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0" yWindow="0" windowWidth="28800" windowHeight="16000" tabRatio="820" activeTab="0"/>
  </bookViews>
  <sheets>
    <sheet name="BB使い方" sheetId="1" r:id="rId1"/>
    <sheet name="BB設定" sheetId="2" r:id="rId2"/>
    <sheet name="BB買い候補TOP" sheetId="3" r:id="rId3"/>
    <sheet name="BBスクリーニング" sheetId="4" r:id="rId4"/>
    <sheet name="終値" sheetId="5" r:id="rId5"/>
    <sheet name="高値" sheetId="6" r:id="rId6"/>
    <sheet name="安値" sheetId="7" r:id="rId7"/>
    <sheet name="出来高" sheetId="8" r:id="rId8"/>
    <sheet name="BB_帯幅" sheetId="9" state="hidden" r:id="rId9"/>
    <sheet name="BB_スイング" sheetId="10" state="hidden" r:id="rId10"/>
  </sheets>
  <calcPr calcId="191029" fullCalcOnLoad="1"/>
</workbook>
</file>

<file path=xl/sharedStrings.xml><?xml version="1.0" encoding="utf-8"?>
<sst xmlns="http://schemas.openxmlformats.org/spreadsheetml/2006/main" count="5284" uniqueCount="1739">
  <si>
    <t xml:space="preserve">  📈  安値シート｜60日履歴</t>
  </si>
  <si>
    <t>コード</t>
  </si>
  <si>
    <t>銘 柄 名</t>
  </si>
  <si>
    <t>RSS 安値</t>
  </si>
  <si>
    <t>差  分</t>
  </si>
  <si>
    <t>日  付</t>
  </si>
  <si>
    <t>本日</t>
  </si>
  <si>
    <t>5706</t>
  </si>
  <si>
    <t>三井金属</t>
  </si>
  <si>
    <t>5423</t>
  </si>
  <si>
    <t>東京製鐵</t>
  </si>
  <si>
    <t>5713</t>
  </si>
  <si>
    <t>住友鉱山</t>
  </si>
  <si>
    <t>5711</t>
  </si>
  <si>
    <t>三菱マテリアル</t>
  </si>
  <si>
    <t>5714</t>
  </si>
  <si>
    <t>ＤＯＷＡホールディングス</t>
  </si>
  <si>
    <t>6701</t>
  </si>
  <si>
    <t>日本電気</t>
  </si>
  <si>
    <t>1605</t>
  </si>
  <si>
    <t>ＩＮＰＥＸ</t>
  </si>
  <si>
    <t>5703</t>
  </si>
  <si>
    <t>日本軽金属ＨＤ</t>
  </si>
  <si>
    <t>8002</t>
  </si>
  <si>
    <t>丸紅</t>
  </si>
  <si>
    <t>5021</t>
  </si>
  <si>
    <t>コスモエネルギーＨＬＤＧＳ</t>
  </si>
  <si>
    <t>8058</t>
  </si>
  <si>
    <t>三菱商事</t>
  </si>
  <si>
    <t>5333</t>
  </si>
  <si>
    <t>ＮＧＫ</t>
  </si>
  <si>
    <t>1662</t>
  </si>
  <si>
    <t>石油資源開発</t>
  </si>
  <si>
    <t>8411</t>
  </si>
  <si>
    <t>みずほフィナンシャルＧ</t>
  </si>
  <si>
    <t>5541</t>
  </si>
  <si>
    <t>大平洋金属</t>
  </si>
  <si>
    <t>5332</t>
  </si>
  <si>
    <t>ＴＯＴＯ</t>
  </si>
  <si>
    <t>8725</t>
  </si>
  <si>
    <t>ＭＳ＆ＡＤ</t>
  </si>
  <si>
    <t>8795</t>
  </si>
  <si>
    <t>Ｔ＆Ｄホールディングス</t>
  </si>
  <si>
    <t>5019</t>
  </si>
  <si>
    <t>出光興産</t>
  </si>
  <si>
    <t>8053</t>
  </si>
  <si>
    <t>住友商事</t>
  </si>
  <si>
    <t>8591</t>
  </si>
  <si>
    <t>オリックス</t>
  </si>
  <si>
    <t>3401</t>
  </si>
  <si>
    <t>帝人</t>
  </si>
  <si>
    <t>3436</t>
  </si>
  <si>
    <t>ＳＵＭＣＯ</t>
  </si>
  <si>
    <t>5020</t>
  </si>
  <si>
    <t>ＥＮＥＯＳホールディングス</t>
  </si>
  <si>
    <t>6254</t>
  </si>
  <si>
    <t>野村マイクロ・サイエンス</t>
  </si>
  <si>
    <t>8309</t>
  </si>
  <si>
    <t>三井住友トラストグルー</t>
  </si>
  <si>
    <t>3863</t>
  </si>
  <si>
    <t>日本製紙</t>
  </si>
  <si>
    <t>8601</t>
  </si>
  <si>
    <t>大和証券Ｇ本社</t>
  </si>
  <si>
    <t>5233</t>
  </si>
  <si>
    <t>太平洋セメント</t>
  </si>
  <si>
    <t>8308</t>
  </si>
  <si>
    <t>りそなホールディングス</t>
  </si>
  <si>
    <t>5938</t>
  </si>
  <si>
    <t>ＬＩＸＩＬ</t>
  </si>
  <si>
    <t>8570</t>
  </si>
  <si>
    <t>イオンフィナンシャルサービス</t>
  </si>
  <si>
    <t>5406</t>
  </si>
  <si>
    <t>神戸製鋼所</t>
  </si>
  <si>
    <t>8593</t>
  </si>
  <si>
    <t>三菱ＨＣキャピタル</t>
  </si>
  <si>
    <t>8604</t>
  </si>
  <si>
    <t>野村ホールディングス</t>
  </si>
  <si>
    <t>3861</t>
  </si>
  <si>
    <t>王子ホールディングス</t>
  </si>
  <si>
    <t>5947</t>
  </si>
  <si>
    <t>リンナイ</t>
  </si>
  <si>
    <t>8750</t>
  </si>
  <si>
    <t>第一ライフグループ</t>
  </si>
  <si>
    <t>3402</t>
  </si>
  <si>
    <t>東レ</t>
  </si>
  <si>
    <t>8306</t>
  </si>
  <si>
    <t>三菱ＵＦＪフィナンシャルＧ</t>
  </si>
  <si>
    <t>5401</t>
  </si>
  <si>
    <t>日本製鉄</t>
  </si>
  <si>
    <t>8572</t>
  </si>
  <si>
    <t>アコム</t>
  </si>
  <si>
    <t>3941</t>
  </si>
  <si>
    <t>レンゴー</t>
  </si>
  <si>
    <t>5929</t>
  </si>
  <si>
    <t>三和ホールディングス</t>
  </si>
  <si>
    <t>8316</t>
  </si>
  <si>
    <t>三井住友フィナンシャルＧ</t>
  </si>
  <si>
    <t>5449</t>
  </si>
  <si>
    <t>大阪製鐵</t>
  </si>
  <si>
    <t>8766</t>
  </si>
  <si>
    <t>東京海上ＨＤ</t>
  </si>
  <si>
    <t>5201</t>
  </si>
  <si>
    <t>ＡＧＣ</t>
  </si>
  <si>
    <t>8630</t>
  </si>
  <si>
    <t>ＳＯＭＰＯホールディングス</t>
  </si>
  <si>
    <t>5901</t>
  </si>
  <si>
    <t>東洋製罐グループＨＤ</t>
  </si>
  <si>
    <t>9412</t>
  </si>
  <si>
    <t>スカパーＪＳＡＴ</t>
  </si>
  <si>
    <t>6203</t>
  </si>
  <si>
    <t>豊和工業</t>
  </si>
  <si>
    <t>4676</t>
  </si>
  <si>
    <t>フジ・メディア・ＨＤ</t>
  </si>
  <si>
    <t>1961</t>
  </si>
  <si>
    <t>三機工業</t>
  </si>
  <si>
    <t>3107</t>
  </si>
  <si>
    <t>ダイワボウＨＤ</t>
  </si>
  <si>
    <t>4045</t>
  </si>
  <si>
    <t>東亞合成</t>
  </si>
  <si>
    <t>5857</t>
  </si>
  <si>
    <t>ＡＲＥホールディングス</t>
  </si>
  <si>
    <t>8281</t>
  </si>
  <si>
    <t>ゼビオホールディングス</t>
  </si>
  <si>
    <t>4540</t>
  </si>
  <si>
    <t>ツムラ</t>
  </si>
  <si>
    <t>9984</t>
  </si>
  <si>
    <t>ソフトバンクグループ</t>
  </si>
  <si>
    <t>4063</t>
  </si>
  <si>
    <t>信越化学</t>
  </si>
  <si>
    <t>4536</t>
  </si>
  <si>
    <t>参天製薬</t>
  </si>
  <si>
    <t>6503</t>
  </si>
  <si>
    <t>三菱電機</t>
  </si>
  <si>
    <t>4980</t>
  </si>
  <si>
    <t>デクセリアルズ</t>
  </si>
  <si>
    <t>9424</t>
  </si>
  <si>
    <t>日本通信</t>
  </si>
  <si>
    <t>3854</t>
  </si>
  <si>
    <t>アイル</t>
  </si>
  <si>
    <t>6027</t>
  </si>
  <si>
    <t>弁護士ドットコム</t>
  </si>
  <si>
    <t>7806</t>
  </si>
  <si>
    <t>ＭＴＧ</t>
  </si>
  <si>
    <t>9202</t>
  </si>
  <si>
    <t>ＡＮＡホールディングス</t>
  </si>
  <si>
    <t>7846</t>
  </si>
  <si>
    <t>パイロットコーポレーション</t>
  </si>
  <si>
    <t>2802</t>
  </si>
  <si>
    <t>味の素</t>
  </si>
  <si>
    <t>7203</t>
  </si>
  <si>
    <t>トヨタ自動車</t>
  </si>
  <si>
    <t>6954</t>
  </si>
  <si>
    <t>ファナック</t>
  </si>
  <si>
    <t>6479</t>
  </si>
  <si>
    <t>ミネベアミツミ</t>
  </si>
  <si>
    <t>1833</t>
  </si>
  <si>
    <t>奥村組</t>
  </si>
  <si>
    <t>6841</t>
  </si>
  <si>
    <t>横河電機</t>
  </si>
  <si>
    <t>7167</t>
  </si>
  <si>
    <t>めぶきフィナンシャルＧ</t>
  </si>
  <si>
    <t>1925</t>
  </si>
  <si>
    <t>大和ハウス</t>
  </si>
  <si>
    <t>5411</t>
  </si>
  <si>
    <t>ＪＦＥホールディングス</t>
  </si>
  <si>
    <t>7182</t>
  </si>
  <si>
    <t>ゆうちょ銀行</t>
  </si>
  <si>
    <t>1963</t>
  </si>
  <si>
    <t>日揮ホールディングス</t>
  </si>
  <si>
    <t>2914</t>
  </si>
  <si>
    <t>日本たばこ産業</t>
  </si>
  <si>
    <t>3003</t>
  </si>
  <si>
    <t>ヒューリック</t>
  </si>
  <si>
    <t>5892</t>
  </si>
  <si>
    <t>ＹＵＴＯＲＩ</t>
  </si>
  <si>
    <t>6323</t>
  </si>
  <si>
    <t>ローツェ</t>
  </si>
  <si>
    <t>6501</t>
  </si>
  <si>
    <t>日立</t>
  </si>
  <si>
    <t>6134</t>
  </si>
  <si>
    <t>ＦＵＪＩ</t>
  </si>
  <si>
    <t>7746</t>
  </si>
  <si>
    <t>岡本硝子</t>
  </si>
  <si>
    <t>3407</t>
  </si>
  <si>
    <t>旭化成</t>
  </si>
  <si>
    <t>4008</t>
  </si>
  <si>
    <t>住友精化</t>
  </si>
  <si>
    <t>4062</t>
  </si>
  <si>
    <t>イビデン</t>
  </si>
  <si>
    <t>4182</t>
  </si>
  <si>
    <t>三菱瓦斯化学</t>
  </si>
  <si>
    <t>4188</t>
  </si>
  <si>
    <t>三菱ケミカルグループ</t>
  </si>
  <si>
    <t>4523</t>
  </si>
  <si>
    <t>エーザイ</t>
  </si>
  <si>
    <t>4528</t>
  </si>
  <si>
    <t>小野薬品</t>
  </si>
  <si>
    <t>4661</t>
  </si>
  <si>
    <t>オリエンタルランド</t>
  </si>
  <si>
    <t>5802</t>
  </si>
  <si>
    <t>住友電工</t>
  </si>
  <si>
    <t>5803</t>
  </si>
  <si>
    <t>フジクラ</t>
  </si>
  <si>
    <t>6178</t>
  </si>
  <si>
    <t>日本郵政</t>
  </si>
  <si>
    <t>6925</t>
  </si>
  <si>
    <t>ウシオ電機</t>
  </si>
  <si>
    <t>7021</t>
  </si>
  <si>
    <t>ニッチツ</t>
  </si>
  <si>
    <t>7729</t>
  </si>
  <si>
    <t>東京精密</t>
  </si>
  <si>
    <t>8424</t>
  </si>
  <si>
    <t>芙蓉総合リース</t>
  </si>
  <si>
    <t>9020</t>
  </si>
  <si>
    <t>東日本旅客鉄道</t>
  </si>
  <si>
    <t>9069</t>
  </si>
  <si>
    <t>センコーグループＨＬＤＧＳ</t>
  </si>
  <si>
    <t>9227</t>
  </si>
  <si>
    <t>マイクロ波化学</t>
  </si>
  <si>
    <t>9348</t>
  </si>
  <si>
    <t>ｉｓｐａｃｅ</t>
  </si>
  <si>
    <t>9449</t>
  </si>
  <si>
    <t>ＧＭＯインターネットグループ</t>
  </si>
  <si>
    <t>9501</t>
  </si>
  <si>
    <t>東京電力ＨＤ</t>
  </si>
  <si>
    <t>9531</t>
  </si>
  <si>
    <t>東京瓦斯</t>
  </si>
  <si>
    <t>9882</t>
  </si>
  <si>
    <t>イエローハット</t>
  </si>
  <si>
    <t>5838</t>
  </si>
  <si>
    <t>楽天銀行</t>
  </si>
  <si>
    <t>5844</t>
  </si>
  <si>
    <t>京都フィナンシャルＧ</t>
  </si>
  <si>
    <t>9404</t>
  </si>
  <si>
    <t>日本テレビＨＬＤＳ</t>
  </si>
  <si>
    <t>6744</t>
  </si>
  <si>
    <t>能美防災</t>
  </si>
  <si>
    <t>7685</t>
  </si>
  <si>
    <t>ＢＵＹＳＥＬＬＴＥＣＨ</t>
  </si>
  <si>
    <t>8334</t>
  </si>
  <si>
    <t>群馬銀行</t>
  </si>
  <si>
    <t>8359</t>
  </si>
  <si>
    <t>八十二長野銀行</t>
  </si>
  <si>
    <t>8801</t>
  </si>
  <si>
    <t>三井不動産</t>
  </si>
  <si>
    <t>8934</t>
  </si>
  <si>
    <t>サンフロンティア不動産</t>
  </si>
  <si>
    <t>9416</t>
  </si>
  <si>
    <t>ビジョン</t>
  </si>
  <si>
    <t>9532</t>
  </si>
  <si>
    <t>大阪瓦斯</t>
  </si>
  <si>
    <t>6330</t>
  </si>
  <si>
    <t>東洋エンジニア</t>
  </si>
  <si>
    <t>4082</t>
  </si>
  <si>
    <t>第一稀元素化学工</t>
  </si>
  <si>
    <t>4519</t>
  </si>
  <si>
    <t>中外製薬</t>
  </si>
  <si>
    <t>2160</t>
  </si>
  <si>
    <t>ジーエヌアイグループ</t>
  </si>
  <si>
    <t>6227</t>
  </si>
  <si>
    <t>ＡＩメカテック</t>
  </si>
  <si>
    <t>6327</t>
  </si>
  <si>
    <t>北川精機</t>
  </si>
  <si>
    <t>3110</t>
  </si>
  <si>
    <t>日東紡績</t>
  </si>
  <si>
    <t>6232</t>
  </si>
  <si>
    <t>ＡＣＳＬ</t>
  </si>
  <si>
    <t>7794</t>
  </si>
  <si>
    <t>イーディーピー</t>
  </si>
  <si>
    <t>6085</t>
  </si>
  <si>
    <t>アーキテクツＳＪ</t>
  </si>
  <si>
    <t>3103</t>
  </si>
  <si>
    <t>ユニチカ</t>
  </si>
  <si>
    <t>4422</t>
  </si>
  <si>
    <t>ＶＡＬＵＥＮＥＸ</t>
  </si>
  <si>
    <t>6740</t>
  </si>
  <si>
    <t>ジャパンディスプレイ</t>
  </si>
  <si>
    <t>6613</t>
  </si>
  <si>
    <t>ＱＤレーザ</t>
  </si>
  <si>
    <t>4568</t>
  </si>
  <si>
    <t>6522</t>
  </si>
  <si>
    <t>アスタリスク</t>
  </si>
  <si>
    <t>6777</t>
  </si>
  <si>
    <t>ＳＡＮＴＥＣＨＯＬＤＩＮＧＳ</t>
  </si>
  <si>
    <t>6787</t>
  </si>
  <si>
    <t>メイコー</t>
  </si>
  <si>
    <t>4888</t>
  </si>
  <si>
    <t>ステラファーマ</t>
  </si>
  <si>
    <t>6387</t>
  </si>
  <si>
    <t>サムコ</t>
  </si>
  <si>
    <t>6838</t>
  </si>
  <si>
    <t>多摩川ホールディングス</t>
  </si>
  <si>
    <t>7375</t>
  </si>
  <si>
    <t>リファインバースグループ</t>
  </si>
  <si>
    <t>4307</t>
  </si>
  <si>
    <t>野村総合研究所</t>
  </si>
  <si>
    <t>6516</t>
  </si>
  <si>
    <t>山洋電気</t>
  </si>
  <si>
    <t>7381</t>
  </si>
  <si>
    <t>ＣＣＩグループ</t>
  </si>
  <si>
    <t>4417</t>
  </si>
  <si>
    <t>グローバルセキュ</t>
  </si>
  <si>
    <t>6981</t>
  </si>
  <si>
    <t>村田製作所</t>
  </si>
  <si>
    <t>6754</t>
  </si>
  <si>
    <t>アンリツ</t>
  </si>
  <si>
    <t>4088</t>
  </si>
  <si>
    <t>エア・ウォーター</t>
  </si>
  <si>
    <t>4091</t>
  </si>
  <si>
    <t>日本酸素ＨＬＤＧＳ</t>
  </si>
  <si>
    <t>6857</t>
  </si>
  <si>
    <t>アドバンテスト</t>
  </si>
  <si>
    <t>3891</t>
  </si>
  <si>
    <t>ニッポン高度紙工業</t>
  </si>
  <si>
    <t>4373</t>
  </si>
  <si>
    <t>シンプレクスＨＤ</t>
  </si>
  <si>
    <t>8892</t>
  </si>
  <si>
    <t>エスコン</t>
  </si>
  <si>
    <t>9687</t>
  </si>
  <si>
    <t>ＫＳＫ</t>
  </si>
  <si>
    <t>1930</t>
  </si>
  <si>
    <t>北陸電気工事</t>
  </si>
  <si>
    <t>8704</t>
  </si>
  <si>
    <t>トレイダーズＨＬＤＧＳ</t>
  </si>
  <si>
    <t>4733</t>
  </si>
  <si>
    <t>オービックビジネスＣ</t>
  </si>
  <si>
    <t>9733</t>
  </si>
  <si>
    <t>ナガセ</t>
  </si>
  <si>
    <t>9551</t>
  </si>
  <si>
    <t>メタウォーター</t>
  </si>
  <si>
    <t>2359</t>
  </si>
  <si>
    <t>コア</t>
  </si>
  <si>
    <t>8103</t>
  </si>
  <si>
    <t>明和産業</t>
  </si>
  <si>
    <t>4709</t>
  </si>
  <si>
    <t>ＩＤホールディングス</t>
  </si>
  <si>
    <t>7981</t>
  </si>
  <si>
    <t>タカラスタンダ－ド</t>
  </si>
  <si>
    <t>8303</t>
  </si>
  <si>
    <t>ＳＢＩ新生銀行</t>
  </si>
  <si>
    <t>4382</t>
  </si>
  <si>
    <t>ＨＥＲＯＺ</t>
  </si>
  <si>
    <t>2327</t>
  </si>
  <si>
    <t>日鉄ソリューションズ</t>
  </si>
  <si>
    <t>1942</t>
  </si>
  <si>
    <t>関電工</t>
  </si>
  <si>
    <t>1938</t>
  </si>
  <si>
    <t>日本リーテック</t>
  </si>
  <si>
    <t>7236</t>
  </si>
  <si>
    <t>ティラド</t>
  </si>
  <si>
    <t>6436</t>
  </si>
  <si>
    <t>アマノ</t>
  </si>
  <si>
    <t>5410</t>
  </si>
  <si>
    <t>合同製鐵</t>
  </si>
  <si>
    <t>5440</t>
  </si>
  <si>
    <t>共英製鋼</t>
  </si>
  <si>
    <t>9505</t>
  </si>
  <si>
    <t>北陸電力</t>
  </si>
  <si>
    <t>8091</t>
  </si>
  <si>
    <t>ニチモウ</t>
  </si>
  <si>
    <t>6507</t>
  </si>
  <si>
    <t>シンフォニアテクノロジー</t>
  </si>
  <si>
    <t>9022</t>
  </si>
  <si>
    <t>東海旅客鉄道</t>
  </si>
  <si>
    <t>9536</t>
  </si>
  <si>
    <t>西部ガスＨＬＤＧＳ</t>
  </si>
  <si>
    <t>9506</t>
  </si>
  <si>
    <t>東北電力</t>
  </si>
  <si>
    <t>2127</t>
  </si>
  <si>
    <t>日本Ｍ＆Ａセンターホールデ</t>
  </si>
  <si>
    <t>6753</t>
  </si>
  <si>
    <t>シャープ</t>
  </si>
  <si>
    <t>9064</t>
  </si>
  <si>
    <t>7181</t>
  </si>
  <si>
    <t>かんぽ生命保険</t>
  </si>
  <si>
    <t>6485</t>
  </si>
  <si>
    <t>4887</t>
  </si>
  <si>
    <t>サワイグループＨＤ</t>
  </si>
  <si>
    <t>5243</t>
  </si>
  <si>
    <t>ＮＯＴＥ</t>
  </si>
  <si>
    <t>2702</t>
  </si>
  <si>
    <t>日本マクドナルドＨＬＤＧ</t>
  </si>
  <si>
    <t>6890</t>
  </si>
  <si>
    <t>フェローテック</t>
  </si>
  <si>
    <t>4966</t>
  </si>
  <si>
    <t>上村工業</t>
  </si>
  <si>
    <t>6146</t>
  </si>
  <si>
    <t>ディスコ</t>
  </si>
  <si>
    <t>8035</t>
  </si>
  <si>
    <t>東京エレクトロン</t>
  </si>
  <si>
    <t>6920</t>
  </si>
  <si>
    <t>レーザーテック</t>
  </si>
  <si>
    <t>5801</t>
  </si>
  <si>
    <t>古河電工</t>
  </si>
  <si>
    <t>6506</t>
  </si>
  <si>
    <t>安川電機</t>
  </si>
  <si>
    <t>2768</t>
  </si>
  <si>
    <t>双日</t>
  </si>
  <si>
    <t>6305</t>
  </si>
  <si>
    <t>日立建機</t>
  </si>
  <si>
    <t>8015</t>
  </si>
  <si>
    <t>豊田通商</t>
  </si>
  <si>
    <t>6758</t>
  </si>
  <si>
    <t>ソニーグループ</t>
  </si>
  <si>
    <t>9101</t>
  </si>
  <si>
    <t>日本郵船</t>
  </si>
  <si>
    <t>7011</t>
  </si>
  <si>
    <t>三菱重工業</t>
  </si>
  <si>
    <t>1812</t>
  </si>
  <si>
    <t>鹿島建設</t>
  </si>
  <si>
    <t>6861</t>
  </si>
  <si>
    <t>6324</t>
  </si>
  <si>
    <t>ハーモニック・ドライブ・シス</t>
  </si>
  <si>
    <t>6273</t>
  </si>
  <si>
    <t>ＳＭＣ</t>
  </si>
  <si>
    <t>4502</t>
  </si>
  <si>
    <t>武田薬品</t>
  </si>
  <si>
    <t>4004</t>
  </si>
  <si>
    <t>レゾナック・ホールディング</t>
  </si>
  <si>
    <t>9519</t>
  </si>
  <si>
    <t>レノバ</t>
  </si>
  <si>
    <t>6752</t>
  </si>
  <si>
    <t>パナソニックホールディンク</t>
  </si>
  <si>
    <t>6622</t>
  </si>
  <si>
    <t>ダイヘン</t>
  </si>
  <si>
    <t>1407</t>
  </si>
  <si>
    <t>ウエストホールディングス</t>
  </si>
  <si>
    <t>285A</t>
  </si>
  <si>
    <t>QPS研究所</t>
  </si>
  <si>
    <t>141A</t>
  </si>
  <si>
    <t>トライアルホールディングス</t>
  </si>
  <si>
    <t>464A</t>
  </si>
  <si>
    <t>QPSホールディングス</t>
  </si>
  <si>
    <t>485A</t>
  </si>
  <si>
    <t>パワーエックス</t>
  </si>
  <si>
    <t>1570</t>
  </si>
  <si>
    <t>6135</t>
  </si>
  <si>
    <t>6055</t>
  </si>
  <si>
    <t>6862</t>
  </si>
  <si>
    <t>2267</t>
  </si>
  <si>
    <t>1618</t>
  </si>
  <si>
    <t>3696</t>
  </si>
  <si>
    <t>4222</t>
  </si>
  <si>
    <t>3563</t>
  </si>
  <si>
    <t>7013</t>
  </si>
  <si>
    <t>8793</t>
  </si>
  <si>
    <t>9962</t>
  </si>
  <si>
    <t>6762</t>
  </si>
  <si>
    <t>4392</t>
  </si>
  <si>
    <t>8005</t>
  </si>
  <si>
    <t>2326</t>
  </si>
  <si>
    <t>6809</t>
  </si>
  <si>
    <t>3984</t>
  </si>
  <si>
    <t>7609</t>
  </si>
  <si>
    <t>7972</t>
  </si>
  <si>
    <t>6521</t>
  </si>
  <si>
    <t>9165</t>
  </si>
  <si>
    <t>6902</t>
  </si>
  <si>
    <t>3936</t>
  </si>
  <si>
    <t>6928</t>
  </si>
  <si>
    <t>5632</t>
  </si>
  <si>
    <t>6098</t>
  </si>
  <si>
    <t>6361</t>
  </si>
  <si>
    <t>155A</t>
  </si>
  <si>
    <t>278A</t>
  </si>
  <si>
    <t>300A</t>
  </si>
  <si>
    <t>4776</t>
  </si>
  <si>
    <t>4704</t>
  </si>
  <si>
    <t>6370</t>
  </si>
  <si>
    <t>7014</t>
  </si>
  <si>
    <t>9880</t>
  </si>
  <si>
    <t>5253</t>
  </si>
  <si>
    <t>9104</t>
  </si>
  <si>
    <t>6366</t>
  </si>
  <si>
    <t>6140</t>
  </si>
  <si>
    <t>1514</t>
  </si>
  <si>
    <t>5631</t>
  </si>
  <si>
    <t>6674</t>
  </si>
  <si>
    <t>6955</t>
  </si>
  <si>
    <t>281A</t>
  </si>
  <si>
    <t>6356</t>
  </si>
  <si>
    <t>7711</t>
  </si>
  <si>
    <t>6376</t>
  </si>
  <si>
    <t>9115</t>
  </si>
  <si>
    <t>3864</t>
  </si>
  <si>
    <t>6997</t>
  </si>
  <si>
    <t>4544</t>
  </si>
  <si>
    <t>6848</t>
  </si>
  <si>
    <t>5702</t>
  </si>
  <si>
    <t>7952</t>
  </si>
  <si>
    <t>3002</t>
  </si>
  <si>
    <t>8871</t>
  </si>
  <si>
    <t>6918</t>
  </si>
  <si>
    <t>6488</t>
  </si>
  <si>
    <t>8007</t>
  </si>
  <si>
    <t>4218</t>
  </si>
  <si>
    <t>7735</t>
  </si>
  <si>
    <t>3905</t>
  </si>
  <si>
    <t>3397</t>
  </si>
  <si>
    <t>7270</t>
  </si>
  <si>
    <t>6736</t>
  </si>
  <si>
    <t>2933</t>
  </si>
  <si>
    <t>4047</t>
  </si>
  <si>
    <t>6482</t>
  </si>
  <si>
    <t>6706</t>
  </si>
  <si>
    <t>8141</t>
  </si>
  <si>
    <t>8344</t>
  </si>
  <si>
    <t>7414</t>
  </si>
  <si>
    <t>6407</t>
  </si>
  <si>
    <t>7048</t>
  </si>
  <si>
    <t>1808</t>
  </si>
  <si>
    <t>4208</t>
  </si>
  <si>
    <t>186A</t>
  </si>
  <si>
    <t>6965</t>
  </si>
  <si>
    <t>6331</t>
  </si>
  <si>
    <t>7741</t>
  </si>
  <si>
    <t xml:space="preserve">  📊  株価管理システム｜銘柄管理マスター</t>
  </si>
  <si>
    <t xml:space="preserve">  最終更新: ―</t>
  </si>
  <si>
    <t>株探</t>
  </si>
  <si>
    <t>TOPX</t>
  </si>
  <si>
    <t>★</t>
  </si>
  <si>
    <t>高精度買い抽出 v13</t>
  </si>
  <si>
    <t>メモ</t>
  </si>
  <si>
    <t>銘柄コード</t>
  </si>
  <si>
    <t>銘柄名称</t>
  </si>
  <si>
    <t>現在値</t>
  </si>
  <si>
    <t>高値</t>
  </si>
  <si>
    <t>安値</t>
  </si>
  <si>
    <t>出来高</t>
  </si>
  <si>
    <t>RSI(14)</t>
  </si>
  <si>
    <t>EMAトレンド</t>
  </si>
  <si>
    <t>押し目判定</t>
  </si>
  <si>
    <t>出来高倍率</t>
  </si>
  <si>
    <t>MACD</t>
  </si>
  <si>
    <t>高値更新</t>
  </si>
  <si>
    <t>利確ライン</t>
  </si>
  <si>
    <t>損切ライン</t>
  </si>
  <si>
    <t>スコア</t>
  </si>
  <si>
    <t>シグナル内容</t>
  </si>
  <si>
    <t>これはv13の設計通り</t>
  </si>
  <si>
    <t>-</t>
  </si>
  <si>
    <t>◆  打ち出の無限こづち  ◆  買い候補ダッシュボード  ◆</t>
  </si>
  <si>
    <t>No</t>
  </si>
  <si>
    <t>始値</t>
  </si>
  <si>
    <t>5日EMA</t>
  </si>
  <si>
    <t>25日EMA</t>
  </si>
  <si>
    <t>年初来高値</t>
  </si>
  <si>
    <t>出来高トレンド</t>
  </si>
  <si>
    <t>高値距離%</t>
  </si>
  <si>
    <t>ステータス</t>
  </si>
  <si>
    <t>前日比%</t>
  </si>
  <si>
    <t>総合スコア</t>
  </si>
  <si>
    <t>最終シグナル</t>
  </si>
  <si>
    <t>株価分析システム  |  買い候補分析シート</t>
  </si>
  <si>
    <t>TOPIX有効日数</t>
  </si>
  <si>
    <t>基準列オフセット</t>
  </si>
  <si>
    <t>株リンク</t>
  </si>
  <si>
    <t>前日終値</t>
  </si>
  <si>
    <t>高値距離(%)</t>
  </si>
  <si>
    <t>出来高5日平均</t>
  </si>
  <si>
    <t>出来高25日平均</t>
  </si>
  <si>
    <t>エントリー判定</t>
  </si>
  <si>
    <t>損切りライン</t>
  </si>
  <si>
    <t>ダマシ除外</t>
  </si>
  <si>
    <t>前日比(%)</t>
  </si>
  <si>
    <t>銘柄騰落率</t>
  </si>
  <si>
    <t>TOPIX騰落率</t>
  </si>
  <si>
    <t>対TOPIX超過</t>
  </si>
  <si>
    <t>相対力スコア</t>
  </si>
  <si>
    <t>安値更新</t>
  </si>
  <si>
    <t>戻り判定</t>
  </si>
  <si>
    <t>シグナルWD</t>
  </si>
  <si>
    <t>ローソク足形</t>
  </si>
  <si>
    <t>足加減点</t>
  </si>
  <si>
    <t>前日始値</t>
  </si>
  <si>
    <t>前日高値</t>
  </si>
  <si>
    <t>前日安値</t>
  </si>
  <si>
    <t>前日足形</t>
  </si>
  <si>
    <t>前日足加減点</t>
  </si>
  <si>
    <t>◆  売り候補ダッシュボード  ◆  空売り・下落候補  ◆</t>
  </si>
  <si>
    <t xml:space="preserve">  📈  高値シート｜60日履歴</t>
  </si>
  <si>
    <t>RSS 高値</t>
  </si>
  <si>
    <t xml:space="preserve">  📈  終値シート｜60日履歴</t>
  </si>
  <si>
    <t>RSS 現値</t>
  </si>
  <si>
    <t xml:space="preserve">  📈  出来高シート｜60日履歴</t>
  </si>
  <si>
    <t>RSS 出来高</t>
  </si>
  <si>
    <t>→</t>
  </si>
  <si>
    <t>日付</t>
  </si>
  <si>
    <t>終値</t>
  </si>
  <si>
    <t>「発注可」の設定は毎回確認</t>
  </si>
  <si>
    <t>発注可をON（毎回必要）　　　　　　　■スイング決済ルール</t>
  </si>
  <si>
    <t>項目</t>
  </si>
  <si>
    <t>設定値</t>
  </si>
  <si>
    <t>説明</t>
  </si>
  <si>
    <t>シートNo</t>
  </si>
  <si>
    <t>4桁銘柄コード（青字＝手入力）</t>
  </si>
  <si>
    <t>建玉数量</t>
  </si>
  <si>
    <t>建値</t>
  </si>
  <si>
    <t>前日比</t>
  </si>
  <si>
    <t>信用区分</t>
  </si>
  <si>
    <t>口座区分</t>
  </si>
  <si>
    <t>建玉No</t>
  </si>
  <si>
    <t>評価損益</t>
  </si>
  <si>
    <t>銘柄名</t>
  </si>
  <si>
    <t>自動取得</t>
  </si>
  <si>
    <t>（重複防止用）</t>
  </si>
  <si>
    <t>市場</t>
  </si>
  <si>
    <t>0：特定口座　1：一般口座</t>
  </si>
  <si>
    <t>購入株数</t>
  </si>
  <si>
    <t>買い建てする株数（青字＝手入力）</t>
  </si>
  <si>
    <t>■信用区分</t>
  </si>
  <si>
    <t>　2：.無期限（スイング向け）　1：一般信用（１日・）　0：制度信用（6ヶ月）</t>
  </si>
  <si>
    <t>建値（建単価）</t>
  </si>
  <si>
    <t>信用建玉一覧から取得</t>
  </si>
  <si>
    <t>時間</t>
  </si>
  <si>
    <t>やること</t>
  </si>
  <si>
    <t>建日</t>
  </si>
  <si>
    <t>朝一番</t>
  </si>
  <si>
    <t>マーケットスピード起動</t>
  </si>
  <si>
    <t>建玉市場</t>
  </si>
  <si>
    <t>必ず</t>
  </si>
  <si>
    <t>発注可をON（毎回必要）</t>
  </si>
  <si>
    <t>建玉市場区分</t>
  </si>
  <si>
    <t>市場名を区分コードに変換</t>
  </si>
  <si>
    <t>そのまま放置</t>
  </si>
  <si>
    <t>Excelを開いたまま → 自動発注・自動決済</t>
  </si>
  <si>
    <t>保有株数</t>
  </si>
  <si>
    <t>■決済パラメータ設定（青字＝手入力）</t>
  </si>
  <si>
    <t>ストップロス%</t>
  </si>
  <si>
    <t>建値からの損切り％</t>
  </si>
  <si>
    <t>利確%</t>
  </si>
  <si>
    <t>建値からの利確％</t>
  </si>
  <si>
    <t>トレーリング開始%</t>
  </si>
  <si>
    <t>建値から＋％到達でトレーリング開始</t>
  </si>
  <si>
    <t>トレーリング幅%</t>
  </si>
  <si>
    <t>高値からの引き下げ％（ストップ発動）</t>
  </si>
  <si>
    <t>最大保有日数</t>
  </si>
  <si>
    <t>建日からN日後に強制決済</t>
  </si>
  <si>
    <t>GU率上限%</t>
  </si>
  <si>
    <t>この%超のGUは見送り（例：3%超なら過熱と判断）</t>
  </si>
  <si>
    <t>VWAP比較</t>
  </si>
  <si>
    <t>1：始値＞VWAPの時のみエントリー可（0：無効）</t>
  </si>
  <si>
    <t>C23（VWAP比較）を1に戻すかどうか判断</t>
  </si>
  <si>
    <t>■監視情報（自動更新）</t>
  </si>
  <si>
    <t>RSS自動取得</t>
  </si>
  <si>
    <t>保有日数</t>
  </si>
  <si>
    <t>建日からの経過日数</t>
  </si>
  <si>
    <t>含山益率</t>
  </si>
  <si>
    <t>（現在値−建値）÷建値×100</t>
  </si>
  <si>
    <t>高値記録（VBA）</t>
  </si>
  <si>
    <t>VBAマクロが自動更新</t>
  </si>
  <si>
    <t>トレーリングフラグ（VBA）</t>
  </si>
  <si>
    <t>0：トレーリング未開始、1：トレーリング中（VBA自動更新）</t>
  </si>
  <si>
    <t>GU率</t>
  </si>
  <si>
    <t>（始値−前日終値）÷前日終値×100</t>
  </si>
  <si>
    <t>VWAP</t>
  </si>
  <si>
    <t>GU率≦上限％　かつ　始値＞VWAP（VWAP比較＝1の時）</t>
  </si>
  <si>
    <t>■決済条件判定</t>
  </si>
  <si>
    <t>ストップロス価格</t>
  </si>
  <si>
    <t>建値×（1−ストップロス％）</t>
  </si>
  <si>
    <t>利確価格</t>
  </si>
  <si>
    <t>建値×（1＋利確％）</t>
  </si>
  <si>
    <t>トレーリング開始価格</t>
  </si>
  <si>
    <t>建値×（1＋トレーリング開始％）</t>
  </si>
  <si>
    <t>トレーリングストップ価格</t>
  </si>
  <si>
    <t>高値記録×（1−トレーリング幅％） VBA高値が入れば自動計算</t>
  </si>
  <si>
    <t>決済期限日</t>
  </si>
  <si>
    <t>建日＋N日</t>
  </si>
  <si>
    <t>■トリガー判定</t>
  </si>
  <si>
    <t>トリガーフェーズ</t>
  </si>
  <si>
    <t>VBAがフェーズを切り替え</t>
  </si>
  <si>
    <t>決済トリガー</t>
  </si>
  <si>
    <t>①利確+6% ②ストップロス-4% ③日数期限 ④トレーリング発動　一つでも成立で１</t>
  </si>
  <si>
    <t>決済事由</t>
  </si>
  <si>
    <t>決済事由をテキストで表示</t>
  </si>
  <si>
    <t>■発注情報</t>
  </si>
  <si>
    <t>発注ID</t>
  </si>
  <si>
    <t>コード+市場区分+株数先頭+建値末尾2桁</t>
  </si>
  <si>
    <t>RSS決済注文</t>
  </si>
  <si>
    <t>RssMarginCloseOrder（発注ID,トリガー,コード,...）</t>
  </si>
  <si>
    <t>■エントリー（買い建て）</t>
  </si>
  <si>
    <t>エントリー時刻（参考）</t>
  </si>
  <si>
    <t>参考表示のみ。時刻制御なし・条件成立時に即発注</t>
  </si>
  <si>
    <t>末尾の番号（現在3）は手動で戻す必要があります → 翌日は1に戻す</t>
  </si>
  <si>
    <t>エントリートリガー</t>
  </si>
  <si>
    <t>GU率≦上限%　かつ　始値&gt;VWAP（C22=1の時）　かつ　未建玉の時に1</t>
  </si>
  <si>
    <t>発注ID（買い）</t>
  </si>
  <si>
    <t>銘柄コード＋TODAY("mmdd")＋連番（例：570305191）</t>
  </si>
  <si>
    <t>RSS買い注文</t>
  </si>
  <si>
    <t>指値価格</t>
  </si>
  <si>
    <t>価格で買い注文　今より下の価格</t>
  </si>
  <si>
    <t>逆指値価格</t>
  </si>
  <si>
    <t>この価格に達したら買い注文を入れる　今より上の価格</t>
  </si>
  <si>
    <t>C55の末尾を "9" → "1" に戻す</t>
  </si>
  <si>
    <t>明日（5/19）になれば 570305191 になり、毎日自動リセットされます。</t>
  </si>
  <si>
    <t>あとは何もしなくていいです。</t>
  </si>
  <si>
    <t>スイング自動売買システム　取扱説明書</t>
  </si>
  <si>
    <t>対象シート：スイング決済　／　対応ツール：楽天RSS＋マーケットスピード</t>
  </si>
  <si>
    <t>━━━━━━━━━━━━━━━━━━━━━━━━━━━━━━━━━━</t>
  </si>
  <si>
    <t>【１】起動前の準備チェックリスト</t>
  </si>
  <si>
    <t>□ マーケットスピードを起動してログイン済みか</t>
  </si>
  <si>
    <t>□ マーケットスピードの「RSS発注」→「発注可」に切り替えているか</t>
  </si>
  <si>
    <t>□ このExcelファイルを起動後、各シートの1行目が「配信中」になっているか</t>
  </si>
  <si>
    <t>　</t>
  </si>
  <si>
    <t>□ 他のExcelファイルを同時に開いていないか（開くと発注不可に切り替わる）</t>
  </si>
  <si>
    <t>□ 取引暗証番号の入力は不要（マーケットスピードのログインで認証済み）</t>
  </si>
  <si>
    <t>【２】パラメータ設定（スイング決済シート）</t>
  </si>
  <si>
    <t>セル</t>
  </si>
  <si>
    <t>内容・目安</t>
  </si>
  <si>
    <t>備考</t>
  </si>
  <si>
    <t>C3</t>
  </si>
  <si>
    <t>4桁の銘柄コードを入力</t>
  </si>
  <si>
    <t>例：1570（NF日経レバ）</t>
  </si>
  <si>
    <t>C6</t>
  </si>
  <si>
    <t>通常は0（特定口座）</t>
  </si>
  <si>
    <t>C7</t>
  </si>
  <si>
    <t>買い建てする株数</t>
  </si>
  <si>
    <t>例：100株</t>
  </si>
  <si>
    <t>C9</t>
  </si>
  <si>
    <t>1：一般信用（無期限・スイング向き）　0：制度信用（6ヶ月）</t>
  </si>
  <si>
    <t>スイングなら　1推奨</t>
  </si>
  <si>
    <t>C17</t>
  </si>
  <si>
    <t>建値からこの%以上上昇したら利確決済</t>
  </si>
  <si>
    <t>目安：5～8%　現在：6%</t>
  </si>
  <si>
    <t>C16</t>
  </si>
  <si>
    <t>建値からこの%以上下落したら損切り決済</t>
  </si>
  <si>
    <t>目安：3～5%　現在：4%</t>
  </si>
  <si>
    <t>C18</t>
  </si>
  <si>
    <t>建値からこの%に達したらトレーリング開始</t>
  </si>
  <si>
    <t>目安：3～5%　現在：5%</t>
  </si>
  <si>
    <t>C19</t>
  </si>
  <si>
    <t>高値からこの%下落でストップ発動</t>
  </si>
  <si>
    <t>目安：2～4%　現在：3%</t>
  </si>
  <si>
    <t>C20</t>
  </si>
  <si>
    <t>建日からこの日数を超えたら強制決済</t>
  </si>
  <si>
    <t>目安：5～10日　現在：7日</t>
  </si>
  <si>
    <t>C21</t>
  </si>
  <si>
    <t>この%を超えるGUの日はエントリーしない</t>
  </si>
  <si>
    <t>C22</t>
  </si>
  <si>
    <t>1：始値＞VWAPの日のみエントリー　0：フィルターなし</t>
  </si>
  <si>
    <t>1推奨（涵益安定）</t>
  </si>
  <si>
    <t>【３】注文の仕組み（自動売買の流れ）</t>
  </si>
  <si>
    <t>▶ エントリー（買い建て）の流れ</t>
  </si>
  <si>
    <t>　① RSSが小处情報を常時監視（現在値・VWAP・始値・GU率）</t>
  </si>
  <si>
    <t>　② 「GU率≤3%」かつ「始値＞VWAP」かつ「未建玉」の3条件が全て成立</t>
  </si>
  <si>
    <t>　③ C54エントリートリガーが「1」に変わり、C56が自動発注</t>
  </si>
  <si>
    <t>　④ 約定後、信用建玉一覧に建値・建日・株数が自動反映（動作済みの場合）</t>
  </si>
  <si>
    <t>▶ 保有中の監視（VBAマクロが5秒ごと自動実行）</t>
  </si>
  <si>
    <t>　・ 建値+5%に達した瞬間 → C30トレーリングフラグが「1」に変わりトレーリング開始</t>
  </si>
  <si>
    <t>　・ 高値を更新するたびに → C29高値記録が切り上がり、C39ストップ価格も自動上昇</t>
  </si>
  <si>
    <t>▶ 決済の流れ（下記のどれか1つが発動した時点で自動決済）</t>
  </si>
  <si>
    <t>条件</t>
  </si>
  <si>
    <t>発動価格</t>
  </si>
  <si>
    <t>备考</t>
  </si>
  <si>
    <t>①利確</t>
  </si>
  <si>
    <t>建値 × 1.06以上</t>
  </si>
  <si>
    <t>全フェーズ共通。成行決済</t>
  </si>
  <si>
    <t>②ストップロス</t>
  </si>
  <si>
    <t>建値 × 0.96以下</t>
  </si>
  <si>
    <t>トレーリング開始前・後共通。成行決済</t>
  </si>
  <si>
    <t>③トレーリングストップ</t>
  </si>
  <si>
    <t>高値 × 0.97以下（+5%到達後）</t>
  </si>
  <si>
    <t>VBAが高値を追従。建値+5%到達後に有効</t>
  </si>
  <si>
    <t>④日数期限</t>
  </si>
  <si>
    <t>建日から7日経過</t>
  </si>
  <si>
    <t>上記どれも発動しない時の安全網</t>
  </si>
  <si>
    <t>【４】決済後のリセット手順（必須！）</t>
  </si>
  <si>
    <t>決済後は必ず「リセットボタン」を押してください。押さないと次回の建玉時に高値記録・トレーリングフラグが残ったままになり、誤発注の原因になります。</t>
  </si>
  <si>
    <t>　手順：Alt+F8 → 「ResetSwingTracking」を選択 → 実行</t>
  </si>
  <si>
    <t>　またはスイング決済シートの「リセットボタン」をクリックすると同じ効果があります。</t>
  </si>
  <si>
    <t>【５】注意事項</t>
  </si>
  <si>
    <t>① 他のExcelファイルを起動すると発注「発注不可」に切り替わる（楽天RSSの仕様）</t>
  </si>
  <si>
    <t>② 銘柄コード（C3）の変更は必ず平日取引時間外（9:00～15:30以外）に行う</t>
  </si>
  <si>
    <t>③ VBAマクロ「CheckSwingTrailing」が動いているか確認（C29：高値記録が定期的に変化するか確認）</t>
  </si>
  <si>
    <t>④ このシートは1銘柄専用。複数銘柄を管理する場合はシートをコピーして「スイング決済2」等の名前で追加</t>
  </si>
  <si>
    <t>保有銘柄数：</t>
  </si>
  <si>
    <t>売買</t>
  </si>
  <si>
    <t>銘柄</t>
  </si>
  <si>
    <t>購入日</t>
  </si>
  <si>
    <t>購入価格</t>
  </si>
  <si>
    <t>購入数量</t>
  </si>
  <si>
    <t>前日差</t>
  </si>
  <si>
    <t>利益</t>
  </si>
  <si>
    <t>利益率</t>
  </si>
  <si>
    <t>利確(買:+6% / 売:-6%)</t>
  </si>
  <si>
    <t>損切(買:-4% / 売:+4%)</t>
  </si>
  <si>
    <t>判断</t>
  </si>
  <si>
    <t>直近10日高値</t>
  </si>
  <si>
    <t>直近10日安値</t>
  </si>
  <si>
    <t>トレーリングSTOP</t>
  </si>
  <si>
    <t>売却日</t>
  </si>
  <si>
    <t>売却価格</t>
  </si>
  <si>
    <t>確定損益</t>
  </si>
  <si>
    <t>🌏 海外指標・先物データ（日次蓄積）</t>
  </si>
  <si>
    <t>指標名</t>
  </si>
  <si>
    <t>最新値</t>
  </si>
  <si>
    <t>NYダウ</t>
  </si>
  <si>
    <t>S&amp;P500</t>
  </si>
  <si>
    <t>NASDAQ</t>
  </si>
  <si>
    <t>VIX恐怖指数</t>
  </si>
  <si>
    <t>ドル円</t>
  </si>
  <si>
    <t>WTI原油</t>
  </si>
  <si>
    <t>米10年金利</t>
  </si>
  <si>
    <t>📌 読み方</t>
  </si>
  <si>
    <t>※ VIXが20以上 = 相場が荒れるサイン。新規購入は慣重に。</t>
  </si>
  <si>
    <t>※ VIXが15以下 = 安定相場。積極的に動ける。</t>
  </si>
  <si>
    <t>※ ドル円が円安方向（数字が大きい）= 輸出我に有利。</t>
  </si>
  <si>
    <t>※ NYダウが前日比-1%以下 = 翌朝の日本株は下がりやすい。</t>
  </si>
  <si>
    <t>🔧 使い方</t>
  </si>
  <si>
    <t>① 初回のみ「海外指標_過去60日取得」を実行（数十秒かかる）</t>
  </si>
  <si>
    <t>② 毎日夜（22時以降）「海外指標_今日のデータ追加」を実行</t>
  </si>
  <si>
    <t>③ D列に今日のデータが追加され、旧データは右列に順次移動される</t>
  </si>
  <si>
    <t/>
  </si>
  <si>
    <t>先物</t>
    <rPh sb="0" eb="2">
      <t>サキモノ</t>
    </rPh>
    <phoneticPr fontId="16"/>
  </si>
  <si>
    <t>株探</t>
    <phoneticPr fontId="16"/>
  </si>
  <si>
    <t>銘柄コード</t>
    <phoneticPr fontId="16"/>
  </si>
  <si>
    <t>銘柄名称</t>
    <phoneticPr fontId="16"/>
  </si>
  <si>
    <t>現在値</t>
    <phoneticPr fontId="16"/>
  </si>
  <si>
    <t>高値</t>
    <phoneticPr fontId="16"/>
  </si>
  <si>
    <t>安値</t>
    <phoneticPr fontId="16"/>
  </si>
  <si>
    <t>RSI(14)</t>
    <phoneticPr fontId="16"/>
  </si>
  <si>
    <t>EMAトレンド</t>
    <phoneticPr fontId="16"/>
  </si>
  <si>
    <t>戻り売り判定</t>
    <phoneticPr fontId="16"/>
  </si>
  <si>
    <t>出来高倍率</t>
    <phoneticPr fontId="16"/>
  </si>
  <si>
    <t>MACD</t>
    <phoneticPr fontId="16"/>
  </si>
  <si>
    <t>安値更新</t>
    <phoneticPr fontId="16"/>
  </si>
  <si>
    <t>利確ライン</t>
    <phoneticPr fontId="16"/>
  </si>
  <si>
    <t>損切ライン</t>
    <phoneticPr fontId="16"/>
  </si>
  <si>
    <t>スコア</t>
    <phoneticPr fontId="16"/>
  </si>
  <si>
    <t>シグナル内容</t>
    <phoneticPr fontId="16"/>
  </si>
  <si>
    <t>売り抽出　結果</t>
    <phoneticPr fontId="16"/>
  </si>
  <si>
    <t>了解です。現在の設定で進めましょう。</t>
  </si>
  <si>
    <t>現在の完成状態まとめ</t>
  </si>
  <si>
    <t>買い抽出（3段階）</t>
  </si>
  <si>
    <t>★高精度：スコア12以上 + 押し目必須 + 全フィルター</t>
  </si>
  <si>
    <t>通常：スコア11以上 + 押し目必須</t>
  </si>
  <si>
    <t>緩和：スコア11以上（押し目不要）← 実用メイン</t>
  </si>
  <si>
    <t>売り抽出（3段階）</t>
  </si>
  <si>
    <t>★高精度・通常・緩和</t>
  </si>
  <si>
    <t>市場フィルター</t>
  </si>
  <si>
    <t>TOPIX連動（OK/MID/LARGE）</t>
  </si>
  <si>
    <t>先物フィルター（H5）</t>
  </si>
  <si>
    <t>残り作業（任意）</t>
  </si>
  <si>
    <t>1. 通常相場で数日間候補を観察して精度を確認</t>
  </si>
  <si>
    <t>2. 必要なら閾値を微調整</t>
  </si>
  <si>
    <t>何か気になることがあればいつでも声をかけてください！</t>
  </si>
  <si>
    <t>買いは「TOPIXより強い銘柄」、売りは「TOPIXより弱い銘柄」を必須条件に追加します。</t>
  </si>
  <si>
    <t>現在はどちらもボーナス（+1点）だけなので、必須フィルターに格上げします。</t>
  </si>
  <si>
    <t>実は現在の条件が既にその両方をカバーしています。</t>
  </si>
  <si>
    <t>現在の条件の意味</t>
  </si>
  <si>
    <t>買い側： 株価変化率 &gt; TOPIX変化率</t>
  </si>
  <si>
    <t>相場</t>
  </si>
  <si>
    <t>例</t>
  </si>
  <si>
    <t>判定</t>
  </si>
  <si>
    <t>上昇日</t>
  </si>
  <si>
    <t>TOPIX +1%、株 +2%</t>
  </si>
  <si>
    <t>✅ 通過（TOPIX以上に上がる）</t>
  </si>
  <si>
    <t>下落日</t>
  </si>
  <si>
    <t>TOPIX -2%、株 -1%</t>
  </si>
  <si>
    <t>✅ 通過（TOPIX以上に下がらない）</t>
  </si>
  <si>
    <t>TOPIX -1%、株 -2%</t>
  </si>
  <si>
    <t>❌ 除外（TOPIXより下落大）</t>
  </si>
  <si>
    <t>売り側： 株価変化率 &lt; TOPIX変化率</t>
  </si>
  <si>
    <t>✅ 通過（TOPIX以上に下がる）</t>
  </si>
  <si>
    <t>TOPIX +2%、株 +1%</t>
  </si>
  <si>
    <t>✅ 通過（TOPIX以上に上がらない）</t>
  </si>
  <si>
    <t>❌ 除外（TOPIXより上昇大）</t>
  </si>
  <si>
    <t>追加の修正は不要です。先ほど送った2ファイルをそのまま貼り付ければ完成です。</t>
  </si>
  <si>
    <t>--------</t>
    <phoneticPr fontId="16"/>
  </si>
  <si>
    <t>1321</t>
  </si>
  <si>
    <t>信越化学</t>
    <phoneticPr fontId="16"/>
  </si>
  <si>
    <t>1944</t>
  </si>
  <si>
    <t>アップロードされたxlsmファイルの中身（VBAロジック、抽出シート、運用パラメータ）を一通り解析しました。中は「打ち出の無限こづち」という買い/売り抽出システム＋楽天RSS連携の自動スイング売買ツールでした。以下、依頼の形式に沿ってまとめます。</t>
  </si>
  <si>
    <t>1. 結論</t>
  </si>
  <si>
    <t>今のシステムが弱い理由は「抽出条件の精度」以前に、「結果を記録して検証する仕組みがない」ことです。</t>
  </si>
  <si>
    <r>
      <t>買い抽出（スコア11〜12点式）も売り抽出も、指標の組み合わせとしてはかなり作り込まれています。しかし管理シート（トレード記録）は現状</t>
    </r>
    <r>
      <rPr>
        <b/>
        <sz val="11"/>
        <color theme="1"/>
        <rFont val="ＭＳ Ｐゴシック"/>
        <family val="3"/>
        <charset val="128"/>
        <scheme val="minor"/>
      </rPr>
      <t>空欄</t>
    </r>
    <r>
      <rPr>
        <sz val="11"/>
        <color theme="1"/>
        <rFont val="ＭＳ Ｐゴシック"/>
        <family val="2"/>
        <scheme val="minor"/>
      </rPr>
      <t>で、過去の売買がどのスコア・どのシグナルで勝ち、どれで負けたかのデータが一切残っていません。つまり「なぜ思うように利益が出ないか」を判断する材料が、このファイルの中にまだ存在しない状態です。</t>
    </r>
  </si>
  <si>
    <t>なので最優先でやるべきは、条件をいじる前に「記録して測る」→そのあとで「条件を絞る」の順番です。</t>
  </si>
  <si>
    <t>2. 理由（見つかった事実ベース）</t>
  </si>
  <si>
    <t>ファイルの中身から確認できた事実を、角度別に整理します。</t>
  </si>
  <si>
    <t>① 記録がゼロ（最大の問題）</t>
  </si>
  <si>
    <t>「管理」シート（保有銘柄・利益率を記録する場所）に過去データが1件もありません。</t>
  </si>
  <si>
    <t>「自動注文決済」シートには2026/5/27に建玉した形跡がありますが、損益結果は記録されていません。</t>
  </si>
  <si>
    <r>
      <t>→ スコア11点で勝てているのか、17点じゃないと勝てないのか、今の時点では</t>
    </r>
    <r>
      <rPr>
        <b/>
        <sz val="11"/>
        <color theme="1"/>
        <rFont val="ＭＳ Ｐゴシック"/>
        <family val="3"/>
        <charset val="128"/>
        <scheme val="minor"/>
      </rPr>
      <t>誰にも分かりません</t>
    </r>
    <r>
      <rPr>
        <sz val="11"/>
        <color theme="1"/>
        <rFont val="ＭＳ Ｐゴシック"/>
        <family val="2"/>
        <scheme val="minor"/>
      </rPr>
      <t>。感覚で「利益が出ない」と感じていても、原因が「抽出条件」なのか「利確・損切りのタイミング」なのか「そもそも母数が少なすぎる」のか切り分けができない状態です。</t>
    </r>
  </si>
  <si>
    <t>② 今出ている買い候補が「本来の狙い」とズレている</t>
  </si>
  <si>
    <r>
      <t>買い抽出シートを見ると、直近の抽出は「緩和抽出（11点以上・条件ゆるめ）」で実行されており、出てきた4銘柄はすべて</t>
    </r>
    <r>
      <rPr>
        <b/>
        <sz val="11"/>
        <color theme="1"/>
        <rFont val="ＭＳ Ｐゴシック"/>
        <family val="3"/>
        <charset val="128"/>
        <scheme val="minor"/>
      </rPr>
      <t>ギリギリ11点</t>
    </r>
    <r>
      <rPr>
        <sz val="11"/>
        <color theme="1"/>
        <rFont val="ＭＳ Ｐゴシック"/>
        <family val="2"/>
        <scheme val="minor"/>
      </rPr>
      <t>、しかも「押し目判定：なし」でした。</t>
    </r>
  </si>
  <si>
    <r>
      <t xml:space="preserve">一方でVBAコード上は </t>
    </r>
    <r>
      <rPr>
        <sz val="10"/>
        <color theme="1"/>
        <rFont val="Arial Unicode MS"/>
        <family val="2"/>
      </rPr>
      <t>BUY_REQUIRE_OSIME = True</t>
    </r>
    <r>
      <rPr>
        <sz val="11"/>
        <color theme="1"/>
        <rFont val="ＭＳ Ｐゴシック"/>
        <family val="2"/>
        <scheme val="minor"/>
      </rPr>
      <t>（押し目でのみ買う、という設計思想）になっています。つまり本来「安くなった所を拾う」ためのツールなのに、今実際に出ている候補は「すでに上がった銘柄を追いかける」形の銘柄が混ざっています。これは方針と実際の抽出結果が矛盾している状態です。</t>
    </r>
  </si>
  <si>
    <t>③ 損益設定は悪くないが、1回あたりのリスク量がバラバラ</t>
  </si>
  <si>
    <t>自動決済ルールは「損切り-4%／利確+6〜8%／トレール開始+5%・幅3%／最大保有10日」となっており、損小利大の考え方自体は妥当です。</t>
  </si>
  <si>
    <t>ただし購入株数が「100株固定」になっており、6,486円の銘柄も3,083円の銘柄も同じ100株で買う設計です。これだと1回の取引で失う金額（円ベースのリスク）が銘柄ごとに2倍以上変わってしまい、「1回の負けの重さ」を毎回コントロールできていません。</t>
  </si>
  <si>
    <t>④ 運用上の見落としリスク</t>
  </si>
  <si>
    <t>取扱説明書に「他のExcelファイルを同時に開くと発注不可になる」「決済後は必ずリセットボタンを押す」という注意書きがあり、これを踏むと自動決済が止まって想定より長く塩漬けになる構造上の弱点があります。</t>
  </si>
  <si>
    <t>「自動注文決済」シートの信用区分の欄に銘柄コードらしき数値（4164）が入っており、銘柄コード欄自体は空欄でした。次回ログイン時に発注条件が正しく組まれているか、念のため確認をおすすめします（前回接続時の残骸の可能性もあり、断定はできません）。</t>
  </si>
  <si>
    <t>3. 具体案（3つ）</t>
  </si>
  <si>
    <t>案A：まず「勝率を測る」仕組みを作る（最優先・今日からできる）</t>
  </si>
  <si>
    <t>売買のたびに、既にある「管理」シートに次を必ず記録します。</t>
  </si>
  <si>
    <t>購入日・購入価格・スコア（抽出シートの点数）・出た条件（押し目あり/なしなど）</t>
  </si>
  <si>
    <t>売却日・売却価格・利益率</t>
  </si>
  <si>
    <t>これを最低20〜30回分溜めたら、「スコア11〜13点」「14〜16点」「17点以上」でグループ分けして勝率と平均利益率を比べます。ここで初めて「今のスコア基準が妥当か」が数字で分かります。感覚での改善をやめて、データで改善する土台を作る案です。</t>
  </si>
  <si>
    <t>案B：損切り額を「金額固定」にする（リスクの均一化）</t>
  </si>
  <si>
    <t>100株固定をやめて、「1回のトレードで失っても良い金額」を先に決めます。</t>
  </si>
  <si>
    <t>購入株数 ＝ 決めた許容損失額 ÷（購入価格 × 損切り％）</t>
  </si>
  <si>
    <t>例：1回の許容損失を5,000円、損切りが4%なら</t>
  </si>
  <si>
    <t>6,486円の銘柄 → 5,000 ÷ (6,486×0.04) ≒ 19株 → 100株ではなく19株〜（単元株なら100株買わず見送り、もしくは資金配分を見直す）</t>
  </si>
  <si>
    <t>3,083円の銘柄 → 5,000 ÷ (3,083×0.04) ≒ 40株</t>
  </si>
  <si>
    <t>こうすることで、勝っても負けても「1回あたりの重さ」が揃い、連敗しても致命傷になりにくくなります。</t>
  </si>
  <si>
    <t>案C：抽出結果を「押し目型」と「追随型」に分けて運用する</t>
  </si>
  <si>
    <t>今は「高精度抽出（12点以上・全フィルター必須）」と「緩和抽出（11点以上・フィルター無し）」が同じ買い候補リストに混ざりやすい状態です。運用ルールとして固定します。</t>
  </si>
  <si>
    <t>1. まず必ず「高精度抽出（12点以上）」を実行する</t>
  </si>
  <si>
    <t>2. 候補が0件のときだけ「緩和抽出（11点以上）」を使う。ただしこの場合は案Bの株数をさらに半分にする（追随型は元々リスクが高いトレードとして扱う）</t>
  </si>
  <si>
    <t>3. 「押し目判定：なし」の銘柄が緩和抽出で出た場合は、優先度を下げてメモ欄に「追随型」と書いておく</t>
  </si>
  <si>
    <t>これで「本来買いたかった押し目」と「勢いで拾った銘柄」が記録上も区別でき、案Aの検証がさらに正確になります。</t>
  </si>
  <si>
    <t>4. すぐ使える完成版</t>
  </si>
  <si>
    <t>そのまま今日から使えるチェックリストと数式です。</t>
  </si>
  <si>
    <t>■ 毎日の順番（固定ルーティン化）</t>
  </si>
  <si>
    <t>1. 寄り付き前：マーケットスピード起動 → RSS発注を「発注可」に</t>
  </si>
  <si>
    <t>2. 「高精度抽出」ボタンを押す → 0件なら「緩和抽出」ボタン</t>
  </si>
  <si>
    <t>3. 出てきた候補について、押し目判定欄が「25日押し目★」か「5日押し目○」の銘柄を優先</t>
  </si>
  <si>
    <t>4. 購入株数は下の計算式で決める</t>
  </si>
  <si>
    <t>5. 購入したら「管理」シートに即記入（購入日・価格・スコア・押し目の有無）</t>
  </si>
  <si>
    <t>6. 決済されたら「管理」シートに利益率を追記し、リセットボタンを押す</t>
  </si>
  <si>
    <t>■ 株数の計算式（コピーして使える）</t>
  </si>
  <si>
    <t>購入株数 = 1回あたりの許容損失額 ÷ (購入価格 × 0.04)</t>
  </si>
  <si>
    <t>※ 0.04 は現在の損切り設定（-4%）。単元株未満は切り捨てて、資金に対して株数が多すぎる銘柄は見送る。</t>
  </si>
  <si>
    <t>■ 10回トレードごとの振り返り（期待値チェック）</t>
  </si>
  <si>
    <t>期待値 = (勝率 × 平均利益率) − (負け率 × 平均損失率)</t>
  </si>
  <si>
    <t>この値がプラスなら今の抽出条件は機能している → 続ける</t>
  </si>
  <si>
    <t>マイナスなら、まず「緩和抽出で入った銘柄」を除外して計算し直す。それでもマイナスならスコア基準を12点→14点に引き上げて様子を見る</t>
  </si>
  <si>
    <r>
      <t>これはあくまで</t>
    </r>
    <r>
      <rPr>
        <b/>
        <sz val="11"/>
        <color theme="1"/>
        <rFont val="ＭＳ Ｐゴシック"/>
        <family val="3"/>
        <charset val="128"/>
        <scheme val="minor"/>
      </rPr>
      <t>ファイルの構造とロジックから読み取れる事実</t>
    </r>
    <r>
      <rPr>
        <sz val="11"/>
        <color theme="1"/>
        <rFont val="ＭＳ Ｐゴシック"/>
        <family val="2"/>
        <scheme val="minor"/>
      </rPr>
      <t>に基づく分析で、実際の勝率はまだ記録がないため断定できません。まずは案A（記録）を1〜2週間動かしてみて、そのデータを見せていただければ、どの条件が本当に効いているかをさらに具体的に絞り込めます。</t>
    </r>
  </si>
  <si>
    <t>ファイル自体（VBAの閾値変更や、管理シートに記録用の列を追加するなど）を実際に編集してほしい場合は言ってください。そのまま手を入れます。</t>
  </si>
  <si>
    <t>買抽出v13 ✅ 概ね正常</t>
  </si>
  <si>
    <t>EMAトレンド・MACD・RSI・シグナル内容は買いロジックと整合（上昇トレンド系 + MACD正 + RSI&gt;50）</t>
  </si>
  <si>
    <t>HYPERLINKの株探リンクも全行正常動作</t>
  </si>
  <si>
    <t>⚠️ 1点注意 — 行18 サン電子(6736):</t>
  </si>
  <si>
    <t>→データ欠損または計算元の価格データが不足している可能性があります</t>
  </si>
  <si>
    <t>売抽出v13 ✅ 概ね正常</t>
  </si>
  <si>
    <t>全銘柄「下降トレンド▼」＋ MACD負 — 売りロジックと整合</t>
  </si>
  <si>
    <t>⚠️ 2点注意:</t>
  </si>
  <si>
    <t>と売抽出v13N11:N12</t>
  </si>
  <si>
    <t>が空で、売抽出v13N8:N10</t>
  </si>
  <si>
    <t>のみ「通常」。VBA側で安値更新の判定結果が書き込まれていない銘柄がある可能性。</t>
  </si>
  <si>
    <t>まとめ</t>
  </si>
  <si>
    <t>買抽出</t>
  </si>
  <si>
    <t>売抽出</t>
  </si>
  <si>
    <t>抽出ロジック整合性</t>
  </si>
  <si>
    <t>✅</t>
  </si>
  <si>
    <t>データ欠損</t>
  </si>
  <si>
    <t>⚠️ 1銘柄(6736)</t>
  </si>
  <si>
    <t>⚠️ 安値更新列</t>
  </si>
  <si>
    <t>リンク</t>
  </si>
  <si>
    <t>フォーマット</t>
  </si>
  <si>
    <t>⚠️ 出来高倍率がテキスト</t>
  </si>
  <si>
    <t>大筋では正常に動作しています。VBAマクロ側でサン電子のデータソースと、売抽出の安値更新列の書き込みロジックを確認されるとより確実です。</t>
  </si>
  <si>
    <t>更によくする方法があったら提案してください</t>
  </si>
  <si>
    <t>提案の前に、関連シートの構造も把握させてください。</t>
  </si>
  <si>
    <t>Read 4 ranges</t>
  </si>
  <si>
    <t>全体の構造を把握しました。分析→ダッシュボード→抽出の流れと数式ロジックを踏まえ、以下を提案します。</t>
  </si>
  <si>
    <t>🔧 バグ修正（すぐ直せるもの）</t>
  </si>
  <si>
    <t>1. 分析シートのTOPIX行で #VALUE! エラー</t>
  </si>
  <si>
    <t>分析Y3</t>
  </si>
  <si>
    <t>（最終シグナル）と 分析AE3</t>
  </si>
  <si>
    <t>2. 売抽出v13 — 出来高倍率がテキスト形式</t>
  </si>
  <si>
    <t>3. 売抽出v13 — 安値更新（N列）の空欄</t>
  </si>
  <si>
    <t>売抽出v13N4:N7</t>
  </si>
  <si>
    <t>、売抽出v13N11:N12</t>
  </si>
  <si>
    <t> が空。売分析シートには V列（安値更新）に全銘柄分の数式があるので、VBA抽出時の書き込み漏れの可能性があります。</t>
  </si>
  <si>
    <t>📊 分析機能の強化提案</t>
  </si>
  <si>
    <t>4. リスクリワード比の列を追加</t>
  </si>
  <si>
    <t>5. MACDシグナルラインとヒストグラムの追加</t>
  </si>
  <si>
    <t>現在MACDライン単体のみ。シグナルライン（MACD 9日EMA）とヒストグラム（MACD - Signal）があれば、ゴールデンクロス/デッドクロスの直後かどうかを数値で判定でき、シグナル精度が向上します。</t>
  </si>
  <si>
    <t>6. 75日EMAの追加</t>
  </si>
  <si>
    <t>現在5日・25日EMAの2本。75日EMAを加えると中期トレンドの裏付けが取れ、「パーフェクトオーダー」判定もより信頼性が上がります（5 &gt; 25 &gt; 75 の並び）。</t>
  </si>
  <si>
    <t>🎨 視認性・運用改善</t>
  </si>
  <si>
    <t>7. 抽出シートにスコア内訳の簡易表示</t>
  </si>
  <si>
    <t>8. 抽出シートに条件付き書式でスコア色分け</t>
  </si>
  <si>
    <t>スコア列に段階的な色（14-13: 濃い緑、12-11: 薄い緑、10以下: 黄色 等）を設定すれば、視覚的に優先度が分かりやすくなります。現状は買抽出のQ4だけオレンジ背景で、他は統一されていません。</t>
  </si>
  <si>
    <t>9. 対TOPIX超過リターンを抽出シートにも表示</t>
  </si>
  <si>
    <t>分析シートにはAH列（対TOPIX超過）がありますが、抽出シートには反映されていません。市場に対して強い/弱いが一目で分かると銘柄選定が速くなります。</t>
  </si>
  <si>
    <t>⚡ 上級提案</t>
  </si>
  <si>
    <t>10. シグナル的中率の追跡シート</t>
  </si>
  <si>
    <t>過去の抽出結果を日付付きで蓄積し、「抽出後N日の騰落率」を自動集計するシートを作れば、v13のロジック精度を定量的に検証できます。スコア帯別（14点 vs 11点）の勝率比較も可能です。</t>
  </si>
  <si>
    <t>どの提案から着手しますか？ 1〜3のバグ修正はExcel上ですぐ対応できます。4〜6の分析強化は分析シートへの列追加で実装可能です。</t>
  </si>
  <si>
    <t>15銘柄がスコア14〜11で抽出済み（最終更新: 2026/07/06 23:11）</t>
  </si>
  <si>
    <t>出来高倍率 = 0、MACD = 0、高値更新 = "-"、押し目判定 = "-"</t>
  </si>
  <si>
    <t>EMAトレンドが「下降トレンド▼」なのに買い抽出に含まれている</t>
  </si>
  <si>
    <t>9銘柄がスコア11〜8で抽出済み</t>
  </si>
  <si>
    <t>1. 安値更新（N列）が部分的に空欄 — 売抽出v13N4:N7</t>
  </si>
  <si>
    <t>2. 出来高倍率のフォーマット差異 — 買抽出では数値（0.9）、売抽出ではテキスト（"0.66倍"）。機能上の問題ではないですが、後続の数式で参照する場合にテキスト型だと計算エラーの原因になり得ます。</t>
  </si>
  <si>
    <t>（押し目判定）が#VALUE!。TOPIX行（3行目）はRssMarketがnullを返すため、現在値E3が空のまま数式に流れている。TOPIX行を対象外にする条件を追加するか、IFERROR で回避すれば解消します。</t>
  </si>
  <si>
    <t>買抽出は数値（0.9）、売抽出はテキスト（"0.66倍"）。VBAの書き込み処理で統一すれば、後続の数式参照でも安全です。</t>
  </si>
  <si>
    <t>利確ライン・損切ラインは既にあるので、(利確ライン - 現在値) / (現在値 - 損切ライン) でR:R比を自動計算。1.5以上を優先する基準にすれば、抽出の質が上がります。</t>
  </si>
  <si>
    <t>現在Q列のスコアは合計点のみ。例えば "EMA3+MACD2+RSI1+高値3+…" のような内訳テキストがあれば、なぜその点数になったか一目で分かります。</t>
  </si>
  <si>
    <t>買</t>
  </si>
  <si>
    <t>売</t>
  </si>
  <si>
    <t xml:space="preserve">株価分析システム  |  </t>
    <phoneticPr fontId="16"/>
  </si>
  <si>
    <t>売り候補分析シート</t>
    <phoneticPr fontId="16"/>
  </si>
  <si>
    <t>出来高</t>
    <phoneticPr fontId="16"/>
  </si>
  <si>
    <t>取引時間内の抽出について、このシステムのスコアリング要素ごとに信頼性を整理します。</t>
  </si>
  <si>
    <t>指標別の日中変動リスク</t>
  </si>
  <si>
    <t>指標</t>
  </si>
  <si>
    <t>日中の安定性</t>
  </si>
  <si>
    <t>理由</t>
  </si>
  <si>
    <t>EMAトレンド / パーフェクトオーダー</t>
  </si>
  <si>
    <t>🟢 高い</t>
  </si>
  <si>
    <t>5/25/75日EMAは過去の蓄積。日中の1ティックで順序は崩れにくい</t>
  </si>
  <si>
    <t>🟡 やや注意</t>
  </si>
  <si>
    <t>14日RSIなので日中の変動で大きく振れにくいが、境界値（50前後）の銘柄は判定が変わる可能性あり</t>
  </si>
  <si>
    <t>シグナルラインとの交差・ヒストグラム方向は日中に反転しうる</t>
  </si>
  <si>
    <t>当日の値動きで「押し目」の判定が変わりうる</t>
  </si>
  <si>
    <t>🔴 低い</t>
  </si>
  <si>
    <t>最大の問題点。 前場で抽出すると出来高が未完成のため、倍率が実際より低く出る。出来高条件で本来合格する銘柄を取りこぼすリスクあり</t>
  </si>
  <si>
    <t>日中に収束していくが、前場は振れやすい</t>
  </si>
  <si>
    <t>一度更新すれば日中に取り消されない</t>
  </si>
  <si>
    <t>モメンタム</t>
  </si>
  <si>
    <t>構成要素次第だが、複合判定なので1要素の変動が全体判定を覆すことは少ない</t>
  </si>
  <si>
    <t>結論</t>
  </si>
  <si>
    <t>使えるが、出来高倍率が最大の弱点です。</t>
  </si>
  <si>
    <t>前場（9:00〜11:30）：出来高が1日の40〜60%程度。出来高倍率で「不合格」になる銘柄が終値時点では合格する可能性がある → 取りこぼしリスク</t>
  </si>
  <si>
    <t>後場後半（14:00以降）：出来高もほぼ揃い、他の指標も安定。日中抽出するならこの時間帯が最も信頼性が高い</t>
  </si>
  <si>
    <t>引け後：全指標が確定値。最も信頼性が高い</t>
  </si>
  <si>
    <t>実用的な使い方</t>
  </si>
  <si>
    <t>タイミング</t>
  </si>
  <si>
    <t>信頼度</t>
  </si>
  <si>
    <t>使い方</t>
  </si>
  <si>
    <t>前場</t>
  </si>
  <si>
    <t>⚠️ 参考程度</t>
  </si>
  <si>
    <t>ウォッチリスト候補の早期発見に。スコアは変動前提</t>
  </si>
  <si>
    <t>14:00以降</t>
  </si>
  <si>
    <t>🟡 概ね信頼</t>
  </si>
  <si>
    <t>翌日のエントリー準備として実用的</t>
  </si>
  <si>
    <t>引け後（15:30〜）</t>
  </si>
  <si>
    <t>🟢 最も信頼</t>
  </si>
  <si>
    <t>確定データでの正式抽出</t>
  </si>
  <si>
    <t>7532</t>
  </si>
  <si>
    <t>一般</t>
  </si>
  <si>
    <t>特定</t>
  </si>
  <si>
    <t>📘 ボリンジャーバンド投資シート ― 使い方と戦略</t>
  </si>
  <si>
    <t>このブックは既存の楽天RSS株価管理システムに「ボリンジャーバンド(SMA20・±1σ/±2σ)」の</t>
  </si>
  <si>
    <t>買い候補スクリーニング／バックテストを追加したものです。既存シートは一切変更していません。</t>
  </si>
  <si>
    <t>■ シートの使い方</t>
  </si>
  <si>
    <t>① 楽天RSS(マーケットスピードII RSS)を起動し、いつも通り「終値/高値/安値/出来高」シートを最新化する。</t>
  </si>
  <si>
    <t>② 自動再計算(F9)後、「BBスクリーニング」シートを開く。全銘柄のバンド・シグナルが自動計算される。</t>
  </si>
  <si>
    <t>③ 「スコア」列で降順に並べ替え、または「BB買い候補TOP」シートで上位30銘柄を確認する。</t>
  </si>
  <si>
    <t>④ 「戦略シグナル」列が ◎○△ の銘柄を候補とし、利確(+1σ)・損切り(ミドル)ラインを確認する。</t>
  </si>
  <si>
    <t>⑤ 「BBバックテスト」シートに銘柄コードを入れると、その銘柄の過去検証(勝率・損益)が出る。</t>
  </si>
  <si>
    <t>⑥ 数値のしきい値は「BB設定」シートの青字セルで変更できる。</t>
  </si>
  <si>
    <t>■ 戦略サマリー表（動画の手法をシート化）</t>
  </si>
  <si>
    <t>戦略</t>
  </si>
  <si>
    <t>エントリー条件</t>
  </si>
  <si>
    <t>確認フィルター</t>
  </si>
  <si>
    <t>利確</t>
  </si>
  <si>
    <t>損切り</t>
  </si>
  <si>
    <t>使用指標</t>
  </si>
  <si>
    <t>①スクイーズブレイク</t>
  </si>
  <si>
    <t>帯幅が歴史的低水準→終値が+2σを実体で突破</t>
  </si>
  <si>
    <t>帯幅が拡大に転換／ダマシ回避</t>
  </si>
  <si>
    <t>+1σを実体割れ</t>
  </si>
  <si>
    <t>ミドル(SMA)割れ</t>
  </si>
  <si>
    <t>帯幅・SMA・±2σ</t>
  </si>
  <si>
    <t>②トレンドフォロー
(バンドウォーク)</t>
  </si>
  <si>
    <t>終値が+1σ以上を上方に歩く</t>
  </si>
  <si>
    <t>MFI≥80(資金流入強)。逆らわず押し目買い</t>
  </si>
  <si>
    <t>+1σ実体割れ</t>
  </si>
  <si>
    <t>ミドル／直近安値割れ</t>
  </si>
  <si>
    <t>±1σ・MFI・SMA</t>
  </si>
  <si>
    <t>③ダブルトップ/ボトム
(厳密スイング検出)</t>
  </si>
  <si>
    <t>フラクタル(前後2本)で2つの谷/山を検出
→同水準＋間に戻り＝W/M型</t>
  </si>
  <si>
    <t>1回目バンド外→2回目バンド内を自動判定
ネックライン上抜け/下抜けで「確」</t>
  </si>
  <si>
    <t>ネックライン到達</t>
  </si>
  <si>
    <t>直近安値割れ</t>
  </si>
  <si>
    <t>スイング・±2σ</t>
  </si>
  <si>
    <t>④ダイバージェンス</t>
  </si>
  <si>
    <t>価格は安値更新もRSIは切上げ</t>
  </si>
  <si>
    <t>ミドルライン上抜けでエントリー</t>
  </si>
  <si>
    <t>+1σ／+2σ目標</t>
  </si>
  <si>
    <t>RSI・SMA</t>
  </si>
  <si>
    <t>利確・損切り原則</t>
  </si>
  <si>
    <t>強いトレンドは+1σ〜+2σを歩く(バンドウォーク)</t>
  </si>
  <si>
    <t>+1σを実体で割ったら「宴の終わり」</t>
  </si>
  <si>
    <t>+1σ割れで決済</t>
  </si>
  <si>
    <t>ミドル or 直近安値割れ</t>
  </si>
  <si>
    <t>±1σ・SMA</t>
  </si>
  <si>
    <t>※ 移動平均は必ず SMA（単純移動平均）を使用しています（期間20日）。σは母標準偏差(STDEVP)。</t>
  </si>
  <si>
    <t>※ スクイーズ=帯幅が過去40日の最小付近。ダイバージェンス=10日前とRSIを比較して逆行を検出。</t>
  </si>
  <si>
    <t>※ データはすべて既存の終値/高値/安値/出来高シート（楽天RSS取得）を参照。二重入力は不要です。</t>
  </si>
  <si>
    <t>※ バックテストは履歴の範囲（最大100日、履歴が増えるほど自動で検証期間も延びます）。</t>
  </si>
  <si>
    <t>※ 本シートは投資助言ではありません。最終判断はご自身で行ってください。</t>
  </si>
  <si>
    <t>⚙ ボリンジャーバンド設定（青字セル＝変更可）</t>
  </si>
  <si>
    <t>値</t>
  </si>
  <si>
    <t>外側バンド σ倍率</t>
  </si>
  <si>
    <t>±2σ。ボリンジャーバンドの外側。ブレイク判定に使用</t>
  </si>
  <si>
    <t>内側バンド σ倍率</t>
  </si>
  <si>
    <t>±1σ。利確ライン・バンドウォーク判定に使用</t>
  </si>
  <si>
    <t>SMA期間（固定20）</t>
  </si>
  <si>
    <t>単純移動平均SMAの期間。式はE:X=20日で固定 ※SMA使用</t>
  </si>
  <si>
    <t>スクイーズ許容係数</t>
  </si>
  <si>
    <t>帯幅 ≤ 過去40日最小×この値 でスクイーズ判定</t>
  </si>
  <si>
    <t>スクイーズ履歴（固定40）</t>
  </si>
  <si>
    <t>帯幅の最小を探す期間（式で固定）</t>
  </si>
  <si>
    <t>RSI/MFI期間（固定14）</t>
  </si>
  <si>
    <t>RSI・MFIの期間。式はE:R=14で固定</t>
  </si>
  <si>
    <t>MFI強気しきい値</t>
  </si>
  <si>
    <t>MFIがこの値以上＝資金流入が強い→順張り継続</t>
  </si>
  <si>
    <t>ダイバージェンス比較（固定10）</t>
  </si>
  <si>
    <t>10日前とRSIを比較して逆行を検出</t>
  </si>
  <si>
    <t>二番底/天井 価格許容</t>
  </si>
  <si>
    <t>2つのスイング安値(高値)の価格差がこの割合以内なら「同水準」</t>
  </si>
  <si>
    <t>ネックライン戻り</t>
  </si>
  <si>
    <t>2つの谷(山)の間の戻りがこの割合以上でW/M型と判定</t>
  </si>
  <si>
    <t>■ シグナル凡例</t>
  </si>
  <si>
    <t>◎スクイーズブレイク買</t>
  </si>
  <si>
    <t>○順張り継続(walk)</t>
  </si>
  <si>
    <t>+1σ以上でMFI≥80。トレンドに乗る</t>
  </si>
  <si>
    <t>○反発(ダイバ)買</t>
  </si>
  <si>
    <t>△二番底買(確)</t>
  </si>
  <si>
    <t>厳密スイング検出のW型＋ネックライン上抜け/バンド内復帰。反転狙い</t>
  </si>
  <si>
    <t>△二番底形成</t>
  </si>
  <si>
    <t>W型は成立、ネックライン未上抜け。ブレイク待ち</t>
  </si>
  <si>
    <t>☆スクイーズ監視</t>
  </si>
  <si>
    <t>帯幅が最小圏。ブレイク待ちの監視銘柄</t>
  </si>
  <si>
    <t>・押し目注目</t>
  </si>
  <si>
    <t>ミドル上で%B&lt;0.6・MFI≥50。押し目買い候補</t>
  </si>
  <si>
    <t>▼-2σ割れ危険</t>
  </si>
  <si>
    <t>-2σ割れ。下落継続の警戒</t>
  </si>
  <si>
    <t>📊 ボリンジャーバンド 買い候補スクリーニング（SMA20・±1σ/±2σ）</t>
  </si>
  <si>
    <t>終値シートの最新終値を基準に自動計算。スコア降順に並べ替え、または「BB買い候補TOP」を参照。</t>
  </si>
  <si>
    <t>◎スクイーズブレイク ○順張り/反発 △二番底 ☆スクイーズ監視 ・押し目 ▼危険（凡例はBB設定シート）</t>
  </si>
  <si>
    <t>🔗</t>
  </si>
  <si>
    <t>SMA20
ミドル</t>
  </si>
  <si>
    <t>σ</t>
  </si>
  <si>
    <t>+2σ</t>
  </si>
  <si>
    <t>+1σ</t>
  </si>
  <si>
    <t>-1σ</t>
  </si>
  <si>
    <t>-2σ</t>
  </si>
  <si>
    <t>%B</t>
  </si>
  <si>
    <t>帯幅%</t>
  </si>
  <si>
    <t>帯幅25日
最小%</t>
  </si>
  <si>
    <t>スクイーズ</t>
  </si>
  <si>
    <t>帯拡大</t>
  </si>
  <si>
    <t>ブレイク</t>
  </si>
  <si>
    <t>RSI14</t>
  </si>
  <si>
    <t>MFI14</t>
  </si>
  <si>
    <t>ダイバー
ジェンス</t>
  </si>
  <si>
    <t>バンド
ウォーク</t>
  </si>
  <si>
    <t>二番底/天井</t>
  </si>
  <si>
    <t>出来高
倍率</t>
  </si>
  <si>
    <t>戦略シグナル</t>
  </si>
  <si>
    <t>エントリー
目安</t>
  </si>
  <si>
    <t>利確
(+1σ)</t>
  </si>
  <si>
    <t>損切り
(ミドル)</t>
  </si>
  <si>
    <t>目標
(+2σ)</t>
  </si>
  <si>
    <t>R:R</t>
  </si>
  <si>
    <t>直近5日
安値</t>
  </si>
  <si>
    <t>sortkey</t>
  </si>
  <si>
    <t>🏆 本日の買い候補 TOP30（スコア上位・自動抽出）</t>
  </si>
  <si>
    <t>「BBスクリーニング」のスコア上位を自動表示。◎○△のシグナルを優先的にチェック。</t>
  </si>
  <si>
    <t>順位</t>
  </si>
  <si>
    <t>RSI</t>
  </si>
  <si>
    <t>MFI</t>
  </si>
  <si>
    <t>ダイバ</t>
  </si>
  <si>
    <t>利確+1σ</t>
  </si>
  <si>
    <t>勝率</t>
  </si>
  <si>
    <t>帯幅ヘルパー（自動計算・触らない）</t>
  </si>
  <si>
    <t>offset→</t>
  </si>
  <si>
    <t>スイング(ピボット)検出ヘルパー：フラクタル2本。二番底/天井を厳密判定（自動計算・触らない）</t>
  </si>
  <si>
    <t>安値フラクタル→offset</t>
  </si>
  <si>
    <t>高値フラクタル→offset</t>
  </si>
  <si>
    <t>BB買い候補TOP 表の見方（8002 丸紅の行で解説）</t>
  </si>
  <si>
    <t>列</t>
  </si>
  <si>
    <t>8002の値</t>
  </si>
  <si>
    <t>意味・見方</t>
  </si>
  <si>
    <t>スコアの高い順。上ほど条件がそろった銘柄</t>
  </si>
  <si>
    <t>証券コード（4桁）</t>
  </si>
  <si>
    <t>会社名</t>
  </si>
  <si>
    <t>最新の終値</t>
  </si>
  <si>
    <t>収縮</t>
  </si>
  <si>
    <t>バンドの幅の状態。スクイーズ★＝過去最小圏（大きく動く前兆）／収縮＝狭まり気味／－＝通常</t>
  </si>
  <si>
    <t>+1σ上</t>
  </si>
  <si>
    <t>現在値がバンドのどこにいるか。↑+2σ突破＝強い上抜け／+1σ上＝上寄り／バンド内／−1σ下／↓−2σ割れ</t>
  </si>
  <si>
    <t>買われすぎ/売られすぎ。70以上=過熱、30以下=売られすぎ、50前後=中立</t>
  </si>
  <si>
    <t>お金の流入の強さ（出来高込みのRSI）。80以上=資金流入が強い、20以下=流出</t>
  </si>
  <si>
    <t>ダイバージェンス。強気div▲＝価格は下でもRSIは上向き（反転の芽）／弱気div▼＝逆</t>
  </si>
  <si>
    <t>一番の要注目列（下に凡例）</t>
  </si>
  <si>
    <t>各条件の合致度を0〜100点で合計。高いほど条件がそろう</t>
  </si>
  <si>
    <t>利確の目安ライン。現在値がここを実体で割ったら手仕舞い（＝+1σ）</t>
  </si>
  <si>
    <t>損切りの目安ライン（＝ミドル/SMA20割れ）</t>
  </si>
  <si>
    <t>0.99倍</t>
  </si>
  <si>
    <t>リスクリワード。1倍超なら利益幅&gt;損失幅で有利、1未満は妙味小</t>
  </si>
  <si>
    <t>🔑 「戦略シグナル」列の凡例（一番大事）</t>
  </si>
  <si>
    <t>表示</t>
  </si>
  <si>
    <t>意味</t>
  </si>
  <si>
    <t>最強。狭まったバンドから+2σ突破＆拡大</t>
  </si>
  <si>
    <t>+1σ以上をMFI強で上昇継続</t>
  </si>
  <si>
    <t>強気ダイバージェンスで反発</t>
  </si>
  <si>
    <t>W型が完成（ネックライン上抜け）</t>
  </si>
  <si>
    <t>W型はできたがまだ上抜け前（8002はコレ）</t>
  </si>
  <si>
    <t>狭まり中。ブレイク待ち</t>
  </si>
  <si>
    <t>ミドル上の押し目</t>
  </si>
  <si>
    <t>▼−2σ割れ危険</t>
  </si>
  <si>
    <t>下落警戒</t>
  </si>
  <si>
    <t>👀 ざっくりした読み方の順番</t>
  </si>
  <si>
    <t>戦略シグナル（◎○△）を見る → ◎が一番強い</t>
  </si>
  <si>
    <t>現在値・利確+1σ・損切りの3つで値幅を確認（利確と損切りの間に現在値）</t>
  </si>
  <si>
    <t>RSI/MFIで勢いと過熱をチェック（RSI70超は過熱注意）</t>
  </si>
  <si>
    <t>R:Rが1倍以上か（有利さの目安）</t>
  </si>
  <si>
    <t>➡ 8002は「△二番底形成（反転の形はできたが確定前）、現在値が利確ライン+1σ上に到達、RSIやや高め、R:Rほぼ1」という表示、という読み方になります。</t>
  </si>
  <si>
    <t>各列の詳しい定義は BB設定 シートの凡例、計算方法は BB使い方 シートにも載せています。他の列や表示でわからないものがあれば聞いてください。</t>
  </si>
  <si>
    <t>通常</t>
  </si>
  <si>
    <t>▼二番天井警戒</t>
  </si>
  <si>
    <t>スクイーズ★または収縮状態から+2σ突破＆帯3日連続拡大。最も強い買いサイン</t>
  </si>
  <si>
    <t>強気ダイバージェンス＆-1σ回復。二番天井時は抑制</t>
  </si>
  <si>
    <t>二番天井M形成中。買いシグナル抑制＆-15点ペナルティ</t>
  </si>
  <si>
    <t>最終更新</t>
  </si>
  <si>
    <t>Ctrl+Shift+F9（全シート強制再計算）</t>
  </si>
  <si>
    <t>パーフェクト▲</t>
  </si>
  <si>
    <t>株探</t>
    <rPh sb="0" eb="2">
      <t>カブタン</t>
    </rPh>
    <phoneticPr fontId="16"/>
  </si>
  <si>
    <t>下降トレンド▼</t>
  </si>
  <si>
    <t>■ 厳選買い候補</t>
  </si>
  <si>
    <t>■ 厳選売り候補</t>
  </si>
  <si>
    <t>厳選 TOP2 ｜ 分析・売分析から直接抽出（厳格条件）</t>
  </si>
  <si>
    <t>■ 抽出設定（青字セル＝変更可）</t>
  </si>
  <si>
    <t>1日の抽出銘柄数（買・売 各々）</t>
  </si>
  <si>
    <t>表示枠は各々最大5行</t>
  </si>
  <si>
    <t>【買いの厳格条件】</t>
  </si>
  <si>
    <t>① 最低 総合スコア（分析!T列）</t>
  </si>
  <si>
    <t>② 必須 EMAトレンド</t>
  </si>
  <si>
    <t>現在値＞5日EMA＞25日EMA</t>
  </si>
  <si>
    <t>③ 最低 出来高倍率</t>
  </si>
  <si>
    <t>【売りの厳格条件】</t>
  </si>
  <si>
    <t>① 最低 総合スコア（売分析!T列）</t>
  </si>
  <si>
    <t>現在値＜5日EMA＜25日EMA</t>
  </si>
  <si>
    <t>補助：買キー（分析!3行から対応）</t>
  </si>
  <si>
    <t>補助：売キー（売分析!3行から対応）</t>
  </si>
  <si>
    <t>■ 条件通過状況</t>
  </si>
  <si>
    <t>買い：条件通過銘柄数</t>
  </si>
  <si>
    <t>売り：条件通過銘柄数</t>
  </si>
  <si>
    <t>分析!T列の本日最大は13点（抽出v13のスコアとは別スケール）</t>
  </si>
  <si>
    <t>必須ライン。1.5倍にすると本日は該当なし</t>
  </si>
  <si>
    <t>売分析!T列の本日最大は18点</t>
  </si>
  <si>
    <t>必須ライン。順位付けでは出来高多い銘柄を優先</t>
  </si>
  <si>
    <t>※ 順位付け：総合スコア（主）→ 出来高倍率（従）の順に強い銘柄から上位2銘柄を採用</t>
  </si>
  <si>
    <t>補助：分析の行</t>
  </si>
  <si>
    <t>補助：売分析の行</t>
  </si>
  <si>
    <t>【使い方】</t>
  </si>
  <si>
    <t>・このシートは分析・売分析の数式を直接参照しているため、データ取込後はマクロを実行しなくても自動で更新されます。</t>
  </si>
  <si>
    <t>・もっと厳しく：B7（買スコア）・B11（売スコア）・B9・B13（出来高倍率）を上げる。緩くする場合は下げる。</t>
  </si>
  <si>
    <t>・F5・F6の通過銘柄数と E7・E8 の判定コメントを見ながらしきい値を調整してください。</t>
  </si>
  <si>
    <t>・該当が0件の日は「見送り」が正しい判断です。無理に埋めず、条件を下げるか休む判断に使えます。</t>
  </si>
  <si>
    <t>・分析!T列の総合スコアは抽出v13のスコアとは別スケールです（本日の上限は買13点・売18点）。</t>
  </si>
  <si>
    <t>▼ 厳格フィルタ適用中：スコア＞＝17 かつ 出来高倍率＞＝1.0　→ 2銘柄のみ表示</t>
  </si>
  <si>
    <t>全件50銘柄を見るにはQ列・L列のフィルタをクリアしてください。条件変更もフィルタから可能です。</t>
  </si>
  <si>
    <t>▼ 厳格フィルタ適用中：スコア＞＝19　→ 2銘柄のみ表示</t>
  </si>
  <si>
    <t>出来高倍率(L列)は「8.42倍」のような文字列のため数値比較での絞り込みができません。全件35銘柄を見るにはQ列のフィルタをクリアしてください。</t>
  </si>
  <si>
    <t>抽出元</t>
  </si>
  <si>
    <t>期限日(12営業日)</t>
  </si>
  <si>
    <t>利確到達日</t>
  </si>
  <si>
    <t>損切到達日</t>
  </si>
  <si>
    <t>期限日の始値</t>
  </si>
  <si>
    <t>損益率</t>
  </si>
  <si>
    <t>勝敗</t>
  </si>
  <si>
    <t>↓ 確度検証用の追加列（自動判定）</t>
  </si>
  <si>
    <t>厳選TOP2＋v13</t>
  </si>
  <si>
    <t>厳选13点 / v13 17点</t>
  </si>
  <si>
    <t>パーフェクト▲ RSI73.2 出来高1.05倍 年初来高値更新</t>
  </si>
  <si>
    <t>厳選TOP2</t>
  </si>
  <si>
    <t>厳选11点</t>
  </si>
  <si>
    <t>パーフェクト▲ RSI66.8 出来高1.12倍</t>
  </si>
  <si>
    <t>抽出v13</t>
  </si>
  <si>
    <t>v13 18点</t>
  </si>
  <si>
    <t>パーフェクト▲ RSI52.0 出来高2.5倍 ◎モメンタム完全</t>
  </si>
  <si>
    <t>厳选18点 / v13 19点</t>
  </si>
  <si>
    <t>下降トレンド▼ RSI31.7 出来高1.95倍 前日比-12.3%</t>
  </si>
  <si>
    <t>厳选15点</t>
  </si>
  <si>
    <t>下降トレンド▼ RSI29.7 出来高1.18倍 5日戻り売り○ 年初来安値圏</t>
  </si>
  <si>
    <t>v13 20点</t>
  </si>
  <si>
    <t>下降トレンド▼ RSI18.4 出来高急増8.42倍 ◎売りモメンタム完全</t>
  </si>
  <si>
    <t>決済数</t>
  </si>
  <si>
    <t>勝ち</t>
  </si>
  <si>
    <t>確定損益合計</t>
  </si>
  <si>
    <t>平均損益率</t>
  </si>
  <si>
    <t>全体</t>
  </si>
  <si>
    <t>【運用ルール】</t>
  </si>
  <si>
    <t>① 購入価格(F列)は購入日(E列)の始値を始値シートから自動取得。取込前は空欄のままです。</t>
  </si>
  <si>
    <t>② 利確(M列)・損切(N列)に高値・安値が到達した日をAF・AG列で自動検出。早い方を採用し、同日なら損切優先（保守的）。</t>
  </si>
  <si>
    <t>③ どちらも未到達のまま期限日(AE列＝12営業日)を迎えた場合は「日数制限」となり、期限日の始値で決済。</t>
  </si>
  <si>
    <t>出来高は“迷いを消す指標”</t>
  </si>
  <si>
    <t>出来高＝価格の信頼度</t>
  </si>
  <si>
    <t>出来高増＝方向は不明だが必ず動く</t>
  </si>
  <si>
    <t>出来高増は早い結果を出し、感情的トレードを防ぐ</t>
  </si>
  <si>
    <t>チャートは暗記ではなく“理解”が必要</t>
  </si>
  <si>
    <t>さらに深く理解したい場合</t>
  </si>
  <si>
    <t>この動画は「出来高の心理構造」を非常に丁寧に解説しているので、 Excelで売買ロジックを作るあなたのスタイルにも相性が良い内容です。</t>
  </si>
  <si>
    <r>
      <t xml:space="preserve">必要なら、 </t>
    </r>
    <r>
      <rPr>
        <b/>
        <sz val="11"/>
        <color theme="1"/>
        <rFont val="ＭＳ Ｐゴシック"/>
        <family val="3"/>
        <charset val="128"/>
        <scheme val="minor"/>
      </rPr>
      <t>この動画のロジックをExcelで再現する完全版コード</t>
    </r>
    <r>
      <rPr>
        <sz val="11"/>
        <color theme="1"/>
        <rFont val="ＭＳ Ｐゴシック"/>
        <family val="2"/>
        <scheme val="minor"/>
      </rPr>
      <t xml:space="preserve"> も作れます。</t>
    </r>
  </si>
  <si>
    <t>続けますか？</t>
  </si>
  <si>
    <t>出来高×価格の5パターン分析（最重要）</t>
  </si>
  <si>
    <t>11:01 “違和感チャート”は大口の管理</t>
  </si>
  <si>
    <r>
      <t>1. 出来高増＋価格上昇</t>
    </r>
    <r>
      <rPr>
        <sz val="11"/>
        <color theme="1"/>
        <rFont val="ＭＳ Ｐゴシック"/>
        <family val="2"/>
        <scheme val="minor"/>
      </rPr>
      <t>：強い買い意思。ただし高値圏は注意</t>
    </r>
  </si>
  <si>
    <r>
      <t>2. 出来高増＋価格下落</t>
    </r>
    <r>
      <rPr>
        <sz val="11"/>
        <color theme="1"/>
        <rFont val="ＭＳ Ｐゴシック"/>
        <family val="2"/>
        <scheme val="minor"/>
      </rPr>
      <t>：悪材料の可能性。撤退推奨</t>
    </r>
  </si>
  <si>
    <r>
      <t>3. 出来高減＋価格上昇</t>
    </r>
    <r>
      <rPr>
        <sz val="11"/>
        <color theme="1"/>
        <rFont val="ＭＳ Ｐゴシック"/>
        <family val="2"/>
        <scheme val="minor"/>
      </rPr>
      <t>：大口が管理する“理想の上昇”</t>
    </r>
  </si>
  <si>
    <r>
      <t>4. 出来高減＋価格下落</t>
    </r>
    <r>
      <rPr>
        <sz val="11"/>
        <color theme="1"/>
        <rFont val="ＭＳ Ｐゴシック"/>
        <family val="2"/>
        <scheme val="minor"/>
      </rPr>
      <t>：大口の静かな売り抜け。大きく下落しやすい</t>
    </r>
  </si>
  <si>
    <r>
      <t>5. 出来高減＋横ばい</t>
    </r>
    <r>
      <rPr>
        <sz val="11"/>
        <color theme="1"/>
        <rFont val="ＭＳ Ｐゴシック"/>
        <family val="2"/>
        <scheme val="minor"/>
      </rPr>
      <t>：基準価格上での調整＝“2次上昇の最良ポイント”</t>
    </r>
  </si>
  <si>
    <t>違和感チャート”は大口の管理</t>
  </si>
  <si>
    <t>出来高が減りながら上昇する</t>
  </si>
  <si>
    <t>ローソクが小さくジワジワ上がる</t>
  </si>
  <si>
    <t>個人に気づかれないように仕込む大口の典型パターン</t>
  </si>
  <si>
    <t>12:04 出来高のない区間で売買すると負けやすい理由</t>
  </si>
  <si>
    <t>上がりそうで買う→下がって損切り→また買う→また損切り</t>
  </si>
  <si>
    <t>出来高がない＝信頼できる価格帯がない</t>
  </si>
  <si>
    <t>結果、メンタルが崩れ、最悪のタイミングで撤退しがち</t>
  </si>
  <si>
    <t>なし</t>
  </si>
  <si>
    <t>参考（EMA・RSI・出来高倍率）</t>
  </si>
  <si>
    <t>管理シート</t>
  </si>
  <si>
    <t>■ 順位キー（候補プール用・触らないでください）</t>
  </si>
  <si>
    <t>買v13キー</t>
  </si>
  <si>
    <t>売v13キー</t>
  </si>
  <si>
    <t>⑤ 数式帯（A・D・F・H〜X・AE〜AK列）は461行まで配線済み。候補プール(AL17:AR24)の8銘柄を毎日末尾へ追記して確度を累積します。集計は1000行まで対応。</t>
  </si>
  <si>
    <t>厳選TOP2買</t>
  </si>
  <si>
    <t>厳選TOP2売</t>
  </si>
  <si>
    <t>v13買</t>
  </si>
  <si>
    <t>v13売</t>
  </si>
  <si>
    <t>■ 未決済（保有中）件数</t>
  </si>
  <si>
    <t>パーフェクト▲ RSI72.0 出来高1.86倍</t>
  </si>
  <si>
    <t>パーフェクト▲ RSI66.9 出来高1.10倍</t>
  </si>
  <si>
    <t>下降トレンド▼ RSI30.6 出来高1.46倍</t>
  </si>
  <si>
    <t>下降トレンド▼ RSI39.9 出来高1.12倍</t>
  </si>
  <si>
    <t>パーフェクト▲ RSI69.4 出来高1.70倍</t>
  </si>
  <si>
    <t>パーフェクト▲ RSI72.8 出来高1.70倍</t>
  </si>
  <si>
    <t>下降トレンド▼ RSI44.4 出来高0.89倍</t>
  </si>
  <si>
    <t>下降トレンド▼ RSI18.9 出来高0.75倍</t>
  </si>
  <si>
    <t>■ 翌営業日の追記候補（厳選TOP2買・売＋v13買・売 の各TOP2＝最大8銘柄／スコア順・数式自動）</t>
  </si>
  <si>
    <t>① 各抽出シートのボタンで抽出を実行すると、この候補（AL17:AR24）は自動で入れ替わります。v13はBA/BB列の順位キーでスコア降順TOP2を自動選択。</t>
  </si>
  <si>
    <t>② この8銘柄を毎日B列末尾へ追記して累積します（購入日＝翌営業日、数量＝100株固定、購入価格＝その日の始値を自動取得）。</t>
  </si>
  <si>
    <t>③ AR列が「✅追記済」なら同じ購入日で既に登録済（二重追記防止）。「→未追記」が未登録。</t>
  </si>
  <si>
    <t>④ 12営業日以内に利確または損切に到達しなければ「日数制限」で期限日の始値決済。結果はAN2:AS8 の抽出元別確度集計に自動集訄されます。</t>
  </si>
  <si>
    <t>⑤ 手動でやる場合：AM〜AQ列をコピー→B・C・Z・AA列へ値貼り付け、E列に翌営業日、G列に100、AD列にAL列の区分を入力。</t>
  </si>
  <si>
    <t>④ 高値・安値・始値シートは今後毎日増加していくため、過去分の判定もそのまま自動で維持されます（値貼り付けでの固定は不要）。</t>
  </si>
  <si>
    <t>【決済ロジック】T列売却日＝利確到達日(AF)または損切到達日(AG)、未到達なら期限日(AE)。U列売却価格＝利確ライン(M)または損切ライン(N)、日数制限なら期限日の始値(AI)。</t>
  </si>
  <si>
    <t>データ基準日</t>
  </si>
  <si>
    <t>追記する購入日</t>
  </si>
  <si>
    <t>点だけご報告（前回の訂正の訂正）</t>
  </si>
  <si>
    <t>始値シートの日付列は E3:BT3 の68列ちょうどで、現在68列すべてが 2026/4/10〜7/27 で埋まっています。列が固定幅なら新しい日が入るたびに最古日が押し出される可能性があります。ただし1トレードは最長12営業日で決済されるため、68営業日の枠には十分な余裕があり、確度の累積に実害は出ません。明日1日分が追加されたときにE3が7/28になり最古の4/10が消えるかどうかで確定します。もし列が右へ伸びていく（BUより先に増える）設計なら、F列の参照範囲 $E$3:$BT$3 を広げる必要があるので、その時はお知らせください。</t>
  </si>
  <si>
    <t>山形銀行</t>
  </si>
  <si>
    <t>損切：</t>
  </si>
  <si>
    <t>パーフェクト▲ RSI62.0 出来高1.51倍</t>
  </si>
  <si>
    <t>パーフェクト▲ RSI90.9 出来高1.20倍</t>
  </si>
  <si>
    <t>下降トレンド▼ RSI24.6 出来高1.53倍</t>
  </si>
  <si>
    <t>下降トレンド▼ RSI42.0 出来高1.52倍</t>
  </si>
  <si>
    <t>パーフェクト▲ RSI74.9 出来高1.90倍</t>
  </si>
  <si>
    <t>下降トレンド▼ RSI28.6 出来高2.22倍</t>
  </si>
  <si>
    <t>下降トレンド▼ RSI25.7 出来高1.47倍</t>
  </si>
  <si>
    <t>パーフェクト▲ RSI72.3 出来高1.77倍</t>
  </si>
  <si>
    <t>パーフェクト▲ RSI76.8 出来高1.72倍</t>
  </si>
  <si>
    <t>下降トレンド▼ RSI28.8 出来高1.76倍</t>
  </si>
  <si>
    <t>下降トレンド▼ RSI24.0 出来高1.65倍</t>
  </si>
  <si>
    <t>下降トレンド▼ RSI22.0 出来高2.50倍</t>
  </si>
  <si>
    <t>■ 抽出元別 確度集計（決済済みのみ）</t>
    <phoneticPr fontId="16"/>
  </si>
  <si>
    <t>負け</t>
  </si>
  <si>
    <t>保有銘柄数</t>
  </si>
  <si>
    <t>確定損益(円)</t>
  </si>
  <si>
    <t>含み損益(円)</t>
  </si>
  <si>
    <t>🟢利確推奨</t>
  </si>
  <si>
    <t>🟡利確直近</t>
  </si>
  <si>
    <t>🔴損切到達</t>
  </si>
  <si>
    <t>⚠️損切注意</t>
  </si>
  <si>
    <t>🔴損切り</t>
  </si>
  <si>
    <t>金のこづち　トレード管理シート</t>
    <rPh sb="0" eb="1">
      <t>キン</t>
    </rPh>
    <phoneticPr fontId="16"/>
  </si>
  <si>
    <t>個別銘柄ビューアー（買抽出v13 個別版）</t>
  </si>
  <si>
    <t>銘柄コードを入力→</t>
  </si>
  <si>
    <t>v13該当行</t>
  </si>
  <si>
    <t>管理該当行</t>
  </si>
  <si>
    <t>■ 管理シート（保有・損益）</t>
  </si>
  <si>
    <t>利益（含み）</t>
  </si>
  <si>
    <t>利確目標(+6%)</t>
  </si>
  <si>
    <t>損切ライン(-4%)</t>
  </si>
  <si>
    <t>■ 管理シート スコア・シグナル内容</t>
  </si>
  <si>
    <t>▼内部用（変更しないでください）</t>
  </si>
  <si>
    <t>分析該当行</t>
  </si>
  <si>
    <t>データ元</t>
  </si>
  <si>
    <t>■ テクニカル情報（v13／分析シート）</t>
  </si>
  <si>
    <t>■ シグナル内容</t>
  </si>
  <si>
    <t>▼設定　スコア満点</t>
  </si>
  <si>
    <t>利確％</t>
  </si>
  <si>
    <t>損切％</t>
  </si>
  <si>
    <t>消去禁止</t>
    <rPh sb="0" eb="2">
      <t>ショウキョ</t>
    </rPh>
    <rPh sb="2" eb="4">
      <t>キンシ</t>
    </rPh>
    <phoneticPr fontId="16"/>
  </si>
  <si>
    <t>2026/03/10</t>
    <phoneticPr fontId="16"/>
  </si>
  <si>
    <t>2026/03/11</t>
    <phoneticPr fontId="16"/>
  </si>
  <si>
    <t>2026/03/12</t>
    <phoneticPr fontId="16"/>
  </si>
  <si>
    <t>2026/03/13</t>
    <phoneticPr fontId="16"/>
  </si>
  <si>
    <t>2026/03/16</t>
    <phoneticPr fontId="16"/>
  </si>
  <si>
    <t>2026/03/17</t>
    <phoneticPr fontId="16"/>
  </si>
  <si>
    <t>2026/03/18</t>
    <phoneticPr fontId="16"/>
  </si>
  <si>
    <t>2026/03/19</t>
    <phoneticPr fontId="16"/>
  </si>
  <si>
    <t>2026/03/23</t>
    <phoneticPr fontId="16"/>
  </si>
  <si>
    <t>2026/03/24</t>
    <phoneticPr fontId="16"/>
  </si>
  <si>
    <t>2026/03/25</t>
    <phoneticPr fontId="16"/>
  </si>
  <si>
    <t>2026/03/26</t>
    <phoneticPr fontId="16"/>
  </si>
  <si>
    <t>2026/03/27</t>
    <phoneticPr fontId="16"/>
  </si>
  <si>
    <t>2026/03/30</t>
    <phoneticPr fontId="16"/>
  </si>
  <si>
    <t>2026/03/31</t>
    <phoneticPr fontId="16"/>
  </si>
  <si>
    <t>2026/04/01</t>
    <phoneticPr fontId="16"/>
  </si>
  <si>
    <t>2026/04/02</t>
    <phoneticPr fontId="16"/>
  </si>
  <si>
    <t>2026/04/06</t>
    <phoneticPr fontId="16"/>
  </si>
  <si>
    <t>2026/04/07</t>
    <phoneticPr fontId="16"/>
  </si>
  <si>
    <t>2026/04/08</t>
    <phoneticPr fontId="16"/>
  </si>
  <si>
    <t>2026/04/09</t>
    <phoneticPr fontId="16"/>
  </si>
  <si>
    <t>2026/04/10</t>
    <phoneticPr fontId="16"/>
  </si>
  <si>
    <t>2026/04/13</t>
    <phoneticPr fontId="16"/>
  </si>
  <si>
    <t>2026/04/14</t>
    <phoneticPr fontId="16"/>
  </si>
  <si>
    <t>2026/04/15</t>
    <phoneticPr fontId="16"/>
  </si>
  <si>
    <t>2026/04/16</t>
    <phoneticPr fontId="16"/>
  </si>
  <si>
    <t>2026/04/17</t>
    <phoneticPr fontId="16"/>
  </si>
  <si>
    <t>2026/04/20</t>
    <phoneticPr fontId="16"/>
  </si>
  <si>
    <t>2026/04/21</t>
    <phoneticPr fontId="16"/>
  </si>
  <si>
    <t>2026/04/22</t>
    <phoneticPr fontId="16"/>
  </si>
  <si>
    <t>2026/04/23</t>
    <phoneticPr fontId="16"/>
  </si>
  <si>
    <t>2026/04/24</t>
    <phoneticPr fontId="16"/>
  </si>
  <si>
    <t>2026/04/27</t>
    <phoneticPr fontId="16"/>
  </si>
  <si>
    <t>2026/04/28</t>
    <phoneticPr fontId="16"/>
  </si>
  <si>
    <t>2026/04/30</t>
    <phoneticPr fontId="16"/>
  </si>
  <si>
    <t>2026/05/01</t>
    <phoneticPr fontId="16"/>
  </si>
  <si>
    <t>2026/05/07</t>
    <phoneticPr fontId="16"/>
  </si>
  <si>
    <t>2026/05/08</t>
    <phoneticPr fontId="16"/>
  </si>
  <si>
    <t>2026/05/11</t>
    <phoneticPr fontId="16"/>
  </si>
  <si>
    <t>2026/05/12</t>
    <phoneticPr fontId="16"/>
  </si>
  <si>
    <t>2026/05/13</t>
    <phoneticPr fontId="16"/>
  </si>
  <si>
    <t>2026/05/14</t>
    <phoneticPr fontId="16"/>
  </si>
  <si>
    <t>2026/05/15</t>
    <phoneticPr fontId="16"/>
  </si>
  <si>
    <t>2026/05/18</t>
    <phoneticPr fontId="16"/>
  </si>
  <si>
    <t>2026/05/19</t>
    <phoneticPr fontId="16"/>
  </si>
  <si>
    <t>2026/05/20</t>
    <phoneticPr fontId="16"/>
  </si>
  <si>
    <t>2026/05/21</t>
    <phoneticPr fontId="16"/>
  </si>
  <si>
    <t>2026/05/22</t>
    <phoneticPr fontId="16"/>
  </si>
  <si>
    <t>2026/05/26</t>
    <phoneticPr fontId="16"/>
  </si>
  <si>
    <t>2026/05/27</t>
    <phoneticPr fontId="16"/>
  </si>
  <si>
    <t>2026/05/28</t>
    <phoneticPr fontId="16"/>
  </si>
  <si>
    <t>2026/05/29</t>
    <phoneticPr fontId="16"/>
  </si>
  <si>
    <t>2026/06/01</t>
    <phoneticPr fontId="16"/>
  </si>
  <si>
    <t>2026/06/02</t>
    <phoneticPr fontId="16"/>
  </si>
  <si>
    <t>2026/06/03</t>
    <phoneticPr fontId="16"/>
  </si>
  <si>
    <t>2026/06/04</t>
    <phoneticPr fontId="16"/>
  </si>
  <si>
    <t>2026/06/05</t>
    <phoneticPr fontId="16"/>
  </si>
  <si>
    <t>2026/06/08</t>
    <phoneticPr fontId="16"/>
  </si>
  <si>
    <t>2026/06/09</t>
    <phoneticPr fontId="16"/>
  </si>
  <si>
    <t>2026/06/10</t>
    <phoneticPr fontId="16"/>
  </si>
  <si>
    <t>2026/06/11</t>
    <phoneticPr fontId="16"/>
  </si>
  <si>
    <t>2026/06/12</t>
    <phoneticPr fontId="16"/>
  </si>
  <si>
    <t>2026/06/15</t>
    <phoneticPr fontId="16"/>
  </si>
  <si>
    <t>2026/06/16</t>
    <phoneticPr fontId="16"/>
  </si>
  <si>
    <t>2026/06/17</t>
    <phoneticPr fontId="16"/>
  </si>
  <si>
    <t>2026/06/18</t>
    <phoneticPr fontId="16"/>
  </si>
  <si>
    <t>2026/06/22</t>
    <phoneticPr fontId="16"/>
  </si>
  <si>
    <t>2026/06/23</t>
    <phoneticPr fontId="16"/>
  </si>
  <si>
    <t>2026/06/24</t>
    <phoneticPr fontId="16"/>
  </si>
  <si>
    <t>2026/06/25</t>
    <phoneticPr fontId="16"/>
  </si>
  <si>
    <t>2026/06/26</t>
    <phoneticPr fontId="16"/>
  </si>
  <si>
    <t>2026/06/29</t>
    <phoneticPr fontId="16"/>
  </si>
  <si>
    <t>2026/06/30</t>
    <phoneticPr fontId="16"/>
  </si>
  <si>
    <t>2026/07/01</t>
    <phoneticPr fontId="16"/>
  </si>
  <si>
    <t>2026/07/02</t>
    <phoneticPr fontId="16"/>
  </si>
  <si>
    <t>2026/07/06</t>
    <phoneticPr fontId="16"/>
  </si>
  <si>
    <t>2026/07/07</t>
    <phoneticPr fontId="16"/>
  </si>
  <si>
    <t>2026/07/08</t>
    <phoneticPr fontId="16"/>
  </si>
  <si>
    <t>2026/07/09</t>
    <phoneticPr fontId="16"/>
  </si>
  <si>
    <t>2026/07/10</t>
    <phoneticPr fontId="16"/>
  </si>
  <si>
    <t>2026/07/13</t>
    <phoneticPr fontId="16"/>
  </si>
  <si>
    <t>2026/07/14</t>
    <phoneticPr fontId="16"/>
  </si>
  <si>
    <t>2026/07/15</t>
    <phoneticPr fontId="16"/>
  </si>
  <si>
    <t>2026/07/16</t>
    <phoneticPr fontId="16"/>
  </si>
  <si>
    <t>2026/07/17</t>
    <phoneticPr fontId="16"/>
  </si>
  <si>
    <t>2026/07/21</t>
    <phoneticPr fontId="16"/>
  </si>
  <si>
    <t>2026/07/22</t>
    <phoneticPr fontId="16"/>
  </si>
  <si>
    <t>2026/07/23</t>
    <phoneticPr fontId="16"/>
  </si>
  <si>
    <t>2026/07/24</t>
    <phoneticPr fontId="16"/>
  </si>
  <si>
    <t>2026/07/27</t>
    <phoneticPr fontId="16"/>
  </si>
  <si>
    <t>2026/07/28</t>
    <phoneticPr fontId="16"/>
  </si>
  <si>
    <t>2026/07/29</t>
    <phoneticPr fontId="16"/>
  </si>
  <si>
    <t>2026/03/20</t>
    <phoneticPr fontId="16"/>
  </si>
  <si>
    <t>2026/04/29</t>
    <phoneticPr fontId="16"/>
  </si>
  <si>
    <t>2026/05/04</t>
    <phoneticPr fontId="16"/>
  </si>
  <si>
    <t>2026/05/05</t>
    <phoneticPr fontId="16"/>
  </si>
  <si>
    <t>2026/05/06</t>
    <phoneticPr fontId="16"/>
  </si>
  <si>
    <t>2026/07/20</t>
    <phoneticPr fontId="16"/>
  </si>
  <si>
    <t>行　削除禁止　値のクリアで！</t>
  </si>
  <si>
    <t>2026/07/30</t>
    <phoneticPr fontId="16"/>
  </si>
  <si>
    <t>順位</t>
    <phoneticPr fontId="16"/>
  </si>
  <si>
    <t>2026/07/31</t>
    <phoneticPr fontId="16"/>
  </si>
  <si>
    <t>東証</t>
    <phoneticPr fontId="16"/>
  </si>
  <si>
    <t>2026/03/03</t>
    <phoneticPr fontId="16"/>
  </si>
  <si>
    <t>2026/03/04</t>
    <phoneticPr fontId="16"/>
  </si>
  <si>
    <t>2026/03/05</t>
    <phoneticPr fontId="16"/>
  </si>
  <si>
    <t>2026/03/06</t>
    <phoneticPr fontId="16"/>
  </si>
  <si>
    <t>2026/03/09</t>
    <phoneticPr fontId="16"/>
  </si>
  <si>
    <t>2026/04/03</t>
    <phoneticPr fontId="16"/>
  </si>
  <si>
    <t>2026/05/25</t>
    <phoneticPr fontId="16"/>
  </si>
  <si>
    <t>2026/06/19</t>
    <phoneticPr fontId="16"/>
  </si>
  <si>
    <t>2026/07/03</t>
    <phoneticPr fontId="16"/>
  </si>
  <si>
    <t>2026/08/03</t>
    <phoneticPr fontId="16"/>
  </si>
  <si>
    <t>2026/08/04</t>
    <phoneticPr fontId="16"/>
  </si>
  <si>
    <t>上昇トレンド▲</t>
  </si>
  <si>
    <t>2026/08/05</t>
    <phoneticPr fontId="16"/>
  </si>
  <si>
    <t>もみ合い→</t>
  </si>
  <si>
    <t>高値圏</t>
  </si>
  <si>
    <t>年初来高値更新●</t>
  </si>
  <si>
    <t>1.97倍</t>
  </si>
  <si>
    <t>出来高増(2.0倍) MACD- [DC直近5日] [完全下降] [Vol急増陰線] [Hist悪化] EMA12&lt;26 MACD&lt;Sig RSI&lt;50 [◎売りモメンタム完全] [対TOPIX弱]</t>
  </si>
  <si>
    <t>助川電気工業</t>
  </si>
  <si>
    <t>3.00倍</t>
  </si>
  <si>
    <t>下降トレンド▼ 出来高急増(3.0倍) MACD- [完全下降] [Vol急増陰線] EMA12&lt;26 RSI&lt;50 [○売りモメンタム部分] [長い上ヒゲ+1] [対TOPIX弱]</t>
  </si>
  <si>
    <t>TOPIX: 上昇▲ (+0.24%) 【通常】　最終更新: 2026/08/06 15:34</t>
    <phoneticPr fontId="16"/>
  </si>
  <si>
    <t>⚙ V811 設定 ― 青字の B列 と E列 を変更してください</t>
  </si>
  <si>
    <t>■ リスク管理（管理シートが参照）</t>
  </si>
  <si>
    <t>■ 抽出ゲート（V811指標が参照）</t>
  </si>
  <si>
    <t>損切幅</t>
  </si>
  <si>
    <t>14日平均レンジ率 上限(%)</t>
  </si>
  <si>
    <t>利確幅</t>
  </si>
  <si>
    <t>25日レンジ幅 上限(%)</t>
  </si>
  <si>
    <t>1回の許容損失額(円)</t>
  </si>
  <si>
    <t>ギャップ率 上限(%)</t>
  </si>
  <si>
    <t>時間決済(営業日)</t>
  </si>
  <si>
    <t>前日比 上限(%)</t>
  </si>
  <si>
    <t>片道手数料率</t>
  </si>
  <si>
    <t>前日比 下限(%)</t>
  </si>
  <si>
    <t>貸株料(年率)</t>
  </si>
  <si>
    <t>25日高値距離 下限(%)</t>
  </si>
  <si>
    <t>日中レンジ率 上限(%)</t>
  </si>
  <si>
    <t>1日の採用上限(件)</t>
  </si>
  <si>
    <t>買いを使う 1=使う 0=停止</t>
  </si>
  <si>
    <t>売りを使う 1=使う 0=停止</t>
  </si>
  <si>
    <t>■ 管理シート用の補助（行番号は管理シートに対応）</t>
  </si>
  <si>
    <t>管理の行</t>
  </si>
  <si>
    <t>重複警告</t>
  </si>
  <si>
    <t>推奨株数</t>
  </si>
  <si>
    <t>実質損益(手数料後)</t>
  </si>
  <si>
    <t>V811 指標 ― 分析／売分析の全銘柄を、有効性を検定した指標だけで評価</t>
  </si>
  <si>
    <t>14日平均レンジ率</t>
  </si>
  <si>
    <t>25日レンジ幅</t>
  </si>
  <si>
    <t>ギャップ率</t>
  </si>
  <si>
    <t>25日高値距離</t>
  </si>
  <si>
    <t>日中レンジ率</t>
  </si>
  <si>
    <t>ゲート</t>
  </si>
  <si>
    <t>2026/08/06</t>
    <phoneticPr fontId="16"/>
  </si>
  <si>
    <t>2025/06/13</t>
    <phoneticPr fontId="16"/>
  </si>
  <si>
    <t>2025/06/16</t>
    <phoneticPr fontId="16"/>
  </si>
  <si>
    <t>2025/06/17</t>
    <phoneticPr fontId="16"/>
  </si>
  <si>
    <t>2025/06/18</t>
    <phoneticPr fontId="16"/>
  </si>
  <si>
    <t>2025/06/19</t>
    <phoneticPr fontId="16"/>
  </si>
  <si>
    <t>2025/06/20</t>
    <phoneticPr fontId="16"/>
  </si>
  <si>
    <t>2025/06/23</t>
    <phoneticPr fontId="16"/>
  </si>
  <si>
    <t>2025/06/24</t>
    <phoneticPr fontId="16"/>
  </si>
  <si>
    <t>2025/06/25</t>
    <phoneticPr fontId="16"/>
  </si>
  <si>
    <t>2025/06/26</t>
    <phoneticPr fontId="16"/>
  </si>
  <si>
    <t>2025/06/27</t>
    <phoneticPr fontId="16"/>
  </si>
  <si>
    <t>2025/06/30</t>
    <phoneticPr fontId="16"/>
  </si>
  <si>
    <t>2025/07/01</t>
    <phoneticPr fontId="16"/>
  </si>
  <si>
    <t>2025/07/02</t>
    <phoneticPr fontId="16"/>
  </si>
  <si>
    <t>2025/07/03</t>
    <phoneticPr fontId="16"/>
  </si>
  <si>
    <t>2025/07/04</t>
    <phoneticPr fontId="16"/>
  </si>
  <si>
    <t>2025/07/07</t>
    <phoneticPr fontId="16"/>
  </si>
  <si>
    <t>2025/07/08</t>
    <phoneticPr fontId="16"/>
  </si>
  <si>
    <t>2025/07/09</t>
    <phoneticPr fontId="16"/>
  </si>
  <si>
    <t>2025/07/10</t>
    <phoneticPr fontId="16"/>
  </si>
  <si>
    <t>2025/07/11</t>
    <phoneticPr fontId="16"/>
  </si>
  <si>
    <t>2025/07/14</t>
    <phoneticPr fontId="16"/>
  </si>
  <si>
    <t>2025/07/15</t>
    <phoneticPr fontId="16"/>
  </si>
  <si>
    <t>2025/07/16</t>
    <phoneticPr fontId="16"/>
  </si>
  <si>
    <t>2025/07/17</t>
    <phoneticPr fontId="16"/>
  </si>
  <si>
    <t>2025/07/18</t>
    <phoneticPr fontId="16"/>
  </si>
  <si>
    <t>2025/07/22</t>
    <phoneticPr fontId="16"/>
  </si>
  <si>
    <t>2025/07/23</t>
    <phoneticPr fontId="16"/>
  </si>
  <si>
    <t>2025/07/24</t>
    <phoneticPr fontId="16"/>
  </si>
  <si>
    <t>2025/07/25</t>
    <phoneticPr fontId="16"/>
  </si>
  <si>
    <t>2025/07/28</t>
    <phoneticPr fontId="16"/>
  </si>
  <si>
    <t>2025/07/29</t>
    <phoneticPr fontId="16"/>
  </si>
  <si>
    <t>2025/07/30</t>
    <phoneticPr fontId="16"/>
  </si>
  <si>
    <t>2025/07/31</t>
    <phoneticPr fontId="16"/>
  </si>
  <si>
    <t>2025/08/01</t>
    <phoneticPr fontId="16"/>
  </si>
  <si>
    <t>2025/08/04</t>
    <phoneticPr fontId="16"/>
  </si>
  <si>
    <t>2025/08/05</t>
    <phoneticPr fontId="16"/>
  </si>
  <si>
    <t>2025/08/06</t>
    <phoneticPr fontId="16"/>
  </si>
  <si>
    <t>2025/08/07</t>
    <phoneticPr fontId="16"/>
  </si>
  <si>
    <t>2025/08/08</t>
    <phoneticPr fontId="16"/>
  </si>
  <si>
    <t>2025/08/12</t>
    <phoneticPr fontId="16"/>
  </si>
  <si>
    <t>2025/08/13</t>
    <phoneticPr fontId="16"/>
  </si>
  <si>
    <t>2025/08/14</t>
    <phoneticPr fontId="16"/>
  </si>
  <si>
    <t>2025/08/15</t>
    <phoneticPr fontId="16"/>
  </si>
  <si>
    <t>2025/08/18</t>
    <phoneticPr fontId="16"/>
  </si>
  <si>
    <t>2025/08/19</t>
    <phoneticPr fontId="16"/>
  </si>
  <si>
    <t>2025/08/20</t>
    <phoneticPr fontId="16"/>
  </si>
  <si>
    <t>2025/08/21</t>
    <phoneticPr fontId="16"/>
  </si>
  <si>
    <t>2025/08/22</t>
    <phoneticPr fontId="16"/>
  </si>
  <si>
    <t>2025/08/25</t>
    <phoneticPr fontId="16"/>
  </si>
  <si>
    <t>2025/08/26</t>
    <phoneticPr fontId="16"/>
  </si>
  <si>
    <t>2025/08/27</t>
    <phoneticPr fontId="16"/>
  </si>
  <si>
    <t>2025/08/28</t>
    <phoneticPr fontId="16"/>
  </si>
  <si>
    <t>2025/08/29</t>
    <phoneticPr fontId="16"/>
  </si>
  <si>
    <t>2025/09/01</t>
    <phoneticPr fontId="16"/>
  </si>
  <si>
    <t>2025/09/02</t>
    <phoneticPr fontId="16"/>
  </si>
  <si>
    <t>2025/09/03</t>
    <phoneticPr fontId="16"/>
  </si>
  <si>
    <t>2025/09/04</t>
    <phoneticPr fontId="16"/>
  </si>
  <si>
    <t>2025/09/05</t>
    <phoneticPr fontId="16"/>
  </si>
  <si>
    <t>2025/09/08</t>
    <phoneticPr fontId="16"/>
  </si>
  <si>
    <t>2025/09/09</t>
    <phoneticPr fontId="16"/>
  </si>
  <si>
    <t>2025/09/10</t>
    <phoneticPr fontId="16"/>
  </si>
  <si>
    <t>2025/09/11</t>
    <phoneticPr fontId="16"/>
  </si>
  <si>
    <t>2025/09/12</t>
    <phoneticPr fontId="16"/>
  </si>
  <si>
    <t>2025/09/16</t>
    <phoneticPr fontId="16"/>
  </si>
  <si>
    <t>2025/09/17</t>
    <phoneticPr fontId="16"/>
  </si>
  <si>
    <t>2025/09/18</t>
    <phoneticPr fontId="16"/>
  </si>
  <si>
    <t>2025/09/19</t>
    <phoneticPr fontId="16"/>
  </si>
  <si>
    <t>2025/09/22</t>
    <phoneticPr fontId="16"/>
  </si>
  <si>
    <t>2025/09/24</t>
    <phoneticPr fontId="16"/>
  </si>
  <si>
    <t>2025/09/25</t>
    <phoneticPr fontId="16"/>
  </si>
  <si>
    <t>2025/09/26</t>
    <phoneticPr fontId="16"/>
  </si>
  <si>
    <t>2025/09/29</t>
    <phoneticPr fontId="16"/>
  </si>
  <si>
    <t>2025/09/30</t>
    <phoneticPr fontId="16"/>
  </si>
  <si>
    <t>2025/10/01</t>
    <phoneticPr fontId="16"/>
  </si>
  <si>
    <t>2025/10/02</t>
    <phoneticPr fontId="16"/>
  </si>
  <si>
    <t>2025/10/03</t>
    <phoneticPr fontId="16"/>
  </si>
  <si>
    <t>2025/10/06</t>
    <phoneticPr fontId="16"/>
  </si>
  <si>
    <t>2025/10/07</t>
    <phoneticPr fontId="16"/>
  </si>
  <si>
    <t>2025/10/08</t>
    <phoneticPr fontId="16"/>
  </si>
  <si>
    <t>2025/10/09</t>
    <phoneticPr fontId="16"/>
  </si>
  <si>
    <t>2025/10/10</t>
    <phoneticPr fontId="16"/>
  </si>
  <si>
    <t>2025/10/14</t>
    <phoneticPr fontId="16"/>
  </si>
  <si>
    <t>2025/10/15</t>
    <phoneticPr fontId="16"/>
  </si>
  <si>
    <t>2025/10/16</t>
    <phoneticPr fontId="16"/>
  </si>
  <si>
    <t>2025/10/17</t>
    <phoneticPr fontId="16"/>
  </si>
  <si>
    <t>2025/10/20</t>
    <phoneticPr fontId="16"/>
  </si>
  <si>
    <t>2025/10/21</t>
    <phoneticPr fontId="16"/>
  </si>
  <si>
    <t>2025/10/22</t>
    <phoneticPr fontId="16"/>
  </si>
  <si>
    <t>2025/10/23</t>
    <phoneticPr fontId="16"/>
  </si>
  <si>
    <t>2025/10/24</t>
    <phoneticPr fontId="16"/>
  </si>
  <si>
    <t>2025/10/27</t>
    <phoneticPr fontId="16"/>
  </si>
  <si>
    <t>2025/10/28</t>
    <phoneticPr fontId="16"/>
  </si>
  <si>
    <t>2025/10/29</t>
    <phoneticPr fontId="16"/>
  </si>
  <si>
    <t>2025/10/30</t>
    <phoneticPr fontId="16"/>
  </si>
  <si>
    <t>2025/10/31</t>
    <phoneticPr fontId="16"/>
  </si>
  <si>
    <t>2025/11/04</t>
    <phoneticPr fontId="16"/>
  </si>
  <si>
    <t>2025/11/05</t>
    <phoneticPr fontId="16"/>
  </si>
  <si>
    <t>2025/11/06</t>
    <phoneticPr fontId="16"/>
  </si>
  <si>
    <t>2025/11/07</t>
    <phoneticPr fontId="16"/>
  </si>
  <si>
    <t>2025/11/10</t>
    <phoneticPr fontId="16"/>
  </si>
  <si>
    <t>2025/11/11</t>
    <phoneticPr fontId="16"/>
  </si>
  <si>
    <t>2025/11/12</t>
    <phoneticPr fontId="16"/>
  </si>
  <si>
    <t>2025/11/13</t>
    <phoneticPr fontId="16"/>
  </si>
  <si>
    <t>2025/11/14</t>
    <phoneticPr fontId="16"/>
  </si>
  <si>
    <t>2025/11/17</t>
    <phoneticPr fontId="16"/>
  </si>
  <si>
    <t>2025/11/18</t>
    <phoneticPr fontId="16"/>
  </si>
  <si>
    <t>2025/11/19</t>
    <phoneticPr fontId="16"/>
  </si>
  <si>
    <t>2025/11/20</t>
    <phoneticPr fontId="16"/>
  </si>
  <si>
    <t>2025/11/21</t>
    <phoneticPr fontId="16"/>
  </si>
  <si>
    <t>2025/11/25</t>
    <phoneticPr fontId="16"/>
  </si>
  <si>
    <t>2025/11/26</t>
    <phoneticPr fontId="16"/>
  </si>
  <si>
    <t>2025/11/27</t>
    <phoneticPr fontId="16"/>
  </si>
  <si>
    <t>2025/11/28</t>
    <phoneticPr fontId="16"/>
  </si>
  <si>
    <t>2025/12/01</t>
    <phoneticPr fontId="16"/>
  </si>
  <si>
    <t>2025/12/02</t>
    <phoneticPr fontId="16"/>
  </si>
  <si>
    <t>2025/12/03</t>
    <phoneticPr fontId="16"/>
  </si>
  <si>
    <t>2025/12/04</t>
    <phoneticPr fontId="16"/>
  </si>
  <si>
    <t>2025/12/05</t>
    <phoneticPr fontId="16"/>
  </si>
  <si>
    <t>2025/12/08</t>
    <phoneticPr fontId="16"/>
  </si>
  <si>
    <t>2025/12/09</t>
    <phoneticPr fontId="16"/>
  </si>
  <si>
    <t>2025/12/10</t>
    <phoneticPr fontId="16"/>
  </si>
  <si>
    <t>2025/12/11</t>
    <phoneticPr fontId="16"/>
  </si>
  <si>
    <t>2025/12/12</t>
    <phoneticPr fontId="16"/>
  </si>
  <si>
    <t>2025/12/15</t>
    <phoneticPr fontId="16"/>
  </si>
  <si>
    <t>2025/12/16</t>
    <phoneticPr fontId="16"/>
  </si>
  <si>
    <t>2025/12/17</t>
    <phoneticPr fontId="16"/>
  </si>
  <si>
    <t>2025/12/18</t>
    <phoneticPr fontId="16"/>
  </si>
  <si>
    <t>2025/12/19</t>
    <phoneticPr fontId="16"/>
  </si>
  <si>
    <t>2025/12/22</t>
    <phoneticPr fontId="16"/>
  </si>
  <si>
    <t>2025/12/23</t>
    <phoneticPr fontId="16"/>
  </si>
  <si>
    <t>2025/12/24</t>
    <phoneticPr fontId="16"/>
  </si>
  <si>
    <t>2025/12/25</t>
    <phoneticPr fontId="16"/>
  </si>
  <si>
    <t>2025/12/26</t>
    <phoneticPr fontId="16"/>
  </si>
  <si>
    <t>2025/12/29</t>
    <phoneticPr fontId="16"/>
  </si>
  <si>
    <t>2025/12/30</t>
    <phoneticPr fontId="16"/>
  </si>
  <si>
    <t>2026/01/05</t>
    <phoneticPr fontId="16"/>
  </si>
  <si>
    <t>2026/01/06</t>
    <phoneticPr fontId="16"/>
  </si>
  <si>
    <t>2026/01/07</t>
    <phoneticPr fontId="16"/>
  </si>
  <si>
    <t>2026/01/08</t>
    <phoneticPr fontId="16"/>
  </si>
  <si>
    <t>2026/01/09</t>
    <phoneticPr fontId="16"/>
  </si>
  <si>
    <t>2026/01/13</t>
    <phoneticPr fontId="16"/>
  </si>
  <si>
    <t>2026/01/14</t>
    <phoneticPr fontId="16"/>
  </si>
  <si>
    <t>2026/01/15</t>
    <phoneticPr fontId="16"/>
  </si>
  <si>
    <t>2026/01/16</t>
    <phoneticPr fontId="16"/>
  </si>
  <si>
    <t>2026/01/19</t>
    <phoneticPr fontId="16"/>
  </si>
  <si>
    <t>2026/01/20</t>
    <phoneticPr fontId="16"/>
  </si>
  <si>
    <t>2026/01/21</t>
    <phoneticPr fontId="16"/>
  </si>
  <si>
    <t>2026/01/22</t>
    <phoneticPr fontId="16"/>
  </si>
  <si>
    <t>2026/01/23</t>
    <phoneticPr fontId="16"/>
  </si>
  <si>
    <t>2026/01/26</t>
    <phoneticPr fontId="16"/>
  </si>
  <si>
    <t>2026/01/27</t>
    <phoneticPr fontId="16"/>
  </si>
  <si>
    <t>2026/01/28</t>
    <phoneticPr fontId="16"/>
  </si>
  <si>
    <t>2026/01/29</t>
    <phoneticPr fontId="16"/>
  </si>
  <si>
    <t>2026/01/30</t>
    <phoneticPr fontId="16"/>
  </si>
  <si>
    <t>2026/02/02</t>
    <phoneticPr fontId="16"/>
  </si>
  <si>
    <t>2026/02/03</t>
    <phoneticPr fontId="16"/>
  </si>
  <si>
    <t>2026/02/04</t>
    <phoneticPr fontId="16"/>
  </si>
  <si>
    <t>2026/02/05</t>
    <phoneticPr fontId="16"/>
  </si>
  <si>
    <t>2026/02/06</t>
    <phoneticPr fontId="16"/>
  </si>
  <si>
    <t>2026/02/09</t>
    <phoneticPr fontId="16"/>
  </si>
  <si>
    <t>2026/02/10</t>
    <phoneticPr fontId="16"/>
  </si>
  <si>
    <t>2026/02/12</t>
    <phoneticPr fontId="16"/>
  </si>
  <si>
    <t>2026/02/13</t>
    <phoneticPr fontId="16"/>
  </si>
  <si>
    <t>2026/02/16</t>
    <phoneticPr fontId="16"/>
  </si>
  <si>
    <t>2026/02/17</t>
    <phoneticPr fontId="16"/>
  </si>
  <si>
    <t>2026/02/18</t>
    <phoneticPr fontId="16"/>
  </si>
  <si>
    <t>2026/02/19</t>
    <phoneticPr fontId="16"/>
  </si>
  <si>
    <t>2026/02/20</t>
    <phoneticPr fontId="16"/>
  </si>
  <si>
    <t>2026/02/24</t>
    <phoneticPr fontId="16"/>
  </si>
  <si>
    <t>2026/02/25</t>
    <phoneticPr fontId="16"/>
  </si>
  <si>
    <t>2026/02/26</t>
    <phoneticPr fontId="16"/>
  </si>
  <si>
    <t>2026/02/27</t>
    <phoneticPr fontId="16"/>
  </si>
  <si>
    <t>2026/03/02</t>
    <phoneticPr fontId="16"/>
  </si>
  <si>
    <t>コード →</t>
    <phoneticPr fontId="16"/>
  </si>
  <si>
    <t>→ 株探(過去データ)</t>
    <phoneticPr fontId="16"/>
  </si>
  <si>
    <t>→</t>
    <phoneticPr fontId="16"/>
  </si>
  <si>
    <t>本数</t>
    <phoneticPr fontId="16"/>
  </si>
  <si>
    <t>開始日</t>
  </si>
  <si>
    <t>市場名称</t>
    <phoneticPr fontId="16"/>
  </si>
  <si>
    <t>日付</t>
    <phoneticPr fontId="16"/>
  </si>
  <si>
    <t>時刻</t>
    <phoneticPr fontId="16"/>
  </si>
  <si>
    <t>始値</t>
    <phoneticPr fontId="16"/>
  </si>
  <si>
    <t>終値</t>
    <phoneticPr fontId="16"/>
  </si>
  <si>
    <t>移動平均1</t>
    <phoneticPr fontId="16"/>
  </si>
  <si>
    <t>移動平均2</t>
    <phoneticPr fontId="16"/>
  </si>
  <si>
    <t>485A</t>
    <phoneticPr fontId="16"/>
  </si>
  <si>
    <t>パワーエックス</t>
    <phoneticPr fontId="16"/>
  </si>
  <si>
    <t xml:space="preserve">上昇▲ 出来高増(1.6倍) MACD+ MACD&gt;Sig RSI&gt;50 [○モメンタム部分] [GC直近3日] [Vol急増陽線] [ADX=28] [Hist拡大] [対TOPIX勝 +3.98%] [前日:大陽線▲+2] </t>
  </si>
  <si>
    <t xml:space="preserve">パーフェクト▲ 出来高増(1.6倍) MACD+ EMA12&gt;26 MACD&gt;Sig RSI&gt;50 [◎モメンタム完全] [GC直近3日] [Perfect5&gt;25&gt;75] [Vol急増陽線] [Hist拡大] [対TOPIX勝 +5.85%] [大陽線▲+2] </t>
  </si>
  <si>
    <t xml:space="preserve">上昇▲ MACD+ EMA12&gt;26 RSI&gt;50 [○モメンタム部分] [Perfect5&gt;25&gt;75] [Vol急増陽線] [対TOPIX勝 +3.02%] [大陽線▲+2] [前日:下ヒゲ陽線●+2] </t>
  </si>
  <si>
    <t xml:space="preserve">出来高急増(2.4倍) MACD+ 年初来高値更新● EMA12&gt;26 MACD&gt;Sig RSI&gt;50 [◎モメンタム完全] [GC直近3日] [Perfect5&gt;25&gt;75] [Vol急増陽線] [Hist拡大] [対TOPIX勝 +9.25%] [大陽線▲+2] [前日:大陽線▲+2] </t>
  </si>
  <si>
    <t xml:space="preserve">パーフェクト▲ MACD+ EMA12&gt;26 MACD&gt;Sig RSI&gt;50 [◎モメンタム完全] [GC直近3日] [Perfect5&gt;25&gt;75] [Vol急増陽線] [Hist拡大] [対TOPIX勝 +0.17%] [前日:大陽線▲+2] </t>
  </si>
  <si>
    <t xml:space="preserve">上昇▲ MACD+ EMA12&gt;26 MACD&gt;Sig RSI&gt;50 [◎モメンタム完全] [GC直近3日] [Vol急増陽線] [Hist拡大] [対TOPIX勝 +5.08%] [前日:大陽線▲+2] </t>
  </si>
  <si>
    <t xml:space="preserve">MACD+ EMA12&gt;26 MACD&gt;Sig RSI&gt;50 [◎モメンタム完全] [Perfect5&gt;25&gt;75] [Vol急増陽線] [Hist拡大] [対TOPIX勝 +6.88%] [大陽線▲+2] [前日:大陽線▲+2] </t>
  </si>
  <si>
    <t xml:space="preserve">パーフェクト▲ 出来高急増(3.2倍) 高値更新ダマシ警戒 EMA12&gt;26 MACD&gt;Sig [○モメンタム部分] [GC直近3日] [Vol急増陽線] [Hist拡大] [対TOPIX勝 +14.77%] </t>
  </si>
  <si>
    <t xml:space="preserve">出来高急増(3.5倍) MACD+ MACD&gt;Sig RSI&gt;50 [○モメンタム部分] [GC直近3日] [Vol急増陽線] [Hist拡大] [対TOPIX勝 +24.59%] [大陽線▲+2] [前日:大陽線▲+2] </t>
  </si>
  <si>
    <t xml:space="preserve">パーフェクト▲ MACD+ EMA12&gt;26 MACD&gt;Sig RSI&gt;50 [◎モメンタム完全] [GC直近3日] [Hist拡大] [対TOPIX勝 +2.75%] [大陽線▲+2] [前日:大陽線▲+2] </t>
  </si>
  <si>
    <t>TOPIX: 上昇▲ (+0.09%) 【通常】　　最終更新: 2026/08/07 09:27　　買い抽出(スコア11以上・緩和・上位10件)</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</si>
</sst>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76" formatCode="0000"/>
    <numFmt numFmtId="177" formatCode="\+#,##0;\-#,##0;\-"/>
    <numFmt numFmtId="178" formatCode="0.0"/>
    <numFmt numFmtId="179" formatCode="#,##0.0"/>
    <numFmt numFmtId="180" formatCode="#,##0;\-#,##0;0"/>
    <numFmt numFmtId="181" formatCode="yyyy/m/d;@"/>
    <numFmt numFmtId="182" formatCode="m/d;@"/>
    <numFmt numFmtId="183" formatCode="0&quot;日&quot;"/>
    <numFmt numFmtId="184" formatCode="0.00&quot;倍&quot;"/>
    <numFmt numFmtId="185" formatCode="0.0&quot;%&quot;"/>
    <numFmt numFmtId="186" formatCode="0.00&quot;%&quot;"/>
    <numFmt numFmtId="187" formatCode="m/d"/>
    <numFmt numFmtId="188" formatCode="0_ "/>
    <numFmt numFmtId="189" formatCode="yyyy/mm/dd"/>
    <numFmt numFmtId="190" formatCode="h:mm;@"/>
    <numFmt numFmtId="191" formatCode="\+0.0&quot;%&quot;;\-0.0&quot;%&quot;;0.0&quot;%&quot;"/>
    <numFmt numFmtId="192" formatCode="\+0;\-0;0"/>
    <numFmt numFmtId="193" formatCode="0.0&quot;倍&quot;"/>
    <numFmt numFmtId="194" formatCode="yyyy/mm/dd\(aaa\)"/>
    <numFmt numFmtId="195" formatCode="0&quot;点&quot;"/>
    <numFmt numFmtId="196" formatCode="\+0.0%;\-0.0%;0.0%"/>
    <numFmt numFmtId="197" formatCode="0.0%"/>
    <numFmt numFmtId="198" formatCode="#,##0;\(#,##0\);\-"/>
    <numFmt numFmtId="199" formatCode="m/d/yyyy"/>
    <numFmt numFmtId="200" formatCode="m/d/yyyy;m/d/yyyy;"/>
    <numFmt numFmtId="201" formatCode="#,##0_);[Red]\(#,##0\)"/>
    <numFmt numFmtId="202" formatCode="0.00%;[Red]\-0.00%"/>
  </numFmts>
  <fonts count="246">
    <font>
      <sz val="11"/>
      <color theme="1"/>
      <name val="ＭＳ Ｐゴシック"/>
      <family val="2"/>
      <scheme val="minor"/>
    </font>
    <font>
      <sz val="14"/>
      <color theme="1"/>
      <name val="ＭＳ Ｐゴシック"/>
      <family val="2"/>
      <charset val="128"/>
      <scheme val="minor"/>
    </font>
    <font>
      <sz val="14"/>
      <color theme="1"/>
      <name val="ＭＳ Ｐゴシック"/>
      <family val="2"/>
      <charset val="128"/>
      <scheme val="minor"/>
    </font>
    <font>
      <b/>
      <sz val="16"/>
      <color rgb="FFFFFFFF"/>
      <name val="Meiryo UI"/>
      <family val="3"/>
      <charset val="128"/>
    </font>
    <font>
      <sz val="9"/>
      <color rgb="FFFFFFFF"/>
      <name val="Meiryo UI"/>
      <family val="3"/>
      <charset val="128"/>
    </font>
    <font>
      <b/>
      <sz val="10"/>
      <color rgb="FFFFFFFF"/>
      <name val="Meiryo UI"/>
      <family val="3"/>
      <charset val="128"/>
    </font>
    <font>
      <b/>
      <sz val="10"/>
      <color rgb="FF595959"/>
      <name val="Meiryo UI"/>
      <family val="3"/>
      <charset val="128"/>
    </font>
    <font>
      <b/>
      <sz val="13"/>
      <color rgb="FFFFFFFF"/>
      <name val="Meiryo UI"/>
      <family val="3"/>
      <charset val="128"/>
    </font>
    <font>
      <b/>
      <sz val="9"/>
      <color rgb="FFFFFFFF"/>
      <name val="Meiryo UI"/>
      <family val="3"/>
      <charset val="128"/>
    </font>
    <font>
      <sz val="7"/>
      <color rgb="FFFFFFFF"/>
      <name val="Meiryo UI"/>
      <family val="3"/>
      <charset val="128"/>
    </font>
    <font>
      <b/>
      <sz val="8"/>
      <color rgb="FF595959"/>
      <name val="Meiryo UI"/>
      <family val="3"/>
      <charset val="128"/>
    </font>
    <font>
      <sz val="8"/>
      <color rgb="FF595959"/>
      <name val="Meiryo UI"/>
      <family val="3"/>
      <charset val="128"/>
    </font>
    <font>
      <sz val="9"/>
      <color rgb="FF595959"/>
      <name val="Meiryo UI"/>
      <family val="3"/>
      <charset val="128"/>
    </font>
    <font>
      <sz val="8"/>
      <color rgb="FF404040"/>
      <name val="Meiryo UI"/>
      <family val="3"/>
      <charset val="128"/>
    </font>
    <font>
      <b/>
      <sz val="10"/>
      <color rgb="FFC00000"/>
      <name val="Consolas"/>
      <family val="3"/>
    </font>
    <font>
      <b/>
      <sz val="10"/>
      <color rgb="FF375623"/>
      <name val="Meiryo UI"/>
      <family val="3"/>
      <charset val="128"/>
    </font>
    <font>
      <sz val="6"/>
      <name val="ＭＳ Ｐゴシック"/>
      <family val="3"/>
      <charset val="128"/>
      <scheme val="minor"/>
    </font>
    <font>
      <b/>
      <sz val="20"/>
      <color rgb="FF000000"/>
      <name val="Meiryo UI"/>
      <family val="3"/>
      <charset val="128"/>
    </font>
    <font>
      <u/>
      <sz val="11"/>
      <color theme="10"/>
      <name val="ＭＳ Ｐゴシック"/>
      <family val="2"/>
      <scheme val="minor"/>
    </font>
    <font>
      <b/>
      <sz val="14"/>
      <color theme="1"/>
      <name val="ＭＳ Ｐゴシック"/>
      <family val="3"/>
      <charset val="128"/>
      <scheme val="minor"/>
    </font>
    <font>
      <sz val="18"/>
      <color theme="1"/>
      <name val="ＭＳ Ｐゴシック"/>
      <family val="2"/>
      <scheme val="minor"/>
    </font>
    <font>
      <b/>
      <sz val="11"/>
      <color theme="1"/>
      <name val="ＭＳ Ｐゴシック"/>
      <family val="2"/>
      <scheme val="minor"/>
    </font>
    <font>
      <b/>
      <sz val="7"/>
      <color rgb="FFFFFFFF"/>
      <name val="Meiryo UI"/>
      <family val="3"/>
      <charset val="128"/>
    </font>
    <font>
      <b/>
      <sz val="9"/>
      <color rgb="FF595959"/>
      <name val="Meiryo UI"/>
      <family val="3"/>
      <charset val="128"/>
    </font>
    <font>
      <b/>
      <sz val="8"/>
      <color rgb="FF404040"/>
      <name val="Meiryo UI"/>
      <family val="3"/>
      <charset val="128"/>
    </font>
    <font>
      <sz val="11"/>
      <color theme="1" tint="4.9989318521683403E-2"/>
      <name val="ＭＳ Ｐゴシック"/>
      <family val="2"/>
      <scheme val="minor"/>
    </font>
    <font>
      <b/>
      <sz val="16"/>
      <color theme="1"/>
      <name val="ＭＳ Ｐゴシック"/>
      <family val="2"/>
      <scheme val="minor"/>
    </font>
    <font>
      <sz val="14"/>
      <color rgb="FF595959"/>
      <name val="Meiryo UI"/>
      <family val="3"/>
      <charset val="128"/>
    </font>
    <font>
      <b/>
      <sz val="16"/>
      <color rgb="FFD4AF37"/>
      <name val="Meiryo UI"/>
      <family val="3"/>
      <charset val="128"/>
    </font>
    <font>
      <b/>
      <sz val="9"/>
      <color rgb="FF202020"/>
      <name val="Meiryo UI"/>
      <family val="3"/>
      <charset val="128"/>
    </font>
    <font>
      <b/>
      <sz val="11"/>
      <color rgb="FF333333"/>
      <name val="ＭＳ Ｐゴシック"/>
      <family val="3"/>
      <charset val="128"/>
    </font>
    <font>
      <sz val="11"/>
      <color rgb="FF333333"/>
      <name val="ＭＳ Ｐゴシック"/>
      <family val="3"/>
      <charset val="128"/>
    </font>
    <font>
      <sz val="11"/>
      <color theme="1"/>
      <name val="ＭＳ Ｐゴシック"/>
      <family val="3"/>
      <charset val="128"/>
    </font>
    <font>
      <b/>
      <sz val="20"/>
      <color rgb="FFFFFFFF"/>
      <name val="Meiryo UI"/>
      <family val="3"/>
      <charset val="128"/>
    </font>
    <font>
      <sz val="18"/>
      <color theme="1"/>
      <name val="ＭＳ Ｐゴシック"/>
      <family val="3"/>
      <charset val="128"/>
      <scheme val="minor"/>
    </font>
    <font>
      <b/>
      <sz val="9"/>
      <color theme="1"/>
      <name val="Meiryo UI"/>
      <family val="3"/>
      <charset val="128"/>
    </font>
    <font>
      <sz val="16"/>
      <color theme="1"/>
      <name val="ＭＳ Ｐゴシック"/>
      <family val="2"/>
      <scheme val="minor"/>
    </font>
    <font>
      <sz val="11"/>
      <color theme="3" tint="-0.249977111117893"/>
      <name val="ＭＳ Ｐゴシック"/>
      <family val="2"/>
      <scheme val="minor"/>
    </font>
    <font>
      <sz val="18"/>
      <color theme="2" tint="-0.499984740745262"/>
      <name val="ＭＳ Ｐゴシック"/>
      <family val="3"/>
      <charset val="128"/>
      <scheme val="minor"/>
    </font>
    <font>
      <b/>
      <sz val="11"/>
      <color theme="1"/>
      <name val="ＭＳ Ｐゴシック"/>
      <family val="3"/>
      <charset val="128"/>
    </font>
    <font>
      <sz val="8"/>
      <color rgb="FF333333"/>
      <name val="ＭＳ Ｐゴシック"/>
      <family val="3"/>
      <charset val="128"/>
    </font>
    <font>
      <sz val="8"/>
      <color theme="1"/>
      <name val="ＭＳ Ｐゴシック"/>
      <family val="3"/>
      <charset val="128"/>
    </font>
    <font>
      <b/>
      <sz val="11"/>
      <color theme="1"/>
      <name val="ＭＳ Ｐゴシック"/>
      <family val="3"/>
      <charset val="128"/>
      <scheme val="minor"/>
    </font>
    <font>
      <sz val="10"/>
      <color theme="1"/>
      <name val="Arial Unicode MS"/>
      <family val="2"/>
    </font>
    <font>
      <b/>
      <sz val="11"/>
      <color rgb="FFC00000"/>
      <name val="ＭＳ Ｐゴシック"/>
      <family val="3"/>
      <charset val="128"/>
      <scheme val="minor"/>
    </font>
    <font>
      <sz val="10"/>
      <color rgb="FF333333"/>
      <name val="ＭＳ Ｐゴシック"/>
      <family val="3"/>
      <charset val="128"/>
      <scheme val="minor"/>
    </font>
    <font>
      <sz val="10"/>
      <color rgb="FF404040"/>
      <name val="ＭＳ Ｐゴシック"/>
      <family val="3"/>
      <charset val="128"/>
      <scheme val="minor"/>
    </font>
    <font>
      <sz val="10"/>
      <color theme="1"/>
      <name val="ＭＳ Ｐゴシック"/>
      <family val="3"/>
      <charset val="128"/>
      <scheme val="minor"/>
    </font>
    <font>
      <sz val="10"/>
      <color rgb="FF595959"/>
      <name val="ＭＳ Ｐゴシック"/>
      <family val="3"/>
      <charset val="128"/>
      <scheme val="minor"/>
    </font>
    <font>
      <b/>
      <sz val="11"/>
      <color rgb="FFFFFFFF"/>
      <name val="Meiryo UI"/>
      <family val="3"/>
      <charset val="128"/>
    </font>
    <font>
      <sz val="12"/>
      <color theme="1"/>
      <name val="Meiryo UI"/>
      <family val="3"/>
      <charset val="128"/>
    </font>
    <font>
      <b/>
      <u/>
      <sz val="12"/>
      <color rgb="FF004494"/>
      <name val="Meiryo UI"/>
      <family val="3"/>
      <charset val="128"/>
    </font>
    <font>
      <b/>
      <sz val="12"/>
      <color rgb="FFC00000"/>
      <name val="Meiryo UI"/>
      <family val="3"/>
      <charset val="128"/>
    </font>
    <font>
      <b/>
      <sz val="12"/>
      <color rgb="FF595959"/>
      <name val="Meiryo UI"/>
      <family val="3"/>
      <charset val="128"/>
    </font>
    <font>
      <b/>
      <sz val="12"/>
      <color rgb="FFFFFFFF"/>
      <name val="Meiryo UI"/>
      <family val="3"/>
      <charset val="128"/>
    </font>
    <font>
      <b/>
      <sz val="11"/>
      <name val="ＭＳ Ｐゴシック"/>
      <family val="3"/>
      <charset val="128"/>
      <scheme val="minor"/>
    </font>
    <font>
      <sz val="10"/>
      <color rgb="FF375623"/>
      <name val="Meiryo UI"/>
      <family val="3"/>
      <charset val="128"/>
    </font>
    <font>
      <b/>
      <sz val="18"/>
      <color rgb="FFFFFFFF"/>
      <name val="Meiryo UI"/>
      <family val="3"/>
      <charset val="128"/>
    </font>
    <font>
      <b/>
      <sz val="10"/>
      <color rgb="FFFFD700"/>
      <name val="Meiryo UI"/>
      <family val="3"/>
      <charset val="128"/>
    </font>
    <font>
      <b/>
      <u/>
      <sz val="10"/>
      <color rgb="FFFFFFFF"/>
      <name val="Meiryo UI"/>
      <family val="3"/>
      <charset val="128"/>
    </font>
    <font>
      <sz val="10"/>
      <color theme="1"/>
      <name val="Meiryo UI"/>
      <family val="3"/>
      <charset val="128"/>
    </font>
    <font>
      <u/>
      <sz val="10"/>
      <color rgb="FF0066CC"/>
      <name val="Meiryo UI"/>
      <family val="3"/>
      <charset val="128"/>
    </font>
    <font>
      <b/>
      <sz val="10"/>
      <color theme="1"/>
      <name val="Meiryo UI"/>
      <family val="3"/>
      <charset val="128"/>
    </font>
    <font>
      <b/>
      <sz val="12"/>
      <color rgb="FF646464"/>
      <name val="ＭＳ Ｐゴシック"/>
      <family val="3"/>
      <charset val="128"/>
      <scheme val="minor"/>
    </font>
    <font>
      <b/>
      <sz val="12"/>
      <color theme="1"/>
      <name val="ＭＳ Ｐゴシック"/>
      <family val="2"/>
      <scheme val="minor"/>
    </font>
    <font>
      <b/>
      <sz val="12"/>
      <color rgb="FFC00000"/>
      <name val="ＭＳ Ｐゴシック"/>
      <family val="3"/>
      <charset val="128"/>
      <scheme val="minor"/>
    </font>
    <font>
      <b/>
      <sz val="14"/>
      <color rgb="FFC00000"/>
      <name val="Consolas"/>
      <family val="3"/>
    </font>
    <font>
      <b/>
      <sz val="14"/>
      <color rgb="FFC00000"/>
      <name val="ＭＳ Ｐゴシック"/>
      <family val="3"/>
      <charset val="128"/>
      <scheme val="minor"/>
    </font>
    <font>
      <b/>
      <sz val="14"/>
      <color rgb="FFFFFFFF"/>
      <name val="ＭＳ Ｐゴシック"/>
      <family val="3"/>
      <charset val="128"/>
      <scheme val="minor"/>
    </font>
    <font>
      <sz val="12"/>
      <color theme="1"/>
      <name val="ＭＳ Ｐゴシック"/>
      <family val="3"/>
      <charset val="128"/>
      <scheme val="minor"/>
    </font>
    <font>
      <sz val="11"/>
      <color theme="1"/>
      <name val="Meiryo UI"/>
      <family val="3"/>
      <charset val="128"/>
    </font>
    <font>
      <b/>
      <sz val="11"/>
      <color rgb="FFFFFFFF"/>
      <name val="ＭＳ Ｐゴシック"/>
      <family val="2"/>
      <scheme val="minor"/>
    </font>
    <font>
      <sz val="10"/>
      <color theme="1"/>
      <name val="ＭＳ Ｐゴシック"/>
      <family val="2"/>
      <scheme val="minor"/>
    </font>
    <font>
      <b/>
      <sz val="14"/>
      <color rgb="FFFFFFFF"/>
      <name val="ＭＳ Ｐゴシック"/>
      <family val="2"/>
      <scheme val="minor"/>
    </font>
    <font>
      <sz val="10"/>
      <color rgb="FF595959"/>
      <name val="ＭＳ Ｐゴシック"/>
      <family val="2"/>
      <scheme val="minor"/>
    </font>
    <font>
      <b/>
      <sz val="22"/>
      <color rgb="FF1F4E79"/>
      <name val="ＭＳ Ｐゴシック"/>
      <family val="2"/>
      <scheme val="minor"/>
    </font>
    <font>
      <u/>
      <sz val="10"/>
      <color rgb="FFFFFFFF"/>
      <name val="Meiryo UI"/>
      <family val="3"/>
      <charset val="128"/>
    </font>
    <font>
      <b/>
      <sz val="16"/>
      <color rgb="FFFFFFFF"/>
      <name val="ＭＳ Ｐゴシック"/>
      <family val="3"/>
      <charset val="128"/>
      <scheme val="minor"/>
    </font>
    <font>
      <b/>
      <sz val="13"/>
      <color rgb="FFFFFFFF"/>
      <name val="ＭＳ Ｐゴシック"/>
      <family val="3"/>
      <charset val="128"/>
      <scheme val="minor"/>
    </font>
    <font>
      <sz val="13"/>
      <color theme="1"/>
      <name val="ＭＳ Ｐゴシック"/>
      <family val="3"/>
      <charset val="128"/>
      <scheme val="minor"/>
    </font>
    <font>
      <b/>
      <sz val="13"/>
      <color rgb="FF0000FF"/>
      <name val="ＭＳ Ｐゴシック"/>
      <family val="3"/>
      <charset val="128"/>
      <scheme val="minor"/>
    </font>
    <font>
      <b/>
      <sz val="13"/>
      <color rgb="FF008000"/>
      <name val="ＭＳ Ｐゴシック"/>
      <family val="3"/>
      <charset val="128"/>
      <scheme val="minor"/>
    </font>
    <font>
      <b/>
      <sz val="13"/>
      <color theme="1"/>
      <name val="ＭＳ Ｐゴシック"/>
      <family val="3"/>
      <charset val="128"/>
      <scheme val="minor"/>
    </font>
    <font>
      <b/>
      <sz val="13"/>
      <color rgb="FFFF0000"/>
      <name val="ＭＳ Ｐゴシック"/>
      <family val="3"/>
      <charset val="128"/>
      <scheme val="minor"/>
    </font>
    <font>
      <b/>
      <sz val="13"/>
      <color rgb="FF000000"/>
      <name val="ＭＳ Ｐゴシック"/>
      <family val="3"/>
      <charset val="128"/>
      <scheme val="minor"/>
    </font>
    <font>
      <b/>
      <sz val="16"/>
      <color theme="1"/>
      <name val="ＭＳ Ｐゴシック"/>
      <family val="3"/>
      <charset val="128"/>
      <scheme val="minor"/>
    </font>
    <font>
      <sz val="13"/>
      <color rgb="FF888888"/>
      <name val="ＭＳ Ｐゴシック"/>
      <family val="3"/>
      <charset val="128"/>
      <scheme val="minor"/>
    </font>
    <font>
      <sz val="12"/>
      <color rgb="FF888888"/>
      <name val="ＭＳ Ｐゴシック"/>
      <family val="3"/>
      <charset val="128"/>
      <scheme val="minor"/>
    </font>
    <font>
      <b/>
      <sz val="18"/>
      <color rgb="FFFFFFFF"/>
      <name val="ＭＳ Ｐゴシック"/>
      <family val="3"/>
      <charset val="128"/>
      <scheme val="minor"/>
    </font>
    <font>
      <sz val="11"/>
      <color rgb="FF666666"/>
      <name val="ＭＳ Ｐゴシック"/>
      <family val="3"/>
      <charset val="128"/>
      <scheme val="minor"/>
    </font>
    <font>
      <sz val="14"/>
      <color rgb="FFAAAAAA"/>
      <name val="ＭＳ Ｐゴシック"/>
      <family val="2"/>
      <charset val="128"/>
      <scheme val="minor"/>
    </font>
    <font>
      <sz val="12"/>
      <color rgb="FF9C0006"/>
      <name val="ＭＳ Ｐゴシック"/>
      <family val="3"/>
      <charset val="128"/>
      <scheme val="minor"/>
    </font>
    <font>
      <sz val="12"/>
      <color rgb="FF276221"/>
      <name val="ＭＳ Ｐゴシック"/>
      <family val="3"/>
      <charset val="128"/>
      <scheme val="minor"/>
    </font>
    <font>
      <b/>
      <sz val="12"/>
      <color theme="1"/>
      <name val="ＭＳ Ｐゴシック"/>
      <family val="3"/>
      <charset val="128"/>
      <scheme val="minor"/>
    </font>
    <font>
      <sz val="12"/>
      <color rgb="FF0000FF"/>
      <name val="Courier New"/>
      <family val="3"/>
    </font>
    <font>
      <sz val="11"/>
      <color rgb="FF276221"/>
      <name val="ＭＳ Ｐゴシック"/>
      <family val="3"/>
      <charset val="128"/>
      <scheme val="minor"/>
    </font>
    <font>
      <b/>
      <sz val="14"/>
      <color rgb="FFFFFFFF"/>
      <name val="游ゴシック"/>
      <family val="3"/>
      <charset val="128"/>
    </font>
    <font>
      <b/>
      <sz val="12"/>
      <color rgb="FF375623"/>
      <name val="游ゴシック"/>
      <family val="3"/>
      <charset val="128"/>
    </font>
    <font>
      <b/>
      <sz val="12"/>
      <color rgb="FF4A235A"/>
      <name val="ＭＳ Ｐゴシック"/>
      <family val="3"/>
      <charset val="128"/>
      <scheme val="minor"/>
    </font>
    <font>
      <b/>
      <sz val="12"/>
      <color rgb="FF7B2C2C"/>
      <name val="ＭＳ Ｐゴシック"/>
      <family val="3"/>
      <charset val="128"/>
      <scheme val="minor"/>
    </font>
    <font>
      <sz val="11"/>
      <color theme="1"/>
      <name val="ＭＳ Ｐゴシック"/>
      <family val="3"/>
      <charset val="128"/>
      <scheme val="minor"/>
    </font>
    <font>
      <b/>
      <sz val="12"/>
      <color rgb="FF9C0006"/>
      <name val="ＭＳ Ｐゴシック"/>
      <family val="3"/>
      <charset val="128"/>
      <scheme val="minor"/>
    </font>
    <font>
      <b/>
      <sz val="20"/>
      <color theme="2"/>
      <name val="ＭＳ Ｐゴシック"/>
      <family val="2"/>
      <scheme val="minor"/>
    </font>
    <font>
      <b/>
      <sz val="16"/>
      <color rgb="FFD4AF37"/>
      <name val="ＭＳ Ｐゴシック"/>
      <family val="2"/>
      <scheme val="minor"/>
    </font>
    <font>
      <b/>
      <sz val="9"/>
      <color rgb="FFFFFFFF"/>
      <name val="ＭＳ Ｐゴシック"/>
      <family val="2"/>
      <scheme val="minor"/>
    </font>
    <font>
      <b/>
      <sz val="18"/>
      <color rgb="FFFFFFFF"/>
      <name val="ＭＳ Ｐゴシック"/>
      <family val="2"/>
      <scheme val="minor"/>
    </font>
    <font>
      <b/>
      <sz val="10"/>
      <color rgb="FFFFFFFF"/>
      <name val="ＭＳ Ｐゴシック"/>
      <family val="2"/>
      <scheme val="minor"/>
    </font>
    <font>
      <sz val="14"/>
      <color rgb="FFFF0000"/>
      <name val="ＭＳ Ｐゴシック"/>
      <family val="2"/>
      <charset val="128"/>
      <scheme val="minor"/>
    </font>
    <font>
      <sz val="14"/>
      <color rgb="FFFF0000"/>
      <name val="ＭＳ Ｐゴシック"/>
      <family val="3"/>
      <charset val="128"/>
      <scheme val="minor"/>
    </font>
    <font>
      <b/>
      <sz val="14"/>
      <color rgb="FF0000FF"/>
      <name val="ＭＳ Ｐゴシック"/>
      <family val="2"/>
      <charset val="128"/>
      <scheme val="minor"/>
    </font>
    <font>
      <b/>
      <sz val="14"/>
      <color rgb="FF0000FF"/>
      <name val="ＭＳ Ｐゴシック"/>
      <family val="3"/>
      <charset val="128"/>
      <scheme val="minor"/>
    </font>
    <font>
      <sz val="14"/>
      <color rgb="FF888888"/>
      <name val="ＭＳ Ｐゴシック"/>
      <family val="3"/>
      <charset val="128"/>
      <scheme val="minor"/>
    </font>
    <font>
      <sz val="16"/>
      <name val="ＭＳ Ｐゴシック"/>
      <family val="2"/>
      <scheme val="minor"/>
    </font>
    <font>
      <b/>
      <sz val="8"/>
      <color rgb="FFFFFFFF"/>
      <name val="Meiryo UI"/>
      <family val="3"/>
      <charset val="128"/>
    </font>
    <font>
      <b/>
      <sz val="9"/>
      <color rgb="FFFFFFFF"/>
      <name val="ＭＳ Ｐゴシック"/>
      <family val="3"/>
      <charset val="128"/>
      <scheme val="minor"/>
    </font>
    <font>
      <sz val="9"/>
      <color theme="1"/>
      <name val="Meiryo UI"/>
      <family val="3"/>
      <charset val="128"/>
    </font>
    <font>
      <sz val="11"/>
      <color theme="1"/>
      <name val="ＭＳ Ｐゴシック"/>
      <family val="2"/>
      <scheme val="minor"/>
    </font>
    <font>
      <b/>
      <sz val="12"/>
      <color rgb="FFC00000"/>
      <name val="Consolas"/>
      <family val="3"/>
    </font>
    <font>
      <b/>
      <sz val="13"/>
      <color rgb="FFFFFFFF"/>
      <name val="ＭＳ Ｐゴシック"/>
      <family val="2"/>
      <scheme val="minor"/>
    </font>
    <font>
      <b/>
      <sz val="11"/>
      <color rgb="FFAACCFF"/>
      <name val="ＭＳ Ｐゴシック"/>
      <family val="2"/>
      <scheme val="minor"/>
    </font>
    <font>
      <b/>
      <sz val="11"/>
      <color rgb="FF856404"/>
      <name val="ＭＳ Ｐゴシック"/>
      <family val="2"/>
      <scheme val="minor"/>
    </font>
    <font>
      <b/>
      <sz val="11"/>
      <color rgb="FFCC0000"/>
      <name val="ＭＳ Ｐゴシック"/>
      <family val="2"/>
      <scheme val="minor"/>
    </font>
    <font>
      <sz val="11"/>
      <color rgb="FF007700"/>
      <name val="ＭＳ Ｐゴシック"/>
      <family val="2"/>
      <scheme val="minor"/>
    </font>
    <font>
      <sz val="11"/>
      <color rgb="FF005599"/>
      <name val="ＭＳ Ｐゴシック"/>
      <family val="2"/>
      <scheme val="minor"/>
    </font>
    <font>
      <sz val="11"/>
      <color rgb="FF993300"/>
      <name val="ＭＳ Ｐゴシック"/>
      <family val="2"/>
      <scheme val="minor"/>
    </font>
    <font>
      <b/>
      <sz val="11"/>
      <color rgb="FF155724"/>
      <name val="ＭＳ Ｐゴシック"/>
      <family val="2"/>
      <scheme val="minor"/>
    </font>
    <font>
      <b/>
      <sz val="11"/>
      <color rgb="FFFFFFFF"/>
      <name val="ＭＳ Ｐゴシック"/>
      <family val="3"/>
      <charset val="128"/>
      <scheme val="minor"/>
    </font>
    <font>
      <sz val="11"/>
      <name val="ＭＳ Ｐゴシック"/>
      <family val="3"/>
      <charset val="128"/>
      <scheme val="minor"/>
    </font>
    <font>
      <b/>
      <sz val="18"/>
      <color theme="1"/>
      <name val="ＭＳ Ｐゴシック"/>
      <family val="3"/>
      <charset val="128"/>
      <scheme val="minor"/>
    </font>
    <font>
      <sz val="18"/>
      <name val="ＭＳ Ｐゴシック"/>
      <family val="3"/>
      <charset val="128"/>
      <scheme val="minor"/>
    </font>
    <font>
      <u/>
      <sz val="11"/>
      <name val="ＭＳ Ｐゴシック"/>
      <family val="3"/>
      <charset val="128"/>
      <scheme val="minor"/>
    </font>
    <font>
      <b/>
      <sz val="20"/>
      <color theme="0"/>
      <name val="ＭＳ Ｐゴシック"/>
      <family val="3"/>
      <charset val="128"/>
      <scheme val="minor"/>
    </font>
    <font>
      <b/>
      <sz val="22"/>
      <color theme="0"/>
      <name val="ＭＳ Ｐゴシック"/>
      <family val="3"/>
      <charset val="128"/>
      <scheme val="minor"/>
    </font>
    <font>
      <b/>
      <sz val="16"/>
      <color rgb="FFD4AF37"/>
      <name val="ＭＳ Ｐゴシック"/>
      <family val="3"/>
      <charset val="128"/>
      <scheme val="minor"/>
    </font>
    <font>
      <sz val="16"/>
      <color theme="1"/>
      <name val="ＭＳ Ｐゴシック"/>
      <family val="3"/>
      <charset val="128"/>
      <scheme val="minor"/>
    </font>
    <font>
      <b/>
      <u/>
      <sz val="18"/>
      <color rgb="FFFFFFFF"/>
      <name val="Meiryo UI"/>
      <family val="3"/>
      <charset val="128"/>
    </font>
    <font>
      <sz val="18"/>
      <name val="Meiryo UI"/>
      <family val="3"/>
      <charset val="128"/>
    </font>
    <font>
      <u/>
      <sz val="11"/>
      <color rgb="FFFFD700"/>
      <name val="Meiryo UI"/>
      <family val="3"/>
      <charset val="128"/>
    </font>
    <font>
      <sz val="20"/>
      <color theme="1"/>
      <name val="ＭＳ Ｐゴシック"/>
      <family val="2"/>
      <scheme val="minor"/>
    </font>
    <font>
      <sz val="20"/>
      <color rgb="FFFFFFFF"/>
      <name val="Meiryo UI"/>
      <family val="3"/>
      <charset val="128"/>
    </font>
    <font>
      <b/>
      <sz val="20"/>
      <color theme="1"/>
      <name val="ＭＳ Ｐゴシック"/>
      <family val="3"/>
      <charset val="128"/>
      <scheme val="minor"/>
    </font>
    <font>
      <b/>
      <sz val="28"/>
      <color theme="1"/>
      <name val="ＭＳ Ｐゴシック"/>
      <family val="2"/>
      <scheme val="minor"/>
    </font>
    <font>
      <sz val="28"/>
      <color rgb="FF595959"/>
      <name val="ＭＳ Ｐゴシック"/>
      <family val="2"/>
      <scheme val="minor"/>
    </font>
    <font>
      <b/>
      <sz val="13.5"/>
      <color theme="1"/>
      <name val="ＭＳ Ｐゴシック"/>
      <family val="3"/>
      <charset val="128"/>
      <scheme val="minor"/>
    </font>
    <font>
      <sz val="22"/>
      <color theme="0"/>
      <name val="ＭＳ Ｐゴシック"/>
      <family val="2"/>
      <scheme val="minor"/>
    </font>
    <font>
      <sz val="20"/>
      <color theme="1"/>
      <name val="Meiryo UI"/>
      <family val="3"/>
      <charset val="128"/>
    </font>
    <font>
      <b/>
      <sz val="20"/>
      <color theme="1"/>
      <name val="Meiryo UI"/>
      <family val="3"/>
      <charset val="128"/>
    </font>
    <font>
      <b/>
      <sz val="20"/>
      <color theme="1"/>
      <name val="ＭＳ Ｐゴシック"/>
      <family val="2"/>
      <scheme val="minor"/>
    </font>
    <font>
      <b/>
      <sz val="16"/>
      <color rgb="FF000000"/>
      <name val="ＭＳ Ｐゴシック"/>
      <family val="3"/>
      <charset val="128"/>
    </font>
    <font>
      <b/>
      <u/>
      <sz val="20"/>
      <color rgb="FF004494"/>
      <name val="Meiryo UI"/>
      <family val="3"/>
      <charset val="128"/>
    </font>
    <font>
      <b/>
      <u/>
      <sz val="22"/>
      <color rgb="FF004494"/>
      <name val="Meiryo UI"/>
      <family val="3"/>
      <charset val="128"/>
    </font>
    <font>
      <b/>
      <sz val="22"/>
      <color rgb="FF202020"/>
      <name val="ＭＳ Ｐゴシック"/>
      <family val="3"/>
      <charset val="128"/>
      <scheme val="minor"/>
    </font>
    <font>
      <b/>
      <sz val="22"/>
      <color theme="1"/>
      <name val="ＭＳ Ｐゴシック"/>
      <family val="3"/>
      <charset val="128"/>
      <scheme val="major"/>
    </font>
    <font>
      <b/>
      <sz val="22"/>
      <color theme="1"/>
      <name val="ＭＳ Ｐゴシック"/>
      <family val="2"/>
      <scheme val="minor"/>
    </font>
    <font>
      <b/>
      <sz val="22"/>
      <color theme="1"/>
      <name val="ＭＳ Ｐゴシック"/>
      <family val="3"/>
      <charset val="128"/>
      <scheme val="minor"/>
    </font>
    <font>
      <b/>
      <sz val="10"/>
      <color rgb="FFFFFFFF"/>
      <name val="ＭＳ Ｐゴシック"/>
      <family val="2"/>
    </font>
    <font>
      <b/>
      <sz val="14"/>
      <color rgb="FF1F3864"/>
      <name val="ＭＳ Ｐゴシック"/>
      <family val="2"/>
    </font>
    <font>
      <b/>
      <sz val="11"/>
      <color rgb="FF0000FF"/>
      <name val="ＭＳ Ｐゴシック"/>
      <family val="2"/>
    </font>
    <font>
      <i/>
      <sz val="9"/>
      <color rgb="FF808080"/>
      <name val="ＭＳ Ｐゴシック"/>
      <family val="2"/>
    </font>
    <font>
      <b/>
      <sz val="11"/>
      <color rgb="FF000000"/>
      <name val="ＭＳ Ｐゴシック"/>
      <family val="2"/>
    </font>
    <font>
      <sz val="10"/>
      <color rgb="FF000000"/>
      <name val="ＭＳ Ｐゴシック"/>
      <family val="2"/>
    </font>
    <font>
      <b/>
      <sz val="10"/>
      <color rgb="FF1F3864"/>
      <name val="ＭＳ Ｐゴシック"/>
      <family val="2"/>
    </font>
    <font>
      <b/>
      <sz val="16"/>
      <color rgb="FF1F3864"/>
      <name val="ＭＳ Ｐゴシック"/>
      <family val="2"/>
    </font>
    <font>
      <i/>
      <sz val="16"/>
      <color rgb="FF808080"/>
      <name val="ＭＳ Ｐゴシック"/>
      <family val="3"/>
      <charset val="128"/>
    </font>
    <font>
      <b/>
      <sz val="16"/>
      <color rgb="FFFFFFFF"/>
      <name val="ＭＳ Ｐゴシック"/>
      <family val="3"/>
      <charset val="128"/>
    </font>
    <font>
      <sz val="16"/>
      <color rgb="FF000000"/>
      <name val="ＭＳ Ｐゴシック"/>
      <family val="3"/>
      <charset val="128"/>
    </font>
    <font>
      <sz val="12"/>
      <color theme="1"/>
      <name val="ＭＳ Ｐゴシック"/>
      <family val="2"/>
      <scheme val="minor"/>
    </font>
    <font>
      <b/>
      <sz val="16"/>
      <color rgb="FF1F3864"/>
      <name val="ＭＳ Ｐゴシック"/>
      <family val="3"/>
      <charset val="128"/>
    </font>
    <font>
      <sz val="16"/>
      <color theme="0"/>
      <name val="ＭＳ Ｐゴシック"/>
      <family val="3"/>
      <charset val="128"/>
      <scheme val="minor"/>
    </font>
    <font>
      <b/>
      <sz val="18"/>
      <color theme="0"/>
      <name val="ＭＳ Ｐゴシック"/>
      <family val="3"/>
      <charset val="128"/>
      <scheme val="minor"/>
    </font>
    <font>
      <sz val="18"/>
      <color theme="0"/>
      <name val="ＭＳ Ｐゴシック"/>
      <family val="3"/>
      <charset val="128"/>
      <scheme val="minor"/>
    </font>
    <font>
      <b/>
      <u/>
      <sz val="11"/>
      <color rgb="FFFFFFFF"/>
      <name val="ＭＳ Ｐゴシック"/>
      <family val="3"/>
      <charset val="128"/>
      <scheme val="minor"/>
    </font>
    <font>
      <sz val="18"/>
      <color rgb="FF202020"/>
      <name val="ＭＳ Ｐゴシック"/>
      <family val="3"/>
      <charset val="128"/>
      <scheme val="minor"/>
    </font>
    <font>
      <b/>
      <sz val="18"/>
      <color rgb="FF202020"/>
      <name val="ＭＳ Ｐゴシック"/>
      <family val="3"/>
      <charset val="128"/>
      <scheme val="minor"/>
    </font>
    <font>
      <sz val="18"/>
      <color rgb="FF505050"/>
      <name val="ＭＳ Ｐゴシック"/>
      <family val="3"/>
      <charset val="128"/>
      <scheme val="minor"/>
    </font>
    <font>
      <b/>
      <sz val="18"/>
      <name val="Meiryo UI"/>
      <family val="3"/>
      <charset val="128"/>
    </font>
    <font>
      <b/>
      <sz val="12"/>
      <color rgb="FF595959"/>
      <name val="ＭＳ Ｐゴシック"/>
      <family val="3"/>
      <charset val="128"/>
      <scheme val="minor"/>
    </font>
    <font>
      <sz val="14"/>
      <color rgb="FFFFFFFF"/>
      <name val="Meiryo UI"/>
      <family val="3"/>
      <charset val="128"/>
    </font>
    <font>
      <b/>
      <sz val="14"/>
      <color rgb="FF595959"/>
      <name val="ＭＳ Ｐゴシック"/>
      <family val="3"/>
      <charset val="128"/>
      <scheme val="minor"/>
    </font>
    <font>
      <sz val="14"/>
      <color theme="1"/>
      <name val="ＭＳ Ｐゴシック"/>
      <family val="2"/>
      <scheme val="minor"/>
    </font>
    <font>
      <sz val="14"/>
      <color rgb="FF333333"/>
      <name val="ＭＳ Ｐゴシック"/>
      <family val="3"/>
      <charset val="128"/>
    </font>
    <font>
      <sz val="14"/>
      <color theme="1"/>
      <name val="ＭＳ Ｐゴシック"/>
      <family val="3"/>
      <charset val="128"/>
    </font>
    <font>
      <sz val="14"/>
      <color rgb="FF404040"/>
      <name val="Meiryo UI"/>
      <family val="3"/>
      <charset val="128"/>
    </font>
    <font>
      <sz val="11"/>
      <color rgb="FF808080"/>
      <name val="ＭＳ Ｐゴシック"/>
      <family val="2"/>
      <scheme val="minor"/>
    </font>
    <font>
      <b/>
      <sz val="11"/>
      <color rgb="FFC00000"/>
      <name val="ＭＳ Ｐゴシック"/>
      <family val="2"/>
      <scheme val="minor"/>
    </font>
    <font>
      <b/>
      <sz val="16"/>
      <color rgb="FF0070C0"/>
      <name val="ＭＳ Ｐゴシック"/>
      <family val="2"/>
      <scheme val="minor"/>
    </font>
    <font>
      <sz val="16"/>
      <color rgb="FF808080"/>
      <name val="ＭＳ Ｐゴシック"/>
      <family val="2"/>
      <scheme val="minor"/>
    </font>
    <font>
      <b/>
      <sz val="22"/>
      <color rgb="FF0000FF"/>
      <name val="ＭＳ Ｐゴシック"/>
      <family val="3"/>
      <charset val="128"/>
      <scheme val="minor"/>
    </font>
    <font>
      <b/>
      <sz val="22"/>
      <color rgb="FF0000FF"/>
      <name val="ＭＳ Ｐゴシック"/>
      <family val="3"/>
      <charset val="128"/>
      <scheme val="major"/>
    </font>
    <font>
      <i/>
      <sz val="16"/>
      <color rgb="FF808080"/>
      <name val="ＭＳ Ｐゴシック"/>
      <family val="3"/>
      <charset val="128"/>
      <scheme val="minor"/>
    </font>
    <font>
      <sz val="16"/>
      <color rgb="FF808080"/>
      <name val="ＭＳ Ｐゴシック"/>
      <family val="3"/>
      <charset val="128"/>
      <scheme val="minor"/>
    </font>
    <font>
      <sz val="16"/>
      <color rgb="FF0000FF"/>
      <name val="ＭＳ Ｐゴシック"/>
      <family val="3"/>
      <charset val="128"/>
      <scheme val="minor"/>
    </font>
    <font>
      <b/>
      <sz val="16"/>
      <color rgb="FFC00000"/>
      <name val="ＭＳ Ｐゴシック"/>
      <family val="3"/>
      <charset val="128"/>
      <scheme val="minor"/>
    </font>
    <font>
      <b/>
      <sz val="16"/>
      <color rgb="FF0070C0"/>
      <name val="ＭＳ Ｐゴシック"/>
      <family val="3"/>
      <charset val="128"/>
      <scheme val="minor"/>
    </font>
    <font>
      <sz val="11"/>
      <color indexed="81"/>
      <name val="MS P ゴシック"/>
      <family val="2"/>
    </font>
    <font>
      <b/>
      <sz val="11"/>
      <color indexed="81"/>
      <name val="MS P ゴシック"/>
      <family val="2"/>
    </font>
    <font>
      <b/>
      <sz val="20"/>
      <color theme="1"/>
      <name val="ＭＳ Ｐゴシック"/>
      <family val="3"/>
      <charset val="128"/>
      <scheme val="major"/>
    </font>
    <font>
      <b/>
      <sz val="22"/>
      <color theme="0"/>
      <name val="ＭＳ Ｐゴシック"/>
      <family val="3"/>
      <charset val="128"/>
      <scheme val="major"/>
    </font>
    <font>
      <b/>
      <sz val="26"/>
      <color rgb="FFFFFFFF"/>
      <name val="Meiryo UI"/>
      <family val="3"/>
      <charset val="128"/>
    </font>
    <font>
      <sz val="18"/>
      <color rgb="FFF8F8F6"/>
      <name val="Segoe UI"/>
      <family val="2"/>
    </font>
    <font>
      <sz val="8"/>
      <name val="Segoe UI"/>
      <family val="2"/>
    </font>
    <font>
      <b/>
      <sz val="26"/>
      <color rgb="FFFF0000"/>
      <name val="Meiryo UI"/>
      <family val="3"/>
      <charset val="128"/>
    </font>
    <font>
      <sz val="9"/>
      <color indexed="81"/>
      <name val="MS P ゴシック"/>
      <family val="2"/>
    </font>
    <font>
      <b/>
      <sz val="9"/>
      <color indexed="81"/>
      <name val="MS P ゴシック"/>
      <family val="2"/>
    </font>
    <font>
      <sz val="22"/>
      <color theme="1"/>
      <name val="ＭＳ Ｐゴシック"/>
      <family val="2"/>
      <scheme val="minor"/>
    </font>
    <font>
      <b/>
      <sz val="22"/>
      <color rgb="FFC00000"/>
      <name val="ＭＳ Ｐゴシック"/>
      <family val="2"/>
      <scheme val="minor"/>
    </font>
    <font>
      <b/>
      <sz val="22"/>
      <color rgb="FF808080"/>
      <name val="ＭＳ Ｐゴシック"/>
      <family val="2"/>
      <scheme val="minor"/>
    </font>
    <font>
      <b/>
      <sz val="22"/>
      <color rgb="FFFFFFFF"/>
      <name val="Meiryo UI"/>
      <family val="3"/>
      <charset val="128"/>
    </font>
    <font>
      <sz val="22"/>
      <color theme="1"/>
      <name val="ＭＳ Ｐゴシック"/>
      <family val="3"/>
      <charset val="128"/>
      <scheme val="minor"/>
    </font>
    <font>
      <b/>
      <sz val="22"/>
      <color rgb="FFFFFFFF"/>
      <name val="ＭＳ Ｐゴシック"/>
      <family val="2"/>
      <scheme val="minor"/>
    </font>
    <font>
      <b/>
      <sz val="22"/>
      <color rgb="FF1F4E78"/>
      <name val="ＭＳ Ｐゴシック"/>
      <family val="2"/>
      <scheme val="minor"/>
    </font>
    <font>
      <b/>
      <sz val="22"/>
      <color rgb="FFC55A11"/>
      <name val="ＭＳ Ｐゴシック"/>
      <family val="2"/>
      <scheme val="minor"/>
    </font>
    <font>
      <b/>
      <sz val="22"/>
      <color rgb="FF375623"/>
      <name val="ＭＳ Ｐゴシック"/>
      <family val="2"/>
      <scheme val="minor"/>
    </font>
    <font>
      <b/>
      <sz val="22"/>
      <color rgb="FF5B2C6F"/>
      <name val="ＭＳ Ｐゴシック"/>
      <family val="2"/>
      <scheme val="minor"/>
    </font>
    <font>
      <sz val="22"/>
      <color rgb="FF808080"/>
      <name val="ＭＳ Ｐゴシック"/>
      <family val="2"/>
      <scheme val="minor"/>
    </font>
    <font>
      <b/>
      <sz val="22"/>
      <color rgb="FF008000"/>
      <name val="ＭＳ Ｐゴシック"/>
      <family val="2"/>
      <scheme val="minor"/>
    </font>
    <font>
      <b/>
      <sz val="22"/>
      <color rgb="FFFF0000"/>
      <name val="ＭＳ Ｐゴシック"/>
      <family val="2"/>
      <scheme val="minor"/>
    </font>
    <font>
      <b/>
      <sz val="22"/>
      <color rgb="FFC00000"/>
      <name val="Meiryo UI"/>
      <family val="3"/>
      <charset val="128"/>
    </font>
    <font>
      <sz val="22"/>
      <color theme="1"/>
      <name val="Meiryo UI"/>
      <family val="3"/>
      <charset val="128"/>
    </font>
    <font>
      <sz val="22"/>
      <color rgb="FF1F4E78"/>
      <name val="ＭＳ Ｐゴシック"/>
      <family val="2"/>
      <scheme val="minor"/>
    </font>
    <font>
      <b/>
      <sz val="22"/>
      <color rgb="FF1F4E78"/>
      <name val="ＭＳ Ｐゴシック"/>
      <family val="3"/>
      <charset val="128"/>
      <scheme val="minor"/>
    </font>
    <font>
      <b/>
      <sz val="22"/>
      <color rgb="FF000000"/>
      <name val="ＭＳ Ｐゴシック"/>
      <family val="3"/>
      <charset val="128"/>
      <scheme val="minor"/>
    </font>
    <font>
      <b/>
      <sz val="12"/>
      <color theme="1"/>
      <name val="Meiryo UI"/>
      <family val="3"/>
      <charset val="128"/>
    </font>
    <font>
      <b/>
      <sz val="20"/>
      <color rgb="FF0000FF"/>
      <name val="Meiryo UI"/>
      <family val="3"/>
      <charset val="128"/>
    </font>
    <font>
      <b/>
      <sz val="20"/>
      <color rgb="FF002060"/>
      <name val="Meiryo UI"/>
      <family val="3"/>
      <charset val="128"/>
    </font>
    <font>
      <sz val="9"/>
      <color rgb="FF808080"/>
      <name val="ＭＳ Ｐゴシック"/>
      <family val="2"/>
      <scheme val="minor"/>
    </font>
    <font>
      <sz val="9"/>
      <color rgb="FFA6A6A6"/>
      <name val="Meiryo UI"/>
      <family val="3"/>
      <charset val="128"/>
    </font>
    <font>
      <sz val="9"/>
      <color rgb="FF808080"/>
      <name val="Meiryo UI"/>
      <family val="3"/>
      <charset val="128"/>
    </font>
    <font>
      <b/>
      <sz val="10"/>
      <color rgb="FF0000FF"/>
      <name val="Meiryo UI"/>
      <family val="3"/>
      <charset val="128"/>
    </font>
    <font>
      <b/>
      <sz val="16"/>
      <color rgb="FF202020"/>
      <name val="Meiryo UI"/>
      <family val="3"/>
      <charset val="128"/>
    </font>
    <font>
      <b/>
      <sz val="16"/>
      <color theme="1"/>
      <name val="Meiryo UI"/>
      <family val="3"/>
      <charset val="128"/>
    </font>
    <font>
      <b/>
      <sz val="16"/>
      <color rgb="FFC00000"/>
      <name val="Meiryo UI"/>
      <family val="3"/>
      <charset val="128"/>
    </font>
    <font>
      <b/>
      <sz val="16"/>
      <color rgb="FF505050"/>
      <name val="Meiryo UI"/>
      <family val="3"/>
      <charset val="128"/>
    </font>
    <font>
      <sz val="16"/>
      <name val="ＭＳ Ｐゴシック"/>
      <family val="3"/>
      <charset val="128"/>
      <scheme val="minor"/>
    </font>
    <font>
      <b/>
      <sz val="22"/>
      <color rgb="FF000000"/>
      <name val="ＭＳ Ｐゴシック"/>
      <family val="3"/>
      <charset val="128"/>
      <scheme val="major"/>
    </font>
    <font>
      <u/>
      <sz val="26"/>
      <color theme="10"/>
      <name val="ＭＳ Ｐゴシック"/>
      <family val="2"/>
      <scheme val="minor"/>
    </font>
    <font>
      <u/>
      <sz val="18"/>
      <name val="Meiryo UI"/>
      <family val="3"/>
      <charset val="128"/>
    </font>
    <font>
      <sz val="18"/>
      <color rgb="FFFFFFFF"/>
      <name val="ＭＳ Ｐゴシック"/>
      <family val="3"/>
      <charset val="128"/>
      <scheme val="minor"/>
    </font>
    <font>
      <sz val="18"/>
      <color rgb="FFFF0000"/>
      <name val="ＭＳ Ｐゴシック"/>
      <family val="3"/>
      <charset val="128"/>
      <scheme val="minor"/>
    </font>
    <font>
      <sz val="26"/>
      <color rgb="FF000000"/>
      <name val="ＭＳ Ｐゴシック"/>
      <family val="3"/>
      <charset val="128"/>
      <scheme val="minor"/>
    </font>
    <font>
      <sz val="24"/>
      <color rgb="FF000000"/>
      <name val="ＭＳ Ｐゴシック"/>
      <family val="3"/>
      <charset val="128"/>
      <scheme val="minor"/>
    </font>
    <font>
      <b/>
      <sz val="20"/>
      <color rgb="FFFF0000"/>
      <name val="ＭＳ Ｐゴシック"/>
      <family val="3"/>
      <charset val="128"/>
      <scheme val="minor"/>
    </font>
    <font>
      <b/>
      <sz val="18"/>
      <color rgb="FF000000"/>
      <name val="ＭＳ Ｐゴシック"/>
      <family val="3"/>
      <charset val="128"/>
      <scheme val="minor"/>
    </font>
    <font>
      <sz val="11"/>
      <color rgb="FF000000"/>
      <name val="ＭＳ Ｐゴシック"/>
      <family val="3"/>
      <charset val="128"/>
      <scheme val="minor"/>
    </font>
    <font>
      <b/>
      <sz val="16"/>
      <color rgb="FF000000"/>
      <name val="ＭＳ Ｐゴシック"/>
      <family val="3"/>
      <charset val="128"/>
      <scheme val="minor"/>
    </font>
    <font>
      <b/>
      <sz val="14"/>
      <color rgb="FF000000"/>
      <name val="ＭＳ Ｐゴシック"/>
      <family val="3"/>
      <charset val="128"/>
      <scheme val="minor"/>
    </font>
  </fonts>
  <fills count="82">
    <fill>
      <patternFill patternType="none"/>
    </fill>
    <fill>
      <patternFill patternType="gray125"/>
    </fill>
    <fill>
      <patternFill patternType="solid">
        <fgColor rgb="FF1F497D"/>
      </patternFill>
    </fill>
    <fill>
      <patternFill patternType="solid">
        <fgColor rgb="FF4472C4"/>
      </patternFill>
    </fill>
    <fill>
      <patternFill patternType="solid">
        <fgColor rgb="FFF2F2F2"/>
      </patternFill>
    </fill>
    <fill>
      <patternFill patternType="solid">
        <fgColor rgb="FFFFFFFF"/>
      </patternFill>
    </fill>
    <fill>
      <patternFill patternType="solid">
        <fgColor rgb="FFC00000"/>
      </patternFill>
    </fill>
    <fill>
      <patternFill patternType="solid">
        <fgColor rgb="FFDCE6F1"/>
      </patternFill>
    </fill>
    <fill>
      <patternFill patternType="solid">
        <fgColor rgb="FF375623"/>
      </patternFill>
    </fill>
    <fill>
      <patternFill patternType="solid">
        <fgColor rgb="FF7030A0"/>
      </patternFill>
    </fill>
    <fill>
      <patternFill patternType="solid">
        <fgColor rgb="FF595959"/>
      </patternFill>
    </fill>
    <fill>
      <patternFill patternType="solid">
        <fgColor theme="1" tint="4.9989318521683403E-2"/>
        <bgColor indexed="64"/>
      </patternFill>
    </fill>
    <fill>
      <patternFill patternType="solid">
        <fgColor rgb="FF00467F"/>
        <bgColor indexed="64"/>
      </patternFill>
    </fill>
    <fill>
      <patternFill patternType="solid">
        <fgColor theme="6" tint="0.79998168889431442"/>
        <bgColor indexed="64"/>
      </patternFill>
    </fill>
    <fill>
      <patternFill patternType="solid">
        <fgColor theme="1"/>
        <bgColor indexed="64"/>
      </patternFill>
    </fill>
    <fill>
      <patternFill patternType="solid">
        <fgColor theme="4"/>
        <bgColor indexed="64"/>
      </patternFill>
    </fill>
    <fill>
      <patternFill patternType="solid">
        <fgColor rgb="FF002060"/>
        <bgColor indexed="64"/>
      </patternFill>
    </fill>
    <fill>
      <patternFill patternType="solid">
        <fgColor rgb="FFFFFFFF"/>
        <bgColor indexed="64"/>
      </patternFill>
    </fill>
    <fill>
      <patternFill patternType="solid">
        <fgColor rgb="FFFFC000"/>
        <bgColor indexed="64"/>
      </patternFill>
    </fill>
    <fill>
      <patternFill patternType="solid">
        <fgColor rgb="FFFFF0C8"/>
        <bgColor indexed="64"/>
      </patternFill>
    </fill>
    <fill>
      <patternFill patternType="solid">
        <fgColor theme="3" tint="-0.249977111117893"/>
        <bgColor indexed="64"/>
      </patternFill>
    </fill>
    <fill>
      <patternFill patternType="solid">
        <fgColor rgb="FF1F4E79"/>
        <bgColor indexed="64"/>
      </patternFill>
    </fill>
    <fill>
      <gradientFill degree="90">
        <stop position="0">
          <color rgb="FF002040"/>
        </stop>
        <stop position="0.5">
          <color rgb="FF0070C0"/>
        </stop>
        <stop position="1">
          <color rgb="FF002040"/>
        </stop>
      </gradientFill>
    </fill>
    <fill>
      <patternFill patternType="solid">
        <fgColor rgb="FF142850"/>
        <bgColor indexed="64"/>
      </patternFill>
    </fill>
    <fill>
      <patternFill patternType="solid">
        <fgColor rgb="FFCC9900"/>
        <bgColor indexed="64"/>
      </patternFill>
    </fill>
    <fill>
      <patternFill patternType="solid">
        <fgColor rgb="FF295F91"/>
        <bgColor indexed="64"/>
      </patternFill>
    </fill>
    <fill>
      <patternFill patternType="solid">
        <fgColor rgb="FF3370A8"/>
        <bgColor indexed="64"/>
      </patternFill>
    </fill>
    <fill>
      <patternFill patternType="solid">
        <fgColor rgb="FF3D82C0"/>
        <bgColor indexed="64"/>
      </patternFill>
    </fill>
    <fill>
      <patternFill patternType="solid">
        <fgColor rgb="FF009688"/>
        <bgColor indexed="64"/>
      </patternFill>
    </fill>
    <fill>
      <patternFill patternType="solid">
        <fgColor rgb="FFC05A00"/>
        <bgColor indexed="64"/>
      </patternFill>
    </fill>
    <fill>
      <gradientFill>
        <stop position="0">
          <color rgb="FFC00000"/>
        </stop>
        <stop position="1">
          <color rgb="FFFF8C00"/>
        </stop>
      </gradientFill>
    </fill>
    <fill>
      <patternFill patternType="solid">
        <fgColor rgb="FFEBF3FF"/>
        <bgColor indexed="64"/>
      </patternFill>
    </fill>
    <fill>
      <gradientFill>
        <stop position="0">
          <color rgb="FF323232"/>
        </stop>
        <stop position="1">
          <color rgb="FF5A5A5A"/>
        </stop>
      </gradientFill>
    </fill>
    <fill>
      <patternFill patternType="solid">
        <fgColor rgb="FF4472C4"/>
        <bgColor indexed="64"/>
      </patternFill>
    </fill>
    <fill>
      <patternFill patternType="solid">
        <fgColor rgb="FFF2F2F2"/>
        <bgColor indexed="64"/>
      </patternFill>
    </fill>
    <fill>
      <patternFill patternType="solid">
        <fgColor rgb="FFFFF2CC"/>
        <bgColor indexed="64"/>
      </patternFill>
    </fill>
    <fill>
      <patternFill patternType="solid">
        <fgColor rgb="FFFFE699"/>
        <bgColor indexed="64"/>
      </patternFill>
    </fill>
    <fill>
      <patternFill patternType="solid">
        <fgColor rgb="FF2E75B6"/>
        <bgColor indexed="64"/>
      </patternFill>
    </fill>
    <fill>
      <patternFill patternType="solid">
        <fgColor rgb="FFEBF3FB"/>
        <bgColor indexed="64"/>
      </patternFill>
    </fill>
    <fill>
      <patternFill patternType="solid">
        <fgColor rgb="FFFF0000"/>
        <bgColor indexed="64"/>
      </patternFill>
    </fill>
    <fill>
      <patternFill patternType="solid">
        <fgColor rgb="FFFFFF00"/>
        <bgColor indexed="64"/>
      </patternFill>
    </fill>
    <fill>
      <patternFill patternType="solid">
        <fgColor rgb="FF375623"/>
        <bgColor indexed="64"/>
      </patternFill>
    </fill>
    <fill>
      <patternFill patternType="solid">
        <fgColor rgb="FF7B2C2C"/>
        <bgColor indexed="64"/>
      </patternFill>
    </fill>
    <fill>
      <patternFill patternType="solid">
        <fgColor rgb="FF4A235A"/>
        <bgColor indexed="64"/>
      </patternFill>
    </fill>
    <fill>
      <patternFill patternType="solid">
        <fgColor rgb="FFD9D9D9"/>
        <bgColor indexed="64"/>
      </patternFill>
    </fill>
    <fill>
      <patternFill patternType="solid">
        <fgColor rgb="FF7B0000"/>
        <bgColor indexed="64"/>
      </patternFill>
    </fill>
    <fill>
      <patternFill patternType="solid">
        <fgColor rgb="FFCC0000"/>
        <bgColor indexed="64"/>
      </patternFill>
    </fill>
    <fill>
      <patternFill patternType="solid">
        <fgColor rgb="FFFFF0F0"/>
        <bgColor indexed="64"/>
      </patternFill>
    </fill>
    <fill>
      <patternFill patternType="solid">
        <fgColor rgb="FF5C0000"/>
        <bgColor indexed="64"/>
      </patternFill>
    </fill>
    <fill>
      <patternFill patternType="solid">
        <fgColor rgb="FF7030A0"/>
        <bgColor indexed="64"/>
      </patternFill>
    </fill>
    <fill>
      <patternFill patternType="solid">
        <fgColor rgb="FF808080"/>
        <bgColor indexed="64"/>
      </patternFill>
    </fill>
    <fill>
      <patternFill patternType="solid">
        <fgColor rgb="FF4F6228"/>
        <bgColor indexed="64"/>
      </patternFill>
    </fill>
    <fill>
      <patternFill patternType="solid">
        <fgColor rgb="FFE26B0A"/>
        <bgColor indexed="64"/>
      </patternFill>
    </fill>
    <fill>
      <patternFill patternType="solid">
        <fgColor rgb="FF500000"/>
        <bgColor indexed="64"/>
      </patternFill>
    </fill>
    <fill>
      <patternFill patternType="solid">
        <fgColor theme="5" tint="-0.499984740745262"/>
        <bgColor indexed="64"/>
      </patternFill>
    </fill>
    <fill>
      <patternFill patternType="solid">
        <fgColor rgb="FF280000"/>
        <bgColor indexed="64"/>
      </patternFill>
    </fill>
    <fill>
      <patternFill patternType="solid">
        <fgColor rgb="FF003366"/>
        <bgColor indexed="64"/>
      </patternFill>
    </fill>
    <fill>
      <patternFill patternType="solid">
        <fgColor rgb="FFFFF3CD"/>
        <bgColor indexed="64"/>
      </patternFill>
    </fill>
    <fill>
      <patternFill patternType="solid">
        <fgColor rgb="FFE8F4E8"/>
        <bgColor indexed="64"/>
      </patternFill>
    </fill>
    <fill>
      <patternFill patternType="solid">
        <fgColor rgb="FFF5F9FF"/>
        <bgColor indexed="64"/>
      </patternFill>
    </fill>
    <fill>
      <patternFill patternType="solid">
        <fgColor theme="0" tint="-4.9989318521683403E-2"/>
        <bgColor indexed="64"/>
      </patternFill>
    </fill>
    <fill>
      <patternFill patternType="solid">
        <fgColor rgb="FFFF9999"/>
        <bgColor indexed="64"/>
      </patternFill>
    </fill>
    <fill>
      <patternFill patternType="solid">
        <fgColor theme="5"/>
        <bgColor indexed="64"/>
      </patternFill>
    </fill>
    <fill>
      <patternFill patternType="solid">
        <fgColor rgb="FF1F4E78"/>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theme="8"/>
        <bgColor indexed="64"/>
      </patternFill>
    </fill>
    <fill>
      <patternFill patternType="solid">
        <fgColor rgb="FF800000"/>
        <bgColor indexed="64"/>
      </patternFill>
    </fill>
    <fill>
      <patternFill patternType="solid">
        <fgColor rgb="FFC00000"/>
        <bgColor indexed="64"/>
      </patternFill>
    </fill>
    <fill>
      <patternFill patternType="solid">
        <fgColor theme="6" tint="0.59999389629810485"/>
        <bgColor indexed="64"/>
      </patternFill>
    </fill>
    <fill>
      <patternFill patternType="solid">
        <fgColor rgb="FFDDEBF7"/>
        <bgColor indexed="64"/>
      </patternFill>
    </fill>
    <fill>
      <patternFill patternType="solid">
        <fgColor rgb="FFFCE4D6"/>
        <bgColor indexed="64"/>
      </patternFill>
    </fill>
    <fill>
      <patternFill patternType="solid">
        <fgColor rgb="FFE4DFEC"/>
        <bgColor indexed="64"/>
      </patternFill>
    </fill>
    <fill>
      <patternFill patternType="solid">
        <fgColor rgb="FF0F243E"/>
        <bgColor indexed="64"/>
      </patternFill>
    </fill>
    <fill>
      <patternFill patternType="solid">
        <fgColor rgb="FF76933C"/>
        <bgColor indexed="64"/>
      </patternFill>
    </fill>
    <fill>
      <patternFill patternType="solid">
        <fgColor rgb="FF953735"/>
        <bgColor indexed="64"/>
      </patternFill>
    </fill>
    <fill>
      <patternFill patternType="solid">
        <fgColor rgb="FFFCE4E4"/>
        <bgColor indexed="64"/>
      </patternFill>
    </fill>
    <fill>
      <patternFill patternType="solid">
        <fgColor rgb="FFFFDCDC"/>
        <bgColor indexed="64"/>
      </patternFill>
    </fill>
    <fill>
      <patternFill patternType="solid">
        <fgColor rgb="FF92D050"/>
        <bgColor indexed="64"/>
      </patternFill>
    </fill>
    <fill>
      <patternFill patternType="solid">
        <fgColor rgb="FFFF6600"/>
        <bgColor indexed="64"/>
      </patternFill>
    </fill>
    <fill>
      <patternFill patternType="solid">
        <fgColor rgb="FF00B050"/>
        <bgColor indexed="64"/>
      </patternFill>
    </fill>
  </fills>
  <borders count="105">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D9D9D9"/>
      </left>
      <right/>
      <top/>
      <bottom/>
      <diagonal/>
    </border>
    <border>
      <left/>
      <right style="thin">
        <color rgb="FFD9D9D9"/>
      </right>
      <top/>
      <bottom/>
      <diagonal/>
    </border>
    <border>
      <left/>
      <right style="medium">
        <color rgb="FFCCCCCC"/>
      </right>
      <top/>
      <bottom/>
      <diagonal/>
    </border>
    <border>
      <left style="thin">
        <color rgb="FFD9D9D9"/>
      </left>
      <right/>
      <top style="thin">
        <color rgb="FFD9D9D9"/>
      </top>
      <bottom style="thin">
        <color rgb="FFD9D9D9"/>
      </bottom>
      <diagonal/>
    </border>
    <border>
      <left/>
      <right style="thin">
        <color rgb="FFC8C8C8"/>
      </right>
      <top/>
      <bottom/>
      <diagonal/>
    </border>
    <border>
      <left style="thin">
        <color rgb="FFC8C8C8"/>
      </left>
      <right style="thin">
        <color rgb="FFC8C8C8"/>
      </right>
      <top/>
      <bottom/>
      <diagonal/>
    </border>
    <border>
      <left style="thin">
        <color rgb="FFC8C8C8"/>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rgb="FFFFD700"/>
      </bottom>
      <diagonal/>
    </border>
    <border>
      <left style="thin">
        <color rgb="FF808080"/>
      </left>
      <right style="thin">
        <color rgb="FFC8C8C8"/>
      </right>
      <top style="thin">
        <color rgb="FF808080"/>
      </top>
      <bottom style="thin">
        <color rgb="FFC8C8C8"/>
      </bottom>
      <diagonal/>
    </border>
    <border>
      <left style="thin">
        <color rgb="FFC8C8C8"/>
      </left>
      <right style="thin">
        <color rgb="FFC8C8C8"/>
      </right>
      <top style="thin">
        <color rgb="FF808080"/>
      </top>
      <bottom style="thin">
        <color rgb="FFC8C8C8"/>
      </bottom>
      <diagonal/>
    </border>
    <border>
      <left style="thin">
        <color rgb="FF808080"/>
      </left>
      <right style="thin">
        <color rgb="FFC8C8C8"/>
      </right>
      <top style="thin">
        <color rgb="FFC8C8C8"/>
      </top>
      <bottom style="thin">
        <color rgb="FFC8C8C8"/>
      </bottom>
      <diagonal/>
    </border>
    <border>
      <left style="thin">
        <color rgb="FFC8C8C8"/>
      </left>
      <right style="thin">
        <color rgb="FFC8C8C8"/>
      </right>
      <top style="thin">
        <color rgb="FFC8C8C8"/>
      </top>
      <bottom style="thin">
        <color rgb="FFC8C8C8"/>
      </bottom>
      <diagonal/>
    </border>
    <border>
      <left style="thin">
        <color rgb="FFC8C8C8"/>
      </left>
      <right style="thin">
        <color rgb="FF808080"/>
      </right>
      <top style="thin">
        <color rgb="FFC8C8C8"/>
      </top>
      <bottom style="thin">
        <color rgb="FFC8C8C8"/>
      </bottom>
      <diagonal/>
    </border>
    <border>
      <left style="thin">
        <color rgb="FF808080"/>
      </left>
      <right style="thin">
        <color rgb="FFC8C8C8"/>
      </right>
      <top style="thin">
        <color rgb="FFC8C8C8"/>
      </top>
      <bottom style="thin">
        <color rgb="FF808080"/>
      </bottom>
      <diagonal/>
    </border>
    <border>
      <left style="thin">
        <color rgb="FFC8C8C8"/>
      </left>
      <right style="thin">
        <color rgb="FFC8C8C8"/>
      </right>
      <top style="thin">
        <color rgb="FFC8C8C8"/>
      </top>
      <bottom style="thin">
        <color rgb="FF808080"/>
      </bottom>
      <diagonal/>
    </border>
    <border>
      <left style="thin">
        <color rgb="FFC8C8C8"/>
      </left>
      <right style="thin">
        <color rgb="FF808080"/>
      </right>
      <top style="thin">
        <color rgb="FFC8C8C8"/>
      </top>
      <bottom style="thin">
        <color rgb="FF808080"/>
      </bottom>
      <diagonal/>
    </border>
    <border>
      <left style="thin">
        <color rgb="FFB4B4B4"/>
      </left>
      <right style="thin">
        <color rgb="FFB4B4B4"/>
      </right>
      <top style="thin">
        <color rgb="FFB4B4B4"/>
      </top>
      <bottom style="thin">
        <color rgb="FFB4B4B4"/>
      </bottom>
      <diagonal/>
    </border>
    <border>
      <left style="thin">
        <color rgb="FFB4B4B4"/>
      </left>
      <right/>
      <top style="thin">
        <color rgb="FFB4B4B4"/>
      </top>
      <bottom style="thin">
        <color rgb="FFB4B4B4"/>
      </bottom>
      <diagonal/>
    </border>
    <border>
      <left/>
      <right style="thin">
        <color rgb="FFB4B4B4"/>
      </right>
      <top style="double">
        <color rgb="FFFFD700"/>
      </top>
      <bottom style="thin">
        <color rgb="FFB4B4B4"/>
      </bottom>
      <diagonal/>
    </border>
    <border>
      <left/>
      <right style="thin">
        <color rgb="FFB4B4B4"/>
      </right>
      <top style="thin">
        <color rgb="FFB4B4B4"/>
      </top>
      <bottom style="thin">
        <color rgb="FFB4B4B4"/>
      </bottom>
      <diagonal/>
    </border>
    <border>
      <left style="medium">
        <color rgb="FF648CB4"/>
      </left>
      <right style="medium">
        <color rgb="FF00467F"/>
      </right>
      <top style="double">
        <color rgb="FFFFD700"/>
      </top>
      <bottom style="thin">
        <color rgb="FFB4B4B4"/>
      </bottom>
      <diagonal/>
    </border>
    <border>
      <left style="medium">
        <color rgb="FF648CB4"/>
      </left>
      <right style="medium">
        <color rgb="FF00467F"/>
      </right>
      <top style="thin">
        <color rgb="FFB4B4B4"/>
      </top>
      <bottom style="thin">
        <color rgb="FFB4B4B4"/>
      </bottom>
      <diagonal/>
    </border>
    <border>
      <left style="thin">
        <color rgb="FF2E75B6"/>
      </left>
      <right style="thin">
        <color rgb="FFBDD7EE"/>
      </right>
      <top style="thin">
        <color rgb="FF2E75B6"/>
      </top>
      <bottom style="thin">
        <color rgb="FFBDD7EE"/>
      </bottom>
      <diagonal/>
    </border>
    <border>
      <left style="thin">
        <color rgb="FFBDD7EE"/>
      </left>
      <right style="thin">
        <color rgb="FFBDD7EE"/>
      </right>
      <top style="thin">
        <color rgb="FF2E75B6"/>
      </top>
      <bottom style="thin">
        <color rgb="FFBDD7EE"/>
      </bottom>
      <diagonal/>
    </border>
    <border>
      <left style="thin">
        <color rgb="FFBDD7EE"/>
      </left>
      <right style="thin">
        <color rgb="FF2E75B6"/>
      </right>
      <top style="thin">
        <color rgb="FF2E75B6"/>
      </top>
      <bottom style="thin">
        <color rgb="FFBDD7EE"/>
      </bottom>
      <diagonal/>
    </border>
    <border>
      <left style="thin">
        <color rgb="FF2E75B6"/>
      </left>
      <right style="thin">
        <color rgb="FFBDD7EE"/>
      </right>
      <top style="thin">
        <color rgb="FFBDD7EE"/>
      </top>
      <bottom style="thin">
        <color rgb="FFBDD7EE"/>
      </bottom>
      <diagonal/>
    </border>
    <border>
      <left style="thin">
        <color rgb="FFBDD7EE"/>
      </left>
      <right style="thin">
        <color rgb="FFBDD7EE"/>
      </right>
      <top style="thin">
        <color rgb="FFBDD7EE"/>
      </top>
      <bottom style="thin">
        <color rgb="FFBDD7EE"/>
      </bottom>
      <diagonal/>
    </border>
    <border>
      <left style="thin">
        <color rgb="FFBDD7EE"/>
      </left>
      <right style="thin">
        <color rgb="FF2E75B6"/>
      </right>
      <top style="thin">
        <color rgb="FFBDD7EE"/>
      </top>
      <bottom style="thin">
        <color rgb="FFBDD7EE"/>
      </bottom>
      <diagonal/>
    </border>
    <border>
      <left style="thin">
        <color rgb="FF2E75B6"/>
      </left>
      <right style="thin">
        <color rgb="FFBDD7EE"/>
      </right>
      <top style="thin">
        <color rgb="FFBDD7EE"/>
      </top>
      <bottom style="thin">
        <color rgb="FF2E75B6"/>
      </bottom>
      <diagonal/>
    </border>
    <border>
      <left style="thin">
        <color rgb="FFBDD7EE"/>
      </left>
      <right style="thin">
        <color rgb="FFBDD7EE"/>
      </right>
      <top style="thin">
        <color rgb="FFBDD7EE"/>
      </top>
      <bottom style="thin">
        <color rgb="FF2E75B6"/>
      </bottom>
      <diagonal/>
    </border>
    <border>
      <left style="thin">
        <color rgb="FFBDD7EE"/>
      </left>
      <right style="thin">
        <color rgb="FF2E75B6"/>
      </right>
      <top style="thin">
        <color rgb="FFBDD7EE"/>
      </top>
      <bottom style="thin">
        <color rgb="FF2E75B6"/>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rgb="FFD4AF37"/>
      </bottom>
      <diagonal/>
    </border>
    <border>
      <left/>
      <right/>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
      <left/>
      <right style="thin">
        <color auto="1"/>
      </right>
      <top/>
      <bottom style="thin">
        <color indexed="64"/>
      </bottom>
      <diagonal/>
    </border>
    <border>
      <left style="thin">
        <color auto="1"/>
      </left>
      <right/>
      <top/>
      <bottom style="thin">
        <color indexed="64"/>
      </bottom>
      <diagonal/>
    </border>
    <border>
      <left style="thick">
        <color rgb="FF1F4E78"/>
      </left>
      <right style="thin">
        <color rgb="FF808080"/>
      </right>
      <top style="thick">
        <color rgb="FF1F4E78"/>
      </top>
      <bottom style="thin">
        <color rgb="FF808080"/>
      </bottom>
      <diagonal/>
    </border>
    <border>
      <left style="thin">
        <color rgb="FF808080"/>
      </left>
      <right style="thick">
        <color rgb="FF1F4E78"/>
      </right>
      <top style="thick">
        <color rgb="FF1F4E78"/>
      </top>
      <bottom style="thin">
        <color rgb="FF808080"/>
      </bottom>
      <diagonal/>
    </border>
    <border>
      <left style="thick">
        <color rgb="FF1F4E78"/>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ck">
        <color rgb="FF1F4E78"/>
      </right>
      <top style="thin">
        <color rgb="FF808080"/>
      </top>
      <bottom style="thin">
        <color rgb="FF808080"/>
      </bottom>
      <diagonal/>
    </border>
    <border>
      <left style="thick">
        <color rgb="FF1F4E78"/>
      </left>
      <right style="thin">
        <color rgb="FF808080"/>
      </right>
      <top style="thin">
        <color rgb="FF808080"/>
      </top>
      <bottom style="thick">
        <color rgb="FF1F4E78"/>
      </bottom>
      <diagonal/>
    </border>
    <border>
      <left style="thin">
        <color rgb="FF808080"/>
      </left>
      <right style="thin">
        <color rgb="FF808080"/>
      </right>
      <top style="thin">
        <color rgb="FF808080"/>
      </top>
      <bottom style="thick">
        <color rgb="FF1F4E78"/>
      </bottom>
      <diagonal/>
    </border>
    <border>
      <left style="thin">
        <color rgb="FF808080"/>
      </left>
      <right style="thick">
        <color rgb="FF1F4E78"/>
      </right>
      <top style="thin">
        <color rgb="FF808080"/>
      </top>
      <bottom style="thick">
        <color rgb="FF1F4E78"/>
      </bottom>
      <diagonal/>
    </border>
    <border>
      <left style="thick">
        <color rgb="FF1F4E78"/>
      </left>
      <right style="thin">
        <color rgb="FF808080"/>
      </right>
      <top/>
      <bottom style="thin">
        <color rgb="FF808080"/>
      </bottom>
      <diagonal/>
    </border>
    <border>
      <left style="thin">
        <color rgb="FF808080"/>
      </left>
      <right style="thin">
        <color rgb="FF808080"/>
      </right>
      <top/>
      <bottom style="thin">
        <color rgb="FF808080"/>
      </bottom>
      <diagonal/>
    </border>
    <border>
      <left style="thin">
        <color rgb="FF808080"/>
      </left>
      <right style="thick">
        <color rgb="FF1F4E78"/>
      </right>
      <top/>
      <bottom style="thin">
        <color rgb="FF808080"/>
      </bottom>
      <diagonal/>
    </border>
    <border>
      <left style="thick">
        <color rgb="FF1F4E78"/>
      </left>
      <right style="thin">
        <color rgb="FF808080"/>
      </right>
      <top style="thick">
        <color rgb="FF1F4E78"/>
      </top>
      <bottom style="medium">
        <color rgb="FF1F4E78"/>
      </bottom>
      <diagonal/>
    </border>
    <border>
      <left style="thin">
        <color rgb="FF808080"/>
      </left>
      <right style="thin">
        <color rgb="FF808080"/>
      </right>
      <top style="thick">
        <color rgb="FF1F4E78"/>
      </top>
      <bottom style="medium">
        <color rgb="FF1F4E78"/>
      </bottom>
      <diagonal/>
    </border>
    <border>
      <left style="thin">
        <color rgb="FF808080"/>
      </left>
      <right style="thick">
        <color rgb="FF1F4E78"/>
      </right>
      <top style="thick">
        <color rgb="FF1F4E78"/>
      </top>
      <bottom style="medium">
        <color rgb="FF1F4E78"/>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bottom/>
      <diagonal/>
    </border>
    <border>
      <left/>
      <right/>
      <top style="thin">
        <color rgb="FF808080"/>
      </top>
      <bottom/>
      <diagonal/>
    </border>
    <border>
      <left/>
      <right/>
      <top/>
      <bottom style="thin">
        <color rgb="FF808080"/>
      </bottom>
      <diagonal/>
    </border>
    <border>
      <left style="thin">
        <color rgb="FF808080"/>
      </left>
      <right/>
      <top style="thin">
        <color rgb="FF808080"/>
      </top>
      <bottom/>
      <diagonal/>
    </border>
    <border>
      <left style="thin">
        <color rgb="FF808080"/>
      </left>
      <right/>
      <top/>
      <bottom/>
      <diagonal/>
    </border>
    <border>
      <left style="thin">
        <color rgb="FF808080"/>
      </left>
      <right/>
      <top/>
      <bottom style="thin">
        <color rgb="FF808080"/>
      </bottom>
      <diagonal/>
    </border>
    <border>
      <left/>
      <right style="thin">
        <color rgb="FF808080"/>
      </right>
      <top style="thin">
        <color rgb="FF808080"/>
      </top>
      <bottom/>
      <diagonal/>
    </border>
    <border>
      <left/>
      <right style="thin">
        <color rgb="FF808080"/>
      </right>
      <top/>
      <bottom/>
      <diagonal/>
    </border>
    <border>
      <left/>
      <right style="thin">
        <color rgb="FF808080"/>
      </right>
      <top/>
      <bottom style="thin">
        <color rgb="FF808080"/>
      </bottom>
      <diagonal/>
    </border>
    <border>
      <left style="thick">
        <color rgb="FF1F4E78"/>
      </left>
      <right style="thin">
        <color rgb="FFA6A6A6"/>
      </right>
      <top style="thick">
        <color rgb="FF1F4E78"/>
      </top>
      <bottom style="thin">
        <color rgb="FFA6A6A6"/>
      </bottom>
      <diagonal/>
    </border>
    <border>
      <left style="thin">
        <color rgb="FFA6A6A6"/>
      </left>
      <right style="thick">
        <color rgb="FF1F4E78"/>
      </right>
      <top style="thick">
        <color rgb="FF1F4E78"/>
      </top>
      <bottom style="thin">
        <color rgb="FFA6A6A6"/>
      </bottom>
      <diagonal/>
    </border>
    <border>
      <left style="thick">
        <color rgb="FF1F4E78"/>
      </left>
      <right style="thin">
        <color rgb="FFA6A6A6"/>
      </right>
      <top style="thin">
        <color rgb="FFA6A6A6"/>
      </top>
      <bottom style="thin">
        <color rgb="FFA6A6A6"/>
      </bottom>
      <diagonal/>
    </border>
    <border>
      <left style="thin">
        <color rgb="FFA6A6A6"/>
      </left>
      <right style="thick">
        <color rgb="FF1F4E78"/>
      </right>
      <top style="thin">
        <color rgb="FFA6A6A6"/>
      </top>
      <bottom style="thin">
        <color rgb="FFA6A6A6"/>
      </bottom>
      <diagonal/>
    </border>
    <border>
      <left style="thick">
        <color rgb="FF1F4E78"/>
      </left>
      <right style="thin">
        <color rgb="FFA6A6A6"/>
      </right>
      <top style="thin">
        <color rgb="FFA6A6A6"/>
      </top>
      <bottom style="thick">
        <color rgb="FF1F4E78"/>
      </bottom>
      <diagonal/>
    </border>
    <border>
      <left style="thin">
        <color rgb="FFA6A6A6"/>
      </left>
      <right style="thick">
        <color rgb="FF1F4E78"/>
      </right>
      <top style="thin">
        <color rgb="FFA6A6A6"/>
      </top>
      <bottom style="thick">
        <color rgb="FF1F4E78"/>
      </bottom>
      <diagonal/>
    </border>
  </borders>
  <cellStyleXfs count="4">
    <xf numFmtId="0" fontId="0" fillId="0" borderId="0"/>
    <xf numFmtId="0" fontId="18" fillId="0" borderId="0"/>
    <xf numFmtId="0" fontId="2" fillId="0" borderId="0">
      <alignment vertical="center"/>
    </xf>
    <xf numFmtId="38" fontId="116" fillId="0" borderId="0">
      <alignment vertical="center"/>
    </xf>
  </cellStyleXfs>
  <cellXfs count="900">
    <xf numFmtId="0" fontId="0" fillId="0" borderId="0" xfId="0"/>
    <xf numFmtId="0" fontId="0" fillId="0" borderId="0" xfId="0" applyProtection="1">
      <protection locked="0"/>
    </xf>
    <xf numFmtId="3" fontId="0" fillId="0" borderId="0" xfId="0" applyNumberFormat="1" applyProtection="1">
      <protection locked="0"/>
    </xf>
    <xf numFmtId="4" fontId="0" fillId="0" borderId="0" xfId="0" applyNumberFormat="1" applyProtection="1">
      <protection locked="0"/>
    </xf>
    <xf numFmtId="0" fontId="21" fillId="0" borderId="0" xfId="0" applyFont="1" applyProtection="1">
      <protection locked="0"/>
    </xf>
    <xf numFmtId="176" fontId="55" fillId="0" borderId="3" xfId="0" applyNumberFormat="1" applyFont="1" applyBorder="1" applyProtection="1">
      <protection locked="0"/>
    </xf>
    <xf numFmtId="177" fontId="23" fillId="7" borderId="3" xfId="0" applyNumberFormat="1" applyFont="1" applyFill="1" applyBorder="1" applyAlignment="1" applyProtection="1">
      <alignment horizontal="right" vertical="center"/>
      <protection locked="0"/>
    </xf>
    <xf numFmtId="178" fontId="23" fillId="19" borderId="3" xfId="0" applyNumberFormat="1" applyFont="1" applyFill="1" applyBorder="1" applyAlignment="1" applyProtection="1">
      <alignment horizontal="right" vertical="center"/>
      <protection locked="0"/>
    </xf>
    <xf numFmtId="177" fontId="23" fillId="5" borderId="3" xfId="0" applyNumberFormat="1" applyFont="1" applyFill="1" applyBorder="1" applyAlignment="1" applyProtection="1">
      <alignment horizontal="right" vertical="center"/>
      <protection locked="0"/>
    </xf>
    <xf numFmtId="3" fontId="31" fillId="17" borderId="0" xfId="0" applyNumberFormat="1" applyFont="1" applyFill="1" applyAlignment="1" applyProtection="1">
      <alignment horizontal="right" vertical="center" wrapText="1"/>
      <protection locked="0"/>
    </xf>
    <xf numFmtId="3" fontId="24" fillId="5" borderId="0" xfId="0" applyNumberFormat="1" applyFont="1" applyFill="1" applyAlignment="1" applyProtection="1">
      <alignment horizontal="right" vertical="center"/>
      <protection locked="0"/>
    </xf>
    <xf numFmtId="3" fontId="30" fillId="0" borderId="0" xfId="0" applyNumberFormat="1" applyFont="1" applyAlignment="1" applyProtection="1">
      <alignment horizontal="right" vertical="center" wrapText="1"/>
      <protection locked="0"/>
    </xf>
    <xf numFmtId="3" fontId="42" fillId="0" borderId="0" xfId="0" applyNumberFormat="1" applyFont="1" applyAlignment="1" applyProtection="1">
      <alignment horizontal="center" vertical="center"/>
      <protection locked="0"/>
    </xf>
    <xf numFmtId="3" fontId="24" fillId="0" borderId="0" xfId="0" applyNumberFormat="1" applyFont="1" applyAlignment="1" applyProtection="1">
      <alignment horizontal="right" vertical="center"/>
      <protection locked="0"/>
    </xf>
    <xf numFmtId="3" fontId="39" fillId="0" borderId="0" xfId="0" applyNumberFormat="1" applyFont="1" applyAlignment="1" applyProtection="1">
      <alignment horizontal="right" vertical="center" wrapText="1"/>
      <protection locked="0"/>
    </xf>
    <xf numFmtId="179" fontId="23" fillId="0" borderId="3" xfId="0" applyNumberFormat="1" applyFont="1" applyBorder="1" applyAlignment="1" applyProtection="1">
      <alignment horizontal="right" vertical="center"/>
      <protection locked="0"/>
    </xf>
    <xf numFmtId="180" fontId="0" fillId="0" borderId="0" xfId="0" applyNumberFormat="1" applyProtection="1">
      <protection locked="0"/>
    </xf>
    <xf numFmtId="0" fontId="12" fillId="5" borderId="0" xfId="0" applyFont="1" applyFill="1" applyAlignment="1" applyProtection="1">
      <alignment horizontal="left" vertical="center"/>
      <protection locked="0"/>
    </xf>
    <xf numFmtId="177" fontId="12" fillId="5" borderId="0" xfId="0" applyNumberFormat="1" applyFont="1" applyFill="1" applyAlignment="1" applyProtection="1">
      <alignment horizontal="right" vertical="center"/>
      <protection locked="0"/>
    </xf>
    <xf numFmtId="3" fontId="13" fillId="5" borderId="0" xfId="0" applyNumberFormat="1" applyFont="1" applyFill="1" applyAlignment="1" applyProtection="1">
      <alignment horizontal="right" vertical="center"/>
      <protection locked="0"/>
    </xf>
    <xf numFmtId="3" fontId="31" fillId="0" borderId="0" xfId="0" applyNumberFormat="1" applyFont="1" applyAlignment="1" applyProtection="1">
      <alignment horizontal="right" vertical="center" wrapText="1"/>
      <protection locked="0"/>
    </xf>
    <xf numFmtId="3" fontId="13" fillId="0" borderId="0" xfId="0" applyNumberFormat="1" applyFont="1" applyAlignment="1" applyProtection="1">
      <alignment horizontal="right" vertical="center"/>
      <protection locked="0"/>
    </xf>
    <xf numFmtId="3" fontId="32" fillId="0" borderId="0" xfId="0" applyNumberFormat="1" applyFont="1" applyAlignment="1" applyProtection="1">
      <alignment horizontal="right" vertical="center" wrapText="1"/>
      <protection locked="0"/>
    </xf>
    <xf numFmtId="180" fontId="43" fillId="0" borderId="0" xfId="0" applyNumberFormat="1" applyFont="1" applyProtection="1">
      <protection locked="0"/>
    </xf>
    <xf numFmtId="176" fontId="14" fillId="5" borderId="1" xfId="0" applyNumberFormat="1" applyFont="1" applyFill="1" applyBorder="1" applyAlignment="1" applyProtection="1">
      <alignment horizontal="center" vertical="center"/>
      <protection locked="0"/>
    </xf>
    <xf numFmtId="0" fontId="48" fillId="5" borderId="1" xfId="0" applyFont="1" applyFill="1" applyBorder="1" applyAlignment="1" applyProtection="1">
      <alignment horizontal="left" vertical="center"/>
      <protection locked="0"/>
    </xf>
    <xf numFmtId="0" fontId="47" fillId="19" borderId="0" xfId="0" applyFont="1" applyFill="1" applyProtection="1">
      <protection locked="0"/>
    </xf>
    <xf numFmtId="177" fontId="48" fillId="5" borderId="1" xfId="0" applyNumberFormat="1" applyFont="1" applyFill="1" applyBorder="1" applyAlignment="1" applyProtection="1">
      <alignment horizontal="right" vertical="center"/>
      <protection locked="0"/>
    </xf>
    <xf numFmtId="3" fontId="45" fillId="0" borderId="7" xfId="0" applyNumberFormat="1" applyFont="1" applyBorder="1" applyAlignment="1" applyProtection="1">
      <alignment horizontal="right" vertical="center" wrapText="1"/>
      <protection locked="0"/>
    </xf>
    <xf numFmtId="3" fontId="46" fillId="0" borderId="2" xfId="0" applyNumberFormat="1" applyFont="1" applyBorder="1" applyAlignment="1" applyProtection="1">
      <alignment horizontal="right" vertical="center"/>
      <protection locked="0"/>
    </xf>
    <xf numFmtId="3" fontId="13" fillId="0" borderId="2" xfId="0" applyNumberFormat="1" applyFont="1" applyBorder="1" applyAlignment="1" applyProtection="1">
      <alignment horizontal="right" vertical="center"/>
      <protection locked="0"/>
    </xf>
    <xf numFmtId="0" fontId="47" fillId="0" borderId="0" xfId="0" applyFont="1" applyProtection="1">
      <protection locked="0"/>
    </xf>
    <xf numFmtId="3" fontId="45" fillId="0" borderId="0" xfId="0" applyNumberFormat="1" applyFont="1" applyAlignment="1" applyProtection="1">
      <alignment horizontal="right" vertical="center" wrapText="1"/>
      <protection locked="0"/>
    </xf>
    <xf numFmtId="3" fontId="46" fillId="0" borderId="0" xfId="0" applyNumberFormat="1" applyFont="1" applyAlignment="1" applyProtection="1">
      <alignment horizontal="right" vertical="center"/>
      <protection locked="0"/>
    </xf>
    <xf numFmtId="3" fontId="46" fillId="0" borderId="6" xfId="0" applyNumberFormat="1" applyFont="1" applyBorder="1" applyAlignment="1" applyProtection="1">
      <alignment horizontal="right" vertical="center"/>
      <protection locked="0"/>
    </xf>
    <xf numFmtId="3" fontId="47" fillId="0" borderId="0" xfId="0" applyNumberFormat="1" applyFont="1" applyAlignment="1" applyProtection="1">
      <alignment horizontal="right" vertical="center" wrapText="1"/>
      <protection locked="0"/>
    </xf>
    <xf numFmtId="3" fontId="46" fillId="0" borderId="5" xfId="0" applyNumberFormat="1" applyFont="1" applyBorder="1" applyAlignment="1" applyProtection="1">
      <alignment horizontal="right" vertical="center"/>
      <protection locked="0"/>
    </xf>
    <xf numFmtId="179" fontId="47" fillId="19" borderId="0" xfId="0" applyNumberFormat="1" applyFont="1" applyFill="1" applyProtection="1">
      <protection locked="0"/>
    </xf>
    <xf numFmtId="180" fontId="47" fillId="0" borderId="0" xfId="0" applyNumberFormat="1" applyFont="1" applyProtection="1">
      <protection locked="0"/>
    </xf>
    <xf numFmtId="179" fontId="47" fillId="0" borderId="0" xfId="0" applyNumberFormat="1" applyFont="1" applyProtection="1">
      <protection locked="0"/>
    </xf>
    <xf numFmtId="3" fontId="46" fillId="5" borderId="2" xfId="0" applyNumberFormat="1" applyFont="1" applyFill="1" applyBorder="1" applyAlignment="1" applyProtection="1">
      <alignment horizontal="right" vertical="center"/>
      <protection locked="0"/>
    </xf>
    <xf numFmtId="0" fontId="12" fillId="5" borderId="1" xfId="0" applyFont="1" applyFill="1" applyBorder="1" applyAlignment="1" applyProtection="1">
      <alignment horizontal="left" vertical="center"/>
      <protection locked="0"/>
    </xf>
    <xf numFmtId="3" fontId="15" fillId="19" borderId="1" xfId="0" applyNumberFormat="1" applyFont="1" applyFill="1" applyBorder="1" applyAlignment="1" applyProtection="1">
      <alignment horizontal="right" vertical="center"/>
      <protection locked="0"/>
    </xf>
    <xf numFmtId="177" fontId="12" fillId="5" borderId="8" xfId="0" applyNumberFormat="1" applyFont="1" applyFill="1" applyBorder="1" applyAlignment="1" applyProtection="1">
      <alignment horizontal="right" vertical="center"/>
      <protection locked="0"/>
    </xf>
    <xf numFmtId="179" fontId="15" fillId="19" borderId="1" xfId="0" applyNumberFormat="1" applyFont="1" applyFill="1" applyBorder="1" applyAlignment="1" applyProtection="1">
      <alignment horizontal="right" vertical="center"/>
      <protection locked="0"/>
    </xf>
    <xf numFmtId="179" fontId="15" fillId="0" borderId="1" xfId="0" applyNumberFormat="1" applyFont="1" applyBorder="1" applyAlignment="1" applyProtection="1">
      <alignment horizontal="right" vertical="center"/>
      <protection locked="0"/>
    </xf>
    <xf numFmtId="0" fontId="27" fillId="5" borderId="0" xfId="0" applyFont="1" applyFill="1" applyAlignment="1" applyProtection="1">
      <alignment horizontal="left" vertical="center"/>
      <protection locked="0"/>
    </xf>
    <xf numFmtId="3" fontId="6" fillId="19" borderId="0" xfId="0" applyNumberFormat="1" applyFont="1" applyFill="1" applyAlignment="1" applyProtection="1">
      <alignment horizontal="right" vertical="center"/>
      <protection locked="0"/>
    </xf>
    <xf numFmtId="3" fontId="13" fillId="5" borderId="2" xfId="0" applyNumberFormat="1" applyFont="1" applyFill="1" applyBorder="1" applyAlignment="1" applyProtection="1">
      <alignment horizontal="right" vertical="center"/>
      <protection locked="0"/>
    </xf>
    <xf numFmtId="3" fontId="31" fillId="17" borderId="7" xfId="0" applyNumberFormat="1" applyFont="1" applyFill="1" applyBorder="1" applyAlignment="1" applyProtection="1">
      <alignment horizontal="right" vertical="center" wrapText="1"/>
      <protection locked="0"/>
    </xf>
    <xf numFmtId="3" fontId="6" fillId="0" borderId="0" xfId="0" applyNumberFormat="1" applyFont="1" applyAlignment="1" applyProtection="1">
      <alignment horizontal="right" vertical="center"/>
      <protection locked="0"/>
    </xf>
    <xf numFmtId="3" fontId="11" fillId="0" borderId="0" xfId="0" applyNumberFormat="1" applyFont="1" applyAlignment="1" applyProtection="1">
      <alignment horizontal="right" vertical="center"/>
      <protection locked="0"/>
    </xf>
    <xf numFmtId="3" fontId="40" fillId="0" borderId="0" xfId="0" applyNumberFormat="1" applyFont="1" applyAlignment="1" applyProtection="1">
      <alignment horizontal="right" vertical="center" wrapText="1"/>
      <protection locked="0"/>
    </xf>
    <xf numFmtId="3" fontId="41" fillId="0" borderId="0" xfId="0" applyNumberFormat="1" applyFont="1" applyAlignment="1" applyProtection="1">
      <alignment horizontal="right" vertical="center" wrapText="1"/>
      <protection locked="0"/>
    </xf>
    <xf numFmtId="179" fontId="0" fillId="0" borderId="0" xfId="0" applyNumberFormat="1" applyProtection="1">
      <protection locked="0"/>
    </xf>
    <xf numFmtId="179" fontId="21" fillId="0" borderId="0" xfId="0" applyNumberFormat="1" applyFont="1" applyProtection="1">
      <protection locked="0"/>
    </xf>
    <xf numFmtId="180" fontId="21" fillId="0" borderId="0" xfId="0" applyNumberFormat="1" applyFont="1" applyProtection="1">
      <protection locked="0"/>
    </xf>
    <xf numFmtId="49" fontId="52" fillId="0" borderId="16" xfId="0" applyNumberFormat="1" applyFont="1" applyBorder="1" applyAlignment="1" applyProtection="1">
      <alignment horizontal="center" vertical="center"/>
      <protection locked="0"/>
    </xf>
    <xf numFmtId="49" fontId="52" fillId="0" borderId="18" xfId="0" applyNumberFormat="1" applyFont="1" applyBorder="1" applyAlignment="1" applyProtection="1">
      <alignment horizontal="center" vertical="center"/>
      <protection locked="0"/>
    </xf>
    <xf numFmtId="49" fontId="52" fillId="0" borderId="18" xfId="0" applyNumberFormat="1" applyFont="1" applyBorder="1" applyAlignment="1" applyProtection="1">
      <alignment horizontal="center"/>
      <protection locked="0"/>
    </xf>
    <xf numFmtId="49" fontId="52" fillId="0" borderId="21" xfId="0" applyNumberFormat="1" applyFont="1" applyBorder="1" applyAlignment="1" applyProtection="1">
      <alignment horizontal="center"/>
      <protection locked="0"/>
    </xf>
    <xf numFmtId="49" fontId="44" fillId="0" borderId="3" xfId="0" applyNumberFormat="1" applyFont="1" applyBorder="1" applyProtection="1">
      <protection locked="0"/>
    </xf>
    <xf numFmtId="49" fontId="44" fillId="0" borderId="0" xfId="0" applyNumberFormat="1" applyFont="1" applyProtection="1">
      <protection locked="0"/>
    </xf>
    <xf numFmtId="49" fontId="21" fillId="0" borderId="0" xfId="0" applyNumberFormat="1" applyFont="1" applyProtection="1">
      <protection locked="0"/>
    </xf>
    <xf numFmtId="49" fontId="0" fillId="0" borderId="0" xfId="0" applyNumberFormat="1" applyProtection="1">
      <protection locked="0"/>
    </xf>
    <xf numFmtId="49" fontId="14" fillId="5" borderId="1" xfId="0" applyNumberFormat="1" applyFont="1" applyFill="1" applyBorder="1" applyAlignment="1" applyProtection="1">
      <alignment horizontal="center" vertical="center"/>
      <protection locked="0"/>
    </xf>
    <xf numFmtId="14" fontId="0" fillId="0" borderId="0" xfId="0" applyNumberFormat="1" applyProtection="1">
      <protection locked="0"/>
    </xf>
    <xf numFmtId="3" fontId="21" fillId="0" borderId="0" xfId="0" applyNumberFormat="1" applyFont="1" applyProtection="1">
      <protection locked="0"/>
    </xf>
    <xf numFmtId="181" fontId="0" fillId="0" borderId="0" xfId="0" applyNumberFormat="1" applyProtection="1">
      <protection locked="0"/>
    </xf>
    <xf numFmtId="3" fontId="47" fillId="0" borderId="0" xfId="0" applyNumberFormat="1" applyFont="1" applyProtection="1">
      <protection locked="0"/>
    </xf>
    <xf numFmtId="3" fontId="56" fillId="0" borderId="0" xfId="0" applyNumberFormat="1" applyFont="1" applyAlignment="1" applyProtection="1">
      <alignment horizontal="right" vertical="center"/>
      <protection locked="0"/>
    </xf>
    <xf numFmtId="49" fontId="65" fillId="0" borderId="0" xfId="0" applyNumberFormat="1" applyFont="1" applyProtection="1">
      <protection locked="0"/>
    </xf>
    <xf numFmtId="49" fontId="64" fillId="0" borderId="0" xfId="0" applyNumberFormat="1" applyFont="1" applyProtection="1">
      <protection locked="0"/>
    </xf>
    <xf numFmtId="0" fontId="64" fillId="0" borderId="0" xfId="0" applyFont="1" applyProtection="1">
      <protection locked="0"/>
    </xf>
    <xf numFmtId="176" fontId="66" fillId="5" borderId="0" xfId="0" applyNumberFormat="1" applyFont="1" applyFill="1" applyAlignment="1" applyProtection="1">
      <alignment horizontal="center" vertical="center"/>
      <protection locked="0"/>
    </xf>
    <xf numFmtId="49" fontId="66" fillId="5" borderId="0" xfId="0" applyNumberFormat="1" applyFont="1" applyFill="1" applyAlignment="1" applyProtection="1">
      <alignment horizontal="center" vertical="center"/>
      <protection locked="0"/>
    </xf>
    <xf numFmtId="49" fontId="67" fillId="0" borderId="0" xfId="0" applyNumberFormat="1" applyFont="1" applyAlignment="1" applyProtection="1">
      <alignment horizontal="center" vertical="center"/>
      <protection locked="0"/>
    </xf>
    <xf numFmtId="0" fontId="69" fillId="0" borderId="0" xfId="0" applyFont="1" applyProtection="1">
      <protection locked="0"/>
    </xf>
    <xf numFmtId="3" fontId="69" fillId="0" borderId="0" xfId="0" applyNumberFormat="1" applyFont="1" applyProtection="1">
      <protection locked="0"/>
    </xf>
    <xf numFmtId="180" fontId="69" fillId="0" borderId="0" xfId="0" applyNumberFormat="1" applyFont="1" applyProtection="1">
      <protection locked="0"/>
    </xf>
    <xf numFmtId="0" fontId="0" fillId="20" borderId="0" xfId="0" applyFill="1" applyProtection="1">
      <protection locked="0"/>
    </xf>
    <xf numFmtId="0" fontId="64" fillId="11" borderId="0" xfId="0" applyFont="1" applyFill="1" applyProtection="1">
      <protection locked="0"/>
    </xf>
    <xf numFmtId="0" fontId="0" fillId="11" borderId="0" xfId="0" applyFill="1" applyProtection="1">
      <protection locked="0"/>
    </xf>
    <xf numFmtId="0" fontId="64" fillId="0" borderId="3" xfId="0" applyFont="1" applyBorder="1" applyProtection="1">
      <protection locked="0"/>
    </xf>
    <xf numFmtId="0" fontId="33" fillId="2" borderId="4" xfId="0" applyFont="1" applyFill="1" applyBorder="1" applyAlignment="1" applyProtection="1">
      <alignment horizontal="center" vertical="center"/>
      <protection locked="0"/>
    </xf>
    <xf numFmtId="0" fontId="5" fillId="2" borderId="4" xfId="0" applyFont="1" applyFill="1" applyBorder="1" applyAlignment="1" applyProtection="1">
      <alignment horizontal="center" vertical="center"/>
      <protection locked="0"/>
    </xf>
    <xf numFmtId="0" fontId="64" fillId="5" borderId="4" xfId="0" applyFont="1" applyFill="1" applyBorder="1" applyProtection="1">
      <protection locked="0"/>
    </xf>
    <xf numFmtId="0" fontId="34" fillId="18" borderId="4" xfId="0" applyFont="1" applyFill="1" applyBorder="1" applyProtection="1">
      <protection locked="0"/>
    </xf>
    <xf numFmtId="0" fontId="50" fillId="18" borderId="4" xfId="0" applyFont="1" applyFill="1" applyBorder="1" applyAlignment="1" applyProtection="1">
      <alignment horizontal="center"/>
      <protection locked="0"/>
    </xf>
    <xf numFmtId="0" fontId="38" fillId="18" borderId="13" xfId="0" applyFont="1" applyFill="1" applyBorder="1" applyProtection="1">
      <protection locked="0"/>
    </xf>
    <xf numFmtId="0" fontId="38" fillId="20" borderId="3" xfId="0" applyFont="1" applyFill="1" applyBorder="1" applyProtection="1">
      <protection locked="0"/>
    </xf>
    <xf numFmtId="0" fontId="63" fillId="0" borderId="15" xfId="0" applyFont="1" applyBorder="1" applyAlignment="1" applyProtection="1">
      <alignment horizontal="center"/>
      <protection locked="0"/>
    </xf>
    <xf numFmtId="0" fontId="53" fillId="0" borderId="16" xfId="0" applyFont="1" applyBorder="1" applyAlignment="1" applyProtection="1">
      <alignment horizontal="left" vertical="center"/>
      <protection locked="0"/>
    </xf>
    <xf numFmtId="0" fontId="51" fillId="0" borderId="19" xfId="0" applyFont="1" applyBorder="1" applyAlignment="1" applyProtection="1">
      <alignment horizontal="center"/>
      <protection locked="0"/>
    </xf>
    <xf numFmtId="0" fontId="0" fillId="15" borderId="0" xfId="0" applyFill="1" applyProtection="1">
      <protection locked="0"/>
    </xf>
    <xf numFmtId="0" fontId="63" fillId="0" borderId="17" xfId="0" applyFont="1" applyBorder="1" applyAlignment="1" applyProtection="1">
      <alignment horizontal="center"/>
      <protection locked="0"/>
    </xf>
    <xf numFmtId="0" fontId="25" fillId="15" borderId="0" xfId="0" applyFont="1" applyFill="1" applyProtection="1">
      <protection locked="0"/>
    </xf>
    <xf numFmtId="0" fontId="51" fillId="0" borderId="19" xfId="1" applyFont="1" applyBorder="1" applyAlignment="1" applyProtection="1">
      <alignment horizontal="center"/>
      <protection locked="0"/>
    </xf>
    <xf numFmtId="0" fontId="63" fillId="0" borderId="20" xfId="0" applyFont="1" applyBorder="1" applyAlignment="1" applyProtection="1">
      <alignment horizontal="center"/>
      <protection locked="0"/>
    </xf>
    <xf numFmtId="0" fontId="51" fillId="0" borderId="22" xfId="0" applyFont="1" applyBorder="1" applyAlignment="1" applyProtection="1">
      <alignment horizontal="center"/>
      <protection locked="0"/>
    </xf>
    <xf numFmtId="0" fontId="29" fillId="0" borderId="3" xfId="0" applyFont="1" applyBorder="1" applyAlignment="1" applyProtection="1">
      <alignment horizontal="left" vertical="center"/>
      <protection locked="0"/>
    </xf>
    <xf numFmtId="0" fontId="5" fillId="23" borderId="23" xfId="0" applyFont="1" applyFill="1" applyBorder="1" applyAlignment="1" applyProtection="1">
      <alignment horizontal="center" vertical="center" wrapText="1"/>
      <protection locked="0"/>
    </xf>
    <xf numFmtId="0" fontId="5" fillId="24" borderId="23" xfId="0" applyFont="1" applyFill="1" applyBorder="1" applyAlignment="1" applyProtection="1">
      <alignment horizontal="center" vertical="center" wrapText="1"/>
      <protection locked="0"/>
    </xf>
    <xf numFmtId="0" fontId="5" fillId="21" borderId="23" xfId="0" applyFont="1" applyFill="1" applyBorder="1" applyAlignment="1" applyProtection="1">
      <alignment horizontal="center" vertical="center" wrapText="1"/>
      <protection locked="0"/>
    </xf>
    <xf numFmtId="0" fontId="5" fillId="25" borderId="23" xfId="0" applyFont="1" applyFill="1" applyBorder="1" applyAlignment="1" applyProtection="1">
      <alignment horizontal="center" vertical="center" wrapText="1"/>
      <protection locked="0"/>
    </xf>
    <xf numFmtId="0" fontId="5" fillId="26" borderId="23" xfId="0" applyFont="1" applyFill="1" applyBorder="1" applyAlignment="1" applyProtection="1">
      <alignment horizontal="center" vertical="center" wrapText="1"/>
      <protection locked="0"/>
    </xf>
    <xf numFmtId="0" fontId="5" fillId="27" borderId="23" xfId="0" applyFont="1" applyFill="1" applyBorder="1" applyAlignment="1" applyProtection="1">
      <alignment horizontal="center" vertical="center" wrapText="1"/>
      <protection locked="0"/>
    </xf>
    <xf numFmtId="0" fontId="5" fillId="28" borderId="23" xfId="0" applyFont="1" applyFill="1" applyBorder="1" applyAlignment="1" applyProtection="1">
      <alignment horizontal="center" vertical="center" wrapText="1"/>
      <protection locked="0"/>
    </xf>
    <xf numFmtId="0" fontId="5" fillId="28" borderId="24" xfId="0" applyFont="1" applyFill="1" applyBorder="1" applyAlignment="1" applyProtection="1">
      <alignment horizontal="center" vertical="center" wrapText="1"/>
      <protection locked="0"/>
    </xf>
    <xf numFmtId="0" fontId="5" fillId="29" borderId="27" xfId="0" applyFont="1" applyFill="1" applyBorder="1" applyAlignment="1" applyProtection="1">
      <alignment horizontal="center" vertical="center" wrapText="1"/>
      <protection locked="0"/>
    </xf>
    <xf numFmtId="0" fontId="49" fillId="30" borderId="25" xfId="0" applyFont="1" applyFill="1" applyBorder="1" applyAlignment="1" applyProtection="1">
      <alignment horizontal="center" vertical="center" wrapText="1"/>
      <protection locked="0"/>
    </xf>
    <xf numFmtId="0" fontId="58" fillId="32" borderId="23" xfId="0" applyFont="1" applyFill="1" applyBorder="1" applyAlignment="1" applyProtection="1">
      <alignment horizontal="center"/>
      <protection locked="0"/>
    </xf>
    <xf numFmtId="0" fontId="59" fillId="32" borderId="23" xfId="0" applyFont="1" applyFill="1" applyBorder="1" applyAlignment="1" applyProtection="1">
      <alignment horizontal="center"/>
      <protection locked="0"/>
    </xf>
    <xf numFmtId="176" fontId="5" fillId="32" borderId="23" xfId="0" applyNumberFormat="1" applyFont="1" applyFill="1" applyBorder="1" applyAlignment="1" applyProtection="1">
      <alignment horizontal="center"/>
      <protection locked="0"/>
    </xf>
    <xf numFmtId="0" fontId="5" fillId="32" borderId="23" xfId="0" applyFont="1" applyFill="1" applyBorder="1" applyProtection="1">
      <protection locked="0"/>
    </xf>
    <xf numFmtId="3" fontId="5" fillId="32" borderId="23" xfId="0" applyNumberFormat="1" applyFont="1" applyFill="1" applyBorder="1" applyProtection="1">
      <protection locked="0"/>
    </xf>
    <xf numFmtId="0" fontId="5" fillId="32" borderId="23" xfId="0" applyFont="1" applyFill="1" applyBorder="1" applyAlignment="1" applyProtection="1">
      <alignment horizontal="center"/>
      <protection locked="0"/>
    </xf>
    <xf numFmtId="184" fontId="5" fillId="32" borderId="23" xfId="0" applyNumberFormat="1" applyFont="1" applyFill="1" applyBorder="1" applyAlignment="1" applyProtection="1">
      <alignment horizontal="center"/>
      <protection locked="0"/>
    </xf>
    <xf numFmtId="2" fontId="5" fillId="32" borderId="23" xfId="0" applyNumberFormat="1" applyFont="1" applyFill="1" applyBorder="1" applyProtection="1">
      <protection locked="0"/>
    </xf>
    <xf numFmtId="185" fontId="5" fillId="32" borderId="23" xfId="0" applyNumberFormat="1" applyFont="1" applyFill="1" applyBorder="1" applyProtection="1">
      <protection locked="0"/>
    </xf>
    <xf numFmtId="186" fontId="5" fillId="32" borderId="23" xfId="0" applyNumberFormat="1" applyFont="1" applyFill="1" applyBorder="1" applyProtection="1">
      <protection locked="0"/>
    </xf>
    <xf numFmtId="178" fontId="5" fillId="32" borderId="23" xfId="0" applyNumberFormat="1" applyFont="1" applyFill="1" applyBorder="1" applyProtection="1">
      <protection locked="0"/>
    </xf>
    <xf numFmtId="0" fontId="5" fillId="32" borderId="24" xfId="0" applyFont="1" applyFill="1" applyBorder="1" applyAlignment="1" applyProtection="1">
      <alignment horizontal="center"/>
      <protection locked="0"/>
    </xf>
    <xf numFmtId="0" fontId="5" fillId="32" borderId="28" xfId="0" applyFont="1" applyFill="1" applyBorder="1" applyAlignment="1" applyProtection="1">
      <alignment horizontal="center"/>
      <protection locked="0"/>
    </xf>
    <xf numFmtId="0" fontId="5" fillId="32" borderId="26" xfId="0" applyFont="1" applyFill="1" applyBorder="1" applyAlignment="1" applyProtection="1">
      <alignment horizontal="center"/>
      <protection locked="0"/>
    </xf>
    <xf numFmtId="0" fontId="60" fillId="31" borderId="23" xfId="0" applyFont="1" applyFill="1" applyBorder="1" applyAlignment="1" applyProtection="1">
      <alignment horizontal="center"/>
      <protection locked="0"/>
    </xf>
    <xf numFmtId="0" fontId="61" fillId="31" borderId="23" xfId="0" applyFont="1" applyFill="1" applyBorder="1" applyAlignment="1" applyProtection="1">
      <alignment horizontal="center"/>
      <protection locked="0"/>
    </xf>
    <xf numFmtId="176" fontId="60" fillId="31" borderId="23" xfId="0" applyNumberFormat="1" applyFont="1" applyFill="1" applyBorder="1" applyAlignment="1" applyProtection="1">
      <alignment horizontal="center"/>
      <protection locked="0"/>
    </xf>
    <xf numFmtId="0" fontId="60" fillId="31" borderId="23" xfId="0" applyFont="1" applyFill="1" applyBorder="1" applyProtection="1">
      <protection locked="0"/>
    </xf>
    <xf numFmtId="3" fontId="62" fillId="31" borderId="23" xfId="0" applyNumberFormat="1" applyFont="1" applyFill="1" applyBorder="1" applyProtection="1">
      <protection locked="0"/>
    </xf>
    <xf numFmtId="3" fontId="60" fillId="31" borderId="23" xfId="0" applyNumberFormat="1" applyFont="1" applyFill="1" applyBorder="1" applyProtection="1">
      <protection locked="0"/>
    </xf>
    <xf numFmtId="184" fontId="60" fillId="31" borderId="23" xfId="0" applyNumberFormat="1" applyFont="1" applyFill="1" applyBorder="1" applyAlignment="1" applyProtection="1">
      <alignment horizontal="center"/>
      <protection locked="0"/>
    </xf>
    <xf numFmtId="2" fontId="60" fillId="31" borderId="23" xfId="0" applyNumberFormat="1" applyFont="1" applyFill="1" applyBorder="1" applyProtection="1">
      <protection locked="0"/>
    </xf>
    <xf numFmtId="185" fontId="60" fillId="31" borderId="23" xfId="0" applyNumberFormat="1" applyFont="1" applyFill="1" applyBorder="1" applyProtection="1">
      <protection locked="0"/>
    </xf>
    <xf numFmtId="186" fontId="60" fillId="31" borderId="23" xfId="0" applyNumberFormat="1" applyFont="1" applyFill="1" applyBorder="1" applyProtection="1">
      <protection locked="0"/>
    </xf>
    <xf numFmtId="178" fontId="60" fillId="31" borderId="23" xfId="0" applyNumberFormat="1" applyFont="1" applyFill="1" applyBorder="1" applyProtection="1">
      <protection locked="0"/>
    </xf>
    <xf numFmtId="0" fontId="62" fillId="31" borderId="23" xfId="0" applyFont="1" applyFill="1" applyBorder="1" applyAlignment="1" applyProtection="1">
      <alignment horizontal="center"/>
      <protection locked="0"/>
    </xf>
    <xf numFmtId="0" fontId="62" fillId="31" borderId="24" xfId="0" applyFont="1" applyFill="1" applyBorder="1" applyAlignment="1" applyProtection="1">
      <alignment horizontal="center"/>
      <protection locked="0"/>
    </xf>
    <xf numFmtId="0" fontId="62" fillId="31" borderId="28" xfId="0" applyFont="1" applyFill="1" applyBorder="1" applyAlignment="1" applyProtection="1">
      <alignment horizontal="center"/>
      <protection locked="0"/>
    </xf>
    <xf numFmtId="0" fontId="62" fillId="17" borderId="26" xfId="0" applyFont="1" applyFill="1" applyBorder="1" applyAlignment="1" applyProtection="1">
      <alignment horizontal="center"/>
      <protection locked="0"/>
    </xf>
    <xf numFmtId="0" fontId="60" fillId="0" borderId="23" xfId="0" applyFont="1" applyBorder="1" applyAlignment="1" applyProtection="1">
      <alignment horizontal="center"/>
      <protection locked="0"/>
    </xf>
    <xf numFmtId="0" fontId="61" fillId="0" borderId="23" xfId="0" applyFont="1" applyBorder="1" applyAlignment="1" applyProtection="1">
      <alignment horizontal="center"/>
      <protection locked="0"/>
    </xf>
    <xf numFmtId="176" fontId="60" fillId="0" borderId="23" xfId="0" applyNumberFormat="1" applyFont="1" applyBorder="1" applyAlignment="1" applyProtection="1">
      <alignment horizontal="center"/>
      <protection locked="0"/>
    </xf>
    <xf numFmtId="0" fontId="60" fillId="0" borderId="23" xfId="0" applyFont="1" applyBorder="1" applyProtection="1">
      <protection locked="0"/>
    </xf>
    <xf numFmtId="3" fontId="62" fillId="0" borderId="23" xfId="0" applyNumberFormat="1" applyFont="1" applyBorder="1" applyProtection="1">
      <protection locked="0"/>
    </xf>
    <xf numFmtId="3" fontId="60" fillId="0" borderId="23" xfId="0" applyNumberFormat="1" applyFont="1" applyBorder="1" applyProtection="1">
      <protection locked="0"/>
    </xf>
    <xf numFmtId="184" fontId="60" fillId="0" borderId="23" xfId="0" applyNumberFormat="1" applyFont="1" applyBorder="1" applyAlignment="1" applyProtection="1">
      <alignment horizontal="center"/>
      <protection locked="0"/>
    </xf>
    <xf numFmtId="2" fontId="60" fillId="0" borderId="23" xfId="0" applyNumberFormat="1" applyFont="1" applyBorder="1" applyProtection="1">
      <protection locked="0"/>
    </xf>
    <xf numFmtId="185" fontId="60" fillId="0" borderId="23" xfId="0" applyNumberFormat="1" applyFont="1" applyBorder="1" applyProtection="1">
      <protection locked="0"/>
    </xf>
    <xf numFmtId="186" fontId="60" fillId="0" borderId="23" xfId="0" applyNumberFormat="1" applyFont="1" applyBorder="1" applyProtection="1">
      <protection locked="0"/>
    </xf>
    <xf numFmtId="178" fontId="60" fillId="0" borderId="23" xfId="0" applyNumberFormat="1" applyFont="1" applyBorder="1" applyProtection="1">
      <protection locked="0"/>
    </xf>
    <xf numFmtId="0" fontId="62" fillId="0" borderId="23" xfId="0" applyFont="1" applyBorder="1" applyAlignment="1" applyProtection="1">
      <alignment horizontal="center"/>
      <protection locked="0"/>
    </xf>
    <xf numFmtId="0" fontId="62" fillId="0" borderId="24" xfId="0" applyFont="1" applyBorder="1" applyAlignment="1" applyProtection="1">
      <alignment horizontal="center"/>
      <protection locked="0"/>
    </xf>
    <xf numFmtId="0" fontId="62" fillId="0" borderId="28" xfId="0" applyFont="1" applyBorder="1" applyAlignment="1" applyProtection="1">
      <alignment horizontal="center"/>
      <protection locked="0"/>
    </xf>
    <xf numFmtId="0" fontId="20" fillId="0" borderId="0" xfId="0" applyFont="1" applyProtection="1">
      <protection locked="0"/>
    </xf>
    <xf numFmtId="0" fontId="26" fillId="0" borderId="0" xfId="0" applyFont="1" applyProtection="1">
      <protection locked="0"/>
    </xf>
    <xf numFmtId="0" fontId="37" fillId="20" borderId="0" xfId="0" applyFont="1" applyFill="1" applyProtection="1">
      <protection locked="0"/>
    </xf>
    <xf numFmtId="0" fontId="8" fillId="12" borderId="9" xfId="0" applyFont="1" applyFill="1" applyBorder="1" applyAlignment="1" applyProtection="1">
      <alignment horizontal="center" vertical="center" wrapText="1"/>
      <protection locked="0"/>
    </xf>
    <xf numFmtId="0" fontId="8" fillId="12" borderId="10" xfId="0" applyFont="1" applyFill="1" applyBorder="1" applyAlignment="1" applyProtection="1">
      <alignment horizontal="center" vertical="center" wrapText="1"/>
      <protection locked="0"/>
    </xf>
    <xf numFmtId="0" fontId="8" fillId="12" borderId="11" xfId="0" applyFont="1" applyFill="1" applyBorder="1" applyAlignment="1" applyProtection="1">
      <alignment horizontal="center" vertical="center" wrapText="1"/>
      <protection locked="0"/>
    </xf>
    <xf numFmtId="0" fontId="29" fillId="0" borderId="3" xfId="0" applyFont="1" applyBorder="1" applyAlignment="1" applyProtection="1">
      <alignment horizontal="center"/>
      <protection locked="0"/>
    </xf>
    <xf numFmtId="0" fontId="29" fillId="0" borderId="3" xfId="0" applyFont="1" applyBorder="1" applyProtection="1">
      <protection locked="0"/>
    </xf>
    <xf numFmtId="0" fontId="0" fillId="0" borderId="3" xfId="0" applyBorder="1" applyProtection="1">
      <protection locked="0"/>
    </xf>
    <xf numFmtId="3" fontId="29" fillId="0" borderId="3" xfId="0" applyNumberFormat="1" applyFont="1" applyBorder="1" applyProtection="1">
      <protection locked="0"/>
    </xf>
    <xf numFmtId="185" fontId="29" fillId="0" borderId="3" xfId="0" applyNumberFormat="1" applyFont="1" applyBorder="1" applyAlignment="1" applyProtection="1">
      <alignment horizontal="center"/>
      <protection locked="0"/>
    </xf>
    <xf numFmtId="184" fontId="29" fillId="0" borderId="3" xfId="0" applyNumberFormat="1" applyFont="1" applyBorder="1" applyAlignment="1" applyProtection="1">
      <alignment horizontal="center"/>
      <protection locked="0"/>
    </xf>
    <xf numFmtId="178" fontId="29" fillId="0" borderId="3" xfId="0" applyNumberFormat="1" applyFont="1" applyBorder="1" applyAlignment="1" applyProtection="1">
      <alignment horizontal="center"/>
      <protection locked="0"/>
    </xf>
    <xf numFmtId="2" fontId="29" fillId="0" borderId="3" xfId="0" applyNumberFormat="1" applyFont="1" applyBorder="1" applyAlignment="1" applyProtection="1">
      <alignment horizontal="center"/>
      <protection locked="0"/>
    </xf>
    <xf numFmtId="186" fontId="29" fillId="0" borderId="3" xfId="0" applyNumberFormat="1" applyFont="1" applyBorder="1" applyAlignment="1" applyProtection="1">
      <alignment horizontal="center"/>
      <protection locked="0"/>
    </xf>
    <xf numFmtId="3" fontId="35" fillId="0" borderId="3" xfId="0" applyNumberFormat="1" applyFont="1" applyBorder="1" applyProtection="1">
      <protection locked="0"/>
    </xf>
    <xf numFmtId="0" fontId="35" fillId="0" borderId="3" xfId="0" applyFont="1" applyBorder="1" applyAlignment="1" applyProtection="1">
      <alignment horizontal="center"/>
      <protection locked="0"/>
    </xf>
    <xf numFmtId="0" fontId="19" fillId="0" borderId="0" xfId="0" applyFont="1" applyProtection="1">
      <protection locked="0"/>
    </xf>
    <xf numFmtId="0" fontId="8" fillId="9" borderId="1" xfId="0" applyFont="1" applyFill="1" applyBorder="1" applyAlignment="1" applyProtection="1">
      <alignment horizontal="center" vertical="center"/>
      <protection locked="0"/>
    </xf>
    <xf numFmtId="0" fontId="9" fillId="9" borderId="1" xfId="0" applyFont="1" applyFill="1" applyBorder="1" applyAlignment="1" applyProtection="1">
      <alignment horizontal="center" vertical="center"/>
      <protection locked="0"/>
    </xf>
    <xf numFmtId="182" fontId="10" fillId="4" borderId="0" xfId="0" applyNumberFormat="1" applyFont="1" applyFill="1" applyAlignment="1" applyProtection="1">
      <alignment horizontal="center" vertical="center"/>
      <protection locked="0"/>
    </xf>
    <xf numFmtId="182" fontId="11" fillId="4" borderId="0" xfId="0" applyNumberFormat="1" applyFont="1" applyFill="1" applyAlignment="1" applyProtection="1">
      <alignment horizontal="center" vertical="center"/>
      <protection locked="0"/>
    </xf>
    <xf numFmtId="187" fontId="11" fillId="4" borderId="0" xfId="0" applyNumberFormat="1" applyFont="1" applyFill="1" applyAlignment="1" applyProtection="1">
      <alignment horizontal="center" vertical="center"/>
      <protection locked="0"/>
    </xf>
    <xf numFmtId="0" fontId="0" fillId="14" borderId="0" xfId="0" applyFill="1" applyProtection="1">
      <protection locked="0"/>
    </xf>
    <xf numFmtId="0" fontId="8" fillId="6" borderId="1" xfId="0" applyFont="1" applyFill="1" applyBorder="1" applyAlignment="1" applyProtection="1">
      <alignment horizontal="center" vertical="center"/>
      <protection locked="0"/>
    </xf>
    <xf numFmtId="0" fontId="9" fillId="6" borderId="1" xfId="0" applyFont="1" applyFill="1" applyBorder="1" applyAlignment="1" applyProtection="1">
      <alignment horizontal="center" vertical="center"/>
      <protection locked="0"/>
    </xf>
    <xf numFmtId="0" fontId="8" fillId="8" borderId="1" xfId="0" applyFont="1" applyFill="1" applyBorder="1" applyAlignment="1" applyProtection="1">
      <alignment horizontal="center" vertical="center"/>
      <protection locked="0"/>
    </xf>
    <xf numFmtId="0" fontId="9" fillId="8" borderId="1" xfId="0" applyFont="1" applyFill="1" applyBorder="1" applyAlignment="1" applyProtection="1">
      <alignment horizontal="center" vertical="center"/>
      <protection locked="0"/>
    </xf>
    <xf numFmtId="0" fontId="8" fillId="3" borderId="3" xfId="0" applyFont="1" applyFill="1" applyBorder="1" applyAlignment="1" applyProtection="1">
      <alignment horizontal="center" vertical="center"/>
      <protection locked="0"/>
    </xf>
    <xf numFmtId="0" fontId="22" fillId="3" borderId="3" xfId="0" applyFont="1" applyFill="1" applyBorder="1" applyAlignment="1" applyProtection="1">
      <alignment horizontal="center" vertical="center"/>
      <protection locked="0"/>
    </xf>
    <xf numFmtId="0" fontId="10" fillId="13" borderId="3" xfId="0" applyFont="1" applyFill="1" applyBorder="1" applyAlignment="1" applyProtection="1">
      <alignment horizontal="center" vertical="center"/>
      <protection locked="0"/>
    </xf>
    <xf numFmtId="187" fontId="10" fillId="13" borderId="3" xfId="0" applyNumberFormat="1" applyFont="1" applyFill="1" applyBorder="1" applyAlignment="1" applyProtection="1">
      <alignment horizontal="center" vertical="center"/>
      <protection locked="0"/>
    </xf>
    <xf numFmtId="0" fontId="21" fillId="13" borderId="0" xfId="0" applyFont="1" applyFill="1" applyProtection="1">
      <protection locked="0"/>
    </xf>
    <xf numFmtId="0" fontId="21" fillId="14" borderId="3" xfId="0" applyFont="1" applyFill="1" applyBorder="1" applyProtection="1">
      <protection locked="0"/>
    </xf>
    <xf numFmtId="0" fontId="21" fillId="14" borderId="4" xfId="0" applyFont="1" applyFill="1" applyBorder="1" applyProtection="1">
      <protection locked="0"/>
    </xf>
    <xf numFmtId="0" fontId="8" fillId="10" borderId="1" xfId="0" applyFont="1" applyFill="1" applyBorder="1" applyAlignment="1" applyProtection="1">
      <alignment horizontal="center" vertical="center"/>
      <protection locked="0"/>
    </xf>
    <xf numFmtId="0" fontId="9" fillId="10" borderId="1" xfId="0" applyFont="1" applyFill="1" applyBorder="1" applyAlignment="1" applyProtection="1">
      <alignment horizontal="center" vertical="center"/>
      <protection locked="0"/>
    </xf>
    <xf numFmtId="0" fontId="11" fillId="4" borderId="0" xfId="0" applyFont="1" applyFill="1" applyAlignment="1" applyProtection="1">
      <alignment horizontal="center" vertical="center"/>
      <protection locked="0"/>
    </xf>
    <xf numFmtId="0" fontId="8" fillId="10" borderId="1" xfId="0" applyFont="1" applyFill="1" applyBorder="1" applyAlignment="1" applyProtection="1">
      <alignment vertical="center"/>
      <protection locked="0"/>
    </xf>
    <xf numFmtId="0" fontId="11" fillId="4" borderId="0" xfId="0" applyFont="1" applyFill="1" applyAlignment="1" applyProtection="1">
      <alignment vertical="center"/>
      <protection locked="0"/>
    </xf>
    <xf numFmtId="187" fontId="11" fillId="4" borderId="0" xfId="0" applyNumberFormat="1" applyFont="1" applyFill="1" applyAlignment="1" applyProtection="1">
      <alignment vertical="center"/>
      <protection locked="0"/>
    </xf>
    <xf numFmtId="177" fontId="12" fillId="5" borderId="0" xfId="0" applyNumberFormat="1" applyFont="1" applyFill="1" applyAlignment="1" applyProtection="1">
      <alignment vertical="center"/>
      <protection locked="0"/>
    </xf>
    <xf numFmtId="3" fontId="13" fillId="5" borderId="6" xfId="0" applyNumberFormat="1" applyFont="1" applyFill="1" applyBorder="1" applyAlignment="1" applyProtection="1">
      <alignment vertical="center"/>
      <protection locked="0"/>
    </xf>
    <xf numFmtId="3" fontId="13" fillId="0" borderId="0" xfId="0" applyNumberFormat="1" applyFont="1" applyAlignment="1" applyProtection="1">
      <alignment vertical="center"/>
      <protection locked="0"/>
    </xf>
    <xf numFmtId="0" fontId="0" fillId="11" borderId="0" xfId="0" applyFill="1" applyAlignment="1" applyProtection="1">
      <alignment vertical="center"/>
      <protection locked="0"/>
    </xf>
    <xf numFmtId="180" fontId="0" fillId="0" borderId="0" xfId="0" applyNumberFormat="1" applyAlignment="1" applyProtection="1">
      <alignment vertical="center"/>
      <protection locked="0"/>
    </xf>
    <xf numFmtId="3" fontId="0" fillId="0" borderId="0" xfId="0" applyNumberFormat="1" applyAlignment="1" applyProtection="1">
      <alignment vertical="center"/>
      <protection locked="0"/>
    </xf>
    <xf numFmtId="56" fontId="9" fillId="10" borderId="1" xfId="0" applyNumberFormat="1" applyFont="1" applyFill="1" applyBorder="1" applyAlignment="1" applyProtection="1">
      <alignment vertical="center"/>
      <protection locked="0"/>
    </xf>
    <xf numFmtId="182" fontId="11" fillId="34" borderId="0" xfId="0" applyNumberFormat="1" applyFont="1" applyFill="1" applyAlignment="1" applyProtection="1">
      <alignment horizontal="center" vertical="center"/>
      <protection locked="0"/>
    </xf>
    <xf numFmtId="0" fontId="10" fillId="34" borderId="3" xfId="0" applyFont="1" applyFill="1" applyBorder="1" applyAlignment="1" applyProtection="1">
      <alignment horizontal="center" vertical="center"/>
      <protection locked="0"/>
    </xf>
    <xf numFmtId="0" fontId="71" fillId="33" borderId="0" xfId="0" applyFont="1" applyFill="1" applyAlignment="1">
      <alignment horizontal="center"/>
    </xf>
    <xf numFmtId="4" fontId="72" fillId="0" borderId="0" xfId="0" applyNumberFormat="1" applyFont="1" applyProtection="1">
      <protection locked="0"/>
    </xf>
    <xf numFmtId="181" fontId="60" fillId="0" borderId="0" xfId="0" applyNumberFormat="1" applyFont="1" applyProtection="1">
      <protection locked="0"/>
    </xf>
    <xf numFmtId="4" fontId="60" fillId="0" borderId="0" xfId="0" applyNumberFormat="1" applyFont="1" applyProtection="1">
      <protection locked="0"/>
    </xf>
    <xf numFmtId="0" fontId="60" fillId="0" borderId="0" xfId="0" applyFont="1" applyProtection="1">
      <protection locked="0"/>
    </xf>
    <xf numFmtId="0" fontId="0" fillId="17" borderId="0" xfId="0" applyFill="1"/>
    <xf numFmtId="0" fontId="71" fillId="37" borderId="30" xfId="0" applyFont="1" applyFill="1" applyBorder="1" applyAlignment="1">
      <alignment horizontal="center"/>
    </xf>
    <xf numFmtId="0" fontId="71" fillId="37" borderId="31" xfId="0" applyFont="1" applyFill="1" applyBorder="1" applyAlignment="1">
      <alignment horizontal="center"/>
    </xf>
    <xf numFmtId="0" fontId="70" fillId="17" borderId="33" xfId="0" applyFont="1" applyFill="1" applyBorder="1" applyAlignment="1">
      <alignment horizontal="right"/>
    </xf>
    <xf numFmtId="0" fontId="70" fillId="17" borderId="34" xfId="0" applyFont="1" applyFill="1" applyBorder="1" applyAlignment="1">
      <alignment horizontal="right"/>
    </xf>
    <xf numFmtId="0" fontId="70" fillId="38" borderId="33" xfId="0" applyFont="1" applyFill="1" applyBorder="1" applyAlignment="1">
      <alignment horizontal="right"/>
    </xf>
    <xf numFmtId="0" fontId="70" fillId="38" borderId="34" xfId="0" applyFont="1" applyFill="1" applyBorder="1" applyAlignment="1">
      <alignment horizontal="right"/>
    </xf>
    <xf numFmtId="4" fontId="70" fillId="17" borderId="33" xfId="0" applyNumberFormat="1" applyFont="1" applyFill="1" applyBorder="1" applyAlignment="1" applyProtection="1">
      <alignment horizontal="right"/>
      <protection locked="0"/>
    </xf>
    <xf numFmtId="3" fontId="70" fillId="17" borderId="33" xfId="0" applyNumberFormat="1" applyFont="1" applyFill="1" applyBorder="1" applyAlignment="1" applyProtection="1">
      <alignment horizontal="right"/>
      <protection locked="0"/>
    </xf>
    <xf numFmtId="3" fontId="70" fillId="17" borderId="34" xfId="0" applyNumberFormat="1" applyFont="1" applyFill="1" applyBorder="1" applyAlignment="1" applyProtection="1">
      <alignment horizontal="right"/>
      <protection locked="0"/>
    </xf>
    <xf numFmtId="4" fontId="70" fillId="38" borderId="33" xfId="0" applyNumberFormat="1" applyFont="1" applyFill="1" applyBorder="1" applyAlignment="1" applyProtection="1">
      <alignment horizontal="right"/>
      <protection locked="0"/>
    </xf>
    <xf numFmtId="3" fontId="70" fillId="38" borderId="33" xfId="0" applyNumberFormat="1" applyFont="1" applyFill="1" applyBorder="1" applyAlignment="1" applyProtection="1">
      <alignment horizontal="right"/>
      <protection locked="0"/>
    </xf>
    <xf numFmtId="3" fontId="70" fillId="38" borderId="34" xfId="0" applyNumberFormat="1" applyFont="1" applyFill="1" applyBorder="1" applyAlignment="1" applyProtection="1">
      <alignment horizontal="right"/>
      <protection locked="0"/>
    </xf>
    <xf numFmtId="0" fontId="70" fillId="17" borderId="33" xfId="0" applyFont="1" applyFill="1" applyBorder="1" applyAlignment="1" applyProtection="1">
      <alignment horizontal="right"/>
      <protection locked="0"/>
    </xf>
    <xf numFmtId="0" fontId="70" fillId="38" borderId="33" xfId="0" applyFont="1" applyFill="1" applyBorder="1" applyAlignment="1" applyProtection="1">
      <alignment horizontal="right"/>
      <protection locked="0"/>
    </xf>
    <xf numFmtId="4" fontId="70" fillId="17" borderId="36" xfId="0" quotePrefix="1" applyNumberFormat="1" applyFont="1" applyFill="1" applyBorder="1" applyAlignment="1" applyProtection="1">
      <alignment horizontal="right"/>
      <protection locked="0"/>
    </xf>
    <xf numFmtId="0" fontId="70" fillId="17" borderId="36" xfId="0" quotePrefix="1" applyFont="1" applyFill="1" applyBorder="1" applyAlignment="1" applyProtection="1">
      <alignment horizontal="right"/>
      <protection locked="0"/>
    </xf>
    <xf numFmtId="3" fontId="70" fillId="17" borderId="36" xfId="0" quotePrefix="1" applyNumberFormat="1" applyFont="1" applyFill="1" applyBorder="1" applyAlignment="1" applyProtection="1">
      <alignment horizontal="right"/>
      <protection locked="0"/>
    </xf>
    <xf numFmtId="3" fontId="70" fillId="17" borderId="37" xfId="0" quotePrefix="1" applyNumberFormat="1" applyFont="1" applyFill="1" applyBorder="1" applyAlignment="1" applyProtection="1">
      <alignment horizontal="right"/>
      <protection locked="0"/>
    </xf>
    <xf numFmtId="0" fontId="70" fillId="17" borderId="33" xfId="0" applyFont="1" applyFill="1" applyBorder="1" applyAlignment="1">
      <alignment horizontal="left"/>
    </xf>
    <xf numFmtId="0" fontId="70" fillId="38" borderId="33" xfId="0" applyFont="1" applyFill="1" applyBorder="1" applyAlignment="1">
      <alignment horizontal="left"/>
    </xf>
    <xf numFmtId="4" fontId="70" fillId="17" borderId="33" xfId="0" applyNumberFormat="1" applyFont="1" applyFill="1" applyBorder="1" applyAlignment="1" applyProtection="1">
      <alignment horizontal="left"/>
      <protection locked="0"/>
    </xf>
    <xf numFmtId="4" fontId="70" fillId="38" borderId="33" xfId="0" applyNumberFormat="1" applyFont="1" applyFill="1" applyBorder="1" applyAlignment="1" applyProtection="1">
      <alignment horizontal="left"/>
      <protection locked="0"/>
    </xf>
    <xf numFmtId="4" fontId="70" fillId="17" borderId="36" xfId="0" quotePrefix="1" applyNumberFormat="1" applyFont="1" applyFill="1" applyBorder="1" applyAlignment="1" applyProtection="1">
      <alignment horizontal="left"/>
      <protection locked="0"/>
    </xf>
    <xf numFmtId="0" fontId="70" fillId="17" borderId="32" xfId="0" applyFont="1" applyFill="1" applyBorder="1" applyAlignment="1">
      <alignment horizontal="left"/>
    </xf>
    <xf numFmtId="0" fontId="70" fillId="38" borderId="32" xfId="0" applyFont="1" applyFill="1" applyBorder="1" applyAlignment="1">
      <alignment horizontal="left"/>
    </xf>
    <xf numFmtId="4" fontId="70" fillId="17" borderId="32" xfId="0" applyNumberFormat="1" applyFont="1" applyFill="1" applyBorder="1" applyAlignment="1" applyProtection="1">
      <alignment horizontal="left"/>
      <protection locked="0"/>
    </xf>
    <xf numFmtId="4" fontId="70" fillId="38" borderId="32" xfId="0" applyNumberFormat="1" applyFont="1" applyFill="1" applyBorder="1" applyAlignment="1" applyProtection="1">
      <alignment horizontal="left"/>
      <protection locked="0"/>
    </xf>
    <xf numFmtId="4" fontId="70" fillId="17" borderId="35" xfId="0" quotePrefix="1" applyNumberFormat="1" applyFont="1" applyFill="1" applyBorder="1" applyAlignment="1" applyProtection="1">
      <alignment horizontal="left"/>
      <protection locked="0"/>
    </xf>
    <xf numFmtId="0" fontId="19" fillId="39" borderId="0" xfId="2" applyFont="1" applyFill="1">
      <alignment vertical="center"/>
    </xf>
    <xf numFmtId="0" fontId="2" fillId="0" borderId="0" xfId="2">
      <alignment vertical="center"/>
    </xf>
    <xf numFmtId="0" fontId="19" fillId="0" borderId="0" xfId="2" applyFont="1">
      <alignment vertical="center"/>
    </xf>
    <xf numFmtId="0" fontId="78" fillId="37" borderId="0" xfId="2" applyFont="1" applyFill="1" applyAlignment="1">
      <alignment horizontal="center" vertical="center"/>
    </xf>
    <xf numFmtId="0" fontId="79" fillId="0" borderId="38" xfId="2" applyFont="1" applyBorder="1" applyAlignment="1">
      <alignment horizontal="center" vertical="center"/>
    </xf>
    <xf numFmtId="0" fontId="80" fillId="40" borderId="39" xfId="2" applyFont="1" applyFill="1" applyBorder="1" applyAlignment="1">
      <alignment horizontal="center" vertical="center"/>
    </xf>
    <xf numFmtId="0" fontId="79" fillId="0" borderId="40" xfId="2" applyFont="1" applyBorder="1" applyAlignment="1">
      <alignment horizontal="center" vertical="center"/>
    </xf>
    <xf numFmtId="0" fontId="79" fillId="0" borderId="3" xfId="2" applyFont="1" applyBorder="1" applyAlignment="1">
      <alignment horizontal="center" vertical="center"/>
    </xf>
    <xf numFmtId="0" fontId="69" fillId="0" borderId="41" xfId="2" applyFont="1" applyBorder="1">
      <alignment vertical="center"/>
    </xf>
    <xf numFmtId="0" fontId="80" fillId="40" borderId="3" xfId="2" applyFont="1" applyFill="1" applyBorder="1" applyAlignment="1">
      <alignment horizontal="center" vertical="center"/>
    </xf>
    <xf numFmtId="0" fontId="78" fillId="41" borderId="40" xfId="2" applyFont="1" applyFill="1" applyBorder="1" applyAlignment="1">
      <alignment horizontal="center" vertical="center"/>
    </xf>
    <xf numFmtId="0" fontId="2" fillId="0" borderId="3" xfId="2" applyBorder="1">
      <alignment vertical="center"/>
    </xf>
    <xf numFmtId="0" fontId="2" fillId="0" borderId="41" xfId="2" applyBorder="1">
      <alignment vertical="center"/>
    </xf>
    <xf numFmtId="179" fontId="81" fillId="0" borderId="3" xfId="2" applyNumberFormat="1" applyFont="1" applyBorder="1" applyAlignment="1">
      <alignment horizontal="center" vertical="center"/>
    </xf>
    <xf numFmtId="0" fontId="81" fillId="0" borderId="3" xfId="2" applyFont="1" applyBorder="1" applyAlignment="1">
      <alignment horizontal="center" vertical="center"/>
    </xf>
    <xf numFmtId="0" fontId="2" fillId="0" borderId="40" xfId="2" applyBorder="1">
      <alignment vertical="center"/>
    </xf>
    <xf numFmtId="0" fontId="78" fillId="42" borderId="40" xfId="2" applyFont="1" applyFill="1" applyBorder="1" applyAlignment="1">
      <alignment horizontal="center" vertical="center"/>
    </xf>
    <xf numFmtId="185" fontId="80" fillId="40" borderId="3" xfId="2" applyNumberFormat="1" applyFont="1" applyFill="1" applyBorder="1" applyAlignment="1">
      <alignment horizontal="center" vertical="center"/>
    </xf>
    <xf numFmtId="183" fontId="80" fillId="40" borderId="3" xfId="2" applyNumberFormat="1" applyFont="1" applyFill="1" applyBorder="1" applyAlignment="1">
      <alignment horizontal="center" vertical="center"/>
    </xf>
    <xf numFmtId="188" fontId="80" fillId="40" borderId="3" xfId="2" applyNumberFormat="1" applyFont="1" applyFill="1" applyBorder="1" applyAlignment="1">
      <alignment horizontal="center" vertical="center"/>
    </xf>
    <xf numFmtId="0" fontId="78" fillId="43" borderId="40" xfId="2" applyFont="1" applyFill="1" applyBorder="1" applyAlignment="1">
      <alignment horizontal="center" vertical="center"/>
    </xf>
    <xf numFmtId="3" fontId="82" fillId="0" borderId="3" xfId="2" applyNumberFormat="1" applyFont="1" applyBorder="1" applyAlignment="1">
      <alignment horizontal="center" vertical="center"/>
    </xf>
    <xf numFmtId="183" fontId="82" fillId="0" borderId="3" xfId="2" applyNumberFormat="1" applyFont="1" applyBorder="1" applyAlignment="1">
      <alignment horizontal="center" vertical="center"/>
    </xf>
    <xf numFmtId="186" fontId="82" fillId="0" borderId="3" xfId="2" applyNumberFormat="1" applyFont="1" applyBorder="1" applyAlignment="1">
      <alignment horizontal="center" vertical="center"/>
    </xf>
    <xf numFmtId="3" fontId="83" fillId="35" borderId="3" xfId="2" applyNumberFormat="1" applyFont="1" applyFill="1" applyBorder="1" applyAlignment="1">
      <alignment horizontal="center" vertical="center"/>
    </xf>
    <xf numFmtId="0" fontId="83" fillId="35" borderId="3" xfId="2" applyFont="1" applyFill="1" applyBorder="1" applyAlignment="1">
      <alignment horizontal="center" vertical="center"/>
    </xf>
    <xf numFmtId="186" fontId="83" fillId="35" borderId="3" xfId="2" applyNumberFormat="1" applyFont="1" applyFill="1" applyBorder="1" applyAlignment="1">
      <alignment horizontal="center" vertical="center"/>
    </xf>
    <xf numFmtId="179" fontId="84" fillId="17" borderId="3" xfId="2" applyNumberFormat="1" applyFont="1" applyFill="1" applyBorder="1" applyAlignment="1">
      <alignment horizontal="center" vertical="center"/>
    </xf>
    <xf numFmtId="0" fontId="82" fillId="35" borderId="3" xfId="2" applyFont="1" applyFill="1" applyBorder="1" applyAlignment="1">
      <alignment horizontal="center" vertical="center"/>
    </xf>
    <xf numFmtId="0" fontId="78" fillId="21" borderId="40" xfId="2" applyFont="1" applyFill="1" applyBorder="1" applyAlignment="1">
      <alignment horizontal="center" vertical="center"/>
    </xf>
    <xf numFmtId="3" fontId="82" fillId="35" borderId="3" xfId="2" applyNumberFormat="1" applyFont="1" applyFill="1" applyBorder="1" applyAlignment="1">
      <alignment horizontal="center" vertical="center"/>
    </xf>
    <xf numFmtId="189" fontId="82" fillId="0" borderId="3" xfId="2" applyNumberFormat="1" applyFont="1" applyBorder="1" applyAlignment="1">
      <alignment horizontal="center" vertical="center"/>
    </xf>
    <xf numFmtId="0" fontId="82" fillId="0" borderId="3" xfId="2" applyFont="1" applyBorder="1" applyAlignment="1">
      <alignment horizontal="center" vertical="center"/>
    </xf>
    <xf numFmtId="1" fontId="85" fillId="35" borderId="3" xfId="2" applyNumberFormat="1" applyFont="1" applyFill="1" applyBorder="1" applyAlignment="1">
      <alignment horizontal="center" vertical="center"/>
    </xf>
    <xf numFmtId="0" fontId="81" fillId="40" borderId="3" xfId="2" applyFont="1" applyFill="1" applyBorder="1" applyAlignment="1">
      <alignment horizontal="center" vertical="center"/>
    </xf>
    <xf numFmtId="0" fontId="86" fillId="0" borderId="40" xfId="2" applyFont="1" applyBorder="1" applyAlignment="1">
      <alignment horizontal="center" vertical="center"/>
    </xf>
    <xf numFmtId="0" fontId="87" fillId="0" borderId="41" xfId="2" applyFont="1" applyBorder="1">
      <alignment vertical="center"/>
    </xf>
    <xf numFmtId="0" fontId="79" fillId="0" borderId="42" xfId="2" applyFont="1" applyBorder="1" applyAlignment="1">
      <alignment horizontal="center" vertical="center"/>
    </xf>
    <xf numFmtId="0" fontId="69" fillId="0" borderId="44" xfId="2" applyFont="1" applyBorder="1">
      <alignment vertical="center"/>
    </xf>
    <xf numFmtId="0" fontId="88" fillId="21" borderId="0" xfId="2" applyFont="1" applyFill="1" applyAlignment="1">
      <alignment vertical="center" wrapText="1"/>
    </xf>
    <xf numFmtId="0" fontId="89" fillId="0" borderId="0" xfId="2" applyFont="1" applyAlignment="1">
      <alignment vertical="center" wrapText="1"/>
    </xf>
    <xf numFmtId="0" fontId="90" fillId="0" borderId="0" xfId="2" applyFont="1" applyAlignment="1">
      <alignment vertical="center" wrapText="1"/>
    </xf>
    <xf numFmtId="0" fontId="68" fillId="41" borderId="0" xfId="2" applyFont="1" applyFill="1" applyAlignment="1">
      <alignment vertical="center" wrapText="1"/>
    </xf>
    <xf numFmtId="0" fontId="2" fillId="0" borderId="0" xfId="2" applyAlignment="1">
      <alignment horizontal="center" vertical="center"/>
    </xf>
    <xf numFmtId="0" fontId="69" fillId="0" borderId="0" xfId="2" applyFont="1" applyAlignment="1">
      <alignment vertical="center" wrapText="1"/>
    </xf>
    <xf numFmtId="0" fontId="91" fillId="0" borderId="0" xfId="2" applyFont="1" applyAlignment="1">
      <alignment horizontal="left" vertical="center" wrapText="1"/>
    </xf>
    <xf numFmtId="0" fontId="92" fillId="0" borderId="0" xfId="2" applyFont="1" applyAlignment="1">
      <alignment horizontal="center" vertical="center" wrapText="1"/>
    </xf>
    <xf numFmtId="0" fontId="68" fillId="42" borderId="0" xfId="2" applyFont="1" applyFill="1" applyAlignment="1">
      <alignment vertical="center" wrapText="1"/>
    </xf>
    <xf numFmtId="0" fontId="93" fillId="44" borderId="0" xfId="2" applyFont="1" applyFill="1" applyAlignment="1">
      <alignment horizontal="center" vertical="center" wrapText="1"/>
    </xf>
    <xf numFmtId="0" fontId="93" fillId="44" borderId="0" xfId="2" applyFont="1" applyFill="1">
      <alignment vertical="center"/>
    </xf>
    <xf numFmtId="0" fontId="94" fillId="40" borderId="0" xfId="2" applyFont="1" applyFill="1" applyAlignment="1">
      <alignment horizontal="center" vertical="center" wrapText="1"/>
    </xf>
    <xf numFmtId="0" fontId="69" fillId="0" borderId="0" xfId="2" applyFont="1">
      <alignment vertical="center"/>
    </xf>
    <xf numFmtId="0" fontId="89" fillId="0" borderId="0" xfId="2" applyFont="1">
      <alignment vertical="center"/>
    </xf>
    <xf numFmtId="0" fontId="95" fillId="0" borderId="0" xfId="2" applyFont="1">
      <alignment vertical="center"/>
    </xf>
    <xf numFmtId="0" fontId="96" fillId="43" borderId="0" xfId="2" applyFont="1" applyFill="1" applyAlignment="1">
      <alignment horizontal="center" vertical="center" wrapText="1"/>
    </xf>
    <xf numFmtId="0" fontId="97" fillId="40" borderId="0" xfId="2" applyFont="1" applyFill="1" applyAlignment="1">
      <alignment horizontal="center" vertical="center" wrapText="1"/>
    </xf>
    <xf numFmtId="0" fontId="98" fillId="0" borderId="0" xfId="2" applyFont="1" applyAlignment="1">
      <alignment vertical="center" wrapText="1"/>
    </xf>
    <xf numFmtId="0" fontId="99" fillId="0" borderId="0" xfId="2" applyFont="1" applyAlignment="1">
      <alignment vertical="center" wrapText="1"/>
    </xf>
    <xf numFmtId="0" fontId="100" fillId="0" borderId="0" xfId="2" applyFont="1">
      <alignment vertical="center"/>
    </xf>
    <xf numFmtId="0" fontId="101" fillId="0" borderId="0" xfId="2" applyFont="1" applyAlignment="1">
      <alignment vertical="center" wrapText="1"/>
    </xf>
    <xf numFmtId="0" fontId="68" fillId="21" borderId="0" xfId="2" applyFont="1" applyFill="1" applyAlignment="1">
      <alignment vertical="center" wrapText="1"/>
    </xf>
    <xf numFmtId="0" fontId="91" fillId="0" borderId="0" xfId="2" applyFont="1" applyAlignment="1">
      <alignment vertical="center" wrapText="1"/>
    </xf>
    <xf numFmtId="0" fontId="2" fillId="0" borderId="0" xfId="2" applyAlignment="1">
      <alignment vertical="center" wrapText="1"/>
    </xf>
    <xf numFmtId="0" fontId="2" fillId="0" borderId="0" xfId="2" quotePrefix="1">
      <alignment vertical="center"/>
    </xf>
    <xf numFmtId="190" fontId="80" fillId="0" borderId="3" xfId="2" applyNumberFormat="1" applyFont="1" applyBorder="1" applyAlignment="1">
      <alignment horizontal="center" vertical="center"/>
    </xf>
    <xf numFmtId="4" fontId="0" fillId="0" borderId="0" xfId="0" quotePrefix="1" applyNumberFormat="1" applyProtection="1">
      <protection locked="0"/>
    </xf>
    <xf numFmtId="0" fontId="0" fillId="0" borderId="0" xfId="0" quotePrefix="1" applyProtection="1">
      <protection locked="0"/>
    </xf>
    <xf numFmtId="3" fontId="0" fillId="0" borderId="0" xfId="0" quotePrefix="1" applyNumberFormat="1" applyProtection="1">
      <protection locked="0"/>
    </xf>
    <xf numFmtId="0" fontId="71" fillId="37" borderId="30" xfId="0" applyFont="1" applyFill="1" applyBorder="1" applyAlignment="1" applyProtection="1">
      <alignment horizontal="center"/>
      <protection hidden="1"/>
    </xf>
    <xf numFmtId="0" fontId="70" fillId="17" borderId="33" xfId="0" applyFont="1" applyFill="1" applyBorder="1" applyAlignment="1" applyProtection="1">
      <alignment horizontal="left"/>
      <protection hidden="1"/>
    </xf>
    <xf numFmtId="0" fontId="54" fillId="21" borderId="0" xfId="0" applyFont="1" applyFill="1" applyAlignment="1" applyProtection="1">
      <alignment horizontal="center"/>
      <protection locked="0"/>
    </xf>
    <xf numFmtId="49" fontId="75" fillId="35" borderId="0" xfId="0" applyNumberFormat="1" applyFont="1" applyFill="1" applyAlignment="1" applyProtection="1">
      <alignment horizontal="center" vertical="center"/>
      <protection locked="0"/>
    </xf>
    <xf numFmtId="0" fontId="70" fillId="38" borderId="32" xfId="0" applyFont="1" applyFill="1" applyBorder="1" applyAlignment="1" applyProtection="1">
      <alignment horizontal="left"/>
      <protection locked="0"/>
    </xf>
    <xf numFmtId="0" fontId="71" fillId="37" borderId="29" xfId="0" applyFont="1" applyFill="1" applyBorder="1" applyAlignment="1">
      <alignment horizontal="center"/>
    </xf>
    <xf numFmtId="0" fontId="102" fillId="20" borderId="0" xfId="0" applyFont="1" applyFill="1" applyAlignment="1">
      <alignment vertical="center"/>
    </xf>
    <xf numFmtId="0" fontId="104" fillId="45" borderId="0" xfId="0" applyFont="1" applyFill="1" applyAlignment="1">
      <alignment horizontal="center"/>
    </xf>
    <xf numFmtId="0" fontId="104" fillId="46" borderId="0" xfId="0" applyFont="1" applyFill="1" applyAlignment="1">
      <alignment horizontal="center"/>
    </xf>
    <xf numFmtId="0" fontId="104" fillId="21" borderId="0" xfId="0" applyFont="1" applyFill="1" applyAlignment="1">
      <alignment horizontal="center"/>
    </xf>
    <xf numFmtId="0" fontId="104" fillId="25" borderId="0" xfId="0" applyFont="1" applyFill="1" applyAlignment="1">
      <alignment horizontal="center"/>
    </xf>
    <xf numFmtId="0" fontId="104" fillId="26" borderId="0" xfId="0" applyFont="1" applyFill="1" applyAlignment="1">
      <alignment horizontal="center"/>
    </xf>
    <xf numFmtId="0" fontId="104" fillId="27" borderId="0" xfId="0" applyFont="1" applyFill="1" applyAlignment="1">
      <alignment horizontal="center"/>
    </xf>
    <xf numFmtId="0" fontId="71" fillId="45" borderId="0" xfId="0" applyFont="1" applyFill="1" applyAlignment="1">
      <alignment horizontal="center"/>
    </xf>
    <xf numFmtId="0" fontId="104" fillId="28" borderId="0" xfId="0" applyFont="1" applyFill="1" applyAlignment="1">
      <alignment horizontal="center"/>
    </xf>
    <xf numFmtId="0" fontId="18" fillId="47" borderId="0" xfId="1" applyFill="1"/>
    <xf numFmtId="0" fontId="0" fillId="47" borderId="0" xfId="0" applyFill="1"/>
    <xf numFmtId="3" fontId="0" fillId="47" borderId="0" xfId="0" applyNumberFormat="1" applyFill="1"/>
    <xf numFmtId="185" fontId="0" fillId="47" borderId="0" xfId="0" applyNumberFormat="1" applyFill="1"/>
    <xf numFmtId="184" fontId="0" fillId="47" borderId="0" xfId="0" applyNumberFormat="1" applyFill="1"/>
    <xf numFmtId="178" fontId="0" fillId="47" borderId="0" xfId="0" applyNumberFormat="1" applyFill="1"/>
    <xf numFmtId="2" fontId="0" fillId="47" borderId="0" xfId="0" applyNumberFormat="1" applyFill="1"/>
    <xf numFmtId="186" fontId="0" fillId="47" borderId="0" xfId="0" applyNumberFormat="1" applyFill="1"/>
    <xf numFmtId="0" fontId="18" fillId="17" borderId="0" xfId="1" applyFill="1"/>
    <xf numFmtId="3" fontId="0" fillId="17" borderId="0" xfId="0" applyNumberFormat="1" applyFill="1"/>
    <xf numFmtId="185" fontId="0" fillId="17" borderId="0" xfId="0" applyNumberFormat="1" applyFill="1"/>
    <xf numFmtId="184" fontId="0" fillId="17" borderId="0" xfId="0" applyNumberFormat="1" applyFill="1"/>
    <xf numFmtId="178" fontId="0" fillId="17" borderId="0" xfId="0" applyNumberFormat="1" applyFill="1"/>
    <xf numFmtId="2" fontId="0" fillId="17" borderId="0" xfId="0" applyNumberFormat="1" applyFill="1"/>
    <xf numFmtId="186" fontId="0" fillId="17" borderId="0" xfId="0" applyNumberFormat="1" applyFill="1"/>
    <xf numFmtId="0" fontId="106" fillId="48" borderId="0" xfId="0" applyFont="1" applyFill="1"/>
    <xf numFmtId="176" fontId="0" fillId="47" borderId="0" xfId="0" applyNumberFormat="1" applyFill="1"/>
    <xf numFmtId="176" fontId="0" fillId="17" borderId="0" xfId="0" applyNumberFormat="1" applyFill="1"/>
    <xf numFmtId="0" fontId="1" fillId="0" borderId="0" xfId="2" applyFont="1">
      <alignment vertical="center"/>
    </xf>
    <xf numFmtId="0" fontId="107" fillId="40" borderId="45" xfId="2" applyFont="1" applyFill="1" applyBorder="1">
      <alignment vertical="center"/>
    </xf>
    <xf numFmtId="0" fontId="107" fillId="40" borderId="46" xfId="2" applyFont="1" applyFill="1" applyBorder="1">
      <alignment vertical="center"/>
    </xf>
    <xf numFmtId="0" fontId="108" fillId="40" borderId="47" xfId="2" applyFont="1" applyFill="1" applyBorder="1">
      <alignment vertical="center"/>
    </xf>
    <xf numFmtId="0" fontId="108" fillId="40" borderId="48" xfId="2" applyFont="1" applyFill="1" applyBorder="1">
      <alignment vertical="center"/>
    </xf>
    <xf numFmtId="0" fontId="108" fillId="40" borderId="0" xfId="2" applyFont="1" applyFill="1">
      <alignment vertical="center"/>
    </xf>
    <xf numFmtId="0" fontId="108" fillId="40" borderId="49" xfId="2" quotePrefix="1" applyFont="1" applyFill="1" applyBorder="1">
      <alignment vertical="center"/>
    </xf>
    <xf numFmtId="0" fontId="108" fillId="40" borderId="49" xfId="2" applyFont="1" applyFill="1" applyBorder="1">
      <alignment vertical="center"/>
    </xf>
    <xf numFmtId="0" fontId="108" fillId="40" borderId="50" xfId="2" applyFont="1" applyFill="1" applyBorder="1">
      <alignment vertical="center"/>
    </xf>
    <xf numFmtId="0" fontId="108" fillId="40" borderId="51" xfId="2" applyFont="1" applyFill="1" applyBorder="1">
      <alignment vertical="center"/>
    </xf>
    <xf numFmtId="0" fontId="108" fillId="40" borderId="52" xfId="2" applyFont="1" applyFill="1" applyBorder="1">
      <alignment vertical="center"/>
    </xf>
    <xf numFmtId="0" fontId="69" fillId="0" borderId="53" xfId="2" applyFont="1" applyBorder="1">
      <alignment vertical="center"/>
    </xf>
    <xf numFmtId="0" fontId="69" fillId="0" borderId="54" xfId="2" applyFont="1" applyBorder="1">
      <alignment vertical="center"/>
    </xf>
    <xf numFmtId="0" fontId="109" fillId="40" borderId="55" xfId="2" applyFont="1" applyFill="1" applyBorder="1" applyAlignment="1">
      <alignment horizontal="center" vertical="center"/>
    </xf>
    <xf numFmtId="0" fontId="110" fillId="40" borderId="56" xfId="2" applyFont="1" applyFill="1" applyBorder="1" applyAlignment="1">
      <alignment horizontal="center" vertical="center"/>
    </xf>
    <xf numFmtId="0" fontId="111" fillId="0" borderId="57" xfId="2" applyFont="1" applyBorder="1" applyAlignment="1">
      <alignment horizontal="center" vertical="center"/>
    </xf>
    <xf numFmtId="0" fontId="77" fillId="21" borderId="0" xfId="2" applyFont="1" applyFill="1" applyAlignment="1">
      <alignment vertical="center" wrapText="1"/>
    </xf>
    <xf numFmtId="0" fontId="84" fillId="17" borderId="43" xfId="2" applyFont="1" applyFill="1" applyBorder="1" applyAlignment="1">
      <alignment horizontal="center" vertical="center"/>
    </xf>
    <xf numFmtId="0" fontId="81" fillId="17" borderId="3" xfId="2" applyFont="1" applyFill="1" applyBorder="1" applyAlignment="1">
      <alignment horizontal="center" vertical="center"/>
    </xf>
    <xf numFmtId="189" fontId="81" fillId="17" borderId="3" xfId="2" applyNumberFormat="1" applyFont="1" applyFill="1" applyBorder="1" applyAlignment="1">
      <alignment horizontal="center" vertical="center"/>
    </xf>
    <xf numFmtId="0" fontId="8" fillId="12" borderId="0" xfId="0" applyFont="1" applyFill="1" applyAlignment="1" applyProtection="1">
      <alignment horizontal="center"/>
      <protection locked="0"/>
    </xf>
    <xf numFmtId="0" fontId="8" fillId="49" borderId="0" xfId="0" applyFont="1" applyFill="1" applyAlignment="1" applyProtection="1">
      <alignment horizontal="center"/>
      <protection locked="0"/>
    </xf>
    <xf numFmtId="0" fontId="35" fillId="0" borderId="0" xfId="0" applyFont="1" applyAlignment="1" applyProtection="1">
      <alignment horizontal="center"/>
      <protection locked="0"/>
    </xf>
    <xf numFmtId="185" fontId="35" fillId="0" borderId="0" xfId="0" applyNumberFormat="1" applyFont="1" applyAlignment="1" applyProtection="1">
      <alignment horizontal="center"/>
      <protection locked="0"/>
    </xf>
    <xf numFmtId="191" fontId="35" fillId="0" borderId="0" xfId="0" applyNumberFormat="1" applyFont="1" applyAlignment="1" applyProtection="1">
      <alignment horizontal="center"/>
      <protection locked="0"/>
    </xf>
    <xf numFmtId="0" fontId="113" fillId="50" borderId="0" xfId="0" applyFont="1" applyFill="1" applyAlignment="1" applyProtection="1">
      <alignment horizontal="center"/>
      <protection locked="0"/>
    </xf>
    <xf numFmtId="0" fontId="62" fillId="0" borderId="0" xfId="0" applyFont="1" applyAlignment="1" applyProtection="1">
      <alignment horizontal="center"/>
      <protection locked="0"/>
    </xf>
    <xf numFmtId="0" fontId="8" fillId="21" borderId="0" xfId="0" applyFont="1" applyFill="1" applyAlignment="1">
      <alignment horizontal="center"/>
    </xf>
    <xf numFmtId="0" fontId="8" fillId="49" borderId="0" xfId="0" applyFont="1" applyFill="1" applyAlignment="1">
      <alignment horizontal="center"/>
    </xf>
    <xf numFmtId="0" fontId="62" fillId="0" borderId="0" xfId="0" applyFont="1" applyAlignment="1">
      <alignment horizontal="center"/>
    </xf>
    <xf numFmtId="0" fontId="35" fillId="0" borderId="0" xfId="0" applyFont="1" applyAlignment="1">
      <alignment horizontal="center"/>
    </xf>
    <xf numFmtId="185" fontId="35" fillId="0" borderId="0" xfId="0" applyNumberFormat="1" applyFont="1" applyAlignment="1">
      <alignment horizontal="center"/>
    </xf>
    <xf numFmtId="191" fontId="35" fillId="0" borderId="0" xfId="0" applyNumberFormat="1" applyFont="1" applyAlignment="1">
      <alignment horizontal="center"/>
    </xf>
    <xf numFmtId="0" fontId="114" fillId="29" borderId="0" xfId="0" applyFont="1" applyFill="1" applyAlignment="1">
      <alignment horizontal="center"/>
    </xf>
    <xf numFmtId="0" fontId="115" fillId="0" borderId="0" xfId="0" applyFont="1" applyAlignment="1">
      <alignment horizontal="center"/>
    </xf>
    <xf numFmtId="192" fontId="115" fillId="0" borderId="0" xfId="0" applyNumberFormat="1" applyFont="1" applyAlignment="1">
      <alignment horizontal="center"/>
    </xf>
    <xf numFmtId="0" fontId="79" fillId="0" borderId="58" xfId="2" applyFont="1" applyBorder="1" applyAlignment="1">
      <alignment horizontal="center" vertical="center"/>
    </xf>
    <xf numFmtId="0" fontId="69" fillId="0" borderId="59" xfId="2" applyFont="1" applyBorder="1">
      <alignment vertical="center"/>
    </xf>
    <xf numFmtId="0" fontId="79" fillId="0" borderId="0" xfId="2" applyFont="1" applyAlignment="1">
      <alignment horizontal="center" vertical="center"/>
    </xf>
    <xf numFmtId="0" fontId="84" fillId="17" borderId="0" xfId="2" applyFont="1" applyFill="1" applyAlignment="1">
      <alignment horizontal="center" vertical="center"/>
    </xf>
    <xf numFmtId="0" fontId="79" fillId="0" borderId="60" xfId="2" applyFont="1" applyBorder="1" applyAlignment="1">
      <alignment horizontal="center" vertical="center"/>
    </xf>
    <xf numFmtId="0" fontId="69" fillId="0" borderId="62" xfId="2" applyFont="1" applyBorder="1">
      <alignment vertical="center"/>
    </xf>
    <xf numFmtId="0" fontId="84" fillId="40" borderId="61" xfId="2" applyFont="1" applyFill="1" applyBorder="1" applyAlignment="1">
      <alignment horizontal="center" vertical="center"/>
    </xf>
    <xf numFmtId="0" fontId="84" fillId="40" borderId="4" xfId="2" applyFont="1" applyFill="1" applyBorder="1" applyAlignment="1">
      <alignment horizontal="center" vertical="center"/>
    </xf>
    <xf numFmtId="0" fontId="68" fillId="48" borderId="0" xfId="0" applyFont="1" applyFill="1" applyAlignment="1">
      <alignment horizontal="center"/>
    </xf>
    <xf numFmtId="0" fontId="19" fillId="47" borderId="0" xfId="0" applyFont="1" applyFill="1" applyAlignment="1">
      <alignment horizontal="center"/>
    </xf>
    <xf numFmtId="0" fontId="19" fillId="17" borderId="0" xfId="0" applyFont="1" applyFill="1" applyAlignment="1">
      <alignment horizontal="center"/>
    </xf>
    <xf numFmtId="0" fontId="19" fillId="0" borderId="0" xfId="0" applyFont="1" applyAlignment="1">
      <alignment horizontal="center"/>
    </xf>
    <xf numFmtId="0" fontId="54" fillId="10" borderId="1" xfId="0" applyFont="1" applyFill="1" applyBorder="1" applyAlignment="1" applyProtection="1">
      <alignment horizontal="center" vertical="center"/>
      <protection locked="0"/>
    </xf>
    <xf numFmtId="0" fontId="53" fillId="4" borderId="0" xfId="0" applyFont="1" applyFill="1" applyAlignment="1" applyProtection="1">
      <alignment horizontal="center" vertical="center"/>
      <protection locked="0"/>
    </xf>
    <xf numFmtId="176" fontId="117" fillId="5" borderId="0" xfId="0" applyNumberFormat="1" applyFont="1" applyFill="1" applyAlignment="1" applyProtection="1">
      <alignment horizontal="center" vertical="center"/>
      <protection locked="0"/>
    </xf>
    <xf numFmtId="49" fontId="117" fillId="5" borderId="0" xfId="0" applyNumberFormat="1" applyFont="1" applyFill="1" applyAlignment="1" applyProtection="1">
      <alignment horizontal="center" vertical="center"/>
      <protection locked="0"/>
    </xf>
    <xf numFmtId="49" fontId="65" fillId="0" borderId="0" xfId="0" applyNumberFormat="1" applyFont="1" applyAlignment="1" applyProtection="1">
      <alignment horizontal="center" vertical="center"/>
      <protection locked="0"/>
    </xf>
    <xf numFmtId="176" fontId="64" fillId="11" borderId="0" xfId="0" applyNumberFormat="1" applyFont="1" applyFill="1" applyAlignment="1" applyProtection="1">
      <alignment horizontal="center" vertical="center"/>
      <protection locked="0"/>
    </xf>
    <xf numFmtId="49" fontId="64" fillId="0" borderId="0" xfId="0" applyNumberFormat="1" applyFont="1" applyAlignment="1" applyProtection="1">
      <alignment horizontal="center" vertical="center"/>
      <protection locked="0"/>
    </xf>
    <xf numFmtId="0" fontId="64" fillId="0" borderId="0" xfId="0" applyFont="1" applyAlignment="1" applyProtection="1">
      <alignment horizontal="center" vertical="center"/>
      <protection locked="0"/>
    </xf>
    <xf numFmtId="0" fontId="36" fillId="0" borderId="0" xfId="0" applyFont="1" applyAlignment="1">
      <alignment horizontal="right"/>
    </xf>
    <xf numFmtId="0" fontId="36" fillId="0" borderId="0" xfId="0" applyFont="1" applyAlignment="1">
      <alignment horizontal="right" vertical="center"/>
    </xf>
    <xf numFmtId="0" fontId="8" fillId="12" borderId="66" xfId="0" applyFont="1" applyFill="1" applyBorder="1" applyAlignment="1" applyProtection="1">
      <alignment horizontal="center" vertical="center" wrapText="1"/>
      <protection locked="0"/>
    </xf>
    <xf numFmtId="3" fontId="35" fillId="17" borderId="65" xfId="0" applyNumberFormat="1" applyFont="1" applyFill="1" applyBorder="1" applyProtection="1">
      <protection locked="0"/>
    </xf>
    <xf numFmtId="0" fontId="35" fillId="17" borderId="65" xfId="0" applyFont="1" applyFill="1" applyBorder="1" applyAlignment="1" applyProtection="1">
      <alignment horizontal="center"/>
      <protection locked="0"/>
    </xf>
    <xf numFmtId="3" fontId="35" fillId="31" borderId="3" xfId="0" applyNumberFormat="1" applyFont="1" applyFill="1" applyBorder="1" applyProtection="1">
      <protection locked="0"/>
    </xf>
    <xf numFmtId="0" fontId="35" fillId="31" borderId="3" xfId="0" applyFont="1" applyFill="1" applyBorder="1" applyAlignment="1" applyProtection="1">
      <alignment horizontal="center"/>
      <protection locked="0"/>
    </xf>
    <xf numFmtId="3" fontId="35" fillId="17" borderId="3" xfId="0" applyNumberFormat="1" applyFont="1" applyFill="1" applyBorder="1" applyProtection="1">
      <protection locked="0"/>
    </xf>
    <xf numFmtId="0" fontId="35" fillId="17" borderId="3" xfId="0" applyFont="1" applyFill="1" applyBorder="1" applyAlignment="1" applyProtection="1">
      <alignment horizontal="center"/>
      <protection locked="0"/>
    </xf>
    <xf numFmtId="0" fontId="118" fillId="12" borderId="0" xfId="0" applyFont="1" applyFill="1"/>
    <xf numFmtId="0" fontId="119" fillId="56" borderId="0" xfId="0" applyFont="1" applyFill="1" applyAlignment="1">
      <alignment horizontal="center"/>
    </xf>
    <xf numFmtId="0" fontId="120" fillId="57" borderId="0" xfId="0" applyFont="1" applyFill="1"/>
    <xf numFmtId="0" fontId="121" fillId="0" borderId="0" xfId="0" applyFont="1"/>
    <xf numFmtId="0" fontId="122" fillId="0" borderId="0" xfId="0" applyFont="1"/>
    <xf numFmtId="0" fontId="123" fillId="0" borderId="0" xfId="0" applyFont="1"/>
    <xf numFmtId="0" fontId="124" fillId="0" borderId="0" xfId="0" applyFont="1"/>
    <xf numFmtId="0" fontId="125" fillId="58" borderId="0" xfId="0" applyFont="1" applyFill="1"/>
    <xf numFmtId="0" fontId="0" fillId="12" borderId="0" xfId="0" applyFill="1"/>
    <xf numFmtId="0" fontId="71" fillId="12" borderId="3" xfId="0" applyFont="1" applyFill="1" applyBorder="1" applyAlignment="1">
      <alignment horizontal="center"/>
    </xf>
    <xf numFmtId="0" fontId="21" fillId="59" borderId="3" xfId="0" applyFont="1" applyFill="1" applyBorder="1"/>
    <xf numFmtId="0" fontId="0" fillId="59" borderId="3" xfId="0" applyFill="1" applyBorder="1"/>
    <xf numFmtId="0" fontId="21" fillId="17" borderId="3" xfId="0" applyFont="1" applyFill="1" applyBorder="1"/>
    <xf numFmtId="0" fontId="0" fillId="17" borderId="3" xfId="0" applyFill="1" applyBorder="1"/>
    <xf numFmtId="0" fontId="0" fillId="57" borderId="0" xfId="0" applyFill="1"/>
    <xf numFmtId="0" fontId="0" fillId="58" borderId="0" xfId="0" applyFill="1"/>
    <xf numFmtId="0" fontId="0" fillId="0" borderId="0" xfId="0" quotePrefix="1"/>
    <xf numFmtId="0" fontId="44" fillId="0" borderId="0" xfId="0" applyFont="1" applyAlignment="1" applyProtection="1">
      <alignment horizontal="center"/>
      <protection locked="0"/>
    </xf>
    <xf numFmtId="0" fontId="85" fillId="60" borderId="0" xfId="0" applyFont="1" applyFill="1"/>
    <xf numFmtId="0" fontId="88" fillId="12" borderId="3" xfId="0" applyFont="1" applyFill="1" applyBorder="1" applyAlignment="1">
      <alignment horizontal="center"/>
    </xf>
    <xf numFmtId="0" fontId="0" fillId="0" borderId="3" xfId="0" applyBorder="1"/>
    <xf numFmtId="0" fontId="128" fillId="60" borderId="3" xfId="0" applyFont="1" applyFill="1" applyBorder="1"/>
    <xf numFmtId="0" fontId="128" fillId="0" borderId="3" xfId="0" applyFont="1" applyBorder="1"/>
    <xf numFmtId="0" fontId="131" fillId="20" borderId="0" xfId="0" applyFont="1" applyFill="1" applyProtection="1">
      <protection locked="0"/>
    </xf>
    <xf numFmtId="0" fontId="132" fillId="20" borderId="0" xfId="0" applyFont="1" applyFill="1" applyProtection="1">
      <protection locked="0"/>
    </xf>
    <xf numFmtId="0" fontId="36" fillId="0" borderId="0" xfId="0" applyFont="1" applyAlignment="1">
      <alignment vertical="center"/>
    </xf>
    <xf numFmtId="0" fontId="134" fillId="0" borderId="0" xfId="0" applyFont="1" applyAlignment="1">
      <alignment vertical="center"/>
    </xf>
    <xf numFmtId="0" fontId="36" fillId="0" borderId="0" xfId="0" applyFont="1" applyAlignment="1">
      <alignment horizontal="left"/>
    </xf>
    <xf numFmtId="0" fontId="134" fillId="0" borderId="0" xfId="0" applyFont="1"/>
    <xf numFmtId="0" fontId="36" fillId="0" borderId="0" xfId="0" applyFont="1"/>
    <xf numFmtId="0" fontId="135" fillId="53" borderId="0" xfId="1" applyFont="1" applyFill="1" applyAlignment="1">
      <alignment horizontal="center" wrapText="1"/>
    </xf>
    <xf numFmtId="0" fontId="57" fillId="53" borderId="3" xfId="0" applyFont="1" applyFill="1" applyBorder="1" applyAlignment="1" applyProtection="1">
      <alignment horizontal="center" wrapText="1"/>
      <protection hidden="1"/>
    </xf>
    <xf numFmtId="176" fontId="57" fillId="53" borderId="3" xfId="0" applyNumberFormat="1" applyFont="1" applyFill="1" applyBorder="1" applyAlignment="1" applyProtection="1">
      <alignment horizontal="center" wrapText="1"/>
      <protection hidden="1"/>
    </xf>
    <xf numFmtId="0" fontId="138" fillId="0" borderId="0" xfId="0" applyFont="1" applyProtection="1">
      <protection locked="0"/>
    </xf>
    <xf numFmtId="0" fontId="139" fillId="33" borderId="0" xfId="0" applyFont="1" applyFill="1" applyProtection="1">
      <protection locked="0"/>
    </xf>
    <xf numFmtId="0" fontId="33" fillId="16" borderId="23" xfId="0" applyFont="1" applyFill="1" applyBorder="1" applyAlignment="1" applyProtection="1">
      <alignment horizontal="center" wrapText="1"/>
      <protection locked="0"/>
    </xf>
    <xf numFmtId="38" fontId="33" fillId="16" borderId="23" xfId="3" applyFont="1" applyFill="1" applyBorder="1" applyAlignment="1" applyProtection="1">
      <alignment horizontal="center" wrapText="1"/>
      <protection locked="0"/>
    </xf>
    <xf numFmtId="0" fontId="140" fillId="0" borderId="23" xfId="0" applyFont="1" applyBorder="1" applyProtection="1">
      <protection locked="0"/>
    </xf>
    <xf numFmtId="3" fontId="140" fillId="0" borderId="23" xfId="0" applyNumberFormat="1" applyFont="1" applyBorder="1" applyProtection="1">
      <protection locked="0"/>
    </xf>
    <xf numFmtId="183" fontId="140" fillId="0" borderId="23" xfId="0" applyNumberFormat="1" applyFont="1" applyBorder="1" applyProtection="1">
      <protection locked="0"/>
    </xf>
    <xf numFmtId="38" fontId="138" fillId="0" borderId="0" xfId="3" applyFont="1" applyAlignment="1" applyProtection="1">
      <protection locked="0"/>
    </xf>
    <xf numFmtId="56" fontId="0" fillId="0" borderId="0" xfId="0" applyNumberFormat="1"/>
    <xf numFmtId="0" fontId="76" fillId="20" borderId="0" xfId="1" applyFont="1" applyFill="1"/>
    <xf numFmtId="0" fontId="0" fillId="20" borderId="0" xfId="0" applyFill="1"/>
    <xf numFmtId="0" fontId="73" fillId="20" borderId="0" xfId="0" applyFont="1" applyFill="1" applyAlignment="1">
      <alignment horizontal="center"/>
    </xf>
    <xf numFmtId="0" fontId="74" fillId="20" borderId="0" xfId="0" applyFont="1" applyFill="1" applyAlignment="1">
      <alignment horizontal="center"/>
    </xf>
    <xf numFmtId="0" fontId="141" fillId="36" borderId="0" xfId="0" applyFont="1" applyFill="1" applyAlignment="1">
      <alignment horizontal="center" vertical="center"/>
    </xf>
    <xf numFmtId="0" fontId="142" fillId="34" borderId="0" xfId="0" applyFont="1" applyFill="1" applyAlignment="1" applyProtection="1">
      <alignment horizontal="center" vertical="center"/>
      <protection locked="0"/>
    </xf>
    <xf numFmtId="0" fontId="141" fillId="36" borderId="0" xfId="0" applyFont="1" applyFill="1" applyAlignment="1" applyProtection="1">
      <alignment horizontal="center" vertical="center"/>
      <protection locked="0"/>
    </xf>
    <xf numFmtId="0" fontId="128" fillId="0" borderId="0" xfId="0" applyFont="1" applyAlignment="1">
      <alignment vertical="center"/>
    </xf>
    <xf numFmtId="0" fontId="42" fillId="0" borderId="0" xfId="0" applyFont="1"/>
    <xf numFmtId="0" fontId="0" fillId="0" borderId="0" xfId="0" applyAlignment="1">
      <alignment horizontal="left" vertical="center" indent="1"/>
    </xf>
    <xf numFmtId="0" fontId="143" fillId="0" borderId="0" xfId="0" applyFont="1" applyAlignment="1">
      <alignment vertical="center"/>
    </xf>
    <xf numFmtId="0" fontId="43" fillId="0" borderId="0" xfId="0" applyFont="1" applyAlignment="1">
      <alignment vertical="center"/>
    </xf>
    <xf numFmtId="0" fontId="3" fillId="51" borderId="23" xfId="0" applyFont="1" applyFill="1" applyBorder="1" applyAlignment="1" applyProtection="1">
      <alignment horizontal="center" wrapText="1"/>
      <protection locked="0"/>
    </xf>
    <xf numFmtId="0" fontId="3" fillId="52" borderId="23" xfId="0" applyFont="1" applyFill="1" applyBorder="1" applyAlignment="1" applyProtection="1">
      <alignment horizontal="center" wrapText="1"/>
      <protection locked="0"/>
    </xf>
    <xf numFmtId="0" fontId="103" fillId="62" borderId="0" xfId="0" applyFont="1" applyFill="1" applyAlignment="1">
      <alignment horizontal="center"/>
    </xf>
    <xf numFmtId="0" fontId="0" fillId="62" borderId="0" xfId="0" applyFill="1"/>
    <xf numFmtId="0" fontId="113" fillId="62" borderId="0" xfId="0" applyFont="1" applyFill="1" applyAlignment="1">
      <alignment horizontal="center"/>
    </xf>
    <xf numFmtId="0" fontId="144" fillId="62" borderId="0" xfId="0" applyFont="1" applyFill="1"/>
    <xf numFmtId="0" fontId="0" fillId="62" borderId="0" xfId="0" applyFill="1" applyAlignment="1">
      <alignment horizontal="center"/>
    </xf>
    <xf numFmtId="0" fontId="0" fillId="47" borderId="0" xfId="0" applyFill="1" applyAlignment="1">
      <alignment horizontal="center"/>
    </xf>
    <xf numFmtId="0" fontId="0" fillId="17" borderId="0" xfId="0" applyFill="1" applyAlignment="1">
      <alignment horizontal="center"/>
    </xf>
    <xf numFmtId="0" fontId="0" fillId="0" borderId="0" xfId="0" applyAlignment="1">
      <alignment horizontal="center"/>
    </xf>
    <xf numFmtId="0" fontId="145" fillId="20" borderId="0" xfId="0" applyFont="1" applyFill="1" applyProtection="1">
      <protection locked="0"/>
    </xf>
    <xf numFmtId="0" fontId="146" fillId="40" borderId="23" xfId="0" applyFont="1" applyFill="1" applyBorder="1" applyAlignment="1" applyProtection="1">
      <alignment horizontal="center" wrapText="1"/>
      <protection locked="0"/>
    </xf>
    <xf numFmtId="3" fontId="57" fillId="53" borderId="3" xfId="0" applyNumberFormat="1" applyFont="1" applyFill="1" applyBorder="1" applyAlignment="1" applyProtection="1">
      <alignment horizontal="center" vertical="center" wrapText="1"/>
      <protection hidden="1"/>
    </xf>
    <xf numFmtId="2" fontId="57" fillId="53" borderId="3" xfId="0" applyNumberFormat="1" applyFont="1" applyFill="1" applyBorder="1" applyAlignment="1" applyProtection="1">
      <alignment horizontal="center" wrapText="1"/>
      <protection hidden="1"/>
    </xf>
    <xf numFmtId="3" fontId="57" fillId="53" borderId="3" xfId="0" applyNumberFormat="1" applyFont="1" applyFill="1" applyBorder="1" applyAlignment="1" applyProtection="1">
      <alignment horizontal="center" wrapText="1"/>
      <protection hidden="1"/>
    </xf>
    <xf numFmtId="0" fontId="146" fillId="40" borderId="23" xfId="0" applyFont="1" applyFill="1" applyBorder="1" applyAlignment="1" applyProtection="1">
      <alignment horizontal="center" vertical="center" wrapText="1"/>
      <protection locked="0"/>
    </xf>
    <xf numFmtId="3" fontId="140" fillId="0" borderId="23" xfId="0" applyNumberFormat="1" applyFont="1" applyBorder="1" applyAlignment="1" applyProtection="1">
      <alignment horizontal="center"/>
      <protection locked="0"/>
    </xf>
    <xf numFmtId="0" fontId="147" fillId="0" borderId="0" xfId="0" applyFont="1" applyAlignment="1" applyProtection="1">
      <alignment horizontal="center"/>
      <protection locked="0"/>
    </xf>
    <xf numFmtId="0" fontId="36" fillId="0" borderId="0" xfId="0" applyFont="1" applyAlignment="1">
      <alignment horizontal="center"/>
    </xf>
    <xf numFmtId="0" fontId="147" fillId="0" borderId="0" xfId="0" applyFont="1" applyProtection="1">
      <protection locked="0"/>
    </xf>
    <xf numFmtId="176" fontId="151" fillId="0" borderId="3" xfId="0" applyNumberFormat="1" applyFont="1" applyBorder="1" applyAlignment="1">
      <alignment horizontal="center"/>
    </xf>
    <xf numFmtId="0" fontId="152" fillId="0" borderId="23" xfId="0" applyFont="1" applyBorder="1" applyAlignment="1" applyProtection="1">
      <alignment horizontal="center"/>
      <protection locked="0"/>
    </xf>
    <xf numFmtId="0" fontId="152" fillId="61" borderId="23" xfId="0" applyFont="1" applyFill="1" applyBorder="1" applyProtection="1">
      <protection locked="0"/>
    </xf>
    <xf numFmtId="0" fontId="152" fillId="0" borderId="23" xfId="0" applyFont="1" applyBorder="1" applyProtection="1">
      <protection locked="0"/>
    </xf>
    <xf numFmtId="3" fontId="152" fillId="0" borderId="23" xfId="0" applyNumberFormat="1" applyFont="1" applyBorder="1" applyProtection="1">
      <protection locked="0"/>
    </xf>
    <xf numFmtId="3" fontId="152" fillId="0" borderId="23" xfId="0" applyNumberFormat="1" applyFont="1" applyBorder="1" applyAlignment="1" applyProtection="1">
      <alignment horizontal="center"/>
      <protection locked="0"/>
    </xf>
    <xf numFmtId="183" fontId="152" fillId="0" borderId="23" xfId="0" applyNumberFormat="1" applyFont="1" applyBorder="1" applyProtection="1">
      <protection locked="0"/>
    </xf>
    <xf numFmtId="0" fontId="153" fillId="0" borderId="0" xfId="0" applyFont="1" applyProtection="1">
      <protection locked="0"/>
    </xf>
    <xf numFmtId="0" fontId="154" fillId="0" borderId="23" xfId="0" applyFont="1" applyBorder="1" applyProtection="1">
      <protection locked="0"/>
    </xf>
    <xf numFmtId="0" fontId="154" fillId="0" borderId="23" xfId="0" applyFont="1" applyBorder="1" applyAlignment="1" applyProtection="1">
      <alignment horizontal="center"/>
      <protection locked="0"/>
    </xf>
    <xf numFmtId="3" fontId="154" fillId="0" borderId="23" xfId="0" applyNumberFormat="1" applyFont="1" applyBorder="1" applyProtection="1">
      <protection locked="0"/>
    </xf>
    <xf numFmtId="3" fontId="154" fillId="0" borderId="23" xfId="0" applyNumberFormat="1" applyFont="1" applyBorder="1" applyAlignment="1" applyProtection="1">
      <alignment horizontal="center"/>
      <protection locked="0"/>
    </xf>
    <xf numFmtId="183" fontId="154" fillId="0" borderId="23" xfId="0" applyNumberFormat="1" applyFont="1" applyBorder="1" applyProtection="1">
      <protection locked="0"/>
    </xf>
    <xf numFmtId="3" fontId="153" fillId="0" borderId="0" xfId="0" applyNumberFormat="1" applyFont="1" applyProtection="1">
      <protection locked="0"/>
    </xf>
    <xf numFmtId="178" fontId="57" fillId="53" borderId="3" xfId="0" applyNumberFormat="1" applyFont="1" applyFill="1" applyBorder="1" applyAlignment="1" applyProtection="1">
      <alignment horizontal="center" vertical="center" wrapText="1"/>
      <protection hidden="1"/>
    </xf>
    <xf numFmtId="0" fontId="155" fillId="63" borderId="68" xfId="0" applyFont="1" applyFill="1" applyBorder="1" applyAlignment="1">
      <alignment horizontal="center" vertical="center" wrapText="1"/>
    </xf>
    <xf numFmtId="0" fontId="157" fillId="64" borderId="68" xfId="0" applyFont="1" applyFill="1" applyBorder="1" applyAlignment="1">
      <alignment horizontal="center" vertical="center"/>
    </xf>
    <xf numFmtId="0" fontId="158" fillId="0" borderId="0" xfId="0" applyFont="1" applyAlignment="1">
      <alignment horizontal="left" vertical="top" wrapText="1"/>
    </xf>
    <xf numFmtId="0" fontId="160" fillId="0" borderId="68" xfId="0" applyFont="1" applyBorder="1" applyAlignment="1">
      <alignment horizontal="left" vertical="center" wrapText="1"/>
    </xf>
    <xf numFmtId="0" fontId="160" fillId="0" borderId="68" xfId="0" applyFont="1" applyBorder="1" applyAlignment="1">
      <alignment horizontal="center" vertical="center"/>
    </xf>
    <xf numFmtId="3" fontId="160" fillId="0" borderId="68" xfId="0" applyNumberFormat="1" applyFont="1" applyBorder="1" applyAlignment="1">
      <alignment horizontal="right" vertical="center"/>
    </xf>
    <xf numFmtId="179" fontId="160" fillId="0" borderId="68" xfId="0" applyNumberFormat="1" applyFont="1" applyBorder="1" applyAlignment="1">
      <alignment horizontal="right" vertical="center"/>
    </xf>
    <xf numFmtId="178" fontId="160" fillId="0" borderId="68" xfId="0" applyNumberFormat="1" applyFont="1" applyBorder="1" applyAlignment="1">
      <alignment horizontal="right" vertical="center"/>
    </xf>
    <xf numFmtId="1" fontId="160" fillId="0" borderId="68" xfId="0" applyNumberFormat="1" applyFont="1" applyBorder="1" applyAlignment="1">
      <alignment horizontal="right" vertical="center"/>
    </xf>
    <xf numFmtId="185" fontId="160" fillId="0" borderId="68" xfId="0" applyNumberFormat="1" applyFont="1" applyBorder="1" applyAlignment="1">
      <alignment horizontal="right" vertical="center"/>
    </xf>
    <xf numFmtId="2" fontId="160" fillId="0" borderId="68" xfId="0" applyNumberFormat="1" applyFont="1" applyBorder="1" applyAlignment="1">
      <alignment horizontal="right" vertical="center"/>
    </xf>
    <xf numFmtId="184" fontId="160" fillId="0" borderId="68" xfId="0" applyNumberFormat="1" applyFont="1" applyBorder="1" applyAlignment="1">
      <alignment horizontal="right" vertical="center"/>
    </xf>
    <xf numFmtId="193" fontId="160" fillId="0" borderId="68" xfId="0" applyNumberFormat="1" applyFont="1" applyBorder="1" applyAlignment="1">
      <alignment horizontal="right" vertical="center"/>
    </xf>
    <xf numFmtId="0" fontId="159" fillId="0" borderId="68" xfId="0" applyFont="1" applyBorder="1" applyAlignment="1">
      <alignment horizontal="center" vertical="center" wrapText="1"/>
    </xf>
    <xf numFmtId="0" fontId="161" fillId="65" borderId="68" xfId="0" applyFont="1" applyFill="1" applyBorder="1" applyAlignment="1">
      <alignment horizontal="left" vertical="center" wrapText="1"/>
    </xf>
    <xf numFmtId="0" fontId="164" fillId="63" borderId="68" xfId="0" applyFont="1" applyFill="1" applyBorder="1" applyAlignment="1">
      <alignment horizontal="center" vertical="center" wrapText="1"/>
    </xf>
    <xf numFmtId="1" fontId="165" fillId="0" borderId="68" xfId="0" applyNumberFormat="1" applyFont="1" applyBorder="1" applyAlignment="1">
      <alignment horizontal="right" vertical="center"/>
    </xf>
    <xf numFmtId="0" fontId="165" fillId="0" borderId="68" xfId="0" applyFont="1" applyBorder="1" applyAlignment="1">
      <alignment horizontal="center" vertical="center"/>
    </xf>
    <xf numFmtId="0" fontId="165" fillId="0" borderId="68" xfId="0" applyFont="1" applyBorder="1" applyAlignment="1">
      <alignment horizontal="left" vertical="center" wrapText="1"/>
    </xf>
    <xf numFmtId="3" fontId="165" fillId="0" borderId="68" xfId="0" applyNumberFormat="1" applyFont="1" applyBorder="1" applyAlignment="1">
      <alignment horizontal="right" vertical="center"/>
    </xf>
    <xf numFmtId="178" fontId="165" fillId="0" borderId="68" xfId="0" applyNumberFormat="1" applyFont="1" applyBorder="1" applyAlignment="1">
      <alignment horizontal="right" vertical="center"/>
    </xf>
    <xf numFmtId="0" fontId="148" fillId="0" borderId="68" xfId="0" applyFont="1" applyBorder="1" applyAlignment="1">
      <alignment horizontal="center" vertical="center" wrapText="1"/>
    </xf>
    <xf numFmtId="3" fontId="134" fillId="0" borderId="0" xfId="0" applyNumberFormat="1" applyFont="1"/>
    <xf numFmtId="3" fontId="0" fillId="0" borderId="0" xfId="0" applyNumberFormat="1"/>
    <xf numFmtId="0" fontId="166" fillId="0" borderId="0" xfId="0" applyFont="1"/>
    <xf numFmtId="56" fontId="20" fillId="0" borderId="0" xfId="0" applyNumberFormat="1" applyFont="1"/>
    <xf numFmtId="0" fontId="159" fillId="0" borderId="69" xfId="0" applyFont="1" applyBorder="1" applyAlignment="1">
      <alignment horizontal="center" vertical="center" wrapText="1"/>
    </xf>
    <xf numFmtId="0" fontId="160" fillId="0" borderId="69" xfId="0" applyFont="1" applyBorder="1" applyAlignment="1">
      <alignment horizontal="center" vertical="center"/>
    </xf>
    <xf numFmtId="0" fontId="160" fillId="0" borderId="69" xfId="0" applyFont="1" applyBorder="1" applyAlignment="1">
      <alignment horizontal="left" vertical="center" wrapText="1"/>
    </xf>
    <xf numFmtId="0" fontId="168" fillId="14" borderId="0" xfId="0" applyFont="1" applyFill="1"/>
    <xf numFmtId="0" fontId="169" fillId="14" borderId="0" xfId="0" applyFont="1" applyFill="1" applyAlignment="1">
      <alignment horizontal="right"/>
    </xf>
    <xf numFmtId="0" fontId="134" fillId="67" borderId="0" xfId="0" applyFont="1" applyFill="1"/>
    <xf numFmtId="194" fontId="170" fillId="14" borderId="0" xfId="0" applyNumberFormat="1" applyFont="1" applyFill="1" applyAlignment="1">
      <alignment horizontal="left"/>
    </xf>
    <xf numFmtId="0" fontId="171" fillId="16" borderId="0" xfId="1" applyFont="1" applyFill="1" applyAlignment="1">
      <alignment horizontal="center"/>
    </xf>
    <xf numFmtId="0" fontId="134" fillId="40" borderId="0" xfId="0" applyFont="1" applyFill="1" applyAlignment="1">
      <alignment horizontal="center" vertical="center"/>
    </xf>
    <xf numFmtId="0" fontId="168" fillId="40" borderId="0" xfId="0" applyFont="1" applyFill="1" applyAlignment="1">
      <alignment horizontal="center" vertical="center"/>
    </xf>
    <xf numFmtId="0" fontId="164" fillId="63" borderId="70" xfId="0" applyFont="1" applyFill="1" applyBorder="1" applyAlignment="1">
      <alignment horizontal="center" vertical="center" wrapText="1"/>
    </xf>
    <xf numFmtId="184" fontId="165" fillId="0" borderId="70" xfId="0" applyNumberFormat="1" applyFont="1" applyBorder="1" applyAlignment="1">
      <alignment horizontal="right" vertical="center"/>
    </xf>
    <xf numFmtId="0" fontId="134" fillId="40" borderId="3" xfId="0" applyFont="1" applyFill="1" applyBorder="1" applyAlignment="1">
      <alignment horizontal="center" vertical="center"/>
    </xf>
    <xf numFmtId="0" fontId="134" fillId="0" borderId="0" xfId="0" applyFont="1" applyAlignment="1">
      <alignment horizontal="center" vertical="center"/>
    </xf>
    <xf numFmtId="182" fontId="176" fillId="4" borderId="0" xfId="0" applyNumberFormat="1" applyFont="1" applyFill="1" applyAlignment="1" applyProtection="1">
      <alignment horizontal="center" vertical="center"/>
      <protection locked="0"/>
    </xf>
    <xf numFmtId="187" fontId="176" fillId="4" borderId="0" xfId="0" applyNumberFormat="1" applyFont="1" applyFill="1" applyAlignment="1" applyProtection="1">
      <alignment horizontal="center" vertical="center"/>
      <protection locked="0"/>
    </xf>
    <xf numFmtId="0" fontId="93" fillId="0" borderId="0" xfId="0" applyFont="1" applyProtection="1">
      <protection locked="0"/>
    </xf>
    <xf numFmtId="0" fontId="8" fillId="40" borderId="1" xfId="0" applyFont="1" applyFill="1" applyBorder="1" applyAlignment="1" applyProtection="1">
      <alignment horizontal="center" vertical="center"/>
      <protection locked="0"/>
    </xf>
    <xf numFmtId="182" fontId="176" fillId="40" borderId="0" xfId="0" applyNumberFormat="1" applyFont="1" applyFill="1" applyAlignment="1" applyProtection="1">
      <alignment horizontal="center" vertical="center"/>
      <protection locked="0"/>
    </xf>
    <xf numFmtId="0" fontId="0" fillId="40" borderId="0" xfId="0" applyFill="1" applyProtection="1">
      <protection locked="0"/>
    </xf>
    <xf numFmtId="3" fontId="15" fillId="40" borderId="0" xfId="0" applyNumberFormat="1" applyFont="1" applyFill="1" applyAlignment="1" applyProtection="1">
      <alignment horizontal="right" vertical="center"/>
      <protection locked="0"/>
    </xf>
    <xf numFmtId="179" fontId="15" fillId="40" borderId="0" xfId="0" applyNumberFormat="1" applyFont="1" applyFill="1" applyAlignment="1" applyProtection="1">
      <alignment horizontal="right" vertical="center"/>
      <protection locked="0"/>
    </xf>
    <xf numFmtId="179" fontId="0" fillId="40" borderId="0" xfId="0" applyNumberFormat="1" applyFill="1" applyProtection="1">
      <protection locked="0"/>
    </xf>
    <xf numFmtId="0" fontId="177" fillId="70" borderId="1" xfId="0" applyFont="1" applyFill="1" applyBorder="1" applyAlignment="1" applyProtection="1">
      <alignment horizontal="center" vertical="center"/>
      <protection locked="0"/>
    </xf>
    <xf numFmtId="187" fontId="178" fillId="70" borderId="0" xfId="0" applyNumberFormat="1" applyFont="1" applyFill="1" applyAlignment="1" applyProtection="1">
      <alignment horizontal="center" vertical="center"/>
      <protection locked="0"/>
    </xf>
    <xf numFmtId="0" fontId="179" fillId="70" borderId="0" xfId="0" applyFont="1" applyFill="1" applyProtection="1">
      <protection locked="0"/>
    </xf>
    <xf numFmtId="3" fontId="180" fillId="70" borderId="0" xfId="0" applyNumberFormat="1" applyFont="1" applyFill="1" applyAlignment="1" applyProtection="1">
      <alignment horizontal="right" vertical="center" wrapText="1"/>
      <protection locked="0"/>
    </xf>
    <xf numFmtId="3" fontId="181" fillId="70" borderId="0" xfId="0" applyNumberFormat="1" applyFont="1" applyFill="1" applyAlignment="1" applyProtection="1">
      <alignment horizontal="right" vertical="center" wrapText="1"/>
      <protection locked="0"/>
    </xf>
    <xf numFmtId="3" fontId="182" fillId="70" borderId="0" xfId="0" applyNumberFormat="1" applyFont="1" applyFill="1" applyAlignment="1" applyProtection="1">
      <alignment horizontal="right" vertical="center"/>
      <protection locked="0"/>
    </xf>
    <xf numFmtId="3" fontId="179" fillId="70" borderId="0" xfId="0" applyNumberFormat="1" applyFont="1" applyFill="1" applyProtection="1">
      <protection locked="0"/>
    </xf>
    <xf numFmtId="0" fontId="183" fillId="0" borderId="0" xfId="0" applyFont="1"/>
    <xf numFmtId="0" fontId="184" fillId="64" borderId="0" xfId="0" applyFont="1" applyFill="1"/>
    <xf numFmtId="0" fontId="185" fillId="64" borderId="0" xfId="0" applyFont="1" applyFill="1" applyAlignment="1">
      <alignment vertical="center"/>
    </xf>
    <xf numFmtId="0" fontId="186" fillId="0" borderId="0" xfId="0" applyFont="1" applyAlignment="1">
      <alignment horizontal="left"/>
    </xf>
    <xf numFmtId="176" fontId="187" fillId="0" borderId="3" xfId="0" applyNumberFormat="1" applyFont="1" applyBorder="1" applyAlignment="1">
      <alignment horizontal="center"/>
    </xf>
    <xf numFmtId="0" fontId="42" fillId="0" borderId="0" xfId="0" applyFont="1" applyAlignment="1">
      <alignment horizontal="left" vertical="center" indent="1"/>
    </xf>
    <xf numFmtId="0" fontId="134" fillId="67" borderId="0" xfId="0" applyFont="1" applyFill="1" applyAlignment="1">
      <alignment horizontal="left" vertical="center" indent="23"/>
    </xf>
    <xf numFmtId="0" fontId="189" fillId="0" borderId="0" xfId="0" applyFont="1"/>
    <xf numFmtId="0" fontId="190" fillId="0" borderId="0" xfId="0" applyFont="1"/>
    <xf numFmtId="0" fontId="85" fillId="0" borderId="0" xfId="0" applyFont="1"/>
    <xf numFmtId="0" fontId="191" fillId="64" borderId="0" xfId="0" applyFont="1" applyFill="1" applyAlignment="1">
      <alignment horizontal="center"/>
    </xf>
    <xf numFmtId="0" fontId="85" fillId="0" borderId="0" xfId="0" applyFont="1" applyAlignment="1">
      <alignment horizontal="center"/>
    </xf>
    <xf numFmtId="0" fontId="192" fillId="0" borderId="0" xfId="0" applyFont="1"/>
    <xf numFmtId="193" fontId="191" fillId="64" borderId="0" xfId="0" applyNumberFormat="1" applyFont="1" applyFill="1" applyAlignment="1">
      <alignment horizontal="center"/>
    </xf>
    <xf numFmtId="0" fontId="193" fillId="0" borderId="0" xfId="0" applyFont="1"/>
    <xf numFmtId="0" fontId="77" fillId="63" borderId="0" xfId="0" applyFont="1" applyFill="1" applyAlignment="1">
      <alignment horizontal="center" vertical="center"/>
    </xf>
    <xf numFmtId="1" fontId="134" fillId="0" borderId="71" xfId="0" applyNumberFormat="1" applyFont="1" applyBorder="1" applyAlignment="1">
      <alignment vertical="center"/>
    </xf>
    <xf numFmtId="0" fontId="134" fillId="0" borderId="65" xfId="0" applyFont="1" applyBorder="1" applyAlignment="1">
      <alignment vertical="center"/>
    </xf>
    <xf numFmtId="3" fontId="134" fillId="0" borderId="65" xfId="0" applyNumberFormat="1" applyFont="1" applyBorder="1" applyAlignment="1">
      <alignment vertical="center"/>
    </xf>
    <xf numFmtId="195" fontId="134" fillId="0" borderId="65" xfId="0" applyNumberFormat="1" applyFont="1" applyBorder="1" applyAlignment="1">
      <alignment vertical="center"/>
    </xf>
    <xf numFmtId="184" fontId="134" fillId="0" borderId="65" xfId="0" applyNumberFormat="1" applyFont="1" applyBorder="1" applyAlignment="1">
      <alignment vertical="center"/>
    </xf>
    <xf numFmtId="178" fontId="134" fillId="0" borderId="65" xfId="0" applyNumberFormat="1" applyFont="1" applyBorder="1" applyAlignment="1">
      <alignment vertical="center"/>
    </xf>
    <xf numFmtId="191" fontId="134" fillId="0" borderId="65" xfId="0" applyNumberFormat="1" applyFont="1" applyBorder="1" applyAlignment="1">
      <alignment vertical="center"/>
    </xf>
    <xf numFmtId="0" fontId="134" fillId="0" borderId="72" xfId="0" applyFont="1" applyBorder="1" applyAlignment="1">
      <alignment vertical="center"/>
    </xf>
    <xf numFmtId="1" fontId="134" fillId="0" borderId="13" xfId="0" applyNumberFormat="1" applyFont="1" applyBorder="1" applyAlignment="1">
      <alignment vertical="center"/>
    </xf>
    <xf numFmtId="0" fontId="134" fillId="0" borderId="3" xfId="0" applyFont="1" applyBorder="1" applyAlignment="1">
      <alignment vertical="center"/>
    </xf>
    <xf numFmtId="3" fontId="134" fillId="0" borderId="3" xfId="0" applyNumberFormat="1" applyFont="1" applyBorder="1" applyAlignment="1">
      <alignment vertical="center"/>
    </xf>
    <xf numFmtId="195" fontId="134" fillId="0" borderId="3" xfId="0" applyNumberFormat="1" applyFont="1" applyBorder="1" applyAlignment="1">
      <alignment vertical="center"/>
    </xf>
    <xf numFmtId="184" fontId="134" fillId="0" borderId="3" xfId="0" applyNumberFormat="1" applyFont="1" applyBorder="1" applyAlignment="1">
      <alignment vertical="center"/>
    </xf>
    <xf numFmtId="178" fontId="134" fillId="0" borderId="3" xfId="0" applyNumberFormat="1" applyFont="1" applyBorder="1" applyAlignment="1">
      <alignment vertical="center"/>
    </xf>
    <xf numFmtId="191" fontId="134" fillId="0" borderId="3" xfId="0" applyNumberFormat="1" applyFont="1" applyBorder="1" applyAlignment="1">
      <alignment vertical="center"/>
    </xf>
    <xf numFmtId="0" fontId="134" fillId="0" borderId="54" xfId="0" applyFont="1" applyBorder="1" applyAlignment="1">
      <alignment vertical="center"/>
    </xf>
    <xf numFmtId="0" fontId="196" fillId="61" borderId="23" xfId="0" applyFont="1" applyFill="1" applyBorder="1" applyProtection="1">
      <protection locked="0"/>
    </xf>
    <xf numFmtId="0" fontId="197" fillId="20" borderId="23" xfId="0" applyFont="1" applyFill="1" applyBorder="1" applyAlignment="1" applyProtection="1">
      <alignment horizontal="center"/>
      <protection locked="0"/>
    </xf>
    <xf numFmtId="0" fontId="132" fillId="20" borderId="23" xfId="0" applyFont="1" applyFill="1" applyBorder="1" applyAlignment="1" applyProtection="1">
      <alignment horizontal="center"/>
      <protection locked="0"/>
    </xf>
    <xf numFmtId="0" fontId="131" fillId="20" borderId="23" xfId="0" applyFont="1" applyFill="1" applyBorder="1" applyAlignment="1" applyProtection="1">
      <alignment horizontal="center"/>
      <protection locked="0"/>
    </xf>
    <xf numFmtId="0" fontId="198" fillId="33" borderId="0" xfId="0" applyFont="1" applyFill="1" applyAlignment="1" applyProtection="1">
      <alignment horizontal="center" vertical="center"/>
      <protection locked="0"/>
    </xf>
    <xf numFmtId="3" fontId="198" fillId="33" borderId="0" xfId="0" applyNumberFormat="1" applyFont="1" applyFill="1" applyAlignment="1" applyProtection="1">
      <alignment horizontal="center" vertical="center"/>
      <protection locked="0"/>
    </xf>
    <xf numFmtId="38" fontId="198" fillId="33" borderId="0" xfId="3" applyFont="1" applyFill="1" applyAlignment="1" applyProtection="1">
      <alignment horizontal="center" vertical="center"/>
      <protection locked="0"/>
    </xf>
    <xf numFmtId="0" fontId="199" fillId="0" borderId="0" xfId="0" applyFont="1" applyAlignment="1">
      <alignment vertical="center" wrapText="1"/>
    </xf>
    <xf numFmtId="0" fontId="200" fillId="0" borderId="0" xfId="0" applyFont="1" applyAlignment="1">
      <alignment vertical="center"/>
    </xf>
    <xf numFmtId="199" fontId="152" fillId="0" borderId="23" xfId="0" applyNumberFormat="1" applyFont="1" applyBorder="1" applyProtection="1">
      <protection locked="0"/>
    </xf>
    <xf numFmtId="199" fontId="154" fillId="0" borderId="23" xfId="0" applyNumberFormat="1" applyFont="1" applyBorder="1" applyProtection="1">
      <protection locked="0"/>
    </xf>
    <xf numFmtId="199" fontId="140" fillId="0" borderId="23" xfId="0" applyNumberFormat="1" applyFont="1" applyBorder="1" applyProtection="1">
      <protection locked="0"/>
    </xf>
    <xf numFmtId="199" fontId="147" fillId="0" borderId="0" xfId="0" applyNumberFormat="1" applyFont="1" applyProtection="1">
      <protection locked="0"/>
    </xf>
    <xf numFmtId="199" fontId="138" fillId="0" borderId="0" xfId="0" applyNumberFormat="1" applyFont="1" applyProtection="1">
      <protection locked="0"/>
    </xf>
    <xf numFmtId="3" fontId="147" fillId="0" borderId="0" xfId="0" applyNumberFormat="1" applyFont="1" applyProtection="1">
      <protection locked="0"/>
    </xf>
    <xf numFmtId="3" fontId="138" fillId="0" borderId="0" xfId="0" applyNumberFormat="1" applyFont="1" applyProtection="1">
      <protection locked="0"/>
    </xf>
    <xf numFmtId="0" fontId="204" fillId="0" borderId="0" xfId="0" applyFont="1" applyProtection="1">
      <protection locked="0"/>
    </xf>
    <xf numFmtId="0" fontId="204" fillId="0" borderId="0" xfId="0" applyFont="1"/>
    <xf numFmtId="0" fontId="205" fillId="0" borderId="0" xfId="0" applyFont="1" applyProtection="1">
      <protection locked="0"/>
    </xf>
    <xf numFmtId="0" fontId="206" fillId="0" borderId="0" xfId="0" applyFont="1" applyProtection="1">
      <protection locked="0"/>
    </xf>
    <xf numFmtId="0" fontId="207" fillId="16" borderId="0" xfId="0" applyFont="1" applyFill="1" applyAlignment="1" applyProtection="1">
      <alignment horizontal="center"/>
      <protection locked="0"/>
    </xf>
    <xf numFmtId="9" fontId="208" fillId="0" borderId="0" xfId="0" applyNumberFormat="1" applyFont="1" applyProtection="1">
      <protection locked="0"/>
    </xf>
    <xf numFmtId="0" fontId="209" fillId="63" borderId="0" xfId="0" applyFont="1" applyFill="1" applyAlignment="1" applyProtection="1">
      <alignment horizontal="center"/>
      <protection locked="0"/>
    </xf>
    <xf numFmtId="0" fontId="153" fillId="44" borderId="0" xfId="0" applyFont="1" applyFill="1" applyProtection="1">
      <protection locked="0"/>
    </xf>
    <xf numFmtId="0" fontId="204" fillId="0" borderId="0" xfId="0" applyFont="1" applyAlignment="1" applyProtection="1">
      <alignment horizontal="center"/>
      <protection locked="0"/>
    </xf>
    <xf numFmtId="0" fontId="214" fillId="0" borderId="0" xfId="0" applyFont="1" applyProtection="1">
      <protection locked="0"/>
    </xf>
    <xf numFmtId="189" fontId="215" fillId="0" borderId="0" xfId="0" applyNumberFormat="1" applyFont="1" applyProtection="1">
      <protection locked="0"/>
    </xf>
    <xf numFmtId="189" fontId="216" fillId="40" borderId="0" xfId="0" applyNumberFormat="1" applyFont="1" applyFill="1" applyProtection="1">
      <protection locked="0"/>
    </xf>
    <xf numFmtId="0" fontId="217" fillId="0" borderId="0" xfId="0" applyFont="1" applyAlignment="1" applyProtection="1">
      <alignment vertical="center"/>
      <protection locked="0"/>
    </xf>
    <xf numFmtId="0" fontId="218" fillId="0" borderId="0" xfId="0" applyFont="1" applyAlignment="1" applyProtection="1">
      <alignment vertical="center"/>
      <protection locked="0"/>
    </xf>
    <xf numFmtId="0" fontId="207" fillId="63" borderId="0" xfId="0" applyFont="1" applyFill="1" applyAlignment="1" applyProtection="1">
      <alignment horizontal="center" vertical="center"/>
      <protection locked="0"/>
    </xf>
    <xf numFmtId="0" fontId="218" fillId="0" borderId="0" xfId="0" applyFont="1" applyAlignment="1" applyProtection="1">
      <alignment horizontal="center" vertical="center"/>
      <protection locked="0"/>
    </xf>
    <xf numFmtId="0" fontId="204" fillId="0" borderId="0" xfId="0" applyFont="1" applyAlignment="1">
      <alignment horizontal="center"/>
    </xf>
    <xf numFmtId="0" fontId="219" fillId="0" borderId="0" xfId="0" applyFont="1" applyProtection="1">
      <protection locked="0"/>
    </xf>
    <xf numFmtId="0" fontId="33" fillId="16" borderId="23" xfId="0" applyFont="1" applyFill="1" applyBorder="1" applyAlignment="1" applyProtection="1">
      <alignment horizontal="center" vertical="center" wrapText="1"/>
      <protection locked="0"/>
    </xf>
    <xf numFmtId="0" fontId="150" fillId="0" borderId="19" xfId="0" applyFont="1" applyBorder="1" applyAlignment="1" applyProtection="1">
      <alignment horizontal="center" vertical="center"/>
      <protection locked="0"/>
    </xf>
    <xf numFmtId="0" fontId="149" fillId="0" borderId="19" xfId="0" applyFont="1" applyBorder="1" applyAlignment="1" applyProtection="1">
      <alignment horizontal="center" vertical="center"/>
      <protection locked="0"/>
    </xf>
    <xf numFmtId="0" fontId="147" fillId="0" borderId="0" xfId="0" applyFont="1" applyAlignment="1" applyProtection="1">
      <alignment horizontal="center" vertical="center"/>
      <protection locked="0"/>
    </xf>
    <xf numFmtId="0" fontId="138" fillId="0" borderId="0" xfId="0" applyFont="1" applyAlignment="1" applyProtection="1">
      <alignment horizontal="center" vertical="center"/>
      <protection locked="0"/>
    </xf>
    <xf numFmtId="0" fontId="154" fillId="61" borderId="23" xfId="0" applyFont="1" applyFill="1" applyBorder="1" applyProtection="1">
      <protection locked="0"/>
    </xf>
    <xf numFmtId="199" fontId="204" fillId="0" borderId="0" xfId="0" applyNumberFormat="1" applyFont="1" applyProtection="1">
      <protection locked="0"/>
    </xf>
    <xf numFmtId="199" fontId="204" fillId="0" borderId="0" xfId="0" applyNumberFormat="1" applyFont="1"/>
    <xf numFmtId="200" fontId="204" fillId="0" borderId="0" xfId="0" applyNumberFormat="1" applyFont="1" applyProtection="1">
      <protection locked="0"/>
    </xf>
    <xf numFmtId="200" fontId="204" fillId="0" borderId="0" xfId="0" applyNumberFormat="1" applyFont="1"/>
    <xf numFmtId="0" fontId="220" fillId="0" borderId="0" xfId="0" applyFont="1" applyAlignment="1" applyProtection="1">
      <alignment horizontal="center"/>
      <protection locked="0"/>
    </xf>
    <xf numFmtId="0" fontId="204" fillId="0" borderId="0" xfId="0" applyFont="1" applyAlignment="1" applyProtection="1">
      <alignment horizontal="center" vertical="center"/>
      <protection locked="0"/>
    </xf>
    <xf numFmtId="176" fontId="187" fillId="0" borderId="23" xfId="0" applyNumberFormat="1" applyFont="1" applyBorder="1" applyAlignment="1" applyProtection="1">
      <alignment horizontal="center"/>
      <protection locked="0"/>
    </xf>
    <xf numFmtId="3" fontId="187" fillId="0" borderId="23" xfId="0" applyNumberFormat="1" applyFont="1" applyBorder="1" applyProtection="1">
      <protection locked="0"/>
    </xf>
    <xf numFmtId="3" fontId="208" fillId="0" borderId="76" xfId="0" applyNumberFormat="1" applyFont="1" applyBorder="1" applyAlignment="1" applyProtection="1">
      <alignment horizontal="center"/>
      <protection locked="0"/>
    </xf>
    <xf numFmtId="197" fontId="204" fillId="0" borderId="76" xfId="0" applyNumberFormat="1" applyFont="1" applyBorder="1" applyAlignment="1" applyProtection="1">
      <alignment horizontal="center"/>
      <protection locked="0"/>
    </xf>
    <xf numFmtId="198" fontId="204" fillId="0" borderId="76" xfId="0" applyNumberFormat="1" applyFont="1" applyBorder="1" applyProtection="1">
      <protection locked="0"/>
    </xf>
    <xf numFmtId="196" fontId="204" fillId="0" borderId="77" xfId="0" applyNumberFormat="1" applyFont="1" applyBorder="1" applyProtection="1">
      <protection locked="0"/>
    </xf>
    <xf numFmtId="0" fontId="211" fillId="72" borderId="75" xfId="0" applyFont="1" applyFill="1" applyBorder="1" applyProtection="1">
      <protection locked="0"/>
    </xf>
    <xf numFmtId="0" fontId="212" fillId="66" borderId="75" xfId="0" applyFont="1" applyFill="1" applyBorder="1" applyProtection="1">
      <protection locked="0"/>
    </xf>
    <xf numFmtId="0" fontId="213" fillId="73" borderId="75" xfId="0" applyFont="1" applyFill="1" applyBorder="1" applyProtection="1">
      <protection locked="0"/>
    </xf>
    <xf numFmtId="0" fontId="153" fillId="0" borderId="78" xfId="0" applyFont="1" applyBorder="1" applyProtection="1">
      <protection locked="0"/>
    </xf>
    <xf numFmtId="3" fontId="208" fillId="0" borderId="79" xfId="0" applyNumberFormat="1" applyFont="1" applyBorder="1" applyAlignment="1" applyProtection="1">
      <alignment horizontal="center"/>
      <protection locked="0"/>
    </xf>
    <xf numFmtId="197" fontId="204" fillId="0" borderId="79" xfId="0" applyNumberFormat="1" applyFont="1" applyBorder="1" applyAlignment="1" applyProtection="1">
      <alignment horizontal="center"/>
      <protection locked="0"/>
    </xf>
    <xf numFmtId="198" fontId="204" fillId="0" borderId="79" xfId="0" applyNumberFormat="1" applyFont="1" applyBorder="1" applyProtection="1">
      <protection locked="0"/>
    </xf>
    <xf numFmtId="196" fontId="204" fillId="0" borderId="80" xfId="0" applyNumberFormat="1" applyFont="1" applyBorder="1" applyProtection="1">
      <protection locked="0"/>
    </xf>
    <xf numFmtId="0" fontId="210" fillId="71" borderId="73" xfId="0" applyFont="1" applyFill="1" applyBorder="1" applyProtection="1">
      <protection locked="0"/>
    </xf>
    <xf numFmtId="3" fontId="208" fillId="0" borderId="74" xfId="0" applyNumberFormat="1" applyFont="1" applyBorder="1" applyAlignment="1" applyProtection="1">
      <alignment horizontal="center"/>
      <protection locked="0"/>
    </xf>
    <xf numFmtId="3" fontId="208" fillId="0" borderId="77" xfId="0" applyNumberFormat="1" applyFont="1" applyBorder="1" applyAlignment="1" applyProtection="1">
      <alignment horizontal="center"/>
      <protection locked="0"/>
    </xf>
    <xf numFmtId="0" fontId="213" fillId="73" borderId="78" xfId="0" applyFont="1" applyFill="1" applyBorder="1" applyProtection="1">
      <protection locked="0"/>
    </xf>
    <xf numFmtId="3" fontId="208" fillId="0" borderId="80" xfId="0" applyNumberFormat="1" applyFont="1" applyBorder="1" applyAlignment="1" applyProtection="1">
      <alignment horizontal="center"/>
      <protection locked="0"/>
    </xf>
    <xf numFmtId="0" fontId="210" fillId="71" borderId="81" xfId="0" applyFont="1" applyFill="1" applyBorder="1" applyProtection="1">
      <protection locked="0"/>
    </xf>
    <xf numFmtId="3" fontId="208" fillId="0" borderId="82" xfId="0" applyNumberFormat="1" applyFont="1" applyBorder="1" applyAlignment="1" applyProtection="1">
      <alignment horizontal="center"/>
      <protection locked="0"/>
    </xf>
    <xf numFmtId="197" fontId="204" fillId="0" borderId="82" xfId="0" applyNumberFormat="1" applyFont="1" applyBorder="1" applyAlignment="1" applyProtection="1">
      <alignment horizontal="center"/>
      <protection locked="0"/>
    </xf>
    <xf numFmtId="198" fontId="204" fillId="0" borderId="82" xfId="0" applyNumberFormat="1" applyFont="1" applyBorder="1" applyProtection="1">
      <protection locked="0"/>
    </xf>
    <xf numFmtId="196" fontId="204" fillId="0" borderId="83" xfId="0" applyNumberFormat="1" applyFont="1" applyBorder="1" applyProtection="1">
      <protection locked="0"/>
    </xf>
    <xf numFmtId="0" fontId="221" fillId="65" borderId="84" xfId="0" applyFont="1" applyFill="1" applyBorder="1" applyAlignment="1" applyProtection="1">
      <alignment horizontal="center"/>
      <protection locked="0"/>
    </xf>
    <xf numFmtId="0" fontId="221" fillId="65" borderId="85" xfId="0" applyFont="1" applyFill="1" applyBorder="1" applyAlignment="1" applyProtection="1">
      <alignment horizontal="center"/>
      <protection locked="0"/>
    </xf>
    <xf numFmtId="0" fontId="221" fillId="65" borderId="86" xfId="0" applyFont="1" applyFill="1" applyBorder="1" applyAlignment="1" applyProtection="1">
      <alignment horizontal="center"/>
      <protection locked="0"/>
    </xf>
    <xf numFmtId="0" fontId="207" fillId="74" borderId="88" xfId="0" applyFont="1" applyFill="1" applyBorder="1" applyAlignment="1" applyProtection="1">
      <alignment horizontal="center" vertical="center"/>
      <protection locked="0"/>
    </xf>
    <xf numFmtId="0" fontId="207" fillId="63" borderId="88" xfId="0" applyFont="1" applyFill="1" applyBorder="1" applyAlignment="1" applyProtection="1">
      <alignment horizontal="center" vertical="center"/>
      <protection locked="0"/>
    </xf>
    <xf numFmtId="0" fontId="207" fillId="51" borderId="88" xfId="0" applyFont="1" applyFill="1" applyBorder="1" applyAlignment="1" applyProtection="1">
      <alignment horizontal="center" vertical="center"/>
      <protection locked="0"/>
    </xf>
    <xf numFmtId="0" fontId="207" fillId="75" borderId="88" xfId="0" applyFont="1" applyFill="1" applyBorder="1" applyAlignment="1" applyProtection="1">
      <alignment horizontal="center" vertical="center"/>
      <protection locked="0"/>
    </xf>
    <xf numFmtId="0" fontId="207" fillId="52" borderId="88" xfId="0" applyFont="1" applyFill="1" applyBorder="1" applyAlignment="1" applyProtection="1">
      <alignment horizontal="center" vertical="center"/>
      <protection locked="0"/>
    </xf>
    <xf numFmtId="0" fontId="207" fillId="76" borderId="88" xfId="0" applyFont="1" applyFill="1" applyBorder="1" applyAlignment="1" applyProtection="1">
      <alignment horizontal="center" vertical="center"/>
      <protection locked="0"/>
    </xf>
    <xf numFmtId="0" fontId="153" fillId="50" borderId="88" xfId="0" applyFont="1" applyFill="1" applyBorder="1" applyAlignment="1" applyProtection="1">
      <alignment vertical="center"/>
      <protection locked="0"/>
    </xf>
    <xf numFmtId="0" fontId="222" fillId="0" borderId="0" xfId="0" applyFont="1" applyAlignment="1">
      <alignment horizontal="right"/>
    </xf>
    <xf numFmtId="176" fontId="223" fillId="40" borderId="0" xfId="0" applyNumberFormat="1" applyFont="1" applyFill="1" applyAlignment="1">
      <alignment horizontal="center"/>
    </xf>
    <xf numFmtId="0" fontId="224" fillId="0" borderId="0" xfId="0" applyFont="1" applyAlignment="1">
      <alignment horizontal="left"/>
    </xf>
    <xf numFmtId="0" fontId="225" fillId="0" borderId="0" xfId="0" applyFont="1" applyAlignment="1">
      <alignment horizontal="right"/>
    </xf>
    <xf numFmtId="0" fontId="225" fillId="0" borderId="0" xfId="0" applyFont="1" applyAlignment="1">
      <alignment horizontal="center"/>
    </xf>
    <xf numFmtId="0" fontId="229" fillId="65" borderId="99" xfId="0" applyFont="1" applyFill="1" applyBorder="1" applyAlignment="1">
      <alignment horizontal="left" vertical="center"/>
    </xf>
    <xf numFmtId="0" fontId="229" fillId="65" borderId="101" xfId="0" applyFont="1" applyFill="1" applyBorder="1" applyAlignment="1">
      <alignment horizontal="left" vertical="center"/>
    </xf>
    <xf numFmtId="198" fontId="230" fillId="0" borderId="102" xfId="0" applyNumberFormat="1" applyFont="1" applyBorder="1" applyAlignment="1">
      <alignment horizontal="right" vertical="center"/>
    </xf>
    <xf numFmtId="197" fontId="230" fillId="0" borderId="102" xfId="0" applyNumberFormat="1" applyFont="1" applyBorder="1" applyAlignment="1">
      <alignment horizontal="right" vertical="center"/>
    </xf>
    <xf numFmtId="0" fontId="230" fillId="0" borderId="102" xfId="0" applyFont="1" applyBorder="1" applyAlignment="1">
      <alignment horizontal="right" vertical="center"/>
    </xf>
    <xf numFmtId="1" fontId="230" fillId="0" borderId="102" xfId="0" applyNumberFormat="1" applyFont="1" applyBorder="1" applyAlignment="1">
      <alignment horizontal="right" vertical="center"/>
    </xf>
    <xf numFmtId="0" fontId="231" fillId="77" borderId="101" xfId="0" applyFont="1" applyFill="1" applyBorder="1" applyAlignment="1">
      <alignment horizontal="left" vertical="center"/>
    </xf>
    <xf numFmtId="0" fontId="231" fillId="77" borderId="103" xfId="0" applyFont="1" applyFill="1" applyBorder="1" applyAlignment="1">
      <alignment horizontal="left" vertical="center"/>
    </xf>
    <xf numFmtId="0" fontId="229" fillId="65" borderId="103" xfId="0" applyFont="1" applyFill="1" applyBorder="1" applyAlignment="1">
      <alignment horizontal="left" vertical="center"/>
    </xf>
    <xf numFmtId="0" fontId="230" fillId="0" borderId="104" xfId="0" applyFont="1" applyBorder="1" applyAlignment="1">
      <alignment horizontal="right" vertical="center"/>
    </xf>
    <xf numFmtId="3" fontId="230" fillId="0" borderId="100" xfId="0" applyNumberFormat="1" applyFont="1" applyBorder="1" applyAlignment="1">
      <alignment horizontal="right" vertical="center"/>
    </xf>
    <xf numFmtId="0" fontId="26" fillId="0" borderId="0" xfId="0" applyFont="1"/>
    <xf numFmtId="0" fontId="230" fillId="0" borderId="100" xfId="0" applyFont="1" applyBorder="1" applyAlignment="1">
      <alignment horizontal="right" vertical="center"/>
    </xf>
    <xf numFmtId="3" fontId="230" fillId="0" borderId="102" xfId="0" applyNumberFormat="1" applyFont="1" applyBorder="1" applyAlignment="1">
      <alignment horizontal="right" vertical="center"/>
    </xf>
    <xf numFmtId="200" fontId="230" fillId="0" borderId="102" xfId="0" applyNumberFormat="1" applyFont="1" applyBorder="1" applyAlignment="1">
      <alignment horizontal="right" vertical="center"/>
    </xf>
    <xf numFmtId="178" fontId="230" fillId="0" borderId="102" xfId="0" applyNumberFormat="1" applyFont="1" applyBorder="1" applyAlignment="1">
      <alignment horizontal="right" vertical="center"/>
    </xf>
    <xf numFmtId="193" fontId="230" fillId="0" borderId="102" xfId="0" applyNumberFormat="1" applyFont="1" applyBorder="1" applyAlignment="1">
      <alignment horizontal="right" vertical="center"/>
    </xf>
    <xf numFmtId="2" fontId="230" fillId="0" borderId="102" xfId="0" applyNumberFormat="1" applyFont="1" applyBorder="1" applyAlignment="1">
      <alignment horizontal="right" vertical="center"/>
    </xf>
    <xf numFmtId="183" fontId="230" fillId="0" borderId="102" xfId="0" applyNumberFormat="1" applyFont="1" applyBorder="1" applyAlignment="1">
      <alignment horizontal="right" vertical="center"/>
    </xf>
    <xf numFmtId="3" fontId="231" fillId="0" borderId="102" xfId="0" applyNumberFormat="1" applyFont="1" applyBorder="1" applyAlignment="1">
      <alignment horizontal="right" vertical="center"/>
    </xf>
    <xf numFmtId="3" fontId="231" fillId="0" borderId="104" xfId="0" applyNumberFormat="1" applyFont="1" applyBorder="1" applyAlignment="1">
      <alignment horizontal="right" vertical="center"/>
    </xf>
    <xf numFmtId="0" fontId="138" fillId="39" borderId="0" xfId="0" applyFont="1" applyFill="1" applyProtection="1">
      <protection hidden="1"/>
    </xf>
    <xf numFmtId="0" fontId="0" fillId="39" borderId="0" xfId="0" applyFill="1" applyProtection="1">
      <protection hidden="1"/>
    </xf>
    <xf numFmtId="0" fontId="226" fillId="39" borderId="0" xfId="0" applyFont="1" applyFill="1" applyProtection="1">
      <protection hidden="1"/>
    </xf>
    <xf numFmtId="0" fontId="226" fillId="39" borderId="0" xfId="0" applyFont="1" applyFill="1" applyAlignment="1" applyProtection="1">
      <alignment horizontal="right"/>
      <protection hidden="1"/>
    </xf>
    <xf numFmtId="0" fontId="226" fillId="39" borderId="0" xfId="0" applyFont="1" applyFill="1" applyAlignment="1" applyProtection="1">
      <alignment horizontal="center"/>
      <protection hidden="1"/>
    </xf>
    <xf numFmtId="0" fontId="227" fillId="39" borderId="0" xfId="0" applyFont="1" applyFill="1" applyAlignment="1" applyProtection="1">
      <alignment horizontal="right"/>
      <protection hidden="1"/>
    </xf>
    <xf numFmtId="195" fontId="228" fillId="39" borderId="0" xfId="0" applyNumberFormat="1" applyFont="1" applyFill="1" applyAlignment="1" applyProtection="1">
      <alignment horizontal="center"/>
      <protection hidden="1"/>
    </xf>
    <xf numFmtId="9" fontId="228" fillId="39" borderId="0" xfId="0" applyNumberFormat="1" applyFont="1" applyFill="1" applyAlignment="1" applyProtection="1">
      <alignment horizontal="center"/>
      <protection hidden="1"/>
    </xf>
    <xf numFmtId="201" fontId="234" fillId="0" borderId="23" xfId="3" applyNumberFormat="1" applyFont="1" applyBorder="1" applyAlignment="1" applyProtection="1">
      <alignment horizontal="center"/>
      <protection locked="0"/>
    </xf>
    <xf numFmtId="0" fontId="201" fillId="40" borderId="0" xfId="0" applyFont="1" applyFill="1" applyAlignment="1" applyProtection="1">
      <alignment horizontal="center" vertical="center"/>
      <protection locked="0"/>
    </xf>
    <xf numFmtId="38" fontId="152" fillId="0" borderId="23" xfId="0" applyNumberFormat="1" applyFont="1" applyBorder="1" applyProtection="1">
      <protection locked="0"/>
    </xf>
    <xf numFmtId="38" fontId="154" fillId="0" borderId="23" xfId="0" applyNumberFormat="1" applyFont="1" applyBorder="1" applyProtection="1">
      <protection locked="0"/>
    </xf>
    <xf numFmtId="38" fontId="140" fillId="0" borderId="23" xfId="0" applyNumberFormat="1" applyFont="1" applyBorder="1" applyProtection="1">
      <protection locked="0"/>
    </xf>
    <xf numFmtId="38" fontId="147" fillId="0" borderId="0" xfId="0" applyNumberFormat="1" applyFont="1" applyProtection="1">
      <protection locked="0"/>
    </xf>
    <xf numFmtId="38" fontId="138" fillId="0" borderId="0" xfId="0" applyNumberFormat="1" applyFont="1" applyProtection="1">
      <protection locked="0"/>
    </xf>
    <xf numFmtId="202" fontId="152" fillId="0" borderId="23" xfId="0" applyNumberFormat="1" applyFont="1" applyBorder="1" applyProtection="1">
      <protection locked="0"/>
    </xf>
    <xf numFmtId="202" fontId="154" fillId="0" borderId="23" xfId="0" applyNumberFormat="1" applyFont="1" applyBorder="1" applyProtection="1">
      <protection locked="0"/>
    </xf>
    <xf numFmtId="202" fontId="140" fillId="0" borderId="23" xfId="0" applyNumberFormat="1" applyFont="1" applyBorder="1" applyProtection="1">
      <protection locked="0"/>
    </xf>
    <xf numFmtId="202" fontId="147" fillId="0" borderId="0" xfId="0" applyNumberFormat="1" applyFont="1" applyProtection="1">
      <protection locked="0"/>
    </xf>
    <xf numFmtId="202" fontId="138" fillId="0" borderId="0" xfId="0" applyNumberFormat="1" applyFont="1" applyProtection="1">
      <protection locked="0"/>
    </xf>
    <xf numFmtId="0" fontId="153" fillId="0" borderId="0" xfId="0" applyFont="1" applyAlignment="1" applyProtection="1">
      <alignment horizontal="center"/>
      <protection locked="0"/>
    </xf>
    <xf numFmtId="0" fontId="235" fillId="0" borderId="0" xfId="1" applyFont="1"/>
    <xf numFmtId="0" fontId="135" fillId="68" borderId="0" xfId="1" applyFont="1" applyFill="1" applyAlignment="1">
      <alignment horizontal="center"/>
    </xf>
    <xf numFmtId="182" fontId="207" fillId="37" borderId="88" xfId="0" applyNumberFormat="1" applyFont="1" applyFill="1" applyBorder="1" applyAlignment="1" applyProtection="1">
      <alignment horizontal="center" vertical="center"/>
      <protection locked="0"/>
    </xf>
    <xf numFmtId="182" fontId="33" fillId="16" borderId="23" xfId="0" applyNumberFormat="1" applyFont="1" applyFill="1" applyBorder="1" applyAlignment="1" applyProtection="1">
      <alignment horizontal="center" wrapText="1"/>
      <protection locked="0"/>
    </xf>
    <xf numFmtId="182" fontId="188" fillId="0" borderId="23" xfId="0" applyNumberFormat="1" applyFont="1" applyBorder="1" applyAlignment="1" applyProtection="1">
      <alignment horizontal="center"/>
      <protection locked="0"/>
    </xf>
    <xf numFmtId="182" fontId="187" fillId="0" borderId="23" xfId="0" applyNumberFormat="1" applyFont="1" applyBorder="1" applyAlignment="1" applyProtection="1">
      <alignment horizontal="center"/>
      <protection locked="0"/>
    </xf>
    <xf numFmtId="182" fontId="187" fillId="0" borderId="0" xfId="0" applyNumberFormat="1" applyFont="1" applyAlignment="1" applyProtection="1">
      <alignment horizontal="center"/>
      <protection locked="0"/>
    </xf>
    <xf numFmtId="182" fontId="138" fillId="0" borderId="0" xfId="0" applyNumberFormat="1" applyFont="1" applyProtection="1">
      <protection locked="0"/>
    </xf>
    <xf numFmtId="0" fontId="136" fillId="78" borderId="3" xfId="0" applyFont="1" applyFill="1" applyBorder="1" applyAlignment="1">
      <alignment horizontal="center"/>
    </xf>
    <xf numFmtId="3" fontId="136" fillId="78" borderId="3" xfId="0" applyNumberFormat="1" applyFont="1" applyFill="1" applyBorder="1" applyAlignment="1">
      <alignment horizontal="right"/>
    </xf>
    <xf numFmtId="3" fontId="136" fillId="78" borderId="3" xfId="0" applyNumberFormat="1" applyFont="1" applyFill="1" applyBorder="1" applyAlignment="1">
      <alignment horizontal="right" vertical="center"/>
    </xf>
    <xf numFmtId="0" fontId="136" fillId="78" borderId="3" xfId="0" applyFont="1" applyFill="1" applyBorder="1" applyAlignment="1">
      <alignment horizontal="right"/>
    </xf>
    <xf numFmtId="0" fontId="136" fillId="78" borderId="3" xfId="0" applyFont="1" applyFill="1" applyBorder="1" applyAlignment="1">
      <alignment horizontal="left"/>
    </xf>
    <xf numFmtId="0" fontId="57" fillId="68" borderId="3" xfId="0" applyFont="1" applyFill="1" applyBorder="1" applyAlignment="1">
      <alignment horizontal="center"/>
    </xf>
    <xf numFmtId="0" fontId="175" fillId="78" borderId="3" xfId="0" applyFont="1" applyFill="1" applyBorder="1" applyAlignment="1">
      <alignment horizontal="left"/>
    </xf>
    <xf numFmtId="0" fontId="175" fillId="78" borderId="3" xfId="0" applyFont="1" applyFill="1" applyBorder="1" applyAlignment="1">
      <alignment horizontal="center"/>
    </xf>
    <xf numFmtId="0" fontId="112" fillId="0" borderId="0" xfId="0" applyFont="1"/>
    <xf numFmtId="0" fontId="112" fillId="0" borderId="0" xfId="0" applyFont="1" applyAlignment="1">
      <alignment horizontal="right"/>
    </xf>
    <xf numFmtId="0" fontId="112" fillId="0" borderId="0" xfId="0" applyFont="1" applyAlignment="1">
      <alignment horizontal="center"/>
    </xf>
    <xf numFmtId="0" fontId="112" fillId="0" borderId="0" xfId="0" applyFont="1" applyAlignment="1">
      <alignment horizontal="left"/>
    </xf>
    <xf numFmtId="0" fontId="112" fillId="0" borderId="0" xfId="0" applyFont="1" applyAlignment="1">
      <alignment horizontal="right" vertical="center"/>
    </xf>
    <xf numFmtId="176" fontId="136" fillId="78" borderId="3" xfId="0" applyNumberFormat="1" applyFont="1" applyFill="1" applyBorder="1" applyAlignment="1">
      <alignment horizontal="left"/>
    </xf>
    <xf numFmtId="182" fontId="49" fillId="33" borderId="0" xfId="0" applyNumberFormat="1" applyFont="1" applyFill="1" applyAlignment="1" applyProtection="1">
      <alignment horizontal="center" vertical="center"/>
      <protection locked="0"/>
    </xf>
    <xf numFmtId="187" fontId="93" fillId="0" borderId="0" xfId="0" applyNumberFormat="1" applyFont="1" applyProtection="1">
      <protection locked="0"/>
    </xf>
    <xf numFmtId="187" fontId="0" fillId="0" borderId="0" xfId="0" applyNumberFormat="1" applyProtection="1">
      <protection locked="0"/>
    </xf>
    <xf numFmtId="187" fontId="21" fillId="13" borderId="0" xfId="0" applyNumberFormat="1" applyFont="1" applyFill="1" applyProtection="1">
      <protection locked="0"/>
    </xf>
    <xf numFmtId="0" fontId="172" fillId="79" borderId="3" xfId="0" applyFont="1" applyFill="1" applyBorder="1"/>
    <xf numFmtId="0" fontId="88" fillId="39" borderId="3" xfId="0" applyFont="1" applyFill="1" applyBorder="1"/>
    <xf numFmtId="189" fontId="187" fillId="0" borderId="23" xfId="0" applyNumberFormat="1" applyFont="1" applyBorder="1" applyAlignment="1" applyProtection="1">
      <alignment horizontal="center"/>
      <protection locked="0"/>
    </xf>
    <xf numFmtId="49" fontId="134" fillId="0" borderId="0" xfId="0" applyNumberFormat="1" applyFont="1"/>
    <xf numFmtId="49" fontId="0" fillId="0" borderId="0" xfId="0" applyNumberFormat="1"/>
    <xf numFmtId="0" fontId="130" fillId="0" borderId="0" xfId="1" applyFont="1" applyAlignment="1">
      <alignment horizontal="center"/>
    </xf>
    <xf numFmtId="0" fontId="237" fillId="80" borderId="3" xfId="0" applyFont="1" applyFill="1" applyBorder="1"/>
    <xf numFmtId="0" fontId="88" fillId="81" borderId="3" xfId="0" applyFont="1" applyFill="1" applyBorder="1"/>
    <xf numFmtId="0" fontId="237" fillId="39" borderId="3" xfId="0" applyFont="1" applyFill="1" applyBorder="1"/>
    <xf numFmtId="0" fontId="238" fillId="40" borderId="3" xfId="0" applyFont="1" applyFill="1" applyBorder="1"/>
    <xf numFmtId="0" fontId="135" fillId="0" borderId="0" xfId="1" applyFont="1" applyAlignment="1">
      <alignment horizontal="center"/>
    </xf>
    <xf numFmtId="176" fontId="136" fillId="0" borderId="3" xfId="0" applyNumberFormat="1" applyFont="1" applyBorder="1" applyAlignment="1">
      <alignment horizontal="left"/>
    </xf>
    <xf numFmtId="0" fontId="175" fillId="0" borderId="3" xfId="0" applyFont="1" applyBorder="1" applyAlignment="1">
      <alignment horizontal="left"/>
    </xf>
    <xf numFmtId="3" fontId="136" fillId="0" borderId="3" xfId="0" applyNumberFormat="1" applyFont="1" applyBorder="1" applyAlignment="1">
      <alignment horizontal="right"/>
    </xf>
    <xf numFmtId="3" fontId="136" fillId="0" borderId="3" xfId="0" applyNumberFormat="1" applyFont="1" applyBorder="1" applyAlignment="1">
      <alignment horizontal="right" vertical="center"/>
    </xf>
    <xf numFmtId="0" fontId="136" fillId="0" borderId="3" xfId="0" applyFont="1" applyBorder="1" applyAlignment="1">
      <alignment horizontal="right"/>
    </xf>
    <xf numFmtId="0" fontId="57" fillId="0" borderId="3" xfId="0" applyFont="1" applyBorder="1" applyAlignment="1">
      <alignment horizontal="left"/>
    </xf>
    <xf numFmtId="0" fontId="136" fillId="0" borderId="3" xfId="0" applyFont="1" applyBorder="1" applyAlignment="1">
      <alignment horizontal="center"/>
    </xf>
    <xf numFmtId="0" fontId="57" fillId="0" borderId="3" xfId="0" applyFont="1" applyBorder="1" applyAlignment="1">
      <alignment horizontal="center"/>
    </xf>
    <xf numFmtId="0" fontId="136" fillId="0" borderId="3" xfId="0" applyFont="1" applyBorder="1" applyAlignment="1">
      <alignment horizontal="left"/>
    </xf>
    <xf numFmtId="176" fontId="136" fillId="0" borderId="3" xfId="0" applyNumberFormat="1" applyFont="1" applyBorder="1" applyAlignment="1">
      <alignment horizontal="center"/>
    </xf>
    <xf numFmtId="0" fontId="175" fillId="0" borderId="3" xfId="0" applyFont="1" applyBorder="1"/>
    <xf numFmtId="0" fontId="136" fillId="0" borderId="3" xfId="0" applyFont="1" applyBorder="1" applyAlignment="1">
      <alignment horizontal="center" vertical="center"/>
    </xf>
    <xf numFmtId="0" fontId="136" fillId="0" borderId="3" xfId="0" applyFont="1" applyBorder="1" applyAlignment="1">
      <alignment horizontal="center" wrapText="1"/>
    </xf>
    <xf numFmtId="176" fontId="136" fillId="0" borderId="3" xfId="0" applyNumberFormat="1" applyFont="1" applyBorder="1" applyAlignment="1">
      <alignment horizontal="center" wrapText="1"/>
    </xf>
    <xf numFmtId="3" fontId="136" fillId="0" borderId="3" xfId="0" applyNumberFormat="1" applyFont="1" applyBorder="1" applyAlignment="1">
      <alignment horizontal="right" wrapText="1"/>
    </xf>
    <xf numFmtId="3" fontId="136" fillId="0" borderId="3" xfId="0" applyNumberFormat="1" applyFont="1" applyBorder="1" applyAlignment="1">
      <alignment horizontal="right" vertical="center" wrapText="1"/>
    </xf>
    <xf numFmtId="0" fontId="136" fillId="0" borderId="3" xfId="0" applyFont="1" applyBorder="1" applyAlignment="1">
      <alignment horizontal="right" wrapText="1"/>
    </xf>
    <xf numFmtId="0" fontId="136" fillId="0" borderId="3" xfId="0" applyFont="1" applyBorder="1" applyAlignment="1">
      <alignment horizontal="center" vertical="center" wrapText="1"/>
    </xf>
    <xf numFmtId="0" fontId="136" fillId="0" borderId="3" xfId="0" applyFont="1" applyBorder="1" applyAlignment="1">
      <alignment horizontal="left" wrapText="1"/>
    </xf>
    <xf numFmtId="0" fontId="236" fillId="0" borderId="0" xfId="1" applyFont="1" applyAlignment="1">
      <alignment horizontal="center"/>
    </xf>
    <xf numFmtId="0" fontId="136" fillId="0" borderId="3" xfId="0" applyFont="1" applyBorder="1" applyAlignment="1">
      <alignment wrapText="1"/>
    </xf>
    <xf numFmtId="0" fontId="136" fillId="0" borderId="3" xfId="0" applyFont="1" applyBorder="1"/>
    <xf numFmtId="0" fontId="136" fillId="0" borderId="0" xfId="0" applyFont="1" applyAlignment="1">
      <alignment horizontal="center" vertical="center"/>
    </xf>
    <xf numFmtId="0" fontId="136" fillId="0" borderId="3" xfId="0" applyFont="1" applyBorder="1" applyAlignment="1" applyProtection="1">
      <alignment horizontal="center" wrapText="1"/>
      <protection hidden="1"/>
    </xf>
    <xf numFmtId="176" fontId="136" fillId="0" borderId="3" xfId="0" applyNumberFormat="1" applyFont="1" applyBorder="1" applyAlignment="1" applyProtection="1">
      <alignment horizontal="center" wrapText="1"/>
      <protection hidden="1"/>
    </xf>
    <xf numFmtId="0" fontId="136" fillId="0" borderId="3" xfId="0" applyFont="1" applyBorder="1" applyAlignment="1" applyProtection="1">
      <alignment wrapText="1"/>
      <protection hidden="1"/>
    </xf>
    <xf numFmtId="3" fontId="136" fillId="0" borderId="3" xfId="0" applyNumberFormat="1" applyFont="1" applyBorder="1" applyAlignment="1" applyProtection="1">
      <alignment horizontal="right" wrapText="1"/>
      <protection hidden="1"/>
    </xf>
    <xf numFmtId="3" fontId="136" fillId="0" borderId="3" xfId="0" applyNumberFormat="1" applyFont="1" applyBorder="1" applyAlignment="1" applyProtection="1">
      <alignment horizontal="right" vertical="center" wrapText="1"/>
      <protection hidden="1"/>
    </xf>
    <xf numFmtId="178" fontId="136" fillId="0" borderId="3" xfId="0" applyNumberFormat="1" applyFont="1" applyBorder="1" applyAlignment="1" applyProtection="1">
      <alignment horizontal="right" wrapText="1"/>
      <protection hidden="1"/>
    </xf>
    <xf numFmtId="0" fontId="136" fillId="0" borderId="3" xfId="0" applyFont="1" applyBorder="1" applyAlignment="1" applyProtection="1">
      <alignment horizontal="left" wrapText="1"/>
      <protection hidden="1"/>
    </xf>
    <xf numFmtId="2" fontId="136" fillId="0" borderId="3" xfId="0" applyNumberFormat="1" applyFont="1" applyBorder="1" applyAlignment="1" applyProtection="1">
      <alignment horizontal="right" wrapText="1"/>
      <protection hidden="1"/>
    </xf>
    <xf numFmtId="0" fontId="136" fillId="0" borderId="3" xfId="0" applyFont="1" applyBorder="1" applyAlignment="1" applyProtection="1">
      <alignment horizontal="center" vertical="center" wrapText="1"/>
      <protection hidden="1"/>
    </xf>
    <xf numFmtId="0" fontId="136" fillId="0" borderId="3" xfId="0" applyFont="1" applyBorder="1" applyProtection="1">
      <protection hidden="1"/>
    </xf>
    <xf numFmtId="176" fontId="136" fillId="0" borderId="3" xfId="0" applyNumberFormat="1" applyFont="1" applyBorder="1" applyAlignment="1" applyProtection="1">
      <alignment horizontal="center"/>
      <protection hidden="1"/>
    </xf>
    <xf numFmtId="3" fontId="136" fillId="0" borderId="3" xfId="0" applyNumberFormat="1" applyFont="1" applyBorder="1" applyAlignment="1" applyProtection="1">
      <alignment horizontal="right"/>
      <protection hidden="1"/>
    </xf>
    <xf numFmtId="3" fontId="136" fillId="0" borderId="3" xfId="0" applyNumberFormat="1" applyFont="1" applyBorder="1" applyAlignment="1" applyProtection="1">
      <alignment horizontal="right" vertical="center"/>
      <protection hidden="1"/>
    </xf>
    <xf numFmtId="178" fontId="136" fillId="0" borderId="3" xfId="0" applyNumberFormat="1" applyFont="1" applyBorder="1" applyAlignment="1" applyProtection="1">
      <alignment horizontal="right"/>
      <protection hidden="1"/>
    </xf>
    <xf numFmtId="0" fontId="136" fillId="0" borderId="3" xfId="0" applyFont="1" applyBorder="1" applyAlignment="1" applyProtection="1">
      <alignment horizontal="left"/>
      <protection hidden="1"/>
    </xf>
    <xf numFmtId="0" fontId="136" fillId="0" borderId="3" xfId="0" applyFont="1" applyBorder="1" applyAlignment="1" applyProtection="1">
      <alignment horizontal="center"/>
      <protection hidden="1"/>
    </xf>
    <xf numFmtId="2" fontId="136" fillId="0" borderId="3" xfId="0" applyNumberFormat="1" applyFont="1" applyBorder="1" applyAlignment="1" applyProtection="1">
      <alignment horizontal="right"/>
      <protection hidden="1"/>
    </xf>
    <xf numFmtId="0" fontId="136" fillId="0" borderId="3" xfId="0" applyFont="1" applyBorder="1" applyAlignment="1" applyProtection="1">
      <alignment horizontal="center" vertical="center"/>
      <protection hidden="1"/>
    </xf>
    <xf numFmtId="176" fontId="136" fillId="0" borderId="3" xfId="0" applyNumberFormat="1" applyFont="1" applyBorder="1" applyAlignment="1">
      <alignment horizontal="left" wrapText="1"/>
    </xf>
    <xf numFmtId="0" fontId="136" fillId="0" borderId="0" xfId="0" applyFont="1"/>
    <xf numFmtId="176" fontId="136" fillId="0" borderId="0" xfId="0" applyNumberFormat="1" applyFont="1" applyAlignment="1">
      <alignment horizontal="left"/>
    </xf>
    <xf numFmtId="0" fontId="136" fillId="0" borderId="0" xfId="0" applyFont="1" applyAlignment="1">
      <alignment horizontal="left"/>
    </xf>
    <xf numFmtId="3" fontId="136" fillId="0" borderId="0" xfId="0" applyNumberFormat="1" applyFont="1" applyAlignment="1">
      <alignment horizontal="right"/>
    </xf>
    <xf numFmtId="3" fontId="136" fillId="0" borderId="0" xfId="0" applyNumberFormat="1" applyFont="1" applyAlignment="1">
      <alignment horizontal="right" vertical="center"/>
    </xf>
    <xf numFmtId="0" fontId="136" fillId="0" borderId="0" xfId="0" applyFont="1" applyAlignment="1">
      <alignment horizontal="right"/>
    </xf>
    <xf numFmtId="0" fontId="136" fillId="0" borderId="0" xfId="0" applyFont="1" applyAlignment="1">
      <alignment horizontal="center"/>
    </xf>
    <xf numFmtId="176" fontId="112" fillId="0" borderId="0" xfId="0" applyNumberFormat="1" applyFont="1" applyAlignment="1">
      <alignment horizontal="left"/>
    </xf>
    <xf numFmtId="0" fontId="233" fillId="0" borderId="0" xfId="0" applyFont="1" applyAlignment="1">
      <alignment horizontal="left"/>
    </xf>
    <xf numFmtId="3" fontId="112" fillId="0" borderId="0" xfId="0" applyNumberFormat="1" applyFont="1" applyAlignment="1">
      <alignment horizontal="right"/>
    </xf>
    <xf numFmtId="3" fontId="112" fillId="0" borderId="0" xfId="0" applyNumberFormat="1" applyFont="1" applyAlignment="1">
      <alignment horizontal="right" vertical="center"/>
    </xf>
    <xf numFmtId="0" fontId="233" fillId="0" borderId="0" xfId="0" applyFont="1" applyAlignment="1">
      <alignment horizontal="center"/>
    </xf>
    <xf numFmtId="176" fontId="136" fillId="0" borderId="0" xfId="0" applyNumberFormat="1" applyFont="1" applyAlignment="1">
      <alignment horizontal="center"/>
    </xf>
    <xf numFmtId="0" fontId="136" fillId="0" borderId="0" xfId="0" applyFont="1" applyProtection="1">
      <protection hidden="1"/>
    </xf>
    <xf numFmtId="176" fontId="136" fillId="0" borderId="0" xfId="0" applyNumberFormat="1" applyFont="1" applyAlignment="1" applyProtection="1">
      <alignment horizontal="left"/>
      <protection hidden="1"/>
    </xf>
    <xf numFmtId="0" fontId="136" fillId="0" borderId="0" xfId="0" applyFont="1" applyAlignment="1" applyProtection="1">
      <alignment horizontal="left"/>
      <protection hidden="1"/>
    </xf>
    <xf numFmtId="3" fontId="136" fillId="0" borderId="0" xfId="0" applyNumberFormat="1" applyFont="1" applyAlignment="1" applyProtection="1">
      <alignment horizontal="right"/>
      <protection hidden="1"/>
    </xf>
    <xf numFmtId="3" fontId="136" fillId="0" borderId="0" xfId="0" applyNumberFormat="1" applyFont="1" applyAlignment="1" applyProtection="1">
      <alignment horizontal="right" vertical="center"/>
      <protection hidden="1"/>
    </xf>
    <xf numFmtId="178" fontId="136" fillId="0" borderId="0" xfId="0" applyNumberFormat="1" applyFont="1" applyAlignment="1" applyProtection="1">
      <alignment horizontal="right"/>
      <protection hidden="1"/>
    </xf>
    <xf numFmtId="0" fontId="136" fillId="0" borderId="0" xfId="0" applyFont="1" applyAlignment="1" applyProtection="1">
      <alignment horizontal="center"/>
      <protection hidden="1"/>
    </xf>
    <xf numFmtId="2" fontId="136" fillId="0" borderId="0" xfId="0" applyNumberFormat="1" applyFont="1" applyAlignment="1" applyProtection="1">
      <alignment horizontal="right"/>
      <protection hidden="1"/>
    </xf>
    <xf numFmtId="0" fontId="136" fillId="0" borderId="0" xfId="0" applyFont="1" applyAlignment="1">
      <alignment horizontal="center" wrapText="1"/>
    </xf>
    <xf numFmtId="176" fontId="136" fillId="0" borderId="0" xfId="0" applyNumberFormat="1" applyFont="1" applyAlignment="1">
      <alignment horizontal="center" wrapText="1"/>
    </xf>
    <xf numFmtId="3" fontId="136" fillId="0" borderId="0" xfId="0" applyNumberFormat="1" applyFont="1" applyAlignment="1">
      <alignment horizontal="right" wrapText="1"/>
    </xf>
    <xf numFmtId="3" fontId="136" fillId="0" borderId="0" xfId="0" applyNumberFormat="1" applyFont="1" applyAlignment="1">
      <alignment horizontal="right" vertical="center" wrapText="1"/>
    </xf>
    <xf numFmtId="0" fontId="136" fillId="0" borderId="0" xfId="0" applyFont="1" applyAlignment="1">
      <alignment horizontal="right" wrapText="1"/>
    </xf>
    <xf numFmtId="0" fontId="136" fillId="0" borderId="0" xfId="0" applyFont="1" applyAlignment="1">
      <alignment horizontal="left" wrapText="1"/>
    </xf>
    <xf numFmtId="176" fontId="136" fillId="0" borderId="0" xfId="0" applyNumberFormat="1" applyFont="1" applyAlignment="1">
      <alignment horizontal="left" wrapText="1"/>
    </xf>
    <xf numFmtId="0" fontId="136" fillId="0" borderId="0" xfId="0" applyFont="1" applyAlignment="1">
      <alignment wrapText="1"/>
    </xf>
    <xf numFmtId="0" fontId="136" fillId="0" borderId="0" xfId="0" applyFont="1" applyAlignment="1">
      <alignment horizontal="center" vertical="center" wrapText="1"/>
    </xf>
    <xf numFmtId="176" fontId="136" fillId="0" borderId="0" xfId="0" applyNumberFormat="1" applyFont="1" applyAlignment="1" applyProtection="1">
      <alignment horizontal="center"/>
      <protection hidden="1"/>
    </xf>
    <xf numFmtId="0" fontId="57" fillId="69" borderId="3" xfId="0" applyFont="1" applyFill="1" applyBorder="1" applyAlignment="1">
      <alignment horizontal="left" wrapText="1"/>
    </xf>
    <xf numFmtId="0" fontId="57" fillId="68" borderId="3" xfId="0" applyFont="1" applyFill="1" applyBorder="1" applyAlignment="1">
      <alignment horizontal="center" wrapText="1"/>
    </xf>
    <xf numFmtId="0" fontId="136" fillId="78" borderId="3" xfId="0" applyFont="1" applyFill="1" applyBorder="1" applyAlignment="1">
      <alignment horizontal="center" wrapText="1"/>
    </xf>
    <xf numFmtId="176" fontId="136" fillId="78" borderId="3" xfId="0" applyNumberFormat="1" applyFont="1" applyFill="1" applyBorder="1" applyAlignment="1">
      <alignment horizontal="center" wrapText="1"/>
    </xf>
    <xf numFmtId="0" fontId="175" fillId="78" borderId="3" xfId="0" applyFont="1" applyFill="1" applyBorder="1" applyAlignment="1">
      <alignment horizontal="center" wrapText="1"/>
    </xf>
    <xf numFmtId="3" fontId="136" fillId="78" borderId="3" xfId="0" applyNumberFormat="1" applyFont="1" applyFill="1" applyBorder="1" applyAlignment="1">
      <alignment horizontal="right" wrapText="1"/>
    </xf>
    <xf numFmtId="3" fontId="136" fillId="78" borderId="3" xfId="0" applyNumberFormat="1" applyFont="1" applyFill="1" applyBorder="1" applyAlignment="1">
      <alignment horizontal="right" vertical="center" wrapText="1"/>
    </xf>
    <xf numFmtId="0" fontId="136" fillId="78" borderId="3" xfId="0" applyFont="1" applyFill="1" applyBorder="1" applyAlignment="1">
      <alignment horizontal="right" wrapText="1"/>
    </xf>
    <xf numFmtId="0" fontId="136" fillId="78" borderId="3" xfId="0" applyFont="1" applyFill="1" applyBorder="1" applyAlignment="1">
      <alignment horizontal="left" wrapText="1"/>
    </xf>
    <xf numFmtId="197" fontId="204" fillId="0" borderId="0" xfId="0" applyNumberFormat="1" applyFont="1" applyAlignment="1" applyProtection="1">
      <alignment horizontal="center"/>
      <protection locked="0"/>
    </xf>
    <xf numFmtId="187" fontId="0" fillId="0" borderId="0" xfId="0" applyNumberFormat="1"/>
    <xf numFmtId="0" fontId="7" fillId="10" borderId="0" xfId="0" applyFont="1" applyFill="1" applyAlignment="1" applyProtection="1">
      <alignment horizontal="left" vertical="center"/>
      <protection locked="0"/>
    </xf>
    <xf numFmtId="0" fontId="0" fillId="0" borderId="0" xfId="0" applyProtection="1">
      <protection locked="0"/>
    </xf>
    <xf numFmtId="0" fontId="57" fillId="16" borderId="90" xfId="0" applyFont="1" applyFill="1" applyBorder="1" applyAlignment="1">
      <alignment horizontal="center" vertical="center"/>
    </xf>
    <xf numFmtId="0" fontId="57" fillId="16" borderId="0" xfId="0" applyFont="1" applyFill="1" applyAlignment="1">
      <alignment horizontal="center" vertical="center"/>
    </xf>
    <xf numFmtId="0" fontId="207" fillId="33" borderId="87" xfId="0" applyFont="1" applyFill="1" applyBorder="1" applyAlignment="1" applyProtection="1">
      <alignment horizontal="center" vertical="center"/>
      <protection locked="0"/>
    </xf>
    <xf numFmtId="0" fontId="207" fillId="33" borderId="89" xfId="0" applyFont="1" applyFill="1" applyBorder="1" applyAlignment="1" applyProtection="1">
      <alignment horizontal="center" vertical="center"/>
      <protection locked="0"/>
    </xf>
    <xf numFmtId="0" fontId="207" fillId="69" borderId="87" xfId="0" applyFont="1" applyFill="1" applyBorder="1" applyAlignment="1">
      <alignment horizontal="center" vertical="center"/>
    </xf>
    <xf numFmtId="0" fontId="153" fillId="0" borderId="89" xfId="0" applyFont="1" applyBorder="1" applyAlignment="1">
      <alignment vertical="center"/>
    </xf>
    <xf numFmtId="0" fontId="3" fillId="2" borderId="0" xfId="0" applyFont="1" applyFill="1" applyAlignment="1" applyProtection="1">
      <alignment horizontal="left" vertical="center"/>
      <protection locked="0"/>
    </xf>
    <xf numFmtId="0" fontId="4" fillId="3" borderId="0" xfId="0" applyFont="1" applyFill="1" applyAlignment="1" applyProtection="1">
      <alignment horizontal="left" vertical="center"/>
      <protection locked="0"/>
    </xf>
    <xf numFmtId="0" fontId="77" fillId="63" borderId="0" xfId="0" applyFont="1" applyFill="1"/>
    <xf numFmtId="0" fontId="34" fillId="0" borderId="67" xfId="0" applyFont="1" applyBorder="1"/>
    <xf numFmtId="0" fontId="126" fillId="12" borderId="0" xfId="0" applyFont="1" applyFill="1"/>
    <xf numFmtId="0" fontId="0" fillId="0" borderId="0" xfId="0"/>
    <xf numFmtId="0" fontId="137" fillId="55" borderId="63" xfId="1" applyFont="1" applyFill="1" applyBorder="1" applyAlignment="1">
      <alignment horizontal="right" vertical="center" wrapText="1"/>
    </xf>
    <xf numFmtId="0" fontId="137" fillId="55" borderId="64" xfId="1" applyFont="1" applyFill="1" applyBorder="1" applyAlignment="1">
      <alignment horizontal="right" vertical="center" wrapText="1"/>
    </xf>
    <xf numFmtId="0" fontId="133" fillId="54" borderId="3" xfId="0" applyFont="1" applyFill="1" applyBorder="1" applyAlignment="1" applyProtection="1">
      <alignment horizontal="center" vertical="center"/>
      <protection hidden="1"/>
    </xf>
    <xf numFmtId="0" fontId="134" fillId="0" borderId="12" xfId="0" applyFont="1" applyBorder="1" applyProtection="1">
      <protection hidden="1"/>
    </xf>
    <xf numFmtId="0" fontId="134" fillId="0" borderId="13" xfId="0" applyFont="1" applyBorder="1" applyProtection="1">
      <protection hidden="1"/>
    </xf>
    <xf numFmtId="0" fontId="57" fillId="22" borderId="14" xfId="0" applyFont="1" applyFill="1" applyBorder="1" applyAlignment="1" applyProtection="1">
      <alignment horizontal="center" vertical="center"/>
      <protection locked="0"/>
    </xf>
    <xf numFmtId="0" fontId="0" fillId="0" borderId="14" xfId="0" applyBorder="1" applyProtection="1">
      <protection locked="0"/>
    </xf>
    <xf numFmtId="0" fontId="28" fillId="16" borderId="0" xfId="0" applyFont="1" applyFill="1" applyAlignment="1" applyProtection="1">
      <alignment horizontal="center" vertical="center"/>
      <protection locked="0"/>
    </xf>
    <xf numFmtId="0" fontId="105" fillId="45" borderId="0" xfId="0" applyFont="1" applyFill="1"/>
    <xf numFmtId="0" fontId="19" fillId="0" borderId="0" xfId="0" applyFont="1" applyAlignment="1">
      <alignment horizontal="center"/>
    </xf>
    <xf numFmtId="0" fontId="33" fillId="9" borderId="0" xfId="0" applyFont="1" applyFill="1" applyAlignment="1" applyProtection="1">
      <alignment horizontal="left" vertical="center"/>
      <protection locked="0"/>
    </xf>
    <xf numFmtId="0" fontId="7" fillId="6" borderId="0" xfId="0" applyFont="1" applyFill="1" applyAlignment="1" applyProtection="1">
      <alignment horizontal="left" vertical="center"/>
      <protection locked="0"/>
    </xf>
    <xf numFmtId="0" fontId="7" fillId="8" borderId="0" xfId="0" applyFont="1" applyFill="1" applyAlignment="1" applyProtection="1">
      <alignment horizontal="left" vertical="center"/>
      <protection locked="0"/>
    </xf>
    <xf numFmtId="0" fontId="7" fillId="3" borderId="3" xfId="0" applyFont="1" applyFill="1" applyBorder="1" applyAlignment="1" applyProtection="1">
      <alignment horizontal="left" vertical="center"/>
      <protection locked="0"/>
    </xf>
    <xf numFmtId="0" fontId="0" fillId="0" borderId="12" xfId="0" applyBorder="1" applyProtection="1">
      <protection locked="0"/>
    </xf>
    <xf numFmtId="0" fontId="0" fillId="0" borderId="13" xfId="0" applyBorder="1" applyProtection="1">
      <protection locked="0"/>
    </xf>
    <xf numFmtId="0" fontId="232" fillId="0" borderId="93" xfId="0" applyFont="1" applyBorder="1" applyAlignment="1">
      <alignment horizontal="left" vertical="top" wrapText="1"/>
    </xf>
    <xf numFmtId="0" fontId="232" fillId="0" borderId="91" xfId="0" applyFont="1" applyBorder="1" applyAlignment="1">
      <alignment horizontal="left" vertical="top" wrapText="1"/>
    </xf>
    <xf numFmtId="0" fontId="232" fillId="0" borderId="96" xfId="0" applyFont="1" applyBorder="1" applyAlignment="1">
      <alignment horizontal="left" vertical="top" wrapText="1"/>
    </xf>
    <xf numFmtId="0" fontId="232" fillId="0" borderId="94" xfId="0" applyFont="1" applyBorder="1" applyAlignment="1">
      <alignment horizontal="left" vertical="top" wrapText="1"/>
    </xf>
    <xf numFmtId="0" fontId="232" fillId="0" borderId="0" xfId="0" applyFont="1" applyAlignment="1">
      <alignment horizontal="left" vertical="top" wrapText="1"/>
    </xf>
    <xf numFmtId="0" fontId="232" fillId="0" borderId="97" xfId="0" applyFont="1" applyBorder="1" applyAlignment="1">
      <alignment horizontal="left" vertical="top" wrapText="1"/>
    </xf>
    <xf numFmtId="0" fontId="232" fillId="0" borderId="95" xfId="0" applyFont="1" applyBorder="1" applyAlignment="1">
      <alignment horizontal="left" vertical="top" wrapText="1"/>
    </xf>
    <xf numFmtId="0" fontId="232" fillId="0" borderId="92" xfId="0" applyFont="1" applyBorder="1" applyAlignment="1">
      <alignment horizontal="left" vertical="top" wrapText="1"/>
    </xf>
    <xf numFmtId="0" fontId="232" fillId="0" borderId="98" xfId="0" applyFont="1" applyBorder="1" applyAlignment="1">
      <alignment horizontal="left" vertical="top" wrapText="1"/>
    </xf>
    <xf numFmtId="0" fontId="3" fillId="12" borderId="0" xfId="0" applyFont="1" applyFill="1" applyAlignment="1">
      <alignment horizontal="left" vertical="center"/>
    </xf>
    <xf numFmtId="0" fontId="54" fillId="12" borderId="0" xfId="0" applyFont="1" applyFill="1"/>
    <xf numFmtId="0" fontId="54" fillId="63" borderId="0" xfId="0" applyFont="1" applyFill="1"/>
    <xf numFmtId="0" fontId="3" fillId="12" borderId="0" xfId="0" applyFont="1" applyFill="1"/>
    <xf numFmtId="0" fontId="3" fillId="63" borderId="0" xfId="0" applyFont="1" applyFill="1"/>
    <xf numFmtId="0" fontId="163" fillId="0" borderId="0" xfId="0" applyFont="1" applyAlignment="1">
      <alignment horizontal="left" vertical="top" wrapText="1"/>
    </xf>
    <xf numFmtId="0" fontId="134" fillId="0" borderId="0" xfId="0" applyFont="1"/>
    <xf numFmtId="0" fontId="148" fillId="66" borderId="68" xfId="0" applyFont="1" applyFill="1" applyBorder="1" applyAlignment="1">
      <alignment horizontal="left" vertical="center" wrapText="1"/>
    </xf>
    <xf numFmtId="0" fontId="165" fillId="0" borderId="68" xfId="0" applyFont="1" applyBorder="1" applyAlignment="1">
      <alignment horizontal="left" vertical="center" wrapText="1"/>
    </xf>
    <xf numFmtId="0" fontId="167" fillId="0" borderId="0" xfId="0" applyFont="1" applyAlignment="1">
      <alignment horizontal="left" vertical="center"/>
    </xf>
    <xf numFmtId="0" fontId="156" fillId="0" borderId="0" xfId="0" applyFont="1" applyAlignment="1">
      <alignment horizontal="left" vertical="center"/>
    </xf>
    <xf numFmtId="0" fontId="159" fillId="66" borderId="68" xfId="0" applyFont="1" applyFill="1" applyBorder="1" applyAlignment="1">
      <alignment horizontal="left" vertical="center" wrapText="1"/>
    </xf>
    <xf numFmtId="0" fontId="158" fillId="0" borderId="0" xfId="0" applyFont="1" applyAlignment="1">
      <alignment horizontal="left" vertical="top" wrapText="1"/>
    </xf>
    <xf numFmtId="0" fontId="162" fillId="0" borderId="0" xfId="0" applyFont="1" applyAlignment="1">
      <alignment horizontal="left" vertical="center"/>
    </xf>
    <xf numFmtId="0" fontId="173" fillId="0" borderId="3" xfId="0" applyFont="1" applyFill="1" applyBorder="1" applyAlignment="1">
      <alignment horizontal="center"/>
    </xf>
    <xf numFmtId="176" fontId="172" fillId="0" borderId="3" xfId="0" applyNumberFormat="1" applyFont="1" applyFill="1" applyBorder="1"/>
    <xf numFmtId="0" fontId="173" fillId="0" borderId="3" xfId="0" applyFont="1" applyFill="1" applyBorder="1" applyAlignment="1">
      <alignment horizontal="left"/>
    </xf>
    <xf numFmtId="3" fontId="172" fillId="0" borderId="3" xfId="0" applyNumberFormat="1" applyFont="1" applyFill="1" applyBorder="1"/>
    <xf numFmtId="3" fontId="129" fillId="0" borderId="3" xfId="0" applyNumberFormat="1" applyFont="1" applyFill="1" applyBorder="1"/>
    <xf numFmtId="0" fontId="129" fillId="0" borderId="3" xfId="0" applyFont="1" applyFill="1" applyBorder="1"/>
    <xf numFmtId="0" fontId="129" fillId="0" borderId="3" xfId="0" applyFont="1" applyFill="1" applyBorder="1" applyAlignment="1">
      <alignment horizontal="center"/>
    </xf>
    <xf numFmtId="0" fontId="174" fillId="0" borderId="3" xfId="0" applyFont="1" applyFill="1" applyBorder="1"/>
    <xf numFmtId="176" fontId="172" fillId="0" borderId="0" xfId="0" applyNumberFormat="1" applyFont="1" applyFill="1"/>
    <xf numFmtId="0" fontId="130" fillId="0" borderId="0" xfId="1" applyFont="1" applyFill="1" applyAlignment="1">
      <alignment horizontal="center"/>
    </xf>
    <xf numFmtId="176" fontId="129" fillId="0" borderId="3" xfId="0" applyNumberFormat="1" applyFont="1" applyFill="1" applyBorder="1"/>
    <xf numFmtId="0" fontId="129" fillId="0" borderId="3" xfId="0" applyFont="1" applyFill="1" applyBorder="1" applyAlignment="1">
      <alignment horizontal="left"/>
    </xf>
    <xf numFmtId="176" fontId="233" fillId="0" borderId="3" xfId="0" applyNumberFormat="1" applyFont="1" applyFill="1" applyBorder="1"/>
    <xf numFmtId="0" fontId="127" fillId="0" borderId="3" xfId="0" applyFont="1" applyFill="1" applyBorder="1"/>
    <xf numFmtId="0" fontId="127" fillId="0" borderId="3" xfId="0" applyFont="1" applyFill="1" applyBorder="1" applyAlignment="1">
      <alignment horizontal="center"/>
    </xf>
    <xf numFmtId="0" fontId="127" fillId="0" borderId="0" xfId="0" applyFont="1" applyFill="1"/>
    <xf numFmtId="0" fontId="127" fillId="0" borderId="0" xfId="0" applyFont="1" applyFill="1" applyAlignment="1">
      <alignment horizontal="center"/>
    </xf>
    <xf numFmtId="176" fontId="172" fillId="0" borderId="0" xfId="0" applyNumberFormat="1" applyFont="1" applyFill="1" applyBorder="1"/>
  </cellXfs>
  <cellStyles count="4">
    <cellStyle name="ハイパーリンク" xfId="1" builtinId="8"/>
    <cellStyle name="桁区切り" xfId="3" builtinId="6"/>
    <cellStyle name="標準" xfId="0" builtinId="0"/>
    <cellStyle name="標準 2" xfId="2" xr:uid="{00000000-0005-0000-0000-000002000000}"/>
  </cellStyles>
  <dxfs count="52">
    <dxf>
      <font>
        <color rgb="FF9C0006"/>
      </font>
      <fill>
        <patternFill patternType="solid">
          <fgColor indexed="64"/>
          <bgColor rgb="FFFFC7CE"/>
        </patternFill>
      </fill>
    </dxf>
    <dxf>
      <font>
        <color rgb="FF276221"/>
      </font>
      <fill>
        <patternFill patternType="solid">
          <fgColor indexed="64"/>
          <bgColor rgb="FFC6EFCE"/>
        </patternFill>
      </fill>
    </dxf>
    <dxf>
      <font>
        <b/>
      </font>
      <fill>
        <patternFill>
          <bgColor rgb="FFFFF3CC"/>
        </patternFill>
      </fill>
    </dxf>
    <dxf>
      <font>
        <b/>
      </font>
      <fill>
        <patternFill>
          <bgColor rgb="FFFFD700"/>
        </patternFill>
      </fill>
    </dxf>
    <dxf>
      <font>
        <color rgb="FFFFFFFF"/>
      </font>
      <fill>
        <patternFill>
          <bgColor rgb="FFFF5050"/>
        </patternFill>
      </fill>
    </dxf>
    <dxf>
      <font>
        <b/>
      </font>
      <fill>
        <patternFill>
          <bgColor rgb="FF92D050"/>
        </patternFill>
      </fill>
    </dxf>
    <dxf>
      <font>
        <b/>
        <color rgb="FFFFFFFF"/>
      </font>
      <fill>
        <patternFill>
          <bgColor rgb="FF00B050"/>
        </patternFill>
      </fill>
    </dxf>
    <dxf>
      <font>
        <b/>
      </font>
      <fill>
        <patternFill>
          <bgColor rgb="FFFFF3CC"/>
        </patternFill>
      </fill>
    </dxf>
    <dxf>
      <font>
        <b/>
      </font>
      <fill>
        <patternFill>
          <bgColor rgb="FFFFD700"/>
        </patternFill>
      </fill>
    </dxf>
    <dxf>
      <font>
        <color rgb="FFFFFFFF"/>
      </font>
      <fill>
        <patternFill>
          <bgColor rgb="FFFF5050"/>
        </patternFill>
      </fill>
    </dxf>
    <dxf>
      <font>
        <b/>
      </font>
      <fill>
        <patternFill>
          <bgColor rgb="FF92D050"/>
        </patternFill>
      </fill>
    </dxf>
    <dxf>
      <font>
        <b/>
        <color rgb="FFFFFFFF"/>
      </font>
      <fill>
        <patternFill>
          <bgColor rgb="FF00B050"/>
        </patternFill>
      </fill>
    </dxf>
    <dxf>
      <font>
        <color rgb="FFFF0000"/>
      </font>
    </dxf>
    <dxf>
      <font>
        <b/>
        <color rgb="FF00B050"/>
      </font>
    </dxf>
    <dxf>
      <font>
        <color rgb="FFFF0000"/>
      </font>
    </dxf>
    <dxf>
      <font>
        <b/>
        <color rgb="FF00B050"/>
      </font>
    </dxf>
    <dxf>
      <font>
        <b/>
      </font>
      <fill>
        <patternFill>
          <bgColor rgb="FFFFF3CC"/>
        </patternFill>
      </fill>
    </dxf>
    <dxf>
      <font>
        <b/>
        <color rgb="FFFFFFFF"/>
      </font>
      <fill>
        <patternFill>
          <bgColor rgb="FF00B050"/>
        </patternFill>
      </fill>
    </dxf>
    <dxf>
      <font>
        <color rgb="FFFFFFFF"/>
      </font>
      <fill>
        <patternFill>
          <bgColor rgb="FFFF5050"/>
        </patternFill>
      </fill>
    </dxf>
    <dxf>
      <font>
        <b/>
        <color rgb="FFFFFFFF"/>
      </font>
      <fill>
        <patternFill>
          <bgColor rgb="FF00B050"/>
        </patternFill>
      </fill>
    </dxf>
    <dxf>
      <font>
        <b/>
        <color rgb="FF9C6500"/>
      </font>
      <fill>
        <patternFill>
          <bgColor rgb="FFFFEB9C"/>
        </patternFill>
      </fill>
    </dxf>
    <dxf>
      <font>
        <b/>
        <color rgb="FFC00000"/>
      </font>
    </dxf>
    <dxf>
      <font>
        <b/>
        <color rgb="FF008000"/>
      </font>
    </dxf>
    <dxf>
      <font>
        <b/>
        <color rgb="FFC00000"/>
      </font>
    </dxf>
    <dxf>
      <font>
        <b/>
        <color rgb="FF008000"/>
      </font>
    </dxf>
    <dxf>
      <font>
        <color rgb="FF808080"/>
      </font>
      <fill>
        <patternFill>
          <bgColor rgb="FFD9D9D9"/>
        </patternFill>
      </fill>
    </dxf>
    <dxf>
      <font>
        <color rgb="FF595959"/>
      </font>
      <fill>
        <patternFill>
          <bgColor rgb="FFF0F0F0"/>
        </patternFill>
      </fill>
    </dxf>
    <dxf>
      <font>
        <color rgb="FF9C6500"/>
      </font>
      <fill>
        <patternFill>
          <bgColor rgb="FFFFFFCC"/>
        </patternFill>
      </fill>
    </dxf>
    <dxf>
      <font>
        <color rgb="FF9C5700"/>
      </font>
      <fill>
        <patternFill>
          <bgColor rgb="FFFFD9B3"/>
        </patternFill>
      </fill>
    </dxf>
    <dxf>
      <font>
        <color rgb="FF006100"/>
      </font>
      <fill>
        <patternFill>
          <bgColor rgb="FFC6EFCE"/>
        </patternFill>
      </fill>
    </dxf>
    <dxf>
      <font>
        <color rgb="FF006100"/>
      </font>
      <fill>
        <patternFill>
          <bgColor rgb="FFC6EFCE"/>
        </patternFill>
      </fill>
    </dxf>
    <dxf>
      <font>
        <b/>
        <color rgb="FFFFFFFF"/>
      </font>
      <fill>
        <patternFill>
          <bgColor rgb="FF00B050"/>
        </patternFill>
      </fill>
    </dxf>
    <dxf>
      <font>
        <b/>
        <color rgb="FFFFFFFF"/>
      </font>
      <fill>
        <patternFill>
          <bgColor rgb="FF00B050"/>
        </patternFill>
      </fill>
    </dxf>
    <dxf>
      <font>
        <b/>
        <color rgb="FF000000"/>
      </font>
      <fill>
        <patternFill>
          <bgColor rgb="FFFFD700"/>
        </patternFill>
      </fill>
    </dxf>
    <dxf>
      <font>
        <b/>
        <color rgb="FF000000"/>
      </font>
      <fill>
        <patternFill>
          <bgColor rgb="FFFFD700"/>
        </patternFill>
      </fill>
    </dxf>
    <dxf>
      <font>
        <color rgb="FF808080"/>
      </font>
    </dxf>
    <dxf>
      <font>
        <b/>
        <color rgb="FFC80000"/>
      </font>
    </dxf>
    <dxf>
      <font>
        <b/>
        <color rgb="FF008000"/>
      </font>
    </dxf>
    <dxf>
      <font>
        <b/>
        <i val="0"/>
        <color rgb="FFFF0000"/>
      </font>
    </dxf>
    <dxf>
      <font>
        <b/>
        <i val="0"/>
        <color rgb="FFFF0000"/>
      </font>
    </dxf>
    <dxf>
      <font>
        <color rgb="FF5B2C6F"/>
      </font>
      <fill>
        <patternFill patternType="solid">
          <fgColor indexed="64"/>
          <bgColor rgb="FFE4DFEC"/>
        </patternFill>
      </fill>
    </dxf>
    <dxf>
      <font>
        <color rgb="FF5B2C6F"/>
      </font>
      <fill>
        <patternFill patternType="solid">
          <fgColor indexed="64"/>
          <bgColor rgb="FFE4DFEC"/>
        </patternFill>
      </fill>
    </dxf>
    <dxf>
      <font>
        <color rgb="FF5B2C6F"/>
      </font>
      <fill>
        <patternFill patternType="solid">
          <fgColor indexed="64"/>
          <bgColor rgb="FFE4DFEC"/>
        </patternFill>
      </fill>
    </dxf>
    <dxf>
      <font>
        <color rgb="FF375623"/>
      </font>
      <fill>
        <patternFill patternType="solid">
          <fgColor indexed="64"/>
          <bgColor rgb="FFE2EFDA"/>
        </patternFill>
      </fill>
    </dxf>
    <dxf>
      <font>
        <color rgb="FF375623"/>
      </font>
      <fill>
        <patternFill patternType="solid">
          <fgColor indexed="64"/>
          <bgColor rgb="FFE2EFDA"/>
        </patternFill>
      </fill>
    </dxf>
    <dxf>
      <font>
        <color rgb="FF375623"/>
      </font>
      <fill>
        <patternFill patternType="solid">
          <fgColor indexed="64"/>
          <bgColor rgb="FFE2EFDA"/>
        </patternFill>
      </fill>
    </dxf>
    <dxf>
      <font>
        <color rgb="FFC55A11"/>
      </font>
      <fill>
        <patternFill patternType="solid">
          <fgColor indexed="64"/>
          <bgColor rgb="FFFCE4D6"/>
        </patternFill>
      </fill>
    </dxf>
    <dxf>
      <font>
        <color rgb="FFC55A11"/>
      </font>
      <fill>
        <patternFill patternType="solid">
          <fgColor indexed="64"/>
          <bgColor rgb="FFFCE4D6"/>
        </patternFill>
      </fill>
    </dxf>
    <dxf>
      <font>
        <color rgb="FFC55A11"/>
      </font>
      <fill>
        <patternFill patternType="solid">
          <fgColor indexed="64"/>
          <bgColor rgb="FFFCE4D6"/>
        </patternFill>
      </fill>
    </dxf>
    <dxf>
      <font>
        <color rgb="FF1F4E78"/>
      </font>
      <fill>
        <patternFill patternType="solid">
          <fgColor indexed="64"/>
          <bgColor rgb="FFDDEBF7"/>
        </patternFill>
      </fill>
    </dxf>
    <dxf>
      <font>
        <color rgb="FF1F4E78"/>
      </font>
      <fill>
        <patternFill patternType="solid">
          <fgColor indexed="64"/>
          <bgColor rgb="FFDDEBF7"/>
        </patternFill>
      </fill>
    </dxf>
    <dxf>
      <font>
        <color rgb="FF1F4E78"/>
      </font>
      <fill>
        <patternFill patternType="solid">
          <fgColor indexed="64"/>
          <bgColor rgb="FFDDEBF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dimension ref="B1:G25"/>
  <sheetViews>
    <sheetView tabSelected="1" showGridLines="0" workbookViewId="0">
      <selection activeCell="M17" sqref="M17"/>
    </sheetView>
  </sheetViews>
  <sheetFormatPr defaultRowHeight="34.799999999999997" customHeight="1"/>
  <cols>
    <col min="1" max="1" width="3" style="432" customWidth="1"/>
    <col min="2" max="2" width="19.44140625" style="432" bestFit="1" customWidth="1"/>
    <col min="3" max="3" width="29.88671875" style="432" bestFit="1" customWidth="1"/>
    <col min="4" max="4" width="27.109375" style="432" bestFit="1" customWidth="1"/>
    <col min="5" max="5" width="15.44140625" style="432" bestFit="1" customWidth="1"/>
    <col min="6" max="6" width="21.109375" style="432" bestFit="1" customWidth="1"/>
    <col min="7" max="7" width="16.44140625" style="432" bestFit="1" customWidth="1"/>
    <col min="8" max="16384" width="8.88671875" style="432"/>
  </cols>
  <sheetData>
    <row r="1" spans="2:7" ht="34.799999999999997" customHeight="1">
      <c r="B1" s="877" t="s">
        <v>1035</v>
      </c>
      <c r="C1" s="874"/>
      <c r="D1" s="874"/>
      <c r="E1" s="874"/>
      <c r="F1" s="874"/>
      <c r="G1" s="874"/>
    </row>
    <row r="2" spans="2:7" ht="34.799999999999997" customHeight="1">
      <c r="B2" s="873" t="s">
        <v>1036</v>
      </c>
      <c r="C2" s="874"/>
      <c r="D2" s="874"/>
      <c r="E2" s="874"/>
      <c r="F2" s="874"/>
      <c r="G2" s="874"/>
    </row>
    <row r="3" spans="2:7" ht="34.799999999999997" customHeight="1">
      <c r="B3" s="873" t="s">
        <v>1037</v>
      </c>
      <c r="C3" s="874"/>
      <c r="D3" s="874"/>
      <c r="E3" s="874"/>
      <c r="F3" s="874"/>
      <c r="G3" s="874"/>
    </row>
    <row r="5" spans="2:7" ht="34.799999999999997" customHeight="1">
      <c r="B5" s="875" t="s">
        <v>1038</v>
      </c>
      <c r="C5" s="874"/>
      <c r="D5" s="874"/>
      <c r="E5" s="874"/>
      <c r="F5" s="874"/>
      <c r="G5" s="874"/>
    </row>
    <row r="6" spans="2:7" ht="34.799999999999997" customHeight="1">
      <c r="B6" s="876" t="s">
        <v>1039</v>
      </c>
      <c r="C6" s="874"/>
      <c r="D6" s="874"/>
      <c r="E6" s="874"/>
      <c r="F6" s="874"/>
      <c r="G6" s="874"/>
    </row>
    <row r="7" spans="2:7" ht="34.799999999999997" customHeight="1">
      <c r="B7" s="876" t="s">
        <v>1040</v>
      </c>
      <c r="C7" s="874"/>
      <c r="D7" s="874"/>
      <c r="E7" s="874"/>
      <c r="F7" s="874"/>
      <c r="G7" s="874"/>
    </row>
    <row r="8" spans="2:7" ht="34.799999999999997" customHeight="1">
      <c r="B8" s="876" t="s">
        <v>1041</v>
      </c>
      <c r="C8" s="874"/>
      <c r="D8" s="874"/>
      <c r="E8" s="874"/>
      <c r="F8" s="874"/>
      <c r="G8" s="874"/>
    </row>
    <row r="9" spans="2:7" ht="34.799999999999997" customHeight="1">
      <c r="B9" s="876" t="s">
        <v>1042</v>
      </c>
      <c r="C9" s="874"/>
      <c r="D9" s="874"/>
      <c r="E9" s="874"/>
      <c r="F9" s="874"/>
      <c r="G9" s="874"/>
    </row>
    <row r="10" spans="2:7" ht="34.799999999999997" customHeight="1">
      <c r="B10" s="876" t="s">
        <v>1043</v>
      </c>
      <c r="C10" s="874"/>
      <c r="D10" s="874"/>
      <c r="E10" s="874"/>
      <c r="F10" s="874"/>
      <c r="G10" s="874"/>
    </row>
    <row r="11" spans="2:7" ht="34.799999999999997" customHeight="1">
      <c r="B11" s="876" t="s">
        <v>1044</v>
      </c>
      <c r="C11" s="874"/>
      <c r="D11" s="874"/>
      <c r="E11" s="874"/>
      <c r="F11" s="874"/>
      <c r="G11" s="874"/>
    </row>
    <row r="13" spans="2:7" ht="34.799999999999997" customHeight="1">
      <c r="B13" s="875" t="s">
        <v>1045</v>
      </c>
      <c r="C13" s="874"/>
      <c r="D13" s="874"/>
      <c r="E13" s="874"/>
      <c r="F13" s="874"/>
      <c r="G13" s="874"/>
    </row>
    <row r="14" spans="2:7" ht="34.799999999999997" customHeight="1">
      <c r="B14" s="508" t="s">
        <v>1046</v>
      </c>
      <c r="C14" s="508" t="s">
        <v>1047</v>
      </c>
      <c r="D14" s="508" t="s">
        <v>1048</v>
      </c>
      <c r="E14" s="508" t="s">
        <v>1049</v>
      </c>
      <c r="F14" s="508" t="s">
        <v>1050</v>
      </c>
      <c r="G14" s="508" t="s">
        <v>1051</v>
      </c>
    </row>
    <row r="15" spans="2:7" ht="34.799999999999997" customHeight="1">
      <c r="B15" s="511" t="s">
        <v>1052</v>
      </c>
      <c r="C15" s="511" t="s">
        <v>1053</v>
      </c>
      <c r="D15" s="511" t="s">
        <v>1054</v>
      </c>
      <c r="E15" s="511" t="s">
        <v>1055</v>
      </c>
      <c r="F15" s="511" t="s">
        <v>1056</v>
      </c>
      <c r="G15" s="511" t="s">
        <v>1057</v>
      </c>
    </row>
    <row r="16" spans="2:7" ht="34.799999999999997" customHeight="1">
      <c r="B16" s="511" t="s">
        <v>1058</v>
      </c>
      <c r="C16" s="511" t="s">
        <v>1059</v>
      </c>
      <c r="D16" s="511" t="s">
        <v>1060</v>
      </c>
      <c r="E16" s="511" t="s">
        <v>1061</v>
      </c>
      <c r="F16" s="511" t="s">
        <v>1062</v>
      </c>
      <c r="G16" s="511" t="s">
        <v>1063</v>
      </c>
    </row>
    <row r="17" spans="2:7" ht="34.799999999999997" customHeight="1">
      <c r="B17" s="511" t="s">
        <v>1064</v>
      </c>
      <c r="C17" s="511" t="s">
        <v>1065</v>
      </c>
      <c r="D17" s="511" t="s">
        <v>1066</v>
      </c>
      <c r="E17" s="511" t="s">
        <v>1067</v>
      </c>
      <c r="F17" s="511" t="s">
        <v>1068</v>
      </c>
      <c r="G17" s="511" t="s">
        <v>1069</v>
      </c>
    </row>
    <row r="18" spans="2:7" ht="34.799999999999997" customHeight="1">
      <c r="B18" s="511" t="s">
        <v>1070</v>
      </c>
      <c r="C18" s="511" t="s">
        <v>1071</v>
      </c>
      <c r="D18" s="511" t="s">
        <v>1072</v>
      </c>
      <c r="E18" s="511" t="s">
        <v>1073</v>
      </c>
      <c r="F18" s="511" t="s">
        <v>1068</v>
      </c>
      <c r="G18" s="511" t="s">
        <v>1074</v>
      </c>
    </row>
    <row r="19" spans="2:7" ht="34.799999999999997" customHeight="1">
      <c r="B19" s="511" t="s">
        <v>1075</v>
      </c>
      <c r="C19" s="511" t="s">
        <v>1076</v>
      </c>
      <c r="D19" s="511" t="s">
        <v>1077</v>
      </c>
      <c r="E19" s="511" t="s">
        <v>1078</v>
      </c>
      <c r="F19" s="511" t="s">
        <v>1079</v>
      </c>
      <c r="G19" s="511" t="s">
        <v>1080</v>
      </c>
    </row>
    <row r="21" spans="2:7" ht="34.799999999999997" customHeight="1">
      <c r="B21" s="873" t="s">
        <v>1081</v>
      </c>
      <c r="C21" s="874"/>
      <c r="D21" s="874"/>
      <c r="E21" s="874"/>
      <c r="F21" s="874"/>
      <c r="G21" s="874"/>
    </row>
    <row r="22" spans="2:7" ht="34.799999999999997" customHeight="1">
      <c r="B22" s="873" t="s">
        <v>1082</v>
      </c>
      <c r="C22" s="874"/>
      <c r="D22" s="874"/>
      <c r="E22" s="874"/>
      <c r="F22" s="874"/>
      <c r="G22" s="874"/>
    </row>
    <row r="23" spans="2:7" ht="34.799999999999997" customHeight="1">
      <c r="B23" s="873" t="s">
        <v>1083</v>
      </c>
      <c r="C23" s="874"/>
      <c r="D23" s="874"/>
      <c r="E23" s="874"/>
      <c r="F23" s="874"/>
      <c r="G23" s="874"/>
    </row>
    <row r="24" spans="2:7" ht="34.799999999999997" customHeight="1">
      <c r="B24" s="873" t="s">
        <v>1084</v>
      </c>
      <c r="C24" s="874"/>
      <c r="D24" s="874"/>
      <c r="E24" s="874"/>
      <c r="F24" s="874"/>
      <c r="G24" s="874"/>
    </row>
    <row r="25" spans="2:7" ht="34.799999999999997" customHeight="1">
      <c r="B25" s="873" t="s">
        <v>1085</v>
      </c>
      <c r="C25" s="874"/>
      <c r="D25" s="874"/>
      <c r="E25" s="874"/>
      <c r="F25" s="874"/>
      <c r="G25" s="874"/>
    </row>
  </sheetData>
  <mergeCells count="16">
    <mergeCell ref="B1:G1"/>
    <mergeCell ref="B2:G2"/>
    <mergeCell ref="B3:G3"/>
    <mergeCell ref="B5:G5"/>
    <mergeCell ref="B6:G6"/>
    <mergeCell ref="B7:G7"/>
    <mergeCell ref="B8:G8"/>
    <mergeCell ref="B9:G9"/>
    <mergeCell ref="B10:G10"/>
    <mergeCell ref="B11:G11"/>
    <mergeCell ref="B25:G25"/>
    <mergeCell ref="B13:G13"/>
    <mergeCell ref="B21:G21"/>
    <mergeCell ref="B22:G22"/>
    <mergeCell ref="B23:G23"/>
    <mergeCell ref="B24:G24"/>
  </mergeCells>
  <phoneticPr fontId="16"/>
  <pageMargins left="0.4" right="0.4" top="0.4" bottom="0.4" header="0.2" footer="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dimension ref="A1:C24"/>
  <sheetViews>
    <sheetView showGridLines="0" topLeftCell="A7" workbookViewId="0">
      <selection sqref="A1:C1"/>
    </sheetView>
  </sheetViews>
  <sheetFormatPr defaultRowHeight="13.2"/>
  <cols>
    <col min="1" max="1" width="26" customWidth="1"/>
    <col min="2" max="2" width="10" customWidth="1"/>
    <col min="3" max="3" width="52" customWidth="1"/>
  </cols>
  <sheetData>
    <row r="1" spans="1:3" ht="16.2">
      <c r="A1" s="878" t="s">
        <v>1086</v>
      </c>
      <c r="B1" s="842"/>
      <c r="C1" s="842"/>
    </row>
    <row r="3" spans="1:3">
      <c r="A3" s="493" t="s">
        <v>591</v>
      </c>
      <c r="B3" s="493" t="s">
        <v>1087</v>
      </c>
      <c r="C3" s="493" t="s">
        <v>593</v>
      </c>
    </row>
    <row r="4" spans="1:3">
      <c r="A4" s="507" t="s">
        <v>1088</v>
      </c>
      <c r="B4" s="494">
        <v>2</v>
      </c>
      <c r="C4" s="496" t="s">
        <v>1089</v>
      </c>
    </row>
    <row r="5" spans="1:3">
      <c r="A5" s="507" t="s">
        <v>1090</v>
      </c>
      <c r="B5" s="494">
        <v>1</v>
      </c>
      <c r="C5" s="496" t="s">
        <v>1091</v>
      </c>
    </row>
    <row r="6" spans="1:3">
      <c r="A6" s="507" t="s">
        <v>1092</v>
      </c>
      <c r="B6" s="497">
        <v>20</v>
      </c>
      <c r="C6" s="496" t="s">
        <v>1093</v>
      </c>
    </row>
    <row r="7" spans="1:3">
      <c r="A7" s="507" t="s">
        <v>1094</v>
      </c>
      <c r="B7" s="494">
        <v>1.1000000000000001</v>
      </c>
      <c r="C7" s="496" t="s">
        <v>1095</v>
      </c>
    </row>
    <row r="8" spans="1:3">
      <c r="A8" s="507" t="s">
        <v>1096</v>
      </c>
      <c r="B8" s="497">
        <v>40</v>
      </c>
      <c r="C8" s="496" t="s">
        <v>1097</v>
      </c>
    </row>
    <row r="9" spans="1:3">
      <c r="A9" s="507" t="s">
        <v>1098</v>
      </c>
      <c r="B9" s="497">
        <v>14</v>
      </c>
      <c r="C9" s="496" t="s">
        <v>1099</v>
      </c>
    </row>
    <row r="10" spans="1:3">
      <c r="A10" s="507" t="s">
        <v>1100</v>
      </c>
      <c r="B10" s="494">
        <v>80</v>
      </c>
      <c r="C10" s="496" t="s">
        <v>1101</v>
      </c>
    </row>
    <row r="11" spans="1:3" ht="24">
      <c r="A11" s="507" t="s">
        <v>1102</v>
      </c>
      <c r="B11" s="497">
        <v>10</v>
      </c>
      <c r="C11" s="496" t="s">
        <v>1103</v>
      </c>
    </row>
    <row r="12" spans="1:3">
      <c r="A12" s="507" t="s">
        <v>1104</v>
      </c>
      <c r="B12" s="494">
        <v>0.05</v>
      </c>
      <c r="C12" s="496" t="s">
        <v>1105</v>
      </c>
    </row>
    <row r="13" spans="1:3">
      <c r="A13" s="507" t="s">
        <v>1106</v>
      </c>
      <c r="B13" s="494">
        <v>0.03</v>
      </c>
      <c r="C13" s="496" t="s">
        <v>1107</v>
      </c>
    </row>
    <row r="15" spans="1:3">
      <c r="A15" s="879" t="s">
        <v>1108</v>
      </c>
      <c r="B15" s="842"/>
      <c r="C15" s="842"/>
    </row>
    <row r="16" spans="1:3" ht="24">
      <c r="A16" s="506" t="s">
        <v>1109</v>
      </c>
      <c r="B16" s="497" t="s">
        <v>586</v>
      </c>
      <c r="C16" s="496" t="s">
        <v>1208</v>
      </c>
    </row>
    <row r="17" spans="1:3">
      <c r="A17" s="506" t="s">
        <v>1110</v>
      </c>
      <c r="B17" s="497" t="s">
        <v>586</v>
      </c>
      <c r="C17" s="496" t="s">
        <v>1111</v>
      </c>
    </row>
    <row r="18" spans="1:3">
      <c r="A18" s="506" t="s">
        <v>1112</v>
      </c>
      <c r="B18" s="497" t="s">
        <v>586</v>
      </c>
      <c r="C18" s="496" t="s">
        <v>1209</v>
      </c>
    </row>
    <row r="19" spans="1:3" ht="24">
      <c r="A19" s="506" t="s">
        <v>1113</v>
      </c>
      <c r="B19" s="497" t="s">
        <v>586</v>
      </c>
      <c r="C19" s="496" t="s">
        <v>1114</v>
      </c>
    </row>
    <row r="20" spans="1:3">
      <c r="A20" s="506" t="s">
        <v>1115</v>
      </c>
      <c r="B20" s="497" t="s">
        <v>586</v>
      </c>
      <c r="C20" s="496" t="s">
        <v>1116</v>
      </c>
    </row>
    <row r="21" spans="1:3">
      <c r="A21" s="506" t="s">
        <v>1117</v>
      </c>
      <c r="B21" s="497" t="s">
        <v>586</v>
      </c>
      <c r="C21" s="496" t="s">
        <v>1118</v>
      </c>
    </row>
    <row r="22" spans="1:3">
      <c r="A22" s="506" t="s">
        <v>1119</v>
      </c>
      <c r="B22" s="497" t="s">
        <v>586</v>
      </c>
      <c r="C22" s="496" t="s">
        <v>1120</v>
      </c>
    </row>
    <row r="23" spans="1:3">
      <c r="A23" s="506" t="s">
        <v>1121</v>
      </c>
      <c r="B23" s="497" t="s">
        <v>586</v>
      </c>
      <c r="C23" s="496" t="s">
        <v>1122</v>
      </c>
    </row>
    <row r="24" spans="1:3">
      <c r="A24" s="519" t="s">
        <v>1207</v>
      </c>
      <c r="B24" s="520" t="s">
        <v>586</v>
      </c>
      <c r="C24" s="521" t="s">
        <v>1210</v>
      </c>
    </row>
  </sheetData>
  <mergeCells count="2">
    <mergeCell ref="A1:C1"/>
    <mergeCell ref="A15:C15"/>
  </mergeCells>
  <phoneticPr fontId="16"/>
  <pageMargins left="0.4" right="0.4" top="0.4" bottom="0.4" header="0.2" footer="0.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dimension ref="A1:W34"/>
  <sheetViews>
    <sheetView showGridLines="0" workbookViewId="0">
      <pane ySplit="4" topLeftCell="A5" activePane="bottomLeft" state="frozen"/>
      <selection pane="bottomLeft" activeCell="Q20" sqref="Q20"/>
    </sheetView>
  </sheetViews>
  <sheetFormatPr defaultRowHeight="19.2"/>
  <cols>
    <col min="1" max="1" width="4.88671875" style="432" bestFit="1" customWidth="1"/>
    <col min="2" max="2" width="8.33203125" style="432" bestFit="1" customWidth="1"/>
    <col min="3" max="3" width="21.77734375" style="432" customWidth="1"/>
    <col min="4" max="4" width="10.109375" style="432" bestFit="1" customWidth="1"/>
    <col min="5" max="5" width="18.88671875" style="432" bestFit="1" customWidth="1"/>
    <col min="6" max="6" width="17.5546875" style="432" bestFit="1" customWidth="1"/>
    <col min="7" max="8" width="7" style="432" bestFit="1" customWidth="1"/>
    <col min="9" max="9" width="14.6640625" style="432" bestFit="1" customWidth="1"/>
    <col min="10" max="10" width="33.21875" style="432" customWidth="1"/>
    <col min="11" max="11" width="4.88671875" style="432" bestFit="1" customWidth="1"/>
    <col min="12" max="12" width="10.109375" style="432" bestFit="1" customWidth="1"/>
    <col min="13" max="13" width="8.5546875" style="432" bestFit="1" customWidth="1"/>
    <col min="14" max="14" width="11.6640625" style="432" bestFit="1" customWidth="1"/>
    <col min="15" max="15" width="8.88671875" style="532"/>
    <col min="16" max="16" width="8.88671875" style="432"/>
    <col min="17" max="17" width="36.44140625" style="432" customWidth="1"/>
    <col min="18" max="19" width="4.33203125" style="432" customWidth="1"/>
    <col min="20" max="16384" width="8.88671875" style="432"/>
  </cols>
  <sheetData>
    <row r="1" spans="1:23">
      <c r="A1" s="881" t="s">
        <v>1153</v>
      </c>
      <c r="B1" s="874"/>
      <c r="C1" s="874"/>
      <c r="D1" s="874"/>
      <c r="E1" s="874"/>
      <c r="F1" s="874"/>
      <c r="G1" s="874"/>
      <c r="H1" s="874"/>
      <c r="I1" s="874"/>
      <c r="J1" s="874"/>
      <c r="K1" s="874"/>
      <c r="L1" s="874"/>
      <c r="M1" s="874"/>
      <c r="N1" s="874"/>
      <c r="O1" s="527"/>
    </row>
    <row r="2" spans="1:23" ht="21">
      <c r="A2" s="873" t="s">
        <v>1154</v>
      </c>
      <c r="B2" s="874"/>
      <c r="C2" s="874"/>
      <c r="D2" s="874"/>
      <c r="E2" s="874"/>
      <c r="F2" s="874"/>
      <c r="G2" s="874"/>
      <c r="H2" s="874"/>
      <c r="I2" s="874"/>
      <c r="J2" s="874"/>
      <c r="K2" s="874"/>
      <c r="L2" s="874"/>
      <c r="M2" s="874"/>
      <c r="N2" s="874"/>
      <c r="O2" s="528"/>
      <c r="P2" s="522"/>
      <c r="Q2" s="523" t="s">
        <v>1211</v>
      </c>
      <c r="R2" s="525">
        <f>終値!E3</f>
        <v>46240</v>
      </c>
      <c r="S2" s="522"/>
    </row>
    <row r="4" spans="1:23" ht="70.2" customHeight="1">
      <c r="A4" s="508" t="s">
        <v>1155</v>
      </c>
      <c r="B4" s="508" t="s">
        <v>1</v>
      </c>
      <c r="C4" s="508" t="s">
        <v>603</v>
      </c>
      <c r="D4" s="508" t="s">
        <v>525</v>
      </c>
      <c r="E4" s="508" t="s">
        <v>1136</v>
      </c>
      <c r="F4" s="508" t="s">
        <v>1138</v>
      </c>
      <c r="G4" s="508" t="s">
        <v>1156</v>
      </c>
      <c r="H4" s="508" t="s">
        <v>1157</v>
      </c>
      <c r="I4" s="508" t="s">
        <v>1158</v>
      </c>
      <c r="J4" s="508" t="s">
        <v>1145</v>
      </c>
      <c r="K4" s="508" t="s">
        <v>537</v>
      </c>
      <c r="L4" s="508" t="s">
        <v>1159</v>
      </c>
      <c r="M4" s="508" t="s">
        <v>1050</v>
      </c>
      <c r="N4" s="529" t="s">
        <v>1150</v>
      </c>
      <c r="O4" s="531" t="s">
        <v>1214</v>
      </c>
      <c r="Q4" s="555" t="s">
        <v>1212</v>
      </c>
      <c r="R4" s="524"/>
      <c r="S4" s="524"/>
    </row>
    <row r="5" spans="1:23">
      <c r="A5" s="509">
        <v>1</v>
      </c>
      <c r="B5" s="510" t="str">
        <f>IFERROR(INDEX(BBスクリーニング!$B$6:$B$405,MATCH(LARGE(BBスクリーニング!$AE$6:$AE$405,$A5),BBスクリーニング!$AE$6:$AE$405,0)),"")</f>
        <v>5243</v>
      </c>
      <c r="C5" s="511" t="str">
        <f>IFERROR(INDEX(BBスクリーニング!$C$6:$C$405,MATCH(LARGE(BBスクリーニング!$AE$6:$AE$405,$A5),BBスクリーニング!$AE$6:$AE$405,0)),"")</f>
        <v>ＮＯＴＥ</v>
      </c>
      <c r="D5" s="512">
        <f>IFERROR(INDEX(BBスクリーニング!$D$6:$D$405,MATCH(LARGE(BBスクリーニング!$AE$6:$AE$405,$A5),BBスクリーニング!$AE$6:$AE$405,0)),"")</f>
        <v>2314</v>
      </c>
      <c r="E5" s="510" t="str">
        <f>IFERROR(INDEX(BBスクリーニング!$N$6:$N$405,MATCH(LARGE(BBスクリーニング!$AE$6:$AE$405,$A5),BBスクリーニング!$AE$6:$AE$405,0)),"")</f>
        <v>スクイーズ★</v>
      </c>
      <c r="F5" s="510" t="str">
        <f>IFERROR(INDEX(BBスクリーニング!$P$6:$P$405,MATCH(LARGE(BBスクリーニング!$AE$6:$AE$405,$A5),BBスクリーニング!$AE$6:$AE$405,0)),"")</f>
        <v>↑+2σ突破</v>
      </c>
      <c r="G5" s="513">
        <f>IFERROR(INDEX(BBスクリーニング!$Q$6:$Q$405,MATCH(LARGE(BBスクリーニング!$AE$6:$AE$405,$A5),BBスクリーニング!$AE$6:$AE$405,0)),"")</f>
        <v>55.288888888888891</v>
      </c>
      <c r="H5" s="513">
        <f>IFERROR(INDEX(BBスクリーニング!$R$6:$R$405,MATCH(LARGE(BBスクリーニング!$AE$6:$AE$405,$A5),BBスクリーニング!$AE$6:$AE$405,0)),"")</f>
        <v>62.145217340537819</v>
      </c>
      <c r="I5" s="510" t="str">
        <f>IFERROR(INDEX(BBスクリーニング!$S$6:$S$405,MATCH(LARGE(BBスクリーニング!$AE$6:$AE$405,$A5),BBスクリーニング!$AE$6:$AE$405,0)),"")</f>
        <v>－</v>
      </c>
      <c r="J5" s="514" t="str">
        <f>IFERROR(INDEX(BBスクリーニング!$W$6:$W$405,MATCH(LARGE(BBスクリーニング!$AE$6:$AE$405,$A5),BBスクリーニング!$AE$6:$AE$405,0)),"")</f>
        <v>◎スクイーズブレイク買</v>
      </c>
      <c r="K5" s="509">
        <f>IFERROR(INDEX(BBスクリーニング!$X$6:$X$405,MATCH(LARGE(BBスクリーニング!$AE$6:$AE$405,$A5),BBスクリーニング!$AE$6:$AE$405,0)),"")</f>
        <v>75</v>
      </c>
      <c r="L5" s="512">
        <f>IFERROR(INDEX(BBスクリーニング!$Z$6:$Z$405,MATCH(LARGE(BBスクリーニング!$AE$6:$AE$405,$A5),BBスクリーニング!$AE$6:$AE$405,0)),"")</f>
        <v>2198.5011488445562</v>
      </c>
      <c r="M5" s="512">
        <f>IFERROR(INDEX(BBスクリーニング!$AA$6:$AA$405,MATCH(LARGE(BBスクリーニング!$AE$6:$AE$405,$A5),BBスクリーニング!$AE$6:$AE$405,0)),"")</f>
        <v>2098.4</v>
      </c>
      <c r="N5" s="530">
        <f>IFERROR(INDEX(BBスクリーニング!$AC$6:$AC$405,MATCH(LARGE(BBスクリーニング!$AE$6:$AE$405,$A5),BBスクリーニング!$AE$6:$AE$405,0)),"")</f>
        <v>0.39</v>
      </c>
      <c r="O5" s="531" t="str">
        <f>IF($B5="","",HYPERLINK("https://kabutan.jp/stock/?code="&amp;$B5,"株探"))</f>
        <v>株探</v>
      </c>
    </row>
    <row r="6" spans="1:23">
      <c r="A6" s="509">
        <v>2</v>
      </c>
      <c r="B6" s="510" t="str">
        <f>IFERROR(INDEX(BBスクリーニング!$B$6:$B$405,MATCH(LARGE(BBスクリーニング!$AE$6:$AE$405,$A6),BBスクリーニング!$AE$6:$AE$405,0)),"")</f>
        <v>4704</v>
      </c>
      <c r="C6" s="511" t="str">
        <f>IFERROR(INDEX(BBスクリーニング!$C$6:$C$405,MATCH(LARGE(BBスクリーニング!$AE$6:$AE$405,$A6),BBスクリーニング!$AE$6:$AE$405,0)),"")</f>
        <v>トレンドマイクロ</v>
      </c>
      <c r="D6" s="512">
        <f>IFERROR(INDEX(BBスクリーニング!$D$6:$D$405,MATCH(LARGE(BBスクリーニング!$AE$6:$AE$405,$A6),BBスクリーニング!$AE$6:$AE$405,0)),"")</f>
        <v>6720</v>
      </c>
      <c r="E6" s="510" t="str">
        <f>IFERROR(INDEX(BBスクリーニング!$N$6:$N$405,MATCH(LARGE(BBスクリーニング!$AE$6:$AE$405,$A6),BBスクリーニング!$AE$6:$AE$405,0)),"")</f>
        <v>収縮</v>
      </c>
      <c r="F6" s="510" t="str">
        <f>IFERROR(INDEX(BBスクリーニング!$P$6:$P$405,MATCH(LARGE(BBスクリーニング!$AE$6:$AE$405,$A6),BBスクリーニング!$AE$6:$AE$405,0)),"")</f>
        <v>+1σ上</v>
      </c>
      <c r="G6" s="513">
        <f>IFERROR(INDEX(BBスクリーニング!$Q$6:$Q$405,MATCH(LARGE(BBスクリーニング!$AE$6:$AE$405,$A6),BBスクリーニング!$AE$6:$AE$405,0)),"")</f>
        <v>56.684491978609628</v>
      </c>
      <c r="H6" s="513">
        <f>IFERROR(INDEX(BBスクリーニング!$R$6:$R$405,MATCH(LARGE(BBスクリーニング!$AE$6:$AE$405,$A6),BBスクリーニング!$AE$6:$AE$405,0)),"")</f>
        <v>73.03391047269767</v>
      </c>
      <c r="I6" s="510" t="str">
        <f>IFERROR(INDEX(BBスクリーニング!$S$6:$S$405,MATCH(LARGE(BBスクリーニング!$AE$6:$AE$405,$A6),BBスクリーニング!$AE$6:$AE$405,0)),"")</f>
        <v>－</v>
      </c>
      <c r="J6" s="514" t="str">
        <f>IFERROR(INDEX(BBスクリーニング!$W$6:$W$405,MATCH(LARGE(BBスクリーニング!$AE$6:$AE$405,$A6),BBスクリーニング!$AE$6:$AE$405,0)),"")</f>
        <v>△二番底形成</v>
      </c>
      <c r="K6" s="509">
        <f>IFERROR(INDEX(BBスクリーニング!$X$6:$X$405,MATCH(LARGE(BBスクリーニング!$AE$6:$AE$405,$A6),BBスクリーニング!$AE$6:$AE$405,0)),"")</f>
        <v>67</v>
      </c>
      <c r="L6" s="512">
        <f>IFERROR(INDEX(BBスクリーニング!$Z$6:$Z$405,MATCH(LARGE(BBスクリーニング!$AE$6:$AE$405,$A6),BBスクリーニング!$AE$6:$AE$405,0)),"")</f>
        <v>6594.5845708158531</v>
      </c>
      <c r="M6" s="512">
        <f>IFERROR(INDEX(BBスクリーニング!$AA$6:$AA$405,MATCH(LARGE(BBスクリーニング!$AE$6:$AE$405,$A6),BBスクリーニング!$AE$6:$AE$405,0)),"")</f>
        <v>6423.65</v>
      </c>
      <c r="N6" s="530">
        <f>IFERROR(INDEX(BBスクリーニング!$AC$6:$AC$405,MATCH(LARGE(BBスクリーニング!$AE$6:$AE$405,$A6),BBスクリーニング!$AE$6:$AE$405,0)),"")</f>
        <v>0.15</v>
      </c>
      <c r="O6" s="531" t="str">
        <f t="shared" ref="O6:O34" si="0">IF($B6="","",HYPERLINK("https://kabutan.jp/stock/?code="&amp;$B6,"株探"))</f>
        <v>株探</v>
      </c>
      <c r="V6" s="432" t="s">
        <v>1168</v>
      </c>
      <c r="W6" s="432" t="s">
        <v>1169</v>
      </c>
    </row>
    <row r="7" spans="1:23">
      <c r="A7" s="509">
        <v>3</v>
      </c>
      <c r="B7" s="510" t="str">
        <f>IFERROR(INDEX(BBスクリーニング!$B$6:$B$405,MATCH(LARGE(BBスクリーニング!$AE$6:$AE$405,$A7),BBスクリーニング!$AE$6:$AE$405,0)),"")</f>
        <v>5711</v>
      </c>
      <c r="C7" s="511" t="str">
        <f>IFERROR(INDEX(BBスクリーニング!$C$6:$C$405,MATCH(LARGE(BBスクリーニング!$AE$6:$AE$405,$A7),BBスクリーニング!$AE$6:$AE$405,0)),"")</f>
        <v>三菱マテリアル</v>
      </c>
      <c r="D7" s="512">
        <f>IFERROR(INDEX(BBスクリーニング!$D$6:$D$405,MATCH(LARGE(BBスクリーニング!$AE$6:$AE$405,$A7),BBスクリーニング!$AE$6:$AE$405,0)),"")</f>
        <v>4457</v>
      </c>
      <c r="E7" s="510" t="str">
        <f>IFERROR(INDEX(BBスクリーニング!$N$6:$N$405,MATCH(LARGE(BBスクリーニング!$AE$6:$AE$405,$A7),BBスクリーニング!$AE$6:$AE$405,0)),"")</f>
        <v>収縮</v>
      </c>
      <c r="F7" s="510" t="str">
        <f>IFERROR(INDEX(BBスクリーニング!$P$6:$P$405,MATCH(LARGE(BBスクリーニング!$AE$6:$AE$405,$A7),BBスクリーニング!$AE$6:$AE$405,0)),"")</f>
        <v>↑+2σ突破</v>
      </c>
      <c r="G7" s="513">
        <f>IFERROR(INDEX(BBスクリーニング!$Q$6:$Q$405,MATCH(LARGE(BBスクリーニング!$AE$6:$AE$405,$A7),BBスクリーニング!$AE$6:$AE$405,0)),"")</f>
        <v>58.128078817733986</v>
      </c>
      <c r="H7" s="513">
        <f>IFERROR(INDEX(BBスクリーニング!$R$6:$R$405,MATCH(LARGE(BBスクリーニング!$AE$6:$AE$405,$A7),BBスクリーニング!$AE$6:$AE$405,0)),"")</f>
        <v>65.117568781043929</v>
      </c>
      <c r="I7" s="510" t="str">
        <f>IFERROR(INDEX(BBスクリーニング!$S$6:$S$405,MATCH(LARGE(BBスクリーニング!$AE$6:$AE$405,$A7),BBスクリーニング!$AE$6:$AE$405,0)),"")</f>
        <v>－</v>
      </c>
      <c r="J7" s="514" t="str">
        <f>IFERROR(INDEX(BBスクリーニング!$W$6:$W$405,MATCH(LARGE(BBスクリーニング!$AE$6:$AE$405,$A7),BBスクリーニング!$AE$6:$AE$405,0)),"")</f>
        <v>◎スクイーズブレイク買</v>
      </c>
      <c r="K7" s="509">
        <f>IFERROR(INDEX(BBスクリーニング!$X$6:$X$405,MATCH(LARGE(BBスクリーニング!$AE$6:$AE$405,$A7),BBスクリーニング!$AE$6:$AE$405,0)),"")</f>
        <v>65</v>
      </c>
      <c r="L7" s="512">
        <f>IFERROR(INDEX(BBスクリーニング!$Z$6:$Z$405,MATCH(LARGE(BBスクリーニング!$AE$6:$AE$405,$A7),BBスクリーニング!$AE$6:$AE$405,0)),"")</f>
        <v>4281.7565753599874</v>
      </c>
      <c r="M7" s="512">
        <f>IFERROR(INDEX(BBスクリーニング!$AA$6:$AA$405,MATCH(LARGE(BBスクリーニング!$AE$6:$AE$405,$A7),BBスクリーニング!$AE$6:$AE$405,0)),"")</f>
        <v>4147.3500000000004</v>
      </c>
      <c r="N7" s="530">
        <f>IFERROR(INDEX(BBスクリーニング!$AC$6:$AC$405,MATCH(LARGE(BBスクリーニング!$AE$6:$AE$405,$A7),BBスクリーニング!$AE$6:$AE$405,0)),"")</f>
        <v>0.3</v>
      </c>
      <c r="O7" s="531" t="str">
        <f t="shared" si="0"/>
        <v>株探</v>
      </c>
      <c r="V7" s="432">
        <v>3</v>
      </c>
      <c r="W7" s="432" t="s">
        <v>1170</v>
      </c>
    </row>
    <row r="8" spans="1:23">
      <c r="A8" s="509">
        <v>4</v>
      </c>
      <c r="B8" s="510" t="str">
        <f>IFERROR(INDEX(BBスクリーニング!$B$6:$B$405,MATCH(LARGE(BBスクリーニング!$AE$6:$AE$405,$A8),BBスクリーニング!$AE$6:$AE$405,0)),"")</f>
        <v>8344</v>
      </c>
      <c r="C8" s="511" t="str">
        <f>IFERROR(INDEX(BBスクリーニング!$C$6:$C$405,MATCH(LARGE(BBスクリーニング!$AE$6:$AE$405,$A8),BBスクリーニング!$AE$6:$AE$405,0)),"")</f>
        <v>山形銀行</v>
      </c>
      <c r="D8" s="512">
        <f>IFERROR(INDEX(BBスクリーニング!$D$6:$D$405,MATCH(LARGE(BBスクリーニング!$AE$6:$AE$405,$A8),BBスクリーニング!$AE$6:$AE$405,0)),"")</f>
        <v>4235</v>
      </c>
      <c r="E8" s="510" t="str">
        <f>IFERROR(INDEX(BBスクリーニング!$N$6:$N$405,MATCH(LARGE(BBスクリーニング!$AE$6:$AE$405,$A8),BBスクリーニング!$AE$6:$AE$405,0)),"")</f>
        <v>収縮</v>
      </c>
      <c r="F8" s="510" t="str">
        <f>IFERROR(INDEX(BBスクリーニング!$P$6:$P$405,MATCH(LARGE(BBスクリーニング!$AE$6:$AE$405,$A8),BBスクリーニング!$AE$6:$AE$405,0)),"")</f>
        <v>↑+2σ突破</v>
      </c>
      <c r="G8" s="513">
        <f>IFERROR(INDEX(BBスクリーニング!$Q$6:$Q$405,MATCH(LARGE(BBスクリーニング!$AE$6:$AE$405,$A8),BBスクリーニング!$AE$6:$AE$405,0)),"")</f>
        <v>58.530183727034121</v>
      </c>
      <c r="H8" s="513">
        <f>IFERROR(INDEX(BBスクリーニング!$R$6:$R$405,MATCH(LARGE(BBスクリーニング!$AE$6:$AE$405,$A8),BBスクリーニング!$AE$6:$AE$405,0)),"")</f>
        <v>63.260242442502509</v>
      </c>
      <c r="I8" s="510" t="str">
        <f>IFERROR(INDEX(BBスクリーニング!$S$6:$S$405,MATCH(LARGE(BBスクリーニング!$AE$6:$AE$405,$A8),BBスクリーニング!$AE$6:$AE$405,0)),"")</f>
        <v>－</v>
      </c>
      <c r="J8" s="514" t="str">
        <f>IFERROR(INDEX(BBスクリーニング!$W$6:$W$405,MATCH(LARGE(BBスクリーニング!$AE$6:$AE$405,$A8),BBスクリーニング!$AE$6:$AE$405,0)),"")</f>
        <v>◎スクイーズブレイク買</v>
      </c>
      <c r="K8" s="509">
        <f>IFERROR(INDEX(BBスクリーニング!$X$6:$X$405,MATCH(LARGE(BBスクリーニング!$AE$6:$AE$405,$A8),BBスクリーニング!$AE$6:$AE$405,0)),"")</f>
        <v>65</v>
      </c>
      <c r="L8" s="512">
        <f>IFERROR(INDEX(BBスクリーニング!$Z$6:$Z$405,MATCH(LARGE(BBスクリーニング!$AE$6:$AE$405,$A8),BBスクリーニング!$AE$6:$AE$405,0)),"")</f>
        <v>4033.0327393779139</v>
      </c>
      <c r="M8" s="512">
        <f>IFERROR(INDEX(BBスクリーニング!$AA$6:$AA$405,MATCH(LARGE(BBスクリーニング!$AE$6:$AE$405,$A8),BBスクリーニング!$AE$6:$AE$405,0)),"")</f>
        <v>3870.75</v>
      </c>
      <c r="N8" s="530">
        <f>IFERROR(INDEX(BBスクリーニング!$AC$6:$AC$405,MATCH(LARGE(BBスクリーニング!$AE$6:$AE$405,$A8),BBスクリーニング!$AE$6:$AE$405,0)),"")</f>
        <v>0.34</v>
      </c>
      <c r="O8" s="531" t="str">
        <f t="shared" si="0"/>
        <v>株探</v>
      </c>
      <c r="V8" s="432">
        <v>8002</v>
      </c>
      <c r="W8" s="432" t="s">
        <v>1171</v>
      </c>
    </row>
    <row r="9" spans="1:23" ht="38.4">
      <c r="A9" s="509">
        <v>5</v>
      </c>
      <c r="B9" s="510" t="str">
        <f>IFERROR(INDEX(BBスクリーニング!$B$6:$B$405,MATCH(LARGE(BBスクリーニング!$AE$6:$AE$405,$A9),BBスクリーニング!$AE$6:$AE$405,0)),"")</f>
        <v>3984</v>
      </c>
      <c r="C9" s="511" t="str">
        <f>IFERROR(INDEX(BBスクリーニング!$C$6:$C$405,MATCH(LARGE(BBスクリーニング!$AE$6:$AE$405,$A9),BBスクリーニング!$AE$6:$AE$405,0)),"")</f>
        <v>ユーザーローカル</v>
      </c>
      <c r="D9" s="512">
        <f>IFERROR(INDEX(BBスクリーニング!$D$6:$D$405,MATCH(LARGE(BBスクリーニング!$AE$6:$AE$405,$A9),BBスクリーニング!$AE$6:$AE$405,0)),"")</f>
        <v>1836</v>
      </c>
      <c r="E9" s="510" t="str">
        <f>IFERROR(INDEX(BBスクリーニング!$N$6:$N$405,MATCH(LARGE(BBスクリーニング!$AE$6:$AE$405,$A9),BBスクリーニング!$AE$6:$AE$405,0)),"")</f>
        <v>収縮</v>
      </c>
      <c r="F9" s="510" t="str">
        <f>IFERROR(INDEX(BBスクリーニング!$P$6:$P$405,MATCH(LARGE(BBスクリーニング!$AE$6:$AE$405,$A9),BBスクリーニング!$AE$6:$AE$405,0)),"")</f>
        <v>+1σ上</v>
      </c>
      <c r="G9" s="513">
        <f>IFERROR(INDEX(BBスクリーニング!$Q$6:$Q$405,MATCH(LARGE(BBスクリーニング!$AE$6:$AE$405,$A9),BBスクリーニング!$AE$6:$AE$405,0)),"")</f>
        <v>51.083591331269353</v>
      </c>
      <c r="H9" s="513">
        <f>IFERROR(INDEX(BBスクリーニング!$R$6:$R$405,MATCH(LARGE(BBスクリーニング!$AE$6:$AE$405,$A9),BBスクリーニング!$AE$6:$AE$405,0)),"")</f>
        <v>53.665457790461517</v>
      </c>
      <c r="I9" s="510" t="str">
        <f>IFERROR(INDEX(BBスクリーニング!$S$6:$S$405,MATCH(LARGE(BBスクリーニング!$AE$6:$AE$405,$A9),BBスクリーニング!$AE$6:$AE$405,0)),"")</f>
        <v>－</v>
      </c>
      <c r="J9" s="514" t="str">
        <f>IFERROR(INDEX(BBスクリーニング!$W$6:$W$405,MATCH(LARGE(BBスクリーニング!$AE$6:$AE$405,$A9),BBスクリーニング!$AE$6:$AE$405,0)),"")</f>
        <v>△二番底買(確)</v>
      </c>
      <c r="K9" s="509">
        <f>IFERROR(INDEX(BBスクリーニング!$X$6:$X$405,MATCH(LARGE(BBスクリーニング!$AE$6:$AE$405,$A9),BBスクリーニング!$AE$6:$AE$405,0)),"")</f>
        <v>62</v>
      </c>
      <c r="L9" s="512">
        <f>IFERROR(INDEX(BBスクリーニング!$Z$6:$Z$405,MATCH(LARGE(BBスクリーニング!$AE$6:$AE$405,$A9),BBスクリーニング!$AE$6:$AE$405,0)),"")</f>
        <v>1827.2009174183233</v>
      </c>
      <c r="M9" s="512">
        <f>IFERROR(INDEX(BBスクリーニング!$AA$6:$AA$405,MATCH(LARGE(BBスクリーニング!$AE$6:$AE$405,$A9),BBスクリーニング!$AE$6:$AE$405,0)),"")</f>
        <v>1794.5</v>
      </c>
      <c r="N9" s="530">
        <f>IFERROR(INDEX(BBスクリーニング!$AC$6:$AC$405,MATCH(LARGE(BBスクリーニング!$AE$6:$AE$405,$A9),BBスクリーニング!$AE$6:$AE$405,0)),"")</f>
        <v>0.57999999999999996</v>
      </c>
      <c r="O9" s="531" t="str">
        <f t="shared" si="0"/>
        <v>株探</v>
      </c>
      <c r="V9" s="432" t="s">
        <v>24</v>
      </c>
      <c r="W9" s="432" t="s">
        <v>1172</v>
      </c>
    </row>
    <row r="10" spans="1:23">
      <c r="A10" s="509">
        <v>6</v>
      </c>
      <c r="B10" s="510" t="str">
        <f>IFERROR(INDEX(BBスクリーニング!$B$6:$B$405,MATCH(LARGE(BBスクリーニング!$AE$6:$AE$405,$A10),BBスクリーニング!$AE$6:$AE$405,0)),"")</f>
        <v>6965</v>
      </c>
      <c r="C10" s="511" t="str">
        <f>IFERROR(INDEX(BBスクリーニング!$C$6:$C$405,MATCH(LARGE(BBスクリーニング!$AE$6:$AE$405,$A10),BBスクリーニング!$AE$6:$AE$405,0)),"")</f>
        <v>浜松ホトニクス</v>
      </c>
      <c r="D10" s="512">
        <f>IFERROR(INDEX(BBスクリーニング!$D$6:$D$405,MATCH(LARGE(BBスクリーニング!$AE$6:$AE$405,$A10),BBスクリーニング!$AE$6:$AE$405,0)),"")</f>
        <v>2505.5</v>
      </c>
      <c r="E10" s="510" t="str">
        <f>IFERROR(INDEX(BBスクリーニング!$N$6:$N$405,MATCH(LARGE(BBスクリーニング!$AE$6:$AE$405,$A10),BBスクリーニング!$AE$6:$AE$405,0)),"")</f>
        <v>スクイーズ★</v>
      </c>
      <c r="F10" s="510" t="str">
        <f>IFERROR(INDEX(BBスクリーニング!$P$6:$P$405,MATCH(LARGE(BBスクリーニング!$AE$6:$AE$405,$A10),BBスクリーニング!$AE$6:$AE$405,0)),"")</f>
        <v>+1σ上</v>
      </c>
      <c r="G10" s="513">
        <f>IFERROR(INDEX(BBスクリーニング!$Q$6:$Q$405,MATCH(LARGE(BBスクリーニング!$AE$6:$AE$405,$A10),BBスクリーニング!$AE$6:$AE$405,0)),"")</f>
        <v>55.660874144286474</v>
      </c>
      <c r="H10" s="513">
        <f>IFERROR(INDEX(BBスクリーニング!$R$6:$R$405,MATCH(LARGE(BBスクリーニング!$AE$6:$AE$405,$A10),BBスクリーニング!$AE$6:$AE$405,0)),"")</f>
        <v>52.708571674193074</v>
      </c>
      <c r="I10" s="510" t="str">
        <f>IFERROR(INDEX(BBスクリーニング!$S$6:$S$405,MATCH(LARGE(BBスクリーニング!$AE$6:$AE$405,$A10),BBスクリーニング!$AE$6:$AE$405,0)),"")</f>
        <v>－</v>
      </c>
      <c r="J10" s="514" t="str">
        <f>IFERROR(INDEX(BBスクリーニング!$W$6:$W$405,MATCH(LARGE(BBスクリーニング!$AE$6:$AE$405,$A10),BBスクリーニング!$AE$6:$AE$405,0)),"")</f>
        <v>☆スクイーズ監視</v>
      </c>
      <c r="K10" s="509">
        <f>IFERROR(INDEX(BBスクリーニング!$X$6:$X$405,MATCH(LARGE(BBスクリーニング!$AE$6:$AE$405,$A10),BBスクリーニング!$AE$6:$AE$405,0)),"")</f>
        <v>62</v>
      </c>
      <c r="L10" s="512">
        <f>IFERROR(INDEX(BBスクリーニング!$Z$6:$Z$405,MATCH(LARGE(BBスクリーニング!$AE$6:$AE$405,$A10),BBスクリーニング!$AE$6:$AE$405,0)),"")</f>
        <v>2486.7024324975409</v>
      </c>
      <c r="M10" s="512">
        <f>IFERROR(INDEX(BBスクリーニング!$AA$6:$AA$405,MATCH(LARGE(BBスクリーニング!$AE$6:$AE$405,$A10),BBスクリーニング!$AE$6:$AE$405,0)),"")</f>
        <v>2376.4749999999999</v>
      </c>
      <c r="N10" s="530">
        <f>IFERROR(INDEX(BBスクリーニング!$AC$6:$AC$405,MATCH(LARGE(BBスクリーニング!$AE$6:$AE$405,$A10),BBスクリーニング!$AE$6:$AE$405,0)),"")</f>
        <v>0.71</v>
      </c>
      <c r="O10" s="531" t="str">
        <f t="shared" si="0"/>
        <v>株探</v>
      </c>
      <c r="V10" s="515">
        <v>4988</v>
      </c>
      <c r="W10" s="432" t="s">
        <v>1173</v>
      </c>
    </row>
    <row r="11" spans="1:23">
      <c r="A11" s="509">
        <v>7</v>
      </c>
      <c r="B11" s="510" t="str">
        <f>IFERROR(INDEX(BBスクリーニング!$B$6:$B$405,MATCH(LARGE(BBスクリーニング!$AE$6:$AE$405,$A11),BBスクリーニング!$AE$6:$AE$405,0)),"")</f>
        <v>3402</v>
      </c>
      <c r="C11" s="511" t="str">
        <f>IFERROR(INDEX(BBスクリーニング!$C$6:$C$405,MATCH(LARGE(BBスクリーニング!$AE$6:$AE$405,$A11),BBスクリーニング!$AE$6:$AE$405,0)),"")</f>
        <v>東レ</v>
      </c>
      <c r="D11" s="512">
        <f>IFERROR(INDEX(BBスクリーニング!$D$6:$D$405,MATCH(LARGE(BBスクリーニング!$AE$6:$AE$405,$A11),BBスクリーニング!$AE$6:$AE$405,0)),"")</f>
        <v>1299.5</v>
      </c>
      <c r="E11" s="510" t="str">
        <f>IFERROR(INDEX(BBスクリーニング!$N$6:$N$405,MATCH(LARGE(BBスクリーニング!$AE$6:$AE$405,$A11),BBスクリーニング!$AE$6:$AE$405,0)),"")</f>
        <v>－</v>
      </c>
      <c r="F11" s="510" t="str">
        <f>IFERROR(INDEX(BBスクリーニング!$P$6:$P$405,MATCH(LARGE(BBスクリーニング!$AE$6:$AE$405,$A11),BBスクリーニング!$AE$6:$AE$405,0)),"")</f>
        <v>↑+2σ突破</v>
      </c>
      <c r="G11" s="513">
        <f>IFERROR(INDEX(BBスクリーニング!$Q$6:$Q$405,MATCH(LARGE(BBスクリーニング!$AE$6:$AE$405,$A11),BBスクリーニング!$AE$6:$AE$405,0)),"")</f>
        <v>69.05444126074498</v>
      </c>
      <c r="H11" s="513">
        <f>IFERROR(INDEX(BBスクリーニング!$R$6:$R$405,MATCH(LARGE(BBスクリーニング!$AE$6:$AE$405,$A11),BBスクリーニング!$AE$6:$AE$405,0)),"")</f>
        <v>67.017970165097012</v>
      </c>
      <c r="I11" s="510" t="str">
        <f>IFERROR(INDEX(BBスクリーニング!$S$6:$S$405,MATCH(LARGE(BBスクリーニング!$AE$6:$AE$405,$A11),BBスクリーニング!$AE$6:$AE$405,0)),"")</f>
        <v>－</v>
      </c>
      <c r="J11" s="514" t="str">
        <f>IFERROR(INDEX(BBスクリーニング!$W$6:$W$405,MATCH(LARGE(BBスクリーニング!$AE$6:$AE$405,$A11),BBスクリーニング!$AE$6:$AE$405,0)),"")</f>
        <v>△二番底買(確)</v>
      </c>
      <c r="K11" s="509">
        <f>IFERROR(INDEX(BBスクリーニング!$X$6:$X$405,MATCH(LARGE(BBスクリーニング!$AE$6:$AE$405,$A11),BBスクリーニング!$AE$6:$AE$405,0)),"")</f>
        <v>60</v>
      </c>
      <c r="L11" s="512">
        <f>IFERROR(INDEX(BBスクリーニング!$Z$6:$Z$405,MATCH(LARGE(BBスクリーニング!$AE$6:$AE$405,$A11),BBスクリーニング!$AE$6:$AE$405,0)),"")</f>
        <v>1199.2909679650859</v>
      </c>
      <c r="M11" s="512">
        <f>IFERROR(INDEX(BBスクリーニング!$AA$6:$AA$405,MATCH(LARGE(BBスクリーニング!$AE$6:$AE$405,$A11),BBスクリーニング!$AE$6:$AE$405,0)),"")</f>
        <v>1165.25</v>
      </c>
      <c r="N11" s="530">
        <f>IFERROR(INDEX(BBスクリーニング!$AC$6:$AC$405,MATCH(LARGE(BBスクリーニング!$AE$6:$AE$405,$A11),BBスクリーニング!$AE$6:$AE$405,0)),"")</f>
        <v>-0.24</v>
      </c>
      <c r="O11" s="531" t="str">
        <f t="shared" si="0"/>
        <v>株探</v>
      </c>
      <c r="V11" s="432" t="s">
        <v>1174</v>
      </c>
      <c r="W11" s="432" t="s">
        <v>1175</v>
      </c>
    </row>
    <row r="12" spans="1:23">
      <c r="A12" s="509">
        <v>8</v>
      </c>
      <c r="B12" s="510" t="str">
        <f>IFERROR(INDEX(BBスクリーニング!$B$6:$B$405,MATCH(LARGE(BBスクリーニング!$AE$6:$AE$405,$A12),BBスクリーニング!$AE$6:$AE$405,0)),"")</f>
        <v>3103</v>
      </c>
      <c r="C12" s="511" t="str">
        <f>IFERROR(INDEX(BBスクリーニング!$C$6:$C$405,MATCH(LARGE(BBスクリーニング!$AE$6:$AE$405,$A12),BBスクリーニング!$AE$6:$AE$405,0)),"")</f>
        <v>ユニチカ</v>
      </c>
      <c r="D12" s="512">
        <f>IFERROR(INDEX(BBスクリーニング!$D$6:$D$405,MATCH(LARGE(BBスクリーニング!$AE$6:$AE$405,$A12),BBスクリーニング!$AE$6:$AE$405,0)),"")</f>
        <v>1258</v>
      </c>
      <c r="E12" s="510" t="str">
        <f>IFERROR(INDEX(BBスクリーニング!$N$6:$N$405,MATCH(LARGE(BBスクリーニング!$AE$6:$AE$405,$A12),BBスクリーニング!$AE$6:$AE$405,0)),"")</f>
        <v>－</v>
      </c>
      <c r="F12" s="510" t="str">
        <f>IFERROR(INDEX(BBスクリーニング!$P$6:$P$405,MATCH(LARGE(BBスクリーニング!$AE$6:$AE$405,$A12),BBスクリーニング!$AE$6:$AE$405,0)),"")</f>
        <v>↑+2σ突破</v>
      </c>
      <c r="G12" s="513">
        <f>IFERROR(INDEX(BBスクリーニング!$Q$6:$Q$405,MATCH(LARGE(BBスクリーニング!$AE$6:$AE$405,$A12),BBスクリーニング!$AE$6:$AE$405,0)),"")</f>
        <v>68.697729988052572</v>
      </c>
      <c r="H12" s="513">
        <f>IFERROR(INDEX(BBスクリーニング!$R$6:$R$405,MATCH(LARGE(BBスクリーニング!$AE$6:$AE$405,$A12),BBスクリーニング!$AE$6:$AE$405,0)),"")</f>
        <v>75.475149788429377</v>
      </c>
      <c r="I12" s="510" t="str">
        <f>IFERROR(INDEX(BBスクリーニング!$S$6:$S$405,MATCH(LARGE(BBスクリーニング!$AE$6:$AE$405,$A12),BBスクリーニング!$AE$6:$AE$405,0)),"")</f>
        <v>－</v>
      </c>
      <c r="J12" s="514" t="str">
        <f>IFERROR(INDEX(BBスクリーニング!$W$6:$W$405,MATCH(LARGE(BBスクリーニング!$AE$6:$AE$405,$A12),BBスクリーニング!$AE$6:$AE$405,0)),"")</f>
        <v>様子見</v>
      </c>
      <c r="K12" s="509">
        <f>IFERROR(INDEX(BBスクリーニング!$X$6:$X$405,MATCH(LARGE(BBスクリーニング!$AE$6:$AE$405,$A12),BBスクリーニング!$AE$6:$AE$405,0)),"")</f>
        <v>60</v>
      </c>
      <c r="L12" s="512">
        <f>IFERROR(INDEX(BBスクリーニング!$Z$6:$Z$405,MATCH(LARGE(BBスクリーニング!$AE$6:$AE$405,$A12),BBスクリーニング!$AE$6:$AE$405,0)),"")</f>
        <v>1000.4521936038633</v>
      </c>
      <c r="M12" s="512">
        <f>IFERROR(INDEX(BBスクリーニング!$AA$6:$AA$405,MATCH(LARGE(BBスクリーニング!$AE$6:$AE$405,$A12),BBスクリーニング!$AE$6:$AE$405,0)),"")</f>
        <v>898.45</v>
      </c>
      <c r="N12" s="530">
        <f>IFERROR(INDEX(BBスクリーニング!$AC$6:$AC$405,MATCH(LARGE(BBスクリーニング!$AE$6:$AE$405,$A12),BBスクリーニング!$AE$6:$AE$405,0)),"")</f>
        <v>-0.15</v>
      </c>
      <c r="O12" s="531" t="str">
        <f t="shared" si="0"/>
        <v>株探</v>
      </c>
      <c r="V12" s="432" t="s">
        <v>1176</v>
      </c>
      <c r="W12" s="432" t="s">
        <v>1177</v>
      </c>
    </row>
    <row r="13" spans="1:23">
      <c r="A13" s="509">
        <v>9</v>
      </c>
      <c r="B13" s="510" t="str">
        <f>IFERROR(INDEX(BBスクリーニング!$B$6:$B$405,MATCH(LARGE(BBスクリーニング!$AE$6:$AE$405,$A13),BBスクリーニング!$AE$6:$AE$405,0)),"")</f>
        <v>5801</v>
      </c>
      <c r="C13" s="511" t="str">
        <f>IFERROR(INDEX(BBスクリーニング!$C$6:$C$405,MATCH(LARGE(BBスクリーニング!$AE$6:$AE$405,$A13),BBスクリーニング!$AE$6:$AE$405,0)),"")</f>
        <v>古河電工</v>
      </c>
      <c r="D13" s="512">
        <f>IFERROR(INDEX(BBスクリーニング!$D$6:$D$405,MATCH(LARGE(BBスクリーニング!$AE$6:$AE$405,$A13),BBスクリーニング!$AE$6:$AE$405,0)),"")</f>
        <v>3909</v>
      </c>
      <c r="E13" s="510" t="str">
        <f>IFERROR(INDEX(BBスクリーニング!$N$6:$N$405,MATCH(LARGE(BBスクリーニング!$AE$6:$AE$405,$A13),BBスクリーニング!$AE$6:$AE$405,0)),"")</f>
        <v>収縮</v>
      </c>
      <c r="F13" s="510" t="str">
        <f>IFERROR(INDEX(BBスクリーニング!$P$6:$P$405,MATCH(LARGE(BBスクリーニング!$AE$6:$AE$405,$A13),BBスクリーニング!$AE$6:$AE$405,0)),"")</f>
        <v>+1σ上</v>
      </c>
      <c r="G13" s="513">
        <f>IFERROR(INDEX(BBスクリーニング!$Q$6:$Q$405,MATCH(LARGE(BBスクリーニング!$AE$6:$AE$405,$A13),BBスクリーニング!$AE$6:$AE$405,0)),"")</f>
        <v>59.12332214765101</v>
      </c>
      <c r="H13" s="513">
        <f>IFERROR(INDEX(BBスクリーニング!$R$6:$R$405,MATCH(LARGE(BBスクリーニング!$AE$6:$AE$405,$A13),BBスクリーニング!$AE$6:$AE$405,0)),"")</f>
        <v>40.233515690642449</v>
      </c>
      <c r="I13" s="510" t="str">
        <f>IFERROR(INDEX(BBスクリーニング!$S$6:$S$405,MATCH(LARGE(BBスクリーニング!$AE$6:$AE$405,$A13),BBスクリーニング!$AE$6:$AE$405,0)),"")</f>
        <v>－</v>
      </c>
      <c r="J13" s="514" t="str">
        <f>IFERROR(INDEX(BBスクリーニング!$W$6:$W$405,MATCH(LARGE(BBスクリーニング!$AE$6:$AE$405,$A13),BBスクリーニング!$AE$6:$AE$405,0)),"")</f>
        <v>様子見</v>
      </c>
      <c r="K13" s="509">
        <f>IFERROR(INDEX(BBスクリーニング!$X$6:$X$405,MATCH(LARGE(BBスクリーニング!$AE$6:$AE$405,$A13),BBスクリーニング!$AE$6:$AE$405,0)),"")</f>
        <v>60</v>
      </c>
      <c r="L13" s="512">
        <f>IFERROR(INDEX(BBスクリーニング!$Z$6:$Z$405,MATCH(LARGE(BBスクリーニング!$AE$6:$AE$405,$A13),BBスクリーニング!$AE$6:$AE$405,0)),"")</f>
        <v>3728.7636885655938</v>
      </c>
      <c r="M13" s="512">
        <f>IFERROR(INDEX(BBスクリーニング!$AA$6:$AA$405,MATCH(LARGE(BBスクリーニング!$AE$6:$AE$405,$A13),BBスクリーニング!$AE$6:$AE$405,0)),"")</f>
        <v>3414.9</v>
      </c>
      <c r="N13" s="530">
        <f>IFERROR(INDEX(BBスクリーニング!$AC$6:$AC$405,MATCH(LARGE(BBスクリーニング!$AE$6:$AE$405,$A13),BBスクリーニング!$AE$6:$AE$405,0)),"")</f>
        <v>0.27</v>
      </c>
      <c r="O13" s="531" t="str">
        <f t="shared" si="0"/>
        <v>株探</v>
      </c>
      <c r="V13" s="432">
        <v>68.3</v>
      </c>
      <c r="W13" s="432" t="s">
        <v>1178</v>
      </c>
    </row>
    <row r="14" spans="1:23">
      <c r="A14" s="509">
        <v>10</v>
      </c>
      <c r="B14" s="510" t="str">
        <f>IFERROR(INDEX(BBスクリーニング!$B$6:$B$405,MATCH(LARGE(BBスクリーニング!$AE$6:$AE$405,$A14),BBスクリーニング!$AE$6:$AE$405,0)),"")</f>
        <v>6482</v>
      </c>
      <c r="C14" s="511" t="str">
        <f>IFERROR(INDEX(BBスクリーニング!$C$6:$C$405,MATCH(LARGE(BBスクリーニング!$AE$6:$AE$405,$A14),BBスクリーニング!$AE$6:$AE$405,0)),"")</f>
        <v>ＹＵＳＨＩＮ</v>
      </c>
      <c r="D14" s="512">
        <f>IFERROR(INDEX(BBスクリーニング!$D$6:$D$405,MATCH(LARGE(BBスクリーニング!$AE$6:$AE$405,$A14),BBスクリーニング!$AE$6:$AE$405,0)),"")</f>
        <v>682</v>
      </c>
      <c r="E14" s="510" t="str">
        <f>IFERROR(INDEX(BBスクリーニング!$N$6:$N$405,MATCH(LARGE(BBスクリーニング!$AE$6:$AE$405,$A14),BBスクリーニング!$AE$6:$AE$405,0)),"")</f>
        <v>スクイーズ★</v>
      </c>
      <c r="F14" s="510" t="str">
        <f>IFERROR(INDEX(BBスクリーニング!$P$6:$P$405,MATCH(LARGE(BBスクリーニング!$AE$6:$AE$405,$A14),BBスクリーニング!$AE$6:$AE$405,0)),"")</f>
        <v>バンド内</v>
      </c>
      <c r="G14" s="513">
        <f>IFERROR(INDEX(BBスクリーニング!$Q$6:$Q$405,MATCH(LARGE(BBスクリーニング!$AE$6:$AE$405,$A14),BBスクリーニング!$AE$6:$AE$405,0)),"")</f>
        <v>56.666666666666664</v>
      </c>
      <c r="H14" s="513">
        <f>IFERROR(INDEX(BBスクリーニング!$R$6:$R$405,MATCH(LARGE(BBスクリーニング!$AE$6:$AE$405,$A14),BBスクリーニング!$AE$6:$AE$405,0)),"")</f>
        <v>70.21973482007995</v>
      </c>
      <c r="I14" s="510" t="str">
        <f>IFERROR(INDEX(BBスクリーニング!$S$6:$S$405,MATCH(LARGE(BBスクリーニング!$AE$6:$AE$405,$A14),BBスクリーニング!$AE$6:$AE$405,0)),"")</f>
        <v>強気div▲</v>
      </c>
      <c r="J14" s="514" t="str">
        <f>IFERROR(INDEX(BBスクリーニング!$W$6:$W$405,MATCH(LARGE(BBスクリーニング!$AE$6:$AE$405,$A14),BBスクリーニング!$AE$6:$AE$405,0)),"")</f>
        <v>○反発(ダイバ)買</v>
      </c>
      <c r="K14" s="509">
        <f>IFERROR(INDEX(BBスクリーニング!$X$6:$X$405,MATCH(LARGE(BBスクリーニング!$AE$6:$AE$405,$A14),BBスクリーニング!$AE$6:$AE$405,0)),"")</f>
        <v>60</v>
      </c>
      <c r="L14" s="512">
        <f>IFERROR(INDEX(BBスクリーニング!$Z$6:$Z$405,MATCH(LARGE(BBスクリーニング!$AE$6:$AE$405,$A14),BBスクリーニング!$AE$6:$AE$405,0)),"")</f>
        <v>685.99893611000732</v>
      </c>
      <c r="M14" s="512">
        <f>IFERROR(INDEX(BBスクリーニング!$AA$6:$AA$405,MATCH(LARGE(BBスクリーニング!$AE$6:$AE$405,$A14),BBスクリーニング!$AE$6:$AE$405,0)),"")</f>
        <v>676.6</v>
      </c>
      <c r="N14" s="530">
        <f>IFERROR(INDEX(BBスクリーニング!$AC$6:$AC$405,MATCH(LARGE(BBスクリーニング!$AE$6:$AE$405,$A14),BBスクリーニング!$AE$6:$AE$405,0)),"")</f>
        <v>2.48</v>
      </c>
      <c r="O14" s="531" t="str">
        <f t="shared" si="0"/>
        <v>株探</v>
      </c>
      <c r="V14" s="432">
        <v>59.4</v>
      </c>
      <c r="W14" s="432" t="s">
        <v>1179</v>
      </c>
    </row>
    <row r="15" spans="1:23" ht="38.4">
      <c r="A15" s="509">
        <v>11</v>
      </c>
      <c r="B15" s="510" t="str">
        <f>IFERROR(INDEX(BBスクリーニング!$B$6:$B$405,MATCH(LARGE(BBスクリーニング!$AE$6:$AE$405,$A15),BBスクリーニング!$AE$6:$AE$405,0)),"")</f>
        <v>5714</v>
      </c>
      <c r="C15" s="511" t="str">
        <f>IFERROR(INDEX(BBスクリーニング!$C$6:$C$405,MATCH(LARGE(BBスクリーニング!$AE$6:$AE$405,$A15),BBスクリーニング!$AE$6:$AE$405,0)),"")</f>
        <v>ＤＯＷＡホールディングス</v>
      </c>
      <c r="D15" s="512">
        <f>IFERROR(INDEX(BBスクリーニング!$D$6:$D$405,MATCH(LARGE(BBスクリーニング!$AE$6:$AE$405,$A15),BBスクリーニング!$AE$6:$AE$405,0)),"")</f>
        <v>8907</v>
      </c>
      <c r="E15" s="510" t="str">
        <f>IFERROR(INDEX(BBスクリーニング!$N$6:$N$405,MATCH(LARGE(BBスクリーニング!$AE$6:$AE$405,$A15),BBスクリーニング!$AE$6:$AE$405,0)),"")</f>
        <v>収縮</v>
      </c>
      <c r="F15" s="510" t="str">
        <f>IFERROR(INDEX(BBスクリーニング!$P$6:$P$405,MATCH(LARGE(BBスクリーニング!$AE$6:$AE$405,$A15),BBスクリーニング!$AE$6:$AE$405,0)),"")</f>
        <v>↑+2σ突破</v>
      </c>
      <c r="G15" s="513">
        <f>IFERROR(INDEX(BBスクリーニング!$Q$6:$Q$405,MATCH(LARGE(BBスクリーニング!$AE$6:$AE$405,$A15),BBスクリーニング!$AE$6:$AE$405,0)),"")</f>
        <v>59.005810200129119</v>
      </c>
      <c r="H15" s="513">
        <f>IFERROR(INDEX(BBスクリーニング!$R$6:$R$405,MATCH(LARGE(BBスクリーニング!$AE$6:$AE$405,$A15),BBスクリーニング!$AE$6:$AE$405,0)),"")</f>
        <v>65.398996119804792</v>
      </c>
      <c r="I15" s="510" t="str">
        <f>IFERROR(INDEX(BBスクリーニング!$S$6:$S$405,MATCH(LARGE(BBスクリーニング!$AE$6:$AE$405,$A15),BBスクリーニング!$AE$6:$AE$405,0)),"")</f>
        <v>－</v>
      </c>
      <c r="J15" s="514" t="str">
        <f>IFERROR(INDEX(BBスクリーニング!$W$6:$W$405,MATCH(LARGE(BBスクリーニング!$AE$6:$AE$405,$A15),BBスクリーニング!$AE$6:$AE$405,0)),"")</f>
        <v>△二番底買(確)</v>
      </c>
      <c r="K15" s="509">
        <f>IFERROR(INDEX(BBスクリーニング!$X$6:$X$405,MATCH(LARGE(BBスクリーニング!$AE$6:$AE$405,$A15),BBスクリーニング!$AE$6:$AE$405,0)),"")</f>
        <v>58</v>
      </c>
      <c r="L15" s="512">
        <f>IFERROR(INDEX(BBスクリーニング!$Z$6:$Z$405,MATCH(LARGE(BBスクリーニング!$AE$6:$AE$405,$A15),BBスクリーニング!$AE$6:$AE$405,0)),"")</f>
        <v>8528.7918080107847</v>
      </c>
      <c r="M15" s="512">
        <f>IFERROR(INDEX(BBスクリーニング!$AA$6:$AA$405,MATCH(LARGE(BBスクリーニング!$AE$6:$AE$405,$A15),BBスクリーニング!$AE$6:$AE$405,0)),"")</f>
        <v>8302.0499999999993</v>
      </c>
      <c r="N15" s="530">
        <f>IFERROR(INDEX(BBスクリーニング!$AC$6:$AC$405,MATCH(LARGE(BBスクリーニング!$AE$6:$AE$405,$A15),BBスクリーニング!$AE$6:$AE$405,0)),"")</f>
        <v>0.12</v>
      </c>
      <c r="O15" s="531" t="str">
        <f t="shared" si="0"/>
        <v>株探</v>
      </c>
      <c r="V15" s="737" t="s">
        <v>1308</v>
      </c>
      <c r="W15" s="432" t="s">
        <v>1180</v>
      </c>
    </row>
    <row r="16" spans="1:23">
      <c r="A16" s="509">
        <v>12</v>
      </c>
      <c r="B16" s="510" t="str">
        <f>IFERROR(INDEX(BBスクリーニング!$B$6:$B$405,MATCH(LARGE(BBスクリーニング!$AE$6:$AE$405,$A16),BBスクリーニング!$AE$6:$AE$405,0)),"")</f>
        <v>300A</v>
      </c>
      <c r="C16" s="511" t="str">
        <f>IFERROR(INDEX(BBスクリーニング!$C$6:$C$405,MATCH(LARGE(BBスクリーニング!$AE$6:$AE$405,$A16),BBスクリーニング!$AE$6:$AE$405,0)),"")</f>
        <v>ＭＩＣ</v>
      </c>
      <c r="D16" s="512">
        <f>IFERROR(INDEX(BBスクリーニング!$D$6:$D$405,MATCH(LARGE(BBスクリーニング!$AE$6:$AE$405,$A16),BBスクリーニング!$AE$6:$AE$405,0)),"")</f>
        <v>3070</v>
      </c>
      <c r="E16" s="510" t="str">
        <f>IFERROR(INDEX(BBスクリーニング!$N$6:$N$405,MATCH(LARGE(BBスクリーニング!$AE$6:$AE$405,$A16),BBスクリーニング!$AE$6:$AE$405,0)),"")</f>
        <v>－</v>
      </c>
      <c r="F16" s="510" t="str">
        <f>IFERROR(INDEX(BBスクリーニング!$P$6:$P$405,MATCH(LARGE(BBスクリーニング!$AE$6:$AE$405,$A16),BBスクリーニング!$AE$6:$AE$405,0)),"")</f>
        <v>↑+2σ突破</v>
      </c>
      <c r="G16" s="513">
        <f>IFERROR(INDEX(BBスクリーニング!$Q$6:$Q$405,MATCH(LARGE(BBスクリーニング!$AE$6:$AE$405,$A16),BBスクリーニング!$AE$6:$AE$405,0)),"")</f>
        <v>67.088607594936704</v>
      </c>
      <c r="H16" s="513">
        <f>IFERROR(INDEX(BBスクリーニング!$R$6:$R$405,MATCH(LARGE(BBスクリーニング!$AE$6:$AE$405,$A16),BBスクリーニング!$AE$6:$AE$405,0)),"")</f>
        <v>79.7035246302638</v>
      </c>
      <c r="I16" s="510" t="str">
        <f>IFERROR(INDEX(BBスクリーニング!$S$6:$S$405,MATCH(LARGE(BBスクリーニング!$AE$6:$AE$405,$A16),BBスクリーニング!$AE$6:$AE$405,0)),"")</f>
        <v>－</v>
      </c>
      <c r="J16" s="514" t="str">
        <f>IFERROR(INDEX(BBスクリーニング!$W$6:$W$405,MATCH(LARGE(BBスクリーニング!$AE$6:$AE$405,$A16),BBスクリーニング!$AE$6:$AE$405,0)),"")</f>
        <v>△二番底買(確)</v>
      </c>
      <c r="K16" s="509">
        <f>IFERROR(INDEX(BBスクリーニング!$X$6:$X$405,MATCH(LARGE(BBスクリーニング!$AE$6:$AE$405,$A16),BBスクリーニング!$AE$6:$AE$405,0)),"")</f>
        <v>58</v>
      </c>
      <c r="L16" s="512">
        <f>IFERROR(INDEX(BBスクリーニング!$Z$6:$Z$405,MATCH(LARGE(BBスクリーニング!$AE$6:$AE$405,$A16),BBスクリーニング!$AE$6:$AE$405,0)),"")</f>
        <v>3003.5766525218014</v>
      </c>
      <c r="M16" s="512">
        <f>IFERROR(INDEX(BBスクリーニング!$AA$6:$AA$405,MATCH(LARGE(BBスクリーニング!$AE$6:$AE$405,$A16),BBスクリーニング!$AE$6:$AE$405,0)),"")</f>
        <v>2937.2</v>
      </c>
      <c r="N16" s="530">
        <f>IFERROR(INDEX(BBスクリーニング!$AC$6:$AC$405,MATCH(LARGE(BBスクリーニング!$AE$6:$AE$405,$A16),BBスクリーニング!$AE$6:$AE$405,0)),"")</f>
        <v>0.5</v>
      </c>
      <c r="O16" s="531" t="str">
        <f t="shared" si="0"/>
        <v>株探</v>
      </c>
      <c r="V16" s="432" t="s">
        <v>1115</v>
      </c>
      <c r="W16" s="432" t="s">
        <v>1181</v>
      </c>
    </row>
    <row r="17" spans="1:23" ht="38.4">
      <c r="A17" s="509">
        <v>13</v>
      </c>
      <c r="B17" s="510" t="str">
        <f>IFERROR(INDEX(BBスクリーニング!$B$6:$B$405,MATCH(LARGE(BBスクリーニング!$AE$6:$AE$405,$A17),BBスクリーニング!$AE$6:$AE$405,0)),"")</f>
        <v>8570</v>
      </c>
      <c r="C17" s="511" t="str">
        <f>IFERROR(INDEX(BBスクリーニング!$C$6:$C$405,MATCH(LARGE(BBスクリーニング!$AE$6:$AE$405,$A17),BBスクリーニング!$AE$6:$AE$405,0)),"")</f>
        <v>イオンフィナンシャルサービス</v>
      </c>
      <c r="D17" s="512">
        <f>IFERROR(INDEX(BBスクリーニング!$D$6:$D$405,MATCH(LARGE(BBスクリーニング!$AE$6:$AE$405,$A17),BBスクリーニング!$AE$6:$AE$405,0)),"")</f>
        <v>1594.5</v>
      </c>
      <c r="E17" s="510" t="str">
        <f>IFERROR(INDEX(BBスクリーニング!$N$6:$N$405,MATCH(LARGE(BBスクリーニング!$AE$6:$AE$405,$A17),BBスクリーニング!$AE$6:$AE$405,0)),"")</f>
        <v>スクイーズ★</v>
      </c>
      <c r="F17" s="510" t="str">
        <f>IFERROR(INDEX(BBスクリーニング!$P$6:$P$405,MATCH(LARGE(BBスクリーニング!$AE$6:$AE$405,$A17),BBスクリーニング!$AE$6:$AE$405,0)),"")</f>
        <v>+1σ上</v>
      </c>
      <c r="G17" s="513">
        <f>IFERROR(INDEX(BBスクリーニング!$Q$6:$Q$405,MATCH(LARGE(BBスクリーニング!$AE$6:$AE$405,$A17),BBスクリーニング!$AE$6:$AE$405,0)),"")</f>
        <v>61.693548387096776</v>
      </c>
      <c r="H17" s="513">
        <f>IFERROR(INDEX(BBスクリーニング!$R$6:$R$405,MATCH(LARGE(BBスクリーニング!$AE$6:$AE$405,$A17),BBスクリーニング!$AE$6:$AE$405,0)),"")</f>
        <v>61.095421383173097</v>
      </c>
      <c r="I17" s="510" t="str">
        <f>IFERROR(INDEX(BBスクリーニング!$S$6:$S$405,MATCH(LARGE(BBスクリーニング!$AE$6:$AE$405,$A17),BBスクリーニング!$AE$6:$AE$405,0)),"")</f>
        <v>弱気div▼</v>
      </c>
      <c r="J17" s="514" t="str">
        <f>IFERROR(INDEX(BBスクリーニング!$W$6:$W$405,MATCH(LARGE(BBスクリーニング!$AE$6:$AE$405,$A17),BBスクリーニング!$AE$6:$AE$405,0)),"")</f>
        <v>☆スクイーズ監視</v>
      </c>
      <c r="K17" s="509">
        <f>IFERROR(INDEX(BBスクリーニング!$X$6:$X$405,MATCH(LARGE(BBスクリーニング!$AE$6:$AE$405,$A17),BBスクリーニング!$AE$6:$AE$405,0)),"")</f>
        <v>57</v>
      </c>
      <c r="L17" s="512">
        <f>IFERROR(INDEX(BBスクリーニング!$Z$6:$Z$405,MATCH(LARGE(BBスクリーニング!$AE$6:$AE$405,$A17),BBスクリーニング!$AE$6:$AE$405,0)),"")</f>
        <v>1577.1698366470955</v>
      </c>
      <c r="M17" s="512">
        <f>IFERROR(INDEX(BBスクリーニング!$AA$6:$AA$405,MATCH(LARGE(BBスクリーニング!$AE$6:$AE$405,$A17),BBスクリーニング!$AE$6:$AE$405,0)),"")</f>
        <v>1556.05</v>
      </c>
      <c r="N17" s="530">
        <f>IFERROR(INDEX(BBスクリーニング!$AC$6:$AC$405,MATCH(LARGE(BBスクリーニング!$AE$6:$AE$405,$A17),BBスクリーニング!$AE$6:$AE$405,0)),"")</f>
        <v>0.1</v>
      </c>
      <c r="O17" s="531" t="str">
        <f t="shared" si="0"/>
        <v>株探</v>
      </c>
      <c r="V17" s="432">
        <v>62</v>
      </c>
      <c r="W17" s="432" t="s">
        <v>1182</v>
      </c>
    </row>
    <row r="18" spans="1:23">
      <c r="A18" s="509">
        <v>14</v>
      </c>
      <c r="B18" s="510" t="str">
        <f>IFERROR(INDEX(BBスクリーニング!$B$6:$B$405,MATCH(LARGE(BBスクリーニング!$AE$6:$AE$405,$A18),BBスクリーニング!$AE$6:$AE$405,0)),"")</f>
        <v>9501</v>
      </c>
      <c r="C18" s="511" t="str">
        <f>IFERROR(INDEX(BBスクリーニング!$C$6:$C$405,MATCH(LARGE(BBスクリーニング!$AE$6:$AE$405,$A18),BBスクリーニング!$AE$6:$AE$405,0)),"")</f>
        <v>東京電力ＨＤ</v>
      </c>
      <c r="D18" s="512">
        <f>IFERROR(INDEX(BBスクリーニング!$D$6:$D$405,MATCH(LARGE(BBスクリーニング!$AE$6:$AE$405,$A18),BBスクリーニング!$AE$6:$AE$405,0)),"")</f>
        <v>537</v>
      </c>
      <c r="E18" s="510" t="str">
        <f>IFERROR(INDEX(BBスクリーニング!$N$6:$N$405,MATCH(LARGE(BBスクリーニング!$AE$6:$AE$405,$A18),BBスクリーニング!$AE$6:$AE$405,0)),"")</f>
        <v>スクイーズ★</v>
      </c>
      <c r="F18" s="510" t="str">
        <f>IFERROR(INDEX(BBスクリーニング!$P$6:$P$405,MATCH(LARGE(BBスクリーニング!$AE$6:$AE$405,$A18),BBスクリーニング!$AE$6:$AE$405,0)),"")</f>
        <v>+1σ上</v>
      </c>
      <c r="G18" s="513">
        <f>IFERROR(INDEX(BBスクリーニング!$Q$6:$Q$405,MATCH(LARGE(BBスクリーニング!$AE$6:$AE$405,$A18),BBスクリーニング!$AE$6:$AE$405,0)),"")</f>
        <v>67.251461988304044</v>
      </c>
      <c r="H18" s="513">
        <f>IFERROR(INDEX(BBスクリーニング!$R$6:$R$405,MATCH(LARGE(BBスクリーニング!$AE$6:$AE$405,$A18),BBスクリーニング!$AE$6:$AE$405,0)),"")</f>
        <v>60.765493431605961</v>
      </c>
      <c r="I18" s="510" t="str">
        <f>IFERROR(INDEX(BBスクリーニング!$S$6:$S$405,MATCH(LARGE(BBスクリーニング!$AE$6:$AE$405,$A18),BBスクリーニング!$AE$6:$AE$405,0)),"")</f>
        <v>弱気div▼</v>
      </c>
      <c r="J18" s="514" t="str">
        <f>IFERROR(INDEX(BBスクリーニング!$W$6:$W$405,MATCH(LARGE(BBスクリーニング!$AE$6:$AE$405,$A18),BBスクリーニング!$AE$6:$AE$405,0)),"")</f>
        <v>△二番底形成</v>
      </c>
      <c r="K18" s="509">
        <f>IFERROR(INDEX(BBスクリーニング!$X$6:$X$405,MATCH(LARGE(BBスクリーニング!$AE$6:$AE$405,$A18),BBスクリーニング!$AE$6:$AE$405,0)),"")</f>
        <v>57</v>
      </c>
      <c r="L18" s="512">
        <f>IFERROR(INDEX(BBスクリーニング!$Z$6:$Z$405,MATCH(LARGE(BBスクリーニング!$AE$6:$AE$405,$A18),BBスクリーニング!$AE$6:$AE$405,0)),"")</f>
        <v>529.79672534739393</v>
      </c>
      <c r="M18" s="512">
        <f>IFERROR(INDEX(BBスクリーニング!$AA$6:$AA$405,MATCH(LARGE(BBスクリーニング!$AE$6:$AE$405,$A18),BBスクリーニング!$AE$6:$AE$405,0)),"")</f>
        <v>512.85000000000014</v>
      </c>
      <c r="N18" s="530">
        <f>IFERROR(INDEX(BBスクリーニング!$AC$6:$AC$405,MATCH(LARGE(BBスクリーニング!$AE$6:$AE$405,$A18),BBスクリーニング!$AE$6:$AE$405,0)),"")</f>
        <v>0.4</v>
      </c>
      <c r="O18" s="531" t="str">
        <f t="shared" si="0"/>
        <v>株探</v>
      </c>
      <c r="V18" s="515">
        <v>4987</v>
      </c>
      <c r="W18" s="432" t="s">
        <v>1183</v>
      </c>
    </row>
    <row r="19" spans="1:23" ht="38.4">
      <c r="A19" s="509">
        <v>15</v>
      </c>
      <c r="B19" s="510" t="str">
        <f>IFERROR(INDEX(BBスクリーニング!$B$6:$B$405,MATCH(LARGE(BBスクリーニング!$AE$6:$AE$405,$A19),BBスクリーニング!$AE$6:$AE$405,0)),"")</f>
        <v>8704</v>
      </c>
      <c r="C19" s="511" t="str">
        <f>IFERROR(INDEX(BBスクリーニング!$C$6:$C$405,MATCH(LARGE(BBスクリーニング!$AE$6:$AE$405,$A19),BBスクリーニング!$AE$6:$AE$405,0)),"")</f>
        <v>トレイダーズＨＬＤＧＳ</v>
      </c>
      <c r="D19" s="512">
        <f>IFERROR(INDEX(BBスクリーニング!$D$6:$D$405,MATCH(LARGE(BBスクリーニング!$AE$6:$AE$405,$A19),BBスクリーニング!$AE$6:$AE$405,0)),"")</f>
        <v>1323</v>
      </c>
      <c r="E19" s="510" t="str">
        <f>IFERROR(INDEX(BBスクリーニング!$N$6:$N$405,MATCH(LARGE(BBスクリーニング!$AE$6:$AE$405,$A19),BBスクリーニング!$AE$6:$AE$405,0)),"")</f>
        <v>収縮</v>
      </c>
      <c r="F19" s="510" t="str">
        <f>IFERROR(INDEX(BBスクリーニング!$P$6:$P$405,MATCH(LARGE(BBスクリーニング!$AE$6:$AE$405,$A19),BBスクリーニング!$AE$6:$AE$405,0)),"")</f>
        <v>+1σ上</v>
      </c>
      <c r="G19" s="513">
        <f>IFERROR(INDEX(BBスクリーニング!$Q$6:$Q$405,MATCH(LARGE(BBスクリーニング!$AE$6:$AE$405,$A19),BBスクリーニング!$AE$6:$AE$405,0)),"")</f>
        <v>53.395784543325526</v>
      </c>
      <c r="H19" s="513">
        <f>IFERROR(INDEX(BBスクリーニング!$R$6:$R$405,MATCH(LARGE(BBスクリーニング!$AE$6:$AE$405,$A19),BBスクリーニング!$AE$6:$AE$405,0)),"")</f>
        <v>61.072707353414486</v>
      </c>
      <c r="I19" s="510" t="str">
        <f>IFERROR(INDEX(BBスクリーニング!$S$6:$S$405,MATCH(LARGE(BBスクリーニング!$AE$6:$AE$405,$A19),BBスクリーニング!$AE$6:$AE$405,0)),"")</f>
        <v>弱気div▼</v>
      </c>
      <c r="J19" s="514" t="str">
        <f>IFERROR(INDEX(BBスクリーニング!$W$6:$W$405,MATCH(LARGE(BBスクリーニング!$AE$6:$AE$405,$A19),BBスクリーニング!$AE$6:$AE$405,0)),"")</f>
        <v>△二番底買(確)</v>
      </c>
      <c r="K19" s="509">
        <f>IFERROR(INDEX(BBスクリーニング!$X$6:$X$405,MATCH(LARGE(BBスクリーニング!$AE$6:$AE$405,$A19),BBスクリーニング!$AE$6:$AE$405,0)),"")</f>
        <v>57</v>
      </c>
      <c r="L19" s="512">
        <f>IFERROR(INDEX(BBスクリーニング!$Z$6:$Z$405,MATCH(LARGE(BBスクリーニング!$AE$6:$AE$405,$A19),BBスクリーニング!$AE$6:$AE$405,0)),"")</f>
        <v>1306.5797171546392</v>
      </c>
      <c r="M19" s="512">
        <f>IFERROR(INDEX(BBスクリーニング!$AA$6:$AA$405,MATCH(LARGE(BBスクリーニング!$AE$6:$AE$405,$A19),BBスクリーニング!$AE$6:$AE$405,0)),"")</f>
        <v>1268.75</v>
      </c>
      <c r="N19" s="530">
        <f>IFERROR(INDEX(BBスクリーニング!$AC$6:$AC$405,MATCH(LARGE(BBスクリーニング!$AE$6:$AE$405,$A19),BBスクリーニング!$AE$6:$AE$405,0)),"")</f>
        <v>0.39</v>
      </c>
      <c r="O19" s="531" t="str">
        <f t="shared" si="0"/>
        <v>株探</v>
      </c>
      <c r="V19" s="515">
        <v>4852</v>
      </c>
      <c r="W19" s="432" t="s">
        <v>1184</v>
      </c>
    </row>
    <row r="20" spans="1:23">
      <c r="A20" s="509">
        <v>16</v>
      </c>
      <c r="B20" s="510" t="str">
        <f>IFERROR(INDEX(BBスクリーニング!$B$6:$B$405,MATCH(LARGE(BBスクリーニング!$AE$6:$AE$405,$A20),BBスクリーニング!$AE$6:$AE$405,0)),"")</f>
        <v>7011</v>
      </c>
      <c r="C20" s="511" t="str">
        <f>IFERROR(INDEX(BBスクリーニング!$C$6:$C$405,MATCH(LARGE(BBスクリーニング!$AE$6:$AE$405,$A20),BBスクリーニング!$AE$6:$AE$405,0)),"")</f>
        <v>三菱重工業</v>
      </c>
      <c r="D20" s="512">
        <f>IFERROR(INDEX(BBスクリーニング!$D$6:$D$405,MATCH(LARGE(BBスクリーニング!$AE$6:$AE$405,$A20),BBスクリーニング!$AE$6:$AE$405,0)),"")</f>
        <v>3998</v>
      </c>
      <c r="E20" s="510" t="str">
        <f>IFERROR(INDEX(BBスクリーニング!$N$6:$N$405,MATCH(LARGE(BBスクリーニング!$AE$6:$AE$405,$A20),BBスクリーニング!$AE$6:$AE$405,0)),"")</f>
        <v>スクイーズ★</v>
      </c>
      <c r="F20" s="510" t="str">
        <f>IFERROR(INDEX(BBスクリーニング!$P$6:$P$405,MATCH(LARGE(BBスクリーニング!$AE$6:$AE$405,$A20),BBスクリーニング!$AE$6:$AE$405,0)),"")</f>
        <v>+1σ上</v>
      </c>
      <c r="G20" s="513">
        <f>IFERROR(INDEX(BBスクリーニング!$Q$6:$Q$405,MATCH(LARGE(BBスクリーニング!$AE$6:$AE$405,$A20),BBスクリーニング!$AE$6:$AE$405,0)),"")</f>
        <v>58.231420507996241</v>
      </c>
      <c r="H20" s="513">
        <f>IFERROR(INDEX(BBスクリーニング!$R$6:$R$405,MATCH(LARGE(BBスクリーニング!$AE$6:$AE$405,$A20),BBスクリーニング!$AE$6:$AE$405,0)),"")</f>
        <v>71.015228876743976</v>
      </c>
      <c r="I20" s="510" t="str">
        <f>IFERROR(INDEX(BBスクリーニング!$S$6:$S$405,MATCH(LARGE(BBスクリーニング!$AE$6:$AE$405,$A20),BBスクリーニング!$AE$6:$AE$405,0)),"")</f>
        <v>－</v>
      </c>
      <c r="J20" s="514" t="str">
        <f>IFERROR(INDEX(BBスクリーニング!$W$6:$W$405,MATCH(LARGE(BBスクリーニング!$AE$6:$AE$405,$A20),BBスクリーニング!$AE$6:$AE$405,0)),"")</f>
        <v>△二番底買(確)</v>
      </c>
      <c r="K20" s="509">
        <f>IFERROR(INDEX(BBスクリーニング!$X$6:$X$405,MATCH(LARGE(BBスクリーニング!$AE$6:$AE$405,$A20),BBスクリーニング!$AE$6:$AE$405,0)),"")</f>
        <v>57</v>
      </c>
      <c r="L20" s="512">
        <f>IFERROR(INDEX(BBスクリーニング!$Z$6:$Z$405,MATCH(LARGE(BBスクリーニング!$AE$6:$AE$405,$A20),BBスクリーニング!$AE$6:$AE$405,0)),"")</f>
        <v>3947.593853474245</v>
      </c>
      <c r="M20" s="512">
        <f>IFERROR(INDEX(BBスクリーニング!$AA$6:$AA$405,MATCH(LARGE(BBスクリーニング!$AE$6:$AE$405,$A20),BBスクリーニング!$AE$6:$AE$405,0)),"")</f>
        <v>3845.1</v>
      </c>
      <c r="N20" s="530">
        <f>IFERROR(INDEX(BBスクリーニング!$AC$6:$AC$405,MATCH(LARGE(BBスクリーニング!$AE$6:$AE$405,$A20),BBスクリーニング!$AE$6:$AE$405,0)),"")</f>
        <v>0.34</v>
      </c>
      <c r="O20" s="531" t="str">
        <f t="shared" si="0"/>
        <v>株探</v>
      </c>
      <c r="V20" s="432" t="s">
        <v>1185</v>
      </c>
      <c r="W20" s="432" t="s">
        <v>1186</v>
      </c>
    </row>
    <row r="21" spans="1:23">
      <c r="A21" s="509">
        <v>17</v>
      </c>
      <c r="B21" s="510" t="str">
        <f>IFERROR(INDEX(BBスクリーニング!$B$6:$B$405,MATCH(LARGE(BBスクリーニング!$AE$6:$AE$405,$A21),BBスクリーニング!$AE$6:$AE$405,0)),"")</f>
        <v>6135</v>
      </c>
      <c r="C21" s="511" t="str">
        <f>IFERROR(INDEX(BBスクリーニング!$C$6:$C$405,MATCH(LARGE(BBスクリーニング!$AE$6:$AE$405,$A21),BBスクリーニング!$AE$6:$AE$405,0)),"")</f>
        <v>牧野フライス</v>
      </c>
      <c r="D21" s="512">
        <f>IFERROR(INDEX(BBスクリーニング!$D$6:$D$405,MATCH(LARGE(BBスクリーニング!$AE$6:$AE$405,$A21),BBスクリーニング!$AE$6:$AE$405,0)),"")</f>
        <v>15070</v>
      </c>
      <c r="E21" s="510" t="str">
        <f>IFERROR(INDEX(BBスクリーニング!$N$6:$N$405,MATCH(LARGE(BBスクリーニング!$AE$6:$AE$405,$A21),BBスクリーニング!$AE$6:$AE$405,0)),"")</f>
        <v>収縮</v>
      </c>
      <c r="F21" s="510" t="str">
        <f>IFERROR(INDEX(BBスクリーニング!$P$6:$P$405,MATCH(LARGE(BBスクリーニング!$AE$6:$AE$405,$A21),BBスクリーニング!$AE$6:$AE$405,0)),"")</f>
        <v>+1σ上</v>
      </c>
      <c r="G21" s="513">
        <f>IFERROR(INDEX(BBスクリーニング!$Q$6:$Q$405,MATCH(LARGE(BBスクリーニング!$AE$6:$AE$405,$A21),BBスクリーニング!$AE$6:$AE$405,0)),"")</f>
        <v>57.183908045977006</v>
      </c>
      <c r="H21" s="513">
        <f>IFERROR(INDEX(BBスクリーニング!$R$6:$R$405,MATCH(LARGE(BBスクリーニング!$AE$6:$AE$405,$A21),BBスクリーニング!$AE$6:$AE$405,0)),"")</f>
        <v>60.271007201173937</v>
      </c>
      <c r="I21" s="510" t="str">
        <f>IFERROR(INDEX(BBスクリーニング!$S$6:$S$405,MATCH(LARGE(BBスクリーニング!$AE$6:$AE$405,$A21),BBスクリーニング!$AE$6:$AE$405,0)),"")</f>
        <v>－</v>
      </c>
      <c r="J21" s="514" t="str">
        <f>IFERROR(INDEX(BBスクリーニング!$W$6:$W$405,MATCH(LARGE(BBスクリーニング!$AE$6:$AE$405,$A21),BBスクリーニング!$AE$6:$AE$405,0)),"")</f>
        <v>様子見</v>
      </c>
      <c r="K21" s="509">
        <f>IFERROR(INDEX(BBスクリーニング!$X$6:$X$405,MATCH(LARGE(BBスクリーニング!$AE$6:$AE$405,$A21),BBスクリーニング!$AE$6:$AE$405,0)),"")</f>
        <v>57</v>
      </c>
      <c r="L21" s="512">
        <f>IFERROR(INDEX(BBスクリーニング!$Z$6:$Z$405,MATCH(LARGE(BBスクリーニング!$AE$6:$AE$405,$A21),BBスクリーニング!$AE$6:$AE$405,0)),"")</f>
        <v>14977.458449252181</v>
      </c>
      <c r="M21" s="512">
        <f>IFERROR(INDEX(BBスクリーニング!$AA$6:$AA$405,MATCH(LARGE(BBスクリーニング!$AE$6:$AE$405,$A21),BBスクリーニング!$AE$6:$AE$405,0)),"")</f>
        <v>14625.5</v>
      </c>
      <c r="N21" s="530">
        <f>IFERROR(INDEX(BBスクリーニング!$AC$6:$AC$405,MATCH(LARGE(BBスクリーニング!$AE$6:$AE$405,$A21),BBスクリーニング!$AE$6:$AE$405,0)),"")</f>
        <v>0.57999999999999996</v>
      </c>
      <c r="O21" s="531" t="str">
        <f t="shared" si="0"/>
        <v>株探</v>
      </c>
    </row>
    <row r="22" spans="1:23" ht="57.6">
      <c r="A22" s="509">
        <v>18</v>
      </c>
      <c r="B22" s="510" t="str">
        <f>IFERROR(INDEX(BBスクリーニング!$B$6:$B$405,MATCH(LARGE(BBスクリーニング!$AE$6:$AE$405,$A22),BBスクリーニング!$AE$6:$AE$405,0)),"")</f>
        <v>186A</v>
      </c>
      <c r="C22" s="511" t="str">
        <f>IFERROR(INDEX(BBスクリーニング!$C$6:$C$405,MATCH(LARGE(BBスクリーニング!$AE$6:$AE$405,$A22),BBスクリーニング!$AE$6:$AE$405,0)),"")</f>
        <v>アストロスケールホールディンク</v>
      </c>
      <c r="D22" s="512">
        <f>IFERROR(INDEX(BBスクリーニング!$D$6:$D$405,MATCH(LARGE(BBスクリーニング!$AE$6:$AE$405,$A22),BBスクリーニング!$AE$6:$AE$405,0)),"")</f>
        <v>1176</v>
      </c>
      <c r="E22" s="510" t="str">
        <f>IFERROR(INDEX(BBスクリーニング!$N$6:$N$405,MATCH(LARGE(BBスクリーニング!$AE$6:$AE$405,$A22),BBスクリーニング!$AE$6:$AE$405,0)),"")</f>
        <v>収縮</v>
      </c>
      <c r="F22" s="510" t="str">
        <f>IFERROR(INDEX(BBスクリーニング!$P$6:$P$405,MATCH(LARGE(BBスクリーニング!$AE$6:$AE$405,$A22),BBスクリーニング!$AE$6:$AE$405,0)),"")</f>
        <v>+1σ上</v>
      </c>
      <c r="G22" s="513">
        <f>IFERROR(INDEX(BBスクリーニング!$Q$6:$Q$405,MATCH(LARGE(BBスクリーニング!$AE$6:$AE$405,$A22),BBスクリーニング!$AE$6:$AE$405,0)),"")</f>
        <v>64.473684210526315</v>
      </c>
      <c r="H22" s="513">
        <f>IFERROR(INDEX(BBスクリーニング!$R$6:$R$405,MATCH(LARGE(BBスクリーニング!$AE$6:$AE$405,$A22),BBスクリーニング!$AE$6:$AE$405,0)),"")</f>
        <v>64.573001425040133</v>
      </c>
      <c r="I22" s="510" t="str">
        <f>IFERROR(INDEX(BBスクリーニング!$S$6:$S$405,MATCH(LARGE(BBスクリーニング!$AE$6:$AE$405,$A22),BBスクリーニング!$AE$6:$AE$405,0)),"")</f>
        <v>－</v>
      </c>
      <c r="J22" s="514" t="str">
        <f>IFERROR(INDEX(BBスクリーニング!$W$6:$W$405,MATCH(LARGE(BBスクリーニング!$AE$6:$AE$405,$A22),BBスクリーニング!$AE$6:$AE$405,0)),"")</f>
        <v>様子見</v>
      </c>
      <c r="K22" s="509">
        <f>IFERROR(INDEX(BBスクリーニング!$X$6:$X$405,MATCH(LARGE(BBスクリーニング!$AE$6:$AE$405,$A22),BBスクリーニング!$AE$6:$AE$405,0)),"")</f>
        <v>57</v>
      </c>
      <c r="L22" s="512">
        <f>IFERROR(INDEX(BBスクリーニング!$Z$6:$Z$405,MATCH(LARGE(BBスクリーニング!$AE$6:$AE$405,$A22),BBスクリーニング!$AE$6:$AE$405,0)),"")</f>
        <v>1118.0232284303033</v>
      </c>
      <c r="M22" s="512">
        <f>IFERROR(INDEX(BBスクリーニング!$AA$6:$AA$405,MATCH(LARGE(BBスクリーニング!$AE$6:$AE$405,$A22),BBスクリーニング!$AE$6:$AE$405,0)),"")</f>
        <v>1048.7</v>
      </c>
      <c r="N22" s="530">
        <f>IFERROR(INDEX(BBスクリーニング!$AC$6:$AC$405,MATCH(LARGE(BBスクリーニング!$AE$6:$AE$405,$A22),BBスクリーニング!$AE$6:$AE$405,0)),"")</f>
        <v>0.09</v>
      </c>
      <c r="O22" s="531" t="str">
        <f t="shared" si="0"/>
        <v>株探</v>
      </c>
    </row>
    <row r="23" spans="1:23">
      <c r="A23" s="509">
        <v>19</v>
      </c>
      <c r="B23" s="510" t="str">
        <f>IFERROR(INDEX(BBスクリーニング!$B$6:$B$405,MATCH(LARGE(BBスクリーニング!$AE$6:$AE$405,$A23),BBスクリーニング!$AE$6:$AE$405,0)),"")</f>
        <v>5713</v>
      </c>
      <c r="C23" s="511" t="str">
        <f>IFERROR(INDEX(BBスクリーニング!$C$6:$C$405,MATCH(LARGE(BBスクリーニング!$AE$6:$AE$405,$A23),BBスクリーニング!$AE$6:$AE$405,0)),"")</f>
        <v>住友鉱山</v>
      </c>
      <c r="D23" s="512">
        <f>IFERROR(INDEX(BBスクリーニング!$D$6:$D$405,MATCH(LARGE(BBスクリーニング!$AE$6:$AE$405,$A23),BBスクリーニング!$AE$6:$AE$405,0)),"")</f>
        <v>9088</v>
      </c>
      <c r="E23" s="510" t="str">
        <f>IFERROR(INDEX(BBスクリーニング!$N$6:$N$405,MATCH(LARGE(BBスクリーニング!$AE$6:$AE$405,$A23),BBスクリーニング!$AE$6:$AE$405,0)),"")</f>
        <v>－</v>
      </c>
      <c r="F23" s="510" t="str">
        <f>IFERROR(INDEX(BBスクリーニング!$P$6:$P$405,MATCH(LARGE(BBスクリーニング!$AE$6:$AE$405,$A23),BBスクリーニング!$AE$6:$AE$405,0)),"")</f>
        <v>↑+2σ突破</v>
      </c>
      <c r="G23" s="513">
        <f>IFERROR(INDEX(BBスクリーニング!$Q$6:$Q$405,MATCH(LARGE(BBスクリーニング!$AE$6:$AE$405,$A23),BBスクリーニング!$AE$6:$AE$405,0)),"")</f>
        <v>67.947702060221872</v>
      </c>
      <c r="H23" s="513">
        <f>IFERROR(INDEX(BBスクリーニング!$R$6:$R$405,MATCH(LARGE(BBスクリーニング!$AE$6:$AE$405,$A23),BBスクリーニング!$AE$6:$AE$405,0)),"")</f>
        <v>67.781042291604322</v>
      </c>
      <c r="I23" s="510" t="str">
        <f>IFERROR(INDEX(BBスクリーニング!$S$6:$S$405,MATCH(LARGE(BBスクリーニング!$AE$6:$AE$405,$A23),BBスクリーニング!$AE$6:$AE$405,0)),"")</f>
        <v>－</v>
      </c>
      <c r="J23" s="514" t="str">
        <f>IFERROR(INDEX(BBスクリーニング!$W$6:$W$405,MATCH(LARGE(BBスクリーニング!$AE$6:$AE$405,$A23),BBスクリーニング!$AE$6:$AE$405,0)),"")</f>
        <v>様子見</v>
      </c>
      <c r="K23" s="509">
        <f>IFERROR(INDEX(BBスクリーニング!$X$6:$X$405,MATCH(LARGE(BBスクリーニング!$AE$6:$AE$405,$A23),BBスクリーニング!$AE$6:$AE$405,0)),"")</f>
        <v>55</v>
      </c>
      <c r="L23" s="512">
        <f>IFERROR(INDEX(BBスクリーニング!$Z$6:$Z$405,MATCH(LARGE(BBスクリーニング!$AE$6:$AE$405,$A23),BBスクリーニング!$AE$6:$AE$405,0)),"")</f>
        <v>8145.4980117643036</v>
      </c>
      <c r="M23" s="512">
        <f>IFERROR(INDEX(BBスクリーニング!$AA$6:$AA$405,MATCH(LARGE(BBスクリーニング!$AE$6:$AE$405,$A23),BBスクリーニング!$AE$6:$AE$405,0)),"")</f>
        <v>7618.65</v>
      </c>
      <c r="N23" s="530">
        <f>IFERROR(INDEX(BBスクリーニング!$AC$6:$AC$405,MATCH(LARGE(BBスクリーニング!$AE$6:$AE$405,$A23),BBスクリーニング!$AE$6:$AE$405,0)),"")</f>
        <v>0.08</v>
      </c>
      <c r="O23" s="531" t="str">
        <f t="shared" si="0"/>
        <v>株探</v>
      </c>
    </row>
    <row r="24" spans="1:23">
      <c r="A24" s="509">
        <v>20</v>
      </c>
      <c r="B24" s="510" t="str">
        <f>IFERROR(INDEX(BBスクリーニング!$B$6:$B$405,MATCH(LARGE(BBスクリーニング!$AE$6:$AE$405,$A24),BBスクリーニング!$AE$6:$AE$405,0)),"")</f>
        <v>5703</v>
      </c>
      <c r="C24" s="511" t="str">
        <f>IFERROR(INDEX(BBスクリーニング!$C$6:$C$405,MATCH(LARGE(BBスクリーニング!$AE$6:$AE$405,$A24),BBスクリーニング!$AE$6:$AE$405,0)),"")</f>
        <v>日本軽金属ＨＤ</v>
      </c>
      <c r="D24" s="512">
        <f>IFERROR(INDEX(BBスクリーニング!$D$6:$D$405,MATCH(LARGE(BBスクリーニング!$AE$6:$AE$405,$A24),BBスクリーニング!$AE$6:$AE$405,0)),"")</f>
        <v>2936</v>
      </c>
      <c r="E24" s="510" t="str">
        <f>IFERROR(INDEX(BBスクリーニング!$N$6:$N$405,MATCH(LARGE(BBスクリーニング!$AE$6:$AE$405,$A24),BBスクリーニング!$AE$6:$AE$405,0)),"")</f>
        <v>－</v>
      </c>
      <c r="F24" s="510" t="str">
        <f>IFERROR(INDEX(BBスクリーニング!$P$6:$P$405,MATCH(LARGE(BBスクリーニング!$AE$6:$AE$405,$A24),BBスクリーニング!$AE$6:$AE$405,0)),"")</f>
        <v>↑+2σ突破</v>
      </c>
      <c r="G24" s="513">
        <f>IFERROR(INDEX(BBスクリーニング!$Q$6:$Q$405,MATCH(LARGE(BBスクリーニング!$AE$6:$AE$405,$A24),BBスクリーニング!$AE$6:$AE$405,0)),"")</f>
        <v>62.139423076923073</v>
      </c>
      <c r="H24" s="513">
        <f>IFERROR(INDEX(BBスクリーニング!$R$6:$R$405,MATCH(LARGE(BBスクリーニング!$AE$6:$AE$405,$A24),BBスクリーニング!$AE$6:$AE$405,0)),"")</f>
        <v>60.29002725346934</v>
      </c>
      <c r="I24" s="510" t="str">
        <f>IFERROR(INDEX(BBスクリーニング!$S$6:$S$405,MATCH(LARGE(BBスクリーニング!$AE$6:$AE$405,$A24),BBスクリーニング!$AE$6:$AE$405,0)),"")</f>
        <v>－</v>
      </c>
      <c r="J24" s="514" t="str">
        <f>IFERROR(INDEX(BBスクリーニング!$W$6:$W$405,MATCH(LARGE(BBスクリーニング!$AE$6:$AE$405,$A24),BBスクリーニング!$AE$6:$AE$405,0)),"")</f>
        <v>△二番底買(確)</v>
      </c>
      <c r="K24" s="509">
        <f>IFERROR(INDEX(BBスクリーニング!$X$6:$X$405,MATCH(LARGE(BBスクリーニング!$AE$6:$AE$405,$A24),BBスクリーニング!$AE$6:$AE$405,0)),"")</f>
        <v>55</v>
      </c>
      <c r="L24" s="512">
        <f>IFERROR(INDEX(BBスクリーニング!$Z$6:$Z$405,MATCH(LARGE(BBスクリーニング!$AE$6:$AE$405,$A24),BBスクリーニング!$AE$6:$AE$405,0)),"")</f>
        <v>2810.7420141050056</v>
      </c>
      <c r="M24" s="512">
        <f>IFERROR(INDEX(BBスクリーニング!$AA$6:$AA$405,MATCH(LARGE(BBスクリーニング!$AE$6:$AE$405,$A24),BBスクリーニング!$AE$6:$AE$405,0)),"")</f>
        <v>2717.3</v>
      </c>
      <c r="N24" s="530">
        <f>IFERROR(INDEX(BBスクリーニング!$AC$6:$AC$405,MATCH(LARGE(BBスクリーニング!$AE$6:$AE$405,$A24),BBスクリーニング!$AE$6:$AE$405,0)),"")</f>
        <v>0.28000000000000003</v>
      </c>
      <c r="O24" s="531" t="str">
        <f t="shared" si="0"/>
        <v>株探</v>
      </c>
    </row>
    <row r="25" spans="1:23">
      <c r="A25" s="509">
        <v>21</v>
      </c>
      <c r="B25" s="510" t="str">
        <f>IFERROR(INDEX(BBスクリーニング!$B$6:$B$405,MATCH(LARGE(BBスクリーニング!$AE$6:$AE$405,$A25),BBスクリーニング!$AE$6:$AE$405,0)),"")</f>
        <v>8053</v>
      </c>
      <c r="C25" s="511" t="str">
        <f>IFERROR(INDEX(BBスクリーニング!$C$6:$C$405,MATCH(LARGE(BBスクリーニング!$AE$6:$AE$405,$A25),BBスクリーニング!$AE$6:$AE$405,0)),"")</f>
        <v>住友商事</v>
      </c>
      <c r="D25" s="512">
        <f>IFERROR(INDEX(BBスクリーニング!$D$6:$D$405,MATCH(LARGE(BBスクリーニング!$AE$6:$AE$405,$A25),BBスクリーニング!$AE$6:$AE$405,0)),"")</f>
        <v>1748.5</v>
      </c>
      <c r="E25" s="510" t="str">
        <f>IFERROR(INDEX(BBスクリーニング!$N$6:$N$405,MATCH(LARGE(BBスクリーニング!$AE$6:$AE$405,$A25),BBスクリーニング!$AE$6:$AE$405,0)),"")</f>
        <v>－</v>
      </c>
      <c r="F25" s="510" t="str">
        <f>IFERROR(INDEX(BBスクリーニング!$P$6:$P$405,MATCH(LARGE(BBスクリーニング!$AE$6:$AE$405,$A25),BBスクリーニング!$AE$6:$AE$405,0)),"")</f>
        <v>↑+2σ突破</v>
      </c>
      <c r="G25" s="513">
        <f>IFERROR(INDEX(BBスクリーニング!$Q$6:$Q$405,MATCH(LARGE(BBスクリーニング!$AE$6:$AE$405,$A25),BBスクリーニング!$AE$6:$AE$405,0)),"")</f>
        <v>69.402110199296601</v>
      </c>
      <c r="H25" s="513">
        <f>IFERROR(INDEX(BBスクリーニング!$R$6:$R$405,MATCH(LARGE(BBスクリーニング!$AE$6:$AE$405,$A25),BBスクリーニング!$AE$6:$AE$405,0)),"")</f>
        <v>74.553490427341501</v>
      </c>
      <c r="I25" s="510" t="str">
        <f>IFERROR(INDEX(BBスクリーニング!$S$6:$S$405,MATCH(LARGE(BBスクリーニング!$AE$6:$AE$405,$A25),BBスクリーニング!$AE$6:$AE$405,0)),"")</f>
        <v>－</v>
      </c>
      <c r="J25" s="514" t="str">
        <f>IFERROR(INDEX(BBスクリーニング!$W$6:$W$405,MATCH(LARGE(BBスクリーニング!$AE$6:$AE$405,$A25),BBスクリーニング!$AE$6:$AE$405,0)),"")</f>
        <v>△二番底買(確)</v>
      </c>
      <c r="K25" s="509">
        <f>IFERROR(INDEX(BBスクリーニング!$X$6:$X$405,MATCH(LARGE(BBスクリーニング!$AE$6:$AE$405,$A25),BBスクリーニング!$AE$6:$AE$405,0)),"")</f>
        <v>55</v>
      </c>
      <c r="L25" s="512">
        <f>IFERROR(INDEX(BBスクリーニング!$Z$6:$Z$405,MATCH(LARGE(BBスクリーニング!$AE$6:$AE$405,$A25),BBスクリーニング!$AE$6:$AE$405,0)),"")</f>
        <v>1665.9199075883373</v>
      </c>
      <c r="M25" s="512">
        <f>IFERROR(INDEX(BBスクリーニング!$AA$6:$AA$405,MATCH(LARGE(BBスクリーニング!$AE$6:$AE$405,$A25),BBスクリーニング!$AE$6:$AE$405,0)),"")</f>
        <v>1609.65</v>
      </c>
      <c r="N25" s="530">
        <f>IFERROR(INDEX(BBスクリーニング!$AC$6:$AC$405,MATCH(LARGE(BBスクリーニング!$AE$6:$AE$405,$A25),BBスクリーニング!$AE$6:$AE$405,0)),"")</f>
        <v>0.22</v>
      </c>
      <c r="O25" s="531" t="str">
        <f t="shared" si="0"/>
        <v>株探</v>
      </c>
    </row>
    <row r="26" spans="1:23" ht="38.4">
      <c r="A26" s="509">
        <v>22</v>
      </c>
      <c r="B26" s="510" t="str">
        <f>IFERROR(INDEX(BBスクリーニング!$B$6:$B$405,MATCH(LARGE(BBスクリーニング!$AE$6:$AE$405,$A26),BBスクリーニング!$AE$6:$AE$405,0)),"")</f>
        <v>8750</v>
      </c>
      <c r="C26" s="511" t="str">
        <f>IFERROR(INDEX(BBスクリーニング!$C$6:$C$405,MATCH(LARGE(BBスクリーニング!$AE$6:$AE$405,$A26),BBスクリーニング!$AE$6:$AE$405,0)),"")</f>
        <v>第一ライフグループ</v>
      </c>
      <c r="D26" s="512">
        <f>IFERROR(INDEX(BBスクリーニング!$D$6:$D$405,MATCH(LARGE(BBスクリーニング!$AE$6:$AE$405,$A26),BBスクリーニング!$AE$6:$AE$405,0)),"")</f>
        <v>1921</v>
      </c>
      <c r="E26" s="510" t="str">
        <f>IFERROR(INDEX(BBスクリーニング!$N$6:$N$405,MATCH(LARGE(BBスクリーニング!$AE$6:$AE$405,$A26),BBスクリーニング!$AE$6:$AE$405,0)),"")</f>
        <v>スクイーズ★</v>
      </c>
      <c r="F26" s="510" t="str">
        <f>IFERROR(INDEX(BBスクリーニング!$P$6:$P$405,MATCH(LARGE(BBスクリーニング!$AE$6:$AE$405,$A26),BBスクリーニング!$AE$6:$AE$405,0)),"")</f>
        <v>バンド内</v>
      </c>
      <c r="G26" s="513">
        <f>IFERROR(INDEX(BBスクリーニング!$Q$6:$Q$405,MATCH(LARGE(BBスクリーニング!$AE$6:$AE$405,$A26),BBスクリーニング!$AE$6:$AE$405,0)),"")</f>
        <v>59.976387249114524</v>
      </c>
      <c r="H26" s="513">
        <f>IFERROR(INDEX(BBスクリーニング!$R$6:$R$405,MATCH(LARGE(BBスクリーニング!$AE$6:$AE$405,$A26),BBスクリーニング!$AE$6:$AE$405,0)),"")</f>
        <v>69.012582503949091</v>
      </c>
      <c r="I26" s="510" t="str">
        <f>IFERROR(INDEX(BBスクリーニング!$S$6:$S$405,MATCH(LARGE(BBスクリーニング!$AE$6:$AE$405,$A26),BBスクリーニング!$AE$6:$AE$405,0)),"")</f>
        <v>弱気div▼</v>
      </c>
      <c r="J26" s="514" t="str">
        <f>IFERROR(INDEX(BBスクリーニング!$W$6:$W$405,MATCH(LARGE(BBスクリーニング!$AE$6:$AE$405,$A26),BBスクリーニング!$AE$6:$AE$405,0)),"")</f>
        <v>△二番底形成</v>
      </c>
      <c r="K26" s="509">
        <f>IFERROR(INDEX(BBスクリーニング!$X$6:$X$405,MATCH(LARGE(BBスクリーニング!$AE$6:$AE$405,$A26),BBスクリーニング!$AE$6:$AE$405,0)),"")</f>
        <v>55</v>
      </c>
      <c r="L26" s="512">
        <f>IFERROR(INDEX(BBスクリーニング!$Z$6:$Z$405,MATCH(LARGE(BBスクリーニング!$AE$6:$AE$405,$A26),BBスクリーニング!$AE$6:$AE$405,0)),"")</f>
        <v>1925.8433050521949</v>
      </c>
      <c r="M26" s="512">
        <f>IFERROR(INDEX(BBスクリーニング!$AA$6:$AA$405,MATCH(LARGE(BBスクリーニング!$AE$6:$AE$405,$A26),BBスクリーニング!$AE$6:$AE$405,0)),"")</f>
        <v>1888.2249999999999</v>
      </c>
      <c r="N26" s="530">
        <f>IFERROR(INDEX(BBスクリーニング!$AC$6:$AC$405,MATCH(LARGE(BBスクリーニング!$AE$6:$AE$405,$A26),BBスクリーニング!$AE$6:$AE$405,0)),"")</f>
        <v>1.3</v>
      </c>
      <c r="O26" s="531" t="str">
        <f t="shared" si="0"/>
        <v>株探</v>
      </c>
    </row>
    <row r="27" spans="1:23" ht="38.4">
      <c r="A27" s="509">
        <v>23</v>
      </c>
      <c r="B27" s="510" t="str">
        <f>IFERROR(INDEX(BBスクリーニング!$B$6:$B$405,MATCH(LARGE(BBスクリーニング!$AE$6:$AE$405,$A27),BBスクリーニング!$AE$6:$AE$405,0)),"")</f>
        <v>5901</v>
      </c>
      <c r="C27" s="511" t="str">
        <f>IFERROR(INDEX(BBスクリーニング!$C$6:$C$405,MATCH(LARGE(BBスクリーニング!$AE$6:$AE$405,$A27),BBスクリーニング!$AE$6:$AE$405,0)),"")</f>
        <v>東洋製罐グループＨＤ</v>
      </c>
      <c r="D27" s="512">
        <f>IFERROR(INDEX(BBスクリーニング!$D$6:$D$405,MATCH(LARGE(BBスクリーニング!$AE$6:$AE$405,$A27),BBスクリーニング!$AE$6:$AE$405,0)),"")</f>
        <v>4250</v>
      </c>
      <c r="E27" s="510" t="str">
        <f>IFERROR(INDEX(BBスクリーニング!$N$6:$N$405,MATCH(LARGE(BBスクリーニング!$AE$6:$AE$405,$A27),BBスクリーニング!$AE$6:$AE$405,0)),"")</f>
        <v>－</v>
      </c>
      <c r="F27" s="510" t="str">
        <f>IFERROR(INDEX(BBスクリーニング!$P$6:$P$405,MATCH(LARGE(BBスクリーニング!$AE$6:$AE$405,$A27),BBスクリーニング!$AE$6:$AE$405,0)),"")</f>
        <v>↑+2σ突破</v>
      </c>
      <c r="G27" s="513">
        <f>IFERROR(INDEX(BBスクリーニング!$Q$6:$Q$405,MATCH(LARGE(BBスクリーニング!$AE$6:$AE$405,$A27),BBスクリーニング!$AE$6:$AE$405,0)),"")</f>
        <v>63.948497854077253</v>
      </c>
      <c r="H27" s="513">
        <f>IFERROR(INDEX(BBスクリーニング!$R$6:$R$405,MATCH(LARGE(BBスクリーニング!$AE$6:$AE$405,$A27),BBスクリーニング!$AE$6:$AE$405,0)),"")</f>
        <v>67.946219582397561</v>
      </c>
      <c r="I27" s="510" t="str">
        <f>IFERROR(INDEX(BBスクリーニング!$S$6:$S$405,MATCH(LARGE(BBスクリーニング!$AE$6:$AE$405,$A27),BBスクリーニング!$AE$6:$AE$405,0)),"")</f>
        <v>－</v>
      </c>
      <c r="J27" s="514" t="str">
        <f>IFERROR(INDEX(BBスクリーニング!$W$6:$W$405,MATCH(LARGE(BBスクリーニング!$AE$6:$AE$405,$A27),BBスクリーニング!$AE$6:$AE$405,0)),"")</f>
        <v>△二番底買(確)</v>
      </c>
      <c r="K27" s="509">
        <f>IFERROR(INDEX(BBスクリーニング!$X$6:$X$405,MATCH(LARGE(BBスクリーニング!$AE$6:$AE$405,$A27),BBスクリーニング!$AE$6:$AE$405,0)),"")</f>
        <v>55</v>
      </c>
      <c r="L27" s="512">
        <f>IFERROR(INDEX(BBスクリーニング!$Z$6:$Z$405,MATCH(LARGE(BBスクリーニング!$AE$6:$AE$405,$A27),BBスクリーニング!$AE$6:$AE$405,0)),"")</f>
        <v>4162.4217710082203</v>
      </c>
      <c r="M27" s="512">
        <f>IFERROR(INDEX(BBスクリーニング!$AA$6:$AA$405,MATCH(LARGE(BBスクリーニング!$AE$6:$AE$405,$A27),BBスクリーニング!$AE$6:$AE$405,0)),"")</f>
        <v>4088</v>
      </c>
      <c r="N27" s="530">
        <f>IFERROR(INDEX(BBスクリーニング!$AC$6:$AC$405,MATCH(LARGE(BBスクリーニング!$AE$6:$AE$405,$A27),BBスクリーニング!$AE$6:$AE$405,0)),"")</f>
        <v>0.38</v>
      </c>
      <c r="O27" s="531" t="str">
        <f t="shared" si="0"/>
        <v>株探</v>
      </c>
    </row>
    <row r="28" spans="1:23" ht="38.4">
      <c r="A28" s="509">
        <v>24</v>
      </c>
      <c r="B28" s="510" t="str">
        <f>IFERROR(INDEX(BBスクリーニング!$B$6:$B$405,MATCH(LARGE(BBスクリーニング!$AE$6:$AE$405,$A28),BBスクリーニング!$AE$6:$AE$405,0)),"")</f>
        <v>5857</v>
      </c>
      <c r="C28" s="511" t="str">
        <f>IFERROR(INDEX(BBスクリーニング!$C$6:$C$405,MATCH(LARGE(BBスクリーニング!$AE$6:$AE$405,$A28),BBスクリーニング!$AE$6:$AE$405,0)),"")</f>
        <v>ＡＲＥホールディングス</v>
      </c>
      <c r="D28" s="512">
        <f>IFERROR(INDEX(BBスクリーニング!$D$6:$D$405,MATCH(LARGE(BBスクリーニング!$AE$6:$AE$405,$A28),BBスクリーニング!$AE$6:$AE$405,0)),"")</f>
        <v>3460</v>
      </c>
      <c r="E28" s="510" t="str">
        <f>IFERROR(INDEX(BBスクリーニング!$N$6:$N$405,MATCH(LARGE(BBスクリーニング!$AE$6:$AE$405,$A28),BBスクリーニング!$AE$6:$AE$405,0)),"")</f>
        <v>－</v>
      </c>
      <c r="F28" s="510" t="str">
        <f>IFERROR(INDEX(BBスクリーニング!$P$6:$P$405,MATCH(LARGE(BBスクリーニング!$AE$6:$AE$405,$A28),BBスクリーニング!$AE$6:$AE$405,0)),"")</f>
        <v>↑+2σ突破</v>
      </c>
      <c r="G28" s="513">
        <f>IFERROR(INDEX(BBスクリーニング!$Q$6:$Q$405,MATCH(LARGE(BBスクリーニング!$AE$6:$AE$405,$A28),BBスクリーニング!$AE$6:$AE$405,0)),"")</f>
        <v>66.723116003386963</v>
      </c>
      <c r="H28" s="513">
        <f>IFERROR(INDEX(BBスクリーニング!$R$6:$R$405,MATCH(LARGE(BBスクリーニング!$AE$6:$AE$405,$A28),BBスクリーニング!$AE$6:$AE$405,0)),"")</f>
        <v>60.433011908195496</v>
      </c>
      <c r="I28" s="510" t="str">
        <f>IFERROR(INDEX(BBスクリーニング!$S$6:$S$405,MATCH(LARGE(BBスクリーニング!$AE$6:$AE$405,$A28),BBスクリーニング!$AE$6:$AE$405,0)),"")</f>
        <v>－</v>
      </c>
      <c r="J28" s="514" t="str">
        <f>IFERROR(INDEX(BBスクリーニング!$W$6:$W$405,MATCH(LARGE(BBスクリーニング!$AE$6:$AE$405,$A28),BBスクリーニング!$AE$6:$AE$405,0)),"")</f>
        <v>△二番底買(確)</v>
      </c>
      <c r="K28" s="509">
        <f>IFERROR(INDEX(BBスクリーニング!$X$6:$X$405,MATCH(LARGE(BBスクリーニング!$AE$6:$AE$405,$A28),BBスクリーニング!$AE$6:$AE$405,0)),"")</f>
        <v>55</v>
      </c>
      <c r="L28" s="512">
        <f>IFERROR(INDEX(BBスクリーニング!$Z$6:$Z$405,MATCH(LARGE(BBスクリーニング!$AE$6:$AE$405,$A28),BBスクリーニング!$AE$6:$AE$405,0)),"")</f>
        <v>3193.4422291930141</v>
      </c>
      <c r="M28" s="512">
        <f>IFERROR(INDEX(BBスクリーニング!$AA$6:$AA$405,MATCH(LARGE(BBスクリーニング!$AE$6:$AE$405,$A28),BBスクリーニング!$AE$6:$AE$405,0)),"")</f>
        <v>3074.25</v>
      </c>
      <c r="N28" s="530">
        <f>IFERROR(INDEX(BBスクリーニング!$AC$6:$AC$405,MATCH(LARGE(BBスクリーニング!$AE$6:$AE$405,$A28),BBスクリーニング!$AE$6:$AE$405,0)),"")</f>
        <v>-7.0000000000000007E-2</v>
      </c>
      <c r="O28" s="531" t="str">
        <f t="shared" si="0"/>
        <v>株探</v>
      </c>
    </row>
    <row r="29" spans="1:23" ht="38.4">
      <c r="A29" s="509">
        <v>25</v>
      </c>
      <c r="B29" s="510" t="str">
        <f>IFERROR(INDEX(BBスクリーニング!$B$6:$B$405,MATCH(LARGE(BBスクリーニング!$AE$6:$AE$405,$A29),BBスクリーニング!$AE$6:$AE$405,0)),"")</f>
        <v>7167</v>
      </c>
      <c r="C29" s="511" t="str">
        <f>IFERROR(INDEX(BBスクリーニング!$C$6:$C$405,MATCH(LARGE(BBスクリーニング!$AE$6:$AE$405,$A29),BBスクリーニング!$AE$6:$AE$405,0)),"")</f>
        <v>めぶきフィナンシャルＧ</v>
      </c>
      <c r="D29" s="512">
        <f>IFERROR(INDEX(BBスクリーニング!$D$6:$D$405,MATCH(LARGE(BBスクリーニング!$AE$6:$AE$405,$A29),BBスクリーニング!$AE$6:$AE$405,0)),"")</f>
        <v>1628</v>
      </c>
      <c r="E29" s="510" t="str">
        <f>IFERROR(INDEX(BBスクリーニング!$N$6:$N$405,MATCH(LARGE(BBスクリーニング!$AE$6:$AE$405,$A29),BBスクリーニング!$AE$6:$AE$405,0)),"")</f>
        <v>－</v>
      </c>
      <c r="F29" s="510" t="str">
        <f>IFERROR(INDEX(BBスクリーニング!$P$6:$P$405,MATCH(LARGE(BBスクリーニング!$AE$6:$AE$405,$A29),BBスクリーニング!$AE$6:$AE$405,0)),"")</f>
        <v>↑+2σ突破</v>
      </c>
      <c r="G29" s="513">
        <f>IFERROR(INDEX(BBスクリーニング!$Q$6:$Q$405,MATCH(LARGE(BBスクリーニング!$AE$6:$AE$405,$A29),BBスクリーニング!$AE$6:$AE$405,0)),"")</f>
        <v>62.295081967213115</v>
      </c>
      <c r="H29" s="513">
        <f>IFERROR(INDEX(BBスクリーニング!$R$6:$R$405,MATCH(LARGE(BBスクリーニング!$AE$6:$AE$405,$A29),BBスクリーニング!$AE$6:$AE$405,0)),"")</f>
        <v>67.002091351235208</v>
      </c>
      <c r="I29" s="510" t="str">
        <f>IFERROR(INDEX(BBスクリーニング!$S$6:$S$405,MATCH(LARGE(BBスクリーニング!$AE$6:$AE$405,$A29),BBスクリーニング!$AE$6:$AE$405,0)),"")</f>
        <v>－</v>
      </c>
      <c r="J29" s="514" t="str">
        <f>IFERROR(INDEX(BBスクリーニング!$W$6:$W$405,MATCH(LARGE(BBスクリーニング!$AE$6:$AE$405,$A29),BBスクリーニング!$AE$6:$AE$405,0)),"")</f>
        <v>△二番底買(確)</v>
      </c>
      <c r="K29" s="509">
        <f>IFERROR(INDEX(BBスクリーニング!$X$6:$X$405,MATCH(LARGE(BBスクリーニング!$AE$6:$AE$405,$A29),BBスクリーニング!$AE$6:$AE$405,0)),"")</f>
        <v>55</v>
      </c>
      <c r="L29" s="512">
        <f>IFERROR(INDEX(BBスクリーニング!$Z$6:$Z$405,MATCH(LARGE(BBスクリーニング!$AE$6:$AE$405,$A29),BBスクリーニング!$AE$6:$AE$405,0)),"")</f>
        <v>1555.6153780576558</v>
      </c>
      <c r="M29" s="512">
        <f>IFERROR(INDEX(BBスクリーニング!$AA$6:$AA$405,MATCH(LARGE(BBスクリーニング!$AE$6:$AE$405,$A29),BBスクリーニング!$AE$6:$AE$405,0)),"")</f>
        <v>1515.575</v>
      </c>
      <c r="N29" s="530">
        <f>IFERROR(INDEX(BBスクリーニング!$AC$6:$AC$405,MATCH(LARGE(BBスクリーニング!$AE$6:$AE$405,$A29),BBスクリーニング!$AE$6:$AE$405,0)),"")</f>
        <v>7.0000000000000007E-2</v>
      </c>
      <c r="O29" s="531" t="str">
        <f t="shared" si="0"/>
        <v>株探</v>
      </c>
    </row>
    <row r="30" spans="1:23">
      <c r="A30" s="509">
        <v>26</v>
      </c>
      <c r="B30" s="510" t="str">
        <f>IFERROR(INDEX(BBスクリーニング!$B$6:$B$405,MATCH(LARGE(BBスクリーニング!$AE$6:$AE$405,$A30),BBスクリーニング!$AE$6:$AE$405,0)),"")</f>
        <v>6809</v>
      </c>
      <c r="C30" s="511" t="str">
        <f>IFERROR(INDEX(BBスクリーニング!$C$6:$C$405,MATCH(LARGE(BBスクリーニング!$AE$6:$AE$405,$A30),BBスクリーニング!$AE$6:$AE$405,0)),"")</f>
        <v>ＴＯＡ</v>
      </c>
      <c r="D30" s="512">
        <f>IFERROR(INDEX(BBスクリーニング!$D$6:$D$405,MATCH(LARGE(BBスクリーニング!$AE$6:$AE$405,$A30),BBスクリーニング!$AE$6:$AE$405,0)),"")</f>
        <v>1669</v>
      </c>
      <c r="E30" s="510" t="str">
        <f>IFERROR(INDEX(BBスクリーニング!$N$6:$N$405,MATCH(LARGE(BBスクリーニング!$AE$6:$AE$405,$A30),BBスクリーニング!$AE$6:$AE$405,0)),"")</f>
        <v>－</v>
      </c>
      <c r="F30" s="510" t="str">
        <f>IFERROR(INDEX(BBスクリーニング!$P$6:$P$405,MATCH(LARGE(BBスクリーニング!$AE$6:$AE$405,$A30),BBスクリーニング!$AE$6:$AE$405,0)),"")</f>
        <v>↑+2σ突破</v>
      </c>
      <c r="G30" s="513">
        <f>IFERROR(INDEX(BBスクリーニング!$Q$6:$Q$405,MATCH(LARGE(BBスクリーニング!$AE$6:$AE$405,$A30),BBスクリーニング!$AE$6:$AE$405,0)),"")</f>
        <v>69.811320754716974</v>
      </c>
      <c r="H30" s="513">
        <f>IFERROR(INDEX(BBスクリーニング!$R$6:$R$405,MATCH(LARGE(BBスクリーニング!$AE$6:$AE$405,$A30),BBスクリーニング!$AE$6:$AE$405,0)),"")</f>
        <v>63.738087645464098</v>
      </c>
      <c r="I30" s="510" t="str">
        <f>IFERROR(INDEX(BBスクリーニング!$S$6:$S$405,MATCH(LARGE(BBスクリーニング!$AE$6:$AE$405,$A30),BBスクリーニング!$AE$6:$AE$405,0)),"")</f>
        <v>－</v>
      </c>
      <c r="J30" s="514" t="str">
        <f>IFERROR(INDEX(BBスクリーニング!$W$6:$W$405,MATCH(LARGE(BBスクリーニング!$AE$6:$AE$405,$A30),BBスクリーニング!$AE$6:$AE$405,0)),"")</f>
        <v>様子見</v>
      </c>
      <c r="K30" s="509">
        <f>IFERROR(INDEX(BBスクリーニング!$X$6:$X$405,MATCH(LARGE(BBスクリーニング!$AE$6:$AE$405,$A30),BBスクリーニング!$AE$6:$AE$405,0)),"")</f>
        <v>55</v>
      </c>
      <c r="L30" s="512">
        <f>IFERROR(INDEX(BBスクリーニング!$Z$6:$Z$405,MATCH(LARGE(BBスクリーニング!$AE$6:$AE$405,$A30),BBスクリーニング!$AE$6:$AE$405,0)),"")</f>
        <v>1641.2768385527984</v>
      </c>
      <c r="M30" s="512">
        <f>IFERROR(INDEX(BBスクリーニング!$AA$6:$AA$405,MATCH(LARGE(BBスクリーニング!$AE$6:$AE$405,$A30),BBスクリーニング!$AE$6:$AE$405,0)),"")</f>
        <v>1617.65</v>
      </c>
      <c r="N30" s="530">
        <f>IFERROR(INDEX(BBスクリーニング!$AC$6:$AC$405,MATCH(LARGE(BBスクリーニング!$AE$6:$AE$405,$A30),BBスクリーニング!$AE$6:$AE$405,0)),"")</f>
        <v>0.38</v>
      </c>
      <c r="O30" s="531" t="str">
        <f t="shared" si="0"/>
        <v>株探</v>
      </c>
    </row>
    <row r="31" spans="1:23">
      <c r="A31" s="509">
        <v>27</v>
      </c>
      <c r="B31" s="510" t="str">
        <f>IFERROR(INDEX(BBスクリーニング!$B$6:$B$405,MATCH(LARGE(BBスクリーニング!$AE$6:$AE$405,$A31),BBスクリーニング!$AE$6:$AE$405,0)),"")</f>
        <v>7609</v>
      </c>
      <c r="C31" s="511" t="str">
        <f>IFERROR(INDEX(BBスクリーニング!$C$6:$C$405,MATCH(LARGE(BBスクリーニング!$AE$6:$AE$405,$A31),BBスクリーニング!$AE$6:$AE$405,0)),"")</f>
        <v>ダイトロン</v>
      </c>
      <c r="D31" s="512">
        <f>IFERROR(INDEX(BBスクリーニング!$D$6:$D$405,MATCH(LARGE(BBスクリーニング!$AE$6:$AE$405,$A31),BBスクリーニング!$AE$6:$AE$405,0)),"")</f>
        <v>4215</v>
      </c>
      <c r="E31" s="510" t="str">
        <f>IFERROR(INDEX(BBスクリーニング!$N$6:$N$405,MATCH(LARGE(BBスクリーニング!$AE$6:$AE$405,$A31),BBスクリーニング!$AE$6:$AE$405,0)),"")</f>
        <v>－</v>
      </c>
      <c r="F31" s="510" t="str">
        <f>IFERROR(INDEX(BBスクリーニング!$P$6:$P$405,MATCH(LARGE(BBスクリーニング!$AE$6:$AE$405,$A31),BBスクリーニング!$AE$6:$AE$405,0)),"")</f>
        <v>↑+2σ突破</v>
      </c>
      <c r="G31" s="513">
        <f>IFERROR(INDEX(BBスクリーニング!$Q$6:$Q$405,MATCH(LARGE(BBスクリーニング!$AE$6:$AE$405,$A31),BBスクリーニング!$AE$6:$AE$405,0)),"")</f>
        <v>67.194570135746602</v>
      </c>
      <c r="H31" s="513">
        <f>IFERROR(INDEX(BBスクリーニング!$R$6:$R$405,MATCH(LARGE(BBスクリーニング!$AE$6:$AE$405,$A31),BBスクリーニング!$AE$6:$AE$405,0)),"")</f>
        <v>70.687011517028026</v>
      </c>
      <c r="I31" s="510" t="str">
        <f>IFERROR(INDEX(BBスクリーニング!$S$6:$S$405,MATCH(LARGE(BBスクリーニング!$AE$6:$AE$405,$A31),BBスクリーニング!$AE$6:$AE$405,0)),"")</f>
        <v>－</v>
      </c>
      <c r="J31" s="514" t="str">
        <f>IFERROR(INDEX(BBスクリーニング!$W$6:$W$405,MATCH(LARGE(BBスクリーニング!$AE$6:$AE$405,$A31),BBスクリーニング!$AE$6:$AE$405,0)),"")</f>
        <v>△二番底買(確)</v>
      </c>
      <c r="K31" s="509">
        <f>IFERROR(INDEX(BBスクリーニング!$X$6:$X$405,MATCH(LARGE(BBスクリーニング!$AE$6:$AE$405,$A31),BBスクリーニング!$AE$6:$AE$405,0)),"")</f>
        <v>55</v>
      </c>
      <c r="L31" s="512">
        <f>IFERROR(INDEX(BBスクリーニング!$Z$6:$Z$405,MATCH(LARGE(BBスクリーニング!$AE$6:$AE$405,$A31),BBスクリーニング!$AE$6:$AE$405,0)),"")</f>
        <v>3850.861726032962</v>
      </c>
      <c r="M31" s="512">
        <f>IFERROR(INDEX(BBスクリーニング!$AA$6:$AA$405,MATCH(LARGE(BBスクリーニング!$AE$6:$AE$405,$A31),BBスクリーニング!$AE$6:$AE$405,0)),"")</f>
        <v>3527.75</v>
      </c>
      <c r="N31" s="530">
        <f>IFERROR(INDEX(BBスクリーニング!$AC$6:$AC$405,MATCH(LARGE(BBスクリーニング!$AE$6:$AE$405,$A31),BBスクリーニング!$AE$6:$AE$405,0)),"")</f>
        <v>0.41</v>
      </c>
      <c r="O31" s="531" t="str">
        <f t="shared" si="0"/>
        <v>株探</v>
      </c>
    </row>
    <row r="32" spans="1:23">
      <c r="A32" s="509">
        <v>28</v>
      </c>
      <c r="B32" s="510" t="str">
        <f>IFERROR(INDEX(BBスクリーニング!$B$6:$B$405,MATCH(LARGE(BBスクリーニング!$AE$6:$AE$405,$A32),BBスクリーニング!$AE$6:$AE$405,0)),"")</f>
        <v>5632</v>
      </c>
      <c r="C32" s="511" t="str">
        <f>IFERROR(INDEX(BBスクリーニング!$C$6:$C$405,MATCH(LARGE(BBスクリーニング!$AE$6:$AE$405,$A32),BBスクリーニング!$AE$6:$AE$405,0)),"")</f>
        <v>三菱製鋼</v>
      </c>
      <c r="D32" s="512">
        <f>IFERROR(INDEX(BBスクリーニング!$D$6:$D$405,MATCH(LARGE(BBスクリーニング!$AE$6:$AE$405,$A32),BBスクリーニング!$AE$6:$AE$405,0)),"")</f>
        <v>2307</v>
      </c>
      <c r="E32" s="510" t="str">
        <f>IFERROR(INDEX(BBスクリーニング!$N$6:$N$405,MATCH(LARGE(BBスクリーニング!$AE$6:$AE$405,$A32),BBスクリーニング!$AE$6:$AE$405,0)),"")</f>
        <v>－</v>
      </c>
      <c r="F32" s="510" t="str">
        <f>IFERROR(INDEX(BBスクリーニング!$P$6:$P$405,MATCH(LARGE(BBスクリーニング!$AE$6:$AE$405,$A32),BBスクリーニング!$AE$6:$AE$405,0)),"")</f>
        <v>↑+2σ突破</v>
      </c>
      <c r="G32" s="513">
        <f>IFERROR(INDEX(BBスクリーニング!$Q$6:$Q$405,MATCH(LARGE(BBスクリーニング!$AE$6:$AE$405,$A32),BBスクリーニング!$AE$6:$AE$405,0)),"")</f>
        <v>68.957345971563981</v>
      </c>
      <c r="H32" s="513">
        <f>IFERROR(INDEX(BBスクリーニング!$R$6:$R$405,MATCH(LARGE(BBスクリーニング!$AE$6:$AE$405,$A32),BBスクリーニング!$AE$6:$AE$405,0)),"")</f>
        <v>61.352305726019416</v>
      </c>
      <c r="I32" s="510" t="str">
        <f>IFERROR(INDEX(BBスクリーニング!$S$6:$S$405,MATCH(LARGE(BBスクリーニング!$AE$6:$AE$405,$A32),BBスクリーニング!$AE$6:$AE$405,0)),"")</f>
        <v>－</v>
      </c>
      <c r="J32" s="514" t="str">
        <f>IFERROR(INDEX(BBスクリーニング!$W$6:$W$405,MATCH(LARGE(BBスクリーニング!$AE$6:$AE$405,$A32),BBスクリーニング!$AE$6:$AE$405,0)),"")</f>
        <v>△二番底買(確)</v>
      </c>
      <c r="K32" s="509">
        <f>IFERROR(INDEX(BBスクリーニング!$X$6:$X$405,MATCH(LARGE(BBスクリーニング!$AE$6:$AE$405,$A32),BBスクリーニング!$AE$6:$AE$405,0)),"")</f>
        <v>55</v>
      </c>
      <c r="L32" s="512">
        <f>IFERROR(INDEX(BBスクリーニング!$Z$6:$Z$405,MATCH(LARGE(BBスクリーニング!$AE$6:$AE$405,$A32),BBスクリーニング!$AE$6:$AE$405,0)),"")</f>
        <v>2212.1831766818482</v>
      </c>
      <c r="M32" s="512">
        <f>IFERROR(INDEX(BBスクリーニング!$AA$6:$AA$405,MATCH(LARGE(BBスクリーニング!$AE$6:$AE$405,$A32),BBスクリーニング!$AE$6:$AE$405,0)),"")</f>
        <v>2158.1</v>
      </c>
      <c r="N32" s="530">
        <f>IFERROR(INDEX(BBスクリーニング!$AC$6:$AC$405,MATCH(LARGE(BBスクリーニング!$AE$6:$AE$405,$A32),BBスクリーニング!$AE$6:$AE$405,0)),"")</f>
        <v>0.09</v>
      </c>
      <c r="O32" s="531" t="str">
        <f t="shared" si="0"/>
        <v>株探</v>
      </c>
    </row>
    <row r="33" spans="1:15">
      <c r="A33" s="509">
        <v>29</v>
      </c>
      <c r="B33" s="510" t="str">
        <f>IFERROR(INDEX(BBスクリーニング!$B$6:$B$405,MATCH(LARGE(BBスクリーニング!$AE$6:$AE$405,$A33),BBスクリーニング!$AE$6:$AE$405,0)),"")</f>
        <v>4776</v>
      </c>
      <c r="C33" s="511" t="str">
        <f>IFERROR(INDEX(BBスクリーニング!$C$6:$C$405,MATCH(LARGE(BBスクリーニング!$AE$6:$AE$405,$A33),BBスクリーニング!$AE$6:$AE$405,0)),"")</f>
        <v>サイボウズ</v>
      </c>
      <c r="D33" s="512">
        <f>IFERROR(INDEX(BBスクリーニング!$D$6:$D$405,MATCH(LARGE(BBスクリーニング!$AE$6:$AE$405,$A33),BBスクリーニング!$AE$6:$AE$405,0)),"")</f>
        <v>2699</v>
      </c>
      <c r="E33" s="510" t="str">
        <f>IFERROR(INDEX(BBスクリーニング!$N$6:$N$405,MATCH(LARGE(BBスクリーニング!$AE$6:$AE$405,$A33),BBスクリーニング!$AE$6:$AE$405,0)),"")</f>
        <v>スクイーズ★</v>
      </c>
      <c r="F33" s="510" t="str">
        <f>IFERROR(INDEX(BBスクリーニング!$P$6:$P$405,MATCH(LARGE(BBスクリーニング!$AE$6:$AE$405,$A33),BBスクリーニング!$AE$6:$AE$405,0)),"")</f>
        <v>バンド内</v>
      </c>
      <c r="G33" s="513">
        <f>IFERROR(INDEX(BBスクリーニング!$Q$6:$Q$405,MATCH(LARGE(BBスクリーニング!$AE$6:$AE$405,$A33),BBスクリーニング!$AE$6:$AE$405,0)),"")</f>
        <v>55.132641291810842</v>
      </c>
      <c r="H33" s="513">
        <f>IFERROR(INDEX(BBスクリーニング!$R$6:$R$405,MATCH(LARGE(BBスクリーニング!$AE$6:$AE$405,$A33),BBスクリーニング!$AE$6:$AE$405,0)),"")</f>
        <v>65.365677516036868</v>
      </c>
      <c r="I33" s="510" t="str">
        <f>IFERROR(INDEX(BBスクリーニング!$S$6:$S$405,MATCH(LARGE(BBスクリーニング!$AE$6:$AE$405,$A33),BBスクリーニング!$AE$6:$AE$405,0)),"")</f>
        <v>－</v>
      </c>
      <c r="J33" s="514" t="str">
        <f>IFERROR(INDEX(BBスクリーニング!$W$6:$W$405,MATCH(LARGE(BBスクリーニング!$AE$6:$AE$405,$A33),BBスクリーニング!$AE$6:$AE$405,0)),"")</f>
        <v>☆スクイーズ監視</v>
      </c>
      <c r="K33" s="509">
        <f>IFERROR(INDEX(BBスクリーニング!$X$6:$X$405,MATCH(LARGE(BBスクリーニング!$AE$6:$AE$405,$A33),BBスクリーニング!$AE$6:$AE$405,0)),"")</f>
        <v>55</v>
      </c>
      <c r="L33" s="512">
        <f>IFERROR(INDEX(BBスクリーニング!$Z$6:$Z$405,MATCH(LARGE(BBスクリーニング!$AE$6:$AE$405,$A33),BBスクリーニング!$AE$6:$AE$405,0)),"")</f>
        <v>2712.9375791830125</v>
      </c>
      <c r="M33" s="512">
        <f>IFERROR(INDEX(BBスクリーニング!$AA$6:$AA$405,MATCH(LARGE(BBスクリーニング!$AE$6:$AE$405,$A33),BBスクリーニング!$AE$6:$AE$405,0)),"")</f>
        <v>2627.1</v>
      </c>
      <c r="N33" s="530">
        <f>IFERROR(INDEX(BBスクリーニング!$AC$6:$AC$405,MATCH(LARGE(BBスクリーニング!$AE$6:$AE$405,$A33),BBスクリーニング!$AE$6:$AE$405,0)),"")</f>
        <v>1.39</v>
      </c>
      <c r="O33" s="531" t="str">
        <f t="shared" si="0"/>
        <v>株探</v>
      </c>
    </row>
    <row r="34" spans="1:15">
      <c r="A34" s="509">
        <v>30</v>
      </c>
      <c r="B34" s="510" t="str">
        <f>IFERROR(INDEX(BBスクリーニング!$B$6:$B$405,MATCH(LARGE(BBスクリーニング!$AE$6:$AE$405,$A34),BBスクリーニング!$AE$6:$AE$405,0)),"")</f>
        <v>6366</v>
      </c>
      <c r="C34" s="511" t="str">
        <f>IFERROR(INDEX(BBスクリーニング!$C$6:$C$405,MATCH(LARGE(BBスクリーニング!$AE$6:$AE$405,$A34),BBスクリーニング!$AE$6:$AE$405,0)),"")</f>
        <v>千代田化工建</v>
      </c>
      <c r="D34" s="512">
        <f>IFERROR(INDEX(BBスクリーニング!$D$6:$D$405,MATCH(LARGE(BBスクリーニング!$AE$6:$AE$405,$A34),BBスクリーニング!$AE$6:$AE$405,0)),"")</f>
        <v>695</v>
      </c>
      <c r="E34" s="510" t="str">
        <f>IFERROR(INDEX(BBスクリーニング!$N$6:$N$405,MATCH(LARGE(BBスクリーニング!$AE$6:$AE$405,$A34),BBスクリーニング!$AE$6:$AE$405,0)),"")</f>
        <v>スクイーズ★</v>
      </c>
      <c r="F34" s="510" t="str">
        <f>IFERROR(INDEX(BBスクリーニング!$P$6:$P$405,MATCH(LARGE(BBスクリーニング!$AE$6:$AE$405,$A34),BBスクリーニング!$AE$6:$AE$405,0)),"")</f>
        <v>バンド内</v>
      </c>
      <c r="G34" s="513">
        <f>IFERROR(INDEX(BBスクリーニング!$Q$6:$Q$405,MATCH(LARGE(BBスクリーニング!$AE$6:$AE$405,$A34),BBスクリーニング!$AE$6:$AE$405,0)),"")</f>
        <v>53.63636363636364</v>
      </c>
      <c r="H34" s="513">
        <f>IFERROR(INDEX(BBスクリーニング!$R$6:$R$405,MATCH(LARGE(BBスクリーニング!$AE$6:$AE$405,$A34),BBスクリーニング!$AE$6:$AE$405,0)),"")</f>
        <v>56.532528147242843</v>
      </c>
      <c r="I34" s="510" t="str">
        <f>IFERROR(INDEX(BBスクリーニング!$S$6:$S$405,MATCH(LARGE(BBスクリーニング!$AE$6:$AE$405,$A34),BBスクリーニング!$AE$6:$AE$405,0)),"")</f>
        <v>強気div▲</v>
      </c>
      <c r="J34" s="514" t="str">
        <f>IFERROR(INDEX(BBスクリーニング!$W$6:$W$405,MATCH(LARGE(BBスクリーニング!$AE$6:$AE$405,$A34),BBスクリーニング!$AE$6:$AE$405,0)),"")</f>
        <v>○反発(ダイバ)買</v>
      </c>
      <c r="K34" s="509">
        <f>IFERROR(INDEX(BBスクリーニング!$X$6:$X$405,MATCH(LARGE(BBスクリーニング!$AE$6:$AE$405,$A34),BBスクリーニング!$AE$6:$AE$405,0)),"")</f>
        <v>55</v>
      </c>
      <c r="L34" s="512">
        <f>IFERROR(INDEX(BBスクリーニング!$Z$6:$Z$405,MATCH(LARGE(BBスクリーニング!$AE$6:$AE$405,$A34),BBスクリーニング!$AE$6:$AE$405,0)),"")</f>
        <v>706.02241723286159</v>
      </c>
      <c r="M34" s="512">
        <f>IFERROR(INDEX(BBスクリーニング!$AA$6:$AA$405,MATCH(LARGE(BBスクリーニング!$AE$6:$AE$405,$A34),BBスクリーニング!$AE$6:$AE$405,0)),"")</f>
        <v>678.8</v>
      </c>
      <c r="N34" s="530">
        <f>IFERROR(INDEX(BBスクリーニング!$AC$6:$AC$405,MATCH(LARGE(BBスクリーニング!$AE$6:$AE$405,$A34),BBスクリーニング!$AE$6:$AE$405,0)),"")</f>
        <v>2.36</v>
      </c>
      <c r="O34" s="531" t="str">
        <f t="shared" si="0"/>
        <v>株探</v>
      </c>
    </row>
  </sheetData>
  <mergeCells count="2">
    <mergeCell ref="A1:N1"/>
    <mergeCell ref="A2:N2"/>
  </mergeCells>
  <phoneticPr fontId="16"/>
  <pageMargins left="0.4" right="0.4" top="0.4" bottom="0.4" header="0.2" footer="0.2"/>
  <mc:AlternateContent xmlns:mc="http://schemas.openxmlformats.org/markup-compatibility/2006">
    <mc:Choice Requires="x14"/>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dimension ref="A1:AE405"/>
  <sheetViews>
    <sheetView showGridLines="0" workbookViewId="0">
      <pane xSplit="3" ySplit="5" topLeftCell="D6" activePane="bottomRight" state="frozen"/>
      <selection pane="topRight"/>
      <selection pane="bottomLeft"/>
      <selection pane="bottomRight" activeCell="A6" sqref="A6"/>
    </sheetView>
  </sheetViews>
  <sheetFormatPr defaultRowHeight="13.2"/>
  <cols>
    <col min="1" max="1" width="4" customWidth="1"/>
    <col min="2" max="2" width="6" customWidth="1"/>
    <col min="3" max="3" width="14" customWidth="1"/>
    <col min="4" max="10" width="8.44140625" customWidth="1"/>
    <col min="11" max="11" width="6" customWidth="1"/>
    <col min="12" max="13" width="8" customWidth="1"/>
    <col min="14" max="14" width="10" customWidth="1"/>
    <col min="15" max="15" width="7" customWidth="1"/>
    <col min="16" max="16" width="9" customWidth="1"/>
    <col min="17" max="18" width="6" customWidth="1"/>
    <col min="19" max="19" width="10" customWidth="1"/>
    <col min="20" max="20" width="9" customWidth="1"/>
    <col min="21" max="21" width="11" customWidth="1"/>
    <col min="22" max="22" width="6" customWidth="1"/>
    <col min="23" max="23" width="19" customWidth="1"/>
    <col min="24" max="24" width="6" customWidth="1"/>
    <col min="25" max="28" width="8" customWidth="1"/>
    <col min="29" max="29" width="6" customWidth="1"/>
    <col min="30" max="30" width="8" customWidth="1"/>
    <col min="31" max="31" width="10" hidden="1" customWidth="1"/>
  </cols>
  <sheetData>
    <row r="1" spans="1:31" ht="16.2">
      <c r="A1" s="878" t="s">
        <v>1123</v>
      </c>
      <c r="B1" s="842"/>
      <c r="C1" s="842"/>
      <c r="D1" s="842"/>
      <c r="E1" s="842"/>
      <c r="F1" s="842"/>
      <c r="G1" s="842"/>
      <c r="H1" s="842"/>
      <c r="I1" s="842"/>
      <c r="J1" s="842"/>
      <c r="K1" s="842"/>
      <c r="L1" s="842"/>
      <c r="M1" s="842"/>
      <c r="N1" s="842"/>
      <c r="O1" s="842"/>
      <c r="P1" s="842"/>
      <c r="Q1" s="842"/>
      <c r="R1" s="842"/>
      <c r="S1" s="842"/>
      <c r="T1" s="842"/>
      <c r="U1" s="842"/>
      <c r="V1" s="842"/>
      <c r="W1" s="842"/>
      <c r="X1" s="842"/>
      <c r="Y1" s="842"/>
      <c r="Z1" s="842"/>
      <c r="AA1" s="842"/>
      <c r="AB1" s="842"/>
      <c r="AC1" s="842"/>
      <c r="AD1" s="842"/>
    </row>
    <row r="2" spans="1:31">
      <c r="A2" s="880" t="s">
        <v>1124</v>
      </c>
      <c r="B2" s="842"/>
      <c r="C2" s="842"/>
      <c r="D2" s="842"/>
      <c r="E2" s="842"/>
      <c r="F2" s="842"/>
      <c r="G2" s="842"/>
      <c r="H2" s="842"/>
      <c r="I2" s="842"/>
      <c r="J2" s="842"/>
      <c r="K2" s="842"/>
      <c r="L2" s="842"/>
      <c r="M2" s="842"/>
      <c r="N2" s="842"/>
      <c r="O2" s="842"/>
      <c r="P2" s="842"/>
      <c r="Q2" s="842"/>
      <c r="R2" s="842"/>
      <c r="S2" s="842"/>
      <c r="T2" s="842"/>
      <c r="U2" s="842"/>
      <c r="V2" s="842"/>
      <c r="W2" s="842"/>
      <c r="X2" s="842"/>
      <c r="Y2" s="842"/>
      <c r="Z2" s="842"/>
      <c r="AA2" s="842"/>
      <c r="AB2" s="842"/>
      <c r="AC2" s="842"/>
      <c r="AD2" s="842"/>
    </row>
    <row r="3" spans="1:31">
      <c r="A3" s="880" t="s">
        <v>1125</v>
      </c>
      <c r="B3" s="842"/>
      <c r="C3" s="842"/>
      <c r="D3" s="842"/>
      <c r="E3" s="842"/>
      <c r="F3" s="842"/>
      <c r="G3" s="842"/>
      <c r="H3" s="842"/>
      <c r="I3" s="842"/>
      <c r="J3" s="842"/>
      <c r="K3" s="842"/>
      <c r="L3" s="842"/>
      <c r="M3" s="842"/>
      <c r="N3" s="842"/>
      <c r="O3" s="842"/>
      <c r="P3" s="842"/>
      <c r="Q3" s="842"/>
      <c r="R3" s="842"/>
      <c r="S3" s="842"/>
      <c r="T3" s="842"/>
      <c r="U3" s="842"/>
      <c r="V3" s="842"/>
      <c r="W3" s="842"/>
      <c r="X3" s="842"/>
      <c r="Y3" s="842"/>
      <c r="Z3" s="842"/>
      <c r="AA3" s="842"/>
      <c r="AB3" s="842"/>
      <c r="AC3" s="842"/>
      <c r="AD3" s="842"/>
    </row>
    <row r="5" spans="1:31" ht="36">
      <c r="A5" s="493" t="s">
        <v>1126</v>
      </c>
      <c r="B5" s="493" t="s">
        <v>1</v>
      </c>
      <c r="C5" s="493" t="s">
        <v>603</v>
      </c>
      <c r="D5" s="493" t="s">
        <v>525</v>
      </c>
      <c r="E5" s="493" t="s">
        <v>1127</v>
      </c>
      <c r="F5" s="493" t="s">
        <v>1128</v>
      </c>
      <c r="G5" s="493" t="s">
        <v>1129</v>
      </c>
      <c r="H5" s="493" t="s">
        <v>1130</v>
      </c>
      <c r="I5" s="493" t="s">
        <v>1131</v>
      </c>
      <c r="J5" s="493" t="s">
        <v>1132</v>
      </c>
      <c r="K5" s="493" t="s">
        <v>1133</v>
      </c>
      <c r="L5" s="493" t="s">
        <v>1134</v>
      </c>
      <c r="M5" s="493" t="s">
        <v>1135</v>
      </c>
      <c r="N5" s="493" t="s">
        <v>1136</v>
      </c>
      <c r="O5" s="493" t="s">
        <v>1137</v>
      </c>
      <c r="P5" s="493" t="s">
        <v>1138</v>
      </c>
      <c r="Q5" s="493" t="s">
        <v>1139</v>
      </c>
      <c r="R5" s="493" t="s">
        <v>1140</v>
      </c>
      <c r="S5" s="493" t="s">
        <v>1141</v>
      </c>
      <c r="T5" s="493" t="s">
        <v>1142</v>
      </c>
      <c r="U5" s="493" t="s">
        <v>1143</v>
      </c>
      <c r="V5" s="493" t="s">
        <v>1144</v>
      </c>
      <c r="W5" s="493" t="s">
        <v>1145</v>
      </c>
      <c r="X5" s="493" t="s">
        <v>537</v>
      </c>
      <c r="Y5" s="493" t="s">
        <v>1146</v>
      </c>
      <c r="Z5" s="493" t="s">
        <v>1147</v>
      </c>
      <c r="AA5" s="493" t="s">
        <v>1148</v>
      </c>
      <c r="AB5" s="493" t="s">
        <v>1149</v>
      </c>
      <c r="AC5" s="493" t="s">
        <v>1150</v>
      </c>
      <c r="AD5" s="493" t="s">
        <v>1151</v>
      </c>
      <c r="AE5" s="493" t="s">
        <v>1152</v>
      </c>
    </row>
    <row r="6" spans="1:31">
      <c r="A6" s="497" t="str">
        <f>IF(終値!A6="","",HYPERLINK("https://kabutan.jp/stock/?code="&amp;終値!A6,"📈"))</f>
        <v>📈</v>
      </c>
      <c r="B6" s="497" t="str">
        <f>IF(終値!A6="","",終値!A6)</f>
        <v>5706</v>
      </c>
      <c r="C6" s="496" t="str">
        <f>IF(終値!A6="","",終値!B6)</f>
        <v>三井金属</v>
      </c>
      <c r="D6" s="498">
        <f>IF(終値!A6="","",終値!E6)</f>
        <v>31970</v>
      </c>
      <c r="E6" s="498">
        <f>IF($D6="","",AVERAGE(終値!E6:X6))</f>
        <v>32112.5</v>
      </c>
      <c r="F6" s="499">
        <f>IF($D6="","",STDEVP(終値!E6:X6))</f>
        <v>2827.1242013749588</v>
      </c>
      <c r="G6" s="498">
        <f>IF($D6="","",$E6+BB設定!$B$4*$F6)</f>
        <v>37766.748402749916</v>
      </c>
      <c r="H6" s="498">
        <f>IF($D6="","",$E6+BB設定!$B$5*$F6)</f>
        <v>34939.624201374958</v>
      </c>
      <c r="I6" s="498">
        <f>IF($D6="","",$E6-BB設定!$B$5*$F6)</f>
        <v>29285.375798625042</v>
      </c>
      <c r="J6" s="498">
        <f>IF($D6="","",$E6-BB設定!$B$4*$F6)</f>
        <v>26458.251597250084</v>
      </c>
      <c r="K6" s="503">
        <f t="shared" ref="K6:K69" si="0">IF($D6="","",IFERROR(($D6-$J6)/($G6-$J6),""))</f>
        <v>0.48739885570549962</v>
      </c>
      <c r="L6" s="502">
        <f t="shared" ref="L6:L69" si="1">IF($D6="","",IFERROR(($G6-$J6)/$E6*100,""))</f>
        <v>35.215248907745682</v>
      </c>
      <c r="M6" s="502">
        <f>IF($D6="","",IFERROR(MIN(BB_帯幅!B6:AP6)*100,""))</f>
        <v>34.851626188783655</v>
      </c>
      <c r="N6" s="497" t="str">
        <f>IF($L6="","",IF($L6&lt;=$M6*BB設定!$B$7,"スクイーズ★",IF($L6&lt;=$M6*1.3,"収縮","－")))</f>
        <v>スクイーズ★</v>
      </c>
      <c r="O6" s="497" t="str">
        <f>IF($D6="","",IF(AND(BB_帯幅!B6&gt;BB_帯幅!C6,BB_帯幅!C6&gt;BB_帯幅!D6),"拡大↑","縮小↓"))</f>
        <v>縮小↓</v>
      </c>
      <c r="P6" s="497" t="str">
        <f t="shared" ref="P6:P69" si="2">IF($D6="","",IF($D6&gt;$G6,"↑+2σ突破",IF($D6&lt;$J6,"↓-2σ割れ",IF($D6&gt;$H6,"+1σ上",IF($D6&lt;$I6,"-1σ下","バンド内")))))</f>
        <v>バンド内</v>
      </c>
      <c r="Q6" s="500">
        <f>IF($D6="","",IFERROR(100-100/(1+SUMPRODUCT((終値!E6:R6&gt;終値!F6:S6)*(終値!E6:R6-終値!F6:S6))/SUMPRODUCT((終値!E6:R6&lt;終値!F6:S6)*(終値!F6:S6-終値!E6:R6))),100))</f>
        <v>49.440433212996389</v>
      </c>
      <c r="R6" s="500">
        <f>IF($D6="","",IFERROR(100-100/(1+SUMPRODUCT((((高値!E6:R6+安値!E6:R6+終値!E6:R6)/3)&gt;((高値!F6:S6+安値!F6:S6+終値!F6:S6)/3))*((高値!E6:R6+安値!E6:R6+終値!E6:R6)/3)*出来高!E6:R6)/SUMPRODUCT((((高値!E6:R6+安値!E6:R6+終値!E6:R6)/3)&lt;((高値!F6:S6+安値!F6:S6+終値!F6:S6)/3))*((高値!E6:R6+安値!E6:R6+終値!E6:R6)/3)*出来高!E6:R6)),50))</f>
        <v>56.16537850560659</v>
      </c>
      <c r="S6" s="497" t="str">
        <f>IF($D6="","",IF(AND(終値!E6&lt;終値!O6,$Q6&gt;(IFERROR(100-100/(1+SUMPRODUCT((終値!O6:AB6&gt;終値!P6:AC6)*(終値!O6:AB6-終値!P6:AC6))/SUMPRODUCT((終値!O6:AB6&lt;終値!P6:AC6)*(終値!P6:AC6-終値!O6:AB6))),100))),"強気div▲",IF(AND(終値!E6&gt;終値!O6,$Q6&lt;(IFERROR(100-100/(1+SUMPRODUCT((終値!O6:AB6&gt;終値!P6:AC6)*(終値!O6:AB6-終値!P6:AC6))/SUMPRODUCT((終値!O6:AB6&lt;終値!P6:AC6)*(終値!P6:AC6-終値!O6:AB6))),100))),"弱気div▼","－")))</f>
        <v>強気div▲</v>
      </c>
      <c r="T6" s="497" t="str">
        <f t="shared" ref="T6:T69" si="3">IF($D6="","",IF($D6&gt;=$H6,"上walk▲",IF($D6&lt;=$I6,"下walk▼","－")))</f>
        <v>－</v>
      </c>
      <c r="U6" s="497" t="str">
        <f>IF(終値!A6="","",BB_スイング!BT6)</f>
        <v>－</v>
      </c>
      <c r="V6" s="505">
        <f>IF($D6="","",IFERROR(出来高!E6/AVERAGE(出来高!E6:I6),""))</f>
        <v>0.97157508949372129</v>
      </c>
      <c r="W6" s="506" t="str">
        <f>IF($D6="","",IF(AND($D6&gt;$G6,$O6="拡大↑",OR($N6="スクイーズ★",$N6="収縮")),"◎スクイーズブレイク買",IF(AND($D6&gt;=$H6,$R6&gt;=BB設定!$B$10),"○順張り継続(walk)",IF(AND($S6="強気div▲",$D6&gt;$I6,LEFT($U6,4)&lt;&gt;"二番天井"),"○反発(ダイバ)買",IF($U6="二番底W▲","△二番底買(確)",IF($U6="二番底W形成","△二番底形成",IF(LEFT($U6,4)="二番天井","▼二番天井警戒",IF($D6&lt;$J6,"▼-2σ割れ危険",IF(AND($D6&gt;$E6,$K6&lt;0.6,$R6&gt;=50),"・押し目注目",IF($N6="スクイーズ★","☆スクイーズ監視","様子見"))))))))))</f>
        <v>○反発(ダイバ)買</v>
      </c>
      <c r="X6" s="501">
        <f>IF($D6="","",MAX(0,MIN(100,IF($L6&lt;=$M6*1.15,20,IF($L6&lt;=$M6*1.4,10,0))+IF($D6&gt;$G6,20,IF($D6&gt;$H6,12,IF($D6&gt;$E6,5,0)))+IF($O6="拡大↑",10,0)+IF($R6&gt;=80,15,IF($R6&gt;=60,10,IF($R6&gt;=50,5,0)))+IF(AND($Q6&gt;=50,$Q6&lt;=70),10,IF($Q6&gt;70,3,IF($Q6&gt;=40,5,0)))+IF(AND($S6="強気div▲",$T6&lt;&gt;"下walk▼"),15,IF(AND($S6="強気div▲",$T6="下walk▼"),5,0))+IF($T6="上walk▲",5,0)+IF($V6&gt;=2,5,IF($V6&gt;=1.5,3,0))+IF(LEFT($U6,4)="二番天井",-15,0)+IF($D6&lt;$E6,-10,0)+IF($T6="下walk▼",-10,0)+IF($K6&lt;0.2,-5,0))))</f>
        <v>35</v>
      </c>
      <c r="Y6" s="498">
        <f t="shared" ref="Y6:Y69" si="4">IF($D6="","",$D6)</f>
        <v>31970</v>
      </c>
      <c r="Z6" s="498">
        <f t="shared" ref="Z6:Z69" si="5">IF($D6="","",$H6)</f>
        <v>34939.624201374958</v>
      </c>
      <c r="AA6" s="498">
        <f t="shared" ref="AA6:AA69" si="6">IF($D6="","",IF($D6&gt;$E6,$E6,$AD6))</f>
        <v>30890</v>
      </c>
      <c r="AB6" s="498">
        <f>IF($D6="","",IF($D6&gt;$G6,$E6+3*$F6,$G6))</f>
        <v>37766.748402749916</v>
      </c>
      <c r="AC6" s="504">
        <f t="shared" ref="AC6:AC69" si="7">IF($D6="","",IF(($Y6-$AA6)&lt;=0,"－",IFERROR(ROUND(MIN(20,($AB6-$Y6)/($Y6-$AA6)),2),"－")))</f>
        <v>5.37</v>
      </c>
      <c r="AD6" s="498">
        <f>IF($D6="","",MIN(終値!E6:I6))</f>
        <v>30890</v>
      </c>
      <c r="AE6" s="500">
        <f t="shared" ref="AE6:AE69" si="8">IF($D6="","",$X6+(10000-ROW())/100000)</f>
        <v>35.099939999999997</v>
      </c>
    </row>
    <row r="7" spans="1:31">
      <c r="A7" s="497" t="str">
        <f>IF(終値!A7="","",HYPERLINK("https://kabutan.jp/stock/?code="&amp;終値!A7,"📈"))</f>
        <v>📈</v>
      </c>
      <c r="B7" s="497" t="str">
        <f>IF(終値!A7="","",終値!A7)</f>
        <v>5423</v>
      </c>
      <c r="C7" s="496" t="str">
        <f>IF(終値!A7="","",終値!B7)</f>
        <v>東京製鐵</v>
      </c>
      <c r="D7" s="498">
        <f>IF(終値!A7="","",終値!E7)</f>
        <v>1752</v>
      </c>
      <c r="E7" s="498">
        <f>IF($D7="","",AVERAGE(終値!E7:X7))</f>
        <v>1737.2</v>
      </c>
      <c r="F7" s="499">
        <f>IF($D7="","",STDEVP(終値!E7:X7))</f>
        <v>30.134033915159787</v>
      </c>
      <c r="G7" s="498">
        <f>IF($D7="","",$E7+BB設定!$B$4*$F7)</f>
        <v>1797.4680678303196</v>
      </c>
      <c r="H7" s="498">
        <f>IF($D7="","",$E7+BB設定!$B$5*$F7)</f>
        <v>1767.3340339151598</v>
      </c>
      <c r="I7" s="498">
        <f>IF($D7="","",$E7-BB設定!$B$5*$F7)</f>
        <v>1707.0659660848403</v>
      </c>
      <c r="J7" s="498">
        <f>IF($D7="","",$E7-BB設定!$B$4*$F7)</f>
        <v>1676.9319321696805</v>
      </c>
      <c r="K7" s="503">
        <f t="shared" si="0"/>
        <v>0.62278475594794502</v>
      </c>
      <c r="L7" s="502">
        <f t="shared" si="1"/>
        <v>6.9385295683075663</v>
      </c>
      <c r="M7" s="502">
        <f>IF($D7="","",IFERROR(MIN(BB_帯幅!B7:AP7)*100,""))</f>
        <v>5.519289420759474</v>
      </c>
      <c r="N7" s="497" t="str">
        <f>IF($L7="","",IF($L7&lt;=$M7*BB設定!$B$7,"スクイーズ★",IF($L7&lt;=$M7*1.3,"収縮","－")))</f>
        <v>収縮</v>
      </c>
      <c r="O7" s="497" t="str">
        <f>IF($D7="","",IF(AND(BB_帯幅!B7&gt;BB_帯幅!C7,BB_帯幅!C7&gt;BB_帯幅!D7),"拡大↑","縮小↓"))</f>
        <v>拡大↑</v>
      </c>
      <c r="P7" s="497" t="str">
        <f t="shared" si="2"/>
        <v>バンド内</v>
      </c>
      <c r="Q7" s="500">
        <f>IF($D7="","",IFERROR(100-100/(1+SUMPRODUCT((終値!E7:R7&gt;終値!F7:S7)*(終値!E7:R7-終値!F7:S7))/SUMPRODUCT((終値!E7:R7&lt;終値!F7:S7)*(終値!F7:S7-終値!E7:R7))),100))</f>
        <v>47.593582887700535</v>
      </c>
      <c r="R7" s="500">
        <f>IF($D7="","",IFERROR(100-100/(1+SUMPRODUCT((((高値!E7:R7+安値!E7:R7+終値!E7:R7)/3)&gt;((高値!F7:S7+安値!F7:S7+終値!F7:S7)/3))*((高値!E7:R7+安値!E7:R7+終値!E7:R7)/3)*出来高!E7:R7)/SUMPRODUCT((((高値!E7:R7+安値!E7:R7+終値!E7:R7)/3)&lt;((高値!F7:S7+安値!F7:S7+終値!F7:S7)/3))*((高値!E7:R7+安値!E7:R7+終値!E7:R7)/3)*出来高!E7:R7)),50))</f>
        <v>50.386123984449902</v>
      </c>
      <c r="S7" s="497" t="str">
        <f>IF($D7="","",IF(AND(終値!E7&lt;終値!O7,$Q7&gt;(IFERROR(100-100/(1+SUMPRODUCT((終値!O7:AB7&gt;終値!P7:AC7)*(終値!O7:AB7-終値!P7:AC7))/SUMPRODUCT((終値!O7:AB7&lt;終値!P7:AC7)*(終値!P7:AC7-終値!O7:AB7))),100))),"強気div▲",IF(AND(終値!E7&gt;終値!O7,$Q7&lt;(IFERROR(100-100/(1+SUMPRODUCT((終値!O7:AB7&gt;終値!P7:AC7)*(終値!O7:AB7-終値!P7:AC7))/SUMPRODUCT((終値!O7:AB7&lt;終値!P7:AC7)*(終値!P7:AC7-終値!O7:AB7))),100))),"弱気div▼","－")))</f>
        <v>弱気div▼</v>
      </c>
      <c r="T7" s="497" t="str">
        <f t="shared" si="3"/>
        <v>－</v>
      </c>
      <c r="U7" s="497" t="str">
        <f>IF(終値!A7="","",BB_スイング!BT7)</f>
        <v>二番底W形成</v>
      </c>
      <c r="V7" s="505">
        <f>IF($D7="","",IFERROR(出来高!E7/AVERAGE(出来高!E7:I7),""))</f>
        <v>1.045045045045045</v>
      </c>
      <c r="W7" s="506" t="str">
        <f>IF($D7="","",IF(AND($D7&gt;$G7,$O7="拡大↑",OR($N7="スクイーズ★",$N7="収縮")),"◎スクイーズブレイク買",IF(AND($D7&gt;=$H7,$R7&gt;=BB設定!$B$10),"○順張り継続(walk)",IF(AND($S7="強気div▲",$D7&gt;$I7,LEFT($U7,4)&lt;&gt;"二番天井"),"○反発(ダイバ)買",IF($U7="二番底W▲","△二番底買(確)",IF($U7="二番底W形成","△二番底形成",IF(LEFT($U7,4)="二番天井","▼二番天井警戒",IF($D7&lt;$J7,"▼-2σ割れ危険",IF(AND($D7&gt;$E7,$K7&lt;0.6,$R7&gt;=50),"・押し目注目",IF($N7="スクイーズ★","☆スクイーズ監視","様子見"))))))))))</f>
        <v>△二番底形成</v>
      </c>
      <c r="X7" s="501">
        <f t="shared" ref="X7:X70" si="9">IF($D7="","",MAX(0,MIN(100,IF($L7&lt;=$M7*1.15,20,IF($L7&lt;=$M7*1.4,10,0))+IF($D7&gt;$G7,20,IF($D7&gt;$H7,12,IF($D7&gt;$E7,5,0)))+IF($O7="拡大↑",10,0)+IF($R7&gt;=80,15,IF($R7&gt;=60,10,IF($R7&gt;=50,5,0)))+IF(AND($Q7&gt;=50,$Q7&lt;=70),10,IF($Q7&gt;70,3,IF($Q7&gt;=40,5,0)))+IF(AND($S7="強気div▲",$T7&lt;&gt;"下walk▼"),15,IF(AND($S7="強気div▲",$T7="下walk▼"),5,0))+IF($T7="上walk▲",5,0)+IF($V7&gt;=2,5,IF($V7&gt;=1.5,3,0))+IF(LEFT($U7,4)="二番天井",-15,0)+IF($D7&lt;$E7,-10,0)+IF($T7="下walk▼",-10,0)+IF($K7&lt;0.2,-5,0))))</f>
        <v>35</v>
      </c>
      <c r="Y7" s="498">
        <f t="shared" si="4"/>
        <v>1752</v>
      </c>
      <c r="Z7" s="498">
        <f t="shared" si="5"/>
        <v>1767.3340339151598</v>
      </c>
      <c r="AA7" s="498">
        <f t="shared" si="6"/>
        <v>1737.2</v>
      </c>
      <c r="AB7" s="498">
        <f t="shared" ref="AB7:AB70" si="10">IF($D7="","",IF($D7&gt;$G7,$E7+3*$F7,$G7))</f>
        <v>1797.4680678303196</v>
      </c>
      <c r="AC7" s="504">
        <f t="shared" si="7"/>
        <v>3.07</v>
      </c>
      <c r="AD7" s="498">
        <f>IF($D7="","",MIN(終値!E7:I7))</f>
        <v>1689</v>
      </c>
      <c r="AE7" s="500">
        <f t="shared" si="8"/>
        <v>35.099930000000001</v>
      </c>
    </row>
    <row r="8" spans="1:31">
      <c r="A8" s="497" t="str">
        <f>IF(終値!A8="","",HYPERLINK("https://kabutan.jp/stock/?code="&amp;終値!A8,"📈"))</f>
        <v>📈</v>
      </c>
      <c r="B8" s="497" t="str">
        <f>IF(終値!A8="","",終値!A8)</f>
        <v>5713</v>
      </c>
      <c r="C8" s="496" t="str">
        <f>IF(終値!A8="","",終値!B8)</f>
        <v>住友鉱山</v>
      </c>
      <c r="D8" s="498">
        <f>IF(終値!A8="","",終値!E8)</f>
        <v>9088</v>
      </c>
      <c r="E8" s="498">
        <f>IF($D8="","",AVERAGE(終値!E8:X8))</f>
        <v>7618.65</v>
      </c>
      <c r="F8" s="499">
        <f>IF($D8="","",STDEVP(終値!E8:X8))</f>
        <v>526.84801176430381</v>
      </c>
      <c r="G8" s="498">
        <f>IF($D8="","",$E8+BB設定!$B$4*$F8)</f>
        <v>8672.3460235286075</v>
      </c>
      <c r="H8" s="498">
        <f>IF($D8="","",$E8+BB設定!$B$5*$F8)</f>
        <v>8145.4980117643036</v>
      </c>
      <c r="I8" s="498">
        <f>IF($D8="","",$E8-BB設定!$B$5*$F8)</f>
        <v>7091.8019882356957</v>
      </c>
      <c r="J8" s="498">
        <f>IF($D8="","",$E8-BB設定!$B$4*$F8)</f>
        <v>6564.9539764713918</v>
      </c>
      <c r="K8" s="503">
        <f t="shared" si="0"/>
        <v>1.1972361891807535</v>
      </c>
      <c r="L8" s="502">
        <f t="shared" si="1"/>
        <v>27.660964174193797</v>
      </c>
      <c r="M8" s="502">
        <f>IF($D8="","",IFERROR(MIN(BB_帯幅!B8:AP8)*100,""))</f>
        <v>14.311470671347617</v>
      </c>
      <c r="N8" s="497" t="str">
        <f>IF($L8="","",IF($L8&lt;=$M8*BB設定!$B$7,"スクイーズ★",IF($L8&lt;=$M8*1.3,"収縮","－")))</f>
        <v>－</v>
      </c>
      <c r="O8" s="497" t="str">
        <f>IF($D8="","",IF(AND(BB_帯幅!B8&gt;BB_帯幅!C8,BB_帯幅!C8&gt;BB_帯幅!D8),"拡大↑","縮小↓"))</f>
        <v>拡大↑</v>
      </c>
      <c r="P8" s="497" t="str">
        <f t="shared" si="2"/>
        <v>↑+2σ突破</v>
      </c>
      <c r="Q8" s="500">
        <f>IF($D8="","",IFERROR(100-100/(1+SUMPRODUCT((終値!E8:R8&gt;終値!F8:S8)*(終値!E8:R8-終値!F8:S8))/SUMPRODUCT((終値!E8:R8&lt;終値!F8:S8)*(終値!F8:S8-終値!E8:R8))),100))</f>
        <v>67.947702060221872</v>
      </c>
      <c r="R8" s="500">
        <f>IF($D8="","",IFERROR(100-100/(1+SUMPRODUCT((((高値!E8:R8+安値!E8:R8+終値!E8:R8)/3)&gt;((高値!F8:S8+安値!F8:S8+終値!F8:S8)/3))*((高値!E8:R8+安値!E8:R8+終値!E8:R8)/3)*出来高!E8:R8)/SUMPRODUCT((((高値!E8:R8+安値!E8:R8+終値!E8:R8)/3)&lt;((高値!F8:S8+安値!F8:S8+終値!F8:S8)/3))*((高値!E8:R8+安値!E8:R8+終値!E8:R8)/3)*出来高!E8:R8)),50))</f>
        <v>67.781042291604322</v>
      </c>
      <c r="S8" s="497" t="str">
        <f>IF($D8="","",IF(AND(終値!E8&lt;終値!O8,$Q8&gt;(IFERROR(100-100/(1+SUMPRODUCT((終値!O8:AB8&gt;終値!P8:AC8)*(終値!O8:AB8-終値!P8:AC8))/SUMPRODUCT((終値!O8:AB8&lt;終値!P8:AC8)*(終値!P8:AC8-終値!O8:AB8))),100))),"強気div▲",IF(AND(終値!E8&gt;終値!O8,$Q8&lt;(IFERROR(100-100/(1+SUMPRODUCT((終値!O8:AB8&gt;終値!P8:AC8)*(終値!O8:AB8-終値!P8:AC8))/SUMPRODUCT((終値!O8:AB8&lt;終値!P8:AC8)*(終値!P8:AC8-終値!O8:AB8))),100))),"弱気div▼","－")))</f>
        <v>－</v>
      </c>
      <c r="T8" s="497" t="str">
        <f t="shared" si="3"/>
        <v>上walk▲</v>
      </c>
      <c r="U8" s="497" t="str">
        <f>IF(終値!A8="","",BB_スイング!BT8)</f>
        <v>－</v>
      </c>
      <c r="V8" s="505">
        <f>IF($D8="","",IFERROR(出来高!E8/AVERAGE(出来高!E8:I8),""))</f>
        <v>1.3144570179386614</v>
      </c>
      <c r="W8" s="506" t="str">
        <f>IF($D8="","",IF(AND($D8&gt;$G8,$O8="拡大↑",OR($N8="スクイーズ★",$N8="収縮")),"◎スクイーズブレイク買",IF(AND($D8&gt;=$H8,$R8&gt;=BB設定!$B$10),"○順張り継続(walk)",IF(AND($S8="強気div▲",$D8&gt;$I8,LEFT($U8,4)&lt;&gt;"二番天井"),"○反発(ダイバ)買",IF($U8="二番底W▲","△二番底買(確)",IF($U8="二番底W形成","△二番底形成",IF(LEFT($U8,4)="二番天井","▼二番天井警戒",IF($D8&lt;$J8,"▼-2σ割れ危険",IF(AND($D8&gt;$E8,$K8&lt;0.6,$R8&gt;=50),"・押し目注目",IF($N8="スクイーズ★","☆スクイーズ監視","様子見"))))))))))</f>
        <v>様子見</v>
      </c>
      <c r="X8" s="501">
        <f t="shared" si="9"/>
        <v>55</v>
      </c>
      <c r="Y8" s="498">
        <f t="shared" si="4"/>
        <v>9088</v>
      </c>
      <c r="Z8" s="498">
        <f t="shared" si="5"/>
        <v>8145.4980117643036</v>
      </c>
      <c r="AA8" s="498">
        <f t="shared" si="6"/>
        <v>7618.65</v>
      </c>
      <c r="AB8" s="498">
        <f t="shared" si="10"/>
        <v>9199.1940352929105</v>
      </c>
      <c r="AC8" s="504">
        <f t="shared" si="7"/>
        <v>0.08</v>
      </c>
      <c r="AD8" s="498">
        <f>IF($D8="","",MIN(終値!E8:I8))</f>
        <v>7961</v>
      </c>
      <c r="AE8" s="500">
        <f t="shared" si="8"/>
        <v>55.099919999999997</v>
      </c>
    </row>
    <row r="9" spans="1:31" ht="26.4">
      <c r="A9" s="497" t="str">
        <f>IF(終値!A9="","",HYPERLINK("https://kabutan.jp/stock/?code="&amp;終値!A9,"📈"))</f>
        <v>📈</v>
      </c>
      <c r="B9" s="497" t="str">
        <f>IF(終値!A9="","",終値!A9)</f>
        <v>5711</v>
      </c>
      <c r="C9" s="496" t="str">
        <f>IF(終値!A9="","",終値!B9)</f>
        <v>三菱マテリアル</v>
      </c>
      <c r="D9" s="498">
        <f>IF(終値!A9="","",終値!E9)</f>
        <v>4457</v>
      </c>
      <c r="E9" s="498">
        <f>IF($D9="","",AVERAGE(終値!E9:X9))</f>
        <v>4147.3500000000004</v>
      </c>
      <c r="F9" s="499">
        <f>IF($D9="","",STDEVP(終値!E9:X9))</f>
        <v>134.4065753599875</v>
      </c>
      <c r="G9" s="498">
        <f>IF($D9="","",$E9+BB設定!$B$4*$F9)</f>
        <v>4416.1631507199754</v>
      </c>
      <c r="H9" s="498">
        <f>IF($D9="","",$E9+BB設定!$B$5*$F9)</f>
        <v>4281.7565753599874</v>
      </c>
      <c r="I9" s="498">
        <f>IF($D9="","",$E9-BB設定!$B$5*$F9)</f>
        <v>4012.9434246400128</v>
      </c>
      <c r="J9" s="498">
        <f>IF($D9="","",$E9-BB設定!$B$4*$F9)</f>
        <v>3878.5368492800253</v>
      </c>
      <c r="K9" s="503">
        <f t="shared" si="0"/>
        <v>1.0759576850512136</v>
      </c>
      <c r="L9" s="502">
        <f t="shared" si="1"/>
        <v>12.963128297345294</v>
      </c>
      <c r="M9" s="502">
        <f>IF($D9="","",IFERROR(MIN(BB_帯幅!B9:AP9)*100,""))</f>
        <v>11.110678255325784</v>
      </c>
      <c r="N9" s="497" t="str">
        <f>IF($L9="","",IF($L9&lt;=$M9*BB設定!$B$7,"スクイーズ★",IF($L9&lt;=$M9*1.3,"収縮","－")))</f>
        <v>収縮</v>
      </c>
      <c r="O9" s="497" t="str">
        <f>IF($D9="","",IF(AND(BB_帯幅!B9&gt;BB_帯幅!C9,BB_帯幅!C9&gt;BB_帯幅!D9),"拡大↑","縮小↓"))</f>
        <v>拡大↑</v>
      </c>
      <c r="P9" s="497" t="str">
        <f t="shared" si="2"/>
        <v>↑+2σ突破</v>
      </c>
      <c r="Q9" s="500">
        <f>IF($D9="","",IFERROR(100-100/(1+SUMPRODUCT((終値!E9:R9&gt;終値!F9:S9)*(終値!E9:R9-終値!F9:S9))/SUMPRODUCT((終値!E9:R9&lt;終値!F9:S9)*(終値!F9:S9-終値!E9:R9))),100))</f>
        <v>58.128078817733986</v>
      </c>
      <c r="R9" s="500">
        <f>IF($D9="","",IFERROR(100-100/(1+SUMPRODUCT((((高値!E9:R9+安値!E9:R9+終値!E9:R9)/3)&gt;((高値!F9:S9+安値!F9:S9+終値!F9:S9)/3))*((高値!E9:R9+安値!E9:R9+終値!E9:R9)/3)*出来高!E9:R9)/SUMPRODUCT((((高値!E9:R9+安値!E9:R9+終値!E9:R9)/3)&lt;((高値!F9:S9+安値!F9:S9+終値!F9:S9)/3))*((高値!E9:R9+安値!E9:R9+終値!E9:R9)/3)*出来高!E9:R9)),50))</f>
        <v>65.117568781043929</v>
      </c>
      <c r="S9" s="497" t="str">
        <f>IF($D9="","",IF(AND(終値!E9&lt;終値!O9,$Q9&gt;(IFERROR(100-100/(1+SUMPRODUCT((終値!O9:AB9&gt;終値!P9:AC9)*(終値!O9:AB9-終値!P9:AC9))/SUMPRODUCT((終値!O9:AB9&lt;終値!P9:AC9)*(終値!P9:AC9-終値!O9:AB9))),100))),"強気div▲",IF(AND(終値!E9&gt;終値!O9,$Q9&lt;(IFERROR(100-100/(1+SUMPRODUCT((終値!O9:AB9&gt;終値!P9:AC9)*(終値!O9:AB9-終値!P9:AC9))/SUMPRODUCT((終値!O9:AB9&lt;終値!P9:AC9)*(終値!P9:AC9-終値!O9:AB9))),100))),"弱気div▼","－")))</f>
        <v>－</v>
      </c>
      <c r="T9" s="497" t="str">
        <f t="shared" si="3"/>
        <v>上walk▲</v>
      </c>
      <c r="U9" s="497" t="str">
        <f>IF(終値!A9="","",BB_スイング!BT9)</f>
        <v>二番底W▲</v>
      </c>
      <c r="V9" s="505">
        <f>IF($D9="","",IFERROR(出来高!E9/AVERAGE(出来高!E9:I9),""))</f>
        <v>1.0483188834848804</v>
      </c>
      <c r="W9" s="506" t="str">
        <f>IF($D9="","",IF(AND($D9&gt;$G9,$O9="拡大↑",OR($N9="スクイーズ★",$N9="収縮")),"◎スクイーズブレイク買",IF(AND($D9&gt;=$H9,$R9&gt;=BB設定!$B$10),"○順張り継続(walk)",IF(AND($S9="強気div▲",$D9&gt;$I9,LEFT($U9,4)&lt;&gt;"二番天井"),"○反発(ダイバ)買",IF($U9="二番底W▲","△二番底買(確)",IF($U9="二番底W形成","△二番底形成",IF(LEFT($U9,4)="二番天井","▼二番天井警戒",IF($D9&lt;$J9,"▼-2σ割れ危険",IF(AND($D9&gt;$E9,$K9&lt;0.6,$R9&gt;=50),"・押し目注目",IF($N9="スクイーズ★","☆スクイーズ監視","様子見"))))))))))</f>
        <v>◎スクイーズブレイク買</v>
      </c>
      <c r="X9" s="501">
        <f t="shared" si="9"/>
        <v>65</v>
      </c>
      <c r="Y9" s="498">
        <f t="shared" si="4"/>
        <v>4457</v>
      </c>
      <c r="Z9" s="498">
        <f t="shared" si="5"/>
        <v>4281.7565753599874</v>
      </c>
      <c r="AA9" s="498">
        <f t="shared" si="6"/>
        <v>4147.3500000000004</v>
      </c>
      <c r="AB9" s="498">
        <f t="shared" si="10"/>
        <v>4550.5697260799625</v>
      </c>
      <c r="AC9" s="504">
        <f t="shared" si="7"/>
        <v>0.3</v>
      </c>
      <c r="AD9" s="498">
        <f>IF($D9="","",MIN(終値!E9:I9))</f>
        <v>4144</v>
      </c>
      <c r="AE9" s="500">
        <f t="shared" si="8"/>
        <v>65.099909999999994</v>
      </c>
    </row>
    <row r="10" spans="1:31" ht="24">
      <c r="A10" s="497" t="str">
        <f>IF(終値!A10="","",HYPERLINK("https://kabutan.jp/stock/?code="&amp;終値!A10,"📈"))</f>
        <v>📈</v>
      </c>
      <c r="B10" s="497" t="str">
        <f>IF(終値!A10="","",終値!A10)</f>
        <v>5714</v>
      </c>
      <c r="C10" s="496" t="str">
        <f>IF(終値!A10="","",終値!B10)</f>
        <v>ＤＯＷＡホールディングス</v>
      </c>
      <c r="D10" s="498">
        <f>IF(終値!A10="","",終値!E10)</f>
        <v>8907</v>
      </c>
      <c r="E10" s="498">
        <f>IF($D10="","",AVERAGE(終値!E10:X10))</f>
        <v>8302.0499999999993</v>
      </c>
      <c r="F10" s="499">
        <f>IF($D10="","",STDEVP(終値!E10:X10))</f>
        <v>226.74180801078569</v>
      </c>
      <c r="G10" s="498">
        <f>IF($D10="","",$E10+BB設定!$B$4*$F10)</f>
        <v>8755.5336160215702</v>
      </c>
      <c r="H10" s="498">
        <f>IF($D10="","",$E10+BB設定!$B$5*$F10)</f>
        <v>8528.7918080107847</v>
      </c>
      <c r="I10" s="498">
        <f>IF($D10="","",$E10-BB設定!$B$5*$F10)</f>
        <v>8075.3081919892138</v>
      </c>
      <c r="J10" s="498">
        <f>IF($D10="","",$E10-BB設定!$B$4*$F10)</f>
        <v>7848.5663839784283</v>
      </c>
      <c r="K10" s="503">
        <f t="shared" si="0"/>
        <v>1.1670031492066353</v>
      </c>
      <c r="L10" s="502">
        <f t="shared" si="1"/>
        <v>10.92461779973792</v>
      </c>
      <c r="M10" s="502">
        <f>IF($D10="","",IFERROR(MIN(BB_帯幅!B10:AP10)*100,""))</f>
        <v>8.8162778271915787</v>
      </c>
      <c r="N10" s="497" t="str">
        <f>IF($L10="","",IF($L10&lt;=$M10*BB設定!$B$7,"スクイーズ★",IF($L10&lt;=$M10*1.3,"収縮","－")))</f>
        <v>収縮</v>
      </c>
      <c r="O10" s="497" t="str">
        <f>IF($D10="","",IF(AND(BB_帯幅!B10&gt;BB_帯幅!C10,BB_帯幅!C10&gt;BB_帯幅!D10),"拡大↑","縮小↓"))</f>
        <v>縮小↓</v>
      </c>
      <c r="P10" s="497" t="str">
        <f t="shared" si="2"/>
        <v>↑+2σ突破</v>
      </c>
      <c r="Q10" s="500">
        <f>IF($D10="","",IFERROR(100-100/(1+SUMPRODUCT((終値!E10:R10&gt;終値!F10:S10)*(終値!E10:R10-終値!F10:S10))/SUMPRODUCT((終値!E10:R10&lt;終値!F10:S10)*(終値!F10:S10-終値!E10:R10))),100))</f>
        <v>59.005810200129119</v>
      </c>
      <c r="R10" s="500">
        <f>IF($D10="","",IFERROR(100-100/(1+SUMPRODUCT((((高値!E10:R10+安値!E10:R10+終値!E10:R10)/3)&gt;((高値!F10:S10+安値!F10:S10+終値!F10:S10)/3))*((高値!E10:R10+安値!E10:R10+終値!E10:R10)/3)*出来高!E10:R10)/SUMPRODUCT((((高値!E10:R10+安値!E10:R10+終値!E10:R10)/3)&lt;((高値!F10:S10+安値!F10:S10+終値!F10:S10)/3))*((高値!E10:R10+安値!E10:R10+終値!E10:R10)/3)*出来高!E10:R10)),50))</f>
        <v>65.398996119804792</v>
      </c>
      <c r="S10" s="497" t="str">
        <f>IF($D10="","",IF(AND(終値!E10&lt;終値!O10,$Q10&gt;(IFERROR(100-100/(1+SUMPRODUCT((終値!O10:AB10&gt;終値!P10:AC10)*(終値!O10:AB10-終値!P10:AC10))/SUMPRODUCT((終値!O10:AB10&lt;終値!P10:AC10)*(終値!P10:AC10-終値!O10:AB10))),100))),"強気div▲",IF(AND(終値!E10&gt;終値!O10,$Q10&lt;(IFERROR(100-100/(1+SUMPRODUCT((終値!O10:AB10&gt;終値!P10:AC10)*(終値!O10:AB10-終値!P10:AC10))/SUMPRODUCT((終値!O10:AB10&lt;終値!P10:AC10)*(終値!P10:AC10-終値!O10:AB10))),100))),"弱気div▼","－")))</f>
        <v>－</v>
      </c>
      <c r="T10" s="497" t="str">
        <f t="shared" si="3"/>
        <v>上walk▲</v>
      </c>
      <c r="U10" s="497" t="str">
        <f>IF(終値!A10="","",BB_スイング!BT10)</f>
        <v>二番底W▲</v>
      </c>
      <c r="V10" s="505">
        <f>IF($D10="","",IFERROR(出来高!E10/AVERAGE(出来高!E10:I10),""))</f>
        <v>1.5550804741544131</v>
      </c>
      <c r="W10" s="506" t="str">
        <f>IF($D10="","",IF(AND($D10&gt;$G10,$O10="拡大↑",OR($N10="スクイーズ★",$N10="収縮")),"◎スクイーズブレイク買",IF(AND($D10&gt;=$H10,$R10&gt;=BB設定!$B$10),"○順張り継続(walk)",IF(AND($S10="強気div▲",$D10&gt;$I10,LEFT($U10,4)&lt;&gt;"二番天井"),"○反発(ダイバ)買",IF($U10="二番底W▲","△二番底買(確)",IF($U10="二番底W形成","△二番底形成",IF(LEFT($U10,4)="二番天井","▼二番天井警戒",IF($D10&lt;$J10,"▼-2σ割れ危険",IF(AND($D10&gt;$E10,$K10&lt;0.6,$R10&gt;=50),"・押し目注目",IF($N10="スクイーズ★","☆スクイーズ監視","様子見"))))))))))</f>
        <v>△二番底買(確)</v>
      </c>
      <c r="X10" s="501">
        <f t="shared" si="9"/>
        <v>58</v>
      </c>
      <c r="Y10" s="498">
        <f t="shared" si="4"/>
        <v>8907</v>
      </c>
      <c r="Z10" s="498">
        <f t="shared" si="5"/>
        <v>8528.7918080107847</v>
      </c>
      <c r="AA10" s="498">
        <f t="shared" si="6"/>
        <v>8302.0499999999993</v>
      </c>
      <c r="AB10" s="498">
        <f t="shared" si="10"/>
        <v>8982.2754240323557</v>
      </c>
      <c r="AC10" s="504">
        <f t="shared" si="7"/>
        <v>0.12</v>
      </c>
      <c r="AD10" s="498">
        <f>IF($D10="","",MIN(終値!E10:I10))</f>
        <v>8159</v>
      </c>
      <c r="AE10" s="500">
        <f t="shared" si="8"/>
        <v>58.099899999999998</v>
      </c>
    </row>
    <row r="11" spans="1:31">
      <c r="A11" s="497" t="str">
        <f>IF(終値!A11="","",HYPERLINK("https://kabutan.jp/stock/?code="&amp;終値!A11,"📈"))</f>
        <v>📈</v>
      </c>
      <c r="B11" s="497" t="str">
        <f>IF(終値!A11="","",終値!A11)</f>
        <v>6701</v>
      </c>
      <c r="C11" s="496" t="str">
        <f>IF(終値!A11="","",終値!B11)</f>
        <v>日本電気</v>
      </c>
      <c r="D11" s="498">
        <f>IF(終値!A11="","",終値!E11)</f>
        <v>4690</v>
      </c>
      <c r="E11" s="498">
        <f>IF($D11="","",AVERAGE(終値!E11:X11))</f>
        <v>4488.8</v>
      </c>
      <c r="F11" s="499">
        <f>IF($D11="","",STDEVP(終値!E11:X11))</f>
        <v>193.28336710643262</v>
      </c>
      <c r="G11" s="498">
        <f>IF($D11="","",$E11+BB設定!$B$4*$F11)</f>
        <v>4875.3667342128656</v>
      </c>
      <c r="H11" s="498">
        <f>IF($D11="","",$E11+BB設定!$B$5*$F11)</f>
        <v>4682.0833671064329</v>
      </c>
      <c r="I11" s="498">
        <f>IF($D11="","",$E11-BB設定!$B$5*$F11)</f>
        <v>4295.5166328935675</v>
      </c>
      <c r="J11" s="498">
        <f>IF($D11="","",$E11-BB設定!$B$4*$F11)</f>
        <v>4102.2332657871348</v>
      </c>
      <c r="K11" s="503">
        <f t="shared" si="0"/>
        <v>0.76023967169560913</v>
      </c>
      <c r="L11" s="502">
        <f t="shared" si="1"/>
        <v>17.223611397828613</v>
      </c>
      <c r="M11" s="502">
        <f>IF($D11="","",IFERROR(MIN(BB_帯幅!B11:AP11)*100,""))</f>
        <v>10.839877039973791</v>
      </c>
      <c r="N11" s="497" t="str">
        <f>IF($L11="","",IF($L11&lt;=$M11*BB設定!$B$7,"スクイーズ★",IF($L11&lt;=$M11*1.3,"収縮","－")))</f>
        <v>－</v>
      </c>
      <c r="O11" s="497" t="str">
        <f>IF($D11="","",IF(AND(BB_帯幅!B11&gt;BB_帯幅!C11,BB_帯幅!C11&gt;BB_帯幅!D11),"拡大↑","縮小↓"))</f>
        <v>拡大↑</v>
      </c>
      <c r="P11" s="497" t="str">
        <f t="shared" si="2"/>
        <v>+1σ上</v>
      </c>
      <c r="Q11" s="500">
        <f>IF($D11="","",IFERROR(100-100/(1+SUMPRODUCT((終値!E11:R11&gt;終値!F11:S11)*(終値!E11:R11-終値!F11:S11))/SUMPRODUCT((終値!E11:R11&lt;終値!F11:S11)*(終値!F11:S11-終値!E11:R11))),100))</f>
        <v>57.95527156549521</v>
      </c>
      <c r="R11" s="500">
        <f>IF($D11="","",IFERROR(100-100/(1+SUMPRODUCT((((高値!E11:R11+安値!E11:R11+終値!E11:R11)/3)&gt;((高値!F11:S11+安値!F11:S11+終値!F11:S11)/3))*((高値!E11:R11+安値!E11:R11+終値!E11:R11)/3)*出来高!E11:R11)/SUMPRODUCT((((高値!E11:R11+安値!E11:R11+終値!E11:R11)/3)&lt;((高値!F11:S11+安値!F11:S11+終値!F11:S11)/3))*((高値!E11:R11+安値!E11:R11+終値!E11:R11)/3)*出来高!E11:R11)),50))</f>
        <v>55.489094776449342</v>
      </c>
      <c r="S11" s="497" t="str">
        <f>IF($D11="","",IF(AND(終値!E11&lt;終値!O11,$Q11&gt;(IFERROR(100-100/(1+SUMPRODUCT((終値!O11:AB11&gt;終値!P11:AC11)*(終値!O11:AB11-終値!P11:AC11))/SUMPRODUCT((終値!O11:AB11&lt;終値!P11:AC11)*(終値!P11:AC11-終値!O11:AB11))),100))),"強気div▲",IF(AND(終値!E11&gt;終値!O11,$Q11&lt;(IFERROR(100-100/(1+SUMPRODUCT((終値!O11:AB11&gt;終値!P11:AC11)*(終値!O11:AB11-終値!P11:AC11))/SUMPRODUCT((終値!O11:AB11&lt;終値!P11:AC11)*(終値!P11:AC11-終値!O11:AB11))),100))),"弱気div▼","－")))</f>
        <v>－</v>
      </c>
      <c r="T11" s="497" t="str">
        <f t="shared" si="3"/>
        <v>上walk▲</v>
      </c>
      <c r="U11" s="497" t="str">
        <f>IF(終値!A11="","",BB_スイング!BT11)</f>
        <v>－</v>
      </c>
      <c r="V11" s="505">
        <f>IF($D11="","",IFERROR(出来高!E11/AVERAGE(出来高!E11:I11),""))</f>
        <v>0.75985058407286254</v>
      </c>
      <c r="W11" s="506" t="str">
        <f>IF($D11="","",IF(AND($D11&gt;$G11,$O11="拡大↑",OR($N11="スクイーズ★",$N11="収縮")),"◎スクイーズブレイク買",IF(AND($D11&gt;=$H11,$R11&gt;=BB設定!$B$10),"○順張り継続(walk)",IF(AND($S11="強気div▲",$D11&gt;$I11,LEFT($U11,4)&lt;&gt;"二番天井"),"○反発(ダイバ)買",IF($U11="二番底W▲","△二番底買(確)",IF($U11="二番底W形成","△二番底形成",IF(LEFT($U11,4)="二番天井","▼二番天井警戒",IF($D11&lt;$J11,"▼-2σ割れ危険",IF(AND($D11&gt;$E11,$K11&lt;0.6,$R11&gt;=50),"・押し目注目",IF($N11="スクイーズ★","☆スクイーズ監視","様子見"))))))))))</f>
        <v>様子見</v>
      </c>
      <c r="X11" s="501">
        <f t="shared" si="9"/>
        <v>42</v>
      </c>
      <c r="Y11" s="498">
        <f t="shared" si="4"/>
        <v>4690</v>
      </c>
      <c r="Z11" s="498">
        <f t="shared" si="5"/>
        <v>4682.0833671064329</v>
      </c>
      <c r="AA11" s="498">
        <f t="shared" si="6"/>
        <v>4488.8</v>
      </c>
      <c r="AB11" s="498">
        <f t="shared" si="10"/>
        <v>4875.3667342128656</v>
      </c>
      <c r="AC11" s="504">
        <f t="shared" si="7"/>
        <v>0.92</v>
      </c>
      <c r="AD11" s="498">
        <f>IF($D11="","",MIN(終値!E11:I11))</f>
        <v>4598</v>
      </c>
      <c r="AE11" s="500">
        <f t="shared" si="8"/>
        <v>42.099890000000002</v>
      </c>
    </row>
    <row r="12" spans="1:31">
      <c r="A12" s="497" t="str">
        <f>IF(終値!A12="","",HYPERLINK("https://kabutan.jp/stock/?code="&amp;終値!A12,"📈"))</f>
        <v>📈</v>
      </c>
      <c r="B12" s="497" t="str">
        <f>IF(終値!A12="","",終値!A12)</f>
        <v>1605</v>
      </c>
      <c r="C12" s="496" t="str">
        <f>IF(終値!A12="","",終値!B12)</f>
        <v>ＩＮＰＥＸ</v>
      </c>
      <c r="D12" s="498">
        <f>IF(終値!A12="","",終値!E12)</f>
        <v>3460</v>
      </c>
      <c r="E12" s="498">
        <f>IF($D12="","",AVERAGE(終値!E12:X12))</f>
        <v>3529.5</v>
      </c>
      <c r="F12" s="499">
        <f>IF($D12="","",STDEVP(終値!E12:X12))</f>
        <v>111.86800257446274</v>
      </c>
      <c r="G12" s="498">
        <f>IF($D12="","",$E12+BB設定!$B$4*$F12)</f>
        <v>3753.2360051489254</v>
      </c>
      <c r="H12" s="498">
        <f>IF($D12="","",$E12+BB設定!$B$5*$F12)</f>
        <v>3641.3680025744629</v>
      </c>
      <c r="I12" s="498">
        <f>IF($D12="","",$E12-BB設定!$B$5*$F12)</f>
        <v>3417.6319974255371</v>
      </c>
      <c r="J12" s="498">
        <f>IF($D12="","",$E12-BB設定!$B$4*$F12)</f>
        <v>3305.7639948510746</v>
      </c>
      <c r="K12" s="503">
        <f t="shared" si="0"/>
        <v>0.34468302284708552</v>
      </c>
      <c r="L12" s="502">
        <f t="shared" si="1"/>
        <v>12.678056673688932</v>
      </c>
      <c r="M12" s="502">
        <f>IF($D12="","",IFERROR(MIN(BB_帯幅!B12:AP12)*100,""))</f>
        <v>10.063584422694696</v>
      </c>
      <c r="N12" s="497" t="str">
        <f>IF($L12="","",IF($L12&lt;=$M12*BB設定!$B$7,"スクイーズ★",IF($L12&lt;=$M12*1.3,"収縮","－")))</f>
        <v>収縮</v>
      </c>
      <c r="O12" s="497" t="str">
        <f>IF($D12="","",IF(AND(BB_帯幅!B12&gt;BB_帯幅!C12,BB_帯幅!C12&gt;BB_帯幅!D12),"拡大↑","縮小↓"))</f>
        <v>縮小↓</v>
      </c>
      <c r="P12" s="497" t="str">
        <f t="shared" si="2"/>
        <v>バンド内</v>
      </c>
      <c r="Q12" s="500">
        <f>IF($D12="","",IFERROR(100-100/(1+SUMPRODUCT((終値!E12:R12&gt;終値!F12:S12)*(終値!E12:R12-終値!F12:S12))/SUMPRODUCT((終値!E12:R12&lt;終値!F12:S12)*(終値!F12:S12-終値!E12:R12))),100))</f>
        <v>51.640211640211639</v>
      </c>
      <c r="R12" s="500">
        <f>IF($D12="","",IFERROR(100-100/(1+SUMPRODUCT((((高値!E12:R12+安値!E12:R12+終値!E12:R12)/3)&gt;((高値!F12:S12+安値!F12:S12+終値!F12:S12)/3))*((高値!E12:R12+安値!E12:R12+終値!E12:R12)/3)*出来高!E12:R12)/SUMPRODUCT((((高値!E12:R12+安値!E12:R12+終値!E12:R12)/3)&lt;((高値!F12:S12+安値!F12:S12+終値!F12:S12)/3))*((高値!E12:R12+安値!E12:R12+終値!E12:R12)/3)*出来高!E12:R12)),50))</f>
        <v>53.276342577970681</v>
      </c>
      <c r="S12" s="497" t="str">
        <f>IF($D12="","",IF(AND(終値!E12&lt;終値!O12,$Q12&gt;(IFERROR(100-100/(1+SUMPRODUCT((終値!O12:AB12&gt;終値!P12:AC12)*(終値!O12:AB12-終値!P12:AC12))/SUMPRODUCT((終値!O12:AB12&lt;終値!P12:AC12)*(終値!P12:AC12-終値!O12:AB12))),100))),"強気div▲",IF(AND(終値!E12&gt;終値!O12,$Q12&lt;(IFERROR(100-100/(1+SUMPRODUCT((終値!O12:AB12&gt;終値!P12:AC12)*(終値!O12:AB12-終値!P12:AC12))/SUMPRODUCT((終値!O12:AB12&lt;終値!P12:AC12)*(終値!P12:AC12-終値!O12:AB12))),100))),"弱気div▼","－")))</f>
        <v>－</v>
      </c>
      <c r="T12" s="497" t="str">
        <f t="shared" si="3"/>
        <v>－</v>
      </c>
      <c r="U12" s="497" t="str">
        <f>IF(終値!A12="","",BB_スイング!BT12)</f>
        <v>二番天井M▼</v>
      </c>
      <c r="V12" s="505">
        <f>IF($D12="","",IFERROR(出来高!E12/AVERAGE(出来高!E12:I12),""))</f>
        <v>0.9477659139104877</v>
      </c>
      <c r="W12" s="506" t="str">
        <f>IF($D12="","",IF(AND($D12&gt;$G12,$O12="拡大↑",OR($N12="スクイーズ★",$N12="収縮")),"◎スクイーズブレイク買",IF(AND($D12&gt;=$H12,$R12&gt;=BB設定!$B$10),"○順張り継続(walk)",IF(AND($S12="強気div▲",$D12&gt;$I12,LEFT($U12,4)&lt;&gt;"二番天井"),"○反発(ダイバ)買",IF($U12="二番底W▲","△二番底買(確)",IF($U12="二番底W形成","△二番底形成",IF(LEFT($U12,4)="二番天井","▼二番天井警戒",IF($D12&lt;$J12,"▼-2σ割れ危険",IF(AND($D12&gt;$E12,$K12&lt;0.6,$R12&gt;=50),"・押し目注目",IF($N12="スクイーズ★","☆スクイーズ監視","様子見"))))))))))</f>
        <v>▼二番天井警戒</v>
      </c>
      <c r="X12" s="501">
        <f t="shared" si="9"/>
        <v>0</v>
      </c>
      <c r="Y12" s="498">
        <f t="shared" si="4"/>
        <v>3460</v>
      </c>
      <c r="Z12" s="498">
        <f t="shared" si="5"/>
        <v>3641.3680025744629</v>
      </c>
      <c r="AA12" s="498">
        <f t="shared" si="6"/>
        <v>3394</v>
      </c>
      <c r="AB12" s="498">
        <f t="shared" si="10"/>
        <v>3753.2360051489254</v>
      </c>
      <c r="AC12" s="504">
        <f t="shared" si="7"/>
        <v>4.4400000000000004</v>
      </c>
      <c r="AD12" s="498">
        <f>IF($D12="","",MIN(終値!E12:I12))</f>
        <v>3394</v>
      </c>
      <c r="AE12" s="500">
        <f t="shared" si="8"/>
        <v>9.9879999999999997E-2</v>
      </c>
    </row>
    <row r="13" spans="1:31">
      <c r="A13" s="497" t="str">
        <f>IF(終値!A13="","",HYPERLINK("https://kabutan.jp/stock/?code="&amp;終値!A13,"📈"))</f>
        <v>📈</v>
      </c>
      <c r="B13" s="497" t="str">
        <f>IF(終値!A13="","",終値!A13)</f>
        <v>5703</v>
      </c>
      <c r="C13" s="496" t="str">
        <f>IF(終値!A13="","",終値!B13)</f>
        <v>日本軽金属ＨＤ</v>
      </c>
      <c r="D13" s="498">
        <f>IF(終値!A13="","",終値!E13)</f>
        <v>2936</v>
      </c>
      <c r="E13" s="498">
        <f>IF($D13="","",AVERAGE(終値!E13:X13))</f>
        <v>2717.3</v>
      </c>
      <c r="F13" s="499">
        <f>IF($D13="","",STDEVP(終値!E13:X13))</f>
        <v>93.442014105005242</v>
      </c>
      <c r="G13" s="498">
        <f>IF($D13="","",$E13+BB設定!$B$4*$F13)</f>
        <v>2904.1840282100106</v>
      </c>
      <c r="H13" s="498">
        <f>IF($D13="","",$E13+BB設定!$B$5*$F13)</f>
        <v>2810.7420141050056</v>
      </c>
      <c r="I13" s="498">
        <f>IF($D13="","",$E13-BB設定!$B$5*$F13)</f>
        <v>2623.8579858949947</v>
      </c>
      <c r="J13" s="498">
        <f>IF($D13="","",$E13-BB設定!$B$4*$F13)</f>
        <v>2530.4159717899897</v>
      </c>
      <c r="K13" s="503">
        <f t="shared" si="0"/>
        <v>1.085122233544314</v>
      </c>
      <c r="L13" s="502">
        <f t="shared" si="1"/>
        <v>13.755126648512158</v>
      </c>
      <c r="M13" s="502">
        <f>IF($D13="","",IFERROR(MIN(BB_帯幅!B13:AP13)*100,""))</f>
        <v>6.6889405677969718</v>
      </c>
      <c r="N13" s="497" t="str">
        <f>IF($L13="","",IF($L13&lt;=$M13*BB設定!$B$7,"スクイーズ★",IF($L13&lt;=$M13*1.3,"収縮","－")))</f>
        <v>－</v>
      </c>
      <c r="O13" s="497" t="str">
        <f>IF($D13="","",IF(AND(BB_帯幅!B13&gt;BB_帯幅!C13,BB_帯幅!C13&gt;BB_帯幅!D13),"拡大↑","縮小↓"))</f>
        <v>拡大↑</v>
      </c>
      <c r="P13" s="497" t="str">
        <f t="shared" si="2"/>
        <v>↑+2σ突破</v>
      </c>
      <c r="Q13" s="500">
        <f>IF($D13="","",IFERROR(100-100/(1+SUMPRODUCT((終値!E13:R13&gt;終値!F13:S13)*(終値!E13:R13-終値!F13:S13))/SUMPRODUCT((終値!E13:R13&lt;終値!F13:S13)*(終値!F13:S13-終値!E13:R13))),100))</f>
        <v>62.139423076923073</v>
      </c>
      <c r="R13" s="500">
        <f>IF($D13="","",IFERROR(100-100/(1+SUMPRODUCT((((高値!E13:R13+安値!E13:R13+終値!E13:R13)/3)&gt;((高値!F13:S13+安値!F13:S13+終値!F13:S13)/3))*((高値!E13:R13+安値!E13:R13+終値!E13:R13)/3)*出来高!E13:R13)/SUMPRODUCT((((高値!E13:R13+安値!E13:R13+終値!E13:R13)/3)&lt;((高値!F13:S13+安値!F13:S13+終値!F13:S13)/3))*((高値!E13:R13+安値!E13:R13+終値!E13:R13)/3)*出来高!E13:R13)),50))</f>
        <v>60.29002725346934</v>
      </c>
      <c r="S13" s="497" t="str">
        <f>IF($D13="","",IF(AND(終値!E13&lt;終値!O13,$Q13&gt;(IFERROR(100-100/(1+SUMPRODUCT((終値!O13:AB13&gt;終値!P13:AC13)*(終値!O13:AB13-終値!P13:AC13))/SUMPRODUCT((終値!O13:AB13&lt;終値!P13:AC13)*(終値!P13:AC13-終値!O13:AB13))),100))),"強気div▲",IF(AND(終値!E13&gt;終値!O13,$Q13&lt;(IFERROR(100-100/(1+SUMPRODUCT((終値!O13:AB13&gt;終値!P13:AC13)*(終値!O13:AB13-終値!P13:AC13))/SUMPRODUCT((終値!O13:AB13&lt;終値!P13:AC13)*(終値!P13:AC13-終値!O13:AB13))),100))),"弱気div▼","－")))</f>
        <v>－</v>
      </c>
      <c r="T13" s="497" t="str">
        <f t="shared" si="3"/>
        <v>上walk▲</v>
      </c>
      <c r="U13" s="497" t="str">
        <f>IF(終値!A13="","",BB_スイング!BT13)</f>
        <v>二番底W▲</v>
      </c>
      <c r="V13" s="505">
        <f>IF($D13="","",IFERROR(出来高!E13/AVERAGE(出来高!E13:I13),""))</f>
        <v>0.45241157556270095</v>
      </c>
      <c r="W13" s="506" t="str">
        <f>IF($D13="","",IF(AND($D13&gt;$G13,$O13="拡大↑",OR($N13="スクイーズ★",$N13="収縮")),"◎スクイーズブレイク買",IF(AND($D13&gt;=$H13,$R13&gt;=BB設定!$B$10),"○順張り継続(walk)",IF(AND($S13="強気div▲",$D13&gt;$I13,LEFT($U13,4)&lt;&gt;"二番天井"),"○反発(ダイバ)買",IF($U13="二番底W▲","△二番底買(確)",IF($U13="二番底W形成","△二番底形成",IF(LEFT($U13,4)="二番天井","▼二番天井警戒",IF($D13&lt;$J13,"▼-2σ割れ危険",IF(AND($D13&gt;$E13,$K13&lt;0.6,$R13&gt;=50),"・押し目注目",IF($N13="スクイーズ★","☆スクイーズ監視","様子見"))))))))))</f>
        <v>△二番底買(確)</v>
      </c>
      <c r="X13" s="501">
        <f t="shared" si="9"/>
        <v>55</v>
      </c>
      <c r="Y13" s="498">
        <f t="shared" si="4"/>
        <v>2936</v>
      </c>
      <c r="Z13" s="498">
        <f t="shared" si="5"/>
        <v>2810.7420141050056</v>
      </c>
      <c r="AA13" s="498">
        <f t="shared" si="6"/>
        <v>2717.3</v>
      </c>
      <c r="AB13" s="498">
        <f t="shared" si="10"/>
        <v>2997.6260423150161</v>
      </c>
      <c r="AC13" s="504">
        <f t="shared" si="7"/>
        <v>0.28000000000000003</v>
      </c>
      <c r="AD13" s="498">
        <f>IF($D13="","",MIN(終値!E13:I13))</f>
        <v>2715</v>
      </c>
      <c r="AE13" s="500">
        <f t="shared" si="8"/>
        <v>55.099870000000003</v>
      </c>
    </row>
    <row r="14" spans="1:31">
      <c r="A14" s="497" t="str">
        <f>IF(終値!A14="","",HYPERLINK("https://kabutan.jp/stock/?code="&amp;終値!A14,"📈"))</f>
        <v>📈</v>
      </c>
      <c r="B14" s="497" t="str">
        <f>IF(終値!A14="","",終値!A14)</f>
        <v>8002</v>
      </c>
      <c r="C14" s="496" t="str">
        <f>IF(終値!A14="","",終値!B14)</f>
        <v>丸紅</v>
      </c>
      <c r="D14" s="498">
        <f>IF(終値!A14="","",終値!E14)</f>
        <v>4936</v>
      </c>
      <c r="E14" s="498">
        <f>IF($D14="","",AVERAGE(終値!E14:X14))</f>
        <v>5108.3</v>
      </c>
      <c r="F14" s="499">
        <f>IF($D14="","",STDEVP(終値!E14:X14))</f>
        <v>181.93875343092799</v>
      </c>
      <c r="G14" s="498">
        <f>IF($D14="","",$E14+BB設定!$B$4*$F14)</f>
        <v>5472.1775068618563</v>
      </c>
      <c r="H14" s="498">
        <f>IF($D14="","",$E14+BB設定!$B$5*$F14)</f>
        <v>5290.2387534309282</v>
      </c>
      <c r="I14" s="498">
        <f>IF($D14="","",$E14-BB設定!$B$5*$F14)</f>
        <v>4926.3612465690721</v>
      </c>
      <c r="J14" s="498">
        <f>IF($D14="","",$E14-BB設定!$B$4*$F14)</f>
        <v>4744.4224931381441</v>
      </c>
      <c r="K14" s="503">
        <f t="shared" si="0"/>
        <v>0.26324450295657759</v>
      </c>
      <c r="L14" s="502">
        <f t="shared" si="1"/>
        <v>14.246520637466714</v>
      </c>
      <c r="M14" s="502">
        <f>IF($D14="","",IFERROR(MIN(BB_帯幅!B14:AP14)*100,""))</f>
        <v>9.1981323357561919</v>
      </c>
      <c r="N14" s="497" t="str">
        <f>IF($L14="","",IF($L14&lt;=$M14*BB設定!$B$7,"スクイーズ★",IF($L14&lt;=$M14*1.3,"収縮","－")))</f>
        <v>－</v>
      </c>
      <c r="O14" s="497" t="str">
        <f>IF($D14="","",IF(AND(BB_帯幅!B14&gt;BB_帯幅!C14,BB_帯幅!C14&gt;BB_帯幅!D14),"拡大↑","縮小↓"))</f>
        <v>拡大↑</v>
      </c>
      <c r="P14" s="497" t="str">
        <f t="shared" si="2"/>
        <v>バンド内</v>
      </c>
      <c r="Q14" s="500">
        <f>IF($D14="","",IFERROR(100-100/(1+SUMPRODUCT((終値!E14:R14&gt;終値!F14:S14)*(終値!E14:R14-終値!F14:S14))/SUMPRODUCT((終値!E14:R14&lt;終値!F14:S14)*(終値!F14:S14-終値!E14:R14))),100))</f>
        <v>44.117647058823529</v>
      </c>
      <c r="R14" s="500">
        <f>IF($D14="","",IFERROR(100-100/(1+SUMPRODUCT((((高値!E14:R14+安値!E14:R14+終値!E14:R14)/3)&gt;((高値!F14:S14+安値!F14:S14+終値!F14:S14)/3))*((高値!E14:R14+安値!E14:R14+終値!E14:R14)/3)*出来高!E14:R14)/SUMPRODUCT((((高値!E14:R14+安値!E14:R14+終値!E14:R14)/3)&lt;((高値!F14:S14+安値!F14:S14+終値!F14:S14)/3))*((高値!E14:R14+安値!E14:R14+終値!E14:R14)/3)*出来高!E14:R14)),50))</f>
        <v>38.268575513594499</v>
      </c>
      <c r="S14" s="497" t="str">
        <f>IF($D14="","",IF(AND(終値!E14&lt;終値!O14,$Q14&gt;(IFERROR(100-100/(1+SUMPRODUCT((終値!O14:AB14&gt;終値!P14:AC14)*(終値!O14:AB14-終値!P14:AC14))/SUMPRODUCT((終値!O14:AB14&lt;終値!P14:AC14)*(終値!P14:AC14-終値!O14:AB14))),100))),"強気div▲",IF(AND(終値!E14&gt;終値!O14,$Q14&lt;(IFERROR(100-100/(1+SUMPRODUCT((終値!O14:AB14&gt;終値!P14:AC14)*(終値!O14:AB14-終値!P14:AC14))/SUMPRODUCT((終値!O14:AB14&lt;終値!P14:AC14)*(終値!P14:AC14-終値!O14:AB14))),100))),"弱気div▼","－")))</f>
        <v>－</v>
      </c>
      <c r="T14" s="497" t="str">
        <f t="shared" si="3"/>
        <v>－</v>
      </c>
      <c r="U14" s="497" t="str">
        <f>IF(終値!A14="","",BB_スイング!BT14)</f>
        <v>二番底W形成</v>
      </c>
      <c r="V14" s="505">
        <f>IF($D14="","",IFERROR(出来高!E14/AVERAGE(出来高!E14:I14),""))</f>
        <v>0.70353032232292212</v>
      </c>
      <c r="W14" s="506" t="str">
        <f>IF($D14="","",IF(AND($D14&gt;$G14,$O14="拡大↑",OR($N14="スクイーズ★",$N14="収縮")),"◎スクイーズブレイク買",IF(AND($D14&gt;=$H14,$R14&gt;=BB設定!$B$10),"○順張り継続(walk)",IF(AND($S14="強気div▲",$D14&gt;$I14,LEFT($U14,4)&lt;&gt;"二番天井"),"○反発(ダイバ)買",IF($U14="二番底W▲","△二番底買(確)",IF($U14="二番底W形成","△二番底形成",IF(LEFT($U14,4)="二番天井","▼二番天井警戒",IF($D14&lt;$J14,"▼-2σ割れ危険",IF(AND($D14&gt;$E14,$K14&lt;0.6,$R14&gt;=50),"・押し目注目",IF($N14="スクイーズ★","☆スクイーズ監視","様子見"))))))))))</f>
        <v>△二番底形成</v>
      </c>
      <c r="X14" s="501">
        <f t="shared" si="9"/>
        <v>5</v>
      </c>
      <c r="Y14" s="498">
        <f t="shared" si="4"/>
        <v>4936</v>
      </c>
      <c r="Z14" s="498">
        <f t="shared" si="5"/>
        <v>5290.2387534309282</v>
      </c>
      <c r="AA14" s="498">
        <f t="shared" si="6"/>
        <v>4862</v>
      </c>
      <c r="AB14" s="498">
        <f t="shared" si="10"/>
        <v>5472.1775068618563</v>
      </c>
      <c r="AC14" s="504">
        <f t="shared" si="7"/>
        <v>7.25</v>
      </c>
      <c r="AD14" s="498">
        <f>IF($D14="","",MIN(終値!E14:I14))</f>
        <v>4862</v>
      </c>
      <c r="AE14" s="500">
        <f t="shared" si="8"/>
        <v>5.0998599999999996</v>
      </c>
    </row>
    <row r="15" spans="1:31" ht="24">
      <c r="A15" s="497" t="str">
        <f>IF(終値!A15="","",HYPERLINK("https://kabutan.jp/stock/?code="&amp;終値!A15,"📈"))</f>
        <v>📈</v>
      </c>
      <c r="B15" s="497" t="str">
        <f>IF(終値!A15="","",終値!A15)</f>
        <v>5021</v>
      </c>
      <c r="C15" s="496" t="str">
        <f>IF(終値!A15="","",終値!B15)</f>
        <v>コスモエネルギーＨＬＤＧＳ</v>
      </c>
      <c r="D15" s="498">
        <f>IF(終値!A15="","",終値!E15)</f>
        <v>3811</v>
      </c>
      <c r="E15" s="498">
        <f>IF($D15="","",AVERAGE(終値!E15:X15))</f>
        <v>3890.9</v>
      </c>
      <c r="F15" s="499">
        <f>IF($D15="","",STDEVP(終値!E15:X15))</f>
        <v>77.093384930226023</v>
      </c>
      <c r="G15" s="498">
        <f>IF($D15="","",$E15+BB設定!$B$4*$F15)</f>
        <v>4045.086769860452</v>
      </c>
      <c r="H15" s="498">
        <f>IF($D15="","",$E15+BB設定!$B$5*$F15)</f>
        <v>3967.9933849302261</v>
      </c>
      <c r="I15" s="498">
        <f>IF($D15="","",$E15-BB設定!$B$5*$F15)</f>
        <v>3813.8066150697741</v>
      </c>
      <c r="J15" s="498">
        <f>IF($D15="","",$E15-BB設定!$B$4*$F15)</f>
        <v>3736.7132301395482</v>
      </c>
      <c r="K15" s="503">
        <f t="shared" si="0"/>
        <v>0.2408986514461835</v>
      </c>
      <c r="L15" s="502">
        <f t="shared" si="1"/>
        <v>7.9255066879360525</v>
      </c>
      <c r="M15" s="502">
        <f>IF($D15="","",IFERROR(MIN(BB_帯幅!B15:AP15)*100,""))</f>
        <v>6.1448439387537457</v>
      </c>
      <c r="N15" s="497" t="str">
        <f>IF($L15="","",IF($L15&lt;=$M15*BB設定!$B$7,"スクイーズ★",IF($L15&lt;=$M15*1.3,"収縮","－")))</f>
        <v>収縮</v>
      </c>
      <c r="O15" s="497" t="str">
        <f>IF($D15="","",IF(AND(BB_帯幅!B15&gt;BB_帯幅!C15,BB_帯幅!C15&gt;BB_帯幅!D15),"拡大↑","縮小↓"))</f>
        <v>拡大↑</v>
      </c>
      <c r="P15" s="497" t="str">
        <f t="shared" si="2"/>
        <v>-1σ下</v>
      </c>
      <c r="Q15" s="500">
        <f>IF($D15="","",IFERROR(100-100/(1+SUMPRODUCT((終値!E15:R15&gt;終値!F15:S15)*(終値!E15:R15-終値!F15:S15))/SUMPRODUCT((終値!E15:R15&lt;終値!F15:S15)*(終値!F15:S15-終値!E15:R15))),100))</f>
        <v>50.082101806239741</v>
      </c>
      <c r="R15" s="500">
        <f>IF($D15="","",IFERROR(100-100/(1+SUMPRODUCT((((高値!E15:R15+安値!E15:R15+終値!E15:R15)/3)&gt;((高値!F15:S15+安値!F15:S15+終値!F15:S15)/3))*((高値!E15:R15+安値!E15:R15+終値!E15:R15)/3)*出来高!E15:R15)/SUMPRODUCT((((高値!E15:R15+安値!E15:R15+終値!E15:R15)/3)&lt;((高値!F15:S15+安値!F15:S15+終値!F15:S15)/3))*((高値!E15:R15+安値!E15:R15+終値!E15:R15)/3)*出来高!E15:R15)),50))</f>
        <v>52.491576241491025</v>
      </c>
      <c r="S15" s="497" t="str">
        <f>IF($D15="","",IF(AND(終値!E15&lt;終値!O15,$Q15&gt;(IFERROR(100-100/(1+SUMPRODUCT((終値!O15:AB15&gt;終値!P15:AC15)*(終値!O15:AB15-終値!P15:AC15))/SUMPRODUCT((終値!O15:AB15&lt;終値!P15:AC15)*(終値!P15:AC15-終値!O15:AB15))),100))),"強気div▲",IF(AND(終値!E15&gt;終値!O15,$Q15&lt;(IFERROR(100-100/(1+SUMPRODUCT((終値!O15:AB15&gt;終値!P15:AC15)*(終値!O15:AB15-終値!P15:AC15))/SUMPRODUCT((終値!O15:AB15&lt;終値!P15:AC15)*(終値!P15:AC15-終値!O15:AB15))),100))),"弱気div▼","－")))</f>
        <v>－</v>
      </c>
      <c r="T15" s="497" t="str">
        <f t="shared" si="3"/>
        <v>下walk▼</v>
      </c>
      <c r="U15" s="497" t="str">
        <f>IF(終値!A15="","",BB_スイング!BT15)</f>
        <v>二番底W形成</v>
      </c>
      <c r="V15" s="505">
        <f>IF($D15="","",IFERROR(出来高!E15/AVERAGE(出来高!E15:I15),""))</f>
        <v>0.76096349103478078</v>
      </c>
      <c r="W15" s="506" t="str">
        <f>IF($D15="","",IF(AND($D15&gt;$G15,$O15="拡大↑",OR($N15="スクイーズ★",$N15="収縮")),"◎スクイーズブレイク買",IF(AND($D15&gt;=$H15,$R15&gt;=BB設定!$B$10),"○順張り継続(walk)",IF(AND($S15="強気div▲",$D15&gt;$I15,LEFT($U15,4)&lt;&gt;"二番天井"),"○反発(ダイバ)買",IF($U15="二番底W▲","△二番底買(確)",IF($U15="二番底W形成","△二番底形成",IF(LEFT($U15,4)="二番天井","▼二番天井警戒",IF($D15&lt;$J15,"▼-2σ割れ危険",IF(AND($D15&gt;$E15,$K15&lt;0.6,$R15&gt;=50),"・押し目注目",IF($N15="スクイーズ★","☆スクイーズ監視","様子見"))))))))))</f>
        <v>△二番底形成</v>
      </c>
      <c r="X15" s="501">
        <f t="shared" si="9"/>
        <v>15</v>
      </c>
      <c r="Y15" s="498">
        <f t="shared" si="4"/>
        <v>3811</v>
      </c>
      <c r="Z15" s="498">
        <f t="shared" si="5"/>
        <v>3967.9933849302261</v>
      </c>
      <c r="AA15" s="498">
        <f t="shared" si="6"/>
        <v>3753</v>
      </c>
      <c r="AB15" s="498">
        <f t="shared" si="10"/>
        <v>4045.086769860452</v>
      </c>
      <c r="AC15" s="504">
        <f t="shared" si="7"/>
        <v>4.04</v>
      </c>
      <c r="AD15" s="498">
        <f>IF($D15="","",MIN(終値!E15:I15))</f>
        <v>3753</v>
      </c>
      <c r="AE15" s="500">
        <f t="shared" si="8"/>
        <v>15.09985</v>
      </c>
    </row>
    <row r="16" spans="1:31">
      <c r="A16" s="497" t="str">
        <f>IF(終値!A16="","",HYPERLINK("https://kabutan.jp/stock/?code="&amp;終値!A16,"📈"))</f>
        <v>📈</v>
      </c>
      <c r="B16" s="497" t="str">
        <f>IF(終値!A16="","",終値!A16)</f>
        <v>8058</v>
      </c>
      <c r="C16" s="496" t="str">
        <f>IF(終値!A16="","",終値!B16)</f>
        <v>三菱商事</v>
      </c>
      <c r="D16" s="498">
        <f>IF(終値!A16="","",終値!E16)</f>
        <v>4748</v>
      </c>
      <c r="E16" s="498">
        <f>IF($D16="","",AVERAGE(終値!E16:X16))</f>
        <v>4680.6499999999996</v>
      </c>
      <c r="F16" s="499">
        <f>IF($D16="","",STDEVP(終値!E16:X16))</f>
        <v>169.54830432652517</v>
      </c>
      <c r="G16" s="498">
        <f>IF($D16="","",$E16+BB設定!$B$4*$F16)</f>
        <v>5019.7466086530503</v>
      </c>
      <c r="H16" s="498">
        <f>IF($D16="","",$E16+BB設定!$B$5*$F16)</f>
        <v>4850.1983043265245</v>
      </c>
      <c r="I16" s="498">
        <f>IF($D16="","",$E16-BB設定!$B$5*$F16)</f>
        <v>4511.1016956734748</v>
      </c>
      <c r="J16" s="498">
        <f>IF($D16="","",$E16-BB設定!$B$4*$F16)</f>
        <v>4341.553391346949</v>
      </c>
      <c r="K16" s="503">
        <f t="shared" si="0"/>
        <v>0.59930798227019433</v>
      </c>
      <c r="L16" s="502">
        <f t="shared" si="1"/>
        <v>14.489295659921195</v>
      </c>
      <c r="M16" s="502">
        <f>IF($D16="","",IFERROR(MIN(BB_帯幅!B16:AP16)*100,""))</f>
        <v>6.8269207861224768</v>
      </c>
      <c r="N16" s="497" t="str">
        <f>IF($L16="","",IF($L16&lt;=$M16*BB設定!$B$7,"スクイーズ★",IF($L16&lt;=$M16*1.3,"収縮","－")))</f>
        <v>－</v>
      </c>
      <c r="O16" s="497" t="str">
        <f>IF($D16="","",IF(AND(BB_帯幅!B16&gt;BB_帯幅!C16,BB_帯幅!C16&gt;BB_帯幅!D16),"拡大↑","縮小↓"))</f>
        <v>縮小↓</v>
      </c>
      <c r="P16" s="497" t="str">
        <f t="shared" si="2"/>
        <v>バンド内</v>
      </c>
      <c r="Q16" s="500">
        <f>IF($D16="","",IFERROR(100-100/(1+SUMPRODUCT((終値!E16:R16&gt;終値!F16:S16)*(終値!E16:R16-終値!F16:S16))/SUMPRODUCT((終値!E16:R16&lt;終値!F16:S16)*(終値!F16:S16-終値!E16:R16))),100))</f>
        <v>60.420650095602291</v>
      </c>
      <c r="R16" s="500">
        <f>IF($D16="","",IFERROR(100-100/(1+SUMPRODUCT((((高値!E16:R16+安値!E16:R16+終値!E16:R16)/3)&gt;((高値!F16:S16+安値!F16:S16+終値!F16:S16)/3))*((高値!E16:R16+安値!E16:R16+終値!E16:R16)/3)*出来高!E16:R16)/SUMPRODUCT((((高値!E16:R16+安値!E16:R16+終値!E16:R16)/3)&lt;((高値!F16:S16+安値!F16:S16+終値!F16:S16)/3))*((高値!E16:R16+安値!E16:R16+終値!E16:R16)/3)*出来高!E16:R16)),50))</f>
        <v>49.204082248021052</v>
      </c>
      <c r="S16" s="497" t="str">
        <f>IF($D16="","",IF(AND(終値!E16&lt;終値!O16,$Q16&gt;(IFERROR(100-100/(1+SUMPRODUCT((終値!O16:AB16&gt;終値!P16:AC16)*(終値!O16:AB16-終値!P16:AC16))/SUMPRODUCT((終値!O16:AB16&lt;終値!P16:AC16)*(終値!P16:AC16-終値!O16:AB16))),100))),"強気div▲",IF(AND(終値!E16&gt;終値!O16,$Q16&lt;(IFERROR(100-100/(1+SUMPRODUCT((終値!O16:AB16&gt;終値!P16:AC16)*(終値!O16:AB16-終値!P16:AC16))/SUMPRODUCT((終値!O16:AB16&lt;終値!P16:AC16)*(終値!P16:AC16-終値!O16:AB16))),100))),"弱気div▼","－")))</f>
        <v>－</v>
      </c>
      <c r="T16" s="497" t="str">
        <f t="shared" si="3"/>
        <v>－</v>
      </c>
      <c r="U16" s="497" t="str">
        <f>IF(終値!A16="","",BB_スイング!BT16)</f>
        <v>－</v>
      </c>
      <c r="V16" s="505">
        <f>IF($D16="","",IFERROR(出来高!E16/AVERAGE(出来高!E16:I16),""))</f>
        <v>0.60798839579549613</v>
      </c>
      <c r="W16" s="506" t="str">
        <f>IF($D16="","",IF(AND($D16&gt;$G16,$O16="拡大↑",OR($N16="スクイーズ★",$N16="収縮")),"◎スクイーズブレイク買",IF(AND($D16&gt;=$H16,$R16&gt;=BB設定!$B$10),"○順張り継続(walk)",IF(AND($S16="強気div▲",$D16&gt;$I16,LEFT($U16,4)&lt;&gt;"二番天井"),"○反発(ダイバ)買",IF($U16="二番底W▲","△二番底買(確)",IF($U16="二番底W形成","△二番底形成",IF(LEFT($U16,4)="二番天井","▼二番天井警戒",IF($D16&lt;$J16,"▼-2σ割れ危険",IF(AND($D16&gt;$E16,$K16&lt;0.6,$R16&gt;=50),"・押し目注目",IF($N16="スクイーズ★","☆スクイーズ監視","様子見"))))))))))</f>
        <v>様子見</v>
      </c>
      <c r="X16" s="501">
        <f t="shared" si="9"/>
        <v>15</v>
      </c>
      <c r="Y16" s="498">
        <f t="shared" si="4"/>
        <v>4748</v>
      </c>
      <c r="Z16" s="498">
        <f t="shared" si="5"/>
        <v>4850.1983043265245</v>
      </c>
      <c r="AA16" s="498">
        <f t="shared" si="6"/>
        <v>4680.6499999999996</v>
      </c>
      <c r="AB16" s="498">
        <f t="shared" si="10"/>
        <v>5019.7466086530503</v>
      </c>
      <c r="AC16" s="504">
        <f t="shared" si="7"/>
        <v>4.03</v>
      </c>
      <c r="AD16" s="498">
        <f>IF($D16="","",MIN(終値!E16:I16))</f>
        <v>4641</v>
      </c>
      <c r="AE16" s="500">
        <f t="shared" si="8"/>
        <v>15.09984</v>
      </c>
    </row>
    <row r="17" spans="1:31">
      <c r="A17" s="497" t="str">
        <f>IF(終値!A17="","",HYPERLINK("https://kabutan.jp/stock/?code="&amp;終値!A17,"📈"))</f>
        <v>📈</v>
      </c>
      <c r="B17" s="497" t="str">
        <f>IF(終値!A17="","",終値!A17)</f>
        <v>5333</v>
      </c>
      <c r="C17" s="496" t="str">
        <f>IF(終値!A17="","",終値!B17)</f>
        <v>ＮＧＫ</v>
      </c>
      <c r="D17" s="498">
        <f>IF(終値!A17="","",終値!E17)</f>
        <v>5772</v>
      </c>
      <c r="E17" s="498">
        <f>IF($D17="","",AVERAGE(終値!E17:X17))</f>
        <v>6085.15</v>
      </c>
      <c r="F17" s="499">
        <f>IF($D17="","",STDEVP(終値!E17:X17))</f>
        <v>541.7627963417201</v>
      </c>
      <c r="G17" s="498">
        <f>IF($D17="","",$E17+BB設定!$B$4*$F17)</f>
        <v>7168.6755926834394</v>
      </c>
      <c r="H17" s="498">
        <f>IF($D17="","",$E17+BB設定!$B$5*$F17)</f>
        <v>6626.9127963417195</v>
      </c>
      <c r="I17" s="498">
        <f>IF($D17="","",$E17-BB設定!$B$5*$F17)</f>
        <v>5543.3872036582798</v>
      </c>
      <c r="J17" s="498">
        <f>IF($D17="","",$E17-BB設定!$B$4*$F17)</f>
        <v>5001.6244073165599</v>
      </c>
      <c r="K17" s="503">
        <f t="shared" si="0"/>
        <v>0.35549487611803515</v>
      </c>
      <c r="L17" s="502">
        <f t="shared" si="1"/>
        <v>35.612124357934967</v>
      </c>
      <c r="M17" s="502">
        <f>IF($D17="","",IFERROR(MIN(BB_帯幅!B17:AP17)*100,""))</f>
        <v>17.194133995574539</v>
      </c>
      <c r="N17" s="497" t="str">
        <f>IF($L17="","",IF($L17&lt;=$M17*BB設定!$B$7,"スクイーズ★",IF($L17&lt;=$M17*1.3,"収縮","－")))</f>
        <v>－</v>
      </c>
      <c r="O17" s="497" t="str">
        <f>IF($D17="","",IF(AND(BB_帯幅!B17&gt;BB_帯幅!C17,BB_帯幅!C17&gt;BB_帯幅!D17),"拡大↑","縮小↓"))</f>
        <v>縮小↓</v>
      </c>
      <c r="P17" s="497" t="str">
        <f t="shared" si="2"/>
        <v>バンド内</v>
      </c>
      <c r="Q17" s="500">
        <f>IF($D17="","",IFERROR(100-100/(1+SUMPRODUCT((終値!E17:R17&gt;終値!F17:S17)*(終値!E17:R17-終値!F17:S17))/SUMPRODUCT((終値!E17:R17&lt;終値!F17:S17)*(終値!F17:S17-終値!E17:R17))),100))</f>
        <v>37.358628237869389</v>
      </c>
      <c r="R17" s="500">
        <f>IF($D17="","",IFERROR(100-100/(1+SUMPRODUCT((((高値!E17:R17+安値!E17:R17+終値!E17:R17)/3)&gt;((高値!F17:S17+安値!F17:S17+終値!F17:S17)/3))*((高値!E17:R17+安値!E17:R17+終値!E17:R17)/3)*出来高!E17:R17)/SUMPRODUCT((((高値!E17:R17+安値!E17:R17+終値!E17:R17)/3)&lt;((高値!F17:S17+安値!F17:S17+終値!F17:S17)/3))*((高値!E17:R17+安値!E17:R17+終値!E17:R17)/3)*出来高!E17:R17)),50))</f>
        <v>30.183447884396074</v>
      </c>
      <c r="S17" s="497" t="str">
        <f>IF($D17="","",IF(AND(終値!E17&lt;終値!O17,$Q17&gt;(IFERROR(100-100/(1+SUMPRODUCT((終値!O17:AB17&gt;終値!P17:AC17)*(終値!O17:AB17-終値!P17:AC17))/SUMPRODUCT((終値!O17:AB17&lt;終値!P17:AC17)*(終値!P17:AC17-終値!O17:AB17))),100))),"強気div▲",IF(AND(終値!E17&gt;終値!O17,$Q17&lt;(IFERROR(100-100/(1+SUMPRODUCT((終値!O17:AB17&gt;終値!P17:AC17)*(終値!O17:AB17-終値!P17:AC17))/SUMPRODUCT((終値!O17:AB17&lt;終値!P17:AC17)*(終値!P17:AC17-終値!O17:AB17))),100))),"弱気div▼","－")))</f>
        <v>強気div▲</v>
      </c>
      <c r="T17" s="497" t="str">
        <f t="shared" si="3"/>
        <v>－</v>
      </c>
      <c r="U17" s="497" t="str">
        <f>IF(終値!A17="","",BB_スイング!BT17)</f>
        <v>－</v>
      </c>
      <c r="V17" s="505">
        <f>IF($D17="","",IFERROR(出来高!E17/AVERAGE(出来高!E17:I17),""))</f>
        <v>0.74301209471047225</v>
      </c>
      <c r="W17" s="506" t="str">
        <f>IF($D17="","",IF(AND($D17&gt;$G17,$O17="拡大↑",OR($N17="スクイーズ★",$N17="収縮")),"◎スクイーズブレイク買",IF(AND($D17&gt;=$H17,$R17&gt;=BB設定!$B$10),"○順張り継続(walk)",IF(AND($S17="強気div▲",$D17&gt;$I17,LEFT($U17,4)&lt;&gt;"二番天井"),"○反発(ダイバ)買",IF($U17="二番底W▲","△二番底買(確)",IF($U17="二番底W形成","△二番底形成",IF(LEFT($U17,4)="二番天井","▼二番天井警戒",IF($D17&lt;$J17,"▼-2σ割れ危険",IF(AND($D17&gt;$E17,$K17&lt;0.6,$R17&gt;=50),"・押し目注目",IF($N17="スクイーズ★","☆スクイーズ監視","様子見"))))))))))</f>
        <v>○反発(ダイバ)買</v>
      </c>
      <c r="X17" s="501">
        <f t="shared" si="9"/>
        <v>5</v>
      </c>
      <c r="Y17" s="498">
        <f t="shared" si="4"/>
        <v>5772</v>
      </c>
      <c r="Z17" s="498">
        <f t="shared" si="5"/>
        <v>6626.9127963417195</v>
      </c>
      <c r="AA17" s="498">
        <f t="shared" si="6"/>
        <v>5532</v>
      </c>
      <c r="AB17" s="498">
        <f t="shared" si="10"/>
        <v>7168.6755926834394</v>
      </c>
      <c r="AC17" s="504">
        <f t="shared" si="7"/>
        <v>5.82</v>
      </c>
      <c r="AD17" s="498">
        <f>IF($D17="","",MIN(終値!E17:I17))</f>
        <v>5532</v>
      </c>
      <c r="AE17" s="500">
        <f t="shared" si="8"/>
        <v>5.0998299999999999</v>
      </c>
    </row>
    <row r="18" spans="1:31">
      <c r="A18" s="497" t="str">
        <f>IF(終値!A18="","",HYPERLINK("https://kabutan.jp/stock/?code="&amp;終値!A18,"📈"))</f>
        <v>📈</v>
      </c>
      <c r="B18" s="497" t="str">
        <f>IF(終値!A18="","",終値!A18)</f>
        <v>1662</v>
      </c>
      <c r="C18" s="496" t="str">
        <f>IF(終値!A18="","",終値!B18)</f>
        <v>石油資源開発</v>
      </c>
      <c r="D18" s="498">
        <f>IF(終値!A18="","",終値!E18)</f>
        <v>1718</v>
      </c>
      <c r="E18" s="498">
        <f>IF($D18="","",AVERAGE(終値!E18:X18))</f>
        <v>1720.45</v>
      </c>
      <c r="F18" s="499">
        <f>IF($D18="","",STDEVP(終値!E18:X18))</f>
        <v>37.606482154011701</v>
      </c>
      <c r="G18" s="498">
        <f>IF($D18="","",$E18+BB設定!$B$4*$F18)</f>
        <v>1795.6629643080234</v>
      </c>
      <c r="H18" s="498">
        <f>IF($D18="","",$E18+BB設定!$B$5*$F18)</f>
        <v>1758.0564821540117</v>
      </c>
      <c r="I18" s="498">
        <f>IF($D18="","",$E18-BB設定!$B$5*$F18)</f>
        <v>1682.8435178459883</v>
      </c>
      <c r="J18" s="498">
        <f>IF($D18="","",$E18-BB設定!$B$4*$F18)</f>
        <v>1645.2370356919766</v>
      </c>
      <c r="K18" s="503">
        <f t="shared" si="0"/>
        <v>0.48371291423931623</v>
      </c>
      <c r="L18" s="502">
        <f t="shared" si="1"/>
        <v>8.7434060051757854</v>
      </c>
      <c r="M18" s="502">
        <f>IF($D18="","",IFERROR(MIN(BB_帯幅!B18:AP18)*100,""))</f>
        <v>6.9163206300637396</v>
      </c>
      <c r="N18" s="497" t="str">
        <f>IF($L18="","",IF($L18&lt;=$M18*BB設定!$B$7,"スクイーズ★",IF($L18&lt;=$M18*1.3,"収縮","－")))</f>
        <v>収縮</v>
      </c>
      <c r="O18" s="497" t="str">
        <f>IF($D18="","",IF(AND(BB_帯幅!B18&gt;BB_帯幅!C18,BB_帯幅!C18&gt;BB_帯幅!D18),"拡大↑","縮小↓"))</f>
        <v>縮小↓</v>
      </c>
      <c r="P18" s="497" t="str">
        <f t="shared" si="2"/>
        <v>バンド内</v>
      </c>
      <c r="Q18" s="500">
        <f>IF($D18="","",IFERROR(100-100/(1+SUMPRODUCT((終値!E18:R18&gt;終値!F18:S18)*(終値!E18:R18-終値!F18:S18))/SUMPRODUCT((終値!E18:R18&lt;終値!F18:S18)*(終値!F18:S18-終値!E18:R18))),100))</f>
        <v>54.084507042253527</v>
      </c>
      <c r="R18" s="500">
        <f>IF($D18="","",IFERROR(100-100/(1+SUMPRODUCT((((高値!E18:R18+安値!E18:R18+終値!E18:R18)/3)&gt;((高値!F18:S18+安値!F18:S18+終値!F18:S18)/3))*((高値!E18:R18+安値!E18:R18+終値!E18:R18)/3)*出来高!E18:R18)/SUMPRODUCT((((高値!E18:R18+安値!E18:R18+終値!E18:R18)/3)&lt;((高値!F18:S18+安値!F18:S18+終値!F18:S18)/3))*((高値!E18:R18+安値!E18:R18+終値!E18:R18)/3)*出来高!E18:R18)),50))</f>
        <v>46.833308996926235</v>
      </c>
      <c r="S18" s="497" t="str">
        <f>IF($D18="","",IF(AND(終値!E18&lt;終値!O18,$Q18&gt;(IFERROR(100-100/(1+SUMPRODUCT((終値!O18:AB18&gt;終値!P18:AC18)*(終値!O18:AB18-終値!P18:AC18))/SUMPRODUCT((終値!O18:AB18&lt;終値!P18:AC18)*(終値!P18:AC18-終値!O18:AB18))),100))),"強気div▲",IF(AND(終値!E18&gt;終値!O18,$Q18&lt;(IFERROR(100-100/(1+SUMPRODUCT((終値!O18:AB18&gt;終値!P18:AC18)*(終値!O18:AB18-終値!P18:AC18))/SUMPRODUCT((終値!O18:AB18&lt;終値!P18:AC18)*(終値!P18:AC18-終値!O18:AB18))),100))),"弱気div▼","－")))</f>
        <v>－</v>
      </c>
      <c r="T18" s="497" t="str">
        <f t="shared" si="3"/>
        <v>－</v>
      </c>
      <c r="U18" s="497" t="str">
        <f>IF(終値!A18="","",BB_スイング!BT18)</f>
        <v>二番底W形成</v>
      </c>
      <c r="V18" s="505">
        <f>IF($D18="","",IFERROR(出来高!E18/AVERAGE(出来高!E18:I18),""))</f>
        <v>1.6432012316249502</v>
      </c>
      <c r="W18" s="506" t="str">
        <f>IF($D18="","",IF(AND($D18&gt;$G18,$O18="拡大↑",OR($N18="スクイーズ★",$N18="収縮")),"◎スクイーズブレイク買",IF(AND($D18&gt;=$H18,$R18&gt;=BB設定!$B$10),"○順張り継続(walk)",IF(AND($S18="強気div▲",$D18&gt;$I18,LEFT($U18,4)&lt;&gt;"二番天井"),"○反発(ダイバ)買",IF($U18="二番底W▲","△二番底買(確)",IF($U18="二番底W形成","△二番底形成",IF(LEFT($U18,4)="二番天井","▼二番天井警戒",IF($D18&lt;$J18,"▼-2σ割れ危険",IF(AND($D18&gt;$E18,$K18&lt;0.6,$R18&gt;=50),"・押し目注目",IF($N18="スクイーズ★","☆スクイーズ監視","様子見"))))))))))</f>
        <v>△二番底形成</v>
      </c>
      <c r="X18" s="501">
        <f t="shared" si="9"/>
        <v>13</v>
      </c>
      <c r="Y18" s="498">
        <f t="shared" si="4"/>
        <v>1718</v>
      </c>
      <c r="Z18" s="498">
        <f t="shared" si="5"/>
        <v>1758.0564821540117</v>
      </c>
      <c r="AA18" s="498">
        <f t="shared" si="6"/>
        <v>1691</v>
      </c>
      <c r="AB18" s="498">
        <f t="shared" si="10"/>
        <v>1795.6629643080234</v>
      </c>
      <c r="AC18" s="504">
        <f t="shared" si="7"/>
        <v>2.88</v>
      </c>
      <c r="AD18" s="498">
        <f>IF($D18="","",MIN(終値!E18:I18))</f>
        <v>1691</v>
      </c>
      <c r="AE18" s="500">
        <f t="shared" si="8"/>
        <v>13.099819999999999</v>
      </c>
    </row>
    <row r="19" spans="1:31" ht="24">
      <c r="A19" s="497" t="str">
        <f>IF(終値!A19="","",HYPERLINK("https://kabutan.jp/stock/?code="&amp;終値!A19,"📈"))</f>
        <v>📈</v>
      </c>
      <c r="B19" s="497" t="str">
        <f>IF(終値!A19="","",終値!A19)</f>
        <v>8411</v>
      </c>
      <c r="C19" s="496" t="str">
        <f>IF(終値!A19="","",終値!B19)</f>
        <v>みずほフィナンシャルＧ</v>
      </c>
      <c r="D19" s="498">
        <f>IF(終値!A19="","",終値!E19)</f>
        <v>8499</v>
      </c>
      <c r="E19" s="498">
        <f>IF($D19="","",AVERAGE(終値!E19:X19))</f>
        <v>8339.65</v>
      </c>
      <c r="F19" s="499">
        <f>IF($D19="","",STDEVP(終値!E19:X19))</f>
        <v>246.94012938362201</v>
      </c>
      <c r="G19" s="498">
        <f>IF($D19="","",$E19+BB設定!$B$4*$F19)</f>
        <v>8833.5302587672431</v>
      </c>
      <c r="H19" s="498">
        <f>IF($D19="","",$E19+BB設定!$B$5*$F19)</f>
        <v>8586.5901293836214</v>
      </c>
      <c r="I19" s="498">
        <f>IF($D19="","",$E19-BB設定!$B$5*$F19)</f>
        <v>8092.7098706163779</v>
      </c>
      <c r="J19" s="498">
        <f>IF($D19="","",$E19-BB設定!$B$4*$F19)</f>
        <v>7845.7697412327552</v>
      </c>
      <c r="K19" s="503">
        <f t="shared" si="0"/>
        <v>0.66132452874078063</v>
      </c>
      <c r="L19" s="502">
        <f t="shared" si="1"/>
        <v>11.844148345967612</v>
      </c>
      <c r="M19" s="502">
        <f>IF($D19="","",IFERROR(MIN(BB_帯幅!B19:AP19)*100,""))</f>
        <v>9.4482681665377672</v>
      </c>
      <c r="N19" s="497" t="str">
        <f>IF($L19="","",IF($L19&lt;=$M19*BB設定!$B$7,"スクイーズ★",IF($L19&lt;=$M19*1.3,"収縮","－")))</f>
        <v>収縮</v>
      </c>
      <c r="O19" s="497" t="str">
        <f>IF($D19="","",IF(AND(BB_帯幅!B19&gt;BB_帯幅!C19,BB_帯幅!C19&gt;BB_帯幅!D19),"拡大↑","縮小↓"))</f>
        <v>拡大↑</v>
      </c>
      <c r="P19" s="497" t="str">
        <f t="shared" si="2"/>
        <v>バンド内</v>
      </c>
      <c r="Q19" s="500">
        <f>IF($D19="","",IFERROR(100-100/(1+SUMPRODUCT((終値!E19:R19&gt;終値!F19:S19)*(終値!E19:R19-終値!F19:S19))/SUMPRODUCT((終値!E19:R19&lt;終値!F19:S19)*(終値!F19:S19-終値!E19:R19))),100))</f>
        <v>50.945209868631849</v>
      </c>
      <c r="R19" s="500">
        <f>IF($D19="","",IFERROR(100-100/(1+SUMPRODUCT((((高値!E19:R19+安値!E19:R19+終値!E19:R19)/3)&gt;((高値!F19:S19+安値!F19:S19+終値!F19:S19)/3))*((高値!E19:R19+安値!E19:R19+終値!E19:R19)/3)*出来高!E19:R19)/SUMPRODUCT((((高値!E19:R19+安値!E19:R19+終値!E19:R19)/3)&lt;((高値!F19:S19+安値!F19:S19+終値!F19:S19)/3))*((高値!E19:R19+安値!E19:R19+終値!E19:R19)/3)*出来高!E19:R19)),50))</f>
        <v>48.878447275770043</v>
      </c>
      <c r="S19" s="497" t="str">
        <f>IF($D19="","",IF(AND(終値!E19&lt;終値!O19,$Q19&gt;(IFERROR(100-100/(1+SUMPRODUCT((終値!O19:AB19&gt;終値!P19:AC19)*(終値!O19:AB19-終値!P19:AC19))/SUMPRODUCT((終値!O19:AB19&lt;終値!P19:AC19)*(終値!P19:AC19-終値!O19:AB19))),100))),"強気div▲",IF(AND(終値!E19&gt;終値!O19,$Q19&lt;(IFERROR(100-100/(1+SUMPRODUCT((終値!O19:AB19&gt;終値!P19:AC19)*(終値!O19:AB19-終値!P19:AC19))/SUMPRODUCT((終値!O19:AB19&lt;終値!P19:AC19)*(終値!P19:AC19-終値!O19:AB19))),100))),"弱気div▼","－")))</f>
        <v>－</v>
      </c>
      <c r="T19" s="497" t="str">
        <f t="shared" si="3"/>
        <v>－</v>
      </c>
      <c r="U19" s="497" t="str">
        <f>IF(終値!A19="","",BB_スイング!BT19)</f>
        <v>二番底W形成</v>
      </c>
      <c r="V19" s="505">
        <f>IF($D19="","",IFERROR(出来高!E19/AVERAGE(出来高!E19:I19),""))</f>
        <v>0.8944840947536784</v>
      </c>
      <c r="W19" s="506" t="str">
        <f>IF($D19="","",IF(AND($D19&gt;$G19,$O19="拡大↑",OR($N19="スクイーズ★",$N19="収縮")),"◎スクイーズブレイク買",IF(AND($D19&gt;=$H19,$R19&gt;=BB設定!$B$10),"○順張り継続(walk)",IF(AND($S19="強気div▲",$D19&gt;$I19,LEFT($U19,4)&lt;&gt;"二番天井"),"○反発(ダイバ)買",IF($U19="二番底W▲","△二番底買(確)",IF($U19="二番底W形成","△二番底形成",IF(LEFT($U19,4)="二番天井","▼二番天井警戒",IF($D19&lt;$J19,"▼-2σ割れ危険",IF(AND($D19&gt;$E19,$K19&lt;0.6,$R19&gt;=50),"・押し目注目",IF($N19="スクイーズ★","☆スクイーズ監視","様子見"))))))))))</f>
        <v>△二番底形成</v>
      </c>
      <c r="X19" s="501">
        <f t="shared" si="9"/>
        <v>35</v>
      </c>
      <c r="Y19" s="498">
        <f t="shared" si="4"/>
        <v>8499</v>
      </c>
      <c r="Z19" s="498">
        <f t="shared" si="5"/>
        <v>8586.5901293836214</v>
      </c>
      <c r="AA19" s="498">
        <f t="shared" si="6"/>
        <v>8339.65</v>
      </c>
      <c r="AB19" s="498">
        <f t="shared" si="10"/>
        <v>8833.5302587672431</v>
      </c>
      <c r="AC19" s="504">
        <f t="shared" si="7"/>
        <v>2.1</v>
      </c>
      <c r="AD19" s="498">
        <f>IF($D19="","",MIN(終値!E19:I19))</f>
        <v>8094</v>
      </c>
      <c r="AE19" s="500">
        <f t="shared" si="8"/>
        <v>35.099809999999998</v>
      </c>
    </row>
    <row r="20" spans="1:31">
      <c r="A20" s="497" t="str">
        <f>IF(終値!A20="","",HYPERLINK("https://kabutan.jp/stock/?code="&amp;終値!A20,"📈"))</f>
        <v>📈</v>
      </c>
      <c r="B20" s="497" t="str">
        <f>IF(終値!A20="","",終値!A20)</f>
        <v>5541</v>
      </c>
      <c r="C20" s="496" t="str">
        <f>IF(終値!A20="","",終値!B20)</f>
        <v>大平洋金属</v>
      </c>
      <c r="D20" s="498">
        <f>IF(終値!A20="","",終値!E20)</f>
        <v>2538</v>
      </c>
      <c r="E20" s="498">
        <f>IF($D20="","",AVERAGE(終値!E20:X20))</f>
        <v>2354.15</v>
      </c>
      <c r="F20" s="499">
        <f>IF($D20="","",STDEVP(終値!E20:X20))</f>
        <v>95.97201414995935</v>
      </c>
      <c r="G20" s="498">
        <f>IF($D20="","",$E20+BB設定!$B$4*$F20)</f>
        <v>2546.0940282999186</v>
      </c>
      <c r="H20" s="498">
        <f>IF($D20="","",$E20+BB設定!$B$5*$F20)</f>
        <v>2450.1220141499593</v>
      </c>
      <c r="I20" s="498">
        <f>IF($D20="","",$E20-BB設定!$B$5*$F20)</f>
        <v>2258.1779858500408</v>
      </c>
      <c r="J20" s="498">
        <f>IF($D20="","",$E20-BB設定!$B$4*$F20)</f>
        <v>2162.2059717000816</v>
      </c>
      <c r="K20" s="503">
        <f t="shared" si="0"/>
        <v>0.97891565480935039</v>
      </c>
      <c r="L20" s="502">
        <f t="shared" si="1"/>
        <v>16.306864753725844</v>
      </c>
      <c r="M20" s="502">
        <f>IF($D20="","",IFERROR(MIN(BB_帯幅!B20:AP20)*100,""))</f>
        <v>8.7367003764735003</v>
      </c>
      <c r="N20" s="497" t="str">
        <f>IF($L20="","",IF($L20&lt;=$M20*BB設定!$B$7,"スクイーズ★",IF($L20&lt;=$M20*1.3,"収縮","－")))</f>
        <v>－</v>
      </c>
      <c r="O20" s="497" t="str">
        <f>IF($D20="","",IF(AND(BB_帯幅!B20&gt;BB_帯幅!C20,BB_帯幅!C20&gt;BB_帯幅!D20),"拡大↑","縮小↓"))</f>
        <v>拡大↑</v>
      </c>
      <c r="P20" s="497" t="str">
        <f t="shared" si="2"/>
        <v>+1σ上</v>
      </c>
      <c r="Q20" s="500">
        <f>IF($D20="","",IFERROR(100-100/(1+SUMPRODUCT((終値!E20:R20&gt;終値!F20:S20)*(終値!E20:R20-終値!F20:S20))/SUMPRODUCT((終値!E20:R20&lt;終値!F20:S20)*(終値!F20:S20-終値!E20:R20))),100))</f>
        <v>74.110671936758891</v>
      </c>
      <c r="R20" s="500">
        <f>IF($D20="","",IFERROR(100-100/(1+SUMPRODUCT((((高値!E20:R20+安値!E20:R20+終値!E20:R20)/3)&gt;((高値!F20:S20+安値!F20:S20+終値!F20:S20)/3))*((高値!E20:R20+安値!E20:R20+終値!E20:R20)/3)*出来高!E20:R20)/SUMPRODUCT((((高値!E20:R20+安値!E20:R20+終値!E20:R20)/3)&lt;((高値!F20:S20+安値!F20:S20+終値!F20:S20)/3))*((高値!E20:R20+安値!E20:R20+終値!E20:R20)/3)*出来高!E20:R20)),50))</f>
        <v>60.421101952490879</v>
      </c>
      <c r="S20" s="497" t="str">
        <f>IF($D20="","",IF(AND(終値!E20&lt;終値!O20,$Q20&gt;(IFERROR(100-100/(1+SUMPRODUCT((終値!O20:AB20&gt;終値!P20:AC20)*(終値!O20:AB20-終値!P20:AC20))/SUMPRODUCT((終値!O20:AB20&lt;終値!P20:AC20)*(終値!P20:AC20-終値!O20:AB20))),100))),"強気div▲",IF(AND(終値!E20&gt;終値!O20,$Q20&lt;(IFERROR(100-100/(1+SUMPRODUCT((終値!O20:AB20&gt;終値!P20:AC20)*(終値!O20:AB20-終値!P20:AC20))/SUMPRODUCT((終値!O20:AB20&lt;終値!P20:AC20)*(終値!P20:AC20-終値!O20:AB20))),100))),"弱気div▼","－")))</f>
        <v>－</v>
      </c>
      <c r="T20" s="497" t="str">
        <f t="shared" si="3"/>
        <v>上walk▲</v>
      </c>
      <c r="U20" s="497" t="str">
        <f>IF(終値!A20="","",BB_スイング!BT20)</f>
        <v>二番底W▲</v>
      </c>
      <c r="V20" s="505">
        <f>IF($D20="","",IFERROR(出来高!E20/AVERAGE(出来高!E20:I20),""))</f>
        <v>1.5056241932509682</v>
      </c>
      <c r="W20" s="506" t="str">
        <f>IF($D20="","",IF(AND($D20&gt;$G20,$O20="拡大↑",OR($N20="スクイーズ★",$N20="収縮")),"◎スクイーズブレイク買",IF(AND($D20&gt;=$H20,$R20&gt;=BB設定!$B$10),"○順張り継続(walk)",IF(AND($S20="強気div▲",$D20&gt;$I20,LEFT($U20,4)&lt;&gt;"二番天井"),"○反発(ダイバ)買",IF($U20="二番底W▲","△二番底買(確)",IF($U20="二番底W形成","△二番底形成",IF(LEFT($U20,4)="二番天井","▼二番天井警戒",IF($D20&lt;$J20,"▼-2σ割れ危険",IF(AND($D20&gt;$E20,$K20&lt;0.6,$R20&gt;=50),"・押し目注目",IF($N20="スクイーズ★","☆スクイーズ監視","様子見"))))))))))</f>
        <v>△二番底買(確)</v>
      </c>
      <c r="X20" s="501">
        <f t="shared" si="9"/>
        <v>43</v>
      </c>
      <c r="Y20" s="498">
        <f t="shared" si="4"/>
        <v>2538</v>
      </c>
      <c r="Z20" s="498">
        <f t="shared" si="5"/>
        <v>2450.1220141499593</v>
      </c>
      <c r="AA20" s="498">
        <f t="shared" si="6"/>
        <v>2354.15</v>
      </c>
      <c r="AB20" s="498">
        <f t="shared" si="10"/>
        <v>2546.0940282999186</v>
      </c>
      <c r="AC20" s="504">
        <f t="shared" si="7"/>
        <v>0.04</v>
      </c>
      <c r="AD20" s="498">
        <f>IF($D20="","",MIN(終値!E20:I20))</f>
        <v>2430</v>
      </c>
      <c r="AE20" s="500">
        <f t="shared" si="8"/>
        <v>43.099800000000002</v>
      </c>
    </row>
    <row r="21" spans="1:31">
      <c r="A21" s="497" t="str">
        <f>IF(終値!A21="","",HYPERLINK("https://kabutan.jp/stock/?code="&amp;終値!A21,"📈"))</f>
        <v>📈</v>
      </c>
      <c r="B21" s="497" t="str">
        <f>IF(終値!A21="","",終値!A21)</f>
        <v>5332</v>
      </c>
      <c r="C21" s="496" t="str">
        <f>IF(終値!A21="","",終値!B21)</f>
        <v>ＴＯＴＯ</v>
      </c>
      <c r="D21" s="498">
        <f>IF(終値!A21="","",終値!E21)</f>
        <v>6528</v>
      </c>
      <c r="E21" s="498">
        <f>IF($D21="","",AVERAGE(終値!E21:X21))</f>
        <v>7291.45</v>
      </c>
      <c r="F21" s="499">
        <f>IF($D21="","",STDEVP(終値!E21:X21))</f>
        <v>600.66558707820104</v>
      </c>
      <c r="G21" s="498">
        <f>IF($D21="","",$E21+BB設定!$B$4*$F21)</f>
        <v>8492.7811741564019</v>
      </c>
      <c r="H21" s="498">
        <f>IF($D21="","",$E21+BB設定!$B$5*$F21)</f>
        <v>7892.1155870782004</v>
      </c>
      <c r="I21" s="498">
        <f>IF($D21="","",$E21-BB設定!$B$5*$F21)</f>
        <v>6690.7844129217992</v>
      </c>
      <c r="J21" s="498">
        <f>IF($D21="","",$E21-BB設定!$B$4*$F21)</f>
        <v>6090.1188258435977</v>
      </c>
      <c r="K21" s="503">
        <f t="shared" si="0"/>
        <v>0.18224831902155991</v>
      </c>
      <c r="L21" s="502">
        <f t="shared" si="1"/>
        <v>32.951777058236758</v>
      </c>
      <c r="M21" s="502">
        <f>IF($D21="","",IFERROR(MIN(BB_帯幅!B21:AP21)*100,""))</f>
        <v>14.459579532758502</v>
      </c>
      <c r="N21" s="497" t="str">
        <f>IF($L21="","",IF($L21&lt;=$M21*BB設定!$B$7,"スクイーズ★",IF($L21&lt;=$M21*1.3,"収縮","－")))</f>
        <v>－</v>
      </c>
      <c r="O21" s="497" t="str">
        <f>IF($D21="","",IF(AND(BB_帯幅!B21&gt;BB_帯幅!C21,BB_帯幅!C21&gt;BB_帯幅!D21),"拡大↑","縮小↓"))</f>
        <v>縮小↓</v>
      </c>
      <c r="P21" s="497" t="str">
        <f t="shared" si="2"/>
        <v>-1σ下</v>
      </c>
      <c r="Q21" s="500">
        <f>IF($D21="","",IFERROR(100-100/(1+SUMPRODUCT((終値!E21:R21&gt;終値!F21:S21)*(終値!E21:R21-終値!F21:S21))/SUMPRODUCT((終値!E21:R21&lt;終値!F21:S21)*(終値!F21:S21-終値!E21:R21))),100))</f>
        <v>30.01560062402497</v>
      </c>
      <c r="R21" s="500">
        <f>IF($D21="","",IFERROR(100-100/(1+SUMPRODUCT((((高値!E21:R21+安値!E21:R21+終値!E21:R21)/3)&gt;((高値!F21:S21+安値!F21:S21+終値!F21:S21)/3))*((高値!E21:R21+安値!E21:R21+終値!E21:R21)/3)*出来高!E21:R21)/SUMPRODUCT((((高値!E21:R21+安値!E21:R21+終値!E21:R21)/3)&lt;((高値!F21:S21+安値!F21:S21+終値!F21:S21)/3))*((高値!E21:R21+安値!E21:R21+終値!E21:R21)/3)*出来高!E21:R21)),50))</f>
        <v>41.474188350450689</v>
      </c>
      <c r="S21" s="497" t="str">
        <f>IF($D21="","",IF(AND(終値!E21&lt;終値!O21,$Q21&gt;(IFERROR(100-100/(1+SUMPRODUCT((終値!O21:AB21&gt;終値!P21:AC21)*(終値!O21:AB21-終値!P21:AC21))/SUMPRODUCT((終値!O21:AB21&lt;終値!P21:AC21)*(終値!P21:AC21-終値!O21:AB21))),100))),"強気div▲",IF(AND(終値!E21&gt;終値!O21,$Q21&lt;(IFERROR(100-100/(1+SUMPRODUCT((終値!O21:AB21&gt;終値!P21:AC21)*(終値!O21:AB21-終値!P21:AC21))/SUMPRODUCT((終値!O21:AB21&lt;終値!P21:AC21)*(終値!P21:AC21-終値!O21:AB21))),100))),"弱気div▼","－")))</f>
        <v>強気div▲</v>
      </c>
      <c r="T21" s="497" t="str">
        <f t="shared" si="3"/>
        <v>下walk▼</v>
      </c>
      <c r="U21" s="497" t="str">
        <f>IF(終値!A21="","",BB_スイング!BT21)</f>
        <v>－</v>
      </c>
      <c r="V21" s="505">
        <f>IF($D21="","",IFERROR(出来高!E21/AVERAGE(出来高!E21:I21),""))</f>
        <v>0.72148508479709272</v>
      </c>
      <c r="W21" s="506" t="str">
        <f>IF($D21="","",IF(AND($D21&gt;$G21,$O21="拡大↑",OR($N21="スクイーズ★",$N21="収縮")),"◎スクイーズブレイク買",IF(AND($D21&gt;=$H21,$R21&gt;=BB設定!$B$10),"○順張り継続(walk)",IF(AND($S21="強気div▲",$D21&gt;$I21,LEFT($U21,4)&lt;&gt;"二番天井"),"○反発(ダイバ)買",IF($U21="二番底W▲","△二番底買(確)",IF($U21="二番底W形成","△二番底形成",IF(LEFT($U21,4)="二番天井","▼二番天井警戒",IF($D21&lt;$J21,"▼-2σ割れ危険",IF(AND($D21&gt;$E21,$K21&lt;0.6,$R21&gt;=50),"・押し目注目",IF($N21="スクイーズ★","☆スクイーズ監視","様子見"))))))))))</f>
        <v>様子見</v>
      </c>
      <c r="X21" s="501">
        <f t="shared" si="9"/>
        <v>0</v>
      </c>
      <c r="Y21" s="498">
        <f t="shared" si="4"/>
        <v>6528</v>
      </c>
      <c r="Z21" s="498">
        <f t="shared" si="5"/>
        <v>7892.1155870782004</v>
      </c>
      <c r="AA21" s="498">
        <f t="shared" si="6"/>
        <v>6171</v>
      </c>
      <c r="AB21" s="498">
        <f t="shared" si="10"/>
        <v>8492.7811741564019</v>
      </c>
      <c r="AC21" s="504">
        <f t="shared" si="7"/>
        <v>5.5</v>
      </c>
      <c r="AD21" s="498">
        <f>IF($D21="","",MIN(終値!E21:I21))</f>
        <v>6171</v>
      </c>
      <c r="AE21" s="500">
        <f t="shared" si="8"/>
        <v>9.9790000000000004E-2</v>
      </c>
    </row>
    <row r="22" spans="1:31">
      <c r="A22" s="497" t="str">
        <f>IF(終値!A22="","",HYPERLINK("https://kabutan.jp/stock/?code="&amp;終値!A22,"📈"))</f>
        <v>📈</v>
      </c>
      <c r="B22" s="497" t="str">
        <f>IF(終値!A22="","",終値!A22)</f>
        <v>8725</v>
      </c>
      <c r="C22" s="496" t="str">
        <f>IF(終値!A22="","",終値!B22)</f>
        <v>ＭＳ＆ＡＤ</v>
      </c>
      <c r="D22" s="498">
        <f>IF(終値!A22="","",終値!E22)</f>
        <v>4827</v>
      </c>
      <c r="E22" s="498">
        <f>IF($D22="","",AVERAGE(終値!E22:X22))</f>
        <v>4749.8500000000004</v>
      </c>
      <c r="F22" s="499">
        <f>IF($D22="","",STDEVP(終値!E22:X22))</f>
        <v>206.45369335519285</v>
      </c>
      <c r="G22" s="498">
        <f>IF($D22="","",$E22+BB設定!$B$4*$F22)</f>
        <v>5162.7573867103856</v>
      </c>
      <c r="H22" s="498">
        <f>IF($D22="","",$E22+BB設定!$B$5*$F22)</f>
        <v>4956.303693355193</v>
      </c>
      <c r="I22" s="498">
        <f>IF($D22="","",$E22-BB設定!$B$5*$F22)</f>
        <v>4543.3963066448077</v>
      </c>
      <c r="J22" s="498">
        <f>IF($D22="","",$E22-BB設定!$B$4*$F22)</f>
        <v>4336.9426132896151</v>
      </c>
      <c r="K22" s="503">
        <f t="shared" si="0"/>
        <v>0.59342288668489351</v>
      </c>
      <c r="L22" s="502">
        <f t="shared" si="1"/>
        <v>17.386123212749254</v>
      </c>
      <c r="M22" s="502">
        <f>IF($D22="","",IFERROR(MIN(BB_帯幅!B22:AP22)*100,""))</f>
        <v>9.8791484426423235</v>
      </c>
      <c r="N22" s="497" t="str">
        <f>IF($L22="","",IF($L22&lt;=$M22*BB設定!$B$7,"スクイーズ★",IF($L22&lt;=$M22*1.3,"収縮","－")))</f>
        <v>－</v>
      </c>
      <c r="O22" s="497" t="str">
        <f>IF($D22="","",IF(AND(BB_帯幅!B22&gt;BB_帯幅!C22,BB_帯幅!C22&gt;BB_帯幅!D22),"拡大↑","縮小↓"))</f>
        <v>縮小↓</v>
      </c>
      <c r="P22" s="497" t="str">
        <f t="shared" si="2"/>
        <v>バンド内</v>
      </c>
      <c r="Q22" s="500">
        <f>IF($D22="","",IFERROR(100-100/(1+SUMPRODUCT((終値!E22:R22&gt;終値!F22:S22)*(終値!E22:R22-終値!F22:S22))/SUMPRODUCT((終値!E22:R22&lt;終値!F22:S22)*(終値!F22:S22-終値!E22:R22))),100))</f>
        <v>63.300970873786405</v>
      </c>
      <c r="R22" s="500">
        <f>IF($D22="","",IFERROR(100-100/(1+SUMPRODUCT((((高値!E22:R22+安値!E22:R22+終値!E22:R22)/3)&gt;((高値!F22:S22+安値!F22:S22+終値!F22:S22)/3))*((高値!E22:R22+安値!E22:R22+終値!E22:R22)/3)*出来高!E22:R22)/SUMPRODUCT((((高値!E22:R22+安値!E22:R22+終値!E22:R22)/3)&lt;((高値!F22:S22+安値!F22:S22+終値!F22:S22)/3))*((高値!E22:R22+安値!E22:R22+終値!E22:R22)/3)*出来高!E22:R22)),50))</f>
        <v>57.297965343343087</v>
      </c>
      <c r="S22" s="497" t="str">
        <f>IF($D22="","",IF(AND(終値!E22&lt;終値!O22,$Q22&gt;(IFERROR(100-100/(1+SUMPRODUCT((終値!O22:AB22&gt;終値!P22:AC22)*(終値!O22:AB22-終値!P22:AC22))/SUMPRODUCT((終値!O22:AB22&lt;終値!P22:AC22)*(終値!P22:AC22-終値!O22:AB22))),100))),"強気div▲",IF(AND(終値!E22&gt;終値!O22,$Q22&lt;(IFERROR(100-100/(1+SUMPRODUCT((終値!O22:AB22&gt;終値!P22:AC22)*(終値!O22:AB22-終値!P22:AC22))/SUMPRODUCT((終値!O22:AB22&lt;終値!P22:AC22)*(終値!P22:AC22-終値!O22:AB22))),100))),"弱気div▼","－")))</f>
        <v>－</v>
      </c>
      <c r="T22" s="497" t="str">
        <f t="shared" si="3"/>
        <v>－</v>
      </c>
      <c r="U22" s="497" t="str">
        <f>IF(終値!A22="","",BB_スイング!BT22)</f>
        <v>－</v>
      </c>
      <c r="V22" s="505">
        <f>IF($D22="","",IFERROR(出来高!E22/AVERAGE(出来高!E22:I22),""))</f>
        <v>0.79803238209117733</v>
      </c>
      <c r="W22" s="506" t="str">
        <f>IF($D22="","",IF(AND($D22&gt;$G22,$O22="拡大↑",OR($N22="スクイーズ★",$N22="収縮")),"◎スクイーズブレイク買",IF(AND($D22&gt;=$H22,$R22&gt;=BB設定!$B$10),"○順張り継続(walk)",IF(AND($S22="強気div▲",$D22&gt;$I22,LEFT($U22,4)&lt;&gt;"二番天井"),"○反発(ダイバ)買",IF($U22="二番底W▲","△二番底買(確)",IF($U22="二番底W形成","△二番底形成",IF(LEFT($U22,4)="二番天井","▼二番天井警戒",IF($D22&lt;$J22,"▼-2σ割れ危険",IF(AND($D22&gt;$E22,$K22&lt;0.6,$R22&gt;=50),"・押し目注目",IF($N22="スクイーズ★","☆スクイーズ監視","様子見"))))))))))</f>
        <v>・押し目注目</v>
      </c>
      <c r="X22" s="501">
        <f t="shared" si="9"/>
        <v>20</v>
      </c>
      <c r="Y22" s="498">
        <f t="shared" si="4"/>
        <v>4827</v>
      </c>
      <c r="Z22" s="498">
        <f t="shared" si="5"/>
        <v>4956.303693355193</v>
      </c>
      <c r="AA22" s="498">
        <f t="shared" si="6"/>
        <v>4749.8500000000004</v>
      </c>
      <c r="AB22" s="498">
        <f t="shared" si="10"/>
        <v>5162.7573867103856</v>
      </c>
      <c r="AC22" s="504">
        <f t="shared" si="7"/>
        <v>4.3499999999999996</v>
      </c>
      <c r="AD22" s="498">
        <f>IF($D22="","",MIN(終値!E22:I22))</f>
        <v>4742</v>
      </c>
      <c r="AE22" s="500">
        <f t="shared" si="8"/>
        <v>20.099779999999999</v>
      </c>
    </row>
    <row r="23" spans="1:31" ht="24">
      <c r="A23" s="497" t="str">
        <f>IF(終値!A23="","",HYPERLINK("https://kabutan.jp/stock/?code="&amp;終値!A23,"📈"))</f>
        <v>📈</v>
      </c>
      <c r="B23" s="497" t="str">
        <f>IF(終値!A23="","",終値!A23)</f>
        <v>8795</v>
      </c>
      <c r="C23" s="496" t="str">
        <f>IF(終値!A23="","",終値!B23)</f>
        <v>Ｔ＆Ｄホールディングス</v>
      </c>
      <c r="D23" s="498">
        <f>IF(終値!A23="","",終値!E23)</f>
        <v>4962</v>
      </c>
      <c r="E23" s="498">
        <f>IF($D23="","",AVERAGE(終値!E23:X23))</f>
        <v>5003.55</v>
      </c>
      <c r="F23" s="499">
        <f>IF($D23="","",STDEVP(終値!E23:X23))</f>
        <v>82.109971988790747</v>
      </c>
      <c r="G23" s="498">
        <f>IF($D23="","",$E23+BB設定!$B$4*$F23)</f>
        <v>5167.7699439775815</v>
      </c>
      <c r="H23" s="498">
        <f>IF($D23="","",$E23+BB設定!$B$5*$F23)</f>
        <v>5085.6599719887909</v>
      </c>
      <c r="I23" s="498">
        <f>IF($D23="","",$E23-BB設定!$B$5*$F23)</f>
        <v>4921.4400280112095</v>
      </c>
      <c r="J23" s="498">
        <f>IF($D23="","",$E23-BB設定!$B$4*$F23)</f>
        <v>4839.3300560224188</v>
      </c>
      <c r="K23" s="503">
        <f t="shared" si="0"/>
        <v>0.37349283225406404</v>
      </c>
      <c r="L23" s="502">
        <f t="shared" si="1"/>
        <v>6.564137221675864</v>
      </c>
      <c r="M23" s="502">
        <f>IF($D23="","",IFERROR(MIN(BB_帯幅!B23:AP23)*100,""))</f>
        <v>6.5641372216758693</v>
      </c>
      <c r="N23" s="497" t="str">
        <f>IF($L23="","",IF($L23&lt;=$M23*BB設定!$B$7,"スクイーズ★",IF($L23&lt;=$M23*1.3,"収縮","－")))</f>
        <v>スクイーズ★</v>
      </c>
      <c r="O23" s="497" t="str">
        <f>IF($D23="","",IF(AND(BB_帯幅!B23&gt;BB_帯幅!C23,BB_帯幅!C23&gt;BB_帯幅!D23),"拡大↑","縮小↓"))</f>
        <v>縮小↓</v>
      </c>
      <c r="P23" s="497" t="str">
        <f t="shared" si="2"/>
        <v>バンド内</v>
      </c>
      <c r="Q23" s="500">
        <f>IF($D23="","",IFERROR(100-100/(1+SUMPRODUCT((終値!E23:R23&gt;終値!F23:S23)*(終値!E23:R23-終値!F23:S23))/SUMPRODUCT((終値!E23:R23&lt;終値!F23:S23)*(終値!F23:S23-終値!E23:R23))),100))</f>
        <v>50.964912280701753</v>
      </c>
      <c r="R23" s="500">
        <f>IF($D23="","",IFERROR(100-100/(1+SUMPRODUCT((((高値!E23:R23+安値!E23:R23+終値!E23:R23)/3)&gt;((高値!F23:S23+安値!F23:S23+終値!F23:S23)/3))*((高値!E23:R23+安値!E23:R23+終値!E23:R23)/3)*出来高!E23:R23)/SUMPRODUCT((((高値!E23:R23+安値!E23:R23+終値!E23:R23)/3)&lt;((高値!F23:S23+安値!F23:S23+終値!F23:S23)/3))*((高値!E23:R23+安値!E23:R23+終値!E23:R23)/3)*出来高!E23:R23)),50))</f>
        <v>50.024428300086164</v>
      </c>
      <c r="S23" s="497" t="str">
        <f>IF($D23="","",IF(AND(終値!E23&lt;終値!O23,$Q23&gt;(IFERROR(100-100/(1+SUMPRODUCT((終値!O23:AB23&gt;終値!P23:AC23)*(終値!O23:AB23-終値!P23:AC23))/SUMPRODUCT((終値!O23:AB23&lt;終値!P23:AC23)*(終値!P23:AC23-終値!O23:AB23))),100))),"強気div▲",IF(AND(終値!E23&gt;終値!O23,$Q23&lt;(IFERROR(100-100/(1+SUMPRODUCT((終値!O23:AB23&gt;終値!P23:AC23)*(終値!O23:AB23-終値!P23:AC23))/SUMPRODUCT((終値!O23:AB23&lt;終値!P23:AC23)*(終値!P23:AC23-終値!O23:AB23))),100))),"弱気div▼","－")))</f>
        <v>－</v>
      </c>
      <c r="T23" s="497" t="str">
        <f t="shared" si="3"/>
        <v>－</v>
      </c>
      <c r="U23" s="497" t="str">
        <f>IF(終値!A23="","",BB_スイング!BT23)</f>
        <v>二番底W形成</v>
      </c>
      <c r="V23" s="505">
        <f>IF($D23="","",IFERROR(出来高!E23/AVERAGE(出来高!E23:I23),""))</f>
        <v>1.470595993300186</v>
      </c>
      <c r="W23" s="506" t="str">
        <f>IF($D23="","",IF(AND($D23&gt;$G23,$O23="拡大↑",OR($N23="スクイーズ★",$N23="収縮")),"◎スクイーズブレイク買",IF(AND($D23&gt;=$H23,$R23&gt;=BB設定!$B$10),"○順張り継続(walk)",IF(AND($S23="強気div▲",$D23&gt;$I23,LEFT($U23,4)&lt;&gt;"二番天井"),"○反発(ダイバ)買",IF($U23="二番底W▲","△二番底買(確)",IF($U23="二番底W形成","△二番底形成",IF(LEFT($U23,4)="二番天井","▼二番天井警戒",IF($D23&lt;$J23,"▼-2σ割れ危険",IF(AND($D23&gt;$E23,$K23&lt;0.6,$R23&gt;=50),"・押し目注目",IF($N23="スクイーズ★","☆スクイーズ監視","様子見"))))))))))</f>
        <v>△二番底形成</v>
      </c>
      <c r="X23" s="501">
        <f t="shared" si="9"/>
        <v>25</v>
      </c>
      <c r="Y23" s="498">
        <f t="shared" si="4"/>
        <v>4962</v>
      </c>
      <c r="Z23" s="498">
        <f t="shared" si="5"/>
        <v>5085.6599719887909</v>
      </c>
      <c r="AA23" s="498">
        <f t="shared" si="6"/>
        <v>4962</v>
      </c>
      <c r="AB23" s="498">
        <f t="shared" si="10"/>
        <v>5167.7699439775815</v>
      </c>
      <c r="AC23" s="504" t="str">
        <f t="shared" si="7"/>
        <v>－</v>
      </c>
      <c r="AD23" s="498">
        <f>IF($D23="","",MIN(終値!E23:I23))</f>
        <v>4962</v>
      </c>
      <c r="AE23" s="500">
        <f t="shared" si="8"/>
        <v>25.099769999999999</v>
      </c>
    </row>
    <row r="24" spans="1:31">
      <c r="A24" s="497" t="str">
        <f>IF(終値!A24="","",HYPERLINK("https://kabutan.jp/stock/?code="&amp;終値!A24,"📈"))</f>
        <v>📈</v>
      </c>
      <c r="B24" s="497" t="str">
        <f>IF(終値!A24="","",終値!A24)</f>
        <v>5019</v>
      </c>
      <c r="C24" s="496" t="str">
        <f>IF(終値!A24="","",終値!B24)</f>
        <v>出光興産</v>
      </c>
      <c r="D24" s="498">
        <f>IF(終値!A24="","",終値!E24)</f>
        <v>1258.5</v>
      </c>
      <c r="E24" s="498">
        <f>IF($D24="","",AVERAGE(終値!E24:X24))</f>
        <v>1281.375</v>
      </c>
      <c r="F24" s="499">
        <f>IF($D24="","",STDEVP(終値!E24:X24))</f>
        <v>32.196612787683115</v>
      </c>
      <c r="G24" s="498">
        <f>IF($D24="","",$E24+BB設定!$B$4*$F24)</f>
        <v>1345.7682255753662</v>
      </c>
      <c r="H24" s="498">
        <f>IF($D24="","",$E24+BB設定!$B$5*$F24)</f>
        <v>1313.5716127876831</v>
      </c>
      <c r="I24" s="498">
        <f>IF($D24="","",$E24-BB設定!$B$5*$F24)</f>
        <v>1249.1783872123169</v>
      </c>
      <c r="J24" s="498">
        <f>IF($D24="","",$E24-BB設定!$B$4*$F24)</f>
        <v>1216.9817744246338</v>
      </c>
      <c r="K24" s="503">
        <f t="shared" si="0"/>
        <v>0.32238038399530877</v>
      </c>
      <c r="L24" s="502">
        <f t="shared" si="1"/>
        <v>10.050644904944479</v>
      </c>
      <c r="M24" s="502">
        <f>IF($D24="","",IFERROR(MIN(BB_帯幅!B24:AP24)*100,""))</f>
        <v>7.8021313266136332</v>
      </c>
      <c r="N24" s="497" t="str">
        <f>IF($L24="","",IF($L24&lt;=$M24*BB設定!$B$7,"スクイーズ★",IF($L24&lt;=$M24*1.3,"収縮","－")))</f>
        <v>収縮</v>
      </c>
      <c r="O24" s="497" t="str">
        <f>IF($D24="","",IF(AND(BB_帯幅!B24&gt;BB_帯幅!C24,BB_帯幅!C24&gt;BB_帯幅!D24),"拡大↑","縮小↓"))</f>
        <v>縮小↓</v>
      </c>
      <c r="P24" s="497" t="str">
        <f t="shared" si="2"/>
        <v>バンド内</v>
      </c>
      <c r="Q24" s="500">
        <f>IF($D24="","",IFERROR(100-100/(1+SUMPRODUCT((終値!E24:R24&gt;終値!F24:S24)*(終値!E24:R24-終値!F24:S24))/SUMPRODUCT((終値!E24:R24&lt;終値!F24:S24)*(終値!F24:S24-終値!E24:R24))),100))</f>
        <v>49.221789883268478</v>
      </c>
      <c r="R24" s="500">
        <f>IF($D24="","",IFERROR(100-100/(1+SUMPRODUCT((((高値!E24:R24+安値!E24:R24+終値!E24:R24)/3)&gt;((高値!F24:S24+安値!F24:S24+終値!F24:S24)/3))*((高値!E24:R24+安値!E24:R24+終値!E24:R24)/3)*出来高!E24:R24)/SUMPRODUCT((((高値!E24:R24+安値!E24:R24+終値!E24:R24)/3)&lt;((高値!F24:S24+安値!F24:S24+終値!F24:S24)/3))*((高値!E24:R24+安値!E24:R24+終値!E24:R24)/3)*出来高!E24:R24)),50))</f>
        <v>44.780005575159919</v>
      </c>
      <c r="S24" s="497" t="str">
        <f>IF($D24="","",IF(AND(終値!E24&lt;終値!O24,$Q24&gt;(IFERROR(100-100/(1+SUMPRODUCT((終値!O24:AB24&gt;終値!P24:AC24)*(終値!O24:AB24-終値!P24:AC24))/SUMPRODUCT((終値!O24:AB24&lt;終値!P24:AC24)*(終値!P24:AC24-終値!O24:AB24))),100))),"強気div▲",IF(AND(終値!E24&gt;終値!O24,$Q24&lt;(IFERROR(100-100/(1+SUMPRODUCT((終値!O24:AB24&gt;終値!P24:AC24)*(終値!O24:AB24-終値!P24:AC24))/SUMPRODUCT((終値!O24:AB24&lt;終値!P24:AC24)*(終値!P24:AC24-終値!O24:AB24))),100))),"弱気div▼","－")))</f>
        <v>－</v>
      </c>
      <c r="T24" s="497" t="str">
        <f t="shared" si="3"/>
        <v>－</v>
      </c>
      <c r="U24" s="497" t="str">
        <f>IF(終値!A24="","",BB_スイング!BT24)</f>
        <v>二番天井M形成</v>
      </c>
      <c r="V24" s="505">
        <f>IF($D24="","",IFERROR(出来高!E24/AVERAGE(出来高!E24:I24),""))</f>
        <v>0.90135949889083222</v>
      </c>
      <c r="W24" s="506" t="str">
        <f>IF($D24="","",IF(AND($D24&gt;$G24,$O24="拡大↑",OR($N24="スクイーズ★",$N24="収縮")),"◎スクイーズブレイク買",IF(AND($D24&gt;=$H24,$R24&gt;=BB設定!$B$10),"○順張り継続(walk)",IF(AND($S24="強気div▲",$D24&gt;$I24,LEFT($U24,4)&lt;&gt;"二番天井"),"○反発(ダイバ)買",IF($U24="二番底W▲","△二番底買(確)",IF($U24="二番底W形成","△二番底形成",IF(LEFT($U24,4)="二番天井","▼二番天井警戒",IF($D24&lt;$J24,"▼-2σ割れ危険",IF(AND($D24&gt;$E24,$K24&lt;0.6,$R24&gt;=50),"・押し目注目",IF($N24="スクイーズ★","☆スクイーズ監視","様子見"))))))))))</f>
        <v>▼二番天井警戒</v>
      </c>
      <c r="X24" s="501">
        <f t="shared" si="9"/>
        <v>0</v>
      </c>
      <c r="Y24" s="498">
        <f t="shared" si="4"/>
        <v>1258.5</v>
      </c>
      <c r="Z24" s="498">
        <f t="shared" si="5"/>
        <v>1313.5716127876831</v>
      </c>
      <c r="AA24" s="498">
        <f t="shared" si="6"/>
        <v>1241</v>
      </c>
      <c r="AB24" s="498">
        <f t="shared" si="10"/>
        <v>1345.7682255753662</v>
      </c>
      <c r="AC24" s="504">
        <f t="shared" si="7"/>
        <v>4.99</v>
      </c>
      <c r="AD24" s="498">
        <f>IF($D24="","",MIN(終値!E24:I24))</f>
        <v>1241</v>
      </c>
      <c r="AE24" s="500">
        <f t="shared" si="8"/>
        <v>9.9760000000000001E-2</v>
      </c>
    </row>
    <row r="25" spans="1:31">
      <c r="A25" s="497" t="str">
        <f>IF(終値!A25="","",HYPERLINK("https://kabutan.jp/stock/?code="&amp;終値!A25,"📈"))</f>
        <v>📈</v>
      </c>
      <c r="B25" s="497" t="str">
        <f>IF(終値!A25="","",終値!A25)</f>
        <v>8053</v>
      </c>
      <c r="C25" s="496" t="str">
        <f>IF(終値!A25="","",終値!B25)</f>
        <v>住友商事</v>
      </c>
      <c r="D25" s="498">
        <f>IF(終値!A25="","",終値!E25)</f>
        <v>1748.5</v>
      </c>
      <c r="E25" s="498">
        <f>IF($D25="","",AVERAGE(終値!E25:X25))</f>
        <v>1609.65</v>
      </c>
      <c r="F25" s="499">
        <f>IF($D25="","",STDEVP(終値!E25:X25))</f>
        <v>56.269907588337126</v>
      </c>
      <c r="G25" s="498">
        <f>IF($D25="","",$E25+BB設定!$B$4*$F25)</f>
        <v>1722.1898151766743</v>
      </c>
      <c r="H25" s="498">
        <f>IF($D25="","",$E25+BB設定!$B$5*$F25)</f>
        <v>1665.9199075883373</v>
      </c>
      <c r="I25" s="498">
        <f>IF($D25="","",$E25-BB設定!$B$5*$F25)</f>
        <v>1553.3800924116629</v>
      </c>
      <c r="J25" s="498">
        <f>IF($D25="","",$E25-BB設定!$B$4*$F25)</f>
        <v>1497.1101848233259</v>
      </c>
      <c r="K25" s="503">
        <f t="shared" si="0"/>
        <v>1.1168927849313677</v>
      </c>
      <c r="L25" s="502">
        <f t="shared" si="1"/>
        <v>13.983141077460839</v>
      </c>
      <c r="M25" s="502">
        <f>IF($D25="","",IFERROR(MIN(BB_帯幅!B25:AP25)*100,""))</f>
        <v>5.8264292127599271</v>
      </c>
      <c r="N25" s="497" t="str">
        <f>IF($L25="","",IF($L25&lt;=$M25*BB設定!$B$7,"スクイーズ★",IF($L25&lt;=$M25*1.3,"収縮","－")))</f>
        <v>－</v>
      </c>
      <c r="O25" s="497" t="str">
        <f>IF($D25="","",IF(AND(BB_帯幅!B25&gt;BB_帯幅!C25,BB_帯幅!C25&gt;BB_帯幅!D25),"拡大↑","縮小↓"))</f>
        <v>拡大↑</v>
      </c>
      <c r="P25" s="497" t="str">
        <f t="shared" si="2"/>
        <v>↑+2σ突破</v>
      </c>
      <c r="Q25" s="500">
        <f>IF($D25="","",IFERROR(100-100/(1+SUMPRODUCT((終値!E25:R25&gt;終値!F25:S25)*(終値!E25:R25-終値!F25:S25))/SUMPRODUCT((終値!E25:R25&lt;終値!F25:S25)*(終値!F25:S25-終値!E25:R25))),100))</f>
        <v>69.402110199296601</v>
      </c>
      <c r="R25" s="500">
        <f>IF($D25="","",IFERROR(100-100/(1+SUMPRODUCT((((高値!E25:R25+安値!E25:R25+終値!E25:R25)/3)&gt;((高値!F25:S25+安値!F25:S25+終値!F25:S25)/3))*((高値!E25:R25+安値!E25:R25+終値!E25:R25)/3)*出来高!E25:R25)/SUMPRODUCT((((高値!E25:R25+安値!E25:R25+終値!E25:R25)/3)&lt;((高値!F25:S25+安値!F25:S25+終値!F25:S25)/3))*((高値!E25:R25+安値!E25:R25+終値!E25:R25)/3)*出来高!E25:R25)),50))</f>
        <v>74.553490427341501</v>
      </c>
      <c r="S25" s="497" t="str">
        <f>IF($D25="","",IF(AND(終値!E25&lt;終値!O25,$Q25&gt;(IFERROR(100-100/(1+SUMPRODUCT((終値!O25:AB25&gt;終値!P25:AC25)*(終値!O25:AB25-終値!P25:AC25))/SUMPRODUCT((終値!O25:AB25&lt;終値!P25:AC25)*(終値!P25:AC25-終値!O25:AB25))),100))),"強気div▲",IF(AND(終値!E25&gt;終値!O25,$Q25&lt;(IFERROR(100-100/(1+SUMPRODUCT((終値!O25:AB25&gt;終値!P25:AC25)*(終値!O25:AB25-終値!P25:AC25))/SUMPRODUCT((終値!O25:AB25&lt;終値!P25:AC25)*(終値!P25:AC25-終値!O25:AB25))),100))),"弱気div▼","－")))</f>
        <v>－</v>
      </c>
      <c r="T25" s="497" t="str">
        <f t="shared" si="3"/>
        <v>上walk▲</v>
      </c>
      <c r="U25" s="497" t="str">
        <f>IF(終値!A25="","",BB_スイング!BT25)</f>
        <v>二番底W▲</v>
      </c>
      <c r="V25" s="505">
        <f>IF($D25="","",IFERROR(出来高!E25/AVERAGE(出来高!E25:I25),""))</f>
        <v>0.60042495966212495</v>
      </c>
      <c r="W25" s="506" t="str">
        <f>IF($D25="","",IF(AND($D25&gt;$G25,$O25="拡大↑",OR($N25="スクイーズ★",$N25="収縮")),"◎スクイーズブレイク買",IF(AND($D25&gt;=$H25,$R25&gt;=BB設定!$B$10),"○順張り継続(walk)",IF(AND($S25="強気div▲",$D25&gt;$I25,LEFT($U25,4)&lt;&gt;"二番天井"),"○反発(ダイバ)買",IF($U25="二番底W▲","△二番底買(確)",IF($U25="二番底W形成","△二番底形成",IF(LEFT($U25,4)="二番天井","▼二番天井警戒",IF($D25&lt;$J25,"▼-2σ割れ危険",IF(AND($D25&gt;$E25,$K25&lt;0.6,$R25&gt;=50),"・押し目注目",IF($N25="スクイーズ★","☆スクイーズ監視","様子見"))))))))))</f>
        <v>△二番底買(確)</v>
      </c>
      <c r="X25" s="501">
        <f t="shared" si="9"/>
        <v>55</v>
      </c>
      <c r="Y25" s="498">
        <f t="shared" si="4"/>
        <v>1748.5</v>
      </c>
      <c r="Z25" s="498">
        <f t="shared" si="5"/>
        <v>1665.9199075883373</v>
      </c>
      <c r="AA25" s="498">
        <f t="shared" si="6"/>
        <v>1609.65</v>
      </c>
      <c r="AB25" s="498">
        <f t="shared" si="10"/>
        <v>1778.4597227650115</v>
      </c>
      <c r="AC25" s="504">
        <f t="shared" si="7"/>
        <v>0.22</v>
      </c>
      <c r="AD25" s="498">
        <f>IF($D25="","",MIN(終値!E25:I25))</f>
        <v>1660.5</v>
      </c>
      <c r="AE25" s="500">
        <f t="shared" si="8"/>
        <v>55.09975</v>
      </c>
    </row>
    <row r="26" spans="1:31">
      <c r="A26" s="497" t="str">
        <f>IF(終値!A26="","",HYPERLINK("https://kabutan.jp/stock/?code="&amp;終値!A26,"📈"))</f>
        <v>📈</v>
      </c>
      <c r="B26" s="497" t="str">
        <f>IF(終値!A26="","",終値!A26)</f>
        <v>8591</v>
      </c>
      <c r="C26" s="496" t="str">
        <f>IF(終値!A26="","",終値!B26)</f>
        <v>オリックス</v>
      </c>
      <c r="D26" s="498">
        <f>IF(終値!A26="","",終値!E26)</f>
        <v>6513</v>
      </c>
      <c r="E26" s="498">
        <f>IF($D26="","",AVERAGE(終値!E26:X26))</f>
        <v>6465.8</v>
      </c>
      <c r="F26" s="499">
        <f>IF($D26="","",STDEVP(終値!E26:X26))</f>
        <v>112.47470826812577</v>
      </c>
      <c r="G26" s="498">
        <f>IF($D26="","",$E26+BB設定!$B$4*$F26)</f>
        <v>6690.7494165362514</v>
      </c>
      <c r="H26" s="498">
        <f>IF($D26="","",$E26+BB設定!$B$5*$F26)</f>
        <v>6578.2747082681262</v>
      </c>
      <c r="I26" s="498">
        <f>IF($D26="","",$E26-BB設定!$B$5*$F26)</f>
        <v>6353.3252917318741</v>
      </c>
      <c r="J26" s="498">
        <f>IF($D26="","",$E26-BB設定!$B$4*$F26)</f>
        <v>6240.850583463749</v>
      </c>
      <c r="K26" s="503">
        <f t="shared" si="0"/>
        <v>0.60491247482829857</v>
      </c>
      <c r="L26" s="502">
        <f t="shared" si="1"/>
        <v>6.9581309825930653</v>
      </c>
      <c r="M26" s="502">
        <f>IF($D26="","",IFERROR(MIN(BB_帯幅!B26:AP26)*100,""))</f>
        <v>5.4156122757989502</v>
      </c>
      <c r="N26" s="497" t="str">
        <f>IF($L26="","",IF($L26&lt;=$M26*BB設定!$B$7,"スクイーズ★",IF($L26&lt;=$M26*1.3,"収縮","－")))</f>
        <v>収縮</v>
      </c>
      <c r="O26" s="497" t="str">
        <f>IF($D26="","",IF(AND(BB_帯幅!B26&gt;BB_帯幅!C26,BB_帯幅!C26&gt;BB_帯幅!D26),"拡大↑","縮小↓"))</f>
        <v>縮小↓</v>
      </c>
      <c r="P26" s="497" t="str">
        <f t="shared" si="2"/>
        <v>バンド内</v>
      </c>
      <c r="Q26" s="500">
        <f>IF($D26="","",IFERROR(100-100/(1+SUMPRODUCT((終値!E26:R26&gt;終値!F26:S26)*(終値!E26:R26-終値!F26:S26))/SUMPRODUCT((終値!E26:R26&lt;終値!F26:S26)*(終値!F26:S26-終値!E26:R26))),100))</f>
        <v>49.948078920041539</v>
      </c>
      <c r="R26" s="500">
        <f>IF($D26="","",IFERROR(100-100/(1+SUMPRODUCT((((高値!E26:R26+安値!E26:R26+終値!E26:R26)/3)&gt;((高値!F26:S26+安値!F26:S26+終値!F26:S26)/3))*((高値!E26:R26+安値!E26:R26+終値!E26:R26)/3)*出来高!E26:R26)/SUMPRODUCT((((高値!E26:R26+安値!E26:R26+終値!E26:R26)/3)&lt;((高値!F26:S26+安値!F26:S26+終値!F26:S26)/3))*((高値!E26:R26+安値!E26:R26+終値!E26:R26)/3)*出来高!E26:R26)),50))</f>
        <v>52.032162815891773</v>
      </c>
      <c r="S26" s="497" t="str">
        <f>IF($D26="","",IF(AND(終値!E26&lt;終値!O26,$Q26&gt;(IFERROR(100-100/(1+SUMPRODUCT((終値!O26:AB26&gt;終値!P26:AC26)*(終値!O26:AB26-終値!P26:AC26))/SUMPRODUCT((終値!O26:AB26&lt;終値!P26:AC26)*(終値!P26:AC26-終値!O26:AB26))),100))),"強気div▲",IF(AND(終値!E26&gt;終値!O26,$Q26&lt;(IFERROR(100-100/(1+SUMPRODUCT((終値!O26:AB26&gt;終値!P26:AC26)*(終値!O26:AB26-終値!P26:AC26))/SUMPRODUCT((終値!O26:AB26&lt;終値!P26:AC26)*(終値!P26:AC26-終値!O26:AB26))),100))),"弱気div▼","－")))</f>
        <v>－</v>
      </c>
      <c r="T26" s="497" t="str">
        <f t="shared" si="3"/>
        <v>－</v>
      </c>
      <c r="U26" s="497" t="str">
        <f>IF(終値!A26="","",BB_スイング!BT26)</f>
        <v>二番底W形成</v>
      </c>
      <c r="V26" s="505">
        <f>IF($D26="","",IFERROR(出来高!E26/AVERAGE(出来高!E26:I26),""))</f>
        <v>0.86722036783302048</v>
      </c>
      <c r="W26" s="506" t="str">
        <f>IF($D26="","",IF(AND($D26&gt;$G26,$O26="拡大↑",OR($N26="スクイーズ★",$N26="収縮")),"◎スクイーズブレイク買",IF(AND($D26&gt;=$H26,$R26&gt;=BB設定!$B$10),"○順張り継続(walk)",IF(AND($S26="強気div▲",$D26&gt;$I26,LEFT($U26,4)&lt;&gt;"二番天井"),"○反発(ダイバ)買",IF($U26="二番底W▲","△二番底買(確)",IF($U26="二番底W形成","△二番底形成",IF(LEFT($U26,4)="二番天井","▼二番天井警戒",IF($D26&lt;$J26,"▼-2σ割れ危険",IF(AND($D26&gt;$E26,$K26&lt;0.6,$R26&gt;=50),"・押し目注目",IF($N26="スクイーズ★","☆スクイーズ監視","様子見"))))))))))</f>
        <v>△二番底形成</v>
      </c>
      <c r="X26" s="501">
        <f t="shared" si="9"/>
        <v>25</v>
      </c>
      <c r="Y26" s="498">
        <f t="shared" si="4"/>
        <v>6513</v>
      </c>
      <c r="Z26" s="498">
        <f t="shared" si="5"/>
        <v>6578.2747082681262</v>
      </c>
      <c r="AA26" s="498">
        <f t="shared" si="6"/>
        <v>6465.8</v>
      </c>
      <c r="AB26" s="498">
        <f t="shared" si="10"/>
        <v>6690.7494165362514</v>
      </c>
      <c r="AC26" s="504">
        <f t="shared" si="7"/>
        <v>3.77</v>
      </c>
      <c r="AD26" s="498">
        <f>IF($D26="","",MIN(終値!E26:I26))</f>
        <v>6328</v>
      </c>
      <c r="AE26" s="500">
        <f t="shared" si="8"/>
        <v>25.099740000000001</v>
      </c>
    </row>
    <row r="27" spans="1:31">
      <c r="A27" s="497" t="str">
        <f>IF(終値!A27="","",HYPERLINK("https://kabutan.jp/stock/?code="&amp;終値!A27,"📈"))</f>
        <v>📈</v>
      </c>
      <c r="B27" s="497" t="str">
        <f>IF(終値!A27="","",終値!A27)</f>
        <v>3401</v>
      </c>
      <c r="C27" s="496" t="str">
        <f>IF(終値!A27="","",終値!B27)</f>
        <v>帝人</v>
      </c>
      <c r="D27" s="498">
        <f>IF(終値!A27="","",終値!E27)</f>
        <v>896</v>
      </c>
      <c r="E27" s="498">
        <f>IF($D27="","",AVERAGE(終値!E27:X27))</f>
        <v>887.09000000000015</v>
      </c>
      <c r="F27" s="499">
        <f>IF($D27="","",STDEVP(終値!E27:X27))</f>
        <v>28.215596750733447</v>
      </c>
      <c r="G27" s="498">
        <f>IF($D27="","",$E27+BB設定!$B$4*$F27)</f>
        <v>943.521193501467</v>
      </c>
      <c r="H27" s="498">
        <f>IF($D27="","",$E27+BB設定!$B$5*$F27)</f>
        <v>915.30559675073357</v>
      </c>
      <c r="I27" s="498">
        <f>IF($D27="","",$E27-BB設定!$B$5*$F27)</f>
        <v>858.87440324926672</v>
      </c>
      <c r="J27" s="498">
        <f>IF($D27="","",$E27-BB設定!$B$4*$F27)</f>
        <v>830.65880649853329</v>
      </c>
      <c r="K27" s="503">
        <f t="shared" si="0"/>
        <v>0.57894569870977697</v>
      </c>
      <c r="L27" s="502">
        <f t="shared" si="1"/>
        <v>12.722766236000144</v>
      </c>
      <c r="M27" s="502">
        <f>IF($D27="","",IFERROR(MIN(BB_帯幅!B27:AP27)*100,""))</f>
        <v>6.3826000052630825</v>
      </c>
      <c r="N27" s="497" t="str">
        <f>IF($L27="","",IF($L27&lt;=$M27*BB設定!$B$7,"スクイーズ★",IF($L27&lt;=$M27*1.3,"収縮","－")))</f>
        <v>－</v>
      </c>
      <c r="O27" s="497" t="str">
        <f>IF($D27="","",IF(AND(BB_帯幅!B27&gt;BB_帯幅!C27,BB_帯幅!C27&gt;BB_帯幅!D27),"拡大↑","縮小↓"))</f>
        <v>縮小↓</v>
      </c>
      <c r="P27" s="497" t="str">
        <f t="shared" si="2"/>
        <v>バンド内</v>
      </c>
      <c r="Q27" s="500">
        <f>IF($D27="","",IFERROR(100-100/(1+SUMPRODUCT((終値!E27:R27&gt;終値!F27:S27)*(終値!E27:R27-終値!F27:S27))/SUMPRODUCT((終値!E27:R27&lt;終値!F27:S27)*(終値!F27:S27-終値!E27:R27))),100))</f>
        <v>55.298273155416013</v>
      </c>
      <c r="R27" s="500">
        <f>IF($D27="","",IFERROR(100-100/(1+SUMPRODUCT((((高値!E27:R27+安値!E27:R27+終値!E27:R27)/3)&gt;((高値!F27:S27+安値!F27:S27+終値!F27:S27)/3))*((高値!E27:R27+安値!E27:R27+終値!E27:R27)/3)*出来高!E27:R27)/SUMPRODUCT((((高値!E27:R27+安値!E27:R27+終値!E27:R27)/3)&lt;((高値!F27:S27+安値!F27:S27+終値!F27:S27)/3))*((高値!E27:R27+安値!E27:R27+終値!E27:R27)/3)*出来高!E27:R27)),50))</f>
        <v>49.399557382657832</v>
      </c>
      <c r="S27" s="497" t="str">
        <f>IF($D27="","",IF(AND(終値!E27&lt;終値!O27,$Q27&gt;(IFERROR(100-100/(1+SUMPRODUCT((終値!O27:AB27&gt;終値!P27:AC27)*(終値!O27:AB27-終値!P27:AC27))/SUMPRODUCT((終値!O27:AB27&lt;終値!P27:AC27)*(終値!P27:AC27-終値!O27:AB27))),100))),"強気div▲",IF(AND(終値!E27&gt;終値!O27,$Q27&lt;(IFERROR(100-100/(1+SUMPRODUCT((終値!O27:AB27&gt;終値!P27:AC27)*(終値!O27:AB27-終値!P27:AC27))/SUMPRODUCT((終値!O27:AB27&lt;終値!P27:AC27)*(終値!P27:AC27-終値!O27:AB27))),100))),"弱気div▼","－")))</f>
        <v>弱気div▼</v>
      </c>
      <c r="T27" s="497" t="str">
        <f t="shared" si="3"/>
        <v>－</v>
      </c>
      <c r="U27" s="497" t="str">
        <f>IF(終値!A27="","",BB_スイング!BT27)</f>
        <v>二番底W形成</v>
      </c>
      <c r="V27" s="505">
        <f>IF($D27="","",IFERROR(出来高!E27/AVERAGE(出来高!E27:I27),""))</f>
        <v>0.64845584251399679</v>
      </c>
      <c r="W27" s="506" t="str">
        <f>IF($D27="","",IF(AND($D27&gt;$G27,$O27="拡大↑",OR($N27="スクイーズ★",$N27="収縮")),"◎スクイーズブレイク買",IF(AND($D27&gt;=$H27,$R27&gt;=BB設定!$B$10),"○順張り継続(walk)",IF(AND($S27="強気div▲",$D27&gt;$I27,LEFT($U27,4)&lt;&gt;"二番天井"),"○反発(ダイバ)買",IF($U27="二番底W▲","△二番底買(確)",IF($U27="二番底W形成","△二番底形成",IF(LEFT($U27,4)="二番天井","▼二番天井警戒",IF($D27&lt;$J27,"▼-2σ割れ危険",IF(AND($D27&gt;$E27,$K27&lt;0.6,$R27&gt;=50),"・押し目注目",IF($N27="スクイーズ★","☆スクイーズ監視","様子見"))))))))))</f>
        <v>△二番底形成</v>
      </c>
      <c r="X27" s="501">
        <f t="shared" si="9"/>
        <v>15</v>
      </c>
      <c r="Y27" s="498">
        <f t="shared" si="4"/>
        <v>896</v>
      </c>
      <c r="Z27" s="498">
        <f t="shared" si="5"/>
        <v>915.30559675073357</v>
      </c>
      <c r="AA27" s="498">
        <f t="shared" si="6"/>
        <v>887.09000000000015</v>
      </c>
      <c r="AB27" s="498">
        <f t="shared" si="10"/>
        <v>943.521193501467</v>
      </c>
      <c r="AC27" s="504">
        <f t="shared" si="7"/>
        <v>5.33</v>
      </c>
      <c r="AD27" s="498">
        <f>IF($D27="","",MIN(終値!E27:I27))</f>
        <v>883.5</v>
      </c>
      <c r="AE27" s="500">
        <f t="shared" si="8"/>
        <v>15.099729999999999</v>
      </c>
    </row>
    <row r="28" spans="1:31">
      <c r="A28" s="497" t="str">
        <f>IF(終値!A28="","",HYPERLINK("https://kabutan.jp/stock/?code="&amp;終値!A28,"📈"))</f>
        <v>📈</v>
      </c>
      <c r="B28" s="497" t="str">
        <f>IF(終値!A28="","",終値!A28)</f>
        <v>3436</v>
      </c>
      <c r="C28" s="496" t="str">
        <f>IF(終値!A28="","",終値!B28)</f>
        <v>ＳＵＭＣＯ</v>
      </c>
      <c r="D28" s="498">
        <f>IF(終値!A28="","",終値!E28)</f>
        <v>3544</v>
      </c>
      <c r="E28" s="498">
        <f>IF($D28="","",AVERAGE(終値!E28:X28))</f>
        <v>3962.4</v>
      </c>
      <c r="F28" s="499">
        <f>IF($D28="","",STDEVP(終値!E28:X28))</f>
        <v>741.65950071444502</v>
      </c>
      <c r="G28" s="498">
        <f>IF($D28="","",$E28+BB設定!$B$4*$F28)</f>
        <v>5445.7190014288899</v>
      </c>
      <c r="H28" s="498">
        <f>IF($D28="","",$E28+BB設定!$B$5*$F28)</f>
        <v>4704.0595007144448</v>
      </c>
      <c r="I28" s="498">
        <f>IF($D28="","",$E28-BB設定!$B$5*$F28)</f>
        <v>3220.740499285555</v>
      </c>
      <c r="J28" s="498">
        <f>IF($D28="","",$E28-BB設定!$B$4*$F28)</f>
        <v>2479.0809985711103</v>
      </c>
      <c r="K28" s="503">
        <f t="shared" si="0"/>
        <v>0.35896492945989605</v>
      </c>
      <c r="L28" s="502">
        <f t="shared" si="1"/>
        <v>74.86972549106045</v>
      </c>
      <c r="M28" s="502">
        <f>IF($D28="","",IFERROR(MIN(BB_帯幅!B28:AP28)*100,""))</f>
        <v>35.298938454368333</v>
      </c>
      <c r="N28" s="497" t="str">
        <f>IF($L28="","",IF($L28&lt;=$M28*BB設定!$B$7,"スクイーズ★",IF($L28&lt;=$M28*1.3,"収縮","－")))</f>
        <v>－</v>
      </c>
      <c r="O28" s="497" t="str">
        <f>IF($D28="","",IF(AND(BB_帯幅!B28&gt;BB_帯幅!C28,BB_帯幅!C28&gt;BB_帯幅!D28),"拡大↑","縮小↓"))</f>
        <v>拡大↑</v>
      </c>
      <c r="P28" s="497" t="str">
        <f t="shared" si="2"/>
        <v>バンド内</v>
      </c>
      <c r="Q28" s="500">
        <f>IF($D28="","",IFERROR(100-100/(1+SUMPRODUCT((終値!E28:R28&gt;終値!F28:S28)*(終値!E28:R28-終値!F28:S28))/SUMPRODUCT((終値!E28:R28&lt;終値!F28:S28)*(終値!F28:S28-終値!E28:R28))),100))</f>
        <v>32.999682237051161</v>
      </c>
      <c r="R28" s="500">
        <f>IF($D28="","",IFERROR(100-100/(1+SUMPRODUCT((((高値!E28:R28+安値!E28:R28+終値!E28:R28)/3)&gt;((高値!F28:S28+安値!F28:S28+終値!F28:S28)/3))*((高値!E28:R28+安値!E28:R28+終値!E28:R28)/3)*出来高!E28:R28)/SUMPRODUCT((((高値!E28:R28+安値!E28:R28+終値!E28:R28)/3)&lt;((高値!F28:S28+安値!F28:S28+終値!F28:S28)/3))*((高値!E28:R28+安値!E28:R28+終値!E28:R28)/3)*出来高!E28:R28)),50))</f>
        <v>41.386747993127415</v>
      </c>
      <c r="S28" s="497" t="str">
        <f>IF($D28="","",IF(AND(終値!E28&lt;終値!O28,$Q28&gt;(IFERROR(100-100/(1+SUMPRODUCT((終値!O28:AB28&gt;終値!P28:AC28)*(終値!O28:AB28-終値!P28:AC28))/SUMPRODUCT((終値!O28:AB28&lt;終値!P28:AC28)*(終値!P28:AC28-終値!O28:AB28))),100))),"強気div▲",IF(AND(終値!E28&gt;終値!O28,$Q28&lt;(IFERROR(100-100/(1+SUMPRODUCT((終値!O28:AB28&gt;終値!P28:AC28)*(終値!O28:AB28-終値!P28:AC28))/SUMPRODUCT((終値!O28:AB28&lt;終値!P28:AC28)*(終値!P28:AC28-終値!O28:AB28))),100))),"弱気div▼","－")))</f>
        <v>－</v>
      </c>
      <c r="T28" s="497" t="str">
        <f t="shared" si="3"/>
        <v>－</v>
      </c>
      <c r="U28" s="497" t="str">
        <f>IF(終値!A28="","",BB_スイング!BT28)</f>
        <v>－</v>
      </c>
      <c r="V28" s="505">
        <f>IF($D28="","",IFERROR(出来高!E28/AVERAGE(出来高!E28:I28),""))</f>
        <v>0.96311322258871357</v>
      </c>
      <c r="W28" s="506" t="str">
        <f>IF($D28="","",IF(AND($D28&gt;$G28,$O28="拡大↑",OR($N28="スクイーズ★",$N28="収縮")),"◎スクイーズブレイク買",IF(AND($D28&gt;=$H28,$R28&gt;=BB設定!$B$10),"○順張り継続(walk)",IF(AND($S28="強気div▲",$D28&gt;$I28,LEFT($U28,4)&lt;&gt;"二番天井"),"○反発(ダイバ)買",IF($U28="二番底W▲","△二番底買(確)",IF($U28="二番底W形成","△二番底形成",IF(LEFT($U28,4)="二番天井","▼二番天井警戒",IF($D28&lt;$J28,"▼-2σ割れ危険",IF(AND($D28&gt;$E28,$K28&lt;0.6,$R28&gt;=50),"・押し目注目",IF($N28="スクイーズ★","☆スクイーズ監視","様子見"))))))))))</f>
        <v>様子見</v>
      </c>
      <c r="X28" s="501">
        <f t="shared" si="9"/>
        <v>0</v>
      </c>
      <c r="Y28" s="498">
        <f t="shared" si="4"/>
        <v>3544</v>
      </c>
      <c r="Z28" s="498">
        <f t="shared" si="5"/>
        <v>4704.0595007144448</v>
      </c>
      <c r="AA28" s="498">
        <f t="shared" si="6"/>
        <v>3357</v>
      </c>
      <c r="AB28" s="498">
        <f t="shared" si="10"/>
        <v>5445.7190014288899</v>
      </c>
      <c r="AC28" s="504">
        <f t="shared" si="7"/>
        <v>10.17</v>
      </c>
      <c r="AD28" s="498">
        <f>IF($D28="","",MIN(終値!E28:I28))</f>
        <v>3357</v>
      </c>
      <c r="AE28" s="500">
        <f t="shared" si="8"/>
        <v>9.9720000000000003E-2</v>
      </c>
    </row>
    <row r="29" spans="1:31" ht="24">
      <c r="A29" s="497" t="str">
        <f>IF(終値!A29="","",HYPERLINK("https://kabutan.jp/stock/?code="&amp;終値!A29,"📈"))</f>
        <v>📈</v>
      </c>
      <c r="B29" s="497" t="str">
        <f>IF(終値!A29="","",終値!A29)</f>
        <v>5020</v>
      </c>
      <c r="C29" s="496" t="str">
        <f>IF(終値!A29="","",終値!B29)</f>
        <v>ＥＮＥＯＳホールディングス</v>
      </c>
      <c r="D29" s="498">
        <f>IF(終値!A29="","",終値!E29)</f>
        <v>1300</v>
      </c>
      <c r="E29" s="498">
        <f>IF($D29="","",AVERAGE(終値!E29:X29))</f>
        <v>1291.25</v>
      </c>
      <c r="F29" s="499">
        <f>IF($D29="","",STDEVP(終値!E29:X29))</f>
        <v>26.910732059905023</v>
      </c>
      <c r="G29" s="498">
        <f>IF($D29="","",$E29+BB設定!$B$4*$F29)</f>
        <v>1345.0714641198101</v>
      </c>
      <c r="H29" s="498">
        <f>IF($D29="","",$E29+BB設定!$B$5*$F29)</f>
        <v>1318.1607320599051</v>
      </c>
      <c r="I29" s="498">
        <f>IF($D29="","",$E29-BB設定!$B$5*$F29)</f>
        <v>1264.3392679400949</v>
      </c>
      <c r="J29" s="498">
        <f>IF($D29="","",$E29-BB設定!$B$4*$F29)</f>
        <v>1237.4285358801899</v>
      </c>
      <c r="K29" s="503">
        <f t="shared" si="0"/>
        <v>0.58128727212364495</v>
      </c>
      <c r="L29" s="502">
        <f t="shared" si="1"/>
        <v>8.3363351976472586</v>
      </c>
      <c r="M29" s="502">
        <f>IF($D29="","",IFERROR(MIN(BB_帯幅!B29:AP29)*100,""))</f>
        <v>6.5772588415796278</v>
      </c>
      <c r="N29" s="497" t="str">
        <f>IF($L29="","",IF($L29&lt;=$M29*BB設定!$B$7,"スクイーズ★",IF($L29&lt;=$M29*1.3,"収縮","－")))</f>
        <v>収縮</v>
      </c>
      <c r="O29" s="497" t="str">
        <f>IF($D29="","",IF(AND(BB_帯幅!B29&gt;BB_帯幅!C29,BB_帯幅!C29&gt;BB_帯幅!D29),"拡大↑","縮小↓"))</f>
        <v>縮小↓</v>
      </c>
      <c r="P29" s="497" t="str">
        <f t="shared" si="2"/>
        <v>バンド内</v>
      </c>
      <c r="Q29" s="500">
        <f>IF($D29="","",IFERROR(100-100/(1+SUMPRODUCT((終値!E29:R29&gt;終値!F29:S29)*(終値!E29:R29-終値!F29:S29))/SUMPRODUCT((終値!E29:R29&lt;終値!F29:S29)*(終値!F29:S29-終値!E29:R29))),100))</f>
        <v>54.626334519572957</v>
      </c>
      <c r="R29" s="500">
        <f>IF($D29="","",IFERROR(100-100/(1+SUMPRODUCT((((高値!E29:R29+安値!E29:R29+終値!E29:R29)/3)&gt;((高値!F29:S29+安値!F29:S29+終値!F29:S29)/3))*((高値!E29:R29+安値!E29:R29+終値!E29:R29)/3)*出来高!E29:R29)/SUMPRODUCT((((高値!E29:R29+安値!E29:R29+終値!E29:R29)/3)&lt;((高値!F29:S29+安値!F29:S29+終値!F29:S29)/3))*((高値!E29:R29+安値!E29:R29+終値!E29:R29)/3)*出来高!E29:R29)),50))</f>
        <v>52.387573061510544</v>
      </c>
      <c r="S29" s="497" t="str">
        <f>IF($D29="","",IF(AND(終値!E29&lt;終値!O29,$Q29&gt;(IFERROR(100-100/(1+SUMPRODUCT((終値!O29:AB29&gt;終値!P29:AC29)*(終値!O29:AB29-終値!P29:AC29))/SUMPRODUCT((終値!O29:AB29&lt;終値!P29:AC29)*(終値!P29:AC29-終値!O29:AB29))),100))),"強気div▲",IF(AND(終値!E29&gt;終値!O29,$Q29&lt;(IFERROR(100-100/(1+SUMPRODUCT((終値!O29:AB29&gt;終値!P29:AC29)*(終値!O29:AB29-終値!P29:AC29))/SUMPRODUCT((終値!O29:AB29&lt;終値!P29:AC29)*(終値!P29:AC29-終値!O29:AB29))),100))),"弱気div▼","－")))</f>
        <v>－</v>
      </c>
      <c r="T29" s="497" t="str">
        <f t="shared" si="3"/>
        <v>－</v>
      </c>
      <c r="U29" s="497" t="str">
        <f>IF(終値!A29="","",BB_スイング!BT29)</f>
        <v>二番底W形成</v>
      </c>
      <c r="V29" s="505">
        <f>IF($D29="","",IFERROR(出来高!E29/AVERAGE(出来高!E29:I29),""))</f>
        <v>0.90285526198339727</v>
      </c>
      <c r="W29" s="506" t="str">
        <f>IF($D29="","",IF(AND($D29&gt;$G29,$O29="拡大↑",OR($N29="スクイーズ★",$N29="収縮")),"◎スクイーズブレイク買",IF(AND($D29&gt;=$H29,$R29&gt;=BB設定!$B$10),"○順張り継続(walk)",IF(AND($S29="強気div▲",$D29&gt;$I29,LEFT($U29,4)&lt;&gt;"二番天井"),"○反発(ダイバ)買",IF($U29="二番底W▲","△二番底買(確)",IF($U29="二番底W形成","△二番底形成",IF(LEFT($U29,4)="二番天井","▼二番天井警戒",IF($D29&lt;$J29,"▼-2σ割れ危険",IF(AND($D29&gt;$E29,$K29&lt;0.6,$R29&gt;=50),"・押し目注目",IF($N29="スクイーズ★","☆スクイーズ監視","様子見"))))))))))</f>
        <v>△二番底形成</v>
      </c>
      <c r="X29" s="501">
        <f t="shared" si="9"/>
        <v>30</v>
      </c>
      <c r="Y29" s="498">
        <f t="shared" si="4"/>
        <v>1300</v>
      </c>
      <c r="Z29" s="498">
        <f t="shared" si="5"/>
        <v>1318.1607320599051</v>
      </c>
      <c r="AA29" s="498">
        <f t="shared" si="6"/>
        <v>1291.25</v>
      </c>
      <c r="AB29" s="498">
        <f t="shared" si="10"/>
        <v>1345.0714641198101</v>
      </c>
      <c r="AC29" s="504">
        <f t="shared" si="7"/>
        <v>5.15</v>
      </c>
      <c r="AD29" s="498">
        <f>IF($D29="","",MIN(終値!E29:I29))</f>
        <v>1281.5</v>
      </c>
      <c r="AE29" s="500">
        <f t="shared" si="8"/>
        <v>30.099710000000002</v>
      </c>
    </row>
    <row r="30" spans="1:31" ht="24">
      <c r="A30" s="497" t="str">
        <f>IF(終値!A30="","",HYPERLINK("https://kabutan.jp/stock/?code="&amp;終値!A30,"📈"))</f>
        <v>📈</v>
      </c>
      <c r="B30" s="497" t="str">
        <f>IF(終値!A30="","",終値!A30)</f>
        <v>6254</v>
      </c>
      <c r="C30" s="496" t="str">
        <f>IF(終値!A30="","",終値!B30)</f>
        <v>野村マイクロ・サイエンス</v>
      </c>
      <c r="D30" s="498">
        <f>IF(終値!A30="","",終値!E30)</f>
        <v>4415</v>
      </c>
      <c r="E30" s="498">
        <f>IF($D30="","",AVERAGE(終値!E30:X30))</f>
        <v>4140.75</v>
      </c>
      <c r="F30" s="499">
        <f>IF($D30="","",STDEVP(終値!E30:X30))</f>
        <v>311.86244964727638</v>
      </c>
      <c r="G30" s="498">
        <f>IF($D30="","",$E30+BB設定!$B$4*$F30)</f>
        <v>4764.4748992945524</v>
      </c>
      <c r="H30" s="498">
        <f>IF($D30="","",$E30+BB設定!$B$5*$F30)</f>
        <v>4452.6124496472767</v>
      </c>
      <c r="I30" s="498">
        <f>IF($D30="","",$E30-BB設定!$B$5*$F30)</f>
        <v>3828.8875503527238</v>
      </c>
      <c r="J30" s="498">
        <f>IF($D30="","",$E30-BB設定!$B$4*$F30)</f>
        <v>3517.0251007054471</v>
      </c>
      <c r="K30" s="503">
        <f t="shared" si="0"/>
        <v>0.71984852641780328</v>
      </c>
      <c r="L30" s="502">
        <f t="shared" si="1"/>
        <v>30.126180005774444</v>
      </c>
      <c r="M30" s="502">
        <f>IF($D30="","",IFERROR(MIN(BB_帯幅!B30:AP30)*100,""))</f>
        <v>24.191699329652199</v>
      </c>
      <c r="N30" s="497" t="str">
        <f>IF($L30="","",IF($L30&lt;=$M30*BB設定!$B$7,"スクイーズ★",IF($L30&lt;=$M30*1.3,"収縮","－")))</f>
        <v>収縮</v>
      </c>
      <c r="O30" s="497" t="str">
        <f>IF($D30="","",IF(AND(BB_帯幅!B30&gt;BB_帯幅!C30,BB_帯幅!C30&gt;BB_帯幅!D30),"拡大↑","縮小↓"))</f>
        <v>拡大↑</v>
      </c>
      <c r="P30" s="497" t="str">
        <f t="shared" si="2"/>
        <v>バンド内</v>
      </c>
      <c r="Q30" s="500">
        <f>IF($D30="","",IFERROR(100-100/(1+SUMPRODUCT((終値!E30:R30&gt;終値!F30:S30)*(終値!E30:R30-終値!F30:S30))/SUMPRODUCT((終値!E30:R30&lt;終値!F30:S30)*(終値!F30:S30-終値!E30:R30))),100))</f>
        <v>52.566096423017107</v>
      </c>
      <c r="R30" s="500">
        <f>IF($D30="","",IFERROR(100-100/(1+SUMPRODUCT((((高値!E30:R30+安値!E30:R30+終値!E30:R30)/3)&gt;((高値!F30:S30+安値!F30:S30+終値!F30:S30)/3))*((高値!E30:R30+安値!E30:R30+終値!E30:R30)/3)*出来高!E30:R30)/SUMPRODUCT((((高値!E30:R30+安値!E30:R30+終値!E30:R30)/3)&lt;((高値!F30:S30+安値!F30:S30+終値!F30:S30)/3))*((高値!E30:R30+安値!E30:R30+終値!E30:R30)/3)*出来高!E30:R30)),50))</f>
        <v>51.484747321384795</v>
      </c>
      <c r="S30" s="497" t="str">
        <f>IF($D30="","",IF(AND(終値!E30&lt;終値!O30,$Q30&gt;(IFERROR(100-100/(1+SUMPRODUCT((終値!O30:AB30&gt;終値!P30:AC30)*(終値!O30:AB30-終値!P30:AC30))/SUMPRODUCT((終値!O30:AB30&lt;終値!P30:AC30)*(終値!P30:AC30-終値!O30:AB30))),100))),"強気div▲",IF(AND(終値!E30&gt;終値!O30,$Q30&lt;(IFERROR(100-100/(1+SUMPRODUCT((終値!O30:AB30&gt;終値!P30:AC30)*(終値!O30:AB30-終値!P30:AC30))/SUMPRODUCT((終値!O30:AB30&lt;終値!P30:AC30)*(終値!P30:AC30-終値!O30:AB30))),100))),"弱気div▼","－")))</f>
        <v>－</v>
      </c>
      <c r="T30" s="497" t="str">
        <f t="shared" si="3"/>
        <v>－</v>
      </c>
      <c r="U30" s="497" t="str">
        <f>IF(終値!A30="","",BB_スイング!BT30)</f>
        <v>－</v>
      </c>
      <c r="V30" s="505">
        <f>IF($D30="","",IFERROR(出来高!E30/AVERAGE(出来高!E30:I30),""))</f>
        <v>0.70320123095398934</v>
      </c>
      <c r="W30" s="506" t="str">
        <f>IF($D30="","",IF(AND($D30&gt;$G30,$O30="拡大↑",OR($N30="スクイーズ★",$N30="収縮")),"◎スクイーズブレイク買",IF(AND($D30&gt;=$H30,$R30&gt;=BB設定!$B$10),"○順張り継続(walk)",IF(AND($S30="強気div▲",$D30&gt;$I30,LEFT($U30,4)&lt;&gt;"二番天井"),"○反発(ダイバ)買",IF($U30="二番底W▲","△二番底買(確)",IF($U30="二番底W形成","△二番底形成",IF(LEFT($U30,4)="二番天井","▼二番天井警戒",IF($D30&lt;$J30,"▼-2σ割れ危険",IF(AND($D30&gt;$E30,$K30&lt;0.6,$R30&gt;=50),"・押し目注目",IF($N30="スクイーズ★","☆スクイーズ監視","様子見"))))))))))</f>
        <v>様子見</v>
      </c>
      <c r="X30" s="501">
        <f t="shared" si="9"/>
        <v>40</v>
      </c>
      <c r="Y30" s="498">
        <f t="shared" si="4"/>
        <v>4415</v>
      </c>
      <c r="Z30" s="498">
        <f t="shared" si="5"/>
        <v>4452.6124496472767</v>
      </c>
      <c r="AA30" s="498">
        <f t="shared" si="6"/>
        <v>4140.75</v>
      </c>
      <c r="AB30" s="498">
        <f t="shared" si="10"/>
        <v>4764.4748992945524</v>
      </c>
      <c r="AC30" s="504">
        <f t="shared" si="7"/>
        <v>1.27</v>
      </c>
      <c r="AD30" s="498">
        <f>IF($D30="","",MIN(終値!E30:I30))</f>
        <v>3970</v>
      </c>
      <c r="AE30" s="500">
        <f t="shared" si="8"/>
        <v>40.099699999999999</v>
      </c>
    </row>
    <row r="31" spans="1:31" ht="24">
      <c r="A31" s="497" t="str">
        <f>IF(終値!A31="","",HYPERLINK("https://kabutan.jp/stock/?code="&amp;終値!A31,"📈"))</f>
        <v>📈</v>
      </c>
      <c r="B31" s="497" t="str">
        <f>IF(終値!A31="","",終値!A31)</f>
        <v>8309</v>
      </c>
      <c r="C31" s="496" t="str">
        <f>IF(終値!A31="","",終値!B31)</f>
        <v>三井住友トラストグルー</v>
      </c>
      <c r="D31" s="498">
        <f>IF(終値!A31="","",終値!E31)</f>
        <v>1679</v>
      </c>
      <c r="E31" s="498">
        <f>IF($D31="","",AVERAGE(終値!E31:X31))</f>
        <v>1671.8625</v>
      </c>
      <c r="F31" s="499">
        <f>IF($D31="","",STDEVP(終値!E31:X31))</f>
        <v>30.464269542367166</v>
      </c>
      <c r="G31" s="498">
        <f>IF($D31="","",$E31+BB設定!$B$4*$F31)</f>
        <v>1732.7910390847344</v>
      </c>
      <c r="H31" s="498">
        <f>IF($D31="","",$E31+BB設定!$B$5*$F31)</f>
        <v>1702.3267695423672</v>
      </c>
      <c r="I31" s="498">
        <f>IF($D31="","",$E31-BB設定!$B$5*$F31)</f>
        <v>1641.3982304576327</v>
      </c>
      <c r="J31" s="498">
        <f>IF($D31="","",$E31-BB設定!$B$4*$F31)</f>
        <v>1610.9339609152655</v>
      </c>
      <c r="K31" s="503">
        <f t="shared" si="0"/>
        <v>0.55857271573567346</v>
      </c>
      <c r="L31" s="502">
        <f t="shared" si="1"/>
        <v>7.2887021611806517</v>
      </c>
      <c r="M31" s="502">
        <f>IF($D31="","",IFERROR(MIN(BB_帯幅!B31:AP31)*100,""))</f>
        <v>7.2887021611806393</v>
      </c>
      <c r="N31" s="497" t="str">
        <f>IF($L31="","",IF($L31&lt;=$M31*BB設定!$B$7,"スクイーズ★",IF($L31&lt;=$M31*1.3,"収縮","－")))</f>
        <v>スクイーズ★</v>
      </c>
      <c r="O31" s="497" t="str">
        <f>IF($D31="","",IF(AND(BB_帯幅!B31&gt;BB_帯幅!C31,BB_帯幅!C31&gt;BB_帯幅!D31),"拡大↑","縮小↓"))</f>
        <v>縮小↓</v>
      </c>
      <c r="P31" s="497" t="str">
        <f t="shared" si="2"/>
        <v>バンド内</v>
      </c>
      <c r="Q31" s="500">
        <f>IF($D31="","",IFERROR(100-100/(1+SUMPRODUCT((終値!E31:R31&gt;終値!F31:S31)*(終値!E31:R31-終値!F31:S31))/SUMPRODUCT((終値!E31:R31&lt;終値!F31:S31)*(終値!F31:S31-終値!E31:R31))),100))</f>
        <v>50.541271989174554</v>
      </c>
      <c r="R31" s="500">
        <f>IF($D31="","",IFERROR(100-100/(1+SUMPRODUCT((((高値!E31:R31+安値!E31:R31+終値!E31:R31)/3)&gt;((高値!F31:S31+安値!F31:S31+終値!F31:S31)/3))*((高値!E31:R31+安値!E31:R31+終値!E31:R31)/3)*出来高!E31:R31)/SUMPRODUCT((((高値!E31:R31+安値!E31:R31+終値!E31:R31)/3)&lt;((高値!F31:S31+安値!F31:S31+終値!F31:S31)/3))*((高値!E31:R31+安値!E31:R31+終値!E31:R31)/3)*出来高!E31:R31)),50))</f>
        <v>41.15283641416945</v>
      </c>
      <c r="S31" s="497" t="str">
        <f>IF($D31="","",IF(AND(終値!E31&lt;終値!O31,$Q31&gt;(IFERROR(100-100/(1+SUMPRODUCT((終値!O31:AB31&gt;終値!P31:AC31)*(終値!O31:AB31-終値!P31:AC31))/SUMPRODUCT((終値!O31:AB31&lt;終値!P31:AC31)*(終値!P31:AC31-終値!O31:AB31))),100))),"強気div▲",IF(AND(終値!E31&gt;終値!O31,$Q31&lt;(IFERROR(100-100/(1+SUMPRODUCT((終値!O31:AB31&gt;終値!P31:AC31)*(終値!O31:AB31-終値!P31:AC31))/SUMPRODUCT((終値!O31:AB31&lt;終値!P31:AC31)*(終値!P31:AC31-終値!O31:AB31))),100))),"弱気div▼","－")))</f>
        <v>－</v>
      </c>
      <c r="T31" s="497" t="str">
        <f t="shared" si="3"/>
        <v>－</v>
      </c>
      <c r="U31" s="497" t="str">
        <f>IF(終値!A31="","",BB_スイング!BT31)</f>
        <v>二番底W形成</v>
      </c>
      <c r="V31" s="505">
        <f>IF($D31="","",IFERROR(出来高!E31/AVERAGE(出来高!E31:I31),""))</f>
        <v>0.68725510322482752</v>
      </c>
      <c r="W31" s="506" t="str">
        <f>IF($D31="","",IF(AND($D31&gt;$G31,$O31="拡大↑",OR($N31="スクイーズ★",$N31="収縮")),"◎スクイーズブレイク買",IF(AND($D31&gt;=$H31,$R31&gt;=BB設定!$B$10),"○順張り継続(walk)",IF(AND($S31="強気div▲",$D31&gt;$I31,LEFT($U31,4)&lt;&gt;"二番天井"),"○反発(ダイバ)買",IF($U31="二番底W▲","△二番底買(確)",IF($U31="二番底W形成","△二番底形成",IF(LEFT($U31,4)="二番天井","▼二番天井警戒",IF($D31&lt;$J31,"▼-2σ割れ危険",IF(AND($D31&gt;$E31,$K31&lt;0.6,$R31&gt;=50),"・押し目注目",IF($N31="スクイーズ★","☆スクイーズ監視","様子見"))))))))))</f>
        <v>△二番底形成</v>
      </c>
      <c r="X31" s="501">
        <f t="shared" si="9"/>
        <v>35</v>
      </c>
      <c r="Y31" s="498">
        <f t="shared" si="4"/>
        <v>1679</v>
      </c>
      <c r="Z31" s="498">
        <f t="shared" si="5"/>
        <v>1702.3267695423672</v>
      </c>
      <c r="AA31" s="498">
        <f t="shared" si="6"/>
        <v>1671.8625</v>
      </c>
      <c r="AB31" s="498">
        <f t="shared" si="10"/>
        <v>1732.7910390847344</v>
      </c>
      <c r="AC31" s="504">
        <f t="shared" si="7"/>
        <v>7.54</v>
      </c>
      <c r="AD31" s="498">
        <f>IF($D31="","",MIN(終値!E31:I31))</f>
        <v>1626.5</v>
      </c>
      <c r="AE31" s="500">
        <f t="shared" si="8"/>
        <v>35.099690000000002</v>
      </c>
    </row>
    <row r="32" spans="1:31">
      <c r="A32" s="497" t="str">
        <f>IF(終値!A32="","",HYPERLINK("https://kabutan.jp/stock/?code="&amp;終値!A32,"📈"))</f>
        <v>📈</v>
      </c>
      <c r="B32" s="497" t="str">
        <f>IF(終値!A32="","",終値!A32)</f>
        <v>3863</v>
      </c>
      <c r="C32" s="496" t="str">
        <f>IF(終値!A32="","",終値!B32)</f>
        <v>日本製紙</v>
      </c>
      <c r="D32" s="498">
        <f>IF(終値!A32="","",終値!E32)</f>
        <v>1365</v>
      </c>
      <c r="E32" s="498">
        <f>IF($D32="","",AVERAGE(終値!E32:X32))</f>
        <v>1422.75</v>
      </c>
      <c r="F32" s="499">
        <f>IF($D32="","",STDEVP(終値!E32:X32))</f>
        <v>82.482043500388613</v>
      </c>
      <c r="G32" s="498">
        <f>IF($D32="","",$E32+BB設定!$B$4*$F32)</f>
        <v>1587.7140870007772</v>
      </c>
      <c r="H32" s="498">
        <f>IF($D32="","",$E32+BB設定!$B$5*$F32)</f>
        <v>1505.2320435003885</v>
      </c>
      <c r="I32" s="498">
        <f>IF($D32="","",$E32-BB設定!$B$5*$F32)</f>
        <v>1340.2679564996115</v>
      </c>
      <c r="J32" s="498">
        <f>IF($D32="","",$E32-BB設定!$B$4*$F32)</f>
        <v>1257.7859129992228</v>
      </c>
      <c r="K32" s="503">
        <f t="shared" si="0"/>
        <v>0.32496190216320259</v>
      </c>
      <c r="L32" s="502">
        <f t="shared" si="1"/>
        <v>23.189469267373358</v>
      </c>
      <c r="M32" s="502">
        <f>IF($D32="","",IFERROR(MIN(BB_帯幅!B32:AP32)*100,""))</f>
        <v>6.6646694429012578</v>
      </c>
      <c r="N32" s="497" t="str">
        <f>IF($L32="","",IF($L32&lt;=$M32*BB設定!$B$7,"スクイーズ★",IF($L32&lt;=$M32*1.3,"収縮","－")))</f>
        <v>－</v>
      </c>
      <c r="O32" s="497" t="str">
        <f>IF($D32="","",IF(AND(BB_帯幅!B32&gt;BB_帯幅!C32,BB_帯幅!C32&gt;BB_帯幅!D32),"拡大↑","縮小↓"))</f>
        <v>縮小↓</v>
      </c>
      <c r="P32" s="497" t="str">
        <f t="shared" si="2"/>
        <v>バンド内</v>
      </c>
      <c r="Q32" s="500">
        <f>IF($D32="","",IFERROR(100-100/(1+SUMPRODUCT((終値!E32:R32&gt;終値!F32:S32)*(終値!E32:R32-終値!F32:S32))/SUMPRODUCT((終値!E32:R32&lt;終値!F32:S32)*(終値!F32:S32-終値!E32:R32))),100))</f>
        <v>40.816326530612244</v>
      </c>
      <c r="R32" s="500">
        <f>IF($D32="","",IFERROR(100-100/(1+SUMPRODUCT((((高値!E32:R32+安値!E32:R32+終値!E32:R32)/3)&gt;((高値!F32:S32+安値!F32:S32+終値!F32:S32)/3))*((高値!E32:R32+安値!E32:R32+終値!E32:R32)/3)*出来高!E32:R32)/SUMPRODUCT((((高値!E32:R32+安値!E32:R32+終値!E32:R32)/3)&lt;((高値!F32:S32+安値!F32:S32+終値!F32:S32)/3))*((高値!E32:R32+安値!E32:R32+終値!E32:R32)/3)*出来高!E32:R32)),50))</f>
        <v>42.063930292425539</v>
      </c>
      <c r="S32" s="497" t="str">
        <f>IF($D32="","",IF(AND(終値!E32&lt;終値!O32,$Q32&gt;(IFERROR(100-100/(1+SUMPRODUCT((終値!O32:AB32&gt;終値!P32:AC32)*(終値!O32:AB32-終値!P32:AC32))/SUMPRODUCT((終値!O32:AB32&lt;終値!P32:AC32)*(終値!P32:AC32-終値!O32:AB32))),100))),"強気div▲",IF(AND(終値!E32&gt;終値!O32,$Q32&lt;(IFERROR(100-100/(1+SUMPRODUCT((終値!O32:AB32&gt;終値!P32:AC32)*(終値!O32:AB32-終値!P32:AC32))/SUMPRODUCT((終値!O32:AB32&lt;終値!P32:AC32)*(終値!P32:AC32-終値!O32:AB32))),100))),"弱気div▼","－")))</f>
        <v>－</v>
      </c>
      <c r="T32" s="497" t="str">
        <f t="shared" si="3"/>
        <v>－</v>
      </c>
      <c r="U32" s="497" t="str">
        <f>IF(終値!A32="","",BB_スイング!BT32)</f>
        <v>－</v>
      </c>
      <c r="V32" s="505">
        <f>IF($D32="","",IFERROR(出来高!E32/AVERAGE(出来高!E32:I32),""))</f>
        <v>1.25313047833709</v>
      </c>
      <c r="W32" s="506" t="str">
        <f>IF($D32="","",IF(AND($D32&gt;$G32,$O32="拡大↑",OR($N32="スクイーズ★",$N32="収縮")),"◎スクイーズブレイク買",IF(AND($D32&gt;=$H32,$R32&gt;=BB設定!$B$10),"○順張り継続(walk)",IF(AND($S32="強気div▲",$D32&gt;$I32,LEFT($U32,4)&lt;&gt;"二番天井"),"○反発(ダイバ)買",IF($U32="二番底W▲","△二番底買(確)",IF($U32="二番底W形成","△二番底形成",IF(LEFT($U32,4)="二番天井","▼二番天井警戒",IF($D32&lt;$J32,"▼-2σ割れ危険",IF(AND($D32&gt;$E32,$K32&lt;0.6,$R32&gt;=50),"・押し目注目",IF($N32="スクイーズ★","☆スクイーズ監視","様子見"))))))))))</f>
        <v>様子見</v>
      </c>
      <c r="X32" s="501">
        <f t="shared" si="9"/>
        <v>0</v>
      </c>
      <c r="Y32" s="498">
        <f t="shared" si="4"/>
        <v>1365</v>
      </c>
      <c r="Z32" s="498">
        <f t="shared" si="5"/>
        <v>1505.2320435003885</v>
      </c>
      <c r="AA32" s="498">
        <f t="shared" si="6"/>
        <v>1303</v>
      </c>
      <c r="AB32" s="498">
        <f t="shared" si="10"/>
        <v>1587.7140870007772</v>
      </c>
      <c r="AC32" s="504">
        <f t="shared" si="7"/>
        <v>3.59</v>
      </c>
      <c r="AD32" s="498">
        <f>IF($D32="","",MIN(終値!E32:I32))</f>
        <v>1303</v>
      </c>
      <c r="AE32" s="500">
        <f t="shared" si="8"/>
        <v>9.9680000000000005E-2</v>
      </c>
    </row>
    <row r="33" spans="1:31">
      <c r="A33" s="497" t="str">
        <f>IF(終値!A33="","",HYPERLINK("https://kabutan.jp/stock/?code="&amp;終値!A33,"📈"))</f>
        <v>📈</v>
      </c>
      <c r="B33" s="497" t="str">
        <f>IF(終値!A33="","",終値!A33)</f>
        <v>8601</v>
      </c>
      <c r="C33" s="496" t="str">
        <f>IF(終値!A33="","",終値!B33)</f>
        <v>大和証券Ｇ本社</v>
      </c>
      <c r="D33" s="498">
        <f>IF(終値!A33="","",終値!E33)</f>
        <v>1825.5</v>
      </c>
      <c r="E33" s="498">
        <f>IF($D33="","",AVERAGE(終値!E33:X33))</f>
        <v>1820.2249999999999</v>
      </c>
      <c r="F33" s="499">
        <f>IF($D33="","",STDEVP(終値!E33:X33))</f>
        <v>40.148310985644216</v>
      </c>
      <c r="G33" s="498">
        <f>IF($D33="","",$E33+BB設定!$B$4*$F33)</f>
        <v>1900.5216219712884</v>
      </c>
      <c r="H33" s="498">
        <f>IF($D33="","",$E33+BB設定!$B$5*$F33)</f>
        <v>1860.3733109856441</v>
      </c>
      <c r="I33" s="498">
        <f>IF($D33="","",$E33-BB設定!$B$5*$F33)</f>
        <v>1780.0766890143557</v>
      </c>
      <c r="J33" s="498">
        <f>IF($D33="","",$E33-BB設定!$B$4*$F33)</f>
        <v>1739.9283780287114</v>
      </c>
      <c r="K33" s="503">
        <f t="shared" si="0"/>
        <v>0.53284696087144401</v>
      </c>
      <c r="L33" s="502">
        <f t="shared" si="1"/>
        <v>8.8227138921054777</v>
      </c>
      <c r="M33" s="502">
        <f>IF($D33="","",IFERROR(MIN(BB_帯幅!B33:AP33)*100,""))</f>
        <v>7.2682043157597072</v>
      </c>
      <c r="N33" s="497" t="str">
        <f>IF($L33="","",IF($L33&lt;=$M33*BB設定!$B$7,"スクイーズ★",IF($L33&lt;=$M33*1.3,"収縮","－")))</f>
        <v>収縮</v>
      </c>
      <c r="O33" s="497" t="str">
        <f>IF($D33="","",IF(AND(BB_帯幅!B33&gt;BB_帯幅!C33,BB_帯幅!C33&gt;BB_帯幅!D33),"拡大↑","縮小↓"))</f>
        <v>縮小↓</v>
      </c>
      <c r="P33" s="497" t="str">
        <f t="shared" si="2"/>
        <v>バンド内</v>
      </c>
      <c r="Q33" s="500">
        <f>IF($D33="","",IFERROR(100-100/(1+SUMPRODUCT((終値!E33:R33&gt;終値!F33:S33)*(終値!E33:R33-終値!F33:S33))/SUMPRODUCT((終値!E33:R33&lt;終値!F33:S33)*(終値!F33:S33-終値!E33:R33))),100))</f>
        <v>44.033412887828163</v>
      </c>
      <c r="R33" s="500">
        <f>IF($D33="","",IFERROR(100-100/(1+SUMPRODUCT((((高値!E33:R33+安値!E33:R33+終値!E33:R33)/3)&gt;((高値!F33:S33+安値!F33:S33+終値!F33:S33)/3))*((高値!E33:R33+安値!E33:R33+終値!E33:R33)/3)*出来高!E33:R33)/SUMPRODUCT((((高値!E33:R33+安値!E33:R33+終値!E33:R33)/3)&lt;((高値!F33:S33+安値!F33:S33+終値!F33:S33)/3))*((高値!E33:R33+安値!E33:R33+終値!E33:R33)/3)*出来高!E33:R33)),50))</f>
        <v>44.643348929195206</v>
      </c>
      <c r="S33" s="497" t="str">
        <f>IF($D33="","",IF(AND(終値!E33&lt;終値!O33,$Q33&gt;(IFERROR(100-100/(1+SUMPRODUCT((終値!O33:AB33&gt;終値!P33:AC33)*(終値!O33:AB33-終値!P33:AC33))/SUMPRODUCT((終値!O33:AB33&lt;終値!P33:AC33)*(終値!P33:AC33-終値!O33:AB33))),100))),"強気div▲",IF(AND(終値!E33&gt;終値!O33,$Q33&lt;(IFERROR(100-100/(1+SUMPRODUCT((終値!O33:AB33&gt;終値!P33:AC33)*(終値!O33:AB33-終値!P33:AC33))/SUMPRODUCT((終値!O33:AB33&lt;終値!P33:AC33)*(終値!P33:AC33-終値!O33:AB33))),100))),"弱気div▼","－")))</f>
        <v>－</v>
      </c>
      <c r="T33" s="497" t="str">
        <f t="shared" si="3"/>
        <v>－</v>
      </c>
      <c r="U33" s="497" t="str">
        <f>IF(終値!A33="","",BB_スイング!BT33)</f>
        <v>二番底W形成</v>
      </c>
      <c r="V33" s="505">
        <f>IF($D33="","",IFERROR(出来高!E33/AVERAGE(出来高!E33:I33),""))</f>
        <v>0.62831208081477186</v>
      </c>
      <c r="W33" s="506" t="str">
        <f>IF($D33="","",IF(AND($D33&gt;$G33,$O33="拡大↑",OR($N33="スクイーズ★",$N33="収縮")),"◎スクイーズブレイク買",IF(AND($D33&gt;=$H33,$R33&gt;=BB設定!$B$10),"○順張り継続(walk)",IF(AND($S33="強気div▲",$D33&gt;$I33,LEFT($U33,4)&lt;&gt;"二番天井"),"○反発(ダイバ)買",IF($U33="二番底W▲","△二番底買(確)",IF($U33="二番底W形成","△二番底形成",IF(LEFT($U33,4)="二番天井","▼二番天井警戒",IF($D33&lt;$J33,"▼-2σ割れ危険",IF(AND($D33&gt;$E33,$K33&lt;0.6,$R33&gt;=50),"・押し目注目",IF($N33="スクイーズ★","☆スクイーズ監視","様子見"))))))))))</f>
        <v>△二番底形成</v>
      </c>
      <c r="X33" s="501">
        <f t="shared" si="9"/>
        <v>20</v>
      </c>
      <c r="Y33" s="498">
        <f t="shared" si="4"/>
        <v>1825.5</v>
      </c>
      <c r="Z33" s="498">
        <f t="shared" si="5"/>
        <v>1860.3733109856441</v>
      </c>
      <c r="AA33" s="498">
        <f t="shared" si="6"/>
        <v>1820.2249999999999</v>
      </c>
      <c r="AB33" s="498">
        <f t="shared" si="10"/>
        <v>1900.5216219712884</v>
      </c>
      <c r="AC33" s="504">
        <f t="shared" si="7"/>
        <v>14.22</v>
      </c>
      <c r="AD33" s="498">
        <f>IF($D33="","",MIN(終値!E33:I33))</f>
        <v>1765.5</v>
      </c>
      <c r="AE33" s="500">
        <f t="shared" si="8"/>
        <v>20.09967</v>
      </c>
    </row>
    <row r="34" spans="1:31">
      <c r="A34" s="497" t="str">
        <f>IF(終値!A34="","",HYPERLINK("https://kabutan.jp/stock/?code="&amp;終値!A34,"📈"))</f>
        <v>📈</v>
      </c>
      <c r="B34" s="497" t="str">
        <f>IF(終値!A34="","",終値!A34)</f>
        <v>5233</v>
      </c>
      <c r="C34" s="496" t="str">
        <f>IF(終値!A34="","",終値!B34)</f>
        <v>太平洋セメント</v>
      </c>
      <c r="D34" s="498">
        <f>IF(終値!A34="","",終値!E34)</f>
        <v>4333</v>
      </c>
      <c r="E34" s="498">
        <f>IF($D34="","",AVERAGE(終値!E34:X34))</f>
        <v>4070.45</v>
      </c>
      <c r="F34" s="499">
        <f>IF($D34="","",STDEVP(終値!E34:X34))</f>
        <v>128.46418761662724</v>
      </c>
      <c r="G34" s="498">
        <f>IF($D34="","",$E34+BB設定!$B$4*$F34)</f>
        <v>4327.3783752332547</v>
      </c>
      <c r="H34" s="498">
        <f>IF($D34="","",$E34+BB設定!$B$5*$F34)</f>
        <v>4198.9141876166268</v>
      </c>
      <c r="I34" s="498">
        <f>IF($D34="","",$E34-BB設定!$B$5*$F34)</f>
        <v>3941.9858123833724</v>
      </c>
      <c r="J34" s="498">
        <f>IF($D34="","",$E34-BB設定!$B$4*$F34)</f>
        <v>3813.5216247667454</v>
      </c>
      <c r="K34" s="503">
        <f t="shared" si="0"/>
        <v>1.010940062111944</v>
      </c>
      <c r="L34" s="502">
        <f t="shared" si="1"/>
        <v>12.624077201943503</v>
      </c>
      <c r="M34" s="502">
        <f>IF($D34="","",IFERROR(MIN(BB_帯幅!B34:AP34)*100,""))</f>
        <v>8.6609844421889797</v>
      </c>
      <c r="N34" s="497" t="str">
        <f>IF($L34="","",IF($L34&lt;=$M34*BB設定!$B$7,"スクイーズ★",IF($L34&lt;=$M34*1.3,"収縮","－")))</f>
        <v>－</v>
      </c>
      <c r="O34" s="497" t="str">
        <f>IF($D34="","",IF(AND(BB_帯幅!B34&gt;BB_帯幅!C34,BB_帯幅!C34&gt;BB_帯幅!D34),"拡大↑","縮小↓"))</f>
        <v>縮小↓</v>
      </c>
      <c r="P34" s="497" t="str">
        <f t="shared" si="2"/>
        <v>↑+2σ突破</v>
      </c>
      <c r="Q34" s="500">
        <f>IF($D34="","",IFERROR(100-100/(1+SUMPRODUCT((終値!E34:R34&gt;終値!F34:S34)*(終値!E34:R34-終値!F34:S34))/SUMPRODUCT((終値!E34:R34&lt;終値!F34:S34)*(終値!F34:S34-終値!E34:R34))),100))</f>
        <v>66.288209606986896</v>
      </c>
      <c r="R34" s="500">
        <f>IF($D34="","",IFERROR(100-100/(1+SUMPRODUCT((((高値!E34:R34+安値!E34:R34+終値!E34:R34)/3)&gt;((高値!F34:S34+安値!F34:S34+終値!F34:S34)/3))*((高値!E34:R34+安値!E34:R34+終値!E34:R34)/3)*出来高!E34:R34)/SUMPRODUCT((((高値!E34:R34+安値!E34:R34+終値!E34:R34)/3)&lt;((高値!F34:S34+安値!F34:S34+終値!F34:S34)/3))*((高値!E34:R34+安値!E34:R34+終値!E34:R34)/3)*出来高!E34:R34)),50))</f>
        <v>62.099913409281093</v>
      </c>
      <c r="S34" s="497" t="str">
        <f>IF($D34="","",IF(AND(終値!E34&lt;終値!O34,$Q34&gt;(IFERROR(100-100/(1+SUMPRODUCT((終値!O34:AB34&gt;終値!P34:AC34)*(終値!O34:AB34-終値!P34:AC34))/SUMPRODUCT((終値!O34:AB34&lt;終値!P34:AC34)*(終値!P34:AC34-終値!O34:AB34))),100))),"強気div▲",IF(AND(終値!E34&gt;終値!O34,$Q34&lt;(IFERROR(100-100/(1+SUMPRODUCT((終値!O34:AB34&gt;終値!P34:AC34)*(終値!O34:AB34-終値!P34:AC34))/SUMPRODUCT((終値!O34:AB34&lt;終値!P34:AC34)*(終値!P34:AC34-終値!O34:AB34))),100))),"弱気div▼","－")))</f>
        <v>－</v>
      </c>
      <c r="T34" s="497" t="str">
        <f t="shared" si="3"/>
        <v>上walk▲</v>
      </c>
      <c r="U34" s="497" t="str">
        <f>IF(終値!A34="","",BB_スイング!BT34)</f>
        <v>二番底W▲</v>
      </c>
      <c r="V34" s="505">
        <f>IF($D34="","",IFERROR(出来高!E34/AVERAGE(出来高!E34:I34),""))</f>
        <v>1.6370101719887797</v>
      </c>
      <c r="W34" s="506" t="str">
        <f>IF($D34="","",IF(AND($D34&gt;$G34,$O34="拡大↑",OR($N34="スクイーズ★",$N34="収縮")),"◎スクイーズブレイク買",IF(AND($D34&gt;=$H34,$R34&gt;=BB設定!$B$10),"○順張り継続(walk)",IF(AND($S34="強気div▲",$D34&gt;$I34,LEFT($U34,4)&lt;&gt;"二番天井"),"○反発(ダイバ)買",IF($U34="二番底W▲","△二番底買(確)",IF($U34="二番底W形成","△二番底形成",IF(LEFT($U34,4)="二番天井","▼二番天井警戒",IF($D34&lt;$J34,"▼-2σ割れ危険",IF(AND($D34&gt;$E34,$K34&lt;0.6,$R34&gt;=50),"・押し目注目",IF($N34="スクイーズ★","☆スクイーズ監視","様子見"))))))))))</f>
        <v>△二番底買(確)</v>
      </c>
      <c r="X34" s="501">
        <f t="shared" si="9"/>
        <v>48</v>
      </c>
      <c r="Y34" s="498">
        <f t="shared" si="4"/>
        <v>4333</v>
      </c>
      <c r="Z34" s="498">
        <f t="shared" si="5"/>
        <v>4198.9141876166268</v>
      </c>
      <c r="AA34" s="498">
        <f t="shared" si="6"/>
        <v>4070.45</v>
      </c>
      <c r="AB34" s="498">
        <f t="shared" si="10"/>
        <v>4455.8425628498817</v>
      </c>
      <c r="AC34" s="504">
        <f t="shared" si="7"/>
        <v>0.47</v>
      </c>
      <c r="AD34" s="498">
        <f>IF($D34="","",MIN(終値!E34:I34))</f>
        <v>3959</v>
      </c>
      <c r="AE34" s="500">
        <f t="shared" si="8"/>
        <v>48.09966</v>
      </c>
    </row>
    <row r="35" spans="1:31" ht="24">
      <c r="A35" s="497" t="str">
        <f>IF(終値!A35="","",HYPERLINK("https://kabutan.jp/stock/?code="&amp;終値!A35,"📈"))</f>
        <v>📈</v>
      </c>
      <c r="B35" s="497" t="str">
        <f>IF(終値!A35="","",終値!A35)</f>
        <v>8308</v>
      </c>
      <c r="C35" s="496" t="str">
        <f>IF(終値!A35="","",終値!B35)</f>
        <v>りそなホールディングス</v>
      </c>
      <c r="D35" s="498">
        <f>IF(終値!A35="","",終値!E35)</f>
        <v>2342</v>
      </c>
      <c r="E35" s="498">
        <f>IF($D35="","",AVERAGE(終値!E35:X35))</f>
        <v>2302.5250000000001</v>
      </c>
      <c r="F35" s="499">
        <f>IF($D35="","",STDEVP(終値!E35:X35))</f>
        <v>68.1128613038683</v>
      </c>
      <c r="G35" s="498">
        <f>IF($D35="","",$E35+BB設定!$B$4*$F35)</f>
        <v>2438.7507226077369</v>
      </c>
      <c r="H35" s="498">
        <f>IF($D35="","",$E35+BB設定!$B$5*$F35)</f>
        <v>2370.6378613038682</v>
      </c>
      <c r="I35" s="498">
        <f>IF($D35="","",$E35-BB設定!$B$5*$F35)</f>
        <v>2234.4121386961319</v>
      </c>
      <c r="J35" s="498">
        <f>IF($D35="","",$E35-BB設定!$B$4*$F35)</f>
        <v>2166.2992773922633</v>
      </c>
      <c r="K35" s="503">
        <f t="shared" si="0"/>
        <v>0.64488820189146123</v>
      </c>
      <c r="L35" s="502">
        <f t="shared" si="1"/>
        <v>11.832724735474036</v>
      </c>
      <c r="M35" s="502">
        <f>IF($D35="","",IFERROR(MIN(BB_帯幅!B35:AP35)*100,""))</f>
        <v>8.5021483524302468</v>
      </c>
      <c r="N35" s="497" t="str">
        <f>IF($L35="","",IF($L35&lt;=$M35*BB設定!$B$7,"スクイーズ★",IF($L35&lt;=$M35*1.3,"収縮","－")))</f>
        <v>－</v>
      </c>
      <c r="O35" s="497" t="str">
        <f>IF($D35="","",IF(AND(BB_帯幅!B35&gt;BB_帯幅!C35,BB_帯幅!C35&gt;BB_帯幅!D35),"拡大↑","縮小↓"))</f>
        <v>縮小↓</v>
      </c>
      <c r="P35" s="497" t="str">
        <f t="shared" si="2"/>
        <v>バンド内</v>
      </c>
      <c r="Q35" s="500">
        <f>IF($D35="","",IFERROR(100-100/(1+SUMPRODUCT((終値!E35:R35&gt;終値!F35:S35)*(終値!E35:R35-終値!F35:S35))/SUMPRODUCT((終値!E35:R35&lt;終値!F35:S35)*(終値!F35:S35-終値!E35:R35))),100))</f>
        <v>49.238578680203048</v>
      </c>
      <c r="R35" s="500">
        <f>IF($D35="","",IFERROR(100-100/(1+SUMPRODUCT((((高値!E35:R35+安値!E35:R35+終値!E35:R35)/3)&gt;((高値!F35:S35+安値!F35:S35+終値!F35:S35)/3))*((高値!E35:R35+安値!E35:R35+終値!E35:R35)/3)*出来高!E35:R35)/SUMPRODUCT((((高値!E35:R35+安値!E35:R35+終値!E35:R35)/3)&lt;((高値!F35:S35+安値!F35:S35+終値!F35:S35)/3))*((高値!E35:R35+安値!E35:R35+終値!E35:R35)/3)*出来高!E35:R35)),50))</f>
        <v>59.662298202822946</v>
      </c>
      <c r="S35" s="497" t="str">
        <f>IF($D35="","",IF(AND(終値!E35&lt;終値!O35,$Q35&gt;(IFERROR(100-100/(1+SUMPRODUCT((終値!O35:AB35&gt;終値!P35:AC35)*(終値!O35:AB35-終値!P35:AC35))/SUMPRODUCT((終値!O35:AB35&lt;終値!P35:AC35)*(終値!P35:AC35-終値!O35:AB35))),100))),"強気div▲",IF(AND(終値!E35&gt;終値!O35,$Q35&lt;(IFERROR(100-100/(1+SUMPRODUCT((終値!O35:AB35&gt;終値!P35:AC35)*(終値!O35:AB35-終値!P35:AC35))/SUMPRODUCT((終値!O35:AB35&lt;終値!P35:AC35)*(終値!P35:AC35-終値!O35:AB35))),100))),"弱気div▼","－")))</f>
        <v>－</v>
      </c>
      <c r="T35" s="497" t="str">
        <f t="shared" si="3"/>
        <v>－</v>
      </c>
      <c r="U35" s="497" t="str">
        <f>IF(終値!A35="","",BB_スイング!BT35)</f>
        <v>二番底W形成</v>
      </c>
      <c r="V35" s="505">
        <f>IF($D35="","",IFERROR(出来高!E35/AVERAGE(出来高!E35:I35),""))</f>
        <v>0.86551730406601346</v>
      </c>
      <c r="W35" s="506" t="str">
        <f>IF($D35="","",IF(AND($D35&gt;$G35,$O35="拡大↑",OR($N35="スクイーズ★",$N35="収縮")),"◎スクイーズブレイク買",IF(AND($D35&gt;=$H35,$R35&gt;=BB設定!$B$10),"○順張り継続(walk)",IF(AND($S35="強気div▲",$D35&gt;$I35,LEFT($U35,4)&lt;&gt;"二番天井"),"○反発(ダイバ)買",IF($U35="二番底W▲","△二番底買(確)",IF($U35="二番底W形成","△二番底形成",IF(LEFT($U35,4)="二番天井","▼二番天井警戒",IF($D35&lt;$J35,"▼-2σ割れ危険",IF(AND($D35&gt;$E35,$K35&lt;0.6,$R35&gt;=50),"・押し目注目",IF($N35="スクイーズ★","☆スクイーズ監視","様子見"))))))))))</f>
        <v>△二番底形成</v>
      </c>
      <c r="X35" s="501">
        <f t="shared" si="9"/>
        <v>25</v>
      </c>
      <c r="Y35" s="498">
        <f t="shared" si="4"/>
        <v>2342</v>
      </c>
      <c r="Z35" s="498">
        <f t="shared" si="5"/>
        <v>2370.6378613038682</v>
      </c>
      <c r="AA35" s="498">
        <f t="shared" si="6"/>
        <v>2302.5250000000001</v>
      </c>
      <c r="AB35" s="498">
        <f t="shared" si="10"/>
        <v>2438.7507226077369</v>
      </c>
      <c r="AC35" s="504">
        <f t="shared" si="7"/>
        <v>2.4500000000000002</v>
      </c>
      <c r="AD35" s="498">
        <f>IF($D35="","",MIN(終値!E35:I35))</f>
        <v>2191.5</v>
      </c>
      <c r="AE35" s="500">
        <f t="shared" si="8"/>
        <v>25.09965</v>
      </c>
    </row>
    <row r="36" spans="1:31">
      <c r="A36" s="497" t="str">
        <f>IF(終値!A36="","",HYPERLINK("https://kabutan.jp/stock/?code="&amp;終値!A36,"📈"))</f>
        <v>📈</v>
      </c>
      <c r="B36" s="497" t="str">
        <f>IF(終値!A36="","",終値!A36)</f>
        <v>5938</v>
      </c>
      <c r="C36" s="496" t="str">
        <f>IF(終値!A36="","",終値!B36)</f>
        <v>ＬＩＸＩＬ</v>
      </c>
      <c r="D36" s="498">
        <f>IF(終値!A36="","",終値!E36)</f>
        <v>1782.5</v>
      </c>
      <c r="E36" s="498">
        <f>IF($D36="","",AVERAGE(終値!E36:X36))</f>
        <v>1837.35</v>
      </c>
      <c r="F36" s="499">
        <f>IF($D36="","",STDEVP(終値!E36:X36))</f>
        <v>61.979452240238444</v>
      </c>
      <c r="G36" s="498">
        <f>IF($D36="","",$E36+BB設定!$B$4*$F36)</f>
        <v>1961.3089044804767</v>
      </c>
      <c r="H36" s="498">
        <f>IF($D36="","",$E36+BB設定!$B$5*$F36)</f>
        <v>1899.3294522402384</v>
      </c>
      <c r="I36" s="498">
        <f>IF($D36="","",$E36-BB設定!$B$5*$F36)</f>
        <v>1775.3705477597614</v>
      </c>
      <c r="J36" s="498">
        <f>IF($D36="","",$E36-BB設定!$B$4*$F36)</f>
        <v>1713.3910955195231</v>
      </c>
      <c r="K36" s="503">
        <f t="shared" si="0"/>
        <v>0.27875732191293029</v>
      </c>
      <c r="L36" s="502">
        <f t="shared" si="1"/>
        <v>13.493227145669232</v>
      </c>
      <c r="M36" s="502">
        <f>IF($D36="","",IFERROR(MIN(BB_帯幅!B36:AP36)*100,""))</f>
        <v>4.4042391059323931</v>
      </c>
      <c r="N36" s="497" t="str">
        <f>IF($L36="","",IF($L36&lt;=$M36*BB設定!$B$7,"スクイーズ★",IF($L36&lt;=$M36*1.3,"収縮","－")))</f>
        <v>－</v>
      </c>
      <c r="O36" s="497" t="str">
        <f>IF($D36="","",IF(AND(BB_帯幅!B36&gt;BB_帯幅!C36,BB_帯幅!C36&gt;BB_帯幅!D36),"拡大↑","縮小↓"))</f>
        <v>拡大↑</v>
      </c>
      <c r="P36" s="497" t="str">
        <f t="shared" si="2"/>
        <v>バンド内</v>
      </c>
      <c r="Q36" s="500">
        <f>IF($D36="","",IFERROR(100-100/(1+SUMPRODUCT((終値!E36:R36&gt;終値!F36:S36)*(終値!E36:R36-終値!F36:S36))/SUMPRODUCT((終値!E36:R36&lt;終値!F36:S36)*(終値!F36:S36-終値!E36:R36))),100))</f>
        <v>39.684106614017765</v>
      </c>
      <c r="R36" s="500">
        <f>IF($D36="","",IFERROR(100-100/(1+SUMPRODUCT((((高値!E36:R36+安値!E36:R36+終値!E36:R36)/3)&gt;((高値!F36:S36+安値!F36:S36+終値!F36:S36)/3))*((高値!E36:R36+安値!E36:R36+終値!E36:R36)/3)*出来高!E36:R36)/SUMPRODUCT((((高値!E36:R36+安値!E36:R36+終値!E36:R36)/3)&lt;((高値!F36:S36+安値!F36:S36+終値!F36:S36)/3))*((高値!E36:R36+安値!E36:R36+終値!E36:R36)/3)*出来高!E36:R36)),50))</f>
        <v>46.043899439045248</v>
      </c>
      <c r="S36" s="497" t="str">
        <f>IF($D36="","",IF(AND(終値!E36&lt;終値!O36,$Q36&gt;(IFERROR(100-100/(1+SUMPRODUCT((終値!O36:AB36&gt;終値!P36:AC36)*(終値!O36:AB36-終値!P36:AC36))/SUMPRODUCT((終値!O36:AB36&lt;終値!P36:AC36)*(終値!P36:AC36-終値!O36:AB36))),100))),"強気div▲",IF(AND(終値!E36&gt;終値!O36,$Q36&lt;(IFERROR(100-100/(1+SUMPRODUCT((終値!O36:AB36&gt;終値!P36:AC36)*(終値!O36:AB36-終値!P36:AC36))/SUMPRODUCT((終値!O36:AB36&lt;終値!P36:AC36)*(終値!P36:AC36-終値!O36:AB36))),100))),"弱気div▼","－")))</f>
        <v>－</v>
      </c>
      <c r="T36" s="497" t="str">
        <f t="shared" si="3"/>
        <v>－</v>
      </c>
      <c r="U36" s="497" t="str">
        <f>IF(終値!A36="","",BB_スイング!BT36)</f>
        <v>二番天井M▼</v>
      </c>
      <c r="V36" s="505">
        <f>IF($D36="","",IFERROR(出来高!E36/AVERAGE(出来高!E36:I36),""))</f>
        <v>0.65186380560022916</v>
      </c>
      <c r="W36" s="506" t="str">
        <f>IF($D36="","",IF(AND($D36&gt;$G36,$O36="拡大↑",OR($N36="スクイーズ★",$N36="収縮")),"◎スクイーズブレイク買",IF(AND($D36&gt;=$H36,$R36&gt;=BB設定!$B$10),"○順張り継続(walk)",IF(AND($S36="強気div▲",$D36&gt;$I36,LEFT($U36,4)&lt;&gt;"二番天井"),"○反発(ダイバ)買",IF($U36="二番底W▲","△二番底買(確)",IF($U36="二番底W形成","△二番底形成",IF(LEFT($U36,4)="二番天井","▼二番天井警戒",IF($D36&lt;$J36,"▼-2σ割れ危険",IF(AND($D36&gt;$E36,$K36&lt;0.6,$R36&gt;=50),"・押し目注目",IF($N36="スクイーズ★","☆スクイーズ監視","様子見"))))))))))</f>
        <v>▼二番天井警戒</v>
      </c>
      <c r="X36" s="501">
        <f t="shared" si="9"/>
        <v>0</v>
      </c>
      <c r="Y36" s="498">
        <f t="shared" si="4"/>
        <v>1782.5</v>
      </c>
      <c r="Z36" s="498">
        <f t="shared" si="5"/>
        <v>1899.3294522402384</v>
      </c>
      <c r="AA36" s="498">
        <f t="shared" si="6"/>
        <v>1719</v>
      </c>
      <c r="AB36" s="498">
        <f t="shared" si="10"/>
        <v>1961.3089044804767</v>
      </c>
      <c r="AC36" s="504">
        <f t="shared" si="7"/>
        <v>2.82</v>
      </c>
      <c r="AD36" s="498">
        <f>IF($D36="","",MIN(終値!E36:I36))</f>
        <v>1719</v>
      </c>
      <c r="AE36" s="500">
        <f t="shared" si="8"/>
        <v>9.9640000000000006E-2</v>
      </c>
    </row>
    <row r="37" spans="1:31" ht="24">
      <c r="A37" s="497" t="str">
        <f>IF(終値!A37="","",HYPERLINK("https://kabutan.jp/stock/?code="&amp;終値!A37,"📈"))</f>
        <v>📈</v>
      </c>
      <c r="B37" s="497" t="str">
        <f>IF(終値!A37="","",終値!A37)</f>
        <v>8570</v>
      </c>
      <c r="C37" s="496" t="str">
        <f>IF(終値!A37="","",終値!B37)</f>
        <v>イオンフィナンシャルサービス</v>
      </c>
      <c r="D37" s="498">
        <f>IF(終値!A37="","",終値!E37)</f>
        <v>1594.5</v>
      </c>
      <c r="E37" s="498">
        <f>IF($D37="","",AVERAGE(終値!E37:X37))</f>
        <v>1556.05</v>
      </c>
      <c r="F37" s="499">
        <f>IF($D37="","",STDEVP(終値!E37:X37))</f>
        <v>21.119836647095546</v>
      </c>
      <c r="G37" s="498">
        <f>IF($D37="","",$E37+BB設定!$B$4*$F37)</f>
        <v>1598.2896732941911</v>
      </c>
      <c r="H37" s="498">
        <f>IF($D37="","",$E37+BB設定!$B$5*$F37)</f>
        <v>1577.1698366470955</v>
      </c>
      <c r="I37" s="498">
        <f>IF($D37="","",$E37-BB設定!$B$5*$F37)</f>
        <v>1534.9301633529044</v>
      </c>
      <c r="J37" s="498">
        <f>IF($D37="","",$E37-BB設定!$B$4*$F37)</f>
        <v>1513.8103267058088</v>
      </c>
      <c r="K37" s="503">
        <f t="shared" si="0"/>
        <v>0.95514083089851665</v>
      </c>
      <c r="L37" s="502">
        <f t="shared" si="1"/>
        <v>5.429089462959559</v>
      </c>
      <c r="M37" s="502">
        <f>IF($D37="","",IFERROR(MIN(BB_帯幅!B37:AP37)*100,""))</f>
        <v>5.0750960708919592</v>
      </c>
      <c r="N37" s="497" t="str">
        <f>IF($L37="","",IF($L37&lt;=$M37*BB設定!$B$7,"スクイーズ★",IF($L37&lt;=$M37*1.3,"収縮","－")))</f>
        <v>スクイーズ★</v>
      </c>
      <c r="O37" s="497" t="str">
        <f>IF($D37="","",IF(AND(BB_帯幅!B37&gt;BB_帯幅!C37,BB_帯幅!C37&gt;BB_帯幅!D37),"拡大↑","縮小↓"))</f>
        <v>縮小↓</v>
      </c>
      <c r="P37" s="497" t="str">
        <f t="shared" si="2"/>
        <v>+1σ上</v>
      </c>
      <c r="Q37" s="500">
        <f>IF($D37="","",IFERROR(100-100/(1+SUMPRODUCT((終値!E37:R37&gt;終値!F37:S37)*(終値!E37:R37-終値!F37:S37))/SUMPRODUCT((終値!E37:R37&lt;終値!F37:S37)*(終値!F37:S37-終値!E37:R37))),100))</f>
        <v>61.693548387096776</v>
      </c>
      <c r="R37" s="500">
        <f>IF($D37="","",IFERROR(100-100/(1+SUMPRODUCT((((高値!E37:R37+安値!E37:R37+終値!E37:R37)/3)&gt;((高値!F37:S37+安値!F37:S37+終値!F37:S37)/3))*((高値!E37:R37+安値!E37:R37+終値!E37:R37)/3)*出来高!E37:R37)/SUMPRODUCT((((高値!E37:R37+安値!E37:R37+終値!E37:R37)/3)&lt;((高値!F37:S37+安値!F37:S37+終値!F37:S37)/3))*((高値!E37:R37+安値!E37:R37+終値!E37:R37)/3)*出来高!E37:R37)),50))</f>
        <v>61.095421383173097</v>
      </c>
      <c r="S37" s="497" t="str">
        <f>IF($D37="","",IF(AND(終値!E37&lt;終値!O37,$Q37&gt;(IFERROR(100-100/(1+SUMPRODUCT((終値!O37:AB37&gt;終値!P37:AC37)*(終値!O37:AB37-終値!P37:AC37))/SUMPRODUCT((終値!O37:AB37&lt;終値!P37:AC37)*(終値!P37:AC37-終値!O37:AB37))),100))),"強気div▲",IF(AND(終値!E37&gt;終値!O37,$Q37&lt;(IFERROR(100-100/(1+SUMPRODUCT((終値!O37:AB37&gt;終値!P37:AC37)*(終値!O37:AB37-終値!P37:AC37))/SUMPRODUCT((終値!O37:AB37&lt;終値!P37:AC37)*(終値!P37:AC37-終値!O37:AB37))),100))),"弱気div▼","－")))</f>
        <v>弱気div▼</v>
      </c>
      <c r="T37" s="497" t="str">
        <f t="shared" si="3"/>
        <v>上walk▲</v>
      </c>
      <c r="U37" s="497" t="str">
        <f>IF(終値!A37="","",BB_スイング!BT37)</f>
        <v>－</v>
      </c>
      <c r="V37" s="505">
        <f>IF($D37="","",IFERROR(出来高!E37/AVERAGE(出来高!E37:I37),""))</f>
        <v>1.4902399893040978</v>
      </c>
      <c r="W37" s="506" t="str">
        <f>IF($D37="","",IF(AND($D37&gt;$G37,$O37="拡大↑",OR($N37="スクイーズ★",$N37="収縮")),"◎スクイーズブレイク買",IF(AND($D37&gt;=$H37,$R37&gt;=BB設定!$B$10),"○順張り継続(walk)",IF(AND($S37="強気div▲",$D37&gt;$I37,LEFT($U37,4)&lt;&gt;"二番天井"),"○反発(ダイバ)買",IF($U37="二番底W▲","△二番底買(確)",IF($U37="二番底W形成","△二番底形成",IF(LEFT($U37,4)="二番天井","▼二番天井警戒",IF($D37&lt;$J37,"▼-2σ割れ危険",IF(AND($D37&gt;$E37,$K37&lt;0.6,$R37&gt;=50),"・押し目注目",IF($N37="スクイーズ★","☆スクイーズ監視","様子見"))))))))))</f>
        <v>☆スクイーズ監視</v>
      </c>
      <c r="X37" s="501">
        <f t="shared" si="9"/>
        <v>57</v>
      </c>
      <c r="Y37" s="498">
        <f t="shared" si="4"/>
        <v>1594.5</v>
      </c>
      <c r="Z37" s="498">
        <f t="shared" si="5"/>
        <v>1577.1698366470955</v>
      </c>
      <c r="AA37" s="498">
        <f t="shared" si="6"/>
        <v>1556.05</v>
      </c>
      <c r="AB37" s="498">
        <f t="shared" si="10"/>
        <v>1598.2896732941911</v>
      </c>
      <c r="AC37" s="504">
        <f t="shared" si="7"/>
        <v>0.1</v>
      </c>
      <c r="AD37" s="498">
        <f>IF($D37="","",MIN(終値!E37:I37))</f>
        <v>1528</v>
      </c>
      <c r="AE37" s="500">
        <f t="shared" si="8"/>
        <v>57.099629999999998</v>
      </c>
    </row>
    <row r="38" spans="1:31">
      <c r="A38" s="497" t="str">
        <f>IF(終値!A38="","",HYPERLINK("https://kabutan.jp/stock/?code="&amp;終値!A38,"📈"))</f>
        <v>📈</v>
      </c>
      <c r="B38" s="497" t="str">
        <f>IF(終値!A38="","",終値!A38)</f>
        <v>5406</v>
      </c>
      <c r="C38" s="496" t="str">
        <f>IF(終値!A38="","",終値!B38)</f>
        <v>神戸製鋼所</v>
      </c>
      <c r="D38" s="498">
        <f>IF(終値!A38="","",終値!E38)</f>
        <v>2016.5</v>
      </c>
      <c r="E38" s="498">
        <f>IF($D38="","",AVERAGE(終値!E38:X38))</f>
        <v>1982.075</v>
      </c>
      <c r="F38" s="499">
        <f>IF($D38="","",STDEVP(終値!E38:X38))</f>
        <v>69.532955316166436</v>
      </c>
      <c r="G38" s="498">
        <f>IF($D38="","",$E38+BB設定!$B$4*$F38)</f>
        <v>2121.1409106323331</v>
      </c>
      <c r="H38" s="498">
        <f>IF($D38="","",$E38+BB設定!$B$5*$F38)</f>
        <v>2051.6079553161667</v>
      </c>
      <c r="I38" s="498">
        <f>IF($D38="","",$E38-BB設定!$B$5*$F38)</f>
        <v>1912.5420446838336</v>
      </c>
      <c r="J38" s="498">
        <f>IF($D38="","",$E38-BB設定!$B$4*$F38)</f>
        <v>1843.0090893676672</v>
      </c>
      <c r="K38" s="503">
        <f t="shared" si="0"/>
        <v>0.62377224527373143</v>
      </c>
      <c r="L38" s="502">
        <f t="shared" si="1"/>
        <v>14.03235605437059</v>
      </c>
      <c r="M38" s="502">
        <f>IF($D38="","",IFERROR(MIN(BB_帯幅!B38:AP38)*100,""))</f>
        <v>5.8427669777889761</v>
      </c>
      <c r="N38" s="497" t="str">
        <f>IF($L38="","",IF($L38&lt;=$M38*BB設定!$B$7,"スクイーズ★",IF($L38&lt;=$M38*1.3,"収縮","－")))</f>
        <v>－</v>
      </c>
      <c r="O38" s="497" t="str">
        <f>IF($D38="","",IF(AND(BB_帯幅!B38&gt;BB_帯幅!C38,BB_帯幅!C38&gt;BB_帯幅!D38),"拡大↑","縮小↓"))</f>
        <v>縮小↓</v>
      </c>
      <c r="P38" s="497" t="str">
        <f t="shared" si="2"/>
        <v>バンド内</v>
      </c>
      <c r="Q38" s="500">
        <f>IF($D38="","",IFERROR(100-100/(1+SUMPRODUCT((終値!E38:R38&gt;終値!F38:S38)*(終値!E38:R38-終値!F38:S38))/SUMPRODUCT((終値!E38:R38&lt;終値!F38:S38)*(終値!F38:S38-終値!E38:R38))),100))</f>
        <v>58.197747183979978</v>
      </c>
      <c r="R38" s="500">
        <f>IF($D38="","",IFERROR(100-100/(1+SUMPRODUCT((((高値!E38:R38+安値!E38:R38+終値!E38:R38)/3)&gt;((高値!F38:S38+安値!F38:S38+終値!F38:S38)/3))*((高値!E38:R38+安値!E38:R38+終値!E38:R38)/3)*出来高!E38:R38)/SUMPRODUCT((((高値!E38:R38+安値!E38:R38+終値!E38:R38)/3)&lt;((高値!F38:S38+安値!F38:S38+終値!F38:S38)/3))*((高値!E38:R38+安値!E38:R38+終値!E38:R38)/3)*出来高!E38:R38)),50))</f>
        <v>48.778327966391323</v>
      </c>
      <c r="S38" s="497" t="str">
        <f>IF($D38="","",IF(AND(終値!E38&lt;終値!O38,$Q38&gt;(IFERROR(100-100/(1+SUMPRODUCT((終値!O38:AB38&gt;終値!P38:AC38)*(終値!O38:AB38-終値!P38:AC38))/SUMPRODUCT((終値!O38:AB38&lt;終値!P38:AC38)*(終値!P38:AC38-終値!O38:AB38))),100))),"強気div▲",IF(AND(終値!E38&gt;終値!O38,$Q38&lt;(IFERROR(100-100/(1+SUMPRODUCT((終値!O38:AB38&gt;終値!P38:AC38)*(終値!O38:AB38-終値!P38:AC38))/SUMPRODUCT((終値!O38:AB38&lt;終値!P38:AC38)*(終値!P38:AC38-終値!O38:AB38))),100))),"弱気div▼","－")))</f>
        <v>弱気div▼</v>
      </c>
      <c r="T38" s="497" t="str">
        <f t="shared" si="3"/>
        <v>－</v>
      </c>
      <c r="U38" s="497" t="str">
        <f>IF(終値!A38="","",BB_スイング!BT38)</f>
        <v>－</v>
      </c>
      <c r="V38" s="505">
        <f>IF($D38="","",IFERROR(出来高!E38/AVERAGE(出来高!E38:I38),""))</f>
        <v>0.87881420094727758</v>
      </c>
      <c r="W38" s="506" t="str">
        <f>IF($D38="","",IF(AND($D38&gt;$G38,$O38="拡大↑",OR($N38="スクイーズ★",$N38="収縮")),"◎スクイーズブレイク買",IF(AND($D38&gt;=$H38,$R38&gt;=BB設定!$B$10),"○順張り継続(walk)",IF(AND($S38="強気div▲",$D38&gt;$I38,LEFT($U38,4)&lt;&gt;"二番天井"),"○反発(ダイバ)買",IF($U38="二番底W▲","△二番底買(確)",IF($U38="二番底W形成","△二番底形成",IF(LEFT($U38,4)="二番天井","▼二番天井警戒",IF($D38&lt;$J38,"▼-2σ割れ危険",IF(AND($D38&gt;$E38,$K38&lt;0.6,$R38&gt;=50),"・押し目注目",IF($N38="スクイーズ★","☆スクイーズ監視","様子見"))))))))))</f>
        <v>様子見</v>
      </c>
      <c r="X38" s="501">
        <f t="shared" si="9"/>
        <v>15</v>
      </c>
      <c r="Y38" s="498">
        <f t="shared" si="4"/>
        <v>2016.5</v>
      </c>
      <c r="Z38" s="498">
        <f t="shared" si="5"/>
        <v>2051.6079553161667</v>
      </c>
      <c r="AA38" s="498">
        <f t="shared" si="6"/>
        <v>1982.075</v>
      </c>
      <c r="AB38" s="498">
        <f t="shared" si="10"/>
        <v>2121.1409106323331</v>
      </c>
      <c r="AC38" s="504">
        <f t="shared" si="7"/>
        <v>3.04</v>
      </c>
      <c r="AD38" s="498">
        <f>IF($D38="","",MIN(終値!E38:I38))</f>
        <v>1972</v>
      </c>
      <c r="AE38" s="500">
        <f t="shared" si="8"/>
        <v>15.09962</v>
      </c>
    </row>
    <row r="39" spans="1:31" ht="24">
      <c r="A39" s="497" t="str">
        <f>IF(終値!A39="","",HYPERLINK("https://kabutan.jp/stock/?code="&amp;終値!A39,"📈"))</f>
        <v>📈</v>
      </c>
      <c r="B39" s="497" t="str">
        <f>IF(終値!A39="","",終値!A39)</f>
        <v>8593</v>
      </c>
      <c r="C39" s="496" t="str">
        <f>IF(終値!A39="","",終値!B39)</f>
        <v>三菱ＨＣキャピタル</v>
      </c>
      <c r="D39" s="498">
        <f>IF(終値!A39="","",終値!E39)</f>
        <v>1427.5</v>
      </c>
      <c r="E39" s="498">
        <f>IF($D39="","",AVERAGE(終値!E39:X39))</f>
        <v>1429.35</v>
      </c>
      <c r="F39" s="499">
        <f>IF($D39="","",STDEVP(終値!E39:X39))</f>
        <v>39.153895080821776</v>
      </c>
      <c r="G39" s="498">
        <f>IF($D39="","",$E39+BB設定!$B$4*$F39)</f>
        <v>1507.6577901616436</v>
      </c>
      <c r="H39" s="498">
        <f>IF($D39="","",$E39+BB設定!$B$5*$F39)</f>
        <v>1468.5038950808216</v>
      </c>
      <c r="I39" s="498">
        <f>IF($D39="","",$E39-BB設定!$B$5*$F39)</f>
        <v>1390.1961049191782</v>
      </c>
      <c r="J39" s="498">
        <f>IF($D39="","",$E39-BB設定!$B$4*$F39)</f>
        <v>1351.0422098383563</v>
      </c>
      <c r="K39" s="503">
        <f t="shared" si="0"/>
        <v>0.48818763755061201</v>
      </c>
      <c r="L39" s="502">
        <f t="shared" si="1"/>
        <v>10.957118992779048</v>
      </c>
      <c r="M39" s="502">
        <f>IF($D39="","",IFERROR(MIN(BB_帯幅!B39:AP39)*100,""))</f>
        <v>4.2624509981382817</v>
      </c>
      <c r="N39" s="497" t="str">
        <f>IF($L39="","",IF($L39&lt;=$M39*BB設定!$B$7,"スクイーズ★",IF($L39&lt;=$M39*1.3,"収縮","－")))</f>
        <v>－</v>
      </c>
      <c r="O39" s="497" t="str">
        <f>IF($D39="","",IF(AND(BB_帯幅!B39&gt;BB_帯幅!C39,BB_帯幅!C39&gt;BB_帯幅!D39),"拡大↑","縮小↓"))</f>
        <v>縮小↓</v>
      </c>
      <c r="P39" s="497" t="str">
        <f t="shared" si="2"/>
        <v>バンド内</v>
      </c>
      <c r="Q39" s="500">
        <f>IF($D39="","",IFERROR(100-100/(1+SUMPRODUCT((終値!E39:R39&gt;終値!F39:S39)*(終値!E39:R39-終値!F39:S39))/SUMPRODUCT((終値!E39:R39&lt;終値!F39:S39)*(終値!F39:S39-終値!E39:R39))),100))</f>
        <v>52.768166089965398</v>
      </c>
      <c r="R39" s="500">
        <f>IF($D39="","",IFERROR(100-100/(1+SUMPRODUCT((((高値!E39:R39+安値!E39:R39+終値!E39:R39)/3)&gt;((高値!F39:S39+安値!F39:S39+終値!F39:S39)/3))*((高値!E39:R39+安値!E39:R39+終値!E39:R39)/3)*出来高!E39:R39)/SUMPRODUCT((((高値!E39:R39+安値!E39:R39+終値!E39:R39)/3)&lt;((高値!F39:S39+安値!F39:S39+終値!F39:S39)/3))*((高値!E39:R39+安値!E39:R39+終値!E39:R39)/3)*出来高!E39:R39)),50))</f>
        <v>47.802779712217806</v>
      </c>
      <c r="S39" s="497" t="str">
        <f>IF($D39="","",IF(AND(終値!E39&lt;終値!O39,$Q39&gt;(IFERROR(100-100/(1+SUMPRODUCT((終値!O39:AB39&gt;終値!P39:AC39)*(終値!O39:AB39-終値!P39:AC39))/SUMPRODUCT((終値!O39:AB39&lt;終値!P39:AC39)*(終値!P39:AC39-終値!O39:AB39))),100))),"強気div▲",IF(AND(終値!E39&gt;終値!O39,$Q39&lt;(IFERROR(100-100/(1+SUMPRODUCT((終値!O39:AB39&gt;終値!P39:AC39)*(終値!O39:AB39-終値!P39:AC39))/SUMPRODUCT((終値!O39:AB39&lt;終値!P39:AC39)*(終値!P39:AC39-終値!O39:AB39))),100))),"弱気div▼","－")))</f>
        <v>－</v>
      </c>
      <c r="T39" s="497" t="str">
        <f t="shared" si="3"/>
        <v>－</v>
      </c>
      <c r="U39" s="497" t="str">
        <f>IF(終値!A39="","",BB_スイング!BT39)</f>
        <v>二番底W形成</v>
      </c>
      <c r="V39" s="505">
        <f>IF($D39="","",IFERROR(出来高!E39/AVERAGE(出来高!E39:I39),""))</f>
        <v>0.74640549051018079</v>
      </c>
      <c r="W39" s="506" t="str">
        <f>IF($D39="","",IF(AND($D39&gt;$G39,$O39="拡大↑",OR($N39="スクイーズ★",$N39="収縮")),"◎スクイーズブレイク買",IF(AND($D39&gt;=$H39,$R39&gt;=BB設定!$B$10),"○順張り継続(walk)",IF(AND($S39="強気div▲",$D39&gt;$I39,LEFT($U39,4)&lt;&gt;"二番天井"),"○反発(ダイバ)買",IF($U39="二番底W▲","△二番底買(確)",IF($U39="二番底W形成","△二番底形成",IF(LEFT($U39,4)="二番天井","▼二番天井警戒",IF($D39&lt;$J39,"▼-2σ割れ危険",IF(AND($D39&gt;$E39,$K39&lt;0.6,$R39&gt;=50),"・押し目注目",IF($N39="スクイーズ★","☆スクイーズ監視","様子見"))))))))))</f>
        <v>△二番底形成</v>
      </c>
      <c r="X39" s="501">
        <f t="shared" si="9"/>
        <v>0</v>
      </c>
      <c r="Y39" s="498">
        <f t="shared" si="4"/>
        <v>1427.5</v>
      </c>
      <c r="Z39" s="498">
        <f t="shared" si="5"/>
        <v>1468.5038950808216</v>
      </c>
      <c r="AA39" s="498">
        <f t="shared" si="6"/>
        <v>1409.5</v>
      </c>
      <c r="AB39" s="498">
        <f t="shared" si="10"/>
        <v>1507.6577901616436</v>
      </c>
      <c r="AC39" s="504">
        <f t="shared" si="7"/>
        <v>4.45</v>
      </c>
      <c r="AD39" s="498">
        <f>IF($D39="","",MIN(終値!E39:I39))</f>
        <v>1409.5</v>
      </c>
      <c r="AE39" s="500">
        <f t="shared" si="8"/>
        <v>9.9610000000000004E-2</v>
      </c>
    </row>
    <row r="40" spans="1:31" ht="24">
      <c r="A40" s="497" t="str">
        <f>IF(終値!A40="","",HYPERLINK("https://kabutan.jp/stock/?code="&amp;終値!A40,"📈"))</f>
        <v>📈</v>
      </c>
      <c r="B40" s="497" t="str">
        <f>IF(終値!A40="","",終値!A40)</f>
        <v>8604</v>
      </c>
      <c r="C40" s="496" t="str">
        <f>IF(終値!A40="","",終値!B40)</f>
        <v>野村ホールディングス</v>
      </c>
      <c r="D40" s="498">
        <f>IF(終値!A40="","",終値!E40)</f>
        <v>1577</v>
      </c>
      <c r="E40" s="498">
        <f>IF($D40="","",AVERAGE(終値!E40:X40))</f>
        <v>1561.425</v>
      </c>
      <c r="F40" s="499">
        <f>IF($D40="","",STDEVP(終値!E40:X40))</f>
        <v>42.286012758357813</v>
      </c>
      <c r="G40" s="498">
        <f>IF($D40="","",$E40+BB設定!$B$4*$F40)</f>
        <v>1645.9970255167157</v>
      </c>
      <c r="H40" s="498">
        <f>IF($D40="","",$E40+BB設定!$B$5*$F40)</f>
        <v>1603.7110127583578</v>
      </c>
      <c r="I40" s="498">
        <f>IF($D40="","",$E40-BB設定!$B$5*$F40)</f>
        <v>1519.1389872416421</v>
      </c>
      <c r="J40" s="498">
        <f>IF($D40="","",$E40-BB設定!$B$4*$F40)</f>
        <v>1476.8529744832842</v>
      </c>
      <c r="K40" s="503">
        <f t="shared" si="0"/>
        <v>0.59208127572232283</v>
      </c>
      <c r="L40" s="502">
        <f t="shared" si="1"/>
        <v>10.832672144575078</v>
      </c>
      <c r="M40" s="502">
        <f>IF($D40="","",IFERROR(MIN(BB_帯幅!B40:AP40)*100,""))</f>
        <v>8.3863484454955248</v>
      </c>
      <c r="N40" s="497" t="str">
        <f>IF($L40="","",IF($L40&lt;=$M40*BB設定!$B$7,"スクイーズ★",IF($L40&lt;=$M40*1.3,"収縮","－")))</f>
        <v>収縮</v>
      </c>
      <c r="O40" s="497" t="str">
        <f>IF($D40="","",IF(AND(BB_帯幅!B40&gt;BB_帯幅!C40,BB_帯幅!C40&gt;BB_帯幅!D40),"拡大↑","縮小↓"))</f>
        <v>縮小↓</v>
      </c>
      <c r="P40" s="497" t="str">
        <f t="shared" si="2"/>
        <v>バンド内</v>
      </c>
      <c r="Q40" s="500">
        <f>IF($D40="","",IFERROR(100-100/(1+SUMPRODUCT((終値!E40:R40&gt;終値!F40:S40)*(終値!E40:R40-終値!F40:S40))/SUMPRODUCT((終値!E40:R40&lt;終値!F40:S40)*(終値!F40:S40-終値!E40:R40))),100))</f>
        <v>46.787148594377513</v>
      </c>
      <c r="R40" s="500">
        <f>IF($D40="","",IFERROR(100-100/(1+SUMPRODUCT((((高値!E40:R40+安値!E40:R40+終値!E40:R40)/3)&gt;((高値!F40:S40+安値!F40:S40+終値!F40:S40)/3))*((高値!E40:R40+安値!E40:R40+終値!E40:R40)/3)*出来高!E40:R40)/SUMPRODUCT((((高値!E40:R40+安値!E40:R40+終値!E40:R40)/3)&lt;((高値!F40:S40+安値!F40:S40+終値!F40:S40)/3))*((高値!E40:R40+安値!E40:R40+終値!E40:R40)/3)*出来高!E40:R40)),50))</f>
        <v>52.637802567159326</v>
      </c>
      <c r="S40" s="497" t="str">
        <f>IF($D40="","",IF(AND(終値!E40&lt;終値!O40,$Q40&gt;(IFERROR(100-100/(1+SUMPRODUCT((終値!O40:AB40&gt;終値!P40:AC40)*(終値!O40:AB40-終値!P40:AC40))/SUMPRODUCT((終値!O40:AB40&lt;終値!P40:AC40)*(終値!P40:AC40-終値!O40:AB40))),100))),"強気div▲",IF(AND(終値!E40&gt;終値!O40,$Q40&lt;(IFERROR(100-100/(1+SUMPRODUCT((終値!O40:AB40&gt;終値!P40:AC40)*(終値!O40:AB40-終値!P40:AC40))/SUMPRODUCT((終値!O40:AB40&lt;終値!P40:AC40)*(終値!P40:AC40-終値!O40:AB40))),100))),"弱気div▼","－")))</f>
        <v>－</v>
      </c>
      <c r="T40" s="497" t="str">
        <f t="shared" si="3"/>
        <v>－</v>
      </c>
      <c r="U40" s="497" t="str">
        <f>IF(終値!A40="","",BB_スイング!BT40)</f>
        <v>二番底W形成</v>
      </c>
      <c r="V40" s="505">
        <f>IF($D40="","",IFERROR(出来高!E40/AVERAGE(出来高!E40:I40),""))</f>
        <v>0.6971081649289913</v>
      </c>
      <c r="W40" s="506" t="str">
        <f>IF($D40="","",IF(AND($D40&gt;$G40,$O40="拡大↑",OR($N40="スクイーズ★",$N40="収縮")),"◎スクイーズブレイク買",IF(AND($D40&gt;=$H40,$R40&gt;=BB設定!$B$10),"○順張り継続(walk)",IF(AND($S40="強気div▲",$D40&gt;$I40,LEFT($U40,4)&lt;&gt;"二番天井"),"○反発(ダイバ)買",IF($U40="二番底W▲","△二番底買(確)",IF($U40="二番底W形成","△二番底形成",IF(LEFT($U40,4)="二番天井","▼二番天井警戒",IF($D40&lt;$J40,"▼-2σ割れ危険",IF(AND($D40&gt;$E40,$K40&lt;0.6,$R40&gt;=50),"・押し目注目",IF($N40="スクイーズ★","☆スクイーズ監視","様子見"))))))))))</f>
        <v>△二番底形成</v>
      </c>
      <c r="X40" s="501">
        <f t="shared" si="9"/>
        <v>25</v>
      </c>
      <c r="Y40" s="498">
        <f t="shared" si="4"/>
        <v>1577</v>
      </c>
      <c r="Z40" s="498">
        <f t="shared" si="5"/>
        <v>1603.7110127583578</v>
      </c>
      <c r="AA40" s="498">
        <f t="shared" si="6"/>
        <v>1561.425</v>
      </c>
      <c r="AB40" s="498">
        <f t="shared" si="10"/>
        <v>1645.9970255167157</v>
      </c>
      <c r="AC40" s="504">
        <f t="shared" si="7"/>
        <v>4.43</v>
      </c>
      <c r="AD40" s="498">
        <f>IF($D40="","",MIN(終値!E40:I40))</f>
        <v>1505.5</v>
      </c>
      <c r="AE40" s="500">
        <f t="shared" si="8"/>
        <v>25.099599999999999</v>
      </c>
    </row>
    <row r="41" spans="1:31" ht="24">
      <c r="A41" s="497" t="str">
        <f>IF(終値!A41="","",HYPERLINK("https://kabutan.jp/stock/?code="&amp;終値!A41,"📈"))</f>
        <v>📈</v>
      </c>
      <c r="B41" s="497" t="str">
        <f>IF(終値!A41="","",終値!A41)</f>
        <v>3861</v>
      </c>
      <c r="C41" s="496" t="str">
        <f>IF(終値!A41="","",終値!B41)</f>
        <v>王子ホールディングス</v>
      </c>
      <c r="D41" s="498">
        <f>IF(終値!A41="","",終値!E41)</f>
        <v>873.8</v>
      </c>
      <c r="E41" s="498">
        <f>IF($D41="","",AVERAGE(終値!E41:X41))</f>
        <v>856.79499999999985</v>
      </c>
      <c r="F41" s="499">
        <f>IF($D41="","",STDEVP(終値!E41:X41))</f>
        <v>25.333722091315366</v>
      </c>
      <c r="G41" s="498">
        <f>IF($D41="","",$E41+BB設定!$B$4*$F41)</f>
        <v>907.46244418263063</v>
      </c>
      <c r="H41" s="498">
        <f>IF($D41="","",$E41+BB設定!$B$5*$F41)</f>
        <v>882.12872209131524</v>
      </c>
      <c r="I41" s="498">
        <f>IF($D41="","",$E41-BB設定!$B$5*$F41)</f>
        <v>831.46127790868445</v>
      </c>
      <c r="J41" s="498">
        <f>IF($D41="","",$E41-BB設定!$B$4*$F41)</f>
        <v>806.12755581736906</v>
      </c>
      <c r="K41" s="503">
        <f t="shared" si="0"/>
        <v>0.66780992483758994</v>
      </c>
      <c r="L41" s="502">
        <f t="shared" si="1"/>
        <v>11.827203516040779</v>
      </c>
      <c r="M41" s="502">
        <f>IF($D41="","",IFERROR(MIN(BB_帯幅!B41:AP41)*100,""))</f>
        <v>4.5526643062406977</v>
      </c>
      <c r="N41" s="497" t="str">
        <f>IF($L41="","",IF($L41&lt;=$M41*BB設定!$B$7,"スクイーズ★",IF($L41&lt;=$M41*1.3,"収縮","－")))</f>
        <v>－</v>
      </c>
      <c r="O41" s="497" t="str">
        <f>IF($D41="","",IF(AND(BB_帯幅!B41&gt;BB_帯幅!C41,BB_帯幅!C41&gt;BB_帯幅!D41),"拡大↑","縮小↓"))</f>
        <v>縮小↓</v>
      </c>
      <c r="P41" s="497" t="str">
        <f t="shared" si="2"/>
        <v>バンド内</v>
      </c>
      <c r="Q41" s="500">
        <f>IF($D41="","",IFERROR(100-100/(1+SUMPRODUCT((終値!E41:R41&gt;終値!F41:S41)*(終値!E41:R41-終値!F41:S41))/SUMPRODUCT((終値!E41:R41&lt;終値!F41:S41)*(終値!F41:S41-終値!E41:R41))),100))</f>
        <v>62.281315605318348</v>
      </c>
      <c r="R41" s="500">
        <f>IF($D41="","",IFERROR(100-100/(1+SUMPRODUCT((((高値!E41:R41+安値!E41:R41+終値!E41:R41)/3)&gt;((高値!F41:S41+安値!F41:S41+終値!F41:S41)/3))*((高値!E41:R41+安値!E41:R41+終値!E41:R41)/3)*出来高!E41:R41)/SUMPRODUCT((((高値!E41:R41+安値!E41:R41+終値!E41:R41)/3)&lt;((高値!F41:S41+安値!F41:S41+終値!F41:S41)/3))*((高値!E41:R41+安値!E41:R41+終値!E41:R41)/3)*出来高!E41:R41)),50))</f>
        <v>56.602412635128246</v>
      </c>
      <c r="S41" s="497" t="str">
        <f>IF($D41="","",IF(AND(終値!E41&lt;終値!O41,$Q41&gt;(IFERROR(100-100/(1+SUMPRODUCT((終値!O41:AB41&gt;終値!P41:AC41)*(終値!O41:AB41-終値!P41:AC41))/SUMPRODUCT((終値!O41:AB41&lt;終値!P41:AC41)*(終値!P41:AC41-終値!O41:AB41))),100))),"強気div▲",IF(AND(終値!E41&gt;終値!O41,$Q41&lt;(IFERROR(100-100/(1+SUMPRODUCT((終値!O41:AB41&gt;終値!P41:AC41)*(終値!O41:AB41-終値!P41:AC41))/SUMPRODUCT((終値!O41:AB41&lt;終値!P41:AC41)*(終値!P41:AC41-終値!O41:AB41))),100))),"弱気div▼","－")))</f>
        <v>弱気div▼</v>
      </c>
      <c r="T41" s="497" t="str">
        <f t="shared" si="3"/>
        <v>－</v>
      </c>
      <c r="U41" s="497" t="str">
        <f>IF(終値!A41="","",BB_スイング!BT41)</f>
        <v>－</v>
      </c>
      <c r="V41" s="505">
        <f>IF($D41="","",IFERROR(出来高!E41/AVERAGE(出来高!E41:I41),""))</f>
        <v>0.80162633917647519</v>
      </c>
      <c r="W41" s="506" t="str">
        <f>IF($D41="","",IF(AND($D41&gt;$G41,$O41="拡大↑",OR($N41="スクイーズ★",$N41="収縮")),"◎スクイーズブレイク買",IF(AND($D41&gt;=$H41,$R41&gt;=BB設定!$B$10),"○順張り継続(walk)",IF(AND($S41="強気div▲",$D41&gt;$I41,LEFT($U41,4)&lt;&gt;"二番天井"),"○反発(ダイバ)買",IF($U41="二番底W▲","△二番底買(確)",IF($U41="二番底W形成","△二番底形成",IF(LEFT($U41,4)="二番天井","▼二番天井警戒",IF($D41&lt;$J41,"▼-2σ割れ危険",IF(AND($D41&gt;$E41,$K41&lt;0.6,$R41&gt;=50),"・押し目注目",IF($N41="スクイーズ★","☆スクイーズ監視","様子見"))))))))))</f>
        <v>様子見</v>
      </c>
      <c r="X41" s="501">
        <f t="shared" si="9"/>
        <v>20</v>
      </c>
      <c r="Y41" s="498">
        <f t="shared" si="4"/>
        <v>873.8</v>
      </c>
      <c r="Z41" s="498">
        <f t="shared" si="5"/>
        <v>882.12872209131524</v>
      </c>
      <c r="AA41" s="498">
        <f t="shared" si="6"/>
        <v>856.79499999999985</v>
      </c>
      <c r="AB41" s="498">
        <f t="shared" si="10"/>
        <v>907.46244418263063</v>
      </c>
      <c r="AC41" s="504">
        <f t="shared" si="7"/>
        <v>1.98</v>
      </c>
      <c r="AD41" s="498">
        <f>IF($D41="","",MIN(終値!E41:I41))</f>
        <v>852.3</v>
      </c>
      <c r="AE41" s="500">
        <f t="shared" si="8"/>
        <v>20.099589999999999</v>
      </c>
    </row>
    <row r="42" spans="1:31">
      <c r="A42" s="497" t="str">
        <f>IF(終値!A42="","",HYPERLINK("https://kabutan.jp/stock/?code="&amp;終値!A42,"📈"))</f>
        <v>📈</v>
      </c>
      <c r="B42" s="497" t="str">
        <f>IF(終値!A42="","",終値!A42)</f>
        <v>5947</v>
      </c>
      <c r="C42" s="496" t="str">
        <f>IF(終値!A42="","",終値!B42)</f>
        <v>リンナイ</v>
      </c>
      <c r="D42" s="498">
        <f>IF(終値!A42="","",終値!E42)</f>
        <v>3596</v>
      </c>
      <c r="E42" s="498">
        <f>IF($D42="","",AVERAGE(終値!E42:X42))</f>
        <v>3603.95</v>
      </c>
      <c r="F42" s="499">
        <f>IF($D42="","",STDEVP(終値!E42:X42))</f>
        <v>70.217145342145599</v>
      </c>
      <c r="G42" s="498">
        <f>IF($D42="","",$E42+BB設定!$B$4*$F42)</f>
        <v>3744.384290684291</v>
      </c>
      <c r="H42" s="498">
        <f>IF($D42="","",$E42+BB設定!$B$5*$F42)</f>
        <v>3674.1671453421454</v>
      </c>
      <c r="I42" s="498">
        <f>IF($D42="","",$E42-BB設定!$B$5*$F42)</f>
        <v>3533.7328546578542</v>
      </c>
      <c r="J42" s="498">
        <f>IF($D42="","",$E42-BB設定!$B$4*$F42)</f>
        <v>3463.5157093157086</v>
      </c>
      <c r="K42" s="503">
        <f t="shared" si="0"/>
        <v>0.47169494729078626</v>
      </c>
      <c r="L42" s="502">
        <f t="shared" si="1"/>
        <v>7.7933539968252186</v>
      </c>
      <c r="M42" s="502">
        <f>IF($D42="","",IFERROR(MIN(BB_帯幅!B42:AP42)*100,""))</f>
        <v>3.163389895047898</v>
      </c>
      <c r="N42" s="497" t="str">
        <f>IF($L42="","",IF($L42&lt;=$M42*BB設定!$B$7,"スクイーズ★",IF($L42&lt;=$M42*1.3,"収縮","－")))</f>
        <v>－</v>
      </c>
      <c r="O42" s="497" t="str">
        <f>IF($D42="","",IF(AND(BB_帯幅!B42&gt;BB_帯幅!C42,BB_帯幅!C42&gt;BB_帯幅!D42),"拡大↑","縮小↓"))</f>
        <v>縮小↓</v>
      </c>
      <c r="P42" s="497" t="str">
        <f t="shared" si="2"/>
        <v>バンド内</v>
      </c>
      <c r="Q42" s="500">
        <f>IF($D42="","",IFERROR(100-100/(1+SUMPRODUCT((終値!E42:R42&gt;終値!F42:S42)*(終値!E42:R42-終値!F42:S42))/SUMPRODUCT((終値!E42:R42&lt;終値!F42:S42)*(終値!F42:S42-終値!E42:R42))),100))</f>
        <v>48.450704225352119</v>
      </c>
      <c r="R42" s="500">
        <f>IF($D42="","",IFERROR(100-100/(1+SUMPRODUCT((((高値!E42:R42+安値!E42:R42+終値!E42:R42)/3)&gt;((高値!F42:S42+安値!F42:S42+終値!F42:S42)/3))*((高値!E42:R42+安値!E42:R42+終値!E42:R42)/3)*出来高!E42:R42)/SUMPRODUCT((((高値!E42:R42+安値!E42:R42+終値!E42:R42)/3)&lt;((高値!F42:S42+安値!F42:S42+終値!F42:S42)/3))*((高値!E42:R42+安値!E42:R42+終値!E42:R42)/3)*出来高!E42:R42)),50))</f>
        <v>49.304388321827801</v>
      </c>
      <c r="S42" s="497" t="str">
        <f>IF($D42="","",IF(AND(終値!E42&lt;終値!O42,$Q42&gt;(IFERROR(100-100/(1+SUMPRODUCT((終値!O42:AB42&gt;終値!P42:AC42)*(終値!O42:AB42-終値!P42:AC42))/SUMPRODUCT((終値!O42:AB42&lt;終値!P42:AC42)*(終値!P42:AC42-終値!O42:AB42))),100))),"強気div▲",IF(AND(終値!E42&gt;終値!O42,$Q42&lt;(IFERROR(100-100/(1+SUMPRODUCT((終値!O42:AB42&gt;終値!P42:AC42)*(終値!O42:AB42-終値!P42:AC42))/SUMPRODUCT((終値!O42:AB42&lt;終値!P42:AC42)*(終値!P42:AC42-終値!O42:AB42))),100))),"弱気div▼","－")))</f>
        <v>弱気div▼</v>
      </c>
      <c r="T42" s="497" t="str">
        <f t="shared" si="3"/>
        <v>－</v>
      </c>
      <c r="U42" s="497" t="str">
        <f>IF(終値!A42="","",BB_スイング!BT42)</f>
        <v>二番底W形成</v>
      </c>
      <c r="V42" s="505">
        <f>IF($D42="","",IFERROR(出来高!E42/AVERAGE(出来高!E42:I42),""))</f>
        <v>1.6901738437748934</v>
      </c>
      <c r="W42" s="506" t="str">
        <f>IF($D42="","",IF(AND($D42&gt;$G42,$O42="拡大↑",OR($N42="スクイーズ★",$N42="収縮")),"◎スクイーズブレイク買",IF(AND($D42&gt;=$H42,$R42&gt;=BB設定!$B$10),"○順張り継続(walk)",IF(AND($S42="強気div▲",$D42&gt;$I42,LEFT($U42,4)&lt;&gt;"二番天井"),"○反発(ダイバ)買",IF($U42="二番底W▲","△二番底買(確)",IF($U42="二番底W形成","△二番底形成",IF(LEFT($U42,4)="二番天井","▼二番天井警戒",IF($D42&lt;$J42,"▼-2σ割れ危険",IF(AND($D42&gt;$E42,$K42&lt;0.6,$R42&gt;=50),"・押し目注目",IF($N42="スクイーズ★","☆スクイーズ監視","様子見"))))))))))</f>
        <v>△二番底形成</v>
      </c>
      <c r="X42" s="501">
        <f t="shared" si="9"/>
        <v>0</v>
      </c>
      <c r="Y42" s="498">
        <f t="shared" si="4"/>
        <v>3596</v>
      </c>
      <c r="Z42" s="498">
        <f t="shared" si="5"/>
        <v>3674.1671453421454</v>
      </c>
      <c r="AA42" s="498">
        <f t="shared" si="6"/>
        <v>3486</v>
      </c>
      <c r="AB42" s="498">
        <f t="shared" si="10"/>
        <v>3744.384290684291</v>
      </c>
      <c r="AC42" s="504">
        <f t="shared" si="7"/>
        <v>1.35</v>
      </c>
      <c r="AD42" s="498">
        <f>IF($D42="","",MIN(終値!E42:I42))</f>
        <v>3486</v>
      </c>
      <c r="AE42" s="500">
        <f t="shared" si="8"/>
        <v>9.9580000000000002E-2</v>
      </c>
    </row>
    <row r="43" spans="1:31" ht="24">
      <c r="A43" s="497" t="str">
        <f>IF(終値!A43="","",HYPERLINK("https://kabutan.jp/stock/?code="&amp;終値!A43,"📈"))</f>
        <v>📈</v>
      </c>
      <c r="B43" s="497" t="str">
        <f>IF(終値!A43="","",終値!A43)</f>
        <v>8750</v>
      </c>
      <c r="C43" s="496" t="str">
        <f>IF(終値!A43="","",終値!B43)</f>
        <v>第一ライフグループ</v>
      </c>
      <c r="D43" s="498">
        <f>IF(終値!A43="","",終値!E43)</f>
        <v>1921</v>
      </c>
      <c r="E43" s="498">
        <f>IF($D43="","",AVERAGE(終値!E43:X43))</f>
        <v>1888.2249999999999</v>
      </c>
      <c r="F43" s="499">
        <f>IF($D43="","",STDEVP(終値!E43:X43))</f>
        <v>37.618305052194998</v>
      </c>
      <c r="G43" s="498">
        <f>IF($D43="","",$E43+BB設定!$B$4*$F43)</f>
        <v>1963.4616101043898</v>
      </c>
      <c r="H43" s="498">
        <f>IF($D43="","",$E43+BB設定!$B$5*$F43)</f>
        <v>1925.8433050521949</v>
      </c>
      <c r="I43" s="498">
        <f>IF($D43="","",$E43-BB設定!$B$5*$F43)</f>
        <v>1850.606694947805</v>
      </c>
      <c r="J43" s="498">
        <f>IF($D43="","",$E43-BB設定!$B$4*$F43)</f>
        <v>1812.98838989561</v>
      </c>
      <c r="K43" s="503">
        <f t="shared" si="0"/>
        <v>0.71781284373741161</v>
      </c>
      <c r="L43" s="502">
        <f t="shared" si="1"/>
        <v>7.9690301848974476</v>
      </c>
      <c r="M43" s="502">
        <f>IF($D43="","",IFERROR(MIN(BB_帯幅!B43:AP43)*100,""))</f>
        <v>7.7090565590401017</v>
      </c>
      <c r="N43" s="497" t="str">
        <f>IF($L43="","",IF($L43&lt;=$M43*BB設定!$B$7,"スクイーズ★",IF($L43&lt;=$M43*1.3,"収縮","－")))</f>
        <v>スクイーズ★</v>
      </c>
      <c r="O43" s="497" t="str">
        <f>IF($D43="","",IF(AND(BB_帯幅!B43&gt;BB_帯幅!C43,BB_帯幅!C43&gt;BB_帯幅!D43),"拡大↑","縮小↓"))</f>
        <v>拡大↑</v>
      </c>
      <c r="P43" s="497" t="str">
        <f t="shared" si="2"/>
        <v>バンド内</v>
      </c>
      <c r="Q43" s="500">
        <f>IF($D43="","",IFERROR(100-100/(1+SUMPRODUCT((終値!E43:R43&gt;終値!F43:S43)*(終値!E43:R43-終値!F43:S43))/SUMPRODUCT((終値!E43:R43&lt;終値!F43:S43)*(終値!F43:S43-終値!E43:R43))),100))</f>
        <v>59.976387249114524</v>
      </c>
      <c r="R43" s="500">
        <f>IF($D43="","",IFERROR(100-100/(1+SUMPRODUCT((((高値!E43:R43+安値!E43:R43+終値!E43:R43)/3)&gt;((高値!F43:S43+安値!F43:S43+終値!F43:S43)/3))*((高値!E43:R43+安値!E43:R43+終値!E43:R43)/3)*出来高!E43:R43)/SUMPRODUCT((((高値!E43:R43+安値!E43:R43+終値!E43:R43)/3)&lt;((高値!F43:S43+安値!F43:S43+終値!F43:S43)/3))*((高値!E43:R43+安値!E43:R43+終値!E43:R43)/3)*出来高!E43:R43)),50))</f>
        <v>69.012582503949091</v>
      </c>
      <c r="S43" s="497" t="str">
        <f>IF($D43="","",IF(AND(終値!E43&lt;終値!O43,$Q43&gt;(IFERROR(100-100/(1+SUMPRODUCT((終値!O43:AB43&gt;終値!P43:AC43)*(終値!O43:AB43-終値!P43:AC43))/SUMPRODUCT((終値!O43:AB43&lt;終値!P43:AC43)*(終値!P43:AC43-終値!O43:AB43))),100))),"強気div▲",IF(AND(終値!E43&gt;終値!O43,$Q43&lt;(IFERROR(100-100/(1+SUMPRODUCT((終値!O43:AB43&gt;終値!P43:AC43)*(終値!O43:AB43-終値!P43:AC43))/SUMPRODUCT((終値!O43:AB43&lt;終値!P43:AC43)*(終値!P43:AC43-終値!O43:AB43))),100))),"弱気div▼","－")))</f>
        <v>弱気div▼</v>
      </c>
      <c r="T43" s="497" t="str">
        <f t="shared" si="3"/>
        <v>－</v>
      </c>
      <c r="U43" s="497" t="str">
        <f>IF(終値!A43="","",BB_スイング!BT43)</f>
        <v>二番底W形成</v>
      </c>
      <c r="V43" s="505">
        <f>IF($D43="","",IFERROR(出来高!E43/AVERAGE(出来高!E43:I43),""))</f>
        <v>0.90636686105933983</v>
      </c>
      <c r="W43" s="506" t="str">
        <f>IF($D43="","",IF(AND($D43&gt;$G43,$O43="拡大↑",OR($N43="スクイーズ★",$N43="収縮")),"◎スクイーズブレイク買",IF(AND($D43&gt;=$H43,$R43&gt;=BB設定!$B$10),"○順張り継続(walk)",IF(AND($S43="強気div▲",$D43&gt;$I43,LEFT($U43,4)&lt;&gt;"二番天井"),"○反発(ダイバ)買",IF($U43="二番底W▲","△二番底買(確)",IF($U43="二番底W形成","△二番底形成",IF(LEFT($U43,4)="二番天井","▼二番天井警戒",IF($D43&lt;$J43,"▼-2σ割れ危険",IF(AND($D43&gt;$E43,$K43&lt;0.6,$R43&gt;=50),"・押し目注目",IF($N43="スクイーズ★","☆スクイーズ監視","様子見"))))))))))</f>
        <v>△二番底形成</v>
      </c>
      <c r="X43" s="501">
        <f t="shared" si="9"/>
        <v>55</v>
      </c>
      <c r="Y43" s="498">
        <f t="shared" si="4"/>
        <v>1921</v>
      </c>
      <c r="Z43" s="498">
        <f t="shared" si="5"/>
        <v>1925.8433050521949</v>
      </c>
      <c r="AA43" s="498">
        <f t="shared" si="6"/>
        <v>1888.2249999999999</v>
      </c>
      <c r="AB43" s="498">
        <f t="shared" si="10"/>
        <v>1963.4616101043898</v>
      </c>
      <c r="AC43" s="504">
        <f t="shared" si="7"/>
        <v>1.3</v>
      </c>
      <c r="AD43" s="498">
        <f>IF($D43="","",MIN(終値!E43:I43))</f>
        <v>1881</v>
      </c>
      <c r="AE43" s="500">
        <f t="shared" si="8"/>
        <v>55.09957</v>
      </c>
    </row>
    <row r="44" spans="1:31">
      <c r="A44" s="497" t="str">
        <f>IF(終値!A44="","",HYPERLINK("https://kabutan.jp/stock/?code="&amp;終値!A44,"📈"))</f>
        <v>📈</v>
      </c>
      <c r="B44" s="497" t="str">
        <f>IF(終値!A44="","",終値!A44)</f>
        <v>3402</v>
      </c>
      <c r="C44" s="496" t="str">
        <f>IF(終値!A44="","",終値!B44)</f>
        <v>東レ</v>
      </c>
      <c r="D44" s="498">
        <f>IF(終値!A44="","",終値!E44)</f>
        <v>1299.5</v>
      </c>
      <c r="E44" s="498">
        <f>IF($D44="","",AVERAGE(終値!E44:X44))</f>
        <v>1165.25</v>
      </c>
      <c r="F44" s="499">
        <f>IF($D44="","",STDEVP(終値!E44:X44))</f>
        <v>34.040967965085834</v>
      </c>
      <c r="G44" s="498">
        <f>IF($D44="","",$E44+BB設定!$B$4*$F44)</f>
        <v>1233.3319359301718</v>
      </c>
      <c r="H44" s="498">
        <f>IF($D44="","",$E44+BB設定!$B$5*$F44)</f>
        <v>1199.2909679650859</v>
      </c>
      <c r="I44" s="498">
        <f>IF($D44="","",$E44-BB設定!$B$5*$F44)</f>
        <v>1131.2090320349141</v>
      </c>
      <c r="J44" s="498">
        <f>IF($D44="","",$E44-BB設定!$B$4*$F44)</f>
        <v>1097.1680640698282</v>
      </c>
      <c r="K44" s="503">
        <f t="shared" si="0"/>
        <v>1.4859443490097983</v>
      </c>
      <c r="L44" s="502">
        <f t="shared" si="1"/>
        <v>11.68537840466368</v>
      </c>
      <c r="M44" s="502">
        <f>IF($D44="","",IFERROR(MIN(BB_帯幅!B44:AP44)*100,""))</f>
        <v>4.1201461271565387</v>
      </c>
      <c r="N44" s="497" t="str">
        <f>IF($L44="","",IF($L44&lt;=$M44*BB設定!$B$7,"スクイーズ★",IF($L44&lt;=$M44*1.3,"収縮","－")))</f>
        <v>－</v>
      </c>
      <c r="O44" s="497" t="str">
        <f>IF($D44="","",IF(AND(BB_帯幅!B44&gt;BB_帯幅!C44,BB_帯幅!C44&gt;BB_帯幅!D44),"拡大↑","縮小↓"))</f>
        <v>拡大↑</v>
      </c>
      <c r="P44" s="497" t="str">
        <f t="shared" si="2"/>
        <v>↑+2σ突破</v>
      </c>
      <c r="Q44" s="500">
        <f>IF($D44="","",IFERROR(100-100/(1+SUMPRODUCT((終値!E44:R44&gt;終値!F44:S44)*(終値!E44:R44-終値!F44:S44))/SUMPRODUCT((終値!E44:R44&lt;終値!F44:S44)*(終値!F44:S44-終値!E44:R44))),100))</f>
        <v>69.05444126074498</v>
      </c>
      <c r="R44" s="500">
        <f>IF($D44="","",IFERROR(100-100/(1+SUMPRODUCT((((高値!E44:R44+安値!E44:R44+終値!E44:R44)/3)&gt;((高値!F44:S44+安値!F44:S44+終値!F44:S44)/3))*((高値!E44:R44+安値!E44:R44+終値!E44:R44)/3)*出来高!E44:R44)/SUMPRODUCT((((高値!E44:R44+安値!E44:R44+終値!E44:R44)/3)&lt;((高値!F44:S44+安値!F44:S44+終値!F44:S44)/3))*((高値!E44:R44+安値!E44:R44+終値!E44:R44)/3)*出来高!E44:R44)),50))</f>
        <v>67.017970165097012</v>
      </c>
      <c r="S44" s="497" t="str">
        <f>IF($D44="","",IF(AND(終値!E44&lt;終値!O44,$Q44&gt;(IFERROR(100-100/(1+SUMPRODUCT((終値!O44:AB44&gt;終値!P44:AC44)*(終値!O44:AB44-終値!P44:AC44))/SUMPRODUCT((終値!O44:AB44&lt;終値!P44:AC44)*(終値!P44:AC44-終値!O44:AB44))),100))),"強気div▲",IF(AND(終値!E44&gt;終値!O44,$Q44&lt;(IFERROR(100-100/(1+SUMPRODUCT((終値!O44:AB44&gt;終値!P44:AC44)*(終値!O44:AB44-終値!P44:AC44))/SUMPRODUCT((終値!O44:AB44&lt;終値!P44:AC44)*(終値!P44:AC44-終値!O44:AB44))),100))),"弱気div▼","－")))</f>
        <v>－</v>
      </c>
      <c r="T44" s="497" t="str">
        <f t="shared" si="3"/>
        <v>上walk▲</v>
      </c>
      <c r="U44" s="497" t="str">
        <f>IF(終値!A44="","",BB_スイング!BT44)</f>
        <v>二番底W▲</v>
      </c>
      <c r="V44" s="505">
        <f>IF($D44="","",IFERROR(出来高!E44/AVERAGE(出来高!E44:I44),""))</f>
        <v>2.4110482017442001</v>
      </c>
      <c r="W44" s="506" t="str">
        <f>IF($D44="","",IF(AND($D44&gt;$G44,$O44="拡大↑",OR($N44="スクイーズ★",$N44="収縮")),"◎スクイーズブレイク買",IF(AND($D44&gt;=$H44,$R44&gt;=BB設定!$B$10),"○順張り継続(walk)",IF(AND($S44="強気div▲",$D44&gt;$I44,LEFT($U44,4)&lt;&gt;"二番天井"),"○反発(ダイバ)買",IF($U44="二番底W▲","△二番底買(確)",IF($U44="二番底W形成","△二番底形成",IF(LEFT($U44,4)="二番天井","▼二番天井警戒",IF($D44&lt;$J44,"▼-2σ割れ危険",IF(AND($D44&gt;$E44,$K44&lt;0.6,$R44&gt;=50),"・押し目注目",IF($N44="スクイーズ★","☆スクイーズ監視","様子見"))))))))))</f>
        <v>△二番底買(確)</v>
      </c>
      <c r="X44" s="501">
        <f t="shared" si="9"/>
        <v>60</v>
      </c>
      <c r="Y44" s="498">
        <f t="shared" si="4"/>
        <v>1299.5</v>
      </c>
      <c r="Z44" s="498">
        <f t="shared" si="5"/>
        <v>1199.2909679650859</v>
      </c>
      <c r="AA44" s="498">
        <f t="shared" si="6"/>
        <v>1165.25</v>
      </c>
      <c r="AB44" s="498">
        <f t="shared" si="10"/>
        <v>1267.3729038952574</v>
      </c>
      <c r="AC44" s="504">
        <f t="shared" si="7"/>
        <v>-0.24</v>
      </c>
      <c r="AD44" s="498">
        <f>IF($D44="","",MIN(終値!E44:I44))</f>
        <v>1129.5</v>
      </c>
      <c r="AE44" s="500">
        <f t="shared" si="8"/>
        <v>60.099559999999997</v>
      </c>
    </row>
    <row r="45" spans="1:31" ht="24">
      <c r="A45" s="497" t="str">
        <f>IF(終値!A45="","",HYPERLINK("https://kabutan.jp/stock/?code="&amp;終値!A45,"📈"))</f>
        <v>📈</v>
      </c>
      <c r="B45" s="497" t="str">
        <f>IF(終値!A45="","",終値!A45)</f>
        <v>8306</v>
      </c>
      <c r="C45" s="496" t="str">
        <f>IF(終値!A45="","",終値!B45)</f>
        <v>三菱ＵＦＪフィナンシャルＧ</v>
      </c>
      <c r="D45" s="498">
        <f>IF(終値!A45="","",終値!E45)</f>
        <v>3574</v>
      </c>
      <c r="E45" s="498">
        <f>IF($D45="","",AVERAGE(終値!E45:X45))</f>
        <v>3596.1</v>
      </c>
      <c r="F45" s="499">
        <f>IF($D45="","",STDEVP(終値!E45:X45))</f>
        <v>102.18997015363104</v>
      </c>
      <c r="G45" s="498">
        <f>IF($D45="","",$E45+BB設定!$B$4*$F45)</f>
        <v>3800.479940307262</v>
      </c>
      <c r="H45" s="498">
        <f>IF($D45="","",$E45+BB設定!$B$5*$F45)</f>
        <v>3698.2899701536307</v>
      </c>
      <c r="I45" s="498">
        <f>IF($D45="","",$E45-BB設定!$B$5*$F45)</f>
        <v>3493.9100298463691</v>
      </c>
      <c r="J45" s="498">
        <f>IF($D45="","",$E45-BB設定!$B$4*$F45)</f>
        <v>3391.7200596927378</v>
      </c>
      <c r="K45" s="503">
        <f t="shared" si="0"/>
        <v>0.44593402863613951</v>
      </c>
      <c r="L45" s="502">
        <f t="shared" si="1"/>
        <v>11.366755112886857</v>
      </c>
      <c r="M45" s="502">
        <f>IF($D45="","",IFERROR(MIN(BB_帯幅!B45:AP45)*100,""))</f>
        <v>7.0007067138602608</v>
      </c>
      <c r="N45" s="497" t="str">
        <f>IF($L45="","",IF($L45&lt;=$M45*BB設定!$B$7,"スクイーズ★",IF($L45&lt;=$M45*1.3,"収縮","－")))</f>
        <v>－</v>
      </c>
      <c r="O45" s="497" t="str">
        <f>IF($D45="","",IF(AND(BB_帯幅!B45&gt;BB_帯幅!C45,BB_帯幅!C45&gt;BB_帯幅!D45),"拡大↑","縮小↓"))</f>
        <v>縮小↓</v>
      </c>
      <c r="P45" s="497" t="str">
        <f t="shared" si="2"/>
        <v>バンド内</v>
      </c>
      <c r="Q45" s="500">
        <f>IF($D45="","",IFERROR(100-100/(1+SUMPRODUCT((終値!E45:R45&gt;終値!F45:S45)*(終値!E45:R45-終値!F45:S45))/SUMPRODUCT((終値!E45:R45&lt;終値!F45:S45)*(終値!F45:S45-終値!E45:R45))),100))</f>
        <v>47.269116186693147</v>
      </c>
      <c r="R45" s="500">
        <f>IF($D45="","",IFERROR(100-100/(1+SUMPRODUCT((((高値!E45:R45+安値!E45:R45+終値!E45:R45)/3)&gt;((高値!F45:S45+安値!F45:S45+終値!F45:S45)/3))*((高値!E45:R45+安値!E45:R45+終値!E45:R45)/3)*出来高!E45:R45)/SUMPRODUCT((((高値!E45:R45+安値!E45:R45+終値!E45:R45)/3)&lt;((高値!F45:S45+安値!F45:S45+終値!F45:S45)/3))*((高値!E45:R45+安値!E45:R45+終値!E45:R45)/3)*出来高!E45:R45)),50))</f>
        <v>54.226613386835851</v>
      </c>
      <c r="S45" s="497" t="str">
        <f>IF($D45="","",IF(AND(終値!E45&lt;終値!O45,$Q45&gt;(IFERROR(100-100/(1+SUMPRODUCT((終値!O45:AB45&gt;終値!P45:AC45)*(終値!O45:AB45-終値!P45:AC45))/SUMPRODUCT((終値!O45:AB45&lt;終値!P45:AC45)*(終値!P45:AC45-終値!O45:AB45))),100))),"強気div▲",IF(AND(終値!E45&gt;終値!O45,$Q45&lt;(IFERROR(100-100/(1+SUMPRODUCT((終値!O45:AB45&gt;終値!P45:AC45)*(終値!O45:AB45-終値!P45:AC45))/SUMPRODUCT((終値!O45:AB45&lt;終値!P45:AC45)*(終値!P45:AC45-終値!O45:AB45))),100))),"弱気div▼","－")))</f>
        <v>－</v>
      </c>
      <c r="T45" s="497" t="str">
        <f t="shared" si="3"/>
        <v>－</v>
      </c>
      <c r="U45" s="497" t="str">
        <f>IF(終値!A45="","",BB_スイング!BT45)</f>
        <v>二番底W形成</v>
      </c>
      <c r="V45" s="505">
        <f>IF($D45="","",IFERROR(出来高!E45/AVERAGE(出来高!E45:I45),""))</f>
        <v>0.7767494432250458</v>
      </c>
      <c r="W45" s="506" t="str">
        <f>IF($D45="","",IF(AND($D45&gt;$G45,$O45="拡大↑",OR($N45="スクイーズ★",$N45="収縮")),"◎スクイーズブレイク買",IF(AND($D45&gt;=$H45,$R45&gt;=BB設定!$B$10),"○順張り継続(walk)",IF(AND($S45="強気div▲",$D45&gt;$I45,LEFT($U45,4)&lt;&gt;"二番天井"),"○反発(ダイバ)買",IF($U45="二番底W▲","△二番底買(確)",IF($U45="二番底W形成","△二番底形成",IF(LEFT($U45,4)="二番天井","▼二番天井警戒",IF($D45&lt;$J45,"▼-2σ割れ危険",IF(AND($D45&gt;$E45,$K45&lt;0.6,$R45&gt;=50),"・押し目注目",IF($N45="スクイーズ★","☆スクイーズ監視","様子見"))))))))))</f>
        <v>△二番底形成</v>
      </c>
      <c r="X45" s="501">
        <f t="shared" si="9"/>
        <v>0</v>
      </c>
      <c r="Y45" s="498">
        <f t="shared" si="4"/>
        <v>3574</v>
      </c>
      <c r="Z45" s="498">
        <f t="shared" si="5"/>
        <v>3698.2899701536307</v>
      </c>
      <c r="AA45" s="498">
        <f t="shared" si="6"/>
        <v>3470</v>
      </c>
      <c r="AB45" s="498">
        <f t="shared" si="10"/>
        <v>3800.479940307262</v>
      </c>
      <c r="AC45" s="504">
        <f t="shared" si="7"/>
        <v>2.1800000000000002</v>
      </c>
      <c r="AD45" s="498">
        <f>IF($D45="","",MIN(終値!E45:I45))</f>
        <v>3470</v>
      </c>
      <c r="AE45" s="500">
        <f t="shared" si="8"/>
        <v>9.955E-2</v>
      </c>
    </row>
    <row r="46" spans="1:31">
      <c r="A46" s="497" t="str">
        <f>IF(終値!A46="","",HYPERLINK("https://kabutan.jp/stock/?code="&amp;終値!A46,"📈"))</f>
        <v>📈</v>
      </c>
      <c r="B46" s="497" t="str">
        <f>IF(終値!A46="","",終値!A46)</f>
        <v>5401</v>
      </c>
      <c r="C46" s="496" t="str">
        <f>IF(終値!A46="","",終値!B46)</f>
        <v>日本製鉄</v>
      </c>
      <c r="D46" s="498">
        <f>IF(終値!A46="","",終値!E46)</f>
        <v>683.5</v>
      </c>
      <c r="E46" s="498">
        <f>IF($D46="","",AVERAGE(終値!E46:X46))</f>
        <v>615.9</v>
      </c>
      <c r="F46" s="499">
        <f>IF($D46="","",STDEVP(終値!E46:X46))</f>
        <v>42.271598029882888</v>
      </c>
      <c r="G46" s="498">
        <f>IF($D46="","",$E46+BB設定!$B$4*$F46)</f>
        <v>700.4431960597658</v>
      </c>
      <c r="H46" s="498">
        <f>IF($D46="","",$E46+BB設定!$B$5*$F46)</f>
        <v>658.17159802988283</v>
      </c>
      <c r="I46" s="498">
        <f>IF($D46="","",$E46-BB設定!$B$5*$F46)</f>
        <v>573.62840197011712</v>
      </c>
      <c r="J46" s="498">
        <f>IF($D46="","",$E46-BB設定!$B$4*$F46)</f>
        <v>531.35680394023416</v>
      </c>
      <c r="K46" s="503">
        <f t="shared" si="0"/>
        <v>0.89979562608569819</v>
      </c>
      <c r="L46" s="502">
        <f t="shared" si="1"/>
        <v>27.453546374335385</v>
      </c>
      <c r="M46" s="502">
        <f>IF($D46="","",IFERROR(MIN(BB_帯幅!B46:AP46)*100,""))</f>
        <v>6.3785809830909219</v>
      </c>
      <c r="N46" s="497" t="str">
        <f>IF($L46="","",IF($L46&lt;=$M46*BB設定!$B$7,"スクイーズ★",IF($L46&lt;=$M46*1.3,"収縮","－")))</f>
        <v>－</v>
      </c>
      <c r="O46" s="497" t="str">
        <f>IF($D46="","",IF(AND(BB_帯幅!B46&gt;BB_帯幅!C46,BB_帯幅!C46&gt;BB_帯幅!D46),"拡大↑","縮小↓"))</f>
        <v>拡大↑</v>
      </c>
      <c r="P46" s="497" t="str">
        <f t="shared" si="2"/>
        <v>+1σ上</v>
      </c>
      <c r="Q46" s="500">
        <f>IF($D46="","",IFERROR(100-100/(1+SUMPRODUCT((終値!E46:R46&gt;終値!F46:S46)*(終値!E46:R46-終値!F46:S46))/SUMPRODUCT((終値!E46:R46&lt;終値!F46:S46)*(終値!F46:S46-終値!E46:R46))),100))</f>
        <v>82.919056724028053</v>
      </c>
      <c r="R46" s="500">
        <f>IF($D46="","",IFERROR(100-100/(1+SUMPRODUCT((((高値!E46:R46+安値!E46:R46+終値!E46:R46)/3)&gt;((高値!F46:S46+安値!F46:S46+終値!F46:S46)/3))*((高値!E46:R46+安値!E46:R46+終値!E46:R46)/3)*出来高!E46:R46)/SUMPRODUCT((((高値!E46:R46+安値!E46:R46+終値!E46:R46)/3)&lt;((高値!F46:S46+安値!F46:S46+終値!F46:S46)/3))*((高値!E46:R46+安値!E46:R46+終値!E46:R46)/3)*出来高!E46:R46)),50))</f>
        <v>81.017890406862335</v>
      </c>
      <c r="S46" s="497" t="str">
        <f>IF($D46="","",IF(AND(終値!E46&lt;終値!O46,$Q46&gt;(IFERROR(100-100/(1+SUMPRODUCT((終値!O46:AB46&gt;終値!P46:AC46)*(終値!O46:AB46-終値!P46:AC46))/SUMPRODUCT((終値!O46:AB46&lt;終値!P46:AC46)*(終値!P46:AC46-終値!O46:AB46))),100))),"強気div▲",IF(AND(終値!E46&gt;終値!O46,$Q46&lt;(IFERROR(100-100/(1+SUMPRODUCT((終値!O46:AB46&gt;終値!P46:AC46)*(終値!O46:AB46-終値!P46:AC46))/SUMPRODUCT((終値!O46:AB46&lt;終値!P46:AC46)*(終値!P46:AC46-終値!O46:AB46))),100))),"弱気div▼","－")))</f>
        <v>弱気div▼</v>
      </c>
      <c r="T46" s="497" t="str">
        <f t="shared" si="3"/>
        <v>上walk▲</v>
      </c>
      <c r="U46" s="497" t="str">
        <f>IF(終値!A46="","",BB_スイング!BT46)</f>
        <v>－</v>
      </c>
      <c r="V46" s="505">
        <f>IF($D46="","",IFERROR(出来高!E46/AVERAGE(出来高!E46:I46),""))</f>
        <v>0.99883643117086229</v>
      </c>
      <c r="W46" s="506" t="str">
        <f>IF($D46="","",IF(AND($D46&gt;$G46,$O46="拡大↑",OR($N46="スクイーズ★",$N46="収縮")),"◎スクイーズブレイク買",IF(AND($D46&gt;=$H46,$R46&gt;=BB設定!$B$10),"○順張り継続(walk)",IF(AND($S46="強気div▲",$D46&gt;$I46,LEFT($U46,4)&lt;&gt;"二番天井"),"○反発(ダイバ)買",IF($U46="二番底W▲","△二番底買(確)",IF($U46="二番底W形成","△二番底形成",IF(LEFT($U46,4)="二番天井","▼二番天井警戒",IF($D46&lt;$J46,"▼-2σ割れ危険",IF(AND($D46&gt;$E46,$K46&lt;0.6,$R46&gt;=50),"・押し目注目",IF($N46="スクイーズ★","☆スクイーズ監視","様子見"))))))))))</f>
        <v>○順張り継続(walk)</v>
      </c>
      <c r="X46" s="501">
        <f t="shared" si="9"/>
        <v>45</v>
      </c>
      <c r="Y46" s="498">
        <f t="shared" si="4"/>
        <v>683.5</v>
      </c>
      <c r="Z46" s="498">
        <f t="shared" si="5"/>
        <v>658.17159802988283</v>
      </c>
      <c r="AA46" s="498">
        <f t="shared" si="6"/>
        <v>615.9</v>
      </c>
      <c r="AB46" s="498">
        <f t="shared" si="10"/>
        <v>700.4431960597658</v>
      </c>
      <c r="AC46" s="504">
        <f t="shared" si="7"/>
        <v>0.25</v>
      </c>
      <c r="AD46" s="498">
        <f>IF($D46="","",MIN(終値!E46:I46))</f>
        <v>646</v>
      </c>
      <c r="AE46" s="500">
        <f t="shared" si="8"/>
        <v>45.099539999999998</v>
      </c>
    </row>
    <row r="47" spans="1:31">
      <c r="A47" s="497" t="str">
        <f>IF(終値!A47="","",HYPERLINK("https://kabutan.jp/stock/?code="&amp;終値!A47,"📈"))</f>
        <v>📈</v>
      </c>
      <c r="B47" s="497" t="str">
        <f>IF(終値!A47="","",終値!A47)</f>
        <v>8572</v>
      </c>
      <c r="C47" s="496" t="str">
        <f>IF(終値!A47="","",終値!B47)</f>
        <v>アコム</v>
      </c>
      <c r="D47" s="498">
        <f>IF(終値!A47="","",終値!E47)</f>
        <v>480.6</v>
      </c>
      <c r="E47" s="498">
        <f>IF($D47="","",AVERAGE(終値!E47:X47))</f>
        <v>484.34000000000003</v>
      </c>
      <c r="F47" s="499">
        <f>IF($D47="","",STDEVP(終値!E47:X47))</f>
        <v>6.4943359937718066</v>
      </c>
      <c r="G47" s="498">
        <f>IF($D47="","",$E47+BB設定!$B$4*$F47)</f>
        <v>497.32867198754366</v>
      </c>
      <c r="H47" s="498">
        <f>IF($D47="","",$E47+BB設定!$B$5*$F47)</f>
        <v>490.83433599377184</v>
      </c>
      <c r="I47" s="498">
        <f>IF($D47="","",$E47-BB設定!$B$5*$F47)</f>
        <v>477.84566400622822</v>
      </c>
      <c r="J47" s="498">
        <f>IF($D47="","",$E47-BB設定!$B$4*$F47)</f>
        <v>471.35132801245641</v>
      </c>
      <c r="K47" s="503">
        <f t="shared" si="0"/>
        <v>0.35602839137108327</v>
      </c>
      <c r="L47" s="502">
        <f t="shared" si="1"/>
        <v>5.3634521152676324</v>
      </c>
      <c r="M47" s="502">
        <f>IF($D47="","",IFERROR(MIN(BB_帯幅!B47:AP47)*100,""))</f>
        <v>2.6774673941327922</v>
      </c>
      <c r="N47" s="497" t="str">
        <f>IF($L47="","",IF($L47&lt;=$M47*BB設定!$B$7,"スクイーズ★",IF($L47&lt;=$M47*1.3,"収縮","－")))</f>
        <v>－</v>
      </c>
      <c r="O47" s="497" t="str">
        <f>IF($D47="","",IF(AND(BB_帯幅!B47&gt;BB_帯幅!C47,BB_帯幅!C47&gt;BB_帯幅!D47),"拡大↑","縮小↓"))</f>
        <v>拡大↑</v>
      </c>
      <c r="P47" s="497" t="str">
        <f t="shared" si="2"/>
        <v>バンド内</v>
      </c>
      <c r="Q47" s="500">
        <f>IF($D47="","",IFERROR(100-100/(1+SUMPRODUCT((終値!E47:R47&gt;終値!F47:S47)*(終値!E47:R47-終値!F47:S47))/SUMPRODUCT((終値!E47:R47&lt;終値!F47:S47)*(終値!F47:S47-終値!E47:R47))),100))</f>
        <v>46.428571428571431</v>
      </c>
      <c r="R47" s="500">
        <f>IF($D47="","",IFERROR(100-100/(1+SUMPRODUCT((((高値!E47:R47+安値!E47:R47+終値!E47:R47)/3)&gt;((高値!F47:S47+安値!F47:S47+終値!F47:S47)/3))*((高値!E47:R47+安値!E47:R47+終値!E47:R47)/3)*出来高!E47:R47)/SUMPRODUCT((((高値!E47:R47+安値!E47:R47+終値!E47:R47)/3)&lt;((高値!F47:S47+安値!F47:S47+終値!F47:S47)/3))*((高値!E47:R47+安値!E47:R47+終値!E47:R47)/3)*出来高!E47:R47)),50))</f>
        <v>46.851769021870261</v>
      </c>
      <c r="S47" s="497" t="str">
        <f>IF($D47="","",IF(AND(終値!E47&lt;終値!O47,$Q47&gt;(IFERROR(100-100/(1+SUMPRODUCT((終値!O47:AB47&gt;終値!P47:AC47)*(終値!O47:AB47-終値!P47:AC47))/SUMPRODUCT((終値!O47:AB47&lt;終値!P47:AC47)*(終値!P47:AC47-終値!O47:AB47))),100))),"強気div▲",IF(AND(終値!E47&gt;終値!O47,$Q47&lt;(IFERROR(100-100/(1+SUMPRODUCT((終値!O47:AB47&gt;終値!P47:AC47)*(終値!O47:AB47-終値!P47:AC47))/SUMPRODUCT((終値!O47:AB47&lt;終値!P47:AC47)*(終値!P47:AC47-終値!O47:AB47))),100))),"弱気div▼","－")))</f>
        <v>－</v>
      </c>
      <c r="T47" s="497" t="str">
        <f t="shared" si="3"/>
        <v>－</v>
      </c>
      <c r="U47" s="497" t="str">
        <f>IF(終値!A47="","",BB_スイング!BT47)</f>
        <v>－</v>
      </c>
      <c r="V47" s="505">
        <f>IF($D47="","",IFERROR(出来高!E47/AVERAGE(出来高!E47:I47),""))</f>
        <v>0.74149361606015918</v>
      </c>
      <c r="W47" s="506" t="str">
        <f>IF($D47="","",IF(AND($D47&gt;$G47,$O47="拡大↑",OR($N47="スクイーズ★",$N47="収縮")),"◎スクイーズブレイク買",IF(AND($D47&gt;=$H47,$R47&gt;=BB設定!$B$10),"○順張り継続(walk)",IF(AND($S47="強気div▲",$D47&gt;$I47,LEFT($U47,4)&lt;&gt;"二番天井"),"○反発(ダイバ)買",IF($U47="二番底W▲","△二番底買(確)",IF($U47="二番底W形成","△二番底形成",IF(LEFT($U47,4)="二番天井","▼二番天井警戒",IF($D47&lt;$J47,"▼-2σ割れ危険",IF(AND($D47&gt;$E47,$K47&lt;0.6,$R47&gt;=50),"・押し目注目",IF($N47="スクイーズ★","☆スクイーズ監視","様子見"))))))))))</f>
        <v>様子見</v>
      </c>
      <c r="X47" s="501">
        <f t="shared" si="9"/>
        <v>5</v>
      </c>
      <c r="Y47" s="498">
        <f t="shared" si="4"/>
        <v>480.6</v>
      </c>
      <c r="Z47" s="498">
        <f t="shared" si="5"/>
        <v>490.83433599377184</v>
      </c>
      <c r="AA47" s="498">
        <f t="shared" si="6"/>
        <v>469.8</v>
      </c>
      <c r="AB47" s="498">
        <f t="shared" si="10"/>
        <v>497.32867198754366</v>
      </c>
      <c r="AC47" s="504">
        <f t="shared" si="7"/>
        <v>1.55</v>
      </c>
      <c r="AD47" s="498">
        <f>IF($D47="","",MIN(終値!E47:I47))</f>
        <v>469.8</v>
      </c>
      <c r="AE47" s="500">
        <f t="shared" si="8"/>
        <v>5.0995299999999997</v>
      </c>
    </row>
    <row r="48" spans="1:31">
      <c r="A48" s="497" t="str">
        <f>IF(終値!A48="","",HYPERLINK("https://kabutan.jp/stock/?code="&amp;終値!A48,"📈"))</f>
        <v>📈</v>
      </c>
      <c r="B48" s="497" t="str">
        <f>IF(終値!A48="","",終値!A48)</f>
        <v>3941</v>
      </c>
      <c r="C48" s="496" t="str">
        <f>IF(終値!A48="","",終値!B48)</f>
        <v>レンゴー</v>
      </c>
      <c r="D48" s="498">
        <f>IF(終値!A48="","",終値!E48)</f>
        <v>1595.5</v>
      </c>
      <c r="E48" s="498">
        <f>IF($D48="","",AVERAGE(終値!E48:X48))</f>
        <v>1480.925</v>
      </c>
      <c r="F48" s="499">
        <f>IF($D48="","",STDEVP(終値!E48:X48))</f>
        <v>57.089244827725651</v>
      </c>
      <c r="G48" s="498">
        <f>IF($D48="","",$E48+BB設定!$B$4*$F48)</f>
        <v>1595.1034896554513</v>
      </c>
      <c r="H48" s="498">
        <f>IF($D48="","",$E48+BB設定!$B$5*$F48)</f>
        <v>1538.0142448277256</v>
      </c>
      <c r="I48" s="498">
        <f>IF($D48="","",$E48-BB設定!$B$5*$F48)</f>
        <v>1423.8357551722743</v>
      </c>
      <c r="J48" s="498">
        <f>IF($D48="","",$E48-BB設定!$B$4*$F48)</f>
        <v>1366.7465103445486</v>
      </c>
      <c r="K48" s="503">
        <f t="shared" si="0"/>
        <v>1.0017363618390172</v>
      </c>
      <c r="L48" s="502">
        <f t="shared" si="1"/>
        <v>15.41988819899068</v>
      </c>
      <c r="M48" s="502">
        <f>IF($D48="","",IFERROR(MIN(BB_帯幅!B48:AP48)*100,""))</f>
        <v>3.7290300719615073</v>
      </c>
      <c r="N48" s="497" t="str">
        <f>IF($L48="","",IF($L48&lt;=$M48*BB設定!$B$7,"スクイーズ★",IF($L48&lt;=$M48*1.3,"収縮","－")))</f>
        <v>－</v>
      </c>
      <c r="O48" s="497" t="str">
        <f>IF($D48="","",IF(AND(BB_帯幅!B48&gt;BB_帯幅!C48,BB_帯幅!C48&gt;BB_帯幅!D48),"拡大↑","縮小↓"))</f>
        <v>拡大↑</v>
      </c>
      <c r="P48" s="497" t="str">
        <f t="shared" si="2"/>
        <v>↑+2σ突破</v>
      </c>
      <c r="Q48" s="500">
        <f>IF($D48="","",IFERROR(100-100/(1+SUMPRODUCT((終値!E48:R48&gt;終値!F48:S48)*(終値!E48:R48-終値!F48:S48))/SUMPRODUCT((終値!E48:R48&lt;終値!F48:S48)*(終値!F48:S48-終値!E48:R48))),100))</f>
        <v>70.192307692307693</v>
      </c>
      <c r="R48" s="500">
        <f>IF($D48="","",IFERROR(100-100/(1+SUMPRODUCT((((高値!E48:R48+安値!E48:R48+終値!E48:R48)/3)&gt;((高値!F48:S48+安値!F48:S48+終値!F48:S48)/3))*((高値!E48:R48+安値!E48:R48+終値!E48:R48)/3)*出来高!E48:R48)/SUMPRODUCT((((高値!E48:R48+安値!E48:R48+終値!E48:R48)/3)&lt;((高値!F48:S48+安値!F48:S48+終値!F48:S48)/3))*((高値!E48:R48+安値!E48:R48+終値!E48:R48)/3)*出来高!E48:R48)),50))</f>
        <v>68.700000549620697</v>
      </c>
      <c r="S48" s="497" t="str">
        <f>IF($D48="","",IF(AND(終値!E48&lt;終値!O48,$Q48&gt;(IFERROR(100-100/(1+SUMPRODUCT((終値!O48:AB48&gt;終値!P48:AC48)*(終値!O48:AB48-終値!P48:AC48))/SUMPRODUCT((終値!O48:AB48&lt;終値!P48:AC48)*(終値!P48:AC48-終値!O48:AB48))),100))),"強気div▲",IF(AND(終値!E48&gt;終値!O48,$Q48&lt;(IFERROR(100-100/(1+SUMPRODUCT((終値!O48:AB48&gt;終値!P48:AC48)*(終値!O48:AB48-終値!P48:AC48))/SUMPRODUCT((終値!O48:AB48&lt;終値!P48:AC48)*(終値!P48:AC48-終値!O48:AB48))),100))),"弱気div▼","－")))</f>
        <v>－</v>
      </c>
      <c r="T48" s="497" t="str">
        <f t="shared" si="3"/>
        <v>上walk▲</v>
      </c>
      <c r="U48" s="497" t="str">
        <f>IF(終値!A48="","",BB_スイング!BT48)</f>
        <v>二番底W▲</v>
      </c>
      <c r="V48" s="505">
        <f>IF($D48="","",IFERROR(出来高!E48/AVERAGE(出来高!E48:I48),""))</f>
        <v>1.2791286015460295</v>
      </c>
      <c r="W48" s="506" t="str">
        <f>IF($D48="","",IF(AND($D48&gt;$G48,$O48="拡大↑",OR($N48="スクイーズ★",$N48="収縮")),"◎スクイーズブレイク買",IF(AND($D48&gt;=$H48,$R48&gt;=BB設定!$B$10),"○順張り継続(walk)",IF(AND($S48="強気div▲",$D48&gt;$I48,LEFT($U48,4)&lt;&gt;"二番天井"),"○反発(ダイバ)買",IF($U48="二番底W▲","△二番底買(確)",IF($U48="二番底W形成","△二番底形成",IF(LEFT($U48,4)="二番天井","▼二番天井警戒",IF($D48&lt;$J48,"▼-2σ割れ危険",IF(AND($D48&gt;$E48,$K48&lt;0.6,$R48&gt;=50),"・押し目注目",IF($N48="スクイーズ★","☆スクイーズ監視","様子見"))))))))))</f>
        <v>△二番底買(確)</v>
      </c>
      <c r="X48" s="501">
        <f t="shared" si="9"/>
        <v>48</v>
      </c>
      <c r="Y48" s="498">
        <f t="shared" si="4"/>
        <v>1595.5</v>
      </c>
      <c r="Z48" s="498">
        <f t="shared" si="5"/>
        <v>1538.0142448277256</v>
      </c>
      <c r="AA48" s="498">
        <f t="shared" si="6"/>
        <v>1480.925</v>
      </c>
      <c r="AB48" s="498">
        <f t="shared" si="10"/>
        <v>1652.192734483177</v>
      </c>
      <c r="AC48" s="504">
        <f t="shared" si="7"/>
        <v>0.49</v>
      </c>
      <c r="AD48" s="498">
        <f>IF($D48="","",MIN(終値!E48:I48))</f>
        <v>1490</v>
      </c>
      <c r="AE48" s="500">
        <f t="shared" si="8"/>
        <v>48.099519999999998</v>
      </c>
    </row>
    <row r="49" spans="1:31" ht="24">
      <c r="A49" s="497" t="str">
        <f>IF(終値!A49="","",HYPERLINK("https://kabutan.jp/stock/?code="&amp;終値!A49,"📈"))</f>
        <v>📈</v>
      </c>
      <c r="B49" s="497" t="str">
        <f>IF(終値!A49="","",終値!A49)</f>
        <v>5929</v>
      </c>
      <c r="C49" s="496" t="str">
        <f>IF(終値!A49="","",終値!B49)</f>
        <v>三和ホールディングス</v>
      </c>
      <c r="D49" s="498">
        <f>IF(終値!A49="","",終値!E49)</f>
        <v>3635</v>
      </c>
      <c r="E49" s="498">
        <f>IF($D49="","",AVERAGE(終値!E49:X49))</f>
        <v>3726.05</v>
      </c>
      <c r="F49" s="499">
        <f>IF($D49="","",STDEVP(終値!E49:X49))</f>
        <v>140.69842749654313</v>
      </c>
      <c r="G49" s="498">
        <f>IF($D49="","",$E49+BB設定!$B$4*$F49)</f>
        <v>4007.4468549930866</v>
      </c>
      <c r="H49" s="498">
        <f>IF($D49="","",$E49+BB設定!$B$5*$F49)</f>
        <v>3866.7484274965432</v>
      </c>
      <c r="I49" s="498">
        <f>IF($D49="","",$E49-BB設定!$B$5*$F49)</f>
        <v>3585.3515725034572</v>
      </c>
      <c r="J49" s="498">
        <f>IF($D49="","",$E49-BB設定!$B$4*$F49)</f>
        <v>3444.6531450069137</v>
      </c>
      <c r="K49" s="503">
        <f t="shared" si="0"/>
        <v>0.33821780808062485</v>
      </c>
      <c r="L49" s="502">
        <f t="shared" si="1"/>
        <v>15.104298385318845</v>
      </c>
      <c r="M49" s="502">
        <f>IF($D49="","",IFERROR(MIN(BB_帯幅!B49:AP49)*100,""))</f>
        <v>6.3287015129509863</v>
      </c>
      <c r="N49" s="497" t="str">
        <f>IF($L49="","",IF($L49&lt;=$M49*BB設定!$B$7,"スクイーズ★",IF($L49&lt;=$M49*1.3,"収縮","－")))</f>
        <v>－</v>
      </c>
      <c r="O49" s="497" t="str">
        <f>IF($D49="","",IF(AND(BB_帯幅!B49&gt;BB_帯幅!C49,BB_帯幅!C49&gt;BB_帯幅!D49),"拡大↑","縮小↓"))</f>
        <v>拡大↑</v>
      </c>
      <c r="P49" s="497" t="str">
        <f t="shared" si="2"/>
        <v>バンド内</v>
      </c>
      <c r="Q49" s="500">
        <f>IF($D49="","",IFERROR(100-100/(1+SUMPRODUCT((終値!E49:R49&gt;終値!F49:S49)*(終値!E49:R49-終値!F49:S49))/SUMPRODUCT((終値!E49:R49&lt;終値!F49:S49)*(終値!F49:S49-終値!E49:R49))),100))</f>
        <v>45.849420849420852</v>
      </c>
      <c r="R49" s="500">
        <f>IF($D49="","",IFERROR(100-100/(1+SUMPRODUCT((((高値!E49:R49+安値!E49:R49+終値!E49:R49)/3)&gt;((高値!F49:S49+安値!F49:S49+終値!F49:S49)/3))*((高値!E49:R49+安値!E49:R49+終値!E49:R49)/3)*出来高!E49:R49)/SUMPRODUCT((((高値!E49:R49+安値!E49:R49+終値!E49:R49)/3)&lt;((高値!F49:S49+安値!F49:S49+終値!F49:S49)/3))*((高値!E49:R49+安値!E49:R49+終値!E49:R49)/3)*出来高!E49:R49)),50))</f>
        <v>49.243093598713287</v>
      </c>
      <c r="S49" s="497" t="str">
        <f>IF($D49="","",IF(AND(終値!E49&lt;終値!O49,$Q49&gt;(IFERROR(100-100/(1+SUMPRODUCT((終値!O49:AB49&gt;終値!P49:AC49)*(終値!O49:AB49-終値!P49:AC49))/SUMPRODUCT((終値!O49:AB49&lt;終値!P49:AC49)*(終値!P49:AC49-終値!O49:AB49))),100))),"強気div▲",IF(AND(終値!E49&gt;終値!O49,$Q49&lt;(IFERROR(100-100/(1+SUMPRODUCT((終値!O49:AB49&gt;終値!P49:AC49)*(終値!O49:AB49-終値!P49:AC49))/SUMPRODUCT((終値!O49:AB49&lt;終値!P49:AC49)*(終値!P49:AC49-終値!O49:AB49))),100))),"弱気div▼","－")))</f>
        <v>－</v>
      </c>
      <c r="T49" s="497" t="str">
        <f t="shared" si="3"/>
        <v>－</v>
      </c>
      <c r="U49" s="497" t="str">
        <f>IF(終値!A49="","",BB_スイング!BT49)</f>
        <v>－</v>
      </c>
      <c r="V49" s="505">
        <f>IF($D49="","",IFERROR(出来高!E49/AVERAGE(出来高!E49:I49),""))</f>
        <v>0.56928321356182054</v>
      </c>
      <c r="W49" s="506" t="str">
        <f>IF($D49="","",IF(AND($D49&gt;$G49,$O49="拡大↑",OR($N49="スクイーズ★",$N49="収縮")),"◎スクイーズブレイク買",IF(AND($D49&gt;=$H49,$R49&gt;=BB設定!$B$10),"○順張り継続(walk)",IF(AND($S49="強気div▲",$D49&gt;$I49,LEFT($U49,4)&lt;&gt;"二番天井"),"○反発(ダイバ)買",IF($U49="二番底W▲","△二番底買(確)",IF($U49="二番底W形成","△二番底形成",IF(LEFT($U49,4)="二番天井","▼二番天井警戒",IF($D49&lt;$J49,"▼-2σ割れ危険",IF(AND($D49&gt;$E49,$K49&lt;0.6,$R49&gt;=50),"・押し目注目",IF($N49="スクイーズ★","☆スクイーズ監視","様子見"))))))))))</f>
        <v>様子見</v>
      </c>
      <c r="X49" s="501">
        <f t="shared" si="9"/>
        <v>5</v>
      </c>
      <c r="Y49" s="498">
        <f t="shared" si="4"/>
        <v>3635</v>
      </c>
      <c r="Z49" s="498">
        <f t="shared" si="5"/>
        <v>3866.7484274965432</v>
      </c>
      <c r="AA49" s="498">
        <f t="shared" si="6"/>
        <v>3442</v>
      </c>
      <c r="AB49" s="498">
        <f t="shared" si="10"/>
        <v>4007.4468549930866</v>
      </c>
      <c r="AC49" s="504">
        <f t="shared" si="7"/>
        <v>1.93</v>
      </c>
      <c r="AD49" s="498">
        <f>IF($D49="","",MIN(終値!E49:I49))</f>
        <v>3442</v>
      </c>
      <c r="AE49" s="500">
        <f t="shared" si="8"/>
        <v>5.0995100000000004</v>
      </c>
    </row>
    <row r="50" spans="1:31" ht="24">
      <c r="A50" s="497" t="str">
        <f>IF(終値!A50="","",HYPERLINK("https://kabutan.jp/stock/?code="&amp;終値!A50,"📈"))</f>
        <v>📈</v>
      </c>
      <c r="B50" s="497" t="str">
        <f>IF(終値!A50="","",終値!A50)</f>
        <v>8316</v>
      </c>
      <c r="C50" s="496" t="str">
        <f>IF(終値!A50="","",終値!B50)</f>
        <v>三井住友フィナンシャルＧ</v>
      </c>
      <c r="D50" s="498">
        <f>IF(終値!A50="","",終値!E50)</f>
        <v>6781</v>
      </c>
      <c r="E50" s="498">
        <f>IF($D50="","",AVERAGE(終値!E50:X50))</f>
        <v>6891.25</v>
      </c>
      <c r="F50" s="499">
        <f>IF($D50="","",STDEVP(終値!E50:X50))</f>
        <v>193.49802970573111</v>
      </c>
      <c r="G50" s="498">
        <f>IF($D50="","",$E50+BB設定!$B$4*$F50)</f>
        <v>7278.2460594114618</v>
      </c>
      <c r="H50" s="498">
        <f>IF($D50="","",$E50+BB設定!$B$5*$F50)</f>
        <v>7084.7480297057309</v>
      </c>
      <c r="I50" s="498">
        <f>IF($D50="","",$E50-BB設定!$B$5*$F50)</f>
        <v>6697.7519702942691</v>
      </c>
      <c r="J50" s="498">
        <f>IF($D50="","",$E50-BB設定!$B$4*$F50)</f>
        <v>6504.2539405885382</v>
      </c>
      <c r="K50" s="503">
        <f t="shared" si="0"/>
        <v>0.35755668912021138</v>
      </c>
      <c r="L50" s="502">
        <f t="shared" si="1"/>
        <v>11.231519953896951</v>
      </c>
      <c r="M50" s="502">
        <f>IF($D50="","",IFERROR(MIN(BB_帯幅!B50:AP50)*100,""))</f>
        <v>9.3525477438194251</v>
      </c>
      <c r="N50" s="497" t="str">
        <f>IF($L50="","",IF($L50&lt;=$M50*BB設定!$B$7,"スクイーズ★",IF($L50&lt;=$M50*1.3,"収縮","－")))</f>
        <v>収縮</v>
      </c>
      <c r="O50" s="497" t="str">
        <f>IF($D50="","",IF(AND(BB_帯幅!B50&gt;BB_帯幅!C50,BB_帯幅!C50&gt;BB_帯幅!D50),"拡大↑","縮小↓"))</f>
        <v>拡大↑</v>
      </c>
      <c r="P50" s="497" t="str">
        <f t="shared" si="2"/>
        <v>バンド内</v>
      </c>
      <c r="Q50" s="500">
        <f>IF($D50="","",IFERROR(100-100/(1+SUMPRODUCT((終値!E50:R50&gt;終値!F50:S50)*(終値!E50:R50-終値!F50:S50))/SUMPRODUCT((終値!E50:R50&lt;終値!F50:S50)*(終値!F50:S50-終値!E50:R50))),100))</f>
        <v>43.999999999999993</v>
      </c>
      <c r="R50" s="500">
        <f>IF($D50="","",IFERROR(100-100/(1+SUMPRODUCT((((高値!E50:R50+安値!E50:R50+終値!E50:R50)/3)&gt;((高値!F50:S50+安値!F50:S50+終値!F50:S50)/3))*((高値!E50:R50+安値!E50:R50+終値!E50:R50)/3)*出来高!E50:R50)/SUMPRODUCT((((高値!E50:R50+安値!E50:R50+終値!E50:R50)/3)&lt;((高値!F50:S50+安値!F50:S50+終値!F50:S50)/3))*((高値!E50:R50+安値!E50:R50+終値!E50:R50)/3)*出来高!E50:R50)),50))</f>
        <v>51.168003621441066</v>
      </c>
      <c r="S50" s="497" t="str">
        <f>IF($D50="","",IF(AND(終値!E50&lt;終値!O50,$Q50&gt;(IFERROR(100-100/(1+SUMPRODUCT((終値!O50:AB50&gt;終値!P50:AC50)*(終値!O50:AB50-終値!P50:AC50))/SUMPRODUCT((終値!O50:AB50&lt;終値!P50:AC50)*(終値!P50:AC50-終値!O50:AB50))),100))),"強気div▲",IF(AND(終値!E50&gt;終値!O50,$Q50&lt;(IFERROR(100-100/(1+SUMPRODUCT((終値!O50:AB50&gt;終値!P50:AC50)*(終値!O50:AB50-終値!P50:AC50))/SUMPRODUCT((終値!O50:AB50&lt;終値!P50:AC50)*(終値!P50:AC50-終値!O50:AB50))),100))),"弱気div▼","－")))</f>
        <v>－</v>
      </c>
      <c r="T50" s="497" t="str">
        <f t="shared" si="3"/>
        <v>－</v>
      </c>
      <c r="U50" s="497" t="str">
        <f>IF(終値!A50="","",BB_スイング!BT50)</f>
        <v>二番底W形成</v>
      </c>
      <c r="V50" s="505">
        <f>IF($D50="","",IFERROR(出来高!E50/AVERAGE(出来高!E50:I50),""))</f>
        <v>0.74868842902943744</v>
      </c>
      <c r="W50" s="506" t="str">
        <f>IF($D50="","",IF(AND($D50&gt;$G50,$O50="拡大↑",OR($N50="スクイーズ★",$N50="収縮")),"◎スクイーズブレイク買",IF(AND($D50&gt;=$H50,$R50&gt;=BB設定!$B$10),"○順張り継続(walk)",IF(AND($S50="強気div▲",$D50&gt;$I50,LEFT($U50,4)&lt;&gt;"二番天井"),"○反発(ダイバ)買",IF($U50="二番底W▲","△二番底買(確)",IF($U50="二番底W形成","△二番底形成",IF(LEFT($U50,4)="二番天井","▼二番天井警戒",IF($D50&lt;$J50,"▼-2σ割れ危険",IF(AND($D50&gt;$E50,$K50&lt;0.6,$R50&gt;=50),"・押し目注目",IF($N50="スクイーズ★","☆スクイーズ監視","様子見"))))))))))</f>
        <v>△二番底形成</v>
      </c>
      <c r="X50" s="501">
        <f t="shared" si="9"/>
        <v>20</v>
      </c>
      <c r="Y50" s="498">
        <f t="shared" si="4"/>
        <v>6781</v>
      </c>
      <c r="Z50" s="498">
        <f t="shared" si="5"/>
        <v>7084.7480297057309</v>
      </c>
      <c r="AA50" s="498">
        <f t="shared" si="6"/>
        <v>6515</v>
      </c>
      <c r="AB50" s="498">
        <f t="shared" si="10"/>
        <v>7278.2460594114618</v>
      </c>
      <c r="AC50" s="504">
        <f t="shared" si="7"/>
        <v>1.87</v>
      </c>
      <c r="AD50" s="498">
        <f>IF($D50="","",MIN(終値!E50:I50))</f>
        <v>6515</v>
      </c>
      <c r="AE50" s="500">
        <f t="shared" si="8"/>
        <v>20.099499999999999</v>
      </c>
    </row>
    <row r="51" spans="1:31">
      <c r="A51" s="497" t="str">
        <f>IF(終値!A51="","",HYPERLINK("https://kabutan.jp/stock/?code="&amp;終値!A51,"📈"))</f>
        <v>📈</v>
      </c>
      <c r="B51" s="497" t="str">
        <f>IF(終値!A51="","",終値!A51)</f>
        <v>5449</v>
      </c>
      <c r="C51" s="496" t="str">
        <f>IF(終値!A51="","",終値!B51)</f>
        <v>大阪製鐵</v>
      </c>
      <c r="D51" s="498">
        <f>IF(終値!A51="","",終値!E51)</f>
        <v>2777</v>
      </c>
      <c r="E51" s="498">
        <f>IF($D51="","",AVERAGE(終値!E51:X51))</f>
        <v>2604.1</v>
      </c>
      <c r="F51" s="499">
        <f>IF($D51="","",STDEVP(終値!E51:X51))</f>
        <v>133.01650273556285</v>
      </c>
      <c r="G51" s="498">
        <f>IF($D51="","",$E51+BB設定!$B$4*$F51)</f>
        <v>2870.1330054711257</v>
      </c>
      <c r="H51" s="498">
        <f>IF($D51="","",$E51+BB設定!$B$5*$F51)</f>
        <v>2737.1165027355628</v>
      </c>
      <c r="I51" s="498">
        <f>IF($D51="","",$E51-BB設定!$B$5*$F51)</f>
        <v>2471.083497264437</v>
      </c>
      <c r="J51" s="498">
        <f>IF($D51="","",$E51-BB設定!$B$4*$F51)</f>
        <v>2338.0669945288741</v>
      </c>
      <c r="K51" s="503">
        <f t="shared" si="0"/>
        <v>0.8249596787695691</v>
      </c>
      <c r="L51" s="502">
        <f t="shared" si="1"/>
        <v>20.431857875744079</v>
      </c>
      <c r="M51" s="502">
        <f>IF($D51="","",IFERROR(MIN(BB_帯幅!B51:AP51)*100,""))</f>
        <v>7.3329516306501183</v>
      </c>
      <c r="N51" s="497" t="str">
        <f>IF($L51="","",IF($L51&lt;=$M51*BB設定!$B$7,"スクイーズ★",IF($L51&lt;=$M51*1.3,"収縮","－")))</f>
        <v>－</v>
      </c>
      <c r="O51" s="497" t="str">
        <f>IF($D51="","",IF(AND(BB_帯幅!B51&gt;BB_帯幅!C51,BB_帯幅!C51&gt;BB_帯幅!D51),"拡大↑","縮小↓"))</f>
        <v>拡大↑</v>
      </c>
      <c r="P51" s="497" t="str">
        <f t="shared" si="2"/>
        <v>+1σ上</v>
      </c>
      <c r="Q51" s="500">
        <f>IF($D51="","",IFERROR(100-100/(1+SUMPRODUCT((終値!E51:R51&gt;終値!F51:S51)*(終値!E51:R51-終値!F51:S51))/SUMPRODUCT((終値!E51:R51&lt;終値!F51:S51)*(終値!F51:S51-終値!E51:R51))),100))</f>
        <v>58.714175058094497</v>
      </c>
      <c r="R51" s="500">
        <f>IF($D51="","",IFERROR(100-100/(1+SUMPRODUCT((((高値!E51:R51+安値!E51:R51+終値!E51:R51)/3)&gt;((高値!F51:S51+安値!F51:S51+終値!F51:S51)/3))*((高値!E51:R51+安値!E51:R51+終値!E51:R51)/3)*出来高!E51:R51)/SUMPRODUCT((((高値!E51:R51+安値!E51:R51+終値!E51:R51)/3)&lt;((高値!F51:S51+安値!F51:S51+終値!F51:S51)/3))*((高値!E51:R51+安値!E51:R51+終値!E51:R51)/3)*出来高!E51:R51)),50))</f>
        <v>67.614561557216234</v>
      </c>
      <c r="S51" s="497" t="str">
        <f>IF($D51="","",IF(AND(終値!E51&lt;終値!O51,$Q51&gt;(IFERROR(100-100/(1+SUMPRODUCT((終値!O51:AB51&gt;終値!P51:AC51)*(終値!O51:AB51-終値!P51:AC51))/SUMPRODUCT((終値!O51:AB51&lt;終値!P51:AC51)*(終値!P51:AC51-終値!O51:AB51))),100))),"強気div▲",IF(AND(終値!E51&gt;終値!O51,$Q51&lt;(IFERROR(100-100/(1+SUMPRODUCT((終値!O51:AB51&gt;終値!P51:AC51)*(終値!O51:AB51-終値!P51:AC51))/SUMPRODUCT((終値!O51:AB51&lt;終値!P51:AC51)*(終値!P51:AC51-終値!O51:AB51))),100))),"弱気div▼","－")))</f>
        <v>弱気div▼</v>
      </c>
      <c r="T51" s="497" t="str">
        <f t="shared" si="3"/>
        <v>上walk▲</v>
      </c>
      <c r="U51" s="497" t="str">
        <f>IF(終値!A51="","",BB_スイング!BT51)</f>
        <v>－</v>
      </c>
      <c r="V51" s="505">
        <f>IF($D51="","",IFERROR(出来高!E51/AVERAGE(出来高!E51:I51),""))</f>
        <v>0.79830887838846054</v>
      </c>
      <c r="W51" s="506" t="str">
        <f>IF($D51="","",IF(AND($D51&gt;$G51,$O51="拡大↑",OR($N51="スクイーズ★",$N51="収縮")),"◎スクイーズブレイク買",IF(AND($D51&gt;=$H51,$R51&gt;=BB設定!$B$10),"○順張り継続(walk)",IF(AND($S51="強気div▲",$D51&gt;$I51,LEFT($U51,4)&lt;&gt;"二番天井"),"○反発(ダイバ)買",IF($U51="二番底W▲","△二番底買(確)",IF($U51="二番底W形成","△二番底形成",IF(LEFT($U51,4)="二番天井","▼二番天井警戒",IF($D51&lt;$J51,"▼-2σ割れ危険",IF(AND($D51&gt;$E51,$K51&lt;0.6,$R51&gt;=50),"・押し目注目",IF($N51="スクイーズ★","☆スクイーズ監視","様子見"))))))))))</f>
        <v>様子見</v>
      </c>
      <c r="X51" s="501">
        <f t="shared" si="9"/>
        <v>47</v>
      </c>
      <c r="Y51" s="498">
        <f t="shared" si="4"/>
        <v>2777</v>
      </c>
      <c r="Z51" s="498">
        <f t="shared" si="5"/>
        <v>2737.1165027355628</v>
      </c>
      <c r="AA51" s="498">
        <f t="shared" si="6"/>
        <v>2604.1</v>
      </c>
      <c r="AB51" s="498">
        <f t="shared" si="10"/>
        <v>2870.1330054711257</v>
      </c>
      <c r="AC51" s="504">
        <f t="shared" si="7"/>
        <v>0.54</v>
      </c>
      <c r="AD51" s="498">
        <f>IF($D51="","",MIN(終値!E51:I51))</f>
        <v>2368</v>
      </c>
      <c r="AE51" s="500">
        <f t="shared" si="8"/>
        <v>47.099490000000003</v>
      </c>
    </row>
    <row r="52" spans="1:31">
      <c r="A52" s="497" t="str">
        <f>IF(終値!A52="","",HYPERLINK("https://kabutan.jp/stock/?code="&amp;終値!A52,"📈"))</f>
        <v>📈</v>
      </c>
      <c r="B52" s="497" t="str">
        <f>IF(終値!A52="","",終値!A52)</f>
        <v>8766</v>
      </c>
      <c r="C52" s="496" t="str">
        <f>IF(終値!A52="","",終値!B52)</f>
        <v>東京海上ＨＤ</v>
      </c>
      <c r="D52" s="498">
        <f>IF(終値!A52="","",終値!E52)</f>
        <v>7817</v>
      </c>
      <c r="E52" s="498">
        <f>IF($D52="","",AVERAGE(終値!E52:X52))</f>
        <v>7898.4</v>
      </c>
      <c r="F52" s="499">
        <f>IF($D52="","",STDEVP(終値!E52:X52))</f>
        <v>242.91035383449591</v>
      </c>
      <c r="G52" s="498">
        <f>IF($D52="","",$E52+BB設定!$B$4*$F52)</f>
        <v>8384.220707668992</v>
      </c>
      <c r="H52" s="498">
        <f>IF($D52="","",$E52+BB設定!$B$5*$F52)</f>
        <v>8141.3103538344958</v>
      </c>
      <c r="I52" s="498">
        <f>IF($D52="","",$E52-BB設定!$B$5*$F52)</f>
        <v>7655.4896461655035</v>
      </c>
      <c r="J52" s="498">
        <f>IF($D52="","",$E52-BB設定!$B$4*$F52)</f>
        <v>7412.5792923310082</v>
      </c>
      <c r="K52" s="503">
        <f t="shared" si="0"/>
        <v>0.41622423795955088</v>
      </c>
      <c r="L52" s="502">
        <f t="shared" si="1"/>
        <v>12.301749915653598</v>
      </c>
      <c r="M52" s="502">
        <f>IF($D52="","",IFERROR(MIN(BB_帯幅!B52:AP52)*100,""))</f>
        <v>7.5190371322902765</v>
      </c>
      <c r="N52" s="497" t="str">
        <f>IF($L52="","",IF($L52&lt;=$M52*BB設定!$B$7,"スクイーズ★",IF($L52&lt;=$M52*1.3,"収縮","－")))</f>
        <v>－</v>
      </c>
      <c r="O52" s="497" t="str">
        <f>IF($D52="","",IF(AND(BB_帯幅!B52&gt;BB_帯幅!C52,BB_帯幅!C52&gt;BB_帯幅!D52),"拡大↑","縮小↓"))</f>
        <v>縮小↓</v>
      </c>
      <c r="P52" s="497" t="str">
        <f t="shared" si="2"/>
        <v>バンド内</v>
      </c>
      <c r="Q52" s="500">
        <f>IF($D52="","",IFERROR(100-100/(1+SUMPRODUCT((終値!E52:R52&gt;終値!F52:S52)*(終値!E52:R52-終値!F52:S52))/SUMPRODUCT((終値!E52:R52&lt;終値!F52:S52)*(終値!F52:S52-終値!E52:R52))),100))</f>
        <v>56.105796285875066</v>
      </c>
      <c r="R52" s="500">
        <f>IF($D52="","",IFERROR(100-100/(1+SUMPRODUCT((((高値!E52:R52+安値!E52:R52+終値!E52:R52)/3)&gt;((高値!F52:S52+安値!F52:S52+終値!F52:S52)/3))*((高値!E52:R52+安値!E52:R52+終値!E52:R52)/3)*出来高!E52:R52)/SUMPRODUCT((((高値!E52:R52+安値!E52:R52+終値!E52:R52)/3)&lt;((高値!F52:S52+安値!F52:S52+終値!F52:S52)/3))*((高値!E52:R52+安値!E52:R52+終値!E52:R52)/3)*出来高!E52:R52)),50))</f>
        <v>59.133657583814966</v>
      </c>
      <c r="S52" s="497" t="str">
        <f>IF($D52="","",IF(AND(終値!E52&lt;終値!O52,$Q52&gt;(IFERROR(100-100/(1+SUMPRODUCT((終値!O52:AB52&gt;終値!P52:AC52)*(終値!O52:AB52-終値!P52:AC52))/SUMPRODUCT((終値!O52:AB52&lt;終値!P52:AC52)*(終値!P52:AC52-終値!O52:AB52))),100))),"強気div▲",IF(AND(終値!E52&gt;終値!O52,$Q52&lt;(IFERROR(100-100/(1+SUMPRODUCT((終値!O52:AB52&gt;終値!P52:AC52)*(終値!O52:AB52-終値!P52:AC52))/SUMPRODUCT((終値!O52:AB52&lt;終値!P52:AC52)*(終値!P52:AC52-終値!O52:AB52))),100))),"弱気div▼","－")))</f>
        <v>－</v>
      </c>
      <c r="T52" s="497" t="str">
        <f t="shared" si="3"/>
        <v>－</v>
      </c>
      <c r="U52" s="497" t="str">
        <f>IF(終値!A52="","",BB_スイング!BT52)</f>
        <v>二番底W形成</v>
      </c>
      <c r="V52" s="505">
        <f>IF($D52="","",IFERROR(出来高!E52/AVERAGE(出来高!E52:I52),""))</f>
        <v>0.85777220170798818</v>
      </c>
      <c r="W52" s="506" t="str">
        <f>IF($D52="","",IF(AND($D52&gt;$G52,$O52="拡大↑",OR($N52="スクイーズ★",$N52="収縮")),"◎スクイーズブレイク買",IF(AND($D52&gt;=$H52,$R52&gt;=BB設定!$B$10),"○順張り継続(walk)",IF(AND($S52="強気div▲",$D52&gt;$I52,LEFT($U52,4)&lt;&gt;"二番天井"),"○反発(ダイバ)買",IF($U52="二番底W▲","△二番底買(確)",IF($U52="二番底W形成","△二番底形成",IF(LEFT($U52,4)="二番天井","▼二番天井警戒",IF($D52&lt;$J52,"▼-2σ割れ危険",IF(AND($D52&gt;$E52,$K52&lt;0.6,$R52&gt;=50),"・押し目注目",IF($N52="スクイーズ★","☆スクイーズ監視","様子見"))))))))))</f>
        <v>△二番底形成</v>
      </c>
      <c r="X52" s="501">
        <f t="shared" si="9"/>
        <v>5</v>
      </c>
      <c r="Y52" s="498">
        <f t="shared" si="4"/>
        <v>7817</v>
      </c>
      <c r="Z52" s="498">
        <f t="shared" si="5"/>
        <v>8141.3103538344958</v>
      </c>
      <c r="AA52" s="498">
        <f t="shared" si="6"/>
        <v>7709</v>
      </c>
      <c r="AB52" s="498">
        <f t="shared" si="10"/>
        <v>8384.220707668992</v>
      </c>
      <c r="AC52" s="504">
        <f t="shared" si="7"/>
        <v>5.25</v>
      </c>
      <c r="AD52" s="498">
        <f>IF($D52="","",MIN(終値!E52:I52))</f>
        <v>7709</v>
      </c>
      <c r="AE52" s="500">
        <f t="shared" si="8"/>
        <v>5.0994799999999998</v>
      </c>
    </row>
    <row r="53" spans="1:31">
      <c r="A53" s="497" t="str">
        <f>IF(終値!A53="","",HYPERLINK("https://kabutan.jp/stock/?code="&amp;終値!A53,"📈"))</f>
        <v>📈</v>
      </c>
      <c r="B53" s="497" t="str">
        <f>IF(終値!A53="","",終値!A53)</f>
        <v>5201</v>
      </c>
      <c r="C53" s="496" t="str">
        <f>IF(終値!A53="","",終値!B53)</f>
        <v>ＡＧＣ</v>
      </c>
      <c r="D53" s="498">
        <f>IF(終値!A53="","",終値!E53)</f>
        <v>5786</v>
      </c>
      <c r="E53" s="498">
        <f>IF($D53="","",AVERAGE(終値!E53:X53))</f>
        <v>6179.15</v>
      </c>
      <c r="F53" s="499">
        <f>IF($D53="","",STDEVP(終値!E53:X53))</f>
        <v>247.65667263370878</v>
      </c>
      <c r="G53" s="498">
        <f>IF($D53="","",$E53+BB設定!$B$4*$F53)</f>
        <v>6674.463345267417</v>
      </c>
      <c r="H53" s="498">
        <f>IF($D53="","",$E53+BB設定!$B$5*$F53)</f>
        <v>6426.8066726337083</v>
      </c>
      <c r="I53" s="498">
        <f>IF($D53="","",$E53-BB設定!$B$5*$F53)</f>
        <v>5931.4933273662909</v>
      </c>
      <c r="J53" s="498">
        <f>IF($D53="","",$E53-BB設定!$B$4*$F53)</f>
        <v>5683.8366547325822</v>
      </c>
      <c r="K53" s="503">
        <f t="shared" si="0"/>
        <v>0.103130014811392</v>
      </c>
      <c r="L53" s="502">
        <f t="shared" si="1"/>
        <v>16.031763115231623</v>
      </c>
      <c r="M53" s="502">
        <f>IF($D53="","",IFERROR(MIN(BB_帯幅!B53:AP53)*100,""))</f>
        <v>12.176404287010376</v>
      </c>
      <c r="N53" s="497" t="str">
        <f>IF($L53="","",IF($L53&lt;=$M53*BB設定!$B$7,"スクイーズ★",IF($L53&lt;=$M53*1.3,"収縮","－")))</f>
        <v>－</v>
      </c>
      <c r="O53" s="497" t="str">
        <f>IF($D53="","",IF(AND(BB_帯幅!B53&gt;BB_帯幅!C53,BB_帯幅!C53&gt;BB_帯幅!D53),"拡大↑","縮小↓"))</f>
        <v>拡大↑</v>
      </c>
      <c r="P53" s="497" t="str">
        <f t="shared" si="2"/>
        <v>-1σ下</v>
      </c>
      <c r="Q53" s="500">
        <f>IF($D53="","",IFERROR(100-100/(1+SUMPRODUCT((終値!E53:R53&gt;終値!F53:S53)*(終値!E53:R53-終値!F53:S53))/SUMPRODUCT((終値!E53:R53&lt;終値!F53:S53)*(終値!F53:S53-終値!E53:R53))),100))</f>
        <v>32.430939226519328</v>
      </c>
      <c r="R53" s="500">
        <f>IF($D53="","",IFERROR(100-100/(1+SUMPRODUCT((((高値!E53:R53+安値!E53:R53+終値!E53:R53)/3)&gt;((高値!F53:S53+安値!F53:S53+終値!F53:S53)/3))*((高値!E53:R53+安値!E53:R53+終値!E53:R53)/3)*出来高!E53:R53)/SUMPRODUCT((((高値!E53:R53+安値!E53:R53+終値!E53:R53)/3)&lt;((高値!F53:S53+安値!F53:S53+終値!F53:S53)/3))*((高値!E53:R53+安値!E53:R53+終値!E53:R53)/3)*出来高!E53:R53)),50))</f>
        <v>25.243075976183945</v>
      </c>
      <c r="S53" s="497" t="str">
        <f>IF($D53="","",IF(AND(終値!E53&lt;終値!O53,$Q53&gt;(IFERROR(100-100/(1+SUMPRODUCT((終値!O53:AB53&gt;終値!P53:AC53)*(終値!O53:AB53-終値!P53:AC53))/SUMPRODUCT((終値!O53:AB53&lt;終値!P53:AC53)*(終値!P53:AC53-終値!O53:AB53))),100))),"強気div▲",IF(AND(終値!E53&gt;終値!O53,$Q53&lt;(IFERROR(100-100/(1+SUMPRODUCT((終値!O53:AB53&gt;終値!P53:AC53)*(終値!O53:AB53-終値!P53:AC53))/SUMPRODUCT((終値!O53:AB53&lt;終値!P53:AC53)*(終値!P53:AC53-終値!O53:AB53))),100))),"弱気div▼","－")))</f>
        <v>－</v>
      </c>
      <c r="T53" s="497" t="str">
        <f t="shared" si="3"/>
        <v>下walk▼</v>
      </c>
      <c r="U53" s="497" t="str">
        <f>IF(終値!A53="","",BB_スイング!BT53)</f>
        <v>二番天井M形成</v>
      </c>
      <c r="V53" s="505">
        <f>IF($D53="","",IFERROR(出来高!E53/AVERAGE(出来高!E53:I53),""))</f>
        <v>0.59350181032469052</v>
      </c>
      <c r="W53" s="506" t="str">
        <f>IF($D53="","",IF(AND($D53&gt;$G53,$O53="拡大↑",OR($N53="スクイーズ★",$N53="収縮")),"◎スクイーズブレイク買",IF(AND($D53&gt;=$H53,$R53&gt;=BB設定!$B$10),"○順張り継続(walk)",IF(AND($S53="強気div▲",$D53&gt;$I53,LEFT($U53,4)&lt;&gt;"二番天井"),"○反発(ダイバ)買",IF($U53="二番底W▲","△二番底買(確)",IF($U53="二番底W形成","△二番底形成",IF(LEFT($U53,4)="二番天井","▼二番天井警戒",IF($D53&lt;$J53,"▼-2σ割れ危険",IF(AND($D53&gt;$E53,$K53&lt;0.6,$R53&gt;=50),"・押し目注目",IF($N53="スクイーズ★","☆スクイーズ監視","様子見"))))))))))</f>
        <v>▼二番天井警戒</v>
      </c>
      <c r="X53" s="501">
        <f t="shared" si="9"/>
        <v>0</v>
      </c>
      <c r="Y53" s="498">
        <f t="shared" si="4"/>
        <v>5786</v>
      </c>
      <c r="Z53" s="498">
        <f t="shared" si="5"/>
        <v>6426.8066726337083</v>
      </c>
      <c r="AA53" s="498">
        <f t="shared" si="6"/>
        <v>5585</v>
      </c>
      <c r="AB53" s="498">
        <f t="shared" si="10"/>
        <v>6674.463345267417</v>
      </c>
      <c r="AC53" s="504">
        <f t="shared" si="7"/>
        <v>4.42</v>
      </c>
      <c r="AD53" s="498">
        <f>IF($D53="","",MIN(終値!E53:I53))</f>
        <v>5585</v>
      </c>
      <c r="AE53" s="500">
        <f t="shared" si="8"/>
        <v>9.9470000000000003E-2</v>
      </c>
    </row>
    <row r="54" spans="1:31" ht="24">
      <c r="A54" s="497" t="str">
        <f>IF(終値!A54="","",HYPERLINK("https://kabutan.jp/stock/?code="&amp;終値!A54,"📈"))</f>
        <v>📈</v>
      </c>
      <c r="B54" s="497" t="str">
        <f>IF(終値!A54="","",終値!A54)</f>
        <v>8630</v>
      </c>
      <c r="C54" s="496" t="str">
        <f>IF(終値!A54="","",終値!B54)</f>
        <v>ＳＯＭＰＯホールディングス</v>
      </c>
      <c r="D54" s="498">
        <f>IF(終値!A54="","",終値!E54)</f>
        <v>6997</v>
      </c>
      <c r="E54" s="498">
        <f>IF($D54="","",AVERAGE(終値!E54:X54))</f>
        <v>6890.7</v>
      </c>
      <c r="F54" s="499">
        <f>IF($D54="","",STDEVP(終値!E54:X54))</f>
        <v>263.06769090863287</v>
      </c>
      <c r="G54" s="498">
        <f>IF($D54="","",$E54+BB設定!$B$4*$F54)</f>
        <v>7416.8353818172654</v>
      </c>
      <c r="H54" s="498">
        <f>IF($D54="","",$E54+BB設定!$B$5*$F54)</f>
        <v>7153.7676909086331</v>
      </c>
      <c r="I54" s="498">
        <f>IF($D54="","",$E54-BB設定!$B$5*$F54)</f>
        <v>6627.6323090913666</v>
      </c>
      <c r="J54" s="498">
        <f>IF($D54="","",$E54-BB設定!$B$4*$F54)</f>
        <v>6364.5646181827342</v>
      </c>
      <c r="K54" s="503">
        <f t="shared" si="0"/>
        <v>0.60101962695688815</v>
      </c>
      <c r="L54" s="502">
        <f t="shared" si="1"/>
        <v>15.270883417280265</v>
      </c>
      <c r="M54" s="502">
        <f>IF($D54="","",IFERROR(MIN(BB_帯幅!B54:AP54)*100,""))</f>
        <v>8.9141333325900494</v>
      </c>
      <c r="N54" s="497" t="str">
        <f>IF($L54="","",IF($L54&lt;=$M54*BB設定!$B$7,"スクイーズ★",IF($L54&lt;=$M54*1.3,"収縮","－")))</f>
        <v>－</v>
      </c>
      <c r="O54" s="497" t="str">
        <f>IF($D54="","",IF(AND(BB_帯幅!B54&gt;BB_帯幅!C54,BB_帯幅!C54&gt;BB_帯幅!D54),"拡大↑","縮小↓"))</f>
        <v>縮小↓</v>
      </c>
      <c r="P54" s="497" t="str">
        <f t="shared" si="2"/>
        <v>バンド内</v>
      </c>
      <c r="Q54" s="500">
        <f>IF($D54="","",IFERROR(100-100/(1+SUMPRODUCT((終値!E54:R54&gt;終値!F54:S54)*(終値!E54:R54-終値!F54:S54))/SUMPRODUCT((終値!E54:R54&lt;終値!F54:S54)*(終値!F54:S54-終値!E54:R54))),100))</f>
        <v>62.155227710070555</v>
      </c>
      <c r="R54" s="500">
        <f>IF($D54="","",IFERROR(100-100/(1+SUMPRODUCT((((高値!E54:R54+安値!E54:R54+終値!E54:R54)/3)&gt;((高値!F54:S54+安値!F54:S54+終値!F54:S54)/3))*((高値!E54:R54+安値!E54:R54+終値!E54:R54)/3)*出来高!E54:R54)/SUMPRODUCT((((高値!E54:R54+安値!E54:R54+終値!E54:R54)/3)&lt;((高値!F54:S54+安値!F54:S54+終値!F54:S54)/3))*((高値!E54:R54+安値!E54:R54+終値!E54:R54)/3)*出来高!E54:R54)),50))</f>
        <v>60.405292031914783</v>
      </c>
      <c r="S54" s="497" t="str">
        <f>IF($D54="","",IF(AND(終値!E54&lt;終値!O54,$Q54&gt;(IFERROR(100-100/(1+SUMPRODUCT((終値!O54:AB54&gt;終値!P54:AC54)*(終値!O54:AB54-終値!P54:AC54))/SUMPRODUCT((終値!O54:AB54&lt;終値!P54:AC54)*(終値!P54:AC54-終値!O54:AB54))),100))),"強気div▲",IF(AND(終値!E54&gt;終値!O54,$Q54&lt;(IFERROR(100-100/(1+SUMPRODUCT((終値!O54:AB54&gt;終値!P54:AC54)*(終値!O54:AB54-終値!P54:AC54))/SUMPRODUCT((終値!O54:AB54&lt;終値!P54:AC54)*(終値!P54:AC54-終値!O54:AB54))),100))),"弱気div▼","－")))</f>
        <v>弱気div▼</v>
      </c>
      <c r="T54" s="497" t="str">
        <f t="shared" si="3"/>
        <v>－</v>
      </c>
      <c r="U54" s="497" t="str">
        <f>IF(終値!A54="","",BB_スイング!BT54)</f>
        <v>二番底W形成</v>
      </c>
      <c r="V54" s="505">
        <f>IF($D54="","",IFERROR(出来高!E54/AVERAGE(出来高!E54:I54),""))</f>
        <v>0.84368521829949517</v>
      </c>
      <c r="W54" s="506" t="str">
        <f>IF($D54="","",IF(AND($D54&gt;$G54,$O54="拡大↑",OR($N54="スクイーズ★",$N54="収縮")),"◎スクイーズブレイク買",IF(AND($D54&gt;=$H54,$R54&gt;=BB設定!$B$10),"○順張り継続(walk)",IF(AND($S54="強気div▲",$D54&gt;$I54,LEFT($U54,4)&lt;&gt;"二番天井"),"○反発(ダイバ)買",IF($U54="二番底W▲","△二番底買(確)",IF($U54="二番底W形成","△二番底形成",IF(LEFT($U54,4)="二番天井","▼二番天井警戒",IF($D54&lt;$J54,"▼-2σ割れ危険",IF(AND($D54&gt;$E54,$K54&lt;0.6,$R54&gt;=50),"・押し目注目",IF($N54="スクイーズ★","☆スクイーズ監視","様子見"))))))))))</f>
        <v>△二番底形成</v>
      </c>
      <c r="X54" s="501">
        <f t="shared" si="9"/>
        <v>25</v>
      </c>
      <c r="Y54" s="498">
        <f t="shared" si="4"/>
        <v>6997</v>
      </c>
      <c r="Z54" s="498">
        <f t="shared" si="5"/>
        <v>7153.7676909086331</v>
      </c>
      <c r="AA54" s="498">
        <f t="shared" si="6"/>
        <v>6890.7</v>
      </c>
      <c r="AB54" s="498">
        <f t="shared" si="10"/>
        <v>7416.8353818172654</v>
      </c>
      <c r="AC54" s="504">
        <f t="shared" si="7"/>
        <v>3.95</v>
      </c>
      <c r="AD54" s="498">
        <f>IF($D54="","",MIN(終値!E54:I54))</f>
        <v>6811</v>
      </c>
      <c r="AE54" s="500">
        <f t="shared" si="8"/>
        <v>25.099460000000001</v>
      </c>
    </row>
    <row r="55" spans="1:31" ht="24">
      <c r="A55" s="497" t="str">
        <f>IF(終値!A55="","",HYPERLINK("https://kabutan.jp/stock/?code="&amp;終値!A55,"📈"))</f>
        <v>📈</v>
      </c>
      <c r="B55" s="497" t="str">
        <f>IF(終値!A55="","",終値!A55)</f>
        <v>5901</v>
      </c>
      <c r="C55" s="496" t="str">
        <f>IF(終値!A55="","",終値!B55)</f>
        <v>東洋製罐グループＨＤ</v>
      </c>
      <c r="D55" s="498">
        <f>IF(終値!A55="","",終値!E55)</f>
        <v>4250</v>
      </c>
      <c r="E55" s="498">
        <f>IF($D55="","",AVERAGE(終値!E55:X55))</f>
        <v>4088</v>
      </c>
      <c r="F55" s="499">
        <f>IF($D55="","",STDEVP(終値!E55:X55))</f>
        <v>74.421771008220446</v>
      </c>
      <c r="G55" s="498">
        <f>IF($D55="","",$E55+BB設定!$B$4*$F55)</f>
        <v>4236.8435420164406</v>
      </c>
      <c r="H55" s="498">
        <f>IF($D55="","",$E55+BB設定!$B$5*$F55)</f>
        <v>4162.4217710082203</v>
      </c>
      <c r="I55" s="498">
        <f>IF($D55="","",$E55-BB設定!$B$5*$F55)</f>
        <v>4013.5782289917797</v>
      </c>
      <c r="J55" s="498">
        <f>IF($D55="","",$E55-BB設定!$B$4*$F55)</f>
        <v>3939.156457983559</v>
      </c>
      <c r="K55" s="503">
        <f t="shared" si="0"/>
        <v>1.0441955956077229</v>
      </c>
      <c r="L55" s="502">
        <f t="shared" si="1"/>
        <v>7.2819736798650085</v>
      </c>
      <c r="M55" s="502">
        <f>IF($D55="","",IFERROR(MIN(BB_帯幅!B55:AP55)*100,""))</f>
        <v>4.5476506426549514</v>
      </c>
      <c r="N55" s="497" t="str">
        <f>IF($L55="","",IF($L55&lt;=$M55*BB設定!$B$7,"スクイーズ★",IF($L55&lt;=$M55*1.3,"収縮","－")))</f>
        <v>－</v>
      </c>
      <c r="O55" s="497" t="str">
        <f>IF($D55="","",IF(AND(BB_帯幅!B55&gt;BB_帯幅!C55,BB_帯幅!C55&gt;BB_帯幅!D55),"拡大↑","縮小↓"))</f>
        <v>拡大↑</v>
      </c>
      <c r="P55" s="497" t="str">
        <f t="shared" si="2"/>
        <v>↑+2σ突破</v>
      </c>
      <c r="Q55" s="500">
        <f>IF($D55="","",IFERROR(100-100/(1+SUMPRODUCT((終値!E55:R55&gt;終値!F55:S55)*(終値!E55:R55-終値!F55:S55))/SUMPRODUCT((終値!E55:R55&lt;終値!F55:S55)*(終値!F55:S55-終値!E55:R55))),100))</f>
        <v>63.948497854077253</v>
      </c>
      <c r="R55" s="500">
        <f>IF($D55="","",IFERROR(100-100/(1+SUMPRODUCT((((高値!E55:R55+安値!E55:R55+終値!E55:R55)/3)&gt;((高値!F55:S55+安値!F55:S55+終値!F55:S55)/3))*((高値!E55:R55+安値!E55:R55+終値!E55:R55)/3)*出来高!E55:R55)/SUMPRODUCT((((高値!E55:R55+安値!E55:R55+終値!E55:R55)/3)&lt;((高値!F55:S55+安値!F55:S55+終値!F55:S55)/3))*((高値!E55:R55+安値!E55:R55+終値!E55:R55)/3)*出来高!E55:R55)),50))</f>
        <v>67.946219582397561</v>
      </c>
      <c r="S55" s="497" t="str">
        <f>IF($D55="","",IF(AND(終値!E55&lt;終値!O55,$Q55&gt;(IFERROR(100-100/(1+SUMPRODUCT((終値!O55:AB55&gt;終値!P55:AC55)*(終値!O55:AB55-終値!P55:AC55))/SUMPRODUCT((終値!O55:AB55&lt;終値!P55:AC55)*(終値!P55:AC55-終値!O55:AB55))),100))),"強気div▲",IF(AND(終値!E55&gt;終値!O55,$Q55&lt;(IFERROR(100-100/(1+SUMPRODUCT((終値!O55:AB55&gt;終値!P55:AC55)*(終値!O55:AB55-終値!P55:AC55))/SUMPRODUCT((終値!O55:AB55&lt;終値!P55:AC55)*(終値!P55:AC55-終値!O55:AB55))),100))),"弱気div▼","－")))</f>
        <v>－</v>
      </c>
      <c r="T55" s="497" t="str">
        <f t="shared" si="3"/>
        <v>上walk▲</v>
      </c>
      <c r="U55" s="497" t="str">
        <f>IF(終値!A55="","",BB_スイング!BT55)</f>
        <v>二番底W▲</v>
      </c>
      <c r="V55" s="505">
        <f>IF($D55="","",IFERROR(出来高!E55/AVERAGE(出来高!E55:I55),""))</f>
        <v>1.3186132893107718</v>
      </c>
      <c r="W55" s="506" t="str">
        <f>IF($D55="","",IF(AND($D55&gt;$G55,$O55="拡大↑",OR($N55="スクイーズ★",$N55="収縮")),"◎スクイーズブレイク買",IF(AND($D55&gt;=$H55,$R55&gt;=BB設定!$B$10),"○順張り継続(walk)",IF(AND($S55="強気div▲",$D55&gt;$I55,LEFT($U55,4)&lt;&gt;"二番天井"),"○反発(ダイバ)買",IF($U55="二番底W▲","△二番底買(確)",IF($U55="二番底W形成","△二番底形成",IF(LEFT($U55,4)="二番天井","▼二番天井警戒",IF($D55&lt;$J55,"▼-2σ割れ危険",IF(AND($D55&gt;$E55,$K55&lt;0.6,$R55&gt;=50),"・押し目注目",IF($N55="スクイーズ★","☆スクイーズ監視","様子見"))))))))))</f>
        <v>△二番底買(確)</v>
      </c>
      <c r="X55" s="501">
        <f t="shared" si="9"/>
        <v>55</v>
      </c>
      <c r="Y55" s="498">
        <f t="shared" si="4"/>
        <v>4250</v>
      </c>
      <c r="Z55" s="498">
        <f t="shared" si="5"/>
        <v>4162.4217710082203</v>
      </c>
      <c r="AA55" s="498">
        <f t="shared" si="6"/>
        <v>4088</v>
      </c>
      <c r="AB55" s="498">
        <f t="shared" si="10"/>
        <v>4311.2653130246617</v>
      </c>
      <c r="AC55" s="504">
        <f t="shared" si="7"/>
        <v>0.38</v>
      </c>
      <c r="AD55" s="498">
        <f>IF($D55="","",MIN(終値!E55:I55))</f>
        <v>3995</v>
      </c>
      <c r="AE55" s="500">
        <f t="shared" si="8"/>
        <v>55.099449999999997</v>
      </c>
    </row>
    <row r="56" spans="1:31">
      <c r="A56" s="497" t="str">
        <f>IF(終値!A56="","",HYPERLINK("https://kabutan.jp/stock/?code="&amp;終値!A56,"📈"))</f>
        <v>📈</v>
      </c>
      <c r="B56" s="497" t="str">
        <f>IF(終値!A56="","",終値!A56)</f>
        <v>9412</v>
      </c>
      <c r="C56" s="496" t="str">
        <f>IF(終値!A56="","",終値!B56)</f>
        <v>スカパーＪＳＡＴ</v>
      </c>
      <c r="D56" s="498">
        <f>IF(終値!A56="","",終値!E56)</f>
        <v>2242</v>
      </c>
      <c r="E56" s="498">
        <f>IF($D56="","",AVERAGE(終値!E56:X56))</f>
        <v>2293.9</v>
      </c>
      <c r="F56" s="499">
        <f>IF($D56="","",STDEVP(終値!E56:X56))</f>
        <v>156.70606242261337</v>
      </c>
      <c r="G56" s="498">
        <f>IF($D56="","",$E56+BB設定!$B$4*$F56)</f>
        <v>2607.3121248452267</v>
      </c>
      <c r="H56" s="498">
        <f>IF($D56="","",$E56+BB設定!$B$5*$F56)</f>
        <v>2450.6060624226134</v>
      </c>
      <c r="I56" s="498">
        <f>IF($D56="","",$E56-BB設定!$B$5*$F56)</f>
        <v>2137.1939375773868</v>
      </c>
      <c r="J56" s="498">
        <f>IF($D56="","",$E56-BB設定!$B$4*$F56)</f>
        <v>1980.4878751547733</v>
      </c>
      <c r="K56" s="503">
        <f t="shared" si="0"/>
        <v>0.41720167171957701</v>
      </c>
      <c r="L56" s="502">
        <f t="shared" si="1"/>
        <v>27.325700758117328</v>
      </c>
      <c r="M56" s="502">
        <f>IF($D56="","",IFERROR(MIN(BB_帯幅!B56:AP56)*100,""))</f>
        <v>23.057505200483337</v>
      </c>
      <c r="N56" s="497" t="str">
        <f>IF($L56="","",IF($L56&lt;=$M56*BB設定!$B$7,"スクイーズ★",IF($L56&lt;=$M56*1.3,"収縮","－")))</f>
        <v>収縮</v>
      </c>
      <c r="O56" s="497" t="str">
        <f>IF($D56="","",IF(AND(BB_帯幅!B56&gt;BB_帯幅!C56,BB_帯幅!C56&gt;BB_帯幅!D56),"拡大↑","縮小↓"))</f>
        <v>縮小↓</v>
      </c>
      <c r="P56" s="497" t="str">
        <f t="shared" si="2"/>
        <v>バンド内</v>
      </c>
      <c r="Q56" s="500">
        <f>IF($D56="","",IFERROR(100-100/(1+SUMPRODUCT((終値!E56:R56&gt;終値!F56:S56)*(終値!E56:R56-終値!F56:S56))/SUMPRODUCT((終値!E56:R56&lt;終値!F56:S56)*(終値!F56:S56-終値!E56:R56))),100))</f>
        <v>45.242537313432841</v>
      </c>
      <c r="R56" s="500">
        <f>IF($D56="","",IFERROR(100-100/(1+SUMPRODUCT((((高値!E56:R56+安値!E56:R56+終値!E56:R56)/3)&gt;((高値!F56:S56+安値!F56:S56+終値!F56:S56)/3))*((高値!E56:R56+安値!E56:R56+終値!E56:R56)/3)*出来高!E56:R56)/SUMPRODUCT((((高値!E56:R56+安値!E56:R56+終値!E56:R56)/3)&lt;((高値!F56:S56+安値!F56:S56+終値!F56:S56)/3))*((高値!E56:R56+安値!E56:R56+終値!E56:R56)/3)*出来高!E56:R56)),50))</f>
        <v>48.503682644144135</v>
      </c>
      <c r="S56" s="497" t="str">
        <f>IF($D56="","",IF(AND(終値!E56&lt;終値!O56,$Q56&gt;(IFERROR(100-100/(1+SUMPRODUCT((終値!O56:AB56&gt;終値!P56:AC56)*(終値!O56:AB56-終値!P56:AC56))/SUMPRODUCT((終値!O56:AB56&lt;終値!P56:AC56)*(終値!P56:AC56-終値!O56:AB56))),100))),"強気div▲",IF(AND(終値!E56&gt;終値!O56,$Q56&lt;(IFERROR(100-100/(1+SUMPRODUCT((終値!O56:AB56&gt;終値!P56:AC56)*(終値!O56:AB56-終値!P56:AC56))/SUMPRODUCT((終値!O56:AB56&lt;終値!P56:AC56)*(終値!P56:AC56-終値!O56:AB56))),100))),"弱気div▼","－")))</f>
        <v>強気div▲</v>
      </c>
      <c r="T56" s="497" t="str">
        <f t="shared" si="3"/>
        <v>－</v>
      </c>
      <c r="U56" s="497" t="str">
        <f>IF(終値!A56="","",BB_スイング!BT56)</f>
        <v>－</v>
      </c>
      <c r="V56" s="505">
        <f>IF($D56="","",IFERROR(出来高!E56/AVERAGE(出来高!E56:I56),""))</f>
        <v>1.0687454903014955</v>
      </c>
      <c r="W56" s="506" t="str">
        <f>IF($D56="","",IF(AND($D56&gt;$G56,$O56="拡大↑",OR($N56="スクイーズ★",$N56="収縮")),"◎スクイーズブレイク買",IF(AND($D56&gt;=$H56,$R56&gt;=BB設定!$B$10),"○順張り継続(walk)",IF(AND($S56="強気div▲",$D56&gt;$I56,LEFT($U56,4)&lt;&gt;"二番天井"),"○反発(ダイバ)買",IF($U56="二番底W▲","△二番底買(確)",IF($U56="二番底W形成","△二番底形成",IF(LEFT($U56,4)="二番天井","▼二番天井警戒",IF($D56&lt;$J56,"▼-2σ割れ危険",IF(AND($D56&gt;$E56,$K56&lt;0.6,$R56&gt;=50),"・押し目注目",IF($N56="スクイーズ★","☆スクイーズ監視","様子見"))))))))))</f>
        <v>○反発(ダイバ)買</v>
      </c>
      <c r="X56" s="501">
        <f t="shared" si="9"/>
        <v>20</v>
      </c>
      <c r="Y56" s="498">
        <f t="shared" si="4"/>
        <v>2242</v>
      </c>
      <c r="Z56" s="498">
        <f t="shared" si="5"/>
        <v>2450.6060624226134</v>
      </c>
      <c r="AA56" s="498">
        <f t="shared" si="6"/>
        <v>2102</v>
      </c>
      <c r="AB56" s="498">
        <f t="shared" si="10"/>
        <v>2607.3121248452267</v>
      </c>
      <c r="AC56" s="504">
        <f t="shared" si="7"/>
        <v>2.61</v>
      </c>
      <c r="AD56" s="498">
        <f>IF($D56="","",MIN(終値!E56:I56))</f>
        <v>2102</v>
      </c>
      <c r="AE56" s="500">
        <f t="shared" si="8"/>
        <v>20.099440000000001</v>
      </c>
    </row>
    <row r="57" spans="1:31">
      <c r="A57" s="497" t="str">
        <f>IF(終値!A57="","",HYPERLINK("https://kabutan.jp/stock/?code="&amp;終値!A57,"📈"))</f>
        <v>📈</v>
      </c>
      <c r="B57" s="497" t="str">
        <f>IF(終値!A57="","",終値!A57)</f>
        <v>6203</v>
      </c>
      <c r="C57" s="496" t="str">
        <f>IF(終値!A57="","",終値!B57)</f>
        <v>豊和工業</v>
      </c>
      <c r="D57" s="498">
        <f>IF(終値!A57="","",終値!E57)</f>
        <v>1459</v>
      </c>
      <c r="E57" s="498">
        <f>IF($D57="","",AVERAGE(終値!E57:X57))</f>
        <v>1464.4</v>
      </c>
      <c r="F57" s="499">
        <f>IF($D57="","",STDEVP(終値!E57:X57))</f>
        <v>96.990927410763533</v>
      </c>
      <c r="G57" s="498">
        <f>IF($D57="","",$E57+BB設定!$B$4*$F57)</f>
        <v>1658.3818548215272</v>
      </c>
      <c r="H57" s="498">
        <f>IF($D57="","",$E57+BB設定!$B$5*$F57)</f>
        <v>1561.3909274107637</v>
      </c>
      <c r="I57" s="498">
        <f>IF($D57="","",$E57-BB設定!$B$5*$F57)</f>
        <v>1367.4090725892365</v>
      </c>
      <c r="J57" s="498">
        <f>IF($D57="","",$E57-BB設定!$B$4*$F57)</f>
        <v>1270.418145178473</v>
      </c>
      <c r="K57" s="503">
        <f t="shared" si="0"/>
        <v>0.48608117237313675</v>
      </c>
      <c r="L57" s="502">
        <f t="shared" si="1"/>
        <v>26.493014862268112</v>
      </c>
      <c r="M57" s="502">
        <f>IF($D57="","",IFERROR(MIN(BB_帯幅!B57:AP57)*100,""))</f>
        <v>13.248921184841336</v>
      </c>
      <c r="N57" s="497" t="str">
        <f>IF($L57="","",IF($L57&lt;=$M57*BB設定!$B$7,"スクイーズ★",IF($L57&lt;=$M57*1.3,"収縮","－")))</f>
        <v>－</v>
      </c>
      <c r="O57" s="497" t="str">
        <f>IF($D57="","",IF(AND(BB_帯幅!B57&gt;BB_帯幅!C57,BB_帯幅!C57&gt;BB_帯幅!D57),"拡大↑","縮小↓"))</f>
        <v>縮小↓</v>
      </c>
      <c r="P57" s="497" t="str">
        <f t="shared" si="2"/>
        <v>バンド内</v>
      </c>
      <c r="Q57" s="500">
        <f>IF($D57="","",IFERROR(100-100/(1+SUMPRODUCT((終値!E57:R57&gt;終値!F57:S57)*(終値!E57:R57-終値!F57:S57))/SUMPRODUCT((終値!E57:R57&lt;終値!F57:S57)*(終値!F57:S57-終値!E57:R57))),100))</f>
        <v>50.23474178403756</v>
      </c>
      <c r="R57" s="500">
        <f>IF($D57="","",IFERROR(100-100/(1+SUMPRODUCT((((高値!E57:R57+安値!E57:R57+終値!E57:R57)/3)&gt;((高値!F57:S57+安値!F57:S57+終値!F57:S57)/3))*((高値!E57:R57+安値!E57:R57+終値!E57:R57)/3)*出来高!E57:R57)/SUMPRODUCT((((高値!E57:R57+安値!E57:R57+終値!E57:R57)/3)&lt;((高値!F57:S57+安値!F57:S57+終値!F57:S57)/3))*((高値!E57:R57+安値!E57:R57+終値!E57:R57)/3)*出来高!E57:R57)),50))</f>
        <v>51.449372583661592</v>
      </c>
      <c r="S57" s="497" t="str">
        <f>IF($D57="","",IF(AND(終値!E57&lt;終値!O57,$Q57&gt;(IFERROR(100-100/(1+SUMPRODUCT((終値!O57:AB57&gt;終値!P57:AC57)*(終値!O57:AB57-終値!P57:AC57))/SUMPRODUCT((終値!O57:AB57&lt;終値!P57:AC57)*(終値!P57:AC57-終値!O57:AB57))),100))),"強気div▲",IF(AND(終値!E57&gt;終値!O57,$Q57&lt;(IFERROR(100-100/(1+SUMPRODUCT((終値!O57:AB57&gt;終値!P57:AC57)*(終値!O57:AB57-終値!P57:AC57))/SUMPRODUCT((終値!O57:AB57&lt;終値!P57:AC57)*(終値!P57:AC57-終値!O57:AB57))),100))),"弱気div▼","－")))</f>
        <v>－</v>
      </c>
      <c r="T57" s="497" t="str">
        <f t="shared" si="3"/>
        <v>－</v>
      </c>
      <c r="U57" s="497" t="str">
        <f>IF(終値!A57="","",BB_スイング!BT57)</f>
        <v>－</v>
      </c>
      <c r="V57" s="505">
        <f>IF($D57="","",IFERROR(出来高!E57/AVERAGE(出来高!E57:I57),""))</f>
        <v>1.5532132923437272</v>
      </c>
      <c r="W57" s="506" t="str">
        <f>IF($D57="","",IF(AND($D57&gt;$G57,$O57="拡大↑",OR($N57="スクイーズ★",$N57="収縮")),"◎スクイーズブレイク買",IF(AND($D57&gt;=$H57,$R57&gt;=BB設定!$B$10),"○順張り継続(walk)",IF(AND($S57="強気div▲",$D57&gt;$I57,LEFT($U57,4)&lt;&gt;"二番天井"),"○反発(ダイバ)買",IF($U57="二番底W▲","△二番底買(確)",IF($U57="二番底W形成","△二番底形成",IF(LEFT($U57,4)="二番天井","▼二番天井警戒",IF($D57&lt;$J57,"▼-2σ割れ危険",IF(AND($D57&gt;$E57,$K57&lt;0.6,$R57&gt;=50),"・押し目注目",IF($N57="スクイーズ★","☆スクイーズ監視","様子見"))))))))))</f>
        <v>様子見</v>
      </c>
      <c r="X57" s="501">
        <f t="shared" si="9"/>
        <v>8</v>
      </c>
      <c r="Y57" s="498">
        <f t="shared" si="4"/>
        <v>1459</v>
      </c>
      <c r="Z57" s="498">
        <f t="shared" si="5"/>
        <v>1561.3909274107637</v>
      </c>
      <c r="AA57" s="498">
        <f t="shared" si="6"/>
        <v>1360</v>
      </c>
      <c r="AB57" s="498">
        <f t="shared" si="10"/>
        <v>1658.3818548215272</v>
      </c>
      <c r="AC57" s="504">
        <f t="shared" si="7"/>
        <v>2.0099999999999998</v>
      </c>
      <c r="AD57" s="498">
        <f>IF($D57="","",MIN(終値!E57:I57))</f>
        <v>1360</v>
      </c>
      <c r="AE57" s="500">
        <f t="shared" si="8"/>
        <v>8.0994299999999999</v>
      </c>
    </row>
    <row r="58" spans="1:31" ht="24">
      <c r="A58" s="497" t="str">
        <f>IF(終値!A58="","",HYPERLINK("https://kabutan.jp/stock/?code="&amp;終値!A58,"📈"))</f>
        <v>📈</v>
      </c>
      <c r="B58" s="497" t="str">
        <f>IF(終値!A58="","",終値!A58)</f>
        <v>4676</v>
      </c>
      <c r="C58" s="496" t="str">
        <f>IF(終値!A58="","",終値!B58)</f>
        <v>フジ・メディア・ＨＤ</v>
      </c>
      <c r="D58" s="498">
        <f>IF(終値!A58="","",終値!E58)</f>
        <v>4051</v>
      </c>
      <c r="E58" s="498">
        <f>IF($D58="","",AVERAGE(終値!E58:X58))</f>
        <v>4091.5</v>
      </c>
      <c r="F58" s="499">
        <f>IF($D58="","",STDEVP(終値!E58:X58))</f>
        <v>92.991666293275983</v>
      </c>
      <c r="G58" s="498">
        <f>IF($D58="","",$E58+BB設定!$B$4*$F58)</f>
        <v>4277.483332586552</v>
      </c>
      <c r="H58" s="498">
        <f>IF($D58="","",$E58+BB設定!$B$5*$F58)</f>
        <v>4184.4916662932756</v>
      </c>
      <c r="I58" s="498">
        <f>IF($D58="","",$E58-BB設定!$B$5*$F58)</f>
        <v>3998.508333706724</v>
      </c>
      <c r="J58" s="498">
        <f>IF($D58="","",$E58-BB設定!$B$4*$F58)</f>
        <v>3905.516667413448</v>
      </c>
      <c r="K58" s="503">
        <f t="shared" si="0"/>
        <v>0.39111927548359121</v>
      </c>
      <c r="L58" s="502">
        <f t="shared" si="1"/>
        <v>9.0912053079091777</v>
      </c>
      <c r="M58" s="502">
        <f>IF($D58="","",IFERROR(MIN(BB_帯幅!B58:AP58)*100,""))</f>
        <v>7.0304314506379573</v>
      </c>
      <c r="N58" s="497" t="str">
        <f>IF($L58="","",IF($L58&lt;=$M58*BB設定!$B$7,"スクイーズ★",IF($L58&lt;=$M58*1.3,"収縮","－")))</f>
        <v>収縮</v>
      </c>
      <c r="O58" s="497" t="str">
        <f>IF($D58="","",IF(AND(BB_帯幅!B58&gt;BB_帯幅!C58,BB_帯幅!C58&gt;BB_帯幅!D58),"拡大↑","縮小↓"))</f>
        <v>縮小↓</v>
      </c>
      <c r="P58" s="497" t="str">
        <f t="shared" si="2"/>
        <v>バンド内</v>
      </c>
      <c r="Q58" s="500">
        <f>IF($D58="","",IFERROR(100-100/(1+SUMPRODUCT((終値!E58:R58&gt;終値!F58:S58)*(終値!E58:R58-終値!F58:S58))/SUMPRODUCT((終値!E58:R58&lt;終値!F58:S58)*(終値!F58:S58-終値!E58:R58))),100))</f>
        <v>47.330960854092531</v>
      </c>
      <c r="R58" s="500">
        <f>IF($D58="","",IFERROR(100-100/(1+SUMPRODUCT((((高値!E58:R58+安値!E58:R58+終値!E58:R58)/3)&gt;((高値!F58:S58+安値!F58:S58+終値!F58:S58)/3))*((高値!E58:R58+安値!E58:R58+終値!E58:R58)/3)*出来高!E58:R58)/SUMPRODUCT((((高値!E58:R58+安値!E58:R58+終値!E58:R58)/3)&lt;((高値!F58:S58+安値!F58:S58+終値!F58:S58)/3))*((高値!E58:R58+安値!E58:R58+終値!E58:R58)/3)*出来高!E58:R58)),50))</f>
        <v>49.716061027181951</v>
      </c>
      <c r="S58" s="497" t="str">
        <f>IF($D58="","",IF(AND(終値!E58&lt;終値!O58,$Q58&gt;(IFERROR(100-100/(1+SUMPRODUCT((終値!O58:AB58&gt;終値!P58:AC58)*(終値!O58:AB58-終値!P58:AC58))/SUMPRODUCT((終値!O58:AB58&lt;終値!P58:AC58)*(終値!P58:AC58-終値!O58:AB58))),100))),"強気div▲",IF(AND(終値!E58&gt;終値!O58,$Q58&lt;(IFERROR(100-100/(1+SUMPRODUCT((終値!O58:AB58&gt;終値!P58:AC58)*(終値!O58:AB58-終値!P58:AC58))/SUMPRODUCT((終値!O58:AB58&lt;終値!P58:AC58)*(終値!P58:AC58-終値!O58:AB58))),100))),"弱気div▼","－")))</f>
        <v>弱気div▼</v>
      </c>
      <c r="T58" s="497" t="str">
        <f t="shared" si="3"/>
        <v>－</v>
      </c>
      <c r="U58" s="497" t="str">
        <f>IF(終値!A58="","",BB_スイング!BT58)</f>
        <v>二番底W形成</v>
      </c>
      <c r="V58" s="505">
        <f>IF($D58="","",IFERROR(出来高!E58/AVERAGE(出来高!E58:I58),""))</f>
        <v>0.7973948929584731</v>
      </c>
      <c r="W58" s="506" t="str">
        <f>IF($D58="","",IF(AND($D58&gt;$G58,$O58="拡大↑",OR($N58="スクイーズ★",$N58="収縮")),"◎スクイーズブレイク買",IF(AND($D58&gt;=$H58,$R58&gt;=BB設定!$B$10),"○順張り継続(walk)",IF(AND($S58="強気div▲",$D58&gt;$I58,LEFT($U58,4)&lt;&gt;"二番天井"),"○反発(ダイバ)買",IF($U58="二番底W▲","△二番底買(確)",IF($U58="二番底W形成","△二番底形成",IF(LEFT($U58,4)="二番天井","▼二番天井警戒",IF($D58&lt;$J58,"▼-2σ割れ危険",IF(AND($D58&gt;$E58,$K58&lt;0.6,$R58&gt;=50),"・押し目注目",IF($N58="スクイーズ★","☆スクイーズ監視","様子見"))))))))))</f>
        <v>△二番底形成</v>
      </c>
      <c r="X58" s="501">
        <f t="shared" si="9"/>
        <v>5</v>
      </c>
      <c r="Y58" s="498">
        <f t="shared" si="4"/>
        <v>4051</v>
      </c>
      <c r="Z58" s="498">
        <f t="shared" si="5"/>
        <v>4184.4916662932756</v>
      </c>
      <c r="AA58" s="498">
        <f t="shared" si="6"/>
        <v>3876</v>
      </c>
      <c r="AB58" s="498">
        <f t="shared" si="10"/>
        <v>4277.483332586552</v>
      </c>
      <c r="AC58" s="504">
        <f t="shared" si="7"/>
        <v>1.29</v>
      </c>
      <c r="AD58" s="498">
        <f>IF($D58="","",MIN(終値!E58:I58))</f>
        <v>3876</v>
      </c>
      <c r="AE58" s="500">
        <f t="shared" si="8"/>
        <v>5.0994200000000003</v>
      </c>
    </row>
    <row r="59" spans="1:31">
      <c r="A59" s="497" t="str">
        <f>IF(終値!A59="","",HYPERLINK("https://kabutan.jp/stock/?code="&amp;終値!A59,"📈"))</f>
        <v>📈</v>
      </c>
      <c r="B59" s="497" t="str">
        <f>IF(終値!A59="","",終値!A59)</f>
        <v>1961</v>
      </c>
      <c r="C59" s="496" t="str">
        <f>IF(終値!A59="","",終値!B59)</f>
        <v>三機工業</v>
      </c>
      <c r="D59" s="498">
        <f>IF(終値!A59="","",終値!E59)</f>
        <v>2394</v>
      </c>
      <c r="E59" s="498">
        <f>IF($D59="","",AVERAGE(終値!E59:X59))</f>
        <v>2444.5</v>
      </c>
      <c r="F59" s="499">
        <f>IF($D59="","",STDEVP(終値!E59:X59))</f>
        <v>137.95234684484348</v>
      </c>
      <c r="G59" s="498">
        <f>IF($D59="","",$E59+BB設定!$B$4*$F59)</f>
        <v>2720.4046936896871</v>
      </c>
      <c r="H59" s="498">
        <f>IF($D59="","",$E59+BB設定!$B$5*$F59)</f>
        <v>2582.4523468448433</v>
      </c>
      <c r="I59" s="498">
        <f>IF($D59="","",$E59-BB設定!$B$5*$F59)</f>
        <v>2306.5476531551567</v>
      </c>
      <c r="J59" s="498">
        <f>IF($D59="","",$E59-BB設定!$B$4*$F59)</f>
        <v>2168.5953063103129</v>
      </c>
      <c r="K59" s="503">
        <f t="shared" si="0"/>
        <v>0.40848289073183025</v>
      </c>
      <c r="L59" s="502">
        <f t="shared" si="1"/>
        <v>22.573507358534428</v>
      </c>
      <c r="M59" s="502">
        <f>IF($D59="","",IFERROR(MIN(BB_帯幅!B59:AP59)*100,""))</f>
        <v>17.813698794183264</v>
      </c>
      <c r="N59" s="497" t="str">
        <f>IF($L59="","",IF($L59&lt;=$M59*BB設定!$B$7,"スクイーズ★",IF($L59&lt;=$M59*1.3,"収縮","－")))</f>
        <v>収縮</v>
      </c>
      <c r="O59" s="497" t="str">
        <f>IF($D59="","",IF(AND(BB_帯幅!B59&gt;BB_帯幅!C59,BB_帯幅!C59&gt;BB_帯幅!D59),"拡大↑","縮小↓"))</f>
        <v>縮小↓</v>
      </c>
      <c r="P59" s="497" t="str">
        <f t="shared" si="2"/>
        <v>バンド内</v>
      </c>
      <c r="Q59" s="500">
        <f>IF($D59="","",IFERROR(100-100/(1+SUMPRODUCT((終値!E59:R59&gt;終値!F59:S59)*(終値!E59:R59-終値!F59:S59))/SUMPRODUCT((終値!E59:R59&lt;終値!F59:S59)*(終値!F59:S59-終値!E59:R59))),100))</f>
        <v>39.817629179331313</v>
      </c>
      <c r="R59" s="500">
        <f>IF($D59="","",IFERROR(100-100/(1+SUMPRODUCT((((高値!E59:R59+安値!E59:R59+終値!E59:R59)/3)&gt;((高値!F59:S59+安値!F59:S59+終値!F59:S59)/3))*((高値!E59:R59+安値!E59:R59+終値!E59:R59)/3)*出来高!E59:R59)/SUMPRODUCT((((高値!E59:R59+安値!E59:R59+終値!E59:R59)/3)&lt;((高値!F59:S59+安値!F59:S59+終値!F59:S59)/3))*((高値!E59:R59+安値!E59:R59+終値!E59:R59)/3)*出来高!E59:R59)),50))</f>
        <v>49.826913511046882</v>
      </c>
      <c r="S59" s="497" t="str">
        <f>IF($D59="","",IF(AND(終値!E59&lt;終値!O59,$Q59&gt;(IFERROR(100-100/(1+SUMPRODUCT((終値!O59:AB59&gt;終値!P59:AC59)*(終値!O59:AB59-終値!P59:AC59))/SUMPRODUCT((終値!O59:AB59&lt;終値!P59:AC59)*(終値!P59:AC59-終値!O59:AB59))),100))),"強気div▲",IF(AND(終値!E59&gt;終値!O59,$Q59&lt;(IFERROR(100-100/(1+SUMPRODUCT((終値!O59:AB59&gt;終値!P59:AC59)*(終値!O59:AB59-終値!P59:AC59))/SUMPRODUCT((終値!O59:AB59&lt;終値!P59:AC59)*(終値!P59:AC59-終値!O59:AB59))),100))),"弱気div▼","－")))</f>
        <v>強気div▲</v>
      </c>
      <c r="T59" s="497" t="str">
        <f t="shared" si="3"/>
        <v>－</v>
      </c>
      <c r="U59" s="497" t="str">
        <f>IF(終値!A59="","",BB_スイング!BT59)</f>
        <v>－</v>
      </c>
      <c r="V59" s="505">
        <f>IF($D59="","",IFERROR(出来高!E59/AVERAGE(出来高!E59:I59),""))</f>
        <v>0.9140535372848948</v>
      </c>
      <c r="W59" s="506" t="str">
        <f>IF($D59="","",IF(AND($D59&gt;$G59,$O59="拡大↑",OR($N59="スクイーズ★",$N59="収縮")),"◎スクイーズブレイク買",IF(AND($D59&gt;=$H59,$R59&gt;=BB設定!$B$10),"○順張り継続(walk)",IF(AND($S59="強気div▲",$D59&gt;$I59,LEFT($U59,4)&lt;&gt;"二番天井"),"○反発(ダイバ)買",IF($U59="二番底W▲","△二番底買(確)",IF($U59="二番底W形成","△二番底形成",IF(LEFT($U59,4)="二番天井","▼二番天井警戒",IF($D59&lt;$J59,"▼-2σ割れ危険",IF(AND($D59&gt;$E59,$K59&lt;0.6,$R59&gt;=50),"・押し目注目",IF($N59="スクイーズ★","☆スクイーズ監視","様子見"))))))))))</f>
        <v>○反発(ダイバ)買</v>
      </c>
      <c r="X59" s="501">
        <f t="shared" si="9"/>
        <v>15</v>
      </c>
      <c r="Y59" s="498">
        <f t="shared" si="4"/>
        <v>2394</v>
      </c>
      <c r="Z59" s="498">
        <f t="shared" si="5"/>
        <v>2582.4523468448433</v>
      </c>
      <c r="AA59" s="498">
        <f t="shared" si="6"/>
        <v>2222</v>
      </c>
      <c r="AB59" s="498">
        <f t="shared" si="10"/>
        <v>2720.4046936896871</v>
      </c>
      <c r="AC59" s="504">
        <f t="shared" si="7"/>
        <v>1.9</v>
      </c>
      <c r="AD59" s="498">
        <f>IF($D59="","",MIN(終値!E59:I59))</f>
        <v>2222</v>
      </c>
      <c r="AE59" s="500">
        <f t="shared" si="8"/>
        <v>15.099410000000001</v>
      </c>
    </row>
    <row r="60" spans="1:31">
      <c r="A60" s="497" t="str">
        <f>IF(終値!A60="","",HYPERLINK("https://kabutan.jp/stock/?code="&amp;終値!A60,"📈"))</f>
        <v>📈</v>
      </c>
      <c r="B60" s="497" t="str">
        <f>IF(終値!A60="","",終値!A60)</f>
        <v>3107</v>
      </c>
      <c r="C60" s="496" t="str">
        <f>IF(終値!A60="","",終値!B60)</f>
        <v>ダイワボウＨＤ</v>
      </c>
      <c r="D60" s="498">
        <f>IF(終値!A60="","",終値!E60)</f>
        <v>3735</v>
      </c>
      <c r="E60" s="498">
        <f>IF($D60="","",AVERAGE(終値!E60:X60))</f>
        <v>3521.1</v>
      </c>
      <c r="F60" s="499">
        <f>IF($D60="","",STDEVP(終値!E60:X60))</f>
        <v>112.32092414149733</v>
      </c>
      <c r="G60" s="498">
        <f>IF($D60="","",$E60+BB設定!$B$4*$F60)</f>
        <v>3745.7418482829944</v>
      </c>
      <c r="H60" s="498">
        <f>IF($D60="","",$E60+BB設定!$B$5*$F60)</f>
        <v>3633.4209241414974</v>
      </c>
      <c r="I60" s="498">
        <f>IF($D60="","",$E60-BB設定!$B$5*$F60)</f>
        <v>3408.7790758585024</v>
      </c>
      <c r="J60" s="498">
        <f>IF($D60="","",$E60-BB設定!$B$4*$F60)</f>
        <v>3296.4581517170054</v>
      </c>
      <c r="K60" s="503">
        <f t="shared" si="0"/>
        <v>0.97609116830835929</v>
      </c>
      <c r="L60" s="502">
        <f t="shared" si="1"/>
        <v>12.759753956604158</v>
      </c>
      <c r="M60" s="502">
        <f>IF($D60="","",IFERROR(MIN(BB_帯幅!B60:AP60)*100,""))</f>
        <v>5.2178277269367959</v>
      </c>
      <c r="N60" s="497" t="str">
        <f>IF($L60="","",IF($L60&lt;=$M60*BB設定!$B$7,"スクイーズ★",IF($L60&lt;=$M60*1.3,"収縮","－")))</f>
        <v>－</v>
      </c>
      <c r="O60" s="497" t="str">
        <f>IF($D60="","",IF(AND(BB_帯幅!B60&gt;BB_帯幅!C60,BB_帯幅!C60&gt;BB_帯幅!D60),"拡大↑","縮小↓"))</f>
        <v>拡大↑</v>
      </c>
      <c r="P60" s="497" t="str">
        <f t="shared" si="2"/>
        <v>+1σ上</v>
      </c>
      <c r="Q60" s="500">
        <f>IF($D60="","",IFERROR(100-100/(1+SUMPRODUCT((終値!E60:R60&gt;終値!F60:S60)*(終値!E60:R60-終値!F60:S60))/SUMPRODUCT((終値!E60:R60&lt;終値!F60:S60)*(終値!F60:S60-終値!E60:R60))),100))</f>
        <v>71.223021582733821</v>
      </c>
      <c r="R60" s="500">
        <f>IF($D60="","",IFERROR(100-100/(1+SUMPRODUCT((((高値!E60:R60+安値!E60:R60+終値!E60:R60)/3)&gt;((高値!F60:S60+安値!F60:S60+終値!F60:S60)/3))*((高値!E60:R60+安値!E60:R60+終値!E60:R60)/3)*出来高!E60:R60)/SUMPRODUCT((((高値!E60:R60+安値!E60:R60+終値!E60:R60)/3)&lt;((高値!F60:S60+安値!F60:S60+終値!F60:S60)/3))*((高値!E60:R60+安値!E60:R60+終値!E60:R60)/3)*出来高!E60:R60)),50))</f>
        <v>65.955117647500131</v>
      </c>
      <c r="S60" s="497" t="str">
        <f>IF($D60="","",IF(AND(終値!E60&lt;終値!O60,$Q60&gt;(IFERROR(100-100/(1+SUMPRODUCT((終値!O60:AB60&gt;終値!P60:AC60)*(終値!O60:AB60-終値!P60:AC60))/SUMPRODUCT((終値!O60:AB60&lt;終値!P60:AC60)*(終値!P60:AC60-終値!O60:AB60))),100))),"強気div▲",IF(AND(終値!E60&gt;終値!O60,$Q60&lt;(IFERROR(100-100/(1+SUMPRODUCT((終値!O60:AB60&gt;終値!P60:AC60)*(終値!O60:AB60-終値!P60:AC60))/SUMPRODUCT((終値!O60:AB60&lt;終値!P60:AC60)*(終値!P60:AC60-終値!O60:AB60))),100))),"弱気div▼","－")))</f>
        <v>－</v>
      </c>
      <c r="T60" s="497" t="str">
        <f t="shared" si="3"/>
        <v>上walk▲</v>
      </c>
      <c r="U60" s="497" t="str">
        <f>IF(終値!A60="","",BB_スイング!BT60)</f>
        <v>二番底W▲</v>
      </c>
      <c r="V60" s="505">
        <f>IF($D60="","",IFERROR(出来高!E60/AVERAGE(出来高!E60:I60),""))</f>
        <v>1.0419481438589719</v>
      </c>
      <c r="W60" s="506" t="str">
        <f>IF($D60="","",IF(AND($D60&gt;$G60,$O60="拡大↑",OR($N60="スクイーズ★",$N60="収縮")),"◎スクイーズブレイク買",IF(AND($D60&gt;=$H60,$R60&gt;=BB設定!$B$10),"○順張り継続(walk)",IF(AND($S60="強気div▲",$D60&gt;$I60,LEFT($U60,4)&lt;&gt;"二番天井"),"○反発(ダイバ)買",IF($U60="二番底W▲","△二番底買(確)",IF($U60="二番底W形成","△二番底形成",IF(LEFT($U60,4)="二番天井","▼二番天井警戒",IF($D60&lt;$J60,"▼-2σ割れ危険",IF(AND($D60&gt;$E60,$K60&lt;0.6,$R60&gt;=50),"・押し目注目",IF($N60="スクイーズ★","☆スクイーズ監視","様子見"))))))))))</f>
        <v>△二番底買(確)</v>
      </c>
      <c r="X60" s="501">
        <f t="shared" si="9"/>
        <v>40</v>
      </c>
      <c r="Y60" s="498">
        <f t="shared" si="4"/>
        <v>3735</v>
      </c>
      <c r="Z60" s="498">
        <f t="shared" si="5"/>
        <v>3633.4209241414974</v>
      </c>
      <c r="AA60" s="498">
        <f t="shared" si="6"/>
        <v>3521.1</v>
      </c>
      <c r="AB60" s="498">
        <f t="shared" si="10"/>
        <v>3745.7418482829944</v>
      </c>
      <c r="AC60" s="504">
        <f t="shared" si="7"/>
        <v>0.05</v>
      </c>
      <c r="AD60" s="498">
        <f>IF($D60="","",MIN(終値!E60:I60))</f>
        <v>3535</v>
      </c>
      <c r="AE60" s="500">
        <f t="shared" si="8"/>
        <v>40.099400000000003</v>
      </c>
    </row>
    <row r="61" spans="1:31">
      <c r="A61" s="497" t="str">
        <f>IF(終値!A61="","",HYPERLINK("https://kabutan.jp/stock/?code="&amp;終値!A61,"📈"))</f>
        <v>📈</v>
      </c>
      <c r="B61" s="497" t="str">
        <f>IF(終値!A61="","",終値!A61)</f>
        <v>4045</v>
      </c>
      <c r="C61" s="496" t="str">
        <f>IF(終値!A61="","",終値!B61)</f>
        <v>東亞合成</v>
      </c>
      <c r="D61" s="498">
        <f>IF(終値!A61="","",終値!E61)</f>
        <v>1848</v>
      </c>
      <c r="E61" s="498">
        <f>IF($D61="","",AVERAGE(終値!E61:X61))</f>
        <v>1773.95</v>
      </c>
      <c r="F61" s="499">
        <f>IF($D61="","",STDEVP(終値!E61:X61))</f>
        <v>41.171865393737022</v>
      </c>
      <c r="G61" s="498">
        <f>IF($D61="","",$E61+BB設定!$B$4*$F61)</f>
        <v>1856.293730787474</v>
      </c>
      <c r="H61" s="498">
        <f>IF($D61="","",$E61+BB設定!$B$5*$F61)</f>
        <v>1815.1218653937372</v>
      </c>
      <c r="I61" s="498">
        <f>IF($D61="","",$E61-BB設定!$B$5*$F61)</f>
        <v>1732.7781346062629</v>
      </c>
      <c r="J61" s="498">
        <f>IF($D61="","",$E61-BB設定!$B$4*$F61)</f>
        <v>1691.6062692125261</v>
      </c>
      <c r="K61" s="503">
        <f t="shared" si="0"/>
        <v>0.94963957360105633</v>
      </c>
      <c r="L61" s="502">
        <f t="shared" si="1"/>
        <v>9.283658590994559</v>
      </c>
      <c r="M61" s="502">
        <f>IF($D61="","",IFERROR(MIN(BB_帯幅!B61:AP61)*100,""))</f>
        <v>3.6459089262730906</v>
      </c>
      <c r="N61" s="497" t="str">
        <f>IF($L61="","",IF($L61&lt;=$M61*BB設定!$B$7,"スクイーズ★",IF($L61&lt;=$M61*1.3,"収縮","－")))</f>
        <v>－</v>
      </c>
      <c r="O61" s="497" t="str">
        <f>IF($D61="","",IF(AND(BB_帯幅!B61&gt;BB_帯幅!C61,BB_帯幅!C61&gt;BB_帯幅!D61),"拡大↑","縮小↓"))</f>
        <v>拡大↑</v>
      </c>
      <c r="P61" s="497" t="str">
        <f t="shared" si="2"/>
        <v>+1σ上</v>
      </c>
      <c r="Q61" s="500">
        <f>IF($D61="","",IFERROR(100-100/(1+SUMPRODUCT((終値!E61:R61&gt;終値!F61:S61)*(終値!E61:R61-終値!F61:S61))/SUMPRODUCT((終値!E61:R61&lt;終値!F61:S61)*(終値!F61:S61-終値!E61:R61))),100))</f>
        <v>79.328165374676999</v>
      </c>
      <c r="R61" s="500">
        <f>IF($D61="","",IFERROR(100-100/(1+SUMPRODUCT((((高値!E61:R61+安値!E61:R61+終値!E61:R61)/3)&gt;((高値!F61:S61+安値!F61:S61+終値!F61:S61)/3))*((高値!E61:R61+安値!E61:R61+終値!E61:R61)/3)*出来高!E61:R61)/SUMPRODUCT((((高値!E61:R61+安値!E61:R61+終値!E61:R61)/3)&lt;((高値!F61:S61+安値!F61:S61+終値!F61:S61)/3))*((高値!E61:R61+安値!E61:R61+終値!E61:R61)/3)*出来高!E61:R61)),50))</f>
        <v>55.290125643290388</v>
      </c>
      <c r="S61" s="497" t="str">
        <f>IF($D61="","",IF(AND(終値!E61&lt;終値!O61,$Q61&gt;(IFERROR(100-100/(1+SUMPRODUCT((終値!O61:AB61&gt;終値!P61:AC61)*(終値!O61:AB61-終値!P61:AC61))/SUMPRODUCT((終値!O61:AB61&lt;終値!P61:AC61)*(終値!P61:AC61-終値!O61:AB61))),100))),"強気div▲",IF(AND(終値!E61&gt;終値!O61,$Q61&lt;(IFERROR(100-100/(1+SUMPRODUCT((終値!O61:AB61&gt;終値!P61:AC61)*(終値!O61:AB61-終値!P61:AC61))/SUMPRODUCT((終値!O61:AB61&lt;終値!P61:AC61)*(終値!P61:AC61-終値!O61:AB61))),100))),"弱気div▼","－")))</f>
        <v>－</v>
      </c>
      <c r="T61" s="497" t="str">
        <f t="shared" si="3"/>
        <v>上walk▲</v>
      </c>
      <c r="U61" s="497" t="str">
        <f>IF(終値!A61="","",BB_スイング!BT61)</f>
        <v>二番底W▲</v>
      </c>
      <c r="V61" s="505">
        <f>IF($D61="","",IFERROR(出来高!E61/AVERAGE(出来高!E61:I61),""))</f>
        <v>0.87183020948180812</v>
      </c>
      <c r="W61" s="506" t="str">
        <f>IF($D61="","",IF(AND($D61&gt;$G61,$O61="拡大↑",OR($N61="スクイーズ★",$N61="収縮")),"◎スクイーズブレイク買",IF(AND($D61&gt;=$H61,$R61&gt;=BB設定!$B$10),"○順張り継続(walk)",IF(AND($S61="強気div▲",$D61&gt;$I61,LEFT($U61,4)&lt;&gt;"二番天井"),"○反発(ダイバ)買",IF($U61="二番底W▲","△二番底買(確)",IF($U61="二番底W形成","△二番底形成",IF(LEFT($U61,4)="二番天井","▼二番天井警戒",IF($D61&lt;$J61,"▼-2σ割れ危険",IF(AND($D61&gt;$E61,$K61&lt;0.6,$R61&gt;=50),"・押し目注目",IF($N61="スクイーズ★","☆スクイーズ監視","様子見"))))))))))</f>
        <v>△二番底買(確)</v>
      </c>
      <c r="X61" s="501">
        <f t="shared" si="9"/>
        <v>35</v>
      </c>
      <c r="Y61" s="498">
        <f t="shared" si="4"/>
        <v>1848</v>
      </c>
      <c r="Z61" s="498">
        <f t="shared" si="5"/>
        <v>1815.1218653937372</v>
      </c>
      <c r="AA61" s="498">
        <f t="shared" si="6"/>
        <v>1773.95</v>
      </c>
      <c r="AB61" s="498">
        <f t="shared" si="10"/>
        <v>1856.293730787474</v>
      </c>
      <c r="AC61" s="504">
        <f t="shared" si="7"/>
        <v>0.11</v>
      </c>
      <c r="AD61" s="498">
        <f>IF($D61="","",MIN(終値!E61:I61))</f>
        <v>1796</v>
      </c>
      <c r="AE61" s="500">
        <f t="shared" si="8"/>
        <v>35.09939</v>
      </c>
    </row>
    <row r="62" spans="1:31" ht="24">
      <c r="A62" s="497" t="str">
        <f>IF(終値!A62="","",HYPERLINK("https://kabutan.jp/stock/?code="&amp;終値!A62,"📈"))</f>
        <v>📈</v>
      </c>
      <c r="B62" s="497" t="str">
        <f>IF(終値!A62="","",終値!A62)</f>
        <v>5857</v>
      </c>
      <c r="C62" s="496" t="str">
        <f>IF(終値!A62="","",終値!B62)</f>
        <v>ＡＲＥホールディングス</v>
      </c>
      <c r="D62" s="498">
        <f>IF(終値!A62="","",終値!E62)</f>
        <v>3460</v>
      </c>
      <c r="E62" s="498">
        <f>IF($D62="","",AVERAGE(終値!E62:X62))</f>
        <v>3074.25</v>
      </c>
      <c r="F62" s="499">
        <f>IF($D62="","",STDEVP(終値!E62:X62))</f>
        <v>119.19222919301409</v>
      </c>
      <c r="G62" s="498">
        <f>IF($D62="","",$E62+BB設定!$B$4*$F62)</f>
        <v>3312.6344583860282</v>
      </c>
      <c r="H62" s="498">
        <f>IF($D62="","",$E62+BB設定!$B$5*$F62)</f>
        <v>3193.4422291930141</v>
      </c>
      <c r="I62" s="498">
        <f>IF($D62="","",$E62-BB設定!$B$5*$F62)</f>
        <v>2955.0577708069859</v>
      </c>
      <c r="J62" s="498">
        <f>IF($D62="","",$E62-BB設定!$B$4*$F62)</f>
        <v>2835.8655416139718</v>
      </c>
      <c r="K62" s="503">
        <f t="shared" si="0"/>
        <v>1.3090921753282574</v>
      </c>
      <c r="L62" s="502">
        <f t="shared" si="1"/>
        <v>15.508462772125117</v>
      </c>
      <c r="M62" s="502">
        <f>IF($D62="","",IFERROR(MIN(BB_帯幅!B62:AP62)*100,""))</f>
        <v>8.0219259827492166</v>
      </c>
      <c r="N62" s="497" t="str">
        <f>IF($L62="","",IF($L62&lt;=$M62*BB設定!$B$7,"スクイーズ★",IF($L62&lt;=$M62*1.3,"収縮","－")))</f>
        <v>－</v>
      </c>
      <c r="O62" s="497" t="str">
        <f>IF($D62="","",IF(AND(BB_帯幅!B62&gt;BB_帯幅!C62,BB_帯幅!C62&gt;BB_帯幅!D62),"拡大↑","縮小↓"))</f>
        <v>拡大↑</v>
      </c>
      <c r="P62" s="497" t="str">
        <f t="shared" si="2"/>
        <v>↑+2σ突破</v>
      </c>
      <c r="Q62" s="500">
        <f>IF($D62="","",IFERROR(100-100/(1+SUMPRODUCT((終値!E62:R62&gt;終値!F62:S62)*(終値!E62:R62-終値!F62:S62))/SUMPRODUCT((終値!E62:R62&lt;終値!F62:S62)*(終値!F62:S62-終値!E62:R62))),100))</f>
        <v>66.723116003386963</v>
      </c>
      <c r="R62" s="500">
        <f>IF($D62="","",IFERROR(100-100/(1+SUMPRODUCT((((高値!E62:R62+安値!E62:R62+終値!E62:R62)/3)&gt;((高値!F62:S62+安値!F62:S62+終値!F62:S62)/3))*((高値!E62:R62+安値!E62:R62+終値!E62:R62)/3)*出来高!E62:R62)/SUMPRODUCT((((高値!E62:R62+安値!E62:R62+終値!E62:R62)/3)&lt;((高値!F62:S62+安値!F62:S62+終値!F62:S62)/3))*((高値!E62:R62+安値!E62:R62+終値!E62:R62)/3)*出来高!E62:R62)),50))</f>
        <v>60.433011908195496</v>
      </c>
      <c r="S62" s="497" t="str">
        <f>IF($D62="","",IF(AND(終値!E62&lt;終値!O62,$Q62&gt;(IFERROR(100-100/(1+SUMPRODUCT((終値!O62:AB62&gt;終値!P62:AC62)*(終値!O62:AB62-終値!P62:AC62))/SUMPRODUCT((終値!O62:AB62&lt;終値!P62:AC62)*(終値!P62:AC62-終値!O62:AB62))),100))),"強気div▲",IF(AND(終値!E62&gt;終値!O62,$Q62&lt;(IFERROR(100-100/(1+SUMPRODUCT((終値!O62:AB62&gt;終値!P62:AC62)*(終値!O62:AB62-終値!P62:AC62))/SUMPRODUCT((終値!O62:AB62&lt;終値!P62:AC62)*(終値!P62:AC62-終値!O62:AB62))),100))),"弱気div▼","－")))</f>
        <v>－</v>
      </c>
      <c r="T62" s="497" t="str">
        <f t="shared" si="3"/>
        <v>上walk▲</v>
      </c>
      <c r="U62" s="497" t="str">
        <f>IF(終値!A62="","",BB_スイング!BT62)</f>
        <v>二番底W▲</v>
      </c>
      <c r="V62" s="505">
        <f>IF($D62="","",IFERROR(出来高!E62/AVERAGE(出来高!E62:I62),""))</f>
        <v>1.3824326095504391</v>
      </c>
      <c r="W62" s="506" t="str">
        <f>IF($D62="","",IF(AND($D62&gt;$G62,$O62="拡大↑",OR($N62="スクイーズ★",$N62="収縮")),"◎スクイーズブレイク買",IF(AND($D62&gt;=$H62,$R62&gt;=BB設定!$B$10),"○順張り継続(walk)",IF(AND($S62="強気div▲",$D62&gt;$I62,LEFT($U62,4)&lt;&gt;"二番天井"),"○反発(ダイバ)買",IF($U62="二番底W▲","△二番底買(確)",IF($U62="二番底W形成","△二番底形成",IF(LEFT($U62,4)="二番天井","▼二番天井警戒",IF($D62&lt;$J62,"▼-2σ割れ危険",IF(AND($D62&gt;$E62,$K62&lt;0.6,$R62&gt;=50),"・押し目注目",IF($N62="スクイーズ★","☆スクイーズ監視","様子見"))))))))))</f>
        <v>△二番底買(確)</v>
      </c>
      <c r="X62" s="501">
        <f t="shared" si="9"/>
        <v>55</v>
      </c>
      <c r="Y62" s="498">
        <f t="shared" si="4"/>
        <v>3460</v>
      </c>
      <c r="Z62" s="498">
        <f t="shared" si="5"/>
        <v>3193.4422291930141</v>
      </c>
      <c r="AA62" s="498">
        <f t="shared" si="6"/>
        <v>3074.25</v>
      </c>
      <c r="AB62" s="498">
        <f t="shared" si="10"/>
        <v>3431.8266875790423</v>
      </c>
      <c r="AC62" s="504">
        <f t="shared" si="7"/>
        <v>-7.0000000000000007E-2</v>
      </c>
      <c r="AD62" s="498">
        <f>IF($D62="","",MIN(終値!E62:I62))</f>
        <v>3050</v>
      </c>
      <c r="AE62" s="500">
        <f t="shared" si="8"/>
        <v>55.099379999999996</v>
      </c>
    </row>
    <row r="63" spans="1:31" ht="24">
      <c r="A63" s="497" t="str">
        <f>IF(終値!A63="","",HYPERLINK("https://kabutan.jp/stock/?code="&amp;終値!A63,"📈"))</f>
        <v>📈</v>
      </c>
      <c r="B63" s="497" t="str">
        <f>IF(終値!A63="","",終値!A63)</f>
        <v>8281</v>
      </c>
      <c r="C63" s="496" t="str">
        <f>IF(終値!A63="","",終値!B63)</f>
        <v>ゼビオホールディングス</v>
      </c>
      <c r="D63" s="498">
        <f>IF(終値!A63="","",終値!E63)</f>
        <v>1085</v>
      </c>
      <c r="E63" s="498">
        <f>IF($D63="","",AVERAGE(終値!E63:X63))</f>
        <v>1099.05</v>
      </c>
      <c r="F63" s="499">
        <f>IF($D63="","",STDEVP(終値!E63:X63))</f>
        <v>16.335467547640011</v>
      </c>
      <c r="G63" s="498">
        <f>IF($D63="","",$E63+BB設定!$B$4*$F63)</f>
        <v>1131.7209350952801</v>
      </c>
      <c r="H63" s="498">
        <f>IF($D63="","",$E63+BB設定!$B$5*$F63)</f>
        <v>1115.38546754764</v>
      </c>
      <c r="I63" s="498">
        <f>IF($D63="","",$E63-BB設定!$B$5*$F63)</f>
        <v>1082.7145324523599</v>
      </c>
      <c r="J63" s="498">
        <f>IF($D63="","",$E63-BB設定!$B$4*$F63)</f>
        <v>1066.3790649047198</v>
      </c>
      <c r="K63" s="503">
        <f t="shared" si="0"/>
        <v>0.28497707581639259</v>
      </c>
      <c r="L63" s="502">
        <f t="shared" si="1"/>
        <v>5.9453045985678781</v>
      </c>
      <c r="M63" s="502">
        <f>IF($D63="","",IFERROR(MIN(BB_帯幅!B63:AP63)*100,""))</f>
        <v>4.6779781799986742</v>
      </c>
      <c r="N63" s="497" t="str">
        <f>IF($L63="","",IF($L63&lt;=$M63*BB設定!$B$7,"スクイーズ★",IF($L63&lt;=$M63*1.3,"収縮","－")))</f>
        <v>収縮</v>
      </c>
      <c r="O63" s="497" t="str">
        <f>IF($D63="","",IF(AND(BB_帯幅!B63&gt;BB_帯幅!C63,BB_帯幅!C63&gt;BB_帯幅!D63),"拡大↑","縮小↓"))</f>
        <v>拡大↑</v>
      </c>
      <c r="P63" s="497" t="str">
        <f t="shared" si="2"/>
        <v>バンド内</v>
      </c>
      <c r="Q63" s="500">
        <f>IF($D63="","",IFERROR(100-100/(1+SUMPRODUCT((終値!E63:R63&gt;終値!F63:S63)*(終値!E63:R63-終値!F63:S63))/SUMPRODUCT((終値!E63:R63&lt;終値!F63:S63)*(終値!F63:S63-終値!E63:R63))),100))</f>
        <v>46.739130434782602</v>
      </c>
      <c r="R63" s="500">
        <f>IF($D63="","",IFERROR(100-100/(1+SUMPRODUCT((((高値!E63:R63+安値!E63:R63+終値!E63:R63)/3)&gt;((高値!F63:S63+安値!F63:S63+終値!F63:S63)/3))*((高値!E63:R63+安値!E63:R63+終値!E63:R63)/3)*出来高!E63:R63)/SUMPRODUCT((((高値!E63:R63+安値!E63:R63+終値!E63:R63)/3)&lt;((高値!F63:S63+安値!F63:S63+終値!F63:S63)/3))*((高値!E63:R63+安値!E63:R63+終値!E63:R63)/3)*出来高!E63:R63)),50))</f>
        <v>42.165126697434921</v>
      </c>
      <c r="S63" s="497" t="str">
        <f>IF($D63="","",IF(AND(終値!E63&lt;終値!O63,$Q63&gt;(IFERROR(100-100/(1+SUMPRODUCT((終値!O63:AB63&gt;終値!P63:AC63)*(終値!O63:AB63-終値!P63:AC63))/SUMPRODUCT((終値!O63:AB63&lt;終値!P63:AC63)*(終値!P63:AC63-終値!O63:AB63))),100))),"強気div▲",IF(AND(終値!E63&gt;終値!O63,$Q63&lt;(IFERROR(100-100/(1+SUMPRODUCT((終値!O63:AB63&gt;終値!P63:AC63)*(終値!O63:AB63-終値!P63:AC63))/SUMPRODUCT((終値!O63:AB63&lt;終値!P63:AC63)*(終値!P63:AC63-終値!O63:AB63))),100))),"弱気div▼","－")))</f>
        <v>－</v>
      </c>
      <c r="T63" s="497" t="str">
        <f t="shared" si="3"/>
        <v>－</v>
      </c>
      <c r="U63" s="497" t="str">
        <f>IF(終値!A63="","",BB_スイング!BT63)</f>
        <v>二番天井M▼</v>
      </c>
      <c r="V63" s="505">
        <f>IF($D63="","",IFERROR(出来高!E63/AVERAGE(出来高!E63:I63),""))</f>
        <v>0.7292455210698966</v>
      </c>
      <c r="W63" s="506" t="str">
        <f>IF($D63="","",IF(AND($D63&gt;$G63,$O63="拡大↑",OR($N63="スクイーズ★",$N63="収縮")),"◎スクイーズブレイク買",IF(AND($D63&gt;=$H63,$R63&gt;=BB設定!$B$10),"○順張り継続(walk)",IF(AND($S63="強気div▲",$D63&gt;$I63,LEFT($U63,4)&lt;&gt;"二番天井"),"○反発(ダイバ)買",IF($U63="二番底W▲","△二番底買(確)",IF($U63="二番底W形成","△二番底形成",IF(LEFT($U63,4)="二番天井","▼二番天井警戒",IF($D63&lt;$J63,"▼-2σ割れ危険",IF(AND($D63&gt;$E63,$K63&lt;0.6,$R63&gt;=50),"・押し目注目",IF($N63="スクイーズ★","☆スクイーズ監視","様子見"))))))))))</f>
        <v>▼二番天井警戒</v>
      </c>
      <c r="X63" s="501">
        <f t="shared" si="9"/>
        <v>0</v>
      </c>
      <c r="Y63" s="498">
        <f t="shared" si="4"/>
        <v>1085</v>
      </c>
      <c r="Z63" s="498">
        <f t="shared" si="5"/>
        <v>1115.38546754764</v>
      </c>
      <c r="AA63" s="498">
        <f t="shared" si="6"/>
        <v>1067</v>
      </c>
      <c r="AB63" s="498">
        <f t="shared" si="10"/>
        <v>1131.7209350952801</v>
      </c>
      <c r="AC63" s="504">
        <f t="shared" si="7"/>
        <v>2.6</v>
      </c>
      <c r="AD63" s="498">
        <f>IF($D63="","",MIN(終値!E63:I63))</f>
        <v>1067</v>
      </c>
      <c r="AE63" s="500">
        <f t="shared" si="8"/>
        <v>9.937E-2</v>
      </c>
    </row>
    <row r="64" spans="1:31">
      <c r="A64" s="497" t="str">
        <f>IF(終値!A64="","",HYPERLINK("https://kabutan.jp/stock/?code="&amp;終値!A64,"📈"))</f>
        <v>📈</v>
      </c>
      <c r="B64" s="497" t="str">
        <f>IF(終値!A64="","",終値!A64)</f>
        <v>4540</v>
      </c>
      <c r="C64" s="496" t="str">
        <f>IF(終値!A64="","",終値!B64)</f>
        <v>ツムラ</v>
      </c>
      <c r="D64" s="498">
        <f>IF(終値!A64="","",終値!E64)</f>
        <v>3763</v>
      </c>
      <c r="E64" s="498">
        <f>IF($D64="","",AVERAGE(終値!E64:X64))</f>
        <v>3848.1</v>
      </c>
      <c r="F64" s="499">
        <f>IF($D64="","",STDEVP(終値!E64:X64))</f>
        <v>73.387941788825231</v>
      </c>
      <c r="G64" s="498">
        <f>IF($D64="","",$E64+BB設定!$B$4*$F64)</f>
        <v>3994.8758835776503</v>
      </c>
      <c r="H64" s="498">
        <f>IF($D64="","",$E64+BB設定!$B$5*$F64)</f>
        <v>3921.4879417888251</v>
      </c>
      <c r="I64" s="498">
        <f>IF($D64="","",$E64-BB設定!$B$5*$F64)</f>
        <v>3774.7120582111747</v>
      </c>
      <c r="J64" s="498">
        <f>IF($D64="","",$E64-BB設定!$B$4*$F64)</f>
        <v>3701.3241164223496</v>
      </c>
      <c r="K64" s="503">
        <f t="shared" si="0"/>
        <v>0.21010223912234674</v>
      </c>
      <c r="L64" s="502">
        <f t="shared" si="1"/>
        <v>7.6284859321561465</v>
      </c>
      <c r="M64" s="502">
        <f>IF($D64="","",IFERROR(MIN(BB_帯幅!B64:AP64)*100,""))</f>
        <v>2.4939627674589704</v>
      </c>
      <c r="N64" s="497" t="str">
        <f>IF($L64="","",IF($L64&lt;=$M64*BB設定!$B$7,"スクイーズ★",IF($L64&lt;=$M64*1.3,"収縮","－")))</f>
        <v>－</v>
      </c>
      <c r="O64" s="497" t="str">
        <f>IF($D64="","",IF(AND(BB_帯幅!B64&gt;BB_帯幅!C64,BB_帯幅!C64&gt;BB_帯幅!D64),"拡大↑","縮小↓"))</f>
        <v>拡大↑</v>
      </c>
      <c r="P64" s="497" t="str">
        <f t="shared" si="2"/>
        <v>-1σ下</v>
      </c>
      <c r="Q64" s="500">
        <f>IF($D64="","",IFERROR(100-100/(1+SUMPRODUCT((終値!E64:R64&gt;終値!F64:S64)*(終値!E64:R64-終値!F64:S64))/SUMPRODUCT((終値!E64:R64&lt;終値!F64:S64)*(終値!F64:S64-終値!E64:R64))),100))</f>
        <v>43.652849740932645</v>
      </c>
      <c r="R64" s="500">
        <f>IF($D64="","",IFERROR(100-100/(1+SUMPRODUCT((((高値!E64:R64+安値!E64:R64+終値!E64:R64)/3)&gt;((高値!F64:S64+安値!F64:S64+終値!F64:S64)/3))*((高値!E64:R64+安値!E64:R64+終値!E64:R64)/3)*出来高!E64:R64)/SUMPRODUCT((((高値!E64:R64+安値!E64:R64+終値!E64:R64)/3)&lt;((高値!F64:S64+安値!F64:S64+終値!F64:S64)/3))*((高値!E64:R64+安値!E64:R64+終値!E64:R64)/3)*出来高!E64:R64)),50))</f>
        <v>46.382857411373386</v>
      </c>
      <c r="S64" s="497" t="str">
        <f>IF($D64="","",IF(AND(終値!E64&lt;終値!O64,$Q64&gt;(IFERROR(100-100/(1+SUMPRODUCT((終値!O64:AB64&gt;終値!P64:AC64)*(終値!O64:AB64-終値!P64:AC64))/SUMPRODUCT((終値!O64:AB64&lt;終値!P64:AC64)*(終値!P64:AC64-終値!O64:AB64))),100))),"強気div▲",IF(AND(終値!E64&gt;終値!O64,$Q64&lt;(IFERROR(100-100/(1+SUMPRODUCT((終値!O64:AB64&gt;終値!P64:AC64)*(終値!O64:AB64-終値!P64:AC64))/SUMPRODUCT((終値!O64:AB64&lt;終値!P64:AC64)*(終値!P64:AC64-終値!O64:AB64))),100))),"弱気div▼","－")))</f>
        <v>－</v>
      </c>
      <c r="T64" s="497" t="str">
        <f t="shared" si="3"/>
        <v>下walk▼</v>
      </c>
      <c r="U64" s="497" t="str">
        <f>IF(終値!A64="","",BB_スイング!BT64)</f>
        <v>二番天井M▼</v>
      </c>
      <c r="V64" s="505">
        <f>IF($D64="","",IFERROR(出来高!E64/AVERAGE(出来高!E64:I64),""))</f>
        <v>1.1933638443935928</v>
      </c>
      <c r="W64" s="506" t="str">
        <f>IF($D64="","",IF(AND($D64&gt;$G64,$O64="拡大↑",OR($N64="スクイーズ★",$N64="収縮")),"◎スクイーズブレイク買",IF(AND($D64&gt;=$H64,$R64&gt;=BB設定!$B$10),"○順張り継続(walk)",IF(AND($S64="強気div▲",$D64&gt;$I64,LEFT($U64,4)&lt;&gt;"二番天井"),"○反発(ダイバ)買",IF($U64="二番底W▲","△二番底買(確)",IF($U64="二番底W形成","△二番底形成",IF(LEFT($U64,4)="二番天井","▼二番天井警戒",IF($D64&lt;$J64,"▼-2σ割れ危険",IF(AND($D64&gt;$E64,$K64&lt;0.6,$R64&gt;=50),"・押し目注目",IF($N64="スクイーズ★","☆スクイーズ監視","様子見"))))))))))</f>
        <v>▼二番天井警戒</v>
      </c>
      <c r="X64" s="501">
        <f t="shared" si="9"/>
        <v>0</v>
      </c>
      <c r="Y64" s="498">
        <f t="shared" si="4"/>
        <v>3763</v>
      </c>
      <c r="Z64" s="498">
        <f t="shared" si="5"/>
        <v>3921.4879417888251</v>
      </c>
      <c r="AA64" s="498">
        <f t="shared" si="6"/>
        <v>3714</v>
      </c>
      <c r="AB64" s="498">
        <f t="shared" si="10"/>
        <v>3994.8758835776503</v>
      </c>
      <c r="AC64" s="504">
        <f t="shared" si="7"/>
        <v>4.7300000000000004</v>
      </c>
      <c r="AD64" s="498">
        <f>IF($D64="","",MIN(終値!E64:I64))</f>
        <v>3714</v>
      </c>
      <c r="AE64" s="500">
        <f t="shared" si="8"/>
        <v>9.9360000000000004E-2</v>
      </c>
    </row>
    <row r="65" spans="1:31" ht="24">
      <c r="A65" s="497" t="str">
        <f>IF(終値!A65="","",HYPERLINK("https://kabutan.jp/stock/?code="&amp;終値!A65,"📈"))</f>
        <v>📈</v>
      </c>
      <c r="B65" s="497" t="str">
        <f>IF(終値!A65="","",終値!A65)</f>
        <v>9984</v>
      </c>
      <c r="C65" s="496" t="str">
        <f>IF(終値!A65="","",終値!B65)</f>
        <v>ソフトバンクグループ</v>
      </c>
      <c r="D65" s="498">
        <f>IF(終値!A65="","",終値!E65)</f>
        <v>5695</v>
      </c>
      <c r="E65" s="498">
        <f>IF($D65="","",AVERAGE(終値!E65:X65))</f>
        <v>5650.25</v>
      </c>
      <c r="F65" s="499">
        <f>IF($D65="","",STDEVP(終値!E65:X65))</f>
        <v>521.47021727036338</v>
      </c>
      <c r="G65" s="498">
        <f>IF($D65="","",$E65+BB設定!$B$4*$F65)</f>
        <v>6693.1904345407265</v>
      </c>
      <c r="H65" s="498">
        <f>IF($D65="","",$E65+BB設定!$B$5*$F65)</f>
        <v>6171.7202172703637</v>
      </c>
      <c r="I65" s="498">
        <f>IF($D65="","",$E65-BB設定!$B$5*$F65)</f>
        <v>5128.7797827296363</v>
      </c>
      <c r="J65" s="498">
        <f>IF($D65="","",$E65-BB設定!$B$4*$F65)</f>
        <v>4607.3095654592735</v>
      </c>
      <c r="K65" s="503">
        <f t="shared" si="0"/>
        <v>0.52145376596684845</v>
      </c>
      <c r="L65" s="502">
        <f t="shared" si="1"/>
        <v>36.916611992061462</v>
      </c>
      <c r="M65" s="502">
        <f>IF($D65="","",IFERROR(MIN(BB_帯幅!B65:AP65)*100,""))</f>
        <v>19.839434808875687</v>
      </c>
      <c r="N65" s="497" t="str">
        <f>IF($L65="","",IF($L65&lt;=$M65*BB設定!$B$7,"スクイーズ★",IF($L65&lt;=$M65*1.3,"収縮","－")))</f>
        <v>－</v>
      </c>
      <c r="O65" s="497" t="str">
        <f>IF($D65="","",IF(AND(BB_帯幅!B65&gt;BB_帯幅!C65,BB_帯幅!C65&gt;BB_帯幅!D65),"拡大↑","縮小↓"))</f>
        <v>縮小↓</v>
      </c>
      <c r="P65" s="497" t="str">
        <f t="shared" si="2"/>
        <v>バンド内</v>
      </c>
      <c r="Q65" s="500">
        <f>IF($D65="","",IFERROR(100-100/(1+SUMPRODUCT((終値!E65:R65&gt;終値!F65:S65)*(終値!E65:R65-終値!F65:S65))/SUMPRODUCT((終値!E65:R65&lt;終値!F65:S65)*(終値!F65:S65-終値!E65:R65))),100))</f>
        <v>46.943933823529413</v>
      </c>
      <c r="R65" s="500">
        <f>IF($D65="","",IFERROR(100-100/(1+SUMPRODUCT((((高値!E65:R65+安値!E65:R65+終値!E65:R65)/3)&gt;((高値!F65:S65+安値!F65:S65+終値!F65:S65)/3))*((高値!E65:R65+安値!E65:R65+終値!E65:R65)/3)*出来高!E65:R65)/SUMPRODUCT((((高値!E65:R65+安値!E65:R65+終値!E65:R65)/3)&lt;((高値!F65:S65+安値!F65:S65+終値!F65:S65)/3))*((高値!E65:R65+安値!E65:R65+終値!E65:R65)/3)*出来高!E65:R65)),50))</f>
        <v>41.87840661273524</v>
      </c>
      <c r="S65" s="497" t="str">
        <f>IF($D65="","",IF(AND(終値!E65&lt;終値!O65,$Q65&gt;(IFERROR(100-100/(1+SUMPRODUCT((終値!O65:AB65&gt;終値!P65:AC65)*(終値!O65:AB65-終値!P65:AC65))/SUMPRODUCT((終値!O65:AB65&lt;終値!P65:AC65)*(終値!P65:AC65-終値!O65:AB65))),100))),"強気div▲",IF(AND(終値!E65&gt;終値!O65,$Q65&lt;(IFERROR(100-100/(1+SUMPRODUCT((終値!O65:AB65&gt;終値!P65:AC65)*(終値!O65:AB65-終値!P65:AC65))/SUMPRODUCT((終値!O65:AB65&lt;終値!P65:AC65)*(終値!P65:AC65-終値!O65:AB65))),100))),"弱気div▼","－")))</f>
        <v>強気div▲</v>
      </c>
      <c r="T65" s="497" t="str">
        <f t="shared" si="3"/>
        <v>－</v>
      </c>
      <c r="U65" s="497" t="str">
        <f>IF(終値!A65="","",BB_スイング!BT65)</f>
        <v>－</v>
      </c>
      <c r="V65" s="505">
        <f>IF($D65="","",IFERROR(出来高!E65/AVERAGE(出来高!E65:I65),""))</f>
        <v>0.87750966264736918</v>
      </c>
      <c r="W65" s="506" t="str">
        <f>IF($D65="","",IF(AND($D65&gt;$G65,$O65="拡大↑",OR($N65="スクイーズ★",$N65="収縮")),"◎スクイーズブレイク買",IF(AND($D65&gt;=$H65,$R65&gt;=BB設定!$B$10),"○順張り継続(walk)",IF(AND($S65="強気div▲",$D65&gt;$I65,LEFT($U65,4)&lt;&gt;"二番天井"),"○反発(ダイバ)買",IF($U65="二番底W▲","△二番底買(確)",IF($U65="二番底W形成","△二番底形成",IF(LEFT($U65,4)="二番天井","▼二番天井警戒",IF($D65&lt;$J65,"▼-2σ割れ危険",IF(AND($D65&gt;$E65,$K65&lt;0.6,$R65&gt;=50),"・押し目注目",IF($N65="スクイーズ★","☆スクイーズ監視","様子見"))))))))))</f>
        <v>○反発(ダイバ)買</v>
      </c>
      <c r="X65" s="501">
        <f t="shared" si="9"/>
        <v>25</v>
      </c>
      <c r="Y65" s="498">
        <f t="shared" si="4"/>
        <v>5695</v>
      </c>
      <c r="Z65" s="498">
        <f t="shared" si="5"/>
        <v>6171.7202172703637</v>
      </c>
      <c r="AA65" s="498">
        <f t="shared" si="6"/>
        <v>5650.25</v>
      </c>
      <c r="AB65" s="498">
        <f t="shared" si="10"/>
        <v>6693.1904345407265</v>
      </c>
      <c r="AC65" s="504">
        <f t="shared" si="7"/>
        <v>20</v>
      </c>
      <c r="AD65" s="498">
        <f>IF($D65="","",MIN(終値!E65:I65))</f>
        <v>5228</v>
      </c>
      <c r="AE65" s="500">
        <f t="shared" si="8"/>
        <v>25.099350000000001</v>
      </c>
    </row>
    <row r="66" spans="1:31">
      <c r="A66" s="497" t="str">
        <f>IF(終値!A66="","",HYPERLINK("https://kabutan.jp/stock/?code="&amp;終値!A66,"📈"))</f>
        <v>📈</v>
      </c>
      <c r="B66" s="497" t="str">
        <f>IF(終値!A66="","",終値!A66)</f>
        <v>4063</v>
      </c>
      <c r="C66" s="496" t="str">
        <f>IF(終値!A66="","",終値!B66)</f>
        <v>信越化学</v>
      </c>
      <c r="D66" s="498">
        <f>IF(終値!A66="","",終値!E66)</f>
        <v>6167</v>
      </c>
      <c r="E66" s="498">
        <f>IF($D66="","",AVERAGE(終値!E66:X66))</f>
        <v>6636.35</v>
      </c>
      <c r="F66" s="499">
        <f>IF($D66="","",STDEVP(終値!E66:X66))</f>
        <v>671.69660375797639</v>
      </c>
      <c r="G66" s="498">
        <f>IF($D66="","",$E66+BB設定!$B$4*$F66)</f>
        <v>7979.7432075159531</v>
      </c>
      <c r="H66" s="498">
        <f>IF($D66="","",$E66+BB設定!$B$5*$F66)</f>
        <v>7308.0466037579772</v>
      </c>
      <c r="I66" s="498">
        <f>IF($D66="","",$E66-BB設定!$B$5*$F66)</f>
        <v>5964.6533962420235</v>
      </c>
      <c r="J66" s="498">
        <f>IF($D66="","",$E66-BB設定!$B$4*$F66)</f>
        <v>5292.9567924840476</v>
      </c>
      <c r="K66" s="503">
        <f t="shared" si="0"/>
        <v>0.3253117563144941</v>
      </c>
      <c r="L66" s="502">
        <f t="shared" si="1"/>
        <v>40.485905882479159</v>
      </c>
      <c r="M66" s="502">
        <f>IF($D66="","",IFERROR(MIN(BB_帯幅!B66:AP66)*100,""))</f>
        <v>11.291922862572669</v>
      </c>
      <c r="N66" s="497" t="str">
        <f>IF($L66="","",IF($L66&lt;=$M66*BB設定!$B$7,"スクイーズ★",IF($L66&lt;=$M66*1.3,"収縮","－")))</f>
        <v>－</v>
      </c>
      <c r="O66" s="497" t="str">
        <f>IF($D66="","",IF(AND(BB_帯幅!B66&gt;BB_帯幅!C66,BB_帯幅!C66&gt;BB_帯幅!D66),"拡大↑","縮小↓"))</f>
        <v>拡大↑</v>
      </c>
      <c r="P66" s="497" t="str">
        <f t="shared" si="2"/>
        <v>バンド内</v>
      </c>
      <c r="Q66" s="500">
        <f>IF($D66="","",IFERROR(100-100/(1+SUMPRODUCT((終値!E66:R66&gt;終値!F66:S66)*(終値!E66:R66-終値!F66:S66))/SUMPRODUCT((終値!E66:R66&lt;終値!F66:S66)*(終値!F66:S66-終値!E66:R66))),100))</f>
        <v>23.395721925133685</v>
      </c>
      <c r="R66" s="500">
        <f>IF($D66="","",IFERROR(100-100/(1+SUMPRODUCT((((高値!E66:R66+安値!E66:R66+終値!E66:R66)/3)&gt;((高値!F66:S66+安値!F66:S66+終値!F66:S66)/3))*((高値!E66:R66+安値!E66:R66+終値!E66:R66)/3)*出来高!E66:R66)/SUMPRODUCT((((高値!E66:R66+安値!E66:R66+終値!E66:R66)/3)&lt;((高値!F66:S66+安値!F66:S66+終値!F66:S66)/3))*((高値!E66:R66+安値!E66:R66+終値!E66:R66)/3)*出来高!E66:R66)),50))</f>
        <v>39.873005516768835</v>
      </c>
      <c r="S66" s="497" t="str">
        <f>IF($D66="","",IF(AND(終値!E66&lt;終値!O66,$Q66&gt;(IFERROR(100-100/(1+SUMPRODUCT((終値!O66:AB66&gt;終値!P66:AC66)*(終値!O66:AB66-終値!P66:AC66))/SUMPRODUCT((終値!O66:AB66&lt;終値!P66:AC66)*(終値!P66:AC66-終値!O66:AB66))),100))),"強気div▲",IF(AND(終値!E66&gt;終値!O66,$Q66&lt;(IFERROR(100-100/(1+SUMPRODUCT((終値!O66:AB66&gt;終値!P66:AC66)*(終値!O66:AB66-終値!P66:AC66))/SUMPRODUCT((終値!O66:AB66&lt;終値!P66:AC66)*(終値!P66:AC66-終値!O66:AB66))),100))),"弱気div▼","－")))</f>
        <v>－</v>
      </c>
      <c r="T66" s="497" t="str">
        <f t="shared" si="3"/>
        <v>－</v>
      </c>
      <c r="U66" s="497" t="str">
        <f>IF(終値!A66="","",BB_スイング!BT66)</f>
        <v>二番底W▲</v>
      </c>
      <c r="V66" s="505">
        <f>IF($D66="","",IFERROR(出来高!E66/AVERAGE(出来高!E66:I66),""))</f>
        <v>0.67193907091472937</v>
      </c>
      <c r="W66" s="506" t="str">
        <f>IF($D66="","",IF(AND($D66&gt;$G66,$O66="拡大↑",OR($N66="スクイーズ★",$N66="収縮")),"◎スクイーズブレイク買",IF(AND($D66&gt;=$H66,$R66&gt;=BB設定!$B$10),"○順張り継続(walk)",IF(AND($S66="強気div▲",$D66&gt;$I66,LEFT($U66,4)&lt;&gt;"二番天井"),"○反発(ダイバ)買",IF($U66="二番底W▲","△二番底買(確)",IF($U66="二番底W形成","△二番底形成",IF(LEFT($U66,4)="二番天井","▼二番天井警戒",IF($D66&lt;$J66,"▼-2σ割れ危険",IF(AND($D66&gt;$E66,$K66&lt;0.6,$R66&gt;=50),"・押し目注目",IF($N66="スクイーズ★","☆スクイーズ監視","様子見"))))))))))</f>
        <v>△二番底買(確)</v>
      </c>
      <c r="X66" s="501">
        <f t="shared" si="9"/>
        <v>0</v>
      </c>
      <c r="Y66" s="498">
        <f t="shared" si="4"/>
        <v>6167</v>
      </c>
      <c r="Z66" s="498">
        <f t="shared" si="5"/>
        <v>7308.0466037579772</v>
      </c>
      <c r="AA66" s="498">
        <f t="shared" si="6"/>
        <v>5800</v>
      </c>
      <c r="AB66" s="498">
        <f t="shared" si="10"/>
        <v>7979.7432075159531</v>
      </c>
      <c r="AC66" s="504">
        <f t="shared" si="7"/>
        <v>4.9400000000000004</v>
      </c>
      <c r="AD66" s="498">
        <f>IF($D66="","",MIN(終値!E66:I66))</f>
        <v>5800</v>
      </c>
      <c r="AE66" s="500">
        <f t="shared" si="8"/>
        <v>9.9339999999999998E-2</v>
      </c>
    </row>
    <row r="67" spans="1:31">
      <c r="A67" s="497" t="str">
        <f>IF(終値!A67="","",HYPERLINK("https://kabutan.jp/stock/?code="&amp;終値!A67,"📈"))</f>
        <v>📈</v>
      </c>
      <c r="B67" s="497" t="str">
        <f>IF(終値!A67="","",終値!A67)</f>
        <v>4536</v>
      </c>
      <c r="C67" s="496" t="str">
        <f>IF(終値!A67="","",終値!B67)</f>
        <v>参天製薬</v>
      </c>
      <c r="D67" s="498">
        <f>IF(終値!A67="","",終値!E67)</f>
        <v>1876</v>
      </c>
      <c r="E67" s="498">
        <f>IF($D67="","",AVERAGE(終値!E67:X67))</f>
        <v>2000.5</v>
      </c>
      <c r="F67" s="499">
        <f>IF($D67="","",STDEVP(終値!E67:X67))</f>
        <v>100.15288313373709</v>
      </c>
      <c r="G67" s="498">
        <f>IF($D67="","",$E67+BB設定!$B$4*$F67)</f>
        <v>2200.8057662674742</v>
      </c>
      <c r="H67" s="498">
        <f>IF($D67="","",$E67+BB設定!$B$5*$F67)</f>
        <v>2100.6528831337373</v>
      </c>
      <c r="I67" s="498">
        <f>IF($D67="","",$E67-BB設定!$B$5*$F67)</f>
        <v>1900.3471168662629</v>
      </c>
      <c r="J67" s="498">
        <f>IF($D67="","",$E67-BB設定!$B$4*$F67)</f>
        <v>1800.1942337325258</v>
      </c>
      <c r="K67" s="503">
        <f t="shared" si="0"/>
        <v>0.18922512237178557</v>
      </c>
      <c r="L67" s="502">
        <f t="shared" si="1"/>
        <v>20.025570234188869</v>
      </c>
      <c r="M67" s="502">
        <f>IF($D67="","",IFERROR(MIN(BB_帯幅!B67:AP67)*100,""))</f>
        <v>6.3370748899080303</v>
      </c>
      <c r="N67" s="497" t="str">
        <f>IF($L67="","",IF($L67&lt;=$M67*BB設定!$B$7,"スクイーズ★",IF($L67&lt;=$M67*1.3,"収縮","－")))</f>
        <v>－</v>
      </c>
      <c r="O67" s="497" t="str">
        <f>IF($D67="","",IF(AND(BB_帯幅!B67&gt;BB_帯幅!C67,BB_帯幅!C67&gt;BB_帯幅!D67),"拡大↑","縮小↓"))</f>
        <v>縮小↓</v>
      </c>
      <c r="P67" s="497" t="str">
        <f t="shared" si="2"/>
        <v>-1σ下</v>
      </c>
      <c r="Q67" s="500">
        <f>IF($D67="","",IFERROR(100-100/(1+SUMPRODUCT((終値!E67:R67&gt;終値!F67:S67)*(終値!E67:R67-終値!F67:S67))/SUMPRODUCT((終値!E67:R67&lt;終値!F67:S67)*(終値!F67:S67-終値!E67:R67))),100))</f>
        <v>23.07692307692308</v>
      </c>
      <c r="R67" s="500">
        <f>IF($D67="","",IFERROR(100-100/(1+SUMPRODUCT((((高値!E67:R67+安値!E67:R67+終値!E67:R67)/3)&gt;((高値!F67:S67+安値!F67:S67+終値!F67:S67)/3))*((高値!E67:R67+安値!E67:R67+終値!E67:R67)/3)*出来高!E67:R67)/SUMPRODUCT((((高値!E67:R67+安値!E67:R67+終値!E67:R67)/3)&lt;((高値!F67:S67+安値!F67:S67+終値!F67:S67)/3))*((高値!E67:R67+安値!E67:R67+終値!E67:R67)/3)*出来高!E67:R67)),50))</f>
        <v>20.580411851518505</v>
      </c>
      <c r="S67" s="497" t="str">
        <f>IF($D67="","",IF(AND(終値!E67&lt;終値!O67,$Q67&gt;(IFERROR(100-100/(1+SUMPRODUCT((終値!O67:AB67&gt;終値!P67:AC67)*(終値!O67:AB67-終値!P67:AC67))/SUMPRODUCT((終値!O67:AB67&lt;終値!P67:AC67)*(終値!P67:AC67-終値!O67:AB67))),100))),"強気div▲",IF(AND(終値!E67&gt;終値!O67,$Q67&lt;(IFERROR(100-100/(1+SUMPRODUCT((終値!O67:AB67&gt;終値!P67:AC67)*(終値!O67:AB67-終値!P67:AC67))/SUMPRODUCT((終値!O67:AB67&lt;終値!P67:AC67)*(終値!P67:AC67-終値!O67:AB67))),100))),"弱気div▼","－")))</f>
        <v>強気div▲</v>
      </c>
      <c r="T67" s="497" t="str">
        <f t="shared" si="3"/>
        <v>下walk▼</v>
      </c>
      <c r="U67" s="497" t="str">
        <f>IF(終値!A67="","",BB_スイング!BT67)</f>
        <v>－</v>
      </c>
      <c r="V67" s="505">
        <f>IF($D67="","",IFERROR(出来高!E67/AVERAGE(出来高!E67:I67),""))</f>
        <v>0.89513939802247011</v>
      </c>
      <c r="W67" s="506" t="str">
        <f>IF($D67="","",IF(AND($D67&gt;$G67,$O67="拡大↑",OR($N67="スクイーズ★",$N67="収縮")),"◎スクイーズブレイク買",IF(AND($D67&gt;=$H67,$R67&gt;=BB設定!$B$10),"○順張り継続(walk)",IF(AND($S67="強気div▲",$D67&gt;$I67,LEFT($U67,4)&lt;&gt;"二番天井"),"○反発(ダイバ)買",IF($U67="二番底W▲","△二番底買(確)",IF($U67="二番底W形成","△二番底形成",IF(LEFT($U67,4)="二番天井","▼二番天井警戒",IF($D67&lt;$J67,"▼-2σ割れ危険",IF(AND($D67&gt;$E67,$K67&lt;0.6,$R67&gt;=50),"・押し目注目",IF($N67="スクイーズ★","☆スクイーズ監視","様子見"))))))))))</f>
        <v>様子見</v>
      </c>
      <c r="X67" s="501">
        <f t="shared" si="9"/>
        <v>0</v>
      </c>
      <c r="Y67" s="498">
        <f t="shared" si="4"/>
        <v>1876</v>
      </c>
      <c r="Z67" s="498">
        <f t="shared" si="5"/>
        <v>2100.6528831337373</v>
      </c>
      <c r="AA67" s="498">
        <f t="shared" si="6"/>
        <v>1855.5</v>
      </c>
      <c r="AB67" s="498">
        <f t="shared" si="10"/>
        <v>2200.8057662674742</v>
      </c>
      <c r="AC67" s="504">
        <f t="shared" si="7"/>
        <v>15.84</v>
      </c>
      <c r="AD67" s="498">
        <f>IF($D67="","",MIN(終値!E67:I67))</f>
        <v>1855.5</v>
      </c>
      <c r="AE67" s="500">
        <f t="shared" si="8"/>
        <v>9.9330000000000002E-2</v>
      </c>
    </row>
    <row r="68" spans="1:31">
      <c r="A68" s="497" t="str">
        <f>IF(終値!A68="","",HYPERLINK("https://kabutan.jp/stock/?code="&amp;終値!A68,"📈"))</f>
        <v>📈</v>
      </c>
      <c r="B68" s="497" t="str">
        <f>IF(終値!A68="","",終値!A68)</f>
        <v>6503</v>
      </c>
      <c r="C68" s="496" t="str">
        <f>IF(終値!A68="","",終値!B68)</f>
        <v>三菱電機</v>
      </c>
      <c r="D68" s="498">
        <f>IF(終値!A68="","",終値!E68)</f>
        <v>5870</v>
      </c>
      <c r="E68" s="498">
        <f>IF($D68="","",AVERAGE(終値!E68:X68))</f>
        <v>5627.9</v>
      </c>
      <c r="F68" s="499">
        <f>IF($D68="","",STDEVP(終値!E68:X68))</f>
        <v>195.61285745062875</v>
      </c>
      <c r="G68" s="498">
        <f>IF($D68="","",$E68+BB設定!$B$4*$F68)</f>
        <v>6019.1257149012572</v>
      </c>
      <c r="H68" s="498">
        <f>IF($D68="","",$E68+BB設定!$B$5*$F68)</f>
        <v>5823.512857450628</v>
      </c>
      <c r="I68" s="498">
        <f>IF($D68="","",$E68-BB設定!$B$5*$F68)</f>
        <v>5432.2871425493713</v>
      </c>
      <c r="J68" s="498">
        <f>IF($D68="","",$E68-BB設定!$B$4*$F68)</f>
        <v>5236.6742850987421</v>
      </c>
      <c r="K68" s="503">
        <f t="shared" si="0"/>
        <v>0.80941217662686693</v>
      </c>
      <c r="L68" s="502">
        <f t="shared" si="1"/>
        <v>13.903079830887458</v>
      </c>
      <c r="M68" s="502">
        <f>IF($D68="","",IFERROR(MIN(BB_帯幅!B68:AP68)*100,""))</f>
        <v>7.7649254195544666</v>
      </c>
      <c r="N68" s="497" t="str">
        <f>IF($L68="","",IF($L68&lt;=$M68*BB設定!$B$7,"スクイーズ★",IF($L68&lt;=$M68*1.3,"収縮","－")))</f>
        <v>－</v>
      </c>
      <c r="O68" s="497" t="str">
        <f>IF($D68="","",IF(AND(BB_帯幅!B68&gt;BB_帯幅!C68,BB_帯幅!C68&gt;BB_帯幅!D68),"拡大↑","縮小↓"))</f>
        <v>縮小↓</v>
      </c>
      <c r="P68" s="497" t="str">
        <f t="shared" si="2"/>
        <v>+1σ上</v>
      </c>
      <c r="Q68" s="500">
        <f>IF($D68="","",IFERROR(100-100/(1+SUMPRODUCT((終値!E68:R68&gt;終値!F68:S68)*(終値!E68:R68-終値!F68:S68))/SUMPRODUCT((終値!E68:R68&lt;終値!F68:S68)*(終値!F68:S68-終値!E68:R68))),100))</f>
        <v>53.730797366495977</v>
      </c>
      <c r="R68" s="500">
        <f>IF($D68="","",IFERROR(100-100/(1+SUMPRODUCT((((高値!E68:R68+安値!E68:R68+終値!E68:R68)/3)&gt;((高値!F68:S68+安値!F68:S68+終値!F68:S68)/3))*((高値!E68:R68+安値!E68:R68+終値!E68:R68)/3)*出来高!E68:R68)/SUMPRODUCT((((高値!E68:R68+安値!E68:R68+終値!E68:R68)/3)&lt;((高値!F68:S68+安値!F68:S68+終値!F68:S68)/3))*((高値!E68:R68+安値!E68:R68+終値!E68:R68)/3)*出来高!E68:R68)),50))</f>
        <v>56.545064723046806</v>
      </c>
      <c r="S68" s="497" t="str">
        <f>IF($D68="","",IF(AND(終値!E68&lt;終値!O68,$Q68&gt;(IFERROR(100-100/(1+SUMPRODUCT((終値!O68:AB68&gt;終値!P68:AC68)*(終値!O68:AB68-終値!P68:AC68))/SUMPRODUCT((終値!O68:AB68&lt;終値!P68:AC68)*(終値!P68:AC68-終値!O68:AB68))),100))),"強気div▲",IF(AND(終値!E68&gt;終値!O68,$Q68&lt;(IFERROR(100-100/(1+SUMPRODUCT((終値!O68:AB68&gt;終値!P68:AC68)*(終値!O68:AB68-終値!P68:AC68))/SUMPRODUCT((終値!O68:AB68&lt;終値!P68:AC68)*(終値!P68:AC68-終値!O68:AB68))),100))),"弱気div▼","－")))</f>
        <v>－</v>
      </c>
      <c r="T68" s="497" t="str">
        <f t="shared" si="3"/>
        <v>上walk▲</v>
      </c>
      <c r="U68" s="497" t="str">
        <f>IF(終値!A68="","",BB_スイング!BT68)</f>
        <v>二番底W▲</v>
      </c>
      <c r="V68" s="505">
        <f>IF($D68="","",IFERROR(出来高!E68/AVERAGE(出来高!E68:I68),""))</f>
        <v>0.81090558039924987</v>
      </c>
      <c r="W68" s="506" t="str">
        <f>IF($D68="","",IF(AND($D68&gt;$G68,$O68="拡大↑",OR($N68="スクイーズ★",$N68="収縮")),"◎スクイーズブレイク買",IF(AND($D68&gt;=$H68,$R68&gt;=BB設定!$B$10),"○順張り継続(walk)",IF(AND($S68="強気div▲",$D68&gt;$I68,LEFT($U68,4)&lt;&gt;"二番天井"),"○反発(ダイバ)買",IF($U68="二番底W▲","△二番底買(確)",IF($U68="二番底W形成","△二番底形成",IF(LEFT($U68,4)="二番天井","▼二番天井警戒",IF($D68&lt;$J68,"▼-2σ割れ危険",IF(AND($D68&gt;$E68,$K68&lt;0.6,$R68&gt;=50),"・押し目注目",IF($N68="スクイーズ★","☆スクイーズ監視","様子見"))))))))))</f>
        <v>△二番底買(確)</v>
      </c>
      <c r="X68" s="501">
        <f t="shared" si="9"/>
        <v>32</v>
      </c>
      <c r="Y68" s="498">
        <f t="shared" si="4"/>
        <v>5870</v>
      </c>
      <c r="Z68" s="498">
        <f t="shared" si="5"/>
        <v>5823.512857450628</v>
      </c>
      <c r="AA68" s="498">
        <f t="shared" si="6"/>
        <v>5627.9</v>
      </c>
      <c r="AB68" s="498">
        <f t="shared" si="10"/>
        <v>6019.1257149012572</v>
      </c>
      <c r="AC68" s="504">
        <f t="shared" si="7"/>
        <v>0.62</v>
      </c>
      <c r="AD68" s="498">
        <f>IF($D68="","",MIN(終値!E68:I68))</f>
        <v>5536</v>
      </c>
      <c r="AE68" s="500">
        <f t="shared" si="8"/>
        <v>32.099319999999999</v>
      </c>
    </row>
    <row r="69" spans="1:31">
      <c r="A69" s="497" t="str">
        <f>IF(終値!A69="","",HYPERLINK("https://kabutan.jp/stock/?code="&amp;終値!A69,"📈"))</f>
        <v>📈</v>
      </c>
      <c r="B69" s="497" t="str">
        <f>IF(終値!A69="","",終値!A69)</f>
        <v>4980</v>
      </c>
      <c r="C69" s="496" t="str">
        <f>IF(終値!A69="","",終値!B69)</f>
        <v>デクセリアルズ</v>
      </c>
      <c r="D69" s="498">
        <f>IF(終値!A69="","",終値!E69)</f>
        <v>3096</v>
      </c>
      <c r="E69" s="498">
        <f>IF($D69="","",AVERAGE(終値!E69:X69))</f>
        <v>3575.7</v>
      </c>
      <c r="F69" s="499">
        <f>IF($D69="","",STDEVP(終値!E69:X69))</f>
        <v>306.06357182781488</v>
      </c>
      <c r="G69" s="498">
        <f>IF($D69="","",$E69+BB設定!$B$4*$F69)</f>
        <v>4187.8271436556297</v>
      </c>
      <c r="H69" s="498">
        <f>IF($D69="","",$E69+BB設定!$B$5*$F69)</f>
        <v>3881.7635718278148</v>
      </c>
      <c r="I69" s="498">
        <f>IF($D69="","",$E69-BB設定!$B$5*$F69)</f>
        <v>3269.6364281721849</v>
      </c>
      <c r="J69" s="498">
        <f>IF($D69="","",$E69-BB設定!$B$4*$F69)</f>
        <v>2963.5728563443699</v>
      </c>
      <c r="K69" s="503">
        <f t="shared" si="0"/>
        <v>0.10816963847148955</v>
      </c>
      <c r="L69" s="502">
        <f t="shared" si="1"/>
        <v>34.238171191969677</v>
      </c>
      <c r="M69" s="502">
        <f>IF($D69="","",IFERROR(MIN(BB_帯幅!B69:AP69)*100,""))</f>
        <v>24.202875424408692</v>
      </c>
      <c r="N69" s="497" t="str">
        <f>IF($L69="","",IF($L69&lt;=$M69*BB設定!$B$7,"スクイーズ★",IF($L69&lt;=$M69*1.3,"収縮","－")))</f>
        <v>－</v>
      </c>
      <c r="O69" s="497" t="str">
        <f>IF($D69="","",IF(AND(BB_帯幅!B69&gt;BB_帯幅!C69,BB_帯幅!C69&gt;BB_帯幅!D69),"拡大↑","縮小↓"))</f>
        <v>縮小↓</v>
      </c>
      <c r="P69" s="497" t="str">
        <f t="shared" si="2"/>
        <v>-1σ下</v>
      </c>
      <c r="Q69" s="500">
        <f>IF($D69="","",IFERROR(100-100/(1+SUMPRODUCT((終値!E69:R69&gt;終値!F69:S69)*(終値!E69:R69-終値!F69:S69))/SUMPRODUCT((終値!E69:R69&lt;終値!F69:S69)*(終値!F69:S69-終値!E69:R69))),100))</f>
        <v>31.993654151242723</v>
      </c>
      <c r="R69" s="500">
        <f>IF($D69="","",IFERROR(100-100/(1+SUMPRODUCT((((高値!E69:R69+安値!E69:R69+終値!E69:R69)/3)&gt;((高値!F69:S69+安値!F69:S69+終値!F69:S69)/3))*((高値!E69:R69+安値!E69:R69+終値!E69:R69)/3)*出来高!E69:R69)/SUMPRODUCT((((高値!E69:R69+安値!E69:R69+終値!E69:R69)/3)&lt;((高値!F69:S69+安値!F69:S69+終値!F69:S69)/3))*((高値!E69:R69+安値!E69:R69+終値!E69:R69)/3)*出来高!E69:R69)),50))</f>
        <v>32.97865451523181</v>
      </c>
      <c r="S69" s="497" t="str">
        <f>IF($D69="","",IF(AND(終値!E69&lt;終値!O69,$Q69&gt;(IFERROR(100-100/(1+SUMPRODUCT((終値!O69:AB69&gt;終値!P69:AC69)*(終値!O69:AB69-終値!P69:AC69))/SUMPRODUCT((終値!O69:AB69&lt;終値!P69:AC69)*(終値!P69:AC69-終値!O69:AB69))),100))),"強気div▲",IF(AND(終値!E69&gt;終値!O69,$Q69&lt;(IFERROR(100-100/(1+SUMPRODUCT((終値!O69:AB69&gt;終値!P69:AC69)*(終値!O69:AB69-終値!P69:AC69))/SUMPRODUCT((終値!O69:AB69&lt;終値!P69:AC69)*(終値!P69:AC69-終値!O69:AB69))),100))),"弱気div▼","－")))</f>
        <v>－</v>
      </c>
      <c r="T69" s="497" t="str">
        <f t="shared" si="3"/>
        <v>下walk▼</v>
      </c>
      <c r="U69" s="497" t="str">
        <f>IF(終値!A69="","",BB_スイング!BT69)</f>
        <v>－</v>
      </c>
      <c r="V69" s="505">
        <f>IF($D69="","",IFERROR(出来高!E69/AVERAGE(出来高!E69:I69),""))</f>
        <v>1.0803980413836676</v>
      </c>
      <c r="W69" s="506" t="str">
        <f>IF($D69="","",IF(AND($D69&gt;$G69,$O69="拡大↑",OR($N69="スクイーズ★",$N69="収縮")),"◎スクイーズブレイク買",IF(AND($D69&gt;=$H69,$R69&gt;=BB設定!$B$10),"○順張り継続(walk)",IF(AND($S69="強気div▲",$D69&gt;$I69,LEFT($U69,4)&lt;&gt;"二番天井"),"○反発(ダイバ)買",IF($U69="二番底W▲","△二番底買(確)",IF($U69="二番底W形成","△二番底形成",IF(LEFT($U69,4)="二番天井","▼二番天井警戒",IF($D69&lt;$J69,"▼-2σ割れ危険",IF(AND($D69&gt;$E69,$K69&lt;0.6,$R69&gt;=50),"・押し目注目",IF($N69="スクイーズ★","☆スクイーズ監視","様子見"))))))))))</f>
        <v>様子見</v>
      </c>
      <c r="X69" s="501">
        <f t="shared" si="9"/>
        <v>0</v>
      </c>
      <c r="Y69" s="498">
        <f t="shared" si="4"/>
        <v>3096</v>
      </c>
      <c r="Z69" s="498">
        <f t="shared" si="5"/>
        <v>3881.7635718278148</v>
      </c>
      <c r="AA69" s="498">
        <f t="shared" si="6"/>
        <v>3096</v>
      </c>
      <c r="AB69" s="498">
        <f t="shared" si="10"/>
        <v>4187.8271436556297</v>
      </c>
      <c r="AC69" s="504" t="str">
        <f t="shared" si="7"/>
        <v>－</v>
      </c>
      <c r="AD69" s="498">
        <f>IF($D69="","",MIN(終値!E69:I69))</f>
        <v>3096</v>
      </c>
      <c r="AE69" s="500">
        <f t="shared" si="8"/>
        <v>9.9309999999999996E-2</v>
      </c>
    </row>
    <row r="70" spans="1:31">
      <c r="A70" s="497" t="str">
        <f>IF(終値!A70="","",HYPERLINK("https://kabutan.jp/stock/?code="&amp;終値!A70,"📈"))</f>
        <v>📈</v>
      </c>
      <c r="B70" s="497" t="str">
        <f>IF(終値!A70="","",終値!A70)</f>
        <v>9424</v>
      </c>
      <c r="C70" s="496" t="str">
        <f>IF(終値!A70="","",終値!B70)</f>
        <v>日本通信</v>
      </c>
      <c r="D70" s="498">
        <f>IF(終値!A70="","",終値!E70)</f>
        <v>114</v>
      </c>
      <c r="E70" s="498">
        <f>IF($D70="","",AVERAGE(終値!E70:X70))</f>
        <v>113.95</v>
      </c>
      <c r="F70" s="499">
        <f>IF($D70="","",STDEVP(終値!E70:X70))</f>
        <v>1.8834808201837361</v>
      </c>
      <c r="G70" s="498">
        <f>IF($D70="","",$E70+BB設定!$B$4*$F70)</f>
        <v>117.71696164036747</v>
      </c>
      <c r="H70" s="498">
        <f>IF($D70="","",$E70+BB設定!$B$5*$F70)</f>
        <v>115.83348082018374</v>
      </c>
      <c r="I70" s="498">
        <f>IF($D70="","",$E70-BB設定!$B$5*$F70)</f>
        <v>112.06651917981627</v>
      </c>
      <c r="J70" s="498">
        <f>IF($D70="","",$E70-BB設定!$B$4*$F70)</f>
        <v>110.18303835963253</v>
      </c>
      <c r="K70" s="503">
        <f t="shared" ref="K70:K133" si="11">IF($D70="","",IFERROR(($D70-$J70)/($G70-$J70),""))</f>
        <v>0.50663664841502332</v>
      </c>
      <c r="L70" s="502">
        <f t="shared" ref="L70:L133" si="12">IF($D70="","",IFERROR(($G70-$J70)/$E70*100,""))</f>
        <v>6.6116044587406222</v>
      </c>
      <c r="M70" s="502">
        <f>IF($D70="","",IFERROR(MIN(BB_帯幅!B70:AP70)*100,""))</f>
        <v>4.640387561703303</v>
      </c>
      <c r="N70" s="497" t="str">
        <f>IF($L70="","",IF($L70&lt;=$M70*BB設定!$B$7,"スクイーズ★",IF($L70&lt;=$M70*1.3,"収縮","－")))</f>
        <v>－</v>
      </c>
      <c r="O70" s="497" t="str">
        <f>IF($D70="","",IF(AND(BB_帯幅!B70&gt;BB_帯幅!C70,BB_帯幅!C70&gt;BB_帯幅!D70),"拡大↑","縮小↓"))</f>
        <v>縮小↓</v>
      </c>
      <c r="P70" s="497" t="str">
        <f t="shared" ref="P70:P133" si="13">IF($D70="","",IF($D70&gt;$G70,"↑+2σ突破",IF($D70&lt;$J70,"↓-2σ割れ",IF($D70&gt;$H70,"+1σ上",IF($D70&lt;$I70,"-1σ下","バンド内")))))</f>
        <v>バンド内</v>
      </c>
      <c r="Q70" s="500">
        <f>IF($D70="","",IFERROR(100-100/(1+SUMPRODUCT((終値!E70:R70&gt;終値!F70:S70)*(終値!E70:R70-終値!F70:S70))/SUMPRODUCT((終値!E70:R70&lt;終値!F70:S70)*(終値!F70:S70-終値!E70:R70))),100))</f>
        <v>45.833333333333336</v>
      </c>
      <c r="R70" s="500">
        <f>IF($D70="","",IFERROR(100-100/(1+SUMPRODUCT((((高値!E70:R70+安値!E70:R70+終値!E70:R70)/3)&gt;((高値!F70:S70+安値!F70:S70+終値!F70:S70)/3))*((高値!E70:R70+安値!E70:R70+終値!E70:R70)/3)*出来高!E70:R70)/SUMPRODUCT((((高値!E70:R70+安値!E70:R70+終値!E70:R70)/3)&lt;((高値!F70:S70+安値!F70:S70+終値!F70:S70)/3))*((高値!E70:R70+安値!E70:R70+終値!E70:R70)/3)*出来高!E70:R70)),50))</f>
        <v>44.944813402764446</v>
      </c>
      <c r="S70" s="497" t="str">
        <f>IF($D70="","",IF(AND(終値!E70&lt;終値!O70,$Q70&gt;(IFERROR(100-100/(1+SUMPRODUCT((終値!O70:AB70&gt;終値!P70:AC70)*(終値!O70:AB70-終値!P70:AC70))/SUMPRODUCT((終値!O70:AB70&lt;終値!P70:AC70)*(終値!P70:AC70-終値!O70:AB70))),100))),"強気div▲",IF(AND(終値!E70&gt;終値!O70,$Q70&lt;(IFERROR(100-100/(1+SUMPRODUCT((終値!O70:AB70&gt;終値!P70:AC70)*(終値!O70:AB70-終値!P70:AC70))/SUMPRODUCT((終値!O70:AB70&lt;終値!P70:AC70)*(終値!P70:AC70-終値!O70:AB70))),100))),"弱気div▼","－")))</f>
        <v>弱気div▼</v>
      </c>
      <c r="T70" s="497" t="str">
        <f t="shared" ref="T70:T133" si="14">IF($D70="","",IF($D70&gt;=$H70,"上walk▲",IF($D70&lt;=$I70,"下walk▼","－")))</f>
        <v>－</v>
      </c>
      <c r="U70" s="497" t="str">
        <f>IF(終値!A70="","",BB_スイング!BT70)</f>
        <v>－</v>
      </c>
      <c r="V70" s="505">
        <f>IF($D70="","",IFERROR(出来高!E70/AVERAGE(出来高!E70:I70),""))</f>
        <v>1.607897141192516</v>
      </c>
      <c r="W70" s="506" t="str">
        <f>IF($D70="","",IF(AND($D70&gt;$G70,$O70="拡大↑",OR($N70="スクイーズ★",$N70="収縮")),"◎スクイーズブレイク買",IF(AND($D70&gt;=$H70,$R70&gt;=BB設定!$B$10),"○順張り継続(walk)",IF(AND($S70="強気div▲",$D70&gt;$I70,LEFT($U70,4)&lt;&gt;"二番天井"),"○反発(ダイバ)買",IF($U70="二番底W▲","△二番底買(確)",IF($U70="二番底W形成","△二番底形成",IF(LEFT($U70,4)="二番天井","▼二番天井警戒",IF($D70&lt;$J70,"▼-2σ割れ危険",IF(AND($D70&gt;$E70,$K70&lt;0.6,$R70&gt;=50),"・押し目注目",IF($N70="スクイーズ★","☆スクイーズ監視","様子見"))))))))))</f>
        <v>様子見</v>
      </c>
      <c r="X70" s="501">
        <f t="shared" si="9"/>
        <v>13</v>
      </c>
      <c r="Y70" s="498">
        <f t="shared" ref="Y70:Y133" si="15">IF($D70="","",$D70)</f>
        <v>114</v>
      </c>
      <c r="Z70" s="498">
        <f t="shared" ref="Z70:Z133" si="16">IF($D70="","",$H70)</f>
        <v>115.83348082018374</v>
      </c>
      <c r="AA70" s="498">
        <f t="shared" ref="AA70:AA133" si="17">IF($D70="","",IF($D70&gt;$E70,$E70,$AD70))</f>
        <v>113.95</v>
      </c>
      <c r="AB70" s="498">
        <f t="shared" si="10"/>
        <v>117.71696164036747</v>
      </c>
      <c r="AC70" s="504">
        <f t="shared" ref="AC70:AC133" si="18">IF($D70="","",IF(($Y70-$AA70)&lt;=0,"－",IFERROR(ROUND(MIN(20,($AB70-$Y70)/($Y70-$AA70)),2),"－")))</f>
        <v>20</v>
      </c>
      <c r="AD70" s="498">
        <f>IF($D70="","",MIN(終値!E70:I70))</f>
        <v>114</v>
      </c>
      <c r="AE70" s="500">
        <f t="shared" ref="AE70:AE133" si="19">IF($D70="","",$X70+(10000-ROW())/100000)</f>
        <v>13.099299999999999</v>
      </c>
    </row>
    <row r="71" spans="1:31">
      <c r="A71" s="497" t="str">
        <f>IF(終値!A71="","",HYPERLINK("https://kabutan.jp/stock/?code="&amp;終値!A71,"📈"))</f>
        <v>📈</v>
      </c>
      <c r="B71" s="497" t="str">
        <f>IF(終値!A71="","",終値!A71)</f>
        <v>3854</v>
      </c>
      <c r="C71" s="496" t="str">
        <f>IF(終値!A71="","",終値!B71)</f>
        <v>アイル</v>
      </c>
      <c r="D71" s="498">
        <f>IF(終値!A71="","",終値!E71)</f>
        <v>2215</v>
      </c>
      <c r="E71" s="498">
        <f>IF($D71="","",AVERAGE(終値!E71:X71))</f>
        <v>2316.0500000000002</v>
      </c>
      <c r="F71" s="499">
        <f>IF($D71="","",STDEVP(終値!E71:X71))</f>
        <v>76.35867665170737</v>
      </c>
      <c r="G71" s="498">
        <f>IF($D71="","",$E71+BB設定!$B$4*$F71)</f>
        <v>2468.7673533034149</v>
      </c>
      <c r="H71" s="498">
        <f>IF($D71="","",$E71+BB設定!$B$5*$F71)</f>
        <v>2392.4086766517075</v>
      </c>
      <c r="I71" s="498">
        <f>IF($D71="","",$E71-BB設定!$B$5*$F71)</f>
        <v>2239.6913233482928</v>
      </c>
      <c r="J71" s="498">
        <f>IF($D71="","",$E71-BB設定!$B$4*$F71)</f>
        <v>2163.3326466965855</v>
      </c>
      <c r="K71" s="503">
        <f t="shared" si="11"/>
        <v>0.16916006002527828</v>
      </c>
      <c r="L71" s="502">
        <f t="shared" si="12"/>
        <v>13.187742346099151</v>
      </c>
      <c r="M71" s="502">
        <f>IF($D71="","",IFERROR(MIN(BB_帯幅!B71:AP71)*100,""))</f>
        <v>11.472474608165303</v>
      </c>
      <c r="N71" s="497" t="str">
        <f>IF($L71="","",IF($L71&lt;=$M71*BB設定!$B$7,"スクイーズ★",IF($L71&lt;=$M71*1.3,"収縮","－")))</f>
        <v>収縮</v>
      </c>
      <c r="O71" s="497" t="str">
        <f>IF($D71="","",IF(AND(BB_帯幅!B71&gt;BB_帯幅!C71,BB_帯幅!C71&gt;BB_帯幅!D71),"拡大↑","縮小↓"))</f>
        <v>縮小↓</v>
      </c>
      <c r="P71" s="497" t="str">
        <f t="shared" si="13"/>
        <v>-1σ下</v>
      </c>
      <c r="Q71" s="500">
        <f>IF($D71="","",IFERROR(100-100/(1+SUMPRODUCT((終値!E71:R71&gt;終値!F71:S71)*(終値!E71:R71-終値!F71:S71))/SUMPRODUCT((終値!E71:R71&lt;終値!F71:S71)*(終値!F71:S71-終値!E71:R71))),100))</f>
        <v>30.946882217090064</v>
      </c>
      <c r="R71" s="500">
        <f>IF($D71="","",IFERROR(100-100/(1+SUMPRODUCT((((高値!E71:R71+安値!E71:R71+終値!E71:R71)/3)&gt;((高値!F71:S71+安値!F71:S71+終値!F71:S71)/3))*((高値!E71:R71+安値!E71:R71+終値!E71:R71)/3)*出来高!E71:R71)/SUMPRODUCT((((高値!E71:R71+安値!E71:R71+終値!E71:R71)/3)&lt;((高値!F71:S71+安値!F71:S71+終値!F71:S71)/3))*((高値!E71:R71+安値!E71:R71+終値!E71:R71)/3)*出来高!E71:R71)),50))</f>
        <v>30.6325813225357</v>
      </c>
      <c r="S71" s="497" t="str">
        <f>IF($D71="","",IF(AND(終値!E71&lt;終値!O71,$Q71&gt;(IFERROR(100-100/(1+SUMPRODUCT((終値!O71:AB71&gt;終値!P71:AC71)*(終値!O71:AB71-終値!P71:AC71))/SUMPRODUCT((終値!O71:AB71&lt;終値!P71:AC71)*(終値!P71:AC71-終値!O71:AB71))),100))),"強気div▲",IF(AND(終値!E71&gt;終値!O71,$Q71&lt;(IFERROR(100-100/(1+SUMPRODUCT((終値!O71:AB71&gt;終値!P71:AC71)*(終値!O71:AB71-終値!P71:AC71))/SUMPRODUCT((終値!O71:AB71&lt;終値!P71:AC71)*(終値!P71:AC71-終値!O71:AB71))),100))),"弱気div▼","－")))</f>
        <v>－</v>
      </c>
      <c r="T71" s="497" t="str">
        <f t="shared" si="14"/>
        <v>下walk▼</v>
      </c>
      <c r="U71" s="497" t="str">
        <f>IF(終値!A71="","",BB_スイング!BT71)</f>
        <v>二番天井M▼</v>
      </c>
      <c r="V71" s="505">
        <f>IF($D71="","",IFERROR(出来高!E71/AVERAGE(出来高!E71:I71),""))</f>
        <v>0.8166624461889086</v>
      </c>
      <c r="W71" s="506" t="str">
        <f>IF($D71="","",IF(AND($D71&gt;$G71,$O71="拡大↑",OR($N71="スクイーズ★",$N71="収縮")),"◎スクイーズブレイク買",IF(AND($D71&gt;=$H71,$R71&gt;=BB設定!$B$10),"○順張り継続(walk)",IF(AND($S71="強気div▲",$D71&gt;$I71,LEFT($U71,4)&lt;&gt;"二番天井"),"○反発(ダイバ)買",IF($U71="二番底W▲","△二番底買(確)",IF($U71="二番底W形成","△二番底形成",IF(LEFT($U71,4)="二番天井","▼二番天井警戒",IF($D71&lt;$J71,"▼-2σ割れ危険",IF(AND($D71&gt;$E71,$K71&lt;0.6,$R71&gt;=50),"・押し目注目",IF($N71="スクイーズ★","☆スクイーズ監視","様子見"))))))))))</f>
        <v>▼二番天井警戒</v>
      </c>
      <c r="X71" s="501">
        <f t="shared" ref="X71:X134" si="20">IF($D71="","",MAX(0,MIN(100,IF($L71&lt;=$M71*1.15,20,IF($L71&lt;=$M71*1.4,10,0))+IF($D71&gt;$G71,20,IF($D71&gt;$H71,12,IF($D71&gt;$E71,5,0)))+IF($O71="拡大↑",10,0)+IF($R71&gt;=80,15,IF($R71&gt;=60,10,IF($R71&gt;=50,5,0)))+IF(AND($Q71&gt;=50,$Q71&lt;=70),10,IF($Q71&gt;70,3,IF($Q71&gt;=40,5,0)))+IF(AND($S71="強気div▲",$T71&lt;&gt;"下walk▼"),15,IF(AND($S71="強気div▲",$T71="下walk▼"),5,0))+IF($T71="上walk▲",5,0)+IF($V71&gt;=2,5,IF($V71&gt;=1.5,3,0))+IF(LEFT($U71,4)="二番天井",-15,0)+IF($D71&lt;$E71,-10,0)+IF($T71="下walk▼",-10,0)+IF($K71&lt;0.2,-5,0))))</f>
        <v>0</v>
      </c>
      <c r="Y71" s="498">
        <f t="shared" si="15"/>
        <v>2215</v>
      </c>
      <c r="Z71" s="498">
        <f t="shared" si="16"/>
        <v>2392.4086766517075</v>
      </c>
      <c r="AA71" s="498">
        <f t="shared" si="17"/>
        <v>2198</v>
      </c>
      <c r="AB71" s="498">
        <f t="shared" ref="AB71:AB134" si="21">IF($D71="","",IF($D71&gt;$G71,$E71+3*$F71,$G71))</f>
        <v>2468.7673533034149</v>
      </c>
      <c r="AC71" s="504">
        <f t="shared" si="18"/>
        <v>14.93</v>
      </c>
      <c r="AD71" s="498">
        <f>IF($D71="","",MIN(終値!E71:I71))</f>
        <v>2198</v>
      </c>
      <c r="AE71" s="500">
        <f t="shared" si="19"/>
        <v>9.9290000000000003E-2</v>
      </c>
    </row>
    <row r="72" spans="1:31">
      <c r="A72" s="497" t="str">
        <f>IF(終値!A72="","",HYPERLINK("https://kabutan.jp/stock/?code="&amp;終値!A72,"📈"))</f>
        <v>📈</v>
      </c>
      <c r="B72" s="497" t="str">
        <f>IF(終値!A72="","",終値!A72)</f>
        <v>6027</v>
      </c>
      <c r="C72" s="496" t="str">
        <f>IF(終値!A72="","",終値!B72)</f>
        <v>弁護士ドットコム</v>
      </c>
      <c r="D72" s="498">
        <f>IF(終値!A72="","",終値!E72)</f>
        <v>2358</v>
      </c>
      <c r="E72" s="498">
        <f>IF($D72="","",AVERAGE(終値!E72:X72))</f>
        <v>2325.0500000000002</v>
      </c>
      <c r="F72" s="499">
        <f>IF($D72="","",STDEVP(終値!E72:X72))</f>
        <v>56.486701974889627</v>
      </c>
      <c r="G72" s="498">
        <f>IF($D72="","",$E72+BB設定!$B$4*$F72)</f>
        <v>2438.0234039497795</v>
      </c>
      <c r="H72" s="498">
        <f>IF($D72="","",$E72+BB設定!$B$5*$F72)</f>
        <v>2381.5367019748896</v>
      </c>
      <c r="I72" s="498">
        <f>IF($D72="","",$E72-BB設定!$B$5*$F72)</f>
        <v>2268.5632980251107</v>
      </c>
      <c r="J72" s="498">
        <f>IF($D72="","",$E72-BB設定!$B$4*$F72)</f>
        <v>2212.0765960502208</v>
      </c>
      <c r="K72" s="503">
        <f t="shared" si="11"/>
        <v>0.6458307833879523</v>
      </c>
      <c r="L72" s="502">
        <f t="shared" si="12"/>
        <v>9.7179332874372033</v>
      </c>
      <c r="M72" s="502">
        <f>IF($D72="","",IFERROR(MIN(BB_帯幅!B72:AP72)*100,""))</f>
        <v>9.7179332874371944</v>
      </c>
      <c r="N72" s="497" t="str">
        <f>IF($L72="","",IF($L72&lt;=$M72*BB設定!$B$7,"スクイーズ★",IF($L72&lt;=$M72*1.3,"収縮","－")))</f>
        <v>スクイーズ★</v>
      </c>
      <c r="O72" s="497" t="str">
        <f>IF($D72="","",IF(AND(BB_帯幅!B72&gt;BB_帯幅!C72,BB_帯幅!C72&gt;BB_帯幅!D72),"拡大↑","縮小↓"))</f>
        <v>縮小↓</v>
      </c>
      <c r="P72" s="497" t="str">
        <f t="shared" si="13"/>
        <v>バンド内</v>
      </c>
      <c r="Q72" s="500">
        <f>IF($D72="","",IFERROR(100-100/(1+SUMPRODUCT((終値!E72:R72&gt;終値!F72:S72)*(終値!E72:R72-終値!F72:S72))/SUMPRODUCT((終値!E72:R72&lt;終値!F72:S72)*(終値!F72:S72-終値!E72:R72))),100))</f>
        <v>47.557003257328994</v>
      </c>
      <c r="R72" s="500">
        <f>IF($D72="","",IFERROR(100-100/(1+SUMPRODUCT((((高値!E72:R72+安値!E72:R72+終値!E72:R72)/3)&gt;((高値!F72:S72+安値!F72:S72+終値!F72:S72)/3))*((高値!E72:R72+安値!E72:R72+終値!E72:R72)/3)*出来高!E72:R72)/SUMPRODUCT((((高値!E72:R72+安値!E72:R72+終値!E72:R72)/3)&lt;((高値!F72:S72+安値!F72:S72+終値!F72:S72)/3))*((高値!E72:R72+安値!E72:R72+終値!E72:R72)/3)*出来高!E72:R72)),50))</f>
        <v>40.379439869294707</v>
      </c>
      <c r="S72" s="497" t="str">
        <f>IF($D72="","",IF(AND(終値!E72&lt;終値!O72,$Q72&gt;(IFERROR(100-100/(1+SUMPRODUCT((終値!O72:AB72&gt;終値!P72:AC72)*(終値!O72:AB72-終値!P72:AC72))/SUMPRODUCT((終値!O72:AB72&lt;終値!P72:AC72)*(終値!P72:AC72-終値!O72:AB72))),100))),"強気div▲",IF(AND(終値!E72&gt;終値!O72,$Q72&lt;(IFERROR(100-100/(1+SUMPRODUCT((終値!O72:AB72&gt;終値!P72:AC72)*(終値!O72:AB72-終値!P72:AC72))/SUMPRODUCT((終値!O72:AB72&lt;終値!P72:AC72)*(終値!P72:AC72-終値!O72:AB72))),100))),"弱気div▼","－")))</f>
        <v>－</v>
      </c>
      <c r="T72" s="497" t="str">
        <f t="shared" si="14"/>
        <v>－</v>
      </c>
      <c r="U72" s="497" t="str">
        <f>IF(終値!A72="","",BB_スイング!BT72)</f>
        <v>二番底W形成</v>
      </c>
      <c r="V72" s="505">
        <f>IF($D72="","",IFERROR(出来高!E72/AVERAGE(出来高!E72:I72),""))</f>
        <v>1.2124248496993988</v>
      </c>
      <c r="W72" s="506" t="str">
        <f>IF($D72="","",IF(AND($D72&gt;$G72,$O72="拡大↑",OR($N72="スクイーズ★",$N72="収縮")),"◎スクイーズブレイク買",IF(AND($D72&gt;=$H72,$R72&gt;=BB設定!$B$10),"○順張り継続(walk)",IF(AND($S72="強気div▲",$D72&gt;$I72,LEFT($U72,4)&lt;&gt;"二番天井"),"○反発(ダイバ)買",IF($U72="二番底W▲","△二番底買(確)",IF($U72="二番底W形成","△二番底形成",IF(LEFT($U72,4)="二番天井","▼二番天井警戒",IF($D72&lt;$J72,"▼-2σ割れ危険",IF(AND($D72&gt;$E72,$K72&lt;0.6,$R72&gt;=50),"・押し目注目",IF($N72="スクイーズ★","☆スクイーズ監視","様子見"))))))))))</f>
        <v>△二番底形成</v>
      </c>
      <c r="X72" s="501">
        <f t="shared" si="20"/>
        <v>30</v>
      </c>
      <c r="Y72" s="498">
        <f t="shared" si="15"/>
        <v>2358</v>
      </c>
      <c r="Z72" s="498">
        <f t="shared" si="16"/>
        <v>2381.5367019748896</v>
      </c>
      <c r="AA72" s="498">
        <f t="shared" si="17"/>
        <v>2325.0500000000002</v>
      </c>
      <c r="AB72" s="498">
        <f t="shared" si="21"/>
        <v>2438.0234039497795</v>
      </c>
      <c r="AC72" s="504">
        <f t="shared" si="18"/>
        <v>2.4300000000000002</v>
      </c>
      <c r="AD72" s="498">
        <f>IF($D72="","",MIN(終値!E72:I72))</f>
        <v>2277</v>
      </c>
      <c r="AE72" s="500">
        <f t="shared" si="19"/>
        <v>30.09928</v>
      </c>
    </row>
    <row r="73" spans="1:31">
      <c r="A73" s="497" t="str">
        <f>IF(終値!A73="","",HYPERLINK("https://kabutan.jp/stock/?code="&amp;終値!A73,"📈"))</f>
        <v>📈</v>
      </c>
      <c r="B73" s="497" t="str">
        <f>IF(終値!A73="","",終値!A73)</f>
        <v>7806</v>
      </c>
      <c r="C73" s="496" t="str">
        <f>IF(終値!A73="","",終値!B73)</f>
        <v>ＭＴＧ</v>
      </c>
      <c r="D73" s="498">
        <f>IF(終値!A73="","",終値!E73)</f>
        <v>7710</v>
      </c>
      <c r="E73" s="498">
        <f>IF($D73="","",AVERAGE(終値!E73:X73))</f>
        <v>7581</v>
      </c>
      <c r="F73" s="499">
        <f>IF($D73="","",STDEVP(終値!E73:X73))</f>
        <v>225.47505405254924</v>
      </c>
      <c r="G73" s="498">
        <f>IF($D73="","",$E73+BB設定!$B$4*$F73)</f>
        <v>8031.9501081050985</v>
      </c>
      <c r="H73" s="498">
        <f>IF($D73="","",$E73+BB設定!$B$5*$F73)</f>
        <v>7806.4750540525492</v>
      </c>
      <c r="I73" s="498">
        <f>IF($D73="","",$E73-BB設定!$B$5*$F73)</f>
        <v>7355.5249459474508</v>
      </c>
      <c r="J73" s="498">
        <f>IF($D73="","",$E73-BB設定!$B$4*$F73)</f>
        <v>7130.0498918949015</v>
      </c>
      <c r="K73" s="503">
        <f t="shared" si="11"/>
        <v>0.64303134391303352</v>
      </c>
      <c r="L73" s="502">
        <f t="shared" si="12"/>
        <v>11.896850233612939</v>
      </c>
      <c r="M73" s="502">
        <f>IF($D73="","",IFERROR(MIN(BB_帯幅!B73:AP73)*100,""))</f>
        <v>11.896850233612939</v>
      </c>
      <c r="N73" s="497" t="str">
        <f>IF($L73="","",IF($L73&lt;=$M73*BB設定!$B$7,"スクイーズ★",IF($L73&lt;=$M73*1.3,"収縮","－")))</f>
        <v>スクイーズ★</v>
      </c>
      <c r="O73" s="497" t="str">
        <f>IF($D73="","",IF(AND(BB_帯幅!B73&gt;BB_帯幅!C73,BB_帯幅!C73&gt;BB_帯幅!D73),"拡大↑","縮小↓"))</f>
        <v>縮小↓</v>
      </c>
      <c r="P73" s="497" t="str">
        <f t="shared" si="13"/>
        <v>バンド内</v>
      </c>
      <c r="Q73" s="500">
        <f>IF($D73="","",IFERROR(100-100/(1+SUMPRODUCT((終値!E73:R73&gt;終値!F73:S73)*(終値!E73:R73-終値!F73:S73))/SUMPRODUCT((終値!E73:R73&lt;終値!F73:S73)*(終値!F73:S73-終値!E73:R73))),100))</f>
        <v>43.895348837209305</v>
      </c>
      <c r="R73" s="500">
        <f>IF($D73="","",IFERROR(100-100/(1+SUMPRODUCT((((高値!E73:R73+安値!E73:R73+終値!E73:R73)/3)&gt;((高値!F73:S73+安値!F73:S73+終値!F73:S73)/3))*((高値!E73:R73+安値!E73:R73+終値!E73:R73)/3)*出来高!E73:R73)/SUMPRODUCT((((高値!E73:R73+安値!E73:R73+終値!E73:R73)/3)&lt;((高値!F73:S73+安値!F73:S73+終値!F73:S73)/3))*((高値!E73:R73+安値!E73:R73+終値!E73:R73)/3)*出来高!E73:R73)),50))</f>
        <v>31.026964745230671</v>
      </c>
      <c r="S73" s="497" t="str">
        <f>IF($D73="","",IF(AND(終値!E73&lt;終値!O73,$Q73&gt;(IFERROR(100-100/(1+SUMPRODUCT((終値!O73:AB73&gt;終値!P73:AC73)*(終値!O73:AB73-終値!P73:AC73))/SUMPRODUCT((終値!O73:AB73&lt;終値!P73:AC73)*(終値!P73:AC73-終値!O73:AB73))),100))),"強気div▲",IF(AND(終値!E73&gt;終値!O73,$Q73&lt;(IFERROR(100-100/(1+SUMPRODUCT((終値!O73:AB73&gt;終値!P73:AC73)*(終値!O73:AB73-終値!P73:AC73))/SUMPRODUCT((終値!O73:AB73&lt;終値!P73:AC73)*(終値!P73:AC73-終値!O73:AB73))),100))),"弱気div▼","－")))</f>
        <v>－</v>
      </c>
      <c r="T73" s="497" t="str">
        <f t="shared" si="14"/>
        <v>－</v>
      </c>
      <c r="U73" s="497" t="str">
        <f>IF(終値!A73="","",BB_スイング!BT73)</f>
        <v>二番底W形成</v>
      </c>
      <c r="V73" s="505">
        <f>IF($D73="","",IFERROR(出来高!E73/AVERAGE(出来高!E73:I73),""))</f>
        <v>1.2265674051484439</v>
      </c>
      <c r="W73" s="506" t="str">
        <f>IF($D73="","",IF(AND($D73&gt;$G73,$O73="拡大↑",OR($N73="スクイーズ★",$N73="収縮")),"◎スクイーズブレイク買",IF(AND($D73&gt;=$H73,$R73&gt;=BB設定!$B$10),"○順張り継続(walk)",IF(AND($S73="強気div▲",$D73&gt;$I73,LEFT($U73,4)&lt;&gt;"二番天井"),"○反発(ダイバ)買",IF($U73="二番底W▲","△二番底買(確)",IF($U73="二番底W形成","△二番底形成",IF(LEFT($U73,4)="二番天井","▼二番天井警戒",IF($D73&lt;$J73,"▼-2σ割れ危険",IF(AND($D73&gt;$E73,$K73&lt;0.6,$R73&gt;=50),"・押し目注目",IF($N73="スクイーズ★","☆スクイーズ監視","様子見"))))))))))</f>
        <v>△二番底形成</v>
      </c>
      <c r="X73" s="501">
        <f t="shared" si="20"/>
        <v>30</v>
      </c>
      <c r="Y73" s="498">
        <f t="shared" si="15"/>
        <v>7710</v>
      </c>
      <c r="Z73" s="498">
        <f t="shared" si="16"/>
        <v>7806.4750540525492</v>
      </c>
      <c r="AA73" s="498">
        <f t="shared" si="17"/>
        <v>7581</v>
      </c>
      <c r="AB73" s="498">
        <f t="shared" si="21"/>
        <v>8031.9501081050985</v>
      </c>
      <c r="AC73" s="504">
        <f t="shared" si="18"/>
        <v>2.5</v>
      </c>
      <c r="AD73" s="498">
        <f>IF($D73="","",MIN(終値!E73:I73))</f>
        <v>7400</v>
      </c>
      <c r="AE73" s="500">
        <f t="shared" si="19"/>
        <v>30.099270000000001</v>
      </c>
    </row>
    <row r="74" spans="1:31" ht="24">
      <c r="A74" s="497" t="str">
        <f>IF(終値!A74="","",HYPERLINK("https://kabutan.jp/stock/?code="&amp;終値!A74,"📈"))</f>
        <v>📈</v>
      </c>
      <c r="B74" s="497" t="str">
        <f>IF(終値!A74="","",終値!A74)</f>
        <v>9202</v>
      </c>
      <c r="C74" s="496" t="str">
        <f>IF(終値!A74="","",終値!B74)</f>
        <v>ＡＮＡホールディングス</v>
      </c>
      <c r="D74" s="498">
        <f>IF(終値!A74="","",終値!E74)</f>
        <v>3164</v>
      </c>
      <c r="E74" s="498">
        <f>IF($D74="","",AVERAGE(終値!E74:X74))</f>
        <v>3070.7249999999999</v>
      </c>
      <c r="F74" s="499">
        <f>IF($D74="","",STDEVP(終値!E74:X74))</f>
        <v>70.446340394657838</v>
      </c>
      <c r="G74" s="498">
        <f>IF($D74="","",$E74+BB設定!$B$4*$F74)</f>
        <v>3211.6176807893157</v>
      </c>
      <c r="H74" s="498">
        <f>IF($D74="","",$E74+BB設定!$B$5*$F74)</f>
        <v>3141.1713403946578</v>
      </c>
      <c r="I74" s="498">
        <f>IF($D74="","",$E74-BB設定!$B$5*$F74)</f>
        <v>3000.278659605342</v>
      </c>
      <c r="J74" s="498">
        <f>IF($D74="","",$E74-BB設定!$B$4*$F74)</f>
        <v>2929.8323192106841</v>
      </c>
      <c r="K74" s="503">
        <f t="shared" si="11"/>
        <v>0.83101435602421059</v>
      </c>
      <c r="L74" s="502">
        <f t="shared" si="12"/>
        <v>9.1765091819889975</v>
      </c>
      <c r="M74" s="502">
        <f>IF($D74="","",IFERROR(MIN(BB_帯幅!B74:AP74)*100,""))</f>
        <v>8.3437333265490388</v>
      </c>
      <c r="N74" s="497" t="str">
        <f>IF($L74="","",IF($L74&lt;=$M74*BB設定!$B$7,"スクイーズ★",IF($L74&lt;=$M74*1.3,"収縮","－")))</f>
        <v>スクイーズ★</v>
      </c>
      <c r="O74" s="497" t="str">
        <f>IF($D74="","",IF(AND(BB_帯幅!B74&gt;BB_帯幅!C74,BB_帯幅!C74&gt;BB_帯幅!D74),"拡大↑","縮小↓"))</f>
        <v>縮小↓</v>
      </c>
      <c r="P74" s="497" t="str">
        <f t="shared" si="13"/>
        <v>+1σ上</v>
      </c>
      <c r="Q74" s="500">
        <f>IF($D74="","",IFERROR(100-100/(1+SUMPRODUCT((終値!E74:R74&gt;終値!F74:S74)*(終値!E74:R74-終値!F74:S74))/SUMPRODUCT((終値!E74:R74&lt;終値!F74:S74)*(終値!F74:S74-終値!E74:R74))),100))</f>
        <v>63.021243115656965</v>
      </c>
      <c r="R74" s="500">
        <f>IF($D74="","",IFERROR(100-100/(1+SUMPRODUCT((((高値!E74:R74+安値!E74:R74+終値!E74:R74)/3)&gt;((高値!F74:S74+安値!F74:S74+終値!F74:S74)/3))*((高値!E74:R74+安値!E74:R74+終値!E74:R74)/3)*出来高!E74:R74)/SUMPRODUCT((((高値!E74:R74+安値!E74:R74+終値!E74:R74)/3)&lt;((高値!F74:S74+安値!F74:S74+終値!F74:S74)/3))*((高値!E74:R74+安値!E74:R74+終値!E74:R74)/3)*出来高!E74:R74)),50))</f>
        <v>50.584300496987467</v>
      </c>
      <c r="S74" s="497" t="str">
        <f>IF($D74="","",IF(AND(終値!E74&lt;終値!O74,$Q74&gt;(IFERROR(100-100/(1+SUMPRODUCT((終値!O74:AB74&gt;終値!P74:AC74)*(終値!O74:AB74-終値!P74:AC74))/SUMPRODUCT((終値!O74:AB74&lt;終値!P74:AC74)*(終値!P74:AC74-終値!O74:AB74))),100))),"強気div▲",IF(AND(終値!E74&gt;終値!O74,$Q74&lt;(IFERROR(100-100/(1+SUMPRODUCT((終値!O74:AB74&gt;終値!P74:AC74)*(終値!O74:AB74-終値!P74:AC74))/SUMPRODUCT((終値!O74:AB74&lt;終値!P74:AC74)*(終値!P74:AC74-終値!O74:AB74))),100))),"弱気div▼","－")))</f>
        <v>－</v>
      </c>
      <c r="T74" s="497" t="str">
        <f t="shared" si="14"/>
        <v>上walk▲</v>
      </c>
      <c r="U74" s="497" t="str">
        <f>IF(終値!A74="","",BB_スイング!BT74)</f>
        <v>－</v>
      </c>
      <c r="V74" s="505">
        <f>IF($D74="","",IFERROR(出来高!E74/AVERAGE(出来高!E74:I74),""))</f>
        <v>0.63437639056639761</v>
      </c>
      <c r="W74" s="506" t="str">
        <f>IF($D74="","",IF(AND($D74&gt;$G74,$O74="拡大↑",OR($N74="スクイーズ★",$N74="収縮")),"◎スクイーズブレイク買",IF(AND($D74&gt;=$H74,$R74&gt;=BB設定!$B$10),"○順張り継続(walk)",IF(AND($S74="強気div▲",$D74&gt;$I74,LEFT($U74,4)&lt;&gt;"二番天井"),"○反発(ダイバ)買",IF($U74="二番底W▲","△二番底買(確)",IF($U74="二番底W形成","△二番底形成",IF(LEFT($U74,4)="二番天井","▼二番天井警戒",IF($D74&lt;$J74,"▼-2σ割れ危険",IF(AND($D74&gt;$E74,$K74&lt;0.6,$R74&gt;=50),"・押し目注目",IF($N74="スクイーズ★","☆スクイーズ監視","様子見"))))))))))</f>
        <v>☆スクイーズ監視</v>
      </c>
      <c r="X74" s="501">
        <f t="shared" si="20"/>
        <v>52</v>
      </c>
      <c r="Y74" s="498">
        <f t="shared" si="15"/>
        <v>3164</v>
      </c>
      <c r="Z74" s="498">
        <f t="shared" si="16"/>
        <v>3141.1713403946578</v>
      </c>
      <c r="AA74" s="498">
        <f t="shared" si="17"/>
        <v>3070.7249999999999</v>
      </c>
      <c r="AB74" s="498">
        <f t="shared" si="21"/>
        <v>3211.6176807893157</v>
      </c>
      <c r="AC74" s="504">
        <f t="shared" si="18"/>
        <v>0.51</v>
      </c>
      <c r="AD74" s="498">
        <f>IF($D74="","",MIN(終値!E74:I74))</f>
        <v>3100</v>
      </c>
      <c r="AE74" s="500">
        <f t="shared" si="19"/>
        <v>52.099260000000001</v>
      </c>
    </row>
    <row r="75" spans="1:31" ht="24">
      <c r="A75" s="497" t="str">
        <f>IF(終値!A75="","",HYPERLINK("https://kabutan.jp/stock/?code="&amp;終値!A75,"📈"))</f>
        <v>📈</v>
      </c>
      <c r="B75" s="497" t="str">
        <f>IF(終値!A75="","",終値!A75)</f>
        <v>7846</v>
      </c>
      <c r="C75" s="496" t="str">
        <f>IF(終値!A75="","",終値!B75)</f>
        <v>パイロットコーポレーション</v>
      </c>
      <c r="D75" s="498">
        <f>IF(終値!A75="","",終値!E75)</f>
        <v>1813.5</v>
      </c>
      <c r="E75" s="498">
        <f>IF($D75="","",AVERAGE(終値!E75:X75))</f>
        <v>1793.5</v>
      </c>
      <c r="F75" s="499">
        <f>IF($D75="","",STDEVP(終値!E75:X75))</f>
        <v>24.976488944605485</v>
      </c>
      <c r="G75" s="498">
        <f>IF($D75="","",$E75+BB設定!$B$4*$F75)</f>
        <v>1843.4529778892111</v>
      </c>
      <c r="H75" s="498">
        <f>IF($D75="","",$E75+BB設定!$B$5*$F75)</f>
        <v>1818.4764889446055</v>
      </c>
      <c r="I75" s="498">
        <f>IF($D75="","",$E75-BB設定!$B$5*$F75)</f>
        <v>1768.5235110553945</v>
      </c>
      <c r="J75" s="498">
        <f>IF($D75="","",$E75-BB設定!$B$4*$F75)</f>
        <v>1743.5470221107889</v>
      </c>
      <c r="K75" s="503">
        <f t="shared" si="11"/>
        <v>0.7001882654959759</v>
      </c>
      <c r="L75" s="502">
        <f t="shared" si="12"/>
        <v>5.5704463773862356</v>
      </c>
      <c r="M75" s="502">
        <f>IF($D75="","",IFERROR(MIN(BB_帯幅!B75:AP75)*100,""))</f>
        <v>3.3115617523112344</v>
      </c>
      <c r="N75" s="497" t="str">
        <f>IF($L75="","",IF($L75&lt;=$M75*BB設定!$B$7,"スクイーズ★",IF($L75&lt;=$M75*1.3,"収縮","－")))</f>
        <v>－</v>
      </c>
      <c r="O75" s="497" t="str">
        <f>IF($D75="","",IF(AND(BB_帯幅!B75&gt;BB_帯幅!C75,BB_帯幅!C75&gt;BB_帯幅!D75),"拡大↑","縮小↓"))</f>
        <v>縮小↓</v>
      </c>
      <c r="P75" s="497" t="str">
        <f t="shared" si="13"/>
        <v>バンド内</v>
      </c>
      <c r="Q75" s="500">
        <f>IF($D75="","",IFERROR(100-100/(1+SUMPRODUCT((終値!E75:R75&gt;終値!F75:S75)*(終値!E75:R75-終値!F75:S75))/SUMPRODUCT((終値!E75:R75&lt;終値!F75:S75)*(終値!F75:S75-終値!E75:R75))),100))</f>
        <v>51.102941176470587</v>
      </c>
      <c r="R75" s="500">
        <f>IF($D75="","",IFERROR(100-100/(1+SUMPRODUCT((((高値!E75:R75+安値!E75:R75+終値!E75:R75)/3)&gt;((高値!F75:S75+安値!F75:S75+終値!F75:S75)/3))*((高値!E75:R75+安値!E75:R75+終値!E75:R75)/3)*出来高!E75:R75)/SUMPRODUCT((((高値!E75:R75+安値!E75:R75+終値!E75:R75)/3)&lt;((高値!F75:S75+安値!F75:S75+終値!F75:S75)/3))*((高値!E75:R75+安値!E75:R75+終値!E75:R75)/3)*出来高!E75:R75)),50))</f>
        <v>40.878795159207044</v>
      </c>
      <c r="S75" s="497" t="str">
        <f>IF($D75="","",IF(AND(終値!E75&lt;終値!O75,$Q75&gt;(IFERROR(100-100/(1+SUMPRODUCT((終値!O75:AB75&gt;終値!P75:AC75)*(終値!O75:AB75-終値!P75:AC75))/SUMPRODUCT((終値!O75:AB75&lt;終値!P75:AC75)*(終値!P75:AC75-終値!O75:AB75))),100))),"強気div▲",IF(AND(終値!E75&gt;終値!O75,$Q75&lt;(IFERROR(100-100/(1+SUMPRODUCT((終値!O75:AB75&gt;終値!P75:AC75)*(終値!O75:AB75-終値!P75:AC75))/SUMPRODUCT((終値!O75:AB75&lt;終値!P75:AC75)*(終値!P75:AC75-終値!O75:AB75))),100))),"弱気div▼","－")))</f>
        <v>弱気div▼</v>
      </c>
      <c r="T75" s="497" t="str">
        <f t="shared" si="14"/>
        <v>－</v>
      </c>
      <c r="U75" s="497" t="str">
        <f>IF(終値!A75="","",BB_スイング!BT75)</f>
        <v>二番底W形成</v>
      </c>
      <c r="V75" s="505">
        <f>IF($D75="","",IFERROR(出来高!E75/AVERAGE(出来高!E75:I75),""))</f>
        <v>1.1216764308246958</v>
      </c>
      <c r="W75" s="506" t="str">
        <f>IF($D75="","",IF(AND($D75&gt;$G75,$O75="拡大↑",OR($N75="スクイーズ★",$N75="収縮")),"◎スクイーズブレイク買",IF(AND($D75&gt;=$H75,$R75&gt;=BB設定!$B$10),"○順張り継続(walk)",IF(AND($S75="強気div▲",$D75&gt;$I75,LEFT($U75,4)&lt;&gt;"二番天井"),"○反発(ダイバ)買",IF($U75="二番底W▲","△二番底買(確)",IF($U75="二番底W形成","△二番底形成",IF(LEFT($U75,4)="二番天井","▼二番天井警戒",IF($D75&lt;$J75,"▼-2σ割れ危険",IF(AND($D75&gt;$E75,$K75&lt;0.6,$R75&gt;=50),"・押し目注目",IF($N75="スクイーズ★","☆スクイーズ監視","様子見"))))))))))</f>
        <v>△二番底形成</v>
      </c>
      <c r="X75" s="501">
        <f t="shared" si="20"/>
        <v>15</v>
      </c>
      <c r="Y75" s="498">
        <f t="shared" si="15"/>
        <v>1813.5</v>
      </c>
      <c r="Z75" s="498">
        <f t="shared" si="16"/>
        <v>1818.4764889446055</v>
      </c>
      <c r="AA75" s="498">
        <f t="shared" si="17"/>
        <v>1793.5</v>
      </c>
      <c r="AB75" s="498">
        <f t="shared" si="21"/>
        <v>1843.4529778892111</v>
      </c>
      <c r="AC75" s="504">
        <f t="shared" si="18"/>
        <v>1.5</v>
      </c>
      <c r="AD75" s="498">
        <f>IF($D75="","",MIN(終値!E75:I75))</f>
        <v>1774.5</v>
      </c>
      <c r="AE75" s="500">
        <f t="shared" si="19"/>
        <v>15.09925</v>
      </c>
    </row>
    <row r="76" spans="1:31">
      <c r="A76" s="497" t="str">
        <f>IF(終値!A76="","",HYPERLINK("https://kabutan.jp/stock/?code="&amp;終値!A76,"📈"))</f>
        <v>📈</v>
      </c>
      <c r="B76" s="497" t="str">
        <f>IF(終値!A76="","",終値!A76)</f>
        <v>2802</v>
      </c>
      <c r="C76" s="496" t="str">
        <f>IF(終値!A76="","",終値!B76)</f>
        <v>味の素</v>
      </c>
      <c r="D76" s="498">
        <f>IF(終値!A76="","",終値!E76)</f>
        <v>5196</v>
      </c>
      <c r="E76" s="498">
        <f>IF($D76="","",AVERAGE(終値!E76:X76))</f>
        <v>5228.6499999999996</v>
      </c>
      <c r="F76" s="499">
        <f>IF($D76="","",STDEVP(終値!E76:X76))</f>
        <v>294.0801378876173</v>
      </c>
      <c r="G76" s="498">
        <f>IF($D76="","",$E76+BB設定!$B$4*$F76)</f>
        <v>5816.810275775234</v>
      </c>
      <c r="H76" s="498">
        <f>IF($D76="","",$E76+BB設定!$B$5*$F76)</f>
        <v>5522.7301378876173</v>
      </c>
      <c r="I76" s="498">
        <f>IF($D76="","",$E76-BB設定!$B$5*$F76)</f>
        <v>4934.569862112382</v>
      </c>
      <c r="J76" s="498">
        <f>IF($D76="","",$E76-BB設定!$B$4*$F76)</f>
        <v>4640.4897242247653</v>
      </c>
      <c r="K76" s="503">
        <f t="shared" si="11"/>
        <v>0.47224396023943921</v>
      </c>
      <c r="L76" s="502">
        <f t="shared" si="12"/>
        <v>22.497595967419294</v>
      </c>
      <c r="M76" s="502">
        <f>IF($D76="","",IFERROR(MIN(BB_帯幅!B76:AP76)*100,""))</f>
        <v>13.713470034158062</v>
      </c>
      <c r="N76" s="497" t="str">
        <f>IF($L76="","",IF($L76&lt;=$M76*BB設定!$B$7,"スクイーズ★",IF($L76&lt;=$M76*1.3,"収縮","－")))</f>
        <v>－</v>
      </c>
      <c r="O76" s="497" t="str">
        <f>IF($D76="","",IF(AND(BB_帯幅!B76&gt;BB_帯幅!C76,BB_帯幅!C76&gt;BB_帯幅!D76),"拡大↑","縮小↓"))</f>
        <v>縮小↓</v>
      </c>
      <c r="P76" s="497" t="str">
        <f t="shared" si="13"/>
        <v>バンド内</v>
      </c>
      <c r="Q76" s="500">
        <f>IF($D76="","",IFERROR(100-100/(1+SUMPRODUCT((終値!E76:R76&gt;終値!F76:S76)*(終値!E76:R76-終値!F76:S76))/SUMPRODUCT((終値!E76:R76&lt;終値!F76:S76)*(終値!F76:S76-終値!E76:R76))),100))</f>
        <v>44.144783534421578</v>
      </c>
      <c r="R76" s="500">
        <f>IF($D76="","",IFERROR(100-100/(1+SUMPRODUCT((((高値!E76:R76+安値!E76:R76+終値!E76:R76)/3)&gt;((高値!F76:S76+安値!F76:S76+終値!F76:S76)/3))*((高値!E76:R76+安値!E76:R76+終値!E76:R76)/3)*出来高!E76:R76)/SUMPRODUCT((((高値!E76:R76+安値!E76:R76+終値!E76:R76)/3)&lt;((高値!F76:S76+安値!F76:S76+終値!F76:S76)/3))*((高値!E76:R76+安値!E76:R76+終値!E76:R76)/3)*出来高!E76:R76)),50))</f>
        <v>44.443355836546722</v>
      </c>
      <c r="S76" s="497" t="str">
        <f>IF($D76="","",IF(AND(終値!E76&lt;終値!O76,$Q76&gt;(IFERROR(100-100/(1+SUMPRODUCT((終値!O76:AB76&gt;終値!P76:AC76)*(終値!O76:AB76-終値!P76:AC76))/SUMPRODUCT((終値!O76:AB76&lt;終値!P76:AC76)*(終値!P76:AC76-終値!O76:AB76))),100))),"強気div▲",IF(AND(終値!E76&gt;終値!O76,$Q76&lt;(IFERROR(100-100/(1+SUMPRODUCT((終値!O76:AB76&gt;終値!P76:AC76)*(終値!O76:AB76-終値!P76:AC76))/SUMPRODUCT((終値!O76:AB76&lt;終値!P76:AC76)*(終値!P76:AC76-終値!O76:AB76))),100))),"弱気div▼","－")))</f>
        <v>－</v>
      </c>
      <c r="T76" s="497" t="str">
        <f t="shared" si="14"/>
        <v>－</v>
      </c>
      <c r="U76" s="497" t="str">
        <f>IF(終値!A76="","",BB_スイング!BT76)</f>
        <v>－</v>
      </c>
      <c r="V76" s="505">
        <f>IF($D76="","",IFERROR(出来高!E76/AVERAGE(出来高!E76:I76),""))</f>
        <v>1.0875988339668463</v>
      </c>
      <c r="W76" s="506" t="str">
        <f>IF($D76="","",IF(AND($D76&gt;$G76,$O76="拡大↑",OR($N76="スクイーズ★",$N76="収縮")),"◎スクイーズブレイク買",IF(AND($D76&gt;=$H76,$R76&gt;=BB設定!$B$10),"○順張り継続(walk)",IF(AND($S76="強気div▲",$D76&gt;$I76,LEFT($U76,4)&lt;&gt;"二番天井"),"○反発(ダイバ)買",IF($U76="二番底W▲","△二番底買(確)",IF($U76="二番底W形成","△二番底形成",IF(LEFT($U76,4)="二番天井","▼二番天井警戒",IF($D76&lt;$J76,"▼-2σ割れ危険",IF(AND($D76&gt;$E76,$K76&lt;0.6,$R76&gt;=50),"・押し目注目",IF($N76="スクイーズ★","☆スクイーズ監視","様子見"))))))))))</f>
        <v>様子見</v>
      </c>
      <c r="X76" s="501">
        <f t="shared" si="20"/>
        <v>0</v>
      </c>
      <c r="Y76" s="498">
        <f t="shared" si="15"/>
        <v>5196</v>
      </c>
      <c r="Z76" s="498">
        <f t="shared" si="16"/>
        <v>5522.7301378876173</v>
      </c>
      <c r="AA76" s="498">
        <f t="shared" si="17"/>
        <v>4896</v>
      </c>
      <c r="AB76" s="498">
        <f t="shared" si="21"/>
        <v>5816.810275775234</v>
      </c>
      <c r="AC76" s="504">
        <f t="shared" si="18"/>
        <v>2.0699999999999998</v>
      </c>
      <c r="AD76" s="498">
        <f>IF($D76="","",MIN(終値!E76:I76))</f>
        <v>4896</v>
      </c>
      <c r="AE76" s="500">
        <f t="shared" si="19"/>
        <v>9.9239999999999995E-2</v>
      </c>
    </row>
    <row r="77" spans="1:31">
      <c r="A77" s="497" t="str">
        <f>IF(終値!A77="","",HYPERLINK("https://kabutan.jp/stock/?code="&amp;終値!A77,"📈"))</f>
        <v>📈</v>
      </c>
      <c r="B77" s="497" t="str">
        <f>IF(終値!A77="","",終値!A77)</f>
        <v>7203</v>
      </c>
      <c r="C77" s="496" t="str">
        <f>IF(終値!A77="","",終値!B77)</f>
        <v>トヨタ自動車</v>
      </c>
      <c r="D77" s="498">
        <f>IF(終値!A77="","",終値!E77)</f>
        <v>2983.5</v>
      </c>
      <c r="E77" s="498">
        <f>IF($D77="","",AVERAGE(終値!E77:X77))</f>
        <v>2943.85</v>
      </c>
      <c r="F77" s="499">
        <f>IF($D77="","",STDEVP(終値!E77:X77))</f>
        <v>100.98256037554206</v>
      </c>
      <c r="G77" s="498">
        <f>IF($D77="","",$E77+BB設定!$B$4*$F77)</f>
        <v>3145.8151207510841</v>
      </c>
      <c r="H77" s="498">
        <f>IF($D77="","",$E77+BB設定!$B$5*$F77)</f>
        <v>3044.832560375542</v>
      </c>
      <c r="I77" s="498">
        <f>IF($D77="","",$E77-BB設定!$B$5*$F77)</f>
        <v>2842.8674396244578</v>
      </c>
      <c r="J77" s="498">
        <f>IF($D77="","",$E77-BB設定!$B$4*$F77)</f>
        <v>2741.8848792489157</v>
      </c>
      <c r="K77" s="503">
        <f t="shared" si="11"/>
        <v>0.59816051368807266</v>
      </c>
      <c r="L77" s="502">
        <f t="shared" si="12"/>
        <v>13.721155680560098</v>
      </c>
      <c r="M77" s="502">
        <f>IF($D77="","",IFERROR(MIN(BB_帯幅!B77:AP77)*100,""))</f>
        <v>7.7555773402393671</v>
      </c>
      <c r="N77" s="497" t="str">
        <f>IF($L77="","",IF($L77&lt;=$M77*BB設定!$B$7,"スクイーズ★",IF($L77&lt;=$M77*1.3,"収縮","－")))</f>
        <v>－</v>
      </c>
      <c r="O77" s="497" t="str">
        <f>IF($D77="","",IF(AND(BB_帯幅!B77&gt;BB_帯幅!C77,BB_帯幅!C77&gt;BB_帯幅!D77),"拡大↑","縮小↓"))</f>
        <v>縮小↓</v>
      </c>
      <c r="P77" s="497" t="str">
        <f t="shared" si="13"/>
        <v>バンド内</v>
      </c>
      <c r="Q77" s="500">
        <f>IF($D77="","",IFERROR(100-100/(1+SUMPRODUCT((終値!E77:R77&gt;終値!F77:S77)*(終値!E77:R77-終値!F77:S77))/SUMPRODUCT((終値!E77:R77&lt;終値!F77:S77)*(終値!F77:S77-終値!E77:R77))),100))</f>
        <v>54.490657022302592</v>
      </c>
      <c r="R77" s="500">
        <f>IF($D77="","",IFERROR(100-100/(1+SUMPRODUCT((((高値!E77:R77+安値!E77:R77+終値!E77:R77)/3)&gt;((高値!F77:S77+安値!F77:S77+終値!F77:S77)/3))*((高値!E77:R77+安値!E77:R77+終値!E77:R77)/3)*出来高!E77:R77)/SUMPRODUCT((((高値!E77:R77+安値!E77:R77+終値!E77:R77)/3)&lt;((高値!F77:S77+安値!F77:S77+終値!F77:S77)/3))*((高値!E77:R77+安値!E77:R77+終値!E77:R77)/3)*出来高!E77:R77)),50))</f>
        <v>35.124895832468781</v>
      </c>
      <c r="S77" s="497" t="str">
        <f>IF($D77="","",IF(AND(終値!E77&lt;終値!O77,$Q77&gt;(IFERROR(100-100/(1+SUMPRODUCT((終値!O77:AB77&gt;終値!P77:AC77)*(終値!O77:AB77-終値!P77:AC77))/SUMPRODUCT((終値!O77:AB77&lt;終値!P77:AC77)*(終値!P77:AC77-終値!O77:AB77))),100))),"強気div▲",IF(AND(終値!E77&gt;終値!O77,$Q77&lt;(IFERROR(100-100/(1+SUMPRODUCT((終値!O77:AB77&gt;終値!P77:AC77)*(終値!O77:AB77-終値!P77:AC77))/SUMPRODUCT((終値!O77:AB77&lt;終値!P77:AC77)*(終値!P77:AC77-終値!O77:AB77))),100))),"弱気div▼","－")))</f>
        <v>弱気div▼</v>
      </c>
      <c r="T77" s="497" t="str">
        <f t="shared" si="14"/>
        <v>－</v>
      </c>
      <c r="U77" s="497" t="str">
        <f>IF(終値!A77="","",BB_スイング!BT77)</f>
        <v>二番底W▲</v>
      </c>
      <c r="V77" s="505">
        <f>IF($D77="","",IFERROR(出来高!E77/AVERAGE(出来高!E77:I77),""))</f>
        <v>0.69202902158435964</v>
      </c>
      <c r="W77" s="506" t="str">
        <f>IF($D77="","",IF(AND($D77&gt;$G77,$O77="拡大↑",OR($N77="スクイーズ★",$N77="収縮")),"◎スクイーズブレイク買",IF(AND($D77&gt;=$H77,$R77&gt;=BB設定!$B$10),"○順張り継続(walk)",IF(AND($S77="強気div▲",$D77&gt;$I77,LEFT($U77,4)&lt;&gt;"二番天井"),"○反発(ダイバ)買",IF($U77="二番底W▲","△二番底買(確)",IF($U77="二番底W形成","△二番底形成",IF(LEFT($U77,4)="二番天井","▼二番天井警戒",IF($D77&lt;$J77,"▼-2σ割れ危険",IF(AND($D77&gt;$E77,$K77&lt;0.6,$R77&gt;=50),"・押し目注目",IF($N77="スクイーズ★","☆スクイーズ監視","様子見"))))))))))</f>
        <v>△二番底買(確)</v>
      </c>
      <c r="X77" s="501">
        <f t="shared" si="20"/>
        <v>15</v>
      </c>
      <c r="Y77" s="498">
        <f t="shared" si="15"/>
        <v>2983.5</v>
      </c>
      <c r="Z77" s="498">
        <f t="shared" si="16"/>
        <v>3044.832560375542</v>
      </c>
      <c r="AA77" s="498">
        <f t="shared" si="17"/>
        <v>2943.85</v>
      </c>
      <c r="AB77" s="498">
        <f t="shared" si="21"/>
        <v>3145.8151207510841</v>
      </c>
      <c r="AC77" s="504">
        <f t="shared" si="18"/>
        <v>4.09</v>
      </c>
      <c r="AD77" s="498">
        <f>IF($D77="","",MIN(終値!E77:I77))</f>
        <v>2914.5</v>
      </c>
      <c r="AE77" s="500">
        <f t="shared" si="19"/>
        <v>15.09923</v>
      </c>
    </row>
    <row r="78" spans="1:31">
      <c r="A78" s="497" t="str">
        <f>IF(終値!A78="","",HYPERLINK("https://kabutan.jp/stock/?code="&amp;終値!A78,"📈"))</f>
        <v>📈</v>
      </c>
      <c r="B78" s="497" t="str">
        <f>IF(終値!A78="","",終値!A78)</f>
        <v>6954</v>
      </c>
      <c r="C78" s="496" t="str">
        <f>IF(終値!A78="","",終値!B78)</f>
        <v>ファナック</v>
      </c>
      <c r="D78" s="498">
        <f>IF(終値!A78="","",終値!E78)</f>
        <v>6430</v>
      </c>
      <c r="E78" s="498">
        <f>IF($D78="","",AVERAGE(終値!E78:X78))</f>
        <v>6712.5</v>
      </c>
      <c r="F78" s="499">
        <f>IF($D78="","",STDEVP(終値!E78:X78))</f>
        <v>292.80787216193488</v>
      </c>
      <c r="G78" s="498">
        <f>IF($D78="","",$E78+BB設定!$B$4*$F78)</f>
        <v>7298.1157443238699</v>
      </c>
      <c r="H78" s="498">
        <f>IF($D78="","",$E78+BB設定!$B$5*$F78)</f>
        <v>7005.3078721619349</v>
      </c>
      <c r="I78" s="498">
        <f>IF($D78="","",$E78-BB設定!$B$5*$F78)</f>
        <v>6419.6921278380651</v>
      </c>
      <c r="J78" s="498">
        <f>IF($D78="","",$E78-BB設定!$B$4*$F78)</f>
        <v>6126.8842556761301</v>
      </c>
      <c r="K78" s="503">
        <f t="shared" si="11"/>
        <v>0.25880088373805255</v>
      </c>
      <c r="L78" s="502">
        <f t="shared" si="12"/>
        <v>17.448513797359251</v>
      </c>
      <c r="M78" s="502">
        <f>IF($D78="","",IFERROR(MIN(BB_帯幅!B78:AP78)*100,""))</f>
        <v>13.870668251491795</v>
      </c>
      <c r="N78" s="497" t="str">
        <f>IF($L78="","",IF($L78&lt;=$M78*BB設定!$B$7,"スクイーズ★",IF($L78&lt;=$M78*1.3,"収縮","－")))</f>
        <v>収縮</v>
      </c>
      <c r="O78" s="497" t="str">
        <f>IF($D78="","",IF(AND(BB_帯幅!B78&gt;BB_帯幅!C78,BB_帯幅!C78&gt;BB_帯幅!D78),"拡大↑","縮小↓"))</f>
        <v>縮小↓</v>
      </c>
      <c r="P78" s="497" t="str">
        <f t="shared" si="13"/>
        <v>バンド内</v>
      </c>
      <c r="Q78" s="500">
        <f>IF($D78="","",IFERROR(100-100/(1+SUMPRODUCT((終値!E78:R78&gt;終値!F78:S78)*(終値!E78:R78-終値!F78:S78))/SUMPRODUCT((終値!E78:R78&lt;終値!F78:S78)*(終値!F78:S78-終値!E78:R78))),100))</f>
        <v>42.091152815013402</v>
      </c>
      <c r="R78" s="500">
        <f>IF($D78="","",IFERROR(100-100/(1+SUMPRODUCT((((高値!E78:R78+安値!E78:R78+終値!E78:R78)/3)&gt;((高値!F78:S78+安値!F78:S78+終値!F78:S78)/3))*((高値!E78:R78+安値!E78:R78+終値!E78:R78)/3)*出来高!E78:R78)/SUMPRODUCT((((高値!E78:R78+安値!E78:R78+終値!E78:R78)/3)&lt;((高値!F78:S78+安値!F78:S78+終値!F78:S78)/3))*((高値!E78:R78+安値!E78:R78+終値!E78:R78)/3)*出来高!E78:R78)),50))</f>
        <v>59.933840269289824</v>
      </c>
      <c r="S78" s="497" t="str">
        <f>IF($D78="","",IF(AND(終値!E78&lt;終値!O78,$Q78&gt;(IFERROR(100-100/(1+SUMPRODUCT((終値!O78:AB78&gt;終値!P78:AC78)*(終値!O78:AB78-終値!P78:AC78))/SUMPRODUCT((終値!O78:AB78&lt;終値!P78:AC78)*(終値!P78:AC78-終値!O78:AB78))),100))),"強気div▲",IF(AND(終値!E78&gt;終値!O78,$Q78&lt;(IFERROR(100-100/(1+SUMPRODUCT((終値!O78:AB78&gt;終値!P78:AC78)*(終値!O78:AB78-終値!P78:AC78))/SUMPRODUCT((終値!O78:AB78&lt;終値!P78:AC78)*(終値!P78:AC78-終値!O78:AB78))),100))),"弱気div▼","－")))</f>
        <v>－</v>
      </c>
      <c r="T78" s="497" t="str">
        <f t="shared" si="14"/>
        <v>－</v>
      </c>
      <c r="U78" s="497" t="str">
        <f>IF(終値!A78="","",BB_スイング!BT78)</f>
        <v>二番天井M形成</v>
      </c>
      <c r="V78" s="505">
        <f>IF($D78="","",IFERROR(出来高!E78/AVERAGE(出来高!E78:I78),""))</f>
        <v>0.59456458292318159</v>
      </c>
      <c r="W78" s="506" t="str">
        <f>IF($D78="","",IF(AND($D78&gt;$G78,$O78="拡大↑",OR($N78="スクイーズ★",$N78="収縮")),"◎スクイーズブレイク買",IF(AND($D78&gt;=$H78,$R78&gt;=BB設定!$B$10),"○順張り継続(walk)",IF(AND($S78="強気div▲",$D78&gt;$I78,LEFT($U78,4)&lt;&gt;"二番天井"),"○反発(ダイバ)買",IF($U78="二番底W▲","△二番底買(確)",IF($U78="二番底W形成","△二番底形成",IF(LEFT($U78,4)="二番天井","▼二番天井警戒",IF($D78&lt;$J78,"▼-2σ割れ危険",IF(AND($D78&gt;$E78,$K78&lt;0.6,$R78&gt;=50),"・押し目注目",IF($N78="スクイーズ★","☆スクイーズ監視","様子見"))))))))))</f>
        <v>▼二番天井警戒</v>
      </c>
      <c r="X78" s="501">
        <f t="shared" si="20"/>
        <v>0</v>
      </c>
      <c r="Y78" s="498">
        <f t="shared" si="15"/>
        <v>6430</v>
      </c>
      <c r="Z78" s="498">
        <f t="shared" si="16"/>
        <v>7005.3078721619349</v>
      </c>
      <c r="AA78" s="498">
        <f t="shared" si="17"/>
        <v>6114</v>
      </c>
      <c r="AB78" s="498">
        <f t="shared" si="21"/>
        <v>7298.1157443238699</v>
      </c>
      <c r="AC78" s="504">
        <f t="shared" si="18"/>
        <v>2.75</v>
      </c>
      <c r="AD78" s="498">
        <f>IF($D78="","",MIN(終値!E78:I78))</f>
        <v>6114</v>
      </c>
      <c r="AE78" s="500">
        <f t="shared" si="19"/>
        <v>9.9220000000000003E-2</v>
      </c>
    </row>
    <row r="79" spans="1:31">
      <c r="A79" s="497" t="str">
        <f>IF(終値!A79="","",HYPERLINK("https://kabutan.jp/stock/?code="&amp;終値!A79,"📈"))</f>
        <v>📈</v>
      </c>
      <c r="B79" s="497" t="str">
        <f>IF(終値!A79="","",終値!A79)</f>
        <v>6479</v>
      </c>
      <c r="C79" s="496" t="str">
        <f>IF(終値!A79="","",終値!B79)</f>
        <v>ミネベアミツミ</v>
      </c>
      <c r="D79" s="498">
        <f>IF(終値!A79="","",終値!E79)</f>
        <v>3736</v>
      </c>
      <c r="E79" s="498">
        <f>IF($D79="","",AVERAGE(終値!E79:X79))</f>
        <v>3931.2</v>
      </c>
      <c r="F79" s="499">
        <f>IF($D79="","",STDEVP(終値!E79:X79))</f>
        <v>239.71579005146904</v>
      </c>
      <c r="G79" s="498">
        <f>IF($D79="","",$E79+BB設定!$B$4*$F79)</f>
        <v>4410.6315801029377</v>
      </c>
      <c r="H79" s="498">
        <f>IF($D79="","",$E79+BB設定!$B$5*$F79)</f>
        <v>4170.9157900514692</v>
      </c>
      <c r="I79" s="498">
        <f>IF($D79="","",$E79-BB設定!$B$5*$F79)</f>
        <v>3691.4842099485309</v>
      </c>
      <c r="J79" s="498">
        <f>IF($D79="","",$E79-BB設定!$B$4*$F79)</f>
        <v>3451.7684198970619</v>
      </c>
      <c r="K79" s="503">
        <f t="shared" si="11"/>
        <v>0.29642559220015424</v>
      </c>
      <c r="L79" s="502">
        <f t="shared" si="12"/>
        <v>24.391106028842994</v>
      </c>
      <c r="M79" s="502">
        <f>IF($D79="","",IFERROR(MIN(BB_帯幅!B79:AP79)*100,""))</f>
        <v>20.44446129150387</v>
      </c>
      <c r="N79" s="497" t="str">
        <f>IF($L79="","",IF($L79&lt;=$M79*BB設定!$B$7,"スクイーズ★",IF($L79&lt;=$M79*1.3,"収縮","－")))</f>
        <v>収縮</v>
      </c>
      <c r="O79" s="497" t="str">
        <f>IF($D79="","",IF(AND(BB_帯幅!B79&gt;BB_帯幅!C79,BB_帯幅!C79&gt;BB_帯幅!D79),"拡大↑","縮小↓"))</f>
        <v>縮小↓</v>
      </c>
      <c r="P79" s="497" t="str">
        <f t="shared" si="13"/>
        <v>バンド内</v>
      </c>
      <c r="Q79" s="500">
        <f>IF($D79="","",IFERROR(100-100/(1+SUMPRODUCT((終値!E79:R79&gt;終値!F79:S79)*(終値!E79:R79-終値!F79:S79))/SUMPRODUCT((終値!E79:R79&lt;終値!F79:S79)*(終値!F79:S79-終値!E79:R79))),100))</f>
        <v>40.788762830902215</v>
      </c>
      <c r="R79" s="500">
        <f>IF($D79="","",IFERROR(100-100/(1+SUMPRODUCT((((高値!E79:R79+安値!E79:R79+終値!E79:R79)/3)&gt;((高値!F79:S79+安値!F79:S79+終値!F79:S79)/3))*((高値!E79:R79+安値!E79:R79+終値!E79:R79)/3)*出来高!E79:R79)/SUMPRODUCT((((高値!E79:R79+安値!E79:R79+終値!E79:R79)/3)&lt;((高値!F79:S79+安値!F79:S79+終値!F79:S79)/3))*((高値!E79:R79+安値!E79:R79+終値!E79:R79)/3)*出来高!E79:R79)),50))</f>
        <v>41.11006686649521</v>
      </c>
      <c r="S79" s="497" t="str">
        <f>IF($D79="","",IF(AND(終値!E79&lt;終値!O79,$Q79&gt;(IFERROR(100-100/(1+SUMPRODUCT((終値!O79:AB79&gt;終値!P79:AC79)*(終値!O79:AB79-終値!P79:AC79))/SUMPRODUCT((終値!O79:AB79&lt;終値!P79:AC79)*(終値!P79:AC79-終値!O79:AB79))),100))),"強気div▲",IF(AND(終値!E79&gt;終値!O79,$Q79&lt;(IFERROR(100-100/(1+SUMPRODUCT((終値!O79:AB79&gt;終値!P79:AC79)*(終値!O79:AB79-終値!P79:AC79))/SUMPRODUCT((終値!O79:AB79&lt;終値!P79:AC79)*(終値!P79:AC79-終値!O79:AB79))),100))),"弱気div▼","－")))</f>
        <v>強気div▲</v>
      </c>
      <c r="T79" s="497" t="str">
        <f t="shared" si="14"/>
        <v>－</v>
      </c>
      <c r="U79" s="497" t="str">
        <f>IF(終値!A79="","",BB_スイング!BT79)</f>
        <v>－</v>
      </c>
      <c r="V79" s="505">
        <f>IF($D79="","",IFERROR(出来高!E79/AVERAGE(出来高!E79:I79),""))</f>
        <v>1.5334760460082981</v>
      </c>
      <c r="W79" s="506" t="str">
        <f>IF($D79="","",IF(AND($D79&gt;$G79,$O79="拡大↑",OR($N79="スクイーズ★",$N79="収縮")),"◎スクイーズブレイク買",IF(AND($D79&gt;=$H79,$R79&gt;=BB設定!$B$10),"○順張り継続(walk)",IF(AND($S79="強気div▲",$D79&gt;$I79,LEFT($U79,4)&lt;&gt;"二番天井"),"○反発(ダイバ)買",IF($U79="二番底W▲","△二番底買(確)",IF($U79="二番底W形成","△二番底形成",IF(LEFT($U79,4)="二番天井","▼二番天井警戒",IF($D79&lt;$J79,"▼-2σ割れ危険",IF(AND($D79&gt;$E79,$K79&lt;0.6,$R79&gt;=50),"・押し目注目",IF($N79="スクイーズ★","☆スクイーズ監視","様子見"))))))))))</f>
        <v>○反発(ダイバ)買</v>
      </c>
      <c r="X79" s="501">
        <f t="shared" si="20"/>
        <v>23</v>
      </c>
      <c r="Y79" s="498">
        <f t="shared" si="15"/>
        <v>3736</v>
      </c>
      <c r="Z79" s="498">
        <f t="shared" si="16"/>
        <v>4170.9157900514692</v>
      </c>
      <c r="AA79" s="498">
        <f t="shared" si="17"/>
        <v>3702</v>
      </c>
      <c r="AB79" s="498">
        <f t="shared" si="21"/>
        <v>4410.6315801029377</v>
      </c>
      <c r="AC79" s="504">
        <f t="shared" si="18"/>
        <v>19.84</v>
      </c>
      <c r="AD79" s="498">
        <f>IF($D79="","",MIN(終値!E79:I79))</f>
        <v>3702</v>
      </c>
      <c r="AE79" s="500">
        <f t="shared" si="19"/>
        <v>23.099209999999999</v>
      </c>
    </row>
    <row r="80" spans="1:31">
      <c r="A80" s="497" t="str">
        <f>IF(終値!A80="","",HYPERLINK("https://kabutan.jp/stock/?code="&amp;終値!A80,"📈"))</f>
        <v>📈</v>
      </c>
      <c r="B80" s="497" t="str">
        <f>IF(終値!A80="","",終値!A80)</f>
        <v>1833</v>
      </c>
      <c r="C80" s="496" t="str">
        <f>IF(終値!A80="","",終値!B80)</f>
        <v>奥村組</v>
      </c>
      <c r="D80" s="498">
        <f>IF(終値!A80="","",終値!E80)</f>
        <v>5790</v>
      </c>
      <c r="E80" s="498">
        <f>IF($D80="","",AVERAGE(終値!E80:X80))</f>
        <v>5722.5</v>
      </c>
      <c r="F80" s="499">
        <f>IF($D80="","",STDEVP(終値!E80:X80))</f>
        <v>79.61626718202757</v>
      </c>
      <c r="G80" s="498">
        <f>IF($D80="","",$E80+BB設定!$B$4*$F80)</f>
        <v>5881.732534364055</v>
      </c>
      <c r="H80" s="498">
        <f>IF($D80="","",$E80+BB設定!$B$5*$F80)</f>
        <v>5802.1162671820275</v>
      </c>
      <c r="I80" s="498">
        <f>IF($D80="","",$E80-BB設定!$B$5*$F80)</f>
        <v>5642.8837328179725</v>
      </c>
      <c r="J80" s="498">
        <f>IF($D80="","",$E80-BB設定!$B$4*$F80)</f>
        <v>5563.267465635945</v>
      </c>
      <c r="K80" s="503">
        <f t="shared" si="11"/>
        <v>0.71195417214698731</v>
      </c>
      <c r="L80" s="502">
        <f t="shared" si="12"/>
        <v>5.5651388156943655</v>
      </c>
      <c r="M80" s="502">
        <f>IF($D80="","",IFERROR(MIN(BB_帯幅!B80:AP80)*100,""))</f>
        <v>3.7020339121367436</v>
      </c>
      <c r="N80" s="497" t="str">
        <f>IF($L80="","",IF($L80&lt;=$M80*BB設定!$B$7,"スクイーズ★",IF($L80&lt;=$M80*1.3,"収縮","－")))</f>
        <v>－</v>
      </c>
      <c r="O80" s="497" t="str">
        <f>IF($D80="","",IF(AND(BB_帯幅!B80&gt;BB_帯幅!C80,BB_帯幅!C80&gt;BB_帯幅!D80),"拡大↑","縮小↓"))</f>
        <v>縮小↓</v>
      </c>
      <c r="P80" s="497" t="str">
        <f t="shared" si="13"/>
        <v>バンド内</v>
      </c>
      <c r="Q80" s="500">
        <f>IF($D80="","",IFERROR(100-100/(1+SUMPRODUCT((終値!E80:R80&gt;終値!F80:S80)*(終値!E80:R80-終値!F80:S80))/SUMPRODUCT((終値!E80:R80&lt;終値!F80:S80)*(終値!F80:S80-終値!E80:R80))),100))</f>
        <v>60.784313725490193</v>
      </c>
      <c r="R80" s="500">
        <f>IF($D80="","",IFERROR(100-100/(1+SUMPRODUCT((((高値!E80:R80+安値!E80:R80+終値!E80:R80)/3)&gt;((高値!F80:S80+安値!F80:S80+終値!F80:S80)/3))*((高値!E80:R80+安値!E80:R80+終値!E80:R80)/3)*出来高!E80:R80)/SUMPRODUCT((((高値!E80:R80+安値!E80:R80+終値!E80:R80)/3)&lt;((高値!F80:S80+安値!F80:S80+終値!F80:S80)/3))*((高値!E80:R80+安値!E80:R80+終値!E80:R80)/3)*出来高!E80:R80)),50))</f>
        <v>55.359806311064155</v>
      </c>
      <c r="S80" s="497" t="str">
        <f>IF($D80="","",IF(AND(終値!E80&lt;終値!O80,$Q80&gt;(IFERROR(100-100/(1+SUMPRODUCT((終値!O80:AB80&gt;終値!P80:AC80)*(終値!O80:AB80-終値!P80:AC80))/SUMPRODUCT((終値!O80:AB80&lt;終値!P80:AC80)*(終値!P80:AC80-終値!O80:AB80))),100))),"強気div▲",IF(AND(終値!E80&gt;終値!O80,$Q80&lt;(IFERROR(100-100/(1+SUMPRODUCT((終値!O80:AB80&gt;終値!P80:AC80)*(終値!O80:AB80-終値!P80:AC80))/SUMPRODUCT((終値!O80:AB80&lt;終値!P80:AC80)*(終値!P80:AC80-終値!O80:AB80))),100))),"弱気div▼","－")))</f>
        <v>－</v>
      </c>
      <c r="T80" s="497" t="str">
        <f t="shared" si="14"/>
        <v>－</v>
      </c>
      <c r="U80" s="497" t="str">
        <f>IF(終値!A80="","",BB_スイング!BT80)</f>
        <v>二番底W形成</v>
      </c>
      <c r="V80" s="505">
        <f>IF($D80="","",IFERROR(出来高!E80/AVERAGE(出来高!E80:I80),""))</f>
        <v>1.1972386587771202</v>
      </c>
      <c r="W80" s="506" t="str">
        <f>IF($D80="","",IF(AND($D80&gt;$G80,$O80="拡大↑",OR($N80="スクイーズ★",$N80="収縮")),"◎スクイーズブレイク買",IF(AND($D80&gt;=$H80,$R80&gt;=BB設定!$B$10),"○順張り継続(walk)",IF(AND($S80="強気div▲",$D80&gt;$I80,LEFT($U80,4)&lt;&gt;"二番天井"),"○反発(ダイバ)買",IF($U80="二番底W▲","△二番底買(確)",IF($U80="二番底W形成","△二番底形成",IF(LEFT($U80,4)="二番天井","▼二番天井警戒",IF($D80&lt;$J80,"▼-2σ割れ危険",IF(AND($D80&gt;$E80,$K80&lt;0.6,$R80&gt;=50),"・押し目注目",IF($N80="スクイーズ★","☆スクイーズ監視","様子見"))))))))))</f>
        <v>△二番底形成</v>
      </c>
      <c r="X80" s="501">
        <f t="shared" si="20"/>
        <v>20</v>
      </c>
      <c r="Y80" s="498">
        <f t="shared" si="15"/>
        <v>5790</v>
      </c>
      <c r="Z80" s="498">
        <f t="shared" si="16"/>
        <v>5802.1162671820275</v>
      </c>
      <c r="AA80" s="498">
        <f t="shared" si="17"/>
        <v>5722.5</v>
      </c>
      <c r="AB80" s="498">
        <f t="shared" si="21"/>
        <v>5881.732534364055</v>
      </c>
      <c r="AC80" s="504">
        <f t="shared" si="18"/>
        <v>1.36</v>
      </c>
      <c r="AD80" s="498">
        <f>IF($D80="","",MIN(終値!E80:I80))</f>
        <v>5730</v>
      </c>
      <c r="AE80" s="500">
        <f t="shared" si="19"/>
        <v>20.0992</v>
      </c>
    </row>
    <row r="81" spans="1:31">
      <c r="A81" s="497" t="str">
        <f>IF(終値!A81="","",HYPERLINK("https://kabutan.jp/stock/?code="&amp;終値!A81,"📈"))</f>
        <v>📈</v>
      </c>
      <c r="B81" s="497" t="str">
        <f>IF(終値!A81="","",終値!A81)</f>
        <v>6841</v>
      </c>
      <c r="C81" s="496" t="str">
        <f>IF(終値!A81="","",終値!B81)</f>
        <v>横河電機</v>
      </c>
      <c r="D81" s="498">
        <f>IF(終値!A81="","",終値!E81)</f>
        <v>5335</v>
      </c>
      <c r="E81" s="498">
        <f>IF($D81="","",AVERAGE(終値!E81:X81))</f>
        <v>5623.1</v>
      </c>
      <c r="F81" s="499">
        <f>IF($D81="","",STDEVP(終値!E81:X81))</f>
        <v>177.19336895042093</v>
      </c>
      <c r="G81" s="498">
        <f>IF($D81="","",$E81+BB設定!$B$4*$F81)</f>
        <v>5977.4867379008419</v>
      </c>
      <c r="H81" s="498">
        <f>IF($D81="","",$E81+BB設定!$B$5*$F81)</f>
        <v>5800.2933689504216</v>
      </c>
      <c r="I81" s="498">
        <f>IF($D81="","",$E81-BB設定!$B$5*$F81)</f>
        <v>5445.9066310495791</v>
      </c>
      <c r="J81" s="498">
        <f>IF($D81="","",$E81-BB設定!$B$4*$F81)</f>
        <v>5268.7132620991588</v>
      </c>
      <c r="K81" s="503">
        <f t="shared" si="11"/>
        <v>9.3523163837169937E-2</v>
      </c>
      <c r="L81" s="502">
        <f t="shared" si="12"/>
        <v>12.604674926671819</v>
      </c>
      <c r="M81" s="502">
        <f>IF($D81="","",IFERROR(MIN(BB_帯幅!B81:AP81)*100,""))</f>
        <v>7.913519756477899</v>
      </c>
      <c r="N81" s="497" t="str">
        <f>IF($L81="","",IF($L81&lt;=$M81*BB設定!$B$7,"スクイーズ★",IF($L81&lt;=$M81*1.3,"収縮","－")))</f>
        <v>－</v>
      </c>
      <c r="O81" s="497" t="str">
        <f>IF($D81="","",IF(AND(BB_帯幅!B81&gt;BB_帯幅!C81,BB_帯幅!C81&gt;BB_帯幅!D81),"拡大↑","縮小↓"))</f>
        <v>拡大↑</v>
      </c>
      <c r="P81" s="497" t="str">
        <f t="shared" si="13"/>
        <v>-1σ下</v>
      </c>
      <c r="Q81" s="500">
        <f>IF($D81="","",IFERROR(100-100/(1+SUMPRODUCT((終値!E81:R81&gt;終値!F81:S81)*(終値!E81:R81-終値!F81:S81))/SUMPRODUCT((終値!E81:R81&lt;終値!F81:S81)*(終値!F81:S81-終値!E81:R81))),100))</f>
        <v>46.292863762743281</v>
      </c>
      <c r="R81" s="500">
        <f>IF($D81="","",IFERROR(100-100/(1+SUMPRODUCT((((高値!E81:R81+安値!E81:R81+終値!E81:R81)/3)&gt;((高値!F81:S81+安値!F81:S81+終値!F81:S81)/3))*((高値!E81:R81+安値!E81:R81+終値!E81:R81)/3)*出来高!E81:R81)/SUMPRODUCT((((高値!E81:R81+安値!E81:R81+終値!E81:R81)/3)&lt;((高値!F81:S81+安値!F81:S81+終値!F81:S81)/3))*((高値!E81:R81+安値!E81:R81+終値!E81:R81)/3)*出来高!E81:R81)),50))</f>
        <v>42.474888388835772</v>
      </c>
      <c r="S81" s="497" t="str">
        <f>IF($D81="","",IF(AND(終値!E81&lt;終値!O81,$Q81&gt;(IFERROR(100-100/(1+SUMPRODUCT((終値!O81:AB81&gt;終値!P81:AC81)*(終値!O81:AB81-終値!P81:AC81))/SUMPRODUCT((終値!O81:AB81&lt;終値!P81:AC81)*(終値!P81:AC81-終値!O81:AB81))),100))),"強気div▲",IF(AND(終値!E81&gt;終値!O81,$Q81&lt;(IFERROR(100-100/(1+SUMPRODUCT((終値!O81:AB81&gt;終値!P81:AC81)*(終値!O81:AB81-終値!P81:AC81))/SUMPRODUCT((終値!O81:AB81&lt;終値!P81:AC81)*(終値!P81:AC81-終値!O81:AB81))),100))),"弱気div▼","－")))</f>
        <v>－</v>
      </c>
      <c r="T81" s="497" t="str">
        <f t="shared" si="14"/>
        <v>下walk▼</v>
      </c>
      <c r="U81" s="497" t="str">
        <f>IF(終値!A81="","",BB_スイング!BT81)</f>
        <v>二番天井M▼</v>
      </c>
      <c r="V81" s="505">
        <f>IF($D81="","",IFERROR(出来高!E81/AVERAGE(出来高!E81:I81),""))</f>
        <v>1.4677991860017279</v>
      </c>
      <c r="W81" s="506" t="str">
        <f>IF($D81="","",IF(AND($D81&gt;$G81,$O81="拡大↑",OR($N81="スクイーズ★",$N81="収縮")),"◎スクイーズブレイク買",IF(AND($D81&gt;=$H81,$R81&gt;=BB設定!$B$10),"○順張り継続(walk)",IF(AND($S81="強気div▲",$D81&gt;$I81,LEFT($U81,4)&lt;&gt;"二番天井"),"○反発(ダイバ)買",IF($U81="二番底W▲","△二番底買(確)",IF($U81="二番底W形成","△二番底形成",IF(LEFT($U81,4)="二番天井","▼二番天井警戒",IF($D81&lt;$J81,"▼-2σ割れ危険",IF(AND($D81&gt;$E81,$K81&lt;0.6,$R81&gt;=50),"・押し目注目",IF($N81="スクイーズ★","☆スクイーズ監視","様子見"))))))))))</f>
        <v>▼二番天井警戒</v>
      </c>
      <c r="X81" s="501">
        <f t="shared" si="20"/>
        <v>0</v>
      </c>
      <c r="Y81" s="498">
        <f t="shared" si="15"/>
        <v>5335</v>
      </c>
      <c r="Z81" s="498">
        <f t="shared" si="16"/>
        <v>5800.2933689504216</v>
      </c>
      <c r="AA81" s="498">
        <f t="shared" si="17"/>
        <v>5302</v>
      </c>
      <c r="AB81" s="498">
        <f t="shared" si="21"/>
        <v>5977.4867379008419</v>
      </c>
      <c r="AC81" s="504">
        <f t="shared" si="18"/>
        <v>19.47</v>
      </c>
      <c r="AD81" s="498">
        <f>IF($D81="","",MIN(終値!E81:I81))</f>
        <v>5302</v>
      </c>
      <c r="AE81" s="500">
        <f t="shared" si="19"/>
        <v>9.919E-2</v>
      </c>
    </row>
    <row r="82" spans="1:31" ht="24">
      <c r="A82" s="497" t="str">
        <f>IF(終値!A82="","",HYPERLINK("https://kabutan.jp/stock/?code="&amp;終値!A82,"📈"))</f>
        <v>📈</v>
      </c>
      <c r="B82" s="497" t="str">
        <f>IF(終値!A82="","",終値!A82)</f>
        <v>7167</v>
      </c>
      <c r="C82" s="496" t="str">
        <f>IF(終値!A82="","",終値!B82)</f>
        <v>めぶきフィナンシャルＧ</v>
      </c>
      <c r="D82" s="498">
        <f>IF(終値!A82="","",終値!E82)</f>
        <v>1628</v>
      </c>
      <c r="E82" s="498">
        <f>IF($D82="","",AVERAGE(終値!E82:X82))</f>
        <v>1515.575</v>
      </c>
      <c r="F82" s="499">
        <f>IF($D82="","",STDEVP(終値!E82:X82))</f>
        <v>40.040378057655751</v>
      </c>
      <c r="G82" s="498">
        <f>IF($D82="","",$E82+BB設定!$B$4*$F82)</f>
        <v>1595.6557561153115</v>
      </c>
      <c r="H82" s="498">
        <f>IF($D82="","",$E82+BB設定!$B$5*$F82)</f>
        <v>1555.6153780576558</v>
      </c>
      <c r="I82" s="498">
        <f>IF($D82="","",$E82-BB設定!$B$5*$F82)</f>
        <v>1475.5346219423443</v>
      </c>
      <c r="J82" s="498">
        <f>IF($D82="","",$E82-BB設定!$B$4*$F82)</f>
        <v>1435.4942438846886</v>
      </c>
      <c r="K82" s="503">
        <f t="shared" si="11"/>
        <v>1.2019476679148402</v>
      </c>
      <c r="L82" s="502">
        <f t="shared" si="12"/>
        <v>10.567706133356843</v>
      </c>
      <c r="M82" s="502">
        <f>IF($D82="","",IFERROR(MIN(BB_帯幅!B82:AP82)*100,""))</f>
        <v>7.6088752132570283</v>
      </c>
      <c r="N82" s="497" t="str">
        <f>IF($L82="","",IF($L82&lt;=$M82*BB設定!$B$7,"スクイーズ★",IF($L82&lt;=$M82*1.3,"収縮","－")))</f>
        <v>－</v>
      </c>
      <c r="O82" s="497" t="str">
        <f>IF($D82="","",IF(AND(BB_帯幅!B82&gt;BB_帯幅!C82,BB_帯幅!C82&gt;BB_帯幅!D82),"拡大↑","縮小↓"))</f>
        <v>縮小↓</v>
      </c>
      <c r="P82" s="497" t="str">
        <f t="shared" si="13"/>
        <v>↑+2σ突破</v>
      </c>
      <c r="Q82" s="500">
        <f>IF($D82="","",IFERROR(100-100/(1+SUMPRODUCT((終値!E82:R82&gt;終値!F82:S82)*(終値!E82:R82-終値!F82:S82))/SUMPRODUCT((終値!E82:R82&lt;終値!F82:S82)*(終値!F82:S82-終値!E82:R82))),100))</f>
        <v>62.295081967213115</v>
      </c>
      <c r="R82" s="500">
        <f>IF($D82="","",IFERROR(100-100/(1+SUMPRODUCT((((高値!E82:R82+安値!E82:R82+終値!E82:R82)/3)&gt;((高値!F82:S82+安値!F82:S82+終値!F82:S82)/3))*((高値!E82:R82+安値!E82:R82+終値!E82:R82)/3)*出来高!E82:R82)/SUMPRODUCT((((高値!E82:R82+安値!E82:R82+終値!E82:R82)/3)&lt;((高値!F82:S82+安値!F82:S82+終値!F82:S82)/3))*((高値!E82:R82+安値!E82:R82+終値!E82:R82)/3)*出来高!E82:R82)),50))</f>
        <v>67.002091351235208</v>
      </c>
      <c r="S82" s="497" t="str">
        <f>IF($D82="","",IF(AND(終値!E82&lt;終値!O82,$Q82&gt;(IFERROR(100-100/(1+SUMPRODUCT((終値!O82:AB82&gt;終値!P82:AC82)*(終値!O82:AB82-終値!P82:AC82))/SUMPRODUCT((終値!O82:AB82&lt;終値!P82:AC82)*(終値!P82:AC82-終値!O82:AB82))),100))),"強気div▲",IF(AND(終値!E82&gt;終値!O82,$Q82&lt;(IFERROR(100-100/(1+SUMPRODUCT((終値!O82:AB82&gt;終値!P82:AC82)*(終値!O82:AB82-終値!P82:AC82))/SUMPRODUCT((終値!O82:AB82&lt;終値!P82:AC82)*(終値!P82:AC82-終値!O82:AB82))),100))),"弱気div▼","－")))</f>
        <v>－</v>
      </c>
      <c r="T82" s="497" t="str">
        <f t="shared" si="14"/>
        <v>上walk▲</v>
      </c>
      <c r="U82" s="497" t="str">
        <f>IF(終値!A82="","",BB_スイング!BT82)</f>
        <v>二番底W▲</v>
      </c>
      <c r="V82" s="505">
        <f>IF($D82="","",IFERROR(出来高!E82/AVERAGE(出来高!E82:I82),""))</f>
        <v>1.3438973417229512</v>
      </c>
      <c r="W82" s="506" t="str">
        <f>IF($D82="","",IF(AND($D82&gt;$G82,$O82="拡大↑",OR($N82="スクイーズ★",$N82="収縮")),"◎スクイーズブレイク買",IF(AND($D82&gt;=$H82,$R82&gt;=BB設定!$B$10),"○順張り継続(walk)",IF(AND($S82="強気div▲",$D82&gt;$I82,LEFT($U82,4)&lt;&gt;"二番天井"),"○反発(ダイバ)買",IF($U82="二番底W▲","△二番底買(確)",IF($U82="二番底W形成","△二番底形成",IF(LEFT($U82,4)="二番天井","▼二番天井警戒",IF($D82&lt;$J82,"▼-2σ割れ危険",IF(AND($D82&gt;$E82,$K82&lt;0.6,$R82&gt;=50),"・押し目注目",IF($N82="スクイーズ★","☆スクイーズ監視","様子見"))))))))))</f>
        <v>△二番底買(確)</v>
      </c>
      <c r="X82" s="501">
        <f t="shared" si="20"/>
        <v>55</v>
      </c>
      <c r="Y82" s="498">
        <f t="shared" si="15"/>
        <v>1628</v>
      </c>
      <c r="Z82" s="498">
        <f t="shared" si="16"/>
        <v>1555.6153780576558</v>
      </c>
      <c r="AA82" s="498">
        <f t="shared" si="17"/>
        <v>1515.575</v>
      </c>
      <c r="AB82" s="498">
        <f t="shared" si="21"/>
        <v>1635.6961341729673</v>
      </c>
      <c r="AC82" s="504">
        <f t="shared" si="18"/>
        <v>7.0000000000000007E-2</v>
      </c>
      <c r="AD82" s="498">
        <f>IF($D82="","",MIN(終値!E82:I82))</f>
        <v>1483</v>
      </c>
      <c r="AE82" s="500">
        <f t="shared" si="19"/>
        <v>55.099179999999997</v>
      </c>
    </row>
    <row r="83" spans="1:31">
      <c r="A83" s="497" t="str">
        <f>IF(終値!A83="","",HYPERLINK("https://kabutan.jp/stock/?code="&amp;終値!A83,"📈"))</f>
        <v>📈</v>
      </c>
      <c r="B83" s="497" t="str">
        <f>IF(終値!A83="","",終値!A83)</f>
        <v>1925</v>
      </c>
      <c r="C83" s="496" t="str">
        <f>IF(終値!A83="","",終値!B83)</f>
        <v>大和ハウス</v>
      </c>
      <c r="D83" s="498">
        <f>IF(終値!A83="","",終値!E83)</f>
        <v>4588</v>
      </c>
      <c r="E83" s="498">
        <f>IF($D83="","",AVERAGE(終値!E83:X83))</f>
        <v>4624.2</v>
      </c>
      <c r="F83" s="499">
        <f>IF($D83="","",STDEVP(終値!E83:X83))</f>
        <v>105.78922440400061</v>
      </c>
      <c r="G83" s="498">
        <f>IF($D83="","",$E83+BB設定!$B$4*$F83)</f>
        <v>4835.7784488080015</v>
      </c>
      <c r="H83" s="498">
        <f>IF($D83="","",$E83+BB設定!$B$5*$F83)</f>
        <v>4729.9892244040002</v>
      </c>
      <c r="I83" s="498">
        <f>IF($D83="","",$E83-BB設定!$B$5*$F83)</f>
        <v>4518.4107755959994</v>
      </c>
      <c r="J83" s="498">
        <f>IF($D83="","",$E83-BB設定!$B$4*$F83)</f>
        <v>4412.6215511919982</v>
      </c>
      <c r="K83" s="503">
        <f t="shared" si="11"/>
        <v>0.41445253473606436</v>
      </c>
      <c r="L83" s="502">
        <f t="shared" si="12"/>
        <v>9.1509211888759872</v>
      </c>
      <c r="M83" s="502">
        <f>IF($D83="","",IFERROR(MIN(BB_帯幅!B83:AP83)*100,""))</f>
        <v>5.8001761405583681</v>
      </c>
      <c r="N83" s="497" t="str">
        <f>IF($L83="","",IF($L83&lt;=$M83*BB設定!$B$7,"スクイーズ★",IF($L83&lt;=$M83*1.3,"収縮","－")))</f>
        <v>－</v>
      </c>
      <c r="O83" s="497" t="str">
        <f>IF($D83="","",IF(AND(BB_帯幅!B83&gt;BB_帯幅!C83,BB_帯幅!C83&gt;BB_帯幅!D83),"拡大↑","縮小↓"))</f>
        <v>縮小↓</v>
      </c>
      <c r="P83" s="497" t="str">
        <f t="shared" si="13"/>
        <v>バンド内</v>
      </c>
      <c r="Q83" s="500">
        <f>IF($D83="","",IFERROR(100-100/(1+SUMPRODUCT((終値!E83:R83&gt;終値!F83:S83)*(終値!E83:R83-終値!F83:S83))/SUMPRODUCT((終値!E83:R83&lt;終値!F83:S83)*(終値!F83:S83-終値!E83:R83))),100))</f>
        <v>49.427679500520291</v>
      </c>
      <c r="R83" s="500">
        <f>IF($D83="","",IFERROR(100-100/(1+SUMPRODUCT((((高値!E83:R83+安値!E83:R83+終値!E83:R83)/3)&gt;((高値!F83:S83+安値!F83:S83+終値!F83:S83)/3))*((高値!E83:R83+安値!E83:R83+終値!E83:R83)/3)*出来高!E83:R83)/SUMPRODUCT((((高値!E83:R83+安値!E83:R83+終値!E83:R83)/3)&lt;((高値!F83:S83+安値!F83:S83+終値!F83:S83)/3))*((高値!E83:R83+安値!E83:R83+終値!E83:R83)/3)*出来高!E83:R83)),50))</f>
        <v>51.850518583093312</v>
      </c>
      <c r="S83" s="497" t="str">
        <f>IF($D83="","",IF(AND(終値!E83&lt;終値!O83,$Q83&gt;(IFERROR(100-100/(1+SUMPRODUCT((終値!O83:AB83&gt;終値!P83:AC83)*(終値!O83:AB83-終値!P83:AC83))/SUMPRODUCT((終値!O83:AB83&lt;終値!P83:AC83)*(終値!P83:AC83-終値!O83:AB83))),100))),"強気div▲",IF(AND(終値!E83&gt;終値!O83,$Q83&lt;(IFERROR(100-100/(1+SUMPRODUCT((終値!O83:AB83&gt;終値!P83:AC83)*(終値!O83:AB83-終値!P83:AC83))/SUMPRODUCT((終値!O83:AB83&lt;終値!P83:AC83)*(終値!P83:AC83-終値!O83:AB83))),100))),"弱気div▼","－")))</f>
        <v>弱気div▼</v>
      </c>
      <c r="T83" s="497" t="str">
        <f t="shared" si="14"/>
        <v>－</v>
      </c>
      <c r="U83" s="497" t="str">
        <f>IF(終値!A83="","",BB_スイング!BT83)</f>
        <v>二番底W形成</v>
      </c>
      <c r="V83" s="505">
        <f>IF($D83="","",IFERROR(出来高!E83/AVERAGE(出来高!E83:I83),""))</f>
        <v>1.0414293910615959</v>
      </c>
      <c r="W83" s="506" t="str">
        <f>IF($D83="","",IF(AND($D83&gt;$G83,$O83="拡大↑",OR($N83="スクイーズ★",$N83="収縮")),"◎スクイーズブレイク買",IF(AND($D83&gt;=$H83,$R83&gt;=BB設定!$B$10),"○順張り継続(walk)",IF(AND($S83="強気div▲",$D83&gt;$I83,LEFT($U83,4)&lt;&gt;"二番天井"),"○反発(ダイバ)買",IF($U83="二番底W▲","△二番底買(確)",IF($U83="二番底W形成","△二番底形成",IF(LEFT($U83,4)="二番天井","▼二番天井警戒",IF($D83&lt;$J83,"▼-2σ割れ危険",IF(AND($D83&gt;$E83,$K83&lt;0.6,$R83&gt;=50),"・押し目注目",IF($N83="スクイーズ★","☆スクイーズ監視","様子見"))))))))))</f>
        <v>△二番底形成</v>
      </c>
      <c r="X83" s="501">
        <f t="shared" si="20"/>
        <v>0</v>
      </c>
      <c r="Y83" s="498">
        <f t="shared" si="15"/>
        <v>4588</v>
      </c>
      <c r="Z83" s="498">
        <f t="shared" si="16"/>
        <v>4729.9892244040002</v>
      </c>
      <c r="AA83" s="498">
        <f t="shared" si="17"/>
        <v>4513</v>
      </c>
      <c r="AB83" s="498">
        <f t="shared" si="21"/>
        <v>4835.7784488080015</v>
      </c>
      <c r="AC83" s="504">
        <f t="shared" si="18"/>
        <v>3.3</v>
      </c>
      <c r="AD83" s="498">
        <f>IF($D83="","",MIN(終値!E83:I83))</f>
        <v>4513</v>
      </c>
      <c r="AE83" s="500">
        <f t="shared" si="19"/>
        <v>9.9169999999999994E-2</v>
      </c>
    </row>
    <row r="84" spans="1:31" ht="24">
      <c r="A84" s="497" t="str">
        <f>IF(終値!A84="","",HYPERLINK("https://kabutan.jp/stock/?code="&amp;終値!A84,"📈"))</f>
        <v>📈</v>
      </c>
      <c r="B84" s="497" t="str">
        <f>IF(終値!A84="","",終値!A84)</f>
        <v>5411</v>
      </c>
      <c r="C84" s="496" t="str">
        <f>IF(終値!A84="","",終値!B84)</f>
        <v>ＪＦＥホールディングス</v>
      </c>
      <c r="D84" s="498">
        <f>IF(終値!A84="","",終値!E84)</f>
        <v>1858.5</v>
      </c>
      <c r="E84" s="498">
        <f>IF($D84="","",AVERAGE(終値!E84:X84))</f>
        <v>1747.825</v>
      </c>
      <c r="F84" s="499">
        <f>IF($D84="","",STDEVP(終値!E84:X84))</f>
        <v>80.255727988723649</v>
      </c>
      <c r="G84" s="498">
        <f>IF($D84="","",$E84+BB設定!$B$4*$F84)</f>
        <v>1908.3364559774473</v>
      </c>
      <c r="H84" s="498">
        <f>IF($D84="","",$E84+BB設定!$B$5*$F84)</f>
        <v>1828.0807279887238</v>
      </c>
      <c r="I84" s="498">
        <f>IF($D84="","",$E84-BB設定!$B$5*$F84)</f>
        <v>1667.5692720112763</v>
      </c>
      <c r="J84" s="498">
        <f>IF($D84="","",$E84-BB設定!$B$4*$F84)</f>
        <v>1587.3135440225528</v>
      </c>
      <c r="K84" s="503">
        <f t="shared" si="11"/>
        <v>0.84475732378737634</v>
      </c>
      <c r="L84" s="502">
        <f t="shared" si="12"/>
        <v>18.366993947042435</v>
      </c>
      <c r="M84" s="502">
        <f>IF($D84="","",IFERROR(MIN(BB_帯幅!B84:AP84)*100,""))</f>
        <v>7.997824142461786</v>
      </c>
      <c r="N84" s="497" t="str">
        <f>IF($L84="","",IF($L84&lt;=$M84*BB設定!$B$7,"スクイーズ★",IF($L84&lt;=$M84*1.3,"収縮","－")))</f>
        <v>－</v>
      </c>
      <c r="O84" s="497" t="str">
        <f>IF($D84="","",IF(AND(BB_帯幅!B84&gt;BB_帯幅!C84,BB_帯幅!C84&gt;BB_帯幅!D84),"拡大↑","縮小↓"))</f>
        <v>拡大↑</v>
      </c>
      <c r="P84" s="497" t="str">
        <f t="shared" si="13"/>
        <v>+1σ上</v>
      </c>
      <c r="Q84" s="500">
        <f>IF($D84="","",IFERROR(100-100/(1+SUMPRODUCT((終値!E84:R84&gt;終値!F84:S84)*(終値!E84:R84-終値!F84:S84))/SUMPRODUCT((終値!E84:R84&lt;終値!F84:S84)*(終値!F84:S84-終値!E84:R84))),100))</f>
        <v>71.204188481675388</v>
      </c>
      <c r="R84" s="500">
        <f>IF($D84="","",IFERROR(100-100/(1+SUMPRODUCT((((高値!E84:R84+安値!E84:R84+終値!E84:R84)/3)&gt;((高値!F84:S84+安値!F84:S84+終値!F84:S84)/3))*((高値!E84:R84+安値!E84:R84+終値!E84:R84)/3)*出来高!E84:R84)/SUMPRODUCT((((高値!E84:R84+安値!E84:R84+終値!E84:R84)/3)&lt;((高値!F84:S84+安値!F84:S84+終値!F84:S84)/3))*((高値!E84:R84+安値!E84:R84+終値!E84:R84)/3)*出来高!E84:R84)),50))</f>
        <v>63.483647035484765</v>
      </c>
      <c r="S84" s="497" t="str">
        <f>IF($D84="","",IF(AND(終値!E84&lt;終値!O84,$Q84&gt;(IFERROR(100-100/(1+SUMPRODUCT((終値!O84:AB84&gt;終値!P84:AC84)*(終値!O84:AB84-終値!P84:AC84))/SUMPRODUCT((終値!O84:AB84&lt;終値!P84:AC84)*(終値!P84:AC84-終値!O84:AB84))),100))),"強気div▲",IF(AND(終値!E84&gt;終値!O84,$Q84&lt;(IFERROR(100-100/(1+SUMPRODUCT((終値!O84:AB84&gt;終値!P84:AC84)*(終値!O84:AB84-終値!P84:AC84))/SUMPRODUCT((終値!O84:AB84&lt;終値!P84:AC84)*(終値!P84:AC84-終値!O84:AB84))),100))),"弱気div▼","－")))</f>
        <v>弱気div▼</v>
      </c>
      <c r="T84" s="497" t="str">
        <f t="shared" si="14"/>
        <v>上walk▲</v>
      </c>
      <c r="U84" s="497" t="str">
        <f>IF(終値!A84="","",BB_スイング!BT84)</f>
        <v>二番底W形成</v>
      </c>
      <c r="V84" s="505">
        <f>IF($D84="","",IFERROR(出来高!E84/AVERAGE(出来高!E84:I84),""))</f>
        <v>0.92899505557733408</v>
      </c>
      <c r="W84" s="506" t="str">
        <f>IF($D84="","",IF(AND($D84&gt;$G84,$O84="拡大↑",OR($N84="スクイーズ★",$N84="収縮")),"◎スクイーズブレイク買",IF(AND($D84&gt;=$H84,$R84&gt;=BB設定!$B$10),"○順張り継続(walk)",IF(AND($S84="強気div▲",$D84&gt;$I84,LEFT($U84,4)&lt;&gt;"二番天井"),"○反発(ダイバ)買",IF($U84="二番底W▲","△二番底買(確)",IF($U84="二番底W形成","△二番底形成",IF(LEFT($U84,4)="二番天井","▼二番天井警戒",IF($D84&lt;$J84,"▼-2σ割れ危険",IF(AND($D84&gt;$E84,$K84&lt;0.6,$R84&gt;=50),"・押し目注目",IF($N84="スクイーズ★","☆スクイーズ監視","様子見"))))))))))</f>
        <v>△二番底形成</v>
      </c>
      <c r="X84" s="501">
        <f t="shared" si="20"/>
        <v>40</v>
      </c>
      <c r="Y84" s="498">
        <f t="shared" si="15"/>
        <v>1858.5</v>
      </c>
      <c r="Z84" s="498">
        <f t="shared" si="16"/>
        <v>1828.0807279887238</v>
      </c>
      <c r="AA84" s="498">
        <f t="shared" si="17"/>
        <v>1747.825</v>
      </c>
      <c r="AB84" s="498">
        <f t="shared" si="21"/>
        <v>1908.3364559774473</v>
      </c>
      <c r="AC84" s="504">
        <f t="shared" si="18"/>
        <v>0.45</v>
      </c>
      <c r="AD84" s="498">
        <f>IF($D84="","",MIN(終値!E84:I84))</f>
        <v>1794</v>
      </c>
      <c r="AE84" s="500">
        <f t="shared" si="19"/>
        <v>40.099159999999998</v>
      </c>
    </row>
    <row r="85" spans="1:31">
      <c r="A85" s="497" t="str">
        <f>IF(終値!A85="","",HYPERLINK("https://kabutan.jp/stock/?code="&amp;終値!A85,"📈"))</f>
        <v>📈</v>
      </c>
      <c r="B85" s="497" t="str">
        <f>IF(終値!A85="","",終値!A85)</f>
        <v>7182</v>
      </c>
      <c r="C85" s="496" t="str">
        <f>IF(終値!A85="","",終値!B85)</f>
        <v>ゆうちょ銀行</v>
      </c>
      <c r="D85" s="498">
        <f>IF(終値!A85="","",終値!E85)</f>
        <v>3232</v>
      </c>
      <c r="E85" s="498">
        <f>IF($D85="","",AVERAGE(終値!E85:X85))</f>
        <v>3264.4</v>
      </c>
      <c r="F85" s="499">
        <f>IF($D85="","",STDEVP(終値!E85:X85))</f>
        <v>112.3336102865033</v>
      </c>
      <c r="G85" s="498">
        <f>IF($D85="","",$E85+BB設定!$B$4*$F85)</f>
        <v>3489.0672205730066</v>
      </c>
      <c r="H85" s="498">
        <f>IF($D85="","",$E85+BB設定!$B$5*$F85)</f>
        <v>3376.7336102865033</v>
      </c>
      <c r="I85" s="498">
        <f>IF($D85="","",$E85-BB設定!$B$5*$F85)</f>
        <v>3152.0663897134968</v>
      </c>
      <c r="J85" s="498">
        <f>IF($D85="","",$E85-BB設定!$B$4*$F85)</f>
        <v>3039.7327794269936</v>
      </c>
      <c r="K85" s="503">
        <f t="shared" si="11"/>
        <v>0.42789335285012886</v>
      </c>
      <c r="L85" s="502">
        <f t="shared" si="12"/>
        <v>13.764686960728248</v>
      </c>
      <c r="M85" s="502">
        <f>IF($D85="","",IFERROR(MIN(BB_帯幅!B85:AP85)*100,""))</f>
        <v>8.4132657857279316</v>
      </c>
      <c r="N85" s="497" t="str">
        <f>IF($L85="","",IF($L85&lt;=$M85*BB設定!$B$7,"スクイーズ★",IF($L85&lt;=$M85*1.3,"収縮","－")))</f>
        <v>－</v>
      </c>
      <c r="O85" s="497" t="str">
        <f>IF($D85="","",IF(AND(BB_帯幅!B85&gt;BB_帯幅!C85,BB_帯幅!C85&gt;BB_帯幅!D85),"拡大↑","縮小↓"))</f>
        <v>拡大↑</v>
      </c>
      <c r="P85" s="497" t="str">
        <f t="shared" si="13"/>
        <v>バンド内</v>
      </c>
      <c r="Q85" s="500">
        <f>IF($D85="","",IFERROR(100-100/(1+SUMPRODUCT((終値!E85:R85&gt;終値!F85:S85)*(終値!E85:R85-終値!F85:S85))/SUMPRODUCT((終値!E85:R85&lt;終値!F85:S85)*(終値!F85:S85-終値!E85:R85))),100))</f>
        <v>48.577680525164112</v>
      </c>
      <c r="R85" s="500">
        <f>IF($D85="","",IFERROR(100-100/(1+SUMPRODUCT((((高値!E85:R85+安値!E85:R85+終値!E85:R85)/3)&gt;((高値!F85:S85+安値!F85:S85+終値!F85:S85)/3))*((高値!E85:R85+安値!E85:R85+終値!E85:R85)/3)*出来高!E85:R85)/SUMPRODUCT((((高値!E85:R85+安値!E85:R85+終値!E85:R85)/3)&lt;((高値!F85:S85+安値!F85:S85+終値!F85:S85)/3))*((高値!E85:R85+安値!E85:R85+終値!E85:R85)/3)*出来高!E85:R85)),50))</f>
        <v>40.118279293443969</v>
      </c>
      <c r="S85" s="497" t="str">
        <f>IF($D85="","",IF(AND(終値!E85&lt;終値!O85,$Q85&gt;(IFERROR(100-100/(1+SUMPRODUCT((終値!O85:AB85&gt;終値!P85:AC85)*(終値!O85:AB85-終値!P85:AC85))/SUMPRODUCT((終値!O85:AB85&lt;終値!P85:AC85)*(終値!P85:AC85-終値!O85:AB85))),100))),"強気div▲",IF(AND(終値!E85&gt;終値!O85,$Q85&lt;(IFERROR(100-100/(1+SUMPRODUCT((終値!O85:AB85&gt;終値!P85:AC85)*(終値!O85:AB85-終値!P85:AC85))/SUMPRODUCT((終値!O85:AB85&lt;終値!P85:AC85)*(終値!P85:AC85-終値!O85:AB85))),100))),"弱気div▼","－")))</f>
        <v>－</v>
      </c>
      <c r="T85" s="497" t="str">
        <f t="shared" si="14"/>
        <v>－</v>
      </c>
      <c r="U85" s="497" t="str">
        <f>IF(終値!A85="","",BB_スイング!BT85)</f>
        <v>二番底W形成</v>
      </c>
      <c r="V85" s="505">
        <f>IF($D85="","",IFERROR(出来高!E85/AVERAGE(出来高!E85:I85),""))</f>
        <v>0.71427205812063854</v>
      </c>
      <c r="W85" s="506" t="str">
        <f>IF($D85="","",IF(AND($D85&gt;$G85,$O85="拡大↑",OR($N85="スクイーズ★",$N85="収縮")),"◎スクイーズブレイク買",IF(AND($D85&gt;=$H85,$R85&gt;=BB設定!$B$10),"○順張り継続(walk)",IF(AND($S85="強気div▲",$D85&gt;$I85,LEFT($U85,4)&lt;&gt;"二番天井"),"○反発(ダイバ)買",IF($U85="二番底W▲","△二番底買(確)",IF($U85="二番底W形成","△二番底形成",IF(LEFT($U85,4)="二番天井","▼二番天井警戒",IF($D85&lt;$J85,"▼-2σ割れ危険",IF(AND($D85&gt;$E85,$K85&lt;0.6,$R85&gt;=50),"・押し目注目",IF($N85="スクイーズ★","☆スクイーズ監視","様子見"))))))))))</f>
        <v>△二番底形成</v>
      </c>
      <c r="X85" s="501">
        <f t="shared" si="20"/>
        <v>5</v>
      </c>
      <c r="Y85" s="498">
        <f t="shared" si="15"/>
        <v>3232</v>
      </c>
      <c r="Z85" s="498">
        <f t="shared" si="16"/>
        <v>3376.7336102865033</v>
      </c>
      <c r="AA85" s="498">
        <f t="shared" si="17"/>
        <v>3095</v>
      </c>
      <c r="AB85" s="498">
        <f t="shared" si="21"/>
        <v>3489.0672205730066</v>
      </c>
      <c r="AC85" s="504">
        <f t="shared" si="18"/>
        <v>1.88</v>
      </c>
      <c r="AD85" s="498">
        <f>IF($D85="","",MIN(終値!E85:I85))</f>
        <v>3095</v>
      </c>
      <c r="AE85" s="500">
        <f t="shared" si="19"/>
        <v>5.0991499999999998</v>
      </c>
    </row>
    <row r="86" spans="1:31" ht="24">
      <c r="A86" s="497" t="str">
        <f>IF(終値!A86="","",HYPERLINK("https://kabutan.jp/stock/?code="&amp;終値!A86,"📈"))</f>
        <v>📈</v>
      </c>
      <c r="B86" s="497" t="str">
        <f>IF(終値!A86="","",終値!A86)</f>
        <v>1963</v>
      </c>
      <c r="C86" s="496" t="str">
        <f>IF(終値!A86="","",終値!B86)</f>
        <v>日揮ホールディングス</v>
      </c>
      <c r="D86" s="498">
        <f>IF(終値!A86="","",終値!E86)</f>
        <v>2306</v>
      </c>
      <c r="E86" s="498">
        <f>IF($D86="","",AVERAGE(終値!E86:X86))</f>
        <v>2289.4</v>
      </c>
      <c r="F86" s="499">
        <f>IF($D86="","",STDEVP(終値!E86:X86))</f>
        <v>40.409961643139432</v>
      </c>
      <c r="G86" s="498">
        <f>IF($D86="","",$E86+BB設定!$B$4*$F86)</f>
        <v>2370.219923286279</v>
      </c>
      <c r="H86" s="498">
        <f>IF($D86="","",$E86+BB設定!$B$5*$F86)</f>
        <v>2329.8099616431396</v>
      </c>
      <c r="I86" s="498">
        <f>IF($D86="","",$E86-BB設定!$B$5*$F86)</f>
        <v>2248.9900383568606</v>
      </c>
      <c r="J86" s="498">
        <f>IF($D86="","",$E86-BB設定!$B$4*$F86)</f>
        <v>2208.5800767137212</v>
      </c>
      <c r="K86" s="503">
        <f t="shared" si="11"/>
        <v>0.60269744962018634</v>
      </c>
      <c r="L86" s="502">
        <f t="shared" si="12"/>
        <v>7.0603584595334086</v>
      </c>
      <c r="M86" s="502">
        <f>IF($D86="","",IFERROR(MIN(BB_帯幅!B86:AP86)*100,""))</f>
        <v>7.0603584595334032</v>
      </c>
      <c r="N86" s="497" t="str">
        <f>IF($L86="","",IF($L86&lt;=$M86*BB設定!$B$7,"スクイーズ★",IF($L86&lt;=$M86*1.3,"収縮","－")))</f>
        <v>スクイーズ★</v>
      </c>
      <c r="O86" s="497" t="str">
        <f>IF($D86="","",IF(AND(BB_帯幅!B86&gt;BB_帯幅!C86,BB_帯幅!C86&gt;BB_帯幅!D86),"拡大↑","縮小↓"))</f>
        <v>縮小↓</v>
      </c>
      <c r="P86" s="497" t="str">
        <f t="shared" si="13"/>
        <v>バンド内</v>
      </c>
      <c r="Q86" s="500">
        <f>IF($D86="","",IFERROR(100-100/(1+SUMPRODUCT((終値!E86:R86&gt;終値!F86:S86)*(終値!E86:R86-終値!F86:S86))/SUMPRODUCT((終値!E86:R86&lt;終値!F86:S86)*(終値!F86:S86-終値!E86:R86))),100))</f>
        <v>53.243243243243242</v>
      </c>
      <c r="R86" s="500">
        <f>IF($D86="","",IFERROR(100-100/(1+SUMPRODUCT((((高値!E86:R86+安値!E86:R86+終値!E86:R86)/3)&gt;((高値!F86:S86+安値!F86:S86+終値!F86:S86)/3))*((高値!E86:R86+安値!E86:R86+終値!E86:R86)/3)*出来高!E86:R86)/SUMPRODUCT((((高値!E86:R86+安値!E86:R86+終値!E86:R86)/3)&lt;((高値!F86:S86+安値!F86:S86+終値!F86:S86)/3))*((高値!E86:R86+安値!E86:R86+終値!E86:R86)/3)*出来高!E86:R86)),50))</f>
        <v>46.10254941037126</v>
      </c>
      <c r="S86" s="497" t="str">
        <f>IF($D86="","",IF(AND(終値!E86&lt;終値!O86,$Q86&gt;(IFERROR(100-100/(1+SUMPRODUCT((終値!O86:AB86&gt;終値!P86:AC86)*(終値!O86:AB86-終値!P86:AC86))/SUMPRODUCT((終値!O86:AB86&lt;終値!P86:AC86)*(終値!P86:AC86-終値!O86:AB86))),100))),"強気div▲",IF(AND(終値!E86&gt;終値!O86,$Q86&lt;(IFERROR(100-100/(1+SUMPRODUCT((終値!O86:AB86&gt;終値!P86:AC86)*(終値!O86:AB86-終値!P86:AC86))/SUMPRODUCT((終値!O86:AB86&lt;終値!P86:AC86)*(終値!P86:AC86-終値!O86:AB86))),100))),"弱気div▼","－")))</f>
        <v>強気div▲</v>
      </c>
      <c r="T86" s="497" t="str">
        <f t="shared" si="14"/>
        <v>－</v>
      </c>
      <c r="U86" s="497" t="str">
        <f>IF(終値!A86="","",BB_スイング!BT86)</f>
        <v>二番底W形成</v>
      </c>
      <c r="V86" s="505">
        <f>IF($D86="","",IFERROR(出来高!E86/AVERAGE(出来高!E86:I86),""))</f>
        <v>0.73198181299800424</v>
      </c>
      <c r="W86" s="506" t="str">
        <f>IF($D86="","",IF(AND($D86&gt;$G86,$O86="拡大↑",OR($N86="スクイーズ★",$N86="収縮")),"◎スクイーズブレイク買",IF(AND($D86&gt;=$H86,$R86&gt;=BB設定!$B$10),"○順張り継続(walk)",IF(AND($S86="強気div▲",$D86&gt;$I86,LEFT($U86,4)&lt;&gt;"二番天井"),"○反発(ダイバ)買",IF($U86="二番底W▲","△二番底買(確)",IF($U86="二番底W形成","△二番底形成",IF(LEFT($U86,4)="二番天井","▼二番天井警戒",IF($D86&lt;$J86,"▼-2σ割れ危険",IF(AND($D86&gt;$E86,$K86&lt;0.6,$R86&gt;=50),"・押し目注目",IF($N86="スクイーズ★","☆スクイーズ監視","様子見"))))))))))</f>
        <v>○反発(ダイバ)買</v>
      </c>
      <c r="X86" s="501">
        <f t="shared" si="20"/>
        <v>50</v>
      </c>
      <c r="Y86" s="498">
        <f t="shared" si="15"/>
        <v>2306</v>
      </c>
      <c r="Z86" s="498">
        <f t="shared" si="16"/>
        <v>2329.8099616431396</v>
      </c>
      <c r="AA86" s="498">
        <f t="shared" si="17"/>
        <v>2289.4</v>
      </c>
      <c r="AB86" s="498">
        <f t="shared" si="21"/>
        <v>2370.219923286279</v>
      </c>
      <c r="AC86" s="504">
        <f t="shared" si="18"/>
        <v>3.87</v>
      </c>
      <c r="AD86" s="498">
        <f>IF($D86="","",MIN(終値!E86:I86))</f>
        <v>2259.5</v>
      </c>
      <c r="AE86" s="500">
        <f t="shared" si="19"/>
        <v>50.099139999999998</v>
      </c>
    </row>
    <row r="87" spans="1:31">
      <c r="A87" s="497" t="str">
        <f>IF(終値!A87="","",HYPERLINK("https://kabutan.jp/stock/?code="&amp;終値!A87,"📈"))</f>
        <v>📈</v>
      </c>
      <c r="B87" s="497" t="str">
        <f>IF(終値!A87="","",終値!A87)</f>
        <v>2914</v>
      </c>
      <c r="C87" s="496" t="str">
        <f>IF(終値!A87="","",終値!B87)</f>
        <v>日本たばこ産業</v>
      </c>
      <c r="D87" s="498">
        <f>IF(終値!A87="","",終値!E87)</f>
        <v>7030</v>
      </c>
      <c r="E87" s="498">
        <f>IF($D87="","",AVERAGE(終値!E87:X87))</f>
        <v>6515.6</v>
      </c>
      <c r="F87" s="499">
        <f>IF($D87="","",STDEVP(終値!E87:X87))</f>
        <v>324.44497222179297</v>
      </c>
      <c r="G87" s="498">
        <f>IF($D87="","",$E87+BB設定!$B$4*$F87)</f>
        <v>7164.489944443586</v>
      </c>
      <c r="H87" s="498">
        <f>IF($D87="","",$E87+BB設定!$B$5*$F87)</f>
        <v>6840.0449722217936</v>
      </c>
      <c r="I87" s="498">
        <f>IF($D87="","",$E87-BB設定!$B$5*$F87)</f>
        <v>6191.1550277782071</v>
      </c>
      <c r="J87" s="498">
        <f>IF($D87="","",$E87-BB設定!$B$4*$F87)</f>
        <v>5866.7100555564148</v>
      </c>
      <c r="K87" s="503">
        <f t="shared" si="11"/>
        <v>0.89636921823552895</v>
      </c>
      <c r="L87" s="502">
        <f t="shared" si="12"/>
        <v>19.918041145668415</v>
      </c>
      <c r="M87" s="502">
        <f>IF($D87="","",IFERROR(MIN(BB_帯幅!B87:AP87)*100,""))</f>
        <v>4.2395550548141498</v>
      </c>
      <c r="N87" s="497" t="str">
        <f>IF($L87="","",IF($L87&lt;=$M87*BB設定!$B$7,"スクイーズ★",IF($L87&lt;=$M87*1.3,"収縮","－")))</f>
        <v>－</v>
      </c>
      <c r="O87" s="497" t="str">
        <f>IF($D87="","",IF(AND(BB_帯幅!B87&gt;BB_帯幅!C87,BB_帯幅!C87&gt;BB_帯幅!D87),"拡大↑","縮小↓"))</f>
        <v>拡大↑</v>
      </c>
      <c r="P87" s="497" t="str">
        <f t="shared" si="13"/>
        <v>+1σ上</v>
      </c>
      <c r="Q87" s="500">
        <f>IF($D87="","",IFERROR(100-100/(1+SUMPRODUCT((終値!E87:R87&gt;終値!F87:S87)*(終値!E87:R87-終値!F87:S87))/SUMPRODUCT((終値!E87:R87&lt;終値!F87:S87)*(終値!F87:S87-終値!E87:R87))),100))</f>
        <v>72.242940863079383</v>
      </c>
      <c r="R87" s="500">
        <f>IF($D87="","",IFERROR(100-100/(1+SUMPRODUCT((((高値!E87:R87+安値!E87:R87+終値!E87:R87)/3)&gt;((高値!F87:S87+安値!F87:S87+終値!F87:S87)/3))*((高値!E87:R87+安値!E87:R87+終値!E87:R87)/3)*出来高!E87:R87)/SUMPRODUCT((((高値!E87:R87+安値!E87:R87+終値!E87:R87)/3)&lt;((高値!F87:S87+安値!F87:S87+終値!F87:S87)/3))*((高値!E87:R87+安値!E87:R87+終値!E87:R87)/3)*出来高!E87:R87)),50))</f>
        <v>73.940296601262332</v>
      </c>
      <c r="S87" s="497" t="str">
        <f>IF($D87="","",IF(AND(終値!E87&lt;終値!O87,$Q87&gt;(IFERROR(100-100/(1+SUMPRODUCT((終値!O87:AB87&gt;終値!P87:AC87)*(終値!O87:AB87-終値!P87:AC87))/SUMPRODUCT((終値!O87:AB87&lt;終値!P87:AC87)*(終値!P87:AC87-終値!O87:AB87))),100))),"強気div▲",IF(AND(終値!E87&gt;終値!O87,$Q87&lt;(IFERROR(100-100/(1+SUMPRODUCT((終値!O87:AB87&gt;終値!P87:AC87)*(終値!O87:AB87-終値!P87:AC87))/SUMPRODUCT((終値!O87:AB87&lt;終値!P87:AC87)*(終値!P87:AC87-終値!O87:AB87))),100))),"弱気div▼","－")))</f>
        <v>－</v>
      </c>
      <c r="T87" s="497" t="str">
        <f t="shared" si="14"/>
        <v>上walk▲</v>
      </c>
      <c r="U87" s="497" t="str">
        <f>IF(終値!A87="","",BB_スイング!BT87)</f>
        <v>－</v>
      </c>
      <c r="V87" s="505">
        <f>IF($D87="","",IFERROR(出来高!E87/AVERAGE(出来高!E87:I87),""))</f>
        <v>0.75365331513139522</v>
      </c>
      <c r="W87" s="506" t="str">
        <f>IF($D87="","",IF(AND($D87&gt;$G87,$O87="拡大↑",OR($N87="スクイーズ★",$N87="収縮")),"◎スクイーズブレイク買",IF(AND($D87&gt;=$H87,$R87&gt;=BB設定!$B$10),"○順張り継続(walk)",IF(AND($S87="強気div▲",$D87&gt;$I87,LEFT($U87,4)&lt;&gt;"二番天井"),"○反発(ダイバ)買",IF($U87="二番底W▲","△二番底買(確)",IF($U87="二番底W形成","△二番底形成",IF(LEFT($U87,4)="二番天井","▼二番天井警戒",IF($D87&lt;$J87,"▼-2σ割れ危険",IF(AND($D87&gt;$E87,$K87&lt;0.6,$R87&gt;=50),"・押し目注目",IF($N87="スクイーズ★","☆スクイーズ監視","様子見"))))))))))</f>
        <v>様子見</v>
      </c>
      <c r="X87" s="501">
        <f t="shared" si="20"/>
        <v>40</v>
      </c>
      <c r="Y87" s="498">
        <f t="shared" si="15"/>
        <v>7030</v>
      </c>
      <c r="Z87" s="498">
        <f t="shared" si="16"/>
        <v>6840.0449722217936</v>
      </c>
      <c r="AA87" s="498">
        <f t="shared" si="17"/>
        <v>6515.6</v>
      </c>
      <c r="AB87" s="498">
        <f t="shared" si="21"/>
        <v>7164.489944443586</v>
      </c>
      <c r="AC87" s="504">
        <f t="shared" si="18"/>
        <v>0.26</v>
      </c>
      <c r="AD87" s="498">
        <f>IF($D87="","",MIN(終値!E87:I87))</f>
        <v>6819</v>
      </c>
      <c r="AE87" s="500">
        <f t="shared" si="19"/>
        <v>40.099130000000002</v>
      </c>
    </row>
    <row r="88" spans="1:31">
      <c r="A88" s="497" t="str">
        <f>IF(終値!A88="","",HYPERLINK("https://kabutan.jp/stock/?code="&amp;終値!A88,"📈"))</f>
        <v>📈</v>
      </c>
      <c r="B88" s="497" t="str">
        <f>IF(終値!A88="","",終値!A88)</f>
        <v>3003</v>
      </c>
      <c r="C88" s="496" t="str">
        <f>IF(終値!A88="","",終値!B88)</f>
        <v>ヒューリック</v>
      </c>
      <c r="D88" s="498">
        <f>IF(終値!A88="","",終値!E88)</f>
        <v>1722.5</v>
      </c>
      <c r="E88" s="498">
        <f>IF($D88="","",AVERAGE(終値!E88:X88))</f>
        <v>1780.85</v>
      </c>
      <c r="F88" s="499">
        <f>IF($D88="","",STDEVP(終値!E88:X88))</f>
        <v>47.193246338856575</v>
      </c>
      <c r="G88" s="498">
        <f>IF($D88="","",$E88+BB設定!$B$4*$F88)</f>
        <v>1875.2364926777132</v>
      </c>
      <c r="H88" s="498">
        <f>IF($D88="","",$E88+BB設定!$B$5*$F88)</f>
        <v>1828.0432463388565</v>
      </c>
      <c r="I88" s="498">
        <f>IF($D88="","",$E88-BB設定!$B$5*$F88)</f>
        <v>1733.6567536611433</v>
      </c>
      <c r="J88" s="498">
        <f>IF($D88="","",$E88-BB設定!$B$4*$F88)</f>
        <v>1686.4635073222867</v>
      </c>
      <c r="K88" s="503">
        <f t="shared" si="11"/>
        <v>0.1908985685100171</v>
      </c>
      <c r="L88" s="502">
        <f t="shared" si="12"/>
        <v>10.600162021249769</v>
      </c>
      <c r="M88" s="502">
        <f>IF($D88="","",IFERROR(MIN(BB_帯幅!B88:AP88)*100,""))</f>
        <v>4.6779276996452932</v>
      </c>
      <c r="N88" s="497" t="str">
        <f>IF($L88="","",IF($L88&lt;=$M88*BB設定!$B$7,"スクイーズ★",IF($L88&lt;=$M88*1.3,"収縮","－")))</f>
        <v>－</v>
      </c>
      <c r="O88" s="497" t="str">
        <f>IF($D88="","",IF(AND(BB_帯幅!B88&gt;BB_帯幅!C88,BB_帯幅!C88&gt;BB_帯幅!D88),"拡大↑","縮小↓"))</f>
        <v>拡大↑</v>
      </c>
      <c r="P88" s="497" t="str">
        <f t="shared" si="13"/>
        <v>-1σ下</v>
      </c>
      <c r="Q88" s="500">
        <f>IF($D88="","",IFERROR(100-100/(1+SUMPRODUCT((終値!E88:R88&gt;終値!F88:S88)*(終値!E88:R88-終値!F88:S88))/SUMPRODUCT((終値!E88:R88&lt;終値!F88:S88)*(終値!F88:S88-終値!E88:R88))),100))</f>
        <v>43.216080402010043</v>
      </c>
      <c r="R88" s="500">
        <f>IF($D88="","",IFERROR(100-100/(1+SUMPRODUCT((((高値!E88:R88+安値!E88:R88+終値!E88:R88)/3)&gt;((高値!F88:S88+安値!F88:S88+終値!F88:S88)/3))*((高値!E88:R88+安値!E88:R88+終値!E88:R88)/3)*出来高!E88:R88)/SUMPRODUCT((((高値!E88:R88+安値!E88:R88+終値!E88:R88)/3)&lt;((高値!F88:S88+安値!F88:S88+終値!F88:S88)/3))*((高値!E88:R88+安値!E88:R88+終値!E88:R88)/3)*出来高!E88:R88)),50))</f>
        <v>47.753629250811365</v>
      </c>
      <c r="S88" s="497" t="str">
        <f>IF($D88="","",IF(AND(終値!E88&lt;終値!O88,$Q88&gt;(IFERROR(100-100/(1+SUMPRODUCT((終値!O88:AB88&gt;終値!P88:AC88)*(終値!O88:AB88-終値!P88:AC88))/SUMPRODUCT((終値!O88:AB88&lt;終値!P88:AC88)*(終値!P88:AC88-終値!O88:AB88))),100))),"強気div▲",IF(AND(終値!E88&gt;終値!O88,$Q88&lt;(IFERROR(100-100/(1+SUMPRODUCT((終値!O88:AB88&gt;終値!P88:AC88)*(終値!O88:AB88-終値!P88:AC88))/SUMPRODUCT((終値!O88:AB88&lt;終値!P88:AC88)*(終値!P88:AC88-終値!O88:AB88))),100))),"弱気div▼","－")))</f>
        <v>－</v>
      </c>
      <c r="T88" s="497" t="str">
        <f t="shared" si="14"/>
        <v>下walk▼</v>
      </c>
      <c r="U88" s="497" t="str">
        <f>IF(終値!A88="","",BB_スイング!BT88)</f>
        <v>二番天井M▼</v>
      </c>
      <c r="V88" s="505">
        <f>IF($D88="","",IFERROR(出来高!E88/AVERAGE(出来高!E88:I88),""))</f>
        <v>0.74561662049135768</v>
      </c>
      <c r="W88" s="506" t="str">
        <f>IF($D88="","",IF(AND($D88&gt;$G88,$O88="拡大↑",OR($N88="スクイーズ★",$N88="収縮")),"◎スクイーズブレイク買",IF(AND($D88&gt;=$H88,$R88&gt;=BB設定!$B$10),"○順張り継続(walk)",IF(AND($S88="強気div▲",$D88&gt;$I88,LEFT($U88,4)&lt;&gt;"二番天井"),"○反発(ダイバ)買",IF($U88="二番底W▲","△二番底買(確)",IF($U88="二番底W形成","△二番底形成",IF(LEFT($U88,4)="二番天井","▼二番天井警戒",IF($D88&lt;$J88,"▼-2σ割れ危険",IF(AND($D88&gt;$E88,$K88&lt;0.6,$R88&gt;=50),"・押し目注目",IF($N88="スクイーズ★","☆スクイーズ監視","様子見"))))))))))</f>
        <v>▼二番天井警戒</v>
      </c>
      <c r="X88" s="501">
        <f t="shared" si="20"/>
        <v>0</v>
      </c>
      <c r="Y88" s="498">
        <f t="shared" si="15"/>
        <v>1722.5</v>
      </c>
      <c r="Z88" s="498">
        <f t="shared" si="16"/>
        <v>1828.0432463388565</v>
      </c>
      <c r="AA88" s="498">
        <f t="shared" si="17"/>
        <v>1710</v>
      </c>
      <c r="AB88" s="498">
        <f t="shared" si="21"/>
        <v>1875.2364926777132</v>
      </c>
      <c r="AC88" s="504">
        <f t="shared" si="18"/>
        <v>12.22</v>
      </c>
      <c r="AD88" s="498">
        <f>IF($D88="","",MIN(終値!E88:I88))</f>
        <v>1710</v>
      </c>
      <c r="AE88" s="500">
        <f t="shared" si="19"/>
        <v>9.912E-2</v>
      </c>
    </row>
    <row r="89" spans="1:31">
      <c r="A89" s="497" t="str">
        <f>IF(終値!A89="","",HYPERLINK("https://kabutan.jp/stock/?code="&amp;終値!A89,"📈"))</f>
        <v>📈</v>
      </c>
      <c r="B89" s="497" t="str">
        <f>IF(終値!A89="","",終値!A89)</f>
        <v>5892</v>
      </c>
      <c r="C89" s="496" t="str">
        <f>IF(終値!A89="","",終値!B89)</f>
        <v>ＹＵＴＯＲＩ</v>
      </c>
      <c r="D89" s="498">
        <f>IF(終値!A89="","",終値!E89)</f>
        <v>2226</v>
      </c>
      <c r="E89" s="498">
        <f>IF($D89="","",AVERAGE(終値!E89:X89))</f>
        <v>2072.9</v>
      </c>
      <c r="F89" s="499">
        <f>IF($D89="","",STDEVP(終値!E89:X89))</f>
        <v>67.685227339501495</v>
      </c>
      <c r="G89" s="498">
        <f>IF($D89="","",$E89+BB設定!$B$4*$F89)</f>
        <v>2208.2704546790033</v>
      </c>
      <c r="H89" s="498">
        <f>IF($D89="","",$E89+BB設定!$B$5*$F89)</f>
        <v>2140.5852273395017</v>
      </c>
      <c r="I89" s="498">
        <f>IF($D89="","",$E89-BB設定!$B$5*$F89)</f>
        <v>2005.2147726604985</v>
      </c>
      <c r="J89" s="498">
        <f>IF($D89="","",$E89-BB設定!$B$4*$F89)</f>
        <v>1937.5295453209972</v>
      </c>
      <c r="K89" s="503">
        <f t="shared" si="11"/>
        <v>1.0654852839308175</v>
      </c>
      <c r="L89" s="502">
        <f t="shared" si="12"/>
        <v>13.0609730019782</v>
      </c>
      <c r="M89" s="502">
        <f>IF($D89="","",IFERROR(MIN(BB_帯幅!B89:AP89)*100,""))</f>
        <v>7.3012636720864084</v>
      </c>
      <c r="N89" s="497" t="str">
        <f>IF($L89="","",IF($L89&lt;=$M89*BB設定!$B$7,"スクイーズ★",IF($L89&lt;=$M89*1.3,"収縮","－")))</f>
        <v>－</v>
      </c>
      <c r="O89" s="497" t="str">
        <f>IF($D89="","",IF(AND(BB_帯幅!B89&gt;BB_帯幅!C89,BB_帯幅!C89&gt;BB_帯幅!D89),"拡大↑","縮小↓"))</f>
        <v>拡大↑</v>
      </c>
      <c r="P89" s="497" t="str">
        <f t="shared" si="13"/>
        <v>↑+2σ突破</v>
      </c>
      <c r="Q89" s="500">
        <f>IF($D89="","",IFERROR(100-100/(1+SUMPRODUCT((終値!E89:R89&gt;終値!F89:S89)*(終値!E89:R89-終値!F89:S89))/SUMPRODUCT((終値!E89:R89&lt;終値!F89:S89)*(終値!F89:S89-終値!E89:R89))),100))</f>
        <v>67.887931034482762</v>
      </c>
      <c r="R89" s="500">
        <f>IF($D89="","",IFERROR(100-100/(1+SUMPRODUCT((((高値!E89:R89+安値!E89:R89+終値!E89:R89)/3)&gt;((高値!F89:S89+安値!F89:S89+終値!F89:S89)/3))*((高値!E89:R89+安値!E89:R89+終値!E89:R89)/3)*出来高!E89:R89)/SUMPRODUCT((((高値!E89:R89+安値!E89:R89+終値!E89:R89)/3)&lt;((高値!F89:S89+安値!F89:S89+終値!F89:S89)/3))*((高値!E89:R89+安値!E89:R89+終値!E89:R89)/3)*出来高!E89:R89)),50))</f>
        <v>51.238155409037645</v>
      </c>
      <c r="S89" s="497" t="str">
        <f>IF($D89="","",IF(AND(終値!E89&lt;終値!O89,$Q89&gt;(IFERROR(100-100/(1+SUMPRODUCT((終値!O89:AB89&gt;終値!P89:AC89)*(終値!O89:AB89-終値!P89:AC89))/SUMPRODUCT((終値!O89:AB89&lt;終値!P89:AC89)*(終値!P89:AC89-終値!O89:AB89))),100))),"強気div▲",IF(AND(終値!E89&gt;終値!O89,$Q89&lt;(IFERROR(100-100/(1+SUMPRODUCT((終値!O89:AB89&gt;終値!P89:AC89)*(終値!O89:AB89-終値!P89:AC89))/SUMPRODUCT((終値!O89:AB89&lt;終値!P89:AC89)*(終値!P89:AC89-終値!O89:AB89))),100))),"弱気div▼","－")))</f>
        <v>－</v>
      </c>
      <c r="T89" s="497" t="str">
        <f t="shared" si="14"/>
        <v>上walk▲</v>
      </c>
      <c r="U89" s="497" t="str">
        <f>IF(終値!A89="","",BB_スイング!BT89)</f>
        <v>二番底W▲</v>
      </c>
      <c r="V89" s="505">
        <f>IF($D89="","",IFERROR(出来高!E89/AVERAGE(出来高!E89:I89),""))</f>
        <v>0.83433014354066981</v>
      </c>
      <c r="W89" s="506" t="str">
        <f>IF($D89="","",IF(AND($D89&gt;$G89,$O89="拡大↑",OR($N89="スクイーズ★",$N89="収縮")),"◎スクイーズブレイク買",IF(AND($D89&gt;=$H89,$R89&gt;=BB設定!$B$10),"○順張り継続(walk)",IF(AND($S89="強気div▲",$D89&gt;$I89,LEFT($U89,4)&lt;&gt;"二番天井"),"○反発(ダイバ)買",IF($U89="二番底W▲","△二番底買(確)",IF($U89="二番底W形成","△二番底形成",IF(LEFT($U89,4)="二番天井","▼二番天井警戒",IF($D89&lt;$J89,"▼-2σ割れ危険",IF(AND($D89&gt;$E89,$K89&lt;0.6,$R89&gt;=50),"・押し目注目",IF($N89="スクイーズ★","☆スクイーズ監視","様子見"))))))))))</f>
        <v>△二番底買(確)</v>
      </c>
      <c r="X89" s="501">
        <f t="shared" si="20"/>
        <v>50</v>
      </c>
      <c r="Y89" s="498">
        <f t="shared" si="15"/>
        <v>2226</v>
      </c>
      <c r="Z89" s="498">
        <f t="shared" si="16"/>
        <v>2140.5852273395017</v>
      </c>
      <c r="AA89" s="498">
        <f t="shared" si="17"/>
        <v>2072.9</v>
      </c>
      <c r="AB89" s="498">
        <f t="shared" si="21"/>
        <v>2275.9556820185044</v>
      </c>
      <c r="AC89" s="504">
        <f t="shared" si="18"/>
        <v>0.33</v>
      </c>
      <c r="AD89" s="498">
        <f>IF($D89="","",MIN(終値!E89:I89))</f>
        <v>2117</v>
      </c>
      <c r="AE89" s="500">
        <f t="shared" si="19"/>
        <v>50.099110000000003</v>
      </c>
    </row>
    <row r="90" spans="1:31">
      <c r="A90" s="497" t="str">
        <f>IF(終値!A90="","",HYPERLINK("https://kabutan.jp/stock/?code="&amp;終値!A90,"📈"))</f>
        <v>📈</v>
      </c>
      <c r="B90" s="497" t="str">
        <f>IF(終値!A90="","",終値!A90)</f>
        <v>6323</v>
      </c>
      <c r="C90" s="496" t="str">
        <f>IF(終値!A90="","",終値!B90)</f>
        <v>ローツェ</v>
      </c>
      <c r="D90" s="498">
        <f>IF(終値!A90="","",終値!E90)</f>
        <v>4165</v>
      </c>
      <c r="E90" s="498">
        <f>IF($D90="","",AVERAGE(終値!E90:X90))</f>
        <v>4321.1499999999996</v>
      </c>
      <c r="F90" s="499">
        <f>IF($D90="","",STDEVP(終値!E90:X90))</f>
        <v>397.73461943864027</v>
      </c>
      <c r="G90" s="498">
        <f>IF($D90="","",$E90+BB設定!$B$4*$F90)</f>
        <v>5116.6192388772797</v>
      </c>
      <c r="H90" s="498">
        <f>IF($D90="","",$E90+BB設定!$B$5*$F90)</f>
        <v>4718.8846194386397</v>
      </c>
      <c r="I90" s="498">
        <f>IF($D90="","",$E90-BB設定!$B$5*$F90)</f>
        <v>3923.4153805613596</v>
      </c>
      <c r="J90" s="498">
        <f>IF($D90="","",$E90-BB設定!$B$4*$F90)</f>
        <v>3525.6807611227191</v>
      </c>
      <c r="K90" s="503">
        <f t="shared" si="11"/>
        <v>0.40185038442191151</v>
      </c>
      <c r="L90" s="502">
        <f t="shared" si="12"/>
        <v>36.81747862847994</v>
      </c>
      <c r="M90" s="502">
        <f>IF($D90="","",IFERROR(MIN(BB_帯幅!B90:AP90)*100,""))</f>
        <v>17.208044690819879</v>
      </c>
      <c r="N90" s="497" t="str">
        <f>IF($L90="","",IF($L90&lt;=$M90*BB設定!$B$7,"スクイーズ★",IF($L90&lt;=$M90*1.3,"収縮","－")))</f>
        <v>－</v>
      </c>
      <c r="O90" s="497" t="str">
        <f>IF($D90="","",IF(AND(BB_帯幅!B90&gt;BB_帯幅!C90,BB_帯幅!C90&gt;BB_帯幅!D90),"拡大↑","縮小↓"))</f>
        <v>拡大↑</v>
      </c>
      <c r="P90" s="497" t="str">
        <f t="shared" si="13"/>
        <v>バンド内</v>
      </c>
      <c r="Q90" s="500">
        <f>IF($D90="","",IFERROR(100-100/(1+SUMPRODUCT((終値!E90:R90&gt;終値!F90:S90)*(終値!E90:R90-終値!F90:S90))/SUMPRODUCT((終値!E90:R90&lt;終値!F90:S90)*(終値!F90:S90-終値!E90:R90))),100))</f>
        <v>42.755883186844343</v>
      </c>
      <c r="R90" s="500">
        <f>IF($D90="","",IFERROR(100-100/(1+SUMPRODUCT((((高値!E90:R90+安値!E90:R90+終値!E90:R90)/3)&gt;((高値!F90:S90+安値!F90:S90+終値!F90:S90)/3))*((高値!E90:R90+安値!E90:R90+終値!E90:R90)/3)*出来高!E90:R90)/SUMPRODUCT((((高値!E90:R90+安値!E90:R90+終値!E90:R90)/3)&lt;((高値!F90:S90+安値!F90:S90+終値!F90:S90)/3))*((高値!E90:R90+安値!E90:R90+終値!E90:R90)/3)*出来高!E90:R90)),50))</f>
        <v>48.262926086308717</v>
      </c>
      <c r="S90" s="497" t="str">
        <f>IF($D90="","",IF(AND(終値!E90&lt;終値!O90,$Q90&gt;(IFERROR(100-100/(1+SUMPRODUCT((終値!O90:AB90&gt;終値!P90:AC90)*(終値!O90:AB90-終値!P90:AC90))/SUMPRODUCT((終値!O90:AB90&lt;終値!P90:AC90)*(終値!P90:AC90-終値!O90:AB90))),100))),"強気div▲",IF(AND(終値!E90&gt;終値!O90,$Q90&lt;(IFERROR(100-100/(1+SUMPRODUCT((終値!O90:AB90&gt;終値!P90:AC90)*(終値!O90:AB90-終値!P90:AC90))/SUMPRODUCT((終値!O90:AB90&lt;終値!P90:AC90)*(終値!P90:AC90-終値!O90:AB90))),100))),"弱気div▼","－")))</f>
        <v>－</v>
      </c>
      <c r="T90" s="497" t="str">
        <f t="shared" si="14"/>
        <v>－</v>
      </c>
      <c r="U90" s="497" t="str">
        <f>IF(終値!A90="","",BB_スイング!BT90)</f>
        <v>－</v>
      </c>
      <c r="V90" s="505">
        <f>IF($D90="","",IFERROR(出来高!E90/AVERAGE(出来高!E90:I90),""))</f>
        <v>0.5882248531212837</v>
      </c>
      <c r="W90" s="506" t="str">
        <f>IF($D90="","",IF(AND($D90&gt;$G90,$O90="拡大↑",OR($N90="スクイーズ★",$N90="収縮")),"◎スクイーズブレイク買",IF(AND($D90&gt;=$H90,$R90&gt;=BB設定!$B$10),"○順張り継続(walk)",IF(AND($S90="強気div▲",$D90&gt;$I90,LEFT($U90,4)&lt;&gt;"二番天井"),"○反発(ダイバ)買",IF($U90="二番底W▲","△二番底買(確)",IF($U90="二番底W形成","△二番底形成",IF(LEFT($U90,4)="二番天井","▼二番天井警戒",IF($D90&lt;$J90,"▼-2σ割れ危険",IF(AND($D90&gt;$E90,$K90&lt;0.6,$R90&gt;=50),"・押し目注目",IF($N90="スクイーズ★","☆スクイーズ監視","様子見"))))))))))</f>
        <v>様子見</v>
      </c>
      <c r="X90" s="501">
        <f t="shared" si="20"/>
        <v>5</v>
      </c>
      <c r="Y90" s="498">
        <f t="shared" si="15"/>
        <v>4165</v>
      </c>
      <c r="Z90" s="498">
        <f t="shared" si="16"/>
        <v>4718.8846194386397</v>
      </c>
      <c r="AA90" s="498">
        <f t="shared" si="17"/>
        <v>3975</v>
      </c>
      <c r="AB90" s="498">
        <f t="shared" si="21"/>
        <v>5116.6192388772797</v>
      </c>
      <c r="AC90" s="504">
        <f t="shared" si="18"/>
        <v>5.01</v>
      </c>
      <c r="AD90" s="498">
        <f>IF($D90="","",MIN(終値!E90:I90))</f>
        <v>3975</v>
      </c>
      <c r="AE90" s="500">
        <f t="shared" si="19"/>
        <v>5.0991</v>
      </c>
    </row>
    <row r="91" spans="1:31">
      <c r="A91" s="497" t="str">
        <f>IF(終値!A91="","",HYPERLINK("https://kabutan.jp/stock/?code="&amp;終値!A91,"📈"))</f>
        <v>📈</v>
      </c>
      <c r="B91" s="497" t="str">
        <f>IF(終値!A91="","",終値!A91)</f>
        <v>6501</v>
      </c>
      <c r="C91" s="496" t="str">
        <f>IF(終値!A91="","",終値!B91)</f>
        <v>日立</v>
      </c>
      <c r="D91" s="498">
        <f>IF(終値!A91="","",終値!E91)</f>
        <v>5500</v>
      </c>
      <c r="E91" s="498">
        <f>IF($D91="","",AVERAGE(終値!E91:X91))</f>
        <v>4985.05</v>
      </c>
      <c r="F91" s="499">
        <f>IF($D91="","",STDEVP(終値!E91:X91))</f>
        <v>267.14087575659403</v>
      </c>
      <c r="G91" s="498">
        <f>IF($D91="","",$E91+BB設定!$B$4*$F91)</f>
        <v>5519.3317515131885</v>
      </c>
      <c r="H91" s="498">
        <f>IF($D91="","",$E91+BB設定!$B$5*$F91)</f>
        <v>5252.1908757565943</v>
      </c>
      <c r="I91" s="498">
        <f>IF($D91="","",$E91-BB設定!$B$5*$F91)</f>
        <v>4717.909124243406</v>
      </c>
      <c r="J91" s="498">
        <f>IF($D91="","",$E91-BB設定!$B$4*$F91)</f>
        <v>4450.7682484868119</v>
      </c>
      <c r="K91" s="503">
        <f t="shared" si="11"/>
        <v>0.98190865450819043</v>
      </c>
      <c r="L91" s="502">
        <f t="shared" si="12"/>
        <v>21.435361792286468</v>
      </c>
      <c r="M91" s="502">
        <f>IF($D91="","",IFERROR(MIN(BB_帯幅!B91:AP91)*100,""))</f>
        <v>9.8262706942862721</v>
      </c>
      <c r="N91" s="497" t="str">
        <f>IF($L91="","",IF($L91&lt;=$M91*BB設定!$B$7,"スクイーズ★",IF($L91&lt;=$M91*1.3,"収縮","－")))</f>
        <v>－</v>
      </c>
      <c r="O91" s="497" t="str">
        <f>IF($D91="","",IF(AND(BB_帯幅!B91&gt;BB_帯幅!C91,BB_帯幅!C91&gt;BB_帯幅!D91),"拡大↑","縮小↓"))</f>
        <v>拡大↑</v>
      </c>
      <c r="P91" s="497" t="str">
        <f t="shared" si="13"/>
        <v>+1σ上</v>
      </c>
      <c r="Q91" s="500">
        <f>IF($D91="","",IFERROR(100-100/(1+SUMPRODUCT((終値!E91:R91&gt;終値!F91:S91)*(終値!E91:R91-終値!F91:S91))/SUMPRODUCT((終値!E91:R91&lt;終値!F91:S91)*(終値!F91:S91-終値!E91:R91))),100))</f>
        <v>78.767123287671225</v>
      </c>
      <c r="R91" s="500">
        <f>IF($D91="","",IFERROR(100-100/(1+SUMPRODUCT((((高値!E91:R91+安値!E91:R91+終値!E91:R91)/3)&gt;((高値!F91:S91+安値!F91:S91+終値!F91:S91)/3))*((高値!E91:R91+安値!E91:R91+終値!E91:R91)/3)*出来高!E91:R91)/SUMPRODUCT((((高値!E91:R91+安値!E91:R91+終値!E91:R91)/3)&lt;((高値!F91:S91+安値!F91:S91+終値!F91:S91)/3))*((高値!E91:R91+安値!E91:R91+終値!E91:R91)/3)*出来高!E91:R91)),50))</f>
        <v>83.992679826751399</v>
      </c>
      <c r="S91" s="497" t="str">
        <f>IF($D91="","",IF(AND(終値!E91&lt;終値!O91,$Q91&gt;(IFERROR(100-100/(1+SUMPRODUCT((終値!O91:AB91&gt;終値!P91:AC91)*(終値!O91:AB91-終値!P91:AC91))/SUMPRODUCT((終値!O91:AB91&lt;終値!P91:AC91)*(終値!P91:AC91-終値!O91:AB91))),100))),"強気div▲",IF(AND(終値!E91&gt;終値!O91,$Q91&lt;(IFERROR(100-100/(1+SUMPRODUCT((終値!O91:AB91&gt;終値!P91:AC91)*(終値!O91:AB91-終値!P91:AC91))/SUMPRODUCT((終値!O91:AB91&lt;終値!P91:AC91)*(終値!P91:AC91-終値!O91:AB91))),100))),"弱気div▼","－")))</f>
        <v>－</v>
      </c>
      <c r="T91" s="497" t="str">
        <f t="shared" si="14"/>
        <v>上walk▲</v>
      </c>
      <c r="U91" s="497" t="str">
        <f>IF(終値!A91="","",BB_スイング!BT91)</f>
        <v>二番底W▲</v>
      </c>
      <c r="V91" s="505">
        <f>IF($D91="","",IFERROR(出来高!E91/AVERAGE(出来高!E91:I91),""))</f>
        <v>0.77368644611143167</v>
      </c>
      <c r="W91" s="506" t="str">
        <f>IF($D91="","",IF(AND($D91&gt;$G91,$O91="拡大↑",OR($N91="スクイーズ★",$N91="収縮")),"◎スクイーズブレイク買",IF(AND($D91&gt;=$H91,$R91&gt;=BB設定!$B$10),"○順張り継続(walk)",IF(AND($S91="強気div▲",$D91&gt;$I91,LEFT($U91,4)&lt;&gt;"二番天井"),"○反発(ダイバ)買",IF($U91="二番底W▲","△二番底買(確)",IF($U91="二番底W形成","△二番底形成",IF(LEFT($U91,4)="二番天井","▼二番天井警戒",IF($D91&lt;$J91,"▼-2σ割れ危険",IF(AND($D91&gt;$E91,$K91&lt;0.6,$R91&gt;=50),"・押し目注目",IF($N91="スクイーズ★","☆スクイーズ監視","様子見"))))))))))</f>
        <v>○順張り継続(walk)</v>
      </c>
      <c r="X91" s="501">
        <f t="shared" si="20"/>
        <v>45</v>
      </c>
      <c r="Y91" s="498">
        <f t="shared" si="15"/>
        <v>5500</v>
      </c>
      <c r="Z91" s="498">
        <f t="shared" si="16"/>
        <v>5252.1908757565943</v>
      </c>
      <c r="AA91" s="498">
        <f t="shared" si="17"/>
        <v>4985.05</v>
      </c>
      <c r="AB91" s="498">
        <f t="shared" si="21"/>
        <v>5519.3317515131885</v>
      </c>
      <c r="AC91" s="504">
        <f t="shared" si="18"/>
        <v>0.04</v>
      </c>
      <c r="AD91" s="498">
        <f>IF($D91="","",MIN(終値!E91:I91))</f>
        <v>5267</v>
      </c>
      <c r="AE91" s="500">
        <f t="shared" si="19"/>
        <v>45.099089999999997</v>
      </c>
    </row>
    <row r="92" spans="1:31">
      <c r="A92" s="497" t="str">
        <f>IF(終値!A92="","",HYPERLINK("https://kabutan.jp/stock/?code="&amp;終値!A92,"📈"))</f>
        <v>📈</v>
      </c>
      <c r="B92" s="497" t="str">
        <f>IF(終値!A92="","",終値!A92)</f>
        <v>6134</v>
      </c>
      <c r="C92" s="496" t="str">
        <f>IF(終値!A92="","",終値!B92)</f>
        <v>ＦＵＪＩ</v>
      </c>
      <c r="D92" s="498">
        <f>IF(終値!A92="","",終値!E92)</f>
        <v>8117</v>
      </c>
      <c r="E92" s="498">
        <f>IF($D92="","",AVERAGE(終値!E92:X92))</f>
        <v>7564.05</v>
      </c>
      <c r="F92" s="499">
        <f>IF($D92="","",STDEVP(終値!E92:X92))</f>
        <v>513.31193975983069</v>
      </c>
      <c r="G92" s="498">
        <f>IF($D92="","",$E92+BB設定!$B$4*$F92)</f>
        <v>8590.6738795196616</v>
      </c>
      <c r="H92" s="498">
        <f>IF($D92="","",$E92+BB設定!$B$5*$F92)</f>
        <v>8077.3619397598304</v>
      </c>
      <c r="I92" s="498">
        <f>IF($D92="","",$E92-BB設定!$B$5*$F92)</f>
        <v>7050.7380602401699</v>
      </c>
      <c r="J92" s="498">
        <f>IF($D92="","",$E92-BB設定!$B$4*$F92)</f>
        <v>6537.4261204803388</v>
      </c>
      <c r="K92" s="503">
        <f t="shared" si="11"/>
        <v>0.76930505467041888</v>
      </c>
      <c r="L92" s="502">
        <f t="shared" si="12"/>
        <v>27.144820024184433</v>
      </c>
      <c r="M92" s="502">
        <f>IF($D92="","",IFERROR(MIN(BB_帯幅!B92:AP92)*100,""))</f>
        <v>15.673309419356379</v>
      </c>
      <c r="N92" s="497" t="str">
        <f>IF($L92="","",IF($L92&lt;=$M92*BB設定!$B$7,"スクイーズ★",IF($L92&lt;=$M92*1.3,"収縮","－")))</f>
        <v>－</v>
      </c>
      <c r="O92" s="497" t="str">
        <f>IF($D92="","",IF(AND(BB_帯幅!B92&gt;BB_帯幅!C92,BB_帯幅!C92&gt;BB_帯幅!D92),"拡大↑","縮小↓"))</f>
        <v>拡大↑</v>
      </c>
      <c r="P92" s="497" t="str">
        <f t="shared" si="13"/>
        <v>+1σ上</v>
      </c>
      <c r="Q92" s="500">
        <f>IF($D92="","",IFERROR(100-100/(1+SUMPRODUCT((終値!E92:R92&gt;終値!F92:S92)*(終値!E92:R92-終値!F92:S92))/SUMPRODUCT((終値!E92:R92&lt;終値!F92:S92)*(終値!F92:S92-終値!E92:R92))),100))</f>
        <v>55.426884650317888</v>
      </c>
      <c r="R92" s="500">
        <f>IF($D92="","",IFERROR(100-100/(1+SUMPRODUCT((((高値!E92:R92+安値!E92:R92+終値!E92:R92)/3)&gt;((高値!F92:S92+安値!F92:S92+終値!F92:S92)/3))*((高値!E92:R92+安値!E92:R92+終値!E92:R92)/3)*出来高!E92:R92)/SUMPRODUCT((((高値!E92:R92+安値!E92:R92+終値!E92:R92)/3)&lt;((高値!F92:S92+安値!F92:S92+終値!F92:S92)/3))*((高値!E92:R92+安値!E92:R92+終値!E92:R92)/3)*出来高!E92:R92)),50))</f>
        <v>64.123620312421934</v>
      </c>
      <c r="S92" s="497" t="str">
        <f>IF($D92="","",IF(AND(終値!E92&lt;終値!O92,$Q92&gt;(IFERROR(100-100/(1+SUMPRODUCT((終値!O92:AB92&gt;終値!P92:AC92)*(終値!O92:AB92-終値!P92:AC92))/SUMPRODUCT((終値!O92:AB92&lt;終値!P92:AC92)*(終値!P92:AC92-終値!O92:AB92))),100))),"強気div▲",IF(AND(終値!E92&gt;終値!O92,$Q92&lt;(IFERROR(100-100/(1+SUMPRODUCT((終値!O92:AB92&gt;終値!P92:AC92)*(終値!O92:AB92-終値!P92:AC92))/SUMPRODUCT((終値!O92:AB92&lt;終値!P92:AC92)*(終値!P92:AC92-終値!O92:AB92))),100))),"弱気div▼","－")))</f>
        <v>－</v>
      </c>
      <c r="T92" s="497" t="str">
        <f t="shared" si="14"/>
        <v>上walk▲</v>
      </c>
      <c r="U92" s="497" t="str">
        <f>IF(終値!A92="","",BB_スイング!BT92)</f>
        <v>－</v>
      </c>
      <c r="V92" s="505">
        <f>IF($D92="","",IFERROR(出来高!E92/AVERAGE(出来高!E92:I92),""))</f>
        <v>0.79747443895893211</v>
      </c>
      <c r="W92" s="506" t="str">
        <f>IF($D92="","",IF(AND($D92&gt;$G92,$O92="拡大↑",OR($N92="スクイーズ★",$N92="収縮")),"◎スクイーズブレイク買",IF(AND($D92&gt;=$H92,$R92&gt;=BB設定!$B$10),"○順張り継続(walk)",IF(AND($S92="強気div▲",$D92&gt;$I92,LEFT($U92,4)&lt;&gt;"二番天井"),"○反発(ダイバ)買",IF($U92="二番底W▲","△二番底買(確)",IF($U92="二番底W形成","△二番底形成",IF(LEFT($U92,4)="二番天井","▼二番天井警戒",IF($D92&lt;$J92,"▼-2σ割れ危険",IF(AND($D92&gt;$E92,$K92&lt;0.6,$R92&gt;=50),"・押し目注目",IF($N92="スクイーズ★","☆スクイーズ監視","様子見"))))))))))</f>
        <v>様子見</v>
      </c>
      <c r="X92" s="501">
        <f t="shared" si="20"/>
        <v>47</v>
      </c>
      <c r="Y92" s="498">
        <f t="shared" si="15"/>
        <v>8117</v>
      </c>
      <c r="Z92" s="498">
        <f t="shared" si="16"/>
        <v>8077.3619397598304</v>
      </c>
      <c r="AA92" s="498">
        <f t="shared" si="17"/>
        <v>7564.05</v>
      </c>
      <c r="AB92" s="498">
        <f t="shared" si="21"/>
        <v>8590.6738795196616</v>
      </c>
      <c r="AC92" s="504">
        <f t="shared" si="18"/>
        <v>0.86</v>
      </c>
      <c r="AD92" s="498">
        <f>IF($D92="","",MIN(終値!E92:I92))</f>
        <v>7330</v>
      </c>
      <c r="AE92" s="500">
        <f t="shared" si="19"/>
        <v>47.099080000000001</v>
      </c>
    </row>
    <row r="93" spans="1:31">
      <c r="A93" s="497" t="str">
        <f>IF(終値!A93="","",HYPERLINK("https://kabutan.jp/stock/?code="&amp;終値!A93,"📈"))</f>
        <v>📈</v>
      </c>
      <c r="B93" s="497" t="str">
        <f>IF(終値!A93="","",終値!A93)</f>
        <v>7746</v>
      </c>
      <c r="C93" s="496" t="str">
        <f>IF(終値!A93="","",終値!B93)</f>
        <v>岡本硝子</v>
      </c>
      <c r="D93" s="498">
        <f>IF(終値!A93="","",終値!E93)</f>
        <v>728</v>
      </c>
      <c r="E93" s="498">
        <f>IF($D93="","",AVERAGE(終値!E93:X93))</f>
        <v>754.95</v>
      </c>
      <c r="F93" s="499">
        <f>IF($D93="","",STDEVP(終値!E93:X93))</f>
        <v>26.573435984080039</v>
      </c>
      <c r="G93" s="498">
        <f>IF($D93="","",$E93+BB設定!$B$4*$F93)</f>
        <v>808.09687196816014</v>
      </c>
      <c r="H93" s="498">
        <f>IF($D93="","",$E93+BB設定!$B$5*$F93)</f>
        <v>781.52343598408004</v>
      </c>
      <c r="I93" s="498">
        <f>IF($D93="","",$E93-BB設定!$B$5*$F93)</f>
        <v>728.37656401592005</v>
      </c>
      <c r="J93" s="498">
        <f>IF($D93="","",$E93-BB設定!$B$4*$F93)</f>
        <v>701.80312803183995</v>
      </c>
      <c r="K93" s="503">
        <f t="shared" si="11"/>
        <v>0.24645732663113651</v>
      </c>
      <c r="L93" s="502">
        <f t="shared" si="12"/>
        <v>14.079574003088972</v>
      </c>
      <c r="M93" s="502">
        <f>IF($D93="","",IFERROR(MIN(BB_帯幅!B93:AP93)*100,""))</f>
        <v>14.033696938150134</v>
      </c>
      <c r="N93" s="497" t="str">
        <f>IF($L93="","",IF($L93&lt;=$M93*BB設定!$B$7,"スクイーズ★",IF($L93&lt;=$M93*1.3,"収縮","－")))</f>
        <v>スクイーズ★</v>
      </c>
      <c r="O93" s="497" t="str">
        <f>IF($D93="","",IF(AND(BB_帯幅!B93&gt;BB_帯幅!C93,BB_帯幅!C93&gt;BB_帯幅!D93),"拡大↑","縮小↓"))</f>
        <v>縮小↓</v>
      </c>
      <c r="P93" s="497" t="str">
        <f t="shared" si="13"/>
        <v>-1σ下</v>
      </c>
      <c r="Q93" s="500">
        <f>IF($D93="","",IFERROR(100-100/(1+SUMPRODUCT((終値!E93:R93&gt;終値!F93:S93)*(終値!E93:R93-終値!F93:S93))/SUMPRODUCT((終値!E93:R93&lt;終値!F93:S93)*(終値!F93:S93-終値!E93:R93))),100))</f>
        <v>36.815920398009943</v>
      </c>
      <c r="R93" s="500">
        <f>IF($D93="","",IFERROR(100-100/(1+SUMPRODUCT((((高値!E93:R93+安値!E93:R93+終値!E93:R93)/3)&gt;((高値!F93:S93+安値!F93:S93+終値!F93:S93)/3))*((高値!E93:R93+安値!E93:R93+終値!E93:R93)/3)*出来高!E93:R93)/SUMPRODUCT((((高値!E93:R93+安値!E93:R93+終値!E93:R93)/3)&lt;((高値!F93:S93+安値!F93:S93+終値!F93:S93)/3))*((高値!E93:R93+安値!E93:R93+終値!E93:R93)/3)*出来高!E93:R93)),50))</f>
        <v>49.061586810680431</v>
      </c>
      <c r="S93" s="497" t="str">
        <f>IF($D93="","",IF(AND(終値!E93&lt;終値!O93,$Q93&gt;(IFERROR(100-100/(1+SUMPRODUCT((終値!O93:AB93&gt;終値!P93:AC93)*(終値!O93:AB93-終値!P93:AC93))/SUMPRODUCT((終値!O93:AB93&lt;終値!P93:AC93)*(終値!P93:AC93-終値!O93:AB93))),100))),"強気div▲",IF(AND(終値!E93&gt;終値!O93,$Q93&lt;(IFERROR(100-100/(1+SUMPRODUCT((終値!O93:AB93&gt;終値!P93:AC93)*(終値!O93:AB93-終値!P93:AC93))/SUMPRODUCT((終値!O93:AB93&lt;終値!P93:AC93)*(終値!P93:AC93-終値!O93:AB93))),100))),"弱気div▼","－")))</f>
        <v>強気div▲</v>
      </c>
      <c r="T93" s="497" t="str">
        <f t="shared" si="14"/>
        <v>下walk▼</v>
      </c>
      <c r="U93" s="497" t="str">
        <f>IF(終値!A93="","",BB_スイング!BT93)</f>
        <v>二番底W形成</v>
      </c>
      <c r="V93" s="505">
        <f>IF($D93="","",IFERROR(出来高!E93/AVERAGE(出来高!E93:I93),""))</f>
        <v>0.83098068350668652</v>
      </c>
      <c r="W93" s="506" t="str">
        <f>IF($D93="","",IF(AND($D93&gt;$G93,$O93="拡大↑",OR($N93="スクイーズ★",$N93="収縮")),"◎スクイーズブレイク買",IF(AND($D93&gt;=$H93,$R93&gt;=BB設定!$B$10),"○順張り継続(walk)",IF(AND($S93="強気div▲",$D93&gt;$I93,LEFT($U93,4)&lt;&gt;"二番天井"),"○反発(ダイバ)買",IF($U93="二番底W▲","△二番底買(確)",IF($U93="二番底W形成","△二番底形成",IF(LEFT($U93,4)="二番天井","▼二番天井警戒",IF($D93&lt;$J93,"▼-2σ割れ危険",IF(AND($D93&gt;$E93,$K93&lt;0.6,$R93&gt;=50),"・押し目注目",IF($N93="スクイーズ★","☆スクイーズ監視","様子見"))))))))))</f>
        <v>△二番底形成</v>
      </c>
      <c r="X93" s="501">
        <f t="shared" si="20"/>
        <v>5</v>
      </c>
      <c r="Y93" s="498">
        <f t="shared" si="15"/>
        <v>728</v>
      </c>
      <c r="Z93" s="498">
        <f t="shared" si="16"/>
        <v>781.52343598408004</v>
      </c>
      <c r="AA93" s="498">
        <f t="shared" si="17"/>
        <v>718</v>
      </c>
      <c r="AB93" s="498">
        <f t="shared" si="21"/>
        <v>808.09687196816014</v>
      </c>
      <c r="AC93" s="504">
        <f t="shared" si="18"/>
        <v>8.01</v>
      </c>
      <c r="AD93" s="498">
        <f>IF($D93="","",MIN(終値!E93:I93))</f>
        <v>718</v>
      </c>
      <c r="AE93" s="500">
        <f t="shared" si="19"/>
        <v>5.0990700000000002</v>
      </c>
    </row>
    <row r="94" spans="1:31">
      <c r="A94" s="497" t="str">
        <f>IF(終値!A94="","",HYPERLINK("https://kabutan.jp/stock/?code="&amp;終値!A94,"📈"))</f>
        <v>📈</v>
      </c>
      <c r="B94" s="497" t="str">
        <f>IF(終値!A94="","",終値!A94)</f>
        <v>3407</v>
      </c>
      <c r="C94" s="496" t="str">
        <f>IF(終値!A94="","",終値!B94)</f>
        <v>旭化成</v>
      </c>
      <c r="D94" s="498">
        <f>IF(終値!A94="","",終値!E94)</f>
        <v>1666</v>
      </c>
      <c r="E94" s="498">
        <f>IF($D94="","",AVERAGE(終値!E94:X94))</f>
        <v>1799</v>
      </c>
      <c r="F94" s="499">
        <f>IF($D94="","",STDEVP(終値!E94:X94))</f>
        <v>91.269244546013425</v>
      </c>
      <c r="G94" s="498">
        <f>IF($D94="","",$E94+BB設定!$B$4*$F94)</f>
        <v>1981.5384890920268</v>
      </c>
      <c r="H94" s="498">
        <f>IF($D94="","",$E94+BB設定!$B$5*$F94)</f>
        <v>1890.2692445460134</v>
      </c>
      <c r="I94" s="498">
        <f>IF($D94="","",$E94-BB設定!$B$5*$F94)</f>
        <v>1707.7307554539866</v>
      </c>
      <c r="J94" s="498">
        <f>IF($D94="","",$E94-BB設定!$B$4*$F94)</f>
        <v>1616.4615109079732</v>
      </c>
      <c r="K94" s="503">
        <f t="shared" si="11"/>
        <v>0.13569327033010545</v>
      </c>
      <c r="L94" s="502">
        <f t="shared" si="12"/>
        <v>20.293328414900145</v>
      </c>
      <c r="M94" s="502">
        <f>IF($D94="","",IFERROR(MIN(BB_帯幅!B94:AP94)*100,""))</f>
        <v>4.4383994253385577</v>
      </c>
      <c r="N94" s="497" t="str">
        <f>IF($L94="","",IF($L94&lt;=$M94*BB設定!$B$7,"スクイーズ★",IF($L94&lt;=$M94*1.3,"収縮","－")))</f>
        <v>－</v>
      </c>
      <c r="O94" s="497" t="str">
        <f>IF($D94="","",IF(AND(BB_帯幅!B94&gt;BB_帯幅!C94,BB_帯幅!C94&gt;BB_帯幅!D94),"拡大↑","縮小↓"))</f>
        <v>拡大↑</v>
      </c>
      <c r="P94" s="497" t="str">
        <f t="shared" si="13"/>
        <v>-1σ下</v>
      </c>
      <c r="Q94" s="500">
        <f>IF($D94="","",IFERROR(100-100/(1+SUMPRODUCT((終値!E94:R94&gt;終値!F94:S94)*(終値!E94:R94-終値!F94:S94))/SUMPRODUCT((終値!E94:R94&lt;終値!F94:S94)*(終値!F94:S94-終値!E94:R94))),100))</f>
        <v>30.839416058394164</v>
      </c>
      <c r="R94" s="500">
        <f>IF($D94="","",IFERROR(100-100/(1+SUMPRODUCT((((高値!E94:R94+安値!E94:R94+終値!E94:R94)/3)&gt;((高値!F94:S94+安値!F94:S94+終値!F94:S94)/3))*((高値!E94:R94+安値!E94:R94+終値!E94:R94)/3)*出来高!E94:R94)/SUMPRODUCT((((高値!E94:R94+安値!E94:R94+終値!E94:R94)/3)&lt;((高値!F94:S94+安値!F94:S94+終値!F94:S94)/3))*((高値!E94:R94+安値!E94:R94+終値!E94:R94)/3)*出来高!E94:R94)),50))</f>
        <v>29.772834794043916</v>
      </c>
      <c r="S94" s="497" t="str">
        <f>IF($D94="","",IF(AND(終値!E94&lt;終値!O94,$Q94&gt;(IFERROR(100-100/(1+SUMPRODUCT((終値!O94:AB94&gt;終値!P94:AC94)*(終値!O94:AB94-終値!P94:AC94))/SUMPRODUCT((終値!O94:AB94&lt;終値!P94:AC94)*(終値!P94:AC94-終値!O94:AB94))),100))),"強気div▲",IF(AND(終値!E94&gt;終値!O94,$Q94&lt;(IFERROR(100-100/(1+SUMPRODUCT((終値!O94:AB94&gt;終値!P94:AC94)*(終値!O94:AB94-終値!P94:AC94))/SUMPRODUCT((終値!O94:AB94&lt;終値!P94:AC94)*(終値!P94:AC94-終値!O94:AB94))),100))),"弱気div▼","－")))</f>
        <v>－</v>
      </c>
      <c r="T94" s="497" t="str">
        <f t="shared" si="14"/>
        <v>下walk▼</v>
      </c>
      <c r="U94" s="497" t="str">
        <f>IF(終値!A94="","",BB_スイング!BT94)</f>
        <v>二番天井M▼</v>
      </c>
      <c r="V94" s="505">
        <f>IF($D94="","",IFERROR(出来高!E94/AVERAGE(出来高!E94:I94),""))</f>
        <v>0.60344522392092192</v>
      </c>
      <c r="W94" s="506" t="str">
        <f>IF($D94="","",IF(AND($D94&gt;$G94,$O94="拡大↑",OR($N94="スクイーズ★",$N94="収縮")),"◎スクイーズブレイク買",IF(AND($D94&gt;=$H94,$R94&gt;=BB設定!$B$10),"○順張り継続(walk)",IF(AND($S94="強気div▲",$D94&gt;$I94,LEFT($U94,4)&lt;&gt;"二番天井"),"○反発(ダイバ)買",IF($U94="二番底W▲","△二番底買(確)",IF($U94="二番底W形成","△二番底形成",IF(LEFT($U94,4)="二番天井","▼二番天井警戒",IF($D94&lt;$J94,"▼-2σ割れ危険",IF(AND($D94&gt;$E94,$K94&lt;0.6,$R94&gt;=50),"・押し目注目",IF($N94="スクイーズ★","☆スクイーズ監視","様子見"))))))))))</f>
        <v>▼二番天井警戒</v>
      </c>
      <c r="X94" s="501">
        <f t="shared" si="20"/>
        <v>0</v>
      </c>
      <c r="Y94" s="498">
        <f t="shared" si="15"/>
        <v>1666</v>
      </c>
      <c r="Z94" s="498">
        <f t="shared" si="16"/>
        <v>1890.2692445460134</v>
      </c>
      <c r="AA94" s="498">
        <f t="shared" si="17"/>
        <v>1579.5</v>
      </c>
      <c r="AB94" s="498">
        <f t="shared" si="21"/>
        <v>1981.5384890920268</v>
      </c>
      <c r="AC94" s="504">
        <f t="shared" si="18"/>
        <v>3.65</v>
      </c>
      <c r="AD94" s="498">
        <f>IF($D94="","",MIN(終値!E94:I94))</f>
        <v>1579.5</v>
      </c>
      <c r="AE94" s="500">
        <f t="shared" si="19"/>
        <v>9.9059999999999995E-2</v>
      </c>
    </row>
    <row r="95" spans="1:31">
      <c r="A95" s="497" t="str">
        <f>IF(終値!A95="","",HYPERLINK("https://kabutan.jp/stock/?code="&amp;終値!A95,"📈"))</f>
        <v>📈</v>
      </c>
      <c r="B95" s="497" t="str">
        <f>IF(終値!A95="","",終値!A95)</f>
        <v>4008</v>
      </c>
      <c r="C95" s="496" t="str">
        <f>IF(終値!A95="","",終値!B95)</f>
        <v>住友精化</v>
      </c>
      <c r="D95" s="498">
        <f>IF(終値!A95="","",終値!E95)</f>
        <v>1446</v>
      </c>
      <c r="E95" s="498">
        <f>IF($D95="","",AVERAGE(終値!E95:X95))</f>
        <v>1273.05</v>
      </c>
      <c r="F95" s="499">
        <f>IF($D95="","",STDEVP(終値!E95:X95))</f>
        <v>48.550463437540948</v>
      </c>
      <c r="G95" s="498">
        <f>IF($D95="","",$E95+BB設定!$B$4*$F95)</f>
        <v>1370.150926875082</v>
      </c>
      <c r="H95" s="498">
        <f>IF($D95="","",$E95+BB設定!$B$5*$F95)</f>
        <v>1321.6004634375408</v>
      </c>
      <c r="I95" s="498">
        <f>IF($D95="","",$E95-BB設定!$B$5*$F95)</f>
        <v>1224.4995365624591</v>
      </c>
      <c r="J95" s="498">
        <f>IF($D95="","",$E95-BB設定!$B$4*$F95)</f>
        <v>1175.949073124918</v>
      </c>
      <c r="K95" s="503">
        <f t="shared" si="11"/>
        <v>1.3905682240422692</v>
      </c>
      <c r="L95" s="502">
        <f t="shared" si="12"/>
        <v>15.254848886545226</v>
      </c>
      <c r="M95" s="502">
        <f>IF($D95="","",IFERROR(MIN(BB_帯幅!B95:AP95)*100,""))</f>
        <v>7.7589339852364869</v>
      </c>
      <c r="N95" s="497" t="str">
        <f>IF($L95="","",IF($L95&lt;=$M95*BB設定!$B$7,"スクイーズ★",IF($L95&lt;=$M95*1.3,"収縮","－")))</f>
        <v>－</v>
      </c>
      <c r="O95" s="497" t="str">
        <f>IF($D95="","",IF(AND(BB_帯幅!B95&gt;BB_帯幅!C95,BB_帯幅!C95&gt;BB_帯幅!D95),"拡大↑","縮小↓"))</f>
        <v>縮小↓</v>
      </c>
      <c r="P95" s="497" t="str">
        <f t="shared" si="13"/>
        <v>↑+2σ突破</v>
      </c>
      <c r="Q95" s="500">
        <f>IF($D95="","",IFERROR(100-100/(1+SUMPRODUCT((終値!E95:R95&gt;終値!F95:S95)*(終値!E95:R95-終値!F95:S95))/SUMPRODUCT((終値!E95:R95&lt;終値!F95:S95)*(終値!F95:S95-終値!E95:R95))),100))</f>
        <v>71.010638297872333</v>
      </c>
      <c r="R95" s="500">
        <f>IF($D95="","",IFERROR(100-100/(1+SUMPRODUCT((((高値!E95:R95+安値!E95:R95+終値!E95:R95)/3)&gt;((高値!F95:S95+安値!F95:S95+終値!F95:S95)/3))*((高値!E95:R95+安値!E95:R95+終値!E95:R95)/3)*出来高!E95:R95)/SUMPRODUCT((((高値!E95:R95+安値!E95:R95+終値!E95:R95)/3)&lt;((高値!F95:S95+安値!F95:S95+終値!F95:S95)/3))*((高値!E95:R95+安値!E95:R95+終値!E95:R95)/3)*出来高!E95:R95)),50))</f>
        <v>68.063404774216025</v>
      </c>
      <c r="S95" s="497" t="str">
        <f>IF($D95="","",IF(AND(終値!E95&lt;終値!O95,$Q95&gt;(IFERROR(100-100/(1+SUMPRODUCT((終値!O95:AB95&gt;終値!P95:AC95)*(終値!O95:AB95-終値!P95:AC95))/SUMPRODUCT((終値!O95:AB95&lt;終値!P95:AC95)*(終値!P95:AC95-終値!O95:AB95))),100))),"強気div▲",IF(AND(終値!E95&gt;終値!O95,$Q95&lt;(IFERROR(100-100/(1+SUMPRODUCT((終値!O95:AB95&gt;終値!P95:AC95)*(終値!O95:AB95-終値!P95:AC95))/SUMPRODUCT((終値!O95:AB95&lt;終値!P95:AC95)*(終値!P95:AC95-終値!O95:AB95))),100))),"弱気div▼","－")))</f>
        <v>－</v>
      </c>
      <c r="T95" s="497" t="str">
        <f t="shared" si="14"/>
        <v>上walk▲</v>
      </c>
      <c r="U95" s="497" t="str">
        <f>IF(終値!A95="","",BB_スイング!BT95)</f>
        <v>二番底W▲</v>
      </c>
      <c r="V95" s="505">
        <f>IF($D95="","",IFERROR(出来高!E95/AVERAGE(出来高!E95:I95),""))</f>
        <v>3.1973384232013147</v>
      </c>
      <c r="W95" s="506" t="str">
        <f>IF($D95="","",IF(AND($D95&gt;$G95,$O95="拡大↑",OR($N95="スクイーズ★",$N95="収縮")),"◎スクイーズブレイク買",IF(AND($D95&gt;=$H95,$R95&gt;=BB設定!$B$10),"○順張り継続(walk)",IF(AND($S95="強気div▲",$D95&gt;$I95,LEFT($U95,4)&lt;&gt;"二番天井"),"○反発(ダイバ)買",IF($U95="二番底W▲","△二番底買(確)",IF($U95="二番底W形成","△二番底形成",IF(LEFT($U95,4)="二番天井","▼二番天井警戒",IF($D95&lt;$J95,"▼-2σ割れ危険",IF(AND($D95&gt;$E95,$K95&lt;0.6,$R95&gt;=50),"・押し目注目",IF($N95="スクイーズ★","☆スクイーズ監視","様子見"))))))))))</f>
        <v>△二番底買(確)</v>
      </c>
      <c r="X95" s="501">
        <f t="shared" si="20"/>
        <v>43</v>
      </c>
      <c r="Y95" s="498">
        <f t="shared" si="15"/>
        <v>1446</v>
      </c>
      <c r="Z95" s="498">
        <f t="shared" si="16"/>
        <v>1321.6004634375408</v>
      </c>
      <c r="AA95" s="498">
        <f t="shared" si="17"/>
        <v>1273.05</v>
      </c>
      <c r="AB95" s="498">
        <f t="shared" si="21"/>
        <v>1418.7013903126228</v>
      </c>
      <c r="AC95" s="504">
        <f t="shared" si="18"/>
        <v>-0.16</v>
      </c>
      <c r="AD95" s="498">
        <f>IF($D95="","",MIN(終値!E95:I95))</f>
        <v>1218</v>
      </c>
      <c r="AE95" s="500">
        <f t="shared" si="19"/>
        <v>43.099049999999998</v>
      </c>
    </row>
    <row r="96" spans="1:31">
      <c r="A96" s="497" t="str">
        <f>IF(終値!A96="","",HYPERLINK("https://kabutan.jp/stock/?code="&amp;終値!A96,"📈"))</f>
        <v>📈</v>
      </c>
      <c r="B96" s="497" t="str">
        <f>IF(終値!A96="","",終値!A96)</f>
        <v>4062</v>
      </c>
      <c r="C96" s="496" t="str">
        <f>IF(終値!A96="","",終値!B96)</f>
        <v>イビデン</v>
      </c>
      <c r="D96" s="498">
        <f>IF(終値!A96="","",終値!E96)</f>
        <v>19010</v>
      </c>
      <c r="E96" s="498">
        <f>IF($D96="","",AVERAGE(終値!E96:X96))</f>
        <v>17328</v>
      </c>
      <c r="F96" s="499">
        <f>IF($D96="","",STDEVP(終値!E96:X96))</f>
        <v>1943.2237390480798</v>
      </c>
      <c r="G96" s="498">
        <f>IF($D96="","",$E96+BB設定!$B$4*$F96)</f>
        <v>21214.447478096161</v>
      </c>
      <c r="H96" s="498">
        <f>IF($D96="","",$E96+BB設定!$B$5*$F96)</f>
        <v>19271.22373904808</v>
      </c>
      <c r="I96" s="498">
        <f>IF($D96="","",$E96-BB設定!$B$5*$F96)</f>
        <v>15384.77626095192</v>
      </c>
      <c r="J96" s="498">
        <f>IF($D96="","",$E96-BB設定!$B$4*$F96)</f>
        <v>13441.552521903841</v>
      </c>
      <c r="K96" s="503">
        <f t="shared" si="11"/>
        <v>0.71639299250532451</v>
      </c>
      <c r="L96" s="502">
        <f t="shared" si="12"/>
        <v>44.857427032504155</v>
      </c>
      <c r="M96" s="502">
        <f>IF($D96="","",IFERROR(MIN(BB_帯幅!B96:AP96)*100,""))</f>
        <v>37.397615783920827</v>
      </c>
      <c r="N96" s="497" t="str">
        <f>IF($L96="","",IF($L96&lt;=$M96*BB設定!$B$7,"スクイーズ★",IF($L96&lt;=$M96*1.3,"収縮","－")))</f>
        <v>収縮</v>
      </c>
      <c r="O96" s="497" t="str">
        <f>IF($D96="","",IF(AND(BB_帯幅!B96&gt;BB_帯幅!C96,BB_帯幅!C96&gt;BB_帯幅!D96),"拡大↑","縮小↓"))</f>
        <v>縮小↓</v>
      </c>
      <c r="P96" s="497" t="str">
        <f t="shared" si="13"/>
        <v>バンド内</v>
      </c>
      <c r="Q96" s="500">
        <f>IF($D96="","",IFERROR(100-100/(1+SUMPRODUCT((終値!E96:R96&gt;終値!F96:S96)*(終値!E96:R96-終値!F96:S96))/SUMPRODUCT((終値!E96:R96&lt;終値!F96:S96)*(終値!F96:S96-終値!E96:R96))),100))</f>
        <v>54.120667522464693</v>
      </c>
      <c r="R96" s="500">
        <f>IF($D96="","",IFERROR(100-100/(1+SUMPRODUCT((((高値!E96:R96+安値!E96:R96+終値!E96:R96)/3)&gt;((高値!F96:S96+安値!F96:S96+終値!F96:S96)/3))*((高値!E96:R96+安値!E96:R96+終値!E96:R96)/3)*出来高!E96:R96)/SUMPRODUCT((((高値!E96:R96+安値!E96:R96+終値!E96:R96)/3)&lt;((高値!F96:S96+安値!F96:S96+終値!F96:S96)/3))*((高値!E96:R96+安値!E96:R96+終値!E96:R96)/3)*出来高!E96:R96)),50))</f>
        <v>34.185759292495021</v>
      </c>
      <c r="S96" s="497" t="str">
        <f>IF($D96="","",IF(AND(終値!E96&lt;終値!O96,$Q96&gt;(IFERROR(100-100/(1+SUMPRODUCT((終値!O96:AB96&gt;終値!P96:AC96)*(終値!O96:AB96-終値!P96:AC96))/SUMPRODUCT((終値!O96:AB96&lt;終値!P96:AC96)*(終値!P96:AC96-終値!O96:AB96))),100))),"強気div▲",IF(AND(終値!E96&gt;終値!O96,$Q96&lt;(IFERROR(100-100/(1+SUMPRODUCT((終値!O96:AB96&gt;終値!P96:AC96)*(終値!O96:AB96-終値!P96:AC96))/SUMPRODUCT((終値!O96:AB96&lt;終値!P96:AC96)*(終値!P96:AC96-終値!O96:AB96))),100))),"弱気div▼","－")))</f>
        <v>－</v>
      </c>
      <c r="T96" s="497" t="str">
        <f t="shared" si="14"/>
        <v>－</v>
      </c>
      <c r="U96" s="497" t="str">
        <f>IF(終値!A96="","",BB_スイング!BT96)</f>
        <v>－</v>
      </c>
      <c r="V96" s="505">
        <f>IF($D96="","",IFERROR(出来高!E96/AVERAGE(出来高!E96:I96),""))</f>
        <v>1.5480973418926505</v>
      </c>
      <c r="W96" s="506" t="str">
        <f>IF($D96="","",IF(AND($D96&gt;$G96,$O96="拡大↑",OR($N96="スクイーズ★",$N96="収縮")),"◎スクイーズブレイク買",IF(AND($D96&gt;=$H96,$R96&gt;=BB設定!$B$10),"○順張り継続(walk)",IF(AND($S96="強気div▲",$D96&gt;$I96,LEFT($U96,4)&lt;&gt;"二番天井"),"○反発(ダイバ)買",IF($U96="二番底W▲","△二番底買(確)",IF($U96="二番底W形成","△二番底形成",IF(LEFT($U96,4)="二番天井","▼二番天井警戒",IF($D96&lt;$J96,"▼-2σ割れ危険",IF(AND($D96&gt;$E96,$K96&lt;0.6,$R96&gt;=50),"・押し目注目",IF($N96="スクイーズ★","☆スクイーズ監視","様子見"))))))))))</f>
        <v>様子見</v>
      </c>
      <c r="X96" s="501">
        <f t="shared" si="20"/>
        <v>28</v>
      </c>
      <c r="Y96" s="498">
        <f t="shared" si="15"/>
        <v>19010</v>
      </c>
      <c r="Z96" s="498">
        <f t="shared" si="16"/>
        <v>19271.22373904808</v>
      </c>
      <c r="AA96" s="498">
        <f t="shared" si="17"/>
        <v>17328</v>
      </c>
      <c r="AB96" s="498">
        <f t="shared" si="21"/>
        <v>21214.447478096161</v>
      </c>
      <c r="AC96" s="504">
        <f t="shared" si="18"/>
        <v>1.31</v>
      </c>
      <c r="AD96" s="498">
        <f>IF($D96="","",MIN(終値!E96:I96))</f>
        <v>15535</v>
      </c>
      <c r="AE96" s="500">
        <f t="shared" si="19"/>
        <v>28.099039999999999</v>
      </c>
    </row>
    <row r="97" spans="1:31">
      <c r="A97" s="497" t="str">
        <f>IF(終値!A97="","",HYPERLINK("https://kabutan.jp/stock/?code="&amp;終値!A97,"📈"))</f>
        <v>📈</v>
      </c>
      <c r="B97" s="497" t="str">
        <f>IF(終値!A97="","",終値!A97)</f>
        <v>4182</v>
      </c>
      <c r="C97" s="496" t="str">
        <f>IF(終値!A97="","",終値!B97)</f>
        <v>三菱瓦斯化学</v>
      </c>
      <c r="D97" s="498">
        <f>IF(終値!A97="","",終値!E97)</f>
        <v>4498</v>
      </c>
      <c r="E97" s="498">
        <f>IF($D97="","",AVERAGE(終値!E97:X97))</f>
        <v>4407.1000000000004</v>
      </c>
      <c r="F97" s="499">
        <f>IF($D97="","",STDEVP(終値!E97:X97))</f>
        <v>265.60099773908985</v>
      </c>
      <c r="G97" s="498">
        <f>IF($D97="","",$E97+BB設定!$B$4*$F97)</f>
        <v>4938.3019954781803</v>
      </c>
      <c r="H97" s="498">
        <f>IF($D97="","",$E97+BB設定!$B$5*$F97)</f>
        <v>4672.7009977390899</v>
      </c>
      <c r="I97" s="498">
        <f>IF($D97="","",$E97-BB設定!$B$5*$F97)</f>
        <v>4141.4990022609109</v>
      </c>
      <c r="J97" s="498">
        <f>IF($D97="","",$E97-BB設定!$B$4*$F97)</f>
        <v>3875.8980045218204</v>
      </c>
      <c r="K97" s="503">
        <f t="shared" si="11"/>
        <v>0.58556067256314881</v>
      </c>
      <c r="L97" s="502">
        <f t="shared" si="12"/>
        <v>24.106645888597029</v>
      </c>
      <c r="M97" s="502">
        <f>IF($D97="","",IFERROR(MIN(BB_帯幅!B97:AP97)*100,""))</f>
        <v>20.598778962308302</v>
      </c>
      <c r="N97" s="497" t="str">
        <f>IF($L97="","",IF($L97&lt;=$M97*BB設定!$B$7,"スクイーズ★",IF($L97&lt;=$M97*1.3,"収縮","－")))</f>
        <v>収縮</v>
      </c>
      <c r="O97" s="497" t="str">
        <f>IF($D97="","",IF(AND(BB_帯幅!B97&gt;BB_帯幅!C97,BB_帯幅!C97&gt;BB_帯幅!D97),"拡大↑","縮小↓"))</f>
        <v>縮小↓</v>
      </c>
      <c r="P97" s="497" t="str">
        <f t="shared" si="13"/>
        <v>バンド内</v>
      </c>
      <c r="Q97" s="500">
        <f>IF($D97="","",IFERROR(100-100/(1+SUMPRODUCT((終値!E97:R97&gt;終値!F97:S97)*(終値!E97:R97-終値!F97:S97))/SUMPRODUCT((終値!E97:R97&lt;終値!F97:S97)*(終値!F97:S97-終値!E97:R97))),100))</f>
        <v>47.867298578199055</v>
      </c>
      <c r="R97" s="500">
        <f>IF($D97="","",IFERROR(100-100/(1+SUMPRODUCT((((高値!E97:R97+安値!E97:R97+終値!E97:R97)/3)&gt;((高値!F97:S97+安値!F97:S97+終値!F97:S97)/3))*((高値!E97:R97+安値!E97:R97+終値!E97:R97)/3)*出来高!E97:R97)/SUMPRODUCT((((高値!E97:R97+安値!E97:R97+終値!E97:R97)/3)&lt;((高値!F97:S97+安値!F97:S97+終値!F97:S97)/3))*((高値!E97:R97+安値!E97:R97+終値!E97:R97)/3)*出来高!E97:R97)),50))</f>
        <v>42.656913629390878</v>
      </c>
      <c r="S97" s="497" t="str">
        <f>IF($D97="","",IF(AND(終値!E97&lt;終値!O97,$Q97&gt;(IFERROR(100-100/(1+SUMPRODUCT((終値!O97:AB97&gt;終値!P97:AC97)*(終値!O97:AB97-終値!P97:AC97))/SUMPRODUCT((終値!O97:AB97&lt;終値!P97:AC97)*(終値!P97:AC97-終値!O97:AB97))),100))),"強気div▲",IF(AND(終値!E97&gt;終値!O97,$Q97&lt;(IFERROR(100-100/(1+SUMPRODUCT((終値!O97:AB97&gt;終値!P97:AC97)*(終値!O97:AB97-終値!P97:AC97))/SUMPRODUCT((終値!O97:AB97&lt;終値!P97:AC97)*(終値!P97:AC97-終値!O97:AB97))),100))),"弱気div▼","－")))</f>
        <v>強気div▲</v>
      </c>
      <c r="T97" s="497" t="str">
        <f t="shared" si="14"/>
        <v>－</v>
      </c>
      <c r="U97" s="497" t="str">
        <f>IF(終値!A97="","",BB_スイング!BT97)</f>
        <v>－</v>
      </c>
      <c r="V97" s="505">
        <f>IF($D97="","",IFERROR(出来高!E97/AVERAGE(出来高!E97:I97),""))</f>
        <v>0.71788843477904296</v>
      </c>
      <c r="W97" s="506" t="str">
        <f>IF($D97="","",IF(AND($D97&gt;$G97,$O97="拡大↑",OR($N97="スクイーズ★",$N97="収縮")),"◎スクイーズブレイク買",IF(AND($D97&gt;=$H97,$R97&gt;=BB設定!$B$10),"○順張り継続(walk)",IF(AND($S97="強気div▲",$D97&gt;$I97,LEFT($U97,4)&lt;&gt;"二番天井"),"○反発(ダイバ)買",IF($U97="二番底W▲","△二番底買(確)",IF($U97="二番底W形成","△二番底形成",IF(LEFT($U97,4)="二番天井","▼二番天井警戒",IF($D97&lt;$J97,"▼-2σ割れ危険",IF(AND($D97&gt;$E97,$K97&lt;0.6,$R97&gt;=50),"・押し目注目",IF($N97="スクイーズ★","☆スクイーズ監視","様子見"))))))))))</f>
        <v>○反発(ダイバ)買</v>
      </c>
      <c r="X97" s="501">
        <f t="shared" si="20"/>
        <v>35</v>
      </c>
      <c r="Y97" s="498">
        <f t="shared" si="15"/>
        <v>4498</v>
      </c>
      <c r="Z97" s="498">
        <f t="shared" si="16"/>
        <v>4672.7009977390899</v>
      </c>
      <c r="AA97" s="498">
        <f t="shared" si="17"/>
        <v>4407.1000000000004</v>
      </c>
      <c r="AB97" s="498">
        <f t="shared" si="21"/>
        <v>4938.3019954781803</v>
      </c>
      <c r="AC97" s="504">
        <f t="shared" si="18"/>
        <v>4.84</v>
      </c>
      <c r="AD97" s="498">
        <f>IF($D97="","",MIN(終値!E97:I97))</f>
        <v>4201</v>
      </c>
      <c r="AE97" s="500">
        <f t="shared" si="19"/>
        <v>35.099029999999999</v>
      </c>
    </row>
    <row r="98" spans="1:31" ht="24">
      <c r="A98" s="497" t="str">
        <f>IF(終値!A98="","",HYPERLINK("https://kabutan.jp/stock/?code="&amp;終値!A98,"📈"))</f>
        <v>📈</v>
      </c>
      <c r="B98" s="497" t="str">
        <f>IF(終値!A98="","",終値!A98)</f>
        <v>4188</v>
      </c>
      <c r="C98" s="496" t="str">
        <f>IF(終値!A98="","",終値!B98)</f>
        <v>三菱ケミカルグループ</v>
      </c>
      <c r="D98" s="498">
        <f>IF(終値!A98="","",終値!E98)</f>
        <v>1184.5</v>
      </c>
      <c r="E98" s="498">
        <f>IF($D98="","",AVERAGE(終値!E98:X98))</f>
        <v>1177.125</v>
      </c>
      <c r="F98" s="499">
        <f>IF($D98="","",STDEVP(終値!E98:X98))</f>
        <v>28.881168172357572</v>
      </c>
      <c r="G98" s="498">
        <f>IF($D98="","",$E98+BB設定!$B$4*$F98)</f>
        <v>1234.8873363447151</v>
      </c>
      <c r="H98" s="498">
        <f>IF($D98="","",$E98+BB設定!$B$5*$F98)</f>
        <v>1206.0061681723575</v>
      </c>
      <c r="I98" s="498">
        <f>IF($D98="","",$E98-BB設定!$B$5*$F98)</f>
        <v>1148.2438318276425</v>
      </c>
      <c r="J98" s="498">
        <f>IF($D98="","",$E98-BB設定!$B$4*$F98)</f>
        <v>1119.3626636552849</v>
      </c>
      <c r="K98" s="503">
        <f t="shared" si="11"/>
        <v>0.56383917676033168</v>
      </c>
      <c r="L98" s="502">
        <f t="shared" si="12"/>
        <v>9.8141380643032967</v>
      </c>
      <c r="M98" s="502">
        <f>IF($D98="","",IFERROR(MIN(BB_帯幅!B98:AP98)*100,""))</f>
        <v>7.9642640143708654</v>
      </c>
      <c r="N98" s="497" t="str">
        <f>IF($L98="","",IF($L98&lt;=$M98*BB設定!$B$7,"スクイーズ★",IF($L98&lt;=$M98*1.3,"収縮","－")))</f>
        <v>収縮</v>
      </c>
      <c r="O98" s="497" t="str">
        <f>IF($D98="","",IF(AND(BB_帯幅!B98&gt;BB_帯幅!C98,BB_帯幅!C98&gt;BB_帯幅!D98),"拡大↑","縮小↓"))</f>
        <v>拡大↑</v>
      </c>
      <c r="P98" s="497" t="str">
        <f t="shared" si="13"/>
        <v>バンド内</v>
      </c>
      <c r="Q98" s="500">
        <f>IF($D98="","",IFERROR(100-100/(1+SUMPRODUCT((終値!E98:R98&gt;終値!F98:S98)*(終値!E98:R98-終値!F98:S98))/SUMPRODUCT((終値!E98:R98&lt;終値!F98:S98)*(終値!F98:S98-終値!E98:R98))),100))</f>
        <v>47.86223277909739</v>
      </c>
      <c r="R98" s="500">
        <f>IF($D98="","",IFERROR(100-100/(1+SUMPRODUCT((((高値!E98:R98+安値!E98:R98+終値!E98:R98)/3)&gt;((高値!F98:S98+安値!F98:S98+終値!F98:S98)/3))*((高値!E98:R98+安値!E98:R98+終値!E98:R98)/3)*出来高!E98:R98)/SUMPRODUCT((((高値!E98:R98+安値!E98:R98+終値!E98:R98)/3)&lt;((高値!F98:S98+安値!F98:S98+終値!F98:S98)/3))*((高値!E98:R98+安値!E98:R98+終値!E98:R98)/3)*出来高!E98:R98)),50))</f>
        <v>50.202071663878613</v>
      </c>
      <c r="S98" s="497" t="str">
        <f>IF($D98="","",IF(AND(終値!E98&lt;終値!O98,$Q98&gt;(IFERROR(100-100/(1+SUMPRODUCT((終値!O98:AB98&gt;終値!P98:AC98)*(終値!O98:AB98-終値!P98:AC98))/SUMPRODUCT((終値!O98:AB98&lt;終値!P98:AC98)*(終値!P98:AC98-終値!O98:AB98))),100))),"強気div▲",IF(AND(終値!E98&gt;終値!O98,$Q98&lt;(IFERROR(100-100/(1+SUMPRODUCT((終値!O98:AB98&gt;終値!P98:AC98)*(終値!O98:AB98-終値!P98:AC98))/SUMPRODUCT((終値!O98:AB98&lt;終値!P98:AC98)*(終値!P98:AC98-終値!O98:AB98))),100))),"弱気div▼","－")))</f>
        <v>－</v>
      </c>
      <c r="T98" s="497" t="str">
        <f t="shared" si="14"/>
        <v>－</v>
      </c>
      <c r="U98" s="497" t="str">
        <f>IF(終値!A98="","",BB_スイング!BT98)</f>
        <v>二番底W形成</v>
      </c>
      <c r="V98" s="505">
        <f>IF($D98="","",IFERROR(出来高!E98/AVERAGE(出来高!E98:I98),""))</f>
        <v>0.57582023355961809</v>
      </c>
      <c r="W98" s="506" t="str">
        <f>IF($D98="","",IF(AND($D98&gt;$G98,$O98="拡大↑",OR($N98="スクイーズ★",$N98="収縮")),"◎スクイーズブレイク買",IF(AND($D98&gt;=$H98,$R98&gt;=BB設定!$B$10),"○順張り継続(walk)",IF(AND($S98="強気div▲",$D98&gt;$I98,LEFT($U98,4)&lt;&gt;"二番天井"),"○反発(ダイバ)買",IF($U98="二番底W▲","△二番底買(確)",IF($U98="二番底W形成","△二番底形成",IF(LEFT($U98,4)="二番天井","▼二番天井警戒",IF($D98&lt;$J98,"▼-2σ割れ危険",IF(AND($D98&gt;$E98,$K98&lt;0.6,$R98&gt;=50),"・押し目注目",IF($N98="スクイーズ★","☆スクイーズ監視","様子見"))))))))))</f>
        <v>△二番底形成</v>
      </c>
      <c r="X98" s="501">
        <f t="shared" si="20"/>
        <v>35</v>
      </c>
      <c r="Y98" s="498">
        <f t="shared" si="15"/>
        <v>1184.5</v>
      </c>
      <c r="Z98" s="498">
        <f t="shared" si="16"/>
        <v>1206.0061681723575</v>
      </c>
      <c r="AA98" s="498">
        <f t="shared" si="17"/>
        <v>1177.125</v>
      </c>
      <c r="AB98" s="498">
        <f t="shared" si="21"/>
        <v>1234.8873363447151</v>
      </c>
      <c r="AC98" s="504">
        <f t="shared" si="18"/>
        <v>6.83</v>
      </c>
      <c r="AD98" s="498">
        <f>IF($D98="","",MIN(終値!E98:I98))</f>
        <v>1117.5</v>
      </c>
      <c r="AE98" s="500">
        <f t="shared" si="19"/>
        <v>35.099020000000003</v>
      </c>
    </row>
    <row r="99" spans="1:31">
      <c r="A99" s="497" t="str">
        <f>IF(終値!A99="","",HYPERLINK("https://kabutan.jp/stock/?code="&amp;終値!A99,"📈"))</f>
        <v>📈</v>
      </c>
      <c r="B99" s="497" t="str">
        <f>IF(終値!A99="","",終値!A99)</f>
        <v>4523</v>
      </c>
      <c r="C99" s="496" t="str">
        <f>IF(終値!A99="","",終値!B99)</f>
        <v>エーザイ</v>
      </c>
      <c r="D99" s="498">
        <f>IF(終値!A99="","",終値!E99)</f>
        <v>4691</v>
      </c>
      <c r="E99" s="498">
        <f>IF($D99="","",AVERAGE(終値!E99:X99))</f>
        <v>4575.8999999999996</v>
      </c>
      <c r="F99" s="499">
        <f>IF($D99="","",STDEVP(終値!E99:X99))</f>
        <v>241.0877226239445</v>
      </c>
      <c r="G99" s="498">
        <f>IF($D99="","",$E99+BB設定!$B$4*$F99)</f>
        <v>5058.0754452478886</v>
      </c>
      <c r="H99" s="498">
        <f>IF($D99="","",$E99+BB設定!$B$5*$F99)</f>
        <v>4816.9877226239441</v>
      </c>
      <c r="I99" s="498">
        <f>IF($D99="","",$E99-BB設定!$B$5*$F99)</f>
        <v>4334.8122773760551</v>
      </c>
      <c r="J99" s="498">
        <f>IF($D99="","",$E99-BB設定!$B$4*$F99)</f>
        <v>4093.7245547521106</v>
      </c>
      <c r="K99" s="503">
        <f t="shared" si="11"/>
        <v>0.61935489574840008</v>
      </c>
      <c r="L99" s="502">
        <f t="shared" si="12"/>
        <v>21.074562173469221</v>
      </c>
      <c r="M99" s="502">
        <f>IF($D99="","",IFERROR(MIN(BB_帯幅!B99:AP99)*100,""))</f>
        <v>7.8003674307692217</v>
      </c>
      <c r="N99" s="497" t="str">
        <f>IF($L99="","",IF($L99&lt;=$M99*BB設定!$B$7,"スクイーズ★",IF($L99&lt;=$M99*1.3,"収縮","－")))</f>
        <v>－</v>
      </c>
      <c r="O99" s="497" t="str">
        <f>IF($D99="","",IF(AND(BB_帯幅!B99&gt;BB_帯幅!C99,BB_帯幅!C99&gt;BB_帯幅!D99),"拡大↑","縮小↓"))</f>
        <v>縮小↓</v>
      </c>
      <c r="P99" s="497" t="str">
        <f t="shared" si="13"/>
        <v>バンド内</v>
      </c>
      <c r="Q99" s="500">
        <f>IF($D99="","",IFERROR(100-100/(1+SUMPRODUCT((終値!E99:R99&gt;終値!F99:S99)*(終値!E99:R99-終値!F99:S99))/SUMPRODUCT((終値!E99:R99&lt;終値!F99:S99)*(終値!F99:S99-終値!E99:R99))),100))</f>
        <v>61.513372472276579</v>
      </c>
      <c r="R99" s="500">
        <f>IF($D99="","",IFERROR(100-100/(1+SUMPRODUCT((((高値!E99:R99+安値!E99:R99+終値!E99:R99)/3)&gt;((高値!F99:S99+安値!F99:S99+終値!F99:S99)/3))*((高値!E99:R99+安値!E99:R99+終値!E99:R99)/3)*出来高!E99:R99)/SUMPRODUCT((((高値!E99:R99+安値!E99:R99+終値!E99:R99)/3)&lt;((高値!F99:S99+安値!F99:S99+終値!F99:S99)/3))*((高値!E99:R99+安値!E99:R99+終値!E99:R99)/3)*出来高!E99:R99)),50))</f>
        <v>60.509568238345707</v>
      </c>
      <c r="S99" s="497" t="str">
        <f>IF($D99="","",IF(AND(終値!E99&lt;終値!O99,$Q99&gt;(IFERROR(100-100/(1+SUMPRODUCT((終値!O99:AB99&gt;終値!P99:AC99)*(終値!O99:AB99-終値!P99:AC99))/SUMPRODUCT((終値!O99:AB99&lt;終値!P99:AC99)*(終値!P99:AC99-終値!O99:AB99))),100))),"強気div▲",IF(AND(終値!E99&gt;終値!O99,$Q99&lt;(IFERROR(100-100/(1+SUMPRODUCT((終値!O99:AB99&gt;終値!P99:AC99)*(終値!O99:AB99-終値!P99:AC99))/SUMPRODUCT((終値!O99:AB99&lt;終値!P99:AC99)*(終値!P99:AC99-終値!O99:AB99))),100))),"弱気div▼","－")))</f>
        <v>弱気div▼</v>
      </c>
      <c r="T99" s="497" t="str">
        <f t="shared" si="14"/>
        <v>－</v>
      </c>
      <c r="U99" s="497" t="str">
        <f>IF(終値!A99="","",BB_スイング!BT99)</f>
        <v>－</v>
      </c>
      <c r="V99" s="505">
        <f>IF($D99="","",IFERROR(出来高!E99/AVERAGE(出来高!E99:I99),""))</f>
        <v>0.72909294191258678</v>
      </c>
      <c r="W99" s="506" t="str">
        <f>IF($D99="","",IF(AND($D99&gt;$G99,$O99="拡大↑",OR($N99="スクイーズ★",$N99="収縮")),"◎スクイーズブレイク買",IF(AND($D99&gt;=$H99,$R99&gt;=BB設定!$B$10),"○順張り継続(walk)",IF(AND($S99="強気div▲",$D99&gt;$I99,LEFT($U99,4)&lt;&gt;"二番天井"),"○反発(ダイバ)買",IF($U99="二番底W▲","△二番底買(確)",IF($U99="二番底W形成","△二番底形成",IF(LEFT($U99,4)="二番天井","▼二番天井警戒",IF($D99&lt;$J99,"▼-2σ割れ危険",IF(AND($D99&gt;$E99,$K99&lt;0.6,$R99&gt;=50),"・押し目注目",IF($N99="スクイーズ★","☆スクイーズ監視","様子見"))))))))))</f>
        <v>様子見</v>
      </c>
      <c r="X99" s="501">
        <f t="shared" si="20"/>
        <v>25</v>
      </c>
      <c r="Y99" s="498">
        <f t="shared" si="15"/>
        <v>4691</v>
      </c>
      <c r="Z99" s="498">
        <f t="shared" si="16"/>
        <v>4816.9877226239441</v>
      </c>
      <c r="AA99" s="498">
        <f t="shared" si="17"/>
        <v>4575.8999999999996</v>
      </c>
      <c r="AB99" s="498">
        <f t="shared" si="21"/>
        <v>5058.0754452478886</v>
      </c>
      <c r="AC99" s="504">
        <f t="shared" si="18"/>
        <v>3.19</v>
      </c>
      <c r="AD99" s="498">
        <f>IF($D99="","",MIN(終値!E99:I99))</f>
        <v>4520</v>
      </c>
      <c r="AE99" s="500">
        <f t="shared" si="19"/>
        <v>25.09901</v>
      </c>
    </row>
    <row r="100" spans="1:31">
      <c r="A100" s="497" t="str">
        <f>IF(終値!A100="","",HYPERLINK("https://kabutan.jp/stock/?code="&amp;終値!A100,"📈"))</f>
        <v>📈</v>
      </c>
      <c r="B100" s="497" t="str">
        <f>IF(終値!A100="","",終値!A100)</f>
        <v>4528</v>
      </c>
      <c r="C100" s="496" t="str">
        <f>IF(終値!A100="","",終値!B100)</f>
        <v>小野薬品</v>
      </c>
      <c r="D100" s="498">
        <f>IF(終値!A100="","",終値!E100)</f>
        <v>2338</v>
      </c>
      <c r="E100" s="498">
        <f>IF($D100="","",AVERAGE(終値!E100:X100))</f>
        <v>2398.9499999999998</v>
      </c>
      <c r="F100" s="499">
        <f>IF($D100="","",STDEVP(終値!E100:X100))</f>
        <v>49.552724445786033</v>
      </c>
      <c r="G100" s="498">
        <f>IF($D100="","",$E100+BB設定!$B$4*$F100)</f>
        <v>2498.0554488915718</v>
      </c>
      <c r="H100" s="498">
        <f>IF($D100="","",$E100+BB設定!$B$5*$F100)</f>
        <v>2448.502724445786</v>
      </c>
      <c r="I100" s="498">
        <f>IF($D100="","",$E100-BB設定!$B$5*$F100)</f>
        <v>2349.3972755542136</v>
      </c>
      <c r="J100" s="498">
        <f>IF($D100="","",$E100-BB設定!$B$4*$F100)</f>
        <v>2299.8445511084278</v>
      </c>
      <c r="K100" s="503">
        <f t="shared" si="11"/>
        <v>0.19249924862010764</v>
      </c>
      <c r="L100" s="502">
        <f t="shared" si="12"/>
        <v>8.2624022085972602</v>
      </c>
      <c r="M100" s="502">
        <f>IF($D100="","",IFERROR(MIN(BB_帯幅!B100:AP100)*100,""))</f>
        <v>5.311452012156451</v>
      </c>
      <c r="N100" s="497" t="str">
        <f>IF($L100="","",IF($L100&lt;=$M100*BB設定!$B$7,"スクイーズ★",IF($L100&lt;=$M100*1.3,"収縮","－")))</f>
        <v>－</v>
      </c>
      <c r="O100" s="497" t="str">
        <f>IF($D100="","",IF(AND(BB_帯幅!B100&gt;BB_帯幅!C100,BB_帯幅!C100&gt;BB_帯幅!D100),"拡大↑","縮小↓"))</f>
        <v>縮小↓</v>
      </c>
      <c r="P100" s="497" t="str">
        <f t="shared" si="13"/>
        <v>-1σ下</v>
      </c>
      <c r="Q100" s="500">
        <f>IF($D100="","",IFERROR(100-100/(1+SUMPRODUCT((終値!E100:R100&gt;終値!F100:S100)*(終値!E100:R100-終値!F100:S100))/SUMPRODUCT((終値!E100:R100&lt;終値!F100:S100)*(終値!F100:S100-終値!E100:R100))),100))</f>
        <v>49.128205128205131</v>
      </c>
      <c r="R100" s="500">
        <f>IF($D100="","",IFERROR(100-100/(1+SUMPRODUCT((((高値!E100:R100+安値!E100:R100+終値!E100:R100)/3)&gt;((高値!F100:S100+安値!F100:S100+終値!F100:S100)/3))*((高値!E100:R100+安値!E100:R100+終値!E100:R100)/3)*出来高!E100:R100)/SUMPRODUCT((((高値!E100:R100+安値!E100:R100+終値!E100:R100)/3)&lt;((高値!F100:S100+安値!F100:S100+終値!F100:S100)/3))*((高値!E100:R100+安値!E100:R100+終値!E100:R100)/3)*出来高!E100:R100)),50))</f>
        <v>42.640687461776764</v>
      </c>
      <c r="S100" s="497" t="str">
        <f>IF($D100="","",IF(AND(終値!E100&lt;終値!O100,$Q100&gt;(IFERROR(100-100/(1+SUMPRODUCT((終値!O100:AB100&gt;終値!P100:AC100)*(終値!O100:AB100-終値!P100:AC100))/SUMPRODUCT((終値!O100:AB100&lt;終値!P100:AC100)*(終値!P100:AC100-終値!O100:AB100))),100))),"強気div▲",IF(AND(終値!E100&gt;終値!O100,$Q100&lt;(IFERROR(100-100/(1+SUMPRODUCT((終値!O100:AB100&gt;終値!P100:AC100)*(終値!O100:AB100-終値!P100:AC100))/SUMPRODUCT((終値!O100:AB100&lt;終値!P100:AC100)*(終値!P100:AC100-終値!O100:AB100))),100))),"弱気div▼","－")))</f>
        <v>－</v>
      </c>
      <c r="T100" s="497" t="str">
        <f t="shared" si="14"/>
        <v>下walk▼</v>
      </c>
      <c r="U100" s="497" t="str">
        <f>IF(終値!A100="","",BB_スイング!BT100)</f>
        <v>－</v>
      </c>
      <c r="V100" s="505">
        <f>IF($D100="","",IFERROR(出来高!E100/AVERAGE(出来高!E100:I100),""))</f>
        <v>0.73836965326098625</v>
      </c>
      <c r="W100" s="506" t="str">
        <f>IF($D100="","",IF(AND($D100&gt;$G100,$O100="拡大↑",OR($N100="スクイーズ★",$N100="収縮")),"◎スクイーズブレイク買",IF(AND($D100&gt;=$H100,$R100&gt;=BB設定!$B$10),"○順張り継続(walk)",IF(AND($S100="強気div▲",$D100&gt;$I100,LEFT($U100,4)&lt;&gt;"二番天井"),"○反発(ダイバ)買",IF($U100="二番底W▲","△二番底買(確)",IF($U100="二番底W形成","△二番底形成",IF(LEFT($U100,4)="二番天井","▼二番天井警戒",IF($D100&lt;$J100,"▼-2σ割れ危険",IF(AND($D100&gt;$E100,$K100&lt;0.6,$R100&gt;=50),"・押し目注目",IF($N100="スクイーズ★","☆スクイーズ監視","様子見"))))))))))</f>
        <v>様子見</v>
      </c>
      <c r="X100" s="501">
        <f t="shared" si="20"/>
        <v>0</v>
      </c>
      <c r="Y100" s="498">
        <f t="shared" si="15"/>
        <v>2338</v>
      </c>
      <c r="Z100" s="498">
        <f t="shared" si="16"/>
        <v>2448.502724445786</v>
      </c>
      <c r="AA100" s="498">
        <f t="shared" si="17"/>
        <v>2301</v>
      </c>
      <c r="AB100" s="498">
        <f t="shared" si="21"/>
        <v>2498.0554488915718</v>
      </c>
      <c r="AC100" s="504">
        <f t="shared" si="18"/>
        <v>4.33</v>
      </c>
      <c r="AD100" s="498">
        <f>IF($D100="","",MIN(終値!E100:I100))</f>
        <v>2301</v>
      </c>
      <c r="AE100" s="500">
        <f t="shared" si="19"/>
        <v>9.9000000000000005E-2</v>
      </c>
    </row>
    <row r="101" spans="1:31" ht="24">
      <c r="A101" s="497" t="str">
        <f>IF(終値!A101="","",HYPERLINK("https://kabutan.jp/stock/?code="&amp;終値!A101,"📈"))</f>
        <v>📈</v>
      </c>
      <c r="B101" s="497" t="str">
        <f>IF(終値!A101="","",終値!A101)</f>
        <v>4661</v>
      </c>
      <c r="C101" s="496" t="str">
        <f>IF(終値!A101="","",終値!B101)</f>
        <v>オリエンタルランド</v>
      </c>
      <c r="D101" s="498">
        <f>IF(終値!A101="","",終値!E101)</f>
        <v>2954</v>
      </c>
      <c r="E101" s="498">
        <f>IF($D101="","",AVERAGE(終値!E101:X101))</f>
        <v>2803.9749999999999</v>
      </c>
      <c r="F101" s="499">
        <f>IF($D101="","",STDEVP(終値!E101:X101))</f>
        <v>166.34651146026476</v>
      </c>
      <c r="G101" s="498">
        <f>IF($D101="","",$E101+BB設定!$B$4*$F101)</f>
        <v>3136.6680229205294</v>
      </c>
      <c r="H101" s="498">
        <f>IF($D101="","",$E101+BB設定!$B$5*$F101)</f>
        <v>2970.3215114602644</v>
      </c>
      <c r="I101" s="498">
        <f>IF($D101="","",$E101-BB設定!$B$5*$F101)</f>
        <v>2637.6284885397354</v>
      </c>
      <c r="J101" s="498">
        <f>IF($D101="","",$E101-BB設定!$B$4*$F101)</f>
        <v>2471.2819770794704</v>
      </c>
      <c r="K101" s="503">
        <f t="shared" si="11"/>
        <v>0.72547061354490228</v>
      </c>
      <c r="L101" s="502">
        <f t="shared" si="12"/>
        <v>23.730099085799946</v>
      </c>
      <c r="M101" s="502">
        <f>IF($D101="","",IFERROR(MIN(BB_帯幅!B101:AP101)*100,""))</f>
        <v>8.8841615221003174</v>
      </c>
      <c r="N101" s="497" t="str">
        <f>IF($L101="","",IF($L101&lt;=$M101*BB設定!$B$7,"スクイーズ★",IF($L101&lt;=$M101*1.3,"収縮","－")))</f>
        <v>－</v>
      </c>
      <c r="O101" s="497" t="str">
        <f>IF($D101="","",IF(AND(BB_帯幅!B101&gt;BB_帯幅!C101,BB_帯幅!C101&gt;BB_帯幅!D101),"拡大↑","縮小↓"))</f>
        <v>縮小↓</v>
      </c>
      <c r="P101" s="497" t="str">
        <f t="shared" si="13"/>
        <v>バンド内</v>
      </c>
      <c r="Q101" s="500">
        <f>IF($D101="","",IFERROR(100-100/(1+SUMPRODUCT((終値!E101:R101&gt;終値!F101:S101)*(終値!E101:R101-終値!F101:S101))/SUMPRODUCT((終値!E101:R101&lt;終値!F101:S101)*(終値!F101:S101-終値!E101:R101))),100))</f>
        <v>59.946236559139784</v>
      </c>
      <c r="R101" s="500">
        <f>IF($D101="","",IFERROR(100-100/(1+SUMPRODUCT((((高値!E101:R101+安値!E101:R101+終値!E101:R101)/3)&gt;((高値!F101:S101+安値!F101:S101+終値!F101:S101)/3))*((高値!E101:R101+安値!E101:R101+終値!E101:R101)/3)*出来高!E101:R101)/SUMPRODUCT((((高値!E101:R101+安値!E101:R101+終値!E101:R101)/3)&lt;((高値!F101:S101+安値!F101:S101+終値!F101:S101)/3))*((高値!E101:R101+安値!E101:R101+終値!E101:R101)/3)*出来高!E101:R101)),50))</f>
        <v>60.869632549828417</v>
      </c>
      <c r="S101" s="497" t="str">
        <f>IF($D101="","",IF(AND(終値!E101&lt;終値!O101,$Q101&gt;(IFERROR(100-100/(1+SUMPRODUCT((終値!O101:AB101&gt;終値!P101:AC101)*(終値!O101:AB101-終値!P101:AC101))/SUMPRODUCT((終値!O101:AB101&lt;終値!P101:AC101)*(終値!P101:AC101-終値!O101:AB101))),100))),"強気div▲",IF(AND(終値!E101&gt;終値!O101,$Q101&lt;(IFERROR(100-100/(1+SUMPRODUCT((終値!O101:AB101&gt;終値!P101:AC101)*(終値!O101:AB101-終値!P101:AC101))/SUMPRODUCT((終値!O101:AB101&lt;終値!P101:AC101)*(終値!P101:AC101-終値!O101:AB101))),100))),"弱気div▼","－")))</f>
        <v>弱気div▼</v>
      </c>
      <c r="T101" s="497" t="str">
        <f t="shared" si="14"/>
        <v>－</v>
      </c>
      <c r="U101" s="497" t="str">
        <f>IF(終値!A101="","",BB_スイング!BT101)</f>
        <v>－</v>
      </c>
      <c r="V101" s="505">
        <f>IF($D101="","",IFERROR(出来高!E101/AVERAGE(出来高!E101:I101),""))</f>
        <v>0.59995513063887063</v>
      </c>
      <c r="W101" s="506" t="str">
        <f>IF($D101="","",IF(AND($D101&gt;$G101,$O101="拡大↑",OR($N101="スクイーズ★",$N101="収縮")),"◎スクイーズブレイク買",IF(AND($D101&gt;=$H101,$R101&gt;=BB設定!$B$10),"○順張り継続(walk)",IF(AND($S101="強気div▲",$D101&gt;$I101,LEFT($U101,4)&lt;&gt;"二番天井"),"○反発(ダイバ)買",IF($U101="二番底W▲","△二番底買(確)",IF($U101="二番底W形成","△二番底形成",IF(LEFT($U101,4)="二番天井","▼二番天井警戒",IF($D101&lt;$J101,"▼-2σ割れ危険",IF(AND($D101&gt;$E101,$K101&lt;0.6,$R101&gt;=50),"・押し目注目",IF($N101="スクイーズ★","☆スクイーズ監視","様子見"))))))))))</f>
        <v>様子見</v>
      </c>
      <c r="X101" s="501">
        <f t="shared" si="20"/>
        <v>25</v>
      </c>
      <c r="Y101" s="498">
        <f t="shared" si="15"/>
        <v>2954</v>
      </c>
      <c r="Z101" s="498">
        <f t="shared" si="16"/>
        <v>2970.3215114602644</v>
      </c>
      <c r="AA101" s="498">
        <f t="shared" si="17"/>
        <v>2803.9749999999999</v>
      </c>
      <c r="AB101" s="498">
        <f t="shared" si="21"/>
        <v>3136.6680229205294</v>
      </c>
      <c r="AC101" s="504">
        <f t="shared" si="18"/>
        <v>1.22</v>
      </c>
      <c r="AD101" s="498">
        <f>IF($D101="","",MIN(終値!E101:I101))</f>
        <v>2860.5</v>
      </c>
      <c r="AE101" s="500">
        <f t="shared" si="19"/>
        <v>25.098990000000001</v>
      </c>
    </row>
    <row r="102" spans="1:31">
      <c r="A102" s="497" t="str">
        <f>IF(終値!A102="","",HYPERLINK("https://kabutan.jp/stock/?code="&amp;終値!A102,"📈"))</f>
        <v>📈</v>
      </c>
      <c r="B102" s="497" t="str">
        <f>IF(終値!A102="","",終値!A102)</f>
        <v>5802</v>
      </c>
      <c r="C102" s="496" t="str">
        <f>IF(終値!A102="","",終値!B102)</f>
        <v>住友電工</v>
      </c>
      <c r="D102" s="498">
        <f>IF(終値!A102="","",終値!E102)</f>
        <v>2158.5</v>
      </c>
      <c r="E102" s="498">
        <f>IF($D102="","",AVERAGE(終値!E102:X102))</f>
        <v>2326.8249999999998</v>
      </c>
      <c r="F102" s="499">
        <f>IF($D102="","",STDEVP(終値!E102:X102))</f>
        <v>160.74135085596362</v>
      </c>
      <c r="G102" s="498">
        <f>IF($D102="","",$E102+BB設定!$B$4*$F102)</f>
        <v>2648.3077017119272</v>
      </c>
      <c r="H102" s="498">
        <f>IF($D102="","",$E102+BB設定!$B$5*$F102)</f>
        <v>2487.5663508559633</v>
      </c>
      <c r="I102" s="498">
        <f>IF($D102="","",$E102-BB設定!$B$5*$F102)</f>
        <v>2166.0836491440364</v>
      </c>
      <c r="J102" s="498">
        <f>IF($D102="","",$E102-BB設定!$B$4*$F102)</f>
        <v>2005.3422982880725</v>
      </c>
      <c r="K102" s="503">
        <f t="shared" si="11"/>
        <v>0.23820519874996002</v>
      </c>
      <c r="L102" s="502">
        <f t="shared" si="12"/>
        <v>27.632735741787833</v>
      </c>
      <c r="M102" s="502">
        <f>IF($D102="","",IFERROR(MIN(BB_帯幅!B102:AP102)*100,""))</f>
        <v>26.511994318195352</v>
      </c>
      <c r="N102" s="497" t="str">
        <f>IF($L102="","",IF($L102&lt;=$M102*BB設定!$B$7,"スクイーズ★",IF($L102&lt;=$M102*1.3,"収縮","－")))</f>
        <v>スクイーズ★</v>
      </c>
      <c r="O102" s="497" t="str">
        <f>IF($D102="","",IF(AND(BB_帯幅!B102&gt;BB_帯幅!C102,BB_帯幅!C102&gt;BB_帯幅!D102),"拡大↑","縮小↓"))</f>
        <v>縮小↓</v>
      </c>
      <c r="P102" s="497" t="str">
        <f t="shared" si="13"/>
        <v>-1σ下</v>
      </c>
      <c r="Q102" s="500">
        <f>IF($D102="","",IFERROR(100-100/(1+SUMPRODUCT((終値!E102:R102&gt;終値!F102:S102)*(終値!E102:R102-終値!F102:S102))/SUMPRODUCT((終値!E102:R102&lt;終値!F102:S102)*(終値!F102:S102-終値!E102:R102))),100))</f>
        <v>42.563783447417549</v>
      </c>
      <c r="R102" s="500">
        <f>IF($D102="","",IFERROR(100-100/(1+SUMPRODUCT((((高値!E102:R102+安値!E102:R102+終値!E102:R102)/3)&gt;((高値!F102:S102+安値!F102:S102+終値!F102:S102)/3))*((高値!E102:R102+安値!E102:R102+終値!E102:R102)/3)*出来高!E102:R102)/SUMPRODUCT((((高値!E102:R102+安値!E102:R102+終値!E102:R102)/3)&lt;((高値!F102:S102+安値!F102:S102+終値!F102:S102)/3))*((高値!E102:R102+安値!E102:R102+終値!E102:R102)/3)*出来高!E102:R102)),50))</f>
        <v>55.691873175760328</v>
      </c>
      <c r="S102" s="497" t="str">
        <f>IF($D102="","",IF(AND(終値!E102&lt;終値!O102,$Q102&gt;(IFERROR(100-100/(1+SUMPRODUCT((終値!O102:AB102&gt;終値!P102:AC102)*(終値!O102:AB102-終値!P102:AC102))/SUMPRODUCT((終値!O102:AB102&lt;終値!P102:AC102)*(終値!P102:AC102-終値!O102:AB102))),100))),"強気div▲",IF(AND(終値!E102&gt;終値!O102,$Q102&lt;(IFERROR(100-100/(1+SUMPRODUCT((終値!O102:AB102&gt;終値!P102:AC102)*(終値!O102:AB102-終値!P102:AC102))/SUMPRODUCT((終値!O102:AB102&lt;終値!P102:AC102)*(終値!P102:AC102-終値!O102:AB102))),100))),"弱気div▼","－")))</f>
        <v>－</v>
      </c>
      <c r="T102" s="497" t="str">
        <f t="shared" si="14"/>
        <v>下walk▼</v>
      </c>
      <c r="U102" s="497" t="str">
        <f>IF(終値!A102="","",BB_スイング!BT102)</f>
        <v>二番底W形成</v>
      </c>
      <c r="V102" s="505">
        <f>IF($D102="","",IFERROR(出来高!E102/AVERAGE(出来高!E102:I102),""))</f>
        <v>0.85327158081743082</v>
      </c>
      <c r="W102" s="506" t="str">
        <f>IF($D102="","",IF(AND($D102&gt;$G102,$O102="拡大↑",OR($N102="スクイーズ★",$N102="収縮")),"◎スクイーズブレイク買",IF(AND($D102&gt;=$H102,$R102&gt;=BB設定!$B$10),"○順張り継続(walk)",IF(AND($S102="強気div▲",$D102&gt;$I102,LEFT($U102,4)&lt;&gt;"二番天井"),"○反発(ダイバ)買",IF($U102="二番底W▲","△二番底買(確)",IF($U102="二番底W形成","△二番底形成",IF(LEFT($U102,4)="二番天井","▼二番天井警戒",IF($D102&lt;$J102,"▼-2σ割れ危険",IF(AND($D102&gt;$E102,$K102&lt;0.6,$R102&gt;=50),"・押し目注目",IF($N102="スクイーズ★","☆スクイーズ監視","様子見"))))))))))</f>
        <v>△二番底形成</v>
      </c>
      <c r="X102" s="501">
        <f t="shared" si="20"/>
        <v>10</v>
      </c>
      <c r="Y102" s="498">
        <f t="shared" si="15"/>
        <v>2158.5</v>
      </c>
      <c r="Z102" s="498">
        <f t="shared" si="16"/>
        <v>2487.5663508559633</v>
      </c>
      <c r="AA102" s="498">
        <f t="shared" si="17"/>
        <v>2062.5</v>
      </c>
      <c r="AB102" s="498">
        <f t="shared" si="21"/>
        <v>2648.3077017119272</v>
      </c>
      <c r="AC102" s="504">
        <f t="shared" si="18"/>
        <v>5.0999999999999996</v>
      </c>
      <c r="AD102" s="498">
        <f>IF($D102="","",MIN(終値!E102:I102))</f>
        <v>2062.5</v>
      </c>
      <c r="AE102" s="500">
        <f t="shared" si="19"/>
        <v>10.098979999999999</v>
      </c>
    </row>
    <row r="103" spans="1:31">
      <c r="A103" s="497" t="str">
        <f>IF(終値!A103="","",HYPERLINK("https://kabutan.jp/stock/?code="&amp;終値!A103,"📈"))</f>
        <v>📈</v>
      </c>
      <c r="B103" s="497" t="str">
        <f>IF(終値!A103="","",終値!A103)</f>
        <v>5803</v>
      </c>
      <c r="C103" s="496" t="str">
        <f>IF(終値!A103="","",終値!B103)</f>
        <v>フジクラ</v>
      </c>
      <c r="D103" s="498">
        <f>IF(終値!A103="","",終値!E103)</f>
        <v>4596</v>
      </c>
      <c r="E103" s="498">
        <f>IF($D103="","",AVERAGE(終値!E103:X103))</f>
        <v>4582.6499999999996</v>
      </c>
      <c r="F103" s="499">
        <f>IF($D103="","",STDEVP(終値!E103:X103))</f>
        <v>408.47475748202606</v>
      </c>
      <c r="G103" s="498">
        <f>IF($D103="","",$E103+BB設定!$B$4*$F103)</f>
        <v>5399.5995149640521</v>
      </c>
      <c r="H103" s="498">
        <f>IF($D103="","",$E103+BB設定!$B$5*$F103)</f>
        <v>4991.1247574820254</v>
      </c>
      <c r="I103" s="498">
        <f>IF($D103="","",$E103-BB設定!$B$5*$F103)</f>
        <v>4174.1752425179739</v>
      </c>
      <c r="J103" s="498">
        <f>IF($D103="","",$E103-BB設定!$B$4*$F103)</f>
        <v>3765.7004850359476</v>
      </c>
      <c r="K103" s="503">
        <f t="shared" si="11"/>
        <v>0.50817063952880093</v>
      </c>
      <c r="L103" s="502">
        <f t="shared" si="12"/>
        <v>35.654021798044901</v>
      </c>
      <c r="M103" s="502">
        <f>IF($D103="","",IFERROR(MIN(BB_帯幅!B103:AP103)*100,""))</f>
        <v>30.704286413963882</v>
      </c>
      <c r="N103" s="497" t="str">
        <f>IF($L103="","",IF($L103&lt;=$M103*BB設定!$B$7,"スクイーズ★",IF($L103&lt;=$M103*1.3,"収縮","－")))</f>
        <v>収縮</v>
      </c>
      <c r="O103" s="497" t="str">
        <f>IF($D103="","",IF(AND(BB_帯幅!B103&gt;BB_帯幅!C103,BB_帯幅!C103&gt;BB_帯幅!D103),"拡大↑","縮小↓"))</f>
        <v>縮小↓</v>
      </c>
      <c r="P103" s="497" t="str">
        <f t="shared" si="13"/>
        <v>バンド内</v>
      </c>
      <c r="Q103" s="500">
        <f>IF($D103="","",IFERROR(100-100/(1+SUMPRODUCT((終値!E103:R103&gt;終値!F103:S103)*(終値!E103:R103-終値!F103:S103))/SUMPRODUCT((終値!E103:R103&lt;終値!F103:S103)*(終値!F103:S103-終値!E103:R103))),100))</f>
        <v>47.594050743657043</v>
      </c>
      <c r="R103" s="500">
        <f>IF($D103="","",IFERROR(100-100/(1+SUMPRODUCT((((高値!E103:R103+安値!E103:R103+終値!E103:R103)/3)&gt;((高値!F103:S103+安値!F103:S103+終値!F103:S103)/3))*((高値!E103:R103+安値!E103:R103+終値!E103:R103)/3)*出来高!E103:R103)/SUMPRODUCT((((高値!E103:R103+安値!E103:R103+終値!E103:R103)/3)&lt;((高値!F103:S103+安値!F103:S103+終値!F103:S103)/3))*((高値!E103:R103+安値!E103:R103+終値!E103:R103)/3)*出来高!E103:R103)),50))</f>
        <v>40.373206157834197</v>
      </c>
      <c r="S103" s="497" t="str">
        <f>IF($D103="","",IF(AND(終値!E103&lt;終値!O103,$Q103&gt;(IFERROR(100-100/(1+SUMPRODUCT((終値!O103:AB103&gt;終値!P103:AC103)*(終値!O103:AB103-終値!P103:AC103))/SUMPRODUCT((終値!O103:AB103&lt;終値!P103:AC103)*(終値!P103:AC103-終値!O103:AB103))),100))),"強気div▲",IF(AND(終値!E103&gt;終値!O103,$Q103&lt;(IFERROR(100-100/(1+SUMPRODUCT((終値!O103:AB103&gt;終値!P103:AC103)*(終値!O103:AB103-終値!P103:AC103))/SUMPRODUCT((終値!O103:AB103&lt;終値!P103:AC103)*(終値!P103:AC103-終値!O103:AB103))),100))),"弱気div▼","－")))</f>
        <v>強気div▲</v>
      </c>
      <c r="T103" s="497" t="str">
        <f t="shared" si="14"/>
        <v>－</v>
      </c>
      <c r="U103" s="497" t="str">
        <f>IF(終値!A103="","",BB_スイング!BT103)</f>
        <v>－</v>
      </c>
      <c r="V103" s="505">
        <f>IF($D103="","",IFERROR(出来高!E103/AVERAGE(出来高!E103:I103),""))</f>
        <v>1.05723338016916</v>
      </c>
      <c r="W103" s="506" t="str">
        <f>IF($D103="","",IF(AND($D103&gt;$G103,$O103="拡大↑",OR($N103="スクイーズ★",$N103="収縮")),"◎スクイーズブレイク買",IF(AND($D103&gt;=$H103,$R103&gt;=BB設定!$B$10),"○順張り継続(walk)",IF(AND($S103="強気div▲",$D103&gt;$I103,LEFT($U103,4)&lt;&gt;"二番天井"),"○反発(ダイバ)買",IF($U103="二番底W▲","△二番底買(確)",IF($U103="二番底W形成","△二番底形成",IF(LEFT($U103,4)="二番天井","▼二番天井警戒",IF($D103&lt;$J103,"▼-2σ割れ危険",IF(AND($D103&gt;$E103,$K103&lt;0.6,$R103&gt;=50),"・押し目注目",IF($N103="スクイーズ★","☆スクイーズ監視","様子見"))))))))))</f>
        <v>○反発(ダイバ)買</v>
      </c>
      <c r="X103" s="501">
        <f t="shared" si="20"/>
        <v>35</v>
      </c>
      <c r="Y103" s="498">
        <f t="shared" si="15"/>
        <v>4596</v>
      </c>
      <c r="Z103" s="498">
        <f t="shared" si="16"/>
        <v>4991.1247574820254</v>
      </c>
      <c r="AA103" s="498">
        <f t="shared" si="17"/>
        <v>4582.6499999999996</v>
      </c>
      <c r="AB103" s="498">
        <f t="shared" si="21"/>
        <v>5399.5995149640521</v>
      </c>
      <c r="AC103" s="504">
        <f t="shared" si="18"/>
        <v>20</v>
      </c>
      <c r="AD103" s="498">
        <f>IF($D103="","",MIN(終値!E103:I103))</f>
        <v>4172</v>
      </c>
      <c r="AE103" s="500">
        <f t="shared" si="19"/>
        <v>35.098970000000001</v>
      </c>
    </row>
    <row r="104" spans="1:31">
      <c r="A104" s="497" t="str">
        <f>IF(終値!A104="","",HYPERLINK("https://kabutan.jp/stock/?code="&amp;終値!A104,"📈"))</f>
        <v>📈</v>
      </c>
      <c r="B104" s="497" t="str">
        <f>IF(終値!A104="","",終値!A104)</f>
        <v>6178</v>
      </c>
      <c r="C104" s="496" t="str">
        <f>IF(終値!A104="","",終値!B104)</f>
        <v>日本郵政</v>
      </c>
      <c r="D104" s="498">
        <f>IF(終値!A104="","",終値!E104)</f>
        <v>2395</v>
      </c>
      <c r="E104" s="498">
        <f>IF($D104="","",AVERAGE(終値!E104:X104))</f>
        <v>2399.6</v>
      </c>
      <c r="F104" s="499">
        <f>IF($D104="","",STDEVP(終値!E104:X104))</f>
        <v>59.87875249201506</v>
      </c>
      <c r="G104" s="498">
        <f>IF($D104="","",$E104+BB設定!$B$4*$F104)</f>
        <v>2519.3575049840301</v>
      </c>
      <c r="H104" s="498">
        <f>IF($D104="","",$E104+BB設定!$B$5*$F104)</f>
        <v>2459.4787524920148</v>
      </c>
      <c r="I104" s="498">
        <f>IF($D104="","",$E104-BB設定!$B$5*$F104)</f>
        <v>2339.721247507985</v>
      </c>
      <c r="J104" s="498">
        <f>IF($D104="","",$E104-BB設定!$B$4*$F104)</f>
        <v>2279.8424950159697</v>
      </c>
      <c r="K104" s="503">
        <f t="shared" si="11"/>
        <v>0.48079452306302922</v>
      </c>
      <c r="L104" s="502">
        <f t="shared" si="12"/>
        <v>9.98145565794551</v>
      </c>
      <c r="M104" s="502">
        <f>IF($D104="","",IFERROR(MIN(BB_帯幅!B104:AP104)*100,""))</f>
        <v>8.4945140313826268</v>
      </c>
      <c r="N104" s="497" t="str">
        <f>IF($L104="","",IF($L104&lt;=$M104*BB設定!$B$7,"スクイーズ★",IF($L104&lt;=$M104*1.3,"収縮","－")))</f>
        <v>収縮</v>
      </c>
      <c r="O104" s="497" t="str">
        <f>IF($D104="","",IF(AND(BB_帯幅!B104&gt;BB_帯幅!C104,BB_帯幅!C104&gt;BB_帯幅!D104),"拡大↑","縮小↓"))</f>
        <v>縮小↓</v>
      </c>
      <c r="P104" s="497" t="str">
        <f t="shared" si="13"/>
        <v>バンド内</v>
      </c>
      <c r="Q104" s="500">
        <f>IF($D104="","",IFERROR(100-100/(1+SUMPRODUCT((終値!E104:R104&gt;終値!F104:S104)*(終値!E104:R104-終値!F104:S104))/SUMPRODUCT((終値!E104:R104&lt;終値!F104:S104)*(終値!F104:S104-終値!E104:R104))),100))</f>
        <v>50.637522768670308</v>
      </c>
      <c r="R104" s="500">
        <f>IF($D104="","",IFERROR(100-100/(1+SUMPRODUCT((((高値!E104:R104+安値!E104:R104+終値!E104:R104)/3)&gt;((高値!F104:S104+安値!F104:S104+終値!F104:S104)/3))*((高値!E104:R104+安値!E104:R104+終値!E104:R104)/3)*出来高!E104:R104)/SUMPRODUCT((((高値!E104:R104+安値!E104:R104+終値!E104:R104)/3)&lt;((高値!F104:S104+安値!F104:S104+終値!F104:S104)/3))*((高値!E104:R104+安値!E104:R104+終値!E104:R104)/3)*出来高!E104:R104)),50))</f>
        <v>61.822516345977178</v>
      </c>
      <c r="S104" s="497" t="str">
        <f>IF($D104="","",IF(AND(終値!E104&lt;終値!O104,$Q104&gt;(IFERROR(100-100/(1+SUMPRODUCT((終値!O104:AB104&gt;終値!P104:AC104)*(終値!O104:AB104-終値!P104:AC104))/SUMPRODUCT((終値!O104:AB104&lt;終値!P104:AC104)*(終値!P104:AC104-終値!O104:AB104))),100))),"強気div▲",IF(AND(終値!E104&gt;終値!O104,$Q104&lt;(IFERROR(100-100/(1+SUMPRODUCT((終値!O104:AB104&gt;終値!P104:AC104)*(終値!O104:AB104-終値!P104:AC104))/SUMPRODUCT((終値!O104:AB104&lt;終値!P104:AC104)*(終値!P104:AC104-終値!O104:AB104))),100))),"弱気div▼","－")))</f>
        <v>－</v>
      </c>
      <c r="T104" s="497" t="str">
        <f t="shared" si="14"/>
        <v>－</v>
      </c>
      <c r="U104" s="497" t="str">
        <f>IF(終値!A104="","",BB_スイング!BT104)</f>
        <v>二番底W形成</v>
      </c>
      <c r="V104" s="505">
        <f>IF($D104="","",IFERROR(出来高!E104/AVERAGE(出来高!E104:I104),""))</f>
        <v>0.76015366663953077</v>
      </c>
      <c r="W104" s="506" t="str">
        <f>IF($D104="","",IF(AND($D104&gt;$G104,$O104="拡大↑",OR($N104="スクイーズ★",$N104="収縮")),"◎スクイーズブレイク買",IF(AND($D104&gt;=$H104,$R104&gt;=BB設定!$B$10),"○順張り継続(walk)",IF(AND($S104="強気div▲",$D104&gt;$I104,LEFT($U104,4)&lt;&gt;"二番天井"),"○反発(ダイバ)買",IF($U104="二番底W▲","△二番底買(確)",IF($U104="二番底W形成","△二番底形成",IF(LEFT($U104,4)="二番天井","▼二番天井警戒",IF($D104&lt;$J104,"▼-2σ割れ危険",IF(AND($D104&gt;$E104,$K104&lt;0.6,$R104&gt;=50),"・押し目注目",IF($N104="スクイーズ★","☆スクイーズ監視","様子見"))))))))))</f>
        <v>△二番底形成</v>
      </c>
      <c r="X104" s="501">
        <f t="shared" si="20"/>
        <v>20</v>
      </c>
      <c r="Y104" s="498">
        <f t="shared" si="15"/>
        <v>2395</v>
      </c>
      <c r="Z104" s="498">
        <f t="shared" si="16"/>
        <v>2459.4787524920148</v>
      </c>
      <c r="AA104" s="498">
        <f t="shared" si="17"/>
        <v>2327.5</v>
      </c>
      <c r="AB104" s="498">
        <f t="shared" si="21"/>
        <v>2519.3575049840301</v>
      </c>
      <c r="AC104" s="504">
        <f t="shared" si="18"/>
        <v>1.84</v>
      </c>
      <c r="AD104" s="498">
        <f>IF($D104="","",MIN(終値!E104:I104))</f>
        <v>2327.5</v>
      </c>
      <c r="AE104" s="500">
        <f t="shared" si="19"/>
        <v>20.098960000000002</v>
      </c>
    </row>
    <row r="105" spans="1:31">
      <c r="A105" s="497" t="str">
        <f>IF(終値!A105="","",HYPERLINK("https://kabutan.jp/stock/?code="&amp;終値!A105,"📈"))</f>
        <v>📈</v>
      </c>
      <c r="B105" s="497" t="str">
        <f>IF(終値!A105="","",終値!A105)</f>
        <v>6925</v>
      </c>
      <c r="C105" s="496" t="str">
        <f>IF(終値!A105="","",終値!B105)</f>
        <v>ウシオ電機</v>
      </c>
      <c r="D105" s="498">
        <f>IF(終値!A105="","",終値!E105)</f>
        <v>4093</v>
      </c>
      <c r="E105" s="498">
        <f>IF($D105="","",AVERAGE(終値!E105:X105))</f>
        <v>4039.9</v>
      </c>
      <c r="F105" s="499">
        <f>IF($D105="","",STDEVP(終値!E105:X105))</f>
        <v>224.94152573502296</v>
      </c>
      <c r="G105" s="498">
        <f>IF($D105="","",$E105+BB設定!$B$4*$F105)</f>
        <v>4489.7830514700463</v>
      </c>
      <c r="H105" s="498">
        <f>IF($D105="","",$E105+BB設定!$B$5*$F105)</f>
        <v>4264.8415257350234</v>
      </c>
      <c r="I105" s="498">
        <f>IF($D105="","",$E105-BB設定!$B$5*$F105)</f>
        <v>3814.9584742649772</v>
      </c>
      <c r="J105" s="498">
        <f>IF($D105="","",$E105-BB設定!$B$4*$F105)</f>
        <v>3590.0169485299543</v>
      </c>
      <c r="K105" s="503">
        <f t="shared" si="11"/>
        <v>0.5590153372376323</v>
      </c>
      <c r="L105" s="502">
        <f t="shared" si="12"/>
        <v>22.271989478454714</v>
      </c>
      <c r="M105" s="502">
        <f>IF($D105="","",IFERROR(MIN(BB_帯幅!B105:AP105)*100,""))</f>
        <v>12.058821930301528</v>
      </c>
      <c r="N105" s="497" t="str">
        <f>IF($L105="","",IF($L105&lt;=$M105*BB設定!$B$7,"スクイーズ★",IF($L105&lt;=$M105*1.3,"収縮","－")))</f>
        <v>－</v>
      </c>
      <c r="O105" s="497" t="str">
        <f>IF($D105="","",IF(AND(BB_帯幅!B105&gt;BB_帯幅!C105,BB_帯幅!C105&gt;BB_帯幅!D105),"拡大↑","縮小↓"))</f>
        <v>縮小↓</v>
      </c>
      <c r="P105" s="497" t="str">
        <f t="shared" si="13"/>
        <v>バンド内</v>
      </c>
      <c r="Q105" s="500">
        <f>IF($D105="","",IFERROR(100-100/(1+SUMPRODUCT((終値!E105:R105&gt;終値!F105:S105)*(終値!E105:R105-終値!F105:S105))/SUMPRODUCT((終値!E105:R105&lt;終値!F105:S105)*(終値!F105:S105-終値!E105:R105))),100))</f>
        <v>50.360322170411187</v>
      </c>
      <c r="R105" s="500">
        <f>IF($D105="","",IFERROR(100-100/(1+SUMPRODUCT((((高値!E105:R105+安値!E105:R105+終値!E105:R105)/3)&gt;((高値!F105:S105+安値!F105:S105+終値!F105:S105)/3))*((高値!E105:R105+安値!E105:R105+終値!E105:R105)/3)*出来高!E105:R105)/SUMPRODUCT((((高値!E105:R105+安値!E105:R105+終値!E105:R105)/3)&lt;((高値!F105:S105+安値!F105:S105+終値!F105:S105)/3))*((高値!E105:R105+安値!E105:R105+終値!E105:R105)/3)*出来高!E105:R105)),50))</f>
        <v>52.499751447760332</v>
      </c>
      <c r="S105" s="497" t="str">
        <f>IF($D105="","",IF(AND(終値!E105&lt;終値!O105,$Q105&gt;(IFERROR(100-100/(1+SUMPRODUCT((終値!O105:AB105&gt;終値!P105:AC105)*(終値!O105:AB105-終値!P105:AC105))/SUMPRODUCT((終値!O105:AB105&lt;終値!P105:AC105)*(終値!P105:AC105-終値!O105:AB105))),100))),"強気div▲",IF(AND(終値!E105&gt;終値!O105,$Q105&lt;(IFERROR(100-100/(1+SUMPRODUCT((終値!O105:AB105&gt;終値!P105:AC105)*(終値!O105:AB105-終値!P105:AC105))/SUMPRODUCT((終値!O105:AB105&lt;終値!P105:AC105)*(終値!P105:AC105-終値!O105:AB105))),100))),"弱気div▼","－")))</f>
        <v>強気div▲</v>
      </c>
      <c r="T105" s="497" t="str">
        <f t="shared" si="14"/>
        <v>－</v>
      </c>
      <c r="U105" s="497" t="str">
        <f>IF(終値!A105="","",BB_スイング!BT105)</f>
        <v>二番天井M形成</v>
      </c>
      <c r="V105" s="505">
        <f>IF($D105="","",IFERROR(出来高!E105/AVERAGE(出来高!E105:I105),""))</f>
        <v>0.91503267973856206</v>
      </c>
      <c r="W105" s="506" t="str">
        <f>IF($D105="","",IF(AND($D105&gt;$G105,$O105="拡大↑",OR($N105="スクイーズ★",$N105="収縮")),"◎スクイーズブレイク買",IF(AND($D105&gt;=$H105,$R105&gt;=BB設定!$B$10),"○順張り継続(walk)",IF(AND($S105="強気div▲",$D105&gt;$I105,LEFT($U105,4)&lt;&gt;"二番天井"),"○反発(ダイバ)買",IF($U105="二番底W▲","△二番底買(確)",IF($U105="二番底W形成","△二番底形成",IF(LEFT($U105,4)="二番天井","▼二番天井警戒",IF($D105&lt;$J105,"▼-2σ割れ危険",IF(AND($D105&gt;$E105,$K105&lt;0.6,$R105&gt;=50),"・押し目注目",IF($N105="スクイーズ★","☆スクイーズ監視","様子見"))))))))))</f>
        <v>▼二番天井警戒</v>
      </c>
      <c r="X105" s="501">
        <f t="shared" si="20"/>
        <v>20</v>
      </c>
      <c r="Y105" s="498">
        <f t="shared" si="15"/>
        <v>4093</v>
      </c>
      <c r="Z105" s="498">
        <f t="shared" si="16"/>
        <v>4264.8415257350234</v>
      </c>
      <c r="AA105" s="498">
        <f t="shared" si="17"/>
        <v>4039.9</v>
      </c>
      <c r="AB105" s="498">
        <f t="shared" si="21"/>
        <v>4489.7830514700463</v>
      </c>
      <c r="AC105" s="504">
        <f t="shared" si="18"/>
        <v>7.47</v>
      </c>
      <c r="AD105" s="498">
        <f>IF($D105="","",MIN(終値!E105:I105))</f>
        <v>3786</v>
      </c>
      <c r="AE105" s="500">
        <f t="shared" si="19"/>
        <v>20.098949999999999</v>
      </c>
    </row>
    <row r="106" spans="1:31">
      <c r="A106" s="497" t="str">
        <f>IF(終値!A106="","",HYPERLINK("https://kabutan.jp/stock/?code="&amp;終値!A106,"📈"))</f>
        <v>📈</v>
      </c>
      <c r="B106" s="497" t="str">
        <f>IF(終値!A106="","",終値!A106)</f>
        <v>7021</v>
      </c>
      <c r="C106" s="496" t="str">
        <f>IF(終値!A106="","",終値!B106)</f>
        <v>ニッチツ</v>
      </c>
      <c r="D106" s="498">
        <f>IF(終値!A106="","",終値!E106)</f>
        <v>2089</v>
      </c>
      <c r="E106" s="498">
        <f>IF($D106="","",AVERAGE(終値!E106:X106))</f>
        <v>1937.1</v>
      </c>
      <c r="F106" s="499">
        <f>IF($D106="","",STDEVP(終値!E106:X106))</f>
        <v>81.363320974502997</v>
      </c>
      <c r="G106" s="498">
        <f>IF($D106="","",$E106+BB設定!$B$4*$F106)</f>
        <v>2099.826641949006</v>
      </c>
      <c r="H106" s="498">
        <f>IF($D106="","",$E106+BB設定!$B$5*$F106)</f>
        <v>2018.4633209745029</v>
      </c>
      <c r="I106" s="498">
        <f>IF($D106="","",$E106-BB設定!$B$5*$F106)</f>
        <v>1855.7366790254969</v>
      </c>
      <c r="J106" s="498">
        <f>IF($D106="","",$E106-BB設定!$B$4*$F106)</f>
        <v>1774.3733580509938</v>
      </c>
      <c r="K106" s="503">
        <f t="shared" si="11"/>
        <v>0.96673365277088819</v>
      </c>
      <c r="L106" s="502">
        <f t="shared" si="12"/>
        <v>16.80105745175841</v>
      </c>
      <c r="M106" s="502">
        <f>IF($D106="","",IFERROR(MIN(BB_帯幅!B106:AP106)*100,""))</f>
        <v>3.5304047638300662</v>
      </c>
      <c r="N106" s="497" t="str">
        <f>IF($L106="","",IF($L106&lt;=$M106*BB設定!$B$7,"スクイーズ★",IF($L106&lt;=$M106*1.3,"収縮","－")))</f>
        <v>－</v>
      </c>
      <c r="O106" s="497" t="str">
        <f>IF($D106="","",IF(AND(BB_帯幅!B106&gt;BB_帯幅!C106,BB_帯幅!C106&gt;BB_帯幅!D106),"拡大↑","縮小↓"))</f>
        <v>拡大↑</v>
      </c>
      <c r="P106" s="497" t="str">
        <f t="shared" si="13"/>
        <v>+1σ上</v>
      </c>
      <c r="Q106" s="500">
        <f>IF($D106="","",IFERROR(100-100/(1+SUMPRODUCT((終値!E106:R106&gt;終値!F106:S106)*(終値!E106:R106-終値!F106:S106))/SUMPRODUCT((終値!E106:R106&lt;終値!F106:S106)*(終値!F106:S106-終値!E106:R106))),100))</f>
        <v>85.762711864406782</v>
      </c>
      <c r="R106" s="500">
        <f>IF($D106="","",IFERROR(100-100/(1+SUMPRODUCT((((高値!E106:R106+安値!E106:R106+終値!E106:R106)/3)&gt;((高値!F106:S106+安値!F106:S106+終値!F106:S106)/3))*((高値!E106:R106+安値!E106:R106+終値!E106:R106)/3)*出来高!E106:R106)/SUMPRODUCT((((高値!E106:R106+安値!E106:R106+終値!E106:R106)/3)&lt;((高値!F106:S106+安値!F106:S106+終値!F106:S106)/3))*((高値!E106:R106+安値!E106:R106+終値!E106:R106)/3)*出来高!E106:R106)),50))</f>
        <v>78.040247898262962</v>
      </c>
      <c r="S106" s="497" t="str">
        <f>IF($D106="","",IF(AND(終値!E106&lt;終値!O106,$Q106&gt;(IFERROR(100-100/(1+SUMPRODUCT((終値!O106:AB106&gt;終値!P106:AC106)*(終値!O106:AB106-終値!P106:AC106))/SUMPRODUCT((終値!O106:AB106&lt;終値!P106:AC106)*(終値!P106:AC106-終値!O106:AB106))),100))),"強気div▲",IF(AND(終値!E106&gt;終値!O106,$Q106&lt;(IFERROR(100-100/(1+SUMPRODUCT((終値!O106:AB106&gt;終値!P106:AC106)*(終値!O106:AB106-終値!P106:AC106))/SUMPRODUCT((終値!O106:AB106&lt;終値!P106:AC106)*(終値!P106:AC106-終値!O106:AB106))),100))),"弱気div▼","－")))</f>
        <v>－</v>
      </c>
      <c r="T106" s="497" t="str">
        <f t="shared" si="14"/>
        <v>上walk▲</v>
      </c>
      <c r="U106" s="497" t="str">
        <f>IF(終値!A106="","",BB_スイング!BT106)</f>
        <v>－</v>
      </c>
      <c r="V106" s="505">
        <f>IF($D106="","",IFERROR(出来高!E106/AVERAGE(出来高!E106:I106),""))</f>
        <v>0.94594594594594594</v>
      </c>
      <c r="W106" s="506" t="str">
        <f>IF($D106="","",IF(AND($D106&gt;$G106,$O106="拡大↑",OR($N106="スクイーズ★",$N106="収縮")),"◎スクイーズブレイク買",IF(AND($D106&gt;=$H106,$R106&gt;=BB設定!$B$10),"○順張り継続(walk)",IF(AND($S106="強気div▲",$D106&gt;$I106,LEFT($U106,4)&lt;&gt;"二番天井"),"○反発(ダイバ)買",IF($U106="二番底W▲","△二番底買(確)",IF($U106="二番底W形成","△二番底形成",IF(LEFT($U106,4)="二番天井","▼二番天井警戒",IF($D106&lt;$J106,"▼-2σ割れ危険",IF(AND($D106&gt;$E106,$K106&lt;0.6,$R106&gt;=50),"・押し目注目",IF($N106="スクイーズ★","☆スクイーズ監視","様子見"))))))))))</f>
        <v>様子見</v>
      </c>
      <c r="X106" s="501">
        <f t="shared" si="20"/>
        <v>40</v>
      </c>
      <c r="Y106" s="498">
        <f t="shared" si="15"/>
        <v>2089</v>
      </c>
      <c r="Z106" s="498">
        <f t="shared" si="16"/>
        <v>2018.4633209745029</v>
      </c>
      <c r="AA106" s="498">
        <f t="shared" si="17"/>
        <v>1937.1</v>
      </c>
      <c r="AB106" s="498">
        <f t="shared" si="21"/>
        <v>2099.826641949006</v>
      </c>
      <c r="AC106" s="504">
        <f t="shared" si="18"/>
        <v>7.0000000000000007E-2</v>
      </c>
      <c r="AD106" s="498">
        <f>IF($D106="","",MIN(終値!E106:I106))</f>
        <v>2009</v>
      </c>
      <c r="AE106" s="500">
        <f t="shared" si="19"/>
        <v>40.098939999999999</v>
      </c>
    </row>
    <row r="107" spans="1:31">
      <c r="A107" s="497" t="str">
        <f>IF(終値!A107="","",HYPERLINK("https://kabutan.jp/stock/?code="&amp;終値!A107,"📈"))</f>
        <v>📈</v>
      </c>
      <c r="B107" s="497" t="str">
        <f>IF(終値!A107="","",終値!A107)</f>
        <v>7729</v>
      </c>
      <c r="C107" s="496" t="str">
        <f>IF(終値!A107="","",終値!B107)</f>
        <v>東京精密</v>
      </c>
      <c r="D107" s="498">
        <f>IF(終値!A107="","",終値!E107)</f>
        <v>17990</v>
      </c>
      <c r="E107" s="498">
        <f>IF($D107="","",AVERAGE(終値!E107:X107))</f>
        <v>17753</v>
      </c>
      <c r="F107" s="499">
        <f>IF($D107="","",STDEVP(終値!E107:X107))</f>
        <v>1149.5612206402927</v>
      </c>
      <c r="G107" s="498">
        <f>IF($D107="","",$E107+BB設定!$B$4*$F107)</f>
        <v>20052.122441280586</v>
      </c>
      <c r="H107" s="498">
        <f>IF($D107="","",$E107+BB設定!$B$5*$F107)</f>
        <v>18902.561220640291</v>
      </c>
      <c r="I107" s="498">
        <f>IF($D107="","",$E107-BB設定!$B$5*$F107)</f>
        <v>16603.438779359709</v>
      </c>
      <c r="J107" s="498">
        <f>IF($D107="","",$E107-BB設定!$B$4*$F107)</f>
        <v>15453.877558719414</v>
      </c>
      <c r="K107" s="503">
        <f t="shared" si="11"/>
        <v>0.55154140461262113</v>
      </c>
      <c r="L107" s="502">
        <f t="shared" si="12"/>
        <v>25.901227299955902</v>
      </c>
      <c r="M107" s="502">
        <f>IF($D107="","",IFERROR(MIN(BB_帯幅!B107:AP107)*100,""))</f>
        <v>16.915454817406079</v>
      </c>
      <c r="N107" s="497" t="str">
        <f>IF($L107="","",IF($L107&lt;=$M107*BB設定!$B$7,"スクイーズ★",IF($L107&lt;=$M107*1.3,"収縮","－")))</f>
        <v>－</v>
      </c>
      <c r="O107" s="497" t="str">
        <f>IF($D107="","",IF(AND(BB_帯幅!B107&gt;BB_帯幅!C107,BB_帯幅!C107&gt;BB_帯幅!D107),"拡大↑","縮小↓"))</f>
        <v>縮小↓</v>
      </c>
      <c r="P107" s="497" t="str">
        <f t="shared" si="13"/>
        <v>バンド内</v>
      </c>
      <c r="Q107" s="500">
        <f>IF($D107="","",IFERROR(100-100/(1+SUMPRODUCT((終値!E107:R107&gt;終値!F107:S107)*(終値!E107:R107-終値!F107:S107))/SUMPRODUCT((終値!E107:R107&lt;終値!F107:S107)*(終値!F107:S107-終値!E107:R107))),100))</f>
        <v>46.509740259740262</v>
      </c>
      <c r="R107" s="500">
        <f>IF($D107="","",IFERROR(100-100/(1+SUMPRODUCT((((高値!E107:R107+安値!E107:R107+終値!E107:R107)/3)&gt;((高値!F107:S107+安値!F107:S107+終値!F107:S107)/3))*((高値!E107:R107+安値!E107:R107+終値!E107:R107)/3)*出来高!E107:R107)/SUMPRODUCT((((高値!E107:R107+安値!E107:R107+終値!E107:R107)/3)&lt;((高値!F107:S107+安値!F107:S107+終値!F107:S107)/3))*((高値!E107:R107+安値!E107:R107+終値!E107:R107)/3)*出来高!E107:R107)),50))</f>
        <v>59.092598763958584</v>
      </c>
      <c r="S107" s="497" t="str">
        <f>IF($D107="","",IF(AND(終値!E107&lt;終値!O107,$Q107&gt;(IFERROR(100-100/(1+SUMPRODUCT((終値!O107:AB107&gt;終値!P107:AC107)*(終値!O107:AB107-終値!P107:AC107))/SUMPRODUCT((終値!O107:AB107&lt;終値!P107:AC107)*(終値!P107:AC107-終値!O107:AB107))),100))),"強気div▲",IF(AND(終値!E107&gt;終値!O107,$Q107&lt;(IFERROR(100-100/(1+SUMPRODUCT((終値!O107:AB107&gt;終値!P107:AC107)*(終値!O107:AB107-終値!P107:AC107))/SUMPRODUCT((終値!O107:AB107&lt;終値!P107:AC107)*(終値!P107:AC107-終値!O107:AB107))),100))),"弱気div▼","－")))</f>
        <v>強気div▲</v>
      </c>
      <c r="T107" s="497" t="str">
        <f t="shared" si="14"/>
        <v>－</v>
      </c>
      <c r="U107" s="497" t="str">
        <f>IF(終値!A107="","",BB_スイング!BT107)</f>
        <v>二番天井M形成</v>
      </c>
      <c r="V107" s="505">
        <f>IF($D107="","",IFERROR(出来高!E107/AVERAGE(出来高!E107:I107),""))</f>
        <v>0.84990190623993445</v>
      </c>
      <c r="W107" s="506" t="str">
        <f>IF($D107="","",IF(AND($D107&gt;$G107,$O107="拡大↑",OR($N107="スクイーズ★",$N107="収縮")),"◎スクイーズブレイク買",IF(AND($D107&gt;=$H107,$R107&gt;=BB設定!$B$10),"○順張り継続(walk)",IF(AND($S107="強気div▲",$D107&gt;$I107,LEFT($U107,4)&lt;&gt;"二番天井"),"○反発(ダイバ)買",IF($U107="二番底W▲","△二番底買(確)",IF($U107="二番底W形成","△二番底形成",IF(LEFT($U107,4)="二番天井","▼二番天井警戒",IF($D107&lt;$J107,"▼-2σ割れ危険",IF(AND($D107&gt;$E107,$K107&lt;0.6,$R107&gt;=50),"・押し目注目",IF($N107="スクイーズ★","☆スクイーズ監視","様子見"))))))))))</f>
        <v>▼二番天井警戒</v>
      </c>
      <c r="X107" s="501">
        <f t="shared" si="20"/>
        <v>15</v>
      </c>
      <c r="Y107" s="498">
        <f t="shared" si="15"/>
        <v>17990</v>
      </c>
      <c r="Z107" s="498">
        <f t="shared" si="16"/>
        <v>18902.561220640291</v>
      </c>
      <c r="AA107" s="498">
        <f t="shared" si="17"/>
        <v>17753</v>
      </c>
      <c r="AB107" s="498">
        <f t="shared" si="21"/>
        <v>20052.122441280586</v>
      </c>
      <c r="AC107" s="504">
        <f t="shared" si="18"/>
        <v>8.6999999999999993</v>
      </c>
      <c r="AD107" s="498">
        <f>IF($D107="","",MIN(終値!E107:I107))</f>
        <v>17160</v>
      </c>
      <c r="AE107" s="500">
        <f t="shared" si="19"/>
        <v>15.098929999999999</v>
      </c>
    </row>
    <row r="108" spans="1:31">
      <c r="A108" s="497" t="str">
        <f>IF(終値!A108="","",HYPERLINK("https://kabutan.jp/stock/?code="&amp;終値!A108,"📈"))</f>
        <v>📈</v>
      </c>
      <c r="B108" s="497" t="str">
        <f>IF(終値!A108="","",終値!A108)</f>
        <v>8424</v>
      </c>
      <c r="C108" s="496" t="str">
        <f>IF(終値!A108="","",終値!B108)</f>
        <v>芙蓉総合リース</v>
      </c>
      <c r="D108" s="498">
        <f>IF(終値!A108="","",終値!E108)</f>
        <v>4413</v>
      </c>
      <c r="E108" s="498">
        <f>IF($D108="","",AVERAGE(終値!E108:X108))</f>
        <v>4409.1000000000004</v>
      </c>
      <c r="F108" s="499">
        <f>IF($D108="","",STDEVP(終値!E108:X108))</f>
        <v>89.83646253053378</v>
      </c>
      <c r="G108" s="498">
        <f>IF($D108="","",$E108+BB設定!$B$4*$F108)</f>
        <v>4588.7729250610682</v>
      </c>
      <c r="H108" s="498">
        <f>IF($D108="","",$E108+BB設定!$B$5*$F108)</f>
        <v>4498.9364625305343</v>
      </c>
      <c r="I108" s="498">
        <f>IF($D108="","",$E108-BB設定!$B$5*$F108)</f>
        <v>4319.2635374694664</v>
      </c>
      <c r="J108" s="498">
        <f>IF($D108="","",$E108-BB設定!$B$4*$F108)</f>
        <v>4229.4270749389325</v>
      </c>
      <c r="K108" s="503">
        <f t="shared" si="11"/>
        <v>0.51085305423361393</v>
      </c>
      <c r="L108" s="502">
        <f t="shared" si="12"/>
        <v>8.1500952603056334</v>
      </c>
      <c r="M108" s="502">
        <f>IF($D108="","",IFERROR(MIN(BB_帯幅!B108:AP108)*100,""))</f>
        <v>3.4914949028345013</v>
      </c>
      <c r="N108" s="497" t="str">
        <f>IF($L108="","",IF($L108&lt;=$M108*BB設定!$B$7,"スクイーズ★",IF($L108&lt;=$M108*1.3,"収縮","－")))</f>
        <v>－</v>
      </c>
      <c r="O108" s="497" t="str">
        <f>IF($D108="","",IF(AND(BB_帯幅!B108&gt;BB_帯幅!C108,BB_帯幅!C108&gt;BB_帯幅!D108),"拡大↑","縮小↓"))</f>
        <v>縮小↓</v>
      </c>
      <c r="P108" s="497" t="str">
        <f t="shared" si="13"/>
        <v>バンド内</v>
      </c>
      <c r="Q108" s="500">
        <f>IF($D108="","",IFERROR(100-100/(1+SUMPRODUCT((終値!E108:R108&gt;終値!F108:S108)*(終値!E108:R108-終値!F108:S108))/SUMPRODUCT((終値!E108:R108&lt;終値!F108:S108)*(終値!F108:S108-終値!E108:R108))),100))</f>
        <v>54.518518518518519</v>
      </c>
      <c r="R108" s="500">
        <f>IF($D108="","",IFERROR(100-100/(1+SUMPRODUCT((((高値!E108:R108+安値!E108:R108+終値!E108:R108)/3)&gt;((高値!F108:S108+安値!F108:S108+終値!F108:S108)/3))*((高値!E108:R108+安値!E108:R108+終値!E108:R108)/3)*出来高!E108:R108)/SUMPRODUCT((((高値!E108:R108+安値!E108:R108+終値!E108:R108)/3)&lt;((高値!F108:S108+安値!F108:S108+終値!F108:S108)/3))*((高値!E108:R108+安値!E108:R108+終値!E108:R108)/3)*出来高!E108:R108)),50))</f>
        <v>53.979379157850687</v>
      </c>
      <c r="S108" s="497" t="str">
        <f>IF($D108="","",IF(AND(終値!E108&lt;終値!O108,$Q108&gt;(IFERROR(100-100/(1+SUMPRODUCT((終値!O108:AB108&gt;終値!P108:AC108)*(終値!O108:AB108-終値!P108:AC108))/SUMPRODUCT((終値!O108:AB108&lt;終値!P108:AC108)*(終値!P108:AC108-終値!O108:AB108))),100))),"強気div▲",IF(AND(終値!E108&gt;終値!O108,$Q108&lt;(IFERROR(100-100/(1+SUMPRODUCT((終値!O108:AB108&gt;終値!P108:AC108)*(終値!O108:AB108-終値!P108:AC108))/SUMPRODUCT((終値!O108:AB108&lt;終値!P108:AC108)*(終値!P108:AC108-終値!O108:AB108))),100))),"弱気div▼","－")))</f>
        <v>－</v>
      </c>
      <c r="T108" s="497" t="str">
        <f t="shared" si="14"/>
        <v>－</v>
      </c>
      <c r="U108" s="497" t="str">
        <f>IF(終値!A108="","",BB_スイング!BT108)</f>
        <v>－</v>
      </c>
      <c r="V108" s="505">
        <f>IF($D108="","",IFERROR(出来高!E108/AVERAGE(出来高!E108:I108),""))</f>
        <v>0.58421851289833082</v>
      </c>
      <c r="W108" s="506" t="str">
        <f>IF($D108="","",IF(AND($D108&gt;$G108,$O108="拡大↑",OR($N108="スクイーズ★",$N108="収縮")),"◎スクイーズブレイク買",IF(AND($D108&gt;=$H108,$R108&gt;=BB設定!$B$10),"○順張り継続(walk)",IF(AND($S108="強気div▲",$D108&gt;$I108,LEFT($U108,4)&lt;&gt;"二番天井"),"○反発(ダイバ)買",IF($U108="二番底W▲","△二番底買(確)",IF($U108="二番底W形成","△二番底形成",IF(LEFT($U108,4)="二番天井","▼二番天井警戒",IF($D108&lt;$J108,"▼-2σ割れ危険",IF(AND($D108&gt;$E108,$K108&lt;0.6,$R108&gt;=50),"・押し目注目",IF($N108="スクイーズ★","☆スクイーズ監視","様子見"))))))))))</f>
        <v>・押し目注目</v>
      </c>
      <c r="X108" s="501">
        <f t="shared" si="20"/>
        <v>20</v>
      </c>
      <c r="Y108" s="498">
        <f t="shared" si="15"/>
        <v>4413</v>
      </c>
      <c r="Z108" s="498">
        <f t="shared" si="16"/>
        <v>4498.9364625305343</v>
      </c>
      <c r="AA108" s="498">
        <f t="shared" si="17"/>
        <v>4409.1000000000004</v>
      </c>
      <c r="AB108" s="498">
        <f t="shared" si="21"/>
        <v>4588.7729250610682</v>
      </c>
      <c r="AC108" s="504">
        <f t="shared" si="18"/>
        <v>20</v>
      </c>
      <c r="AD108" s="498">
        <f>IF($D108="","",MIN(終値!E108:I108))</f>
        <v>4365</v>
      </c>
      <c r="AE108" s="500">
        <f t="shared" si="19"/>
        <v>20.09892</v>
      </c>
    </row>
    <row r="109" spans="1:31">
      <c r="A109" s="497" t="str">
        <f>IF(終値!A109="","",HYPERLINK("https://kabutan.jp/stock/?code="&amp;終値!A109,"📈"))</f>
        <v>📈</v>
      </c>
      <c r="B109" s="497" t="str">
        <f>IF(終値!A109="","",終値!A109)</f>
        <v>9020</v>
      </c>
      <c r="C109" s="496" t="str">
        <f>IF(終値!A109="","",終値!B109)</f>
        <v>東日本旅客鉄道</v>
      </c>
      <c r="D109" s="498">
        <f>IF(終値!A109="","",終値!E109)</f>
        <v>3428</v>
      </c>
      <c r="E109" s="498">
        <f>IF($D109="","",AVERAGE(終値!E109:X109))</f>
        <v>3600.15</v>
      </c>
      <c r="F109" s="499">
        <f>IF($D109="","",STDEVP(終値!E109:X109))</f>
        <v>146.36368231224574</v>
      </c>
      <c r="G109" s="498">
        <f>IF($D109="","",$E109+BB設定!$B$4*$F109)</f>
        <v>3892.8773646244917</v>
      </c>
      <c r="H109" s="498">
        <f>IF($D109="","",$E109+BB設定!$B$5*$F109)</f>
        <v>3746.5136823122457</v>
      </c>
      <c r="I109" s="498">
        <f>IF($D109="","",$E109-BB設定!$B$5*$F109)</f>
        <v>3453.7863176877545</v>
      </c>
      <c r="J109" s="498">
        <f>IF($D109="","",$E109-BB設定!$B$4*$F109)</f>
        <v>3307.4226353755084</v>
      </c>
      <c r="K109" s="503">
        <f t="shared" si="11"/>
        <v>0.20595506125497912</v>
      </c>
      <c r="L109" s="502">
        <f t="shared" si="12"/>
        <v>16.261953786619536</v>
      </c>
      <c r="M109" s="502">
        <f>IF($D109="","",IFERROR(MIN(BB_帯幅!B109:AP109)*100,""))</f>
        <v>4.9886699651107547</v>
      </c>
      <c r="N109" s="497" t="str">
        <f>IF($L109="","",IF($L109&lt;=$M109*BB設定!$B$7,"スクイーズ★",IF($L109&lt;=$M109*1.3,"収縮","－")))</f>
        <v>－</v>
      </c>
      <c r="O109" s="497" t="str">
        <f>IF($D109="","",IF(AND(BB_帯幅!B109&gt;BB_帯幅!C109,BB_帯幅!C109&gt;BB_帯幅!D109),"拡大↑","縮小↓"))</f>
        <v>拡大↑</v>
      </c>
      <c r="P109" s="497" t="str">
        <f t="shared" si="13"/>
        <v>-1σ下</v>
      </c>
      <c r="Q109" s="500">
        <f>IF($D109="","",IFERROR(100-100/(1+SUMPRODUCT((終値!E109:R109&gt;終値!F109:S109)*(終値!E109:R109-終値!F109:S109))/SUMPRODUCT((終値!E109:R109&lt;終値!F109:S109)*(終値!F109:S109-終値!E109:R109))),100))</f>
        <v>42.324755989352262</v>
      </c>
      <c r="R109" s="500">
        <f>IF($D109="","",IFERROR(100-100/(1+SUMPRODUCT((((高値!E109:R109+安値!E109:R109+終値!E109:R109)/3)&gt;((高値!F109:S109+安値!F109:S109+終値!F109:S109)/3))*((高値!E109:R109+安値!E109:R109+終値!E109:R109)/3)*出来高!E109:R109)/SUMPRODUCT((((高値!E109:R109+安値!E109:R109+終値!E109:R109)/3)&lt;((高値!F109:S109+安値!F109:S109+終値!F109:S109)/3))*((高値!E109:R109+安値!E109:R109+終値!E109:R109)/3)*出来高!E109:R109)),50))</f>
        <v>49.367751740521484</v>
      </c>
      <c r="S109" s="497" t="str">
        <f>IF($D109="","",IF(AND(終値!E109&lt;終値!O109,$Q109&gt;(IFERROR(100-100/(1+SUMPRODUCT((終値!O109:AB109&gt;終値!P109:AC109)*(終値!O109:AB109-終値!P109:AC109))/SUMPRODUCT((終値!O109:AB109&lt;終値!P109:AC109)*(終値!P109:AC109-終値!O109:AB109))),100))),"強気div▲",IF(AND(終値!E109&gt;終値!O109,$Q109&lt;(IFERROR(100-100/(1+SUMPRODUCT((終値!O109:AB109&gt;終値!P109:AC109)*(終値!O109:AB109-終値!P109:AC109))/SUMPRODUCT((終値!O109:AB109&lt;終値!P109:AC109)*(終値!P109:AC109-終値!O109:AB109))),100))),"弱気div▼","－")))</f>
        <v>－</v>
      </c>
      <c r="T109" s="497" t="str">
        <f t="shared" si="14"/>
        <v>下walk▼</v>
      </c>
      <c r="U109" s="497" t="str">
        <f>IF(終値!A109="","",BB_スイング!BT109)</f>
        <v>－</v>
      </c>
      <c r="V109" s="505">
        <f>IF($D109="","",IFERROR(出来高!E109/AVERAGE(出来高!E109:I109),""))</f>
        <v>0.84866653343103948</v>
      </c>
      <c r="W109" s="506" t="str">
        <f>IF($D109="","",IF(AND($D109&gt;$G109,$O109="拡大↑",OR($N109="スクイーズ★",$N109="収縮")),"◎スクイーズブレイク買",IF(AND($D109&gt;=$H109,$R109&gt;=BB設定!$B$10),"○順張り継続(walk)",IF(AND($S109="強気div▲",$D109&gt;$I109,LEFT($U109,4)&lt;&gt;"二番天井"),"○反発(ダイバ)買",IF($U109="二番底W▲","△二番底買(確)",IF($U109="二番底W形成","△二番底形成",IF(LEFT($U109,4)="二番天井","▼二番天井警戒",IF($D109&lt;$J109,"▼-2σ割れ危険",IF(AND($D109&gt;$E109,$K109&lt;0.6,$R109&gt;=50),"・押し目注目",IF($N109="スクイーズ★","☆スクイーズ監視","様子見"))))))))))</f>
        <v>様子見</v>
      </c>
      <c r="X109" s="501">
        <f t="shared" si="20"/>
        <v>0</v>
      </c>
      <c r="Y109" s="498">
        <f t="shared" si="15"/>
        <v>3428</v>
      </c>
      <c r="Z109" s="498">
        <f t="shared" si="16"/>
        <v>3746.5136823122457</v>
      </c>
      <c r="AA109" s="498">
        <f t="shared" si="17"/>
        <v>3369</v>
      </c>
      <c r="AB109" s="498">
        <f t="shared" si="21"/>
        <v>3892.8773646244917</v>
      </c>
      <c r="AC109" s="504">
        <f t="shared" si="18"/>
        <v>7.88</v>
      </c>
      <c r="AD109" s="498">
        <f>IF($D109="","",MIN(終値!E109:I109))</f>
        <v>3369</v>
      </c>
      <c r="AE109" s="500">
        <f t="shared" si="19"/>
        <v>9.8909999999999998E-2</v>
      </c>
    </row>
    <row r="110" spans="1:31" ht="24">
      <c r="A110" s="497" t="str">
        <f>IF(終値!A110="","",HYPERLINK("https://kabutan.jp/stock/?code="&amp;終値!A110,"📈"))</f>
        <v>📈</v>
      </c>
      <c r="B110" s="497" t="str">
        <f>IF(終値!A110="","",終値!A110)</f>
        <v>9069</v>
      </c>
      <c r="C110" s="496" t="str">
        <f>IF(終値!A110="","",終値!B110)</f>
        <v>センコーグループＨＬＤＧＳ</v>
      </c>
      <c r="D110" s="498">
        <f>IF(終値!A110="","",終値!E110)</f>
        <v>2215.5</v>
      </c>
      <c r="E110" s="498">
        <f>IF($D110="","",AVERAGE(終値!E110:X110))</f>
        <v>2174.5500000000002</v>
      </c>
      <c r="F110" s="499">
        <f>IF($D110="","",STDEVP(終値!E110:X110))</f>
        <v>58.476683387483597</v>
      </c>
      <c r="G110" s="498">
        <f>IF($D110="","",$E110+BB設定!$B$4*$F110)</f>
        <v>2291.5033667749672</v>
      </c>
      <c r="H110" s="498">
        <f>IF($D110="","",$E110+BB設定!$B$5*$F110)</f>
        <v>2233.0266833874839</v>
      </c>
      <c r="I110" s="498">
        <f>IF($D110="","",$E110-BB設定!$B$5*$F110)</f>
        <v>2116.0733166125165</v>
      </c>
      <c r="J110" s="498">
        <f>IF($D110="","",$E110-BB設定!$B$4*$F110)</f>
        <v>2057.5966332250332</v>
      </c>
      <c r="K110" s="503">
        <f t="shared" si="11"/>
        <v>0.67506977836214321</v>
      </c>
      <c r="L110" s="502">
        <f t="shared" si="12"/>
        <v>10.75655807178193</v>
      </c>
      <c r="M110" s="502">
        <f>IF($D110="","",IFERROR(MIN(BB_帯幅!B110:AP110)*100,""))</f>
        <v>4.662863317036896</v>
      </c>
      <c r="N110" s="497" t="str">
        <f>IF($L110="","",IF($L110&lt;=$M110*BB設定!$B$7,"スクイーズ★",IF($L110&lt;=$M110*1.3,"収縮","－")))</f>
        <v>－</v>
      </c>
      <c r="O110" s="497" t="str">
        <f>IF($D110="","",IF(AND(BB_帯幅!B110&gt;BB_帯幅!C110,BB_帯幅!C110&gt;BB_帯幅!D110),"拡大↑","縮小↓"))</f>
        <v>縮小↓</v>
      </c>
      <c r="P110" s="497" t="str">
        <f t="shared" si="13"/>
        <v>バンド内</v>
      </c>
      <c r="Q110" s="500">
        <f>IF($D110="","",IFERROR(100-100/(1+SUMPRODUCT((終値!E110:R110&gt;終値!F110:S110)*(終値!E110:R110-終値!F110:S110))/SUMPRODUCT((終値!E110:R110&lt;終値!F110:S110)*(終値!F110:S110-終値!E110:R110))),100))</f>
        <v>63.404255319148938</v>
      </c>
      <c r="R110" s="500">
        <f>IF($D110="","",IFERROR(100-100/(1+SUMPRODUCT((((高値!E110:R110+安値!E110:R110+終値!E110:R110)/3)&gt;((高値!F110:S110+安値!F110:S110+終値!F110:S110)/3))*((高値!E110:R110+安値!E110:R110+終値!E110:R110)/3)*出来高!E110:R110)/SUMPRODUCT((((高値!E110:R110+安値!E110:R110+終値!E110:R110)/3)&lt;((高値!F110:S110+安値!F110:S110+終値!F110:S110)/3))*((高値!E110:R110+安値!E110:R110+終値!E110:R110)/3)*出来高!E110:R110)),50))</f>
        <v>52.596312365641069</v>
      </c>
      <c r="S110" s="497" t="str">
        <f>IF($D110="","",IF(AND(終値!E110&lt;終値!O110,$Q110&gt;(IFERROR(100-100/(1+SUMPRODUCT((終値!O110:AB110&gt;終値!P110:AC110)*(終値!O110:AB110-終値!P110:AC110))/SUMPRODUCT((終値!O110:AB110&lt;終値!P110:AC110)*(終値!P110:AC110-終値!O110:AB110))),100))),"強気div▲",IF(AND(終値!E110&gt;終値!O110,$Q110&lt;(IFERROR(100-100/(1+SUMPRODUCT((終値!O110:AB110&gt;終値!P110:AC110)*(終値!O110:AB110-終値!P110:AC110))/SUMPRODUCT((終値!O110:AB110&lt;終値!P110:AC110)*(終値!P110:AC110-終値!O110:AB110))),100))),"弱気div▼","－")))</f>
        <v>弱気div▼</v>
      </c>
      <c r="T110" s="497" t="str">
        <f t="shared" si="14"/>
        <v>－</v>
      </c>
      <c r="U110" s="497" t="str">
        <f>IF(終値!A110="","",BB_スイング!BT110)</f>
        <v>二番底W形成</v>
      </c>
      <c r="V110" s="505">
        <f>IF($D110="","",IFERROR(出来高!E110/AVERAGE(出来高!E110:I110),""))</f>
        <v>1.0835001766576375</v>
      </c>
      <c r="W110" s="506" t="str">
        <f>IF($D110="","",IF(AND($D110&gt;$G110,$O110="拡大↑",OR($N110="スクイーズ★",$N110="収縮")),"◎スクイーズブレイク買",IF(AND($D110&gt;=$H110,$R110&gt;=BB設定!$B$10),"○順張り継続(walk)",IF(AND($S110="強気div▲",$D110&gt;$I110,LEFT($U110,4)&lt;&gt;"二番天井"),"○反発(ダイバ)買",IF($U110="二番底W▲","△二番底買(確)",IF($U110="二番底W形成","△二番底形成",IF(LEFT($U110,4)="二番天井","▼二番天井警戒",IF($D110&lt;$J110,"▼-2σ割れ危険",IF(AND($D110&gt;$E110,$K110&lt;0.6,$R110&gt;=50),"・押し目注目",IF($N110="スクイーズ★","☆スクイーズ監視","様子見"))))))))))</f>
        <v>△二番底形成</v>
      </c>
      <c r="X110" s="501">
        <f t="shared" si="20"/>
        <v>20</v>
      </c>
      <c r="Y110" s="498">
        <f t="shared" si="15"/>
        <v>2215.5</v>
      </c>
      <c r="Z110" s="498">
        <f t="shared" si="16"/>
        <v>2233.0266833874839</v>
      </c>
      <c r="AA110" s="498">
        <f t="shared" si="17"/>
        <v>2174.5500000000002</v>
      </c>
      <c r="AB110" s="498">
        <f t="shared" si="21"/>
        <v>2291.5033667749672</v>
      </c>
      <c r="AC110" s="504">
        <f t="shared" si="18"/>
        <v>1.86</v>
      </c>
      <c r="AD110" s="498">
        <f>IF($D110="","",MIN(終値!E110:I110))</f>
        <v>2195</v>
      </c>
      <c r="AE110" s="500">
        <f t="shared" si="19"/>
        <v>20.0989</v>
      </c>
    </row>
    <row r="111" spans="1:31">
      <c r="A111" s="497" t="str">
        <f>IF(終値!A111="","",HYPERLINK("https://kabutan.jp/stock/?code="&amp;終値!A111,"📈"))</f>
        <v>📈</v>
      </c>
      <c r="B111" s="497" t="str">
        <f>IF(終値!A111="","",終値!A111)</f>
        <v>9227</v>
      </c>
      <c r="C111" s="496" t="str">
        <f>IF(終値!A111="","",終値!B111)</f>
        <v>マイクロ波化学</v>
      </c>
      <c r="D111" s="498">
        <f>IF(終値!A111="","",終値!E111)</f>
        <v>899</v>
      </c>
      <c r="E111" s="498">
        <f>IF($D111="","",AVERAGE(終値!E111:X111))</f>
        <v>844.55</v>
      </c>
      <c r="F111" s="499">
        <f>IF($D111="","",STDEVP(終値!E111:X111))</f>
        <v>38.740773095022256</v>
      </c>
      <c r="G111" s="498">
        <f>IF($D111="","",$E111+BB設定!$B$4*$F111)</f>
        <v>922.03154619004442</v>
      </c>
      <c r="H111" s="498">
        <f>IF($D111="","",$E111+BB設定!$B$5*$F111)</f>
        <v>883.29077309502225</v>
      </c>
      <c r="I111" s="498">
        <f>IF($D111="","",$E111-BB設定!$B$5*$F111)</f>
        <v>805.80922690497766</v>
      </c>
      <c r="J111" s="498">
        <f>IF($D111="","",$E111-BB設定!$B$4*$F111)</f>
        <v>767.06845380995549</v>
      </c>
      <c r="K111" s="503">
        <f t="shared" si="11"/>
        <v>0.85137398953324106</v>
      </c>
      <c r="L111" s="502">
        <f t="shared" si="12"/>
        <v>18.348598943826765</v>
      </c>
      <c r="M111" s="502">
        <f>IF($D111="","",IFERROR(MIN(BB_帯幅!B111:AP111)*100,""))</f>
        <v>10.17085761359643</v>
      </c>
      <c r="N111" s="497" t="str">
        <f>IF($L111="","",IF($L111&lt;=$M111*BB設定!$B$7,"スクイーズ★",IF($L111&lt;=$M111*1.3,"収縮","－")))</f>
        <v>－</v>
      </c>
      <c r="O111" s="497" t="str">
        <f>IF($D111="","",IF(AND(BB_帯幅!B111&gt;BB_帯幅!C111,BB_帯幅!C111&gt;BB_帯幅!D111),"拡大↑","縮小↓"))</f>
        <v>縮小↓</v>
      </c>
      <c r="P111" s="497" t="str">
        <f t="shared" si="13"/>
        <v>+1σ上</v>
      </c>
      <c r="Q111" s="500">
        <f>IF($D111="","",IFERROR(100-100/(1+SUMPRODUCT((終値!E111:R111&gt;終値!F111:S111)*(終値!E111:R111-終値!F111:S111))/SUMPRODUCT((終値!E111:R111&lt;終値!F111:S111)*(終値!F111:S111-終値!E111:R111))),100))</f>
        <v>60.422163588390497</v>
      </c>
      <c r="R111" s="500">
        <f>IF($D111="","",IFERROR(100-100/(1+SUMPRODUCT((((高値!E111:R111+安値!E111:R111+終値!E111:R111)/3)&gt;((高値!F111:S111+安値!F111:S111+終値!F111:S111)/3))*((高値!E111:R111+安値!E111:R111+終値!E111:R111)/3)*出来高!E111:R111)/SUMPRODUCT((((高値!E111:R111+安値!E111:R111+終値!E111:R111)/3)&lt;((高値!F111:S111+安値!F111:S111+終値!F111:S111)/3))*((高値!E111:R111+安値!E111:R111+終値!E111:R111)/3)*出来高!E111:R111)),50))</f>
        <v>83.670516342169222</v>
      </c>
      <c r="S111" s="497" t="str">
        <f>IF($D111="","",IF(AND(終値!E111&lt;終値!O111,$Q111&gt;(IFERROR(100-100/(1+SUMPRODUCT((終値!O111:AB111&gt;終値!P111:AC111)*(終値!O111:AB111-終値!P111:AC111))/SUMPRODUCT((終値!O111:AB111&lt;終値!P111:AC111)*(終値!P111:AC111-終値!O111:AB111))),100))),"強気div▲",IF(AND(終値!E111&gt;終値!O111,$Q111&lt;(IFERROR(100-100/(1+SUMPRODUCT((終値!O111:AB111&gt;終値!P111:AC111)*(終値!O111:AB111-終値!P111:AC111))/SUMPRODUCT((終値!O111:AB111&lt;終値!P111:AC111)*(終値!P111:AC111-終値!O111:AB111))),100))),"弱気div▼","－")))</f>
        <v>－</v>
      </c>
      <c r="T111" s="497" t="str">
        <f t="shared" si="14"/>
        <v>上walk▲</v>
      </c>
      <c r="U111" s="497" t="str">
        <f>IF(終値!A111="","",BB_スイング!BT111)</f>
        <v>－</v>
      </c>
      <c r="V111" s="505">
        <f>IF($D111="","",IFERROR(出来高!E111/AVERAGE(出来高!E111:I111),""))</f>
        <v>0.58389890007020828</v>
      </c>
      <c r="W111" s="506" t="str">
        <f>IF($D111="","",IF(AND($D111&gt;$G111,$O111="拡大↑",OR($N111="スクイーズ★",$N111="収縮")),"◎スクイーズブレイク買",IF(AND($D111&gt;=$H111,$R111&gt;=BB設定!$B$10),"○順張り継続(walk)",IF(AND($S111="強気div▲",$D111&gt;$I111,LEFT($U111,4)&lt;&gt;"二番天井"),"○反発(ダイバ)買",IF($U111="二番底W▲","△二番底買(確)",IF($U111="二番底W形成","△二番底形成",IF(LEFT($U111,4)="二番天井","▼二番天井警戒",IF($D111&lt;$J111,"▼-2σ割れ危険",IF(AND($D111&gt;$E111,$K111&lt;0.6,$R111&gt;=50),"・押し目注目",IF($N111="スクイーズ★","☆スクイーズ監視","様子見"))))))))))</f>
        <v>○順張り継続(walk)</v>
      </c>
      <c r="X111" s="501">
        <f t="shared" si="20"/>
        <v>42</v>
      </c>
      <c r="Y111" s="498">
        <f t="shared" si="15"/>
        <v>899</v>
      </c>
      <c r="Z111" s="498">
        <f t="shared" si="16"/>
        <v>883.29077309502225</v>
      </c>
      <c r="AA111" s="498">
        <f t="shared" si="17"/>
        <v>844.55</v>
      </c>
      <c r="AB111" s="498">
        <f t="shared" si="21"/>
        <v>922.03154619004442</v>
      </c>
      <c r="AC111" s="504">
        <f t="shared" si="18"/>
        <v>0.42</v>
      </c>
      <c r="AD111" s="498">
        <f>IF($D111="","",MIN(終値!E111:I111))</f>
        <v>850</v>
      </c>
      <c r="AE111" s="500">
        <f t="shared" si="19"/>
        <v>42.098889999999997</v>
      </c>
    </row>
    <row r="112" spans="1:31">
      <c r="A112" s="497" t="str">
        <f>IF(終値!A112="","",HYPERLINK("https://kabutan.jp/stock/?code="&amp;終値!A112,"📈"))</f>
        <v>📈</v>
      </c>
      <c r="B112" s="497" t="str">
        <f>IF(終値!A112="","",終値!A112)</f>
        <v>9348</v>
      </c>
      <c r="C112" s="496" t="str">
        <f>IF(終値!A112="","",終値!B112)</f>
        <v>ｉｓｐａｃｅ</v>
      </c>
      <c r="D112" s="498">
        <f>IF(終値!A112="","",終値!E112)</f>
        <v>417</v>
      </c>
      <c r="E112" s="498">
        <f>IF($D112="","",AVERAGE(終値!E112:X112))</f>
        <v>423.3</v>
      </c>
      <c r="F112" s="499">
        <f>IF($D112="","",STDEVP(終値!E112:X112))</f>
        <v>23.8895374588961</v>
      </c>
      <c r="G112" s="498">
        <f>IF($D112="","",$E112+BB設定!$B$4*$F112)</f>
        <v>471.07907491779224</v>
      </c>
      <c r="H112" s="498">
        <f>IF($D112="","",$E112+BB設定!$B$5*$F112)</f>
        <v>447.1895374588961</v>
      </c>
      <c r="I112" s="498">
        <f>IF($D112="","",$E112-BB設定!$B$5*$F112)</f>
        <v>399.41046254110393</v>
      </c>
      <c r="J112" s="498">
        <f>IF($D112="","",$E112-BB設定!$B$4*$F112)</f>
        <v>375.52092508220778</v>
      </c>
      <c r="K112" s="503">
        <f t="shared" si="11"/>
        <v>0.43407155736230063</v>
      </c>
      <c r="L112" s="502">
        <f t="shared" si="12"/>
        <v>22.574568824848679</v>
      </c>
      <c r="M112" s="502">
        <f>IF($D112="","",IFERROR(MIN(BB_帯幅!B112:AP112)*100,""))</f>
        <v>14.879234555936419</v>
      </c>
      <c r="N112" s="497" t="str">
        <f>IF($L112="","",IF($L112&lt;=$M112*BB設定!$B$7,"スクイーズ★",IF($L112&lt;=$M112*1.3,"収縮","－")))</f>
        <v>－</v>
      </c>
      <c r="O112" s="497" t="str">
        <f>IF($D112="","",IF(AND(BB_帯幅!B112&gt;BB_帯幅!C112,BB_帯幅!C112&gt;BB_帯幅!D112),"拡大↑","縮小↓"))</f>
        <v>縮小↓</v>
      </c>
      <c r="P112" s="497" t="str">
        <f t="shared" si="13"/>
        <v>バンド内</v>
      </c>
      <c r="Q112" s="500">
        <f>IF($D112="","",IFERROR(100-100/(1+SUMPRODUCT((終値!E112:R112&gt;終値!F112:S112)*(終値!E112:R112-終値!F112:S112))/SUMPRODUCT((終値!E112:R112&lt;終値!F112:S112)*(終値!F112:S112-終値!E112:R112))),100))</f>
        <v>47.368421052631575</v>
      </c>
      <c r="R112" s="500">
        <f>IF($D112="","",IFERROR(100-100/(1+SUMPRODUCT((((高値!E112:R112+安値!E112:R112+終値!E112:R112)/3)&gt;((高値!F112:S112+安値!F112:S112+終値!F112:S112)/3))*((高値!E112:R112+安値!E112:R112+終値!E112:R112)/3)*出来高!E112:R112)/SUMPRODUCT((((高値!E112:R112+安値!E112:R112+終値!E112:R112)/3)&lt;((高値!F112:S112+安値!F112:S112+終値!F112:S112)/3))*((高値!E112:R112+安値!E112:R112+終値!E112:R112)/3)*出来高!E112:R112)),50))</f>
        <v>43.490653060130072</v>
      </c>
      <c r="S112" s="497" t="str">
        <f>IF($D112="","",IF(AND(終値!E112&lt;終値!O112,$Q112&gt;(IFERROR(100-100/(1+SUMPRODUCT((終値!O112:AB112&gt;終値!P112:AC112)*(終値!O112:AB112-終値!P112:AC112))/SUMPRODUCT((終値!O112:AB112&lt;終値!P112:AC112)*(終値!P112:AC112-終値!O112:AB112))),100))),"強気div▲",IF(AND(終値!E112&gt;終値!O112,$Q112&lt;(IFERROR(100-100/(1+SUMPRODUCT((終値!O112:AB112&gt;終値!P112:AC112)*(終値!O112:AB112-終値!P112:AC112))/SUMPRODUCT((終値!O112:AB112&lt;終値!P112:AC112)*(終値!P112:AC112-終値!O112:AB112))),100))),"弱気div▼","－")))</f>
        <v>－</v>
      </c>
      <c r="T112" s="497" t="str">
        <f t="shared" si="14"/>
        <v>－</v>
      </c>
      <c r="U112" s="497" t="str">
        <f>IF(終値!A112="","",BB_スイング!BT112)</f>
        <v>二番底W▲</v>
      </c>
      <c r="V112" s="505">
        <f>IF($D112="","",IFERROR(出来高!E112/AVERAGE(出来高!E112:I112),""))</f>
        <v>0.58850061722533475</v>
      </c>
      <c r="W112" s="506" t="str">
        <f>IF($D112="","",IF(AND($D112&gt;$G112,$O112="拡大↑",OR($N112="スクイーズ★",$N112="収縮")),"◎スクイーズブレイク買",IF(AND($D112&gt;=$H112,$R112&gt;=BB設定!$B$10),"○順張り継続(walk)",IF(AND($S112="強気div▲",$D112&gt;$I112,LEFT($U112,4)&lt;&gt;"二番天井"),"○反発(ダイバ)買",IF($U112="二番底W▲","△二番底買(確)",IF($U112="二番底W形成","△二番底形成",IF(LEFT($U112,4)="二番天井","▼二番天井警戒",IF($D112&lt;$J112,"▼-2σ割れ危険",IF(AND($D112&gt;$E112,$K112&lt;0.6,$R112&gt;=50),"・押し目注目",IF($N112="スクイーズ★","☆スクイーズ監視","様子見"))))))))))</f>
        <v>△二番底買(確)</v>
      </c>
      <c r="X112" s="501">
        <f t="shared" si="20"/>
        <v>0</v>
      </c>
      <c r="Y112" s="498">
        <f t="shared" si="15"/>
        <v>417</v>
      </c>
      <c r="Z112" s="498">
        <f t="shared" si="16"/>
        <v>447.1895374588961</v>
      </c>
      <c r="AA112" s="498">
        <f t="shared" si="17"/>
        <v>403</v>
      </c>
      <c r="AB112" s="498">
        <f t="shared" si="21"/>
        <v>471.07907491779224</v>
      </c>
      <c r="AC112" s="504">
        <f t="shared" si="18"/>
        <v>3.86</v>
      </c>
      <c r="AD112" s="498">
        <f>IF($D112="","",MIN(終値!E112:I112))</f>
        <v>403</v>
      </c>
      <c r="AE112" s="500">
        <f t="shared" si="19"/>
        <v>9.8879999999999996E-2</v>
      </c>
    </row>
    <row r="113" spans="1:31" ht="24">
      <c r="A113" s="497" t="str">
        <f>IF(終値!A113="","",HYPERLINK("https://kabutan.jp/stock/?code="&amp;終値!A113,"📈"))</f>
        <v>📈</v>
      </c>
      <c r="B113" s="497" t="str">
        <f>IF(終値!A113="","",終値!A113)</f>
        <v>9449</v>
      </c>
      <c r="C113" s="496" t="str">
        <f>IF(終値!A113="","",終値!B113)</f>
        <v>ＧＭＯインターネットグループ</v>
      </c>
      <c r="D113" s="498">
        <f>IF(終値!A113="","",終値!E113)</f>
        <v>4196</v>
      </c>
      <c r="E113" s="498">
        <f>IF($D113="","",AVERAGE(終値!E113:X113))</f>
        <v>4064.9</v>
      </c>
      <c r="F113" s="499">
        <f>IF($D113="","",STDEVP(終値!E113:X113))</f>
        <v>124.73487884308862</v>
      </c>
      <c r="G113" s="498">
        <f>IF($D113="","",$E113+BB設定!$B$4*$F113)</f>
        <v>4314.3697576861778</v>
      </c>
      <c r="H113" s="498">
        <f>IF($D113="","",$E113+BB設定!$B$5*$F113)</f>
        <v>4189.6348788430887</v>
      </c>
      <c r="I113" s="498">
        <f>IF($D113="","",$E113-BB設定!$B$5*$F113)</f>
        <v>3940.1651211569115</v>
      </c>
      <c r="J113" s="498">
        <f>IF($D113="","",$E113-BB設定!$B$4*$F113)</f>
        <v>3815.4302423138229</v>
      </c>
      <c r="K113" s="503">
        <f t="shared" si="11"/>
        <v>0.76275730015523169</v>
      </c>
      <c r="L113" s="502">
        <f t="shared" si="12"/>
        <v>12.27433677021218</v>
      </c>
      <c r="M113" s="502">
        <f>IF($D113="","",IFERROR(MIN(BB_帯幅!B113:AP113)*100,""))</f>
        <v>11.158918905593328</v>
      </c>
      <c r="N113" s="497" t="str">
        <f>IF($L113="","",IF($L113&lt;=$M113*BB設定!$B$7,"スクイーズ★",IF($L113&lt;=$M113*1.3,"収縮","－")))</f>
        <v>スクイーズ★</v>
      </c>
      <c r="O113" s="497" t="str">
        <f>IF($D113="","",IF(AND(BB_帯幅!B113&gt;BB_帯幅!C113,BB_帯幅!C113&gt;BB_帯幅!D113),"拡大↑","縮小↓"))</f>
        <v>縮小↓</v>
      </c>
      <c r="P113" s="497" t="str">
        <f t="shared" si="13"/>
        <v>+1σ上</v>
      </c>
      <c r="Q113" s="500">
        <f>IF($D113="","",IFERROR(100-100/(1+SUMPRODUCT((終値!E113:R113&gt;終値!F113:S113)*(終値!E113:R113-終値!F113:S113))/SUMPRODUCT((終値!E113:R113&lt;終値!F113:S113)*(終値!F113:S113-終値!E113:R113))),100))</f>
        <v>57.441574415744157</v>
      </c>
      <c r="R113" s="500">
        <f>IF($D113="","",IFERROR(100-100/(1+SUMPRODUCT((((高値!E113:R113+安値!E113:R113+終値!E113:R113)/3)&gt;((高値!F113:S113+安値!F113:S113+終値!F113:S113)/3))*((高値!E113:R113+安値!E113:R113+終値!E113:R113)/3)*出来高!E113:R113)/SUMPRODUCT((((高値!E113:R113+安値!E113:R113+終値!E113:R113)/3)&lt;((高値!F113:S113+安値!F113:S113+終値!F113:S113)/3))*((高値!E113:R113+安値!E113:R113+終値!E113:R113)/3)*出来高!E113:R113)),50))</f>
        <v>58.954019113324897</v>
      </c>
      <c r="S113" s="497" t="str">
        <f>IF($D113="","",IF(AND(終値!E113&lt;終値!O113,$Q113&gt;(IFERROR(100-100/(1+SUMPRODUCT((終値!O113:AB113&gt;終値!P113:AC113)*(終値!O113:AB113-終値!P113:AC113))/SUMPRODUCT((終値!O113:AB113&lt;終値!P113:AC113)*(終値!P113:AC113-終値!O113:AB113))),100))),"強気div▲",IF(AND(終値!E113&gt;終値!O113,$Q113&lt;(IFERROR(100-100/(1+SUMPRODUCT((終値!O113:AB113&gt;終値!P113:AC113)*(終値!O113:AB113-終値!P113:AC113))/SUMPRODUCT((終値!O113:AB113&lt;終値!P113:AC113)*(終値!P113:AC113-終値!O113:AB113))),100))),"弱気div▼","－")))</f>
        <v>弱気div▼</v>
      </c>
      <c r="T113" s="497" t="str">
        <f t="shared" si="14"/>
        <v>上walk▲</v>
      </c>
      <c r="U113" s="497" t="str">
        <f>IF(終値!A113="","",BB_スイング!BT113)</f>
        <v>二番底W形成</v>
      </c>
      <c r="V113" s="505">
        <f>IF($D113="","",IFERROR(出来高!E113/AVERAGE(出来高!E113:I113),""))</f>
        <v>0.80461750516884911</v>
      </c>
      <c r="W113" s="506" t="str">
        <f>IF($D113="","",IF(AND($D113&gt;$G113,$O113="拡大↑",OR($N113="スクイーズ★",$N113="収縮")),"◎スクイーズブレイク買",IF(AND($D113&gt;=$H113,$R113&gt;=BB設定!$B$10),"○順張り継続(walk)",IF(AND($S113="強気div▲",$D113&gt;$I113,LEFT($U113,4)&lt;&gt;"二番天井"),"○反発(ダイバ)買",IF($U113="二番底W▲","△二番底買(確)",IF($U113="二番底W形成","△二番底形成",IF(LEFT($U113,4)="二番天井","▼二番天井警戒",IF($D113&lt;$J113,"▼-2σ割れ危険",IF(AND($D113&gt;$E113,$K113&lt;0.6,$R113&gt;=50),"・押し目注目",IF($N113="スクイーズ★","☆スクイーズ監視","様子見"))))))))))</f>
        <v>△二番底形成</v>
      </c>
      <c r="X113" s="501">
        <f t="shared" si="20"/>
        <v>52</v>
      </c>
      <c r="Y113" s="498">
        <f t="shared" si="15"/>
        <v>4196</v>
      </c>
      <c r="Z113" s="498">
        <f t="shared" si="16"/>
        <v>4189.6348788430887</v>
      </c>
      <c r="AA113" s="498">
        <f t="shared" si="17"/>
        <v>4064.9</v>
      </c>
      <c r="AB113" s="498">
        <f t="shared" si="21"/>
        <v>4314.3697576861778</v>
      </c>
      <c r="AC113" s="504">
        <f t="shared" si="18"/>
        <v>0.9</v>
      </c>
      <c r="AD113" s="498">
        <f>IF($D113="","",MIN(終値!E113:I113))</f>
        <v>4148</v>
      </c>
      <c r="AE113" s="500">
        <f t="shared" si="19"/>
        <v>52.098869999999998</v>
      </c>
    </row>
    <row r="114" spans="1:31">
      <c r="A114" s="497" t="str">
        <f>IF(終値!A114="","",HYPERLINK("https://kabutan.jp/stock/?code="&amp;終値!A114,"📈"))</f>
        <v>📈</v>
      </c>
      <c r="B114" s="497" t="str">
        <f>IF(終値!A114="","",終値!A114)</f>
        <v>9501</v>
      </c>
      <c r="C114" s="496" t="str">
        <f>IF(終値!A114="","",終値!B114)</f>
        <v>東京電力ＨＤ</v>
      </c>
      <c r="D114" s="498">
        <f>IF(終値!A114="","",終値!E114)</f>
        <v>537</v>
      </c>
      <c r="E114" s="498">
        <f>IF($D114="","",AVERAGE(終値!E114:X114))</f>
        <v>512.85000000000014</v>
      </c>
      <c r="F114" s="499">
        <f>IF($D114="","",STDEVP(終値!E114:X114))</f>
        <v>16.946725347393816</v>
      </c>
      <c r="G114" s="498">
        <f>IF($D114="","",$E114+BB設定!$B$4*$F114)</f>
        <v>546.74345069478773</v>
      </c>
      <c r="H114" s="498">
        <f>IF($D114="","",$E114+BB設定!$B$5*$F114)</f>
        <v>529.79672534739393</v>
      </c>
      <c r="I114" s="498">
        <f>IF($D114="","",$E114-BB設定!$B$5*$F114)</f>
        <v>495.90327465260634</v>
      </c>
      <c r="J114" s="498">
        <f>IF($D114="","",$E114-BB設定!$B$4*$F114)</f>
        <v>478.95654930521249</v>
      </c>
      <c r="K114" s="503">
        <f t="shared" si="11"/>
        <v>0.85626351854038063</v>
      </c>
      <c r="L114" s="502">
        <f t="shared" si="12"/>
        <v>13.21768575403631</v>
      </c>
      <c r="M114" s="502">
        <f>IF($D114="","",IFERROR(MIN(BB_帯幅!B114:AP114)*100,""))</f>
        <v>13.217685754036316</v>
      </c>
      <c r="N114" s="497" t="str">
        <f>IF($L114="","",IF($L114&lt;=$M114*BB設定!$B$7,"スクイーズ★",IF($L114&lt;=$M114*1.3,"収縮","－")))</f>
        <v>スクイーズ★</v>
      </c>
      <c r="O114" s="497" t="str">
        <f>IF($D114="","",IF(AND(BB_帯幅!B114&gt;BB_帯幅!C114,BB_帯幅!C114&gt;BB_帯幅!D114),"拡大↑","縮小↓"))</f>
        <v>縮小↓</v>
      </c>
      <c r="P114" s="497" t="str">
        <f t="shared" si="13"/>
        <v>+1σ上</v>
      </c>
      <c r="Q114" s="500">
        <f>IF($D114="","",IFERROR(100-100/(1+SUMPRODUCT((終値!E114:R114&gt;終値!F114:S114)*(終値!E114:R114-終値!F114:S114))/SUMPRODUCT((終値!E114:R114&lt;終値!F114:S114)*(終値!F114:S114-終値!E114:R114))),100))</f>
        <v>67.251461988304044</v>
      </c>
      <c r="R114" s="500">
        <f>IF($D114="","",IFERROR(100-100/(1+SUMPRODUCT((((高値!E114:R114+安値!E114:R114+終値!E114:R114)/3)&gt;((高値!F114:S114+安値!F114:S114+終値!F114:S114)/3))*((高値!E114:R114+安値!E114:R114+終値!E114:R114)/3)*出来高!E114:R114)/SUMPRODUCT((((高値!E114:R114+安値!E114:R114+終値!E114:R114)/3)&lt;((高値!F114:S114+安値!F114:S114+終値!F114:S114)/3))*((高値!E114:R114+安値!E114:R114+終値!E114:R114)/3)*出来高!E114:R114)),50))</f>
        <v>60.765493431605961</v>
      </c>
      <c r="S114" s="497" t="str">
        <f>IF($D114="","",IF(AND(終値!E114&lt;終値!O114,$Q114&gt;(IFERROR(100-100/(1+SUMPRODUCT((終値!O114:AB114&gt;終値!P114:AC114)*(終値!O114:AB114-終値!P114:AC114))/SUMPRODUCT((終値!O114:AB114&lt;終値!P114:AC114)*(終値!P114:AC114-終値!O114:AB114))),100))),"強気div▲",IF(AND(終値!E114&gt;終値!O114,$Q114&lt;(IFERROR(100-100/(1+SUMPRODUCT((終値!O114:AB114&gt;終値!P114:AC114)*(終値!O114:AB114-終値!P114:AC114))/SUMPRODUCT((終値!O114:AB114&lt;終値!P114:AC114)*(終値!P114:AC114-終値!O114:AB114))),100))),"弱気div▼","－")))</f>
        <v>弱気div▼</v>
      </c>
      <c r="T114" s="497" t="str">
        <f t="shared" si="14"/>
        <v>上walk▲</v>
      </c>
      <c r="U114" s="497" t="str">
        <f>IF(終値!A114="","",BB_スイング!BT114)</f>
        <v>二番底W形成</v>
      </c>
      <c r="V114" s="505">
        <f>IF($D114="","",IFERROR(出来高!E114/AVERAGE(出来高!E114:I114),""))</f>
        <v>0.87138079528407397</v>
      </c>
      <c r="W114" s="506" t="str">
        <f>IF($D114="","",IF(AND($D114&gt;$G114,$O114="拡大↑",OR($N114="スクイーズ★",$N114="収縮")),"◎スクイーズブレイク買",IF(AND($D114&gt;=$H114,$R114&gt;=BB設定!$B$10),"○順張り継続(walk)",IF(AND($S114="強気div▲",$D114&gt;$I114,LEFT($U114,4)&lt;&gt;"二番天井"),"○反発(ダイバ)買",IF($U114="二番底W▲","△二番底買(確)",IF($U114="二番底W形成","△二番底形成",IF(LEFT($U114,4)="二番天井","▼二番天井警戒",IF($D114&lt;$J114,"▼-2σ割れ危険",IF(AND($D114&gt;$E114,$K114&lt;0.6,$R114&gt;=50),"・押し目注目",IF($N114="スクイーズ★","☆スクイーズ監視","様子見"))))))))))</f>
        <v>△二番底形成</v>
      </c>
      <c r="X114" s="501">
        <f t="shared" si="20"/>
        <v>57</v>
      </c>
      <c r="Y114" s="498">
        <f t="shared" si="15"/>
        <v>537</v>
      </c>
      <c r="Z114" s="498">
        <f t="shared" si="16"/>
        <v>529.79672534739393</v>
      </c>
      <c r="AA114" s="498">
        <f t="shared" si="17"/>
        <v>512.85000000000014</v>
      </c>
      <c r="AB114" s="498">
        <f t="shared" si="21"/>
        <v>546.74345069478773</v>
      </c>
      <c r="AC114" s="504">
        <f t="shared" si="18"/>
        <v>0.4</v>
      </c>
      <c r="AD114" s="498">
        <f>IF($D114="","",MIN(終値!E114:I114))</f>
        <v>520</v>
      </c>
      <c r="AE114" s="500">
        <f t="shared" si="19"/>
        <v>57.098860000000002</v>
      </c>
    </row>
    <row r="115" spans="1:31">
      <c r="A115" s="497" t="str">
        <f>IF(終値!A115="","",HYPERLINK("https://kabutan.jp/stock/?code="&amp;終値!A115,"📈"))</f>
        <v>📈</v>
      </c>
      <c r="B115" s="497" t="str">
        <f>IF(終値!A115="","",終値!A115)</f>
        <v>9531</v>
      </c>
      <c r="C115" s="496" t="str">
        <f>IF(終値!A115="","",終値!B115)</f>
        <v>東京瓦斯</v>
      </c>
      <c r="D115" s="498">
        <f>IF(終値!A115="","",終値!E115)</f>
        <v>5967</v>
      </c>
      <c r="E115" s="498">
        <f>IF($D115="","",AVERAGE(終値!E115:X115))</f>
        <v>6114.1</v>
      </c>
      <c r="F115" s="499">
        <f>IF($D115="","",STDEVP(終値!E115:X115))</f>
        <v>114.3651607789715</v>
      </c>
      <c r="G115" s="498">
        <f>IF($D115="","",$E115+BB設定!$B$4*$F115)</f>
        <v>6342.8303215579435</v>
      </c>
      <c r="H115" s="498">
        <f>IF($D115="","",$E115+BB設定!$B$5*$F115)</f>
        <v>6228.4651607789719</v>
      </c>
      <c r="I115" s="498">
        <f>IF($D115="","",$E115-BB設定!$B$5*$F115)</f>
        <v>5999.7348392210288</v>
      </c>
      <c r="J115" s="498">
        <f>IF($D115="","",$E115-BB設定!$B$4*$F115)</f>
        <v>5885.3696784420572</v>
      </c>
      <c r="K115" s="503">
        <f t="shared" si="11"/>
        <v>0.1784422830386827</v>
      </c>
      <c r="L115" s="502">
        <f t="shared" si="12"/>
        <v>7.4820602069950821</v>
      </c>
      <c r="M115" s="502">
        <f>IF($D115="","",IFERROR(MIN(BB_帯幅!B115:AP115)*100,""))</f>
        <v>4.4045114396565435</v>
      </c>
      <c r="N115" s="497" t="str">
        <f>IF($L115="","",IF($L115&lt;=$M115*BB設定!$B$7,"スクイーズ★",IF($L115&lt;=$M115*1.3,"収縮","－")))</f>
        <v>－</v>
      </c>
      <c r="O115" s="497" t="str">
        <f>IF($D115="","",IF(AND(BB_帯幅!B115&gt;BB_帯幅!C115,BB_帯幅!C115&gt;BB_帯幅!D115),"拡大↑","縮小↓"))</f>
        <v>拡大↑</v>
      </c>
      <c r="P115" s="497" t="str">
        <f t="shared" si="13"/>
        <v>-1σ下</v>
      </c>
      <c r="Q115" s="500">
        <f>IF($D115="","",IFERROR(100-100/(1+SUMPRODUCT((終値!E115:R115&gt;終値!F115:S115)*(終値!E115:R115-終値!F115:S115))/SUMPRODUCT((終値!E115:R115&lt;終値!F115:S115)*(終値!F115:S115-終値!E115:R115))),100))</f>
        <v>42.752562225475842</v>
      </c>
      <c r="R115" s="500">
        <f>IF($D115="","",IFERROR(100-100/(1+SUMPRODUCT((((高値!E115:R115+安値!E115:R115+終値!E115:R115)/3)&gt;((高値!F115:S115+安値!F115:S115+終値!F115:S115)/3))*((高値!E115:R115+安値!E115:R115+終値!E115:R115)/3)*出来高!E115:R115)/SUMPRODUCT((((高値!E115:R115+安値!E115:R115+終値!E115:R115)/3)&lt;((高値!F115:S115+安値!F115:S115+終値!F115:S115)/3))*((高値!E115:R115+安値!E115:R115+終値!E115:R115)/3)*出来高!E115:R115)),50))</f>
        <v>53.788226059809553</v>
      </c>
      <c r="S115" s="497" t="str">
        <f>IF($D115="","",IF(AND(終値!E115&lt;終値!O115,$Q115&gt;(IFERROR(100-100/(1+SUMPRODUCT((終値!O115:AB115&gt;終値!P115:AC115)*(終値!O115:AB115-終値!P115:AC115))/SUMPRODUCT((終値!O115:AB115&lt;終値!P115:AC115)*(終値!P115:AC115-終値!O115:AB115))),100))),"強気div▲",IF(AND(終値!E115&gt;終値!O115,$Q115&lt;(IFERROR(100-100/(1+SUMPRODUCT((終値!O115:AB115&gt;終値!P115:AC115)*(終値!O115:AB115-終値!P115:AC115))/SUMPRODUCT((終値!O115:AB115&lt;終値!P115:AC115)*(終値!P115:AC115-終値!O115:AB115))),100))),"弱気div▼","－")))</f>
        <v>－</v>
      </c>
      <c r="T115" s="497" t="str">
        <f t="shared" si="14"/>
        <v>下walk▼</v>
      </c>
      <c r="U115" s="497" t="str">
        <f>IF(終値!A115="","",BB_スイング!BT115)</f>
        <v>二番底W形成</v>
      </c>
      <c r="V115" s="505">
        <f>IF($D115="","",IFERROR(出来高!E115/AVERAGE(出来高!E115:I115),""))</f>
        <v>0.84540873350457857</v>
      </c>
      <c r="W115" s="506" t="str">
        <f>IF($D115="","",IF(AND($D115&gt;$G115,$O115="拡大↑",OR($N115="スクイーズ★",$N115="収縮")),"◎スクイーズブレイク買",IF(AND($D115&gt;=$H115,$R115&gt;=BB設定!$B$10),"○順張り継続(walk)",IF(AND($S115="強気div▲",$D115&gt;$I115,LEFT($U115,4)&lt;&gt;"二番天井"),"○反発(ダイバ)買",IF($U115="二番底W▲","△二番底買(確)",IF($U115="二番底W形成","△二番底形成",IF(LEFT($U115,4)="二番天井","▼二番天井警戒",IF($D115&lt;$J115,"▼-2σ割れ危険",IF(AND($D115&gt;$E115,$K115&lt;0.6,$R115&gt;=50),"・押し目注目",IF($N115="スクイーズ★","☆スクイーズ監視","様子見"))))))))))</f>
        <v>△二番底形成</v>
      </c>
      <c r="X115" s="501">
        <f t="shared" si="20"/>
        <v>0</v>
      </c>
      <c r="Y115" s="498">
        <f t="shared" si="15"/>
        <v>5967</v>
      </c>
      <c r="Z115" s="498">
        <f t="shared" si="16"/>
        <v>6228.4651607789719</v>
      </c>
      <c r="AA115" s="498">
        <f t="shared" si="17"/>
        <v>5937</v>
      </c>
      <c r="AB115" s="498">
        <f t="shared" si="21"/>
        <v>6342.8303215579435</v>
      </c>
      <c r="AC115" s="504">
        <f t="shared" si="18"/>
        <v>12.53</v>
      </c>
      <c r="AD115" s="498">
        <f>IF($D115="","",MIN(終値!E115:I115))</f>
        <v>5937</v>
      </c>
      <c r="AE115" s="500">
        <f t="shared" si="19"/>
        <v>9.8849999999999993E-2</v>
      </c>
    </row>
    <row r="116" spans="1:31">
      <c r="A116" s="497" t="str">
        <f>IF(終値!A116="","",HYPERLINK("https://kabutan.jp/stock/?code="&amp;終値!A116,"📈"))</f>
        <v>📈</v>
      </c>
      <c r="B116" s="497" t="str">
        <f>IF(終値!A116="","",終値!A116)</f>
        <v>9882</v>
      </c>
      <c r="C116" s="496" t="str">
        <f>IF(終値!A116="","",終値!B116)</f>
        <v>イエローハット</v>
      </c>
      <c r="D116" s="498">
        <f>IF(終値!A116="","",終値!E116)</f>
        <v>1738</v>
      </c>
      <c r="E116" s="498">
        <f>IF($D116="","",AVERAGE(終値!E116:X116))</f>
        <v>1804.55</v>
      </c>
      <c r="F116" s="499">
        <f>IF($D116="","",STDEVP(終値!E116:X116))</f>
        <v>43.878781888288565</v>
      </c>
      <c r="G116" s="498">
        <f>IF($D116="","",$E116+BB設定!$B$4*$F116)</f>
        <v>1892.3075637765771</v>
      </c>
      <c r="H116" s="498">
        <f>IF($D116="","",$E116+BB設定!$B$5*$F116)</f>
        <v>1848.4287818882885</v>
      </c>
      <c r="I116" s="498">
        <f>IF($D116="","",$E116-BB設定!$B$5*$F116)</f>
        <v>1760.6712181117114</v>
      </c>
      <c r="J116" s="498">
        <f>IF($D116="","",$E116-BB設定!$B$4*$F116)</f>
        <v>1716.7924362234228</v>
      </c>
      <c r="K116" s="503">
        <f t="shared" si="11"/>
        <v>0.12083040403542741</v>
      </c>
      <c r="L116" s="502">
        <f t="shared" si="12"/>
        <v>9.7262546093571451</v>
      </c>
      <c r="M116" s="502">
        <f>IF($D116="","",IFERROR(MIN(BB_帯幅!B116:AP116)*100,""))</f>
        <v>5.4028611178741919</v>
      </c>
      <c r="N116" s="497" t="str">
        <f>IF($L116="","",IF($L116&lt;=$M116*BB設定!$B$7,"スクイーズ★",IF($L116&lt;=$M116*1.3,"収縮","－")))</f>
        <v>－</v>
      </c>
      <c r="O116" s="497" t="str">
        <f>IF($D116="","",IF(AND(BB_帯幅!B116&gt;BB_帯幅!C116,BB_帯幅!C116&gt;BB_帯幅!D116),"拡大↑","縮小↓"))</f>
        <v>拡大↑</v>
      </c>
      <c r="P116" s="497" t="str">
        <f t="shared" si="13"/>
        <v>-1σ下</v>
      </c>
      <c r="Q116" s="500">
        <f>IF($D116="","",IFERROR(100-100/(1+SUMPRODUCT((終値!E116:R116&gt;終値!F116:S116)*(終値!E116:R116-終値!F116:S116))/SUMPRODUCT((終値!E116:R116&lt;終値!F116:S116)*(終値!F116:S116-終値!E116:R116))),100))</f>
        <v>36.636636636636638</v>
      </c>
      <c r="R116" s="500">
        <f>IF($D116="","",IFERROR(100-100/(1+SUMPRODUCT((((高値!E116:R116+安値!E116:R116+終値!E116:R116)/3)&gt;((高値!F116:S116+安値!F116:S116+終値!F116:S116)/3))*((高値!E116:R116+安値!E116:R116+終値!E116:R116)/3)*出来高!E116:R116)/SUMPRODUCT((((高値!E116:R116+安値!E116:R116+終値!E116:R116)/3)&lt;((高値!F116:S116+安値!F116:S116+終値!F116:S116)/3))*((高値!E116:R116+安値!E116:R116+終値!E116:R116)/3)*出来高!E116:R116)),50))</f>
        <v>47.777126405928755</v>
      </c>
      <c r="S116" s="497" t="str">
        <f>IF($D116="","",IF(AND(終値!E116&lt;終値!O116,$Q116&gt;(IFERROR(100-100/(1+SUMPRODUCT((終値!O116:AB116&gt;終値!P116:AC116)*(終値!O116:AB116-終値!P116:AC116))/SUMPRODUCT((終値!O116:AB116&lt;終値!P116:AC116)*(終値!P116:AC116-終値!O116:AB116))),100))),"強気div▲",IF(AND(終値!E116&gt;終値!O116,$Q116&lt;(IFERROR(100-100/(1+SUMPRODUCT((終値!O116:AB116&gt;終値!P116:AC116)*(終値!O116:AB116-終値!P116:AC116))/SUMPRODUCT((終値!O116:AB116&lt;終値!P116:AC116)*(終値!P116:AC116-終値!O116:AB116))),100))),"弱気div▼","－")))</f>
        <v>－</v>
      </c>
      <c r="T116" s="497" t="str">
        <f t="shared" si="14"/>
        <v>下walk▼</v>
      </c>
      <c r="U116" s="497" t="str">
        <f>IF(終値!A116="","",BB_スイング!BT116)</f>
        <v>二番底W形成</v>
      </c>
      <c r="V116" s="505">
        <f>IF($D116="","",IFERROR(出来高!E116/AVERAGE(出来高!E116:I116),""))</f>
        <v>0.76038865272837686</v>
      </c>
      <c r="W116" s="506" t="str">
        <f>IF($D116="","",IF(AND($D116&gt;$G116,$O116="拡大↑",OR($N116="スクイーズ★",$N116="収縮")),"◎スクイーズブレイク買",IF(AND($D116&gt;=$H116,$R116&gt;=BB設定!$B$10),"○順張り継続(walk)",IF(AND($S116="強気div▲",$D116&gt;$I116,LEFT($U116,4)&lt;&gt;"二番天井"),"○反発(ダイバ)買",IF($U116="二番底W▲","△二番底買(確)",IF($U116="二番底W形成","△二番底形成",IF(LEFT($U116,4)="二番天井","▼二番天井警戒",IF($D116&lt;$J116,"▼-2σ割れ危険",IF(AND($D116&gt;$E116,$K116&lt;0.6,$R116&gt;=50),"・押し目注目",IF($N116="スクイーズ★","☆スクイーズ監視","様子見"))))))))))</f>
        <v>△二番底形成</v>
      </c>
      <c r="X116" s="501">
        <f t="shared" si="20"/>
        <v>0</v>
      </c>
      <c r="Y116" s="498">
        <f t="shared" si="15"/>
        <v>1738</v>
      </c>
      <c r="Z116" s="498">
        <f t="shared" si="16"/>
        <v>1848.4287818882885</v>
      </c>
      <c r="AA116" s="498">
        <f t="shared" si="17"/>
        <v>1714</v>
      </c>
      <c r="AB116" s="498">
        <f t="shared" si="21"/>
        <v>1892.3075637765771</v>
      </c>
      <c r="AC116" s="504">
        <f t="shared" si="18"/>
        <v>6.43</v>
      </c>
      <c r="AD116" s="498">
        <f>IF($D116="","",MIN(終値!E116:I116))</f>
        <v>1714</v>
      </c>
      <c r="AE116" s="500">
        <f t="shared" si="19"/>
        <v>9.8839999999999997E-2</v>
      </c>
    </row>
    <row r="117" spans="1:31">
      <c r="A117" s="497" t="str">
        <f>IF(終値!A117="","",HYPERLINK("https://kabutan.jp/stock/?code="&amp;終値!A117,"📈"))</f>
        <v>📈</v>
      </c>
      <c r="B117" s="497" t="str">
        <f>IF(終値!A117="","",終値!A117)</f>
        <v>5838</v>
      </c>
      <c r="C117" s="496" t="str">
        <f>IF(終値!A117="","",終値!B117)</f>
        <v>楽天銀行</v>
      </c>
      <c r="D117" s="498">
        <f>IF(終値!A117="","",終値!E117)</f>
        <v>5520</v>
      </c>
      <c r="E117" s="498">
        <f>IF($D117="","",AVERAGE(終値!E117:X117))</f>
        <v>5542.35</v>
      </c>
      <c r="F117" s="499">
        <f>IF($D117="","",STDEVP(終値!E117:X117))</f>
        <v>166.55637934345233</v>
      </c>
      <c r="G117" s="498">
        <f>IF($D117="","",$E117+BB設定!$B$4*$F117)</f>
        <v>5875.4627586869046</v>
      </c>
      <c r="H117" s="498">
        <f>IF($D117="","",$E117+BB設定!$B$5*$F117)</f>
        <v>5708.9063793434525</v>
      </c>
      <c r="I117" s="498">
        <f>IF($D117="","",$E117-BB設定!$B$5*$F117)</f>
        <v>5375.7936206565482</v>
      </c>
      <c r="J117" s="498">
        <f>IF($D117="","",$E117-BB設定!$B$4*$F117)</f>
        <v>5209.2372413130961</v>
      </c>
      <c r="K117" s="503">
        <f t="shared" si="11"/>
        <v>0.46645280101533526</v>
      </c>
      <c r="L117" s="502">
        <f t="shared" si="12"/>
        <v>12.02063235583838</v>
      </c>
      <c r="M117" s="502">
        <f>IF($D117="","",IFERROR(MIN(BB_帯幅!B117:AP117)*100,""))</f>
        <v>10.069554736514906</v>
      </c>
      <c r="N117" s="497" t="str">
        <f>IF($L117="","",IF($L117&lt;=$M117*BB設定!$B$7,"スクイーズ★",IF($L117&lt;=$M117*1.3,"収縮","－")))</f>
        <v>収縮</v>
      </c>
      <c r="O117" s="497" t="str">
        <f>IF($D117="","",IF(AND(BB_帯幅!B117&gt;BB_帯幅!C117,BB_帯幅!C117&gt;BB_帯幅!D117),"拡大↑","縮小↓"))</f>
        <v>縮小↓</v>
      </c>
      <c r="P117" s="497" t="str">
        <f t="shared" si="13"/>
        <v>バンド内</v>
      </c>
      <c r="Q117" s="500">
        <f>IF($D117="","",IFERROR(100-100/(1+SUMPRODUCT((終値!E117:R117&gt;終値!F117:S117)*(終値!E117:R117-終値!F117:S117))/SUMPRODUCT((終値!E117:R117&lt;終値!F117:S117)*(終値!F117:S117-終値!E117:R117))),100))</f>
        <v>49.167087329631499</v>
      </c>
      <c r="R117" s="500">
        <f>IF($D117="","",IFERROR(100-100/(1+SUMPRODUCT((((高値!E117:R117+安値!E117:R117+終値!E117:R117)/3)&gt;((高値!F117:S117+安値!F117:S117+終値!F117:S117)/3))*((高値!E117:R117+安値!E117:R117+終値!E117:R117)/3)*出来高!E117:R117)/SUMPRODUCT((((高値!E117:R117+安値!E117:R117+終値!E117:R117)/3)&lt;((高値!F117:S117+安値!F117:S117+終値!F117:S117)/3))*((高値!E117:R117+安値!E117:R117+終値!E117:R117)/3)*出来高!E117:R117)),50))</f>
        <v>61.263340673145152</v>
      </c>
      <c r="S117" s="497" t="str">
        <f>IF($D117="","",IF(AND(終値!E117&lt;終値!O117,$Q117&gt;(IFERROR(100-100/(1+SUMPRODUCT((終値!O117:AB117&gt;終値!P117:AC117)*(終値!O117:AB117-終値!P117:AC117))/SUMPRODUCT((終値!O117:AB117&lt;終値!P117:AC117)*(終値!P117:AC117-終値!O117:AB117))),100))),"強気div▲",IF(AND(終値!E117&gt;終値!O117,$Q117&lt;(IFERROR(100-100/(1+SUMPRODUCT((終値!O117:AB117&gt;終値!P117:AC117)*(終値!O117:AB117-終値!P117:AC117))/SUMPRODUCT((終値!O117:AB117&lt;終値!P117:AC117)*(終値!P117:AC117-終値!O117:AB117))),100))),"弱気div▼","－")))</f>
        <v>－</v>
      </c>
      <c r="T117" s="497" t="str">
        <f t="shared" si="14"/>
        <v>－</v>
      </c>
      <c r="U117" s="497" t="str">
        <f>IF(終値!A117="","",BB_スイング!BT117)</f>
        <v>二番底W形成</v>
      </c>
      <c r="V117" s="505">
        <f>IF($D117="","",IFERROR(出来高!E117/AVERAGE(出来高!E117:I117),""))</f>
        <v>1.1195837275307474</v>
      </c>
      <c r="W117" s="506" t="str">
        <f>IF($D117="","",IF(AND($D117&gt;$G117,$O117="拡大↑",OR($N117="スクイーズ★",$N117="収縮")),"◎スクイーズブレイク買",IF(AND($D117&gt;=$H117,$R117&gt;=BB設定!$B$10),"○順張り継続(walk)",IF(AND($S117="強気div▲",$D117&gt;$I117,LEFT($U117,4)&lt;&gt;"二番天井"),"○反発(ダイバ)買",IF($U117="二番底W▲","△二番底買(確)",IF($U117="二番底W形成","△二番底形成",IF(LEFT($U117,4)="二番天井","▼二番天井警戒",IF($D117&lt;$J117,"▼-2σ割れ危険",IF(AND($D117&gt;$E117,$K117&lt;0.6,$R117&gt;=50),"・押し目注目",IF($N117="スクイーズ★","☆スクイーズ監視","様子見"))))))))))</f>
        <v>△二番底形成</v>
      </c>
      <c r="X117" s="501">
        <f t="shared" si="20"/>
        <v>15</v>
      </c>
      <c r="Y117" s="498">
        <f t="shared" si="15"/>
        <v>5520</v>
      </c>
      <c r="Z117" s="498">
        <f t="shared" si="16"/>
        <v>5708.9063793434525</v>
      </c>
      <c r="AA117" s="498">
        <f t="shared" si="17"/>
        <v>5304</v>
      </c>
      <c r="AB117" s="498">
        <f t="shared" si="21"/>
        <v>5875.4627586869046</v>
      </c>
      <c r="AC117" s="504">
        <f t="shared" si="18"/>
        <v>1.65</v>
      </c>
      <c r="AD117" s="498">
        <f>IF($D117="","",MIN(終値!E117:I117))</f>
        <v>5304</v>
      </c>
      <c r="AE117" s="500">
        <f t="shared" si="19"/>
        <v>15.09883</v>
      </c>
    </row>
    <row r="118" spans="1:31" ht="24">
      <c r="A118" s="497" t="str">
        <f>IF(終値!A118="","",HYPERLINK("https://kabutan.jp/stock/?code="&amp;終値!A118,"📈"))</f>
        <v>📈</v>
      </c>
      <c r="B118" s="497" t="str">
        <f>IF(終値!A118="","",終値!A118)</f>
        <v>5844</v>
      </c>
      <c r="C118" s="496" t="str">
        <f>IF(終値!A118="","",終値!B118)</f>
        <v>京都フィナンシャルＧ</v>
      </c>
      <c r="D118" s="498">
        <f>IF(終値!A118="","",終値!E118)</f>
        <v>4630</v>
      </c>
      <c r="E118" s="498">
        <f>IF($D118="","",AVERAGE(終値!E118:X118))</f>
        <v>4606</v>
      </c>
      <c r="F118" s="499">
        <f>IF($D118="","",STDEVP(終値!E118:X118))</f>
        <v>104.15181227419905</v>
      </c>
      <c r="G118" s="498">
        <f>IF($D118="","",$E118+BB設定!$B$4*$F118)</f>
        <v>4814.3036245483981</v>
      </c>
      <c r="H118" s="498">
        <f>IF($D118="","",$E118+BB設定!$B$5*$F118)</f>
        <v>4710.1518122741991</v>
      </c>
      <c r="I118" s="498">
        <f>IF($D118="","",$E118-BB設定!$B$5*$F118)</f>
        <v>4501.8481877258009</v>
      </c>
      <c r="J118" s="498">
        <f>IF($D118="","",$E118-BB設定!$B$4*$F118)</f>
        <v>4397.6963754516019</v>
      </c>
      <c r="K118" s="503">
        <f t="shared" si="11"/>
        <v>0.55760821505634373</v>
      </c>
      <c r="L118" s="502">
        <f t="shared" si="12"/>
        <v>9.0448816564653995</v>
      </c>
      <c r="M118" s="502">
        <f>IF($D118="","",IFERROR(MIN(BB_帯幅!B118:AP118)*100,""))</f>
        <v>7.9373346195223071</v>
      </c>
      <c r="N118" s="497" t="str">
        <f>IF($L118="","",IF($L118&lt;=$M118*BB設定!$B$7,"スクイーズ★",IF($L118&lt;=$M118*1.3,"収縮","－")))</f>
        <v>収縮</v>
      </c>
      <c r="O118" s="497" t="str">
        <f>IF($D118="","",IF(AND(BB_帯幅!B118&gt;BB_帯幅!C118,BB_帯幅!C118&gt;BB_帯幅!D118),"拡大↑","縮小↓"))</f>
        <v>縮小↓</v>
      </c>
      <c r="P118" s="497" t="str">
        <f t="shared" si="13"/>
        <v>バンド内</v>
      </c>
      <c r="Q118" s="500">
        <f>IF($D118="","",IFERROR(100-100/(1+SUMPRODUCT((終値!E118:R118&gt;終値!F118:S118)*(終値!E118:R118-終値!F118:S118))/SUMPRODUCT((終値!E118:R118&lt;終値!F118:S118)*(終値!F118:S118-終値!E118:R118))),100))</f>
        <v>49.185946872322191</v>
      </c>
      <c r="R118" s="500">
        <f>IF($D118="","",IFERROR(100-100/(1+SUMPRODUCT((((高値!E118:R118+安値!E118:R118+終値!E118:R118)/3)&gt;((高値!F118:S118+安値!F118:S118+終値!F118:S118)/3))*((高値!E118:R118+安値!E118:R118+終値!E118:R118)/3)*出来高!E118:R118)/SUMPRODUCT((((高値!E118:R118+安値!E118:R118+終値!E118:R118)/3)&lt;((高値!F118:S118+安値!F118:S118+終値!F118:S118)/3))*((高値!E118:R118+安値!E118:R118+終値!E118:R118)/3)*出来高!E118:R118)),50))</f>
        <v>60.910732713518819</v>
      </c>
      <c r="S118" s="497" t="str">
        <f>IF($D118="","",IF(AND(終値!E118&lt;終値!O118,$Q118&gt;(IFERROR(100-100/(1+SUMPRODUCT((終値!O118:AB118&gt;終値!P118:AC118)*(終値!O118:AB118-終値!P118:AC118))/SUMPRODUCT((終値!O118:AB118&lt;終値!P118:AC118)*(終値!P118:AC118-終値!O118:AB118))),100))),"強気div▲",IF(AND(終値!E118&gt;終値!O118,$Q118&lt;(IFERROR(100-100/(1+SUMPRODUCT((終値!O118:AB118&gt;終値!P118:AC118)*(終値!O118:AB118-終値!P118:AC118))/SUMPRODUCT((終値!O118:AB118&lt;終値!P118:AC118)*(終値!P118:AC118-終値!O118:AB118))),100))),"弱気div▼","－")))</f>
        <v>－</v>
      </c>
      <c r="T118" s="497" t="str">
        <f t="shared" si="14"/>
        <v>－</v>
      </c>
      <c r="U118" s="497" t="str">
        <f>IF(終値!A118="","",BB_スイング!BT118)</f>
        <v>二番底W形成</v>
      </c>
      <c r="V118" s="505">
        <f>IF($D118="","",IFERROR(出来高!E118/AVERAGE(出来高!E118:I118),""))</f>
        <v>0.79943118585383954</v>
      </c>
      <c r="W118" s="506" t="str">
        <f>IF($D118="","",IF(AND($D118&gt;$G118,$O118="拡大↑",OR($N118="スクイーズ★",$N118="収縮")),"◎スクイーズブレイク買",IF(AND($D118&gt;=$H118,$R118&gt;=BB設定!$B$10),"○順張り継続(walk)",IF(AND($S118="強気div▲",$D118&gt;$I118,LEFT($U118,4)&lt;&gt;"二番天井"),"○反発(ダイバ)買",IF($U118="二番底W▲","△二番底買(確)",IF($U118="二番底W形成","△二番底形成",IF(LEFT($U118,4)="二番天井","▼二番天井警戒",IF($D118&lt;$J118,"▼-2σ割れ危険",IF(AND($D118&gt;$E118,$K118&lt;0.6,$R118&gt;=50),"・押し目注目",IF($N118="スクイーズ★","☆スクイーズ監視","様子見"))))))))))</f>
        <v>△二番底形成</v>
      </c>
      <c r="X118" s="501">
        <f t="shared" si="20"/>
        <v>40</v>
      </c>
      <c r="Y118" s="498">
        <f t="shared" si="15"/>
        <v>4630</v>
      </c>
      <c r="Z118" s="498">
        <f t="shared" si="16"/>
        <v>4710.1518122741991</v>
      </c>
      <c r="AA118" s="498">
        <f t="shared" si="17"/>
        <v>4606</v>
      </c>
      <c r="AB118" s="498">
        <f t="shared" si="21"/>
        <v>4814.3036245483981</v>
      </c>
      <c r="AC118" s="504">
        <f t="shared" si="18"/>
        <v>7.68</v>
      </c>
      <c r="AD118" s="498">
        <f>IF($D118="","",MIN(終値!E118:I118))</f>
        <v>4437</v>
      </c>
      <c r="AE118" s="500">
        <f t="shared" si="19"/>
        <v>40.098820000000003</v>
      </c>
    </row>
    <row r="119" spans="1:31" ht="24">
      <c r="A119" s="497" t="str">
        <f>IF(終値!A119="","",HYPERLINK("https://kabutan.jp/stock/?code="&amp;終値!A119,"📈"))</f>
        <v>📈</v>
      </c>
      <c r="B119" s="497" t="str">
        <f>IF(終値!A119="","",終値!A119)</f>
        <v>9404</v>
      </c>
      <c r="C119" s="496" t="str">
        <f>IF(終値!A119="","",終値!B119)</f>
        <v>日本テレビＨＬＤＳ</v>
      </c>
      <c r="D119" s="498">
        <f>IF(終値!A119="","",終値!E119)</f>
        <v>2871</v>
      </c>
      <c r="E119" s="498">
        <f>IF($D119="","",AVERAGE(終値!E119:X119))</f>
        <v>2892.0250000000001</v>
      </c>
      <c r="F119" s="499">
        <f>IF($D119="","",STDEVP(終値!E119:X119))</f>
        <v>65.1059665084545</v>
      </c>
      <c r="G119" s="498">
        <f>IF($D119="","",$E119+BB設定!$B$4*$F119)</f>
        <v>3022.236933016909</v>
      </c>
      <c r="H119" s="498">
        <f>IF($D119="","",$E119+BB設定!$B$5*$F119)</f>
        <v>2957.1309665084545</v>
      </c>
      <c r="I119" s="498">
        <f>IF($D119="","",$E119-BB設定!$B$5*$F119)</f>
        <v>2826.9190334915456</v>
      </c>
      <c r="J119" s="498">
        <f>IF($D119="","",$E119-BB設定!$B$4*$F119)</f>
        <v>2761.8130669830912</v>
      </c>
      <c r="K119" s="503">
        <f t="shared" si="11"/>
        <v>0.41926623193102491</v>
      </c>
      <c r="L119" s="502">
        <f t="shared" si="12"/>
        <v>9.0048967776494955</v>
      </c>
      <c r="M119" s="502">
        <f>IF($D119="","",IFERROR(MIN(BB_帯幅!B119:AP119)*100,""))</f>
        <v>4.4663471239931356</v>
      </c>
      <c r="N119" s="497" t="str">
        <f>IF($L119="","",IF($L119&lt;=$M119*BB設定!$B$7,"スクイーズ★",IF($L119&lt;=$M119*1.3,"収縮","－")))</f>
        <v>－</v>
      </c>
      <c r="O119" s="497" t="str">
        <f>IF($D119="","",IF(AND(BB_帯幅!B119&gt;BB_帯幅!C119,BB_帯幅!C119&gt;BB_帯幅!D119),"拡大↑","縮小↓"))</f>
        <v>縮小↓</v>
      </c>
      <c r="P119" s="497" t="str">
        <f t="shared" si="13"/>
        <v>バンド内</v>
      </c>
      <c r="Q119" s="500">
        <f>IF($D119="","",IFERROR(100-100/(1+SUMPRODUCT((終値!E119:R119&gt;終値!F119:S119)*(終値!E119:R119-終値!F119:S119))/SUMPRODUCT((終値!E119:R119&lt;終値!F119:S119)*(終値!F119:S119-終値!E119:R119))),100))</f>
        <v>49.681122448979593</v>
      </c>
      <c r="R119" s="500">
        <f>IF($D119="","",IFERROR(100-100/(1+SUMPRODUCT((((高値!E119:R119+安値!E119:R119+終値!E119:R119)/3)&gt;((高値!F119:S119+安値!F119:S119+終値!F119:S119)/3))*((高値!E119:R119+安値!E119:R119+終値!E119:R119)/3)*出来高!E119:R119)/SUMPRODUCT((((高値!E119:R119+安値!E119:R119+終値!E119:R119)/3)&lt;((高値!F119:S119+安値!F119:S119+終値!F119:S119)/3))*((高値!E119:R119+安値!E119:R119+終値!E119:R119)/3)*出来高!E119:R119)),50))</f>
        <v>41.503185685407075</v>
      </c>
      <c r="S119" s="497" t="str">
        <f>IF($D119="","",IF(AND(終値!E119&lt;終値!O119,$Q119&gt;(IFERROR(100-100/(1+SUMPRODUCT((終値!O119:AB119&gt;終値!P119:AC119)*(終値!O119:AB119-終値!P119:AC119))/SUMPRODUCT((終値!O119:AB119&lt;終値!P119:AC119)*(終値!P119:AC119-終値!O119:AB119))),100))),"強気div▲",IF(AND(終値!E119&gt;終値!O119,$Q119&lt;(IFERROR(100-100/(1+SUMPRODUCT((終値!O119:AB119&gt;終値!P119:AC119)*(終値!O119:AB119-終値!P119:AC119))/SUMPRODUCT((終値!O119:AB119&lt;終値!P119:AC119)*(終値!P119:AC119-終値!O119:AB119))),100))),"弱気div▼","－")))</f>
        <v>－</v>
      </c>
      <c r="T119" s="497" t="str">
        <f t="shared" si="14"/>
        <v>－</v>
      </c>
      <c r="U119" s="497" t="str">
        <f>IF(終値!A119="","",BB_スイング!BT119)</f>
        <v>二番底W形成</v>
      </c>
      <c r="V119" s="505">
        <f>IF($D119="","",IFERROR(出来高!E119/AVERAGE(出来高!E119:I119),""))</f>
        <v>0.8934499110847659</v>
      </c>
      <c r="W119" s="506" t="str">
        <f>IF($D119="","",IF(AND($D119&gt;$G119,$O119="拡大↑",OR($N119="スクイーズ★",$N119="収縮")),"◎スクイーズブレイク買",IF(AND($D119&gt;=$H119,$R119&gt;=BB設定!$B$10),"○順張り継続(walk)",IF(AND($S119="強気div▲",$D119&gt;$I119,LEFT($U119,4)&lt;&gt;"二番天井"),"○反発(ダイバ)買",IF($U119="二番底W▲","△二番底買(確)",IF($U119="二番底W形成","△二番底形成",IF(LEFT($U119,4)="二番天井","▼二番天井警戒",IF($D119&lt;$J119,"▼-2σ割れ危険",IF(AND($D119&gt;$E119,$K119&lt;0.6,$R119&gt;=50),"・押し目注目",IF($N119="スクイーズ★","☆スクイーズ監視","様子見"))))))))))</f>
        <v>△二番底形成</v>
      </c>
      <c r="X119" s="501">
        <f t="shared" si="20"/>
        <v>0</v>
      </c>
      <c r="Y119" s="498">
        <f t="shared" si="15"/>
        <v>2871</v>
      </c>
      <c r="Z119" s="498">
        <f t="shared" si="16"/>
        <v>2957.1309665084545</v>
      </c>
      <c r="AA119" s="498">
        <f t="shared" si="17"/>
        <v>2773.5</v>
      </c>
      <c r="AB119" s="498">
        <f t="shared" si="21"/>
        <v>3022.236933016909</v>
      </c>
      <c r="AC119" s="504">
        <f t="shared" si="18"/>
        <v>1.55</v>
      </c>
      <c r="AD119" s="498">
        <f>IF($D119="","",MIN(終値!E119:I119))</f>
        <v>2773.5</v>
      </c>
      <c r="AE119" s="500">
        <f t="shared" si="19"/>
        <v>9.8809999999999995E-2</v>
      </c>
    </row>
    <row r="120" spans="1:31">
      <c r="A120" s="497" t="str">
        <f>IF(終値!A120="","",HYPERLINK("https://kabutan.jp/stock/?code="&amp;終値!A120,"📈"))</f>
        <v>📈</v>
      </c>
      <c r="B120" s="497" t="str">
        <f>IF(終値!A120="","",終値!A120)</f>
        <v>6744</v>
      </c>
      <c r="C120" s="496" t="str">
        <f>IF(終値!A120="","",終値!B120)</f>
        <v>能美防災</v>
      </c>
      <c r="D120" s="498">
        <f>IF(終値!A120="","",終値!E120)</f>
        <v>4600</v>
      </c>
      <c r="E120" s="498">
        <f>IF($D120="","",AVERAGE(終値!E120:X120))</f>
        <v>4365.25</v>
      </c>
      <c r="F120" s="499">
        <f>IF($D120="","",STDEVP(終値!E120:X120))</f>
        <v>114.809352842005</v>
      </c>
      <c r="G120" s="498">
        <f>IF($D120="","",$E120+BB設定!$B$4*$F120)</f>
        <v>4594.8687056840099</v>
      </c>
      <c r="H120" s="498">
        <f>IF($D120="","",$E120+BB設定!$B$5*$F120)</f>
        <v>4480.059352842005</v>
      </c>
      <c r="I120" s="498">
        <f>IF($D120="","",$E120-BB設定!$B$5*$F120)</f>
        <v>4250.440647157995</v>
      </c>
      <c r="J120" s="498">
        <f>IF($D120="","",$E120-BB設定!$B$4*$F120)</f>
        <v>4135.6312943159901</v>
      </c>
      <c r="K120" s="503">
        <f t="shared" si="11"/>
        <v>1.0111735111055185</v>
      </c>
      <c r="L120" s="502">
        <f t="shared" si="12"/>
        <v>10.52030035778065</v>
      </c>
      <c r="M120" s="502">
        <f>IF($D120="","",IFERROR(MIN(BB_帯幅!B120:AP120)*100,""))</f>
        <v>6.6190577779247359</v>
      </c>
      <c r="N120" s="497" t="str">
        <f>IF($L120="","",IF($L120&lt;=$M120*BB設定!$B$7,"スクイーズ★",IF($L120&lt;=$M120*1.3,"収縮","－")))</f>
        <v>－</v>
      </c>
      <c r="O120" s="497" t="str">
        <f>IF($D120="","",IF(AND(BB_帯幅!B120&gt;BB_帯幅!C120,BB_帯幅!C120&gt;BB_帯幅!D120),"拡大↑","縮小↓"))</f>
        <v>拡大↑</v>
      </c>
      <c r="P120" s="497" t="str">
        <f t="shared" si="13"/>
        <v>↑+2σ突破</v>
      </c>
      <c r="Q120" s="500">
        <f>IF($D120="","",IFERROR(100-100/(1+SUMPRODUCT((終値!E120:R120&gt;終値!F120:S120)*(終値!E120:R120-終値!F120:S120))/SUMPRODUCT((終値!E120:R120&lt;終値!F120:S120)*(終値!F120:S120-終値!E120:R120))),100))</f>
        <v>77.235772357723576</v>
      </c>
      <c r="R120" s="500">
        <f>IF($D120="","",IFERROR(100-100/(1+SUMPRODUCT((((高値!E120:R120+安値!E120:R120+終値!E120:R120)/3)&gt;((高値!F120:S120+安値!F120:S120+終値!F120:S120)/3))*((高値!E120:R120+安値!E120:R120+終値!E120:R120)/3)*出来高!E120:R120)/SUMPRODUCT((((高値!E120:R120+安値!E120:R120+終値!E120:R120)/3)&lt;((高値!F120:S120+安値!F120:S120+終値!F120:S120)/3))*((高値!E120:R120+安値!E120:R120+終値!E120:R120)/3)*出来高!E120:R120)),50))</f>
        <v>77.446451635377812</v>
      </c>
      <c r="S120" s="497" t="str">
        <f>IF($D120="","",IF(AND(終値!E120&lt;終値!O120,$Q120&gt;(IFERROR(100-100/(1+SUMPRODUCT((終値!O120:AB120&gt;終値!P120:AC120)*(終値!O120:AB120-終値!P120:AC120))/SUMPRODUCT((終値!O120:AB120&lt;終値!P120:AC120)*(終値!P120:AC120-終値!O120:AB120))),100))),"強気div▲",IF(AND(終値!E120&gt;終値!O120,$Q120&lt;(IFERROR(100-100/(1+SUMPRODUCT((終値!O120:AB120&gt;終値!P120:AC120)*(終値!O120:AB120-終値!P120:AC120))/SUMPRODUCT((終値!O120:AB120&lt;終値!P120:AC120)*(終値!P120:AC120-終値!O120:AB120))),100))),"弱気div▼","－")))</f>
        <v>－</v>
      </c>
      <c r="T120" s="497" t="str">
        <f t="shared" si="14"/>
        <v>上walk▲</v>
      </c>
      <c r="U120" s="497" t="str">
        <f>IF(終値!A120="","",BB_スイング!BT120)</f>
        <v>二番底W▲</v>
      </c>
      <c r="V120" s="505">
        <f>IF($D120="","",IFERROR(出来高!E120/AVERAGE(出来高!E120:I120),""))</f>
        <v>1.1591453674121406</v>
      </c>
      <c r="W120" s="506" t="str">
        <f>IF($D120="","",IF(AND($D120&gt;$G120,$O120="拡大↑",OR($N120="スクイーズ★",$N120="収縮")),"◎スクイーズブレイク買",IF(AND($D120&gt;=$H120,$R120&gt;=BB設定!$B$10),"○順張り継続(walk)",IF(AND($S120="強気div▲",$D120&gt;$I120,LEFT($U120,4)&lt;&gt;"二番天井"),"○反発(ダイバ)買",IF($U120="二番底W▲","△二番底買(確)",IF($U120="二番底W形成","△二番底形成",IF(LEFT($U120,4)="二番天井","▼二番天井警戒",IF($D120&lt;$J120,"▼-2σ割れ危険",IF(AND($D120&gt;$E120,$K120&lt;0.6,$R120&gt;=50),"・押し目注目",IF($N120="スクイーズ★","☆スクイーズ監視","様子見"))))))))))</f>
        <v>△二番底買(確)</v>
      </c>
      <c r="X120" s="501">
        <f t="shared" si="20"/>
        <v>48</v>
      </c>
      <c r="Y120" s="498">
        <f t="shared" si="15"/>
        <v>4600</v>
      </c>
      <c r="Z120" s="498">
        <f t="shared" si="16"/>
        <v>4480.059352842005</v>
      </c>
      <c r="AA120" s="498">
        <f t="shared" si="17"/>
        <v>4365.25</v>
      </c>
      <c r="AB120" s="498">
        <f t="shared" si="21"/>
        <v>4709.6780585260149</v>
      </c>
      <c r="AC120" s="504">
        <f t="shared" si="18"/>
        <v>0.47</v>
      </c>
      <c r="AD120" s="498">
        <f>IF($D120="","",MIN(終値!E120:I120))</f>
        <v>4450</v>
      </c>
      <c r="AE120" s="500">
        <f t="shared" si="19"/>
        <v>48.098799999999997</v>
      </c>
    </row>
    <row r="121" spans="1:31" ht="24">
      <c r="A121" s="497" t="str">
        <f>IF(終値!A121="","",HYPERLINK("https://kabutan.jp/stock/?code="&amp;終値!A121,"📈"))</f>
        <v>📈</v>
      </c>
      <c r="B121" s="497" t="str">
        <f>IF(終値!A121="","",終値!A121)</f>
        <v>7685</v>
      </c>
      <c r="C121" s="496" t="str">
        <f>IF(終値!A121="","",終値!B121)</f>
        <v>ＢＵＹＳＥＬＬＴＥＣＨ</v>
      </c>
      <c r="D121" s="498">
        <f>IF(終値!A121="","",終値!E121)</f>
        <v>3100</v>
      </c>
      <c r="E121" s="498">
        <f>IF($D121="","",AVERAGE(終値!E121:X121))</f>
        <v>3237.75</v>
      </c>
      <c r="F121" s="499">
        <f>IF($D121="","",STDEVP(終値!E121:X121))</f>
        <v>230.66401431519395</v>
      </c>
      <c r="G121" s="498">
        <f>IF($D121="","",$E121+BB設定!$B$4*$F121)</f>
        <v>3699.078028630388</v>
      </c>
      <c r="H121" s="498">
        <f>IF($D121="","",$E121+BB設定!$B$5*$F121)</f>
        <v>3468.414014315194</v>
      </c>
      <c r="I121" s="498">
        <f>IF($D121="","",$E121-BB設定!$B$5*$F121)</f>
        <v>3007.085985684806</v>
      </c>
      <c r="J121" s="498">
        <f>IF($D121="","",$E121-BB設定!$B$4*$F121)</f>
        <v>2776.421971369612</v>
      </c>
      <c r="K121" s="503">
        <f t="shared" si="11"/>
        <v>0.35070276305456816</v>
      </c>
      <c r="L121" s="502">
        <f t="shared" si="12"/>
        <v>28.496828268420227</v>
      </c>
      <c r="M121" s="502">
        <f>IF($D121="","",IFERROR(MIN(BB_帯幅!B121:AP121)*100,""))</f>
        <v>11.784864692881001</v>
      </c>
      <c r="N121" s="497" t="str">
        <f>IF($L121="","",IF($L121&lt;=$M121*BB設定!$B$7,"スクイーズ★",IF($L121&lt;=$M121*1.3,"収縮","－")))</f>
        <v>－</v>
      </c>
      <c r="O121" s="497" t="str">
        <f>IF($D121="","",IF(AND(BB_帯幅!B121&gt;BB_帯幅!C121,BB_帯幅!C121&gt;BB_帯幅!D121),"拡大↑","縮小↓"))</f>
        <v>縮小↓</v>
      </c>
      <c r="P121" s="497" t="str">
        <f t="shared" si="13"/>
        <v>バンド内</v>
      </c>
      <c r="Q121" s="500">
        <f>IF($D121="","",IFERROR(100-100/(1+SUMPRODUCT((終値!E121:R121&gt;終値!F121:S121)*(終値!E121:R121-終値!F121:S121))/SUMPRODUCT((終値!E121:R121&lt;終値!F121:S121)*(終値!F121:S121-終値!E121:R121))),100))</f>
        <v>26.500566251415634</v>
      </c>
      <c r="R121" s="500">
        <f>IF($D121="","",IFERROR(100-100/(1+SUMPRODUCT((((高値!E121:R121+安値!E121:R121+終値!E121:R121)/3)&gt;((高値!F121:S121+安値!F121:S121+終値!F121:S121)/3))*((高値!E121:R121+安値!E121:R121+終値!E121:R121)/3)*出来高!E121:R121)/SUMPRODUCT((((高値!E121:R121+安値!E121:R121+終値!E121:R121)/3)&lt;((高値!F121:S121+安値!F121:S121+終値!F121:S121)/3))*((高値!E121:R121+安値!E121:R121+終値!E121:R121)/3)*出来高!E121:R121)),50))</f>
        <v>37.271154803362293</v>
      </c>
      <c r="S121" s="497" t="str">
        <f>IF($D121="","",IF(AND(終値!E121&lt;終値!O121,$Q121&gt;(IFERROR(100-100/(1+SUMPRODUCT((終値!O121:AB121&gt;終値!P121:AC121)*(終値!O121:AB121-終値!P121:AC121))/SUMPRODUCT((終値!O121:AB121&lt;終値!P121:AC121)*(終値!P121:AC121-終値!O121:AB121))),100))),"強気div▲",IF(AND(終値!E121&gt;終値!O121,$Q121&lt;(IFERROR(100-100/(1+SUMPRODUCT((終値!O121:AB121&gt;終値!P121:AC121)*(終値!O121:AB121-終値!P121:AC121))/SUMPRODUCT((終値!O121:AB121&lt;終値!P121:AC121)*(終値!P121:AC121-終値!O121:AB121))),100))),"弱気div▼","－")))</f>
        <v>－</v>
      </c>
      <c r="T121" s="497" t="str">
        <f t="shared" si="14"/>
        <v>－</v>
      </c>
      <c r="U121" s="497" t="str">
        <f>IF(終値!A121="","",BB_スイング!BT121)</f>
        <v>－</v>
      </c>
      <c r="V121" s="505">
        <f>IF($D121="","",IFERROR(出来高!E121/AVERAGE(出来高!E121:I121),""))</f>
        <v>1.1641942009440325</v>
      </c>
      <c r="W121" s="506" t="str">
        <f>IF($D121="","",IF(AND($D121&gt;$G121,$O121="拡大↑",OR($N121="スクイーズ★",$N121="収縮")),"◎スクイーズブレイク買",IF(AND($D121&gt;=$H121,$R121&gt;=BB設定!$B$10),"○順張り継続(walk)",IF(AND($S121="強気div▲",$D121&gt;$I121,LEFT($U121,4)&lt;&gt;"二番天井"),"○反発(ダイバ)買",IF($U121="二番底W▲","△二番底買(確)",IF($U121="二番底W形成","△二番底形成",IF(LEFT($U121,4)="二番天井","▼二番天井警戒",IF($D121&lt;$J121,"▼-2σ割れ危険",IF(AND($D121&gt;$E121,$K121&lt;0.6,$R121&gt;=50),"・押し目注目",IF($N121="スクイーズ★","☆スクイーズ監視","様子見"))))))))))</f>
        <v>様子見</v>
      </c>
      <c r="X121" s="501">
        <f t="shared" si="20"/>
        <v>0</v>
      </c>
      <c r="Y121" s="498">
        <f t="shared" si="15"/>
        <v>3100</v>
      </c>
      <c r="Z121" s="498">
        <f t="shared" si="16"/>
        <v>3468.414014315194</v>
      </c>
      <c r="AA121" s="498">
        <f t="shared" si="17"/>
        <v>2952</v>
      </c>
      <c r="AB121" s="498">
        <f t="shared" si="21"/>
        <v>3699.078028630388</v>
      </c>
      <c r="AC121" s="504">
        <f t="shared" si="18"/>
        <v>4.05</v>
      </c>
      <c r="AD121" s="498">
        <f>IF($D121="","",MIN(終値!E121:I121))</f>
        <v>2952</v>
      </c>
      <c r="AE121" s="500">
        <f t="shared" si="19"/>
        <v>9.8790000000000003E-2</v>
      </c>
    </row>
    <row r="122" spans="1:31">
      <c r="A122" s="497" t="str">
        <f>IF(終値!A122="","",HYPERLINK("https://kabutan.jp/stock/?code="&amp;終値!A122,"📈"))</f>
        <v>📈</v>
      </c>
      <c r="B122" s="497" t="str">
        <f>IF(終値!A122="","",終値!A122)</f>
        <v>8334</v>
      </c>
      <c r="C122" s="496" t="str">
        <f>IF(終値!A122="","",終値!B122)</f>
        <v>群馬銀行</v>
      </c>
      <c r="D122" s="498">
        <f>IF(終値!A122="","",終値!E122)</f>
        <v>2594</v>
      </c>
      <c r="E122" s="498">
        <f>IF($D122="","",AVERAGE(終値!E122:X122))</f>
        <v>2548.0749999999998</v>
      </c>
      <c r="F122" s="499">
        <f>IF($D122="","",STDEVP(終値!E122:X122))</f>
        <v>54.620571902901204</v>
      </c>
      <c r="G122" s="498">
        <f>IF($D122="","",$E122+BB設定!$B$4*$F122)</f>
        <v>2657.3161438058023</v>
      </c>
      <c r="H122" s="498">
        <f>IF($D122="","",$E122+BB設定!$B$5*$F122)</f>
        <v>2602.6955719029011</v>
      </c>
      <c r="I122" s="498">
        <f>IF($D122="","",$E122-BB設定!$B$5*$F122)</f>
        <v>2493.4544280970986</v>
      </c>
      <c r="J122" s="498">
        <f>IF($D122="","",$E122-BB設定!$B$4*$F122)</f>
        <v>2438.8338561941973</v>
      </c>
      <c r="K122" s="503">
        <f t="shared" si="11"/>
        <v>0.71020010593097072</v>
      </c>
      <c r="L122" s="502">
        <f t="shared" si="12"/>
        <v>8.5744056831767121</v>
      </c>
      <c r="M122" s="502">
        <f>IF($D122="","",IFERROR(MIN(BB_帯幅!B122:AP122)*100,""))</f>
        <v>5.7865408060951768</v>
      </c>
      <c r="N122" s="497" t="str">
        <f>IF($L122="","",IF($L122&lt;=$M122*BB設定!$B$7,"スクイーズ★",IF($L122&lt;=$M122*1.3,"収縮","－")))</f>
        <v>－</v>
      </c>
      <c r="O122" s="497" t="str">
        <f>IF($D122="","",IF(AND(BB_帯幅!B122&gt;BB_帯幅!C122,BB_帯幅!C122&gt;BB_帯幅!D122),"拡大↑","縮小↓"))</f>
        <v>縮小↓</v>
      </c>
      <c r="P122" s="497" t="str">
        <f t="shared" si="13"/>
        <v>バンド内</v>
      </c>
      <c r="Q122" s="500">
        <f>IF($D122="","",IFERROR(100-100/(1+SUMPRODUCT((終値!E122:R122&gt;終値!F122:S122)*(終値!E122:R122-終値!F122:S122))/SUMPRODUCT((終値!E122:R122&lt;終値!F122:S122)*(終値!F122:S122-終値!E122:R122))),100))</f>
        <v>50.76007931262393</v>
      </c>
      <c r="R122" s="500">
        <f>IF($D122="","",IFERROR(100-100/(1+SUMPRODUCT((((高値!E122:R122+安値!E122:R122+終値!E122:R122)/3)&gt;((高値!F122:S122+安値!F122:S122+終値!F122:S122)/3))*((高値!E122:R122+安値!E122:R122+終値!E122:R122)/3)*出来高!E122:R122)/SUMPRODUCT((((高値!E122:R122+安値!E122:R122+終値!E122:R122)/3)&lt;((高値!F122:S122+安値!F122:S122+終値!F122:S122)/3))*((高値!E122:R122+安値!E122:R122+終値!E122:R122)/3)*出来高!E122:R122)),50))</f>
        <v>54.063748912489856</v>
      </c>
      <c r="S122" s="497" t="str">
        <f>IF($D122="","",IF(AND(終値!E122&lt;終値!O122,$Q122&gt;(IFERROR(100-100/(1+SUMPRODUCT((終値!O122:AB122&gt;終値!P122:AC122)*(終値!O122:AB122-終値!P122:AC122))/SUMPRODUCT((終値!O122:AB122&lt;終値!P122:AC122)*(終値!P122:AC122-終値!O122:AB122))),100))),"強気div▲",IF(AND(終値!E122&gt;終値!O122,$Q122&lt;(IFERROR(100-100/(1+SUMPRODUCT((終値!O122:AB122&gt;終値!P122:AC122)*(終値!O122:AB122-終値!P122:AC122))/SUMPRODUCT((終値!O122:AB122&lt;終値!P122:AC122)*(終値!P122:AC122-終値!O122:AB122))),100))),"弱気div▼","－")))</f>
        <v>－</v>
      </c>
      <c r="T122" s="497" t="str">
        <f t="shared" si="14"/>
        <v>－</v>
      </c>
      <c r="U122" s="497" t="str">
        <f>IF(終値!A122="","",BB_スイング!BT122)</f>
        <v>二番底W形成</v>
      </c>
      <c r="V122" s="505">
        <f>IF($D122="","",IFERROR(出来高!E122/AVERAGE(出来高!E122:I122),""))</f>
        <v>1.0559710150100841</v>
      </c>
      <c r="W122" s="506" t="str">
        <f>IF($D122="","",IF(AND($D122&gt;$G122,$O122="拡大↑",OR($N122="スクイーズ★",$N122="収縮")),"◎スクイーズブレイク買",IF(AND($D122&gt;=$H122,$R122&gt;=BB設定!$B$10),"○順張り継続(walk)",IF(AND($S122="強気div▲",$D122&gt;$I122,LEFT($U122,4)&lt;&gt;"二番天井"),"○反発(ダイバ)買",IF($U122="二番底W▲","△二番底買(確)",IF($U122="二番底W形成","△二番底形成",IF(LEFT($U122,4)="二番天井","▼二番天井警戒",IF($D122&lt;$J122,"▼-2σ割れ危険",IF(AND($D122&gt;$E122,$K122&lt;0.6,$R122&gt;=50),"・押し目注目",IF($N122="スクイーズ★","☆スクイーズ監視","様子見"))))))))))</f>
        <v>△二番底形成</v>
      </c>
      <c r="X122" s="501">
        <f t="shared" si="20"/>
        <v>20</v>
      </c>
      <c r="Y122" s="498">
        <f t="shared" si="15"/>
        <v>2594</v>
      </c>
      <c r="Z122" s="498">
        <f t="shared" si="16"/>
        <v>2602.6955719029011</v>
      </c>
      <c r="AA122" s="498">
        <f t="shared" si="17"/>
        <v>2548.0749999999998</v>
      </c>
      <c r="AB122" s="498">
        <f t="shared" si="21"/>
        <v>2657.3161438058023</v>
      </c>
      <c r="AC122" s="504">
        <f t="shared" si="18"/>
        <v>1.38</v>
      </c>
      <c r="AD122" s="498">
        <f>IF($D122="","",MIN(終値!E122:I122))</f>
        <v>2495.5</v>
      </c>
      <c r="AE122" s="500">
        <f t="shared" si="19"/>
        <v>20.098780000000001</v>
      </c>
    </row>
    <row r="123" spans="1:31">
      <c r="A123" s="497" t="str">
        <f>IF(終値!A123="","",HYPERLINK("https://kabutan.jp/stock/?code="&amp;終値!A123,"📈"))</f>
        <v>📈</v>
      </c>
      <c r="B123" s="497" t="str">
        <f>IF(終値!A123="","",終値!A123)</f>
        <v>8359</v>
      </c>
      <c r="C123" s="496" t="str">
        <f>IF(終値!A123="","",終値!B123)</f>
        <v>八十二長野銀行</v>
      </c>
      <c r="D123" s="498">
        <f>IF(終値!A123="","",終値!E123)</f>
        <v>2554.5</v>
      </c>
      <c r="E123" s="498">
        <f>IF($D123="","",AVERAGE(終値!E123:X123))</f>
        <v>2573.2249999999999</v>
      </c>
      <c r="F123" s="499">
        <f>IF($D123="","",STDEVP(終値!E123:X123))</f>
        <v>63.911946262025232</v>
      </c>
      <c r="G123" s="498">
        <f>IF($D123="","",$E123+BB設定!$B$4*$F123)</f>
        <v>2701.0488925240502</v>
      </c>
      <c r="H123" s="498">
        <f>IF($D123="","",$E123+BB設定!$B$5*$F123)</f>
        <v>2637.136946262025</v>
      </c>
      <c r="I123" s="498">
        <f>IF($D123="","",$E123-BB設定!$B$5*$F123)</f>
        <v>2509.3130537379748</v>
      </c>
      <c r="J123" s="498">
        <f>IF($D123="","",$E123-BB設定!$B$4*$F123)</f>
        <v>2445.4011074759496</v>
      </c>
      <c r="K123" s="503">
        <f t="shared" si="11"/>
        <v>0.42675469495471369</v>
      </c>
      <c r="L123" s="502">
        <f t="shared" si="12"/>
        <v>9.934917663558398</v>
      </c>
      <c r="M123" s="502">
        <f>IF($D123="","",IFERROR(MIN(BB_帯幅!B123:AP123)*100,""))</f>
        <v>5.6635817565304798</v>
      </c>
      <c r="N123" s="497" t="str">
        <f>IF($L123="","",IF($L123&lt;=$M123*BB設定!$B$7,"スクイーズ★",IF($L123&lt;=$M123*1.3,"収縮","－")))</f>
        <v>－</v>
      </c>
      <c r="O123" s="497" t="str">
        <f>IF($D123="","",IF(AND(BB_帯幅!B123&gt;BB_帯幅!C123,BB_帯幅!C123&gt;BB_帯幅!D123),"拡大↑","縮小↓"))</f>
        <v>縮小↓</v>
      </c>
      <c r="P123" s="497" t="str">
        <f t="shared" si="13"/>
        <v>バンド内</v>
      </c>
      <c r="Q123" s="500">
        <f>IF($D123="","",IFERROR(100-100/(1+SUMPRODUCT((終値!E123:R123&gt;終値!F123:S123)*(終値!E123:R123-終値!F123:S123))/SUMPRODUCT((終値!E123:R123&lt;終値!F123:S123)*(終値!F123:S123-終値!E123:R123))),100))</f>
        <v>46.841397849462368</v>
      </c>
      <c r="R123" s="500">
        <f>IF($D123="","",IFERROR(100-100/(1+SUMPRODUCT((((高値!E123:R123+安値!E123:R123+終値!E123:R123)/3)&gt;((高値!F123:S123+安値!F123:S123+終値!F123:S123)/3))*((高値!E123:R123+安値!E123:R123+終値!E123:R123)/3)*出来高!E123:R123)/SUMPRODUCT((((高値!E123:R123+安値!E123:R123+終値!E123:R123)/3)&lt;((高値!F123:S123+安値!F123:S123+終値!F123:S123)/3))*((高値!E123:R123+安値!E123:R123+終値!E123:R123)/3)*出来高!E123:R123)),50))</f>
        <v>63.821777210211188</v>
      </c>
      <c r="S123" s="497" t="str">
        <f>IF($D123="","",IF(AND(終値!E123&lt;終値!O123,$Q123&gt;(IFERROR(100-100/(1+SUMPRODUCT((終値!O123:AB123&gt;終値!P123:AC123)*(終値!O123:AB123-終値!P123:AC123))/SUMPRODUCT((終値!O123:AB123&lt;終値!P123:AC123)*(終値!P123:AC123-終値!O123:AB123))),100))),"強気div▲",IF(AND(終値!E123&gt;終値!O123,$Q123&lt;(IFERROR(100-100/(1+SUMPRODUCT((終値!O123:AB123&gt;終値!P123:AC123)*(終値!O123:AB123-終値!P123:AC123))/SUMPRODUCT((終値!O123:AB123&lt;終値!P123:AC123)*(終値!P123:AC123-終値!O123:AB123))),100))),"弱気div▼","－")))</f>
        <v>－</v>
      </c>
      <c r="T123" s="497" t="str">
        <f t="shared" si="14"/>
        <v>－</v>
      </c>
      <c r="U123" s="497" t="str">
        <f>IF(終値!A123="","",BB_スイング!BT123)</f>
        <v>二番底W形成</v>
      </c>
      <c r="V123" s="505">
        <f>IF($D123="","",IFERROR(出来高!E123/AVERAGE(出来高!E123:I123),""))</f>
        <v>1.3061049729526515</v>
      </c>
      <c r="W123" s="506" t="str">
        <f>IF($D123="","",IF(AND($D123&gt;$G123,$O123="拡大↑",OR($N123="スクイーズ★",$N123="収縮")),"◎スクイーズブレイク買",IF(AND($D123&gt;=$H123,$R123&gt;=BB設定!$B$10),"○順張り継続(walk)",IF(AND($S123="強気div▲",$D123&gt;$I123,LEFT($U123,4)&lt;&gt;"二番天井"),"○反発(ダイバ)買",IF($U123="二番底W▲","△二番底買(確)",IF($U123="二番底W形成","△二番底形成",IF(LEFT($U123,4)="二番天井","▼二番天井警戒",IF($D123&lt;$J123,"▼-2σ割れ危険",IF(AND($D123&gt;$E123,$K123&lt;0.6,$R123&gt;=50),"・押し目注目",IF($N123="スクイーズ★","☆スクイーズ監視","様子見"))))))))))</f>
        <v>△二番底形成</v>
      </c>
      <c r="X123" s="501">
        <f t="shared" si="20"/>
        <v>5</v>
      </c>
      <c r="Y123" s="498">
        <f t="shared" si="15"/>
        <v>2554.5</v>
      </c>
      <c r="Z123" s="498">
        <f t="shared" si="16"/>
        <v>2637.136946262025</v>
      </c>
      <c r="AA123" s="498">
        <f t="shared" si="17"/>
        <v>2488.5</v>
      </c>
      <c r="AB123" s="498">
        <f t="shared" si="21"/>
        <v>2701.0488925240502</v>
      </c>
      <c r="AC123" s="504">
        <f t="shared" si="18"/>
        <v>2.2200000000000002</v>
      </c>
      <c r="AD123" s="498">
        <f>IF($D123="","",MIN(終値!E123:I123))</f>
        <v>2488.5</v>
      </c>
      <c r="AE123" s="500">
        <f t="shared" si="19"/>
        <v>5.09877</v>
      </c>
    </row>
    <row r="124" spans="1:31">
      <c r="A124" s="497" t="str">
        <f>IF(終値!A124="","",HYPERLINK("https://kabutan.jp/stock/?code="&amp;終値!A124,"📈"))</f>
        <v>📈</v>
      </c>
      <c r="B124" s="497" t="str">
        <f>IF(終値!A124="","",終値!A124)</f>
        <v>8801</v>
      </c>
      <c r="C124" s="496" t="str">
        <f>IF(終値!A124="","",終値!B124)</f>
        <v>三井不動産</v>
      </c>
      <c r="D124" s="498">
        <f>IF(終値!A124="","",終値!E124)</f>
        <v>1488</v>
      </c>
      <c r="E124" s="498">
        <f>IF($D124="","",AVERAGE(終値!E124:X124))</f>
        <v>1543.9</v>
      </c>
      <c r="F124" s="499">
        <f>IF($D124="","",STDEVP(終値!E124:X124))</f>
        <v>41.768887943061159</v>
      </c>
      <c r="G124" s="498">
        <f>IF($D124="","",$E124+BB設定!$B$4*$F124)</f>
        <v>1627.4377758861224</v>
      </c>
      <c r="H124" s="498">
        <f>IF($D124="","",$E124+BB設定!$B$5*$F124)</f>
        <v>1585.6688879430612</v>
      </c>
      <c r="I124" s="498">
        <f>IF($D124="","",$E124-BB設定!$B$5*$F124)</f>
        <v>1502.1311120569389</v>
      </c>
      <c r="J124" s="498">
        <f>IF($D124="","",$E124-BB設定!$B$4*$F124)</f>
        <v>1460.3622241138778</v>
      </c>
      <c r="K124" s="503">
        <f t="shared" si="11"/>
        <v>0.16542082664373114</v>
      </c>
      <c r="L124" s="502">
        <f t="shared" si="12"/>
        <v>10.821656310139554</v>
      </c>
      <c r="M124" s="502">
        <f>IF($D124="","",IFERROR(MIN(BB_帯幅!B124:AP124)*100,""))</f>
        <v>6.8182555714825899</v>
      </c>
      <c r="N124" s="497" t="str">
        <f>IF($L124="","",IF($L124&lt;=$M124*BB設定!$B$7,"スクイーズ★",IF($L124&lt;=$M124*1.3,"収縮","－")))</f>
        <v>－</v>
      </c>
      <c r="O124" s="497" t="str">
        <f>IF($D124="","",IF(AND(BB_帯幅!B124&gt;BB_帯幅!C124,BB_帯幅!C124&gt;BB_帯幅!D124),"拡大↑","縮小↓"))</f>
        <v>拡大↑</v>
      </c>
      <c r="P124" s="497" t="str">
        <f t="shared" si="13"/>
        <v>-1σ下</v>
      </c>
      <c r="Q124" s="500">
        <f>IF($D124="","",IFERROR(100-100/(1+SUMPRODUCT((終値!E124:R124&gt;終値!F124:S124)*(終値!E124:R124-終値!F124:S124))/SUMPRODUCT((終値!E124:R124&lt;終値!F124:S124)*(終値!F124:S124-終値!E124:R124))),100))</f>
        <v>40.408805031446548</v>
      </c>
      <c r="R124" s="500">
        <f>IF($D124="","",IFERROR(100-100/(1+SUMPRODUCT((((高値!E124:R124+安値!E124:R124+終値!E124:R124)/3)&gt;((高値!F124:S124+安値!F124:S124+終値!F124:S124)/3))*((高値!E124:R124+安値!E124:R124+終値!E124:R124)/3)*出来高!E124:R124)/SUMPRODUCT((((高値!E124:R124+安値!E124:R124+終値!E124:R124)/3)&lt;((高値!F124:S124+安値!F124:S124+終値!F124:S124)/3))*((高値!E124:R124+安値!E124:R124+終値!E124:R124)/3)*出来高!E124:R124)),50))</f>
        <v>37.86346097689475</v>
      </c>
      <c r="S124" s="497" t="str">
        <f>IF($D124="","",IF(AND(終値!E124&lt;終値!O124,$Q124&gt;(IFERROR(100-100/(1+SUMPRODUCT((終値!O124:AB124&gt;終値!P124:AC124)*(終値!O124:AB124-終値!P124:AC124))/SUMPRODUCT((終値!O124:AB124&lt;終値!P124:AC124)*(終値!P124:AC124-終値!O124:AB124))),100))),"強気div▲",IF(AND(終値!E124&gt;終値!O124,$Q124&lt;(IFERROR(100-100/(1+SUMPRODUCT((終値!O124:AB124&gt;終値!P124:AC124)*(終値!O124:AB124-終値!P124:AC124))/SUMPRODUCT((終値!O124:AB124&lt;終値!P124:AC124)*(終値!P124:AC124-終値!O124:AB124))),100))),"弱気div▼","－")))</f>
        <v>－</v>
      </c>
      <c r="T124" s="497" t="str">
        <f t="shared" si="14"/>
        <v>下walk▼</v>
      </c>
      <c r="U124" s="497" t="str">
        <f>IF(終値!A124="","",BB_スイング!BT124)</f>
        <v>二番底W形成</v>
      </c>
      <c r="V124" s="505">
        <f>IF($D124="","",IFERROR(出来高!E124/AVERAGE(出来高!E124:I124),""))</f>
        <v>0.93994386638757998</v>
      </c>
      <c r="W124" s="506" t="str">
        <f>IF($D124="","",IF(AND($D124&gt;$G124,$O124="拡大↑",OR($N124="スクイーズ★",$N124="収縮")),"◎スクイーズブレイク買",IF(AND($D124&gt;=$H124,$R124&gt;=BB設定!$B$10),"○順張り継続(walk)",IF(AND($S124="強気div▲",$D124&gt;$I124,LEFT($U124,4)&lt;&gt;"二番天井"),"○反発(ダイバ)買",IF($U124="二番底W▲","△二番底買(確)",IF($U124="二番底W形成","△二番底形成",IF(LEFT($U124,4)="二番天井","▼二番天井警戒",IF($D124&lt;$J124,"▼-2σ割れ危険",IF(AND($D124&gt;$E124,$K124&lt;0.6,$R124&gt;=50),"・押し目注目",IF($N124="スクイーズ★","☆スクイーズ監視","様子見"))))))))))</f>
        <v>△二番底形成</v>
      </c>
      <c r="X124" s="501">
        <f t="shared" si="20"/>
        <v>0</v>
      </c>
      <c r="Y124" s="498">
        <f t="shared" si="15"/>
        <v>1488</v>
      </c>
      <c r="Z124" s="498">
        <f t="shared" si="16"/>
        <v>1585.6688879430612</v>
      </c>
      <c r="AA124" s="498">
        <f t="shared" si="17"/>
        <v>1474</v>
      </c>
      <c r="AB124" s="498">
        <f t="shared" si="21"/>
        <v>1627.4377758861224</v>
      </c>
      <c r="AC124" s="504">
        <f t="shared" si="18"/>
        <v>9.9600000000000009</v>
      </c>
      <c r="AD124" s="498">
        <f>IF($D124="","",MIN(終値!E124:I124))</f>
        <v>1474</v>
      </c>
      <c r="AE124" s="500">
        <f t="shared" si="19"/>
        <v>9.8760000000000001E-2</v>
      </c>
    </row>
    <row r="125" spans="1:31" ht="24">
      <c r="A125" s="497" t="str">
        <f>IF(終値!A125="","",HYPERLINK("https://kabutan.jp/stock/?code="&amp;終値!A125,"📈"))</f>
        <v>📈</v>
      </c>
      <c r="B125" s="497" t="str">
        <f>IF(終値!A125="","",終値!A125)</f>
        <v>8934</v>
      </c>
      <c r="C125" s="496" t="str">
        <f>IF(終値!A125="","",終値!B125)</f>
        <v>サンフロンティア不動産</v>
      </c>
      <c r="D125" s="498">
        <f>IF(終値!A125="","",終値!E125)</f>
        <v>2448</v>
      </c>
      <c r="E125" s="498">
        <f>IF($D125="","",AVERAGE(終値!E125:X125))</f>
        <v>2504.35</v>
      </c>
      <c r="F125" s="499">
        <f>IF($D125="","",STDEVP(終値!E125:X125))</f>
        <v>44.972519386843338</v>
      </c>
      <c r="G125" s="498">
        <f>IF($D125="","",$E125+BB設定!$B$4*$F125)</f>
        <v>2594.2950387736864</v>
      </c>
      <c r="H125" s="498">
        <f>IF($D125="","",$E125+BB設定!$B$5*$F125)</f>
        <v>2549.3225193868434</v>
      </c>
      <c r="I125" s="498">
        <f>IF($D125="","",$E125-BB設定!$B$5*$F125)</f>
        <v>2459.3774806131564</v>
      </c>
      <c r="J125" s="498">
        <f>IF($D125="","",$E125-BB設定!$B$4*$F125)</f>
        <v>2414.4049612263134</v>
      </c>
      <c r="K125" s="503">
        <f t="shared" si="11"/>
        <v>0.18675315076697072</v>
      </c>
      <c r="L125" s="502">
        <f t="shared" si="12"/>
        <v>7.1831045000648093</v>
      </c>
      <c r="M125" s="502">
        <f>IF($D125="","",IFERROR(MIN(BB_帯幅!B125:AP125)*100,""))</f>
        <v>4.8749104559367655</v>
      </c>
      <c r="N125" s="497" t="str">
        <f>IF($L125="","",IF($L125&lt;=$M125*BB設定!$B$7,"スクイーズ★",IF($L125&lt;=$M125*1.3,"収縮","－")))</f>
        <v>－</v>
      </c>
      <c r="O125" s="497" t="str">
        <f>IF($D125="","",IF(AND(BB_帯幅!B125&gt;BB_帯幅!C125,BB_帯幅!C125&gt;BB_帯幅!D125),"拡大↑","縮小↓"))</f>
        <v>拡大↑</v>
      </c>
      <c r="P125" s="497" t="str">
        <f t="shared" si="13"/>
        <v>-1σ下</v>
      </c>
      <c r="Q125" s="500">
        <f>IF($D125="","",IFERROR(100-100/(1+SUMPRODUCT((終値!E125:R125&gt;終値!F125:S125)*(終値!E125:R125-終値!F125:S125))/SUMPRODUCT((終値!E125:R125&lt;終値!F125:S125)*(終値!F125:S125-終値!E125:R125))),100))</f>
        <v>40.732758620689651</v>
      </c>
      <c r="R125" s="500">
        <f>IF($D125="","",IFERROR(100-100/(1+SUMPRODUCT((((高値!E125:R125+安値!E125:R125+終値!E125:R125)/3)&gt;((高値!F125:S125+安値!F125:S125+終値!F125:S125)/3))*((高値!E125:R125+安値!E125:R125+終値!E125:R125)/3)*出来高!E125:R125)/SUMPRODUCT((((高値!E125:R125+安値!E125:R125+終値!E125:R125)/3)&lt;((高値!F125:S125+安値!F125:S125+終値!F125:S125)/3))*((高値!E125:R125+安値!E125:R125+終値!E125:R125)/3)*出来高!E125:R125)),50))</f>
        <v>51.417453379011668</v>
      </c>
      <c r="S125" s="497" t="str">
        <f>IF($D125="","",IF(AND(終値!E125&lt;終値!O125,$Q125&gt;(IFERROR(100-100/(1+SUMPRODUCT((終値!O125:AB125&gt;終値!P125:AC125)*(終値!O125:AB125-終値!P125:AC125))/SUMPRODUCT((終値!O125:AB125&lt;終値!P125:AC125)*(終値!P125:AC125-終値!O125:AB125))),100))),"強気div▲",IF(AND(終値!E125&gt;終値!O125,$Q125&lt;(IFERROR(100-100/(1+SUMPRODUCT((終値!O125:AB125&gt;終値!P125:AC125)*(終値!O125:AB125-終値!P125:AC125))/SUMPRODUCT((終値!O125:AB125&lt;終値!P125:AC125)*(終値!P125:AC125-終値!O125:AB125))),100))),"弱気div▼","－")))</f>
        <v>－</v>
      </c>
      <c r="T125" s="497" t="str">
        <f t="shared" si="14"/>
        <v>下walk▼</v>
      </c>
      <c r="U125" s="497" t="str">
        <f>IF(終値!A125="","",BB_スイング!BT125)</f>
        <v>二番底W形成</v>
      </c>
      <c r="V125" s="505">
        <f>IF($D125="","",IFERROR(出来高!E125/AVERAGE(出来高!E125:I125),""))</f>
        <v>1.1132958801498127</v>
      </c>
      <c r="W125" s="506" t="str">
        <f>IF($D125="","",IF(AND($D125&gt;$G125,$O125="拡大↑",OR($N125="スクイーズ★",$N125="収縮")),"◎スクイーズブレイク買",IF(AND($D125&gt;=$H125,$R125&gt;=BB設定!$B$10),"○順張り継続(walk)",IF(AND($S125="強気div▲",$D125&gt;$I125,LEFT($U125,4)&lt;&gt;"二番天井"),"○反発(ダイバ)買",IF($U125="二番底W▲","△二番底買(確)",IF($U125="二番底W形成","△二番底形成",IF(LEFT($U125,4)="二番天井","▼二番天井警戒",IF($D125&lt;$J125,"▼-2σ割れ危険",IF(AND($D125&gt;$E125,$K125&lt;0.6,$R125&gt;=50),"・押し目注目",IF($N125="スクイーズ★","☆スクイーズ監視","様子見"))))))))))</f>
        <v>△二番底形成</v>
      </c>
      <c r="X125" s="501">
        <f t="shared" si="20"/>
        <v>0</v>
      </c>
      <c r="Y125" s="498">
        <f t="shared" si="15"/>
        <v>2448</v>
      </c>
      <c r="Z125" s="498">
        <f t="shared" si="16"/>
        <v>2549.3225193868434</v>
      </c>
      <c r="AA125" s="498">
        <f t="shared" si="17"/>
        <v>2411</v>
      </c>
      <c r="AB125" s="498">
        <f t="shared" si="21"/>
        <v>2594.2950387736864</v>
      </c>
      <c r="AC125" s="504">
        <f t="shared" si="18"/>
        <v>3.95</v>
      </c>
      <c r="AD125" s="498">
        <f>IF($D125="","",MIN(終値!E125:I125))</f>
        <v>2411</v>
      </c>
      <c r="AE125" s="500">
        <f t="shared" si="19"/>
        <v>9.8750000000000004E-2</v>
      </c>
    </row>
    <row r="126" spans="1:31">
      <c r="A126" s="497" t="str">
        <f>IF(終値!A126="","",HYPERLINK("https://kabutan.jp/stock/?code="&amp;終値!A126,"📈"))</f>
        <v>📈</v>
      </c>
      <c r="B126" s="497" t="str">
        <f>IF(終値!A126="","",終値!A126)</f>
        <v>9416</v>
      </c>
      <c r="C126" s="496" t="str">
        <f>IF(終値!A126="","",終値!B126)</f>
        <v>ビジョン</v>
      </c>
      <c r="D126" s="498">
        <f>IF(終値!A126="","",終値!E126)</f>
        <v>1022</v>
      </c>
      <c r="E126" s="498">
        <f>IF($D126="","",AVERAGE(終値!E126:X126))</f>
        <v>1015</v>
      </c>
      <c r="F126" s="499">
        <f>IF($D126="","",STDEVP(終値!E126:X126))</f>
        <v>15.023315213360863</v>
      </c>
      <c r="G126" s="498">
        <f>IF($D126="","",$E126+BB設定!$B$4*$F126)</f>
        <v>1045.0466304267218</v>
      </c>
      <c r="H126" s="498">
        <f>IF($D126="","",$E126+BB設定!$B$5*$F126)</f>
        <v>1030.0233152133608</v>
      </c>
      <c r="I126" s="498">
        <f>IF($D126="","",$E126-BB設定!$B$5*$F126)</f>
        <v>999.97668478663911</v>
      </c>
      <c r="J126" s="498">
        <f>IF($D126="","",$E126-BB設定!$B$4*$F126)</f>
        <v>984.95336957327822</v>
      </c>
      <c r="K126" s="503">
        <f t="shared" si="11"/>
        <v>0.61648560754710446</v>
      </c>
      <c r="L126" s="502">
        <f t="shared" si="12"/>
        <v>5.920518310684094</v>
      </c>
      <c r="M126" s="502">
        <f>IF($D126="","",IFERROR(MIN(BB_帯幅!B126:AP126)*100,""))</f>
        <v>5.9134024046043638</v>
      </c>
      <c r="N126" s="497" t="str">
        <f>IF($L126="","",IF($L126&lt;=$M126*BB設定!$B$7,"スクイーズ★",IF($L126&lt;=$M126*1.3,"収縮","－")))</f>
        <v>スクイーズ★</v>
      </c>
      <c r="O126" s="497" t="str">
        <f>IF($D126="","",IF(AND(BB_帯幅!B126&gt;BB_帯幅!C126,BB_帯幅!C126&gt;BB_帯幅!D126),"拡大↑","縮小↓"))</f>
        <v>縮小↓</v>
      </c>
      <c r="P126" s="497" t="str">
        <f t="shared" si="13"/>
        <v>バンド内</v>
      </c>
      <c r="Q126" s="500">
        <f>IF($D126="","",IFERROR(100-100/(1+SUMPRODUCT((終値!E126:R126&gt;終値!F126:S126)*(終値!E126:R126-終値!F126:S126))/SUMPRODUCT((終値!E126:R126&lt;終値!F126:S126)*(終値!F126:S126-終値!E126:R126))),100))</f>
        <v>55.405405405405403</v>
      </c>
      <c r="R126" s="500">
        <f>IF($D126="","",IFERROR(100-100/(1+SUMPRODUCT((((高値!E126:R126+安値!E126:R126+終値!E126:R126)/3)&gt;((高値!F126:S126+安値!F126:S126+終値!F126:S126)/3))*((高値!E126:R126+安値!E126:R126+終値!E126:R126)/3)*出来高!E126:R126)/SUMPRODUCT((((高値!E126:R126+安値!E126:R126+終値!E126:R126)/3)&lt;((高値!F126:S126+安値!F126:S126+終値!F126:S126)/3))*((高値!E126:R126+安値!E126:R126+終値!E126:R126)/3)*出来高!E126:R126)),50))</f>
        <v>39.015767928477061</v>
      </c>
      <c r="S126" s="497" t="str">
        <f>IF($D126="","",IF(AND(終値!E126&lt;終値!O126,$Q126&gt;(IFERROR(100-100/(1+SUMPRODUCT((終値!O126:AB126&gt;終値!P126:AC126)*(終値!O126:AB126-終値!P126:AC126))/SUMPRODUCT((終値!O126:AB126&lt;終値!P126:AC126)*(終値!P126:AC126-終値!O126:AB126))),100))),"強気div▲",IF(AND(終値!E126&gt;終値!O126,$Q126&lt;(IFERROR(100-100/(1+SUMPRODUCT((終値!O126:AB126&gt;終値!P126:AC126)*(終値!O126:AB126-終値!P126:AC126))/SUMPRODUCT((終値!O126:AB126&lt;終値!P126:AC126)*(終値!P126:AC126-終値!O126:AB126))),100))),"弱気div▼","－")))</f>
        <v>－</v>
      </c>
      <c r="T126" s="497" t="str">
        <f t="shared" si="14"/>
        <v>－</v>
      </c>
      <c r="U126" s="497" t="str">
        <f>IF(終値!A126="","",BB_スイング!BT126)</f>
        <v>二番底W形成</v>
      </c>
      <c r="V126" s="505">
        <f>IF($D126="","",IFERROR(出来高!E126/AVERAGE(出来高!E126:I126),""))</f>
        <v>0.76308539944903586</v>
      </c>
      <c r="W126" s="506" t="str">
        <f>IF($D126="","",IF(AND($D126&gt;$G126,$O126="拡大↑",OR($N126="スクイーズ★",$N126="収縮")),"◎スクイーズブレイク買",IF(AND($D126&gt;=$H126,$R126&gt;=BB設定!$B$10),"○順張り継続(walk)",IF(AND($S126="強気div▲",$D126&gt;$I126,LEFT($U126,4)&lt;&gt;"二番天井"),"○反発(ダイバ)買",IF($U126="二番底W▲","△二番底買(確)",IF($U126="二番底W形成","△二番底形成",IF(LEFT($U126,4)="二番天井","▼二番天井警戒",IF($D126&lt;$J126,"▼-2σ割れ危険",IF(AND($D126&gt;$E126,$K126&lt;0.6,$R126&gt;=50),"・押し目注目",IF($N126="スクイーズ★","☆スクイーズ監視","様子見"))))))))))</f>
        <v>△二番底形成</v>
      </c>
      <c r="X126" s="501">
        <f t="shared" si="20"/>
        <v>35</v>
      </c>
      <c r="Y126" s="498">
        <f t="shared" si="15"/>
        <v>1022</v>
      </c>
      <c r="Z126" s="498">
        <f t="shared" si="16"/>
        <v>1030.0233152133608</v>
      </c>
      <c r="AA126" s="498">
        <f t="shared" si="17"/>
        <v>1015</v>
      </c>
      <c r="AB126" s="498">
        <f t="shared" si="21"/>
        <v>1045.0466304267218</v>
      </c>
      <c r="AC126" s="504">
        <f t="shared" si="18"/>
        <v>3.29</v>
      </c>
      <c r="AD126" s="498">
        <f>IF($D126="","",MIN(終値!E126:I126))</f>
        <v>1009</v>
      </c>
      <c r="AE126" s="500">
        <f t="shared" si="19"/>
        <v>35.098739999999999</v>
      </c>
    </row>
    <row r="127" spans="1:31">
      <c r="A127" s="497" t="str">
        <f>IF(終値!A127="","",HYPERLINK("https://kabutan.jp/stock/?code="&amp;終値!A127,"📈"))</f>
        <v>📈</v>
      </c>
      <c r="B127" s="497" t="str">
        <f>IF(終値!A127="","",終値!A127)</f>
        <v>9532</v>
      </c>
      <c r="C127" s="496" t="str">
        <f>IF(終値!A127="","",終値!B127)</f>
        <v>大阪瓦斯</v>
      </c>
      <c r="D127" s="498">
        <f>IF(終値!A127="","",終値!E127)</f>
        <v>5391</v>
      </c>
      <c r="E127" s="498">
        <f>IF($D127="","",AVERAGE(終値!E127:X127))</f>
        <v>5433.1</v>
      </c>
      <c r="F127" s="499">
        <f>IF($D127="","",STDEVP(終値!E127:X127))</f>
        <v>84.108204118266613</v>
      </c>
      <c r="G127" s="498">
        <f>IF($D127="","",$E127+BB設定!$B$4*$F127)</f>
        <v>5601.3164082365338</v>
      </c>
      <c r="H127" s="498">
        <f>IF($D127="","",$E127+BB設定!$B$5*$F127)</f>
        <v>5517.2082041182666</v>
      </c>
      <c r="I127" s="498">
        <f>IF($D127="","",$E127-BB設定!$B$5*$F127)</f>
        <v>5348.9917958817341</v>
      </c>
      <c r="J127" s="498">
        <f>IF($D127="","",$E127-BB設定!$B$4*$F127)</f>
        <v>5264.8835917634669</v>
      </c>
      <c r="K127" s="503">
        <f t="shared" si="11"/>
        <v>0.37486357472095566</v>
      </c>
      <c r="L127" s="502">
        <f t="shared" si="12"/>
        <v>6.1922809532875673</v>
      </c>
      <c r="M127" s="502">
        <f>IF($D127="","",IFERROR(MIN(BB_帯幅!B127:AP127)*100,""))</f>
        <v>4.5104087813050855</v>
      </c>
      <c r="N127" s="497" t="str">
        <f>IF($L127="","",IF($L127&lt;=$M127*BB設定!$B$7,"スクイーズ★",IF($L127&lt;=$M127*1.3,"収縮","－")))</f>
        <v>－</v>
      </c>
      <c r="O127" s="497" t="str">
        <f>IF($D127="","",IF(AND(BB_帯幅!B127&gt;BB_帯幅!C127,BB_帯幅!C127&gt;BB_帯幅!D127),"拡大↑","縮小↓"))</f>
        <v>縮小↓</v>
      </c>
      <c r="P127" s="497" t="str">
        <f t="shared" si="13"/>
        <v>バンド内</v>
      </c>
      <c r="Q127" s="500">
        <f>IF($D127="","",IFERROR(100-100/(1+SUMPRODUCT((終値!E127:R127&gt;終値!F127:S127)*(終値!E127:R127-終値!F127:S127))/SUMPRODUCT((終値!E127:R127&lt;終値!F127:S127)*(終値!F127:S127-終値!E127:R127))),100))</f>
        <v>51.31926121372031</v>
      </c>
      <c r="R127" s="500">
        <f>IF($D127="","",IFERROR(100-100/(1+SUMPRODUCT((((高値!E127:R127+安値!E127:R127+終値!E127:R127)/3)&gt;((高値!F127:S127+安値!F127:S127+終値!F127:S127)/3))*((高値!E127:R127+安値!E127:R127+終値!E127:R127)/3)*出来高!E127:R127)/SUMPRODUCT((((高値!E127:R127+安値!E127:R127+終値!E127:R127)/3)&lt;((高値!F127:S127+安値!F127:S127+終値!F127:S127)/3))*((高値!E127:R127+安値!E127:R127+終値!E127:R127)/3)*出来高!E127:R127)),50))</f>
        <v>50.147877774882645</v>
      </c>
      <c r="S127" s="497" t="str">
        <f>IF($D127="","",IF(AND(終値!E127&lt;終値!O127,$Q127&gt;(IFERROR(100-100/(1+SUMPRODUCT((終値!O127:AB127&gt;終値!P127:AC127)*(終値!O127:AB127-終値!P127:AC127))/SUMPRODUCT((終値!O127:AB127&lt;終値!P127:AC127)*(終値!P127:AC127-終値!O127:AB127))),100))),"強気div▲",IF(AND(終値!E127&gt;終値!O127,$Q127&lt;(IFERROR(100-100/(1+SUMPRODUCT((終値!O127:AB127&gt;終値!P127:AC127)*(終値!O127:AB127-終値!P127:AC127))/SUMPRODUCT((終値!O127:AB127&lt;終値!P127:AC127)*(終値!P127:AC127-終値!O127:AB127))),100))),"弱気div▼","－")))</f>
        <v>－</v>
      </c>
      <c r="T127" s="497" t="str">
        <f t="shared" si="14"/>
        <v>－</v>
      </c>
      <c r="U127" s="497" t="str">
        <f>IF(終値!A127="","",BB_スイング!BT127)</f>
        <v>二番底W形成</v>
      </c>
      <c r="V127" s="505">
        <f>IF($D127="","",IFERROR(出来高!E127/AVERAGE(出来高!E127:I127),""))</f>
        <v>0.99735094100901467</v>
      </c>
      <c r="W127" s="506" t="str">
        <f>IF($D127="","",IF(AND($D127&gt;$G127,$O127="拡大↑",OR($N127="スクイーズ★",$N127="収縮")),"◎スクイーズブレイク買",IF(AND($D127&gt;=$H127,$R127&gt;=BB設定!$B$10),"○順張り継続(walk)",IF(AND($S127="強気div▲",$D127&gt;$I127,LEFT($U127,4)&lt;&gt;"二番天井"),"○反発(ダイバ)買",IF($U127="二番底W▲","△二番底買(確)",IF($U127="二番底W形成","△二番底形成",IF(LEFT($U127,4)="二番天井","▼二番天井警戒",IF($D127&lt;$J127,"▼-2σ割れ危険",IF(AND($D127&gt;$E127,$K127&lt;0.6,$R127&gt;=50),"・押し目注目",IF($N127="スクイーズ★","☆スクイーズ監視","様子見"))))))))))</f>
        <v>△二番底形成</v>
      </c>
      <c r="X127" s="501">
        <f t="shared" si="20"/>
        <v>15</v>
      </c>
      <c r="Y127" s="498">
        <f t="shared" si="15"/>
        <v>5391</v>
      </c>
      <c r="Z127" s="498">
        <f t="shared" si="16"/>
        <v>5517.2082041182666</v>
      </c>
      <c r="AA127" s="498">
        <f t="shared" si="17"/>
        <v>5310</v>
      </c>
      <c r="AB127" s="498">
        <f t="shared" si="21"/>
        <v>5601.3164082365338</v>
      </c>
      <c r="AC127" s="504">
        <f t="shared" si="18"/>
        <v>2.6</v>
      </c>
      <c r="AD127" s="498">
        <f>IF($D127="","",MIN(終値!E127:I127))</f>
        <v>5310</v>
      </c>
      <c r="AE127" s="500">
        <f t="shared" si="19"/>
        <v>15.09873</v>
      </c>
    </row>
    <row r="128" spans="1:31">
      <c r="A128" s="497" t="str">
        <f>IF(終値!A128="","",HYPERLINK("https://kabutan.jp/stock/?code="&amp;終値!A128,"📈"))</f>
        <v>📈</v>
      </c>
      <c r="B128" s="497" t="str">
        <f>IF(終値!A128="","",終値!A128)</f>
        <v>6330</v>
      </c>
      <c r="C128" s="496" t="str">
        <f>IF(終値!A128="","",終値!B128)</f>
        <v>東洋エンジニア</v>
      </c>
      <c r="D128" s="498">
        <f>IF(終値!A128="","",終値!E128)</f>
        <v>2018</v>
      </c>
      <c r="E128" s="498">
        <f>IF($D128="","",AVERAGE(終値!E128:X128))</f>
        <v>1941.1</v>
      </c>
      <c r="F128" s="499">
        <f>IF($D128="","",STDEVP(終値!E128:X128))</f>
        <v>77.871625127513539</v>
      </c>
      <c r="G128" s="498">
        <f>IF($D128="","",$E128+BB設定!$B$4*$F128)</f>
        <v>2096.8432502550268</v>
      </c>
      <c r="H128" s="498">
        <f>IF($D128="","",$E128+BB設定!$B$5*$F128)</f>
        <v>2018.9716251275136</v>
      </c>
      <c r="I128" s="498">
        <f>IF($D128="","",$E128-BB設定!$B$5*$F128)</f>
        <v>1863.2283748724863</v>
      </c>
      <c r="J128" s="498">
        <f>IF($D128="","",$E128-BB設定!$B$4*$F128)</f>
        <v>1785.3567497449728</v>
      </c>
      <c r="K128" s="503">
        <f t="shared" si="11"/>
        <v>0.74688068302824595</v>
      </c>
      <c r="L128" s="502">
        <f t="shared" si="12"/>
        <v>16.046906419558702</v>
      </c>
      <c r="M128" s="502">
        <f>IF($D128="","",IFERROR(MIN(BB_帯幅!B128:AP128)*100,""))</f>
        <v>14.651179608372638</v>
      </c>
      <c r="N128" s="497" t="str">
        <f>IF($L128="","",IF($L128&lt;=$M128*BB設定!$B$7,"スクイーズ★",IF($L128&lt;=$M128*1.3,"収縮","－")))</f>
        <v>スクイーズ★</v>
      </c>
      <c r="O128" s="497" t="str">
        <f>IF($D128="","",IF(AND(BB_帯幅!B128&gt;BB_帯幅!C128,BB_帯幅!C128&gt;BB_帯幅!D128),"拡大↑","縮小↓"))</f>
        <v>拡大↑</v>
      </c>
      <c r="P128" s="497" t="str">
        <f t="shared" si="13"/>
        <v>バンド内</v>
      </c>
      <c r="Q128" s="500">
        <f>IF($D128="","",IFERROR(100-100/(1+SUMPRODUCT((終値!E128:R128&gt;終値!F128:S128)*(終値!E128:R128-終値!F128:S128))/SUMPRODUCT((終値!E128:R128&lt;終値!F128:S128)*(終値!F128:S128-終値!E128:R128))),100))</f>
        <v>55.399473222124669</v>
      </c>
      <c r="R128" s="500">
        <f>IF($D128="","",IFERROR(100-100/(1+SUMPRODUCT((((高値!E128:R128+安値!E128:R128+終値!E128:R128)/3)&gt;((高値!F128:S128+安値!F128:S128+終値!F128:S128)/3))*((高値!E128:R128+安値!E128:R128+終値!E128:R128)/3)*出来高!E128:R128)/SUMPRODUCT((((高値!E128:R128+安値!E128:R128+終値!E128:R128)/3)&lt;((高値!F128:S128+安値!F128:S128+終値!F128:S128)/3))*((高値!E128:R128+安値!E128:R128+終値!E128:R128)/3)*出来高!E128:R128)),50))</f>
        <v>50.004119072189482</v>
      </c>
      <c r="S128" s="497" t="str">
        <f>IF($D128="","",IF(AND(終値!E128&lt;終値!O128,$Q128&gt;(IFERROR(100-100/(1+SUMPRODUCT((終値!O128:AB128&gt;終値!P128:AC128)*(終値!O128:AB128-終値!P128:AC128))/SUMPRODUCT((終値!O128:AB128&lt;終値!P128:AC128)*(終値!P128:AC128-終値!O128:AB128))),100))),"強気div▲",IF(AND(終値!E128&gt;終値!O128,$Q128&lt;(IFERROR(100-100/(1+SUMPRODUCT((終値!O128:AB128&gt;終値!P128:AC128)*(終値!O128:AB128-終値!P128:AC128))/SUMPRODUCT((終値!O128:AB128&lt;終値!P128:AC128)*(終値!P128:AC128-終値!O128:AB128))),100))),"弱気div▼","－")))</f>
        <v>－</v>
      </c>
      <c r="T128" s="497" t="str">
        <f t="shared" si="14"/>
        <v>－</v>
      </c>
      <c r="U128" s="497" t="str">
        <f>IF(終値!A128="","",BB_スイング!BT128)</f>
        <v>二番底W形成</v>
      </c>
      <c r="V128" s="505">
        <f>IF($D128="","",IFERROR(出来高!E128/AVERAGE(出来高!E128:I128),""))</f>
        <v>0.82362394535958217</v>
      </c>
      <c r="W128" s="506" t="str">
        <f>IF($D128="","",IF(AND($D128&gt;$G128,$O128="拡大↑",OR($N128="スクイーズ★",$N128="収縮")),"◎スクイーズブレイク買",IF(AND($D128&gt;=$H128,$R128&gt;=BB設定!$B$10),"○順張り継続(walk)",IF(AND($S128="強気div▲",$D128&gt;$I128,LEFT($U128,4)&lt;&gt;"二番天井"),"○反発(ダイバ)買",IF($U128="二番底W▲","△二番底買(確)",IF($U128="二番底W形成","△二番底形成",IF(LEFT($U128,4)="二番天井","▼二番天井警戒",IF($D128&lt;$J128,"▼-2σ割れ危険",IF(AND($D128&gt;$E128,$K128&lt;0.6,$R128&gt;=50),"・押し目注目",IF($N128="スクイーズ★","☆スクイーズ監視","様子見"))))))))))</f>
        <v>△二番底形成</v>
      </c>
      <c r="X128" s="501">
        <f t="shared" si="20"/>
        <v>50</v>
      </c>
      <c r="Y128" s="498">
        <f t="shared" si="15"/>
        <v>2018</v>
      </c>
      <c r="Z128" s="498">
        <f t="shared" si="16"/>
        <v>2018.9716251275136</v>
      </c>
      <c r="AA128" s="498">
        <f t="shared" si="17"/>
        <v>1941.1</v>
      </c>
      <c r="AB128" s="498">
        <f t="shared" si="21"/>
        <v>2096.8432502550268</v>
      </c>
      <c r="AC128" s="504">
        <f t="shared" si="18"/>
        <v>1.03</v>
      </c>
      <c r="AD128" s="498">
        <f>IF($D128="","",MIN(終値!E128:I128))</f>
        <v>1897</v>
      </c>
      <c r="AE128" s="500">
        <f t="shared" si="19"/>
        <v>50.09872</v>
      </c>
    </row>
    <row r="129" spans="1:31" ht="24">
      <c r="A129" s="497" t="str">
        <f>IF(終値!A129="","",HYPERLINK("https://kabutan.jp/stock/?code="&amp;終値!A129,"📈"))</f>
        <v>📈</v>
      </c>
      <c r="B129" s="497" t="str">
        <f>IF(終値!A129="","",終値!A129)</f>
        <v>4082</v>
      </c>
      <c r="C129" s="496" t="str">
        <f>IF(終値!A129="","",終値!B129)</f>
        <v>第一稀元素化学工</v>
      </c>
      <c r="D129" s="498">
        <f>IF(終値!A129="","",終値!E129)</f>
        <v>1921</v>
      </c>
      <c r="E129" s="498">
        <f>IF($D129="","",AVERAGE(終値!E129:X129))</f>
        <v>1844.35</v>
      </c>
      <c r="F129" s="499">
        <f>IF($D129="","",STDEVP(終値!E129:X129))</f>
        <v>85.296702749871883</v>
      </c>
      <c r="G129" s="498">
        <f>IF($D129="","",$E129+BB設定!$B$4*$F129)</f>
        <v>2014.9434054997437</v>
      </c>
      <c r="H129" s="498">
        <f>IF($D129="","",$E129+BB設定!$B$5*$F129)</f>
        <v>1929.6467027498718</v>
      </c>
      <c r="I129" s="498">
        <f>IF($D129="","",$E129-BB設定!$B$5*$F129)</f>
        <v>1759.053297250128</v>
      </c>
      <c r="J129" s="498">
        <f>IF($D129="","",$E129-BB設定!$B$4*$F129)</f>
        <v>1673.7565945002561</v>
      </c>
      <c r="K129" s="503">
        <f t="shared" si="11"/>
        <v>0.72465698417666924</v>
      </c>
      <c r="L129" s="502">
        <f t="shared" si="12"/>
        <v>18.499027353782502</v>
      </c>
      <c r="M129" s="502">
        <f>IF($D129="","",IFERROR(MIN(BB_帯幅!B129:AP129)*100,""))</f>
        <v>10.205391466364411</v>
      </c>
      <c r="N129" s="497" t="str">
        <f>IF($L129="","",IF($L129&lt;=$M129*BB設定!$B$7,"スクイーズ★",IF($L129&lt;=$M129*1.3,"収縮","－")))</f>
        <v>－</v>
      </c>
      <c r="O129" s="497" t="str">
        <f>IF($D129="","",IF(AND(BB_帯幅!B129&gt;BB_帯幅!C129,BB_帯幅!C129&gt;BB_帯幅!D129),"拡大↑","縮小↓"))</f>
        <v>縮小↓</v>
      </c>
      <c r="P129" s="497" t="str">
        <f t="shared" si="13"/>
        <v>バンド内</v>
      </c>
      <c r="Q129" s="500">
        <f>IF($D129="","",IFERROR(100-100/(1+SUMPRODUCT((終値!E129:R129&gt;終値!F129:S129)*(終値!E129:R129-終値!F129:S129))/SUMPRODUCT((終値!E129:R129&lt;終値!F129:S129)*(終値!F129:S129-終値!E129:R129))),100))</f>
        <v>52.919708029197082</v>
      </c>
      <c r="R129" s="500">
        <f>IF($D129="","",IFERROR(100-100/(1+SUMPRODUCT((((高値!E129:R129+安値!E129:R129+終値!E129:R129)/3)&gt;((高値!F129:S129+安値!F129:S129+終値!F129:S129)/3))*((高値!E129:R129+安値!E129:R129+終値!E129:R129)/3)*出来高!E129:R129)/SUMPRODUCT((((高値!E129:R129+安値!E129:R129+終値!E129:R129)/3)&lt;((高値!F129:S129+安値!F129:S129+終値!F129:S129)/3))*((高値!E129:R129+安値!E129:R129+終値!E129:R129)/3)*出来高!E129:R129)),50))</f>
        <v>49.752996438974108</v>
      </c>
      <c r="S129" s="497" t="str">
        <f>IF($D129="","",IF(AND(終値!E129&lt;終値!O129,$Q129&gt;(IFERROR(100-100/(1+SUMPRODUCT((終値!O129:AB129&gt;終値!P129:AC129)*(終値!O129:AB129-終値!P129:AC129))/SUMPRODUCT((終値!O129:AB129&lt;終値!P129:AC129)*(終値!P129:AC129-終値!O129:AB129))),100))),"強気div▲",IF(AND(終値!E129&gt;終値!O129,$Q129&lt;(IFERROR(100-100/(1+SUMPRODUCT((終値!O129:AB129&gt;終値!P129:AC129)*(終値!O129:AB129-終値!P129:AC129))/SUMPRODUCT((終値!O129:AB129&lt;終値!P129:AC129)*(終値!P129:AC129-終値!O129:AB129))),100))),"弱気div▼","－")))</f>
        <v>－</v>
      </c>
      <c r="T129" s="497" t="str">
        <f t="shared" si="14"/>
        <v>－</v>
      </c>
      <c r="U129" s="497" t="str">
        <f>IF(終値!A129="","",BB_スイング!BT129)</f>
        <v>二番底W▲</v>
      </c>
      <c r="V129" s="505">
        <f>IF($D129="","",IFERROR(出来高!E129/AVERAGE(出来高!E129:I129),""))</f>
        <v>0.80073108081406841</v>
      </c>
      <c r="W129" s="506" t="str">
        <f>IF($D129="","",IF(AND($D129&gt;$G129,$O129="拡大↑",OR($N129="スクイーズ★",$N129="収縮")),"◎スクイーズブレイク買",IF(AND($D129&gt;=$H129,$R129&gt;=BB設定!$B$10),"○順張り継続(walk)",IF(AND($S129="強気div▲",$D129&gt;$I129,LEFT($U129,4)&lt;&gt;"二番天井"),"○反発(ダイバ)買",IF($U129="二番底W▲","△二番底買(確)",IF($U129="二番底W形成","△二番底形成",IF(LEFT($U129,4)="二番天井","▼二番天井警戒",IF($D129&lt;$J129,"▼-2σ割れ危険",IF(AND($D129&gt;$E129,$K129&lt;0.6,$R129&gt;=50),"・押し目注目",IF($N129="スクイーズ★","☆スクイーズ監視","様子見"))))))))))</f>
        <v>△二番底買(確)</v>
      </c>
      <c r="X129" s="501">
        <f t="shared" si="20"/>
        <v>15</v>
      </c>
      <c r="Y129" s="498">
        <f t="shared" si="15"/>
        <v>1921</v>
      </c>
      <c r="Z129" s="498">
        <f t="shared" si="16"/>
        <v>1929.6467027498718</v>
      </c>
      <c r="AA129" s="498">
        <f t="shared" si="17"/>
        <v>1844.35</v>
      </c>
      <c r="AB129" s="498">
        <f t="shared" si="21"/>
        <v>2014.9434054997437</v>
      </c>
      <c r="AC129" s="504">
        <f t="shared" si="18"/>
        <v>1.23</v>
      </c>
      <c r="AD129" s="498">
        <f>IF($D129="","",MIN(終値!E129:I129))</f>
        <v>1755</v>
      </c>
      <c r="AE129" s="500">
        <f t="shared" si="19"/>
        <v>15.098710000000001</v>
      </c>
    </row>
    <row r="130" spans="1:31">
      <c r="A130" s="497" t="str">
        <f>IF(終値!A130="","",HYPERLINK("https://kabutan.jp/stock/?code="&amp;終値!A130,"📈"))</f>
        <v>📈</v>
      </c>
      <c r="B130" s="497" t="str">
        <f>IF(終値!A130="","",終値!A130)</f>
        <v>4519</v>
      </c>
      <c r="C130" s="496" t="str">
        <f>IF(終値!A130="","",終値!B130)</f>
        <v>中外製薬</v>
      </c>
      <c r="D130" s="498">
        <f>IF(終値!A130="","",終値!E130)</f>
        <v>6764</v>
      </c>
      <c r="E130" s="498">
        <f>IF($D130="","",AVERAGE(終値!E130:X130))</f>
        <v>7099.1</v>
      </c>
      <c r="F130" s="499">
        <f>IF($D130="","",STDEVP(終値!E130:X130))</f>
        <v>248.49967806820192</v>
      </c>
      <c r="G130" s="498">
        <f>IF($D130="","",$E130+BB設定!$B$4*$F130)</f>
        <v>7596.0993561364039</v>
      </c>
      <c r="H130" s="498">
        <f>IF($D130="","",$E130+BB設定!$B$5*$F130)</f>
        <v>7347.5996780682026</v>
      </c>
      <c r="I130" s="498">
        <f>IF($D130="","",$E130-BB設定!$B$5*$F130)</f>
        <v>6850.6003219317981</v>
      </c>
      <c r="J130" s="498">
        <f>IF($D130="","",$E130-BB設定!$B$4*$F130)</f>
        <v>6602.1006438635968</v>
      </c>
      <c r="K130" s="503">
        <f t="shared" si="11"/>
        <v>0.16287682683835231</v>
      </c>
      <c r="L130" s="502">
        <f t="shared" si="12"/>
        <v>14.001756733569144</v>
      </c>
      <c r="M130" s="502">
        <f>IF($D130="","",IFERROR(MIN(BB_帯幅!B130:AP130)*100,""))</f>
        <v>3.6353537518605239</v>
      </c>
      <c r="N130" s="497" t="str">
        <f>IF($L130="","",IF($L130&lt;=$M130*BB設定!$B$7,"スクイーズ★",IF($L130&lt;=$M130*1.3,"収縮","－")))</f>
        <v>－</v>
      </c>
      <c r="O130" s="497" t="str">
        <f>IF($D130="","",IF(AND(BB_帯幅!B130&gt;BB_帯幅!C130,BB_帯幅!C130&gt;BB_帯幅!D130),"拡大↑","縮小↓"))</f>
        <v>拡大↑</v>
      </c>
      <c r="P130" s="497" t="str">
        <f t="shared" si="13"/>
        <v>-1σ下</v>
      </c>
      <c r="Q130" s="500">
        <f>IF($D130="","",IFERROR(100-100/(1+SUMPRODUCT((終値!E130:R130&gt;終値!F130:S130)*(終値!E130:R130-終値!F130:S130))/SUMPRODUCT((終値!E130:R130&lt;終値!F130:S130)*(終値!F130:S130-終値!E130:R130))),100))</f>
        <v>36.830480397570398</v>
      </c>
      <c r="R130" s="500">
        <f>IF($D130="","",IFERROR(100-100/(1+SUMPRODUCT((((高値!E130:R130+安値!E130:R130+終値!E130:R130)/3)&gt;((高値!F130:S130+安値!F130:S130+終値!F130:S130)/3))*((高値!E130:R130+安値!E130:R130+終値!E130:R130)/3)*出来高!E130:R130)/SUMPRODUCT((((高値!E130:R130+安値!E130:R130+終値!E130:R130)/3)&lt;((高値!F130:S130+安値!F130:S130+終値!F130:S130)/3))*((高値!E130:R130+安値!E130:R130+終値!E130:R130)/3)*出来高!E130:R130)),50))</f>
        <v>49.218699439580149</v>
      </c>
      <c r="S130" s="497" t="str">
        <f>IF($D130="","",IF(AND(終値!E130&lt;終値!O130,$Q130&gt;(IFERROR(100-100/(1+SUMPRODUCT((終値!O130:AB130&gt;終値!P130:AC130)*(終値!O130:AB130-終値!P130:AC130))/SUMPRODUCT((終値!O130:AB130&lt;終値!P130:AC130)*(終値!P130:AC130-終値!O130:AB130))),100))),"強気div▲",IF(AND(終値!E130&gt;終値!O130,$Q130&lt;(IFERROR(100-100/(1+SUMPRODUCT((終値!O130:AB130&gt;終値!P130:AC130)*(終値!O130:AB130-終値!P130:AC130))/SUMPRODUCT((終値!O130:AB130&lt;終値!P130:AC130)*(終値!P130:AC130-終値!O130:AB130))),100))),"弱気div▼","－")))</f>
        <v>－</v>
      </c>
      <c r="T130" s="497" t="str">
        <f t="shared" si="14"/>
        <v>下walk▼</v>
      </c>
      <c r="U130" s="497" t="str">
        <f>IF(終値!A130="","",BB_スイング!BT130)</f>
        <v>二番底W形成</v>
      </c>
      <c r="V130" s="505">
        <f>IF($D130="","",IFERROR(出来高!E130/AVERAGE(出来高!E130:I130),""))</f>
        <v>1.0250255662018068</v>
      </c>
      <c r="W130" s="506" t="str">
        <f>IF($D130="","",IF(AND($D130&gt;$G130,$O130="拡大↑",OR($N130="スクイーズ★",$N130="収縮")),"◎スクイーズブレイク買",IF(AND($D130&gt;=$H130,$R130&gt;=BB設定!$B$10),"○順張り継続(walk)",IF(AND($S130="強気div▲",$D130&gt;$I130,LEFT($U130,4)&lt;&gt;"二番天井"),"○反発(ダイバ)買",IF($U130="二番底W▲","△二番底買(確)",IF($U130="二番底W形成","△二番底形成",IF(LEFT($U130,4)="二番天井","▼二番天井警戒",IF($D130&lt;$J130,"▼-2σ割れ危険",IF(AND($D130&gt;$E130,$K130&lt;0.6,$R130&gt;=50),"・押し目注目",IF($N130="スクイーズ★","☆スクイーズ監視","様子見"))))))))))</f>
        <v>△二番底形成</v>
      </c>
      <c r="X130" s="501">
        <f t="shared" si="20"/>
        <v>0</v>
      </c>
      <c r="Y130" s="498">
        <f t="shared" si="15"/>
        <v>6764</v>
      </c>
      <c r="Z130" s="498">
        <f t="shared" si="16"/>
        <v>7347.5996780682026</v>
      </c>
      <c r="AA130" s="498">
        <f t="shared" si="17"/>
        <v>6680</v>
      </c>
      <c r="AB130" s="498">
        <f t="shared" si="21"/>
        <v>7596.0993561364039</v>
      </c>
      <c r="AC130" s="504">
        <f t="shared" si="18"/>
        <v>9.91</v>
      </c>
      <c r="AD130" s="498">
        <f>IF($D130="","",MIN(終値!E130:I130))</f>
        <v>6680</v>
      </c>
      <c r="AE130" s="500">
        <f t="shared" si="19"/>
        <v>9.8699999999999996E-2</v>
      </c>
    </row>
    <row r="131" spans="1:31" ht="24">
      <c r="A131" s="497" t="str">
        <f>IF(終値!A131="","",HYPERLINK("https://kabutan.jp/stock/?code="&amp;終値!A131,"📈"))</f>
        <v>📈</v>
      </c>
      <c r="B131" s="497" t="str">
        <f>IF(終値!A131="","",終値!A131)</f>
        <v>2160</v>
      </c>
      <c r="C131" s="496" t="str">
        <f>IF(終値!A131="","",終値!B131)</f>
        <v>ジーエヌアイグループ</v>
      </c>
      <c r="D131" s="498">
        <f>IF(終値!A131="","",終値!E131)</f>
        <v>2719</v>
      </c>
      <c r="E131" s="498">
        <f>IF($D131="","",AVERAGE(終値!E131:X131))</f>
        <v>2531.3000000000002</v>
      </c>
      <c r="F131" s="499">
        <f>IF($D131="","",STDEVP(終値!E131:X131))</f>
        <v>96.422559600956447</v>
      </c>
      <c r="G131" s="498">
        <f>IF($D131="","",$E131+BB設定!$B$4*$F131)</f>
        <v>2724.1451192019131</v>
      </c>
      <c r="H131" s="498">
        <f>IF($D131="","",$E131+BB設定!$B$5*$F131)</f>
        <v>2627.7225596009566</v>
      </c>
      <c r="I131" s="498">
        <f>IF($D131="","",$E131-BB設定!$B$5*$F131)</f>
        <v>2434.8774403990437</v>
      </c>
      <c r="J131" s="498">
        <f>IF($D131="","",$E131-BB設定!$B$4*$F131)</f>
        <v>2338.4548807980873</v>
      </c>
      <c r="K131" s="503">
        <f t="shared" si="11"/>
        <v>0.98665997038658249</v>
      </c>
      <c r="L131" s="502">
        <f t="shared" si="12"/>
        <v>15.236844246190723</v>
      </c>
      <c r="M131" s="502">
        <f>IF($D131="","",IFERROR(MIN(BB_帯幅!B131:AP131)*100,""))</f>
        <v>13.965006835811034</v>
      </c>
      <c r="N131" s="497" t="str">
        <f>IF($L131="","",IF($L131&lt;=$M131*BB設定!$B$7,"スクイーズ★",IF($L131&lt;=$M131*1.3,"収縮","－")))</f>
        <v>スクイーズ★</v>
      </c>
      <c r="O131" s="497" t="str">
        <f>IF($D131="","",IF(AND(BB_帯幅!B131&gt;BB_帯幅!C131,BB_帯幅!C131&gt;BB_帯幅!D131),"拡大↑","縮小↓"))</f>
        <v>縮小↓</v>
      </c>
      <c r="P131" s="497" t="str">
        <f t="shared" si="13"/>
        <v>+1σ上</v>
      </c>
      <c r="Q131" s="500">
        <f>IF($D131="","",IFERROR(100-100/(1+SUMPRODUCT((終値!E131:R131&gt;終値!F131:S131)*(終値!E131:R131-終値!F131:S131))/SUMPRODUCT((終値!E131:R131&lt;終値!F131:S131)*(終値!F131:S131-終値!E131:R131))),100))</f>
        <v>60.08230452674897</v>
      </c>
      <c r="R131" s="500">
        <f>IF($D131="","",IFERROR(100-100/(1+SUMPRODUCT((((高値!E131:R131+安値!E131:R131+終値!E131:R131)/3)&gt;((高値!F131:S131+安値!F131:S131+終値!F131:S131)/3))*((高値!E131:R131+安値!E131:R131+終値!E131:R131)/3)*出来高!E131:R131)/SUMPRODUCT((((高値!E131:R131+安値!E131:R131+終値!E131:R131)/3)&lt;((高値!F131:S131+安値!F131:S131+終値!F131:S131)/3))*((高値!E131:R131+安値!E131:R131+終値!E131:R131)/3)*出来高!E131:R131)),50))</f>
        <v>58.657333376995737</v>
      </c>
      <c r="S131" s="497" t="str">
        <f>IF($D131="","",IF(AND(終値!E131&lt;終値!O131,$Q131&gt;(IFERROR(100-100/(1+SUMPRODUCT((終値!O131:AB131&gt;終値!P131:AC131)*(終値!O131:AB131-終値!P131:AC131))/SUMPRODUCT((終値!O131:AB131&lt;終値!P131:AC131)*(終値!P131:AC131-終値!O131:AB131))),100))),"強気div▲",IF(AND(終値!E131&gt;終値!O131,$Q131&lt;(IFERROR(100-100/(1+SUMPRODUCT((終値!O131:AB131&gt;終値!P131:AC131)*(終値!O131:AB131-終値!P131:AC131))/SUMPRODUCT((終値!O131:AB131&lt;終値!P131:AC131)*(終値!P131:AC131-終値!O131:AB131))),100))),"弱気div▼","－")))</f>
        <v>－</v>
      </c>
      <c r="T131" s="497" t="str">
        <f t="shared" si="14"/>
        <v>上walk▲</v>
      </c>
      <c r="U131" s="497" t="str">
        <f>IF(終値!A131="","",BB_スイング!BT131)</f>
        <v>－</v>
      </c>
      <c r="V131" s="505">
        <f>IF($D131="","",IFERROR(出来高!E131/AVERAGE(出来高!E131:I131),""))</f>
        <v>1.3565593464680441</v>
      </c>
      <c r="W131" s="506" t="str">
        <f>IF($D131="","",IF(AND($D131&gt;$G131,$O131="拡大↑",OR($N131="スクイーズ★",$N131="収縮")),"◎スクイーズブレイク買",IF(AND($D131&gt;=$H131,$R131&gt;=BB設定!$B$10),"○順張り継続(walk)",IF(AND($S131="強気div▲",$D131&gt;$I131,LEFT($U131,4)&lt;&gt;"二番天井"),"○反発(ダイバ)買",IF($U131="二番底W▲","△二番底買(確)",IF($U131="二番底W形成","△二番底形成",IF(LEFT($U131,4)="二番天井","▼二番天井警戒",IF($D131&lt;$J131,"▼-2σ割れ危険",IF(AND($D131&gt;$E131,$K131&lt;0.6,$R131&gt;=50),"・押し目注目",IF($N131="スクイーズ★","☆スクイーズ監視","様子見"))))))))))</f>
        <v>☆スクイーズ監視</v>
      </c>
      <c r="X131" s="501">
        <f t="shared" si="20"/>
        <v>52</v>
      </c>
      <c r="Y131" s="498">
        <f t="shared" si="15"/>
        <v>2719</v>
      </c>
      <c r="Z131" s="498">
        <f t="shared" si="16"/>
        <v>2627.7225596009566</v>
      </c>
      <c r="AA131" s="498">
        <f t="shared" si="17"/>
        <v>2531.3000000000002</v>
      </c>
      <c r="AB131" s="498">
        <f t="shared" si="21"/>
        <v>2724.1451192019131</v>
      </c>
      <c r="AC131" s="504">
        <f t="shared" si="18"/>
        <v>0.03</v>
      </c>
      <c r="AD131" s="498">
        <f>IF($D131="","",MIN(終値!E131:I131))</f>
        <v>2475</v>
      </c>
      <c r="AE131" s="500">
        <f t="shared" si="19"/>
        <v>52.098689999999998</v>
      </c>
    </row>
    <row r="132" spans="1:31">
      <c r="A132" s="497" t="str">
        <f>IF(終値!A132="","",HYPERLINK("https://kabutan.jp/stock/?code="&amp;終値!A132,"📈"))</f>
        <v>📈</v>
      </c>
      <c r="B132" s="497" t="str">
        <f>IF(終値!A132="","",終値!A132)</f>
        <v>6227</v>
      </c>
      <c r="C132" s="496" t="str">
        <f>IF(終値!A132="","",終値!B132)</f>
        <v>ＡＩメカテック</v>
      </c>
      <c r="D132" s="498">
        <f>IF(終値!A132="","",終値!E132)</f>
        <v>7400</v>
      </c>
      <c r="E132" s="498">
        <f>IF($D132="","",AVERAGE(終値!E132:X132))</f>
        <v>6814.5</v>
      </c>
      <c r="F132" s="499">
        <f>IF($D132="","",STDEVP(終値!E132:X132))</f>
        <v>671.94103163893783</v>
      </c>
      <c r="G132" s="498">
        <f>IF($D132="","",$E132+BB設定!$B$4*$F132)</f>
        <v>8158.3820632778752</v>
      </c>
      <c r="H132" s="498">
        <f>IF($D132="","",$E132+BB設定!$B$5*$F132)</f>
        <v>7486.4410316389376</v>
      </c>
      <c r="I132" s="498">
        <f>IF($D132="","",$E132-BB設定!$B$5*$F132)</f>
        <v>6142.5589683610624</v>
      </c>
      <c r="J132" s="498">
        <f>IF($D132="","",$E132-BB設定!$B$4*$F132)</f>
        <v>5470.6179367221248</v>
      </c>
      <c r="K132" s="503">
        <f t="shared" si="11"/>
        <v>0.71783905597039577</v>
      </c>
      <c r="L132" s="502">
        <f t="shared" si="12"/>
        <v>39.441839115940283</v>
      </c>
      <c r="M132" s="502">
        <f>IF($D132="","",IFERROR(MIN(BB_帯幅!B132:AP132)*100,""))</f>
        <v>26.293077446366858</v>
      </c>
      <c r="N132" s="497" t="str">
        <f>IF($L132="","",IF($L132&lt;=$M132*BB設定!$B$7,"スクイーズ★",IF($L132&lt;=$M132*1.3,"収縮","－")))</f>
        <v>－</v>
      </c>
      <c r="O132" s="497" t="str">
        <f>IF($D132="","",IF(AND(BB_帯幅!B132&gt;BB_帯幅!C132,BB_帯幅!C132&gt;BB_帯幅!D132),"拡大↑","縮小↓"))</f>
        <v>縮小↓</v>
      </c>
      <c r="P132" s="497" t="str">
        <f t="shared" si="13"/>
        <v>バンド内</v>
      </c>
      <c r="Q132" s="500">
        <f>IF($D132="","",IFERROR(100-100/(1+SUMPRODUCT((終値!E132:R132&gt;終値!F132:S132)*(終値!E132:R132-終値!F132:S132))/SUMPRODUCT((終値!E132:R132&lt;終値!F132:S132)*(終値!F132:S132-終値!E132:R132))),100))</f>
        <v>53.634577603143413</v>
      </c>
      <c r="R132" s="500">
        <f>IF($D132="","",IFERROR(100-100/(1+SUMPRODUCT((((高値!E132:R132+安値!E132:R132+終値!E132:R132)/3)&gt;((高値!F132:S132+安値!F132:S132+終値!F132:S132)/3))*((高値!E132:R132+安値!E132:R132+終値!E132:R132)/3)*出来高!E132:R132)/SUMPRODUCT((((高値!E132:R132+安値!E132:R132+終値!E132:R132)/3)&lt;((高値!F132:S132+安値!F132:S132+終値!F132:S132)/3))*((高値!E132:R132+安値!E132:R132+終値!E132:R132)/3)*出来高!E132:R132)),50))</f>
        <v>39.676622659881595</v>
      </c>
      <c r="S132" s="497" t="str">
        <f>IF($D132="","",IF(AND(終値!E132&lt;終値!O132,$Q132&gt;(IFERROR(100-100/(1+SUMPRODUCT((終値!O132:AB132&gt;終値!P132:AC132)*(終値!O132:AB132-終値!P132:AC132))/SUMPRODUCT((終値!O132:AB132&lt;終値!P132:AC132)*(終値!P132:AC132-終値!O132:AB132))),100))),"強気div▲",IF(AND(終値!E132&gt;終値!O132,$Q132&lt;(IFERROR(100-100/(1+SUMPRODUCT((終値!O132:AB132&gt;終値!P132:AC132)*(終値!O132:AB132-終値!P132:AC132))/SUMPRODUCT((終値!O132:AB132&lt;終値!P132:AC132)*(終値!P132:AC132-終値!O132:AB132))),100))),"弱気div▼","－")))</f>
        <v>－</v>
      </c>
      <c r="T132" s="497" t="str">
        <f t="shared" si="14"/>
        <v>－</v>
      </c>
      <c r="U132" s="497" t="str">
        <f>IF(終値!A132="","",BB_スイング!BT132)</f>
        <v>－</v>
      </c>
      <c r="V132" s="505">
        <f>IF($D132="","",IFERROR(出来高!E132/AVERAGE(出来高!E132:I132),""))</f>
        <v>0.82413031474323584</v>
      </c>
      <c r="W132" s="506" t="str">
        <f>IF($D132="","",IF(AND($D132&gt;$G132,$O132="拡大↑",OR($N132="スクイーズ★",$N132="収縮")),"◎スクイーズブレイク買",IF(AND($D132&gt;=$H132,$R132&gt;=BB設定!$B$10),"○順張り継続(walk)",IF(AND($S132="強気div▲",$D132&gt;$I132,LEFT($U132,4)&lt;&gt;"二番天井"),"○反発(ダイバ)買",IF($U132="二番底W▲","△二番底買(確)",IF($U132="二番底W形成","△二番底形成",IF(LEFT($U132,4)="二番天井","▼二番天井警戒",IF($D132&lt;$J132,"▼-2σ割れ危険",IF(AND($D132&gt;$E132,$K132&lt;0.6,$R132&gt;=50),"・押し目注目",IF($N132="スクイーズ★","☆スクイーズ監視","様子見"))))))))))</f>
        <v>様子見</v>
      </c>
      <c r="X132" s="501">
        <f t="shared" si="20"/>
        <v>15</v>
      </c>
      <c r="Y132" s="498">
        <f t="shared" si="15"/>
        <v>7400</v>
      </c>
      <c r="Z132" s="498">
        <f t="shared" si="16"/>
        <v>7486.4410316389376</v>
      </c>
      <c r="AA132" s="498">
        <f t="shared" si="17"/>
        <v>6814.5</v>
      </c>
      <c r="AB132" s="498">
        <f t="shared" si="21"/>
        <v>8158.3820632778752</v>
      </c>
      <c r="AC132" s="504">
        <f t="shared" si="18"/>
        <v>1.3</v>
      </c>
      <c r="AD132" s="498">
        <f>IF($D132="","",MIN(終値!E132:I132))</f>
        <v>6470</v>
      </c>
      <c r="AE132" s="500">
        <f t="shared" si="19"/>
        <v>15.09868</v>
      </c>
    </row>
    <row r="133" spans="1:31">
      <c r="A133" s="497" t="str">
        <f>IF(終値!A133="","",HYPERLINK("https://kabutan.jp/stock/?code="&amp;終値!A133,"📈"))</f>
        <v>📈</v>
      </c>
      <c r="B133" s="497" t="str">
        <f>IF(終値!A133="","",終値!A133)</f>
        <v>6327</v>
      </c>
      <c r="C133" s="496" t="str">
        <f>IF(終値!A133="","",終値!B133)</f>
        <v>北川精機</v>
      </c>
      <c r="D133" s="498">
        <f>IF(終値!A133="","",終値!E133)</f>
        <v>3350</v>
      </c>
      <c r="E133" s="498">
        <f>IF($D133="","",AVERAGE(終値!E133:X133))</f>
        <v>3955.8</v>
      </c>
      <c r="F133" s="499">
        <f>IF($D133="","",STDEVP(終値!E133:X133))</f>
        <v>978.81324061334601</v>
      </c>
      <c r="G133" s="498">
        <f>IF($D133="","",$E133+BB設定!$B$4*$F133)</f>
        <v>5913.426481226692</v>
      </c>
      <c r="H133" s="498">
        <f>IF($D133="","",$E133+BB設定!$B$5*$F133)</f>
        <v>4934.6132406133465</v>
      </c>
      <c r="I133" s="498">
        <f>IF($D133="","",$E133-BB設定!$B$5*$F133)</f>
        <v>2976.9867593866543</v>
      </c>
      <c r="J133" s="498">
        <f>IF($D133="","",$E133-BB設定!$B$4*$F133)</f>
        <v>1998.1735187733082</v>
      </c>
      <c r="K133" s="503">
        <f t="shared" si="11"/>
        <v>0.34527181109125771</v>
      </c>
      <c r="L133" s="502">
        <f t="shared" si="12"/>
        <v>98.974997786879598</v>
      </c>
      <c r="M133" s="502">
        <f>IF($D133="","",IFERROR(MIN(BB_帯幅!B133:AP133)*100,""))</f>
        <v>65.941168005679103</v>
      </c>
      <c r="N133" s="497" t="str">
        <f>IF($L133="","",IF($L133&lt;=$M133*BB設定!$B$7,"スクイーズ★",IF($L133&lt;=$M133*1.3,"収縮","－")))</f>
        <v>－</v>
      </c>
      <c r="O133" s="497" t="str">
        <f>IF($D133="","",IF(AND(BB_帯幅!B133&gt;BB_帯幅!C133,BB_帯幅!C133&gt;BB_帯幅!D133),"拡大↑","縮小↓"))</f>
        <v>縮小↓</v>
      </c>
      <c r="P133" s="497" t="str">
        <f t="shared" si="13"/>
        <v>バンド内</v>
      </c>
      <c r="Q133" s="500">
        <f>IF($D133="","",IFERROR(100-100/(1+SUMPRODUCT((終値!E133:R133&gt;終値!F133:S133)*(終値!E133:R133-終値!F133:S133))/SUMPRODUCT((終値!E133:R133&lt;終値!F133:S133)*(終値!F133:S133-終値!E133:R133))),100))</f>
        <v>29.265805574439156</v>
      </c>
      <c r="R133" s="500">
        <f>IF($D133="","",IFERROR(100-100/(1+SUMPRODUCT((((高値!E133:R133+安値!E133:R133+終値!E133:R133)/3)&gt;((高値!F133:S133+安値!F133:S133+終値!F133:S133)/3))*((高値!E133:R133+安値!E133:R133+終値!E133:R133)/3)*出来高!E133:R133)/SUMPRODUCT((((高値!E133:R133+安値!E133:R133+終値!E133:R133)/3)&lt;((高値!F133:S133+安値!F133:S133+終値!F133:S133)/3))*((高値!E133:R133+安値!E133:R133+終値!E133:R133)/3)*出来高!E133:R133)),50))</f>
        <v>44.734895870815514</v>
      </c>
      <c r="S133" s="497" t="str">
        <f>IF($D133="","",IF(AND(終値!E133&lt;終値!O133,$Q133&gt;(IFERROR(100-100/(1+SUMPRODUCT((終値!O133:AB133&gt;終値!P133:AC133)*(終値!O133:AB133-終値!P133:AC133))/SUMPRODUCT((終値!O133:AB133&lt;終値!P133:AC133)*(終値!P133:AC133-終値!O133:AB133))),100))),"強気div▲",IF(AND(終値!E133&gt;終値!O133,$Q133&lt;(IFERROR(100-100/(1+SUMPRODUCT((終値!O133:AB133&gt;終値!P133:AC133)*(終値!O133:AB133-終値!P133:AC133))/SUMPRODUCT((終値!O133:AB133&lt;終値!P133:AC133)*(終値!P133:AC133-終値!O133:AB133))),100))),"弱気div▼","－")))</f>
        <v>強気div▲</v>
      </c>
      <c r="T133" s="497" t="str">
        <f t="shared" si="14"/>
        <v>－</v>
      </c>
      <c r="U133" s="497" t="str">
        <f>IF(終値!A133="","",BB_スイング!BT133)</f>
        <v>－</v>
      </c>
      <c r="V133" s="505">
        <f>IF($D133="","",IFERROR(出来高!E133/AVERAGE(出来高!E133:I133),""))</f>
        <v>0.61481379689432458</v>
      </c>
      <c r="W133" s="506" t="str">
        <f>IF($D133="","",IF(AND($D133&gt;$G133,$O133="拡大↑",OR($N133="スクイーズ★",$N133="収縮")),"◎スクイーズブレイク買",IF(AND($D133&gt;=$H133,$R133&gt;=BB設定!$B$10),"○順張り継続(walk)",IF(AND($S133="強気div▲",$D133&gt;$I133,LEFT($U133,4)&lt;&gt;"二番天井"),"○反発(ダイバ)買",IF($U133="二番底W▲","△二番底買(確)",IF($U133="二番底W形成","△二番底形成",IF(LEFT($U133,4)="二番天井","▼二番天井警戒",IF($D133&lt;$J133,"▼-2σ割れ危険",IF(AND($D133&gt;$E133,$K133&lt;0.6,$R133&gt;=50),"・押し目注目",IF($N133="スクイーズ★","☆スクイーズ監視","様子見"))))))))))</f>
        <v>○反発(ダイバ)買</v>
      </c>
      <c r="X133" s="501">
        <f t="shared" si="20"/>
        <v>5</v>
      </c>
      <c r="Y133" s="498">
        <f t="shared" si="15"/>
        <v>3350</v>
      </c>
      <c r="Z133" s="498">
        <f t="shared" si="16"/>
        <v>4934.6132406133465</v>
      </c>
      <c r="AA133" s="498">
        <f t="shared" si="17"/>
        <v>2846</v>
      </c>
      <c r="AB133" s="498">
        <f t="shared" si="21"/>
        <v>5913.426481226692</v>
      </c>
      <c r="AC133" s="504">
        <f t="shared" si="18"/>
        <v>5.09</v>
      </c>
      <c r="AD133" s="498">
        <f>IF($D133="","",MIN(終値!E133:I133))</f>
        <v>2846</v>
      </c>
      <c r="AE133" s="500">
        <f t="shared" si="19"/>
        <v>5.0986700000000003</v>
      </c>
    </row>
    <row r="134" spans="1:31">
      <c r="A134" s="497" t="str">
        <f>IF(終値!A134="","",HYPERLINK("https://kabutan.jp/stock/?code="&amp;終値!A134,"📈"))</f>
        <v>📈</v>
      </c>
      <c r="B134" s="497" t="str">
        <f>IF(終値!A134="","",終値!A134)</f>
        <v>3110</v>
      </c>
      <c r="C134" s="496" t="str">
        <f>IF(終値!A134="","",終値!B134)</f>
        <v>日東紡績</v>
      </c>
      <c r="D134" s="498">
        <f>IF(終値!A134="","",終値!E134)</f>
        <v>2918</v>
      </c>
      <c r="E134" s="498">
        <f>IF($D134="","",AVERAGE(終値!E134:X134))</f>
        <v>3141.95</v>
      </c>
      <c r="F134" s="499">
        <f>IF($D134="","",STDEVP(終値!E134:X134))</f>
        <v>289.57615146969545</v>
      </c>
      <c r="G134" s="498">
        <f>IF($D134="","",$E134+BB設定!$B$4*$F134)</f>
        <v>3721.1023029393909</v>
      </c>
      <c r="H134" s="498">
        <f>IF($D134="","",$E134+BB設定!$B$5*$F134)</f>
        <v>3431.5261514696954</v>
      </c>
      <c r="I134" s="498">
        <f>IF($D134="","",$E134-BB設定!$B$5*$F134)</f>
        <v>2852.3738485303043</v>
      </c>
      <c r="J134" s="498">
        <f>IF($D134="","",$E134-BB設定!$B$4*$F134)</f>
        <v>2562.7976970606087</v>
      </c>
      <c r="K134" s="503">
        <f t="shared" ref="K134:K197" si="22">IF($D134="","",IFERROR(($D134-$J134)/($G134-$J134),""))</f>
        <v>0.30665707546755933</v>
      </c>
      <c r="L134" s="502">
        <f t="shared" ref="L134:L197" si="23">IF($D134="","",IFERROR(($G134-$J134)/$E134*100,""))</f>
        <v>36.865787357493986</v>
      </c>
      <c r="M134" s="502">
        <f>IF($D134="","",IFERROR(MIN(BB_帯幅!B134:AP134)*100,""))</f>
        <v>27.286535754534647</v>
      </c>
      <c r="N134" s="497" t="str">
        <f>IF($L134="","",IF($L134&lt;=$M134*BB設定!$B$7,"スクイーズ★",IF($L134&lt;=$M134*1.3,"収縮","－")))</f>
        <v>－</v>
      </c>
      <c r="O134" s="497" t="str">
        <f>IF($D134="","",IF(AND(BB_帯幅!B134&gt;BB_帯幅!C134,BB_帯幅!C134&gt;BB_帯幅!D134),"拡大↑","縮小↓"))</f>
        <v>縮小↓</v>
      </c>
      <c r="P134" s="497" t="str">
        <f t="shared" ref="P134:P197" si="24">IF($D134="","",IF($D134&gt;$G134,"↑+2σ突破",IF($D134&lt;$J134,"↓-2σ割れ",IF($D134&gt;$H134,"+1σ上",IF($D134&lt;$I134,"-1σ下","バンド内")))))</f>
        <v>バンド内</v>
      </c>
      <c r="Q134" s="500">
        <f>IF($D134="","",IFERROR(100-100/(1+SUMPRODUCT((終値!E134:R134&gt;終値!F134:S134)*(終値!E134:R134-終値!F134:S134))/SUMPRODUCT((終値!E134:R134&lt;終値!F134:S134)*(終値!F134:S134-終値!E134:R134))),100))</f>
        <v>43.384502923976605</v>
      </c>
      <c r="R134" s="500">
        <f>IF($D134="","",IFERROR(100-100/(1+SUMPRODUCT((((高値!E134:R134+安値!E134:R134+終値!E134:R134)/3)&gt;((高値!F134:S134+安値!F134:S134+終値!F134:S134)/3))*((高値!E134:R134+安値!E134:R134+終値!E134:R134)/3)*出来高!E134:R134)/SUMPRODUCT((((高値!E134:R134+安値!E134:R134+終値!E134:R134)/3)&lt;((高値!F134:S134+安値!F134:S134+終値!F134:S134)/3))*((高値!E134:R134+安値!E134:R134+終値!E134:R134)/3)*出来高!E134:R134)),50))</f>
        <v>41.333993371851378</v>
      </c>
      <c r="S134" s="497" t="str">
        <f>IF($D134="","",IF(AND(終値!E134&lt;終値!O134,$Q134&gt;(IFERROR(100-100/(1+SUMPRODUCT((終値!O134:AB134&gt;終値!P134:AC134)*(終値!O134:AB134-終値!P134:AC134))/SUMPRODUCT((終値!O134:AB134&lt;終値!P134:AC134)*(終値!P134:AC134-終値!O134:AB134))),100))),"強気div▲",IF(AND(終値!E134&gt;終値!O134,$Q134&lt;(IFERROR(100-100/(1+SUMPRODUCT((終値!O134:AB134&gt;終値!P134:AC134)*(終値!O134:AB134-終値!P134:AC134))/SUMPRODUCT((終値!O134:AB134&lt;終値!P134:AC134)*(終値!P134:AC134-終値!O134:AB134))),100))),"弱気div▼","－")))</f>
        <v>強気div▲</v>
      </c>
      <c r="T134" s="497" t="str">
        <f t="shared" ref="T134:T197" si="25">IF($D134="","",IF($D134&gt;=$H134,"上walk▲",IF($D134&lt;=$I134,"下walk▼","－")))</f>
        <v>－</v>
      </c>
      <c r="U134" s="497" t="str">
        <f>IF(終値!A134="","",BB_スイング!BT134)</f>
        <v>－</v>
      </c>
      <c r="V134" s="505">
        <f>IF($D134="","",IFERROR(出来高!E134/AVERAGE(出来高!E134:I134),""))</f>
        <v>2.0322404945963251</v>
      </c>
      <c r="W134" s="506" t="str">
        <f>IF($D134="","",IF(AND($D134&gt;$G134,$O134="拡大↑",OR($N134="スクイーズ★",$N134="収縮")),"◎スクイーズブレイク買",IF(AND($D134&gt;=$H134,$R134&gt;=BB設定!$B$10),"○順張り継続(walk)",IF(AND($S134="強気div▲",$D134&gt;$I134,LEFT($U134,4)&lt;&gt;"二番天井"),"○反発(ダイバ)買",IF($U134="二番底W▲","△二番底買(確)",IF($U134="二番底W形成","△二番底形成",IF(LEFT($U134,4)="二番天井","▼二番天井警戒",IF($D134&lt;$J134,"▼-2σ割れ危険",IF(AND($D134&gt;$E134,$K134&lt;0.6,$R134&gt;=50),"・押し目注目",IF($N134="スクイーズ★","☆スクイーズ監視","様子見"))))))))))</f>
        <v>○反発(ダイバ)買</v>
      </c>
      <c r="X134" s="501">
        <f t="shared" si="20"/>
        <v>25</v>
      </c>
      <c r="Y134" s="498">
        <f t="shared" ref="Y134:Y197" si="26">IF($D134="","",$D134)</f>
        <v>2918</v>
      </c>
      <c r="Z134" s="498">
        <f t="shared" ref="Z134:Z197" si="27">IF($D134="","",$H134)</f>
        <v>3431.5261514696954</v>
      </c>
      <c r="AA134" s="498">
        <f t="shared" ref="AA134:AA197" si="28">IF($D134="","",IF($D134&gt;$E134,$E134,$AD134))</f>
        <v>2775</v>
      </c>
      <c r="AB134" s="498">
        <f t="shared" si="21"/>
        <v>3721.1023029393909</v>
      </c>
      <c r="AC134" s="504">
        <f t="shared" ref="AC134:AC197" si="29">IF($D134="","",IF(($Y134-$AA134)&lt;=0,"－",IFERROR(ROUND(MIN(20,($AB134-$Y134)/($Y134-$AA134)),2),"－")))</f>
        <v>5.62</v>
      </c>
      <c r="AD134" s="498">
        <f>IF($D134="","",MIN(終値!E134:I134))</f>
        <v>2775</v>
      </c>
      <c r="AE134" s="500">
        <f t="shared" ref="AE134:AE197" si="30">IF($D134="","",$X134+(10000-ROW())/100000)</f>
        <v>25.098659999999999</v>
      </c>
    </row>
    <row r="135" spans="1:31">
      <c r="A135" s="497" t="str">
        <f>IF(終値!A135="","",HYPERLINK("https://kabutan.jp/stock/?code="&amp;終値!A135,"📈"))</f>
        <v>📈</v>
      </c>
      <c r="B135" s="497" t="str">
        <f>IF(終値!A135="","",終値!A135)</f>
        <v>6232</v>
      </c>
      <c r="C135" s="496" t="str">
        <f>IF(終値!A135="","",終値!B135)</f>
        <v>ＡＣＳＬ</v>
      </c>
      <c r="D135" s="498">
        <f>IF(終値!A135="","",終値!E135)</f>
        <v>1737</v>
      </c>
      <c r="E135" s="498">
        <f>IF($D135="","",AVERAGE(終値!E135:X135))</f>
        <v>1710.1</v>
      </c>
      <c r="F135" s="499">
        <f>IF($D135="","",STDEVP(終値!E135:X135))</f>
        <v>107.62615853034985</v>
      </c>
      <c r="G135" s="498">
        <f>IF($D135="","",$E135+BB設定!$B$4*$F135)</f>
        <v>1925.3523170606995</v>
      </c>
      <c r="H135" s="498">
        <f>IF($D135="","",$E135+BB設定!$B$5*$F135)</f>
        <v>1817.7261585303497</v>
      </c>
      <c r="I135" s="498">
        <f>IF($D135="","",$E135-BB設定!$B$5*$F135)</f>
        <v>1602.4738414696501</v>
      </c>
      <c r="J135" s="498">
        <f>IF($D135="","",$E135-BB設定!$B$4*$F135)</f>
        <v>1494.8476829393003</v>
      </c>
      <c r="K135" s="503">
        <f t="shared" si="22"/>
        <v>0.56248480937934453</v>
      </c>
      <c r="L135" s="502">
        <f t="shared" si="23"/>
        <v>25.174237420115741</v>
      </c>
      <c r="M135" s="502">
        <f>IF($D135="","",IFERROR(MIN(BB_帯幅!B135:AP135)*100,""))</f>
        <v>13.788139734484325</v>
      </c>
      <c r="N135" s="497" t="str">
        <f>IF($L135="","",IF($L135&lt;=$M135*BB設定!$B$7,"スクイーズ★",IF($L135&lt;=$M135*1.3,"収縮","－")))</f>
        <v>－</v>
      </c>
      <c r="O135" s="497" t="str">
        <f>IF($D135="","",IF(AND(BB_帯幅!B135&gt;BB_帯幅!C135,BB_帯幅!C135&gt;BB_帯幅!D135),"拡大↑","縮小↓"))</f>
        <v>縮小↓</v>
      </c>
      <c r="P135" s="497" t="str">
        <f t="shared" si="24"/>
        <v>バンド内</v>
      </c>
      <c r="Q135" s="500">
        <f>IF($D135="","",IFERROR(100-100/(1+SUMPRODUCT((終値!E135:R135&gt;終値!F135:S135)*(終値!E135:R135-終値!F135:S135))/SUMPRODUCT((終値!E135:R135&lt;終値!F135:S135)*(終値!F135:S135-終値!E135:R135))),100))</f>
        <v>49.14337240757439</v>
      </c>
      <c r="R135" s="500">
        <f>IF($D135="","",IFERROR(100-100/(1+SUMPRODUCT((((高値!E135:R135+安値!E135:R135+終値!E135:R135)/3)&gt;((高値!F135:S135+安値!F135:S135+終値!F135:S135)/3))*((高値!E135:R135+安値!E135:R135+終値!E135:R135)/3)*出来高!E135:R135)/SUMPRODUCT((((高値!E135:R135+安値!E135:R135+終値!E135:R135)/3)&lt;((高値!F135:S135+安値!F135:S135+終値!F135:S135)/3))*((高値!E135:R135+安値!E135:R135+終値!E135:R135)/3)*出来高!E135:R135)),50))</f>
        <v>48.878948062779536</v>
      </c>
      <c r="S135" s="497" t="str">
        <f>IF($D135="","",IF(AND(終値!E135&lt;終値!O135,$Q135&gt;(IFERROR(100-100/(1+SUMPRODUCT((終値!O135:AB135&gt;終値!P135:AC135)*(終値!O135:AB135-終値!P135:AC135))/SUMPRODUCT((終値!O135:AB135&lt;終値!P135:AC135)*(終値!P135:AC135-終値!O135:AB135))),100))),"強気div▲",IF(AND(終値!E135&gt;終値!O135,$Q135&lt;(IFERROR(100-100/(1+SUMPRODUCT((終値!O135:AB135&gt;終値!P135:AC135)*(終値!O135:AB135-終値!P135:AC135))/SUMPRODUCT((終値!O135:AB135&lt;終値!P135:AC135)*(終値!P135:AC135-終値!O135:AB135))),100))),"弱気div▼","－")))</f>
        <v>－</v>
      </c>
      <c r="T135" s="497" t="str">
        <f t="shared" si="25"/>
        <v>－</v>
      </c>
      <c r="U135" s="497" t="str">
        <f>IF(終値!A135="","",BB_スイング!BT135)</f>
        <v>－</v>
      </c>
      <c r="V135" s="505">
        <f>IF($D135="","",IFERROR(出来高!E135/AVERAGE(出来高!E135:I135),""))</f>
        <v>0.85745353894820087</v>
      </c>
      <c r="W135" s="506" t="str">
        <f>IF($D135="","",IF(AND($D135&gt;$G135,$O135="拡大↑",OR($N135="スクイーズ★",$N135="収縮")),"◎スクイーズブレイク買",IF(AND($D135&gt;=$H135,$R135&gt;=BB設定!$B$10),"○順張り継続(walk)",IF(AND($S135="強気div▲",$D135&gt;$I135,LEFT($U135,4)&lt;&gt;"二番天井"),"○反発(ダイバ)買",IF($U135="二番底W▲","△二番底買(確)",IF($U135="二番底W形成","△二番底形成",IF(LEFT($U135,4)="二番天井","▼二番天井警戒",IF($D135&lt;$J135,"▼-2σ割れ危険",IF(AND($D135&gt;$E135,$K135&lt;0.6,$R135&gt;=50),"・押し目注目",IF($N135="スクイーズ★","☆スクイーズ監視","様子見"))))))))))</f>
        <v>様子見</v>
      </c>
      <c r="X135" s="501">
        <f t="shared" ref="X135:X198" si="31">IF($D135="","",MAX(0,MIN(100,IF($L135&lt;=$M135*1.15,20,IF($L135&lt;=$M135*1.4,10,0))+IF($D135&gt;$G135,20,IF($D135&gt;$H135,12,IF($D135&gt;$E135,5,0)))+IF($O135="拡大↑",10,0)+IF($R135&gt;=80,15,IF($R135&gt;=60,10,IF($R135&gt;=50,5,0)))+IF(AND($Q135&gt;=50,$Q135&lt;=70),10,IF($Q135&gt;70,3,IF($Q135&gt;=40,5,0)))+IF(AND($S135="強気div▲",$T135&lt;&gt;"下walk▼"),15,IF(AND($S135="強気div▲",$T135="下walk▼"),5,0))+IF($T135="上walk▲",5,0)+IF($V135&gt;=2,5,IF($V135&gt;=1.5,3,0))+IF(LEFT($U135,4)="二番天井",-15,0)+IF($D135&lt;$E135,-10,0)+IF($T135="下walk▼",-10,0)+IF($K135&lt;0.2,-5,0))))</f>
        <v>10</v>
      </c>
      <c r="Y135" s="498">
        <f t="shared" si="26"/>
        <v>1737</v>
      </c>
      <c r="Z135" s="498">
        <f t="shared" si="27"/>
        <v>1817.7261585303497</v>
      </c>
      <c r="AA135" s="498">
        <f t="shared" si="28"/>
        <v>1710.1</v>
      </c>
      <c r="AB135" s="498">
        <f t="shared" ref="AB135:AB198" si="32">IF($D135="","",IF($D135&gt;$G135,$E135+3*$F135,$G135))</f>
        <v>1925.3523170606995</v>
      </c>
      <c r="AC135" s="504">
        <f t="shared" si="29"/>
        <v>7</v>
      </c>
      <c r="AD135" s="498">
        <f>IF($D135="","",MIN(終値!E135:I135))</f>
        <v>1554</v>
      </c>
      <c r="AE135" s="500">
        <f t="shared" si="30"/>
        <v>10.098649999999999</v>
      </c>
    </row>
    <row r="136" spans="1:31">
      <c r="A136" s="497" t="str">
        <f>IF(終値!A136="","",HYPERLINK("https://kabutan.jp/stock/?code="&amp;終値!A136,"📈"))</f>
        <v>📈</v>
      </c>
      <c r="B136" s="497" t="str">
        <f>IF(終値!A136="","",終値!A136)</f>
        <v>7794</v>
      </c>
      <c r="C136" s="496" t="str">
        <f>IF(終値!A136="","",終値!B136)</f>
        <v>イーディーピー</v>
      </c>
      <c r="D136" s="498">
        <f>IF(終値!A136="","",終値!E136)</f>
        <v>874</v>
      </c>
      <c r="E136" s="498">
        <f>IF($D136="","",AVERAGE(終値!E136:X136))</f>
        <v>934.15</v>
      </c>
      <c r="F136" s="499">
        <f>IF($D136="","",STDEVP(終値!E136:X136))</f>
        <v>73.437235105905231</v>
      </c>
      <c r="G136" s="498">
        <f>IF($D136="","",$E136+BB設定!$B$4*$F136)</f>
        <v>1081.0244702118105</v>
      </c>
      <c r="H136" s="498">
        <f>IF($D136="","",$E136+BB設定!$B$5*$F136)</f>
        <v>1007.5872351059052</v>
      </c>
      <c r="I136" s="498">
        <f>IF($D136="","",$E136-BB設定!$B$5*$F136)</f>
        <v>860.71276489409479</v>
      </c>
      <c r="J136" s="498">
        <f>IF($D136="","",$E136-BB設定!$B$4*$F136)</f>
        <v>787.27552978818949</v>
      </c>
      <c r="K136" s="503">
        <f t="shared" si="22"/>
        <v>0.29523330394568742</v>
      </c>
      <c r="L136" s="502">
        <f t="shared" si="23"/>
        <v>31.445585872035647</v>
      </c>
      <c r="M136" s="502">
        <f>IF($D136="","",IFERROR(MIN(BB_帯幅!B136:AP136)*100,""))</f>
        <v>15.683946873485761</v>
      </c>
      <c r="N136" s="497" t="str">
        <f>IF($L136="","",IF($L136&lt;=$M136*BB設定!$B$7,"スクイーズ★",IF($L136&lt;=$M136*1.3,"収縮","－")))</f>
        <v>－</v>
      </c>
      <c r="O136" s="497" t="str">
        <f>IF($D136="","",IF(AND(BB_帯幅!B136&gt;BB_帯幅!C136,BB_帯幅!C136&gt;BB_帯幅!D136),"拡大↑","縮小↓"))</f>
        <v>縮小↓</v>
      </c>
      <c r="P136" s="497" t="str">
        <f t="shared" si="24"/>
        <v>バンド内</v>
      </c>
      <c r="Q136" s="500">
        <f>IF($D136="","",IFERROR(100-100/(1+SUMPRODUCT((終値!E136:R136&gt;終値!F136:S136)*(終値!E136:R136-終値!F136:S136))/SUMPRODUCT((終値!E136:R136&lt;終値!F136:S136)*(終値!F136:S136-終値!E136:R136))),100))</f>
        <v>38.857142857142861</v>
      </c>
      <c r="R136" s="500">
        <f>IF($D136="","",IFERROR(100-100/(1+SUMPRODUCT((((高値!E136:R136+安値!E136:R136+終値!E136:R136)/3)&gt;((高値!F136:S136+安値!F136:S136+終値!F136:S136)/3))*((高値!E136:R136+安値!E136:R136+終値!E136:R136)/3)*出来高!E136:R136)/SUMPRODUCT((((高値!E136:R136+安値!E136:R136+終値!E136:R136)/3)&lt;((高値!F136:S136+安値!F136:S136+終値!F136:S136)/3))*((高値!E136:R136+安値!E136:R136+終値!E136:R136)/3)*出来高!E136:R136)),50))</f>
        <v>46.316080722297684</v>
      </c>
      <c r="S136" s="497" t="str">
        <f>IF($D136="","",IF(AND(終値!E136&lt;終値!O136,$Q136&gt;(IFERROR(100-100/(1+SUMPRODUCT((終値!O136:AB136&gt;終値!P136:AC136)*(終値!O136:AB136-終値!P136:AC136))/SUMPRODUCT((終値!O136:AB136&lt;終値!P136:AC136)*(終値!P136:AC136-終値!O136:AB136))),100))),"強気div▲",IF(AND(終値!E136&gt;終値!O136,$Q136&lt;(IFERROR(100-100/(1+SUMPRODUCT((終値!O136:AB136&gt;終値!P136:AC136)*(終値!O136:AB136-終値!P136:AC136))/SUMPRODUCT((終値!O136:AB136&lt;終値!P136:AC136)*(終値!P136:AC136-終値!O136:AB136))),100))),"弱気div▼","－")))</f>
        <v>強気div▲</v>
      </c>
      <c r="T136" s="497" t="str">
        <f t="shared" si="25"/>
        <v>－</v>
      </c>
      <c r="U136" s="497" t="str">
        <f>IF(終値!A136="","",BB_スイング!BT136)</f>
        <v>－</v>
      </c>
      <c r="V136" s="505">
        <f>IF($D136="","",IFERROR(出来高!E136/AVERAGE(出来高!E136:I136),""))</f>
        <v>0.61004715059083769</v>
      </c>
      <c r="W136" s="506" t="str">
        <f>IF($D136="","",IF(AND($D136&gt;$G136,$O136="拡大↑",OR($N136="スクイーズ★",$N136="収縮")),"◎スクイーズブレイク買",IF(AND($D136&gt;=$H136,$R136&gt;=BB設定!$B$10),"○順張り継続(walk)",IF(AND($S136="強気div▲",$D136&gt;$I136,LEFT($U136,4)&lt;&gt;"二番天井"),"○反発(ダイバ)買",IF($U136="二番底W▲","△二番底買(確)",IF($U136="二番底W形成","△二番底形成",IF(LEFT($U136,4)="二番天井","▼二番天井警戒",IF($D136&lt;$J136,"▼-2σ割れ危険",IF(AND($D136&gt;$E136,$K136&lt;0.6,$R136&gt;=50),"・押し目注目",IF($N136="スクイーズ★","☆スクイーズ監視","様子見"))))))))))</f>
        <v>○反発(ダイバ)買</v>
      </c>
      <c r="X136" s="501">
        <f t="shared" si="31"/>
        <v>5</v>
      </c>
      <c r="Y136" s="498">
        <f t="shared" si="26"/>
        <v>874</v>
      </c>
      <c r="Z136" s="498">
        <f t="shared" si="27"/>
        <v>1007.5872351059052</v>
      </c>
      <c r="AA136" s="498">
        <f t="shared" si="28"/>
        <v>856</v>
      </c>
      <c r="AB136" s="498">
        <f t="shared" si="32"/>
        <v>1081.0244702118105</v>
      </c>
      <c r="AC136" s="504">
        <f t="shared" si="29"/>
        <v>11.5</v>
      </c>
      <c r="AD136" s="498">
        <f>IF($D136="","",MIN(終値!E136:I136))</f>
        <v>856</v>
      </c>
      <c r="AE136" s="500">
        <f t="shared" si="30"/>
        <v>5.0986399999999996</v>
      </c>
    </row>
    <row r="137" spans="1:31">
      <c r="A137" s="497" t="str">
        <f>IF(終値!A137="","",HYPERLINK("https://kabutan.jp/stock/?code="&amp;終値!A137,"📈"))</f>
        <v>📈</v>
      </c>
      <c r="B137" s="497" t="str">
        <f>IF(終値!A137="","",終値!A137)</f>
        <v>6085</v>
      </c>
      <c r="C137" s="496" t="str">
        <f>IF(終値!A137="","",終値!B137)</f>
        <v>アーキテクツＳＪ</v>
      </c>
      <c r="D137" s="498">
        <f>IF(終値!A137="","",終値!E137)</f>
        <v>76</v>
      </c>
      <c r="E137" s="498">
        <f>IF($D137="","",AVERAGE(終値!E137:X137))</f>
        <v>134.55000000000001</v>
      </c>
      <c r="F137" s="499">
        <f>IF($D137="","",STDEVP(終値!E137:X137))</f>
        <v>52.881447597432505</v>
      </c>
      <c r="G137" s="498">
        <f>IF($D137="","",$E137+BB設定!$B$4*$F137)</f>
        <v>240.31289519486501</v>
      </c>
      <c r="H137" s="498">
        <f>IF($D137="","",$E137+BB設定!$B$5*$F137)</f>
        <v>187.43144759743251</v>
      </c>
      <c r="I137" s="498">
        <f>IF($D137="","",$E137-BB設定!$B$5*$F137)</f>
        <v>81.668552402567514</v>
      </c>
      <c r="J137" s="498">
        <f>IF($D137="","",$E137-BB設定!$B$4*$F137)</f>
        <v>28.787104805135002</v>
      </c>
      <c r="K137" s="503">
        <f t="shared" si="22"/>
        <v>0.22320160160081018</v>
      </c>
      <c r="L137" s="502">
        <f t="shared" si="23"/>
        <v>157.20980333684872</v>
      </c>
      <c r="M137" s="502">
        <f>IF($D137="","",IFERROR(MIN(BB_帯幅!B137:AP137)*100,""))</f>
        <v>50.63992998425212</v>
      </c>
      <c r="N137" s="497" t="str">
        <f>IF($L137="","",IF($L137&lt;=$M137*BB設定!$B$7,"スクイーズ★",IF($L137&lt;=$M137*1.3,"収縮","－")))</f>
        <v>－</v>
      </c>
      <c r="O137" s="497" t="str">
        <f>IF($D137="","",IF(AND(BB_帯幅!B137&gt;BB_帯幅!C137,BB_帯幅!C137&gt;BB_帯幅!D137),"拡大↑","縮小↓"))</f>
        <v>縮小↓</v>
      </c>
      <c r="P137" s="497" t="str">
        <f t="shared" si="24"/>
        <v>-1σ下</v>
      </c>
      <c r="Q137" s="500">
        <f>IF($D137="","",IFERROR(100-100/(1+SUMPRODUCT((終値!E137:R137&gt;終値!F137:S137)*(終値!E137:R137-終値!F137:S137))/SUMPRODUCT((終値!E137:R137&lt;終値!F137:S137)*(終値!F137:S137-終値!E137:R137))),100))</f>
        <v>18.620689655172413</v>
      </c>
      <c r="R137" s="500">
        <f>IF($D137="","",IFERROR(100-100/(1+SUMPRODUCT((((高値!E137:R137+安値!E137:R137+終値!E137:R137)/3)&gt;((高値!F137:S137+安値!F137:S137+終値!F137:S137)/3))*((高値!E137:R137+安値!E137:R137+終値!E137:R137)/3)*出来高!E137:R137)/SUMPRODUCT((((高値!E137:R137+安値!E137:R137+終値!E137:R137)/3)&lt;((高値!F137:S137+安値!F137:S137+終値!F137:S137)/3))*((高値!E137:R137+安値!E137:R137+終値!E137:R137)/3)*出来高!E137:R137)),50))</f>
        <v>31.263543599346974</v>
      </c>
      <c r="S137" s="497" t="str">
        <f>IF($D137="","",IF(AND(終値!E137&lt;終値!O137,$Q137&gt;(IFERROR(100-100/(1+SUMPRODUCT((終値!O137:AB137&gt;終値!P137:AC137)*(終値!O137:AB137-終値!P137:AC137))/SUMPRODUCT((終値!O137:AB137&lt;終値!P137:AC137)*(終値!P137:AC137-終値!O137:AB137))),100))),"強気div▲",IF(AND(終値!E137&gt;終値!O137,$Q137&lt;(IFERROR(100-100/(1+SUMPRODUCT((終値!O137:AB137&gt;終値!P137:AC137)*(終値!O137:AB137-終値!P137:AC137))/SUMPRODUCT((終値!O137:AB137&lt;終値!P137:AC137)*(終値!P137:AC137-終値!O137:AB137))),100))),"弱気div▼","－")))</f>
        <v>－</v>
      </c>
      <c r="T137" s="497" t="str">
        <f t="shared" si="25"/>
        <v>下walk▼</v>
      </c>
      <c r="U137" s="497" t="str">
        <f>IF(終値!A137="","",BB_スイング!BT137)</f>
        <v>－</v>
      </c>
      <c r="V137" s="505">
        <f>IF($D137="","",IFERROR(出来高!E137/AVERAGE(出来高!E137:I137),""))</f>
        <v>0.35981330540982831</v>
      </c>
      <c r="W137" s="506" t="str">
        <f>IF($D137="","",IF(AND($D137&gt;$G137,$O137="拡大↑",OR($N137="スクイーズ★",$N137="収縮")),"◎スクイーズブレイク買",IF(AND($D137&gt;=$H137,$R137&gt;=BB設定!$B$10),"○順張り継続(walk)",IF(AND($S137="強気div▲",$D137&gt;$I137,LEFT($U137,4)&lt;&gt;"二番天井"),"○反発(ダイバ)買",IF($U137="二番底W▲","△二番底買(確)",IF($U137="二番底W形成","△二番底形成",IF(LEFT($U137,4)="二番天井","▼二番天井警戒",IF($D137&lt;$J137,"▼-2σ割れ危険",IF(AND($D137&gt;$E137,$K137&lt;0.6,$R137&gt;=50),"・押し目注目",IF($N137="スクイーズ★","☆スクイーズ監視","様子見"))))))))))</f>
        <v>様子見</v>
      </c>
      <c r="X137" s="501">
        <f t="shared" si="31"/>
        <v>0</v>
      </c>
      <c r="Y137" s="498">
        <f t="shared" si="26"/>
        <v>76</v>
      </c>
      <c r="Z137" s="498">
        <f t="shared" si="27"/>
        <v>187.43144759743251</v>
      </c>
      <c r="AA137" s="498">
        <f t="shared" si="28"/>
        <v>70</v>
      </c>
      <c r="AB137" s="498">
        <f t="shared" si="32"/>
        <v>240.31289519486501</v>
      </c>
      <c r="AC137" s="504">
        <f t="shared" si="29"/>
        <v>20</v>
      </c>
      <c r="AD137" s="498">
        <f>IF($D137="","",MIN(終値!E137:I137))</f>
        <v>70</v>
      </c>
      <c r="AE137" s="500">
        <f t="shared" si="30"/>
        <v>9.8629999999999995E-2</v>
      </c>
    </row>
    <row r="138" spans="1:31">
      <c r="A138" s="497" t="str">
        <f>IF(終値!A138="","",HYPERLINK("https://kabutan.jp/stock/?code="&amp;終値!A138,"📈"))</f>
        <v>📈</v>
      </c>
      <c r="B138" s="497" t="str">
        <f>IF(終値!A138="","",終値!A138)</f>
        <v>3103</v>
      </c>
      <c r="C138" s="496" t="str">
        <f>IF(終値!A138="","",終値!B138)</f>
        <v>ユニチカ</v>
      </c>
      <c r="D138" s="498">
        <f>IF(終値!A138="","",終値!E138)</f>
        <v>1258</v>
      </c>
      <c r="E138" s="498">
        <f>IF($D138="","",AVERAGE(終値!E138:X138))</f>
        <v>898.45</v>
      </c>
      <c r="F138" s="499">
        <f>IF($D138="","",STDEVP(終値!E138:X138))</f>
        <v>102.00219360386325</v>
      </c>
      <c r="G138" s="498">
        <f>IF($D138="","",$E138+BB設定!$B$4*$F138)</f>
        <v>1102.4543872077265</v>
      </c>
      <c r="H138" s="498">
        <f>IF($D138="","",$E138+BB設定!$B$5*$F138)</f>
        <v>1000.4521936038633</v>
      </c>
      <c r="I138" s="498">
        <f>IF($D138="","",$E138-BB設定!$B$5*$F138)</f>
        <v>796.4478063961368</v>
      </c>
      <c r="J138" s="498">
        <f>IF($D138="","",$E138-BB設定!$B$4*$F138)</f>
        <v>694.44561279227355</v>
      </c>
      <c r="K138" s="503">
        <f t="shared" si="22"/>
        <v>1.3812310483153725</v>
      </c>
      <c r="L138" s="502">
        <f t="shared" si="23"/>
        <v>45.412518717285657</v>
      </c>
      <c r="M138" s="502">
        <f>IF($D138="","",IFERROR(MIN(BB_帯幅!B138:AP138)*100,""))</f>
        <v>25.046155501620021</v>
      </c>
      <c r="N138" s="497" t="str">
        <f>IF($L138="","",IF($L138&lt;=$M138*BB設定!$B$7,"スクイーズ★",IF($L138&lt;=$M138*1.3,"収縮","－")))</f>
        <v>－</v>
      </c>
      <c r="O138" s="497" t="str">
        <f>IF($D138="","",IF(AND(BB_帯幅!B138&gt;BB_帯幅!C138,BB_帯幅!C138&gt;BB_帯幅!D138),"拡大↑","縮小↓"))</f>
        <v>拡大↑</v>
      </c>
      <c r="P138" s="497" t="str">
        <f t="shared" si="24"/>
        <v>↑+2σ突破</v>
      </c>
      <c r="Q138" s="500">
        <f>IF($D138="","",IFERROR(100-100/(1+SUMPRODUCT((終値!E138:R138&gt;終値!F138:S138)*(終値!E138:R138-終値!F138:S138))/SUMPRODUCT((終値!E138:R138&lt;終値!F138:S138)*(終値!F138:S138-終値!E138:R138))),100))</f>
        <v>68.697729988052572</v>
      </c>
      <c r="R138" s="500">
        <f>IF($D138="","",IFERROR(100-100/(1+SUMPRODUCT((((高値!E138:R138+安値!E138:R138+終値!E138:R138)/3)&gt;((高値!F138:S138+安値!F138:S138+終値!F138:S138)/3))*((高値!E138:R138+安値!E138:R138+終値!E138:R138)/3)*出来高!E138:R138)/SUMPRODUCT((((高値!E138:R138+安値!E138:R138+終値!E138:R138)/3)&lt;((高値!F138:S138+安値!F138:S138+終値!F138:S138)/3))*((高値!E138:R138+安値!E138:R138+終値!E138:R138)/3)*出来高!E138:R138)),50))</f>
        <v>75.475149788429377</v>
      </c>
      <c r="S138" s="497" t="str">
        <f>IF($D138="","",IF(AND(終値!E138&lt;終値!O138,$Q138&gt;(IFERROR(100-100/(1+SUMPRODUCT((終値!O138:AB138&gt;終値!P138:AC138)*(終値!O138:AB138-終値!P138:AC138))/SUMPRODUCT((終値!O138:AB138&lt;終値!P138:AC138)*(終値!P138:AC138-終値!O138:AB138))),100))),"強気div▲",IF(AND(終値!E138&gt;終値!O138,$Q138&lt;(IFERROR(100-100/(1+SUMPRODUCT((終値!O138:AB138&gt;終値!P138:AC138)*(終値!O138:AB138-終値!P138:AC138))/SUMPRODUCT((終値!O138:AB138&lt;終値!P138:AC138)*(終値!P138:AC138-終値!O138:AB138))),100))),"弱気div▼","－")))</f>
        <v>－</v>
      </c>
      <c r="T138" s="497" t="str">
        <f t="shared" si="25"/>
        <v>上walk▲</v>
      </c>
      <c r="U138" s="497" t="str">
        <f>IF(終値!A138="","",BB_スイング!BT138)</f>
        <v>－</v>
      </c>
      <c r="V138" s="505">
        <f>IF($D138="","",IFERROR(出来高!E138/AVERAGE(出来高!E138:I138),""))</f>
        <v>3.4863217532939976</v>
      </c>
      <c r="W138" s="506" t="str">
        <f>IF($D138="","",IF(AND($D138&gt;$G138,$O138="拡大↑",OR($N138="スクイーズ★",$N138="収縮")),"◎スクイーズブレイク買",IF(AND($D138&gt;=$H138,$R138&gt;=BB設定!$B$10),"○順張り継続(walk)",IF(AND($S138="強気div▲",$D138&gt;$I138,LEFT($U138,4)&lt;&gt;"二番天井"),"○反発(ダイバ)買",IF($U138="二番底W▲","△二番底買(確)",IF($U138="二番底W形成","△二番底形成",IF(LEFT($U138,4)="二番天井","▼二番天井警戒",IF($D138&lt;$J138,"▼-2σ割れ危険",IF(AND($D138&gt;$E138,$K138&lt;0.6,$R138&gt;=50),"・押し目注目",IF($N138="スクイーズ★","☆スクイーズ監視","様子見"))))))))))</f>
        <v>様子見</v>
      </c>
      <c r="X138" s="501">
        <f t="shared" si="31"/>
        <v>60</v>
      </c>
      <c r="Y138" s="498">
        <f t="shared" si="26"/>
        <v>1258</v>
      </c>
      <c r="Z138" s="498">
        <f t="shared" si="27"/>
        <v>1000.4521936038633</v>
      </c>
      <c r="AA138" s="498">
        <f t="shared" si="28"/>
        <v>898.45</v>
      </c>
      <c r="AB138" s="498">
        <f t="shared" si="32"/>
        <v>1204.4565808115899</v>
      </c>
      <c r="AC138" s="504">
        <f t="shared" si="29"/>
        <v>-0.15</v>
      </c>
      <c r="AD138" s="498">
        <f>IF($D138="","",MIN(終値!E138:I138))</f>
        <v>830</v>
      </c>
      <c r="AE138" s="500">
        <f t="shared" si="30"/>
        <v>60.098619999999997</v>
      </c>
    </row>
    <row r="139" spans="1:31">
      <c r="A139" s="497" t="str">
        <f>IF(終値!A139="","",HYPERLINK("https://kabutan.jp/stock/?code="&amp;終値!A139,"📈"))</f>
        <v>📈</v>
      </c>
      <c r="B139" s="497" t="str">
        <f>IF(終値!A139="","",終値!A139)</f>
        <v>4422</v>
      </c>
      <c r="C139" s="496" t="str">
        <f>IF(終値!A139="","",終値!B139)</f>
        <v>ＶＡＬＵＥＮＥＸ</v>
      </c>
      <c r="D139" s="498">
        <f>IF(終値!A139="","",終値!E139)</f>
        <v>551</v>
      </c>
      <c r="E139" s="498">
        <f>IF($D139="","",AVERAGE(終値!E139:X139))</f>
        <v>536.54999999999995</v>
      </c>
      <c r="F139" s="499">
        <f>IF($D139="","",STDEVP(終値!E139:X139))</f>
        <v>22.793584623748849</v>
      </c>
      <c r="G139" s="498">
        <f>IF($D139="","",$E139+BB設定!$B$4*$F139)</f>
        <v>582.1371692474977</v>
      </c>
      <c r="H139" s="498">
        <f>IF($D139="","",$E139+BB設定!$B$5*$F139)</f>
        <v>559.34358462374882</v>
      </c>
      <c r="I139" s="498">
        <f>IF($D139="","",$E139-BB設定!$B$5*$F139)</f>
        <v>513.75641537625108</v>
      </c>
      <c r="J139" s="498">
        <f>IF($D139="","",$E139-BB設定!$B$4*$F139)</f>
        <v>490.96283075250227</v>
      </c>
      <c r="K139" s="503">
        <f t="shared" si="22"/>
        <v>0.65848757708061878</v>
      </c>
      <c r="L139" s="502">
        <f t="shared" si="23"/>
        <v>16.992701238467138</v>
      </c>
      <c r="M139" s="502">
        <f>IF($D139="","",IFERROR(MIN(BB_帯幅!B139:AP139)*100,""))</f>
        <v>11.324146883997589</v>
      </c>
      <c r="N139" s="497" t="str">
        <f>IF($L139="","",IF($L139&lt;=$M139*BB設定!$B$7,"スクイーズ★",IF($L139&lt;=$M139*1.3,"収縮","－")))</f>
        <v>－</v>
      </c>
      <c r="O139" s="497" t="str">
        <f>IF($D139="","",IF(AND(BB_帯幅!B139&gt;BB_帯幅!C139,BB_帯幅!C139&gt;BB_帯幅!D139),"拡大↑","縮小↓"))</f>
        <v>縮小↓</v>
      </c>
      <c r="P139" s="497" t="str">
        <f t="shared" si="24"/>
        <v>バンド内</v>
      </c>
      <c r="Q139" s="500">
        <f>IF($D139="","",IFERROR(100-100/(1+SUMPRODUCT((終値!E139:R139&gt;終値!F139:S139)*(終値!E139:R139-終値!F139:S139))/SUMPRODUCT((終値!E139:R139&lt;終値!F139:S139)*(終値!F139:S139-終値!E139:R139))),100))</f>
        <v>48.058252427184463</v>
      </c>
      <c r="R139" s="500">
        <f>IF($D139="","",IFERROR(100-100/(1+SUMPRODUCT((((高値!E139:R139+安値!E139:R139+終値!E139:R139)/3)&gt;((高値!F139:S139+安値!F139:S139+終値!F139:S139)/3))*((高値!E139:R139+安値!E139:R139+終値!E139:R139)/3)*出来高!E139:R139)/SUMPRODUCT((((高値!E139:R139+安値!E139:R139+終値!E139:R139)/3)&lt;((高値!F139:S139+安値!F139:S139+終値!F139:S139)/3))*((高値!E139:R139+安値!E139:R139+終値!E139:R139)/3)*出来高!E139:R139)),50))</f>
        <v>47.41013909338546</v>
      </c>
      <c r="S139" s="497" t="str">
        <f>IF($D139="","",IF(AND(終値!E139&lt;終値!O139,$Q139&gt;(IFERROR(100-100/(1+SUMPRODUCT((終値!O139:AB139&gt;終値!P139:AC139)*(終値!O139:AB139-終値!P139:AC139))/SUMPRODUCT((終値!O139:AB139&lt;終値!P139:AC139)*(終値!P139:AC139-終値!O139:AB139))),100))),"強気div▲",IF(AND(終値!E139&gt;終値!O139,$Q139&lt;(IFERROR(100-100/(1+SUMPRODUCT((終値!O139:AB139&gt;終値!P139:AC139)*(終値!O139:AB139-終値!P139:AC139))/SUMPRODUCT((終値!O139:AB139&lt;終値!P139:AC139)*(終値!P139:AC139-終値!O139:AB139))),100))),"弱気div▼","－")))</f>
        <v>－</v>
      </c>
      <c r="T139" s="497" t="str">
        <f t="shared" si="25"/>
        <v>－</v>
      </c>
      <c r="U139" s="497" t="str">
        <f>IF(終値!A139="","",BB_スイング!BT139)</f>
        <v>－</v>
      </c>
      <c r="V139" s="505">
        <f>IF($D139="","",IFERROR(出来高!E139/AVERAGE(出来高!E139:I139),""))</f>
        <v>0.35443909153475567</v>
      </c>
      <c r="W139" s="506" t="str">
        <f>IF($D139="","",IF(AND($D139&gt;$G139,$O139="拡大↑",OR($N139="スクイーズ★",$N139="収縮")),"◎スクイーズブレイク買",IF(AND($D139&gt;=$H139,$R139&gt;=BB設定!$B$10),"○順張り継続(walk)",IF(AND($S139="強気div▲",$D139&gt;$I139,LEFT($U139,4)&lt;&gt;"二番天井"),"○反発(ダイバ)買",IF($U139="二番底W▲","△二番底買(確)",IF($U139="二番底W形成","△二番底形成",IF(LEFT($U139,4)="二番天井","▼二番天井警戒",IF($D139&lt;$J139,"▼-2σ割れ危険",IF(AND($D139&gt;$E139,$K139&lt;0.6,$R139&gt;=50),"・押し目注目",IF($N139="スクイーズ★","☆スクイーズ監視","様子見"))))))))))</f>
        <v>様子見</v>
      </c>
      <c r="X139" s="501">
        <f t="shared" si="31"/>
        <v>10</v>
      </c>
      <c r="Y139" s="498">
        <f t="shared" si="26"/>
        <v>551</v>
      </c>
      <c r="Z139" s="498">
        <f t="shared" si="27"/>
        <v>559.34358462374882</v>
      </c>
      <c r="AA139" s="498">
        <f t="shared" si="28"/>
        <v>536.54999999999995</v>
      </c>
      <c r="AB139" s="498">
        <f t="shared" si="32"/>
        <v>582.1371692474977</v>
      </c>
      <c r="AC139" s="504">
        <f t="shared" si="29"/>
        <v>2.15</v>
      </c>
      <c r="AD139" s="498">
        <f>IF($D139="","",MIN(終値!E139:I139))</f>
        <v>519</v>
      </c>
      <c r="AE139" s="500">
        <f t="shared" si="30"/>
        <v>10.098610000000001</v>
      </c>
    </row>
    <row r="140" spans="1:31" ht="24">
      <c r="A140" s="497" t="str">
        <f>IF(終値!A140="","",HYPERLINK("https://kabutan.jp/stock/?code="&amp;終値!A140,"📈"))</f>
        <v>📈</v>
      </c>
      <c r="B140" s="497" t="str">
        <f>IF(終値!A140="","",終値!A140)</f>
        <v>6740</v>
      </c>
      <c r="C140" s="496" t="str">
        <f>IF(終値!A140="","",終値!B140)</f>
        <v>ジャパンディスプレイ</v>
      </c>
      <c r="D140" s="498">
        <f>IF(終値!A140="","",終値!E140)</f>
        <v>48</v>
      </c>
      <c r="E140" s="498">
        <f>IF($D140="","",AVERAGE(終値!E140:X140))</f>
        <v>48.15</v>
      </c>
      <c r="F140" s="499">
        <f>IF($D140="","",STDEVP(終値!E140:X140))</f>
        <v>2.0316249653910043</v>
      </c>
      <c r="G140" s="498">
        <f>IF($D140="","",$E140+BB設定!$B$4*$F140)</f>
        <v>52.213249930782005</v>
      </c>
      <c r="H140" s="498">
        <f>IF($D140="","",$E140+BB設定!$B$5*$F140)</f>
        <v>50.181624965391002</v>
      </c>
      <c r="I140" s="498">
        <f>IF($D140="","",$E140-BB設定!$B$5*$F140)</f>
        <v>46.118375034608995</v>
      </c>
      <c r="J140" s="498">
        <f>IF($D140="","",$E140-BB設定!$B$4*$F140)</f>
        <v>44.086750069217992</v>
      </c>
      <c r="K140" s="503">
        <f t="shared" si="22"/>
        <v>0.48154186887894318</v>
      </c>
      <c r="L140" s="502">
        <f t="shared" si="23"/>
        <v>16.87746596378819</v>
      </c>
      <c r="M140" s="502">
        <f>IF($D140="","",IFERROR(MIN(BB_帯幅!B140:AP140)*100,""))</f>
        <v>16.8774659637882</v>
      </c>
      <c r="N140" s="497" t="str">
        <f>IF($L140="","",IF($L140&lt;=$M140*BB設定!$B$7,"スクイーズ★",IF($L140&lt;=$M140*1.3,"収縮","－")))</f>
        <v>スクイーズ★</v>
      </c>
      <c r="O140" s="497" t="str">
        <f>IF($D140="","",IF(AND(BB_帯幅!B140&gt;BB_帯幅!C140,BB_帯幅!C140&gt;BB_帯幅!D140),"拡大↑","縮小↓"))</f>
        <v>縮小↓</v>
      </c>
      <c r="P140" s="497" t="str">
        <f t="shared" si="24"/>
        <v>バンド内</v>
      </c>
      <c r="Q140" s="500">
        <f>IF($D140="","",IFERROR(100-100/(1+SUMPRODUCT((終値!E140:R140&gt;終値!F140:S140)*(終値!E140:R140-終値!F140:S140))/SUMPRODUCT((終値!E140:R140&lt;終値!F140:S140)*(終値!F140:S140-終値!E140:R140))),100))</f>
        <v>47.61904761904762</v>
      </c>
      <c r="R140" s="500">
        <f>IF($D140="","",IFERROR(100-100/(1+SUMPRODUCT((((高値!E140:R140+安値!E140:R140+終値!E140:R140)/3)&gt;((高値!F140:S140+安値!F140:S140+終値!F140:S140)/3))*((高値!E140:R140+安値!E140:R140+終値!E140:R140)/3)*出来高!E140:R140)/SUMPRODUCT((((高値!E140:R140+安値!E140:R140+終値!E140:R140)/3)&lt;((高値!F140:S140+安値!F140:S140+終値!F140:S140)/3))*((高値!E140:R140+安値!E140:R140+終値!E140:R140)/3)*出来高!E140:R140)),50))</f>
        <v>52.11198521690271</v>
      </c>
      <c r="S140" s="497" t="str">
        <f>IF($D140="","",IF(AND(終値!E140&lt;終値!O140,$Q140&gt;(IFERROR(100-100/(1+SUMPRODUCT((終値!O140:AB140&gt;終値!P140:AC140)*(終値!O140:AB140-終値!P140:AC140))/SUMPRODUCT((終値!O140:AB140&lt;終値!P140:AC140)*(終値!P140:AC140-終値!O140:AB140))),100))),"強気div▲",IF(AND(終値!E140&gt;終値!O140,$Q140&lt;(IFERROR(100-100/(1+SUMPRODUCT((終値!O140:AB140&gt;終値!P140:AC140)*(終値!O140:AB140-終値!P140:AC140))/SUMPRODUCT((終値!O140:AB140&lt;終値!P140:AC140)*(終値!P140:AC140-終値!O140:AB140))),100))),"弱気div▼","－")))</f>
        <v>－</v>
      </c>
      <c r="T140" s="497" t="str">
        <f t="shared" si="25"/>
        <v>－</v>
      </c>
      <c r="U140" s="497" t="str">
        <f>IF(終値!A140="","",BB_スイング!BT140)</f>
        <v>二番底W▲</v>
      </c>
      <c r="V140" s="505">
        <f>IF($D140="","",IFERROR(出来高!E140/AVERAGE(出来高!E140:I140),""))</f>
        <v>1.1462329954114123</v>
      </c>
      <c r="W140" s="506" t="str">
        <f>IF($D140="","",IF(AND($D140&gt;$G140,$O140="拡大↑",OR($N140="スクイーズ★",$N140="収縮")),"◎スクイーズブレイク買",IF(AND($D140&gt;=$H140,$R140&gt;=BB設定!$B$10),"○順張り継続(walk)",IF(AND($S140="強気div▲",$D140&gt;$I140,LEFT($U140,4)&lt;&gt;"二番天井"),"○反発(ダイバ)買",IF($U140="二番底W▲","△二番底買(確)",IF($U140="二番底W形成","△二番底形成",IF(LEFT($U140,4)="二番天井","▼二番天井警戒",IF($D140&lt;$J140,"▼-2σ割れ危険",IF(AND($D140&gt;$E140,$K140&lt;0.6,$R140&gt;=50),"・押し目注目",IF($N140="スクイーズ★","☆スクイーズ監視","様子見"))))))))))</f>
        <v>△二番底買(確)</v>
      </c>
      <c r="X140" s="501">
        <f t="shared" si="31"/>
        <v>20</v>
      </c>
      <c r="Y140" s="498">
        <f t="shared" si="26"/>
        <v>48</v>
      </c>
      <c r="Z140" s="498">
        <f t="shared" si="27"/>
        <v>50.181624965391002</v>
      </c>
      <c r="AA140" s="498">
        <f t="shared" si="28"/>
        <v>46</v>
      </c>
      <c r="AB140" s="498">
        <f t="shared" si="32"/>
        <v>52.213249930782005</v>
      </c>
      <c r="AC140" s="504">
        <f t="shared" si="29"/>
        <v>2.11</v>
      </c>
      <c r="AD140" s="498">
        <f>IF($D140="","",MIN(終値!E140:I140))</f>
        <v>46</v>
      </c>
      <c r="AE140" s="500">
        <f t="shared" si="30"/>
        <v>20.098600000000001</v>
      </c>
    </row>
    <row r="141" spans="1:31">
      <c r="A141" s="497" t="str">
        <f>IF(終値!A141="","",HYPERLINK("https://kabutan.jp/stock/?code="&amp;終値!A141,"📈"))</f>
        <v>📈</v>
      </c>
      <c r="B141" s="497" t="str">
        <f>IF(終値!A141="","",終値!A141)</f>
        <v>6613</v>
      </c>
      <c r="C141" s="496" t="str">
        <f>IF(終値!A141="","",終値!B141)</f>
        <v>ＱＤレーザ</v>
      </c>
      <c r="D141" s="498">
        <f>IF(終値!A141="","",終値!E141)</f>
        <v>1766</v>
      </c>
      <c r="E141" s="498">
        <f>IF($D141="","",AVERAGE(終値!E141:X141))</f>
        <v>1825.8</v>
      </c>
      <c r="F141" s="499">
        <f>IF($D141="","",STDEVP(終値!E141:X141))</f>
        <v>411.77149002814656</v>
      </c>
      <c r="G141" s="498">
        <f>IF($D141="","",$E141+BB設定!$B$4*$F141)</f>
        <v>2649.3429800562931</v>
      </c>
      <c r="H141" s="498">
        <f>IF($D141="","",$E141+BB設定!$B$5*$F141)</f>
        <v>2237.5714900281464</v>
      </c>
      <c r="I141" s="498">
        <f>IF($D141="","",$E141-BB設定!$B$5*$F141)</f>
        <v>1414.0285099718535</v>
      </c>
      <c r="J141" s="498">
        <f>IF($D141="","",$E141-BB設定!$B$4*$F141)</f>
        <v>1002.2570199437068</v>
      </c>
      <c r="K141" s="503">
        <f t="shared" si="22"/>
        <v>0.46369345532159578</v>
      </c>
      <c r="L141" s="502">
        <f t="shared" si="23"/>
        <v>90.211740613023679</v>
      </c>
      <c r="M141" s="502">
        <f>IF($D141="","",IFERROR(MIN(BB_帯幅!B141:AP141)*100,""))</f>
        <v>26.045374534311765</v>
      </c>
      <c r="N141" s="497" t="str">
        <f>IF($L141="","",IF($L141&lt;=$M141*BB設定!$B$7,"スクイーズ★",IF($L141&lt;=$M141*1.3,"収縮","－")))</f>
        <v>－</v>
      </c>
      <c r="O141" s="497" t="str">
        <f>IF($D141="","",IF(AND(BB_帯幅!B141&gt;BB_帯幅!C141,BB_帯幅!C141&gt;BB_帯幅!D141),"拡大↑","縮小↓"))</f>
        <v>縮小↓</v>
      </c>
      <c r="P141" s="497" t="str">
        <f t="shared" si="24"/>
        <v>バンド内</v>
      </c>
      <c r="Q141" s="500">
        <f>IF($D141="","",IFERROR(100-100/(1+SUMPRODUCT((終値!E141:R141&gt;終値!F141:S141)*(終値!E141:R141-終値!F141:S141))/SUMPRODUCT((終値!E141:R141&lt;終値!F141:S141)*(終値!F141:S141-終値!E141:R141))),100))</f>
        <v>44.415917843388961</v>
      </c>
      <c r="R141" s="500">
        <f>IF($D141="","",IFERROR(100-100/(1+SUMPRODUCT((((高値!E141:R141+安値!E141:R141+終値!E141:R141)/3)&gt;((高値!F141:S141+安値!F141:S141+終値!F141:S141)/3))*((高値!E141:R141+安値!E141:R141+終値!E141:R141)/3)*出来高!E141:R141)/SUMPRODUCT((((高値!E141:R141+安値!E141:R141+終値!E141:R141)/3)&lt;((高値!F141:S141+安値!F141:S141+終値!F141:S141)/3))*((高値!E141:R141+安値!E141:R141+終値!E141:R141)/3)*出来高!E141:R141)),50))</f>
        <v>48.309360205518587</v>
      </c>
      <c r="S141" s="497" t="str">
        <f>IF($D141="","",IF(AND(終値!E141&lt;終値!O141,$Q141&gt;(IFERROR(100-100/(1+SUMPRODUCT((終値!O141:AB141&gt;終値!P141:AC141)*(終値!O141:AB141-終値!P141:AC141))/SUMPRODUCT((終値!O141:AB141&lt;終値!P141:AC141)*(終値!P141:AC141-終値!O141:AB141))),100))),"強気div▲",IF(AND(終値!E141&gt;終値!O141,$Q141&lt;(IFERROR(100-100/(1+SUMPRODUCT((終値!O141:AB141&gt;終値!P141:AC141)*(終値!O141:AB141-終値!P141:AC141))/SUMPRODUCT((終値!O141:AB141&lt;終値!P141:AC141)*(終値!P141:AC141-終値!O141:AB141))),100))),"弱気div▼","－")))</f>
        <v>－</v>
      </c>
      <c r="T141" s="497" t="str">
        <f t="shared" si="25"/>
        <v>－</v>
      </c>
      <c r="U141" s="497" t="str">
        <f>IF(終値!A141="","",BB_スイング!BT141)</f>
        <v>－</v>
      </c>
      <c r="V141" s="505">
        <f>IF($D141="","",IFERROR(出来高!E141/AVERAGE(出来高!E141:I141),""))</f>
        <v>0.55260868051929968</v>
      </c>
      <c r="W141" s="506" t="str">
        <f>IF($D141="","",IF(AND($D141&gt;$G141,$O141="拡大↑",OR($N141="スクイーズ★",$N141="収縮")),"◎スクイーズブレイク買",IF(AND($D141&gt;=$H141,$R141&gt;=BB設定!$B$10),"○順張り継続(walk)",IF(AND($S141="強気div▲",$D141&gt;$I141,LEFT($U141,4)&lt;&gt;"二番天井"),"○反発(ダイバ)買",IF($U141="二番底W▲","△二番底買(確)",IF($U141="二番底W形成","△二番底形成",IF(LEFT($U141,4)="二番天井","▼二番天井警戒",IF($D141&lt;$J141,"▼-2σ割れ危険",IF(AND($D141&gt;$E141,$K141&lt;0.6,$R141&gt;=50),"・押し目注目",IF($N141="スクイーズ★","☆スクイーズ監視","様子見"))))))))))</f>
        <v>様子見</v>
      </c>
      <c r="X141" s="501">
        <f t="shared" si="31"/>
        <v>0</v>
      </c>
      <c r="Y141" s="498">
        <f t="shared" si="26"/>
        <v>1766</v>
      </c>
      <c r="Z141" s="498">
        <f t="shared" si="27"/>
        <v>2237.5714900281464</v>
      </c>
      <c r="AA141" s="498">
        <f t="shared" si="28"/>
        <v>1485</v>
      </c>
      <c r="AB141" s="498">
        <f t="shared" si="32"/>
        <v>2649.3429800562931</v>
      </c>
      <c r="AC141" s="504">
        <f t="shared" si="29"/>
        <v>3.14</v>
      </c>
      <c r="AD141" s="498">
        <f>IF($D141="","",MIN(終値!E141:I141))</f>
        <v>1485</v>
      </c>
      <c r="AE141" s="500">
        <f t="shared" si="30"/>
        <v>9.8589999999999997E-2</v>
      </c>
    </row>
    <row r="142" spans="1:31">
      <c r="A142" s="497" t="str">
        <f>IF(終値!A142="","",HYPERLINK("https://kabutan.jp/stock/?code="&amp;終値!A142,"📈"))</f>
        <v>📈</v>
      </c>
      <c r="B142" s="497" t="str">
        <f>IF(終値!A142="","",終値!A142)</f>
        <v>4568</v>
      </c>
      <c r="C142" s="496" t="str">
        <f>IF(終値!A142="","",終値!B142)</f>
        <v>第一三共</v>
      </c>
      <c r="D142" s="498">
        <f>IF(終値!A142="","",終値!E142)</f>
        <v>2660</v>
      </c>
      <c r="E142" s="498">
        <f>IF($D142="","",AVERAGE(終値!E142:X142))</f>
        <v>2727.5</v>
      </c>
      <c r="F142" s="499">
        <f>IF($D142="","",STDEVP(終値!E142:X142))</f>
        <v>109.31434032184433</v>
      </c>
      <c r="G142" s="498">
        <f>IF($D142="","",$E142+BB設定!$B$4*$F142)</f>
        <v>2946.1286806436888</v>
      </c>
      <c r="H142" s="498">
        <f>IF($D142="","",$E142+BB設定!$B$5*$F142)</f>
        <v>2836.8143403218442</v>
      </c>
      <c r="I142" s="498">
        <f>IF($D142="","",$E142-BB設定!$B$5*$F142)</f>
        <v>2618.1856596781558</v>
      </c>
      <c r="J142" s="498">
        <f>IF($D142="","",$E142-BB設定!$B$4*$F142)</f>
        <v>2508.8713193563112</v>
      </c>
      <c r="K142" s="503">
        <f t="shared" si="22"/>
        <v>0.34562867094732075</v>
      </c>
      <c r="L142" s="502">
        <f t="shared" si="23"/>
        <v>16.031433961040424</v>
      </c>
      <c r="M142" s="502">
        <f>IF($D142="","",IFERROR(MIN(BB_帯幅!B142:AP142)*100,""))</f>
        <v>8.5253298767373931</v>
      </c>
      <c r="N142" s="497" t="str">
        <f>IF($L142="","",IF($L142&lt;=$M142*BB設定!$B$7,"スクイーズ★",IF($L142&lt;=$M142*1.3,"収縮","－")))</f>
        <v>－</v>
      </c>
      <c r="O142" s="497" t="str">
        <f>IF($D142="","",IF(AND(BB_帯幅!B142&gt;BB_帯幅!C142,BB_帯幅!C142&gt;BB_帯幅!D142),"拡大↑","縮小↓"))</f>
        <v>拡大↑</v>
      </c>
      <c r="P142" s="497" t="str">
        <f t="shared" si="24"/>
        <v>バンド内</v>
      </c>
      <c r="Q142" s="500">
        <f>IF($D142="","",IFERROR(100-100/(1+SUMPRODUCT((終値!E142:R142&gt;終値!F142:S142)*(終値!E142:R142-終値!F142:S142))/SUMPRODUCT((終値!E142:R142&lt;終値!F142:S142)*(終値!F142:S142-終値!E142:R142))),100))</f>
        <v>44.741641337386014</v>
      </c>
      <c r="R142" s="500">
        <f>IF($D142="","",IFERROR(100-100/(1+SUMPRODUCT((((高値!E142:R142+安値!E142:R142+終値!E142:R142)/3)&gt;((高値!F142:S142+安値!F142:S142+終値!F142:S142)/3))*((高値!E142:R142+安値!E142:R142+終値!E142:R142)/3)*出来高!E142:R142)/SUMPRODUCT((((高値!E142:R142+安値!E142:R142+終値!E142:R142)/3)&lt;((高値!F142:S142+安値!F142:S142+終値!F142:S142)/3))*((高値!E142:R142+安値!E142:R142+終値!E142:R142)/3)*出来高!E142:R142)),50))</f>
        <v>51.953729299190385</v>
      </c>
      <c r="S142" s="497" t="str">
        <f>IF($D142="","",IF(AND(終値!E142&lt;終値!O142,$Q142&gt;(IFERROR(100-100/(1+SUMPRODUCT((終値!O142:AB142&gt;終値!P142:AC142)*(終値!O142:AB142-終値!P142:AC142))/SUMPRODUCT((終値!O142:AB142&lt;終値!P142:AC142)*(終値!P142:AC142-終値!O142:AB142))),100))),"強気div▲",IF(AND(終値!E142&gt;終値!O142,$Q142&lt;(IFERROR(100-100/(1+SUMPRODUCT((終値!O142:AB142&gt;終値!P142:AC142)*(終値!O142:AB142-終値!P142:AC142))/SUMPRODUCT((終値!O142:AB142&lt;終値!P142:AC142)*(終値!P142:AC142-終値!O142:AB142))),100))),"弱気div▼","－")))</f>
        <v>－</v>
      </c>
      <c r="T142" s="497" t="str">
        <f t="shared" si="25"/>
        <v>－</v>
      </c>
      <c r="U142" s="497" t="str">
        <f>IF(終値!A142="","",BB_スイング!BT142)</f>
        <v>二番天井M▼</v>
      </c>
      <c r="V142" s="505">
        <f>IF($D142="","",IFERROR(出来高!E142/AVERAGE(出来高!E142:I142),""))</f>
        <v>0.68583210920854099</v>
      </c>
      <c r="W142" s="506" t="str">
        <f>IF($D142="","",IF(AND($D142&gt;$G142,$O142="拡大↑",OR($N142="スクイーズ★",$N142="収縮")),"◎スクイーズブレイク買",IF(AND($D142&gt;=$H142,$R142&gt;=BB設定!$B$10),"○順張り継続(walk)",IF(AND($S142="強気div▲",$D142&gt;$I142,LEFT($U142,4)&lt;&gt;"二番天井"),"○反発(ダイバ)買",IF($U142="二番底W▲","△二番底買(確)",IF($U142="二番底W形成","△二番底形成",IF(LEFT($U142,4)="二番天井","▼二番天井警戒",IF($D142&lt;$J142,"▼-2σ割れ危険",IF(AND($D142&gt;$E142,$K142&lt;0.6,$R142&gt;=50),"・押し目注目",IF($N142="スクイーズ★","☆スクイーズ監視","様子見"))))))))))</f>
        <v>▼二番天井警戒</v>
      </c>
      <c r="X142" s="501">
        <f t="shared" si="31"/>
        <v>0</v>
      </c>
      <c r="Y142" s="498">
        <f t="shared" si="26"/>
        <v>2660</v>
      </c>
      <c r="Z142" s="498">
        <f t="shared" si="27"/>
        <v>2836.8143403218442</v>
      </c>
      <c r="AA142" s="498">
        <f t="shared" si="28"/>
        <v>2500</v>
      </c>
      <c r="AB142" s="498">
        <f t="shared" si="32"/>
        <v>2946.1286806436888</v>
      </c>
      <c r="AC142" s="504">
        <f t="shared" si="29"/>
        <v>1.79</v>
      </c>
      <c r="AD142" s="498">
        <f>IF($D142="","",MIN(終値!E142:I142))</f>
        <v>2500</v>
      </c>
      <c r="AE142" s="500">
        <f t="shared" si="30"/>
        <v>9.8580000000000001E-2</v>
      </c>
    </row>
    <row r="143" spans="1:31">
      <c r="A143" s="497" t="str">
        <f>IF(終値!A143="","",HYPERLINK("https://kabutan.jp/stock/?code="&amp;終値!A143,"📈"))</f>
        <v>📈</v>
      </c>
      <c r="B143" s="497" t="str">
        <f>IF(終値!A143="","",終値!A143)</f>
        <v>6522</v>
      </c>
      <c r="C143" s="496" t="str">
        <f>IF(終値!A143="","",終値!B143)</f>
        <v>アスタリスク</v>
      </c>
      <c r="D143" s="498">
        <f>IF(終値!A143="","",終値!E143)</f>
        <v>1614</v>
      </c>
      <c r="E143" s="498">
        <f>IF($D143="","",AVERAGE(終値!E143:X143))</f>
        <v>1647.25</v>
      </c>
      <c r="F143" s="499">
        <f>IF($D143="","",STDEVP(終値!E143:X143))</f>
        <v>201.88756152868854</v>
      </c>
      <c r="G143" s="498">
        <f>IF($D143="","",$E143+BB設定!$B$4*$F143)</f>
        <v>2051.0251230573772</v>
      </c>
      <c r="H143" s="498">
        <f>IF($D143="","",$E143+BB設定!$B$5*$F143)</f>
        <v>1849.1375615286886</v>
      </c>
      <c r="I143" s="498">
        <f>IF($D143="","",$E143-BB設定!$B$5*$F143)</f>
        <v>1445.3624384713114</v>
      </c>
      <c r="J143" s="498">
        <f>IF($D143="","",$E143-BB設定!$B$4*$F143)</f>
        <v>1243.4748769426228</v>
      </c>
      <c r="K143" s="503">
        <f t="shared" si="22"/>
        <v>0.45882609142902159</v>
      </c>
      <c r="L143" s="502">
        <f t="shared" si="23"/>
        <v>49.024146068584265</v>
      </c>
      <c r="M143" s="502">
        <f>IF($D143="","",IFERROR(MIN(BB_帯幅!B143:AP143)*100,""))</f>
        <v>40.773872239500236</v>
      </c>
      <c r="N143" s="497" t="str">
        <f>IF($L143="","",IF($L143&lt;=$M143*BB設定!$B$7,"スクイーズ★",IF($L143&lt;=$M143*1.3,"収縮","－")))</f>
        <v>収縮</v>
      </c>
      <c r="O143" s="497" t="str">
        <f>IF($D143="","",IF(AND(BB_帯幅!B143&gt;BB_帯幅!C143,BB_帯幅!C143&gt;BB_帯幅!D143),"拡大↑","縮小↓"))</f>
        <v>縮小↓</v>
      </c>
      <c r="P143" s="497" t="str">
        <f t="shared" si="24"/>
        <v>バンド内</v>
      </c>
      <c r="Q143" s="500">
        <f>IF($D143="","",IFERROR(100-100/(1+SUMPRODUCT((終値!E143:R143&gt;終値!F143:S143)*(終値!E143:R143-終値!F143:S143))/SUMPRODUCT((終値!E143:R143&lt;終値!F143:S143)*(終値!F143:S143-終値!E143:R143))),100))</f>
        <v>53.280091272104961</v>
      </c>
      <c r="R143" s="500">
        <f>IF($D143="","",IFERROR(100-100/(1+SUMPRODUCT((((高値!E143:R143+安値!E143:R143+終値!E143:R143)/3)&gt;((高値!F143:S143+安値!F143:S143+終値!F143:S143)/3))*((高値!E143:R143+安値!E143:R143+終値!E143:R143)/3)*出来高!E143:R143)/SUMPRODUCT((((高値!E143:R143+安値!E143:R143+終値!E143:R143)/3)&lt;((高値!F143:S143+安値!F143:S143+終値!F143:S143)/3))*((高値!E143:R143+安値!E143:R143+終値!E143:R143)/3)*出来高!E143:R143)),50))</f>
        <v>72.935840857922727</v>
      </c>
      <c r="S143" s="497" t="str">
        <f>IF($D143="","",IF(AND(終値!E143&lt;終値!O143,$Q143&gt;(IFERROR(100-100/(1+SUMPRODUCT((終値!O143:AB143&gt;終値!P143:AC143)*(終値!O143:AB143-終値!P143:AC143))/SUMPRODUCT((終値!O143:AB143&lt;終値!P143:AC143)*(終値!P143:AC143-終値!O143:AB143))),100))),"強気div▲",IF(AND(終値!E143&gt;終値!O143,$Q143&lt;(IFERROR(100-100/(1+SUMPRODUCT((終値!O143:AB143&gt;終値!P143:AC143)*(終値!O143:AB143-終値!P143:AC143))/SUMPRODUCT((終値!O143:AB143&lt;終値!P143:AC143)*(終値!P143:AC143-終値!O143:AB143))),100))),"弱気div▼","－")))</f>
        <v>強気div▲</v>
      </c>
      <c r="T143" s="497" t="str">
        <f t="shared" si="25"/>
        <v>－</v>
      </c>
      <c r="U143" s="497" t="str">
        <f>IF(終値!A143="","",BB_スイング!BT143)</f>
        <v>二番底W形成</v>
      </c>
      <c r="V143" s="505">
        <f>IF($D143="","",IFERROR(出来高!E143/AVERAGE(出来高!E143:I143),""))</f>
        <v>0.56575707837505129</v>
      </c>
      <c r="W143" s="506" t="str">
        <f>IF($D143="","",IF(AND($D143&gt;$G143,$O143="拡大↑",OR($N143="スクイーズ★",$N143="収縮")),"◎スクイーズブレイク買",IF(AND($D143&gt;=$H143,$R143&gt;=BB設定!$B$10),"○順張り継続(walk)",IF(AND($S143="強気div▲",$D143&gt;$I143,LEFT($U143,4)&lt;&gt;"二番天井"),"○反発(ダイバ)買",IF($U143="二番底W▲","△二番底買(確)",IF($U143="二番底W形成","△二番底形成",IF(LEFT($U143,4)="二番天井","▼二番天井警戒",IF($D143&lt;$J143,"▼-2σ割れ危険",IF(AND($D143&gt;$E143,$K143&lt;0.6,$R143&gt;=50),"・押し目注目",IF($N143="スクイーズ★","☆スクイーズ監視","様子見"))))))))))</f>
        <v>○反発(ダイバ)買</v>
      </c>
      <c r="X143" s="501">
        <f t="shared" si="31"/>
        <v>35</v>
      </c>
      <c r="Y143" s="498">
        <f t="shared" si="26"/>
        <v>1614</v>
      </c>
      <c r="Z143" s="498">
        <f t="shared" si="27"/>
        <v>1849.1375615286886</v>
      </c>
      <c r="AA143" s="498">
        <f t="shared" si="28"/>
        <v>1500</v>
      </c>
      <c r="AB143" s="498">
        <f t="shared" si="32"/>
        <v>2051.0251230573772</v>
      </c>
      <c r="AC143" s="504">
        <f t="shared" si="29"/>
        <v>3.83</v>
      </c>
      <c r="AD143" s="498">
        <f>IF($D143="","",MIN(終値!E143:I143))</f>
        <v>1500</v>
      </c>
      <c r="AE143" s="500">
        <f t="shared" si="30"/>
        <v>35.098570000000002</v>
      </c>
    </row>
    <row r="144" spans="1:31" ht="24">
      <c r="A144" s="497" t="str">
        <f>IF(終値!A144="","",HYPERLINK("https://kabutan.jp/stock/?code="&amp;終値!A144,"📈"))</f>
        <v>📈</v>
      </c>
      <c r="B144" s="497" t="str">
        <f>IF(終値!A144="","",終値!A144)</f>
        <v>6777</v>
      </c>
      <c r="C144" s="496" t="str">
        <f>IF(終値!A144="","",終値!B144)</f>
        <v>ＳＡＮＴＥＣＨＯＬＤＩＮＧＳ</v>
      </c>
      <c r="D144" s="498">
        <f>IF(終値!A144="","",終値!E144)</f>
        <v>19550</v>
      </c>
      <c r="E144" s="498">
        <f>IF($D144="","",AVERAGE(終値!E144:X144))</f>
        <v>19062</v>
      </c>
      <c r="F144" s="499">
        <f>IF($D144="","",STDEVP(終値!E144:X144))</f>
        <v>1849.409635532377</v>
      </c>
      <c r="G144" s="498">
        <f>IF($D144="","",$E144+BB設定!$B$4*$F144)</f>
        <v>22760.819271064753</v>
      </c>
      <c r="H144" s="498">
        <f>IF($D144="","",$E144+BB設定!$B$5*$F144)</f>
        <v>20911.409635532378</v>
      </c>
      <c r="I144" s="498">
        <f>IF($D144="","",$E144-BB設定!$B$5*$F144)</f>
        <v>17212.590364467622</v>
      </c>
      <c r="J144" s="498">
        <f>IF($D144="","",$E144-BB設定!$B$4*$F144)</f>
        <v>15363.180728935245</v>
      </c>
      <c r="K144" s="503">
        <f t="shared" si="22"/>
        <v>0.56596699706546139</v>
      </c>
      <c r="L144" s="502">
        <f t="shared" si="23"/>
        <v>38.808302078110941</v>
      </c>
      <c r="M144" s="502">
        <f>IF($D144="","",IFERROR(MIN(BB_帯幅!B144:AP144)*100,""))</f>
        <v>22.694533631584552</v>
      </c>
      <c r="N144" s="497" t="str">
        <f>IF($L144="","",IF($L144&lt;=$M144*BB設定!$B$7,"スクイーズ★",IF($L144&lt;=$M144*1.3,"収縮","－")))</f>
        <v>－</v>
      </c>
      <c r="O144" s="497" t="str">
        <f>IF($D144="","",IF(AND(BB_帯幅!B144&gt;BB_帯幅!C144,BB_帯幅!C144&gt;BB_帯幅!D144),"拡大↑","縮小↓"))</f>
        <v>縮小↓</v>
      </c>
      <c r="P144" s="497" t="str">
        <f t="shared" si="24"/>
        <v>バンド内</v>
      </c>
      <c r="Q144" s="500">
        <f>IF($D144="","",IFERROR(100-100/(1+SUMPRODUCT((終値!E144:R144&gt;終値!F144:S144)*(終値!E144:R144-終値!F144:S144))/SUMPRODUCT((終値!E144:R144&lt;終値!F144:S144)*(終値!F144:S144-終値!E144:R144))),100))</f>
        <v>46.26135569531796</v>
      </c>
      <c r="R144" s="500">
        <f>IF($D144="","",IFERROR(100-100/(1+SUMPRODUCT((((高値!E144:R144+安値!E144:R144+終値!E144:R144)/3)&gt;((高値!F144:S144+安値!F144:S144+終値!F144:S144)/3))*((高値!E144:R144+安値!E144:R144+終値!E144:R144)/3)*出来高!E144:R144)/SUMPRODUCT((((高値!E144:R144+安値!E144:R144+終値!E144:R144)/3)&lt;((高値!F144:S144+安値!F144:S144+終値!F144:S144)/3))*((高値!E144:R144+安値!E144:R144+終値!E144:R144)/3)*出来高!E144:R144)),50))</f>
        <v>41.692358381907241</v>
      </c>
      <c r="S144" s="497" t="str">
        <f>IF($D144="","",IF(AND(終値!E144&lt;終値!O144,$Q144&gt;(IFERROR(100-100/(1+SUMPRODUCT((終値!O144:AB144&gt;終値!P144:AC144)*(終値!O144:AB144-終値!P144:AC144))/SUMPRODUCT((終値!O144:AB144&lt;終値!P144:AC144)*(終値!P144:AC144-終値!O144:AB144))),100))),"強気div▲",IF(AND(終値!E144&gt;終値!O144,$Q144&lt;(IFERROR(100-100/(1+SUMPRODUCT((終値!O144:AB144&gt;終値!P144:AC144)*(終値!O144:AB144-終値!P144:AC144))/SUMPRODUCT((終値!O144:AB144&lt;終値!P144:AC144)*(終値!P144:AC144-終値!O144:AB144))),100))),"弱気div▼","－")))</f>
        <v>－</v>
      </c>
      <c r="T144" s="497" t="str">
        <f t="shared" si="25"/>
        <v>－</v>
      </c>
      <c r="U144" s="497" t="str">
        <f>IF(終値!A144="","",BB_スイング!BT144)</f>
        <v>－</v>
      </c>
      <c r="V144" s="505">
        <f>IF($D144="","",IFERROR(出来高!E144/AVERAGE(出来高!E144:I144),""))</f>
        <v>1.1046765734265733</v>
      </c>
      <c r="W144" s="506" t="str">
        <f>IF($D144="","",IF(AND($D144&gt;$G144,$O144="拡大↑",OR($N144="スクイーズ★",$N144="収縮")),"◎スクイーズブレイク買",IF(AND($D144&gt;=$H144,$R144&gt;=BB設定!$B$10),"○順張り継続(walk)",IF(AND($S144="強気div▲",$D144&gt;$I144,LEFT($U144,4)&lt;&gt;"二番天井"),"○反発(ダイバ)買",IF($U144="二番底W▲","△二番底買(確)",IF($U144="二番底W形成","△二番底形成",IF(LEFT($U144,4)="二番天井","▼二番天井警戒",IF($D144&lt;$J144,"▼-2σ割れ危険",IF(AND($D144&gt;$E144,$K144&lt;0.6,$R144&gt;=50),"・押し目注目",IF($N144="スクイーズ★","☆スクイーズ監視","様子見"))))))))))</f>
        <v>様子見</v>
      </c>
      <c r="X144" s="501">
        <f t="shared" si="31"/>
        <v>10</v>
      </c>
      <c r="Y144" s="498">
        <f t="shared" si="26"/>
        <v>19550</v>
      </c>
      <c r="Z144" s="498">
        <f t="shared" si="27"/>
        <v>20911.409635532378</v>
      </c>
      <c r="AA144" s="498">
        <f t="shared" si="28"/>
        <v>19062</v>
      </c>
      <c r="AB144" s="498">
        <f t="shared" si="32"/>
        <v>22760.819271064753</v>
      </c>
      <c r="AC144" s="504">
        <f t="shared" si="29"/>
        <v>6.58</v>
      </c>
      <c r="AD144" s="498">
        <f>IF($D144="","",MIN(終値!E144:I144))</f>
        <v>17280</v>
      </c>
      <c r="AE144" s="500">
        <f t="shared" si="30"/>
        <v>10.098560000000001</v>
      </c>
    </row>
    <row r="145" spans="1:31">
      <c r="A145" s="497" t="str">
        <f>IF(終値!A145="","",HYPERLINK("https://kabutan.jp/stock/?code="&amp;終値!A145,"📈"))</f>
        <v>📈</v>
      </c>
      <c r="B145" s="497" t="str">
        <f>IF(終値!A145="","",終値!A145)</f>
        <v>6787</v>
      </c>
      <c r="C145" s="496" t="str">
        <f>IF(終値!A145="","",終値!B145)</f>
        <v>メイコー</v>
      </c>
      <c r="D145" s="498">
        <f>IF(終値!A145="","",終値!E145)</f>
        <v>23790</v>
      </c>
      <c r="E145" s="498">
        <f>IF($D145="","",AVERAGE(終値!E145:X145))</f>
        <v>23326.5</v>
      </c>
      <c r="F145" s="499">
        <f>IF($D145="","",STDEVP(終値!E145:X145))</f>
        <v>2323.6744070544823</v>
      </c>
      <c r="G145" s="498">
        <f>IF($D145="","",$E145+BB設定!$B$4*$F145)</f>
        <v>27973.848814108966</v>
      </c>
      <c r="H145" s="498">
        <f>IF($D145="","",$E145+BB設定!$B$5*$F145)</f>
        <v>25650.174407054481</v>
      </c>
      <c r="I145" s="498">
        <f>IF($D145="","",$E145-BB設定!$B$5*$F145)</f>
        <v>21002.825592945519</v>
      </c>
      <c r="J145" s="498">
        <f>IF($D145="","",$E145-BB設定!$B$4*$F145)</f>
        <v>18679.151185891034</v>
      </c>
      <c r="K145" s="503">
        <f t="shared" si="22"/>
        <v>0.54986714130353764</v>
      </c>
      <c r="L145" s="502">
        <f t="shared" si="23"/>
        <v>39.846087618022125</v>
      </c>
      <c r="M145" s="502">
        <f>IF($D145="","",IFERROR(MIN(BB_帯幅!B145:AP145)*100,""))</f>
        <v>30.336757658922796</v>
      </c>
      <c r="N145" s="497" t="str">
        <f>IF($L145="","",IF($L145&lt;=$M145*BB設定!$B$7,"スクイーズ★",IF($L145&lt;=$M145*1.3,"収縮","－")))</f>
        <v>－</v>
      </c>
      <c r="O145" s="497" t="str">
        <f>IF($D145="","",IF(AND(BB_帯幅!B145&gt;BB_帯幅!C145,BB_帯幅!C145&gt;BB_帯幅!D145),"拡大↑","縮小↓"))</f>
        <v>縮小↓</v>
      </c>
      <c r="P145" s="497" t="str">
        <f t="shared" si="24"/>
        <v>バンド内</v>
      </c>
      <c r="Q145" s="500">
        <f>IF($D145="","",IFERROR(100-100/(1+SUMPRODUCT((終値!E145:R145&gt;終値!F145:S145)*(終値!E145:R145-終値!F145:S145))/SUMPRODUCT((終値!E145:R145&lt;終値!F145:S145)*(終値!F145:S145-終値!E145:R145))),100))</f>
        <v>47.069065583284967</v>
      </c>
      <c r="R145" s="500">
        <f>IF($D145="","",IFERROR(100-100/(1+SUMPRODUCT((((高値!E145:R145+安値!E145:R145+終値!E145:R145)/3)&gt;((高値!F145:S145+安値!F145:S145+終値!F145:S145)/3))*((高値!E145:R145+安値!E145:R145+終値!E145:R145)/3)*出来高!E145:R145)/SUMPRODUCT((((高値!E145:R145+安値!E145:R145+終値!E145:R145)/3)&lt;((高値!F145:S145+安値!F145:S145+終値!F145:S145)/3))*((高値!E145:R145+安値!E145:R145+終値!E145:R145)/3)*出来高!E145:R145)),50))</f>
        <v>39.903064389097601</v>
      </c>
      <c r="S145" s="497" t="str">
        <f>IF($D145="","",IF(AND(終値!E145&lt;終値!O145,$Q145&gt;(IFERROR(100-100/(1+SUMPRODUCT((終値!O145:AB145&gt;終値!P145:AC145)*(終値!O145:AB145-終値!P145:AC145))/SUMPRODUCT((終値!O145:AB145&lt;終値!P145:AC145)*(終値!P145:AC145-終値!O145:AB145))),100))),"強気div▲",IF(AND(終値!E145&gt;終値!O145,$Q145&lt;(IFERROR(100-100/(1+SUMPRODUCT((終値!O145:AB145&gt;終値!P145:AC145)*(終値!O145:AB145-終値!P145:AC145))/SUMPRODUCT((終値!O145:AB145&lt;終値!P145:AC145)*(終値!P145:AC145-終値!O145:AB145))),100))),"弱気div▼","－")))</f>
        <v>強気div▲</v>
      </c>
      <c r="T145" s="497" t="str">
        <f t="shared" si="25"/>
        <v>－</v>
      </c>
      <c r="U145" s="497" t="str">
        <f>IF(終値!A145="","",BB_スイング!BT145)</f>
        <v>－</v>
      </c>
      <c r="V145" s="505">
        <f>IF($D145="","",IFERROR(出来高!E145/AVERAGE(出来高!E145:I145),""))</f>
        <v>1.1157382980327128</v>
      </c>
      <c r="W145" s="506" t="str">
        <f>IF($D145="","",IF(AND($D145&gt;$G145,$O145="拡大↑",OR($N145="スクイーズ★",$N145="収縮")),"◎スクイーズブレイク買",IF(AND($D145&gt;=$H145,$R145&gt;=BB設定!$B$10),"○順張り継続(walk)",IF(AND($S145="強気div▲",$D145&gt;$I145,LEFT($U145,4)&lt;&gt;"二番天井"),"○反発(ダイバ)買",IF($U145="二番底W▲","△二番底買(確)",IF($U145="二番底W形成","△二番底形成",IF(LEFT($U145,4)="二番天井","▼二番天井警戒",IF($D145&lt;$J145,"▼-2σ割れ危険",IF(AND($D145&gt;$E145,$K145&lt;0.6,$R145&gt;=50),"・押し目注目",IF($N145="スクイーズ★","☆スクイーズ監視","様子見"))))))))))</f>
        <v>○反発(ダイバ)買</v>
      </c>
      <c r="X145" s="501">
        <f t="shared" si="31"/>
        <v>35</v>
      </c>
      <c r="Y145" s="498">
        <f t="shared" si="26"/>
        <v>23790</v>
      </c>
      <c r="Z145" s="498">
        <f t="shared" si="27"/>
        <v>25650.174407054481</v>
      </c>
      <c r="AA145" s="498">
        <f t="shared" si="28"/>
        <v>23326.5</v>
      </c>
      <c r="AB145" s="498">
        <f t="shared" si="32"/>
        <v>27973.848814108966</v>
      </c>
      <c r="AC145" s="504">
        <f t="shared" si="29"/>
        <v>9.0299999999999994</v>
      </c>
      <c r="AD145" s="498">
        <f>IF($D145="","",MIN(終値!E145:I145))</f>
        <v>20680</v>
      </c>
      <c r="AE145" s="500">
        <f t="shared" si="30"/>
        <v>35.098550000000003</v>
      </c>
    </row>
    <row r="146" spans="1:31">
      <c r="A146" s="497" t="str">
        <f>IF(終値!A146="","",HYPERLINK("https://kabutan.jp/stock/?code="&amp;終値!A146,"📈"))</f>
        <v>📈</v>
      </c>
      <c r="B146" s="497" t="str">
        <f>IF(終値!A146="","",終値!A146)</f>
        <v>4888</v>
      </c>
      <c r="C146" s="496" t="str">
        <f>IF(終値!A146="","",終値!B146)</f>
        <v>ステラファーマ</v>
      </c>
      <c r="D146" s="498">
        <f>IF(終値!A146="","",終値!E146)</f>
        <v>313</v>
      </c>
      <c r="E146" s="498">
        <f>IF($D146="","",AVERAGE(終値!E146:X146))</f>
        <v>312.64999999999998</v>
      </c>
      <c r="F146" s="499">
        <f>IF($D146="","",STDEVP(終値!E146:X146))</f>
        <v>10.026340309405022</v>
      </c>
      <c r="G146" s="498">
        <f>IF($D146="","",$E146+BB設定!$B$4*$F146)</f>
        <v>332.70268061881001</v>
      </c>
      <c r="H146" s="498">
        <f>IF($D146="","",$E146+BB設定!$B$5*$F146)</f>
        <v>322.67634030940502</v>
      </c>
      <c r="I146" s="498">
        <f>IF($D146="","",$E146-BB設定!$B$5*$F146)</f>
        <v>302.62365969059493</v>
      </c>
      <c r="J146" s="498">
        <f>IF($D146="","",$E146-BB設定!$B$4*$F146)</f>
        <v>292.59731938118995</v>
      </c>
      <c r="K146" s="503">
        <f t="shared" si="22"/>
        <v>0.50872701277832433</v>
      </c>
      <c r="L146" s="502">
        <f t="shared" si="23"/>
        <v>12.827558368021769</v>
      </c>
      <c r="M146" s="502">
        <f>IF($D146="","",IFERROR(MIN(BB_帯幅!B146:AP146)*100,""))</f>
        <v>12.097084161780844</v>
      </c>
      <c r="N146" s="497" t="str">
        <f>IF($L146="","",IF($L146&lt;=$M146*BB設定!$B$7,"スクイーズ★",IF($L146&lt;=$M146*1.3,"収縮","－")))</f>
        <v>スクイーズ★</v>
      </c>
      <c r="O146" s="497" t="str">
        <f>IF($D146="","",IF(AND(BB_帯幅!B146&gt;BB_帯幅!C146,BB_帯幅!C146&gt;BB_帯幅!D146),"拡大↑","縮小↓"))</f>
        <v>縮小↓</v>
      </c>
      <c r="P146" s="497" t="str">
        <f t="shared" si="24"/>
        <v>バンド内</v>
      </c>
      <c r="Q146" s="500">
        <f>IF($D146="","",IFERROR(100-100/(1+SUMPRODUCT((終値!E146:R146&gt;終値!F146:S146)*(終値!E146:R146-終値!F146:S146))/SUMPRODUCT((終値!E146:R146&lt;終値!F146:S146)*(終値!F146:S146-終値!E146:R146))),100))</f>
        <v>46.341463414634148</v>
      </c>
      <c r="R146" s="500">
        <f>IF($D146="","",IFERROR(100-100/(1+SUMPRODUCT((((高値!E146:R146+安値!E146:R146+終値!E146:R146)/3)&gt;((高値!F146:S146+安値!F146:S146+終値!F146:S146)/3))*((高値!E146:R146+安値!E146:R146+終値!E146:R146)/3)*出来高!E146:R146)/SUMPRODUCT((((高値!E146:R146+安値!E146:R146+終値!E146:R146)/3)&lt;((高値!F146:S146+安値!F146:S146+終値!F146:S146)/3))*((高値!E146:R146+安値!E146:R146+終値!E146:R146)/3)*出来高!E146:R146)),50))</f>
        <v>44.664584094789568</v>
      </c>
      <c r="S146" s="497" t="str">
        <f>IF($D146="","",IF(AND(終値!E146&lt;終値!O146,$Q146&gt;(IFERROR(100-100/(1+SUMPRODUCT((終値!O146:AB146&gt;終値!P146:AC146)*(終値!O146:AB146-終値!P146:AC146))/SUMPRODUCT((終値!O146:AB146&lt;終値!P146:AC146)*(終値!P146:AC146-終値!O146:AB146))),100))),"強気div▲",IF(AND(終値!E146&gt;終値!O146,$Q146&lt;(IFERROR(100-100/(1+SUMPRODUCT((終値!O146:AB146&gt;終値!P146:AC146)*(終値!O146:AB146-終値!P146:AC146))/SUMPRODUCT((終値!O146:AB146&lt;終値!P146:AC146)*(終値!P146:AC146-終値!O146:AB146))),100))),"弱気div▼","－")))</f>
        <v>弱気div▼</v>
      </c>
      <c r="T146" s="497" t="str">
        <f t="shared" si="25"/>
        <v>－</v>
      </c>
      <c r="U146" s="497" t="str">
        <f>IF(終値!A146="","",BB_スイング!BT146)</f>
        <v>二番底W形成</v>
      </c>
      <c r="V146" s="505">
        <f>IF($D146="","",IFERROR(出来高!E146/AVERAGE(出来高!E146:I146),""))</f>
        <v>0.49870546171865365</v>
      </c>
      <c r="W146" s="506" t="str">
        <f>IF($D146="","",IF(AND($D146&gt;$G146,$O146="拡大↑",OR($N146="スクイーズ★",$N146="収縮")),"◎スクイーズブレイク買",IF(AND($D146&gt;=$H146,$R146&gt;=BB設定!$B$10),"○順張り継続(walk)",IF(AND($S146="強気div▲",$D146&gt;$I146,LEFT($U146,4)&lt;&gt;"二番天井"),"○反発(ダイバ)買",IF($U146="二番底W▲","△二番底買(確)",IF($U146="二番底W形成","△二番底形成",IF(LEFT($U146,4)="二番天井","▼二番天井警戒",IF($D146&lt;$J146,"▼-2σ割れ危険",IF(AND($D146&gt;$E146,$K146&lt;0.6,$R146&gt;=50),"・押し目注目",IF($N146="スクイーズ★","☆スクイーズ監視","様子見"))))))))))</f>
        <v>△二番底形成</v>
      </c>
      <c r="X146" s="501">
        <f t="shared" si="31"/>
        <v>30</v>
      </c>
      <c r="Y146" s="498">
        <f t="shared" si="26"/>
        <v>313</v>
      </c>
      <c r="Z146" s="498">
        <f t="shared" si="27"/>
        <v>322.67634030940502</v>
      </c>
      <c r="AA146" s="498">
        <f t="shared" si="28"/>
        <v>312.64999999999998</v>
      </c>
      <c r="AB146" s="498">
        <f t="shared" si="32"/>
        <v>332.70268061881001</v>
      </c>
      <c r="AC146" s="504">
        <f t="shared" si="29"/>
        <v>20</v>
      </c>
      <c r="AD146" s="498">
        <f>IF($D146="","",MIN(終値!E146:I146))</f>
        <v>307</v>
      </c>
      <c r="AE146" s="500">
        <f t="shared" si="30"/>
        <v>30.09854</v>
      </c>
    </row>
    <row r="147" spans="1:31">
      <c r="A147" s="497" t="str">
        <f>IF(終値!A147="","",HYPERLINK("https://kabutan.jp/stock/?code="&amp;終値!A147,"📈"))</f>
        <v>📈</v>
      </c>
      <c r="B147" s="497" t="str">
        <f>IF(終値!A147="","",終値!A147)</f>
        <v>6387</v>
      </c>
      <c r="C147" s="496" t="str">
        <f>IF(終値!A147="","",終値!B147)</f>
        <v>サムコ</v>
      </c>
      <c r="D147" s="498">
        <f>IF(終値!A147="","",終値!E147)</f>
        <v>9290</v>
      </c>
      <c r="E147" s="498">
        <f>IF($D147="","",AVERAGE(終値!E147:X147))</f>
        <v>10126.5</v>
      </c>
      <c r="F147" s="499">
        <f>IF($D147="","",STDEVP(終値!E147:X147))</f>
        <v>1648.436456160807</v>
      </c>
      <c r="G147" s="498">
        <f>IF($D147="","",$E147+BB設定!$B$4*$F147)</f>
        <v>13423.372912321614</v>
      </c>
      <c r="H147" s="498">
        <f>IF($D147="","",$E147+BB設定!$B$5*$F147)</f>
        <v>11774.936456160807</v>
      </c>
      <c r="I147" s="498">
        <f>IF($D147="","",$E147-BB設定!$B$5*$F147)</f>
        <v>8478.0635438391928</v>
      </c>
      <c r="J147" s="498">
        <f>IF($D147="","",$E147-BB設定!$B$4*$F147)</f>
        <v>6829.6270876783856</v>
      </c>
      <c r="K147" s="503">
        <f t="shared" si="22"/>
        <v>0.37313736042513274</v>
      </c>
      <c r="L147" s="502">
        <f t="shared" si="23"/>
        <v>65.113769067725556</v>
      </c>
      <c r="M147" s="502">
        <f>IF($D147="","",IFERROR(MIN(BB_帯幅!B147:AP147)*100,""))</f>
        <v>27.549667490236935</v>
      </c>
      <c r="N147" s="497" t="str">
        <f>IF($L147="","",IF($L147&lt;=$M147*BB設定!$B$7,"スクイーズ★",IF($L147&lt;=$M147*1.3,"収縮","－")))</f>
        <v>－</v>
      </c>
      <c r="O147" s="497" t="str">
        <f>IF($D147="","",IF(AND(BB_帯幅!B147&gt;BB_帯幅!C147,BB_帯幅!C147&gt;BB_帯幅!D147),"拡大↑","縮小↓"))</f>
        <v>縮小↓</v>
      </c>
      <c r="P147" s="497" t="str">
        <f t="shared" si="24"/>
        <v>バンド内</v>
      </c>
      <c r="Q147" s="500">
        <f>IF($D147="","",IFERROR(100-100/(1+SUMPRODUCT((終値!E147:R147&gt;終値!F147:S147)*(終値!E147:R147-終値!F147:S147))/SUMPRODUCT((終値!E147:R147&lt;終値!F147:S147)*(終値!F147:S147-終値!E147:R147))),100))</f>
        <v>36.619718309859152</v>
      </c>
      <c r="R147" s="500">
        <f>IF($D147="","",IFERROR(100-100/(1+SUMPRODUCT((((高値!E147:R147+安値!E147:R147+終値!E147:R147)/3)&gt;((高値!F147:S147+安値!F147:S147+終値!F147:S147)/3))*((高値!E147:R147+安値!E147:R147+終値!E147:R147)/3)*出来高!E147:R147)/SUMPRODUCT((((高値!E147:R147+安値!E147:R147+終値!E147:R147)/3)&lt;((高値!F147:S147+安値!F147:S147+終値!F147:S147)/3))*((高値!E147:R147+安値!E147:R147+終値!E147:R147)/3)*出来高!E147:R147)),50))</f>
        <v>45.587630736326602</v>
      </c>
      <c r="S147" s="497" t="str">
        <f>IF($D147="","",IF(AND(終値!E147&lt;終値!O147,$Q147&gt;(IFERROR(100-100/(1+SUMPRODUCT((終値!O147:AB147&gt;終値!P147:AC147)*(終値!O147:AB147-終値!P147:AC147))/SUMPRODUCT((終値!O147:AB147&lt;終値!P147:AC147)*(終値!P147:AC147-終値!O147:AB147))),100))),"強気div▲",IF(AND(終値!E147&gt;終値!O147,$Q147&lt;(IFERROR(100-100/(1+SUMPRODUCT((終値!O147:AB147&gt;終値!P147:AC147)*(終値!O147:AB147-終値!P147:AC147))/SUMPRODUCT((終値!O147:AB147&lt;終値!P147:AC147)*(終値!P147:AC147-終値!O147:AB147))),100))),"弱気div▼","－")))</f>
        <v>強気div▲</v>
      </c>
      <c r="T147" s="497" t="str">
        <f t="shared" si="25"/>
        <v>－</v>
      </c>
      <c r="U147" s="497" t="str">
        <f>IF(終値!A147="","",BB_スイング!BT147)</f>
        <v>－</v>
      </c>
      <c r="V147" s="505">
        <f>IF($D147="","",IFERROR(出来高!E147/AVERAGE(出来高!E147:I147),""))</f>
        <v>0.59726522187822495</v>
      </c>
      <c r="W147" s="506" t="str">
        <f>IF($D147="","",IF(AND($D147&gt;$G147,$O147="拡大↑",OR($N147="スクイーズ★",$N147="収縮")),"◎スクイーズブレイク買",IF(AND($D147&gt;=$H147,$R147&gt;=BB設定!$B$10),"○順張り継続(walk)",IF(AND($S147="強気div▲",$D147&gt;$I147,LEFT($U147,4)&lt;&gt;"二番天井"),"○反発(ダイバ)買",IF($U147="二番底W▲","△二番底買(確)",IF($U147="二番底W形成","△二番底形成",IF(LEFT($U147,4)="二番天井","▼二番天井警戒",IF($D147&lt;$J147,"▼-2σ割れ危険",IF(AND($D147&gt;$E147,$K147&lt;0.6,$R147&gt;=50),"・押し目注目",IF($N147="スクイーズ★","☆スクイーズ監視","様子見"))))))))))</f>
        <v>○反発(ダイバ)買</v>
      </c>
      <c r="X147" s="501">
        <f t="shared" si="31"/>
        <v>5</v>
      </c>
      <c r="Y147" s="498">
        <f t="shared" si="26"/>
        <v>9290</v>
      </c>
      <c r="Z147" s="498">
        <f t="shared" si="27"/>
        <v>11774.936456160807</v>
      </c>
      <c r="AA147" s="498">
        <f t="shared" si="28"/>
        <v>8520</v>
      </c>
      <c r="AB147" s="498">
        <f t="shared" si="32"/>
        <v>13423.372912321614</v>
      </c>
      <c r="AC147" s="504">
        <f t="shared" si="29"/>
        <v>5.37</v>
      </c>
      <c r="AD147" s="498">
        <f>IF($D147="","",MIN(終値!E147:I147))</f>
        <v>8520</v>
      </c>
      <c r="AE147" s="500">
        <f t="shared" si="30"/>
        <v>5.0985300000000002</v>
      </c>
    </row>
    <row r="148" spans="1:31" ht="24">
      <c r="A148" s="497" t="str">
        <f>IF(終値!A148="","",HYPERLINK("https://kabutan.jp/stock/?code="&amp;終値!A148,"📈"))</f>
        <v>📈</v>
      </c>
      <c r="B148" s="497" t="str">
        <f>IF(終値!A148="","",終値!A148)</f>
        <v>6838</v>
      </c>
      <c r="C148" s="496" t="str">
        <f>IF(終値!A148="","",終値!B148)</f>
        <v>多摩川ホールディングス</v>
      </c>
      <c r="D148" s="498">
        <f>IF(終値!A148="","",終値!E148)</f>
        <v>1480</v>
      </c>
      <c r="E148" s="498">
        <f>IF($D148="","",AVERAGE(終値!E148:X148))</f>
        <v>1396.65</v>
      </c>
      <c r="F148" s="499">
        <f>IF($D148="","",STDEVP(終値!E148:X148))</f>
        <v>96.971271518940085</v>
      </c>
      <c r="G148" s="498">
        <f>IF($D148="","",$E148+BB設定!$B$4*$F148)</f>
        <v>1590.5925430378802</v>
      </c>
      <c r="H148" s="498">
        <f>IF($D148="","",$E148+BB設定!$B$5*$F148)</f>
        <v>1493.6212715189401</v>
      </c>
      <c r="I148" s="498">
        <f>IF($D148="","",$E148-BB設定!$B$5*$F148)</f>
        <v>1299.67872848106</v>
      </c>
      <c r="J148" s="498">
        <f>IF($D148="","",$E148-BB設定!$B$4*$F148)</f>
        <v>1202.70745696212</v>
      </c>
      <c r="K148" s="503">
        <f t="shared" si="22"/>
        <v>0.71488322957516415</v>
      </c>
      <c r="L148" s="502">
        <f t="shared" si="23"/>
        <v>27.772533281477834</v>
      </c>
      <c r="M148" s="502">
        <f>IF($D148="","",IFERROR(MIN(BB_帯幅!B148:AP148)*100,""))</f>
        <v>27.772533281477845</v>
      </c>
      <c r="N148" s="497" t="str">
        <f>IF($L148="","",IF($L148&lt;=$M148*BB設定!$B$7,"スクイーズ★",IF($L148&lt;=$M148*1.3,"収縮","－")))</f>
        <v>スクイーズ★</v>
      </c>
      <c r="O148" s="497" t="str">
        <f>IF($D148="","",IF(AND(BB_帯幅!B148&gt;BB_帯幅!C148,BB_帯幅!C148&gt;BB_帯幅!D148),"拡大↑","縮小↓"))</f>
        <v>縮小↓</v>
      </c>
      <c r="P148" s="497" t="str">
        <f t="shared" si="24"/>
        <v>バンド内</v>
      </c>
      <c r="Q148" s="500">
        <f>IF($D148="","",IFERROR(100-100/(1+SUMPRODUCT((終値!E148:R148&gt;終値!F148:S148)*(終値!E148:R148-終値!F148:S148))/SUMPRODUCT((終値!E148:R148&lt;終値!F148:S148)*(終値!F148:S148-終値!E148:R148))),100))</f>
        <v>52.990264255910986</v>
      </c>
      <c r="R148" s="500">
        <f>IF($D148="","",IFERROR(100-100/(1+SUMPRODUCT((((高値!E148:R148+安値!E148:R148+終値!E148:R148)/3)&gt;((高値!F148:S148+安値!F148:S148+終値!F148:S148)/3))*((高値!E148:R148+安値!E148:R148+終値!E148:R148)/3)*出来高!E148:R148)/SUMPRODUCT((((高値!E148:R148+安値!E148:R148+終値!E148:R148)/3)&lt;((高値!F148:S148+安値!F148:S148+終値!F148:S148)/3))*((高値!E148:R148+安値!E148:R148+終値!E148:R148)/3)*出来高!E148:R148)),50))</f>
        <v>53.635683781895089</v>
      </c>
      <c r="S148" s="497" t="str">
        <f>IF($D148="","",IF(AND(終値!E148&lt;終値!O148,$Q148&gt;(IFERROR(100-100/(1+SUMPRODUCT((終値!O148:AB148&gt;終値!P148:AC148)*(終値!O148:AB148-終値!P148:AC148))/SUMPRODUCT((終値!O148:AB148&lt;終値!P148:AC148)*(終値!P148:AC148-終値!O148:AB148))),100))),"強気div▲",IF(AND(終値!E148&gt;終値!O148,$Q148&lt;(IFERROR(100-100/(1+SUMPRODUCT((終値!O148:AB148&gt;終値!P148:AC148)*(終値!O148:AB148-終値!P148:AC148))/SUMPRODUCT((終値!O148:AB148&lt;終値!P148:AC148)*(終値!P148:AC148-終値!O148:AB148))),100))),"弱気div▼","－")))</f>
        <v>－</v>
      </c>
      <c r="T148" s="497" t="str">
        <f t="shared" si="25"/>
        <v>－</v>
      </c>
      <c r="U148" s="497" t="str">
        <f>IF(終値!A148="","",BB_スイング!BT148)</f>
        <v>－</v>
      </c>
      <c r="V148" s="505">
        <f>IF($D148="","",IFERROR(出来高!E148/AVERAGE(出来高!E148:I148),""))</f>
        <v>0.65859779792746109</v>
      </c>
      <c r="W148" s="506" t="str">
        <f>IF($D148="","",IF(AND($D148&gt;$G148,$O148="拡大↑",OR($N148="スクイーズ★",$N148="収縮")),"◎スクイーズブレイク買",IF(AND($D148&gt;=$H148,$R148&gt;=BB設定!$B$10),"○順張り継続(walk)",IF(AND($S148="強気div▲",$D148&gt;$I148,LEFT($U148,4)&lt;&gt;"二番天井"),"○反発(ダイバ)買",IF($U148="二番底W▲","△二番底買(確)",IF($U148="二番底W形成","△二番底形成",IF(LEFT($U148,4)="二番天井","▼二番天井警戒",IF($D148&lt;$J148,"▼-2σ割れ危険",IF(AND($D148&gt;$E148,$K148&lt;0.6,$R148&gt;=50),"・押し目注目",IF($N148="スクイーズ★","☆スクイーズ監視","様子見"))))))))))</f>
        <v>☆スクイーズ監視</v>
      </c>
      <c r="X148" s="501">
        <f t="shared" si="31"/>
        <v>40</v>
      </c>
      <c r="Y148" s="498">
        <f t="shared" si="26"/>
        <v>1480</v>
      </c>
      <c r="Z148" s="498">
        <f t="shared" si="27"/>
        <v>1493.6212715189401</v>
      </c>
      <c r="AA148" s="498">
        <f t="shared" si="28"/>
        <v>1396.65</v>
      </c>
      <c r="AB148" s="498">
        <f t="shared" si="32"/>
        <v>1590.5925430378802</v>
      </c>
      <c r="AC148" s="504">
        <f t="shared" si="29"/>
        <v>1.33</v>
      </c>
      <c r="AD148" s="498">
        <f>IF($D148="","",MIN(終値!E148:I148))</f>
        <v>1290</v>
      </c>
      <c r="AE148" s="500">
        <f t="shared" si="30"/>
        <v>40.098520000000001</v>
      </c>
    </row>
    <row r="149" spans="1:31" ht="24">
      <c r="A149" s="497" t="str">
        <f>IF(終値!A149="","",HYPERLINK("https://kabutan.jp/stock/?code="&amp;終値!A149,"📈"))</f>
        <v>📈</v>
      </c>
      <c r="B149" s="497" t="str">
        <f>IF(終値!A149="","",終値!A149)</f>
        <v>7375</v>
      </c>
      <c r="C149" s="496" t="str">
        <f>IF(終値!A149="","",終値!B149)</f>
        <v>リファインバースグループ</v>
      </c>
      <c r="D149" s="498">
        <f>IF(終値!A149="","",終値!E149)</f>
        <v>1123</v>
      </c>
      <c r="E149" s="498">
        <f>IF($D149="","",AVERAGE(終値!E149:X149))</f>
        <v>1184.05</v>
      </c>
      <c r="F149" s="499">
        <f>IF($D149="","",STDEVP(終値!E149:X149))</f>
        <v>72.188970764237936</v>
      </c>
      <c r="G149" s="498">
        <f>IF($D149="","",$E149+BB設定!$B$4*$F149)</f>
        <v>1328.4279415284759</v>
      </c>
      <c r="H149" s="498">
        <f>IF($D149="","",$E149+BB設定!$B$5*$F149)</f>
        <v>1256.2389707642378</v>
      </c>
      <c r="I149" s="498">
        <f>IF($D149="","",$E149-BB設定!$B$5*$F149)</f>
        <v>1111.8610292357621</v>
      </c>
      <c r="J149" s="498">
        <f>IF($D149="","",$E149-BB設定!$B$4*$F149)</f>
        <v>1039.672058471524</v>
      </c>
      <c r="K149" s="503">
        <f t="shared" si="22"/>
        <v>0.2885757361765719</v>
      </c>
      <c r="L149" s="502">
        <f t="shared" si="23"/>
        <v>24.387135936569564</v>
      </c>
      <c r="M149" s="502">
        <f>IF($D149="","",IFERROR(MIN(BB_帯幅!B149:AP149)*100,""))</f>
        <v>9.4083917024544235</v>
      </c>
      <c r="N149" s="497" t="str">
        <f>IF($L149="","",IF($L149&lt;=$M149*BB設定!$B$7,"スクイーズ★",IF($L149&lt;=$M149*1.3,"収縮","－")))</f>
        <v>－</v>
      </c>
      <c r="O149" s="497" t="str">
        <f>IF($D149="","",IF(AND(BB_帯幅!B149&gt;BB_帯幅!C149,BB_帯幅!C149&gt;BB_帯幅!D149),"拡大↑","縮小↓"))</f>
        <v>縮小↓</v>
      </c>
      <c r="P149" s="497" t="str">
        <f t="shared" si="24"/>
        <v>バンド内</v>
      </c>
      <c r="Q149" s="500">
        <f>IF($D149="","",IFERROR(100-100/(1+SUMPRODUCT((終値!E149:R149&gt;終値!F149:S149)*(終値!E149:R149-終値!F149:S149))/SUMPRODUCT((終値!E149:R149&lt;終値!F149:S149)*(終値!F149:S149-終値!E149:R149))),100))</f>
        <v>34.583333333333343</v>
      </c>
      <c r="R149" s="500">
        <f>IF($D149="","",IFERROR(100-100/(1+SUMPRODUCT((((高値!E149:R149+安値!E149:R149+終値!E149:R149)/3)&gt;((高値!F149:S149+安値!F149:S149+終値!F149:S149)/3))*((高値!E149:R149+安値!E149:R149+終値!E149:R149)/3)*出来高!E149:R149)/SUMPRODUCT((((高値!E149:R149+安値!E149:R149+終値!E149:R149)/3)&lt;((高値!F149:S149+安値!F149:S149+終値!F149:S149)/3))*((高値!E149:R149+安値!E149:R149+終値!E149:R149)/3)*出来高!E149:R149)),50))</f>
        <v>42.997950781522675</v>
      </c>
      <c r="S149" s="497" t="str">
        <f>IF($D149="","",IF(AND(終値!E149&lt;終値!O149,$Q149&gt;(IFERROR(100-100/(1+SUMPRODUCT((終値!O149:AB149&gt;終値!P149:AC149)*(終値!O149:AB149-終値!P149:AC149))/SUMPRODUCT((終値!O149:AB149&lt;終値!P149:AC149)*(終値!P149:AC149-終値!O149:AB149))),100))),"強気div▲",IF(AND(終値!E149&gt;終値!O149,$Q149&lt;(IFERROR(100-100/(1+SUMPRODUCT((終値!O149:AB149&gt;終値!P149:AC149)*(終値!O149:AB149-終値!P149:AC149))/SUMPRODUCT((終値!O149:AB149&lt;終値!P149:AC149)*(終値!P149:AC149-終値!O149:AB149))),100))),"弱気div▼","－")))</f>
        <v>－</v>
      </c>
      <c r="T149" s="497" t="str">
        <f t="shared" si="25"/>
        <v>－</v>
      </c>
      <c r="U149" s="497" t="str">
        <f>IF(終値!A149="","",BB_スイング!BT149)</f>
        <v>二番底W▲</v>
      </c>
      <c r="V149" s="505">
        <f>IF($D149="","",IFERROR(出来高!E149/AVERAGE(出来高!E149:I149),""))</f>
        <v>0.54964539007092195</v>
      </c>
      <c r="W149" s="506" t="str">
        <f>IF($D149="","",IF(AND($D149&gt;$G149,$O149="拡大↑",OR($N149="スクイーズ★",$N149="収縮")),"◎スクイーズブレイク買",IF(AND($D149&gt;=$H149,$R149&gt;=BB設定!$B$10),"○順張り継続(walk)",IF(AND($S149="強気div▲",$D149&gt;$I149,LEFT($U149,4)&lt;&gt;"二番天井"),"○反発(ダイバ)買",IF($U149="二番底W▲","△二番底買(確)",IF($U149="二番底W形成","△二番底形成",IF(LEFT($U149,4)="二番天井","▼二番天井警戒",IF($D149&lt;$J149,"▼-2σ割れ危険",IF(AND($D149&gt;$E149,$K149&lt;0.6,$R149&gt;=50),"・押し目注目",IF($N149="スクイーズ★","☆スクイーズ監視","様子見"))))))))))</f>
        <v>△二番底買(確)</v>
      </c>
      <c r="X149" s="501">
        <f t="shared" si="31"/>
        <v>0</v>
      </c>
      <c r="Y149" s="498">
        <f t="shared" si="26"/>
        <v>1123</v>
      </c>
      <c r="Z149" s="498">
        <f t="shared" si="27"/>
        <v>1256.2389707642378</v>
      </c>
      <c r="AA149" s="498">
        <f t="shared" si="28"/>
        <v>1093</v>
      </c>
      <c r="AB149" s="498">
        <f t="shared" si="32"/>
        <v>1328.4279415284759</v>
      </c>
      <c r="AC149" s="504">
        <f t="shared" si="29"/>
        <v>6.85</v>
      </c>
      <c r="AD149" s="498">
        <f>IF($D149="","",MIN(終値!E149:I149))</f>
        <v>1093</v>
      </c>
      <c r="AE149" s="500">
        <f t="shared" si="30"/>
        <v>9.851E-2</v>
      </c>
    </row>
    <row r="150" spans="1:31">
      <c r="A150" s="497" t="str">
        <f>IF(終値!A150="","",HYPERLINK("https://kabutan.jp/stock/?code="&amp;終値!A150,"📈"))</f>
        <v>📈</v>
      </c>
      <c r="B150" s="497" t="str">
        <f>IF(終値!A150="","",終値!A150)</f>
        <v>4307</v>
      </c>
      <c r="C150" s="496" t="str">
        <f>IF(終値!A150="","",終値!B150)</f>
        <v>野村総合研究所</v>
      </c>
      <c r="D150" s="498">
        <f>IF(終値!A150="","",終値!E150)</f>
        <v>4738</v>
      </c>
      <c r="E150" s="498">
        <f>IF($D150="","",AVERAGE(終値!E150:X150))</f>
        <v>5004.25</v>
      </c>
      <c r="F150" s="499">
        <f>IF($D150="","",STDEVP(終値!E150:X150))</f>
        <v>264.13744054942305</v>
      </c>
      <c r="G150" s="498">
        <f>IF($D150="","",$E150+BB設定!$B$4*$F150)</f>
        <v>5532.524881098846</v>
      </c>
      <c r="H150" s="498">
        <f>IF($D150="","",$E150+BB設定!$B$5*$F150)</f>
        <v>5268.3874405494234</v>
      </c>
      <c r="I150" s="498">
        <f>IF($D150="","",$E150-BB設定!$B$5*$F150)</f>
        <v>4740.1125594505766</v>
      </c>
      <c r="J150" s="498">
        <f>IF($D150="","",$E150-BB設定!$B$4*$F150)</f>
        <v>4475.975118901154</v>
      </c>
      <c r="K150" s="503">
        <f t="shared" si="22"/>
        <v>0.24800051116742219</v>
      </c>
      <c r="L150" s="502">
        <f t="shared" si="23"/>
        <v>21.11304915217449</v>
      </c>
      <c r="M150" s="502">
        <f>IF($D150="","",IFERROR(MIN(BB_帯幅!B150:AP150)*100,""))</f>
        <v>14.062640759853675</v>
      </c>
      <c r="N150" s="497" t="str">
        <f>IF($L150="","",IF($L150&lt;=$M150*BB設定!$B$7,"スクイーズ★",IF($L150&lt;=$M150*1.3,"収縮","－")))</f>
        <v>－</v>
      </c>
      <c r="O150" s="497" t="str">
        <f>IF($D150="","",IF(AND(BB_帯幅!B150&gt;BB_帯幅!C150,BB_帯幅!C150&gt;BB_帯幅!D150),"拡大↑","縮小↓"))</f>
        <v>拡大↑</v>
      </c>
      <c r="P150" s="497" t="str">
        <f t="shared" si="24"/>
        <v>-1σ下</v>
      </c>
      <c r="Q150" s="500">
        <f>IF($D150="","",IFERROR(100-100/(1+SUMPRODUCT((終値!E150:R150&gt;終値!F150:S150)*(終値!E150:R150-終値!F150:S150))/SUMPRODUCT((終値!E150:R150&lt;終値!F150:S150)*(終値!F150:S150-終値!E150:R150))),100))</f>
        <v>41.40550807217474</v>
      </c>
      <c r="R150" s="500">
        <f>IF($D150="","",IFERROR(100-100/(1+SUMPRODUCT((((高値!E150:R150+安値!E150:R150+終値!E150:R150)/3)&gt;((高値!F150:S150+安値!F150:S150+終値!F150:S150)/3))*((高値!E150:R150+安値!E150:R150+終値!E150:R150)/3)*出来高!E150:R150)/SUMPRODUCT((((高値!E150:R150+安値!E150:R150+終値!E150:R150)/3)&lt;((高値!F150:S150+安値!F150:S150+終値!F150:S150)/3))*((高値!E150:R150+安値!E150:R150+終値!E150:R150)/3)*出来高!E150:R150)),50))</f>
        <v>53.843448391845946</v>
      </c>
      <c r="S150" s="497" t="str">
        <f>IF($D150="","",IF(AND(終値!E150&lt;終値!O150,$Q150&gt;(IFERROR(100-100/(1+SUMPRODUCT((終値!O150:AB150&gt;終値!P150:AC150)*(終値!O150:AB150-終値!P150:AC150))/SUMPRODUCT((終値!O150:AB150&lt;終値!P150:AC150)*(終値!P150:AC150-終値!O150:AB150))),100))),"強気div▲",IF(AND(終値!E150&gt;終値!O150,$Q150&lt;(IFERROR(100-100/(1+SUMPRODUCT((終値!O150:AB150&gt;終値!P150:AC150)*(終値!O150:AB150-終値!P150:AC150))/SUMPRODUCT((終値!O150:AB150&lt;終値!P150:AC150)*(終値!P150:AC150-終値!O150:AB150))),100))),"弱気div▼","－")))</f>
        <v>－</v>
      </c>
      <c r="T150" s="497" t="str">
        <f t="shared" si="25"/>
        <v>下walk▼</v>
      </c>
      <c r="U150" s="497" t="str">
        <f>IF(終値!A150="","",BB_スイング!BT150)</f>
        <v>－</v>
      </c>
      <c r="V150" s="505">
        <f>IF($D150="","",IFERROR(出来高!E150/AVERAGE(出来高!E150:I150),""))</f>
        <v>0.69064751379263123</v>
      </c>
      <c r="W150" s="506" t="str">
        <f>IF($D150="","",IF(AND($D150&gt;$G150,$O150="拡大↑",OR($N150="スクイーズ★",$N150="収縮")),"◎スクイーズブレイク買",IF(AND($D150&gt;=$H150,$R150&gt;=BB設定!$B$10),"○順張り継続(walk)",IF(AND($S150="強気div▲",$D150&gt;$I150,LEFT($U150,4)&lt;&gt;"二番天井"),"○反発(ダイバ)買",IF($U150="二番底W▲","△二番底買(確)",IF($U150="二番底W形成","△二番底形成",IF(LEFT($U150,4)="二番天井","▼二番天井警戒",IF($D150&lt;$J150,"▼-2σ割れ危険",IF(AND($D150&gt;$E150,$K150&lt;0.6,$R150&gt;=50),"・押し目注目",IF($N150="スクイーズ★","☆スクイーズ監視","様子見"))))))))))</f>
        <v>様子見</v>
      </c>
      <c r="X150" s="501">
        <f t="shared" si="31"/>
        <v>0</v>
      </c>
      <c r="Y150" s="498">
        <f t="shared" si="26"/>
        <v>4738</v>
      </c>
      <c r="Z150" s="498">
        <f t="shared" si="27"/>
        <v>5268.3874405494234</v>
      </c>
      <c r="AA150" s="498">
        <f t="shared" si="28"/>
        <v>4570</v>
      </c>
      <c r="AB150" s="498">
        <f t="shared" si="32"/>
        <v>5532.524881098846</v>
      </c>
      <c r="AC150" s="504">
        <f t="shared" si="29"/>
        <v>4.7300000000000004</v>
      </c>
      <c r="AD150" s="498">
        <f>IF($D150="","",MIN(終値!E150:I150))</f>
        <v>4570</v>
      </c>
      <c r="AE150" s="500">
        <f t="shared" si="30"/>
        <v>9.8500000000000004E-2</v>
      </c>
    </row>
    <row r="151" spans="1:31">
      <c r="A151" s="497" t="str">
        <f>IF(終値!A151="","",HYPERLINK("https://kabutan.jp/stock/?code="&amp;終値!A151,"📈"))</f>
        <v>📈</v>
      </c>
      <c r="B151" s="497" t="str">
        <f>IF(終値!A151="","",終値!A151)</f>
        <v>6516</v>
      </c>
      <c r="C151" s="496" t="str">
        <f>IF(終値!A151="","",終値!B151)</f>
        <v>山洋電気</v>
      </c>
      <c r="D151" s="498">
        <f>IF(終値!A151="","",終値!E151)</f>
        <v>5930</v>
      </c>
      <c r="E151" s="498">
        <f>IF($D151="","",AVERAGE(終値!E151:X151))</f>
        <v>5701</v>
      </c>
      <c r="F151" s="499">
        <f>IF($D151="","",STDEVP(終値!E151:X151))</f>
        <v>251.99007916979588</v>
      </c>
      <c r="G151" s="498">
        <f>IF($D151="","",$E151+BB設定!$B$4*$F151)</f>
        <v>6204.980158339592</v>
      </c>
      <c r="H151" s="498">
        <f>IF($D151="","",$E151+BB設定!$B$5*$F151)</f>
        <v>5952.9900791697955</v>
      </c>
      <c r="I151" s="498">
        <f>IF($D151="","",$E151-BB設定!$B$5*$F151)</f>
        <v>5449.0099208302045</v>
      </c>
      <c r="J151" s="498">
        <f>IF($D151="","",$E151-BB設定!$B$4*$F151)</f>
        <v>5197.019841660408</v>
      </c>
      <c r="K151" s="503">
        <f t="shared" si="22"/>
        <v>0.72719148384180554</v>
      </c>
      <c r="L151" s="502">
        <f t="shared" si="23"/>
        <v>17.680412500950428</v>
      </c>
      <c r="M151" s="502">
        <f>IF($D151="","",IFERROR(MIN(BB_帯幅!B151:AP151)*100,""))</f>
        <v>13.499243361653374</v>
      </c>
      <c r="N151" s="497" t="str">
        <f>IF($L151="","",IF($L151&lt;=$M151*BB設定!$B$7,"スクイーズ★",IF($L151&lt;=$M151*1.3,"収縮","－")))</f>
        <v>－</v>
      </c>
      <c r="O151" s="497" t="str">
        <f>IF($D151="","",IF(AND(BB_帯幅!B151&gt;BB_帯幅!C151,BB_帯幅!C151&gt;BB_帯幅!D151),"拡大↑","縮小↓"))</f>
        <v>縮小↓</v>
      </c>
      <c r="P151" s="497" t="str">
        <f t="shared" si="24"/>
        <v>バンド内</v>
      </c>
      <c r="Q151" s="500">
        <f>IF($D151="","",IFERROR(100-100/(1+SUMPRODUCT((終値!E151:R151&gt;終値!F151:S151)*(終値!E151:R151-終値!F151:S151))/SUMPRODUCT((終値!E151:R151&lt;終値!F151:S151)*(終値!F151:S151-終値!E151:R151))),100))</f>
        <v>53.11203319502075</v>
      </c>
      <c r="R151" s="500">
        <f>IF($D151="","",IFERROR(100-100/(1+SUMPRODUCT((((高値!E151:R151+安値!E151:R151+終値!E151:R151)/3)&gt;((高値!F151:S151+安値!F151:S151+終値!F151:S151)/3))*((高値!E151:R151+安値!E151:R151+終値!E151:R151)/3)*出来高!E151:R151)/SUMPRODUCT((((高値!E151:R151+安値!E151:R151+終値!E151:R151)/3)&lt;((高値!F151:S151+安値!F151:S151+終値!F151:S151)/3))*((高値!E151:R151+安値!E151:R151+終値!E151:R151)/3)*出来高!E151:R151)),50))</f>
        <v>61.598088677015141</v>
      </c>
      <c r="S151" s="497" t="str">
        <f>IF($D151="","",IF(AND(終値!E151&lt;終値!O151,$Q151&gt;(IFERROR(100-100/(1+SUMPRODUCT((終値!O151:AB151&gt;終値!P151:AC151)*(終値!O151:AB151-終値!P151:AC151))/SUMPRODUCT((終値!O151:AB151&lt;終値!P151:AC151)*(終値!P151:AC151-終値!O151:AB151))),100))),"強気div▲",IF(AND(終値!E151&gt;終値!O151,$Q151&lt;(IFERROR(100-100/(1+SUMPRODUCT((終値!O151:AB151&gt;終値!P151:AC151)*(終値!O151:AB151-終値!P151:AC151))/SUMPRODUCT((終値!O151:AB151&lt;終値!P151:AC151)*(終値!P151:AC151-終値!O151:AB151))),100))),"弱気div▼","－")))</f>
        <v>－</v>
      </c>
      <c r="T151" s="497" t="str">
        <f t="shared" si="25"/>
        <v>－</v>
      </c>
      <c r="U151" s="497" t="str">
        <f>IF(終値!A151="","",BB_スイング!BT151)</f>
        <v>－</v>
      </c>
      <c r="V151" s="505">
        <f>IF($D151="","",IFERROR(出来高!E151/AVERAGE(出来高!E151:I151),""))</f>
        <v>0.76120823957071149</v>
      </c>
      <c r="W151" s="506" t="str">
        <f>IF($D151="","",IF(AND($D151&gt;$G151,$O151="拡大↑",OR($N151="スクイーズ★",$N151="収縮")),"◎スクイーズブレイク買",IF(AND($D151&gt;=$H151,$R151&gt;=BB設定!$B$10),"○順張り継続(walk)",IF(AND($S151="強気div▲",$D151&gt;$I151,LEFT($U151,4)&lt;&gt;"二番天井"),"○反発(ダイバ)買",IF($U151="二番底W▲","△二番底買(確)",IF($U151="二番底W形成","△二番底形成",IF(LEFT($U151,4)="二番天井","▼二番天井警戒",IF($D151&lt;$J151,"▼-2σ割れ危険",IF(AND($D151&gt;$E151,$K151&lt;0.6,$R151&gt;=50),"・押し目注目",IF($N151="スクイーズ★","☆スクイーズ監視","様子見"))))))))))</f>
        <v>様子見</v>
      </c>
      <c r="X151" s="501">
        <f t="shared" si="31"/>
        <v>35</v>
      </c>
      <c r="Y151" s="498">
        <f t="shared" si="26"/>
        <v>5930</v>
      </c>
      <c r="Z151" s="498">
        <f t="shared" si="27"/>
        <v>5952.9900791697955</v>
      </c>
      <c r="AA151" s="498">
        <f t="shared" si="28"/>
        <v>5701</v>
      </c>
      <c r="AB151" s="498">
        <f t="shared" si="32"/>
        <v>6204.980158339592</v>
      </c>
      <c r="AC151" s="504">
        <f t="shared" si="29"/>
        <v>1.2</v>
      </c>
      <c r="AD151" s="498">
        <f>IF($D151="","",MIN(終値!E151:I151))</f>
        <v>5500</v>
      </c>
      <c r="AE151" s="500">
        <f t="shared" si="30"/>
        <v>35.098489999999998</v>
      </c>
    </row>
    <row r="152" spans="1:31">
      <c r="A152" s="497" t="str">
        <f>IF(終値!A152="","",HYPERLINK("https://kabutan.jp/stock/?code="&amp;終値!A152,"📈"))</f>
        <v>📈</v>
      </c>
      <c r="B152" s="497" t="str">
        <f>IF(終値!A152="","",終値!A152)</f>
        <v>7381</v>
      </c>
      <c r="C152" s="496" t="str">
        <f>IF(終値!A152="","",終値!B152)</f>
        <v>ＣＣＩグループ</v>
      </c>
      <c r="D152" s="498">
        <f>IF(終値!A152="","",終値!E152)</f>
        <v>1215</v>
      </c>
      <c r="E152" s="498">
        <f>IF($D152="","",AVERAGE(終値!E152:X152))</f>
        <v>1119.95</v>
      </c>
      <c r="F152" s="499">
        <f>IF($D152="","",STDEVP(終値!E152:X152))</f>
        <v>50.692676985931612</v>
      </c>
      <c r="G152" s="498">
        <f>IF($D152="","",$E152+BB設定!$B$4*$F152)</f>
        <v>1221.3353539718632</v>
      </c>
      <c r="H152" s="498">
        <f>IF($D152="","",$E152+BB設定!$B$5*$F152)</f>
        <v>1170.6426769859318</v>
      </c>
      <c r="I152" s="498">
        <f>IF($D152="","",$E152-BB設定!$B$5*$F152)</f>
        <v>1069.2573230140683</v>
      </c>
      <c r="J152" s="498">
        <f>IF($D152="","",$E152-BB設定!$B$4*$F152)</f>
        <v>1018.5646460281368</v>
      </c>
      <c r="K152" s="503">
        <f t="shared" si="22"/>
        <v>0.96875606917730217</v>
      </c>
      <c r="L152" s="502">
        <f t="shared" si="23"/>
        <v>18.105335768893823</v>
      </c>
      <c r="M152" s="502">
        <f>IF($D152="","",IFERROR(MIN(BB_帯幅!B152:AP152)*100,""))</f>
        <v>8.5996943252139939</v>
      </c>
      <c r="N152" s="497" t="str">
        <f>IF($L152="","",IF($L152&lt;=$M152*BB設定!$B$7,"スクイーズ★",IF($L152&lt;=$M152*1.3,"収縮","－")))</f>
        <v>－</v>
      </c>
      <c r="O152" s="497" t="str">
        <f>IF($D152="","",IF(AND(BB_帯幅!B152&gt;BB_帯幅!C152,BB_帯幅!C152&gt;BB_帯幅!D152),"拡大↑","縮小↓"))</f>
        <v>拡大↑</v>
      </c>
      <c r="P152" s="497" t="str">
        <f t="shared" si="24"/>
        <v>+1σ上</v>
      </c>
      <c r="Q152" s="500">
        <f>IF($D152="","",IFERROR(100-100/(1+SUMPRODUCT((終値!E152:R152&gt;終値!F152:S152)*(終値!E152:R152-終値!F152:S152))/SUMPRODUCT((終値!E152:R152&lt;終値!F152:S152)*(終値!F152:S152-終値!E152:R152))),100))</f>
        <v>57.142857142857139</v>
      </c>
      <c r="R152" s="500">
        <f>IF($D152="","",IFERROR(100-100/(1+SUMPRODUCT((((高値!E152:R152+安値!E152:R152+終値!E152:R152)/3)&gt;((高値!F152:S152+安値!F152:S152+終値!F152:S152)/3))*((高値!E152:R152+安値!E152:R152+終値!E152:R152)/3)*出来高!E152:R152)/SUMPRODUCT((((高値!E152:R152+安値!E152:R152+終値!E152:R152)/3)&lt;((高値!F152:S152+安値!F152:S152+終値!F152:S152)/3))*((高値!E152:R152+安値!E152:R152+終値!E152:R152)/3)*出来高!E152:R152)),50))</f>
        <v>60.047806193222073</v>
      </c>
      <c r="S152" s="497" t="str">
        <f>IF($D152="","",IF(AND(終値!E152&lt;終値!O152,$Q152&gt;(IFERROR(100-100/(1+SUMPRODUCT((終値!O152:AB152&gt;終値!P152:AC152)*(終値!O152:AB152-終値!P152:AC152))/SUMPRODUCT((終値!O152:AB152&lt;終値!P152:AC152)*(終値!P152:AC152-終値!O152:AB152))),100))),"強気div▲",IF(AND(終値!E152&gt;終値!O152,$Q152&lt;(IFERROR(100-100/(1+SUMPRODUCT((終値!O152:AB152&gt;終値!P152:AC152)*(終値!O152:AB152-終値!P152:AC152))/SUMPRODUCT((終値!O152:AB152&lt;終値!P152:AC152)*(終値!P152:AC152-終値!O152:AB152))),100))),"弱気div▼","－")))</f>
        <v>弱気div▼</v>
      </c>
      <c r="T152" s="497" t="str">
        <f t="shared" si="25"/>
        <v>上walk▲</v>
      </c>
      <c r="U152" s="497" t="str">
        <f>IF(終値!A152="","",BB_スイング!BT152)</f>
        <v>－</v>
      </c>
      <c r="V152" s="505">
        <f>IF($D152="","",IFERROR(出来高!E152/AVERAGE(出来高!E152:I152),""))</f>
        <v>0.8997718536112761</v>
      </c>
      <c r="W152" s="506" t="str">
        <f>IF($D152="","",IF(AND($D152&gt;$G152,$O152="拡大↑",OR($N152="スクイーズ★",$N152="収縮")),"◎スクイーズブレイク買",IF(AND($D152&gt;=$H152,$R152&gt;=BB設定!$B$10),"○順張り継続(walk)",IF(AND($S152="強気div▲",$D152&gt;$I152,LEFT($U152,4)&lt;&gt;"二番天井"),"○反発(ダイバ)買",IF($U152="二番底W▲","△二番底買(確)",IF($U152="二番底W形成","△二番底形成",IF(LEFT($U152,4)="二番天井","▼二番天井警戒",IF($D152&lt;$J152,"▼-2σ割れ危険",IF(AND($D152&gt;$E152,$K152&lt;0.6,$R152&gt;=50),"・押し目注目",IF($N152="スクイーズ★","☆スクイーズ監視","様子見"))))))))))</f>
        <v>様子見</v>
      </c>
      <c r="X152" s="501">
        <f t="shared" si="31"/>
        <v>47</v>
      </c>
      <c r="Y152" s="498">
        <f t="shared" si="26"/>
        <v>1215</v>
      </c>
      <c r="Z152" s="498">
        <f t="shared" si="27"/>
        <v>1170.6426769859318</v>
      </c>
      <c r="AA152" s="498">
        <f t="shared" si="28"/>
        <v>1119.95</v>
      </c>
      <c r="AB152" s="498">
        <f t="shared" si="32"/>
        <v>1221.3353539718632</v>
      </c>
      <c r="AC152" s="504">
        <f t="shared" si="29"/>
        <v>7.0000000000000007E-2</v>
      </c>
      <c r="AD152" s="498">
        <f>IF($D152="","",MIN(終値!E152:I152))</f>
        <v>1107</v>
      </c>
      <c r="AE152" s="500">
        <f t="shared" si="30"/>
        <v>47.098480000000002</v>
      </c>
    </row>
    <row r="153" spans="1:31" ht="24">
      <c r="A153" s="497" t="str">
        <f>IF(終値!A153="","",HYPERLINK("https://kabutan.jp/stock/?code="&amp;終値!A153,"📈"))</f>
        <v>📈</v>
      </c>
      <c r="B153" s="497" t="str">
        <f>IF(終値!A153="","",終値!A153)</f>
        <v>4417</v>
      </c>
      <c r="C153" s="496" t="str">
        <f>IF(終値!A153="","",終値!B153)</f>
        <v>グローバルセキュ</v>
      </c>
      <c r="D153" s="498">
        <f>IF(終値!A153="","",終値!E153)</f>
        <v>4600</v>
      </c>
      <c r="E153" s="498">
        <f>IF($D153="","",AVERAGE(終値!E153:X153))</f>
        <v>4306</v>
      </c>
      <c r="F153" s="499">
        <f>IF($D153="","",STDEVP(終値!E153:X153))</f>
        <v>188.82266813070936</v>
      </c>
      <c r="G153" s="498">
        <f>IF($D153="","",$E153+BB設定!$B$4*$F153)</f>
        <v>4683.6453362614184</v>
      </c>
      <c r="H153" s="498">
        <f>IF($D153="","",$E153+BB設定!$B$5*$F153)</f>
        <v>4494.8226681307096</v>
      </c>
      <c r="I153" s="498">
        <f>IF($D153="","",$E153-BB設定!$B$5*$F153)</f>
        <v>4117.1773318692904</v>
      </c>
      <c r="J153" s="498">
        <f>IF($D153="","",$E153-BB設定!$B$4*$F153)</f>
        <v>3928.3546637385812</v>
      </c>
      <c r="K153" s="503">
        <f t="shared" si="22"/>
        <v>0.88925411195397852</v>
      </c>
      <c r="L153" s="502">
        <f t="shared" si="23"/>
        <v>17.5404243502749</v>
      </c>
      <c r="M153" s="502">
        <f>IF($D153="","",IFERROR(MIN(BB_帯幅!B153:AP153)*100,""))</f>
        <v>14.48739577442476</v>
      </c>
      <c r="N153" s="497" t="str">
        <f>IF($L153="","",IF($L153&lt;=$M153*BB設定!$B$7,"スクイーズ★",IF($L153&lt;=$M153*1.3,"収縮","－")))</f>
        <v>収縮</v>
      </c>
      <c r="O153" s="497" t="str">
        <f>IF($D153="","",IF(AND(BB_帯幅!B153&gt;BB_帯幅!C153,BB_帯幅!C153&gt;BB_帯幅!D153),"拡大↑","縮小↓"))</f>
        <v>縮小↓</v>
      </c>
      <c r="P153" s="497" t="str">
        <f t="shared" si="24"/>
        <v>+1σ上</v>
      </c>
      <c r="Q153" s="500">
        <f>IF($D153="","",IFERROR(100-100/(1+SUMPRODUCT((終値!E153:R153&gt;終値!F153:S153)*(終値!E153:R153-終値!F153:S153))/SUMPRODUCT((終値!E153:R153&lt;終値!F153:S153)*(終値!F153:S153-終値!E153:R153))),100))</f>
        <v>54.716981132075468</v>
      </c>
      <c r="R153" s="500">
        <f>IF($D153="","",IFERROR(100-100/(1+SUMPRODUCT((((高値!E153:R153+安値!E153:R153+終値!E153:R153)/3)&gt;((高値!F153:S153+安値!F153:S153+終値!F153:S153)/3))*((高値!E153:R153+安値!E153:R153+終値!E153:R153)/3)*出来高!E153:R153)/SUMPRODUCT((((高値!E153:R153+安値!E153:R153+終値!E153:R153)/3)&lt;((高値!F153:S153+安値!F153:S153+終値!F153:S153)/3))*((高値!E153:R153+安値!E153:R153+終値!E153:R153)/3)*出来高!E153:R153)),50))</f>
        <v>40.967239552647968</v>
      </c>
      <c r="S153" s="497" t="str">
        <f>IF($D153="","",IF(AND(終値!E153&lt;終値!O153,$Q153&gt;(IFERROR(100-100/(1+SUMPRODUCT((終値!O153:AB153&gt;終値!P153:AC153)*(終値!O153:AB153-終値!P153:AC153))/SUMPRODUCT((終値!O153:AB153&lt;終値!P153:AC153)*(終値!P153:AC153-終値!O153:AB153))),100))),"強気div▲",IF(AND(終値!E153&gt;終値!O153,$Q153&lt;(IFERROR(100-100/(1+SUMPRODUCT((終値!O153:AB153&gt;終値!P153:AC153)*(終値!O153:AB153-終値!P153:AC153))/SUMPRODUCT((終値!O153:AB153&lt;終値!P153:AC153)*(終値!P153:AC153-終値!O153:AB153))),100))),"弱気div▼","－")))</f>
        <v>弱気div▼</v>
      </c>
      <c r="T153" s="497" t="str">
        <f t="shared" si="25"/>
        <v>上walk▲</v>
      </c>
      <c r="U153" s="497" t="str">
        <f>IF(終値!A153="","",BB_スイング!BT153)</f>
        <v>二番底W形成</v>
      </c>
      <c r="V153" s="505">
        <f>IF($D153="","",IFERROR(出来高!E153/AVERAGE(出来高!E153:I153),""))</f>
        <v>0.81857142857142862</v>
      </c>
      <c r="W153" s="506" t="str">
        <f>IF($D153="","",IF(AND($D153&gt;$G153,$O153="拡大↑",OR($N153="スクイーズ★",$N153="収縮")),"◎スクイーズブレイク買",IF(AND($D153&gt;=$H153,$R153&gt;=BB設定!$B$10),"○順張り継続(walk)",IF(AND($S153="強気div▲",$D153&gt;$I153,LEFT($U153,4)&lt;&gt;"二番天井"),"○反発(ダイバ)買",IF($U153="二番底W▲","△二番底買(確)",IF($U153="二番底W形成","△二番底形成",IF(LEFT($U153,4)="二番天井","▼二番天井警戒",IF($D153&lt;$J153,"▼-2σ割れ危険",IF(AND($D153&gt;$E153,$K153&lt;0.6,$R153&gt;=50),"・押し目注目",IF($N153="スクイーズ★","☆スクイーズ監視","様子見"))))))))))</f>
        <v>△二番底形成</v>
      </c>
      <c r="X153" s="501">
        <f t="shared" si="31"/>
        <v>37</v>
      </c>
      <c r="Y153" s="498">
        <f t="shared" si="26"/>
        <v>4600</v>
      </c>
      <c r="Z153" s="498">
        <f t="shared" si="27"/>
        <v>4494.8226681307096</v>
      </c>
      <c r="AA153" s="498">
        <f t="shared" si="28"/>
        <v>4306</v>
      </c>
      <c r="AB153" s="498">
        <f t="shared" si="32"/>
        <v>4683.6453362614184</v>
      </c>
      <c r="AC153" s="504">
        <f t="shared" si="29"/>
        <v>0.28000000000000003</v>
      </c>
      <c r="AD153" s="498">
        <f>IF($D153="","",MIN(終値!E153:I153))</f>
        <v>4190</v>
      </c>
      <c r="AE153" s="500">
        <f t="shared" si="30"/>
        <v>37.098469999999999</v>
      </c>
    </row>
    <row r="154" spans="1:31">
      <c r="A154" s="497" t="str">
        <f>IF(終値!A154="","",HYPERLINK("https://kabutan.jp/stock/?code="&amp;終値!A154,"📈"))</f>
        <v>📈</v>
      </c>
      <c r="B154" s="497" t="str">
        <f>IF(終値!A154="","",終値!A154)</f>
        <v>6981</v>
      </c>
      <c r="C154" s="496" t="str">
        <f>IF(終値!A154="","",終値!B154)</f>
        <v>村田製作所</v>
      </c>
      <c r="D154" s="498">
        <f>IF(終値!A154="","",終値!E154)</f>
        <v>7421</v>
      </c>
      <c r="E154" s="498">
        <f>IF($D154="","",AVERAGE(終値!E154:X154))</f>
        <v>8032.9</v>
      </c>
      <c r="F154" s="499">
        <f>IF($D154="","",STDEVP(終値!E154:X154))</f>
        <v>961.41410952825106</v>
      </c>
      <c r="G154" s="498">
        <f>IF($D154="","",$E154+BB設定!$B$4*$F154)</f>
        <v>9955.728219056502</v>
      </c>
      <c r="H154" s="498">
        <f>IF($D154="","",$E154+BB設定!$B$5*$F154)</f>
        <v>8994.3141095282499</v>
      </c>
      <c r="I154" s="498">
        <f>IF($D154="","",$E154-BB設定!$B$5*$F154)</f>
        <v>7071.4858904717485</v>
      </c>
      <c r="J154" s="498">
        <f>IF($D154="","",$E154-BB設定!$B$4*$F154)</f>
        <v>6110.0717809434973</v>
      </c>
      <c r="K154" s="503">
        <f t="shared" si="22"/>
        <v>0.34088542233371005</v>
      </c>
      <c r="L154" s="502">
        <f t="shared" si="23"/>
        <v>47.873824373675824</v>
      </c>
      <c r="M154" s="502">
        <f>IF($D154="","",IFERROR(MIN(BB_帯幅!B154:AP154)*100,""))</f>
        <v>33.078520137285835</v>
      </c>
      <c r="N154" s="497" t="str">
        <f>IF($L154="","",IF($L154&lt;=$M154*BB設定!$B$7,"スクイーズ★",IF($L154&lt;=$M154*1.3,"収縮","－")))</f>
        <v>－</v>
      </c>
      <c r="O154" s="497" t="str">
        <f>IF($D154="","",IF(AND(BB_帯幅!B154&gt;BB_帯幅!C154,BB_帯幅!C154&gt;BB_帯幅!D154),"拡大↑","縮小↓"))</f>
        <v>縮小↓</v>
      </c>
      <c r="P154" s="497" t="str">
        <f t="shared" si="24"/>
        <v>バンド内</v>
      </c>
      <c r="Q154" s="500">
        <f>IF($D154="","",IFERROR(100-100/(1+SUMPRODUCT((終値!E154:R154&gt;終値!F154:S154)*(終値!E154:R154-終値!F154:S154))/SUMPRODUCT((終値!E154:R154&lt;終値!F154:S154)*(終値!F154:S154-終値!E154:R154))),100))</f>
        <v>42.539247065996037</v>
      </c>
      <c r="R154" s="500">
        <f>IF($D154="","",IFERROR(100-100/(1+SUMPRODUCT((((高値!E154:R154+安値!E154:R154+終値!E154:R154)/3)&gt;((高値!F154:S154+安値!F154:S154+終値!F154:S154)/3))*((高値!E154:R154+安値!E154:R154+終値!E154:R154)/3)*出来高!E154:R154)/SUMPRODUCT((((高値!E154:R154+安値!E154:R154+終値!E154:R154)/3)&lt;((高値!F154:S154+安値!F154:S154+終値!F154:S154)/3))*((高値!E154:R154+安値!E154:R154+終値!E154:R154)/3)*出来高!E154:R154)),50))</f>
        <v>41.049985027571289</v>
      </c>
      <c r="S154" s="497" t="str">
        <f>IF($D154="","",IF(AND(終値!E154&lt;終値!O154,$Q154&gt;(IFERROR(100-100/(1+SUMPRODUCT((終値!O154:AB154&gt;終値!P154:AC154)*(終値!O154:AB154-終値!P154:AC154))/SUMPRODUCT((終値!O154:AB154&lt;終値!P154:AC154)*(終値!P154:AC154-終値!O154:AB154))),100))),"強気div▲",IF(AND(終値!E154&gt;終値!O154,$Q154&lt;(IFERROR(100-100/(1+SUMPRODUCT((終値!O154:AB154&gt;終値!P154:AC154)*(終値!O154:AB154-終値!P154:AC154))/SUMPRODUCT((終値!O154:AB154&lt;終値!P154:AC154)*(終値!P154:AC154-終値!O154:AB154))),100))),"弱気div▼","－")))</f>
        <v>強気div▲</v>
      </c>
      <c r="T154" s="497" t="str">
        <f t="shared" si="25"/>
        <v>－</v>
      </c>
      <c r="U154" s="497" t="str">
        <f>IF(終値!A154="","",BB_スイング!BT154)</f>
        <v>－</v>
      </c>
      <c r="V154" s="505">
        <f>IF($D154="","",IFERROR(出来高!E154/AVERAGE(出来高!E154:I154),""))</f>
        <v>1.2343273876198875</v>
      </c>
      <c r="W154" s="506" t="str">
        <f>IF($D154="","",IF(AND($D154&gt;$G154,$O154="拡大↑",OR($N154="スクイーズ★",$N154="収縮")),"◎スクイーズブレイク買",IF(AND($D154&gt;=$H154,$R154&gt;=BB設定!$B$10),"○順張り継続(walk)",IF(AND($S154="強気div▲",$D154&gt;$I154,LEFT($U154,4)&lt;&gt;"二番天井"),"○反発(ダイバ)買",IF($U154="二番底W▲","△二番底買(確)",IF($U154="二番底W形成","△二番底形成",IF(LEFT($U154,4)="二番天井","▼二番天井警戒",IF($D154&lt;$J154,"▼-2σ割れ危険",IF(AND($D154&gt;$E154,$K154&lt;0.6,$R154&gt;=50),"・押し目注目",IF($N154="スクイーズ★","☆スクイーズ監視","様子見"))))))))))</f>
        <v>○反発(ダイバ)買</v>
      </c>
      <c r="X154" s="501">
        <f t="shared" si="31"/>
        <v>10</v>
      </c>
      <c r="Y154" s="498">
        <f t="shared" si="26"/>
        <v>7421</v>
      </c>
      <c r="Z154" s="498">
        <f t="shared" si="27"/>
        <v>8994.3141095282499</v>
      </c>
      <c r="AA154" s="498">
        <f t="shared" si="28"/>
        <v>7129</v>
      </c>
      <c r="AB154" s="498">
        <f t="shared" si="32"/>
        <v>9955.728219056502</v>
      </c>
      <c r="AC154" s="504">
        <f t="shared" si="29"/>
        <v>8.68</v>
      </c>
      <c r="AD154" s="498">
        <f>IF($D154="","",MIN(終値!E154:I154))</f>
        <v>7129</v>
      </c>
      <c r="AE154" s="500">
        <f t="shared" si="30"/>
        <v>10.098459999999999</v>
      </c>
    </row>
    <row r="155" spans="1:31">
      <c r="A155" s="497" t="str">
        <f>IF(終値!A155="","",HYPERLINK("https://kabutan.jp/stock/?code="&amp;終値!A155,"📈"))</f>
        <v>📈</v>
      </c>
      <c r="B155" s="497" t="str">
        <f>IF(終値!A155="","",終値!A155)</f>
        <v>6754</v>
      </c>
      <c r="C155" s="496" t="str">
        <f>IF(終値!A155="","",終値!B155)</f>
        <v>アンリツ</v>
      </c>
      <c r="D155" s="498">
        <f>IF(終値!A155="","",終値!E155)</f>
        <v>3525</v>
      </c>
      <c r="E155" s="498">
        <f>IF($D155="","",AVERAGE(終値!E155:X155))</f>
        <v>3819.75</v>
      </c>
      <c r="F155" s="499">
        <f>IF($D155="","",STDEVP(終値!E155:X155))</f>
        <v>233.51057256578341</v>
      </c>
      <c r="G155" s="498">
        <f>IF($D155="","",$E155+BB設定!$B$4*$F155)</f>
        <v>4286.7711451315672</v>
      </c>
      <c r="H155" s="498">
        <f>IF($D155="","",$E155+BB設定!$B$5*$F155)</f>
        <v>4053.2605725657836</v>
      </c>
      <c r="I155" s="498">
        <f>IF($D155="","",$E155-BB設定!$B$5*$F155)</f>
        <v>3586.2394274342164</v>
      </c>
      <c r="J155" s="498">
        <f>IF($D155="","",$E155-BB設定!$B$4*$F155)</f>
        <v>3352.7288548684332</v>
      </c>
      <c r="K155" s="503">
        <f t="shared" si="22"/>
        <v>0.18443612984914778</v>
      </c>
      <c r="L155" s="502">
        <f t="shared" si="23"/>
        <v>24.452969180263995</v>
      </c>
      <c r="M155" s="502">
        <f>IF($D155="","",IFERROR(MIN(BB_帯幅!B155:AP155)*100,""))</f>
        <v>18.100245865118065</v>
      </c>
      <c r="N155" s="497" t="str">
        <f>IF($L155="","",IF($L155&lt;=$M155*BB設定!$B$7,"スクイーズ★",IF($L155&lt;=$M155*1.3,"収縮","－")))</f>
        <v>－</v>
      </c>
      <c r="O155" s="497" t="str">
        <f>IF($D155="","",IF(AND(BB_帯幅!B155&gt;BB_帯幅!C155,BB_帯幅!C155&gt;BB_帯幅!D155),"拡大↑","縮小↓"))</f>
        <v>縮小↓</v>
      </c>
      <c r="P155" s="497" t="str">
        <f t="shared" si="24"/>
        <v>-1σ下</v>
      </c>
      <c r="Q155" s="500">
        <f>IF($D155="","",IFERROR(100-100/(1+SUMPRODUCT((終値!E155:R155&gt;終値!F155:S155)*(終値!E155:R155-終値!F155:S155))/SUMPRODUCT((終値!E155:R155&lt;終値!F155:S155)*(終値!F155:S155-終値!E155:R155))),100))</f>
        <v>40.040140491721033</v>
      </c>
      <c r="R155" s="500">
        <f>IF($D155="","",IFERROR(100-100/(1+SUMPRODUCT((((高値!E155:R155+安値!E155:R155+終値!E155:R155)/3)&gt;((高値!F155:S155+安値!F155:S155+終値!F155:S155)/3))*((高値!E155:R155+安値!E155:R155+終値!E155:R155)/3)*出来高!E155:R155)/SUMPRODUCT((((高値!E155:R155+安値!E155:R155+終値!E155:R155)/3)&lt;((高値!F155:S155+安値!F155:S155+終値!F155:S155)/3))*((高値!E155:R155+安値!E155:R155+終値!E155:R155)/3)*出来高!E155:R155)),50))</f>
        <v>59.577703820502059</v>
      </c>
      <c r="S155" s="497" t="str">
        <f>IF($D155="","",IF(AND(終値!E155&lt;終値!O155,$Q155&gt;(IFERROR(100-100/(1+SUMPRODUCT((終値!O155:AB155&gt;終値!P155:AC155)*(終値!O155:AB155-終値!P155:AC155))/SUMPRODUCT((終値!O155:AB155&lt;終値!P155:AC155)*(終値!P155:AC155-終値!O155:AB155))),100))),"強気div▲",IF(AND(終値!E155&gt;終値!O155,$Q155&lt;(IFERROR(100-100/(1+SUMPRODUCT((終値!O155:AB155&gt;終値!P155:AC155)*(終値!O155:AB155-終値!P155:AC155))/SUMPRODUCT((終値!O155:AB155&lt;終値!P155:AC155)*(終値!P155:AC155-終値!O155:AB155))),100))),"弱気div▼","－")))</f>
        <v>強気div▲</v>
      </c>
      <c r="T155" s="497" t="str">
        <f t="shared" si="25"/>
        <v>下walk▼</v>
      </c>
      <c r="U155" s="497" t="str">
        <f>IF(終値!A155="","",BB_スイング!BT155)</f>
        <v>－</v>
      </c>
      <c r="V155" s="505">
        <f>IF($D155="","",IFERROR(出来高!E155/AVERAGE(出来高!E155:I155),""))</f>
        <v>0.76869627875855684</v>
      </c>
      <c r="W155" s="506" t="str">
        <f>IF($D155="","",IF(AND($D155&gt;$G155,$O155="拡大↑",OR($N155="スクイーズ★",$N155="収縮")),"◎スクイーズブレイク買",IF(AND($D155&gt;=$H155,$R155&gt;=BB設定!$B$10),"○順張り継続(walk)",IF(AND($S155="強気div▲",$D155&gt;$I155,LEFT($U155,4)&lt;&gt;"二番天井"),"○反発(ダイバ)買",IF($U155="二番底W▲","△二番底買(確)",IF($U155="二番底W形成","△二番底形成",IF(LEFT($U155,4)="二番天井","▼二番天井警戒",IF($D155&lt;$J155,"▼-2σ割れ危険",IF(AND($D155&gt;$E155,$K155&lt;0.6,$R155&gt;=50),"・押し目注目",IF($N155="スクイーズ★","☆スクイーズ監視","様子見"))))))))))</f>
        <v>様子見</v>
      </c>
      <c r="X155" s="501">
        <f t="shared" si="31"/>
        <v>0</v>
      </c>
      <c r="Y155" s="498">
        <f t="shared" si="26"/>
        <v>3525</v>
      </c>
      <c r="Z155" s="498">
        <f t="shared" si="27"/>
        <v>4053.2605725657836</v>
      </c>
      <c r="AA155" s="498">
        <f t="shared" si="28"/>
        <v>3501</v>
      </c>
      <c r="AB155" s="498">
        <f t="shared" si="32"/>
        <v>4286.7711451315672</v>
      </c>
      <c r="AC155" s="504">
        <f t="shared" si="29"/>
        <v>20</v>
      </c>
      <c r="AD155" s="498">
        <f>IF($D155="","",MIN(終値!E155:I155))</f>
        <v>3501</v>
      </c>
      <c r="AE155" s="500">
        <f t="shared" si="30"/>
        <v>9.8449999999999996E-2</v>
      </c>
    </row>
    <row r="156" spans="1:31">
      <c r="A156" s="497" t="str">
        <f>IF(終値!A156="","",HYPERLINK("https://kabutan.jp/stock/?code="&amp;終値!A156,"📈"))</f>
        <v>📈</v>
      </c>
      <c r="B156" s="497" t="str">
        <f>IF(終値!A156="","",終値!A156)</f>
        <v>4088</v>
      </c>
      <c r="C156" s="496" t="str">
        <f>IF(終値!A156="","",終値!B156)</f>
        <v>エア・ウォーター</v>
      </c>
      <c r="D156" s="498">
        <f>IF(終値!A156="","",終値!E156)</f>
        <v>2614</v>
      </c>
      <c r="E156" s="498">
        <f>IF($D156="","",AVERAGE(終値!E156:X156))</f>
        <v>2568</v>
      </c>
      <c r="F156" s="499">
        <f>IF($D156="","",STDEVP(終値!E156:X156))</f>
        <v>37.579249593359364</v>
      </c>
      <c r="G156" s="498">
        <f>IF($D156="","",$E156+BB設定!$B$4*$F156)</f>
        <v>2643.1584991867189</v>
      </c>
      <c r="H156" s="498">
        <f>IF($D156="","",$E156+BB設定!$B$5*$F156)</f>
        <v>2605.5792495933592</v>
      </c>
      <c r="I156" s="498">
        <f>IF($D156="","",$E156-BB設定!$B$5*$F156)</f>
        <v>2530.4207504066408</v>
      </c>
      <c r="J156" s="498">
        <f>IF($D156="","",$E156-BB設定!$B$4*$F156)</f>
        <v>2492.8415008132811</v>
      </c>
      <c r="K156" s="503">
        <f t="shared" si="22"/>
        <v>0.80601994782865849</v>
      </c>
      <c r="L156" s="502">
        <f t="shared" si="23"/>
        <v>5.8534656687475799</v>
      </c>
      <c r="M156" s="502">
        <f>IF($D156="","",IFERROR(MIN(BB_帯幅!B156:AP156)*100,""))</f>
        <v>5.8534656687475639</v>
      </c>
      <c r="N156" s="497" t="str">
        <f>IF($L156="","",IF($L156&lt;=$M156*BB設定!$B$7,"スクイーズ★",IF($L156&lt;=$M156*1.3,"収縮","－")))</f>
        <v>スクイーズ★</v>
      </c>
      <c r="O156" s="497" t="str">
        <f>IF($D156="","",IF(AND(BB_帯幅!B156&gt;BB_帯幅!C156,BB_帯幅!C156&gt;BB_帯幅!D156),"拡大↑","縮小↓"))</f>
        <v>縮小↓</v>
      </c>
      <c r="P156" s="497" t="str">
        <f t="shared" si="24"/>
        <v>+1σ上</v>
      </c>
      <c r="Q156" s="500">
        <f>IF($D156="","",IFERROR(100-100/(1+SUMPRODUCT((終値!E156:R156&gt;終値!F156:S156)*(終値!E156:R156-終値!F156:S156))/SUMPRODUCT((終値!E156:R156&lt;終値!F156:S156)*(終値!F156:S156-終値!E156:R156))),100))</f>
        <v>61.797752808988761</v>
      </c>
      <c r="R156" s="500">
        <f>IF($D156="","",IFERROR(100-100/(1+SUMPRODUCT((((高値!E156:R156+安値!E156:R156+終値!E156:R156)/3)&gt;((高値!F156:S156+安値!F156:S156+終値!F156:S156)/3))*((高値!E156:R156+安値!E156:R156+終値!E156:R156)/3)*出来高!E156:R156)/SUMPRODUCT((((高値!E156:R156+安値!E156:R156+終値!E156:R156)/3)&lt;((高値!F156:S156+安値!F156:S156+終値!F156:S156)/3))*((高値!E156:R156+安値!E156:R156+終値!E156:R156)/3)*出来高!E156:R156)),50))</f>
        <v>54.780737889089096</v>
      </c>
      <c r="S156" s="497" t="str">
        <f>IF($D156="","",IF(AND(終値!E156&lt;終値!O156,$Q156&gt;(IFERROR(100-100/(1+SUMPRODUCT((終値!O156:AB156&gt;終値!P156:AC156)*(終値!O156:AB156-終値!P156:AC156))/SUMPRODUCT((終値!O156:AB156&lt;終値!P156:AC156)*(終値!P156:AC156-終値!O156:AB156))),100))),"強気div▲",IF(AND(終値!E156&gt;終値!O156,$Q156&lt;(IFERROR(100-100/(1+SUMPRODUCT((終値!O156:AB156&gt;終値!P156:AC156)*(終値!O156:AB156-終値!P156:AC156))/SUMPRODUCT((終値!O156:AB156&lt;終値!P156:AC156)*(終値!P156:AC156-終値!O156:AB156))),100))),"弱気div▼","－")))</f>
        <v>－</v>
      </c>
      <c r="T156" s="497" t="str">
        <f t="shared" si="25"/>
        <v>上walk▲</v>
      </c>
      <c r="U156" s="497" t="str">
        <f>IF(終値!A156="","",BB_スイング!BT156)</f>
        <v>二番底W形成</v>
      </c>
      <c r="V156" s="505">
        <f>IF($D156="","",IFERROR(出来高!E156/AVERAGE(出来高!E156:I156),""))</f>
        <v>0.98725066831174169</v>
      </c>
      <c r="W156" s="506" t="str">
        <f>IF($D156="","",IF(AND($D156&gt;$G156,$O156="拡大↑",OR($N156="スクイーズ★",$N156="収縮")),"◎スクイーズブレイク買",IF(AND($D156&gt;=$H156,$R156&gt;=BB設定!$B$10),"○順張り継続(walk)",IF(AND($S156="強気div▲",$D156&gt;$I156,LEFT($U156,4)&lt;&gt;"二番天井"),"○反発(ダイバ)買",IF($U156="二番底W▲","△二番底買(確)",IF($U156="二番底W形成","△二番底形成",IF(LEFT($U156,4)="二番天井","▼二番天井警戒",IF($D156&lt;$J156,"▼-2σ割れ危険",IF(AND($D156&gt;$E156,$K156&lt;0.6,$R156&gt;=50),"・押し目注目",IF($N156="スクイーズ★","☆スクイーズ監視","様子見"))))))))))</f>
        <v>△二番底形成</v>
      </c>
      <c r="X156" s="501">
        <f t="shared" si="31"/>
        <v>52</v>
      </c>
      <c r="Y156" s="498">
        <f t="shared" si="26"/>
        <v>2614</v>
      </c>
      <c r="Z156" s="498">
        <f t="shared" si="27"/>
        <v>2605.5792495933592</v>
      </c>
      <c r="AA156" s="498">
        <f t="shared" si="28"/>
        <v>2568</v>
      </c>
      <c r="AB156" s="498">
        <f t="shared" si="32"/>
        <v>2643.1584991867189</v>
      </c>
      <c r="AC156" s="504">
        <f t="shared" si="29"/>
        <v>0.63</v>
      </c>
      <c r="AD156" s="498">
        <f>IF($D156="","",MIN(終値!E156:I156))</f>
        <v>2517</v>
      </c>
      <c r="AE156" s="500">
        <f t="shared" si="30"/>
        <v>52.098439999999997</v>
      </c>
    </row>
    <row r="157" spans="1:31" ht="24">
      <c r="A157" s="497" t="str">
        <f>IF(終値!A157="","",HYPERLINK("https://kabutan.jp/stock/?code="&amp;終値!A157,"📈"))</f>
        <v>📈</v>
      </c>
      <c r="B157" s="497" t="str">
        <f>IF(終値!A157="","",終値!A157)</f>
        <v>4091</v>
      </c>
      <c r="C157" s="496" t="str">
        <f>IF(終値!A157="","",終値!B157)</f>
        <v>日本酸素ＨＬＤＧＳ</v>
      </c>
      <c r="D157" s="498">
        <f>IF(終値!A157="","",終値!E157)</f>
        <v>6034</v>
      </c>
      <c r="E157" s="498">
        <f>IF($D157="","",AVERAGE(終値!E157:X157))</f>
        <v>5954.4</v>
      </c>
      <c r="F157" s="499">
        <f>IF($D157="","",STDEVP(終値!E157:X157))</f>
        <v>133.51531747331464</v>
      </c>
      <c r="G157" s="498">
        <f>IF($D157="","",$E157+BB設定!$B$4*$F157)</f>
        <v>6221.4306349466287</v>
      </c>
      <c r="H157" s="498">
        <f>IF($D157="","",$E157+BB設定!$B$5*$F157)</f>
        <v>6087.9153174733146</v>
      </c>
      <c r="I157" s="498">
        <f>IF($D157="","",$E157-BB設定!$B$5*$F157)</f>
        <v>5820.8846825266846</v>
      </c>
      <c r="J157" s="498">
        <f>IF($D157="","",$E157-BB設定!$B$4*$F157)</f>
        <v>5687.3693650533705</v>
      </c>
      <c r="K157" s="503">
        <f t="shared" si="22"/>
        <v>0.64904656916220471</v>
      </c>
      <c r="L157" s="502">
        <f t="shared" si="23"/>
        <v>8.9691869859810947</v>
      </c>
      <c r="M157" s="502">
        <f>IF($D157="","",IFERROR(MIN(BB_帯幅!B157:AP157)*100,""))</f>
        <v>7.71853058755823</v>
      </c>
      <c r="N157" s="497" t="str">
        <f>IF($L157="","",IF($L157&lt;=$M157*BB設定!$B$7,"スクイーズ★",IF($L157&lt;=$M157*1.3,"収縮","－")))</f>
        <v>収縮</v>
      </c>
      <c r="O157" s="497" t="str">
        <f>IF($D157="","",IF(AND(BB_帯幅!B157&gt;BB_帯幅!C157,BB_帯幅!C157&gt;BB_帯幅!D157),"拡大↑","縮小↓"))</f>
        <v>縮小↓</v>
      </c>
      <c r="P157" s="497" t="str">
        <f t="shared" si="24"/>
        <v>バンド内</v>
      </c>
      <c r="Q157" s="500">
        <f>IF($D157="","",IFERROR(100-100/(1+SUMPRODUCT((終値!E157:R157&gt;終値!F157:S157)*(終値!E157:R157-終値!F157:S157))/SUMPRODUCT((終値!E157:R157&lt;終値!F157:S157)*(終値!F157:S157-終値!E157:R157))),100))</f>
        <v>50.126368997472618</v>
      </c>
      <c r="R157" s="500">
        <f>IF($D157="","",IFERROR(100-100/(1+SUMPRODUCT((((高値!E157:R157+安値!E157:R157+終値!E157:R157)/3)&gt;((高値!F157:S157+安値!F157:S157+終値!F157:S157)/3))*((高値!E157:R157+安値!E157:R157+終値!E157:R157)/3)*出来高!E157:R157)/SUMPRODUCT((((高値!E157:R157+安値!E157:R157+終値!E157:R157)/3)&lt;((高値!F157:S157+安値!F157:S157+終値!F157:S157)/3))*((高値!E157:R157+安値!E157:R157+終値!E157:R157)/3)*出来高!E157:R157)),50))</f>
        <v>33.165329270808272</v>
      </c>
      <c r="S157" s="497" t="str">
        <f>IF($D157="","",IF(AND(終値!E157&lt;終値!O157,$Q157&gt;(IFERROR(100-100/(1+SUMPRODUCT((終値!O157:AB157&gt;終値!P157:AC157)*(終値!O157:AB157-終値!P157:AC157))/SUMPRODUCT((終値!O157:AB157&lt;終値!P157:AC157)*(終値!P157:AC157-終値!O157:AB157))),100))),"強気div▲",IF(AND(終値!E157&gt;終値!O157,$Q157&lt;(IFERROR(100-100/(1+SUMPRODUCT((終値!O157:AB157&gt;終値!P157:AC157)*(終値!O157:AB157-終値!P157:AC157))/SUMPRODUCT((終値!O157:AB157&lt;終値!P157:AC157)*(終値!P157:AC157-終値!O157:AB157))),100))),"弱気div▼","－")))</f>
        <v>－</v>
      </c>
      <c r="T157" s="497" t="str">
        <f t="shared" si="25"/>
        <v>－</v>
      </c>
      <c r="U157" s="497" t="str">
        <f>IF(終値!A157="","",BB_スイング!BT157)</f>
        <v>二番底W形成</v>
      </c>
      <c r="V157" s="505">
        <f>IF($D157="","",IFERROR(出来高!E157/AVERAGE(出来高!E157:I157),""))</f>
        <v>0.77249307770495246</v>
      </c>
      <c r="W157" s="506" t="str">
        <f>IF($D157="","",IF(AND($D157&gt;$G157,$O157="拡大↑",OR($N157="スクイーズ★",$N157="収縮")),"◎スクイーズブレイク買",IF(AND($D157&gt;=$H157,$R157&gt;=BB設定!$B$10),"○順張り継続(walk)",IF(AND($S157="強気div▲",$D157&gt;$I157,LEFT($U157,4)&lt;&gt;"二番天井"),"○反発(ダイバ)買",IF($U157="二番底W▲","△二番底買(確)",IF($U157="二番底W形成","△二番底形成",IF(LEFT($U157,4)="二番天井","▼二番天井警戒",IF($D157&lt;$J157,"▼-2σ割れ危険",IF(AND($D157&gt;$E157,$K157&lt;0.6,$R157&gt;=50),"・押し目注目",IF($N157="スクイーズ★","☆スクイーズ監視","様子見"))))))))))</f>
        <v>△二番底形成</v>
      </c>
      <c r="X157" s="501">
        <f t="shared" si="31"/>
        <v>25</v>
      </c>
      <c r="Y157" s="498">
        <f t="shared" si="26"/>
        <v>6034</v>
      </c>
      <c r="Z157" s="498">
        <f t="shared" si="27"/>
        <v>6087.9153174733146</v>
      </c>
      <c r="AA157" s="498">
        <f t="shared" si="28"/>
        <v>5954.4</v>
      </c>
      <c r="AB157" s="498">
        <f t="shared" si="32"/>
        <v>6221.4306349466287</v>
      </c>
      <c r="AC157" s="504">
        <f t="shared" si="29"/>
        <v>2.35</v>
      </c>
      <c r="AD157" s="498">
        <f>IF($D157="","",MIN(終値!E157:I157))</f>
        <v>5656</v>
      </c>
      <c r="AE157" s="500">
        <f t="shared" si="30"/>
        <v>25.09843</v>
      </c>
    </row>
    <row r="158" spans="1:31">
      <c r="A158" s="497" t="str">
        <f>IF(終値!A158="","",HYPERLINK("https://kabutan.jp/stock/?code="&amp;終値!A158,"📈"))</f>
        <v>📈</v>
      </c>
      <c r="B158" s="497" t="str">
        <f>IF(終値!A158="","",終値!A158)</f>
        <v>6857</v>
      </c>
      <c r="C158" s="496" t="str">
        <f>IF(終値!A158="","",終値!B158)</f>
        <v>アドバンテスト</v>
      </c>
      <c r="D158" s="498">
        <f>IF(終値!A158="","",終値!E158)</f>
        <v>32930</v>
      </c>
      <c r="E158" s="498">
        <f>IF($D158="","",AVERAGE(終値!E158:X158))</f>
        <v>29690.25</v>
      </c>
      <c r="F158" s="499">
        <f>IF($D158="","",STDEVP(終値!E158:X158))</f>
        <v>2153.6297702947923</v>
      </c>
      <c r="G158" s="498">
        <f>IF($D158="","",$E158+BB設定!$B$4*$F158)</f>
        <v>33997.509540589585</v>
      </c>
      <c r="H158" s="498">
        <f>IF($D158="","",$E158+BB設定!$B$5*$F158)</f>
        <v>31843.879770294792</v>
      </c>
      <c r="I158" s="498">
        <f>IF($D158="","",$E158-BB設定!$B$5*$F158)</f>
        <v>27536.620229705208</v>
      </c>
      <c r="J158" s="498">
        <f>IF($D158="","",$E158-BB設定!$B$4*$F158)</f>
        <v>25382.990459410415</v>
      </c>
      <c r="K158" s="503">
        <f t="shared" si="22"/>
        <v>0.87608019315647478</v>
      </c>
      <c r="L158" s="502">
        <f t="shared" si="23"/>
        <v>29.014639759446855</v>
      </c>
      <c r="M158" s="502">
        <f>IF($D158="","",IFERROR(MIN(BB_帯幅!B158:AP158)*100,""))</f>
        <v>12.837340829730731</v>
      </c>
      <c r="N158" s="497" t="str">
        <f>IF($L158="","",IF($L158&lt;=$M158*BB設定!$B$7,"スクイーズ★",IF($L158&lt;=$M158*1.3,"収縮","－")))</f>
        <v>－</v>
      </c>
      <c r="O158" s="497" t="str">
        <f>IF($D158="","",IF(AND(BB_帯幅!B158&gt;BB_帯幅!C158,BB_帯幅!C158&gt;BB_帯幅!D158),"拡大↑","縮小↓"))</f>
        <v>拡大↑</v>
      </c>
      <c r="P158" s="497" t="str">
        <f t="shared" si="24"/>
        <v>+1σ上</v>
      </c>
      <c r="Q158" s="500">
        <f>IF($D158="","",IFERROR(100-100/(1+SUMPRODUCT((終値!E158:R158&gt;終値!F158:S158)*(終値!E158:R158-終値!F158:S158))/SUMPRODUCT((終値!E158:R158&lt;終値!F158:S158)*(終値!F158:S158-終値!E158:R158))),100))</f>
        <v>57.020913358941534</v>
      </c>
      <c r="R158" s="500">
        <f>IF($D158="","",IFERROR(100-100/(1+SUMPRODUCT((((高値!E158:R158+安値!E158:R158+終値!E158:R158)/3)&gt;((高値!F158:S158+安値!F158:S158+終値!F158:S158)/3))*((高値!E158:R158+安値!E158:R158+終値!E158:R158)/3)*出来高!E158:R158)/SUMPRODUCT((((高値!E158:R158+安値!E158:R158+終値!E158:R158)/3)&lt;((高値!F158:S158+安値!F158:S158+終値!F158:S158)/3))*((高値!E158:R158+安値!E158:R158+終値!E158:R158)/3)*出来高!E158:R158)),50))</f>
        <v>47.879571032587343</v>
      </c>
      <c r="S158" s="497" t="str">
        <f>IF($D158="","",IF(AND(終値!E158&lt;終値!O158,$Q158&gt;(IFERROR(100-100/(1+SUMPRODUCT((終値!O158:AB158&gt;終値!P158:AC158)*(終値!O158:AB158-終値!P158:AC158))/SUMPRODUCT((終値!O158:AB158&lt;終値!P158:AC158)*(終値!P158:AC158-終値!O158:AB158))),100))),"強気div▲",IF(AND(終値!E158&gt;終値!O158,$Q158&lt;(IFERROR(100-100/(1+SUMPRODUCT((終値!O158:AB158&gt;終値!P158:AC158)*(終値!O158:AB158-終値!P158:AC158))/SUMPRODUCT((終値!O158:AB158&lt;終値!P158:AC158)*(終値!P158:AC158-終値!O158:AB158))),100))),"弱気div▼","－")))</f>
        <v>－</v>
      </c>
      <c r="T158" s="497" t="str">
        <f t="shared" si="25"/>
        <v>上walk▲</v>
      </c>
      <c r="U158" s="497" t="str">
        <f>IF(終値!A158="","",BB_スイング!BT158)</f>
        <v>二番天井M形成</v>
      </c>
      <c r="V158" s="505">
        <f>IF($D158="","",IFERROR(出来高!E158/AVERAGE(出来高!E158:I158),""))</f>
        <v>0.70802655292018724</v>
      </c>
      <c r="W158" s="506" t="str">
        <f>IF($D158="","",IF(AND($D158&gt;$G158,$O158="拡大↑",OR($N158="スクイーズ★",$N158="収縮")),"◎スクイーズブレイク買",IF(AND($D158&gt;=$H158,$R158&gt;=BB設定!$B$10),"○順張り継続(walk)",IF(AND($S158="強気div▲",$D158&gt;$I158,LEFT($U158,4)&lt;&gt;"二番天井"),"○反発(ダイバ)買",IF($U158="二番底W▲","△二番底買(確)",IF($U158="二番底W形成","△二番底形成",IF(LEFT($U158,4)="二番天井","▼二番天井警戒",IF($D158&lt;$J158,"▼-2σ割れ危険",IF(AND($D158&gt;$E158,$K158&lt;0.6,$R158&gt;=50),"・押し目注目",IF($N158="スクイーズ★","☆スクイーズ監視","様子見"))))))))))</f>
        <v>▼二番天井警戒</v>
      </c>
      <c r="X158" s="501">
        <f t="shared" si="31"/>
        <v>22</v>
      </c>
      <c r="Y158" s="498">
        <f t="shared" si="26"/>
        <v>32930</v>
      </c>
      <c r="Z158" s="498">
        <f t="shared" si="27"/>
        <v>31843.879770294792</v>
      </c>
      <c r="AA158" s="498">
        <f t="shared" si="28"/>
        <v>29690.25</v>
      </c>
      <c r="AB158" s="498">
        <f t="shared" si="32"/>
        <v>33997.509540589585</v>
      </c>
      <c r="AC158" s="504">
        <f t="shared" si="29"/>
        <v>0.33</v>
      </c>
      <c r="AD158" s="498">
        <f>IF($D158="","",MIN(終値!E158:I158))</f>
        <v>31000</v>
      </c>
      <c r="AE158" s="500">
        <f t="shared" si="30"/>
        <v>22.098420000000001</v>
      </c>
    </row>
    <row r="159" spans="1:31" ht="24">
      <c r="A159" s="497" t="str">
        <f>IF(終値!A159="","",HYPERLINK("https://kabutan.jp/stock/?code="&amp;終値!A159,"📈"))</f>
        <v>📈</v>
      </c>
      <c r="B159" s="497" t="str">
        <f>IF(終値!A159="","",終値!A159)</f>
        <v>3891</v>
      </c>
      <c r="C159" s="496" t="str">
        <f>IF(終値!A159="","",終値!B159)</f>
        <v>ニッポン高度紙工業</v>
      </c>
      <c r="D159" s="498">
        <f>IF(終値!A159="","",終値!E159)</f>
        <v>7180</v>
      </c>
      <c r="E159" s="498">
        <f>IF($D159="","",AVERAGE(終値!E159:X159))</f>
        <v>7064.5</v>
      </c>
      <c r="F159" s="499">
        <f>IF($D159="","",STDEVP(終値!E159:X159))</f>
        <v>666.14168913227468</v>
      </c>
      <c r="G159" s="498">
        <f>IF($D159="","",$E159+BB設定!$B$4*$F159)</f>
        <v>8396.7833782645503</v>
      </c>
      <c r="H159" s="498">
        <f>IF($D159="","",$E159+BB設定!$B$5*$F159)</f>
        <v>7730.6416891322751</v>
      </c>
      <c r="I159" s="498">
        <f>IF($D159="","",$E159-BB設定!$B$5*$F159)</f>
        <v>6398.3583108677249</v>
      </c>
      <c r="J159" s="498">
        <f>IF($D159="","",$E159-BB設定!$B$4*$F159)</f>
        <v>5732.2166217354506</v>
      </c>
      <c r="K159" s="503">
        <f t="shared" si="22"/>
        <v>0.54334663401357275</v>
      </c>
      <c r="L159" s="502">
        <f t="shared" si="23"/>
        <v>37.71769773556656</v>
      </c>
      <c r="M159" s="502">
        <f>IF($D159="","",IFERROR(MIN(BB_帯幅!B159:AP159)*100,""))</f>
        <v>26.905748960567927</v>
      </c>
      <c r="N159" s="497" t="str">
        <f>IF($L159="","",IF($L159&lt;=$M159*BB設定!$B$7,"スクイーズ★",IF($L159&lt;=$M159*1.3,"収縮","－")))</f>
        <v>－</v>
      </c>
      <c r="O159" s="497" t="str">
        <f>IF($D159="","",IF(AND(BB_帯幅!B159&gt;BB_帯幅!C159,BB_帯幅!C159&gt;BB_帯幅!D159),"拡大↑","縮小↓"))</f>
        <v>縮小↓</v>
      </c>
      <c r="P159" s="497" t="str">
        <f t="shared" si="24"/>
        <v>バンド内</v>
      </c>
      <c r="Q159" s="500">
        <f>IF($D159="","",IFERROR(100-100/(1+SUMPRODUCT((終値!E159:R159&gt;終値!F159:S159)*(終値!E159:R159-終値!F159:S159))/SUMPRODUCT((終値!E159:R159&lt;終値!F159:S159)*(終値!F159:S159-終値!E159:R159))),100))</f>
        <v>46.274509803921568</v>
      </c>
      <c r="R159" s="500">
        <f>IF($D159="","",IFERROR(100-100/(1+SUMPRODUCT((((高値!E159:R159+安値!E159:R159+終値!E159:R159)/3)&gt;((高値!F159:S159+安値!F159:S159+終値!F159:S159)/3))*((高値!E159:R159+安値!E159:R159+終値!E159:R159)/3)*出来高!E159:R159)/SUMPRODUCT((((高値!E159:R159+安値!E159:R159+終値!E159:R159)/3)&lt;((高値!F159:S159+安値!F159:S159+終値!F159:S159)/3))*((高値!E159:R159+安値!E159:R159+終値!E159:R159)/3)*出来高!E159:R159)),50))</f>
        <v>67.082584200479829</v>
      </c>
      <c r="S159" s="497" t="str">
        <f>IF($D159="","",IF(AND(終値!E159&lt;終値!O159,$Q159&gt;(IFERROR(100-100/(1+SUMPRODUCT((終値!O159:AB159&gt;終値!P159:AC159)*(終値!O159:AB159-終値!P159:AC159))/SUMPRODUCT((終値!O159:AB159&lt;終値!P159:AC159)*(終値!P159:AC159-終値!O159:AB159))),100))),"強気div▲",IF(AND(終値!E159&gt;終値!O159,$Q159&lt;(IFERROR(100-100/(1+SUMPRODUCT((終値!O159:AB159&gt;終値!P159:AC159)*(終値!O159:AB159-終値!P159:AC159))/SUMPRODUCT((終値!O159:AB159&lt;終値!P159:AC159)*(終値!P159:AC159-終値!O159:AB159))),100))),"弱気div▼","－")))</f>
        <v>強気div▲</v>
      </c>
      <c r="T159" s="497" t="str">
        <f t="shared" si="25"/>
        <v>－</v>
      </c>
      <c r="U159" s="497" t="str">
        <f>IF(終値!A159="","",BB_スイング!BT159)</f>
        <v>－</v>
      </c>
      <c r="V159" s="505">
        <f>IF($D159="","",IFERROR(出来高!E159/AVERAGE(出来高!E159:I159),""))</f>
        <v>0.54440815056773995</v>
      </c>
      <c r="W159" s="506" t="str">
        <f>IF($D159="","",IF(AND($D159&gt;$G159,$O159="拡大↑",OR($N159="スクイーズ★",$N159="収縮")),"◎スクイーズブレイク買",IF(AND($D159&gt;=$H159,$R159&gt;=BB設定!$B$10),"○順張り継続(walk)",IF(AND($S159="強気div▲",$D159&gt;$I159,LEFT($U159,4)&lt;&gt;"二番天井"),"○反発(ダイバ)買",IF($U159="二番底W▲","△二番底買(確)",IF($U159="二番底W形成","△二番底形成",IF(LEFT($U159,4)="二番天井","▼二番天井警戒",IF($D159&lt;$J159,"▼-2σ割れ危険",IF(AND($D159&gt;$E159,$K159&lt;0.6,$R159&gt;=50),"・押し目注目",IF($N159="スクイーズ★","☆スクイーズ監視","様子見"))))))))))</f>
        <v>○反発(ダイバ)買</v>
      </c>
      <c r="X159" s="501">
        <f t="shared" si="31"/>
        <v>35</v>
      </c>
      <c r="Y159" s="498">
        <f t="shared" si="26"/>
        <v>7180</v>
      </c>
      <c r="Z159" s="498">
        <f t="shared" si="27"/>
        <v>7730.6416891322751</v>
      </c>
      <c r="AA159" s="498">
        <f t="shared" si="28"/>
        <v>7064.5</v>
      </c>
      <c r="AB159" s="498">
        <f t="shared" si="32"/>
        <v>8396.7833782645503</v>
      </c>
      <c r="AC159" s="504">
        <f t="shared" si="29"/>
        <v>10.53</v>
      </c>
      <c r="AD159" s="498">
        <f>IF($D159="","",MIN(終値!E159:I159))</f>
        <v>6730</v>
      </c>
      <c r="AE159" s="500">
        <f t="shared" si="30"/>
        <v>35.098410000000001</v>
      </c>
    </row>
    <row r="160" spans="1:31">
      <c r="A160" s="497" t="str">
        <f>IF(終値!A160="","",HYPERLINK("https://kabutan.jp/stock/?code="&amp;終値!A160,"📈"))</f>
        <v>📈</v>
      </c>
      <c r="B160" s="497" t="str">
        <f>IF(終値!A160="","",終値!A160)</f>
        <v>4373</v>
      </c>
      <c r="C160" s="496" t="str">
        <f>IF(終値!A160="","",終値!B160)</f>
        <v>シンプレクスＨＤ</v>
      </c>
      <c r="D160" s="498">
        <f>IF(終値!A160="","",終値!E160)</f>
        <v>1083</v>
      </c>
      <c r="E160" s="498">
        <f>IF($D160="","",AVERAGE(終値!E160:X160))</f>
        <v>1081.9000000000001</v>
      </c>
      <c r="F160" s="499">
        <f>IF($D160="","",STDEVP(終値!E160:X160))</f>
        <v>45.306622032546187</v>
      </c>
      <c r="G160" s="498">
        <f>IF($D160="","",$E160+BB設定!$B$4*$F160)</f>
        <v>1172.5132440650925</v>
      </c>
      <c r="H160" s="498">
        <f>IF($D160="","",$E160+BB設定!$B$5*$F160)</f>
        <v>1127.2066220325462</v>
      </c>
      <c r="I160" s="498">
        <f>IF($D160="","",$E160-BB設定!$B$5*$F160)</f>
        <v>1036.593377967454</v>
      </c>
      <c r="J160" s="498">
        <f>IF($D160="","",$E160-BB設定!$B$4*$F160)</f>
        <v>991.28675593490766</v>
      </c>
      <c r="K160" s="503">
        <f t="shared" si="22"/>
        <v>0.5060697528895981</v>
      </c>
      <c r="L160" s="502">
        <f t="shared" si="23"/>
        <v>16.750761450243541</v>
      </c>
      <c r="M160" s="502">
        <f>IF($D160="","",IFERROR(MIN(BB_帯幅!B160:AP160)*100,""))</f>
        <v>16.394119919313042</v>
      </c>
      <c r="N160" s="497" t="str">
        <f>IF($L160="","",IF($L160&lt;=$M160*BB設定!$B$7,"スクイーズ★",IF($L160&lt;=$M160*1.3,"収縮","－")))</f>
        <v>スクイーズ★</v>
      </c>
      <c r="O160" s="497" t="str">
        <f>IF($D160="","",IF(AND(BB_帯幅!B160&gt;BB_帯幅!C160,BB_帯幅!C160&gt;BB_帯幅!D160),"拡大↑","縮小↓"))</f>
        <v>縮小↓</v>
      </c>
      <c r="P160" s="497" t="str">
        <f t="shared" si="24"/>
        <v>バンド内</v>
      </c>
      <c r="Q160" s="500">
        <f>IF($D160="","",IFERROR(100-100/(1+SUMPRODUCT((終値!E160:R160&gt;終値!F160:S160)*(終値!E160:R160-終値!F160:S160))/SUMPRODUCT((終値!E160:R160&lt;終値!F160:S160)*(終値!F160:S160-終値!E160:R160))),100))</f>
        <v>52.710843373493972</v>
      </c>
      <c r="R160" s="500">
        <f>IF($D160="","",IFERROR(100-100/(1+SUMPRODUCT((((高値!E160:R160+安値!E160:R160+終値!E160:R160)/3)&gt;((高値!F160:S160+安値!F160:S160+終値!F160:S160)/3))*((高値!E160:R160+安値!E160:R160+終値!E160:R160)/3)*出来高!E160:R160)/SUMPRODUCT((((高値!E160:R160+安値!E160:R160+終値!E160:R160)/3)&lt;((高値!F160:S160+安値!F160:S160+終値!F160:S160)/3))*((高値!E160:R160+安値!E160:R160+終値!E160:R160)/3)*出来高!E160:R160)),50))</f>
        <v>63.051887706120525</v>
      </c>
      <c r="S160" s="497" t="str">
        <f>IF($D160="","",IF(AND(終値!E160&lt;終値!O160,$Q160&gt;(IFERROR(100-100/(1+SUMPRODUCT((終値!O160:AB160&gt;終値!P160:AC160)*(終値!O160:AB160-終値!P160:AC160))/SUMPRODUCT((終値!O160:AB160&lt;終値!P160:AC160)*(終値!P160:AC160-終値!O160:AB160))),100))),"強気div▲",IF(AND(終値!E160&gt;終値!O160,$Q160&lt;(IFERROR(100-100/(1+SUMPRODUCT((終値!O160:AB160&gt;終値!P160:AC160)*(終値!O160:AB160-終値!P160:AC160))/SUMPRODUCT((終値!O160:AB160&lt;終値!P160:AC160)*(終値!P160:AC160-終値!O160:AB160))),100))),"弱気div▼","－")))</f>
        <v>弱気div▼</v>
      </c>
      <c r="T160" s="497" t="str">
        <f t="shared" si="25"/>
        <v>－</v>
      </c>
      <c r="U160" s="497" t="str">
        <f>IF(終値!A160="","",BB_スイング!BT160)</f>
        <v>二番底W形成</v>
      </c>
      <c r="V160" s="505">
        <f>IF($D160="","",IFERROR(出来高!E160/AVERAGE(出来高!E160:I160),""))</f>
        <v>0.95608751871512176</v>
      </c>
      <c r="W160" s="506" t="str">
        <f>IF($D160="","",IF(AND($D160&gt;$G160,$O160="拡大↑",OR($N160="スクイーズ★",$N160="収縮")),"◎スクイーズブレイク買",IF(AND($D160&gt;=$H160,$R160&gt;=BB設定!$B$10),"○順張り継続(walk)",IF(AND($S160="強気div▲",$D160&gt;$I160,LEFT($U160,4)&lt;&gt;"二番天井"),"○反発(ダイバ)買",IF($U160="二番底W▲","△二番底買(確)",IF($U160="二番底W形成","△二番底形成",IF(LEFT($U160,4)="二番天井","▼二番天井警戒",IF($D160&lt;$J160,"▼-2σ割れ危険",IF(AND($D160&gt;$E160,$K160&lt;0.6,$R160&gt;=50),"・押し目注目",IF($N160="スクイーズ★","☆スクイーズ監視","様子見"))))))))))</f>
        <v>△二番底形成</v>
      </c>
      <c r="X160" s="501">
        <f t="shared" si="31"/>
        <v>45</v>
      </c>
      <c r="Y160" s="498">
        <f t="shared" si="26"/>
        <v>1083</v>
      </c>
      <c r="Z160" s="498">
        <f t="shared" si="27"/>
        <v>1127.2066220325462</v>
      </c>
      <c r="AA160" s="498">
        <f t="shared" si="28"/>
        <v>1081.9000000000001</v>
      </c>
      <c r="AB160" s="498">
        <f t="shared" si="32"/>
        <v>1172.5132440650925</v>
      </c>
      <c r="AC160" s="504">
        <f t="shared" si="29"/>
        <v>20</v>
      </c>
      <c r="AD160" s="498">
        <f>IF($D160="","",MIN(終値!E160:I160))</f>
        <v>1069</v>
      </c>
      <c r="AE160" s="500">
        <f t="shared" si="30"/>
        <v>45.098399999999998</v>
      </c>
    </row>
    <row r="161" spans="1:31">
      <c r="A161" s="497" t="str">
        <f>IF(終値!A161="","",HYPERLINK("https://kabutan.jp/stock/?code="&amp;終値!A161,"📈"))</f>
        <v>📈</v>
      </c>
      <c r="B161" s="497" t="str">
        <f>IF(終値!A161="","",終値!A161)</f>
        <v>8892</v>
      </c>
      <c r="C161" s="496" t="str">
        <f>IF(終値!A161="","",終値!B161)</f>
        <v>エスコン</v>
      </c>
      <c r="D161" s="498">
        <f>IF(終値!A161="","",終値!E161)</f>
        <v>1075</v>
      </c>
      <c r="E161" s="498">
        <f>IF($D161="","",AVERAGE(終値!E161:X161))</f>
        <v>1101</v>
      </c>
      <c r="F161" s="499">
        <f>IF($D161="","",STDEVP(終値!E161:X161))</f>
        <v>18.905025786811294</v>
      </c>
      <c r="G161" s="498">
        <f>IF($D161="","",$E161+BB設定!$B$4*$F161)</f>
        <v>1138.8100515736226</v>
      </c>
      <c r="H161" s="498">
        <f>IF($D161="","",$E161+BB設定!$B$5*$F161)</f>
        <v>1119.9050257868114</v>
      </c>
      <c r="I161" s="498">
        <f>IF($D161="","",$E161-BB設定!$B$5*$F161)</f>
        <v>1082.0949742131886</v>
      </c>
      <c r="J161" s="498">
        <f>IF($D161="","",$E161-BB設定!$B$4*$F161)</f>
        <v>1063.1899484263774</v>
      </c>
      <c r="K161" s="503">
        <f t="shared" si="22"/>
        <v>0.15617608389962645</v>
      </c>
      <c r="L161" s="502">
        <f t="shared" si="23"/>
        <v>6.8683109125563231</v>
      </c>
      <c r="M161" s="502">
        <f>IF($D161="","",IFERROR(MIN(BB_帯幅!B161:AP161)*100,""))</f>
        <v>3.9662547304719369</v>
      </c>
      <c r="N161" s="497" t="str">
        <f>IF($L161="","",IF($L161&lt;=$M161*BB設定!$B$7,"スクイーズ★",IF($L161&lt;=$M161*1.3,"収縮","－")))</f>
        <v>－</v>
      </c>
      <c r="O161" s="497" t="str">
        <f>IF($D161="","",IF(AND(BB_帯幅!B161&gt;BB_帯幅!C161,BB_帯幅!C161&gt;BB_帯幅!D161),"拡大↑","縮小↓"))</f>
        <v>拡大↑</v>
      </c>
      <c r="P161" s="497" t="str">
        <f t="shared" si="24"/>
        <v>-1σ下</v>
      </c>
      <c r="Q161" s="500">
        <f>IF($D161="","",IFERROR(100-100/(1+SUMPRODUCT((終値!E161:R161&gt;終値!F161:S161)*(終値!E161:R161-終値!F161:S161))/SUMPRODUCT((終値!E161:R161&lt;終値!F161:S161)*(終値!F161:S161-終値!E161:R161))),100))</f>
        <v>36.29032258064516</v>
      </c>
      <c r="R161" s="500">
        <f>IF($D161="","",IFERROR(100-100/(1+SUMPRODUCT((((高値!E161:R161+安値!E161:R161+終値!E161:R161)/3)&gt;((高値!F161:S161+安値!F161:S161+終値!F161:S161)/3))*((高値!E161:R161+安値!E161:R161+終値!E161:R161)/3)*出来高!E161:R161)/SUMPRODUCT((((高値!E161:R161+安値!E161:R161+終値!E161:R161)/3)&lt;((高値!F161:S161+安値!F161:S161+終値!F161:S161)/3))*((高値!E161:R161+安値!E161:R161+終値!E161:R161)/3)*出来高!E161:R161)),50))</f>
        <v>37.947750703834572</v>
      </c>
      <c r="S161" s="497" t="str">
        <f>IF($D161="","",IF(AND(終値!E161&lt;終値!O161,$Q161&gt;(IFERROR(100-100/(1+SUMPRODUCT((終値!O161:AB161&gt;終値!P161:AC161)*(終値!O161:AB161-終値!P161:AC161))/SUMPRODUCT((終値!O161:AB161&lt;終値!P161:AC161)*(終値!P161:AC161-終値!O161:AB161))),100))),"強気div▲",IF(AND(終値!E161&gt;終値!O161,$Q161&lt;(IFERROR(100-100/(1+SUMPRODUCT((終値!O161:AB161&gt;終値!P161:AC161)*(終値!O161:AB161-終値!P161:AC161))/SUMPRODUCT((終値!O161:AB161&lt;終値!P161:AC161)*(終値!P161:AC161-終値!O161:AB161))),100))),"弱気div▼","－")))</f>
        <v>－</v>
      </c>
      <c r="T161" s="497" t="str">
        <f t="shared" si="25"/>
        <v>下walk▼</v>
      </c>
      <c r="U161" s="497" t="str">
        <f>IF(終値!A161="","",BB_スイング!BT161)</f>
        <v>二番底W形成</v>
      </c>
      <c r="V161" s="505">
        <f>IF($D161="","",IFERROR(出来高!E161/AVERAGE(出来高!E161:I161),""))</f>
        <v>0.45174181217965426</v>
      </c>
      <c r="W161" s="506" t="str">
        <f>IF($D161="","",IF(AND($D161&gt;$G161,$O161="拡大↑",OR($N161="スクイーズ★",$N161="収縮")),"◎スクイーズブレイク買",IF(AND($D161&gt;=$H161,$R161&gt;=BB設定!$B$10),"○順張り継続(walk)",IF(AND($S161="強気div▲",$D161&gt;$I161,LEFT($U161,4)&lt;&gt;"二番天井"),"○反発(ダイバ)買",IF($U161="二番底W▲","△二番底買(確)",IF($U161="二番底W形成","△二番底形成",IF(LEFT($U161,4)="二番天井","▼二番天井警戒",IF($D161&lt;$J161,"▼-2σ割れ危険",IF(AND($D161&gt;$E161,$K161&lt;0.6,$R161&gt;=50),"・押し目注目",IF($N161="スクイーズ★","☆スクイーズ監視","様子見"))))))))))</f>
        <v>△二番底形成</v>
      </c>
      <c r="X161" s="501">
        <f t="shared" si="31"/>
        <v>0</v>
      </c>
      <c r="Y161" s="498">
        <f t="shared" si="26"/>
        <v>1075</v>
      </c>
      <c r="Z161" s="498">
        <f t="shared" si="27"/>
        <v>1119.9050257868114</v>
      </c>
      <c r="AA161" s="498">
        <f t="shared" si="28"/>
        <v>1068</v>
      </c>
      <c r="AB161" s="498">
        <f t="shared" si="32"/>
        <v>1138.8100515736226</v>
      </c>
      <c r="AC161" s="504">
        <f t="shared" si="29"/>
        <v>9.1199999999999992</v>
      </c>
      <c r="AD161" s="498">
        <f>IF($D161="","",MIN(終値!E161:I161))</f>
        <v>1068</v>
      </c>
      <c r="AE161" s="500">
        <f t="shared" si="30"/>
        <v>9.8390000000000005E-2</v>
      </c>
    </row>
    <row r="162" spans="1:31">
      <c r="A162" s="497" t="str">
        <f>IF(終値!A162="","",HYPERLINK("https://kabutan.jp/stock/?code="&amp;終値!A162,"📈"))</f>
        <v>📈</v>
      </c>
      <c r="B162" s="497" t="str">
        <f>IF(終値!A162="","",終値!A162)</f>
        <v>9687</v>
      </c>
      <c r="C162" s="496" t="str">
        <f>IF(終値!A162="","",終値!B162)</f>
        <v>ＫＳＫ</v>
      </c>
      <c r="D162" s="498">
        <f>IF(終値!A162="","",終値!E162)</f>
        <v>4395</v>
      </c>
      <c r="E162" s="498">
        <f>IF($D162="","",AVERAGE(終値!E162:X162))</f>
        <v>4445</v>
      </c>
      <c r="F162" s="499">
        <f>IF($D162="","",STDEVP(終値!E162:X162))</f>
        <v>79.025312400521386</v>
      </c>
      <c r="G162" s="498">
        <f>IF($D162="","",$E162+BB設定!$B$4*$F162)</f>
        <v>4603.0506248010424</v>
      </c>
      <c r="H162" s="498">
        <f>IF($D162="","",$E162+BB設定!$B$5*$F162)</f>
        <v>4524.0253124005212</v>
      </c>
      <c r="I162" s="498">
        <f>IF($D162="","",$E162-BB設定!$B$5*$F162)</f>
        <v>4365.9746875994788</v>
      </c>
      <c r="J162" s="498">
        <f>IF($D162="","",$E162-BB設定!$B$4*$F162)</f>
        <v>4286.9493751989576</v>
      </c>
      <c r="K162" s="503">
        <f t="shared" si="22"/>
        <v>0.34182283346572945</v>
      </c>
      <c r="L162" s="502">
        <f t="shared" si="23"/>
        <v>7.1113891923978603</v>
      </c>
      <c r="M162" s="502">
        <f>IF($D162="","",IFERROR(MIN(BB_帯幅!B162:AP162)*100,""))</f>
        <v>1.5283716974920507</v>
      </c>
      <c r="N162" s="497" t="str">
        <f>IF($L162="","",IF($L162&lt;=$M162*BB設定!$B$7,"スクイーズ★",IF($L162&lt;=$M162*1.3,"収縮","－")))</f>
        <v>－</v>
      </c>
      <c r="O162" s="497" t="str">
        <f>IF($D162="","",IF(AND(BB_帯幅!B162&gt;BB_帯幅!C162,BB_帯幅!C162&gt;BB_帯幅!D162),"拡大↑","縮小↓"))</f>
        <v>縮小↓</v>
      </c>
      <c r="P162" s="497" t="str">
        <f t="shared" si="24"/>
        <v>バンド内</v>
      </c>
      <c r="Q162" s="500">
        <f>IF($D162="","",IFERROR(100-100/(1+SUMPRODUCT((終値!E162:R162&gt;終値!F162:S162)*(終値!E162:R162-終値!F162:S162))/SUMPRODUCT((終値!E162:R162&lt;終値!F162:S162)*(終値!F162:S162-終値!E162:R162))),100))</f>
        <v>51.127819548872175</v>
      </c>
      <c r="R162" s="500">
        <f>IF($D162="","",IFERROR(100-100/(1+SUMPRODUCT((((高値!E162:R162+安値!E162:R162+終値!E162:R162)/3)&gt;((高値!F162:S162+安値!F162:S162+終値!F162:S162)/3))*((高値!E162:R162+安値!E162:R162+終値!E162:R162)/3)*出来高!E162:R162)/SUMPRODUCT((((高値!E162:R162+安値!E162:R162+終値!E162:R162)/3)&lt;((高値!F162:S162+安値!F162:S162+終値!F162:S162)/3))*((高値!E162:R162+安値!E162:R162+終値!E162:R162)/3)*出来高!E162:R162)),50))</f>
        <v>60.833241224251019</v>
      </c>
      <c r="S162" s="497" t="str">
        <f>IF($D162="","",IF(AND(終値!E162&lt;終値!O162,$Q162&gt;(IFERROR(100-100/(1+SUMPRODUCT((終値!O162:AB162&gt;終値!P162:AC162)*(終値!O162:AB162-終値!P162:AC162))/SUMPRODUCT((終値!O162:AB162&lt;終値!P162:AC162)*(終値!P162:AC162-終値!O162:AB162))),100))),"強気div▲",IF(AND(終値!E162&gt;終値!O162,$Q162&lt;(IFERROR(100-100/(1+SUMPRODUCT((終値!O162:AB162&gt;終値!P162:AC162)*(終値!O162:AB162-終値!P162:AC162))/SUMPRODUCT((終値!O162:AB162&lt;終値!P162:AC162)*(終値!P162:AC162-終値!O162:AB162))),100))),"弱気div▼","－")))</f>
        <v>－</v>
      </c>
      <c r="T162" s="497" t="str">
        <f t="shared" si="25"/>
        <v>－</v>
      </c>
      <c r="U162" s="497" t="str">
        <f>IF(終値!A162="","",BB_スイング!BT162)</f>
        <v>－</v>
      </c>
      <c r="V162" s="505">
        <f>IF($D162="","",IFERROR(出来高!E162/AVERAGE(出来高!E162:I162),""))</f>
        <v>0.64102564102564108</v>
      </c>
      <c r="W162" s="506" t="str">
        <f>IF($D162="","",IF(AND($D162&gt;$G162,$O162="拡大↑",OR($N162="スクイーズ★",$N162="収縮")),"◎スクイーズブレイク買",IF(AND($D162&gt;=$H162,$R162&gt;=BB設定!$B$10),"○順張り継続(walk)",IF(AND($S162="強気div▲",$D162&gt;$I162,LEFT($U162,4)&lt;&gt;"二番天井"),"○反発(ダイバ)買",IF($U162="二番底W▲","△二番底買(確)",IF($U162="二番底W形成","△二番底形成",IF(LEFT($U162,4)="二番天井","▼二番天井警戒",IF($D162&lt;$J162,"▼-2σ割れ危険",IF(AND($D162&gt;$E162,$K162&lt;0.6,$R162&gt;=50),"・押し目注目",IF($N162="スクイーズ★","☆スクイーズ監視","様子見"))))))))))</f>
        <v>様子見</v>
      </c>
      <c r="X162" s="501">
        <f t="shared" si="31"/>
        <v>10</v>
      </c>
      <c r="Y162" s="498">
        <f t="shared" si="26"/>
        <v>4395</v>
      </c>
      <c r="Z162" s="498">
        <f t="shared" si="27"/>
        <v>4524.0253124005212</v>
      </c>
      <c r="AA162" s="498">
        <f t="shared" si="28"/>
        <v>4375</v>
      </c>
      <c r="AB162" s="498">
        <f t="shared" si="32"/>
        <v>4603.0506248010424</v>
      </c>
      <c r="AC162" s="504">
        <f t="shared" si="29"/>
        <v>10.4</v>
      </c>
      <c r="AD162" s="498">
        <f>IF($D162="","",MIN(終値!E162:I162))</f>
        <v>4375</v>
      </c>
      <c r="AE162" s="500">
        <f t="shared" si="30"/>
        <v>10.098380000000001</v>
      </c>
    </row>
    <row r="163" spans="1:31">
      <c r="A163" s="497" t="str">
        <f>IF(終値!A163="","",HYPERLINK("https://kabutan.jp/stock/?code="&amp;終値!A163,"📈"))</f>
        <v>📈</v>
      </c>
      <c r="B163" s="497" t="str">
        <f>IF(終値!A163="","",終値!A163)</f>
        <v>1930</v>
      </c>
      <c r="C163" s="496" t="str">
        <f>IF(終値!A163="","",終値!B163)</f>
        <v>北陸電気工事</v>
      </c>
      <c r="D163" s="498">
        <f>IF(終値!A163="","",終値!E163)</f>
        <v>1521</v>
      </c>
      <c r="E163" s="498">
        <f>IF($D163="","",AVERAGE(終値!E163:X163))</f>
        <v>1558.25</v>
      </c>
      <c r="F163" s="499">
        <f>IF($D163="","",STDEVP(終値!E163:X163))</f>
        <v>63.345777286256421</v>
      </c>
      <c r="G163" s="498">
        <f>IF($D163="","",$E163+BB設定!$B$4*$F163)</f>
        <v>1684.9415545725128</v>
      </c>
      <c r="H163" s="498">
        <f>IF($D163="","",$E163+BB設定!$B$5*$F163)</f>
        <v>1621.5957772862564</v>
      </c>
      <c r="I163" s="498">
        <f>IF($D163="","",$E163-BB設定!$B$5*$F163)</f>
        <v>1494.9042227137436</v>
      </c>
      <c r="J163" s="498">
        <f>IF($D163="","",$E163-BB設定!$B$4*$F163)</f>
        <v>1431.5584454274872</v>
      </c>
      <c r="K163" s="503">
        <f t="shared" si="22"/>
        <v>0.35298941146594071</v>
      </c>
      <c r="L163" s="502">
        <f t="shared" si="23"/>
        <v>16.26074822044124</v>
      </c>
      <c r="M163" s="502">
        <f>IF($D163="","",IFERROR(MIN(BB_帯幅!B163:AP163)*100,""))</f>
        <v>8.3683894663822453</v>
      </c>
      <c r="N163" s="497" t="str">
        <f>IF($L163="","",IF($L163&lt;=$M163*BB設定!$B$7,"スクイーズ★",IF($L163&lt;=$M163*1.3,"収縮","－")))</f>
        <v>－</v>
      </c>
      <c r="O163" s="497" t="str">
        <f>IF($D163="","",IF(AND(BB_帯幅!B163&gt;BB_帯幅!C163,BB_帯幅!C163&gt;BB_帯幅!D163),"拡大↑","縮小↓"))</f>
        <v>縮小↓</v>
      </c>
      <c r="P163" s="497" t="str">
        <f t="shared" si="24"/>
        <v>バンド内</v>
      </c>
      <c r="Q163" s="500">
        <f>IF($D163="","",IFERROR(100-100/(1+SUMPRODUCT((終値!E163:R163&gt;終値!F163:S163)*(終値!E163:R163-終値!F163:S163))/SUMPRODUCT((終値!E163:R163&lt;終値!F163:S163)*(終値!F163:S163-終値!E163:R163))),100))</f>
        <v>38.271604938271608</v>
      </c>
      <c r="R163" s="500">
        <f>IF($D163="","",IFERROR(100-100/(1+SUMPRODUCT((((高値!E163:R163+安値!E163:R163+終値!E163:R163)/3)&gt;((高値!F163:S163+安値!F163:S163+終値!F163:S163)/3))*((高値!E163:R163+安値!E163:R163+終値!E163:R163)/3)*出来高!E163:R163)/SUMPRODUCT((((高値!E163:R163+安値!E163:R163+終値!E163:R163)/3)&lt;((高値!F163:S163+安値!F163:S163+終値!F163:S163)/3))*((高値!E163:R163+安値!E163:R163+終値!E163:R163)/3)*出来高!E163:R163)),50))</f>
        <v>28.906063165950385</v>
      </c>
      <c r="S163" s="497" t="str">
        <f>IF($D163="","",IF(AND(終値!E163&lt;終値!O163,$Q163&gt;(IFERROR(100-100/(1+SUMPRODUCT((終値!O163:AB163&gt;終値!P163:AC163)*(終値!O163:AB163-終値!P163:AC163))/SUMPRODUCT((終値!O163:AB163&lt;終値!P163:AC163)*(終値!P163:AC163-終値!O163:AB163))),100))),"強気div▲",IF(AND(終値!E163&gt;終値!O163,$Q163&lt;(IFERROR(100-100/(1+SUMPRODUCT((終値!O163:AB163&gt;終値!P163:AC163)*(終値!O163:AB163-終値!P163:AC163))/SUMPRODUCT((終値!O163:AB163&lt;終値!P163:AC163)*(終値!P163:AC163-終値!O163:AB163))),100))),"弱気div▼","－")))</f>
        <v>－</v>
      </c>
      <c r="T163" s="497" t="str">
        <f t="shared" si="25"/>
        <v>－</v>
      </c>
      <c r="U163" s="497" t="str">
        <f>IF(終値!A163="","",BB_スイング!BT163)</f>
        <v>－</v>
      </c>
      <c r="V163" s="505">
        <f>IF($D163="","",IFERROR(出来高!E163/AVERAGE(出来高!E163:I163),""))</f>
        <v>0.60578478964401294</v>
      </c>
      <c r="W163" s="506" t="str">
        <f>IF($D163="","",IF(AND($D163&gt;$G163,$O163="拡大↑",OR($N163="スクイーズ★",$N163="収縮")),"◎スクイーズブレイク買",IF(AND($D163&gt;=$H163,$R163&gt;=BB設定!$B$10),"○順張り継続(walk)",IF(AND($S163="強気div▲",$D163&gt;$I163,LEFT($U163,4)&lt;&gt;"二番天井"),"○反発(ダイバ)買",IF($U163="二番底W▲","△二番底買(確)",IF($U163="二番底W形成","△二番底形成",IF(LEFT($U163,4)="二番天井","▼二番天井警戒",IF($D163&lt;$J163,"▼-2σ割れ危険",IF(AND($D163&gt;$E163,$K163&lt;0.6,$R163&gt;=50),"・押し目注目",IF($N163="スクイーズ★","☆スクイーズ監視","様子見"))))))))))</f>
        <v>様子見</v>
      </c>
      <c r="X163" s="501">
        <f t="shared" si="31"/>
        <v>0</v>
      </c>
      <c r="Y163" s="498">
        <f t="shared" si="26"/>
        <v>1521</v>
      </c>
      <c r="Z163" s="498">
        <f t="shared" si="27"/>
        <v>1621.5957772862564</v>
      </c>
      <c r="AA163" s="498">
        <f t="shared" si="28"/>
        <v>1468</v>
      </c>
      <c r="AB163" s="498">
        <f t="shared" si="32"/>
        <v>1684.9415545725128</v>
      </c>
      <c r="AC163" s="504">
        <f t="shared" si="29"/>
        <v>3.09</v>
      </c>
      <c r="AD163" s="498">
        <f>IF($D163="","",MIN(終値!E163:I163))</f>
        <v>1468</v>
      </c>
      <c r="AE163" s="500">
        <f t="shared" si="30"/>
        <v>9.8369999999999999E-2</v>
      </c>
    </row>
    <row r="164" spans="1:31" ht="24">
      <c r="A164" s="497" t="str">
        <f>IF(終値!A164="","",HYPERLINK("https://kabutan.jp/stock/?code="&amp;終値!A164,"📈"))</f>
        <v>📈</v>
      </c>
      <c r="B164" s="497" t="str">
        <f>IF(終値!A164="","",終値!A164)</f>
        <v>8704</v>
      </c>
      <c r="C164" s="496" t="str">
        <f>IF(終値!A164="","",終値!B164)</f>
        <v>トレイダーズＨＬＤＧＳ</v>
      </c>
      <c r="D164" s="498">
        <f>IF(終値!A164="","",終値!E164)</f>
        <v>1323</v>
      </c>
      <c r="E164" s="498">
        <f>IF($D164="","",AVERAGE(終値!E164:X164))</f>
        <v>1268.75</v>
      </c>
      <c r="F164" s="499">
        <f>IF($D164="","",STDEVP(終値!E164:X164))</f>
        <v>37.829717154639155</v>
      </c>
      <c r="G164" s="498">
        <f>IF($D164="","",$E164+BB設定!$B$4*$F164)</f>
        <v>1344.4094343092784</v>
      </c>
      <c r="H164" s="498">
        <f>IF($D164="","",$E164+BB設定!$B$5*$F164)</f>
        <v>1306.5797171546392</v>
      </c>
      <c r="I164" s="498">
        <f>IF($D164="","",$E164-BB設定!$B$5*$F164)</f>
        <v>1230.9202828453608</v>
      </c>
      <c r="J164" s="498">
        <f>IF($D164="","",$E164-BB設定!$B$4*$F164)</f>
        <v>1193.0905656907216</v>
      </c>
      <c r="K164" s="503">
        <f t="shared" si="22"/>
        <v>0.85851444367293628</v>
      </c>
      <c r="L164" s="502">
        <f t="shared" si="23"/>
        <v>11.926610334467526</v>
      </c>
      <c r="M164" s="502">
        <f>IF($D164="","",IFERROR(MIN(BB_帯幅!B164:AP164)*100,""))</f>
        <v>9.1856993952440895</v>
      </c>
      <c r="N164" s="497" t="str">
        <f>IF($L164="","",IF($L164&lt;=$M164*BB設定!$B$7,"スクイーズ★",IF($L164&lt;=$M164*1.3,"収縮","－")))</f>
        <v>収縮</v>
      </c>
      <c r="O164" s="497" t="str">
        <f>IF($D164="","",IF(AND(BB_帯幅!B164&gt;BB_帯幅!C164,BB_帯幅!C164&gt;BB_帯幅!D164),"拡大↑","縮小↓"))</f>
        <v>拡大↑</v>
      </c>
      <c r="P164" s="497" t="str">
        <f t="shared" si="24"/>
        <v>+1σ上</v>
      </c>
      <c r="Q164" s="500">
        <f>IF($D164="","",IFERROR(100-100/(1+SUMPRODUCT((終値!E164:R164&gt;終値!F164:S164)*(終値!E164:R164-終値!F164:S164))/SUMPRODUCT((終値!E164:R164&lt;終値!F164:S164)*(終値!F164:S164-終値!E164:R164))),100))</f>
        <v>53.395784543325526</v>
      </c>
      <c r="R164" s="500">
        <f>IF($D164="","",IFERROR(100-100/(1+SUMPRODUCT((((高値!E164:R164+安値!E164:R164+終値!E164:R164)/3)&gt;((高値!F164:S164+安値!F164:S164+終値!F164:S164)/3))*((高値!E164:R164+安値!E164:R164+終値!E164:R164)/3)*出来高!E164:R164)/SUMPRODUCT((((高値!E164:R164+安値!E164:R164+終値!E164:R164)/3)&lt;((高値!F164:S164+安値!F164:S164+終値!F164:S164)/3))*((高値!E164:R164+安値!E164:R164+終値!E164:R164)/3)*出来高!E164:R164)),50))</f>
        <v>61.072707353414486</v>
      </c>
      <c r="S164" s="497" t="str">
        <f>IF($D164="","",IF(AND(終値!E164&lt;終値!O164,$Q164&gt;(IFERROR(100-100/(1+SUMPRODUCT((終値!O164:AB164&gt;終値!P164:AC164)*(終値!O164:AB164-終値!P164:AC164))/SUMPRODUCT((終値!O164:AB164&lt;終値!P164:AC164)*(終値!P164:AC164-終値!O164:AB164))),100))),"強気div▲",IF(AND(終値!E164&gt;終値!O164,$Q164&lt;(IFERROR(100-100/(1+SUMPRODUCT((終値!O164:AB164&gt;終値!P164:AC164)*(終値!O164:AB164-終値!P164:AC164))/SUMPRODUCT((終値!O164:AB164&lt;終値!P164:AC164)*(終値!P164:AC164-終値!O164:AB164))),100))),"弱気div▼","－")))</f>
        <v>弱気div▼</v>
      </c>
      <c r="T164" s="497" t="str">
        <f t="shared" si="25"/>
        <v>上walk▲</v>
      </c>
      <c r="U164" s="497" t="str">
        <f>IF(終値!A164="","",BB_スイング!BT164)</f>
        <v>二番底W▲</v>
      </c>
      <c r="V164" s="505">
        <f>IF($D164="","",IFERROR(出来高!E164/AVERAGE(出来高!E164:I164),""))</f>
        <v>0.37680260505504731</v>
      </c>
      <c r="W164" s="506" t="str">
        <f>IF($D164="","",IF(AND($D164&gt;$G164,$O164="拡大↑",OR($N164="スクイーズ★",$N164="収縮")),"◎スクイーズブレイク買",IF(AND($D164&gt;=$H164,$R164&gt;=BB設定!$B$10),"○順張り継続(walk)",IF(AND($S164="強気div▲",$D164&gt;$I164,LEFT($U164,4)&lt;&gt;"二番天井"),"○反発(ダイバ)買",IF($U164="二番底W▲","△二番底買(確)",IF($U164="二番底W形成","△二番底形成",IF(LEFT($U164,4)="二番天井","▼二番天井警戒",IF($D164&lt;$J164,"▼-2σ割れ危険",IF(AND($D164&gt;$E164,$K164&lt;0.6,$R164&gt;=50),"・押し目注目",IF($N164="スクイーズ★","☆スクイーズ監視","様子見"))))))))))</f>
        <v>△二番底買(確)</v>
      </c>
      <c r="X164" s="501">
        <f t="shared" si="31"/>
        <v>57</v>
      </c>
      <c r="Y164" s="498">
        <f t="shared" si="26"/>
        <v>1323</v>
      </c>
      <c r="Z164" s="498">
        <f t="shared" si="27"/>
        <v>1306.5797171546392</v>
      </c>
      <c r="AA164" s="498">
        <f t="shared" si="28"/>
        <v>1268.75</v>
      </c>
      <c r="AB164" s="498">
        <f t="shared" si="32"/>
        <v>1344.4094343092784</v>
      </c>
      <c r="AC164" s="504">
        <f t="shared" si="29"/>
        <v>0.39</v>
      </c>
      <c r="AD164" s="498">
        <f>IF($D164="","",MIN(終値!E164:I164))</f>
        <v>1247</v>
      </c>
      <c r="AE164" s="500">
        <f t="shared" si="30"/>
        <v>57.09836</v>
      </c>
    </row>
    <row r="165" spans="1:31" ht="24">
      <c r="A165" s="497" t="str">
        <f>IF(終値!A165="","",HYPERLINK("https://kabutan.jp/stock/?code="&amp;終値!A165,"📈"))</f>
        <v>📈</v>
      </c>
      <c r="B165" s="497" t="str">
        <f>IF(終値!A165="","",終値!A165)</f>
        <v>4733</v>
      </c>
      <c r="C165" s="496" t="str">
        <f>IF(終値!A165="","",終値!B165)</f>
        <v>オービックビジネスＣ</v>
      </c>
      <c r="D165" s="498">
        <f>IF(終値!A165="","",終値!E165)</f>
        <v>7899</v>
      </c>
      <c r="E165" s="498">
        <f>IF($D165="","",AVERAGE(終値!E165:X165))</f>
        <v>7301.15</v>
      </c>
      <c r="F165" s="499">
        <f>IF($D165="","",STDEVP(終値!E165:X165))</f>
        <v>691.73233804702238</v>
      </c>
      <c r="G165" s="498">
        <f>IF($D165="","",$E165+BB設定!$B$4*$F165)</f>
        <v>8684.6146760940446</v>
      </c>
      <c r="H165" s="498">
        <f>IF($D165="","",$E165+BB設定!$B$5*$F165)</f>
        <v>7992.8823380470221</v>
      </c>
      <c r="I165" s="498">
        <f>IF($D165="","",$E165-BB設定!$B$5*$F165)</f>
        <v>6609.4176619529771</v>
      </c>
      <c r="J165" s="498">
        <f>IF($D165="","",$E165-BB設定!$B$4*$F165)</f>
        <v>5917.6853239059546</v>
      </c>
      <c r="K165" s="503">
        <f t="shared" si="22"/>
        <v>0.71606984635412541</v>
      </c>
      <c r="L165" s="502">
        <f t="shared" si="23"/>
        <v>37.897171708403334</v>
      </c>
      <c r="M165" s="502">
        <f>IF($D165="","",IFERROR(MIN(BB_帯幅!B165:AP165)*100,""))</f>
        <v>8.4339251468477308</v>
      </c>
      <c r="N165" s="497" t="str">
        <f>IF($L165="","",IF($L165&lt;=$M165*BB設定!$B$7,"スクイーズ★",IF($L165&lt;=$M165*1.3,"収縮","－")))</f>
        <v>－</v>
      </c>
      <c r="O165" s="497" t="str">
        <f>IF($D165="","",IF(AND(BB_帯幅!B165&gt;BB_帯幅!C165,BB_帯幅!C165&gt;BB_帯幅!D165),"拡大↑","縮小↓"))</f>
        <v>縮小↓</v>
      </c>
      <c r="P165" s="497" t="str">
        <f t="shared" si="24"/>
        <v>バンド内</v>
      </c>
      <c r="Q165" s="500">
        <f>IF($D165="","",IFERROR(100-100/(1+SUMPRODUCT((終値!E165:R165&gt;終値!F165:S165)*(終値!E165:R165-終値!F165:S165))/SUMPRODUCT((終値!E165:R165&lt;終値!F165:S165)*(終値!F165:S165-終値!E165:R165))),100))</f>
        <v>73.572188719404039</v>
      </c>
      <c r="R165" s="500">
        <f>IF($D165="","",IFERROR(100-100/(1+SUMPRODUCT((((高値!E165:R165+安値!E165:R165+終値!E165:R165)/3)&gt;((高値!F165:S165+安値!F165:S165+終値!F165:S165)/3))*((高値!E165:R165+安値!E165:R165+終値!E165:R165)/3)*出来高!E165:R165)/SUMPRODUCT((((高値!E165:R165+安値!E165:R165+終値!E165:R165)/3)&lt;((高値!F165:S165+安値!F165:S165+終値!F165:S165)/3))*((高値!E165:R165+安値!E165:R165+終値!E165:R165)/3)*出来高!E165:R165)),50))</f>
        <v>87.935764208671188</v>
      </c>
      <c r="S165" s="497" t="str">
        <f>IF($D165="","",IF(AND(終値!E165&lt;終値!O165,$Q165&gt;(IFERROR(100-100/(1+SUMPRODUCT((終値!O165:AB165&gt;終値!P165:AC165)*(終値!O165:AB165-終値!P165:AC165))/SUMPRODUCT((終値!O165:AB165&lt;終値!P165:AC165)*(終値!P165:AC165-終値!O165:AB165))),100))),"強気div▲",IF(AND(終値!E165&gt;終値!O165,$Q165&lt;(IFERROR(100-100/(1+SUMPRODUCT((終値!O165:AB165&gt;終値!P165:AC165)*(終値!O165:AB165-終値!P165:AC165))/SUMPRODUCT((終値!O165:AB165&lt;終値!P165:AC165)*(終値!P165:AC165-終値!O165:AB165))),100))),"弱気div▼","－")))</f>
        <v>弱気div▼</v>
      </c>
      <c r="T165" s="497" t="str">
        <f t="shared" si="25"/>
        <v>－</v>
      </c>
      <c r="U165" s="497" t="str">
        <f>IF(終値!A165="","",BB_スイング!BT165)</f>
        <v>－</v>
      </c>
      <c r="V165" s="505">
        <f>IF($D165="","",IFERROR(出来高!E165/AVERAGE(出来高!E165:I165),""))</f>
        <v>0.70701168614357257</v>
      </c>
      <c r="W165" s="506" t="str">
        <f>IF($D165="","",IF(AND($D165&gt;$G165,$O165="拡大↑",OR($N165="スクイーズ★",$N165="収縮")),"◎スクイーズブレイク買",IF(AND($D165&gt;=$H165,$R165&gt;=BB設定!$B$10),"○順張り継続(walk)",IF(AND($S165="強気div▲",$D165&gt;$I165,LEFT($U165,4)&lt;&gt;"二番天井"),"○反発(ダイバ)買",IF($U165="二番底W▲","△二番底買(確)",IF($U165="二番底W形成","△二番底形成",IF(LEFT($U165,4)="二番天井","▼二番天井警戒",IF($D165&lt;$J165,"▼-2σ割れ危険",IF(AND($D165&gt;$E165,$K165&lt;0.6,$R165&gt;=50),"・押し目注目",IF($N165="スクイーズ★","☆スクイーズ監視","様子見"))))))))))</f>
        <v>様子見</v>
      </c>
      <c r="X165" s="501">
        <f t="shared" si="31"/>
        <v>23</v>
      </c>
      <c r="Y165" s="498">
        <f t="shared" si="26"/>
        <v>7899</v>
      </c>
      <c r="Z165" s="498">
        <f t="shared" si="27"/>
        <v>7992.8823380470221</v>
      </c>
      <c r="AA165" s="498">
        <f t="shared" si="28"/>
        <v>7301.15</v>
      </c>
      <c r="AB165" s="498">
        <f t="shared" si="32"/>
        <v>8684.6146760940446</v>
      </c>
      <c r="AC165" s="504">
        <f t="shared" si="29"/>
        <v>1.31</v>
      </c>
      <c r="AD165" s="498">
        <f>IF($D165="","",MIN(終値!E165:I165))</f>
        <v>7712</v>
      </c>
      <c r="AE165" s="500">
        <f t="shared" si="30"/>
        <v>23.09835</v>
      </c>
    </row>
    <row r="166" spans="1:31">
      <c r="A166" s="497" t="str">
        <f>IF(終値!A166="","",HYPERLINK("https://kabutan.jp/stock/?code="&amp;終値!A166,"📈"))</f>
        <v>📈</v>
      </c>
      <c r="B166" s="497" t="str">
        <f>IF(終値!A166="","",終値!A166)</f>
        <v>9733</v>
      </c>
      <c r="C166" s="496" t="str">
        <f>IF(終値!A166="","",終値!B166)</f>
        <v>ナガセ</v>
      </c>
      <c r="D166" s="498">
        <f>IF(終値!A166="","",終値!E166)</f>
        <v>2284</v>
      </c>
      <c r="E166" s="498">
        <f>IF($D166="","",AVERAGE(終値!E166:X166))</f>
        <v>2332.25</v>
      </c>
      <c r="F166" s="499">
        <f>IF($D166="","",STDEVP(終値!E166:X166))</f>
        <v>30.557936775901609</v>
      </c>
      <c r="G166" s="498">
        <f>IF($D166="","",$E166+BB設定!$B$4*$F166)</f>
        <v>2393.3658735518034</v>
      </c>
      <c r="H166" s="498">
        <f>IF($D166="","",$E166+BB設定!$B$5*$F166)</f>
        <v>2362.8079367759015</v>
      </c>
      <c r="I166" s="498">
        <f>IF($D166="","",$E166-BB設定!$B$5*$F166)</f>
        <v>2301.6920632240985</v>
      </c>
      <c r="J166" s="498">
        <f>IF($D166="","",$E166-BB設定!$B$4*$F166)</f>
        <v>2271.1341264481966</v>
      </c>
      <c r="K166" s="503">
        <f t="shared" si="22"/>
        <v>0.10525803530320091</v>
      </c>
      <c r="L166" s="502">
        <f t="shared" si="23"/>
        <v>5.2409367393549884</v>
      </c>
      <c r="M166" s="502">
        <f>IF($D166="","",IFERROR(MIN(BB_帯幅!B166:AP166)*100,""))</f>
        <v>3.6774911816163747</v>
      </c>
      <c r="N166" s="497" t="str">
        <f>IF($L166="","",IF($L166&lt;=$M166*BB設定!$B$7,"スクイーズ★",IF($L166&lt;=$M166*1.3,"収縮","－")))</f>
        <v>－</v>
      </c>
      <c r="O166" s="497" t="str">
        <f>IF($D166="","",IF(AND(BB_帯幅!B166&gt;BB_帯幅!C166,BB_帯幅!C166&gt;BB_帯幅!D166),"拡大↑","縮小↓"))</f>
        <v>縮小↓</v>
      </c>
      <c r="P166" s="497" t="str">
        <f t="shared" si="24"/>
        <v>-1σ下</v>
      </c>
      <c r="Q166" s="500">
        <f>IF($D166="","",IFERROR(100-100/(1+SUMPRODUCT((終値!E166:R166&gt;終値!F166:S166)*(終値!E166:R166-終値!F166:S166))/SUMPRODUCT((終値!E166:R166&lt;終値!F166:S166)*(終値!F166:S166-終値!E166:R166))),100))</f>
        <v>39.179104477611936</v>
      </c>
      <c r="R166" s="500">
        <f>IF($D166="","",IFERROR(100-100/(1+SUMPRODUCT((((高値!E166:R166+安値!E166:R166+終値!E166:R166)/3)&gt;((高値!F166:S166+安値!F166:S166+終値!F166:S166)/3))*((高値!E166:R166+安値!E166:R166+終値!E166:R166)/3)*出来高!E166:R166)/SUMPRODUCT((((高値!E166:R166+安値!E166:R166+終値!E166:R166)/3)&lt;((高値!F166:S166+安値!F166:S166+終値!F166:S166)/3))*((高値!E166:R166+安値!E166:R166+終値!E166:R166)/3)*出来高!E166:R166)),50))</f>
        <v>42.970535781070204</v>
      </c>
      <c r="S166" s="497" t="str">
        <f>IF($D166="","",IF(AND(終値!E166&lt;終値!O166,$Q166&gt;(IFERROR(100-100/(1+SUMPRODUCT((終値!O166:AB166&gt;終値!P166:AC166)*(終値!O166:AB166-終値!P166:AC166))/SUMPRODUCT((終値!O166:AB166&lt;終値!P166:AC166)*(終値!P166:AC166-終値!O166:AB166))),100))),"強気div▲",IF(AND(終値!E166&gt;終値!O166,$Q166&lt;(IFERROR(100-100/(1+SUMPRODUCT((終値!O166:AB166&gt;終値!P166:AC166)*(終値!O166:AB166-終値!P166:AC166))/SUMPRODUCT((終値!O166:AB166&lt;終値!P166:AC166)*(終値!P166:AC166-終値!O166:AB166))),100))),"弱気div▼","－")))</f>
        <v>－</v>
      </c>
      <c r="T166" s="497" t="str">
        <f t="shared" si="25"/>
        <v>下walk▼</v>
      </c>
      <c r="U166" s="497" t="str">
        <f>IF(終値!A166="","",BB_スイング!BT166)</f>
        <v>二番天井M形成</v>
      </c>
      <c r="V166" s="505">
        <f>IF($D166="","",IFERROR(出来高!E166/AVERAGE(出来高!E166:I166),""))</f>
        <v>0.38592508513053347</v>
      </c>
      <c r="W166" s="506" t="str">
        <f>IF($D166="","",IF(AND($D166&gt;$G166,$O166="拡大↑",OR($N166="スクイーズ★",$N166="収縮")),"◎スクイーズブレイク買",IF(AND($D166&gt;=$H166,$R166&gt;=BB設定!$B$10),"○順張り継続(walk)",IF(AND($S166="強気div▲",$D166&gt;$I166,LEFT($U166,4)&lt;&gt;"二番天井"),"○反発(ダイバ)買",IF($U166="二番底W▲","△二番底買(確)",IF($U166="二番底W形成","△二番底形成",IF(LEFT($U166,4)="二番天井","▼二番天井警戒",IF($D166&lt;$J166,"▼-2σ割れ危険",IF(AND($D166&gt;$E166,$K166&lt;0.6,$R166&gt;=50),"・押し目注目",IF($N166="スクイーズ★","☆スクイーズ監視","様子見"))))))))))</f>
        <v>▼二番天井警戒</v>
      </c>
      <c r="X166" s="501">
        <f t="shared" si="31"/>
        <v>0</v>
      </c>
      <c r="Y166" s="498">
        <f t="shared" si="26"/>
        <v>2284</v>
      </c>
      <c r="Z166" s="498">
        <f t="shared" si="27"/>
        <v>2362.8079367759015</v>
      </c>
      <c r="AA166" s="498">
        <f t="shared" si="28"/>
        <v>2282</v>
      </c>
      <c r="AB166" s="498">
        <f t="shared" si="32"/>
        <v>2393.3658735518034</v>
      </c>
      <c r="AC166" s="504">
        <f t="shared" si="29"/>
        <v>20</v>
      </c>
      <c r="AD166" s="498">
        <f>IF($D166="","",MIN(終値!E166:I166))</f>
        <v>2282</v>
      </c>
      <c r="AE166" s="500">
        <f t="shared" si="30"/>
        <v>9.8339999999999997E-2</v>
      </c>
    </row>
    <row r="167" spans="1:31">
      <c r="A167" s="497" t="str">
        <f>IF(終値!A167="","",HYPERLINK("https://kabutan.jp/stock/?code="&amp;終値!A167,"📈"))</f>
        <v>📈</v>
      </c>
      <c r="B167" s="497" t="str">
        <f>IF(終値!A167="","",終値!A167)</f>
        <v>9551</v>
      </c>
      <c r="C167" s="496" t="str">
        <f>IF(終値!A167="","",終値!B167)</f>
        <v>メタウォーター</v>
      </c>
      <c r="D167" s="498">
        <f>IF(終値!A167="","",終値!E167)</f>
        <v>3290</v>
      </c>
      <c r="E167" s="498">
        <f>IF($D167="","",AVERAGE(終値!E167:X167))</f>
        <v>3184.75</v>
      </c>
      <c r="F167" s="499">
        <f>IF($D167="","",STDEVP(終値!E167:X167))</f>
        <v>75.80361139154256</v>
      </c>
      <c r="G167" s="498">
        <f>IF($D167="","",$E167+BB設定!$B$4*$F167)</f>
        <v>3336.357222783085</v>
      </c>
      <c r="H167" s="498">
        <f>IF($D167="","",$E167+BB設定!$B$5*$F167)</f>
        <v>3260.5536113915427</v>
      </c>
      <c r="I167" s="498">
        <f>IF($D167="","",$E167-BB設定!$B$5*$F167)</f>
        <v>3108.9463886084573</v>
      </c>
      <c r="J167" s="498">
        <f>IF($D167="","",$E167-BB設定!$B$4*$F167)</f>
        <v>3033.142777216915</v>
      </c>
      <c r="K167" s="503">
        <f t="shared" si="22"/>
        <v>0.84711406906578746</v>
      </c>
      <c r="L167" s="502">
        <f t="shared" si="23"/>
        <v>9.5208241013005743</v>
      </c>
      <c r="M167" s="502">
        <f>IF($D167="","",IFERROR(MIN(BB_帯幅!B167:AP167)*100,""))</f>
        <v>8.2648492725688314</v>
      </c>
      <c r="N167" s="497" t="str">
        <f>IF($L167="","",IF($L167&lt;=$M167*BB設定!$B$7,"スクイーズ★",IF($L167&lt;=$M167*1.3,"収縮","－")))</f>
        <v>収縮</v>
      </c>
      <c r="O167" s="497" t="str">
        <f>IF($D167="","",IF(AND(BB_帯幅!B167&gt;BB_帯幅!C167,BB_帯幅!C167&gt;BB_帯幅!D167),"拡大↑","縮小↓"))</f>
        <v>拡大↑</v>
      </c>
      <c r="P167" s="497" t="str">
        <f t="shared" si="24"/>
        <v>+1σ上</v>
      </c>
      <c r="Q167" s="500">
        <f>IF($D167="","",IFERROR(100-100/(1+SUMPRODUCT((終値!E167:R167&gt;終値!F167:S167)*(終値!E167:R167-終値!F167:S167))/SUMPRODUCT((終値!E167:R167&lt;終値!F167:S167)*(終値!F167:S167-終値!E167:R167))),100))</f>
        <v>55.769230769230774</v>
      </c>
      <c r="R167" s="500">
        <f>IF($D167="","",IFERROR(100-100/(1+SUMPRODUCT((((高値!E167:R167+安値!E167:R167+終値!E167:R167)/3)&gt;((高値!F167:S167+安値!F167:S167+終値!F167:S167)/3))*((高値!E167:R167+安値!E167:R167+終値!E167:R167)/3)*出来高!E167:R167)/SUMPRODUCT((((高値!E167:R167+安値!E167:R167+終値!E167:R167)/3)&lt;((高値!F167:S167+安値!F167:S167+終値!F167:S167)/3))*((高値!E167:R167+安値!E167:R167+終値!E167:R167)/3)*出来高!E167:R167)),50))</f>
        <v>47.367436811252666</v>
      </c>
      <c r="S167" s="497" t="str">
        <f>IF($D167="","",IF(AND(終値!E167&lt;終値!O167,$Q167&gt;(IFERROR(100-100/(1+SUMPRODUCT((終値!O167:AB167&gt;終値!P167:AC167)*(終値!O167:AB167-終値!P167:AC167))/SUMPRODUCT((終値!O167:AB167&lt;終値!P167:AC167)*(終値!P167:AC167-終値!O167:AB167))),100))),"強気div▲",IF(AND(終値!E167&gt;終値!O167,$Q167&lt;(IFERROR(100-100/(1+SUMPRODUCT((終値!O167:AB167&gt;終値!P167:AC167)*(終値!O167:AB167-終値!P167:AC167))/SUMPRODUCT((終値!O167:AB167&lt;終値!P167:AC167)*(終値!P167:AC167-終値!O167:AB167))),100))),"弱気div▼","－")))</f>
        <v>－</v>
      </c>
      <c r="T167" s="497" t="str">
        <f t="shared" si="25"/>
        <v>上walk▲</v>
      </c>
      <c r="U167" s="497" t="str">
        <f>IF(終値!A167="","",BB_スイング!BT167)</f>
        <v>－</v>
      </c>
      <c r="V167" s="505">
        <f>IF($D167="","",IFERROR(出来高!E167/AVERAGE(出来高!E167:I167),""))</f>
        <v>0.58498072858386174</v>
      </c>
      <c r="W167" s="506" t="str">
        <f>IF($D167="","",IF(AND($D167&gt;$G167,$O167="拡大↑",OR($N167="スクイーズ★",$N167="収縮")),"◎スクイーズブレイク買",IF(AND($D167&gt;=$H167,$R167&gt;=BB設定!$B$10),"○順張り継続(walk)",IF(AND($S167="強気div▲",$D167&gt;$I167,LEFT($U167,4)&lt;&gt;"二番天井"),"○反発(ダイバ)買",IF($U167="二番底W▲","△二番底買(確)",IF($U167="二番底W形成","△二番底形成",IF(LEFT($U167,4)="二番天井","▼二番天井警戒",IF($D167&lt;$J167,"▼-2σ割れ危険",IF(AND($D167&gt;$E167,$K167&lt;0.6,$R167&gt;=50),"・押し目注目",IF($N167="スクイーズ★","☆スクイーズ監視","様子見"))))))))))</f>
        <v>様子見</v>
      </c>
      <c r="X167" s="501">
        <f t="shared" si="31"/>
        <v>47</v>
      </c>
      <c r="Y167" s="498">
        <f t="shared" si="26"/>
        <v>3290</v>
      </c>
      <c r="Z167" s="498">
        <f t="shared" si="27"/>
        <v>3260.5536113915427</v>
      </c>
      <c r="AA167" s="498">
        <f t="shared" si="28"/>
        <v>3184.75</v>
      </c>
      <c r="AB167" s="498">
        <f t="shared" si="32"/>
        <v>3336.357222783085</v>
      </c>
      <c r="AC167" s="504">
        <f t="shared" si="29"/>
        <v>0.44</v>
      </c>
      <c r="AD167" s="498">
        <f>IF($D167="","",MIN(終値!E167:I167))</f>
        <v>3085</v>
      </c>
      <c r="AE167" s="500">
        <f t="shared" si="30"/>
        <v>47.098329999999997</v>
      </c>
    </row>
    <row r="168" spans="1:31">
      <c r="A168" s="497" t="str">
        <f>IF(終値!A168="","",HYPERLINK("https://kabutan.jp/stock/?code="&amp;終値!A168,"📈"))</f>
        <v>📈</v>
      </c>
      <c r="B168" s="497" t="str">
        <f>IF(終値!A168="","",終値!A168)</f>
        <v>2359</v>
      </c>
      <c r="C168" s="496" t="str">
        <f>IF(終値!A168="","",終値!B168)</f>
        <v>コア</v>
      </c>
      <c r="D168" s="498">
        <f>IF(終値!A168="","",終値!E168)</f>
        <v>2030</v>
      </c>
      <c r="E168" s="498">
        <f>IF($D168="","",AVERAGE(終値!E168:X168))</f>
        <v>2008.6</v>
      </c>
      <c r="F168" s="499">
        <f>IF($D168="","",STDEVP(終値!E168:X168))</f>
        <v>25.385822815106859</v>
      </c>
      <c r="G168" s="498">
        <f>IF($D168="","",$E168+BB設定!$B$4*$F168)</f>
        <v>2059.3716456302136</v>
      </c>
      <c r="H168" s="498">
        <f>IF($D168="","",$E168+BB設定!$B$5*$F168)</f>
        <v>2033.9858228151068</v>
      </c>
      <c r="I168" s="498">
        <f>IF($D168="","",$E168-BB設定!$B$5*$F168)</f>
        <v>1983.2141771848931</v>
      </c>
      <c r="J168" s="498">
        <f>IF($D168="","",$E168-BB設定!$B$4*$F168)</f>
        <v>1957.8283543697862</v>
      </c>
      <c r="K168" s="503">
        <f t="shared" si="22"/>
        <v>0.71074755145680335</v>
      </c>
      <c r="L168" s="502">
        <f t="shared" si="23"/>
        <v>5.0554262302313751</v>
      </c>
      <c r="M168" s="502">
        <f>IF($D168="","",IFERROR(MIN(BB_帯幅!B168:AP168)*100,""))</f>
        <v>3.7763426240299873</v>
      </c>
      <c r="N168" s="497" t="str">
        <f>IF($L168="","",IF($L168&lt;=$M168*BB設定!$B$7,"スクイーズ★",IF($L168&lt;=$M168*1.3,"収縮","－")))</f>
        <v>－</v>
      </c>
      <c r="O168" s="497" t="str">
        <f>IF($D168="","",IF(AND(BB_帯幅!B168&gt;BB_帯幅!C168,BB_帯幅!C168&gt;BB_帯幅!D168),"拡大↑","縮小↓"))</f>
        <v>縮小↓</v>
      </c>
      <c r="P168" s="497" t="str">
        <f t="shared" si="24"/>
        <v>バンド内</v>
      </c>
      <c r="Q168" s="500">
        <f>IF($D168="","",IFERROR(100-100/(1+SUMPRODUCT((終値!E168:R168&gt;終値!F168:S168)*(終値!E168:R168-終値!F168:S168))/SUMPRODUCT((終値!E168:R168&lt;終値!F168:S168)*(終値!F168:S168-終値!E168:R168))),100))</f>
        <v>58.333333333333329</v>
      </c>
      <c r="R168" s="500">
        <f>IF($D168="","",IFERROR(100-100/(1+SUMPRODUCT((((高値!E168:R168+安値!E168:R168+終値!E168:R168)/3)&gt;((高値!F168:S168+安値!F168:S168+終値!F168:S168)/3))*((高値!E168:R168+安値!E168:R168+終値!E168:R168)/3)*出来高!E168:R168)/SUMPRODUCT((((高値!E168:R168+安値!E168:R168+終値!E168:R168)/3)&lt;((高値!F168:S168+安値!F168:S168+終値!F168:S168)/3))*((高値!E168:R168+安値!E168:R168+終値!E168:R168)/3)*出来高!E168:R168)),50))</f>
        <v>70.577081829194839</v>
      </c>
      <c r="S168" s="497" t="str">
        <f>IF($D168="","",IF(AND(終値!E168&lt;終値!O168,$Q168&gt;(IFERROR(100-100/(1+SUMPRODUCT((終値!O168:AB168&gt;終値!P168:AC168)*(終値!O168:AB168-終値!P168:AC168))/SUMPRODUCT((終値!O168:AB168&lt;終値!P168:AC168)*(終値!P168:AC168-終値!O168:AB168))),100))),"強気div▲",IF(AND(終値!E168&gt;終値!O168,$Q168&lt;(IFERROR(100-100/(1+SUMPRODUCT((終値!O168:AB168&gt;終値!P168:AC168)*(終値!O168:AB168-終値!P168:AC168))/SUMPRODUCT((終値!O168:AB168&lt;終値!P168:AC168)*(終値!P168:AC168-終値!O168:AB168))),100))),"弱気div▼","－")))</f>
        <v>弱気div▼</v>
      </c>
      <c r="T168" s="497" t="str">
        <f t="shared" si="25"/>
        <v>－</v>
      </c>
      <c r="U168" s="497" t="str">
        <f>IF(終値!A168="","",BB_スイング!BT168)</f>
        <v>二番底W形成</v>
      </c>
      <c r="V168" s="505">
        <f>IF($D168="","",IFERROR(出来高!E168/AVERAGE(出来高!E168:I168),""))</f>
        <v>0.89671737389911932</v>
      </c>
      <c r="W168" s="506" t="str">
        <f>IF($D168="","",IF(AND($D168&gt;$G168,$O168="拡大↑",OR($N168="スクイーズ★",$N168="収縮")),"◎スクイーズブレイク買",IF(AND($D168&gt;=$H168,$R168&gt;=BB設定!$B$10),"○順張り継続(walk)",IF(AND($S168="強気div▲",$D168&gt;$I168,LEFT($U168,4)&lt;&gt;"二番天井"),"○反発(ダイバ)買",IF($U168="二番底W▲","△二番底買(確)",IF($U168="二番底W形成","△二番底形成",IF(LEFT($U168,4)="二番天井","▼二番天井警戒",IF($D168&lt;$J168,"▼-2σ割れ危険",IF(AND($D168&gt;$E168,$K168&lt;0.6,$R168&gt;=50),"・押し目注目",IF($N168="スクイーズ★","☆スクイーズ監視","様子見"))))))))))</f>
        <v>△二番底形成</v>
      </c>
      <c r="X168" s="501">
        <f t="shared" si="31"/>
        <v>35</v>
      </c>
      <c r="Y168" s="498">
        <f t="shared" si="26"/>
        <v>2030</v>
      </c>
      <c r="Z168" s="498">
        <f t="shared" si="27"/>
        <v>2033.9858228151068</v>
      </c>
      <c r="AA168" s="498">
        <f t="shared" si="28"/>
        <v>2008.6</v>
      </c>
      <c r="AB168" s="498">
        <f t="shared" si="32"/>
        <v>2059.3716456302136</v>
      </c>
      <c r="AC168" s="504">
        <f t="shared" si="29"/>
        <v>1.37</v>
      </c>
      <c r="AD168" s="498">
        <f>IF($D168="","",MIN(終値!E168:I168))</f>
        <v>2011</v>
      </c>
      <c r="AE168" s="500">
        <f t="shared" si="30"/>
        <v>35.098320000000001</v>
      </c>
    </row>
    <row r="169" spans="1:31">
      <c r="A169" s="497" t="str">
        <f>IF(終値!A169="","",HYPERLINK("https://kabutan.jp/stock/?code="&amp;終値!A169,"📈"))</f>
        <v>📈</v>
      </c>
      <c r="B169" s="497" t="str">
        <f>IF(終値!A169="","",終値!A169)</f>
        <v>8103</v>
      </c>
      <c r="C169" s="496" t="str">
        <f>IF(終値!A169="","",終値!B169)</f>
        <v>明和産業</v>
      </c>
      <c r="D169" s="498">
        <f>IF(終値!A169="","",終値!E169)</f>
        <v>900</v>
      </c>
      <c r="E169" s="498">
        <f>IF($D169="","",AVERAGE(終値!E169:X169))</f>
        <v>907.25</v>
      </c>
      <c r="F169" s="499">
        <f>IF($D169="","",STDEVP(終値!E169:X169))</f>
        <v>9.5387368136457145</v>
      </c>
      <c r="G169" s="498">
        <f>IF($D169="","",$E169+BB設定!$B$4*$F169)</f>
        <v>926.3274736272914</v>
      </c>
      <c r="H169" s="498">
        <f>IF($D169="","",$E169+BB設定!$B$5*$F169)</f>
        <v>916.78873681364576</v>
      </c>
      <c r="I169" s="498">
        <f>IF($D169="","",$E169-BB設定!$B$5*$F169)</f>
        <v>897.71126318635424</v>
      </c>
      <c r="J169" s="498">
        <f>IF($D169="","",$E169-BB設定!$B$4*$F169)</f>
        <v>888.1725263727086</v>
      </c>
      <c r="K169" s="503">
        <f t="shared" si="22"/>
        <v>0.30998532243733606</v>
      </c>
      <c r="L169" s="502">
        <f t="shared" si="23"/>
        <v>4.2055604579314183</v>
      </c>
      <c r="M169" s="502">
        <f>IF($D169="","",IFERROR(MIN(BB_帯幅!B169:AP169)*100,""))</f>
        <v>3.3838111438736234</v>
      </c>
      <c r="N169" s="497" t="str">
        <f>IF($L169="","",IF($L169&lt;=$M169*BB設定!$B$7,"スクイーズ★",IF($L169&lt;=$M169*1.3,"収縮","－")))</f>
        <v>収縮</v>
      </c>
      <c r="O169" s="497" t="str">
        <f>IF($D169="","",IF(AND(BB_帯幅!B169&gt;BB_帯幅!C169,BB_帯幅!C169&gt;BB_帯幅!D169),"拡大↑","縮小↓"))</f>
        <v>拡大↑</v>
      </c>
      <c r="P169" s="497" t="str">
        <f t="shared" si="24"/>
        <v>バンド内</v>
      </c>
      <c r="Q169" s="500">
        <f>IF($D169="","",IFERROR(100-100/(1+SUMPRODUCT((終値!E169:R169&gt;終値!F169:S169)*(終値!E169:R169-終値!F169:S169))/SUMPRODUCT((終値!E169:R169&lt;終値!F169:S169)*(終値!F169:S169-終値!E169:R169))),100))</f>
        <v>48.305084745762713</v>
      </c>
      <c r="R169" s="500">
        <f>IF($D169="","",IFERROR(100-100/(1+SUMPRODUCT((((高値!E169:R169+安値!E169:R169+終値!E169:R169)/3)&gt;((高値!F169:S169+安値!F169:S169+終値!F169:S169)/3))*((高値!E169:R169+安値!E169:R169+終値!E169:R169)/3)*出来高!E169:R169)/SUMPRODUCT((((高値!E169:R169+安値!E169:R169+終値!E169:R169)/3)&lt;((高値!F169:S169+安値!F169:S169+終値!F169:S169)/3))*((高値!E169:R169+安値!E169:R169+終値!E169:R169)/3)*出来高!E169:R169)),50))</f>
        <v>43.301187612672557</v>
      </c>
      <c r="S169" s="497" t="str">
        <f>IF($D169="","",IF(AND(終値!E169&lt;終値!O169,$Q169&gt;(IFERROR(100-100/(1+SUMPRODUCT((終値!O169:AB169&gt;終値!P169:AC169)*(終値!O169:AB169-終値!P169:AC169))/SUMPRODUCT((終値!O169:AB169&lt;終値!P169:AC169)*(終値!P169:AC169-終値!O169:AB169))),100))),"強気div▲",IF(AND(終値!E169&gt;終値!O169,$Q169&lt;(IFERROR(100-100/(1+SUMPRODUCT((終値!O169:AB169&gt;終値!P169:AC169)*(終値!O169:AB169-終値!P169:AC169))/SUMPRODUCT((終値!O169:AB169&lt;終値!P169:AC169)*(終値!P169:AC169-終値!O169:AB169))),100))),"弱気div▼","－")))</f>
        <v>－</v>
      </c>
      <c r="T169" s="497" t="str">
        <f t="shared" si="25"/>
        <v>－</v>
      </c>
      <c r="U169" s="497" t="str">
        <f>IF(終値!A169="","",BB_スイング!BT169)</f>
        <v>二番底W形成</v>
      </c>
      <c r="V169" s="505">
        <f>IF($D169="","",IFERROR(出来高!E169/AVERAGE(出来高!E169:I169),""))</f>
        <v>0.49591099277291745</v>
      </c>
      <c r="W169" s="506" t="str">
        <f>IF($D169="","",IF(AND($D169&gt;$G169,$O169="拡大↑",OR($N169="スクイーズ★",$N169="収縮")),"◎スクイーズブレイク買",IF(AND($D169&gt;=$H169,$R169&gt;=BB設定!$B$10),"○順張り継続(walk)",IF(AND($S169="強気div▲",$D169&gt;$I169,LEFT($U169,4)&lt;&gt;"二番天井"),"○反発(ダイバ)買",IF($U169="二番底W▲","△二番底買(確)",IF($U169="二番底W形成","△二番底形成",IF(LEFT($U169,4)="二番天井","▼二番天井警戒",IF($D169&lt;$J169,"▼-2σ割れ危険",IF(AND($D169&gt;$E169,$K169&lt;0.6,$R169&gt;=50),"・押し目注目",IF($N169="スクイーズ★","☆スクイーズ監視","様子見"))))))))))</f>
        <v>△二番底形成</v>
      </c>
      <c r="X169" s="501">
        <f t="shared" si="31"/>
        <v>15</v>
      </c>
      <c r="Y169" s="498">
        <f t="shared" si="26"/>
        <v>900</v>
      </c>
      <c r="Z169" s="498">
        <f t="shared" si="27"/>
        <v>916.78873681364576</v>
      </c>
      <c r="AA169" s="498">
        <f t="shared" si="28"/>
        <v>889</v>
      </c>
      <c r="AB169" s="498">
        <f t="shared" si="32"/>
        <v>926.3274736272914</v>
      </c>
      <c r="AC169" s="504">
        <f t="shared" si="29"/>
        <v>2.39</v>
      </c>
      <c r="AD169" s="498">
        <f>IF($D169="","",MIN(終値!E169:I169))</f>
        <v>889</v>
      </c>
      <c r="AE169" s="500">
        <f t="shared" si="30"/>
        <v>15.09831</v>
      </c>
    </row>
    <row r="170" spans="1:31" ht="24">
      <c r="A170" s="497" t="str">
        <f>IF(終値!A170="","",HYPERLINK("https://kabutan.jp/stock/?code="&amp;終値!A170,"📈"))</f>
        <v>📈</v>
      </c>
      <c r="B170" s="497" t="str">
        <f>IF(終値!A170="","",終値!A170)</f>
        <v>4709</v>
      </c>
      <c r="C170" s="496" t="str">
        <f>IF(終値!A170="","",終値!B170)</f>
        <v>ＩＤホールディングス</v>
      </c>
      <c r="D170" s="498">
        <f>IF(終値!A170="","",終値!E170)</f>
        <v>1018</v>
      </c>
      <c r="E170" s="498">
        <f>IF($D170="","",AVERAGE(終値!E170:X170))</f>
        <v>1092.75</v>
      </c>
      <c r="F170" s="499">
        <f>IF($D170="","",STDEVP(終値!E170:X170))</f>
        <v>45.613457444048244</v>
      </c>
      <c r="G170" s="498">
        <f>IF($D170="","",$E170+BB設定!$B$4*$F170)</f>
        <v>1183.9769148880964</v>
      </c>
      <c r="H170" s="498">
        <f>IF($D170="","",$E170+BB設定!$B$5*$F170)</f>
        <v>1138.3634574440482</v>
      </c>
      <c r="I170" s="498">
        <f>IF($D170="","",$E170-BB設定!$B$5*$F170)</f>
        <v>1047.1365425559518</v>
      </c>
      <c r="J170" s="498">
        <f>IF($D170="","",$E170-BB設定!$B$4*$F170)</f>
        <v>1001.5230851119035</v>
      </c>
      <c r="K170" s="503">
        <f t="shared" si="22"/>
        <v>9.0307311763792211E-2</v>
      </c>
      <c r="L170" s="502">
        <f t="shared" si="23"/>
        <v>16.696758615986543</v>
      </c>
      <c r="M170" s="502">
        <f>IF($D170="","",IFERROR(MIN(BB_帯幅!B170:AP170)*100,""))</f>
        <v>6.3139608867721266</v>
      </c>
      <c r="N170" s="497" t="str">
        <f>IF($L170="","",IF($L170&lt;=$M170*BB設定!$B$7,"スクイーズ★",IF($L170&lt;=$M170*1.3,"収縮","－")))</f>
        <v>－</v>
      </c>
      <c r="O170" s="497" t="str">
        <f>IF($D170="","",IF(AND(BB_帯幅!B170&gt;BB_帯幅!C170,BB_帯幅!C170&gt;BB_帯幅!D170),"拡大↑","縮小↓"))</f>
        <v>拡大↑</v>
      </c>
      <c r="P170" s="497" t="str">
        <f t="shared" si="24"/>
        <v>-1σ下</v>
      </c>
      <c r="Q170" s="500">
        <f>IF($D170="","",IFERROR(100-100/(1+SUMPRODUCT((終値!E170:R170&gt;終値!F170:S170)*(終値!E170:R170-終値!F170:S170))/SUMPRODUCT((終値!E170:R170&lt;終値!F170:S170)*(終値!F170:S170-終値!E170:R170))),100))</f>
        <v>29.880478087649408</v>
      </c>
      <c r="R170" s="500">
        <f>IF($D170="","",IFERROR(100-100/(1+SUMPRODUCT((((高値!E170:R170+安値!E170:R170+終値!E170:R170)/3)&gt;((高値!F170:S170+安値!F170:S170+終値!F170:S170)/3))*((高値!E170:R170+安値!E170:R170+終値!E170:R170)/3)*出来高!E170:R170)/SUMPRODUCT((((高値!E170:R170+安値!E170:R170+終値!E170:R170)/3)&lt;((高値!F170:S170+安値!F170:S170+終値!F170:S170)/3))*((高値!E170:R170+安値!E170:R170+終値!E170:R170)/3)*出来高!E170:R170)),50))</f>
        <v>35.45752583091965</v>
      </c>
      <c r="S170" s="497" t="str">
        <f>IF($D170="","",IF(AND(終値!E170&lt;終値!O170,$Q170&gt;(IFERROR(100-100/(1+SUMPRODUCT((終値!O170:AB170&gt;終値!P170:AC170)*(終値!O170:AB170-終値!P170:AC170))/SUMPRODUCT((終値!O170:AB170&lt;終値!P170:AC170)*(終値!P170:AC170-終値!O170:AB170))),100))),"強気div▲",IF(AND(終値!E170&gt;終値!O170,$Q170&lt;(IFERROR(100-100/(1+SUMPRODUCT((終値!O170:AB170&gt;終値!P170:AC170)*(終値!O170:AB170-終値!P170:AC170))/SUMPRODUCT((終値!O170:AB170&lt;終値!P170:AC170)*(終値!P170:AC170-終値!O170:AB170))),100))),"弱気div▼","－")))</f>
        <v>－</v>
      </c>
      <c r="T170" s="497" t="str">
        <f t="shared" si="25"/>
        <v>下walk▼</v>
      </c>
      <c r="U170" s="497" t="str">
        <f>IF(終値!A170="","",BB_スイング!BT170)</f>
        <v>二番天井M▼</v>
      </c>
      <c r="V170" s="505">
        <f>IF($D170="","",IFERROR(出来高!E170/AVERAGE(出来高!E170:I170),""))</f>
        <v>0.38461538461538464</v>
      </c>
      <c r="W170" s="506" t="str">
        <f>IF($D170="","",IF(AND($D170&gt;$G170,$O170="拡大↑",OR($N170="スクイーズ★",$N170="収縮")),"◎スクイーズブレイク買",IF(AND($D170&gt;=$H170,$R170&gt;=BB設定!$B$10),"○順張り継続(walk)",IF(AND($S170="強気div▲",$D170&gt;$I170,LEFT($U170,4)&lt;&gt;"二番天井"),"○反発(ダイバ)買",IF($U170="二番底W▲","△二番底買(確)",IF($U170="二番底W形成","△二番底形成",IF(LEFT($U170,4)="二番天井","▼二番天井警戒",IF($D170&lt;$J170,"▼-2σ割れ危険",IF(AND($D170&gt;$E170,$K170&lt;0.6,$R170&gt;=50),"・押し目注目",IF($N170="スクイーズ★","☆スクイーズ監視","様子見"))))))))))</f>
        <v>▼二番天井警戒</v>
      </c>
      <c r="X170" s="501">
        <f t="shared" si="31"/>
        <v>0</v>
      </c>
      <c r="Y170" s="498">
        <f t="shared" si="26"/>
        <v>1018</v>
      </c>
      <c r="Z170" s="498">
        <f t="shared" si="27"/>
        <v>1138.3634574440482</v>
      </c>
      <c r="AA170" s="498">
        <f t="shared" si="28"/>
        <v>1007</v>
      </c>
      <c r="AB170" s="498">
        <f t="shared" si="32"/>
        <v>1183.9769148880964</v>
      </c>
      <c r="AC170" s="504">
        <f t="shared" si="29"/>
        <v>15.09</v>
      </c>
      <c r="AD170" s="498">
        <f>IF($D170="","",MIN(終値!E170:I170))</f>
        <v>1007</v>
      </c>
      <c r="AE170" s="500">
        <f t="shared" si="30"/>
        <v>9.8299999999999998E-2</v>
      </c>
    </row>
    <row r="171" spans="1:31" ht="24">
      <c r="A171" s="497" t="str">
        <f>IF(終値!A171="","",HYPERLINK("https://kabutan.jp/stock/?code="&amp;終値!A171,"📈"))</f>
        <v>📈</v>
      </c>
      <c r="B171" s="497" t="str">
        <f>IF(終値!A171="","",終値!A171)</f>
        <v>7981</v>
      </c>
      <c r="C171" s="496" t="str">
        <f>IF(終値!A171="","",終値!B171)</f>
        <v>タカラスタンダ－ド</v>
      </c>
      <c r="D171" s="498">
        <f>IF(終値!A171="","",終値!E171)</f>
        <v>3055</v>
      </c>
      <c r="E171" s="498">
        <f>IF($D171="","",AVERAGE(終値!E171:X171))</f>
        <v>3092</v>
      </c>
      <c r="F171" s="499">
        <f>IF($D171="","",STDEVP(終値!E171:X171))</f>
        <v>82.346827504160714</v>
      </c>
      <c r="G171" s="498">
        <f>IF($D171="","",$E171+BB設定!$B$4*$F171)</f>
        <v>3256.6936550083215</v>
      </c>
      <c r="H171" s="498">
        <f>IF($D171="","",$E171+BB設定!$B$5*$F171)</f>
        <v>3174.3468275041605</v>
      </c>
      <c r="I171" s="498">
        <f>IF($D171="","",$E171-BB設定!$B$5*$F171)</f>
        <v>3009.6531724958395</v>
      </c>
      <c r="J171" s="498">
        <f>IF($D171="","",$E171-BB設定!$B$4*$F171)</f>
        <v>2927.3063449916785</v>
      </c>
      <c r="K171" s="503">
        <f t="shared" si="22"/>
        <v>0.38767023235312098</v>
      </c>
      <c r="L171" s="502">
        <f t="shared" si="23"/>
        <v>10.652888422271763</v>
      </c>
      <c r="M171" s="502">
        <f>IF($D171="","",IFERROR(MIN(BB_帯幅!B171:AP171)*100,""))</f>
        <v>3.346719652756367</v>
      </c>
      <c r="N171" s="497" t="str">
        <f>IF($L171="","",IF($L171&lt;=$M171*BB設定!$B$7,"スクイーズ★",IF($L171&lt;=$M171*1.3,"収縮","－")))</f>
        <v>－</v>
      </c>
      <c r="O171" s="497" t="str">
        <f>IF($D171="","",IF(AND(BB_帯幅!B171&gt;BB_帯幅!C171,BB_帯幅!C171&gt;BB_帯幅!D171),"拡大↑","縮小↓"))</f>
        <v>拡大↑</v>
      </c>
      <c r="P171" s="497" t="str">
        <f t="shared" si="24"/>
        <v>バンド内</v>
      </c>
      <c r="Q171" s="500">
        <f>IF($D171="","",IFERROR(100-100/(1+SUMPRODUCT((終値!E171:R171&gt;終値!F171:S171)*(終値!E171:R171-終値!F171:S171))/SUMPRODUCT((終値!E171:R171&lt;終値!F171:S171)*(終値!F171:S171-終値!E171:R171))),100))</f>
        <v>45.522388059701491</v>
      </c>
      <c r="R171" s="500">
        <f>IF($D171="","",IFERROR(100-100/(1+SUMPRODUCT((((高値!E171:R171+安値!E171:R171+終値!E171:R171)/3)&gt;((高値!F171:S171+安値!F171:S171+終値!F171:S171)/3))*((高値!E171:R171+安値!E171:R171+終値!E171:R171)/3)*出来高!E171:R171)/SUMPRODUCT((((高値!E171:R171+安値!E171:R171+終値!E171:R171)/3)&lt;((高値!F171:S171+安値!F171:S171+終値!F171:S171)/3))*((高値!E171:R171+安値!E171:R171+終値!E171:R171)/3)*出来高!E171:R171)),50))</f>
        <v>40.59056807192087</v>
      </c>
      <c r="S171" s="497" t="str">
        <f>IF($D171="","",IF(AND(終値!E171&lt;終値!O171,$Q171&gt;(IFERROR(100-100/(1+SUMPRODUCT((終値!O171:AB171&gt;終値!P171:AC171)*(終値!O171:AB171-終値!P171:AC171))/SUMPRODUCT((終値!O171:AB171&lt;終値!P171:AC171)*(終値!P171:AC171-終値!O171:AB171))),100))),"強気div▲",IF(AND(終値!E171&gt;終値!O171,$Q171&lt;(IFERROR(100-100/(1+SUMPRODUCT((終値!O171:AB171&gt;終値!P171:AC171)*(終値!O171:AB171-終値!P171:AC171))/SUMPRODUCT((終値!O171:AB171&lt;終値!P171:AC171)*(終値!P171:AC171-終値!O171:AB171))),100))),"弱気div▼","－")))</f>
        <v>－</v>
      </c>
      <c r="T171" s="497" t="str">
        <f t="shared" si="25"/>
        <v>－</v>
      </c>
      <c r="U171" s="497" t="str">
        <f>IF(終値!A171="","",BB_スイング!BT171)</f>
        <v>二番底W▲</v>
      </c>
      <c r="V171" s="505">
        <f>IF($D171="","",IFERROR(出来高!E171/AVERAGE(出来高!E171:I171),""))</f>
        <v>0.4209173094467944</v>
      </c>
      <c r="W171" s="506" t="str">
        <f>IF($D171="","",IF(AND($D171&gt;$G171,$O171="拡大↑",OR($N171="スクイーズ★",$N171="収縮")),"◎スクイーズブレイク買",IF(AND($D171&gt;=$H171,$R171&gt;=BB設定!$B$10),"○順張り継続(walk)",IF(AND($S171="強気div▲",$D171&gt;$I171,LEFT($U171,4)&lt;&gt;"二番天井"),"○反発(ダイバ)買",IF($U171="二番底W▲","△二番底買(確)",IF($U171="二番底W形成","△二番底形成",IF(LEFT($U171,4)="二番天井","▼二番天井警戒",IF($D171&lt;$J171,"▼-2σ割れ危険",IF(AND($D171&gt;$E171,$K171&lt;0.6,$R171&gt;=50),"・押し目注目",IF($N171="スクイーズ★","☆スクイーズ監視","様子見"))))))))))</f>
        <v>△二番底買(確)</v>
      </c>
      <c r="X171" s="501">
        <f t="shared" si="31"/>
        <v>5</v>
      </c>
      <c r="Y171" s="498">
        <f t="shared" si="26"/>
        <v>3055</v>
      </c>
      <c r="Z171" s="498">
        <f t="shared" si="27"/>
        <v>3174.3468275041605</v>
      </c>
      <c r="AA171" s="498">
        <f t="shared" si="28"/>
        <v>2990</v>
      </c>
      <c r="AB171" s="498">
        <f t="shared" si="32"/>
        <v>3256.6936550083215</v>
      </c>
      <c r="AC171" s="504">
        <f t="shared" si="29"/>
        <v>3.1</v>
      </c>
      <c r="AD171" s="498">
        <f>IF($D171="","",MIN(終値!E171:I171))</f>
        <v>2990</v>
      </c>
      <c r="AE171" s="500">
        <f t="shared" si="30"/>
        <v>5.0982900000000004</v>
      </c>
    </row>
    <row r="172" spans="1:31">
      <c r="A172" s="497" t="str">
        <f>IF(終値!A172="","",HYPERLINK("https://kabutan.jp/stock/?code="&amp;終値!A172,"📈"))</f>
        <v>📈</v>
      </c>
      <c r="B172" s="497" t="str">
        <f>IF(終値!A172="","",終値!A172)</f>
        <v>8303</v>
      </c>
      <c r="C172" s="496" t="str">
        <f>IF(終値!A172="","",終値!B172)</f>
        <v>ＳＢＩ新生銀行</v>
      </c>
      <c r="D172" s="498">
        <f>IF(終値!A172="","",終値!E172)</f>
        <v>1564.5</v>
      </c>
      <c r="E172" s="498">
        <f>IF($D172="","",AVERAGE(終値!E172:X172))</f>
        <v>1453.5250000000001</v>
      </c>
      <c r="F172" s="499">
        <f>IF($D172="","",STDEVP(終値!E172:X172))</f>
        <v>33.385429082160982</v>
      </c>
      <c r="G172" s="498">
        <f>IF($D172="","",$E172+BB設定!$B$4*$F172)</f>
        <v>1520.295858164322</v>
      </c>
      <c r="H172" s="498">
        <f>IF($D172="","",$E172+BB設定!$B$5*$F172)</f>
        <v>1486.910429082161</v>
      </c>
      <c r="I172" s="498">
        <f>IF($D172="","",$E172-BB設定!$B$5*$F172)</f>
        <v>1420.1395709178391</v>
      </c>
      <c r="J172" s="498">
        <f>IF($D172="","",$E172-BB設定!$B$4*$F172)</f>
        <v>1386.7541418356782</v>
      </c>
      <c r="K172" s="503">
        <f t="shared" si="22"/>
        <v>1.3310137315211106</v>
      </c>
      <c r="L172" s="502">
        <f t="shared" si="23"/>
        <v>9.1874385599589825</v>
      </c>
      <c r="M172" s="502">
        <f>IF($D172="","",IFERROR(MIN(BB_帯幅!B172:AP172)*100,""))</f>
        <v>5.8612315676304014</v>
      </c>
      <c r="N172" s="497" t="str">
        <f>IF($L172="","",IF($L172&lt;=$M172*BB設定!$B$7,"スクイーズ★",IF($L172&lt;=$M172*1.3,"収縮","－")))</f>
        <v>－</v>
      </c>
      <c r="O172" s="497" t="str">
        <f>IF($D172="","",IF(AND(BB_帯幅!B172&gt;BB_帯幅!C172,BB_帯幅!C172&gt;BB_帯幅!D172),"拡大↑","縮小↓"))</f>
        <v>拡大↑</v>
      </c>
      <c r="P172" s="497" t="str">
        <f t="shared" si="24"/>
        <v>↑+2σ突破</v>
      </c>
      <c r="Q172" s="500">
        <f>IF($D172="","",IFERROR(100-100/(1+SUMPRODUCT((終値!E172:R172&gt;終値!F172:S172)*(終値!E172:R172-終値!F172:S172))/SUMPRODUCT((終値!E172:R172&lt;終値!F172:S172)*(終値!F172:S172-終値!E172:R172))),100))</f>
        <v>61.899441340782118</v>
      </c>
      <c r="R172" s="500">
        <f>IF($D172="","",IFERROR(100-100/(1+SUMPRODUCT((((高値!E172:R172+安値!E172:R172+終値!E172:R172)/3)&gt;((高値!F172:S172+安値!F172:S172+終値!F172:S172)/3))*((高値!E172:R172+安値!E172:R172+終値!E172:R172)/3)*出来高!E172:R172)/SUMPRODUCT((((高値!E172:R172+安値!E172:R172+終値!E172:R172)/3)&lt;((高値!F172:S172+安値!F172:S172+終値!F172:S172)/3))*((高値!E172:R172+安値!E172:R172+終値!E172:R172)/3)*出来高!E172:R172)),50))</f>
        <v>57.580707863656095</v>
      </c>
      <c r="S172" s="497" t="str">
        <f>IF($D172="","",IF(AND(終値!E172&lt;終値!O172,$Q172&gt;(IFERROR(100-100/(1+SUMPRODUCT((終値!O172:AB172&gt;終値!P172:AC172)*(終値!O172:AB172-終値!P172:AC172))/SUMPRODUCT((終値!O172:AB172&lt;終値!P172:AC172)*(終値!P172:AC172-終値!O172:AB172))),100))),"強気div▲",IF(AND(終値!E172&gt;終値!O172,$Q172&lt;(IFERROR(100-100/(1+SUMPRODUCT((終値!O172:AB172&gt;終値!P172:AC172)*(終値!O172:AB172-終値!P172:AC172))/SUMPRODUCT((終値!O172:AB172&lt;終値!P172:AC172)*(終値!P172:AC172-終値!O172:AB172))),100))),"弱気div▼","－")))</f>
        <v>－</v>
      </c>
      <c r="T172" s="497" t="str">
        <f t="shared" si="25"/>
        <v>上walk▲</v>
      </c>
      <c r="U172" s="497" t="str">
        <f>IF(終値!A172="","",BB_スイング!BT172)</f>
        <v>二番底W▲</v>
      </c>
      <c r="V172" s="505">
        <f>IF($D172="","",IFERROR(出来高!E172/AVERAGE(出来高!E172:I172),""))</f>
        <v>1.1688192034147227</v>
      </c>
      <c r="W172" s="506" t="str">
        <f>IF($D172="","",IF(AND($D172&gt;$G172,$O172="拡大↑",OR($N172="スクイーズ★",$N172="収縮")),"◎スクイーズブレイク買",IF(AND($D172&gt;=$H172,$R172&gt;=BB設定!$B$10),"○順張り継続(walk)",IF(AND($S172="強気div▲",$D172&gt;$I172,LEFT($U172,4)&lt;&gt;"二番天井"),"○反発(ダイバ)買",IF($U172="二番底W▲","△二番底買(確)",IF($U172="二番底W形成","△二番底形成",IF(LEFT($U172,4)="二番天井","▼二番天井警戒",IF($D172&lt;$J172,"▼-2σ割れ危険",IF(AND($D172&gt;$E172,$K172&lt;0.6,$R172&gt;=50),"・押し目注目",IF($N172="スクイーズ★","☆スクイーズ監視","様子見"))))))))))</f>
        <v>△二番底買(確)</v>
      </c>
      <c r="X172" s="501">
        <f t="shared" si="31"/>
        <v>50</v>
      </c>
      <c r="Y172" s="498">
        <f t="shared" si="26"/>
        <v>1564.5</v>
      </c>
      <c r="Z172" s="498">
        <f t="shared" si="27"/>
        <v>1486.910429082161</v>
      </c>
      <c r="AA172" s="498">
        <f t="shared" si="28"/>
        <v>1453.5250000000001</v>
      </c>
      <c r="AB172" s="498">
        <f t="shared" si="32"/>
        <v>1553.681287246483</v>
      </c>
      <c r="AC172" s="504">
        <f t="shared" si="29"/>
        <v>-0.1</v>
      </c>
      <c r="AD172" s="498">
        <f>IF($D172="","",MIN(終値!E172:I172))</f>
        <v>1438</v>
      </c>
      <c r="AE172" s="500">
        <f t="shared" si="30"/>
        <v>50.098280000000003</v>
      </c>
    </row>
    <row r="173" spans="1:31">
      <c r="A173" s="497" t="str">
        <f>IF(終値!A173="","",HYPERLINK("https://kabutan.jp/stock/?code="&amp;終値!A173,"📈"))</f>
        <v>📈</v>
      </c>
      <c r="B173" s="497" t="str">
        <f>IF(終値!A173="","",終値!A173)</f>
        <v>4382</v>
      </c>
      <c r="C173" s="496" t="str">
        <f>IF(終値!A173="","",終値!B173)</f>
        <v>ＨＥＲＯＺ</v>
      </c>
      <c r="D173" s="498">
        <f>IF(終値!A173="","",終値!E173)</f>
        <v>724</v>
      </c>
      <c r="E173" s="498">
        <f>IF($D173="","",AVERAGE(終値!E173:X173))</f>
        <v>704.5</v>
      </c>
      <c r="F173" s="499">
        <f>IF($D173="","",STDEVP(終値!E173:X173))</f>
        <v>9.841239759298622</v>
      </c>
      <c r="G173" s="498">
        <f>IF($D173="","",$E173+BB設定!$B$4*$F173)</f>
        <v>724.18247951859723</v>
      </c>
      <c r="H173" s="498">
        <f>IF($D173="","",$E173+BB設定!$B$5*$F173)</f>
        <v>714.34123975929867</v>
      </c>
      <c r="I173" s="498">
        <f>IF($D173="","",$E173-BB設定!$B$5*$F173)</f>
        <v>694.65876024070133</v>
      </c>
      <c r="J173" s="498">
        <f>IF($D173="","",$E173-BB設定!$B$4*$F173)</f>
        <v>684.81752048140277</v>
      </c>
      <c r="K173" s="503">
        <f t="shared" si="22"/>
        <v>0.99536441741436044</v>
      </c>
      <c r="L173" s="502">
        <f t="shared" si="23"/>
        <v>5.5876450017309391</v>
      </c>
      <c r="M173" s="502">
        <f>IF($D173="","",IFERROR(MIN(BB_帯幅!B173:AP173)*100,""))</f>
        <v>5.1806122292659547</v>
      </c>
      <c r="N173" s="497" t="str">
        <f>IF($L173="","",IF($L173&lt;=$M173*BB設定!$B$7,"スクイーズ★",IF($L173&lt;=$M173*1.3,"収縮","－")))</f>
        <v>スクイーズ★</v>
      </c>
      <c r="O173" s="497" t="str">
        <f>IF($D173="","",IF(AND(BB_帯幅!B173&gt;BB_帯幅!C173,BB_帯幅!C173&gt;BB_帯幅!D173),"拡大↑","縮小↓"))</f>
        <v>縮小↓</v>
      </c>
      <c r="P173" s="497" t="str">
        <f t="shared" si="24"/>
        <v>+1σ上</v>
      </c>
      <c r="Q173" s="500">
        <f>IF($D173="","",IFERROR(100-100/(1+SUMPRODUCT((終値!E173:R173&gt;終値!F173:S173)*(終値!E173:R173-終値!F173:S173))/SUMPRODUCT((終値!E173:R173&lt;終値!F173:S173)*(終値!F173:S173-終値!E173:R173))),100))</f>
        <v>50</v>
      </c>
      <c r="R173" s="500">
        <f>IF($D173="","",IFERROR(100-100/(1+SUMPRODUCT((((高値!E173:R173+安値!E173:R173+終値!E173:R173)/3)&gt;((高値!F173:S173+安値!F173:S173+終値!F173:S173)/3))*((高値!E173:R173+安値!E173:R173+終値!E173:R173)/3)*出来高!E173:R173)/SUMPRODUCT((((高値!E173:R173+安値!E173:R173+終値!E173:R173)/3)&lt;((高値!F173:S173+安値!F173:S173+終値!F173:S173)/3))*((高値!E173:R173+安値!E173:R173+終値!E173:R173)/3)*出来高!E173:R173)),50))</f>
        <v>37.640679598503219</v>
      </c>
      <c r="S173" s="497" t="str">
        <f>IF($D173="","",IF(AND(終値!E173&lt;終値!O173,$Q173&gt;(IFERROR(100-100/(1+SUMPRODUCT((終値!O173:AB173&gt;終値!P173:AC173)*(終値!O173:AB173-終値!P173:AC173))/SUMPRODUCT((終値!O173:AB173&lt;終値!P173:AC173)*(終値!P173:AC173-終値!O173:AB173))),100))),"強気div▲",IF(AND(終値!E173&gt;終値!O173,$Q173&lt;(IFERROR(100-100/(1+SUMPRODUCT((終値!O173:AB173&gt;終値!P173:AC173)*(終値!O173:AB173-終値!P173:AC173))/SUMPRODUCT((終値!O173:AB173&lt;終値!P173:AC173)*(終値!P173:AC173-終値!O173:AB173))),100))),"弱気div▼","－")))</f>
        <v>－</v>
      </c>
      <c r="T173" s="497" t="str">
        <f t="shared" si="25"/>
        <v>上walk▲</v>
      </c>
      <c r="U173" s="497" t="str">
        <f>IF(終値!A173="","",BB_スイング!BT173)</f>
        <v>二番底W形成</v>
      </c>
      <c r="V173" s="505">
        <f>IF($D173="","",IFERROR(出来高!E173/AVERAGE(出来高!E173:I173),""))</f>
        <v>0.969989281886388</v>
      </c>
      <c r="W173" s="506" t="str">
        <f>IF($D173="","",IF(AND($D173&gt;$G173,$O173="拡大↑",OR($N173="スクイーズ★",$N173="収縮")),"◎スクイーズブレイク買",IF(AND($D173&gt;=$H173,$R173&gt;=BB設定!$B$10),"○順張り継続(walk)",IF(AND($S173="強気div▲",$D173&gt;$I173,LEFT($U173,4)&lt;&gt;"二番天井"),"○反発(ダイバ)買",IF($U173="二番底W▲","△二番底買(確)",IF($U173="二番底W形成","△二番底形成",IF(LEFT($U173,4)="二番天井","▼二番天井警戒",IF($D173&lt;$J173,"▼-2σ割れ危険",IF(AND($D173&gt;$E173,$K173&lt;0.6,$R173&gt;=50),"・押し目注目",IF($N173="スクイーズ★","☆スクイーズ監視","様子見"))))))))))</f>
        <v>△二番底形成</v>
      </c>
      <c r="X173" s="501">
        <f t="shared" si="31"/>
        <v>47</v>
      </c>
      <c r="Y173" s="498">
        <f t="shared" si="26"/>
        <v>724</v>
      </c>
      <c r="Z173" s="498">
        <f t="shared" si="27"/>
        <v>714.34123975929867</v>
      </c>
      <c r="AA173" s="498">
        <f t="shared" si="28"/>
        <v>704.5</v>
      </c>
      <c r="AB173" s="498">
        <f t="shared" si="32"/>
        <v>724.18247951859723</v>
      </c>
      <c r="AC173" s="504">
        <f t="shared" si="29"/>
        <v>0.01</v>
      </c>
      <c r="AD173" s="498">
        <f>IF($D173="","",MIN(終値!E173:I173))</f>
        <v>701</v>
      </c>
      <c r="AE173" s="500">
        <f t="shared" si="30"/>
        <v>47.098269999999999</v>
      </c>
    </row>
    <row r="174" spans="1:31" ht="24">
      <c r="A174" s="497" t="str">
        <f>IF(終値!A174="","",HYPERLINK("https://kabutan.jp/stock/?code="&amp;終値!A174,"📈"))</f>
        <v>📈</v>
      </c>
      <c r="B174" s="497" t="str">
        <f>IF(終値!A174="","",終値!A174)</f>
        <v>2327</v>
      </c>
      <c r="C174" s="496" t="str">
        <f>IF(終値!A174="","",終値!B174)</f>
        <v>日鉄ソリューションズ</v>
      </c>
      <c r="D174" s="498">
        <f>IF(終値!A174="","",終値!E174)</f>
        <v>3753</v>
      </c>
      <c r="E174" s="498">
        <f>IF($D174="","",AVERAGE(終値!E174:X174))</f>
        <v>3811.55</v>
      </c>
      <c r="F174" s="499">
        <f>IF($D174="","",STDEVP(終値!E174:X174))</f>
        <v>85.460795105124106</v>
      </c>
      <c r="G174" s="498">
        <f>IF($D174="","",$E174+BB設定!$B$4*$F174)</f>
        <v>3982.4715902102485</v>
      </c>
      <c r="H174" s="498">
        <f>IF($D174="","",$E174+BB設定!$B$5*$F174)</f>
        <v>3897.0107951051241</v>
      </c>
      <c r="I174" s="498">
        <f>IF($D174="","",$E174-BB設定!$B$5*$F174)</f>
        <v>3726.0892048948763</v>
      </c>
      <c r="J174" s="498">
        <f>IF($D174="","",$E174-BB設定!$B$4*$F174)</f>
        <v>3640.6284097897519</v>
      </c>
      <c r="K174" s="503">
        <f t="shared" si="22"/>
        <v>0.32872263261774409</v>
      </c>
      <c r="L174" s="502">
        <f t="shared" si="23"/>
        <v>8.9686133048365235</v>
      </c>
      <c r="M174" s="502">
        <f>IF($D174="","",IFERROR(MIN(BB_帯幅!B174:AP174)*100,""))</f>
        <v>8.1705382859746774</v>
      </c>
      <c r="N174" s="497" t="str">
        <f>IF($L174="","",IF($L174&lt;=$M174*BB設定!$B$7,"スクイーズ★",IF($L174&lt;=$M174*1.3,"収縮","－")))</f>
        <v>スクイーズ★</v>
      </c>
      <c r="O174" s="497" t="str">
        <f>IF($D174="","",IF(AND(BB_帯幅!B174&gt;BB_帯幅!C174,BB_帯幅!C174&gt;BB_帯幅!D174),"拡大↑","縮小↓"))</f>
        <v>拡大↑</v>
      </c>
      <c r="P174" s="497" t="str">
        <f t="shared" si="24"/>
        <v>バンド内</v>
      </c>
      <c r="Q174" s="500">
        <f>IF($D174="","",IFERROR(100-100/(1+SUMPRODUCT((終値!E174:R174&gt;終値!F174:S174)*(終値!E174:R174-終値!F174:S174))/SUMPRODUCT((終値!E174:R174&lt;終値!F174:S174)*(終値!F174:S174-終値!E174:R174))),100))</f>
        <v>46.315789473684212</v>
      </c>
      <c r="R174" s="500">
        <f>IF($D174="","",IFERROR(100-100/(1+SUMPRODUCT((((高値!E174:R174+安値!E174:R174+終値!E174:R174)/3)&gt;((高値!F174:S174+安値!F174:S174+終値!F174:S174)/3))*((高値!E174:R174+安値!E174:R174+終値!E174:R174)/3)*出来高!E174:R174)/SUMPRODUCT((((高値!E174:R174+安値!E174:R174+終値!E174:R174)/3)&lt;((高値!F174:S174+安値!F174:S174+終値!F174:S174)/3))*((高値!E174:R174+安値!E174:R174+終値!E174:R174)/3)*出来高!E174:R174)),50))</f>
        <v>44.4996784630166</v>
      </c>
      <c r="S174" s="497" t="str">
        <f>IF($D174="","",IF(AND(終値!E174&lt;終値!O174,$Q174&gt;(IFERROR(100-100/(1+SUMPRODUCT((終値!O174:AB174&gt;終値!P174:AC174)*(終値!O174:AB174-終値!P174:AC174))/SUMPRODUCT((終値!O174:AB174&lt;終値!P174:AC174)*(終値!P174:AC174-終値!O174:AB174))),100))),"強気div▲",IF(AND(終値!E174&gt;終値!O174,$Q174&lt;(IFERROR(100-100/(1+SUMPRODUCT((終値!O174:AB174&gt;終値!P174:AC174)*(終値!O174:AB174-終値!P174:AC174))/SUMPRODUCT((終値!O174:AB174&lt;終値!P174:AC174)*(終値!P174:AC174-終値!O174:AB174))),100))),"弱気div▼","－")))</f>
        <v>弱気div▼</v>
      </c>
      <c r="T174" s="497" t="str">
        <f t="shared" si="25"/>
        <v>－</v>
      </c>
      <c r="U174" s="497" t="str">
        <f>IF(終値!A174="","",BB_スイング!BT174)</f>
        <v>二番底W形成</v>
      </c>
      <c r="V174" s="505">
        <f>IF($D174="","",IFERROR(出来高!E174/AVERAGE(出来高!E174:I174),""))</f>
        <v>0.60188875942846631</v>
      </c>
      <c r="W174" s="506" t="str">
        <f>IF($D174="","",IF(AND($D174&gt;$G174,$O174="拡大↑",OR($N174="スクイーズ★",$N174="収縮")),"◎スクイーズブレイク買",IF(AND($D174&gt;=$H174,$R174&gt;=BB設定!$B$10),"○順張り継続(walk)",IF(AND($S174="強気div▲",$D174&gt;$I174,LEFT($U174,4)&lt;&gt;"二番天井"),"○反発(ダイバ)買",IF($U174="二番底W▲","△二番底買(確)",IF($U174="二番底W形成","△二番底形成",IF(LEFT($U174,4)="二番天井","▼二番天井警戒",IF($D174&lt;$J174,"▼-2σ割れ危険",IF(AND($D174&gt;$E174,$K174&lt;0.6,$R174&gt;=50),"・押し目注目",IF($N174="スクイーズ★","☆スクイーズ監視","様子見"))))))))))</f>
        <v>△二番底形成</v>
      </c>
      <c r="X174" s="501">
        <f t="shared" si="31"/>
        <v>25</v>
      </c>
      <c r="Y174" s="498">
        <f t="shared" si="26"/>
        <v>3753</v>
      </c>
      <c r="Z174" s="498">
        <f t="shared" si="27"/>
        <v>3897.0107951051241</v>
      </c>
      <c r="AA174" s="498">
        <f t="shared" si="28"/>
        <v>3662</v>
      </c>
      <c r="AB174" s="498">
        <f t="shared" si="32"/>
        <v>3982.4715902102485</v>
      </c>
      <c r="AC174" s="504">
        <f t="shared" si="29"/>
        <v>2.52</v>
      </c>
      <c r="AD174" s="498">
        <f>IF($D174="","",MIN(終値!E174:I174))</f>
        <v>3662</v>
      </c>
      <c r="AE174" s="500">
        <f t="shared" si="30"/>
        <v>25.09826</v>
      </c>
    </row>
    <row r="175" spans="1:31">
      <c r="A175" s="497" t="str">
        <f>IF(終値!A175="","",HYPERLINK("https://kabutan.jp/stock/?code="&amp;終値!A175,"📈"))</f>
        <v>📈</v>
      </c>
      <c r="B175" s="497" t="str">
        <f>IF(終値!A175="","",終値!A175)</f>
        <v>1942</v>
      </c>
      <c r="C175" s="496" t="str">
        <f>IF(終値!A175="","",終値!B175)</f>
        <v>関電工</v>
      </c>
      <c r="D175" s="498">
        <f>IF(終値!A175="","",終値!E175)</f>
        <v>5642</v>
      </c>
      <c r="E175" s="498">
        <f>IF($D175="","",AVERAGE(終値!E175:X175))</f>
        <v>5888.3</v>
      </c>
      <c r="F175" s="499">
        <f>IF($D175="","",STDEVP(終値!E175:X175))</f>
        <v>314.09729384380245</v>
      </c>
      <c r="G175" s="498">
        <f>IF($D175="","",$E175+BB設定!$B$4*$F175)</f>
        <v>6516.4945876876054</v>
      </c>
      <c r="H175" s="498">
        <f>IF($D175="","",$E175+BB設定!$B$5*$F175)</f>
        <v>6202.3972938438028</v>
      </c>
      <c r="I175" s="498">
        <f>IF($D175="","",$E175-BB設定!$B$5*$F175)</f>
        <v>5574.2027061561976</v>
      </c>
      <c r="J175" s="498">
        <f>IF($D175="","",$E175-BB設定!$B$4*$F175)</f>
        <v>5260.1054123123949</v>
      </c>
      <c r="K175" s="503">
        <f t="shared" si="22"/>
        <v>0.30396201684367052</v>
      </c>
      <c r="L175" s="502">
        <f t="shared" si="23"/>
        <v>21.337044229662389</v>
      </c>
      <c r="M175" s="502">
        <f>IF($D175="","",IFERROR(MIN(BB_帯幅!B175:AP175)*100,""))</f>
        <v>10.88250877549091</v>
      </c>
      <c r="N175" s="497" t="str">
        <f>IF($L175="","",IF($L175&lt;=$M175*BB設定!$B$7,"スクイーズ★",IF($L175&lt;=$M175*1.3,"収縮","－")))</f>
        <v>－</v>
      </c>
      <c r="O175" s="497" t="str">
        <f>IF($D175="","",IF(AND(BB_帯幅!B175&gt;BB_帯幅!C175,BB_帯幅!C175&gt;BB_帯幅!D175),"拡大↑","縮小↓"))</f>
        <v>縮小↓</v>
      </c>
      <c r="P175" s="497" t="str">
        <f t="shared" si="24"/>
        <v>バンド内</v>
      </c>
      <c r="Q175" s="500">
        <f>IF($D175="","",IFERROR(100-100/(1+SUMPRODUCT((終値!E175:R175&gt;終値!F175:S175)*(終値!E175:R175-終値!F175:S175))/SUMPRODUCT((終値!E175:R175&lt;終値!F175:S175)*(終値!F175:S175-終値!E175:R175))),100))</f>
        <v>36.133960047003526</v>
      </c>
      <c r="R175" s="500">
        <f>IF($D175="","",IFERROR(100-100/(1+SUMPRODUCT((((高値!E175:R175+安値!E175:R175+終値!E175:R175)/3)&gt;((高値!F175:S175+安値!F175:S175+終値!F175:S175)/3))*((高値!E175:R175+安値!E175:R175+終値!E175:R175)/3)*出来高!E175:R175)/SUMPRODUCT((((高値!E175:R175+安値!E175:R175+終値!E175:R175)/3)&lt;((高値!F175:S175+安値!F175:S175+終値!F175:S175)/3))*((高値!E175:R175+安値!E175:R175+終値!E175:R175)/3)*出来高!E175:R175)),50))</f>
        <v>31.889322680532615</v>
      </c>
      <c r="S175" s="497" t="str">
        <f>IF($D175="","",IF(AND(終値!E175&lt;終値!O175,$Q175&gt;(IFERROR(100-100/(1+SUMPRODUCT((終値!O175:AB175&gt;終値!P175:AC175)*(終値!O175:AB175-終値!P175:AC175))/SUMPRODUCT((終値!O175:AB175&lt;終値!P175:AC175)*(終値!P175:AC175-終値!O175:AB175))),100))),"強気div▲",IF(AND(終値!E175&gt;終値!O175,$Q175&lt;(IFERROR(100-100/(1+SUMPRODUCT((終値!O175:AB175&gt;終値!P175:AC175)*(終値!O175:AB175-終値!P175:AC175))/SUMPRODUCT((終値!O175:AB175&lt;終値!P175:AC175)*(終値!P175:AC175-終値!O175:AB175))),100))),"弱気div▼","－")))</f>
        <v>強気div▲</v>
      </c>
      <c r="T175" s="497" t="str">
        <f t="shared" si="25"/>
        <v>－</v>
      </c>
      <c r="U175" s="497" t="str">
        <f>IF(終値!A175="","",BB_スイング!BT175)</f>
        <v>二番天井M▼</v>
      </c>
      <c r="V175" s="505">
        <f>IF($D175="","",IFERROR(出来高!E175/AVERAGE(出来高!E175:I175),""))</f>
        <v>0.59826452715990919</v>
      </c>
      <c r="W175" s="506" t="str">
        <f>IF($D175="","",IF(AND($D175&gt;$G175,$O175="拡大↑",OR($N175="スクイーズ★",$N175="収縮")),"◎スクイーズブレイク買",IF(AND($D175&gt;=$H175,$R175&gt;=BB設定!$B$10),"○順張り継続(walk)",IF(AND($S175="強気div▲",$D175&gt;$I175,LEFT($U175,4)&lt;&gt;"二番天井"),"○反発(ダイバ)買",IF($U175="二番底W▲","△二番底買(確)",IF($U175="二番底W形成","△二番底形成",IF(LEFT($U175,4)="二番天井","▼二番天井警戒",IF($D175&lt;$J175,"▼-2σ割れ危険",IF(AND($D175&gt;$E175,$K175&lt;0.6,$R175&gt;=50),"・押し目注目",IF($N175="スクイーズ★","☆スクイーズ監視","様子見"))))))))))</f>
        <v>▼二番天井警戒</v>
      </c>
      <c r="X175" s="501">
        <f t="shared" si="31"/>
        <v>0</v>
      </c>
      <c r="Y175" s="498">
        <f t="shared" si="26"/>
        <v>5642</v>
      </c>
      <c r="Z175" s="498">
        <f t="shared" si="27"/>
        <v>6202.3972938438028</v>
      </c>
      <c r="AA175" s="498">
        <f t="shared" si="28"/>
        <v>5323</v>
      </c>
      <c r="AB175" s="498">
        <f t="shared" si="32"/>
        <v>6516.4945876876054</v>
      </c>
      <c r="AC175" s="504">
        <f t="shared" si="29"/>
        <v>2.74</v>
      </c>
      <c r="AD175" s="498">
        <f>IF($D175="","",MIN(終値!E175:I175))</f>
        <v>5323</v>
      </c>
      <c r="AE175" s="500">
        <f t="shared" si="30"/>
        <v>9.8250000000000004E-2</v>
      </c>
    </row>
    <row r="176" spans="1:31">
      <c r="A176" s="497" t="str">
        <f>IF(終値!A176="","",HYPERLINK("https://kabutan.jp/stock/?code="&amp;終値!A176,"📈"))</f>
        <v>📈</v>
      </c>
      <c r="B176" s="497" t="str">
        <f>IF(終値!A176="","",終値!A176)</f>
        <v>1938</v>
      </c>
      <c r="C176" s="496" t="str">
        <f>IF(終値!A176="","",終値!B176)</f>
        <v>日本リーテック</v>
      </c>
      <c r="D176" s="498">
        <f>IF(終値!A176="","",終値!E176)</f>
        <v>2508</v>
      </c>
      <c r="E176" s="498">
        <f>IF($D176="","",AVERAGE(終値!E176:X176))</f>
        <v>2499.75</v>
      </c>
      <c r="F176" s="499">
        <f>IF($D176="","",STDEVP(終値!E176:X176))</f>
        <v>64.18712877205212</v>
      </c>
      <c r="G176" s="498">
        <f>IF($D176="","",$E176+BB設定!$B$4*$F176)</f>
        <v>2628.1242575441042</v>
      </c>
      <c r="H176" s="498">
        <f>IF($D176="","",$E176+BB設定!$B$5*$F176)</f>
        <v>2563.9371287720523</v>
      </c>
      <c r="I176" s="498">
        <f>IF($D176="","",$E176-BB設定!$B$5*$F176)</f>
        <v>2435.5628712279477</v>
      </c>
      <c r="J176" s="498">
        <f>IF($D176="","",$E176-BB設定!$B$4*$F176)</f>
        <v>2371.3757424558958</v>
      </c>
      <c r="K176" s="503">
        <f t="shared" si="22"/>
        <v>0.53213261037621051</v>
      </c>
      <c r="L176" s="502">
        <f t="shared" si="23"/>
        <v>10.270967700298369</v>
      </c>
      <c r="M176" s="502">
        <f>IF($D176="","",IFERROR(MIN(BB_帯幅!B176:AP176)*100,""))</f>
        <v>6.2828451363066478</v>
      </c>
      <c r="N176" s="497" t="str">
        <f>IF($L176="","",IF($L176&lt;=$M176*BB設定!$B$7,"スクイーズ★",IF($L176&lt;=$M176*1.3,"収縮","－")))</f>
        <v>－</v>
      </c>
      <c r="O176" s="497" t="str">
        <f>IF($D176="","",IF(AND(BB_帯幅!B176&gt;BB_帯幅!C176,BB_帯幅!C176&gt;BB_帯幅!D176),"拡大↑","縮小↓"))</f>
        <v>縮小↓</v>
      </c>
      <c r="P176" s="497" t="str">
        <f t="shared" si="24"/>
        <v>バンド内</v>
      </c>
      <c r="Q176" s="500">
        <f>IF($D176="","",IFERROR(100-100/(1+SUMPRODUCT((終値!E176:R176&gt;終値!F176:S176)*(終値!E176:R176-終値!F176:S176))/SUMPRODUCT((終値!E176:R176&lt;終値!F176:S176)*(終値!F176:S176-終値!E176:R176))),100))</f>
        <v>42.940038684719539</v>
      </c>
      <c r="R176" s="500">
        <f>IF($D176="","",IFERROR(100-100/(1+SUMPRODUCT((((高値!E176:R176+安値!E176:R176+終値!E176:R176)/3)&gt;((高値!F176:S176+安値!F176:S176+終値!F176:S176)/3))*((高値!E176:R176+安値!E176:R176+終値!E176:R176)/3)*出来高!E176:R176)/SUMPRODUCT((((高値!E176:R176+安値!E176:R176+終値!E176:R176)/3)&lt;((高値!F176:S176+安値!F176:S176+終値!F176:S176)/3))*((高値!E176:R176+安値!E176:R176+終値!E176:R176)/3)*出来高!E176:R176)),50))</f>
        <v>52.348350195292412</v>
      </c>
      <c r="S176" s="497" t="str">
        <f>IF($D176="","",IF(AND(終値!E176&lt;終値!O176,$Q176&gt;(IFERROR(100-100/(1+SUMPRODUCT((終値!O176:AB176&gt;終値!P176:AC176)*(終値!O176:AB176-終値!P176:AC176))/SUMPRODUCT((終値!O176:AB176&lt;終値!P176:AC176)*(終値!P176:AC176-終値!O176:AB176))),100))),"強気div▲",IF(AND(終値!E176&gt;終値!O176,$Q176&lt;(IFERROR(100-100/(1+SUMPRODUCT((終値!O176:AB176&gt;終値!P176:AC176)*(終値!O176:AB176-終値!P176:AC176))/SUMPRODUCT((終値!O176:AB176&lt;終値!P176:AC176)*(終値!P176:AC176-終値!O176:AB176))),100))),"弱気div▼","－")))</f>
        <v>強気div▲</v>
      </c>
      <c r="T176" s="497" t="str">
        <f t="shared" si="25"/>
        <v>－</v>
      </c>
      <c r="U176" s="497" t="str">
        <f>IF(終値!A176="","",BB_スイング!BT176)</f>
        <v>二番底W形成</v>
      </c>
      <c r="V176" s="505">
        <f>IF($D176="","",IFERROR(出来高!E176/AVERAGE(出来高!E176:I176),""))</f>
        <v>1.6792189679218967</v>
      </c>
      <c r="W176" s="506" t="str">
        <f>IF($D176="","",IF(AND($D176&gt;$G176,$O176="拡大↑",OR($N176="スクイーズ★",$N176="収縮")),"◎スクイーズブレイク買",IF(AND($D176&gt;=$H176,$R176&gt;=BB設定!$B$10),"○順張り継続(walk)",IF(AND($S176="強気div▲",$D176&gt;$I176,LEFT($U176,4)&lt;&gt;"二番天井"),"○反発(ダイバ)買",IF($U176="二番底W▲","△二番底買(確)",IF($U176="二番底W形成","△二番底形成",IF(LEFT($U176,4)="二番天井","▼二番天井警戒",IF($D176&lt;$J176,"▼-2σ割れ危険",IF(AND($D176&gt;$E176,$K176&lt;0.6,$R176&gt;=50),"・押し目注目",IF($N176="スクイーズ★","☆スクイーズ監視","様子見"))))))))))</f>
        <v>○反発(ダイバ)買</v>
      </c>
      <c r="X176" s="501">
        <f t="shared" si="31"/>
        <v>33</v>
      </c>
      <c r="Y176" s="498">
        <f t="shared" si="26"/>
        <v>2508</v>
      </c>
      <c r="Z176" s="498">
        <f t="shared" si="27"/>
        <v>2563.9371287720523</v>
      </c>
      <c r="AA176" s="498">
        <f t="shared" si="28"/>
        <v>2499.75</v>
      </c>
      <c r="AB176" s="498">
        <f t="shared" si="32"/>
        <v>2628.1242575441042</v>
      </c>
      <c r="AC176" s="504">
        <f t="shared" si="29"/>
        <v>14.56</v>
      </c>
      <c r="AD176" s="498">
        <f>IF($D176="","",MIN(終値!E176:I176))</f>
        <v>2389</v>
      </c>
      <c r="AE176" s="500">
        <f t="shared" si="30"/>
        <v>33.098239999999997</v>
      </c>
    </row>
    <row r="177" spans="1:31">
      <c r="A177" s="497" t="str">
        <f>IF(終値!A177="","",HYPERLINK("https://kabutan.jp/stock/?code="&amp;終値!A177,"📈"))</f>
        <v>📈</v>
      </c>
      <c r="B177" s="497" t="str">
        <f>IF(終値!A177="","",終値!A177)</f>
        <v>7236</v>
      </c>
      <c r="C177" s="496" t="str">
        <f>IF(終値!A177="","",終値!B177)</f>
        <v>ティラド</v>
      </c>
      <c r="D177" s="498">
        <f>IF(終値!A177="","",終値!E177)</f>
        <v>1537</v>
      </c>
      <c r="E177" s="498">
        <f>IF($D177="","",AVERAGE(終値!E177:X177))</f>
        <v>1502.55</v>
      </c>
      <c r="F177" s="499">
        <f>IF($D177="","",STDEVP(終値!E177:X177))</f>
        <v>27.448998160224356</v>
      </c>
      <c r="G177" s="498">
        <f>IF($D177="","",$E177+BB設定!$B$4*$F177)</f>
        <v>1557.4479963204487</v>
      </c>
      <c r="H177" s="498">
        <f>IF($D177="","",$E177+BB設定!$B$5*$F177)</f>
        <v>1529.9989981602243</v>
      </c>
      <c r="I177" s="498">
        <f>IF($D177="","",$E177-BB設定!$B$5*$F177)</f>
        <v>1475.1010018397756</v>
      </c>
      <c r="J177" s="498">
        <f>IF($D177="","",$E177-BB設定!$B$4*$F177)</f>
        <v>1447.6520036795512</v>
      </c>
      <c r="K177" s="503">
        <f t="shared" si="22"/>
        <v>0.81376372826896659</v>
      </c>
      <c r="L177" s="502">
        <f t="shared" si="23"/>
        <v>7.3073104150209689</v>
      </c>
      <c r="M177" s="502">
        <f>IF($D177="","",IFERROR(MIN(BB_帯幅!B177:AP177)*100,""))</f>
        <v>7.1530172196808479</v>
      </c>
      <c r="N177" s="497" t="str">
        <f>IF($L177="","",IF($L177&lt;=$M177*BB設定!$B$7,"スクイーズ★",IF($L177&lt;=$M177*1.3,"収縮","－")))</f>
        <v>スクイーズ★</v>
      </c>
      <c r="O177" s="497" t="str">
        <f>IF($D177="","",IF(AND(BB_帯幅!B177&gt;BB_帯幅!C177,BB_帯幅!C177&gt;BB_帯幅!D177),"拡大↑","縮小↓"))</f>
        <v>縮小↓</v>
      </c>
      <c r="P177" s="497" t="str">
        <f t="shared" si="24"/>
        <v>+1σ上</v>
      </c>
      <c r="Q177" s="500">
        <f>IF($D177="","",IFERROR(100-100/(1+SUMPRODUCT((終値!E177:R177&gt;終値!F177:S177)*(終値!E177:R177-終値!F177:S177))/SUMPRODUCT((終値!E177:R177&lt;終値!F177:S177)*(終値!F177:S177-終値!E177:R177))),100))</f>
        <v>51.082251082251091</v>
      </c>
      <c r="R177" s="500">
        <f>IF($D177="","",IFERROR(100-100/(1+SUMPRODUCT((((高値!E177:R177+安値!E177:R177+終値!E177:R177)/3)&gt;((高値!F177:S177+安値!F177:S177+終値!F177:S177)/3))*((高値!E177:R177+安値!E177:R177+終値!E177:R177)/3)*出来高!E177:R177)/SUMPRODUCT((((高値!E177:R177+安値!E177:R177+終値!E177:R177)/3)&lt;((高値!F177:S177+安値!F177:S177+終値!F177:S177)/3))*((高値!E177:R177+安値!E177:R177+終値!E177:R177)/3)*出来高!E177:R177)),50))</f>
        <v>54.170078132343477</v>
      </c>
      <c r="S177" s="497" t="str">
        <f>IF($D177="","",IF(AND(終値!E177&lt;終値!O177,$Q177&gt;(IFERROR(100-100/(1+SUMPRODUCT((終値!O177:AB177&gt;終値!P177:AC177)*(終値!O177:AB177-終値!P177:AC177))/SUMPRODUCT((終値!O177:AB177&lt;終値!P177:AC177)*(終値!P177:AC177-終値!O177:AB177))),100))),"強気div▲",IF(AND(終値!E177&gt;終値!O177,$Q177&lt;(IFERROR(100-100/(1+SUMPRODUCT((終値!O177:AB177&gt;終値!P177:AC177)*(終値!O177:AB177-終値!P177:AC177))/SUMPRODUCT((終値!O177:AB177&lt;終値!P177:AC177)*(終値!P177:AC177-終値!O177:AB177))),100))),"弱気div▼","－")))</f>
        <v>弱気div▼</v>
      </c>
      <c r="T177" s="497" t="str">
        <f t="shared" si="25"/>
        <v>上walk▲</v>
      </c>
      <c r="U177" s="497" t="str">
        <f>IF(終値!A177="","",BB_スイング!BT177)</f>
        <v>二番底W▲</v>
      </c>
      <c r="V177" s="505">
        <f>IF($D177="","",IFERROR(出来高!E177/AVERAGE(出来高!E177:I177),""))</f>
        <v>0.63996743311154158</v>
      </c>
      <c r="W177" s="506" t="str">
        <f>IF($D177="","",IF(AND($D177&gt;$G177,$O177="拡大↑",OR($N177="スクイーズ★",$N177="収縮")),"◎スクイーズブレイク買",IF(AND($D177&gt;=$H177,$R177&gt;=BB設定!$B$10),"○順張り継続(walk)",IF(AND($S177="強気div▲",$D177&gt;$I177,LEFT($U177,4)&lt;&gt;"二番天井"),"○反発(ダイバ)買",IF($U177="二番底W▲","△二番底買(確)",IF($U177="二番底W形成","△二番底形成",IF(LEFT($U177,4)="二番天井","▼二番天井警戒",IF($D177&lt;$J177,"▼-2σ割れ危険",IF(AND($D177&gt;$E177,$K177&lt;0.6,$R177&gt;=50),"・押し目注目",IF($N177="スクイーズ★","☆スクイーズ監視","様子見"))))))))))</f>
        <v>△二番底買(確)</v>
      </c>
      <c r="X177" s="501">
        <f t="shared" si="31"/>
        <v>52</v>
      </c>
      <c r="Y177" s="498">
        <f t="shared" si="26"/>
        <v>1537</v>
      </c>
      <c r="Z177" s="498">
        <f t="shared" si="27"/>
        <v>1529.9989981602243</v>
      </c>
      <c r="AA177" s="498">
        <f t="shared" si="28"/>
        <v>1502.55</v>
      </c>
      <c r="AB177" s="498">
        <f t="shared" si="32"/>
        <v>1557.4479963204487</v>
      </c>
      <c r="AC177" s="504">
        <f t="shared" si="29"/>
        <v>0.59</v>
      </c>
      <c r="AD177" s="498">
        <f>IF($D177="","",MIN(終値!E177:I177))</f>
        <v>1452</v>
      </c>
      <c r="AE177" s="500">
        <f t="shared" si="30"/>
        <v>52.098230000000001</v>
      </c>
    </row>
    <row r="178" spans="1:31">
      <c r="A178" s="497" t="str">
        <f>IF(終値!A178="","",HYPERLINK("https://kabutan.jp/stock/?code="&amp;終値!A178,"📈"))</f>
        <v>📈</v>
      </c>
      <c r="B178" s="497" t="str">
        <f>IF(終値!A178="","",終値!A178)</f>
        <v>6436</v>
      </c>
      <c r="C178" s="496" t="str">
        <f>IF(終値!A178="","",終値!B178)</f>
        <v>アマノ</v>
      </c>
      <c r="D178" s="498">
        <f>IF(終値!A178="","",終値!E178)</f>
        <v>3896</v>
      </c>
      <c r="E178" s="498">
        <f>IF($D178="","",AVERAGE(終値!E178:X178))</f>
        <v>3840.5</v>
      </c>
      <c r="F178" s="499">
        <f>IF($D178="","",STDEVP(終値!E178:X178))</f>
        <v>77.662410469930691</v>
      </c>
      <c r="G178" s="498">
        <f>IF($D178="","",$E178+BB設定!$B$4*$F178)</f>
        <v>3995.8248209398612</v>
      </c>
      <c r="H178" s="498">
        <f>IF($D178="","",$E178+BB設定!$B$5*$F178)</f>
        <v>3918.1624104699308</v>
      </c>
      <c r="I178" s="498">
        <f>IF($D178="","",$E178-BB設定!$B$5*$F178)</f>
        <v>3762.8375895300692</v>
      </c>
      <c r="J178" s="498">
        <f>IF($D178="","",$E178-BB設定!$B$4*$F178)</f>
        <v>3685.1751790601388</v>
      </c>
      <c r="K178" s="503">
        <f t="shared" si="22"/>
        <v>0.67865785926606204</v>
      </c>
      <c r="L178" s="502">
        <f t="shared" si="23"/>
        <v>8.0887811972327146</v>
      </c>
      <c r="M178" s="502">
        <f>IF($D178="","",IFERROR(MIN(BB_帯幅!B178:AP178)*100,""))</f>
        <v>3.0580645061393854</v>
      </c>
      <c r="N178" s="497" t="str">
        <f>IF($L178="","",IF($L178&lt;=$M178*BB設定!$B$7,"スクイーズ★",IF($L178&lt;=$M178*1.3,"収縮","－")))</f>
        <v>－</v>
      </c>
      <c r="O178" s="497" t="str">
        <f>IF($D178="","",IF(AND(BB_帯幅!B178&gt;BB_帯幅!C178,BB_帯幅!C178&gt;BB_帯幅!D178),"拡大↑","縮小↓"))</f>
        <v>縮小↓</v>
      </c>
      <c r="P178" s="497" t="str">
        <f t="shared" si="24"/>
        <v>バンド内</v>
      </c>
      <c r="Q178" s="500">
        <f>IF($D178="","",IFERROR(100-100/(1+SUMPRODUCT((終値!E178:R178&gt;終値!F178:S178)*(終値!E178:R178-終値!F178:S178))/SUMPRODUCT((終値!E178:R178&lt;終値!F178:S178)*(終値!F178:S178-終値!E178:R178))),100))</f>
        <v>56.159822419533846</v>
      </c>
      <c r="R178" s="500">
        <f>IF($D178="","",IFERROR(100-100/(1+SUMPRODUCT((((高値!E178:R178+安値!E178:R178+終値!E178:R178)/3)&gt;((高値!F178:S178+安値!F178:S178+終値!F178:S178)/3))*((高値!E178:R178+安値!E178:R178+終値!E178:R178)/3)*出来高!E178:R178)/SUMPRODUCT((((高値!E178:R178+安値!E178:R178+終値!E178:R178)/3)&lt;((高値!F178:S178+安値!F178:S178+終値!F178:S178)/3))*((高値!E178:R178+安値!E178:R178+終値!E178:R178)/3)*出来高!E178:R178)),50))</f>
        <v>59.317715742661008</v>
      </c>
      <c r="S178" s="497" t="str">
        <f>IF($D178="","",IF(AND(終値!E178&lt;終値!O178,$Q178&gt;(IFERROR(100-100/(1+SUMPRODUCT((終値!O178:AB178&gt;終値!P178:AC178)*(終値!O178:AB178-終値!P178:AC178))/SUMPRODUCT((終値!O178:AB178&lt;終値!P178:AC178)*(終値!P178:AC178-終値!O178:AB178))),100))),"強気div▲",IF(AND(終値!E178&gt;終値!O178,$Q178&lt;(IFERROR(100-100/(1+SUMPRODUCT((終値!O178:AB178&gt;終値!P178:AC178)*(終値!O178:AB178-終値!P178:AC178))/SUMPRODUCT((終値!O178:AB178&lt;終値!P178:AC178)*(終値!P178:AC178-終値!O178:AB178))),100))),"弱気div▼","－")))</f>
        <v>弱気div▼</v>
      </c>
      <c r="T178" s="497" t="str">
        <f t="shared" si="25"/>
        <v>－</v>
      </c>
      <c r="U178" s="497" t="str">
        <f>IF(終値!A178="","",BB_スイング!BT178)</f>
        <v>二番底W形成</v>
      </c>
      <c r="V178" s="505">
        <f>IF($D178="","",IFERROR(出来高!E178/AVERAGE(出来高!E178:I178),""))</f>
        <v>0.47336006874820968</v>
      </c>
      <c r="W178" s="506" t="str">
        <f>IF($D178="","",IF(AND($D178&gt;$G178,$O178="拡大↑",OR($N178="スクイーズ★",$N178="収縮")),"◎スクイーズブレイク買",IF(AND($D178&gt;=$H178,$R178&gt;=BB設定!$B$10),"○順張り継続(walk)",IF(AND($S178="強気div▲",$D178&gt;$I178,LEFT($U178,4)&lt;&gt;"二番天井"),"○反発(ダイバ)買",IF($U178="二番底W▲","△二番底買(確)",IF($U178="二番底W形成","△二番底形成",IF(LEFT($U178,4)="二番天井","▼二番天井警戒",IF($D178&lt;$J178,"▼-2σ割れ危険",IF(AND($D178&gt;$E178,$K178&lt;0.6,$R178&gt;=50),"・押し目注目",IF($N178="スクイーズ★","☆スクイーズ監視","様子見"))))))))))</f>
        <v>△二番底形成</v>
      </c>
      <c r="X178" s="501">
        <f t="shared" si="31"/>
        <v>20</v>
      </c>
      <c r="Y178" s="498">
        <f t="shared" si="26"/>
        <v>3896</v>
      </c>
      <c r="Z178" s="498">
        <f t="shared" si="27"/>
        <v>3918.1624104699308</v>
      </c>
      <c r="AA178" s="498">
        <f t="shared" si="28"/>
        <v>3840.5</v>
      </c>
      <c r="AB178" s="498">
        <f t="shared" si="32"/>
        <v>3995.8248209398612</v>
      </c>
      <c r="AC178" s="504">
        <f t="shared" si="29"/>
        <v>1.8</v>
      </c>
      <c r="AD178" s="498">
        <f>IF($D178="","",MIN(終値!E178:I178))</f>
        <v>3874</v>
      </c>
      <c r="AE178" s="500">
        <f t="shared" si="30"/>
        <v>20.098220000000001</v>
      </c>
    </row>
    <row r="179" spans="1:31">
      <c r="A179" s="497" t="str">
        <f>IF(終値!A179="","",HYPERLINK("https://kabutan.jp/stock/?code="&amp;終値!A179,"📈"))</f>
        <v>📈</v>
      </c>
      <c r="B179" s="497" t="str">
        <f>IF(終値!A179="","",終値!A179)</f>
        <v>5410</v>
      </c>
      <c r="C179" s="496" t="str">
        <f>IF(終値!A179="","",終値!B179)</f>
        <v>合同製鐵</v>
      </c>
      <c r="D179" s="498">
        <f>IF(終値!A179="","",終値!E179)</f>
        <v>2869</v>
      </c>
      <c r="E179" s="498">
        <f>IF($D179="","",AVERAGE(終値!E179:X179))</f>
        <v>2777.15</v>
      </c>
      <c r="F179" s="499">
        <f>IF($D179="","",STDEVP(終値!E179:X179))</f>
        <v>83.997187452914162</v>
      </c>
      <c r="G179" s="498">
        <f>IF($D179="","",$E179+BB設定!$B$4*$F179)</f>
        <v>2945.1443749058285</v>
      </c>
      <c r="H179" s="498">
        <f>IF($D179="","",$E179+BB設定!$B$5*$F179)</f>
        <v>2861.1471874529143</v>
      </c>
      <c r="I179" s="498">
        <f>IF($D179="","",$E179-BB設定!$B$5*$F179)</f>
        <v>2693.1528125470859</v>
      </c>
      <c r="J179" s="498">
        <f>IF($D179="","",$E179-BB設定!$B$4*$F179)</f>
        <v>2609.1556250941717</v>
      </c>
      <c r="K179" s="503">
        <f t="shared" si="22"/>
        <v>0.77337224848000929</v>
      </c>
      <c r="L179" s="502">
        <f t="shared" si="23"/>
        <v>12.098329215622377</v>
      </c>
      <c r="M179" s="502">
        <f>IF($D179="","",IFERROR(MIN(BB_帯幅!B179:AP179)*100,""))</f>
        <v>4.2392562195610406</v>
      </c>
      <c r="N179" s="497" t="str">
        <f>IF($L179="","",IF($L179&lt;=$M179*BB設定!$B$7,"スクイーズ★",IF($L179&lt;=$M179*1.3,"収縮","－")))</f>
        <v>－</v>
      </c>
      <c r="O179" s="497" t="str">
        <f>IF($D179="","",IF(AND(BB_帯幅!B179&gt;BB_帯幅!C179,BB_帯幅!C179&gt;BB_帯幅!D179),"拡大↑","縮小↓"))</f>
        <v>縮小↓</v>
      </c>
      <c r="P179" s="497" t="str">
        <f t="shared" si="24"/>
        <v>+1σ上</v>
      </c>
      <c r="Q179" s="500">
        <f>IF($D179="","",IFERROR(100-100/(1+SUMPRODUCT((終値!E179:R179&gt;終値!F179:S179)*(終値!E179:R179-終値!F179:S179))/SUMPRODUCT((終値!E179:R179&lt;終値!F179:S179)*(終値!F179:S179-終値!E179:R179))),100))</f>
        <v>66.349809885931563</v>
      </c>
      <c r="R179" s="500">
        <f>IF($D179="","",IFERROR(100-100/(1+SUMPRODUCT((((高値!E179:R179+安値!E179:R179+終値!E179:R179)/3)&gt;((高値!F179:S179+安値!F179:S179+終値!F179:S179)/3))*((高値!E179:R179+安値!E179:R179+終値!E179:R179)/3)*出来高!E179:R179)/SUMPRODUCT((((高値!E179:R179+安値!E179:R179+終値!E179:R179)/3)&lt;((高値!F179:S179+安値!F179:S179+終値!F179:S179)/3))*((高値!E179:R179+安値!E179:R179+終値!E179:R179)/3)*出来高!E179:R179)),50))</f>
        <v>65.240257015504667</v>
      </c>
      <c r="S179" s="497" t="str">
        <f>IF($D179="","",IF(AND(終値!E179&lt;終値!O179,$Q179&gt;(IFERROR(100-100/(1+SUMPRODUCT((終値!O179:AB179&gt;終値!P179:AC179)*(終値!O179:AB179-終値!P179:AC179))/SUMPRODUCT((終値!O179:AB179&lt;終値!P179:AC179)*(終値!P179:AC179-終値!O179:AB179))),100))),"強気div▲",IF(AND(終値!E179&gt;終値!O179,$Q179&lt;(IFERROR(100-100/(1+SUMPRODUCT((終値!O179:AB179&gt;終値!P179:AC179)*(終値!O179:AB179-終値!P179:AC179))/SUMPRODUCT((終値!O179:AB179&lt;終値!P179:AC179)*(終値!P179:AC179-終値!O179:AB179))),100))),"弱気div▼","－")))</f>
        <v>弱気div▼</v>
      </c>
      <c r="T179" s="497" t="str">
        <f t="shared" si="25"/>
        <v>上walk▲</v>
      </c>
      <c r="U179" s="497" t="str">
        <f>IF(終値!A179="","",BB_スイング!BT179)</f>
        <v>二番底W形成</v>
      </c>
      <c r="V179" s="505">
        <f>IF($D179="","",IFERROR(出来高!E179/AVERAGE(出来高!E179:I179),""))</f>
        <v>0.86637182119728318</v>
      </c>
      <c r="W179" s="506" t="str">
        <f>IF($D179="","",IF(AND($D179&gt;$G179,$O179="拡大↑",OR($N179="スクイーズ★",$N179="収縮")),"◎スクイーズブレイク買",IF(AND($D179&gt;=$H179,$R179&gt;=BB設定!$B$10),"○順張り継続(walk)",IF(AND($S179="強気div▲",$D179&gt;$I179,LEFT($U179,4)&lt;&gt;"二番天井"),"○反発(ダイバ)買",IF($U179="二番底W▲","△二番底買(確)",IF($U179="二番底W形成","△二番底形成",IF(LEFT($U179,4)="二番天井","▼二番天井警戒",IF($D179&lt;$J179,"▼-2σ割れ危険",IF(AND($D179&gt;$E179,$K179&lt;0.6,$R179&gt;=50),"・押し目注目",IF($N179="スクイーズ★","☆スクイーズ監視","様子見"))))))))))</f>
        <v>△二番底形成</v>
      </c>
      <c r="X179" s="501">
        <f t="shared" si="31"/>
        <v>37</v>
      </c>
      <c r="Y179" s="498">
        <f t="shared" si="26"/>
        <v>2869</v>
      </c>
      <c r="Z179" s="498">
        <f t="shared" si="27"/>
        <v>2861.1471874529143</v>
      </c>
      <c r="AA179" s="498">
        <f t="shared" si="28"/>
        <v>2777.15</v>
      </c>
      <c r="AB179" s="498">
        <f t="shared" si="32"/>
        <v>2945.1443749058285</v>
      </c>
      <c r="AC179" s="504">
        <f t="shared" si="29"/>
        <v>0.83</v>
      </c>
      <c r="AD179" s="498">
        <f>IF($D179="","",MIN(終値!E179:I179))</f>
        <v>2828</v>
      </c>
      <c r="AE179" s="500">
        <f t="shared" si="30"/>
        <v>37.098210000000002</v>
      </c>
    </row>
    <row r="180" spans="1:31">
      <c r="A180" s="497" t="str">
        <f>IF(終値!A180="","",HYPERLINK("https://kabutan.jp/stock/?code="&amp;終値!A180,"📈"))</f>
        <v>📈</v>
      </c>
      <c r="B180" s="497" t="str">
        <f>IF(終値!A180="","",終値!A180)</f>
        <v>5440</v>
      </c>
      <c r="C180" s="496" t="str">
        <f>IF(終値!A180="","",終値!B180)</f>
        <v>共英製鋼</v>
      </c>
      <c r="D180" s="498">
        <f>IF(終値!A180="","",終値!E180)</f>
        <v>1893</v>
      </c>
      <c r="E180" s="498">
        <f>IF($D180="","",AVERAGE(終値!E180:X180))</f>
        <v>1881.3</v>
      </c>
      <c r="F180" s="499">
        <f>IF($D180="","",STDEVP(終値!E180:X180))</f>
        <v>58.315606830418908</v>
      </c>
      <c r="G180" s="498">
        <f>IF($D180="","",$E180+BB設定!$B$4*$F180)</f>
        <v>1997.9312136608378</v>
      </c>
      <c r="H180" s="498">
        <f>IF($D180="","",$E180+BB設定!$B$5*$F180)</f>
        <v>1939.6156068304188</v>
      </c>
      <c r="I180" s="498">
        <f>IF($D180="","",$E180-BB設定!$B$5*$F180)</f>
        <v>1822.9843931695812</v>
      </c>
      <c r="J180" s="498">
        <f>IF($D180="","",$E180-BB設定!$B$4*$F180)</f>
        <v>1764.6687863391621</v>
      </c>
      <c r="K180" s="503">
        <f t="shared" si="22"/>
        <v>0.55015809933189719</v>
      </c>
      <c r="L180" s="502">
        <f t="shared" si="23"/>
        <v>12.399002143287921</v>
      </c>
      <c r="M180" s="502">
        <f>IF($D180="","",IFERROR(MIN(BB_帯幅!B180:AP180)*100,""))</f>
        <v>4.6384635665552985</v>
      </c>
      <c r="N180" s="497" t="str">
        <f>IF($L180="","",IF($L180&lt;=$M180*BB設定!$B$7,"スクイーズ★",IF($L180&lt;=$M180*1.3,"収縮","－")))</f>
        <v>－</v>
      </c>
      <c r="O180" s="497" t="str">
        <f>IF($D180="","",IF(AND(BB_帯幅!B180&gt;BB_帯幅!C180,BB_帯幅!C180&gt;BB_帯幅!D180),"拡大↑","縮小↓"))</f>
        <v>縮小↓</v>
      </c>
      <c r="P180" s="497" t="str">
        <f t="shared" si="24"/>
        <v>バンド内</v>
      </c>
      <c r="Q180" s="500">
        <f>IF($D180="","",IFERROR(100-100/(1+SUMPRODUCT((終値!E180:R180&gt;終値!F180:S180)*(終値!E180:R180-終値!F180:S180))/SUMPRODUCT((終値!E180:R180&lt;終値!F180:S180)*(終値!F180:S180-終値!E180:R180))),100))</f>
        <v>56.793478260869563</v>
      </c>
      <c r="R180" s="500">
        <f>IF($D180="","",IFERROR(100-100/(1+SUMPRODUCT((((高値!E180:R180+安値!E180:R180+終値!E180:R180)/3)&gt;((高値!F180:S180+安値!F180:S180+終値!F180:S180)/3))*((高値!E180:R180+安値!E180:R180+終値!E180:R180)/3)*出来高!E180:R180)/SUMPRODUCT((((高値!E180:R180+安値!E180:R180+終値!E180:R180)/3)&lt;((高値!F180:S180+安値!F180:S180+終値!F180:S180)/3))*((高値!E180:R180+安値!E180:R180+終値!E180:R180)/3)*出来高!E180:R180)),50))</f>
        <v>61.037676018477349</v>
      </c>
      <c r="S180" s="497" t="str">
        <f>IF($D180="","",IF(AND(終値!E180&lt;終値!O180,$Q180&gt;(IFERROR(100-100/(1+SUMPRODUCT((終値!O180:AB180&gt;終値!P180:AC180)*(終値!O180:AB180-終値!P180:AC180))/SUMPRODUCT((終値!O180:AB180&lt;終値!P180:AC180)*(終値!P180:AC180-終値!O180:AB180))),100))),"強気div▲",IF(AND(終値!E180&gt;終値!O180,$Q180&lt;(IFERROR(100-100/(1+SUMPRODUCT((終値!O180:AB180&gt;終値!P180:AC180)*(終値!O180:AB180-終値!P180:AC180))/SUMPRODUCT((終値!O180:AB180&lt;終値!P180:AC180)*(終値!P180:AC180-終値!O180:AB180))),100))),"弱気div▼","－")))</f>
        <v>－</v>
      </c>
      <c r="T180" s="497" t="str">
        <f t="shared" si="25"/>
        <v>－</v>
      </c>
      <c r="U180" s="497" t="str">
        <f>IF(終値!A180="","",BB_スイング!BT180)</f>
        <v>二番底W形成</v>
      </c>
      <c r="V180" s="505">
        <f>IF($D180="","",IFERROR(出来高!E180/AVERAGE(出来高!E180:I180),""))</f>
        <v>0.79085278704144835</v>
      </c>
      <c r="W180" s="506" t="str">
        <f>IF($D180="","",IF(AND($D180&gt;$G180,$O180="拡大↑",OR($N180="スクイーズ★",$N180="収縮")),"◎スクイーズブレイク買",IF(AND($D180&gt;=$H180,$R180&gt;=BB設定!$B$10),"○順張り継続(walk)",IF(AND($S180="強気div▲",$D180&gt;$I180,LEFT($U180,4)&lt;&gt;"二番天井"),"○反発(ダイバ)買",IF($U180="二番底W▲","△二番底買(確)",IF($U180="二番底W形成","△二番底形成",IF(LEFT($U180,4)="二番天井","▼二番天井警戒",IF($D180&lt;$J180,"▼-2σ割れ危険",IF(AND($D180&gt;$E180,$K180&lt;0.6,$R180&gt;=50),"・押し目注目",IF($N180="スクイーズ★","☆スクイーズ監視","様子見"))))))))))</f>
        <v>△二番底形成</v>
      </c>
      <c r="X180" s="501">
        <f t="shared" si="31"/>
        <v>25</v>
      </c>
      <c r="Y180" s="498">
        <f t="shared" si="26"/>
        <v>1893</v>
      </c>
      <c r="Z180" s="498">
        <f t="shared" si="27"/>
        <v>1939.6156068304188</v>
      </c>
      <c r="AA180" s="498">
        <f t="shared" si="28"/>
        <v>1881.3</v>
      </c>
      <c r="AB180" s="498">
        <f t="shared" si="32"/>
        <v>1997.9312136608378</v>
      </c>
      <c r="AC180" s="504">
        <f t="shared" si="29"/>
        <v>8.9700000000000006</v>
      </c>
      <c r="AD180" s="498">
        <f>IF($D180="","",MIN(終値!E180:I180))</f>
        <v>1865</v>
      </c>
      <c r="AE180" s="500">
        <f t="shared" si="30"/>
        <v>25.098199999999999</v>
      </c>
    </row>
    <row r="181" spans="1:31">
      <c r="A181" s="497" t="str">
        <f>IF(終値!A181="","",HYPERLINK("https://kabutan.jp/stock/?code="&amp;終値!A181,"📈"))</f>
        <v>📈</v>
      </c>
      <c r="B181" s="497" t="str">
        <f>IF(終値!A181="","",終値!A181)</f>
        <v>9505</v>
      </c>
      <c r="C181" s="496" t="str">
        <f>IF(終値!A181="","",終値!B181)</f>
        <v>北陸電力</v>
      </c>
      <c r="D181" s="498">
        <f>IF(終値!A181="","",終値!E181)</f>
        <v>921.5</v>
      </c>
      <c r="E181" s="498">
        <f>IF($D181="","",AVERAGE(終値!E181:X181))</f>
        <v>933.12000000000012</v>
      </c>
      <c r="F181" s="499">
        <f>IF($D181="","",STDEVP(終値!E181:X181))</f>
        <v>27.901677368932507</v>
      </c>
      <c r="G181" s="498">
        <f>IF($D181="","",$E181+BB設定!$B$4*$F181)</f>
        <v>988.92335473786511</v>
      </c>
      <c r="H181" s="498">
        <f>IF($D181="","",$E181+BB設定!$B$5*$F181)</f>
        <v>961.02167736893261</v>
      </c>
      <c r="I181" s="498">
        <f>IF($D181="","",$E181-BB設定!$B$5*$F181)</f>
        <v>905.21832263106762</v>
      </c>
      <c r="J181" s="498">
        <f>IF($D181="","",$E181-BB設定!$B$4*$F181)</f>
        <v>877.31664526213513</v>
      </c>
      <c r="K181" s="503">
        <f t="shared" si="22"/>
        <v>0.39588439570896045</v>
      </c>
      <c r="L181" s="502">
        <f t="shared" si="23"/>
        <v>11.960595579960774</v>
      </c>
      <c r="M181" s="502">
        <f>IF($D181="","",IFERROR(MIN(BB_帯幅!B181:AP181)*100,""))</f>
        <v>7.2158369345841686</v>
      </c>
      <c r="N181" s="497" t="str">
        <f>IF($L181="","",IF($L181&lt;=$M181*BB設定!$B$7,"スクイーズ★",IF($L181&lt;=$M181*1.3,"収縮","－")))</f>
        <v>－</v>
      </c>
      <c r="O181" s="497" t="str">
        <f>IF($D181="","",IF(AND(BB_帯幅!B181&gt;BB_帯幅!C181,BB_帯幅!C181&gt;BB_帯幅!D181),"拡大↑","縮小↓"))</f>
        <v>縮小↓</v>
      </c>
      <c r="P181" s="497" t="str">
        <f t="shared" si="24"/>
        <v>バンド内</v>
      </c>
      <c r="Q181" s="500">
        <f>IF($D181="","",IFERROR(100-100/(1+SUMPRODUCT((終値!E181:R181&gt;終値!F181:S181)*(終値!E181:R181-終値!F181:S181))/SUMPRODUCT((終値!E181:R181&lt;終値!F181:S181)*(終値!F181:S181-終値!E181:R181))),100))</f>
        <v>51.952770208901015</v>
      </c>
      <c r="R181" s="500">
        <f>IF($D181="","",IFERROR(100-100/(1+SUMPRODUCT((((高値!E181:R181+安値!E181:R181+終値!E181:R181)/3)&gt;((高値!F181:S181+安値!F181:S181+終値!F181:S181)/3))*((高値!E181:R181+安値!E181:R181+終値!E181:R181)/3)*出来高!E181:R181)/SUMPRODUCT((((高値!E181:R181+安値!E181:R181+終値!E181:R181)/3)&lt;((高値!F181:S181+安値!F181:S181+終値!F181:S181)/3))*((高値!E181:R181+安値!E181:R181+終値!E181:R181)/3)*出来高!E181:R181)),50))</f>
        <v>46.717067428670084</v>
      </c>
      <c r="S181" s="497" t="str">
        <f>IF($D181="","",IF(AND(終値!E181&lt;終値!O181,$Q181&gt;(IFERROR(100-100/(1+SUMPRODUCT((終値!O181:AB181&gt;終値!P181:AC181)*(終値!O181:AB181-終値!P181:AC181))/SUMPRODUCT((終値!O181:AB181&lt;終値!P181:AC181)*(終値!P181:AC181-終値!O181:AB181))),100))),"強気div▲",IF(AND(終値!E181&gt;終値!O181,$Q181&lt;(IFERROR(100-100/(1+SUMPRODUCT((終値!O181:AB181&gt;終値!P181:AC181)*(終値!O181:AB181-終値!P181:AC181))/SUMPRODUCT((終値!O181:AB181&lt;終値!P181:AC181)*(終値!P181:AC181-終値!O181:AB181))),100))),"弱気div▼","－")))</f>
        <v>－</v>
      </c>
      <c r="T181" s="497" t="str">
        <f t="shared" si="25"/>
        <v>－</v>
      </c>
      <c r="U181" s="497" t="str">
        <f>IF(終値!A181="","",BB_スイング!BT181)</f>
        <v>－</v>
      </c>
      <c r="V181" s="505">
        <f>IF($D181="","",IFERROR(出来高!E181/AVERAGE(出来高!E181:I181),""))</f>
        <v>0.91101901987997735</v>
      </c>
      <c r="W181" s="506" t="str">
        <f>IF($D181="","",IF(AND($D181&gt;$G181,$O181="拡大↑",OR($N181="スクイーズ★",$N181="収縮")),"◎スクイーズブレイク買",IF(AND($D181&gt;=$H181,$R181&gt;=BB設定!$B$10),"○順張り継続(walk)",IF(AND($S181="強気div▲",$D181&gt;$I181,LEFT($U181,4)&lt;&gt;"二番天井"),"○反発(ダイバ)買",IF($U181="二番底W▲","△二番底買(確)",IF($U181="二番底W形成","△二番底形成",IF(LEFT($U181,4)="二番天井","▼二番天井警戒",IF($D181&lt;$J181,"▼-2σ割れ危険",IF(AND($D181&gt;$E181,$K181&lt;0.6,$R181&gt;=50),"・押し目注目",IF($N181="スクイーズ★","☆スクイーズ監視","様子見"))))))))))</f>
        <v>様子見</v>
      </c>
      <c r="X181" s="501">
        <f t="shared" si="31"/>
        <v>0</v>
      </c>
      <c r="Y181" s="498">
        <f t="shared" si="26"/>
        <v>921.5</v>
      </c>
      <c r="Z181" s="498">
        <f t="shared" si="27"/>
        <v>961.02167736893261</v>
      </c>
      <c r="AA181" s="498">
        <f t="shared" si="28"/>
        <v>915.8</v>
      </c>
      <c r="AB181" s="498">
        <f t="shared" si="32"/>
        <v>988.92335473786511</v>
      </c>
      <c r="AC181" s="504">
        <f t="shared" si="29"/>
        <v>11.83</v>
      </c>
      <c r="AD181" s="498">
        <f>IF($D181="","",MIN(終値!E181:I181))</f>
        <v>915.8</v>
      </c>
      <c r="AE181" s="500">
        <f t="shared" si="30"/>
        <v>9.819E-2</v>
      </c>
    </row>
    <row r="182" spans="1:31">
      <c r="A182" s="497" t="str">
        <f>IF(終値!A182="","",HYPERLINK("https://kabutan.jp/stock/?code="&amp;終値!A182,"📈"))</f>
        <v>📈</v>
      </c>
      <c r="B182" s="497" t="str">
        <f>IF(終値!A182="","",終値!A182)</f>
        <v>8091</v>
      </c>
      <c r="C182" s="496" t="str">
        <f>IF(終値!A182="","",終値!B182)</f>
        <v>ニチモウ</v>
      </c>
      <c r="D182" s="498">
        <f>IF(終値!A182="","",終値!E182)</f>
        <v>2365</v>
      </c>
      <c r="E182" s="498">
        <f>IF($D182="","",AVERAGE(終値!E182:X182))</f>
        <v>2335.25</v>
      </c>
      <c r="F182" s="499">
        <f>IF($D182="","",STDEVP(終値!E182:X182))</f>
        <v>36.24206809772312</v>
      </c>
      <c r="G182" s="498">
        <f>IF($D182="","",$E182+BB設定!$B$4*$F182)</f>
        <v>2407.7341361954464</v>
      </c>
      <c r="H182" s="498">
        <f>IF($D182="","",$E182+BB設定!$B$5*$F182)</f>
        <v>2371.4920680977229</v>
      </c>
      <c r="I182" s="498">
        <f>IF($D182="","",$E182-BB設定!$B$5*$F182)</f>
        <v>2299.0079319022771</v>
      </c>
      <c r="J182" s="498">
        <f>IF($D182="","",$E182-BB設定!$B$4*$F182)</f>
        <v>2262.7658638045536</v>
      </c>
      <c r="K182" s="503">
        <f t="shared" si="22"/>
        <v>0.70521731761955508</v>
      </c>
      <c r="L182" s="502">
        <f t="shared" si="23"/>
        <v>6.2078266734136687</v>
      </c>
      <c r="M182" s="502">
        <f>IF($D182="","",IFERROR(MIN(BB_帯幅!B182:AP182)*100,""))</f>
        <v>3.7254706169205489</v>
      </c>
      <c r="N182" s="497" t="str">
        <f>IF($L182="","",IF($L182&lt;=$M182*BB設定!$B$7,"スクイーズ★",IF($L182&lt;=$M182*1.3,"収縮","－")))</f>
        <v>－</v>
      </c>
      <c r="O182" s="497" t="str">
        <f>IF($D182="","",IF(AND(BB_帯幅!B182&gt;BB_帯幅!C182,BB_帯幅!C182&gt;BB_帯幅!D182),"拡大↑","縮小↓"))</f>
        <v>縮小↓</v>
      </c>
      <c r="P182" s="497" t="str">
        <f t="shared" si="24"/>
        <v>バンド内</v>
      </c>
      <c r="Q182" s="500">
        <f>IF($D182="","",IFERROR(100-100/(1+SUMPRODUCT((終値!E182:R182&gt;終値!F182:S182)*(終値!E182:R182-終値!F182:S182))/SUMPRODUCT((終値!E182:R182&lt;終値!F182:S182)*(終値!F182:S182-終値!E182:R182))),100))</f>
        <v>61.990950226244344</v>
      </c>
      <c r="R182" s="500">
        <f>IF($D182="","",IFERROR(100-100/(1+SUMPRODUCT((((高値!E182:R182+安値!E182:R182+終値!E182:R182)/3)&gt;((高値!F182:S182+安値!F182:S182+終値!F182:S182)/3))*((高値!E182:R182+安値!E182:R182+終値!E182:R182)/3)*出来高!E182:R182)/SUMPRODUCT((((高値!E182:R182+安値!E182:R182+終値!E182:R182)/3)&lt;((高値!F182:S182+安値!F182:S182+終値!F182:S182)/3))*((高値!E182:R182+安値!E182:R182+終値!E182:R182)/3)*出来高!E182:R182)),50))</f>
        <v>68.852535899598806</v>
      </c>
      <c r="S182" s="497" t="str">
        <f>IF($D182="","",IF(AND(終値!E182&lt;終値!O182,$Q182&gt;(IFERROR(100-100/(1+SUMPRODUCT((終値!O182:AB182&gt;終値!P182:AC182)*(終値!O182:AB182-終値!P182:AC182))/SUMPRODUCT((終値!O182:AB182&lt;終値!P182:AC182)*(終値!P182:AC182-終値!O182:AB182))),100))),"強気div▲",IF(AND(終値!E182&gt;終値!O182,$Q182&lt;(IFERROR(100-100/(1+SUMPRODUCT((終値!O182:AB182&gt;終値!P182:AC182)*(終値!O182:AB182-終値!P182:AC182))/SUMPRODUCT((終値!O182:AB182&lt;終値!P182:AC182)*(終値!P182:AC182-終値!O182:AB182))),100))),"弱気div▼","－")))</f>
        <v>－</v>
      </c>
      <c r="T182" s="497" t="str">
        <f t="shared" si="25"/>
        <v>－</v>
      </c>
      <c r="U182" s="497" t="str">
        <f>IF(終値!A182="","",BB_スイング!BT182)</f>
        <v>二番底W▲</v>
      </c>
      <c r="V182" s="505">
        <f>IF($D182="","",IFERROR(出来高!E182/AVERAGE(出来高!E182:I182),""))</f>
        <v>0.64381270903010035</v>
      </c>
      <c r="W182" s="506" t="str">
        <f>IF($D182="","",IF(AND($D182&gt;$G182,$O182="拡大↑",OR($N182="スクイーズ★",$N182="収縮")),"◎スクイーズブレイク買",IF(AND($D182&gt;=$H182,$R182&gt;=BB設定!$B$10),"○順張り継続(walk)",IF(AND($S182="強気div▲",$D182&gt;$I182,LEFT($U182,4)&lt;&gt;"二番天井"),"○反発(ダイバ)買",IF($U182="二番底W▲","△二番底買(確)",IF($U182="二番底W形成","△二番底形成",IF(LEFT($U182,4)="二番天井","▼二番天井警戒",IF($D182&lt;$J182,"▼-2σ割れ危険",IF(AND($D182&gt;$E182,$K182&lt;0.6,$R182&gt;=50),"・押し目注目",IF($N182="スクイーズ★","☆スクイーズ監視","様子見"))))))))))</f>
        <v>△二番底買(確)</v>
      </c>
      <c r="X182" s="501">
        <f t="shared" si="31"/>
        <v>25</v>
      </c>
      <c r="Y182" s="498">
        <f t="shared" si="26"/>
        <v>2365</v>
      </c>
      <c r="Z182" s="498">
        <f t="shared" si="27"/>
        <v>2371.4920680977229</v>
      </c>
      <c r="AA182" s="498">
        <f t="shared" si="28"/>
        <v>2335.25</v>
      </c>
      <c r="AB182" s="498">
        <f t="shared" si="32"/>
        <v>2407.7341361954464</v>
      </c>
      <c r="AC182" s="504">
        <f t="shared" si="29"/>
        <v>1.44</v>
      </c>
      <c r="AD182" s="498">
        <f>IF($D182="","",MIN(終値!E182:I182))</f>
        <v>2336</v>
      </c>
      <c r="AE182" s="500">
        <f t="shared" si="30"/>
        <v>25.098179999999999</v>
      </c>
    </row>
    <row r="183" spans="1:31" ht="24">
      <c r="A183" s="497" t="str">
        <f>IF(終値!A183="","",HYPERLINK("https://kabutan.jp/stock/?code="&amp;終値!A183,"📈"))</f>
        <v>📈</v>
      </c>
      <c r="B183" s="497" t="str">
        <f>IF(終値!A183="","",終値!A183)</f>
        <v>6507</v>
      </c>
      <c r="C183" s="496" t="str">
        <f>IF(終値!A183="","",終値!B183)</f>
        <v>シンフォニアテクノロジー</v>
      </c>
      <c r="D183" s="498">
        <f>IF(終値!A183="","",終値!E183)</f>
        <v>14020</v>
      </c>
      <c r="E183" s="498">
        <f>IF($D183="","",AVERAGE(終値!E183:X183))</f>
        <v>13873</v>
      </c>
      <c r="F183" s="499">
        <f>IF($D183="","",STDEVP(終値!E183:X183))</f>
        <v>819.43944254593941</v>
      </c>
      <c r="G183" s="498">
        <f>IF($D183="","",$E183+BB設定!$B$4*$F183)</f>
        <v>15511.878885091879</v>
      </c>
      <c r="H183" s="498">
        <f>IF($D183="","",$E183+BB設定!$B$5*$F183)</f>
        <v>14692.43944254594</v>
      </c>
      <c r="I183" s="498">
        <f>IF($D183="","",$E183-BB設定!$B$5*$F183)</f>
        <v>13053.56055745406</v>
      </c>
      <c r="J183" s="498">
        <f>IF($D183="","",$E183-BB設定!$B$4*$F183)</f>
        <v>12234.121114908121</v>
      </c>
      <c r="K183" s="503">
        <f t="shared" si="22"/>
        <v>0.54484773137819731</v>
      </c>
      <c r="L183" s="502">
        <f t="shared" si="23"/>
        <v>23.626885101879608</v>
      </c>
      <c r="M183" s="502">
        <f>IF($D183="","",IFERROR(MIN(BB_帯幅!B183:AP183)*100,""))</f>
        <v>17.311817090684023</v>
      </c>
      <c r="N183" s="497" t="str">
        <f>IF($L183="","",IF($L183&lt;=$M183*BB設定!$B$7,"スクイーズ★",IF($L183&lt;=$M183*1.3,"収縮","－")))</f>
        <v>－</v>
      </c>
      <c r="O183" s="497" t="str">
        <f>IF($D183="","",IF(AND(BB_帯幅!B183&gt;BB_帯幅!C183,BB_帯幅!C183&gt;BB_帯幅!D183),"拡大↑","縮小↓"))</f>
        <v>縮小↓</v>
      </c>
      <c r="P183" s="497" t="str">
        <f t="shared" si="24"/>
        <v>バンド内</v>
      </c>
      <c r="Q183" s="500">
        <f>IF($D183="","",IFERROR(100-100/(1+SUMPRODUCT((終値!E183:R183&gt;終値!F183:S183)*(終値!E183:R183-終値!F183:S183))/SUMPRODUCT((終値!E183:R183&lt;終値!F183:S183)*(終値!F183:S183-終値!E183:R183))),100))</f>
        <v>47.650130548302876</v>
      </c>
      <c r="R183" s="500">
        <f>IF($D183="","",IFERROR(100-100/(1+SUMPRODUCT((((高値!E183:R183+安値!E183:R183+終値!E183:R183)/3)&gt;((高値!F183:S183+安値!F183:S183+終値!F183:S183)/3))*((高値!E183:R183+安値!E183:R183+終値!E183:R183)/3)*出来高!E183:R183)/SUMPRODUCT((((高値!E183:R183+安値!E183:R183+終値!E183:R183)/3)&lt;((高値!F183:S183+安値!F183:S183+終値!F183:S183)/3))*((高値!E183:R183+安値!E183:R183+終値!E183:R183)/3)*出来高!E183:R183)),50))</f>
        <v>62.527127604957514</v>
      </c>
      <c r="S183" s="497" t="str">
        <f>IF($D183="","",IF(AND(終値!E183&lt;終値!O183,$Q183&gt;(IFERROR(100-100/(1+SUMPRODUCT((終値!O183:AB183&gt;終値!P183:AC183)*(終値!O183:AB183-終値!P183:AC183))/SUMPRODUCT((終値!O183:AB183&lt;終値!P183:AC183)*(終値!P183:AC183-終値!O183:AB183))),100))),"強気div▲",IF(AND(終値!E183&gt;終値!O183,$Q183&lt;(IFERROR(100-100/(1+SUMPRODUCT((終値!O183:AB183&gt;終値!P183:AC183)*(終値!O183:AB183-終値!P183:AC183))/SUMPRODUCT((終値!O183:AB183&lt;終値!P183:AC183)*(終値!P183:AC183-終値!O183:AB183))),100))),"弱気div▼","－")))</f>
        <v>強気div▲</v>
      </c>
      <c r="T183" s="497" t="str">
        <f t="shared" si="25"/>
        <v>－</v>
      </c>
      <c r="U183" s="497" t="str">
        <f>IF(終値!A183="","",BB_スイング!BT183)</f>
        <v>－</v>
      </c>
      <c r="V183" s="505">
        <f>IF($D183="","",IFERROR(出来高!E183/AVERAGE(出来高!E183:I183),""))</f>
        <v>0.75528398277071018</v>
      </c>
      <c r="W183" s="506" t="str">
        <f>IF($D183="","",IF(AND($D183&gt;$G183,$O183="拡大↑",OR($N183="スクイーズ★",$N183="収縮")),"◎スクイーズブレイク買",IF(AND($D183&gt;=$H183,$R183&gt;=BB設定!$B$10),"○順張り継続(walk)",IF(AND($S183="強気div▲",$D183&gt;$I183,LEFT($U183,4)&lt;&gt;"二番天井"),"○反発(ダイバ)買",IF($U183="二番底W▲","△二番底買(確)",IF($U183="二番底W形成","△二番底形成",IF(LEFT($U183,4)="二番天井","▼二番天井警戒",IF($D183&lt;$J183,"▼-2σ割れ危険",IF(AND($D183&gt;$E183,$K183&lt;0.6,$R183&gt;=50),"・押し目注目",IF($N183="スクイーズ★","☆スクイーズ監視","様子見"))))))))))</f>
        <v>○反発(ダイバ)買</v>
      </c>
      <c r="X183" s="501">
        <f t="shared" si="31"/>
        <v>45</v>
      </c>
      <c r="Y183" s="498">
        <f t="shared" si="26"/>
        <v>14020</v>
      </c>
      <c r="Z183" s="498">
        <f t="shared" si="27"/>
        <v>14692.43944254594</v>
      </c>
      <c r="AA183" s="498">
        <f t="shared" si="28"/>
        <v>13873</v>
      </c>
      <c r="AB183" s="498">
        <f t="shared" si="32"/>
        <v>15511.878885091879</v>
      </c>
      <c r="AC183" s="504">
        <f t="shared" si="29"/>
        <v>10.15</v>
      </c>
      <c r="AD183" s="498">
        <f>IF($D183="","",MIN(終値!E183:I183))</f>
        <v>13330</v>
      </c>
      <c r="AE183" s="500">
        <f t="shared" si="30"/>
        <v>45.098170000000003</v>
      </c>
    </row>
    <row r="184" spans="1:31">
      <c r="A184" s="497" t="str">
        <f>IF(終値!A184="","",HYPERLINK("https://kabutan.jp/stock/?code="&amp;終値!A184,"📈"))</f>
        <v>📈</v>
      </c>
      <c r="B184" s="497" t="str">
        <f>IF(終値!A184="","",終値!A184)</f>
        <v>9022</v>
      </c>
      <c r="C184" s="496" t="str">
        <f>IF(終値!A184="","",終値!B184)</f>
        <v>東海旅客鉄道</v>
      </c>
      <c r="D184" s="498">
        <f>IF(終値!A184="","",終値!E184)</f>
        <v>3847</v>
      </c>
      <c r="E184" s="498">
        <f>IF($D184="","",AVERAGE(終値!E184:X184))</f>
        <v>3854.4</v>
      </c>
      <c r="F184" s="499">
        <f>IF($D184="","",STDEVP(終値!E184:X184))</f>
        <v>169.140888019426</v>
      </c>
      <c r="G184" s="498">
        <f>IF($D184="","",$E184+BB設定!$B$4*$F184)</f>
        <v>4192.6817760388521</v>
      </c>
      <c r="H184" s="498">
        <f>IF($D184="","",$E184+BB設定!$B$5*$F184)</f>
        <v>4023.5408880194259</v>
      </c>
      <c r="I184" s="498">
        <f>IF($D184="","",$E184-BB設定!$B$5*$F184)</f>
        <v>3685.2591119805743</v>
      </c>
      <c r="J184" s="498">
        <f>IF($D184="","",$E184-BB設定!$B$4*$F184)</f>
        <v>3516.118223961148</v>
      </c>
      <c r="K184" s="503">
        <f t="shared" si="22"/>
        <v>0.48906237266658109</v>
      </c>
      <c r="L184" s="502">
        <f t="shared" si="23"/>
        <v>17.553018681966172</v>
      </c>
      <c r="M184" s="502">
        <f>IF($D184="","",IFERROR(MIN(BB_帯幅!B184:AP184)*100,""))</f>
        <v>7.1350288847378778</v>
      </c>
      <c r="N184" s="497" t="str">
        <f>IF($L184="","",IF($L184&lt;=$M184*BB設定!$B$7,"スクイーズ★",IF($L184&lt;=$M184*1.3,"収縮","－")))</f>
        <v>－</v>
      </c>
      <c r="O184" s="497" t="str">
        <f>IF($D184="","",IF(AND(BB_帯幅!B184&gt;BB_帯幅!C184,BB_帯幅!C184&gt;BB_帯幅!D184),"拡大↑","縮小↓"))</f>
        <v>縮小↓</v>
      </c>
      <c r="P184" s="497" t="str">
        <f t="shared" si="24"/>
        <v>バンド内</v>
      </c>
      <c r="Q184" s="500">
        <f>IF($D184="","",IFERROR(100-100/(1+SUMPRODUCT((終値!E184:R184&gt;終値!F184:S184)*(終値!E184:R184-終値!F184:S184))/SUMPRODUCT((終値!E184:R184&lt;終値!F184:S184)*(終値!F184:S184-終値!E184:R184))),100))</f>
        <v>56.460674157303373</v>
      </c>
      <c r="R184" s="500">
        <f>IF($D184="","",IFERROR(100-100/(1+SUMPRODUCT((((高値!E184:R184+安値!E184:R184+終値!E184:R184)/3)&gt;((高値!F184:S184+安値!F184:S184+終値!F184:S184)/3))*((高値!E184:R184+安値!E184:R184+終値!E184:R184)/3)*出来高!E184:R184)/SUMPRODUCT((((高値!E184:R184+安値!E184:R184+終値!E184:R184)/3)&lt;((高値!F184:S184+安値!F184:S184+終値!F184:S184)/3))*((高値!E184:R184+安値!E184:R184+終値!E184:R184)/3)*出来高!E184:R184)),50))</f>
        <v>54.562974124895916</v>
      </c>
      <c r="S184" s="497" t="str">
        <f>IF($D184="","",IF(AND(終値!E184&lt;終値!O184,$Q184&gt;(IFERROR(100-100/(1+SUMPRODUCT((終値!O184:AB184&gt;終値!P184:AC184)*(終値!O184:AB184-終値!P184:AC184))/SUMPRODUCT((終値!O184:AB184&lt;終値!P184:AC184)*(終値!P184:AC184-終値!O184:AB184))),100))),"強気div▲",IF(AND(終値!E184&gt;終値!O184,$Q184&lt;(IFERROR(100-100/(1+SUMPRODUCT((終値!O184:AB184&gt;終値!P184:AC184)*(終値!O184:AB184-終値!P184:AC184))/SUMPRODUCT((終値!O184:AB184&lt;終値!P184:AC184)*(終値!P184:AC184-終値!O184:AB184))),100))),"弱気div▼","－")))</f>
        <v>弱気div▼</v>
      </c>
      <c r="T184" s="497" t="str">
        <f t="shared" si="25"/>
        <v>－</v>
      </c>
      <c r="U184" s="497" t="str">
        <f>IF(終値!A184="","",BB_スイング!BT184)</f>
        <v>－</v>
      </c>
      <c r="V184" s="505">
        <f>IF($D184="","",IFERROR(出来高!E184/AVERAGE(出来高!E184:I184),""))</f>
        <v>0.6305892674367598</v>
      </c>
      <c r="W184" s="506" t="str">
        <f>IF($D184="","",IF(AND($D184&gt;$G184,$O184="拡大↑",OR($N184="スクイーズ★",$N184="収縮")),"◎スクイーズブレイク買",IF(AND($D184&gt;=$H184,$R184&gt;=BB設定!$B$10),"○順張り継続(walk)",IF(AND($S184="強気div▲",$D184&gt;$I184,LEFT($U184,4)&lt;&gt;"二番天井"),"○反発(ダイバ)買",IF($U184="二番底W▲","△二番底買(確)",IF($U184="二番底W形成","△二番底形成",IF(LEFT($U184,4)="二番天井","▼二番天井警戒",IF($D184&lt;$J184,"▼-2σ割れ危険",IF(AND($D184&gt;$E184,$K184&lt;0.6,$R184&gt;=50),"・押し目注目",IF($N184="スクイーズ★","☆スクイーズ監視","様子見"))))))))))</f>
        <v>様子見</v>
      </c>
      <c r="X184" s="501">
        <f t="shared" si="31"/>
        <v>5</v>
      </c>
      <c r="Y184" s="498">
        <f t="shared" si="26"/>
        <v>3847</v>
      </c>
      <c r="Z184" s="498">
        <f t="shared" si="27"/>
        <v>4023.5408880194259</v>
      </c>
      <c r="AA184" s="498">
        <f t="shared" si="28"/>
        <v>3820</v>
      </c>
      <c r="AB184" s="498">
        <f t="shared" si="32"/>
        <v>4192.6817760388521</v>
      </c>
      <c r="AC184" s="504">
        <f t="shared" si="29"/>
        <v>12.8</v>
      </c>
      <c r="AD184" s="498">
        <f>IF($D184="","",MIN(終値!E184:I184))</f>
        <v>3820</v>
      </c>
      <c r="AE184" s="500">
        <f t="shared" si="30"/>
        <v>5.09816</v>
      </c>
    </row>
    <row r="185" spans="1:31" ht="24">
      <c r="A185" s="497" t="str">
        <f>IF(終値!A185="","",HYPERLINK("https://kabutan.jp/stock/?code="&amp;終値!A185,"📈"))</f>
        <v>📈</v>
      </c>
      <c r="B185" s="497" t="str">
        <f>IF(終値!A185="","",終値!A185)</f>
        <v>9536</v>
      </c>
      <c r="C185" s="496" t="str">
        <f>IF(終値!A185="","",終値!B185)</f>
        <v>西部ガスＨＬＤＧＳ</v>
      </c>
      <c r="D185" s="498">
        <f>IF(終値!A185="","",終値!E185)</f>
        <v>2359</v>
      </c>
      <c r="E185" s="498">
        <f>IF($D185="","",AVERAGE(終値!E185:X185))</f>
        <v>2350.85</v>
      </c>
      <c r="F185" s="499">
        <f>IF($D185="","",STDEVP(終値!E185:X185))</f>
        <v>30.098629536907492</v>
      </c>
      <c r="G185" s="498">
        <f>IF($D185="","",$E185+BB設定!$B$4*$F185)</f>
        <v>2411.047259073815</v>
      </c>
      <c r="H185" s="498">
        <f>IF($D185="","",$E185+BB設定!$B$5*$F185)</f>
        <v>2380.9486295369074</v>
      </c>
      <c r="I185" s="498">
        <f>IF($D185="","",$E185-BB設定!$B$5*$F185)</f>
        <v>2320.7513704630924</v>
      </c>
      <c r="J185" s="498">
        <f>IF($D185="","",$E185-BB設定!$B$4*$F185)</f>
        <v>2290.6527409261848</v>
      </c>
      <c r="K185" s="503">
        <f t="shared" si="22"/>
        <v>0.56769411203595166</v>
      </c>
      <c r="L185" s="502">
        <f t="shared" si="23"/>
        <v>5.1213185931739655</v>
      </c>
      <c r="M185" s="502">
        <f>IF($D185="","",IFERROR(MIN(BB_帯幅!B185:AP185)*100,""))</f>
        <v>3.0953976759303421</v>
      </c>
      <c r="N185" s="497" t="str">
        <f>IF($L185="","",IF($L185&lt;=$M185*BB設定!$B$7,"スクイーズ★",IF($L185&lt;=$M185*1.3,"収縮","－")))</f>
        <v>－</v>
      </c>
      <c r="O185" s="497" t="str">
        <f>IF($D185="","",IF(AND(BB_帯幅!B185&gt;BB_帯幅!C185,BB_帯幅!C185&gt;BB_帯幅!D185),"拡大↑","縮小↓"))</f>
        <v>縮小↓</v>
      </c>
      <c r="P185" s="497" t="str">
        <f t="shared" si="24"/>
        <v>バンド内</v>
      </c>
      <c r="Q185" s="500">
        <f>IF($D185="","",IFERROR(100-100/(1+SUMPRODUCT((終値!E185:R185&gt;終値!F185:S185)*(終値!E185:R185-終値!F185:S185))/SUMPRODUCT((終値!E185:R185&lt;終値!F185:S185)*(終値!F185:S185-終値!E185:R185))),100))</f>
        <v>55.890410958904113</v>
      </c>
      <c r="R185" s="500">
        <f>IF($D185="","",IFERROR(100-100/(1+SUMPRODUCT((((高値!E185:R185+安値!E185:R185+終値!E185:R185)/3)&gt;((高値!F185:S185+安値!F185:S185+終値!F185:S185)/3))*((高値!E185:R185+安値!E185:R185+終値!E185:R185)/3)*出来高!E185:R185)/SUMPRODUCT((((高値!E185:R185+安値!E185:R185+終値!E185:R185)/3)&lt;((高値!F185:S185+安値!F185:S185+終値!F185:S185)/3))*((高値!E185:R185+安値!E185:R185+終値!E185:R185)/3)*出来高!E185:R185)),50))</f>
        <v>54.842737143893807</v>
      </c>
      <c r="S185" s="497" t="str">
        <f>IF($D185="","",IF(AND(終値!E185&lt;終値!O185,$Q185&gt;(IFERROR(100-100/(1+SUMPRODUCT((終値!O185:AB185&gt;終値!P185:AC185)*(終値!O185:AB185-終値!P185:AC185))/SUMPRODUCT((終値!O185:AB185&lt;終値!P185:AC185)*(終値!P185:AC185-終値!O185:AB185))),100))),"強気div▲",IF(AND(終値!E185&gt;終値!O185,$Q185&lt;(IFERROR(100-100/(1+SUMPRODUCT((終値!O185:AB185&gt;終値!P185:AC185)*(終値!O185:AB185-終値!P185:AC185))/SUMPRODUCT((終値!O185:AB185&lt;終値!P185:AC185)*(終値!P185:AC185-終値!O185:AB185))),100))),"弱気div▼","－")))</f>
        <v>弱気div▼</v>
      </c>
      <c r="T185" s="497" t="str">
        <f t="shared" si="25"/>
        <v>－</v>
      </c>
      <c r="U185" s="497" t="str">
        <f>IF(終値!A185="","",BB_スイング!BT185)</f>
        <v>二番底W形成</v>
      </c>
      <c r="V185" s="505">
        <f>IF($D185="","",IFERROR(出来高!E185/AVERAGE(出来高!E185:I185),""))</f>
        <v>0.81914404049700873</v>
      </c>
      <c r="W185" s="506" t="str">
        <f>IF($D185="","",IF(AND($D185&gt;$G185,$O185="拡大↑",OR($N185="スクイーズ★",$N185="収縮")),"◎スクイーズブレイク買",IF(AND($D185&gt;=$H185,$R185&gt;=BB設定!$B$10),"○順張り継続(walk)",IF(AND($S185="強気div▲",$D185&gt;$I185,LEFT($U185,4)&lt;&gt;"二番天井"),"○反発(ダイバ)買",IF($U185="二番底W▲","△二番底買(確)",IF($U185="二番底W形成","△二番底形成",IF(LEFT($U185,4)="二番天井","▼二番天井警戒",IF($D185&lt;$J185,"▼-2σ割れ危険",IF(AND($D185&gt;$E185,$K185&lt;0.6,$R185&gt;=50),"・押し目注目",IF($N185="スクイーズ★","☆スクイーズ監視","様子見"))))))))))</f>
        <v>△二番底形成</v>
      </c>
      <c r="X185" s="501">
        <f t="shared" si="31"/>
        <v>20</v>
      </c>
      <c r="Y185" s="498">
        <f t="shared" si="26"/>
        <v>2359</v>
      </c>
      <c r="Z185" s="498">
        <f t="shared" si="27"/>
        <v>2380.9486295369074</v>
      </c>
      <c r="AA185" s="498">
        <f t="shared" si="28"/>
        <v>2350.85</v>
      </c>
      <c r="AB185" s="498">
        <f t="shared" si="32"/>
        <v>2411.047259073815</v>
      </c>
      <c r="AC185" s="504">
        <f t="shared" si="29"/>
        <v>6.39</v>
      </c>
      <c r="AD185" s="498">
        <f>IF($D185="","",MIN(終値!E185:I185))</f>
        <v>2333</v>
      </c>
      <c r="AE185" s="500">
        <f t="shared" si="30"/>
        <v>20.09815</v>
      </c>
    </row>
    <row r="186" spans="1:31">
      <c r="A186" s="497" t="str">
        <f>IF(終値!A186="","",HYPERLINK("https://kabutan.jp/stock/?code="&amp;終値!A186,"📈"))</f>
        <v>📈</v>
      </c>
      <c r="B186" s="497" t="str">
        <f>IF(終値!A186="","",終値!A186)</f>
        <v>9506</v>
      </c>
      <c r="C186" s="496" t="str">
        <f>IF(終値!A186="","",終値!B186)</f>
        <v>東北電力</v>
      </c>
      <c r="D186" s="498">
        <f>IF(終値!A186="","",終値!E186)</f>
        <v>1205</v>
      </c>
      <c r="E186" s="498">
        <f>IF($D186="","",AVERAGE(終値!E186:X186))</f>
        <v>1149.7750000000001</v>
      </c>
      <c r="F186" s="499">
        <f>IF($D186="","",STDEVP(終値!E186:X186))</f>
        <v>35.996345300599614</v>
      </c>
      <c r="G186" s="498">
        <f>IF($D186="","",$E186+BB設定!$B$4*$F186)</f>
        <v>1221.7676906011993</v>
      </c>
      <c r="H186" s="498">
        <f>IF($D186="","",$E186+BB設定!$B$5*$F186)</f>
        <v>1185.7713453005997</v>
      </c>
      <c r="I186" s="498">
        <f>IF($D186="","",$E186-BB設定!$B$5*$F186)</f>
        <v>1113.7786546994005</v>
      </c>
      <c r="J186" s="498">
        <f>IF($D186="","",$E186-BB設定!$B$4*$F186)</f>
        <v>1077.7823093988009</v>
      </c>
      <c r="K186" s="503">
        <f t="shared" si="22"/>
        <v>0.88354588180289506</v>
      </c>
      <c r="L186" s="502">
        <f t="shared" si="23"/>
        <v>12.522918066786845</v>
      </c>
      <c r="M186" s="502">
        <f>IF($D186="","",IFERROR(MIN(BB_帯幅!B186:AP186)*100,""))</f>
        <v>4.3052856579107468</v>
      </c>
      <c r="N186" s="497" t="str">
        <f>IF($L186="","",IF($L186&lt;=$M186*BB設定!$B$7,"スクイーズ★",IF($L186&lt;=$M186*1.3,"収縮","－")))</f>
        <v>－</v>
      </c>
      <c r="O186" s="497" t="str">
        <f>IF($D186="","",IF(AND(BB_帯幅!B186&gt;BB_帯幅!C186,BB_帯幅!C186&gt;BB_帯幅!D186),"拡大↑","縮小↓"))</f>
        <v>縮小↓</v>
      </c>
      <c r="P186" s="497" t="str">
        <f t="shared" si="24"/>
        <v>+1σ上</v>
      </c>
      <c r="Q186" s="500">
        <f>IF($D186="","",IFERROR(100-100/(1+SUMPRODUCT((終値!E186:R186&gt;終値!F186:S186)*(終値!E186:R186-終値!F186:S186))/SUMPRODUCT((終値!E186:R186&lt;終値!F186:S186)*(終値!F186:S186-終値!E186:R186))),100))</f>
        <v>71.220930232558146</v>
      </c>
      <c r="R186" s="500">
        <f>IF($D186="","",IFERROR(100-100/(1+SUMPRODUCT((((高値!E186:R186+安値!E186:R186+終値!E186:R186)/3)&gt;((高値!F186:S186+安値!F186:S186+終値!F186:S186)/3))*((高値!E186:R186+安値!E186:R186+終値!E186:R186)/3)*出来高!E186:R186)/SUMPRODUCT((((高値!E186:R186+安値!E186:R186+終値!E186:R186)/3)&lt;((高値!F186:S186+安値!F186:S186+終値!F186:S186)/3))*((高値!E186:R186+安値!E186:R186+終値!E186:R186)/3)*出来高!E186:R186)),50))</f>
        <v>41.610455260142245</v>
      </c>
      <c r="S186" s="497" t="str">
        <f>IF($D186="","",IF(AND(終値!E186&lt;終値!O186,$Q186&gt;(IFERROR(100-100/(1+SUMPRODUCT((終値!O186:AB186&gt;終値!P186:AC186)*(終値!O186:AB186-終値!P186:AC186))/SUMPRODUCT((終値!O186:AB186&lt;終値!P186:AC186)*(終値!P186:AC186-終値!O186:AB186))),100))),"強気div▲",IF(AND(終値!E186&gt;終値!O186,$Q186&lt;(IFERROR(100-100/(1+SUMPRODUCT((終値!O186:AB186&gt;終値!P186:AC186)*(終値!O186:AB186-終値!P186:AC186))/SUMPRODUCT((終値!O186:AB186&lt;終値!P186:AC186)*(終値!P186:AC186-終値!O186:AB186))),100))),"弱気div▼","－")))</f>
        <v>弱気div▼</v>
      </c>
      <c r="T186" s="497" t="str">
        <f t="shared" si="25"/>
        <v>上walk▲</v>
      </c>
      <c r="U186" s="497" t="str">
        <f>IF(終値!A186="","",BB_スイング!BT186)</f>
        <v>二番天井M形成</v>
      </c>
      <c r="V186" s="505">
        <f>IF($D186="","",IFERROR(出来高!E186/AVERAGE(出来高!E186:I186),""))</f>
        <v>0.93223043778924408</v>
      </c>
      <c r="W186" s="506" t="str">
        <f>IF($D186="","",IF(AND($D186&gt;$G186,$O186="拡大↑",OR($N186="スクイーズ★",$N186="収縮")),"◎スクイーズブレイク買",IF(AND($D186&gt;=$H186,$R186&gt;=BB設定!$B$10),"○順張り継続(walk)",IF(AND($S186="強気div▲",$D186&gt;$I186,LEFT($U186,4)&lt;&gt;"二番天井"),"○反発(ダイバ)買",IF($U186="二番底W▲","△二番底買(確)",IF($U186="二番底W形成","△二番底形成",IF(LEFT($U186,4)="二番天井","▼二番天井警戒",IF($D186&lt;$J186,"▼-2σ割れ危険",IF(AND($D186&gt;$E186,$K186&lt;0.6,$R186&gt;=50),"・押し目注目",IF($N186="スクイーズ★","☆スクイーズ監視","様子見"))))))))))</f>
        <v>▼二番天井警戒</v>
      </c>
      <c r="X186" s="501">
        <f t="shared" si="31"/>
        <v>5</v>
      </c>
      <c r="Y186" s="498">
        <f t="shared" si="26"/>
        <v>1205</v>
      </c>
      <c r="Z186" s="498">
        <f t="shared" si="27"/>
        <v>1185.7713453005997</v>
      </c>
      <c r="AA186" s="498">
        <f t="shared" si="28"/>
        <v>1149.7750000000001</v>
      </c>
      <c r="AB186" s="498">
        <f t="shared" si="32"/>
        <v>1221.7676906011993</v>
      </c>
      <c r="AC186" s="504">
        <f t="shared" si="29"/>
        <v>0.3</v>
      </c>
      <c r="AD186" s="498">
        <f>IF($D186="","",MIN(終値!E186:I186))</f>
        <v>1180.5</v>
      </c>
      <c r="AE186" s="500">
        <f t="shared" si="30"/>
        <v>5.0981399999999999</v>
      </c>
    </row>
    <row r="187" spans="1:31" ht="24">
      <c r="A187" s="497" t="str">
        <f>IF(終値!A187="","",HYPERLINK("https://kabutan.jp/stock/?code="&amp;終値!A187,"📈"))</f>
        <v>📈</v>
      </c>
      <c r="B187" s="497" t="str">
        <f>IF(終値!A187="","",終値!A187)</f>
        <v>2127</v>
      </c>
      <c r="C187" s="496" t="str">
        <f>IF(終値!A187="","",終値!B187)</f>
        <v>日本Ｍ＆Ａセンターホールデ</v>
      </c>
      <c r="D187" s="498">
        <f>IF(終値!A187="","",終値!E187)</f>
        <v>639</v>
      </c>
      <c r="E187" s="498">
        <f>IF($D187="","",AVERAGE(終値!E187:X187))</f>
        <v>666.96</v>
      </c>
      <c r="F187" s="499">
        <f>IF($D187="","",STDEVP(終値!E187:X187))</f>
        <v>19.459943473710293</v>
      </c>
      <c r="G187" s="498">
        <f>IF($D187="","",$E187+BB設定!$B$4*$F187)</f>
        <v>705.87988694742057</v>
      </c>
      <c r="H187" s="498">
        <f>IF($D187="","",$E187+BB設定!$B$5*$F187)</f>
        <v>686.4199434737103</v>
      </c>
      <c r="I187" s="498">
        <f>IF($D187="","",$E187-BB設定!$B$5*$F187)</f>
        <v>647.50005652628977</v>
      </c>
      <c r="J187" s="498">
        <f>IF($D187="","",$E187-BB設定!$B$4*$F187)</f>
        <v>628.0401130525795</v>
      </c>
      <c r="K187" s="503">
        <f t="shared" si="22"/>
        <v>0.14080060101699346</v>
      </c>
      <c r="L187" s="502">
        <f t="shared" si="23"/>
        <v>11.670830918621967</v>
      </c>
      <c r="M187" s="502">
        <f>IF($D187="","",IFERROR(MIN(BB_帯幅!B187:AP187)*100,""))</f>
        <v>5.8660487154233047</v>
      </c>
      <c r="N187" s="497" t="str">
        <f>IF($L187="","",IF($L187&lt;=$M187*BB設定!$B$7,"スクイーズ★",IF($L187&lt;=$M187*1.3,"収縮","－")))</f>
        <v>－</v>
      </c>
      <c r="O187" s="497" t="str">
        <f>IF($D187="","",IF(AND(BB_帯幅!B187&gt;BB_帯幅!C187,BB_帯幅!C187&gt;BB_帯幅!D187),"拡大↑","縮小↓"))</f>
        <v>拡大↑</v>
      </c>
      <c r="P187" s="497" t="str">
        <f t="shared" si="24"/>
        <v>-1σ下</v>
      </c>
      <c r="Q187" s="500">
        <f>IF($D187="","",IFERROR(100-100/(1+SUMPRODUCT((終値!E187:R187&gt;終値!F187:S187)*(終値!E187:R187-終値!F187:S187))/SUMPRODUCT((終値!E187:R187&lt;終値!F187:S187)*(終値!F187:S187-終値!E187:R187))),100))</f>
        <v>37.724982001439855</v>
      </c>
      <c r="R187" s="500">
        <f>IF($D187="","",IFERROR(100-100/(1+SUMPRODUCT((((高値!E187:R187+安値!E187:R187+終値!E187:R187)/3)&gt;((高値!F187:S187+安値!F187:S187+終値!F187:S187)/3))*((高値!E187:R187+安値!E187:R187+終値!E187:R187)/3)*出来高!E187:R187)/SUMPRODUCT((((高値!E187:R187+安値!E187:R187+終値!E187:R187)/3)&lt;((高値!F187:S187+安値!F187:S187+終値!F187:S187)/3))*((高値!E187:R187+安値!E187:R187+終値!E187:R187)/3)*出来高!E187:R187)),50))</f>
        <v>53.712175007502019</v>
      </c>
      <c r="S187" s="497" t="str">
        <f>IF($D187="","",IF(AND(終値!E187&lt;終値!O187,$Q187&gt;(IFERROR(100-100/(1+SUMPRODUCT((終値!O187:AB187&gt;終値!P187:AC187)*(終値!O187:AB187-終値!P187:AC187))/SUMPRODUCT((終値!O187:AB187&lt;終値!P187:AC187)*(終値!P187:AC187-終値!O187:AB187))),100))),"強気div▲",IF(AND(終値!E187&gt;終値!O187,$Q187&lt;(IFERROR(100-100/(1+SUMPRODUCT((終値!O187:AB187&gt;終値!P187:AC187)*(終値!O187:AB187-終値!P187:AC187))/SUMPRODUCT((終値!O187:AB187&lt;終値!P187:AC187)*(終値!P187:AC187-終値!O187:AB187))),100))),"弱気div▼","－")))</f>
        <v>－</v>
      </c>
      <c r="T187" s="497" t="str">
        <f t="shared" si="25"/>
        <v>下walk▼</v>
      </c>
      <c r="U187" s="497" t="str">
        <f>IF(終値!A187="","",BB_スイング!BT187)</f>
        <v>－</v>
      </c>
      <c r="V187" s="505">
        <f>IF($D187="","",IFERROR(出来高!E187/AVERAGE(出来高!E187:I187),""))</f>
        <v>0.38321976549588394</v>
      </c>
      <c r="W187" s="506" t="str">
        <f>IF($D187="","",IF(AND($D187&gt;$G187,$O187="拡大↑",OR($N187="スクイーズ★",$N187="収縮")),"◎スクイーズブレイク買",IF(AND($D187&gt;=$H187,$R187&gt;=BB設定!$B$10),"○順張り継続(walk)",IF(AND($S187="強気div▲",$D187&gt;$I187,LEFT($U187,4)&lt;&gt;"二番天井"),"○反発(ダイバ)買",IF($U187="二番底W▲","△二番底買(確)",IF($U187="二番底W形成","△二番底形成",IF(LEFT($U187,4)="二番天井","▼二番天井警戒",IF($D187&lt;$J187,"▼-2σ割れ危険",IF(AND($D187&gt;$E187,$K187&lt;0.6,$R187&gt;=50),"・押し目注目",IF($N187="スクイーズ★","☆スクイーズ監視","様子見"))))))))))</f>
        <v>様子見</v>
      </c>
      <c r="X187" s="501">
        <f t="shared" si="31"/>
        <v>0</v>
      </c>
      <c r="Y187" s="498">
        <f t="shared" si="26"/>
        <v>639</v>
      </c>
      <c r="Z187" s="498">
        <f t="shared" si="27"/>
        <v>686.4199434737103</v>
      </c>
      <c r="AA187" s="498">
        <f t="shared" si="28"/>
        <v>635.20000000000005</v>
      </c>
      <c r="AB187" s="498">
        <f t="shared" si="32"/>
        <v>705.87988694742057</v>
      </c>
      <c r="AC187" s="504">
        <f t="shared" si="29"/>
        <v>17.600000000000001</v>
      </c>
      <c r="AD187" s="498">
        <f>IF($D187="","",MIN(終値!E187:I187))</f>
        <v>635.20000000000005</v>
      </c>
      <c r="AE187" s="500">
        <f t="shared" si="30"/>
        <v>9.8129999999999995E-2</v>
      </c>
    </row>
    <row r="188" spans="1:31">
      <c r="A188" s="497" t="str">
        <f>IF(終値!A188="","",HYPERLINK("https://kabutan.jp/stock/?code="&amp;終値!A188,"📈"))</f>
        <v>📈</v>
      </c>
      <c r="B188" s="497" t="str">
        <f>IF(終値!A188="","",終値!A188)</f>
        <v>6753</v>
      </c>
      <c r="C188" s="496" t="str">
        <f>IF(終値!A188="","",終値!B188)</f>
        <v>シャープ</v>
      </c>
      <c r="D188" s="498">
        <f>IF(終値!A188="","",終値!E188)</f>
        <v>634.9</v>
      </c>
      <c r="E188" s="498">
        <f>IF($D188="","",AVERAGE(終値!E188:X188))</f>
        <v>626.12</v>
      </c>
      <c r="F188" s="499">
        <f>IF($D188="","",STDEVP(終値!E188:X188))</f>
        <v>14.741458543848365</v>
      </c>
      <c r="G188" s="498">
        <f>IF($D188="","",$E188+BB設定!$B$4*$F188)</f>
        <v>655.60291708769671</v>
      </c>
      <c r="H188" s="498">
        <f>IF($D188="","",$E188+BB設定!$B$5*$F188)</f>
        <v>640.86145854384836</v>
      </c>
      <c r="I188" s="498">
        <f>IF($D188="","",$E188-BB設定!$B$5*$F188)</f>
        <v>611.37854145615165</v>
      </c>
      <c r="J188" s="498">
        <f>IF($D188="","",$E188-BB設定!$B$4*$F188)</f>
        <v>596.6370829123033</v>
      </c>
      <c r="K188" s="503">
        <f t="shared" si="22"/>
        <v>0.64889978447322449</v>
      </c>
      <c r="L188" s="502">
        <f t="shared" si="23"/>
        <v>9.4176570266711508</v>
      </c>
      <c r="M188" s="502">
        <f>IF($D188="","",IFERROR(MIN(BB_帯幅!B188:AP188)*100,""))</f>
        <v>9.2015349073218768</v>
      </c>
      <c r="N188" s="497" t="str">
        <f>IF($L188="","",IF($L188&lt;=$M188*BB設定!$B$7,"スクイーズ★",IF($L188&lt;=$M188*1.3,"収縮","－")))</f>
        <v>スクイーズ★</v>
      </c>
      <c r="O188" s="497" t="str">
        <f>IF($D188="","",IF(AND(BB_帯幅!B188&gt;BB_帯幅!C188,BB_帯幅!C188&gt;BB_帯幅!D188),"拡大↑","縮小↓"))</f>
        <v>縮小↓</v>
      </c>
      <c r="P188" s="497" t="str">
        <f t="shared" si="24"/>
        <v>バンド内</v>
      </c>
      <c r="Q188" s="500">
        <f>IF($D188="","",IFERROR(100-100/(1+SUMPRODUCT((終値!E188:R188&gt;終値!F188:S188)*(終値!E188:R188-終値!F188:S188))/SUMPRODUCT((終値!E188:R188&lt;終値!F188:S188)*(終値!F188:S188-終値!E188:R188))),100))</f>
        <v>50.284495021337115</v>
      </c>
      <c r="R188" s="500">
        <f>IF($D188="","",IFERROR(100-100/(1+SUMPRODUCT((((高値!E188:R188+安値!E188:R188+終値!E188:R188)/3)&gt;((高値!F188:S188+安値!F188:S188+終値!F188:S188)/3))*((高値!E188:R188+安値!E188:R188+終値!E188:R188)/3)*出来高!E188:R188)/SUMPRODUCT((((高値!E188:R188+安値!E188:R188+終値!E188:R188)/3)&lt;((高値!F188:S188+安値!F188:S188+終値!F188:S188)/3))*((高値!E188:R188+安値!E188:R188+終値!E188:R188)/3)*出来高!E188:R188)),50))</f>
        <v>53.72996080086854</v>
      </c>
      <c r="S188" s="497" t="str">
        <f>IF($D188="","",IF(AND(終値!E188&lt;終値!O188,$Q188&gt;(IFERROR(100-100/(1+SUMPRODUCT((終値!O188:AB188&gt;終値!P188:AC188)*(終値!O188:AB188-終値!P188:AC188))/SUMPRODUCT((終値!O188:AB188&lt;終値!P188:AC188)*(終値!P188:AC188-終値!O188:AB188))),100))),"強気div▲",IF(AND(終値!E188&gt;終値!O188,$Q188&lt;(IFERROR(100-100/(1+SUMPRODUCT((終値!O188:AB188&gt;終値!P188:AC188)*(終値!O188:AB188-終値!P188:AC188))/SUMPRODUCT((終値!O188:AB188&lt;終値!P188:AC188)*(終値!P188:AC188-終値!O188:AB188))),100))),"弱気div▼","－")))</f>
        <v>－</v>
      </c>
      <c r="T188" s="497" t="str">
        <f t="shared" si="25"/>
        <v>－</v>
      </c>
      <c r="U188" s="497" t="str">
        <f>IF(終値!A188="","",BB_スイング!BT188)</f>
        <v>二番底W▲</v>
      </c>
      <c r="V188" s="505">
        <f>IF($D188="","",IFERROR(出来高!E188/AVERAGE(出来高!E188:I188),""))</f>
        <v>0.95831213508733681</v>
      </c>
      <c r="W188" s="506" t="str">
        <f>IF($D188="","",IF(AND($D188&gt;$G188,$O188="拡大↑",OR($N188="スクイーズ★",$N188="収縮")),"◎スクイーズブレイク買",IF(AND($D188&gt;=$H188,$R188&gt;=BB設定!$B$10),"○順張り継続(walk)",IF(AND($S188="強気div▲",$D188&gt;$I188,LEFT($U188,4)&lt;&gt;"二番天井"),"○反発(ダイバ)買",IF($U188="二番底W▲","△二番底買(確)",IF($U188="二番底W形成","△二番底形成",IF(LEFT($U188,4)="二番天井","▼二番天井警戒",IF($D188&lt;$J188,"▼-2σ割れ危険",IF(AND($D188&gt;$E188,$K188&lt;0.6,$R188&gt;=50),"・押し目注目",IF($N188="スクイーズ★","☆スクイーズ監視","様子見"))))))))))</f>
        <v>△二番底買(確)</v>
      </c>
      <c r="X188" s="501">
        <f t="shared" si="31"/>
        <v>40</v>
      </c>
      <c r="Y188" s="498">
        <f t="shared" si="26"/>
        <v>634.9</v>
      </c>
      <c r="Z188" s="498">
        <f t="shared" si="27"/>
        <v>640.86145854384836</v>
      </c>
      <c r="AA188" s="498">
        <f t="shared" si="28"/>
        <v>626.12</v>
      </c>
      <c r="AB188" s="498">
        <f t="shared" si="32"/>
        <v>655.60291708769671</v>
      </c>
      <c r="AC188" s="504">
        <f t="shared" si="29"/>
        <v>2.36</v>
      </c>
      <c r="AD188" s="498">
        <f>IF($D188="","",MIN(終値!E188:I188))</f>
        <v>617.70000000000005</v>
      </c>
      <c r="AE188" s="500">
        <f t="shared" si="30"/>
        <v>40.098120000000002</v>
      </c>
    </row>
    <row r="189" spans="1:31" ht="24">
      <c r="A189" s="497" t="str">
        <f>IF(終値!A189="","",HYPERLINK("https://kabutan.jp/stock/?code="&amp;終値!A189,"📈"))</f>
        <v>📈</v>
      </c>
      <c r="B189" s="497" t="str">
        <f>IF(終値!A189="","",終値!A189)</f>
        <v>9064</v>
      </c>
      <c r="C189" s="496" t="str">
        <f>IF(終値!A189="","",終値!B189)</f>
        <v>ヤマトホールディングス</v>
      </c>
      <c r="D189" s="498">
        <f>IF(終値!A189="","",終値!E189)</f>
        <v>1892.5</v>
      </c>
      <c r="E189" s="498">
        <f>IF($D189="","",AVERAGE(終値!E189:X189))</f>
        <v>2007.875</v>
      </c>
      <c r="F189" s="499">
        <f>IF($D189="","",STDEVP(終値!E189:X189))</f>
        <v>79.205251562001877</v>
      </c>
      <c r="G189" s="498">
        <f>IF($D189="","",$E189+BB設定!$B$4*$F189)</f>
        <v>2166.2855031240038</v>
      </c>
      <c r="H189" s="498">
        <f>IF($D189="","",$E189+BB設定!$B$5*$F189)</f>
        <v>2087.0802515620016</v>
      </c>
      <c r="I189" s="498">
        <f>IF($D189="","",$E189-BB設定!$B$5*$F189)</f>
        <v>1928.6697484379981</v>
      </c>
      <c r="J189" s="498">
        <f>IF($D189="","",$E189-BB設定!$B$4*$F189)</f>
        <v>1849.4644968759962</v>
      </c>
      <c r="K189" s="503">
        <f t="shared" si="22"/>
        <v>0.13583538425578875</v>
      </c>
      <c r="L189" s="502">
        <f t="shared" si="23"/>
        <v>15.778920811704289</v>
      </c>
      <c r="M189" s="502">
        <f>IF($D189="","",IFERROR(MIN(BB_帯幅!B189:AP189)*100,""))</f>
        <v>3.7481397834305792</v>
      </c>
      <c r="N189" s="497" t="str">
        <f>IF($L189="","",IF($L189&lt;=$M189*BB設定!$B$7,"スクイーズ★",IF($L189&lt;=$M189*1.3,"収縮","－")))</f>
        <v>－</v>
      </c>
      <c r="O189" s="497" t="str">
        <f>IF($D189="","",IF(AND(BB_帯幅!B189&gt;BB_帯幅!C189,BB_帯幅!C189&gt;BB_帯幅!D189),"拡大↑","縮小↓"))</f>
        <v>拡大↑</v>
      </c>
      <c r="P189" s="497" t="str">
        <f t="shared" si="24"/>
        <v>-1σ下</v>
      </c>
      <c r="Q189" s="500">
        <f>IF($D189="","",IFERROR(100-100/(1+SUMPRODUCT((終値!E189:R189&gt;終値!F189:S189)*(終値!E189:R189-終値!F189:S189))/SUMPRODUCT((終値!E189:R189&lt;終値!F189:S189)*(終値!F189:S189-終値!E189:R189))),100))</f>
        <v>42.937324602432177</v>
      </c>
      <c r="R189" s="500">
        <f>IF($D189="","",IFERROR(100-100/(1+SUMPRODUCT((((高値!E189:R189+安値!E189:R189+終値!E189:R189)/3)&gt;((高値!F189:S189+安値!F189:S189+終値!F189:S189)/3))*((高値!E189:R189+安値!E189:R189+終値!E189:R189)/3)*出来高!E189:R189)/SUMPRODUCT((((高値!E189:R189+安値!E189:R189+終値!E189:R189)/3)&lt;((高値!F189:S189+安値!F189:S189+終値!F189:S189)/3))*((高値!E189:R189+安値!E189:R189+終値!E189:R189)/3)*出来高!E189:R189)),50))</f>
        <v>46.601398440036469</v>
      </c>
      <c r="S189" s="497" t="str">
        <f>IF($D189="","",IF(AND(終値!E189&lt;終値!O189,$Q189&gt;(IFERROR(100-100/(1+SUMPRODUCT((終値!O189:AB189&gt;終値!P189:AC189)*(終値!O189:AB189-終値!P189:AC189))/SUMPRODUCT((終値!O189:AB189&lt;終値!P189:AC189)*(終値!P189:AC189-終値!O189:AB189))),100))),"強気div▲",IF(AND(終値!E189&gt;終値!O189,$Q189&lt;(IFERROR(100-100/(1+SUMPRODUCT((終値!O189:AB189&gt;終値!P189:AC189)*(終値!O189:AB189-終値!P189:AC189))/SUMPRODUCT((終値!O189:AB189&lt;終値!P189:AC189)*(終値!P189:AC189-終値!O189:AB189))),100))),"弱気div▼","－")))</f>
        <v>－</v>
      </c>
      <c r="T189" s="497" t="str">
        <f t="shared" si="25"/>
        <v>下walk▼</v>
      </c>
      <c r="U189" s="497" t="str">
        <f>IF(終値!A189="","",BB_スイング!BT189)</f>
        <v>－</v>
      </c>
      <c r="V189" s="505">
        <f>IF($D189="","",IFERROR(出来高!E189/AVERAGE(出来高!E189:I189),""))</f>
        <v>1.1747704537420101</v>
      </c>
      <c r="W189" s="506" t="str">
        <f>IF($D189="","",IF(AND($D189&gt;$G189,$O189="拡大↑",OR($N189="スクイーズ★",$N189="収縮")),"◎スクイーズブレイク買",IF(AND($D189&gt;=$H189,$R189&gt;=BB設定!$B$10),"○順張り継続(walk)",IF(AND($S189="強気div▲",$D189&gt;$I189,LEFT($U189,4)&lt;&gt;"二番天井"),"○反発(ダイバ)買",IF($U189="二番底W▲","△二番底買(確)",IF($U189="二番底W形成","△二番底形成",IF(LEFT($U189,4)="二番天井","▼二番天井警戒",IF($D189&lt;$J189,"▼-2σ割れ危険",IF(AND($D189&gt;$E189,$K189&lt;0.6,$R189&gt;=50),"・押し目注目",IF($N189="スクイーズ★","☆スクイーズ監視","様子見"))))))))))</f>
        <v>様子見</v>
      </c>
      <c r="X189" s="501">
        <f t="shared" si="31"/>
        <v>0</v>
      </c>
      <c r="Y189" s="498">
        <f t="shared" si="26"/>
        <v>1892.5</v>
      </c>
      <c r="Z189" s="498">
        <f t="shared" si="27"/>
        <v>2087.0802515620016</v>
      </c>
      <c r="AA189" s="498">
        <f t="shared" si="28"/>
        <v>1880</v>
      </c>
      <c r="AB189" s="498">
        <f t="shared" si="32"/>
        <v>2166.2855031240038</v>
      </c>
      <c r="AC189" s="504">
        <f t="shared" si="29"/>
        <v>20</v>
      </c>
      <c r="AD189" s="498">
        <f>IF($D189="","",MIN(終値!E189:I189))</f>
        <v>1880</v>
      </c>
      <c r="AE189" s="500">
        <f t="shared" si="30"/>
        <v>9.8110000000000003E-2</v>
      </c>
    </row>
    <row r="190" spans="1:31">
      <c r="A190" s="497" t="str">
        <f>IF(終値!A190="","",HYPERLINK("https://kabutan.jp/stock/?code="&amp;終値!A190,"📈"))</f>
        <v>📈</v>
      </c>
      <c r="B190" s="497" t="str">
        <f>IF(終値!A190="","",終値!A190)</f>
        <v>7181</v>
      </c>
      <c r="C190" s="496" t="str">
        <f>IF(終値!A190="","",終値!B190)</f>
        <v>かんぽ生命保険</v>
      </c>
      <c r="D190" s="498">
        <f>IF(終値!A190="","",終値!E190)</f>
        <v>1750.5</v>
      </c>
      <c r="E190" s="498">
        <f>IF($D190="","",AVERAGE(終値!E190:X190))</f>
        <v>1708.15</v>
      </c>
      <c r="F190" s="499">
        <f>IF($D190="","",STDEVP(終値!E190:X190))</f>
        <v>58.432888855506711</v>
      </c>
      <c r="G190" s="498">
        <f>IF($D190="","",$E190+BB設定!$B$4*$F190)</f>
        <v>1825.0157777110135</v>
      </c>
      <c r="H190" s="498">
        <f>IF($D190="","",$E190+BB設定!$B$5*$F190)</f>
        <v>1766.5828888555068</v>
      </c>
      <c r="I190" s="498">
        <f>IF($D190="","",$E190-BB設定!$B$5*$F190)</f>
        <v>1649.7171111444934</v>
      </c>
      <c r="J190" s="498">
        <f>IF($D190="","",$E190-BB設定!$B$4*$F190)</f>
        <v>1591.2842222889867</v>
      </c>
      <c r="K190" s="503">
        <f t="shared" si="22"/>
        <v>0.68119076785987476</v>
      </c>
      <c r="L190" s="502">
        <f t="shared" si="23"/>
        <v>13.683315600036691</v>
      </c>
      <c r="M190" s="502">
        <f>IF($D190="","",IFERROR(MIN(BB_帯幅!B190:AP190)*100,""))</f>
        <v>9.7557356940415332</v>
      </c>
      <c r="N190" s="497" t="str">
        <f>IF($L190="","",IF($L190&lt;=$M190*BB設定!$B$7,"スクイーズ★",IF($L190&lt;=$M190*1.3,"収縮","－")))</f>
        <v>－</v>
      </c>
      <c r="O190" s="497" t="str">
        <f>IF($D190="","",IF(AND(BB_帯幅!B190&gt;BB_帯幅!C190,BB_帯幅!C190&gt;BB_帯幅!D190),"拡大↑","縮小↓"))</f>
        <v>縮小↓</v>
      </c>
      <c r="P190" s="497" t="str">
        <f t="shared" si="24"/>
        <v>バンド内</v>
      </c>
      <c r="Q190" s="500">
        <f>IF($D190="","",IFERROR(100-100/(1+SUMPRODUCT((終値!E190:R190&gt;終値!F190:S190)*(終値!E190:R190-終値!F190:S190))/SUMPRODUCT((終値!E190:R190&lt;終値!F190:S190)*(終値!F190:S190-終値!E190:R190))),100))</f>
        <v>59.728033472803347</v>
      </c>
      <c r="R190" s="500">
        <f>IF($D190="","",IFERROR(100-100/(1+SUMPRODUCT((((高値!E190:R190+安値!E190:R190+終値!E190:R190)/3)&gt;((高値!F190:S190+安値!F190:S190+終値!F190:S190)/3))*((高値!E190:R190+安値!E190:R190+終値!E190:R190)/3)*出来高!E190:R190)/SUMPRODUCT((((高値!E190:R190+安値!E190:R190+終値!E190:R190)/3)&lt;((高値!F190:S190+安値!F190:S190+終値!F190:S190)/3))*((高値!E190:R190+安値!E190:R190+終値!E190:R190)/3)*出来高!E190:R190)),50))</f>
        <v>64.473610316914161</v>
      </c>
      <c r="S190" s="497" t="str">
        <f>IF($D190="","",IF(AND(終値!E190&lt;終値!O190,$Q190&gt;(IFERROR(100-100/(1+SUMPRODUCT((終値!O190:AB190&gt;終値!P190:AC190)*(終値!O190:AB190-終値!P190:AC190))/SUMPRODUCT((終値!O190:AB190&lt;終値!P190:AC190)*(終値!P190:AC190-終値!O190:AB190))),100))),"強気div▲",IF(AND(終値!E190&gt;終値!O190,$Q190&lt;(IFERROR(100-100/(1+SUMPRODUCT((終値!O190:AB190&gt;終値!P190:AC190)*(終値!O190:AB190-終値!P190:AC190))/SUMPRODUCT((終値!O190:AB190&lt;終値!P190:AC190)*(終値!P190:AC190-終値!O190:AB190))),100))),"弱気div▼","－")))</f>
        <v>弱気div▼</v>
      </c>
      <c r="T190" s="497" t="str">
        <f t="shared" si="25"/>
        <v>－</v>
      </c>
      <c r="U190" s="497" t="str">
        <f>IF(終値!A190="","",BB_スイング!BT190)</f>
        <v>二番底W形成</v>
      </c>
      <c r="V190" s="505">
        <f>IF($D190="","",IFERROR(出来高!E190/AVERAGE(出来高!E190:I190),""))</f>
        <v>0.88716344437555195</v>
      </c>
      <c r="W190" s="506" t="str">
        <f>IF($D190="","",IF(AND($D190&gt;$G190,$O190="拡大↑",OR($N190="スクイーズ★",$N190="収縮")),"◎スクイーズブレイク買",IF(AND($D190&gt;=$H190,$R190&gt;=BB設定!$B$10),"○順張り継続(walk)",IF(AND($S190="強気div▲",$D190&gt;$I190,LEFT($U190,4)&lt;&gt;"二番天井"),"○反発(ダイバ)買",IF($U190="二番底W▲","△二番底買(確)",IF($U190="二番底W形成","△二番底形成",IF(LEFT($U190,4)="二番天井","▼二番天井警戒",IF($D190&lt;$J190,"▼-2σ割れ危険",IF(AND($D190&gt;$E190,$K190&lt;0.6,$R190&gt;=50),"・押し目注目",IF($N190="スクイーズ★","☆スクイーズ監視","様子見"))))))))))</f>
        <v>△二番底形成</v>
      </c>
      <c r="X190" s="501">
        <f t="shared" si="31"/>
        <v>25</v>
      </c>
      <c r="Y190" s="498">
        <f t="shared" si="26"/>
        <v>1750.5</v>
      </c>
      <c r="Z190" s="498">
        <f t="shared" si="27"/>
        <v>1766.5828888555068</v>
      </c>
      <c r="AA190" s="498">
        <f t="shared" si="28"/>
        <v>1708.15</v>
      </c>
      <c r="AB190" s="498">
        <f t="shared" si="32"/>
        <v>1825.0157777110135</v>
      </c>
      <c r="AC190" s="504">
        <f t="shared" si="29"/>
        <v>1.76</v>
      </c>
      <c r="AD190" s="498">
        <f>IF($D190="","",MIN(終値!E190:I190))</f>
        <v>1686</v>
      </c>
      <c r="AE190" s="500">
        <f t="shared" si="30"/>
        <v>25.098099999999999</v>
      </c>
    </row>
    <row r="191" spans="1:31">
      <c r="A191" s="497" t="str">
        <f>IF(終値!A191="","",HYPERLINK("https://kabutan.jp/stock/?code="&amp;終値!A191,"📈"))</f>
        <v>📈</v>
      </c>
      <c r="B191" s="497" t="str">
        <f>IF(終値!A191="","",終値!A191)</f>
        <v>6485</v>
      </c>
      <c r="C191" s="496" t="str">
        <f>IF(終値!A191="","",終値!B191)</f>
        <v>前澤給装工業</v>
      </c>
      <c r="D191" s="498">
        <f>IF(終値!A191="","",終値!E191)</f>
        <v>1605</v>
      </c>
      <c r="E191" s="498">
        <f>IF($D191="","",AVERAGE(終値!E191:X191))</f>
        <v>1561.55</v>
      </c>
      <c r="F191" s="499">
        <f>IF($D191="","",STDEVP(終値!E191:X191))</f>
        <v>21.804758654935853</v>
      </c>
      <c r="G191" s="498">
        <f>IF($D191="","",$E191+BB設定!$B$4*$F191)</f>
        <v>1605.1595173098717</v>
      </c>
      <c r="H191" s="498">
        <f>IF($D191="","",$E191+BB設定!$B$5*$F191)</f>
        <v>1583.3547586549357</v>
      </c>
      <c r="I191" s="498">
        <f>IF($D191="","",$E191-BB設定!$B$5*$F191)</f>
        <v>1539.7452413450642</v>
      </c>
      <c r="J191" s="498">
        <f>IF($D191="","",$E191-BB設定!$B$4*$F191)</f>
        <v>1517.9404826901282</v>
      </c>
      <c r="K191" s="503">
        <f t="shared" si="22"/>
        <v>0.99817107228293478</v>
      </c>
      <c r="L191" s="502">
        <f t="shared" si="23"/>
        <v>5.5854141474652446</v>
      </c>
      <c r="M191" s="502">
        <f>IF($D191="","",IFERROR(MIN(BB_帯幅!B191:AP191)*100,""))</f>
        <v>4.6537307089776077</v>
      </c>
      <c r="N191" s="497" t="str">
        <f>IF($L191="","",IF($L191&lt;=$M191*BB設定!$B$7,"スクイーズ★",IF($L191&lt;=$M191*1.3,"収縮","－")))</f>
        <v>収縮</v>
      </c>
      <c r="O191" s="497" t="str">
        <f>IF($D191="","",IF(AND(BB_帯幅!B191&gt;BB_帯幅!C191,BB_帯幅!C191&gt;BB_帯幅!D191),"拡大↑","縮小↓"))</f>
        <v>縮小↓</v>
      </c>
      <c r="P191" s="497" t="str">
        <f t="shared" si="24"/>
        <v>+1σ上</v>
      </c>
      <c r="Q191" s="500">
        <f>IF($D191="","",IFERROR(100-100/(1+SUMPRODUCT((終値!E191:R191&gt;終値!F191:S191)*(終値!E191:R191-終値!F191:S191))/SUMPRODUCT((終値!E191:R191&lt;終値!F191:S191)*(終値!F191:S191-終値!E191:R191))),100))</f>
        <v>64.324324324324323</v>
      </c>
      <c r="R191" s="500">
        <f>IF($D191="","",IFERROR(100-100/(1+SUMPRODUCT((((高値!E191:R191+安値!E191:R191+終値!E191:R191)/3)&gt;((高値!F191:S191+安値!F191:S191+終値!F191:S191)/3))*((高値!E191:R191+安値!E191:R191+終値!E191:R191)/3)*出来高!E191:R191)/SUMPRODUCT((((高値!E191:R191+安値!E191:R191+終値!E191:R191)/3)&lt;((高値!F191:S191+安値!F191:S191+終値!F191:S191)/3))*((高値!E191:R191+安値!E191:R191+終値!E191:R191)/3)*出来高!E191:R191)),50))</f>
        <v>65.797673201717402</v>
      </c>
      <c r="S191" s="497" t="str">
        <f>IF($D191="","",IF(AND(終値!E191&lt;終値!O191,$Q191&gt;(IFERROR(100-100/(1+SUMPRODUCT((終値!O191:AB191&gt;終値!P191:AC191)*(終値!O191:AB191-終値!P191:AC191))/SUMPRODUCT((終値!O191:AB191&lt;終値!P191:AC191)*(終値!P191:AC191-終値!O191:AB191))),100))),"強気div▲",IF(AND(終値!E191&gt;終値!O191,$Q191&lt;(IFERROR(100-100/(1+SUMPRODUCT((終値!O191:AB191&gt;終値!P191:AC191)*(終値!O191:AB191-終値!P191:AC191))/SUMPRODUCT((終値!O191:AB191&lt;終値!P191:AC191)*(終値!P191:AC191-終値!O191:AB191))),100))),"弱気div▼","－")))</f>
        <v>－</v>
      </c>
      <c r="T191" s="497" t="str">
        <f t="shared" si="25"/>
        <v>上walk▲</v>
      </c>
      <c r="U191" s="497" t="str">
        <f>IF(終値!A191="","",BB_スイング!BT191)</f>
        <v>二番底W▲</v>
      </c>
      <c r="V191" s="505">
        <f>IF($D191="","",IFERROR(出来高!E191/AVERAGE(出来高!E191:I191),""))</f>
        <v>1.1682242990654206</v>
      </c>
      <c r="W191" s="506" t="str">
        <f>IF($D191="","",IF(AND($D191&gt;$G191,$O191="拡大↑",OR($N191="スクイーズ★",$N191="収縮")),"◎スクイーズブレイク買",IF(AND($D191&gt;=$H191,$R191&gt;=BB設定!$B$10),"○順張り継続(walk)",IF(AND($S191="強気div▲",$D191&gt;$I191,LEFT($U191,4)&lt;&gt;"二番天井"),"○反発(ダイバ)買",IF($U191="二番底W▲","△二番底買(確)",IF($U191="二番底W形成","△二番底形成",IF(LEFT($U191,4)="二番天井","▼二番天井警戒",IF($D191&lt;$J191,"▼-2σ割れ危険",IF(AND($D191&gt;$E191,$K191&lt;0.6,$R191&gt;=50),"・押し目注目",IF($N191="スクイーズ★","☆スクイーズ監視","様子見"))))))))))</f>
        <v>△二番底買(確)</v>
      </c>
      <c r="X191" s="501">
        <f t="shared" si="31"/>
        <v>47</v>
      </c>
      <c r="Y191" s="498">
        <f t="shared" si="26"/>
        <v>1605</v>
      </c>
      <c r="Z191" s="498">
        <f t="shared" si="27"/>
        <v>1583.3547586549357</v>
      </c>
      <c r="AA191" s="498">
        <f t="shared" si="28"/>
        <v>1561.55</v>
      </c>
      <c r="AB191" s="498">
        <f t="shared" si="32"/>
        <v>1605.1595173098717</v>
      </c>
      <c r="AC191" s="504">
        <f t="shared" si="29"/>
        <v>0</v>
      </c>
      <c r="AD191" s="498">
        <f>IF($D191="","",MIN(終値!E191:I191))</f>
        <v>1569</v>
      </c>
      <c r="AE191" s="500">
        <f t="shared" si="30"/>
        <v>47.098089999999999</v>
      </c>
    </row>
    <row r="192" spans="1:31" ht="24">
      <c r="A192" s="497" t="str">
        <f>IF(終値!A192="","",HYPERLINK("https://kabutan.jp/stock/?code="&amp;終値!A192,"📈"))</f>
        <v>📈</v>
      </c>
      <c r="B192" s="497" t="str">
        <f>IF(終値!A192="","",終値!A192)</f>
        <v>4887</v>
      </c>
      <c r="C192" s="496" t="str">
        <f>IF(終値!A192="","",終値!B192)</f>
        <v>サワイグループＨＤ</v>
      </c>
      <c r="D192" s="498">
        <f>IF(終値!A192="","",終値!E192)</f>
        <v>1624</v>
      </c>
      <c r="E192" s="498">
        <f>IF($D192="","",AVERAGE(終値!E192:X192))</f>
        <v>1664.4</v>
      </c>
      <c r="F192" s="499">
        <f>IF($D192="","",STDEVP(終値!E192:X192))</f>
        <v>30.503524386536061</v>
      </c>
      <c r="G192" s="498">
        <f>IF($D192="","",$E192+BB設定!$B$4*$F192)</f>
        <v>1725.4070487730721</v>
      </c>
      <c r="H192" s="498">
        <f>IF($D192="","",$E192+BB設定!$B$5*$F192)</f>
        <v>1694.9035243865362</v>
      </c>
      <c r="I192" s="498">
        <f>IF($D192="","",$E192-BB設定!$B$5*$F192)</f>
        <v>1633.896475613464</v>
      </c>
      <c r="J192" s="498">
        <f>IF($D192="","",$E192-BB設定!$B$4*$F192)</f>
        <v>1603.3929512269281</v>
      </c>
      <c r="K192" s="503">
        <f t="shared" si="22"/>
        <v>0.16889071990454738</v>
      </c>
      <c r="L192" s="502">
        <f t="shared" si="23"/>
        <v>7.3308157622052423</v>
      </c>
      <c r="M192" s="502">
        <f>IF($D192="","",IFERROR(MIN(BB_帯幅!B192:AP192)*100,""))</f>
        <v>5.6754520023805242</v>
      </c>
      <c r="N192" s="497" t="str">
        <f>IF($L192="","",IF($L192&lt;=$M192*BB設定!$B$7,"スクイーズ★",IF($L192&lt;=$M192*1.3,"収縮","－")))</f>
        <v>収縮</v>
      </c>
      <c r="O192" s="497" t="str">
        <f>IF($D192="","",IF(AND(BB_帯幅!B192&gt;BB_帯幅!C192,BB_帯幅!C192&gt;BB_帯幅!D192),"拡大↑","縮小↓"))</f>
        <v>縮小↓</v>
      </c>
      <c r="P192" s="497" t="str">
        <f t="shared" si="24"/>
        <v>-1σ下</v>
      </c>
      <c r="Q192" s="500">
        <f>IF($D192="","",IFERROR(100-100/(1+SUMPRODUCT((終値!E192:R192&gt;終値!F192:S192)*(終値!E192:R192-終値!F192:S192))/SUMPRODUCT((終値!E192:R192&lt;終値!F192:S192)*(終値!F192:S192-終値!E192:R192))),100))</f>
        <v>37.868480725623584</v>
      </c>
      <c r="R192" s="500">
        <f>IF($D192="","",IFERROR(100-100/(1+SUMPRODUCT((((高値!E192:R192+安値!E192:R192+終値!E192:R192)/3)&gt;((高値!F192:S192+安値!F192:S192+終値!F192:S192)/3))*((高値!E192:R192+安値!E192:R192+終値!E192:R192)/3)*出来高!E192:R192)/SUMPRODUCT((((高値!E192:R192+安値!E192:R192+終値!E192:R192)/3)&lt;((高値!F192:S192+安値!F192:S192+終値!F192:S192)/3))*((高値!E192:R192+安値!E192:R192+終値!E192:R192)/3)*出来高!E192:R192)),50))</f>
        <v>45.56906713144614</v>
      </c>
      <c r="S192" s="497" t="str">
        <f>IF($D192="","",IF(AND(終値!E192&lt;終値!O192,$Q192&gt;(IFERROR(100-100/(1+SUMPRODUCT((終値!O192:AB192&gt;終値!P192:AC192)*(終値!O192:AB192-終値!P192:AC192))/SUMPRODUCT((終値!O192:AB192&lt;終値!P192:AC192)*(終値!P192:AC192-終値!O192:AB192))),100))),"強気div▲",IF(AND(終値!E192&gt;終値!O192,$Q192&lt;(IFERROR(100-100/(1+SUMPRODUCT((終値!O192:AB192&gt;終値!P192:AC192)*(終値!O192:AB192-終値!P192:AC192))/SUMPRODUCT((終値!O192:AB192&lt;終値!P192:AC192)*(終値!P192:AC192-終値!O192:AB192))),100))),"弱気div▼","－")))</f>
        <v>－</v>
      </c>
      <c r="T192" s="497" t="str">
        <f t="shared" si="25"/>
        <v>下walk▼</v>
      </c>
      <c r="U192" s="497" t="str">
        <f>IF(終値!A192="","",BB_スイング!BT192)</f>
        <v>二番底W形成</v>
      </c>
      <c r="V192" s="505">
        <f>IF($D192="","",IFERROR(出来高!E192/AVERAGE(出来高!E192:I192),""))</f>
        <v>0.80725182949518337</v>
      </c>
      <c r="W192" s="506" t="str">
        <f>IF($D192="","",IF(AND($D192&gt;$G192,$O192="拡大↑",OR($N192="スクイーズ★",$N192="収縮")),"◎スクイーズブレイク買",IF(AND($D192&gt;=$H192,$R192&gt;=BB設定!$B$10),"○順張り継続(walk)",IF(AND($S192="強気div▲",$D192&gt;$I192,LEFT($U192,4)&lt;&gt;"二番天井"),"○反発(ダイバ)買",IF($U192="二番底W▲","△二番底買(確)",IF($U192="二番底W形成","△二番底形成",IF(LEFT($U192,4)="二番天井","▼二番天井警戒",IF($D192&lt;$J192,"▼-2σ割れ危険",IF(AND($D192&gt;$E192,$K192&lt;0.6,$R192&gt;=50),"・押し目注目",IF($N192="スクイーズ★","☆スクイーズ監視","様子見"))))))))))</f>
        <v>△二番底形成</v>
      </c>
      <c r="X192" s="501">
        <f t="shared" si="31"/>
        <v>0</v>
      </c>
      <c r="Y192" s="498">
        <f t="shared" si="26"/>
        <v>1624</v>
      </c>
      <c r="Z192" s="498">
        <f t="shared" si="27"/>
        <v>1694.9035243865362</v>
      </c>
      <c r="AA192" s="498">
        <f t="shared" si="28"/>
        <v>1599</v>
      </c>
      <c r="AB192" s="498">
        <f t="shared" si="32"/>
        <v>1725.4070487730721</v>
      </c>
      <c r="AC192" s="504">
        <f t="shared" si="29"/>
        <v>4.0599999999999996</v>
      </c>
      <c r="AD192" s="498">
        <f>IF($D192="","",MIN(終値!E192:I192))</f>
        <v>1599</v>
      </c>
      <c r="AE192" s="500">
        <f t="shared" si="30"/>
        <v>9.8080000000000001E-2</v>
      </c>
    </row>
    <row r="193" spans="1:31" ht="26.4">
      <c r="A193" s="497" t="str">
        <f>IF(終値!A193="","",HYPERLINK("https://kabutan.jp/stock/?code="&amp;終値!A193,"📈"))</f>
        <v>📈</v>
      </c>
      <c r="B193" s="497" t="str">
        <f>IF(終値!A193="","",終値!A193)</f>
        <v>5243</v>
      </c>
      <c r="C193" s="496" t="str">
        <f>IF(終値!A193="","",終値!B193)</f>
        <v>ＮＯＴＥ</v>
      </c>
      <c r="D193" s="498">
        <f>IF(終値!A193="","",終値!E193)</f>
        <v>2314</v>
      </c>
      <c r="E193" s="498">
        <f>IF($D193="","",AVERAGE(終値!E193:X193))</f>
        <v>2098.4</v>
      </c>
      <c r="F193" s="499">
        <f>IF($D193="","",STDEVP(終値!E193:X193))</f>
        <v>100.10114884455623</v>
      </c>
      <c r="G193" s="498">
        <f>IF($D193="","",$E193+BB設定!$B$4*$F193)</f>
        <v>2298.6022976891127</v>
      </c>
      <c r="H193" s="498">
        <f>IF($D193="","",$E193+BB設定!$B$5*$F193)</f>
        <v>2198.5011488445562</v>
      </c>
      <c r="I193" s="498">
        <f>IF($D193="","",$E193-BB設定!$B$5*$F193)</f>
        <v>1998.2988511554438</v>
      </c>
      <c r="J193" s="498">
        <f>IF($D193="","",$E193-BB設定!$B$4*$F193)</f>
        <v>1898.1977023108875</v>
      </c>
      <c r="K193" s="503">
        <f t="shared" si="22"/>
        <v>1.0384553586262979</v>
      </c>
      <c r="L193" s="502">
        <f t="shared" si="23"/>
        <v>19.08142372179876</v>
      </c>
      <c r="M193" s="502">
        <f>IF($D193="","",IFERROR(MIN(BB_帯幅!B193:AP193)*100,""))</f>
        <v>17.50647405348704</v>
      </c>
      <c r="N193" s="497" t="str">
        <f>IF($L193="","",IF($L193&lt;=$M193*BB設定!$B$7,"スクイーズ★",IF($L193&lt;=$M193*1.3,"収縮","－")))</f>
        <v>スクイーズ★</v>
      </c>
      <c r="O193" s="497" t="str">
        <f>IF($D193="","",IF(AND(BB_帯幅!B193&gt;BB_帯幅!C193,BB_帯幅!C193&gt;BB_帯幅!D193),"拡大↑","縮小↓"))</f>
        <v>拡大↑</v>
      </c>
      <c r="P193" s="497" t="str">
        <f t="shared" si="24"/>
        <v>↑+2σ突破</v>
      </c>
      <c r="Q193" s="500">
        <f>IF($D193="","",IFERROR(100-100/(1+SUMPRODUCT((終値!E193:R193&gt;終値!F193:S193)*(終値!E193:R193-終値!F193:S193))/SUMPRODUCT((終値!E193:R193&lt;終値!F193:S193)*(終値!F193:S193-終値!E193:R193))),100))</f>
        <v>55.288888888888891</v>
      </c>
      <c r="R193" s="500">
        <f>IF($D193="","",IFERROR(100-100/(1+SUMPRODUCT((((高値!E193:R193+安値!E193:R193+終値!E193:R193)/3)&gt;((高値!F193:S193+安値!F193:S193+終値!F193:S193)/3))*((高値!E193:R193+安値!E193:R193+終値!E193:R193)/3)*出来高!E193:R193)/SUMPRODUCT((((高値!E193:R193+安値!E193:R193+終値!E193:R193)/3)&lt;((高値!F193:S193+安値!F193:S193+終値!F193:S193)/3))*((高値!E193:R193+安値!E193:R193+終値!E193:R193)/3)*出来高!E193:R193)),50))</f>
        <v>62.145217340537819</v>
      </c>
      <c r="S193" s="497" t="str">
        <f>IF($D193="","",IF(AND(終値!E193&lt;終値!O193,$Q193&gt;(IFERROR(100-100/(1+SUMPRODUCT((終値!O193:AB193&gt;終値!P193:AC193)*(終値!O193:AB193-終値!P193:AC193))/SUMPRODUCT((終値!O193:AB193&lt;終値!P193:AC193)*(終値!P193:AC193-終値!O193:AB193))),100))),"強気div▲",IF(AND(終値!E193&gt;終値!O193,$Q193&lt;(IFERROR(100-100/(1+SUMPRODUCT((終値!O193:AB193&gt;終値!P193:AC193)*(終値!O193:AB193-終値!P193:AC193))/SUMPRODUCT((終値!O193:AB193&lt;終値!P193:AC193)*(終値!P193:AC193-終値!O193:AB193))),100))),"弱気div▼","－")))</f>
        <v>－</v>
      </c>
      <c r="T193" s="497" t="str">
        <f t="shared" si="25"/>
        <v>上walk▲</v>
      </c>
      <c r="U193" s="497" t="str">
        <f>IF(終値!A193="","",BB_スイング!BT193)</f>
        <v>二番底W▲</v>
      </c>
      <c r="V193" s="505">
        <f>IF($D193="","",IFERROR(出来高!E193/AVERAGE(出来高!E193:I193),""))</f>
        <v>1.177131116207951</v>
      </c>
      <c r="W193" s="506" t="str">
        <f>IF($D193="","",IF(AND($D193&gt;$G193,$O193="拡大↑",OR($N193="スクイーズ★",$N193="収縮")),"◎スクイーズブレイク買",IF(AND($D193&gt;=$H193,$R193&gt;=BB設定!$B$10),"○順張り継続(walk)",IF(AND($S193="強気div▲",$D193&gt;$I193,LEFT($U193,4)&lt;&gt;"二番天井"),"○反発(ダイバ)買",IF($U193="二番底W▲","△二番底買(確)",IF($U193="二番底W形成","△二番底形成",IF(LEFT($U193,4)="二番天井","▼二番天井警戒",IF($D193&lt;$J193,"▼-2σ割れ危険",IF(AND($D193&gt;$E193,$K193&lt;0.6,$R193&gt;=50),"・押し目注目",IF($N193="スクイーズ★","☆スクイーズ監視","様子見"))))))))))</f>
        <v>◎スクイーズブレイク買</v>
      </c>
      <c r="X193" s="501">
        <f t="shared" si="31"/>
        <v>75</v>
      </c>
      <c r="Y193" s="498">
        <f t="shared" si="26"/>
        <v>2314</v>
      </c>
      <c r="Z193" s="498">
        <f t="shared" si="27"/>
        <v>2198.5011488445562</v>
      </c>
      <c r="AA193" s="498">
        <f t="shared" si="28"/>
        <v>2098.4</v>
      </c>
      <c r="AB193" s="498">
        <f t="shared" si="32"/>
        <v>2398.7034465336687</v>
      </c>
      <c r="AC193" s="504">
        <f t="shared" si="29"/>
        <v>0.39</v>
      </c>
      <c r="AD193" s="498">
        <f>IF($D193="","",MIN(終値!E193:I193))</f>
        <v>1984</v>
      </c>
      <c r="AE193" s="500">
        <f t="shared" si="30"/>
        <v>75.098070000000007</v>
      </c>
    </row>
    <row r="194" spans="1:31" ht="24">
      <c r="A194" s="497" t="str">
        <f>IF(終値!A194="","",HYPERLINK("https://kabutan.jp/stock/?code="&amp;終値!A194,"📈"))</f>
        <v>📈</v>
      </c>
      <c r="B194" s="497" t="str">
        <f>IF(終値!A194="","",終値!A194)</f>
        <v>2702</v>
      </c>
      <c r="C194" s="496" t="str">
        <f>IF(終値!A194="","",終値!B194)</f>
        <v>日本マクドナルドＨＬＤＧ</v>
      </c>
      <c r="D194" s="498">
        <f>IF(終値!A194="","",終値!E194)</f>
        <v>8050</v>
      </c>
      <c r="E194" s="498">
        <f>IF($D194="","",AVERAGE(終値!E194:X194))</f>
        <v>7818</v>
      </c>
      <c r="F194" s="499">
        <f>IF($D194="","",STDEVP(終値!E194:X194))</f>
        <v>237.43630724891256</v>
      </c>
      <c r="G194" s="498">
        <f>IF($D194="","",$E194+BB設定!$B$4*$F194)</f>
        <v>8292.8726144978245</v>
      </c>
      <c r="H194" s="498">
        <f>IF($D194="","",$E194+BB設定!$B$5*$F194)</f>
        <v>8055.4363072489123</v>
      </c>
      <c r="I194" s="498">
        <f>IF($D194="","",$E194-BB設定!$B$5*$F194)</f>
        <v>7580.5636927510877</v>
      </c>
      <c r="J194" s="498">
        <f>IF($D194="","",$E194-BB設定!$B$4*$F194)</f>
        <v>7343.1273855021745</v>
      </c>
      <c r="K194" s="503">
        <f t="shared" si="22"/>
        <v>0.74427603626431382</v>
      </c>
      <c r="L194" s="502">
        <f t="shared" si="23"/>
        <v>12.148186607772448</v>
      </c>
      <c r="M194" s="502">
        <f>IF($D194="","",IFERROR(MIN(BB_帯幅!B194:AP194)*100,""))</f>
        <v>6.1441127425172724</v>
      </c>
      <c r="N194" s="497" t="str">
        <f>IF($L194="","",IF($L194&lt;=$M194*BB設定!$B$7,"スクイーズ★",IF($L194&lt;=$M194*1.3,"収縮","－")))</f>
        <v>－</v>
      </c>
      <c r="O194" s="497" t="str">
        <f>IF($D194="","",IF(AND(BB_帯幅!B194&gt;BB_帯幅!C194,BB_帯幅!C194&gt;BB_帯幅!D194),"拡大↑","縮小↓"))</f>
        <v>拡大↑</v>
      </c>
      <c r="P194" s="497" t="str">
        <f t="shared" si="24"/>
        <v>バンド内</v>
      </c>
      <c r="Q194" s="500">
        <f>IF($D194="","",IFERROR(100-100/(1+SUMPRODUCT((終値!E194:R194&gt;終値!F194:S194)*(終値!E194:R194-終値!F194:S194))/SUMPRODUCT((終値!E194:R194&lt;終値!F194:S194)*(終値!F194:S194-終値!E194:R194))),100))</f>
        <v>69.285714285714278</v>
      </c>
      <c r="R194" s="500">
        <f>IF($D194="","",IFERROR(100-100/(1+SUMPRODUCT((((高値!E194:R194+安値!E194:R194+終値!E194:R194)/3)&gt;((高値!F194:S194+安値!F194:S194+終値!F194:S194)/3))*((高値!E194:R194+安値!E194:R194+終値!E194:R194)/3)*出来高!E194:R194)/SUMPRODUCT((((高値!E194:R194+安値!E194:R194+終値!E194:R194)/3)&lt;((高値!F194:S194+安値!F194:S194+終値!F194:S194)/3))*((高値!E194:R194+安値!E194:R194+終値!E194:R194)/3)*出来高!E194:R194)),50))</f>
        <v>66.826729053235539</v>
      </c>
      <c r="S194" s="497" t="str">
        <f>IF($D194="","",IF(AND(終値!E194&lt;終値!O194,$Q194&gt;(IFERROR(100-100/(1+SUMPRODUCT((終値!O194:AB194&gt;終値!P194:AC194)*(終値!O194:AB194-終値!P194:AC194))/SUMPRODUCT((終値!O194:AB194&lt;終値!P194:AC194)*(終値!P194:AC194-終値!O194:AB194))),100))),"強気div▲",IF(AND(終値!E194&gt;終値!O194,$Q194&lt;(IFERROR(100-100/(1+SUMPRODUCT((終値!O194:AB194&gt;終値!P194:AC194)*(終値!O194:AB194-終値!P194:AC194))/SUMPRODUCT((終値!O194:AB194&lt;終値!P194:AC194)*(終値!P194:AC194-終値!O194:AB194))),100))),"弱気div▼","－")))</f>
        <v>－</v>
      </c>
      <c r="T194" s="497" t="str">
        <f t="shared" si="25"/>
        <v>－</v>
      </c>
      <c r="U194" s="497" t="str">
        <f>IF(終値!A194="","",BB_スイング!BT194)</f>
        <v>二番底W▲</v>
      </c>
      <c r="V194" s="505">
        <f>IF($D194="","",IFERROR(出来高!E194/AVERAGE(出来高!E194:I194),""))</f>
        <v>0.98942208462332304</v>
      </c>
      <c r="W194" s="506" t="str">
        <f>IF($D194="","",IF(AND($D194&gt;$G194,$O194="拡大↑",OR($N194="スクイーズ★",$N194="収縮")),"◎スクイーズブレイク買",IF(AND($D194&gt;=$H194,$R194&gt;=BB設定!$B$10),"○順張り継続(walk)",IF(AND($S194="強気div▲",$D194&gt;$I194,LEFT($U194,4)&lt;&gt;"二番天井"),"○反発(ダイバ)買",IF($U194="二番底W▲","△二番底買(確)",IF($U194="二番底W形成","△二番底形成",IF(LEFT($U194,4)="二番天井","▼二番天井警戒",IF($D194&lt;$J194,"▼-2σ割れ危険",IF(AND($D194&gt;$E194,$K194&lt;0.6,$R194&gt;=50),"・押し目注目",IF($N194="スクイーズ★","☆スクイーズ監視","様子見"))))))))))</f>
        <v>△二番底買(確)</v>
      </c>
      <c r="X194" s="501">
        <f t="shared" si="31"/>
        <v>35</v>
      </c>
      <c r="Y194" s="498">
        <f t="shared" si="26"/>
        <v>8050</v>
      </c>
      <c r="Z194" s="498">
        <f t="shared" si="27"/>
        <v>8055.4363072489123</v>
      </c>
      <c r="AA194" s="498">
        <f t="shared" si="28"/>
        <v>7818</v>
      </c>
      <c r="AB194" s="498">
        <f t="shared" si="32"/>
        <v>8292.8726144978245</v>
      </c>
      <c r="AC194" s="504">
        <f t="shared" si="29"/>
        <v>1.05</v>
      </c>
      <c r="AD194" s="498">
        <f>IF($D194="","",MIN(終値!E194:I194))</f>
        <v>7990</v>
      </c>
      <c r="AE194" s="500">
        <f t="shared" si="30"/>
        <v>35.098059999999997</v>
      </c>
    </row>
    <row r="195" spans="1:31">
      <c r="A195" s="497" t="str">
        <f>IF(終値!A195="","",HYPERLINK("https://kabutan.jp/stock/?code="&amp;終値!A195,"📈"))</f>
        <v>📈</v>
      </c>
      <c r="B195" s="497" t="str">
        <f>IF(終値!A195="","",終値!A195)</f>
        <v>6890</v>
      </c>
      <c r="C195" s="496" t="str">
        <f>IF(終値!A195="","",終値!B195)</f>
        <v>フェローテック</v>
      </c>
      <c r="D195" s="498">
        <f>IF(終値!A195="","",終値!E195)</f>
        <v>8880</v>
      </c>
      <c r="E195" s="498">
        <f>IF($D195="","",AVERAGE(終値!E195:X195))</f>
        <v>8189</v>
      </c>
      <c r="F195" s="499">
        <f>IF($D195="","",STDEVP(終値!E195:X195))</f>
        <v>696.01652279238317</v>
      </c>
      <c r="G195" s="498">
        <f>IF($D195="","",$E195+BB設定!$B$4*$F195)</f>
        <v>9581.033045584767</v>
      </c>
      <c r="H195" s="498">
        <f>IF($D195="","",$E195+BB設定!$B$5*$F195)</f>
        <v>8885.0165227923826</v>
      </c>
      <c r="I195" s="498">
        <f>IF($D195="","",$E195-BB設定!$B$5*$F195)</f>
        <v>7492.9834772076165</v>
      </c>
      <c r="J195" s="498">
        <f>IF($D195="","",$E195-BB設定!$B$4*$F195)</f>
        <v>6796.9669544152339</v>
      </c>
      <c r="K195" s="503">
        <f t="shared" si="22"/>
        <v>0.74819813085318088</v>
      </c>
      <c r="L195" s="502">
        <f t="shared" si="23"/>
        <v>33.997632081689254</v>
      </c>
      <c r="M195" s="502">
        <f>IF($D195="","",IFERROR(MIN(BB_帯幅!B195:AP195)*100,""))</f>
        <v>20.401458517836357</v>
      </c>
      <c r="N195" s="497" t="str">
        <f>IF($L195="","",IF($L195&lt;=$M195*BB設定!$B$7,"スクイーズ★",IF($L195&lt;=$M195*1.3,"収縮","－")))</f>
        <v>－</v>
      </c>
      <c r="O195" s="497" t="str">
        <f>IF($D195="","",IF(AND(BB_帯幅!B195&gt;BB_帯幅!C195,BB_帯幅!C195&gt;BB_帯幅!D195),"拡大↑","縮小↓"))</f>
        <v>拡大↑</v>
      </c>
      <c r="P195" s="497" t="str">
        <f t="shared" si="24"/>
        <v>バンド内</v>
      </c>
      <c r="Q195" s="500">
        <f>IF($D195="","",IFERROR(100-100/(1+SUMPRODUCT((終値!E195:R195&gt;終値!F195:S195)*(終値!E195:R195-終値!F195:S195))/SUMPRODUCT((終値!E195:R195&lt;終値!F195:S195)*(終値!F195:S195-終値!E195:R195))),100))</f>
        <v>55.774278215223099</v>
      </c>
      <c r="R195" s="500">
        <f>IF($D195="","",IFERROR(100-100/(1+SUMPRODUCT((((高値!E195:R195+安値!E195:R195+終値!E195:R195)/3)&gt;((高値!F195:S195+安値!F195:S195+終値!F195:S195)/3))*((高値!E195:R195+安値!E195:R195+終値!E195:R195)/3)*出来高!E195:R195)/SUMPRODUCT((((高値!E195:R195+安値!E195:R195+終値!E195:R195)/3)&lt;((高値!F195:S195+安値!F195:S195+終値!F195:S195)/3))*((高値!E195:R195+安値!E195:R195+終値!E195:R195)/3)*出来高!E195:R195)),50))</f>
        <v>27.425310572425829</v>
      </c>
      <c r="S195" s="497" t="str">
        <f>IF($D195="","",IF(AND(終値!E195&lt;終値!O195,$Q195&gt;(IFERROR(100-100/(1+SUMPRODUCT((終値!O195:AB195&gt;終値!P195:AC195)*(終値!O195:AB195-終値!P195:AC195))/SUMPRODUCT((終値!O195:AB195&lt;終値!P195:AC195)*(終値!P195:AC195-終値!O195:AB195))),100))),"強気div▲",IF(AND(終値!E195&gt;終値!O195,$Q195&lt;(IFERROR(100-100/(1+SUMPRODUCT((終値!O195:AB195&gt;終値!P195:AC195)*(終値!O195:AB195-終値!P195:AC195))/SUMPRODUCT((終値!O195:AB195&lt;終値!P195:AC195)*(終値!P195:AC195-終値!O195:AB195))),100))),"弱気div▼","－")))</f>
        <v>強気div▲</v>
      </c>
      <c r="T195" s="497" t="str">
        <f t="shared" si="25"/>
        <v>－</v>
      </c>
      <c r="U195" s="497" t="str">
        <f>IF(終値!A195="","",BB_スイング!BT195)</f>
        <v>二番底W▲</v>
      </c>
      <c r="V195" s="505">
        <f>IF($D195="","",IFERROR(出来高!E195/AVERAGE(出来高!E195:I195),""))</f>
        <v>0.81967905915309291</v>
      </c>
      <c r="W195" s="506" t="str">
        <f>IF($D195="","",IF(AND($D195&gt;$G195,$O195="拡大↑",OR($N195="スクイーズ★",$N195="収縮")),"◎スクイーズブレイク買",IF(AND($D195&gt;=$H195,$R195&gt;=BB設定!$B$10),"○順張り継続(walk)",IF(AND($S195="強気div▲",$D195&gt;$I195,LEFT($U195,4)&lt;&gt;"二番天井"),"○反発(ダイバ)買",IF($U195="二番底W▲","△二番底買(確)",IF($U195="二番底W形成","△二番底形成",IF(LEFT($U195,4)="二番天井","▼二番天井警戒",IF($D195&lt;$J195,"▼-2σ割れ危険",IF(AND($D195&gt;$E195,$K195&lt;0.6,$R195&gt;=50),"・押し目注目",IF($N195="スクイーズ★","☆スクイーズ監視","様子見"))))))))))</f>
        <v>○反発(ダイバ)買</v>
      </c>
      <c r="X195" s="501">
        <f t="shared" si="31"/>
        <v>40</v>
      </c>
      <c r="Y195" s="498">
        <f t="shared" si="26"/>
        <v>8880</v>
      </c>
      <c r="Z195" s="498">
        <f t="shared" si="27"/>
        <v>8885.0165227923826</v>
      </c>
      <c r="AA195" s="498">
        <f t="shared" si="28"/>
        <v>8189</v>
      </c>
      <c r="AB195" s="498">
        <f t="shared" si="32"/>
        <v>9581.033045584767</v>
      </c>
      <c r="AC195" s="504">
        <f t="shared" si="29"/>
        <v>1.01</v>
      </c>
      <c r="AD195" s="498">
        <f>IF($D195="","",MIN(終値!E195:I195))</f>
        <v>8190</v>
      </c>
      <c r="AE195" s="500">
        <f t="shared" si="30"/>
        <v>40.098050000000001</v>
      </c>
    </row>
    <row r="196" spans="1:31">
      <c r="A196" s="497" t="str">
        <f>IF(終値!A196="","",HYPERLINK("https://kabutan.jp/stock/?code="&amp;終値!A196,"📈"))</f>
        <v>📈</v>
      </c>
      <c r="B196" s="497" t="str">
        <f>IF(終値!A196="","",終値!A196)</f>
        <v>4966</v>
      </c>
      <c r="C196" s="496" t="str">
        <f>IF(終値!A196="","",終値!B196)</f>
        <v>上村工業</v>
      </c>
      <c r="D196" s="498">
        <f>IF(終値!A196="","",終値!E196)</f>
        <v>24320</v>
      </c>
      <c r="E196" s="498">
        <f>IF($D196="","",AVERAGE(終値!E196:X196))</f>
        <v>23439</v>
      </c>
      <c r="F196" s="499">
        <f>IF($D196="","",STDEVP(終値!E196:X196))</f>
        <v>1356.8710329283324</v>
      </c>
      <c r="G196" s="498">
        <f>IF($D196="","",$E196+BB設定!$B$4*$F196)</f>
        <v>26152.742065856666</v>
      </c>
      <c r="H196" s="498">
        <f>IF($D196="","",$E196+BB設定!$B$5*$F196)</f>
        <v>24795.871032928331</v>
      </c>
      <c r="I196" s="498">
        <f>IF($D196="","",$E196-BB設定!$B$5*$F196)</f>
        <v>22082.128967071669</v>
      </c>
      <c r="J196" s="498">
        <f>IF($D196="","",$E196-BB設定!$B$4*$F196)</f>
        <v>20725.257934143334</v>
      </c>
      <c r="K196" s="503">
        <f t="shared" si="22"/>
        <v>0.66232198540244991</v>
      </c>
      <c r="L196" s="502">
        <f t="shared" si="23"/>
        <v>23.155783658489408</v>
      </c>
      <c r="M196" s="502">
        <f>IF($D196="","",IFERROR(MIN(BB_帯幅!B196:AP196)*100,""))</f>
        <v>10.250124525649523</v>
      </c>
      <c r="N196" s="497" t="str">
        <f>IF($L196="","",IF($L196&lt;=$M196*BB設定!$B$7,"スクイーズ★",IF($L196&lt;=$M196*1.3,"収縮","－")))</f>
        <v>－</v>
      </c>
      <c r="O196" s="497" t="str">
        <f>IF($D196="","",IF(AND(BB_帯幅!B196&gt;BB_帯幅!C196,BB_帯幅!C196&gt;BB_帯幅!D196),"拡大↑","縮小↓"))</f>
        <v>拡大↑</v>
      </c>
      <c r="P196" s="497" t="str">
        <f t="shared" si="24"/>
        <v>バンド内</v>
      </c>
      <c r="Q196" s="500">
        <f>IF($D196="","",IFERROR(100-100/(1+SUMPRODUCT((終値!E196:R196&gt;終値!F196:S196)*(終値!E196:R196-終値!F196:S196))/SUMPRODUCT((終値!E196:R196&lt;終値!F196:S196)*(終値!F196:S196-終値!E196:R196))),100))</f>
        <v>50.82482325216025</v>
      </c>
      <c r="R196" s="500">
        <f>IF($D196="","",IFERROR(100-100/(1+SUMPRODUCT((((高値!E196:R196+安値!E196:R196+終値!E196:R196)/3)&gt;((高値!F196:S196+安値!F196:S196+終値!F196:S196)/3))*((高値!E196:R196+安値!E196:R196+終値!E196:R196)/3)*出来高!E196:R196)/SUMPRODUCT((((高値!E196:R196+安値!E196:R196+終値!E196:R196)/3)&lt;((高値!F196:S196+安値!F196:S196+終値!F196:S196)/3))*((高値!E196:R196+安値!E196:R196+終値!E196:R196)/3)*出来高!E196:R196)),50))</f>
        <v>43.980145920860053</v>
      </c>
      <c r="S196" s="497" t="str">
        <f>IF($D196="","",IF(AND(終値!E196&lt;終値!O196,$Q196&gt;(IFERROR(100-100/(1+SUMPRODUCT((終値!O196:AB196&gt;終値!P196:AC196)*(終値!O196:AB196-終値!P196:AC196))/SUMPRODUCT((終値!O196:AB196&lt;終値!P196:AC196)*(終値!P196:AC196-終値!O196:AB196))),100))),"強気div▲",IF(AND(終値!E196&gt;終値!O196,$Q196&lt;(IFERROR(100-100/(1+SUMPRODUCT((終値!O196:AB196&gt;終値!P196:AC196)*(終値!O196:AB196-終値!P196:AC196))/SUMPRODUCT((終値!O196:AB196&lt;終値!P196:AC196)*(終値!P196:AC196-終値!O196:AB196))),100))),"弱気div▼","－")))</f>
        <v>－</v>
      </c>
      <c r="T196" s="497" t="str">
        <f t="shared" si="25"/>
        <v>－</v>
      </c>
      <c r="U196" s="497" t="str">
        <f>IF(終値!A196="","",BB_スイング!BT196)</f>
        <v>二番天井M形成</v>
      </c>
      <c r="V196" s="505">
        <f>IF($D196="","",IFERROR(出来高!E196/AVERAGE(出来高!E196:I196),""))</f>
        <v>1.0386190754827385</v>
      </c>
      <c r="W196" s="506" t="str">
        <f>IF($D196="","",IF(AND($D196&gt;$G196,$O196="拡大↑",OR($N196="スクイーズ★",$N196="収縮")),"◎スクイーズブレイク買",IF(AND($D196&gt;=$H196,$R196&gt;=BB設定!$B$10),"○順張り継続(walk)",IF(AND($S196="強気div▲",$D196&gt;$I196,LEFT($U196,4)&lt;&gt;"二番天井"),"○反発(ダイバ)買",IF($U196="二番底W▲","△二番底買(確)",IF($U196="二番底W形成","△二番底形成",IF(LEFT($U196,4)="二番天井","▼二番天井警戒",IF($D196&lt;$J196,"▼-2σ割れ危険",IF(AND($D196&gt;$E196,$K196&lt;0.6,$R196&gt;=50),"・押し目注目",IF($N196="スクイーズ★","☆スクイーズ監視","様子見"))))))))))</f>
        <v>▼二番天井警戒</v>
      </c>
      <c r="X196" s="501">
        <f t="shared" si="31"/>
        <v>10</v>
      </c>
      <c r="Y196" s="498">
        <f t="shared" si="26"/>
        <v>24320</v>
      </c>
      <c r="Z196" s="498">
        <f t="shared" si="27"/>
        <v>24795.871032928331</v>
      </c>
      <c r="AA196" s="498">
        <f t="shared" si="28"/>
        <v>23439</v>
      </c>
      <c r="AB196" s="498">
        <f t="shared" si="32"/>
        <v>26152.742065856666</v>
      </c>
      <c r="AC196" s="504">
        <f t="shared" si="29"/>
        <v>2.08</v>
      </c>
      <c r="AD196" s="498">
        <f>IF($D196="","",MIN(終値!E196:I196))</f>
        <v>22380</v>
      </c>
      <c r="AE196" s="500">
        <f t="shared" si="30"/>
        <v>10.098039999999999</v>
      </c>
    </row>
    <row r="197" spans="1:31">
      <c r="A197" s="497" t="str">
        <f>IF(終値!A197="","",HYPERLINK("https://kabutan.jp/stock/?code="&amp;終値!A197,"📈"))</f>
        <v>📈</v>
      </c>
      <c r="B197" s="497" t="str">
        <f>IF(終値!A197="","",終値!A197)</f>
        <v>6146</v>
      </c>
      <c r="C197" s="496" t="str">
        <f>IF(終値!A197="","",終値!B197)</f>
        <v>ディスコ</v>
      </c>
      <c r="D197" s="498">
        <f>IF(終値!A197="","",終値!E197)</f>
        <v>61590</v>
      </c>
      <c r="E197" s="498">
        <f>IF($D197="","",AVERAGE(終値!E197:X197))</f>
        <v>64360</v>
      </c>
      <c r="F197" s="499">
        <f>IF($D197="","",STDEVP(終値!E197:X197))</f>
        <v>6658.8077010828301</v>
      </c>
      <c r="G197" s="498">
        <f>IF($D197="","",$E197+BB設定!$B$4*$F197)</f>
        <v>77677.615402165655</v>
      </c>
      <c r="H197" s="498">
        <f>IF($D197="","",$E197+BB設定!$B$5*$F197)</f>
        <v>71018.807701082827</v>
      </c>
      <c r="I197" s="498">
        <f>IF($D197="","",$E197-BB設定!$B$5*$F197)</f>
        <v>57701.192298917173</v>
      </c>
      <c r="J197" s="498">
        <f>IF($D197="","",$E197-BB設定!$B$4*$F197)</f>
        <v>51042.384597834338</v>
      </c>
      <c r="K197" s="503">
        <f t="shared" si="22"/>
        <v>0.39600240296962058</v>
      </c>
      <c r="L197" s="502">
        <f t="shared" si="23"/>
        <v>41.384758863162396</v>
      </c>
      <c r="M197" s="502">
        <f>IF($D197="","",IFERROR(MIN(BB_帯幅!B197:AP197)*100,""))</f>
        <v>19.436738978670874</v>
      </c>
      <c r="N197" s="497" t="str">
        <f>IF($L197="","",IF($L197&lt;=$M197*BB設定!$B$7,"スクイーズ★",IF($L197&lt;=$M197*1.3,"収縮","－")))</f>
        <v>－</v>
      </c>
      <c r="O197" s="497" t="str">
        <f>IF($D197="","",IF(AND(BB_帯幅!B197&gt;BB_帯幅!C197,BB_帯幅!C197&gt;BB_帯幅!D197),"拡大↑","縮小↓"))</f>
        <v>縮小↓</v>
      </c>
      <c r="P197" s="497" t="str">
        <f t="shared" si="24"/>
        <v>バンド内</v>
      </c>
      <c r="Q197" s="500">
        <f>IF($D197="","",IFERROR(100-100/(1+SUMPRODUCT((終値!E197:R197&gt;終値!F197:S197)*(終値!E197:R197-終値!F197:S197))/SUMPRODUCT((終値!E197:R197&lt;終値!F197:S197)*(終値!F197:S197-終値!E197:R197))),100))</f>
        <v>40.347490347490343</v>
      </c>
      <c r="R197" s="500">
        <f>IF($D197="","",IFERROR(100-100/(1+SUMPRODUCT((((高値!E197:R197+安値!E197:R197+終値!E197:R197)/3)&gt;((高値!F197:S197+安値!F197:S197+終値!F197:S197)/3))*((高値!E197:R197+安値!E197:R197+終値!E197:R197)/3)*出来高!E197:R197)/SUMPRODUCT((((高値!E197:R197+安値!E197:R197+終値!E197:R197)/3)&lt;((高値!F197:S197+安値!F197:S197+終値!F197:S197)/3))*((高値!E197:R197+安値!E197:R197+終値!E197:R197)/3)*出来高!E197:R197)),50))</f>
        <v>55.619299940789318</v>
      </c>
      <c r="S197" s="497" t="str">
        <f>IF($D197="","",IF(AND(終値!E197&lt;終値!O197,$Q197&gt;(IFERROR(100-100/(1+SUMPRODUCT((終値!O197:AB197&gt;終値!P197:AC197)*(終値!O197:AB197-終値!P197:AC197))/SUMPRODUCT((終値!O197:AB197&lt;終値!P197:AC197)*(終値!P197:AC197-終値!O197:AB197))),100))),"強気div▲",IF(AND(終値!E197&gt;終値!O197,$Q197&lt;(IFERROR(100-100/(1+SUMPRODUCT((終値!O197:AB197&gt;終値!P197:AC197)*(終値!O197:AB197-終値!P197:AC197))/SUMPRODUCT((終値!O197:AB197&lt;終値!P197:AC197)*(終値!P197:AC197-終値!O197:AB197))),100))),"弱気div▼","－")))</f>
        <v>強気div▲</v>
      </c>
      <c r="T197" s="497" t="str">
        <f t="shared" si="25"/>
        <v>－</v>
      </c>
      <c r="U197" s="497" t="str">
        <f>IF(終値!A197="","",BB_スイング!BT197)</f>
        <v>二番天井M▼</v>
      </c>
      <c r="V197" s="505">
        <f>IF($D197="","",IFERROR(出来高!E197/AVERAGE(出来高!E197:I197),""))</f>
        <v>0.67779332745900933</v>
      </c>
      <c r="W197" s="506" t="str">
        <f>IF($D197="","",IF(AND($D197&gt;$G197,$O197="拡大↑",OR($N197="スクイーズ★",$N197="収縮")),"◎スクイーズブレイク買",IF(AND($D197&gt;=$H197,$R197&gt;=BB設定!$B$10),"○順張り継続(walk)",IF(AND($S197="強気div▲",$D197&gt;$I197,LEFT($U197,4)&lt;&gt;"二番天井"),"○反発(ダイバ)買",IF($U197="二番底W▲","△二番底買(確)",IF($U197="二番底W形成","△二番底形成",IF(LEFT($U197,4)="二番天井","▼二番天井警戒",IF($D197&lt;$J197,"▼-2σ割れ危険",IF(AND($D197&gt;$E197,$K197&lt;0.6,$R197&gt;=50),"・押し目注目",IF($N197="スクイーズ★","☆スクイーズ監視","様子見"))))))))))</f>
        <v>▼二番天井警戒</v>
      </c>
      <c r="X197" s="501">
        <f t="shared" si="31"/>
        <v>0</v>
      </c>
      <c r="Y197" s="498">
        <f t="shared" si="26"/>
        <v>61590</v>
      </c>
      <c r="Z197" s="498">
        <f t="shared" si="27"/>
        <v>71018.807701082827</v>
      </c>
      <c r="AA197" s="498">
        <f t="shared" si="28"/>
        <v>58480</v>
      </c>
      <c r="AB197" s="498">
        <f t="shared" si="32"/>
        <v>77677.615402165655</v>
      </c>
      <c r="AC197" s="504">
        <f t="shared" si="29"/>
        <v>5.17</v>
      </c>
      <c r="AD197" s="498">
        <f>IF($D197="","",MIN(終値!E197:I197))</f>
        <v>58480</v>
      </c>
      <c r="AE197" s="500">
        <f t="shared" si="30"/>
        <v>9.8030000000000006E-2</v>
      </c>
    </row>
    <row r="198" spans="1:31">
      <c r="A198" s="497" t="str">
        <f>IF(終値!A198="","",HYPERLINK("https://kabutan.jp/stock/?code="&amp;終値!A198,"📈"))</f>
        <v>📈</v>
      </c>
      <c r="B198" s="497" t="str">
        <f>IF(終値!A198="","",終値!A198)</f>
        <v>8035</v>
      </c>
      <c r="C198" s="496" t="str">
        <f>IF(終値!A198="","",終値!B198)</f>
        <v>東京エレクトロン</v>
      </c>
      <c r="D198" s="498">
        <f>IF(終値!A198="","",終値!E198)</f>
        <v>55330</v>
      </c>
      <c r="E198" s="498">
        <f>IF($D198="","",AVERAGE(終値!E198:X198))</f>
        <v>62991.5</v>
      </c>
      <c r="F198" s="499">
        <f>IF($D198="","",STDEVP(終値!E198:X198))</f>
        <v>7401.8661667176875</v>
      </c>
      <c r="G198" s="498">
        <f>IF($D198="","",$E198+BB設定!$B$4*$F198)</f>
        <v>77795.232333435371</v>
      </c>
      <c r="H198" s="498">
        <f>IF($D198="","",$E198+BB設定!$B$5*$F198)</f>
        <v>70393.366166717693</v>
      </c>
      <c r="I198" s="498">
        <f>IF($D198="","",$E198-BB設定!$B$5*$F198)</f>
        <v>55589.633833282314</v>
      </c>
      <c r="J198" s="498">
        <f>IF($D198="","",$E198-BB設定!$B$4*$F198)</f>
        <v>48187.767666564629</v>
      </c>
      <c r="K198" s="503">
        <f t="shared" ref="K198:K261" si="33">IF($D198="","",IFERROR(($D198-$J198)/($G198-$J198),""))</f>
        <v>0.24123079817189375</v>
      </c>
      <c r="L198" s="502">
        <f t="shared" ref="L198:L261" si="34">IF($D198="","",IFERROR(($G198-$J198)/$E198*100,""))</f>
        <v>47.002317244184916</v>
      </c>
      <c r="M198" s="502">
        <f>IF($D198="","",IFERROR(MIN(BB_帯幅!B198:AP198)*100,""))</f>
        <v>15.342965894944232</v>
      </c>
      <c r="N198" s="497" t="str">
        <f>IF($L198="","",IF($L198&lt;=$M198*BB設定!$B$7,"スクイーズ★",IF($L198&lt;=$M198*1.3,"収縮","－")))</f>
        <v>－</v>
      </c>
      <c r="O198" s="497" t="str">
        <f>IF($D198="","",IF(AND(BB_帯幅!B198&gt;BB_帯幅!C198,BB_帯幅!C198&gt;BB_帯幅!D198),"拡大↑","縮小↓"))</f>
        <v>拡大↑</v>
      </c>
      <c r="P198" s="497" t="str">
        <f t="shared" ref="P198:P261" si="35">IF($D198="","",IF($D198&gt;$G198,"↑+2σ突破",IF($D198&lt;$J198,"↓-2σ割れ",IF($D198&gt;$H198,"+1σ上",IF($D198&lt;$I198,"-1σ下","バンド内")))))</f>
        <v>-1σ下</v>
      </c>
      <c r="Q198" s="500">
        <f>IF($D198="","",IFERROR(100-100/(1+SUMPRODUCT((終値!E198:R198&gt;終値!F198:S198)*(終値!E198:R198-終値!F198:S198))/SUMPRODUCT((終値!E198:R198&lt;終値!F198:S198)*(終値!F198:S198-終値!E198:R198))),100))</f>
        <v>28.915989159891609</v>
      </c>
      <c r="R198" s="500">
        <f>IF($D198="","",IFERROR(100-100/(1+SUMPRODUCT((((高値!E198:R198+安値!E198:R198+終値!E198:R198)/3)&gt;((高値!F198:S198+安値!F198:S198+終値!F198:S198)/3))*((高値!E198:R198+安値!E198:R198+終値!E198:R198)/3)*出来高!E198:R198)/SUMPRODUCT((((高値!E198:R198+安値!E198:R198+終値!E198:R198)/3)&lt;((高値!F198:S198+安値!F198:S198+終値!F198:S198)/3))*((高値!E198:R198+安値!E198:R198+終値!E198:R198)/3)*出来高!E198:R198)),50))</f>
        <v>48.801244528878733</v>
      </c>
      <c r="S198" s="497" t="str">
        <f>IF($D198="","",IF(AND(終値!E198&lt;終値!O198,$Q198&gt;(IFERROR(100-100/(1+SUMPRODUCT((終値!O198:AB198&gt;終値!P198:AC198)*(終値!O198:AB198-終値!P198:AC198))/SUMPRODUCT((終値!O198:AB198&lt;終値!P198:AC198)*(終値!P198:AC198-終値!O198:AB198))),100))),"強気div▲",IF(AND(終値!E198&gt;終値!O198,$Q198&lt;(IFERROR(100-100/(1+SUMPRODUCT((終値!O198:AB198&gt;終値!P198:AC198)*(終値!O198:AB198-終値!P198:AC198))/SUMPRODUCT((終値!O198:AB198&lt;終値!P198:AC198)*(終値!P198:AC198-終値!O198:AB198))),100))),"弱気div▼","－")))</f>
        <v>－</v>
      </c>
      <c r="T198" s="497" t="str">
        <f t="shared" ref="T198:T261" si="36">IF($D198="","",IF($D198&gt;=$H198,"上walk▲",IF($D198&lt;=$I198,"下walk▼","－")))</f>
        <v>下walk▼</v>
      </c>
      <c r="U198" s="497" t="str">
        <f>IF(終値!A198="","",BB_スイング!BT198)</f>
        <v>－</v>
      </c>
      <c r="V198" s="505">
        <f>IF($D198="","",IFERROR(出来高!E198/AVERAGE(出来高!E198:I198),""))</f>
        <v>0.61265474085158478</v>
      </c>
      <c r="W198" s="506" t="str">
        <f>IF($D198="","",IF(AND($D198&gt;$G198,$O198="拡大↑",OR($N198="スクイーズ★",$N198="収縮")),"◎スクイーズブレイク買",IF(AND($D198&gt;=$H198,$R198&gt;=BB設定!$B$10),"○順張り継続(walk)",IF(AND($S198="強気div▲",$D198&gt;$I198,LEFT($U198,4)&lt;&gt;"二番天井"),"○反発(ダイバ)買",IF($U198="二番底W▲","△二番底買(確)",IF($U198="二番底W形成","△二番底形成",IF(LEFT($U198,4)="二番天井","▼二番天井警戒",IF($D198&lt;$J198,"▼-2σ割れ危険",IF(AND($D198&gt;$E198,$K198&lt;0.6,$R198&gt;=50),"・押し目注目",IF($N198="スクイーズ★","☆スクイーズ監視","様子見"))))))))))</f>
        <v>様子見</v>
      </c>
      <c r="X198" s="501">
        <f t="shared" si="31"/>
        <v>0</v>
      </c>
      <c r="Y198" s="498">
        <f t="shared" ref="Y198:Y261" si="37">IF($D198="","",$D198)</f>
        <v>55330</v>
      </c>
      <c r="Z198" s="498">
        <f t="shared" ref="Z198:Z261" si="38">IF($D198="","",$H198)</f>
        <v>70393.366166717693</v>
      </c>
      <c r="AA198" s="498">
        <f t="shared" ref="AA198:AA261" si="39">IF($D198="","",IF($D198&gt;$E198,$E198,$AD198))</f>
        <v>54990</v>
      </c>
      <c r="AB198" s="498">
        <f t="shared" si="32"/>
        <v>77795.232333435371</v>
      </c>
      <c r="AC198" s="504">
        <f t="shared" ref="AC198:AC261" si="40">IF($D198="","",IF(($Y198-$AA198)&lt;=0,"－",IFERROR(ROUND(MIN(20,($AB198-$Y198)/($Y198-$AA198)),2),"－")))</f>
        <v>20</v>
      </c>
      <c r="AD198" s="498">
        <f>IF($D198="","",MIN(終値!E198:I198))</f>
        <v>54990</v>
      </c>
      <c r="AE198" s="500">
        <f t="shared" ref="AE198:AE261" si="41">IF($D198="","",$X198+(10000-ROW())/100000)</f>
        <v>9.8019999999999996E-2</v>
      </c>
    </row>
    <row r="199" spans="1:31">
      <c r="A199" s="497" t="str">
        <f>IF(終値!A199="","",HYPERLINK("https://kabutan.jp/stock/?code="&amp;終値!A199,"📈"))</f>
        <v>📈</v>
      </c>
      <c r="B199" s="497" t="str">
        <f>IF(終値!A199="","",終値!A199)</f>
        <v>6920</v>
      </c>
      <c r="C199" s="496" t="str">
        <f>IF(終値!A199="","",終値!B199)</f>
        <v>レーザーテック</v>
      </c>
      <c r="D199" s="498">
        <f>IF(終値!A199="","",終値!E199)</f>
        <v>43330</v>
      </c>
      <c r="E199" s="498">
        <f>IF($D199="","",AVERAGE(終値!E199:X199))</f>
        <v>42553</v>
      </c>
      <c r="F199" s="499">
        <f>IF($D199="","",STDEVP(終値!E199:X199))</f>
        <v>3917.8400937251126</v>
      </c>
      <c r="G199" s="498">
        <f>IF($D199="","",$E199+BB設定!$B$4*$F199)</f>
        <v>50388.680187450227</v>
      </c>
      <c r="H199" s="498">
        <f>IF($D199="","",$E199+BB設定!$B$5*$F199)</f>
        <v>46470.840093725114</v>
      </c>
      <c r="I199" s="498">
        <f>IF($D199="","",$E199-BB設定!$B$5*$F199)</f>
        <v>38635.159906274886</v>
      </c>
      <c r="J199" s="498">
        <f>IF($D199="","",$E199-BB設定!$B$4*$F199)</f>
        <v>34717.319812549773</v>
      </c>
      <c r="K199" s="503">
        <f t="shared" si="33"/>
        <v>0.54958089032554303</v>
      </c>
      <c r="L199" s="502">
        <f t="shared" si="34"/>
        <v>36.827862606397801</v>
      </c>
      <c r="M199" s="502">
        <f>IF($D199="","",IFERROR(MIN(BB_帯幅!B199:AP199)*100,""))</f>
        <v>20.238778939389661</v>
      </c>
      <c r="N199" s="497" t="str">
        <f>IF($L199="","",IF($L199&lt;=$M199*BB設定!$B$7,"スクイーズ★",IF($L199&lt;=$M199*1.3,"収縮","－")))</f>
        <v>－</v>
      </c>
      <c r="O199" s="497" t="str">
        <f>IF($D199="","",IF(AND(BB_帯幅!B199&gt;BB_帯幅!C199,BB_帯幅!C199&gt;BB_帯幅!D199),"拡大↑","縮小↓"))</f>
        <v>縮小↓</v>
      </c>
      <c r="P199" s="497" t="str">
        <f t="shared" si="35"/>
        <v>バンド内</v>
      </c>
      <c r="Q199" s="500">
        <f>IF($D199="","",IFERROR(100-100/(1+SUMPRODUCT((終値!E199:R199&gt;終値!F199:S199)*(終値!E199:R199-終値!F199:S199))/SUMPRODUCT((終値!E199:R199&lt;終値!F199:S199)*(終値!F199:S199-終値!E199:R199))),100))</f>
        <v>45.826468973091707</v>
      </c>
      <c r="R199" s="500">
        <f>IF($D199="","",IFERROR(100-100/(1+SUMPRODUCT((((高値!E199:R199+安値!E199:R199+終値!E199:R199)/3)&gt;((高値!F199:S199+安値!F199:S199+終値!F199:S199)/3))*((高値!E199:R199+安値!E199:R199+終値!E199:R199)/3)*出来高!E199:R199)/SUMPRODUCT((((高値!E199:R199+安値!E199:R199+終値!E199:R199)/3)&lt;((高値!F199:S199+安値!F199:S199+終値!F199:S199)/3))*((高値!E199:R199+安値!E199:R199+終値!E199:R199)/3)*出来高!E199:R199)),50))</f>
        <v>56.724063554904824</v>
      </c>
      <c r="S199" s="497" t="str">
        <f>IF($D199="","",IF(AND(終値!E199&lt;終値!O199,$Q199&gt;(IFERROR(100-100/(1+SUMPRODUCT((終値!O199:AB199&gt;終値!P199:AC199)*(終値!O199:AB199-終値!P199:AC199))/SUMPRODUCT((終値!O199:AB199&lt;終値!P199:AC199)*(終値!P199:AC199-終値!O199:AB199))),100))),"強気div▲",IF(AND(終値!E199&gt;終値!O199,$Q199&lt;(IFERROR(100-100/(1+SUMPRODUCT((終値!O199:AB199&gt;終値!P199:AC199)*(終値!O199:AB199-終値!P199:AC199))/SUMPRODUCT((終値!O199:AB199&lt;終値!P199:AC199)*(終値!P199:AC199-終値!O199:AB199))),100))),"弱気div▼","－")))</f>
        <v>強気div▲</v>
      </c>
      <c r="T199" s="497" t="str">
        <f t="shared" si="36"/>
        <v>－</v>
      </c>
      <c r="U199" s="497" t="str">
        <f>IF(終値!A199="","",BB_スイング!BT199)</f>
        <v>－</v>
      </c>
      <c r="V199" s="505">
        <f>IF($D199="","",IFERROR(出来高!E199/AVERAGE(出来高!E199:I199),""))</f>
        <v>0.64220630851538119</v>
      </c>
      <c r="W199" s="506" t="str">
        <f>IF($D199="","",IF(AND($D199&gt;$G199,$O199="拡大↑",OR($N199="スクイーズ★",$N199="収縮")),"◎スクイーズブレイク買",IF(AND($D199&gt;=$H199,$R199&gt;=BB設定!$B$10),"○順張り継続(walk)",IF(AND($S199="強気div▲",$D199&gt;$I199,LEFT($U199,4)&lt;&gt;"二番天井"),"○反発(ダイバ)買",IF($U199="二番底W▲","△二番底買(確)",IF($U199="二番底W形成","△二番底形成",IF(LEFT($U199,4)="二番天井","▼二番天井警戒",IF($D199&lt;$J199,"▼-2σ割れ危険",IF(AND($D199&gt;$E199,$K199&lt;0.6,$R199&gt;=50),"・押し目注目",IF($N199="スクイーズ★","☆スクイーズ監視","様子見"))))))))))</f>
        <v>○反発(ダイバ)買</v>
      </c>
      <c r="X199" s="501">
        <f t="shared" ref="X199:X262" si="42">IF($D199="","",MAX(0,MIN(100,IF($L199&lt;=$M199*1.15,20,IF($L199&lt;=$M199*1.4,10,0))+IF($D199&gt;$G199,20,IF($D199&gt;$H199,12,IF($D199&gt;$E199,5,0)))+IF($O199="拡大↑",10,0)+IF($R199&gt;=80,15,IF($R199&gt;=60,10,IF($R199&gt;=50,5,0)))+IF(AND($Q199&gt;=50,$Q199&lt;=70),10,IF($Q199&gt;70,3,IF($Q199&gt;=40,5,0)))+IF(AND($S199="強気div▲",$T199&lt;&gt;"下walk▼"),15,IF(AND($S199="強気div▲",$T199="下walk▼"),5,0))+IF($T199="上walk▲",5,0)+IF($V199&gt;=2,5,IF($V199&gt;=1.5,3,0))+IF(LEFT($U199,4)="二番天井",-15,0)+IF($D199&lt;$E199,-10,0)+IF($T199="下walk▼",-10,0)+IF($K199&lt;0.2,-5,0))))</f>
        <v>30</v>
      </c>
      <c r="Y199" s="498">
        <f t="shared" si="37"/>
        <v>43330</v>
      </c>
      <c r="Z199" s="498">
        <f t="shared" si="38"/>
        <v>46470.840093725114</v>
      </c>
      <c r="AA199" s="498">
        <f t="shared" si="39"/>
        <v>42553</v>
      </c>
      <c r="AB199" s="498">
        <f t="shared" ref="AB199:AB262" si="43">IF($D199="","",IF($D199&gt;$G199,$E199+3*$F199,$G199))</f>
        <v>50388.680187450227</v>
      </c>
      <c r="AC199" s="504">
        <f t="shared" si="40"/>
        <v>9.08</v>
      </c>
      <c r="AD199" s="498">
        <f>IF($D199="","",MIN(終値!E199:I199))</f>
        <v>37910</v>
      </c>
      <c r="AE199" s="500">
        <f t="shared" si="41"/>
        <v>30.098009999999999</v>
      </c>
    </row>
    <row r="200" spans="1:31">
      <c r="A200" s="497" t="str">
        <f>IF(終値!A200="","",HYPERLINK("https://kabutan.jp/stock/?code="&amp;終値!A200,"📈"))</f>
        <v>📈</v>
      </c>
      <c r="B200" s="497" t="str">
        <f>IF(終値!A200="","",終値!A200)</f>
        <v>5801</v>
      </c>
      <c r="C200" s="496" t="str">
        <f>IF(終値!A200="","",終値!B200)</f>
        <v>古河電工</v>
      </c>
      <c r="D200" s="498">
        <f>IF(終値!A200="","",終値!E200)</f>
        <v>3909</v>
      </c>
      <c r="E200" s="498">
        <f>IF($D200="","",AVERAGE(終値!E200:X200))</f>
        <v>3414.9</v>
      </c>
      <c r="F200" s="499">
        <f>IF($D200="","",STDEVP(終値!E200:X200))</f>
        <v>313.86368856559375</v>
      </c>
      <c r="G200" s="498">
        <f>IF($D200="","",$E200+BB設定!$B$4*$F200)</f>
        <v>4042.6273771311876</v>
      </c>
      <c r="H200" s="498">
        <f>IF($D200="","",$E200+BB設定!$B$5*$F200)</f>
        <v>3728.7636885655938</v>
      </c>
      <c r="I200" s="498">
        <f>IF($D200="","",$E200-BB設定!$B$5*$F200)</f>
        <v>3101.0363114344063</v>
      </c>
      <c r="J200" s="498">
        <f>IF($D200="","",$E200-BB設定!$B$4*$F200)</f>
        <v>2787.1726228688126</v>
      </c>
      <c r="K200" s="503">
        <f t="shared" si="33"/>
        <v>0.89356257031365616</v>
      </c>
      <c r="L200" s="502">
        <f t="shared" si="34"/>
        <v>36.764026889875986</v>
      </c>
      <c r="M200" s="502">
        <f>IF($D200="","",IFERROR(MIN(BB_帯幅!B200:AP200)*100,""))</f>
        <v>32.757198644435391</v>
      </c>
      <c r="N200" s="497" t="str">
        <f>IF($L200="","",IF($L200&lt;=$M200*BB設定!$B$7,"スクイーズ★",IF($L200&lt;=$M200*1.3,"収縮","－")))</f>
        <v>収縮</v>
      </c>
      <c r="O200" s="497" t="str">
        <f>IF($D200="","",IF(AND(BB_帯幅!B200&gt;BB_帯幅!C200,BB_帯幅!C200&gt;BB_帯幅!D200),"拡大↑","縮小↓"))</f>
        <v>拡大↑</v>
      </c>
      <c r="P200" s="497" t="str">
        <f t="shared" si="35"/>
        <v>+1σ上</v>
      </c>
      <c r="Q200" s="500">
        <f>IF($D200="","",IFERROR(100-100/(1+SUMPRODUCT((終値!E200:R200&gt;終値!F200:S200)*(終値!E200:R200-終値!F200:S200))/SUMPRODUCT((終値!E200:R200&lt;終値!F200:S200)*(終値!F200:S200-終値!E200:R200))),100))</f>
        <v>59.12332214765101</v>
      </c>
      <c r="R200" s="500">
        <f>IF($D200="","",IFERROR(100-100/(1+SUMPRODUCT((((高値!E200:R200+安値!E200:R200+終値!E200:R200)/3)&gt;((高値!F200:S200+安値!F200:S200+終値!F200:S200)/3))*((高値!E200:R200+安値!E200:R200+終値!E200:R200)/3)*出来高!E200:R200)/SUMPRODUCT((((高値!E200:R200+安値!E200:R200+終値!E200:R200)/3)&lt;((高値!F200:S200+安値!F200:S200+終値!F200:S200)/3))*((高値!E200:R200+安値!E200:R200+終値!E200:R200)/3)*出来高!E200:R200)),50))</f>
        <v>40.233515690642449</v>
      </c>
      <c r="S200" s="497" t="str">
        <f>IF($D200="","",IF(AND(終値!E200&lt;終値!O200,$Q200&gt;(IFERROR(100-100/(1+SUMPRODUCT((終値!O200:AB200&gt;終値!P200:AC200)*(終値!O200:AB200-終値!P200:AC200))/SUMPRODUCT((終値!O200:AB200&lt;終値!P200:AC200)*(終値!P200:AC200-終値!O200:AB200))),100))),"強気div▲",IF(AND(終値!E200&gt;終値!O200,$Q200&lt;(IFERROR(100-100/(1+SUMPRODUCT((終値!O200:AB200&gt;終値!P200:AC200)*(終値!O200:AB200-終値!P200:AC200))/SUMPRODUCT((終値!O200:AB200&lt;終値!P200:AC200)*(終値!P200:AC200-終値!O200:AB200))),100))),"弱気div▼","－")))</f>
        <v>－</v>
      </c>
      <c r="T200" s="497" t="str">
        <f t="shared" si="36"/>
        <v>上walk▲</v>
      </c>
      <c r="U200" s="497" t="str">
        <f>IF(終値!A200="","",BB_スイング!BT200)</f>
        <v>－</v>
      </c>
      <c r="V200" s="505">
        <f>IF($D200="","",IFERROR(出来高!E200/AVERAGE(出来高!E200:I200),""))</f>
        <v>1.939229717777599</v>
      </c>
      <c r="W200" s="506" t="str">
        <f>IF($D200="","",IF(AND($D200&gt;$G200,$O200="拡大↑",OR($N200="スクイーズ★",$N200="収縮")),"◎スクイーズブレイク買",IF(AND($D200&gt;=$H200,$R200&gt;=BB設定!$B$10),"○順張り継続(walk)",IF(AND($S200="強気div▲",$D200&gt;$I200,LEFT($U200,4)&lt;&gt;"二番天井"),"○反発(ダイバ)買",IF($U200="二番底W▲","△二番底買(確)",IF($U200="二番底W形成","△二番底形成",IF(LEFT($U200,4)="二番天井","▼二番天井警戒",IF($D200&lt;$J200,"▼-2σ割れ危険",IF(AND($D200&gt;$E200,$K200&lt;0.6,$R200&gt;=50),"・押し目注目",IF($N200="スクイーズ★","☆スクイーズ監視","様子見"))))))))))</f>
        <v>様子見</v>
      </c>
      <c r="X200" s="501">
        <f t="shared" si="42"/>
        <v>60</v>
      </c>
      <c r="Y200" s="498">
        <f t="shared" si="37"/>
        <v>3909</v>
      </c>
      <c r="Z200" s="498">
        <f t="shared" si="38"/>
        <v>3728.7636885655938</v>
      </c>
      <c r="AA200" s="498">
        <f t="shared" si="39"/>
        <v>3414.9</v>
      </c>
      <c r="AB200" s="498">
        <f t="shared" si="43"/>
        <v>4042.6273771311876</v>
      </c>
      <c r="AC200" s="504">
        <f t="shared" si="40"/>
        <v>0.27</v>
      </c>
      <c r="AD200" s="498">
        <f>IF($D200="","",MIN(終値!E200:I200))</f>
        <v>3145</v>
      </c>
      <c r="AE200" s="500">
        <f t="shared" si="41"/>
        <v>60.097999999999999</v>
      </c>
    </row>
    <row r="201" spans="1:31">
      <c r="A201" s="497" t="str">
        <f>IF(終値!A201="","",HYPERLINK("https://kabutan.jp/stock/?code="&amp;終値!A201,"📈"))</f>
        <v>📈</v>
      </c>
      <c r="B201" s="497" t="str">
        <f>IF(終値!A201="","",終値!A201)</f>
        <v>6506</v>
      </c>
      <c r="C201" s="496" t="str">
        <f>IF(終値!A201="","",終値!B201)</f>
        <v>安川電機</v>
      </c>
      <c r="D201" s="498">
        <f>IF(終値!A201="","",終値!E201)</f>
        <v>5255</v>
      </c>
      <c r="E201" s="498">
        <f>IF($D201="","",AVERAGE(終値!E201:X201))</f>
        <v>5341.9</v>
      </c>
      <c r="F201" s="499">
        <f>IF($D201="","",STDEVP(終値!E201:X201))</f>
        <v>607.79757321002853</v>
      </c>
      <c r="G201" s="498">
        <f>IF($D201="","",$E201+BB設定!$B$4*$F201)</f>
        <v>6557.4951464200567</v>
      </c>
      <c r="H201" s="498">
        <f>IF($D201="","",$E201+BB設定!$B$5*$F201)</f>
        <v>5949.6975732100282</v>
      </c>
      <c r="I201" s="498">
        <f>IF($D201="","",$E201-BB設定!$B$5*$F201)</f>
        <v>4734.1024267899711</v>
      </c>
      <c r="J201" s="498">
        <f>IF($D201="","",$E201-BB設定!$B$4*$F201)</f>
        <v>4126.3048535799426</v>
      </c>
      <c r="K201" s="503">
        <f t="shared" si="33"/>
        <v>0.4642561916046139</v>
      </c>
      <c r="L201" s="502">
        <f t="shared" si="34"/>
        <v>45.511714798856481</v>
      </c>
      <c r="M201" s="502">
        <f>IF($D201="","",IFERROR(MIN(BB_帯幅!B201:AP201)*100,""))</f>
        <v>14.996913565999167</v>
      </c>
      <c r="N201" s="497" t="str">
        <f>IF($L201="","",IF($L201&lt;=$M201*BB設定!$B$7,"スクイーズ★",IF($L201&lt;=$M201*1.3,"収縮","－")))</f>
        <v>－</v>
      </c>
      <c r="O201" s="497" t="str">
        <f>IF($D201="","",IF(AND(BB_帯幅!B201&gt;BB_帯幅!C201,BB_帯幅!C201&gt;BB_帯幅!D201),"拡大↑","縮小↓"))</f>
        <v>縮小↓</v>
      </c>
      <c r="P201" s="497" t="str">
        <f t="shared" si="35"/>
        <v>バンド内</v>
      </c>
      <c r="Q201" s="500">
        <f>IF($D201="","",IFERROR(100-100/(1+SUMPRODUCT((終値!E201:R201&gt;終値!F201:S201)*(終値!E201:R201-終値!F201:S201))/SUMPRODUCT((終値!E201:R201&lt;終値!F201:S201)*(終値!F201:S201-終値!E201:R201))),100))</f>
        <v>45.461450816559058</v>
      </c>
      <c r="R201" s="500">
        <f>IF($D201="","",IFERROR(100-100/(1+SUMPRODUCT((((高値!E201:R201+安値!E201:R201+終値!E201:R201)/3)&gt;((高値!F201:S201+安値!F201:S201+終値!F201:S201)/3))*((高値!E201:R201+安値!E201:R201+終値!E201:R201)/3)*出来高!E201:R201)/SUMPRODUCT((((高値!E201:R201+安値!E201:R201+終値!E201:R201)/3)&lt;((高値!F201:S201+安値!F201:S201+終値!F201:S201)/3))*((高値!E201:R201+安値!E201:R201+終値!E201:R201)/3)*出来高!E201:R201)),50))</f>
        <v>47.184644383856636</v>
      </c>
      <c r="S201" s="497" t="str">
        <f>IF($D201="","",IF(AND(終値!E201&lt;終値!O201,$Q201&gt;(IFERROR(100-100/(1+SUMPRODUCT((終値!O201:AB201&gt;終値!P201:AC201)*(終値!O201:AB201-終値!P201:AC201))/SUMPRODUCT((終値!O201:AB201&lt;終値!P201:AC201)*(終値!P201:AC201-終値!O201:AB201))),100))),"強気div▲",IF(AND(終値!E201&gt;終値!O201,$Q201&lt;(IFERROR(100-100/(1+SUMPRODUCT((終値!O201:AB201&gt;終値!P201:AC201)*(終値!O201:AB201-終値!P201:AC201))/SUMPRODUCT((終値!O201:AB201&lt;終値!P201:AC201)*(終値!P201:AC201-終値!O201:AB201))),100))),"弱気div▼","－")))</f>
        <v>強気div▲</v>
      </c>
      <c r="T201" s="497" t="str">
        <f t="shared" si="36"/>
        <v>－</v>
      </c>
      <c r="U201" s="497" t="str">
        <f>IF(終値!A201="","",BB_スイング!BT201)</f>
        <v>－</v>
      </c>
      <c r="V201" s="505">
        <f>IF($D201="","",IFERROR(出来高!E201/AVERAGE(出来高!E201:I201),""))</f>
        <v>0.76050409342411218</v>
      </c>
      <c r="W201" s="506" t="str">
        <f>IF($D201="","",IF(AND($D201&gt;$G201,$O201="拡大↑",OR($N201="スクイーズ★",$N201="収縮")),"◎スクイーズブレイク買",IF(AND($D201&gt;=$H201,$R201&gt;=BB設定!$B$10),"○順張り継続(walk)",IF(AND($S201="強気div▲",$D201&gt;$I201,LEFT($U201,4)&lt;&gt;"二番天井"),"○反発(ダイバ)買",IF($U201="二番底W▲","△二番底買(確)",IF($U201="二番底W形成","△二番底形成",IF(LEFT($U201,4)="二番天井","▼二番天井警戒",IF($D201&lt;$J201,"▼-2σ割れ危険",IF(AND($D201&gt;$E201,$K201&lt;0.6,$R201&gt;=50),"・押し目注目",IF($N201="スクイーズ★","☆スクイーズ監視","様子見"))))))))))</f>
        <v>○反発(ダイバ)買</v>
      </c>
      <c r="X201" s="501">
        <f t="shared" si="42"/>
        <v>10</v>
      </c>
      <c r="Y201" s="498">
        <f t="shared" si="37"/>
        <v>5255</v>
      </c>
      <c r="Z201" s="498">
        <f t="shared" si="38"/>
        <v>5949.6975732100282</v>
      </c>
      <c r="AA201" s="498">
        <f t="shared" si="39"/>
        <v>4867</v>
      </c>
      <c r="AB201" s="498">
        <f t="shared" si="43"/>
        <v>6557.4951464200567</v>
      </c>
      <c r="AC201" s="504">
        <f t="shared" si="40"/>
        <v>3.36</v>
      </c>
      <c r="AD201" s="498">
        <f>IF($D201="","",MIN(終値!E201:I201))</f>
        <v>4867</v>
      </c>
      <c r="AE201" s="500">
        <f t="shared" si="41"/>
        <v>10.097989999999999</v>
      </c>
    </row>
    <row r="202" spans="1:31">
      <c r="A202" s="497" t="str">
        <f>IF(終値!A202="","",HYPERLINK("https://kabutan.jp/stock/?code="&amp;終値!A202,"📈"))</f>
        <v>📈</v>
      </c>
      <c r="B202" s="497" t="str">
        <f>IF(終値!A202="","",終値!A202)</f>
        <v>2768</v>
      </c>
      <c r="C202" s="496" t="str">
        <f>IF(終値!A202="","",終値!B202)</f>
        <v>双日</v>
      </c>
      <c r="D202" s="498">
        <f>IF(終値!A202="","",終値!E202)</f>
        <v>5540</v>
      </c>
      <c r="E202" s="498">
        <f>IF($D202="","",AVERAGE(終値!E202:X202))</f>
        <v>5283.75</v>
      </c>
      <c r="F202" s="499">
        <f>IF($D202="","",STDEVP(終値!E202:X202))</f>
        <v>137.50849973728899</v>
      </c>
      <c r="G202" s="498">
        <f>IF($D202="","",$E202+BB設定!$B$4*$F202)</f>
        <v>5558.7669994745784</v>
      </c>
      <c r="H202" s="498">
        <f>IF($D202="","",$E202+BB設定!$B$5*$F202)</f>
        <v>5421.2584997372887</v>
      </c>
      <c r="I202" s="498">
        <f>IF($D202="","",$E202-BB設定!$B$5*$F202)</f>
        <v>5146.2415002627113</v>
      </c>
      <c r="J202" s="498">
        <f>IF($D202="","",$E202-BB設定!$B$4*$F202)</f>
        <v>5008.7330005254216</v>
      </c>
      <c r="K202" s="503">
        <f t="shared" si="33"/>
        <v>0.96588029192662117</v>
      </c>
      <c r="L202" s="502">
        <f t="shared" si="34"/>
        <v>10.409917179070863</v>
      </c>
      <c r="M202" s="502">
        <f>IF($D202="","",IFERROR(MIN(BB_帯幅!B202:AP202)*100,""))</f>
        <v>5.0650679899827615</v>
      </c>
      <c r="N202" s="497" t="str">
        <f>IF($L202="","",IF($L202&lt;=$M202*BB設定!$B$7,"スクイーズ★",IF($L202&lt;=$M202*1.3,"収縮","－")))</f>
        <v>－</v>
      </c>
      <c r="O202" s="497" t="str">
        <f>IF($D202="","",IF(AND(BB_帯幅!B202&gt;BB_帯幅!C202,BB_帯幅!C202&gt;BB_帯幅!D202),"拡大↑","縮小↓"))</f>
        <v>拡大↑</v>
      </c>
      <c r="P202" s="497" t="str">
        <f t="shared" si="35"/>
        <v>+1σ上</v>
      </c>
      <c r="Q202" s="500">
        <f>IF($D202="","",IFERROR(100-100/(1+SUMPRODUCT((終値!E202:R202&gt;終値!F202:S202)*(終値!E202:R202-終値!F202:S202))/SUMPRODUCT((終値!E202:R202&lt;終値!F202:S202)*(終値!F202:S202-終値!E202:R202))),100))</f>
        <v>61.92223037417461</v>
      </c>
      <c r="R202" s="500">
        <f>IF($D202="","",IFERROR(100-100/(1+SUMPRODUCT((((高値!E202:R202+安値!E202:R202+終値!E202:R202)/3)&gt;((高値!F202:S202+安値!F202:S202+終値!F202:S202)/3))*((高値!E202:R202+安値!E202:R202+終値!E202:R202)/3)*出来高!E202:R202)/SUMPRODUCT((((高値!E202:R202+安値!E202:R202+終値!E202:R202)/3)&lt;((高値!F202:S202+安値!F202:S202+終値!F202:S202)/3))*((高値!E202:R202+安値!E202:R202+終値!E202:R202)/3)*出来高!E202:R202)),50))</f>
        <v>64.525487613601257</v>
      </c>
      <c r="S202" s="497" t="str">
        <f>IF($D202="","",IF(AND(終値!E202&lt;終値!O202,$Q202&gt;(IFERROR(100-100/(1+SUMPRODUCT((終値!O202:AB202&gt;終値!P202:AC202)*(終値!O202:AB202-終値!P202:AC202))/SUMPRODUCT((終値!O202:AB202&lt;終値!P202:AC202)*(終値!P202:AC202-終値!O202:AB202))),100))),"強気div▲",IF(AND(終値!E202&gt;終値!O202,$Q202&lt;(IFERROR(100-100/(1+SUMPRODUCT((終値!O202:AB202&gt;終値!P202:AC202)*(終値!O202:AB202-終値!P202:AC202))/SUMPRODUCT((終値!O202:AB202&lt;終値!P202:AC202)*(終値!P202:AC202-終値!O202:AB202))),100))),"弱気div▼","－")))</f>
        <v>弱気div▼</v>
      </c>
      <c r="T202" s="497" t="str">
        <f t="shared" si="36"/>
        <v>上walk▲</v>
      </c>
      <c r="U202" s="497" t="str">
        <f>IF(終値!A202="","",BB_スイング!BT202)</f>
        <v>二番底W▲</v>
      </c>
      <c r="V202" s="505">
        <f>IF($D202="","",IFERROR(出来高!E202/AVERAGE(出来高!E202:I202),""))</f>
        <v>0.86922205620089654</v>
      </c>
      <c r="W202" s="506" t="str">
        <f>IF($D202="","",IF(AND($D202&gt;$G202,$O202="拡大↑",OR($N202="スクイーズ★",$N202="収縮")),"◎スクイーズブレイク買",IF(AND($D202&gt;=$H202,$R202&gt;=BB設定!$B$10),"○順張り継続(walk)",IF(AND($S202="強気div▲",$D202&gt;$I202,LEFT($U202,4)&lt;&gt;"二番天井"),"○反発(ダイバ)買",IF($U202="二番底W▲","△二番底買(確)",IF($U202="二番底W形成","△二番底形成",IF(LEFT($U202,4)="二番天井","▼二番天井警戒",IF($D202&lt;$J202,"▼-2σ割れ危険",IF(AND($D202&gt;$E202,$K202&lt;0.6,$R202&gt;=50),"・押し目注目",IF($N202="スクイーズ★","☆スクイーズ監視","様子見"))))))))))</f>
        <v>△二番底買(確)</v>
      </c>
      <c r="X202" s="501">
        <f t="shared" si="42"/>
        <v>47</v>
      </c>
      <c r="Y202" s="498">
        <f t="shared" si="37"/>
        <v>5540</v>
      </c>
      <c r="Z202" s="498">
        <f t="shared" si="38"/>
        <v>5421.2584997372887</v>
      </c>
      <c r="AA202" s="498">
        <f t="shared" si="39"/>
        <v>5283.75</v>
      </c>
      <c r="AB202" s="498">
        <f t="shared" si="43"/>
        <v>5558.7669994745784</v>
      </c>
      <c r="AC202" s="504">
        <f t="shared" si="40"/>
        <v>7.0000000000000007E-2</v>
      </c>
      <c r="AD202" s="498">
        <f>IF($D202="","",MIN(終値!E202:I202))</f>
        <v>5193</v>
      </c>
      <c r="AE202" s="500">
        <f t="shared" si="41"/>
        <v>47.09798</v>
      </c>
    </row>
    <row r="203" spans="1:31">
      <c r="A203" s="497" t="str">
        <f>IF(終値!A203="","",HYPERLINK("https://kabutan.jp/stock/?code="&amp;終値!A203,"📈"))</f>
        <v>📈</v>
      </c>
      <c r="B203" s="497" t="str">
        <f>IF(終値!A203="","",終値!A203)</f>
        <v>6305</v>
      </c>
      <c r="C203" s="496" t="str">
        <f>IF(終値!A203="","",終値!B203)</f>
        <v>日立建機</v>
      </c>
      <c r="D203" s="498">
        <f>IF(終値!A203="","",終値!E203)</f>
        <v>5637</v>
      </c>
      <c r="E203" s="498">
        <f>IF($D203="","",AVERAGE(終値!E203:X203))</f>
        <v>5359.65</v>
      </c>
      <c r="F203" s="499">
        <f>IF($D203="","",STDEVP(終値!E203:X203))</f>
        <v>162.25852057750311</v>
      </c>
      <c r="G203" s="498">
        <f>IF($D203="","",$E203+BB設定!$B$4*$F203)</f>
        <v>5684.1670411550058</v>
      </c>
      <c r="H203" s="498">
        <f>IF($D203="","",$E203+BB設定!$B$5*$F203)</f>
        <v>5521.9085205775027</v>
      </c>
      <c r="I203" s="498">
        <f>IF($D203="","",$E203-BB設定!$B$5*$F203)</f>
        <v>5197.3914794224966</v>
      </c>
      <c r="J203" s="498">
        <f>IF($D203="","",$E203-BB設定!$B$4*$F203)</f>
        <v>5035.1329588449935</v>
      </c>
      <c r="K203" s="503">
        <f t="shared" si="33"/>
        <v>0.92732732773118631</v>
      </c>
      <c r="L203" s="502">
        <f t="shared" si="34"/>
        <v>12.109635560344657</v>
      </c>
      <c r="M203" s="502">
        <f>IF($D203="","",IFERROR(MIN(BB_帯幅!B203:AP203)*100,""))</f>
        <v>5.7472156967316019</v>
      </c>
      <c r="N203" s="497" t="str">
        <f>IF($L203="","",IF($L203&lt;=$M203*BB設定!$B$7,"スクイーズ★",IF($L203&lt;=$M203*1.3,"収縮","－")))</f>
        <v>－</v>
      </c>
      <c r="O203" s="497" t="str">
        <f>IF($D203="","",IF(AND(BB_帯幅!B203&gt;BB_帯幅!C203,BB_帯幅!C203&gt;BB_帯幅!D203),"拡大↑","縮小↓"))</f>
        <v>拡大↑</v>
      </c>
      <c r="P203" s="497" t="str">
        <f t="shared" si="35"/>
        <v>+1σ上</v>
      </c>
      <c r="Q203" s="500">
        <f>IF($D203="","",IFERROR(100-100/(1+SUMPRODUCT((終値!E203:R203&gt;終値!F203:S203)*(終値!E203:R203-終値!F203:S203))/SUMPRODUCT((終値!E203:R203&lt;終値!F203:S203)*(終値!F203:S203-終値!E203:R203))),100))</f>
        <v>58.561643835616437</v>
      </c>
      <c r="R203" s="500">
        <f>IF($D203="","",IFERROR(100-100/(1+SUMPRODUCT((((高値!E203:R203+安値!E203:R203+終値!E203:R203)/3)&gt;((高値!F203:S203+安値!F203:S203+終値!F203:S203)/3))*((高値!E203:R203+安値!E203:R203+終値!E203:R203)/3)*出来高!E203:R203)/SUMPRODUCT((((高値!E203:R203+安値!E203:R203+終値!E203:R203)/3)&lt;((高値!F203:S203+安値!F203:S203+終値!F203:S203)/3))*((高値!E203:R203+安値!E203:R203+終値!E203:R203)/3)*出来高!E203:R203)),50))</f>
        <v>52.038835148821668</v>
      </c>
      <c r="S203" s="497" t="str">
        <f>IF($D203="","",IF(AND(終値!E203&lt;終値!O203,$Q203&gt;(IFERROR(100-100/(1+SUMPRODUCT((終値!O203:AB203&gt;終値!P203:AC203)*(終値!O203:AB203-終値!P203:AC203))/SUMPRODUCT((終値!O203:AB203&lt;終値!P203:AC203)*(終値!P203:AC203-終値!O203:AB203))),100))),"強気div▲",IF(AND(終値!E203&gt;終値!O203,$Q203&lt;(IFERROR(100-100/(1+SUMPRODUCT((終値!O203:AB203&gt;終値!P203:AC203)*(終値!O203:AB203-終値!P203:AC203))/SUMPRODUCT((終値!O203:AB203&lt;終値!P203:AC203)*(終値!P203:AC203-終値!O203:AB203))),100))),"弱気div▼","－")))</f>
        <v>弱気div▼</v>
      </c>
      <c r="T203" s="497" t="str">
        <f t="shared" si="36"/>
        <v>上walk▲</v>
      </c>
      <c r="U203" s="497" t="str">
        <f>IF(終値!A203="","",BB_スイング!BT203)</f>
        <v>二番底W▲</v>
      </c>
      <c r="V203" s="505">
        <f>IF($D203="","",IFERROR(出来高!E203/AVERAGE(出来高!E203:I203),""))</f>
        <v>0.53921845308648941</v>
      </c>
      <c r="W203" s="506" t="str">
        <f>IF($D203="","",IF(AND($D203&gt;$G203,$O203="拡大↑",OR($N203="スクイーズ★",$N203="収縮")),"◎スクイーズブレイク買",IF(AND($D203&gt;=$H203,$R203&gt;=BB設定!$B$10),"○順張り継続(walk)",IF(AND($S203="強気div▲",$D203&gt;$I203,LEFT($U203,4)&lt;&gt;"二番天井"),"○反発(ダイバ)買",IF($U203="二番底W▲","△二番底買(確)",IF($U203="二番底W形成","△二番底形成",IF(LEFT($U203,4)="二番天井","▼二番天井警戒",IF($D203&lt;$J203,"▼-2σ割れ危険",IF(AND($D203&gt;$E203,$K203&lt;0.6,$R203&gt;=50),"・押し目注目",IF($N203="スクイーズ★","☆スクイーズ監視","様子見"))))))))))</f>
        <v>△二番底買(確)</v>
      </c>
      <c r="X203" s="501">
        <f t="shared" si="42"/>
        <v>42</v>
      </c>
      <c r="Y203" s="498">
        <f t="shared" si="37"/>
        <v>5637</v>
      </c>
      <c r="Z203" s="498">
        <f t="shared" si="38"/>
        <v>5521.9085205775027</v>
      </c>
      <c r="AA203" s="498">
        <f t="shared" si="39"/>
        <v>5359.65</v>
      </c>
      <c r="AB203" s="498">
        <f t="shared" si="43"/>
        <v>5684.1670411550058</v>
      </c>
      <c r="AC203" s="504">
        <f t="shared" si="40"/>
        <v>0.17</v>
      </c>
      <c r="AD203" s="498">
        <f>IF($D203="","",MIN(終値!E203:I203))</f>
        <v>5244</v>
      </c>
      <c r="AE203" s="500">
        <f t="shared" si="41"/>
        <v>42.097969999999997</v>
      </c>
    </row>
    <row r="204" spans="1:31">
      <c r="A204" s="497" t="str">
        <f>IF(終値!A204="","",HYPERLINK("https://kabutan.jp/stock/?code="&amp;終値!A204,"📈"))</f>
        <v>📈</v>
      </c>
      <c r="B204" s="497" t="str">
        <f>IF(終値!A204="","",終値!A204)</f>
        <v>8015</v>
      </c>
      <c r="C204" s="496" t="str">
        <f>IF(終値!A204="","",終値!B204)</f>
        <v>豊田通商</v>
      </c>
      <c r="D204" s="498">
        <f>IF(終値!A204="","",終値!E204)</f>
        <v>7460</v>
      </c>
      <c r="E204" s="498">
        <f>IF($D204="","",AVERAGE(終値!E204:X204))</f>
        <v>6493.55</v>
      </c>
      <c r="F204" s="499">
        <f>IF($D204="","",STDEVP(終値!E204:X204))</f>
        <v>373.12175961742031</v>
      </c>
      <c r="G204" s="498">
        <f>IF($D204="","",$E204+BB設定!$B$4*$F204)</f>
        <v>7239.7935192348405</v>
      </c>
      <c r="H204" s="498">
        <f>IF($D204="","",$E204+BB設定!$B$5*$F204)</f>
        <v>6866.6717596174203</v>
      </c>
      <c r="I204" s="498">
        <f>IF($D204="","",$E204-BB設定!$B$5*$F204)</f>
        <v>6120.42824038258</v>
      </c>
      <c r="J204" s="498">
        <f>IF($D204="","",$E204-BB設定!$B$4*$F204)</f>
        <v>5747.3064807651599</v>
      </c>
      <c r="K204" s="503">
        <f t="shared" si="33"/>
        <v>1.1475433119948217</v>
      </c>
      <c r="L204" s="502">
        <f t="shared" si="34"/>
        <v>22.984146398652207</v>
      </c>
      <c r="M204" s="502">
        <f>IF($D204="","",IFERROR(MIN(BB_帯幅!B204:AP204)*100,""))</f>
        <v>6.4339827768517432</v>
      </c>
      <c r="N204" s="497" t="str">
        <f>IF($L204="","",IF($L204&lt;=$M204*BB設定!$B$7,"スクイーズ★",IF($L204&lt;=$M204*1.3,"収縮","－")))</f>
        <v>－</v>
      </c>
      <c r="O204" s="497" t="str">
        <f>IF($D204="","",IF(AND(BB_帯幅!B204&gt;BB_帯幅!C204,BB_帯幅!C204&gt;BB_帯幅!D204),"拡大↑","縮小↓"))</f>
        <v>拡大↑</v>
      </c>
      <c r="P204" s="497" t="str">
        <f t="shared" si="35"/>
        <v>↑+2σ突破</v>
      </c>
      <c r="Q204" s="500">
        <f>IF($D204="","",IFERROR(100-100/(1+SUMPRODUCT((終値!E204:R204&gt;終値!F204:S204)*(終値!E204:R204-終値!F204:S204))/SUMPRODUCT((終値!E204:R204&lt;終値!F204:S204)*(終値!F204:S204-終値!E204:R204))),100))</f>
        <v>77.837116154873172</v>
      </c>
      <c r="R204" s="500">
        <f>IF($D204="","",IFERROR(100-100/(1+SUMPRODUCT((((高値!E204:R204+安値!E204:R204+終値!E204:R204)/3)&gt;((高値!F204:S204+安値!F204:S204+終値!F204:S204)/3))*((高値!E204:R204+安値!E204:R204+終値!E204:R204)/3)*出来高!E204:R204)/SUMPRODUCT((((高値!E204:R204+安値!E204:R204+終値!E204:R204)/3)&lt;((高値!F204:S204+安値!F204:S204+終値!F204:S204)/3))*((高値!E204:R204+安値!E204:R204+終値!E204:R204)/3)*出来高!E204:R204)),50))</f>
        <v>77.696785203553418</v>
      </c>
      <c r="S204" s="497" t="str">
        <f>IF($D204="","",IF(AND(終値!E204&lt;終値!O204,$Q204&gt;(IFERROR(100-100/(1+SUMPRODUCT((終値!O204:AB204&gt;終値!P204:AC204)*(終値!O204:AB204-終値!P204:AC204))/SUMPRODUCT((終値!O204:AB204&lt;終値!P204:AC204)*(終値!P204:AC204-終値!O204:AB204))),100))),"強気div▲",IF(AND(終値!E204&gt;終値!O204,$Q204&lt;(IFERROR(100-100/(1+SUMPRODUCT((終値!O204:AB204&gt;終値!P204:AC204)*(終値!O204:AB204-終値!P204:AC204))/SUMPRODUCT((終値!O204:AB204&lt;終値!P204:AC204)*(終値!P204:AC204-終値!O204:AB204))),100))),"弱気div▼","－")))</f>
        <v>－</v>
      </c>
      <c r="T204" s="497" t="str">
        <f t="shared" si="36"/>
        <v>上walk▲</v>
      </c>
      <c r="U204" s="497" t="str">
        <f>IF(終値!A204="","",BB_スイング!BT204)</f>
        <v>二番底W▲</v>
      </c>
      <c r="V204" s="505">
        <f>IF($D204="","",IFERROR(出来高!E204/AVERAGE(出来高!E204:I204),""))</f>
        <v>0.85962263342756784</v>
      </c>
      <c r="W204" s="506" t="str">
        <f>IF($D204="","",IF(AND($D204&gt;$G204,$O204="拡大↑",OR($N204="スクイーズ★",$N204="収縮")),"◎スクイーズブレイク買",IF(AND($D204&gt;=$H204,$R204&gt;=BB設定!$B$10),"○順張り継続(walk)",IF(AND($S204="強気div▲",$D204&gt;$I204,LEFT($U204,4)&lt;&gt;"二番天井"),"○反発(ダイバ)買",IF($U204="二番底W▲","△二番底買(確)",IF($U204="二番底W形成","△二番底形成",IF(LEFT($U204,4)="二番天井","▼二番天井警戒",IF($D204&lt;$J204,"▼-2σ割れ危険",IF(AND($D204&gt;$E204,$K204&lt;0.6,$R204&gt;=50),"・押し目注目",IF($N204="スクイーズ★","☆スクイーズ監視","様子見"))))))))))</f>
        <v>△二番底買(確)</v>
      </c>
      <c r="X204" s="501">
        <f t="shared" si="42"/>
        <v>48</v>
      </c>
      <c r="Y204" s="498">
        <f t="shared" si="37"/>
        <v>7460</v>
      </c>
      <c r="Z204" s="498">
        <f t="shared" si="38"/>
        <v>6866.6717596174203</v>
      </c>
      <c r="AA204" s="498">
        <f t="shared" si="39"/>
        <v>6493.55</v>
      </c>
      <c r="AB204" s="498">
        <f t="shared" si="43"/>
        <v>7612.9152788522606</v>
      </c>
      <c r="AC204" s="504">
        <f t="shared" si="40"/>
        <v>0.16</v>
      </c>
      <c r="AD204" s="498">
        <f>IF($D204="","",MIN(終値!E204:I204))</f>
        <v>6669</v>
      </c>
      <c r="AE204" s="500">
        <f t="shared" si="41"/>
        <v>48.09796</v>
      </c>
    </row>
    <row r="205" spans="1:31">
      <c r="A205" s="497" t="str">
        <f>IF(終値!A205="","",HYPERLINK("https://kabutan.jp/stock/?code="&amp;終値!A205,"📈"))</f>
        <v>📈</v>
      </c>
      <c r="B205" s="497" t="str">
        <f>IF(終値!A205="","",終値!A205)</f>
        <v>6758</v>
      </c>
      <c r="C205" s="496" t="str">
        <f>IF(終値!A205="","",終値!B205)</f>
        <v>ソニーグループ</v>
      </c>
      <c r="D205" s="498">
        <f>IF(終値!A205="","",終値!E205)</f>
        <v>3626</v>
      </c>
      <c r="E205" s="498">
        <f>IF($D205="","",AVERAGE(終値!E205:X205))</f>
        <v>3525.25</v>
      </c>
      <c r="F205" s="499">
        <f>IF($D205="","",STDEVP(終値!E205:X205))</f>
        <v>145.30067962676569</v>
      </c>
      <c r="G205" s="498">
        <f>IF($D205="","",$E205+BB設定!$B$4*$F205)</f>
        <v>3815.8513592535314</v>
      </c>
      <c r="H205" s="498">
        <f>IF($D205="","",$E205+BB設定!$B$5*$F205)</f>
        <v>3670.5506796267655</v>
      </c>
      <c r="I205" s="498">
        <f>IF($D205="","",$E205-BB設定!$B$5*$F205)</f>
        <v>3379.9493203732345</v>
      </c>
      <c r="J205" s="498">
        <f>IF($D205="","",$E205-BB設定!$B$4*$F205)</f>
        <v>3234.6486407464686</v>
      </c>
      <c r="K205" s="503">
        <f t="shared" si="33"/>
        <v>0.6733474341943837</v>
      </c>
      <c r="L205" s="502">
        <f t="shared" si="34"/>
        <v>16.486851102959019</v>
      </c>
      <c r="M205" s="502">
        <f>IF($D205="","",IFERROR(MIN(BB_帯幅!B205:AP205)*100,""))</f>
        <v>9.0095852361191984</v>
      </c>
      <c r="N205" s="497" t="str">
        <f>IF($L205="","",IF($L205&lt;=$M205*BB設定!$B$7,"スクイーズ★",IF($L205&lt;=$M205*1.3,"収縮","－")))</f>
        <v>－</v>
      </c>
      <c r="O205" s="497" t="str">
        <f>IF($D205="","",IF(AND(BB_帯幅!B205&gt;BB_帯幅!C205,BB_帯幅!C205&gt;BB_帯幅!D205),"拡大↑","縮小↓"))</f>
        <v>拡大↑</v>
      </c>
      <c r="P205" s="497" t="str">
        <f t="shared" si="35"/>
        <v>バンド内</v>
      </c>
      <c r="Q205" s="500">
        <f>IF($D205="","",IFERROR(100-100/(1+SUMPRODUCT((終値!E205:R205&gt;終値!F205:S205)*(終値!E205:R205-終値!F205:S205))/SUMPRODUCT((終値!E205:R205&lt;終値!F205:S205)*(終値!F205:S205-終値!E205:R205))),100))</f>
        <v>61.032863849765256</v>
      </c>
      <c r="R205" s="500">
        <f>IF($D205="","",IFERROR(100-100/(1+SUMPRODUCT((((高値!E205:R205+安値!E205:R205+終値!E205:R205)/3)&gt;((高値!F205:S205+安値!F205:S205+終値!F205:S205)/3))*((高値!E205:R205+安値!E205:R205+終値!E205:R205)/3)*出来高!E205:R205)/SUMPRODUCT((((高値!E205:R205+安値!E205:R205+終値!E205:R205)/3)&lt;((高値!F205:S205+安値!F205:S205+終値!F205:S205)/3))*((高値!E205:R205+安値!E205:R205+終値!E205:R205)/3)*出来高!E205:R205)),50))</f>
        <v>72.09537886400669</v>
      </c>
      <c r="S205" s="497" t="str">
        <f>IF($D205="","",IF(AND(終値!E205&lt;終値!O205,$Q205&gt;(IFERROR(100-100/(1+SUMPRODUCT((終値!O205:AB205&gt;終値!P205:AC205)*(終値!O205:AB205-終値!P205:AC205))/SUMPRODUCT((終値!O205:AB205&lt;終値!P205:AC205)*(終値!P205:AC205-終値!O205:AB205))),100))),"強気div▲",IF(AND(終値!E205&gt;終値!O205,$Q205&lt;(IFERROR(100-100/(1+SUMPRODUCT((終値!O205:AB205&gt;終値!P205:AC205)*(終値!O205:AB205-終値!P205:AC205))/SUMPRODUCT((終値!O205:AB205&lt;終値!P205:AC205)*(終値!P205:AC205-終値!O205:AB205))),100))),"弱気div▼","－")))</f>
        <v>弱気div▼</v>
      </c>
      <c r="T205" s="497" t="str">
        <f t="shared" si="36"/>
        <v>－</v>
      </c>
      <c r="U205" s="497" t="str">
        <f>IF(終値!A205="","",BB_スイング!BT205)</f>
        <v>二番底W▲</v>
      </c>
      <c r="V205" s="505">
        <f>IF($D205="","",IFERROR(出来高!E205/AVERAGE(出来高!E205:I205),""))</f>
        <v>0.72961543104273585</v>
      </c>
      <c r="W205" s="506" t="str">
        <f>IF($D205="","",IF(AND($D205&gt;$G205,$O205="拡大↑",OR($N205="スクイーズ★",$N205="収縮")),"◎スクイーズブレイク買",IF(AND($D205&gt;=$H205,$R205&gt;=BB設定!$B$10),"○順張り継続(walk)",IF(AND($S205="強気div▲",$D205&gt;$I205,LEFT($U205,4)&lt;&gt;"二番天井"),"○反発(ダイバ)買",IF($U205="二番底W▲","△二番底買(確)",IF($U205="二番底W形成","△二番底形成",IF(LEFT($U205,4)="二番天井","▼二番天井警戒",IF($D205&lt;$J205,"▼-2σ割れ危険",IF(AND($D205&gt;$E205,$K205&lt;0.6,$R205&gt;=50),"・押し目注目",IF($N205="スクイーズ★","☆スクイーズ監視","様子見"))))))))))</f>
        <v>△二番底買(確)</v>
      </c>
      <c r="X205" s="501">
        <f t="shared" si="42"/>
        <v>35</v>
      </c>
      <c r="Y205" s="498">
        <f t="shared" si="37"/>
        <v>3626</v>
      </c>
      <c r="Z205" s="498">
        <f t="shared" si="38"/>
        <v>3670.5506796267655</v>
      </c>
      <c r="AA205" s="498">
        <f t="shared" si="39"/>
        <v>3525.25</v>
      </c>
      <c r="AB205" s="498">
        <f t="shared" si="43"/>
        <v>3815.8513592535314</v>
      </c>
      <c r="AC205" s="504">
        <f t="shared" si="40"/>
        <v>1.88</v>
      </c>
      <c r="AD205" s="498">
        <f>IF($D205="","",MIN(終値!E205:I205))</f>
        <v>3539</v>
      </c>
      <c r="AE205" s="500">
        <f t="shared" si="41"/>
        <v>35.097949999999997</v>
      </c>
    </row>
    <row r="206" spans="1:31">
      <c r="A206" s="497" t="str">
        <f>IF(終値!A206="","",HYPERLINK("https://kabutan.jp/stock/?code="&amp;終値!A206,"📈"))</f>
        <v>📈</v>
      </c>
      <c r="B206" s="497" t="str">
        <f>IF(終値!A206="","",終値!A206)</f>
        <v>9101</v>
      </c>
      <c r="C206" s="496" t="str">
        <f>IF(終値!A206="","",終値!B206)</f>
        <v>日本郵船</v>
      </c>
      <c r="D206" s="498">
        <f>IF(終値!A206="","",終値!E206)</f>
        <v>5931</v>
      </c>
      <c r="E206" s="498">
        <f>IF($D206="","",AVERAGE(終値!E206:X206))</f>
        <v>5797.85</v>
      </c>
      <c r="F206" s="499">
        <f>IF($D206="","",STDEVP(終値!E206:X206))</f>
        <v>265.76931256260571</v>
      </c>
      <c r="G206" s="498">
        <f>IF($D206="","",$E206+BB設定!$B$4*$F206)</f>
        <v>6329.3886251252115</v>
      </c>
      <c r="H206" s="498">
        <f>IF($D206="","",$E206+BB設定!$B$5*$F206)</f>
        <v>6063.619312562606</v>
      </c>
      <c r="I206" s="498">
        <f>IF($D206="","",$E206-BB設定!$B$5*$F206)</f>
        <v>5532.0806874373948</v>
      </c>
      <c r="J206" s="498">
        <f>IF($D206="","",$E206-BB設定!$B$4*$F206)</f>
        <v>5266.3113748747892</v>
      </c>
      <c r="K206" s="503">
        <f t="shared" si="33"/>
        <v>0.62524959965857074</v>
      </c>
      <c r="L206" s="502">
        <f t="shared" si="34"/>
        <v>18.33571496762459</v>
      </c>
      <c r="M206" s="502">
        <f>IF($D206="","",IFERROR(MIN(BB_帯幅!B206:AP206)*100,""))</f>
        <v>6.9428877544091785</v>
      </c>
      <c r="N206" s="497" t="str">
        <f>IF($L206="","",IF($L206&lt;=$M206*BB設定!$B$7,"スクイーズ★",IF($L206&lt;=$M206*1.3,"収縮","－")))</f>
        <v>－</v>
      </c>
      <c r="O206" s="497" t="str">
        <f>IF($D206="","",IF(AND(BB_帯幅!B206&gt;BB_帯幅!C206,BB_帯幅!C206&gt;BB_帯幅!D206),"拡大↑","縮小↓"))</f>
        <v>縮小↓</v>
      </c>
      <c r="P206" s="497" t="str">
        <f t="shared" si="35"/>
        <v>バンド内</v>
      </c>
      <c r="Q206" s="500">
        <f>IF($D206="","",IFERROR(100-100/(1+SUMPRODUCT((終値!E206:R206&gt;終値!F206:S206)*(終値!E206:R206-終値!F206:S206))/SUMPRODUCT((終値!E206:R206&lt;終値!F206:S206)*(終値!F206:S206-終値!E206:R206))),100))</f>
        <v>66.170388751033911</v>
      </c>
      <c r="R206" s="500">
        <f>IF($D206="","",IFERROR(100-100/(1+SUMPRODUCT((((高値!E206:R206+安値!E206:R206+終値!E206:R206)/3)&gt;((高値!F206:S206+安値!F206:S206+終値!F206:S206)/3))*((高値!E206:R206+安値!E206:R206+終値!E206:R206)/3)*出来高!E206:R206)/SUMPRODUCT((((高値!E206:R206+安値!E206:R206+終値!E206:R206)/3)&lt;((高値!F206:S206+安値!F206:S206+終値!F206:S206)/3))*((高値!E206:R206+安値!E206:R206+終値!E206:R206)/3)*出来高!E206:R206)),50))</f>
        <v>54.611762809564418</v>
      </c>
      <c r="S206" s="497" t="str">
        <f>IF($D206="","",IF(AND(終値!E206&lt;終値!O206,$Q206&gt;(IFERROR(100-100/(1+SUMPRODUCT((終値!O206:AB206&gt;終値!P206:AC206)*(終値!O206:AB206-終値!P206:AC206))/SUMPRODUCT((終値!O206:AB206&lt;終値!P206:AC206)*(終値!P206:AC206-終値!O206:AB206))),100))),"強気div▲",IF(AND(終値!E206&gt;終値!O206,$Q206&lt;(IFERROR(100-100/(1+SUMPRODUCT((終値!O206:AB206&gt;終値!P206:AC206)*(終値!O206:AB206-終値!P206:AC206))/SUMPRODUCT((終値!O206:AB206&lt;終値!P206:AC206)*(終値!P206:AC206-終値!O206:AB206))),100))),"弱気div▼","－")))</f>
        <v>弱気div▼</v>
      </c>
      <c r="T206" s="497" t="str">
        <f t="shared" si="36"/>
        <v>－</v>
      </c>
      <c r="U206" s="497" t="str">
        <f>IF(終値!A206="","",BB_スイング!BT206)</f>
        <v>二番底W▲</v>
      </c>
      <c r="V206" s="505">
        <f>IF($D206="","",IFERROR(出来高!E206/AVERAGE(出来高!E206:I206),""))</f>
        <v>0.81062457552758516</v>
      </c>
      <c r="W206" s="506" t="str">
        <f>IF($D206="","",IF(AND($D206&gt;$G206,$O206="拡大↑",OR($N206="スクイーズ★",$N206="収縮")),"◎スクイーズブレイク買",IF(AND($D206&gt;=$H206,$R206&gt;=BB設定!$B$10),"○順張り継続(walk)",IF(AND($S206="強気div▲",$D206&gt;$I206,LEFT($U206,4)&lt;&gt;"二番天井"),"○反発(ダイバ)買",IF($U206="二番底W▲","△二番底買(確)",IF($U206="二番底W形成","△二番底形成",IF(LEFT($U206,4)="二番天井","▼二番天井警戒",IF($D206&lt;$J206,"▼-2σ割れ危険",IF(AND($D206&gt;$E206,$K206&lt;0.6,$R206&gt;=50),"・押し目注目",IF($N206="スクイーズ★","☆スクイーズ監視","様子見"))))))))))</f>
        <v>△二番底買(確)</v>
      </c>
      <c r="X206" s="501">
        <f t="shared" si="42"/>
        <v>20</v>
      </c>
      <c r="Y206" s="498">
        <f t="shared" si="37"/>
        <v>5931</v>
      </c>
      <c r="Z206" s="498">
        <f t="shared" si="38"/>
        <v>6063.619312562606</v>
      </c>
      <c r="AA206" s="498">
        <f t="shared" si="39"/>
        <v>5797.85</v>
      </c>
      <c r="AB206" s="498">
        <f t="shared" si="43"/>
        <v>6329.3886251252115</v>
      </c>
      <c r="AC206" s="504">
        <f t="shared" si="40"/>
        <v>2.99</v>
      </c>
      <c r="AD206" s="498">
        <f>IF($D206="","",MIN(終値!E206:I206))</f>
        <v>5798</v>
      </c>
      <c r="AE206" s="500">
        <f t="shared" si="41"/>
        <v>20.097940000000001</v>
      </c>
    </row>
    <row r="207" spans="1:31">
      <c r="A207" s="497" t="str">
        <f>IF(終値!A207="","",HYPERLINK("https://kabutan.jp/stock/?code="&amp;終値!A207,"📈"))</f>
        <v>📈</v>
      </c>
      <c r="B207" s="497" t="str">
        <f>IF(終値!A207="","",終値!A207)</f>
        <v>7011</v>
      </c>
      <c r="C207" s="496" t="str">
        <f>IF(終値!A207="","",終値!B207)</f>
        <v>三菱重工業</v>
      </c>
      <c r="D207" s="498">
        <f>IF(終値!A207="","",終値!E207)</f>
        <v>3998</v>
      </c>
      <c r="E207" s="498">
        <f>IF($D207="","",AVERAGE(終値!E207:X207))</f>
        <v>3845.1</v>
      </c>
      <c r="F207" s="499">
        <f>IF($D207="","",STDEVP(終値!E207:X207))</f>
        <v>102.49385347424497</v>
      </c>
      <c r="G207" s="498">
        <f>IF($D207="","",$E207+BB設定!$B$4*$F207)</f>
        <v>4050.08770694849</v>
      </c>
      <c r="H207" s="498">
        <f>IF($D207="","",$E207+BB設定!$B$5*$F207)</f>
        <v>3947.593853474245</v>
      </c>
      <c r="I207" s="498">
        <f>IF($D207="","",$E207-BB設定!$B$5*$F207)</f>
        <v>3742.6061465257549</v>
      </c>
      <c r="J207" s="498">
        <f>IF($D207="","",$E207-BB設定!$B$4*$F207)</f>
        <v>3640.1122930515098</v>
      </c>
      <c r="K207" s="503">
        <f t="shared" si="33"/>
        <v>0.87294919357876732</v>
      </c>
      <c r="L207" s="502">
        <f t="shared" si="34"/>
        <v>10.662282226651588</v>
      </c>
      <c r="M207" s="502">
        <f>IF($D207="","",IFERROR(MIN(BB_帯幅!B207:AP207)*100,""))</f>
        <v>10.048143853037987</v>
      </c>
      <c r="N207" s="497" t="str">
        <f>IF($L207="","",IF($L207&lt;=$M207*BB設定!$B$7,"スクイーズ★",IF($L207&lt;=$M207*1.3,"収縮","－")))</f>
        <v>スクイーズ★</v>
      </c>
      <c r="O207" s="497" t="str">
        <f>IF($D207="","",IF(AND(BB_帯幅!B207&gt;BB_帯幅!C207,BB_帯幅!C207&gt;BB_帯幅!D207),"拡大↑","縮小↓"))</f>
        <v>縮小↓</v>
      </c>
      <c r="P207" s="497" t="str">
        <f t="shared" si="35"/>
        <v>+1σ上</v>
      </c>
      <c r="Q207" s="500">
        <f>IF($D207="","",IFERROR(100-100/(1+SUMPRODUCT((終値!E207:R207&gt;終値!F207:S207)*(終値!E207:R207-終値!F207:S207))/SUMPRODUCT((終値!E207:R207&lt;終値!F207:S207)*(終値!F207:S207-終値!E207:R207))),100))</f>
        <v>58.231420507996241</v>
      </c>
      <c r="R207" s="500">
        <f>IF($D207="","",IFERROR(100-100/(1+SUMPRODUCT((((高値!E207:R207+安値!E207:R207+終値!E207:R207)/3)&gt;((高値!F207:S207+安値!F207:S207+終値!F207:S207)/3))*((高値!E207:R207+安値!E207:R207+終値!E207:R207)/3)*出来高!E207:R207)/SUMPRODUCT((((高値!E207:R207+安値!E207:R207+終値!E207:R207)/3)&lt;((高値!F207:S207+安値!F207:S207+終値!F207:S207)/3))*((高値!E207:R207+安値!E207:R207+終値!E207:R207)/3)*出来高!E207:R207)),50))</f>
        <v>71.015228876743976</v>
      </c>
      <c r="S207" s="497" t="str">
        <f>IF($D207="","",IF(AND(終値!E207&lt;終値!O207,$Q207&gt;(IFERROR(100-100/(1+SUMPRODUCT((終値!O207:AB207&gt;終値!P207:AC207)*(終値!O207:AB207-終値!P207:AC207))/SUMPRODUCT((終値!O207:AB207&lt;終値!P207:AC207)*(終値!P207:AC207-終値!O207:AB207))),100))),"強気div▲",IF(AND(終値!E207&gt;終値!O207,$Q207&lt;(IFERROR(100-100/(1+SUMPRODUCT((終値!O207:AB207&gt;終値!P207:AC207)*(終値!O207:AB207-終値!P207:AC207))/SUMPRODUCT((終値!O207:AB207&lt;終値!P207:AC207)*(終値!P207:AC207-終値!O207:AB207))),100))),"弱気div▼","－")))</f>
        <v>－</v>
      </c>
      <c r="T207" s="497" t="str">
        <f t="shared" si="36"/>
        <v>上walk▲</v>
      </c>
      <c r="U207" s="497" t="str">
        <f>IF(終値!A207="","",BB_スイング!BT207)</f>
        <v>二番底W▲</v>
      </c>
      <c r="V207" s="505">
        <f>IF($D207="","",IFERROR(出来高!E207/AVERAGE(出来高!E207:I207),""))</f>
        <v>0.66469313546586517</v>
      </c>
      <c r="W207" s="506" t="str">
        <f>IF($D207="","",IF(AND($D207&gt;$G207,$O207="拡大↑",OR($N207="スクイーズ★",$N207="収縮")),"◎スクイーズブレイク買",IF(AND($D207&gt;=$H207,$R207&gt;=BB設定!$B$10),"○順張り継続(walk)",IF(AND($S207="強気div▲",$D207&gt;$I207,LEFT($U207,4)&lt;&gt;"二番天井"),"○反発(ダイバ)買",IF($U207="二番底W▲","△二番底買(確)",IF($U207="二番底W形成","△二番底形成",IF(LEFT($U207,4)="二番天井","▼二番天井警戒",IF($D207&lt;$J207,"▼-2σ割れ危険",IF(AND($D207&gt;$E207,$K207&lt;0.6,$R207&gt;=50),"・押し目注目",IF($N207="スクイーズ★","☆スクイーズ監視","様子見"))))))))))</f>
        <v>△二番底買(確)</v>
      </c>
      <c r="X207" s="501">
        <f t="shared" si="42"/>
        <v>57</v>
      </c>
      <c r="Y207" s="498">
        <f t="shared" si="37"/>
        <v>3998</v>
      </c>
      <c r="Z207" s="498">
        <f t="shared" si="38"/>
        <v>3947.593853474245</v>
      </c>
      <c r="AA207" s="498">
        <f t="shared" si="39"/>
        <v>3845.1</v>
      </c>
      <c r="AB207" s="498">
        <f t="shared" si="43"/>
        <v>4050.08770694849</v>
      </c>
      <c r="AC207" s="504">
        <f t="shared" si="40"/>
        <v>0.34</v>
      </c>
      <c r="AD207" s="498">
        <f>IF($D207="","",MIN(終値!E207:I207))</f>
        <v>3764</v>
      </c>
      <c r="AE207" s="500">
        <f t="shared" si="41"/>
        <v>57.097929999999998</v>
      </c>
    </row>
    <row r="208" spans="1:31">
      <c r="A208" s="497" t="str">
        <f>IF(終値!A208="","",HYPERLINK("https://kabutan.jp/stock/?code="&amp;終値!A208,"📈"))</f>
        <v>📈</v>
      </c>
      <c r="B208" s="497" t="str">
        <f>IF(終値!A208="","",終値!A208)</f>
        <v>1812</v>
      </c>
      <c r="C208" s="496" t="str">
        <f>IF(終値!A208="","",終値!B208)</f>
        <v>鹿島建設</v>
      </c>
      <c r="D208" s="498">
        <f>IF(終値!A208="","",終値!E208)</f>
        <v>5135</v>
      </c>
      <c r="E208" s="498">
        <f>IF($D208="","",AVERAGE(終値!E208:X208))</f>
        <v>5518.6</v>
      </c>
      <c r="F208" s="499">
        <f>IF($D208="","",STDEVP(終値!E208:X208))</f>
        <v>182.10557377521425</v>
      </c>
      <c r="G208" s="498">
        <f>IF($D208="","",$E208+BB設定!$B$4*$F208)</f>
        <v>5882.8111475504293</v>
      </c>
      <c r="H208" s="498">
        <f>IF($D208="","",$E208+BB設定!$B$5*$F208)</f>
        <v>5700.7055737752144</v>
      </c>
      <c r="I208" s="498">
        <f>IF($D208="","",$E208-BB設定!$B$5*$F208)</f>
        <v>5336.4944262247864</v>
      </c>
      <c r="J208" s="498">
        <f>IF($D208="","",$E208-BB設定!$B$4*$F208)</f>
        <v>5154.3888524495715</v>
      </c>
      <c r="K208" s="503">
        <f t="shared" si="33"/>
        <v>-2.6617598857111954E-2</v>
      </c>
      <c r="L208" s="502">
        <f t="shared" si="34"/>
        <v>13.199403745530711</v>
      </c>
      <c r="M208" s="502">
        <f>IF($D208="","",IFERROR(MIN(BB_帯幅!B208:AP208)*100,""))</f>
        <v>10.108629480067583</v>
      </c>
      <c r="N208" s="497" t="str">
        <f>IF($L208="","",IF($L208&lt;=$M208*BB設定!$B$7,"スクイーズ★",IF($L208&lt;=$M208*1.3,"収縮","－")))</f>
        <v>－</v>
      </c>
      <c r="O208" s="497" t="str">
        <f>IF($D208="","",IF(AND(BB_帯幅!B208&gt;BB_帯幅!C208,BB_帯幅!C208&gt;BB_帯幅!D208),"拡大↑","縮小↓"))</f>
        <v>縮小↓</v>
      </c>
      <c r="P208" s="497" t="str">
        <f t="shared" si="35"/>
        <v>↓-2σ割れ</v>
      </c>
      <c r="Q208" s="500">
        <f>IF($D208="","",IFERROR(100-100/(1+SUMPRODUCT((終値!E208:R208&gt;終値!F208:S208)*(終値!E208:R208-終値!F208:S208))/SUMPRODUCT((終値!E208:R208&lt;終値!F208:S208)*(終値!F208:S208-終値!E208:R208))),100))</f>
        <v>24.768946395563773</v>
      </c>
      <c r="R208" s="500">
        <f>IF($D208="","",IFERROR(100-100/(1+SUMPRODUCT((((高値!E208:R208+安値!E208:R208+終値!E208:R208)/3)&gt;((高値!F208:S208+安値!F208:S208+終値!F208:S208)/3))*((高値!E208:R208+安値!E208:R208+終値!E208:R208)/3)*出来高!E208:R208)/SUMPRODUCT((((高値!E208:R208+安値!E208:R208+終値!E208:R208)/3)&lt;((高値!F208:S208+安値!F208:S208+終値!F208:S208)/3))*((高値!E208:R208+安値!E208:R208+終値!E208:R208)/3)*出来高!E208:R208)),50))</f>
        <v>30.861518549997584</v>
      </c>
      <c r="S208" s="497" t="str">
        <f>IF($D208="","",IF(AND(終値!E208&lt;終値!O208,$Q208&gt;(IFERROR(100-100/(1+SUMPRODUCT((終値!O208:AB208&gt;終値!P208:AC208)*(終値!O208:AB208-終値!P208:AC208))/SUMPRODUCT((終値!O208:AB208&lt;終値!P208:AC208)*(終値!P208:AC208-終値!O208:AB208))),100))),"強気div▲",IF(AND(終値!E208&gt;終値!O208,$Q208&lt;(IFERROR(100-100/(1+SUMPRODUCT((終値!O208:AB208&gt;終値!P208:AC208)*(終値!O208:AB208-終値!P208:AC208))/SUMPRODUCT((終値!O208:AB208&lt;終値!P208:AC208)*(終値!P208:AC208-終値!O208:AB208))),100))),"弱気div▼","－")))</f>
        <v>－</v>
      </c>
      <c r="T208" s="497" t="str">
        <f t="shared" si="36"/>
        <v>下walk▼</v>
      </c>
      <c r="U208" s="497" t="str">
        <f>IF(終値!A208="","",BB_スイング!BT208)</f>
        <v>－</v>
      </c>
      <c r="V208" s="505">
        <f>IF($D208="","",IFERROR(出来高!E208/AVERAGE(出来高!E208:I208),""))</f>
        <v>1.1746977650860964</v>
      </c>
      <c r="W208" s="506" t="str">
        <f>IF($D208="","",IF(AND($D208&gt;$G208,$O208="拡大↑",OR($N208="スクイーズ★",$N208="収縮")),"◎スクイーズブレイク買",IF(AND($D208&gt;=$H208,$R208&gt;=BB設定!$B$10),"○順張り継続(walk)",IF(AND($S208="強気div▲",$D208&gt;$I208,LEFT($U208,4)&lt;&gt;"二番天井"),"○反発(ダイバ)買",IF($U208="二番底W▲","△二番底買(確)",IF($U208="二番底W形成","△二番底形成",IF(LEFT($U208,4)="二番天井","▼二番天井警戒",IF($D208&lt;$J208,"▼-2σ割れ危険",IF(AND($D208&gt;$E208,$K208&lt;0.6,$R208&gt;=50),"・押し目注目",IF($N208="スクイーズ★","☆スクイーズ監視","様子見"))))))))))</f>
        <v>▼-2σ割れ危険</v>
      </c>
      <c r="X208" s="501">
        <f t="shared" si="42"/>
        <v>0</v>
      </c>
      <c r="Y208" s="498">
        <f t="shared" si="37"/>
        <v>5135</v>
      </c>
      <c r="Z208" s="498">
        <f t="shared" si="38"/>
        <v>5700.7055737752144</v>
      </c>
      <c r="AA208" s="498">
        <f t="shared" si="39"/>
        <v>5135</v>
      </c>
      <c r="AB208" s="498">
        <f t="shared" si="43"/>
        <v>5882.8111475504293</v>
      </c>
      <c r="AC208" s="504" t="str">
        <f t="shared" si="40"/>
        <v>－</v>
      </c>
      <c r="AD208" s="498">
        <f>IF($D208="","",MIN(終値!E208:I208))</f>
        <v>5135</v>
      </c>
      <c r="AE208" s="500">
        <f t="shared" si="41"/>
        <v>9.7919999999999993E-2</v>
      </c>
    </row>
    <row r="209" spans="1:31">
      <c r="A209" s="497" t="str">
        <f>IF(終値!A209="","",HYPERLINK("https://kabutan.jp/stock/?code="&amp;終値!A209,"📈"))</f>
        <v>📈</v>
      </c>
      <c r="B209" s="497" t="str">
        <f>IF(終値!A209="","",終値!A209)</f>
        <v>6861</v>
      </c>
      <c r="C209" s="496" t="str">
        <f>IF(終値!A209="","",終値!B209)</f>
        <v>キーエンス</v>
      </c>
      <c r="D209" s="498">
        <f>IF(終値!A209="","",終値!E209)</f>
        <v>85530</v>
      </c>
      <c r="E209" s="498">
        <f>IF($D209="","",AVERAGE(終値!E209:X209))</f>
        <v>76680.5</v>
      </c>
      <c r="F209" s="499">
        <f>IF($D209="","",STDEVP(終値!E209:X209))</f>
        <v>4700.673861267127</v>
      </c>
      <c r="G209" s="498">
        <f>IF($D209="","",$E209+BB設定!$B$4*$F209)</f>
        <v>86081.84772253425</v>
      </c>
      <c r="H209" s="498">
        <f>IF($D209="","",$E209+BB設定!$B$5*$F209)</f>
        <v>81381.173861267132</v>
      </c>
      <c r="I209" s="498">
        <f>IF($D209="","",$E209-BB設定!$B$5*$F209)</f>
        <v>71979.826138732868</v>
      </c>
      <c r="J209" s="498">
        <f>IF($D209="","",$E209-BB設定!$B$4*$F209)</f>
        <v>67279.15227746575</v>
      </c>
      <c r="K209" s="503">
        <f t="shared" si="33"/>
        <v>0.97065060569924899</v>
      </c>
      <c r="L209" s="502">
        <f t="shared" si="34"/>
        <v>24.520830517626386</v>
      </c>
      <c r="M209" s="502">
        <f>IF($D209="","",IFERROR(MIN(BB_帯幅!B209:AP209)*100,""))</f>
        <v>10.161347125735347</v>
      </c>
      <c r="N209" s="497" t="str">
        <f>IF($L209="","",IF($L209&lt;=$M209*BB設定!$B$7,"スクイーズ★",IF($L209&lt;=$M209*1.3,"収縮","－")))</f>
        <v>－</v>
      </c>
      <c r="O209" s="497" t="str">
        <f>IF($D209="","",IF(AND(BB_帯幅!B209&gt;BB_帯幅!C209,BB_帯幅!C209&gt;BB_帯幅!D209),"拡大↑","縮小↓"))</f>
        <v>拡大↑</v>
      </c>
      <c r="P209" s="497" t="str">
        <f t="shared" si="35"/>
        <v>+1σ上</v>
      </c>
      <c r="Q209" s="500">
        <f>IF($D209="","",IFERROR(100-100/(1+SUMPRODUCT((終値!E209:R209&gt;終値!F209:S209)*(終値!E209:R209-終値!F209:S209))/SUMPRODUCT((終値!E209:R209&lt;終値!F209:S209)*(終値!F209:S209-終値!E209:R209))),100))</f>
        <v>69.184491978609628</v>
      </c>
      <c r="R209" s="500">
        <f>IF($D209="","",IFERROR(100-100/(1+SUMPRODUCT((((高値!E209:R209+安値!E209:R209+終値!E209:R209)/3)&gt;((高値!F209:S209+安値!F209:S209+終値!F209:S209)/3))*((高値!E209:R209+安値!E209:R209+終値!E209:R209)/3)*出来高!E209:R209)/SUMPRODUCT((((高値!E209:R209+安値!E209:R209+終値!E209:R209)/3)&lt;((高値!F209:S209+安値!F209:S209+終値!F209:S209)/3))*((高値!E209:R209+安値!E209:R209+終値!E209:R209)/3)*出来高!E209:R209)),50))</f>
        <v>72.906893364080645</v>
      </c>
      <c r="S209" s="497" t="str">
        <f>IF($D209="","",IF(AND(終値!E209&lt;終値!O209,$Q209&gt;(IFERROR(100-100/(1+SUMPRODUCT((終値!O209:AB209&gt;終値!P209:AC209)*(終値!O209:AB209-終値!P209:AC209))/SUMPRODUCT((終値!O209:AB209&lt;終値!P209:AC209)*(終値!P209:AC209-終値!O209:AB209))),100))),"強気div▲",IF(AND(終値!E209&gt;終値!O209,$Q209&lt;(IFERROR(100-100/(1+SUMPRODUCT((終値!O209:AB209&gt;終値!P209:AC209)*(終値!O209:AB209-終値!P209:AC209))/SUMPRODUCT((終値!O209:AB209&lt;終値!P209:AC209)*(終値!P209:AC209-終値!O209:AB209))),100))),"弱気div▼","－")))</f>
        <v>－</v>
      </c>
      <c r="T209" s="497" t="str">
        <f t="shared" si="36"/>
        <v>上walk▲</v>
      </c>
      <c r="U209" s="497" t="str">
        <f>IF(終値!A209="","",BB_スイング!BT209)</f>
        <v>二番底W▲</v>
      </c>
      <c r="V209" s="505">
        <f>IF($D209="","",IFERROR(出来高!E209/AVERAGE(出来高!E209:I209),""))</f>
        <v>0.85759718073790747</v>
      </c>
      <c r="W209" s="506" t="str">
        <f>IF($D209="","",IF(AND($D209&gt;$G209,$O209="拡大↑",OR($N209="スクイーズ★",$N209="収縮")),"◎スクイーズブレイク買",IF(AND($D209&gt;=$H209,$R209&gt;=BB設定!$B$10),"○順張り継続(walk)",IF(AND($S209="強気div▲",$D209&gt;$I209,LEFT($U209,4)&lt;&gt;"二番天井"),"○反発(ダイバ)買",IF($U209="二番底W▲","△二番底買(確)",IF($U209="二番底W形成","△二番底形成",IF(LEFT($U209,4)="二番天井","▼二番天井警戒",IF($D209&lt;$J209,"▼-2σ割れ危険",IF(AND($D209&gt;$E209,$K209&lt;0.6,$R209&gt;=50),"・押し目注目",IF($N209="スクイーズ★","☆スクイーズ監視","様子見"))))))))))</f>
        <v>△二番底買(確)</v>
      </c>
      <c r="X209" s="501">
        <f t="shared" si="42"/>
        <v>47</v>
      </c>
      <c r="Y209" s="498">
        <f t="shared" si="37"/>
        <v>85530</v>
      </c>
      <c r="Z209" s="498">
        <f t="shared" si="38"/>
        <v>81381.173861267132</v>
      </c>
      <c r="AA209" s="498">
        <f t="shared" si="39"/>
        <v>76680.5</v>
      </c>
      <c r="AB209" s="498">
        <f t="shared" si="43"/>
        <v>86081.84772253425</v>
      </c>
      <c r="AC209" s="504">
        <f t="shared" si="40"/>
        <v>0.06</v>
      </c>
      <c r="AD209" s="498">
        <f>IF($D209="","",MIN(終値!E209:I209))</f>
        <v>80610</v>
      </c>
      <c r="AE209" s="500">
        <f t="shared" si="41"/>
        <v>47.097909999999999</v>
      </c>
    </row>
    <row r="210" spans="1:31" ht="24">
      <c r="A210" s="497" t="str">
        <f>IF(終値!A210="","",HYPERLINK("https://kabutan.jp/stock/?code="&amp;終値!A210,"📈"))</f>
        <v>📈</v>
      </c>
      <c r="B210" s="497" t="str">
        <f>IF(終値!A210="","",終値!A210)</f>
        <v>6324</v>
      </c>
      <c r="C210" s="496" t="str">
        <f>IF(終値!A210="","",終値!B210)</f>
        <v>ハーモニック・ドライブ・シス</v>
      </c>
      <c r="D210" s="498">
        <f>IF(終値!A210="","",終値!E210)</f>
        <v>7130</v>
      </c>
      <c r="E210" s="498">
        <f>IF($D210="","",AVERAGE(終値!E210:X210))</f>
        <v>6764.5</v>
      </c>
      <c r="F210" s="499">
        <f>IF($D210="","",STDEVP(終値!E210:X210))</f>
        <v>667.58126846100163</v>
      </c>
      <c r="G210" s="498">
        <f>IF($D210="","",$E210+BB設定!$B$4*$F210)</f>
        <v>8099.6625369220037</v>
      </c>
      <c r="H210" s="498">
        <f>IF($D210="","",$E210+BB設定!$B$5*$F210)</f>
        <v>7432.0812684610019</v>
      </c>
      <c r="I210" s="498">
        <f>IF($D210="","",$E210-BB設定!$B$5*$F210)</f>
        <v>6096.9187315389981</v>
      </c>
      <c r="J210" s="498">
        <f>IF($D210="","",$E210-BB設定!$B$4*$F210)</f>
        <v>5429.3374630779963</v>
      </c>
      <c r="K210" s="503">
        <f t="shared" si="33"/>
        <v>0.63687472120158484</v>
      </c>
      <c r="L210" s="502">
        <f t="shared" si="34"/>
        <v>39.475572087279289</v>
      </c>
      <c r="M210" s="502">
        <f>IF($D210="","",IFERROR(MIN(BB_帯幅!B210:AP210)*100,""))</f>
        <v>24.690284610017038</v>
      </c>
      <c r="N210" s="497" t="str">
        <f>IF($L210="","",IF($L210&lt;=$M210*BB設定!$B$7,"スクイーズ★",IF($L210&lt;=$M210*1.3,"収縮","－")))</f>
        <v>－</v>
      </c>
      <c r="O210" s="497" t="str">
        <f>IF($D210="","",IF(AND(BB_帯幅!B210&gt;BB_帯幅!C210,BB_帯幅!C210&gt;BB_帯幅!D210),"拡大↑","縮小↓"))</f>
        <v>縮小↓</v>
      </c>
      <c r="P210" s="497" t="str">
        <f t="shared" si="35"/>
        <v>バンド内</v>
      </c>
      <c r="Q210" s="500">
        <f>IF($D210="","",IFERROR(100-100/(1+SUMPRODUCT((終値!E210:R210&gt;終値!F210:S210)*(終値!E210:R210-終値!F210:S210))/SUMPRODUCT((終値!E210:R210&lt;終値!F210:S210)*(終値!F210:S210-終値!E210:R210))),100))</f>
        <v>49.27835051546392</v>
      </c>
      <c r="R210" s="500">
        <f>IF($D210="","",IFERROR(100-100/(1+SUMPRODUCT((((高値!E210:R210+安値!E210:R210+終値!E210:R210)/3)&gt;((高値!F210:S210+安値!F210:S210+終値!F210:S210)/3))*((高値!E210:R210+安値!E210:R210+終値!E210:R210)/3)*出来高!E210:R210)/SUMPRODUCT((((高値!E210:R210+安値!E210:R210+終値!E210:R210)/3)&lt;((高値!F210:S210+安値!F210:S210+終値!F210:S210)/3))*((高値!E210:R210+安値!E210:R210+終値!E210:R210)/3)*出来高!E210:R210)),50))</f>
        <v>44.539863785284219</v>
      </c>
      <c r="S210" s="497" t="str">
        <f>IF($D210="","",IF(AND(終値!E210&lt;終値!O210,$Q210&gt;(IFERROR(100-100/(1+SUMPRODUCT((終値!O210:AB210&gt;終値!P210:AC210)*(終値!O210:AB210-終値!P210:AC210))/SUMPRODUCT((終値!O210:AB210&lt;終値!P210:AC210)*(終値!P210:AC210-終値!O210:AB210))),100))),"強気div▲",IF(AND(終値!E210&gt;終値!O210,$Q210&lt;(IFERROR(100-100/(1+SUMPRODUCT((終値!O210:AB210&gt;終値!P210:AC210)*(終値!O210:AB210-終値!P210:AC210))/SUMPRODUCT((終値!O210:AB210&lt;終値!P210:AC210)*(終値!P210:AC210-終値!O210:AB210))),100))),"弱気div▼","－")))</f>
        <v>－</v>
      </c>
      <c r="T210" s="497" t="str">
        <f t="shared" si="36"/>
        <v>－</v>
      </c>
      <c r="U210" s="497" t="str">
        <f>IF(終値!A210="","",BB_スイング!BT210)</f>
        <v>－</v>
      </c>
      <c r="V210" s="505">
        <f>IF($D210="","",IFERROR(出来高!E210/AVERAGE(出来高!E210:I210),""))</f>
        <v>0.88441220621769967</v>
      </c>
      <c r="W210" s="506" t="str">
        <f>IF($D210="","",IF(AND($D210&gt;$G210,$O210="拡大↑",OR($N210="スクイーズ★",$N210="収縮")),"◎スクイーズブレイク買",IF(AND($D210&gt;=$H210,$R210&gt;=BB設定!$B$10),"○順張り継続(walk)",IF(AND($S210="強気div▲",$D210&gt;$I210,LEFT($U210,4)&lt;&gt;"二番天井"),"○反発(ダイバ)買",IF($U210="二番底W▲","△二番底買(確)",IF($U210="二番底W形成","△二番底形成",IF(LEFT($U210,4)="二番天井","▼二番天井警戒",IF($D210&lt;$J210,"▼-2σ割れ危険",IF(AND($D210&gt;$E210,$K210&lt;0.6,$R210&gt;=50),"・押し目注目",IF($N210="スクイーズ★","☆スクイーズ監視","様子見"))))))))))</f>
        <v>様子見</v>
      </c>
      <c r="X210" s="501">
        <f t="shared" si="42"/>
        <v>10</v>
      </c>
      <c r="Y210" s="498">
        <f t="shared" si="37"/>
        <v>7130</v>
      </c>
      <c r="Z210" s="498">
        <f t="shared" si="38"/>
        <v>7432.0812684610019</v>
      </c>
      <c r="AA210" s="498">
        <f t="shared" si="39"/>
        <v>6764.5</v>
      </c>
      <c r="AB210" s="498">
        <f t="shared" si="43"/>
        <v>8099.6625369220037</v>
      </c>
      <c r="AC210" s="504">
        <f t="shared" si="40"/>
        <v>2.65</v>
      </c>
      <c r="AD210" s="498">
        <f>IF($D210="","",MIN(終値!E210:I210))</f>
        <v>6140</v>
      </c>
      <c r="AE210" s="500">
        <f t="shared" si="41"/>
        <v>10.097899999999999</v>
      </c>
    </row>
    <row r="211" spans="1:31">
      <c r="A211" s="497" t="str">
        <f>IF(終値!A211="","",HYPERLINK("https://kabutan.jp/stock/?code="&amp;終値!A211,"📈"))</f>
        <v>📈</v>
      </c>
      <c r="B211" s="497" t="str">
        <f>IF(終値!A211="","",終値!A211)</f>
        <v>6273</v>
      </c>
      <c r="C211" s="496" t="str">
        <f>IF(終値!A211="","",終値!B211)</f>
        <v>ＳＭＣ</v>
      </c>
      <c r="D211" s="498">
        <f>IF(終値!A211="","",終値!E211)</f>
        <v>75350</v>
      </c>
      <c r="E211" s="498">
        <f>IF($D211="","",AVERAGE(終値!E211:X211))</f>
        <v>71615</v>
      </c>
      <c r="F211" s="499">
        <f>IF($D211="","",STDEVP(終値!E211:X211))</f>
        <v>3152.6948789884505</v>
      </c>
      <c r="G211" s="498">
        <f>IF($D211="","",$E211+BB設定!$B$4*$F211)</f>
        <v>77920.389757976896</v>
      </c>
      <c r="H211" s="498">
        <f>IF($D211="","",$E211+BB設定!$B$5*$F211)</f>
        <v>74767.694878988448</v>
      </c>
      <c r="I211" s="498">
        <f>IF($D211="","",$E211-BB設定!$B$5*$F211)</f>
        <v>68462.305121011552</v>
      </c>
      <c r="J211" s="498">
        <f>IF($D211="","",$E211-BB設定!$B$4*$F211)</f>
        <v>65309.610242023096</v>
      </c>
      <c r="K211" s="503">
        <f t="shared" si="33"/>
        <v>0.79617518847862523</v>
      </c>
      <c r="L211" s="502">
        <f t="shared" si="34"/>
        <v>17.609131489148641</v>
      </c>
      <c r="M211" s="502">
        <f>IF($D211="","",IFERROR(MIN(BB_帯幅!B211:AP211)*100,""))</f>
        <v>9.9355737356072495</v>
      </c>
      <c r="N211" s="497" t="str">
        <f>IF($L211="","",IF($L211&lt;=$M211*BB設定!$B$7,"スクイーズ★",IF($L211&lt;=$M211*1.3,"収縮","－")))</f>
        <v>－</v>
      </c>
      <c r="O211" s="497" t="str">
        <f>IF($D211="","",IF(AND(BB_帯幅!B211&gt;BB_帯幅!C211,BB_帯幅!C211&gt;BB_帯幅!D211),"拡大↑","縮小↓"))</f>
        <v>拡大↑</v>
      </c>
      <c r="P211" s="497" t="str">
        <f t="shared" si="35"/>
        <v>+1σ上</v>
      </c>
      <c r="Q211" s="500">
        <f>IF($D211="","",IFERROR(100-100/(1+SUMPRODUCT((終値!E211:R211&gt;終値!F211:S211)*(終値!E211:R211-終値!F211:S211))/SUMPRODUCT((終値!E211:R211&lt;終値!F211:S211)*(終値!F211:S211-終値!E211:R211))),100))</f>
        <v>53.319502074688799</v>
      </c>
      <c r="R211" s="500">
        <f>IF($D211="","",IFERROR(100-100/(1+SUMPRODUCT((((高値!E211:R211+安値!E211:R211+終値!E211:R211)/3)&gt;((高値!F211:S211+安値!F211:S211+終値!F211:S211)/3))*((高値!E211:R211+安値!E211:R211+終値!E211:R211)/3)*出来高!E211:R211)/SUMPRODUCT((((高値!E211:R211+安値!E211:R211+終値!E211:R211)/3)&lt;((高値!F211:S211+安値!F211:S211+終値!F211:S211)/3))*((高値!E211:R211+安値!E211:R211+終値!E211:R211)/3)*出来高!E211:R211)),50))</f>
        <v>45.07090740330397</v>
      </c>
      <c r="S211" s="497" t="str">
        <f>IF($D211="","",IF(AND(終値!E211&lt;終値!O211,$Q211&gt;(IFERROR(100-100/(1+SUMPRODUCT((終値!O211:AB211&gt;終値!P211:AC211)*(終値!O211:AB211-終値!P211:AC211))/SUMPRODUCT((終値!O211:AB211&lt;終値!P211:AC211)*(終値!P211:AC211-終値!O211:AB211))),100))),"強気div▲",IF(AND(終値!E211&gt;終値!O211,$Q211&lt;(IFERROR(100-100/(1+SUMPRODUCT((終値!O211:AB211&gt;終値!P211:AC211)*(終値!O211:AB211-終値!P211:AC211))/SUMPRODUCT((終値!O211:AB211&lt;終値!P211:AC211)*(終値!P211:AC211-終値!O211:AB211))),100))),"弱気div▼","－")))</f>
        <v>－</v>
      </c>
      <c r="T211" s="497" t="str">
        <f t="shared" si="36"/>
        <v>上walk▲</v>
      </c>
      <c r="U211" s="497" t="str">
        <f>IF(終値!A211="","",BB_スイング!BT211)</f>
        <v>－</v>
      </c>
      <c r="V211" s="505">
        <f>IF($D211="","",IFERROR(出来高!E211/AVERAGE(出来高!E211:I211),""))</f>
        <v>1.0702687763421543</v>
      </c>
      <c r="W211" s="506" t="str">
        <f>IF($D211="","",IF(AND($D211&gt;$G211,$O211="拡大↑",OR($N211="スクイーズ★",$N211="収縮")),"◎スクイーズブレイク買",IF(AND($D211&gt;=$H211,$R211&gt;=BB設定!$B$10),"○順張り継続(walk)",IF(AND($S211="強気div▲",$D211&gt;$I211,LEFT($U211,4)&lt;&gt;"二番天井"),"○反発(ダイバ)買",IF($U211="二番底W▲","△二番底買(確)",IF($U211="二番底W形成","△二番底形成",IF(LEFT($U211,4)="二番天井","▼二番天井警戒",IF($D211&lt;$J211,"▼-2σ割れ危険",IF(AND($D211&gt;$E211,$K211&lt;0.6,$R211&gt;=50),"・押し目注目",IF($N211="スクイーズ★","☆スクイーズ監視","様子見"))))))))))</f>
        <v>様子見</v>
      </c>
      <c r="X211" s="501">
        <f t="shared" si="42"/>
        <v>37</v>
      </c>
      <c r="Y211" s="498">
        <f t="shared" si="37"/>
        <v>75350</v>
      </c>
      <c r="Z211" s="498">
        <f t="shared" si="38"/>
        <v>74767.694878988448</v>
      </c>
      <c r="AA211" s="498">
        <f t="shared" si="39"/>
        <v>71615</v>
      </c>
      <c r="AB211" s="498">
        <f t="shared" si="43"/>
        <v>77920.389757976896</v>
      </c>
      <c r="AC211" s="504">
        <f t="shared" si="40"/>
        <v>0.69</v>
      </c>
      <c r="AD211" s="498">
        <f>IF($D211="","",MIN(終値!E211:I211))</f>
        <v>70480</v>
      </c>
      <c r="AE211" s="500">
        <f t="shared" si="41"/>
        <v>37.09789</v>
      </c>
    </row>
    <row r="212" spans="1:31">
      <c r="A212" s="497" t="str">
        <f>IF(終値!A212="","",HYPERLINK("https://kabutan.jp/stock/?code="&amp;終値!A212,"📈"))</f>
        <v>📈</v>
      </c>
      <c r="B212" s="497" t="str">
        <f>IF(終値!A212="","",終値!A212)</f>
        <v>4502</v>
      </c>
      <c r="C212" s="496" t="str">
        <f>IF(終値!A212="","",終値!B212)</f>
        <v>武田薬品</v>
      </c>
      <c r="D212" s="498">
        <f>IF(終値!A212="","",終値!E212)</f>
        <v>5425</v>
      </c>
      <c r="E212" s="498">
        <f>IF($D212="","",AVERAGE(終値!E212:X212))</f>
        <v>5487.7</v>
      </c>
      <c r="F212" s="499">
        <f>IF($D212="","",STDEVP(終値!E212:X212))</f>
        <v>173.28938224830742</v>
      </c>
      <c r="G212" s="498">
        <f>IF($D212="","",$E212+BB設定!$B$4*$F212)</f>
        <v>5834.2787644966147</v>
      </c>
      <c r="H212" s="498">
        <f>IF($D212="","",$E212+BB設定!$B$5*$F212)</f>
        <v>5660.9893822483073</v>
      </c>
      <c r="I212" s="498">
        <f>IF($D212="","",$E212-BB設定!$B$5*$F212)</f>
        <v>5314.4106177516924</v>
      </c>
      <c r="J212" s="498">
        <f>IF($D212="","",$E212-BB設定!$B$4*$F212)</f>
        <v>5141.1212355033849</v>
      </c>
      <c r="K212" s="503">
        <f t="shared" si="33"/>
        <v>0.40954437140563438</v>
      </c>
      <c r="L212" s="502">
        <f t="shared" si="34"/>
        <v>12.631111922904491</v>
      </c>
      <c r="M212" s="502">
        <f>IF($D212="","",IFERROR(MIN(BB_帯幅!B212:AP212)*100,""))</f>
        <v>6.5384154753442125</v>
      </c>
      <c r="N212" s="497" t="str">
        <f>IF($L212="","",IF($L212&lt;=$M212*BB設定!$B$7,"スクイーズ★",IF($L212&lt;=$M212*1.3,"収縮","－")))</f>
        <v>－</v>
      </c>
      <c r="O212" s="497" t="str">
        <f>IF($D212="","",IF(AND(BB_帯幅!B212&gt;BB_帯幅!C212,BB_帯幅!C212&gt;BB_帯幅!D212),"拡大↑","縮小↓"))</f>
        <v>拡大↑</v>
      </c>
      <c r="P212" s="497" t="str">
        <f t="shared" si="35"/>
        <v>バンド内</v>
      </c>
      <c r="Q212" s="500">
        <f>IF($D212="","",IFERROR(100-100/(1+SUMPRODUCT((終値!E212:R212&gt;終値!F212:S212)*(終値!E212:R212-終値!F212:S212))/SUMPRODUCT((終値!E212:R212&lt;終値!F212:S212)*(終値!F212:S212-終値!E212:R212))),100))</f>
        <v>52.886002886002878</v>
      </c>
      <c r="R212" s="500">
        <f>IF($D212="","",IFERROR(100-100/(1+SUMPRODUCT((((高値!E212:R212+安値!E212:R212+終値!E212:R212)/3)&gt;((高値!F212:S212+安値!F212:S212+終値!F212:S212)/3))*((高値!E212:R212+安値!E212:R212+終値!E212:R212)/3)*出来高!E212:R212)/SUMPRODUCT((((高値!E212:R212+安値!E212:R212+終値!E212:R212)/3)&lt;((高値!F212:S212+安値!F212:S212+終値!F212:S212)/3))*((高値!E212:R212+安値!E212:R212+終値!E212:R212)/3)*出来高!E212:R212)),50))</f>
        <v>44.820085988425099</v>
      </c>
      <c r="S212" s="497" t="str">
        <f>IF($D212="","",IF(AND(終値!E212&lt;終値!O212,$Q212&gt;(IFERROR(100-100/(1+SUMPRODUCT((終値!O212:AB212&gt;終値!P212:AC212)*(終値!O212:AB212-終値!P212:AC212))/SUMPRODUCT((終値!O212:AB212&lt;終値!P212:AC212)*(終値!P212:AC212-終値!O212:AB212))),100))),"強気div▲",IF(AND(終値!E212&gt;終値!O212,$Q212&lt;(IFERROR(100-100/(1+SUMPRODUCT((終値!O212:AB212&gt;終値!P212:AC212)*(終値!O212:AB212-終値!P212:AC212))/SUMPRODUCT((終値!O212:AB212&lt;終値!P212:AC212)*(終値!P212:AC212-終値!O212:AB212))),100))),"弱気div▼","－")))</f>
        <v>－</v>
      </c>
      <c r="T212" s="497" t="str">
        <f t="shared" si="36"/>
        <v>－</v>
      </c>
      <c r="U212" s="497" t="str">
        <f>IF(終値!A212="","",BB_スイング!BT212)</f>
        <v>－</v>
      </c>
      <c r="V212" s="505">
        <f>IF($D212="","",IFERROR(出来高!E212/AVERAGE(出来高!E212:I212),""))</f>
        <v>0.8723169354010476</v>
      </c>
      <c r="W212" s="506" t="str">
        <f>IF($D212="","",IF(AND($D212&gt;$G212,$O212="拡大↑",OR($N212="スクイーズ★",$N212="収縮")),"◎スクイーズブレイク買",IF(AND($D212&gt;=$H212,$R212&gt;=BB設定!$B$10),"○順張り継続(walk)",IF(AND($S212="強気div▲",$D212&gt;$I212,LEFT($U212,4)&lt;&gt;"二番天井"),"○反発(ダイバ)買",IF($U212="二番底W▲","△二番底買(確)",IF($U212="二番底W形成","△二番底形成",IF(LEFT($U212,4)="二番天井","▼二番天井警戒",IF($D212&lt;$J212,"▼-2σ割れ危険",IF(AND($D212&gt;$E212,$K212&lt;0.6,$R212&gt;=50),"・押し目注目",IF($N212="スクイーズ★","☆スクイーズ監視","様子見"))))))))))</f>
        <v>様子見</v>
      </c>
      <c r="X212" s="501">
        <f t="shared" si="42"/>
        <v>10</v>
      </c>
      <c r="Y212" s="498">
        <f t="shared" si="37"/>
        <v>5425</v>
      </c>
      <c r="Z212" s="498">
        <f t="shared" si="38"/>
        <v>5660.9893822483073</v>
      </c>
      <c r="AA212" s="498">
        <f t="shared" si="39"/>
        <v>5269</v>
      </c>
      <c r="AB212" s="498">
        <f t="shared" si="43"/>
        <v>5834.2787644966147</v>
      </c>
      <c r="AC212" s="504">
        <f t="shared" si="40"/>
        <v>2.62</v>
      </c>
      <c r="AD212" s="498">
        <f>IF($D212="","",MIN(終値!E212:I212))</f>
        <v>5269</v>
      </c>
      <c r="AE212" s="500">
        <f t="shared" si="41"/>
        <v>10.09788</v>
      </c>
    </row>
    <row r="213" spans="1:31" ht="24">
      <c r="A213" s="497" t="str">
        <f>IF(終値!A213="","",HYPERLINK("https://kabutan.jp/stock/?code="&amp;終値!A213,"📈"))</f>
        <v>📈</v>
      </c>
      <c r="B213" s="497" t="str">
        <f>IF(終値!A213="","",終値!A213)</f>
        <v>4004</v>
      </c>
      <c r="C213" s="496" t="str">
        <f>IF(終値!A213="","",終値!B213)</f>
        <v>レゾナック・ホールディング</v>
      </c>
      <c r="D213" s="498">
        <f>IF(終値!A213="","",終値!E213)</f>
        <v>15155</v>
      </c>
      <c r="E213" s="498">
        <f>IF($D213="","",AVERAGE(終値!E213:X213))</f>
        <v>14581.75</v>
      </c>
      <c r="F213" s="499">
        <f>IF($D213="","",STDEVP(終値!E213:X213))</f>
        <v>1209.9982179738943</v>
      </c>
      <c r="G213" s="498">
        <f>IF($D213="","",$E213+BB設定!$B$4*$F213)</f>
        <v>17001.746435947789</v>
      </c>
      <c r="H213" s="498">
        <f>IF($D213="","",$E213+BB設定!$B$5*$F213)</f>
        <v>15791.748217973894</v>
      </c>
      <c r="I213" s="498">
        <f>IF($D213="","",$E213-BB設定!$B$5*$F213)</f>
        <v>13371.751782026106</v>
      </c>
      <c r="J213" s="498">
        <f>IF($D213="","",$E213-BB設定!$B$4*$F213)</f>
        <v>12161.753564052211</v>
      </c>
      <c r="K213" s="503">
        <f t="shared" si="33"/>
        <v>0.61844025707738026</v>
      </c>
      <c r="L213" s="502">
        <f t="shared" si="34"/>
        <v>33.192126266707206</v>
      </c>
      <c r="M213" s="502">
        <f>IF($D213="","",IFERROR(MIN(BB_帯幅!B213:AP213)*100,""))</f>
        <v>20.755648514777768</v>
      </c>
      <c r="N213" s="497" t="str">
        <f>IF($L213="","",IF($L213&lt;=$M213*BB設定!$B$7,"スクイーズ★",IF($L213&lt;=$M213*1.3,"収縮","－")))</f>
        <v>－</v>
      </c>
      <c r="O213" s="497" t="str">
        <f>IF($D213="","",IF(AND(BB_帯幅!B213&gt;BB_帯幅!C213,BB_帯幅!C213&gt;BB_帯幅!D213),"拡大↑","縮小↓"))</f>
        <v>縮小↓</v>
      </c>
      <c r="P213" s="497" t="str">
        <f t="shared" si="35"/>
        <v>バンド内</v>
      </c>
      <c r="Q213" s="500">
        <f>IF($D213="","",IFERROR(100-100/(1+SUMPRODUCT((終値!E213:R213&gt;終値!F213:S213)*(終値!E213:R213-終値!F213:S213))/SUMPRODUCT((終値!E213:R213&lt;終値!F213:S213)*(終値!F213:S213-終値!E213:R213))),100))</f>
        <v>51.202590194264573</v>
      </c>
      <c r="R213" s="500">
        <f>IF($D213="","",IFERROR(100-100/(1+SUMPRODUCT((((高値!E213:R213+安値!E213:R213+終値!E213:R213)/3)&gt;((高値!F213:S213+安値!F213:S213+終値!F213:S213)/3))*((高値!E213:R213+安値!E213:R213+終値!E213:R213)/3)*出来高!E213:R213)/SUMPRODUCT((((高値!E213:R213+安値!E213:R213+終値!E213:R213)/3)&lt;((高値!F213:S213+安値!F213:S213+終値!F213:S213)/3))*((高値!E213:R213+安値!E213:R213+終値!E213:R213)/3)*出来高!E213:R213)),50))</f>
        <v>45.258412084006025</v>
      </c>
      <c r="S213" s="497" t="str">
        <f>IF($D213="","",IF(AND(終値!E213&lt;終値!O213,$Q213&gt;(IFERROR(100-100/(1+SUMPRODUCT((終値!O213:AB213&gt;終値!P213:AC213)*(終値!O213:AB213-終値!P213:AC213))/SUMPRODUCT((終値!O213:AB213&lt;終値!P213:AC213)*(終値!P213:AC213-終値!O213:AB213))),100))),"強気div▲",IF(AND(終値!E213&gt;終値!O213,$Q213&lt;(IFERROR(100-100/(1+SUMPRODUCT((終値!O213:AB213&gt;終値!P213:AC213)*(終値!O213:AB213-終値!P213:AC213))/SUMPRODUCT((終値!O213:AB213&lt;終値!P213:AC213)*(終値!P213:AC213-終値!O213:AB213))),100))),"弱気div▼","－")))</f>
        <v>強気div▲</v>
      </c>
      <c r="T213" s="497" t="str">
        <f t="shared" si="36"/>
        <v>－</v>
      </c>
      <c r="U213" s="497" t="str">
        <f>IF(終値!A213="","",BB_スイング!BT213)</f>
        <v>二番天井M形成</v>
      </c>
      <c r="V213" s="505">
        <f>IF($D213="","",IFERROR(出来高!E213/AVERAGE(出来高!E213:I213),""))</f>
        <v>0.92373889401369136</v>
      </c>
      <c r="W213" s="506" t="str">
        <f>IF($D213="","",IF(AND($D213&gt;$G213,$O213="拡大↑",OR($N213="スクイーズ★",$N213="収縮")),"◎スクイーズブレイク買",IF(AND($D213&gt;=$H213,$R213&gt;=BB設定!$B$10),"○順張り継続(walk)",IF(AND($S213="強気div▲",$D213&gt;$I213,LEFT($U213,4)&lt;&gt;"二番天井"),"○反発(ダイバ)買",IF($U213="二番底W▲","△二番底買(確)",IF($U213="二番底W形成","△二番底形成",IF(LEFT($U213,4)="二番天井","▼二番天井警戒",IF($D213&lt;$J213,"▼-2σ割れ危険",IF(AND($D213&gt;$E213,$K213&lt;0.6,$R213&gt;=50),"・押し目注目",IF($N213="スクイーズ★","☆スクイーズ監視","様子見"))))))))))</f>
        <v>▼二番天井警戒</v>
      </c>
      <c r="X213" s="501">
        <f t="shared" si="42"/>
        <v>15</v>
      </c>
      <c r="Y213" s="498">
        <f t="shared" si="37"/>
        <v>15155</v>
      </c>
      <c r="Z213" s="498">
        <f t="shared" si="38"/>
        <v>15791.748217973894</v>
      </c>
      <c r="AA213" s="498">
        <f t="shared" si="39"/>
        <v>14581.75</v>
      </c>
      <c r="AB213" s="498">
        <f t="shared" si="43"/>
        <v>17001.746435947789</v>
      </c>
      <c r="AC213" s="504">
        <f t="shared" si="40"/>
        <v>3.22</v>
      </c>
      <c r="AD213" s="498">
        <f>IF($D213="","",MIN(終値!E213:I213))</f>
        <v>13725</v>
      </c>
      <c r="AE213" s="500">
        <f t="shared" si="41"/>
        <v>15.09787</v>
      </c>
    </row>
    <row r="214" spans="1:31">
      <c r="A214" s="497" t="str">
        <f>IF(終値!A214="","",HYPERLINK("https://kabutan.jp/stock/?code="&amp;終値!A214,"📈"))</f>
        <v>📈</v>
      </c>
      <c r="B214" s="497" t="str">
        <f>IF(終値!A214="","",終値!A214)</f>
        <v>9519</v>
      </c>
      <c r="C214" s="496" t="str">
        <f>IF(終値!A214="","",終値!B214)</f>
        <v>レノバ</v>
      </c>
      <c r="D214" s="498">
        <f>IF(終値!A214="","",終値!E214)</f>
        <v>925</v>
      </c>
      <c r="E214" s="498">
        <f>IF($D214="","",AVERAGE(終値!E214:X214))</f>
        <v>963.45</v>
      </c>
      <c r="F214" s="499">
        <f>IF($D214="","",STDEVP(終値!E214:X214))</f>
        <v>40.682275010131868</v>
      </c>
      <c r="G214" s="498">
        <f>IF($D214="","",$E214+BB設定!$B$4*$F214)</f>
        <v>1044.8145500202638</v>
      </c>
      <c r="H214" s="498">
        <f>IF($D214="","",$E214+BB設定!$B$5*$F214)</f>
        <v>1004.1322750101319</v>
      </c>
      <c r="I214" s="498">
        <f>IF($D214="","",$E214-BB設定!$B$5*$F214)</f>
        <v>922.76772498986816</v>
      </c>
      <c r="J214" s="498">
        <f>IF($D214="","",$E214-BB設定!$B$4*$F214)</f>
        <v>882.08544997973627</v>
      </c>
      <c r="K214" s="503">
        <f t="shared" si="33"/>
        <v>0.26371773708313939</v>
      </c>
      <c r="L214" s="502">
        <f t="shared" si="34"/>
        <v>16.890248590017908</v>
      </c>
      <c r="M214" s="502">
        <f>IF($D214="","",IFERROR(MIN(BB_帯幅!B214:AP214)*100,""))</f>
        <v>13.074653231237418</v>
      </c>
      <c r="N214" s="497" t="str">
        <f>IF($L214="","",IF($L214&lt;=$M214*BB設定!$B$7,"スクイーズ★",IF($L214&lt;=$M214*1.3,"収縮","－")))</f>
        <v>収縮</v>
      </c>
      <c r="O214" s="497" t="str">
        <f>IF($D214="","",IF(AND(BB_帯幅!B214&gt;BB_帯幅!C214,BB_帯幅!C214&gt;BB_帯幅!D214),"拡大↑","縮小↓"))</f>
        <v>拡大↑</v>
      </c>
      <c r="P214" s="497" t="str">
        <f t="shared" si="35"/>
        <v>バンド内</v>
      </c>
      <c r="Q214" s="500">
        <f>IF($D214="","",IFERROR(100-100/(1+SUMPRODUCT((終値!E214:R214&gt;終値!F214:S214)*(終値!E214:R214-終値!F214:S214))/SUMPRODUCT((終値!E214:R214&lt;終値!F214:S214)*(終値!F214:S214-終値!E214:R214))),100))</f>
        <v>31.756756756756758</v>
      </c>
      <c r="R214" s="500">
        <f>IF($D214="","",IFERROR(100-100/(1+SUMPRODUCT((((高値!E214:R214+安値!E214:R214+終値!E214:R214)/3)&gt;((高値!F214:S214+安値!F214:S214+終値!F214:S214)/3))*((高値!E214:R214+安値!E214:R214+終値!E214:R214)/3)*出来高!E214:R214)/SUMPRODUCT((((高値!E214:R214+安値!E214:R214+終値!E214:R214)/3)&lt;((高値!F214:S214+安値!F214:S214+終値!F214:S214)/3))*((高値!E214:R214+安値!E214:R214+終値!E214:R214)/3)*出来高!E214:R214)),50))</f>
        <v>39.304450802986366</v>
      </c>
      <c r="S214" s="497" t="str">
        <f>IF($D214="","",IF(AND(終値!E214&lt;終値!O214,$Q214&gt;(IFERROR(100-100/(1+SUMPRODUCT((終値!O214:AB214&gt;終値!P214:AC214)*(終値!O214:AB214-終値!P214:AC214))/SUMPRODUCT((終値!O214:AB214&lt;終値!P214:AC214)*(終値!P214:AC214-終値!O214:AB214))),100))),"強気div▲",IF(AND(終値!E214&gt;終値!O214,$Q214&lt;(IFERROR(100-100/(1+SUMPRODUCT((終値!O214:AB214&gt;終値!P214:AC214)*(終値!O214:AB214-終値!P214:AC214))/SUMPRODUCT((終値!O214:AB214&lt;終値!P214:AC214)*(終値!P214:AC214-終値!O214:AB214))),100))),"弱気div▼","－")))</f>
        <v>－</v>
      </c>
      <c r="T214" s="497" t="str">
        <f t="shared" si="36"/>
        <v>－</v>
      </c>
      <c r="U214" s="497" t="str">
        <f>IF(終値!A214="","",BB_スイング!BT214)</f>
        <v>二番天井M▼</v>
      </c>
      <c r="V214" s="505">
        <f>IF($D214="","",IFERROR(出来高!E214/AVERAGE(出来高!E214:I214),""))</f>
        <v>0.93420794346659686</v>
      </c>
      <c r="W214" s="506" t="str">
        <f>IF($D214="","",IF(AND($D214&gt;$G214,$O214="拡大↑",OR($N214="スクイーズ★",$N214="収縮")),"◎スクイーズブレイク買",IF(AND($D214&gt;=$H214,$R214&gt;=BB設定!$B$10),"○順張り継続(walk)",IF(AND($S214="強気div▲",$D214&gt;$I214,LEFT($U214,4)&lt;&gt;"二番天井"),"○反発(ダイバ)買",IF($U214="二番底W▲","△二番底買(確)",IF($U214="二番底W形成","△二番底形成",IF(LEFT($U214,4)="二番天井","▼二番天井警戒",IF($D214&lt;$J214,"▼-2σ割れ危険",IF(AND($D214&gt;$E214,$K214&lt;0.6,$R214&gt;=50),"・押し目注目",IF($N214="スクイーズ★","☆スクイーズ監視","様子見"))))))))))</f>
        <v>▼二番天井警戒</v>
      </c>
      <c r="X214" s="501">
        <f t="shared" si="42"/>
        <v>0</v>
      </c>
      <c r="Y214" s="498">
        <f t="shared" si="37"/>
        <v>925</v>
      </c>
      <c r="Z214" s="498">
        <f t="shared" si="38"/>
        <v>1004.1322750101319</v>
      </c>
      <c r="AA214" s="498">
        <f t="shared" si="39"/>
        <v>904</v>
      </c>
      <c r="AB214" s="498">
        <f t="shared" si="43"/>
        <v>1044.8145500202638</v>
      </c>
      <c r="AC214" s="504">
        <f t="shared" si="40"/>
        <v>5.71</v>
      </c>
      <c r="AD214" s="498">
        <f>IF($D214="","",MIN(終値!E214:I214))</f>
        <v>904</v>
      </c>
      <c r="AE214" s="500">
        <f t="shared" si="41"/>
        <v>9.7860000000000003E-2</v>
      </c>
    </row>
    <row r="215" spans="1:31" ht="24">
      <c r="A215" s="497" t="str">
        <f>IF(終値!A215="","",HYPERLINK("https://kabutan.jp/stock/?code="&amp;終値!A215,"📈"))</f>
        <v>📈</v>
      </c>
      <c r="B215" s="497" t="str">
        <f>IF(終値!A215="","",終値!A215)</f>
        <v>6752</v>
      </c>
      <c r="C215" s="496" t="str">
        <f>IF(終値!A215="","",終値!B215)</f>
        <v>パナソニックホールディンク</v>
      </c>
      <c r="D215" s="498">
        <f>IF(終値!A215="","",終値!E215)</f>
        <v>4413</v>
      </c>
      <c r="E215" s="498">
        <f>IF($D215="","",AVERAGE(終値!E215:X215))</f>
        <v>4121.6499999999996</v>
      </c>
      <c r="F215" s="499">
        <f>IF($D215="","",STDEVP(終値!E215:X215))</f>
        <v>296.77605614334857</v>
      </c>
      <c r="G215" s="498">
        <f>IF($D215="","",$E215+BB設定!$B$4*$F215)</f>
        <v>4715.2021122866972</v>
      </c>
      <c r="H215" s="498">
        <f>IF($D215="","",$E215+BB設定!$B$5*$F215)</f>
        <v>4418.4260561433484</v>
      </c>
      <c r="I215" s="498">
        <f>IF($D215="","",$E215-BB設定!$B$5*$F215)</f>
        <v>3824.8739438566508</v>
      </c>
      <c r="J215" s="498">
        <f>IF($D215="","",$E215-BB設定!$B$4*$F215)</f>
        <v>3528.0978877133025</v>
      </c>
      <c r="K215" s="503">
        <f t="shared" si="33"/>
        <v>0.74542916617511112</v>
      </c>
      <c r="L215" s="502">
        <f t="shared" si="34"/>
        <v>28.80167468303701</v>
      </c>
      <c r="M215" s="502">
        <f>IF($D215="","",IFERROR(MIN(BB_帯幅!B215:AP215)*100,""))</f>
        <v>11.955116796715002</v>
      </c>
      <c r="N215" s="497" t="str">
        <f>IF($L215="","",IF($L215&lt;=$M215*BB設定!$B$7,"スクイーズ★",IF($L215&lt;=$M215*1.3,"収縮","－")))</f>
        <v>－</v>
      </c>
      <c r="O215" s="497" t="str">
        <f>IF($D215="","",IF(AND(BB_帯幅!B215&gt;BB_帯幅!C215,BB_帯幅!C215&gt;BB_帯幅!D215),"拡大↑","縮小↓"))</f>
        <v>拡大↑</v>
      </c>
      <c r="P215" s="497" t="str">
        <f t="shared" si="35"/>
        <v>バンド内</v>
      </c>
      <c r="Q215" s="500">
        <f>IF($D215="","",IFERROR(100-100/(1+SUMPRODUCT((終値!E215:R215&gt;終値!F215:S215)*(終値!E215:R215-終値!F215:S215))/SUMPRODUCT((終値!E215:R215&lt;終値!F215:S215)*(終値!F215:S215-終値!E215:R215))),100))</f>
        <v>54.575316752698264</v>
      </c>
      <c r="R215" s="500">
        <f>IF($D215="","",IFERROR(100-100/(1+SUMPRODUCT((((高値!E215:R215+安値!E215:R215+終値!E215:R215)/3)&gt;((高値!F215:S215+安値!F215:S215+終値!F215:S215)/3))*((高値!E215:R215+安値!E215:R215+終値!E215:R215)/3)*出来高!E215:R215)/SUMPRODUCT((((高値!E215:R215+安値!E215:R215+終値!E215:R215)/3)&lt;((高値!F215:S215+安値!F215:S215+終値!F215:S215)/3))*((高値!E215:R215+安値!E215:R215+終値!E215:R215)/3)*出来高!E215:R215)),50))</f>
        <v>40.781648882606625</v>
      </c>
      <c r="S215" s="497" t="str">
        <f>IF($D215="","",IF(AND(終値!E215&lt;終値!O215,$Q215&gt;(IFERROR(100-100/(1+SUMPRODUCT((終値!O215:AB215&gt;終値!P215:AC215)*(終値!O215:AB215-終値!P215:AC215))/SUMPRODUCT((終値!O215:AB215&lt;終値!P215:AC215)*(終値!P215:AC215-終値!O215:AB215))),100))),"強気div▲",IF(AND(終値!E215&gt;終値!O215,$Q215&lt;(IFERROR(100-100/(1+SUMPRODUCT((終値!O215:AB215&gt;終値!P215:AC215)*(終値!O215:AB215-終値!P215:AC215))/SUMPRODUCT((終値!O215:AB215&lt;終値!P215:AC215)*(終値!P215:AC215-終値!O215:AB215))),100))),"弱気div▼","－")))</f>
        <v>－</v>
      </c>
      <c r="T215" s="497" t="str">
        <f t="shared" si="36"/>
        <v>－</v>
      </c>
      <c r="U215" s="497" t="str">
        <f>IF(終値!A215="","",BB_スイング!BT215)</f>
        <v>－</v>
      </c>
      <c r="V215" s="505">
        <f>IF($D215="","",IFERROR(出来高!E215/AVERAGE(出来高!E215:I215),""))</f>
        <v>0.64482956462400909</v>
      </c>
      <c r="W215" s="506" t="str">
        <f>IF($D215="","",IF(AND($D215&gt;$G215,$O215="拡大↑",OR($N215="スクイーズ★",$N215="収縮")),"◎スクイーズブレイク買",IF(AND($D215&gt;=$H215,$R215&gt;=BB設定!$B$10),"○順張り継続(walk)",IF(AND($S215="強気div▲",$D215&gt;$I215,LEFT($U215,4)&lt;&gt;"二番天井"),"○反発(ダイバ)買",IF($U215="二番底W▲","△二番底買(確)",IF($U215="二番底W形成","△二番底形成",IF(LEFT($U215,4)="二番天井","▼二番天井警戒",IF($D215&lt;$J215,"▼-2σ割れ危険",IF(AND($D215&gt;$E215,$K215&lt;0.6,$R215&gt;=50),"・押し目注目",IF($N215="スクイーズ★","☆スクイーズ監視","様子見"))))))))))</f>
        <v>様子見</v>
      </c>
      <c r="X215" s="501">
        <f t="shared" si="42"/>
        <v>25</v>
      </c>
      <c r="Y215" s="498">
        <f t="shared" si="37"/>
        <v>4413</v>
      </c>
      <c r="Z215" s="498">
        <f t="shared" si="38"/>
        <v>4418.4260561433484</v>
      </c>
      <c r="AA215" s="498">
        <f t="shared" si="39"/>
        <v>4121.6499999999996</v>
      </c>
      <c r="AB215" s="498">
        <f t="shared" si="43"/>
        <v>4715.2021122866972</v>
      </c>
      <c r="AC215" s="504">
        <f t="shared" si="40"/>
        <v>1.04</v>
      </c>
      <c r="AD215" s="498">
        <f>IF($D215="","",MIN(終値!E215:I215))</f>
        <v>4235</v>
      </c>
      <c r="AE215" s="500">
        <f t="shared" si="41"/>
        <v>25.097850000000001</v>
      </c>
    </row>
    <row r="216" spans="1:31">
      <c r="A216" s="497" t="str">
        <f>IF(終値!A216="","",HYPERLINK("https://kabutan.jp/stock/?code="&amp;終値!A216,"📈"))</f>
        <v>📈</v>
      </c>
      <c r="B216" s="497" t="str">
        <f>IF(終値!A216="","",終値!A216)</f>
        <v>6622</v>
      </c>
      <c r="C216" s="496" t="str">
        <f>IF(終値!A216="","",終値!B216)</f>
        <v>ダイヘン</v>
      </c>
      <c r="D216" s="498">
        <f>IF(終値!A216="","",終値!E216)</f>
        <v>14130</v>
      </c>
      <c r="E216" s="498">
        <f>IF($D216="","",AVERAGE(終値!E216:X216))</f>
        <v>14422</v>
      </c>
      <c r="F216" s="499">
        <f>IF($D216="","",STDEVP(終値!E216:X216))</f>
        <v>1010.9134483228522</v>
      </c>
      <c r="G216" s="498">
        <f>IF($D216="","",$E216+BB設定!$B$4*$F216)</f>
        <v>16443.826896645704</v>
      </c>
      <c r="H216" s="498">
        <f>IF($D216="","",$E216+BB設定!$B$5*$F216)</f>
        <v>15432.913448322852</v>
      </c>
      <c r="I216" s="498">
        <f>IF($D216="","",$E216-BB設定!$B$5*$F216)</f>
        <v>13411.086551677148</v>
      </c>
      <c r="J216" s="498">
        <f>IF($D216="","",$E216-BB設定!$B$4*$F216)</f>
        <v>12400.173103354296</v>
      </c>
      <c r="K216" s="503">
        <f t="shared" si="33"/>
        <v>0.42778808104580063</v>
      </c>
      <c r="L216" s="502">
        <f t="shared" si="34"/>
        <v>28.038093144441874</v>
      </c>
      <c r="M216" s="502">
        <f>IF($D216="","",IFERROR(MIN(BB_帯幅!B216:AP216)*100,""))</f>
        <v>16.712560782522395</v>
      </c>
      <c r="N216" s="497" t="str">
        <f>IF($L216="","",IF($L216&lt;=$M216*BB設定!$B$7,"スクイーズ★",IF($L216&lt;=$M216*1.3,"収縮","－")))</f>
        <v>－</v>
      </c>
      <c r="O216" s="497" t="str">
        <f>IF($D216="","",IF(AND(BB_帯幅!B216&gt;BB_帯幅!C216,BB_帯幅!C216&gt;BB_帯幅!D216),"拡大↑","縮小↓"))</f>
        <v>縮小↓</v>
      </c>
      <c r="P216" s="497" t="str">
        <f t="shared" si="35"/>
        <v>バンド内</v>
      </c>
      <c r="Q216" s="500">
        <f>IF($D216="","",IFERROR(100-100/(1+SUMPRODUCT((終値!E216:R216&gt;終値!F216:S216)*(終値!E216:R216-終値!F216:S216))/SUMPRODUCT((終値!E216:R216&lt;終値!F216:S216)*(終値!F216:S216-終値!E216:R216))),100))</f>
        <v>45.284974093264246</v>
      </c>
      <c r="R216" s="500">
        <f>IF($D216="","",IFERROR(100-100/(1+SUMPRODUCT((((高値!E216:R216+安値!E216:R216+終値!E216:R216)/3)&gt;((高値!F216:S216+安値!F216:S216+終値!F216:S216)/3))*((高値!E216:R216+安値!E216:R216+終値!E216:R216)/3)*出来高!E216:R216)/SUMPRODUCT((((高値!E216:R216+安値!E216:R216+終値!E216:R216)/3)&lt;((高値!F216:S216+安値!F216:S216+終値!F216:S216)/3))*((高値!E216:R216+安値!E216:R216+終値!E216:R216)/3)*出来高!E216:R216)),50))</f>
        <v>44.706363793670356</v>
      </c>
      <c r="S216" s="497" t="str">
        <f>IF($D216="","",IF(AND(終値!E216&lt;終値!O216,$Q216&gt;(IFERROR(100-100/(1+SUMPRODUCT((終値!O216:AB216&gt;終値!P216:AC216)*(終値!O216:AB216-終値!P216:AC216))/SUMPRODUCT((終値!O216:AB216&lt;終値!P216:AC216)*(終値!P216:AC216-終値!O216:AB216))),100))),"強気div▲",IF(AND(終値!E216&gt;終値!O216,$Q216&lt;(IFERROR(100-100/(1+SUMPRODUCT((終値!O216:AB216&gt;終値!P216:AC216)*(終値!O216:AB216-終値!P216:AC216))/SUMPRODUCT((終値!O216:AB216&lt;終値!P216:AC216)*(終値!P216:AC216-終値!O216:AB216))),100))),"弱気div▼","－")))</f>
        <v>強気div▲</v>
      </c>
      <c r="T216" s="497" t="str">
        <f t="shared" si="36"/>
        <v>－</v>
      </c>
      <c r="U216" s="497" t="str">
        <f>IF(終値!A216="","",BB_スイング!BT216)</f>
        <v>二番天井M形成</v>
      </c>
      <c r="V216" s="505">
        <f>IF($D216="","",IFERROR(出来高!E216/AVERAGE(出来高!E216:I216),""))</f>
        <v>1.0403110922881453</v>
      </c>
      <c r="W216" s="506" t="str">
        <f>IF($D216="","",IF(AND($D216&gt;$G216,$O216="拡大↑",OR($N216="スクイーズ★",$N216="収縮")),"◎スクイーズブレイク買",IF(AND($D216&gt;=$H216,$R216&gt;=BB設定!$B$10),"○順張り継続(walk)",IF(AND($S216="強気div▲",$D216&gt;$I216,LEFT($U216,4)&lt;&gt;"二番天井"),"○反発(ダイバ)買",IF($U216="二番底W▲","△二番底買(確)",IF($U216="二番底W形成","△二番底形成",IF(LEFT($U216,4)="二番天井","▼二番天井警戒",IF($D216&lt;$J216,"▼-2σ割れ危険",IF(AND($D216&gt;$E216,$K216&lt;0.6,$R216&gt;=50),"・押し目注目",IF($N216="スクイーズ★","☆スクイーズ監視","様子見"))))))))))</f>
        <v>▼二番天井警戒</v>
      </c>
      <c r="X216" s="501">
        <f t="shared" si="42"/>
        <v>0</v>
      </c>
      <c r="Y216" s="498">
        <f t="shared" si="37"/>
        <v>14130</v>
      </c>
      <c r="Z216" s="498">
        <f t="shared" si="38"/>
        <v>15432.913448322852</v>
      </c>
      <c r="AA216" s="498">
        <f t="shared" si="39"/>
        <v>13700</v>
      </c>
      <c r="AB216" s="498">
        <f t="shared" si="43"/>
        <v>16443.826896645704</v>
      </c>
      <c r="AC216" s="504">
        <f t="shared" si="40"/>
        <v>5.38</v>
      </c>
      <c r="AD216" s="498">
        <f>IF($D216="","",MIN(終値!E216:I216))</f>
        <v>13700</v>
      </c>
      <c r="AE216" s="500">
        <f t="shared" si="41"/>
        <v>9.7839999999999996E-2</v>
      </c>
    </row>
    <row r="217" spans="1:31" ht="24">
      <c r="A217" s="497" t="str">
        <f>IF(終値!A217="","",HYPERLINK("https://kabutan.jp/stock/?code="&amp;終値!A217,"📈"))</f>
        <v>📈</v>
      </c>
      <c r="B217" s="497" t="str">
        <f>IF(終値!A217="","",終値!A217)</f>
        <v>1407</v>
      </c>
      <c r="C217" s="496" t="str">
        <f>IF(終値!A217="","",終値!B217)</f>
        <v>ウエストホールディングス</v>
      </c>
      <c r="D217" s="498">
        <f>IF(終値!A217="","",終値!E217)</f>
        <v>2704</v>
      </c>
      <c r="E217" s="498">
        <f>IF($D217="","",AVERAGE(終値!E217:X217))</f>
        <v>2599.1999999999998</v>
      </c>
      <c r="F217" s="499">
        <f>IF($D217="","",STDEVP(終値!E217:X217))</f>
        <v>206.86048438500768</v>
      </c>
      <c r="G217" s="498">
        <f>IF($D217="","",$E217+BB設定!$B$4*$F217)</f>
        <v>3012.920968770015</v>
      </c>
      <c r="H217" s="498">
        <f>IF($D217="","",$E217+BB設定!$B$5*$F217)</f>
        <v>2806.0604843850074</v>
      </c>
      <c r="I217" s="498">
        <f>IF($D217="","",$E217-BB設定!$B$5*$F217)</f>
        <v>2392.3395156149923</v>
      </c>
      <c r="J217" s="498">
        <f>IF($D217="","",$E217-BB設定!$B$4*$F217)</f>
        <v>2185.4790312299847</v>
      </c>
      <c r="K217" s="503">
        <f t="shared" si="33"/>
        <v>0.62665541259797475</v>
      </c>
      <c r="L217" s="502">
        <f t="shared" si="34"/>
        <v>31.834485131580117</v>
      </c>
      <c r="M217" s="502">
        <f>IF($D217="","",IFERROR(MIN(BB_帯幅!B217:AP217)*100,""))</f>
        <v>9.5111770745455644</v>
      </c>
      <c r="N217" s="497" t="str">
        <f>IF($L217="","",IF($L217&lt;=$M217*BB設定!$B$7,"スクイーズ★",IF($L217&lt;=$M217*1.3,"収縮","－")))</f>
        <v>－</v>
      </c>
      <c r="O217" s="497" t="str">
        <f>IF($D217="","",IF(AND(BB_帯幅!B217&gt;BB_帯幅!C217,BB_帯幅!C217&gt;BB_帯幅!D217),"拡大↑","縮小↓"))</f>
        <v>縮小↓</v>
      </c>
      <c r="P217" s="497" t="str">
        <f t="shared" si="35"/>
        <v>バンド内</v>
      </c>
      <c r="Q217" s="500">
        <f>IF($D217="","",IFERROR(100-100/(1+SUMPRODUCT((終値!E217:R217&gt;終値!F217:S217)*(終値!E217:R217-終値!F217:S217))/SUMPRODUCT((終値!E217:R217&lt;終値!F217:S217)*(終値!F217:S217-終値!E217:R217))),100))</f>
        <v>48.018433179723502</v>
      </c>
      <c r="R217" s="500">
        <f>IF($D217="","",IFERROR(100-100/(1+SUMPRODUCT((((高値!E217:R217+安値!E217:R217+終値!E217:R217)/3)&gt;((高値!F217:S217+安値!F217:S217+終値!F217:S217)/3))*((高値!E217:R217+安値!E217:R217+終値!E217:R217)/3)*出来高!E217:R217)/SUMPRODUCT((((高値!E217:R217+安値!E217:R217+終値!E217:R217)/3)&lt;((高値!F217:S217+安値!F217:S217+終値!F217:S217)/3))*((高値!E217:R217+安値!E217:R217+終値!E217:R217)/3)*出来高!E217:R217)),50))</f>
        <v>46.058007027825525</v>
      </c>
      <c r="S217" s="497" t="str">
        <f>IF($D217="","",IF(AND(終値!E217&lt;終値!O217,$Q217&gt;(IFERROR(100-100/(1+SUMPRODUCT((終値!O217:AB217&gt;終値!P217:AC217)*(終値!O217:AB217-終値!P217:AC217))/SUMPRODUCT((終値!O217:AB217&lt;終値!P217:AC217)*(終値!P217:AC217-終値!O217:AB217))),100))),"強気div▲",IF(AND(終値!E217&gt;終値!O217,$Q217&lt;(IFERROR(100-100/(1+SUMPRODUCT((終値!O217:AB217&gt;終値!P217:AC217)*(終値!O217:AB217-終値!P217:AC217))/SUMPRODUCT((終値!O217:AB217&lt;終値!P217:AC217)*(終値!P217:AC217-終値!O217:AB217))),100))),"弱気div▼","－")))</f>
        <v>弱気div▼</v>
      </c>
      <c r="T217" s="497" t="str">
        <f t="shared" si="36"/>
        <v>－</v>
      </c>
      <c r="U217" s="497" t="str">
        <f>IF(終値!A217="","",BB_スイング!BT217)</f>
        <v>二番底W形成</v>
      </c>
      <c r="V217" s="505">
        <f>IF($D217="","",IFERROR(出来高!E217/AVERAGE(出来高!E217:I217),""))</f>
        <v>0.97685928884643769</v>
      </c>
      <c r="W217" s="506" t="str">
        <f>IF($D217="","",IF(AND($D217&gt;$G217,$O217="拡大↑",OR($N217="スクイーズ★",$N217="収縮")),"◎スクイーズブレイク買",IF(AND($D217&gt;=$H217,$R217&gt;=BB設定!$B$10),"○順張り継続(walk)",IF(AND($S217="強気div▲",$D217&gt;$I217,LEFT($U217,4)&lt;&gt;"二番天井"),"○反発(ダイバ)買",IF($U217="二番底W▲","△二番底買(確)",IF($U217="二番底W形成","△二番底形成",IF(LEFT($U217,4)="二番天井","▼二番天井警戒",IF($D217&lt;$J217,"▼-2σ割れ危険",IF(AND($D217&gt;$E217,$K217&lt;0.6,$R217&gt;=50),"・押し目注目",IF($N217="スクイーズ★","☆スクイーズ監視","様子見"))))))))))</f>
        <v>△二番底形成</v>
      </c>
      <c r="X217" s="501">
        <f t="shared" si="42"/>
        <v>10</v>
      </c>
      <c r="Y217" s="498">
        <f t="shared" si="37"/>
        <v>2704</v>
      </c>
      <c r="Z217" s="498">
        <f t="shared" si="38"/>
        <v>2806.0604843850074</v>
      </c>
      <c r="AA217" s="498">
        <f t="shared" si="39"/>
        <v>2599.1999999999998</v>
      </c>
      <c r="AB217" s="498">
        <f t="shared" si="43"/>
        <v>3012.920968770015</v>
      </c>
      <c r="AC217" s="504">
        <f t="shared" si="40"/>
        <v>2.95</v>
      </c>
      <c r="AD217" s="498">
        <f>IF($D217="","",MIN(終値!E217:I217))</f>
        <v>2529</v>
      </c>
      <c r="AE217" s="500">
        <f t="shared" si="41"/>
        <v>10.09783</v>
      </c>
    </row>
    <row r="218" spans="1:31">
      <c r="A218" s="497" t="str">
        <f>IF(終値!A218="","",HYPERLINK("https://kabutan.jp/stock/?code="&amp;終値!A218,"📈"))</f>
        <v>📈</v>
      </c>
      <c r="B218" s="497" t="str">
        <f>IF(終値!A218="","",終値!A218)</f>
        <v>285A</v>
      </c>
      <c r="C218" s="496" t="str">
        <f>IF(終値!A218="","",終値!B218)</f>
        <v>QPS研究所</v>
      </c>
      <c r="D218" s="498">
        <f>IF(終値!A218="","",終値!E218)</f>
        <v>48740</v>
      </c>
      <c r="E218" s="498">
        <f>IF($D218="","",AVERAGE(終値!E218:X218))</f>
        <v>57468.5</v>
      </c>
      <c r="F218" s="499">
        <f>IF($D218="","",STDEVP(終値!E218:X218))</f>
        <v>11331.009785098589</v>
      </c>
      <c r="G218" s="498">
        <f>IF($D218="","",$E218+BB設定!$B$4*$F218)</f>
        <v>80130.519570197182</v>
      </c>
      <c r="H218" s="498">
        <f>IF($D218="","",$E218+BB設定!$B$5*$F218)</f>
        <v>68799.509785098591</v>
      </c>
      <c r="I218" s="498">
        <f>IF($D218="","",$E218-BB設定!$B$5*$F218)</f>
        <v>46137.490214901409</v>
      </c>
      <c r="J218" s="498">
        <f>IF($D218="","",$E218-BB設定!$B$4*$F218)</f>
        <v>34806.480429802818</v>
      </c>
      <c r="K218" s="503">
        <f t="shared" si="33"/>
        <v>0.30742007628748919</v>
      </c>
      <c r="L218" s="502">
        <f t="shared" si="34"/>
        <v>78.867621636886938</v>
      </c>
      <c r="M218" s="502">
        <f>IF($D218="","",IFERROR(MIN(BB_帯幅!B218:AP218)*100,""))</f>
        <v>46.577067391217057</v>
      </c>
      <c r="N218" s="497" t="str">
        <f>IF($L218="","",IF($L218&lt;=$M218*BB設定!$B$7,"スクイーズ★",IF($L218&lt;=$M218*1.3,"収縮","－")))</f>
        <v>－</v>
      </c>
      <c r="O218" s="497" t="str">
        <f>IF($D218="","",IF(AND(BB_帯幅!B218&gt;BB_帯幅!C218,BB_帯幅!C218&gt;BB_帯幅!D218),"拡大↑","縮小↓"))</f>
        <v>縮小↓</v>
      </c>
      <c r="P218" s="497" t="str">
        <f t="shared" si="35"/>
        <v>バンド内</v>
      </c>
      <c r="Q218" s="500">
        <f>IF($D218="","",IFERROR(100-100/(1+SUMPRODUCT((終値!E218:R218&gt;終値!F218:S218)*(終値!E218:R218-終値!F218:S218))/SUMPRODUCT((終値!E218:R218&lt;終値!F218:S218)*(終値!F218:S218-終値!E218:R218))),100))</f>
        <v>40.385445131597869</v>
      </c>
      <c r="R218" s="500">
        <f>IF($D218="","",IFERROR(100-100/(1+SUMPRODUCT((((高値!E218:R218+安値!E218:R218+終値!E218:R218)/3)&gt;((高値!F218:S218+安値!F218:S218+終値!F218:S218)/3))*((高値!E218:R218+安値!E218:R218+終値!E218:R218)/3)*出来高!E218:R218)/SUMPRODUCT((((高値!E218:R218+安値!E218:R218+終値!E218:R218)/3)&lt;((高値!F218:S218+安値!F218:S218+終値!F218:S218)/3))*((高値!E218:R218+安値!E218:R218+終値!E218:R218)/3)*出来高!E218:R218)),50))</f>
        <v>41.552737562358452</v>
      </c>
      <c r="S218" s="497" t="str">
        <f>IF($D218="","",IF(AND(終値!E218&lt;終値!O218,$Q218&gt;(IFERROR(100-100/(1+SUMPRODUCT((終値!O218:AB218&gt;終値!P218:AC218)*(終値!O218:AB218-終値!P218:AC218))/SUMPRODUCT((終値!O218:AB218&lt;終値!P218:AC218)*(終値!P218:AC218-終値!O218:AB218))),100))),"強気div▲",IF(AND(終値!E218&gt;終値!O218,$Q218&lt;(IFERROR(100-100/(1+SUMPRODUCT((終値!O218:AB218&gt;終値!P218:AC218)*(終値!O218:AB218-終値!P218:AC218))/SUMPRODUCT((終値!O218:AB218&lt;終値!P218:AC218)*(終値!P218:AC218-終値!O218:AB218))),100))),"弱気div▼","－")))</f>
        <v>－</v>
      </c>
      <c r="T218" s="497" t="str">
        <f t="shared" si="36"/>
        <v>－</v>
      </c>
      <c r="U218" s="497" t="str">
        <f>IF(終値!A218="","",BB_スイング!BT218)</f>
        <v>－</v>
      </c>
      <c r="V218" s="505">
        <f>IF($D218="","",IFERROR(出来高!E218/AVERAGE(出来高!E218:I218),""))</f>
        <v>0.84314207408630781</v>
      </c>
      <c r="W218" s="506" t="str">
        <f>IF($D218="","",IF(AND($D218&gt;$G218,$O218="拡大↑",OR($N218="スクイーズ★",$N218="収縮")),"◎スクイーズブレイク買",IF(AND($D218&gt;=$H218,$R218&gt;=BB設定!$B$10),"○順張り継続(walk)",IF(AND($S218="強気div▲",$D218&gt;$I218,LEFT($U218,4)&lt;&gt;"二番天井"),"○反発(ダイバ)買",IF($U218="二番底W▲","△二番底買(確)",IF($U218="二番底W形成","△二番底形成",IF(LEFT($U218,4)="二番天井","▼二番天井警戒",IF($D218&lt;$J218,"▼-2σ割れ危険",IF(AND($D218&gt;$E218,$K218&lt;0.6,$R218&gt;=50),"・押し目注目",IF($N218="スクイーズ★","☆スクイーズ監視","様子見"))))))))))</f>
        <v>様子見</v>
      </c>
      <c r="X218" s="501">
        <f t="shared" si="42"/>
        <v>0</v>
      </c>
      <c r="Y218" s="498">
        <f t="shared" si="37"/>
        <v>48740</v>
      </c>
      <c r="Z218" s="498">
        <f t="shared" si="38"/>
        <v>68799.509785098591</v>
      </c>
      <c r="AA218" s="498">
        <f t="shared" si="39"/>
        <v>46500</v>
      </c>
      <c r="AB218" s="498">
        <f t="shared" si="43"/>
        <v>80130.519570197182</v>
      </c>
      <c r="AC218" s="504">
        <f t="shared" si="40"/>
        <v>14.01</v>
      </c>
      <c r="AD218" s="498">
        <f>IF($D218="","",MIN(終値!E218:I218))</f>
        <v>46500</v>
      </c>
      <c r="AE218" s="500">
        <f t="shared" si="41"/>
        <v>9.7820000000000004E-2</v>
      </c>
    </row>
    <row r="219" spans="1:31" ht="24">
      <c r="A219" s="497" t="str">
        <f>IF(終値!A219="","",HYPERLINK("https://kabutan.jp/stock/?code="&amp;終値!A219,"📈"))</f>
        <v>📈</v>
      </c>
      <c r="B219" s="497" t="str">
        <f>IF(終値!A219="","",終値!A219)</f>
        <v>141A</v>
      </c>
      <c r="C219" s="496" t="str">
        <f>IF(終値!A219="","",終値!B219)</f>
        <v>トライアルホールディングス</v>
      </c>
      <c r="D219" s="498">
        <f>IF(終値!A219="","",終値!E219)</f>
        <v>3200</v>
      </c>
      <c r="E219" s="498">
        <f>IF($D219="","",AVERAGE(終値!E219:X219))</f>
        <v>3075.7</v>
      </c>
      <c r="F219" s="499">
        <f>IF($D219="","",STDEVP(終値!E219:X219))</f>
        <v>87.574596773265256</v>
      </c>
      <c r="G219" s="498">
        <f>IF($D219="","",$E219+BB設定!$B$4*$F219)</f>
        <v>3250.8491935465304</v>
      </c>
      <c r="H219" s="498">
        <f>IF($D219="","",$E219+BB設定!$B$5*$F219)</f>
        <v>3163.2745967732649</v>
      </c>
      <c r="I219" s="498">
        <f>IF($D219="","",$E219-BB設定!$B$5*$F219)</f>
        <v>2988.1254032267348</v>
      </c>
      <c r="J219" s="498">
        <f>IF($D219="","",$E219-BB設定!$B$4*$F219)</f>
        <v>2900.5508064534692</v>
      </c>
      <c r="K219" s="503">
        <f t="shared" si="33"/>
        <v>0.85484034348972993</v>
      </c>
      <c r="L219" s="502">
        <f t="shared" si="34"/>
        <v>11.389224797381447</v>
      </c>
      <c r="M219" s="502">
        <f>IF($D219="","",IFERROR(MIN(BB_帯幅!B219:AP219)*100,""))</f>
        <v>5.1909273352847478</v>
      </c>
      <c r="N219" s="497" t="str">
        <f>IF($L219="","",IF($L219&lt;=$M219*BB設定!$B$7,"スクイーズ★",IF($L219&lt;=$M219*1.3,"収縮","－")))</f>
        <v>－</v>
      </c>
      <c r="O219" s="497" t="str">
        <f>IF($D219="","",IF(AND(BB_帯幅!B219&gt;BB_帯幅!C219,BB_帯幅!C219&gt;BB_帯幅!D219),"拡大↑","縮小↓"))</f>
        <v>拡大↑</v>
      </c>
      <c r="P219" s="497" t="str">
        <f t="shared" si="35"/>
        <v>+1σ上</v>
      </c>
      <c r="Q219" s="500">
        <f>IF($D219="","",IFERROR(100-100/(1+SUMPRODUCT((終値!E219:R219&gt;終値!F219:S219)*(終値!E219:R219-終値!F219:S219))/SUMPRODUCT((終値!E219:R219&lt;終値!F219:S219)*(終値!F219:S219-終値!E219:R219))),100))</f>
        <v>67.634854771784234</v>
      </c>
      <c r="R219" s="500">
        <f>IF($D219="","",IFERROR(100-100/(1+SUMPRODUCT((((高値!E219:R219+安値!E219:R219+終値!E219:R219)/3)&gt;((高値!F219:S219+安値!F219:S219+終値!F219:S219)/3))*((高値!E219:R219+安値!E219:R219+終値!E219:R219)/3)*出来高!E219:R219)/SUMPRODUCT((((高値!E219:R219+安値!E219:R219+終値!E219:R219)/3)&lt;((高値!F219:S219+安値!F219:S219+終値!F219:S219)/3))*((高値!E219:R219+安値!E219:R219+終値!E219:R219)/3)*出来高!E219:R219)),50))</f>
        <v>59.677565095694391</v>
      </c>
      <c r="S219" s="497" t="str">
        <f>IF($D219="","",IF(AND(終値!E219&lt;終値!O219,$Q219&gt;(IFERROR(100-100/(1+SUMPRODUCT((終値!O219:AB219&gt;終値!P219:AC219)*(終値!O219:AB219-終値!P219:AC219))/SUMPRODUCT((終値!O219:AB219&lt;終値!P219:AC219)*(終値!P219:AC219-終値!O219:AB219))),100))),"強気div▲",IF(AND(終値!E219&gt;終値!O219,$Q219&lt;(IFERROR(100-100/(1+SUMPRODUCT((終値!O219:AB219&gt;終値!P219:AC219)*(終値!O219:AB219-終値!P219:AC219))/SUMPRODUCT((終値!O219:AB219&lt;終値!P219:AC219)*(終値!P219:AC219-終値!O219:AB219))),100))),"弱気div▼","－")))</f>
        <v>－</v>
      </c>
      <c r="T219" s="497" t="str">
        <f t="shared" si="36"/>
        <v>上walk▲</v>
      </c>
      <c r="U219" s="497" t="str">
        <f>IF(終値!A219="","",BB_スイング!BT219)</f>
        <v>二番底W▲</v>
      </c>
      <c r="V219" s="505">
        <f>IF($D219="","",IFERROR(出来高!E219/AVERAGE(出来高!E219:I219),""))</f>
        <v>0.96291012838801715</v>
      </c>
      <c r="W219" s="506" t="str">
        <f>IF($D219="","",IF(AND($D219&gt;$G219,$O219="拡大↑",OR($N219="スクイーズ★",$N219="収縮")),"◎スクイーズブレイク買",IF(AND($D219&gt;=$H219,$R219&gt;=BB設定!$B$10),"○順張り継続(walk)",IF(AND($S219="強気div▲",$D219&gt;$I219,LEFT($U219,4)&lt;&gt;"二番天井"),"○反発(ダイバ)買",IF($U219="二番底W▲","△二番底買(確)",IF($U219="二番底W形成","△二番底形成",IF(LEFT($U219,4)="二番天井","▼二番天井警戒",IF($D219&lt;$J219,"▼-2σ割れ危険",IF(AND($D219&gt;$E219,$K219&lt;0.6,$R219&gt;=50),"・押し目注目",IF($N219="スクイーズ★","☆スクイーズ監視","様子見"))))))))))</f>
        <v>△二番底買(確)</v>
      </c>
      <c r="X219" s="501">
        <f t="shared" si="42"/>
        <v>42</v>
      </c>
      <c r="Y219" s="498">
        <f t="shared" si="37"/>
        <v>3200</v>
      </c>
      <c r="Z219" s="498">
        <f t="shared" si="38"/>
        <v>3163.2745967732649</v>
      </c>
      <c r="AA219" s="498">
        <f t="shared" si="39"/>
        <v>3075.7</v>
      </c>
      <c r="AB219" s="498">
        <f t="shared" si="43"/>
        <v>3250.8491935465304</v>
      </c>
      <c r="AC219" s="504">
        <f t="shared" si="40"/>
        <v>0.41</v>
      </c>
      <c r="AD219" s="498">
        <f>IF($D219="","",MIN(終値!E219:I219))</f>
        <v>3130</v>
      </c>
      <c r="AE219" s="500">
        <f t="shared" si="41"/>
        <v>42.097810000000003</v>
      </c>
    </row>
    <row r="220" spans="1:31" ht="24">
      <c r="A220" s="497" t="str">
        <f>IF(終値!A220="","",HYPERLINK("https://kabutan.jp/stock/?code="&amp;終値!A220,"📈"))</f>
        <v>📈</v>
      </c>
      <c r="B220" s="497" t="str">
        <f>IF(終値!A220="","",終値!A220)</f>
        <v>464A</v>
      </c>
      <c r="C220" s="496" t="str">
        <f>IF(終値!A220="","",終値!B220)</f>
        <v>QPSホールディングス</v>
      </c>
      <c r="D220" s="498">
        <f>IF(終値!A220="","",終値!E220)</f>
        <v>1646</v>
      </c>
      <c r="E220" s="498">
        <f>IF($D220="","",AVERAGE(終値!E220:X220))</f>
        <v>1631.4</v>
      </c>
      <c r="F220" s="499">
        <f>IF($D220="","",STDEVP(終値!E220:X220))</f>
        <v>150.0807782495813</v>
      </c>
      <c r="G220" s="498">
        <f>IF($D220="","",$E220+BB設定!$B$4*$F220)</f>
        <v>1931.5615564991626</v>
      </c>
      <c r="H220" s="498">
        <f>IF($D220="","",$E220+BB設定!$B$5*$F220)</f>
        <v>1781.4807782495814</v>
      </c>
      <c r="I220" s="498">
        <f>IF($D220="","",$E220-BB設定!$B$5*$F220)</f>
        <v>1481.3192217504188</v>
      </c>
      <c r="J220" s="498">
        <f>IF($D220="","",$E220-BB設定!$B$4*$F220)</f>
        <v>1331.2384435008375</v>
      </c>
      <c r="K220" s="503">
        <f t="shared" si="33"/>
        <v>0.52432023635918323</v>
      </c>
      <c r="L220" s="502">
        <f t="shared" si="34"/>
        <v>36.798033161598937</v>
      </c>
      <c r="M220" s="502">
        <f>IF($D220="","",IFERROR(MIN(BB_帯幅!B220:AP220)*100,""))</f>
        <v>26.334297318983079</v>
      </c>
      <c r="N220" s="497" t="str">
        <f>IF($L220="","",IF($L220&lt;=$M220*BB設定!$B$7,"スクイーズ★",IF($L220&lt;=$M220*1.3,"収縮","－")))</f>
        <v>－</v>
      </c>
      <c r="O220" s="497" t="str">
        <f>IF($D220="","",IF(AND(BB_帯幅!B220&gt;BB_帯幅!C220,BB_帯幅!C220&gt;BB_帯幅!D220),"拡大↑","縮小↓"))</f>
        <v>縮小↓</v>
      </c>
      <c r="P220" s="497" t="str">
        <f t="shared" si="35"/>
        <v>バンド内</v>
      </c>
      <c r="Q220" s="500">
        <f>IF($D220="","",IFERROR(100-100/(1+SUMPRODUCT((終値!E220:R220&gt;終値!F220:S220)*(終値!E220:R220-終値!F220:S220))/SUMPRODUCT((終値!E220:R220&lt;終値!F220:S220)*(終値!F220:S220-終値!E220:R220))),100))</f>
        <v>45.215562565720298</v>
      </c>
      <c r="R220" s="500">
        <f>IF($D220="","",IFERROR(100-100/(1+SUMPRODUCT((((高値!E220:R220+安値!E220:R220+終値!E220:R220)/3)&gt;((高値!F220:S220+安値!F220:S220+終値!F220:S220)/3))*((高値!E220:R220+安値!E220:R220+終値!E220:R220)/3)*出来高!E220:R220)/SUMPRODUCT((((高値!E220:R220+安値!E220:R220+終値!E220:R220)/3)&lt;((高値!F220:S220+安値!F220:S220+終値!F220:S220)/3))*((高値!E220:R220+安値!E220:R220+終値!E220:R220)/3)*出来高!E220:R220)),50))</f>
        <v>47.736269304230206</v>
      </c>
      <c r="S220" s="497" t="str">
        <f>IF($D220="","",IF(AND(終値!E220&lt;終値!O220,$Q220&gt;(IFERROR(100-100/(1+SUMPRODUCT((終値!O220:AB220&gt;終値!P220:AC220)*(終値!O220:AB220-終値!P220:AC220))/SUMPRODUCT((終値!O220:AB220&lt;終値!P220:AC220)*(終値!P220:AC220-終値!O220:AB220))),100))),"強気div▲",IF(AND(終値!E220&gt;終値!O220,$Q220&lt;(IFERROR(100-100/(1+SUMPRODUCT((終値!O220:AB220&gt;終値!P220:AC220)*(終値!O220:AB220-終値!P220:AC220))/SUMPRODUCT((終値!O220:AB220&lt;終値!P220:AC220)*(終値!P220:AC220-終値!O220:AB220))),100))),"弱気div▼","－")))</f>
        <v>－</v>
      </c>
      <c r="T220" s="497" t="str">
        <f t="shared" si="36"/>
        <v>－</v>
      </c>
      <c r="U220" s="497" t="str">
        <f>IF(終値!A220="","",BB_スイング!BT220)</f>
        <v>－</v>
      </c>
      <c r="V220" s="505">
        <f>IF($D220="","",IFERROR(出来高!E220/AVERAGE(出来高!E220:I220),""))</f>
        <v>0.79416788861846377</v>
      </c>
      <c r="W220" s="506" t="str">
        <f>IF($D220="","",IF(AND($D220&gt;$G220,$O220="拡大↑",OR($N220="スクイーズ★",$N220="収縮")),"◎スクイーズブレイク買",IF(AND($D220&gt;=$H220,$R220&gt;=BB設定!$B$10),"○順張り継続(walk)",IF(AND($S220="強気div▲",$D220&gt;$I220,LEFT($U220,4)&lt;&gt;"二番天井"),"○反発(ダイバ)買",IF($U220="二番底W▲","△二番底買(確)",IF($U220="二番底W形成","△二番底形成",IF(LEFT($U220,4)="二番天井","▼二番天井警戒",IF($D220&lt;$J220,"▼-2σ割れ危険",IF(AND($D220&gt;$E220,$K220&lt;0.6,$R220&gt;=50),"・押し目注目",IF($N220="スクイーズ★","☆スクイーズ監視","様子見"))))))))))</f>
        <v>様子見</v>
      </c>
      <c r="X220" s="501">
        <f t="shared" si="42"/>
        <v>20</v>
      </c>
      <c r="Y220" s="498">
        <f t="shared" si="37"/>
        <v>1646</v>
      </c>
      <c r="Z220" s="498">
        <f t="shared" si="38"/>
        <v>1781.4807782495814</v>
      </c>
      <c r="AA220" s="498">
        <f t="shared" si="39"/>
        <v>1631.4</v>
      </c>
      <c r="AB220" s="498">
        <f t="shared" si="43"/>
        <v>1931.5615564991626</v>
      </c>
      <c r="AC220" s="504">
        <f t="shared" si="40"/>
        <v>19.559999999999999</v>
      </c>
      <c r="AD220" s="498">
        <f>IF($D220="","",MIN(終値!E220:I220))</f>
        <v>1528</v>
      </c>
      <c r="AE220" s="500">
        <f t="shared" si="41"/>
        <v>20.097799999999999</v>
      </c>
    </row>
    <row r="221" spans="1:31">
      <c r="A221" s="497" t="str">
        <f>IF(終値!A221="","",HYPERLINK("https://kabutan.jp/stock/?code="&amp;終値!A221,"📈"))</f>
        <v>📈</v>
      </c>
      <c r="B221" s="497" t="str">
        <f>IF(終値!A221="","",終値!A221)</f>
        <v>485A</v>
      </c>
      <c r="C221" s="496" t="str">
        <f>IF(終値!A221="","",終値!B221)</f>
        <v>パワーエックス</v>
      </c>
      <c r="D221" s="498">
        <f>IF(終値!A221="","",終値!E221)</f>
        <v>1855</v>
      </c>
      <c r="E221" s="498">
        <f>IF($D221="","",AVERAGE(終値!E221:X221))</f>
        <v>1809.7</v>
      </c>
      <c r="F221" s="499">
        <f>IF($D221="","",STDEVP(終値!E221:X221))</f>
        <v>193.43295996287705</v>
      </c>
      <c r="G221" s="498">
        <f>IF($D221="","",$E221+BB設定!$B$4*$F221)</f>
        <v>2196.5659199257543</v>
      </c>
      <c r="H221" s="498">
        <f>IF($D221="","",$E221+BB設定!$B$5*$F221)</f>
        <v>2003.1329599628771</v>
      </c>
      <c r="I221" s="498">
        <f>IF($D221="","",$E221-BB設定!$B$5*$F221)</f>
        <v>1616.267040037123</v>
      </c>
      <c r="J221" s="498">
        <f>IF($D221="","",$E221-BB設定!$B$4*$F221)</f>
        <v>1422.834080074246</v>
      </c>
      <c r="K221" s="503">
        <f t="shared" si="33"/>
        <v>0.55854741612894421</v>
      </c>
      <c r="L221" s="502">
        <f t="shared" si="34"/>
        <v>42.754701876084894</v>
      </c>
      <c r="M221" s="502">
        <f>IF($D221="","",IFERROR(MIN(BB_帯幅!B221:AP221)*100,""))</f>
        <v>17.598995896374259</v>
      </c>
      <c r="N221" s="497" t="str">
        <f>IF($L221="","",IF($L221&lt;=$M221*BB設定!$B$7,"スクイーズ★",IF($L221&lt;=$M221*1.3,"収縮","－")))</f>
        <v>－</v>
      </c>
      <c r="O221" s="497" t="str">
        <f>IF($D221="","",IF(AND(BB_帯幅!B221&gt;BB_帯幅!C221,BB_帯幅!C221&gt;BB_帯幅!D221),"拡大↑","縮小↓"))</f>
        <v>縮小↓</v>
      </c>
      <c r="P221" s="497" t="str">
        <f t="shared" si="35"/>
        <v>バンド内</v>
      </c>
      <c r="Q221" s="500">
        <f>IF($D221="","",IFERROR(100-100/(1+SUMPRODUCT((終値!E221:R221&gt;終値!F221:S221)*(終値!E221:R221-終値!F221:S221))/SUMPRODUCT((終値!E221:R221&lt;終値!F221:S221)*(終値!F221:S221-終値!E221:R221))),100))</f>
        <v>45.896032831737351</v>
      </c>
      <c r="R221" s="500">
        <f>IF($D221="","",IFERROR(100-100/(1+SUMPRODUCT((((高値!E221:R221+安値!E221:R221+終値!E221:R221)/3)&gt;((高値!F221:S221+安値!F221:S221+終値!F221:S221)/3))*((高値!E221:R221+安値!E221:R221+終値!E221:R221)/3)*出来高!E221:R221)/SUMPRODUCT((((高値!E221:R221+安値!E221:R221+終値!E221:R221)/3)&lt;((高値!F221:S221+安値!F221:S221+終値!F221:S221)/3))*((高値!E221:R221+安値!E221:R221+終値!E221:R221)/3)*出来高!E221:R221)),50))</f>
        <v>47.298668181020474</v>
      </c>
      <c r="S221" s="497" t="str">
        <f>IF($D221="","",IF(AND(終値!E221&lt;終値!O221,$Q221&gt;(IFERROR(100-100/(1+SUMPRODUCT((終値!O221:AB221&gt;終値!P221:AC221)*(終値!O221:AB221-終値!P221:AC221))/SUMPRODUCT((終値!O221:AB221&lt;終値!P221:AC221)*(終値!P221:AC221-終値!O221:AB221))),100))),"強気div▲",IF(AND(終値!E221&gt;終値!O221,$Q221&lt;(IFERROR(100-100/(1+SUMPRODUCT((終値!O221:AB221&gt;終値!P221:AC221)*(終値!O221:AB221-終値!P221:AC221))/SUMPRODUCT((終値!O221:AB221&lt;終値!P221:AC221)*(終値!P221:AC221-終値!O221:AB221))),100))),"弱気div▼","－")))</f>
        <v>－</v>
      </c>
      <c r="T221" s="497" t="str">
        <f t="shared" si="36"/>
        <v>－</v>
      </c>
      <c r="U221" s="497" t="str">
        <f>IF(終値!A221="","",BB_スイング!BT221)</f>
        <v>－</v>
      </c>
      <c r="V221" s="505">
        <f>IF($D221="","",IFERROR(出来高!E221/AVERAGE(出来高!E221:I221),""))</f>
        <v>0.65875669230589395</v>
      </c>
      <c r="W221" s="506" t="str">
        <f>IF($D221="","",IF(AND($D221&gt;$G221,$O221="拡大↑",OR($N221="スクイーズ★",$N221="収縮")),"◎スクイーズブレイク買",IF(AND($D221&gt;=$H221,$R221&gt;=BB設定!$B$10),"○順張り継続(walk)",IF(AND($S221="強気div▲",$D221&gt;$I221,LEFT($U221,4)&lt;&gt;"二番天井"),"○反発(ダイバ)買",IF($U221="二番底W▲","△二番底買(確)",IF($U221="二番底W形成","△二番底形成",IF(LEFT($U221,4)="二番天井","▼二番天井警戒",IF($D221&lt;$J221,"▼-2σ割れ危険",IF(AND($D221&gt;$E221,$K221&lt;0.6,$R221&gt;=50),"・押し目注目",IF($N221="スクイーズ★","☆スクイーズ監視","様子見"))))))))))</f>
        <v>様子見</v>
      </c>
      <c r="X221" s="501">
        <f t="shared" si="42"/>
        <v>10</v>
      </c>
      <c r="Y221" s="498">
        <f t="shared" si="37"/>
        <v>1855</v>
      </c>
      <c r="Z221" s="498">
        <f t="shared" si="38"/>
        <v>2003.1329599628771</v>
      </c>
      <c r="AA221" s="498">
        <f t="shared" si="39"/>
        <v>1809.7</v>
      </c>
      <c r="AB221" s="498">
        <f t="shared" si="43"/>
        <v>2196.5659199257543</v>
      </c>
      <c r="AC221" s="504">
        <f t="shared" si="40"/>
        <v>7.54</v>
      </c>
      <c r="AD221" s="498">
        <f>IF($D221="","",MIN(終値!E221:I221))</f>
        <v>1577</v>
      </c>
      <c r="AE221" s="500">
        <f t="shared" si="41"/>
        <v>10.09779</v>
      </c>
    </row>
    <row r="222" spans="1:31">
      <c r="A222" s="497" t="str">
        <f>IF(終値!A222="","",HYPERLINK("https://kabutan.jp/stock/?code="&amp;終値!A222,"📈"))</f>
        <v>📈</v>
      </c>
      <c r="B222" s="497" t="str">
        <f>IF(終値!A222="","",終値!A222)</f>
        <v>1570</v>
      </c>
      <c r="C222" s="496" t="str">
        <f>IF(終値!A222="","",終値!B222)</f>
        <v>ＮＦ日経レバ</v>
      </c>
      <c r="D222" s="498">
        <f>IF(終値!A222="","",終値!E222)</f>
        <v>68540</v>
      </c>
      <c r="E222" s="498">
        <f>IF($D222="","",AVERAGE(終値!E222:X222))</f>
        <v>68659.5</v>
      </c>
      <c r="F222" s="499">
        <f>IF($D222="","",STDEVP(終値!E222:X222))</f>
        <v>4535.5126226260245</v>
      </c>
      <c r="G222" s="498">
        <f>IF($D222="","",$E222+BB設定!$B$4*$F222)</f>
        <v>77730.525245252051</v>
      </c>
      <c r="H222" s="498">
        <f>IF($D222="","",$E222+BB設定!$B$5*$F222)</f>
        <v>73195.012622626018</v>
      </c>
      <c r="I222" s="498">
        <f>IF($D222="","",$E222-BB設定!$B$5*$F222)</f>
        <v>64123.987377373975</v>
      </c>
      <c r="J222" s="498">
        <f>IF($D222="","",$E222-BB設定!$B$4*$F222)</f>
        <v>59588.474754747949</v>
      </c>
      <c r="K222" s="503">
        <f t="shared" si="33"/>
        <v>0.49341309296528807</v>
      </c>
      <c r="L222" s="502">
        <f t="shared" si="34"/>
        <v>26.423219642590031</v>
      </c>
      <c r="M222" s="502">
        <f>IF($D222="","",IFERROR(MIN(BB_帯幅!B222:AP222)*100,""))</f>
        <v>16.020567047648125</v>
      </c>
      <c r="N222" s="497" t="str">
        <f>IF($L222="","",IF($L222&lt;=$M222*BB設定!$B$7,"スクイーズ★",IF($L222&lt;=$M222*1.3,"収縮","－")))</f>
        <v>－</v>
      </c>
      <c r="O222" s="497" t="str">
        <f>IF($D222="","",IF(AND(BB_帯幅!B222&gt;BB_帯幅!C222,BB_帯幅!C222&gt;BB_帯幅!D222),"拡大↑","縮小↓"))</f>
        <v>縮小↓</v>
      </c>
      <c r="P222" s="497" t="str">
        <f t="shared" si="35"/>
        <v>バンド内</v>
      </c>
      <c r="Q222" s="500">
        <f>IF($D222="","",IFERROR(100-100/(1+SUMPRODUCT((終値!E222:R222&gt;終値!F222:S222)*(終値!E222:R222-終値!F222:S222))/SUMPRODUCT((終値!E222:R222&lt;終値!F222:S222)*(終値!F222:S222-終値!E222:R222))),100))</f>
        <v>45.394006659267482</v>
      </c>
      <c r="R222" s="500">
        <f>IF($D222="","",IFERROR(100-100/(1+SUMPRODUCT((((高値!E222:R222+安値!E222:R222+終値!E222:R222)/3)&gt;((高値!F222:S222+安値!F222:S222+終値!F222:S222)/3))*((高値!E222:R222+安値!E222:R222+終値!E222:R222)/3)*出来高!E222:R222)/SUMPRODUCT((((高値!E222:R222+安値!E222:R222+終値!E222:R222)/3)&lt;((高値!F222:S222+安値!F222:S222+終値!F222:S222)/3))*((高値!E222:R222+安値!E222:R222+終値!E222:R222)/3)*出来高!E222:R222)),50))</f>
        <v>42.552496574414157</v>
      </c>
      <c r="S222" s="497" t="str">
        <f>IF($D222="","",IF(AND(終値!E222&lt;終値!O222,$Q222&gt;(IFERROR(100-100/(1+SUMPRODUCT((終値!O222:AB222&gt;終値!P222:AC222)*(終値!O222:AB222-終値!P222:AC222))/SUMPRODUCT((終値!O222:AB222&lt;終値!P222:AC222)*(終値!P222:AC222-終値!O222:AB222))),100))),"強気div▲",IF(AND(終値!E222&gt;終値!O222,$Q222&lt;(IFERROR(100-100/(1+SUMPRODUCT((終値!O222:AB222&gt;終値!P222:AC222)*(終値!O222:AB222-終値!P222:AC222))/SUMPRODUCT((終値!O222:AB222&lt;終値!P222:AC222)*(終値!P222:AC222-終値!O222:AB222))),100))),"弱気div▼","－")))</f>
        <v>強気div▲</v>
      </c>
      <c r="T222" s="497" t="str">
        <f t="shared" si="36"/>
        <v>－</v>
      </c>
      <c r="U222" s="497" t="str">
        <f>IF(終値!A222="","",BB_スイング!BT222)</f>
        <v>－</v>
      </c>
      <c r="V222" s="505">
        <f>IF($D222="","",IFERROR(出来高!E222/AVERAGE(出来高!E222:I222),""))</f>
        <v>0.86284925170121851</v>
      </c>
      <c r="W222" s="506" t="str">
        <f>IF($D222="","",IF(AND($D222&gt;$G222,$O222="拡大↑",OR($N222="スクイーズ★",$N222="収縮")),"◎スクイーズブレイク買",IF(AND($D222&gt;=$H222,$R222&gt;=BB設定!$B$10),"○順張り継続(walk)",IF(AND($S222="強気div▲",$D222&gt;$I222,LEFT($U222,4)&lt;&gt;"二番天井"),"○反発(ダイバ)買",IF($U222="二番底W▲","△二番底買(確)",IF($U222="二番底W形成","△二番底形成",IF(LEFT($U222,4)="二番天井","▼二番天井警戒",IF($D222&lt;$J222,"▼-2σ割れ危険",IF(AND($D222&gt;$E222,$K222&lt;0.6,$R222&gt;=50),"・押し目注目",IF($N222="スクイーズ★","☆スクイーズ監視","様子見"))))))))))</f>
        <v>○反発(ダイバ)買</v>
      </c>
      <c r="X222" s="501">
        <f t="shared" si="42"/>
        <v>10</v>
      </c>
      <c r="Y222" s="498">
        <f t="shared" si="37"/>
        <v>68540</v>
      </c>
      <c r="Z222" s="498">
        <f t="shared" si="38"/>
        <v>73195.012622626018</v>
      </c>
      <c r="AA222" s="498">
        <f t="shared" si="39"/>
        <v>64610</v>
      </c>
      <c r="AB222" s="498">
        <f t="shared" si="43"/>
        <v>77730.525245252051</v>
      </c>
      <c r="AC222" s="504">
        <f t="shared" si="40"/>
        <v>2.34</v>
      </c>
      <c r="AD222" s="498">
        <f>IF($D222="","",MIN(終値!E222:I222))</f>
        <v>64610</v>
      </c>
      <c r="AE222" s="500">
        <f t="shared" si="41"/>
        <v>10.09778</v>
      </c>
    </row>
    <row r="223" spans="1:31">
      <c r="A223" s="497" t="str">
        <f>IF(終値!A223="","",HYPERLINK("https://kabutan.jp/stock/?code="&amp;終値!A223,"📈"))</f>
        <v>📈</v>
      </c>
      <c r="B223" s="497" t="str">
        <f>IF(終値!A223="","",終値!A223)</f>
        <v>6135</v>
      </c>
      <c r="C223" s="496" t="str">
        <f>IF(終値!A223="","",終値!B223)</f>
        <v>牧野フライス</v>
      </c>
      <c r="D223" s="498">
        <f>IF(終値!A223="","",終値!E223)</f>
        <v>15070</v>
      </c>
      <c r="E223" s="498">
        <f>IF($D223="","",AVERAGE(終値!E223:X223))</f>
        <v>14625.5</v>
      </c>
      <c r="F223" s="499">
        <f>IF($D223="","",STDEVP(終値!E223:X223))</f>
        <v>351.95844925218091</v>
      </c>
      <c r="G223" s="498">
        <f>IF($D223="","",$E223+BB設定!$B$4*$F223)</f>
        <v>15329.416898504362</v>
      </c>
      <c r="H223" s="498">
        <f>IF($D223="","",$E223+BB設定!$B$5*$F223)</f>
        <v>14977.458449252181</v>
      </c>
      <c r="I223" s="498">
        <f>IF($D223="","",$E223-BB設定!$B$5*$F223)</f>
        <v>14273.541550747819</v>
      </c>
      <c r="J223" s="498">
        <f>IF($D223="","",$E223-BB設定!$B$4*$F223)</f>
        <v>13921.583101495638</v>
      </c>
      <c r="K223" s="503">
        <f t="shared" si="33"/>
        <v>0.81573329248413107</v>
      </c>
      <c r="L223" s="502">
        <f t="shared" si="34"/>
        <v>9.6258849065585661</v>
      </c>
      <c r="M223" s="502">
        <f>IF($D223="","",IFERROR(MIN(BB_帯幅!B223:AP223)*100,""))</f>
        <v>7.6911747662952932</v>
      </c>
      <c r="N223" s="497" t="str">
        <f>IF($L223="","",IF($L223&lt;=$M223*BB設定!$B$7,"スクイーズ★",IF($L223&lt;=$M223*1.3,"収縮","－")))</f>
        <v>収縮</v>
      </c>
      <c r="O223" s="497" t="str">
        <f>IF($D223="","",IF(AND(BB_帯幅!B223&gt;BB_帯幅!C223,BB_帯幅!C223&gt;BB_帯幅!D223),"拡大↑","縮小↓"))</f>
        <v>拡大↑</v>
      </c>
      <c r="P223" s="497" t="str">
        <f t="shared" si="35"/>
        <v>+1σ上</v>
      </c>
      <c r="Q223" s="500">
        <f>IF($D223="","",IFERROR(100-100/(1+SUMPRODUCT((終値!E223:R223&gt;終値!F223:S223)*(終値!E223:R223-終値!F223:S223))/SUMPRODUCT((終値!E223:R223&lt;終値!F223:S223)*(終値!F223:S223-終値!E223:R223))),100))</f>
        <v>57.183908045977006</v>
      </c>
      <c r="R223" s="500">
        <f>IF($D223="","",IFERROR(100-100/(1+SUMPRODUCT((((高値!E223:R223+安値!E223:R223+終値!E223:R223)/3)&gt;((高値!F223:S223+安値!F223:S223+終値!F223:S223)/3))*((高値!E223:R223+安値!E223:R223+終値!E223:R223)/3)*出来高!E223:R223)/SUMPRODUCT((((高値!E223:R223+安値!E223:R223+終値!E223:R223)/3)&lt;((高値!F223:S223+安値!F223:S223+終値!F223:S223)/3))*((高値!E223:R223+安値!E223:R223+終値!E223:R223)/3)*出来高!E223:R223)),50))</f>
        <v>60.271007201173937</v>
      </c>
      <c r="S223" s="497" t="str">
        <f>IF($D223="","",IF(AND(終値!E223&lt;終値!O223,$Q223&gt;(IFERROR(100-100/(1+SUMPRODUCT((終値!O223:AB223&gt;終値!P223:AC223)*(終値!O223:AB223-終値!P223:AC223))/SUMPRODUCT((終値!O223:AB223&lt;終値!P223:AC223)*(終値!P223:AC223-終値!O223:AB223))),100))),"強気div▲",IF(AND(終値!E223&gt;終値!O223,$Q223&lt;(IFERROR(100-100/(1+SUMPRODUCT((終値!O223:AB223&gt;終値!P223:AC223)*(終値!O223:AB223-終値!P223:AC223))/SUMPRODUCT((終値!O223:AB223&lt;終値!P223:AC223)*(終値!P223:AC223-終値!O223:AB223))),100))),"弱気div▼","－")))</f>
        <v>－</v>
      </c>
      <c r="T223" s="497" t="str">
        <f t="shared" si="36"/>
        <v>上walk▲</v>
      </c>
      <c r="U223" s="497" t="str">
        <f>IF(終値!A223="","",BB_スイング!BT223)</f>
        <v>－</v>
      </c>
      <c r="V223" s="505">
        <f>IF($D223="","",IFERROR(出来高!E223/AVERAGE(出来高!E223:I223),""))</f>
        <v>0.33665995631130335</v>
      </c>
      <c r="W223" s="506" t="str">
        <f>IF($D223="","",IF(AND($D223&gt;$G223,$O223="拡大↑",OR($N223="スクイーズ★",$N223="収縮")),"◎スクイーズブレイク買",IF(AND($D223&gt;=$H223,$R223&gt;=BB設定!$B$10),"○順張り継続(walk)",IF(AND($S223="強気div▲",$D223&gt;$I223,LEFT($U223,4)&lt;&gt;"二番天井"),"○反発(ダイバ)買",IF($U223="二番底W▲","△二番底買(確)",IF($U223="二番底W形成","△二番底形成",IF(LEFT($U223,4)="二番天井","▼二番天井警戒",IF($D223&lt;$J223,"▼-2σ割れ危険",IF(AND($D223&gt;$E223,$K223&lt;0.6,$R223&gt;=50),"・押し目注目",IF($N223="スクイーズ★","☆スクイーズ監視","様子見"))))))))))</f>
        <v>様子見</v>
      </c>
      <c r="X223" s="501">
        <f t="shared" si="42"/>
        <v>57</v>
      </c>
      <c r="Y223" s="498">
        <f t="shared" si="37"/>
        <v>15070</v>
      </c>
      <c r="Z223" s="498">
        <f t="shared" si="38"/>
        <v>14977.458449252181</v>
      </c>
      <c r="AA223" s="498">
        <f t="shared" si="39"/>
        <v>14625.5</v>
      </c>
      <c r="AB223" s="498">
        <f t="shared" si="43"/>
        <v>15329.416898504362</v>
      </c>
      <c r="AC223" s="504">
        <f t="shared" si="40"/>
        <v>0.57999999999999996</v>
      </c>
      <c r="AD223" s="498">
        <f>IF($D223="","",MIN(終値!E223:I223))</f>
        <v>13920</v>
      </c>
      <c r="AE223" s="500">
        <f t="shared" si="41"/>
        <v>57.097769999999997</v>
      </c>
    </row>
    <row r="224" spans="1:31" ht="24">
      <c r="A224" s="497" t="str">
        <f>IF(終値!A224="","",HYPERLINK("https://kabutan.jp/stock/?code="&amp;終値!A224,"📈"))</f>
        <v>📈</v>
      </c>
      <c r="B224" s="497" t="str">
        <f>IF(終値!A224="","",終値!A224)</f>
        <v>6055</v>
      </c>
      <c r="C224" s="496" t="str">
        <f>IF(終値!A224="","",終値!B224)</f>
        <v>ジャパンマテリアル</v>
      </c>
      <c r="D224" s="498">
        <f>IF(終値!A224="","",終値!E224)</f>
        <v>2367</v>
      </c>
      <c r="E224" s="498">
        <f>IF($D224="","",AVERAGE(終値!E224:X224))</f>
        <v>2348.4</v>
      </c>
      <c r="F224" s="499">
        <f>IF($D224="","",STDEVP(終値!E224:X224))</f>
        <v>184.74236114113083</v>
      </c>
      <c r="G224" s="498">
        <f>IF($D224="","",$E224+BB設定!$B$4*$F224)</f>
        <v>2717.8847222822619</v>
      </c>
      <c r="H224" s="498">
        <f>IF($D224="","",$E224+BB設定!$B$5*$F224)</f>
        <v>2533.142361141131</v>
      </c>
      <c r="I224" s="498">
        <f>IF($D224="","",$E224-BB設定!$B$5*$F224)</f>
        <v>2163.6576388588692</v>
      </c>
      <c r="J224" s="498">
        <f>IF($D224="","",$E224-BB設定!$B$4*$F224)</f>
        <v>1978.9152777177385</v>
      </c>
      <c r="K224" s="503">
        <f t="shared" si="33"/>
        <v>0.52517018820847294</v>
      </c>
      <c r="L224" s="502">
        <f t="shared" si="34"/>
        <v>31.466932573859797</v>
      </c>
      <c r="M224" s="502">
        <f>IF($D224="","",IFERROR(MIN(BB_帯幅!B224:AP224)*100,""))</f>
        <v>12.465155389291361</v>
      </c>
      <c r="N224" s="497" t="str">
        <f>IF($L224="","",IF($L224&lt;=$M224*BB設定!$B$7,"スクイーズ★",IF($L224&lt;=$M224*1.3,"収縮","－")))</f>
        <v>－</v>
      </c>
      <c r="O224" s="497" t="str">
        <f>IF($D224="","",IF(AND(BB_帯幅!B224&gt;BB_帯幅!C224,BB_帯幅!C224&gt;BB_帯幅!D224),"拡大↑","縮小↓"))</f>
        <v>縮小↓</v>
      </c>
      <c r="P224" s="497" t="str">
        <f t="shared" si="35"/>
        <v>バンド内</v>
      </c>
      <c r="Q224" s="500">
        <f>IF($D224="","",IFERROR(100-100/(1+SUMPRODUCT((終値!E224:R224&gt;終値!F224:S224)*(終値!E224:R224-終値!F224:S224))/SUMPRODUCT((終値!E224:R224&lt;終値!F224:S224)*(終値!F224:S224-終値!E224:R224))),100))</f>
        <v>47.2</v>
      </c>
      <c r="R224" s="500">
        <f>IF($D224="","",IFERROR(100-100/(1+SUMPRODUCT((((高値!E224:R224+安値!E224:R224+終値!E224:R224)/3)&gt;((高値!F224:S224+安値!F224:S224+終値!F224:S224)/3))*((高値!E224:R224+安値!E224:R224+終値!E224:R224)/3)*出来高!E224:R224)/SUMPRODUCT((((高値!E224:R224+安値!E224:R224+終値!E224:R224)/3)&lt;((高値!F224:S224+安値!F224:S224+終値!F224:S224)/3))*((高値!E224:R224+安値!E224:R224+終値!E224:R224)/3)*出来高!E224:R224)),50))</f>
        <v>56.45533653710487</v>
      </c>
      <c r="S224" s="497" t="str">
        <f>IF($D224="","",IF(AND(終値!E224&lt;終値!O224,$Q224&gt;(IFERROR(100-100/(1+SUMPRODUCT((終値!O224:AB224&gt;終値!P224:AC224)*(終値!O224:AB224-終値!P224:AC224))/SUMPRODUCT((終値!O224:AB224&lt;終値!P224:AC224)*(終値!P224:AC224-終値!O224:AB224))),100))),"強気div▲",IF(AND(終値!E224&gt;終値!O224,$Q224&lt;(IFERROR(100-100/(1+SUMPRODUCT((終値!O224:AB224&gt;終値!P224:AC224)*(終値!O224:AB224-終値!P224:AC224))/SUMPRODUCT((終値!O224:AB224&lt;終値!P224:AC224)*(終値!P224:AC224-終値!O224:AB224))),100))),"弱気div▼","－")))</f>
        <v>－</v>
      </c>
      <c r="T224" s="497" t="str">
        <f t="shared" si="36"/>
        <v>－</v>
      </c>
      <c r="U224" s="497" t="str">
        <f>IF(終値!A224="","",BB_スイング!BT224)</f>
        <v>－</v>
      </c>
      <c r="V224" s="505">
        <f>IF($D224="","",IFERROR(出来高!E224/AVERAGE(出来高!E224:I224),""))</f>
        <v>0.70138221795282318</v>
      </c>
      <c r="W224" s="506" t="str">
        <f>IF($D224="","",IF(AND($D224&gt;$G224,$O224="拡大↑",OR($N224="スクイーズ★",$N224="収縮")),"◎スクイーズブレイク買",IF(AND($D224&gt;=$H224,$R224&gt;=BB設定!$B$10),"○順張り継続(walk)",IF(AND($S224="強気div▲",$D224&gt;$I224,LEFT($U224,4)&lt;&gt;"二番天井"),"○反発(ダイバ)買",IF($U224="二番底W▲","△二番底買(確)",IF($U224="二番底W形成","△二番底形成",IF(LEFT($U224,4)="二番天井","▼二番天井警戒",IF($D224&lt;$J224,"▼-2σ割れ危険",IF(AND($D224&gt;$E224,$K224&lt;0.6,$R224&gt;=50),"・押し目注目",IF($N224="スクイーズ★","☆スクイーズ監視","様子見"))))))))))</f>
        <v>・押し目注目</v>
      </c>
      <c r="X224" s="501">
        <f t="shared" si="42"/>
        <v>15</v>
      </c>
      <c r="Y224" s="498">
        <f t="shared" si="37"/>
        <v>2367</v>
      </c>
      <c r="Z224" s="498">
        <f t="shared" si="38"/>
        <v>2533.142361141131</v>
      </c>
      <c r="AA224" s="498">
        <f t="shared" si="39"/>
        <v>2348.4</v>
      </c>
      <c r="AB224" s="498">
        <f t="shared" si="43"/>
        <v>2717.8847222822619</v>
      </c>
      <c r="AC224" s="504">
        <f t="shared" si="40"/>
        <v>18.86</v>
      </c>
      <c r="AD224" s="498">
        <f>IF($D224="","",MIN(終値!E224:I224))</f>
        <v>2267</v>
      </c>
      <c r="AE224" s="500">
        <f t="shared" si="41"/>
        <v>15.097759999999999</v>
      </c>
    </row>
    <row r="225" spans="1:31" ht="24">
      <c r="A225" s="497" t="str">
        <f>IF(終値!A225="","",HYPERLINK("https://kabutan.jp/stock/?code="&amp;終値!A225,"📈"))</f>
        <v>📈</v>
      </c>
      <c r="B225" s="497" t="str">
        <f>IF(終値!A225="","",終値!A225)</f>
        <v>6862</v>
      </c>
      <c r="C225" s="496" t="str">
        <f>IF(終値!A225="","",終値!B225)</f>
        <v>ミナトホールディングス</v>
      </c>
      <c r="D225" s="498">
        <f>IF(終値!A225="","",終値!E225)</f>
        <v>2335</v>
      </c>
      <c r="E225" s="498">
        <f>IF($D225="","",AVERAGE(終値!E225:X225))</f>
        <v>1962.95</v>
      </c>
      <c r="F225" s="499">
        <f>IF($D225="","",STDEVP(終値!E225:X225))</f>
        <v>192.49999350649338</v>
      </c>
      <c r="G225" s="498">
        <f>IF($D225="","",$E225+BB設定!$B$4*$F225)</f>
        <v>2347.9499870129866</v>
      </c>
      <c r="H225" s="498">
        <f>IF($D225="","",$E225+BB設定!$B$5*$F225)</f>
        <v>2155.4499935064932</v>
      </c>
      <c r="I225" s="498">
        <f>IF($D225="","",$E225-BB設定!$B$5*$F225)</f>
        <v>1770.4500064935066</v>
      </c>
      <c r="J225" s="498">
        <f>IF($D225="","",$E225-BB設定!$B$4*$F225)</f>
        <v>1577.9500129870132</v>
      </c>
      <c r="K225" s="503">
        <f t="shared" si="33"/>
        <v>0.98318183448075047</v>
      </c>
      <c r="L225" s="502">
        <f t="shared" si="34"/>
        <v>39.226672815200253</v>
      </c>
      <c r="M225" s="502">
        <f>IF($D225="","",IFERROR(MIN(BB_帯幅!B225:AP225)*100,""))</f>
        <v>22.065050393735977</v>
      </c>
      <c r="N225" s="497" t="str">
        <f>IF($L225="","",IF($L225&lt;=$M225*BB設定!$B$7,"スクイーズ★",IF($L225&lt;=$M225*1.3,"収縮","－")))</f>
        <v>－</v>
      </c>
      <c r="O225" s="497" t="str">
        <f>IF($D225="","",IF(AND(BB_帯幅!B225&gt;BB_帯幅!C225,BB_帯幅!C225&gt;BB_帯幅!D225),"拡大↑","縮小↓"))</f>
        <v>拡大↑</v>
      </c>
      <c r="P225" s="497" t="str">
        <f t="shared" si="35"/>
        <v>+1σ上</v>
      </c>
      <c r="Q225" s="500">
        <f>IF($D225="","",IFERROR(100-100/(1+SUMPRODUCT((終値!E225:R225&gt;終値!F225:S225)*(終値!E225:R225-終値!F225:S225))/SUMPRODUCT((終値!E225:R225&lt;終値!F225:S225)*(終値!F225:S225-終値!E225:R225))),100))</f>
        <v>62.932790224032587</v>
      </c>
      <c r="R225" s="500">
        <f>IF($D225="","",IFERROR(100-100/(1+SUMPRODUCT((((高値!E225:R225+安値!E225:R225+終値!E225:R225)/3)&gt;((高値!F225:S225+安値!F225:S225+終値!F225:S225)/3))*((高値!E225:R225+安値!E225:R225+終値!E225:R225)/3)*出来高!E225:R225)/SUMPRODUCT((((高値!E225:R225+安値!E225:R225+終値!E225:R225)/3)&lt;((高値!F225:S225+安値!F225:S225+終値!F225:S225)/3))*((高値!E225:R225+安値!E225:R225+終値!E225:R225)/3)*出来高!E225:R225)),50))</f>
        <v>73.554656804133046</v>
      </c>
      <c r="S225" s="497" t="str">
        <f>IF($D225="","",IF(AND(終値!E225&lt;終値!O225,$Q225&gt;(IFERROR(100-100/(1+SUMPRODUCT((終値!O225:AB225&gt;終値!P225:AC225)*(終値!O225:AB225-終値!P225:AC225))/SUMPRODUCT((終値!O225:AB225&lt;終値!P225:AC225)*(終値!P225:AC225-終値!O225:AB225))),100))),"強気div▲",IF(AND(終値!E225&gt;終値!O225,$Q225&lt;(IFERROR(100-100/(1+SUMPRODUCT((終値!O225:AB225&gt;終値!P225:AC225)*(終値!O225:AB225-終値!P225:AC225))/SUMPRODUCT((終値!O225:AB225&lt;終値!P225:AC225)*(終値!P225:AC225-終値!O225:AB225))),100))),"弱気div▼","－")))</f>
        <v>－</v>
      </c>
      <c r="T225" s="497" t="str">
        <f t="shared" si="36"/>
        <v>上walk▲</v>
      </c>
      <c r="U225" s="497" t="str">
        <f>IF(終値!A225="","",BB_スイング!BT225)</f>
        <v>－</v>
      </c>
      <c r="V225" s="505">
        <f>IF($D225="","",IFERROR(出来高!E225/AVERAGE(出来高!E225:I225),""))</f>
        <v>0.70573010713855788</v>
      </c>
      <c r="W225" s="506" t="str">
        <f>IF($D225="","",IF(AND($D225&gt;$G225,$O225="拡大↑",OR($N225="スクイーズ★",$N225="収縮")),"◎スクイーズブレイク買",IF(AND($D225&gt;=$H225,$R225&gt;=BB設定!$B$10),"○順張り継続(walk)",IF(AND($S225="強気div▲",$D225&gt;$I225,LEFT($U225,4)&lt;&gt;"二番天井"),"○反発(ダイバ)買",IF($U225="二番底W▲","△二番底買(確)",IF($U225="二番底W形成","△二番底形成",IF(LEFT($U225,4)="二番天井","▼二番天井警戒",IF($D225&lt;$J225,"▼-2σ割れ危険",IF(AND($D225&gt;$E225,$K225&lt;0.6,$R225&gt;=50),"・押し目注目",IF($N225="スクイーズ★","☆スクイーズ監視","様子見"))))))))))</f>
        <v>様子見</v>
      </c>
      <c r="X225" s="501">
        <f t="shared" si="42"/>
        <v>47</v>
      </c>
      <c r="Y225" s="498">
        <f t="shared" si="37"/>
        <v>2335</v>
      </c>
      <c r="Z225" s="498">
        <f t="shared" si="38"/>
        <v>2155.4499935064932</v>
      </c>
      <c r="AA225" s="498">
        <f t="shared" si="39"/>
        <v>1962.95</v>
      </c>
      <c r="AB225" s="498">
        <f t="shared" si="43"/>
        <v>2347.9499870129866</v>
      </c>
      <c r="AC225" s="504">
        <f t="shared" si="40"/>
        <v>0.03</v>
      </c>
      <c r="AD225" s="498">
        <f>IF($D225="","",MIN(終値!E225:I225))</f>
        <v>2022</v>
      </c>
      <c r="AE225" s="500">
        <f t="shared" si="41"/>
        <v>47.097749999999998</v>
      </c>
    </row>
    <row r="226" spans="1:31">
      <c r="A226" s="497" t="str">
        <f>IF(終値!A226="","",HYPERLINK("https://kabutan.jp/stock/?code="&amp;終値!A226,"📈"))</f>
        <v>📈</v>
      </c>
      <c r="B226" s="497" t="str">
        <f>IF(終値!A226="","",終値!A226)</f>
        <v>2267</v>
      </c>
      <c r="C226" s="496" t="str">
        <f>IF(終値!A226="","",終値!B226)</f>
        <v>ヤクルト</v>
      </c>
      <c r="D226" s="498">
        <f>IF(終値!A226="","",終値!E226)</f>
        <v>2839</v>
      </c>
      <c r="E226" s="498">
        <f>IF($D226="","",AVERAGE(終値!E226:X226))</f>
        <v>2815.4</v>
      </c>
      <c r="F226" s="499">
        <f>IF($D226="","",STDEVP(終値!E226:X226))</f>
        <v>43.500172413451423</v>
      </c>
      <c r="G226" s="498">
        <f>IF($D226="","",$E226+BB設定!$B$4*$F226)</f>
        <v>2902.4003448269032</v>
      </c>
      <c r="H226" s="498">
        <f>IF($D226="","",$E226+BB設定!$B$5*$F226)</f>
        <v>2858.9001724134514</v>
      </c>
      <c r="I226" s="498">
        <f>IF($D226="","",$E226-BB設定!$B$5*$F226)</f>
        <v>2771.8998275865488</v>
      </c>
      <c r="J226" s="498">
        <f>IF($D226="","",$E226-BB設定!$B$4*$F226)</f>
        <v>2728.399655173097</v>
      </c>
      <c r="K226" s="503">
        <f t="shared" si="33"/>
        <v>0.63563164632826885</v>
      </c>
      <c r="L226" s="502">
        <f t="shared" si="34"/>
        <v>6.1803185925199307</v>
      </c>
      <c r="M226" s="502">
        <f>IF($D226="","",IFERROR(MIN(BB_帯幅!B226:AP226)*100,""))</f>
        <v>5.0452222199091432</v>
      </c>
      <c r="N226" s="497" t="str">
        <f>IF($L226="","",IF($L226&lt;=$M226*BB設定!$B$7,"スクイーズ★",IF($L226&lt;=$M226*1.3,"収縮","－")))</f>
        <v>収縮</v>
      </c>
      <c r="O226" s="497" t="str">
        <f>IF($D226="","",IF(AND(BB_帯幅!B226&gt;BB_帯幅!C226,BB_帯幅!C226&gt;BB_帯幅!D226),"拡大↑","縮小↓"))</f>
        <v>縮小↓</v>
      </c>
      <c r="P226" s="497" t="str">
        <f t="shared" si="35"/>
        <v>バンド内</v>
      </c>
      <c r="Q226" s="500">
        <f>IF($D226="","",IFERROR(100-100/(1+SUMPRODUCT((終値!E226:R226&gt;終値!F226:S226)*(終値!E226:R226-終値!F226:S226))/SUMPRODUCT((終値!E226:R226&lt;終値!F226:S226)*(終値!F226:S226-終値!E226:R226))),100))</f>
        <v>54.194630872483224</v>
      </c>
      <c r="R226" s="500">
        <f>IF($D226="","",IFERROR(100-100/(1+SUMPRODUCT((((高値!E226:R226+安値!E226:R226+終値!E226:R226)/3)&gt;((高値!F226:S226+安値!F226:S226+終値!F226:S226)/3))*((高値!E226:R226+安値!E226:R226+終値!E226:R226)/3)*出来高!E226:R226)/SUMPRODUCT((((高値!E226:R226+安値!E226:R226+終値!E226:R226)/3)&lt;((高値!F226:S226+安値!F226:S226+終値!F226:S226)/3))*((高値!E226:R226+安値!E226:R226+終値!E226:R226)/3)*出来高!E226:R226)),50))</f>
        <v>35.281609568743875</v>
      </c>
      <c r="S226" s="497" t="str">
        <f>IF($D226="","",IF(AND(終値!E226&lt;終値!O226,$Q226&gt;(IFERROR(100-100/(1+SUMPRODUCT((終値!O226:AB226&gt;終値!P226:AC226)*(終値!O226:AB226-終値!P226:AC226))/SUMPRODUCT((終値!O226:AB226&lt;終値!P226:AC226)*(終値!P226:AC226-終値!O226:AB226))),100))),"強気div▲",IF(AND(終値!E226&gt;終値!O226,$Q226&lt;(IFERROR(100-100/(1+SUMPRODUCT((終値!O226:AB226&gt;終値!P226:AC226)*(終値!O226:AB226-終値!P226:AC226))/SUMPRODUCT((終値!O226:AB226&lt;終値!P226:AC226)*(終値!P226:AC226-終値!O226:AB226))),100))),"弱気div▼","－")))</f>
        <v>－</v>
      </c>
      <c r="T226" s="497" t="str">
        <f t="shared" si="36"/>
        <v>－</v>
      </c>
      <c r="U226" s="497" t="str">
        <f>IF(終値!A226="","",BB_スイング!BT226)</f>
        <v>二番底W形成</v>
      </c>
      <c r="V226" s="505">
        <f>IF($D226="","",IFERROR(出来高!E226/AVERAGE(出来高!E226:I226),""))</f>
        <v>0.61734983988906955</v>
      </c>
      <c r="W226" s="506" t="str">
        <f>IF($D226="","",IF(AND($D226&gt;$G226,$O226="拡大↑",OR($N226="スクイーズ★",$N226="収縮")),"◎スクイーズブレイク買",IF(AND($D226&gt;=$H226,$R226&gt;=BB設定!$B$10),"○順張り継続(walk)",IF(AND($S226="強気div▲",$D226&gt;$I226,LEFT($U226,4)&lt;&gt;"二番天井"),"○反発(ダイバ)買",IF($U226="二番底W▲","△二番底買(確)",IF($U226="二番底W形成","△二番底形成",IF(LEFT($U226,4)="二番天井","▼二番天井警戒",IF($D226&lt;$J226,"▼-2σ割れ危険",IF(AND($D226&gt;$E226,$K226&lt;0.6,$R226&gt;=50),"・押し目注目",IF($N226="スクイーズ★","☆スクイーズ監視","様子見"))))))))))</f>
        <v>△二番底形成</v>
      </c>
      <c r="X226" s="501">
        <f t="shared" si="42"/>
        <v>25</v>
      </c>
      <c r="Y226" s="498">
        <f t="shared" si="37"/>
        <v>2839</v>
      </c>
      <c r="Z226" s="498">
        <f t="shared" si="38"/>
        <v>2858.9001724134514</v>
      </c>
      <c r="AA226" s="498">
        <f t="shared" si="39"/>
        <v>2815.4</v>
      </c>
      <c r="AB226" s="498">
        <f t="shared" si="43"/>
        <v>2902.4003448269032</v>
      </c>
      <c r="AC226" s="504">
        <f t="shared" si="40"/>
        <v>2.69</v>
      </c>
      <c r="AD226" s="498">
        <f>IF($D226="","",MIN(終値!E226:I226))</f>
        <v>2744</v>
      </c>
      <c r="AE226" s="500">
        <f t="shared" si="41"/>
        <v>25.097740000000002</v>
      </c>
    </row>
    <row r="227" spans="1:31" ht="24">
      <c r="A227" s="497" t="str">
        <f>IF(終値!A227="","",HYPERLINK("https://kabutan.jp/stock/?code="&amp;終値!A227,"📈"))</f>
        <v>📈</v>
      </c>
      <c r="B227" s="497" t="str">
        <f>IF(終値!A227="","",終値!A227)</f>
        <v>1618</v>
      </c>
      <c r="C227" s="496" t="str">
        <f>IF(終値!A227="","",終値!B227)</f>
        <v>ＮＦエネ資源Ｔ１７</v>
      </c>
      <c r="D227" s="498">
        <f>IF(終値!A227="","",終値!E227)</f>
        <v>32830</v>
      </c>
      <c r="E227" s="498">
        <f>IF($D227="","",AVERAGE(終値!E227:X227))</f>
        <v>32993</v>
      </c>
      <c r="F227" s="499">
        <f>IF($D227="","",STDEVP(終値!E227:X227))</f>
        <v>714.52851587602856</v>
      </c>
      <c r="G227" s="498">
        <f>IF($D227="","",$E227+BB設定!$B$4*$F227)</f>
        <v>34422.057031752054</v>
      </c>
      <c r="H227" s="498">
        <f>IF($D227="","",$E227+BB設定!$B$5*$F227)</f>
        <v>33707.528515876031</v>
      </c>
      <c r="I227" s="498">
        <f>IF($D227="","",$E227-BB設定!$B$5*$F227)</f>
        <v>32278.471484123973</v>
      </c>
      <c r="J227" s="498">
        <f>IF($D227="","",$E227-BB設定!$B$4*$F227)</f>
        <v>31563.942968247942</v>
      </c>
      <c r="K227" s="503">
        <f t="shared" si="33"/>
        <v>0.44296938597329577</v>
      </c>
      <c r="L227" s="502">
        <f t="shared" si="34"/>
        <v>8.6627892689482984</v>
      </c>
      <c r="M227" s="502">
        <f>IF($D227="","",IFERROR(MIN(BB_帯幅!B227:AP227)*100,""))</f>
        <v>6.921234132526644</v>
      </c>
      <c r="N227" s="497" t="str">
        <f>IF($L227="","",IF($L227&lt;=$M227*BB設定!$B$7,"スクイーズ★",IF($L227&lt;=$M227*1.3,"収縮","－")))</f>
        <v>収縮</v>
      </c>
      <c r="O227" s="497" t="str">
        <f>IF($D227="","",IF(AND(BB_帯幅!B227&gt;BB_帯幅!C227,BB_帯幅!C227&gt;BB_帯幅!D227),"拡大↑","縮小↓"))</f>
        <v>縮小↓</v>
      </c>
      <c r="P227" s="497" t="str">
        <f t="shared" si="35"/>
        <v>バンド内</v>
      </c>
      <c r="Q227" s="500">
        <f>IF($D227="","",IFERROR(100-100/(1+SUMPRODUCT((終値!E227:R227&gt;終値!F227:S227)*(終値!E227:R227-終値!F227:S227))/SUMPRODUCT((終値!E227:R227&lt;終値!F227:S227)*(終値!F227:S227-終値!E227:R227))),100))</f>
        <v>55.448717948717956</v>
      </c>
      <c r="R227" s="500">
        <f>IF($D227="","",IFERROR(100-100/(1+SUMPRODUCT((((高値!E227:R227+安値!E227:R227+終値!E227:R227)/3)&gt;((高値!F227:S227+安値!F227:S227+終値!F227:S227)/3))*((高値!E227:R227+安値!E227:R227+終値!E227:R227)/3)*出来高!E227:R227)/SUMPRODUCT((((高値!E227:R227+安値!E227:R227+終値!E227:R227)/3)&lt;((高値!F227:S227+安値!F227:S227+終値!F227:S227)/3))*((高値!E227:R227+安値!E227:R227+終値!E227:R227)/3)*出来高!E227:R227)),50))</f>
        <v>57.671040354523313</v>
      </c>
      <c r="S227" s="497" t="str">
        <f>IF($D227="","",IF(AND(終値!E227&lt;終値!O227,$Q227&gt;(IFERROR(100-100/(1+SUMPRODUCT((終値!O227:AB227&gt;終値!P227:AC227)*(終値!O227:AB227-終値!P227:AC227))/SUMPRODUCT((終値!O227:AB227&lt;終値!P227:AC227)*(終値!P227:AC227-終値!O227:AB227))),100))),"強気div▲",IF(AND(終値!E227&gt;終値!O227,$Q227&lt;(IFERROR(100-100/(1+SUMPRODUCT((終値!O227:AB227&gt;終値!P227:AC227)*(終値!O227:AB227-終値!P227:AC227))/SUMPRODUCT((終値!O227:AB227&lt;終値!P227:AC227)*(終値!P227:AC227-終値!O227:AB227))),100))),"弱気div▼","－")))</f>
        <v>－</v>
      </c>
      <c r="T227" s="497" t="str">
        <f t="shared" si="36"/>
        <v>－</v>
      </c>
      <c r="U227" s="497" t="str">
        <f>IF(終値!A227="","",BB_スイング!BT227)</f>
        <v>二番底W形成</v>
      </c>
      <c r="V227" s="505">
        <f>IF($D227="","",IFERROR(出来高!E227/AVERAGE(出来高!E227:I227),""))</f>
        <v>0.29995539696699375</v>
      </c>
      <c r="W227" s="506" t="str">
        <f>IF($D227="","",IF(AND($D227&gt;$G227,$O227="拡大↑",OR($N227="スクイーズ★",$N227="収縮")),"◎スクイーズブレイク買",IF(AND($D227&gt;=$H227,$R227&gt;=BB設定!$B$10),"○順張り継続(walk)",IF(AND($S227="強気div▲",$D227&gt;$I227,LEFT($U227,4)&lt;&gt;"二番天井"),"○反発(ダイバ)買",IF($U227="二番底W▲","△二番底買(確)",IF($U227="二番底W形成","△二番底形成",IF(LEFT($U227,4)="二番天井","▼二番天井警戒",IF($D227&lt;$J227,"▼-2σ割れ危険",IF(AND($D227&gt;$E227,$K227&lt;0.6,$R227&gt;=50),"・押し目注目",IF($N227="スクイーズ★","☆スクイーズ監視","様子見"))))))))))</f>
        <v>△二番底形成</v>
      </c>
      <c r="X227" s="501">
        <f t="shared" si="42"/>
        <v>15</v>
      </c>
      <c r="Y227" s="498">
        <f t="shared" si="37"/>
        <v>32830</v>
      </c>
      <c r="Z227" s="498">
        <f t="shared" si="38"/>
        <v>33707.528515876031</v>
      </c>
      <c r="AA227" s="498">
        <f t="shared" si="39"/>
        <v>32240</v>
      </c>
      <c r="AB227" s="498">
        <f t="shared" si="43"/>
        <v>34422.057031752054</v>
      </c>
      <c r="AC227" s="504">
        <f t="shared" si="40"/>
        <v>2.7</v>
      </c>
      <c r="AD227" s="498">
        <f>IF($D227="","",MIN(終値!E227:I227))</f>
        <v>32240</v>
      </c>
      <c r="AE227" s="500">
        <f t="shared" si="41"/>
        <v>15.09773</v>
      </c>
    </row>
    <row r="228" spans="1:31">
      <c r="A228" s="497" t="str">
        <f>IF(終値!A228="","",HYPERLINK("https://kabutan.jp/stock/?code="&amp;終値!A228,"📈"))</f>
        <v>📈</v>
      </c>
      <c r="B228" s="497" t="str">
        <f>IF(終値!A228="","",終値!A228)</f>
        <v>3696</v>
      </c>
      <c r="C228" s="496">
        <f>IF(終値!A228="","",終値!B228)</f>
        <v>0</v>
      </c>
      <c r="D228" s="498">
        <f>IF(終値!A228="","",終値!E228)</f>
        <v>2072</v>
      </c>
      <c r="E228" s="498">
        <f>IF($D228="","",AVERAGE(終値!E228:X228))</f>
        <v>2119.6</v>
      </c>
      <c r="F228" s="499">
        <f>IF($D228="","",STDEVP(終値!E228:X228))</f>
        <v>34.954827992710825</v>
      </c>
      <c r="G228" s="498">
        <f>IF($D228="","",$E228+BB設定!$B$4*$F228)</f>
        <v>2189.5096559854214</v>
      </c>
      <c r="H228" s="498">
        <f>IF($D228="","",$E228+BB設定!$B$5*$F228)</f>
        <v>2154.5548279927107</v>
      </c>
      <c r="I228" s="498">
        <f>IF($D228="","",$E228-BB設定!$B$5*$F228)</f>
        <v>2084.6451720072891</v>
      </c>
      <c r="J228" s="498">
        <f>IF($D228="","",$E228-BB設定!$B$4*$F228)</f>
        <v>2049.6903440145784</v>
      </c>
      <c r="K228" s="503">
        <f t="shared" si="33"/>
        <v>0.15956061913731856</v>
      </c>
      <c r="L228" s="502">
        <f t="shared" si="34"/>
        <v>6.59649518639569</v>
      </c>
      <c r="M228" s="502">
        <f>IF($D228="","",IFERROR(MIN(BB_帯幅!B228:AP228)*100,""))</f>
        <v>4.6108276867230726</v>
      </c>
      <c r="N228" s="497" t="str">
        <f>IF($L228="","",IF($L228&lt;=$M228*BB設定!$B$7,"スクイーズ★",IF($L228&lt;=$M228*1.3,"収縮","－")))</f>
        <v>－</v>
      </c>
      <c r="O228" s="497" t="str">
        <f>IF($D228="","",IF(AND(BB_帯幅!B228&gt;BB_帯幅!C228,BB_帯幅!C228&gt;BB_帯幅!D228),"拡大↑","縮小↓"))</f>
        <v>拡大↑</v>
      </c>
      <c r="P228" s="497" t="str">
        <f t="shared" si="35"/>
        <v>-1σ下</v>
      </c>
      <c r="Q228" s="500">
        <f>IF($D228="","",IFERROR(100-100/(1+SUMPRODUCT((終値!E228:R228&gt;終値!F228:S228)*(終値!E228:R228-終値!F228:S228))/SUMPRODUCT((終値!E228:R228&lt;終値!F228:S228)*(終値!F228:S228-終値!E228:R228))),100))</f>
        <v>41.411764705882348</v>
      </c>
      <c r="R228" s="500">
        <f>IF($D228="","",IFERROR(100-100/(1+SUMPRODUCT((((高値!E228:R228+安値!E228:R228+終値!E228:R228)/3)&gt;((高値!F228:S228+安値!F228:S228+終値!F228:S228)/3))*((高値!E228:R228+安値!E228:R228+終値!E228:R228)/3)*出来高!E228:R228)/SUMPRODUCT((((高値!E228:R228+安値!E228:R228+終値!E228:R228)/3)&lt;((高値!F228:S228+安値!F228:S228+終値!F228:S228)/3))*((高値!E228:R228+安値!E228:R228+終値!E228:R228)/3)*出来高!E228:R228)),50))</f>
        <v>41.485686620748147</v>
      </c>
      <c r="S228" s="497" t="str">
        <f>IF($D228="","",IF(AND(終値!E228&lt;終値!O228,$Q228&gt;(IFERROR(100-100/(1+SUMPRODUCT((終値!O228:AB228&gt;終値!P228:AC228)*(終値!O228:AB228-終値!P228:AC228))/SUMPRODUCT((終値!O228:AB228&lt;終値!P228:AC228)*(終値!P228:AC228-終値!O228:AB228))),100))),"強気div▲",IF(AND(終値!E228&gt;終値!O228,$Q228&lt;(IFERROR(100-100/(1+SUMPRODUCT((終値!O228:AB228&gt;終値!P228:AC228)*(終値!O228:AB228-終値!P228:AC228))/SUMPRODUCT((終値!O228:AB228&lt;終値!P228:AC228)*(終値!P228:AC228-終値!O228:AB228))),100))),"弱気div▼","－")))</f>
        <v>強気div▲</v>
      </c>
      <c r="T228" s="497" t="str">
        <f t="shared" si="36"/>
        <v>下walk▼</v>
      </c>
      <c r="U228" s="497" t="str">
        <f>IF(終値!A228="","",BB_スイング!BT228)</f>
        <v>二番底W形成</v>
      </c>
      <c r="V228" s="505">
        <f>IF($D228="","",IFERROR(出来高!E228/AVERAGE(出来高!E228:I228),""))</f>
        <v>0.51401869158878499</v>
      </c>
      <c r="W228" s="506" t="str">
        <f>IF($D228="","",IF(AND($D228&gt;$G228,$O228="拡大↑",OR($N228="スクイーズ★",$N228="収縮")),"◎スクイーズブレイク買",IF(AND($D228&gt;=$H228,$R228&gt;=BB設定!$B$10),"○順張り継続(walk)",IF(AND($S228="強気div▲",$D228&gt;$I228,LEFT($U228,4)&lt;&gt;"二番天井"),"○反発(ダイバ)買",IF($U228="二番底W▲","△二番底買(確)",IF($U228="二番底W形成","△二番底形成",IF(LEFT($U228,4)="二番天井","▼二番天井警戒",IF($D228&lt;$J228,"▼-2σ割れ危険",IF(AND($D228&gt;$E228,$K228&lt;0.6,$R228&gt;=50),"・押し目注目",IF($N228="スクイーズ★","☆スクイーズ監視","様子見"))))))))))</f>
        <v>△二番底形成</v>
      </c>
      <c r="X228" s="501">
        <f t="shared" si="42"/>
        <v>0</v>
      </c>
      <c r="Y228" s="498">
        <f t="shared" si="37"/>
        <v>2072</v>
      </c>
      <c r="Z228" s="498">
        <f t="shared" si="38"/>
        <v>2154.5548279927107</v>
      </c>
      <c r="AA228" s="498">
        <f t="shared" si="39"/>
        <v>2047</v>
      </c>
      <c r="AB228" s="498">
        <f t="shared" si="43"/>
        <v>2189.5096559854214</v>
      </c>
      <c r="AC228" s="504">
        <f t="shared" si="40"/>
        <v>4.7</v>
      </c>
      <c r="AD228" s="498">
        <f>IF($D228="","",MIN(終値!E228:I228))</f>
        <v>2047</v>
      </c>
      <c r="AE228" s="500">
        <f t="shared" si="41"/>
        <v>9.7720000000000001E-2</v>
      </c>
    </row>
    <row r="229" spans="1:31">
      <c r="A229" s="497" t="str">
        <f>IF(終値!A229="","",HYPERLINK("https://kabutan.jp/stock/?code="&amp;終値!A229,"📈"))</f>
        <v>📈</v>
      </c>
      <c r="B229" s="497" t="str">
        <f>IF(終値!A229="","",終値!A229)</f>
        <v>4222</v>
      </c>
      <c r="C229" s="496" t="str">
        <f>IF(終値!A229="","",終値!B229)</f>
        <v>児玉化学</v>
      </c>
      <c r="D229" s="498">
        <f>IF(終値!A229="","",終値!E229)</f>
        <v>609</v>
      </c>
      <c r="E229" s="498">
        <f>IF($D229="","",AVERAGE(終値!E229:X229))</f>
        <v>606.5</v>
      </c>
      <c r="F229" s="499">
        <f>IF($D229="","",STDEVP(終値!E229:X229))</f>
        <v>32.687153439845446</v>
      </c>
      <c r="G229" s="498">
        <f>IF($D229="","",$E229+BB設定!$B$4*$F229)</f>
        <v>671.87430687969095</v>
      </c>
      <c r="H229" s="498">
        <f>IF($D229="","",$E229+BB設定!$B$5*$F229)</f>
        <v>639.18715343984547</v>
      </c>
      <c r="I229" s="498">
        <f>IF($D229="","",$E229-BB設定!$B$5*$F229)</f>
        <v>573.81284656015453</v>
      </c>
      <c r="J229" s="498">
        <f>IF($D229="","",$E229-BB設定!$B$4*$F229)</f>
        <v>541.12569312030905</v>
      </c>
      <c r="K229" s="503">
        <f t="shared" si="33"/>
        <v>0.51912066161252601</v>
      </c>
      <c r="L229" s="502">
        <f t="shared" si="34"/>
        <v>21.557891798743924</v>
      </c>
      <c r="M229" s="502">
        <f>IF($D229="","",IFERROR(MIN(BB_帯幅!B229:AP229)*100,""))</f>
        <v>12.288211516392776</v>
      </c>
      <c r="N229" s="497" t="str">
        <f>IF($L229="","",IF($L229&lt;=$M229*BB設定!$B$7,"スクイーズ★",IF($L229&lt;=$M229*1.3,"収縮","－")))</f>
        <v>－</v>
      </c>
      <c r="O229" s="497" t="str">
        <f>IF($D229="","",IF(AND(BB_帯幅!B229&gt;BB_帯幅!C229,BB_帯幅!C229&gt;BB_帯幅!D229),"拡大↑","縮小↓"))</f>
        <v>縮小↓</v>
      </c>
      <c r="P229" s="497" t="str">
        <f t="shared" si="35"/>
        <v>バンド内</v>
      </c>
      <c r="Q229" s="500">
        <f>IF($D229="","",IFERROR(100-100/(1+SUMPRODUCT((終値!E229:R229&gt;終値!F229:S229)*(終値!E229:R229-終値!F229:S229))/SUMPRODUCT((終値!E229:R229&lt;終値!F229:S229)*(終値!F229:S229-終値!E229:R229))),100))</f>
        <v>45.161290322580641</v>
      </c>
      <c r="R229" s="500">
        <f>IF($D229="","",IFERROR(100-100/(1+SUMPRODUCT((((高値!E229:R229+安値!E229:R229+終値!E229:R229)/3)&gt;((高値!F229:S229+安値!F229:S229+終値!F229:S229)/3))*((高値!E229:R229+安値!E229:R229+終値!E229:R229)/3)*出来高!E229:R229)/SUMPRODUCT((((高値!E229:R229+安値!E229:R229+終値!E229:R229)/3)&lt;((高値!F229:S229+安値!F229:S229+終値!F229:S229)/3))*((高値!E229:R229+安値!E229:R229+終値!E229:R229)/3)*出来高!E229:R229)),50))</f>
        <v>35.876562434548319</v>
      </c>
      <c r="S229" s="497" t="str">
        <f>IF($D229="","",IF(AND(終値!E229&lt;終値!O229,$Q229&gt;(IFERROR(100-100/(1+SUMPRODUCT((終値!O229:AB229&gt;終値!P229:AC229)*(終値!O229:AB229-終値!P229:AC229))/SUMPRODUCT((終値!O229:AB229&lt;終値!P229:AC229)*(終値!P229:AC229-終値!O229:AB229))),100))),"強気div▲",IF(AND(終値!E229&gt;終値!O229,$Q229&lt;(IFERROR(100-100/(1+SUMPRODUCT((終値!O229:AB229&gt;終値!P229:AC229)*(終値!O229:AB229-終値!P229:AC229))/SUMPRODUCT((終値!O229:AB229&lt;終値!P229:AC229)*(終値!P229:AC229-終値!O229:AB229))),100))),"弱気div▼","－")))</f>
        <v>強気div▲</v>
      </c>
      <c r="T229" s="497" t="str">
        <f t="shared" si="36"/>
        <v>－</v>
      </c>
      <c r="U229" s="497" t="str">
        <f>IF(終値!A229="","",BB_スイング!BT229)</f>
        <v>－</v>
      </c>
      <c r="V229" s="505">
        <f>IF($D229="","",IFERROR(出来高!E229/AVERAGE(出来高!E229:I229),""))</f>
        <v>0.60629277760751865</v>
      </c>
      <c r="W229" s="506" t="str">
        <f>IF($D229="","",IF(AND($D229&gt;$G229,$O229="拡大↑",OR($N229="スクイーズ★",$N229="収縮")),"◎スクイーズブレイク買",IF(AND($D229&gt;=$H229,$R229&gt;=BB設定!$B$10),"○順張り継続(walk)",IF(AND($S229="強気div▲",$D229&gt;$I229,LEFT($U229,4)&lt;&gt;"二番天井"),"○反発(ダイバ)買",IF($U229="二番底W▲","△二番底買(確)",IF($U229="二番底W形成","△二番底形成",IF(LEFT($U229,4)="二番天井","▼二番天井警戒",IF($D229&lt;$J229,"▼-2σ割れ危険",IF(AND($D229&gt;$E229,$K229&lt;0.6,$R229&gt;=50),"・押し目注目",IF($N229="スクイーズ★","☆スクイーズ監視","様子見"))))))))))</f>
        <v>○反発(ダイバ)買</v>
      </c>
      <c r="X229" s="501">
        <f t="shared" si="42"/>
        <v>25</v>
      </c>
      <c r="Y229" s="498">
        <f t="shared" si="37"/>
        <v>609</v>
      </c>
      <c r="Z229" s="498">
        <f t="shared" si="38"/>
        <v>639.18715343984547</v>
      </c>
      <c r="AA229" s="498">
        <f t="shared" si="39"/>
        <v>606.5</v>
      </c>
      <c r="AB229" s="498">
        <f t="shared" si="43"/>
        <v>671.87430687969095</v>
      </c>
      <c r="AC229" s="504">
        <f t="shared" si="40"/>
        <v>20</v>
      </c>
      <c r="AD229" s="498">
        <f>IF($D229="","",MIN(終値!E229:I229))</f>
        <v>566</v>
      </c>
      <c r="AE229" s="500">
        <f t="shared" si="41"/>
        <v>25.097709999999999</v>
      </c>
    </row>
    <row r="230" spans="1:31" ht="24">
      <c r="A230" s="497" t="str">
        <f>IF(終値!A230="","",HYPERLINK("https://kabutan.jp/stock/?code="&amp;終値!A230,"📈"))</f>
        <v>📈</v>
      </c>
      <c r="B230" s="497" t="str">
        <f>IF(終値!A230="","",終値!A230)</f>
        <v>3563</v>
      </c>
      <c r="C230" s="496" t="str">
        <f>IF(終値!A230="","",終値!B230)</f>
        <v>ＦＯＯＤ＆ＬＩＦＥＣＯＭＰＡＮ</v>
      </c>
      <c r="D230" s="498">
        <f>IF(終値!A230="","",終値!E230)</f>
        <v>5820</v>
      </c>
      <c r="E230" s="498">
        <f>IF($D230="","",AVERAGE(終値!E230:X230))</f>
        <v>5447.5</v>
      </c>
      <c r="F230" s="499">
        <f>IF($D230="","",STDEVP(終値!E230:X230))</f>
        <v>299.38478585258804</v>
      </c>
      <c r="G230" s="498">
        <f>IF($D230="","",$E230+BB設定!$B$4*$F230)</f>
        <v>6046.2695717051756</v>
      </c>
      <c r="H230" s="498">
        <f>IF($D230="","",$E230+BB設定!$B$5*$F230)</f>
        <v>5746.8847858525878</v>
      </c>
      <c r="I230" s="498">
        <f>IF($D230="","",$E230-BB設定!$B$5*$F230)</f>
        <v>5148.1152141474122</v>
      </c>
      <c r="J230" s="498">
        <f>IF($D230="","",$E230-BB設定!$B$4*$F230)</f>
        <v>4848.7304282948244</v>
      </c>
      <c r="K230" s="503">
        <f t="shared" si="33"/>
        <v>0.81105455053368425</v>
      </c>
      <c r="L230" s="502">
        <f t="shared" si="34"/>
        <v>21.983279365036278</v>
      </c>
      <c r="M230" s="502">
        <f>IF($D230="","",IFERROR(MIN(BB_帯幅!B230:AP230)*100,""))</f>
        <v>10.698065456255183</v>
      </c>
      <c r="N230" s="497" t="str">
        <f>IF($L230="","",IF($L230&lt;=$M230*BB設定!$B$7,"スクイーズ★",IF($L230&lt;=$M230*1.3,"収縮","－")))</f>
        <v>－</v>
      </c>
      <c r="O230" s="497" t="str">
        <f>IF($D230="","",IF(AND(BB_帯幅!B230&gt;BB_帯幅!C230,BB_帯幅!C230&gt;BB_帯幅!D230),"拡大↑","縮小↓"))</f>
        <v>縮小↓</v>
      </c>
      <c r="P230" s="497" t="str">
        <f t="shared" si="35"/>
        <v>+1σ上</v>
      </c>
      <c r="Q230" s="500">
        <f>IF($D230="","",IFERROR(100-100/(1+SUMPRODUCT((終値!E230:R230&gt;終値!F230:S230)*(終値!E230:R230-終値!F230:S230))/SUMPRODUCT((終値!E230:R230&lt;終値!F230:S230)*(終値!F230:S230-終値!E230:R230))),100))</f>
        <v>63.969035890218159</v>
      </c>
      <c r="R230" s="500">
        <f>IF($D230="","",IFERROR(100-100/(1+SUMPRODUCT((((高値!E230:R230+安値!E230:R230+終値!E230:R230)/3)&gt;((高値!F230:S230+安値!F230:S230+終値!F230:S230)/3))*((高値!E230:R230+安値!E230:R230+終値!E230:R230)/3)*出来高!E230:R230)/SUMPRODUCT((((高値!E230:R230+安値!E230:R230+終値!E230:R230)/3)&lt;((高値!F230:S230+安値!F230:S230+終値!F230:S230)/3))*((高値!E230:R230+安値!E230:R230+終値!E230:R230)/3)*出来高!E230:R230)),50))</f>
        <v>73.162626755314761</v>
      </c>
      <c r="S230" s="497" t="str">
        <f>IF($D230="","",IF(AND(終値!E230&lt;終値!O230,$Q230&gt;(IFERROR(100-100/(1+SUMPRODUCT((終値!O230:AB230&gt;終値!P230:AC230)*(終値!O230:AB230-終値!P230:AC230))/SUMPRODUCT((終値!O230:AB230&lt;終値!P230:AC230)*(終値!P230:AC230-終値!O230:AB230))),100))),"強気div▲",IF(AND(終値!E230&gt;終値!O230,$Q230&lt;(IFERROR(100-100/(1+SUMPRODUCT((終値!O230:AB230&gt;終値!P230:AC230)*(終値!O230:AB230-終値!P230:AC230))/SUMPRODUCT((終値!O230:AB230&lt;終値!P230:AC230)*(終値!P230:AC230-終値!O230:AB230))),100))),"弱気div▼","－")))</f>
        <v>弱気div▼</v>
      </c>
      <c r="T230" s="497" t="str">
        <f t="shared" si="36"/>
        <v>上walk▲</v>
      </c>
      <c r="U230" s="497" t="str">
        <f>IF(終値!A230="","",BB_スイング!BT230)</f>
        <v>二番底W形成</v>
      </c>
      <c r="V230" s="505">
        <f>IF($D230="","",IFERROR(出来高!E230/AVERAGE(出来高!E230:I230),""))</f>
        <v>1.2029741924559498</v>
      </c>
      <c r="W230" s="506" t="str">
        <f>IF($D230="","",IF(AND($D230&gt;$G230,$O230="拡大↑",OR($N230="スクイーズ★",$N230="収縮")),"◎スクイーズブレイク買",IF(AND($D230&gt;=$H230,$R230&gt;=BB設定!$B$10),"○順張り継続(walk)",IF(AND($S230="強気div▲",$D230&gt;$I230,LEFT($U230,4)&lt;&gt;"二番天井"),"○反発(ダイバ)買",IF($U230="二番底W▲","△二番底買(確)",IF($U230="二番底W形成","△二番底形成",IF(LEFT($U230,4)="二番天井","▼二番天井警戒",IF($D230&lt;$J230,"▼-2σ割れ危険",IF(AND($D230&gt;$E230,$K230&lt;0.6,$R230&gt;=50),"・押し目注目",IF($N230="スクイーズ★","☆スクイーズ監視","様子見"))))))))))</f>
        <v>△二番底形成</v>
      </c>
      <c r="X230" s="501">
        <f t="shared" si="42"/>
        <v>37</v>
      </c>
      <c r="Y230" s="498">
        <f t="shared" si="37"/>
        <v>5820</v>
      </c>
      <c r="Z230" s="498">
        <f t="shared" si="38"/>
        <v>5746.8847858525878</v>
      </c>
      <c r="AA230" s="498">
        <f t="shared" si="39"/>
        <v>5447.5</v>
      </c>
      <c r="AB230" s="498">
        <f t="shared" si="43"/>
        <v>6046.2695717051756</v>
      </c>
      <c r="AC230" s="504">
        <f t="shared" si="40"/>
        <v>0.61</v>
      </c>
      <c r="AD230" s="498">
        <f>IF($D230="","",MIN(終値!E230:I230))</f>
        <v>5515</v>
      </c>
      <c r="AE230" s="500">
        <f t="shared" si="41"/>
        <v>37.097700000000003</v>
      </c>
    </row>
    <row r="231" spans="1:31">
      <c r="A231" s="497" t="str">
        <f>IF(終値!A231="","",HYPERLINK("https://kabutan.jp/stock/?code="&amp;終値!A231,"📈"))</f>
        <v>📈</v>
      </c>
      <c r="B231" s="497" t="str">
        <f>IF(終値!A231="","",終値!A231)</f>
        <v>7013</v>
      </c>
      <c r="C231" s="496" t="str">
        <f>IF(終値!A231="","",終値!B231)</f>
        <v>ＩＨＩ</v>
      </c>
      <c r="D231" s="498">
        <f>IF(終値!A231="","",終値!E231)</f>
        <v>2638.5</v>
      </c>
      <c r="E231" s="498">
        <f>IF($D231="","",AVERAGE(終値!E231:X231))</f>
        <v>2790.4749999999999</v>
      </c>
      <c r="F231" s="499">
        <f>IF($D231="","",STDEVP(終値!E231:X231))</f>
        <v>64.172126932181385</v>
      </c>
      <c r="G231" s="498">
        <f>IF($D231="","",$E231+BB設定!$B$4*$F231)</f>
        <v>2918.8192538643625</v>
      </c>
      <c r="H231" s="498">
        <f>IF($D231="","",$E231+BB設定!$B$5*$F231)</f>
        <v>2854.6471269321814</v>
      </c>
      <c r="I231" s="498">
        <f>IF($D231="","",$E231-BB設定!$B$5*$F231)</f>
        <v>2726.3028730678184</v>
      </c>
      <c r="J231" s="498">
        <f>IF($D231="","",$E231-BB設定!$B$4*$F231)</f>
        <v>2662.1307461356373</v>
      </c>
      <c r="K231" s="503">
        <f t="shared" si="33"/>
        <v>-9.206000823617265E-2</v>
      </c>
      <c r="L231" s="502">
        <f t="shared" si="34"/>
        <v>9.1987388429828325</v>
      </c>
      <c r="M231" s="502">
        <f>IF($D231="","",IFERROR(MIN(BB_帯幅!B231:AP231)*100,""))</f>
        <v>8.21956313186333</v>
      </c>
      <c r="N231" s="497" t="str">
        <f>IF($L231="","",IF($L231&lt;=$M231*BB設定!$B$7,"スクイーズ★",IF($L231&lt;=$M231*1.3,"収縮","－")))</f>
        <v>収縮</v>
      </c>
      <c r="O231" s="497" t="str">
        <f>IF($D231="","",IF(AND(BB_帯幅!B231&gt;BB_帯幅!C231,BB_帯幅!C231&gt;BB_帯幅!D231),"拡大↑","縮小↓"))</f>
        <v>縮小↓</v>
      </c>
      <c r="P231" s="497" t="str">
        <f t="shared" si="35"/>
        <v>↓-2σ割れ</v>
      </c>
      <c r="Q231" s="500">
        <f>IF($D231="","",IFERROR(100-100/(1+SUMPRODUCT((終値!E231:R231&gt;終値!F231:S231)*(終値!E231:R231-終値!F231:S231))/SUMPRODUCT((終値!E231:R231&lt;終値!F231:S231)*(終値!F231:S231-終値!E231:R231))),100))</f>
        <v>41.296579887697803</v>
      </c>
      <c r="R231" s="500">
        <f>IF($D231="","",IFERROR(100-100/(1+SUMPRODUCT((((高値!E231:R231+安値!E231:R231+終値!E231:R231)/3)&gt;((高値!F231:S231+安値!F231:S231+終値!F231:S231)/3))*((高値!E231:R231+安値!E231:R231+終値!E231:R231)/3)*出来高!E231:R231)/SUMPRODUCT((((高値!E231:R231+安値!E231:R231+終値!E231:R231)/3)&lt;((高値!F231:S231+安値!F231:S231+終値!F231:S231)/3))*((高値!E231:R231+安値!E231:R231+終値!E231:R231)/3)*出来高!E231:R231)),50))</f>
        <v>41.7768271953978</v>
      </c>
      <c r="S231" s="497" t="str">
        <f>IF($D231="","",IF(AND(終値!E231&lt;終値!O231,$Q231&gt;(IFERROR(100-100/(1+SUMPRODUCT((終値!O231:AB231&gt;終値!P231:AC231)*(終値!O231:AB231-終値!P231:AC231))/SUMPRODUCT((終値!O231:AB231&lt;終値!P231:AC231)*(終値!P231:AC231-終値!O231:AB231))),100))),"強気div▲",IF(AND(終値!E231&gt;終値!O231,$Q231&lt;(IFERROR(100-100/(1+SUMPRODUCT((終値!O231:AB231&gt;終値!P231:AC231)*(終値!O231:AB231-終値!P231:AC231))/SUMPRODUCT((終値!O231:AB231&lt;終値!P231:AC231)*(終値!P231:AC231-終値!O231:AB231))),100))),"弱気div▼","－")))</f>
        <v>－</v>
      </c>
      <c r="T231" s="497" t="str">
        <f t="shared" si="36"/>
        <v>下walk▼</v>
      </c>
      <c r="U231" s="497" t="str">
        <f>IF(終値!A231="","",BB_スイング!BT231)</f>
        <v>二番底W形成</v>
      </c>
      <c r="V231" s="505">
        <f>IF($D231="","",IFERROR(出来高!E231/AVERAGE(出来高!E231:I231),""))</f>
        <v>0.88612043809854735</v>
      </c>
      <c r="W231" s="506" t="str">
        <f>IF($D231="","",IF(AND($D231&gt;$G231,$O231="拡大↑",OR($N231="スクイーズ★",$N231="収縮")),"◎スクイーズブレイク買",IF(AND($D231&gt;=$H231,$R231&gt;=BB設定!$B$10),"○順張り継続(walk)",IF(AND($S231="強気div▲",$D231&gt;$I231,LEFT($U231,4)&lt;&gt;"二番天井"),"○反発(ダイバ)買",IF($U231="二番底W▲","△二番底買(確)",IF($U231="二番底W形成","△二番底形成",IF(LEFT($U231,4)="二番天井","▼二番天井警戒",IF($D231&lt;$J231,"▼-2σ割れ危険",IF(AND($D231&gt;$E231,$K231&lt;0.6,$R231&gt;=50),"・押し目注目",IF($N231="スクイーズ★","☆スクイーズ監視","様子見"))))))))))</f>
        <v>△二番底形成</v>
      </c>
      <c r="X231" s="501">
        <f t="shared" si="42"/>
        <v>0</v>
      </c>
      <c r="Y231" s="498">
        <f t="shared" si="37"/>
        <v>2638.5</v>
      </c>
      <c r="Z231" s="498">
        <f t="shared" si="38"/>
        <v>2854.6471269321814</v>
      </c>
      <c r="AA231" s="498">
        <f t="shared" si="39"/>
        <v>2638.5</v>
      </c>
      <c r="AB231" s="498">
        <f t="shared" si="43"/>
        <v>2918.8192538643625</v>
      </c>
      <c r="AC231" s="504" t="str">
        <f t="shared" si="40"/>
        <v>－</v>
      </c>
      <c r="AD231" s="498">
        <f>IF($D231="","",MIN(終値!E231:I231))</f>
        <v>2638.5</v>
      </c>
      <c r="AE231" s="500">
        <f t="shared" si="41"/>
        <v>9.7689999999999999E-2</v>
      </c>
    </row>
    <row r="232" spans="1:31" ht="24">
      <c r="A232" s="497" t="str">
        <f>IF(終値!A232="","",HYPERLINK("https://kabutan.jp/stock/?code="&amp;終値!A232,"📈"))</f>
        <v>📈</v>
      </c>
      <c r="B232" s="497" t="str">
        <f>IF(終値!A232="","",終値!A232)</f>
        <v>8793</v>
      </c>
      <c r="C232" s="496" t="str">
        <f>IF(終値!A232="","",終値!B232)</f>
        <v>ＮＥＣキャピタルソリューション</v>
      </c>
      <c r="D232" s="498">
        <f>IF(終値!A232="","",終値!E232)</f>
        <v>4055</v>
      </c>
      <c r="E232" s="498">
        <f>IF($D232="","",AVERAGE(終値!E232:X232))</f>
        <v>4104</v>
      </c>
      <c r="F232" s="499">
        <f>IF($D232="","",STDEVP(終値!E232:X232))</f>
        <v>50.882216932834204</v>
      </c>
      <c r="G232" s="498">
        <f>IF($D232="","",$E232+BB設定!$B$4*$F232)</f>
        <v>4205.7644338656683</v>
      </c>
      <c r="H232" s="498">
        <f>IF($D232="","",$E232+BB設定!$B$5*$F232)</f>
        <v>4154.8822169328341</v>
      </c>
      <c r="I232" s="498">
        <f>IF($D232="","",$E232-BB設定!$B$5*$F232)</f>
        <v>4053.1177830671659</v>
      </c>
      <c r="J232" s="498">
        <f>IF($D232="","",$E232-BB設定!$B$4*$F232)</f>
        <v>4002.2355661343317</v>
      </c>
      <c r="K232" s="503">
        <f t="shared" si="33"/>
        <v>0.25924791138384706</v>
      </c>
      <c r="L232" s="502">
        <f t="shared" si="34"/>
        <v>4.959280402810343</v>
      </c>
      <c r="M232" s="502">
        <f>IF($D232="","",IFERROR(MIN(BB_帯幅!B232:AP232)*100,""))</f>
        <v>4.1079114503999037</v>
      </c>
      <c r="N232" s="497" t="str">
        <f>IF($L232="","",IF($L232&lt;=$M232*BB設定!$B$7,"スクイーズ★",IF($L232&lt;=$M232*1.3,"収縮","－")))</f>
        <v>収縮</v>
      </c>
      <c r="O232" s="497" t="str">
        <f>IF($D232="","",IF(AND(BB_帯幅!B232&gt;BB_帯幅!C232,BB_帯幅!C232&gt;BB_帯幅!D232),"拡大↑","縮小↓"))</f>
        <v>拡大↑</v>
      </c>
      <c r="P232" s="497" t="str">
        <f t="shared" si="35"/>
        <v>バンド内</v>
      </c>
      <c r="Q232" s="500">
        <f>IF($D232="","",IFERROR(100-100/(1+SUMPRODUCT((終値!E232:R232&gt;終値!F232:S232)*(終値!E232:R232-終値!F232:S232))/SUMPRODUCT((終値!E232:R232&lt;終値!F232:S232)*(終値!F232:S232-終値!E232:R232))),100))</f>
        <v>47.5</v>
      </c>
      <c r="R232" s="500">
        <f>IF($D232="","",IFERROR(100-100/(1+SUMPRODUCT((((高値!E232:R232+安値!E232:R232+終値!E232:R232)/3)&gt;((高値!F232:S232+安値!F232:S232+終値!F232:S232)/3))*((高値!E232:R232+安値!E232:R232+終値!E232:R232)/3)*出来高!E232:R232)/SUMPRODUCT((((高値!E232:R232+安値!E232:R232+終値!E232:R232)/3)&lt;((高値!F232:S232+安値!F232:S232+終値!F232:S232)/3))*((高値!E232:R232+安値!E232:R232+終値!E232:R232)/3)*出来高!E232:R232)),50))</f>
        <v>44.621635110729329</v>
      </c>
      <c r="S232" s="497" t="str">
        <f>IF($D232="","",IF(AND(終値!E232&lt;終値!O232,$Q232&gt;(IFERROR(100-100/(1+SUMPRODUCT((終値!O232:AB232&gt;終値!P232:AC232)*(終値!O232:AB232-終値!P232:AC232))/SUMPRODUCT((終値!O232:AB232&lt;終値!P232:AC232)*(終値!P232:AC232-終値!O232:AB232))),100))),"強気div▲",IF(AND(終値!E232&gt;終値!O232,$Q232&lt;(IFERROR(100-100/(1+SUMPRODUCT((終値!O232:AB232&gt;終値!P232:AC232)*(終値!O232:AB232-終値!P232:AC232))/SUMPRODUCT((終値!O232:AB232&lt;終値!P232:AC232)*(終値!P232:AC232-終値!O232:AB232))),100))),"弱気div▼","－")))</f>
        <v>－</v>
      </c>
      <c r="T232" s="497" t="str">
        <f t="shared" si="36"/>
        <v>－</v>
      </c>
      <c r="U232" s="497" t="str">
        <f>IF(終値!A232="","",BB_スイング!BT232)</f>
        <v>二番底W形成</v>
      </c>
      <c r="V232" s="505">
        <f>IF($D232="","",IFERROR(出来高!E232/AVERAGE(出来高!E232:I232),""))</f>
        <v>0.50750220653133271</v>
      </c>
      <c r="W232" s="506" t="str">
        <f>IF($D232="","",IF(AND($D232&gt;$G232,$O232="拡大↑",OR($N232="スクイーズ★",$N232="収縮")),"◎スクイーズブレイク買",IF(AND($D232&gt;=$H232,$R232&gt;=BB設定!$B$10),"○順張り継続(walk)",IF(AND($S232="強気div▲",$D232&gt;$I232,LEFT($U232,4)&lt;&gt;"二番天井"),"○反発(ダイバ)買",IF($U232="二番底W▲","△二番底買(確)",IF($U232="二番底W形成","△二番底形成",IF(LEFT($U232,4)="二番天井","▼二番天井警戒",IF($D232&lt;$J232,"▼-2σ割れ危険",IF(AND($D232&gt;$E232,$K232&lt;0.6,$R232&gt;=50),"・押し目注目",IF($N232="スクイーズ★","☆スクイーズ監視","様子見"))))))))))</f>
        <v>△二番底形成</v>
      </c>
      <c r="X232" s="501">
        <f t="shared" si="42"/>
        <v>15</v>
      </c>
      <c r="Y232" s="498">
        <f t="shared" si="37"/>
        <v>4055</v>
      </c>
      <c r="Z232" s="498">
        <f t="shared" si="38"/>
        <v>4154.8822169328341</v>
      </c>
      <c r="AA232" s="498">
        <f t="shared" si="39"/>
        <v>4020</v>
      </c>
      <c r="AB232" s="498">
        <f t="shared" si="43"/>
        <v>4205.7644338656683</v>
      </c>
      <c r="AC232" s="504">
        <f t="shared" si="40"/>
        <v>4.3099999999999996</v>
      </c>
      <c r="AD232" s="498">
        <f>IF($D232="","",MIN(終値!E232:I232))</f>
        <v>4020</v>
      </c>
      <c r="AE232" s="500">
        <f t="shared" si="41"/>
        <v>15.09768</v>
      </c>
    </row>
    <row r="233" spans="1:31" ht="24">
      <c r="A233" s="497" t="str">
        <f>IF(終値!A233="","",HYPERLINK("https://kabutan.jp/stock/?code="&amp;終値!A233,"📈"))</f>
        <v>📈</v>
      </c>
      <c r="B233" s="497" t="str">
        <f>IF(終値!A233="","",終値!A233)</f>
        <v>9962</v>
      </c>
      <c r="C233" s="496" t="str">
        <f>IF(終値!A233="","",終値!B233)</f>
        <v>ミスミグループ本社</v>
      </c>
      <c r="D233" s="498">
        <f>IF(終値!A233="","",終値!E233)</f>
        <v>3806</v>
      </c>
      <c r="E233" s="498">
        <f>IF($D233="","",AVERAGE(終値!E233:X233))</f>
        <v>3761.55</v>
      </c>
      <c r="F233" s="499">
        <f>IF($D233="","",STDEVP(終値!E233:X233))</f>
        <v>163.85343298204037</v>
      </c>
      <c r="G233" s="498">
        <f>IF($D233="","",$E233+BB設定!$B$4*$F233)</f>
        <v>4089.256865964081</v>
      </c>
      <c r="H233" s="498">
        <f>IF($D233="","",$E233+BB設定!$B$5*$F233)</f>
        <v>3925.4034329820406</v>
      </c>
      <c r="I233" s="498">
        <f>IF($D233="","",$E233-BB設定!$B$5*$F233)</f>
        <v>3597.6965670179598</v>
      </c>
      <c r="J233" s="498">
        <f>IF($D233="","",$E233-BB設定!$B$4*$F233)</f>
        <v>3433.8431340359193</v>
      </c>
      <c r="K233" s="503">
        <f t="shared" si="33"/>
        <v>0.56781975694838183</v>
      </c>
      <c r="L233" s="502">
        <f t="shared" si="34"/>
        <v>17.424033494919957</v>
      </c>
      <c r="M233" s="502">
        <f>IF($D233="","",IFERROR(MIN(BB_帯幅!B233:AP233)*100,""))</f>
        <v>9.9880679218355581</v>
      </c>
      <c r="N233" s="497" t="str">
        <f>IF($L233="","",IF($L233&lt;=$M233*BB設定!$B$7,"スクイーズ★",IF($L233&lt;=$M233*1.3,"収縮","－")))</f>
        <v>－</v>
      </c>
      <c r="O233" s="497" t="str">
        <f>IF($D233="","",IF(AND(BB_帯幅!B233&gt;BB_帯幅!C233,BB_帯幅!C233&gt;BB_帯幅!D233),"拡大↑","縮小↓"))</f>
        <v>縮小↓</v>
      </c>
      <c r="P233" s="497" t="str">
        <f t="shared" si="35"/>
        <v>バンド内</v>
      </c>
      <c r="Q233" s="500">
        <f>IF($D233="","",IFERROR(100-100/(1+SUMPRODUCT((終値!E233:R233&gt;終値!F233:S233)*(終値!E233:R233-終値!F233:S233))/SUMPRODUCT((終値!E233:R233&lt;終値!F233:S233)*(終値!F233:S233-終値!E233:R233))),100))</f>
        <v>51.027811366384526</v>
      </c>
      <c r="R233" s="500">
        <f>IF($D233="","",IFERROR(100-100/(1+SUMPRODUCT((((高値!E233:R233+安値!E233:R233+終値!E233:R233)/3)&gt;((高値!F233:S233+安値!F233:S233+終値!F233:S233)/3))*((高値!E233:R233+安値!E233:R233+終値!E233:R233)/3)*出来高!E233:R233)/SUMPRODUCT((((高値!E233:R233+安値!E233:R233+終値!E233:R233)/3)&lt;((高値!F233:S233+安値!F233:S233+終値!F233:S233)/3))*((高値!E233:R233+安値!E233:R233+終値!E233:R233)/3)*出来高!E233:R233)),50))</f>
        <v>55.075601487072163</v>
      </c>
      <c r="S233" s="497" t="str">
        <f>IF($D233="","",IF(AND(終値!E233&lt;終値!O233,$Q233&gt;(IFERROR(100-100/(1+SUMPRODUCT((終値!O233:AB233&gt;終値!P233:AC233)*(終値!O233:AB233-終値!P233:AC233))/SUMPRODUCT((終値!O233:AB233&lt;終値!P233:AC233)*(終値!P233:AC233-終値!O233:AB233))),100))),"強気div▲",IF(AND(終値!E233&gt;終値!O233,$Q233&lt;(IFERROR(100-100/(1+SUMPRODUCT((終値!O233:AB233&gt;終値!P233:AC233)*(終値!O233:AB233-終値!P233:AC233))/SUMPRODUCT((終値!O233:AB233&lt;終値!P233:AC233)*(終値!P233:AC233-終値!O233:AB233))),100))),"弱気div▼","－")))</f>
        <v>－</v>
      </c>
      <c r="T233" s="497" t="str">
        <f t="shared" si="36"/>
        <v>－</v>
      </c>
      <c r="U233" s="497" t="str">
        <f>IF(終値!A233="","",BB_スイング!BT233)</f>
        <v>二番底W▲</v>
      </c>
      <c r="V233" s="505">
        <f>IF($D233="","",IFERROR(出来高!E233/AVERAGE(出来高!E233:I233),""))</f>
        <v>0.52476550374519193</v>
      </c>
      <c r="W233" s="506" t="str">
        <f>IF($D233="","",IF(AND($D233&gt;$G233,$O233="拡大↑",OR($N233="スクイーズ★",$N233="収縮")),"◎スクイーズブレイク買",IF(AND($D233&gt;=$H233,$R233&gt;=BB設定!$B$10),"○順張り継続(walk)",IF(AND($S233="強気div▲",$D233&gt;$I233,LEFT($U233,4)&lt;&gt;"二番天井"),"○反発(ダイバ)買",IF($U233="二番底W▲","△二番底買(確)",IF($U233="二番底W形成","△二番底形成",IF(LEFT($U233,4)="二番天井","▼二番天井警戒",IF($D233&lt;$J233,"▼-2σ割れ危険",IF(AND($D233&gt;$E233,$K233&lt;0.6,$R233&gt;=50),"・押し目注目",IF($N233="スクイーズ★","☆スクイーズ監視","様子見"))))))))))</f>
        <v>△二番底買(確)</v>
      </c>
      <c r="X233" s="501">
        <f t="shared" si="42"/>
        <v>20</v>
      </c>
      <c r="Y233" s="498">
        <f t="shared" si="37"/>
        <v>3806</v>
      </c>
      <c r="Z233" s="498">
        <f t="shared" si="38"/>
        <v>3925.4034329820406</v>
      </c>
      <c r="AA233" s="498">
        <f t="shared" si="39"/>
        <v>3761.55</v>
      </c>
      <c r="AB233" s="498">
        <f t="shared" si="43"/>
        <v>4089.256865964081</v>
      </c>
      <c r="AC233" s="504">
        <f t="shared" si="40"/>
        <v>6.37</v>
      </c>
      <c r="AD233" s="498">
        <f>IF($D233="","",MIN(終値!E233:I233))</f>
        <v>3806</v>
      </c>
      <c r="AE233" s="500">
        <f t="shared" si="41"/>
        <v>20.097670000000001</v>
      </c>
    </row>
    <row r="234" spans="1:31">
      <c r="A234" s="497" t="str">
        <f>IF(終値!A234="","",HYPERLINK("https://kabutan.jp/stock/?code="&amp;終値!A234,"📈"))</f>
        <v>📈</v>
      </c>
      <c r="B234" s="497" t="str">
        <f>IF(終値!A234="","",終値!A234)</f>
        <v>6762</v>
      </c>
      <c r="C234" s="496" t="str">
        <f>IF(終値!A234="","",終値!B234)</f>
        <v>ＴＤＫ</v>
      </c>
      <c r="D234" s="498">
        <f>IF(終値!A234="","",終値!E234)</f>
        <v>3013</v>
      </c>
      <c r="E234" s="498">
        <f>IF($D234="","",AVERAGE(終値!E234:X234))</f>
        <v>3081.8</v>
      </c>
      <c r="F234" s="499">
        <f>IF($D234="","",STDEVP(終値!E234:X234))</f>
        <v>157.82501386028767</v>
      </c>
      <c r="G234" s="498">
        <f>IF($D234="","",$E234+BB設定!$B$4*$F234)</f>
        <v>3397.4500277205757</v>
      </c>
      <c r="H234" s="498">
        <f>IF($D234="","",$E234+BB設定!$B$5*$F234)</f>
        <v>3239.6250138602877</v>
      </c>
      <c r="I234" s="498">
        <f>IF($D234="","",$E234-BB設定!$B$5*$F234)</f>
        <v>2923.9749861397127</v>
      </c>
      <c r="J234" s="498">
        <f>IF($D234="","",$E234-BB設定!$B$4*$F234)</f>
        <v>2766.1499722794247</v>
      </c>
      <c r="K234" s="503">
        <f t="shared" si="33"/>
        <v>0.39101854275630799</v>
      </c>
      <c r="L234" s="502">
        <f t="shared" si="34"/>
        <v>20.484783420116521</v>
      </c>
      <c r="M234" s="502">
        <f>IF($D234="","",IFERROR(MIN(BB_帯幅!B234:AP234)*100,""))</f>
        <v>16.010366919392727</v>
      </c>
      <c r="N234" s="497" t="str">
        <f>IF($L234="","",IF($L234&lt;=$M234*BB設定!$B$7,"スクイーズ★",IF($L234&lt;=$M234*1.3,"収縮","－")))</f>
        <v>収縮</v>
      </c>
      <c r="O234" s="497" t="str">
        <f>IF($D234="","",IF(AND(BB_帯幅!B234&gt;BB_帯幅!C234,BB_帯幅!C234&gt;BB_帯幅!D234),"拡大↑","縮小↓"))</f>
        <v>縮小↓</v>
      </c>
      <c r="P234" s="497" t="str">
        <f t="shared" si="35"/>
        <v>バンド内</v>
      </c>
      <c r="Q234" s="500">
        <f>IF($D234="","",IFERROR(100-100/(1+SUMPRODUCT((終値!E234:R234&gt;終値!F234:S234)*(終値!E234:R234-終値!F234:S234))/SUMPRODUCT((終値!E234:R234&lt;終値!F234:S234)*(終値!F234:S234-終値!E234:R234))),100))</f>
        <v>47.133757961783438</v>
      </c>
      <c r="R234" s="500">
        <f>IF($D234="","",IFERROR(100-100/(1+SUMPRODUCT((((高値!E234:R234+安値!E234:R234+終値!E234:R234)/3)&gt;((高値!F234:S234+安値!F234:S234+終値!F234:S234)/3))*((高値!E234:R234+安値!E234:R234+終値!E234:R234)/3)*出来高!E234:R234)/SUMPRODUCT((((高値!E234:R234+安値!E234:R234+終値!E234:R234)/3)&lt;((高値!F234:S234+安値!F234:S234+終値!F234:S234)/3))*((高値!E234:R234+安値!E234:R234+終値!E234:R234)/3)*出来高!E234:R234)),50))</f>
        <v>47.728776031818782</v>
      </c>
      <c r="S234" s="497" t="str">
        <f>IF($D234="","",IF(AND(終値!E234&lt;終値!O234,$Q234&gt;(IFERROR(100-100/(1+SUMPRODUCT((終値!O234:AB234&gt;終値!P234:AC234)*(終値!O234:AB234-終値!P234:AC234))/SUMPRODUCT((終値!O234:AB234&lt;終値!P234:AC234)*(終値!P234:AC234-終値!O234:AB234))),100))),"強気div▲",IF(AND(終値!E234&gt;終値!O234,$Q234&lt;(IFERROR(100-100/(1+SUMPRODUCT((終値!O234:AB234&gt;終値!P234:AC234)*(終値!O234:AB234-終値!P234:AC234))/SUMPRODUCT((終値!O234:AB234&lt;終値!P234:AC234)*(終値!P234:AC234-終値!O234:AB234))),100))),"弱気div▼","－")))</f>
        <v>強気div▲</v>
      </c>
      <c r="T234" s="497" t="str">
        <f t="shared" si="36"/>
        <v>－</v>
      </c>
      <c r="U234" s="497" t="str">
        <f>IF(終値!A234="","",BB_スイング!BT234)</f>
        <v>二番天井M形成</v>
      </c>
      <c r="V234" s="505">
        <f>IF($D234="","",IFERROR(出来高!E234/AVERAGE(出来高!E234:I234),""))</f>
        <v>0.7938758846898285</v>
      </c>
      <c r="W234" s="506" t="str">
        <f>IF($D234="","",IF(AND($D234&gt;$G234,$O234="拡大↑",OR($N234="スクイーズ★",$N234="収縮")),"◎スクイーズブレイク買",IF(AND($D234&gt;=$H234,$R234&gt;=BB設定!$B$10),"○順張り継続(walk)",IF(AND($S234="強気div▲",$D234&gt;$I234,LEFT($U234,4)&lt;&gt;"二番天井"),"○反発(ダイバ)買",IF($U234="二番底W▲","△二番底買(確)",IF($U234="二番底W形成","△二番底形成",IF(LEFT($U234,4)="二番天井","▼二番天井警戒",IF($D234&lt;$J234,"▼-2σ割れ危険",IF(AND($D234&gt;$E234,$K234&lt;0.6,$R234&gt;=50),"・押し目注目",IF($N234="スクイーズ★","☆スクイーズ監視","様子見"))))))))))</f>
        <v>▼二番天井警戒</v>
      </c>
      <c r="X234" s="501">
        <f t="shared" si="42"/>
        <v>5</v>
      </c>
      <c r="Y234" s="498">
        <f t="shared" si="37"/>
        <v>3013</v>
      </c>
      <c r="Z234" s="498">
        <f t="shared" si="38"/>
        <v>3239.6250138602877</v>
      </c>
      <c r="AA234" s="498">
        <f t="shared" si="39"/>
        <v>3008</v>
      </c>
      <c r="AB234" s="498">
        <f t="shared" si="43"/>
        <v>3397.4500277205757</v>
      </c>
      <c r="AC234" s="504">
        <f t="shared" si="40"/>
        <v>20</v>
      </c>
      <c r="AD234" s="498">
        <f>IF($D234="","",MIN(終値!E234:I234))</f>
        <v>3008</v>
      </c>
      <c r="AE234" s="500">
        <f t="shared" si="41"/>
        <v>5.0976600000000003</v>
      </c>
    </row>
    <row r="235" spans="1:31">
      <c r="A235" s="497" t="str">
        <f>IF(終値!A235="","",HYPERLINK("https://kabutan.jp/stock/?code="&amp;終値!A235,"📈"))</f>
        <v>📈</v>
      </c>
      <c r="B235" s="497" t="str">
        <f>IF(終値!A235="","",終値!A235)</f>
        <v>4392</v>
      </c>
      <c r="C235" s="496" t="str">
        <f>IF(終値!A235="","",終値!B235)</f>
        <v>ＦＩＧ</v>
      </c>
      <c r="D235" s="498">
        <f>IF(終値!A235="","",終値!E235)</f>
        <v>934</v>
      </c>
      <c r="E235" s="498">
        <f>IF($D235="","",AVERAGE(終値!E235:X235))</f>
        <v>984.75</v>
      </c>
      <c r="F235" s="499">
        <f>IF($D235="","",STDEVP(終値!E235:X235))</f>
        <v>98.404712793646212</v>
      </c>
      <c r="G235" s="498">
        <f>IF($D235="","",$E235+BB設定!$B$4*$F235)</f>
        <v>1181.5594255872925</v>
      </c>
      <c r="H235" s="498">
        <f>IF($D235="","",$E235+BB設定!$B$5*$F235)</f>
        <v>1083.1547127936462</v>
      </c>
      <c r="I235" s="498">
        <f>IF($D235="","",$E235-BB設定!$B$5*$F235)</f>
        <v>886.34528720635376</v>
      </c>
      <c r="J235" s="498">
        <f>IF($D235="","",$E235-BB設定!$B$4*$F235)</f>
        <v>787.94057441270752</v>
      </c>
      <c r="K235" s="503">
        <f t="shared" si="33"/>
        <v>0.37106816696263756</v>
      </c>
      <c r="L235" s="502">
        <f t="shared" si="34"/>
        <v>39.971449725776587</v>
      </c>
      <c r="M235" s="502">
        <f>IF($D235="","",IFERROR(MIN(BB_帯幅!B235:AP235)*100,""))</f>
        <v>12.744729393444141</v>
      </c>
      <c r="N235" s="497" t="str">
        <f>IF($L235="","",IF($L235&lt;=$M235*BB設定!$B$7,"スクイーズ★",IF($L235&lt;=$M235*1.3,"収縮","－")))</f>
        <v>－</v>
      </c>
      <c r="O235" s="497" t="str">
        <f>IF($D235="","",IF(AND(BB_帯幅!B235&gt;BB_帯幅!C235,BB_帯幅!C235&gt;BB_帯幅!D235),"拡大↑","縮小↓"))</f>
        <v>縮小↓</v>
      </c>
      <c r="P235" s="497" t="str">
        <f t="shared" si="35"/>
        <v>バンド内</v>
      </c>
      <c r="Q235" s="500">
        <f>IF($D235="","",IFERROR(100-100/(1+SUMPRODUCT((終値!E235:R235&gt;終値!F235:S235)*(終値!E235:R235-終値!F235:S235))/SUMPRODUCT((終値!E235:R235&lt;終値!F235:S235)*(終値!F235:S235-終値!E235:R235))),100))</f>
        <v>32.761904761904759</v>
      </c>
      <c r="R235" s="500">
        <f>IF($D235="","",IFERROR(100-100/(1+SUMPRODUCT((((高値!E235:R235+安値!E235:R235+終値!E235:R235)/3)&gt;((高値!F235:S235+安値!F235:S235+終値!F235:S235)/3))*((高値!E235:R235+安値!E235:R235+終値!E235:R235)/3)*出来高!E235:R235)/SUMPRODUCT((((高値!E235:R235+安値!E235:R235+終値!E235:R235)/3)&lt;((高値!F235:S235+安値!F235:S235+終値!F235:S235)/3))*((高値!E235:R235+安値!E235:R235+終値!E235:R235)/3)*出来高!E235:R235)),50))</f>
        <v>36.476439295119967</v>
      </c>
      <c r="S235" s="497" t="str">
        <f>IF($D235="","",IF(AND(終値!E235&lt;終値!O235,$Q235&gt;(IFERROR(100-100/(1+SUMPRODUCT((終値!O235:AB235&gt;終値!P235:AC235)*(終値!O235:AB235-終値!P235:AC235))/SUMPRODUCT((終値!O235:AB235&lt;終値!P235:AC235)*(終値!P235:AC235-終値!O235:AB235))),100))),"強気div▲",IF(AND(終値!E235&gt;終値!O235,$Q235&lt;(IFERROR(100-100/(1+SUMPRODUCT((終値!O235:AB235&gt;終値!P235:AC235)*(終値!O235:AB235-終値!P235:AC235))/SUMPRODUCT((終値!O235:AB235&lt;終値!P235:AC235)*(終値!P235:AC235-終値!O235:AB235))),100))),"弱気div▼","－")))</f>
        <v>－</v>
      </c>
      <c r="T235" s="497" t="str">
        <f t="shared" si="36"/>
        <v>－</v>
      </c>
      <c r="U235" s="497" t="str">
        <f>IF(終値!A235="","",BB_スイング!BT235)</f>
        <v>二番天井M▼</v>
      </c>
      <c r="V235" s="505">
        <f>IF($D235="","",IFERROR(出来高!E235/AVERAGE(出来高!E235:I235),""))</f>
        <v>1.1232017366349019</v>
      </c>
      <c r="W235" s="506" t="str">
        <f>IF($D235="","",IF(AND($D235&gt;$G235,$O235="拡大↑",OR($N235="スクイーズ★",$N235="収縮")),"◎スクイーズブレイク買",IF(AND($D235&gt;=$H235,$R235&gt;=BB設定!$B$10),"○順張り継続(walk)",IF(AND($S235="強気div▲",$D235&gt;$I235,LEFT($U235,4)&lt;&gt;"二番天井"),"○反発(ダイバ)買",IF($U235="二番底W▲","△二番底買(確)",IF($U235="二番底W形成","△二番底形成",IF(LEFT($U235,4)="二番天井","▼二番天井警戒",IF($D235&lt;$J235,"▼-2σ割れ危険",IF(AND($D235&gt;$E235,$K235&lt;0.6,$R235&gt;=50),"・押し目注目",IF($N235="スクイーズ★","☆スクイーズ監視","様子見"))))))))))</f>
        <v>▼二番天井警戒</v>
      </c>
      <c r="X235" s="501">
        <f t="shared" si="42"/>
        <v>0</v>
      </c>
      <c r="Y235" s="498">
        <f t="shared" si="37"/>
        <v>934</v>
      </c>
      <c r="Z235" s="498">
        <f t="shared" si="38"/>
        <v>1083.1547127936462</v>
      </c>
      <c r="AA235" s="498">
        <f t="shared" si="39"/>
        <v>836</v>
      </c>
      <c r="AB235" s="498">
        <f t="shared" si="43"/>
        <v>1181.5594255872925</v>
      </c>
      <c r="AC235" s="504">
        <f t="shared" si="40"/>
        <v>2.5299999999999998</v>
      </c>
      <c r="AD235" s="498">
        <f>IF($D235="","",MIN(終値!E235:I235))</f>
        <v>836</v>
      </c>
      <c r="AE235" s="500">
        <f t="shared" si="41"/>
        <v>9.7650000000000001E-2</v>
      </c>
    </row>
    <row r="236" spans="1:31">
      <c r="A236" s="497" t="str">
        <f>IF(終値!A236="","",HYPERLINK("https://kabutan.jp/stock/?code="&amp;終値!A236,"📈"))</f>
        <v>📈</v>
      </c>
      <c r="B236" s="497" t="str">
        <f>IF(終値!A236="","",終値!A236)</f>
        <v>8005</v>
      </c>
      <c r="C236" s="496" t="str">
        <f>IF(終値!A236="","",終値!B236)</f>
        <v>スクロール</v>
      </c>
      <c r="D236" s="498">
        <f>IF(終値!A236="","",終値!E236)</f>
        <v>1841</v>
      </c>
      <c r="E236" s="498">
        <f>IF($D236="","",AVERAGE(終値!E236:X236))</f>
        <v>1739.55</v>
      </c>
      <c r="F236" s="499">
        <f>IF($D236="","",STDEVP(終値!E236:X236))</f>
        <v>41.550541512716769</v>
      </c>
      <c r="G236" s="498">
        <f>IF($D236="","",$E236+BB設定!$B$4*$F236)</f>
        <v>1822.6510830254335</v>
      </c>
      <c r="H236" s="498">
        <f>IF($D236="","",$E236+BB設定!$B$5*$F236)</f>
        <v>1781.1005415127167</v>
      </c>
      <c r="I236" s="498">
        <f>IF($D236="","",$E236-BB設定!$B$5*$F236)</f>
        <v>1697.9994584872832</v>
      </c>
      <c r="J236" s="498">
        <f>IF($D236="","",$E236-BB設定!$B$4*$F236)</f>
        <v>1656.4489169745664</v>
      </c>
      <c r="K236" s="503">
        <f t="shared" si="33"/>
        <v>1.1104011903728779</v>
      </c>
      <c r="L236" s="502">
        <f t="shared" si="34"/>
        <v>9.554319568329003</v>
      </c>
      <c r="M236" s="502">
        <f>IF($D236="","",IFERROR(MIN(BB_帯幅!B236:AP236)*100,""))</f>
        <v>2.722135375559704</v>
      </c>
      <c r="N236" s="497" t="str">
        <f>IF($L236="","",IF($L236&lt;=$M236*BB設定!$B$7,"スクイーズ★",IF($L236&lt;=$M236*1.3,"収縮","－")))</f>
        <v>－</v>
      </c>
      <c r="O236" s="497" t="str">
        <f>IF($D236="","",IF(AND(BB_帯幅!B236&gt;BB_帯幅!C236,BB_帯幅!C236&gt;BB_帯幅!D236),"拡大↑","縮小↓"))</f>
        <v>拡大↑</v>
      </c>
      <c r="P236" s="497" t="str">
        <f t="shared" si="35"/>
        <v>↑+2σ突破</v>
      </c>
      <c r="Q236" s="500">
        <f>IF($D236="","",IFERROR(100-100/(1+SUMPRODUCT((終値!E236:R236&gt;終値!F236:S236)*(終値!E236:R236-終値!F236:S236))/SUMPRODUCT((終値!E236:R236&lt;終値!F236:S236)*(終値!F236:S236-終値!E236:R236))),100))</f>
        <v>66.883116883116884</v>
      </c>
      <c r="R236" s="500">
        <f>IF($D236="","",IFERROR(100-100/(1+SUMPRODUCT((((高値!E236:R236+安値!E236:R236+終値!E236:R236)/3)&gt;((高値!F236:S236+安値!F236:S236+終値!F236:S236)/3))*((高値!E236:R236+安値!E236:R236+終値!E236:R236)/3)*出来高!E236:R236)/SUMPRODUCT((((高値!E236:R236+安値!E236:R236+終値!E236:R236)/3)&lt;((高値!F236:S236+安値!F236:S236+終値!F236:S236)/3))*((高値!E236:R236+安値!E236:R236+終値!E236:R236)/3)*出来高!E236:R236)),50))</f>
        <v>59.869954916192697</v>
      </c>
      <c r="S236" s="497" t="str">
        <f>IF($D236="","",IF(AND(終値!E236&lt;終値!O236,$Q236&gt;(IFERROR(100-100/(1+SUMPRODUCT((終値!O236:AB236&gt;終値!P236:AC236)*(終値!O236:AB236-終値!P236:AC236))/SUMPRODUCT((終値!O236:AB236&lt;終値!P236:AC236)*(終値!P236:AC236-終値!O236:AB236))),100))),"強気div▲",IF(AND(終値!E236&gt;終値!O236,$Q236&lt;(IFERROR(100-100/(1+SUMPRODUCT((終値!O236:AB236&gt;終値!P236:AC236)*(終値!O236:AB236-終値!P236:AC236))/SUMPRODUCT((終値!O236:AB236&lt;終値!P236:AC236)*(終値!P236:AC236-終値!O236:AB236))),100))),"弱気div▼","－")))</f>
        <v>－</v>
      </c>
      <c r="T236" s="497" t="str">
        <f t="shared" si="36"/>
        <v>上walk▲</v>
      </c>
      <c r="U236" s="497" t="str">
        <f>IF(終値!A236="","",BB_スイング!BT236)</f>
        <v>二番底W▲</v>
      </c>
      <c r="V236" s="505">
        <f>IF($D236="","",IFERROR(出来高!E236/AVERAGE(出来高!E236:I236),""))</f>
        <v>0.63762661205512816</v>
      </c>
      <c r="W236" s="506" t="str">
        <f>IF($D236="","",IF(AND($D236&gt;$G236,$O236="拡大↑",OR($N236="スクイーズ★",$N236="収縮")),"◎スクイーズブレイク買",IF(AND($D236&gt;=$H236,$R236&gt;=BB設定!$B$10),"○順張り継続(walk)",IF(AND($S236="強気div▲",$D236&gt;$I236,LEFT($U236,4)&lt;&gt;"二番天井"),"○反発(ダイバ)買",IF($U236="二番底W▲","△二番底買(確)",IF($U236="二番底W形成","△二番底形成",IF(LEFT($U236,4)="二番天井","▼二番天井警戒",IF($D236&lt;$J236,"▼-2σ割れ危険",IF(AND($D236&gt;$E236,$K236&lt;0.6,$R236&gt;=50),"・押し目注目",IF($N236="スクイーズ★","☆スクイーズ監視","様子見"))))))))))</f>
        <v>△二番底買(確)</v>
      </c>
      <c r="X236" s="501">
        <f t="shared" si="42"/>
        <v>50</v>
      </c>
      <c r="Y236" s="498">
        <f t="shared" si="37"/>
        <v>1841</v>
      </c>
      <c r="Z236" s="498">
        <f t="shared" si="38"/>
        <v>1781.1005415127167</v>
      </c>
      <c r="AA236" s="498">
        <f t="shared" si="39"/>
        <v>1739.55</v>
      </c>
      <c r="AB236" s="498">
        <f t="shared" si="43"/>
        <v>1864.2016245381503</v>
      </c>
      <c r="AC236" s="504">
        <f t="shared" si="40"/>
        <v>0.23</v>
      </c>
      <c r="AD236" s="498">
        <f>IF($D236="","",MIN(終値!E236:I236))</f>
        <v>1701</v>
      </c>
      <c r="AE236" s="500">
        <f t="shared" si="41"/>
        <v>50.097639999999998</v>
      </c>
    </row>
    <row r="237" spans="1:31">
      <c r="A237" s="497" t="str">
        <f>IF(終値!A237="","",HYPERLINK("https://kabutan.jp/stock/?code="&amp;終値!A237,"📈"))</f>
        <v>📈</v>
      </c>
      <c r="B237" s="497" t="str">
        <f>IF(終値!A237="","",終値!A237)</f>
        <v>2326</v>
      </c>
      <c r="C237" s="496" t="str">
        <f>IF(終値!A237="","",終値!B237)</f>
        <v>デジタルアーツ</v>
      </c>
      <c r="D237" s="498">
        <f>IF(終値!A237="","",終値!E237)</f>
        <v>4520</v>
      </c>
      <c r="E237" s="498">
        <f>IF($D237="","",AVERAGE(終値!E237:X237))</f>
        <v>4092</v>
      </c>
      <c r="F237" s="499">
        <f>IF($D237="","",STDEVP(終値!E237:X237))</f>
        <v>146.30789452384312</v>
      </c>
      <c r="G237" s="498">
        <f>IF($D237="","",$E237+BB設定!$B$4*$F237)</f>
        <v>4384.6157890476861</v>
      </c>
      <c r="H237" s="498">
        <f>IF($D237="","",$E237+BB設定!$B$5*$F237)</f>
        <v>4238.3078945238431</v>
      </c>
      <c r="I237" s="498">
        <f>IF($D237="","",$E237-BB設定!$B$5*$F237)</f>
        <v>3945.6921054761569</v>
      </c>
      <c r="J237" s="498">
        <f>IF($D237="","",$E237-BB設定!$B$4*$F237)</f>
        <v>3799.3842109523139</v>
      </c>
      <c r="K237" s="503">
        <f t="shared" si="33"/>
        <v>1.2313344255840053</v>
      </c>
      <c r="L237" s="502">
        <f t="shared" si="34"/>
        <v>14.30184697202767</v>
      </c>
      <c r="M237" s="502">
        <f>IF($D237="","",IFERROR(MIN(BB_帯幅!B237:AP237)*100,""))</f>
        <v>7.9201384956829308</v>
      </c>
      <c r="N237" s="497" t="str">
        <f>IF($L237="","",IF($L237&lt;=$M237*BB設定!$B$7,"スクイーズ★",IF($L237&lt;=$M237*1.3,"収縮","－")))</f>
        <v>－</v>
      </c>
      <c r="O237" s="497" t="str">
        <f>IF($D237="","",IF(AND(BB_帯幅!B237&gt;BB_帯幅!C237,BB_帯幅!C237&gt;BB_帯幅!D237),"拡大↑","縮小↓"))</f>
        <v>拡大↑</v>
      </c>
      <c r="P237" s="497" t="str">
        <f t="shared" si="35"/>
        <v>↑+2σ突破</v>
      </c>
      <c r="Q237" s="500">
        <f>IF($D237="","",IFERROR(100-100/(1+SUMPRODUCT((終値!E237:R237&gt;終値!F237:S237)*(終値!E237:R237-終値!F237:S237))/SUMPRODUCT((終値!E237:R237&lt;終値!F237:S237)*(終値!F237:S237-終値!E237:R237))),100))</f>
        <v>74.162679425837325</v>
      </c>
      <c r="R237" s="500">
        <f>IF($D237="","",IFERROR(100-100/(1+SUMPRODUCT((((高値!E237:R237+安値!E237:R237+終値!E237:R237)/3)&gt;((高値!F237:S237+安値!F237:S237+終値!F237:S237)/3))*((高値!E237:R237+安値!E237:R237+終値!E237:R237)/3)*出来高!E237:R237)/SUMPRODUCT((((高値!E237:R237+安値!E237:R237+終値!E237:R237)/3)&lt;((高値!F237:S237+安値!F237:S237+終値!F237:S237)/3))*((高値!E237:R237+安値!E237:R237+終値!E237:R237)/3)*出来高!E237:R237)),50))</f>
        <v>47.999811656529005</v>
      </c>
      <c r="S237" s="497" t="str">
        <f>IF($D237="","",IF(AND(終値!E237&lt;終値!O237,$Q237&gt;(IFERROR(100-100/(1+SUMPRODUCT((終値!O237:AB237&gt;終値!P237:AC237)*(終値!O237:AB237-終値!P237:AC237))/SUMPRODUCT((終値!O237:AB237&lt;終値!P237:AC237)*(終値!P237:AC237-終値!O237:AB237))),100))),"強気div▲",IF(AND(終値!E237&gt;終値!O237,$Q237&lt;(IFERROR(100-100/(1+SUMPRODUCT((終値!O237:AB237&gt;終値!P237:AC237)*(終値!O237:AB237-終値!P237:AC237))/SUMPRODUCT((終値!O237:AB237&lt;終値!P237:AC237)*(終値!P237:AC237-終値!O237:AB237))),100))),"弱気div▼","－")))</f>
        <v>弱気div▼</v>
      </c>
      <c r="T237" s="497" t="str">
        <f t="shared" si="36"/>
        <v>上walk▲</v>
      </c>
      <c r="U237" s="497" t="str">
        <f>IF(終値!A237="","",BB_スイング!BT237)</f>
        <v>二番底W▲</v>
      </c>
      <c r="V237" s="505">
        <f>IF($D237="","",IFERROR(出来高!E237/AVERAGE(出来高!E237:I237),""))</f>
        <v>1.0426849136526557</v>
      </c>
      <c r="W237" s="506" t="str">
        <f>IF($D237="","",IF(AND($D237&gt;$G237,$O237="拡大↑",OR($N237="スクイーズ★",$N237="収縮")),"◎スクイーズブレイク買",IF(AND($D237&gt;=$H237,$R237&gt;=BB設定!$B$10),"○順張り継続(walk)",IF(AND($S237="強気div▲",$D237&gt;$I237,LEFT($U237,4)&lt;&gt;"二番天井"),"○反発(ダイバ)買",IF($U237="二番底W▲","△二番底買(確)",IF($U237="二番底W形成","△二番底形成",IF(LEFT($U237,4)="二番天井","▼二番天井警戒",IF($D237&lt;$J237,"▼-2σ割れ危険",IF(AND($D237&gt;$E237,$K237&lt;0.6,$R237&gt;=50),"・押し目注目",IF($N237="スクイーズ★","☆スクイーズ監視","様子見"))))))))))</f>
        <v>△二番底買(確)</v>
      </c>
      <c r="X237" s="501">
        <f t="shared" si="42"/>
        <v>38</v>
      </c>
      <c r="Y237" s="498">
        <f t="shared" si="37"/>
        <v>4520</v>
      </c>
      <c r="Z237" s="498">
        <f t="shared" si="38"/>
        <v>4238.3078945238431</v>
      </c>
      <c r="AA237" s="498">
        <f t="shared" si="39"/>
        <v>4092</v>
      </c>
      <c r="AB237" s="498">
        <f t="shared" si="43"/>
        <v>4530.9236835715292</v>
      </c>
      <c r="AC237" s="504">
        <f t="shared" si="40"/>
        <v>0.03</v>
      </c>
      <c r="AD237" s="498">
        <f>IF($D237="","",MIN(終値!E237:I237))</f>
        <v>4065</v>
      </c>
      <c r="AE237" s="500">
        <f t="shared" si="41"/>
        <v>38.097630000000002</v>
      </c>
    </row>
    <row r="238" spans="1:31">
      <c r="A238" s="497" t="str">
        <f>IF(終値!A238="","",HYPERLINK("https://kabutan.jp/stock/?code="&amp;終値!A238,"📈"))</f>
        <v>📈</v>
      </c>
      <c r="B238" s="497" t="str">
        <f>IF(終値!A238="","",終値!A238)</f>
        <v>6809</v>
      </c>
      <c r="C238" s="496" t="str">
        <f>IF(終値!A238="","",終値!B238)</f>
        <v>ＴＯＡ</v>
      </c>
      <c r="D238" s="498">
        <f>IF(終値!A238="","",終値!E238)</f>
        <v>1669</v>
      </c>
      <c r="E238" s="498">
        <f>IF($D238="","",AVERAGE(終値!E238:X238))</f>
        <v>1617.65</v>
      </c>
      <c r="F238" s="499">
        <f>IF($D238="","",STDEVP(終値!E238:X238))</f>
        <v>23.626838552798382</v>
      </c>
      <c r="G238" s="498">
        <f>IF($D238="","",$E238+BB設定!$B$4*$F238)</f>
        <v>1664.9036771055969</v>
      </c>
      <c r="H238" s="498">
        <f>IF($D238="","",$E238+BB設定!$B$5*$F238)</f>
        <v>1641.2768385527984</v>
      </c>
      <c r="I238" s="498">
        <f>IF($D238="","",$E238-BB設定!$B$5*$F238)</f>
        <v>1594.0231614472018</v>
      </c>
      <c r="J238" s="498">
        <f>IF($D238="","",$E238-BB設定!$B$4*$F238)</f>
        <v>1570.3963228944033</v>
      </c>
      <c r="K238" s="503">
        <f t="shared" si="33"/>
        <v>1.0433439590875555</v>
      </c>
      <c r="L238" s="502">
        <f t="shared" si="34"/>
        <v>5.8422621834879989</v>
      </c>
      <c r="M238" s="502">
        <f>IF($D238="","",IFERROR(MIN(BB_帯幅!B238:AP238)*100,""))</f>
        <v>2.5225736146258444</v>
      </c>
      <c r="N238" s="497" t="str">
        <f>IF($L238="","",IF($L238&lt;=$M238*BB設定!$B$7,"スクイーズ★",IF($L238&lt;=$M238*1.3,"収縮","－")))</f>
        <v>－</v>
      </c>
      <c r="O238" s="497" t="str">
        <f>IF($D238="","",IF(AND(BB_帯幅!B238&gt;BB_帯幅!C238,BB_帯幅!C238&gt;BB_帯幅!D238),"拡大↑","縮小↓"))</f>
        <v>拡大↑</v>
      </c>
      <c r="P238" s="497" t="str">
        <f t="shared" si="35"/>
        <v>↑+2σ突破</v>
      </c>
      <c r="Q238" s="500">
        <f>IF($D238="","",IFERROR(100-100/(1+SUMPRODUCT((終値!E238:R238&gt;終値!F238:S238)*(終値!E238:R238-終値!F238:S238))/SUMPRODUCT((終値!E238:R238&lt;終値!F238:S238)*(終値!F238:S238-終値!E238:R238))),100))</f>
        <v>69.811320754716974</v>
      </c>
      <c r="R238" s="500">
        <f>IF($D238="","",IFERROR(100-100/(1+SUMPRODUCT((((高値!E238:R238+安値!E238:R238+終値!E238:R238)/3)&gt;((高値!F238:S238+安値!F238:S238+終値!F238:S238)/3))*((高値!E238:R238+安値!E238:R238+終値!E238:R238)/3)*出来高!E238:R238)/SUMPRODUCT((((高値!E238:R238+安値!E238:R238+終値!E238:R238)/3)&lt;((高値!F238:S238+安値!F238:S238+終値!F238:S238)/3))*((高値!E238:R238+安値!E238:R238+終値!E238:R238)/3)*出来高!E238:R238)),50))</f>
        <v>63.738087645464098</v>
      </c>
      <c r="S238" s="497" t="str">
        <f>IF($D238="","",IF(AND(終値!E238&lt;終値!O238,$Q238&gt;(IFERROR(100-100/(1+SUMPRODUCT((終値!O238:AB238&gt;終値!P238:AC238)*(終値!O238:AB238-終値!P238:AC238))/SUMPRODUCT((終値!O238:AB238&lt;終値!P238:AC238)*(終値!P238:AC238-終値!O238:AB238))),100))),"強気div▲",IF(AND(終値!E238&gt;終値!O238,$Q238&lt;(IFERROR(100-100/(1+SUMPRODUCT((終値!O238:AB238&gt;終値!P238:AC238)*(終値!O238:AB238-終値!P238:AC238))/SUMPRODUCT((終値!O238:AB238&lt;終値!P238:AC238)*(終値!P238:AC238-終値!O238:AB238))),100))),"弱気div▼","－")))</f>
        <v>－</v>
      </c>
      <c r="T238" s="497" t="str">
        <f t="shared" si="36"/>
        <v>上walk▲</v>
      </c>
      <c r="U238" s="497" t="str">
        <f>IF(終値!A238="","",BB_スイング!BT238)</f>
        <v>－</v>
      </c>
      <c r="V238" s="505">
        <f>IF($D238="","",IFERROR(出来高!E238/AVERAGE(出来高!E238:I238),""))</f>
        <v>0.85353095030514381</v>
      </c>
      <c r="W238" s="506" t="str">
        <f>IF($D238="","",IF(AND($D238&gt;$G238,$O238="拡大↑",OR($N238="スクイーズ★",$N238="収縮")),"◎スクイーズブレイク買",IF(AND($D238&gt;=$H238,$R238&gt;=BB設定!$B$10),"○順張り継続(walk)",IF(AND($S238="強気div▲",$D238&gt;$I238,LEFT($U238,4)&lt;&gt;"二番天井"),"○反発(ダイバ)買",IF($U238="二番底W▲","△二番底買(確)",IF($U238="二番底W形成","△二番底形成",IF(LEFT($U238,4)="二番天井","▼二番天井警戒",IF($D238&lt;$J238,"▼-2σ割れ危険",IF(AND($D238&gt;$E238,$K238&lt;0.6,$R238&gt;=50),"・押し目注目",IF($N238="スクイーズ★","☆スクイーズ監視","様子見"))))))))))</f>
        <v>様子見</v>
      </c>
      <c r="X238" s="501">
        <f t="shared" si="42"/>
        <v>55</v>
      </c>
      <c r="Y238" s="498">
        <f t="shared" si="37"/>
        <v>1669</v>
      </c>
      <c r="Z238" s="498">
        <f t="shared" si="38"/>
        <v>1641.2768385527984</v>
      </c>
      <c r="AA238" s="498">
        <f t="shared" si="39"/>
        <v>1617.65</v>
      </c>
      <c r="AB238" s="498">
        <f t="shared" si="43"/>
        <v>1688.5305156583952</v>
      </c>
      <c r="AC238" s="504">
        <f t="shared" si="40"/>
        <v>0.38</v>
      </c>
      <c r="AD238" s="498">
        <f>IF($D238="","",MIN(終値!E238:I238))</f>
        <v>1602</v>
      </c>
      <c r="AE238" s="500">
        <f t="shared" si="41"/>
        <v>55.097619999999999</v>
      </c>
    </row>
    <row r="239" spans="1:31" ht="24">
      <c r="A239" s="497" t="str">
        <f>IF(終値!A239="","",HYPERLINK("https://kabutan.jp/stock/?code="&amp;終値!A239,"📈"))</f>
        <v>📈</v>
      </c>
      <c r="B239" s="497" t="str">
        <f>IF(終値!A239="","",終値!A239)</f>
        <v>3984</v>
      </c>
      <c r="C239" s="496" t="str">
        <f>IF(終値!A239="","",終値!B239)</f>
        <v>ユーザーローカル</v>
      </c>
      <c r="D239" s="498">
        <f>IF(終値!A239="","",終値!E239)</f>
        <v>1836</v>
      </c>
      <c r="E239" s="498">
        <f>IF($D239="","",AVERAGE(終値!E239:X239))</f>
        <v>1794.5</v>
      </c>
      <c r="F239" s="499">
        <f>IF($D239="","",STDEVP(終値!E239:X239))</f>
        <v>32.700917418323293</v>
      </c>
      <c r="G239" s="498">
        <f>IF($D239="","",$E239+BB設定!$B$4*$F239)</f>
        <v>1859.9018348366467</v>
      </c>
      <c r="H239" s="498">
        <f>IF($D239="","",$E239+BB設定!$B$5*$F239)</f>
        <v>1827.2009174183233</v>
      </c>
      <c r="I239" s="498">
        <f>IF($D239="","",$E239-BB設定!$B$5*$F239)</f>
        <v>1761.7990825816767</v>
      </c>
      <c r="J239" s="498">
        <f>IF($D239="","",$E239-BB設定!$B$4*$F239)</f>
        <v>1729.0981651633533</v>
      </c>
      <c r="K239" s="503">
        <f t="shared" si="33"/>
        <v>0.81726938627680712</v>
      </c>
      <c r="L239" s="502">
        <f t="shared" si="34"/>
        <v>7.2891429185451866</v>
      </c>
      <c r="M239" s="502">
        <f>IF($D239="","",IFERROR(MIN(BB_帯幅!B239:AP239)*100,""))</f>
        <v>6.5191484406563305</v>
      </c>
      <c r="N239" s="497" t="str">
        <f>IF($L239="","",IF($L239&lt;=$M239*BB設定!$B$7,"スクイーズ★",IF($L239&lt;=$M239*1.3,"収縮","－")))</f>
        <v>収縮</v>
      </c>
      <c r="O239" s="497" t="str">
        <f>IF($D239="","",IF(AND(BB_帯幅!B239&gt;BB_帯幅!C239,BB_帯幅!C239&gt;BB_帯幅!D239),"拡大↑","縮小↓"))</f>
        <v>拡大↑</v>
      </c>
      <c r="P239" s="497" t="str">
        <f t="shared" si="35"/>
        <v>+1σ上</v>
      </c>
      <c r="Q239" s="500">
        <f>IF($D239="","",IFERROR(100-100/(1+SUMPRODUCT((終値!E239:R239&gt;終値!F239:S239)*(終値!E239:R239-終値!F239:S239))/SUMPRODUCT((終値!E239:R239&lt;終値!F239:S239)*(終値!F239:S239-終値!E239:R239))),100))</f>
        <v>51.083591331269353</v>
      </c>
      <c r="R239" s="500">
        <f>IF($D239="","",IFERROR(100-100/(1+SUMPRODUCT((((高値!E239:R239+安値!E239:R239+終値!E239:R239)/3)&gt;((高値!F239:S239+安値!F239:S239+終値!F239:S239)/3))*((高値!E239:R239+安値!E239:R239+終値!E239:R239)/3)*出来高!E239:R239)/SUMPRODUCT((((高値!E239:R239+安値!E239:R239+終値!E239:R239)/3)&lt;((高値!F239:S239+安値!F239:S239+終値!F239:S239)/3))*((高値!E239:R239+安値!E239:R239+終値!E239:R239)/3)*出来高!E239:R239)),50))</f>
        <v>53.665457790461517</v>
      </c>
      <c r="S239" s="497" t="str">
        <f>IF($D239="","",IF(AND(終値!E239&lt;終値!O239,$Q239&gt;(IFERROR(100-100/(1+SUMPRODUCT((終値!O239:AB239&gt;終値!P239:AC239)*(終値!O239:AB239-終値!P239:AC239))/SUMPRODUCT((終値!O239:AB239&lt;終値!P239:AC239)*(終値!P239:AC239-終値!O239:AB239))),100))),"強気div▲",IF(AND(終値!E239&gt;終値!O239,$Q239&lt;(IFERROR(100-100/(1+SUMPRODUCT((終値!O239:AB239&gt;終値!P239:AC239)*(終値!O239:AB239-終値!P239:AC239))/SUMPRODUCT((終値!O239:AB239&lt;終値!P239:AC239)*(終値!P239:AC239-終値!O239:AB239))),100))),"弱気div▼","－")))</f>
        <v>－</v>
      </c>
      <c r="T239" s="497" t="str">
        <f t="shared" si="36"/>
        <v>上walk▲</v>
      </c>
      <c r="U239" s="497" t="str">
        <f>IF(終値!A239="","",BB_スイング!BT239)</f>
        <v>二番底W▲</v>
      </c>
      <c r="V239" s="505">
        <f>IF($D239="","",IFERROR(出来高!E239/AVERAGE(出来高!E239:I239),""))</f>
        <v>1.4394780677401444</v>
      </c>
      <c r="W239" s="506" t="str">
        <f>IF($D239="","",IF(AND($D239&gt;$G239,$O239="拡大↑",OR($N239="スクイーズ★",$N239="収縮")),"◎スクイーズブレイク買",IF(AND($D239&gt;=$H239,$R239&gt;=BB設定!$B$10),"○順張り継続(walk)",IF(AND($S239="強気div▲",$D239&gt;$I239,LEFT($U239,4)&lt;&gt;"二番天井"),"○反発(ダイバ)買",IF($U239="二番底W▲","△二番底買(確)",IF($U239="二番底W形成","△二番底形成",IF(LEFT($U239,4)="二番天井","▼二番天井警戒",IF($D239&lt;$J239,"▼-2σ割れ危険",IF(AND($D239&gt;$E239,$K239&lt;0.6,$R239&gt;=50),"・押し目注目",IF($N239="スクイーズ★","☆スクイーズ監視","様子見"))))))))))</f>
        <v>△二番底買(確)</v>
      </c>
      <c r="X239" s="501">
        <f t="shared" si="42"/>
        <v>62</v>
      </c>
      <c r="Y239" s="498">
        <f t="shared" si="37"/>
        <v>1836</v>
      </c>
      <c r="Z239" s="498">
        <f t="shared" si="38"/>
        <v>1827.2009174183233</v>
      </c>
      <c r="AA239" s="498">
        <f t="shared" si="39"/>
        <v>1794.5</v>
      </c>
      <c r="AB239" s="498">
        <f t="shared" si="43"/>
        <v>1859.9018348366467</v>
      </c>
      <c r="AC239" s="504">
        <f t="shared" si="40"/>
        <v>0.57999999999999996</v>
      </c>
      <c r="AD239" s="498">
        <f>IF($D239="","",MIN(終値!E239:I239))</f>
        <v>1795</v>
      </c>
      <c r="AE239" s="500">
        <f t="shared" si="41"/>
        <v>62.097610000000003</v>
      </c>
    </row>
    <row r="240" spans="1:31">
      <c r="A240" s="497" t="str">
        <f>IF(終値!A240="","",HYPERLINK("https://kabutan.jp/stock/?code="&amp;終値!A240,"📈"))</f>
        <v>📈</v>
      </c>
      <c r="B240" s="497" t="str">
        <f>IF(終値!A240="","",終値!A240)</f>
        <v>7609</v>
      </c>
      <c r="C240" s="496" t="str">
        <f>IF(終値!A240="","",終値!B240)</f>
        <v>ダイトロン</v>
      </c>
      <c r="D240" s="498">
        <f>IF(終値!A240="","",終値!E240)</f>
        <v>4215</v>
      </c>
      <c r="E240" s="498">
        <f>IF($D240="","",AVERAGE(終値!E240:X240))</f>
        <v>3527.75</v>
      </c>
      <c r="F240" s="499">
        <f>IF($D240="","",STDEVP(終値!E240:X240))</f>
        <v>323.11172603296217</v>
      </c>
      <c r="G240" s="498">
        <f>IF($D240="","",$E240+BB設定!$B$4*$F240)</f>
        <v>4173.973452065924</v>
      </c>
      <c r="H240" s="498">
        <f>IF($D240="","",$E240+BB設定!$B$5*$F240)</f>
        <v>3850.861726032962</v>
      </c>
      <c r="I240" s="498">
        <f>IF($D240="","",$E240-BB設定!$B$5*$F240)</f>
        <v>3204.638273967038</v>
      </c>
      <c r="J240" s="498">
        <f>IF($D240="","",$E240-BB設定!$B$4*$F240)</f>
        <v>2881.5265479340756</v>
      </c>
      <c r="K240" s="503">
        <f t="shared" si="33"/>
        <v>1.0317433140215799</v>
      </c>
      <c r="L240" s="502">
        <f t="shared" si="34"/>
        <v>36.636578672860843</v>
      </c>
      <c r="M240" s="502">
        <f>IF($D240="","",IFERROR(MIN(BB_帯幅!B240:AP240)*100,""))</f>
        <v>9.7438294809466495</v>
      </c>
      <c r="N240" s="497" t="str">
        <f>IF($L240="","",IF($L240&lt;=$M240*BB設定!$B$7,"スクイーズ★",IF($L240&lt;=$M240*1.3,"収縮","－")))</f>
        <v>－</v>
      </c>
      <c r="O240" s="497" t="str">
        <f>IF($D240="","",IF(AND(BB_帯幅!B240&gt;BB_帯幅!C240,BB_帯幅!C240&gt;BB_帯幅!D240),"拡大↑","縮小↓"))</f>
        <v>拡大↑</v>
      </c>
      <c r="P240" s="497" t="str">
        <f t="shared" si="35"/>
        <v>↑+2σ突破</v>
      </c>
      <c r="Q240" s="500">
        <f>IF($D240="","",IFERROR(100-100/(1+SUMPRODUCT((終値!E240:R240&gt;終値!F240:S240)*(終値!E240:R240-終値!F240:S240))/SUMPRODUCT((終値!E240:R240&lt;終値!F240:S240)*(終値!F240:S240-終値!E240:R240))),100))</f>
        <v>67.194570135746602</v>
      </c>
      <c r="R240" s="500">
        <f>IF($D240="","",IFERROR(100-100/(1+SUMPRODUCT((((高値!E240:R240+安値!E240:R240+終値!E240:R240)/3)&gt;((高値!F240:S240+安値!F240:S240+終値!F240:S240)/3))*((高値!E240:R240+安値!E240:R240+終値!E240:R240)/3)*出来高!E240:R240)/SUMPRODUCT((((高値!E240:R240+安値!E240:R240+終値!E240:R240)/3)&lt;((高値!F240:S240+安値!F240:S240+終値!F240:S240)/3))*((高値!E240:R240+安値!E240:R240+終値!E240:R240)/3)*出来高!E240:R240)),50))</f>
        <v>70.687011517028026</v>
      </c>
      <c r="S240" s="497" t="str">
        <f>IF($D240="","",IF(AND(終値!E240&lt;終値!O240,$Q240&gt;(IFERROR(100-100/(1+SUMPRODUCT((終値!O240:AB240&gt;終値!P240:AC240)*(終値!O240:AB240-終値!P240:AC240))/SUMPRODUCT((終値!O240:AB240&lt;終値!P240:AC240)*(終値!P240:AC240-終値!O240:AB240))),100))),"強気div▲",IF(AND(終値!E240&gt;終値!O240,$Q240&lt;(IFERROR(100-100/(1+SUMPRODUCT((終値!O240:AB240&gt;終値!P240:AC240)*(終値!O240:AB240-終値!P240:AC240))/SUMPRODUCT((終値!O240:AB240&lt;終値!P240:AC240)*(終値!P240:AC240-終値!O240:AB240))),100))),"弱気div▼","－")))</f>
        <v>－</v>
      </c>
      <c r="T240" s="497" t="str">
        <f t="shared" si="36"/>
        <v>上walk▲</v>
      </c>
      <c r="U240" s="497" t="str">
        <f>IF(終値!A240="","",BB_スイング!BT240)</f>
        <v>二番底W▲</v>
      </c>
      <c r="V240" s="505">
        <f>IF($D240="","",IFERROR(出来高!E240/AVERAGE(出来高!E240:I240),""))</f>
        <v>0.50177176085771402</v>
      </c>
      <c r="W240" s="506" t="str">
        <f>IF($D240="","",IF(AND($D240&gt;$G240,$O240="拡大↑",OR($N240="スクイーズ★",$N240="収縮")),"◎スクイーズブレイク買",IF(AND($D240&gt;=$H240,$R240&gt;=BB設定!$B$10),"○順張り継続(walk)",IF(AND($S240="強気div▲",$D240&gt;$I240,LEFT($U240,4)&lt;&gt;"二番天井"),"○反発(ダイバ)買",IF($U240="二番底W▲","△二番底買(確)",IF($U240="二番底W形成","△二番底形成",IF(LEFT($U240,4)="二番天井","▼二番天井警戒",IF($D240&lt;$J240,"▼-2σ割れ危険",IF(AND($D240&gt;$E240,$K240&lt;0.6,$R240&gt;=50),"・押し目注目",IF($N240="スクイーズ★","☆スクイーズ監視","様子見"))))))))))</f>
        <v>△二番底買(確)</v>
      </c>
      <c r="X240" s="501">
        <f t="shared" si="42"/>
        <v>55</v>
      </c>
      <c r="Y240" s="498">
        <f t="shared" si="37"/>
        <v>4215</v>
      </c>
      <c r="Z240" s="498">
        <f t="shared" si="38"/>
        <v>3850.861726032962</v>
      </c>
      <c r="AA240" s="498">
        <f t="shared" si="39"/>
        <v>3527.75</v>
      </c>
      <c r="AB240" s="498">
        <f t="shared" si="43"/>
        <v>4497.0851780988869</v>
      </c>
      <c r="AC240" s="504">
        <f t="shared" si="40"/>
        <v>0.41</v>
      </c>
      <c r="AD240" s="498">
        <f>IF($D240="","",MIN(終値!E240:I240))</f>
        <v>3320</v>
      </c>
      <c r="AE240" s="500">
        <f t="shared" si="41"/>
        <v>55.0976</v>
      </c>
    </row>
    <row r="241" spans="1:31">
      <c r="A241" s="497" t="str">
        <f>IF(終値!A241="","",HYPERLINK("https://kabutan.jp/stock/?code="&amp;終値!A241,"📈"))</f>
        <v>📈</v>
      </c>
      <c r="B241" s="497" t="str">
        <f>IF(終値!A241="","",終値!A241)</f>
        <v>7972</v>
      </c>
      <c r="C241" s="496" t="str">
        <f>IF(終値!A241="","",終値!B241)</f>
        <v>イトーキ</v>
      </c>
      <c r="D241" s="498">
        <f>IF(終値!A241="","",終値!E241)</f>
        <v>2923</v>
      </c>
      <c r="E241" s="498">
        <f>IF($D241="","",AVERAGE(終値!E241:X241))</f>
        <v>2860.95</v>
      </c>
      <c r="F241" s="499">
        <f>IF($D241="","",STDEVP(終値!E241:X241))</f>
        <v>55.114857343551201</v>
      </c>
      <c r="G241" s="498">
        <f>IF($D241="","",$E241+BB設定!$B$4*$F241)</f>
        <v>2971.1797146871022</v>
      </c>
      <c r="H241" s="498">
        <f>IF($D241="","",$E241+BB設定!$B$5*$F241)</f>
        <v>2916.064857343551</v>
      </c>
      <c r="I241" s="498">
        <f>IF($D241="","",$E241-BB設定!$B$5*$F241)</f>
        <v>2805.8351426564486</v>
      </c>
      <c r="J241" s="498">
        <f>IF($D241="","",$E241-BB設定!$B$4*$F241)</f>
        <v>2750.7202853128974</v>
      </c>
      <c r="K241" s="503">
        <f t="shared" si="33"/>
        <v>0.78145768215102007</v>
      </c>
      <c r="L241" s="502">
        <f t="shared" si="34"/>
        <v>7.7058120335624452</v>
      </c>
      <c r="M241" s="502">
        <f>IF($D241="","",IFERROR(MIN(BB_帯幅!B241:AP241)*100,""))</f>
        <v>7.2595330683371637</v>
      </c>
      <c r="N241" s="497" t="str">
        <f>IF($L241="","",IF($L241&lt;=$M241*BB設定!$B$7,"スクイーズ★",IF($L241&lt;=$M241*1.3,"収縮","－")))</f>
        <v>スクイーズ★</v>
      </c>
      <c r="O241" s="497" t="str">
        <f>IF($D241="","",IF(AND(BB_帯幅!B241&gt;BB_帯幅!C241,BB_帯幅!C241&gt;BB_帯幅!D241),"拡大↑","縮小↓"))</f>
        <v>拡大↑</v>
      </c>
      <c r="P241" s="497" t="str">
        <f t="shared" si="35"/>
        <v>+1σ上</v>
      </c>
      <c r="Q241" s="500">
        <f>IF($D241="","",IFERROR(100-100/(1+SUMPRODUCT((終値!E241:R241&gt;終値!F241:S241)*(終値!E241:R241-終値!F241:S241))/SUMPRODUCT((終値!E241:R241&lt;終値!F241:S241)*(終値!F241:S241-終値!E241:R241))),100))</f>
        <v>61.641221374045806</v>
      </c>
      <c r="R241" s="500">
        <f>IF($D241="","",IFERROR(100-100/(1+SUMPRODUCT((((高値!E241:R241+安値!E241:R241+終値!E241:R241)/3)&gt;((高値!F241:S241+安値!F241:S241+終値!F241:S241)/3))*((高値!E241:R241+安値!E241:R241+終値!E241:R241)/3)*出来高!E241:R241)/SUMPRODUCT((((高値!E241:R241+安値!E241:R241+終値!E241:R241)/3)&lt;((高値!F241:S241+安値!F241:S241+終値!F241:S241)/3))*((高値!E241:R241+安値!E241:R241+終値!E241:R241)/3)*出来高!E241:R241)),50))</f>
        <v>53.749748047418493</v>
      </c>
      <c r="S241" s="497" t="str">
        <f>IF($D241="","",IF(AND(終値!E241&lt;終値!O241,$Q241&gt;(IFERROR(100-100/(1+SUMPRODUCT((終値!O241:AB241&gt;終値!P241:AC241)*(終値!O241:AB241-終値!P241:AC241))/SUMPRODUCT((終値!O241:AB241&lt;終値!P241:AC241)*(終値!P241:AC241-終値!O241:AB241))),100))),"強気div▲",IF(AND(終値!E241&gt;終値!O241,$Q241&lt;(IFERROR(100-100/(1+SUMPRODUCT((終値!O241:AB241&gt;終値!P241:AC241)*(終値!O241:AB241-終値!P241:AC241))/SUMPRODUCT((終値!O241:AB241&lt;終値!P241:AC241)*(終値!P241:AC241-終値!O241:AB241))),100))),"弱気div▼","－")))</f>
        <v>弱気div▼</v>
      </c>
      <c r="T241" s="497" t="str">
        <f t="shared" si="36"/>
        <v>上walk▲</v>
      </c>
      <c r="U241" s="497" t="str">
        <f>IF(終値!A241="","",BB_スイング!BT241)</f>
        <v>二番天井M形成</v>
      </c>
      <c r="V241" s="505">
        <f>IF($D241="","",IFERROR(出来高!E241/AVERAGE(出来高!E241:I241),""))</f>
        <v>1.0338201383551116</v>
      </c>
      <c r="W241" s="506" t="str">
        <f>IF($D241="","",IF(AND($D241&gt;$G241,$O241="拡大↑",OR($N241="スクイーズ★",$N241="収縮")),"◎スクイーズブレイク買",IF(AND($D241&gt;=$H241,$R241&gt;=BB設定!$B$10),"○順張り継続(walk)",IF(AND($S241="強気div▲",$D241&gt;$I241,LEFT($U241,4)&lt;&gt;"二番天井"),"○反発(ダイバ)買",IF($U241="二番底W▲","△二番底買(確)",IF($U241="二番底W形成","△二番底形成",IF(LEFT($U241,4)="二番天井","▼二番天井警戒",IF($D241&lt;$J241,"▼-2σ割れ危険",IF(AND($D241&gt;$E241,$K241&lt;0.6,$R241&gt;=50),"・押し目注目",IF($N241="スクイーズ★","☆スクイーズ監視","様子見"))))))))))</f>
        <v>▼二番天井警戒</v>
      </c>
      <c r="X241" s="501">
        <f t="shared" si="42"/>
        <v>47</v>
      </c>
      <c r="Y241" s="498">
        <f t="shared" si="37"/>
        <v>2923</v>
      </c>
      <c r="Z241" s="498">
        <f t="shared" si="38"/>
        <v>2916.064857343551</v>
      </c>
      <c r="AA241" s="498">
        <f t="shared" si="39"/>
        <v>2860.95</v>
      </c>
      <c r="AB241" s="498">
        <f t="shared" si="43"/>
        <v>2971.1797146871022</v>
      </c>
      <c r="AC241" s="504">
        <f t="shared" si="40"/>
        <v>0.78</v>
      </c>
      <c r="AD241" s="498">
        <f>IF($D241="","",MIN(終値!E241:I241))</f>
        <v>2883</v>
      </c>
      <c r="AE241" s="500">
        <f t="shared" si="41"/>
        <v>47.097589999999997</v>
      </c>
    </row>
    <row r="242" spans="1:31">
      <c r="A242" s="497" t="str">
        <f>IF(終値!A242="","",HYPERLINK("https://kabutan.jp/stock/?code="&amp;終値!A242,"📈"))</f>
        <v>📈</v>
      </c>
      <c r="B242" s="497" t="str">
        <f>IF(終値!A242="","",終値!A242)</f>
        <v>6521</v>
      </c>
      <c r="C242" s="496" t="str">
        <f>IF(終値!A242="","",終値!B242)</f>
        <v>オキサイド</v>
      </c>
      <c r="D242" s="498">
        <f>IF(終値!A242="","",終値!E242)</f>
        <v>3210</v>
      </c>
      <c r="E242" s="498">
        <f>IF($D242="","",AVERAGE(終値!E242:X242))</f>
        <v>3399.55</v>
      </c>
      <c r="F242" s="499">
        <f>IF($D242="","",STDEVP(終値!E242:X242))</f>
        <v>467.00411936084674</v>
      </c>
      <c r="G242" s="498">
        <f>IF($D242="","",$E242+BB設定!$B$4*$F242)</f>
        <v>4333.5582387216937</v>
      </c>
      <c r="H242" s="498">
        <f>IF($D242="","",$E242+BB設定!$B$5*$F242)</f>
        <v>3866.5541193608469</v>
      </c>
      <c r="I242" s="498">
        <f>IF($D242="","",$E242-BB設定!$B$5*$F242)</f>
        <v>2932.5458806391534</v>
      </c>
      <c r="J242" s="498">
        <f>IF($D242="","",$E242-BB設定!$B$4*$F242)</f>
        <v>2465.5417612783067</v>
      </c>
      <c r="K242" s="503">
        <f t="shared" si="33"/>
        <v>0.39852873232712438</v>
      </c>
      <c r="L242" s="502">
        <f t="shared" si="34"/>
        <v>54.948933754272979</v>
      </c>
      <c r="M242" s="502">
        <f>IF($D242="","",IFERROR(MIN(BB_帯幅!B242:AP242)*100,""))</f>
        <v>19.775573960314919</v>
      </c>
      <c r="N242" s="497" t="str">
        <f>IF($L242="","",IF($L242&lt;=$M242*BB設定!$B$7,"スクイーズ★",IF($L242&lt;=$M242*1.3,"収縮","－")))</f>
        <v>－</v>
      </c>
      <c r="O242" s="497" t="str">
        <f>IF($D242="","",IF(AND(BB_帯幅!B242&gt;BB_帯幅!C242,BB_帯幅!C242&gt;BB_帯幅!D242),"拡大↑","縮小↓"))</f>
        <v>縮小↓</v>
      </c>
      <c r="P242" s="497" t="str">
        <f t="shared" si="35"/>
        <v>バンド内</v>
      </c>
      <c r="Q242" s="500">
        <f>IF($D242="","",IFERROR(100-100/(1+SUMPRODUCT((終値!E242:R242&gt;終値!F242:S242)*(終値!E242:R242-終値!F242:S242))/SUMPRODUCT((終値!E242:R242&lt;終値!F242:S242)*(終値!F242:S242-終値!E242:R242))),100))</f>
        <v>37.976782752902153</v>
      </c>
      <c r="R242" s="500">
        <f>IF($D242="","",IFERROR(100-100/(1+SUMPRODUCT((((高値!E242:R242+安値!E242:R242+終値!E242:R242)/3)&gt;((高値!F242:S242+安値!F242:S242+終値!F242:S242)/3))*((高値!E242:R242+安値!E242:R242+終値!E242:R242)/3)*出来高!E242:R242)/SUMPRODUCT((((高値!E242:R242+安値!E242:R242+終値!E242:R242)/3)&lt;((高値!F242:S242+安値!F242:S242+終値!F242:S242)/3))*((高値!E242:R242+安値!E242:R242+終値!E242:R242)/3)*出来高!E242:R242)),50))</f>
        <v>28.535046382428632</v>
      </c>
      <c r="S242" s="497" t="str">
        <f>IF($D242="","",IF(AND(終値!E242&lt;終値!O242,$Q242&gt;(IFERROR(100-100/(1+SUMPRODUCT((終値!O242:AB242&gt;終値!P242:AC242)*(終値!O242:AB242-終値!P242:AC242))/SUMPRODUCT((終値!O242:AB242&lt;終値!P242:AC242)*(終値!P242:AC242-終値!O242:AB242))),100))),"強気div▲",IF(AND(終値!E242&gt;終値!O242,$Q242&lt;(IFERROR(100-100/(1+SUMPRODUCT((終値!O242:AB242&gt;終値!P242:AC242)*(終値!O242:AB242-終値!P242:AC242))/SUMPRODUCT((終値!O242:AB242&lt;終値!P242:AC242)*(終値!P242:AC242-終値!O242:AB242))),100))),"弱気div▼","－")))</f>
        <v>強気div▲</v>
      </c>
      <c r="T242" s="497" t="str">
        <f t="shared" si="36"/>
        <v>－</v>
      </c>
      <c r="U242" s="497" t="str">
        <f>IF(終値!A242="","",BB_スイング!BT242)</f>
        <v>－</v>
      </c>
      <c r="V242" s="505">
        <f>IF($D242="","",IFERROR(出来高!E242/AVERAGE(出来高!E242:I242),""))</f>
        <v>0.75437665782493368</v>
      </c>
      <c r="W242" s="506" t="str">
        <f>IF($D242="","",IF(AND($D242&gt;$G242,$O242="拡大↑",OR($N242="スクイーズ★",$N242="収縮")),"◎スクイーズブレイク買",IF(AND($D242&gt;=$H242,$R242&gt;=BB設定!$B$10),"○順張り継続(walk)",IF(AND($S242="強気div▲",$D242&gt;$I242,LEFT($U242,4)&lt;&gt;"二番天井"),"○反発(ダイバ)買",IF($U242="二番底W▲","△二番底買(確)",IF($U242="二番底W形成","△二番底形成",IF(LEFT($U242,4)="二番天井","▼二番天井警戒",IF($D242&lt;$J242,"▼-2σ割れ危険",IF(AND($D242&gt;$E242,$K242&lt;0.6,$R242&gt;=50),"・押し目注目",IF($N242="スクイーズ★","☆スクイーズ監視","様子見"))))))))))</f>
        <v>○反発(ダイバ)買</v>
      </c>
      <c r="X242" s="501">
        <f t="shared" si="42"/>
        <v>5</v>
      </c>
      <c r="Y242" s="498">
        <f t="shared" si="37"/>
        <v>3210</v>
      </c>
      <c r="Z242" s="498">
        <f t="shared" si="38"/>
        <v>3866.5541193608469</v>
      </c>
      <c r="AA242" s="498">
        <f t="shared" si="39"/>
        <v>2903</v>
      </c>
      <c r="AB242" s="498">
        <f t="shared" si="43"/>
        <v>4333.5582387216937</v>
      </c>
      <c r="AC242" s="504">
        <f t="shared" si="40"/>
        <v>3.66</v>
      </c>
      <c r="AD242" s="498">
        <f>IF($D242="","",MIN(終値!E242:I242))</f>
        <v>2903</v>
      </c>
      <c r="AE242" s="500">
        <f t="shared" si="41"/>
        <v>5.0975799999999998</v>
      </c>
    </row>
    <row r="243" spans="1:31">
      <c r="A243" s="497" t="str">
        <f>IF(終値!A243="","",HYPERLINK("https://kabutan.jp/stock/?code="&amp;終値!A243,"📈"))</f>
        <v>📈</v>
      </c>
      <c r="B243" s="497" t="str">
        <f>IF(終値!A243="","",終値!A243)</f>
        <v>9165</v>
      </c>
      <c r="C243" s="496" t="str">
        <f>IF(終値!A243="","",終値!B243)</f>
        <v>クオルテック</v>
      </c>
      <c r="D243" s="498">
        <f>IF(終値!A243="","",終値!E243)</f>
        <v>1770</v>
      </c>
      <c r="E243" s="498">
        <f>IF($D243="","",AVERAGE(終値!E243:X243))</f>
        <v>1728.55</v>
      </c>
      <c r="F243" s="499">
        <f>IF($D243="","",STDEVP(終値!E243:X243))</f>
        <v>24.264119600760299</v>
      </c>
      <c r="G243" s="498">
        <f>IF($D243="","",$E243+BB設定!$B$4*$F243)</f>
        <v>1777.0782392015205</v>
      </c>
      <c r="H243" s="498">
        <f>IF($D243="","",$E243+BB設定!$B$5*$F243)</f>
        <v>1752.8141196007603</v>
      </c>
      <c r="I243" s="498">
        <f>IF($D243="","",$E243-BB設定!$B$5*$F243)</f>
        <v>1704.2858803992397</v>
      </c>
      <c r="J243" s="498">
        <f>IF($D243="","",$E243-BB設定!$B$4*$F243)</f>
        <v>1680.0217607984794</v>
      </c>
      <c r="K243" s="503">
        <f t="shared" si="33"/>
        <v>0.92707092490902954</v>
      </c>
      <c r="L243" s="502">
        <f t="shared" si="34"/>
        <v>5.6149071998519675</v>
      </c>
      <c r="M243" s="502">
        <f>IF($D243="","",IFERROR(MIN(BB_帯幅!B243:AP243)*100,""))</f>
        <v>4.7519679028244219</v>
      </c>
      <c r="N243" s="497" t="str">
        <f>IF($L243="","",IF($L243&lt;=$M243*BB設定!$B$7,"スクイーズ★",IF($L243&lt;=$M243*1.3,"収縮","－")))</f>
        <v>収縮</v>
      </c>
      <c r="O243" s="497" t="str">
        <f>IF($D243="","",IF(AND(BB_帯幅!B243&gt;BB_帯幅!C243,BB_帯幅!C243&gt;BB_帯幅!D243),"拡大↑","縮小↓"))</f>
        <v>拡大↑</v>
      </c>
      <c r="P243" s="497" t="str">
        <f t="shared" si="35"/>
        <v>+1σ上</v>
      </c>
      <c r="Q243" s="500">
        <f>IF($D243="","",IFERROR(100-100/(1+SUMPRODUCT((終値!E243:R243&gt;終値!F243:S243)*(終値!E243:R243-終値!F243:S243))/SUMPRODUCT((終値!E243:R243&lt;終値!F243:S243)*(終値!F243:S243-終値!E243:R243))),100))</f>
        <v>62.015503875968996</v>
      </c>
      <c r="R243" s="500">
        <f>IF($D243="","",IFERROR(100-100/(1+SUMPRODUCT((((高値!E243:R243+安値!E243:R243+終値!E243:R243)/3)&gt;((高値!F243:S243+安値!F243:S243+終値!F243:S243)/3))*((高値!E243:R243+安値!E243:R243+終値!E243:R243)/3)*出来高!E243:R243)/SUMPRODUCT((((高値!E243:R243+安値!E243:R243+終値!E243:R243)/3)&lt;((高値!F243:S243+安値!F243:S243+終値!F243:S243)/3))*((高値!E243:R243+安値!E243:R243+終値!E243:R243)/3)*出来高!E243:R243)),50))</f>
        <v>49.187247178633115</v>
      </c>
      <c r="S243" s="497" t="str">
        <f>IF($D243="","",IF(AND(終値!E243&lt;終値!O243,$Q243&gt;(IFERROR(100-100/(1+SUMPRODUCT((終値!O243:AB243&gt;終値!P243:AC243)*(終値!O243:AB243-終値!P243:AC243))/SUMPRODUCT((終値!O243:AB243&lt;終値!P243:AC243)*(終値!P243:AC243-終値!O243:AB243))),100))),"強気div▲",IF(AND(終値!E243&gt;終値!O243,$Q243&lt;(IFERROR(100-100/(1+SUMPRODUCT((終値!O243:AB243&gt;終値!P243:AC243)*(終値!O243:AB243-終値!P243:AC243))/SUMPRODUCT((終値!O243:AB243&lt;終値!P243:AC243)*(終値!P243:AC243-終値!O243:AB243))),100))),"弱気div▼","－")))</f>
        <v>－</v>
      </c>
      <c r="T243" s="497" t="str">
        <f t="shared" si="36"/>
        <v>上walk▲</v>
      </c>
      <c r="U243" s="497" t="str">
        <f>IF(終値!A243="","",BB_スイング!BT243)</f>
        <v>二番底W▲</v>
      </c>
      <c r="V243" s="505">
        <f>IF($D243="","",IFERROR(出来高!E243/AVERAGE(出来高!E243:I243),""))</f>
        <v>0.88541666666666663</v>
      </c>
      <c r="W243" s="506" t="str">
        <f>IF($D243="","",IF(AND($D243&gt;$G243,$O243="拡大↑",OR($N243="スクイーズ★",$N243="収縮")),"◎スクイーズブレイク買",IF(AND($D243&gt;=$H243,$R243&gt;=BB設定!$B$10),"○順張り継続(walk)",IF(AND($S243="強気div▲",$D243&gt;$I243,LEFT($U243,4)&lt;&gt;"二番天井"),"○反発(ダイバ)買",IF($U243="二番底W▲","△二番底買(確)",IF($U243="二番底W形成","△二番底形成",IF(LEFT($U243,4)="二番天井","▼二番天井警戒",IF($D243&lt;$J243,"▼-2σ割れ危険",IF(AND($D243&gt;$E243,$K243&lt;0.6,$R243&gt;=50),"・押し目注目",IF($N243="スクイーズ★","☆スクイーズ監視","様子見"))))))))))</f>
        <v>△二番底買(確)</v>
      </c>
      <c r="X243" s="501">
        <f t="shared" si="42"/>
        <v>47</v>
      </c>
      <c r="Y243" s="498">
        <f t="shared" si="37"/>
        <v>1770</v>
      </c>
      <c r="Z243" s="498">
        <f t="shared" si="38"/>
        <v>1752.8141196007603</v>
      </c>
      <c r="AA243" s="498">
        <f t="shared" si="39"/>
        <v>1728.55</v>
      </c>
      <c r="AB243" s="498">
        <f t="shared" si="43"/>
        <v>1777.0782392015205</v>
      </c>
      <c r="AC243" s="504">
        <f t="shared" si="40"/>
        <v>0.17</v>
      </c>
      <c r="AD243" s="498">
        <f>IF($D243="","",MIN(終値!E243:I243))</f>
        <v>1707</v>
      </c>
      <c r="AE243" s="500">
        <f t="shared" si="41"/>
        <v>47.097569999999997</v>
      </c>
    </row>
    <row r="244" spans="1:31">
      <c r="A244" s="497" t="str">
        <f>IF(終値!A244="","",HYPERLINK("https://kabutan.jp/stock/?code="&amp;終値!A244,"📈"))</f>
        <v>📈</v>
      </c>
      <c r="B244" s="497" t="str">
        <f>IF(終値!A244="","",終値!A244)</f>
        <v>6902</v>
      </c>
      <c r="C244" s="496" t="str">
        <f>IF(終値!A244="","",終値!B244)</f>
        <v>デンソー</v>
      </c>
      <c r="D244" s="498">
        <f>IF(終値!A244="","",終値!E244)</f>
        <v>1925</v>
      </c>
      <c r="E244" s="498">
        <f>IF($D244="","",AVERAGE(終値!E244:X244))</f>
        <v>1987.2249999999999</v>
      </c>
      <c r="F244" s="499">
        <f>IF($D244="","",STDEVP(終値!E244:X244))</f>
        <v>84.338821873440949</v>
      </c>
      <c r="G244" s="498">
        <f>IF($D244="","",$E244+BB設定!$B$4*$F244)</f>
        <v>2155.9026437468819</v>
      </c>
      <c r="H244" s="498">
        <f>IF($D244="","",$E244+BB設定!$B$5*$F244)</f>
        <v>2071.5638218734407</v>
      </c>
      <c r="I244" s="498">
        <f>IF($D244="","",$E244-BB設定!$B$5*$F244)</f>
        <v>1902.8861781265589</v>
      </c>
      <c r="J244" s="498">
        <f>IF($D244="","",$E244-BB設定!$B$4*$F244)</f>
        <v>1818.5473562531181</v>
      </c>
      <c r="K244" s="503">
        <f t="shared" si="33"/>
        <v>0.31555054179742098</v>
      </c>
      <c r="L244" s="502">
        <f t="shared" si="34"/>
        <v>16.976199851237975</v>
      </c>
      <c r="M244" s="502">
        <f>IF($D244="","",IFERROR(MIN(BB_帯幅!B244:AP244)*100,""))</f>
        <v>5.0440302738657525</v>
      </c>
      <c r="N244" s="497" t="str">
        <f>IF($L244="","",IF($L244&lt;=$M244*BB設定!$B$7,"スクイーズ★",IF($L244&lt;=$M244*1.3,"収縮","－")))</f>
        <v>－</v>
      </c>
      <c r="O244" s="497" t="str">
        <f>IF($D244="","",IF(AND(BB_帯幅!B244&gt;BB_帯幅!C244,BB_帯幅!C244&gt;BB_帯幅!D244),"拡大↑","縮小↓"))</f>
        <v>拡大↑</v>
      </c>
      <c r="P244" s="497" t="str">
        <f t="shared" si="35"/>
        <v>バンド内</v>
      </c>
      <c r="Q244" s="500">
        <f>IF($D244="","",IFERROR(100-100/(1+SUMPRODUCT((終値!E244:R244&gt;終値!F244:S244)*(終値!E244:R244-終値!F244:S244))/SUMPRODUCT((終値!E244:R244&lt;終値!F244:S244)*(終値!F244:S244-終値!E244:R244))),100))</f>
        <v>46.088303640588698</v>
      </c>
      <c r="R244" s="500">
        <f>IF($D244="","",IFERROR(100-100/(1+SUMPRODUCT((((高値!E244:R244+安値!E244:R244+終値!E244:R244)/3)&gt;((高値!F244:S244+安値!F244:S244+終値!F244:S244)/3))*((高値!E244:R244+安値!E244:R244+終値!E244:R244)/3)*出来高!E244:R244)/SUMPRODUCT((((高値!E244:R244+安値!E244:R244+終値!E244:R244)/3)&lt;((高値!F244:S244+安値!F244:S244+終値!F244:S244)/3))*((高値!E244:R244+安値!E244:R244+終値!E244:R244)/3)*出来高!E244:R244)),50))</f>
        <v>50.097605504302059</v>
      </c>
      <c r="S244" s="497" t="str">
        <f>IF($D244="","",IF(AND(終値!E244&lt;終値!O244,$Q244&gt;(IFERROR(100-100/(1+SUMPRODUCT((終値!O244:AB244&gt;終値!P244:AC244)*(終値!O244:AB244-終値!P244:AC244))/SUMPRODUCT((終値!O244:AB244&lt;終値!P244:AC244)*(終値!P244:AC244-終値!O244:AB244))),100))),"強気div▲",IF(AND(終値!E244&gt;終値!O244,$Q244&lt;(IFERROR(100-100/(1+SUMPRODUCT((終値!O244:AB244&gt;終値!P244:AC244)*(終値!O244:AB244-終値!P244:AC244))/SUMPRODUCT((終値!O244:AB244&lt;終値!P244:AC244)*(終値!P244:AC244-終値!O244:AB244))),100))),"弱気div▼","－")))</f>
        <v>－</v>
      </c>
      <c r="T244" s="497" t="str">
        <f t="shared" si="36"/>
        <v>－</v>
      </c>
      <c r="U244" s="497" t="str">
        <f>IF(終値!A244="","",BB_スイング!BT244)</f>
        <v>二番底W形成</v>
      </c>
      <c r="V244" s="505">
        <f>IF($D244="","",IFERROR(出来高!E244/AVERAGE(出来高!E244:I244),""))</f>
        <v>0.54152314416703506</v>
      </c>
      <c r="W244" s="506" t="str">
        <f>IF($D244="","",IF(AND($D244&gt;$G244,$O244="拡大↑",OR($N244="スクイーズ★",$N244="収縮")),"◎スクイーズブレイク買",IF(AND($D244&gt;=$H244,$R244&gt;=BB設定!$B$10),"○順張り継続(walk)",IF(AND($S244="強気div▲",$D244&gt;$I244,LEFT($U244,4)&lt;&gt;"二番天井"),"○反発(ダイバ)買",IF($U244="二番底W▲","△二番底買(確)",IF($U244="二番底W形成","△二番底形成",IF(LEFT($U244,4)="二番天井","▼二番天井警戒",IF($D244&lt;$J244,"▼-2σ割れ危険",IF(AND($D244&gt;$E244,$K244&lt;0.6,$R244&gt;=50),"・押し目注目",IF($N244="スクイーズ★","☆スクイーズ監視","様子見"))))))))))</f>
        <v>△二番底形成</v>
      </c>
      <c r="X244" s="501">
        <f t="shared" si="42"/>
        <v>10</v>
      </c>
      <c r="Y244" s="498">
        <f t="shared" si="37"/>
        <v>1925</v>
      </c>
      <c r="Z244" s="498">
        <f t="shared" si="38"/>
        <v>2071.5638218734407</v>
      </c>
      <c r="AA244" s="498">
        <f t="shared" si="39"/>
        <v>1890.5</v>
      </c>
      <c r="AB244" s="498">
        <f t="shared" si="43"/>
        <v>2155.9026437468819</v>
      </c>
      <c r="AC244" s="504">
        <f t="shared" si="40"/>
        <v>6.69</v>
      </c>
      <c r="AD244" s="498">
        <f>IF($D244="","",MIN(終値!E244:I244))</f>
        <v>1890.5</v>
      </c>
      <c r="AE244" s="500">
        <f t="shared" si="41"/>
        <v>10.09756</v>
      </c>
    </row>
    <row r="245" spans="1:31" ht="24">
      <c r="A245" s="497" t="str">
        <f>IF(終値!A245="","",HYPERLINK("https://kabutan.jp/stock/?code="&amp;終値!A245,"📈"))</f>
        <v>📈</v>
      </c>
      <c r="B245" s="497" t="str">
        <f>IF(終値!A245="","",終値!A245)</f>
        <v>3936</v>
      </c>
      <c r="C245" s="496" t="str">
        <f>IF(終値!A245="","",終値!B245)</f>
        <v>グローバルウェイ</v>
      </c>
      <c r="D245" s="498">
        <f>IF(終値!A245="","",終値!E245)</f>
        <v>158</v>
      </c>
      <c r="E245" s="498">
        <f>IF($D245="","",AVERAGE(終値!E245:X245))</f>
        <v>157.30000000000001</v>
      </c>
      <c r="F245" s="499">
        <f>IF($D245="","",STDEVP(終値!E245:X245))</f>
        <v>4.920365840057018</v>
      </c>
      <c r="G245" s="498">
        <f>IF($D245="","",$E245+BB設定!$B$4*$F245)</f>
        <v>167.14073168011404</v>
      </c>
      <c r="H245" s="498">
        <f>IF($D245="","",$E245+BB設定!$B$5*$F245)</f>
        <v>162.22036584005704</v>
      </c>
      <c r="I245" s="498">
        <f>IF($D245="","",$E245-BB設定!$B$5*$F245)</f>
        <v>152.37963415994298</v>
      </c>
      <c r="J245" s="498">
        <f>IF($D245="","",$E245-BB設定!$B$4*$F245)</f>
        <v>147.45926831988598</v>
      </c>
      <c r="K245" s="503">
        <f t="shared" si="33"/>
        <v>0.53556646104956485</v>
      </c>
      <c r="L245" s="502">
        <f t="shared" si="34"/>
        <v>12.512055537335067</v>
      </c>
      <c r="M245" s="502">
        <f>IF($D245="","",IFERROR(MIN(BB_帯幅!B245:AP245)*100,""))</f>
        <v>12.512055537335073</v>
      </c>
      <c r="N245" s="497" t="str">
        <f>IF($L245="","",IF($L245&lt;=$M245*BB設定!$B$7,"スクイーズ★",IF($L245&lt;=$M245*1.3,"収縮","－")))</f>
        <v>スクイーズ★</v>
      </c>
      <c r="O245" s="497" t="str">
        <f>IF($D245="","",IF(AND(BB_帯幅!B245&gt;BB_帯幅!C245,BB_帯幅!C245&gt;BB_帯幅!D245),"拡大↑","縮小↓"))</f>
        <v>縮小↓</v>
      </c>
      <c r="P245" s="497" t="str">
        <f t="shared" si="35"/>
        <v>バンド内</v>
      </c>
      <c r="Q245" s="500">
        <f>IF($D245="","",IFERROR(100-100/(1+SUMPRODUCT((終値!E245:R245&gt;終値!F245:S245)*(終値!E245:R245-終値!F245:S245))/SUMPRODUCT((終値!E245:R245&lt;終値!F245:S245)*(終値!F245:S245-終値!E245:R245))),100))</f>
        <v>44.680851063829785</v>
      </c>
      <c r="R245" s="500">
        <f>IF($D245="","",IFERROR(100-100/(1+SUMPRODUCT((((高値!E245:R245+安値!E245:R245+終値!E245:R245)/3)&gt;((高値!F245:S245+安値!F245:S245+終値!F245:S245)/3))*((高値!E245:R245+安値!E245:R245+終値!E245:R245)/3)*出来高!E245:R245)/SUMPRODUCT((((高値!E245:R245+安値!E245:R245+終値!E245:R245)/3)&lt;((高値!F245:S245+安値!F245:S245+終値!F245:S245)/3))*((高値!E245:R245+安値!E245:R245+終値!E245:R245)/3)*出来高!E245:R245)),50))</f>
        <v>38.678590308775647</v>
      </c>
      <c r="S245" s="497" t="str">
        <f>IF($D245="","",IF(AND(終値!E245&lt;終値!O245,$Q245&gt;(IFERROR(100-100/(1+SUMPRODUCT((終値!O245:AB245&gt;終値!P245:AC245)*(終値!O245:AB245-終値!P245:AC245))/SUMPRODUCT((終値!O245:AB245&lt;終値!P245:AC245)*(終値!P245:AC245-終値!O245:AB245))),100))),"強気div▲",IF(AND(終値!E245&gt;終値!O245,$Q245&lt;(IFERROR(100-100/(1+SUMPRODUCT((終値!O245:AB245&gt;終値!P245:AC245)*(終値!O245:AB245-終値!P245:AC245))/SUMPRODUCT((終値!O245:AB245&lt;終値!P245:AC245)*(終値!P245:AC245-終値!O245:AB245))),100))),"弱気div▼","－")))</f>
        <v>弱気div▼</v>
      </c>
      <c r="T245" s="497" t="str">
        <f t="shared" si="36"/>
        <v>－</v>
      </c>
      <c r="U245" s="497" t="str">
        <f>IF(終値!A245="","",BB_スイング!BT245)</f>
        <v>二番底W形成</v>
      </c>
      <c r="V245" s="505">
        <f>IF($D245="","",IFERROR(出来高!E245/AVERAGE(出来高!E245:I245),""))</f>
        <v>0.5151128139633887</v>
      </c>
      <c r="W245" s="506" t="str">
        <f>IF($D245="","",IF(AND($D245&gt;$G245,$O245="拡大↑",OR($N245="スクイーズ★",$N245="収縮")),"◎スクイーズブレイク買",IF(AND($D245&gt;=$H245,$R245&gt;=BB設定!$B$10),"○順張り継続(walk)",IF(AND($S245="強気div▲",$D245&gt;$I245,LEFT($U245,4)&lt;&gt;"二番天井"),"○反発(ダイバ)買",IF($U245="二番底W▲","△二番底買(確)",IF($U245="二番底W形成","△二番底形成",IF(LEFT($U245,4)="二番天井","▼二番天井警戒",IF($D245&lt;$J245,"▼-2σ割れ危険",IF(AND($D245&gt;$E245,$K245&lt;0.6,$R245&gt;=50),"・押し目注目",IF($N245="スクイーズ★","☆スクイーズ監視","様子見"))))))))))</f>
        <v>△二番底形成</v>
      </c>
      <c r="X245" s="501">
        <f t="shared" si="42"/>
        <v>30</v>
      </c>
      <c r="Y245" s="498">
        <f t="shared" si="37"/>
        <v>158</v>
      </c>
      <c r="Z245" s="498">
        <f t="shared" si="38"/>
        <v>162.22036584005704</v>
      </c>
      <c r="AA245" s="498">
        <f t="shared" si="39"/>
        <v>157.30000000000001</v>
      </c>
      <c r="AB245" s="498">
        <f t="shared" si="43"/>
        <v>167.14073168011404</v>
      </c>
      <c r="AC245" s="504">
        <f t="shared" si="40"/>
        <v>13.06</v>
      </c>
      <c r="AD245" s="498">
        <f>IF($D245="","",MIN(終値!E245:I245))</f>
        <v>153</v>
      </c>
      <c r="AE245" s="500">
        <f t="shared" si="41"/>
        <v>30.097549999999998</v>
      </c>
    </row>
    <row r="246" spans="1:31">
      <c r="A246" s="497" t="str">
        <f>IF(終値!A246="","",HYPERLINK("https://kabutan.jp/stock/?code="&amp;終値!A246,"📈"))</f>
        <v>📈</v>
      </c>
      <c r="B246" s="497" t="str">
        <f>IF(終値!A246="","",終値!A246)</f>
        <v>6928</v>
      </c>
      <c r="C246" s="496" t="str">
        <f>IF(終値!A246="","",終値!B246)</f>
        <v>エノモト</v>
      </c>
      <c r="D246" s="498">
        <f>IF(終値!A246="","",終値!E246)</f>
        <v>2639</v>
      </c>
      <c r="E246" s="498">
        <f>IF($D246="","",AVERAGE(終値!E246:X246))</f>
        <v>2593.65</v>
      </c>
      <c r="F246" s="499">
        <f>IF($D246="","",STDEVP(終値!E246:X246))</f>
        <v>208.17235046950881</v>
      </c>
      <c r="G246" s="498">
        <f>IF($D246="","",$E246+BB設定!$B$4*$F246)</f>
        <v>3009.9947009390175</v>
      </c>
      <c r="H246" s="498">
        <f>IF($D246="","",$E246+BB設定!$B$5*$F246)</f>
        <v>2801.8223504695088</v>
      </c>
      <c r="I246" s="498">
        <f>IF($D246="","",$E246-BB設定!$B$5*$F246)</f>
        <v>2385.4776495304914</v>
      </c>
      <c r="J246" s="498">
        <f>IF($D246="","",$E246-BB設定!$B$4*$F246)</f>
        <v>2177.3052990609826</v>
      </c>
      <c r="K246" s="503">
        <f t="shared" si="33"/>
        <v>0.55446208381867024</v>
      </c>
      <c r="L246" s="502">
        <f t="shared" si="34"/>
        <v>32.104925563512225</v>
      </c>
      <c r="M246" s="502">
        <f>IF($D246="","",IFERROR(MIN(BB_帯幅!B246:AP246)*100,""))</f>
        <v>14.508966652416062</v>
      </c>
      <c r="N246" s="497" t="str">
        <f>IF($L246="","",IF($L246&lt;=$M246*BB設定!$B$7,"スクイーズ★",IF($L246&lt;=$M246*1.3,"収縮","－")))</f>
        <v>－</v>
      </c>
      <c r="O246" s="497" t="str">
        <f>IF($D246="","",IF(AND(BB_帯幅!B246&gt;BB_帯幅!C246,BB_帯幅!C246&gt;BB_帯幅!D246),"拡大↑","縮小↓"))</f>
        <v>縮小↓</v>
      </c>
      <c r="P246" s="497" t="str">
        <f t="shared" si="35"/>
        <v>バンド内</v>
      </c>
      <c r="Q246" s="500">
        <f>IF($D246="","",IFERROR(100-100/(1+SUMPRODUCT((終値!E246:R246&gt;終値!F246:S246)*(終値!E246:R246-終値!F246:S246))/SUMPRODUCT((終値!E246:R246&lt;終値!F246:S246)*(終値!F246:S246-終値!E246:R246))),100))</f>
        <v>44.26100628930817</v>
      </c>
      <c r="R246" s="500">
        <f>IF($D246="","",IFERROR(100-100/(1+SUMPRODUCT((((高値!E246:R246+安値!E246:R246+終値!E246:R246)/3)&gt;((高値!F246:S246+安値!F246:S246+終値!F246:S246)/3))*((高値!E246:R246+安値!E246:R246+終値!E246:R246)/3)*出来高!E246:R246)/SUMPRODUCT((((高値!E246:R246+安値!E246:R246+終値!E246:R246)/3)&lt;((高値!F246:S246+安値!F246:S246+終値!F246:S246)/3))*((高値!E246:R246+安値!E246:R246+終値!E246:R246)/3)*出来高!E246:R246)),50))</f>
        <v>34.463031786296199</v>
      </c>
      <c r="S246" s="497" t="str">
        <f>IF($D246="","",IF(AND(終値!E246&lt;終値!O246,$Q246&gt;(IFERROR(100-100/(1+SUMPRODUCT((終値!O246:AB246&gt;終値!P246:AC246)*(終値!O246:AB246-終値!P246:AC246))/SUMPRODUCT((終値!O246:AB246&lt;終値!P246:AC246)*(終値!P246:AC246-終値!O246:AB246))),100))),"強気div▲",IF(AND(終値!E246&gt;終値!O246,$Q246&lt;(IFERROR(100-100/(1+SUMPRODUCT((終値!O246:AB246&gt;終値!P246:AC246)*(終値!O246:AB246-終値!P246:AC246))/SUMPRODUCT((終値!O246:AB246&lt;終値!P246:AC246)*(終値!P246:AC246-終値!O246:AB246))),100))),"弱気div▼","－")))</f>
        <v>－</v>
      </c>
      <c r="T246" s="497" t="str">
        <f t="shared" si="36"/>
        <v>－</v>
      </c>
      <c r="U246" s="497" t="str">
        <f>IF(終値!A246="","",BB_スイング!BT246)</f>
        <v>－</v>
      </c>
      <c r="V246" s="505">
        <f>IF($D246="","",IFERROR(出来高!E246/AVERAGE(出来高!E246:I246),""))</f>
        <v>0.73604060913705582</v>
      </c>
      <c r="W246" s="506" t="str">
        <f>IF($D246="","",IF(AND($D246&gt;$G246,$O246="拡大↑",OR($N246="スクイーズ★",$N246="収縮")),"◎スクイーズブレイク買",IF(AND($D246&gt;=$H246,$R246&gt;=BB設定!$B$10),"○順張り継続(walk)",IF(AND($S246="強気div▲",$D246&gt;$I246,LEFT($U246,4)&lt;&gt;"二番天井"),"○反発(ダイバ)買",IF($U246="二番底W▲","△二番底買(確)",IF($U246="二番底W形成","△二番底形成",IF(LEFT($U246,4)="二番天井","▼二番天井警戒",IF($D246&lt;$J246,"▼-2σ割れ危険",IF(AND($D246&gt;$E246,$K246&lt;0.6,$R246&gt;=50),"・押し目注目",IF($N246="スクイーズ★","☆スクイーズ監視","様子見"))))))))))</f>
        <v>様子見</v>
      </c>
      <c r="X246" s="501">
        <f t="shared" si="42"/>
        <v>10</v>
      </c>
      <c r="Y246" s="498">
        <f t="shared" si="37"/>
        <v>2639</v>
      </c>
      <c r="Z246" s="498">
        <f t="shared" si="38"/>
        <v>2801.8223504695088</v>
      </c>
      <c r="AA246" s="498">
        <f t="shared" si="39"/>
        <v>2593.65</v>
      </c>
      <c r="AB246" s="498">
        <f t="shared" si="43"/>
        <v>3009.9947009390175</v>
      </c>
      <c r="AC246" s="504">
        <f t="shared" si="40"/>
        <v>8.18</v>
      </c>
      <c r="AD246" s="498">
        <f>IF($D246="","",MIN(終値!E246:I246))</f>
        <v>2361</v>
      </c>
      <c r="AE246" s="500">
        <f t="shared" si="41"/>
        <v>10.09754</v>
      </c>
    </row>
    <row r="247" spans="1:31">
      <c r="A247" s="497" t="str">
        <f>IF(終値!A247="","",HYPERLINK("https://kabutan.jp/stock/?code="&amp;終値!A247,"📈"))</f>
        <v>📈</v>
      </c>
      <c r="B247" s="497" t="str">
        <f>IF(終値!A247="","",終値!A247)</f>
        <v>5632</v>
      </c>
      <c r="C247" s="496" t="str">
        <f>IF(終値!A247="","",終値!B247)</f>
        <v>三菱製鋼</v>
      </c>
      <c r="D247" s="498">
        <f>IF(終値!A247="","",終値!E247)</f>
        <v>2307</v>
      </c>
      <c r="E247" s="498">
        <f>IF($D247="","",AVERAGE(終値!E247:X247))</f>
        <v>2158.1</v>
      </c>
      <c r="F247" s="499">
        <f>IF($D247="","",STDEVP(終値!E247:X247))</f>
        <v>54.083176681848109</v>
      </c>
      <c r="G247" s="498">
        <f>IF($D247="","",$E247+BB設定!$B$4*$F247)</f>
        <v>2266.266353363696</v>
      </c>
      <c r="H247" s="498">
        <f>IF($D247="","",$E247+BB設定!$B$5*$F247)</f>
        <v>2212.1831766818482</v>
      </c>
      <c r="I247" s="498">
        <f>IF($D247="","",$E247-BB設定!$B$5*$F247)</f>
        <v>2104.0168233181516</v>
      </c>
      <c r="J247" s="498">
        <f>IF($D247="","",$E247-BB設定!$B$4*$F247)</f>
        <v>2049.9336466363038</v>
      </c>
      <c r="K247" s="503">
        <f t="shared" si="33"/>
        <v>1.1882916700507695</v>
      </c>
      <c r="L247" s="502">
        <f t="shared" si="34"/>
        <v>10.024220690764663</v>
      </c>
      <c r="M247" s="502">
        <f>IF($D247="","",IFERROR(MIN(BB_帯幅!B247:AP247)*100,""))</f>
        <v>5.565138016686987</v>
      </c>
      <c r="N247" s="497" t="str">
        <f>IF($L247="","",IF($L247&lt;=$M247*BB設定!$B$7,"スクイーズ★",IF($L247&lt;=$M247*1.3,"収縮","－")))</f>
        <v>－</v>
      </c>
      <c r="O247" s="497" t="str">
        <f>IF($D247="","",IF(AND(BB_帯幅!B247&gt;BB_帯幅!C247,BB_帯幅!C247&gt;BB_帯幅!D247),"拡大↑","縮小↓"))</f>
        <v>拡大↑</v>
      </c>
      <c r="P247" s="497" t="str">
        <f t="shared" si="35"/>
        <v>↑+2σ突破</v>
      </c>
      <c r="Q247" s="500">
        <f>IF($D247="","",IFERROR(100-100/(1+SUMPRODUCT((終値!E247:R247&gt;終値!F247:S247)*(終値!E247:R247-終値!F247:S247))/SUMPRODUCT((終値!E247:R247&lt;終値!F247:S247)*(終値!F247:S247-終値!E247:R247))),100))</f>
        <v>68.957345971563981</v>
      </c>
      <c r="R247" s="500">
        <f>IF($D247="","",IFERROR(100-100/(1+SUMPRODUCT((((高値!E247:R247+安値!E247:R247+終値!E247:R247)/3)&gt;((高値!F247:S247+安値!F247:S247+終値!F247:S247)/3))*((高値!E247:R247+安値!E247:R247+終値!E247:R247)/3)*出来高!E247:R247)/SUMPRODUCT((((高値!E247:R247+安値!E247:R247+終値!E247:R247)/3)&lt;((高値!F247:S247+安値!F247:S247+終値!F247:S247)/3))*((高値!E247:R247+安値!E247:R247+終値!E247:R247)/3)*出来高!E247:R247)),50))</f>
        <v>61.352305726019416</v>
      </c>
      <c r="S247" s="497" t="str">
        <f>IF($D247="","",IF(AND(終値!E247&lt;終値!O247,$Q247&gt;(IFERROR(100-100/(1+SUMPRODUCT((終値!O247:AB247&gt;終値!P247:AC247)*(終値!O247:AB247-終値!P247:AC247))/SUMPRODUCT((終値!O247:AB247&lt;終値!P247:AC247)*(終値!P247:AC247-終値!O247:AB247))),100))),"強気div▲",IF(AND(終値!E247&gt;終値!O247,$Q247&lt;(IFERROR(100-100/(1+SUMPRODUCT((終値!O247:AB247&gt;終値!P247:AC247)*(終値!O247:AB247-終値!P247:AC247))/SUMPRODUCT((終値!O247:AB247&lt;終値!P247:AC247)*(終値!P247:AC247-終値!O247:AB247))),100))),"弱気div▼","－")))</f>
        <v>－</v>
      </c>
      <c r="T247" s="497" t="str">
        <f t="shared" si="36"/>
        <v>上walk▲</v>
      </c>
      <c r="U247" s="497" t="str">
        <f>IF(終値!A247="","",BB_スイング!BT247)</f>
        <v>二番底W▲</v>
      </c>
      <c r="V247" s="505">
        <f>IF($D247="","",IFERROR(出来高!E247/AVERAGE(出来高!E247:I247),""))</f>
        <v>1.3742875237492083</v>
      </c>
      <c r="W247" s="506" t="str">
        <f>IF($D247="","",IF(AND($D247&gt;$G247,$O247="拡大↑",OR($N247="スクイーズ★",$N247="収縮")),"◎スクイーズブレイク買",IF(AND($D247&gt;=$H247,$R247&gt;=BB設定!$B$10),"○順張り継続(walk)",IF(AND($S247="強気div▲",$D247&gt;$I247,LEFT($U247,4)&lt;&gt;"二番天井"),"○反発(ダイバ)買",IF($U247="二番底W▲","△二番底買(確)",IF($U247="二番底W形成","△二番底形成",IF(LEFT($U247,4)="二番天井","▼二番天井警戒",IF($D247&lt;$J247,"▼-2σ割れ危険",IF(AND($D247&gt;$E247,$K247&lt;0.6,$R247&gt;=50),"・押し目注目",IF($N247="スクイーズ★","☆スクイーズ監視","様子見"))))))))))</f>
        <v>△二番底買(確)</v>
      </c>
      <c r="X247" s="501">
        <f t="shared" si="42"/>
        <v>55</v>
      </c>
      <c r="Y247" s="498">
        <f t="shared" si="37"/>
        <v>2307</v>
      </c>
      <c r="Z247" s="498">
        <f t="shared" si="38"/>
        <v>2212.1831766818482</v>
      </c>
      <c r="AA247" s="498">
        <f t="shared" si="39"/>
        <v>2158.1</v>
      </c>
      <c r="AB247" s="498">
        <f t="shared" si="43"/>
        <v>2320.3495300455443</v>
      </c>
      <c r="AC247" s="504">
        <f t="shared" si="40"/>
        <v>0.09</v>
      </c>
      <c r="AD247" s="498">
        <f>IF($D247="","",MIN(終値!E247:I247))</f>
        <v>2168</v>
      </c>
      <c r="AE247" s="500">
        <f t="shared" si="41"/>
        <v>55.097529999999999</v>
      </c>
    </row>
    <row r="248" spans="1:31" ht="24">
      <c r="A248" s="497" t="str">
        <f>IF(終値!A248="","",HYPERLINK("https://kabutan.jp/stock/?code="&amp;終値!A248,"📈"))</f>
        <v>📈</v>
      </c>
      <c r="B248" s="497" t="str">
        <f>IF(終値!A248="","",終値!A248)</f>
        <v>6098</v>
      </c>
      <c r="C248" s="496" t="str">
        <f>IF(終値!A248="","",終値!B248)</f>
        <v>リクルートホールディングス</v>
      </c>
      <c r="D248" s="498">
        <f>IF(終値!A248="","",終値!E248)</f>
        <v>12845</v>
      </c>
      <c r="E248" s="498">
        <f>IF($D248="","",AVERAGE(終値!E248:X248))</f>
        <v>12572</v>
      </c>
      <c r="F248" s="499">
        <f>IF($D248="","",STDEVP(終値!E248:X248))</f>
        <v>254.87938323842516</v>
      </c>
      <c r="G248" s="498">
        <f>IF($D248="","",$E248+BB設定!$B$4*$F248)</f>
        <v>13081.758766476851</v>
      </c>
      <c r="H248" s="498">
        <f>IF($D248="","",$E248+BB設定!$B$5*$F248)</f>
        <v>12826.879383238425</v>
      </c>
      <c r="I248" s="498">
        <f>IF($D248="","",$E248-BB設定!$B$5*$F248)</f>
        <v>12317.120616761575</v>
      </c>
      <c r="J248" s="498">
        <f>IF($D248="","",$E248-BB設定!$B$4*$F248)</f>
        <v>12062.241233523149</v>
      </c>
      <c r="K248" s="503">
        <f t="shared" si="33"/>
        <v>0.76777371764179114</v>
      </c>
      <c r="L248" s="502">
        <f t="shared" si="34"/>
        <v>8.1094299471341191</v>
      </c>
      <c r="M248" s="502">
        <f>IF($D248="","",IFERROR(MIN(BB_帯幅!B248:AP248)*100,""))</f>
        <v>8.109429947134112</v>
      </c>
      <c r="N248" s="497" t="str">
        <f>IF($L248="","",IF($L248&lt;=$M248*BB設定!$B$7,"スクイーズ★",IF($L248&lt;=$M248*1.3,"収縮","－")))</f>
        <v>スクイーズ★</v>
      </c>
      <c r="O248" s="497" t="str">
        <f>IF($D248="","",IF(AND(BB_帯幅!B248&gt;BB_帯幅!C248,BB_帯幅!C248&gt;BB_帯幅!D248),"拡大↑","縮小↓"))</f>
        <v>縮小↓</v>
      </c>
      <c r="P248" s="497" t="str">
        <f t="shared" si="35"/>
        <v>+1σ上</v>
      </c>
      <c r="Q248" s="500">
        <f>IF($D248="","",IFERROR(100-100/(1+SUMPRODUCT((終値!E248:R248&gt;終値!F248:S248)*(終値!E248:R248-終値!F248:S248))/SUMPRODUCT((終値!E248:R248&lt;終値!F248:S248)*(終値!F248:S248-終値!E248:R248))),100))</f>
        <v>53.295128939828082</v>
      </c>
      <c r="R248" s="500">
        <f>IF($D248="","",IFERROR(100-100/(1+SUMPRODUCT((((高値!E248:R248+安値!E248:R248+終値!E248:R248)/3)&gt;((高値!F248:S248+安値!F248:S248+終値!F248:S248)/3))*((高値!E248:R248+安値!E248:R248+終値!E248:R248)/3)*出来高!E248:R248)/SUMPRODUCT((((高値!E248:R248+安値!E248:R248+終値!E248:R248)/3)&lt;((高値!F248:S248+安値!F248:S248+終値!F248:S248)/3))*((高値!E248:R248+安値!E248:R248+終値!E248:R248)/3)*出来高!E248:R248)),50))</f>
        <v>57.022510257635176</v>
      </c>
      <c r="S248" s="497" t="str">
        <f>IF($D248="","",IF(AND(終値!E248&lt;終値!O248,$Q248&gt;(IFERROR(100-100/(1+SUMPRODUCT((終値!O248:AB248&gt;終値!P248:AC248)*(終値!O248:AB248-終値!P248:AC248))/SUMPRODUCT((終値!O248:AB248&lt;終値!P248:AC248)*(終値!P248:AC248-終値!O248:AB248))),100))),"強気div▲",IF(AND(終値!E248&gt;終値!O248,$Q248&lt;(IFERROR(100-100/(1+SUMPRODUCT((終値!O248:AB248&gt;終値!P248:AC248)*(終値!O248:AB248-終値!P248:AC248))/SUMPRODUCT((終値!O248:AB248&lt;終値!P248:AC248)*(終値!P248:AC248-終値!O248:AB248))),100))),"弱気div▼","－")))</f>
        <v>弱気div▼</v>
      </c>
      <c r="T248" s="497" t="str">
        <f t="shared" si="36"/>
        <v>上walk▲</v>
      </c>
      <c r="U248" s="497" t="str">
        <f>IF(終値!A248="","",BB_スイング!BT248)</f>
        <v>二番底W形成</v>
      </c>
      <c r="V248" s="505">
        <f>IF($D248="","",IFERROR(出来高!E248/AVERAGE(出来高!E248:I248),""))</f>
        <v>0.9725084483573071</v>
      </c>
      <c r="W248" s="506" t="str">
        <f>IF($D248="","",IF(AND($D248&gt;$G248,$O248="拡大↑",OR($N248="スクイーズ★",$N248="収縮")),"◎スクイーズブレイク買",IF(AND($D248&gt;=$H248,$R248&gt;=BB設定!$B$10),"○順張り継続(walk)",IF(AND($S248="強気div▲",$D248&gt;$I248,LEFT($U248,4)&lt;&gt;"二番天井"),"○反発(ダイバ)買",IF($U248="二番底W▲","△二番底買(確)",IF($U248="二番底W形成","△二番底形成",IF(LEFT($U248,4)="二番天井","▼二番天井警戒",IF($D248&lt;$J248,"▼-2σ割れ危険",IF(AND($D248&gt;$E248,$K248&lt;0.6,$R248&gt;=50),"・押し目注目",IF($N248="スクイーズ★","☆スクイーズ監視","様子見"))))))))))</f>
        <v>△二番底形成</v>
      </c>
      <c r="X248" s="501">
        <f t="shared" si="42"/>
        <v>52</v>
      </c>
      <c r="Y248" s="498">
        <f t="shared" si="37"/>
        <v>12845</v>
      </c>
      <c r="Z248" s="498">
        <f t="shared" si="38"/>
        <v>12826.879383238425</v>
      </c>
      <c r="AA248" s="498">
        <f t="shared" si="39"/>
        <v>12572</v>
      </c>
      <c r="AB248" s="498">
        <f t="shared" si="43"/>
        <v>13081.758766476851</v>
      </c>
      <c r="AC248" s="504">
        <f t="shared" si="40"/>
        <v>0.87</v>
      </c>
      <c r="AD248" s="498">
        <f>IF($D248="","",MIN(終値!E248:I248))</f>
        <v>12385</v>
      </c>
      <c r="AE248" s="500">
        <f t="shared" si="41"/>
        <v>52.097520000000003</v>
      </c>
    </row>
    <row r="249" spans="1:31">
      <c r="A249" s="497" t="str">
        <f>IF(終値!A249="","",HYPERLINK("https://kabutan.jp/stock/?code="&amp;終値!A249,"📈"))</f>
        <v>📈</v>
      </c>
      <c r="B249" s="497" t="str">
        <f>IF(終値!A249="","",終値!A249)</f>
        <v>6361</v>
      </c>
      <c r="C249" s="496" t="str">
        <f>IF(終値!A249="","",終値!B249)</f>
        <v>荏原製作所</v>
      </c>
      <c r="D249" s="498">
        <f>IF(終値!A249="","",終値!E249)</f>
        <v>5852</v>
      </c>
      <c r="E249" s="498">
        <f>IF($D249="","",AVERAGE(終値!E249:X249))</f>
        <v>5660.95</v>
      </c>
      <c r="F249" s="499">
        <f>IF($D249="","",STDEVP(終値!E249:X249))</f>
        <v>346.54227375603108</v>
      </c>
      <c r="G249" s="498">
        <f>IF($D249="","",$E249+BB設定!$B$4*$F249)</f>
        <v>6354.0345475120621</v>
      </c>
      <c r="H249" s="498">
        <f>IF($D249="","",$E249+BB設定!$B$5*$F249)</f>
        <v>6007.492273756031</v>
      </c>
      <c r="I249" s="498">
        <f>IF($D249="","",$E249-BB設定!$B$5*$F249)</f>
        <v>5314.4077262439687</v>
      </c>
      <c r="J249" s="498">
        <f>IF($D249="","",$E249-BB設定!$B$4*$F249)</f>
        <v>4967.8654524879375</v>
      </c>
      <c r="K249" s="503">
        <f t="shared" si="33"/>
        <v>0.63782589778246013</v>
      </c>
      <c r="L249" s="502">
        <f t="shared" si="34"/>
        <v>24.48651012681837</v>
      </c>
      <c r="M249" s="502">
        <f>IF($D249="","",IFERROR(MIN(BB_帯幅!B249:AP249)*100,""))</f>
        <v>16.246290591561195</v>
      </c>
      <c r="N249" s="497" t="str">
        <f>IF($L249="","",IF($L249&lt;=$M249*BB設定!$B$7,"スクイーズ★",IF($L249&lt;=$M249*1.3,"収縮","－")))</f>
        <v>－</v>
      </c>
      <c r="O249" s="497" t="str">
        <f>IF($D249="","",IF(AND(BB_帯幅!B249&gt;BB_帯幅!C249,BB_帯幅!C249&gt;BB_帯幅!D249),"拡大↑","縮小↓"))</f>
        <v>拡大↑</v>
      </c>
      <c r="P249" s="497" t="str">
        <f t="shared" si="35"/>
        <v>バンド内</v>
      </c>
      <c r="Q249" s="500">
        <f>IF($D249="","",IFERROR(100-100/(1+SUMPRODUCT((終値!E249:R249&gt;終値!F249:S249)*(終値!E249:R249-終値!F249:S249))/SUMPRODUCT((終値!E249:R249&lt;終値!F249:S249)*(終値!F249:S249-終値!E249:R249))),100))</f>
        <v>50.364721485411138</v>
      </c>
      <c r="R249" s="500">
        <f>IF($D249="","",IFERROR(100-100/(1+SUMPRODUCT((((高値!E249:R249+安値!E249:R249+終値!E249:R249)/3)&gt;((高値!F249:S249+安値!F249:S249+終値!F249:S249)/3))*((高値!E249:R249+安値!E249:R249+終値!E249:R249)/3)*出来高!E249:R249)/SUMPRODUCT((((高値!E249:R249+安値!E249:R249+終値!E249:R249)/3)&lt;((高値!F249:S249+安値!F249:S249+終値!F249:S249)/3))*((高値!E249:R249+安値!E249:R249+終値!E249:R249)/3)*出来高!E249:R249)),50))</f>
        <v>41.34551514231481</v>
      </c>
      <c r="S249" s="497" t="str">
        <f>IF($D249="","",IF(AND(終値!E249&lt;終値!O249,$Q249&gt;(IFERROR(100-100/(1+SUMPRODUCT((終値!O249:AB249&gt;終値!P249:AC249)*(終値!O249:AB249-終値!P249:AC249))/SUMPRODUCT((終値!O249:AB249&lt;終値!P249:AC249)*(終値!P249:AC249-終値!O249:AB249))),100))),"強気div▲",IF(AND(終値!E249&gt;終値!O249,$Q249&lt;(IFERROR(100-100/(1+SUMPRODUCT((終値!O249:AB249&gt;終値!P249:AC249)*(終値!O249:AB249-終値!P249:AC249))/SUMPRODUCT((終値!O249:AB249&lt;終値!P249:AC249)*(終値!P249:AC249-終値!O249:AB249))),100))),"弱気div▼","－")))</f>
        <v>－</v>
      </c>
      <c r="T249" s="497" t="str">
        <f t="shared" si="36"/>
        <v>－</v>
      </c>
      <c r="U249" s="497" t="str">
        <f>IF(終値!A249="","",BB_スイング!BT249)</f>
        <v>－</v>
      </c>
      <c r="V249" s="505">
        <f>IF($D249="","",IFERROR(出来高!E249/AVERAGE(出来高!E249:I249),""))</f>
        <v>0.8666463865626417</v>
      </c>
      <c r="W249" s="506" t="str">
        <f>IF($D249="","",IF(AND($D249&gt;$G249,$O249="拡大↑",OR($N249="スクイーズ★",$N249="収縮")),"◎スクイーズブレイク買",IF(AND($D249&gt;=$H249,$R249&gt;=BB設定!$B$10),"○順張り継続(walk)",IF(AND($S249="強気div▲",$D249&gt;$I249,LEFT($U249,4)&lt;&gt;"二番天井"),"○反発(ダイバ)買",IF($U249="二番底W▲","△二番底買(確)",IF($U249="二番底W形成","△二番底形成",IF(LEFT($U249,4)="二番天井","▼二番天井警戒",IF($D249&lt;$J249,"▼-2σ割れ危険",IF(AND($D249&gt;$E249,$K249&lt;0.6,$R249&gt;=50),"・押し目注目",IF($N249="スクイーズ★","☆スクイーズ監視","様子見"))))))))))</f>
        <v>様子見</v>
      </c>
      <c r="X249" s="501">
        <f t="shared" si="42"/>
        <v>25</v>
      </c>
      <c r="Y249" s="498">
        <f t="shared" si="37"/>
        <v>5852</v>
      </c>
      <c r="Z249" s="498">
        <f t="shared" si="38"/>
        <v>6007.492273756031</v>
      </c>
      <c r="AA249" s="498">
        <f t="shared" si="39"/>
        <v>5660.95</v>
      </c>
      <c r="AB249" s="498">
        <f t="shared" si="43"/>
        <v>6354.0345475120621</v>
      </c>
      <c r="AC249" s="504">
        <f t="shared" si="40"/>
        <v>2.63</v>
      </c>
      <c r="AD249" s="498">
        <f>IF($D249="","",MIN(終値!E249:I249))</f>
        <v>5555</v>
      </c>
      <c r="AE249" s="500">
        <f t="shared" si="41"/>
        <v>25.09751</v>
      </c>
    </row>
    <row r="250" spans="1:31" ht="24">
      <c r="A250" s="497" t="str">
        <f>IF(終値!A250="","",HYPERLINK("https://kabutan.jp/stock/?code="&amp;終値!A250,"📈"))</f>
        <v>📈</v>
      </c>
      <c r="B250" s="497" t="str">
        <f>IF(終値!A250="","",終値!A250)</f>
        <v>155A</v>
      </c>
      <c r="C250" s="496" t="str">
        <f>IF(終値!A250="","",終値!B250)</f>
        <v>情報戦略テクノロジー</v>
      </c>
      <c r="D250" s="498">
        <f>IF(終値!A250="","",終値!E250)</f>
        <v>863</v>
      </c>
      <c r="E250" s="498">
        <f>IF($D250="","",AVERAGE(終値!E250:X250))</f>
        <v>859.75</v>
      </c>
      <c r="F250" s="499">
        <f>IF($D250="","",STDEVP(終値!E250:X250))</f>
        <v>28.423361870123667</v>
      </c>
      <c r="G250" s="498">
        <f>IF($D250="","",$E250+BB設定!$B$4*$F250)</f>
        <v>916.59672374024728</v>
      </c>
      <c r="H250" s="498">
        <f>IF($D250="","",$E250+BB設定!$B$5*$F250)</f>
        <v>888.1733618701237</v>
      </c>
      <c r="I250" s="498">
        <f>IF($D250="","",$E250-BB設定!$B$5*$F250)</f>
        <v>831.3266381298763</v>
      </c>
      <c r="J250" s="498">
        <f>IF($D250="","",$E250-BB設定!$B$4*$F250)</f>
        <v>802.90327625975272</v>
      </c>
      <c r="K250" s="503">
        <f t="shared" si="33"/>
        <v>0.52858564035150379</v>
      </c>
      <c r="L250" s="502">
        <f t="shared" si="34"/>
        <v>13.224012501366044</v>
      </c>
      <c r="M250" s="502">
        <f>IF($D250="","",IFERROR(MIN(BB_帯幅!B250:AP250)*100,""))</f>
        <v>8.9168528086292618</v>
      </c>
      <c r="N250" s="497" t="str">
        <f>IF($L250="","",IF($L250&lt;=$M250*BB設定!$B$7,"スクイーズ★",IF($L250&lt;=$M250*1.3,"収縮","－")))</f>
        <v>－</v>
      </c>
      <c r="O250" s="497" t="str">
        <f>IF($D250="","",IF(AND(BB_帯幅!B250&gt;BB_帯幅!C250,BB_帯幅!C250&gt;BB_帯幅!D250),"拡大↑","縮小↓"))</f>
        <v>縮小↓</v>
      </c>
      <c r="P250" s="497" t="str">
        <f t="shared" si="35"/>
        <v>バンド内</v>
      </c>
      <c r="Q250" s="500">
        <f>IF($D250="","",IFERROR(100-100/(1+SUMPRODUCT((終値!E250:R250&gt;終値!F250:S250)*(終値!E250:R250-終値!F250:S250))/SUMPRODUCT((終値!E250:R250&lt;終値!F250:S250)*(終値!F250:S250-終値!E250:R250))),100))</f>
        <v>43.269230769230766</v>
      </c>
      <c r="R250" s="500">
        <f>IF($D250="","",IFERROR(100-100/(1+SUMPRODUCT((((高値!E250:R250+安値!E250:R250+終値!E250:R250)/3)&gt;((高値!F250:S250+安値!F250:S250+終値!F250:S250)/3))*((高値!E250:R250+安値!E250:R250+終値!E250:R250)/3)*出来高!E250:R250)/SUMPRODUCT((((高値!E250:R250+安値!E250:R250+終値!E250:R250)/3)&lt;((高値!F250:S250+安値!F250:S250+終値!F250:S250)/3))*((高値!E250:R250+安値!E250:R250+終値!E250:R250)/3)*出来高!E250:R250)),50))</f>
        <v>39.970505873123564</v>
      </c>
      <c r="S250" s="497" t="str">
        <f>IF($D250="","",IF(AND(終値!E250&lt;終値!O250,$Q250&gt;(IFERROR(100-100/(1+SUMPRODUCT((終値!O250:AB250&gt;終値!P250:AC250)*(終値!O250:AB250-終値!P250:AC250))/SUMPRODUCT((終値!O250:AB250&lt;終値!P250:AC250)*(終値!P250:AC250-終値!O250:AB250))),100))),"強気div▲",IF(AND(終値!E250&gt;終値!O250,$Q250&lt;(IFERROR(100-100/(1+SUMPRODUCT((終値!O250:AB250&gt;終値!P250:AC250)*(終値!O250:AB250-終値!P250:AC250))/SUMPRODUCT((終値!O250:AB250&lt;終値!P250:AC250)*(終値!P250:AC250-終値!O250:AB250))),100))),"弱気div▼","－")))</f>
        <v>弱気div▼</v>
      </c>
      <c r="T250" s="497" t="str">
        <f t="shared" si="36"/>
        <v>－</v>
      </c>
      <c r="U250" s="497" t="str">
        <f>IF(終値!A250="","",BB_スイング!BT250)</f>
        <v>二番底W▲</v>
      </c>
      <c r="V250" s="505">
        <f>IF($D250="","",IFERROR(出来高!E250/AVERAGE(出来高!E250:I250),""))</f>
        <v>0.97881355932203384</v>
      </c>
      <c r="W250" s="506" t="str">
        <f>IF($D250="","",IF(AND($D250&gt;$G250,$O250="拡大↑",OR($N250="スクイーズ★",$N250="収縮")),"◎スクイーズブレイク買",IF(AND($D250&gt;=$H250,$R250&gt;=BB設定!$B$10),"○順張り継続(walk)",IF(AND($S250="強気div▲",$D250&gt;$I250,LEFT($U250,4)&lt;&gt;"二番天井"),"○反発(ダイバ)買",IF($U250="二番底W▲","△二番底買(確)",IF($U250="二番底W形成","△二番底形成",IF(LEFT($U250,4)="二番天井","▼二番天井警戒",IF($D250&lt;$J250,"▼-2σ割れ危険",IF(AND($D250&gt;$E250,$K250&lt;0.6,$R250&gt;=50),"・押し目注目",IF($N250="スクイーズ★","☆スクイーズ監視","様子見"))))))))))</f>
        <v>△二番底買(確)</v>
      </c>
      <c r="X250" s="501">
        <f t="shared" si="42"/>
        <v>10</v>
      </c>
      <c r="Y250" s="498">
        <f t="shared" si="37"/>
        <v>863</v>
      </c>
      <c r="Z250" s="498">
        <f t="shared" si="38"/>
        <v>888.1733618701237</v>
      </c>
      <c r="AA250" s="498">
        <f t="shared" si="39"/>
        <v>859.75</v>
      </c>
      <c r="AB250" s="498">
        <f t="shared" si="43"/>
        <v>916.59672374024728</v>
      </c>
      <c r="AC250" s="504">
        <f t="shared" si="40"/>
        <v>16.489999999999998</v>
      </c>
      <c r="AD250" s="498">
        <f>IF($D250="","",MIN(終値!E250:I250))</f>
        <v>831</v>
      </c>
      <c r="AE250" s="500">
        <f t="shared" si="41"/>
        <v>10.0975</v>
      </c>
    </row>
    <row r="251" spans="1:31" ht="24">
      <c r="A251" s="497" t="str">
        <f>IF(終値!A251="","",HYPERLINK("https://kabutan.jp/stock/?code="&amp;終値!A251,"📈"))</f>
        <v>📈</v>
      </c>
      <c r="B251" s="497" t="str">
        <f>IF(終値!A251="","",終値!A251)</f>
        <v>278A</v>
      </c>
      <c r="C251" s="496" t="str">
        <f>IF(終値!A251="","",終値!B251)</f>
        <v>ＴＥＲＲＡＤＲＯＮＥ</v>
      </c>
      <c r="D251" s="498">
        <f>IF(終値!A251="","",終値!E251)</f>
        <v>12910</v>
      </c>
      <c r="E251" s="498">
        <f>IF($D251="","",AVERAGE(終値!E251:X251))</f>
        <v>12266</v>
      </c>
      <c r="F251" s="499">
        <f>IF($D251="","",STDEVP(終値!E251:X251))</f>
        <v>1724.8721691766032</v>
      </c>
      <c r="G251" s="498">
        <f>IF($D251="","",$E251+BB設定!$B$4*$F251)</f>
        <v>15715.744338353206</v>
      </c>
      <c r="H251" s="498">
        <f>IF($D251="","",$E251+BB設定!$B$5*$F251)</f>
        <v>13990.872169176604</v>
      </c>
      <c r="I251" s="498">
        <f>IF($D251="","",$E251-BB設定!$B$5*$F251)</f>
        <v>10541.127830823396</v>
      </c>
      <c r="J251" s="498">
        <f>IF($D251="","",$E251-BB設定!$B$4*$F251)</f>
        <v>8816.2556616467937</v>
      </c>
      <c r="K251" s="503">
        <f t="shared" si="33"/>
        <v>0.5933402502962617</v>
      </c>
      <c r="L251" s="502">
        <f t="shared" si="34"/>
        <v>56.248888608400563</v>
      </c>
      <c r="M251" s="502">
        <f>IF($D251="","",IFERROR(MIN(BB_帯幅!B251:AP251)*100,""))</f>
        <v>24.101939617682312</v>
      </c>
      <c r="N251" s="497" t="str">
        <f>IF($L251="","",IF($L251&lt;=$M251*BB設定!$B$7,"スクイーズ★",IF($L251&lt;=$M251*1.3,"収縮","－")))</f>
        <v>－</v>
      </c>
      <c r="O251" s="497" t="str">
        <f>IF($D251="","",IF(AND(BB_帯幅!B251&gt;BB_帯幅!C251,BB_帯幅!C251&gt;BB_帯幅!D251),"拡大↑","縮小↓"))</f>
        <v>縮小↓</v>
      </c>
      <c r="P251" s="497" t="str">
        <f t="shared" si="35"/>
        <v>バンド内</v>
      </c>
      <c r="Q251" s="500">
        <f>IF($D251="","",IFERROR(100-100/(1+SUMPRODUCT((終値!E251:R251&gt;終値!F251:S251)*(終値!E251:R251-終値!F251:S251))/SUMPRODUCT((終値!E251:R251&lt;終値!F251:S251)*(終値!F251:S251-終値!E251:R251))),100))</f>
        <v>52.638610554442216</v>
      </c>
      <c r="R251" s="500">
        <f>IF($D251="","",IFERROR(100-100/(1+SUMPRODUCT((((高値!E251:R251+安値!E251:R251+終値!E251:R251)/3)&gt;((高値!F251:S251+安値!F251:S251+終値!F251:S251)/3))*((高値!E251:R251+安値!E251:R251+終値!E251:R251)/3)*出来高!E251:R251)/SUMPRODUCT((((高値!E251:R251+安値!E251:R251+終値!E251:R251)/3)&lt;((高値!F251:S251+安値!F251:S251+終値!F251:S251)/3))*((高値!E251:R251+安値!E251:R251+終値!E251:R251)/3)*出来高!E251:R251)),50))</f>
        <v>66.311258121334205</v>
      </c>
      <c r="S251" s="497" t="str">
        <f>IF($D251="","",IF(AND(終値!E251&lt;終値!O251,$Q251&gt;(IFERROR(100-100/(1+SUMPRODUCT((終値!O251:AB251&gt;終値!P251:AC251)*(終値!O251:AB251-終値!P251:AC251))/SUMPRODUCT((終値!O251:AB251&lt;終値!P251:AC251)*(終値!P251:AC251-終値!O251:AB251))),100))),"強気div▲",IF(AND(終値!E251&gt;終値!O251,$Q251&lt;(IFERROR(100-100/(1+SUMPRODUCT((終値!O251:AB251&gt;終値!P251:AC251)*(終値!O251:AB251-終値!P251:AC251))/SUMPRODUCT((終値!O251:AB251&lt;終値!P251:AC251)*(終値!P251:AC251-終値!O251:AB251))),100))),"弱気div▼","－")))</f>
        <v>－</v>
      </c>
      <c r="T251" s="497" t="str">
        <f t="shared" si="36"/>
        <v>－</v>
      </c>
      <c r="U251" s="497" t="str">
        <f>IF(終値!A251="","",BB_スイング!BT251)</f>
        <v>－</v>
      </c>
      <c r="V251" s="505">
        <f>IF($D251="","",IFERROR(出来高!E251/AVERAGE(出来高!E251:I251),""))</f>
        <v>0.814402731397595</v>
      </c>
      <c r="W251" s="506" t="str">
        <f>IF($D251="","",IF(AND($D251&gt;$G251,$O251="拡大↑",OR($N251="スクイーズ★",$N251="収縮")),"◎スクイーズブレイク買",IF(AND($D251&gt;=$H251,$R251&gt;=BB設定!$B$10),"○順張り継続(walk)",IF(AND($S251="強気div▲",$D251&gt;$I251,LEFT($U251,4)&lt;&gt;"二番天井"),"○反発(ダイバ)買",IF($U251="二番底W▲","△二番底買(確)",IF($U251="二番底W形成","△二番底形成",IF(LEFT($U251,4)="二番天井","▼二番天井警戒",IF($D251&lt;$J251,"▼-2σ割れ危険",IF(AND($D251&gt;$E251,$K251&lt;0.6,$R251&gt;=50),"・押し目注目",IF($N251="スクイーズ★","☆スクイーズ監視","様子見"))))))))))</f>
        <v>・押し目注目</v>
      </c>
      <c r="X251" s="501">
        <f t="shared" si="42"/>
        <v>25</v>
      </c>
      <c r="Y251" s="498">
        <f t="shared" si="37"/>
        <v>12910</v>
      </c>
      <c r="Z251" s="498">
        <f t="shared" si="38"/>
        <v>13990.872169176604</v>
      </c>
      <c r="AA251" s="498">
        <f t="shared" si="39"/>
        <v>12266</v>
      </c>
      <c r="AB251" s="498">
        <f t="shared" si="43"/>
        <v>15715.744338353206</v>
      </c>
      <c r="AC251" s="504">
        <f t="shared" si="40"/>
        <v>4.3600000000000003</v>
      </c>
      <c r="AD251" s="498">
        <f>IF($D251="","",MIN(終値!E251:I251))</f>
        <v>10540</v>
      </c>
      <c r="AE251" s="500">
        <f t="shared" si="41"/>
        <v>25.097490000000001</v>
      </c>
    </row>
    <row r="252" spans="1:31">
      <c r="A252" s="497" t="str">
        <f>IF(終値!A252="","",HYPERLINK("https://kabutan.jp/stock/?code="&amp;終値!A252,"📈"))</f>
        <v>📈</v>
      </c>
      <c r="B252" s="497" t="str">
        <f>IF(終値!A252="","",終値!A252)</f>
        <v>300A</v>
      </c>
      <c r="C252" s="496" t="str">
        <f>IF(終値!A252="","",終値!B252)</f>
        <v>ＭＩＣ</v>
      </c>
      <c r="D252" s="498">
        <f>IF(終値!A252="","",終値!E252)</f>
        <v>3070</v>
      </c>
      <c r="E252" s="498">
        <f>IF($D252="","",AVERAGE(終値!E252:X252))</f>
        <v>2937.2</v>
      </c>
      <c r="F252" s="499">
        <f>IF($D252="","",STDEVP(終値!E252:X252))</f>
        <v>66.376652521801674</v>
      </c>
      <c r="G252" s="498">
        <f>IF($D252="","",$E252+BB設定!$B$4*$F252)</f>
        <v>3069.953305043603</v>
      </c>
      <c r="H252" s="498">
        <f>IF($D252="","",$E252+BB設定!$B$5*$F252)</f>
        <v>3003.5766525218014</v>
      </c>
      <c r="I252" s="498">
        <f>IF($D252="","",$E252-BB設定!$B$5*$F252)</f>
        <v>2870.8233474781982</v>
      </c>
      <c r="J252" s="498">
        <f>IF($D252="","",$E252-BB設定!$B$4*$F252)</f>
        <v>2804.4466949563966</v>
      </c>
      <c r="K252" s="503">
        <f t="shared" si="33"/>
        <v>1.0001758711633646</v>
      </c>
      <c r="L252" s="502">
        <f t="shared" si="34"/>
        <v>9.0394460740571425</v>
      </c>
      <c r="M252" s="502">
        <f>IF($D252="","",IFERROR(MIN(BB_帯幅!B252:AP252)*100,""))</f>
        <v>4.550890380654284</v>
      </c>
      <c r="N252" s="497" t="str">
        <f>IF($L252="","",IF($L252&lt;=$M252*BB設定!$B$7,"スクイーズ★",IF($L252&lt;=$M252*1.3,"収縮","－")))</f>
        <v>－</v>
      </c>
      <c r="O252" s="497" t="str">
        <f>IF($D252="","",IF(AND(BB_帯幅!B252&gt;BB_帯幅!C252,BB_帯幅!C252&gt;BB_帯幅!D252),"拡大↑","縮小↓"))</f>
        <v>拡大↑</v>
      </c>
      <c r="P252" s="497" t="str">
        <f t="shared" si="35"/>
        <v>↑+2σ突破</v>
      </c>
      <c r="Q252" s="500">
        <f>IF($D252="","",IFERROR(100-100/(1+SUMPRODUCT((終値!E252:R252&gt;終値!F252:S252)*(終値!E252:R252-終値!F252:S252))/SUMPRODUCT((終値!E252:R252&lt;終値!F252:S252)*(終値!F252:S252-終値!E252:R252))),100))</f>
        <v>67.088607594936704</v>
      </c>
      <c r="R252" s="500">
        <f>IF($D252="","",IFERROR(100-100/(1+SUMPRODUCT((((高値!E252:R252+安値!E252:R252+終値!E252:R252)/3)&gt;((高値!F252:S252+安値!F252:S252+終値!F252:S252)/3))*((高値!E252:R252+安値!E252:R252+終値!E252:R252)/3)*出来高!E252:R252)/SUMPRODUCT((((高値!E252:R252+安値!E252:R252+終値!E252:R252)/3)&lt;((高値!F252:S252+安値!F252:S252+終値!F252:S252)/3))*((高値!E252:R252+安値!E252:R252+終値!E252:R252)/3)*出来高!E252:R252)),50))</f>
        <v>79.7035246302638</v>
      </c>
      <c r="S252" s="497" t="str">
        <f>IF($D252="","",IF(AND(終値!E252&lt;終値!O252,$Q252&gt;(IFERROR(100-100/(1+SUMPRODUCT((終値!O252:AB252&gt;終値!P252:AC252)*(終値!O252:AB252-終値!P252:AC252))/SUMPRODUCT((終値!O252:AB252&lt;終値!P252:AC252)*(終値!P252:AC252-終値!O252:AB252))),100))),"強気div▲",IF(AND(終値!E252&gt;終値!O252,$Q252&lt;(IFERROR(100-100/(1+SUMPRODUCT((終値!O252:AB252&gt;終値!P252:AC252)*(終値!O252:AB252-終値!P252:AC252))/SUMPRODUCT((終値!O252:AB252&lt;終値!P252:AC252)*(終値!P252:AC252-終値!O252:AB252))),100))),"弱気div▼","－")))</f>
        <v>－</v>
      </c>
      <c r="T252" s="497" t="str">
        <f t="shared" si="36"/>
        <v>上walk▲</v>
      </c>
      <c r="U252" s="497" t="str">
        <f>IF(終値!A252="","",BB_スイング!BT252)</f>
        <v>二番底W▲</v>
      </c>
      <c r="V252" s="505">
        <f>IF($D252="","",IFERROR(出来高!E252/AVERAGE(出来高!E252:I252),""))</f>
        <v>1.6443452380952381</v>
      </c>
      <c r="W252" s="506" t="str">
        <f>IF($D252="","",IF(AND($D252&gt;$G252,$O252="拡大↑",OR($N252="スクイーズ★",$N252="収縮")),"◎スクイーズブレイク買",IF(AND($D252&gt;=$H252,$R252&gt;=BB設定!$B$10),"○順張り継続(walk)",IF(AND($S252="強気div▲",$D252&gt;$I252,LEFT($U252,4)&lt;&gt;"二番天井"),"○反発(ダイバ)買",IF($U252="二番底W▲","△二番底買(確)",IF($U252="二番底W形成","△二番底形成",IF(LEFT($U252,4)="二番天井","▼二番天井警戒",IF($D252&lt;$J252,"▼-2σ割れ危険",IF(AND($D252&gt;$E252,$K252&lt;0.6,$R252&gt;=50),"・押し目注目",IF($N252="スクイーズ★","☆スクイーズ監視","様子見"))))))))))</f>
        <v>△二番底買(確)</v>
      </c>
      <c r="X252" s="501">
        <f t="shared" si="42"/>
        <v>58</v>
      </c>
      <c r="Y252" s="498">
        <f t="shared" si="37"/>
        <v>3070</v>
      </c>
      <c r="Z252" s="498">
        <f t="shared" si="38"/>
        <v>3003.5766525218014</v>
      </c>
      <c r="AA252" s="498">
        <f t="shared" si="39"/>
        <v>2937.2</v>
      </c>
      <c r="AB252" s="498">
        <f t="shared" si="43"/>
        <v>3136.329957565405</v>
      </c>
      <c r="AC252" s="504">
        <f t="shared" si="40"/>
        <v>0.5</v>
      </c>
      <c r="AD252" s="498">
        <f>IF($D252="","",MIN(終値!E252:I252))</f>
        <v>2957</v>
      </c>
      <c r="AE252" s="500">
        <f t="shared" si="41"/>
        <v>58.097479999999997</v>
      </c>
    </row>
    <row r="253" spans="1:31">
      <c r="A253" s="497" t="str">
        <f>IF(終値!A253="","",HYPERLINK("https://kabutan.jp/stock/?code="&amp;終値!A253,"📈"))</f>
        <v>📈</v>
      </c>
      <c r="B253" s="497" t="str">
        <f>IF(終値!A253="","",終値!A253)</f>
        <v>4776</v>
      </c>
      <c r="C253" s="496" t="str">
        <f>IF(終値!A253="","",終値!B253)</f>
        <v>サイボウズ</v>
      </c>
      <c r="D253" s="498">
        <f>IF(終値!A253="","",終値!E253)</f>
        <v>2699</v>
      </c>
      <c r="E253" s="498">
        <f>IF($D253="","",AVERAGE(終値!E253:X253))</f>
        <v>2627.1</v>
      </c>
      <c r="F253" s="499">
        <f>IF($D253="","",STDEVP(終値!E253:X253))</f>
        <v>85.837579183012849</v>
      </c>
      <c r="G253" s="498">
        <f>IF($D253="","",$E253+BB設定!$B$4*$F253)</f>
        <v>2798.7751583660256</v>
      </c>
      <c r="H253" s="498">
        <f>IF($D253="","",$E253+BB設定!$B$5*$F253)</f>
        <v>2712.9375791830125</v>
      </c>
      <c r="I253" s="498">
        <f>IF($D253="","",$E253-BB設定!$B$5*$F253)</f>
        <v>2541.2624208169873</v>
      </c>
      <c r="J253" s="498">
        <f>IF($D253="","",$E253-BB設定!$B$4*$F253)</f>
        <v>2455.4248416339742</v>
      </c>
      <c r="K253" s="503">
        <f t="shared" si="33"/>
        <v>0.70940711715175275</v>
      </c>
      <c r="L253" s="502">
        <f t="shared" si="34"/>
        <v>13.069556420846235</v>
      </c>
      <c r="M253" s="502">
        <f>IF($D253="","",IFERROR(MIN(BB_帯幅!B253:AP253)*100,""))</f>
        <v>12.227824201713563</v>
      </c>
      <c r="N253" s="497" t="str">
        <f>IF($L253="","",IF($L253&lt;=$M253*BB設定!$B$7,"スクイーズ★",IF($L253&lt;=$M253*1.3,"収縮","－")))</f>
        <v>スクイーズ★</v>
      </c>
      <c r="O253" s="497" t="str">
        <f>IF($D253="","",IF(AND(BB_帯幅!B253&gt;BB_帯幅!C253,BB_帯幅!C253&gt;BB_帯幅!D253),"拡大↑","縮小↓"))</f>
        <v>拡大↑</v>
      </c>
      <c r="P253" s="497" t="str">
        <f t="shared" si="35"/>
        <v>バンド内</v>
      </c>
      <c r="Q253" s="500">
        <f>IF($D253="","",IFERROR(100-100/(1+SUMPRODUCT((終値!E253:R253&gt;終値!F253:S253)*(終値!E253:R253-終値!F253:S253))/SUMPRODUCT((終値!E253:R253&lt;終値!F253:S253)*(終値!F253:S253-終値!E253:R253))),100))</f>
        <v>55.132641291810842</v>
      </c>
      <c r="R253" s="500">
        <f>IF($D253="","",IFERROR(100-100/(1+SUMPRODUCT((((高値!E253:R253+安値!E253:R253+終値!E253:R253)/3)&gt;((高値!F253:S253+安値!F253:S253+終値!F253:S253)/3))*((高値!E253:R253+安値!E253:R253+終値!E253:R253)/3)*出来高!E253:R253)/SUMPRODUCT((((高値!E253:R253+安値!E253:R253+終値!E253:R253)/3)&lt;((高値!F253:S253+安値!F253:S253+終値!F253:S253)/3))*((高値!E253:R253+安値!E253:R253+終値!E253:R253)/3)*出来高!E253:R253)),50))</f>
        <v>65.365677516036868</v>
      </c>
      <c r="S253" s="497" t="str">
        <f>IF($D253="","",IF(AND(終値!E253&lt;終値!O253,$Q253&gt;(IFERROR(100-100/(1+SUMPRODUCT((終値!O253:AB253&gt;終値!P253:AC253)*(終値!O253:AB253-終値!P253:AC253))/SUMPRODUCT((終値!O253:AB253&lt;終値!P253:AC253)*(終値!P253:AC253-終値!O253:AB253))),100))),"強気div▲",IF(AND(終値!E253&gt;終値!O253,$Q253&lt;(IFERROR(100-100/(1+SUMPRODUCT((終値!O253:AB253&gt;終値!P253:AC253)*(終値!O253:AB253-終値!P253:AC253))/SUMPRODUCT((終値!O253:AB253&lt;終値!P253:AC253)*(終値!P253:AC253-終値!O253:AB253))),100))),"弱気div▼","－")))</f>
        <v>－</v>
      </c>
      <c r="T253" s="497" t="str">
        <f t="shared" si="36"/>
        <v>－</v>
      </c>
      <c r="U253" s="497" t="str">
        <f>IF(終値!A253="","",BB_スイング!BT253)</f>
        <v>－</v>
      </c>
      <c r="V253" s="505">
        <f>IF($D253="","",IFERROR(出来高!E253/AVERAGE(出来高!E253:I253),""))</f>
        <v>0.82008452404910448</v>
      </c>
      <c r="W253" s="506" t="str">
        <f>IF($D253="","",IF(AND($D253&gt;$G253,$O253="拡大↑",OR($N253="スクイーズ★",$N253="収縮")),"◎スクイーズブレイク買",IF(AND($D253&gt;=$H253,$R253&gt;=BB設定!$B$10),"○順張り継続(walk)",IF(AND($S253="強気div▲",$D253&gt;$I253,LEFT($U253,4)&lt;&gt;"二番天井"),"○反発(ダイバ)買",IF($U253="二番底W▲","△二番底買(確)",IF($U253="二番底W形成","△二番底形成",IF(LEFT($U253,4)="二番天井","▼二番天井警戒",IF($D253&lt;$J253,"▼-2σ割れ危険",IF(AND($D253&gt;$E253,$K253&lt;0.6,$R253&gt;=50),"・押し目注目",IF($N253="スクイーズ★","☆スクイーズ監視","様子見"))))))))))</f>
        <v>☆スクイーズ監視</v>
      </c>
      <c r="X253" s="501">
        <f t="shared" si="42"/>
        <v>55</v>
      </c>
      <c r="Y253" s="498">
        <f t="shared" si="37"/>
        <v>2699</v>
      </c>
      <c r="Z253" s="498">
        <f t="shared" si="38"/>
        <v>2712.9375791830125</v>
      </c>
      <c r="AA253" s="498">
        <f t="shared" si="39"/>
        <v>2627.1</v>
      </c>
      <c r="AB253" s="498">
        <f t="shared" si="43"/>
        <v>2798.7751583660256</v>
      </c>
      <c r="AC253" s="504">
        <f t="shared" si="40"/>
        <v>1.39</v>
      </c>
      <c r="AD253" s="498">
        <f>IF($D253="","",MIN(終値!E253:I253))</f>
        <v>2653</v>
      </c>
      <c r="AE253" s="500">
        <f t="shared" si="41"/>
        <v>55.097470000000001</v>
      </c>
    </row>
    <row r="254" spans="1:31">
      <c r="A254" s="497" t="str">
        <f>IF(終値!A254="","",HYPERLINK("https://kabutan.jp/stock/?code="&amp;終値!A254,"📈"))</f>
        <v>📈</v>
      </c>
      <c r="B254" s="497" t="str">
        <f>IF(終値!A254="","",終値!A254)</f>
        <v>4704</v>
      </c>
      <c r="C254" s="496" t="str">
        <f>IF(終値!A254="","",終値!B254)</f>
        <v>トレンドマイクロ</v>
      </c>
      <c r="D254" s="498">
        <f>IF(終値!A254="","",終値!E254)</f>
        <v>6720</v>
      </c>
      <c r="E254" s="498">
        <f>IF($D254="","",AVERAGE(終値!E254:X254))</f>
        <v>6423.65</v>
      </c>
      <c r="F254" s="499">
        <f>IF($D254="","",STDEVP(終値!E254:X254))</f>
        <v>170.93457081585342</v>
      </c>
      <c r="G254" s="498">
        <f>IF($D254="","",$E254+BB設定!$B$4*$F254)</f>
        <v>6765.5191416317066</v>
      </c>
      <c r="H254" s="498">
        <f>IF($D254="","",$E254+BB設定!$B$5*$F254)</f>
        <v>6594.5845708158531</v>
      </c>
      <c r="I254" s="498">
        <f>IF($D254="","",$E254-BB設定!$B$5*$F254)</f>
        <v>6252.7154291841462</v>
      </c>
      <c r="J254" s="498">
        <f>IF($D254="","",$E254-BB設定!$B$4*$F254)</f>
        <v>6081.7808583682927</v>
      </c>
      <c r="K254" s="503">
        <f t="shared" si="33"/>
        <v>0.93342607435340852</v>
      </c>
      <c r="L254" s="502">
        <f t="shared" si="34"/>
        <v>10.64407748341541</v>
      </c>
      <c r="M254" s="502">
        <f>IF($D254="","",IFERROR(MIN(BB_帯幅!B254:AP254)*100,""))</f>
        <v>9.4536657575769958</v>
      </c>
      <c r="N254" s="497" t="str">
        <f>IF($L254="","",IF($L254&lt;=$M254*BB設定!$B$7,"スクイーズ★",IF($L254&lt;=$M254*1.3,"収縮","－")))</f>
        <v>収縮</v>
      </c>
      <c r="O254" s="497" t="str">
        <f>IF($D254="","",IF(AND(BB_帯幅!B254&gt;BB_帯幅!C254,BB_帯幅!C254&gt;BB_帯幅!D254),"拡大↑","縮小↓"))</f>
        <v>拡大↑</v>
      </c>
      <c r="P254" s="497" t="str">
        <f t="shared" si="35"/>
        <v>+1σ上</v>
      </c>
      <c r="Q254" s="500">
        <f>IF($D254="","",IFERROR(100-100/(1+SUMPRODUCT((終値!E254:R254&gt;終値!F254:S254)*(終値!E254:R254-終値!F254:S254))/SUMPRODUCT((終値!E254:R254&lt;終値!F254:S254)*(終値!F254:S254-終値!E254:R254))),100))</f>
        <v>56.684491978609628</v>
      </c>
      <c r="R254" s="500">
        <f>IF($D254="","",IFERROR(100-100/(1+SUMPRODUCT((((高値!E254:R254+安値!E254:R254+終値!E254:R254)/3)&gt;((高値!F254:S254+安値!F254:S254+終値!F254:S254)/3))*((高値!E254:R254+安値!E254:R254+終値!E254:R254)/3)*出来高!E254:R254)/SUMPRODUCT((((高値!E254:R254+安値!E254:R254+終値!E254:R254)/3)&lt;((高値!F254:S254+安値!F254:S254+終値!F254:S254)/3))*((高値!E254:R254+安値!E254:R254+終値!E254:R254)/3)*出来高!E254:R254)),50))</f>
        <v>73.03391047269767</v>
      </c>
      <c r="S254" s="497" t="str">
        <f>IF($D254="","",IF(AND(終値!E254&lt;終値!O254,$Q254&gt;(IFERROR(100-100/(1+SUMPRODUCT((終値!O254:AB254&gt;終値!P254:AC254)*(終値!O254:AB254-終値!P254:AC254))/SUMPRODUCT((終値!O254:AB254&lt;終値!P254:AC254)*(終値!P254:AC254-終値!O254:AB254))),100))),"強気div▲",IF(AND(終値!E254&gt;終値!O254,$Q254&lt;(IFERROR(100-100/(1+SUMPRODUCT((終値!O254:AB254&gt;終値!P254:AC254)*(終値!O254:AB254-終値!P254:AC254))/SUMPRODUCT((終値!O254:AB254&lt;終値!P254:AC254)*(終値!P254:AC254-終値!O254:AB254))),100))),"弱気div▼","－")))</f>
        <v>－</v>
      </c>
      <c r="T254" s="497" t="str">
        <f t="shared" si="36"/>
        <v>上walk▲</v>
      </c>
      <c r="U254" s="497" t="str">
        <f>IF(終値!A254="","",BB_スイング!BT254)</f>
        <v>二番底W形成</v>
      </c>
      <c r="V254" s="505">
        <f>IF($D254="","",IFERROR(出来高!E254/AVERAGE(出来高!E254:I254),""))</f>
        <v>0.98140550207774446</v>
      </c>
      <c r="W254" s="506" t="str">
        <f>IF($D254="","",IF(AND($D254&gt;$G254,$O254="拡大↑",OR($N254="スクイーズ★",$N254="収縮")),"◎スクイーズブレイク買",IF(AND($D254&gt;=$H254,$R254&gt;=BB設定!$B$10),"○順張り継続(walk)",IF(AND($S254="強気div▲",$D254&gt;$I254,LEFT($U254,4)&lt;&gt;"二番天井"),"○反発(ダイバ)買",IF($U254="二番底W▲","△二番底買(確)",IF($U254="二番底W形成","△二番底形成",IF(LEFT($U254,4)="二番天井","▼二番天井警戒",IF($D254&lt;$J254,"▼-2σ割れ危険",IF(AND($D254&gt;$E254,$K254&lt;0.6,$R254&gt;=50),"・押し目注目",IF($N254="スクイーズ★","☆スクイーズ監視","様子見"))))))))))</f>
        <v>△二番底形成</v>
      </c>
      <c r="X254" s="501">
        <f t="shared" si="42"/>
        <v>67</v>
      </c>
      <c r="Y254" s="498">
        <f t="shared" si="37"/>
        <v>6720</v>
      </c>
      <c r="Z254" s="498">
        <f t="shared" si="38"/>
        <v>6594.5845708158531</v>
      </c>
      <c r="AA254" s="498">
        <f t="shared" si="39"/>
        <v>6423.65</v>
      </c>
      <c r="AB254" s="498">
        <f t="shared" si="43"/>
        <v>6765.5191416317066</v>
      </c>
      <c r="AC254" s="504">
        <f t="shared" si="40"/>
        <v>0.15</v>
      </c>
      <c r="AD254" s="498">
        <f>IF($D254="","",MIN(終値!E254:I254))</f>
        <v>6304</v>
      </c>
      <c r="AE254" s="500">
        <f t="shared" si="41"/>
        <v>67.097459999999998</v>
      </c>
    </row>
    <row r="255" spans="1:31">
      <c r="A255" s="497" t="str">
        <f>IF(終値!A255="","",HYPERLINK("https://kabutan.jp/stock/?code="&amp;終値!A255,"📈"))</f>
        <v>📈</v>
      </c>
      <c r="B255" s="497" t="str">
        <f>IF(終値!A255="","",終値!A255)</f>
        <v>6370</v>
      </c>
      <c r="C255" s="496" t="str">
        <f>IF(終値!A255="","",終値!B255)</f>
        <v>栗田工業</v>
      </c>
      <c r="D255" s="498">
        <f>IF(終値!A255="","",終値!E255)</f>
        <v>8975</v>
      </c>
      <c r="E255" s="498">
        <f>IF($D255="","",AVERAGE(終値!E255:X255))</f>
        <v>8845.25</v>
      </c>
      <c r="F255" s="499">
        <f>IF($D255="","",STDEVP(終値!E255:X255))</f>
        <v>305.37810579673192</v>
      </c>
      <c r="G255" s="498">
        <f>IF($D255="","",$E255+BB設定!$B$4*$F255)</f>
        <v>9456.0062115934634</v>
      </c>
      <c r="H255" s="498">
        <f>IF($D255="","",$E255+BB設定!$B$5*$F255)</f>
        <v>9150.6281057967317</v>
      </c>
      <c r="I255" s="498">
        <f>IF($D255="","",$E255-BB設定!$B$5*$F255)</f>
        <v>8539.8718942032683</v>
      </c>
      <c r="J255" s="498">
        <f>IF($D255="","",$E255-BB設定!$B$4*$F255)</f>
        <v>8234.4937884065366</v>
      </c>
      <c r="K255" s="503">
        <f t="shared" si="33"/>
        <v>0.60622077805928665</v>
      </c>
      <c r="L255" s="502">
        <f t="shared" si="34"/>
        <v>13.809812308153266</v>
      </c>
      <c r="M255" s="502">
        <f>IF($D255="","",IFERROR(MIN(BB_帯幅!B255:AP255)*100,""))</f>
        <v>9.7922340235717584</v>
      </c>
      <c r="N255" s="497" t="str">
        <f>IF($L255="","",IF($L255&lt;=$M255*BB設定!$B$7,"スクイーズ★",IF($L255&lt;=$M255*1.3,"収縮","－")))</f>
        <v>－</v>
      </c>
      <c r="O255" s="497" t="str">
        <f>IF($D255="","",IF(AND(BB_帯幅!B255&gt;BB_帯幅!C255,BB_帯幅!C255&gt;BB_帯幅!D255),"拡大↑","縮小↓"))</f>
        <v>縮小↓</v>
      </c>
      <c r="P255" s="497" t="str">
        <f t="shared" si="35"/>
        <v>バンド内</v>
      </c>
      <c r="Q255" s="500">
        <f>IF($D255="","",IFERROR(100-100/(1+SUMPRODUCT((終値!E255:R255&gt;終値!F255:S255)*(終値!E255:R255-終値!F255:S255))/SUMPRODUCT((終値!E255:R255&lt;終値!F255:S255)*(終値!F255:S255-終値!E255:R255))),100))</f>
        <v>50.03270111183781</v>
      </c>
      <c r="R255" s="500">
        <f>IF($D255="","",IFERROR(100-100/(1+SUMPRODUCT((((高値!E255:R255+安値!E255:R255+終値!E255:R255)/3)&gt;((高値!F255:S255+安値!F255:S255+終値!F255:S255)/3))*((高値!E255:R255+安値!E255:R255+終値!E255:R255)/3)*出来高!E255:R255)/SUMPRODUCT((((高値!E255:R255+安値!E255:R255+終値!E255:R255)/3)&lt;((高値!F255:S255+安値!F255:S255+終値!F255:S255)/3))*((高値!E255:R255+安値!E255:R255+終値!E255:R255)/3)*出来高!E255:R255)),50))</f>
        <v>47.53895212365196</v>
      </c>
      <c r="S255" s="497" t="str">
        <f>IF($D255="","",IF(AND(終値!E255&lt;終値!O255,$Q255&gt;(IFERROR(100-100/(1+SUMPRODUCT((終値!O255:AB255&gt;終値!P255:AC255)*(終値!O255:AB255-終値!P255:AC255))/SUMPRODUCT((終値!O255:AB255&lt;終値!P255:AC255)*(終値!P255:AC255-終値!O255:AB255))),100))),"強気div▲",IF(AND(終値!E255&gt;終値!O255,$Q255&lt;(IFERROR(100-100/(1+SUMPRODUCT((終値!O255:AB255&gt;終値!P255:AC255)*(終値!O255:AB255-終値!P255:AC255))/SUMPRODUCT((終値!O255:AB255&lt;終値!P255:AC255)*(終値!P255:AC255-終値!O255:AB255))),100))),"弱気div▼","－")))</f>
        <v>強気div▲</v>
      </c>
      <c r="T255" s="497" t="str">
        <f t="shared" si="36"/>
        <v>－</v>
      </c>
      <c r="U255" s="497" t="str">
        <f>IF(終値!A255="","",BB_スイング!BT255)</f>
        <v>二番底W形成</v>
      </c>
      <c r="V255" s="505">
        <f>IF($D255="","",IFERROR(出来高!E255/AVERAGE(出来高!E255:I255),""))</f>
        <v>1.2266523539334457</v>
      </c>
      <c r="W255" s="506" t="str">
        <f>IF($D255="","",IF(AND($D255&gt;$G255,$O255="拡大↑",OR($N255="スクイーズ★",$N255="収縮")),"◎スクイーズブレイク買",IF(AND($D255&gt;=$H255,$R255&gt;=BB設定!$B$10),"○順張り継続(walk)",IF(AND($S255="強気div▲",$D255&gt;$I255,LEFT($U255,4)&lt;&gt;"二番天井"),"○反発(ダイバ)買",IF($U255="二番底W▲","△二番底買(確)",IF($U255="二番底W形成","△二番底形成",IF(LEFT($U255,4)="二番天井","▼二番天井警戒",IF($D255&lt;$J255,"▼-2σ割れ危険",IF(AND($D255&gt;$E255,$K255&lt;0.6,$R255&gt;=50),"・押し目注目",IF($N255="スクイーズ★","☆スクイーズ監視","様子見"))))))))))</f>
        <v>○反発(ダイバ)買</v>
      </c>
      <c r="X255" s="501">
        <f t="shared" si="42"/>
        <v>30</v>
      </c>
      <c r="Y255" s="498">
        <f t="shared" si="37"/>
        <v>8975</v>
      </c>
      <c r="Z255" s="498">
        <f t="shared" si="38"/>
        <v>9150.6281057967317</v>
      </c>
      <c r="AA255" s="498">
        <f t="shared" si="39"/>
        <v>8845.25</v>
      </c>
      <c r="AB255" s="498">
        <f t="shared" si="43"/>
        <v>9456.0062115934634</v>
      </c>
      <c r="AC255" s="504">
        <f t="shared" si="40"/>
        <v>3.71</v>
      </c>
      <c r="AD255" s="498">
        <f>IF($D255="","",MIN(終値!E255:I255))</f>
        <v>8723</v>
      </c>
      <c r="AE255" s="500">
        <f t="shared" si="41"/>
        <v>30.097449999999998</v>
      </c>
    </row>
    <row r="256" spans="1:31">
      <c r="A256" s="497" t="str">
        <f>IF(終値!A256="","",HYPERLINK("https://kabutan.jp/stock/?code="&amp;終値!A256,"📈"))</f>
        <v>📈</v>
      </c>
      <c r="B256" s="497" t="str">
        <f>IF(終値!A256="","",終値!A256)</f>
        <v>7014</v>
      </c>
      <c r="C256" s="496" t="str">
        <f>IF(終値!A256="","",終値!B256)</f>
        <v>名村造船所</v>
      </c>
      <c r="D256" s="498">
        <f>IF(終値!A256="","",終値!E256)</f>
        <v>4360</v>
      </c>
      <c r="E256" s="498">
        <f>IF($D256="","",AVERAGE(終値!E256:X256))</f>
        <v>4103.75</v>
      </c>
      <c r="F256" s="499">
        <f>IF($D256="","",STDEVP(終値!E256:X256))</f>
        <v>220.23212186236594</v>
      </c>
      <c r="G256" s="498">
        <f>IF($D256="","",$E256+BB設定!$B$4*$F256)</f>
        <v>4544.2142437247321</v>
      </c>
      <c r="H256" s="498">
        <f>IF($D256="","",$E256+BB設定!$B$5*$F256)</f>
        <v>4323.9821218623656</v>
      </c>
      <c r="I256" s="498">
        <f>IF($D256="","",$E256-BB設定!$B$5*$F256)</f>
        <v>3883.5178781376339</v>
      </c>
      <c r="J256" s="498">
        <f>IF($D256="","",$E256-BB設定!$B$4*$F256)</f>
        <v>3663.2857562752679</v>
      </c>
      <c r="K256" s="503">
        <f t="shared" si="33"/>
        <v>0.79088626789890271</v>
      </c>
      <c r="L256" s="502">
        <f t="shared" si="34"/>
        <v>21.466426742600408</v>
      </c>
      <c r="M256" s="502">
        <f>IF($D256="","",IFERROR(MIN(BB_帯幅!B256:AP256)*100,""))</f>
        <v>14.836589939245409</v>
      </c>
      <c r="N256" s="497" t="str">
        <f>IF($L256="","",IF($L256&lt;=$M256*BB設定!$B$7,"スクイーズ★",IF($L256&lt;=$M256*1.3,"収縮","－")))</f>
        <v>－</v>
      </c>
      <c r="O256" s="497" t="str">
        <f>IF($D256="","",IF(AND(BB_帯幅!B256&gt;BB_帯幅!C256,BB_帯幅!C256&gt;BB_帯幅!D256),"拡大↑","縮小↓"))</f>
        <v>拡大↑</v>
      </c>
      <c r="P256" s="497" t="str">
        <f t="shared" si="35"/>
        <v>+1σ上</v>
      </c>
      <c r="Q256" s="500">
        <f>IF($D256="","",IFERROR(100-100/(1+SUMPRODUCT((終値!E256:R256&gt;終値!F256:S256)*(終値!E256:R256-終値!F256:S256))/SUMPRODUCT((終値!E256:R256&lt;終値!F256:S256)*(終値!F256:S256-終値!E256:R256))),100))</f>
        <v>60.928961748633874</v>
      </c>
      <c r="R256" s="500">
        <f>IF($D256="","",IFERROR(100-100/(1+SUMPRODUCT((((高値!E256:R256+安値!E256:R256+終値!E256:R256)/3)&gt;((高値!F256:S256+安値!F256:S256+終値!F256:S256)/3))*((高値!E256:R256+安値!E256:R256+終値!E256:R256)/3)*出来高!E256:R256)/SUMPRODUCT((((高値!E256:R256+安値!E256:R256+終値!E256:R256)/3)&lt;((高値!F256:S256+安値!F256:S256+終値!F256:S256)/3))*((高値!E256:R256+安値!E256:R256+終値!E256:R256)/3)*出来高!E256:R256)),50))</f>
        <v>74.247881734023295</v>
      </c>
      <c r="S256" s="497" t="str">
        <f>IF($D256="","",IF(AND(終値!E256&lt;終値!O256,$Q256&gt;(IFERROR(100-100/(1+SUMPRODUCT((終値!O256:AB256&gt;終値!P256:AC256)*(終値!O256:AB256-終値!P256:AC256))/SUMPRODUCT((終値!O256:AB256&lt;終値!P256:AC256)*(終値!P256:AC256-終値!O256:AB256))),100))),"強気div▲",IF(AND(終値!E256&gt;終値!O256,$Q256&lt;(IFERROR(100-100/(1+SUMPRODUCT((終値!O256:AB256&gt;終値!P256:AC256)*(終値!O256:AB256-終値!P256:AC256))/SUMPRODUCT((終値!O256:AB256&lt;終値!P256:AC256)*(終値!P256:AC256-終値!O256:AB256))),100))),"弱気div▼","－")))</f>
        <v>弱気div▼</v>
      </c>
      <c r="T256" s="497" t="str">
        <f t="shared" si="36"/>
        <v>上walk▲</v>
      </c>
      <c r="U256" s="497" t="str">
        <f>IF(終値!A256="","",BB_スイング!BT256)</f>
        <v>二番底W形成</v>
      </c>
      <c r="V256" s="505">
        <f>IF($D256="","",IFERROR(出来高!E256/AVERAGE(出来高!E256:I256),""))</f>
        <v>0.8016124171187462</v>
      </c>
      <c r="W256" s="506" t="str">
        <f>IF($D256="","",IF(AND($D256&gt;$G256,$O256="拡大↑",OR($N256="スクイーズ★",$N256="収縮")),"◎スクイーズブレイク買",IF(AND($D256&gt;=$H256,$R256&gt;=BB設定!$B$10),"○順張り継続(walk)",IF(AND($S256="強気div▲",$D256&gt;$I256,LEFT($U256,4)&lt;&gt;"二番天井"),"○反発(ダイバ)買",IF($U256="二番底W▲","△二番底買(確)",IF($U256="二番底W形成","△二番底形成",IF(LEFT($U256,4)="二番天井","▼二番天井警戒",IF($D256&lt;$J256,"▼-2σ割れ危険",IF(AND($D256&gt;$E256,$K256&lt;0.6,$R256&gt;=50),"・押し目注目",IF($N256="スクイーズ★","☆スクイーズ監視","様子見"))))))))))</f>
        <v>△二番底形成</v>
      </c>
      <c r="X256" s="501">
        <f t="shared" si="42"/>
        <v>47</v>
      </c>
      <c r="Y256" s="498">
        <f t="shared" si="37"/>
        <v>4360</v>
      </c>
      <c r="Z256" s="498">
        <f t="shared" si="38"/>
        <v>4323.9821218623656</v>
      </c>
      <c r="AA256" s="498">
        <f t="shared" si="39"/>
        <v>4103.75</v>
      </c>
      <c r="AB256" s="498">
        <f t="shared" si="43"/>
        <v>4544.2142437247321</v>
      </c>
      <c r="AC256" s="504">
        <f t="shared" si="40"/>
        <v>0.72</v>
      </c>
      <c r="AD256" s="498">
        <f>IF($D256="","",MIN(終値!E256:I256))</f>
        <v>4125</v>
      </c>
      <c r="AE256" s="500">
        <f t="shared" si="41"/>
        <v>47.097439999999999</v>
      </c>
    </row>
    <row r="257" spans="1:31">
      <c r="A257" s="497" t="str">
        <f>IF(終値!A257="","",HYPERLINK("https://kabutan.jp/stock/?code="&amp;終値!A257,"📈"))</f>
        <v>📈</v>
      </c>
      <c r="B257" s="497" t="str">
        <f>IF(終値!A257="","",終値!A257)</f>
        <v>9880</v>
      </c>
      <c r="C257" s="496" t="str">
        <f>IF(終値!A257="","",終値!B257)</f>
        <v>イノテック</v>
      </c>
      <c r="D257" s="498">
        <f>IF(終値!A257="","",終値!E257)</f>
        <v>3730</v>
      </c>
      <c r="E257" s="498">
        <f>IF($D257="","",AVERAGE(終値!E257:X257))</f>
        <v>3407</v>
      </c>
      <c r="F257" s="499">
        <f>IF($D257="","",STDEVP(終値!E257:X257))</f>
        <v>192.7848541768777</v>
      </c>
      <c r="G257" s="498">
        <f>IF($D257="","",$E257+BB設定!$B$4*$F257)</f>
        <v>3792.5697083537552</v>
      </c>
      <c r="H257" s="498">
        <f>IF($D257="","",$E257+BB設定!$B$5*$F257)</f>
        <v>3599.7848541768776</v>
      </c>
      <c r="I257" s="498">
        <f>IF($D257="","",$E257-BB設定!$B$5*$F257)</f>
        <v>3214.2151458231224</v>
      </c>
      <c r="J257" s="498">
        <f>IF($D257="","",$E257-BB設定!$B$4*$F257)</f>
        <v>3021.4302916462448</v>
      </c>
      <c r="K257" s="503">
        <f t="shared" si="33"/>
        <v>0.91886070534313302</v>
      </c>
      <c r="L257" s="502">
        <f t="shared" si="34"/>
        <v>22.633971726078968</v>
      </c>
      <c r="M257" s="502">
        <f>IF($D257="","",IFERROR(MIN(BB_帯幅!B257:AP257)*100,""))</f>
        <v>15.238196615885338</v>
      </c>
      <c r="N257" s="497" t="str">
        <f>IF($L257="","",IF($L257&lt;=$M257*BB設定!$B$7,"スクイーズ★",IF($L257&lt;=$M257*1.3,"収縮","－")))</f>
        <v>－</v>
      </c>
      <c r="O257" s="497" t="str">
        <f>IF($D257="","",IF(AND(BB_帯幅!B257&gt;BB_帯幅!C257,BB_帯幅!C257&gt;BB_帯幅!D257),"拡大↑","縮小↓"))</f>
        <v>拡大↑</v>
      </c>
      <c r="P257" s="497" t="str">
        <f t="shared" si="35"/>
        <v>+1σ上</v>
      </c>
      <c r="Q257" s="500">
        <f>IF($D257="","",IFERROR(100-100/(1+SUMPRODUCT((終値!E257:R257&gt;終値!F257:S257)*(終値!E257:R257-終値!F257:S257))/SUMPRODUCT((終値!E257:R257&lt;終値!F257:S257)*(終値!F257:S257-終値!E257:R257))),100))</f>
        <v>60.200668896321069</v>
      </c>
      <c r="R257" s="500">
        <f>IF($D257="","",IFERROR(100-100/(1+SUMPRODUCT((((高値!E257:R257+安値!E257:R257+終値!E257:R257)/3)&gt;((高値!F257:S257+安値!F257:S257+終値!F257:S257)/3))*((高値!E257:R257+安値!E257:R257+終値!E257:R257)/3)*出来高!E257:R257)/SUMPRODUCT((((高値!E257:R257+安値!E257:R257+終値!E257:R257)/3)&lt;((高値!F257:S257+安値!F257:S257+終値!F257:S257)/3))*((高値!E257:R257+安値!E257:R257+終値!E257:R257)/3)*出来高!E257:R257)),50))</f>
        <v>53.830398348198941</v>
      </c>
      <c r="S257" s="497" t="str">
        <f>IF($D257="","",IF(AND(終値!E257&lt;終値!O257,$Q257&gt;(IFERROR(100-100/(1+SUMPRODUCT((終値!O257:AB257&gt;終値!P257:AC257)*(終値!O257:AB257-終値!P257:AC257))/SUMPRODUCT((終値!O257:AB257&lt;終値!P257:AC257)*(終値!P257:AC257-終値!O257:AB257))),100))),"強気div▲",IF(AND(終値!E257&gt;終値!O257,$Q257&lt;(IFERROR(100-100/(1+SUMPRODUCT((終値!O257:AB257&gt;終値!P257:AC257)*(終値!O257:AB257-終値!P257:AC257))/SUMPRODUCT((終値!O257:AB257&lt;終値!P257:AC257)*(終値!P257:AC257-終値!O257:AB257))),100))),"弱気div▼","－")))</f>
        <v>－</v>
      </c>
      <c r="T257" s="497" t="str">
        <f t="shared" si="36"/>
        <v>上walk▲</v>
      </c>
      <c r="U257" s="497" t="str">
        <f>IF(終値!A257="","",BB_スイング!BT257)</f>
        <v>－</v>
      </c>
      <c r="V257" s="505">
        <f>IF($D257="","",IFERROR(出来高!E257/AVERAGE(出来高!E257:I257),""))</f>
        <v>0.93201510775383245</v>
      </c>
      <c r="W257" s="506" t="str">
        <f>IF($D257="","",IF(AND($D257&gt;$G257,$O257="拡大↑",OR($N257="スクイーズ★",$N257="収縮")),"◎スクイーズブレイク買",IF(AND($D257&gt;=$H257,$R257&gt;=BB設定!$B$10),"○順張り継続(walk)",IF(AND($S257="強気div▲",$D257&gt;$I257,LEFT($U257,4)&lt;&gt;"二番天井"),"○反発(ダイバ)買",IF($U257="二番底W▲","△二番底買(確)",IF($U257="二番底W形成","△二番底形成",IF(LEFT($U257,4)="二番天井","▼二番天井警戒",IF($D257&lt;$J257,"▼-2σ割れ危険",IF(AND($D257&gt;$E257,$K257&lt;0.6,$R257&gt;=50),"・押し目注目",IF($N257="スクイーズ★","☆スクイーズ監視","様子見"))))))))))</f>
        <v>様子見</v>
      </c>
      <c r="X257" s="501">
        <f t="shared" si="42"/>
        <v>42</v>
      </c>
      <c r="Y257" s="498">
        <f t="shared" si="37"/>
        <v>3730</v>
      </c>
      <c r="Z257" s="498">
        <f t="shared" si="38"/>
        <v>3599.7848541768776</v>
      </c>
      <c r="AA257" s="498">
        <f t="shared" si="39"/>
        <v>3407</v>
      </c>
      <c r="AB257" s="498">
        <f t="shared" si="43"/>
        <v>3792.5697083537552</v>
      </c>
      <c r="AC257" s="504">
        <f t="shared" si="40"/>
        <v>0.19</v>
      </c>
      <c r="AD257" s="498">
        <f>IF($D257="","",MIN(終値!E257:I257))</f>
        <v>3380</v>
      </c>
      <c r="AE257" s="500">
        <f t="shared" si="41"/>
        <v>42.097430000000003</v>
      </c>
    </row>
    <row r="258" spans="1:31">
      <c r="A258" s="497" t="str">
        <f>IF(終値!A258="","",HYPERLINK("https://kabutan.jp/stock/?code="&amp;終値!A258,"📈"))</f>
        <v>📈</v>
      </c>
      <c r="B258" s="497" t="str">
        <f>IF(終値!A258="","",終値!A258)</f>
        <v>5253</v>
      </c>
      <c r="C258" s="496" t="str">
        <f>IF(終値!A258="","",終値!B258)</f>
        <v>カバー</v>
      </c>
      <c r="D258" s="498">
        <f>IF(終値!A258="","",終値!E258)</f>
        <v>1577</v>
      </c>
      <c r="E258" s="498">
        <f>IF($D258="","",AVERAGE(終値!E258:X258))</f>
        <v>1582.4</v>
      </c>
      <c r="F258" s="499">
        <f>IF($D258="","",STDEVP(終値!E258:X258))</f>
        <v>92.470211419678293</v>
      </c>
      <c r="G258" s="498">
        <f>IF($D258="","",$E258+BB設定!$B$4*$F258)</f>
        <v>1767.3404228393567</v>
      </c>
      <c r="H258" s="498">
        <f>IF($D258="","",$E258+BB設定!$B$5*$F258)</f>
        <v>1674.8702114196783</v>
      </c>
      <c r="I258" s="498">
        <f>IF($D258="","",$E258-BB設定!$B$5*$F258)</f>
        <v>1489.9297885803219</v>
      </c>
      <c r="J258" s="498">
        <f>IF($D258="","",$E258-BB設定!$B$4*$F258)</f>
        <v>1397.4595771606434</v>
      </c>
      <c r="K258" s="503">
        <f t="shared" si="33"/>
        <v>0.48540070386696732</v>
      </c>
      <c r="L258" s="502">
        <f t="shared" si="34"/>
        <v>23.374674271910596</v>
      </c>
      <c r="M258" s="502">
        <f>IF($D258="","",IFERROR(MIN(BB_帯幅!B258:AP258)*100,""))</f>
        <v>17.589352431196247</v>
      </c>
      <c r="N258" s="497" t="str">
        <f>IF($L258="","",IF($L258&lt;=$M258*BB設定!$B$7,"スクイーズ★",IF($L258&lt;=$M258*1.3,"収縮","－")))</f>
        <v>－</v>
      </c>
      <c r="O258" s="497" t="str">
        <f>IF($D258="","",IF(AND(BB_帯幅!B258&gt;BB_帯幅!C258,BB_帯幅!C258&gt;BB_帯幅!D258),"拡大↑","縮小↓"))</f>
        <v>縮小↓</v>
      </c>
      <c r="P258" s="497" t="str">
        <f t="shared" si="35"/>
        <v>バンド内</v>
      </c>
      <c r="Q258" s="500">
        <f>IF($D258="","",IFERROR(100-100/(1+SUMPRODUCT((終値!E258:R258&gt;終値!F258:S258)*(終値!E258:R258-終値!F258:S258))/SUMPRODUCT((終値!E258:R258&lt;終値!F258:S258)*(終値!F258:S258-終値!E258:R258))),100))</f>
        <v>45.274102079395085</v>
      </c>
      <c r="R258" s="500">
        <f>IF($D258="","",IFERROR(100-100/(1+SUMPRODUCT((((高値!E258:R258+安値!E258:R258+終値!E258:R258)/3)&gt;((高値!F258:S258+安値!F258:S258+終値!F258:S258)/3))*((高値!E258:R258+安値!E258:R258+終値!E258:R258)/3)*出来高!E258:R258)/SUMPRODUCT((((高値!E258:R258+安値!E258:R258+終値!E258:R258)/3)&lt;((高値!F258:S258+安値!F258:S258+終値!F258:S258)/3))*((高値!E258:R258+安値!E258:R258+終値!E258:R258)/3)*出来高!E258:R258)),50))</f>
        <v>47.17686821064428</v>
      </c>
      <c r="S258" s="497" t="str">
        <f>IF($D258="","",IF(AND(終値!E258&lt;終値!O258,$Q258&gt;(IFERROR(100-100/(1+SUMPRODUCT((終値!O258:AB258&gt;終値!P258:AC258)*(終値!O258:AB258-終値!P258:AC258))/SUMPRODUCT((終値!O258:AB258&lt;終値!P258:AC258)*(終値!P258:AC258-終値!O258:AB258))),100))),"強気div▲",IF(AND(終値!E258&gt;終値!O258,$Q258&lt;(IFERROR(100-100/(1+SUMPRODUCT((終値!O258:AB258&gt;終値!P258:AC258)*(終値!O258:AB258-終値!P258:AC258))/SUMPRODUCT((終値!O258:AB258&lt;終値!P258:AC258)*(終値!P258:AC258-終値!O258:AB258))),100))),"弱気div▼","－")))</f>
        <v>弱気div▼</v>
      </c>
      <c r="T258" s="497" t="str">
        <f t="shared" si="36"/>
        <v>－</v>
      </c>
      <c r="U258" s="497" t="str">
        <f>IF(終値!A258="","",BB_スイング!BT258)</f>
        <v>二番底W形成</v>
      </c>
      <c r="V258" s="505">
        <f>IF($D258="","",IFERROR(出来高!E258/AVERAGE(出来高!E258:I258),""))</f>
        <v>0.70847443035068591</v>
      </c>
      <c r="W258" s="506" t="str">
        <f>IF($D258="","",IF(AND($D258&gt;$G258,$O258="拡大↑",OR($N258="スクイーズ★",$N258="収縮")),"◎スクイーズブレイク買",IF(AND($D258&gt;=$H258,$R258&gt;=BB設定!$B$10),"○順張り継続(walk)",IF(AND($S258="強気div▲",$D258&gt;$I258,LEFT($U258,4)&lt;&gt;"二番天井"),"○反発(ダイバ)買",IF($U258="二番底W▲","△二番底買(確)",IF($U258="二番底W形成","△二番底形成",IF(LEFT($U258,4)="二番天井","▼二番天井警戒",IF($D258&lt;$J258,"▼-2σ割れ危険",IF(AND($D258&gt;$E258,$K258&lt;0.6,$R258&gt;=50),"・押し目注目",IF($N258="スクイーズ★","☆スクイーズ監視","様子見"))))))))))</f>
        <v>△二番底形成</v>
      </c>
      <c r="X258" s="501">
        <f t="shared" si="42"/>
        <v>5</v>
      </c>
      <c r="Y258" s="498">
        <f t="shared" si="37"/>
        <v>1577</v>
      </c>
      <c r="Z258" s="498">
        <f t="shared" si="38"/>
        <v>1674.8702114196783</v>
      </c>
      <c r="AA258" s="498">
        <f t="shared" si="39"/>
        <v>1457</v>
      </c>
      <c r="AB258" s="498">
        <f t="shared" si="43"/>
        <v>1767.3404228393567</v>
      </c>
      <c r="AC258" s="504">
        <f t="shared" si="40"/>
        <v>1.59</v>
      </c>
      <c r="AD258" s="498">
        <f>IF($D258="","",MIN(終値!E258:I258))</f>
        <v>1457</v>
      </c>
      <c r="AE258" s="500">
        <f t="shared" si="41"/>
        <v>5.0974199999999996</v>
      </c>
    </row>
    <row r="259" spans="1:31">
      <c r="A259" s="497" t="str">
        <f>IF(終値!A259="","",HYPERLINK("https://kabutan.jp/stock/?code="&amp;終値!A259,"📈"))</f>
        <v>📈</v>
      </c>
      <c r="B259" s="497" t="str">
        <f>IF(終値!A259="","",終値!A259)</f>
        <v>9104</v>
      </c>
      <c r="C259" s="496" t="str">
        <f>IF(終値!A259="","",終値!B259)</f>
        <v>商船三井</v>
      </c>
      <c r="D259" s="498">
        <f>IF(終値!A259="","",終値!E259)</f>
        <v>6036</v>
      </c>
      <c r="E259" s="498">
        <f>IF($D259="","",AVERAGE(終値!E259:X259))</f>
        <v>5744.45</v>
      </c>
      <c r="F259" s="499">
        <f>IF($D259="","",STDEVP(終値!E259:X259))</f>
        <v>218.92977755435646</v>
      </c>
      <c r="G259" s="498">
        <f>IF($D259="","",$E259+BB設定!$B$4*$F259)</f>
        <v>6182.3095551087126</v>
      </c>
      <c r="H259" s="498">
        <f>IF($D259="","",$E259+BB設定!$B$5*$F259)</f>
        <v>5963.3797775543562</v>
      </c>
      <c r="I259" s="498">
        <f>IF($D259="","",$E259-BB設定!$B$5*$F259)</f>
        <v>5525.5202224456434</v>
      </c>
      <c r="J259" s="498">
        <f>IF($D259="","",$E259-BB設定!$B$4*$F259)</f>
        <v>5306.590444891287</v>
      </c>
      <c r="K259" s="503">
        <f t="shared" si="33"/>
        <v>0.83292638769480942</v>
      </c>
      <c r="L259" s="502">
        <f t="shared" si="34"/>
        <v>15.244611933560664</v>
      </c>
      <c r="M259" s="502">
        <f>IF($D259="","",IFERROR(MIN(BB_帯幅!B259:AP259)*100,""))</f>
        <v>8.6170939220743819</v>
      </c>
      <c r="N259" s="497" t="str">
        <f>IF($L259="","",IF($L259&lt;=$M259*BB設定!$B$7,"スクイーズ★",IF($L259&lt;=$M259*1.3,"収縮","－")))</f>
        <v>－</v>
      </c>
      <c r="O259" s="497" t="str">
        <f>IF($D259="","",IF(AND(BB_帯幅!B259&gt;BB_帯幅!C259,BB_帯幅!C259&gt;BB_帯幅!D259),"拡大↑","縮小↓"))</f>
        <v>縮小↓</v>
      </c>
      <c r="P259" s="497" t="str">
        <f t="shared" si="35"/>
        <v>+1σ上</v>
      </c>
      <c r="Q259" s="500">
        <f>IF($D259="","",IFERROR(100-100/(1+SUMPRODUCT((終値!E259:R259&gt;終値!F259:S259)*(終値!E259:R259-終値!F259:S259))/SUMPRODUCT((終値!E259:R259&lt;終値!F259:S259)*(終値!F259:S259-終値!E259:R259))),100))</f>
        <v>73.53479853479854</v>
      </c>
      <c r="R259" s="500">
        <f>IF($D259="","",IFERROR(100-100/(1+SUMPRODUCT((((高値!E259:R259+安値!E259:R259+終値!E259:R259)/3)&gt;((高値!F259:S259+安値!F259:S259+終値!F259:S259)/3))*((高値!E259:R259+安値!E259:R259+終値!E259:R259)/3)*出来高!E259:R259)/SUMPRODUCT((((高値!E259:R259+安値!E259:R259+終値!E259:R259)/3)&lt;((高値!F259:S259+安値!F259:S259+終値!F259:S259)/3))*((高値!E259:R259+安値!E259:R259+終値!E259:R259)/3)*出来高!E259:R259)),50))</f>
        <v>65.365102462464591</v>
      </c>
      <c r="S259" s="497" t="str">
        <f>IF($D259="","",IF(AND(終値!E259&lt;終値!O259,$Q259&gt;(IFERROR(100-100/(1+SUMPRODUCT((終値!O259:AB259&gt;終値!P259:AC259)*(終値!O259:AB259-終値!P259:AC259))/SUMPRODUCT((終値!O259:AB259&lt;終値!P259:AC259)*(終値!P259:AC259-終値!O259:AB259))),100))),"強気div▲",IF(AND(終値!E259&gt;終値!O259,$Q259&lt;(IFERROR(100-100/(1+SUMPRODUCT((終値!O259:AB259&gt;終値!P259:AC259)*(終値!O259:AB259-終値!P259:AC259))/SUMPRODUCT((終値!O259:AB259&lt;終値!P259:AC259)*(終値!P259:AC259-終値!O259:AB259))),100))),"弱気div▼","－")))</f>
        <v>弱気div▼</v>
      </c>
      <c r="T259" s="497" t="str">
        <f t="shared" si="36"/>
        <v>上walk▲</v>
      </c>
      <c r="U259" s="497" t="str">
        <f>IF(終値!A259="","",BB_スイング!BT259)</f>
        <v>－</v>
      </c>
      <c r="V259" s="505">
        <f>IF($D259="","",IFERROR(出来高!E259/AVERAGE(出来高!E259:I259),""))</f>
        <v>0.82761830410761472</v>
      </c>
      <c r="W259" s="506" t="str">
        <f>IF($D259="","",IF(AND($D259&gt;$G259,$O259="拡大↑",OR($N259="スクイーズ★",$N259="収縮")),"◎スクイーズブレイク買",IF(AND($D259&gt;=$H259,$R259&gt;=BB設定!$B$10),"○順張り継続(walk)",IF(AND($S259="強気div▲",$D259&gt;$I259,LEFT($U259,4)&lt;&gt;"二番天井"),"○反発(ダイバ)買",IF($U259="二番底W▲","△二番底買(確)",IF($U259="二番底W形成","△二番底形成",IF(LEFT($U259,4)="二番天井","▼二番天井警戒",IF($D259&lt;$J259,"▼-2σ割れ危険",IF(AND($D259&gt;$E259,$K259&lt;0.6,$R259&gt;=50),"・押し目注目",IF($N259="スクイーズ★","☆スクイーズ監視","様子見"))))))))))</f>
        <v>様子見</v>
      </c>
      <c r="X259" s="501">
        <f t="shared" si="42"/>
        <v>30</v>
      </c>
      <c r="Y259" s="498">
        <f t="shared" si="37"/>
        <v>6036</v>
      </c>
      <c r="Z259" s="498">
        <f t="shared" si="38"/>
        <v>5963.3797775543562</v>
      </c>
      <c r="AA259" s="498">
        <f t="shared" si="39"/>
        <v>5744.45</v>
      </c>
      <c r="AB259" s="498">
        <f t="shared" si="43"/>
        <v>6182.3095551087126</v>
      </c>
      <c r="AC259" s="504">
        <f t="shared" si="40"/>
        <v>0.5</v>
      </c>
      <c r="AD259" s="498">
        <f>IF($D259="","",MIN(終値!E259:I259))</f>
        <v>5801</v>
      </c>
      <c r="AE259" s="500">
        <f t="shared" si="41"/>
        <v>30.09741</v>
      </c>
    </row>
    <row r="260" spans="1:31">
      <c r="A260" s="497" t="str">
        <f>IF(終値!A260="","",HYPERLINK("https://kabutan.jp/stock/?code="&amp;終値!A260,"📈"))</f>
        <v>📈</v>
      </c>
      <c r="B260" s="497" t="str">
        <f>IF(終値!A260="","",終値!A260)</f>
        <v>6366</v>
      </c>
      <c r="C260" s="496" t="str">
        <f>IF(終値!A260="","",終値!B260)</f>
        <v>千代田化工建</v>
      </c>
      <c r="D260" s="498">
        <f>IF(終値!A260="","",終値!E260)</f>
        <v>695</v>
      </c>
      <c r="E260" s="498">
        <f>IF($D260="","",AVERAGE(終値!E260:X260))</f>
        <v>678.8</v>
      </c>
      <c r="F260" s="499">
        <f>IF($D260="","",STDEVP(終値!E260:X260))</f>
        <v>27.222417232861599</v>
      </c>
      <c r="G260" s="498">
        <f>IF($D260="","",$E260+BB設定!$B$4*$F260)</f>
        <v>733.2448344657231</v>
      </c>
      <c r="H260" s="498">
        <f>IF($D260="","",$E260+BB設定!$B$5*$F260)</f>
        <v>706.02241723286159</v>
      </c>
      <c r="I260" s="498">
        <f>IF($D260="","",$E260-BB設定!$B$5*$F260)</f>
        <v>651.57758276713832</v>
      </c>
      <c r="J260" s="498">
        <f>IF($D260="","",$E260-BB設定!$B$4*$F260)</f>
        <v>624.35516553427681</v>
      </c>
      <c r="K260" s="503">
        <f t="shared" si="33"/>
        <v>0.64877444443511978</v>
      </c>
      <c r="L260" s="502">
        <f t="shared" si="34"/>
        <v>16.041495128380419</v>
      </c>
      <c r="M260" s="502">
        <f>IF($D260="","",IFERROR(MIN(BB_帯幅!B260:AP260)*100,""))</f>
        <v>14.592923078325191</v>
      </c>
      <c r="N260" s="497" t="str">
        <f>IF($L260="","",IF($L260&lt;=$M260*BB設定!$B$7,"スクイーズ★",IF($L260&lt;=$M260*1.3,"収縮","－")))</f>
        <v>スクイーズ★</v>
      </c>
      <c r="O260" s="497" t="str">
        <f>IF($D260="","",IF(AND(BB_帯幅!B260&gt;BB_帯幅!C260,BB_帯幅!C260&gt;BB_帯幅!D260),"拡大↑","縮小↓"))</f>
        <v>縮小↓</v>
      </c>
      <c r="P260" s="497" t="str">
        <f t="shared" si="35"/>
        <v>バンド内</v>
      </c>
      <c r="Q260" s="500">
        <f>IF($D260="","",IFERROR(100-100/(1+SUMPRODUCT((終値!E260:R260&gt;終値!F260:S260)*(終値!E260:R260-終値!F260:S260))/SUMPRODUCT((終値!E260:R260&lt;終値!F260:S260)*(終値!F260:S260-終値!E260:R260))),100))</f>
        <v>53.63636363636364</v>
      </c>
      <c r="R260" s="500">
        <f>IF($D260="","",IFERROR(100-100/(1+SUMPRODUCT((((高値!E260:R260+安値!E260:R260+終値!E260:R260)/3)&gt;((高値!F260:S260+安値!F260:S260+終値!F260:S260)/3))*((高値!E260:R260+安値!E260:R260+終値!E260:R260)/3)*出来高!E260:R260)/SUMPRODUCT((((高値!E260:R260+安値!E260:R260+終値!E260:R260)/3)&lt;((高値!F260:S260+安値!F260:S260+終値!F260:S260)/3))*((高値!E260:R260+安値!E260:R260+終値!E260:R260)/3)*出来高!E260:R260)),50))</f>
        <v>56.532528147242843</v>
      </c>
      <c r="S260" s="497" t="str">
        <f>IF($D260="","",IF(AND(終値!E260&lt;終値!O260,$Q260&gt;(IFERROR(100-100/(1+SUMPRODUCT((終値!O260:AB260&gt;終値!P260:AC260)*(終値!O260:AB260-終値!P260:AC260))/SUMPRODUCT((終値!O260:AB260&lt;終値!P260:AC260)*(終値!P260:AC260-終値!O260:AB260))),100))),"強気div▲",IF(AND(終値!E260&gt;終値!O260,$Q260&lt;(IFERROR(100-100/(1+SUMPRODUCT((終値!O260:AB260&gt;終値!P260:AC260)*(終値!O260:AB260-終値!P260:AC260))/SUMPRODUCT((終値!O260:AB260&lt;終値!P260:AC260)*(終値!P260:AC260-終値!O260:AB260))),100))),"弱気div▼","－")))</f>
        <v>強気div▲</v>
      </c>
      <c r="T260" s="497" t="str">
        <f t="shared" si="36"/>
        <v>－</v>
      </c>
      <c r="U260" s="497" t="str">
        <f>IF(終値!A260="","",BB_スイング!BT260)</f>
        <v>二番底W形成</v>
      </c>
      <c r="V260" s="505">
        <f>IF($D260="","",IFERROR(出来高!E260/AVERAGE(出来高!E260:I260),""))</f>
        <v>0.90869180171519837</v>
      </c>
      <c r="W260" s="506" t="str">
        <f>IF($D260="","",IF(AND($D260&gt;$G260,$O260="拡大↑",OR($N260="スクイーズ★",$N260="収縮")),"◎スクイーズブレイク買",IF(AND($D260&gt;=$H260,$R260&gt;=BB設定!$B$10),"○順張り継続(walk)",IF(AND($S260="強気div▲",$D260&gt;$I260,LEFT($U260,4)&lt;&gt;"二番天井"),"○反発(ダイバ)買",IF($U260="二番底W▲","△二番底買(確)",IF($U260="二番底W形成","△二番底形成",IF(LEFT($U260,4)="二番天井","▼二番天井警戒",IF($D260&lt;$J260,"▼-2σ割れ危険",IF(AND($D260&gt;$E260,$K260&lt;0.6,$R260&gt;=50),"・押し目注目",IF($N260="スクイーズ★","☆スクイーズ監視","様子見"))))))))))</f>
        <v>○反発(ダイバ)買</v>
      </c>
      <c r="X260" s="501">
        <f t="shared" si="42"/>
        <v>55</v>
      </c>
      <c r="Y260" s="498">
        <f t="shared" si="37"/>
        <v>695</v>
      </c>
      <c r="Z260" s="498">
        <f t="shared" si="38"/>
        <v>706.02241723286159</v>
      </c>
      <c r="AA260" s="498">
        <f t="shared" si="39"/>
        <v>678.8</v>
      </c>
      <c r="AB260" s="498">
        <f t="shared" si="43"/>
        <v>733.2448344657231</v>
      </c>
      <c r="AC260" s="504">
        <f t="shared" si="40"/>
        <v>2.36</v>
      </c>
      <c r="AD260" s="498">
        <f>IF($D260="","",MIN(終値!E260:I260))</f>
        <v>649</v>
      </c>
      <c r="AE260" s="500">
        <f t="shared" si="41"/>
        <v>55.0974</v>
      </c>
    </row>
    <row r="261" spans="1:31">
      <c r="A261" s="497" t="str">
        <f>IF(終値!A261="","",HYPERLINK("https://kabutan.jp/stock/?code="&amp;終値!A261,"📈"))</f>
        <v>📈</v>
      </c>
      <c r="B261" s="497" t="str">
        <f>IF(終値!A261="","",終値!A261)</f>
        <v>6140</v>
      </c>
      <c r="C261" s="496" t="str">
        <f>IF(終値!A261="","",終値!B261)</f>
        <v>旭ダイヤモンド</v>
      </c>
      <c r="D261" s="498">
        <f>IF(終値!A261="","",終値!E261)</f>
        <v>1183</v>
      </c>
      <c r="E261" s="498">
        <f>IF($D261="","",AVERAGE(終値!E261:X261))</f>
        <v>1143.8499999999999</v>
      </c>
      <c r="F261" s="499">
        <f>IF($D261="","",STDEVP(終値!E261:X261))</f>
        <v>46.983268298405967</v>
      </c>
      <c r="G261" s="498">
        <f>IF($D261="","",$E261+BB設定!$B$4*$F261)</f>
        <v>1237.8165365968118</v>
      </c>
      <c r="H261" s="498">
        <f>IF($D261="","",$E261+BB設定!$B$5*$F261)</f>
        <v>1190.833268298406</v>
      </c>
      <c r="I261" s="498">
        <f>IF($D261="","",$E261-BB設定!$B$5*$F261)</f>
        <v>1096.8667317015938</v>
      </c>
      <c r="J261" s="498">
        <f>IF($D261="","",$E261-BB設定!$B$4*$F261)</f>
        <v>1049.883463403188</v>
      </c>
      <c r="K261" s="503">
        <f t="shared" si="33"/>
        <v>0.70831884103584364</v>
      </c>
      <c r="L261" s="502">
        <f t="shared" si="34"/>
        <v>16.429870454484753</v>
      </c>
      <c r="M261" s="502">
        <f>IF($D261="","",IFERROR(MIN(BB_帯幅!B261:AP261)*100,""))</f>
        <v>10.268212505840618</v>
      </c>
      <c r="N261" s="497" t="str">
        <f>IF($L261="","",IF($L261&lt;=$M261*BB設定!$B$7,"スクイーズ★",IF($L261&lt;=$M261*1.3,"収縮","－")))</f>
        <v>－</v>
      </c>
      <c r="O261" s="497" t="str">
        <f>IF($D261="","",IF(AND(BB_帯幅!B261&gt;BB_帯幅!C261,BB_帯幅!C261&gt;BB_帯幅!D261),"拡大↑","縮小↓"))</f>
        <v>縮小↓</v>
      </c>
      <c r="P261" s="497" t="str">
        <f t="shared" si="35"/>
        <v>バンド内</v>
      </c>
      <c r="Q261" s="500">
        <f>IF($D261="","",IFERROR(100-100/(1+SUMPRODUCT((終値!E261:R261&gt;終値!F261:S261)*(終値!E261:R261-終値!F261:S261))/SUMPRODUCT((終値!E261:R261&lt;終値!F261:S261)*(終値!F261:S261-終値!E261:R261))),100))</f>
        <v>47.783251231527089</v>
      </c>
      <c r="R261" s="500">
        <f>IF($D261="","",IFERROR(100-100/(1+SUMPRODUCT((((高値!E261:R261+安値!E261:R261+終値!E261:R261)/3)&gt;((高値!F261:S261+安値!F261:S261+終値!F261:S261)/3))*((高値!E261:R261+安値!E261:R261+終値!E261:R261)/3)*出来高!E261:R261)/SUMPRODUCT((((高値!E261:R261+安値!E261:R261+終値!E261:R261)/3)&lt;((高値!F261:S261+安値!F261:S261+終値!F261:S261)/3))*((高値!E261:R261+安値!E261:R261+終値!E261:R261)/3)*出来高!E261:R261)),50))</f>
        <v>40.376918937724952</v>
      </c>
      <c r="S261" s="497" t="str">
        <f>IF($D261="","",IF(AND(終値!E261&lt;終値!O261,$Q261&gt;(IFERROR(100-100/(1+SUMPRODUCT((終値!O261:AB261&gt;終値!P261:AC261)*(終値!O261:AB261-終値!P261:AC261))/SUMPRODUCT((終値!O261:AB261&lt;終値!P261:AC261)*(終値!P261:AC261-終値!O261:AB261))),100))),"強気div▲",IF(AND(終値!E261&gt;終値!O261,$Q261&lt;(IFERROR(100-100/(1+SUMPRODUCT((終値!O261:AB261&gt;終値!P261:AC261)*(終値!O261:AB261-終値!P261:AC261))/SUMPRODUCT((終値!O261:AB261&lt;終値!P261:AC261)*(終値!P261:AC261-終値!O261:AB261))),100))),"弱気div▼","－")))</f>
        <v>－</v>
      </c>
      <c r="T261" s="497" t="str">
        <f t="shared" si="36"/>
        <v>－</v>
      </c>
      <c r="U261" s="497" t="str">
        <f>IF(終値!A261="","",BB_スイング!BT261)</f>
        <v>二番天井M形成</v>
      </c>
      <c r="V261" s="505">
        <f>IF($D261="","",IFERROR(出来高!E261/AVERAGE(出来高!E261:I261),""))</f>
        <v>0.91018334134450318</v>
      </c>
      <c r="W261" s="506" t="str">
        <f>IF($D261="","",IF(AND($D261&gt;$G261,$O261="拡大↑",OR($N261="スクイーズ★",$N261="収縮")),"◎スクイーズブレイク買",IF(AND($D261&gt;=$H261,$R261&gt;=BB設定!$B$10),"○順張り継続(walk)",IF(AND($S261="強気div▲",$D261&gt;$I261,LEFT($U261,4)&lt;&gt;"二番天井"),"○反発(ダイバ)買",IF($U261="二番底W▲","△二番底買(確)",IF($U261="二番底W形成","△二番底形成",IF(LEFT($U261,4)="二番天井","▼二番天井警戒",IF($D261&lt;$J261,"▼-2σ割れ危険",IF(AND($D261&gt;$E261,$K261&lt;0.6,$R261&gt;=50),"・押し目注目",IF($N261="スクイーズ★","☆スクイーズ監視","様子見"))))))))))</f>
        <v>▼二番天井警戒</v>
      </c>
      <c r="X261" s="501">
        <f t="shared" si="42"/>
        <v>0</v>
      </c>
      <c r="Y261" s="498">
        <f t="shared" si="37"/>
        <v>1183</v>
      </c>
      <c r="Z261" s="498">
        <f t="shared" si="38"/>
        <v>1190.833268298406</v>
      </c>
      <c r="AA261" s="498">
        <f t="shared" si="39"/>
        <v>1143.8499999999999</v>
      </c>
      <c r="AB261" s="498">
        <f t="shared" si="43"/>
        <v>1237.8165365968118</v>
      </c>
      <c r="AC261" s="504">
        <f t="shared" si="40"/>
        <v>1.4</v>
      </c>
      <c r="AD261" s="498">
        <f>IF($D261="","",MIN(終値!E261:I261))</f>
        <v>1103</v>
      </c>
      <c r="AE261" s="500">
        <f t="shared" si="41"/>
        <v>9.7390000000000004E-2</v>
      </c>
    </row>
    <row r="262" spans="1:31" ht="24">
      <c r="A262" s="497" t="str">
        <f>IF(終値!A262="","",HYPERLINK("https://kabutan.jp/stock/?code="&amp;終値!A262,"📈"))</f>
        <v>📈</v>
      </c>
      <c r="B262" s="497" t="str">
        <f>IF(終値!A262="","",終値!A262)</f>
        <v>1514</v>
      </c>
      <c r="C262" s="496" t="str">
        <f>IF(終値!A262="","",終値!B262)</f>
        <v>住石ホールディングス</v>
      </c>
      <c r="D262" s="498">
        <f>IF(終値!A262="","",終値!E262)</f>
        <v>596</v>
      </c>
      <c r="E262" s="498">
        <f>IF($D262="","",AVERAGE(終値!E262:X262))</f>
        <v>583.4</v>
      </c>
      <c r="F262" s="499">
        <f>IF($D262="","",STDEVP(終値!E262:X262))</f>
        <v>12.768711759609895</v>
      </c>
      <c r="G262" s="498">
        <f>IF($D262="","",$E262+BB設定!$B$4*$F262)</f>
        <v>608.93742351921981</v>
      </c>
      <c r="H262" s="498">
        <f>IF($D262="","",$E262+BB設定!$B$5*$F262)</f>
        <v>596.16871175960989</v>
      </c>
      <c r="I262" s="498">
        <f>IF($D262="","",$E262-BB設定!$B$5*$F262)</f>
        <v>570.63128824039006</v>
      </c>
      <c r="J262" s="498">
        <f>IF($D262="","",$E262-BB設定!$B$4*$F262)</f>
        <v>557.86257648078015</v>
      </c>
      <c r="K262" s="503">
        <f t="shared" ref="K262:K325" si="44">IF($D262="","",IFERROR(($D262-$J262)/($G262-$J262),""))</f>
        <v>0.74669677406017654</v>
      </c>
      <c r="L262" s="502">
        <f t="shared" ref="L262:L325" si="45">IF($D262="","",IFERROR(($G262-$J262)/$E262*100,""))</f>
        <v>8.754687528015026</v>
      </c>
      <c r="M262" s="502">
        <f>IF($D262="","",IFERROR(MIN(BB_帯幅!B262:AP262)*100,""))</f>
        <v>8.7546875280150118</v>
      </c>
      <c r="N262" s="497" t="str">
        <f>IF($L262="","",IF($L262&lt;=$M262*BB設定!$B$7,"スクイーズ★",IF($L262&lt;=$M262*1.3,"収縮","－")))</f>
        <v>スクイーズ★</v>
      </c>
      <c r="O262" s="497" t="str">
        <f>IF($D262="","",IF(AND(BB_帯幅!B262&gt;BB_帯幅!C262,BB_帯幅!C262&gt;BB_帯幅!D262),"拡大↑","縮小↓"))</f>
        <v>縮小↓</v>
      </c>
      <c r="P262" s="497" t="str">
        <f t="shared" ref="P262:P325" si="46">IF($D262="","",IF($D262&gt;$G262,"↑+2σ突破",IF($D262&lt;$J262,"↓-2σ割れ",IF($D262&gt;$H262,"+1σ上",IF($D262&lt;$I262,"-1σ下","バンド内")))))</f>
        <v>バンド内</v>
      </c>
      <c r="Q262" s="500">
        <f>IF($D262="","",IFERROR(100-100/(1+SUMPRODUCT((終値!E262:R262&gt;終値!F262:S262)*(終値!E262:R262-終値!F262:S262))/SUMPRODUCT((終値!E262:R262&lt;終値!F262:S262)*(終値!F262:S262-終値!E262:R262))),100))</f>
        <v>53.947368421052637</v>
      </c>
      <c r="R262" s="500">
        <f>IF($D262="","",IFERROR(100-100/(1+SUMPRODUCT((((高値!E262:R262+安値!E262:R262+終値!E262:R262)/3)&gt;((高値!F262:S262+安値!F262:S262+終値!F262:S262)/3))*((高値!E262:R262+安値!E262:R262+終値!E262:R262)/3)*出来高!E262:R262)/SUMPRODUCT((((高値!E262:R262+安値!E262:R262+終値!E262:R262)/3)&lt;((高値!F262:S262+安値!F262:S262+終値!F262:S262)/3))*((高値!E262:R262+安値!E262:R262+終値!E262:R262)/3)*出来高!E262:R262)),50))</f>
        <v>54.113212745491822</v>
      </c>
      <c r="S262" s="497" t="str">
        <f>IF($D262="","",IF(AND(終値!E262&lt;終値!O262,$Q262&gt;(IFERROR(100-100/(1+SUMPRODUCT((終値!O262:AB262&gt;終値!P262:AC262)*(終値!O262:AB262-終値!P262:AC262))/SUMPRODUCT((終値!O262:AB262&lt;終値!P262:AC262)*(終値!P262:AC262-終値!O262:AB262))),100))),"強気div▲",IF(AND(終値!E262&gt;終値!O262,$Q262&lt;(IFERROR(100-100/(1+SUMPRODUCT((終値!O262:AB262&gt;終値!P262:AC262)*(終値!O262:AB262-終値!P262:AC262))/SUMPRODUCT((終値!O262:AB262&lt;終値!P262:AC262)*(終値!P262:AC262-終値!O262:AB262))),100))),"弱気div▼","－")))</f>
        <v>－</v>
      </c>
      <c r="T262" s="497" t="str">
        <f t="shared" ref="T262:T325" si="47">IF($D262="","",IF($D262&gt;=$H262,"上walk▲",IF($D262&lt;=$I262,"下walk▼","－")))</f>
        <v>－</v>
      </c>
      <c r="U262" s="497" t="str">
        <f>IF(終値!A262="","",BB_スイング!BT262)</f>
        <v>二番底W形成</v>
      </c>
      <c r="V262" s="505">
        <f>IF($D262="","",IFERROR(出来高!E262/AVERAGE(出来高!E262:I262),""))</f>
        <v>0.87693917754247719</v>
      </c>
      <c r="W262" s="506" t="str">
        <f>IF($D262="","",IF(AND($D262&gt;$G262,$O262="拡大↑",OR($N262="スクイーズ★",$N262="収縮")),"◎スクイーズブレイク買",IF(AND($D262&gt;=$H262,$R262&gt;=BB設定!$B$10),"○順張り継続(walk)",IF(AND($S262="強気div▲",$D262&gt;$I262,LEFT($U262,4)&lt;&gt;"二番天井"),"○反発(ダイバ)買",IF($U262="二番底W▲","△二番底買(確)",IF($U262="二番底W形成","△二番底形成",IF(LEFT($U262,4)="二番天井","▼二番天井警戒",IF($D262&lt;$J262,"▼-2σ割れ危険",IF(AND($D262&gt;$E262,$K262&lt;0.6,$R262&gt;=50),"・押し目注目",IF($N262="スクイーズ★","☆スクイーズ監視","様子見"))))))))))</f>
        <v>△二番底形成</v>
      </c>
      <c r="X262" s="501">
        <f t="shared" si="42"/>
        <v>40</v>
      </c>
      <c r="Y262" s="498">
        <f t="shared" ref="Y262:Y325" si="48">IF($D262="","",$D262)</f>
        <v>596</v>
      </c>
      <c r="Z262" s="498">
        <f t="shared" ref="Z262:Z325" si="49">IF($D262="","",$H262)</f>
        <v>596.16871175960989</v>
      </c>
      <c r="AA262" s="498">
        <f t="shared" ref="AA262:AA325" si="50">IF($D262="","",IF($D262&gt;$E262,$E262,$AD262))</f>
        <v>583.4</v>
      </c>
      <c r="AB262" s="498">
        <f t="shared" si="43"/>
        <v>608.93742351921981</v>
      </c>
      <c r="AC262" s="504">
        <f t="shared" ref="AC262:AC325" si="51">IF($D262="","",IF(($Y262-$AA262)&lt;=0,"－",IFERROR(ROUND(MIN(20,($AB262-$Y262)/($Y262-$AA262)),2),"－")))</f>
        <v>1.03</v>
      </c>
      <c r="AD262" s="498">
        <f>IF($D262="","",MIN(終値!E262:I262))</f>
        <v>577</v>
      </c>
      <c r="AE262" s="500">
        <f t="shared" ref="AE262:AE325" si="52">IF($D262="","",$X262+(10000-ROW())/100000)</f>
        <v>40.097380000000001</v>
      </c>
    </row>
    <row r="263" spans="1:31">
      <c r="A263" s="497" t="str">
        <f>IF(終値!A263="","",HYPERLINK("https://kabutan.jp/stock/?code="&amp;終値!A263,"📈"))</f>
        <v>📈</v>
      </c>
      <c r="B263" s="497" t="str">
        <f>IF(終値!A263="","",終値!A263)</f>
        <v>5631</v>
      </c>
      <c r="C263" s="496" t="str">
        <f>IF(終値!A263="","",終値!B263)</f>
        <v>日本製鋼所</v>
      </c>
      <c r="D263" s="498">
        <f>IF(終値!A263="","",終値!E263)</f>
        <v>7738</v>
      </c>
      <c r="E263" s="498">
        <f>IF($D263="","",AVERAGE(終値!E263:X263))</f>
        <v>7625.5</v>
      </c>
      <c r="F263" s="499">
        <f>IF($D263="","",STDEVP(終値!E263:X263))</f>
        <v>196.54834011000958</v>
      </c>
      <c r="G263" s="498">
        <f>IF($D263="","",$E263+BB設定!$B$4*$F263)</f>
        <v>8018.5966802200192</v>
      </c>
      <c r="H263" s="498">
        <f>IF($D263="","",$E263+BB設定!$B$5*$F263)</f>
        <v>7822.04834011001</v>
      </c>
      <c r="I263" s="498">
        <f>IF($D263="","",$E263-BB設定!$B$5*$F263)</f>
        <v>7428.95165988999</v>
      </c>
      <c r="J263" s="498">
        <f>IF($D263="","",$E263-BB設定!$B$4*$F263)</f>
        <v>7232.4033197799808</v>
      </c>
      <c r="K263" s="503">
        <f t="shared" si="44"/>
        <v>0.64309456892008465</v>
      </c>
      <c r="L263" s="502">
        <f t="shared" si="45"/>
        <v>10.310056526654492</v>
      </c>
      <c r="M263" s="502">
        <f>IF($D263="","",IFERROR(MIN(BB_帯幅!B263:AP263)*100,""))</f>
        <v>10.310056526654492</v>
      </c>
      <c r="N263" s="497" t="str">
        <f>IF($L263="","",IF($L263&lt;=$M263*BB設定!$B$7,"スクイーズ★",IF($L263&lt;=$M263*1.3,"収縮","－")))</f>
        <v>スクイーズ★</v>
      </c>
      <c r="O263" s="497" t="str">
        <f>IF($D263="","",IF(AND(BB_帯幅!B263&gt;BB_帯幅!C263,BB_帯幅!C263&gt;BB_帯幅!D263),"拡大↑","縮小↓"))</f>
        <v>縮小↓</v>
      </c>
      <c r="P263" s="497" t="str">
        <f t="shared" si="46"/>
        <v>バンド内</v>
      </c>
      <c r="Q263" s="500">
        <f>IF($D263="","",IFERROR(100-100/(1+SUMPRODUCT((終値!E263:R263&gt;終値!F263:S263)*(終値!E263:R263-終値!F263:S263))/SUMPRODUCT((終値!E263:R263&lt;終値!F263:S263)*(終値!F263:S263-終値!E263:R263))),100))</f>
        <v>45.81497797356829</v>
      </c>
      <c r="R263" s="500">
        <f>IF($D263="","",IFERROR(100-100/(1+SUMPRODUCT((((高値!E263:R263+安値!E263:R263+終値!E263:R263)/3)&gt;((高値!F263:S263+安値!F263:S263+終値!F263:S263)/3))*((高値!E263:R263+安値!E263:R263+終値!E263:R263)/3)*出来高!E263:R263)/SUMPRODUCT((((高値!E263:R263+安値!E263:R263+終値!E263:R263)/3)&lt;((高値!F263:S263+安値!F263:S263+終値!F263:S263)/3))*((高値!E263:R263+安値!E263:R263+終値!E263:R263)/3)*出来高!E263:R263)),50))</f>
        <v>59.341379685796078</v>
      </c>
      <c r="S263" s="497" t="str">
        <f>IF($D263="","",IF(AND(終値!E263&lt;終値!O263,$Q263&gt;(IFERROR(100-100/(1+SUMPRODUCT((終値!O263:AB263&gt;終値!P263:AC263)*(終値!O263:AB263-終値!P263:AC263))/SUMPRODUCT((終値!O263:AB263&lt;終値!P263:AC263)*(終値!P263:AC263-終値!O263:AB263))),100))),"強気div▲",IF(AND(終値!E263&gt;終値!O263,$Q263&lt;(IFERROR(100-100/(1+SUMPRODUCT((終値!O263:AB263&gt;終値!P263:AC263)*(終値!O263:AB263-終値!P263:AC263))/SUMPRODUCT((終値!O263:AB263&lt;終値!P263:AC263)*(終値!P263:AC263-終値!O263:AB263))),100))),"弱気div▼","－")))</f>
        <v>－</v>
      </c>
      <c r="T263" s="497" t="str">
        <f t="shared" si="47"/>
        <v>－</v>
      </c>
      <c r="U263" s="497" t="str">
        <f>IF(終値!A263="","",BB_スイング!BT263)</f>
        <v>二番底W形成</v>
      </c>
      <c r="V263" s="505">
        <f>IF($D263="","",IFERROR(出来高!E263/AVERAGE(出来高!E263:I263),""))</f>
        <v>0.615911216940216</v>
      </c>
      <c r="W263" s="506" t="str">
        <f>IF($D263="","",IF(AND($D263&gt;$G263,$O263="拡大↑",OR($N263="スクイーズ★",$N263="収縮")),"◎スクイーズブレイク買",IF(AND($D263&gt;=$H263,$R263&gt;=BB設定!$B$10),"○順張り継続(walk)",IF(AND($S263="強気div▲",$D263&gt;$I263,LEFT($U263,4)&lt;&gt;"二番天井"),"○反発(ダイバ)買",IF($U263="二番底W▲","△二番底買(確)",IF($U263="二番底W形成","△二番底形成",IF(LEFT($U263,4)="二番天井","▼二番天井警戒",IF($D263&lt;$J263,"▼-2σ割れ危険",IF(AND($D263&gt;$E263,$K263&lt;0.6,$R263&gt;=50),"・押し目注目",IF($N263="スクイーズ★","☆スクイーズ監視","様子見"))))))))))</f>
        <v>△二番底形成</v>
      </c>
      <c r="X263" s="501">
        <f t="shared" ref="X263:X326" si="53">IF($D263="","",MAX(0,MIN(100,IF($L263&lt;=$M263*1.15,20,IF($L263&lt;=$M263*1.4,10,0))+IF($D263&gt;$G263,20,IF($D263&gt;$H263,12,IF($D263&gt;$E263,5,0)))+IF($O263="拡大↑",10,0)+IF($R263&gt;=80,15,IF($R263&gt;=60,10,IF($R263&gt;=50,5,0)))+IF(AND($Q263&gt;=50,$Q263&lt;=70),10,IF($Q263&gt;70,3,IF($Q263&gt;=40,5,0)))+IF(AND($S263="強気div▲",$T263&lt;&gt;"下walk▼"),15,IF(AND($S263="強気div▲",$T263="下walk▼"),5,0))+IF($T263="上walk▲",5,0)+IF($V263&gt;=2,5,IF($V263&gt;=1.5,3,0))+IF(LEFT($U263,4)="二番天井",-15,0)+IF($D263&lt;$E263,-10,0)+IF($T263="下walk▼",-10,0)+IF($K263&lt;0.2,-5,0))))</f>
        <v>35</v>
      </c>
      <c r="Y263" s="498">
        <f t="shared" si="48"/>
        <v>7738</v>
      </c>
      <c r="Z263" s="498">
        <f t="shared" si="49"/>
        <v>7822.04834011001</v>
      </c>
      <c r="AA263" s="498">
        <f t="shared" si="50"/>
        <v>7625.5</v>
      </c>
      <c r="AB263" s="498">
        <f t="shared" ref="AB263:AB326" si="54">IF($D263="","",IF($D263&gt;$G263,$E263+3*$F263,$G263))</f>
        <v>8018.5966802200192</v>
      </c>
      <c r="AC263" s="504">
        <f t="shared" si="51"/>
        <v>2.4900000000000002</v>
      </c>
      <c r="AD263" s="498">
        <f>IF($D263="","",MIN(終値!E263:I263))</f>
        <v>7490</v>
      </c>
      <c r="AE263" s="500">
        <f t="shared" si="52"/>
        <v>35.097369999999998</v>
      </c>
    </row>
    <row r="264" spans="1:31" ht="24">
      <c r="A264" s="497" t="str">
        <f>IF(終値!A264="","",HYPERLINK("https://kabutan.jp/stock/?code="&amp;終値!A264,"📈"))</f>
        <v>📈</v>
      </c>
      <c r="B264" s="497" t="str">
        <f>IF(終値!A264="","",終値!A264)</f>
        <v>6674</v>
      </c>
      <c r="C264" s="496" t="str">
        <f>IF(終値!A264="","",終値!B264)</f>
        <v>ジーエス・ユアサコーポ</v>
      </c>
      <c r="D264" s="498">
        <f>IF(終値!A264="","",終値!E264)</f>
        <v>5404</v>
      </c>
      <c r="E264" s="498">
        <f>IF($D264="","",AVERAGE(終値!E264:X264))</f>
        <v>5760.8</v>
      </c>
      <c r="F264" s="499">
        <f>IF($D264="","",STDEVP(終値!E264:X264))</f>
        <v>295.44975884234537</v>
      </c>
      <c r="G264" s="498">
        <f>IF($D264="","",$E264+BB設定!$B$4*$F264)</f>
        <v>6351.6995176846913</v>
      </c>
      <c r="H264" s="498">
        <f>IF($D264="","",$E264+BB設定!$B$5*$F264)</f>
        <v>6056.2497588423457</v>
      </c>
      <c r="I264" s="498">
        <f>IF($D264="","",$E264-BB設定!$B$5*$F264)</f>
        <v>5465.3502411576546</v>
      </c>
      <c r="J264" s="498">
        <f>IF($D264="","",$E264-BB設定!$B$4*$F264)</f>
        <v>5169.9004823153091</v>
      </c>
      <c r="K264" s="503">
        <f t="shared" si="44"/>
        <v>0.19808741645445746</v>
      </c>
      <c r="L264" s="502">
        <f t="shared" si="45"/>
        <v>20.514495128617245</v>
      </c>
      <c r="M264" s="502">
        <f>IF($D264="","",IFERROR(MIN(BB_帯幅!B264:AP264)*100,""))</f>
        <v>19.176673422805461</v>
      </c>
      <c r="N264" s="497" t="str">
        <f>IF($L264="","",IF($L264&lt;=$M264*BB設定!$B$7,"スクイーズ★",IF($L264&lt;=$M264*1.3,"収縮","－")))</f>
        <v>スクイーズ★</v>
      </c>
      <c r="O264" s="497" t="str">
        <f>IF($D264="","",IF(AND(BB_帯幅!B264&gt;BB_帯幅!C264,BB_帯幅!C264&gt;BB_帯幅!D264),"拡大↑","縮小↓"))</f>
        <v>縮小↓</v>
      </c>
      <c r="P264" s="497" t="str">
        <f t="shared" si="46"/>
        <v>-1σ下</v>
      </c>
      <c r="Q264" s="500">
        <f>IF($D264="","",IFERROR(100-100/(1+SUMPRODUCT((終値!E264:R264&gt;終値!F264:S264)*(終値!E264:R264-終値!F264:S264))/SUMPRODUCT((終値!E264:R264&lt;終値!F264:S264)*(終値!F264:S264-終値!E264:R264))),100))</f>
        <v>41.830708661417319</v>
      </c>
      <c r="R264" s="500">
        <f>IF($D264="","",IFERROR(100-100/(1+SUMPRODUCT((((高値!E264:R264+安値!E264:R264+終値!E264:R264)/3)&gt;((高値!F264:S264+安値!F264:S264+終値!F264:S264)/3))*((高値!E264:R264+安値!E264:R264+終値!E264:R264)/3)*出来高!E264:R264)/SUMPRODUCT((((高値!E264:R264+安値!E264:R264+終値!E264:R264)/3)&lt;((高値!F264:S264+安値!F264:S264+終値!F264:S264)/3))*((高値!E264:R264+安値!E264:R264+終値!E264:R264)/3)*出来高!E264:R264)),50))</f>
        <v>58.496657272601233</v>
      </c>
      <c r="S264" s="497" t="str">
        <f>IF($D264="","",IF(AND(終値!E264&lt;終値!O264,$Q264&gt;(IFERROR(100-100/(1+SUMPRODUCT((終値!O264:AB264&gt;終値!P264:AC264)*(終値!O264:AB264-終値!P264:AC264))/SUMPRODUCT((終値!O264:AB264&lt;終値!P264:AC264)*(終値!P264:AC264-終値!O264:AB264))),100))),"強気div▲",IF(AND(終値!E264&gt;終値!O264,$Q264&lt;(IFERROR(100-100/(1+SUMPRODUCT((終値!O264:AB264&gt;終値!P264:AC264)*(終値!O264:AB264-終値!P264:AC264))/SUMPRODUCT((終値!O264:AB264&lt;終値!P264:AC264)*(終値!P264:AC264-終値!O264:AB264))),100))),"弱気div▼","－")))</f>
        <v>強気div▲</v>
      </c>
      <c r="T264" s="497" t="str">
        <f t="shared" si="47"/>
        <v>下walk▼</v>
      </c>
      <c r="U264" s="497" t="str">
        <f>IF(終値!A264="","",BB_スイング!BT264)</f>
        <v>二番天井M形成</v>
      </c>
      <c r="V264" s="505">
        <f>IF($D264="","",IFERROR(出来高!E264/AVERAGE(出来高!E264:I264),""))</f>
        <v>1.2584521578210635</v>
      </c>
      <c r="W264" s="506" t="str">
        <f>IF($D264="","",IF(AND($D264&gt;$G264,$O264="拡大↑",OR($N264="スクイーズ★",$N264="収縮")),"◎スクイーズブレイク買",IF(AND($D264&gt;=$H264,$R264&gt;=BB設定!$B$10),"○順張り継続(walk)",IF(AND($S264="強気div▲",$D264&gt;$I264,LEFT($U264,4)&lt;&gt;"二番天井"),"○反発(ダイバ)買",IF($U264="二番底W▲","△二番底買(確)",IF($U264="二番底W形成","△二番底形成",IF(LEFT($U264,4)="二番天井","▼二番天井警戒",IF($D264&lt;$J264,"▼-2σ割れ危険",IF(AND($D264&gt;$E264,$K264&lt;0.6,$R264&gt;=50),"・押し目注目",IF($N264="スクイーズ★","☆スクイーズ監視","様子見"))))))))))</f>
        <v>▼二番天井警戒</v>
      </c>
      <c r="X264" s="501">
        <f t="shared" si="53"/>
        <v>0</v>
      </c>
      <c r="Y264" s="498">
        <f t="shared" si="48"/>
        <v>5404</v>
      </c>
      <c r="Z264" s="498">
        <f t="shared" si="49"/>
        <v>6056.2497588423457</v>
      </c>
      <c r="AA264" s="498">
        <f t="shared" si="50"/>
        <v>5404</v>
      </c>
      <c r="AB264" s="498">
        <f t="shared" si="54"/>
        <v>6351.6995176846913</v>
      </c>
      <c r="AC264" s="504" t="str">
        <f t="shared" si="51"/>
        <v>－</v>
      </c>
      <c r="AD264" s="498">
        <f>IF($D264="","",MIN(終値!E264:I264))</f>
        <v>5404</v>
      </c>
      <c r="AE264" s="500">
        <f t="shared" si="52"/>
        <v>9.7360000000000002E-2</v>
      </c>
    </row>
    <row r="265" spans="1:31">
      <c r="A265" s="497" t="str">
        <f>IF(終値!A265="","",HYPERLINK("https://kabutan.jp/stock/?code="&amp;終値!A265,"📈"))</f>
        <v>📈</v>
      </c>
      <c r="B265" s="497" t="str">
        <f>IF(終値!A265="","",終値!A265)</f>
        <v>6955</v>
      </c>
      <c r="C265" s="496" t="str">
        <f>IF(終値!A265="","",終値!B265)</f>
        <v>ＦＤＫ</v>
      </c>
      <c r="D265" s="498">
        <f>IF(終値!A265="","",終値!E265)</f>
        <v>411</v>
      </c>
      <c r="E265" s="498">
        <f>IF($D265="","",AVERAGE(終値!E265:X265))</f>
        <v>408.2</v>
      </c>
      <c r="F265" s="499">
        <f>IF($D265="","",STDEVP(終値!E265:X265))</f>
        <v>16.904437287292353</v>
      </c>
      <c r="G265" s="498">
        <f>IF($D265="","",$E265+BB設定!$B$4*$F265)</f>
        <v>442.00887457458469</v>
      </c>
      <c r="H265" s="498">
        <f>IF($D265="","",$E265+BB設定!$B$5*$F265)</f>
        <v>425.10443728729234</v>
      </c>
      <c r="I265" s="498">
        <f>IF($D265="","",$E265-BB設定!$B$5*$F265)</f>
        <v>391.29556271270764</v>
      </c>
      <c r="J265" s="498">
        <f>IF($D265="","",$E265-BB設定!$B$4*$F265)</f>
        <v>374.39112542541528</v>
      </c>
      <c r="K265" s="503">
        <f t="shared" si="44"/>
        <v>0.54140924587452655</v>
      </c>
      <c r="L265" s="502">
        <f t="shared" si="45"/>
        <v>16.564857704353113</v>
      </c>
      <c r="M265" s="502">
        <f>IF($D265="","",IFERROR(MIN(BB_帯幅!B265:AP265)*100,""))</f>
        <v>16.564857704353113</v>
      </c>
      <c r="N265" s="497" t="str">
        <f>IF($L265="","",IF($L265&lt;=$M265*BB設定!$B$7,"スクイーズ★",IF($L265&lt;=$M265*1.3,"収縮","－")))</f>
        <v>スクイーズ★</v>
      </c>
      <c r="O265" s="497" t="str">
        <f>IF($D265="","",IF(AND(BB_帯幅!B265&gt;BB_帯幅!C265,BB_帯幅!C265&gt;BB_帯幅!D265),"拡大↑","縮小↓"))</f>
        <v>縮小↓</v>
      </c>
      <c r="P265" s="497" t="str">
        <f t="shared" si="46"/>
        <v>バンド内</v>
      </c>
      <c r="Q265" s="500">
        <f>IF($D265="","",IFERROR(100-100/(1+SUMPRODUCT((終値!E265:R265&gt;終値!F265:S265)*(終値!E265:R265-終値!F265:S265))/SUMPRODUCT((終値!E265:R265&lt;終値!F265:S265)*(終値!F265:S265-終値!E265:R265))),100))</f>
        <v>49.484536082474229</v>
      </c>
      <c r="R265" s="500">
        <f>IF($D265="","",IFERROR(100-100/(1+SUMPRODUCT((((高値!E265:R265+安値!E265:R265+終値!E265:R265)/3)&gt;((高値!F265:S265+安値!F265:S265+終値!F265:S265)/3))*((高値!E265:R265+安値!E265:R265+終値!E265:R265)/3)*出来高!E265:R265)/SUMPRODUCT((((高値!E265:R265+安値!E265:R265+終値!E265:R265)/3)&lt;((高値!F265:S265+安値!F265:S265+終値!F265:S265)/3))*((高値!E265:R265+安値!E265:R265+終値!E265:R265)/3)*出来高!E265:R265)),50))</f>
        <v>38.543006219280052</v>
      </c>
      <c r="S265" s="497" t="str">
        <f>IF($D265="","",IF(AND(終値!E265&lt;終値!O265,$Q265&gt;(IFERROR(100-100/(1+SUMPRODUCT((終値!O265:AB265&gt;終値!P265:AC265)*(終値!O265:AB265-終値!P265:AC265))/SUMPRODUCT((終値!O265:AB265&lt;終値!P265:AC265)*(終値!P265:AC265-終値!O265:AB265))),100))),"強気div▲",IF(AND(終値!E265&gt;終値!O265,$Q265&lt;(IFERROR(100-100/(1+SUMPRODUCT((終値!O265:AB265&gt;終値!P265:AC265)*(終値!O265:AB265-終値!P265:AC265))/SUMPRODUCT((終値!O265:AB265&lt;終値!P265:AC265)*(終値!P265:AC265-終値!O265:AB265))),100))),"弱気div▼","－")))</f>
        <v>強気div▲</v>
      </c>
      <c r="T265" s="497" t="str">
        <f t="shared" si="47"/>
        <v>－</v>
      </c>
      <c r="U265" s="497" t="str">
        <f>IF(終値!A265="","",BB_スイング!BT265)</f>
        <v>－</v>
      </c>
      <c r="V265" s="505">
        <f>IF($D265="","",IFERROR(出来高!E265/AVERAGE(出来高!E265:I265),""))</f>
        <v>0.70389358459193574</v>
      </c>
      <c r="W265" s="506" t="str">
        <f>IF($D265="","",IF(AND($D265&gt;$G265,$O265="拡大↑",OR($N265="スクイーズ★",$N265="収縮")),"◎スクイーズブレイク買",IF(AND($D265&gt;=$H265,$R265&gt;=BB設定!$B$10),"○順張り継続(walk)",IF(AND($S265="強気div▲",$D265&gt;$I265,LEFT($U265,4)&lt;&gt;"二番天井"),"○反発(ダイバ)買",IF($U265="二番底W▲","△二番底買(確)",IF($U265="二番底W形成","△二番底形成",IF(LEFT($U265,4)="二番天井","▼二番天井警戒",IF($D265&lt;$J265,"▼-2σ割れ危険",IF(AND($D265&gt;$E265,$K265&lt;0.6,$R265&gt;=50),"・押し目注目",IF($N265="スクイーズ★","☆スクイーズ監視","様子見"))))))))))</f>
        <v>○反発(ダイバ)買</v>
      </c>
      <c r="X265" s="501">
        <f t="shared" si="53"/>
        <v>45</v>
      </c>
      <c r="Y265" s="498">
        <f t="shared" si="48"/>
        <v>411</v>
      </c>
      <c r="Z265" s="498">
        <f t="shared" si="49"/>
        <v>425.10443728729234</v>
      </c>
      <c r="AA265" s="498">
        <f t="shared" si="50"/>
        <v>408.2</v>
      </c>
      <c r="AB265" s="498">
        <f t="shared" si="54"/>
        <v>442.00887457458469</v>
      </c>
      <c r="AC265" s="504">
        <f t="shared" si="51"/>
        <v>11.07</v>
      </c>
      <c r="AD265" s="498">
        <f>IF($D265="","",MIN(終値!E265:I265))</f>
        <v>381</v>
      </c>
      <c r="AE265" s="500">
        <f t="shared" si="52"/>
        <v>45.097349999999999</v>
      </c>
    </row>
    <row r="266" spans="1:31">
      <c r="A266" s="497" t="str">
        <f>IF(終値!A266="","",HYPERLINK("https://kabutan.jp/stock/?code="&amp;終値!A266,"📈"))</f>
        <v>📈</v>
      </c>
      <c r="B266" s="497" t="str">
        <f>IF(終値!A266="","",終値!A266)</f>
        <v>281A</v>
      </c>
      <c r="C266" s="496" t="str">
        <f>IF(終値!A266="","",終値!B266)</f>
        <v>インフォメティス</v>
      </c>
      <c r="D266" s="498">
        <f>IF(終値!A266="","",終値!E266)</f>
        <v>453</v>
      </c>
      <c r="E266" s="498">
        <f>IF($D266="","",AVERAGE(終値!E266:X266))</f>
        <v>467.45</v>
      </c>
      <c r="F266" s="499">
        <f>IF($D266="","",STDEVP(終値!E266:X266))</f>
        <v>31.552297856099162</v>
      </c>
      <c r="G266" s="498">
        <f>IF($D266="","",$E266+BB設定!$B$4*$F266)</f>
        <v>530.55459571219831</v>
      </c>
      <c r="H266" s="498">
        <f>IF($D266="","",$E266+BB設定!$B$5*$F266)</f>
        <v>499.00229785609918</v>
      </c>
      <c r="I266" s="498">
        <f>IF($D266="","",$E266-BB設定!$B$5*$F266)</f>
        <v>435.8977021439008</v>
      </c>
      <c r="J266" s="498">
        <f>IF($D266="","",$E266-BB設定!$B$4*$F266)</f>
        <v>404.34540428780167</v>
      </c>
      <c r="K266" s="503">
        <f t="shared" si="44"/>
        <v>0.38550754634494266</v>
      </c>
      <c r="L266" s="502">
        <f t="shared" si="45"/>
        <v>26.999506134216844</v>
      </c>
      <c r="M266" s="502">
        <f>IF($D266="","",IFERROR(MIN(BB_帯幅!B266:AP266)*100,""))</f>
        <v>26.999506134216851</v>
      </c>
      <c r="N266" s="497" t="str">
        <f>IF($L266="","",IF($L266&lt;=$M266*BB設定!$B$7,"スクイーズ★",IF($L266&lt;=$M266*1.3,"収縮","－")))</f>
        <v>スクイーズ★</v>
      </c>
      <c r="O266" s="497" t="str">
        <f>IF($D266="","",IF(AND(BB_帯幅!B266&gt;BB_帯幅!C266,BB_帯幅!C266&gt;BB_帯幅!D266),"拡大↑","縮小↓"))</f>
        <v>縮小↓</v>
      </c>
      <c r="P266" s="497" t="str">
        <f t="shared" si="46"/>
        <v>バンド内</v>
      </c>
      <c r="Q266" s="500">
        <f>IF($D266="","",IFERROR(100-100/(1+SUMPRODUCT((終値!E266:R266&gt;終値!F266:S266)*(終値!E266:R266-終値!F266:S266))/SUMPRODUCT((終値!E266:R266&lt;終値!F266:S266)*(終値!F266:S266-終値!E266:R266))),100))</f>
        <v>42.696629213483149</v>
      </c>
      <c r="R266" s="500">
        <f>IF($D266="","",IFERROR(100-100/(1+SUMPRODUCT((((高値!E266:R266+安値!E266:R266+終値!E266:R266)/3)&gt;((高値!F266:S266+安値!F266:S266+終値!F266:S266)/3))*((高値!E266:R266+安値!E266:R266+終値!E266:R266)/3)*出来高!E266:R266)/SUMPRODUCT((((高値!E266:R266+安値!E266:R266+終値!E266:R266)/3)&lt;((高値!F266:S266+安値!F266:S266+終値!F266:S266)/3))*((高値!E266:R266+安値!E266:R266+終値!E266:R266)/3)*出来高!E266:R266)),50))</f>
        <v>67.42045796304356</v>
      </c>
      <c r="S266" s="497" t="str">
        <f>IF($D266="","",IF(AND(終値!E266&lt;終値!O266,$Q266&gt;(IFERROR(100-100/(1+SUMPRODUCT((終値!O266:AB266&gt;終値!P266:AC266)*(終値!O266:AB266-終値!P266:AC266))/SUMPRODUCT((終値!O266:AB266&lt;終値!P266:AC266)*(終値!P266:AC266-終値!O266:AB266))),100))),"強気div▲",IF(AND(終値!E266&gt;終値!O266,$Q266&lt;(IFERROR(100-100/(1+SUMPRODUCT((終値!O266:AB266&gt;終値!P266:AC266)*(終値!O266:AB266-終値!P266:AC266))/SUMPRODUCT((終値!O266:AB266&lt;終値!P266:AC266)*(終値!P266:AC266-終値!O266:AB266))),100))),"弱気div▼","－")))</f>
        <v>強気div▲</v>
      </c>
      <c r="T266" s="497" t="str">
        <f t="shared" si="47"/>
        <v>－</v>
      </c>
      <c r="U266" s="497" t="str">
        <f>IF(終値!A266="","",BB_スイング!BT266)</f>
        <v>－</v>
      </c>
      <c r="V266" s="505">
        <f>IF($D266="","",IFERROR(出来高!E266/AVERAGE(出来高!E266:I266),""))</f>
        <v>0.7861828618286183</v>
      </c>
      <c r="W266" s="506" t="str">
        <f>IF($D266="","",IF(AND($D266&gt;$G266,$O266="拡大↑",OR($N266="スクイーズ★",$N266="収縮")),"◎スクイーズブレイク買",IF(AND($D266&gt;=$H266,$R266&gt;=BB設定!$B$10),"○順張り継続(walk)",IF(AND($S266="強気div▲",$D266&gt;$I266,LEFT($U266,4)&lt;&gt;"二番天井"),"○反発(ダイバ)買",IF($U266="二番底W▲","△二番底買(確)",IF($U266="二番底W形成","△二番底形成",IF(LEFT($U266,4)="二番天井","▼二番天井警戒",IF($D266&lt;$J266,"▼-2σ割れ危険",IF(AND($D266&gt;$E266,$K266&lt;0.6,$R266&gt;=50),"・押し目注目",IF($N266="スクイーズ★","☆スクイーズ監視","様子見"))))))))))</f>
        <v>○反発(ダイバ)買</v>
      </c>
      <c r="X266" s="501">
        <f t="shared" si="53"/>
        <v>40</v>
      </c>
      <c r="Y266" s="498">
        <f t="shared" si="48"/>
        <v>453</v>
      </c>
      <c r="Z266" s="498">
        <f t="shared" si="49"/>
        <v>499.00229785609918</v>
      </c>
      <c r="AA266" s="498">
        <f t="shared" si="50"/>
        <v>429</v>
      </c>
      <c r="AB266" s="498">
        <f t="shared" si="54"/>
        <v>530.55459571219831</v>
      </c>
      <c r="AC266" s="504">
        <f t="shared" si="51"/>
        <v>3.23</v>
      </c>
      <c r="AD266" s="498">
        <f>IF($D266="","",MIN(終値!E266:I266))</f>
        <v>429</v>
      </c>
      <c r="AE266" s="500">
        <f t="shared" si="52"/>
        <v>40.097340000000003</v>
      </c>
    </row>
    <row r="267" spans="1:31">
      <c r="A267" s="497" t="str">
        <f>IF(終値!A267="","",HYPERLINK("https://kabutan.jp/stock/?code="&amp;終値!A267,"📈"))</f>
        <v>📈</v>
      </c>
      <c r="B267" s="497" t="str">
        <f>IF(終値!A267="","",終値!A267)</f>
        <v>6356</v>
      </c>
      <c r="C267" s="496" t="str">
        <f>IF(終値!A267="","",終値!B267)</f>
        <v>日本ギア工業</v>
      </c>
      <c r="D267" s="498">
        <f>IF(終値!A267="","",終値!E267)</f>
        <v>1370</v>
      </c>
      <c r="E267" s="498">
        <f>IF($D267="","",AVERAGE(終値!E267:X267))</f>
        <v>1397.9</v>
      </c>
      <c r="F267" s="499">
        <f>IF($D267="","",STDEVP(終値!E267:X267))</f>
        <v>99.576051337658498</v>
      </c>
      <c r="G267" s="498">
        <f>IF($D267="","",$E267+BB設定!$B$4*$F267)</f>
        <v>1597.0521026753172</v>
      </c>
      <c r="H267" s="498">
        <f>IF($D267="","",$E267+BB設定!$B$5*$F267)</f>
        <v>1497.4760513376586</v>
      </c>
      <c r="I267" s="498">
        <f>IF($D267="","",$E267-BB設定!$B$5*$F267)</f>
        <v>1298.3239486623415</v>
      </c>
      <c r="J267" s="498">
        <f>IF($D267="","",$E267-BB設定!$B$4*$F267)</f>
        <v>1198.747897324683</v>
      </c>
      <c r="K267" s="503">
        <f t="shared" si="44"/>
        <v>0.42995303683665798</v>
      </c>
      <c r="L267" s="502">
        <f t="shared" si="45"/>
        <v>28.493039942101312</v>
      </c>
      <c r="M267" s="502">
        <f>IF($D267="","",IFERROR(MIN(BB_帯幅!B267:AP267)*100,""))</f>
        <v>17.786037889112979</v>
      </c>
      <c r="N267" s="497" t="str">
        <f>IF($L267="","",IF($L267&lt;=$M267*BB設定!$B$7,"スクイーズ★",IF($L267&lt;=$M267*1.3,"収縮","－")))</f>
        <v>－</v>
      </c>
      <c r="O267" s="497" t="str">
        <f>IF($D267="","",IF(AND(BB_帯幅!B267&gt;BB_帯幅!C267,BB_帯幅!C267&gt;BB_帯幅!D267),"拡大↑","縮小↓"))</f>
        <v>縮小↓</v>
      </c>
      <c r="P267" s="497" t="str">
        <f t="shared" si="46"/>
        <v>バンド内</v>
      </c>
      <c r="Q267" s="500">
        <f>IF($D267="","",IFERROR(100-100/(1+SUMPRODUCT((終値!E267:R267&gt;終値!F267:S267)*(終値!E267:R267-終値!F267:S267))/SUMPRODUCT((終値!E267:R267&lt;終値!F267:S267)*(終値!F267:S267-終値!E267:R267))),100))</f>
        <v>35.543278084714544</v>
      </c>
      <c r="R267" s="500">
        <f>IF($D267="","",IFERROR(100-100/(1+SUMPRODUCT((((高値!E267:R267+安値!E267:R267+終値!E267:R267)/3)&gt;((高値!F267:S267+安値!F267:S267+終値!F267:S267)/3))*((高値!E267:R267+安値!E267:R267+終値!E267:R267)/3)*出来高!E267:R267)/SUMPRODUCT((((高値!E267:R267+安値!E267:R267+終値!E267:R267)/3)&lt;((高値!F267:S267+安値!F267:S267+終値!F267:S267)/3))*((高値!E267:R267+安値!E267:R267+終値!E267:R267)/3)*出来高!E267:R267)),50))</f>
        <v>33.54871541118915</v>
      </c>
      <c r="S267" s="497" t="str">
        <f>IF($D267="","",IF(AND(終値!E267&lt;終値!O267,$Q267&gt;(IFERROR(100-100/(1+SUMPRODUCT((終値!O267:AB267&gt;終値!P267:AC267)*(終値!O267:AB267-終値!P267:AC267))/SUMPRODUCT((終値!O267:AB267&lt;終値!P267:AC267)*(終値!P267:AC267-終値!O267:AB267))),100))),"強気div▲",IF(AND(終値!E267&gt;終値!O267,$Q267&lt;(IFERROR(100-100/(1+SUMPRODUCT((終値!O267:AB267&gt;終値!P267:AC267)*(終値!O267:AB267-終値!P267:AC267))/SUMPRODUCT((終値!O267:AB267&lt;終値!P267:AC267)*(終値!P267:AC267-終値!O267:AB267))),100))),"弱気div▼","－")))</f>
        <v>－</v>
      </c>
      <c r="T267" s="497" t="str">
        <f t="shared" si="47"/>
        <v>－</v>
      </c>
      <c r="U267" s="497" t="str">
        <f>IF(終値!A267="","",BB_スイング!BT267)</f>
        <v>－</v>
      </c>
      <c r="V267" s="505">
        <f>IF($D267="","",IFERROR(出来高!E267/AVERAGE(出来高!E267:I267),""))</f>
        <v>0.51277114619432673</v>
      </c>
      <c r="W267" s="506" t="str">
        <f>IF($D267="","",IF(AND($D267&gt;$G267,$O267="拡大↑",OR($N267="スクイーズ★",$N267="収縮")),"◎スクイーズブレイク買",IF(AND($D267&gt;=$H267,$R267&gt;=BB設定!$B$10),"○順張り継続(walk)",IF(AND($S267="強気div▲",$D267&gt;$I267,LEFT($U267,4)&lt;&gt;"二番天井"),"○反発(ダイバ)買",IF($U267="二番底W▲","△二番底買(確)",IF($U267="二番底W形成","△二番底形成",IF(LEFT($U267,4)="二番天井","▼二番天井警戒",IF($D267&lt;$J267,"▼-2σ割れ危険",IF(AND($D267&gt;$E267,$K267&lt;0.6,$R267&gt;=50),"・押し目注目",IF($N267="スクイーズ★","☆スクイーズ監視","様子見"))))))))))</f>
        <v>様子見</v>
      </c>
      <c r="X267" s="501">
        <f t="shared" si="53"/>
        <v>0</v>
      </c>
      <c r="Y267" s="498">
        <f t="shared" si="48"/>
        <v>1370</v>
      </c>
      <c r="Z267" s="498">
        <f t="shared" si="49"/>
        <v>1497.4760513376586</v>
      </c>
      <c r="AA267" s="498">
        <f t="shared" si="50"/>
        <v>1266</v>
      </c>
      <c r="AB267" s="498">
        <f t="shared" si="54"/>
        <v>1597.0521026753172</v>
      </c>
      <c r="AC267" s="504">
        <f t="shared" si="51"/>
        <v>2.1800000000000002</v>
      </c>
      <c r="AD267" s="498">
        <f>IF($D267="","",MIN(終値!E267:I267))</f>
        <v>1266</v>
      </c>
      <c r="AE267" s="500">
        <f t="shared" si="52"/>
        <v>9.733E-2</v>
      </c>
    </row>
    <row r="268" spans="1:31">
      <c r="A268" s="497" t="str">
        <f>IF(終値!A268="","",HYPERLINK("https://kabutan.jp/stock/?code="&amp;終値!A268,"📈"))</f>
        <v>📈</v>
      </c>
      <c r="B268" s="497" t="str">
        <f>IF(終値!A268="","",終値!A268)</f>
        <v>7711</v>
      </c>
      <c r="C268" s="496" t="str">
        <f>IF(終値!A268="","",終値!B268)</f>
        <v>助川電気工業</v>
      </c>
      <c r="D268" s="498">
        <f>IF(終値!A268="","",終値!E268)</f>
        <v>4500</v>
      </c>
      <c r="E268" s="498">
        <f>IF($D268="","",AVERAGE(終値!E268:X268))</f>
        <v>4572.5</v>
      </c>
      <c r="F268" s="499">
        <f>IF($D268="","",STDEVP(終値!E268:X268))</f>
        <v>275.33842812074016</v>
      </c>
      <c r="G268" s="498">
        <f>IF($D268="","",$E268+BB設定!$B$4*$F268)</f>
        <v>5123.17685624148</v>
      </c>
      <c r="H268" s="498">
        <f>IF($D268="","",$E268+BB設定!$B$5*$F268)</f>
        <v>4847.83842812074</v>
      </c>
      <c r="I268" s="498">
        <f>IF($D268="","",$E268-BB設定!$B$5*$F268)</f>
        <v>4297.16157187926</v>
      </c>
      <c r="J268" s="498">
        <f>IF($D268="","",$E268-BB設定!$B$4*$F268)</f>
        <v>4021.8231437585196</v>
      </c>
      <c r="K268" s="503">
        <f t="shared" si="44"/>
        <v>0.43417192026660423</v>
      </c>
      <c r="L268" s="502">
        <f t="shared" si="45"/>
        <v>24.086467194815974</v>
      </c>
      <c r="M268" s="502">
        <f>IF($D268="","",IFERROR(MIN(BB_帯幅!B268:AP268)*100,""))</f>
        <v>14.621149918634439</v>
      </c>
      <c r="N268" s="497" t="str">
        <f>IF($L268="","",IF($L268&lt;=$M268*BB設定!$B$7,"スクイーズ★",IF($L268&lt;=$M268*1.3,"収縮","－")))</f>
        <v>－</v>
      </c>
      <c r="O268" s="497" t="str">
        <f>IF($D268="","",IF(AND(BB_帯幅!B268&gt;BB_帯幅!C268,BB_帯幅!C268&gt;BB_帯幅!D268),"拡大↑","縮小↓"))</f>
        <v>縮小↓</v>
      </c>
      <c r="P268" s="497" t="str">
        <f t="shared" si="46"/>
        <v>バンド内</v>
      </c>
      <c r="Q268" s="500">
        <f>IF($D268="","",IFERROR(100-100/(1+SUMPRODUCT((終値!E268:R268&gt;終値!F268:S268)*(終値!E268:R268-終値!F268:S268))/SUMPRODUCT((終値!E268:R268&lt;終値!F268:S268)*(終値!F268:S268-終値!E268:R268))),100))</f>
        <v>39.497716894977174</v>
      </c>
      <c r="R268" s="500">
        <f>IF($D268="","",IFERROR(100-100/(1+SUMPRODUCT((((高値!E268:R268+安値!E268:R268+終値!E268:R268)/3)&gt;((高値!F268:S268+安値!F268:S268+終値!F268:S268)/3))*((高値!E268:R268+安値!E268:R268+終値!E268:R268)/3)*出来高!E268:R268)/SUMPRODUCT((((高値!E268:R268+安値!E268:R268+終値!E268:R268)/3)&lt;((高値!F268:S268+安値!F268:S268+終値!F268:S268)/3))*((高値!E268:R268+安値!E268:R268+終値!E268:R268)/3)*出来高!E268:R268)),50))</f>
        <v>52.49332480316103</v>
      </c>
      <c r="S268" s="497" t="str">
        <f>IF($D268="","",IF(AND(終値!E268&lt;終値!O268,$Q268&gt;(IFERROR(100-100/(1+SUMPRODUCT((終値!O268:AB268&gt;終値!P268:AC268)*(終値!O268:AB268-終値!P268:AC268))/SUMPRODUCT((終値!O268:AB268&lt;終値!P268:AC268)*(終値!P268:AC268-終値!O268:AB268))),100))),"強気div▲",IF(AND(終値!E268&gt;終値!O268,$Q268&lt;(IFERROR(100-100/(1+SUMPRODUCT((終値!O268:AB268&gt;終値!P268:AC268)*(終値!O268:AB268-終値!P268:AC268))/SUMPRODUCT((終値!O268:AB268&lt;終値!P268:AC268)*(終値!P268:AC268-終値!O268:AB268))),100))),"弱気div▼","－")))</f>
        <v>－</v>
      </c>
      <c r="T268" s="497" t="str">
        <f t="shared" si="47"/>
        <v>－</v>
      </c>
      <c r="U268" s="497" t="str">
        <f>IF(終値!A268="","",BB_スイング!BT268)</f>
        <v>－</v>
      </c>
      <c r="V268" s="505">
        <f>IF($D268="","",IFERROR(出来高!E268/AVERAGE(出来高!E268:I268),""))</f>
        <v>2.0743382767035854</v>
      </c>
      <c r="W268" s="506" t="str">
        <f>IF($D268="","",IF(AND($D268&gt;$G268,$O268="拡大↑",OR($N268="スクイーズ★",$N268="収縮")),"◎スクイーズブレイク買",IF(AND($D268&gt;=$H268,$R268&gt;=BB設定!$B$10),"○順張り継続(walk)",IF(AND($S268="強気div▲",$D268&gt;$I268,LEFT($U268,4)&lt;&gt;"二番天井"),"○反発(ダイバ)買",IF($U268="二番底W▲","△二番底買(確)",IF($U268="二番底W形成","△二番底形成",IF(LEFT($U268,4)="二番天井","▼二番天井警戒",IF($D268&lt;$J268,"▼-2σ割れ危険",IF(AND($D268&gt;$E268,$K268&lt;0.6,$R268&gt;=50),"・押し目注目",IF($N268="スクイーズ★","☆スクイーズ監視","様子見"))))))))))</f>
        <v>様子見</v>
      </c>
      <c r="X268" s="501">
        <f t="shared" si="53"/>
        <v>0</v>
      </c>
      <c r="Y268" s="498">
        <f t="shared" si="48"/>
        <v>4500</v>
      </c>
      <c r="Z268" s="498">
        <f t="shared" si="49"/>
        <v>4847.83842812074</v>
      </c>
      <c r="AA268" s="498">
        <f t="shared" si="50"/>
        <v>4275</v>
      </c>
      <c r="AB268" s="498">
        <f t="shared" si="54"/>
        <v>5123.17685624148</v>
      </c>
      <c r="AC268" s="504">
        <f t="shared" si="51"/>
        <v>2.77</v>
      </c>
      <c r="AD268" s="498">
        <f>IF($D268="","",MIN(終値!E268:I268))</f>
        <v>4275</v>
      </c>
      <c r="AE268" s="500">
        <f t="shared" si="52"/>
        <v>9.7320000000000004E-2</v>
      </c>
    </row>
    <row r="269" spans="1:31">
      <c r="A269" s="497" t="str">
        <f>IF(終値!A269="","",HYPERLINK("https://kabutan.jp/stock/?code="&amp;終値!A269,"📈"))</f>
        <v>📈</v>
      </c>
      <c r="B269" s="497" t="str">
        <f>IF(終値!A269="","",終値!A269)</f>
        <v>6376</v>
      </c>
      <c r="C269" s="496" t="str">
        <f>IF(終値!A269="","",終値!B269)</f>
        <v>日機装</v>
      </c>
      <c r="D269" s="498">
        <f>IF(終値!A269="","",終値!E269)</f>
        <v>4095</v>
      </c>
      <c r="E269" s="498">
        <f>IF($D269="","",AVERAGE(終値!E269:X269))</f>
        <v>3849.75</v>
      </c>
      <c r="F269" s="499">
        <f>IF($D269="","",STDEVP(終値!E269:X269))</f>
        <v>175.63794436282839</v>
      </c>
      <c r="G269" s="498">
        <f>IF($D269="","",$E269+BB設定!$B$4*$F269)</f>
        <v>4201.0258887256568</v>
      </c>
      <c r="H269" s="498">
        <f>IF($D269="","",$E269+BB設定!$B$5*$F269)</f>
        <v>4025.3879443628284</v>
      </c>
      <c r="I269" s="498">
        <f>IF($D269="","",$E269-BB設定!$B$5*$F269)</f>
        <v>3674.1120556371716</v>
      </c>
      <c r="J269" s="498">
        <f>IF($D269="","",$E269-BB設定!$B$4*$F269)</f>
        <v>3498.4741112743432</v>
      </c>
      <c r="K269" s="503">
        <f t="shared" si="44"/>
        <v>0.84908459115954005</v>
      </c>
      <c r="L269" s="502">
        <f t="shared" si="45"/>
        <v>18.249283134003864</v>
      </c>
      <c r="M269" s="502">
        <f>IF($D269="","",IFERROR(MIN(BB_帯幅!B269:AP269)*100,""))</f>
        <v>14.853672235202966</v>
      </c>
      <c r="N269" s="497" t="str">
        <f>IF($L269="","",IF($L269&lt;=$M269*BB設定!$B$7,"スクイーズ★",IF($L269&lt;=$M269*1.3,"収縮","－")))</f>
        <v>収縮</v>
      </c>
      <c r="O269" s="497" t="str">
        <f>IF($D269="","",IF(AND(BB_帯幅!B269&gt;BB_帯幅!C269,BB_帯幅!C269&gt;BB_帯幅!D269),"拡大↑","縮小↓"))</f>
        <v>拡大↑</v>
      </c>
      <c r="P269" s="497" t="str">
        <f t="shared" si="46"/>
        <v>+1σ上</v>
      </c>
      <c r="Q269" s="500">
        <f>IF($D269="","",IFERROR(100-100/(1+SUMPRODUCT((終値!E269:R269&gt;終値!F269:S269)*(終値!E269:R269-終値!F269:S269))/SUMPRODUCT((終値!E269:R269&lt;終値!F269:S269)*(終値!F269:S269-終値!E269:R269))),100))</f>
        <v>56.932153392330378</v>
      </c>
      <c r="R269" s="500">
        <f>IF($D269="","",IFERROR(100-100/(1+SUMPRODUCT((((高値!E269:R269+安値!E269:R269+終値!E269:R269)/3)&gt;((高値!F269:S269+安値!F269:S269+終値!F269:S269)/3))*((高値!E269:R269+安値!E269:R269+終値!E269:R269)/3)*出来高!E269:R269)/SUMPRODUCT((((高値!E269:R269+安値!E269:R269+終値!E269:R269)/3)&lt;((高値!F269:S269+安値!F269:S269+終値!F269:S269)/3))*((高値!E269:R269+安値!E269:R269+終値!E269:R269)/3)*出来高!E269:R269)),50))</f>
        <v>41.076199491452201</v>
      </c>
      <c r="S269" s="497" t="str">
        <f>IF($D269="","",IF(AND(終値!E269&lt;終値!O269,$Q269&gt;(IFERROR(100-100/(1+SUMPRODUCT((終値!O269:AB269&gt;終値!P269:AC269)*(終値!O269:AB269-終値!P269:AC269))/SUMPRODUCT((終値!O269:AB269&lt;終値!P269:AC269)*(終値!P269:AC269-終値!O269:AB269))),100))),"強気div▲",IF(AND(終値!E269&gt;終値!O269,$Q269&lt;(IFERROR(100-100/(1+SUMPRODUCT((終値!O269:AB269&gt;終値!P269:AC269)*(終値!O269:AB269-終値!P269:AC269))/SUMPRODUCT((終値!O269:AB269&lt;終値!P269:AC269)*(終値!P269:AC269-終値!O269:AB269))),100))),"弱気div▼","－")))</f>
        <v>－</v>
      </c>
      <c r="T269" s="497" t="str">
        <f t="shared" si="47"/>
        <v>上walk▲</v>
      </c>
      <c r="U269" s="497" t="str">
        <f>IF(終値!A269="","",BB_スイング!BT269)</f>
        <v>－</v>
      </c>
      <c r="V269" s="505">
        <f>IF($D269="","",IFERROR(出来高!E269/AVERAGE(出来高!E269:I269),""))</f>
        <v>1.0813047376043032</v>
      </c>
      <c r="W269" s="506" t="str">
        <f>IF($D269="","",IF(AND($D269&gt;$G269,$O269="拡大↑",OR($N269="スクイーズ★",$N269="収縮")),"◎スクイーズブレイク買",IF(AND($D269&gt;=$H269,$R269&gt;=BB設定!$B$10),"○順張り継続(walk)",IF(AND($S269="強気div▲",$D269&gt;$I269,LEFT($U269,4)&lt;&gt;"二番天井"),"○反発(ダイバ)買",IF($U269="二番底W▲","△二番底買(確)",IF($U269="二番底W形成","△二番底形成",IF(LEFT($U269,4)="二番天井","▼二番天井警戒",IF($D269&lt;$J269,"▼-2σ割れ危険",IF(AND($D269&gt;$E269,$K269&lt;0.6,$R269&gt;=50),"・押し目注目",IF($N269="スクイーズ★","☆スクイーズ監視","様子見"))))))))))</f>
        <v>様子見</v>
      </c>
      <c r="X269" s="501">
        <f t="shared" si="53"/>
        <v>47</v>
      </c>
      <c r="Y269" s="498">
        <f t="shared" si="48"/>
        <v>4095</v>
      </c>
      <c r="Z269" s="498">
        <f t="shared" si="49"/>
        <v>4025.3879443628284</v>
      </c>
      <c r="AA269" s="498">
        <f t="shared" si="50"/>
        <v>3849.75</v>
      </c>
      <c r="AB269" s="498">
        <f t="shared" si="54"/>
        <v>4201.0258887256568</v>
      </c>
      <c r="AC269" s="504">
        <f t="shared" si="51"/>
        <v>0.43</v>
      </c>
      <c r="AD269" s="498">
        <f>IF($D269="","",MIN(終値!E269:I269))</f>
        <v>3750</v>
      </c>
      <c r="AE269" s="500">
        <f t="shared" si="52"/>
        <v>47.09731</v>
      </c>
    </row>
    <row r="270" spans="1:31">
      <c r="A270" s="497" t="str">
        <f>IF(終値!A270="","",HYPERLINK("https://kabutan.jp/stock/?code="&amp;終値!A270,"📈"))</f>
        <v>📈</v>
      </c>
      <c r="B270" s="497" t="str">
        <f>IF(終値!A270="","",終値!A270)</f>
        <v>9115</v>
      </c>
      <c r="C270" s="496" t="str">
        <f>IF(終値!A270="","",終値!B270)</f>
        <v>明海グループ</v>
      </c>
      <c r="D270" s="498">
        <f>IF(終値!A270="","",終値!E270)</f>
        <v>856</v>
      </c>
      <c r="E270" s="498">
        <f>IF($D270="","",AVERAGE(終値!E270:X270))</f>
        <v>840.8</v>
      </c>
      <c r="F270" s="499">
        <f>IF($D270="","",STDEVP(終値!E270:X270))</f>
        <v>32.777431259938595</v>
      </c>
      <c r="G270" s="498">
        <f>IF($D270="","",$E270+BB設定!$B$4*$F270)</f>
        <v>906.35486251987709</v>
      </c>
      <c r="H270" s="498">
        <f>IF($D270="","",$E270+BB設定!$B$5*$F270)</f>
        <v>873.57743125993852</v>
      </c>
      <c r="I270" s="498">
        <f>IF($D270="","",$E270-BB設定!$B$5*$F270)</f>
        <v>808.02256874006139</v>
      </c>
      <c r="J270" s="498">
        <f>IF($D270="","",$E270-BB設定!$B$4*$F270)</f>
        <v>775.24513748012282</v>
      </c>
      <c r="K270" s="503">
        <f t="shared" si="44"/>
        <v>0.61593342900682002</v>
      </c>
      <c r="L270" s="502">
        <f t="shared" si="45"/>
        <v>15.593449695498842</v>
      </c>
      <c r="M270" s="502">
        <f>IF($D270="","",IFERROR(MIN(BB_帯幅!B270:AP270)*100,""))</f>
        <v>8.4395739443347306</v>
      </c>
      <c r="N270" s="497" t="str">
        <f>IF($L270="","",IF($L270&lt;=$M270*BB設定!$B$7,"スクイーズ★",IF($L270&lt;=$M270*1.3,"収縮","－")))</f>
        <v>－</v>
      </c>
      <c r="O270" s="497" t="str">
        <f>IF($D270="","",IF(AND(BB_帯幅!B270&gt;BB_帯幅!C270,BB_帯幅!C270&gt;BB_帯幅!D270),"拡大↑","縮小↓"))</f>
        <v>縮小↓</v>
      </c>
      <c r="P270" s="497" t="str">
        <f t="shared" si="46"/>
        <v>バンド内</v>
      </c>
      <c r="Q270" s="500">
        <f>IF($D270="","",IFERROR(100-100/(1+SUMPRODUCT((終値!E270:R270&gt;終値!F270:S270)*(終値!E270:R270-終値!F270:S270))/SUMPRODUCT((終値!E270:R270&lt;終値!F270:S270)*(終値!F270:S270-終値!E270:R270))),100))</f>
        <v>53.406593406593409</v>
      </c>
      <c r="R270" s="500">
        <f>IF($D270="","",IFERROR(100-100/(1+SUMPRODUCT((((高値!E270:R270+安値!E270:R270+終値!E270:R270)/3)&gt;((高値!F270:S270+安値!F270:S270+終値!F270:S270)/3))*((高値!E270:R270+安値!E270:R270+終値!E270:R270)/3)*出来高!E270:R270)/SUMPRODUCT((((高値!E270:R270+安値!E270:R270+終値!E270:R270)/3)&lt;((高値!F270:S270+安値!F270:S270+終値!F270:S270)/3))*((高値!E270:R270+安値!E270:R270+終値!E270:R270)/3)*出来高!E270:R270)),50))</f>
        <v>46.772785433953217</v>
      </c>
      <c r="S270" s="497" t="str">
        <f>IF($D270="","",IF(AND(終値!E270&lt;終値!O270,$Q270&gt;(IFERROR(100-100/(1+SUMPRODUCT((終値!O270:AB270&gt;終値!P270:AC270)*(終値!O270:AB270-終値!P270:AC270))/SUMPRODUCT((終値!O270:AB270&lt;終値!P270:AC270)*(終値!P270:AC270-終値!O270:AB270))),100))),"強気div▲",IF(AND(終値!E270&gt;終値!O270,$Q270&lt;(IFERROR(100-100/(1+SUMPRODUCT((終値!O270:AB270&gt;終値!P270:AC270)*(終値!O270:AB270-終値!P270:AC270))/SUMPRODUCT((終値!O270:AB270&lt;終値!P270:AC270)*(終値!P270:AC270-終値!O270:AB270))),100))),"弱気div▼","－")))</f>
        <v>弱気div▼</v>
      </c>
      <c r="T270" s="497" t="str">
        <f t="shared" si="47"/>
        <v>－</v>
      </c>
      <c r="U270" s="497" t="str">
        <f>IF(終値!A270="","",BB_スイング!BT270)</f>
        <v>－</v>
      </c>
      <c r="V270" s="505">
        <f>IF($D270="","",IFERROR(出来高!E270/AVERAGE(出来高!E270:I270),""))</f>
        <v>1.2046307884856071</v>
      </c>
      <c r="W270" s="506" t="str">
        <f>IF($D270="","",IF(AND($D270&gt;$G270,$O270="拡大↑",OR($N270="スクイーズ★",$N270="収縮")),"◎スクイーズブレイク買",IF(AND($D270&gt;=$H270,$R270&gt;=BB設定!$B$10),"○順張り継続(walk)",IF(AND($S270="強気div▲",$D270&gt;$I270,LEFT($U270,4)&lt;&gt;"二番天井"),"○反発(ダイバ)買",IF($U270="二番底W▲","△二番底買(確)",IF($U270="二番底W形成","△二番底形成",IF(LEFT($U270,4)="二番天井","▼二番天井警戒",IF($D270&lt;$J270,"▼-2σ割れ危険",IF(AND($D270&gt;$E270,$K270&lt;0.6,$R270&gt;=50),"・押し目注目",IF($N270="スクイーズ★","☆スクイーズ監視","様子見"))))))))))</f>
        <v>様子見</v>
      </c>
      <c r="X270" s="501">
        <f t="shared" si="53"/>
        <v>15</v>
      </c>
      <c r="Y270" s="498">
        <f t="shared" si="48"/>
        <v>856</v>
      </c>
      <c r="Z270" s="498">
        <f t="shared" si="49"/>
        <v>873.57743125993852</v>
      </c>
      <c r="AA270" s="498">
        <f t="shared" si="50"/>
        <v>840.8</v>
      </c>
      <c r="AB270" s="498">
        <f t="shared" si="54"/>
        <v>906.35486251987709</v>
      </c>
      <c r="AC270" s="504">
        <f t="shared" si="51"/>
        <v>3.31</v>
      </c>
      <c r="AD270" s="498">
        <f>IF($D270="","",MIN(終値!E270:I270))</f>
        <v>814</v>
      </c>
      <c r="AE270" s="500">
        <f t="shared" si="52"/>
        <v>15.097300000000001</v>
      </c>
    </row>
    <row r="271" spans="1:31">
      <c r="A271" s="497" t="str">
        <f>IF(終値!A271="","",HYPERLINK("https://kabutan.jp/stock/?code="&amp;終値!A271,"📈"))</f>
        <v>📈</v>
      </c>
      <c r="B271" s="497" t="str">
        <f>IF(終値!A271="","",終値!A271)</f>
        <v>3864</v>
      </c>
      <c r="C271" s="496" t="str">
        <f>IF(終値!A271="","",終値!B271)</f>
        <v>三菱製紙</v>
      </c>
      <c r="D271" s="498">
        <f>IF(終値!A271="","",終値!E271)</f>
        <v>1168</v>
      </c>
      <c r="E271" s="498">
        <f>IF($D271="","",AVERAGE(終値!E271:X271))</f>
        <v>1119.3499999999999</v>
      </c>
      <c r="F271" s="499">
        <f>IF($D271="","",STDEVP(終値!E271:X271))</f>
        <v>55.876001109599819</v>
      </c>
      <c r="G271" s="498">
        <f>IF($D271="","",$E271+BB設定!$B$4*$F271)</f>
        <v>1231.1020022191994</v>
      </c>
      <c r="H271" s="498">
        <f>IF($D271="","",$E271+BB設定!$B$5*$F271)</f>
        <v>1175.2260011095998</v>
      </c>
      <c r="I271" s="498">
        <f>IF($D271="","",$E271-BB設定!$B$5*$F271)</f>
        <v>1063.4739988904</v>
      </c>
      <c r="J271" s="498">
        <f>IF($D271="","",$E271-BB設定!$B$4*$F271)</f>
        <v>1007.5979977808003</v>
      </c>
      <c r="K271" s="503">
        <f t="shared" si="44"/>
        <v>0.71766947810283532</v>
      </c>
      <c r="L271" s="502">
        <f t="shared" si="45"/>
        <v>19.967302848831842</v>
      </c>
      <c r="M271" s="502">
        <f>IF($D271="","",IFERROR(MIN(BB_帯幅!B271:AP271)*100,""))</f>
        <v>6.971096963219976</v>
      </c>
      <c r="N271" s="497" t="str">
        <f>IF($L271="","",IF($L271&lt;=$M271*BB設定!$B$7,"スクイーズ★",IF($L271&lt;=$M271*1.3,"収縮","－")))</f>
        <v>－</v>
      </c>
      <c r="O271" s="497" t="str">
        <f>IF($D271="","",IF(AND(BB_帯幅!B271&gt;BB_帯幅!C271,BB_帯幅!C271&gt;BB_帯幅!D271),"拡大↑","縮小↓"))</f>
        <v>縮小↓</v>
      </c>
      <c r="P271" s="497" t="str">
        <f t="shared" si="46"/>
        <v>バンド内</v>
      </c>
      <c r="Q271" s="500">
        <f>IF($D271="","",IFERROR(100-100/(1+SUMPRODUCT((終値!E271:R271&gt;終値!F271:S271)*(終値!E271:R271-終値!F271:S271))/SUMPRODUCT((終値!E271:R271&lt;終値!F271:S271)*(終値!F271:S271-終値!E271:R271))),100))</f>
        <v>57.849462365591393</v>
      </c>
      <c r="R271" s="500">
        <f>IF($D271="","",IFERROR(100-100/(1+SUMPRODUCT((((高値!E271:R271+安値!E271:R271+終値!E271:R271)/3)&gt;((高値!F271:S271+安値!F271:S271+終値!F271:S271)/3))*((高値!E271:R271+安値!E271:R271+終値!E271:R271)/3)*出来高!E271:R271)/SUMPRODUCT((((高値!E271:R271+安値!E271:R271+終値!E271:R271)/3)&lt;((高値!F271:S271+安値!F271:S271+終値!F271:S271)/3))*((高値!E271:R271+安値!E271:R271+終値!E271:R271)/3)*出来高!E271:R271)),50))</f>
        <v>43.028852197498239</v>
      </c>
      <c r="S271" s="497" t="str">
        <f>IF($D271="","",IF(AND(終値!E271&lt;終値!O271,$Q271&gt;(IFERROR(100-100/(1+SUMPRODUCT((終値!O271:AB271&gt;終値!P271:AC271)*(終値!O271:AB271-終値!P271:AC271))/SUMPRODUCT((終値!O271:AB271&lt;終値!P271:AC271)*(終値!P271:AC271-終値!O271:AB271))),100))),"強気div▲",IF(AND(終値!E271&gt;終値!O271,$Q271&lt;(IFERROR(100-100/(1+SUMPRODUCT((終値!O271:AB271&gt;終値!P271:AC271)*(終値!O271:AB271-終値!P271:AC271))/SUMPRODUCT((終値!O271:AB271&lt;終値!P271:AC271)*(終値!P271:AC271-終値!O271:AB271))),100))),"弱気div▼","－")))</f>
        <v>－</v>
      </c>
      <c r="T271" s="497" t="str">
        <f t="shared" si="47"/>
        <v>－</v>
      </c>
      <c r="U271" s="497" t="str">
        <f>IF(終値!A271="","",BB_スイング!BT271)</f>
        <v>－</v>
      </c>
      <c r="V271" s="505">
        <f>IF($D271="","",IFERROR(出来高!E271/AVERAGE(出来高!E271:I271),""))</f>
        <v>0.74939634356674711</v>
      </c>
      <c r="W271" s="506" t="str">
        <f>IF($D271="","",IF(AND($D271&gt;$G271,$O271="拡大↑",OR($N271="スクイーズ★",$N271="収縮")),"◎スクイーズブレイク買",IF(AND($D271&gt;=$H271,$R271&gt;=BB設定!$B$10),"○順張り継続(walk)",IF(AND($S271="強気div▲",$D271&gt;$I271,LEFT($U271,4)&lt;&gt;"二番天井"),"○反発(ダイバ)買",IF($U271="二番底W▲","△二番底買(確)",IF($U271="二番底W形成","△二番底形成",IF(LEFT($U271,4)="二番天井","▼二番天井警戒",IF($D271&lt;$J271,"▼-2σ割れ危険",IF(AND($D271&gt;$E271,$K271&lt;0.6,$R271&gt;=50),"・押し目注目",IF($N271="スクイーズ★","☆スクイーズ監視","様子見"))))))))))</f>
        <v>様子見</v>
      </c>
      <c r="X271" s="501">
        <f t="shared" si="53"/>
        <v>15</v>
      </c>
      <c r="Y271" s="498">
        <f t="shared" si="48"/>
        <v>1168</v>
      </c>
      <c r="Z271" s="498">
        <f t="shared" si="49"/>
        <v>1175.2260011095998</v>
      </c>
      <c r="AA271" s="498">
        <f t="shared" si="50"/>
        <v>1119.3499999999999</v>
      </c>
      <c r="AB271" s="498">
        <f t="shared" si="54"/>
        <v>1231.1020022191994</v>
      </c>
      <c r="AC271" s="504">
        <f t="shared" si="51"/>
        <v>1.3</v>
      </c>
      <c r="AD271" s="498">
        <f>IF($D271="","",MIN(終値!E271:I271))</f>
        <v>1117</v>
      </c>
      <c r="AE271" s="500">
        <f t="shared" si="52"/>
        <v>15.097289999999999</v>
      </c>
    </row>
    <row r="272" spans="1:31">
      <c r="A272" s="497" t="str">
        <f>IF(終値!A272="","",HYPERLINK("https://kabutan.jp/stock/?code="&amp;終値!A272,"📈"))</f>
        <v>📈</v>
      </c>
      <c r="B272" s="497" t="str">
        <f>IF(終値!A272="","",終値!A272)</f>
        <v>6997</v>
      </c>
      <c r="C272" s="496" t="str">
        <f>IF(終値!A272="","",終値!B272)</f>
        <v>日本ケミコン</v>
      </c>
      <c r="D272" s="498">
        <f>IF(終値!A272="","",終値!E272)</f>
        <v>3240</v>
      </c>
      <c r="E272" s="498">
        <f>IF($D272="","",AVERAGE(終値!E272:X272))</f>
        <v>3312.95</v>
      </c>
      <c r="F272" s="499">
        <f>IF($D272="","",STDEVP(終値!E272:X272))</f>
        <v>370.50849855300214</v>
      </c>
      <c r="G272" s="498">
        <f>IF($D272="","",$E272+BB設定!$B$4*$F272)</f>
        <v>4053.9669971060039</v>
      </c>
      <c r="H272" s="498">
        <f>IF($D272="","",$E272+BB設定!$B$5*$F272)</f>
        <v>3683.4584985530018</v>
      </c>
      <c r="I272" s="498">
        <f>IF($D272="","",$E272-BB設定!$B$5*$F272)</f>
        <v>2942.4415014469978</v>
      </c>
      <c r="J272" s="498">
        <f>IF($D272="","",$E272-BB設定!$B$4*$F272)</f>
        <v>2571.9330028939958</v>
      </c>
      <c r="K272" s="503">
        <f t="shared" si="44"/>
        <v>0.4507771074854548</v>
      </c>
      <c r="L272" s="502">
        <f t="shared" si="45"/>
        <v>44.734571732504513</v>
      </c>
      <c r="M272" s="502">
        <f>IF($D272="","",IFERROR(MIN(BB_帯幅!B272:AP272)*100,""))</f>
        <v>41.142891383629049</v>
      </c>
      <c r="N272" s="497" t="str">
        <f>IF($L272="","",IF($L272&lt;=$M272*BB設定!$B$7,"スクイーズ★",IF($L272&lt;=$M272*1.3,"収縮","－")))</f>
        <v>スクイーズ★</v>
      </c>
      <c r="O272" s="497" t="str">
        <f>IF($D272="","",IF(AND(BB_帯幅!B272&gt;BB_帯幅!C272,BB_帯幅!C272&gt;BB_帯幅!D272),"拡大↑","縮小↓"))</f>
        <v>縮小↓</v>
      </c>
      <c r="P272" s="497" t="str">
        <f t="shared" si="46"/>
        <v>バンド内</v>
      </c>
      <c r="Q272" s="500">
        <f>IF($D272="","",IFERROR(100-100/(1+SUMPRODUCT((終値!E272:R272&gt;終値!F272:S272)*(終値!E272:R272-終値!F272:S272))/SUMPRODUCT((終値!E272:R272&lt;終値!F272:S272)*(終値!F272:S272-終値!E272:R272))),100))</f>
        <v>43.133802816901401</v>
      </c>
      <c r="R272" s="500">
        <f>IF($D272="","",IFERROR(100-100/(1+SUMPRODUCT((((高値!E272:R272+安値!E272:R272+終値!E272:R272)/3)&gt;((高値!F272:S272+安値!F272:S272+終値!F272:S272)/3))*((高値!E272:R272+安値!E272:R272+終値!E272:R272)/3)*出来高!E272:R272)/SUMPRODUCT((((高値!E272:R272+安値!E272:R272+終値!E272:R272)/3)&lt;((高値!F272:S272+安値!F272:S272+終値!F272:S272)/3))*((高値!E272:R272+安値!E272:R272+終値!E272:R272)/3)*出来高!E272:R272)),50))</f>
        <v>50.541643159163193</v>
      </c>
      <c r="S272" s="497" t="str">
        <f>IF($D272="","",IF(AND(終値!E272&lt;終値!O272,$Q272&gt;(IFERROR(100-100/(1+SUMPRODUCT((終値!O272:AB272&gt;終値!P272:AC272)*(終値!O272:AB272-終値!P272:AC272))/SUMPRODUCT((終値!O272:AB272&lt;終値!P272:AC272)*(終値!P272:AC272-終値!O272:AB272))),100))),"強気div▲",IF(AND(終値!E272&gt;終値!O272,$Q272&lt;(IFERROR(100-100/(1+SUMPRODUCT((終値!O272:AB272&gt;終値!P272:AC272)*(終値!O272:AB272-終値!P272:AC272))/SUMPRODUCT((終値!O272:AB272&lt;終値!P272:AC272)*(終値!P272:AC272-終値!O272:AB272))),100))),"弱気div▼","－")))</f>
        <v>強気div▲</v>
      </c>
      <c r="T272" s="497" t="str">
        <f t="shared" si="47"/>
        <v>－</v>
      </c>
      <c r="U272" s="497" t="str">
        <f>IF(終値!A272="","",BB_スイング!BT272)</f>
        <v>－</v>
      </c>
      <c r="V272" s="505">
        <f>IF($D272="","",IFERROR(出来高!E272/AVERAGE(出来高!E272:I272),""))</f>
        <v>0.71970406443154145</v>
      </c>
      <c r="W272" s="506" t="str">
        <f>IF($D272="","",IF(AND($D272&gt;$G272,$O272="拡大↑",OR($N272="スクイーズ★",$N272="収縮")),"◎スクイーズブレイク買",IF(AND($D272&gt;=$H272,$R272&gt;=BB設定!$B$10),"○順張り継続(walk)",IF(AND($S272="強気div▲",$D272&gt;$I272,LEFT($U272,4)&lt;&gt;"二番天井"),"○反発(ダイバ)買",IF($U272="二番底W▲","△二番底買(確)",IF($U272="二番底W形成","△二番底形成",IF(LEFT($U272,4)="二番天井","▼二番天井警戒",IF($D272&lt;$J272,"▼-2σ割れ危険",IF(AND($D272&gt;$E272,$K272&lt;0.6,$R272&gt;=50),"・押し目注目",IF($N272="スクイーズ★","☆スクイーズ監視","様子見"))))))))))</f>
        <v>○反発(ダイバ)買</v>
      </c>
      <c r="X272" s="501">
        <f t="shared" si="53"/>
        <v>35</v>
      </c>
      <c r="Y272" s="498">
        <f t="shared" si="48"/>
        <v>3240</v>
      </c>
      <c r="Z272" s="498">
        <f t="shared" si="49"/>
        <v>3683.4584985530018</v>
      </c>
      <c r="AA272" s="498">
        <f t="shared" si="50"/>
        <v>3120</v>
      </c>
      <c r="AB272" s="498">
        <f t="shared" si="54"/>
        <v>4053.9669971060039</v>
      </c>
      <c r="AC272" s="504">
        <f t="shared" si="51"/>
        <v>6.78</v>
      </c>
      <c r="AD272" s="498">
        <f>IF($D272="","",MIN(終値!E272:I272))</f>
        <v>3120</v>
      </c>
      <c r="AE272" s="500">
        <f t="shared" si="52"/>
        <v>35.097279999999998</v>
      </c>
    </row>
    <row r="273" spans="1:31">
      <c r="A273" s="497" t="str">
        <f>IF(終値!A273="","",HYPERLINK("https://kabutan.jp/stock/?code="&amp;終値!A273,"📈"))</f>
        <v>📈</v>
      </c>
      <c r="B273" s="497" t="str">
        <f>IF(終値!A273="","",終値!A273)</f>
        <v>4544</v>
      </c>
      <c r="C273" s="496" t="str">
        <f>IF(終値!A273="","",終値!B273)</f>
        <v>ＨＵグループＨＤ</v>
      </c>
      <c r="D273" s="498">
        <f>IF(終値!A273="","",終値!E273)</f>
        <v>3380</v>
      </c>
      <c r="E273" s="498">
        <f>IF($D273="","",AVERAGE(終値!E273:X273))</f>
        <v>3387</v>
      </c>
      <c r="F273" s="499">
        <f>IF($D273="","",STDEVP(終値!E273:X273))</f>
        <v>63.832593555330334</v>
      </c>
      <c r="G273" s="498">
        <f>IF($D273="","",$E273+BB設定!$B$4*$F273)</f>
        <v>3514.6651871106606</v>
      </c>
      <c r="H273" s="498">
        <f>IF($D273="","",$E273+BB設定!$B$5*$F273)</f>
        <v>3450.8325935553303</v>
      </c>
      <c r="I273" s="498">
        <f>IF($D273="","",$E273-BB設定!$B$5*$F273)</f>
        <v>3323.1674064446697</v>
      </c>
      <c r="J273" s="498">
        <f>IF($D273="","",$E273-BB設定!$B$4*$F273)</f>
        <v>3259.3348128893394</v>
      </c>
      <c r="K273" s="503">
        <f t="shared" si="44"/>
        <v>0.47258453867328615</v>
      </c>
      <c r="L273" s="502">
        <f t="shared" si="45"/>
        <v>7.5385407210310342</v>
      </c>
      <c r="M273" s="502">
        <f>IF($D273="","",IFERROR(MIN(BB_帯幅!B273:AP273)*100,""))</f>
        <v>6.6261107980665921</v>
      </c>
      <c r="N273" s="497" t="str">
        <f>IF($L273="","",IF($L273&lt;=$M273*BB設定!$B$7,"スクイーズ★",IF($L273&lt;=$M273*1.3,"収縮","－")))</f>
        <v>収縮</v>
      </c>
      <c r="O273" s="497" t="str">
        <f>IF($D273="","",IF(AND(BB_帯幅!B273&gt;BB_帯幅!C273,BB_帯幅!C273&gt;BB_帯幅!D273),"拡大↑","縮小↓"))</f>
        <v>縮小↓</v>
      </c>
      <c r="P273" s="497" t="str">
        <f t="shared" si="46"/>
        <v>バンド内</v>
      </c>
      <c r="Q273" s="500">
        <f>IF($D273="","",IFERROR(100-100/(1+SUMPRODUCT((終値!E273:R273&gt;終値!F273:S273)*(終値!E273:R273-終値!F273:S273))/SUMPRODUCT((終値!E273:R273&lt;終値!F273:S273)*(終値!F273:S273-終値!E273:R273))),100))</f>
        <v>51.01156069364162</v>
      </c>
      <c r="R273" s="500">
        <f>IF($D273="","",IFERROR(100-100/(1+SUMPRODUCT((((高値!E273:R273+安値!E273:R273+終値!E273:R273)/3)&gt;((高値!F273:S273+安値!F273:S273+終値!F273:S273)/3))*((高値!E273:R273+安値!E273:R273+終値!E273:R273)/3)*出来高!E273:R273)/SUMPRODUCT((((高値!E273:R273+安値!E273:R273+終値!E273:R273)/3)&lt;((高値!F273:S273+安値!F273:S273+終値!F273:S273)/3))*((高値!E273:R273+安値!E273:R273+終値!E273:R273)/3)*出来高!E273:R273)),50))</f>
        <v>42.056498129130055</v>
      </c>
      <c r="S273" s="497" t="str">
        <f>IF($D273="","",IF(AND(終値!E273&lt;終値!O273,$Q273&gt;(IFERROR(100-100/(1+SUMPRODUCT((終値!O273:AB273&gt;終値!P273:AC273)*(終値!O273:AB273-終値!P273:AC273))/SUMPRODUCT((終値!O273:AB273&lt;終値!P273:AC273)*(終値!P273:AC273-終値!O273:AB273))),100))),"強気div▲",IF(AND(終値!E273&gt;終値!O273,$Q273&lt;(IFERROR(100-100/(1+SUMPRODUCT((終値!O273:AB273&gt;終値!P273:AC273)*(終値!O273:AB273-終値!P273:AC273))/SUMPRODUCT((終値!O273:AB273&lt;終値!P273:AC273)*(終値!P273:AC273-終値!O273:AB273))),100))),"弱気div▼","－")))</f>
        <v>－</v>
      </c>
      <c r="T273" s="497" t="str">
        <f t="shared" si="47"/>
        <v>－</v>
      </c>
      <c r="U273" s="497" t="str">
        <f>IF(終値!A273="","",BB_スイング!BT273)</f>
        <v>二番底W形成</v>
      </c>
      <c r="V273" s="505">
        <f>IF($D273="","",IFERROR(出来高!E273/AVERAGE(出来高!E273:I273),""))</f>
        <v>0.77942219071251329</v>
      </c>
      <c r="W273" s="506" t="str">
        <f>IF($D273="","",IF(AND($D273&gt;$G273,$O273="拡大↑",OR($N273="スクイーズ★",$N273="収縮")),"◎スクイーズブレイク買",IF(AND($D273&gt;=$H273,$R273&gt;=BB設定!$B$10),"○順張り継続(walk)",IF(AND($S273="強気div▲",$D273&gt;$I273,LEFT($U273,4)&lt;&gt;"二番天井"),"○反発(ダイバ)買",IF($U273="二番底W▲","△二番底買(確)",IF($U273="二番底W形成","△二番底形成",IF(LEFT($U273,4)="二番天井","▼二番天井警戒",IF($D273&lt;$J273,"▼-2σ割れ危険",IF(AND($D273&gt;$E273,$K273&lt;0.6,$R273&gt;=50),"・押し目注目",IF($N273="スクイーズ★","☆スクイーズ監視","様子見"))))))))))</f>
        <v>△二番底形成</v>
      </c>
      <c r="X273" s="501">
        <f t="shared" si="53"/>
        <v>20</v>
      </c>
      <c r="Y273" s="498">
        <f t="shared" si="48"/>
        <v>3380</v>
      </c>
      <c r="Z273" s="498">
        <f t="shared" si="49"/>
        <v>3450.8325935553303</v>
      </c>
      <c r="AA273" s="498">
        <f t="shared" si="50"/>
        <v>3331</v>
      </c>
      <c r="AB273" s="498">
        <f t="shared" si="54"/>
        <v>3514.6651871106606</v>
      </c>
      <c r="AC273" s="504">
        <f t="shared" si="51"/>
        <v>2.75</v>
      </c>
      <c r="AD273" s="498">
        <f>IF($D273="","",MIN(終値!E273:I273))</f>
        <v>3331</v>
      </c>
      <c r="AE273" s="500">
        <f t="shared" si="52"/>
        <v>20.097270000000002</v>
      </c>
    </row>
    <row r="274" spans="1:31" ht="24">
      <c r="A274" s="497" t="str">
        <f>IF(終値!A274="","",HYPERLINK("https://kabutan.jp/stock/?code="&amp;終値!A274,"📈"))</f>
        <v>📈</v>
      </c>
      <c r="B274" s="497" t="str">
        <f>IF(終値!A274="","",終値!A274)</f>
        <v>6848</v>
      </c>
      <c r="C274" s="496" t="str">
        <f>IF(終値!A274="","",終値!B274)</f>
        <v>東亜ディーケーケー</v>
      </c>
      <c r="D274" s="498">
        <f>IF(終値!A274="","",終値!E274)</f>
        <v>862</v>
      </c>
      <c r="E274" s="498">
        <f>IF($D274="","",AVERAGE(終値!E274:X274))</f>
        <v>854.7</v>
      </c>
      <c r="F274" s="499">
        <f>IF($D274="","",STDEVP(終値!E274:X274))</f>
        <v>3.1320919526731652</v>
      </c>
      <c r="G274" s="498">
        <f>IF($D274="","",$E274+BB設定!$B$4*$F274)</f>
        <v>860.96418390534643</v>
      </c>
      <c r="H274" s="498">
        <f>IF($D274="","",$E274+BB設定!$B$5*$F274)</f>
        <v>857.83209195267318</v>
      </c>
      <c r="I274" s="498">
        <f>IF($D274="","",$E274-BB設定!$B$5*$F274)</f>
        <v>851.56790804732691</v>
      </c>
      <c r="J274" s="498">
        <f>IF($D274="","",$E274-BB設定!$B$4*$F274)</f>
        <v>848.43581609465366</v>
      </c>
      <c r="K274" s="503">
        <f t="shared" si="44"/>
        <v>1.0826776568428582</v>
      </c>
      <c r="L274" s="502">
        <f t="shared" si="45"/>
        <v>1.4658204996715538</v>
      </c>
      <c r="M274" s="502">
        <f>IF($D274="","",IFERROR(MIN(BB_帯幅!B274:AP274)*100,""))</f>
        <v>1.2396771433804263</v>
      </c>
      <c r="N274" s="497" t="str">
        <f>IF($L274="","",IF($L274&lt;=$M274*BB設定!$B$7,"スクイーズ★",IF($L274&lt;=$M274*1.3,"収縮","－")))</f>
        <v>収縮</v>
      </c>
      <c r="O274" s="497" t="str">
        <f>IF($D274="","",IF(AND(BB_帯幅!B274&gt;BB_帯幅!C274,BB_帯幅!C274&gt;BB_帯幅!D274),"拡大↑","縮小↓"))</f>
        <v>縮小↓</v>
      </c>
      <c r="P274" s="497" t="str">
        <f t="shared" si="46"/>
        <v>↑+2σ突破</v>
      </c>
      <c r="Q274" s="500">
        <f>IF($D274="","",IFERROR(100-100/(1+SUMPRODUCT((終値!E274:R274&gt;終値!F274:S274)*(終値!E274:R274-終値!F274:S274))/SUMPRODUCT((終値!E274:R274&lt;終値!F274:S274)*(終値!F274:S274-終値!E274:R274))),100))</f>
        <v>57.142857142857139</v>
      </c>
      <c r="R274" s="500">
        <f>IF($D274="","",IFERROR(100-100/(1+SUMPRODUCT((((高値!E274:R274+安値!E274:R274+終値!E274:R274)/3)&gt;((高値!F274:S274+安値!F274:S274+終値!F274:S274)/3))*((高値!E274:R274+安値!E274:R274+終値!E274:R274)/3)*出来高!E274:R274)/SUMPRODUCT((((高値!E274:R274+安値!E274:R274+終値!E274:R274)/3)&lt;((高値!F274:S274+安値!F274:S274+終値!F274:S274)/3))*((高値!E274:R274+安値!E274:R274+終値!E274:R274)/3)*出来高!E274:R274)),50))</f>
        <v>52.918794925611543</v>
      </c>
      <c r="S274" s="497" t="str">
        <f>IF($D274="","",IF(AND(終値!E274&lt;終値!O274,$Q274&gt;(IFERROR(100-100/(1+SUMPRODUCT((終値!O274:AB274&gt;終値!P274:AC274)*(終値!O274:AB274-終値!P274:AC274))/SUMPRODUCT((終値!O274:AB274&lt;終値!P274:AC274)*(終値!P274:AC274-終値!O274:AB274))),100))),"強気div▲",IF(AND(終値!E274&gt;終値!O274,$Q274&lt;(IFERROR(100-100/(1+SUMPRODUCT((終値!O274:AB274&gt;終値!P274:AC274)*(終値!O274:AB274-終値!P274:AC274))/SUMPRODUCT((終値!O274:AB274&lt;終値!P274:AC274)*(終値!P274:AC274-終値!O274:AB274))),100))),"弱気div▼","－")))</f>
        <v>－</v>
      </c>
      <c r="T274" s="497" t="str">
        <f t="shared" si="47"/>
        <v>上walk▲</v>
      </c>
      <c r="U274" s="497" t="str">
        <f>IF(終値!A274="","",BB_スイング!BT274)</f>
        <v>－</v>
      </c>
      <c r="V274" s="505">
        <f>IF($D274="","",IFERROR(出来高!E274/AVERAGE(出来高!E274:I274),""))</f>
        <v>0.8571428571428571</v>
      </c>
      <c r="W274" s="506" t="str">
        <f>IF($D274="","",IF(AND($D274&gt;$G274,$O274="拡大↑",OR($N274="スクイーズ★",$N274="収縮")),"◎スクイーズブレイク買",IF(AND($D274&gt;=$H274,$R274&gt;=BB設定!$B$10),"○順張り継続(walk)",IF(AND($S274="強気div▲",$D274&gt;$I274,LEFT($U274,4)&lt;&gt;"二番天井"),"○反発(ダイバ)買",IF($U274="二番底W▲","△二番底買(確)",IF($U274="二番底W形成","△二番底形成",IF(LEFT($U274,4)="二番天井","▼二番天井警戒",IF($D274&lt;$J274,"▼-2σ割れ危険",IF(AND($D274&gt;$E274,$K274&lt;0.6,$R274&gt;=50),"・押し目注目",IF($N274="スクイーズ★","☆スクイーズ監視","様子見"))))))))))</f>
        <v>様子見</v>
      </c>
      <c r="X274" s="501">
        <f t="shared" si="53"/>
        <v>50</v>
      </c>
      <c r="Y274" s="498">
        <f t="shared" si="48"/>
        <v>862</v>
      </c>
      <c r="Z274" s="498">
        <f t="shared" si="49"/>
        <v>857.83209195267318</v>
      </c>
      <c r="AA274" s="498">
        <f t="shared" si="50"/>
        <v>854.7</v>
      </c>
      <c r="AB274" s="498">
        <f t="shared" si="54"/>
        <v>864.09627585801957</v>
      </c>
      <c r="AC274" s="504">
        <f t="shared" si="51"/>
        <v>0.28999999999999998</v>
      </c>
      <c r="AD274" s="498">
        <f>IF($D274="","",MIN(終値!E274:I274))</f>
        <v>854</v>
      </c>
      <c r="AE274" s="500">
        <f t="shared" si="52"/>
        <v>50.097259999999999</v>
      </c>
    </row>
    <row r="275" spans="1:31" ht="24">
      <c r="A275" s="497" t="str">
        <f>IF(終値!A275="","",HYPERLINK("https://kabutan.jp/stock/?code="&amp;終値!A275,"📈"))</f>
        <v>📈</v>
      </c>
      <c r="B275" s="497" t="str">
        <f>IF(終値!A275="","",終値!A275)</f>
        <v>5702</v>
      </c>
      <c r="C275" s="496" t="str">
        <f>IF(終値!A275="","",終値!B275)</f>
        <v>大紀アルミニウム</v>
      </c>
      <c r="D275" s="498">
        <f>IF(終値!A275="","",終値!E275)</f>
        <v>1808</v>
      </c>
      <c r="E275" s="498">
        <f>IF($D275="","",AVERAGE(終値!E275:X275))</f>
        <v>1515.25</v>
      </c>
      <c r="F275" s="499">
        <f>IF($D275="","",STDEVP(終値!E275:X275))</f>
        <v>94.003124948056907</v>
      </c>
      <c r="G275" s="498">
        <f>IF($D275="","",$E275+BB設定!$B$4*$F275)</f>
        <v>1703.2562498961138</v>
      </c>
      <c r="H275" s="498">
        <f>IF($D275="","",$E275+BB設定!$B$5*$F275)</f>
        <v>1609.2531249480569</v>
      </c>
      <c r="I275" s="498">
        <f>IF($D275="","",$E275-BB設定!$B$5*$F275)</f>
        <v>1421.2468750519431</v>
      </c>
      <c r="J275" s="498">
        <f>IF($D275="","",$E275-BB設定!$B$4*$F275)</f>
        <v>1327.2437501038862</v>
      </c>
      <c r="K275" s="503">
        <f t="shared" si="44"/>
        <v>1.2785645428323906</v>
      </c>
      <c r="L275" s="502">
        <f t="shared" si="45"/>
        <v>24.815211997507181</v>
      </c>
      <c r="M275" s="502">
        <f>IF($D275="","",IFERROR(MIN(BB_帯幅!B275:AP275)*100,""))</f>
        <v>5.2295851097033204</v>
      </c>
      <c r="N275" s="497" t="str">
        <f>IF($L275="","",IF($L275&lt;=$M275*BB設定!$B$7,"スクイーズ★",IF($L275&lt;=$M275*1.3,"収縮","－")))</f>
        <v>－</v>
      </c>
      <c r="O275" s="497" t="str">
        <f>IF($D275="","",IF(AND(BB_帯幅!B275&gt;BB_帯幅!C275,BB_帯幅!C275&gt;BB_帯幅!D275),"拡大↑","縮小↓"))</f>
        <v>拡大↑</v>
      </c>
      <c r="P275" s="497" t="str">
        <f t="shared" si="46"/>
        <v>↑+2σ突破</v>
      </c>
      <c r="Q275" s="500">
        <f>IF($D275="","",IFERROR(100-100/(1+SUMPRODUCT((終値!E275:R275&gt;終値!F275:S275)*(終値!E275:R275-終値!F275:S275))/SUMPRODUCT((終値!E275:R275&lt;終値!F275:S275)*(終値!F275:S275-終値!E275:R275))),100))</f>
        <v>75.379426644182132</v>
      </c>
      <c r="R275" s="500">
        <f>IF($D275="","",IFERROR(100-100/(1+SUMPRODUCT((((高値!E275:R275+安値!E275:R275+終値!E275:R275)/3)&gt;((高値!F275:S275+安値!F275:S275+終値!F275:S275)/3))*((高値!E275:R275+安値!E275:R275+終値!E275:R275)/3)*出来高!E275:R275)/SUMPRODUCT((((高値!E275:R275+安値!E275:R275+終値!E275:R275)/3)&lt;((高値!F275:S275+安値!F275:S275+終値!F275:S275)/3))*((高値!E275:R275+安値!E275:R275+終値!E275:R275)/3)*出来高!E275:R275)),50))</f>
        <v>77.467127892464305</v>
      </c>
      <c r="S275" s="497" t="str">
        <f>IF($D275="","",IF(AND(終値!E275&lt;終値!O275,$Q275&gt;(IFERROR(100-100/(1+SUMPRODUCT((終値!O275:AB275&gt;終値!P275:AC275)*(終値!O275:AB275-終値!P275:AC275))/SUMPRODUCT((終値!O275:AB275&lt;終値!P275:AC275)*(終値!P275:AC275-終値!O275:AB275))),100))),"強気div▲",IF(AND(終値!E275&gt;終値!O275,$Q275&lt;(IFERROR(100-100/(1+SUMPRODUCT((終値!O275:AB275&gt;終値!P275:AC275)*(終値!O275:AB275-終値!P275:AC275))/SUMPRODUCT((終値!O275:AB275&lt;終値!P275:AC275)*(終値!P275:AC275-終値!O275:AB275))),100))),"弱気div▼","－")))</f>
        <v>－</v>
      </c>
      <c r="T275" s="497" t="str">
        <f t="shared" si="47"/>
        <v>上walk▲</v>
      </c>
      <c r="U275" s="497" t="str">
        <f>IF(終値!A275="","",BB_スイング!BT275)</f>
        <v>二番底W▲</v>
      </c>
      <c r="V275" s="505">
        <f>IF($D275="","",IFERROR(出来高!E275/AVERAGE(出来高!E275:I275),""))</f>
        <v>1.5193437806072478</v>
      </c>
      <c r="W275" s="506" t="str">
        <f>IF($D275="","",IF(AND($D275&gt;$G275,$O275="拡大↑",OR($N275="スクイーズ★",$N275="収縮")),"◎スクイーズブレイク買",IF(AND($D275&gt;=$H275,$R275&gt;=BB設定!$B$10),"○順張り継続(walk)",IF(AND($S275="強気div▲",$D275&gt;$I275,LEFT($U275,4)&lt;&gt;"二番天井"),"○反発(ダイバ)買",IF($U275="二番底W▲","△二番底買(確)",IF($U275="二番底W形成","△二番底形成",IF(LEFT($U275,4)="二番天井","▼二番天井警戒",IF($D275&lt;$J275,"▼-2σ割れ危険",IF(AND($D275&gt;$E275,$K275&lt;0.6,$R275&gt;=50),"・押し目注目",IF($N275="スクイーズ★","☆スクイーズ監視","様子見"))))))))))</f>
        <v>△二番底買(確)</v>
      </c>
      <c r="X275" s="501">
        <f t="shared" si="53"/>
        <v>51</v>
      </c>
      <c r="Y275" s="498">
        <f t="shared" si="48"/>
        <v>1808</v>
      </c>
      <c r="Z275" s="498">
        <f t="shared" si="49"/>
        <v>1609.2531249480569</v>
      </c>
      <c r="AA275" s="498">
        <f t="shared" si="50"/>
        <v>1515.25</v>
      </c>
      <c r="AB275" s="498">
        <f t="shared" si="54"/>
        <v>1797.2593748441707</v>
      </c>
      <c r="AC275" s="504">
        <f t="shared" si="51"/>
        <v>-0.04</v>
      </c>
      <c r="AD275" s="498">
        <f>IF($D275="","",MIN(終値!E275:I275))</f>
        <v>1481</v>
      </c>
      <c r="AE275" s="500">
        <f t="shared" si="52"/>
        <v>51.097250000000003</v>
      </c>
    </row>
    <row r="276" spans="1:31">
      <c r="A276" s="497" t="str">
        <f>IF(終値!A276="","",HYPERLINK("https://kabutan.jp/stock/?code="&amp;終値!A276,"📈"))</f>
        <v>📈</v>
      </c>
      <c r="B276" s="497" t="str">
        <f>IF(終値!A276="","",終値!A276)</f>
        <v>7952</v>
      </c>
      <c r="C276" s="496" t="str">
        <f>IF(終値!A276="","",終値!B276)</f>
        <v>河合楽器</v>
      </c>
      <c r="D276" s="498">
        <f>IF(終値!A276="","",終値!E276)</f>
        <v>3530</v>
      </c>
      <c r="E276" s="498">
        <f>IF($D276="","",AVERAGE(終値!E276:X276))</f>
        <v>3324</v>
      </c>
      <c r="F276" s="499">
        <f>IF($D276="","",STDEVP(終値!E276:X276))</f>
        <v>130.2171263697675</v>
      </c>
      <c r="G276" s="498">
        <f>IF($D276="","",$E276+BB設定!$B$4*$F276)</f>
        <v>3584.4342527395352</v>
      </c>
      <c r="H276" s="498">
        <f>IF($D276="","",$E276+BB設定!$B$5*$F276)</f>
        <v>3454.2171263697674</v>
      </c>
      <c r="I276" s="498">
        <f>IF($D276="","",$E276-BB設定!$B$5*$F276)</f>
        <v>3193.7828736302326</v>
      </c>
      <c r="J276" s="498">
        <f>IF($D276="","",$E276-BB設定!$B$4*$F276)</f>
        <v>3063.5657472604648</v>
      </c>
      <c r="K276" s="503">
        <f t="shared" si="44"/>
        <v>0.89549329213239892</v>
      </c>
      <c r="L276" s="502">
        <f t="shared" si="45"/>
        <v>15.669930971091164</v>
      </c>
      <c r="M276" s="502">
        <f>IF($D276="","",IFERROR(MIN(BB_帯幅!B276:AP276)*100,""))</f>
        <v>5.4134978933457845</v>
      </c>
      <c r="N276" s="497" t="str">
        <f>IF($L276="","",IF($L276&lt;=$M276*BB設定!$B$7,"スクイーズ★",IF($L276&lt;=$M276*1.3,"収縮","－")))</f>
        <v>－</v>
      </c>
      <c r="O276" s="497" t="str">
        <f>IF($D276="","",IF(AND(BB_帯幅!B276&gt;BB_帯幅!C276,BB_帯幅!C276&gt;BB_帯幅!D276),"拡大↑","縮小↓"))</f>
        <v>拡大↑</v>
      </c>
      <c r="P276" s="497" t="str">
        <f t="shared" si="46"/>
        <v>+1σ上</v>
      </c>
      <c r="Q276" s="500">
        <f>IF($D276="","",IFERROR(100-100/(1+SUMPRODUCT((終値!E276:R276&gt;終値!F276:S276)*(終値!E276:R276-終値!F276:S276))/SUMPRODUCT((終値!E276:R276&lt;終値!F276:S276)*(終値!F276:S276-終値!E276:R276))),100))</f>
        <v>66.451612903225808</v>
      </c>
      <c r="R276" s="500">
        <f>IF($D276="","",IFERROR(100-100/(1+SUMPRODUCT((((高値!E276:R276+安値!E276:R276+終値!E276:R276)/3)&gt;((高値!F276:S276+安値!F276:S276+終値!F276:S276)/3))*((高値!E276:R276+安値!E276:R276+終値!E276:R276)/3)*出来高!E276:R276)/SUMPRODUCT((((高値!E276:R276+安値!E276:R276+終値!E276:R276)/3)&lt;((高値!F276:S276+安値!F276:S276+終値!F276:S276)/3))*((高値!E276:R276+安値!E276:R276+終値!E276:R276)/3)*出来高!E276:R276)),50))</f>
        <v>55.013723663919379</v>
      </c>
      <c r="S276" s="497" t="str">
        <f>IF($D276="","",IF(AND(終値!E276&lt;終値!O276,$Q276&gt;(IFERROR(100-100/(1+SUMPRODUCT((終値!O276:AB276&gt;終値!P276:AC276)*(終値!O276:AB276-終値!P276:AC276))/SUMPRODUCT((終値!O276:AB276&lt;終値!P276:AC276)*(終値!P276:AC276-終値!O276:AB276))),100))),"強気div▲",IF(AND(終値!E276&gt;終値!O276,$Q276&lt;(IFERROR(100-100/(1+SUMPRODUCT((終値!O276:AB276&gt;終値!P276:AC276)*(終値!O276:AB276-終値!P276:AC276))/SUMPRODUCT((終値!O276:AB276&lt;終値!P276:AC276)*(終値!P276:AC276-終値!O276:AB276))),100))),"弱気div▼","－")))</f>
        <v>－</v>
      </c>
      <c r="T276" s="497" t="str">
        <f t="shared" si="47"/>
        <v>上walk▲</v>
      </c>
      <c r="U276" s="497" t="str">
        <f>IF(終値!A276="","",BB_スイング!BT276)</f>
        <v>二番底W▲</v>
      </c>
      <c r="V276" s="505">
        <f>IF($D276="","",IFERROR(出来高!E276/AVERAGE(出来高!E276:I276),""))</f>
        <v>0.589622641509434</v>
      </c>
      <c r="W276" s="506" t="str">
        <f>IF($D276="","",IF(AND($D276&gt;$G276,$O276="拡大↑",OR($N276="スクイーズ★",$N276="収縮")),"◎スクイーズブレイク買",IF(AND($D276&gt;=$H276,$R276&gt;=BB設定!$B$10),"○順張り継続(walk)",IF(AND($S276="強気div▲",$D276&gt;$I276,LEFT($U276,4)&lt;&gt;"二番天井"),"○反発(ダイバ)買",IF($U276="二番底W▲","△二番底買(確)",IF($U276="二番底W形成","△二番底形成",IF(LEFT($U276,4)="二番天井","▼二番天井警戒",IF($D276&lt;$J276,"▼-2σ割れ危険",IF(AND($D276&gt;$E276,$K276&lt;0.6,$R276&gt;=50),"・押し目注目",IF($N276="スクイーズ★","☆スクイーズ監視","様子見"))))))))))</f>
        <v>△二番底買(確)</v>
      </c>
      <c r="X276" s="501">
        <f t="shared" si="53"/>
        <v>42</v>
      </c>
      <c r="Y276" s="498">
        <f t="shared" si="48"/>
        <v>3530</v>
      </c>
      <c r="Z276" s="498">
        <f t="shared" si="49"/>
        <v>3454.2171263697674</v>
      </c>
      <c r="AA276" s="498">
        <f t="shared" si="50"/>
        <v>3324</v>
      </c>
      <c r="AB276" s="498">
        <f t="shared" si="54"/>
        <v>3584.4342527395352</v>
      </c>
      <c r="AC276" s="504">
        <f t="shared" si="51"/>
        <v>0.26</v>
      </c>
      <c r="AD276" s="498">
        <f>IF($D276="","",MIN(終値!E276:I276))</f>
        <v>3480</v>
      </c>
      <c r="AE276" s="500">
        <f t="shared" si="52"/>
        <v>42.097239999999999</v>
      </c>
    </row>
    <row r="277" spans="1:31">
      <c r="A277" s="497" t="str">
        <f>IF(終値!A277="","",HYPERLINK("https://kabutan.jp/stock/?code="&amp;終値!A277,"📈"))</f>
        <v>📈</v>
      </c>
      <c r="B277" s="497" t="str">
        <f>IF(終値!A277="","",終値!A277)</f>
        <v>3002</v>
      </c>
      <c r="C277" s="496" t="str">
        <f>IF(終値!A277="","",終値!B277)</f>
        <v>グンゼ</v>
      </c>
      <c r="D277" s="498">
        <f>IF(終値!A277="","",終値!E277)</f>
        <v>4170</v>
      </c>
      <c r="E277" s="498">
        <f>IF($D277="","",AVERAGE(終値!E277:X277))</f>
        <v>4014.5</v>
      </c>
      <c r="F277" s="499">
        <f>IF($D277="","",STDEVP(終値!E277:X277))</f>
        <v>54.380603159582556</v>
      </c>
      <c r="G277" s="498">
        <f>IF($D277="","",$E277+BB設定!$B$4*$F277)</f>
        <v>4123.2612063191655</v>
      </c>
      <c r="H277" s="498">
        <f>IF($D277="","",$E277+BB設定!$B$5*$F277)</f>
        <v>4068.8806031595827</v>
      </c>
      <c r="I277" s="498">
        <f>IF($D277="","",$E277-BB設定!$B$5*$F277)</f>
        <v>3960.1193968404173</v>
      </c>
      <c r="J277" s="498">
        <f>IF($D277="","",$E277-BB設定!$B$4*$F277)</f>
        <v>3905.738793680835</v>
      </c>
      <c r="K277" s="503">
        <f t="shared" si="44"/>
        <v>1.2148688639204552</v>
      </c>
      <c r="L277" s="502">
        <f t="shared" si="45"/>
        <v>5.4184185487191554</v>
      </c>
      <c r="M277" s="502">
        <f>IF($D277="","",IFERROR(MIN(BB_帯幅!B277:AP277)*100,""))</f>
        <v>3.3433202493360792</v>
      </c>
      <c r="N277" s="497" t="str">
        <f>IF($L277="","",IF($L277&lt;=$M277*BB設定!$B$7,"スクイーズ★",IF($L277&lt;=$M277*1.3,"収縮","－")))</f>
        <v>－</v>
      </c>
      <c r="O277" s="497" t="str">
        <f>IF($D277="","",IF(AND(BB_帯幅!B277&gt;BB_帯幅!C277,BB_帯幅!C277&gt;BB_帯幅!D277),"拡大↑","縮小↓"))</f>
        <v>拡大↑</v>
      </c>
      <c r="P277" s="497" t="str">
        <f t="shared" si="46"/>
        <v>↑+2σ突破</v>
      </c>
      <c r="Q277" s="500">
        <f>IF($D277="","",IFERROR(100-100/(1+SUMPRODUCT((終値!E277:R277&gt;終値!F277:S277)*(終値!E277:R277-終値!F277:S277))/SUMPRODUCT((終値!E277:R277&lt;終値!F277:S277)*(終値!F277:S277-終値!E277:R277))),100))</f>
        <v>69.387755102040813</v>
      </c>
      <c r="R277" s="500">
        <f>IF($D277="","",IFERROR(100-100/(1+SUMPRODUCT((((高値!E277:R277+安値!E277:R277+終値!E277:R277)/3)&gt;((高値!F277:S277+安値!F277:S277+終値!F277:S277)/3))*((高値!E277:R277+安値!E277:R277+終値!E277:R277)/3)*出来高!E277:R277)/SUMPRODUCT((((高値!E277:R277+安値!E277:R277+終値!E277:R277)/3)&lt;((高値!F277:S277+安値!F277:S277+終値!F277:S277)/3))*((高値!E277:R277+安値!E277:R277+終値!E277:R277)/3)*出来高!E277:R277)),50))</f>
        <v>58.535936516558479</v>
      </c>
      <c r="S277" s="497" t="str">
        <f>IF($D277="","",IF(AND(終値!E277&lt;終値!O277,$Q277&gt;(IFERROR(100-100/(1+SUMPRODUCT((終値!O277:AB277&gt;終値!P277:AC277)*(終値!O277:AB277-終値!P277:AC277))/SUMPRODUCT((終値!O277:AB277&lt;終値!P277:AC277)*(終値!P277:AC277-終値!O277:AB277))),100))),"強気div▲",IF(AND(終値!E277&gt;終値!O277,$Q277&lt;(IFERROR(100-100/(1+SUMPRODUCT((終値!O277:AB277&gt;終値!P277:AC277)*(終値!O277:AB277-終値!P277:AC277))/SUMPRODUCT((終値!O277:AB277&lt;終値!P277:AC277)*(終値!P277:AC277-終値!O277:AB277))),100))),"弱気div▼","－")))</f>
        <v>－</v>
      </c>
      <c r="T277" s="497" t="str">
        <f t="shared" si="47"/>
        <v>上walk▲</v>
      </c>
      <c r="U277" s="497" t="str">
        <f>IF(終値!A277="","",BB_スイング!BT277)</f>
        <v>二番底W▲</v>
      </c>
      <c r="V277" s="505">
        <f>IF($D277="","",IFERROR(出来高!E277/AVERAGE(出来高!E277:I277),""))</f>
        <v>1.1597860479132138</v>
      </c>
      <c r="W277" s="506" t="str">
        <f>IF($D277="","",IF(AND($D277&gt;$G277,$O277="拡大↑",OR($N277="スクイーズ★",$N277="収縮")),"◎スクイーズブレイク買",IF(AND($D277&gt;=$H277,$R277&gt;=BB設定!$B$10),"○順張り継続(walk)",IF(AND($S277="強気div▲",$D277&gt;$I277,LEFT($U277,4)&lt;&gt;"二番天井"),"○反発(ダイバ)買",IF($U277="二番底W▲","△二番底買(確)",IF($U277="二番底W形成","△二番底形成",IF(LEFT($U277,4)="二番天井","▼二番天井警戒",IF($D277&lt;$J277,"▼-2σ割れ危険",IF(AND($D277&gt;$E277,$K277&lt;0.6,$R277&gt;=50),"・押し目注目",IF($N277="スクイーズ★","☆スクイーズ監視","様子見"))))))))))</f>
        <v>△二番底買(確)</v>
      </c>
      <c r="X277" s="501">
        <f t="shared" si="53"/>
        <v>50</v>
      </c>
      <c r="Y277" s="498">
        <f t="shared" si="48"/>
        <v>4170</v>
      </c>
      <c r="Z277" s="498">
        <f t="shared" si="49"/>
        <v>4068.8806031595827</v>
      </c>
      <c r="AA277" s="498">
        <f t="shared" si="50"/>
        <v>4014.5</v>
      </c>
      <c r="AB277" s="498">
        <f t="shared" si="54"/>
        <v>4177.6418094787477</v>
      </c>
      <c r="AC277" s="504">
        <f t="shared" si="51"/>
        <v>0.05</v>
      </c>
      <c r="AD277" s="498">
        <f>IF($D277="","",MIN(終値!E277:I277))</f>
        <v>3990</v>
      </c>
      <c r="AE277" s="500">
        <f t="shared" si="52"/>
        <v>50.097230000000003</v>
      </c>
    </row>
    <row r="278" spans="1:31">
      <c r="A278" s="497" t="str">
        <f>IF(終値!A278="","",HYPERLINK("https://kabutan.jp/stock/?code="&amp;終値!A278,"📈"))</f>
        <v>📈</v>
      </c>
      <c r="B278" s="497" t="str">
        <f>IF(終値!A278="","",終値!A278)</f>
        <v>8871</v>
      </c>
      <c r="C278" s="496" t="str">
        <f>IF(終値!A278="","",終値!B278)</f>
        <v>ゴールドクレスト</v>
      </c>
      <c r="D278" s="498">
        <f>IF(終値!A278="","",終値!E278)</f>
        <v>3235</v>
      </c>
      <c r="E278" s="498">
        <f>IF($D278="","",AVERAGE(終値!E278:X278))</f>
        <v>3325.75</v>
      </c>
      <c r="F278" s="499">
        <f>IF($D278="","",STDEVP(終値!E278:X278))</f>
        <v>57.53857401778393</v>
      </c>
      <c r="G278" s="498">
        <f>IF($D278="","",$E278+BB設定!$B$4*$F278)</f>
        <v>3440.8271480355679</v>
      </c>
      <c r="H278" s="498">
        <f>IF($D278="","",$E278+BB設定!$B$5*$F278)</f>
        <v>3383.288574017784</v>
      </c>
      <c r="I278" s="498">
        <f>IF($D278="","",$E278-BB設定!$B$5*$F278)</f>
        <v>3268.211425982216</v>
      </c>
      <c r="J278" s="498">
        <f>IF($D278="","",$E278-BB設定!$B$4*$F278)</f>
        <v>3210.6728519644321</v>
      </c>
      <c r="K278" s="503">
        <f t="shared" si="44"/>
        <v>0.10569930021227546</v>
      </c>
      <c r="L278" s="502">
        <f t="shared" si="45"/>
        <v>6.9203727300950408</v>
      </c>
      <c r="M278" s="502">
        <f>IF($D278="","",IFERROR(MIN(BB_帯幅!B278:AP278)*100,""))</f>
        <v>3.9520492147973636</v>
      </c>
      <c r="N278" s="497" t="str">
        <f>IF($L278="","",IF($L278&lt;=$M278*BB設定!$B$7,"スクイーズ★",IF($L278&lt;=$M278*1.3,"収縮","－")))</f>
        <v>－</v>
      </c>
      <c r="O278" s="497" t="str">
        <f>IF($D278="","",IF(AND(BB_帯幅!B278&gt;BB_帯幅!C278,BB_帯幅!C278&gt;BB_帯幅!D278),"拡大↑","縮小↓"))</f>
        <v>拡大↑</v>
      </c>
      <c r="P278" s="497" t="str">
        <f t="shared" si="46"/>
        <v>-1σ下</v>
      </c>
      <c r="Q278" s="500">
        <f>IF($D278="","",IFERROR(100-100/(1+SUMPRODUCT((終値!E278:R278&gt;終値!F278:S278)*(終値!E278:R278-終値!F278:S278))/SUMPRODUCT((終値!E278:R278&lt;終値!F278:S278)*(終値!F278:S278-終値!E278:R278))),100))</f>
        <v>36.36363636363636</v>
      </c>
      <c r="R278" s="500">
        <f>IF($D278="","",IFERROR(100-100/(1+SUMPRODUCT((((高値!E278:R278+安値!E278:R278+終値!E278:R278)/3)&gt;((高値!F278:S278+安値!F278:S278+終値!F278:S278)/3))*((高値!E278:R278+安値!E278:R278+終値!E278:R278)/3)*出来高!E278:R278)/SUMPRODUCT((((高値!E278:R278+安値!E278:R278+終値!E278:R278)/3)&lt;((高値!F278:S278+安値!F278:S278+終値!F278:S278)/3))*((高値!E278:R278+安値!E278:R278+終値!E278:R278)/3)*出来高!E278:R278)),50))</f>
        <v>30.688284775339866</v>
      </c>
      <c r="S278" s="497" t="str">
        <f>IF($D278="","",IF(AND(終値!E278&lt;終値!O278,$Q278&gt;(IFERROR(100-100/(1+SUMPRODUCT((終値!O278:AB278&gt;終値!P278:AC278)*(終値!O278:AB278-終値!P278:AC278))/SUMPRODUCT((終値!O278:AB278&lt;終値!P278:AC278)*(終値!P278:AC278-終値!O278:AB278))),100))),"強気div▲",IF(AND(終値!E278&gt;終値!O278,$Q278&lt;(IFERROR(100-100/(1+SUMPRODUCT((終値!O278:AB278&gt;終値!P278:AC278)*(終値!O278:AB278-終値!P278:AC278))/SUMPRODUCT((終値!O278:AB278&lt;終値!P278:AC278)*(終値!P278:AC278-終値!O278:AB278))),100))),"弱気div▼","－")))</f>
        <v>－</v>
      </c>
      <c r="T278" s="497" t="str">
        <f t="shared" si="47"/>
        <v>下walk▼</v>
      </c>
      <c r="U278" s="497" t="str">
        <f>IF(終値!A278="","",BB_スイング!BT278)</f>
        <v>二番底W形成</v>
      </c>
      <c r="V278" s="505">
        <f>IF($D278="","",IFERROR(出来高!E278/AVERAGE(出来高!E278:I278),""))</f>
        <v>0.69941715237302249</v>
      </c>
      <c r="W278" s="506" t="str">
        <f>IF($D278="","",IF(AND($D278&gt;$G278,$O278="拡大↑",OR($N278="スクイーズ★",$N278="収縮")),"◎スクイーズブレイク買",IF(AND($D278&gt;=$H278,$R278&gt;=BB設定!$B$10),"○順張り継続(walk)",IF(AND($S278="強気div▲",$D278&gt;$I278,LEFT($U278,4)&lt;&gt;"二番天井"),"○反発(ダイバ)買",IF($U278="二番底W▲","△二番底買(確)",IF($U278="二番底W形成","△二番底形成",IF(LEFT($U278,4)="二番天井","▼二番天井警戒",IF($D278&lt;$J278,"▼-2σ割れ危険",IF(AND($D278&gt;$E278,$K278&lt;0.6,$R278&gt;=50),"・押し目注目",IF($N278="スクイーズ★","☆スクイーズ監視","様子見"))))))))))</f>
        <v>△二番底形成</v>
      </c>
      <c r="X278" s="501">
        <f t="shared" si="53"/>
        <v>0</v>
      </c>
      <c r="Y278" s="498">
        <f t="shared" si="48"/>
        <v>3235</v>
      </c>
      <c r="Z278" s="498">
        <f t="shared" si="49"/>
        <v>3383.288574017784</v>
      </c>
      <c r="AA278" s="498">
        <f t="shared" si="50"/>
        <v>3200</v>
      </c>
      <c r="AB278" s="498">
        <f t="shared" si="54"/>
        <v>3440.8271480355679</v>
      </c>
      <c r="AC278" s="504">
        <f t="shared" si="51"/>
        <v>5.88</v>
      </c>
      <c r="AD278" s="498">
        <f>IF($D278="","",MIN(終値!E278:I278))</f>
        <v>3200</v>
      </c>
      <c r="AE278" s="500">
        <f t="shared" si="52"/>
        <v>9.7220000000000001E-2</v>
      </c>
    </row>
    <row r="279" spans="1:31">
      <c r="A279" s="497" t="str">
        <f>IF(終値!A279="","",HYPERLINK("https://kabutan.jp/stock/?code="&amp;終値!A279,"📈"))</f>
        <v>📈</v>
      </c>
      <c r="B279" s="497" t="str">
        <f>IF(終値!A279="","",終値!A279)</f>
        <v>6918</v>
      </c>
      <c r="C279" s="496" t="str">
        <f>IF(終値!A279="","",終値!B279)</f>
        <v>アバールデータ</v>
      </c>
      <c r="D279" s="498">
        <f>IF(終値!A279="","",終値!E279)</f>
        <v>3315</v>
      </c>
      <c r="E279" s="498">
        <f>IF($D279="","",AVERAGE(終値!E279:X279))</f>
        <v>3182.5</v>
      </c>
      <c r="F279" s="499">
        <f>IF($D279="","",STDEVP(終値!E279:X279))</f>
        <v>115.39215744581605</v>
      </c>
      <c r="G279" s="498">
        <f>IF($D279="","",$E279+BB設定!$B$4*$F279)</f>
        <v>3413.2843148916322</v>
      </c>
      <c r="H279" s="498">
        <f>IF($D279="","",$E279+BB設定!$B$5*$F279)</f>
        <v>3297.8921574458159</v>
      </c>
      <c r="I279" s="498">
        <f>IF($D279="","",$E279-BB設定!$B$5*$F279)</f>
        <v>3067.1078425541841</v>
      </c>
      <c r="J279" s="498">
        <f>IF($D279="","",$E279-BB設定!$B$4*$F279)</f>
        <v>2951.7156851083678</v>
      </c>
      <c r="K279" s="503">
        <f t="shared" si="44"/>
        <v>0.78706456949255221</v>
      </c>
      <c r="L279" s="502">
        <f t="shared" si="45"/>
        <v>14.503334792875552</v>
      </c>
      <c r="M279" s="502">
        <f>IF($D279="","",IFERROR(MIN(BB_帯幅!B279:AP279)*100,""))</f>
        <v>10.500288758241634</v>
      </c>
      <c r="N279" s="497" t="str">
        <f>IF($L279="","",IF($L279&lt;=$M279*BB設定!$B$7,"スクイーズ★",IF($L279&lt;=$M279*1.3,"収縮","－")))</f>
        <v>－</v>
      </c>
      <c r="O279" s="497" t="str">
        <f>IF($D279="","",IF(AND(BB_帯幅!B279&gt;BB_帯幅!C279,BB_帯幅!C279&gt;BB_帯幅!D279),"拡大↑","縮小↓"))</f>
        <v>拡大↑</v>
      </c>
      <c r="P279" s="497" t="str">
        <f t="shared" si="46"/>
        <v>+1σ上</v>
      </c>
      <c r="Q279" s="500">
        <f>IF($D279="","",IFERROR(100-100/(1+SUMPRODUCT((終値!E279:R279&gt;終値!F279:S279)*(終値!E279:R279-終値!F279:S279))/SUMPRODUCT((終値!E279:R279&lt;終値!F279:S279)*(終値!F279:S279-終値!E279:R279))),100))</f>
        <v>53.79362670713202</v>
      </c>
      <c r="R279" s="500">
        <f>IF($D279="","",IFERROR(100-100/(1+SUMPRODUCT((((高値!E279:R279+安値!E279:R279+終値!E279:R279)/3)&gt;((高値!F279:S279+安値!F279:S279+終値!F279:S279)/3))*((高値!E279:R279+安値!E279:R279+終値!E279:R279)/3)*出来高!E279:R279)/SUMPRODUCT((((高値!E279:R279+安値!E279:R279+終値!E279:R279)/3)&lt;((高値!F279:S279+安値!F279:S279+終値!F279:S279)/3))*((高値!E279:R279+安値!E279:R279+終値!E279:R279)/3)*出来高!E279:R279)),50))</f>
        <v>45.064304329210685</v>
      </c>
      <c r="S279" s="497" t="str">
        <f>IF($D279="","",IF(AND(終値!E279&lt;終値!O279,$Q279&gt;(IFERROR(100-100/(1+SUMPRODUCT((終値!O279:AB279&gt;終値!P279:AC279)*(終値!O279:AB279-終値!P279:AC279))/SUMPRODUCT((終値!O279:AB279&lt;終値!P279:AC279)*(終値!P279:AC279-終値!O279:AB279))),100))),"強気div▲",IF(AND(終値!E279&gt;終値!O279,$Q279&lt;(IFERROR(100-100/(1+SUMPRODUCT((終値!O279:AB279&gt;終値!P279:AC279)*(終値!O279:AB279-終値!P279:AC279))/SUMPRODUCT((終値!O279:AB279&lt;終値!P279:AC279)*(終値!P279:AC279-終値!O279:AB279))),100))),"弱気div▼","－")))</f>
        <v>－</v>
      </c>
      <c r="T279" s="497" t="str">
        <f t="shared" si="47"/>
        <v>上walk▲</v>
      </c>
      <c r="U279" s="497" t="str">
        <f>IF(終値!A279="","",BB_スイング!BT279)</f>
        <v>二番底W形成</v>
      </c>
      <c r="V279" s="505">
        <f>IF($D279="","",IFERROR(出来高!E279/AVERAGE(出来高!E279:I279),""))</f>
        <v>0.76407506702412864</v>
      </c>
      <c r="W279" s="506" t="str">
        <f>IF($D279="","",IF(AND($D279&gt;$G279,$O279="拡大↑",OR($N279="スクイーズ★",$N279="収縮")),"◎スクイーズブレイク買",IF(AND($D279&gt;=$H279,$R279&gt;=BB設定!$B$10),"○順張り継続(walk)",IF(AND($S279="強気div▲",$D279&gt;$I279,LEFT($U279,4)&lt;&gt;"二番天井"),"○反発(ダイバ)買",IF($U279="二番底W▲","△二番底買(確)",IF($U279="二番底W形成","△二番底形成",IF(LEFT($U279,4)="二番天井","▼二番天井警戒",IF($D279&lt;$J279,"▼-2σ割れ危険",IF(AND($D279&gt;$E279,$K279&lt;0.6,$R279&gt;=50),"・押し目注目",IF($N279="スクイーズ★","☆スクイーズ監視","様子見"))))))))))</f>
        <v>△二番底形成</v>
      </c>
      <c r="X279" s="501">
        <f t="shared" si="53"/>
        <v>47</v>
      </c>
      <c r="Y279" s="498">
        <f t="shared" si="48"/>
        <v>3315</v>
      </c>
      <c r="Z279" s="498">
        <f t="shared" si="49"/>
        <v>3297.8921574458159</v>
      </c>
      <c r="AA279" s="498">
        <f t="shared" si="50"/>
        <v>3182.5</v>
      </c>
      <c r="AB279" s="498">
        <f t="shared" si="54"/>
        <v>3413.2843148916322</v>
      </c>
      <c r="AC279" s="504">
        <f t="shared" si="51"/>
        <v>0.74</v>
      </c>
      <c r="AD279" s="498">
        <f>IF($D279="","",MIN(終値!E279:I279))</f>
        <v>3095</v>
      </c>
      <c r="AE279" s="500">
        <f t="shared" si="52"/>
        <v>47.097209999999997</v>
      </c>
    </row>
    <row r="280" spans="1:31">
      <c r="A280" s="497" t="str">
        <f>IF(終値!A280="","",HYPERLINK("https://kabutan.jp/stock/?code="&amp;終値!A280,"📈"))</f>
        <v>📈</v>
      </c>
      <c r="B280" s="497" t="str">
        <f>IF(終値!A280="","",終値!A280)</f>
        <v>6488</v>
      </c>
      <c r="C280" s="496" t="str">
        <f>IF(終値!A280="","",終値!B280)</f>
        <v>ヨシタケ</v>
      </c>
      <c r="D280" s="498">
        <f>IF(終値!A280="","",終値!E280)</f>
        <v>985</v>
      </c>
      <c r="E280" s="498">
        <f>IF($D280="","",AVERAGE(終値!E280:X280))</f>
        <v>979.65</v>
      </c>
      <c r="F280" s="499">
        <f>IF($D280="","",STDEVP(終値!E280:X280))</f>
        <v>7.0588596812799729</v>
      </c>
      <c r="G280" s="498">
        <f>IF($D280="","",$E280+BB設定!$B$4*$F280)</f>
        <v>993.76771936255989</v>
      </c>
      <c r="H280" s="498">
        <f>IF($D280="","",$E280+BB設定!$B$5*$F280)</f>
        <v>986.70885968127993</v>
      </c>
      <c r="I280" s="498">
        <f>IF($D280="","",$E280-BB設定!$B$5*$F280)</f>
        <v>972.59114031872002</v>
      </c>
      <c r="J280" s="498">
        <f>IF($D280="","",$E280-BB設定!$B$4*$F280)</f>
        <v>965.53228063744007</v>
      </c>
      <c r="K280" s="503">
        <f t="shared" si="44"/>
        <v>0.68947819625130757</v>
      </c>
      <c r="L280" s="502">
        <f t="shared" si="45"/>
        <v>2.8821965727678069</v>
      </c>
      <c r="M280" s="502">
        <f>IF($D280="","",IFERROR(MIN(BB_帯幅!B280:AP280)*100,""))</f>
        <v>2.882196572767814</v>
      </c>
      <c r="N280" s="497" t="str">
        <f>IF($L280="","",IF($L280&lt;=$M280*BB設定!$B$7,"スクイーズ★",IF($L280&lt;=$M280*1.3,"収縮","－")))</f>
        <v>スクイーズ★</v>
      </c>
      <c r="O280" s="497" t="str">
        <f>IF($D280="","",IF(AND(BB_帯幅!B280&gt;BB_帯幅!C280,BB_帯幅!C280&gt;BB_帯幅!D280),"拡大↑","縮小↓"))</f>
        <v>縮小↓</v>
      </c>
      <c r="P280" s="497" t="str">
        <f t="shared" si="46"/>
        <v>バンド内</v>
      </c>
      <c r="Q280" s="500">
        <f>IF($D280="","",IFERROR(100-100/(1+SUMPRODUCT((終値!E280:R280&gt;終値!F280:S280)*(終値!E280:R280-終値!F280:S280))/SUMPRODUCT((終値!E280:R280&lt;終値!F280:S280)*(終値!F280:S280-終値!E280:R280))),100))</f>
        <v>57.142857142857139</v>
      </c>
      <c r="R280" s="500">
        <f>IF($D280="","",IFERROR(100-100/(1+SUMPRODUCT((((高値!E280:R280+安値!E280:R280+終値!E280:R280)/3)&gt;((高値!F280:S280+安値!F280:S280+終値!F280:S280)/3))*((高値!E280:R280+安値!E280:R280+終値!E280:R280)/3)*出来高!E280:R280)/SUMPRODUCT((((高値!E280:R280+安値!E280:R280+終値!E280:R280)/3)&lt;((高値!F280:S280+安値!F280:S280+終値!F280:S280)/3))*((高値!E280:R280+安値!E280:R280+終値!E280:R280)/3)*出来高!E280:R280)),50))</f>
        <v>54.246149136966928</v>
      </c>
      <c r="S280" s="497" t="str">
        <f>IF($D280="","",IF(AND(終値!E280&lt;終値!O280,$Q280&gt;(IFERROR(100-100/(1+SUMPRODUCT((終値!O280:AB280&gt;終値!P280:AC280)*(終値!O280:AB280-終値!P280:AC280))/SUMPRODUCT((終値!O280:AB280&lt;終値!P280:AC280)*(終値!P280:AC280-終値!O280:AB280))),100))),"強気div▲",IF(AND(終値!E280&gt;終値!O280,$Q280&lt;(IFERROR(100-100/(1+SUMPRODUCT((終値!O280:AB280&gt;終値!P280:AC280)*(終値!O280:AB280-終値!P280:AC280))/SUMPRODUCT((終値!O280:AB280&lt;終値!P280:AC280)*(終値!P280:AC280-終値!O280:AB280))),100))),"弱気div▼","－")))</f>
        <v>弱気div▼</v>
      </c>
      <c r="T280" s="497" t="str">
        <f t="shared" si="47"/>
        <v>－</v>
      </c>
      <c r="U280" s="497" t="str">
        <f>IF(終値!A280="","",BB_スイング!BT280)</f>
        <v>－</v>
      </c>
      <c r="V280" s="505">
        <f>IF($D280="","",IFERROR(出来高!E280/AVERAGE(出来高!E280:I280),""))</f>
        <v>8.4541062801932368E-2</v>
      </c>
      <c r="W280" s="506" t="str">
        <f>IF($D280="","",IF(AND($D280&gt;$G280,$O280="拡大↑",OR($N280="スクイーズ★",$N280="収縮")),"◎スクイーズブレイク買",IF(AND($D280&gt;=$H280,$R280&gt;=BB設定!$B$10),"○順張り継続(walk)",IF(AND($S280="強気div▲",$D280&gt;$I280,LEFT($U280,4)&lt;&gt;"二番天井"),"○反発(ダイバ)買",IF($U280="二番底W▲","△二番底買(確)",IF($U280="二番底W形成","△二番底形成",IF(LEFT($U280,4)="二番天井","▼二番天井警戒",IF($D280&lt;$J280,"▼-2σ割れ危険",IF(AND($D280&gt;$E280,$K280&lt;0.6,$R280&gt;=50),"・押し目注目",IF($N280="スクイーズ★","☆スクイーズ監視","様子見"))))))))))</f>
        <v>☆スクイーズ監視</v>
      </c>
      <c r="X280" s="501">
        <f t="shared" si="53"/>
        <v>40</v>
      </c>
      <c r="Y280" s="498">
        <f t="shared" si="48"/>
        <v>985</v>
      </c>
      <c r="Z280" s="498">
        <f t="shared" si="49"/>
        <v>986.70885968127993</v>
      </c>
      <c r="AA280" s="498">
        <f t="shared" si="50"/>
        <v>979.65</v>
      </c>
      <c r="AB280" s="498">
        <f t="shared" si="54"/>
        <v>993.76771936255989</v>
      </c>
      <c r="AC280" s="504">
        <f t="shared" si="51"/>
        <v>1.64</v>
      </c>
      <c r="AD280" s="498">
        <f>IF($D280="","",MIN(終値!E280:I280))</f>
        <v>980</v>
      </c>
      <c r="AE280" s="500">
        <f t="shared" si="52"/>
        <v>40.097200000000001</v>
      </c>
    </row>
    <row r="281" spans="1:31">
      <c r="A281" s="497" t="str">
        <f>IF(終値!A281="","",HYPERLINK("https://kabutan.jp/stock/?code="&amp;終値!A281,"📈"))</f>
        <v>📈</v>
      </c>
      <c r="B281" s="497" t="str">
        <f>IF(終値!A281="","",終値!A281)</f>
        <v>8007</v>
      </c>
      <c r="C281" s="496" t="str">
        <f>IF(終値!A281="","",終値!B281)</f>
        <v>高島</v>
      </c>
      <c r="D281" s="498">
        <f>IF(終値!A281="","",終値!E281)</f>
        <v>785</v>
      </c>
      <c r="E281" s="498">
        <f>IF($D281="","",AVERAGE(終値!E281:X281))</f>
        <v>792.55</v>
      </c>
      <c r="F281" s="499">
        <f>IF($D281="","",STDEVP(終値!E281:X281))</f>
        <v>11.985303500537649</v>
      </c>
      <c r="G281" s="498">
        <f>IF($D281="","",$E281+BB設定!$B$4*$F281)</f>
        <v>816.52060700107529</v>
      </c>
      <c r="H281" s="498">
        <f>IF($D281="","",$E281+BB設定!$B$5*$F281)</f>
        <v>804.53530350053757</v>
      </c>
      <c r="I281" s="498">
        <f>IF($D281="","",$E281-BB設定!$B$5*$F281)</f>
        <v>780.56469649946234</v>
      </c>
      <c r="J281" s="498">
        <f>IF($D281="","",$E281-BB設定!$B$4*$F281)</f>
        <v>768.57939299892462</v>
      </c>
      <c r="K281" s="503">
        <f t="shared" si="44"/>
        <v>0.34251546071275424</v>
      </c>
      <c r="L281" s="502">
        <f t="shared" si="45"/>
        <v>6.0489829035582208</v>
      </c>
      <c r="M281" s="502">
        <f>IF($D281="","",IFERROR(MIN(BB_帯幅!B281:AP281)*100,""))</f>
        <v>4.514125160365813</v>
      </c>
      <c r="N281" s="497" t="str">
        <f>IF($L281="","",IF($L281&lt;=$M281*BB設定!$B$7,"スクイーズ★",IF($L281&lt;=$M281*1.3,"収縮","－")))</f>
        <v>－</v>
      </c>
      <c r="O281" s="497" t="str">
        <f>IF($D281="","",IF(AND(BB_帯幅!B281&gt;BB_帯幅!C281,BB_帯幅!C281&gt;BB_帯幅!D281),"拡大↑","縮小↓"))</f>
        <v>縮小↓</v>
      </c>
      <c r="P281" s="497" t="str">
        <f t="shared" si="46"/>
        <v>バンド内</v>
      </c>
      <c r="Q281" s="500">
        <f>IF($D281="","",IFERROR(100-100/(1+SUMPRODUCT((終値!E281:R281&gt;終値!F281:S281)*(終値!E281:R281-終値!F281:S281))/SUMPRODUCT((終値!E281:R281&lt;終値!F281:S281)*(終値!F281:S281-終値!E281:R281))),100))</f>
        <v>49.411764705882355</v>
      </c>
      <c r="R281" s="500">
        <f>IF($D281="","",IFERROR(100-100/(1+SUMPRODUCT((((高値!E281:R281+安値!E281:R281+終値!E281:R281)/3)&gt;((高値!F281:S281+安値!F281:S281+終値!F281:S281)/3))*((高値!E281:R281+安値!E281:R281+終値!E281:R281)/3)*出来高!E281:R281)/SUMPRODUCT((((高値!E281:R281+安値!E281:R281+終値!E281:R281)/3)&lt;((高値!F281:S281+安値!F281:S281+終値!F281:S281)/3))*((高値!E281:R281+安値!E281:R281+終値!E281:R281)/3)*出来高!E281:R281)),50))</f>
        <v>48.0206076439014</v>
      </c>
      <c r="S281" s="497" t="str">
        <f>IF($D281="","",IF(AND(終値!E281&lt;終値!O281,$Q281&gt;(IFERROR(100-100/(1+SUMPRODUCT((終値!O281:AB281&gt;終値!P281:AC281)*(終値!O281:AB281-終値!P281:AC281))/SUMPRODUCT((終値!O281:AB281&lt;終値!P281:AC281)*(終値!P281:AC281-終値!O281:AB281))),100))),"強気div▲",IF(AND(終値!E281&gt;終値!O281,$Q281&lt;(IFERROR(100-100/(1+SUMPRODUCT((終値!O281:AB281&gt;終値!P281:AC281)*(終値!O281:AB281-終値!P281:AC281))/SUMPRODUCT((終値!O281:AB281&lt;終値!P281:AC281)*(終値!P281:AC281-終値!O281:AB281))),100))),"弱気div▼","－")))</f>
        <v>－</v>
      </c>
      <c r="T281" s="497" t="str">
        <f t="shared" si="47"/>
        <v>－</v>
      </c>
      <c r="U281" s="497" t="str">
        <f>IF(終値!A281="","",BB_スイング!BT281)</f>
        <v>二番底W形成</v>
      </c>
      <c r="V281" s="505">
        <f>IF($D281="","",IFERROR(出来高!E281/AVERAGE(出来高!E281:I281),""))</f>
        <v>2.2649249021835165</v>
      </c>
      <c r="W281" s="506" t="str">
        <f>IF($D281="","",IF(AND($D281&gt;$G281,$O281="拡大↑",OR($N281="スクイーズ★",$N281="収縮")),"◎スクイーズブレイク買",IF(AND($D281&gt;=$H281,$R281&gt;=BB設定!$B$10),"○順張り継続(walk)",IF(AND($S281="強気div▲",$D281&gt;$I281,LEFT($U281,4)&lt;&gt;"二番天井"),"○反発(ダイバ)買",IF($U281="二番底W▲","△二番底買(確)",IF($U281="二番底W形成","△二番底形成",IF(LEFT($U281,4)="二番天井","▼二番天井警戒",IF($D281&lt;$J281,"▼-2σ割れ危険",IF(AND($D281&gt;$E281,$K281&lt;0.6,$R281&gt;=50),"・押し目注目",IF($N281="スクイーズ★","☆スクイーズ監視","様子見"))))))))))</f>
        <v>△二番底形成</v>
      </c>
      <c r="X281" s="501">
        <f t="shared" si="53"/>
        <v>10</v>
      </c>
      <c r="Y281" s="498">
        <f t="shared" si="48"/>
        <v>785</v>
      </c>
      <c r="Z281" s="498">
        <f t="shared" si="49"/>
        <v>804.53530350053757</v>
      </c>
      <c r="AA281" s="498">
        <f t="shared" si="50"/>
        <v>785</v>
      </c>
      <c r="AB281" s="498">
        <f t="shared" si="54"/>
        <v>816.52060700107529</v>
      </c>
      <c r="AC281" s="504" t="str">
        <f t="shared" si="51"/>
        <v>－</v>
      </c>
      <c r="AD281" s="498">
        <f>IF($D281="","",MIN(終値!E281:I281))</f>
        <v>785</v>
      </c>
      <c r="AE281" s="500">
        <f t="shared" si="52"/>
        <v>10.097189999999999</v>
      </c>
    </row>
    <row r="282" spans="1:31">
      <c r="A282" s="497" t="str">
        <f>IF(終値!A282="","",HYPERLINK("https://kabutan.jp/stock/?code="&amp;終値!A282,"📈"))</f>
        <v>📈</v>
      </c>
      <c r="B282" s="497" t="str">
        <f>IF(終値!A282="","",終値!A282)</f>
        <v>4218</v>
      </c>
      <c r="C282" s="496" t="str">
        <f>IF(終値!A282="","",終値!B282)</f>
        <v>ニチバン</v>
      </c>
      <c r="D282" s="498">
        <f>IF(終値!A282="","",終値!E282)</f>
        <v>1962</v>
      </c>
      <c r="E282" s="498">
        <f>IF($D282="","",AVERAGE(終値!E282:X282))</f>
        <v>1927.3</v>
      </c>
      <c r="F282" s="499">
        <f>IF($D282="","",STDEVP(終値!E282:X282))</f>
        <v>22.000227271553353</v>
      </c>
      <c r="G282" s="498">
        <f>IF($D282="","",$E282+BB設定!$B$4*$F282)</f>
        <v>1971.3004545431068</v>
      </c>
      <c r="H282" s="498">
        <f>IF($D282="","",$E282+BB設定!$B$5*$F282)</f>
        <v>1949.3002272715532</v>
      </c>
      <c r="I282" s="498">
        <f>IF($D282="","",$E282-BB設定!$B$5*$F282)</f>
        <v>1905.2997727284467</v>
      </c>
      <c r="J282" s="498">
        <f>IF($D282="","",$E282-BB設定!$B$4*$F282)</f>
        <v>1883.2995454568932</v>
      </c>
      <c r="K282" s="503">
        <f t="shared" si="44"/>
        <v>0.89431410834636726</v>
      </c>
      <c r="L282" s="502">
        <f t="shared" si="45"/>
        <v>4.5660202919220456</v>
      </c>
      <c r="M282" s="502">
        <f>IF($D282="","",IFERROR(MIN(BB_帯幅!B282:AP282)*100,""))</f>
        <v>3.2586030805505173</v>
      </c>
      <c r="N282" s="497" t="str">
        <f>IF($L282="","",IF($L282&lt;=$M282*BB設定!$B$7,"スクイーズ★",IF($L282&lt;=$M282*1.3,"収縮","－")))</f>
        <v>－</v>
      </c>
      <c r="O282" s="497" t="str">
        <f>IF($D282="","",IF(AND(BB_帯幅!B282&gt;BB_帯幅!C282,BB_帯幅!C282&gt;BB_帯幅!D282),"拡大↑","縮小↓"))</f>
        <v>縮小↓</v>
      </c>
      <c r="P282" s="497" t="str">
        <f t="shared" si="46"/>
        <v>+1σ上</v>
      </c>
      <c r="Q282" s="500">
        <f>IF($D282="","",IFERROR(100-100/(1+SUMPRODUCT((終値!E282:R282&gt;終値!F282:S282)*(終値!E282:R282-終値!F282:S282))/SUMPRODUCT((終値!E282:R282&lt;終値!F282:S282)*(終値!F282:S282-終値!E282:R282))),100))</f>
        <v>62.365591397849464</v>
      </c>
      <c r="R282" s="500">
        <f>IF($D282="","",IFERROR(100-100/(1+SUMPRODUCT((((高値!E282:R282+安値!E282:R282+終値!E282:R282)/3)&gt;((高値!F282:S282+安値!F282:S282+終値!F282:S282)/3))*((高値!E282:R282+安値!E282:R282+終値!E282:R282)/3)*出来高!E282:R282)/SUMPRODUCT((((高値!E282:R282+安値!E282:R282+終値!E282:R282)/3)&lt;((高値!F282:S282+安値!F282:S282+終値!F282:S282)/3))*((高値!E282:R282+安値!E282:R282+終値!E282:R282)/3)*出来高!E282:R282)),50))</f>
        <v>41.046048866958721</v>
      </c>
      <c r="S282" s="497" t="str">
        <f>IF($D282="","",IF(AND(終値!E282&lt;終値!O282,$Q282&gt;(IFERROR(100-100/(1+SUMPRODUCT((終値!O282:AB282&gt;終値!P282:AC282)*(終値!O282:AB282-終値!P282:AC282))/SUMPRODUCT((終値!O282:AB282&lt;終値!P282:AC282)*(終値!P282:AC282-終値!O282:AB282))),100))),"強気div▲",IF(AND(終値!E282&gt;終値!O282,$Q282&lt;(IFERROR(100-100/(1+SUMPRODUCT((終値!O282:AB282&gt;終値!P282:AC282)*(終値!O282:AB282-終値!P282:AC282))/SUMPRODUCT((終値!O282:AB282&lt;終値!P282:AC282)*(終値!P282:AC282-終値!O282:AB282))),100))),"弱気div▼","－")))</f>
        <v>－</v>
      </c>
      <c r="T282" s="497" t="str">
        <f t="shared" si="47"/>
        <v>上walk▲</v>
      </c>
      <c r="U282" s="497" t="str">
        <f>IF(終値!A282="","",BB_スイング!BT282)</f>
        <v>二番底W形成</v>
      </c>
      <c r="V282" s="505">
        <f>IF($D282="","",IFERROR(出来高!E282/AVERAGE(出来高!E282:I282),""))</f>
        <v>0.70641282565130259</v>
      </c>
      <c r="W282" s="506" t="str">
        <f>IF($D282="","",IF(AND($D282&gt;$G282,$O282="拡大↑",OR($N282="スクイーズ★",$N282="収縮")),"◎スクイーズブレイク買",IF(AND($D282&gt;=$H282,$R282&gt;=BB設定!$B$10),"○順張り継続(walk)",IF(AND($S282="強気div▲",$D282&gt;$I282,LEFT($U282,4)&lt;&gt;"二番天井"),"○反発(ダイバ)買",IF($U282="二番底W▲","△二番底買(確)",IF($U282="二番底W形成","△二番底形成",IF(LEFT($U282,4)="二番天井","▼二番天井警戒",IF($D282&lt;$J282,"▼-2σ割れ危険",IF(AND($D282&gt;$E282,$K282&lt;0.6,$R282&gt;=50),"・押し目注目",IF($N282="スクイーズ★","☆スクイーズ監視","様子見"))))))))))</f>
        <v>△二番底形成</v>
      </c>
      <c r="X282" s="501">
        <f t="shared" si="53"/>
        <v>27</v>
      </c>
      <c r="Y282" s="498">
        <f t="shared" si="48"/>
        <v>1962</v>
      </c>
      <c r="Z282" s="498">
        <f t="shared" si="49"/>
        <v>1949.3002272715532</v>
      </c>
      <c r="AA282" s="498">
        <f t="shared" si="50"/>
        <v>1927.3</v>
      </c>
      <c r="AB282" s="498">
        <f t="shared" si="54"/>
        <v>1971.3004545431068</v>
      </c>
      <c r="AC282" s="504">
        <f t="shared" si="51"/>
        <v>0.27</v>
      </c>
      <c r="AD282" s="498">
        <f>IF($D282="","",MIN(終値!E282:I282))</f>
        <v>1928</v>
      </c>
      <c r="AE282" s="500">
        <f t="shared" si="52"/>
        <v>27.097180000000002</v>
      </c>
    </row>
    <row r="283" spans="1:31" ht="24">
      <c r="A283" s="497" t="str">
        <f>IF(終値!A283="","",HYPERLINK("https://kabutan.jp/stock/?code="&amp;終値!A283,"📈"))</f>
        <v>📈</v>
      </c>
      <c r="B283" s="497" t="str">
        <f>IF(終値!A283="","",終値!A283)</f>
        <v>7735</v>
      </c>
      <c r="C283" s="496" t="str">
        <f>IF(終値!A283="","",終値!B283)</f>
        <v>ＳＣＲＥＥＮホールディングス</v>
      </c>
      <c r="D283" s="498">
        <f>IF(終値!A283="","",終値!E283)</f>
        <v>13690</v>
      </c>
      <c r="E283" s="498">
        <f>IF($D283="","",AVERAGE(終値!E283:X283))</f>
        <v>15559.25</v>
      </c>
      <c r="F283" s="499">
        <f>IF($D283="","",STDEVP(終値!E283:X283))</f>
        <v>2362.1310690772434</v>
      </c>
      <c r="G283" s="498">
        <f>IF($D283="","",$E283+BB設定!$B$4*$F283)</f>
        <v>20283.512138154489</v>
      </c>
      <c r="H283" s="498">
        <f>IF($D283="","",$E283+BB設定!$B$5*$F283)</f>
        <v>17921.381069077244</v>
      </c>
      <c r="I283" s="498">
        <f>IF($D283="","",$E283-BB設定!$B$5*$F283)</f>
        <v>13197.118930922756</v>
      </c>
      <c r="J283" s="498">
        <f>IF($D283="","",$E283-BB設定!$B$4*$F283)</f>
        <v>10834.987861845513</v>
      </c>
      <c r="K283" s="503">
        <f t="shared" si="44"/>
        <v>0.30216487301758671</v>
      </c>
      <c r="L283" s="502">
        <f t="shared" si="45"/>
        <v>60.726090758288322</v>
      </c>
      <c r="M283" s="502">
        <f>IF($D283="","",IFERROR(MIN(BB_帯幅!B283:AP283)*100,""))</f>
        <v>20.062859926309002</v>
      </c>
      <c r="N283" s="497" t="str">
        <f>IF($L283="","",IF($L283&lt;=$M283*BB設定!$B$7,"スクイーズ★",IF($L283&lt;=$M283*1.3,"収縮","－")))</f>
        <v>－</v>
      </c>
      <c r="O283" s="497" t="str">
        <f>IF($D283="","",IF(AND(BB_帯幅!B283&gt;BB_帯幅!C283,BB_帯幅!C283&gt;BB_帯幅!D283),"拡大↑","縮小↓"))</f>
        <v>拡大↑</v>
      </c>
      <c r="P283" s="497" t="str">
        <f t="shared" si="46"/>
        <v>バンド内</v>
      </c>
      <c r="Q283" s="500">
        <f>IF($D283="","",IFERROR(100-100/(1+SUMPRODUCT((終値!E283:R283&gt;終値!F283:S283)*(終値!E283:R283-終値!F283:S283))/SUMPRODUCT((終値!E283:R283&lt;終値!F283:S283)*(終値!F283:S283-終値!E283:R283))),100))</f>
        <v>26.546629732225298</v>
      </c>
      <c r="R283" s="500">
        <f>IF($D283="","",IFERROR(100-100/(1+SUMPRODUCT((((高値!E283:R283+安値!E283:R283+終値!E283:R283)/3)&gt;((高値!F283:S283+安値!F283:S283+終値!F283:S283)/3))*((高値!E283:R283+安値!E283:R283+終値!E283:R283)/3)*出来高!E283:R283)/SUMPRODUCT((((高値!E283:R283+安値!E283:R283+終値!E283:R283)/3)&lt;((高値!F283:S283+安値!F283:S283+終値!F283:S283)/3))*((高値!E283:R283+安値!E283:R283+終値!E283:R283)/3)*出来高!E283:R283)),50))</f>
        <v>37.386290024335423</v>
      </c>
      <c r="S283" s="497" t="str">
        <f>IF($D283="","",IF(AND(終値!E283&lt;終値!O283,$Q283&gt;(IFERROR(100-100/(1+SUMPRODUCT((終値!O283:AB283&gt;終値!P283:AC283)*(終値!O283:AB283-終値!P283:AC283))/SUMPRODUCT((終値!O283:AB283&lt;終値!P283:AC283)*(終値!P283:AC283-終値!O283:AB283))),100))),"強気div▲",IF(AND(終値!E283&gt;終値!O283,$Q283&lt;(IFERROR(100-100/(1+SUMPRODUCT((終値!O283:AB283&gt;終値!P283:AC283)*(終値!O283:AB283-終値!P283:AC283))/SUMPRODUCT((終値!O283:AB283&lt;終値!P283:AC283)*(終値!P283:AC283-終値!O283:AB283))),100))),"弱気div▼","－")))</f>
        <v>－</v>
      </c>
      <c r="T283" s="497" t="str">
        <f t="shared" si="47"/>
        <v>－</v>
      </c>
      <c r="U283" s="497" t="str">
        <f>IF(終値!A283="","",BB_スイング!BT283)</f>
        <v>－</v>
      </c>
      <c r="V283" s="505">
        <f>IF($D283="","",IFERROR(出来高!E283/AVERAGE(出来高!E283:I283),""))</f>
        <v>0.83475078709571904</v>
      </c>
      <c r="W283" s="506" t="str">
        <f>IF($D283="","",IF(AND($D283&gt;$G283,$O283="拡大↑",OR($N283="スクイーズ★",$N283="収縮")),"◎スクイーズブレイク買",IF(AND($D283&gt;=$H283,$R283&gt;=BB設定!$B$10),"○順張り継続(walk)",IF(AND($S283="強気div▲",$D283&gt;$I283,LEFT($U283,4)&lt;&gt;"二番天井"),"○反発(ダイバ)買",IF($U283="二番底W▲","△二番底買(確)",IF($U283="二番底W形成","△二番底形成",IF(LEFT($U283,4)="二番天井","▼二番天井警戒",IF($D283&lt;$J283,"▼-2σ割れ危険",IF(AND($D283&gt;$E283,$K283&lt;0.6,$R283&gt;=50),"・押し目注目",IF($N283="スクイーズ★","☆スクイーズ監視","様子見"))))))))))</f>
        <v>様子見</v>
      </c>
      <c r="X283" s="501">
        <f t="shared" si="53"/>
        <v>0</v>
      </c>
      <c r="Y283" s="498">
        <f t="shared" si="48"/>
        <v>13690</v>
      </c>
      <c r="Z283" s="498">
        <f t="shared" si="49"/>
        <v>17921.381069077244</v>
      </c>
      <c r="AA283" s="498">
        <f t="shared" si="50"/>
        <v>12350</v>
      </c>
      <c r="AB283" s="498">
        <f t="shared" si="54"/>
        <v>20283.512138154489</v>
      </c>
      <c r="AC283" s="504">
        <f t="shared" si="51"/>
        <v>4.92</v>
      </c>
      <c r="AD283" s="498">
        <f>IF($D283="","",MIN(終値!E283:I283))</f>
        <v>12350</v>
      </c>
      <c r="AE283" s="500">
        <f t="shared" si="52"/>
        <v>9.7170000000000006E-2</v>
      </c>
    </row>
    <row r="284" spans="1:31">
      <c r="A284" s="497" t="str">
        <f>IF(終値!A284="","",HYPERLINK("https://kabutan.jp/stock/?code="&amp;終値!A284,"📈"))</f>
        <v>📈</v>
      </c>
      <c r="B284" s="497" t="str">
        <f>IF(終値!A284="","",終値!A284)</f>
        <v>3905</v>
      </c>
      <c r="C284" s="496" t="str">
        <f>IF(終値!A284="","",終値!B284)</f>
        <v>データセクション</v>
      </c>
      <c r="D284" s="498">
        <f>IF(終値!A284="","",終値!E284)</f>
        <v>1910</v>
      </c>
      <c r="E284" s="498">
        <f>IF($D284="","",AVERAGE(終値!E284:X284))</f>
        <v>2413.3000000000002</v>
      </c>
      <c r="F284" s="499">
        <f>IF($D284="","",STDEVP(終値!E284:X284))</f>
        <v>345.15592128775654</v>
      </c>
      <c r="G284" s="498">
        <f>IF($D284="","",$E284+BB設定!$B$4*$F284)</f>
        <v>3103.611842575513</v>
      </c>
      <c r="H284" s="498">
        <f>IF($D284="","",$E284+BB設定!$B$5*$F284)</f>
        <v>2758.4559212877566</v>
      </c>
      <c r="I284" s="498">
        <f>IF($D284="","",$E284-BB設定!$B$5*$F284)</f>
        <v>2068.1440787122438</v>
      </c>
      <c r="J284" s="498">
        <f>IF($D284="","",$E284-BB設定!$B$4*$F284)</f>
        <v>1722.9881574244871</v>
      </c>
      <c r="K284" s="503">
        <f t="shared" si="44"/>
        <v>0.13545460981647273</v>
      </c>
      <c r="L284" s="502">
        <f t="shared" si="45"/>
        <v>57.208953928273566</v>
      </c>
      <c r="M284" s="502">
        <f>IF($D284="","",IFERROR(MIN(BB_帯幅!B284:AP284)*100,""))</f>
        <v>31.506606881145149</v>
      </c>
      <c r="N284" s="497" t="str">
        <f>IF($L284="","",IF($L284&lt;=$M284*BB設定!$B$7,"スクイーズ★",IF($L284&lt;=$M284*1.3,"収縮","－")))</f>
        <v>－</v>
      </c>
      <c r="O284" s="497" t="str">
        <f>IF($D284="","",IF(AND(BB_帯幅!B284&gt;BB_帯幅!C284,BB_帯幅!C284&gt;BB_帯幅!D284),"拡大↑","縮小↓"))</f>
        <v>縮小↓</v>
      </c>
      <c r="P284" s="497" t="str">
        <f t="shared" si="46"/>
        <v>-1σ下</v>
      </c>
      <c r="Q284" s="500">
        <f>IF($D284="","",IFERROR(100-100/(1+SUMPRODUCT((終値!E284:R284&gt;終値!F284:S284)*(終値!E284:R284-終値!F284:S284))/SUMPRODUCT((終値!E284:R284&lt;終値!F284:S284)*(終値!F284:S284-終値!E284:R284))),100))</f>
        <v>26.662672258837631</v>
      </c>
      <c r="R284" s="500">
        <f>IF($D284="","",IFERROR(100-100/(1+SUMPRODUCT((((高値!E284:R284+安値!E284:R284+終値!E284:R284)/3)&gt;((高値!F284:S284+安値!F284:S284+終値!F284:S284)/3))*((高値!E284:R284+安値!E284:R284+終値!E284:R284)/3)*出来高!E284:R284)/SUMPRODUCT((((高値!E284:R284+安値!E284:R284+終値!E284:R284)/3)&lt;((高値!F284:S284+安値!F284:S284+終値!F284:S284)/3))*((高値!E284:R284+安値!E284:R284+終値!E284:R284)/3)*出来高!E284:R284)),50))</f>
        <v>38.951484097458064</v>
      </c>
      <c r="S284" s="497" t="str">
        <f>IF($D284="","",IF(AND(終値!E284&lt;終値!O284,$Q284&gt;(IFERROR(100-100/(1+SUMPRODUCT((終値!O284:AB284&gt;終値!P284:AC284)*(終値!O284:AB284-終値!P284:AC284))/SUMPRODUCT((終値!O284:AB284&lt;終値!P284:AC284)*(終値!P284:AC284-終値!O284:AB284))),100))),"強気div▲",IF(AND(終値!E284&gt;終値!O284,$Q284&lt;(IFERROR(100-100/(1+SUMPRODUCT((終値!O284:AB284&gt;終値!P284:AC284)*(終値!O284:AB284-終値!P284:AC284))/SUMPRODUCT((終値!O284:AB284&lt;終値!P284:AC284)*(終値!P284:AC284-終値!O284:AB284))),100))),"弱気div▼","－")))</f>
        <v>－</v>
      </c>
      <c r="T284" s="497" t="str">
        <f t="shared" si="47"/>
        <v>下walk▼</v>
      </c>
      <c r="U284" s="497" t="str">
        <f>IF(終値!A284="","",BB_スイング!BT284)</f>
        <v>－</v>
      </c>
      <c r="V284" s="505">
        <f>IF($D284="","",IFERROR(出来高!E284/AVERAGE(出来高!E284:I284),""))</f>
        <v>1.4731250889775802</v>
      </c>
      <c r="W284" s="506" t="str">
        <f>IF($D284="","",IF(AND($D284&gt;$G284,$O284="拡大↑",OR($N284="スクイーズ★",$N284="収縮")),"◎スクイーズブレイク買",IF(AND($D284&gt;=$H284,$R284&gt;=BB設定!$B$10),"○順張り継続(walk)",IF(AND($S284="強気div▲",$D284&gt;$I284,LEFT($U284,4)&lt;&gt;"二番天井"),"○反発(ダイバ)買",IF($U284="二番底W▲","△二番底買(確)",IF($U284="二番底W形成","△二番底形成",IF(LEFT($U284,4)="二番天井","▼二番天井警戒",IF($D284&lt;$J284,"▼-2σ割れ危険",IF(AND($D284&gt;$E284,$K284&lt;0.6,$R284&gt;=50),"・押し目注目",IF($N284="スクイーズ★","☆スクイーズ監視","様子見"))))))))))</f>
        <v>様子見</v>
      </c>
      <c r="X284" s="501">
        <f t="shared" si="53"/>
        <v>0</v>
      </c>
      <c r="Y284" s="498">
        <f t="shared" si="48"/>
        <v>1910</v>
      </c>
      <c r="Z284" s="498">
        <f t="shared" si="49"/>
        <v>2758.4559212877566</v>
      </c>
      <c r="AA284" s="498">
        <f t="shared" si="50"/>
        <v>1910</v>
      </c>
      <c r="AB284" s="498">
        <f t="shared" si="54"/>
        <v>3103.611842575513</v>
      </c>
      <c r="AC284" s="504" t="str">
        <f t="shared" si="51"/>
        <v>－</v>
      </c>
      <c r="AD284" s="498">
        <f>IF($D284="","",MIN(終値!E284:I284))</f>
        <v>1910</v>
      </c>
      <c r="AE284" s="500">
        <f t="shared" si="52"/>
        <v>9.7159999999999996E-2</v>
      </c>
    </row>
    <row r="285" spans="1:31" ht="24">
      <c r="A285" s="497" t="str">
        <f>IF(終値!A285="","",HYPERLINK("https://kabutan.jp/stock/?code="&amp;終値!A285,"📈"))</f>
        <v>📈</v>
      </c>
      <c r="B285" s="497" t="str">
        <f>IF(終値!A285="","",終値!A285)</f>
        <v>3397</v>
      </c>
      <c r="C285" s="496" t="str">
        <f>IF(終値!A285="","",終値!B285)</f>
        <v>トリドールホールディングス</v>
      </c>
      <c r="D285" s="498">
        <f>IF(終値!A285="","",終値!E285)</f>
        <v>4187</v>
      </c>
      <c r="E285" s="498">
        <f>IF($D285="","",AVERAGE(終値!E285:X285))</f>
        <v>4174.1499999999996</v>
      </c>
      <c r="F285" s="499">
        <f>IF($D285="","",STDEVP(終値!E285:X285))</f>
        <v>158.07412027273787</v>
      </c>
      <c r="G285" s="498">
        <f>IF($D285="","",$E285+BB設定!$B$4*$F285)</f>
        <v>4490.298240545475</v>
      </c>
      <c r="H285" s="498">
        <f>IF($D285="","",$E285+BB設定!$B$5*$F285)</f>
        <v>4332.2241202727373</v>
      </c>
      <c r="I285" s="498">
        <f>IF($D285="","",$E285-BB設定!$B$5*$F285)</f>
        <v>4016.075879727262</v>
      </c>
      <c r="J285" s="498">
        <f>IF($D285="","",$E285-BB設定!$B$4*$F285)</f>
        <v>3858.0017594545238</v>
      </c>
      <c r="K285" s="503">
        <f t="shared" si="44"/>
        <v>0.52032274476338924</v>
      </c>
      <c r="L285" s="502">
        <f t="shared" si="45"/>
        <v>15.147909900002423</v>
      </c>
      <c r="M285" s="502">
        <f>IF($D285="","",IFERROR(MIN(BB_帯幅!B285:AP285)*100,""))</f>
        <v>6.7110618405327376</v>
      </c>
      <c r="N285" s="497" t="str">
        <f>IF($L285="","",IF($L285&lt;=$M285*BB設定!$B$7,"スクイーズ★",IF($L285&lt;=$M285*1.3,"収縮","－")))</f>
        <v>－</v>
      </c>
      <c r="O285" s="497" t="str">
        <f>IF($D285="","",IF(AND(BB_帯幅!B285&gt;BB_帯幅!C285,BB_帯幅!C285&gt;BB_帯幅!D285),"拡大↑","縮小↓"))</f>
        <v>縮小↓</v>
      </c>
      <c r="P285" s="497" t="str">
        <f t="shared" si="46"/>
        <v>バンド内</v>
      </c>
      <c r="Q285" s="500">
        <f>IF($D285="","",IFERROR(100-100/(1+SUMPRODUCT((終値!E285:R285&gt;終値!F285:S285)*(終値!E285:R285-終値!F285:S285))/SUMPRODUCT((終値!E285:R285&lt;終値!F285:S285)*(終値!F285:S285-終値!E285:R285))),100))</f>
        <v>53.585500394011035</v>
      </c>
      <c r="R285" s="500">
        <f>IF($D285="","",IFERROR(100-100/(1+SUMPRODUCT((((高値!E285:R285+安値!E285:R285+終値!E285:R285)/3)&gt;((高値!F285:S285+安値!F285:S285+終値!F285:S285)/3))*((高値!E285:R285+安値!E285:R285+終値!E285:R285)/3)*出来高!E285:R285)/SUMPRODUCT((((高値!E285:R285+安値!E285:R285+終値!E285:R285)/3)&lt;((高値!F285:S285+安値!F285:S285+終値!F285:S285)/3))*((高値!E285:R285+安値!E285:R285+終値!E285:R285)/3)*出来高!E285:R285)),50))</f>
        <v>67.866787460645781</v>
      </c>
      <c r="S285" s="497" t="str">
        <f>IF($D285="","",IF(AND(終値!E285&lt;終値!O285,$Q285&gt;(IFERROR(100-100/(1+SUMPRODUCT((終値!O285:AB285&gt;終値!P285:AC285)*(終値!O285:AB285-終値!P285:AC285))/SUMPRODUCT((終値!O285:AB285&lt;終値!P285:AC285)*(終値!P285:AC285-終値!O285:AB285))),100))),"強気div▲",IF(AND(終値!E285&gt;終値!O285,$Q285&lt;(IFERROR(100-100/(1+SUMPRODUCT((終値!O285:AB285&gt;終値!P285:AC285)*(終値!O285:AB285-終値!P285:AC285))/SUMPRODUCT((終値!O285:AB285&lt;終値!P285:AC285)*(終値!P285:AC285-終値!O285:AB285))),100))),"弱気div▼","－")))</f>
        <v>弱気div▼</v>
      </c>
      <c r="T285" s="497" t="str">
        <f t="shared" si="47"/>
        <v>－</v>
      </c>
      <c r="U285" s="497" t="str">
        <f>IF(終値!A285="","",BB_スイング!BT285)</f>
        <v>二番底W形成</v>
      </c>
      <c r="V285" s="505">
        <f>IF($D285="","",IFERROR(出来高!E285/AVERAGE(出来高!E285:I285),""))</f>
        <v>0.79548700371322478</v>
      </c>
      <c r="W285" s="506" t="str">
        <f>IF($D285="","",IF(AND($D285&gt;$G285,$O285="拡大↑",OR($N285="スクイーズ★",$N285="収縮")),"◎スクイーズブレイク買",IF(AND($D285&gt;=$H285,$R285&gt;=BB設定!$B$10),"○順張り継続(walk)",IF(AND($S285="強気div▲",$D285&gt;$I285,LEFT($U285,4)&lt;&gt;"二番天井"),"○反発(ダイバ)買",IF($U285="二番底W▲","△二番底買(確)",IF($U285="二番底W形成","△二番底形成",IF(LEFT($U285,4)="二番天井","▼二番天井警戒",IF($D285&lt;$J285,"▼-2σ割れ危険",IF(AND($D285&gt;$E285,$K285&lt;0.6,$R285&gt;=50),"・押し目注目",IF($N285="スクイーズ★","☆スクイーズ監視","様子見"))))))))))</f>
        <v>△二番底形成</v>
      </c>
      <c r="X285" s="501">
        <f t="shared" si="53"/>
        <v>25</v>
      </c>
      <c r="Y285" s="498">
        <f t="shared" si="48"/>
        <v>4187</v>
      </c>
      <c r="Z285" s="498">
        <f t="shared" si="49"/>
        <v>4332.2241202727373</v>
      </c>
      <c r="AA285" s="498">
        <f t="shared" si="50"/>
        <v>4174.1499999999996</v>
      </c>
      <c r="AB285" s="498">
        <f t="shared" si="54"/>
        <v>4490.298240545475</v>
      </c>
      <c r="AC285" s="504">
        <f t="shared" si="51"/>
        <v>20</v>
      </c>
      <c r="AD285" s="498">
        <f>IF($D285="","",MIN(終値!E285:I285))</f>
        <v>4130</v>
      </c>
      <c r="AE285" s="500">
        <f t="shared" si="52"/>
        <v>25.097149999999999</v>
      </c>
    </row>
    <row r="286" spans="1:31">
      <c r="A286" s="497" t="str">
        <f>IF(終値!A286="","",HYPERLINK("https://kabutan.jp/stock/?code="&amp;終値!A286,"📈"))</f>
        <v>📈</v>
      </c>
      <c r="B286" s="497" t="str">
        <f>IF(終値!A286="","",終値!A286)</f>
        <v>7270</v>
      </c>
      <c r="C286" s="496" t="str">
        <f>IF(終値!A286="","",終値!B286)</f>
        <v>ＳＵＢＡＲＵ</v>
      </c>
      <c r="D286" s="498">
        <f>IF(終値!A286="","",終値!E286)</f>
        <v>2515</v>
      </c>
      <c r="E286" s="498">
        <f>IF($D286="","",AVERAGE(終値!E286:X286))</f>
        <v>2587.9499999999998</v>
      </c>
      <c r="F286" s="499">
        <f>IF($D286="","",STDEVP(終値!E286:X286))</f>
        <v>107.663468734757</v>
      </c>
      <c r="G286" s="498">
        <f>IF($D286="","",$E286+BB設定!$B$4*$F286)</f>
        <v>2803.276937469514</v>
      </c>
      <c r="H286" s="498">
        <f>IF($D286="","",$E286+BB設定!$B$5*$F286)</f>
        <v>2695.6134687347567</v>
      </c>
      <c r="I286" s="498">
        <f>IF($D286="","",$E286-BB設定!$B$5*$F286)</f>
        <v>2480.286531265243</v>
      </c>
      <c r="J286" s="498">
        <f>IF($D286="","",$E286-BB設定!$B$4*$F286)</f>
        <v>2372.6230625304856</v>
      </c>
      <c r="K286" s="503">
        <f t="shared" si="44"/>
        <v>0.33060642375427823</v>
      </c>
      <c r="L286" s="502">
        <f t="shared" si="45"/>
        <v>16.640733976275754</v>
      </c>
      <c r="M286" s="502">
        <f>IF($D286="","",IFERROR(MIN(BB_帯幅!B286:AP286)*100,""))</f>
        <v>5.4066913376427896</v>
      </c>
      <c r="N286" s="497" t="str">
        <f>IF($L286="","",IF($L286&lt;=$M286*BB設定!$B$7,"スクイーズ★",IF($L286&lt;=$M286*1.3,"収縮","－")))</f>
        <v>－</v>
      </c>
      <c r="O286" s="497" t="str">
        <f>IF($D286="","",IF(AND(BB_帯幅!B286&gt;BB_帯幅!C286,BB_帯幅!C286&gt;BB_帯幅!D286),"拡大↑","縮小↓"))</f>
        <v>拡大↑</v>
      </c>
      <c r="P286" s="497" t="str">
        <f t="shared" si="46"/>
        <v>バンド内</v>
      </c>
      <c r="Q286" s="500">
        <f>IF($D286="","",IFERROR(100-100/(1+SUMPRODUCT((終値!E286:R286&gt;終値!F286:S286)*(終値!E286:R286-終値!F286:S286))/SUMPRODUCT((終値!E286:R286&lt;終値!F286:S286)*(終値!F286:S286-終値!E286:R286))),100))</f>
        <v>49.798270893371757</v>
      </c>
      <c r="R286" s="500">
        <f>IF($D286="","",IFERROR(100-100/(1+SUMPRODUCT((((高値!E286:R286+安値!E286:R286+終値!E286:R286)/3)&gt;((高値!F286:S286+安値!F286:S286+終値!F286:S286)/3))*((高値!E286:R286+安値!E286:R286+終値!E286:R286)/3)*出来高!E286:R286)/SUMPRODUCT((((高値!E286:R286+安値!E286:R286+終値!E286:R286)/3)&lt;((高値!F286:S286+安値!F286:S286+終値!F286:S286)/3))*((高値!E286:R286+安値!E286:R286+終値!E286:R286)/3)*出来高!E286:R286)),50))</f>
        <v>49.617883912527418</v>
      </c>
      <c r="S286" s="497" t="str">
        <f>IF($D286="","",IF(AND(終値!E286&lt;終値!O286,$Q286&gt;(IFERROR(100-100/(1+SUMPRODUCT((終値!O286:AB286&gt;終値!P286:AC286)*(終値!O286:AB286-終値!P286:AC286))/SUMPRODUCT((終値!O286:AB286&lt;終値!P286:AC286)*(終値!P286:AC286-終値!O286:AB286))),100))),"強気div▲",IF(AND(終値!E286&gt;終値!O286,$Q286&lt;(IFERROR(100-100/(1+SUMPRODUCT((終値!O286:AB286&gt;終値!P286:AC286)*(終値!O286:AB286-終値!P286:AC286))/SUMPRODUCT((終値!O286:AB286&lt;終値!P286:AC286)*(終値!P286:AC286-終値!O286:AB286))),100))),"弱気div▼","－")))</f>
        <v>－</v>
      </c>
      <c r="T286" s="497" t="str">
        <f t="shared" si="47"/>
        <v>－</v>
      </c>
      <c r="U286" s="497" t="str">
        <f>IF(終値!A286="","",BB_スイング!BT286)</f>
        <v>－</v>
      </c>
      <c r="V286" s="505">
        <f>IF($D286="","",IFERROR(出来高!E286/AVERAGE(出来高!E286:I286),""))</f>
        <v>1.1648218707248408</v>
      </c>
      <c r="W286" s="506" t="str">
        <f>IF($D286="","",IF(AND($D286&gt;$G286,$O286="拡大↑",OR($N286="スクイーズ★",$N286="収縮")),"◎スクイーズブレイク買",IF(AND($D286&gt;=$H286,$R286&gt;=BB設定!$B$10),"○順張り継続(walk)",IF(AND($S286="強気div▲",$D286&gt;$I286,LEFT($U286,4)&lt;&gt;"二番天井"),"○反発(ダイバ)買",IF($U286="二番底W▲","△二番底買(確)",IF($U286="二番底W形成","△二番底形成",IF(LEFT($U286,4)="二番天井","▼二番天井警戒",IF($D286&lt;$J286,"▼-2σ割れ危険",IF(AND($D286&gt;$E286,$K286&lt;0.6,$R286&gt;=50),"・押し目注目",IF($N286="スクイーズ★","☆スクイーズ監視","様子見"))))))))))</f>
        <v>様子見</v>
      </c>
      <c r="X286" s="501">
        <f t="shared" si="53"/>
        <v>5</v>
      </c>
      <c r="Y286" s="498">
        <f t="shared" si="48"/>
        <v>2515</v>
      </c>
      <c r="Z286" s="498">
        <f t="shared" si="49"/>
        <v>2695.6134687347567</v>
      </c>
      <c r="AA286" s="498">
        <f t="shared" si="50"/>
        <v>2475.5</v>
      </c>
      <c r="AB286" s="498">
        <f t="shared" si="54"/>
        <v>2803.276937469514</v>
      </c>
      <c r="AC286" s="504">
        <f t="shared" si="51"/>
        <v>7.3</v>
      </c>
      <c r="AD286" s="498">
        <f>IF($D286="","",MIN(終値!E286:I286))</f>
        <v>2475.5</v>
      </c>
      <c r="AE286" s="500">
        <f t="shared" si="52"/>
        <v>5.0971399999999996</v>
      </c>
    </row>
    <row r="287" spans="1:31">
      <c r="A287" s="497" t="str">
        <f>IF(終値!A287="","",HYPERLINK("https://kabutan.jp/stock/?code="&amp;終値!A287,"📈"))</f>
        <v>📈</v>
      </c>
      <c r="B287" s="497" t="str">
        <f>IF(終値!A287="","",終値!A287)</f>
        <v>6736</v>
      </c>
      <c r="C287" s="496" t="str">
        <f>IF(終値!A287="","",終値!B287)</f>
        <v>サン電子</v>
      </c>
      <c r="D287" s="498">
        <f>IF(終値!A287="","",終値!E287)</f>
        <v>10810</v>
      </c>
      <c r="E287" s="498">
        <f>IF($D287="","",AVERAGE(終値!E287:X287))</f>
        <v>9590.5</v>
      </c>
      <c r="F287" s="499">
        <f>IF($D287="","",STDEVP(終値!E287:X287))</f>
        <v>637.68703138765488</v>
      </c>
      <c r="G287" s="498">
        <f>IF($D287="","",$E287+BB設定!$B$4*$F287)</f>
        <v>10865.87406277531</v>
      </c>
      <c r="H287" s="498">
        <f>IF($D287="","",$E287+BB設定!$B$5*$F287)</f>
        <v>10228.187031387655</v>
      </c>
      <c r="I287" s="498">
        <f>IF($D287="","",$E287-BB設定!$B$5*$F287)</f>
        <v>8952.8129686123448</v>
      </c>
      <c r="J287" s="498">
        <f>IF($D287="","",$E287-BB設定!$B$4*$F287)</f>
        <v>8315.1259372246896</v>
      </c>
      <c r="K287" s="503">
        <f t="shared" si="44"/>
        <v>0.97809502936976611</v>
      </c>
      <c r="L287" s="502">
        <f t="shared" si="45"/>
        <v>26.596612538977332</v>
      </c>
      <c r="M287" s="502">
        <f>IF($D287="","",IFERROR(MIN(BB_帯幅!B287:AP287)*100,""))</f>
        <v>8.8783597966449079</v>
      </c>
      <c r="N287" s="497" t="str">
        <f>IF($L287="","",IF($L287&lt;=$M287*BB設定!$B$7,"スクイーズ★",IF($L287&lt;=$M287*1.3,"収縮","－")))</f>
        <v>－</v>
      </c>
      <c r="O287" s="497" t="str">
        <f>IF($D287="","",IF(AND(BB_帯幅!B287&gt;BB_帯幅!C287,BB_帯幅!C287&gt;BB_帯幅!D287),"拡大↑","縮小↓"))</f>
        <v>縮小↓</v>
      </c>
      <c r="P287" s="497" t="str">
        <f t="shared" si="46"/>
        <v>+1σ上</v>
      </c>
      <c r="Q287" s="500">
        <f>IF($D287="","",IFERROR(100-100/(1+SUMPRODUCT((終値!E287:R287&gt;終値!F287:S287)*(終値!E287:R287-終値!F287:S287))/SUMPRODUCT((終値!E287:R287&lt;終値!F287:S287)*(終値!F287:S287-終値!E287:R287))),100))</f>
        <v>71.13636363636364</v>
      </c>
      <c r="R287" s="500">
        <f>IF($D287="","",IFERROR(100-100/(1+SUMPRODUCT((((高値!E287:R287+安値!E287:R287+終値!E287:R287)/3)&gt;((高値!F287:S287+安値!F287:S287+終値!F287:S287)/3))*((高値!E287:R287+安値!E287:R287+終値!E287:R287)/3)*出来高!E287:R287)/SUMPRODUCT((((高値!E287:R287+安値!E287:R287+終値!E287:R287)/3)&lt;((高値!F287:S287+安値!F287:S287+終値!F287:S287)/3))*((高値!E287:R287+安値!E287:R287+終値!E287:R287)/3)*出来高!E287:R287)),50))</f>
        <v>54.941329836652159</v>
      </c>
      <c r="S287" s="497" t="str">
        <f>IF($D287="","",IF(AND(終値!E287&lt;終値!O287,$Q287&gt;(IFERROR(100-100/(1+SUMPRODUCT((終値!O287:AB287&gt;終値!P287:AC287)*(終値!O287:AB287-終値!P287:AC287))/SUMPRODUCT((終値!O287:AB287&lt;終値!P287:AC287)*(終値!P287:AC287-終値!O287:AB287))),100))),"強気div▲",IF(AND(終値!E287&gt;終値!O287,$Q287&lt;(IFERROR(100-100/(1+SUMPRODUCT((終値!O287:AB287&gt;終値!P287:AC287)*(終値!O287:AB287-終値!P287:AC287))/SUMPRODUCT((終値!O287:AB287&lt;終値!P287:AC287)*(終値!P287:AC287-終値!O287:AB287))),100))),"弱気div▼","－")))</f>
        <v>－</v>
      </c>
      <c r="T287" s="497" t="str">
        <f t="shared" si="47"/>
        <v>上walk▲</v>
      </c>
      <c r="U287" s="497" t="str">
        <f>IF(終値!A287="","",BB_スイング!BT287)</f>
        <v>二番底W▲</v>
      </c>
      <c r="V287" s="505">
        <f>IF($D287="","",IFERROR(出来高!E287/AVERAGE(出来高!E287:I287),""))</f>
        <v>1.2729748127978215</v>
      </c>
      <c r="W287" s="506" t="str">
        <f>IF($D287="","",IF(AND($D287&gt;$G287,$O287="拡大↑",OR($N287="スクイーズ★",$N287="収縮")),"◎スクイーズブレイク買",IF(AND($D287&gt;=$H287,$R287&gt;=BB設定!$B$10),"○順張り継続(walk)",IF(AND($S287="強気div▲",$D287&gt;$I287,LEFT($U287,4)&lt;&gt;"二番天井"),"○反発(ダイバ)買",IF($U287="二番底W▲","△二番底買(確)",IF($U287="二番底W形成","△二番底形成",IF(LEFT($U287,4)="二番天井","▼二番天井警戒",IF($D287&lt;$J287,"▼-2σ割れ危険",IF(AND($D287&gt;$E287,$K287&lt;0.6,$R287&gt;=50),"・押し目注目",IF($N287="スクイーズ★","☆スクイーズ監視","様子見"))))))))))</f>
        <v>△二番底買(確)</v>
      </c>
      <c r="X287" s="501">
        <f t="shared" si="53"/>
        <v>25</v>
      </c>
      <c r="Y287" s="498">
        <f t="shared" si="48"/>
        <v>10810</v>
      </c>
      <c r="Z287" s="498">
        <f t="shared" si="49"/>
        <v>10228.187031387655</v>
      </c>
      <c r="AA287" s="498">
        <f t="shared" si="50"/>
        <v>9590.5</v>
      </c>
      <c r="AB287" s="498">
        <f t="shared" si="54"/>
        <v>10865.87406277531</v>
      </c>
      <c r="AC287" s="504">
        <f t="shared" si="51"/>
        <v>0.05</v>
      </c>
      <c r="AD287" s="498">
        <f>IF($D287="","",MIN(終値!E287:I287))</f>
        <v>9670</v>
      </c>
      <c r="AE287" s="500">
        <f t="shared" si="52"/>
        <v>25.09713</v>
      </c>
    </row>
    <row r="288" spans="1:31">
      <c r="A288" s="497" t="str">
        <f>IF(終値!A288="","",HYPERLINK("https://kabutan.jp/stock/?code="&amp;終値!A288,"📈"))</f>
        <v>📈</v>
      </c>
      <c r="B288" s="497" t="str">
        <f>IF(終値!A288="","",終値!A288)</f>
        <v>2933</v>
      </c>
      <c r="C288" s="496" t="str">
        <f>IF(終値!A288="","",終値!B288)</f>
        <v>紀文食品</v>
      </c>
      <c r="D288" s="498">
        <f>IF(終値!A288="","",終値!E288)</f>
        <v>1105</v>
      </c>
      <c r="E288" s="498">
        <f>IF($D288="","",AVERAGE(終値!E288:X288))</f>
        <v>1088.0999999999999</v>
      </c>
      <c r="F288" s="499">
        <f>IF($D288="","",STDEVP(終値!E288:X288))</f>
        <v>11.772425408555366</v>
      </c>
      <c r="G288" s="498">
        <f>IF($D288="","",$E288+BB設定!$B$4*$F288)</f>
        <v>1111.6448508171106</v>
      </c>
      <c r="H288" s="498">
        <f>IF($D288="","",$E288+BB設定!$B$5*$F288)</f>
        <v>1099.8724254085553</v>
      </c>
      <c r="I288" s="498">
        <f>IF($D288="","",$E288-BB設定!$B$5*$F288)</f>
        <v>1076.3275745914445</v>
      </c>
      <c r="J288" s="498">
        <f>IF($D288="","",$E288-BB設定!$B$4*$F288)</f>
        <v>1064.5551491828892</v>
      </c>
      <c r="K288" s="503">
        <f t="shared" si="44"/>
        <v>0.85888951115626455</v>
      </c>
      <c r="L288" s="502">
        <f t="shared" si="45"/>
        <v>4.3276998101480988</v>
      </c>
      <c r="M288" s="502">
        <f>IF($D288="","",IFERROR(MIN(BB_帯幅!B288:AP288)*100,""))</f>
        <v>2.897330279115617</v>
      </c>
      <c r="N288" s="497" t="str">
        <f>IF($L288="","",IF($L288&lt;=$M288*BB設定!$B$7,"スクイーズ★",IF($L288&lt;=$M288*1.3,"収縮","－")))</f>
        <v>－</v>
      </c>
      <c r="O288" s="497" t="str">
        <f>IF($D288="","",IF(AND(BB_帯幅!B288&gt;BB_帯幅!C288,BB_帯幅!C288&gt;BB_帯幅!D288),"拡大↑","縮小↓"))</f>
        <v>縮小↓</v>
      </c>
      <c r="P288" s="497" t="str">
        <f t="shared" si="46"/>
        <v>+1σ上</v>
      </c>
      <c r="Q288" s="500">
        <f>IF($D288="","",IFERROR(100-100/(1+SUMPRODUCT((終値!E288:R288&gt;終値!F288:S288)*(終値!E288:R288-終値!F288:S288))/SUMPRODUCT((終値!E288:R288&lt;終値!F288:S288)*(終値!F288:S288-終値!E288:R288))),100))</f>
        <v>58.108108108108112</v>
      </c>
      <c r="R288" s="500">
        <f>IF($D288="","",IFERROR(100-100/(1+SUMPRODUCT((((高値!E288:R288+安値!E288:R288+終値!E288:R288)/3)&gt;((高値!F288:S288+安値!F288:S288+終値!F288:S288)/3))*((高値!E288:R288+安値!E288:R288+終値!E288:R288)/3)*出来高!E288:R288)/SUMPRODUCT((((高値!E288:R288+安値!E288:R288+終値!E288:R288)/3)&lt;((高値!F288:S288+安値!F288:S288+終値!F288:S288)/3))*((高値!E288:R288+安値!E288:R288+終値!E288:R288)/3)*出来高!E288:R288)),50))</f>
        <v>51.487010477935776</v>
      </c>
      <c r="S288" s="497" t="str">
        <f>IF($D288="","",IF(AND(終値!E288&lt;終値!O288,$Q288&gt;(IFERROR(100-100/(1+SUMPRODUCT((終値!O288:AB288&gt;終値!P288:AC288)*(終値!O288:AB288-終値!P288:AC288))/SUMPRODUCT((終値!O288:AB288&lt;終値!P288:AC288)*(終値!P288:AC288-終値!O288:AB288))),100))),"強気div▲",IF(AND(終値!E288&gt;終値!O288,$Q288&lt;(IFERROR(100-100/(1+SUMPRODUCT((終値!O288:AB288&gt;終値!P288:AC288)*(終値!O288:AB288-終値!P288:AC288))/SUMPRODUCT((終値!O288:AB288&lt;終値!P288:AC288)*(終値!P288:AC288-終値!O288:AB288))),100))),"弱気div▼","－")))</f>
        <v>弱気div▼</v>
      </c>
      <c r="T288" s="497" t="str">
        <f t="shared" si="47"/>
        <v>上walk▲</v>
      </c>
      <c r="U288" s="497" t="str">
        <f>IF(終値!A288="","",BB_スイング!BT288)</f>
        <v>－</v>
      </c>
      <c r="V288" s="505">
        <f>IF($D288="","",IFERROR(出来高!E288/AVERAGE(出来高!E288:I288),""))</f>
        <v>0.71819713563605725</v>
      </c>
      <c r="W288" s="506" t="str">
        <f>IF($D288="","",IF(AND($D288&gt;$G288,$O288="拡大↑",OR($N288="スクイーズ★",$N288="収縮")),"◎スクイーズブレイク買",IF(AND($D288&gt;=$H288,$R288&gt;=BB設定!$B$10),"○順張り継続(walk)",IF(AND($S288="強気div▲",$D288&gt;$I288,LEFT($U288,4)&lt;&gt;"二番天井"),"○反発(ダイバ)買",IF($U288="二番底W▲","△二番底買(確)",IF($U288="二番底W形成","△二番底形成",IF(LEFT($U288,4)="二番天井","▼二番天井警戒",IF($D288&lt;$J288,"▼-2σ割れ危険",IF(AND($D288&gt;$E288,$K288&lt;0.6,$R288&gt;=50),"・押し目注目",IF($N288="スクイーズ★","☆スクイーズ監視","様子見"))))))))))</f>
        <v>様子見</v>
      </c>
      <c r="X288" s="501">
        <f t="shared" si="53"/>
        <v>32</v>
      </c>
      <c r="Y288" s="498">
        <f t="shared" si="48"/>
        <v>1105</v>
      </c>
      <c r="Z288" s="498">
        <f t="shared" si="49"/>
        <v>1099.8724254085553</v>
      </c>
      <c r="AA288" s="498">
        <f t="shared" si="50"/>
        <v>1088.0999999999999</v>
      </c>
      <c r="AB288" s="498">
        <f t="shared" si="54"/>
        <v>1111.6448508171106</v>
      </c>
      <c r="AC288" s="504">
        <f t="shared" si="51"/>
        <v>0.39</v>
      </c>
      <c r="AD288" s="498">
        <f>IF($D288="","",MIN(終値!E288:I288))</f>
        <v>1085</v>
      </c>
      <c r="AE288" s="500">
        <f t="shared" si="52"/>
        <v>32.097119999999997</v>
      </c>
    </row>
    <row r="289" spans="1:31">
      <c r="A289" s="497" t="str">
        <f>IF(終値!A289="","",HYPERLINK("https://kabutan.jp/stock/?code="&amp;終値!A289,"📈"))</f>
        <v>📈</v>
      </c>
      <c r="B289" s="497" t="str">
        <f>IF(終値!A289="","",終値!A289)</f>
        <v>4047</v>
      </c>
      <c r="C289" s="496" t="str">
        <f>IF(終値!A289="","",終値!B289)</f>
        <v>関東電化</v>
      </c>
      <c r="D289" s="498">
        <f>IF(終値!A289="","",終値!E289)</f>
        <v>2877</v>
      </c>
      <c r="E289" s="498">
        <f>IF($D289="","",AVERAGE(終値!E289:X289))</f>
        <v>2831.1</v>
      </c>
      <c r="F289" s="499">
        <f>IF($D289="","",STDEVP(終値!E289:X289))</f>
        <v>198.88134653606909</v>
      </c>
      <c r="G289" s="498">
        <f>IF($D289="","",$E289+BB設定!$B$4*$F289)</f>
        <v>3228.862693072138</v>
      </c>
      <c r="H289" s="498">
        <f>IF($D289="","",$E289+BB設定!$B$5*$F289)</f>
        <v>3029.9813465360689</v>
      </c>
      <c r="I289" s="498">
        <f>IF($D289="","",$E289-BB設定!$B$5*$F289)</f>
        <v>2632.2186534639309</v>
      </c>
      <c r="J289" s="498">
        <f>IF($D289="","",$E289-BB設定!$B$4*$F289)</f>
        <v>2433.3373069278618</v>
      </c>
      <c r="K289" s="503">
        <f t="shared" si="44"/>
        <v>0.5576977187647858</v>
      </c>
      <c r="L289" s="502">
        <f t="shared" si="45"/>
        <v>28.099515599741309</v>
      </c>
      <c r="M289" s="502">
        <f>IF($D289="","",IFERROR(MIN(BB_帯幅!B289:AP289)*100,""))</f>
        <v>20.523785062108114</v>
      </c>
      <c r="N289" s="497" t="str">
        <f>IF($L289="","",IF($L289&lt;=$M289*BB設定!$B$7,"スクイーズ★",IF($L289&lt;=$M289*1.3,"収縮","－")))</f>
        <v>－</v>
      </c>
      <c r="O289" s="497" t="str">
        <f>IF($D289="","",IF(AND(BB_帯幅!B289&gt;BB_帯幅!C289,BB_帯幅!C289&gt;BB_帯幅!D289),"拡大↑","縮小↓"))</f>
        <v>縮小↓</v>
      </c>
      <c r="P289" s="497" t="str">
        <f t="shared" si="46"/>
        <v>バンド内</v>
      </c>
      <c r="Q289" s="500">
        <f>IF($D289="","",IFERROR(100-100/(1+SUMPRODUCT((終値!E289:R289&gt;終値!F289:S289)*(終値!E289:R289-終値!F289:S289))/SUMPRODUCT((終値!E289:R289&lt;終値!F289:S289)*(終値!F289:S289-終値!E289:R289))),100))</f>
        <v>48.697068403908794</v>
      </c>
      <c r="R289" s="500">
        <f>IF($D289="","",IFERROR(100-100/(1+SUMPRODUCT((((高値!E289:R289+安値!E289:R289+終値!E289:R289)/3)&gt;((高値!F289:S289+安値!F289:S289+終値!F289:S289)/3))*((高値!E289:R289+安値!E289:R289+終値!E289:R289)/3)*出来高!E289:R289)/SUMPRODUCT((((高値!E289:R289+安値!E289:R289+終値!E289:R289)/3)&lt;((高値!F289:S289+安値!F289:S289+終値!F289:S289)/3))*((高値!E289:R289+安値!E289:R289+終値!E289:R289)/3)*出来高!E289:R289)),50))</f>
        <v>47.139144343389979</v>
      </c>
      <c r="S289" s="497" t="str">
        <f>IF($D289="","",IF(AND(終値!E289&lt;終値!O289,$Q289&gt;(IFERROR(100-100/(1+SUMPRODUCT((終値!O289:AB289&gt;終値!P289:AC289)*(終値!O289:AB289-終値!P289:AC289))/SUMPRODUCT((終値!O289:AB289&lt;終値!P289:AC289)*(終値!P289:AC289-終値!O289:AB289))),100))),"強気div▲",IF(AND(終値!E289&gt;終値!O289,$Q289&lt;(IFERROR(100-100/(1+SUMPRODUCT((終値!O289:AB289&gt;終値!P289:AC289)*(終値!O289:AB289-終値!P289:AC289))/SUMPRODUCT((終値!O289:AB289&lt;終値!P289:AC289)*(終値!P289:AC289-終値!O289:AB289))),100))),"弱気div▼","－")))</f>
        <v>強気div▲</v>
      </c>
      <c r="T289" s="497" t="str">
        <f t="shared" si="47"/>
        <v>－</v>
      </c>
      <c r="U289" s="497" t="str">
        <f>IF(終値!A289="","",BB_スイング!BT289)</f>
        <v>－</v>
      </c>
      <c r="V289" s="505">
        <f>IF($D289="","",IFERROR(出来高!E289/AVERAGE(出来高!E289:I289),""))</f>
        <v>0.88308823529411762</v>
      </c>
      <c r="W289" s="506" t="str">
        <f>IF($D289="","",IF(AND($D289&gt;$G289,$O289="拡大↑",OR($N289="スクイーズ★",$N289="収縮")),"◎スクイーズブレイク買",IF(AND($D289&gt;=$H289,$R289&gt;=BB設定!$B$10),"○順張り継続(walk)",IF(AND($S289="強気div▲",$D289&gt;$I289,LEFT($U289,4)&lt;&gt;"二番天井"),"○反発(ダイバ)買",IF($U289="二番底W▲","△二番底買(確)",IF($U289="二番底W形成","△二番底形成",IF(LEFT($U289,4)="二番天井","▼二番天井警戒",IF($D289&lt;$J289,"▼-2σ割れ危険",IF(AND($D289&gt;$E289,$K289&lt;0.6,$R289&gt;=50),"・押し目注目",IF($N289="スクイーズ★","☆スクイーズ監視","様子見"))))))))))</f>
        <v>○反発(ダイバ)買</v>
      </c>
      <c r="X289" s="501">
        <f t="shared" si="53"/>
        <v>35</v>
      </c>
      <c r="Y289" s="498">
        <f t="shared" si="48"/>
        <v>2877</v>
      </c>
      <c r="Z289" s="498">
        <f t="shared" si="49"/>
        <v>3029.9813465360689</v>
      </c>
      <c r="AA289" s="498">
        <f t="shared" si="50"/>
        <v>2831.1</v>
      </c>
      <c r="AB289" s="498">
        <f t="shared" si="54"/>
        <v>3228.862693072138</v>
      </c>
      <c r="AC289" s="504">
        <f t="shared" si="51"/>
        <v>7.67</v>
      </c>
      <c r="AD289" s="498">
        <f>IF($D289="","",MIN(終値!E289:I289))</f>
        <v>2669</v>
      </c>
      <c r="AE289" s="500">
        <f t="shared" si="52"/>
        <v>35.097110000000001</v>
      </c>
    </row>
    <row r="290" spans="1:31">
      <c r="A290" s="497" t="str">
        <f>IF(終値!A290="","",HYPERLINK("https://kabutan.jp/stock/?code="&amp;終値!A290,"📈"))</f>
        <v>📈</v>
      </c>
      <c r="B290" s="497" t="str">
        <f>IF(終値!A290="","",終値!A290)</f>
        <v>6482</v>
      </c>
      <c r="C290" s="496" t="str">
        <f>IF(終値!A290="","",終値!B290)</f>
        <v>ＹＵＳＨＩＮ</v>
      </c>
      <c r="D290" s="498">
        <f>IF(終値!A290="","",終値!E290)</f>
        <v>682</v>
      </c>
      <c r="E290" s="498">
        <f>IF($D290="","",AVERAGE(終値!E290:X290))</f>
        <v>676.6</v>
      </c>
      <c r="F290" s="499">
        <f>IF($D290="","",STDEVP(終値!E290:X290))</f>
        <v>9.3989361100073463</v>
      </c>
      <c r="G290" s="498">
        <f>IF($D290="","",$E290+BB設定!$B$4*$F290)</f>
        <v>695.39787222001473</v>
      </c>
      <c r="H290" s="498">
        <f>IF($D290="","",$E290+BB設定!$B$5*$F290)</f>
        <v>685.99893611000732</v>
      </c>
      <c r="I290" s="498">
        <f>IF($D290="","",$E290-BB設定!$B$5*$F290)</f>
        <v>667.20106388999272</v>
      </c>
      <c r="J290" s="498">
        <f>IF($D290="","",$E290-BB設定!$B$4*$F290)</f>
        <v>657.80212777998531</v>
      </c>
      <c r="K290" s="503">
        <f t="shared" si="44"/>
        <v>0.64363327766028811</v>
      </c>
      <c r="L290" s="502">
        <f t="shared" si="45"/>
        <v>5.5565687910182415</v>
      </c>
      <c r="M290" s="502">
        <f>IF($D290="","",IFERROR(MIN(BB_帯幅!B290:AP290)*100,""))</f>
        <v>5.5565687910182353</v>
      </c>
      <c r="N290" s="497" t="str">
        <f>IF($L290="","",IF($L290&lt;=$M290*BB設定!$B$7,"スクイーズ★",IF($L290&lt;=$M290*1.3,"収縮","－")))</f>
        <v>スクイーズ★</v>
      </c>
      <c r="O290" s="497" t="str">
        <f>IF($D290="","",IF(AND(BB_帯幅!B290&gt;BB_帯幅!C290,BB_帯幅!C290&gt;BB_帯幅!D290),"拡大↑","縮小↓"))</f>
        <v>縮小↓</v>
      </c>
      <c r="P290" s="497" t="str">
        <f t="shared" si="46"/>
        <v>バンド内</v>
      </c>
      <c r="Q290" s="500">
        <f>IF($D290="","",IFERROR(100-100/(1+SUMPRODUCT((終値!E290:R290&gt;終値!F290:S290)*(終値!E290:R290-終値!F290:S290))/SUMPRODUCT((終値!E290:R290&lt;終値!F290:S290)*(終値!F290:S290-終値!E290:R290))),100))</f>
        <v>56.666666666666664</v>
      </c>
      <c r="R290" s="500">
        <f>IF($D290="","",IFERROR(100-100/(1+SUMPRODUCT((((高値!E290:R290+安値!E290:R290+終値!E290:R290)/3)&gt;((高値!F290:S290+安値!F290:S290+終値!F290:S290)/3))*((高値!E290:R290+安値!E290:R290+終値!E290:R290)/3)*出来高!E290:R290)/SUMPRODUCT((((高値!E290:R290+安値!E290:R290+終値!E290:R290)/3)&lt;((高値!F290:S290+安値!F290:S290+終値!F290:S290)/3))*((高値!E290:R290+安値!E290:R290+終値!E290:R290)/3)*出来高!E290:R290)),50))</f>
        <v>70.21973482007995</v>
      </c>
      <c r="S290" s="497" t="str">
        <f>IF($D290="","",IF(AND(終値!E290&lt;終値!O290,$Q290&gt;(IFERROR(100-100/(1+SUMPRODUCT((終値!O290:AB290&gt;終値!P290:AC290)*(終値!O290:AB290-終値!P290:AC290))/SUMPRODUCT((終値!O290:AB290&lt;終値!P290:AC290)*(終値!P290:AC290-終値!O290:AB290))),100))),"強気div▲",IF(AND(終値!E290&gt;終値!O290,$Q290&lt;(IFERROR(100-100/(1+SUMPRODUCT((終値!O290:AB290&gt;終値!P290:AC290)*(終値!O290:AB290-終値!P290:AC290))/SUMPRODUCT((終値!O290:AB290&lt;終値!P290:AC290)*(終値!P290:AC290-終値!O290:AB290))),100))),"弱気div▼","－")))</f>
        <v>強気div▲</v>
      </c>
      <c r="T290" s="497" t="str">
        <f t="shared" si="47"/>
        <v>－</v>
      </c>
      <c r="U290" s="497" t="str">
        <f>IF(終値!A290="","",BB_スイング!BT290)</f>
        <v>二番底W形成</v>
      </c>
      <c r="V290" s="505">
        <f>IF($D290="","",IFERROR(出来高!E290/AVERAGE(出来高!E290:I290),""))</f>
        <v>0.63927617917531887</v>
      </c>
      <c r="W290" s="506" t="str">
        <f>IF($D290="","",IF(AND($D290&gt;$G290,$O290="拡大↑",OR($N290="スクイーズ★",$N290="収縮")),"◎スクイーズブレイク買",IF(AND($D290&gt;=$H290,$R290&gt;=BB設定!$B$10),"○順張り継続(walk)",IF(AND($S290="強気div▲",$D290&gt;$I290,LEFT($U290,4)&lt;&gt;"二番天井"),"○反発(ダイバ)買",IF($U290="二番底W▲","△二番底買(確)",IF($U290="二番底W形成","△二番底形成",IF(LEFT($U290,4)="二番天井","▼二番天井警戒",IF($D290&lt;$J290,"▼-2σ割れ危険",IF(AND($D290&gt;$E290,$K290&lt;0.6,$R290&gt;=50),"・押し目注目",IF($N290="スクイーズ★","☆スクイーズ監視","様子見"))))))))))</f>
        <v>○反発(ダイバ)買</v>
      </c>
      <c r="X290" s="501">
        <f t="shared" si="53"/>
        <v>60</v>
      </c>
      <c r="Y290" s="498">
        <f t="shared" si="48"/>
        <v>682</v>
      </c>
      <c r="Z290" s="498">
        <f t="shared" si="49"/>
        <v>685.99893611000732</v>
      </c>
      <c r="AA290" s="498">
        <f t="shared" si="50"/>
        <v>676.6</v>
      </c>
      <c r="AB290" s="498">
        <f t="shared" si="54"/>
        <v>695.39787222001473</v>
      </c>
      <c r="AC290" s="504">
        <f t="shared" si="51"/>
        <v>2.48</v>
      </c>
      <c r="AD290" s="498">
        <f>IF($D290="","",MIN(終値!E290:I290))</f>
        <v>663</v>
      </c>
      <c r="AE290" s="500">
        <f t="shared" si="52"/>
        <v>60.097099999999998</v>
      </c>
    </row>
    <row r="291" spans="1:31">
      <c r="A291" s="497" t="str">
        <f>IF(終値!A291="","",HYPERLINK("https://kabutan.jp/stock/?code="&amp;終値!A291,"📈"))</f>
        <v>📈</v>
      </c>
      <c r="B291" s="497" t="str">
        <f>IF(終値!A291="","",終値!A291)</f>
        <v>6706</v>
      </c>
      <c r="C291" s="496" t="str">
        <f>IF(終値!A291="","",終値!B291)</f>
        <v>電気興業</v>
      </c>
      <c r="D291" s="498">
        <f>IF(終値!A291="","",終値!E291)</f>
        <v>3220</v>
      </c>
      <c r="E291" s="498">
        <f>IF($D291="","",AVERAGE(終値!E291:X291))</f>
        <v>3029.55</v>
      </c>
      <c r="F291" s="499">
        <f>IF($D291="","",STDEVP(終値!E291:X291))</f>
        <v>75.102246970380307</v>
      </c>
      <c r="G291" s="498">
        <f>IF($D291="","",$E291+BB設定!$B$4*$F291)</f>
        <v>3179.7544939407608</v>
      </c>
      <c r="H291" s="498">
        <f>IF($D291="","",$E291+BB設定!$B$5*$F291)</f>
        <v>3104.6522469703805</v>
      </c>
      <c r="I291" s="498">
        <f>IF($D291="","",$E291-BB設定!$B$5*$F291)</f>
        <v>2954.4477530296199</v>
      </c>
      <c r="J291" s="498">
        <f>IF($D291="","",$E291-BB設定!$B$4*$F291)</f>
        <v>2879.3455060592396</v>
      </c>
      <c r="K291" s="503">
        <f t="shared" si="44"/>
        <v>1.1339690478072904</v>
      </c>
      <c r="L291" s="502">
        <f t="shared" si="45"/>
        <v>9.9159607163282057</v>
      </c>
      <c r="M291" s="502">
        <f>IF($D291="","",IFERROR(MIN(BB_帯幅!B291:AP291)*100,""))</f>
        <v>6.2041134845144441</v>
      </c>
      <c r="N291" s="497" t="str">
        <f>IF($L291="","",IF($L291&lt;=$M291*BB設定!$B$7,"スクイーズ★",IF($L291&lt;=$M291*1.3,"収縮","－")))</f>
        <v>－</v>
      </c>
      <c r="O291" s="497" t="str">
        <f>IF($D291="","",IF(AND(BB_帯幅!B291&gt;BB_帯幅!C291,BB_帯幅!C291&gt;BB_帯幅!D291),"拡大↑","縮小↓"))</f>
        <v>拡大↑</v>
      </c>
      <c r="P291" s="497" t="str">
        <f t="shared" si="46"/>
        <v>↑+2σ突破</v>
      </c>
      <c r="Q291" s="500">
        <f>IF($D291="","",IFERROR(100-100/(1+SUMPRODUCT((終値!E291:R291&gt;終値!F291:S291)*(終値!E291:R291-終値!F291:S291))/SUMPRODUCT((終値!E291:R291&lt;終値!F291:S291)*(終値!F291:S291-終値!E291:R291))),100))</f>
        <v>66.962962962962962</v>
      </c>
      <c r="R291" s="500">
        <f>IF($D291="","",IFERROR(100-100/(1+SUMPRODUCT((((高値!E291:R291+安値!E291:R291+終値!E291:R291)/3)&gt;((高値!F291:S291+安値!F291:S291+終値!F291:S291)/3))*((高値!E291:R291+安値!E291:R291+終値!E291:R291)/3)*出来高!E291:R291)/SUMPRODUCT((((高値!E291:R291+安値!E291:R291+終値!E291:R291)/3)&lt;((高値!F291:S291+安値!F291:S291+終値!F291:S291)/3))*((高値!E291:R291+安値!E291:R291+終値!E291:R291)/3)*出来高!E291:R291)),50))</f>
        <v>72.41201986263728</v>
      </c>
      <c r="S291" s="497" t="str">
        <f>IF($D291="","",IF(AND(終値!E291&lt;終値!O291,$Q291&gt;(IFERROR(100-100/(1+SUMPRODUCT((終値!O291:AB291&gt;終値!P291:AC291)*(終値!O291:AB291-終値!P291:AC291))/SUMPRODUCT((終値!O291:AB291&lt;終値!P291:AC291)*(終値!P291:AC291-終値!O291:AB291))),100))),"強気div▲",IF(AND(終値!E291&gt;終値!O291,$Q291&lt;(IFERROR(100-100/(1+SUMPRODUCT((終値!O291:AB291&gt;終値!P291:AC291)*(終値!O291:AB291-終値!P291:AC291))/SUMPRODUCT((終値!O291:AB291&lt;終値!P291:AC291)*(終値!P291:AC291-終値!O291:AB291))),100))),"弱気div▼","－")))</f>
        <v>－</v>
      </c>
      <c r="T291" s="497" t="str">
        <f t="shared" si="47"/>
        <v>上walk▲</v>
      </c>
      <c r="U291" s="497" t="str">
        <f>IF(終値!A291="","",BB_スイング!BT291)</f>
        <v>二番底W▲</v>
      </c>
      <c r="V291" s="505">
        <f>IF($D291="","",IFERROR(出来高!E291/AVERAGE(出来高!E291:I291),""))</f>
        <v>1.2404712404712406</v>
      </c>
      <c r="W291" s="506" t="str">
        <f>IF($D291="","",IF(AND($D291&gt;$G291,$O291="拡大↑",OR($N291="スクイーズ★",$N291="収縮")),"◎スクイーズブレイク買",IF(AND($D291&gt;=$H291,$R291&gt;=BB設定!$B$10),"○順張り継続(walk)",IF(AND($S291="強気div▲",$D291&gt;$I291,LEFT($U291,4)&lt;&gt;"二番天井"),"○反発(ダイバ)買",IF($U291="二番底W▲","△二番底買(確)",IF($U291="二番底W形成","△二番底形成",IF(LEFT($U291,4)="二番天井","▼二番天井警戒",IF($D291&lt;$J291,"▼-2σ割れ危険",IF(AND($D291&gt;$E291,$K291&lt;0.6,$R291&gt;=50),"・押し目注目",IF($N291="スクイーズ★","☆スクイーズ監視","様子見"))))))))))</f>
        <v>△二番底買(確)</v>
      </c>
      <c r="X291" s="501">
        <f t="shared" si="53"/>
        <v>55</v>
      </c>
      <c r="Y291" s="498">
        <f t="shared" si="48"/>
        <v>3220</v>
      </c>
      <c r="Z291" s="498">
        <f t="shared" si="49"/>
        <v>3104.6522469703805</v>
      </c>
      <c r="AA291" s="498">
        <f t="shared" si="50"/>
        <v>3029.55</v>
      </c>
      <c r="AB291" s="498">
        <f t="shared" si="54"/>
        <v>3254.8567409111411</v>
      </c>
      <c r="AC291" s="504">
        <f t="shared" si="51"/>
        <v>0.18</v>
      </c>
      <c r="AD291" s="498">
        <f>IF($D291="","",MIN(終値!E291:I291))</f>
        <v>3065</v>
      </c>
      <c r="AE291" s="500">
        <f t="shared" si="52"/>
        <v>55.097090000000001</v>
      </c>
    </row>
    <row r="292" spans="1:31">
      <c r="A292" s="497" t="str">
        <f>IF(終値!A292="","",HYPERLINK("https://kabutan.jp/stock/?code="&amp;終値!A292,"📈"))</f>
        <v>📈</v>
      </c>
      <c r="B292" s="497" t="str">
        <f>IF(終値!A292="","",終値!A292)</f>
        <v>8141</v>
      </c>
      <c r="C292" s="496" t="str">
        <f>IF(終値!A292="","",終値!B292)</f>
        <v>新光商事</v>
      </c>
      <c r="D292" s="498">
        <f>IF(終値!A292="","",終値!E292)</f>
        <v>1566</v>
      </c>
      <c r="E292" s="498">
        <f>IF($D292="","",AVERAGE(終値!E292:X292))</f>
        <v>1582.8</v>
      </c>
      <c r="F292" s="499">
        <f>IF($D292="","",STDEVP(終値!E292:X292))</f>
        <v>15.480956042828883</v>
      </c>
      <c r="G292" s="498">
        <f>IF($D292="","",$E292+BB設定!$B$4*$F292)</f>
        <v>1613.7619120856577</v>
      </c>
      <c r="H292" s="498">
        <f>IF($D292="","",$E292+BB設定!$B$5*$F292)</f>
        <v>1598.2809560428288</v>
      </c>
      <c r="I292" s="498">
        <f>IF($D292="","",$E292-BB設定!$B$5*$F292)</f>
        <v>1567.3190439571711</v>
      </c>
      <c r="J292" s="498">
        <f>IF($D292="","",$E292-BB設定!$B$4*$F292)</f>
        <v>1551.8380879143422</v>
      </c>
      <c r="K292" s="503">
        <f t="shared" si="44"/>
        <v>0.22869892606241735</v>
      </c>
      <c r="L292" s="502">
        <f t="shared" si="45"/>
        <v>3.9122961948013382</v>
      </c>
      <c r="M292" s="502">
        <f>IF($D292="","",IFERROR(MIN(BB_帯幅!B292:AP292)*100,""))</f>
        <v>1.2105381708045482</v>
      </c>
      <c r="N292" s="497" t="str">
        <f>IF($L292="","",IF($L292&lt;=$M292*BB設定!$B$7,"スクイーズ★",IF($L292&lt;=$M292*1.3,"収縮","－")))</f>
        <v>－</v>
      </c>
      <c r="O292" s="497" t="str">
        <f>IF($D292="","",IF(AND(BB_帯幅!B292&gt;BB_帯幅!C292,BB_帯幅!C292&gt;BB_帯幅!D292),"拡大↑","縮小↓"))</f>
        <v>拡大↑</v>
      </c>
      <c r="P292" s="497" t="str">
        <f t="shared" si="46"/>
        <v>-1σ下</v>
      </c>
      <c r="Q292" s="500">
        <f>IF($D292="","",IFERROR(100-100/(1+SUMPRODUCT((終値!E292:R292&gt;終値!F292:S292)*(終値!E292:R292-終値!F292:S292))/SUMPRODUCT((終値!E292:R292&lt;終値!F292:S292)*(終値!F292:S292-終値!E292:R292))),100))</f>
        <v>34.745762711864401</v>
      </c>
      <c r="R292" s="500">
        <f>IF($D292="","",IFERROR(100-100/(1+SUMPRODUCT((((高値!E292:R292+安値!E292:R292+終値!E292:R292)/3)&gt;((高値!F292:S292+安値!F292:S292+終値!F292:S292)/3))*((高値!E292:R292+安値!E292:R292+終値!E292:R292)/3)*出来高!E292:R292)/SUMPRODUCT((((高値!E292:R292+安値!E292:R292+終値!E292:R292)/3)&lt;((高値!F292:S292+安値!F292:S292+終値!F292:S292)/3))*((高値!E292:R292+安値!E292:R292+終値!E292:R292)/3)*出来高!E292:R292)),50))</f>
        <v>19.817875521805234</v>
      </c>
      <c r="S292" s="497" t="str">
        <f>IF($D292="","",IF(AND(終値!E292&lt;終値!O292,$Q292&gt;(IFERROR(100-100/(1+SUMPRODUCT((終値!O292:AB292&gt;終値!P292:AC292)*(終値!O292:AB292-終値!P292:AC292))/SUMPRODUCT((終値!O292:AB292&lt;終値!P292:AC292)*(終値!P292:AC292-終値!O292:AB292))),100))),"強気div▲",IF(AND(終値!E292&gt;終値!O292,$Q292&lt;(IFERROR(100-100/(1+SUMPRODUCT((終値!O292:AB292&gt;終値!P292:AC292)*(終値!O292:AB292-終値!P292:AC292))/SUMPRODUCT((終値!O292:AB292&lt;終値!P292:AC292)*(終値!P292:AC292-終値!O292:AB292))),100))),"弱気div▼","－")))</f>
        <v>－</v>
      </c>
      <c r="T292" s="497" t="str">
        <f t="shared" si="47"/>
        <v>下walk▼</v>
      </c>
      <c r="U292" s="497" t="str">
        <f>IF(終値!A292="","",BB_スイング!BT292)</f>
        <v>二番天井M形成</v>
      </c>
      <c r="V292" s="505">
        <f>IF($D292="","",IFERROR(出来高!E292/AVERAGE(出来高!E292:I292),""))</f>
        <v>1.3584905660377358</v>
      </c>
      <c r="W292" s="506" t="str">
        <f>IF($D292="","",IF(AND($D292&gt;$G292,$O292="拡大↑",OR($N292="スクイーズ★",$N292="収縮")),"◎スクイーズブレイク買",IF(AND($D292&gt;=$H292,$R292&gt;=BB設定!$B$10),"○順張り継続(walk)",IF(AND($S292="強気div▲",$D292&gt;$I292,LEFT($U292,4)&lt;&gt;"二番天井"),"○反発(ダイバ)買",IF($U292="二番底W▲","△二番底買(確)",IF($U292="二番底W形成","△二番底形成",IF(LEFT($U292,4)="二番天井","▼二番天井警戒",IF($D292&lt;$J292,"▼-2σ割れ危険",IF(AND($D292&gt;$E292,$K292&lt;0.6,$R292&gt;=50),"・押し目注目",IF($N292="スクイーズ★","☆スクイーズ監視","様子見"))))))))))</f>
        <v>▼二番天井警戒</v>
      </c>
      <c r="X292" s="501">
        <f t="shared" si="53"/>
        <v>0</v>
      </c>
      <c r="Y292" s="498">
        <f t="shared" si="48"/>
        <v>1566</v>
      </c>
      <c r="Z292" s="498">
        <f t="shared" si="49"/>
        <v>1598.2809560428288</v>
      </c>
      <c r="AA292" s="498">
        <f t="shared" si="50"/>
        <v>1556</v>
      </c>
      <c r="AB292" s="498">
        <f t="shared" si="54"/>
        <v>1613.7619120856577</v>
      </c>
      <c r="AC292" s="504">
        <f t="shared" si="51"/>
        <v>4.78</v>
      </c>
      <c r="AD292" s="498">
        <f>IF($D292="","",MIN(終値!E292:I292))</f>
        <v>1556</v>
      </c>
      <c r="AE292" s="500">
        <f t="shared" si="52"/>
        <v>9.708E-2</v>
      </c>
    </row>
    <row r="293" spans="1:31" ht="26.4">
      <c r="A293" s="497" t="str">
        <f>IF(終値!A293="","",HYPERLINK("https://kabutan.jp/stock/?code="&amp;終値!A293,"📈"))</f>
        <v>📈</v>
      </c>
      <c r="B293" s="497" t="str">
        <f>IF(終値!A293="","",終値!A293)</f>
        <v>8344</v>
      </c>
      <c r="C293" s="496" t="str">
        <f>IF(終値!A293="","",終値!B293)</f>
        <v>山形銀行</v>
      </c>
      <c r="D293" s="498">
        <f>IF(終値!A293="","",終値!E293)</f>
        <v>4235</v>
      </c>
      <c r="E293" s="498">
        <f>IF($D293="","",AVERAGE(終値!E293:X293))</f>
        <v>3870.75</v>
      </c>
      <c r="F293" s="499">
        <f>IF($D293="","",STDEVP(終値!E293:X293))</f>
        <v>162.28273937791411</v>
      </c>
      <c r="G293" s="498">
        <f>IF($D293="","",$E293+BB設定!$B$4*$F293)</f>
        <v>4195.3154787558278</v>
      </c>
      <c r="H293" s="498">
        <f>IF($D293="","",$E293+BB設定!$B$5*$F293)</f>
        <v>4033.0327393779139</v>
      </c>
      <c r="I293" s="498">
        <f>IF($D293="","",$E293-BB設定!$B$5*$F293)</f>
        <v>3708.4672606220861</v>
      </c>
      <c r="J293" s="498">
        <f>IF($D293="","",$E293-BB設定!$B$4*$F293)</f>
        <v>3546.1845212441717</v>
      </c>
      <c r="K293" s="503">
        <f t="shared" si="44"/>
        <v>1.0611348461892753</v>
      </c>
      <c r="L293" s="502">
        <f t="shared" si="45"/>
        <v>16.770159723868915</v>
      </c>
      <c r="M293" s="502">
        <f>IF($D293="","",IFERROR(MIN(BB_帯幅!B293:AP293)*100,""))</f>
        <v>13.895472993757977</v>
      </c>
      <c r="N293" s="497" t="str">
        <f>IF($L293="","",IF($L293&lt;=$M293*BB設定!$B$7,"スクイーズ★",IF($L293&lt;=$M293*1.3,"収縮","－")))</f>
        <v>収縮</v>
      </c>
      <c r="O293" s="497" t="str">
        <f>IF($D293="","",IF(AND(BB_帯幅!B293&gt;BB_帯幅!C293,BB_帯幅!C293&gt;BB_帯幅!D293),"拡大↑","縮小↓"))</f>
        <v>拡大↑</v>
      </c>
      <c r="P293" s="497" t="str">
        <f t="shared" si="46"/>
        <v>↑+2σ突破</v>
      </c>
      <c r="Q293" s="500">
        <f>IF($D293="","",IFERROR(100-100/(1+SUMPRODUCT((終値!E293:R293&gt;終値!F293:S293)*(終値!E293:R293-終値!F293:S293))/SUMPRODUCT((終値!E293:R293&lt;終値!F293:S293)*(終値!F293:S293-終値!E293:R293))),100))</f>
        <v>58.530183727034121</v>
      </c>
      <c r="R293" s="500">
        <f>IF($D293="","",IFERROR(100-100/(1+SUMPRODUCT((((高値!E293:R293+安値!E293:R293+終値!E293:R293)/3)&gt;((高値!F293:S293+安値!F293:S293+終値!F293:S293)/3))*((高値!E293:R293+安値!E293:R293+終値!E293:R293)/3)*出来高!E293:R293)/SUMPRODUCT((((高値!E293:R293+安値!E293:R293+終値!E293:R293)/3)&lt;((高値!F293:S293+安値!F293:S293+終値!F293:S293)/3))*((高値!E293:R293+安値!E293:R293+終値!E293:R293)/3)*出来高!E293:R293)),50))</f>
        <v>63.260242442502509</v>
      </c>
      <c r="S293" s="497" t="str">
        <f>IF($D293="","",IF(AND(終値!E293&lt;終値!O293,$Q293&gt;(IFERROR(100-100/(1+SUMPRODUCT((終値!O293:AB293&gt;終値!P293:AC293)*(終値!O293:AB293-終値!P293:AC293))/SUMPRODUCT((終値!O293:AB293&lt;終値!P293:AC293)*(終値!P293:AC293-終値!O293:AB293))),100))),"強気div▲",IF(AND(終値!E293&gt;終値!O293,$Q293&lt;(IFERROR(100-100/(1+SUMPRODUCT((終値!O293:AB293&gt;終値!P293:AC293)*(終値!O293:AB293-終値!P293:AC293))/SUMPRODUCT((終値!O293:AB293&lt;終値!P293:AC293)*(終値!P293:AC293-終値!O293:AB293))),100))),"弱気div▼","－")))</f>
        <v>－</v>
      </c>
      <c r="T293" s="497" t="str">
        <f t="shared" si="47"/>
        <v>上walk▲</v>
      </c>
      <c r="U293" s="497" t="str">
        <f>IF(終値!A293="","",BB_スイング!BT293)</f>
        <v>二番底W▲</v>
      </c>
      <c r="V293" s="505">
        <f>IF($D293="","",IFERROR(出来高!E293/AVERAGE(出来高!E293:I293),""))</f>
        <v>1.2947240751970892</v>
      </c>
      <c r="W293" s="506" t="str">
        <f>IF($D293="","",IF(AND($D293&gt;$G293,$O293="拡大↑",OR($N293="スクイーズ★",$N293="収縮")),"◎スクイーズブレイク買",IF(AND($D293&gt;=$H293,$R293&gt;=BB設定!$B$10),"○順張り継続(walk)",IF(AND($S293="強気div▲",$D293&gt;$I293,LEFT($U293,4)&lt;&gt;"二番天井"),"○反発(ダイバ)買",IF($U293="二番底W▲","△二番底買(確)",IF($U293="二番底W形成","△二番底形成",IF(LEFT($U293,4)="二番天井","▼二番天井警戒",IF($D293&lt;$J293,"▼-2σ割れ危険",IF(AND($D293&gt;$E293,$K293&lt;0.6,$R293&gt;=50),"・押し目注目",IF($N293="スクイーズ★","☆スクイーズ監視","様子見"))))))))))</f>
        <v>◎スクイーズブレイク買</v>
      </c>
      <c r="X293" s="501">
        <f t="shared" si="53"/>
        <v>65</v>
      </c>
      <c r="Y293" s="498">
        <f t="shared" si="48"/>
        <v>4235</v>
      </c>
      <c r="Z293" s="498">
        <f t="shared" si="49"/>
        <v>4033.0327393779139</v>
      </c>
      <c r="AA293" s="498">
        <f t="shared" si="50"/>
        <v>3870.75</v>
      </c>
      <c r="AB293" s="498">
        <f t="shared" si="54"/>
        <v>4357.5982181337422</v>
      </c>
      <c r="AC293" s="504">
        <f t="shared" si="51"/>
        <v>0.34</v>
      </c>
      <c r="AD293" s="498">
        <f>IF($D293="","",MIN(終値!E293:I293))</f>
        <v>3740</v>
      </c>
      <c r="AE293" s="500">
        <f t="shared" si="52"/>
        <v>65.097070000000002</v>
      </c>
    </row>
    <row r="294" spans="1:31">
      <c r="A294" s="497" t="str">
        <f>IF(終値!A294="","",HYPERLINK("https://kabutan.jp/stock/?code="&amp;終値!A294,"📈"))</f>
        <v>📈</v>
      </c>
      <c r="B294" s="497" t="str">
        <f>IF(終値!A294="","",終値!A294)</f>
        <v>7414</v>
      </c>
      <c r="C294" s="496" t="str">
        <f>IF(終値!A294="","",終値!B294)</f>
        <v>小野建</v>
      </c>
      <c r="D294" s="498">
        <f>IF(終値!A294="","",終値!E294)</f>
        <v>1416</v>
      </c>
      <c r="E294" s="498">
        <f>IF($D294="","",AVERAGE(終値!E294:X294))</f>
        <v>1418.5</v>
      </c>
      <c r="F294" s="499">
        <f>IF($D294="","",STDEVP(終値!E294:X294))</f>
        <v>25.267568145747624</v>
      </c>
      <c r="G294" s="498">
        <f>IF($D294="","",$E294+BB設定!$B$4*$F294)</f>
        <v>1469.0351362914953</v>
      </c>
      <c r="H294" s="498">
        <f>IF($D294="","",$E294+BB設定!$B$5*$F294)</f>
        <v>1443.7675681457476</v>
      </c>
      <c r="I294" s="498">
        <f>IF($D294="","",$E294-BB設定!$B$5*$F294)</f>
        <v>1393.2324318542524</v>
      </c>
      <c r="J294" s="498">
        <f>IF($D294="","",$E294-BB設定!$B$4*$F294)</f>
        <v>1367.9648637085047</v>
      </c>
      <c r="K294" s="503">
        <f t="shared" si="44"/>
        <v>0.47526473476217052</v>
      </c>
      <c r="L294" s="502">
        <f t="shared" si="45"/>
        <v>7.1251513981664143</v>
      </c>
      <c r="M294" s="502">
        <f>IF($D294="","",IFERROR(MIN(BB_帯幅!B294:AP294)*100,""))</f>
        <v>2.7308126920375617</v>
      </c>
      <c r="N294" s="497" t="str">
        <f>IF($L294="","",IF($L294&lt;=$M294*BB設定!$B$7,"スクイーズ★",IF($L294&lt;=$M294*1.3,"収縮","－")))</f>
        <v>－</v>
      </c>
      <c r="O294" s="497" t="str">
        <f>IF($D294="","",IF(AND(BB_帯幅!B294&gt;BB_帯幅!C294,BB_帯幅!C294&gt;BB_帯幅!D294),"拡大↑","縮小↓"))</f>
        <v>縮小↓</v>
      </c>
      <c r="P294" s="497" t="str">
        <f t="shared" si="46"/>
        <v>バンド内</v>
      </c>
      <c r="Q294" s="500">
        <f>IF($D294="","",IFERROR(100-100/(1+SUMPRODUCT((終値!E294:R294&gt;終値!F294:S294)*(終値!E294:R294-終値!F294:S294))/SUMPRODUCT((終値!E294:R294&lt;終値!F294:S294)*(終値!F294:S294-終値!E294:R294))),100))</f>
        <v>50.314465408805034</v>
      </c>
      <c r="R294" s="500">
        <f>IF($D294="","",IFERROR(100-100/(1+SUMPRODUCT((((高値!E294:R294+安値!E294:R294+終値!E294:R294)/3)&gt;((高値!F294:S294+安値!F294:S294+終値!F294:S294)/3))*((高値!E294:R294+安値!E294:R294+終値!E294:R294)/3)*出来高!E294:R294)/SUMPRODUCT((((高値!E294:R294+安値!E294:R294+終値!E294:R294)/3)&lt;((高値!F294:S294+安値!F294:S294+終値!F294:S294)/3))*((高値!E294:R294+安値!E294:R294+終値!E294:R294)/3)*出来高!E294:R294)),50))</f>
        <v>51.271439419327677</v>
      </c>
      <c r="S294" s="497" t="str">
        <f>IF($D294="","",IF(AND(終値!E294&lt;終値!O294,$Q294&gt;(IFERROR(100-100/(1+SUMPRODUCT((終値!O294:AB294&gt;終値!P294:AC294)*(終値!O294:AB294-終値!P294:AC294))/SUMPRODUCT((終値!O294:AB294&lt;終値!P294:AC294)*(終値!P294:AC294-終値!O294:AB294))),100))),"強気div▲",IF(AND(終値!E294&gt;終値!O294,$Q294&lt;(IFERROR(100-100/(1+SUMPRODUCT((終値!O294:AB294&gt;終値!P294:AC294)*(終値!O294:AB294-終値!P294:AC294))/SUMPRODUCT((終値!O294:AB294&lt;終値!P294:AC294)*(終値!P294:AC294-終値!O294:AB294))),100))),"弱気div▼","－")))</f>
        <v>－</v>
      </c>
      <c r="T294" s="497" t="str">
        <f t="shared" si="47"/>
        <v>－</v>
      </c>
      <c r="U294" s="497" t="str">
        <f>IF(終値!A294="","",BB_スイング!BT294)</f>
        <v>二番底W形成</v>
      </c>
      <c r="V294" s="505">
        <f>IF($D294="","",IFERROR(出来高!E294/AVERAGE(出来高!E294:I294),""))</f>
        <v>1.1407888167748377</v>
      </c>
      <c r="W294" s="506" t="str">
        <f>IF($D294="","",IF(AND($D294&gt;$G294,$O294="拡大↑",OR($N294="スクイーズ★",$N294="収縮")),"◎スクイーズブレイク買",IF(AND($D294&gt;=$H294,$R294&gt;=BB設定!$B$10),"○順張り継続(walk)",IF(AND($S294="強気div▲",$D294&gt;$I294,LEFT($U294,4)&lt;&gt;"二番天井"),"○反発(ダイバ)買",IF($U294="二番底W▲","△二番底買(確)",IF($U294="二番底W形成","△二番底形成",IF(LEFT($U294,4)="二番天井","▼二番天井警戒",IF($D294&lt;$J294,"▼-2σ割れ危険",IF(AND($D294&gt;$E294,$K294&lt;0.6,$R294&gt;=50),"・押し目注目",IF($N294="スクイーズ★","☆スクイーズ監視","様子見"))))))))))</f>
        <v>△二番底形成</v>
      </c>
      <c r="X294" s="501">
        <f t="shared" si="53"/>
        <v>5</v>
      </c>
      <c r="Y294" s="498">
        <f t="shared" si="48"/>
        <v>1416</v>
      </c>
      <c r="Z294" s="498">
        <f t="shared" si="49"/>
        <v>1443.7675681457476</v>
      </c>
      <c r="AA294" s="498">
        <f t="shared" si="50"/>
        <v>1405</v>
      </c>
      <c r="AB294" s="498">
        <f t="shared" si="54"/>
        <v>1469.0351362914953</v>
      </c>
      <c r="AC294" s="504">
        <f t="shared" si="51"/>
        <v>4.82</v>
      </c>
      <c r="AD294" s="498">
        <f>IF($D294="","",MIN(終値!E294:I294))</f>
        <v>1405</v>
      </c>
      <c r="AE294" s="500">
        <f t="shared" si="52"/>
        <v>5.0970599999999999</v>
      </c>
    </row>
    <row r="295" spans="1:31">
      <c r="A295" s="497" t="str">
        <f>IF(終値!A295="","",HYPERLINK("https://kabutan.jp/stock/?code="&amp;終値!A295,"📈"))</f>
        <v>📈</v>
      </c>
      <c r="B295" s="497" t="str">
        <f>IF(終値!A295="","",終値!A295)</f>
        <v>6407</v>
      </c>
      <c r="C295" s="496" t="str">
        <f>IF(終値!A295="","",終値!B295)</f>
        <v>ＣＫＤ</v>
      </c>
      <c r="D295" s="498">
        <f>IF(終値!A295="","",終値!E295)</f>
        <v>6500</v>
      </c>
      <c r="E295" s="498">
        <f>IF($D295="","",AVERAGE(終値!E295:X295))</f>
        <v>6396</v>
      </c>
      <c r="F295" s="499">
        <f>IF($D295="","",STDEVP(終値!E295:X295))</f>
        <v>566.30733705294688</v>
      </c>
      <c r="G295" s="498">
        <f>IF($D295="","",$E295+BB設定!$B$4*$F295)</f>
        <v>7528.6146741058938</v>
      </c>
      <c r="H295" s="498">
        <f>IF($D295="","",$E295+BB設定!$B$5*$F295)</f>
        <v>6962.3073370529473</v>
      </c>
      <c r="I295" s="498">
        <f>IF($D295="","",$E295-BB設定!$B$5*$F295)</f>
        <v>5829.6926629470527</v>
      </c>
      <c r="J295" s="498">
        <f>IF($D295="","",$E295-BB設定!$B$4*$F295)</f>
        <v>5263.3853258941062</v>
      </c>
      <c r="K295" s="503">
        <f t="shared" si="44"/>
        <v>0.54591146591054873</v>
      </c>
      <c r="L295" s="502">
        <f t="shared" si="45"/>
        <v>35.416343780672101</v>
      </c>
      <c r="M295" s="502">
        <f>IF($D295="","",IFERROR(MIN(BB_帯幅!B295:AP295)*100,""))</f>
        <v>18.524729894338538</v>
      </c>
      <c r="N295" s="497" t="str">
        <f>IF($L295="","",IF($L295&lt;=$M295*BB設定!$B$7,"スクイーズ★",IF($L295&lt;=$M295*1.3,"収縮","－")))</f>
        <v>－</v>
      </c>
      <c r="O295" s="497" t="str">
        <f>IF($D295="","",IF(AND(BB_帯幅!B295&gt;BB_帯幅!C295,BB_帯幅!C295&gt;BB_帯幅!D295),"拡大↑","縮小↓"))</f>
        <v>縮小↓</v>
      </c>
      <c r="P295" s="497" t="str">
        <f t="shared" si="46"/>
        <v>バンド内</v>
      </c>
      <c r="Q295" s="500">
        <f>IF($D295="","",IFERROR(100-100/(1+SUMPRODUCT((終値!E295:R295&gt;終値!F295:S295)*(終値!E295:R295-終値!F295:S295))/SUMPRODUCT((終値!E295:R295&lt;終値!F295:S295)*(終値!F295:S295-終値!E295:R295))),100))</f>
        <v>47.133757961783438</v>
      </c>
      <c r="R295" s="500">
        <f>IF($D295="","",IFERROR(100-100/(1+SUMPRODUCT((((高値!E295:R295+安値!E295:R295+終値!E295:R295)/3)&gt;((高値!F295:S295+安値!F295:S295+終値!F295:S295)/3))*((高値!E295:R295+安値!E295:R295+終値!E295:R295)/3)*出来高!E295:R295)/SUMPRODUCT((((高値!E295:R295+安値!E295:R295+終値!E295:R295)/3)&lt;((高値!F295:S295+安値!F295:S295+終値!F295:S295)/3))*((高値!E295:R295+安値!E295:R295+終値!E295:R295)/3)*出来高!E295:R295)),50))</f>
        <v>45.146170897398505</v>
      </c>
      <c r="S295" s="497" t="str">
        <f>IF($D295="","",IF(AND(終値!E295&lt;終値!O295,$Q295&gt;(IFERROR(100-100/(1+SUMPRODUCT((終値!O295:AB295&gt;終値!P295:AC295)*(終値!O295:AB295-終値!P295:AC295))/SUMPRODUCT((終値!O295:AB295&lt;終値!P295:AC295)*(終値!P295:AC295-終値!O295:AB295))),100))),"強気div▲",IF(AND(終値!E295&gt;終値!O295,$Q295&lt;(IFERROR(100-100/(1+SUMPRODUCT((終値!O295:AB295&gt;終値!P295:AC295)*(終値!O295:AB295-終値!P295:AC295))/SUMPRODUCT((終値!O295:AB295&lt;終値!P295:AC295)*(終値!P295:AC295-終値!O295:AB295))),100))),"弱気div▼","－")))</f>
        <v>強気div▲</v>
      </c>
      <c r="T295" s="497" t="str">
        <f t="shared" si="47"/>
        <v>－</v>
      </c>
      <c r="U295" s="497" t="str">
        <f>IF(終値!A295="","",BB_スイング!BT295)</f>
        <v>－</v>
      </c>
      <c r="V295" s="505">
        <f>IF($D295="","",IFERROR(出来高!E295/AVERAGE(出来高!E295:I295),""))</f>
        <v>0.84175314036045878</v>
      </c>
      <c r="W295" s="506" t="str">
        <f>IF($D295="","",IF(AND($D295&gt;$G295,$O295="拡大↑",OR($N295="スクイーズ★",$N295="収縮")),"◎スクイーズブレイク買",IF(AND($D295&gt;=$H295,$R295&gt;=BB設定!$B$10),"○順張り継続(walk)",IF(AND($S295="強気div▲",$D295&gt;$I295,LEFT($U295,4)&lt;&gt;"二番天井"),"○反発(ダイバ)買",IF($U295="二番底W▲","△二番底買(確)",IF($U295="二番底W形成","△二番底形成",IF(LEFT($U295,4)="二番天井","▼二番天井警戒",IF($D295&lt;$J295,"▼-2σ割れ危険",IF(AND($D295&gt;$E295,$K295&lt;0.6,$R295&gt;=50),"・押し目注目",IF($N295="スクイーズ★","☆スクイーズ監視","様子見"))))))))))</f>
        <v>○反発(ダイバ)買</v>
      </c>
      <c r="X295" s="501">
        <f t="shared" si="53"/>
        <v>25</v>
      </c>
      <c r="Y295" s="498">
        <f t="shared" si="48"/>
        <v>6500</v>
      </c>
      <c r="Z295" s="498">
        <f t="shared" si="49"/>
        <v>6962.3073370529473</v>
      </c>
      <c r="AA295" s="498">
        <f t="shared" si="50"/>
        <v>6396</v>
      </c>
      <c r="AB295" s="498">
        <f t="shared" si="54"/>
        <v>7528.6146741058938</v>
      </c>
      <c r="AC295" s="504">
        <f t="shared" si="51"/>
        <v>9.89</v>
      </c>
      <c r="AD295" s="498">
        <f>IF($D295="","",MIN(終値!E295:I295))</f>
        <v>5870</v>
      </c>
      <c r="AE295" s="500">
        <f t="shared" si="52"/>
        <v>25.097049999999999</v>
      </c>
    </row>
    <row r="296" spans="1:31">
      <c r="A296" s="497" t="str">
        <f>IF(終値!A296="","",HYPERLINK("https://kabutan.jp/stock/?code="&amp;終値!A296,"📈"))</f>
        <v>📈</v>
      </c>
      <c r="B296" s="497" t="str">
        <f>IF(終値!A296="","",終値!A296)</f>
        <v>7048</v>
      </c>
      <c r="C296" s="496" t="str">
        <f>IF(終値!A296="","",終値!B296)</f>
        <v>ベルトラ</v>
      </c>
      <c r="D296" s="498">
        <f>IF(終値!A296="","",終値!E296)</f>
        <v>159</v>
      </c>
      <c r="E296" s="498">
        <f>IF($D296="","",AVERAGE(終値!E296:X296))</f>
        <v>163.95</v>
      </c>
      <c r="F296" s="499">
        <f>IF($D296="","",STDEVP(終値!E296:X296))</f>
        <v>9.2599946004303906</v>
      </c>
      <c r="G296" s="498">
        <f>IF($D296="","",$E296+BB設定!$B$4*$F296)</f>
        <v>182.46998920086077</v>
      </c>
      <c r="H296" s="498">
        <f>IF($D296="","",$E296+BB設定!$B$5*$F296)</f>
        <v>173.20999460043038</v>
      </c>
      <c r="I296" s="498">
        <f>IF($D296="","",$E296-BB設定!$B$5*$F296)</f>
        <v>154.6900053995696</v>
      </c>
      <c r="J296" s="498">
        <f>IF($D296="","",$E296-BB設定!$B$4*$F296)</f>
        <v>145.43001079913921</v>
      </c>
      <c r="K296" s="503">
        <f t="shared" si="44"/>
        <v>0.36636061321866425</v>
      </c>
      <c r="L296" s="502">
        <f t="shared" si="45"/>
        <v>22.592240562196743</v>
      </c>
      <c r="M296" s="502">
        <f>IF($D296="","",IFERROR(MIN(BB_帯幅!B296:AP296)*100,""))</f>
        <v>15.986497160575084</v>
      </c>
      <c r="N296" s="497" t="str">
        <f>IF($L296="","",IF($L296&lt;=$M296*BB設定!$B$7,"スクイーズ★",IF($L296&lt;=$M296*1.3,"収縮","－")))</f>
        <v>－</v>
      </c>
      <c r="O296" s="497" t="str">
        <f>IF($D296="","",IF(AND(BB_帯幅!B296&gt;BB_帯幅!C296,BB_帯幅!C296&gt;BB_帯幅!D296),"拡大↑","縮小↓"))</f>
        <v>拡大↑</v>
      </c>
      <c r="P296" s="497" t="str">
        <f t="shared" si="46"/>
        <v>バンド内</v>
      </c>
      <c r="Q296" s="500">
        <f>IF($D296="","",IFERROR(100-100/(1+SUMPRODUCT((終値!E296:R296&gt;終値!F296:S296)*(終値!E296:R296-終値!F296:S296))/SUMPRODUCT((終値!E296:R296&lt;終値!F296:S296)*(終値!F296:S296-終値!E296:R296))),100))</f>
        <v>27.659574468085111</v>
      </c>
      <c r="R296" s="500">
        <f>IF($D296="","",IFERROR(100-100/(1+SUMPRODUCT((((高値!E296:R296+安値!E296:R296+終値!E296:R296)/3)&gt;((高値!F296:S296+安値!F296:S296+終値!F296:S296)/3))*((高値!E296:R296+安値!E296:R296+終値!E296:R296)/3)*出来高!E296:R296)/SUMPRODUCT((((高値!E296:R296+安値!E296:R296+終値!E296:R296)/3)&lt;((高値!F296:S296+安値!F296:S296+終値!F296:S296)/3))*((高値!E296:R296+安値!E296:R296+終値!E296:R296)/3)*出来高!E296:R296)),50))</f>
        <v>30.828800019374654</v>
      </c>
      <c r="S296" s="497" t="str">
        <f>IF($D296="","",IF(AND(終値!E296&lt;終値!O296,$Q296&gt;(IFERROR(100-100/(1+SUMPRODUCT((終値!O296:AB296&gt;終値!P296:AC296)*(終値!O296:AB296-終値!P296:AC296))/SUMPRODUCT((終値!O296:AB296&lt;終値!P296:AC296)*(終値!P296:AC296-終値!O296:AB296))),100))),"強気div▲",IF(AND(終値!E296&gt;終値!O296,$Q296&lt;(IFERROR(100-100/(1+SUMPRODUCT((終値!O296:AB296&gt;終値!P296:AC296)*(終値!O296:AB296-終値!P296:AC296))/SUMPRODUCT((終値!O296:AB296&lt;終値!P296:AC296)*(終値!P296:AC296-終値!O296:AB296))),100))),"弱気div▼","－")))</f>
        <v>弱気div▼</v>
      </c>
      <c r="T296" s="497" t="str">
        <f t="shared" si="47"/>
        <v>－</v>
      </c>
      <c r="U296" s="497" t="str">
        <f>IF(終値!A296="","",BB_スイング!BT296)</f>
        <v>二番底W形成</v>
      </c>
      <c r="V296" s="505">
        <f>IF($D296="","",IFERROR(出来高!E296/AVERAGE(出来高!E296:I296),""))</f>
        <v>0.86275287584291949</v>
      </c>
      <c r="W296" s="506" t="str">
        <f>IF($D296="","",IF(AND($D296&gt;$G296,$O296="拡大↑",OR($N296="スクイーズ★",$N296="収縮")),"◎スクイーズブレイク買",IF(AND($D296&gt;=$H296,$R296&gt;=BB設定!$B$10),"○順張り継続(walk)",IF(AND($S296="強気div▲",$D296&gt;$I296,LEFT($U296,4)&lt;&gt;"二番天井"),"○反発(ダイバ)買",IF($U296="二番底W▲","△二番底買(確)",IF($U296="二番底W形成","△二番底形成",IF(LEFT($U296,4)="二番天井","▼二番天井警戒",IF($D296&lt;$J296,"▼-2σ割れ危険",IF(AND($D296&gt;$E296,$K296&lt;0.6,$R296&gt;=50),"・押し目注目",IF($N296="スクイーズ★","☆スクイーズ監視","様子見"))))))))))</f>
        <v>△二番底形成</v>
      </c>
      <c r="X296" s="501">
        <f t="shared" si="53"/>
        <v>0</v>
      </c>
      <c r="Y296" s="498">
        <f t="shared" si="48"/>
        <v>159</v>
      </c>
      <c r="Z296" s="498">
        <f t="shared" si="49"/>
        <v>173.20999460043038</v>
      </c>
      <c r="AA296" s="498">
        <f t="shared" si="50"/>
        <v>157</v>
      </c>
      <c r="AB296" s="498">
        <f t="shared" si="54"/>
        <v>182.46998920086077</v>
      </c>
      <c r="AC296" s="504">
        <f t="shared" si="51"/>
        <v>11.73</v>
      </c>
      <c r="AD296" s="498">
        <f>IF($D296="","",MIN(終値!E296:I296))</f>
        <v>157</v>
      </c>
      <c r="AE296" s="500">
        <f t="shared" si="52"/>
        <v>9.7040000000000001E-2</v>
      </c>
    </row>
    <row r="297" spans="1:31" ht="24">
      <c r="A297" s="497" t="str">
        <f>IF(終値!A297="","",HYPERLINK("https://kabutan.jp/stock/?code="&amp;終値!A297,"📈"))</f>
        <v>📈</v>
      </c>
      <c r="B297" s="497" t="str">
        <f>IF(終値!A297="","",終値!A297)</f>
        <v>1808</v>
      </c>
      <c r="C297" s="496" t="str">
        <f>IF(終値!A297="","",終値!B297)</f>
        <v>長谷工コーポレーシヨン</v>
      </c>
      <c r="D297" s="498">
        <f>IF(終値!A297="","",終値!E297)</f>
        <v>2688.5</v>
      </c>
      <c r="E297" s="498">
        <f>IF($D297="","",AVERAGE(終値!E297:X297))</f>
        <v>2783.375</v>
      </c>
      <c r="F297" s="499">
        <f>IF($D297="","",STDEVP(終値!E297:X297))</f>
        <v>62.556549417307217</v>
      </c>
      <c r="G297" s="498">
        <f>IF($D297="","",$E297+BB設定!$B$4*$F297)</f>
        <v>2908.4880988346144</v>
      </c>
      <c r="H297" s="498">
        <f>IF($D297="","",$E297+BB設定!$B$5*$F297)</f>
        <v>2845.931549417307</v>
      </c>
      <c r="I297" s="498">
        <f>IF($D297="","",$E297-BB設定!$B$5*$F297)</f>
        <v>2720.818450582693</v>
      </c>
      <c r="J297" s="498">
        <f>IF($D297="","",$E297-BB設定!$B$4*$F297)</f>
        <v>2658.2619011653856</v>
      </c>
      <c r="K297" s="503">
        <f t="shared" si="44"/>
        <v>0.12084305766651116</v>
      </c>
      <c r="L297" s="502">
        <f t="shared" si="45"/>
        <v>8.9900282092505996</v>
      </c>
      <c r="M297" s="502">
        <f>IF($D297="","",IFERROR(MIN(BB_帯幅!B297:AP297)*100,""))</f>
        <v>4.5319596497954633</v>
      </c>
      <c r="N297" s="497" t="str">
        <f>IF($L297="","",IF($L297&lt;=$M297*BB設定!$B$7,"スクイーズ★",IF($L297&lt;=$M297*1.3,"収縮","－")))</f>
        <v>－</v>
      </c>
      <c r="O297" s="497" t="str">
        <f>IF($D297="","",IF(AND(BB_帯幅!B297&gt;BB_帯幅!C297,BB_帯幅!C297&gt;BB_帯幅!D297),"拡大↑","縮小↓"))</f>
        <v>拡大↑</v>
      </c>
      <c r="P297" s="497" t="str">
        <f t="shared" si="46"/>
        <v>-1σ下</v>
      </c>
      <c r="Q297" s="500">
        <f>IF($D297="","",IFERROR(100-100/(1+SUMPRODUCT((終値!E297:R297&gt;終値!F297:S297)*(終値!E297:R297-終値!F297:S297))/SUMPRODUCT((終値!E297:R297&lt;終値!F297:S297)*(終値!F297:S297-終値!E297:R297))),100))</f>
        <v>38.556505223171889</v>
      </c>
      <c r="R297" s="500">
        <f>IF($D297="","",IFERROR(100-100/(1+SUMPRODUCT((((高値!E297:R297+安値!E297:R297+終値!E297:R297)/3)&gt;((高値!F297:S297+安値!F297:S297+終値!F297:S297)/3))*((高値!E297:R297+安値!E297:R297+終値!E297:R297)/3)*出来高!E297:R297)/SUMPRODUCT((((高値!E297:R297+安値!E297:R297+終値!E297:R297)/3)&lt;((高値!F297:S297+安値!F297:S297+終値!F297:S297)/3))*((高値!E297:R297+安値!E297:R297+終値!E297:R297)/3)*出来高!E297:R297)),50))</f>
        <v>37.345111957059572</v>
      </c>
      <c r="S297" s="497" t="str">
        <f>IF($D297="","",IF(AND(終値!E297&lt;終値!O297,$Q297&gt;(IFERROR(100-100/(1+SUMPRODUCT((終値!O297:AB297&gt;終値!P297:AC297)*(終値!O297:AB297-終値!P297:AC297))/SUMPRODUCT((終値!O297:AB297&lt;終値!P297:AC297)*(終値!P297:AC297-終値!O297:AB297))),100))),"強気div▲",IF(AND(終値!E297&gt;終値!O297,$Q297&lt;(IFERROR(100-100/(1+SUMPRODUCT((終値!O297:AB297&gt;終値!P297:AC297)*(終値!O297:AB297-終値!P297:AC297))/SUMPRODUCT((終値!O297:AB297&lt;終値!P297:AC297)*(終値!P297:AC297-終値!O297:AB297))),100))),"弱気div▼","－")))</f>
        <v>－</v>
      </c>
      <c r="T297" s="497" t="str">
        <f t="shared" si="47"/>
        <v>下walk▼</v>
      </c>
      <c r="U297" s="497" t="str">
        <f>IF(終値!A297="","",BB_スイング!BT297)</f>
        <v>二番天井M▼</v>
      </c>
      <c r="V297" s="505">
        <f>IF($D297="","",IFERROR(出来高!E297/AVERAGE(出来高!E297:I297),""))</f>
        <v>0.83107254540559572</v>
      </c>
      <c r="W297" s="506" t="str">
        <f>IF($D297="","",IF(AND($D297&gt;$G297,$O297="拡大↑",OR($N297="スクイーズ★",$N297="収縮")),"◎スクイーズブレイク買",IF(AND($D297&gt;=$H297,$R297&gt;=BB設定!$B$10),"○順張り継続(walk)",IF(AND($S297="強気div▲",$D297&gt;$I297,LEFT($U297,4)&lt;&gt;"二番天井"),"○反発(ダイバ)買",IF($U297="二番底W▲","△二番底買(確)",IF($U297="二番底W形成","△二番底形成",IF(LEFT($U297,4)="二番天井","▼二番天井警戒",IF($D297&lt;$J297,"▼-2σ割れ危険",IF(AND($D297&gt;$E297,$K297&lt;0.6,$R297&gt;=50),"・押し目注目",IF($N297="スクイーズ★","☆スクイーズ監視","様子見"))))))))))</f>
        <v>▼二番天井警戒</v>
      </c>
      <c r="X297" s="501">
        <f t="shared" si="53"/>
        <v>0</v>
      </c>
      <c r="Y297" s="498">
        <f t="shared" si="48"/>
        <v>2688.5</v>
      </c>
      <c r="Z297" s="498">
        <f t="shared" si="49"/>
        <v>2845.931549417307</v>
      </c>
      <c r="AA297" s="498">
        <f t="shared" si="50"/>
        <v>2656</v>
      </c>
      <c r="AB297" s="498">
        <f t="shared" si="54"/>
        <v>2908.4880988346144</v>
      </c>
      <c r="AC297" s="504">
        <f t="shared" si="51"/>
        <v>6.77</v>
      </c>
      <c r="AD297" s="498">
        <f>IF($D297="","",MIN(終値!E297:I297))</f>
        <v>2656</v>
      </c>
      <c r="AE297" s="500">
        <f t="shared" si="52"/>
        <v>9.7030000000000005E-2</v>
      </c>
    </row>
    <row r="298" spans="1:31">
      <c r="A298" s="497" t="str">
        <f>IF(終値!A298="","",HYPERLINK("https://kabutan.jp/stock/?code="&amp;終値!A298,"📈"))</f>
        <v>📈</v>
      </c>
      <c r="B298" s="497" t="str">
        <f>IF(終値!A298="","",終値!A298)</f>
        <v>4208</v>
      </c>
      <c r="C298" s="496" t="str">
        <f>IF(終値!A298="","",終値!B298)</f>
        <v>ＵＢＥ</v>
      </c>
      <c r="D298" s="498">
        <f>IF(終値!A298="","",終値!E298)</f>
        <v>3280</v>
      </c>
      <c r="E298" s="498">
        <f>IF($D298="","",AVERAGE(終値!E298:X298))</f>
        <v>3214.3</v>
      </c>
      <c r="F298" s="499">
        <f>IF($D298="","",STDEVP(終値!E298:X298))</f>
        <v>57.874087465808046</v>
      </c>
      <c r="G298" s="498">
        <f>IF($D298="","",$E298+BB設定!$B$4*$F298)</f>
        <v>3330.0481749316164</v>
      </c>
      <c r="H298" s="498">
        <f>IF($D298="","",$E298+BB設定!$B$5*$F298)</f>
        <v>3272.174087465808</v>
      </c>
      <c r="I298" s="498">
        <f>IF($D298="","",$E298-BB設定!$B$5*$F298)</f>
        <v>3156.4259125341923</v>
      </c>
      <c r="J298" s="498">
        <f>IF($D298="","",$E298-BB設定!$B$4*$F298)</f>
        <v>3098.551825068384</v>
      </c>
      <c r="K298" s="503">
        <f t="shared" si="44"/>
        <v>0.7838057707554148</v>
      </c>
      <c r="L298" s="502">
        <f t="shared" si="45"/>
        <v>7.202076653182103</v>
      </c>
      <c r="M298" s="502">
        <f>IF($D298="","",IFERROR(MIN(BB_帯幅!B298:AP298)*100,""))</f>
        <v>5.4883959611780808</v>
      </c>
      <c r="N298" s="497" t="str">
        <f>IF($L298="","",IF($L298&lt;=$M298*BB設定!$B$7,"スクイーズ★",IF($L298&lt;=$M298*1.3,"収縮","－")))</f>
        <v>－</v>
      </c>
      <c r="O298" s="497" t="str">
        <f>IF($D298="","",IF(AND(BB_帯幅!B298&gt;BB_帯幅!C298,BB_帯幅!C298&gt;BB_帯幅!D298),"拡大↑","縮小↓"))</f>
        <v>拡大↑</v>
      </c>
      <c r="P298" s="497" t="str">
        <f t="shared" si="46"/>
        <v>+1σ上</v>
      </c>
      <c r="Q298" s="500">
        <f>IF($D298="","",IFERROR(100-100/(1+SUMPRODUCT((終値!E298:R298&gt;終値!F298:S298)*(終値!E298:R298-終値!F298:S298))/SUMPRODUCT((終値!E298:R298&lt;終値!F298:S298)*(終値!F298:S298-終値!E298:R298))),100))</f>
        <v>49.360146252285197</v>
      </c>
      <c r="R298" s="500">
        <f>IF($D298="","",IFERROR(100-100/(1+SUMPRODUCT((((高値!E298:R298+安値!E298:R298+終値!E298:R298)/3)&gt;((高値!F298:S298+安値!F298:S298+終値!F298:S298)/3))*((高値!E298:R298+安値!E298:R298+終値!E298:R298)/3)*出来高!E298:R298)/SUMPRODUCT((((高値!E298:R298+安値!E298:R298+終値!E298:R298)/3)&lt;((高値!F298:S298+安値!F298:S298+終値!F298:S298)/3))*((高値!E298:R298+安値!E298:R298+終値!E298:R298)/3)*出来高!E298:R298)),50))</f>
        <v>57.976585822770552</v>
      </c>
      <c r="S298" s="497" t="str">
        <f>IF($D298="","",IF(AND(終値!E298&lt;終値!O298,$Q298&gt;(IFERROR(100-100/(1+SUMPRODUCT((終値!O298:AB298&gt;終値!P298:AC298)*(終値!O298:AB298-終値!P298:AC298))/SUMPRODUCT((終値!O298:AB298&lt;終値!P298:AC298)*(終値!P298:AC298-終値!O298:AB298))),100))),"強気div▲",IF(AND(終値!E298&gt;終値!O298,$Q298&lt;(IFERROR(100-100/(1+SUMPRODUCT((終値!O298:AB298&gt;終値!P298:AC298)*(終値!O298:AB298-終値!P298:AC298))/SUMPRODUCT((終値!O298:AB298&lt;終値!P298:AC298)*(終値!P298:AC298-終値!O298:AB298))),100))),"弱気div▼","－")))</f>
        <v>弱気div▼</v>
      </c>
      <c r="T298" s="497" t="str">
        <f t="shared" si="47"/>
        <v>上walk▲</v>
      </c>
      <c r="U298" s="497" t="str">
        <f>IF(終値!A298="","",BB_スイング!BT298)</f>
        <v>二番底W形成</v>
      </c>
      <c r="V298" s="505">
        <f>IF($D298="","",IFERROR(出来高!E298/AVERAGE(出来高!E298:I298),""))</f>
        <v>0.91776645506181087</v>
      </c>
      <c r="W298" s="506" t="str">
        <f>IF($D298="","",IF(AND($D298&gt;$G298,$O298="拡大↑",OR($N298="スクイーズ★",$N298="収縮")),"◎スクイーズブレイク買",IF(AND($D298&gt;=$H298,$R298&gt;=BB設定!$B$10),"○順張り継続(walk)",IF(AND($S298="強気div▲",$D298&gt;$I298,LEFT($U298,4)&lt;&gt;"二番天井"),"○反発(ダイバ)買",IF($U298="二番底W▲","△二番底買(確)",IF($U298="二番底W形成","△二番底形成",IF(LEFT($U298,4)="二番天井","▼二番天井警戒",IF($D298&lt;$J298,"▼-2σ割れ危険",IF(AND($D298&gt;$E298,$K298&lt;0.6,$R298&gt;=50),"・押し目注目",IF($N298="スクイーズ★","☆スクイーズ監視","様子見"))))))))))</f>
        <v>△二番底形成</v>
      </c>
      <c r="X298" s="501">
        <f t="shared" si="53"/>
        <v>47</v>
      </c>
      <c r="Y298" s="498">
        <f t="shared" si="48"/>
        <v>3280</v>
      </c>
      <c r="Z298" s="498">
        <f t="shared" si="49"/>
        <v>3272.174087465808</v>
      </c>
      <c r="AA298" s="498">
        <f t="shared" si="50"/>
        <v>3214.3</v>
      </c>
      <c r="AB298" s="498">
        <f t="shared" si="54"/>
        <v>3330.0481749316164</v>
      </c>
      <c r="AC298" s="504">
        <f t="shared" si="51"/>
        <v>0.76</v>
      </c>
      <c r="AD298" s="498">
        <f>IF($D298="","",MIN(終値!E298:I298))</f>
        <v>3147</v>
      </c>
      <c r="AE298" s="500">
        <f t="shared" si="52"/>
        <v>47.097020000000001</v>
      </c>
    </row>
    <row r="299" spans="1:31" ht="36">
      <c r="A299" s="497" t="str">
        <f>IF(終値!A299="","",HYPERLINK("https://kabutan.jp/stock/?code="&amp;終値!A299,"📈"))</f>
        <v>📈</v>
      </c>
      <c r="B299" s="497" t="str">
        <f>IF(終値!A299="","",終値!A299)</f>
        <v>186A</v>
      </c>
      <c r="C299" s="496" t="str">
        <f>IF(終値!A299="","",終値!B299)</f>
        <v>アストロスケールホールディンク</v>
      </c>
      <c r="D299" s="498">
        <f>IF(終値!A299="","",終値!E299)</f>
        <v>1176</v>
      </c>
      <c r="E299" s="498">
        <f>IF($D299="","",AVERAGE(終値!E299:X299))</f>
        <v>1048.7</v>
      </c>
      <c r="F299" s="499">
        <f>IF($D299="","",STDEVP(終値!E299:X299))</f>
        <v>69.323228430303217</v>
      </c>
      <c r="G299" s="498">
        <f>IF($D299="","",$E299+BB設定!$B$4*$F299)</f>
        <v>1187.3464568606064</v>
      </c>
      <c r="H299" s="498">
        <f>IF($D299="","",$E299+BB設定!$B$5*$F299)</f>
        <v>1118.0232284303033</v>
      </c>
      <c r="I299" s="498">
        <f>IF($D299="","",$E299-BB設定!$B$5*$F299)</f>
        <v>979.37677156969687</v>
      </c>
      <c r="J299" s="498">
        <f>IF($D299="","",$E299-BB設定!$B$4*$F299)</f>
        <v>910.05354313939358</v>
      </c>
      <c r="K299" s="503">
        <f t="shared" si="44"/>
        <v>0.95908133133176998</v>
      </c>
      <c r="L299" s="502">
        <f t="shared" si="45"/>
        <v>26.441586127702184</v>
      </c>
      <c r="M299" s="502">
        <f>IF($D299="","",IFERROR(MIN(BB_帯幅!B299:AP299)*100,""))</f>
        <v>22.43399010574965</v>
      </c>
      <c r="N299" s="497" t="str">
        <f>IF($L299="","",IF($L299&lt;=$M299*BB設定!$B$7,"スクイーズ★",IF($L299&lt;=$M299*1.3,"収縮","－")))</f>
        <v>収縮</v>
      </c>
      <c r="O299" s="497" t="str">
        <f>IF($D299="","",IF(AND(BB_帯幅!B299&gt;BB_帯幅!C299,BB_帯幅!C299&gt;BB_帯幅!D299),"拡大↑","縮小↓"))</f>
        <v>拡大↑</v>
      </c>
      <c r="P299" s="497" t="str">
        <f t="shared" si="46"/>
        <v>+1σ上</v>
      </c>
      <c r="Q299" s="500">
        <f>IF($D299="","",IFERROR(100-100/(1+SUMPRODUCT((終値!E299:R299&gt;終値!F299:S299)*(終値!E299:R299-終値!F299:S299))/SUMPRODUCT((終値!E299:R299&lt;終値!F299:S299)*(終値!F299:S299-終値!E299:R299))),100))</f>
        <v>64.473684210526315</v>
      </c>
      <c r="R299" s="500">
        <f>IF($D299="","",IFERROR(100-100/(1+SUMPRODUCT((((高値!E299:R299+安値!E299:R299+終値!E299:R299)/3)&gt;((高値!F299:S299+安値!F299:S299+終値!F299:S299)/3))*((高値!E299:R299+安値!E299:R299+終値!E299:R299)/3)*出来高!E299:R299)/SUMPRODUCT((((高値!E299:R299+安値!E299:R299+終値!E299:R299)/3)&lt;((高値!F299:S299+安値!F299:S299+終値!F299:S299)/3))*((高値!E299:R299+安値!E299:R299+終値!E299:R299)/3)*出来高!E299:R299)),50))</f>
        <v>64.573001425040133</v>
      </c>
      <c r="S299" s="497" t="str">
        <f>IF($D299="","",IF(AND(終値!E299&lt;終値!O299,$Q299&gt;(IFERROR(100-100/(1+SUMPRODUCT((終値!O299:AB299&gt;終値!P299:AC299)*(終値!O299:AB299-終値!P299:AC299))/SUMPRODUCT((終値!O299:AB299&lt;終値!P299:AC299)*(終値!P299:AC299-終値!O299:AB299))),100))),"強気div▲",IF(AND(終値!E299&gt;終値!O299,$Q299&lt;(IFERROR(100-100/(1+SUMPRODUCT((終値!O299:AB299&gt;終値!P299:AC299)*(終値!O299:AB299-終値!P299:AC299))/SUMPRODUCT((終値!O299:AB299&lt;終値!P299:AC299)*(終値!P299:AC299-終値!O299:AB299))),100))),"弱気div▼","－")))</f>
        <v>－</v>
      </c>
      <c r="T299" s="497" t="str">
        <f t="shared" si="47"/>
        <v>上walk▲</v>
      </c>
      <c r="U299" s="497" t="str">
        <f>IF(終値!A299="","",BB_スイング!BT299)</f>
        <v>－</v>
      </c>
      <c r="V299" s="505">
        <f>IF($D299="","",IFERROR(出来高!E299/AVERAGE(出来高!E299:I299),""))</f>
        <v>0.74421707494919098</v>
      </c>
      <c r="W299" s="506" t="str">
        <f>IF($D299="","",IF(AND($D299&gt;$G299,$O299="拡大↑",OR($N299="スクイーズ★",$N299="収縮")),"◎スクイーズブレイク買",IF(AND($D299&gt;=$H299,$R299&gt;=BB設定!$B$10),"○順張り継続(walk)",IF(AND($S299="強気div▲",$D299&gt;$I299,LEFT($U299,4)&lt;&gt;"二番天井"),"○反発(ダイバ)買",IF($U299="二番底W▲","△二番底買(確)",IF($U299="二番底W形成","△二番底形成",IF(LEFT($U299,4)="二番天井","▼二番天井警戒",IF($D299&lt;$J299,"▼-2σ割れ危険",IF(AND($D299&gt;$E299,$K299&lt;0.6,$R299&gt;=50),"・押し目注目",IF($N299="スクイーズ★","☆スクイーズ監視","様子見"))))))))))</f>
        <v>様子見</v>
      </c>
      <c r="X299" s="501">
        <f t="shared" si="53"/>
        <v>57</v>
      </c>
      <c r="Y299" s="498">
        <f t="shared" si="48"/>
        <v>1176</v>
      </c>
      <c r="Z299" s="498">
        <f t="shared" si="49"/>
        <v>1118.0232284303033</v>
      </c>
      <c r="AA299" s="498">
        <f t="shared" si="50"/>
        <v>1048.7</v>
      </c>
      <c r="AB299" s="498">
        <f t="shared" si="54"/>
        <v>1187.3464568606064</v>
      </c>
      <c r="AC299" s="504">
        <f t="shared" si="51"/>
        <v>0.09</v>
      </c>
      <c r="AD299" s="498">
        <f>IF($D299="","",MIN(終値!E299:I299))</f>
        <v>1012</v>
      </c>
      <c r="AE299" s="500">
        <f t="shared" si="52"/>
        <v>57.097009999999997</v>
      </c>
    </row>
    <row r="300" spans="1:31">
      <c r="A300" s="497" t="str">
        <f>IF(終値!A300="","",HYPERLINK("https://kabutan.jp/stock/?code="&amp;終値!A300,"📈"))</f>
        <v>📈</v>
      </c>
      <c r="B300" s="497" t="str">
        <f>IF(終値!A300="","",終値!A300)</f>
        <v>6965</v>
      </c>
      <c r="C300" s="496" t="str">
        <f>IF(終値!A300="","",終値!B300)</f>
        <v>浜松ホトニクス</v>
      </c>
      <c r="D300" s="498">
        <f>IF(終値!A300="","",終値!E300)</f>
        <v>2505.5</v>
      </c>
      <c r="E300" s="498">
        <f>IF($D300="","",AVERAGE(終値!E300:X300))</f>
        <v>2376.4749999999999</v>
      </c>
      <c r="F300" s="499">
        <f>IF($D300="","",STDEVP(終値!E300:X300))</f>
        <v>110.2274324975412</v>
      </c>
      <c r="G300" s="498">
        <f>IF($D300="","",$E300+BB設定!$B$4*$F300)</f>
        <v>2596.9298649950824</v>
      </c>
      <c r="H300" s="498">
        <f>IF($D300="","",$E300+BB設定!$B$5*$F300)</f>
        <v>2486.7024324975409</v>
      </c>
      <c r="I300" s="498">
        <f>IF($D300="","",$E300-BB設定!$B$5*$F300)</f>
        <v>2266.2475675024589</v>
      </c>
      <c r="J300" s="498">
        <f>IF($D300="","",$E300-BB設定!$B$4*$F300)</f>
        <v>2156.0201350049174</v>
      </c>
      <c r="K300" s="503">
        <f t="shared" si="44"/>
        <v>0.79263359645721165</v>
      </c>
      <c r="L300" s="502">
        <f t="shared" si="45"/>
        <v>18.553097759924469</v>
      </c>
      <c r="M300" s="502">
        <f>IF($D300="","",IFERROR(MIN(BB_帯幅!B300:AP300)*100,""))</f>
        <v>17.028767100542915</v>
      </c>
      <c r="N300" s="497" t="str">
        <f>IF($L300="","",IF($L300&lt;=$M300*BB設定!$B$7,"スクイーズ★",IF($L300&lt;=$M300*1.3,"収縮","－")))</f>
        <v>スクイーズ★</v>
      </c>
      <c r="O300" s="497" t="str">
        <f>IF($D300="","",IF(AND(BB_帯幅!B300&gt;BB_帯幅!C300,BB_帯幅!C300&gt;BB_帯幅!D300),"拡大↑","縮小↓"))</f>
        <v>拡大↑</v>
      </c>
      <c r="P300" s="497" t="str">
        <f t="shared" si="46"/>
        <v>+1σ上</v>
      </c>
      <c r="Q300" s="500">
        <f>IF($D300="","",IFERROR(100-100/(1+SUMPRODUCT((終値!E300:R300&gt;終値!F300:S300)*(終値!E300:R300-終値!F300:S300))/SUMPRODUCT((終値!E300:R300&lt;終値!F300:S300)*(終値!F300:S300-終値!E300:R300))),100))</f>
        <v>55.660874144286474</v>
      </c>
      <c r="R300" s="500">
        <f>IF($D300="","",IFERROR(100-100/(1+SUMPRODUCT((((高値!E300:R300+安値!E300:R300+終値!E300:R300)/3)&gt;((高値!F300:S300+安値!F300:S300+終値!F300:S300)/3))*((高値!E300:R300+安値!E300:R300+終値!E300:R300)/3)*出来高!E300:R300)/SUMPRODUCT((((高値!E300:R300+安値!E300:R300+終値!E300:R300)/3)&lt;((高値!F300:S300+安値!F300:S300+終値!F300:S300)/3))*((高値!E300:R300+安値!E300:R300+終値!E300:R300)/3)*出来高!E300:R300)),50))</f>
        <v>52.708571674193074</v>
      </c>
      <c r="S300" s="497" t="str">
        <f>IF($D300="","",IF(AND(終値!E300&lt;終値!O300,$Q300&gt;(IFERROR(100-100/(1+SUMPRODUCT((終値!O300:AB300&gt;終値!P300:AC300)*(終値!O300:AB300-終値!P300:AC300))/SUMPRODUCT((終値!O300:AB300&lt;終値!P300:AC300)*(終値!P300:AC300-終値!O300:AB300))),100))),"強気div▲",IF(AND(終値!E300&gt;終値!O300,$Q300&lt;(IFERROR(100-100/(1+SUMPRODUCT((終値!O300:AB300&gt;終値!P300:AC300)*(終値!O300:AB300-終値!P300:AC300))/SUMPRODUCT((終値!O300:AB300&lt;終値!P300:AC300)*(終値!P300:AC300-終値!O300:AB300))),100))),"弱気div▼","－")))</f>
        <v>－</v>
      </c>
      <c r="T300" s="497" t="str">
        <f t="shared" si="47"/>
        <v>上walk▲</v>
      </c>
      <c r="U300" s="497" t="str">
        <f>IF(終値!A300="","",BB_スイング!BT300)</f>
        <v>－</v>
      </c>
      <c r="V300" s="505">
        <f>IF($D300="","",IFERROR(出来高!E300/AVERAGE(出来高!E300:I300),""))</f>
        <v>1.1783262147515385</v>
      </c>
      <c r="W300" s="506" t="str">
        <f>IF($D300="","",IF(AND($D300&gt;$G300,$O300="拡大↑",OR($N300="スクイーズ★",$N300="収縮")),"◎スクイーズブレイク買",IF(AND($D300&gt;=$H300,$R300&gt;=BB設定!$B$10),"○順張り継続(walk)",IF(AND($S300="強気div▲",$D300&gt;$I300,LEFT($U300,4)&lt;&gt;"二番天井"),"○反発(ダイバ)買",IF($U300="二番底W▲","△二番底買(確)",IF($U300="二番底W形成","△二番底形成",IF(LEFT($U300,4)="二番天井","▼二番天井警戒",IF($D300&lt;$J300,"▼-2σ割れ危険",IF(AND($D300&gt;$E300,$K300&lt;0.6,$R300&gt;=50),"・押し目注目",IF($N300="スクイーズ★","☆スクイーズ監視","様子見"))))))))))</f>
        <v>☆スクイーズ監視</v>
      </c>
      <c r="X300" s="501">
        <f t="shared" si="53"/>
        <v>62</v>
      </c>
      <c r="Y300" s="498">
        <f t="shared" si="48"/>
        <v>2505.5</v>
      </c>
      <c r="Z300" s="498">
        <f t="shared" si="49"/>
        <v>2486.7024324975409</v>
      </c>
      <c r="AA300" s="498">
        <f t="shared" si="50"/>
        <v>2376.4749999999999</v>
      </c>
      <c r="AB300" s="498">
        <f t="shared" si="54"/>
        <v>2596.9298649950824</v>
      </c>
      <c r="AC300" s="504">
        <f t="shared" si="51"/>
        <v>0.71</v>
      </c>
      <c r="AD300" s="498">
        <f>IF($D300="","",MIN(終値!E300:I300))</f>
        <v>2321</v>
      </c>
      <c r="AE300" s="500">
        <f t="shared" si="52"/>
        <v>62.097000000000001</v>
      </c>
    </row>
    <row r="301" spans="1:31">
      <c r="A301" s="497" t="str">
        <f>IF(終値!A301="","",HYPERLINK("https://kabutan.jp/stock/?code="&amp;終値!A301,"📈"))</f>
        <v>📈</v>
      </c>
      <c r="B301" s="497" t="str">
        <f>IF(終値!A301="","",終値!A301)</f>
        <v>6331</v>
      </c>
      <c r="C301" s="496" t="str">
        <f>IF(終値!A301="","",終値!B301)</f>
        <v>三菱化工機</v>
      </c>
      <c r="D301" s="498">
        <f>IF(終値!A301="","",終値!E301)</f>
        <v>3270</v>
      </c>
      <c r="E301" s="498">
        <f>IF($D301="","",AVERAGE(終値!E301:X301))</f>
        <v>3298</v>
      </c>
      <c r="F301" s="499">
        <f>IF($D301="","",STDEVP(終値!E301:X301))</f>
        <v>139.7980686561871</v>
      </c>
      <c r="G301" s="498">
        <f>IF($D301="","",$E301+BB設定!$B$4*$F301)</f>
        <v>3577.5961373123741</v>
      </c>
      <c r="H301" s="498">
        <f>IF($D301="","",$E301+BB設定!$B$5*$F301)</f>
        <v>3437.7980686561873</v>
      </c>
      <c r="I301" s="498">
        <f>IF($D301="","",$E301-BB設定!$B$5*$F301)</f>
        <v>3158.2019313438127</v>
      </c>
      <c r="J301" s="498">
        <f>IF($D301="","",$E301-BB設定!$B$4*$F301)</f>
        <v>3018.4038626876259</v>
      </c>
      <c r="K301" s="503">
        <f t="shared" si="44"/>
        <v>0.44992777749157981</v>
      </c>
      <c r="L301" s="502">
        <f t="shared" si="45"/>
        <v>16.955496501660043</v>
      </c>
      <c r="M301" s="502">
        <f>IF($D301="","",IFERROR(MIN(BB_帯幅!B301:AP301)*100,""))</f>
        <v>12.802206897782126</v>
      </c>
      <c r="N301" s="497" t="str">
        <f>IF($L301="","",IF($L301&lt;=$M301*BB設定!$B$7,"スクイーズ★",IF($L301&lt;=$M301*1.3,"収縮","－")))</f>
        <v>－</v>
      </c>
      <c r="O301" s="497" t="str">
        <f>IF($D301="","",IF(AND(BB_帯幅!B301&gt;BB_帯幅!C301,BB_帯幅!C301&gt;BB_帯幅!D301),"拡大↑","縮小↓"))</f>
        <v>縮小↓</v>
      </c>
      <c r="P301" s="497" t="str">
        <f t="shared" si="46"/>
        <v>バンド内</v>
      </c>
      <c r="Q301" s="500">
        <f>IF($D301="","",IFERROR(100-100/(1+SUMPRODUCT((終値!E301:R301&gt;終値!F301:S301)*(終値!E301:R301-終値!F301:S301))/SUMPRODUCT((終値!E301:R301&lt;終値!F301:S301)*(終値!F301:S301-終値!E301:R301))),100))</f>
        <v>46.478873239436624</v>
      </c>
      <c r="R301" s="500">
        <f>IF($D301="","",IFERROR(100-100/(1+SUMPRODUCT((((高値!E301:R301+安値!E301:R301+終値!E301:R301)/3)&gt;((高値!F301:S301+安値!F301:S301+終値!F301:S301)/3))*((高値!E301:R301+安値!E301:R301+終値!E301:R301)/3)*出来高!E301:R301)/SUMPRODUCT((((高値!E301:R301+安値!E301:R301+終値!E301:R301)/3)&lt;((高値!F301:S301+安値!F301:S301+終値!F301:S301)/3))*((高値!E301:R301+安値!E301:R301+終値!E301:R301)/3)*出来高!E301:R301)),50))</f>
        <v>53.145678671589224</v>
      </c>
      <c r="S301" s="497" t="str">
        <f>IF($D301="","",IF(AND(終値!E301&lt;終値!O301,$Q301&gt;(IFERROR(100-100/(1+SUMPRODUCT((終値!O301:AB301&gt;終値!P301:AC301)*(終値!O301:AB301-終値!P301:AC301))/SUMPRODUCT((終値!O301:AB301&lt;終値!P301:AC301)*(終値!P301:AC301-終値!O301:AB301))),100))),"強気div▲",IF(AND(終値!E301&gt;終値!O301,$Q301&lt;(IFERROR(100-100/(1+SUMPRODUCT((終値!O301:AB301&gt;終値!P301:AC301)*(終値!O301:AB301-終値!P301:AC301))/SUMPRODUCT((終値!O301:AB301&lt;終値!P301:AC301)*(終値!P301:AC301-終値!O301:AB301))),100))),"弱気div▼","－")))</f>
        <v>強気div▲</v>
      </c>
      <c r="T301" s="497" t="str">
        <f t="shared" si="47"/>
        <v>－</v>
      </c>
      <c r="U301" s="497" t="str">
        <f>IF(終値!A301="","",BB_スイング!BT301)</f>
        <v>二番底W▲</v>
      </c>
      <c r="V301" s="505">
        <f>IF($D301="","",IFERROR(出来高!E301/AVERAGE(出来高!E301:I301),""))</f>
        <v>0.71191604603926883</v>
      </c>
      <c r="W301" s="506" t="str">
        <f>IF($D301="","",IF(AND($D301&gt;$G301,$O301="拡大↑",OR($N301="スクイーズ★",$N301="収縮")),"◎スクイーズブレイク買",IF(AND($D301&gt;=$H301,$R301&gt;=BB設定!$B$10),"○順張り継続(walk)",IF(AND($S301="強気div▲",$D301&gt;$I301,LEFT($U301,4)&lt;&gt;"二番天井"),"○反発(ダイバ)買",IF($U301="二番底W▲","△二番底買(確)",IF($U301="二番底W形成","△二番底形成",IF(LEFT($U301,4)="二番天井","▼二番天井警戒",IF($D301&lt;$J301,"▼-2σ割れ危険",IF(AND($D301&gt;$E301,$K301&lt;0.6,$R301&gt;=50),"・押し目注目",IF($N301="スクイーズ★","☆スクイーズ監視","様子見"))))))))))</f>
        <v>○反発(ダイバ)買</v>
      </c>
      <c r="X301" s="501">
        <f t="shared" si="53"/>
        <v>25</v>
      </c>
      <c r="Y301" s="498">
        <f t="shared" si="48"/>
        <v>3270</v>
      </c>
      <c r="Z301" s="498">
        <f t="shared" si="49"/>
        <v>3437.7980686561873</v>
      </c>
      <c r="AA301" s="498">
        <f t="shared" si="50"/>
        <v>3090</v>
      </c>
      <c r="AB301" s="498">
        <f t="shared" si="54"/>
        <v>3577.5961373123741</v>
      </c>
      <c r="AC301" s="504">
        <f t="shared" si="51"/>
        <v>1.71</v>
      </c>
      <c r="AD301" s="498">
        <f>IF($D301="","",MIN(終値!E301:I301))</f>
        <v>3090</v>
      </c>
      <c r="AE301" s="500">
        <f t="shared" si="52"/>
        <v>25.096990000000002</v>
      </c>
    </row>
    <row r="302" spans="1:31">
      <c r="A302" s="497" t="str">
        <f>IF(終値!A302="","",HYPERLINK("https://kabutan.jp/stock/?code="&amp;終値!A302,"📈"))</f>
        <v>📈</v>
      </c>
      <c r="B302" s="497" t="str">
        <f>IF(終値!A302="","",終値!A302)</f>
        <v>7741</v>
      </c>
      <c r="C302" s="496" t="str">
        <f>IF(終値!A302="","",終値!B302)</f>
        <v>ＨＯＹＡ</v>
      </c>
      <c r="D302" s="498">
        <f>IF(終値!A302="","",終値!E302)</f>
        <v>25475</v>
      </c>
      <c r="E302" s="498">
        <f>IF($D302="","",AVERAGE(終値!E302:X302))</f>
        <v>24977.25</v>
      </c>
      <c r="F302" s="499">
        <f>IF($D302="","",STDEVP(終値!E302:X302))</f>
        <v>629.10546611836082</v>
      </c>
      <c r="G302" s="498">
        <f>IF($D302="","",$E302+BB設定!$B$4*$F302)</f>
        <v>26235.460932236721</v>
      </c>
      <c r="H302" s="498">
        <f>IF($D302="","",$E302+BB設定!$B$5*$F302)</f>
        <v>25606.355466118363</v>
      </c>
      <c r="I302" s="498">
        <f>IF($D302="","",$E302-BB設定!$B$5*$F302)</f>
        <v>24348.144533881637</v>
      </c>
      <c r="J302" s="498">
        <f>IF($D302="","",$E302-BB設定!$B$4*$F302)</f>
        <v>23719.039067763279</v>
      </c>
      <c r="K302" s="503">
        <f t="shared" si="44"/>
        <v>0.69780069750115348</v>
      </c>
      <c r="L302" s="502">
        <f t="shared" si="45"/>
        <v>10.074855576468357</v>
      </c>
      <c r="M302" s="502">
        <f>IF($D302="","",IFERROR(MIN(BB_帯幅!B302:AP302)*100,""))</f>
        <v>7.9556738071854802</v>
      </c>
      <c r="N302" s="497" t="str">
        <f>IF($L302="","",IF($L302&lt;=$M302*BB設定!$B$7,"スクイーズ★",IF($L302&lt;=$M302*1.3,"収縮","－")))</f>
        <v>収縮</v>
      </c>
      <c r="O302" s="497" t="str">
        <f>IF($D302="","",IF(AND(BB_帯幅!B302&gt;BB_帯幅!C302,BB_帯幅!C302&gt;BB_帯幅!D302),"拡大↑","縮小↓"))</f>
        <v>縮小↓</v>
      </c>
      <c r="P302" s="497" t="str">
        <f t="shared" si="46"/>
        <v>バンド内</v>
      </c>
      <c r="Q302" s="500">
        <f>IF($D302="","",IFERROR(100-100/(1+SUMPRODUCT((終値!E302:R302&gt;終値!F302:S302)*(終値!E302:R302-終値!F302:S302))/SUMPRODUCT((終値!E302:R302&lt;終値!F302:S302)*(終値!F302:S302-終値!E302:R302))),100))</f>
        <v>54.098360655737707</v>
      </c>
      <c r="R302" s="500">
        <f>IF($D302="","",IFERROR(100-100/(1+SUMPRODUCT((((高値!E302:R302+安値!E302:R302+終値!E302:R302)/3)&gt;((高値!F302:S302+安値!F302:S302+終値!F302:S302)/3))*((高値!E302:R302+安値!E302:R302+終値!E302:R302)/3)*出来高!E302:R302)/SUMPRODUCT((((高値!E302:R302+安値!E302:R302+終値!E302:R302)/3)&lt;((高値!F302:S302+安値!F302:S302+終値!F302:S302)/3))*((高値!E302:R302+安値!E302:R302+終値!E302:R302)/3)*出来高!E302:R302)),50))</f>
        <v>58.920610330118159</v>
      </c>
      <c r="S302" s="497" t="str">
        <f>IF($D302="","",IF(AND(終値!E302&lt;終値!O302,$Q302&gt;(IFERROR(100-100/(1+SUMPRODUCT((終値!O302:AB302&gt;終値!P302:AC302)*(終値!O302:AB302-終値!P302:AC302))/SUMPRODUCT((終値!O302:AB302&lt;終値!P302:AC302)*(終値!P302:AC302-終値!O302:AB302))),100))),"強気div▲",IF(AND(終値!E302&gt;終値!O302,$Q302&lt;(IFERROR(100-100/(1+SUMPRODUCT((終値!O302:AB302&gt;終値!P302:AC302)*(終値!O302:AB302-終値!P302:AC302))/SUMPRODUCT((終値!O302:AB302&lt;終値!P302:AC302)*(終値!P302:AC302-終値!O302:AB302))),100))),"弱気div▼","－")))</f>
        <v>－</v>
      </c>
      <c r="T302" s="497" t="str">
        <f t="shared" si="47"/>
        <v>－</v>
      </c>
      <c r="U302" s="497" t="str">
        <f>IF(終値!A302="","",BB_スイング!BT302)</f>
        <v>二番天井M形成</v>
      </c>
      <c r="V302" s="505">
        <f>IF($D302="","",IFERROR(出来高!E302/AVERAGE(出来高!E302:I302),""))</f>
        <v>0.75909510248285272</v>
      </c>
      <c r="W302" s="506" t="str">
        <f>IF($D302="","",IF(AND($D302&gt;$G302,$O302="拡大↑",OR($N302="スクイーズ★",$N302="収縮")),"◎スクイーズブレイク買",IF(AND($D302&gt;=$H302,$R302&gt;=BB設定!$B$10),"○順張り継続(walk)",IF(AND($S302="強気div▲",$D302&gt;$I302,LEFT($U302,4)&lt;&gt;"二番天井"),"○反発(ダイバ)買",IF($U302="二番底W▲","△二番底買(確)",IF($U302="二番底W形成","△二番底形成",IF(LEFT($U302,4)="二番天井","▼二番天井警戒",IF($D302&lt;$J302,"▼-2σ割れ危険",IF(AND($D302&gt;$E302,$K302&lt;0.6,$R302&gt;=50),"・押し目注目",IF($N302="スクイーズ★","☆スクイーズ監視","様子見"))))))))))</f>
        <v>▼二番天井警戒</v>
      </c>
      <c r="X302" s="501">
        <f t="shared" si="53"/>
        <v>15</v>
      </c>
      <c r="Y302" s="498">
        <f t="shared" si="48"/>
        <v>25475</v>
      </c>
      <c r="Z302" s="498">
        <f t="shared" si="49"/>
        <v>25606.355466118363</v>
      </c>
      <c r="AA302" s="498">
        <f t="shared" si="50"/>
        <v>24977.25</v>
      </c>
      <c r="AB302" s="498">
        <f t="shared" si="54"/>
        <v>26235.460932236721</v>
      </c>
      <c r="AC302" s="504">
        <f t="shared" si="51"/>
        <v>1.53</v>
      </c>
      <c r="AD302" s="498">
        <f>IF($D302="","",MIN(終値!E302:I302))</f>
        <v>24675</v>
      </c>
      <c r="AE302" s="500">
        <f t="shared" si="52"/>
        <v>15.09698</v>
      </c>
    </row>
    <row r="303" spans="1:31">
      <c r="A303" s="497" t="str">
        <f>IF(終値!A303="","",HYPERLINK("https://kabutan.jp/stock/?code="&amp;終値!A303,"📈"))</f>
        <v>📈</v>
      </c>
      <c r="B303" s="497" t="str">
        <f>IF(終値!A303="","",終値!A303)</f>
        <v>1321</v>
      </c>
      <c r="C303" s="496" t="str">
        <f>IF(終値!A303="","",終値!B303)</f>
        <v>ＮＦ日経２２５</v>
      </c>
      <c r="D303" s="498">
        <f>IF(終値!A303="","",終値!E303)</f>
        <v>67990</v>
      </c>
      <c r="E303" s="498">
        <f>IF($D303="","",AVERAGE(終値!E303:X303))</f>
        <v>67764</v>
      </c>
      <c r="F303" s="499">
        <f>IF($D303="","",STDEVP(終値!E303:X303))</f>
        <v>2141.9323051861375</v>
      </c>
      <c r="G303" s="498">
        <f>IF($D303="","",$E303+BB設定!$B$4*$F303)</f>
        <v>72047.864610372271</v>
      </c>
      <c r="H303" s="498">
        <f>IF($D303="","",$E303+BB設定!$B$5*$F303)</f>
        <v>69905.932305186143</v>
      </c>
      <c r="I303" s="498">
        <f>IF($D303="","",$E303-BB設定!$B$5*$F303)</f>
        <v>65622.067694813857</v>
      </c>
      <c r="J303" s="498">
        <f>IF($D303="","",$E303-BB設定!$B$4*$F303)</f>
        <v>63480.135389627729</v>
      </c>
      <c r="K303" s="503">
        <f t="shared" si="44"/>
        <v>0.52637805119386816</v>
      </c>
      <c r="L303" s="502">
        <f t="shared" si="45"/>
        <v>12.643482115495756</v>
      </c>
      <c r="M303" s="502">
        <f>IF($D303="","",IFERROR(MIN(BB_帯幅!B303:AP303)*100,""))</f>
        <v>8.6080484854670125</v>
      </c>
      <c r="N303" s="497" t="str">
        <f>IF($L303="","",IF($L303&lt;=$M303*BB設定!$B$7,"スクイーズ★",IF($L303&lt;=$M303*1.3,"収縮","－")))</f>
        <v>－</v>
      </c>
      <c r="O303" s="497" t="str">
        <f>IF($D303="","",IF(AND(BB_帯幅!B303&gt;BB_帯幅!C303,BB_帯幅!C303&gt;BB_帯幅!D303),"拡大↑","縮小↓"))</f>
        <v>縮小↓</v>
      </c>
      <c r="P303" s="497" t="str">
        <f t="shared" si="46"/>
        <v>バンド内</v>
      </c>
      <c r="Q303" s="500">
        <f>IF($D303="","",IFERROR(100-100/(1+SUMPRODUCT((終値!E303:R303&gt;終値!F303:S303)*(終値!E303:R303-終値!F303:S303))/SUMPRODUCT((終値!E303:R303&lt;終値!F303:S303)*(終値!F303:S303-終値!E303:R303))),100))</f>
        <v>46.344339622641513</v>
      </c>
      <c r="R303" s="500">
        <f>IF($D303="","",IFERROR(100-100/(1+SUMPRODUCT((((高値!E303:R303+安値!E303:R303+終値!E303:R303)/3)&gt;((高値!F303:S303+安値!F303:S303+終値!F303:S303)/3))*((高値!E303:R303+安値!E303:R303+終値!E303:R303)/3)*出来高!E303:R303)/SUMPRODUCT((((高値!E303:R303+安値!E303:R303+終値!E303:R303)/3)&lt;((高値!F303:S303+安値!F303:S303+終値!F303:S303)/3))*((高値!E303:R303+安値!E303:R303+終値!E303:R303)/3)*出来高!E303:R303)),50))</f>
        <v>47.161132701407865</v>
      </c>
      <c r="S303" s="497" t="str">
        <f>IF($D303="","",IF(AND(終値!E303&lt;終値!O303,$Q303&gt;(IFERROR(100-100/(1+SUMPRODUCT((終値!O303:AB303&gt;終値!P303:AC303)*(終値!O303:AB303-終値!P303:AC303))/SUMPRODUCT((終値!O303:AB303&lt;終値!P303:AC303)*(終値!P303:AC303-終値!O303:AB303))),100))),"強気div▲",IF(AND(終値!E303&gt;終値!O303,$Q303&lt;(IFERROR(100-100/(1+SUMPRODUCT((終値!O303:AB303&gt;終値!P303:AC303)*(終値!O303:AB303-終値!P303:AC303))/SUMPRODUCT((終値!O303:AB303&lt;終値!P303:AC303)*(終値!P303:AC303-終値!O303:AB303))),100))),"弱気div▼","－")))</f>
        <v>強気div▲</v>
      </c>
      <c r="T303" s="497" t="str">
        <f t="shared" si="47"/>
        <v>－</v>
      </c>
      <c r="U303" s="497" t="str">
        <f>IF(終値!A303="","",BB_スイング!BT303)</f>
        <v>二番底W形成</v>
      </c>
      <c r="V303" s="505">
        <f>IF($D303="","",IFERROR(出来高!E303/AVERAGE(出来高!E303:I303),""))</f>
        <v>0.67135353202597736</v>
      </c>
      <c r="W303" s="506" t="str">
        <f>IF($D303="","",IF(AND($D303&gt;$G303,$O303="拡大↑",OR($N303="スクイーズ★",$N303="収縮")),"◎スクイーズブレイク買",IF(AND($D303&gt;=$H303,$R303&gt;=BB設定!$B$10),"○順張り継続(walk)",IF(AND($S303="強気div▲",$D303&gt;$I303,LEFT($U303,4)&lt;&gt;"二番天井"),"○反発(ダイバ)買",IF($U303="二番底W▲","△二番底買(確)",IF($U303="二番底W形成","△二番底形成",IF(LEFT($U303,4)="二番天井","▼二番天井警戒",IF($D303&lt;$J303,"▼-2σ割れ危険",IF(AND($D303&gt;$E303,$K303&lt;0.6,$R303&gt;=50),"・押し目注目",IF($N303="スクイーズ★","☆スクイーズ監視","様子見"))))))))))</f>
        <v>○反発(ダイバ)買</v>
      </c>
      <c r="X303" s="501">
        <f t="shared" si="53"/>
        <v>25</v>
      </c>
      <c r="Y303" s="498">
        <f t="shared" si="48"/>
        <v>67990</v>
      </c>
      <c r="Z303" s="498">
        <f t="shared" si="49"/>
        <v>69905.932305186143</v>
      </c>
      <c r="AA303" s="498">
        <f t="shared" si="50"/>
        <v>67764</v>
      </c>
      <c r="AB303" s="498">
        <f t="shared" si="54"/>
        <v>72047.864610372271</v>
      </c>
      <c r="AC303" s="504">
        <f t="shared" si="51"/>
        <v>17.96</v>
      </c>
      <c r="AD303" s="498">
        <f>IF($D303="","",MIN(終値!E303:I303))</f>
        <v>65850</v>
      </c>
      <c r="AE303" s="500">
        <f t="shared" si="52"/>
        <v>25.096969999999999</v>
      </c>
    </row>
    <row r="304" spans="1:31">
      <c r="A304" s="497" t="str">
        <f>IF(終値!A304="","",HYPERLINK("https://kabutan.jp/stock/?code="&amp;終値!A304,"📈"))</f>
        <v>📈</v>
      </c>
      <c r="B304" s="497" t="str">
        <f>IF(終値!A304="","",終値!A304)</f>
        <v>1944</v>
      </c>
      <c r="C304" s="496" t="str">
        <f>IF(終値!A304="","",終値!B304)</f>
        <v>きんでん</v>
      </c>
      <c r="D304" s="498">
        <f>IF(終値!A304="","",終値!E304)</f>
        <v>7202</v>
      </c>
      <c r="E304" s="498">
        <f>IF($D304="","",AVERAGE(終値!E304:X304))</f>
        <v>7358.95</v>
      </c>
      <c r="F304" s="499">
        <f>IF($D304="","",STDEVP(終値!E304:X304))</f>
        <v>222.74390564053598</v>
      </c>
      <c r="G304" s="498">
        <f>IF($D304="","",$E304+BB設定!$B$4*$F304)</f>
        <v>7804.4378112810718</v>
      </c>
      <c r="H304" s="498">
        <f>IF($D304="","",$E304+BB設定!$B$5*$F304)</f>
        <v>7581.6939056405354</v>
      </c>
      <c r="I304" s="498">
        <f>IF($D304="","",$E304-BB設定!$B$5*$F304)</f>
        <v>7136.2060943594643</v>
      </c>
      <c r="J304" s="498">
        <f>IF($D304="","",$E304-BB設定!$B$4*$F304)</f>
        <v>6913.4621887189278</v>
      </c>
      <c r="K304" s="503">
        <f t="shared" si="44"/>
        <v>0.32384478764002006</v>
      </c>
      <c r="L304" s="502">
        <f t="shared" si="45"/>
        <v>12.107374320550406</v>
      </c>
      <c r="M304" s="502">
        <f>IF($D304="","",IFERROR(MIN(BB_帯幅!B304:AP304)*100,""))</f>
        <v>12.107374320550404</v>
      </c>
      <c r="N304" s="497" t="str">
        <f>IF($L304="","",IF($L304&lt;=$M304*BB設定!$B$7,"スクイーズ★",IF($L304&lt;=$M304*1.3,"収縮","－")))</f>
        <v>スクイーズ★</v>
      </c>
      <c r="O304" s="497" t="str">
        <f>IF($D304="","",IF(AND(BB_帯幅!B304&gt;BB_帯幅!C304,BB_帯幅!C304&gt;BB_帯幅!D304),"拡大↑","縮小↓"))</f>
        <v>縮小↓</v>
      </c>
      <c r="P304" s="497" t="str">
        <f t="shared" si="46"/>
        <v>バンド内</v>
      </c>
      <c r="Q304" s="500">
        <f>IF($D304="","",IFERROR(100-100/(1+SUMPRODUCT((終値!E304:R304&gt;終値!F304:S304)*(終値!E304:R304-終値!F304:S304))/SUMPRODUCT((終値!E304:R304&lt;終値!F304:S304)*(終値!F304:S304-終値!E304:R304))),100))</f>
        <v>45.938977223893417</v>
      </c>
      <c r="R304" s="500">
        <f>IF($D304="","",IFERROR(100-100/(1+SUMPRODUCT((((高値!E304:R304+安値!E304:R304+終値!E304:R304)/3)&gt;((高値!F304:S304+安値!F304:S304+終値!F304:S304)/3))*((高値!E304:R304+安値!E304:R304+終値!E304:R304)/3)*出来高!E304:R304)/SUMPRODUCT((((高値!E304:R304+安値!E304:R304+終値!E304:R304)/3)&lt;((高値!F304:S304+安値!F304:S304+終値!F304:S304)/3))*((高値!E304:R304+安値!E304:R304+終値!E304:R304)/3)*出来高!E304:R304)),50))</f>
        <v>51.569878759730813</v>
      </c>
      <c r="S304" s="497" t="str">
        <f>IF($D304="","",IF(AND(終値!E304&lt;終値!O304,$Q304&gt;(IFERROR(100-100/(1+SUMPRODUCT((終値!O304:AB304&gt;終値!P304:AC304)*(終値!O304:AB304-終値!P304:AC304))/SUMPRODUCT((終値!O304:AB304&lt;終値!P304:AC304)*(終値!P304:AC304-終値!O304:AB304))),100))),"強気div▲",IF(AND(終値!E304&gt;終値!O304,$Q304&lt;(IFERROR(100-100/(1+SUMPRODUCT((終値!O304:AB304&gt;終値!P304:AC304)*(終値!O304:AB304-終値!P304:AC304))/SUMPRODUCT((終値!O304:AB304&lt;終値!P304:AC304)*(終値!P304:AC304-終値!O304:AB304))),100))),"弱気div▼","－")))</f>
        <v>強気div▲</v>
      </c>
      <c r="T304" s="497" t="str">
        <f t="shared" si="47"/>
        <v>－</v>
      </c>
      <c r="U304" s="497" t="str">
        <f>IF(終値!A304="","",BB_スイング!BT304)</f>
        <v>二番底W形成</v>
      </c>
      <c r="V304" s="505">
        <f>IF($D304="","",IFERROR(出来高!E304/AVERAGE(出来高!E304:I304),""))</f>
        <v>0.8288821060663869</v>
      </c>
      <c r="W304" s="506" t="str">
        <f>IF($D304="","",IF(AND($D304&gt;$G304,$O304="拡大↑",OR($N304="スクイーズ★",$N304="収縮")),"◎スクイーズブレイク買",IF(AND($D304&gt;=$H304,$R304&gt;=BB設定!$B$10),"○順張り継続(walk)",IF(AND($S304="強気div▲",$D304&gt;$I304,LEFT($U304,4)&lt;&gt;"二番天井"),"○反発(ダイバ)買",IF($U304="二番底W▲","△二番底買(確)",IF($U304="二番底W形成","△二番底形成",IF(LEFT($U304,4)="二番天井","▼二番天井警戒",IF($D304&lt;$J304,"▼-2σ割れ危険",IF(AND($D304&gt;$E304,$K304&lt;0.6,$R304&gt;=50),"・押し目注目",IF($N304="スクイーズ★","☆スクイーズ監視","様子見"))))))))))</f>
        <v>○反発(ダイバ)買</v>
      </c>
      <c r="X304" s="501">
        <f t="shared" si="53"/>
        <v>35</v>
      </c>
      <c r="Y304" s="498">
        <f t="shared" si="48"/>
        <v>7202</v>
      </c>
      <c r="Z304" s="498">
        <f t="shared" si="49"/>
        <v>7581.6939056405354</v>
      </c>
      <c r="AA304" s="498">
        <f t="shared" si="50"/>
        <v>6963</v>
      </c>
      <c r="AB304" s="498">
        <f t="shared" si="54"/>
        <v>7804.4378112810718</v>
      </c>
      <c r="AC304" s="504">
        <f t="shared" si="51"/>
        <v>2.52</v>
      </c>
      <c r="AD304" s="498">
        <f>IF($D304="","",MIN(終値!E304:I304))</f>
        <v>6963</v>
      </c>
      <c r="AE304" s="500">
        <f t="shared" si="52"/>
        <v>35.096960000000003</v>
      </c>
    </row>
    <row r="305" spans="1:31" ht="24">
      <c r="A305" s="497" t="str">
        <f>IF(終値!A305="","",HYPERLINK("https://kabutan.jp/stock/?code="&amp;終値!A305,"📈"))</f>
        <v>📈</v>
      </c>
      <c r="B305" s="497" t="str">
        <f>IF(終値!A305="","",終値!A305)</f>
        <v>7532</v>
      </c>
      <c r="C305" s="496" t="str">
        <f>IF(終値!A305="","",終値!B305)</f>
        <v>パンパシフィックＨＤ</v>
      </c>
      <c r="D305" s="498">
        <f>IF(終値!A305="","",終値!E305)</f>
        <v>896</v>
      </c>
      <c r="E305" s="498">
        <f>IF($D305="","",AVERAGE(終値!E305:X305))</f>
        <v>887.09000000000015</v>
      </c>
      <c r="F305" s="499">
        <f>IF($D305="","",STDEVP(終値!E305:X305))</f>
        <v>28.215596750733447</v>
      </c>
      <c r="G305" s="498">
        <f>IF($D305="","",$E305+BB設定!$B$4*$F305)</f>
        <v>943.521193501467</v>
      </c>
      <c r="H305" s="498">
        <f>IF($D305="","",$E305+BB設定!$B$5*$F305)</f>
        <v>915.30559675073357</v>
      </c>
      <c r="I305" s="498">
        <f>IF($D305="","",$E305-BB設定!$B$5*$F305)</f>
        <v>858.87440324926672</v>
      </c>
      <c r="J305" s="498">
        <f>IF($D305="","",$E305-BB設定!$B$4*$F305)</f>
        <v>830.65880649853329</v>
      </c>
      <c r="K305" s="503">
        <f t="shared" si="44"/>
        <v>0.57894569870977697</v>
      </c>
      <c r="L305" s="502">
        <f t="shared" si="45"/>
        <v>12.722766236000144</v>
      </c>
      <c r="M305" s="502">
        <f>IF($D305="","",IFERROR(MIN(BB_帯幅!B305:AP305)*100,""))</f>
        <v>6.3826000052630825</v>
      </c>
      <c r="N305" s="497" t="str">
        <f>IF($L305="","",IF($L305&lt;=$M305*BB設定!$B$7,"スクイーズ★",IF($L305&lt;=$M305*1.3,"収縮","－")))</f>
        <v>－</v>
      </c>
      <c r="O305" s="497" t="str">
        <f>IF($D305="","",IF(AND(BB_帯幅!B305&gt;BB_帯幅!C305,BB_帯幅!C305&gt;BB_帯幅!D305),"拡大↑","縮小↓"))</f>
        <v>縮小↓</v>
      </c>
      <c r="P305" s="497" t="str">
        <f t="shared" si="46"/>
        <v>バンド内</v>
      </c>
      <c r="Q305" s="500">
        <f>IF($D305="","",IFERROR(100-100/(1+SUMPRODUCT((終値!E305:R305&gt;終値!F305:S305)*(終値!E305:R305-終値!F305:S305))/SUMPRODUCT((終値!E305:R305&lt;終値!F305:S305)*(終値!F305:S305-終値!E305:R305))),100))</f>
        <v>55.298273155416013</v>
      </c>
      <c r="R305" s="500">
        <f>IF($D305="","",IFERROR(100-100/(1+SUMPRODUCT((((高値!E305:R305+安値!E305:R305+終値!E305:R305)/3)&gt;((高値!F305:S305+安値!F305:S305+終値!F305:S305)/3))*((高値!E305:R305+安値!E305:R305+終値!E305:R305)/3)*出来高!E305:R305)/SUMPRODUCT((((高値!E305:R305+安値!E305:R305+終値!E305:R305)/3)&lt;((高値!F305:S305+安値!F305:S305+終値!F305:S305)/3))*((高値!E305:R305+安値!E305:R305+終値!E305:R305)/3)*出来高!E305:R305)),50))</f>
        <v>49.399557382657832</v>
      </c>
      <c r="S305" s="497" t="str">
        <f>IF($D305="","",IF(AND(終値!E305&lt;終値!O305,$Q305&gt;(IFERROR(100-100/(1+SUMPRODUCT((終値!O305:AB305&gt;終値!P305:AC305)*(終値!O305:AB305-終値!P305:AC305))/SUMPRODUCT((終値!O305:AB305&lt;終値!P305:AC305)*(終値!P305:AC305-終値!O305:AB305))),100))),"強気div▲",IF(AND(終値!E305&gt;終値!O305,$Q305&lt;(IFERROR(100-100/(1+SUMPRODUCT((終値!O305:AB305&gt;終値!P305:AC305)*(終値!O305:AB305-終値!P305:AC305))/SUMPRODUCT((終値!O305:AB305&lt;終値!P305:AC305)*(終値!P305:AC305-終値!O305:AB305))),100))),"弱気div▼","－")))</f>
        <v>弱気div▼</v>
      </c>
      <c r="T305" s="497" t="str">
        <f t="shared" si="47"/>
        <v>－</v>
      </c>
      <c r="U305" s="497" t="str">
        <f>IF(終値!A305="","",BB_スイング!BT305)</f>
        <v>二番底W形成</v>
      </c>
      <c r="V305" s="505">
        <f>IF($D305="","",IFERROR(出来高!E305/AVERAGE(出来高!E305:I305),""))</f>
        <v>0.64845584251399679</v>
      </c>
      <c r="W305" s="506" t="str">
        <f>IF($D305="","",IF(AND($D305&gt;$G305,$O305="拡大↑",OR($N305="スクイーズ★",$N305="収縮")),"◎スクイーズブレイク買",IF(AND($D305&gt;=$H305,$R305&gt;=BB設定!$B$10),"○順張り継続(walk)",IF(AND($S305="強気div▲",$D305&gt;$I305,LEFT($U305,4)&lt;&gt;"二番天井"),"○反発(ダイバ)買",IF($U305="二番底W▲","△二番底買(確)",IF($U305="二番底W形成","△二番底形成",IF(LEFT($U305,4)="二番天井","▼二番天井警戒",IF($D305&lt;$J305,"▼-2σ割れ危険",IF(AND($D305&gt;$E305,$K305&lt;0.6,$R305&gt;=50),"・押し目注目",IF($N305="スクイーズ★","☆スクイーズ監視","様子見"))))))))))</f>
        <v>△二番底形成</v>
      </c>
      <c r="X305" s="501">
        <f t="shared" si="53"/>
        <v>15</v>
      </c>
      <c r="Y305" s="498">
        <f t="shared" si="48"/>
        <v>896</v>
      </c>
      <c r="Z305" s="498">
        <f t="shared" si="49"/>
        <v>915.30559675073357</v>
      </c>
      <c r="AA305" s="498">
        <f t="shared" si="50"/>
        <v>887.09000000000015</v>
      </c>
      <c r="AB305" s="498">
        <f t="shared" si="54"/>
        <v>943.521193501467</v>
      </c>
      <c r="AC305" s="504">
        <f t="shared" si="51"/>
        <v>5.33</v>
      </c>
      <c r="AD305" s="498">
        <f>IF($D305="","",MIN(終値!E305:I305))</f>
        <v>883.5</v>
      </c>
      <c r="AE305" s="500">
        <f t="shared" si="52"/>
        <v>15.09695</v>
      </c>
    </row>
    <row r="306" spans="1:31">
      <c r="A306" s="497" t="str">
        <f>IF(終値!A306="","",HYPERLINK("https://kabutan.jp/stock/?code="&amp;終値!A306,"📈"))</f>
        <v/>
      </c>
      <c r="B306" s="497" t="str">
        <f>IF(終値!A306="","",終値!A306)</f>
        <v/>
      </c>
      <c r="C306" s="496" t="str">
        <f>IF(終値!A306="","",終値!B306)</f>
        <v/>
      </c>
      <c r="D306" s="498" t="str">
        <f>IF(終値!A306="","",終値!E306)</f>
        <v/>
      </c>
      <c r="E306" s="498" t="str">
        <f>IF($D306="","",AVERAGE(終値!E306:X306))</f>
        <v/>
      </c>
      <c r="F306" s="499" t="str">
        <f>IF($D306="","",STDEVP(終値!E306:X306))</f>
        <v/>
      </c>
      <c r="G306" s="498" t="str">
        <f>IF($D306="","",$E306+BB設定!$B$4*$F306)</f>
        <v/>
      </c>
      <c r="H306" s="498" t="str">
        <f>IF($D306="","",$E306+BB設定!$B$5*$F306)</f>
        <v/>
      </c>
      <c r="I306" s="498" t="str">
        <f>IF($D306="","",$E306-BB設定!$B$5*$F306)</f>
        <v/>
      </c>
      <c r="J306" s="498" t="str">
        <f>IF($D306="","",$E306-BB設定!$B$4*$F306)</f>
        <v/>
      </c>
      <c r="K306" s="503" t="str">
        <f t="shared" si="44"/>
        <v/>
      </c>
      <c r="L306" s="502" t="str">
        <f t="shared" si="45"/>
        <v/>
      </c>
      <c r="M306" s="502" t="str">
        <f>IF($D306="","",IFERROR(MIN(BB_帯幅!B306:AP306)*100,""))</f>
        <v/>
      </c>
      <c r="N306" s="497" t="str">
        <f>IF($L306="","",IF($L306&lt;=$M306*BB設定!$B$7,"スクイーズ★",IF($L306&lt;=$M306*1.3,"収縮","－")))</f>
        <v/>
      </c>
      <c r="O306" s="497" t="str">
        <f>IF($D306="","",IF(AND(BB_帯幅!B306&gt;BB_帯幅!C306,BB_帯幅!C306&gt;BB_帯幅!D306),"拡大↑","縮小↓"))</f>
        <v/>
      </c>
      <c r="P306" s="497" t="str">
        <f t="shared" si="46"/>
        <v/>
      </c>
      <c r="Q306" s="500" t="str">
        <f>IF($D306="","",IFERROR(100-100/(1+SUMPRODUCT((終値!E306:R306&gt;終値!F306:S306)*(終値!E306:R306-終値!F306:S306))/SUMPRODUCT((終値!E306:R306&lt;終値!F306:S306)*(終値!F306:S306-終値!E306:R306))),100))</f>
        <v/>
      </c>
      <c r="R306" s="500" t="str">
        <f>IF($D306="","",IFERROR(100-100/(1+SUMPRODUCT((((高値!E306:R306+安値!E306:R306+終値!E306:R306)/3)&gt;((高値!F306:S306+安値!F306:S306+終値!F306:S306)/3))*((高値!E306:R306+安値!E306:R306+終値!E306:R306)/3)*出来高!E306:R306)/SUMPRODUCT((((高値!E306:R306+安値!E306:R306+終値!E306:R306)/3)&lt;((高値!F306:S306+安値!F306:S306+終値!F306:S306)/3))*((高値!E306:R306+安値!E306:R306+終値!E306:R306)/3)*出来高!E306:R306)),50))</f>
        <v/>
      </c>
      <c r="S306" s="497" t="str">
        <f>IF($D306="","",IF(AND(終値!E306&lt;終値!O306,$Q306&gt;(IFERROR(100-100/(1+SUMPRODUCT((終値!O306:AB306&gt;終値!P306:AC306)*(終値!O306:AB306-終値!P306:AC306))/SUMPRODUCT((終値!O306:AB306&lt;終値!P306:AC306)*(終値!P306:AC306-終値!O306:AB306))),100))),"強気div▲",IF(AND(終値!E306&gt;終値!O306,$Q306&lt;(IFERROR(100-100/(1+SUMPRODUCT((終値!O306:AB306&gt;終値!P306:AC306)*(終値!O306:AB306-終値!P306:AC306))/SUMPRODUCT((終値!O306:AB306&lt;終値!P306:AC306)*(終値!P306:AC306-終値!O306:AB306))),100))),"弱気div▼","－")))</f>
        <v/>
      </c>
      <c r="T306" s="497" t="str">
        <f t="shared" si="47"/>
        <v/>
      </c>
      <c r="U306" s="497" t="str">
        <f>IF(終値!A306="","",BB_スイング!BT306)</f>
        <v/>
      </c>
      <c r="V306" s="505" t="str">
        <f>IF($D306="","",IFERROR(出来高!E306/AVERAGE(出来高!E306:I306),""))</f>
        <v/>
      </c>
      <c r="W306" s="506" t="str">
        <f>IF($D306="","",IF(AND($D306&gt;$G306,$O306="拡大↑",OR($N306="スクイーズ★",$N306="収縮")),"◎スクイーズブレイク買",IF(AND($D306&gt;=$H306,$R306&gt;=BB設定!$B$10),"○順張り継続(walk)",IF(AND($S306="強気div▲",$D306&gt;$I306,LEFT($U306,4)&lt;&gt;"二番天井"),"○反発(ダイバ)買",IF($U306="二番底W▲","△二番底買(確)",IF($U306="二番底W形成","△二番底形成",IF(LEFT($U306,4)="二番天井","▼二番天井警戒",IF($D306&lt;$J306,"▼-2σ割れ危険",IF(AND($D306&gt;$E306,$K306&lt;0.6,$R306&gt;=50),"・押し目注目",IF($N306="スクイーズ★","☆スクイーズ監視","様子見"))))))))))</f>
        <v/>
      </c>
      <c r="X306" s="501" t="str">
        <f t="shared" si="53"/>
        <v/>
      </c>
      <c r="Y306" s="498" t="str">
        <f t="shared" si="48"/>
        <v/>
      </c>
      <c r="Z306" s="498" t="str">
        <f t="shared" si="49"/>
        <v/>
      </c>
      <c r="AA306" s="498" t="str">
        <f t="shared" si="50"/>
        <v/>
      </c>
      <c r="AB306" s="498" t="str">
        <f t="shared" si="54"/>
        <v/>
      </c>
      <c r="AC306" s="504" t="str">
        <f t="shared" si="51"/>
        <v/>
      </c>
      <c r="AD306" s="498" t="str">
        <f>IF($D306="","",MIN(終値!E306:I306))</f>
        <v/>
      </c>
      <c r="AE306" s="500" t="str">
        <f t="shared" si="52"/>
        <v/>
      </c>
    </row>
    <row r="307" spans="1:31">
      <c r="A307" s="497" t="str">
        <f>IF(終値!A307="","",HYPERLINK("https://kabutan.jp/stock/?code="&amp;終値!A307,"📈"))</f>
        <v/>
      </c>
      <c r="B307" s="497" t="str">
        <f>IF(終値!A307="","",終値!A307)</f>
        <v/>
      </c>
      <c r="C307" s="496" t="str">
        <f>IF(終値!A307="","",終値!B307)</f>
        <v/>
      </c>
      <c r="D307" s="498" t="str">
        <f>IF(終値!A307="","",終値!E307)</f>
        <v/>
      </c>
      <c r="E307" s="498" t="str">
        <f>IF($D307="","",AVERAGE(終値!E307:X307))</f>
        <v/>
      </c>
      <c r="F307" s="499" t="str">
        <f>IF($D307="","",STDEVP(終値!E307:X307))</f>
        <v/>
      </c>
      <c r="G307" s="498" t="str">
        <f>IF($D307="","",$E307+BB設定!$B$4*$F307)</f>
        <v/>
      </c>
      <c r="H307" s="498" t="str">
        <f>IF($D307="","",$E307+BB設定!$B$5*$F307)</f>
        <v/>
      </c>
      <c r="I307" s="498" t="str">
        <f>IF($D307="","",$E307-BB設定!$B$5*$F307)</f>
        <v/>
      </c>
      <c r="J307" s="498" t="str">
        <f>IF($D307="","",$E307-BB設定!$B$4*$F307)</f>
        <v/>
      </c>
      <c r="K307" s="503" t="str">
        <f t="shared" si="44"/>
        <v/>
      </c>
      <c r="L307" s="502" t="str">
        <f t="shared" si="45"/>
        <v/>
      </c>
      <c r="M307" s="502" t="str">
        <f>IF($D307="","",IFERROR(MIN(BB_帯幅!B307:AP307)*100,""))</f>
        <v/>
      </c>
      <c r="N307" s="497" t="str">
        <f>IF($L307="","",IF($L307&lt;=$M307*BB設定!$B$7,"スクイーズ★",IF($L307&lt;=$M307*1.3,"収縮","－")))</f>
        <v/>
      </c>
      <c r="O307" s="497" t="str">
        <f>IF($D307="","",IF(AND(BB_帯幅!B307&gt;BB_帯幅!C307,BB_帯幅!C307&gt;BB_帯幅!D307),"拡大↑","縮小↓"))</f>
        <v/>
      </c>
      <c r="P307" s="497" t="str">
        <f t="shared" si="46"/>
        <v/>
      </c>
      <c r="Q307" s="500" t="str">
        <f>IF($D307="","",IFERROR(100-100/(1+SUMPRODUCT((終値!E307:R307&gt;終値!F307:S307)*(終値!E307:R307-終値!F307:S307))/SUMPRODUCT((終値!E307:R307&lt;終値!F307:S307)*(終値!F307:S307-終値!E307:R307))),100))</f>
        <v/>
      </c>
      <c r="R307" s="500" t="str">
        <f>IF($D307="","",IFERROR(100-100/(1+SUMPRODUCT((((高値!E307:R307+安値!E307:R307+終値!E307:R307)/3)&gt;((高値!F307:S307+安値!F307:S307+終値!F307:S307)/3))*((高値!E307:R307+安値!E307:R307+終値!E307:R307)/3)*出来高!E307:R307)/SUMPRODUCT((((高値!E307:R307+安値!E307:R307+終値!E307:R307)/3)&lt;((高値!F307:S307+安値!F307:S307+終値!F307:S307)/3))*((高値!E307:R307+安値!E307:R307+終値!E307:R307)/3)*出来高!E307:R307)),50))</f>
        <v/>
      </c>
      <c r="S307" s="497" t="str">
        <f>IF($D307="","",IF(AND(終値!E307&lt;終値!O307,$Q307&gt;(IFERROR(100-100/(1+SUMPRODUCT((終値!O307:AB307&gt;終値!P307:AC307)*(終値!O307:AB307-終値!P307:AC307))/SUMPRODUCT((終値!O307:AB307&lt;終値!P307:AC307)*(終値!P307:AC307-終値!O307:AB307))),100))),"強気div▲",IF(AND(終値!E307&gt;終値!O307,$Q307&lt;(IFERROR(100-100/(1+SUMPRODUCT((終値!O307:AB307&gt;終値!P307:AC307)*(終値!O307:AB307-終値!P307:AC307))/SUMPRODUCT((終値!O307:AB307&lt;終値!P307:AC307)*(終値!P307:AC307-終値!O307:AB307))),100))),"弱気div▼","－")))</f>
        <v/>
      </c>
      <c r="T307" s="497" t="str">
        <f t="shared" si="47"/>
        <v/>
      </c>
      <c r="U307" s="497" t="str">
        <f>IF(終値!A307="","",BB_スイング!BT307)</f>
        <v/>
      </c>
      <c r="V307" s="505" t="str">
        <f>IF($D307="","",IFERROR(出来高!E307/AVERAGE(出来高!E307:I307),""))</f>
        <v/>
      </c>
      <c r="W307" s="506" t="str">
        <f>IF($D307="","",IF(AND($D307&gt;$G307,$O307="拡大↑",OR($N307="スクイーズ★",$N307="収縮")),"◎スクイーズブレイク買",IF(AND($D307&gt;=$H307,$R307&gt;=BB設定!$B$10),"○順張り継続(walk)",IF(AND($S307="強気div▲",$D307&gt;$I307,LEFT($U307,4)&lt;&gt;"二番天井"),"○反発(ダイバ)買",IF($U307="二番底W▲","△二番底買(確)",IF($U307="二番底W形成","△二番底形成",IF(LEFT($U307,4)="二番天井","▼二番天井警戒",IF($D307&lt;$J307,"▼-2σ割れ危険",IF(AND($D307&gt;$E307,$K307&lt;0.6,$R307&gt;=50),"・押し目注目",IF($N307="スクイーズ★","☆スクイーズ監視","様子見"))))))))))</f>
        <v/>
      </c>
      <c r="X307" s="501" t="str">
        <f t="shared" si="53"/>
        <v/>
      </c>
      <c r="Y307" s="498" t="str">
        <f t="shared" si="48"/>
        <v/>
      </c>
      <c r="Z307" s="498" t="str">
        <f t="shared" si="49"/>
        <v/>
      </c>
      <c r="AA307" s="498" t="str">
        <f t="shared" si="50"/>
        <v/>
      </c>
      <c r="AB307" s="498" t="str">
        <f t="shared" si="54"/>
        <v/>
      </c>
      <c r="AC307" s="504" t="str">
        <f t="shared" si="51"/>
        <v/>
      </c>
      <c r="AD307" s="498" t="str">
        <f>IF($D307="","",MIN(終値!E307:I307))</f>
        <v/>
      </c>
      <c r="AE307" s="500" t="str">
        <f t="shared" si="52"/>
        <v/>
      </c>
    </row>
    <row r="308" spans="1:31">
      <c r="A308" s="497" t="str">
        <f>IF(終値!A308="","",HYPERLINK("https://kabutan.jp/stock/?code="&amp;終値!A308,"📈"))</f>
        <v/>
      </c>
      <c r="B308" s="497" t="str">
        <f>IF(終値!A308="","",終値!A308)</f>
        <v/>
      </c>
      <c r="C308" s="496" t="str">
        <f>IF(終値!A308="","",終値!B308)</f>
        <v/>
      </c>
      <c r="D308" s="498" t="str">
        <f>IF(終値!A308="","",終値!E308)</f>
        <v/>
      </c>
      <c r="E308" s="498" t="str">
        <f>IF($D308="","",AVERAGE(終値!E308:X308))</f>
        <v/>
      </c>
      <c r="F308" s="499" t="str">
        <f>IF($D308="","",STDEVP(終値!E308:X308))</f>
        <v/>
      </c>
      <c r="G308" s="498" t="str">
        <f>IF($D308="","",$E308+BB設定!$B$4*$F308)</f>
        <v/>
      </c>
      <c r="H308" s="498" t="str">
        <f>IF($D308="","",$E308+BB設定!$B$5*$F308)</f>
        <v/>
      </c>
      <c r="I308" s="498" t="str">
        <f>IF($D308="","",$E308-BB設定!$B$5*$F308)</f>
        <v/>
      </c>
      <c r="J308" s="498" t="str">
        <f>IF($D308="","",$E308-BB設定!$B$4*$F308)</f>
        <v/>
      </c>
      <c r="K308" s="503" t="str">
        <f t="shared" si="44"/>
        <v/>
      </c>
      <c r="L308" s="502" t="str">
        <f t="shared" si="45"/>
        <v/>
      </c>
      <c r="M308" s="502" t="str">
        <f>IF($D308="","",IFERROR(MIN(BB_帯幅!B308:AP308)*100,""))</f>
        <v/>
      </c>
      <c r="N308" s="497" t="str">
        <f>IF($L308="","",IF($L308&lt;=$M308*BB設定!$B$7,"スクイーズ★",IF($L308&lt;=$M308*1.3,"収縮","－")))</f>
        <v/>
      </c>
      <c r="O308" s="497" t="str">
        <f>IF($D308="","",IF(AND(BB_帯幅!B308&gt;BB_帯幅!C308,BB_帯幅!C308&gt;BB_帯幅!D308),"拡大↑","縮小↓"))</f>
        <v/>
      </c>
      <c r="P308" s="497" t="str">
        <f t="shared" si="46"/>
        <v/>
      </c>
      <c r="Q308" s="500" t="str">
        <f>IF($D308="","",IFERROR(100-100/(1+SUMPRODUCT((終値!E308:R308&gt;終値!F308:S308)*(終値!E308:R308-終値!F308:S308))/SUMPRODUCT((終値!E308:R308&lt;終値!F308:S308)*(終値!F308:S308-終値!E308:R308))),100))</f>
        <v/>
      </c>
      <c r="R308" s="500" t="str">
        <f>IF($D308="","",IFERROR(100-100/(1+SUMPRODUCT((((高値!E308:R308+安値!E308:R308+終値!E308:R308)/3)&gt;((高値!F308:S308+安値!F308:S308+終値!F308:S308)/3))*((高値!E308:R308+安値!E308:R308+終値!E308:R308)/3)*出来高!E308:R308)/SUMPRODUCT((((高値!E308:R308+安値!E308:R308+終値!E308:R308)/3)&lt;((高値!F308:S308+安値!F308:S308+終値!F308:S308)/3))*((高値!E308:R308+安値!E308:R308+終値!E308:R308)/3)*出来高!E308:R308)),50))</f>
        <v/>
      </c>
      <c r="S308" s="497" t="str">
        <f>IF($D308="","",IF(AND(終値!E308&lt;終値!O308,$Q308&gt;(IFERROR(100-100/(1+SUMPRODUCT((終値!O308:AB308&gt;終値!P308:AC308)*(終値!O308:AB308-終値!P308:AC308))/SUMPRODUCT((終値!O308:AB308&lt;終値!P308:AC308)*(終値!P308:AC308-終値!O308:AB308))),100))),"強気div▲",IF(AND(終値!E308&gt;終値!O308,$Q308&lt;(IFERROR(100-100/(1+SUMPRODUCT((終値!O308:AB308&gt;終値!P308:AC308)*(終値!O308:AB308-終値!P308:AC308))/SUMPRODUCT((終値!O308:AB308&lt;終値!P308:AC308)*(終値!P308:AC308-終値!O308:AB308))),100))),"弱気div▼","－")))</f>
        <v/>
      </c>
      <c r="T308" s="497" t="str">
        <f t="shared" si="47"/>
        <v/>
      </c>
      <c r="U308" s="497" t="str">
        <f>IF(終値!A308="","",BB_スイング!BT308)</f>
        <v/>
      </c>
      <c r="V308" s="505" t="str">
        <f>IF($D308="","",IFERROR(出来高!E308/AVERAGE(出来高!E308:I308),""))</f>
        <v/>
      </c>
      <c r="W308" s="506" t="str">
        <f>IF($D308="","",IF(AND($D308&gt;$G308,$O308="拡大↑",OR($N308="スクイーズ★",$N308="収縮")),"◎スクイーズブレイク買",IF(AND($D308&gt;=$H308,$R308&gt;=BB設定!$B$10),"○順張り継続(walk)",IF(AND($S308="強気div▲",$D308&gt;$I308,LEFT($U308,4)&lt;&gt;"二番天井"),"○反発(ダイバ)買",IF($U308="二番底W▲","△二番底買(確)",IF($U308="二番底W形成","△二番底形成",IF(LEFT($U308,4)="二番天井","▼二番天井警戒",IF($D308&lt;$J308,"▼-2σ割れ危険",IF(AND($D308&gt;$E308,$K308&lt;0.6,$R308&gt;=50),"・押し目注目",IF($N308="スクイーズ★","☆スクイーズ監視","様子見"))))))))))</f>
        <v/>
      </c>
      <c r="X308" s="501" t="str">
        <f t="shared" si="53"/>
        <v/>
      </c>
      <c r="Y308" s="498" t="str">
        <f t="shared" si="48"/>
        <v/>
      </c>
      <c r="Z308" s="498" t="str">
        <f t="shared" si="49"/>
        <v/>
      </c>
      <c r="AA308" s="498" t="str">
        <f t="shared" si="50"/>
        <v/>
      </c>
      <c r="AB308" s="498" t="str">
        <f t="shared" si="54"/>
        <v/>
      </c>
      <c r="AC308" s="504" t="str">
        <f t="shared" si="51"/>
        <v/>
      </c>
      <c r="AD308" s="498" t="str">
        <f>IF($D308="","",MIN(終値!E308:I308))</f>
        <v/>
      </c>
      <c r="AE308" s="500" t="str">
        <f t="shared" si="52"/>
        <v/>
      </c>
    </row>
    <row r="309" spans="1:31">
      <c r="A309" s="497" t="str">
        <f>IF(終値!A309="","",HYPERLINK("https://kabutan.jp/stock/?code="&amp;終値!A309,"📈"))</f>
        <v/>
      </c>
      <c r="B309" s="497" t="str">
        <f>IF(終値!A309="","",終値!A309)</f>
        <v/>
      </c>
      <c r="C309" s="496" t="str">
        <f>IF(終値!A309="","",終値!B309)</f>
        <v/>
      </c>
      <c r="D309" s="498" t="str">
        <f>IF(終値!A309="","",終値!E309)</f>
        <v/>
      </c>
      <c r="E309" s="498" t="str">
        <f>IF($D309="","",AVERAGE(終値!E309:X309))</f>
        <v/>
      </c>
      <c r="F309" s="499" t="str">
        <f>IF($D309="","",STDEVP(終値!E309:X309))</f>
        <v/>
      </c>
      <c r="G309" s="498" t="str">
        <f>IF($D309="","",$E309+BB設定!$B$4*$F309)</f>
        <v/>
      </c>
      <c r="H309" s="498" t="str">
        <f>IF($D309="","",$E309+BB設定!$B$5*$F309)</f>
        <v/>
      </c>
      <c r="I309" s="498" t="str">
        <f>IF($D309="","",$E309-BB設定!$B$5*$F309)</f>
        <v/>
      </c>
      <c r="J309" s="498" t="str">
        <f>IF($D309="","",$E309-BB設定!$B$4*$F309)</f>
        <v/>
      </c>
      <c r="K309" s="503" t="str">
        <f t="shared" si="44"/>
        <v/>
      </c>
      <c r="L309" s="502" t="str">
        <f t="shared" si="45"/>
        <v/>
      </c>
      <c r="M309" s="502" t="str">
        <f>IF($D309="","",IFERROR(MIN(BB_帯幅!B309:AP309)*100,""))</f>
        <v/>
      </c>
      <c r="N309" s="497" t="str">
        <f>IF($L309="","",IF($L309&lt;=$M309*BB設定!$B$7,"スクイーズ★",IF($L309&lt;=$M309*1.3,"収縮","－")))</f>
        <v/>
      </c>
      <c r="O309" s="497" t="str">
        <f>IF($D309="","",IF(AND(BB_帯幅!B309&gt;BB_帯幅!C309,BB_帯幅!C309&gt;BB_帯幅!D309),"拡大↑","縮小↓"))</f>
        <v/>
      </c>
      <c r="P309" s="497" t="str">
        <f t="shared" si="46"/>
        <v/>
      </c>
      <c r="Q309" s="500" t="str">
        <f>IF($D309="","",IFERROR(100-100/(1+SUMPRODUCT((終値!E309:R309&gt;終値!F309:S309)*(終値!E309:R309-終値!F309:S309))/SUMPRODUCT((終値!E309:R309&lt;終値!F309:S309)*(終値!F309:S309-終値!E309:R309))),100))</f>
        <v/>
      </c>
      <c r="R309" s="500" t="str">
        <f>IF($D309="","",IFERROR(100-100/(1+SUMPRODUCT((((高値!E309:R309+安値!E309:R309+終値!E309:R309)/3)&gt;((高値!F309:S309+安値!F309:S309+終値!F309:S309)/3))*((高値!E309:R309+安値!E309:R309+終値!E309:R309)/3)*出来高!E309:R309)/SUMPRODUCT((((高値!E309:R309+安値!E309:R309+終値!E309:R309)/3)&lt;((高値!F309:S309+安値!F309:S309+終値!F309:S309)/3))*((高値!E309:R309+安値!E309:R309+終値!E309:R309)/3)*出来高!E309:R309)),50))</f>
        <v/>
      </c>
      <c r="S309" s="497" t="str">
        <f>IF($D309="","",IF(AND(終値!E309&lt;終値!O309,$Q309&gt;(IFERROR(100-100/(1+SUMPRODUCT((終値!O309:AB309&gt;終値!P309:AC309)*(終値!O309:AB309-終値!P309:AC309))/SUMPRODUCT((終値!O309:AB309&lt;終値!P309:AC309)*(終値!P309:AC309-終値!O309:AB309))),100))),"強気div▲",IF(AND(終値!E309&gt;終値!O309,$Q309&lt;(IFERROR(100-100/(1+SUMPRODUCT((終値!O309:AB309&gt;終値!P309:AC309)*(終値!O309:AB309-終値!P309:AC309))/SUMPRODUCT((終値!O309:AB309&lt;終値!P309:AC309)*(終値!P309:AC309-終値!O309:AB309))),100))),"弱気div▼","－")))</f>
        <v/>
      </c>
      <c r="T309" s="497" t="str">
        <f t="shared" si="47"/>
        <v/>
      </c>
      <c r="U309" s="497" t="str">
        <f>IF(終値!A309="","",BB_スイング!BT309)</f>
        <v/>
      </c>
      <c r="V309" s="505" t="str">
        <f>IF($D309="","",IFERROR(出来高!E309/AVERAGE(出来高!E309:I309),""))</f>
        <v/>
      </c>
      <c r="W309" s="506" t="str">
        <f>IF($D309="","",IF(AND($D309&gt;$G309,$O309="拡大↑",OR($N309="スクイーズ★",$N309="収縮")),"◎スクイーズブレイク買",IF(AND($D309&gt;=$H309,$R309&gt;=BB設定!$B$10),"○順張り継続(walk)",IF(AND($S309="強気div▲",$D309&gt;$I309,LEFT($U309,4)&lt;&gt;"二番天井"),"○反発(ダイバ)買",IF($U309="二番底W▲","△二番底買(確)",IF($U309="二番底W形成","△二番底形成",IF(LEFT($U309,4)="二番天井","▼二番天井警戒",IF($D309&lt;$J309,"▼-2σ割れ危険",IF(AND($D309&gt;$E309,$K309&lt;0.6,$R309&gt;=50),"・押し目注目",IF($N309="スクイーズ★","☆スクイーズ監視","様子見"))))))))))</f>
        <v/>
      </c>
      <c r="X309" s="501" t="str">
        <f t="shared" si="53"/>
        <v/>
      </c>
      <c r="Y309" s="498" t="str">
        <f t="shared" si="48"/>
        <v/>
      </c>
      <c r="Z309" s="498" t="str">
        <f t="shared" si="49"/>
        <v/>
      </c>
      <c r="AA309" s="498" t="str">
        <f t="shared" si="50"/>
        <v/>
      </c>
      <c r="AB309" s="498" t="str">
        <f t="shared" si="54"/>
        <v/>
      </c>
      <c r="AC309" s="504" t="str">
        <f t="shared" si="51"/>
        <v/>
      </c>
      <c r="AD309" s="498" t="str">
        <f>IF($D309="","",MIN(終値!E309:I309))</f>
        <v/>
      </c>
      <c r="AE309" s="500" t="str">
        <f t="shared" si="52"/>
        <v/>
      </c>
    </row>
    <row r="310" spans="1:31">
      <c r="A310" s="497" t="str">
        <f>IF(終値!A310="","",HYPERLINK("https://kabutan.jp/stock/?code="&amp;終値!A310,"📈"))</f>
        <v/>
      </c>
      <c r="B310" s="497" t="str">
        <f>IF(終値!A310="","",終値!A310)</f>
        <v/>
      </c>
      <c r="C310" s="496" t="str">
        <f>IF(終値!A310="","",終値!B310)</f>
        <v/>
      </c>
      <c r="D310" s="498" t="str">
        <f>IF(終値!A310="","",終値!E310)</f>
        <v/>
      </c>
      <c r="E310" s="498" t="str">
        <f>IF($D310="","",AVERAGE(終値!E310:X310))</f>
        <v/>
      </c>
      <c r="F310" s="499" t="str">
        <f>IF($D310="","",STDEVP(終値!E310:X310))</f>
        <v/>
      </c>
      <c r="G310" s="498" t="str">
        <f>IF($D310="","",$E310+BB設定!$B$4*$F310)</f>
        <v/>
      </c>
      <c r="H310" s="498" t="str">
        <f>IF($D310="","",$E310+BB設定!$B$5*$F310)</f>
        <v/>
      </c>
      <c r="I310" s="498" t="str">
        <f>IF($D310="","",$E310-BB設定!$B$5*$F310)</f>
        <v/>
      </c>
      <c r="J310" s="498" t="str">
        <f>IF($D310="","",$E310-BB設定!$B$4*$F310)</f>
        <v/>
      </c>
      <c r="K310" s="503" t="str">
        <f t="shared" si="44"/>
        <v/>
      </c>
      <c r="L310" s="502" t="str">
        <f t="shared" si="45"/>
        <v/>
      </c>
      <c r="M310" s="502" t="str">
        <f>IF($D310="","",IFERROR(MIN(BB_帯幅!B310:AP310)*100,""))</f>
        <v/>
      </c>
      <c r="N310" s="497" t="str">
        <f>IF($L310="","",IF($L310&lt;=$M310*BB設定!$B$7,"スクイーズ★",IF($L310&lt;=$M310*1.3,"収縮","－")))</f>
        <v/>
      </c>
      <c r="O310" s="497" t="str">
        <f>IF($D310="","",IF(AND(BB_帯幅!B310&gt;BB_帯幅!C310,BB_帯幅!C310&gt;BB_帯幅!D310),"拡大↑","縮小↓"))</f>
        <v/>
      </c>
      <c r="P310" s="497" t="str">
        <f t="shared" si="46"/>
        <v/>
      </c>
      <c r="Q310" s="500" t="str">
        <f>IF($D310="","",IFERROR(100-100/(1+SUMPRODUCT((終値!E310:R310&gt;終値!F310:S310)*(終値!E310:R310-終値!F310:S310))/SUMPRODUCT((終値!E310:R310&lt;終値!F310:S310)*(終値!F310:S310-終値!E310:R310))),100))</f>
        <v/>
      </c>
      <c r="R310" s="500" t="str">
        <f>IF($D310="","",IFERROR(100-100/(1+SUMPRODUCT((((高値!E310:R310+安値!E310:R310+終値!E310:R310)/3)&gt;((高値!F310:S310+安値!F310:S310+終値!F310:S310)/3))*((高値!E310:R310+安値!E310:R310+終値!E310:R310)/3)*出来高!E310:R310)/SUMPRODUCT((((高値!E310:R310+安値!E310:R310+終値!E310:R310)/3)&lt;((高値!F310:S310+安値!F310:S310+終値!F310:S310)/3))*((高値!E310:R310+安値!E310:R310+終値!E310:R310)/3)*出来高!E310:R310)),50))</f>
        <v/>
      </c>
      <c r="S310" s="497" t="str">
        <f>IF($D310="","",IF(AND(終値!E310&lt;終値!O310,$Q310&gt;(IFERROR(100-100/(1+SUMPRODUCT((終値!O310:AB310&gt;終値!P310:AC310)*(終値!O310:AB310-終値!P310:AC310))/SUMPRODUCT((終値!O310:AB310&lt;終値!P310:AC310)*(終値!P310:AC310-終値!O310:AB310))),100))),"強気div▲",IF(AND(終値!E310&gt;終値!O310,$Q310&lt;(IFERROR(100-100/(1+SUMPRODUCT((終値!O310:AB310&gt;終値!P310:AC310)*(終値!O310:AB310-終値!P310:AC310))/SUMPRODUCT((終値!O310:AB310&lt;終値!P310:AC310)*(終値!P310:AC310-終値!O310:AB310))),100))),"弱気div▼","－")))</f>
        <v/>
      </c>
      <c r="T310" s="497" t="str">
        <f t="shared" si="47"/>
        <v/>
      </c>
      <c r="U310" s="497" t="str">
        <f>IF(終値!A310="","",BB_スイング!BT310)</f>
        <v/>
      </c>
      <c r="V310" s="505" t="str">
        <f>IF($D310="","",IFERROR(出来高!E310/AVERAGE(出来高!E310:I310),""))</f>
        <v/>
      </c>
      <c r="W310" s="506" t="str">
        <f>IF($D310="","",IF(AND($D310&gt;$G310,$O310="拡大↑",OR($N310="スクイーズ★",$N310="収縮")),"◎スクイーズブレイク買",IF(AND($D310&gt;=$H310,$R310&gt;=BB設定!$B$10),"○順張り継続(walk)",IF(AND($S310="強気div▲",$D310&gt;$I310,LEFT($U310,4)&lt;&gt;"二番天井"),"○反発(ダイバ)買",IF($U310="二番底W▲","△二番底買(確)",IF($U310="二番底W形成","△二番底形成",IF(LEFT($U310,4)="二番天井","▼二番天井警戒",IF($D310&lt;$J310,"▼-2σ割れ危険",IF(AND($D310&gt;$E310,$K310&lt;0.6,$R310&gt;=50),"・押し目注目",IF($N310="スクイーズ★","☆スクイーズ監視","様子見"))))))))))</f>
        <v/>
      </c>
      <c r="X310" s="501" t="str">
        <f t="shared" si="53"/>
        <v/>
      </c>
      <c r="Y310" s="498" t="str">
        <f t="shared" si="48"/>
        <v/>
      </c>
      <c r="Z310" s="498" t="str">
        <f t="shared" si="49"/>
        <v/>
      </c>
      <c r="AA310" s="498" t="str">
        <f t="shared" si="50"/>
        <v/>
      </c>
      <c r="AB310" s="498" t="str">
        <f t="shared" si="54"/>
        <v/>
      </c>
      <c r="AC310" s="504" t="str">
        <f t="shared" si="51"/>
        <v/>
      </c>
      <c r="AD310" s="498" t="str">
        <f>IF($D310="","",MIN(終値!E310:I310))</f>
        <v/>
      </c>
      <c r="AE310" s="500" t="str">
        <f t="shared" si="52"/>
        <v/>
      </c>
    </row>
    <row r="311" spans="1:31">
      <c r="A311" s="497" t="str">
        <f>IF(終値!A311="","",HYPERLINK("https://kabutan.jp/stock/?code="&amp;終値!A311,"📈"))</f>
        <v/>
      </c>
      <c r="B311" s="497" t="str">
        <f>IF(終値!A311="","",終値!A311)</f>
        <v/>
      </c>
      <c r="C311" s="496" t="str">
        <f>IF(終値!A311="","",終値!B311)</f>
        <v/>
      </c>
      <c r="D311" s="498" t="str">
        <f>IF(終値!A311="","",終値!E311)</f>
        <v/>
      </c>
      <c r="E311" s="498" t="str">
        <f>IF($D311="","",AVERAGE(終値!E311:X311))</f>
        <v/>
      </c>
      <c r="F311" s="499" t="str">
        <f>IF($D311="","",STDEVP(終値!E311:X311))</f>
        <v/>
      </c>
      <c r="G311" s="498" t="str">
        <f>IF($D311="","",$E311+BB設定!$B$4*$F311)</f>
        <v/>
      </c>
      <c r="H311" s="498" t="str">
        <f>IF($D311="","",$E311+BB設定!$B$5*$F311)</f>
        <v/>
      </c>
      <c r="I311" s="498" t="str">
        <f>IF($D311="","",$E311-BB設定!$B$5*$F311)</f>
        <v/>
      </c>
      <c r="J311" s="498" t="str">
        <f>IF($D311="","",$E311-BB設定!$B$4*$F311)</f>
        <v/>
      </c>
      <c r="K311" s="503" t="str">
        <f t="shared" si="44"/>
        <v/>
      </c>
      <c r="L311" s="502" t="str">
        <f t="shared" si="45"/>
        <v/>
      </c>
      <c r="M311" s="502" t="str">
        <f>IF($D311="","",IFERROR(MIN(BB_帯幅!B311:AP311)*100,""))</f>
        <v/>
      </c>
      <c r="N311" s="497" t="str">
        <f>IF($L311="","",IF($L311&lt;=$M311*BB設定!$B$7,"スクイーズ★",IF($L311&lt;=$M311*1.3,"収縮","－")))</f>
        <v/>
      </c>
      <c r="O311" s="497" t="str">
        <f>IF($D311="","",IF(AND(BB_帯幅!B311&gt;BB_帯幅!C311,BB_帯幅!C311&gt;BB_帯幅!D311),"拡大↑","縮小↓"))</f>
        <v/>
      </c>
      <c r="P311" s="497" t="str">
        <f t="shared" si="46"/>
        <v/>
      </c>
      <c r="Q311" s="500" t="str">
        <f>IF($D311="","",IFERROR(100-100/(1+SUMPRODUCT((終値!E311:R311&gt;終値!F311:S311)*(終値!E311:R311-終値!F311:S311))/SUMPRODUCT((終値!E311:R311&lt;終値!F311:S311)*(終値!F311:S311-終値!E311:R311))),100))</f>
        <v/>
      </c>
      <c r="R311" s="500" t="str">
        <f>IF($D311="","",IFERROR(100-100/(1+SUMPRODUCT((((高値!E311:R311+安値!E311:R311+終値!E311:R311)/3)&gt;((高値!F311:S311+安値!F311:S311+終値!F311:S311)/3))*((高値!E311:R311+安値!E311:R311+終値!E311:R311)/3)*出来高!E311:R311)/SUMPRODUCT((((高値!E311:R311+安値!E311:R311+終値!E311:R311)/3)&lt;((高値!F311:S311+安値!F311:S311+終値!F311:S311)/3))*((高値!E311:R311+安値!E311:R311+終値!E311:R311)/3)*出来高!E311:R311)),50))</f>
        <v/>
      </c>
      <c r="S311" s="497" t="str">
        <f>IF($D311="","",IF(AND(終値!E311&lt;終値!O311,$Q311&gt;(IFERROR(100-100/(1+SUMPRODUCT((終値!O311:AB311&gt;終値!P311:AC311)*(終値!O311:AB311-終値!P311:AC311))/SUMPRODUCT((終値!O311:AB311&lt;終値!P311:AC311)*(終値!P311:AC311-終値!O311:AB311))),100))),"強気div▲",IF(AND(終値!E311&gt;終値!O311,$Q311&lt;(IFERROR(100-100/(1+SUMPRODUCT((終値!O311:AB311&gt;終値!P311:AC311)*(終値!O311:AB311-終値!P311:AC311))/SUMPRODUCT((終値!O311:AB311&lt;終値!P311:AC311)*(終値!P311:AC311-終値!O311:AB311))),100))),"弱気div▼","－")))</f>
        <v/>
      </c>
      <c r="T311" s="497" t="str">
        <f t="shared" si="47"/>
        <v/>
      </c>
      <c r="U311" s="497" t="str">
        <f>IF(終値!A311="","",BB_スイング!BT311)</f>
        <v/>
      </c>
      <c r="V311" s="505" t="str">
        <f>IF($D311="","",IFERROR(出来高!E311/AVERAGE(出来高!E311:I311),""))</f>
        <v/>
      </c>
      <c r="W311" s="506" t="str">
        <f>IF($D311="","",IF(AND($D311&gt;$G311,$O311="拡大↑",OR($N311="スクイーズ★",$N311="収縮")),"◎スクイーズブレイク買",IF(AND($D311&gt;=$H311,$R311&gt;=BB設定!$B$10),"○順張り継続(walk)",IF(AND($S311="強気div▲",$D311&gt;$I311,LEFT($U311,4)&lt;&gt;"二番天井"),"○反発(ダイバ)買",IF($U311="二番底W▲","△二番底買(確)",IF($U311="二番底W形成","△二番底形成",IF(LEFT($U311,4)="二番天井","▼二番天井警戒",IF($D311&lt;$J311,"▼-2σ割れ危険",IF(AND($D311&gt;$E311,$K311&lt;0.6,$R311&gt;=50),"・押し目注目",IF($N311="スクイーズ★","☆スクイーズ監視","様子見"))))))))))</f>
        <v/>
      </c>
      <c r="X311" s="501" t="str">
        <f t="shared" si="53"/>
        <v/>
      </c>
      <c r="Y311" s="498" t="str">
        <f t="shared" si="48"/>
        <v/>
      </c>
      <c r="Z311" s="498" t="str">
        <f t="shared" si="49"/>
        <v/>
      </c>
      <c r="AA311" s="498" t="str">
        <f t="shared" si="50"/>
        <v/>
      </c>
      <c r="AB311" s="498" t="str">
        <f t="shared" si="54"/>
        <v/>
      </c>
      <c r="AC311" s="504" t="str">
        <f t="shared" si="51"/>
        <v/>
      </c>
      <c r="AD311" s="498" t="str">
        <f>IF($D311="","",MIN(終値!E311:I311))</f>
        <v/>
      </c>
      <c r="AE311" s="500" t="str">
        <f t="shared" si="52"/>
        <v/>
      </c>
    </row>
    <row r="312" spans="1:31">
      <c r="A312" s="497" t="str">
        <f>IF(終値!A312="","",HYPERLINK("https://kabutan.jp/stock/?code="&amp;終値!A312,"📈"))</f>
        <v/>
      </c>
      <c r="B312" s="497" t="str">
        <f>IF(終値!A312="","",終値!A312)</f>
        <v/>
      </c>
      <c r="C312" s="496" t="str">
        <f>IF(終値!A312="","",終値!B312)</f>
        <v/>
      </c>
      <c r="D312" s="498" t="str">
        <f>IF(終値!A312="","",終値!E312)</f>
        <v/>
      </c>
      <c r="E312" s="498" t="str">
        <f>IF($D312="","",AVERAGE(終値!E312:X312))</f>
        <v/>
      </c>
      <c r="F312" s="499" t="str">
        <f>IF($D312="","",STDEVP(終値!E312:X312))</f>
        <v/>
      </c>
      <c r="G312" s="498" t="str">
        <f>IF($D312="","",$E312+BB設定!$B$4*$F312)</f>
        <v/>
      </c>
      <c r="H312" s="498" t="str">
        <f>IF($D312="","",$E312+BB設定!$B$5*$F312)</f>
        <v/>
      </c>
      <c r="I312" s="498" t="str">
        <f>IF($D312="","",$E312-BB設定!$B$5*$F312)</f>
        <v/>
      </c>
      <c r="J312" s="498" t="str">
        <f>IF($D312="","",$E312-BB設定!$B$4*$F312)</f>
        <v/>
      </c>
      <c r="K312" s="503" t="str">
        <f t="shared" si="44"/>
        <v/>
      </c>
      <c r="L312" s="502" t="str">
        <f t="shared" si="45"/>
        <v/>
      </c>
      <c r="M312" s="502" t="str">
        <f>IF($D312="","",IFERROR(MIN(BB_帯幅!B312:AP312)*100,""))</f>
        <v/>
      </c>
      <c r="N312" s="497" t="str">
        <f>IF($L312="","",IF($L312&lt;=$M312*BB設定!$B$7,"スクイーズ★",IF($L312&lt;=$M312*1.3,"収縮","－")))</f>
        <v/>
      </c>
      <c r="O312" s="497" t="str">
        <f>IF($D312="","",IF(AND(BB_帯幅!B312&gt;BB_帯幅!C312,BB_帯幅!C312&gt;BB_帯幅!D312),"拡大↑","縮小↓"))</f>
        <v/>
      </c>
      <c r="P312" s="497" t="str">
        <f t="shared" si="46"/>
        <v/>
      </c>
      <c r="Q312" s="500" t="str">
        <f>IF($D312="","",IFERROR(100-100/(1+SUMPRODUCT((終値!E312:R312&gt;終値!F312:S312)*(終値!E312:R312-終値!F312:S312))/SUMPRODUCT((終値!E312:R312&lt;終値!F312:S312)*(終値!F312:S312-終値!E312:R312))),100))</f>
        <v/>
      </c>
      <c r="R312" s="500" t="str">
        <f>IF($D312="","",IFERROR(100-100/(1+SUMPRODUCT((((高値!E312:R312+安値!E312:R312+終値!E312:R312)/3)&gt;((高値!F312:S312+安値!F312:S312+終値!F312:S312)/3))*((高値!E312:R312+安値!E312:R312+終値!E312:R312)/3)*出来高!E312:R312)/SUMPRODUCT((((高値!E312:R312+安値!E312:R312+終値!E312:R312)/3)&lt;((高値!F312:S312+安値!F312:S312+終値!F312:S312)/3))*((高値!E312:R312+安値!E312:R312+終値!E312:R312)/3)*出来高!E312:R312)),50))</f>
        <v/>
      </c>
      <c r="S312" s="497" t="str">
        <f>IF($D312="","",IF(AND(終値!E312&lt;終値!O312,$Q312&gt;(IFERROR(100-100/(1+SUMPRODUCT((終値!O312:AB312&gt;終値!P312:AC312)*(終値!O312:AB312-終値!P312:AC312))/SUMPRODUCT((終値!O312:AB312&lt;終値!P312:AC312)*(終値!P312:AC312-終値!O312:AB312))),100))),"強気div▲",IF(AND(終値!E312&gt;終値!O312,$Q312&lt;(IFERROR(100-100/(1+SUMPRODUCT((終値!O312:AB312&gt;終値!P312:AC312)*(終値!O312:AB312-終値!P312:AC312))/SUMPRODUCT((終値!O312:AB312&lt;終値!P312:AC312)*(終値!P312:AC312-終値!O312:AB312))),100))),"弱気div▼","－")))</f>
        <v/>
      </c>
      <c r="T312" s="497" t="str">
        <f t="shared" si="47"/>
        <v/>
      </c>
      <c r="U312" s="497" t="str">
        <f>IF(終値!A312="","",BB_スイング!BT312)</f>
        <v/>
      </c>
      <c r="V312" s="505" t="str">
        <f>IF($D312="","",IFERROR(出来高!E312/AVERAGE(出来高!E312:I312),""))</f>
        <v/>
      </c>
      <c r="W312" s="506" t="str">
        <f>IF($D312="","",IF(AND($D312&gt;$G312,$O312="拡大↑",OR($N312="スクイーズ★",$N312="収縮")),"◎スクイーズブレイク買",IF(AND($D312&gt;=$H312,$R312&gt;=BB設定!$B$10),"○順張り継続(walk)",IF(AND($S312="強気div▲",$D312&gt;$I312,LEFT($U312,4)&lt;&gt;"二番天井"),"○反発(ダイバ)買",IF($U312="二番底W▲","△二番底買(確)",IF($U312="二番底W形成","△二番底形成",IF(LEFT($U312,4)="二番天井","▼二番天井警戒",IF($D312&lt;$J312,"▼-2σ割れ危険",IF(AND($D312&gt;$E312,$K312&lt;0.6,$R312&gt;=50),"・押し目注目",IF($N312="スクイーズ★","☆スクイーズ監視","様子見"))))))))))</f>
        <v/>
      </c>
      <c r="X312" s="501" t="str">
        <f t="shared" si="53"/>
        <v/>
      </c>
      <c r="Y312" s="498" t="str">
        <f t="shared" si="48"/>
        <v/>
      </c>
      <c r="Z312" s="498" t="str">
        <f t="shared" si="49"/>
        <v/>
      </c>
      <c r="AA312" s="498" t="str">
        <f t="shared" si="50"/>
        <v/>
      </c>
      <c r="AB312" s="498" t="str">
        <f t="shared" si="54"/>
        <v/>
      </c>
      <c r="AC312" s="504" t="str">
        <f t="shared" si="51"/>
        <v/>
      </c>
      <c r="AD312" s="498" t="str">
        <f>IF($D312="","",MIN(終値!E312:I312))</f>
        <v/>
      </c>
      <c r="AE312" s="500" t="str">
        <f t="shared" si="52"/>
        <v/>
      </c>
    </row>
    <row r="313" spans="1:31">
      <c r="A313" s="497" t="str">
        <f>IF(終値!A313="","",HYPERLINK("https://kabutan.jp/stock/?code="&amp;終値!A313,"📈"))</f>
        <v/>
      </c>
      <c r="B313" s="497" t="str">
        <f>IF(終値!A313="","",終値!A313)</f>
        <v/>
      </c>
      <c r="C313" s="496" t="str">
        <f>IF(終値!A313="","",終値!B313)</f>
        <v/>
      </c>
      <c r="D313" s="498" t="str">
        <f>IF(終値!A313="","",終値!E313)</f>
        <v/>
      </c>
      <c r="E313" s="498" t="str">
        <f>IF($D313="","",AVERAGE(終値!E313:X313))</f>
        <v/>
      </c>
      <c r="F313" s="499" t="str">
        <f>IF($D313="","",STDEVP(終値!E313:X313))</f>
        <v/>
      </c>
      <c r="G313" s="498" t="str">
        <f>IF($D313="","",$E313+BB設定!$B$4*$F313)</f>
        <v/>
      </c>
      <c r="H313" s="498" t="str">
        <f>IF($D313="","",$E313+BB設定!$B$5*$F313)</f>
        <v/>
      </c>
      <c r="I313" s="498" t="str">
        <f>IF($D313="","",$E313-BB設定!$B$5*$F313)</f>
        <v/>
      </c>
      <c r="J313" s="498" t="str">
        <f>IF($D313="","",$E313-BB設定!$B$4*$F313)</f>
        <v/>
      </c>
      <c r="K313" s="503" t="str">
        <f t="shared" si="44"/>
        <v/>
      </c>
      <c r="L313" s="502" t="str">
        <f t="shared" si="45"/>
        <v/>
      </c>
      <c r="M313" s="502" t="str">
        <f>IF($D313="","",IFERROR(MIN(BB_帯幅!B313:AP313)*100,""))</f>
        <v/>
      </c>
      <c r="N313" s="497" t="str">
        <f>IF($L313="","",IF($L313&lt;=$M313*BB設定!$B$7,"スクイーズ★",IF($L313&lt;=$M313*1.3,"収縮","－")))</f>
        <v/>
      </c>
      <c r="O313" s="497" t="str">
        <f>IF($D313="","",IF(AND(BB_帯幅!B313&gt;BB_帯幅!C313,BB_帯幅!C313&gt;BB_帯幅!D313),"拡大↑","縮小↓"))</f>
        <v/>
      </c>
      <c r="P313" s="497" t="str">
        <f t="shared" si="46"/>
        <v/>
      </c>
      <c r="Q313" s="500" t="str">
        <f>IF($D313="","",IFERROR(100-100/(1+SUMPRODUCT((終値!E313:R313&gt;終値!F313:S313)*(終値!E313:R313-終値!F313:S313))/SUMPRODUCT((終値!E313:R313&lt;終値!F313:S313)*(終値!F313:S313-終値!E313:R313))),100))</f>
        <v/>
      </c>
      <c r="R313" s="500" t="str">
        <f>IF($D313="","",IFERROR(100-100/(1+SUMPRODUCT((((高値!E313:R313+安値!E313:R313+終値!E313:R313)/3)&gt;((高値!F313:S313+安値!F313:S313+終値!F313:S313)/3))*((高値!E313:R313+安値!E313:R313+終値!E313:R313)/3)*出来高!E313:R313)/SUMPRODUCT((((高値!E313:R313+安値!E313:R313+終値!E313:R313)/3)&lt;((高値!F313:S313+安値!F313:S313+終値!F313:S313)/3))*((高値!E313:R313+安値!E313:R313+終値!E313:R313)/3)*出来高!E313:R313)),50))</f>
        <v/>
      </c>
      <c r="S313" s="497" t="str">
        <f>IF($D313="","",IF(AND(終値!E313&lt;終値!O313,$Q313&gt;(IFERROR(100-100/(1+SUMPRODUCT((終値!O313:AB313&gt;終値!P313:AC313)*(終値!O313:AB313-終値!P313:AC313))/SUMPRODUCT((終値!O313:AB313&lt;終値!P313:AC313)*(終値!P313:AC313-終値!O313:AB313))),100))),"強気div▲",IF(AND(終値!E313&gt;終値!O313,$Q313&lt;(IFERROR(100-100/(1+SUMPRODUCT((終値!O313:AB313&gt;終値!P313:AC313)*(終値!O313:AB313-終値!P313:AC313))/SUMPRODUCT((終値!O313:AB313&lt;終値!P313:AC313)*(終値!P313:AC313-終値!O313:AB313))),100))),"弱気div▼","－")))</f>
        <v/>
      </c>
      <c r="T313" s="497" t="str">
        <f t="shared" si="47"/>
        <v/>
      </c>
      <c r="U313" s="497" t="str">
        <f>IF(終値!A313="","",BB_スイング!BT313)</f>
        <v/>
      </c>
      <c r="V313" s="505" t="str">
        <f>IF($D313="","",IFERROR(出来高!E313/AVERAGE(出来高!E313:I313),""))</f>
        <v/>
      </c>
      <c r="W313" s="506" t="str">
        <f>IF($D313="","",IF(AND($D313&gt;$G313,$O313="拡大↑",OR($N313="スクイーズ★",$N313="収縮")),"◎スクイーズブレイク買",IF(AND($D313&gt;=$H313,$R313&gt;=BB設定!$B$10),"○順張り継続(walk)",IF(AND($S313="強気div▲",$D313&gt;$I313,LEFT($U313,4)&lt;&gt;"二番天井"),"○反発(ダイバ)買",IF($U313="二番底W▲","△二番底買(確)",IF($U313="二番底W形成","△二番底形成",IF(LEFT($U313,4)="二番天井","▼二番天井警戒",IF($D313&lt;$J313,"▼-2σ割れ危険",IF(AND($D313&gt;$E313,$K313&lt;0.6,$R313&gt;=50),"・押し目注目",IF($N313="スクイーズ★","☆スクイーズ監視","様子見"))))))))))</f>
        <v/>
      </c>
      <c r="X313" s="501" t="str">
        <f t="shared" si="53"/>
        <v/>
      </c>
      <c r="Y313" s="498" t="str">
        <f t="shared" si="48"/>
        <v/>
      </c>
      <c r="Z313" s="498" t="str">
        <f t="shared" si="49"/>
        <v/>
      </c>
      <c r="AA313" s="498" t="str">
        <f t="shared" si="50"/>
        <v/>
      </c>
      <c r="AB313" s="498" t="str">
        <f t="shared" si="54"/>
        <v/>
      </c>
      <c r="AC313" s="504" t="str">
        <f t="shared" si="51"/>
        <v/>
      </c>
      <c r="AD313" s="498" t="str">
        <f>IF($D313="","",MIN(終値!E313:I313))</f>
        <v/>
      </c>
      <c r="AE313" s="500" t="str">
        <f t="shared" si="52"/>
        <v/>
      </c>
    </row>
    <row r="314" spans="1:31">
      <c r="A314" s="497" t="str">
        <f>IF(終値!A314="","",HYPERLINK("https://kabutan.jp/stock/?code="&amp;終値!A314,"📈"))</f>
        <v/>
      </c>
      <c r="B314" s="497" t="str">
        <f>IF(終値!A314="","",終値!A314)</f>
        <v/>
      </c>
      <c r="C314" s="496" t="str">
        <f>IF(終値!A314="","",終値!B314)</f>
        <v/>
      </c>
      <c r="D314" s="498" t="str">
        <f>IF(終値!A314="","",終値!E314)</f>
        <v/>
      </c>
      <c r="E314" s="498" t="str">
        <f>IF($D314="","",AVERAGE(終値!E314:X314))</f>
        <v/>
      </c>
      <c r="F314" s="499" t="str">
        <f>IF($D314="","",STDEVP(終値!E314:X314))</f>
        <v/>
      </c>
      <c r="G314" s="498" t="str">
        <f>IF($D314="","",$E314+BB設定!$B$4*$F314)</f>
        <v/>
      </c>
      <c r="H314" s="498" t="str">
        <f>IF($D314="","",$E314+BB設定!$B$5*$F314)</f>
        <v/>
      </c>
      <c r="I314" s="498" t="str">
        <f>IF($D314="","",$E314-BB設定!$B$5*$F314)</f>
        <v/>
      </c>
      <c r="J314" s="498" t="str">
        <f>IF($D314="","",$E314-BB設定!$B$4*$F314)</f>
        <v/>
      </c>
      <c r="K314" s="503" t="str">
        <f t="shared" si="44"/>
        <v/>
      </c>
      <c r="L314" s="502" t="str">
        <f t="shared" si="45"/>
        <v/>
      </c>
      <c r="M314" s="502" t="str">
        <f>IF($D314="","",IFERROR(MIN(BB_帯幅!B314:AP314)*100,""))</f>
        <v/>
      </c>
      <c r="N314" s="497" t="str">
        <f>IF($L314="","",IF($L314&lt;=$M314*BB設定!$B$7,"スクイーズ★",IF($L314&lt;=$M314*1.3,"収縮","－")))</f>
        <v/>
      </c>
      <c r="O314" s="497" t="str">
        <f>IF($D314="","",IF(AND(BB_帯幅!B314&gt;BB_帯幅!C314,BB_帯幅!C314&gt;BB_帯幅!D314),"拡大↑","縮小↓"))</f>
        <v/>
      </c>
      <c r="P314" s="497" t="str">
        <f t="shared" si="46"/>
        <v/>
      </c>
      <c r="Q314" s="500" t="str">
        <f>IF($D314="","",IFERROR(100-100/(1+SUMPRODUCT((終値!E314:R314&gt;終値!F314:S314)*(終値!E314:R314-終値!F314:S314))/SUMPRODUCT((終値!E314:R314&lt;終値!F314:S314)*(終値!F314:S314-終値!E314:R314))),100))</f>
        <v/>
      </c>
      <c r="R314" s="500" t="str">
        <f>IF($D314="","",IFERROR(100-100/(1+SUMPRODUCT((((高値!E314:R314+安値!E314:R314+終値!E314:R314)/3)&gt;((高値!F314:S314+安値!F314:S314+終値!F314:S314)/3))*((高値!E314:R314+安値!E314:R314+終値!E314:R314)/3)*出来高!E314:R314)/SUMPRODUCT((((高値!E314:R314+安値!E314:R314+終値!E314:R314)/3)&lt;((高値!F314:S314+安値!F314:S314+終値!F314:S314)/3))*((高値!E314:R314+安値!E314:R314+終値!E314:R314)/3)*出来高!E314:R314)),50))</f>
        <v/>
      </c>
      <c r="S314" s="497" t="str">
        <f>IF($D314="","",IF(AND(終値!E314&lt;終値!O314,$Q314&gt;(IFERROR(100-100/(1+SUMPRODUCT((終値!O314:AB314&gt;終値!P314:AC314)*(終値!O314:AB314-終値!P314:AC314))/SUMPRODUCT((終値!O314:AB314&lt;終値!P314:AC314)*(終値!P314:AC314-終値!O314:AB314))),100))),"強気div▲",IF(AND(終値!E314&gt;終値!O314,$Q314&lt;(IFERROR(100-100/(1+SUMPRODUCT((終値!O314:AB314&gt;終値!P314:AC314)*(終値!O314:AB314-終値!P314:AC314))/SUMPRODUCT((終値!O314:AB314&lt;終値!P314:AC314)*(終値!P314:AC314-終値!O314:AB314))),100))),"弱気div▼","－")))</f>
        <v/>
      </c>
      <c r="T314" s="497" t="str">
        <f t="shared" si="47"/>
        <v/>
      </c>
      <c r="U314" s="497" t="str">
        <f>IF(終値!A314="","",BB_スイング!BT314)</f>
        <v/>
      </c>
      <c r="V314" s="505" t="str">
        <f>IF($D314="","",IFERROR(出来高!E314/AVERAGE(出来高!E314:I314),""))</f>
        <v/>
      </c>
      <c r="W314" s="506" t="str">
        <f>IF($D314="","",IF(AND($D314&gt;$G314,$O314="拡大↑",OR($N314="スクイーズ★",$N314="収縮")),"◎スクイーズブレイク買",IF(AND($D314&gt;=$H314,$R314&gt;=BB設定!$B$10),"○順張り継続(walk)",IF(AND($S314="強気div▲",$D314&gt;$I314,LEFT($U314,4)&lt;&gt;"二番天井"),"○反発(ダイバ)買",IF($U314="二番底W▲","△二番底買(確)",IF($U314="二番底W形成","△二番底形成",IF(LEFT($U314,4)="二番天井","▼二番天井警戒",IF($D314&lt;$J314,"▼-2σ割れ危険",IF(AND($D314&gt;$E314,$K314&lt;0.6,$R314&gt;=50),"・押し目注目",IF($N314="スクイーズ★","☆スクイーズ監視","様子見"))))))))))</f>
        <v/>
      </c>
      <c r="X314" s="501" t="str">
        <f t="shared" si="53"/>
        <v/>
      </c>
      <c r="Y314" s="498" t="str">
        <f t="shared" si="48"/>
        <v/>
      </c>
      <c r="Z314" s="498" t="str">
        <f t="shared" si="49"/>
        <v/>
      </c>
      <c r="AA314" s="498" t="str">
        <f t="shared" si="50"/>
        <v/>
      </c>
      <c r="AB314" s="498" t="str">
        <f t="shared" si="54"/>
        <v/>
      </c>
      <c r="AC314" s="504" t="str">
        <f t="shared" si="51"/>
        <v/>
      </c>
      <c r="AD314" s="498" t="str">
        <f>IF($D314="","",MIN(終値!E314:I314))</f>
        <v/>
      </c>
      <c r="AE314" s="500" t="str">
        <f t="shared" si="52"/>
        <v/>
      </c>
    </row>
    <row r="315" spans="1:31">
      <c r="A315" s="497" t="str">
        <f>IF(終値!A315="","",HYPERLINK("https://kabutan.jp/stock/?code="&amp;終値!A315,"📈"))</f>
        <v/>
      </c>
      <c r="B315" s="497" t="str">
        <f>IF(終値!A315="","",終値!A315)</f>
        <v/>
      </c>
      <c r="C315" s="496" t="str">
        <f>IF(終値!A315="","",終値!B315)</f>
        <v/>
      </c>
      <c r="D315" s="498" t="str">
        <f>IF(終値!A315="","",終値!E315)</f>
        <v/>
      </c>
      <c r="E315" s="498" t="str">
        <f>IF($D315="","",AVERAGE(終値!E315:X315))</f>
        <v/>
      </c>
      <c r="F315" s="499" t="str">
        <f>IF($D315="","",STDEVP(終値!E315:X315))</f>
        <v/>
      </c>
      <c r="G315" s="498" t="str">
        <f>IF($D315="","",$E315+BB設定!$B$4*$F315)</f>
        <v/>
      </c>
      <c r="H315" s="498" t="str">
        <f>IF($D315="","",$E315+BB設定!$B$5*$F315)</f>
        <v/>
      </c>
      <c r="I315" s="498" t="str">
        <f>IF($D315="","",$E315-BB設定!$B$5*$F315)</f>
        <v/>
      </c>
      <c r="J315" s="498" t="str">
        <f>IF($D315="","",$E315-BB設定!$B$4*$F315)</f>
        <v/>
      </c>
      <c r="K315" s="503" t="str">
        <f t="shared" si="44"/>
        <v/>
      </c>
      <c r="L315" s="502" t="str">
        <f t="shared" si="45"/>
        <v/>
      </c>
      <c r="M315" s="502" t="str">
        <f>IF($D315="","",IFERROR(MIN(BB_帯幅!B315:AP315)*100,""))</f>
        <v/>
      </c>
      <c r="N315" s="497" t="str">
        <f>IF($L315="","",IF($L315&lt;=$M315*BB設定!$B$7,"スクイーズ★",IF($L315&lt;=$M315*1.3,"収縮","－")))</f>
        <v/>
      </c>
      <c r="O315" s="497" t="str">
        <f>IF($D315="","",IF(AND(BB_帯幅!B315&gt;BB_帯幅!C315,BB_帯幅!C315&gt;BB_帯幅!D315),"拡大↑","縮小↓"))</f>
        <v/>
      </c>
      <c r="P315" s="497" t="str">
        <f t="shared" si="46"/>
        <v/>
      </c>
      <c r="Q315" s="500" t="str">
        <f>IF($D315="","",IFERROR(100-100/(1+SUMPRODUCT((終値!E315:R315&gt;終値!F315:S315)*(終値!E315:R315-終値!F315:S315))/SUMPRODUCT((終値!E315:R315&lt;終値!F315:S315)*(終値!F315:S315-終値!E315:R315))),100))</f>
        <v/>
      </c>
      <c r="R315" s="500" t="str">
        <f>IF($D315="","",IFERROR(100-100/(1+SUMPRODUCT((((高値!E315:R315+安値!E315:R315+終値!E315:R315)/3)&gt;((高値!F315:S315+安値!F315:S315+終値!F315:S315)/3))*((高値!E315:R315+安値!E315:R315+終値!E315:R315)/3)*出来高!E315:R315)/SUMPRODUCT((((高値!E315:R315+安値!E315:R315+終値!E315:R315)/3)&lt;((高値!F315:S315+安値!F315:S315+終値!F315:S315)/3))*((高値!E315:R315+安値!E315:R315+終値!E315:R315)/3)*出来高!E315:R315)),50))</f>
        <v/>
      </c>
      <c r="S315" s="497" t="str">
        <f>IF($D315="","",IF(AND(終値!E315&lt;終値!O315,$Q315&gt;(IFERROR(100-100/(1+SUMPRODUCT((終値!O315:AB315&gt;終値!P315:AC315)*(終値!O315:AB315-終値!P315:AC315))/SUMPRODUCT((終値!O315:AB315&lt;終値!P315:AC315)*(終値!P315:AC315-終値!O315:AB315))),100))),"強気div▲",IF(AND(終値!E315&gt;終値!O315,$Q315&lt;(IFERROR(100-100/(1+SUMPRODUCT((終値!O315:AB315&gt;終値!P315:AC315)*(終値!O315:AB315-終値!P315:AC315))/SUMPRODUCT((終値!O315:AB315&lt;終値!P315:AC315)*(終値!P315:AC315-終値!O315:AB315))),100))),"弱気div▼","－")))</f>
        <v/>
      </c>
      <c r="T315" s="497" t="str">
        <f t="shared" si="47"/>
        <v/>
      </c>
      <c r="U315" s="497" t="str">
        <f>IF(終値!A315="","",BB_スイング!BT315)</f>
        <v/>
      </c>
      <c r="V315" s="505" t="str">
        <f>IF($D315="","",IFERROR(出来高!E315/AVERAGE(出来高!E315:I315),""))</f>
        <v/>
      </c>
      <c r="W315" s="506" t="str">
        <f>IF($D315="","",IF(AND($D315&gt;$G315,$O315="拡大↑",OR($N315="スクイーズ★",$N315="収縮")),"◎スクイーズブレイク買",IF(AND($D315&gt;=$H315,$R315&gt;=BB設定!$B$10),"○順張り継続(walk)",IF(AND($S315="強気div▲",$D315&gt;$I315,LEFT($U315,4)&lt;&gt;"二番天井"),"○反発(ダイバ)買",IF($U315="二番底W▲","△二番底買(確)",IF($U315="二番底W形成","△二番底形成",IF(LEFT($U315,4)="二番天井","▼二番天井警戒",IF($D315&lt;$J315,"▼-2σ割れ危険",IF(AND($D315&gt;$E315,$K315&lt;0.6,$R315&gt;=50),"・押し目注目",IF($N315="スクイーズ★","☆スクイーズ監視","様子見"))))))))))</f>
        <v/>
      </c>
      <c r="X315" s="501" t="str">
        <f t="shared" si="53"/>
        <v/>
      </c>
      <c r="Y315" s="498" t="str">
        <f t="shared" si="48"/>
        <v/>
      </c>
      <c r="Z315" s="498" t="str">
        <f t="shared" si="49"/>
        <v/>
      </c>
      <c r="AA315" s="498" t="str">
        <f t="shared" si="50"/>
        <v/>
      </c>
      <c r="AB315" s="498" t="str">
        <f t="shared" si="54"/>
        <v/>
      </c>
      <c r="AC315" s="504" t="str">
        <f t="shared" si="51"/>
        <v/>
      </c>
      <c r="AD315" s="498" t="str">
        <f>IF($D315="","",MIN(終値!E315:I315))</f>
        <v/>
      </c>
      <c r="AE315" s="500" t="str">
        <f t="shared" si="52"/>
        <v/>
      </c>
    </row>
    <row r="316" spans="1:31">
      <c r="A316" s="497" t="str">
        <f>IF(終値!A316="","",HYPERLINK("https://kabutan.jp/stock/?code="&amp;終値!A316,"📈"))</f>
        <v/>
      </c>
      <c r="B316" s="497" t="str">
        <f>IF(終値!A316="","",終値!A316)</f>
        <v/>
      </c>
      <c r="C316" s="496" t="str">
        <f>IF(終値!A316="","",終値!B316)</f>
        <v/>
      </c>
      <c r="D316" s="498" t="str">
        <f>IF(終値!A316="","",終値!E316)</f>
        <v/>
      </c>
      <c r="E316" s="498" t="str">
        <f>IF($D316="","",AVERAGE(終値!E316:X316))</f>
        <v/>
      </c>
      <c r="F316" s="499" t="str">
        <f>IF($D316="","",STDEVP(終値!E316:X316))</f>
        <v/>
      </c>
      <c r="G316" s="498" t="str">
        <f>IF($D316="","",$E316+BB設定!$B$4*$F316)</f>
        <v/>
      </c>
      <c r="H316" s="498" t="str">
        <f>IF($D316="","",$E316+BB設定!$B$5*$F316)</f>
        <v/>
      </c>
      <c r="I316" s="498" t="str">
        <f>IF($D316="","",$E316-BB設定!$B$5*$F316)</f>
        <v/>
      </c>
      <c r="J316" s="498" t="str">
        <f>IF($D316="","",$E316-BB設定!$B$4*$F316)</f>
        <v/>
      </c>
      <c r="K316" s="503" t="str">
        <f t="shared" si="44"/>
        <v/>
      </c>
      <c r="L316" s="502" t="str">
        <f t="shared" si="45"/>
        <v/>
      </c>
      <c r="M316" s="502" t="str">
        <f>IF($D316="","",IFERROR(MIN(BB_帯幅!B316:AP316)*100,""))</f>
        <v/>
      </c>
      <c r="N316" s="497" t="str">
        <f>IF($L316="","",IF($L316&lt;=$M316*BB設定!$B$7,"スクイーズ★",IF($L316&lt;=$M316*1.3,"収縮","－")))</f>
        <v/>
      </c>
      <c r="O316" s="497" t="str">
        <f>IF($D316="","",IF(AND(BB_帯幅!B316&gt;BB_帯幅!C316,BB_帯幅!C316&gt;BB_帯幅!D316),"拡大↑","縮小↓"))</f>
        <v/>
      </c>
      <c r="P316" s="497" t="str">
        <f t="shared" si="46"/>
        <v/>
      </c>
      <c r="Q316" s="500" t="str">
        <f>IF($D316="","",IFERROR(100-100/(1+SUMPRODUCT((終値!E316:R316&gt;終値!F316:S316)*(終値!E316:R316-終値!F316:S316))/SUMPRODUCT((終値!E316:R316&lt;終値!F316:S316)*(終値!F316:S316-終値!E316:R316))),100))</f>
        <v/>
      </c>
      <c r="R316" s="500" t="str">
        <f>IF($D316="","",IFERROR(100-100/(1+SUMPRODUCT((((高値!E316:R316+安値!E316:R316+終値!E316:R316)/3)&gt;((高値!F316:S316+安値!F316:S316+終値!F316:S316)/3))*((高値!E316:R316+安値!E316:R316+終値!E316:R316)/3)*出来高!E316:R316)/SUMPRODUCT((((高値!E316:R316+安値!E316:R316+終値!E316:R316)/3)&lt;((高値!F316:S316+安値!F316:S316+終値!F316:S316)/3))*((高値!E316:R316+安値!E316:R316+終値!E316:R316)/3)*出来高!E316:R316)),50))</f>
        <v/>
      </c>
      <c r="S316" s="497" t="str">
        <f>IF($D316="","",IF(AND(終値!E316&lt;終値!O316,$Q316&gt;(IFERROR(100-100/(1+SUMPRODUCT((終値!O316:AB316&gt;終値!P316:AC316)*(終値!O316:AB316-終値!P316:AC316))/SUMPRODUCT((終値!O316:AB316&lt;終値!P316:AC316)*(終値!P316:AC316-終値!O316:AB316))),100))),"強気div▲",IF(AND(終値!E316&gt;終値!O316,$Q316&lt;(IFERROR(100-100/(1+SUMPRODUCT((終値!O316:AB316&gt;終値!P316:AC316)*(終値!O316:AB316-終値!P316:AC316))/SUMPRODUCT((終値!O316:AB316&lt;終値!P316:AC316)*(終値!P316:AC316-終値!O316:AB316))),100))),"弱気div▼","－")))</f>
        <v/>
      </c>
      <c r="T316" s="497" t="str">
        <f t="shared" si="47"/>
        <v/>
      </c>
      <c r="U316" s="497" t="str">
        <f>IF(終値!A316="","",BB_スイング!BT316)</f>
        <v/>
      </c>
      <c r="V316" s="505" t="str">
        <f>IF($D316="","",IFERROR(出来高!E316/AVERAGE(出来高!E316:I316),""))</f>
        <v/>
      </c>
      <c r="W316" s="506" t="str">
        <f>IF($D316="","",IF(AND($D316&gt;$G316,$O316="拡大↑",OR($N316="スクイーズ★",$N316="収縮")),"◎スクイーズブレイク買",IF(AND($D316&gt;=$H316,$R316&gt;=BB設定!$B$10),"○順張り継続(walk)",IF(AND($S316="強気div▲",$D316&gt;$I316,LEFT($U316,4)&lt;&gt;"二番天井"),"○反発(ダイバ)買",IF($U316="二番底W▲","△二番底買(確)",IF($U316="二番底W形成","△二番底形成",IF(LEFT($U316,4)="二番天井","▼二番天井警戒",IF($D316&lt;$J316,"▼-2σ割れ危険",IF(AND($D316&gt;$E316,$K316&lt;0.6,$R316&gt;=50),"・押し目注目",IF($N316="スクイーズ★","☆スクイーズ監視","様子見"))))))))))</f>
        <v/>
      </c>
      <c r="X316" s="501" t="str">
        <f t="shared" si="53"/>
        <v/>
      </c>
      <c r="Y316" s="498" t="str">
        <f t="shared" si="48"/>
        <v/>
      </c>
      <c r="Z316" s="498" t="str">
        <f t="shared" si="49"/>
        <v/>
      </c>
      <c r="AA316" s="498" t="str">
        <f t="shared" si="50"/>
        <v/>
      </c>
      <c r="AB316" s="498" t="str">
        <f t="shared" si="54"/>
        <v/>
      </c>
      <c r="AC316" s="504" t="str">
        <f t="shared" si="51"/>
        <v/>
      </c>
      <c r="AD316" s="498" t="str">
        <f>IF($D316="","",MIN(終値!E316:I316))</f>
        <v/>
      </c>
      <c r="AE316" s="500" t="str">
        <f t="shared" si="52"/>
        <v/>
      </c>
    </row>
    <row r="317" spans="1:31">
      <c r="A317" s="497" t="str">
        <f>IF(終値!A317="","",HYPERLINK("https://kabutan.jp/stock/?code="&amp;終値!A317,"📈"))</f>
        <v/>
      </c>
      <c r="B317" s="497" t="str">
        <f>IF(終値!A317="","",終値!A317)</f>
        <v/>
      </c>
      <c r="C317" s="496" t="str">
        <f>IF(終値!A317="","",終値!B317)</f>
        <v/>
      </c>
      <c r="D317" s="498" t="str">
        <f>IF(終値!A317="","",終値!E317)</f>
        <v/>
      </c>
      <c r="E317" s="498" t="str">
        <f>IF($D317="","",AVERAGE(終値!E317:X317))</f>
        <v/>
      </c>
      <c r="F317" s="499" t="str">
        <f>IF($D317="","",STDEVP(終値!E317:X317))</f>
        <v/>
      </c>
      <c r="G317" s="498" t="str">
        <f>IF($D317="","",$E317+BB設定!$B$4*$F317)</f>
        <v/>
      </c>
      <c r="H317" s="498" t="str">
        <f>IF($D317="","",$E317+BB設定!$B$5*$F317)</f>
        <v/>
      </c>
      <c r="I317" s="498" t="str">
        <f>IF($D317="","",$E317-BB設定!$B$5*$F317)</f>
        <v/>
      </c>
      <c r="J317" s="498" t="str">
        <f>IF($D317="","",$E317-BB設定!$B$4*$F317)</f>
        <v/>
      </c>
      <c r="K317" s="503" t="str">
        <f t="shared" si="44"/>
        <v/>
      </c>
      <c r="L317" s="502" t="str">
        <f t="shared" si="45"/>
        <v/>
      </c>
      <c r="M317" s="502" t="str">
        <f>IF($D317="","",IFERROR(MIN(BB_帯幅!B317:AP317)*100,""))</f>
        <v/>
      </c>
      <c r="N317" s="497" t="str">
        <f>IF($L317="","",IF($L317&lt;=$M317*BB設定!$B$7,"スクイーズ★",IF($L317&lt;=$M317*1.3,"収縮","－")))</f>
        <v/>
      </c>
      <c r="O317" s="497" t="str">
        <f>IF($D317="","",IF(AND(BB_帯幅!B317&gt;BB_帯幅!C317,BB_帯幅!C317&gt;BB_帯幅!D317),"拡大↑","縮小↓"))</f>
        <v/>
      </c>
      <c r="P317" s="497" t="str">
        <f t="shared" si="46"/>
        <v/>
      </c>
      <c r="Q317" s="500" t="str">
        <f>IF($D317="","",IFERROR(100-100/(1+SUMPRODUCT((終値!E317:R317&gt;終値!F317:S317)*(終値!E317:R317-終値!F317:S317))/SUMPRODUCT((終値!E317:R317&lt;終値!F317:S317)*(終値!F317:S317-終値!E317:R317))),100))</f>
        <v/>
      </c>
      <c r="R317" s="500" t="str">
        <f>IF($D317="","",IFERROR(100-100/(1+SUMPRODUCT((((高値!E317:R317+安値!E317:R317+終値!E317:R317)/3)&gt;((高値!F317:S317+安値!F317:S317+終値!F317:S317)/3))*((高値!E317:R317+安値!E317:R317+終値!E317:R317)/3)*出来高!E317:R317)/SUMPRODUCT((((高値!E317:R317+安値!E317:R317+終値!E317:R317)/3)&lt;((高値!F317:S317+安値!F317:S317+終値!F317:S317)/3))*((高値!E317:R317+安値!E317:R317+終値!E317:R317)/3)*出来高!E317:R317)),50))</f>
        <v/>
      </c>
      <c r="S317" s="497" t="str">
        <f>IF($D317="","",IF(AND(終値!E317&lt;終値!O317,$Q317&gt;(IFERROR(100-100/(1+SUMPRODUCT((終値!O317:AB317&gt;終値!P317:AC317)*(終値!O317:AB317-終値!P317:AC317))/SUMPRODUCT((終値!O317:AB317&lt;終値!P317:AC317)*(終値!P317:AC317-終値!O317:AB317))),100))),"強気div▲",IF(AND(終値!E317&gt;終値!O317,$Q317&lt;(IFERROR(100-100/(1+SUMPRODUCT((終値!O317:AB317&gt;終値!P317:AC317)*(終値!O317:AB317-終値!P317:AC317))/SUMPRODUCT((終値!O317:AB317&lt;終値!P317:AC317)*(終値!P317:AC317-終値!O317:AB317))),100))),"弱気div▼","－")))</f>
        <v/>
      </c>
      <c r="T317" s="497" t="str">
        <f t="shared" si="47"/>
        <v/>
      </c>
      <c r="U317" s="497" t="str">
        <f>IF(終値!A317="","",BB_スイング!BT317)</f>
        <v/>
      </c>
      <c r="V317" s="505" t="str">
        <f>IF($D317="","",IFERROR(出来高!E317/AVERAGE(出来高!E317:I317),""))</f>
        <v/>
      </c>
      <c r="W317" s="506" t="str">
        <f>IF($D317="","",IF(AND($D317&gt;$G317,$O317="拡大↑",OR($N317="スクイーズ★",$N317="収縮")),"◎スクイーズブレイク買",IF(AND($D317&gt;=$H317,$R317&gt;=BB設定!$B$10),"○順張り継続(walk)",IF(AND($S317="強気div▲",$D317&gt;$I317,LEFT($U317,4)&lt;&gt;"二番天井"),"○反発(ダイバ)買",IF($U317="二番底W▲","△二番底買(確)",IF($U317="二番底W形成","△二番底形成",IF(LEFT($U317,4)="二番天井","▼二番天井警戒",IF($D317&lt;$J317,"▼-2σ割れ危険",IF(AND($D317&gt;$E317,$K317&lt;0.6,$R317&gt;=50),"・押し目注目",IF($N317="スクイーズ★","☆スクイーズ監視","様子見"))))))))))</f>
        <v/>
      </c>
      <c r="X317" s="501" t="str">
        <f t="shared" si="53"/>
        <v/>
      </c>
      <c r="Y317" s="498" t="str">
        <f t="shared" si="48"/>
        <v/>
      </c>
      <c r="Z317" s="498" t="str">
        <f t="shared" si="49"/>
        <v/>
      </c>
      <c r="AA317" s="498" t="str">
        <f t="shared" si="50"/>
        <v/>
      </c>
      <c r="AB317" s="498" t="str">
        <f t="shared" si="54"/>
        <v/>
      </c>
      <c r="AC317" s="504" t="str">
        <f t="shared" si="51"/>
        <v/>
      </c>
      <c r="AD317" s="498" t="str">
        <f>IF($D317="","",MIN(終値!E317:I317))</f>
        <v/>
      </c>
      <c r="AE317" s="500" t="str">
        <f t="shared" si="52"/>
        <v/>
      </c>
    </row>
    <row r="318" spans="1:31">
      <c r="A318" s="497" t="str">
        <f>IF(終値!A318="","",HYPERLINK("https://kabutan.jp/stock/?code="&amp;終値!A318,"📈"))</f>
        <v/>
      </c>
      <c r="B318" s="497" t="str">
        <f>IF(終値!A318="","",終値!A318)</f>
        <v/>
      </c>
      <c r="C318" s="496" t="str">
        <f>IF(終値!A318="","",終値!B318)</f>
        <v/>
      </c>
      <c r="D318" s="498" t="str">
        <f>IF(終値!A318="","",終値!E318)</f>
        <v/>
      </c>
      <c r="E318" s="498" t="str">
        <f>IF($D318="","",AVERAGE(終値!E318:X318))</f>
        <v/>
      </c>
      <c r="F318" s="499" t="str">
        <f>IF($D318="","",STDEVP(終値!E318:X318))</f>
        <v/>
      </c>
      <c r="G318" s="498" t="str">
        <f>IF($D318="","",$E318+BB設定!$B$4*$F318)</f>
        <v/>
      </c>
      <c r="H318" s="498" t="str">
        <f>IF($D318="","",$E318+BB設定!$B$5*$F318)</f>
        <v/>
      </c>
      <c r="I318" s="498" t="str">
        <f>IF($D318="","",$E318-BB設定!$B$5*$F318)</f>
        <v/>
      </c>
      <c r="J318" s="498" t="str">
        <f>IF($D318="","",$E318-BB設定!$B$4*$F318)</f>
        <v/>
      </c>
      <c r="K318" s="503" t="str">
        <f t="shared" si="44"/>
        <v/>
      </c>
      <c r="L318" s="502" t="str">
        <f t="shared" si="45"/>
        <v/>
      </c>
      <c r="M318" s="502" t="str">
        <f>IF($D318="","",IFERROR(MIN(BB_帯幅!B318:AP318)*100,""))</f>
        <v/>
      </c>
      <c r="N318" s="497" t="str">
        <f>IF($L318="","",IF($L318&lt;=$M318*BB設定!$B$7,"スクイーズ★",IF($L318&lt;=$M318*1.3,"収縮","－")))</f>
        <v/>
      </c>
      <c r="O318" s="497" t="str">
        <f>IF($D318="","",IF(AND(BB_帯幅!B318&gt;BB_帯幅!C318,BB_帯幅!C318&gt;BB_帯幅!D318),"拡大↑","縮小↓"))</f>
        <v/>
      </c>
      <c r="P318" s="497" t="str">
        <f t="shared" si="46"/>
        <v/>
      </c>
      <c r="Q318" s="500" t="str">
        <f>IF($D318="","",IFERROR(100-100/(1+SUMPRODUCT((終値!E318:R318&gt;終値!F318:S318)*(終値!E318:R318-終値!F318:S318))/SUMPRODUCT((終値!E318:R318&lt;終値!F318:S318)*(終値!F318:S318-終値!E318:R318))),100))</f>
        <v/>
      </c>
      <c r="R318" s="500" t="str">
        <f>IF($D318="","",IFERROR(100-100/(1+SUMPRODUCT((((高値!E318:R318+安値!E318:R318+終値!E318:R318)/3)&gt;((高値!F318:S318+安値!F318:S318+終値!F318:S318)/3))*((高値!E318:R318+安値!E318:R318+終値!E318:R318)/3)*出来高!E318:R318)/SUMPRODUCT((((高値!E318:R318+安値!E318:R318+終値!E318:R318)/3)&lt;((高値!F318:S318+安値!F318:S318+終値!F318:S318)/3))*((高値!E318:R318+安値!E318:R318+終値!E318:R318)/3)*出来高!E318:R318)),50))</f>
        <v/>
      </c>
      <c r="S318" s="497" t="str">
        <f>IF($D318="","",IF(AND(終値!E318&lt;終値!O318,$Q318&gt;(IFERROR(100-100/(1+SUMPRODUCT((終値!O318:AB318&gt;終値!P318:AC318)*(終値!O318:AB318-終値!P318:AC318))/SUMPRODUCT((終値!O318:AB318&lt;終値!P318:AC318)*(終値!P318:AC318-終値!O318:AB318))),100))),"強気div▲",IF(AND(終値!E318&gt;終値!O318,$Q318&lt;(IFERROR(100-100/(1+SUMPRODUCT((終値!O318:AB318&gt;終値!P318:AC318)*(終値!O318:AB318-終値!P318:AC318))/SUMPRODUCT((終値!O318:AB318&lt;終値!P318:AC318)*(終値!P318:AC318-終値!O318:AB318))),100))),"弱気div▼","－")))</f>
        <v/>
      </c>
      <c r="T318" s="497" t="str">
        <f t="shared" si="47"/>
        <v/>
      </c>
      <c r="U318" s="497" t="str">
        <f>IF(終値!A318="","",BB_スイング!BT318)</f>
        <v/>
      </c>
      <c r="V318" s="505" t="str">
        <f>IF($D318="","",IFERROR(出来高!E318/AVERAGE(出来高!E318:I318),""))</f>
        <v/>
      </c>
      <c r="W318" s="506" t="str">
        <f>IF($D318="","",IF(AND($D318&gt;$G318,$O318="拡大↑",OR($N318="スクイーズ★",$N318="収縮")),"◎スクイーズブレイク買",IF(AND($D318&gt;=$H318,$R318&gt;=BB設定!$B$10),"○順張り継続(walk)",IF(AND($S318="強気div▲",$D318&gt;$I318,LEFT($U318,4)&lt;&gt;"二番天井"),"○反発(ダイバ)買",IF($U318="二番底W▲","△二番底買(確)",IF($U318="二番底W形成","△二番底形成",IF(LEFT($U318,4)="二番天井","▼二番天井警戒",IF($D318&lt;$J318,"▼-2σ割れ危険",IF(AND($D318&gt;$E318,$K318&lt;0.6,$R318&gt;=50),"・押し目注目",IF($N318="スクイーズ★","☆スクイーズ監視","様子見"))))))))))</f>
        <v/>
      </c>
      <c r="X318" s="501" t="str">
        <f t="shared" si="53"/>
        <v/>
      </c>
      <c r="Y318" s="498" t="str">
        <f t="shared" si="48"/>
        <v/>
      </c>
      <c r="Z318" s="498" t="str">
        <f t="shared" si="49"/>
        <v/>
      </c>
      <c r="AA318" s="498" t="str">
        <f t="shared" si="50"/>
        <v/>
      </c>
      <c r="AB318" s="498" t="str">
        <f t="shared" si="54"/>
        <v/>
      </c>
      <c r="AC318" s="504" t="str">
        <f t="shared" si="51"/>
        <v/>
      </c>
      <c r="AD318" s="498" t="str">
        <f>IF($D318="","",MIN(終値!E318:I318))</f>
        <v/>
      </c>
      <c r="AE318" s="500" t="str">
        <f t="shared" si="52"/>
        <v/>
      </c>
    </row>
    <row r="319" spans="1:31">
      <c r="A319" s="497" t="str">
        <f>IF(終値!A319="","",HYPERLINK("https://kabutan.jp/stock/?code="&amp;終値!A319,"📈"))</f>
        <v/>
      </c>
      <c r="B319" s="497" t="str">
        <f>IF(終値!A319="","",終値!A319)</f>
        <v/>
      </c>
      <c r="C319" s="496" t="str">
        <f>IF(終値!A319="","",終値!B319)</f>
        <v/>
      </c>
      <c r="D319" s="498" t="str">
        <f>IF(終値!A319="","",終値!E319)</f>
        <v/>
      </c>
      <c r="E319" s="498" t="str">
        <f>IF($D319="","",AVERAGE(終値!E319:X319))</f>
        <v/>
      </c>
      <c r="F319" s="499" t="str">
        <f>IF($D319="","",STDEVP(終値!E319:X319))</f>
        <v/>
      </c>
      <c r="G319" s="498" t="str">
        <f>IF($D319="","",$E319+BB設定!$B$4*$F319)</f>
        <v/>
      </c>
      <c r="H319" s="498" t="str">
        <f>IF($D319="","",$E319+BB設定!$B$5*$F319)</f>
        <v/>
      </c>
      <c r="I319" s="498" t="str">
        <f>IF($D319="","",$E319-BB設定!$B$5*$F319)</f>
        <v/>
      </c>
      <c r="J319" s="498" t="str">
        <f>IF($D319="","",$E319-BB設定!$B$4*$F319)</f>
        <v/>
      </c>
      <c r="K319" s="503" t="str">
        <f t="shared" si="44"/>
        <v/>
      </c>
      <c r="L319" s="502" t="str">
        <f t="shared" si="45"/>
        <v/>
      </c>
      <c r="M319" s="502" t="str">
        <f>IF($D319="","",IFERROR(MIN(BB_帯幅!B319:AP319)*100,""))</f>
        <v/>
      </c>
      <c r="N319" s="497" t="str">
        <f>IF($L319="","",IF($L319&lt;=$M319*BB設定!$B$7,"スクイーズ★",IF($L319&lt;=$M319*1.3,"収縮","－")))</f>
        <v/>
      </c>
      <c r="O319" s="497" t="str">
        <f>IF($D319="","",IF(AND(BB_帯幅!B319&gt;BB_帯幅!C319,BB_帯幅!C319&gt;BB_帯幅!D319),"拡大↑","縮小↓"))</f>
        <v/>
      </c>
      <c r="P319" s="497" t="str">
        <f t="shared" si="46"/>
        <v/>
      </c>
      <c r="Q319" s="500" t="str">
        <f>IF($D319="","",IFERROR(100-100/(1+SUMPRODUCT((終値!E319:R319&gt;終値!F319:S319)*(終値!E319:R319-終値!F319:S319))/SUMPRODUCT((終値!E319:R319&lt;終値!F319:S319)*(終値!F319:S319-終値!E319:R319))),100))</f>
        <v/>
      </c>
      <c r="R319" s="500" t="str">
        <f>IF($D319="","",IFERROR(100-100/(1+SUMPRODUCT((((高値!E319:R319+安値!E319:R319+終値!E319:R319)/3)&gt;((高値!F319:S319+安値!F319:S319+終値!F319:S319)/3))*((高値!E319:R319+安値!E319:R319+終値!E319:R319)/3)*出来高!E319:R319)/SUMPRODUCT((((高値!E319:R319+安値!E319:R319+終値!E319:R319)/3)&lt;((高値!F319:S319+安値!F319:S319+終値!F319:S319)/3))*((高値!E319:R319+安値!E319:R319+終値!E319:R319)/3)*出来高!E319:R319)),50))</f>
        <v/>
      </c>
      <c r="S319" s="497" t="str">
        <f>IF($D319="","",IF(AND(終値!E319&lt;終値!O319,$Q319&gt;(IFERROR(100-100/(1+SUMPRODUCT((終値!O319:AB319&gt;終値!P319:AC319)*(終値!O319:AB319-終値!P319:AC319))/SUMPRODUCT((終値!O319:AB319&lt;終値!P319:AC319)*(終値!P319:AC319-終値!O319:AB319))),100))),"強気div▲",IF(AND(終値!E319&gt;終値!O319,$Q319&lt;(IFERROR(100-100/(1+SUMPRODUCT((終値!O319:AB319&gt;終値!P319:AC319)*(終値!O319:AB319-終値!P319:AC319))/SUMPRODUCT((終値!O319:AB319&lt;終値!P319:AC319)*(終値!P319:AC319-終値!O319:AB319))),100))),"弱気div▼","－")))</f>
        <v/>
      </c>
      <c r="T319" s="497" t="str">
        <f t="shared" si="47"/>
        <v/>
      </c>
      <c r="U319" s="497" t="str">
        <f>IF(終値!A319="","",BB_スイング!BT319)</f>
        <v/>
      </c>
      <c r="V319" s="505" t="str">
        <f>IF($D319="","",IFERROR(出来高!E319/AVERAGE(出来高!E319:I319),""))</f>
        <v/>
      </c>
      <c r="W319" s="506" t="str">
        <f>IF($D319="","",IF(AND($D319&gt;$G319,$O319="拡大↑",OR($N319="スクイーズ★",$N319="収縮")),"◎スクイーズブレイク買",IF(AND($D319&gt;=$H319,$R319&gt;=BB設定!$B$10),"○順張り継続(walk)",IF(AND($S319="強気div▲",$D319&gt;$I319,LEFT($U319,4)&lt;&gt;"二番天井"),"○反発(ダイバ)買",IF($U319="二番底W▲","△二番底買(確)",IF($U319="二番底W形成","△二番底形成",IF(LEFT($U319,4)="二番天井","▼二番天井警戒",IF($D319&lt;$J319,"▼-2σ割れ危険",IF(AND($D319&gt;$E319,$K319&lt;0.6,$R319&gt;=50),"・押し目注目",IF($N319="スクイーズ★","☆スクイーズ監視","様子見"))))))))))</f>
        <v/>
      </c>
      <c r="X319" s="501" t="str">
        <f t="shared" si="53"/>
        <v/>
      </c>
      <c r="Y319" s="498" t="str">
        <f t="shared" si="48"/>
        <v/>
      </c>
      <c r="Z319" s="498" t="str">
        <f t="shared" si="49"/>
        <v/>
      </c>
      <c r="AA319" s="498" t="str">
        <f t="shared" si="50"/>
        <v/>
      </c>
      <c r="AB319" s="498" t="str">
        <f t="shared" si="54"/>
        <v/>
      </c>
      <c r="AC319" s="504" t="str">
        <f t="shared" si="51"/>
        <v/>
      </c>
      <c r="AD319" s="498" t="str">
        <f>IF($D319="","",MIN(終値!E319:I319))</f>
        <v/>
      </c>
      <c r="AE319" s="500" t="str">
        <f t="shared" si="52"/>
        <v/>
      </c>
    </row>
    <row r="320" spans="1:31">
      <c r="A320" s="497" t="str">
        <f>IF(終値!A320="","",HYPERLINK("https://kabutan.jp/stock/?code="&amp;終値!A320,"📈"))</f>
        <v/>
      </c>
      <c r="B320" s="497" t="str">
        <f>IF(終値!A320="","",終値!A320)</f>
        <v/>
      </c>
      <c r="C320" s="496" t="str">
        <f>IF(終値!A320="","",終値!B320)</f>
        <v/>
      </c>
      <c r="D320" s="498" t="str">
        <f>IF(終値!A320="","",終値!E320)</f>
        <v/>
      </c>
      <c r="E320" s="498" t="str">
        <f>IF($D320="","",AVERAGE(終値!E320:X320))</f>
        <v/>
      </c>
      <c r="F320" s="499" t="str">
        <f>IF($D320="","",STDEVP(終値!E320:X320))</f>
        <v/>
      </c>
      <c r="G320" s="498" t="str">
        <f>IF($D320="","",$E320+BB設定!$B$4*$F320)</f>
        <v/>
      </c>
      <c r="H320" s="498" t="str">
        <f>IF($D320="","",$E320+BB設定!$B$5*$F320)</f>
        <v/>
      </c>
      <c r="I320" s="498" t="str">
        <f>IF($D320="","",$E320-BB設定!$B$5*$F320)</f>
        <v/>
      </c>
      <c r="J320" s="498" t="str">
        <f>IF($D320="","",$E320-BB設定!$B$4*$F320)</f>
        <v/>
      </c>
      <c r="K320" s="503" t="str">
        <f t="shared" si="44"/>
        <v/>
      </c>
      <c r="L320" s="502" t="str">
        <f t="shared" si="45"/>
        <v/>
      </c>
      <c r="M320" s="502" t="str">
        <f>IF($D320="","",IFERROR(MIN(BB_帯幅!B320:AP320)*100,""))</f>
        <v/>
      </c>
      <c r="N320" s="497" t="str">
        <f>IF($L320="","",IF($L320&lt;=$M320*BB設定!$B$7,"スクイーズ★",IF($L320&lt;=$M320*1.3,"収縮","－")))</f>
        <v/>
      </c>
      <c r="O320" s="497" t="str">
        <f>IF($D320="","",IF(AND(BB_帯幅!B320&gt;BB_帯幅!C320,BB_帯幅!C320&gt;BB_帯幅!D320),"拡大↑","縮小↓"))</f>
        <v/>
      </c>
      <c r="P320" s="497" t="str">
        <f t="shared" si="46"/>
        <v/>
      </c>
      <c r="Q320" s="500" t="str">
        <f>IF($D320="","",IFERROR(100-100/(1+SUMPRODUCT((終値!E320:R320&gt;終値!F320:S320)*(終値!E320:R320-終値!F320:S320))/SUMPRODUCT((終値!E320:R320&lt;終値!F320:S320)*(終値!F320:S320-終値!E320:R320))),100))</f>
        <v/>
      </c>
      <c r="R320" s="500" t="str">
        <f>IF($D320="","",IFERROR(100-100/(1+SUMPRODUCT((((高値!E320:R320+安値!E320:R320+終値!E320:R320)/3)&gt;((高値!F320:S320+安値!F320:S320+終値!F320:S320)/3))*((高値!E320:R320+安値!E320:R320+終値!E320:R320)/3)*出来高!E320:R320)/SUMPRODUCT((((高値!E320:R320+安値!E320:R320+終値!E320:R320)/3)&lt;((高値!F320:S320+安値!F320:S320+終値!F320:S320)/3))*((高値!E320:R320+安値!E320:R320+終値!E320:R320)/3)*出来高!E320:R320)),50))</f>
        <v/>
      </c>
      <c r="S320" s="497" t="str">
        <f>IF($D320="","",IF(AND(終値!E320&lt;終値!O320,$Q320&gt;(IFERROR(100-100/(1+SUMPRODUCT((終値!O320:AB320&gt;終値!P320:AC320)*(終値!O320:AB320-終値!P320:AC320))/SUMPRODUCT((終値!O320:AB320&lt;終値!P320:AC320)*(終値!P320:AC320-終値!O320:AB320))),100))),"強気div▲",IF(AND(終値!E320&gt;終値!O320,$Q320&lt;(IFERROR(100-100/(1+SUMPRODUCT((終値!O320:AB320&gt;終値!P320:AC320)*(終値!O320:AB320-終値!P320:AC320))/SUMPRODUCT((終値!O320:AB320&lt;終値!P320:AC320)*(終値!P320:AC320-終値!O320:AB320))),100))),"弱気div▼","－")))</f>
        <v/>
      </c>
      <c r="T320" s="497" t="str">
        <f t="shared" si="47"/>
        <v/>
      </c>
      <c r="U320" s="497" t="str">
        <f>IF(終値!A320="","",BB_スイング!BT320)</f>
        <v/>
      </c>
      <c r="V320" s="505" t="str">
        <f>IF($D320="","",IFERROR(出来高!E320/AVERAGE(出来高!E320:I320),""))</f>
        <v/>
      </c>
      <c r="W320" s="506" t="str">
        <f>IF($D320="","",IF(AND($D320&gt;$G320,$O320="拡大↑",OR($N320="スクイーズ★",$N320="収縮")),"◎スクイーズブレイク買",IF(AND($D320&gt;=$H320,$R320&gt;=BB設定!$B$10),"○順張り継続(walk)",IF(AND($S320="強気div▲",$D320&gt;$I320,LEFT($U320,4)&lt;&gt;"二番天井"),"○反発(ダイバ)買",IF($U320="二番底W▲","△二番底買(確)",IF($U320="二番底W形成","△二番底形成",IF(LEFT($U320,4)="二番天井","▼二番天井警戒",IF($D320&lt;$J320,"▼-2σ割れ危険",IF(AND($D320&gt;$E320,$K320&lt;0.6,$R320&gt;=50),"・押し目注目",IF($N320="スクイーズ★","☆スクイーズ監視","様子見"))))))))))</f>
        <v/>
      </c>
      <c r="X320" s="501" t="str">
        <f t="shared" si="53"/>
        <v/>
      </c>
      <c r="Y320" s="498" t="str">
        <f t="shared" si="48"/>
        <v/>
      </c>
      <c r="Z320" s="498" t="str">
        <f t="shared" si="49"/>
        <v/>
      </c>
      <c r="AA320" s="498" t="str">
        <f t="shared" si="50"/>
        <v/>
      </c>
      <c r="AB320" s="498" t="str">
        <f t="shared" si="54"/>
        <v/>
      </c>
      <c r="AC320" s="504" t="str">
        <f t="shared" si="51"/>
        <v/>
      </c>
      <c r="AD320" s="498" t="str">
        <f>IF($D320="","",MIN(終値!E320:I320))</f>
        <v/>
      </c>
      <c r="AE320" s="500" t="str">
        <f t="shared" si="52"/>
        <v/>
      </c>
    </row>
    <row r="321" spans="1:31">
      <c r="A321" s="497" t="str">
        <f>IF(終値!A321="","",HYPERLINK("https://kabutan.jp/stock/?code="&amp;終値!A321,"📈"))</f>
        <v/>
      </c>
      <c r="B321" s="497" t="str">
        <f>IF(終値!A321="","",終値!A321)</f>
        <v/>
      </c>
      <c r="C321" s="496" t="str">
        <f>IF(終値!A321="","",終値!B321)</f>
        <v/>
      </c>
      <c r="D321" s="498" t="str">
        <f>IF(終値!A321="","",終値!E321)</f>
        <v/>
      </c>
      <c r="E321" s="498" t="str">
        <f>IF($D321="","",AVERAGE(終値!E321:X321))</f>
        <v/>
      </c>
      <c r="F321" s="499" t="str">
        <f>IF($D321="","",STDEVP(終値!E321:X321))</f>
        <v/>
      </c>
      <c r="G321" s="498" t="str">
        <f>IF($D321="","",$E321+BB設定!$B$4*$F321)</f>
        <v/>
      </c>
      <c r="H321" s="498" t="str">
        <f>IF($D321="","",$E321+BB設定!$B$5*$F321)</f>
        <v/>
      </c>
      <c r="I321" s="498" t="str">
        <f>IF($D321="","",$E321-BB設定!$B$5*$F321)</f>
        <v/>
      </c>
      <c r="J321" s="498" t="str">
        <f>IF($D321="","",$E321-BB設定!$B$4*$F321)</f>
        <v/>
      </c>
      <c r="K321" s="503" t="str">
        <f t="shared" si="44"/>
        <v/>
      </c>
      <c r="L321" s="502" t="str">
        <f t="shared" si="45"/>
        <v/>
      </c>
      <c r="M321" s="502" t="str">
        <f>IF($D321="","",IFERROR(MIN(BB_帯幅!B321:AP321)*100,""))</f>
        <v/>
      </c>
      <c r="N321" s="497" t="str">
        <f>IF($L321="","",IF($L321&lt;=$M321*BB設定!$B$7,"スクイーズ★",IF($L321&lt;=$M321*1.3,"収縮","－")))</f>
        <v/>
      </c>
      <c r="O321" s="497" t="str">
        <f>IF($D321="","",IF(AND(BB_帯幅!B321&gt;BB_帯幅!C321,BB_帯幅!C321&gt;BB_帯幅!D321),"拡大↑","縮小↓"))</f>
        <v/>
      </c>
      <c r="P321" s="497" t="str">
        <f t="shared" si="46"/>
        <v/>
      </c>
      <c r="Q321" s="500" t="str">
        <f>IF($D321="","",IFERROR(100-100/(1+SUMPRODUCT((終値!E321:R321&gt;終値!F321:S321)*(終値!E321:R321-終値!F321:S321))/SUMPRODUCT((終値!E321:R321&lt;終値!F321:S321)*(終値!F321:S321-終値!E321:R321))),100))</f>
        <v/>
      </c>
      <c r="R321" s="500" t="str">
        <f>IF($D321="","",IFERROR(100-100/(1+SUMPRODUCT((((高値!E321:R321+安値!E321:R321+終値!E321:R321)/3)&gt;((高値!F321:S321+安値!F321:S321+終値!F321:S321)/3))*((高値!E321:R321+安値!E321:R321+終値!E321:R321)/3)*出来高!E321:R321)/SUMPRODUCT((((高値!E321:R321+安値!E321:R321+終値!E321:R321)/3)&lt;((高値!F321:S321+安値!F321:S321+終値!F321:S321)/3))*((高値!E321:R321+安値!E321:R321+終値!E321:R321)/3)*出来高!E321:R321)),50))</f>
        <v/>
      </c>
      <c r="S321" s="497" t="str">
        <f>IF($D321="","",IF(AND(終値!E321&lt;終値!O321,$Q321&gt;(IFERROR(100-100/(1+SUMPRODUCT((終値!O321:AB321&gt;終値!P321:AC321)*(終値!O321:AB321-終値!P321:AC321))/SUMPRODUCT((終値!O321:AB321&lt;終値!P321:AC321)*(終値!P321:AC321-終値!O321:AB321))),100))),"強気div▲",IF(AND(終値!E321&gt;終値!O321,$Q321&lt;(IFERROR(100-100/(1+SUMPRODUCT((終値!O321:AB321&gt;終値!P321:AC321)*(終値!O321:AB321-終値!P321:AC321))/SUMPRODUCT((終値!O321:AB321&lt;終値!P321:AC321)*(終値!P321:AC321-終値!O321:AB321))),100))),"弱気div▼","－")))</f>
        <v/>
      </c>
      <c r="T321" s="497" t="str">
        <f t="shared" si="47"/>
        <v/>
      </c>
      <c r="U321" s="497" t="str">
        <f>IF(終値!A321="","",BB_スイング!BT321)</f>
        <v/>
      </c>
      <c r="V321" s="505" t="str">
        <f>IF($D321="","",IFERROR(出来高!E321/AVERAGE(出来高!E321:I321),""))</f>
        <v/>
      </c>
      <c r="W321" s="506" t="str">
        <f>IF($D321="","",IF(AND($D321&gt;$G321,$O321="拡大↑",OR($N321="スクイーズ★",$N321="収縮")),"◎スクイーズブレイク買",IF(AND($D321&gt;=$H321,$R321&gt;=BB設定!$B$10),"○順張り継続(walk)",IF(AND($S321="強気div▲",$D321&gt;$I321,LEFT($U321,4)&lt;&gt;"二番天井"),"○反発(ダイバ)買",IF($U321="二番底W▲","△二番底買(確)",IF($U321="二番底W形成","△二番底形成",IF(LEFT($U321,4)="二番天井","▼二番天井警戒",IF($D321&lt;$J321,"▼-2σ割れ危険",IF(AND($D321&gt;$E321,$K321&lt;0.6,$R321&gt;=50),"・押し目注目",IF($N321="スクイーズ★","☆スクイーズ監視","様子見"))))))))))</f>
        <v/>
      </c>
      <c r="X321" s="501" t="str">
        <f t="shared" si="53"/>
        <v/>
      </c>
      <c r="Y321" s="498" t="str">
        <f t="shared" si="48"/>
        <v/>
      </c>
      <c r="Z321" s="498" t="str">
        <f t="shared" si="49"/>
        <v/>
      </c>
      <c r="AA321" s="498" t="str">
        <f t="shared" si="50"/>
        <v/>
      </c>
      <c r="AB321" s="498" t="str">
        <f t="shared" si="54"/>
        <v/>
      </c>
      <c r="AC321" s="504" t="str">
        <f t="shared" si="51"/>
        <v/>
      </c>
      <c r="AD321" s="498" t="str">
        <f>IF($D321="","",MIN(終値!E321:I321))</f>
        <v/>
      </c>
      <c r="AE321" s="500" t="str">
        <f t="shared" si="52"/>
        <v/>
      </c>
    </row>
    <row r="322" spans="1:31">
      <c r="A322" s="497" t="str">
        <f>IF(終値!A322="","",HYPERLINK("https://kabutan.jp/stock/?code="&amp;終値!A322,"📈"))</f>
        <v/>
      </c>
      <c r="B322" s="497" t="str">
        <f>IF(終値!A322="","",終値!A322)</f>
        <v/>
      </c>
      <c r="C322" s="496" t="str">
        <f>IF(終値!A322="","",終値!B322)</f>
        <v/>
      </c>
      <c r="D322" s="498" t="str">
        <f>IF(終値!A322="","",終値!E322)</f>
        <v/>
      </c>
      <c r="E322" s="498" t="str">
        <f>IF($D322="","",AVERAGE(終値!E322:X322))</f>
        <v/>
      </c>
      <c r="F322" s="499" t="str">
        <f>IF($D322="","",STDEVP(終値!E322:X322))</f>
        <v/>
      </c>
      <c r="G322" s="498" t="str">
        <f>IF($D322="","",$E322+BB設定!$B$4*$F322)</f>
        <v/>
      </c>
      <c r="H322" s="498" t="str">
        <f>IF($D322="","",$E322+BB設定!$B$5*$F322)</f>
        <v/>
      </c>
      <c r="I322" s="498" t="str">
        <f>IF($D322="","",$E322-BB設定!$B$5*$F322)</f>
        <v/>
      </c>
      <c r="J322" s="498" t="str">
        <f>IF($D322="","",$E322-BB設定!$B$4*$F322)</f>
        <v/>
      </c>
      <c r="K322" s="503" t="str">
        <f t="shared" si="44"/>
        <v/>
      </c>
      <c r="L322" s="502" t="str">
        <f t="shared" si="45"/>
        <v/>
      </c>
      <c r="M322" s="502" t="str">
        <f>IF($D322="","",IFERROR(MIN(BB_帯幅!B322:AP322)*100,""))</f>
        <v/>
      </c>
      <c r="N322" s="497" t="str">
        <f>IF($L322="","",IF($L322&lt;=$M322*BB設定!$B$7,"スクイーズ★",IF($L322&lt;=$M322*1.3,"収縮","－")))</f>
        <v/>
      </c>
      <c r="O322" s="497" t="str">
        <f>IF($D322="","",IF(AND(BB_帯幅!B322&gt;BB_帯幅!C322,BB_帯幅!C322&gt;BB_帯幅!D322),"拡大↑","縮小↓"))</f>
        <v/>
      </c>
      <c r="P322" s="497" t="str">
        <f t="shared" si="46"/>
        <v/>
      </c>
      <c r="Q322" s="500" t="str">
        <f>IF($D322="","",IFERROR(100-100/(1+SUMPRODUCT((終値!E322:R322&gt;終値!F322:S322)*(終値!E322:R322-終値!F322:S322))/SUMPRODUCT((終値!E322:R322&lt;終値!F322:S322)*(終値!F322:S322-終値!E322:R322))),100))</f>
        <v/>
      </c>
      <c r="R322" s="500" t="str">
        <f>IF($D322="","",IFERROR(100-100/(1+SUMPRODUCT((((高値!E322:R322+安値!E322:R322+終値!E322:R322)/3)&gt;((高値!F322:S322+安値!F322:S322+終値!F322:S322)/3))*((高値!E322:R322+安値!E322:R322+終値!E322:R322)/3)*出来高!E322:R322)/SUMPRODUCT((((高値!E322:R322+安値!E322:R322+終値!E322:R322)/3)&lt;((高値!F322:S322+安値!F322:S322+終値!F322:S322)/3))*((高値!E322:R322+安値!E322:R322+終値!E322:R322)/3)*出来高!E322:R322)),50))</f>
        <v/>
      </c>
      <c r="S322" s="497" t="str">
        <f>IF($D322="","",IF(AND(終値!E322&lt;終値!O322,$Q322&gt;(IFERROR(100-100/(1+SUMPRODUCT((終値!O322:AB322&gt;終値!P322:AC322)*(終値!O322:AB322-終値!P322:AC322))/SUMPRODUCT((終値!O322:AB322&lt;終値!P322:AC322)*(終値!P322:AC322-終値!O322:AB322))),100))),"強気div▲",IF(AND(終値!E322&gt;終値!O322,$Q322&lt;(IFERROR(100-100/(1+SUMPRODUCT((終値!O322:AB322&gt;終値!P322:AC322)*(終値!O322:AB322-終値!P322:AC322))/SUMPRODUCT((終値!O322:AB322&lt;終値!P322:AC322)*(終値!P322:AC322-終値!O322:AB322))),100))),"弱気div▼","－")))</f>
        <v/>
      </c>
      <c r="T322" s="497" t="str">
        <f t="shared" si="47"/>
        <v/>
      </c>
      <c r="U322" s="497" t="str">
        <f>IF(終値!A322="","",BB_スイング!BT322)</f>
        <v/>
      </c>
      <c r="V322" s="505" t="str">
        <f>IF($D322="","",IFERROR(出来高!E322/AVERAGE(出来高!E322:I322),""))</f>
        <v/>
      </c>
      <c r="W322" s="506" t="str">
        <f>IF($D322="","",IF(AND($D322&gt;$G322,$O322="拡大↑",OR($N322="スクイーズ★",$N322="収縮")),"◎スクイーズブレイク買",IF(AND($D322&gt;=$H322,$R322&gt;=BB設定!$B$10),"○順張り継続(walk)",IF(AND($S322="強気div▲",$D322&gt;$I322,LEFT($U322,4)&lt;&gt;"二番天井"),"○反発(ダイバ)買",IF($U322="二番底W▲","△二番底買(確)",IF($U322="二番底W形成","△二番底形成",IF(LEFT($U322,4)="二番天井","▼二番天井警戒",IF($D322&lt;$J322,"▼-2σ割れ危険",IF(AND($D322&gt;$E322,$K322&lt;0.6,$R322&gt;=50),"・押し目注目",IF($N322="スクイーズ★","☆スクイーズ監視","様子見"))))))))))</f>
        <v/>
      </c>
      <c r="X322" s="501" t="str">
        <f t="shared" si="53"/>
        <v/>
      </c>
      <c r="Y322" s="498" t="str">
        <f t="shared" si="48"/>
        <v/>
      </c>
      <c r="Z322" s="498" t="str">
        <f t="shared" si="49"/>
        <v/>
      </c>
      <c r="AA322" s="498" t="str">
        <f t="shared" si="50"/>
        <v/>
      </c>
      <c r="AB322" s="498" t="str">
        <f t="shared" si="54"/>
        <v/>
      </c>
      <c r="AC322" s="504" t="str">
        <f t="shared" si="51"/>
        <v/>
      </c>
      <c r="AD322" s="498" t="str">
        <f>IF($D322="","",MIN(終値!E322:I322))</f>
        <v/>
      </c>
      <c r="AE322" s="500" t="str">
        <f t="shared" si="52"/>
        <v/>
      </c>
    </row>
    <row r="323" spans="1:31">
      <c r="A323" s="497" t="str">
        <f>IF(終値!A323="","",HYPERLINK("https://kabutan.jp/stock/?code="&amp;終値!A323,"📈"))</f>
        <v/>
      </c>
      <c r="B323" s="497" t="str">
        <f>IF(終値!A323="","",終値!A323)</f>
        <v/>
      </c>
      <c r="C323" s="496" t="str">
        <f>IF(終値!A323="","",終値!B323)</f>
        <v/>
      </c>
      <c r="D323" s="498" t="str">
        <f>IF(終値!A323="","",終値!E323)</f>
        <v/>
      </c>
      <c r="E323" s="498" t="str">
        <f>IF($D323="","",AVERAGE(終値!E323:X323))</f>
        <v/>
      </c>
      <c r="F323" s="499" t="str">
        <f>IF($D323="","",STDEVP(終値!E323:X323))</f>
        <v/>
      </c>
      <c r="G323" s="498" t="str">
        <f>IF($D323="","",$E323+BB設定!$B$4*$F323)</f>
        <v/>
      </c>
      <c r="H323" s="498" t="str">
        <f>IF($D323="","",$E323+BB設定!$B$5*$F323)</f>
        <v/>
      </c>
      <c r="I323" s="498" t="str">
        <f>IF($D323="","",$E323-BB設定!$B$5*$F323)</f>
        <v/>
      </c>
      <c r="J323" s="498" t="str">
        <f>IF($D323="","",$E323-BB設定!$B$4*$F323)</f>
        <v/>
      </c>
      <c r="K323" s="503" t="str">
        <f t="shared" si="44"/>
        <v/>
      </c>
      <c r="L323" s="502" t="str">
        <f t="shared" si="45"/>
        <v/>
      </c>
      <c r="M323" s="502" t="str">
        <f>IF($D323="","",IFERROR(MIN(BB_帯幅!B323:AP323)*100,""))</f>
        <v/>
      </c>
      <c r="N323" s="497" t="str">
        <f>IF($L323="","",IF($L323&lt;=$M323*BB設定!$B$7,"スクイーズ★",IF($L323&lt;=$M323*1.3,"収縮","－")))</f>
        <v/>
      </c>
      <c r="O323" s="497" t="str">
        <f>IF($D323="","",IF(AND(BB_帯幅!B323&gt;BB_帯幅!C323,BB_帯幅!C323&gt;BB_帯幅!D323),"拡大↑","縮小↓"))</f>
        <v/>
      </c>
      <c r="P323" s="497" t="str">
        <f t="shared" si="46"/>
        <v/>
      </c>
      <c r="Q323" s="500" t="str">
        <f>IF($D323="","",IFERROR(100-100/(1+SUMPRODUCT((終値!E323:R323&gt;終値!F323:S323)*(終値!E323:R323-終値!F323:S323))/SUMPRODUCT((終値!E323:R323&lt;終値!F323:S323)*(終値!F323:S323-終値!E323:R323))),100))</f>
        <v/>
      </c>
      <c r="R323" s="500" t="str">
        <f>IF($D323="","",IFERROR(100-100/(1+SUMPRODUCT((((高値!E323:R323+安値!E323:R323+終値!E323:R323)/3)&gt;((高値!F323:S323+安値!F323:S323+終値!F323:S323)/3))*((高値!E323:R323+安値!E323:R323+終値!E323:R323)/3)*出来高!E323:R323)/SUMPRODUCT((((高値!E323:R323+安値!E323:R323+終値!E323:R323)/3)&lt;((高値!F323:S323+安値!F323:S323+終値!F323:S323)/3))*((高値!E323:R323+安値!E323:R323+終値!E323:R323)/3)*出来高!E323:R323)),50))</f>
        <v/>
      </c>
      <c r="S323" s="497" t="str">
        <f>IF($D323="","",IF(AND(終値!E323&lt;終値!O323,$Q323&gt;(IFERROR(100-100/(1+SUMPRODUCT((終値!O323:AB323&gt;終値!P323:AC323)*(終値!O323:AB323-終値!P323:AC323))/SUMPRODUCT((終値!O323:AB323&lt;終値!P323:AC323)*(終値!P323:AC323-終値!O323:AB323))),100))),"強気div▲",IF(AND(終値!E323&gt;終値!O323,$Q323&lt;(IFERROR(100-100/(1+SUMPRODUCT((終値!O323:AB323&gt;終値!P323:AC323)*(終値!O323:AB323-終値!P323:AC323))/SUMPRODUCT((終値!O323:AB323&lt;終値!P323:AC323)*(終値!P323:AC323-終値!O323:AB323))),100))),"弱気div▼","－")))</f>
        <v/>
      </c>
      <c r="T323" s="497" t="str">
        <f t="shared" si="47"/>
        <v/>
      </c>
      <c r="U323" s="497" t="str">
        <f>IF(終値!A323="","",BB_スイング!BT323)</f>
        <v/>
      </c>
      <c r="V323" s="505" t="str">
        <f>IF($D323="","",IFERROR(出来高!E323/AVERAGE(出来高!E323:I323),""))</f>
        <v/>
      </c>
      <c r="W323" s="506" t="str">
        <f>IF($D323="","",IF(AND($D323&gt;$G323,$O323="拡大↑",OR($N323="スクイーズ★",$N323="収縮")),"◎スクイーズブレイク買",IF(AND($D323&gt;=$H323,$R323&gt;=BB設定!$B$10),"○順張り継続(walk)",IF(AND($S323="強気div▲",$D323&gt;$I323,LEFT($U323,4)&lt;&gt;"二番天井"),"○反発(ダイバ)買",IF($U323="二番底W▲","△二番底買(確)",IF($U323="二番底W形成","△二番底形成",IF(LEFT($U323,4)="二番天井","▼二番天井警戒",IF($D323&lt;$J323,"▼-2σ割れ危険",IF(AND($D323&gt;$E323,$K323&lt;0.6,$R323&gt;=50),"・押し目注目",IF($N323="スクイーズ★","☆スクイーズ監視","様子見"))))))))))</f>
        <v/>
      </c>
      <c r="X323" s="501" t="str">
        <f t="shared" si="53"/>
        <v/>
      </c>
      <c r="Y323" s="498" t="str">
        <f t="shared" si="48"/>
        <v/>
      </c>
      <c r="Z323" s="498" t="str">
        <f t="shared" si="49"/>
        <v/>
      </c>
      <c r="AA323" s="498" t="str">
        <f t="shared" si="50"/>
        <v/>
      </c>
      <c r="AB323" s="498" t="str">
        <f t="shared" si="54"/>
        <v/>
      </c>
      <c r="AC323" s="504" t="str">
        <f t="shared" si="51"/>
        <v/>
      </c>
      <c r="AD323" s="498" t="str">
        <f>IF($D323="","",MIN(終値!E323:I323))</f>
        <v/>
      </c>
      <c r="AE323" s="500" t="str">
        <f t="shared" si="52"/>
        <v/>
      </c>
    </row>
    <row r="324" spans="1:31">
      <c r="A324" s="497" t="str">
        <f>IF(終値!A324="","",HYPERLINK("https://kabutan.jp/stock/?code="&amp;終値!A324,"📈"))</f>
        <v/>
      </c>
      <c r="B324" s="497" t="str">
        <f>IF(終値!A324="","",終値!A324)</f>
        <v/>
      </c>
      <c r="C324" s="496" t="str">
        <f>IF(終値!A324="","",終値!B324)</f>
        <v/>
      </c>
      <c r="D324" s="498" t="str">
        <f>IF(終値!A324="","",終値!E324)</f>
        <v/>
      </c>
      <c r="E324" s="498" t="str">
        <f>IF($D324="","",AVERAGE(終値!E324:X324))</f>
        <v/>
      </c>
      <c r="F324" s="499" t="str">
        <f>IF($D324="","",STDEVP(終値!E324:X324))</f>
        <v/>
      </c>
      <c r="G324" s="498" t="str">
        <f>IF($D324="","",$E324+BB設定!$B$4*$F324)</f>
        <v/>
      </c>
      <c r="H324" s="498" t="str">
        <f>IF($D324="","",$E324+BB設定!$B$5*$F324)</f>
        <v/>
      </c>
      <c r="I324" s="498" t="str">
        <f>IF($D324="","",$E324-BB設定!$B$5*$F324)</f>
        <v/>
      </c>
      <c r="J324" s="498" t="str">
        <f>IF($D324="","",$E324-BB設定!$B$4*$F324)</f>
        <v/>
      </c>
      <c r="K324" s="503" t="str">
        <f t="shared" si="44"/>
        <v/>
      </c>
      <c r="L324" s="502" t="str">
        <f t="shared" si="45"/>
        <v/>
      </c>
      <c r="M324" s="502" t="str">
        <f>IF($D324="","",IFERROR(MIN(BB_帯幅!B324:AP324)*100,""))</f>
        <v/>
      </c>
      <c r="N324" s="497" t="str">
        <f>IF($L324="","",IF($L324&lt;=$M324*BB設定!$B$7,"スクイーズ★",IF($L324&lt;=$M324*1.3,"収縮","－")))</f>
        <v/>
      </c>
      <c r="O324" s="497" t="str">
        <f>IF($D324="","",IF(AND(BB_帯幅!B324&gt;BB_帯幅!C324,BB_帯幅!C324&gt;BB_帯幅!D324),"拡大↑","縮小↓"))</f>
        <v/>
      </c>
      <c r="P324" s="497" t="str">
        <f t="shared" si="46"/>
        <v/>
      </c>
      <c r="Q324" s="500" t="str">
        <f>IF($D324="","",IFERROR(100-100/(1+SUMPRODUCT((終値!E324:R324&gt;終値!F324:S324)*(終値!E324:R324-終値!F324:S324))/SUMPRODUCT((終値!E324:R324&lt;終値!F324:S324)*(終値!F324:S324-終値!E324:R324))),100))</f>
        <v/>
      </c>
      <c r="R324" s="500" t="str">
        <f>IF($D324="","",IFERROR(100-100/(1+SUMPRODUCT((((高値!E324:R324+安値!E324:R324+終値!E324:R324)/3)&gt;((高値!F324:S324+安値!F324:S324+終値!F324:S324)/3))*((高値!E324:R324+安値!E324:R324+終値!E324:R324)/3)*出来高!E324:R324)/SUMPRODUCT((((高値!E324:R324+安値!E324:R324+終値!E324:R324)/3)&lt;((高値!F324:S324+安値!F324:S324+終値!F324:S324)/3))*((高値!E324:R324+安値!E324:R324+終値!E324:R324)/3)*出来高!E324:R324)),50))</f>
        <v/>
      </c>
      <c r="S324" s="497" t="str">
        <f>IF($D324="","",IF(AND(終値!E324&lt;終値!O324,$Q324&gt;(IFERROR(100-100/(1+SUMPRODUCT((終値!O324:AB324&gt;終値!P324:AC324)*(終値!O324:AB324-終値!P324:AC324))/SUMPRODUCT((終値!O324:AB324&lt;終値!P324:AC324)*(終値!P324:AC324-終値!O324:AB324))),100))),"強気div▲",IF(AND(終値!E324&gt;終値!O324,$Q324&lt;(IFERROR(100-100/(1+SUMPRODUCT((終値!O324:AB324&gt;終値!P324:AC324)*(終値!O324:AB324-終値!P324:AC324))/SUMPRODUCT((終値!O324:AB324&lt;終値!P324:AC324)*(終値!P324:AC324-終値!O324:AB324))),100))),"弱気div▼","－")))</f>
        <v/>
      </c>
      <c r="T324" s="497" t="str">
        <f t="shared" si="47"/>
        <v/>
      </c>
      <c r="U324" s="497" t="str">
        <f>IF(終値!A324="","",BB_スイング!BT324)</f>
        <v/>
      </c>
      <c r="V324" s="505" t="str">
        <f>IF($D324="","",IFERROR(出来高!E324/AVERAGE(出来高!E324:I324),""))</f>
        <v/>
      </c>
      <c r="W324" s="506" t="str">
        <f>IF($D324="","",IF(AND($D324&gt;$G324,$O324="拡大↑",OR($N324="スクイーズ★",$N324="収縮")),"◎スクイーズブレイク買",IF(AND($D324&gt;=$H324,$R324&gt;=BB設定!$B$10),"○順張り継続(walk)",IF(AND($S324="強気div▲",$D324&gt;$I324,LEFT($U324,4)&lt;&gt;"二番天井"),"○反発(ダイバ)買",IF($U324="二番底W▲","△二番底買(確)",IF($U324="二番底W形成","△二番底形成",IF(LEFT($U324,4)="二番天井","▼二番天井警戒",IF($D324&lt;$J324,"▼-2σ割れ危険",IF(AND($D324&gt;$E324,$K324&lt;0.6,$R324&gt;=50),"・押し目注目",IF($N324="スクイーズ★","☆スクイーズ監視","様子見"))))))))))</f>
        <v/>
      </c>
      <c r="X324" s="501" t="str">
        <f t="shared" si="53"/>
        <v/>
      </c>
      <c r="Y324" s="498" t="str">
        <f t="shared" si="48"/>
        <v/>
      </c>
      <c r="Z324" s="498" t="str">
        <f t="shared" si="49"/>
        <v/>
      </c>
      <c r="AA324" s="498" t="str">
        <f t="shared" si="50"/>
        <v/>
      </c>
      <c r="AB324" s="498" t="str">
        <f t="shared" si="54"/>
        <v/>
      </c>
      <c r="AC324" s="504" t="str">
        <f t="shared" si="51"/>
        <v/>
      </c>
      <c r="AD324" s="498" t="str">
        <f>IF($D324="","",MIN(終値!E324:I324))</f>
        <v/>
      </c>
      <c r="AE324" s="500" t="str">
        <f t="shared" si="52"/>
        <v/>
      </c>
    </row>
    <row r="325" spans="1:31">
      <c r="A325" s="497" t="str">
        <f>IF(終値!A325="","",HYPERLINK("https://kabutan.jp/stock/?code="&amp;終値!A325,"📈"))</f>
        <v/>
      </c>
      <c r="B325" s="497" t="str">
        <f>IF(終値!A325="","",終値!A325)</f>
        <v/>
      </c>
      <c r="C325" s="496" t="str">
        <f>IF(終値!A325="","",終値!B325)</f>
        <v/>
      </c>
      <c r="D325" s="498" t="str">
        <f>IF(終値!A325="","",終値!E325)</f>
        <v/>
      </c>
      <c r="E325" s="498" t="str">
        <f>IF($D325="","",AVERAGE(終値!E325:X325))</f>
        <v/>
      </c>
      <c r="F325" s="499" t="str">
        <f>IF($D325="","",STDEVP(終値!E325:X325))</f>
        <v/>
      </c>
      <c r="G325" s="498" t="str">
        <f>IF($D325="","",$E325+BB設定!$B$4*$F325)</f>
        <v/>
      </c>
      <c r="H325" s="498" t="str">
        <f>IF($D325="","",$E325+BB設定!$B$5*$F325)</f>
        <v/>
      </c>
      <c r="I325" s="498" t="str">
        <f>IF($D325="","",$E325-BB設定!$B$5*$F325)</f>
        <v/>
      </c>
      <c r="J325" s="498" t="str">
        <f>IF($D325="","",$E325-BB設定!$B$4*$F325)</f>
        <v/>
      </c>
      <c r="K325" s="503" t="str">
        <f t="shared" si="44"/>
        <v/>
      </c>
      <c r="L325" s="502" t="str">
        <f t="shared" si="45"/>
        <v/>
      </c>
      <c r="M325" s="502" t="str">
        <f>IF($D325="","",IFERROR(MIN(BB_帯幅!B325:AP325)*100,""))</f>
        <v/>
      </c>
      <c r="N325" s="497" t="str">
        <f>IF($L325="","",IF($L325&lt;=$M325*BB設定!$B$7,"スクイーズ★",IF($L325&lt;=$M325*1.3,"収縮","－")))</f>
        <v/>
      </c>
      <c r="O325" s="497" t="str">
        <f>IF($D325="","",IF(AND(BB_帯幅!B325&gt;BB_帯幅!C325,BB_帯幅!C325&gt;BB_帯幅!D325),"拡大↑","縮小↓"))</f>
        <v/>
      </c>
      <c r="P325" s="497" t="str">
        <f t="shared" si="46"/>
        <v/>
      </c>
      <c r="Q325" s="500" t="str">
        <f>IF($D325="","",IFERROR(100-100/(1+SUMPRODUCT((終値!E325:R325&gt;終値!F325:S325)*(終値!E325:R325-終値!F325:S325))/SUMPRODUCT((終値!E325:R325&lt;終値!F325:S325)*(終値!F325:S325-終値!E325:R325))),100))</f>
        <v/>
      </c>
      <c r="R325" s="500" t="str">
        <f>IF($D325="","",IFERROR(100-100/(1+SUMPRODUCT((((高値!E325:R325+安値!E325:R325+終値!E325:R325)/3)&gt;((高値!F325:S325+安値!F325:S325+終値!F325:S325)/3))*((高値!E325:R325+安値!E325:R325+終値!E325:R325)/3)*出来高!E325:R325)/SUMPRODUCT((((高値!E325:R325+安値!E325:R325+終値!E325:R325)/3)&lt;((高値!F325:S325+安値!F325:S325+終値!F325:S325)/3))*((高値!E325:R325+安値!E325:R325+終値!E325:R325)/3)*出来高!E325:R325)),50))</f>
        <v/>
      </c>
      <c r="S325" s="497" t="str">
        <f>IF($D325="","",IF(AND(終値!E325&lt;終値!O325,$Q325&gt;(IFERROR(100-100/(1+SUMPRODUCT((終値!O325:AB325&gt;終値!P325:AC325)*(終値!O325:AB325-終値!P325:AC325))/SUMPRODUCT((終値!O325:AB325&lt;終値!P325:AC325)*(終値!P325:AC325-終値!O325:AB325))),100))),"強気div▲",IF(AND(終値!E325&gt;終値!O325,$Q325&lt;(IFERROR(100-100/(1+SUMPRODUCT((終値!O325:AB325&gt;終値!P325:AC325)*(終値!O325:AB325-終値!P325:AC325))/SUMPRODUCT((終値!O325:AB325&lt;終値!P325:AC325)*(終値!P325:AC325-終値!O325:AB325))),100))),"弱気div▼","－")))</f>
        <v/>
      </c>
      <c r="T325" s="497" t="str">
        <f t="shared" si="47"/>
        <v/>
      </c>
      <c r="U325" s="497" t="str">
        <f>IF(終値!A325="","",BB_スイング!BT325)</f>
        <v/>
      </c>
      <c r="V325" s="505" t="str">
        <f>IF($D325="","",IFERROR(出来高!E325/AVERAGE(出来高!E325:I325),""))</f>
        <v/>
      </c>
      <c r="W325" s="506" t="str">
        <f>IF($D325="","",IF(AND($D325&gt;$G325,$O325="拡大↑",OR($N325="スクイーズ★",$N325="収縮")),"◎スクイーズブレイク買",IF(AND($D325&gt;=$H325,$R325&gt;=BB設定!$B$10),"○順張り継続(walk)",IF(AND($S325="強気div▲",$D325&gt;$I325,LEFT($U325,4)&lt;&gt;"二番天井"),"○反発(ダイバ)買",IF($U325="二番底W▲","△二番底買(確)",IF($U325="二番底W形成","△二番底形成",IF(LEFT($U325,4)="二番天井","▼二番天井警戒",IF($D325&lt;$J325,"▼-2σ割れ危険",IF(AND($D325&gt;$E325,$K325&lt;0.6,$R325&gt;=50),"・押し目注目",IF($N325="スクイーズ★","☆スクイーズ監視","様子見"))))))))))</f>
        <v/>
      </c>
      <c r="X325" s="501" t="str">
        <f t="shared" si="53"/>
        <v/>
      </c>
      <c r="Y325" s="498" t="str">
        <f t="shared" si="48"/>
        <v/>
      </c>
      <c r="Z325" s="498" t="str">
        <f t="shared" si="49"/>
        <v/>
      </c>
      <c r="AA325" s="498" t="str">
        <f t="shared" si="50"/>
        <v/>
      </c>
      <c r="AB325" s="498" t="str">
        <f t="shared" si="54"/>
        <v/>
      </c>
      <c r="AC325" s="504" t="str">
        <f t="shared" si="51"/>
        <v/>
      </c>
      <c r="AD325" s="498" t="str">
        <f>IF($D325="","",MIN(終値!E325:I325))</f>
        <v/>
      </c>
      <c r="AE325" s="500" t="str">
        <f t="shared" si="52"/>
        <v/>
      </c>
    </row>
    <row r="326" spans="1:31">
      <c r="A326" s="497" t="str">
        <f>IF(終値!A326="","",HYPERLINK("https://kabutan.jp/stock/?code="&amp;終値!A326,"📈"))</f>
        <v/>
      </c>
      <c r="B326" s="497" t="str">
        <f>IF(終値!A326="","",終値!A326)</f>
        <v/>
      </c>
      <c r="C326" s="496" t="str">
        <f>IF(終値!A326="","",終値!B326)</f>
        <v/>
      </c>
      <c r="D326" s="498" t="str">
        <f>IF(終値!A326="","",終値!E326)</f>
        <v/>
      </c>
      <c r="E326" s="498" t="str">
        <f>IF($D326="","",AVERAGE(終値!E326:X326))</f>
        <v/>
      </c>
      <c r="F326" s="499" t="str">
        <f>IF($D326="","",STDEVP(終値!E326:X326))</f>
        <v/>
      </c>
      <c r="G326" s="498" t="str">
        <f>IF($D326="","",$E326+BB設定!$B$4*$F326)</f>
        <v/>
      </c>
      <c r="H326" s="498" t="str">
        <f>IF($D326="","",$E326+BB設定!$B$5*$F326)</f>
        <v/>
      </c>
      <c r="I326" s="498" t="str">
        <f>IF($D326="","",$E326-BB設定!$B$5*$F326)</f>
        <v/>
      </c>
      <c r="J326" s="498" t="str">
        <f>IF($D326="","",$E326-BB設定!$B$4*$F326)</f>
        <v/>
      </c>
      <c r="K326" s="503" t="str">
        <f t="shared" ref="K326:K389" si="55">IF($D326="","",IFERROR(($D326-$J326)/($G326-$J326),""))</f>
        <v/>
      </c>
      <c r="L326" s="502" t="str">
        <f t="shared" ref="L326:L389" si="56">IF($D326="","",IFERROR(($G326-$J326)/$E326*100,""))</f>
        <v/>
      </c>
      <c r="M326" s="502" t="str">
        <f>IF($D326="","",IFERROR(MIN(BB_帯幅!B326:AP326)*100,""))</f>
        <v/>
      </c>
      <c r="N326" s="497" t="str">
        <f>IF($L326="","",IF($L326&lt;=$M326*BB設定!$B$7,"スクイーズ★",IF($L326&lt;=$M326*1.3,"収縮","－")))</f>
        <v/>
      </c>
      <c r="O326" s="497" t="str">
        <f>IF($D326="","",IF(AND(BB_帯幅!B326&gt;BB_帯幅!C326,BB_帯幅!C326&gt;BB_帯幅!D326),"拡大↑","縮小↓"))</f>
        <v/>
      </c>
      <c r="P326" s="497" t="str">
        <f t="shared" ref="P326:P389" si="57">IF($D326="","",IF($D326&gt;$G326,"↑+2σ突破",IF($D326&lt;$J326,"↓-2σ割れ",IF($D326&gt;$H326,"+1σ上",IF($D326&lt;$I326,"-1σ下","バンド内")))))</f>
        <v/>
      </c>
      <c r="Q326" s="500" t="str">
        <f>IF($D326="","",IFERROR(100-100/(1+SUMPRODUCT((終値!E326:R326&gt;終値!F326:S326)*(終値!E326:R326-終値!F326:S326))/SUMPRODUCT((終値!E326:R326&lt;終値!F326:S326)*(終値!F326:S326-終値!E326:R326))),100))</f>
        <v/>
      </c>
      <c r="R326" s="500" t="str">
        <f>IF($D326="","",IFERROR(100-100/(1+SUMPRODUCT((((高値!E326:R326+安値!E326:R326+終値!E326:R326)/3)&gt;((高値!F326:S326+安値!F326:S326+終値!F326:S326)/3))*((高値!E326:R326+安値!E326:R326+終値!E326:R326)/3)*出来高!E326:R326)/SUMPRODUCT((((高値!E326:R326+安値!E326:R326+終値!E326:R326)/3)&lt;((高値!F326:S326+安値!F326:S326+終値!F326:S326)/3))*((高値!E326:R326+安値!E326:R326+終値!E326:R326)/3)*出来高!E326:R326)),50))</f>
        <v/>
      </c>
      <c r="S326" s="497" t="str">
        <f>IF($D326="","",IF(AND(終値!E326&lt;終値!O326,$Q326&gt;(IFERROR(100-100/(1+SUMPRODUCT((終値!O326:AB326&gt;終値!P326:AC326)*(終値!O326:AB326-終値!P326:AC326))/SUMPRODUCT((終値!O326:AB326&lt;終値!P326:AC326)*(終値!P326:AC326-終値!O326:AB326))),100))),"強気div▲",IF(AND(終値!E326&gt;終値!O326,$Q326&lt;(IFERROR(100-100/(1+SUMPRODUCT((終値!O326:AB326&gt;終値!P326:AC326)*(終値!O326:AB326-終値!P326:AC326))/SUMPRODUCT((終値!O326:AB326&lt;終値!P326:AC326)*(終値!P326:AC326-終値!O326:AB326))),100))),"弱気div▼","－")))</f>
        <v/>
      </c>
      <c r="T326" s="497" t="str">
        <f t="shared" ref="T326:T389" si="58">IF($D326="","",IF($D326&gt;=$H326,"上walk▲",IF($D326&lt;=$I326,"下walk▼","－")))</f>
        <v/>
      </c>
      <c r="U326" s="497" t="str">
        <f>IF(終値!A326="","",BB_スイング!BT326)</f>
        <v/>
      </c>
      <c r="V326" s="505" t="str">
        <f>IF($D326="","",IFERROR(出来高!E326/AVERAGE(出来高!E326:I326),""))</f>
        <v/>
      </c>
      <c r="W326" s="506" t="str">
        <f>IF($D326="","",IF(AND($D326&gt;$G326,$O326="拡大↑",OR($N326="スクイーズ★",$N326="収縮")),"◎スクイーズブレイク買",IF(AND($D326&gt;=$H326,$R326&gt;=BB設定!$B$10),"○順張り継続(walk)",IF(AND($S326="強気div▲",$D326&gt;$I326,LEFT($U326,4)&lt;&gt;"二番天井"),"○反発(ダイバ)買",IF($U326="二番底W▲","△二番底買(確)",IF($U326="二番底W形成","△二番底形成",IF(LEFT($U326,4)="二番天井","▼二番天井警戒",IF($D326&lt;$J326,"▼-2σ割れ危険",IF(AND($D326&gt;$E326,$K326&lt;0.6,$R326&gt;=50),"・押し目注目",IF($N326="スクイーズ★","☆スクイーズ監視","様子見"))))))))))</f>
        <v/>
      </c>
      <c r="X326" s="501" t="str">
        <f t="shared" si="53"/>
        <v/>
      </c>
      <c r="Y326" s="498" t="str">
        <f t="shared" ref="Y326:Y389" si="59">IF($D326="","",$D326)</f>
        <v/>
      </c>
      <c r="Z326" s="498" t="str">
        <f t="shared" ref="Z326:Z389" si="60">IF($D326="","",$H326)</f>
        <v/>
      </c>
      <c r="AA326" s="498" t="str">
        <f t="shared" ref="AA326:AA389" si="61">IF($D326="","",IF($D326&gt;$E326,$E326,$AD326))</f>
        <v/>
      </c>
      <c r="AB326" s="498" t="str">
        <f t="shared" si="54"/>
        <v/>
      </c>
      <c r="AC326" s="504" t="str">
        <f t="shared" ref="AC326:AC389" si="62">IF($D326="","",IF(($Y326-$AA326)&lt;=0,"－",IFERROR(ROUND(MIN(20,($AB326-$Y326)/($Y326-$AA326)),2),"－")))</f>
        <v/>
      </c>
      <c r="AD326" s="498" t="str">
        <f>IF($D326="","",MIN(終値!E326:I326))</f>
        <v/>
      </c>
      <c r="AE326" s="500" t="str">
        <f t="shared" ref="AE326:AE389" si="63">IF($D326="","",$X326+(10000-ROW())/100000)</f>
        <v/>
      </c>
    </row>
    <row r="327" spans="1:31">
      <c r="A327" s="497" t="str">
        <f>IF(終値!A327="","",HYPERLINK("https://kabutan.jp/stock/?code="&amp;終値!A327,"📈"))</f>
        <v/>
      </c>
      <c r="B327" s="497" t="str">
        <f>IF(終値!A327="","",終値!A327)</f>
        <v/>
      </c>
      <c r="C327" s="496" t="str">
        <f>IF(終値!A327="","",終値!B327)</f>
        <v/>
      </c>
      <c r="D327" s="498" t="str">
        <f>IF(終値!A327="","",終値!E327)</f>
        <v/>
      </c>
      <c r="E327" s="498" t="str">
        <f>IF($D327="","",AVERAGE(終値!E327:X327))</f>
        <v/>
      </c>
      <c r="F327" s="499" t="str">
        <f>IF($D327="","",STDEVP(終値!E327:X327))</f>
        <v/>
      </c>
      <c r="G327" s="498" t="str">
        <f>IF($D327="","",$E327+BB設定!$B$4*$F327)</f>
        <v/>
      </c>
      <c r="H327" s="498" t="str">
        <f>IF($D327="","",$E327+BB設定!$B$5*$F327)</f>
        <v/>
      </c>
      <c r="I327" s="498" t="str">
        <f>IF($D327="","",$E327-BB設定!$B$5*$F327)</f>
        <v/>
      </c>
      <c r="J327" s="498" t="str">
        <f>IF($D327="","",$E327-BB設定!$B$4*$F327)</f>
        <v/>
      </c>
      <c r="K327" s="503" t="str">
        <f t="shared" si="55"/>
        <v/>
      </c>
      <c r="L327" s="502" t="str">
        <f t="shared" si="56"/>
        <v/>
      </c>
      <c r="M327" s="502" t="str">
        <f>IF($D327="","",IFERROR(MIN(BB_帯幅!B327:AP327)*100,""))</f>
        <v/>
      </c>
      <c r="N327" s="497" t="str">
        <f>IF($L327="","",IF($L327&lt;=$M327*BB設定!$B$7,"スクイーズ★",IF($L327&lt;=$M327*1.3,"収縮","－")))</f>
        <v/>
      </c>
      <c r="O327" s="497" t="str">
        <f>IF($D327="","",IF(AND(BB_帯幅!B327&gt;BB_帯幅!C327,BB_帯幅!C327&gt;BB_帯幅!D327),"拡大↑","縮小↓"))</f>
        <v/>
      </c>
      <c r="P327" s="497" t="str">
        <f t="shared" si="57"/>
        <v/>
      </c>
      <c r="Q327" s="500" t="str">
        <f>IF($D327="","",IFERROR(100-100/(1+SUMPRODUCT((終値!E327:R327&gt;終値!F327:S327)*(終値!E327:R327-終値!F327:S327))/SUMPRODUCT((終値!E327:R327&lt;終値!F327:S327)*(終値!F327:S327-終値!E327:R327))),100))</f>
        <v/>
      </c>
      <c r="R327" s="500" t="str">
        <f>IF($D327="","",IFERROR(100-100/(1+SUMPRODUCT((((高値!E327:R327+安値!E327:R327+終値!E327:R327)/3)&gt;((高値!F327:S327+安値!F327:S327+終値!F327:S327)/3))*((高値!E327:R327+安値!E327:R327+終値!E327:R327)/3)*出来高!E327:R327)/SUMPRODUCT((((高値!E327:R327+安値!E327:R327+終値!E327:R327)/3)&lt;((高値!F327:S327+安値!F327:S327+終値!F327:S327)/3))*((高値!E327:R327+安値!E327:R327+終値!E327:R327)/3)*出来高!E327:R327)),50))</f>
        <v/>
      </c>
      <c r="S327" s="497" t="str">
        <f>IF($D327="","",IF(AND(終値!E327&lt;終値!O327,$Q327&gt;(IFERROR(100-100/(1+SUMPRODUCT((終値!O327:AB327&gt;終値!P327:AC327)*(終値!O327:AB327-終値!P327:AC327))/SUMPRODUCT((終値!O327:AB327&lt;終値!P327:AC327)*(終値!P327:AC327-終値!O327:AB327))),100))),"強気div▲",IF(AND(終値!E327&gt;終値!O327,$Q327&lt;(IFERROR(100-100/(1+SUMPRODUCT((終値!O327:AB327&gt;終値!P327:AC327)*(終値!O327:AB327-終値!P327:AC327))/SUMPRODUCT((終値!O327:AB327&lt;終値!P327:AC327)*(終値!P327:AC327-終値!O327:AB327))),100))),"弱気div▼","－")))</f>
        <v/>
      </c>
      <c r="T327" s="497" t="str">
        <f t="shared" si="58"/>
        <v/>
      </c>
      <c r="U327" s="497" t="str">
        <f>IF(終値!A327="","",BB_スイング!BT327)</f>
        <v/>
      </c>
      <c r="V327" s="505" t="str">
        <f>IF($D327="","",IFERROR(出来高!E327/AVERAGE(出来高!E327:I327),""))</f>
        <v/>
      </c>
      <c r="W327" s="506" t="str">
        <f>IF($D327="","",IF(AND($D327&gt;$G327,$O327="拡大↑",OR($N327="スクイーズ★",$N327="収縮")),"◎スクイーズブレイク買",IF(AND($D327&gt;=$H327,$R327&gt;=BB設定!$B$10),"○順張り継続(walk)",IF(AND($S327="強気div▲",$D327&gt;$I327,LEFT($U327,4)&lt;&gt;"二番天井"),"○反発(ダイバ)買",IF($U327="二番底W▲","△二番底買(確)",IF($U327="二番底W形成","△二番底形成",IF(LEFT($U327,4)="二番天井","▼二番天井警戒",IF($D327&lt;$J327,"▼-2σ割れ危険",IF(AND($D327&gt;$E327,$K327&lt;0.6,$R327&gt;=50),"・押し目注目",IF($N327="スクイーズ★","☆スクイーズ監視","様子見"))))))))))</f>
        <v/>
      </c>
      <c r="X327" s="501" t="str">
        <f t="shared" ref="X327:X390" si="64">IF($D327="","",MAX(0,MIN(100,IF($L327&lt;=$M327*1.15,20,IF($L327&lt;=$M327*1.4,10,0))+IF($D327&gt;$G327,20,IF($D327&gt;$H327,12,IF($D327&gt;$E327,5,0)))+IF($O327="拡大↑",10,0)+IF($R327&gt;=80,15,IF($R327&gt;=60,10,IF($R327&gt;=50,5,0)))+IF(AND($Q327&gt;=50,$Q327&lt;=70),10,IF($Q327&gt;70,3,IF($Q327&gt;=40,5,0)))+IF(AND($S327="強気div▲",$T327&lt;&gt;"下walk▼"),15,IF(AND($S327="強気div▲",$T327="下walk▼"),5,0))+IF($T327="上walk▲",5,0)+IF($V327&gt;=2,5,IF($V327&gt;=1.5,3,0))+IF(LEFT($U327,4)="二番天井",-15,0)+IF($D327&lt;$E327,-10,0)+IF($T327="下walk▼",-10,0)+IF($K327&lt;0.2,-5,0))))</f>
        <v/>
      </c>
      <c r="Y327" s="498" t="str">
        <f t="shared" si="59"/>
        <v/>
      </c>
      <c r="Z327" s="498" t="str">
        <f t="shared" si="60"/>
        <v/>
      </c>
      <c r="AA327" s="498" t="str">
        <f t="shared" si="61"/>
        <v/>
      </c>
      <c r="AB327" s="498" t="str">
        <f t="shared" ref="AB327:AB390" si="65">IF($D327="","",IF($D327&gt;$G327,$E327+3*$F327,$G327))</f>
        <v/>
      </c>
      <c r="AC327" s="504" t="str">
        <f t="shared" si="62"/>
        <v/>
      </c>
      <c r="AD327" s="498" t="str">
        <f>IF($D327="","",MIN(終値!E327:I327))</f>
        <v/>
      </c>
      <c r="AE327" s="500" t="str">
        <f t="shared" si="63"/>
        <v/>
      </c>
    </row>
    <row r="328" spans="1:31">
      <c r="A328" s="497" t="str">
        <f>IF(終値!A328="","",HYPERLINK("https://kabutan.jp/stock/?code="&amp;終値!A328,"📈"))</f>
        <v/>
      </c>
      <c r="B328" s="497" t="str">
        <f>IF(終値!A328="","",終値!A328)</f>
        <v/>
      </c>
      <c r="C328" s="496" t="str">
        <f>IF(終値!A328="","",終値!B328)</f>
        <v/>
      </c>
      <c r="D328" s="498" t="str">
        <f>IF(終値!A328="","",終値!E328)</f>
        <v/>
      </c>
      <c r="E328" s="498" t="str">
        <f>IF($D328="","",AVERAGE(終値!E328:X328))</f>
        <v/>
      </c>
      <c r="F328" s="499" t="str">
        <f>IF($D328="","",STDEVP(終値!E328:X328))</f>
        <v/>
      </c>
      <c r="G328" s="498" t="str">
        <f>IF($D328="","",$E328+BB設定!$B$4*$F328)</f>
        <v/>
      </c>
      <c r="H328" s="498" t="str">
        <f>IF($D328="","",$E328+BB設定!$B$5*$F328)</f>
        <v/>
      </c>
      <c r="I328" s="498" t="str">
        <f>IF($D328="","",$E328-BB設定!$B$5*$F328)</f>
        <v/>
      </c>
      <c r="J328" s="498" t="str">
        <f>IF($D328="","",$E328-BB設定!$B$4*$F328)</f>
        <v/>
      </c>
      <c r="K328" s="503" t="str">
        <f t="shared" si="55"/>
        <v/>
      </c>
      <c r="L328" s="502" t="str">
        <f t="shared" si="56"/>
        <v/>
      </c>
      <c r="M328" s="502" t="str">
        <f>IF($D328="","",IFERROR(MIN(BB_帯幅!B328:AP328)*100,""))</f>
        <v/>
      </c>
      <c r="N328" s="497" t="str">
        <f>IF($L328="","",IF($L328&lt;=$M328*BB設定!$B$7,"スクイーズ★",IF($L328&lt;=$M328*1.3,"収縮","－")))</f>
        <v/>
      </c>
      <c r="O328" s="497" t="str">
        <f>IF($D328="","",IF(AND(BB_帯幅!B328&gt;BB_帯幅!C328,BB_帯幅!C328&gt;BB_帯幅!D328),"拡大↑","縮小↓"))</f>
        <v/>
      </c>
      <c r="P328" s="497" t="str">
        <f t="shared" si="57"/>
        <v/>
      </c>
      <c r="Q328" s="500" t="str">
        <f>IF($D328="","",IFERROR(100-100/(1+SUMPRODUCT((終値!E328:R328&gt;終値!F328:S328)*(終値!E328:R328-終値!F328:S328))/SUMPRODUCT((終値!E328:R328&lt;終値!F328:S328)*(終値!F328:S328-終値!E328:R328))),100))</f>
        <v/>
      </c>
      <c r="R328" s="500" t="str">
        <f>IF($D328="","",IFERROR(100-100/(1+SUMPRODUCT((((高値!E328:R328+安値!E328:R328+終値!E328:R328)/3)&gt;((高値!F328:S328+安値!F328:S328+終値!F328:S328)/3))*((高値!E328:R328+安値!E328:R328+終値!E328:R328)/3)*出来高!E328:R328)/SUMPRODUCT((((高値!E328:R328+安値!E328:R328+終値!E328:R328)/3)&lt;((高値!F328:S328+安値!F328:S328+終値!F328:S328)/3))*((高値!E328:R328+安値!E328:R328+終値!E328:R328)/3)*出来高!E328:R328)),50))</f>
        <v/>
      </c>
      <c r="S328" s="497" t="str">
        <f>IF($D328="","",IF(AND(終値!E328&lt;終値!O328,$Q328&gt;(IFERROR(100-100/(1+SUMPRODUCT((終値!O328:AB328&gt;終値!P328:AC328)*(終値!O328:AB328-終値!P328:AC328))/SUMPRODUCT((終値!O328:AB328&lt;終値!P328:AC328)*(終値!P328:AC328-終値!O328:AB328))),100))),"強気div▲",IF(AND(終値!E328&gt;終値!O328,$Q328&lt;(IFERROR(100-100/(1+SUMPRODUCT((終値!O328:AB328&gt;終値!P328:AC328)*(終値!O328:AB328-終値!P328:AC328))/SUMPRODUCT((終値!O328:AB328&lt;終値!P328:AC328)*(終値!P328:AC328-終値!O328:AB328))),100))),"弱気div▼","－")))</f>
        <v/>
      </c>
      <c r="T328" s="497" t="str">
        <f t="shared" si="58"/>
        <v/>
      </c>
      <c r="U328" s="497" t="str">
        <f>IF(終値!A328="","",BB_スイング!BT328)</f>
        <v/>
      </c>
      <c r="V328" s="505" t="str">
        <f>IF($D328="","",IFERROR(出来高!E328/AVERAGE(出来高!E328:I328),""))</f>
        <v/>
      </c>
      <c r="W328" s="506" t="str">
        <f>IF($D328="","",IF(AND($D328&gt;$G328,$O328="拡大↑",OR($N328="スクイーズ★",$N328="収縮")),"◎スクイーズブレイク買",IF(AND($D328&gt;=$H328,$R328&gt;=BB設定!$B$10),"○順張り継続(walk)",IF(AND($S328="強気div▲",$D328&gt;$I328,LEFT($U328,4)&lt;&gt;"二番天井"),"○反発(ダイバ)買",IF($U328="二番底W▲","△二番底買(確)",IF($U328="二番底W形成","△二番底形成",IF(LEFT($U328,4)="二番天井","▼二番天井警戒",IF($D328&lt;$J328,"▼-2σ割れ危険",IF(AND($D328&gt;$E328,$K328&lt;0.6,$R328&gt;=50),"・押し目注目",IF($N328="スクイーズ★","☆スクイーズ監視","様子見"))))))))))</f>
        <v/>
      </c>
      <c r="X328" s="501" t="str">
        <f t="shared" si="64"/>
        <v/>
      </c>
      <c r="Y328" s="498" t="str">
        <f t="shared" si="59"/>
        <v/>
      </c>
      <c r="Z328" s="498" t="str">
        <f t="shared" si="60"/>
        <v/>
      </c>
      <c r="AA328" s="498" t="str">
        <f t="shared" si="61"/>
        <v/>
      </c>
      <c r="AB328" s="498" t="str">
        <f t="shared" si="65"/>
        <v/>
      </c>
      <c r="AC328" s="504" t="str">
        <f t="shared" si="62"/>
        <v/>
      </c>
      <c r="AD328" s="498" t="str">
        <f>IF($D328="","",MIN(終値!E328:I328))</f>
        <v/>
      </c>
      <c r="AE328" s="500" t="str">
        <f t="shared" si="63"/>
        <v/>
      </c>
    </row>
    <row r="329" spans="1:31">
      <c r="A329" s="497" t="str">
        <f>IF(終値!A329="","",HYPERLINK("https://kabutan.jp/stock/?code="&amp;終値!A329,"📈"))</f>
        <v/>
      </c>
      <c r="B329" s="497" t="str">
        <f>IF(終値!A329="","",終値!A329)</f>
        <v/>
      </c>
      <c r="C329" s="496" t="str">
        <f>IF(終値!A329="","",終値!B329)</f>
        <v/>
      </c>
      <c r="D329" s="498" t="str">
        <f>IF(終値!A329="","",終値!E329)</f>
        <v/>
      </c>
      <c r="E329" s="498" t="str">
        <f>IF($D329="","",AVERAGE(終値!E329:X329))</f>
        <v/>
      </c>
      <c r="F329" s="499" t="str">
        <f>IF($D329="","",STDEVP(終値!E329:X329))</f>
        <v/>
      </c>
      <c r="G329" s="498" t="str">
        <f>IF($D329="","",$E329+BB設定!$B$4*$F329)</f>
        <v/>
      </c>
      <c r="H329" s="498" t="str">
        <f>IF($D329="","",$E329+BB設定!$B$5*$F329)</f>
        <v/>
      </c>
      <c r="I329" s="498" t="str">
        <f>IF($D329="","",$E329-BB設定!$B$5*$F329)</f>
        <v/>
      </c>
      <c r="J329" s="498" t="str">
        <f>IF($D329="","",$E329-BB設定!$B$4*$F329)</f>
        <v/>
      </c>
      <c r="K329" s="503" t="str">
        <f t="shared" si="55"/>
        <v/>
      </c>
      <c r="L329" s="502" t="str">
        <f t="shared" si="56"/>
        <v/>
      </c>
      <c r="M329" s="502" t="str">
        <f>IF($D329="","",IFERROR(MIN(BB_帯幅!B329:AP329)*100,""))</f>
        <v/>
      </c>
      <c r="N329" s="497" t="str">
        <f>IF($L329="","",IF($L329&lt;=$M329*BB設定!$B$7,"スクイーズ★",IF($L329&lt;=$M329*1.3,"収縮","－")))</f>
        <v/>
      </c>
      <c r="O329" s="497" t="str">
        <f>IF($D329="","",IF(AND(BB_帯幅!B329&gt;BB_帯幅!C329,BB_帯幅!C329&gt;BB_帯幅!D329),"拡大↑","縮小↓"))</f>
        <v/>
      </c>
      <c r="P329" s="497" t="str">
        <f t="shared" si="57"/>
        <v/>
      </c>
      <c r="Q329" s="500" t="str">
        <f>IF($D329="","",IFERROR(100-100/(1+SUMPRODUCT((終値!E329:R329&gt;終値!F329:S329)*(終値!E329:R329-終値!F329:S329))/SUMPRODUCT((終値!E329:R329&lt;終値!F329:S329)*(終値!F329:S329-終値!E329:R329))),100))</f>
        <v/>
      </c>
      <c r="R329" s="500" t="str">
        <f>IF($D329="","",IFERROR(100-100/(1+SUMPRODUCT((((高値!E329:R329+安値!E329:R329+終値!E329:R329)/3)&gt;((高値!F329:S329+安値!F329:S329+終値!F329:S329)/3))*((高値!E329:R329+安値!E329:R329+終値!E329:R329)/3)*出来高!E329:R329)/SUMPRODUCT((((高値!E329:R329+安値!E329:R329+終値!E329:R329)/3)&lt;((高値!F329:S329+安値!F329:S329+終値!F329:S329)/3))*((高値!E329:R329+安値!E329:R329+終値!E329:R329)/3)*出来高!E329:R329)),50))</f>
        <v/>
      </c>
      <c r="S329" s="497" t="str">
        <f>IF($D329="","",IF(AND(終値!E329&lt;終値!O329,$Q329&gt;(IFERROR(100-100/(1+SUMPRODUCT((終値!O329:AB329&gt;終値!P329:AC329)*(終値!O329:AB329-終値!P329:AC329))/SUMPRODUCT((終値!O329:AB329&lt;終値!P329:AC329)*(終値!P329:AC329-終値!O329:AB329))),100))),"強気div▲",IF(AND(終値!E329&gt;終値!O329,$Q329&lt;(IFERROR(100-100/(1+SUMPRODUCT((終値!O329:AB329&gt;終値!P329:AC329)*(終値!O329:AB329-終値!P329:AC329))/SUMPRODUCT((終値!O329:AB329&lt;終値!P329:AC329)*(終値!P329:AC329-終値!O329:AB329))),100))),"弱気div▼","－")))</f>
        <v/>
      </c>
      <c r="T329" s="497" t="str">
        <f t="shared" si="58"/>
        <v/>
      </c>
      <c r="U329" s="497" t="str">
        <f>IF(終値!A329="","",BB_スイング!BT329)</f>
        <v/>
      </c>
      <c r="V329" s="505" t="str">
        <f>IF($D329="","",IFERROR(出来高!E329/AVERAGE(出来高!E329:I329),""))</f>
        <v/>
      </c>
      <c r="W329" s="506" t="str">
        <f>IF($D329="","",IF(AND($D329&gt;$G329,$O329="拡大↑",OR($N329="スクイーズ★",$N329="収縮")),"◎スクイーズブレイク買",IF(AND($D329&gt;=$H329,$R329&gt;=BB設定!$B$10),"○順張り継続(walk)",IF(AND($S329="強気div▲",$D329&gt;$I329,LEFT($U329,4)&lt;&gt;"二番天井"),"○反発(ダイバ)買",IF($U329="二番底W▲","△二番底買(確)",IF($U329="二番底W形成","△二番底形成",IF(LEFT($U329,4)="二番天井","▼二番天井警戒",IF($D329&lt;$J329,"▼-2σ割れ危険",IF(AND($D329&gt;$E329,$K329&lt;0.6,$R329&gt;=50),"・押し目注目",IF($N329="スクイーズ★","☆スクイーズ監視","様子見"))))))))))</f>
        <v/>
      </c>
      <c r="X329" s="501" t="str">
        <f t="shared" si="64"/>
        <v/>
      </c>
      <c r="Y329" s="498" t="str">
        <f t="shared" si="59"/>
        <v/>
      </c>
      <c r="Z329" s="498" t="str">
        <f t="shared" si="60"/>
        <v/>
      </c>
      <c r="AA329" s="498" t="str">
        <f t="shared" si="61"/>
        <v/>
      </c>
      <c r="AB329" s="498" t="str">
        <f t="shared" si="65"/>
        <v/>
      </c>
      <c r="AC329" s="504" t="str">
        <f t="shared" si="62"/>
        <v/>
      </c>
      <c r="AD329" s="498" t="str">
        <f>IF($D329="","",MIN(終値!E329:I329))</f>
        <v/>
      </c>
      <c r="AE329" s="500" t="str">
        <f t="shared" si="63"/>
        <v/>
      </c>
    </row>
    <row r="330" spans="1:31">
      <c r="A330" s="497" t="str">
        <f>IF(終値!A330="","",HYPERLINK("https://kabutan.jp/stock/?code="&amp;終値!A330,"📈"))</f>
        <v/>
      </c>
      <c r="B330" s="497" t="str">
        <f>IF(終値!A330="","",終値!A330)</f>
        <v/>
      </c>
      <c r="C330" s="496" t="str">
        <f>IF(終値!A330="","",終値!B330)</f>
        <v/>
      </c>
      <c r="D330" s="498" t="str">
        <f>IF(終値!A330="","",終値!E330)</f>
        <v/>
      </c>
      <c r="E330" s="498" t="str">
        <f>IF($D330="","",AVERAGE(終値!E330:X330))</f>
        <v/>
      </c>
      <c r="F330" s="499" t="str">
        <f>IF($D330="","",STDEVP(終値!E330:X330))</f>
        <v/>
      </c>
      <c r="G330" s="498" t="str">
        <f>IF($D330="","",$E330+BB設定!$B$4*$F330)</f>
        <v/>
      </c>
      <c r="H330" s="498" t="str">
        <f>IF($D330="","",$E330+BB設定!$B$5*$F330)</f>
        <v/>
      </c>
      <c r="I330" s="498" t="str">
        <f>IF($D330="","",$E330-BB設定!$B$5*$F330)</f>
        <v/>
      </c>
      <c r="J330" s="498" t="str">
        <f>IF($D330="","",$E330-BB設定!$B$4*$F330)</f>
        <v/>
      </c>
      <c r="K330" s="503" t="str">
        <f t="shared" si="55"/>
        <v/>
      </c>
      <c r="L330" s="502" t="str">
        <f t="shared" si="56"/>
        <v/>
      </c>
      <c r="M330" s="502" t="str">
        <f>IF($D330="","",IFERROR(MIN(BB_帯幅!B330:AP330)*100,""))</f>
        <v/>
      </c>
      <c r="N330" s="497" t="str">
        <f>IF($L330="","",IF($L330&lt;=$M330*BB設定!$B$7,"スクイーズ★",IF($L330&lt;=$M330*1.3,"収縮","－")))</f>
        <v/>
      </c>
      <c r="O330" s="497" t="str">
        <f>IF($D330="","",IF(AND(BB_帯幅!B330&gt;BB_帯幅!C330,BB_帯幅!C330&gt;BB_帯幅!D330),"拡大↑","縮小↓"))</f>
        <v/>
      </c>
      <c r="P330" s="497" t="str">
        <f t="shared" si="57"/>
        <v/>
      </c>
      <c r="Q330" s="500" t="str">
        <f>IF($D330="","",IFERROR(100-100/(1+SUMPRODUCT((終値!E330:R330&gt;終値!F330:S330)*(終値!E330:R330-終値!F330:S330))/SUMPRODUCT((終値!E330:R330&lt;終値!F330:S330)*(終値!F330:S330-終値!E330:R330))),100))</f>
        <v/>
      </c>
      <c r="R330" s="500" t="str">
        <f>IF($D330="","",IFERROR(100-100/(1+SUMPRODUCT((((高値!E330:R330+安値!E330:R330+終値!E330:R330)/3)&gt;((高値!F330:S330+安値!F330:S330+終値!F330:S330)/3))*((高値!E330:R330+安値!E330:R330+終値!E330:R330)/3)*出来高!E330:R330)/SUMPRODUCT((((高値!E330:R330+安値!E330:R330+終値!E330:R330)/3)&lt;((高値!F330:S330+安値!F330:S330+終値!F330:S330)/3))*((高値!E330:R330+安値!E330:R330+終値!E330:R330)/3)*出来高!E330:R330)),50))</f>
        <v/>
      </c>
      <c r="S330" s="497" t="str">
        <f>IF($D330="","",IF(AND(終値!E330&lt;終値!O330,$Q330&gt;(IFERROR(100-100/(1+SUMPRODUCT((終値!O330:AB330&gt;終値!P330:AC330)*(終値!O330:AB330-終値!P330:AC330))/SUMPRODUCT((終値!O330:AB330&lt;終値!P330:AC330)*(終値!P330:AC330-終値!O330:AB330))),100))),"強気div▲",IF(AND(終値!E330&gt;終値!O330,$Q330&lt;(IFERROR(100-100/(1+SUMPRODUCT((終値!O330:AB330&gt;終値!P330:AC330)*(終値!O330:AB330-終値!P330:AC330))/SUMPRODUCT((終値!O330:AB330&lt;終値!P330:AC330)*(終値!P330:AC330-終値!O330:AB330))),100))),"弱気div▼","－")))</f>
        <v/>
      </c>
      <c r="T330" s="497" t="str">
        <f t="shared" si="58"/>
        <v/>
      </c>
      <c r="U330" s="497" t="str">
        <f>IF(終値!A330="","",BB_スイング!BT330)</f>
        <v/>
      </c>
      <c r="V330" s="505" t="str">
        <f>IF($D330="","",IFERROR(出来高!E330/AVERAGE(出来高!E330:I330),""))</f>
        <v/>
      </c>
      <c r="W330" s="506" t="str">
        <f>IF($D330="","",IF(AND($D330&gt;$G330,$O330="拡大↑",OR($N330="スクイーズ★",$N330="収縮")),"◎スクイーズブレイク買",IF(AND($D330&gt;=$H330,$R330&gt;=BB設定!$B$10),"○順張り継続(walk)",IF(AND($S330="強気div▲",$D330&gt;$I330,LEFT($U330,4)&lt;&gt;"二番天井"),"○反発(ダイバ)買",IF($U330="二番底W▲","△二番底買(確)",IF($U330="二番底W形成","△二番底形成",IF(LEFT($U330,4)="二番天井","▼二番天井警戒",IF($D330&lt;$J330,"▼-2σ割れ危険",IF(AND($D330&gt;$E330,$K330&lt;0.6,$R330&gt;=50),"・押し目注目",IF($N330="スクイーズ★","☆スクイーズ監視","様子見"))))))))))</f>
        <v/>
      </c>
      <c r="X330" s="501" t="str">
        <f t="shared" si="64"/>
        <v/>
      </c>
      <c r="Y330" s="498" t="str">
        <f t="shared" si="59"/>
        <v/>
      </c>
      <c r="Z330" s="498" t="str">
        <f t="shared" si="60"/>
        <v/>
      </c>
      <c r="AA330" s="498" t="str">
        <f t="shared" si="61"/>
        <v/>
      </c>
      <c r="AB330" s="498" t="str">
        <f t="shared" si="65"/>
        <v/>
      </c>
      <c r="AC330" s="504" t="str">
        <f t="shared" si="62"/>
        <v/>
      </c>
      <c r="AD330" s="498" t="str">
        <f>IF($D330="","",MIN(終値!E330:I330))</f>
        <v/>
      </c>
      <c r="AE330" s="500" t="str">
        <f t="shared" si="63"/>
        <v/>
      </c>
    </row>
    <row r="331" spans="1:31">
      <c r="A331" s="497" t="str">
        <f>IF(終値!A331="","",HYPERLINK("https://kabutan.jp/stock/?code="&amp;終値!A331,"📈"))</f>
        <v/>
      </c>
      <c r="B331" s="497" t="str">
        <f>IF(終値!A331="","",終値!A331)</f>
        <v/>
      </c>
      <c r="C331" s="496" t="str">
        <f>IF(終値!A331="","",終値!B331)</f>
        <v/>
      </c>
      <c r="D331" s="498" t="str">
        <f>IF(終値!A331="","",終値!E331)</f>
        <v/>
      </c>
      <c r="E331" s="498" t="str">
        <f>IF($D331="","",AVERAGE(終値!E331:X331))</f>
        <v/>
      </c>
      <c r="F331" s="499" t="str">
        <f>IF($D331="","",STDEVP(終値!E331:X331))</f>
        <v/>
      </c>
      <c r="G331" s="498" t="str">
        <f>IF($D331="","",$E331+BB設定!$B$4*$F331)</f>
        <v/>
      </c>
      <c r="H331" s="498" t="str">
        <f>IF($D331="","",$E331+BB設定!$B$5*$F331)</f>
        <v/>
      </c>
      <c r="I331" s="498" t="str">
        <f>IF($D331="","",$E331-BB設定!$B$5*$F331)</f>
        <v/>
      </c>
      <c r="J331" s="498" t="str">
        <f>IF($D331="","",$E331-BB設定!$B$4*$F331)</f>
        <v/>
      </c>
      <c r="K331" s="503" t="str">
        <f t="shared" si="55"/>
        <v/>
      </c>
      <c r="L331" s="502" t="str">
        <f t="shared" si="56"/>
        <v/>
      </c>
      <c r="M331" s="502" t="str">
        <f>IF($D331="","",IFERROR(MIN(BB_帯幅!B331:AP331)*100,""))</f>
        <v/>
      </c>
      <c r="N331" s="497" t="str">
        <f>IF($L331="","",IF($L331&lt;=$M331*BB設定!$B$7,"スクイーズ★",IF($L331&lt;=$M331*1.3,"収縮","－")))</f>
        <v/>
      </c>
      <c r="O331" s="497" t="str">
        <f>IF($D331="","",IF(AND(BB_帯幅!B331&gt;BB_帯幅!C331,BB_帯幅!C331&gt;BB_帯幅!D331),"拡大↑","縮小↓"))</f>
        <v/>
      </c>
      <c r="P331" s="497" t="str">
        <f t="shared" si="57"/>
        <v/>
      </c>
      <c r="Q331" s="500" t="str">
        <f>IF($D331="","",IFERROR(100-100/(1+SUMPRODUCT((終値!E331:R331&gt;終値!F331:S331)*(終値!E331:R331-終値!F331:S331))/SUMPRODUCT((終値!E331:R331&lt;終値!F331:S331)*(終値!F331:S331-終値!E331:R331))),100))</f>
        <v/>
      </c>
      <c r="R331" s="500" t="str">
        <f>IF($D331="","",IFERROR(100-100/(1+SUMPRODUCT((((高値!E331:R331+安値!E331:R331+終値!E331:R331)/3)&gt;((高値!F331:S331+安値!F331:S331+終値!F331:S331)/3))*((高値!E331:R331+安値!E331:R331+終値!E331:R331)/3)*出来高!E331:R331)/SUMPRODUCT((((高値!E331:R331+安値!E331:R331+終値!E331:R331)/3)&lt;((高値!F331:S331+安値!F331:S331+終値!F331:S331)/3))*((高値!E331:R331+安値!E331:R331+終値!E331:R331)/3)*出来高!E331:R331)),50))</f>
        <v/>
      </c>
      <c r="S331" s="497" t="str">
        <f>IF($D331="","",IF(AND(終値!E331&lt;終値!O331,$Q331&gt;(IFERROR(100-100/(1+SUMPRODUCT((終値!O331:AB331&gt;終値!P331:AC331)*(終値!O331:AB331-終値!P331:AC331))/SUMPRODUCT((終値!O331:AB331&lt;終値!P331:AC331)*(終値!P331:AC331-終値!O331:AB331))),100))),"強気div▲",IF(AND(終値!E331&gt;終値!O331,$Q331&lt;(IFERROR(100-100/(1+SUMPRODUCT((終値!O331:AB331&gt;終値!P331:AC331)*(終値!O331:AB331-終値!P331:AC331))/SUMPRODUCT((終値!O331:AB331&lt;終値!P331:AC331)*(終値!P331:AC331-終値!O331:AB331))),100))),"弱気div▼","－")))</f>
        <v/>
      </c>
      <c r="T331" s="497" t="str">
        <f t="shared" si="58"/>
        <v/>
      </c>
      <c r="U331" s="497" t="str">
        <f>IF(終値!A331="","",BB_スイング!BT331)</f>
        <v/>
      </c>
      <c r="V331" s="505" t="str">
        <f>IF($D331="","",IFERROR(出来高!E331/AVERAGE(出来高!E331:I331),""))</f>
        <v/>
      </c>
      <c r="W331" s="506" t="str">
        <f>IF($D331="","",IF(AND($D331&gt;$G331,$O331="拡大↑",OR($N331="スクイーズ★",$N331="収縮")),"◎スクイーズブレイク買",IF(AND($D331&gt;=$H331,$R331&gt;=BB設定!$B$10),"○順張り継続(walk)",IF(AND($S331="強気div▲",$D331&gt;$I331,LEFT($U331,4)&lt;&gt;"二番天井"),"○反発(ダイバ)買",IF($U331="二番底W▲","△二番底買(確)",IF($U331="二番底W形成","△二番底形成",IF(LEFT($U331,4)="二番天井","▼二番天井警戒",IF($D331&lt;$J331,"▼-2σ割れ危険",IF(AND($D331&gt;$E331,$K331&lt;0.6,$R331&gt;=50),"・押し目注目",IF($N331="スクイーズ★","☆スクイーズ監視","様子見"))))))))))</f>
        <v/>
      </c>
      <c r="X331" s="501" t="str">
        <f t="shared" si="64"/>
        <v/>
      </c>
      <c r="Y331" s="498" t="str">
        <f t="shared" si="59"/>
        <v/>
      </c>
      <c r="Z331" s="498" t="str">
        <f t="shared" si="60"/>
        <v/>
      </c>
      <c r="AA331" s="498" t="str">
        <f t="shared" si="61"/>
        <v/>
      </c>
      <c r="AB331" s="498" t="str">
        <f t="shared" si="65"/>
        <v/>
      </c>
      <c r="AC331" s="504" t="str">
        <f t="shared" si="62"/>
        <v/>
      </c>
      <c r="AD331" s="498" t="str">
        <f>IF($D331="","",MIN(終値!E331:I331))</f>
        <v/>
      </c>
      <c r="AE331" s="500" t="str">
        <f t="shared" si="63"/>
        <v/>
      </c>
    </row>
    <row r="332" spans="1:31">
      <c r="A332" s="497" t="str">
        <f>IF(終値!A332="","",HYPERLINK("https://kabutan.jp/stock/?code="&amp;終値!A332,"📈"))</f>
        <v/>
      </c>
      <c r="B332" s="497" t="str">
        <f>IF(終値!A332="","",終値!A332)</f>
        <v/>
      </c>
      <c r="C332" s="496" t="str">
        <f>IF(終値!A332="","",終値!B332)</f>
        <v/>
      </c>
      <c r="D332" s="498" t="str">
        <f>IF(終値!A332="","",終値!E332)</f>
        <v/>
      </c>
      <c r="E332" s="498" t="str">
        <f>IF($D332="","",AVERAGE(終値!E332:X332))</f>
        <v/>
      </c>
      <c r="F332" s="499" t="str">
        <f>IF($D332="","",STDEVP(終値!E332:X332))</f>
        <v/>
      </c>
      <c r="G332" s="498" t="str">
        <f>IF($D332="","",$E332+BB設定!$B$4*$F332)</f>
        <v/>
      </c>
      <c r="H332" s="498" t="str">
        <f>IF($D332="","",$E332+BB設定!$B$5*$F332)</f>
        <v/>
      </c>
      <c r="I332" s="498" t="str">
        <f>IF($D332="","",$E332-BB設定!$B$5*$F332)</f>
        <v/>
      </c>
      <c r="J332" s="498" t="str">
        <f>IF($D332="","",$E332-BB設定!$B$4*$F332)</f>
        <v/>
      </c>
      <c r="K332" s="503" t="str">
        <f t="shared" si="55"/>
        <v/>
      </c>
      <c r="L332" s="502" t="str">
        <f t="shared" si="56"/>
        <v/>
      </c>
      <c r="M332" s="502" t="str">
        <f>IF($D332="","",IFERROR(MIN(BB_帯幅!B332:AP332)*100,""))</f>
        <v/>
      </c>
      <c r="N332" s="497" t="str">
        <f>IF($L332="","",IF($L332&lt;=$M332*BB設定!$B$7,"スクイーズ★",IF($L332&lt;=$M332*1.3,"収縮","－")))</f>
        <v/>
      </c>
      <c r="O332" s="497" t="str">
        <f>IF($D332="","",IF(AND(BB_帯幅!B332&gt;BB_帯幅!C332,BB_帯幅!C332&gt;BB_帯幅!D332),"拡大↑","縮小↓"))</f>
        <v/>
      </c>
      <c r="P332" s="497" t="str">
        <f t="shared" si="57"/>
        <v/>
      </c>
      <c r="Q332" s="500" t="str">
        <f>IF($D332="","",IFERROR(100-100/(1+SUMPRODUCT((終値!E332:R332&gt;終値!F332:S332)*(終値!E332:R332-終値!F332:S332))/SUMPRODUCT((終値!E332:R332&lt;終値!F332:S332)*(終値!F332:S332-終値!E332:R332))),100))</f>
        <v/>
      </c>
      <c r="R332" s="500" t="str">
        <f>IF($D332="","",IFERROR(100-100/(1+SUMPRODUCT((((高値!E332:R332+安値!E332:R332+終値!E332:R332)/3)&gt;((高値!F332:S332+安値!F332:S332+終値!F332:S332)/3))*((高値!E332:R332+安値!E332:R332+終値!E332:R332)/3)*出来高!E332:R332)/SUMPRODUCT((((高値!E332:R332+安値!E332:R332+終値!E332:R332)/3)&lt;((高値!F332:S332+安値!F332:S332+終値!F332:S332)/3))*((高値!E332:R332+安値!E332:R332+終値!E332:R332)/3)*出来高!E332:R332)),50))</f>
        <v/>
      </c>
      <c r="S332" s="497" t="str">
        <f>IF($D332="","",IF(AND(終値!E332&lt;終値!O332,$Q332&gt;(IFERROR(100-100/(1+SUMPRODUCT((終値!O332:AB332&gt;終値!P332:AC332)*(終値!O332:AB332-終値!P332:AC332))/SUMPRODUCT((終値!O332:AB332&lt;終値!P332:AC332)*(終値!P332:AC332-終値!O332:AB332))),100))),"強気div▲",IF(AND(終値!E332&gt;終値!O332,$Q332&lt;(IFERROR(100-100/(1+SUMPRODUCT((終値!O332:AB332&gt;終値!P332:AC332)*(終値!O332:AB332-終値!P332:AC332))/SUMPRODUCT((終値!O332:AB332&lt;終値!P332:AC332)*(終値!P332:AC332-終値!O332:AB332))),100))),"弱気div▼","－")))</f>
        <v/>
      </c>
      <c r="T332" s="497" t="str">
        <f t="shared" si="58"/>
        <v/>
      </c>
      <c r="U332" s="497" t="str">
        <f>IF(終値!A332="","",BB_スイング!BT332)</f>
        <v/>
      </c>
      <c r="V332" s="505" t="str">
        <f>IF($D332="","",IFERROR(出来高!E332/AVERAGE(出来高!E332:I332),""))</f>
        <v/>
      </c>
      <c r="W332" s="506" t="str">
        <f>IF($D332="","",IF(AND($D332&gt;$G332,$O332="拡大↑",OR($N332="スクイーズ★",$N332="収縮")),"◎スクイーズブレイク買",IF(AND($D332&gt;=$H332,$R332&gt;=BB設定!$B$10),"○順張り継続(walk)",IF(AND($S332="強気div▲",$D332&gt;$I332,LEFT($U332,4)&lt;&gt;"二番天井"),"○反発(ダイバ)買",IF($U332="二番底W▲","△二番底買(確)",IF($U332="二番底W形成","△二番底形成",IF(LEFT($U332,4)="二番天井","▼二番天井警戒",IF($D332&lt;$J332,"▼-2σ割れ危険",IF(AND($D332&gt;$E332,$K332&lt;0.6,$R332&gt;=50),"・押し目注目",IF($N332="スクイーズ★","☆スクイーズ監視","様子見"))))))))))</f>
        <v/>
      </c>
      <c r="X332" s="501" t="str">
        <f t="shared" si="64"/>
        <v/>
      </c>
      <c r="Y332" s="498" t="str">
        <f t="shared" si="59"/>
        <v/>
      </c>
      <c r="Z332" s="498" t="str">
        <f t="shared" si="60"/>
        <v/>
      </c>
      <c r="AA332" s="498" t="str">
        <f t="shared" si="61"/>
        <v/>
      </c>
      <c r="AB332" s="498" t="str">
        <f t="shared" si="65"/>
        <v/>
      </c>
      <c r="AC332" s="504" t="str">
        <f t="shared" si="62"/>
        <v/>
      </c>
      <c r="AD332" s="498" t="str">
        <f>IF($D332="","",MIN(終値!E332:I332))</f>
        <v/>
      </c>
      <c r="AE332" s="500" t="str">
        <f t="shared" si="63"/>
        <v/>
      </c>
    </row>
    <row r="333" spans="1:31">
      <c r="A333" s="497" t="str">
        <f>IF(終値!A333="","",HYPERLINK("https://kabutan.jp/stock/?code="&amp;終値!A333,"📈"))</f>
        <v/>
      </c>
      <c r="B333" s="497" t="str">
        <f>IF(終値!A333="","",終値!A333)</f>
        <v/>
      </c>
      <c r="C333" s="496" t="str">
        <f>IF(終値!A333="","",終値!B333)</f>
        <v/>
      </c>
      <c r="D333" s="498" t="str">
        <f>IF(終値!A333="","",終値!E333)</f>
        <v/>
      </c>
      <c r="E333" s="498" t="str">
        <f>IF($D333="","",AVERAGE(終値!E333:X333))</f>
        <v/>
      </c>
      <c r="F333" s="499" t="str">
        <f>IF($D333="","",STDEVP(終値!E333:X333))</f>
        <v/>
      </c>
      <c r="G333" s="498" t="str">
        <f>IF($D333="","",$E333+BB設定!$B$4*$F333)</f>
        <v/>
      </c>
      <c r="H333" s="498" t="str">
        <f>IF($D333="","",$E333+BB設定!$B$5*$F333)</f>
        <v/>
      </c>
      <c r="I333" s="498" t="str">
        <f>IF($D333="","",$E333-BB設定!$B$5*$F333)</f>
        <v/>
      </c>
      <c r="J333" s="498" t="str">
        <f>IF($D333="","",$E333-BB設定!$B$4*$F333)</f>
        <v/>
      </c>
      <c r="K333" s="503" t="str">
        <f t="shared" si="55"/>
        <v/>
      </c>
      <c r="L333" s="502" t="str">
        <f t="shared" si="56"/>
        <v/>
      </c>
      <c r="M333" s="502" t="str">
        <f>IF($D333="","",IFERROR(MIN(BB_帯幅!B333:AP333)*100,""))</f>
        <v/>
      </c>
      <c r="N333" s="497" t="str">
        <f>IF($L333="","",IF($L333&lt;=$M333*BB設定!$B$7,"スクイーズ★",IF($L333&lt;=$M333*1.3,"収縮","－")))</f>
        <v/>
      </c>
      <c r="O333" s="497" t="str">
        <f>IF($D333="","",IF(AND(BB_帯幅!B333&gt;BB_帯幅!C333,BB_帯幅!C333&gt;BB_帯幅!D333),"拡大↑","縮小↓"))</f>
        <v/>
      </c>
      <c r="P333" s="497" t="str">
        <f t="shared" si="57"/>
        <v/>
      </c>
      <c r="Q333" s="500" t="str">
        <f>IF($D333="","",IFERROR(100-100/(1+SUMPRODUCT((終値!E333:R333&gt;終値!F333:S333)*(終値!E333:R333-終値!F333:S333))/SUMPRODUCT((終値!E333:R333&lt;終値!F333:S333)*(終値!F333:S333-終値!E333:R333))),100))</f>
        <v/>
      </c>
      <c r="R333" s="500" t="str">
        <f>IF($D333="","",IFERROR(100-100/(1+SUMPRODUCT((((高値!E333:R333+安値!E333:R333+終値!E333:R333)/3)&gt;((高値!F333:S333+安値!F333:S333+終値!F333:S333)/3))*((高値!E333:R333+安値!E333:R333+終値!E333:R333)/3)*出来高!E333:R333)/SUMPRODUCT((((高値!E333:R333+安値!E333:R333+終値!E333:R333)/3)&lt;((高値!F333:S333+安値!F333:S333+終値!F333:S333)/3))*((高値!E333:R333+安値!E333:R333+終値!E333:R333)/3)*出来高!E333:R333)),50))</f>
        <v/>
      </c>
      <c r="S333" s="497" t="str">
        <f>IF($D333="","",IF(AND(終値!E333&lt;終値!O333,$Q333&gt;(IFERROR(100-100/(1+SUMPRODUCT((終値!O333:AB333&gt;終値!P333:AC333)*(終値!O333:AB333-終値!P333:AC333))/SUMPRODUCT((終値!O333:AB333&lt;終値!P333:AC333)*(終値!P333:AC333-終値!O333:AB333))),100))),"強気div▲",IF(AND(終値!E333&gt;終値!O333,$Q333&lt;(IFERROR(100-100/(1+SUMPRODUCT((終値!O333:AB333&gt;終値!P333:AC333)*(終値!O333:AB333-終値!P333:AC333))/SUMPRODUCT((終値!O333:AB333&lt;終値!P333:AC333)*(終値!P333:AC333-終値!O333:AB333))),100))),"弱気div▼","－")))</f>
        <v/>
      </c>
      <c r="T333" s="497" t="str">
        <f t="shared" si="58"/>
        <v/>
      </c>
      <c r="U333" s="497" t="str">
        <f>IF(終値!A333="","",BB_スイング!BT333)</f>
        <v/>
      </c>
      <c r="V333" s="505" t="str">
        <f>IF($D333="","",IFERROR(出来高!E333/AVERAGE(出来高!E333:I333),""))</f>
        <v/>
      </c>
      <c r="W333" s="506" t="str">
        <f>IF($D333="","",IF(AND($D333&gt;$G333,$O333="拡大↑",OR($N333="スクイーズ★",$N333="収縮")),"◎スクイーズブレイク買",IF(AND($D333&gt;=$H333,$R333&gt;=BB設定!$B$10),"○順張り継続(walk)",IF(AND($S333="強気div▲",$D333&gt;$I333,LEFT($U333,4)&lt;&gt;"二番天井"),"○反発(ダイバ)買",IF($U333="二番底W▲","△二番底買(確)",IF($U333="二番底W形成","△二番底形成",IF(LEFT($U333,4)="二番天井","▼二番天井警戒",IF($D333&lt;$J333,"▼-2σ割れ危険",IF(AND($D333&gt;$E333,$K333&lt;0.6,$R333&gt;=50),"・押し目注目",IF($N333="スクイーズ★","☆スクイーズ監視","様子見"))))))))))</f>
        <v/>
      </c>
      <c r="X333" s="501" t="str">
        <f t="shared" si="64"/>
        <v/>
      </c>
      <c r="Y333" s="498" t="str">
        <f t="shared" si="59"/>
        <v/>
      </c>
      <c r="Z333" s="498" t="str">
        <f t="shared" si="60"/>
        <v/>
      </c>
      <c r="AA333" s="498" t="str">
        <f t="shared" si="61"/>
        <v/>
      </c>
      <c r="AB333" s="498" t="str">
        <f t="shared" si="65"/>
        <v/>
      </c>
      <c r="AC333" s="504" t="str">
        <f t="shared" si="62"/>
        <v/>
      </c>
      <c r="AD333" s="498" t="str">
        <f>IF($D333="","",MIN(終値!E333:I333))</f>
        <v/>
      </c>
      <c r="AE333" s="500" t="str">
        <f t="shared" si="63"/>
        <v/>
      </c>
    </row>
    <row r="334" spans="1:31">
      <c r="A334" s="497" t="str">
        <f>IF(終値!A334="","",HYPERLINK("https://kabutan.jp/stock/?code="&amp;終値!A334,"📈"))</f>
        <v/>
      </c>
      <c r="B334" s="497" t="str">
        <f>IF(終値!A334="","",終値!A334)</f>
        <v/>
      </c>
      <c r="C334" s="496" t="str">
        <f>IF(終値!A334="","",終値!B334)</f>
        <v/>
      </c>
      <c r="D334" s="498" t="str">
        <f>IF(終値!A334="","",終値!E334)</f>
        <v/>
      </c>
      <c r="E334" s="498" t="str">
        <f>IF($D334="","",AVERAGE(終値!E334:X334))</f>
        <v/>
      </c>
      <c r="F334" s="499" t="str">
        <f>IF($D334="","",STDEVP(終値!E334:X334))</f>
        <v/>
      </c>
      <c r="G334" s="498" t="str">
        <f>IF($D334="","",$E334+BB設定!$B$4*$F334)</f>
        <v/>
      </c>
      <c r="H334" s="498" t="str">
        <f>IF($D334="","",$E334+BB設定!$B$5*$F334)</f>
        <v/>
      </c>
      <c r="I334" s="498" t="str">
        <f>IF($D334="","",$E334-BB設定!$B$5*$F334)</f>
        <v/>
      </c>
      <c r="J334" s="498" t="str">
        <f>IF($D334="","",$E334-BB設定!$B$4*$F334)</f>
        <v/>
      </c>
      <c r="K334" s="503" t="str">
        <f t="shared" si="55"/>
        <v/>
      </c>
      <c r="L334" s="502" t="str">
        <f t="shared" si="56"/>
        <v/>
      </c>
      <c r="M334" s="502" t="str">
        <f>IF($D334="","",IFERROR(MIN(BB_帯幅!B334:AP334)*100,""))</f>
        <v/>
      </c>
      <c r="N334" s="497" t="str">
        <f>IF($L334="","",IF($L334&lt;=$M334*BB設定!$B$7,"スクイーズ★",IF($L334&lt;=$M334*1.3,"収縮","－")))</f>
        <v/>
      </c>
      <c r="O334" s="497" t="str">
        <f>IF($D334="","",IF(AND(BB_帯幅!B334&gt;BB_帯幅!C334,BB_帯幅!C334&gt;BB_帯幅!D334),"拡大↑","縮小↓"))</f>
        <v/>
      </c>
      <c r="P334" s="497" t="str">
        <f t="shared" si="57"/>
        <v/>
      </c>
      <c r="Q334" s="500" t="str">
        <f>IF($D334="","",IFERROR(100-100/(1+SUMPRODUCT((終値!E334:R334&gt;終値!F334:S334)*(終値!E334:R334-終値!F334:S334))/SUMPRODUCT((終値!E334:R334&lt;終値!F334:S334)*(終値!F334:S334-終値!E334:R334))),100))</f>
        <v/>
      </c>
      <c r="R334" s="500" t="str">
        <f>IF($D334="","",IFERROR(100-100/(1+SUMPRODUCT((((高値!E334:R334+安値!E334:R334+終値!E334:R334)/3)&gt;((高値!F334:S334+安値!F334:S334+終値!F334:S334)/3))*((高値!E334:R334+安値!E334:R334+終値!E334:R334)/3)*出来高!E334:R334)/SUMPRODUCT((((高値!E334:R334+安値!E334:R334+終値!E334:R334)/3)&lt;((高値!F334:S334+安値!F334:S334+終値!F334:S334)/3))*((高値!E334:R334+安値!E334:R334+終値!E334:R334)/3)*出来高!E334:R334)),50))</f>
        <v/>
      </c>
      <c r="S334" s="497" t="str">
        <f>IF($D334="","",IF(AND(終値!E334&lt;終値!O334,$Q334&gt;(IFERROR(100-100/(1+SUMPRODUCT((終値!O334:AB334&gt;終値!P334:AC334)*(終値!O334:AB334-終値!P334:AC334))/SUMPRODUCT((終値!O334:AB334&lt;終値!P334:AC334)*(終値!P334:AC334-終値!O334:AB334))),100))),"強気div▲",IF(AND(終値!E334&gt;終値!O334,$Q334&lt;(IFERROR(100-100/(1+SUMPRODUCT((終値!O334:AB334&gt;終値!P334:AC334)*(終値!O334:AB334-終値!P334:AC334))/SUMPRODUCT((終値!O334:AB334&lt;終値!P334:AC334)*(終値!P334:AC334-終値!O334:AB334))),100))),"弱気div▼","－")))</f>
        <v/>
      </c>
      <c r="T334" s="497" t="str">
        <f t="shared" si="58"/>
        <v/>
      </c>
      <c r="U334" s="497" t="str">
        <f>IF(終値!A334="","",BB_スイング!BT334)</f>
        <v/>
      </c>
      <c r="V334" s="505" t="str">
        <f>IF($D334="","",IFERROR(出来高!E334/AVERAGE(出来高!E334:I334),""))</f>
        <v/>
      </c>
      <c r="W334" s="506" t="str">
        <f>IF($D334="","",IF(AND($D334&gt;$G334,$O334="拡大↑",OR($N334="スクイーズ★",$N334="収縮")),"◎スクイーズブレイク買",IF(AND($D334&gt;=$H334,$R334&gt;=BB設定!$B$10),"○順張り継続(walk)",IF(AND($S334="強気div▲",$D334&gt;$I334,LEFT($U334,4)&lt;&gt;"二番天井"),"○反発(ダイバ)買",IF($U334="二番底W▲","△二番底買(確)",IF($U334="二番底W形成","△二番底形成",IF(LEFT($U334,4)="二番天井","▼二番天井警戒",IF($D334&lt;$J334,"▼-2σ割れ危険",IF(AND($D334&gt;$E334,$K334&lt;0.6,$R334&gt;=50),"・押し目注目",IF($N334="スクイーズ★","☆スクイーズ監視","様子見"))))))))))</f>
        <v/>
      </c>
      <c r="X334" s="501" t="str">
        <f t="shared" si="64"/>
        <v/>
      </c>
      <c r="Y334" s="498" t="str">
        <f t="shared" si="59"/>
        <v/>
      </c>
      <c r="Z334" s="498" t="str">
        <f t="shared" si="60"/>
        <v/>
      </c>
      <c r="AA334" s="498" t="str">
        <f t="shared" si="61"/>
        <v/>
      </c>
      <c r="AB334" s="498" t="str">
        <f t="shared" si="65"/>
        <v/>
      </c>
      <c r="AC334" s="504" t="str">
        <f t="shared" si="62"/>
        <v/>
      </c>
      <c r="AD334" s="498" t="str">
        <f>IF($D334="","",MIN(終値!E334:I334))</f>
        <v/>
      </c>
      <c r="AE334" s="500" t="str">
        <f t="shared" si="63"/>
        <v/>
      </c>
    </row>
    <row r="335" spans="1:31">
      <c r="A335" s="497" t="str">
        <f>IF(終値!A335="","",HYPERLINK("https://kabutan.jp/stock/?code="&amp;終値!A335,"📈"))</f>
        <v/>
      </c>
      <c r="B335" s="497" t="str">
        <f>IF(終値!A335="","",終値!A335)</f>
        <v/>
      </c>
      <c r="C335" s="496" t="str">
        <f>IF(終値!A335="","",終値!B335)</f>
        <v/>
      </c>
      <c r="D335" s="498" t="str">
        <f>IF(終値!A335="","",終値!E335)</f>
        <v/>
      </c>
      <c r="E335" s="498" t="str">
        <f>IF($D335="","",AVERAGE(終値!E335:X335))</f>
        <v/>
      </c>
      <c r="F335" s="499" t="str">
        <f>IF($D335="","",STDEVP(終値!E335:X335))</f>
        <v/>
      </c>
      <c r="G335" s="498" t="str">
        <f>IF($D335="","",$E335+BB設定!$B$4*$F335)</f>
        <v/>
      </c>
      <c r="H335" s="498" t="str">
        <f>IF($D335="","",$E335+BB設定!$B$5*$F335)</f>
        <v/>
      </c>
      <c r="I335" s="498" t="str">
        <f>IF($D335="","",$E335-BB設定!$B$5*$F335)</f>
        <v/>
      </c>
      <c r="J335" s="498" t="str">
        <f>IF($D335="","",$E335-BB設定!$B$4*$F335)</f>
        <v/>
      </c>
      <c r="K335" s="503" t="str">
        <f t="shared" si="55"/>
        <v/>
      </c>
      <c r="L335" s="502" t="str">
        <f t="shared" si="56"/>
        <v/>
      </c>
      <c r="M335" s="502" t="str">
        <f>IF($D335="","",IFERROR(MIN(BB_帯幅!B335:AP335)*100,""))</f>
        <v/>
      </c>
      <c r="N335" s="497" t="str">
        <f>IF($L335="","",IF($L335&lt;=$M335*BB設定!$B$7,"スクイーズ★",IF($L335&lt;=$M335*1.3,"収縮","－")))</f>
        <v/>
      </c>
      <c r="O335" s="497" t="str">
        <f>IF($D335="","",IF(AND(BB_帯幅!B335&gt;BB_帯幅!C335,BB_帯幅!C335&gt;BB_帯幅!D335),"拡大↑","縮小↓"))</f>
        <v/>
      </c>
      <c r="P335" s="497" t="str">
        <f t="shared" si="57"/>
        <v/>
      </c>
      <c r="Q335" s="500" t="str">
        <f>IF($D335="","",IFERROR(100-100/(1+SUMPRODUCT((終値!E335:R335&gt;終値!F335:S335)*(終値!E335:R335-終値!F335:S335))/SUMPRODUCT((終値!E335:R335&lt;終値!F335:S335)*(終値!F335:S335-終値!E335:R335))),100))</f>
        <v/>
      </c>
      <c r="R335" s="500" t="str">
        <f>IF($D335="","",IFERROR(100-100/(1+SUMPRODUCT((((高値!E335:R335+安値!E335:R335+終値!E335:R335)/3)&gt;((高値!F335:S335+安値!F335:S335+終値!F335:S335)/3))*((高値!E335:R335+安値!E335:R335+終値!E335:R335)/3)*出来高!E335:R335)/SUMPRODUCT((((高値!E335:R335+安値!E335:R335+終値!E335:R335)/3)&lt;((高値!F335:S335+安値!F335:S335+終値!F335:S335)/3))*((高値!E335:R335+安値!E335:R335+終値!E335:R335)/3)*出来高!E335:R335)),50))</f>
        <v/>
      </c>
      <c r="S335" s="497" t="str">
        <f>IF($D335="","",IF(AND(終値!E335&lt;終値!O335,$Q335&gt;(IFERROR(100-100/(1+SUMPRODUCT((終値!O335:AB335&gt;終値!P335:AC335)*(終値!O335:AB335-終値!P335:AC335))/SUMPRODUCT((終値!O335:AB335&lt;終値!P335:AC335)*(終値!P335:AC335-終値!O335:AB335))),100))),"強気div▲",IF(AND(終値!E335&gt;終値!O335,$Q335&lt;(IFERROR(100-100/(1+SUMPRODUCT((終値!O335:AB335&gt;終値!P335:AC335)*(終値!O335:AB335-終値!P335:AC335))/SUMPRODUCT((終値!O335:AB335&lt;終値!P335:AC335)*(終値!P335:AC335-終値!O335:AB335))),100))),"弱気div▼","－")))</f>
        <v/>
      </c>
      <c r="T335" s="497" t="str">
        <f t="shared" si="58"/>
        <v/>
      </c>
      <c r="U335" s="497" t="str">
        <f>IF(終値!A335="","",BB_スイング!BT335)</f>
        <v/>
      </c>
      <c r="V335" s="505" t="str">
        <f>IF($D335="","",IFERROR(出来高!E335/AVERAGE(出来高!E335:I335),""))</f>
        <v/>
      </c>
      <c r="W335" s="506" t="str">
        <f>IF($D335="","",IF(AND($D335&gt;$G335,$O335="拡大↑",OR($N335="スクイーズ★",$N335="収縮")),"◎スクイーズブレイク買",IF(AND($D335&gt;=$H335,$R335&gt;=BB設定!$B$10),"○順張り継続(walk)",IF(AND($S335="強気div▲",$D335&gt;$I335,LEFT($U335,4)&lt;&gt;"二番天井"),"○反発(ダイバ)買",IF($U335="二番底W▲","△二番底買(確)",IF($U335="二番底W形成","△二番底形成",IF(LEFT($U335,4)="二番天井","▼二番天井警戒",IF($D335&lt;$J335,"▼-2σ割れ危険",IF(AND($D335&gt;$E335,$K335&lt;0.6,$R335&gt;=50),"・押し目注目",IF($N335="スクイーズ★","☆スクイーズ監視","様子見"))))))))))</f>
        <v/>
      </c>
      <c r="X335" s="501" t="str">
        <f t="shared" si="64"/>
        <v/>
      </c>
      <c r="Y335" s="498" t="str">
        <f t="shared" si="59"/>
        <v/>
      </c>
      <c r="Z335" s="498" t="str">
        <f t="shared" si="60"/>
        <v/>
      </c>
      <c r="AA335" s="498" t="str">
        <f t="shared" si="61"/>
        <v/>
      </c>
      <c r="AB335" s="498" t="str">
        <f t="shared" si="65"/>
        <v/>
      </c>
      <c r="AC335" s="504" t="str">
        <f t="shared" si="62"/>
        <v/>
      </c>
      <c r="AD335" s="498" t="str">
        <f>IF($D335="","",MIN(終値!E335:I335))</f>
        <v/>
      </c>
      <c r="AE335" s="500" t="str">
        <f t="shared" si="63"/>
        <v/>
      </c>
    </row>
    <row r="336" spans="1:31">
      <c r="A336" s="497" t="str">
        <f>IF(終値!A336="","",HYPERLINK("https://kabutan.jp/stock/?code="&amp;終値!A336,"📈"))</f>
        <v/>
      </c>
      <c r="B336" s="497" t="str">
        <f>IF(終値!A336="","",終値!A336)</f>
        <v/>
      </c>
      <c r="C336" s="496" t="str">
        <f>IF(終値!A336="","",終値!B336)</f>
        <v/>
      </c>
      <c r="D336" s="498" t="str">
        <f>IF(終値!A336="","",終値!E336)</f>
        <v/>
      </c>
      <c r="E336" s="498" t="str">
        <f>IF($D336="","",AVERAGE(終値!E336:X336))</f>
        <v/>
      </c>
      <c r="F336" s="499" t="str">
        <f>IF($D336="","",STDEVP(終値!E336:X336))</f>
        <v/>
      </c>
      <c r="G336" s="498" t="str">
        <f>IF($D336="","",$E336+BB設定!$B$4*$F336)</f>
        <v/>
      </c>
      <c r="H336" s="498" t="str">
        <f>IF($D336="","",$E336+BB設定!$B$5*$F336)</f>
        <v/>
      </c>
      <c r="I336" s="498" t="str">
        <f>IF($D336="","",$E336-BB設定!$B$5*$F336)</f>
        <v/>
      </c>
      <c r="J336" s="498" t="str">
        <f>IF($D336="","",$E336-BB設定!$B$4*$F336)</f>
        <v/>
      </c>
      <c r="K336" s="503" t="str">
        <f t="shared" si="55"/>
        <v/>
      </c>
      <c r="L336" s="502" t="str">
        <f t="shared" si="56"/>
        <v/>
      </c>
      <c r="M336" s="502" t="str">
        <f>IF($D336="","",IFERROR(MIN(BB_帯幅!B336:AP336)*100,""))</f>
        <v/>
      </c>
      <c r="N336" s="497" t="str">
        <f>IF($L336="","",IF($L336&lt;=$M336*BB設定!$B$7,"スクイーズ★",IF($L336&lt;=$M336*1.3,"収縮","－")))</f>
        <v/>
      </c>
      <c r="O336" s="497" t="str">
        <f>IF($D336="","",IF(AND(BB_帯幅!B336&gt;BB_帯幅!C336,BB_帯幅!C336&gt;BB_帯幅!D336),"拡大↑","縮小↓"))</f>
        <v/>
      </c>
      <c r="P336" s="497" t="str">
        <f t="shared" si="57"/>
        <v/>
      </c>
      <c r="Q336" s="500" t="str">
        <f>IF($D336="","",IFERROR(100-100/(1+SUMPRODUCT((終値!E336:R336&gt;終値!F336:S336)*(終値!E336:R336-終値!F336:S336))/SUMPRODUCT((終値!E336:R336&lt;終値!F336:S336)*(終値!F336:S336-終値!E336:R336))),100))</f>
        <v/>
      </c>
      <c r="R336" s="500" t="str">
        <f>IF($D336="","",IFERROR(100-100/(1+SUMPRODUCT((((高値!E336:R336+安値!E336:R336+終値!E336:R336)/3)&gt;((高値!F336:S336+安値!F336:S336+終値!F336:S336)/3))*((高値!E336:R336+安値!E336:R336+終値!E336:R336)/3)*出来高!E336:R336)/SUMPRODUCT((((高値!E336:R336+安値!E336:R336+終値!E336:R336)/3)&lt;((高値!F336:S336+安値!F336:S336+終値!F336:S336)/3))*((高値!E336:R336+安値!E336:R336+終値!E336:R336)/3)*出来高!E336:R336)),50))</f>
        <v/>
      </c>
      <c r="S336" s="497" t="str">
        <f>IF($D336="","",IF(AND(終値!E336&lt;終値!O336,$Q336&gt;(IFERROR(100-100/(1+SUMPRODUCT((終値!O336:AB336&gt;終値!P336:AC336)*(終値!O336:AB336-終値!P336:AC336))/SUMPRODUCT((終値!O336:AB336&lt;終値!P336:AC336)*(終値!P336:AC336-終値!O336:AB336))),100))),"強気div▲",IF(AND(終値!E336&gt;終値!O336,$Q336&lt;(IFERROR(100-100/(1+SUMPRODUCT((終値!O336:AB336&gt;終値!P336:AC336)*(終値!O336:AB336-終値!P336:AC336))/SUMPRODUCT((終値!O336:AB336&lt;終値!P336:AC336)*(終値!P336:AC336-終値!O336:AB336))),100))),"弱気div▼","－")))</f>
        <v/>
      </c>
      <c r="T336" s="497" t="str">
        <f t="shared" si="58"/>
        <v/>
      </c>
      <c r="U336" s="497" t="str">
        <f>IF(終値!A336="","",BB_スイング!BT336)</f>
        <v/>
      </c>
      <c r="V336" s="505" t="str">
        <f>IF($D336="","",IFERROR(出来高!E336/AVERAGE(出来高!E336:I336),""))</f>
        <v/>
      </c>
      <c r="W336" s="506" t="str">
        <f>IF($D336="","",IF(AND($D336&gt;$G336,$O336="拡大↑",OR($N336="スクイーズ★",$N336="収縮")),"◎スクイーズブレイク買",IF(AND($D336&gt;=$H336,$R336&gt;=BB設定!$B$10),"○順張り継続(walk)",IF(AND($S336="強気div▲",$D336&gt;$I336,LEFT($U336,4)&lt;&gt;"二番天井"),"○反発(ダイバ)買",IF($U336="二番底W▲","△二番底買(確)",IF($U336="二番底W形成","△二番底形成",IF(LEFT($U336,4)="二番天井","▼二番天井警戒",IF($D336&lt;$J336,"▼-2σ割れ危険",IF(AND($D336&gt;$E336,$K336&lt;0.6,$R336&gt;=50),"・押し目注目",IF($N336="スクイーズ★","☆スクイーズ監視","様子見"))))))))))</f>
        <v/>
      </c>
      <c r="X336" s="501" t="str">
        <f t="shared" si="64"/>
        <v/>
      </c>
      <c r="Y336" s="498" t="str">
        <f t="shared" si="59"/>
        <v/>
      </c>
      <c r="Z336" s="498" t="str">
        <f t="shared" si="60"/>
        <v/>
      </c>
      <c r="AA336" s="498" t="str">
        <f t="shared" si="61"/>
        <v/>
      </c>
      <c r="AB336" s="498" t="str">
        <f t="shared" si="65"/>
        <v/>
      </c>
      <c r="AC336" s="504" t="str">
        <f t="shared" si="62"/>
        <v/>
      </c>
      <c r="AD336" s="498" t="str">
        <f>IF($D336="","",MIN(終値!E336:I336))</f>
        <v/>
      </c>
      <c r="AE336" s="500" t="str">
        <f t="shared" si="63"/>
        <v/>
      </c>
    </row>
    <row r="337" spans="1:31">
      <c r="A337" s="497" t="str">
        <f>IF(終値!A337="","",HYPERLINK("https://kabutan.jp/stock/?code="&amp;終値!A337,"📈"))</f>
        <v/>
      </c>
      <c r="B337" s="497" t="str">
        <f>IF(終値!A337="","",終値!A337)</f>
        <v/>
      </c>
      <c r="C337" s="496" t="str">
        <f>IF(終値!A337="","",終値!B337)</f>
        <v/>
      </c>
      <c r="D337" s="498" t="str">
        <f>IF(終値!A337="","",終値!E337)</f>
        <v/>
      </c>
      <c r="E337" s="498" t="str">
        <f>IF($D337="","",AVERAGE(終値!E337:X337))</f>
        <v/>
      </c>
      <c r="F337" s="499" t="str">
        <f>IF($D337="","",STDEVP(終値!E337:X337))</f>
        <v/>
      </c>
      <c r="G337" s="498" t="str">
        <f>IF($D337="","",$E337+BB設定!$B$4*$F337)</f>
        <v/>
      </c>
      <c r="H337" s="498" t="str">
        <f>IF($D337="","",$E337+BB設定!$B$5*$F337)</f>
        <v/>
      </c>
      <c r="I337" s="498" t="str">
        <f>IF($D337="","",$E337-BB設定!$B$5*$F337)</f>
        <v/>
      </c>
      <c r="J337" s="498" t="str">
        <f>IF($D337="","",$E337-BB設定!$B$4*$F337)</f>
        <v/>
      </c>
      <c r="K337" s="503" t="str">
        <f t="shared" si="55"/>
        <v/>
      </c>
      <c r="L337" s="502" t="str">
        <f t="shared" si="56"/>
        <v/>
      </c>
      <c r="M337" s="502" t="str">
        <f>IF($D337="","",IFERROR(MIN(BB_帯幅!B337:AP337)*100,""))</f>
        <v/>
      </c>
      <c r="N337" s="497" t="str">
        <f>IF($L337="","",IF($L337&lt;=$M337*BB設定!$B$7,"スクイーズ★",IF($L337&lt;=$M337*1.3,"収縮","－")))</f>
        <v/>
      </c>
      <c r="O337" s="497" t="str">
        <f>IF($D337="","",IF(AND(BB_帯幅!B337&gt;BB_帯幅!C337,BB_帯幅!C337&gt;BB_帯幅!D337),"拡大↑","縮小↓"))</f>
        <v/>
      </c>
      <c r="P337" s="497" t="str">
        <f t="shared" si="57"/>
        <v/>
      </c>
      <c r="Q337" s="500" t="str">
        <f>IF($D337="","",IFERROR(100-100/(1+SUMPRODUCT((終値!E337:R337&gt;終値!F337:S337)*(終値!E337:R337-終値!F337:S337))/SUMPRODUCT((終値!E337:R337&lt;終値!F337:S337)*(終値!F337:S337-終値!E337:R337))),100))</f>
        <v/>
      </c>
      <c r="R337" s="500" t="str">
        <f>IF($D337="","",IFERROR(100-100/(1+SUMPRODUCT((((高値!E337:R337+安値!E337:R337+終値!E337:R337)/3)&gt;((高値!F337:S337+安値!F337:S337+終値!F337:S337)/3))*((高値!E337:R337+安値!E337:R337+終値!E337:R337)/3)*出来高!E337:R337)/SUMPRODUCT((((高値!E337:R337+安値!E337:R337+終値!E337:R337)/3)&lt;((高値!F337:S337+安値!F337:S337+終値!F337:S337)/3))*((高値!E337:R337+安値!E337:R337+終値!E337:R337)/3)*出来高!E337:R337)),50))</f>
        <v/>
      </c>
      <c r="S337" s="497" t="str">
        <f>IF($D337="","",IF(AND(終値!E337&lt;終値!O337,$Q337&gt;(IFERROR(100-100/(1+SUMPRODUCT((終値!O337:AB337&gt;終値!P337:AC337)*(終値!O337:AB337-終値!P337:AC337))/SUMPRODUCT((終値!O337:AB337&lt;終値!P337:AC337)*(終値!P337:AC337-終値!O337:AB337))),100))),"強気div▲",IF(AND(終値!E337&gt;終値!O337,$Q337&lt;(IFERROR(100-100/(1+SUMPRODUCT((終値!O337:AB337&gt;終値!P337:AC337)*(終値!O337:AB337-終値!P337:AC337))/SUMPRODUCT((終値!O337:AB337&lt;終値!P337:AC337)*(終値!P337:AC337-終値!O337:AB337))),100))),"弱気div▼","－")))</f>
        <v/>
      </c>
      <c r="T337" s="497" t="str">
        <f t="shared" si="58"/>
        <v/>
      </c>
      <c r="U337" s="497" t="str">
        <f>IF(終値!A337="","",BB_スイング!BT337)</f>
        <v/>
      </c>
      <c r="V337" s="505" t="str">
        <f>IF($D337="","",IFERROR(出来高!E337/AVERAGE(出来高!E337:I337),""))</f>
        <v/>
      </c>
      <c r="W337" s="506" t="str">
        <f>IF($D337="","",IF(AND($D337&gt;$G337,$O337="拡大↑",OR($N337="スクイーズ★",$N337="収縮")),"◎スクイーズブレイク買",IF(AND($D337&gt;=$H337,$R337&gt;=BB設定!$B$10),"○順張り継続(walk)",IF(AND($S337="強気div▲",$D337&gt;$I337,LEFT($U337,4)&lt;&gt;"二番天井"),"○反発(ダイバ)買",IF($U337="二番底W▲","△二番底買(確)",IF($U337="二番底W形成","△二番底形成",IF(LEFT($U337,4)="二番天井","▼二番天井警戒",IF($D337&lt;$J337,"▼-2σ割れ危険",IF(AND($D337&gt;$E337,$K337&lt;0.6,$R337&gt;=50),"・押し目注目",IF($N337="スクイーズ★","☆スクイーズ監視","様子見"))))))))))</f>
        <v/>
      </c>
      <c r="X337" s="501" t="str">
        <f t="shared" si="64"/>
        <v/>
      </c>
      <c r="Y337" s="498" t="str">
        <f t="shared" si="59"/>
        <v/>
      </c>
      <c r="Z337" s="498" t="str">
        <f t="shared" si="60"/>
        <v/>
      </c>
      <c r="AA337" s="498" t="str">
        <f t="shared" si="61"/>
        <v/>
      </c>
      <c r="AB337" s="498" t="str">
        <f t="shared" si="65"/>
        <v/>
      </c>
      <c r="AC337" s="504" t="str">
        <f t="shared" si="62"/>
        <v/>
      </c>
      <c r="AD337" s="498" t="str">
        <f>IF($D337="","",MIN(終値!E337:I337))</f>
        <v/>
      </c>
      <c r="AE337" s="500" t="str">
        <f t="shared" si="63"/>
        <v/>
      </c>
    </row>
    <row r="338" spans="1:31">
      <c r="A338" s="497" t="str">
        <f>IF(終値!A338="","",HYPERLINK("https://kabutan.jp/stock/?code="&amp;終値!A338,"📈"))</f>
        <v/>
      </c>
      <c r="B338" s="497" t="str">
        <f>IF(終値!A338="","",終値!A338)</f>
        <v/>
      </c>
      <c r="C338" s="496" t="str">
        <f>IF(終値!A338="","",終値!B338)</f>
        <v/>
      </c>
      <c r="D338" s="498" t="str">
        <f>IF(終値!A338="","",終値!E338)</f>
        <v/>
      </c>
      <c r="E338" s="498" t="str">
        <f>IF($D338="","",AVERAGE(終値!E338:X338))</f>
        <v/>
      </c>
      <c r="F338" s="499" t="str">
        <f>IF($D338="","",STDEVP(終値!E338:X338))</f>
        <v/>
      </c>
      <c r="G338" s="498" t="str">
        <f>IF($D338="","",$E338+BB設定!$B$4*$F338)</f>
        <v/>
      </c>
      <c r="H338" s="498" t="str">
        <f>IF($D338="","",$E338+BB設定!$B$5*$F338)</f>
        <v/>
      </c>
      <c r="I338" s="498" t="str">
        <f>IF($D338="","",$E338-BB設定!$B$5*$F338)</f>
        <v/>
      </c>
      <c r="J338" s="498" t="str">
        <f>IF($D338="","",$E338-BB設定!$B$4*$F338)</f>
        <v/>
      </c>
      <c r="K338" s="503" t="str">
        <f t="shared" si="55"/>
        <v/>
      </c>
      <c r="L338" s="502" t="str">
        <f t="shared" si="56"/>
        <v/>
      </c>
      <c r="M338" s="502" t="str">
        <f>IF($D338="","",IFERROR(MIN(BB_帯幅!B338:AP338)*100,""))</f>
        <v/>
      </c>
      <c r="N338" s="497" t="str">
        <f>IF($L338="","",IF($L338&lt;=$M338*BB設定!$B$7,"スクイーズ★",IF($L338&lt;=$M338*1.3,"収縮","－")))</f>
        <v/>
      </c>
      <c r="O338" s="497" t="str">
        <f>IF($D338="","",IF(AND(BB_帯幅!B338&gt;BB_帯幅!C338,BB_帯幅!C338&gt;BB_帯幅!D338),"拡大↑","縮小↓"))</f>
        <v/>
      </c>
      <c r="P338" s="497" t="str">
        <f t="shared" si="57"/>
        <v/>
      </c>
      <c r="Q338" s="500" t="str">
        <f>IF($D338="","",IFERROR(100-100/(1+SUMPRODUCT((終値!E338:R338&gt;終値!F338:S338)*(終値!E338:R338-終値!F338:S338))/SUMPRODUCT((終値!E338:R338&lt;終値!F338:S338)*(終値!F338:S338-終値!E338:R338))),100))</f>
        <v/>
      </c>
      <c r="R338" s="500" t="str">
        <f>IF($D338="","",IFERROR(100-100/(1+SUMPRODUCT((((高値!E338:R338+安値!E338:R338+終値!E338:R338)/3)&gt;((高値!F338:S338+安値!F338:S338+終値!F338:S338)/3))*((高値!E338:R338+安値!E338:R338+終値!E338:R338)/3)*出来高!E338:R338)/SUMPRODUCT((((高値!E338:R338+安値!E338:R338+終値!E338:R338)/3)&lt;((高値!F338:S338+安値!F338:S338+終値!F338:S338)/3))*((高値!E338:R338+安値!E338:R338+終値!E338:R338)/3)*出来高!E338:R338)),50))</f>
        <v/>
      </c>
      <c r="S338" s="497" t="str">
        <f>IF($D338="","",IF(AND(終値!E338&lt;終値!O338,$Q338&gt;(IFERROR(100-100/(1+SUMPRODUCT((終値!O338:AB338&gt;終値!P338:AC338)*(終値!O338:AB338-終値!P338:AC338))/SUMPRODUCT((終値!O338:AB338&lt;終値!P338:AC338)*(終値!P338:AC338-終値!O338:AB338))),100))),"強気div▲",IF(AND(終値!E338&gt;終値!O338,$Q338&lt;(IFERROR(100-100/(1+SUMPRODUCT((終値!O338:AB338&gt;終値!P338:AC338)*(終値!O338:AB338-終値!P338:AC338))/SUMPRODUCT((終値!O338:AB338&lt;終値!P338:AC338)*(終値!P338:AC338-終値!O338:AB338))),100))),"弱気div▼","－")))</f>
        <v/>
      </c>
      <c r="T338" s="497" t="str">
        <f t="shared" si="58"/>
        <v/>
      </c>
      <c r="U338" s="497" t="str">
        <f>IF(終値!A338="","",BB_スイング!BT338)</f>
        <v/>
      </c>
      <c r="V338" s="505" t="str">
        <f>IF($D338="","",IFERROR(出来高!E338/AVERAGE(出来高!E338:I338),""))</f>
        <v/>
      </c>
      <c r="W338" s="506" t="str">
        <f>IF($D338="","",IF(AND($D338&gt;$G338,$O338="拡大↑",OR($N338="スクイーズ★",$N338="収縮")),"◎スクイーズブレイク買",IF(AND($D338&gt;=$H338,$R338&gt;=BB設定!$B$10),"○順張り継続(walk)",IF(AND($S338="強気div▲",$D338&gt;$I338,LEFT($U338,4)&lt;&gt;"二番天井"),"○反発(ダイバ)買",IF($U338="二番底W▲","△二番底買(確)",IF($U338="二番底W形成","△二番底形成",IF(LEFT($U338,4)="二番天井","▼二番天井警戒",IF($D338&lt;$J338,"▼-2σ割れ危険",IF(AND($D338&gt;$E338,$K338&lt;0.6,$R338&gt;=50),"・押し目注目",IF($N338="スクイーズ★","☆スクイーズ監視","様子見"))))))))))</f>
        <v/>
      </c>
      <c r="X338" s="501" t="str">
        <f t="shared" si="64"/>
        <v/>
      </c>
      <c r="Y338" s="498" t="str">
        <f t="shared" si="59"/>
        <v/>
      </c>
      <c r="Z338" s="498" t="str">
        <f t="shared" si="60"/>
        <v/>
      </c>
      <c r="AA338" s="498" t="str">
        <f t="shared" si="61"/>
        <v/>
      </c>
      <c r="AB338" s="498" t="str">
        <f t="shared" si="65"/>
        <v/>
      </c>
      <c r="AC338" s="504" t="str">
        <f t="shared" si="62"/>
        <v/>
      </c>
      <c r="AD338" s="498" t="str">
        <f>IF($D338="","",MIN(終値!E338:I338))</f>
        <v/>
      </c>
      <c r="AE338" s="500" t="str">
        <f t="shared" si="63"/>
        <v/>
      </c>
    </row>
    <row r="339" spans="1:31">
      <c r="A339" s="497" t="str">
        <f>IF(終値!A339="","",HYPERLINK("https://kabutan.jp/stock/?code="&amp;終値!A339,"📈"))</f>
        <v/>
      </c>
      <c r="B339" s="497" t="str">
        <f>IF(終値!A339="","",終値!A339)</f>
        <v/>
      </c>
      <c r="C339" s="496" t="str">
        <f>IF(終値!A339="","",終値!B339)</f>
        <v/>
      </c>
      <c r="D339" s="498" t="str">
        <f>IF(終値!A339="","",終値!E339)</f>
        <v/>
      </c>
      <c r="E339" s="498" t="str">
        <f>IF($D339="","",AVERAGE(終値!E339:X339))</f>
        <v/>
      </c>
      <c r="F339" s="499" t="str">
        <f>IF($D339="","",STDEVP(終値!E339:X339))</f>
        <v/>
      </c>
      <c r="G339" s="498" t="str">
        <f>IF($D339="","",$E339+BB設定!$B$4*$F339)</f>
        <v/>
      </c>
      <c r="H339" s="498" t="str">
        <f>IF($D339="","",$E339+BB設定!$B$5*$F339)</f>
        <v/>
      </c>
      <c r="I339" s="498" t="str">
        <f>IF($D339="","",$E339-BB設定!$B$5*$F339)</f>
        <v/>
      </c>
      <c r="J339" s="498" t="str">
        <f>IF($D339="","",$E339-BB設定!$B$4*$F339)</f>
        <v/>
      </c>
      <c r="K339" s="503" t="str">
        <f t="shared" si="55"/>
        <v/>
      </c>
      <c r="L339" s="502" t="str">
        <f t="shared" si="56"/>
        <v/>
      </c>
      <c r="M339" s="502" t="str">
        <f>IF($D339="","",IFERROR(MIN(BB_帯幅!B339:AP339)*100,""))</f>
        <v/>
      </c>
      <c r="N339" s="497" t="str">
        <f>IF($L339="","",IF($L339&lt;=$M339*BB設定!$B$7,"スクイーズ★",IF($L339&lt;=$M339*1.3,"収縮","－")))</f>
        <v/>
      </c>
      <c r="O339" s="497" t="str">
        <f>IF($D339="","",IF(AND(BB_帯幅!B339&gt;BB_帯幅!C339,BB_帯幅!C339&gt;BB_帯幅!D339),"拡大↑","縮小↓"))</f>
        <v/>
      </c>
      <c r="P339" s="497" t="str">
        <f t="shared" si="57"/>
        <v/>
      </c>
      <c r="Q339" s="500" t="str">
        <f>IF($D339="","",IFERROR(100-100/(1+SUMPRODUCT((終値!E339:R339&gt;終値!F339:S339)*(終値!E339:R339-終値!F339:S339))/SUMPRODUCT((終値!E339:R339&lt;終値!F339:S339)*(終値!F339:S339-終値!E339:R339))),100))</f>
        <v/>
      </c>
      <c r="R339" s="500" t="str">
        <f>IF($D339="","",IFERROR(100-100/(1+SUMPRODUCT((((高値!E339:R339+安値!E339:R339+終値!E339:R339)/3)&gt;((高値!F339:S339+安値!F339:S339+終値!F339:S339)/3))*((高値!E339:R339+安値!E339:R339+終値!E339:R339)/3)*出来高!E339:R339)/SUMPRODUCT((((高値!E339:R339+安値!E339:R339+終値!E339:R339)/3)&lt;((高値!F339:S339+安値!F339:S339+終値!F339:S339)/3))*((高値!E339:R339+安値!E339:R339+終値!E339:R339)/3)*出来高!E339:R339)),50))</f>
        <v/>
      </c>
      <c r="S339" s="497" t="str">
        <f>IF($D339="","",IF(AND(終値!E339&lt;終値!O339,$Q339&gt;(IFERROR(100-100/(1+SUMPRODUCT((終値!O339:AB339&gt;終値!P339:AC339)*(終値!O339:AB339-終値!P339:AC339))/SUMPRODUCT((終値!O339:AB339&lt;終値!P339:AC339)*(終値!P339:AC339-終値!O339:AB339))),100))),"強気div▲",IF(AND(終値!E339&gt;終値!O339,$Q339&lt;(IFERROR(100-100/(1+SUMPRODUCT((終値!O339:AB339&gt;終値!P339:AC339)*(終値!O339:AB339-終値!P339:AC339))/SUMPRODUCT((終値!O339:AB339&lt;終値!P339:AC339)*(終値!P339:AC339-終値!O339:AB339))),100))),"弱気div▼","－")))</f>
        <v/>
      </c>
      <c r="T339" s="497" t="str">
        <f t="shared" si="58"/>
        <v/>
      </c>
      <c r="U339" s="497" t="str">
        <f>IF(終値!A339="","",BB_スイング!BT339)</f>
        <v/>
      </c>
      <c r="V339" s="505" t="str">
        <f>IF($D339="","",IFERROR(出来高!E339/AVERAGE(出来高!E339:I339),""))</f>
        <v/>
      </c>
      <c r="W339" s="506" t="str">
        <f>IF($D339="","",IF(AND($D339&gt;$G339,$O339="拡大↑",OR($N339="スクイーズ★",$N339="収縮")),"◎スクイーズブレイク買",IF(AND($D339&gt;=$H339,$R339&gt;=BB設定!$B$10),"○順張り継続(walk)",IF(AND($S339="強気div▲",$D339&gt;$I339,LEFT($U339,4)&lt;&gt;"二番天井"),"○反発(ダイバ)買",IF($U339="二番底W▲","△二番底買(確)",IF($U339="二番底W形成","△二番底形成",IF(LEFT($U339,4)="二番天井","▼二番天井警戒",IF($D339&lt;$J339,"▼-2σ割れ危険",IF(AND($D339&gt;$E339,$K339&lt;0.6,$R339&gt;=50),"・押し目注目",IF($N339="スクイーズ★","☆スクイーズ監視","様子見"))))))))))</f>
        <v/>
      </c>
      <c r="X339" s="501" t="str">
        <f t="shared" si="64"/>
        <v/>
      </c>
      <c r="Y339" s="498" t="str">
        <f t="shared" si="59"/>
        <v/>
      </c>
      <c r="Z339" s="498" t="str">
        <f t="shared" si="60"/>
        <v/>
      </c>
      <c r="AA339" s="498" t="str">
        <f t="shared" si="61"/>
        <v/>
      </c>
      <c r="AB339" s="498" t="str">
        <f t="shared" si="65"/>
        <v/>
      </c>
      <c r="AC339" s="504" t="str">
        <f t="shared" si="62"/>
        <v/>
      </c>
      <c r="AD339" s="498" t="str">
        <f>IF($D339="","",MIN(終値!E339:I339))</f>
        <v/>
      </c>
      <c r="AE339" s="500" t="str">
        <f t="shared" si="63"/>
        <v/>
      </c>
    </row>
    <row r="340" spans="1:31">
      <c r="A340" s="497" t="str">
        <f>IF(終値!A340="","",HYPERLINK("https://kabutan.jp/stock/?code="&amp;終値!A340,"📈"))</f>
        <v/>
      </c>
      <c r="B340" s="497" t="str">
        <f>IF(終値!A340="","",終値!A340)</f>
        <v/>
      </c>
      <c r="C340" s="496" t="str">
        <f>IF(終値!A340="","",終値!B340)</f>
        <v/>
      </c>
      <c r="D340" s="498" t="str">
        <f>IF(終値!A340="","",終値!E340)</f>
        <v/>
      </c>
      <c r="E340" s="498" t="str">
        <f>IF($D340="","",AVERAGE(終値!E340:X340))</f>
        <v/>
      </c>
      <c r="F340" s="499" t="str">
        <f>IF($D340="","",STDEVP(終値!E340:X340))</f>
        <v/>
      </c>
      <c r="G340" s="498" t="str">
        <f>IF($D340="","",$E340+BB設定!$B$4*$F340)</f>
        <v/>
      </c>
      <c r="H340" s="498" t="str">
        <f>IF($D340="","",$E340+BB設定!$B$5*$F340)</f>
        <v/>
      </c>
      <c r="I340" s="498" t="str">
        <f>IF($D340="","",$E340-BB設定!$B$5*$F340)</f>
        <v/>
      </c>
      <c r="J340" s="498" t="str">
        <f>IF($D340="","",$E340-BB設定!$B$4*$F340)</f>
        <v/>
      </c>
      <c r="K340" s="503" t="str">
        <f t="shared" si="55"/>
        <v/>
      </c>
      <c r="L340" s="502" t="str">
        <f t="shared" si="56"/>
        <v/>
      </c>
      <c r="M340" s="502" t="str">
        <f>IF($D340="","",IFERROR(MIN(BB_帯幅!B340:AP340)*100,""))</f>
        <v/>
      </c>
      <c r="N340" s="497" t="str">
        <f>IF($L340="","",IF($L340&lt;=$M340*BB設定!$B$7,"スクイーズ★",IF($L340&lt;=$M340*1.3,"収縮","－")))</f>
        <v/>
      </c>
      <c r="O340" s="497" t="str">
        <f>IF($D340="","",IF(AND(BB_帯幅!B340&gt;BB_帯幅!C340,BB_帯幅!C340&gt;BB_帯幅!D340),"拡大↑","縮小↓"))</f>
        <v/>
      </c>
      <c r="P340" s="497" t="str">
        <f t="shared" si="57"/>
        <v/>
      </c>
      <c r="Q340" s="500" t="str">
        <f>IF($D340="","",IFERROR(100-100/(1+SUMPRODUCT((終値!E340:R340&gt;終値!F340:S340)*(終値!E340:R340-終値!F340:S340))/SUMPRODUCT((終値!E340:R340&lt;終値!F340:S340)*(終値!F340:S340-終値!E340:R340))),100))</f>
        <v/>
      </c>
      <c r="R340" s="500" t="str">
        <f>IF($D340="","",IFERROR(100-100/(1+SUMPRODUCT((((高値!E340:R340+安値!E340:R340+終値!E340:R340)/3)&gt;((高値!F340:S340+安値!F340:S340+終値!F340:S340)/3))*((高値!E340:R340+安値!E340:R340+終値!E340:R340)/3)*出来高!E340:R340)/SUMPRODUCT((((高値!E340:R340+安値!E340:R340+終値!E340:R340)/3)&lt;((高値!F340:S340+安値!F340:S340+終値!F340:S340)/3))*((高値!E340:R340+安値!E340:R340+終値!E340:R340)/3)*出来高!E340:R340)),50))</f>
        <v/>
      </c>
      <c r="S340" s="497" t="str">
        <f>IF($D340="","",IF(AND(終値!E340&lt;終値!O340,$Q340&gt;(IFERROR(100-100/(1+SUMPRODUCT((終値!O340:AB340&gt;終値!P340:AC340)*(終値!O340:AB340-終値!P340:AC340))/SUMPRODUCT((終値!O340:AB340&lt;終値!P340:AC340)*(終値!P340:AC340-終値!O340:AB340))),100))),"強気div▲",IF(AND(終値!E340&gt;終値!O340,$Q340&lt;(IFERROR(100-100/(1+SUMPRODUCT((終値!O340:AB340&gt;終値!P340:AC340)*(終値!O340:AB340-終値!P340:AC340))/SUMPRODUCT((終値!O340:AB340&lt;終値!P340:AC340)*(終値!P340:AC340-終値!O340:AB340))),100))),"弱気div▼","－")))</f>
        <v/>
      </c>
      <c r="T340" s="497" t="str">
        <f t="shared" si="58"/>
        <v/>
      </c>
      <c r="U340" s="497" t="str">
        <f>IF(終値!A340="","",BB_スイング!BT340)</f>
        <v/>
      </c>
      <c r="V340" s="505" t="str">
        <f>IF($D340="","",IFERROR(出来高!E340/AVERAGE(出来高!E340:I340),""))</f>
        <v/>
      </c>
      <c r="W340" s="506" t="str">
        <f>IF($D340="","",IF(AND($D340&gt;$G340,$O340="拡大↑",OR($N340="スクイーズ★",$N340="収縮")),"◎スクイーズブレイク買",IF(AND($D340&gt;=$H340,$R340&gt;=BB設定!$B$10),"○順張り継続(walk)",IF(AND($S340="強気div▲",$D340&gt;$I340,LEFT($U340,4)&lt;&gt;"二番天井"),"○反発(ダイバ)買",IF($U340="二番底W▲","△二番底買(確)",IF($U340="二番底W形成","△二番底形成",IF(LEFT($U340,4)="二番天井","▼二番天井警戒",IF($D340&lt;$J340,"▼-2σ割れ危険",IF(AND($D340&gt;$E340,$K340&lt;0.6,$R340&gt;=50),"・押し目注目",IF($N340="スクイーズ★","☆スクイーズ監視","様子見"))))))))))</f>
        <v/>
      </c>
      <c r="X340" s="501" t="str">
        <f t="shared" si="64"/>
        <v/>
      </c>
      <c r="Y340" s="498" t="str">
        <f t="shared" si="59"/>
        <v/>
      </c>
      <c r="Z340" s="498" t="str">
        <f t="shared" si="60"/>
        <v/>
      </c>
      <c r="AA340" s="498" t="str">
        <f t="shared" si="61"/>
        <v/>
      </c>
      <c r="AB340" s="498" t="str">
        <f t="shared" si="65"/>
        <v/>
      </c>
      <c r="AC340" s="504" t="str">
        <f t="shared" si="62"/>
        <v/>
      </c>
      <c r="AD340" s="498" t="str">
        <f>IF($D340="","",MIN(終値!E340:I340))</f>
        <v/>
      </c>
      <c r="AE340" s="500" t="str">
        <f t="shared" si="63"/>
        <v/>
      </c>
    </row>
    <row r="341" spans="1:31">
      <c r="A341" s="497" t="str">
        <f>IF(終値!A341="","",HYPERLINK("https://kabutan.jp/stock/?code="&amp;終値!A341,"📈"))</f>
        <v/>
      </c>
      <c r="B341" s="497" t="str">
        <f>IF(終値!A341="","",終値!A341)</f>
        <v/>
      </c>
      <c r="C341" s="496" t="str">
        <f>IF(終値!A341="","",終値!B341)</f>
        <v/>
      </c>
      <c r="D341" s="498" t="str">
        <f>IF(終値!A341="","",終値!E341)</f>
        <v/>
      </c>
      <c r="E341" s="498" t="str">
        <f>IF($D341="","",AVERAGE(終値!E341:X341))</f>
        <v/>
      </c>
      <c r="F341" s="499" t="str">
        <f>IF($D341="","",STDEVP(終値!E341:X341))</f>
        <v/>
      </c>
      <c r="G341" s="498" t="str">
        <f>IF($D341="","",$E341+BB設定!$B$4*$F341)</f>
        <v/>
      </c>
      <c r="H341" s="498" t="str">
        <f>IF($D341="","",$E341+BB設定!$B$5*$F341)</f>
        <v/>
      </c>
      <c r="I341" s="498" t="str">
        <f>IF($D341="","",$E341-BB設定!$B$5*$F341)</f>
        <v/>
      </c>
      <c r="J341" s="498" t="str">
        <f>IF($D341="","",$E341-BB設定!$B$4*$F341)</f>
        <v/>
      </c>
      <c r="K341" s="503" t="str">
        <f t="shared" si="55"/>
        <v/>
      </c>
      <c r="L341" s="502" t="str">
        <f t="shared" si="56"/>
        <v/>
      </c>
      <c r="M341" s="502" t="str">
        <f>IF($D341="","",IFERROR(MIN(BB_帯幅!B341:AP341)*100,""))</f>
        <v/>
      </c>
      <c r="N341" s="497" t="str">
        <f>IF($L341="","",IF($L341&lt;=$M341*BB設定!$B$7,"スクイーズ★",IF($L341&lt;=$M341*1.3,"収縮","－")))</f>
        <v/>
      </c>
      <c r="O341" s="497" t="str">
        <f>IF($D341="","",IF(AND(BB_帯幅!B341&gt;BB_帯幅!C341,BB_帯幅!C341&gt;BB_帯幅!D341),"拡大↑","縮小↓"))</f>
        <v/>
      </c>
      <c r="P341" s="497" t="str">
        <f t="shared" si="57"/>
        <v/>
      </c>
      <c r="Q341" s="500" t="str">
        <f>IF($D341="","",IFERROR(100-100/(1+SUMPRODUCT((終値!E341:R341&gt;終値!F341:S341)*(終値!E341:R341-終値!F341:S341))/SUMPRODUCT((終値!E341:R341&lt;終値!F341:S341)*(終値!F341:S341-終値!E341:R341))),100))</f>
        <v/>
      </c>
      <c r="R341" s="500" t="str">
        <f>IF($D341="","",IFERROR(100-100/(1+SUMPRODUCT((((高値!E341:R341+安値!E341:R341+終値!E341:R341)/3)&gt;((高値!F341:S341+安値!F341:S341+終値!F341:S341)/3))*((高値!E341:R341+安値!E341:R341+終値!E341:R341)/3)*出来高!E341:R341)/SUMPRODUCT((((高値!E341:R341+安値!E341:R341+終値!E341:R341)/3)&lt;((高値!F341:S341+安値!F341:S341+終値!F341:S341)/3))*((高値!E341:R341+安値!E341:R341+終値!E341:R341)/3)*出来高!E341:R341)),50))</f>
        <v/>
      </c>
      <c r="S341" s="497" t="str">
        <f>IF($D341="","",IF(AND(終値!E341&lt;終値!O341,$Q341&gt;(IFERROR(100-100/(1+SUMPRODUCT((終値!O341:AB341&gt;終値!P341:AC341)*(終値!O341:AB341-終値!P341:AC341))/SUMPRODUCT((終値!O341:AB341&lt;終値!P341:AC341)*(終値!P341:AC341-終値!O341:AB341))),100))),"強気div▲",IF(AND(終値!E341&gt;終値!O341,$Q341&lt;(IFERROR(100-100/(1+SUMPRODUCT((終値!O341:AB341&gt;終値!P341:AC341)*(終値!O341:AB341-終値!P341:AC341))/SUMPRODUCT((終値!O341:AB341&lt;終値!P341:AC341)*(終値!P341:AC341-終値!O341:AB341))),100))),"弱気div▼","－")))</f>
        <v/>
      </c>
      <c r="T341" s="497" t="str">
        <f t="shared" si="58"/>
        <v/>
      </c>
      <c r="U341" s="497" t="str">
        <f>IF(終値!A341="","",BB_スイング!BT341)</f>
        <v/>
      </c>
      <c r="V341" s="505" t="str">
        <f>IF($D341="","",IFERROR(出来高!E341/AVERAGE(出来高!E341:I341),""))</f>
        <v/>
      </c>
      <c r="W341" s="506" t="str">
        <f>IF($D341="","",IF(AND($D341&gt;$G341,$O341="拡大↑",OR($N341="スクイーズ★",$N341="収縮")),"◎スクイーズブレイク買",IF(AND($D341&gt;=$H341,$R341&gt;=BB設定!$B$10),"○順張り継続(walk)",IF(AND($S341="強気div▲",$D341&gt;$I341,LEFT($U341,4)&lt;&gt;"二番天井"),"○反発(ダイバ)買",IF($U341="二番底W▲","△二番底買(確)",IF($U341="二番底W形成","△二番底形成",IF(LEFT($U341,4)="二番天井","▼二番天井警戒",IF($D341&lt;$J341,"▼-2σ割れ危険",IF(AND($D341&gt;$E341,$K341&lt;0.6,$R341&gt;=50),"・押し目注目",IF($N341="スクイーズ★","☆スクイーズ監視","様子見"))))))))))</f>
        <v/>
      </c>
      <c r="X341" s="501" t="str">
        <f t="shared" si="64"/>
        <v/>
      </c>
      <c r="Y341" s="498" t="str">
        <f t="shared" si="59"/>
        <v/>
      </c>
      <c r="Z341" s="498" t="str">
        <f t="shared" si="60"/>
        <v/>
      </c>
      <c r="AA341" s="498" t="str">
        <f t="shared" si="61"/>
        <v/>
      </c>
      <c r="AB341" s="498" t="str">
        <f t="shared" si="65"/>
        <v/>
      </c>
      <c r="AC341" s="504" t="str">
        <f t="shared" si="62"/>
        <v/>
      </c>
      <c r="AD341" s="498" t="str">
        <f>IF($D341="","",MIN(終値!E341:I341))</f>
        <v/>
      </c>
      <c r="AE341" s="500" t="str">
        <f t="shared" si="63"/>
        <v/>
      </c>
    </row>
    <row r="342" spans="1:31">
      <c r="A342" s="497" t="str">
        <f>IF(終値!A342="","",HYPERLINK("https://kabutan.jp/stock/?code="&amp;終値!A342,"📈"))</f>
        <v/>
      </c>
      <c r="B342" s="497" t="str">
        <f>IF(終値!A342="","",終値!A342)</f>
        <v/>
      </c>
      <c r="C342" s="496" t="str">
        <f>IF(終値!A342="","",終値!B342)</f>
        <v/>
      </c>
      <c r="D342" s="498" t="str">
        <f>IF(終値!A342="","",終値!E342)</f>
        <v/>
      </c>
      <c r="E342" s="498" t="str">
        <f>IF($D342="","",AVERAGE(終値!E342:X342))</f>
        <v/>
      </c>
      <c r="F342" s="499" t="str">
        <f>IF($D342="","",STDEVP(終値!E342:X342))</f>
        <v/>
      </c>
      <c r="G342" s="498" t="str">
        <f>IF($D342="","",$E342+BB設定!$B$4*$F342)</f>
        <v/>
      </c>
      <c r="H342" s="498" t="str">
        <f>IF($D342="","",$E342+BB設定!$B$5*$F342)</f>
        <v/>
      </c>
      <c r="I342" s="498" t="str">
        <f>IF($D342="","",$E342-BB設定!$B$5*$F342)</f>
        <v/>
      </c>
      <c r="J342" s="498" t="str">
        <f>IF($D342="","",$E342-BB設定!$B$4*$F342)</f>
        <v/>
      </c>
      <c r="K342" s="503" t="str">
        <f t="shared" si="55"/>
        <v/>
      </c>
      <c r="L342" s="502" t="str">
        <f t="shared" si="56"/>
        <v/>
      </c>
      <c r="M342" s="502" t="str">
        <f>IF($D342="","",IFERROR(MIN(BB_帯幅!B342:AP342)*100,""))</f>
        <v/>
      </c>
      <c r="N342" s="497" t="str">
        <f>IF($L342="","",IF($L342&lt;=$M342*BB設定!$B$7,"スクイーズ★",IF($L342&lt;=$M342*1.3,"収縮","－")))</f>
        <v/>
      </c>
      <c r="O342" s="497" t="str">
        <f>IF($D342="","",IF(AND(BB_帯幅!B342&gt;BB_帯幅!C342,BB_帯幅!C342&gt;BB_帯幅!D342),"拡大↑","縮小↓"))</f>
        <v/>
      </c>
      <c r="P342" s="497" t="str">
        <f t="shared" si="57"/>
        <v/>
      </c>
      <c r="Q342" s="500" t="str">
        <f>IF($D342="","",IFERROR(100-100/(1+SUMPRODUCT((終値!E342:R342&gt;終値!F342:S342)*(終値!E342:R342-終値!F342:S342))/SUMPRODUCT((終値!E342:R342&lt;終値!F342:S342)*(終値!F342:S342-終値!E342:R342))),100))</f>
        <v/>
      </c>
      <c r="R342" s="500" t="str">
        <f>IF($D342="","",IFERROR(100-100/(1+SUMPRODUCT((((高値!E342:R342+安値!E342:R342+終値!E342:R342)/3)&gt;((高値!F342:S342+安値!F342:S342+終値!F342:S342)/3))*((高値!E342:R342+安値!E342:R342+終値!E342:R342)/3)*出来高!E342:R342)/SUMPRODUCT((((高値!E342:R342+安値!E342:R342+終値!E342:R342)/3)&lt;((高値!F342:S342+安値!F342:S342+終値!F342:S342)/3))*((高値!E342:R342+安値!E342:R342+終値!E342:R342)/3)*出来高!E342:R342)),50))</f>
        <v/>
      </c>
      <c r="S342" s="497" t="str">
        <f>IF($D342="","",IF(AND(終値!E342&lt;終値!O342,$Q342&gt;(IFERROR(100-100/(1+SUMPRODUCT((終値!O342:AB342&gt;終値!P342:AC342)*(終値!O342:AB342-終値!P342:AC342))/SUMPRODUCT((終値!O342:AB342&lt;終値!P342:AC342)*(終値!P342:AC342-終値!O342:AB342))),100))),"強気div▲",IF(AND(終値!E342&gt;終値!O342,$Q342&lt;(IFERROR(100-100/(1+SUMPRODUCT((終値!O342:AB342&gt;終値!P342:AC342)*(終値!O342:AB342-終値!P342:AC342))/SUMPRODUCT((終値!O342:AB342&lt;終値!P342:AC342)*(終値!P342:AC342-終値!O342:AB342))),100))),"弱気div▼","－")))</f>
        <v/>
      </c>
      <c r="T342" s="497" t="str">
        <f t="shared" si="58"/>
        <v/>
      </c>
      <c r="U342" s="497" t="str">
        <f>IF(終値!A342="","",BB_スイング!BT342)</f>
        <v/>
      </c>
      <c r="V342" s="505" t="str">
        <f>IF($D342="","",IFERROR(出来高!E342/AVERAGE(出来高!E342:I342),""))</f>
        <v/>
      </c>
      <c r="W342" s="506" t="str">
        <f>IF($D342="","",IF(AND($D342&gt;$G342,$O342="拡大↑",OR($N342="スクイーズ★",$N342="収縮")),"◎スクイーズブレイク買",IF(AND($D342&gt;=$H342,$R342&gt;=BB設定!$B$10),"○順張り継続(walk)",IF(AND($S342="強気div▲",$D342&gt;$I342,LEFT($U342,4)&lt;&gt;"二番天井"),"○反発(ダイバ)買",IF($U342="二番底W▲","△二番底買(確)",IF($U342="二番底W形成","△二番底形成",IF(LEFT($U342,4)="二番天井","▼二番天井警戒",IF($D342&lt;$J342,"▼-2σ割れ危険",IF(AND($D342&gt;$E342,$K342&lt;0.6,$R342&gt;=50),"・押し目注目",IF($N342="スクイーズ★","☆スクイーズ監視","様子見"))))))))))</f>
        <v/>
      </c>
      <c r="X342" s="501" t="str">
        <f t="shared" si="64"/>
        <v/>
      </c>
      <c r="Y342" s="498" t="str">
        <f t="shared" si="59"/>
        <v/>
      </c>
      <c r="Z342" s="498" t="str">
        <f t="shared" si="60"/>
        <v/>
      </c>
      <c r="AA342" s="498" t="str">
        <f t="shared" si="61"/>
        <v/>
      </c>
      <c r="AB342" s="498" t="str">
        <f t="shared" si="65"/>
        <v/>
      </c>
      <c r="AC342" s="504" t="str">
        <f t="shared" si="62"/>
        <v/>
      </c>
      <c r="AD342" s="498" t="str">
        <f>IF($D342="","",MIN(終値!E342:I342))</f>
        <v/>
      </c>
      <c r="AE342" s="500" t="str">
        <f t="shared" si="63"/>
        <v/>
      </c>
    </row>
    <row r="343" spans="1:31">
      <c r="A343" s="497" t="str">
        <f>IF(終値!A343="","",HYPERLINK("https://kabutan.jp/stock/?code="&amp;終値!A343,"📈"))</f>
        <v/>
      </c>
      <c r="B343" s="497" t="str">
        <f>IF(終値!A343="","",終値!A343)</f>
        <v/>
      </c>
      <c r="C343" s="496" t="str">
        <f>IF(終値!A343="","",終値!B343)</f>
        <v/>
      </c>
      <c r="D343" s="498" t="str">
        <f>IF(終値!A343="","",終値!E343)</f>
        <v/>
      </c>
      <c r="E343" s="498" t="str">
        <f>IF($D343="","",AVERAGE(終値!E343:X343))</f>
        <v/>
      </c>
      <c r="F343" s="499" t="str">
        <f>IF($D343="","",STDEVP(終値!E343:X343))</f>
        <v/>
      </c>
      <c r="G343" s="498" t="str">
        <f>IF($D343="","",$E343+BB設定!$B$4*$F343)</f>
        <v/>
      </c>
      <c r="H343" s="498" t="str">
        <f>IF($D343="","",$E343+BB設定!$B$5*$F343)</f>
        <v/>
      </c>
      <c r="I343" s="498" t="str">
        <f>IF($D343="","",$E343-BB設定!$B$5*$F343)</f>
        <v/>
      </c>
      <c r="J343" s="498" t="str">
        <f>IF($D343="","",$E343-BB設定!$B$4*$F343)</f>
        <v/>
      </c>
      <c r="K343" s="503" t="str">
        <f t="shared" si="55"/>
        <v/>
      </c>
      <c r="L343" s="502" t="str">
        <f t="shared" si="56"/>
        <v/>
      </c>
      <c r="M343" s="502" t="str">
        <f>IF($D343="","",IFERROR(MIN(BB_帯幅!B343:AP343)*100,""))</f>
        <v/>
      </c>
      <c r="N343" s="497" t="str">
        <f>IF($L343="","",IF($L343&lt;=$M343*BB設定!$B$7,"スクイーズ★",IF($L343&lt;=$M343*1.3,"収縮","－")))</f>
        <v/>
      </c>
      <c r="O343" s="497" t="str">
        <f>IF($D343="","",IF(AND(BB_帯幅!B343&gt;BB_帯幅!C343,BB_帯幅!C343&gt;BB_帯幅!D343),"拡大↑","縮小↓"))</f>
        <v/>
      </c>
      <c r="P343" s="497" t="str">
        <f t="shared" si="57"/>
        <v/>
      </c>
      <c r="Q343" s="500" t="str">
        <f>IF($D343="","",IFERROR(100-100/(1+SUMPRODUCT((終値!E343:R343&gt;終値!F343:S343)*(終値!E343:R343-終値!F343:S343))/SUMPRODUCT((終値!E343:R343&lt;終値!F343:S343)*(終値!F343:S343-終値!E343:R343))),100))</f>
        <v/>
      </c>
      <c r="R343" s="500" t="str">
        <f>IF($D343="","",IFERROR(100-100/(1+SUMPRODUCT((((高値!E343:R343+安値!E343:R343+終値!E343:R343)/3)&gt;((高値!F343:S343+安値!F343:S343+終値!F343:S343)/3))*((高値!E343:R343+安値!E343:R343+終値!E343:R343)/3)*出来高!E343:R343)/SUMPRODUCT((((高値!E343:R343+安値!E343:R343+終値!E343:R343)/3)&lt;((高値!F343:S343+安値!F343:S343+終値!F343:S343)/3))*((高値!E343:R343+安値!E343:R343+終値!E343:R343)/3)*出来高!E343:R343)),50))</f>
        <v/>
      </c>
      <c r="S343" s="497" t="str">
        <f>IF($D343="","",IF(AND(終値!E343&lt;終値!O343,$Q343&gt;(IFERROR(100-100/(1+SUMPRODUCT((終値!O343:AB343&gt;終値!P343:AC343)*(終値!O343:AB343-終値!P343:AC343))/SUMPRODUCT((終値!O343:AB343&lt;終値!P343:AC343)*(終値!P343:AC343-終値!O343:AB343))),100))),"強気div▲",IF(AND(終値!E343&gt;終値!O343,$Q343&lt;(IFERROR(100-100/(1+SUMPRODUCT((終値!O343:AB343&gt;終値!P343:AC343)*(終値!O343:AB343-終値!P343:AC343))/SUMPRODUCT((終値!O343:AB343&lt;終値!P343:AC343)*(終値!P343:AC343-終値!O343:AB343))),100))),"弱気div▼","－")))</f>
        <v/>
      </c>
      <c r="T343" s="497" t="str">
        <f t="shared" si="58"/>
        <v/>
      </c>
      <c r="U343" s="497" t="str">
        <f>IF(終値!A343="","",BB_スイング!BT343)</f>
        <v/>
      </c>
      <c r="V343" s="505" t="str">
        <f>IF($D343="","",IFERROR(出来高!E343/AVERAGE(出来高!E343:I343),""))</f>
        <v/>
      </c>
      <c r="W343" s="506" t="str">
        <f>IF($D343="","",IF(AND($D343&gt;$G343,$O343="拡大↑",OR($N343="スクイーズ★",$N343="収縮")),"◎スクイーズブレイク買",IF(AND($D343&gt;=$H343,$R343&gt;=BB設定!$B$10),"○順張り継続(walk)",IF(AND($S343="強気div▲",$D343&gt;$I343,LEFT($U343,4)&lt;&gt;"二番天井"),"○反発(ダイバ)買",IF($U343="二番底W▲","△二番底買(確)",IF($U343="二番底W形成","△二番底形成",IF(LEFT($U343,4)="二番天井","▼二番天井警戒",IF($D343&lt;$J343,"▼-2σ割れ危険",IF(AND($D343&gt;$E343,$K343&lt;0.6,$R343&gt;=50),"・押し目注目",IF($N343="スクイーズ★","☆スクイーズ監視","様子見"))))))))))</f>
        <v/>
      </c>
      <c r="X343" s="501" t="str">
        <f t="shared" si="64"/>
        <v/>
      </c>
      <c r="Y343" s="498" t="str">
        <f t="shared" si="59"/>
        <v/>
      </c>
      <c r="Z343" s="498" t="str">
        <f t="shared" si="60"/>
        <v/>
      </c>
      <c r="AA343" s="498" t="str">
        <f t="shared" si="61"/>
        <v/>
      </c>
      <c r="AB343" s="498" t="str">
        <f t="shared" si="65"/>
        <v/>
      </c>
      <c r="AC343" s="504" t="str">
        <f t="shared" si="62"/>
        <v/>
      </c>
      <c r="AD343" s="498" t="str">
        <f>IF($D343="","",MIN(終値!E343:I343))</f>
        <v/>
      </c>
      <c r="AE343" s="500" t="str">
        <f t="shared" si="63"/>
        <v/>
      </c>
    </row>
    <row r="344" spans="1:31">
      <c r="A344" s="497" t="str">
        <f>IF(終値!A344="","",HYPERLINK("https://kabutan.jp/stock/?code="&amp;終値!A344,"📈"))</f>
        <v/>
      </c>
      <c r="B344" s="497" t="str">
        <f>IF(終値!A344="","",終値!A344)</f>
        <v/>
      </c>
      <c r="C344" s="496" t="str">
        <f>IF(終値!A344="","",終値!B344)</f>
        <v/>
      </c>
      <c r="D344" s="498" t="str">
        <f>IF(終値!A344="","",終値!E344)</f>
        <v/>
      </c>
      <c r="E344" s="498" t="str">
        <f>IF($D344="","",AVERAGE(終値!E344:X344))</f>
        <v/>
      </c>
      <c r="F344" s="499" t="str">
        <f>IF($D344="","",STDEVP(終値!E344:X344))</f>
        <v/>
      </c>
      <c r="G344" s="498" t="str">
        <f>IF($D344="","",$E344+BB設定!$B$4*$F344)</f>
        <v/>
      </c>
      <c r="H344" s="498" t="str">
        <f>IF($D344="","",$E344+BB設定!$B$5*$F344)</f>
        <v/>
      </c>
      <c r="I344" s="498" t="str">
        <f>IF($D344="","",$E344-BB設定!$B$5*$F344)</f>
        <v/>
      </c>
      <c r="J344" s="498" t="str">
        <f>IF($D344="","",$E344-BB設定!$B$4*$F344)</f>
        <v/>
      </c>
      <c r="K344" s="503" t="str">
        <f t="shared" si="55"/>
        <v/>
      </c>
      <c r="L344" s="502" t="str">
        <f t="shared" si="56"/>
        <v/>
      </c>
      <c r="M344" s="502" t="str">
        <f>IF($D344="","",IFERROR(MIN(BB_帯幅!B344:AP344)*100,""))</f>
        <v/>
      </c>
      <c r="N344" s="497" t="str">
        <f>IF($L344="","",IF($L344&lt;=$M344*BB設定!$B$7,"スクイーズ★",IF($L344&lt;=$M344*1.3,"収縮","－")))</f>
        <v/>
      </c>
      <c r="O344" s="497" t="str">
        <f>IF($D344="","",IF(AND(BB_帯幅!B344&gt;BB_帯幅!C344,BB_帯幅!C344&gt;BB_帯幅!D344),"拡大↑","縮小↓"))</f>
        <v/>
      </c>
      <c r="P344" s="497" t="str">
        <f t="shared" si="57"/>
        <v/>
      </c>
      <c r="Q344" s="500" t="str">
        <f>IF($D344="","",IFERROR(100-100/(1+SUMPRODUCT((終値!E344:R344&gt;終値!F344:S344)*(終値!E344:R344-終値!F344:S344))/SUMPRODUCT((終値!E344:R344&lt;終値!F344:S344)*(終値!F344:S344-終値!E344:R344))),100))</f>
        <v/>
      </c>
      <c r="R344" s="500" t="str">
        <f>IF($D344="","",IFERROR(100-100/(1+SUMPRODUCT((((高値!E344:R344+安値!E344:R344+終値!E344:R344)/3)&gt;((高値!F344:S344+安値!F344:S344+終値!F344:S344)/3))*((高値!E344:R344+安値!E344:R344+終値!E344:R344)/3)*出来高!E344:R344)/SUMPRODUCT((((高値!E344:R344+安値!E344:R344+終値!E344:R344)/3)&lt;((高値!F344:S344+安値!F344:S344+終値!F344:S344)/3))*((高値!E344:R344+安値!E344:R344+終値!E344:R344)/3)*出来高!E344:R344)),50))</f>
        <v/>
      </c>
      <c r="S344" s="497" t="str">
        <f>IF($D344="","",IF(AND(終値!E344&lt;終値!O344,$Q344&gt;(IFERROR(100-100/(1+SUMPRODUCT((終値!O344:AB344&gt;終値!P344:AC344)*(終値!O344:AB344-終値!P344:AC344))/SUMPRODUCT((終値!O344:AB344&lt;終値!P344:AC344)*(終値!P344:AC344-終値!O344:AB344))),100))),"強気div▲",IF(AND(終値!E344&gt;終値!O344,$Q344&lt;(IFERROR(100-100/(1+SUMPRODUCT((終値!O344:AB344&gt;終値!P344:AC344)*(終値!O344:AB344-終値!P344:AC344))/SUMPRODUCT((終値!O344:AB344&lt;終値!P344:AC344)*(終値!P344:AC344-終値!O344:AB344))),100))),"弱気div▼","－")))</f>
        <v/>
      </c>
      <c r="T344" s="497" t="str">
        <f t="shared" si="58"/>
        <v/>
      </c>
      <c r="U344" s="497" t="str">
        <f>IF(終値!A344="","",BB_スイング!BT344)</f>
        <v/>
      </c>
      <c r="V344" s="505" t="str">
        <f>IF($D344="","",IFERROR(出来高!E344/AVERAGE(出来高!E344:I344),""))</f>
        <v/>
      </c>
      <c r="W344" s="506" t="str">
        <f>IF($D344="","",IF(AND($D344&gt;$G344,$O344="拡大↑",OR($N344="スクイーズ★",$N344="収縮")),"◎スクイーズブレイク買",IF(AND($D344&gt;=$H344,$R344&gt;=BB設定!$B$10),"○順張り継続(walk)",IF(AND($S344="強気div▲",$D344&gt;$I344,LEFT($U344,4)&lt;&gt;"二番天井"),"○反発(ダイバ)買",IF($U344="二番底W▲","△二番底買(確)",IF($U344="二番底W形成","△二番底形成",IF(LEFT($U344,4)="二番天井","▼二番天井警戒",IF($D344&lt;$J344,"▼-2σ割れ危険",IF(AND($D344&gt;$E344,$K344&lt;0.6,$R344&gt;=50),"・押し目注目",IF($N344="スクイーズ★","☆スクイーズ監視","様子見"))))))))))</f>
        <v/>
      </c>
      <c r="X344" s="501" t="str">
        <f t="shared" si="64"/>
        <v/>
      </c>
      <c r="Y344" s="498" t="str">
        <f t="shared" si="59"/>
        <v/>
      </c>
      <c r="Z344" s="498" t="str">
        <f t="shared" si="60"/>
        <v/>
      </c>
      <c r="AA344" s="498" t="str">
        <f t="shared" si="61"/>
        <v/>
      </c>
      <c r="AB344" s="498" t="str">
        <f t="shared" si="65"/>
        <v/>
      </c>
      <c r="AC344" s="504" t="str">
        <f t="shared" si="62"/>
        <v/>
      </c>
      <c r="AD344" s="498" t="str">
        <f>IF($D344="","",MIN(終値!E344:I344))</f>
        <v/>
      </c>
      <c r="AE344" s="500" t="str">
        <f t="shared" si="63"/>
        <v/>
      </c>
    </row>
    <row r="345" spans="1:31">
      <c r="A345" s="497" t="str">
        <f>IF(終値!A345="","",HYPERLINK("https://kabutan.jp/stock/?code="&amp;終値!A345,"📈"))</f>
        <v/>
      </c>
      <c r="B345" s="497" t="str">
        <f>IF(終値!A345="","",終値!A345)</f>
        <v/>
      </c>
      <c r="C345" s="496" t="str">
        <f>IF(終値!A345="","",終値!B345)</f>
        <v/>
      </c>
      <c r="D345" s="498" t="str">
        <f>IF(終値!A345="","",終値!E345)</f>
        <v/>
      </c>
      <c r="E345" s="498" t="str">
        <f>IF($D345="","",AVERAGE(終値!E345:X345))</f>
        <v/>
      </c>
      <c r="F345" s="499" t="str">
        <f>IF($D345="","",STDEVP(終値!E345:X345))</f>
        <v/>
      </c>
      <c r="G345" s="498" t="str">
        <f>IF($D345="","",$E345+BB設定!$B$4*$F345)</f>
        <v/>
      </c>
      <c r="H345" s="498" t="str">
        <f>IF($D345="","",$E345+BB設定!$B$5*$F345)</f>
        <v/>
      </c>
      <c r="I345" s="498" t="str">
        <f>IF($D345="","",$E345-BB設定!$B$5*$F345)</f>
        <v/>
      </c>
      <c r="J345" s="498" t="str">
        <f>IF($D345="","",$E345-BB設定!$B$4*$F345)</f>
        <v/>
      </c>
      <c r="K345" s="503" t="str">
        <f t="shared" si="55"/>
        <v/>
      </c>
      <c r="L345" s="502" t="str">
        <f t="shared" si="56"/>
        <v/>
      </c>
      <c r="M345" s="502" t="str">
        <f>IF($D345="","",IFERROR(MIN(BB_帯幅!B345:AP345)*100,""))</f>
        <v/>
      </c>
      <c r="N345" s="497" t="str">
        <f>IF($L345="","",IF($L345&lt;=$M345*BB設定!$B$7,"スクイーズ★",IF($L345&lt;=$M345*1.3,"収縮","－")))</f>
        <v/>
      </c>
      <c r="O345" s="497" t="str">
        <f>IF($D345="","",IF(AND(BB_帯幅!B345&gt;BB_帯幅!C345,BB_帯幅!C345&gt;BB_帯幅!D345),"拡大↑","縮小↓"))</f>
        <v/>
      </c>
      <c r="P345" s="497" t="str">
        <f t="shared" si="57"/>
        <v/>
      </c>
      <c r="Q345" s="500" t="str">
        <f>IF($D345="","",IFERROR(100-100/(1+SUMPRODUCT((終値!E345:R345&gt;終値!F345:S345)*(終値!E345:R345-終値!F345:S345))/SUMPRODUCT((終値!E345:R345&lt;終値!F345:S345)*(終値!F345:S345-終値!E345:R345))),100))</f>
        <v/>
      </c>
      <c r="R345" s="500" t="str">
        <f>IF($D345="","",IFERROR(100-100/(1+SUMPRODUCT((((高値!E345:R345+安値!E345:R345+終値!E345:R345)/3)&gt;((高値!F345:S345+安値!F345:S345+終値!F345:S345)/3))*((高値!E345:R345+安値!E345:R345+終値!E345:R345)/3)*出来高!E345:R345)/SUMPRODUCT((((高値!E345:R345+安値!E345:R345+終値!E345:R345)/3)&lt;((高値!F345:S345+安値!F345:S345+終値!F345:S345)/3))*((高値!E345:R345+安値!E345:R345+終値!E345:R345)/3)*出来高!E345:R345)),50))</f>
        <v/>
      </c>
      <c r="S345" s="497" t="str">
        <f>IF($D345="","",IF(AND(終値!E345&lt;終値!O345,$Q345&gt;(IFERROR(100-100/(1+SUMPRODUCT((終値!O345:AB345&gt;終値!P345:AC345)*(終値!O345:AB345-終値!P345:AC345))/SUMPRODUCT((終値!O345:AB345&lt;終値!P345:AC345)*(終値!P345:AC345-終値!O345:AB345))),100))),"強気div▲",IF(AND(終値!E345&gt;終値!O345,$Q345&lt;(IFERROR(100-100/(1+SUMPRODUCT((終値!O345:AB345&gt;終値!P345:AC345)*(終値!O345:AB345-終値!P345:AC345))/SUMPRODUCT((終値!O345:AB345&lt;終値!P345:AC345)*(終値!P345:AC345-終値!O345:AB345))),100))),"弱気div▼","－")))</f>
        <v/>
      </c>
      <c r="T345" s="497" t="str">
        <f t="shared" si="58"/>
        <v/>
      </c>
      <c r="U345" s="497" t="str">
        <f>IF(終値!A345="","",BB_スイング!BT345)</f>
        <v/>
      </c>
      <c r="V345" s="505" t="str">
        <f>IF($D345="","",IFERROR(出来高!E345/AVERAGE(出来高!E345:I345),""))</f>
        <v/>
      </c>
      <c r="W345" s="506" t="str">
        <f>IF($D345="","",IF(AND($D345&gt;$G345,$O345="拡大↑",OR($N345="スクイーズ★",$N345="収縮")),"◎スクイーズブレイク買",IF(AND($D345&gt;=$H345,$R345&gt;=BB設定!$B$10),"○順張り継続(walk)",IF(AND($S345="強気div▲",$D345&gt;$I345,LEFT($U345,4)&lt;&gt;"二番天井"),"○反発(ダイバ)買",IF($U345="二番底W▲","△二番底買(確)",IF($U345="二番底W形成","△二番底形成",IF(LEFT($U345,4)="二番天井","▼二番天井警戒",IF($D345&lt;$J345,"▼-2σ割れ危険",IF(AND($D345&gt;$E345,$K345&lt;0.6,$R345&gt;=50),"・押し目注目",IF($N345="スクイーズ★","☆スクイーズ監視","様子見"))))))))))</f>
        <v/>
      </c>
      <c r="X345" s="501" t="str">
        <f t="shared" si="64"/>
        <v/>
      </c>
      <c r="Y345" s="498" t="str">
        <f t="shared" si="59"/>
        <v/>
      </c>
      <c r="Z345" s="498" t="str">
        <f t="shared" si="60"/>
        <v/>
      </c>
      <c r="AA345" s="498" t="str">
        <f t="shared" si="61"/>
        <v/>
      </c>
      <c r="AB345" s="498" t="str">
        <f t="shared" si="65"/>
        <v/>
      </c>
      <c r="AC345" s="504" t="str">
        <f t="shared" si="62"/>
        <v/>
      </c>
      <c r="AD345" s="498" t="str">
        <f>IF($D345="","",MIN(終値!E345:I345))</f>
        <v/>
      </c>
      <c r="AE345" s="500" t="str">
        <f t="shared" si="63"/>
        <v/>
      </c>
    </row>
    <row r="346" spans="1:31">
      <c r="A346" s="497" t="str">
        <f>IF(終値!A346="","",HYPERLINK("https://kabutan.jp/stock/?code="&amp;終値!A346,"📈"))</f>
        <v/>
      </c>
      <c r="B346" s="497" t="str">
        <f>IF(終値!A346="","",終値!A346)</f>
        <v/>
      </c>
      <c r="C346" s="496" t="str">
        <f>IF(終値!A346="","",終値!B346)</f>
        <v/>
      </c>
      <c r="D346" s="498" t="str">
        <f>IF(終値!A346="","",終値!E346)</f>
        <v/>
      </c>
      <c r="E346" s="498" t="str">
        <f>IF($D346="","",AVERAGE(終値!E346:X346))</f>
        <v/>
      </c>
      <c r="F346" s="499" t="str">
        <f>IF($D346="","",STDEVP(終値!E346:X346))</f>
        <v/>
      </c>
      <c r="G346" s="498" t="str">
        <f>IF($D346="","",$E346+BB設定!$B$4*$F346)</f>
        <v/>
      </c>
      <c r="H346" s="498" t="str">
        <f>IF($D346="","",$E346+BB設定!$B$5*$F346)</f>
        <v/>
      </c>
      <c r="I346" s="498" t="str">
        <f>IF($D346="","",$E346-BB設定!$B$5*$F346)</f>
        <v/>
      </c>
      <c r="J346" s="498" t="str">
        <f>IF($D346="","",$E346-BB設定!$B$4*$F346)</f>
        <v/>
      </c>
      <c r="K346" s="503" t="str">
        <f t="shared" si="55"/>
        <v/>
      </c>
      <c r="L346" s="502" t="str">
        <f t="shared" si="56"/>
        <v/>
      </c>
      <c r="M346" s="502" t="str">
        <f>IF($D346="","",IFERROR(MIN(BB_帯幅!B346:AP346)*100,""))</f>
        <v/>
      </c>
      <c r="N346" s="497" t="str">
        <f>IF($L346="","",IF($L346&lt;=$M346*BB設定!$B$7,"スクイーズ★",IF($L346&lt;=$M346*1.3,"収縮","－")))</f>
        <v/>
      </c>
      <c r="O346" s="497" t="str">
        <f>IF($D346="","",IF(AND(BB_帯幅!B346&gt;BB_帯幅!C346,BB_帯幅!C346&gt;BB_帯幅!D346),"拡大↑","縮小↓"))</f>
        <v/>
      </c>
      <c r="P346" s="497" t="str">
        <f t="shared" si="57"/>
        <v/>
      </c>
      <c r="Q346" s="500" t="str">
        <f>IF($D346="","",IFERROR(100-100/(1+SUMPRODUCT((終値!E346:R346&gt;終値!F346:S346)*(終値!E346:R346-終値!F346:S346))/SUMPRODUCT((終値!E346:R346&lt;終値!F346:S346)*(終値!F346:S346-終値!E346:R346))),100))</f>
        <v/>
      </c>
      <c r="R346" s="500" t="str">
        <f>IF($D346="","",IFERROR(100-100/(1+SUMPRODUCT((((高値!E346:R346+安値!E346:R346+終値!E346:R346)/3)&gt;((高値!F346:S346+安値!F346:S346+終値!F346:S346)/3))*((高値!E346:R346+安値!E346:R346+終値!E346:R346)/3)*出来高!E346:R346)/SUMPRODUCT((((高値!E346:R346+安値!E346:R346+終値!E346:R346)/3)&lt;((高値!F346:S346+安値!F346:S346+終値!F346:S346)/3))*((高値!E346:R346+安値!E346:R346+終値!E346:R346)/3)*出来高!E346:R346)),50))</f>
        <v/>
      </c>
      <c r="S346" s="497" t="str">
        <f>IF($D346="","",IF(AND(終値!E346&lt;終値!O346,$Q346&gt;(IFERROR(100-100/(1+SUMPRODUCT((終値!O346:AB346&gt;終値!P346:AC346)*(終値!O346:AB346-終値!P346:AC346))/SUMPRODUCT((終値!O346:AB346&lt;終値!P346:AC346)*(終値!P346:AC346-終値!O346:AB346))),100))),"強気div▲",IF(AND(終値!E346&gt;終値!O346,$Q346&lt;(IFERROR(100-100/(1+SUMPRODUCT((終値!O346:AB346&gt;終値!P346:AC346)*(終値!O346:AB346-終値!P346:AC346))/SUMPRODUCT((終値!O346:AB346&lt;終値!P346:AC346)*(終値!P346:AC346-終値!O346:AB346))),100))),"弱気div▼","－")))</f>
        <v/>
      </c>
      <c r="T346" s="497" t="str">
        <f t="shared" si="58"/>
        <v/>
      </c>
      <c r="U346" s="497" t="str">
        <f>IF(終値!A346="","",BB_スイング!BT346)</f>
        <v/>
      </c>
      <c r="V346" s="505" t="str">
        <f>IF($D346="","",IFERROR(出来高!E346/AVERAGE(出来高!E346:I346),""))</f>
        <v/>
      </c>
      <c r="W346" s="506" t="str">
        <f>IF($D346="","",IF(AND($D346&gt;$G346,$O346="拡大↑",OR($N346="スクイーズ★",$N346="収縮")),"◎スクイーズブレイク買",IF(AND($D346&gt;=$H346,$R346&gt;=BB設定!$B$10),"○順張り継続(walk)",IF(AND($S346="強気div▲",$D346&gt;$I346,LEFT($U346,4)&lt;&gt;"二番天井"),"○反発(ダイバ)買",IF($U346="二番底W▲","△二番底買(確)",IF($U346="二番底W形成","△二番底形成",IF(LEFT($U346,4)="二番天井","▼二番天井警戒",IF($D346&lt;$J346,"▼-2σ割れ危険",IF(AND($D346&gt;$E346,$K346&lt;0.6,$R346&gt;=50),"・押し目注目",IF($N346="スクイーズ★","☆スクイーズ監視","様子見"))))))))))</f>
        <v/>
      </c>
      <c r="X346" s="501" t="str">
        <f t="shared" si="64"/>
        <v/>
      </c>
      <c r="Y346" s="498" t="str">
        <f t="shared" si="59"/>
        <v/>
      </c>
      <c r="Z346" s="498" t="str">
        <f t="shared" si="60"/>
        <v/>
      </c>
      <c r="AA346" s="498" t="str">
        <f t="shared" si="61"/>
        <v/>
      </c>
      <c r="AB346" s="498" t="str">
        <f t="shared" si="65"/>
        <v/>
      </c>
      <c r="AC346" s="504" t="str">
        <f t="shared" si="62"/>
        <v/>
      </c>
      <c r="AD346" s="498" t="str">
        <f>IF($D346="","",MIN(終値!E346:I346))</f>
        <v/>
      </c>
      <c r="AE346" s="500" t="str">
        <f t="shared" si="63"/>
        <v/>
      </c>
    </row>
    <row r="347" spans="1:31">
      <c r="A347" s="497" t="str">
        <f>IF(終値!A347="","",HYPERLINK("https://kabutan.jp/stock/?code="&amp;終値!A347,"📈"))</f>
        <v/>
      </c>
      <c r="B347" s="497" t="str">
        <f>IF(終値!A347="","",終値!A347)</f>
        <v/>
      </c>
      <c r="C347" s="496" t="str">
        <f>IF(終値!A347="","",終値!B347)</f>
        <v/>
      </c>
      <c r="D347" s="498" t="str">
        <f>IF(終値!A347="","",終値!E347)</f>
        <v/>
      </c>
      <c r="E347" s="498" t="str">
        <f>IF($D347="","",AVERAGE(終値!E347:X347))</f>
        <v/>
      </c>
      <c r="F347" s="499" t="str">
        <f>IF($D347="","",STDEVP(終値!E347:X347))</f>
        <v/>
      </c>
      <c r="G347" s="498" t="str">
        <f>IF($D347="","",$E347+BB設定!$B$4*$F347)</f>
        <v/>
      </c>
      <c r="H347" s="498" t="str">
        <f>IF($D347="","",$E347+BB設定!$B$5*$F347)</f>
        <v/>
      </c>
      <c r="I347" s="498" t="str">
        <f>IF($D347="","",$E347-BB設定!$B$5*$F347)</f>
        <v/>
      </c>
      <c r="J347" s="498" t="str">
        <f>IF($D347="","",$E347-BB設定!$B$4*$F347)</f>
        <v/>
      </c>
      <c r="K347" s="503" t="str">
        <f t="shared" si="55"/>
        <v/>
      </c>
      <c r="L347" s="502" t="str">
        <f t="shared" si="56"/>
        <v/>
      </c>
      <c r="M347" s="502" t="str">
        <f>IF($D347="","",IFERROR(MIN(BB_帯幅!B347:AP347)*100,""))</f>
        <v/>
      </c>
      <c r="N347" s="497" t="str">
        <f>IF($L347="","",IF($L347&lt;=$M347*BB設定!$B$7,"スクイーズ★",IF($L347&lt;=$M347*1.3,"収縮","－")))</f>
        <v/>
      </c>
      <c r="O347" s="497" t="str">
        <f>IF($D347="","",IF(AND(BB_帯幅!B347&gt;BB_帯幅!C347,BB_帯幅!C347&gt;BB_帯幅!D347),"拡大↑","縮小↓"))</f>
        <v/>
      </c>
      <c r="P347" s="497" t="str">
        <f t="shared" si="57"/>
        <v/>
      </c>
      <c r="Q347" s="500" t="str">
        <f>IF($D347="","",IFERROR(100-100/(1+SUMPRODUCT((終値!E347:R347&gt;終値!F347:S347)*(終値!E347:R347-終値!F347:S347))/SUMPRODUCT((終値!E347:R347&lt;終値!F347:S347)*(終値!F347:S347-終値!E347:R347))),100))</f>
        <v/>
      </c>
      <c r="R347" s="500" t="str">
        <f>IF($D347="","",IFERROR(100-100/(1+SUMPRODUCT((((高値!E347:R347+安値!E347:R347+終値!E347:R347)/3)&gt;((高値!F347:S347+安値!F347:S347+終値!F347:S347)/3))*((高値!E347:R347+安値!E347:R347+終値!E347:R347)/3)*出来高!E347:R347)/SUMPRODUCT((((高値!E347:R347+安値!E347:R347+終値!E347:R347)/3)&lt;((高値!F347:S347+安値!F347:S347+終値!F347:S347)/3))*((高値!E347:R347+安値!E347:R347+終値!E347:R347)/3)*出来高!E347:R347)),50))</f>
        <v/>
      </c>
      <c r="S347" s="497" t="str">
        <f>IF($D347="","",IF(AND(終値!E347&lt;終値!O347,$Q347&gt;(IFERROR(100-100/(1+SUMPRODUCT((終値!O347:AB347&gt;終値!P347:AC347)*(終値!O347:AB347-終値!P347:AC347))/SUMPRODUCT((終値!O347:AB347&lt;終値!P347:AC347)*(終値!P347:AC347-終値!O347:AB347))),100))),"強気div▲",IF(AND(終値!E347&gt;終値!O347,$Q347&lt;(IFERROR(100-100/(1+SUMPRODUCT((終値!O347:AB347&gt;終値!P347:AC347)*(終値!O347:AB347-終値!P347:AC347))/SUMPRODUCT((終値!O347:AB347&lt;終値!P347:AC347)*(終値!P347:AC347-終値!O347:AB347))),100))),"弱気div▼","－")))</f>
        <v/>
      </c>
      <c r="T347" s="497" t="str">
        <f t="shared" si="58"/>
        <v/>
      </c>
      <c r="U347" s="497" t="str">
        <f>IF(終値!A347="","",BB_スイング!BT347)</f>
        <v/>
      </c>
      <c r="V347" s="505" t="str">
        <f>IF($D347="","",IFERROR(出来高!E347/AVERAGE(出来高!E347:I347),""))</f>
        <v/>
      </c>
      <c r="W347" s="506" t="str">
        <f>IF($D347="","",IF(AND($D347&gt;$G347,$O347="拡大↑",OR($N347="スクイーズ★",$N347="収縮")),"◎スクイーズブレイク買",IF(AND($D347&gt;=$H347,$R347&gt;=BB設定!$B$10),"○順張り継続(walk)",IF(AND($S347="強気div▲",$D347&gt;$I347,LEFT($U347,4)&lt;&gt;"二番天井"),"○反発(ダイバ)買",IF($U347="二番底W▲","△二番底買(確)",IF($U347="二番底W形成","△二番底形成",IF(LEFT($U347,4)="二番天井","▼二番天井警戒",IF($D347&lt;$J347,"▼-2σ割れ危険",IF(AND($D347&gt;$E347,$K347&lt;0.6,$R347&gt;=50),"・押し目注目",IF($N347="スクイーズ★","☆スクイーズ監視","様子見"))))))))))</f>
        <v/>
      </c>
      <c r="X347" s="501" t="str">
        <f t="shared" si="64"/>
        <v/>
      </c>
      <c r="Y347" s="498" t="str">
        <f t="shared" si="59"/>
        <v/>
      </c>
      <c r="Z347" s="498" t="str">
        <f t="shared" si="60"/>
        <v/>
      </c>
      <c r="AA347" s="498" t="str">
        <f t="shared" si="61"/>
        <v/>
      </c>
      <c r="AB347" s="498" t="str">
        <f t="shared" si="65"/>
        <v/>
      </c>
      <c r="AC347" s="504" t="str">
        <f t="shared" si="62"/>
        <v/>
      </c>
      <c r="AD347" s="498" t="str">
        <f>IF($D347="","",MIN(終値!E347:I347))</f>
        <v/>
      </c>
      <c r="AE347" s="500" t="str">
        <f t="shared" si="63"/>
        <v/>
      </c>
    </row>
    <row r="348" spans="1:31">
      <c r="A348" s="497" t="str">
        <f>IF(終値!A348="","",HYPERLINK("https://kabutan.jp/stock/?code="&amp;終値!A348,"📈"))</f>
        <v/>
      </c>
      <c r="B348" s="497" t="str">
        <f>IF(終値!A348="","",終値!A348)</f>
        <v/>
      </c>
      <c r="C348" s="496" t="str">
        <f>IF(終値!A348="","",終値!B348)</f>
        <v/>
      </c>
      <c r="D348" s="498" t="str">
        <f>IF(終値!A348="","",終値!E348)</f>
        <v/>
      </c>
      <c r="E348" s="498" t="str">
        <f>IF($D348="","",AVERAGE(終値!E348:X348))</f>
        <v/>
      </c>
      <c r="F348" s="499" t="str">
        <f>IF($D348="","",STDEVP(終値!E348:X348))</f>
        <v/>
      </c>
      <c r="G348" s="498" t="str">
        <f>IF($D348="","",$E348+BB設定!$B$4*$F348)</f>
        <v/>
      </c>
      <c r="H348" s="498" t="str">
        <f>IF($D348="","",$E348+BB設定!$B$5*$F348)</f>
        <v/>
      </c>
      <c r="I348" s="498" t="str">
        <f>IF($D348="","",$E348-BB設定!$B$5*$F348)</f>
        <v/>
      </c>
      <c r="J348" s="498" t="str">
        <f>IF($D348="","",$E348-BB設定!$B$4*$F348)</f>
        <v/>
      </c>
      <c r="K348" s="503" t="str">
        <f t="shared" si="55"/>
        <v/>
      </c>
      <c r="L348" s="502" t="str">
        <f t="shared" si="56"/>
        <v/>
      </c>
      <c r="M348" s="502" t="str">
        <f>IF($D348="","",IFERROR(MIN(BB_帯幅!B348:AP348)*100,""))</f>
        <v/>
      </c>
      <c r="N348" s="497" t="str">
        <f>IF($L348="","",IF($L348&lt;=$M348*BB設定!$B$7,"スクイーズ★",IF($L348&lt;=$M348*1.3,"収縮","－")))</f>
        <v/>
      </c>
      <c r="O348" s="497" t="str">
        <f>IF($D348="","",IF(AND(BB_帯幅!B348&gt;BB_帯幅!C348,BB_帯幅!C348&gt;BB_帯幅!D348),"拡大↑","縮小↓"))</f>
        <v/>
      </c>
      <c r="P348" s="497" t="str">
        <f t="shared" si="57"/>
        <v/>
      </c>
      <c r="Q348" s="500" t="str">
        <f>IF($D348="","",IFERROR(100-100/(1+SUMPRODUCT((終値!E348:R348&gt;終値!F348:S348)*(終値!E348:R348-終値!F348:S348))/SUMPRODUCT((終値!E348:R348&lt;終値!F348:S348)*(終値!F348:S348-終値!E348:R348))),100))</f>
        <v/>
      </c>
      <c r="R348" s="500" t="str">
        <f>IF($D348="","",IFERROR(100-100/(1+SUMPRODUCT((((高値!E348:R348+安値!E348:R348+終値!E348:R348)/3)&gt;((高値!F348:S348+安値!F348:S348+終値!F348:S348)/3))*((高値!E348:R348+安値!E348:R348+終値!E348:R348)/3)*出来高!E348:R348)/SUMPRODUCT((((高値!E348:R348+安値!E348:R348+終値!E348:R348)/3)&lt;((高値!F348:S348+安値!F348:S348+終値!F348:S348)/3))*((高値!E348:R348+安値!E348:R348+終値!E348:R348)/3)*出来高!E348:R348)),50))</f>
        <v/>
      </c>
      <c r="S348" s="497" t="str">
        <f>IF($D348="","",IF(AND(終値!E348&lt;終値!O348,$Q348&gt;(IFERROR(100-100/(1+SUMPRODUCT((終値!O348:AB348&gt;終値!P348:AC348)*(終値!O348:AB348-終値!P348:AC348))/SUMPRODUCT((終値!O348:AB348&lt;終値!P348:AC348)*(終値!P348:AC348-終値!O348:AB348))),100))),"強気div▲",IF(AND(終値!E348&gt;終値!O348,$Q348&lt;(IFERROR(100-100/(1+SUMPRODUCT((終値!O348:AB348&gt;終値!P348:AC348)*(終値!O348:AB348-終値!P348:AC348))/SUMPRODUCT((終値!O348:AB348&lt;終値!P348:AC348)*(終値!P348:AC348-終値!O348:AB348))),100))),"弱気div▼","－")))</f>
        <v/>
      </c>
      <c r="T348" s="497" t="str">
        <f t="shared" si="58"/>
        <v/>
      </c>
      <c r="U348" s="497" t="str">
        <f>IF(終値!A348="","",BB_スイング!BT348)</f>
        <v/>
      </c>
      <c r="V348" s="505" t="str">
        <f>IF($D348="","",IFERROR(出来高!E348/AVERAGE(出来高!E348:I348),""))</f>
        <v/>
      </c>
      <c r="W348" s="506" t="str">
        <f>IF($D348="","",IF(AND($D348&gt;$G348,$O348="拡大↑",OR($N348="スクイーズ★",$N348="収縮")),"◎スクイーズブレイク買",IF(AND($D348&gt;=$H348,$R348&gt;=BB設定!$B$10),"○順張り継続(walk)",IF(AND($S348="強気div▲",$D348&gt;$I348,LEFT($U348,4)&lt;&gt;"二番天井"),"○反発(ダイバ)買",IF($U348="二番底W▲","△二番底買(確)",IF($U348="二番底W形成","△二番底形成",IF(LEFT($U348,4)="二番天井","▼二番天井警戒",IF($D348&lt;$J348,"▼-2σ割れ危険",IF(AND($D348&gt;$E348,$K348&lt;0.6,$R348&gt;=50),"・押し目注目",IF($N348="スクイーズ★","☆スクイーズ監視","様子見"))))))))))</f>
        <v/>
      </c>
      <c r="X348" s="501" t="str">
        <f t="shared" si="64"/>
        <v/>
      </c>
      <c r="Y348" s="498" t="str">
        <f t="shared" si="59"/>
        <v/>
      </c>
      <c r="Z348" s="498" t="str">
        <f t="shared" si="60"/>
        <v/>
      </c>
      <c r="AA348" s="498" t="str">
        <f t="shared" si="61"/>
        <v/>
      </c>
      <c r="AB348" s="498" t="str">
        <f t="shared" si="65"/>
        <v/>
      </c>
      <c r="AC348" s="504" t="str">
        <f t="shared" si="62"/>
        <v/>
      </c>
      <c r="AD348" s="498" t="str">
        <f>IF($D348="","",MIN(終値!E348:I348))</f>
        <v/>
      </c>
      <c r="AE348" s="500" t="str">
        <f t="shared" si="63"/>
        <v/>
      </c>
    </row>
    <row r="349" spans="1:31">
      <c r="A349" s="497" t="str">
        <f>IF(終値!A349="","",HYPERLINK("https://kabutan.jp/stock/?code="&amp;終値!A349,"📈"))</f>
        <v/>
      </c>
      <c r="B349" s="497" t="str">
        <f>IF(終値!A349="","",終値!A349)</f>
        <v/>
      </c>
      <c r="C349" s="496" t="str">
        <f>IF(終値!A349="","",終値!B349)</f>
        <v/>
      </c>
      <c r="D349" s="498" t="str">
        <f>IF(終値!A349="","",終値!E349)</f>
        <v/>
      </c>
      <c r="E349" s="498" t="str">
        <f>IF($D349="","",AVERAGE(終値!E349:X349))</f>
        <v/>
      </c>
      <c r="F349" s="499" t="str">
        <f>IF($D349="","",STDEVP(終値!E349:X349))</f>
        <v/>
      </c>
      <c r="G349" s="498" t="str">
        <f>IF($D349="","",$E349+BB設定!$B$4*$F349)</f>
        <v/>
      </c>
      <c r="H349" s="498" t="str">
        <f>IF($D349="","",$E349+BB設定!$B$5*$F349)</f>
        <v/>
      </c>
      <c r="I349" s="498" t="str">
        <f>IF($D349="","",$E349-BB設定!$B$5*$F349)</f>
        <v/>
      </c>
      <c r="J349" s="498" t="str">
        <f>IF($D349="","",$E349-BB設定!$B$4*$F349)</f>
        <v/>
      </c>
      <c r="K349" s="503" t="str">
        <f t="shared" si="55"/>
        <v/>
      </c>
      <c r="L349" s="502" t="str">
        <f t="shared" si="56"/>
        <v/>
      </c>
      <c r="M349" s="502" t="str">
        <f>IF($D349="","",IFERROR(MIN(BB_帯幅!B349:AP349)*100,""))</f>
        <v/>
      </c>
      <c r="N349" s="497" t="str">
        <f>IF($L349="","",IF($L349&lt;=$M349*BB設定!$B$7,"スクイーズ★",IF($L349&lt;=$M349*1.3,"収縮","－")))</f>
        <v/>
      </c>
      <c r="O349" s="497" t="str">
        <f>IF($D349="","",IF(AND(BB_帯幅!B349&gt;BB_帯幅!C349,BB_帯幅!C349&gt;BB_帯幅!D349),"拡大↑","縮小↓"))</f>
        <v/>
      </c>
      <c r="P349" s="497" t="str">
        <f t="shared" si="57"/>
        <v/>
      </c>
      <c r="Q349" s="500" t="str">
        <f>IF($D349="","",IFERROR(100-100/(1+SUMPRODUCT((終値!E349:R349&gt;終値!F349:S349)*(終値!E349:R349-終値!F349:S349))/SUMPRODUCT((終値!E349:R349&lt;終値!F349:S349)*(終値!F349:S349-終値!E349:R349))),100))</f>
        <v/>
      </c>
      <c r="R349" s="500" t="str">
        <f>IF($D349="","",IFERROR(100-100/(1+SUMPRODUCT((((高値!E349:R349+安値!E349:R349+終値!E349:R349)/3)&gt;((高値!F349:S349+安値!F349:S349+終値!F349:S349)/3))*((高値!E349:R349+安値!E349:R349+終値!E349:R349)/3)*出来高!E349:R349)/SUMPRODUCT((((高値!E349:R349+安値!E349:R349+終値!E349:R349)/3)&lt;((高値!F349:S349+安値!F349:S349+終値!F349:S349)/3))*((高値!E349:R349+安値!E349:R349+終値!E349:R349)/3)*出来高!E349:R349)),50))</f>
        <v/>
      </c>
      <c r="S349" s="497" t="str">
        <f>IF($D349="","",IF(AND(終値!E349&lt;終値!O349,$Q349&gt;(IFERROR(100-100/(1+SUMPRODUCT((終値!O349:AB349&gt;終値!P349:AC349)*(終値!O349:AB349-終値!P349:AC349))/SUMPRODUCT((終値!O349:AB349&lt;終値!P349:AC349)*(終値!P349:AC349-終値!O349:AB349))),100))),"強気div▲",IF(AND(終値!E349&gt;終値!O349,$Q349&lt;(IFERROR(100-100/(1+SUMPRODUCT((終値!O349:AB349&gt;終値!P349:AC349)*(終値!O349:AB349-終値!P349:AC349))/SUMPRODUCT((終値!O349:AB349&lt;終値!P349:AC349)*(終値!P349:AC349-終値!O349:AB349))),100))),"弱気div▼","－")))</f>
        <v/>
      </c>
      <c r="T349" s="497" t="str">
        <f t="shared" si="58"/>
        <v/>
      </c>
      <c r="U349" s="497" t="str">
        <f>IF(終値!A349="","",BB_スイング!BT349)</f>
        <v/>
      </c>
      <c r="V349" s="505" t="str">
        <f>IF($D349="","",IFERROR(出来高!E349/AVERAGE(出来高!E349:I349),""))</f>
        <v/>
      </c>
      <c r="W349" s="506" t="str">
        <f>IF($D349="","",IF(AND($D349&gt;$G349,$O349="拡大↑",OR($N349="スクイーズ★",$N349="収縮")),"◎スクイーズブレイク買",IF(AND($D349&gt;=$H349,$R349&gt;=BB設定!$B$10),"○順張り継続(walk)",IF(AND($S349="強気div▲",$D349&gt;$I349,LEFT($U349,4)&lt;&gt;"二番天井"),"○反発(ダイバ)買",IF($U349="二番底W▲","△二番底買(確)",IF($U349="二番底W形成","△二番底形成",IF(LEFT($U349,4)="二番天井","▼二番天井警戒",IF($D349&lt;$J349,"▼-2σ割れ危険",IF(AND($D349&gt;$E349,$K349&lt;0.6,$R349&gt;=50),"・押し目注目",IF($N349="スクイーズ★","☆スクイーズ監視","様子見"))))))))))</f>
        <v/>
      </c>
      <c r="X349" s="501" t="str">
        <f t="shared" si="64"/>
        <v/>
      </c>
      <c r="Y349" s="498" t="str">
        <f t="shared" si="59"/>
        <v/>
      </c>
      <c r="Z349" s="498" t="str">
        <f t="shared" si="60"/>
        <v/>
      </c>
      <c r="AA349" s="498" t="str">
        <f t="shared" si="61"/>
        <v/>
      </c>
      <c r="AB349" s="498" t="str">
        <f t="shared" si="65"/>
        <v/>
      </c>
      <c r="AC349" s="504" t="str">
        <f t="shared" si="62"/>
        <v/>
      </c>
      <c r="AD349" s="498" t="str">
        <f>IF($D349="","",MIN(終値!E349:I349))</f>
        <v/>
      </c>
      <c r="AE349" s="500" t="str">
        <f t="shared" si="63"/>
        <v/>
      </c>
    </row>
    <row r="350" spans="1:31">
      <c r="A350" s="497" t="str">
        <f>IF(終値!A350="","",HYPERLINK("https://kabutan.jp/stock/?code="&amp;終値!A350,"📈"))</f>
        <v/>
      </c>
      <c r="B350" s="497" t="str">
        <f>IF(終値!A350="","",終値!A350)</f>
        <v/>
      </c>
      <c r="C350" s="496" t="str">
        <f>IF(終値!A350="","",終値!B350)</f>
        <v/>
      </c>
      <c r="D350" s="498" t="str">
        <f>IF(終値!A350="","",終値!E350)</f>
        <v/>
      </c>
      <c r="E350" s="498" t="str">
        <f>IF($D350="","",AVERAGE(終値!E350:X350))</f>
        <v/>
      </c>
      <c r="F350" s="499" t="str">
        <f>IF($D350="","",STDEVP(終値!E350:X350))</f>
        <v/>
      </c>
      <c r="G350" s="498" t="str">
        <f>IF($D350="","",$E350+BB設定!$B$4*$F350)</f>
        <v/>
      </c>
      <c r="H350" s="498" t="str">
        <f>IF($D350="","",$E350+BB設定!$B$5*$F350)</f>
        <v/>
      </c>
      <c r="I350" s="498" t="str">
        <f>IF($D350="","",$E350-BB設定!$B$5*$F350)</f>
        <v/>
      </c>
      <c r="J350" s="498" t="str">
        <f>IF($D350="","",$E350-BB設定!$B$4*$F350)</f>
        <v/>
      </c>
      <c r="K350" s="503" t="str">
        <f t="shared" si="55"/>
        <v/>
      </c>
      <c r="L350" s="502" t="str">
        <f t="shared" si="56"/>
        <v/>
      </c>
      <c r="M350" s="502" t="str">
        <f>IF($D350="","",IFERROR(MIN(BB_帯幅!B350:AP350)*100,""))</f>
        <v/>
      </c>
      <c r="N350" s="497" t="str">
        <f>IF($L350="","",IF($L350&lt;=$M350*BB設定!$B$7,"スクイーズ★",IF($L350&lt;=$M350*1.3,"収縮","－")))</f>
        <v/>
      </c>
      <c r="O350" s="497" t="str">
        <f>IF($D350="","",IF(AND(BB_帯幅!B350&gt;BB_帯幅!C350,BB_帯幅!C350&gt;BB_帯幅!D350),"拡大↑","縮小↓"))</f>
        <v/>
      </c>
      <c r="P350" s="497" t="str">
        <f t="shared" si="57"/>
        <v/>
      </c>
      <c r="Q350" s="500" t="str">
        <f>IF($D350="","",IFERROR(100-100/(1+SUMPRODUCT((終値!E350:R350&gt;終値!F350:S350)*(終値!E350:R350-終値!F350:S350))/SUMPRODUCT((終値!E350:R350&lt;終値!F350:S350)*(終値!F350:S350-終値!E350:R350))),100))</f>
        <v/>
      </c>
      <c r="R350" s="500" t="str">
        <f>IF($D350="","",IFERROR(100-100/(1+SUMPRODUCT((((高値!E350:R350+安値!E350:R350+終値!E350:R350)/3)&gt;((高値!F350:S350+安値!F350:S350+終値!F350:S350)/3))*((高値!E350:R350+安値!E350:R350+終値!E350:R350)/3)*出来高!E350:R350)/SUMPRODUCT((((高値!E350:R350+安値!E350:R350+終値!E350:R350)/3)&lt;((高値!F350:S350+安値!F350:S350+終値!F350:S350)/3))*((高値!E350:R350+安値!E350:R350+終値!E350:R350)/3)*出来高!E350:R350)),50))</f>
        <v/>
      </c>
      <c r="S350" s="497" t="str">
        <f>IF($D350="","",IF(AND(終値!E350&lt;終値!O350,$Q350&gt;(IFERROR(100-100/(1+SUMPRODUCT((終値!O350:AB350&gt;終値!P350:AC350)*(終値!O350:AB350-終値!P350:AC350))/SUMPRODUCT((終値!O350:AB350&lt;終値!P350:AC350)*(終値!P350:AC350-終値!O350:AB350))),100))),"強気div▲",IF(AND(終値!E350&gt;終値!O350,$Q350&lt;(IFERROR(100-100/(1+SUMPRODUCT((終値!O350:AB350&gt;終値!P350:AC350)*(終値!O350:AB350-終値!P350:AC350))/SUMPRODUCT((終値!O350:AB350&lt;終値!P350:AC350)*(終値!P350:AC350-終値!O350:AB350))),100))),"弱気div▼","－")))</f>
        <v/>
      </c>
      <c r="T350" s="497" t="str">
        <f t="shared" si="58"/>
        <v/>
      </c>
      <c r="U350" s="497" t="str">
        <f>IF(終値!A350="","",BB_スイング!BT350)</f>
        <v/>
      </c>
      <c r="V350" s="505" t="str">
        <f>IF($D350="","",IFERROR(出来高!E350/AVERAGE(出来高!E350:I350),""))</f>
        <v/>
      </c>
      <c r="W350" s="506" t="str">
        <f>IF($D350="","",IF(AND($D350&gt;$G350,$O350="拡大↑",OR($N350="スクイーズ★",$N350="収縮")),"◎スクイーズブレイク買",IF(AND($D350&gt;=$H350,$R350&gt;=BB設定!$B$10),"○順張り継続(walk)",IF(AND($S350="強気div▲",$D350&gt;$I350,LEFT($U350,4)&lt;&gt;"二番天井"),"○反発(ダイバ)買",IF($U350="二番底W▲","△二番底買(確)",IF($U350="二番底W形成","△二番底形成",IF(LEFT($U350,4)="二番天井","▼二番天井警戒",IF($D350&lt;$J350,"▼-2σ割れ危険",IF(AND($D350&gt;$E350,$K350&lt;0.6,$R350&gt;=50),"・押し目注目",IF($N350="スクイーズ★","☆スクイーズ監視","様子見"))))))))))</f>
        <v/>
      </c>
      <c r="X350" s="501" t="str">
        <f t="shared" si="64"/>
        <v/>
      </c>
      <c r="Y350" s="498" t="str">
        <f t="shared" si="59"/>
        <v/>
      </c>
      <c r="Z350" s="498" t="str">
        <f t="shared" si="60"/>
        <v/>
      </c>
      <c r="AA350" s="498" t="str">
        <f t="shared" si="61"/>
        <v/>
      </c>
      <c r="AB350" s="498" t="str">
        <f t="shared" si="65"/>
        <v/>
      </c>
      <c r="AC350" s="504" t="str">
        <f t="shared" si="62"/>
        <v/>
      </c>
      <c r="AD350" s="498" t="str">
        <f>IF($D350="","",MIN(終値!E350:I350))</f>
        <v/>
      </c>
      <c r="AE350" s="500" t="str">
        <f t="shared" si="63"/>
        <v/>
      </c>
    </row>
    <row r="351" spans="1:31">
      <c r="A351" s="497" t="str">
        <f>IF(終値!A351="","",HYPERLINK("https://kabutan.jp/stock/?code="&amp;終値!A351,"📈"))</f>
        <v/>
      </c>
      <c r="B351" s="497" t="str">
        <f>IF(終値!A351="","",終値!A351)</f>
        <v/>
      </c>
      <c r="C351" s="496" t="str">
        <f>IF(終値!A351="","",終値!B351)</f>
        <v/>
      </c>
      <c r="D351" s="498" t="str">
        <f>IF(終値!A351="","",終値!E351)</f>
        <v/>
      </c>
      <c r="E351" s="498" t="str">
        <f>IF($D351="","",AVERAGE(終値!E351:X351))</f>
        <v/>
      </c>
      <c r="F351" s="499" t="str">
        <f>IF($D351="","",STDEVP(終値!E351:X351))</f>
        <v/>
      </c>
      <c r="G351" s="498" t="str">
        <f>IF($D351="","",$E351+BB設定!$B$4*$F351)</f>
        <v/>
      </c>
      <c r="H351" s="498" t="str">
        <f>IF($D351="","",$E351+BB設定!$B$5*$F351)</f>
        <v/>
      </c>
      <c r="I351" s="498" t="str">
        <f>IF($D351="","",$E351-BB設定!$B$5*$F351)</f>
        <v/>
      </c>
      <c r="J351" s="498" t="str">
        <f>IF($D351="","",$E351-BB設定!$B$4*$F351)</f>
        <v/>
      </c>
      <c r="K351" s="503" t="str">
        <f t="shared" si="55"/>
        <v/>
      </c>
      <c r="L351" s="502" t="str">
        <f t="shared" si="56"/>
        <v/>
      </c>
      <c r="M351" s="502" t="str">
        <f>IF($D351="","",IFERROR(MIN(BB_帯幅!B351:AP351)*100,""))</f>
        <v/>
      </c>
      <c r="N351" s="497" t="str">
        <f>IF($L351="","",IF($L351&lt;=$M351*BB設定!$B$7,"スクイーズ★",IF($L351&lt;=$M351*1.3,"収縮","－")))</f>
        <v/>
      </c>
      <c r="O351" s="497" t="str">
        <f>IF($D351="","",IF(AND(BB_帯幅!B351&gt;BB_帯幅!C351,BB_帯幅!C351&gt;BB_帯幅!D351),"拡大↑","縮小↓"))</f>
        <v/>
      </c>
      <c r="P351" s="497" t="str">
        <f t="shared" si="57"/>
        <v/>
      </c>
      <c r="Q351" s="500" t="str">
        <f>IF($D351="","",IFERROR(100-100/(1+SUMPRODUCT((終値!E351:R351&gt;終値!F351:S351)*(終値!E351:R351-終値!F351:S351))/SUMPRODUCT((終値!E351:R351&lt;終値!F351:S351)*(終値!F351:S351-終値!E351:R351))),100))</f>
        <v/>
      </c>
      <c r="R351" s="500" t="str">
        <f>IF($D351="","",IFERROR(100-100/(1+SUMPRODUCT((((高値!E351:R351+安値!E351:R351+終値!E351:R351)/3)&gt;((高値!F351:S351+安値!F351:S351+終値!F351:S351)/3))*((高値!E351:R351+安値!E351:R351+終値!E351:R351)/3)*出来高!E351:R351)/SUMPRODUCT((((高値!E351:R351+安値!E351:R351+終値!E351:R351)/3)&lt;((高値!F351:S351+安値!F351:S351+終値!F351:S351)/3))*((高値!E351:R351+安値!E351:R351+終値!E351:R351)/3)*出来高!E351:R351)),50))</f>
        <v/>
      </c>
      <c r="S351" s="497" t="str">
        <f>IF($D351="","",IF(AND(終値!E351&lt;終値!O351,$Q351&gt;(IFERROR(100-100/(1+SUMPRODUCT((終値!O351:AB351&gt;終値!P351:AC351)*(終値!O351:AB351-終値!P351:AC351))/SUMPRODUCT((終値!O351:AB351&lt;終値!P351:AC351)*(終値!P351:AC351-終値!O351:AB351))),100))),"強気div▲",IF(AND(終値!E351&gt;終値!O351,$Q351&lt;(IFERROR(100-100/(1+SUMPRODUCT((終値!O351:AB351&gt;終値!P351:AC351)*(終値!O351:AB351-終値!P351:AC351))/SUMPRODUCT((終値!O351:AB351&lt;終値!P351:AC351)*(終値!P351:AC351-終値!O351:AB351))),100))),"弱気div▼","－")))</f>
        <v/>
      </c>
      <c r="T351" s="497" t="str">
        <f t="shared" si="58"/>
        <v/>
      </c>
      <c r="U351" s="497" t="str">
        <f>IF(終値!A351="","",BB_スイング!BT351)</f>
        <v/>
      </c>
      <c r="V351" s="505" t="str">
        <f>IF($D351="","",IFERROR(出来高!E351/AVERAGE(出来高!E351:I351),""))</f>
        <v/>
      </c>
      <c r="W351" s="506" t="str">
        <f>IF($D351="","",IF(AND($D351&gt;$G351,$O351="拡大↑",OR($N351="スクイーズ★",$N351="収縮")),"◎スクイーズブレイク買",IF(AND($D351&gt;=$H351,$R351&gt;=BB設定!$B$10),"○順張り継続(walk)",IF(AND($S351="強気div▲",$D351&gt;$I351,LEFT($U351,4)&lt;&gt;"二番天井"),"○反発(ダイバ)買",IF($U351="二番底W▲","△二番底買(確)",IF($U351="二番底W形成","△二番底形成",IF(LEFT($U351,4)="二番天井","▼二番天井警戒",IF($D351&lt;$J351,"▼-2σ割れ危険",IF(AND($D351&gt;$E351,$K351&lt;0.6,$R351&gt;=50),"・押し目注目",IF($N351="スクイーズ★","☆スクイーズ監視","様子見"))))))))))</f>
        <v/>
      </c>
      <c r="X351" s="501" t="str">
        <f t="shared" si="64"/>
        <v/>
      </c>
      <c r="Y351" s="498" t="str">
        <f t="shared" si="59"/>
        <v/>
      </c>
      <c r="Z351" s="498" t="str">
        <f t="shared" si="60"/>
        <v/>
      </c>
      <c r="AA351" s="498" t="str">
        <f t="shared" si="61"/>
        <v/>
      </c>
      <c r="AB351" s="498" t="str">
        <f t="shared" si="65"/>
        <v/>
      </c>
      <c r="AC351" s="504" t="str">
        <f t="shared" si="62"/>
        <v/>
      </c>
      <c r="AD351" s="498" t="str">
        <f>IF($D351="","",MIN(終値!E351:I351))</f>
        <v/>
      </c>
      <c r="AE351" s="500" t="str">
        <f t="shared" si="63"/>
        <v/>
      </c>
    </row>
    <row r="352" spans="1:31">
      <c r="A352" s="497" t="str">
        <f>IF(終値!A352="","",HYPERLINK("https://kabutan.jp/stock/?code="&amp;終値!A352,"📈"))</f>
        <v/>
      </c>
      <c r="B352" s="497" t="str">
        <f>IF(終値!A352="","",終値!A352)</f>
        <v/>
      </c>
      <c r="C352" s="496" t="str">
        <f>IF(終値!A352="","",終値!B352)</f>
        <v/>
      </c>
      <c r="D352" s="498" t="str">
        <f>IF(終値!A352="","",終値!E352)</f>
        <v/>
      </c>
      <c r="E352" s="498" t="str">
        <f>IF($D352="","",AVERAGE(終値!E352:X352))</f>
        <v/>
      </c>
      <c r="F352" s="499" t="str">
        <f>IF($D352="","",STDEVP(終値!E352:X352))</f>
        <v/>
      </c>
      <c r="G352" s="498" t="str">
        <f>IF($D352="","",$E352+BB設定!$B$4*$F352)</f>
        <v/>
      </c>
      <c r="H352" s="498" t="str">
        <f>IF($D352="","",$E352+BB設定!$B$5*$F352)</f>
        <v/>
      </c>
      <c r="I352" s="498" t="str">
        <f>IF($D352="","",$E352-BB設定!$B$5*$F352)</f>
        <v/>
      </c>
      <c r="J352" s="498" t="str">
        <f>IF($D352="","",$E352-BB設定!$B$4*$F352)</f>
        <v/>
      </c>
      <c r="K352" s="503" t="str">
        <f t="shared" si="55"/>
        <v/>
      </c>
      <c r="L352" s="502" t="str">
        <f t="shared" si="56"/>
        <v/>
      </c>
      <c r="M352" s="502" t="str">
        <f>IF($D352="","",IFERROR(MIN(BB_帯幅!B352:AP352)*100,""))</f>
        <v/>
      </c>
      <c r="N352" s="497" t="str">
        <f>IF($L352="","",IF($L352&lt;=$M352*BB設定!$B$7,"スクイーズ★",IF($L352&lt;=$M352*1.3,"収縮","－")))</f>
        <v/>
      </c>
      <c r="O352" s="497" t="str">
        <f>IF($D352="","",IF(AND(BB_帯幅!B352&gt;BB_帯幅!C352,BB_帯幅!C352&gt;BB_帯幅!D352),"拡大↑","縮小↓"))</f>
        <v/>
      </c>
      <c r="P352" s="497" t="str">
        <f t="shared" si="57"/>
        <v/>
      </c>
      <c r="Q352" s="500" t="str">
        <f>IF($D352="","",IFERROR(100-100/(1+SUMPRODUCT((終値!E352:R352&gt;終値!F352:S352)*(終値!E352:R352-終値!F352:S352))/SUMPRODUCT((終値!E352:R352&lt;終値!F352:S352)*(終値!F352:S352-終値!E352:R352))),100))</f>
        <v/>
      </c>
      <c r="R352" s="500" t="str">
        <f>IF($D352="","",IFERROR(100-100/(1+SUMPRODUCT((((高値!E352:R352+安値!E352:R352+終値!E352:R352)/3)&gt;((高値!F352:S352+安値!F352:S352+終値!F352:S352)/3))*((高値!E352:R352+安値!E352:R352+終値!E352:R352)/3)*出来高!E352:R352)/SUMPRODUCT((((高値!E352:R352+安値!E352:R352+終値!E352:R352)/3)&lt;((高値!F352:S352+安値!F352:S352+終値!F352:S352)/3))*((高値!E352:R352+安値!E352:R352+終値!E352:R352)/3)*出来高!E352:R352)),50))</f>
        <v/>
      </c>
      <c r="S352" s="497" t="str">
        <f>IF($D352="","",IF(AND(終値!E352&lt;終値!O352,$Q352&gt;(IFERROR(100-100/(1+SUMPRODUCT((終値!O352:AB352&gt;終値!P352:AC352)*(終値!O352:AB352-終値!P352:AC352))/SUMPRODUCT((終値!O352:AB352&lt;終値!P352:AC352)*(終値!P352:AC352-終値!O352:AB352))),100))),"強気div▲",IF(AND(終値!E352&gt;終値!O352,$Q352&lt;(IFERROR(100-100/(1+SUMPRODUCT((終値!O352:AB352&gt;終値!P352:AC352)*(終値!O352:AB352-終値!P352:AC352))/SUMPRODUCT((終値!O352:AB352&lt;終値!P352:AC352)*(終値!P352:AC352-終値!O352:AB352))),100))),"弱気div▼","－")))</f>
        <v/>
      </c>
      <c r="T352" s="497" t="str">
        <f t="shared" si="58"/>
        <v/>
      </c>
      <c r="U352" s="497" t="str">
        <f>IF(終値!A352="","",BB_スイング!BT352)</f>
        <v/>
      </c>
      <c r="V352" s="505" t="str">
        <f>IF($D352="","",IFERROR(出来高!E352/AVERAGE(出来高!E352:I352),""))</f>
        <v/>
      </c>
      <c r="W352" s="506" t="str">
        <f>IF($D352="","",IF(AND($D352&gt;$G352,$O352="拡大↑",OR($N352="スクイーズ★",$N352="収縮")),"◎スクイーズブレイク買",IF(AND($D352&gt;=$H352,$R352&gt;=BB設定!$B$10),"○順張り継続(walk)",IF(AND($S352="強気div▲",$D352&gt;$I352,LEFT($U352,4)&lt;&gt;"二番天井"),"○反発(ダイバ)買",IF($U352="二番底W▲","△二番底買(確)",IF($U352="二番底W形成","△二番底形成",IF(LEFT($U352,4)="二番天井","▼二番天井警戒",IF($D352&lt;$J352,"▼-2σ割れ危険",IF(AND($D352&gt;$E352,$K352&lt;0.6,$R352&gt;=50),"・押し目注目",IF($N352="スクイーズ★","☆スクイーズ監視","様子見"))))))))))</f>
        <v/>
      </c>
      <c r="X352" s="501" t="str">
        <f t="shared" si="64"/>
        <v/>
      </c>
      <c r="Y352" s="498" t="str">
        <f t="shared" si="59"/>
        <v/>
      </c>
      <c r="Z352" s="498" t="str">
        <f t="shared" si="60"/>
        <v/>
      </c>
      <c r="AA352" s="498" t="str">
        <f t="shared" si="61"/>
        <v/>
      </c>
      <c r="AB352" s="498" t="str">
        <f t="shared" si="65"/>
        <v/>
      </c>
      <c r="AC352" s="504" t="str">
        <f t="shared" si="62"/>
        <v/>
      </c>
      <c r="AD352" s="498" t="str">
        <f>IF($D352="","",MIN(終値!E352:I352))</f>
        <v/>
      </c>
      <c r="AE352" s="500" t="str">
        <f t="shared" si="63"/>
        <v/>
      </c>
    </row>
    <row r="353" spans="1:31">
      <c r="A353" s="497" t="str">
        <f>IF(終値!A353="","",HYPERLINK("https://kabutan.jp/stock/?code="&amp;終値!A353,"📈"))</f>
        <v/>
      </c>
      <c r="B353" s="497" t="str">
        <f>IF(終値!A353="","",終値!A353)</f>
        <v/>
      </c>
      <c r="C353" s="496" t="str">
        <f>IF(終値!A353="","",終値!B353)</f>
        <v/>
      </c>
      <c r="D353" s="498" t="str">
        <f>IF(終値!A353="","",終値!E353)</f>
        <v/>
      </c>
      <c r="E353" s="498" t="str">
        <f>IF($D353="","",AVERAGE(終値!E353:X353))</f>
        <v/>
      </c>
      <c r="F353" s="499" t="str">
        <f>IF($D353="","",STDEVP(終値!E353:X353))</f>
        <v/>
      </c>
      <c r="G353" s="498" t="str">
        <f>IF($D353="","",$E353+BB設定!$B$4*$F353)</f>
        <v/>
      </c>
      <c r="H353" s="498" t="str">
        <f>IF($D353="","",$E353+BB設定!$B$5*$F353)</f>
        <v/>
      </c>
      <c r="I353" s="498" t="str">
        <f>IF($D353="","",$E353-BB設定!$B$5*$F353)</f>
        <v/>
      </c>
      <c r="J353" s="498" t="str">
        <f>IF($D353="","",$E353-BB設定!$B$4*$F353)</f>
        <v/>
      </c>
      <c r="K353" s="503" t="str">
        <f t="shared" si="55"/>
        <v/>
      </c>
      <c r="L353" s="502" t="str">
        <f t="shared" si="56"/>
        <v/>
      </c>
      <c r="M353" s="502" t="str">
        <f>IF($D353="","",IFERROR(MIN(BB_帯幅!B353:AP353)*100,""))</f>
        <v/>
      </c>
      <c r="N353" s="497" t="str">
        <f>IF($L353="","",IF($L353&lt;=$M353*BB設定!$B$7,"スクイーズ★",IF($L353&lt;=$M353*1.3,"収縮","－")))</f>
        <v/>
      </c>
      <c r="O353" s="497" t="str">
        <f>IF($D353="","",IF(AND(BB_帯幅!B353&gt;BB_帯幅!C353,BB_帯幅!C353&gt;BB_帯幅!D353),"拡大↑","縮小↓"))</f>
        <v/>
      </c>
      <c r="P353" s="497" t="str">
        <f t="shared" si="57"/>
        <v/>
      </c>
      <c r="Q353" s="500" t="str">
        <f>IF($D353="","",IFERROR(100-100/(1+SUMPRODUCT((終値!E353:R353&gt;終値!F353:S353)*(終値!E353:R353-終値!F353:S353))/SUMPRODUCT((終値!E353:R353&lt;終値!F353:S353)*(終値!F353:S353-終値!E353:R353))),100))</f>
        <v/>
      </c>
      <c r="R353" s="500" t="str">
        <f>IF($D353="","",IFERROR(100-100/(1+SUMPRODUCT((((高値!E353:R353+安値!E353:R353+終値!E353:R353)/3)&gt;((高値!F353:S353+安値!F353:S353+終値!F353:S353)/3))*((高値!E353:R353+安値!E353:R353+終値!E353:R353)/3)*出来高!E353:R353)/SUMPRODUCT((((高値!E353:R353+安値!E353:R353+終値!E353:R353)/3)&lt;((高値!F353:S353+安値!F353:S353+終値!F353:S353)/3))*((高値!E353:R353+安値!E353:R353+終値!E353:R353)/3)*出来高!E353:R353)),50))</f>
        <v/>
      </c>
      <c r="S353" s="497" t="str">
        <f>IF($D353="","",IF(AND(終値!E353&lt;終値!O353,$Q353&gt;(IFERROR(100-100/(1+SUMPRODUCT((終値!O353:AB353&gt;終値!P353:AC353)*(終値!O353:AB353-終値!P353:AC353))/SUMPRODUCT((終値!O353:AB353&lt;終値!P353:AC353)*(終値!P353:AC353-終値!O353:AB353))),100))),"強気div▲",IF(AND(終値!E353&gt;終値!O353,$Q353&lt;(IFERROR(100-100/(1+SUMPRODUCT((終値!O353:AB353&gt;終値!P353:AC353)*(終値!O353:AB353-終値!P353:AC353))/SUMPRODUCT((終値!O353:AB353&lt;終値!P353:AC353)*(終値!P353:AC353-終値!O353:AB353))),100))),"弱気div▼","－")))</f>
        <v/>
      </c>
      <c r="T353" s="497" t="str">
        <f t="shared" si="58"/>
        <v/>
      </c>
      <c r="U353" s="497" t="str">
        <f>IF(終値!A353="","",BB_スイング!BT353)</f>
        <v/>
      </c>
      <c r="V353" s="505" t="str">
        <f>IF($D353="","",IFERROR(出来高!E353/AVERAGE(出来高!E353:I353),""))</f>
        <v/>
      </c>
      <c r="W353" s="506" t="str">
        <f>IF($D353="","",IF(AND($D353&gt;$G353,$O353="拡大↑",OR($N353="スクイーズ★",$N353="収縮")),"◎スクイーズブレイク買",IF(AND($D353&gt;=$H353,$R353&gt;=BB設定!$B$10),"○順張り継続(walk)",IF(AND($S353="強気div▲",$D353&gt;$I353,LEFT($U353,4)&lt;&gt;"二番天井"),"○反発(ダイバ)買",IF($U353="二番底W▲","△二番底買(確)",IF($U353="二番底W形成","△二番底形成",IF(LEFT($U353,4)="二番天井","▼二番天井警戒",IF($D353&lt;$J353,"▼-2σ割れ危険",IF(AND($D353&gt;$E353,$K353&lt;0.6,$R353&gt;=50),"・押し目注目",IF($N353="スクイーズ★","☆スクイーズ監視","様子見"))))))))))</f>
        <v/>
      </c>
      <c r="X353" s="501" t="str">
        <f t="shared" si="64"/>
        <v/>
      </c>
      <c r="Y353" s="498" t="str">
        <f t="shared" si="59"/>
        <v/>
      </c>
      <c r="Z353" s="498" t="str">
        <f t="shared" si="60"/>
        <v/>
      </c>
      <c r="AA353" s="498" t="str">
        <f t="shared" si="61"/>
        <v/>
      </c>
      <c r="AB353" s="498" t="str">
        <f t="shared" si="65"/>
        <v/>
      </c>
      <c r="AC353" s="504" t="str">
        <f t="shared" si="62"/>
        <v/>
      </c>
      <c r="AD353" s="498" t="str">
        <f>IF($D353="","",MIN(終値!E353:I353))</f>
        <v/>
      </c>
      <c r="AE353" s="500" t="str">
        <f t="shared" si="63"/>
        <v/>
      </c>
    </row>
    <row r="354" spans="1:31">
      <c r="A354" s="497" t="str">
        <f>IF(終値!A354="","",HYPERLINK("https://kabutan.jp/stock/?code="&amp;終値!A354,"📈"))</f>
        <v/>
      </c>
      <c r="B354" s="497" t="str">
        <f>IF(終値!A354="","",終値!A354)</f>
        <v/>
      </c>
      <c r="C354" s="496" t="str">
        <f>IF(終値!A354="","",終値!B354)</f>
        <v/>
      </c>
      <c r="D354" s="498" t="str">
        <f>IF(終値!A354="","",終値!E354)</f>
        <v/>
      </c>
      <c r="E354" s="498" t="str">
        <f>IF($D354="","",AVERAGE(終値!E354:X354))</f>
        <v/>
      </c>
      <c r="F354" s="499" t="str">
        <f>IF($D354="","",STDEVP(終値!E354:X354))</f>
        <v/>
      </c>
      <c r="G354" s="498" t="str">
        <f>IF($D354="","",$E354+BB設定!$B$4*$F354)</f>
        <v/>
      </c>
      <c r="H354" s="498" t="str">
        <f>IF($D354="","",$E354+BB設定!$B$5*$F354)</f>
        <v/>
      </c>
      <c r="I354" s="498" t="str">
        <f>IF($D354="","",$E354-BB設定!$B$5*$F354)</f>
        <v/>
      </c>
      <c r="J354" s="498" t="str">
        <f>IF($D354="","",$E354-BB設定!$B$4*$F354)</f>
        <v/>
      </c>
      <c r="K354" s="503" t="str">
        <f t="shared" si="55"/>
        <v/>
      </c>
      <c r="L354" s="502" t="str">
        <f t="shared" si="56"/>
        <v/>
      </c>
      <c r="M354" s="502" t="str">
        <f>IF($D354="","",IFERROR(MIN(BB_帯幅!B354:AP354)*100,""))</f>
        <v/>
      </c>
      <c r="N354" s="497" t="str">
        <f>IF($L354="","",IF($L354&lt;=$M354*BB設定!$B$7,"スクイーズ★",IF($L354&lt;=$M354*1.3,"収縮","－")))</f>
        <v/>
      </c>
      <c r="O354" s="497" t="str">
        <f>IF($D354="","",IF(AND(BB_帯幅!B354&gt;BB_帯幅!C354,BB_帯幅!C354&gt;BB_帯幅!D354),"拡大↑","縮小↓"))</f>
        <v/>
      </c>
      <c r="P354" s="497" t="str">
        <f t="shared" si="57"/>
        <v/>
      </c>
      <c r="Q354" s="500" t="str">
        <f>IF($D354="","",IFERROR(100-100/(1+SUMPRODUCT((終値!E354:R354&gt;終値!F354:S354)*(終値!E354:R354-終値!F354:S354))/SUMPRODUCT((終値!E354:R354&lt;終値!F354:S354)*(終値!F354:S354-終値!E354:R354))),100))</f>
        <v/>
      </c>
      <c r="R354" s="500" t="str">
        <f>IF($D354="","",IFERROR(100-100/(1+SUMPRODUCT((((高値!E354:R354+安値!E354:R354+終値!E354:R354)/3)&gt;((高値!F354:S354+安値!F354:S354+終値!F354:S354)/3))*((高値!E354:R354+安値!E354:R354+終値!E354:R354)/3)*出来高!E354:R354)/SUMPRODUCT((((高値!E354:R354+安値!E354:R354+終値!E354:R354)/3)&lt;((高値!F354:S354+安値!F354:S354+終値!F354:S354)/3))*((高値!E354:R354+安値!E354:R354+終値!E354:R354)/3)*出来高!E354:R354)),50))</f>
        <v/>
      </c>
      <c r="S354" s="497" t="str">
        <f>IF($D354="","",IF(AND(終値!E354&lt;終値!O354,$Q354&gt;(IFERROR(100-100/(1+SUMPRODUCT((終値!O354:AB354&gt;終値!P354:AC354)*(終値!O354:AB354-終値!P354:AC354))/SUMPRODUCT((終値!O354:AB354&lt;終値!P354:AC354)*(終値!P354:AC354-終値!O354:AB354))),100))),"強気div▲",IF(AND(終値!E354&gt;終値!O354,$Q354&lt;(IFERROR(100-100/(1+SUMPRODUCT((終値!O354:AB354&gt;終値!P354:AC354)*(終値!O354:AB354-終値!P354:AC354))/SUMPRODUCT((終値!O354:AB354&lt;終値!P354:AC354)*(終値!P354:AC354-終値!O354:AB354))),100))),"弱気div▼","－")))</f>
        <v/>
      </c>
      <c r="T354" s="497" t="str">
        <f t="shared" si="58"/>
        <v/>
      </c>
      <c r="U354" s="497" t="str">
        <f>IF(終値!A354="","",BB_スイング!BT354)</f>
        <v/>
      </c>
      <c r="V354" s="505" t="str">
        <f>IF($D354="","",IFERROR(出来高!E354/AVERAGE(出来高!E354:I354),""))</f>
        <v/>
      </c>
      <c r="W354" s="506" t="str">
        <f>IF($D354="","",IF(AND($D354&gt;$G354,$O354="拡大↑",OR($N354="スクイーズ★",$N354="収縮")),"◎スクイーズブレイク買",IF(AND($D354&gt;=$H354,$R354&gt;=BB設定!$B$10),"○順張り継続(walk)",IF(AND($S354="強気div▲",$D354&gt;$I354,LEFT($U354,4)&lt;&gt;"二番天井"),"○反発(ダイバ)買",IF($U354="二番底W▲","△二番底買(確)",IF($U354="二番底W形成","△二番底形成",IF(LEFT($U354,4)="二番天井","▼二番天井警戒",IF($D354&lt;$J354,"▼-2σ割れ危険",IF(AND($D354&gt;$E354,$K354&lt;0.6,$R354&gt;=50),"・押し目注目",IF($N354="スクイーズ★","☆スクイーズ監視","様子見"))))))))))</f>
        <v/>
      </c>
      <c r="X354" s="501" t="str">
        <f t="shared" si="64"/>
        <v/>
      </c>
      <c r="Y354" s="498" t="str">
        <f t="shared" si="59"/>
        <v/>
      </c>
      <c r="Z354" s="498" t="str">
        <f t="shared" si="60"/>
        <v/>
      </c>
      <c r="AA354" s="498" t="str">
        <f t="shared" si="61"/>
        <v/>
      </c>
      <c r="AB354" s="498" t="str">
        <f t="shared" si="65"/>
        <v/>
      </c>
      <c r="AC354" s="504" t="str">
        <f t="shared" si="62"/>
        <v/>
      </c>
      <c r="AD354" s="498" t="str">
        <f>IF($D354="","",MIN(終値!E354:I354))</f>
        <v/>
      </c>
      <c r="AE354" s="500" t="str">
        <f t="shared" si="63"/>
        <v/>
      </c>
    </row>
    <row r="355" spans="1:31">
      <c r="A355" s="497" t="str">
        <f>IF(終値!A355="","",HYPERLINK("https://kabutan.jp/stock/?code="&amp;終値!A355,"📈"))</f>
        <v/>
      </c>
      <c r="B355" s="497" t="str">
        <f>IF(終値!A355="","",終値!A355)</f>
        <v/>
      </c>
      <c r="C355" s="496" t="str">
        <f>IF(終値!A355="","",終値!B355)</f>
        <v/>
      </c>
      <c r="D355" s="498" t="str">
        <f>IF(終値!A355="","",終値!E355)</f>
        <v/>
      </c>
      <c r="E355" s="498" t="str">
        <f>IF($D355="","",AVERAGE(終値!E355:X355))</f>
        <v/>
      </c>
      <c r="F355" s="499" t="str">
        <f>IF($D355="","",STDEVP(終値!E355:X355))</f>
        <v/>
      </c>
      <c r="G355" s="498" t="str">
        <f>IF($D355="","",$E355+BB設定!$B$4*$F355)</f>
        <v/>
      </c>
      <c r="H355" s="498" t="str">
        <f>IF($D355="","",$E355+BB設定!$B$5*$F355)</f>
        <v/>
      </c>
      <c r="I355" s="498" t="str">
        <f>IF($D355="","",$E355-BB設定!$B$5*$F355)</f>
        <v/>
      </c>
      <c r="J355" s="498" t="str">
        <f>IF($D355="","",$E355-BB設定!$B$4*$F355)</f>
        <v/>
      </c>
      <c r="K355" s="503" t="str">
        <f t="shared" si="55"/>
        <v/>
      </c>
      <c r="L355" s="502" t="str">
        <f t="shared" si="56"/>
        <v/>
      </c>
      <c r="M355" s="502" t="str">
        <f>IF($D355="","",IFERROR(MIN(BB_帯幅!B355:AP355)*100,""))</f>
        <v/>
      </c>
      <c r="N355" s="497" t="str">
        <f>IF($L355="","",IF($L355&lt;=$M355*BB設定!$B$7,"スクイーズ★",IF($L355&lt;=$M355*1.3,"収縮","－")))</f>
        <v/>
      </c>
      <c r="O355" s="497" t="str">
        <f>IF($D355="","",IF(AND(BB_帯幅!B355&gt;BB_帯幅!C355,BB_帯幅!C355&gt;BB_帯幅!D355),"拡大↑","縮小↓"))</f>
        <v/>
      </c>
      <c r="P355" s="497" t="str">
        <f t="shared" si="57"/>
        <v/>
      </c>
      <c r="Q355" s="500" t="str">
        <f>IF($D355="","",IFERROR(100-100/(1+SUMPRODUCT((終値!E355:R355&gt;終値!F355:S355)*(終値!E355:R355-終値!F355:S355))/SUMPRODUCT((終値!E355:R355&lt;終値!F355:S355)*(終値!F355:S355-終値!E355:R355))),100))</f>
        <v/>
      </c>
      <c r="R355" s="500" t="str">
        <f>IF($D355="","",IFERROR(100-100/(1+SUMPRODUCT((((高値!E355:R355+安値!E355:R355+終値!E355:R355)/3)&gt;((高値!F355:S355+安値!F355:S355+終値!F355:S355)/3))*((高値!E355:R355+安値!E355:R355+終値!E355:R355)/3)*出来高!E355:R355)/SUMPRODUCT((((高値!E355:R355+安値!E355:R355+終値!E355:R355)/3)&lt;((高値!F355:S355+安値!F355:S355+終値!F355:S355)/3))*((高値!E355:R355+安値!E355:R355+終値!E355:R355)/3)*出来高!E355:R355)),50))</f>
        <v/>
      </c>
      <c r="S355" s="497" t="str">
        <f>IF($D355="","",IF(AND(終値!E355&lt;終値!O355,$Q355&gt;(IFERROR(100-100/(1+SUMPRODUCT((終値!O355:AB355&gt;終値!P355:AC355)*(終値!O355:AB355-終値!P355:AC355))/SUMPRODUCT((終値!O355:AB355&lt;終値!P355:AC355)*(終値!P355:AC355-終値!O355:AB355))),100))),"強気div▲",IF(AND(終値!E355&gt;終値!O355,$Q355&lt;(IFERROR(100-100/(1+SUMPRODUCT((終値!O355:AB355&gt;終値!P355:AC355)*(終値!O355:AB355-終値!P355:AC355))/SUMPRODUCT((終値!O355:AB355&lt;終値!P355:AC355)*(終値!P355:AC355-終値!O355:AB355))),100))),"弱気div▼","－")))</f>
        <v/>
      </c>
      <c r="T355" s="497" t="str">
        <f t="shared" si="58"/>
        <v/>
      </c>
      <c r="U355" s="497" t="str">
        <f>IF(終値!A355="","",BB_スイング!BT355)</f>
        <v/>
      </c>
      <c r="V355" s="505" t="str">
        <f>IF($D355="","",IFERROR(出来高!E355/AVERAGE(出来高!E355:I355),""))</f>
        <v/>
      </c>
      <c r="W355" s="506" t="str">
        <f>IF($D355="","",IF(AND($D355&gt;$G355,$O355="拡大↑",OR($N355="スクイーズ★",$N355="収縮")),"◎スクイーズブレイク買",IF(AND($D355&gt;=$H355,$R355&gt;=BB設定!$B$10),"○順張り継続(walk)",IF(AND($S355="強気div▲",$D355&gt;$I355,LEFT($U355,4)&lt;&gt;"二番天井"),"○反発(ダイバ)買",IF($U355="二番底W▲","△二番底買(確)",IF($U355="二番底W形成","△二番底形成",IF(LEFT($U355,4)="二番天井","▼二番天井警戒",IF($D355&lt;$J355,"▼-2σ割れ危険",IF(AND($D355&gt;$E355,$K355&lt;0.6,$R355&gt;=50),"・押し目注目",IF($N355="スクイーズ★","☆スクイーズ監視","様子見"))))))))))</f>
        <v/>
      </c>
      <c r="X355" s="501" t="str">
        <f t="shared" si="64"/>
        <v/>
      </c>
      <c r="Y355" s="498" t="str">
        <f t="shared" si="59"/>
        <v/>
      </c>
      <c r="Z355" s="498" t="str">
        <f t="shared" si="60"/>
        <v/>
      </c>
      <c r="AA355" s="498" t="str">
        <f t="shared" si="61"/>
        <v/>
      </c>
      <c r="AB355" s="498" t="str">
        <f t="shared" si="65"/>
        <v/>
      </c>
      <c r="AC355" s="504" t="str">
        <f t="shared" si="62"/>
        <v/>
      </c>
      <c r="AD355" s="498" t="str">
        <f>IF($D355="","",MIN(終値!E355:I355))</f>
        <v/>
      </c>
      <c r="AE355" s="500" t="str">
        <f t="shared" si="63"/>
        <v/>
      </c>
    </row>
    <row r="356" spans="1:31">
      <c r="A356" s="497" t="str">
        <f>IF(終値!A356="","",HYPERLINK("https://kabutan.jp/stock/?code="&amp;終値!A356,"📈"))</f>
        <v/>
      </c>
      <c r="B356" s="497" t="str">
        <f>IF(終値!A356="","",終値!A356)</f>
        <v/>
      </c>
      <c r="C356" s="496" t="str">
        <f>IF(終値!A356="","",終値!B356)</f>
        <v/>
      </c>
      <c r="D356" s="498" t="str">
        <f>IF(終値!A356="","",終値!E356)</f>
        <v/>
      </c>
      <c r="E356" s="498" t="str">
        <f>IF($D356="","",AVERAGE(終値!E356:X356))</f>
        <v/>
      </c>
      <c r="F356" s="499" t="str">
        <f>IF($D356="","",STDEVP(終値!E356:X356))</f>
        <v/>
      </c>
      <c r="G356" s="498" t="str">
        <f>IF($D356="","",$E356+BB設定!$B$4*$F356)</f>
        <v/>
      </c>
      <c r="H356" s="498" t="str">
        <f>IF($D356="","",$E356+BB設定!$B$5*$F356)</f>
        <v/>
      </c>
      <c r="I356" s="498" t="str">
        <f>IF($D356="","",$E356-BB設定!$B$5*$F356)</f>
        <v/>
      </c>
      <c r="J356" s="498" t="str">
        <f>IF($D356="","",$E356-BB設定!$B$4*$F356)</f>
        <v/>
      </c>
      <c r="K356" s="503" t="str">
        <f t="shared" si="55"/>
        <v/>
      </c>
      <c r="L356" s="502" t="str">
        <f t="shared" si="56"/>
        <v/>
      </c>
      <c r="M356" s="502" t="str">
        <f>IF($D356="","",IFERROR(MIN(BB_帯幅!B356:AP356)*100,""))</f>
        <v/>
      </c>
      <c r="N356" s="497" t="str">
        <f>IF($L356="","",IF($L356&lt;=$M356*BB設定!$B$7,"スクイーズ★",IF($L356&lt;=$M356*1.3,"収縮","－")))</f>
        <v/>
      </c>
      <c r="O356" s="497" t="str">
        <f>IF($D356="","",IF(AND(BB_帯幅!B356&gt;BB_帯幅!C356,BB_帯幅!C356&gt;BB_帯幅!D356),"拡大↑","縮小↓"))</f>
        <v/>
      </c>
      <c r="P356" s="497" t="str">
        <f t="shared" si="57"/>
        <v/>
      </c>
      <c r="Q356" s="500" t="str">
        <f>IF($D356="","",IFERROR(100-100/(1+SUMPRODUCT((終値!E356:R356&gt;終値!F356:S356)*(終値!E356:R356-終値!F356:S356))/SUMPRODUCT((終値!E356:R356&lt;終値!F356:S356)*(終値!F356:S356-終値!E356:R356))),100))</f>
        <v/>
      </c>
      <c r="R356" s="500" t="str">
        <f>IF($D356="","",IFERROR(100-100/(1+SUMPRODUCT((((高値!E356:R356+安値!E356:R356+終値!E356:R356)/3)&gt;((高値!F356:S356+安値!F356:S356+終値!F356:S356)/3))*((高値!E356:R356+安値!E356:R356+終値!E356:R356)/3)*出来高!E356:R356)/SUMPRODUCT((((高値!E356:R356+安値!E356:R356+終値!E356:R356)/3)&lt;((高値!F356:S356+安値!F356:S356+終値!F356:S356)/3))*((高値!E356:R356+安値!E356:R356+終値!E356:R356)/3)*出来高!E356:R356)),50))</f>
        <v/>
      </c>
      <c r="S356" s="497" t="str">
        <f>IF($D356="","",IF(AND(終値!E356&lt;終値!O356,$Q356&gt;(IFERROR(100-100/(1+SUMPRODUCT((終値!O356:AB356&gt;終値!P356:AC356)*(終値!O356:AB356-終値!P356:AC356))/SUMPRODUCT((終値!O356:AB356&lt;終値!P356:AC356)*(終値!P356:AC356-終値!O356:AB356))),100))),"強気div▲",IF(AND(終値!E356&gt;終値!O356,$Q356&lt;(IFERROR(100-100/(1+SUMPRODUCT((終値!O356:AB356&gt;終値!P356:AC356)*(終値!O356:AB356-終値!P356:AC356))/SUMPRODUCT((終値!O356:AB356&lt;終値!P356:AC356)*(終値!P356:AC356-終値!O356:AB356))),100))),"弱気div▼","－")))</f>
        <v/>
      </c>
      <c r="T356" s="497" t="str">
        <f t="shared" si="58"/>
        <v/>
      </c>
      <c r="U356" s="497" t="str">
        <f>IF(終値!A356="","",BB_スイング!BT356)</f>
        <v/>
      </c>
      <c r="V356" s="505" t="str">
        <f>IF($D356="","",IFERROR(出来高!E356/AVERAGE(出来高!E356:I356),""))</f>
        <v/>
      </c>
      <c r="W356" s="506" t="str">
        <f>IF($D356="","",IF(AND($D356&gt;$G356,$O356="拡大↑",OR($N356="スクイーズ★",$N356="収縮")),"◎スクイーズブレイク買",IF(AND($D356&gt;=$H356,$R356&gt;=BB設定!$B$10),"○順張り継続(walk)",IF(AND($S356="強気div▲",$D356&gt;$I356,LEFT($U356,4)&lt;&gt;"二番天井"),"○反発(ダイバ)買",IF($U356="二番底W▲","△二番底買(確)",IF($U356="二番底W形成","△二番底形成",IF(LEFT($U356,4)="二番天井","▼二番天井警戒",IF($D356&lt;$J356,"▼-2σ割れ危険",IF(AND($D356&gt;$E356,$K356&lt;0.6,$R356&gt;=50),"・押し目注目",IF($N356="スクイーズ★","☆スクイーズ監視","様子見"))))))))))</f>
        <v/>
      </c>
      <c r="X356" s="501" t="str">
        <f t="shared" si="64"/>
        <v/>
      </c>
      <c r="Y356" s="498" t="str">
        <f t="shared" si="59"/>
        <v/>
      </c>
      <c r="Z356" s="498" t="str">
        <f t="shared" si="60"/>
        <v/>
      </c>
      <c r="AA356" s="498" t="str">
        <f t="shared" si="61"/>
        <v/>
      </c>
      <c r="AB356" s="498" t="str">
        <f t="shared" si="65"/>
        <v/>
      </c>
      <c r="AC356" s="504" t="str">
        <f t="shared" si="62"/>
        <v/>
      </c>
      <c r="AD356" s="498" t="str">
        <f>IF($D356="","",MIN(終値!E356:I356))</f>
        <v/>
      </c>
      <c r="AE356" s="500" t="str">
        <f t="shared" si="63"/>
        <v/>
      </c>
    </row>
    <row r="357" spans="1:31">
      <c r="A357" s="497" t="str">
        <f>IF(終値!A357="","",HYPERLINK("https://kabutan.jp/stock/?code="&amp;終値!A357,"📈"))</f>
        <v/>
      </c>
      <c r="B357" s="497" t="str">
        <f>IF(終値!A357="","",終値!A357)</f>
        <v/>
      </c>
      <c r="C357" s="496" t="str">
        <f>IF(終値!A357="","",終値!B357)</f>
        <v/>
      </c>
      <c r="D357" s="498" t="str">
        <f>IF(終値!A357="","",終値!E357)</f>
        <v/>
      </c>
      <c r="E357" s="498" t="str">
        <f>IF($D357="","",AVERAGE(終値!E357:X357))</f>
        <v/>
      </c>
      <c r="F357" s="499" t="str">
        <f>IF($D357="","",STDEVP(終値!E357:X357))</f>
        <v/>
      </c>
      <c r="G357" s="498" t="str">
        <f>IF($D357="","",$E357+BB設定!$B$4*$F357)</f>
        <v/>
      </c>
      <c r="H357" s="498" t="str">
        <f>IF($D357="","",$E357+BB設定!$B$5*$F357)</f>
        <v/>
      </c>
      <c r="I357" s="498" t="str">
        <f>IF($D357="","",$E357-BB設定!$B$5*$F357)</f>
        <v/>
      </c>
      <c r="J357" s="498" t="str">
        <f>IF($D357="","",$E357-BB設定!$B$4*$F357)</f>
        <v/>
      </c>
      <c r="K357" s="503" t="str">
        <f t="shared" si="55"/>
        <v/>
      </c>
      <c r="L357" s="502" t="str">
        <f t="shared" si="56"/>
        <v/>
      </c>
      <c r="M357" s="502" t="str">
        <f>IF($D357="","",IFERROR(MIN(BB_帯幅!B357:AP357)*100,""))</f>
        <v/>
      </c>
      <c r="N357" s="497" t="str">
        <f>IF($L357="","",IF($L357&lt;=$M357*BB設定!$B$7,"スクイーズ★",IF($L357&lt;=$M357*1.3,"収縮","－")))</f>
        <v/>
      </c>
      <c r="O357" s="497" t="str">
        <f>IF($D357="","",IF(AND(BB_帯幅!B357&gt;BB_帯幅!C357,BB_帯幅!C357&gt;BB_帯幅!D357),"拡大↑","縮小↓"))</f>
        <v/>
      </c>
      <c r="P357" s="497" t="str">
        <f t="shared" si="57"/>
        <v/>
      </c>
      <c r="Q357" s="500" t="str">
        <f>IF($D357="","",IFERROR(100-100/(1+SUMPRODUCT((終値!E357:R357&gt;終値!F357:S357)*(終値!E357:R357-終値!F357:S357))/SUMPRODUCT((終値!E357:R357&lt;終値!F357:S357)*(終値!F357:S357-終値!E357:R357))),100))</f>
        <v/>
      </c>
      <c r="R357" s="500" t="str">
        <f>IF($D357="","",IFERROR(100-100/(1+SUMPRODUCT((((高値!E357:R357+安値!E357:R357+終値!E357:R357)/3)&gt;((高値!F357:S357+安値!F357:S357+終値!F357:S357)/3))*((高値!E357:R357+安値!E357:R357+終値!E357:R357)/3)*出来高!E357:R357)/SUMPRODUCT((((高値!E357:R357+安値!E357:R357+終値!E357:R357)/3)&lt;((高値!F357:S357+安値!F357:S357+終値!F357:S357)/3))*((高値!E357:R357+安値!E357:R357+終値!E357:R357)/3)*出来高!E357:R357)),50))</f>
        <v/>
      </c>
      <c r="S357" s="497" t="str">
        <f>IF($D357="","",IF(AND(終値!E357&lt;終値!O357,$Q357&gt;(IFERROR(100-100/(1+SUMPRODUCT((終値!O357:AB357&gt;終値!P357:AC357)*(終値!O357:AB357-終値!P357:AC357))/SUMPRODUCT((終値!O357:AB357&lt;終値!P357:AC357)*(終値!P357:AC357-終値!O357:AB357))),100))),"強気div▲",IF(AND(終値!E357&gt;終値!O357,$Q357&lt;(IFERROR(100-100/(1+SUMPRODUCT((終値!O357:AB357&gt;終値!P357:AC357)*(終値!O357:AB357-終値!P357:AC357))/SUMPRODUCT((終値!O357:AB357&lt;終値!P357:AC357)*(終値!P357:AC357-終値!O357:AB357))),100))),"弱気div▼","－")))</f>
        <v/>
      </c>
      <c r="T357" s="497" t="str">
        <f t="shared" si="58"/>
        <v/>
      </c>
      <c r="U357" s="497" t="str">
        <f>IF(終値!A357="","",BB_スイング!BT357)</f>
        <v/>
      </c>
      <c r="V357" s="505" t="str">
        <f>IF($D357="","",IFERROR(出来高!E357/AVERAGE(出来高!E357:I357),""))</f>
        <v/>
      </c>
      <c r="W357" s="506" t="str">
        <f>IF($D357="","",IF(AND($D357&gt;$G357,$O357="拡大↑",OR($N357="スクイーズ★",$N357="収縮")),"◎スクイーズブレイク買",IF(AND($D357&gt;=$H357,$R357&gt;=BB設定!$B$10),"○順張り継続(walk)",IF(AND($S357="強気div▲",$D357&gt;$I357,LEFT($U357,4)&lt;&gt;"二番天井"),"○反発(ダイバ)買",IF($U357="二番底W▲","△二番底買(確)",IF($U357="二番底W形成","△二番底形成",IF(LEFT($U357,4)="二番天井","▼二番天井警戒",IF($D357&lt;$J357,"▼-2σ割れ危険",IF(AND($D357&gt;$E357,$K357&lt;0.6,$R357&gt;=50),"・押し目注目",IF($N357="スクイーズ★","☆スクイーズ監視","様子見"))))))))))</f>
        <v/>
      </c>
      <c r="X357" s="501" t="str">
        <f t="shared" si="64"/>
        <v/>
      </c>
      <c r="Y357" s="498" t="str">
        <f t="shared" si="59"/>
        <v/>
      </c>
      <c r="Z357" s="498" t="str">
        <f t="shared" si="60"/>
        <v/>
      </c>
      <c r="AA357" s="498" t="str">
        <f t="shared" si="61"/>
        <v/>
      </c>
      <c r="AB357" s="498" t="str">
        <f t="shared" si="65"/>
        <v/>
      </c>
      <c r="AC357" s="504" t="str">
        <f t="shared" si="62"/>
        <v/>
      </c>
      <c r="AD357" s="498" t="str">
        <f>IF($D357="","",MIN(終値!E357:I357))</f>
        <v/>
      </c>
      <c r="AE357" s="500" t="str">
        <f t="shared" si="63"/>
        <v/>
      </c>
    </row>
    <row r="358" spans="1:31">
      <c r="A358" s="497" t="str">
        <f>IF(終値!A358="","",HYPERLINK("https://kabutan.jp/stock/?code="&amp;終値!A358,"📈"))</f>
        <v/>
      </c>
      <c r="B358" s="497" t="str">
        <f>IF(終値!A358="","",終値!A358)</f>
        <v/>
      </c>
      <c r="C358" s="496" t="str">
        <f>IF(終値!A358="","",終値!B358)</f>
        <v/>
      </c>
      <c r="D358" s="498" t="str">
        <f>IF(終値!A358="","",終値!E358)</f>
        <v/>
      </c>
      <c r="E358" s="498" t="str">
        <f>IF($D358="","",AVERAGE(終値!E358:X358))</f>
        <v/>
      </c>
      <c r="F358" s="499" t="str">
        <f>IF($D358="","",STDEVP(終値!E358:X358))</f>
        <v/>
      </c>
      <c r="G358" s="498" t="str">
        <f>IF($D358="","",$E358+BB設定!$B$4*$F358)</f>
        <v/>
      </c>
      <c r="H358" s="498" t="str">
        <f>IF($D358="","",$E358+BB設定!$B$5*$F358)</f>
        <v/>
      </c>
      <c r="I358" s="498" t="str">
        <f>IF($D358="","",$E358-BB設定!$B$5*$F358)</f>
        <v/>
      </c>
      <c r="J358" s="498" t="str">
        <f>IF($D358="","",$E358-BB設定!$B$4*$F358)</f>
        <v/>
      </c>
      <c r="K358" s="503" t="str">
        <f t="shared" si="55"/>
        <v/>
      </c>
      <c r="L358" s="502" t="str">
        <f t="shared" si="56"/>
        <v/>
      </c>
      <c r="M358" s="502" t="str">
        <f>IF($D358="","",IFERROR(MIN(BB_帯幅!B358:AP358)*100,""))</f>
        <v/>
      </c>
      <c r="N358" s="497" t="str">
        <f>IF($L358="","",IF($L358&lt;=$M358*BB設定!$B$7,"スクイーズ★",IF($L358&lt;=$M358*1.3,"収縮","－")))</f>
        <v/>
      </c>
      <c r="O358" s="497" t="str">
        <f>IF($D358="","",IF(AND(BB_帯幅!B358&gt;BB_帯幅!C358,BB_帯幅!C358&gt;BB_帯幅!D358),"拡大↑","縮小↓"))</f>
        <v/>
      </c>
      <c r="P358" s="497" t="str">
        <f t="shared" si="57"/>
        <v/>
      </c>
      <c r="Q358" s="500" t="str">
        <f>IF($D358="","",IFERROR(100-100/(1+SUMPRODUCT((終値!E358:R358&gt;終値!F358:S358)*(終値!E358:R358-終値!F358:S358))/SUMPRODUCT((終値!E358:R358&lt;終値!F358:S358)*(終値!F358:S358-終値!E358:R358))),100))</f>
        <v/>
      </c>
      <c r="R358" s="500" t="str">
        <f>IF($D358="","",IFERROR(100-100/(1+SUMPRODUCT((((高値!E358:R358+安値!E358:R358+終値!E358:R358)/3)&gt;((高値!F358:S358+安値!F358:S358+終値!F358:S358)/3))*((高値!E358:R358+安値!E358:R358+終値!E358:R358)/3)*出来高!E358:R358)/SUMPRODUCT((((高値!E358:R358+安値!E358:R358+終値!E358:R358)/3)&lt;((高値!F358:S358+安値!F358:S358+終値!F358:S358)/3))*((高値!E358:R358+安値!E358:R358+終値!E358:R358)/3)*出来高!E358:R358)),50))</f>
        <v/>
      </c>
      <c r="S358" s="497" t="str">
        <f>IF($D358="","",IF(AND(終値!E358&lt;終値!O358,$Q358&gt;(IFERROR(100-100/(1+SUMPRODUCT((終値!O358:AB358&gt;終値!P358:AC358)*(終値!O358:AB358-終値!P358:AC358))/SUMPRODUCT((終値!O358:AB358&lt;終値!P358:AC358)*(終値!P358:AC358-終値!O358:AB358))),100))),"強気div▲",IF(AND(終値!E358&gt;終値!O358,$Q358&lt;(IFERROR(100-100/(1+SUMPRODUCT((終値!O358:AB358&gt;終値!P358:AC358)*(終値!O358:AB358-終値!P358:AC358))/SUMPRODUCT((終値!O358:AB358&lt;終値!P358:AC358)*(終値!P358:AC358-終値!O358:AB358))),100))),"弱気div▼","－")))</f>
        <v/>
      </c>
      <c r="T358" s="497" t="str">
        <f t="shared" si="58"/>
        <v/>
      </c>
      <c r="U358" s="497" t="str">
        <f>IF(終値!A358="","",BB_スイング!BT358)</f>
        <v/>
      </c>
      <c r="V358" s="505" t="str">
        <f>IF($D358="","",IFERROR(出来高!E358/AVERAGE(出来高!E358:I358),""))</f>
        <v/>
      </c>
      <c r="W358" s="506" t="str">
        <f>IF($D358="","",IF(AND($D358&gt;$G358,$O358="拡大↑",OR($N358="スクイーズ★",$N358="収縮")),"◎スクイーズブレイク買",IF(AND($D358&gt;=$H358,$R358&gt;=BB設定!$B$10),"○順張り継続(walk)",IF(AND($S358="強気div▲",$D358&gt;$I358,LEFT($U358,4)&lt;&gt;"二番天井"),"○反発(ダイバ)買",IF($U358="二番底W▲","△二番底買(確)",IF($U358="二番底W形成","△二番底形成",IF(LEFT($U358,4)="二番天井","▼二番天井警戒",IF($D358&lt;$J358,"▼-2σ割れ危険",IF(AND($D358&gt;$E358,$K358&lt;0.6,$R358&gt;=50),"・押し目注目",IF($N358="スクイーズ★","☆スクイーズ監視","様子見"))))))))))</f>
        <v/>
      </c>
      <c r="X358" s="501" t="str">
        <f t="shared" si="64"/>
        <v/>
      </c>
      <c r="Y358" s="498" t="str">
        <f t="shared" si="59"/>
        <v/>
      </c>
      <c r="Z358" s="498" t="str">
        <f t="shared" si="60"/>
        <v/>
      </c>
      <c r="AA358" s="498" t="str">
        <f t="shared" si="61"/>
        <v/>
      </c>
      <c r="AB358" s="498" t="str">
        <f t="shared" si="65"/>
        <v/>
      </c>
      <c r="AC358" s="504" t="str">
        <f t="shared" si="62"/>
        <v/>
      </c>
      <c r="AD358" s="498" t="str">
        <f>IF($D358="","",MIN(終値!E358:I358))</f>
        <v/>
      </c>
      <c r="AE358" s="500" t="str">
        <f t="shared" si="63"/>
        <v/>
      </c>
    </row>
    <row r="359" spans="1:31">
      <c r="A359" s="497" t="str">
        <f>IF(終値!A359="","",HYPERLINK("https://kabutan.jp/stock/?code="&amp;終値!A359,"📈"))</f>
        <v/>
      </c>
      <c r="B359" s="497" t="str">
        <f>IF(終値!A359="","",終値!A359)</f>
        <v/>
      </c>
      <c r="C359" s="496" t="str">
        <f>IF(終値!A359="","",終値!B359)</f>
        <v/>
      </c>
      <c r="D359" s="498" t="str">
        <f>IF(終値!A359="","",終値!E359)</f>
        <v/>
      </c>
      <c r="E359" s="498" t="str">
        <f>IF($D359="","",AVERAGE(終値!E359:X359))</f>
        <v/>
      </c>
      <c r="F359" s="499" t="str">
        <f>IF($D359="","",STDEVP(終値!E359:X359))</f>
        <v/>
      </c>
      <c r="G359" s="498" t="str">
        <f>IF($D359="","",$E359+BB設定!$B$4*$F359)</f>
        <v/>
      </c>
      <c r="H359" s="498" t="str">
        <f>IF($D359="","",$E359+BB設定!$B$5*$F359)</f>
        <v/>
      </c>
      <c r="I359" s="498" t="str">
        <f>IF($D359="","",$E359-BB設定!$B$5*$F359)</f>
        <v/>
      </c>
      <c r="J359" s="498" t="str">
        <f>IF($D359="","",$E359-BB設定!$B$4*$F359)</f>
        <v/>
      </c>
      <c r="K359" s="503" t="str">
        <f t="shared" si="55"/>
        <v/>
      </c>
      <c r="L359" s="502" t="str">
        <f t="shared" si="56"/>
        <v/>
      </c>
      <c r="M359" s="502" t="str">
        <f>IF($D359="","",IFERROR(MIN(BB_帯幅!B359:AP359)*100,""))</f>
        <v/>
      </c>
      <c r="N359" s="497" t="str">
        <f>IF($L359="","",IF($L359&lt;=$M359*BB設定!$B$7,"スクイーズ★",IF($L359&lt;=$M359*1.3,"収縮","－")))</f>
        <v/>
      </c>
      <c r="O359" s="497" t="str">
        <f>IF($D359="","",IF(AND(BB_帯幅!B359&gt;BB_帯幅!C359,BB_帯幅!C359&gt;BB_帯幅!D359),"拡大↑","縮小↓"))</f>
        <v/>
      </c>
      <c r="P359" s="497" t="str">
        <f t="shared" si="57"/>
        <v/>
      </c>
      <c r="Q359" s="500" t="str">
        <f>IF($D359="","",IFERROR(100-100/(1+SUMPRODUCT((終値!E359:R359&gt;終値!F359:S359)*(終値!E359:R359-終値!F359:S359))/SUMPRODUCT((終値!E359:R359&lt;終値!F359:S359)*(終値!F359:S359-終値!E359:R359))),100))</f>
        <v/>
      </c>
      <c r="R359" s="500" t="str">
        <f>IF($D359="","",IFERROR(100-100/(1+SUMPRODUCT((((高値!E359:R359+安値!E359:R359+終値!E359:R359)/3)&gt;((高値!F359:S359+安値!F359:S359+終値!F359:S359)/3))*((高値!E359:R359+安値!E359:R359+終値!E359:R359)/3)*出来高!E359:R359)/SUMPRODUCT((((高値!E359:R359+安値!E359:R359+終値!E359:R359)/3)&lt;((高値!F359:S359+安値!F359:S359+終値!F359:S359)/3))*((高値!E359:R359+安値!E359:R359+終値!E359:R359)/3)*出来高!E359:R359)),50))</f>
        <v/>
      </c>
      <c r="S359" s="497" t="str">
        <f>IF($D359="","",IF(AND(終値!E359&lt;終値!O359,$Q359&gt;(IFERROR(100-100/(1+SUMPRODUCT((終値!O359:AB359&gt;終値!P359:AC359)*(終値!O359:AB359-終値!P359:AC359))/SUMPRODUCT((終値!O359:AB359&lt;終値!P359:AC359)*(終値!P359:AC359-終値!O359:AB359))),100))),"強気div▲",IF(AND(終値!E359&gt;終値!O359,$Q359&lt;(IFERROR(100-100/(1+SUMPRODUCT((終値!O359:AB359&gt;終値!P359:AC359)*(終値!O359:AB359-終値!P359:AC359))/SUMPRODUCT((終値!O359:AB359&lt;終値!P359:AC359)*(終値!P359:AC359-終値!O359:AB359))),100))),"弱気div▼","－")))</f>
        <v/>
      </c>
      <c r="T359" s="497" t="str">
        <f t="shared" si="58"/>
        <v/>
      </c>
      <c r="U359" s="497" t="str">
        <f>IF(終値!A359="","",BB_スイング!BT359)</f>
        <v/>
      </c>
      <c r="V359" s="505" t="str">
        <f>IF($D359="","",IFERROR(出来高!E359/AVERAGE(出来高!E359:I359),""))</f>
        <v/>
      </c>
      <c r="W359" s="506" t="str">
        <f>IF($D359="","",IF(AND($D359&gt;$G359,$O359="拡大↑",OR($N359="スクイーズ★",$N359="収縮")),"◎スクイーズブレイク買",IF(AND($D359&gt;=$H359,$R359&gt;=BB設定!$B$10),"○順張り継続(walk)",IF(AND($S359="強気div▲",$D359&gt;$I359,LEFT($U359,4)&lt;&gt;"二番天井"),"○反発(ダイバ)買",IF($U359="二番底W▲","△二番底買(確)",IF($U359="二番底W形成","△二番底形成",IF(LEFT($U359,4)="二番天井","▼二番天井警戒",IF($D359&lt;$J359,"▼-2σ割れ危険",IF(AND($D359&gt;$E359,$K359&lt;0.6,$R359&gt;=50),"・押し目注目",IF($N359="スクイーズ★","☆スクイーズ監視","様子見"))))))))))</f>
        <v/>
      </c>
      <c r="X359" s="501" t="str">
        <f t="shared" si="64"/>
        <v/>
      </c>
      <c r="Y359" s="498" t="str">
        <f t="shared" si="59"/>
        <v/>
      </c>
      <c r="Z359" s="498" t="str">
        <f t="shared" si="60"/>
        <v/>
      </c>
      <c r="AA359" s="498" t="str">
        <f t="shared" si="61"/>
        <v/>
      </c>
      <c r="AB359" s="498" t="str">
        <f t="shared" si="65"/>
        <v/>
      </c>
      <c r="AC359" s="504" t="str">
        <f t="shared" si="62"/>
        <v/>
      </c>
      <c r="AD359" s="498" t="str">
        <f>IF($D359="","",MIN(終値!E359:I359))</f>
        <v/>
      </c>
      <c r="AE359" s="500" t="str">
        <f t="shared" si="63"/>
        <v/>
      </c>
    </row>
    <row r="360" spans="1:31">
      <c r="A360" s="497" t="str">
        <f>IF(終値!A360="","",HYPERLINK("https://kabutan.jp/stock/?code="&amp;終値!A360,"📈"))</f>
        <v/>
      </c>
      <c r="B360" s="497" t="str">
        <f>IF(終値!A360="","",終値!A360)</f>
        <v/>
      </c>
      <c r="C360" s="496" t="str">
        <f>IF(終値!A360="","",終値!B360)</f>
        <v/>
      </c>
      <c r="D360" s="498" t="str">
        <f>IF(終値!A360="","",終値!E360)</f>
        <v/>
      </c>
      <c r="E360" s="498" t="str">
        <f>IF($D360="","",AVERAGE(終値!E360:X360))</f>
        <v/>
      </c>
      <c r="F360" s="499" t="str">
        <f>IF($D360="","",STDEVP(終値!E360:X360))</f>
        <v/>
      </c>
      <c r="G360" s="498" t="str">
        <f>IF($D360="","",$E360+BB設定!$B$4*$F360)</f>
        <v/>
      </c>
      <c r="H360" s="498" t="str">
        <f>IF($D360="","",$E360+BB設定!$B$5*$F360)</f>
        <v/>
      </c>
      <c r="I360" s="498" t="str">
        <f>IF($D360="","",$E360-BB設定!$B$5*$F360)</f>
        <v/>
      </c>
      <c r="J360" s="498" t="str">
        <f>IF($D360="","",$E360-BB設定!$B$4*$F360)</f>
        <v/>
      </c>
      <c r="K360" s="503" t="str">
        <f t="shared" si="55"/>
        <v/>
      </c>
      <c r="L360" s="502" t="str">
        <f t="shared" si="56"/>
        <v/>
      </c>
      <c r="M360" s="502" t="str">
        <f>IF($D360="","",IFERROR(MIN(BB_帯幅!B360:AP360)*100,""))</f>
        <v/>
      </c>
      <c r="N360" s="497" t="str">
        <f>IF($L360="","",IF($L360&lt;=$M360*BB設定!$B$7,"スクイーズ★",IF($L360&lt;=$M360*1.3,"収縮","－")))</f>
        <v/>
      </c>
      <c r="O360" s="497" t="str">
        <f>IF($D360="","",IF(AND(BB_帯幅!B360&gt;BB_帯幅!C360,BB_帯幅!C360&gt;BB_帯幅!D360),"拡大↑","縮小↓"))</f>
        <v/>
      </c>
      <c r="P360" s="497" t="str">
        <f t="shared" si="57"/>
        <v/>
      </c>
      <c r="Q360" s="500" t="str">
        <f>IF($D360="","",IFERROR(100-100/(1+SUMPRODUCT((終値!E360:R360&gt;終値!F360:S360)*(終値!E360:R360-終値!F360:S360))/SUMPRODUCT((終値!E360:R360&lt;終値!F360:S360)*(終値!F360:S360-終値!E360:R360))),100))</f>
        <v/>
      </c>
      <c r="R360" s="500" t="str">
        <f>IF($D360="","",IFERROR(100-100/(1+SUMPRODUCT((((高値!E360:R360+安値!E360:R360+終値!E360:R360)/3)&gt;((高値!F360:S360+安値!F360:S360+終値!F360:S360)/3))*((高値!E360:R360+安値!E360:R360+終値!E360:R360)/3)*出来高!E360:R360)/SUMPRODUCT((((高値!E360:R360+安値!E360:R360+終値!E360:R360)/3)&lt;((高値!F360:S360+安値!F360:S360+終値!F360:S360)/3))*((高値!E360:R360+安値!E360:R360+終値!E360:R360)/3)*出来高!E360:R360)),50))</f>
        <v/>
      </c>
      <c r="S360" s="497" t="str">
        <f>IF($D360="","",IF(AND(終値!E360&lt;終値!O360,$Q360&gt;(IFERROR(100-100/(1+SUMPRODUCT((終値!O360:AB360&gt;終値!P360:AC360)*(終値!O360:AB360-終値!P360:AC360))/SUMPRODUCT((終値!O360:AB360&lt;終値!P360:AC360)*(終値!P360:AC360-終値!O360:AB360))),100))),"強気div▲",IF(AND(終値!E360&gt;終値!O360,$Q360&lt;(IFERROR(100-100/(1+SUMPRODUCT((終値!O360:AB360&gt;終値!P360:AC360)*(終値!O360:AB360-終値!P360:AC360))/SUMPRODUCT((終値!O360:AB360&lt;終値!P360:AC360)*(終値!P360:AC360-終値!O360:AB360))),100))),"弱気div▼","－")))</f>
        <v/>
      </c>
      <c r="T360" s="497" t="str">
        <f t="shared" si="58"/>
        <v/>
      </c>
      <c r="U360" s="497" t="str">
        <f>IF(終値!A360="","",BB_スイング!BT360)</f>
        <v/>
      </c>
      <c r="V360" s="505" t="str">
        <f>IF($D360="","",IFERROR(出来高!E360/AVERAGE(出来高!E360:I360),""))</f>
        <v/>
      </c>
      <c r="W360" s="506" t="str">
        <f>IF($D360="","",IF(AND($D360&gt;$G360,$O360="拡大↑",OR($N360="スクイーズ★",$N360="収縮")),"◎スクイーズブレイク買",IF(AND($D360&gt;=$H360,$R360&gt;=BB設定!$B$10),"○順張り継続(walk)",IF(AND($S360="強気div▲",$D360&gt;$I360,LEFT($U360,4)&lt;&gt;"二番天井"),"○反発(ダイバ)買",IF($U360="二番底W▲","△二番底買(確)",IF($U360="二番底W形成","△二番底形成",IF(LEFT($U360,4)="二番天井","▼二番天井警戒",IF($D360&lt;$J360,"▼-2σ割れ危険",IF(AND($D360&gt;$E360,$K360&lt;0.6,$R360&gt;=50),"・押し目注目",IF($N360="スクイーズ★","☆スクイーズ監視","様子見"))))))))))</f>
        <v/>
      </c>
      <c r="X360" s="501" t="str">
        <f t="shared" si="64"/>
        <v/>
      </c>
      <c r="Y360" s="498" t="str">
        <f t="shared" si="59"/>
        <v/>
      </c>
      <c r="Z360" s="498" t="str">
        <f t="shared" si="60"/>
        <v/>
      </c>
      <c r="AA360" s="498" t="str">
        <f t="shared" si="61"/>
        <v/>
      </c>
      <c r="AB360" s="498" t="str">
        <f t="shared" si="65"/>
        <v/>
      </c>
      <c r="AC360" s="504" t="str">
        <f t="shared" si="62"/>
        <v/>
      </c>
      <c r="AD360" s="498" t="str">
        <f>IF($D360="","",MIN(終値!E360:I360))</f>
        <v/>
      </c>
      <c r="AE360" s="500" t="str">
        <f t="shared" si="63"/>
        <v/>
      </c>
    </row>
    <row r="361" spans="1:31">
      <c r="A361" s="497" t="str">
        <f>IF(終値!A361="","",HYPERLINK("https://kabutan.jp/stock/?code="&amp;終値!A361,"📈"))</f>
        <v/>
      </c>
      <c r="B361" s="497" t="str">
        <f>IF(終値!A361="","",終値!A361)</f>
        <v/>
      </c>
      <c r="C361" s="496" t="str">
        <f>IF(終値!A361="","",終値!B361)</f>
        <v/>
      </c>
      <c r="D361" s="498" t="str">
        <f>IF(終値!A361="","",終値!E361)</f>
        <v/>
      </c>
      <c r="E361" s="498" t="str">
        <f>IF($D361="","",AVERAGE(終値!E361:X361))</f>
        <v/>
      </c>
      <c r="F361" s="499" t="str">
        <f>IF($D361="","",STDEVP(終値!E361:X361))</f>
        <v/>
      </c>
      <c r="G361" s="498" t="str">
        <f>IF($D361="","",$E361+BB設定!$B$4*$F361)</f>
        <v/>
      </c>
      <c r="H361" s="498" t="str">
        <f>IF($D361="","",$E361+BB設定!$B$5*$F361)</f>
        <v/>
      </c>
      <c r="I361" s="498" t="str">
        <f>IF($D361="","",$E361-BB設定!$B$5*$F361)</f>
        <v/>
      </c>
      <c r="J361" s="498" t="str">
        <f>IF($D361="","",$E361-BB設定!$B$4*$F361)</f>
        <v/>
      </c>
      <c r="K361" s="503" t="str">
        <f t="shared" si="55"/>
        <v/>
      </c>
      <c r="L361" s="502" t="str">
        <f t="shared" si="56"/>
        <v/>
      </c>
      <c r="M361" s="502" t="str">
        <f>IF($D361="","",IFERROR(MIN(BB_帯幅!B361:AP361)*100,""))</f>
        <v/>
      </c>
      <c r="N361" s="497" t="str">
        <f>IF($L361="","",IF($L361&lt;=$M361*BB設定!$B$7,"スクイーズ★",IF($L361&lt;=$M361*1.3,"収縮","－")))</f>
        <v/>
      </c>
      <c r="O361" s="497" t="str">
        <f>IF($D361="","",IF(AND(BB_帯幅!B361&gt;BB_帯幅!C361,BB_帯幅!C361&gt;BB_帯幅!D361),"拡大↑","縮小↓"))</f>
        <v/>
      </c>
      <c r="P361" s="497" t="str">
        <f t="shared" si="57"/>
        <v/>
      </c>
      <c r="Q361" s="500" t="str">
        <f>IF($D361="","",IFERROR(100-100/(1+SUMPRODUCT((終値!E361:R361&gt;終値!F361:S361)*(終値!E361:R361-終値!F361:S361))/SUMPRODUCT((終値!E361:R361&lt;終値!F361:S361)*(終値!F361:S361-終値!E361:R361))),100))</f>
        <v/>
      </c>
      <c r="R361" s="500" t="str">
        <f>IF($D361="","",IFERROR(100-100/(1+SUMPRODUCT((((高値!E361:R361+安値!E361:R361+終値!E361:R361)/3)&gt;((高値!F361:S361+安値!F361:S361+終値!F361:S361)/3))*((高値!E361:R361+安値!E361:R361+終値!E361:R361)/3)*出来高!E361:R361)/SUMPRODUCT((((高値!E361:R361+安値!E361:R361+終値!E361:R361)/3)&lt;((高値!F361:S361+安値!F361:S361+終値!F361:S361)/3))*((高値!E361:R361+安値!E361:R361+終値!E361:R361)/3)*出来高!E361:R361)),50))</f>
        <v/>
      </c>
      <c r="S361" s="497" t="str">
        <f>IF($D361="","",IF(AND(終値!E361&lt;終値!O361,$Q361&gt;(IFERROR(100-100/(1+SUMPRODUCT((終値!O361:AB361&gt;終値!P361:AC361)*(終値!O361:AB361-終値!P361:AC361))/SUMPRODUCT((終値!O361:AB361&lt;終値!P361:AC361)*(終値!P361:AC361-終値!O361:AB361))),100))),"強気div▲",IF(AND(終値!E361&gt;終値!O361,$Q361&lt;(IFERROR(100-100/(1+SUMPRODUCT((終値!O361:AB361&gt;終値!P361:AC361)*(終値!O361:AB361-終値!P361:AC361))/SUMPRODUCT((終値!O361:AB361&lt;終値!P361:AC361)*(終値!P361:AC361-終値!O361:AB361))),100))),"弱気div▼","－")))</f>
        <v/>
      </c>
      <c r="T361" s="497" t="str">
        <f t="shared" si="58"/>
        <v/>
      </c>
      <c r="U361" s="497" t="str">
        <f>IF(終値!A361="","",BB_スイング!BT361)</f>
        <v/>
      </c>
      <c r="V361" s="505" t="str">
        <f>IF($D361="","",IFERROR(出来高!E361/AVERAGE(出来高!E361:I361),""))</f>
        <v/>
      </c>
      <c r="W361" s="506" t="str">
        <f>IF($D361="","",IF(AND($D361&gt;$G361,$O361="拡大↑",OR($N361="スクイーズ★",$N361="収縮")),"◎スクイーズブレイク買",IF(AND($D361&gt;=$H361,$R361&gt;=BB設定!$B$10),"○順張り継続(walk)",IF(AND($S361="強気div▲",$D361&gt;$I361,LEFT($U361,4)&lt;&gt;"二番天井"),"○反発(ダイバ)買",IF($U361="二番底W▲","△二番底買(確)",IF($U361="二番底W形成","△二番底形成",IF(LEFT($U361,4)="二番天井","▼二番天井警戒",IF($D361&lt;$J361,"▼-2σ割れ危険",IF(AND($D361&gt;$E361,$K361&lt;0.6,$R361&gt;=50),"・押し目注目",IF($N361="スクイーズ★","☆スクイーズ監視","様子見"))))))))))</f>
        <v/>
      </c>
      <c r="X361" s="501" t="str">
        <f t="shared" si="64"/>
        <v/>
      </c>
      <c r="Y361" s="498" t="str">
        <f t="shared" si="59"/>
        <v/>
      </c>
      <c r="Z361" s="498" t="str">
        <f t="shared" si="60"/>
        <v/>
      </c>
      <c r="AA361" s="498" t="str">
        <f t="shared" si="61"/>
        <v/>
      </c>
      <c r="AB361" s="498" t="str">
        <f t="shared" si="65"/>
        <v/>
      </c>
      <c r="AC361" s="504" t="str">
        <f t="shared" si="62"/>
        <v/>
      </c>
      <c r="AD361" s="498" t="str">
        <f>IF($D361="","",MIN(終値!E361:I361))</f>
        <v/>
      </c>
      <c r="AE361" s="500" t="str">
        <f t="shared" si="63"/>
        <v/>
      </c>
    </row>
    <row r="362" spans="1:31">
      <c r="A362" s="497" t="str">
        <f>IF(終値!A362="","",HYPERLINK("https://kabutan.jp/stock/?code="&amp;終値!A362,"📈"))</f>
        <v/>
      </c>
      <c r="B362" s="497" t="str">
        <f>IF(終値!A362="","",終値!A362)</f>
        <v/>
      </c>
      <c r="C362" s="496" t="str">
        <f>IF(終値!A362="","",終値!B362)</f>
        <v/>
      </c>
      <c r="D362" s="498" t="str">
        <f>IF(終値!A362="","",終値!E362)</f>
        <v/>
      </c>
      <c r="E362" s="498" t="str">
        <f>IF($D362="","",AVERAGE(終値!E362:X362))</f>
        <v/>
      </c>
      <c r="F362" s="499" t="str">
        <f>IF($D362="","",STDEVP(終値!E362:X362))</f>
        <v/>
      </c>
      <c r="G362" s="498" t="str">
        <f>IF($D362="","",$E362+BB設定!$B$4*$F362)</f>
        <v/>
      </c>
      <c r="H362" s="498" t="str">
        <f>IF($D362="","",$E362+BB設定!$B$5*$F362)</f>
        <v/>
      </c>
      <c r="I362" s="498" t="str">
        <f>IF($D362="","",$E362-BB設定!$B$5*$F362)</f>
        <v/>
      </c>
      <c r="J362" s="498" t="str">
        <f>IF($D362="","",$E362-BB設定!$B$4*$F362)</f>
        <v/>
      </c>
      <c r="K362" s="503" t="str">
        <f t="shared" si="55"/>
        <v/>
      </c>
      <c r="L362" s="502" t="str">
        <f t="shared" si="56"/>
        <v/>
      </c>
      <c r="M362" s="502" t="str">
        <f>IF($D362="","",IFERROR(MIN(BB_帯幅!B362:AP362)*100,""))</f>
        <v/>
      </c>
      <c r="N362" s="497" t="str">
        <f>IF($L362="","",IF($L362&lt;=$M362*BB設定!$B$7,"スクイーズ★",IF($L362&lt;=$M362*1.3,"収縮","－")))</f>
        <v/>
      </c>
      <c r="O362" s="497" t="str">
        <f>IF($D362="","",IF(AND(BB_帯幅!B362&gt;BB_帯幅!C362,BB_帯幅!C362&gt;BB_帯幅!D362),"拡大↑","縮小↓"))</f>
        <v/>
      </c>
      <c r="P362" s="497" t="str">
        <f t="shared" si="57"/>
        <v/>
      </c>
      <c r="Q362" s="500" t="str">
        <f>IF($D362="","",IFERROR(100-100/(1+SUMPRODUCT((終値!E362:R362&gt;終値!F362:S362)*(終値!E362:R362-終値!F362:S362))/SUMPRODUCT((終値!E362:R362&lt;終値!F362:S362)*(終値!F362:S362-終値!E362:R362))),100))</f>
        <v/>
      </c>
      <c r="R362" s="500" t="str">
        <f>IF($D362="","",IFERROR(100-100/(1+SUMPRODUCT((((高値!E362:R362+安値!E362:R362+終値!E362:R362)/3)&gt;((高値!F362:S362+安値!F362:S362+終値!F362:S362)/3))*((高値!E362:R362+安値!E362:R362+終値!E362:R362)/3)*出来高!E362:R362)/SUMPRODUCT((((高値!E362:R362+安値!E362:R362+終値!E362:R362)/3)&lt;((高値!F362:S362+安値!F362:S362+終値!F362:S362)/3))*((高値!E362:R362+安値!E362:R362+終値!E362:R362)/3)*出来高!E362:R362)),50))</f>
        <v/>
      </c>
      <c r="S362" s="497" t="str">
        <f>IF($D362="","",IF(AND(終値!E362&lt;終値!O362,$Q362&gt;(IFERROR(100-100/(1+SUMPRODUCT((終値!O362:AB362&gt;終値!P362:AC362)*(終値!O362:AB362-終値!P362:AC362))/SUMPRODUCT((終値!O362:AB362&lt;終値!P362:AC362)*(終値!P362:AC362-終値!O362:AB362))),100))),"強気div▲",IF(AND(終値!E362&gt;終値!O362,$Q362&lt;(IFERROR(100-100/(1+SUMPRODUCT((終値!O362:AB362&gt;終値!P362:AC362)*(終値!O362:AB362-終値!P362:AC362))/SUMPRODUCT((終値!O362:AB362&lt;終値!P362:AC362)*(終値!P362:AC362-終値!O362:AB362))),100))),"弱気div▼","－")))</f>
        <v/>
      </c>
      <c r="T362" s="497" t="str">
        <f t="shared" si="58"/>
        <v/>
      </c>
      <c r="U362" s="497" t="str">
        <f>IF(終値!A362="","",BB_スイング!BT362)</f>
        <v/>
      </c>
      <c r="V362" s="505" t="str">
        <f>IF($D362="","",IFERROR(出来高!E362/AVERAGE(出来高!E362:I362),""))</f>
        <v/>
      </c>
      <c r="W362" s="506" t="str">
        <f>IF($D362="","",IF(AND($D362&gt;$G362,$O362="拡大↑",OR($N362="スクイーズ★",$N362="収縮")),"◎スクイーズブレイク買",IF(AND($D362&gt;=$H362,$R362&gt;=BB設定!$B$10),"○順張り継続(walk)",IF(AND($S362="強気div▲",$D362&gt;$I362,LEFT($U362,4)&lt;&gt;"二番天井"),"○反発(ダイバ)買",IF($U362="二番底W▲","△二番底買(確)",IF($U362="二番底W形成","△二番底形成",IF(LEFT($U362,4)="二番天井","▼二番天井警戒",IF($D362&lt;$J362,"▼-2σ割れ危険",IF(AND($D362&gt;$E362,$K362&lt;0.6,$R362&gt;=50),"・押し目注目",IF($N362="スクイーズ★","☆スクイーズ監視","様子見"))))))))))</f>
        <v/>
      </c>
      <c r="X362" s="501" t="str">
        <f t="shared" si="64"/>
        <v/>
      </c>
      <c r="Y362" s="498" t="str">
        <f t="shared" si="59"/>
        <v/>
      </c>
      <c r="Z362" s="498" t="str">
        <f t="shared" si="60"/>
        <v/>
      </c>
      <c r="AA362" s="498" t="str">
        <f t="shared" si="61"/>
        <v/>
      </c>
      <c r="AB362" s="498" t="str">
        <f t="shared" si="65"/>
        <v/>
      </c>
      <c r="AC362" s="504" t="str">
        <f t="shared" si="62"/>
        <v/>
      </c>
      <c r="AD362" s="498" t="str">
        <f>IF($D362="","",MIN(終値!E362:I362))</f>
        <v/>
      </c>
      <c r="AE362" s="500" t="str">
        <f t="shared" si="63"/>
        <v/>
      </c>
    </row>
    <row r="363" spans="1:31">
      <c r="A363" s="497" t="str">
        <f>IF(終値!A363="","",HYPERLINK("https://kabutan.jp/stock/?code="&amp;終値!A363,"📈"))</f>
        <v/>
      </c>
      <c r="B363" s="497" t="str">
        <f>IF(終値!A363="","",終値!A363)</f>
        <v/>
      </c>
      <c r="C363" s="496" t="str">
        <f>IF(終値!A363="","",終値!B363)</f>
        <v/>
      </c>
      <c r="D363" s="498" t="str">
        <f>IF(終値!A363="","",終値!E363)</f>
        <v/>
      </c>
      <c r="E363" s="498" t="str">
        <f>IF($D363="","",AVERAGE(終値!E363:X363))</f>
        <v/>
      </c>
      <c r="F363" s="499" t="str">
        <f>IF($D363="","",STDEVP(終値!E363:X363))</f>
        <v/>
      </c>
      <c r="G363" s="498" t="str">
        <f>IF($D363="","",$E363+BB設定!$B$4*$F363)</f>
        <v/>
      </c>
      <c r="H363" s="498" t="str">
        <f>IF($D363="","",$E363+BB設定!$B$5*$F363)</f>
        <v/>
      </c>
      <c r="I363" s="498" t="str">
        <f>IF($D363="","",$E363-BB設定!$B$5*$F363)</f>
        <v/>
      </c>
      <c r="J363" s="498" t="str">
        <f>IF($D363="","",$E363-BB設定!$B$4*$F363)</f>
        <v/>
      </c>
      <c r="K363" s="503" t="str">
        <f t="shared" si="55"/>
        <v/>
      </c>
      <c r="L363" s="502" t="str">
        <f t="shared" si="56"/>
        <v/>
      </c>
      <c r="M363" s="502" t="str">
        <f>IF($D363="","",IFERROR(MIN(BB_帯幅!B363:AP363)*100,""))</f>
        <v/>
      </c>
      <c r="N363" s="497" t="str">
        <f>IF($L363="","",IF($L363&lt;=$M363*BB設定!$B$7,"スクイーズ★",IF($L363&lt;=$M363*1.3,"収縮","－")))</f>
        <v/>
      </c>
      <c r="O363" s="497" t="str">
        <f>IF($D363="","",IF(AND(BB_帯幅!B363&gt;BB_帯幅!C363,BB_帯幅!C363&gt;BB_帯幅!D363),"拡大↑","縮小↓"))</f>
        <v/>
      </c>
      <c r="P363" s="497" t="str">
        <f t="shared" si="57"/>
        <v/>
      </c>
      <c r="Q363" s="500" t="str">
        <f>IF($D363="","",IFERROR(100-100/(1+SUMPRODUCT((終値!E363:R363&gt;終値!F363:S363)*(終値!E363:R363-終値!F363:S363))/SUMPRODUCT((終値!E363:R363&lt;終値!F363:S363)*(終値!F363:S363-終値!E363:R363))),100))</f>
        <v/>
      </c>
      <c r="R363" s="500" t="str">
        <f>IF($D363="","",IFERROR(100-100/(1+SUMPRODUCT((((高値!E363:R363+安値!E363:R363+終値!E363:R363)/3)&gt;((高値!F363:S363+安値!F363:S363+終値!F363:S363)/3))*((高値!E363:R363+安値!E363:R363+終値!E363:R363)/3)*出来高!E363:R363)/SUMPRODUCT((((高値!E363:R363+安値!E363:R363+終値!E363:R363)/3)&lt;((高値!F363:S363+安値!F363:S363+終値!F363:S363)/3))*((高値!E363:R363+安値!E363:R363+終値!E363:R363)/3)*出来高!E363:R363)),50))</f>
        <v/>
      </c>
      <c r="S363" s="497" t="str">
        <f>IF($D363="","",IF(AND(終値!E363&lt;終値!O363,$Q363&gt;(IFERROR(100-100/(1+SUMPRODUCT((終値!O363:AB363&gt;終値!P363:AC363)*(終値!O363:AB363-終値!P363:AC363))/SUMPRODUCT((終値!O363:AB363&lt;終値!P363:AC363)*(終値!P363:AC363-終値!O363:AB363))),100))),"強気div▲",IF(AND(終値!E363&gt;終値!O363,$Q363&lt;(IFERROR(100-100/(1+SUMPRODUCT((終値!O363:AB363&gt;終値!P363:AC363)*(終値!O363:AB363-終値!P363:AC363))/SUMPRODUCT((終値!O363:AB363&lt;終値!P363:AC363)*(終値!P363:AC363-終値!O363:AB363))),100))),"弱気div▼","－")))</f>
        <v/>
      </c>
      <c r="T363" s="497" t="str">
        <f t="shared" si="58"/>
        <v/>
      </c>
      <c r="U363" s="497" t="str">
        <f>IF(終値!A363="","",BB_スイング!BT363)</f>
        <v/>
      </c>
      <c r="V363" s="505" t="str">
        <f>IF($D363="","",IFERROR(出来高!E363/AVERAGE(出来高!E363:I363),""))</f>
        <v/>
      </c>
      <c r="W363" s="506" t="str">
        <f>IF($D363="","",IF(AND($D363&gt;$G363,$O363="拡大↑",OR($N363="スクイーズ★",$N363="収縮")),"◎スクイーズブレイク買",IF(AND($D363&gt;=$H363,$R363&gt;=BB設定!$B$10),"○順張り継続(walk)",IF(AND($S363="強気div▲",$D363&gt;$I363,LEFT($U363,4)&lt;&gt;"二番天井"),"○反発(ダイバ)買",IF($U363="二番底W▲","△二番底買(確)",IF($U363="二番底W形成","△二番底形成",IF(LEFT($U363,4)="二番天井","▼二番天井警戒",IF($D363&lt;$J363,"▼-2σ割れ危険",IF(AND($D363&gt;$E363,$K363&lt;0.6,$R363&gt;=50),"・押し目注目",IF($N363="スクイーズ★","☆スクイーズ監視","様子見"))))))))))</f>
        <v/>
      </c>
      <c r="X363" s="501" t="str">
        <f t="shared" si="64"/>
        <v/>
      </c>
      <c r="Y363" s="498" t="str">
        <f t="shared" si="59"/>
        <v/>
      </c>
      <c r="Z363" s="498" t="str">
        <f t="shared" si="60"/>
        <v/>
      </c>
      <c r="AA363" s="498" t="str">
        <f t="shared" si="61"/>
        <v/>
      </c>
      <c r="AB363" s="498" t="str">
        <f t="shared" si="65"/>
        <v/>
      </c>
      <c r="AC363" s="504" t="str">
        <f t="shared" si="62"/>
        <v/>
      </c>
      <c r="AD363" s="498" t="str">
        <f>IF($D363="","",MIN(終値!E363:I363))</f>
        <v/>
      </c>
      <c r="AE363" s="500" t="str">
        <f t="shared" si="63"/>
        <v/>
      </c>
    </row>
    <row r="364" spans="1:31">
      <c r="A364" s="497" t="str">
        <f>IF(終値!A364="","",HYPERLINK("https://kabutan.jp/stock/?code="&amp;終値!A364,"📈"))</f>
        <v/>
      </c>
      <c r="B364" s="497" t="str">
        <f>IF(終値!A364="","",終値!A364)</f>
        <v/>
      </c>
      <c r="C364" s="496" t="str">
        <f>IF(終値!A364="","",終値!B364)</f>
        <v/>
      </c>
      <c r="D364" s="498" t="str">
        <f>IF(終値!A364="","",終値!E364)</f>
        <v/>
      </c>
      <c r="E364" s="498" t="str">
        <f>IF($D364="","",AVERAGE(終値!E364:X364))</f>
        <v/>
      </c>
      <c r="F364" s="499" t="str">
        <f>IF($D364="","",STDEVP(終値!E364:X364))</f>
        <v/>
      </c>
      <c r="G364" s="498" t="str">
        <f>IF($D364="","",$E364+BB設定!$B$4*$F364)</f>
        <v/>
      </c>
      <c r="H364" s="498" t="str">
        <f>IF($D364="","",$E364+BB設定!$B$5*$F364)</f>
        <v/>
      </c>
      <c r="I364" s="498" t="str">
        <f>IF($D364="","",$E364-BB設定!$B$5*$F364)</f>
        <v/>
      </c>
      <c r="J364" s="498" t="str">
        <f>IF($D364="","",$E364-BB設定!$B$4*$F364)</f>
        <v/>
      </c>
      <c r="K364" s="503" t="str">
        <f t="shared" si="55"/>
        <v/>
      </c>
      <c r="L364" s="502" t="str">
        <f t="shared" si="56"/>
        <v/>
      </c>
      <c r="M364" s="502" t="str">
        <f>IF($D364="","",IFERROR(MIN(BB_帯幅!B364:AP364)*100,""))</f>
        <v/>
      </c>
      <c r="N364" s="497" t="str">
        <f>IF($L364="","",IF($L364&lt;=$M364*BB設定!$B$7,"スクイーズ★",IF($L364&lt;=$M364*1.3,"収縮","－")))</f>
        <v/>
      </c>
      <c r="O364" s="497" t="str">
        <f>IF($D364="","",IF(AND(BB_帯幅!B364&gt;BB_帯幅!C364,BB_帯幅!C364&gt;BB_帯幅!D364),"拡大↑","縮小↓"))</f>
        <v/>
      </c>
      <c r="P364" s="497" t="str">
        <f t="shared" si="57"/>
        <v/>
      </c>
      <c r="Q364" s="500" t="str">
        <f>IF($D364="","",IFERROR(100-100/(1+SUMPRODUCT((終値!E364:R364&gt;終値!F364:S364)*(終値!E364:R364-終値!F364:S364))/SUMPRODUCT((終値!E364:R364&lt;終値!F364:S364)*(終値!F364:S364-終値!E364:R364))),100))</f>
        <v/>
      </c>
      <c r="R364" s="500" t="str">
        <f>IF($D364="","",IFERROR(100-100/(1+SUMPRODUCT((((高値!E364:R364+安値!E364:R364+終値!E364:R364)/3)&gt;((高値!F364:S364+安値!F364:S364+終値!F364:S364)/3))*((高値!E364:R364+安値!E364:R364+終値!E364:R364)/3)*出来高!E364:R364)/SUMPRODUCT((((高値!E364:R364+安値!E364:R364+終値!E364:R364)/3)&lt;((高値!F364:S364+安値!F364:S364+終値!F364:S364)/3))*((高値!E364:R364+安値!E364:R364+終値!E364:R364)/3)*出来高!E364:R364)),50))</f>
        <v/>
      </c>
      <c r="S364" s="497" t="str">
        <f>IF($D364="","",IF(AND(終値!E364&lt;終値!O364,$Q364&gt;(IFERROR(100-100/(1+SUMPRODUCT((終値!O364:AB364&gt;終値!P364:AC364)*(終値!O364:AB364-終値!P364:AC364))/SUMPRODUCT((終値!O364:AB364&lt;終値!P364:AC364)*(終値!P364:AC364-終値!O364:AB364))),100))),"強気div▲",IF(AND(終値!E364&gt;終値!O364,$Q364&lt;(IFERROR(100-100/(1+SUMPRODUCT((終値!O364:AB364&gt;終値!P364:AC364)*(終値!O364:AB364-終値!P364:AC364))/SUMPRODUCT((終値!O364:AB364&lt;終値!P364:AC364)*(終値!P364:AC364-終値!O364:AB364))),100))),"弱気div▼","－")))</f>
        <v/>
      </c>
      <c r="T364" s="497" t="str">
        <f t="shared" si="58"/>
        <v/>
      </c>
      <c r="U364" s="497" t="str">
        <f>IF(終値!A364="","",BB_スイング!BT364)</f>
        <v/>
      </c>
      <c r="V364" s="505" t="str">
        <f>IF($D364="","",IFERROR(出来高!E364/AVERAGE(出来高!E364:I364),""))</f>
        <v/>
      </c>
      <c r="W364" s="506" t="str">
        <f>IF($D364="","",IF(AND($D364&gt;$G364,$O364="拡大↑",OR($N364="スクイーズ★",$N364="収縮")),"◎スクイーズブレイク買",IF(AND($D364&gt;=$H364,$R364&gt;=BB設定!$B$10),"○順張り継続(walk)",IF(AND($S364="強気div▲",$D364&gt;$I364,LEFT($U364,4)&lt;&gt;"二番天井"),"○反発(ダイバ)買",IF($U364="二番底W▲","△二番底買(確)",IF($U364="二番底W形成","△二番底形成",IF(LEFT($U364,4)="二番天井","▼二番天井警戒",IF($D364&lt;$J364,"▼-2σ割れ危険",IF(AND($D364&gt;$E364,$K364&lt;0.6,$R364&gt;=50),"・押し目注目",IF($N364="スクイーズ★","☆スクイーズ監視","様子見"))))))))))</f>
        <v/>
      </c>
      <c r="X364" s="501" t="str">
        <f t="shared" si="64"/>
        <v/>
      </c>
      <c r="Y364" s="498" t="str">
        <f t="shared" si="59"/>
        <v/>
      </c>
      <c r="Z364" s="498" t="str">
        <f t="shared" si="60"/>
        <v/>
      </c>
      <c r="AA364" s="498" t="str">
        <f t="shared" si="61"/>
        <v/>
      </c>
      <c r="AB364" s="498" t="str">
        <f t="shared" si="65"/>
        <v/>
      </c>
      <c r="AC364" s="504" t="str">
        <f t="shared" si="62"/>
        <v/>
      </c>
      <c r="AD364" s="498" t="str">
        <f>IF($D364="","",MIN(終値!E364:I364))</f>
        <v/>
      </c>
      <c r="AE364" s="500" t="str">
        <f t="shared" si="63"/>
        <v/>
      </c>
    </row>
    <row r="365" spans="1:31">
      <c r="A365" s="497" t="str">
        <f>IF(終値!A365="","",HYPERLINK("https://kabutan.jp/stock/?code="&amp;終値!A365,"📈"))</f>
        <v/>
      </c>
      <c r="B365" s="497" t="str">
        <f>IF(終値!A365="","",終値!A365)</f>
        <v/>
      </c>
      <c r="C365" s="496" t="str">
        <f>IF(終値!A365="","",終値!B365)</f>
        <v/>
      </c>
      <c r="D365" s="498" t="str">
        <f>IF(終値!A365="","",終値!E365)</f>
        <v/>
      </c>
      <c r="E365" s="498" t="str">
        <f>IF($D365="","",AVERAGE(終値!E365:X365))</f>
        <v/>
      </c>
      <c r="F365" s="499" t="str">
        <f>IF($D365="","",STDEVP(終値!E365:X365))</f>
        <v/>
      </c>
      <c r="G365" s="498" t="str">
        <f>IF($D365="","",$E365+BB設定!$B$4*$F365)</f>
        <v/>
      </c>
      <c r="H365" s="498" t="str">
        <f>IF($D365="","",$E365+BB設定!$B$5*$F365)</f>
        <v/>
      </c>
      <c r="I365" s="498" t="str">
        <f>IF($D365="","",$E365-BB設定!$B$5*$F365)</f>
        <v/>
      </c>
      <c r="J365" s="498" t="str">
        <f>IF($D365="","",$E365-BB設定!$B$4*$F365)</f>
        <v/>
      </c>
      <c r="K365" s="503" t="str">
        <f t="shared" si="55"/>
        <v/>
      </c>
      <c r="L365" s="502" t="str">
        <f t="shared" si="56"/>
        <v/>
      </c>
      <c r="M365" s="502" t="str">
        <f>IF($D365="","",IFERROR(MIN(BB_帯幅!B365:AP365)*100,""))</f>
        <v/>
      </c>
      <c r="N365" s="497" t="str">
        <f>IF($L365="","",IF($L365&lt;=$M365*BB設定!$B$7,"スクイーズ★",IF($L365&lt;=$M365*1.3,"収縮","－")))</f>
        <v/>
      </c>
      <c r="O365" s="497" t="str">
        <f>IF($D365="","",IF(AND(BB_帯幅!B365&gt;BB_帯幅!C365,BB_帯幅!C365&gt;BB_帯幅!D365),"拡大↑","縮小↓"))</f>
        <v/>
      </c>
      <c r="P365" s="497" t="str">
        <f t="shared" si="57"/>
        <v/>
      </c>
      <c r="Q365" s="500" t="str">
        <f>IF($D365="","",IFERROR(100-100/(1+SUMPRODUCT((終値!E365:R365&gt;終値!F365:S365)*(終値!E365:R365-終値!F365:S365))/SUMPRODUCT((終値!E365:R365&lt;終値!F365:S365)*(終値!F365:S365-終値!E365:R365))),100))</f>
        <v/>
      </c>
      <c r="R365" s="500" t="str">
        <f>IF($D365="","",IFERROR(100-100/(1+SUMPRODUCT((((高値!E365:R365+安値!E365:R365+終値!E365:R365)/3)&gt;((高値!F365:S365+安値!F365:S365+終値!F365:S365)/3))*((高値!E365:R365+安値!E365:R365+終値!E365:R365)/3)*出来高!E365:R365)/SUMPRODUCT((((高値!E365:R365+安値!E365:R365+終値!E365:R365)/3)&lt;((高値!F365:S365+安値!F365:S365+終値!F365:S365)/3))*((高値!E365:R365+安値!E365:R365+終値!E365:R365)/3)*出来高!E365:R365)),50))</f>
        <v/>
      </c>
      <c r="S365" s="497" t="str">
        <f>IF($D365="","",IF(AND(終値!E365&lt;終値!O365,$Q365&gt;(IFERROR(100-100/(1+SUMPRODUCT((終値!O365:AB365&gt;終値!P365:AC365)*(終値!O365:AB365-終値!P365:AC365))/SUMPRODUCT((終値!O365:AB365&lt;終値!P365:AC365)*(終値!P365:AC365-終値!O365:AB365))),100))),"強気div▲",IF(AND(終値!E365&gt;終値!O365,$Q365&lt;(IFERROR(100-100/(1+SUMPRODUCT((終値!O365:AB365&gt;終値!P365:AC365)*(終値!O365:AB365-終値!P365:AC365))/SUMPRODUCT((終値!O365:AB365&lt;終値!P365:AC365)*(終値!P365:AC365-終値!O365:AB365))),100))),"弱気div▼","－")))</f>
        <v/>
      </c>
      <c r="T365" s="497" t="str">
        <f t="shared" si="58"/>
        <v/>
      </c>
      <c r="U365" s="497" t="str">
        <f>IF(終値!A365="","",BB_スイング!BT365)</f>
        <v/>
      </c>
      <c r="V365" s="505" t="str">
        <f>IF($D365="","",IFERROR(出来高!E365/AVERAGE(出来高!E365:I365),""))</f>
        <v/>
      </c>
      <c r="W365" s="506" t="str">
        <f>IF($D365="","",IF(AND($D365&gt;$G365,$O365="拡大↑",OR($N365="スクイーズ★",$N365="収縮")),"◎スクイーズブレイク買",IF(AND($D365&gt;=$H365,$R365&gt;=BB設定!$B$10),"○順張り継続(walk)",IF(AND($S365="強気div▲",$D365&gt;$I365,LEFT($U365,4)&lt;&gt;"二番天井"),"○反発(ダイバ)買",IF($U365="二番底W▲","△二番底買(確)",IF($U365="二番底W形成","△二番底形成",IF(LEFT($U365,4)="二番天井","▼二番天井警戒",IF($D365&lt;$J365,"▼-2σ割れ危険",IF(AND($D365&gt;$E365,$K365&lt;0.6,$R365&gt;=50),"・押し目注目",IF($N365="スクイーズ★","☆スクイーズ監視","様子見"))))))))))</f>
        <v/>
      </c>
      <c r="X365" s="501" t="str">
        <f t="shared" si="64"/>
        <v/>
      </c>
      <c r="Y365" s="498" t="str">
        <f t="shared" si="59"/>
        <v/>
      </c>
      <c r="Z365" s="498" t="str">
        <f t="shared" si="60"/>
        <v/>
      </c>
      <c r="AA365" s="498" t="str">
        <f t="shared" si="61"/>
        <v/>
      </c>
      <c r="AB365" s="498" t="str">
        <f t="shared" si="65"/>
        <v/>
      </c>
      <c r="AC365" s="504" t="str">
        <f t="shared" si="62"/>
        <v/>
      </c>
      <c r="AD365" s="498" t="str">
        <f>IF($D365="","",MIN(終値!E365:I365))</f>
        <v/>
      </c>
      <c r="AE365" s="500" t="str">
        <f t="shared" si="63"/>
        <v/>
      </c>
    </row>
    <row r="366" spans="1:31">
      <c r="A366" s="497" t="str">
        <f>IF(終値!A366="","",HYPERLINK("https://kabutan.jp/stock/?code="&amp;終値!A366,"📈"))</f>
        <v/>
      </c>
      <c r="B366" s="497" t="str">
        <f>IF(終値!A366="","",終値!A366)</f>
        <v/>
      </c>
      <c r="C366" s="496" t="str">
        <f>IF(終値!A366="","",終値!B366)</f>
        <v/>
      </c>
      <c r="D366" s="498" t="str">
        <f>IF(終値!A366="","",終値!E366)</f>
        <v/>
      </c>
      <c r="E366" s="498" t="str">
        <f>IF($D366="","",AVERAGE(終値!E366:X366))</f>
        <v/>
      </c>
      <c r="F366" s="499" t="str">
        <f>IF($D366="","",STDEVP(終値!E366:X366))</f>
        <v/>
      </c>
      <c r="G366" s="498" t="str">
        <f>IF($D366="","",$E366+BB設定!$B$4*$F366)</f>
        <v/>
      </c>
      <c r="H366" s="498" t="str">
        <f>IF($D366="","",$E366+BB設定!$B$5*$F366)</f>
        <v/>
      </c>
      <c r="I366" s="498" t="str">
        <f>IF($D366="","",$E366-BB設定!$B$5*$F366)</f>
        <v/>
      </c>
      <c r="J366" s="498" t="str">
        <f>IF($D366="","",$E366-BB設定!$B$4*$F366)</f>
        <v/>
      </c>
      <c r="K366" s="503" t="str">
        <f t="shared" si="55"/>
        <v/>
      </c>
      <c r="L366" s="502" t="str">
        <f t="shared" si="56"/>
        <v/>
      </c>
      <c r="M366" s="502" t="str">
        <f>IF($D366="","",IFERROR(MIN(BB_帯幅!B366:AP366)*100,""))</f>
        <v/>
      </c>
      <c r="N366" s="497" t="str">
        <f>IF($L366="","",IF($L366&lt;=$M366*BB設定!$B$7,"スクイーズ★",IF($L366&lt;=$M366*1.3,"収縮","－")))</f>
        <v/>
      </c>
      <c r="O366" s="497" t="str">
        <f>IF($D366="","",IF(AND(BB_帯幅!B366&gt;BB_帯幅!C366,BB_帯幅!C366&gt;BB_帯幅!D366),"拡大↑","縮小↓"))</f>
        <v/>
      </c>
      <c r="P366" s="497" t="str">
        <f t="shared" si="57"/>
        <v/>
      </c>
      <c r="Q366" s="500" t="str">
        <f>IF($D366="","",IFERROR(100-100/(1+SUMPRODUCT((終値!E366:R366&gt;終値!F366:S366)*(終値!E366:R366-終値!F366:S366))/SUMPRODUCT((終値!E366:R366&lt;終値!F366:S366)*(終値!F366:S366-終値!E366:R366))),100))</f>
        <v/>
      </c>
      <c r="R366" s="500" t="str">
        <f>IF($D366="","",IFERROR(100-100/(1+SUMPRODUCT((((高値!E366:R366+安値!E366:R366+終値!E366:R366)/3)&gt;((高値!F366:S366+安値!F366:S366+終値!F366:S366)/3))*((高値!E366:R366+安値!E366:R366+終値!E366:R366)/3)*出来高!E366:R366)/SUMPRODUCT((((高値!E366:R366+安値!E366:R366+終値!E366:R366)/3)&lt;((高値!F366:S366+安値!F366:S366+終値!F366:S366)/3))*((高値!E366:R366+安値!E366:R366+終値!E366:R366)/3)*出来高!E366:R366)),50))</f>
        <v/>
      </c>
      <c r="S366" s="497" t="str">
        <f>IF($D366="","",IF(AND(終値!E366&lt;終値!O366,$Q366&gt;(IFERROR(100-100/(1+SUMPRODUCT((終値!O366:AB366&gt;終値!P366:AC366)*(終値!O366:AB366-終値!P366:AC366))/SUMPRODUCT((終値!O366:AB366&lt;終値!P366:AC366)*(終値!P366:AC366-終値!O366:AB366))),100))),"強気div▲",IF(AND(終値!E366&gt;終値!O366,$Q366&lt;(IFERROR(100-100/(1+SUMPRODUCT((終値!O366:AB366&gt;終値!P366:AC366)*(終値!O366:AB366-終値!P366:AC366))/SUMPRODUCT((終値!O366:AB366&lt;終値!P366:AC366)*(終値!P366:AC366-終値!O366:AB366))),100))),"弱気div▼","－")))</f>
        <v/>
      </c>
      <c r="T366" s="497" t="str">
        <f t="shared" si="58"/>
        <v/>
      </c>
      <c r="U366" s="497" t="str">
        <f>IF(終値!A366="","",BB_スイング!BT366)</f>
        <v/>
      </c>
      <c r="V366" s="505" t="str">
        <f>IF($D366="","",IFERROR(出来高!E366/AVERAGE(出来高!E366:I366),""))</f>
        <v/>
      </c>
      <c r="W366" s="506" t="str">
        <f>IF($D366="","",IF(AND($D366&gt;$G366,$O366="拡大↑",OR($N366="スクイーズ★",$N366="収縮")),"◎スクイーズブレイク買",IF(AND($D366&gt;=$H366,$R366&gt;=BB設定!$B$10),"○順張り継続(walk)",IF(AND($S366="強気div▲",$D366&gt;$I366,LEFT($U366,4)&lt;&gt;"二番天井"),"○反発(ダイバ)買",IF($U366="二番底W▲","△二番底買(確)",IF($U366="二番底W形成","△二番底形成",IF(LEFT($U366,4)="二番天井","▼二番天井警戒",IF($D366&lt;$J366,"▼-2σ割れ危険",IF(AND($D366&gt;$E366,$K366&lt;0.6,$R366&gt;=50),"・押し目注目",IF($N366="スクイーズ★","☆スクイーズ監視","様子見"))))))))))</f>
        <v/>
      </c>
      <c r="X366" s="501" t="str">
        <f t="shared" si="64"/>
        <v/>
      </c>
      <c r="Y366" s="498" t="str">
        <f t="shared" si="59"/>
        <v/>
      </c>
      <c r="Z366" s="498" t="str">
        <f t="shared" si="60"/>
        <v/>
      </c>
      <c r="AA366" s="498" t="str">
        <f t="shared" si="61"/>
        <v/>
      </c>
      <c r="AB366" s="498" t="str">
        <f t="shared" si="65"/>
        <v/>
      </c>
      <c r="AC366" s="504" t="str">
        <f t="shared" si="62"/>
        <v/>
      </c>
      <c r="AD366" s="498" t="str">
        <f>IF($D366="","",MIN(終値!E366:I366))</f>
        <v/>
      </c>
      <c r="AE366" s="500" t="str">
        <f t="shared" si="63"/>
        <v/>
      </c>
    </row>
    <row r="367" spans="1:31">
      <c r="A367" s="497" t="str">
        <f>IF(終値!A367="","",HYPERLINK("https://kabutan.jp/stock/?code="&amp;終値!A367,"📈"))</f>
        <v/>
      </c>
      <c r="B367" s="497" t="str">
        <f>IF(終値!A367="","",終値!A367)</f>
        <v/>
      </c>
      <c r="C367" s="496" t="str">
        <f>IF(終値!A367="","",終値!B367)</f>
        <v/>
      </c>
      <c r="D367" s="498" t="str">
        <f>IF(終値!A367="","",終値!E367)</f>
        <v/>
      </c>
      <c r="E367" s="498" t="str">
        <f>IF($D367="","",AVERAGE(終値!E367:X367))</f>
        <v/>
      </c>
      <c r="F367" s="499" t="str">
        <f>IF($D367="","",STDEVP(終値!E367:X367))</f>
        <v/>
      </c>
      <c r="G367" s="498" t="str">
        <f>IF($D367="","",$E367+BB設定!$B$4*$F367)</f>
        <v/>
      </c>
      <c r="H367" s="498" t="str">
        <f>IF($D367="","",$E367+BB設定!$B$5*$F367)</f>
        <v/>
      </c>
      <c r="I367" s="498" t="str">
        <f>IF($D367="","",$E367-BB設定!$B$5*$F367)</f>
        <v/>
      </c>
      <c r="J367" s="498" t="str">
        <f>IF($D367="","",$E367-BB設定!$B$4*$F367)</f>
        <v/>
      </c>
      <c r="K367" s="503" t="str">
        <f t="shared" si="55"/>
        <v/>
      </c>
      <c r="L367" s="502" t="str">
        <f t="shared" si="56"/>
        <v/>
      </c>
      <c r="M367" s="502" t="str">
        <f>IF($D367="","",IFERROR(MIN(BB_帯幅!B367:AP367)*100,""))</f>
        <v/>
      </c>
      <c r="N367" s="497" t="str">
        <f>IF($L367="","",IF($L367&lt;=$M367*BB設定!$B$7,"スクイーズ★",IF($L367&lt;=$M367*1.3,"収縮","－")))</f>
        <v/>
      </c>
      <c r="O367" s="497" t="str">
        <f>IF($D367="","",IF(AND(BB_帯幅!B367&gt;BB_帯幅!C367,BB_帯幅!C367&gt;BB_帯幅!D367),"拡大↑","縮小↓"))</f>
        <v/>
      </c>
      <c r="P367" s="497" t="str">
        <f t="shared" si="57"/>
        <v/>
      </c>
      <c r="Q367" s="500" t="str">
        <f>IF($D367="","",IFERROR(100-100/(1+SUMPRODUCT((終値!E367:R367&gt;終値!F367:S367)*(終値!E367:R367-終値!F367:S367))/SUMPRODUCT((終値!E367:R367&lt;終値!F367:S367)*(終値!F367:S367-終値!E367:R367))),100))</f>
        <v/>
      </c>
      <c r="R367" s="500" t="str">
        <f>IF($D367="","",IFERROR(100-100/(1+SUMPRODUCT((((高値!E367:R367+安値!E367:R367+終値!E367:R367)/3)&gt;((高値!F367:S367+安値!F367:S367+終値!F367:S367)/3))*((高値!E367:R367+安値!E367:R367+終値!E367:R367)/3)*出来高!E367:R367)/SUMPRODUCT((((高値!E367:R367+安値!E367:R367+終値!E367:R367)/3)&lt;((高値!F367:S367+安値!F367:S367+終値!F367:S367)/3))*((高値!E367:R367+安値!E367:R367+終値!E367:R367)/3)*出来高!E367:R367)),50))</f>
        <v/>
      </c>
      <c r="S367" s="497" t="str">
        <f>IF($D367="","",IF(AND(終値!E367&lt;終値!O367,$Q367&gt;(IFERROR(100-100/(1+SUMPRODUCT((終値!O367:AB367&gt;終値!P367:AC367)*(終値!O367:AB367-終値!P367:AC367))/SUMPRODUCT((終値!O367:AB367&lt;終値!P367:AC367)*(終値!P367:AC367-終値!O367:AB367))),100))),"強気div▲",IF(AND(終値!E367&gt;終値!O367,$Q367&lt;(IFERROR(100-100/(1+SUMPRODUCT((終値!O367:AB367&gt;終値!P367:AC367)*(終値!O367:AB367-終値!P367:AC367))/SUMPRODUCT((終値!O367:AB367&lt;終値!P367:AC367)*(終値!P367:AC367-終値!O367:AB367))),100))),"弱気div▼","－")))</f>
        <v/>
      </c>
      <c r="T367" s="497" t="str">
        <f t="shared" si="58"/>
        <v/>
      </c>
      <c r="U367" s="497" t="str">
        <f>IF(終値!A367="","",BB_スイング!BT367)</f>
        <v/>
      </c>
      <c r="V367" s="505" t="str">
        <f>IF($D367="","",IFERROR(出来高!E367/AVERAGE(出来高!E367:I367),""))</f>
        <v/>
      </c>
      <c r="W367" s="506" t="str">
        <f>IF($D367="","",IF(AND($D367&gt;$G367,$O367="拡大↑",OR($N367="スクイーズ★",$N367="収縮")),"◎スクイーズブレイク買",IF(AND($D367&gt;=$H367,$R367&gt;=BB設定!$B$10),"○順張り継続(walk)",IF(AND($S367="強気div▲",$D367&gt;$I367,LEFT($U367,4)&lt;&gt;"二番天井"),"○反発(ダイバ)買",IF($U367="二番底W▲","△二番底買(確)",IF($U367="二番底W形成","△二番底形成",IF(LEFT($U367,4)="二番天井","▼二番天井警戒",IF($D367&lt;$J367,"▼-2σ割れ危険",IF(AND($D367&gt;$E367,$K367&lt;0.6,$R367&gt;=50),"・押し目注目",IF($N367="スクイーズ★","☆スクイーズ監視","様子見"))))))))))</f>
        <v/>
      </c>
      <c r="X367" s="501" t="str">
        <f t="shared" si="64"/>
        <v/>
      </c>
      <c r="Y367" s="498" t="str">
        <f t="shared" si="59"/>
        <v/>
      </c>
      <c r="Z367" s="498" t="str">
        <f t="shared" si="60"/>
        <v/>
      </c>
      <c r="AA367" s="498" t="str">
        <f t="shared" si="61"/>
        <v/>
      </c>
      <c r="AB367" s="498" t="str">
        <f t="shared" si="65"/>
        <v/>
      </c>
      <c r="AC367" s="504" t="str">
        <f t="shared" si="62"/>
        <v/>
      </c>
      <c r="AD367" s="498" t="str">
        <f>IF($D367="","",MIN(終値!E367:I367))</f>
        <v/>
      </c>
      <c r="AE367" s="500" t="str">
        <f t="shared" si="63"/>
        <v/>
      </c>
    </row>
    <row r="368" spans="1:31">
      <c r="A368" s="497" t="str">
        <f>IF(終値!A368="","",HYPERLINK("https://kabutan.jp/stock/?code="&amp;終値!A368,"📈"))</f>
        <v/>
      </c>
      <c r="B368" s="497" t="str">
        <f>IF(終値!A368="","",終値!A368)</f>
        <v/>
      </c>
      <c r="C368" s="496" t="str">
        <f>IF(終値!A368="","",終値!B368)</f>
        <v/>
      </c>
      <c r="D368" s="498" t="str">
        <f>IF(終値!A368="","",終値!E368)</f>
        <v/>
      </c>
      <c r="E368" s="498" t="str">
        <f>IF($D368="","",AVERAGE(終値!E368:X368))</f>
        <v/>
      </c>
      <c r="F368" s="499" t="str">
        <f>IF($D368="","",STDEVP(終値!E368:X368))</f>
        <v/>
      </c>
      <c r="G368" s="498" t="str">
        <f>IF($D368="","",$E368+BB設定!$B$4*$F368)</f>
        <v/>
      </c>
      <c r="H368" s="498" t="str">
        <f>IF($D368="","",$E368+BB設定!$B$5*$F368)</f>
        <v/>
      </c>
      <c r="I368" s="498" t="str">
        <f>IF($D368="","",$E368-BB設定!$B$5*$F368)</f>
        <v/>
      </c>
      <c r="J368" s="498" t="str">
        <f>IF($D368="","",$E368-BB設定!$B$4*$F368)</f>
        <v/>
      </c>
      <c r="K368" s="503" t="str">
        <f t="shared" si="55"/>
        <v/>
      </c>
      <c r="L368" s="502" t="str">
        <f t="shared" si="56"/>
        <v/>
      </c>
      <c r="M368" s="502" t="str">
        <f>IF($D368="","",IFERROR(MIN(BB_帯幅!B368:AP368)*100,""))</f>
        <v/>
      </c>
      <c r="N368" s="497" t="str">
        <f>IF($L368="","",IF($L368&lt;=$M368*BB設定!$B$7,"スクイーズ★",IF($L368&lt;=$M368*1.3,"収縮","－")))</f>
        <v/>
      </c>
      <c r="O368" s="497" t="str">
        <f>IF($D368="","",IF(AND(BB_帯幅!B368&gt;BB_帯幅!C368,BB_帯幅!C368&gt;BB_帯幅!D368),"拡大↑","縮小↓"))</f>
        <v/>
      </c>
      <c r="P368" s="497" t="str">
        <f t="shared" si="57"/>
        <v/>
      </c>
      <c r="Q368" s="500" t="str">
        <f>IF($D368="","",IFERROR(100-100/(1+SUMPRODUCT((終値!E368:R368&gt;終値!F368:S368)*(終値!E368:R368-終値!F368:S368))/SUMPRODUCT((終値!E368:R368&lt;終値!F368:S368)*(終値!F368:S368-終値!E368:R368))),100))</f>
        <v/>
      </c>
      <c r="R368" s="500" t="str">
        <f>IF($D368="","",IFERROR(100-100/(1+SUMPRODUCT((((高値!E368:R368+安値!E368:R368+終値!E368:R368)/3)&gt;((高値!F368:S368+安値!F368:S368+終値!F368:S368)/3))*((高値!E368:R368+安値!E368:R368+終値!E368:R368)/3)*出来高!E368:R368)/SUMPRODUCT((((高値!E368:R368+安値!E368:R368+終値!E368:R368)/3)&lt;((高値!F368:S368+安値!F368:S368+終値!F368:S368)/3))*((高値!E368:R368+安値!E368:R368+終値!E368:R368)/3)*出来高!E368:R368)),50))</f>
        <v/>
      </c>
      <c r="S368" s="497" t="str">
        <f>IF($D368="","",IF(AND(終値!E368&lt;終値!O368,$Q368&gt;(IFERROR(100-100/(1+SUMPRODUCT((終値!O368:AB368&gt;終値!P368:AC368)*(終値!O368:AB368-終値!P368:AC368))/SUMPRODUCT((終値!O368:AB368&lt;終値!P368:AC368)*(終値!P368:AC368-終値!O368:AB368))),100))),"強気div▲",IF(AND(終値!E368&gt;終値!O368,$Q368&lt;(IFERROR(100-100/(1+SUMPRODUCT((終値!O368:AB368&gt;終値!P368:AC368)*(終値!O368:AB368-終値!P368:AC368))/SUMPRODUCT((終値!O368:AB368&lt;終値!P368:AC368)*(終値!P368:AC368-終値!O368:AB368))),100))),"弱気div▼","－")))</f>
        <v/>
      </c>
      <c r="T368" s="497" t="str">
        <f t="shared" si="58"/>
        <v/>
      </c>
      <c r="U368" s="497" t="str">
        <f>IF(終値!A368="","",BB_スイング!BT368)</f>
        <v/>
      </c>
      <c r="V368" s="505" t="str">
        <f>IF($D368="","",IFERROR(出来高!E368/AVERAGE(出来高!E368:I368),""))</f>
        <v/>
      </c>
      <c r="W368" s="506" t="str">
        <f>IF($D368="","",IF(AND($D368&gt;$G368,$O368="拡大↑",OR($N368="スクイーズ★",$N368="収縮")),"◎スクイーズブレイク買",IF(AND($D368&gt;=$H368,$R368&gt;=BB設定!$B$10),"○順張り継続(walk)",IF(AND($S368="強気div▲",$D368&gt;$I368,LEFT($U368,4)&lt;&gt;"二番天井"),"○反発(ダイバ)買",IF($U368="二番底W▲","△二番底買(確)",IF($U368="二番底W形成","△二番底形成",IF(LEFT($U368,4)="二番天井","▼二番天井警戒",IF($D368&lt;$J368,"▼-2σ割れ危険",IF(AND($D368&gt;$E368,$K368&lt;0.6,$R368&gt;=50),"・押し目注目",IF($N368="スクイーズ★","☆スクイーズ監視","様子見"))))))))))</f>
        <v/>
      </c>
      <c r="X368" s="501" t="str">
        <f t="shared" si="64"/>
        <v/>
      </c>
      <c r="Y368" s="498" t="str">
        <f t="shared" si="59"/>
        <v/>
      </c>
      <c r="Z368" s="498" t="str">
        <f t="shared" si="60"/>
        <v/>
      </c>
      <c r="AA368" s="498" t="str">
        <f t="shared" si="61"/>
        <v/>
      </c>
      <c r="AB368" s="498" t="str">
        <f t="shared" si="65"/>
        <v/>
      </c>
      <c r="AC368" s="504" t="str">
        <f t="shared" si="62"/>
        <v/>
      </c>
      <c r="AD368" s="498" t="str">
        <f>IF($D368="","",MIN(終値!E368:I368))</f>
        <v/>
      </c>
      <c r="AE368" s="500" t="str">
        <f t="shared" si="63"/>
        <v/>
      </c>
    </row>
    <row r="369" spans="1:31">
      <c r="A369" s="497" t="str">
        <f>IF(終値!A369="","",HYPERLINK("https://kabutan.jp/stock/?code="&amp;終値!A369,"📈"))</f>
        <v/>
      </c>
      <c r="B369" s="497" t="str">
        <f>IF(終値!A369="","",終値!A369)</f>
        <v/>
      </c>
      <c r="C369" s="496" t="str">
        <f>IF(終値!A369="","",終値!B369)</f>
        <v/>
      </c>
      <c r="D369" s="498" t="str">
        <f>IF(終値!A369="","",終値!E369)</f>
        <v/>
      </c>
      <c r="E369" s="498" t="str">
        <f>IF($D369="","",AVERAGE(終値!E369:X369))</f>
        <v/>
      </c>
      <c r="F369" s="499" t="str">
        <f>IF($D369="","",STDEVP(終値!E369:X369))</f>
        <v/>
      </c>
      <c r="G369" s="498" t="str">
        <f>IF($D369="","",$E369+BB設定!$B$4*$F369)</f>
        <v/>
      </c>
      <c r="H369" s="498" t="str">
        <f>IF($D369="","",$E369+BB設定!$B$5*$F369)</f>
        <v/>
      </c>
      <c r="I369" s="498" t="str">
        <f>IF($D369="","",$E369-BB設定!$B$5*$F369)</f>
        <v/>
      </c>
      <c r="J369" s="498" t="str">
        <f>IF($D369="","",$E369-BB設定!$B$4*$F369)</f>
        <v/>
      </c>
      <c r="K369" s="503" t="str">
        <f t="shared" si="55"/>
        <v/>
      </c>
      <c r="L369" s="502" t="str">
        <f t="shared" si="56"/>
        <v/>
      </c>
      <c r="M369" s="502" t="str">
        <f>IF($D369="","",IFERROR(MIN(BB_帯幅!B369:AP369)*100,""))</f>
        <v/>
      </c>
      <c r="N369" s="497" t="str">
        <f>IF($L369="","",IF($L369&lt;=$M369*BB設定!$B$7,"スクイーズ★",IF($L369&lt;=$M369*1.3,"収縮","－")))</f>
        <v/>
      </c>
      <c r="O369" s="497" t="str">
        <f>IF($D369="","",IF(AND(BB_帯幅!B369&gt;BB_帯幅!C369,BB_帯幅!C369&gt;BB_帯幅!D369),"拡大↑","縮小↓"))</f>
        <v/>
      </c>
      <c r="P369" s="497" t="str">
        <f t="shared" si="57"/>
        <v/>
      </c>
      <c r="Q369" s="500" t="str">
        <f>IF($D369="","",IFERROR(100-100/(1+SUMPRODUCT((終値!E369:R369&gt;終値!F369:S369)*(終値!E369:R369-終値!F369:S369))/SUMPRODUCT((終値!E369:R369&lt;終値!F369:S369)*(終値!F369:S369-終値!E369:R369))),100))</f>
        <v/>
      </c>
      <c r="R369" s="500" t="str">
        <f>IF($D369="","",IFERROR(100-100/(1+SUMPRODUCT((((高値!E369:R369+安値!E369:R369+終値!E369:R369)/3)&gt;((高値!F369:S369+安値!F369:S369+終値!F369:S369)/3))*((高値!E369:R369+安値!E369:R369+終値!E369:R369)/3)*出来高!E369:R369)/SUMPRODUCT((((高値!E369:R369+安値!E369:R369+終値!E369:R369)/3)&lt;((高値!F369:S369+安値!F369:S369+終値!F369:S369)/3))*((高値!E369:R369+安値!E369:R369+終値!E369:R369)/3)*出来高!E369:R369)),50))</f>
        <v/>
      </c>
      <c r="S369" s="497" t="str">
        <f>IF($D369="","",IF(AND(終値!E369&lt;終値!O369,$Q369&gt;(IFERROR(100-100/(1+SUMPRODUCT((終値!O369:AB369&gt;終値!P369:AC369)*(終値!O369:AB369-終値!P369:AC369))/SUMPRODUCT((終値!O369:AB369&lt;終値!P369:AC369)*(終値!P369:AC369-終値!O369:AB369))),100))),"強気div▲",IF(AND(終値!E369&gt;終値!O369,$Q369&lt;(IFERROR(100-100/(1+SUMPRODUCT((終値!O369:AB369&gt;終値!P369:AC369)*(終値!O369:AB369-終値!P369:AC369))/SUMPRODUCT((終値!O369:AB369&lt;終値!P369:AC369)*(終値!P369:AC369-終値!O369:AB369))),100))),"弱気div▼","－")))</f>
        <v/>
      </c>
      <c r="T369" s="497" t="str">
        <f t="shared" si="58"/>
        <v/>
      </c>
      <c r="U369" s="497" t="str">
        <f>IF(終値!A369="","",BB_スイング!BT369)</f>
        <v/>
      </c>
      <c r="V369" s="505" t="str">
        <f>IF($D369="","",IFERROR(出来高!E369/AVERAGE(出来高!E369:I369),""))</f>
        <v/>
      </c>
      <c r="W369" s="506" t="str">
        <f>IF($D369="","",IF(AND($D369&gt;$G369,$O369="拡大↑",OR($N369="スクイーズ★",$N369="収縮")),"◎スクイーズブレイク買",IF(AND($D369&gt;=$H369,$R369&gt;=BB設定!$B$10),"○順張り継続(walk)",IF(AND($S369="強気div▲",$D369&gt;$I369,LEFT($U369,4)&lt;&gt;"二番天井"),"○反発(ダイバ)買",IF($U369="二番底W▲","△二番底買(確)",IF($U369="二番底W形成","△二番底形成",IF(LEFT($U369,4)="二番天井","▼二番天井警戒",IF($D369&lt;$J369,"▼-2σ割れ危険",IF(AND($D369&gt;$E369,$K369&lt;0.6,$R369&gt;=50),"・押し目注目",IF($N369="スクイーズ★","☆スクイーズ監視","様子見"))))))))))</f>
        <v/>
      </c>
      <c r="X369" s="501" t="str">
        <f t="shared" si="64"/>
        <v/>
      </c>
      <c r="Y369" s="498" t="str">
        <f t="shared" si="59"/>
        <v/>
      </c>
      <c r="Z369" s="498" t="str">
        <f t="shared" si="60"/>
        <v/>
      </c>
      <c r="AA369" s="498" t="str">
        <f t="shared" si="61"/>
        <v/>
      </c>
      <c r="AB369" s="498" t="str">
        <f t="shared" si="65"/>
        <v/>
      </c>
      <c r="AC369" s="504" t="str">
        <f t="shared" si="62"/>
        <v/>
      </c>
      <c r="AD369" s="498" t="str">
        <f>IF($D369="","",MIN(終値!E369:I369))</f>
        <v/>
      </c>
      <c r="AE369" s="500" t="str">
        <f t="shared" si="63"/>
        <v/>
      </c>
    </row>
    <row r="370" spans="1:31">
      <c r="A370" s="497" t="str">
        <f>IF(終値!A370="","",HYPERLINK("https://kabutan.jp/stock/?code="&amp;終値!A370,"📈"))</f>
        <v/>
      </c>
      <c r="B370" s="497" t="str">
        <f>IF(終値!A370="","",終値!A370)</f>
        <v/>
      </c>
      <c r="C370" s="496" t="str">
        <f>IF(終値!A370="","",終値!B370)</f>
        <v/>
      </c>
      <c r="D370" s="498" t="str">
        <f>IF(終値!A370="","",終値!E370)</f>
        <v/>
      </c>
      <c r="E370" s="498" t="str">
        <f>IF($D370="","",AVERAGE(終値!E370:X370))</f>
        <v/>
      </c>
      <c r="F370" s="499" t="str">
        <f>IF($D370="","",STDEVP(終値!E370:X370))</f>
        <v/>
      </c>
      <c r="G370" s="498" t="str">
        <f>IF($D370="","",$E370+BB設定!$B$4*$F370)</f>
        <v/>
      </c>
      <c r="H370" s="498" t="str">
        <f>IF($D370="","",$E370+BB設定!$B$5*$F370)</f>
        <v/>
      </c>
      <c r="I370" s="498" t="str">
        <f>IF($D370="","",$E370-BB設定!$B$5*$F370)</f>
        <v/>
      </c>
      <c r="J370" s="498" t="str">
        <f>IF($D370="","",$E370-BB設定!$B$4*$F370)</f>
        <v/>
      </c>
      <c r="K370" s="503" t="str">
        <f t="shared" si="55"/>
        <v/>
      </c>
      <c r="L370" s="502" t="str">
        <f t="shared" si="56"/>
        <v/>
      </c>
      <c r="M370" s="502" t="str">
        <f>IF($D370="","",IFERROR(MIN(BB_帯幅!B370:AP370)*100,""))</f>
        <v/>
      </c>
      <c r="N370" s="497" t="str">
        <f>IF($L370="","",IF($L370&lt;=$M370*BB設定!$B$7,"スクイーズ★",IF($L370&lt;=$M370*1.3,"収縮","－")))</f>
        <v/>
      </c>
      <c r="O370" s="497" t="str">
        <f>IF($D370="","",IF(AND(BB_帯幅!B370&gt;BB_帯幅!C370,BB_帯幅!C370&gt;BB_帯幅!D370),"拡大↑","縮小↓"))</f>
        <v/>
      </c>
      <c r="P370" s="497" t="str">
        <f t="shared" si="57"/>
        <v/>
      </c>
      <c r="Q370" s="500" t="str">
        <f>IF($D370="","",IFERROR(100-100/(1+SUMPRODUCT((終値!E370:R370&gt;終値!F370:S370)*(終値!E370:R370-終値!F370:S370))/SUMPRODUCT((終値!E370:R370&lt;終値!F370:S370)*(終値!F370:S370-終値!E370:R370))),100))</f>
        <v/>
      </c>
      <c r="R370" s="500" t="str">
        <f>IF($D370="","",IFERROR(100-100/(1+SUMPRODUCT((((高値!E370:R370+安値!E370:R370+終値!E370:R370)/3)&gt;((高値!F370:S370+安値!F370:S370+終値!F370:S370)/3))*((高値!E370:R370+安値!E370:R370+終値!E370:R370)/3)*出来高!E370:R370)/SUMPRODUCT((((高値!E370:R370+安値!E370:R370+終値!E370:R370)/3)&lt;((高値!F370:S370+安値!F370:S370+終値!F370:S370)/3))*((高値!E370:R370+安値!E370:R370+終値!E370:R370)/3)*出来高!E370:R370)),50))</f>
        <v/>
      </c>
      <c r="S370" s="497" t="str">
        <f>IF($D370="","",IF(AND(終値!E370&lt;終値!O370,$Q370&gt;(IFERROR(100-100/(1+SUMPRODUCT((終値!O370:AB370&gt;終値!P370:AC370)*(終値!O370:AB370-終値!P370:AC370))/SUMPRODUCT((終値!O370:AB370&lt;終値!P370:AC370)*(終値!P370:AC370-終値!O370:AB370))),100))),"強気div▲",IF(AND(終値!E370&gt;終値!O370,$Q370&lt;(IFERROR(100-100/(1+SUMPRODUCT((終値!O370:AB370&gt;終値!P370:AC370)*(終値!O370:AB370-終値!P370:AC370))/SUMPRODUCT((終値!O370:AB370&lt;終値!P370:AC370)*(終値!P370:AC370-終値!O370:AB370))),100))),"弱気div▼","－")))</f>
        <v/>
      </c>
      <c r="T370" s="497" t="str">
        <f t="shared" si="58"/>
        <v/>
      </c>
      <c r="U370" s="497" t="str">
        <f>IF(終値!A370="","",BB_スイング!BT370)</f>
        <v/>
      </c>
      <c r="V370" s="505" t="str">
        <f>IF($D370="","",IFERROR(出来高!E370/AVERAGE(出来高!E370:I370),""))</f>
        <v/>
      </c>
      <c r="W370" s="506" t="str">
        <f>IF($D370="","",IF(AND($D370&gt;$G370,$O370="拡大↑",OR($N370="スクイーズ★",$N370="収縮")),"◎スクイーズブレイク買",IF(AND($D370&gt;=$H370,$R370&gt;=BB設定!$B$10),"○順張り継続(walk)",IF(AND($S370="強気div▲",$D370&gt;$I370,LEFT($U370,4)&lt;&gt;"二番天井"),"○反発(ダイバ)買",IF($U370="二番底W▲","△二番底買(確)",IF($U370="二番底W形成","△二番底形成",IF(LEFT($U370,4)="二番天井","▼二番天井警戒",IF($D370&lt;$J370,"▼-2σ割れ危険",IF(AND($D370&gt;$E370,$K370&lt;0.6,$R370&gt;=50),"・押し目注目",IF($N370="スクイーズ★","☆スクイーズ監視","様子見"))))))))))</f>
        <v/>
      </c>
      <c r="X370" s="501" t="str">
        <f t="shared" si="64"/>
        <v/>
      </c>
      <c r="Y370" s="498" t="str">
        <f t="shared" si="59"/>
        <v/>
      </c>
      <c r="Z370" s="498" t="str">
        <f t="shared" si="60"/>
        <v/>
      </c>
      <c r="AA370" s="498" t="str">
        <f t="shared" si="61"/>
        <v/>
      </c>
      <c r="AB370" s="498" t="str">
        <f t="shared" si="65"/>
        <v/>
      </c>
      <c r="AC370" s="504" t="str">
        <f t="shared" si="62"/>
        <v/>
      </c>
      <c r="AD370" s="498" t="str">
        <f>IF($D370="","",MIN(終値!E370:I370))</f>
        <v/>
      </c>
      <c r="AE370" s="500" t="str">
        <f t="shared" si="63"/>
        <v/>
      </c>
    </row>
    <row r="371" spans="1:31">
      <c r="A371" s="497" t="str">
        <f>IF(終値!A371="","",HYPERLINK("https://kabutan.jp/stock/?code="&amp;終値!A371,"📈"))</f>
        <v/>
      </c>
      <c r="B371" s="497" t="str">
        <f>IF(終値!A371="","",終値!A371)</f>
        <v/>
      </c>
      <c r="C371" s="496" t="str">
        <f>IF(終値!A371="","",終値!B371)</f>
        <v/>
      </c>
      <c r="D371" s="498" t="str">
        <f>IF(終値!A371="","",終値!E371)</f>
        <v/>
      </c>
      <c r="E371" s="498" t="str">
        <f>IF($D371="","",AVERAGE(終値!E371:X371))</f>
        <v/>
      </c>
      <c r="F371" s="499" t="str">
        <f>IF($D371="","",STDEVP(終値!E371:X371))</f>
        <v/>
      </c>
      <c r="G371" s="498" t="str">
        <f>IF($D371="","",$E371+BB設定!$B$4*$F371)</f>
        <v/>
      </c>
      <c r="H371" s="498" t="str">
        <f>IF($D371="","",$E371+BB設定!$B$5*$F371)</f>
        <v/>
      </c>
      <c r="I371" s="498" t="str">
        <f>IF($D371="","",$E371-BB設定!$B$5*$F371)</f>
        <v/>
      </c>
      <c r="J371" s="498" t="str">
        <f>IF($D371="","",$E371-BB設定!$B$4*$F371)</f>
        <v/>
      </c>
      <c r="K371" s="503" t="str">
        <f t="shared" si="55"/>
        <v/>
      </c>
      <c r="L371" s="502" t="str">
        <f t="shared" si="56"/>
        <v/>
      </c>
      <c r="M371" s="502" t="str">
        <f>IF($D371="","",IFERROR(MIN(BB_帯幅!B371:AP371)*100,""))</f>
        <v/>
      </c>
      <c r="N371" s="497" t="str">
        <f>IF($L371="","",IF($L371&lt;=$M371*BB設定!$B$7,"スクイーズ★",IF($L371&lt;=$M371*1.3,"収縮","－")))</f>
        <v/>
      </c>
      <c r="O371" s="497" t="str">
        <f>IF($D371="","",IF(AND(BB_帯幅!B371&gt;BB_帯幅!C371,BB_帯幅!C371&gt;BB_帯幅!D371),"拡大↑","縮小↓"))</f>
        <v/>
      </c>
      <c r="P371" s="497" t="str">
        <f t="shared" si="57"/>
        <v/>
      </c>
      <c r="Q371" s="500" t="str">
        <f>IF($D371="","",IFERROR(100-100/(1+SUMPRODUCT((終値!E371:R371&gt;終値!F371:S371)*(終値!E371:R371-終値!F371:S371))/SUMPRODUCT((終値!E371:R371&lt;終値!F371:S371)*(終値!F371:S371-終値!E371:R371))),100))</f>
        <v/>
      </c>
      <c r="R371" s="500" t="str">
        <f>IF($D371="","",IFERROR(100-100/(1+SUMPRODUCT((((高値!E371:R371+安値!E371:R371+終値!E371:R371)/3)&gt;((高値!F371:S371+安値!F371:S371+終値!F371:S371)/3))*((高値!E371:R371+安値!E371:R371+終値!E371:R371)/3)*出来高!E371:R371)/SUMPRODUCT((((高値!E371:R371+安値!E371:R371+終値!E371:R371)/3)&lt;((高値!F371:S371+安値!F371:S371+終値!F371:S371)/3))*((高値!E371:R371+安値!E371:R371+終値!E371:R371)/3)*出来高!E371:R371)),50))</f>
        <v/>
      </c>
      <c r="S371" s="497" t="str">
        <f>IF($D371="","",IF(AND(終値!E371&lt;終値!O371,$Q371&gt;(IFERROR(100-100/(1+SUMPRODUCT((終値!O371:AB371&gt;終値!P371:AC371)*(終値!O371:AB371-終値!P371:AC371))/SUMPRODUCT((終値!O371:AB371&lt;終値!P371:AC371)*(終値!P371:AC371-終値!O371:AB371))),100))),"強気div▲",IF(AND(終値!E371&gt;終値!O371,$Q371&lt;(IFERROR(100-100/(1+SUMPRODUCT((終値!O371:AB371&gt;終値!P371:AC371)*(終値!O371:AB371-終値!P371:AC371))/SUMPRODUCT((終値!O371:AB371&lt;終値!P371:AC371)*(終値!P371:AC371-終値!O371:AB371))),100))),"弱気div▼","－")))</f>
        <v/>
      </c>
      <c r="T371" s="497" t="str">
        <f t="shared" si="58"/>
        <v/>
      </c>
      <c r="U371" s="497" t="str">
        <f>IF(終値!A371="","",BB_スイング!BT371)</f>
        <v/>
      </c>
      <c r="V371" s="505" t="str">
        <f>IF($D371="","",IFERROR(出来高!E371/AVERAGE(出来高!E371:I371),""))</f>
        <v/>
      </c>
      <c r="W371" s="506" t="str">
        <f>IF($D371="","",IF(AND($D371&gt;$G371,$O371="拡大↑",OR($N371="スクイーズ★",$N371="収縮")),"◎スクイーズブレイク買",IF(AND($D371&gt;=$H371,$R371&gt;=BB設定!$B$10),"○順張り継続(walk)",IF(AND($S371="強気div▲",$D371&gt;$I371,LEFT($U371,4)&lt;&gt;"二番天井"),"○反発(ダイバ)買",IF($U371="二番底W▲","△二番底買(確)",IF($U371="二番底W形成","△二番底形成",IF(LEFT($U371,4)="二番天井","▼二番天井警戒",IF($D371&lt;$J371,"▼-2σ割れ危険",IF(AND($D371&gt;$E371,$K371&lt;0.6,$R371&gt;=50),"・押し目注目",IF($N371="スクイーズ★","☆スクイーズ監視","様子見"))))))))))</f>
        <v/>
      </c>
      <c r="X371" s="501" t="str">
        <f t="shared" si="64"/>
        <v/>
      </c>
      <c r="Y371" s="498" t="str">
        <f t="shared" si="59"/>
        <v/>
      </c>
      <c r="Z371" s="498" t="str">
        <f t="shared" si="60"/>
        <v/>
      </c>
      <c r="AA371" s="498" t="str">
        <f t="shared" si="61"/>
        <v/>
      </c>
      <c r="AB371" s="498" t="str">
        <f t="shared" si="65"/>
        <v/>
      </c>
      <c r="AC371" s="504" t="str">
        <f t="shared" si="62"/>
        <v/>
      </c>
      <c r="AD371" s="498" t="str">
        <f>IF($D371="","",MIN(終値!E371:I371))</f>
        <v/>
      </c>
      <c r="AE371" s="500" t="str">
        <f t="shared" si="63"/>
        <v/>
      </c>
    </row>
    <row r="372" spans="1:31">
      <c r="A372" s="497" t="str">
        <f>IF(終値!A372="","",HYPERLINK("https://kabutan.jp/stock/?code="&amp;終値!A372,"📈"))</f>
        <v/>
      </c>
      <c r="B372" s="497" t="str">
        <f>IF(終値!A372="","",終値!A372)</f>
        <v/>
      </c>
      <c r="C372" s="496" t="str">
        <f>IF(終値!A372="","",終値!B372)</f>
        <v/>
      </c>
      <c r="D372" s="498" t="str">
        <f>IF(終値!A372="","",終値!E372)</f>
        <v/>
      </c>
      <c r="E372" s="498" t="str">
        <f>IF($D372="","",AVERAGE(終値!E372:X372))</f>
        <v/>
      </c>
      <c r="F372" s="499" t="str">
        <f>IF($D372="","",STDEVP(終値!E372:X372))</f>
        <v/>
      </c>
      <c r="G372" s="498" t="str">
        <f>IF($D372="","",$E372+BB設定!$B$4*$F372)</f>
        <v/>
      </c>
      <c r="H372" s="498" t="str">
        <f>IF($D372="","",$E372+BB設定!$B$5*$F372)</f>
        <v/>
      </c>
      <c r="I372" s="498" t="str">
        <f>IF($D372="","",$E372-BB設定!$B$5*$F372)</f>
        <v/>
      </c>
      <c r="J372" s="498" t="str">
        <f>IF($D372="","",$E372-BB設定!$B$4*$F372)</f>
        <v/>
      </c>
      <c r="K372" s="503" t="str">
        <f t="shared" si="55"/>
        <v/>
      </c>
      <c r="L372" s="502" t="str">
        <f t="shared" si="56"/>
        <v/>
      </c>
      <c r="M372" s="502" t="str">
        <f>IF($D372="","",IFERROR(MIN(BB_帯幅!B372:AP372)*100,""))</f>
        <v/>
      </c>
      <c r="N372" s="497" t="str">
        <f>IF($L372="","",IF($L372&lt;=$M372*BB設定!$B$7,"スクイーズ★",IF($L372&lt;=$M372*1.3,"収縮","－")))</f>
        <v/>
      </c>
      <c r="O372" s="497" t="str">
        <f>IF($D372="","",IF(AND(BB_帯幅!B372&gt;BB_帯幅!C372,BB_帯幅!C372&gt;BB_帯幅!D372),"拡大↑","縮小↓"))</f>
        <v/>
      </c>
      <c r="P372" s="497" t="str">
        <f t="shared" si="57"/>
        <v/>
      </c>
      <c r="Q372" s="500" t="str">
        <f>IF($D372="","",IFERROR(100-100/(1+SUMPRODUCT((終値!E372:R372&gt;終値!F372:S372)*(終値!E372:R372-終値!F372:S372))/SUMPRODUCT((終値!E372:R372&lt;終値!F372:S372)*(終値!F372:S372-終値!E372:R372))),100))</f>
        <v/>
      </c>
      <c r="R372" s="500" t="str">
        <f>IF($D372="","",IFERROR(100-100/(1+SUMPRODUCT((((高値!E372:R372+安値!E372:R372+終値!E372:R372)/3)&gt;((高値!F372:S372+安値!F372:S372+終値!F372:S372)/3))*((高値!E372:R372+安値!E372:R372+終値!E372:R372)/3)*出来高!E372:R372)/SUMPRODUCT((((高値!E372:R372+安値!E372:R372+終値!E372:R372)/3)&lt;((高値!F372:S372+安値!F372:S372+終値!F372:S372)/3))*((高値!E372:R372+安値!E372:R372+終値!E372:R372)/3)*出来高!E372:R372)),50))</f>
        <v/>
      </c>
      <c r="S372" s="497" t="str">
        <f>IF($D372="","",IF(AND(終値!E372&lt;終値!O372,$Q372&gt;(IFERROR(100-100/(1+SUMPRODUCT((終値!O372:AB372&gt;終値!P372:AC372)*(終値!O372:AB372-終値!P372:AC372))/SUMPRODUCT((終値!O372:AB372&lt;終値!P372:AC372)*(終値!P372:AC372-終値!O372:AB372))),100))),"強気div▲",IF(AND(終値!E372&gt;終値!O372,$Q372&lt;(IFERROR(100-100/(1+SUMPRODUCT((終値!O372:AB372&gt;終値!P372:AC372)*(終値!O372:AB372-終値!P372:AC372))/SUMPRODUCT((終値!O372:AB372&lt;終値!P372:AC372)*(終値!P372:AC372-終値!O372:AB372))),100))),"弱気div▼","－")))</f>
        <v/>
      </c>
      <c r="T372" s="497" t="str">
        <f t="shared" si="58"/>
        <v/>
      </c>
      <c r="U372" s="497" t="str">
        <f>IF(終値!A372="","",BB_スイング!BT372)</f>
        <v/>
      </c>
      <c r="V372" s="505" t="str">
        <f>IF($D372="","",IFERROR(出来高!E372/AVERAGE(出来高!E372:I372),""))</f>
        <v/>
      </c>
      <c r="W372" s="506" t="str">
        <f>IF($D372="","",IF(AND($D372&gt;$G372,$O372="拡大↑",OR($N372="スクイーズ★",$N372="収縮")),"◎スクイーズブレイク買",IF(AND($D372&gt;=$H372,$R372&gt;=BB設定!$B$10),"○順張り継続(walk)",IF(AND($S372="強気div▲",$D372&gt;$I372,LEFT($U372,4)&lt;&gt;"二番天井"),"○反発(ダイバ)買",IF($U372="二番底W▲","△二番底買(確)",IF($U372="二番底W形成","△二番底形成",IF(LEFT($U372,4)="二番天井","▼二番天井警戒",IF($D372&lt;$J372,"▼-2σ割れ危険",IF(AND($D372&gt;$E372,$K372&lt;0.6,$R372&gt;=50),"・押し目注目",IF($N372="スクイーズ★","☆スクイーズ監視","様子見"))))))))))</f>
        <v/>
      </c>
      <c r="X372" s="501" t="str">
        <f t="shared" si="64"/>
        <v/>
      </c>
      <c r="Y372" s="498" t="str">
        <f t="shared" si="59"/>
        <v/>
      </c>
      <c r="Z372" s="498" t="str">
        <f t="shared" si="60"/>
        <v/>
      </c>
      <c r="AA372" s="498" t="str">
        <f t="shared" si="61"/>
        <v/>
      </c>
      <c r="AB372" s="498" t="str">
        <f t="shared" si="65"/>
        <v/>
      </c>
      <c r="AC372" s="504" t="str">
        <f t="shared" si="62"/>
        <v/>
      </c>
      <c r="AD372" s="498" t="str">
        <f>IF($D372="","",MIN(終値!E372:I372))</f>
        <v/>
      </c>
      <c r="AE372" s="500" t="str">
        <f t="shared" si="63"/>
        <v/>
      </c>
    </row>
    <row r="373" spans="1:31">
      <c r="A373" s="497" t="str">
        <f>IF(終値!A373="","",HYPERLINK("https://kabutan.jp/stock/?code="&amp;終値!A373,"📈"))</f>
        <v/>
      </c>
      <c r="B373" s="497" t="str">
        <f>IF(終値!A373="","",終値!A373)</f>
        <v/>
      </c>
      <c r="C373" s="496" t="str">
        <f>IF(終値!A373="","",終値!B373)</f>
        <v/>
      </c>
      <c r="D373" s="498" t="str">
        <f>IF(終値!A373="","",終値!E373)</f>
        <v/>
      </c>
      <c r="E373" s="498" t="str">
        <f>IF($D373="","",AVERAGE(終値!E373:X373))</f>
        <v/>
      </c>
      <c r="F373" s="499" t="str">
        <f>IF($D373="","",STDEVP(終値!E373:X373))</f>
        <v/>
      </c>
      <c r="G373" s="498" t="str">
        <f>IF($D373="","",$E373+BB設定!$B$4*$F373)</f>
        <v/>
      </c>
      <c r="H373" s="498" t="str">
        <f>IF($D373="","",$E373+BB設定!$B$5*$F373)</f>
        <v/>
      </c>
      <c r="I373" s="498" t="str">
        <f>IF($D373="","",$E373-BB設定!$B$5*$F373)</f>
        <v/>
      </c>
      <c r="J373" s="498" t="str">
        <f>IF($D373="","",$E373-BB設定!$B$4*$F373)</f>
        <v/>
      </c>
      <c r="K373" s="503" t="str">
        <f t="shared" si="55"/>
        <v/>
      </c>
      <c r="L373" s="502" t="str">
        <f t="shared" si="56"/>
        <v/>
      </c>
      <c r="M373" s="502" t="str">
        <f>IF($D373="","",IFERROR(MIN(BB_帯幅!B373:AP373)*100,""))</f>
        <v/>
      </c>
      <c r="N373" s="497" t="str">
        <f>IF($L373="","",IF($L373&lt;=$M373*BB設定!$B$7,"スクイーズ★",IF($L373&lt;=$M373*1.3,"収縮","－")))</f>
        <v/>
      </c>
      <c r="O373" s="497" t="str">
        <f>IF($D373="","",IF(AND(BB_帯幅!B373&gt;BB_帯幅!C373,BB_帯幅!C373&gt;BB_帯幅!D373),"拡大↑","縮小↓"))</f>
        <v/>
      </c>
      <c r="P373" s="497" t="str">
        <f t="shared" si="57"/>
        <v/>
      </c>
      <c r="Q373" s="500" t="str">
        <f>IF($D373="","",IFERROR(100-100/(1+SUMPRODUCT((終値!E373:R373&gt;終値!F373:S373)*(終値!E373:R373-終値!F373:S373))/SUMPRODUCT((終値!E373:R373&lt;終値!F373:S373)*(終値!F373:S373-終値!E373:R373))),100))</f>
        <v/>
      </c>
      <c r="R373" s="500" t="str">
        <f>IF($D373="","",IFERROR(100-100/(1+SUMPRODUCT((((高値!E373:R373+安値!E373:R373+終値!E373:R373)/3)&gt;((高値!F373:S373+安値!F373:S373+終値!F373:S373)/3))*((高値!E373:R373+安値!E373:R373+終値!E373:R373)/3)*出来高!E373:R373)/SUMPRODUCT((((高値!E373:R373+安値!E373:R373+終値!E373:R373)/3)&lt;((高値!F373:S373+安値!F373:S373+終値!F373:S373)/3))*((高値!E373:R373+安値!E373:R373+終値!E373:R373)/3)*出来高!E373:R373)),50))</f>
        <v/>
      </c>
      <c r="S373" s="497" t="str">
        <f>IF($D373="","",IF(AND(終値!E373&lt;終値!O373,$Q373&gt;(IFERROR(100-100/(1+SUMPRODUCT((終値!O373:AB373&gt;終値!P373:AC373)*(終値!O373:AB373-終値!P373:AC373))/SUMPRODUCT((終値!O373:AB373&lt;終値!P373:AC373)*(終値!P373:AC373-終値!O373:AB373))),100))),"強気div▲",IF(AND(終値!E373&gt;終値!O373,$Q373&lt;(IFERROR(100-100/(1+SUMPRODUCT((終値!O373:AB373&gt;終値!P373:AC373)*(終値!O373:AB373-終値!P373:AC373))/SUMPRODUCT((終値!O373:AB373&lt;終値!P373:AC373)*(終値!P373:AC373-終値!O373:AB373))),100))),"弱気div▼","－")))</f>
        <v/>
      </c>
      <c r="T373" s="497" t="str">
        <f t="shared" si="58"/>
        <v/>
      </c>
      <c r="U373" s="497" t="str">
        <f>IF(終値!A373="","",BB_スイング!BT373)</f>
        <v/>
      </c>
      <c r="V373" s="505" t="str">
        <f>IF($D373="","",IFERROR(出来高!E373/AVERAGE(出来高!E373:I373),""))</f>
        <v/>
      </c>
      <c r="W373" s="506" t="str">
        <f>IF($D373="","",IF(AND($D373&gt;$G373,$O373="拡大↑",OR($N373="スクイーズ★",$N373="収縮")),"◎スクイーズブレイク買",IF(AND($D373&gt;=$H373,$R373&gt;=BB設定!$B$10),"○順張り継続(walk)",IF(AND($S373="強気div▲",$D373&gt;$I373,LEFT($U373,4)&lt;&gt;"二番天井"),"○反発(ダイバ)買",IF($U373="二番底W▲","△二番底買(確)",IF($U373="二番底W形成","△二番底形成",IF(LEFT($U373,4)="二番天井","▼二番天井警戒",IF($D373&lt;$J373,"▼-2σ割れ危険",IF(AND($D373&gt;$E373,$K373&lt;0.6,$R373&gt;=50),"・押し目注目",IF($N373="スクイーズ★","☆スクイーズ監視","様子見"))))))))))</f>
        <v/>
      </c>
      <c r="X373" s="501" t="str">
        <f t="shared" si="64"/>
        <v/>
      </c>
      <c r="Y373" s="498" t="str">
        <f t="shared" si="59"/>
        <v/>
      </c>
      <c r="Z373" s="498" t="str">
        <f t="shared" si="60"/>
        <v/>
      </c>
      <c r="AA373" s="498" t="str">
        <f t="shared" si="61"/>
        <v/>
      </c>
      <c r="AB373" s="498" t="str">
        <f t="shared" si="65"/>
        <v/>
      </c>
      <c r="AC373" s="504" t="str">
        <f t="shared" si="62"/>
        <v/>
      </c>
      <c r="AD373" s="498" t="str">
        <f>IF($D373="","",MIN(終値!E373:I373))</f>
        <v/>
      </c>
      <c r="AE373" s="500" t="str">
        <f t="shared" si="63"/>
        <v/>
      </c>
    </row>
    <row r="374" spans="1:31">
      <c r="A374" s="497" t="str">
        <f>IF(終値!A374="","",HYPERLINK("https://kabutan.jp/stock/?code="&amp;終値!A374,"📈"))</f>
        <v/>
      </c>
      <c r="B374" s="497" t="str">
        <f>IF(終値!A374="","",終値!A374)</f>
        <v/>
      </c>
      <c r="C374" s="496" t="str">
        <f>IF(終値!A374="","",終値!B374)</f>
        <v/>
      </c>
      <c r="D374" s="498" t="str">
        <f>IF(終値!A374="","",終値!E374)</f>
        <v/>
      </c>
      <c r="E374" s="498" t="str">
        <f>IF($D374="","",AVERAGE(終値!E374:X374))</f>
        <v/>
      </c>
      <c r="F374" s="499" t="str">
        <f>IF($D374="","",STDEVP(終値!E374:X374))</f>
        <v/>
      </c>
      <c r="G374" s="498" t="str">
        <f>IF($D374="","",$E374+BB設定!$B$4*$F374)</f>
        <v/>
      </c>
      <c r="H374" s="498" t="str">
        <f>IF($D374="","",$E374+BB設定!$B$5*$F374)</f>
        <v/>
      </c>
      <c r="I374" s="498" t="str">
        <f>IF($D374="","",$E374-BB設定!$B$5*$F374)</f>
        <v/>
      </c>
      <c r="J374" s="498" t="str">
        <f>IF($D374="","",$E374-BB設定!$B$4*$F374)</f>
        <v/>
      </c>
      <c r="K374" s="503" t="str">
        <f t="shared" si="55"/>
        <v/>
      </c>
      <c r="L374" s="502" t="str">
        <f t="shared" si="56"/>
        <v/>
      </c>
      <c r="M374" s="502" t="str">
        <f>IF($D374="","",IFERROR(MIN(BB_帯幅!B374:AP374)*100,""))</f>
        <v/>
      </c>
      <c r="N374" s="497" t="str">
        <f>IF($L374="","",IF($L374&lt;=$M374*BB設定!$B$7,"スクイーズ★",IF($L374&lt;=$M374*1.3,"収縮","－")))</f>
        <v/>
      </c>
      <c r="O374" s="497" t="str">
        <f>IF($D374="","",IF(AND(BB_帯幅!B374&gt;BB_帯幅!C374,BB_帯幅!C374&gt;BB_帯幅!D374),"拡大↑","縮小↓"))</f>
        <v/>
      </c>
      <c r="P374" s="497" t="str">
        <f t="shared" si="57"/>
        <v/>
      </c>
      <c r="Q374" s="500" t="str">
        <f>IF($D374="","",IFERROR(100-100/(1+SUMPRODUCT((終値!E374:R374&gt;終値!F374:S374)*(終値!E374:R374-終値!F374:S374))/SUMPRODUCT((終値!E374:R374&lt;終値!F374:S374)*(終値!F374:S374-終値!E374:R374))),100))</f>
        <v/>
      </c>
      <c r="R374" s="500" t="str">
        <f>IF($D374="","",IFERROR(100-100/(1+SUMPRODUCT((((高値!E374:R374+安値!E374:R374+終値!E374:R374)/3)&gt;((高値!F374:S374+安値!F374:S374+終値!F374:S374)/3))*((高値!E374:R374+安値!E374:R374+終値!E374:R374)/3)*出来高!E374:R374)/SUMPRODUCT((((高値!E374:R374+安値!E374:R374+終値!E374:R374)/3)&lt;((高値!F374:S374+安値!F374:S374+終値!F374:S374)/3))*((高値!E374:R374+安値!E374:R374+終値!E374:R374)/3)*出来高!E374:R374)),50))</f>
        <v/>
      </c>
      <c r="S374" s="497" t="str">
        <f>IF($D374="","",IF(AND(終値!E374&lt;終値!O374,$Q374&gt;(IFERROR(100-100/(1+SUMPRODUCT((終値!O374:AB374&gt;終値!P374:AC374)*(終値!O374:AB374-終値!P374:AC374))/SUMPRODUCT((終値!O374:AB374&lt;終値!P374:AC374)*(終値!P374:AC374-終値!O374:AB374))),100))),"強気div▲",IF(AND(終値!E374&gt;終値!O374,$Q374&lt;(IFERROR(100-100/(1+SUMPRODUCT((終値!O374:AB374&gt;終値!P374:AC374)*(終値!O374:AB374-終値!P374:AC374))/SUMPRODUCT((終値!O374:AB374&lt;終値!P374:AC374)*(終値!P374:AC374-終値!O374:AB374))),100))),"弱気div▼","－")))</f>
        <v/>
      </c>
      <c r="T374" s="497" t="str">
        <f t="shared" si="58"/>
        <v/>
      </c>
      <c r="U374" s="497" t="str">
        <f>IF(終値!A374="","",BB_スイング!BT374)</f>
        <v/>
      </c>
      <c r="V374" s="505" t="str">
        <f>IF($D374="","",IFERROR(出来高!E374/AVERAGE(出来高!E374:I374),""))</f>
        <v/>
      </c>
      <c r="W374" s="506" t="str">
        <f>IF($D374="","",IF(AND($D374&gt;$G374,$O374="拡大↑",OR($N374="スクイーズ★",$N374="収縮")),"◎スクイーズブレイク買",IF(AND($D374&gt;=$H374,$R374&gt;=BB設定!$B$10),"○順張り継続(walk)",IF(AND($S374="強気div▲",$D374&gt;$I374,LEFT($U374,4)&lt;&gt;"二番天井"),"○反発(ダイバ)買",IF($U374="二番底W▲","△二番底買(確)",IF($U374="二番底W形成","△二番底形成",IF(LEFT($U374,4)="二番天井","▼二番天井警戒",IF($D374&lt;$J374,"▼-2σ割れ危険",IF(AND($D374&gt;$E374,$K374&lt;0.6,$R374&gt;=50),"・押し目注目",IF($N374="スクイーズ★","☆スクイーズ監視","様子見"))))))))))</f>
        <v/>
      </c>
      <c r="X374" s="501" t="str">
        <f t="shared" si="64"/>
        <v/>
      </c>
      <c r="Y374" s="498" t="str">
        <f t="shared" si="59"/>
        <v/>
      </c>
      <c r="Z374" s="498" t="str">
        <f t="shared" si="60"/>
        <v/>
      </c>
      <c r="AA374" s="498" t="str">
        <f t="shared" si="61"/>
        <v/>
      </c>
      <c r="AB374" s="498" t="str">
        <f t="shared" si="65"/>
        <v/>
      </c>
      <c r="AC374" s="504" t="str">
        <f t="shared" si="62"/>
        <v/>
      </c>
      <c r="AD374" s="498" t="str">
        <f>IF($D374="","",MIN(終値!E374:I374))</f>
        <v/>
      </c>
      <c r="AE374" s="500" t="str">
        <f t="shared" si="63"/>
        <v/>
      </c>
    </row>
    <row r="375" spans="1:31">
      <c r="A375" s="497" t="str">
        <f>IF(終値!A375="","",HYPERLINK("https://kabutan.jp/stock/?code="&amp;終値!A375,"📈"))</f>
        <v/>
      </c>
      <c r="B375" s="497" t="str">
        <f>IF(終値!A375="","",終値!A375)</f>
        <v/>
      </c>
      <c r="C375" s="496" t="str">
        <f>IF(終値!A375="","",終値!B375)</f>
        <v/>
      </c>
      <c r="D375" s="498" t="str">
        <f>IF(終値!A375="","",終値!E375)</f>
        <v/>
      </c>
      <c r="E375" s="498" t="str">
        <f>IF($D375="","",AVERAGE(終値!E375:X375))</f>
        <v/>
      </c>
      <c r="F375" s="499" t="str">
        <f>IF($D375="","",STDEVP(終値!E375:X375))</f>
        <v/>
      </c>
      <c r="G375" s="498" t="str">
        <f>IF($D375="","",$E375+BB設定!$B$4*$F375)</f>
        <v/>
      </c>
      <c r="H375" s="498" t="str">
        <f>IF($D375="","",$E375+BB設定!$B$5*$F375)</f>
        <v/>
      </c>
      <c r="I375" s="498" t="str">
        <f>IF($D375="","",$E375-BB設定!$B$5*$F375)</f>
        <v/>
      </c>
      <c r="J375" s="498" t="str">
        <f>IF($D375="","",$E375-BB設定!$B$4*$F375)</f>
        <v/>
      </c>
      <c r="K375" s="503" t="str">
        <f t="shared" si="55"/>
        <v/>
      </c>
      <c r="L375" s="502" t="str">
        <f t="shared" si="56"/>
        <v/>
      </c>
      <c r="M375" s="502" t="str">
        <f>IF($D375="","",IFERROR(MIN(BB_帯幅!B375:AP375)*100,""))</f>
        <v/>
      </c>
      <c r="N375" s="497" t="str">
        <f>IF($L375="","",IF($L375&lt;=$M375*BB設定!$B$7,"スクイーズ★",IF($L375&lt;=$M375*1.3,"収縮","－")))</f>
        <v/>
      </c>
      <c r="O375" s="497" t="str">
        <f>IF($D375="","",IF(AND(BB_帯幅!B375&gt;BB_帯幅!C375,BB_帯幅!C375&gt;BB_帯幅!D375),"拡大↑","縮小↓"))</f>
        <v/>
      </c>
      <c r="P375" s="497" t="str">
        <f t="shared" si="57"/>
        <v/>
      </c>
      <c r="Q375" s="500" t="str">
        <f>IF($D375="","",IFERROR(100-100/(1+SUMPRODUCT((終値!E375:R375&gt;終値!F375:S375)*(終値!E375:R375-終値!F375:S375))/SUMPRODUCT((終値!E375:R375&lt;終値!F375:S375)*(終値!F375:S375-終値!E375:R375))),100))</f>
        <v/>
      </c>
      <c r="R375" s="500" t="str">
        <f>IF($D375="","",IFERROR(100-100/(1+SUMPRODUCT((((高値!E375:R375+安値!E375:R375+終値!E375:R375)/3)&gt;((高値!F375:S375+安値!F375:S375+終値!F375:S375)/3))*((高値!E375:R375+安値!E375:R375+終値!E375:R375)/3)*出来高!E375:R375)/SUMPRODUCT((((高値!E375:R375+安値!E375:R375+終値!E375:R375)/3)&lt;((高値!F375:S375+安値!F375:S375+終値!F375:S375)/3))*((高値!E375:R375+安値!E375:R375+終値!E375:R375)/3)*出来高!E375:R375)),50))</f>
        <v/>
      </c>
      <c r="S375" s="497" t="str">
        <f>IF($D375="","",IF(AND(終値!E375&lt;終値!O375,$Q375&gt;(IFERROR(100-100/(1+SUMPRODUCT((終値!O375:AB375&gt;終値!P375:AC375)*(終値!O375:AB375-終値!P375:AC375))/SUMPRODUCT((終値!O375:AB375&lt;終値!P375:AC375)*(終値!P375:AC375-終値!O375:AB375))),100))),"強気div▲",IF(AND(終値!E375&gt;終値!O375,$Q375&lt;(IFERROR(100-100/(1+SUMPRODUCT((終値!O375:AB375&gt;終値!P375:AC375)*(終値!O375:AB375-終値!P375:AC375))/SUMPRODUCT((終値!O375:AB375&lt;終値!P375:AC375)*(終値!P375:AC375-終値!O375:AB375))),100))),"弱気div▼","－")))</f>
        <v/>
      </c>
      <c r="T375" s="497" t="str">
        <f t="shared" si="58"/>
        <v/>
      </c>
      <c r="U375" s="497" t="str">
        <f>IF(終値!A375="","",BB_スイング!BT375)</f>
        <v/>
      </c>
      <c r="V375" s="505" t="str">
        <f>IF($D375="","",IFERROR(出来高!E375/AVERAGE(出来高!E375:I375),""))</f>
        <v/>
      </c>
      <c r="W375" s="506" t="str">
        <f>IF($D375="","",IF(AND($D375&gt;$G375,$O375="拡大↑",OR($N375="スクイーズ★",$N375="収縮")),"◎スクイーズブレイク買",IF(AND($D375&gt;=$H375,$R375&gt;=BB設定!$B$10),"○順張り継続(walk)",IF(AND($S375="強気div▲",$D375&gt;$I375,LEFT($U375,4)&lt;&gt;"二番天井"),"○反発(ダイバ)買",IF($U375="二番底W▲","△二番底買(確)",IF($U375="二番底W形成","△二番底形成",IF(LEFT($U375,4)="二番天井","▼二番天井警戒",IF($D375&lt;$J375,"▼-2σ割れ危険",IF(AND($D375&gt;$E375,$K375&lt;0.6,$R375&gt;=50),"・押し目注目",IF($N375="スクイーズ★","☆スクイーズ監視","様子見"))))))))))</f>
        <v/>
      </c>
      <c r="X375" s="501" t="str">
        <f t="shared" si="64"/>
        <v/>
      </c>
      <c r="Y375" s="498" t="str">
        <f t="shared" si="59"/>
        <v/>
      </c>
      <c r="Z375" s="498" t="str">
        <f t="shared" si="60"/>
        <v/>
      </c>
      <c r="AA375" s="498" t="str">
        <f t="shared" si="61"/>
        <v/>
      </c>
      <c r="AB375" s="498" t="str">
        <f t="shared" si="65"/>
        <v/>
      </c>
      <c r="AC375" s="504" t="str">
        <f t="shared" si="62"/>
        <v/>
      </c>
      <c r="AD375" s="498" t="str">
        <f>IF($D375="","",MIN(終値!E375:I375))</f>
        <v/>
      </c>
      <c r="AE375" s="500" t="str">
        <f t="shared" si="63"/>
        <v/>
      </c>
    </row>
    <row r="376" spans="1:31">
      <c r="A376" s="497" t="str">
        <f>IF(終値!A376="","",HYPERLINK("https://kabutan.jp/stock/?code="&amp;終値!A376,"📈"))</f>
        <v/>
      </c>
      <c r="B376" s="497" t="str">
        <f>IF(終値!A376="","",終値!A376)</f>
        <v/>
      </c>
      <c r="C376" s="496" t="str">
        <f>IF(終値!A376="","",終値!B376)</f>
        <v/>
      </c>
      <c r="D376" s="498" t="str">
        <f>IF(終値!A376="","",終値!E376)</f>
        <v/>
      </c>
      <c r="E376" s="498" t="str">
        <f>IF($D376="","",AVERAGE(終値!E376:X376))</f>
        <v/>
      </c>
      <c r="F376" s="499" t="str">
        <f>IF($D376="","",STDEVP(終値!E376:X376))</f>
        <v/>
      </c>
      <c r="G376" s="498" t="str">
        <f>IF($D376="","",$E376+BB設定!$B$4*$F376)</f>
        <v/>
      </c>
      <c r="H376" s="498" t="str">
        <f>IF($D376="","",$E376+BB設定!$B$5*$F376)</f>
        <v/>
      </c>
      <c r="I376" s="498" t="str">
        <f>IF($D376="","",$E376-BB設定!$B$5*$F376)</f>
        <v/>
      </c>
      <c r="J376" s="498" t="str">
        <f>IF($D376="","",$E376-BB設定!$B$4*$F376)</f>
        <v/>
      </c>
      <c r="K376" s="503" t="str">
        <f t="shared" si="55"/>
        <v/>
      </c>
      <c r="L376" s="502" t="str">
        <f t="shared" si="56"/>
        <v/>
      </c>
      <c r="M376" s="502" t="str">
        <f>IF($D376="","",IFERROR(MIN(BB_帯幅!B376:AP376)*100,""))</f>
        <v/>
      </c>
      <c r="N376" s="497" t="str">
        <f>IF($L376="","",IF($L376&lt;=$M376*BB設定!$B$7,"スクイーズ★",IF($L376&lt;=$M376*1.3,"収縮","－")))</f>
        <v/>
      </c>
      <c r="O376" s="497" t="str">
        <f>IF($D376="","",IF(AND(BB_帯幅!B376&gt;BB_帯幅!C376,BB_帯幅!C376&gt;BB_帯幅!D376),"拡大↑","縮小↓"))</f>
        <v/>
      </c>
      <c r="P376" s="497" t="str">
        <f t="shared" si="57"/>
        <v/>
      </c>
      <c r="Q376" s="500" t="str">
        <f>IF($D376="","",IFERROR(100-100/(1+SUMPRODUCT((終値!E376:R376&gt;終値!F376:S376)*(終値!E376:R376-終値!F376:S376))/SUMPRODUCT((終値!E376:R376&lt;終値!F376:S376)*(終値!F376:S376-終値!E376:R376))),100))</f>
        <v/>
      </c>
      <c r="R376" s="500" t="str">
        <f>IF($D376="","",IFERROR(100-100/(1+SUMPRODUCT((((高値!E376:R376+安値!E376:R376+終値!E376:R376)/3)&gt;((高値!F376:S376+安値!F376:S376+終値!F376:S376)/3))*((高値!E376:R376+安値!E376:R376+終値!E376:R376)/3)*出来高!E376:R376)/SUMPRODUCT((((高値!E376:R376+安値!E376:R376+終値!E376:R376)/3)&lt;((高値!F376:S376+安値!F376:S376+終値!F376:S376)/3))*((高値!E376:R376+安値!E376:R376+終値!E376:R376)/3)*出来高!E376:R376)),50))</f>
        <v/>
      </c>
      <c r="S376" s="497" t="str">
        <f>IF($D376="","",IF(AND(終値!E376&lt;終値!O376,$Q376&gt;(IFERROR(100-100/(1+SUMPRODUCT((終値!O376:AB376&gt;終値!P376:AC376)*(終値!O376:AB376-終値!P376:AC376))/SUMPRODUCT((終値!O376:AB376&lt;終値!P376:AC376)*(終値!P376:AC376-終値!O376:AB376))),100))),"強気div▲",IF(AND(終値!E376&gt;終値!O376,$Q376&lt;(IFERROR(100-100/(1+SUMPRODUCT((終値!O376:AB376&gt;終値!P376:AC376)*(終値!O376:AB376-終値!P376:AC376))/SUMPRODUCT((終値!O376:AB376&lt;終値!P376:AC376)*(終値!P376:AC376-終値!O376:AB376))),100))),"弱気div▼","－")))</f>
        <v/>
      </c>
      <c r="T376" s="497" t="str">
        <f t="shared" si="58"/>
        <v/>
      </c>
      <c r="U376" s="497" t="str">
        <f>IF(終値!A376="","",BB_スイング!BT376)</f>
        <v/>
      </c>
      <c r="V376" s="505" t="str">
        <f>IF($D376="","",IFERROR(出来高!E376/AVERAGE(出来高!E376:I376),""))</f>
        <v/>
      </c>
      <c r="W376" s="506" t="str">
        <f>IF($D376="","",IF(AND($D376&gt;$G376,$O376="拡大↑",OR($N376="スクイーズ★",$N376="収縮")),"◎スクイーズブレイク買",IF(AND($D376&gt;=$H376,$R376&gt;=BB設定!$B$10),"○順張り継続(walk)",IF(AND($S376="強気div▲",$D376&gt;$I376,LEFT($U376,4)&lt;&gt;"二番天井"),"○反発(ダイバ)買",IF($U376="二番底W▲","△二番底買(確)",IF($U376="二番底W形成","△二番底形成",IF(LEFT($U376,4)="二番天井","▼二番天井警戒",IF($D376&lt;$J376,"▼-2σ割れ危険",IF(AND($D376&gt;$E376,$K376&lt;0.6,$R376&gt;=50),"・押し目注目",IF($N376="スクイーズ★","☆スクイーズ監視","様子見"))))))))))</f>
        <v/>
      </c>
      <c r="X376" s="501" t="str">
        <f t="shared" si="64"/>
        <v/>
      </c>
      <c r="Y376" s="498" t="str">
        <f t="shared" si="59"/>
        <v/>
      </c>
      <c r="Z376" s="498" t="str">
        <f t="shared" si="60"/>
        <v/>
      </c>
      <c r="AA376" s="498" t="str">
        <f t="shared" si="61"/>
        <v/>
      </c>
      <c r="AB376" s="498" t="str">
        <f t="shared" si="65"/>
        <v/>
      </c>
      <c r="AC376" s="504" t="str">
        <f t="shared" si="62"/>
        <v/>
      </c>
      <c r="AD376" s="498" t="str">
        <f>IF($D376="","",MIN(終値!E376:I376))</f>
        <v/>
      </c>
      <c r="AE376" s="500" t="str">
        <f t="shared" si="63"/>
        <v/>
      </c>
    </row>
    <row r="377" spans="1:31">
      <c r="A377" s="497" t="str">
        <f>IF(終値!A377="","",HYPERLINK("https://kabutan.jp/stock/?code="&amp;終値!A377,"📈"))</f>
        <v/>
      </c>
      <c r="B377" s="497" t="str">
        <f>IF(終値!A377="","",終値!A377)</f>
        <v/>
      </c>
      <c r="C377" s="496" t="str">
        <f>IF(終値!A377="","",終値!B377)</f>
        <v/>
      </c>
      <c r="D377" s="498" t="str">
        <f>IF(終値!A377="","",終値!E377)</f>
        <v/>
      </c>
      <c r="E377" s="498" t="str">
        <f>IF($D377="","",AVERAGE(終値!E377:X377))</f>
        <v/>
      </c>
      <c r="F377" s="499" t="str">
        <f>IF($D377="","",STDEVP(終値!E377:X377))</f>
        <v/>
      </c>
      <c r="G377" s="498" t="str">
        <f>IF($D377="","",$E377+BB設定!$B$4*$F377)</f>
        <v/>
      </c>
      <c r="H377" s="498" t="str">
        <f>IF($D377="","",$E377+BB設定!$B$5*$F377)</f>
        <v/>
      </c>
      <c r="I377" s="498" t="str">
        <f>IF($D377="","",$E377-BB設定!$B$5*$F377)</f>
        <v/>
      </c>
      <c r="J377" s="498" t="str">
        <f>IF($D377="","",$E377-BB設定!$B$4*$F377)</f>
        <v/>
      </c>
      <c r="K377" s="503" t="str">
        <f t="shared" si="55"/>
        <v/>
      </c>
      <c r="L377" s="502" t="str">
        <f t="shared" si="56"/>
        <v/>
      </c>
      <c r="M377" s="502" t="str">
        <f>IF($D377="","",IFERROR(MIN(BB_帯幅!B377:AP377)*100,""))</f>
        <v/>
      </c>
      <c r="N377" s="497" t="str">
        <f>IF($L377="","",IF($L377&lt;=$M377*BB設定!$B$7,"スクイーズ★",IF($L377&lt;=$M377*1.3,"収縮","－")))</f>
        <v/>
      </c>
      <c r="O377" s="497" t="str">
        <f>IF($D377="","",IF(AND(BB_帯幅!B377&gt;BB_帯幅!C377,BB_帯幅!C377&gt;BB_帯幅!D377),"拡大↑","縮小↓"))</f>
        <v/>
      </c>
      <c r="P377" s="497" t="str">
        <f t="shared" si="57"/>
        <v/>
      </c>
      <c r="Q377" s="500" t="str">
        <f>IF($D377="","",IFERROR(100-100/(1+SUMPRODUCT((終値!E377:R377&gt;終値!F377:S377)*(終値!E377:R377-終値!F377:S377))/SUMPRODUCT((終値!E377:R377&lt;終値!F377:S377)*(終値!F377:S377-終値!E377:R377))),100))</f>
        <v/>
      </c>
      <c r="R377" s="500" t="str">
        <f>IF($D377="","",IFERROR(100-100/(1+SUMPRODUCT((((高値!E377:R377+安値!E377:R377+終値!E377:R377)/3)&gt;((高値!F377:S377+安値!F377:S377+終値!F377:S377)/3))*((高値!E377:R377+安値!E377:R377+終値!E377:R377)/3)*出来高!E377:R377)/SUMPRODUCT((((高値!E377:R377+安値!E377:R377+終値!E377:R377)/3)&lt;((高値!F377:S377+安値!F377:S377+終値!F377:S377)/3))*((高値!E377:R377+安値!E377:R377+終値!E377:R377)/3)*出来高!E377:R377)),50))</f>
        <v/>
      </c>
      <c r="S377" s="497" t="str">
        <f>IF($D377="","",IF(AND(終値!E377&lt;終値!O377,$Q377&gt;(IFERROR(100-100/(1+SUMPRODUCT((終値!O377:AB377&gt;終値!P377:AC377)*(終値!O377:AB377-終値!P377:AC377))/SUMPRODUCT((終値!O377:AB377&lt;終値!P377:AC377)*(終値!P377:AC377-終値!O377:AB377))),100))),"強気div▲",IF(AND(終値!E377&gt;終値!O377,$Q377&lt;(IFERROR(100-100/(1+SUMPRODUCT((終値!O377:AB377&gt;終値!P377:AC377)*(終値!O377:AB377-終値!P377:AC377))/SUMPRODUCT((終値!O377:AB377&lt;終値!P377:AC377)*(終値!P377:AC377-終値!O377:AB377))),100))),"弱気div▼","－")))</f>
        <v/>
      </c>
      <c r="T377" s="497" t="str">
        <f t="shared" si="58"/>
        <v/>
      </c>
      <c r="U377" s="497" t="str">
        <f>IF(終値!A377="","",BB_スイング!BT377)</f>
        <v/>
      </c>
      <c r="V377" s="505" t="str">
        <f>IF($D377="","",IFERROR(出来高!E377/AVERAGE(出来高!E377:I377),""))</f>
        <v/>
      </c>
      <c r="W377" s="506" t="str">
        <f>IF($D377="","",IF(AND($D377&gt;$G377,$O377="拡大↑",OR($N377="スクイーズ★",$N377="収縮")),"◎スクイーズブレイク買",IF(AND($D377&gt;=$H377,$R377&gt;=BB設定!$B$10),"○順張り継続(walk)",IF(AND($S377="強気div▲",$D377&gt;$I377,LEFT($U377,4)&lt;&gt;"二番天井"),"○反発(ダイバ)買",IF($U377="二番底W▲","△二番底買(確)",IF($U377="二番底W形成","△二番底形成",IF(LEFT($U377,4)="二番天井","▼二番天井警戒",IF($D377&lt;$J377,"▼-2σ割れ危険",IF(AND($D377&gt;$E377,$K377&lt;0.6,$R377&gt;=50),"・押し目注目",IF($N377="スクイーズ★","☆スクイーズ監視","様子見"))))))))))</f>
        <v/>
      </c>
      <c r="X377" s="501" t="str">
        <f t="shared" si="64"/>
        <v/>
      </c>
      <c r="Y377" s="498" t="str">
        <f t="shared" si="59"/>
        <v/>
      </c>
      <c r="Z377" s="498" t="str">
        <f t="shared" si="60"/>
        <v/>
      </c>
      <c r="AA377" s="498" t="str">
        <f t="shared" si="61"/>
        <v/>
      </c>
      <c r="AB377" s="498" t="str">
        <f t="shared" si="65"/>
        <v/>
      </c>
      <c r="AC377" s="504" t="str">
        <f t="shared" si="62"/>
        <v/>
      </c>
      <c r="AD377" s="498" t="str">
        <f>IF($D377="","",MIN(終値!E377:I377))</f>
        <v/>
      </c>
      <c r="AE377" s="500" t="str">
        <f t="shared" si="63"/>
        <v/>
      </c>
    </row>
    <row r="378" spans="1:31">
      <c r="A378" s="497" t="str">
        <f>IF(終値!A378="","",HYPERLINK("https://kabutan.jp/stock/?code="&amp;終値!A378,"📈"))</f>
        <v/>
      </c>
      <c r="B378" s="497" t="str">
        <f>IF(終値!A378="","",終値!A378)</f>
        <v/>
      </c>
      <c r="C378" s="496" t="str">
        <f>IF(終値!A378="","",終値!B378)</f>
        <v/>
      </c>
      <c r="D378" s="498" t="str">
        <f>IF(終値!A378="","",終値!E378)</f>
        <v/>
      </c>
      <c r="E378" s="498" t="str">
        <f>IF($D378="","",AVERAGE(終値!E378:X378))</f>
        <v/>
      </c>
      <c r="F378" s="499" t="str">
        <f>IF($D378="","",STDEVP(終値!E378:X378))</f>
        <v/>
      </c>
      <c r="G378" s="498" t="str">
        <f>IF($D378="","",$E378+BB設定!$B$4*$F378)</f>
        <v/>
      </c>
      <c r="H378" s="498" t="str">
        <f>IF($D378="","",$E378+BB設定!$B$5*$F378)</f>
        <v/>
      </c>
      <c r="I378" s="498" t="str">
        <f>IF($D378="","",$E378-BB設定!$B$5*$F378)</f>
        <v/>
      </c>
      <c r="J378" s="498" t="str">
        <f>IF($D378="","",$E378-BB設定!$B$4*$F378)</f>
        <v/>
      </c>
      <c r="K378" s="503" t="str">
        <f t="shared" si="55"/>
        <v/>
      </c>
      <c r="L378" s="502" t="str">
        <f t="shared" si="56"/>
        <v/>
      </c>
      <c r="M378" s="502" t="str">
        <f>IF($D378="","",IFERROR(MIN(BB_帯幅!B378:AP378)*100,""))</f>
        <v/>
      </c>
      <c r="N378" s="497" t="str">
        <f>IF($L378="","",IF($L378&lt;=$M378*BB設定!$B$7,"スクイーズ★",IF($L378&lt;=$M378*1.3,"収縮","－")))</f>
        <v/>
      </c>
      <c r="O378" s="497" t="str">
        <f>IF($D378="","",IF(AND(BB_帯幅!B378&gt;BB_帯幅!C378,BB_帯幅!C378&gt;BB_帯幅!D378),"拡大↑","縮小↓"))</f>
        <v/>
      </c>
      <c r="P378" s="497" t="str">
        <f t="shared" si="57"/>
        <v/>
      </c>
      <c r="Q378" s="500" t="str">
        <f>IF($D378="","",IFERROR(100-100/(1+SUMPRODUCT((終値!E378:R378&gt;終値!F378:S378)*(終値!E378:R378-終値!F378:S378))/SUMPRODUCT((終値!E378:R378&lt;終値!F378:S378)*(終値!F378:S378-終値!E378:R378))),100))</f>
        <v/>
      </c>
      <c r="R378" s="500" t="str">
        <f>IF($D378="","",IFERROR(100-100/(1+SUMPRODUCT((((高値!E378:R378+安値!E378:R378+終値!E378:R378)/3)&gt;((高値!F378:S378+安値!F378:S378+終値!F378:S378)/3))*((高値!E378:R378+安値!E378:R378+終値!E378:R378)/3)*出来高!E378:R378)/SUMPRODUCT((((高値!E378:R378+安値!E378:R378+終値!E378:R378)/3)&lt;((高値!F378:S378+安値!F378:S378+終値!F378:S378)/3))*((高値!E378:R378+安値!E378:R378+終値!E378:R378)/3)*出来高!E378:R378)),50))</f>
        <v/>
      </c>
      <c r="S378" s="497" t="str">
        <f>IF($D378="","",IF(AND(終値!E378&lt;終値!O378,$Q378&gt;(IFERROR(100-100/(1+SUMPRODUCT((終値!O378:AB378&gt;終値!P378:AC378)*(終値!O378:AB378-終値!P378:AC378))/SUMPRODUCT((終値!O378:AB378&lt;終値!P378:AC378)*(終値!P378:AC378-終値!O378:AB378))),100))),"強気div▲",IF(AND(終値!E378&gt;終値!O378,$Q378&lt;(IFERROR(100-100/(1+SUMPRODUCT((終値!O378:AB378&gt;終値!P378:AC378)*(終値!O378:AB378-終値!P378:AC378))/SUMPRODUCT((終値!O378:AB378&lt;終値!P378:AC378)*(終値!P378:AC378-終値!O378:AB378))),100))),"弱気div▼","－")))</f>
        <v/>
      </c>
      <c r="T378" s="497" t="str">
        <f t="shared" si="58"/>
        <v/>
      </c>
      <c r="U378" s="497" t="str">
        <f>IF(終値!A378="","",BB_スイング!BT378)</f>
        <v/>
      </c>
      <c r="V378" s="505" t="str">
        <f>IF($D378="","",IFERROR(出来高!E378/AVERAGE(出来高!E378:I378),""))</f>
        <v/>
      </c>
      <c r="W378" s="506" t="str">
        <f>IF($D378="","",IF(AND($D378&gt;$G378,$O378="拡大↑",OR($N378="スクイーズ★",$N378="収縮")),"◎スクイーズブレイク買",IF(AND($D378&gt;=$H378,$R378&gt;=BB設定!$B$10),"○順張り継続(walk)",IF(AND($S378="強気div▲",$D378&gt;$I378,LEFT($U378,4)&lt;&gt;"二番天井"),"○反発(ダイバ)買",IF($U378="二番底W▲","△二番底買(確)",IF($U378="二番底W形成","△二番底形成",IF(LEFT($U378,4)="二番天井","▼二番天井警戒",IF($D378&lt;$J378,"▼-2σ割れ危険",IF(AND($D378&gt;$E378,$K378&lt;0.6,$R378&gt;=50),"・押し目注目",IF($N378="スクイーズ★","☆スクイーズ監視","様子見"))))))))))</f>
        <v/>
      </c>
      <c r="X378" s="501" t="str">
        <f t="shared" si="64"/>
        <v/>
      </c>
      <c r="Y378" s="498" t="str">
        <f t="shared" si="59"/>
        <v/>
      </c>
      <c r="Z378" s="498" t="str">
        <f t="shared" si="60"/>
        <v/>
      </c>
      <c r="AA378" s="498" t="str">
        <f t="shared" si="61"/>
        <v/>
      </c>
      <c r="AB378" s="498" t="str">
        <f t="shared" si="65"/>
        <v/>
      </c>
      <c r="AC378" s="504" t="str">
        <f t="shared" si="62"/>
        <v/>
      </c>
      <c r="AD378" s="498" t="str">
        <f>IF($D378="","",MIN(終値!E378:I378))</f>
        <v/>
      </c>
      <c r="AE378" s="500" t="str">
        <f t="shared" si="63"/>
        <v/>
      </c>
    </row>
    <row r="379" spans="1:31">
      <c r="A379" s="497" t="str">
        <f>IF(終値!A379="","",HYPERLINK("https://kabutan.jp/stock/?code="&amp;終値!A379,"📈"))</f>
        <v/>
      </c>
      <c r="B379" s="497" t="str">
        <f>IF(終値!A379="","",終値!A379)</f>
        <v/>
      </c>
      <c r="C379" s="496" t="str">
        <f>IF(終値!A379="","",終値!B379)</f>
        <v/>
      </c>
      <c r="D379" s="498" t="str">
        <f>IF(終値!A379="","",終値!E379)</f>
        <v/>
      </c>
      <c r="E379" s="498" t="str">
        <f>IF($D379="","",AVERAGE(終値!E379:X379))</f>
        <v/>
      </c>
      <c r="F379" s="499" t="str">
        <f>IF($D379="","",STDEVP(終値!E379:X379))</f>
        <v/>
      </c>
      <c r="G379" s="498" t="str">
        <f>IF($D379="","",$E379+BB設定!$B$4*$F379)</f>
        <v/>
      </c>
      <c r="H379" s="498" t="str">
        <f>IF($D379="","",$E379+BB設定!$B$5*$F379)</f>
        <v/>
      </c>
      <c r="I379" s="498" t="str">
        <f>IF($D379="","",$E379-BB設定!$B$5*$F379)</f>
        <v/>
      </c>
      <c r="J379" s="498" t="str">
        <f>IF($D379="","",$E379-BB設定!$B$4*$F379)</f>
        <v/>
      </c>
      <c r="K379" s="503" t="str">
        <f t="shared" si="55"/>
        <v/>
      </c>
      <c r="L379" s="502" t="str">
        <f t="shared" si="56"/>
        <v/>
      </c>
      <c r="M379" s="502" t="str">
        <f>IF($D379="","",IFERROR(MIN(BB_帯幅!B379:AP379)*100,""))</f>
        <v/>
      </c>
      <c r="N379" s="497" t="str">
        <f>IF($L379="","",IF($L379&lt;=$M379*BB設定!$B$7,"スクイーズ★",IF($L379&lt;=$M379*1.3,"収縮","－")))</f>
        <v/>
      </c>
      <c r="O379" s="497" t="str">
        <f>IF($D379="","",IF(AND(BB_帯幅!B379&gt;BB_帯幅!C379,BB_帯幅!C379&gt;BB_帯幅!D379),"拡大↑","縮小↓"))</f>
        <v/>
      </c>
      <c r="P379" s="497" t="str">
        <f t="shared" si="57"/>
        <v/>
      </c>
      <c r="Q379" s="500" t="str">
        <f>IF($D379="","",IFERROR(100-100/(1+SUMPRODUCT((終値!E379:R379&gt;終値!F379:S379)*(終値!E379:R379-終値!F379:S379))/SUMPRODUCT((終値!E379:R379&lt;終値!F379:S379)*(終値!F379:S379-終値!E379:R379))),100))</f>
        <v/>
      </c>
      <c r="R379" s="500" t="str">
        <f>IF($D379="","",IFERROR(100-100/(1+SUMPRODUCT((((高値!E379:R379+安値!E379:R379+終値!E379:R379)/3)&gt;((高値!F379:S379+安値!F379:S379+終値!F379:S379)/3))*((高値!E379:R379+安値!E379:R379+終値!E379:R379)/3)*出来高!E379:R379)/SUMPRODUCT((((高値!E379:R379+安値!E379:R379+終値!E379:R379)/3)&lt;((高値!F379:S379+安値!F379:S379+終値!F379:S379)/3))*((高値!E379:R379+安値!E379:R379+終値!E379:R379)/3)*出来高!E379:R379)),50))</f>
        <v/>
      </c>
      <c r="S379" s="497" t="str">
        <f>IF($D379="","",IF(AND(終値!E379&lt;終値!O379,$Q379&gt;(IFERROR(100-100/(1+SUMPRODUCT((終値!O379:AB379&gt;終値!P379:AC379)*(終値!O379:AB379-終値!P379:AC379))/SUMPRODUCT((終値!O379:AB379&lt;終値!P379:AC379)*(終値!P379:AC379-終値!O379:AB379))),100))),"強気div▲",IF(AND(終値!E379&gt;終値!O379,$Q379&lt;(IFERROR(100-100/(1+SUMPRODUCT((終値!O379:AB379&gt;終値!P379:AC379)*(終値!O379:AB379-終値!P379:AC379))/SUMPRODUCT((終値!O379:AB379&lt;終値!P379:AC379)*(終値!P379:AC379-終値!O379:AB379))),100))),"弱気div▼","－")))</f>
        <v/>
      </c>
      <c r="T379" s="497" t="str">
        <f t="shared" si="58"/>
        <v/>
      </c>
      <c r="U379" s="497" t="str">
        <f>IF(終値!A379="","",BB_スイング!BT379)</f>
        <v/>
      </c>
      <c r="V379" s="505" t="str">
        <f>IF($D379="","",IFERROR(出来高!E379/AVERAGE(出来高!E379:I379),""))</f>
        <v/>
      </c>
      <c r="W379" s="506" t="str">
        <f>IF($D379="","",IF(AND($D379&gt;$G379,$O379="拡大↑",OR($N379="スクイーズ★",$N379="収縮")),"◎スクイーズブレイク買",IF(AND($D379&gt;=$H379,$R379&gt;=BB設定!$B$10),"○順張り継続(walk)",IF(AND($S379="強気div▲",$D379&gt;$I379,LEFT($U379,4)&lt;&gt;"二番天井"),"○反発(ダイバ)買",IF($U379="二番底W▲","△二番底買(確)",IF($U379="二番底W形成","△二番底形成",IF(LEFT($U379,4)="二番天井","▼二番天井警戒",IF($D379&lt;$J379,"▼-2σ割れ危険",IF(AND($D379&gt;$E379,$K379&lt;0.6,$R379&gt;=50),"・押し目注目",IF($N379="スクイーズ★","☆スクイーズ監視","様子見"))))))))))</f>
        <v/>
      </c>
      <c r="X379" s="501" t="str">
        <f t="shared" si="64"/>
        <v/>
      </c>
      <c r="Y379" s="498" t="str">
        <f t="shared" si="59"/>
        <v/>
      </c>
      <c r="Z379" s="498" t="str">
        <f t="shared" si="60"/>
        <v/>
      </c>
      <c r="AA379" s="498" t="str">
        <f t="shared" si="61"/>
        <v/>
      </c>
      <c r="AB379" s="498" t="str">
        <f t="shared" si="65"/>
        <v/>
      </c>
      <c r="AC379" s="504" t="str">
        <f t="shared" si="62"/>
        <v/>
      </c>
      <c r="AD379" s="498" t="str">
        <f>IF($D379="","",MIN(終値!E379:I379))</f>
        <v/>
      </c>
      <c r="AE379" s="500" t="str">
        <f t="shared" si="63"/>
        <v/>
      </c>
    </row>
    <row r="380" spans="1:31">
      <c r="A380" s="497" t="str">
        <f>IF(終値!A380="","",HYPERLINK("https://kabutan.jp/stock/?code="&amp;終値!A380,"📈"))</f>
        <v/>
      </c>
      <c r="B380" s="497" t="str">
        <f>IF(終値!A380="","",終値!A380)</f>
        <v/>
      </c>
      <c r="C380" s="496" t="str">
        <f>IF(終値!A380="","",終値!B380)</f>
        <v/>
      </c>
      <c r="D380" s="498" t="str">
        <f>IF(終値!A380="","",終値!E380)</f>
        <v/>
      </c>
      <c r="E380" s="498" t="str">
        <f>IF($D380="","",AVERAGE(終値!E380:X380))</f>
        <v/>
      </c>
      <c r="F380" s="499" t="str">
        <f>IF($D380="","",STDEVP(終値!E380:X380))</f>
        <v/>
      </c>
      <c r="G380" s="498" t="str">
        <f>IF($D380="","",$E380+BB設定!$B$4*$F380)</f>
        <v/>
      </c>
      <c r="H380" s="498" t="str">
        <f>IF($D380="","",$E380+BB設定!$B$5*$F380)</f>
        <v/>
      </c>
      <c r="I380" s="498" t="str">
        <f>IF($D380="","",$E380-BB設定!$B$5*$F380)</f>
        <v/>
      </c>
      <c r="J380" s="498" t="str">
        <f>IF($D380="","",$E380-BB設定!$B$4*$F380)</f>
        <v/>
      </c>
      <c r="K380" s="503" t="str">
        <f t="shared" si="55"/>
        <v/>
      </c>
      <c r="L380" s="502" t="str">
        <f t="shared" si="56"/>
        <v/>
      </c>
      <c r="M380" s="502" t="str">
        <f>IF($D380="","",IFERROR(MIN(BB_帯幅!B380:AP380)*100,""))</f>
        <v/>
      </c>
      <c r="N380" s="497" t="str">
        <f>IF($L380="","",IF($L380&lt;=$M380*BB設定!$B$7,"スクイーズ★",IF($L380&lt;=$M380*1.3,"収縮","－")))</f>
        <v/>
      </c>
      <c r="O380" s="497" t="str">
        <f>IF($D380="","",IF(AND(BB_帯幅!B380&gt;BB_帯幅!C380,BB_帯幅!C380&gt;BB_帯幅!D380),"拡大↑","縮小↓"))</f>
        <v/>
      </c>
      <c r="P380" s="497" t="str">
        <f t="shared" si="57"/>
        <v/>
      </c>
      <c r="Q380" s="500" t="str">
        <f>IF($D380="","",IFERROR(100-100/(1+SUMPRODUCT((終値!E380:R380&gt;終値!F380:S380)*(終値!E380:R380-終値!F380:S380))/SUMPRODUCT((終値!E380:R380&lt;終値!F380:S380)*(終値!F380:S380-終値!E380:R380))),100))</f>
        <v/>
      </c>
      <c r="R380" s="500" t="str">
        <f>IF($D380="","",IFERROR(100-100/(1+SUMPRODUCT((((高値!E380:R380+安値!E380:R380+終値!E380:R380)/3)&gt;((高値!F380:S380+安値!F380:S380+終値!F380:S380)/3))*((高値!E380:R380+安値!E380:R380+終値!E380:R380)/3)*出来高!E380:R380)/SUMPRODUCT((((高値!E380:R380+安値!E380:R380+終値!E380:R380)/3)&lt;((高値!F380:S380+安値!F380:S380+終値!F380:S380)/3))*((高値!E380:R380+安値!E380:R380+終値!E380:R380)/3)*出来高!E380:R380)),50))</f>
        <v/>
      </c>
      <c r="S380" s="497" t="str">
        <f>IF($D380="","",IF(AND(終値!E380&lt;終値!O380,$Q380&gt;(IFERROR(100-100/(1+SUMPRODUCT((終値!O380:AB380&gt;終値!P380:AC380)*(終値!O380:AB380-終値!P380:AC380))/SUMPRODUCT((終値!O380:AB380&lt;終値!P380:AC380)*(終値!P380:AC380-終値!O380:AB380))),100))),"強気div▲",IF(AND(終値!E380&gt;終値!O380,$Q380&lt;(IFERROR(100-100/(1+SUMPRODUCT((終値!O380:AB380&gt;終値!P380:AC380)*(終値!O380:AB380-終値!P380:AC380))/SUMPRODUCT((終値!O380:AB380&lt;終値!P380:AC380)*(終値!P380:AC380-終値!O380:AB380))),100))),"弱気div▼","－")))</f>
        <v/>
      </c>
      <c r="T380" s="497" t="str">
        <f t="shared" si="58"/>
        <v/>
      </c>
      <c r="U380" s="497" t="str">
        <f>IF(終値!A380="","",BB_スイング!BT380)</f>
        <v/>
      </c>
      <c r="V380" s="505" t="str">
        <f>IF($D380="","",IFERROR(出来高!E380/AVERAGE(出来高!E380:I380),""))</f>
        <v/>
      </c>
      <c r="W380" s="506" t="str">
        <f>IF($D380="","",IF(AND($D380&gt;$G380,$O380="拡大↑",OR($N380="スクイーズ★",$N380="収縮")),"◎スクイーズブレイク買",IF(AND($D380&gt;=$H380,$R380&gt;=BB設定!$B$10),"○順張り継続(walk)",IF(AND($S380="強気div▲",$D380&gt;$I380,LEFT($U380,4)&lt;&gt;"二番天井"),"○反発(ダイバ)買",IF($U380="二番底W▲","△二番底買(確)",IF($U380="二番底W形成","△二番底形成",IF(LEFT($U380,4)="二番天井","▼二番天井警戒",IF($D380&lt;$J380,"▼-2σ割れ危険",IF(AND($D380&gt;$E380,$K380&lt;0.6,$R380&gt;=50),"・押し目注目",IF($N380="スクイーズ★","☆スクイーズ監視","様子見"))))))))))</f>
        <v/>
      </c>
      <c r="X380" s="501" t="str">
        <f t="shared" si="64"/>
        <v/>
      </c>
      <c r="Y380" s="498" t="str">
        <f t="shared" si="59"/>
        <v/>
      </c>
      <c r="Z380" s="498" t="str">
        <f t="shared" si="60"/>
        <v/>
      </c>
      <c r="AA380" s="498" t="str">
        <f t="shared" si="61"/>
        <v/>
      </c>
      <c r="AB380" s="498" t="str">
        <f t="shared" si="65"/>
        <v/>
      </c>
      <c r="AC380" s="504" t="str">
        <f t="shared" si="62"/>
        <v/>
      </c>
      <c r="AD380" s="498" t="str">
        <f>IF($D380="","",MIN(終値!E380:I380))</f>
        <v/>
      </c>
      <c r="AE380" s="500" t="str">
        <f t="shared" si="63"/>
        <v/>
      </c>
    </row>
    <row r="381" spans="1:31">
      <c r="A381" s="497" t="str">
        <f>IF(終値!A381="","",HYPERLINK("https://kabutan.jp/stock/?code="&amp;終値!A381,"📈"))</f>
        <v/>
      </c>
      <c r="B381" s="497" t="str">
        <f>IF(終値!A381="","",終値!A381)</f>
        <v/>
      </c>
      <c r="C381" s="496" t="str">
        <f>IF(終値!A381="","",終値!B381)</f>
        <v/>
      </c>
      <c r="D381" s="498" t="str">
        <f>IF(終値!A381="","",終値!E381)</f>
        <v/>
      </c>
      <c r="E381" s="498" t="str">
        <f>IF($D381="","",AVERAGE(終値!E381:X381))</f>
        <v/>
      </c>
      <c r="F381" s="499" t="str">
        <f>IF($D381="","",STDEVP(終値!E381:X381))</f>
        <v/>
      </c>
      <c r="G381" s="498" t="str">
        <f>IF($D381="","",$E381+BB設定!$B$4*$F381)</f>
        <v/>
      </c>
      <c r="H381" s="498" t="str">
        <f>IF($D381="","",$E381+BB設定!$B$5*$F381)</f>
        <v/>
      </c>
      <c r="I381" s="498" t="str">
        <f>IF($D381="","",$E381-BB設定!$B$5*$F381)</f>
        <v/>
      </c>
      <c r="J381" s="498" t="str">
        <f>IF($D381="","",$E381-BB設定!$B$4*$F381)</f>
        <v/>
      </c>
      <c r="K381" s="503" t="str">
        <f t="shared" si="55"/>
        <v/>
      </c>
      <c r="L381" s="502" t="str">
        <f t="shared" si="56"/>
        <v/>
      </c>
      <c r="M381" s="502" t="str">
        <f>IF($D381="","",IFERROR(MIN(BB_帯幅!B381:AP381)*100,""))</f>
        <v/>
      </c>
      <c r="N381" s="497" t="str">
        <f>IF($L381="","",IF($L381&lt;=$M381*BB設定!$B$7,"スクイーズ★",IF($L381&lt;=$M381*1.3,"収縮","－")))</f>
        <v/>
      </c>
      <c r="O381" s="497" t="str">
        <f>IF($D381="","",IF(AND(BB_帯幅!B381&gt;BB_帯幅!C381,BB_帯幅!C381&gt;BB_帯幅!D381),"拡大↑","縮小↓"))</f>
        <v/>
      </c>
      <c r="P381" s="497" t="str">
        <f t="shared" si="57"/>
        <v/>
      </c>
      <c r="Q381" s="500" t="str">
        <f>IF($D381="","",IFERROR(100-100/(1+SUMPRODUCT((終値!E381:R381&gt;終値!F381:S381)*(終値!E381:R381-終値!F381:S381))/SUMPRODUCT((終値!E381:R381&lt;終値!F381:S381)*(終値!F381:S381-終値!E381:R381))),100))</f>
        <v/>
      </c>
      <c r="R381" s="500" t="str">
        <f>IF($D381="","",IFERROR(100-100/(1+SUMPRODUCT((((高値!E381:R381+安値!E381:R381+終値!E381:R381)/3)&gt;((高値!F381:S381+安値!F381:S381+終値!F381:S381)/3))*((高値!E381:R381+安値!E381:R381+終値!E381:R381)/3)*出来高!E381:R381)/SUMPRODUCT((((高値!E381:R381+安値!E381:R381+終値!E381:R381)/3)&lt;((高値!F381:S381+安値!F381:S381+終値!F381:S381)/3))*((高値!E381:R381+安値!E381:R381+終値!E381:R381)/3)*出来高!E381:R381)),50))</f>
        <v/>
      </c>
      <c r="S381" s="497" t="str">
        <f>IF($D381="","",IF(AND(終値!E381&lt;終値!O381,$Q381&gt;(IFERROR(100-100/(1+SUMPRODUCT((終値!O381:AB381&gt;終値!P381:AC381)*(終値!O381:AB381-終値!P381:AC381))/SUMPRODUCT((終値!O381:AB381&lt;終値!P381:AC381)*(終値!P381:AC381-終値!O381:AB381))),100))),"強気div▲",IF(AND(終値!E381&gt;終値!O381,$Q381&lt;(IFERROR(100-100/(1+SUMPRODUCT((終値!O381:AB381&gt;終値!P381:AC381)*(終値!O381:AB381-終値!P381:AC381))/SUMPRODUCT((終値!O381:AB381&lt;終値!P381:AC381)*(終値!P381:AC381-終値!O381:AB381))),100))),"弱気div▼","－")))</f>
        <v/>
      </c>
      <c r="T381" s="497" t="str">
        <f t="shared" si="58"/>
        <v/>
      </c>
      <c r="U381" s="497" t="str">
        <f>IF(終値!A381="","",BB_スイング!BT381)</f>
        <v/>
      </c>
      <c r="V381" s="505" t="str">
        <f>IF($D381="","",IFERROR(出来高!E381/AVERAGE(出来高!E381:I381),""))</f>
        <v/>
      </c>
      <c r="W381" s="506" t="str">
        <f>IF($D381="","",IF(AND($D381&gt;$G381,$O381="拡大↑",OR($N381="スクイーズ★",$N381="収縮")),"◎スクイーズブレイク買",IF(AND($D381&gt;=$H381,$R381&gt;=BB設定!$B$10),"○順張り継続(walk)",IF(AND($S381="強気div▲",$D381&gt;$I381,LEFT($U381,4)&lt;&gt;"二番天井"),"○反発(ダイバ)買",IF($U381="二番底W▲","△二番底買(確)",IF($U381="二番底W形成","△二番底形成",IF(LEFT($U381,4)="二番天井","▼二番天井警戒",IF($D381&lt;$J381,"▼-2σ割れ危険",IF(AND($D381&gt;$E381,$K381&lt;0.6,$R381&gt;=50),"・押し目注目",IF($N381="スクイーズ★","☆スクイーズ監視","様子見"))))))))))</f>
        <v/>
      </c>
      <c r="X381" s="501" t="str">
        <f t="shared" si="64"/>
        <v/>
      </c>
      <c r="Y381" s="498" t="str">
        <f t="shared" si="59"/>
        <v/>
      </c>
      <c r="Z381" s="498" t="str">
        <f t="shared" si="60"/>
        <v/>
      </c>
      <c r="AA381" s="498" t="str">
        <f t="shared" si="61"/>
        <v/>
      </c>
      <c r="AB381" s="498" t="str">
        <f t="shared" si="65"/>
        <v/>
      </c>
      <c r="AC381" s="504" t="str">
        <f t="shared" si="62"/>
        <v/>
      </c>
      <c r="AD381" s="498" t="str">
        <f>IF($D381="","",MIN(終値!E381:I381))</f>
        <v/>
      </c>
      <c r="AE381" s="500" t="str">
        <f t="shared" si="63"/>
        <v/>
      </c>
    </row>
    <row r="382" spans="1:31">
      <c r="A382" s="497" t="str">
        <f>IF(終値!A382="","",HYPERLINK("https://kabutan.jp/stock/?code="&amp;終値!A382,"📈"))</f>
        <v/>
      </c>
      <c r="B382" s="497" t="str">
        <f>IF(終値!A382="","",終値!A382)</f>
        <v/>
      </c>
      <c r="C382" s="496" t="str">
        <f>IF(終値!A382="","",終値!B382)</f>
        <v/>
      </c>
      <c r="D382" s="498" t="str">
        <f>IF(終値!A382="","",終値!E382)</f>
        <v/>
      </c>
      <c r="E382" s="498" t="str">
        <f>IF($D382="","",AVERAGE(終値!E382:X382))</f>
        <v/>
      </c>
      <c r="F382" s="499" t="str">
        <f>IF($D382="","",STDEVP(終値!E382:X382))</f>
        <v/>
      </c>
      <c r="G382" s="498" t="str">
        <f>IF($D382="","",$E382+BB設定!$B$4*$F382)</f>
        <v/>
      </c>
      <c r="H382" s="498" t="str">
        <f>IF($D382="","",$E382+BB設定!$B$5*$F382)</f>
        <v/>
      </c>
      <c r="I382" s="498" t="str">
        <f>IF($D382="","",$E382-BB設定!$B$5*$F382)</f>
        <v/>
      </c>
      <c r="J382" s="498" t="str">
        <f>IF($D382="","",$E382-BB設定!$B$4*$F382)</f>
        <v/>
      </c>
      <c r="K382" s="503" t="str">
        <f t="shared" si="55"/>
        <v/>
      </c>
      <c r="L382" s="502" t="str">
        <f t="shared" si="56"/>
        <v/>
      </c>
      <c r="M382" s="502" t="str">
        <f>IF($D382="","",IFERROR(MIN(BB_帯幅!B382:AP382)*100,""))</f>
        <v/>
      </c>
      <c r="N382" s="497" t="str">
        <f>IF($L382="","",IF($L382&lt;=$M382*BB設定!$B$7,"スクイーズ★",IF($L382&lt;=$M382*1.3,"収縮","－")))</f>
        <v/>
      </c>
      <c r="O382" s="497" t="str">
        <f>IF($D382="","",IF(AND(BB_帯幅!B382&gt;BB_帯幅!C382,BB_帯幅!C382&gt;BB_帯幅!D382),"拡大↑","縮小↓"))</f>
        <v/>
      </c>
      <c r="P382" s="497" t="str">
        <f t="shared" si="57"/>
        <v/>
      </c>
      <c r="Q382" s="500" t="str">
        <f>IF($D382="","",IFERROR(100-100/(1+SUMPRODUCT((終値!E382:R382&gt;終値!F382:S382)*(終値!E382:R382-終値!F382:S382))/SUMPRODUCT((終値!E382:R382&lt;終値!F382:S382)*(終値!F382:S382-終値!E382:R382))),100))</f>
        <v/>
      </c>
      <c r="R382" s="500" t="str">
        <f>IF($D382="","",IFERROR(100-100/(1+SUMPRODUCT((((高値!E382:R382+安値!E382:R382+終値!E382:R382)/3)&gt;((高値!F382:S382+安値!F382:S382+終値!F382:S382)/3))*((高値!E382:R382+安値!E382:R382+終値!E382:R382)/3)*出来高!E382:R382)/SUMPRODUCT((((高値!E382:R382+安値!E382:R382+終値!E382:R382)/3)&lt;((高値!F382:S382+安値!F382:S382+終値!F382:S382)/3))*((高値!E382:R382+安値!E382:R382+終値!E382:R382)/3)*出来高!E382:R382)),50))</f>
        <v/>
      </c>
      <c r="S382" s="497" t="str">
        <f>IF($D382="","",IF(AND(終値!E382&lt;終値!O382,$Q382&gt;(IFERROR(100-100/(1+SUMPRODUCT((終値!O382:AB382&gt;終値!P382:AC382)*(終値!O382:AB382-終値!P382:AC382))/SUMPRODUCT((終値!O382:AB382&lt;終値!P382:AC382)*(終値!P382:AC382-終値!O382:AB382))),100))),"強気div▲",IF(AND(終値!E382&gt;終値!O382,$Q382&lt;(IFERROR(100-100/(1+SUMPRODUCT((終値!O382:AB382&gt;終値!P382:AC382)*(終値!O382:AB382-終値!P382:AC382))/SUMPRODUCT((終値!O382:AB382&lt;終値!P382:AC382)*(終値!P382:AC382-終値!O382:AB382))),100))),"弱気div▼","－")))</f>
        <v/>
      </c>
      <c r="T382" s="497" t="str">
        <f t="shared" si="58"/>
        <v/>
      </c>
      <c r="U382" s="497" t="str">
        <f>IF(終値!A382="","",BB_スイング!BT382)</f>
        <v/>
      </c>
      <c r="V382" s="505" t="str">
        <f>IF($D382="","",IFERROR(出来高!E382/AVERAGE(出来高!E382:I382),""))</f>
        <v/>
      </c>
      <c r="W382" s="506" t="str">
        <f>IF($D382="","",IF(AND($D382&gt;$G382,$O382="拡大↑",OR($N382="スクイーズ★",$N382="収縮")),"◎スクイーズブレイク買",IF(AND($D382&gt;=$H382,$R382&gt;=BB設定!$B$10),"○順張り継続(walk)",IF(AND($S382="強気div▲",$D382&gt;$I382,LEFT($U382,4)&lt;&gt;"二番天井"),"○反発(ダイバ)買",IF($U382="二番底W▲","△二番底買(確)",IF($U382="二番底W形成","△二番底形成",IF(LEFT($U382,4)="二番天井","▼二番天井警戒",IF($D382&lt;$J382,"▼-2σ割れ危険",IF(AND($D382&gt;$E382,$K382&lt;0.6,$R382&gt;=50),"・押し目注目",IF($N382="スクイーズ★","☆スクイーズ監視","様子見"))))))))))</f>
        <v/>
      </c>
      <c r="X382" s="501" t="str">
        <f t="shared" si="64"/>
        <v/>
      </c>
      <c r="Y382" s="498" t="str">
        <f t="shared" si="59"/>
        <v/>
      </c>
      <c r="Z382" s="498" t="str">
        <f t="shared" si="60"/>
        <v/>
      </c>
      <c r="AA382" s="498" t="str">
        <f t="shared" si="61"/>
        <v/>
      </c>
      <c r="AB382" s="498" t="str">
        <f t="shared" si="65"/>
        <v/>
      </c>
      <c r="AC382" s="504" t="str">
        <f t="shared" si="62"/>
        <v/>
      </c>
      <c r="AD382" s="498" t="str">
        <f>IF($D382="","",MIN(終値!E382:I382))</f>
        <v/>
      </c>
      <c r="AE382" s="500" t="str">
        <f t="shared" si="63"/>
        <v/>
      </c>
    </row>
    <row r="383" spans="1:31">
      <c r="A383" s="497" t="str">
        <f>IF(終値!A383="","",HYPERLINK("https://kabutan.jp/stock/?code="&amp;終値!A383,"📈"))</f>
        <v/>
      </c>
      <c r="B383" s="497" t="str">
        <f>IF(終値!A383="","",終値!A383)</f>
        <v/>
      </c>
      <c r="C383" s="496" t="str">
        <f>IF(終値!A383="","",終値!B383)</f>
        <v/>
      </c>
      <c r="D383" s="498" t="str">
        <f>IF(終値!A383="","",終値!E383)</f>
        <v/>
      </c>
      <c r="E383" s="498" t="str">
        <f>IF($D383="","",AVERAGE(終値!E383:X383))</f>
        <v/>
      </c>
      <c r="F383" s="499" t="str">
        <f>IF($D383="","",STDEVP(終値!E383:X383))</f>
        <v/>
      </c>
      <c r="G383" s="498" t="str">
        <f>IF($D383="","",$E383+BB設定!$B$4*$F383)</f>
        <v/>
      </c>
      <c r="H383" s="498" t="str">
        <f>IF($D383="","",$E383+BB設定!$B$5*$F383)</f>
        <v/>
      </c>
      <c r="I383" s="498" t="str">
        <f>IF($D383="","",$E383-BB設定!$B$5*$F383)</f>
        <v/>
      </c>
      <c r="J383" s="498" t="str">
        <f>IF($D383="","",$E383-BB設定!$B$4*$F383)</f>
        <v/>
      </c>
      <c r="K383" s="503" t="str">
        <f t="shared" si="55"/>
        <v/>
      </c>
      <c r="L383" s="502" t="str">
        <f t="shared" si="56"/>
        <v/>
      </c>
      <c r="M383" s="502" t="str">
        <f>IF($D383="","",IFERROR(MIN(BB_帯幅!B383:AP383)*100,""))</f>
        <v/>
      </c>
      <c r="N383" s="497" t="str">
        <f>IF($L383="","",IF($L383&lt;=$M383*BB設定!$B$7,"スクイーズ★",IF($L383&lt;=$M383*1.3,"収縮","－")))</f>
        <v/>
      </c>
      <c r="O383" s="497" t="str">
        <f>IF($D383="","",IF(AND(BB_帯幅!B383&gt;BB_帯幅!C383,BB_帯幅!C383&gt;BB_帯幅!D383),"拡大↑","縮小↓"))</f>
        <v/>
      </c>
      <c r="P383" s="497" t="str">
        <f t="shared" si="57"/>
        <v/>
      </c>
      <c r="Q383" s="500" t="str">
        <f>IF($D383="","",IFERROR(100-100/(1+SUMPRODUCT((終値!E383:R383&gt;終値!F383:S383)*(終値!E383:R383-終値!F383:S383))/SUMPRODUCT((終値!E383:R383&lt;終値!F383:S383)*(終値!F383:S383-終値!E383:R383))),100))</f>
        <v/>
      </c>
      <c r="R383" s="500" t="str">
        <f>IF($D383="","",IFERROR(100-100/(1+SUMPRODUCT((((高値!E383:R383+安値!E383:R383+終値!E383:R383)/3)&gt;((高値!F383:S383+安値!F383:S383+終値!F383:S383)/3))*((高値!E383:R383+安値!E383:R383+終値!E383:R383)/3)*出来高!E383:R383)/SUMPRODUCT((((高値!E383:R383+安値!E383:R383+終値!E383:R383)/3)&lt;((高値!F383:S383+安値!F383:S383+終値!F383:S383)/3))*((高値!E383:R383+安値!E383:R383+終値!E383:R383)/3)*出来高!E383:R383)),50))</f>
        <v/>
      </c>
      <c r="S383" s="497" t="str">
        <f>IF($D383="","",IF(AND(終値!E383&lt;終値!O383,$Q383&gt;(IFERROR(100-100/(1+SUMPRODUCT((終値!O383:AB383&gt;終値!P383:AC383)*(終値!O383:AB383-終値!P383:AC383))/SUMPRODUCT((終値!O383:AB383&lt;終値!P383:AC383)*(終値!P383:AC383-終値!O383:AB383))),100))),"強気div▲",IF(AND(終値!E383&gt;終値!O383,$Q383&lt;(IFERROR(100-100/(1+SUMPRODUCT((終値!O383:AB383&gt;終値!P383:AC383)*(終値!O383:AB383-終値!P383:AC383))/SUMPRODUCT((終値!O383:AB383&lt;終値!P383:AC383)*(終値!P383:AC383-終値!O383:AB383))),100))),"弱気div▼","－")))</f>
        <v/>
      </c>
      <c r="T383" s="497" t="str">
        <f t="shared" si="58"/>
        <v/>
      </c>
      <c r="U383" s="497" t="str">
        <f>IF(終値!A383="","",BB_スイング!BT383)</f>
        <v/>
      </c>
      <c r="V383" s="505" t="str">
        <f>IF($D383="","",IFERROR(出来高!E383/AVERAGE(出来高!E383:I383),""))</f>
        <v/>
      </c>
      <c r="W383" s="506" t="str">
        <f>IF($D383="","",IF(AND($D383&gt;$G383,$O383="拡大↑",OR($N383="スクイーズ★",$N383="収縮")),"◎スクイーズブレイク買",IF(AND($D383&gt;=$H383,$R383&gt;=BB設定!$B$10),"○順張り継続(walk)",IF(AND($S383="強気div▲",$D383&gt;$I383,LEFT($U383,4)&lt;&gt;"二番天井"),"○反発(ダイバ)買",IF($U383="二番底W▲","△二番底買(確)",IF($U383="二番底W形成","△二番底形成",IF(LEFT($U383,4)="二番天井","▼二番天井警戒",IF($D383&lt;$J383,"▼-2σ割れ危険",IF(AND($D383&gt;$E383,$K383&lt;0.6,$R383&gt;=50),"・押し目注目",IF($N383="スクイーズ★","☆スクイーズ監視","様子見"))))))))))</f>
        <v/>
      </c>
      <c r="X383" s="501" t="str">
        <f t="shared" si="64"/>
        <v/>
      </c>
      <c r="Y383" s="498" t="str">
        <f t="shared" si="59"/>
        <v/>
      </c>
      <c r="Z383" s="498" t="str">
        <f t="shared" si="60"/>
        <v/>
      </c>
      <c r="AA383" s="498" t="str">
        <f t="shared" si="61"/>
        <v/>
      </c>
      <c r="AB383" s="498" t="str">
        <f t="shared" si="65"/>
        <v/>
      </c>
      <c r="AC383" s="504" t="str">
        <f t="shared" si="62"/>
        <v/>
      </c>
      <c r="AD383" s="498" t="str">
        <f>IF($D383="","",MIN(終値!E383:I383))</f>
        <v/>
      </c>
      <c r="AE383" s="500" t="str">
        <f t="shared" si="63"/>
        <v/>
      </c>
    </row>
    <row r="384" spans="1:31">
      <c r="A384" s="497" t="str">
        <f>IF(終値!A384="","",HYPERLINK("https://kabutan.jp/stock/?code="&amp;終値!A384,"📈"))</f>
        <v/>
      </c>
      <c r="B384" s="497" t="str">
        <f>IF(終値!A384="","",終値!A384)</f>
        <v/>
      </c>
      <c r="C384" s="496" t="str">
        <f>IF(終値!A384="","",終値!B384)</f>
        <v/>
      </c>
      <c r="D384" s="498" t="str">
        <f>IF(終値!A384="","",終値!E384)</f>
        <v/>
      </c>
      <c r="E384" s="498" t="str">
        <f>IF($D384="","",AVERAGE(終値!E384:X384))</f>
        <v/>
      </c>
      <c r="F384" s="499" t="str">
        <f>IF($D384="","",STDEVP(終値!E384:X384))</f>
        <v/>
      </c>
      <c r="G384" s="498" t="str">
        <f>IF($D384="","",$E384+BB設定!$B$4*$F384)</f>
        <v/>
      </c>
      <c r="H384" s="498" t="str">
        <f>IF($D384="","",$E384+BB設定!$B$5*$F384)</f>
        <v/>
      </c>
      <c r="I384" s="498" t="str">
        <f>IF($D384="","",$E384-BB設定!$B$5*$F384)</f>
        <v/>
      </c>
      <c r="J384" s="498" t="str">
        <f>IF($D384="","",$E384-BB設定!$B$4*$F384)</f>
        <v/>
      </c>
      <c r="K384" s="503" t="str">
        <f t="shared" si="55"/>
        <v/>
      </c>
      <c r="L384" s="502" t="str">
        <f t="shared" si="56"/>
        <v/>
      </c>
      <c r="M384" s="502" t="str">
        <f>IF($D384="","",IFERROR(MIN(BB_帯幅!B384:AP384)*100,""))</f>
        <v/>
      </c>
      <c r="N384" s="497" t="str">
        <f>IF($L384="","",IF($L384&lt;=$M384*BB設定!$B$7,"スクイーズ★",IF($L384&lt;=$M384*1.3,"収縮","－")))</f>
        <v/>
      </c>
      <c r="O384" s="497" t="str">
        <f>IF($D384="","",IF(AND(BB_帯幅!B384&gt;BB_帯幅!C384,BB_帯幅!C384&gt;BB_帯幅!D384),"拡大↑","縮小↓"))</f>
        <v/>
      </c>
      <c r="P384" s="497" t="str">
        <f t="shared" si="57"/>
        <v/>
      </c>
      <c r="Q384" s="500" t="str">
        <f>IF($D384="","",IFERROR(100-100/(1+SUMPRODUCT((終値!E384:R384&gt;終値!F384:S384)*(終値!E384:R384-終値!F384:S384))/SUMPRODUCT((終値!E384:R384&lt;終値!F384:S384)*(終値!F384:S384-終値!E384:R384))),100))</f>
        <v/>
      </c>
      <c r="R384" s="500" t="str">
        <f>IF($D384="","",IFERROR(100-100/(1+SUMPRODUCT((((高値!E384:R384+安値!E384:R384+終値!E384:R384)/3)&gt;((高値!F384:S384+安値!F384:S384+終値!F384:S384)/3))*((高値!E384:R384+安値!E384:R384+終値!E384:R384)/3)*出来高!E384:R384)/SUMPRODUCT((((高値!E384:R384+安値!E384:R384+終値!E384:R384)/3)&lt;((高値!F384:S384+安値!F384:S384+終値!F384:S384)/3))*((高値!E384:R384+安値!E384:R384+終値!E384:R384)/3)*出来高!E384:R384)),50))</f>
        <v/>
      </c>
      <c r="S384" s="497" t="str">
        <f>IF($D384="","",IF(AND(終値!E384&lt;終値!O384,$Q384&gt;(IFERROR(100-100/(1+SUMPRODUCT((終値!O384:AB384&gt;終値!P384:AC384)*(終値!O384:AB384-終値!P384:AC384))/SUMPRODUCT((終値!O384:AB384&lt;終値!P384:AC384)*(終値!P384:AC384-終値!O384:AB384))),100))),"強気div▲",IF(AND(終値!E384&gt;終値!O384,$Q384&lt;(IFERROR(100-100/(1+SUMPRODUCT((終値!O384:AB384&gt;終値!P384:AC384)*(終値!O384:AB384-終値!P384:AC384))/SUMPRODUCT((終値!O384:AB384&lt;終値!P384:AC384)*(終値!P384:AC384-終値!O384:AB384))),100))),"弱気div▼","－")))</f>
        <v/>
      </c>
      <c r="T384" s="497" t="str">
        <f t="shared" si="58"/>
        <v/>
      </c>
      <c r="U384" s="497" t="str">
        <f>IF(終値!A384="","",BB_スイング!BT384)</f>
        <v/>
      </c>
      <c r="V384" s="505" t="str">
        <f>IF($D384="","",IFERROR(出来高!E384/AVERAGE(出来高!E384:I384),""))</f>
        <v/>
      </c>
      <c r="W384" s="506" t="str">
        <f>IF($D384="","",IF(AND($D384&gt;$G384,$O384="拡大↑",OR($N384="スクイーズ★",$N384="収縮")),"◎スクイーズブレイク買",IF(AND($D384&gt;=$H384,$R384&gt;=BB設定!$B$10),"○順張り継続(walk)",IF(AND($S384="強気div▲",$D384&gt;$I384,LEFT($U384,4)&lt;&gt;"二番天井"),"○反発(ダイバ)買",IF($U384="二番底W▲","△二番底買(確)",IF($U384="二番底W形成","△二番底形成",IF(LEFT($U384,4)="二番天井","▼二番天井警戒",IF($D384&lt;$J384,"▼-2σ割れ危険",IF(AND($D384&gt;$E384,$K384&lt;0.6,$R384&gt;=50),"・押し目注目",IF($N384="スクイーズ★","☆スクイーズ監視","様子見"))))))))))</f>
        <v/>
      </c>
      <c r="X384" s="501" t="str">
        <f t="shared" si="64"/>
        <v/>
      </c>
      <c r="Y384" s="498" t="str">
        <f t="shared" si="59"/>
        <v/>
      </c>
      <c r="Z384" s="498" t="str">
        <f t="shared" si="60"/>
        <v/>
      </c>
      <c r="AA384" s="498" t="str">
        <f t="shared" si="61"/>
        <v/>
      </c>
      <c r="AB384" s="498" t="str">
        <f t="shared" si="65"/>
        <v/>
      </c>
      <c r="AC384" s="504" t="str">
        <f t="shared" si="62"/>
        <v/>
      </c>
      <c r="AD384" s="498" t="str">
        <f>IF($D384="","",MIN(終値!E384:I384))</f>
        <v/>
      </c>
      <c r="AE384" s="500" t="str">
        <f t="shared" si="63"/>
        <v/>
      </c>
    </row>
    <row r="385" spans="1:31">
      <c r="A385" s="497" t="str">
        <f>IF(終値!A385="","",HYPERLINK("https://kabutan.jp/stock/?code="&amp;終値!A385,"📈"))</f>
        <v/>
      </c>
      <c r="B385" s="497" t="str">
        <f>IF(終値!A385="","",終値!A385)</f>
        <v/>
      </c>
      <c r="C385" s="496" t="str">
        <f>IF(終値!A385="","",終値!B385)</f>
        <v/>
      </c>
      <c r="D385" s="498" t="str">
        <f>IF(終値!A385="","",終値!E385)</f>
        <v/>
      </c>
      <c r="E385" s="498" t="str">
        <f>IF($D385="","",AVERAGE(終値!E385:X385))</f>
        <v/>
      </c>
      <c r="F385" s="499" t="str">
        <f>IF($D385="","",STDEVP(終値!E385:X385))</f>
        <v/>
      </c>
      <c r="G385" s="498" t="str">
        <f>IF($D385="","",$E385+BB設定!$B$4*$F385)</f>
        <v/>
      </c>
      <c r="H385" s="498" t="str">
        <f>IF($D385="","",$E385+BB設定!$B$5*$F385)</f>
        <v/>
      </c>
      <c r="I385" s="498" t="str">
        <f>IF($D385="","",$E385-BB設定!$B$5*$F385)</f>
        <v/>
      </c>
      <c r="J385" s="498" t="str">
        <f>IF($D385="","",$E385-BB設定!$B$4*$F385)</f>
        <v/>
      </c>
      <c r="K385" s="503" t="str">
        <f t="shared" si="55"/>
        <v/>
      </c>
      <c r="L385" s="502" t="str">
        <f t="shared" si="56"/>
        <v/>
      </c>
      <c r="M385" s="502" t="str">
        <f>IF($D385="","",IFERROR(MIN(BB_帯幅!B385:AP385)*100,""))</f>
        <v/>
      </c>
      <c r="N385" s="497" t="str">
        <f>IF($L385="","",IF($L385&lt;=$M385*BB設定!$B$7,"スクイーズ★",IF($L385&lt;=$M385*1.3,"収縮","－")))</f>
        <v/>
      </c>
      <c r="O385" s="497" t="str">
        <f>IF($D385="","",IF(AND(BB_帯幅!B385&gt;BB_帯幅!C385,BB_帯幅!C385&gt;BB_帯幅!D385),"拡大↑","縮小↓"))</f>
        <v/>
      </c>
      <c r="P385" s="497" t="str">
        <f t="shared" si="57"/>
        <v/>
      </c>
      <c r="Q385" s="500" t="str">
        <f>IF($D385="","",IFERROR(100-100/(1+SUMPRODUCT((終値!E385:R385&gt;終値!F385:S385)*(終値!E385:R385-終値!F385:S385))/SUMPRODUCT((終値!E385:R385&lt;終値!F385:S385)*(終値!F385:S385-終値!E385:R385))),100))</f>
        <v/>
      </c>
      <c r="R385" s="500" t="str">
        <f>IF($D385="","",IFERROR(100-100/(1+SUMPRODUCT((((高値!E385:R385+安値!E385:R385+終値!E385:R385)/3)&gt;((高値!F385:S385+安値!F385:S385+終値!F385:S385)/3))*((高値!E385:R385+安値!E385:R385+終値!E385:R385)/3)*出来高!E385:R385)/SUMPRODUCT((((高値!E385:R385+安値!E385:R385+終値!E385:R385)/3)&lt;((高値!F385:S385+安値!F385:S385+終値!F385:S385)/3))*((高値!E385:R385+安値!E385:R385+終値!E385:R385)/3)*出来高!E385:R385)),50))</f>
        <v/>
      </c>
      <c r="S385" s="497" t="str">
        <f>IF($D385="","",IF(AND(終値!E385&lt;終値!O385,$Q385&gt;(IFERROR(100-100/(1+SUMPRODUCT((終値!O385:AB385&gt;終値!P385:AC385)*(終値!O385:AB385-終値!P385:AC385))/SUMPRODUCT((終値!O385:AB385&lt;終値!P385:AC385)*(終値!P385:AC385-終値!O385:AB385))),100))),"強気div▲",IF(AND(終値!E385&gt;終値!O385,$Q385&lt;(IFERROR(100-100/(1+SUMPRODUCT((終値!O385:AB385&gt;終値!P385:AC385)*(終値!O385:AB385-終値!P385:AC385))/SUMPRODUCT((終値!O385:AB385&lt;終値!P385:AC385)*(終値!P385:AC385-終値!O385:AB385))),100))),"弱気div▼","－")))</f>
        <v/>
      </c>
      <c r="T385" s="497" t="str">
        <f t="shared" si="58"/>
        <v/>
      </c>
      <c r="U385" s="497" t="str">
        <f>IF(終値!A385="","",BB_スイング!BT385)</f>
        <v/>
      </c>
      <c r="V385" s="505" t="str">
        <f>IF($D385="","",IFERROR(出来高!E385/AVERAGE(出来高!E385:I385),""))</f>
        <v/>
      </c>
      <c r="W385" s="506" t="str">
        <f>IF($D385="","",IF(AND($D385&gt;$G385,$O385="拡大↑",OR($N385="スクイーズ★",$N385="収縮")),"◎スクイーズブレイク買",IF(AND($D385&gt;=$H385,$R385&gt;=BB設定!$B$10),"○順張り継続(walk)",IF(AND($S385="強気div▲",$D385&gt;$I385,LEFT($U385,4)&lt;&gt;"二番天井"),"○反発(ダイバ)買",IF($U385="二番底W▲","△二番底買(確)",IF($U385="二番底W形成","△二番底形成",IF(LEFT($U385,4)="二番天井","▼二番天井警戒",IF($D385&lt;$J385,"▼-2σ割れ危険",IF(AND($D385&gt;$E385,$K385&lt;0.6,$R385&gt;=50),"・押し目注目",IF($N385="スクイーズ★","☆スクイーズ監視","様子見"))))))))))</f>
        <v/>
      </c>
      <c r="X385" s="501" t="str">
        <f t="shared" si="64"/>
        <v/>
      </c>
      <c r="Y385" s="498" t="str">
        <f t="shared" si="59"/>
        <v/>
      </c>
      <c r="Z385" s="498" t="str">
        <f t="shared" si="60"/>
        <v/>
      </c>
      <c r="AA385" s="498" t="str">
        <f t="shared" si="61"/>
        <v/>
      </c>
      <c r="AB385" s="498" t="str">
        <f t="shared" si="65"/>
        <v/>
      </c>
      <c r="AC385" s="504" t="str">
        <f t="shared" si="62"/>
        <v/>
      </c>
      <c r="AD385" s="498" t="str">
        <f>IF($D385="","",MIN(終値!E385:I385))</f>
        <v/>
      </c>
      <c r="AE385" s="500" t="str">
        <f t="shared" si="63"/>
        <v/>
      </c>
    </row>
    <row r="386" spans="1:31">
      <c r="A386" s="497" t="str">
        <f>IF(終値!A386="","",HYPERLINK("https://kabutan.jp/stock/?code="&amp;終値!A386,"📈"))</f>
        <v/>
      </c>
      <c r="B386" s="497" t="str">
        <f>IF(終値!A386="","",終値!A386)</f>
        <v/>
      </c>
      <c r="C386" s="496" t="str">
        <f>IF(終値!A386="","",終値!B386)</f>
        <v/>
      </c>
      <c r="D386" s="498" t="str">
        <f>IF(終値!A386="","",終値!E386)</f>
        <v/>
      </c>
      <c r="E386" s="498" t="str">
        <f>IF($D386="","",AVERAGE(終値!E386:X386))</f>
        <v/>
      </c>
      <c r="F386" s="499" t="str">
        <f>IF($D386="","",STDEVP(終値!E386:X386))</f>
        <v/>
      </c>
      <c r="G386" s="498" t="str">
        <f>IF($D386="","",$E386+BB設定!$B$4*$F386)</f>
        <v/>
      </c>
      <c r="H386" s="498" t="str">
        <f>IF($D386="","",$E386+BB設定!$B$5*$F386)</f>
        <v/>
      </c>
      <c r="I386" s="498" t="str">
        <f>IF($D386="","",$E386-BB設定!$B$5*$F386)</f>
        <v/>
      </c>
      <c r="J386" s="498" t="str">
        <f>IF($D386="","",$E386-BB設定!$B$4*$F386)</f>
        <v/>
      </c>
      <c r="K386" s="503" t="str">
        <f t="shared" si="55"/>
        <v/>
      </c>
      <c r="L386" s="502" t="str">
        <f t="shared" si="56"/>
        <v/>
      </c>
      <c r="M386" s="502" t="str">
        <f>IF($D386="","",IFERROR(MIN(BB_帯幅!B386:AP386)*100,""))</f>
        <v/>
      </c>
      <c r="N386" s="497" t="str">
        <f>IF($L386="","",IF($L386&lt;=$M386*BB設定!$B$7,"スクイーズ★",IF($L386&lt;=$M386*1.3,"収縮","－")))</f>
        <v/>
      </c>
      <c r="O386" s="497" t="str">
        <f>IF($D386="","",IF(AND(BB_帯幅!B386&gt;BB_帯幅!C386,BB_帯幅!C386&gt;BB_帯幅!D386),"拡大↑","縮小↓"))</f>
        <v/>
      </c>
      <c r="P386" s="497" t="str">
        <f t="shared" si="57"/>
        <v/>
      </c>
      <c r="Q386" s="500" t="str">
        <f>IF($D386="","",IFERROR(100-100/(1+SUMPRODUCT((終値!E386:R386&gt;終値!F386:S386)*(終値!E386:R386-終値!F386:S386))/SUMPRODUCT((終値!E386:R386&lt;終値!F386:S386)*(終値!F386:S386-終値!E386:R386))),100))</f>
        <v/>
      </c>
      <c r="R386" s="500" t="str">
        <f>IF($D386="","",IFERROR(100-100/(1+SUMPRODUCT((((高値!E386:R386+安値!E386:R386+終値!E386:R386)/3)&gt;((高値!F386:S386+安値!F386:S386+終値!F386:S386)/3))*((高値!E386:R386+安値!E386:R386+終値!E386:R386)/3)*出来高!E386:R386)/SUMPRODUCT((((高値!E386:R386+安値!E386:R386+終値!E386:R386)/3)&lt;((高値!F386:S386+安値!F386:S386+終値!F386:S386)/3))*((高値!E386:R386+安値!E386:R386+終値!E386:R386)/3)*出来高!E386:R386)),50))</f>
        <v/>
      </c>
      <c r="S386" s="497" t="str">
        <f>IF($D386="","",IF(AND(終値!E386&lt;終値!O386,$Q386&gt;(IFERROR(100-100/(1+SUMPRODUCT((終値!O386:AB386&gt;終値!P386:AC386)*(終値!O386:AB386-終値!P386:AC386))/SUMPRODUCT((終値!O386:AB386&lt;終値!P386:AC386)*(終値!P386:AC386-終値!O386:AB386))),100))),"強気div▲",IF(AND(終値!E386&gt;終値!O386,$Q386&lt;(IFERROR(100-100/(1+SUMPRODUCT((終値!O386:AB386&gt;終値!P386:AC386)*(終値!O386:AB386-終値!P386:AC386))/SUMPRODUCT((終値!O386:AB386&lt;終値!P386:AC386)*(終値!P386:AC386-終値!O386:AB386))),100))),"弱気div▼","－")))</f>
        <v/>
      </c>
      <c r="T386" s="497" t="str">
        <f t="shared" si="58"/>
        <v/>
      </c>
      <c r="U386" s="497" t="str">
        <f>IF(終値!A386="","",BB_スイング!BT386)</f>
        <v/>
      </c>
      <c r="V386" s="505" t="str">
        <f>IF($D386="","",IFERROR(出来高!E386/AVERAGE(出来高!E386:I386),""))</f>
        <v/>
      </c>
      <c r="W386" s="506" t="str">
        <f>IF($D386="","",IF(AND($D386&gt;$G386,$O386="拡大↑",OR($N386="スクイーズ★",$N386="収縮")),"◎スクイーズブレイク買",IF(AND($D386&gt;=$H386,$R386&gt;=BB設定!$B$10),"○順張り継続(walk)",IF(AND($S386="強気div▲",$D386&gt;$I386,LEFT($U386,4)&lt;&gt;"二番天井"),"○反発(ダイバ)買",IF($U386="二番底W▲","△二番底買(確)",IF($U386="二番底W形成","△二番底形成",IF(LEFT($U386,4)="二番天井","▼二番天井警戒",IF($D386&lt;$J386,"▼-2σ割れ危険",IF(AND($D386&gt;$E386,$K386&lt;0.6,$R386&gt;=50),"・押し目注目",IF($N386="スクイーズ★","☆スクイーズ監視","様子見"))))))))))</f>
        <v/>
      </c>
      <c r="X386" s="501" t="str">
        <f t="shared" si="64"/>
        <v/>
      </c>
      <c r="Y386" s="498" t="str">
        <f t="shared" si="59"/>
        <v/>
      </c>
      <c r="Z386" s="498" t="str">
        <f t="shared" si="60"/>
        <v/>
      </c>
      <c r="AA386" s="498" t="str">
        <f t="shared" si="61"/>
        <v/>
      </c>
      <c r="AB386" s="498" t="str">
        <f t="shared" si="65"/>
        <v/>
      </c>
      <c r="AC386" s="504" t="str">
        <f t="shared" si="62"/>
        <v/>
      </c>
      <c r="AD386" s="498" t="str">
        <f>IF($D386="","",MIN(終値!E386:I386))</f>
        <v/>
      </c>
      <c r="AE386" s="500" t="str">
        <f t="shared" si="63"/>
        <v/>
      </c>
    </row>
    <row r="387" spans="1:31">
      <c r="A387" s="497" t="str">
        <f>IF(終値!A387="","",HYPERLINK("https://kabutan.jp/stock/?code="&amp;終値!A387,"📈"))</f>
        <v/>
      </c>
      <c r="B387" s="497" t="str">
        <f>IF(終値!A387="","",終値!A387)</f>
        <v/>
      </c>
      <c r="C387" s="496" t="str">
        <f>IF(終値!A387="","",終値!B387)</f>
        <v/>
      </c>
      <c r="D387" s="498" t="str">
        <f>IF(終値!A387="","",終値!E387)</f>
        <v/>
      </c>
      <c r="E387" s="498" t="str">
        <f>IF($D387="","",AVERAGE(終値!E387:X387))</f>
        <v/>
      </c>
      <c r="F387" s="499" t="str">
        <f>IF($D387="","",STDEVP(終値!E387:X387))</f>
        <v/>
      </c>
      <c r="G387" s="498" t="str">
        <f>IF($D387="","",$E387+BB設定!$B$4*$F387)</f>
        <v/>
      </c>
      <c r="H387" s="498" t="str">
        <f>IF($D387="","",$E387+BB設定!$B$5*$F387)</f>
        <v/>
      </c>
      <c r="I387" s="498" t="str">
        <f>IF($D387="","",$E387-BB設定!$B$5*$F387)</f>
        <v/>
      </c>
      <c r="J387" s="498" t="str">
        <f>IF($D387="","",$E387-BB設定!$B$4*$F387)</f>
        <v/>
      </c>
      <c r="K387" s="503" t="str">
        <f t="shared" si="55"/>
        <v/>
      </c>
      <c r="L387" s="502" t="str">
        <f t="shared" si="56"/>
        <v/>
      </c>
      <c r="M387" s="502" t="str">
        <f>IF($D387="","",IFERROR(MIN(BB_帯幅!B387:AP387)*100,""))</f>
        <v/>
      </c>
      <c r="N387" s="497" t="str">
        <f>IF($L387="","",IF($L387&lt;=$M387*BB設定!$B$7,"スクイーズ★",IF($L387&lt;=$M387*1.3,"収縮","－")))</f>
        <v/>
      </c>
      <c r="O387" s="497" t="str">
        <f>IF($D387="","",IF(AND(BB_帯幅!B387&gt;BB_帯幅!C387,BB_帯幅!C387&gt;BB_帯幅!D387),"拡大↑","縮小↓"))</f>
        <v/>
      </c>
      <c r="P387" s="497" t="str">
        <f t="shared" si="57"/>
        <v/>
      </c>
      <c r="Q387" s="500" t="str">
        <f>IF($D387="","",IFERROR(100-100/(1+SUMPRODUCT((終値!E387:R387&gt;終値!F387:S387)*(終値!E387:R387-終値!F387:S387))/SUMPRODUCT((終値!E387:R387&lt;終値!F387:S387)*(終値!F387:S387-終値!E387:R387))),100))</f>
        <v/>
      </c>
      <c r="R387" s="500" t="str">
        <f>IF($D387="","",IFERROR(100-100/(1+SUMPRODUCT((((高値!E387:R387+安値!E387:R387+終値!E387:R387)/3)&gt;((高値!F387:S387+安値!F387:S387+終値!F387:S387)/3))*((高値!E387:R387+安値!E387:R387+終値!E387:R387)/3)*出来高!E387:R387)/SUMPRODUCT((((高値!E387:R387+安値!E387:R387+終値!E387:R387)/3)&lt;((高値!F387:S387+安値!F387:S387+終値!F387:S387)/3))*((高値!E387:R387+安値!E387:R387+終値!E387:R387)/3)*出来高!E387:R387)),50))</f>
        <v/>
      </c>
      <c r="S387" s="497" t="str">
        <f>IF($D387="","",IF(AND(終値!E387&lt;終値!O387,$Q387&gt;(IFERROR(100-100/(1+SUMPRODUCT((終値!O387:AB387&gt;終値!P387:AC387)*(終値!O387:AB387-終値!P387:AC387))/SUMPRODUCT((終値!O387:AB387&lt;終値!P387:AC387)*(終値!P387:AC387-終値!O387:AB387))),100))),"強気div▲",IF(AND(終値!E387&gt;終値!O387,$Q387&lt;(IFERROR(100-100/(1+SUMPRODUCT((終値!O387:AB387&gt;終値!P387:AC387)*(終値!O387:AB387-終値!P387:AC387))/SUMPRODUCT((終値!O387:AB387&lt;終値!P387:AC387)*(終値!P387:AC387-終値!O387:AB387))),100))),"弱気div▼","－")))</f>
        <v/>
      </c>
      <c r="T387" s="497" t="str">
        <f t="shared" si="58"/>
        <v/>
      </c>
      <c r="U387" s="497" t="str">
        <f>IF(終値!A387="","",BB_スイング!BT387)</f>
        <v/>
      </c>
      <c r="V387" s="505" t="str">
        <f>IF($D387="","",IFERROR(出来高!E387/AVERAGE(出来高!E387:I387),""))</f>
        <v/>
      </c>
      <c r="W387" s="506" t="str">
        <f>IF($D387="","",IF(AND($D387&gt;$G387,$O387="拡大↑",OR($N387="スクイーズ★",$N387="収縮")),"◎スクイーズブレイク買",IF(AND($D387&gt;=$H387,$R387&gt;=BB設定!$B$10),"○順張り継続(walk)",IF(AND($S387="強気div▲",$D387&gt;$I387,LEFT($U387,4)&lt;&gt;"二番天井"),"○反発(ダイバ)買",IF($U387="二番底W▲","△二番底買(確)",IF($U387="二番底W形成","△二番底形成",IF(LEFT($U387,4)="二番天井","▼二番天井警戒",IF($D387&lt;$J387,"▼-2σ割れ危険",IF(AND($D387&gt;$E387,$K387&lt;0.6,$R387&gt;=50),"・押し目注目",IF($N387="スクイーズ★","☆スクイーズ監視","様子見"))))))))))</f>
        <v/>
      </c>
      <c r="X387" s="501" t="str">
        <f t="shared" si="64"/>
        <v/>
      </c>
      <c r="Y387" s="498" t="str">
        <f t="shared" si="59"/>
        <v/>
      </c>
      <c r="Z387" s="498" t="str">
        <f t="shared" si="60"/>
        <v/>
      </c>
      <c r="AA387" s="498" t="str">
        <f t="shared" si="61"/>
        <v/>
      </c>
      <c r="AB387" s="498" t="str">
        <f t="shared" si="65"/>
        <v/>
      </c>
      <c r="AC387" s="504" t="str">
        <f t="shared" si="62"/>
        <v/>
      </c>
      <c r="AD387" s="498" t="str">
        <f>IF($D387="","",MIN(終値!E387:I387))</f>
        <v/>
      </c>
      <c r="AE387" s="500" t="str">
        <f t="shared" si="63"/>
        <v/>
      </c>
    </row>
    <row r="388" spans="1:31">
      <c r="A388" s="497" t="str">
        <f>IF(終値!A388="","",HYPERLINK("https://kabutan.jp/stock/?code="&amp;終値!A388,"📈"))</f>
        <v/>
      </c>
      <c r="B388" s="497" t="str">
        <f>IF(終値!A388="","",終値!A388)</f>
        <v/>
      </c>
      <c r="C388" s="496" t="str">
        <f>IF(終値!A388="","",終値!B388)</f>
        <v/>
      </c>
      <c r="D388" s="498" t="str">
        <f>IF(終値!A388="","",終値!E388)</f>
        <v/>
      </c>
      <c r="E388" s="498" t="str">
        <f>IF($D388="","",AVERAGE(終値!E388:X388))</f>
        <v/>
      </c>
      <c r="F388" s="499" t="str">
        <f>IF($D388="","",STDEVP(終値!E388:X388))</f>
        <v/>
      </c>
      <c r="G388" s="498" t="str">
        <f>IF($D388="","",$E388+BB設定!$B$4*$F388)</f>
        <v/>
      </c>
      <c r="H388" s="498" t="str">
        <f>IF($D388="","",$E388+BB設定!$B$5*$F388)</f>
        <v/>
      </c>
      <c r="I388" s="498" t="str">
        <f>IF($D388="","",$E388-BB設定!$B$5*$F388)</f>
        <v/>
      </c>
      <c r="J388" s="498" t="str">
        <f>IF($D388="","",$E388-BB設定!$B$4*$F388)</f>
        <v/>
      </c>
      <c r="K388" s="503" t="str">
        <f t="shared" si="55"/>
        <v/>
      </c>
      <c r="L388" s="502" t="str">
        <f t="shared" si="56"/>
        <v/>
      </c>
      <c r="M388" s="502" t="str">
        <f>IF($D388="","",IFERROR(MIN(BB_帯幅!B388:AP388)*100,""))</f>
        <v/>
      </c>
      <c r="N388" s="497" t="str">
        <f>IF($L388="","",IF($L388&lt;=$M388*BB設定!$B$7,"スクイーズ★",IF($L388&lt;=$M388*1.3,"収縮","－")))</f>
        <v/>
      </c>
      <c r="O388" s="497" t="str">
        <f>IF($D388="","",IF(AND(BB_帯幅!B388&gt;BB_帯幅!C388,BB_帯幅!C388&gt;BB_帯幅!D388),"拡大↑","縮小↓"))</f>
        <v/>
      </c>
      <c r="P388" s="497" t="str">
        <f t="shared" si="57"/>
        <v/>
      </c>
      <c r="Q388" s="500" t="str">
        <f>IF($D388="","",IFERROR(100-100/(1+SUMPRODUCT((終値!E388:R388&gt;終値!F388:S388)*(終値!E388:R388-終値!F388:S388))/SUMPRODUCT((終値!E388:R388&lt;終値!F388:S388)*(終値!F388:S388-終値!E388:R388))),100))</f>
        <v/>
      </c>
      <c r="R388" s="500" t="str">
        <f>IF($D388="","",IFERROR(100-100/(1+SUMPRODUCT((((高値!E388:R388+安値!E388:R388+終値!E388:R388)/3)&gt;((高値!F388:S388+安値!F388:S388+終値!F388:S388)/3))*((高値!E388:R388+安値!E388:R388+終値!E388:R388)/3)*出来高!E388:R388)/SUMPRODUCT((((高値!E388:R388+安値!E388:R388+終値!E388:R388)/3)&lt;((高値!F388:S388+安値!F388:S388+終値!F388:S388)/3))*((高値!E388:R388+安値!E388:R388+終値!E388:R388)/3)*出来高!E388:R388)),50))</f>
        <v/>
      </c>
      <c r="S388" s="497" t="str">
        <f>IF($D388="","",IF(AND(終値!E388&lt;終値!O388,$Q388&gt;(IFERROR(100-100/(1+SUMPRODUCT((終値!O388:AB388&gt;終値!P388:AC388)*(終値!O388:AB388-終値!P388:AC388))/SUMPRODUCT((終値!O388:AB388&lt;終値!P388:AC388)*(終値!P388:AC388-終値!O388:AB388))),100))),"強気div▲",IF(AND(終値!E388&gt;終値!O388,$Q388&lt;(IFERROR(100-100/(1+SUMPRODUCT((終値!O388:AB388&gt;終値!P388:AC388)*(終値!O388:AB388-終値!P388:AC388))/SUMPRODUCT((終値!O388:AB388&lt;終値!P388:AC388)*(終値!P388:AC388-終値!O388:AB388))),100))),"弱気div▼","－")))</f>
        <v/>
      </c>
      <c r="T388" s="497" t="str">
        <f t="shared" si="58"/>
        <v/>
      </c>
      <c r="U388" s="497" t="str">
        <f>IF(終値!A388="","",BB_スイング!BT388)</f>
        <v/>
      </c>
      <c r="V388" s="505" t="str">
        <f>IF($D388="","",IFERROR(出来高!E388/AVERAGE(出来高!E388:I388),""))</f>
        <v/>
      </c>
      <c r="W388" s="506" t="str">
        <f>IF($D388="","",IF(AND($D388&gt;$G388,$O388="拡大↑",OR($N388="スクイーズ★",$N388="収縮")),"◎スクイーズブレイク買",IF(AND($D388&gt;=$H388,$R388&gt;=BB設定!$B$10),"○順張り継続(walk)",IF(AND($S388="強気div▲",$D388&gt;$I388,LEFT($U388,4)&lt;&gt;"二番天井"),"○反発(ダイバ)買",IF($U388="二番底W▲","△二番底買(確)",IF($U388="二番底W形成","△二番底形成",IF(LEFT($U388,4)="二番天井","▼二番天井警戒",IF($D388&lt;$J388,"▼-2σ割れ危険",IF(AND($D388&gt;$E388,$K388&lt;0.6,$R388&gt;=50),"・押し目注目",IF($N388="スクイーズ★","☆スクイーズ監視","様子見"))))))))))</f>
        <v/>
      </c>
      <c r="X388" s="501" t="str">
        <f t="shared" si="64"/>
        <v/>
      </c>
      <c r="Y388" s="498" t="str">
        <f t="shared" si="59"/>
        <v/>
      </c>
      <c r="Z388" s="498" t="str">
        <f t="shared" si="60"/>
        <v/>
      </c>
      <c r="AA388" s="498" t="str">
        <f t="shared" si="61"/>
        <v/>
      </c>
      <c r="AB388" s="498" t="str">
        <f t="shared" si="65"/>
        <v/>
      </c>
      <c r="AC388" s="504" t="str">
        <f t="shared" si="62"/>
        <v/>
      </c>
      <c r="AD388" s="498" t="str">
        <f>IF($D388="","",MIN(終値!E388:I388))</f>
        <v/>
      </c>
      <c r="AE388" s="500" t="str">
        <f t="shared" si="63"/>
        <v/>
      </c>
    </row>
    <row r="389" spans="1:31">
      <c r="A389" s="497" t="str">
        <f>IF(終値!A389="","",HYPERLINK("https://kabutan.jp/stock/?code="&amp;終値!A389,"📈"))</f>
        <v/>
      </c>
      <c r="B389" s="497" t="str">
        <f>IF(終値!A389="","",終値!A389)</f>
        <v/>
      </c>
      <c r="C389" s="496" t="str">
        <f>IF(終値!A389="","",終値!B389)</f>
        <v/>
      </c>
      <c r="D389" s="498" t="str">
        <f>IF(終値!A389="","",終値!E389)</f>
        <v/>
      </c>
      <c r="E389" s="498" t="str">
        <f>IF($D389="","",AVERAGE(終値!E389:X389))</f>
        <v/>
      </c>
      <c r="F389" s="499" t="str">
        <f>IF($D389="","",STDEVP(終値!E389:X389))</f>
        <v/>
      </c>
      <c r="G389" s="498" t="str">
        <f>IF($D389="","",$E389+BB設定!$B$4*$F389)</f>
        <v/>
      </c>
      <c r="H389" s="498" t="str">
        <f>IF($D389="","",$E389+BB設定!$B$5*$F389)</f>
        <v/>
      </c>
      <c r="I389" s="498" t="str">
        <f>IF($D389="","",$E389-BB設定!$B$5*$F389)</f>
        <v/>
      </c>
      <c r="J389" s="498" t="str">
        <f>IF($D389="","",$E389-BB設定!$B$4*$F389)</f>
        <v/>
      </c>
      <c r="K389" s="503" t="str">
        <f t="shared" si="55"/>
        <v/>
      </c>
      <c r="L389" s="502" t="str">
        <f t="shared" si="56"/>
        <v/>
      </c>
      <c r="M389" s="502" t="str">
        <f>IF($D389="","",IFERROR(MIN(BB_帯幅!B389:AP389)*100,""))</f>
        <v/>
      </c>
      <c r="N389" s="497" t="str">
        <f>IF($L389="","",IF($L389&lt;=$M389*BB設定!$B$7,"スクイーズ★",IF($L389&lt;=$M389*1.3,"収縮","－")))</f>
        <v/>
      </c>
      <c r="O389" s="497" t="str">
        <f>IF($D389="","",IF(AND(BB_帯幅!B389&gt;BB_帯幅!C389,BB_帯幅!C389&gt;BB_帯幅!D389),"拡大↑","縮小↓"))</f>
        <v/>
      </c>
      <c r="P389" s="497" t="str">
        <f t="shared" si="57"/>
        <v/>
      </c>
      <c r="Q389" s="500" t="str">
        <f>IF($D389="","",IFERROR(100-100/(1+SUMPRODUCT((終値!E389:R389&gt;終値!F389:S389)*(終値!E389:R389-終値!F389:S389))/SUMPRODUCT((終値!E389:R389&lt;終値!F389:S389)*(終値!F389:S389-終値!E389:R389))),100))</f>
        <v/>
      </c>
      <c r="R389" s="500" t="str">
        <f>IF($D389="","",IFERROR(100-100/(1+SUMPRODUCT((((高値!E389:R389+安値!E389:R389+終値!E389:R389)/3)&gt;((高値!F389:S389+安値!F389:S389+終値!F389:S389)/3))*((高値!E389:R389+安値!E389:R389+終値!E389:R389)/3)*出来高!E389:R389)/SUMPRODUCT((((高値!E389:R389+安値!E389:R389+終値!E389:R389)/3)&lt;((高値!F389:S389+安値!F389:S389+終値!F389:S389)/3))*((高値!E389:R389+安値!E389:R389+終値!E389:R389)/3)*出来高!E389:R389)),50))</f>
        <v/>
      </c>
      <c r="S389" s="497" t="str">
        <f>IF($D389="","",IF(AND(終値!E389&lt;終値!O389,$Q389&gt;(IFERROR(100-100/(1+SUMPRODUCT((終値!O389:AB389&gt;終値!P389:AC389)*(終値!O389:AB389-終値!P389:AC389))/SUMPRODUCT((終値!O389:AB389&lt;終値!P389:AC389)*(終値!P389:AC389-終値!O389:AB389))),100))),"強気div▲",IF(AND(終値!E389&gt;終値!O389,$Q389&lt;(IFERROR(100-100/(1+SUMPRODUCT((終値!O389:AB389&gt;終値!P389:AC389)*(終値!O389:AB389-終値!P389:AC389))/SUMPRODUCT((終値!O389:AB389&lt;終値!P389:AC389)*(終値!P389:AC389-終値!O389:AB389))),100))),"弱気div▼","－")))</f>
        <v/>
      </c>
      <c r="T389" s="497" t="str">
        <f t="shared" si="58"/>
        <v/>
      </c>
      <c r="U389" s="497" t="str">
        <f>IF(終値!A389="","",BB_スイング!BT389)</f>
        <v/>
      </c>
      <c r="V389" s="505" t="str">
        <f>IF($D389="","",IFERROR(出来高!E389/AVERAGE(出来高!E389:I389),""))</f>
        <v/>
      </c>
      <c r="W389" s="506" t="str">
        <f>IF($D389="","",IF(AND($D389&gt;$G389,$O389="拡大↑",OR($N389="スクイーズ★",$N389="収縮")),"◎スクイーズブレイク買",IF(AND($D389&gt;=$H389,$R389&gt;=BB設定!$B$10),"○順張り継続(walk)",IF(AND($S389="強気div▲",$D389&gt;$I389,LEFT($U389,4)&lt;&gt;"二番天井"),"○反発(ダイバ)買",IF($U389="二番底W▲","△二番底買(確)",IF($U389="二番底W形成","△二番底形成",IF(LEFT($U389,4)="二番天井","▼二番天井警戒",IF($D389&lt;$J389,"▼-2σ割れ危険",IF(AND($D389&gt;$E389,$K389&lt;0.6,$R389&gt;=50),"・押し目注目",IF($N389="スクイーズ★","☆スクイーズ監視","様子見"))))))))))</f>
        <v/>
      </c>
      <c r="X389" s="501" t="str">
        <f t="shared" si="64"/>
        <v/>
      </c>
      <c r="Y389" s="498" t="str">
        <f t="shared" si="59"/>
        <v/>
      </c>
      <c r="Z389" s="498" t="str">
        <f t="shared" si="60"/>
        <v/>
      </c>
      <c r="AA389" s="498" t="str">
        <f t="shared" si="61"/>
        <v/>
      </c>
      <c r="AB389" s="498" t="str">
        <f t="shared" si="65"/>
        <v/>
      </c>
      <c r="AC389" s="504" t="str">
        <f t="shared" si="62"/>
        <v/>
      </c>
      <c r="AD389" s="498" t="str">
        <f>IF($D389="","",MIN(終値!E389:I389))</f>
        <v/>
      </c>
      <c r="AE389" s="500" t="str">
        <f t="shared" si="63"/>
        <v/>
      </c>
    </row>
    <row r="390" spans="1:31">
      <c r="A390" s="497" t="str">
        <f>IF(終値!A390="","",HYPERLINK("https://kabutan.jp/stock/?code="&amp;終値!A390,"📈"))</f>
        <v/>
      </c>
      <c r="B390" s="497" t="str">
        <f>IF(終値!A390="","",終値!A390)</f>
        <v/>
      </c>
      <c r="C390" s="496" t="str">
        <f>IF(終値!A390="","",終値!B390)</f>
        <v/>
      </c>
      <c r="D390" s="498" t="str">
        <f>IF(終値!A390="","",終値!E390)</f>
        <v/>
      </c>
      <c r="E390" s="498" t="str">
        <f>IF($D390="","",AVERAGE(終値!E390:X390))</f>
        <v/>
      </c>
      <c r="F390" s="499" t="str">
        <f>IF($D390="","",STDEVP(終値!E390:X390))</f>
        <v/>
      </c>
      <c r="G390" s="498" t="str">
        <f>IF($D390="","",$E390+BB設定!$B$4*$F390)</f>
        <v/>
      </c>
      <c r="H390" s="498" t="str">
        <f>IF($D390="","",$E390+BB設定!$B$5*$F390)</f>
        <v/>
      </c>
      <c r="I390" s="498" t="str">
        <f>IF($D390="","",$E390-BB設定!$B$5*$F390)</f>
        <v/>
      </c>
      <c r="J390" s="498" t="str">
        <f>IF($D390="","",$E390-BB設定!$B$4*$F390)</f>
        <v/>
      </c>
      <c r="K390" s="503" t="str">
        <f t="shared" ref="K390:K405" si="66">IF($D390="","",IFERROR(($D390-$J390)/($G390-$J390),""))</f>
        <v/>
      </c>
      <c r="L390" s="502" t="str">
        <f t="shared" ref="L390:L405" si="67">IF($D390="","",IFERROR(($G390-$J390)/$E390*100,""))</f>
        <v/>
      </c>
      <c r="M390" s="502" t="str">
        <f>IF($D390="","",IFERROR(MIN(BB_帯幅!B390:AP390)*100,""))</f>
        <v/>
      </c>
      <c r="N390" s="497" t="str">
        <f>IF($L390="","",IF($L390&lt;=$M390*BB設定!$B$7,"スクイーズ★",IF($L390&lt;=$M390*1.3,"収縮","－")))</f>
        <v/>
      </c>
      <c r="O390" s="497" t="str">
        <f>IF($D390="","",IF(AND(BB_帯幅!B390&gt;BB_帯幅!C390,BB_帯幅!C390&gt;BB_帯幅!D390),"拡大↑","縮小↓"))</f>
        <v/>
      </c>
      <c r="P390" s="497" t="str">
        <f t="shared" ref="P390:P405" si="68">IF($D390="","",IF($D390&gt;$G390,"↑+2σ突破",IF($D390&lt;$J390,"↓-2σ割れ",IF($D390&gt;$H390,"+1σ上",IF($D390&lt;$I390,"-1σ下","バンド内")))))</f>
        <v/>
      </c>
      <c r="Q390" s="500" t="str">
        <f>IF($D390="","",IFERROR(100-100/(1+SUMPRODUCT((終値!E390:R390&gt;終値!F390:S390)*(終値!E390:R390-終値!F390:S390))/SUMPRODUCT((終値!E390:R390&lt;終値!F390:S390)*(終値!F390:S390-終値!E390:R390))),100))</f>
        <v/>
      </c>
      <c r="R390" s="500" t="str">
        <f>IF($D390="","",IFERROR(100-100/(1+SUMPRODUCT((((高値!E390:R390+安値!E390:R390+終値!E390:R390)/3)&gt;((高値!F390:S390+安値!F390:S390+終値!F390:S390)/3))*((高値!E390:R390+安値!E390:R390+終値!E390:R390)/3)*出来高!E390:R390)/SUMPRODUCT((((高値!E390:R390+安値!E390:R390+終値!E390:R390)/3)&lt;((高値!F390:S390+安値!F390:S390+終値!F390:S390)/3))*((高値!E390:R390+安値!E390:R390+終値!E390:R390)/3)*出来高!E390:R390)),50))</f>
        <v/>
      </c>
      <c r="S390" s="497" t="str">
        <f>IF($D390="","",IF(AND(終値!E390&lt;終値!O390,$Q390&gt;(IFERROR(100-100/(1+SUMPRODUCT((終値!O390:AB390&gt;終値!P390:AC390)*(終値!O390:AB390-終値!P390:AC390))/SUMPRODUCT((終値!O390:AB390&lt;終値!P390:AC390)*(終値!P390:AC390-終値!O390:AB390))),100))),"強気div▲",IF(AND(終値!E390&gt;終値!O390,$Q390&lt;(IFERROR(100-100/(1+SUMPRODUCT((終値!O390:AB390&gt;終値!P390:AC390)*(終値!O390:AB390-終値!P390:AC390))/SUMPRODUCT((終値!O390:AB390&lt;終値!P390:AC390)*(終値!P390:AC390-終値!O390:AB390))),100))),"弱気div▼","－")))</f>
        <v/>
      </c>
      <c r="T390" s="497" t="str">
        <f t="shared" ref="T390:T405" si="69">IF($D390="","",IF($D390&gt;=$H390,"上walk▲",IF($D390&lt;=$I390,"下walk▼","－")))</f>
        <v/>
      </c>
      <c r="U390" s="497" t="str">
        <f>IF(終値!A390="","",BB_スイング!BT390)</f>
        <v/>
      </c>
      <c r="V390" s="505" t="str">
        <f>IF($D390="","",IFERROR(出来高!E390/AVERAGE(出来高!E390:I390),""))</f>
        <v/>
      </c>
      <c r="W390" s="506" t="str">
        <f>IF($D390="","",IF(AND($D390&gt;$G390,$O390="拡大↑",OR($N390="スクイーズ★",$N390="収縮")),"◎スクイーズブレイク買",IF(AND($D390&gt;=$H390,$R390&gt;=BB設定!$B$10),"○順張り継続(walk)",IF(AND($S390="強気div▲",$D390&gt;$I390,LEFT($U390,4)&lt;&gt;"二番天井"),"○反発(ダイバ)買",IF($U390="二番底W▲","△二番底買(確)",IF($U390="二番底W形成","△二番底形成",IF(LEFT($U390,4)="二番天井","▼二番天井警戒",IF($D390&lt;$J390,"▼-2σ割れ危険",IF(AND($D390&gt;$E390,$K390&lt;0.6,$R390&gt;=50),"・押し目注目",IF($N390="スクイーズ★","☆スクイーズ監視","様子見"))))))))))</f>
        <v/>
      </c>
      <c r="X390" s="501" t="str">
        <f t="shared" si="64"/>
        <v/>
      </c>
      <c r="Y390" s="498" t="str">
        <f t="shared" ref="Y390:Y405" si="70">IF($D390="","",$D390)</f>
        <v/>
      </c>
      <c r="Z390" s="498" t="str">
        <f t="shared" ref="Z390:Z405" si="71">IF($D390="","",$H390)</f>
        <v/>
      </c>
      <c r="AA390" s="498" t="str">
        <f t="shared" ref="AA390:AA405" si="72">IF($D390="","",IF($D390&gt;$E390,$E390,$AD390))</f>
        <v/>
      </c>
      <c r="AB390" s="498" t="str">
        <f t="shared" si="65"/>
        <v/>
      </c>
      <c r="AC390" s="504" t="str">
        <f t="shared" ref="AC390:AC405" si="73">IF($D390="","",IF(($Y390-$AA390)&lt;=0,"－",IFERROR(ROUND(MIN(20,($AB390-$Y390)/($Y390-$AA390)),2),"－")))</f>
        <v/>
      </c>
      <c r="AD390" s="498" t="str">
        <f>IF($D390="","",MIN(終値!E390:I390))</f>
        <v/>
      </c>
      <c r="AE390" s="500" t="str">
        <f t="shared" ref="AE390:AE405" si="74">IF($D390="","",$X390+(10000-ROW())/100000)</f>
        <v/>
      </c>
    </row>
    <row r="391" spans="1:31">
      <c r="A391" s="497" t="str">
        <f>IF(終値!A391="","",HYPERLINK("https://kabutan.jp/stock/?code="&amp;終値!A391,"📈"))</f>
        <v/>
      </c>
      <c r="B391" s="497" t="str">
        <f>IF(終値!A391="","",終値!A391)</f>
        <v/>
      </c>
      <c r="C391" s="496" t="str">
        <f>IF(終値!A391="","",終値!B391)</f>
        <v/>
      </c>
      <c r="D391" s="498" t="str">
        <f>IF(終値!A391="","",終値!E391)</f>
        <v/>
      </c>
      <c r="E391" s="498" t="str">
        <f>IF($D391="","",AVERAGE(終値!E391:X391))</f>
        <v/>
      </c>
      <c r="F391" s="499" t="str">
        <f>IF($D391="","",STDEVP(終値!E391:X391))</f>
        <v/>
      </c>
      <c r="G391" s="498" t="str">
        <f>IF($D391="","",$E391+BB設定!$B$4*$F391)</f>
        <v/>
      </c>
      <c r="H391" s="498" t="str">
        <f>IF($D391="","",$E391+BB設定!$B$5*$F391)</f>
        <v/>
      </c>
      <c r="I391" s="498" t="str">
        <f>IF($D391="","",$E391-BB設定!$B$5*$F391)</f>
        <v/>
      </c>
      <c r="J391" s="498" t="str">
        <f>IF($D391="","",$E391-BB設定!$B$4*$F391)</f>
        <v/>
      </c>
      <c r="K391" s="503" t="str">
        <f t="shared" si="66"/>
        <v/>
      </c>
      <c r="L391" s="502" t="str">
        <f t="shared" si="67"/>
        <v/>
      </c>
      <c r="M391" s="502" t="str">
        <f>IF($D391="","",IFERROR(MIN(BB_帯幅!B391:AP391)*100,""))</f>
        <v/>
      </c>
      <c r="N391" s="497" t="str">
        <f>IF($L391="","",IF($L391&lt;=$M391*BB設定!$B$7,"スクイーズ★",IF($L391&lt;=$M391*1.3,"収縮","－")))</f>
        <v/>
      </c>
      <c r="O391" s="497" t="str">
        <f>IF($D391="","",IF(AND(BB_帯幅!B391&gt;BB_帯幅!C391,BB_帯幅!C391&gt;BB_帯幅!D391),"拡大↑","縮小↓"))</f>
        <v/>
      </c>
      <c r="P391" s="497" t="str">
        <f t="shared" si="68"/>
        <v/>
      </c>
      <c r="Q391" s="500" t="str">
        <f>IF($D391="","",IFERROR(100-100/(1+SUMPRODUCT((終値!E391:R391&gt;終値!F391:S391)*(終値!E391:R391-終値!F391:S391))/SUMPRODUCT((終値!E391:R391&lt;終値!F391:S391)*(終値!F391:S391-終値!E391:R391))),100))</f>
        <v/>
      </c>
      <c r="R391" s="500" t="str">
        <f>IF($D391="","",IFERROR(100-100/(1+SUMPRODUCT((((高値!E391:R391+安値!E391:R391+終値!E391:R391)/3)&gt;((高値!F391:S391+安値!F391:S391+終値!F391:S391)/3))*((高値!E391:R391+安値!E391:R391+終値!E391:R391)/3)*出来高!E391:R391)/SUMPRODUCT((((高値!E391:R391+安値!E391:R391+終値!E391:R391)/3)&lt;((高値!F391:S391+安値!F391:S391+終値!F391:S391)/3))*((高値!E391:R391+安値!E391:R391+終値!E391:R391)/3)*出来高!E391:R391)),50))</f>
        <v/>
      </c>
      <c r="S391" s="497" t="str">
        <f>IF($D391="","",IF(AND(終値!E391&lt;終値!O391,$Q391&gt;(IFERROR(100-100/(1+SUMPRODUCT((終値!O391:AB391&gt;終値!P391:AC391)*(終値!O391:AB391-終値!P391:AC391))/SUMPRODUCT((終値!O391:AB391&lt;終値!P391:AC391)*(終値!P391:AC391-終値!O391:AB391))),100))),"強気div▲",IF(AND(終値!E391&gt;終値!O391,$Q391&lt;(IFERROR(100-100/(1+SUMPRODUCT((終値!O391:AB391&gt;終値!P391:AC391)*(終値!O391:AB391-終値!P391:AC391))/SUMPRODUCT((終値!O391:AB391&lt;終値!P391:AC391)*(終値!P391:AC391-終値!O391:AB391))),100))),"弱気div▼","－")))</f>
        <v/>
      </c>
      <c r="T391" s="497" t="str">
        <f t="shared" si="69"/>
        <v/>
      </c>
      <c r="U391" s="497" t="str">
        <f>IF(終値!A391="","",BB_スイング!BT391)</f>
        <v/>
      </c>
      <c r="V391" s="505" t="str">
        <f>IF($D391="","",IFERROR(出来高!E391/AVERAGE(出来高!E391:I391),""))</f>
        <v/>
      </c>
      <c r="W391" s="506" t="str">
        <f>IF($D391="","",IF(AND($D391&gt;$G391,$O391="拡大↑",OR($N391="スクイーズ★",$N391="収縮")),"◎スクイーズブレイク買",IF(AND($D391&gt;=$H391,$R391&gt;=BB設定!$B$10),"○順張り継続(walk)",IF(AND($S391="強気div▲",$D391&gt;$I391,LEFT($U391,4)&lt;&gt;"二番天井"),"○反発(ダイバ)買",IF($U391="二番底W▲","△二番底買(確)",IF($U391="二番底W形成","△二番底形成",IF(LEFT($U391,4)="二番天井","▼二番天井警戒",IF($D391&lt;$J391,"▼-2σ割れ危険",IF(AND($D391&gt;$E391,$K391&lt;0.6,$R391&gt;=50),"・押し目注目",IF($N391="スクイーズ★","☆スクイーズ監視","様子見"))))))))))</f>
        <v/>
      </c>
      <c r="X391" s="501" t="str">
        <f t="shared" ref="X391:X405" si="75">IF($D391="","",MAX(0,MIN(100,IF($L391&lt;=$M391*1.15,20,IF($L391&lt;=$M391*1.4,10,0))+IF($D391&gt;$G391,20,IF($D391&gt;$H391,12,IF($D391&gt;$E391,5,0)))+IF($O391="拡大↑",10,0)+IF($R391&gt;=80,15,IF($R391&gt;=60,10,IF($R391&gt;=50,5,0)))+IF(AND($Q391&gt;=50,$Q391&lt;=70),10,IF($Q391&gt;70,3,IF($Q391&gt;=40,5,0)))+IF(AND($S391="強気div▲",$T391&lt;&gt;"下walk▼"),15,IF(AND($S391="強気div▲",$T391="下walk▼"),5,0))+IF($T391="上walk▲",5,0)+IF($V391&gt;=2,5,IF($V391&gt;=1.5,3,0))+IF(LEFT($U391,4)="二番天井",-15,0)+IF($D391&lt;$E391,-10,0)+IF($T391="下walk▼",-10,0)+IF($K391&lt;0.2,-5,0))))</f>
        <v/>
      </c>
      <c r="Y391" s="498" t="str">
        <f t="shared" si="70"/>
        <v/>
      </c>
      <c r="Z391" s="498" t="str">
        <f t="shared" si="71"/>
        <v/>
      </c>
      <c r="AA391" s="498" t="str">
        <f t="shared" si="72"/>
        <v/>
      </c>
      <c r="AB391" s="498" t="str">
        <f t="shared" ref="AB391:AB405" si="76">IF($D391="","",IF($D391&gt;$G391,$E391+3*$F391,$G391))</f>
        <v/>
      </c>
      <c r="AC391" s="504" t="str">
        <f t="shared" si="73"/>
        <v/>
      </c>
      <c r="AD391" s="498" t="str">
        <f>IF($D391="","",MIN(終値!E391:I391))</f>
        <v/>
      </c>
      <c r="AE391" s="500" t="str">
        <f t="shared" si="74"/>
        <v/>
      </c>
    </row>
    <row r="392" spans="1:31">
      <c r="A392" s="497" t="str">
        <f>IF(終値!A392="","",HYPERLINK("https://kabutan.jp/stock/?code="&amp;終値!A392,"📈"))</f>
        <v/>
      </c>
      <c r="B392" s="497" t="str">
        <f>IF(終値!A392="","",終値!A392)</f>
        <v/>
      </c>
      <c r="C392" s="496" t="str">
        <f>IF(終値!A392="","",終値!B392)</f>
        <v/>
      </c>
      <c r="D392" s="498" t="str">
        <f>IF(終値!A392="","",終値!E392)</f>
        <v/>
      </c>
      <c r="E392" s="498" t="str">
        <f>IF($D392="","",AVERAGE(終値!E392:X392))</f>
        <v/>
      </c>
      <c r="F392" s="499" t="str">
        <f>IF($D392="","",STDEVP(終値!E392:X392))</f>
        <v/>
      </c>
      <c r="G392" s="498" t="str">
        <f>IF($D392="","",$E392+BB設定!$B$4*$F392)</f>
        <v/>
      </c>
      <c r="H392" s="498" t="str">
        <f>IF($D392="","",$E392+BB設定!$B$5*$F392)</f>
        <v/>
      </c>
      <c r="I392" s="498" t="str">
        <f>IF($D392="","",$E392-BB設定!$B$5*$F392)</f>
        <v/>
      </c>
      <c r="J392" s="498" t="str">
        <f>IF($D392="","",$E392-BB設定!$B$4*$F392)</f>
        <v/>
      </c>
      <c r="K392" s="503" t="str">
        <f t="shared" si="66"/>
        <v/>
      </c>
      <c r="L392" s="502" t="str">
        <f t="shared" si="67"/>
        <v/>
      </c>
      <c r="M392" s="502" t="str">
        <f>IF($D392="","",IFERROR(MIN(BB_帯幅!B392:AP392)*100,""))</f>
        <v/>
      </c>
      <c r="N392" s="497" t="str">
        <f>IF($L392="","",IF($L392&lt;=$M392*BB設定!$B$7,"スクイーズ★",IF($L392&lt;=$M392*1.3,"収縮","－")))</f>
        <v/>
      </c>
      <c r="O392" s="497" t="str">
        <f>IF($D392="","",IF(AND(BB_帯幅!B392&gt;BB_帯幅!C392,BB_帯幅!C392&gt;BB_帯幅!D392),"拡大↑","縮小↓"))</f>
        <v/>
      </c>
      <c r="P392" s="497" t="str">
        <f t="shared" si="68"/>
        <v/>
      </c>
      <c r="Q392" s="500" t="str">
        <f>IF($D392="","",IFERROR(100-100/(1+SUMPRODUCT((終値!E392:R392&gt;終値!F392:S392)*(終値!E392:R392-終値!F392:S392))/SUMPRODUCT((終値!E392:R392&lt;終値!F392:S392)*(終値!F392:S392-終値!E392:R392))),100))</f>
        <v/>
      </c>
      <c r="R392" s="500" t="str">
        <f>IF($D392="","",IFERROR(100-100/(1+SUMPRODUCT((((高値!E392:R392+安値!E392:R392+終値!E392:R392)/3)&gt;((高値!F392:S392+安値!F392:S392+終値!F392:S392)/3))*((高値!E392:R392+安値!E392:R392+終値!E392:R392)/3)*出来高!E392:R392)/SUMPRODUCT((((高値!E392:R392+安値!E392:R392+終値!E392:R392)/3)&lt;((高値!F392:S392+安値!F392:S392+終値!F392:S392)/3))*((高値!E392:R392+安値!E392:R392+終値!E392:R392)/3)*出来高!E392:R392)),50))</f>
        <v/>
      </c>
      <c r="S392" s="497" t="str">
        <f>IF($D392="","",IF(AND(終値!E392&lt;終値!O392,$Q392&gt;(IFERROR(100-100/(1+SUMPRODUCT((終値!O392:AB392&gt;終値!P392:AC392)*(終値!O392:AB392-終値!P392:AC392))/SUMPRODUCT((終値!O392:AB392&lt;終値!P392:AC392)*(終値!P392:AC392-終値!O392:AB392))),100))),"強気div▲",IF(AND(終値!E392&gt;終値!O392,$Q392&lt;(IFERROR(100-100/(1+SUMPRODUCT((終値!O392:AB392&gt;終値!P392:AC392)*(終値!O392:AB392-終値!P392:AC392))/SUMPRODUCT((終値!O392:AB392&lt;終値!P392:AC392)*(終値!P392:AC392-終値!O392:AB392))),100))),"弱気div▼","－")))</f>
        <v/>
      </c>
      <c r="T392" s="497" t="str">
        <f t="shared" si="69"/>
        <v/>
      </c>
      <c r="U392" s="497" t="str">
        <f>IF(終値!A392="","",BB_スイング!BT392)</f>
        <v/>
      </c>
      <c r="V392" s="505" t="str">
        <f>IF($D392="","",IFERROR(出来高!E392/AVERAGE(出来高!E392:I392),""))</f>
        <v/>
      </c>
      <c r="W392" s="506" t="str">
        <f>IF($D392="","",IF(AND($D392&gt;$G392,$O392="拡大↑",OR($N392="スクイーズ★",$N392="収縮")),"◎スクイーズブレイク買",IF(AND($D392&gt;=$H392,$R392&gt;=BB設定!$B$10),"○順張り継続(walk)",IF(AND($S392="強気div▲",$D392&gt;$I392,LEFT($U392,4)&lt;&gt;"二番天井"),"○反発(ダイバ)買",IF($U392="二番底W▲","△二番底買(確)",IF($U392="二番底W形成","△二番底形成",IF(LEFT($U392,4)="二番天井","▼二番天井警戒",IF($D392&lt;$J392,"▼-2σ割れ危険",IF(AND($D392&gt;$E392,$K392&lt;0.6,$R392&gt;=50),"・押し目注目",IF($N392="スクイーズ★","☆スクイーズ監視","様子見"))))))))))</f>
        <v/>
      </c>
      <c r="X392" s="501" t="str">
        <f t="shared" si="75"/>
        <v/>
      </c>
      <c r="Y392" s="498" t="str">
        <f t="shared" si="70"/>
        <v/>
      </c>
      <c r="Z392" s="498" t="str">
        <f t="shared" si="71"/>
        <v/>
      </c>
      <c r="AA392" s="498" t="str">
        <f t="shared" si="72"/>
        <v/>
      </c>
      <c r="AB392" s="498" t="str">
        <f t="shared" si="76"/>
        <v/>
      </c>
      <c r="AC392" s="504" t="str">
        <f t="shared" si="73"/>
        <v/>
      </c>
      <c r="AD392" s="498" t="str">
        <f>IF($D392="","",MIN(終値!E392:I392))</f>
        <v/>
      </c>
      <c r="AE392" s="500" t="str">
        <f t="shared" si="74"/>
        <v/>
      </c>
    </row>
    <row r="393" spans="1:31">
      <c r="A393" s="497" t="str">
        <f>IF(終値!A393="","",HYPERLINK("https://kabutan.jp/stock/?code="&amp;終値!A393,"📈"))</f>
        <v/>
      </c>
      <c r="B393" s="497" t="str">
        <f>IF(終値!A393="","",終値!A393)</f>
        <v/>
      </c>
      <c r="C393" s="496" t="str">
        <f>IF(終値!A393="","",終値!B393)</f>
        <v/>
      </c>
      <c r="D393" s="498" t="str">
        <f>IF(終値!A393="","",終値!E393)</f>
        <v/>
      </c>
      <c r="E393" s="498" t="str">
        <f>IF($D393="","",AVERAGE(終値!E393:X393))</f>
        <v/>
      </c>
      <c r="F393" s="499" t="str">
        <f>IF($D393="","",STDEVP(終値!E393:X393))</f>
        <v/>
      </c>
      <c r="G393" s="498" t="str">
        <f>IF($D393="","",$E393+BB設定!$B$4*$F393)</f>
        <v/>
      </c>
      <c r="H393" s="498" t="str">
        <f>IF($D393="","",$E393+BB設定!$B$5*$F393)</f>
        <v/>
      </c>
      <c r="I393" s="498" t="str">
        <f>IF($D393="","",$E393-BB設定!$B$5*$F393)</f>
        <v/>
      </c>
      <c r="J393" s="498" t="str">
        <f>IF($D393="","",$E393-BB設定!$B$4*$F393)</f>
        <v/>
      </c>
      <c r="K393" s="503" t="str">
        <f t="shared" si="66"/>
        <v/>
      </c>
      <c r="L393" s="502" t="str">
        <f t="shared" si="67"/>
        <v/>
      </c>
      <c r="M393" s="502" t="str">
        <f>IF($D393="","",IFERROR(MIN(BB_帯幅!B393:AP393)*100,""))</f>
        <v/>
      </c>
      <c r="N393" s="497" t="str">
        <f>IF($L393="","",IF($L393&lt;=$M393*BB設定!$B$7,"スクイーズ★",IF($L393&lt;=$M393*1.3,"収縮","－")))</f>
        <v/>
      </c>
      <c r="O393" s="497" t="str">
        <f>IF($D393="","",IF(AND(BB_帯幅!B393&gt;BB_帯幅!C393,BB_帯幅!C393&gt;BB_帯幅!D393),"拡大↑","縮小↓"))</f>
        <v/>
      </c>
      <c r="P393" s="497" t="str">
        <f t="shared" si="68"/>
        <v/>
      </c>
      <c r="Q393" s="500" t="str">
        <f>IF($D393="","",IFERROR(100-100/(1+SUMPRODUCT((終値!E393:R393&gt;終値!F393:S393)*(終値!E393:R393-終値!F393:S393))/SUMPRODUCT((終値!E393:R393&lt;終値!F393:S393)*(終値!F393:S393-終値!E393:R393))),100))</f>
        <v/>
      </c>
      <c r="R393" s="500" t="str">
        <f>IF($D393="","",IFERROR(100-100/(1+SUMPRODUCT((((高値!E393:R393+安値!E393:R393+終値!E393:R393)/3)&gt;((高値!F393:S393+安値!F393:S393+終値!F393:S393)/3))*((高値!E393:R393+安値!E393:R393+終値!E393:R393)/3)*出来高!E393:R393)/SUMPRODUCT((((高値!E393:R393+安値!E393:R393+終値!E393:R393)/3)&lt;((高値!F393:S393+安値!F393:S393+終値!F393:S393)/3))*((高値!E393:R393+安値!E393:R393+終値!E393:R393)/3)*出来高!E393:R393)),50))</f>
        <v/>
      </c>
      <c r="S393" s="497" t="str">
        <f>IF($D393="","",IF(AND(終値!E393&lt;終値!O393,$Q393&gt;(IFERROR(100-100/(1+SUMPRODUCT((終値!O393:AB393&gt;終値!P393:AC393)*(終値!O393:AB393-終値!P393:AC393))/SUMPRODUCT((終値!O393:AB393&lt;終値!P393:AC393)*(終値!P393:AC393-終値!O393:AB393))),100))),"強気div▲",IF(AND(終値!E393&gt;終値!O393,$Q393&lt;(IFERROR(100-100/(1+SUMPRODUCT((終値!O393:AB393&gt;終値!P393:AC393)*(終値!O393:AB393-終値!P393:AC393))/SUMPRODUCT((終値!O393:AB393&lt;終値!P393:AC393)*(終値!P393:AC393-終値!O393:AB393))),100))),"弱気div▼","－")))</f>
        <v/>
      </c>
      <c r="T393" s="497" t="str">
        <f t="shared" si="69"/>
        <v/>
      </c>
      <c r="U393" s="497" t="str">
        <f>IF(終値!A393="","",BB_スイング!BT393)</f>
        <v/>
      </c>
      <c r="V393" s="505" t="str">
        <f>IF($D393="","",IFERROR(出来高!E393/AVERAGE(出来高!E393:I393),""))</f>
        <v/>
      </c>
      <c r="W393" s="506" t="str">
        <f>IF($D393="","",IF(AND($D393&gt;$G393,$O393="拡大↑",OR($N393="スクイーズ★",$N393="収縮")),"◎スクイーズブレイク買",IF(AND($D393&gt;=$H393,$R393&gt;=BB設定!$B$10),"○順張り継続(walk)",IF(AND($S393="強気div▲",$D393&gt;$I393,LEFT($U393,4)&lt;&gt;"二番天井"),"○反発(ダイバ)買",IF($U393="二番底W▲","△二番底買(確)",IF($U393="二番底W形成","△二番底形成",IF(LEFT($U393,4)="二番天井","▼二番天井警戒",IF($D393&lt;$J393,"▼-2σ割れ危険",IF(AND($D393&gt;$E393,$K393&lt;0.6,$R393&gt;=50),"・押し目注目",IF($N393="スクイーズ★","☆スクイーズ監視","様子見"))))))))))</f>
        <v/>
      </c>
      <c r="X393" s="501" t="str">
        <f t="shared" si="75"/>
        <v/>
      </c>
      <c r="Y393" s="498" t="str">
        <f t="shared" si="70"/>
        <v/>
      </c>
      <c r="Z393" s="498" t="str">
        <f t="shared" si="71"/>
        <v/>
      </c>
      <c r="AA393" s="498" t="str">
        <f t="shared" si="72"/>
        <v/>
      </c>
      <c r="AB393" s="498" t="str">
        <f t="shared" si="76"/>
        <v/>
      </c>
      <c r="AC393" s="504" t="str">
        <f t="shared" si="73"/>
        <v/>
      </c>
      <c r="AD393" s="498" t="str">
        <f>IF($D393="","",MIN(終値!E393:I393))</f>
        <v/>
      </c>
      <c r="AE393" s="500" t="str">
        <f t="shared" si="74"/>
        <v/>
      </c>
    </row>
    <row r="394" spans="1:31">
      <c r="A394" s="497" t="str">
        <f>IF(終値!A394="","",HYPERLINK("https://kabutan.jp/stock/?code="&amp;終値!A394,"📈"))</f>
        <v/>
      </c>
      <c r="B394" s="497" t="str">
        <f>IF(終値!A394="","",終値!A394)</f>
        <v/>
      </c>
      <c r="C394" s="496" t="str">
        <f>IF(終値!A394="","",終値!B394)</f>
        <v/>
      </c>
      <c r="D394" s="498" t="str">
        <f>IF(終値!A394="","",終値!E394)</f>
        <v/>
      </c>
      <c r="E394" s="498" t="str">
        <f>IF($D394="","",AVERAGE(終値!E394:X394))</f>
        <v/>
      </c>
      <c r="F394" s="499" t="str">
        <f>IF($D394="","",STDEVP(終値!E394:X394))</f>
        <v/>
      </c>
      <c r="G394" s="498" t="str">
        <f>IF($D394="","",$E394+BB設定!$B$4*$F394)</f>
        <v/>
      </c>
      <c r="H394" s="498" t="str">
        <f>IF($D394="","",$E394+BB設定!$B$5*$F394)</f>
        <v/>
      </c>
      <c r="I394" s="498" t="str">
        <f>IF($D394="","",$E394-BB設定!$B$5*$F394)</f>
        <v/>
      </c>
      <c r="J394" s="498" t="str">
        <f>IF($D394="","",$E394-BB設定!$B$4*$F394)</f>
        <v/>
      </c>
      <c r="K394" s="503" t="str">
        <f t="shared" si="66"/>
        <v/>
      </c>
      <c r="L394" s="502" t="str">
        <f t="shared" si="67"/>
        <v/>
      </c>
      <c r="M394" s="502" t="str">
        <f>IF($D394="","",IFERROR(MIN(BB_帯幅!B394:AP394)*100,""))</f>
        <v/>
      </c>
      <c r="N394" s="497" t="str">
        <f>IF($L394="","",IF($L394&lt;=$M394*BB設定!$B$7,"スクイーズ★",IF($L394&lt;=$M394*1.3,"収縮","－")))</f>
        <v/>
      </c>
      <c r="O394" s="497" t="str">
        <f>IF($D394="","",IF(AND(BB_帯幅!B394&gt;BB_帯幅!C394,BB_帯幅!C394&gt;BB_帯幅!D394),"拡大↑","縮小↓"))</f>
        <v/>
      </c>
      <c r="P394" s="497" t="str">
        <f t="shared" si="68"/>
        <v/>
      </c>
      <c r="Q394" s="500" t="str">
        <f>IF($D394="","",IFERROR(100-100/(1+SUMPRODUCT((終値!E394:R394&gt;終値!F394:S394)*(終値!E394:R394-終値!F394:S394))/SUMPRODUCT((終値!E394:R394&lt;終値!F394:S394)*(終値!F394:S394-終値!E394:R394))),100))</f>
        <v/>
      </c>
      <c r="R394" s="500" t="str">
        <f>IF($D394="","",IFERROR(100-100/(1+SUMPRODUCT((((高値!E394:R394+安値!E394:R394+終値!E394:R394)/3)&gt;((高値!F394:S394+安値!F394:S394+終値!F394:S394)/3))*((高値!E394:R394+安値!E394:R394+終値!E394:R394)/3)*出来高!E394:R394)/SUMPRODUCT((((高値!E394:R394+安値!E394:R394+終値!E394:R394)/3)&lt;((高値!F394:S394+安値!F394:S394+終値!F394:S394)/3))*((高値!E394:R394+安値!E394:R394+終値!E394:R394)/3)*出来高!E394:R394)),50))</f>
        <v/>
      </c>
      <c r="S394" s="497" t="str">
        <f>IF($D394="","",IF(AND(終値!E394&lt;終値!O394,$Q394&gt;(IFERROR(100-100/(1+SUMPRODUCT((終値!O394:AB394&gt;終値!P394:AC394)*(終値!O394:AB394-終値!P394:AC394))/SUMPRODUCT((終値!O394:AB394&lt;終値!P394:AC394)*(終値!P394:AC394-終値!O394:AB394))),100))),"強気div▲",IF(AND(終値!E394&gt;終値!O394,$Q394&lt;(IFERROR(100-100/(1+SUMPRODUCT((終値!O394:AB394&gt;終値!P394:AC394)*(終値!O394:AB394-終値!P394:AC394))/SUMPRODUCT((終値!O394:AB394&lt;終値!P394:AC394)*(終値!P394:AC394-終値!O394:AB394))),100))),"弱気div▼","－")))</f>
        <v/>
      </c>
      <c r="T394" s="497" t="str">
        <f t="shared" si="69"/>
        <v/>
      </c>
      <c r="U394" s="497" t="str">
        <f>IF(終値!A394="","",BB_スイング!BT394)</f>
        <v/>
      </c>
      <c r="V394" s="505" t="str">
        <f>IF($D394="","",IFERROR(出来高!E394/AVERAGE(出来高!E394:I394),""))</f>
        <v/>
      </c>
      <c r="W394" s="506" t="str">
        <f>IF($D394="","",IF(AND($D394&gt;$G394,$O394="拡大↑",OR($N394="スクイーズ★",$N394="収縮")),"◎スクイーズブレイク買",IF(AND($D394&gt;=$H394,$R394&gt;=BB設定!$B$10),"○順張り継続(walk)",IF(AND($S394="強気div▲",$D394&gt;$I394,LEFT($U394,4)&lt;&gt;"二番天井"),"○反発(ダイバ)買",IF($U394="二番底W▲","△二番底買(確)",IF($U394="二番底W形成","△二番底形成",IF(LEFT($U394,4)="二番天井","▼二番天井警戒",IF($D394&lt;$J394,"▼-2σ割れ危険",IF(AND($D394&gt;$E394,$K394&lt;0.6,$R394&gt;=50),"・押し目注目",IF($N394="スクイーズ★","☆スクイーズ監視","様子見"))))))))))</f>
        <v/>
      </c>
      <c r="X394" s="501" t="str">
        <f t="shared" si="75"/>
        <v/>
      </c>
      <c r="Y394" s="498" t="str">
        <f t="shared" si="70"/>
        <v/>
      </c>
      <c r="Z394" s="498" t="str">
        <f t="shared" si="71"/>
        <v/>
      </c>
      <c r="AA394" s="498" t="str">
        <f t="shared" si="72"/>
        <v/>
      </c>
      <c r="AB394" s="498" t="str">
        <f t="shared" si="76"/>
        <v/>
      </c>
      <c r="AC394" s="504" t="str">
        <f t="shared" si="73"/>
        <v/>
      </c>
      <c r="AD394" s="498" t="str">
        <f>IF($D394="","",MIN(終値!E394:I394))</f>
        <v/>
      </c>
      <c r="AE394" s="500" t="str">
        <f t="shared" si="74"/>
        <v/>
      </c>
    </row>
    <row r="395" spans="1:31">
      <c r="A395" s="497" t="str">
        <f>IF(終値!A395="","",HYPERLINK("https://kabutan.jp/stock/?code="&amp;終値!A395,"📈"))</f>
        <v/>
      </c>
      <c r="B395" s="497" t="str">
        <f>IF(終値!A395="","",終値!A395)</f>
        <v/>
      </c>
      <c r="C395" s="496" t="str">
        <f>IF(終値!A395="","",終値!B395)</f>
        <v/>
      </c>
      <c r="D395" s="498" t="str">
        <f>IF(終値!A395="","",終値!E395)</f>
        <v/>
      </c>
      <c r="E395" s="498" t="str">
        <f>IF($D395="","",AVERAGE(終値!E395:X395))</f>
        <v/>
      </c>
      <c r="F395" s="499" t="str">
        <f>IF($D395="","",STDEVP(終値!E395:X395))</f>
        <v/>
      </c>
      <c r="G395" s="498" t="str">
        <f>IF($D395="","",$E395+BB設定!$B$4*$F395)</f>
        <v/>
      </c>
      <c r="H395" s="498" t="str">
        <f>IF($D395="","",$E395+BB設定!$B$5*$F395)</f>
        <v/>
      </c>
      <c r="I395" s="498" t="str">
        <f>IF($D395="","",$E395-BB設定!$B$5*$F395)</f>
        <v/>
      </c>
      <c r="J395" s="498" t="str">
        <f>IF($D395="","",$E395-BB設定!$B$4*$F395)</f>
        <v/>
      </c>
      <c r="K395" s="503" t="str">
        <f t="shared" si="66"/>
        <v/>
      </c>
      <c r="L395" s="502" t="str">
        <f t="shared" si="67"/>
        <v/>
      </c>
      <c r="M395" s="502" t="str">
        <f>IF($D395="","",IFERROR(MIN(BB_帯幅!B395:AP395)*100,""))</f>
        <v/>
      </c>
      <c r="N395" s="497" t="str">
        <f>IF($L395="","",IF($L395&lt;=$M395*BB設定!$B$7,"スクイーズ★",IF($L395&lt;=$M395*1.3,"収縮","－")))</f>
        <v/>
      </c>
      <c r="O395" s="497" t="str">
        <f>IF($D395="","",IF(AND(BB_帯幅!B395&gt;BB_帯幅!C395,BB_帯幅!C395&gt;BB_帯幅!D395),"拡大↑","縮小↓"))</f>
        <v/>
      </c>
      <c r="P395" s="497" t="str">
        <f t="shared" si="68"/>
        <v/>
      </c>
      <c r="Q395" s="500" t="str">
        <f>IF($D395="","",IFERROR(100-100/(1+SUMPRODUCT((終値!E395:R395&gt;終値!F395:S395)*(終値!E395:R395-終値!F395:S395))/SUMPRODUCT((終値!E395:R395&lt;終値!F395:S395)*(終値!F395:S395-終値!E395:R395))),100))</f>
        <v/>
      </c>
      <c r="R395" s="500" t="str">
        <f>IF($D395="","",IFERROR(100-100/(1+SUMPRODUCT((((高値!E395:R395+安値!E395:R395+終値!E395:R395)/3)&gt;((高値!F395:S395+安値!F395:S395+終値!F395:S395)/3))*((高値!E395:R395+安値!E395:R395+終値!E395:R395)/3)*出来高!E395:R395)/SUMPRODUCT((((高値!E395:R395+安値!E395:R395+終値!E395:R395)/3)&lt;((高値!F395:S395+安値!F395:S395+終値!F395:S395)/3))*((高値!E395:R395+安値!E395:R395+終値!E395:R395)/3)*出来高!E395:R395)),50))</f>
        <v/>
      </c>
      <c r="S395" s="497" t="str">
        <f>IF($D395="","",IF(AND(終値!E395&lt;終値!O395,$Q395&gt;(IFERROR(100-100/(1+SUMPRODUCT((終値!O395:AB395&gt;終値!P395:AC395)*(終値!O395:AB395-終値!P395:AC395))/SUMPRODUCT((終値!O395:AB395&lt;終値!P395:AC395)*(終値!P395:AC395-終値!O395:AB395))),100))),"強気div▲",IF(AND(終値!E395&gt;終値!O395,$Q395&lt;(IFERROR(100-100/(1+SUMPRODUCT((終値!O395:AB395&gt;終値!P395:AC395)*(終値!O395:AB395-終値!P395:AC395))/SUMPRODUCT((終値!O395:AB395&lt;終値!P395:AC395)*(終値!P395:AC395-終値!O395:AB395))),100))),"弱気div▼","－")))</f>
        <v/>
      </c>
      <c r="T395" s="497" t="str">
        <f t="shared" si="69"/>
        <v/>
      </c>
      <c r="U395" s="497" t="str">
        <f>IF(終値!A395="","",BB_スイング!BT395)</f>
        <v/>
      </c>
      <c r="V395" s="505" t="str">
        <f>IF($D395="","",IFERROR(出来高!E395/AVERAGE(出来高!E395:I395),""))</f>
        <v/>
      </c>
      <c r="W395" s="506" t="str">
        <f>IF($D395="","",IF(AND($D395&gt;$G395,$O395="拡大↑",OR($N395="スクイーズ★",$N395="収縮")),"◎スクイーズブレイク買",IF(AND($D395&gt;=$H395,$R395&gt;=BB設定!$B$10),"○順張り継続(walk)",IF(AND($S395="強気div▲",$D395&gt;$I395,LEFT($U395,4)&lt;&gt;"二番天井"),"○反発(ダイバ)買",IF($U395="二番底W▲","△二番底買(確)",IF($U395="二番底W形成","△二番底形成",IF(LEFT($U395,4)="二番天井","▼二番天井警戒",IF($D395&lt;$J395,"▼-2σ割れ危険",IF(AND($D395&gt;$E395,$K395&lt;0.6,$R395&gt;=50),"・押し目注目",IF($N395="スクイーズ★","☆スクイーズ監視","様子見"))))))))))</f>
        <v/>
      </c>
      <c r="X395" s="501" t="str">
        <f t="shared" si="75"/>
        <v/>
      </c>
      <c r="Y395" s="498" t="str">
        <f t="shared" si="70"/>
        <v/>
      </c>
      <c r="Z395" s="498" t="str">
        <f t="shared" si="71"/>
        <v/>
      </c>
      <c r="AA395" s="498" t="str">
        <f t="shared" si="72"/>
        <v/>
      </c>
      <c r="AB395" s="498" t="str">
        <f t="shared" si="76"/>
        <v/>
      </c>
      <c r="AC395" s="504" t="str">
        <f t="shared" si="73"/>
        <v/>
      </c>
      <c r="AD395" s="498" t="str">
        <f>IF($D395="","",MIN(終値!E395:I395))</f>
        <v/>
      </c>
      <c r="AE395" s="500" t="str">
        <f t="shared" si="74"/>
        <v/>
      </c>
    </row>
    <row r="396" spans="1:31">
      <c r="A396" s="497" t="str">
        <f>IF(終値!A396="","",HYPERLINK("https://kabutan.jp/stock/?code="&amp;終値!A396,"📈"))</f>
        <v/>
      </c>
      <c r="B396" s="497" t="str">
        <f>IF(終値!A396="","",終値!A396)</f>
        <v/>
      </c>
      <c r="C396" s="496" t="str">
        <f>IF(終値!A396="","",終値!B396)</f>
        <v/>
      </c>
      <c r="D396" s="498" t="str">
        <f>IF(終値!A396="","",終値!E396)</f>
        <v/>
      </c>
      <c r="E396" s="498" t="str">
        <f>IF($D396="","",AVERAGE(終値!E396:X396))</f>
        <v/>
      </c>
      <c r="F396" s="499" t="str">
        <f>IF($D396="","",STDEVP(終値!E396:X396))</f>
        <v/>
      </c>
      <c r="G396" s="498" t="str">
        <f>IF($D396="","",$E396+BB設定!$B$4*$F396)</f>
        <v/>
      </c>
      <c r="H396" s="498" t="str">
        <f>IF($D396="","",$E396+BB設定!$B$5*$F396)</f>
        <v/>
      </c>
      <c r="I396" s="498" t="str">
        <f>IF($D396="","",$E396-BB設定!$B$5*$F396)</f>
        <v/>
      </c>
      <c r="J396" s="498" t="str">
        <f>IF($D396="","",$E396-BB設定!$B$4*$F396)</f>
        <v/>
      </c>
      <c r="K396" s="503" t="str">
        <f t="shared" si="66"/>
        <v/>
      </c>
      <c r="L396" s="502" t="str">
        <f t="shared" si="67"/>
        <v/>
      </c>
      <c r="M396" s="502" t="str">
        <f>IF($D396="","",IFERROR(MIN(BB_帯幅!B396:AP396)*100,""))</f>
        <v/>
      </c>
      <c r="N396" s="497" t="str">
        <f>IF($L396="","",IF($L396&lt;=$M396*BB設定!$B$7,"スクイーズ★",IF($L396&lt;=$M396*1.3,"収縮","－")))</f>
        <v/>
      </c>
      <c r="O396" s="497" t="str">
        <f>IF($D396="","",IF(AND(BB_帯幅!B396&gt;BB_帯幅!C396,BB_帯幅!C396&gt;BB_帯幅!D396),"拡大↑","縮小↓"))</f>
        <v/>
      </c>
      <c r="P396" s="497" t="str">
        <f t="shared" si="68"/>
        <v/>
      </c>
      <c r="Q396" s="500" t="str">
        <f>IF($D396="","",IFERROR(100-100/(1+SUMPRODUCT((終値!E396:R396&gt;終値!F396:S396)*(終値!E396:R396-終値!F396:S396))/SUMPRODUCT((終値!E396:R396&lt;終値!F396:S396)*(終値!F396:S396-終値!E396:R396))),100))</f>
        <v/>
      </c>
      <c r="R396" s="500" t="str">
        <f>IF($D396="","",IFERROR(100-100/(1+SUMPRODUCT((((高値!E396:R396+安値!E396:R396+終値!E396:R396)/3)&gt;((高値!F396:S396+安値!F396:S396+終値!F396:S396)/3))*((高値!E396:R396+安値!E396:R396+終値!E396:R396)/3)*出来高!E396:R396)/SUMPRODUCT((((高値!E396:R396+安値!E396:R396+終値!E396:R396)/3)&lt;((高値!F396:S396+安値!F396:S396+終値!F396:S396)/3))*((高値!E396:R396+安値!E396:R396+終値!E396:R396)/3)*出来高!E396:R396)),50))</f>
        <v/>
      </c>
      <c r="S396" s="497" t="str">
        <f>IF($D396="","",IF(AND(終値!E396&lt;終値!O396,$Q396&gt;(IFERROR(100-100/(1+SUMPRODUCT((終値!O396:AB396&gt;終値!P396:AC396)*(終値!O396:AB396-終値!P396:AC396))/SUMPRODUCT((終値!O396:AB396&lt;終値!P396:AC396)*(終値!P396:AC396-終値!O396:AB396))),100))),"強気div▲",IF(AND(終値!E396&gt;終値!O396,$Q396&lt;(IFERROR(100-100/(1+SUMPRODUCT((終値!O396:AB396&gt;終値!P396:AC396)*(終値!O396:AB396-終値!P396:AC396))/SUMPRODUCT((終値!O396:AB396&lt;終値!P396:AC396)*(終値!P396:AC396-終値!O396:AB396))),100))),"弱気div▼","－")))</f>
        <v/>
      </c>
      <c r="T396" s="497" t="str">
        <f t="shared" si="69"/>
        <v/>
      </c>
      <c r="U396" s="497" t="str">
        <f>IF(終値!A396="","",BB_スイング!BT396)</f>
        <v/>
      </c>
      <c r="V396" s="505" t="str">
        <f>IF($D396="","",IFERROR(出来高!E396/AVERAGE(出来高!E396:I396),""))</f>
        <v/>
      </c>
      <c r="W396" s="506" t="str">
        <f>IF($D396="","",IF(AND($D396&gt;$G396,$O396="拡大↑",OR($N396="スクイーズ★",$N396="収縮")),"◎スクイーズブレイク買",IF(AND($D396&gt;=$H396,$R396&gt;=BB設定!$B$10),"○順張り継続(walk)",IF(AND($S396="強気div▲",$D396&gt;$I396,LEFT($U396,4)&lt;&gt;"二番天井"),"○反発(ダイバ)買",IF($U396="二番底W▲","△二番底買(確)",IF($U396="二番底W形成","△二番底形成",IF(LEFT($U396,4)="二番天井","▼二番天井警戒",IF($D396&lt;$J396,"▼-2σ割れ危険",IF(AND($D396&gt;$E396,$K396&lt;0.6,$R396&gt;=50),"・押し目注目",IF($N396="スクイーズ★","☆スクイーズ監視","様子見"))))))))))</f>
        <v/>
      </c>
      <c r="X396" s="501" t="str">
        <f t="shared" si="75"/>
        <v/>
      </c>
      <c r="Y396" s="498" t="str">
        <f t="shared" si="70"/>
        <v/>
      </c>
      <c r="Z396" s="498" t="str">
        <f t="shared" si="71"/>
        <v/>
      </c>
      <c r="AA396" s="498" t="str">
        <f t="shared" si="72"/>
        <v/>
      </c>
      <c r="AB396" s="498" t="str">
        <f t="shared" si="76"/>
        <v/>
      </c>
      <c r="AC396" s="504" t="str">
        <f t="shared" si="73"/>
        <v/>
      </c>
      <c r="AD396" s="498" t="str">
        <f>IF($D396="","",MIN(終値!E396:I396))</f>
        <v/>
      </c>
      <c r="AE396" s="500" t="str">
        <f t="shared" si="74"/>
        <v/>
      </c>
    </row>
    <row r="397" spans="1:31">
      <c r="A397" s="497" t="str">
        <f>IF(終値!A397="","",HYPERLINK("https://kabutan.jp/stock/?code="&amp;終値!A397,"📈"))</f>
        <v/>
      </c>
      <c r="B397" s="497" t="str">
        <f>IF(終値!A397="","",終値!A397)</f>
        <v/>
      </c>
      <c r="C397" s="496" t="str">
        <f>IF(終値!A397="","",終値!B397)</f>
        <v/>
      </c>
      <c r="D397" s="498" t="str">
        <f>IF(終値!A397="","",終値!E397)</f>
        <v/>
      </c>
      <c r="E397" s="498" t="str">
        <f>IF($D397="","",AVERAGE(終値!E397:X397))</f>
        <v/>
      </c>
      <c r="F397" s="499" t="str">
        <f>IF($D397="","",STDEVP(終値!E397:X397))</f>
        <v/>
      </c>
      <c r="G397" s="498" t="str">
        <f>IF($D397="","",$E397+BB設定!$B$4*$F397)</f>
        <v/>
      </c>
      <c r="H397" s="498" t="str">
        <f>IF($D397="","",$E397+BB設定!$B$5*$F397)</f>
        <v/>
      </c>
      <c r="I397" s="498" t="str">
        <f>IF($D397="","",$E397-BB設定!$B$5*$F397)</f>
        <v/>
      </c>
      <c r="J397" s="498" t="str">
        <f>IF($D397="","",$E397-BB設定!$B$4*$F397)</f>
        <v/>
      </c>
      <c r="K397" s="503" t="str">
        <f t="shared" si="66"/>
        <v/>
      </c>
      <c r="L397" s="502" t="str">
        <f t="shared" si="67"/>
        <v/>
      </c>
      <c r="M397" s="502" t="str">
        <f>IF($D397="","",IFERROR(MIN(BB_帯幅!B397:AP397)*100,""))</f>
        <v/>
      </c>
      <c r="N397" s="497" t="str">
        <f>IF($L397="","",IF($L397&lt;=$M397*BB設定!$B$7,"スクイーズ★",IF($L397&lt;=$M397*1.3,"収縮","－")))</f>
        <v/>
      </c>
      <c r="O397" s="497" t="str">
        <f>IF($D397="","",IF(AND(BB_帯幅!B397&gt;BB_帯幅!C397,BB_帯幅!C397&gt;BB_帯幅!D397),"拡大↑","縮小↓"))</f>
        <v/>
      </c>
      <c r="P397" s="497" t="str">
        <f t="shared" si="68"/>
        <v/>
      </c>
      <c r="Q397" s="500" t="str">
        <f>IF($D397="","",IFERROR(100-100/(1+SUMPRODUCT((終値!E397:R397&gt;終値!F397:S397)*(終値!E397:R397-終値!F397:S397))/SUMPRODUCT((終値!E397:R397&lt;終値!F397:S397)*(終値!F397:S397-終値!E397:R397))),100))</f>
        <v/>
      </c>
      <c r="R397" s="500" t="str">
        <f>IF($D397="","",IFERROR(100-100/(1+SUMPRODUCT((((高値!E397:R397+安値!E397:R397+終値!E397:R397)/3)&gt;((高値!F397:S397+安値!F397:S397+終値!F397:S397)/3))*((高値!E397:R397+安値!E397:R397+終値!E397:R397)/3)*出来高!E397:R397)/SUMPRODUCT((((高値!E397:R397+安値!E397:R397+終値!E397:R397)/3)&lt;((高値!F397:S397+安値!F397:S397+終値!F397:S397)/3))*((高値!E397:R397+安値!E397:R397+終値!E397:R397)/3)*出来高!E397:R397)),50))</f>
        <v/>
      </c>
      <c r="S397" s="497" t="str">
        <f>IF($D397="","",IF(AND(終値!E397&lt;終値!O397,$Q397&gt;(IFERROR(100-100/(1+SUMPRODUCT((終値!O397:AB397&gt;終値!P397:AC397)*(終値!O397:AB397-終値!P397:AC397))/SUMPRODUCT((終値!O397:AB397&lt;終値!P397:AC397)*(終値!P397:AC397-終値!O397:AB397))),100))),"強気div▲",IF(AND(終値!E397&gt;終値!O397,$Q397&lt;(IFERROR(100-100/(1+SUMPRODUCT((終値!O397:AB397&gt;終値!P397:AC397)*(終値!O397:AB397-終値!P397:AC397))/SUMPRODUCT((終値!O397:AB397&lt;終値!P397:AC397)*(終値!P397:AC397-終値!O397:AB397))),100))),"弱気div▼","－")))</f>
        <v/>
      </c>
      <c r="T397" s="497" t="str">
        <f t="shared" si="69"/>
        <v/>
      </c>
      <c r="U397" s="497" t="str">
        <f>IF(終値!A397="","",BB_スイング!BT397)</f>
        <v/>
      </c>
      <c r="V397" s="505" t="str">
        <f>IF($D397="","",IFERROR(出来高!E397/AVERAGE(出来高!E397:I397),""))</f>
        <v/>
      </c>
      <c r="W397" s="506" t="str">
        <f>IF($D397="","",IF(AND($D397&gt;$G397,$O397="拡大↑",OR($N397="スクイーズ★",$N397="収縮")),"◎スクイーズブレイク買",IF(AND($D397&gt;=$H397,$R397&gt;=BB設定!$B$10),"○順張り継続(walk)",IF(AND($S397="強気div▲",$D397&gt;$I397,LEFT($U397,4)&lt;&gt;"二番天井"),"○反発(ダイバ)買",IF($U397="二番底W▲","△二番底買(確)",IF($U397="二番底W形成","△二番底形成",IF(LEFT($U397,4)="二番天井","▼二番天井警戒",IF($D397&lt;$J397,"▼-2σ割れ危険",IF(AND($D397&gt;$E397,$K397&lt;0.6,$R397&gt;=50),"・押し目注目",IF($N397="スクイーズ★","☆スクイーズ監視","様子見"))))))))))</f>
        <v/>
      </c>
      <c r="X397" s="501" t="str">
        <f t="shared" si="75"/>
        <v/>
      </c>
      <c r="Y397" s="498" t="str">
        <f t="shared" si="70"/>
        <v/>
      </c>
      <c r="Z397" s="498" t="str">
        <f t="shared" si="71"/>
        <v/>
      </c>
      <c r="AA397" s="498" t="str">
        <f t="shared" si="72"/>
        <v/>
      </c>
      <c r="AB397" s="498" t="str">
        <f t="shared" si="76"/>
        <v/>
      </c>
      <c r="AC397" s="504" t="str">
        <f t="shared" si="73"/>
        <v/>
      </c>
      <c r="AD397" s="498" t="str">
        <f>IF($D397="","",MIN(終値!E397:I397))</f>
        <v/>
      </c>
      <c r="AE397" s="500" t="str">
        <f t="shared" si="74"/>
        <v/>
      </c>
    </row>
    <row r="398" spans="1:31">
      <c r="A398" s="497" t="str">
        <f>IF(終値!A398="","",HYPERLINK("https://kabutan.jp/stock/?code="&amp;終値!A398,"📈"))</f>
        <v/>
      </c>
      <c r="B398" s="497" t="str">
        <f>IF(終値!A398="","",終値!A398)</f>
        <v/>
      </c>
      <c r="C398" s="496" t="str">
        <f>IF(終値!A398="","",終値!B398)</f>
        <v/>
      </c>
      <c r="D398" s="498" t="str">
        <f>IF(終値!A398="","",終値!E398)</f>
        <v/>
      </c>
      <c r="E398" s="498" t="str">
        <f>IF($D398="","",AVERAGE(終値!E398:X398))</f>
        <v/>
      </c>
      <c r="F398" s="499" t="str">
        <f>IF($D398="","",STDEVP(終値!E398:X398))</f>
        <v/>
      </c>
      <c r="G398" s="498" t="str">
        <f>IF($D398="","",$E398+BB設定!$B$4*$F398)</f>
        <v/>
      </c>
      <c r="H398" s="498" t="str">
        <f>IF($D398="","",$E398+BB設定!$B$5*$F398)</f>
        <v/>
      </c>
      <c r="I398" s="498" t="str">
        <f>IF($D398="","",$E398-BB設定!$B$5*$F398)</f>
        <v/>
      </c>
      <c r="J398" s="498" t="str">
        <f>IF($D398="","",$E398-BB設定!$B$4*$F398)</f>
        <v/>
      </c>
      <c r="K398" s="503" t="str">
        <f t="shared" si="66"/>
        <v/>
      </c>
      <c r="L398" s="502" t="str">
        <f t="shared" si="67"/>
        <v/>
      </c>
      <c r="M398" s="502" t="str">
        <f>IF($D398="","",IFERROR(MIN(BB_帯幅!B398:AP398)*100,""))</f>
        <v/>
      </c>
      <c r="N398" s="497" t="str">
        <f>IF($L398="","",IF($L398&lt;=$M398*BB設定!$B$7,"スクイーズ★",IF($L398&lt;=$M398*1.3,"収縮","－")))</f>
        <v/>
      </c>
      <c r="O398" s="497" t="str">
        <f>IF($D398="","",IF(AND(BB_帯幅!B398&gt;BB_帯幅!C398,BB_帯幅!C398&gt;BB_帯幅!D398),"拡大↑","縮小↓"))</f>
        <v/>
      </c>
      <c r="P398" s="497" t="str">
        <f t="shared" si="68"/>
        <v/>
      </c>
      <c r="Q398" s="500" t="str">
        <f>IF($D398="","",IFERROR(100-100/(1+SUMPRODUCT((終値!E398:R398&gt;終値!F398:S398)*(終値!E398:R398-終値!F398:S398))/SUMPRODUCT((終値!E398:R398&lt;終値!F398:S398)*(終値!F398:S398-終値!E398:R398))),100))</f>
        <v/>
      </c>
      <c r="R398" s="500" t="str">
        <f>IF($D398="","",IFERROR(100-100/(1+SUMPRODUCT((((高値!E398:R398+安値!E398:R398+終値!E398:R398)/3)&gt;((高値!F398:S398+安値!F398:S398+終値!F398:S398)/3))*((高値!E398:R398+安値!E398:R398+終値!E398:R398)/3)*出来高!E398:R398)/SUMPRODUCT((((高値!E398:R398+安値!E398:R398+終値!E398:R398)/3)&lt;((高値!F398:S398+安値!F398:S398+終値!F398:S398)/3))*((高値!E398:R398+安値!E398:R398+終値!E398:R398)/3)*出来高!E398:R398)),50))</f>
        <v/>
      </c>
      <c r="S398" s="497" t="str">
        <f>IF($D398="","",IF(AND(終値!E398&lt;終値!O398,$Q398&gt;(IFERROR(100-100/(1+SUMPRODUCT((終値!O398:AB398&gt;終値!P398:AC398)*(終値!O398:AB398-終値!P398:AC398))/SUMPRODUCT((終値!O398:AB398&lt;終値!P398:AC398)*(終値!P398:AC398-終値!O398:AB398))),100))),"強気div▲",IF(AND(終値!E398&gt;終値!O398,$Q398&lt;(IFERROR(100-100/(1+SUMPRODUCT((終値!O398:AB398&gt;終値!P398:AC398)*(終値!O398:AB398-終値!P398:AC398))/SUMPRODUCT((終値!O398:AB398&lt;終値!P398:AC398)*(終値!P398:AC398-終値!O398:AB398))),100))),"弱気div▼","－")))</f>
        <v/>
      </c>
      <c r="T398" s="497" t="str">
        <f t="shared" si="69"/>
        <v/>
      </c>
      <c r="U398" s="497" t="str">
        <f>IF(終値!A398="","",BB_スイング!BT398)</f>
        <v/>
      </c>
      <c r="V398" s="505" t="str">
        <f>IF($D398="","",IFERROR(出来高!E398/AVERAGE(出来高!E398:I398),""))</f>
        <v/>
      </c>
      <c r="W398" s="506" t="str">
        <f>IF($D398="","",IF(AND($D398&gt;$G398,$O398="拡大↑",OR($N398="スクイーズ★",$N398="収縮")),"◎スクイーズブレイク買",IF(AND($D398&gt;=$H398,$R398&gt;=BB設定!$B$10),"○順張り継続(walk)",IF(AND($S398="強気div▲",$D398&gt;$I398,LEFT($U398,4)&lt;&gt;"二番天井"),"○反発(ダイバ)買",IF($U398="二番底W▲","△二番底買(確)",IF($U398="二番底W形成","△二番底形成",IF(LEFT($U398,4)="二番天井","▼二番天井警戒",IF($D398&lt;$J398,"▼-2σ割れ危険",IF(AND($D398&gt;$E398,$K398&lt;0.6,$R398&gt;=50),"・押し目注目",IF($N398="スクイーズ★","☆スクイーズ監視","様子見"))))))))))</f>
        <v/>
      </c>
      <c r="X398" s="501" t="str">
        <f t="shared" si="75"/>
        <v/>
      </c>
      <c r="Y398" s="498" t="str">
        <f t="shared" si="70"/>
        <v/>
      </c>
      <c r="Z398" s="498" t="str">
        <f t="shared" si="71"/>
        <v/>
      </c>
      <c r="AA398" s="498" t="str">
        <f t="shared" si="72"/>
        <v/>
      </c>
      <c r="AB398" s="498" t="str">
        <f t="shared" si="76"/>
        <v/>
      </c>
      <c r="AC398" s="504" t="str">
        <f t="shared" si="73"/>
        <v/>
      </c>
      <c r="AD398" s="498" t="str">
        <f>IF($D398="","",MIN(終値!E398:I398))</f>
        <v/>
      </c>
      <c r="AE398" s="500" t="str">
        <f t="shared" si="74"/>
        <v/>
      </c>
    </row>
    <row r="399" spans="1:31">
      <c r="A399" s="497" t="str">
        <f>IF(終値!A399="","",HYPERLINK("https://kabutan.jp/stock/?code="&amp;終値!A399,"📈"))</f>
        <v/>
      </c>
      <c r="B399" s="497" t="str">
        <f>IF(終値!A399="","",終値!A399)</f>
        <v/>
      </c>
      <c r="C399" s="496" t="str">
        <f>IF(終値!A399="","",終値!B399)</f>
        <v/>
      </c>
      <c r="D399" s="498" t="str">
        <f>IF(終値!A399="","",終値!E399)</f>
        <v/>
      </c>
      <c r="E399" s="498" t="str">
        <f>IF($D399="","",AVERAGE(終値!E399:X399))</f>
        <v/>
      </c>
      <c r="F399" s="499" t="str">
        <f>IF($D399="","",STDEVP(終値!E399:X399))</f>
        <v/>
      </c>
      <c r="G399" s="498" t="str">
        <f>IF($D399="","",$E399+BB設定!$B$4*$F399)</f>
        <v/>
      </c>
      <c r="H399" s="498" t="str">
        <f>IF($D399="","",$E399+BB設定!$B$5*$F399)</f>
        <v/>
      </c>
      <c r="I399" s="498" t="str">
        <f>IF($D399="","",$E399-BB設定!$B$5*$F399)</f>
        <v/>
      </c>
      <c r="J399" s="498" t="str">
        <f>IF($D399="","",$E399-BB設定!$B$4*$F399)</f>
        <v/>
      </c>
      <c r="K399" s="503" t="str">
        <f t="shared" si="66"/>
        <v/>
      </c>
      <c r="L399" s="502" t="str">
        <f t="shared" si="67"/>
        <v/>
      </c>
      <c r="M399" s="502" t="str">
        <f>IF($D399="","",IFERROR(MIN(BB_帯幅!B399:AP399)*100,""))</f>
        <v/>
      </c>
      <c r="N399" s="497" t="str">
        <f>IF($L399="","",IF($L399&lt;=$M399*BB設定!$B$7,"スクイーズ★",IF($L399&lt;=$M399*1.3,"収縮","－")))</f>
        <v/>
      </c>
      <c r="O399" s="497" t="str">
        <f>IF($D399="","",IF(AND(BB_帯幅!B399&gt;BB_帯幅!C399,BB_帯幅!C399&gt;BB_帯幅!D399),"拡大↑","縮小↓"))</f>
        <v/>
      </c>
      <c r="P399" s="497" t="str">
        <f t="shared" si="68"/>
        <v/>
      </c>
      <c r="Q399" s="500" t="str">
        <f>IF($D399="","",IFERROR(100-100/(1+SUMPRODUCT((終値!E399:R399&gt;終値!F399:S399)*(終値!E399:R399-終値!F399:S399))/SUMPRODUCT((終値!E399:R399&lt;終値!F399:S399)*(終値!F399:S399-終値!E399:R399))),100))</f>
        <v/>
      </c>
      <c r="R399" s="500" t="str">
        <f>IF($D399="","",IFERROR(100-100/(1+SUMPRODUCT((((高値!E399:R399+安値!E399:R399+終値!E399:R399)/3)&gt;((高値!F399:S399+安値!F399:S399+終値!F399:S399)/3))*((高値!E399:R399+安値!E399:R399+終値!E399:R399)/3)*出来高!E399:R399)/SUMPRODUCT((((高値!E399:R399+安値!E399:R399+終値!E399:R399)/3)&lt;((高値!F399:S399+安値!F399:S399+終値!F399:S399)/3))*((高値!E399:R399+安値!E399:R399+終値!E399:R399)/3)*出来高!E399:R399)),50))</f>
        <v/>
      </c>
      <c r="S399" s="497" t="str">
        <f>IF($D399="","",IF(AND(終値!E399&lt;終値!O399,$Q399&gt;(IFERROR(100-100/(1+SUMPRODUCT((終値!O399:AB399&gt;終値!P399:AC399)*(終値!O399:AB399-終値!P399:AC399))/SUMPRODUCT((終値!O399:AB399&lt;終値!P399:AC399)*(終値!P399:AC399-終値!O399:AB399))),100))),"強気div▲",IF(AND(終値!E399&gt;終値!O399,$Q399&lt;(IFERROR(100-100/(1+SUMPRODUCT((終値!O399:AB399&gt;終値!P399:AC399)*(終値!O399:AB399-終値!P399:AC399))/SUMPRODUCT((終値!O399:AB399&lt;終値!P399:AC399)*(終値!P399:AC399-終値!O399:AB399))),100))),"弱気div▼","－")))</f>
        <v/>
      </c>
      <c r="T399" s="497" t="str">
        <f t="shared" si="69"/>
        <v/>
      </c>
      <c r="U399" s="497" t="str">
        <f>IF(終値!A399="","",BB_スイング!BT399)</f>
        <v/>
      </c>
      <c r="V399" s="505" t="str">
        <f>IF($D399="","",IFERROR(出来高!E399/AVERAGE(出来高!E399:I399),""))</f>
        <v/>
      </c>
      <c r="W399" s="506" t="str">
        <f>IF($D399="","",IF(AND($D399&gt;$G399,$O399="拡大↑",OR($N399="スクイーズ★",$N399="収縮")),"◎スクイーズブレイク買",IF(AND($D399&gt;=$H399,$R399&gt;=BB設定!$B$10),"○順張り継続(walk)",IF(AND($S399="強気div▲",$D399&gt;$I399,LEFT($U399,4)&lt;&gt;"二番天井"),"○反発(ダイバ)買",IF($U399="二番底W▲","△二番底買(確)",IF($U399="二番底W形成","△二番底形成",IF(LEFT($U399,4)="二番天井","▼二番天井警戒",IF($D399&lt;$J399,"▼-2σ割れ危険",IF(AND($D399&gt;$E399,$K399&lt;0.6,$R399&gt;=50),"・押し目注目",IF($N399="スクイーズ★","☆スクイーズ監視","様子見"))))))))))</f>
        <v/>
      </c>
      <c r="X399" s="501" t="str">
        <f t="shared" si="75"/>
        <v/>
      </c>
      <c r="Y399" s="498" t="str">
        <f t="shared" si="70"/>
        <v/>
      </c>
      <c r="Z399" s="498" t="str">
        <f t="shared" si="71"/>
        <v/>
      </c>
      <c r="AA399" s="498" t="str">
        <f t="shared" si="72"/>
        <v/>
      </c>
      <c r="AB399" s="498" t="str">
        <f t="shared" si="76"/>
        <v/>
      </c>
      <c r="AC399" s="504" t="str">
        <f t="shared" si="73"/>
        <v/>
      </c>
      <c r="AD399" s="498" t="str">
        <f>IF($D399="","",MIN(終値!E399:I399))</f>
        <v/>
      </c>
      <c r="AE399" s="500" t="str">
        <f t="shared" si="74"/>
        <v/>
      </c>
    </row>
    <row r="400" spans="1:31">
      <c r="A400" s="497" t="str">
        <f>IF(終値!A400="","",HYPERLINK("https://kabutan.jp/stock/?code="&amp;終値!A400,"📈"))</f>
        <v/>
      </c>
      <c r="B400" s="497" t="str">
        <f>IF(終値!A400="","",終値!A400)</f>
        <v/>
      </c>
      <c r="C400" s="496" t="str">
        <f>IF(終値!A400="","",終値!B400)</f>
        <v/>
      </c>
      <c r="D400" s="498" t="str">
        <f>IF(終値!A400="","",終値!E400)</f>
        <v/>
      </c>
      <c r="E400" s="498" t="str">
        <f>IF($D400="","",AVERAGE(終値!E400:X400))</f>
        <v/>
      </c>
      <c r="F400" s="499" t="str">
        <f>IF($D400="","",STDEVP(終値!E400:X400))</f>
        <v/>
      </c>
      <c r="G400" s="498" t="str">
        <f>IF($D400="","",$E400+BB設定!$B$4*$F400)</f>
        <v/>
      </c>
      <c r="H400" s="498" t="str">
        <f>IF($D400="","",$E400+BB設定!$B$5*$F400)</f>
        <v/>
      </c>
      <c r="I400" s="498" t="str">
        <f>IF($D400="","",$E400-BB設定!$B$5*$F400)</f>
        <v/>
      </c>
      <c r="J400" s="498" t="str">
        <f>IF($D400="","",$E400-BB設定!$B$4*$F400)</f>
        <v/>
      </c>
      <c r="K400" s="503" t="str">
        <f t="shared" si="66"/>
        <v/>
      </c>
      <c r="L400" s="502" t="str">
        <f t="shared" si="67"/>
        <v/>
      </c>
      <c r="M400" s="502" t="str">
        <f>IF($D400="","",IFERROR(MIN(BB_帯幅!B400:AP400)*100,""))</f>
        <v/>
      </c>
      <c r="N400" s="497" t="str">
        <f>IF($L400="","",IF($L400&lt;=$M400*BB設定!$B$7,"スクイーズ★",IF($L400&lt;=$M400*1.3,"収縮","－")))</f>
        <v/>
      </c>
      <c r="O400" s="497" t="str">
        <f>IF($D400="","",IF(AND(BB_帯幅!B400&gt;BB_帯幅!C400,BB_帯幅!C400&gt;BB_帯幅!D400),"拡大↑","縮小↓"))</f>
        <v/>
      </c>
      <c r="P400" s="497" t="str">
        <f t="shared" si="68"/>
        <v/>
      </c>
      <c r="Q400" s="500" t="str">
        <f>IF($D400="","",IFERROR(100-100/(1+SUMPRODUCT((終値!E400:R400&gt;終値!F400:S400)*(終値!E400:R400-終値!F400:S400))/SUMPRODUCT((終値!E400:R400&lt;終値!F400:S400)*(終値!F400:S400-終値!E400:R400))),100))</f>
        <v/>
      </c>
      <c r="R400" s="500" t="str">
        <f>IF($D400="","",IFERROR(100-100/(1+SUMPRODUCT((((高値!E400:R400+安値!E400:R400+終値!E400:R400)/3)&gt;((高値!F400:S400+安値!F400:S400+終値!F400:S400)/3))*((高値!E400:R400+安値!E400:R400+終値!E400:R400)/3)*出来高!E400:R400)/SUMPRODUCT((((高値!E400:R400+安値!E400:R400+終値!E400:R400)/3)&lt;((高値!F400:S400+安値!F400:S400+終値!F400:S400)/3))*((高値!E400:R400+安値!E400:R400+終値!E400:R400)/3)*出来高!E400:R400)),50))</f>
        <v/>
      </c>
      <c r="S400" s="497" t="str">
        <f>IF($D400="","",IF(AND(終値!E400&lt;終値!O400,$Q400&gt;(IFERROR(100-100/(1+SUMPRODUCT((終値!O400:AB400&gt;終値!P400:AC400)*(終値!O400:AB400-終値!P400:AC400))/SUMPRODUCT((終値!O400:AB400&lt;終値!P400:AC400)*(終値!P400:AC400-終値!O400:AB400))),100))),"強気div▲",IF(AND(終値!E400&gt;終値!O400,$Q400&lt;(IFERROR(100-100/(1+SUMPRODUCT((終値!O400:AB400&gt;終値!P400:AC400)*(終値!O400:AB400-終値!P400:AC400))/SUMPRODUCT((終値!O400:AB400&lt;終値!P400:AC400)*(終値!P400:AC400-終値!O400:AB400))),100))),"弱気div▼","－")))</f>
        <v/>
      </c>
      <c r="T400" s="497" t="str">
        <f t="shared" si="69"/>
        <v/>
      </c>
      <c r="U400" s="497" t="str">
        <f>IF(終値!A400="","",BB_スイング!BT400)</f>
        <v/>
      </c>
      <c r="V400" s="505" t="str">
        <f>IF($D400="","",IFERROR(出来高!E400/AVERAGE(出来高!E400:I400),""))</f>
        <v/>
      </c>
      <c r="W400" s="506" t="str">
        <f>IF($D400="","",IF(AND($D400&gt;$G400,$O400="拡大↑",OR($N400="スクイーズ★",$N400="収縮")),"◎スクイーズブレイク買",IF(AND($D400&gt;=$H400,$R400&gt;=BB設定!$B$10),"○順張り継続(walk)",IF(AND($S400="強気div▲",$D400&gt;$I400,LEFT($U400,4)&lt;&gt;"二番天井"),"○反発(ダイバ)買",IF($U400="二番底W▲","△二番底買(確)",IF($U400="二番底W形成","△二番底形成",IF(LEFT($U400,4)="二番天井","▼二番天井警戒",IF($D400&lt;$J400,"▼-2σ割れ危険",IF(AND($D400&gt;$E400,$K400&lt;0.6,$R400&gt;=50),"・押し目注目",IF($N400="スクイーズ★","☆スクイーズ監視","様子見"))))))))))</f>
        <v/>
      </c>
      <c r="X400" s="501" t="str">
        <f t="shared" si="75"/>
        <v/>
      </c>
      <c r="Y400" s="498" t="str">
        <f t="shared" si="70"/>
        <v/>
      </c>
      <c r="Z400" s="498" t="str">
        <f t="shared" si="71"/>
        <v/>
      </c>
      <c r="AA400" s="498" t="str">
        <f t="shared" si="72"/>
        <v/>
      </c>
      <c r="AB400" s="498" t="str">
        <f t="shared" si="76"/>
        <v/>
      </c>
      <c r="AC400" s="504" t="str">
        <f t="shared" si="73"/>
        <v/>
      </c>
      <c r="AD400" s="498" t="str">
        <f>IF($D400="","",MIN(終値!E400:I400))</f>
        <v/>
      </c>
      <c r="AE400" s="500" t="str">
        <f t="shared" si="74"/>
        <v/>
      </c>
    </row>
    <row r="401" spans="1:31">
      <c r="A401" s="497" t="str">
        <f>IF(終値!A401="","",HYPERLINK("https://kabutan.jp/stock/?code="&amp;終値!A401,"📈"))</f>
        <v/>
      </c>
      <c r="B401" s="497" t="str">
        <f>IF(終値!A401="","",終値!A401)</f>
        <v/>
      </c>
      <c r="C401" s="496" t="str">
        <f>IF(終値!A401="","",終値!B401)</f>
        <v/>
      </c>
      <c r="D401" s="498" t="str">
        <f>IF(終値!A401="","",終値!E401)</f>
        <v/>
      </c>
      <c r="E401" s="498" t="str">
        <f>IF($D401="","",AVERAGE(終値!E401:X401))</f>
        <v/>
      </c>
      <c r="F401" s="499" t="str">
        <f>IF($D401="","",STDEVP(終値!E401:X401))</f>
        <v/>
      </c>
      <c r="G401" s="498" t="str">
        <f>IF($D401="","",$E401+BB設定!$B$4*$F401)</f>
        <v/>
      </c>
      <c r="H401" s="498" t="str">
        <f>IF($D401="","",$E401+BB設定!$B$5*$F401)</f>
        <v/>
      </c>
      <c r="I401" s="498" t="str">
        <f>IF($D401="","",$E401-BB設定!$B$5*$F401)</f>
        <v/>
      </c>
      <c r="J401" s="498" t="str">
        <f>IF($D401="","",$E401-BB設定!$B$4*$F401)</f>
        <v/>
      </c>
      <c r="K401" s="503" t="str">
        <f t="shared" si="66"/>
        <v/>
      </c>
      <c r="L401" s="502" t="str">
        <f t="shared" si="67"/>
        <v/>
      </c>
      <c r="M401" s="502" t="str">
        <f>IF($D401="","",IFERROR(MIN(BB_帯幅!B401:AP401)*100,""))</f>
        <v/>
      </c>
      <c r="N401" s="497" t="str">
        <f>IF($L401="","",IF($L401&lt;=$M401*BB設定!$B$7,"スクイーズ★",IF($L401&lt;=$M401*1.3,"収縮","－")))</f>
        <v/>
      </c>
      <c r="O401" s="497" t="str">
        <f>IF($D401="","",IF(AND(BB_帯幅!B401&gt;BB_帯幅!C401,BB_帯幅!C401&gt;BB_帯幅!D401),"拡大↑","縮小↓"))</f>
        <v/>
      </c>
      <c r="P401" s="497" t="str">
        <f t="shared" si="68"/>
        <v/>
      </c>
      <c r="Q401" s="500" t="str">
        <f>IF($D401="","",IFERROR(100-100/(1+SUMPRODUCT((終値!E401:R401&gt;終値!F401:S401)*(終値!E401:R401-終値!F401:S401))/SUMPRODUCT((終値!E401:R401&lt;終値!F401:S401)*(終値!F401:S401-終値!E401:R401))),100))</f>
        <v/>
      </c>
      <c r="R401" s="500" t="str">
        <f>IF($D401="","",IFERROR(100-100/(1+SUMPRODUCT((((高値!E401:R401+安値!E401:R401+終値!E401:R401)/3)&gt;((高値!F401:S401+安値!F401:S401+終値!F401:S401)/3))*((高値!E401:R401+安値!E401:R401+終値!E401:R401)/3)*出来高!E401:R401)/SUMPRODUCT((((高値!E401:R401+安値!E401:R401+終値!E401:R401)/3)&lt;((高値!F401:S401+安値!F401:S401+終値!F401:S401)/3))*((高値!E401:R401+安値!E401:R401+終値!E401:R401)/3)*出来高!E401:R401)),50))</f>
        <v/>
      </c>
      <c r="S401" s="497" t="str">
        <f>IF($D401="","",IF(AND(終値!E401&lt;終値!O401,$Q401&gt;(IFERROR(100-100/(1+SUMPRODUCT((終値!O401:AB401&gt;終値!P401:AC401)*(終値!O401:AB401-終値!P401:AC401))/SUMPRODUCT((終値!O401:AB401&lt;終値!P401:AC401)*(終値!P401:AC401-終値!O401:AB401))),100))),"強気div▲",IF(AND(終値!E401&gt;終値!O401,$Q401&lt;(IFERROR(100-100/(1+SUMPRODUCT((終値!O401:AB401&gt;終値!P401:AC401)*(終値!O401:AB401-終値!P401:AC401))/SUMPRODUCT((終値!O401:AB401&lt;終値!P401:AC401)*(終値!P401:AC401-終値!O401:AB401))),100))),"弱気div▼","－")))</f>
        <v/>
      </c>
      <c r="T401" s="497" t="str">
        <f t="shared" si="69"/>
        <v/>
      </c>
      <c r="U401" s="497" t="str">
        <f>IF(終値!A401="","",BB_スイング!BT401)</f>
        <v/>
      </c>
      <c r="V401" s="505" t="str">
        <f>IF($D401="","",IFERROR(出来高!E401/AVERAGE(出来高!E401:I401),""))</f>
        <v/>
      </c>
      <c r="W401" s="506" t="str">
        <f>IF($D401="","",IF(AND($D401&gt;$G401,$O401="拡大↑",OR($N401="スクイーズ★",$N401="収縮")),"◎スクイーズブレイク買",IF(AND($D401&gt;=$H401,$R401&gt;=BB設定!$B$10),"○順張り継続(walk)",IF(AND($S401="強気div▲",$D401&gt;$I401,LEFT($U401,4)&lt;&gt;"二番天井"),"○反発(ダイバ)買",IF($U401="二番底W▲","△二番底買(確)",IF($U401="二番底W形成","△二番底形成",IF(LEFT($U401,4)="二番天井","▼二番天井警戒",IF($D401&lt;$J401,"▼-2σ割れ危険",IF(AND($D401&gt;$E401,$K401&lt;0.6,$R401&gt;=50),"・押し目注目",IF($N401="スクイーズ★","☆スクイーズ監視","様子見"))))))))))</f>
        <v/>
      </c>
      <c r="X401" s="501" t="str">
        <f t="shared" si="75"/>
        <v/>
      </c>
      <c r="Y401" s="498" t="str">
        <f t="shared" si="70"/>
        <v/>
      </c>
      <c r="Z401" s="498" t="str">
        <f t="shared" si="71"/>
        <v/>
      </c>
      <c r="AA401" s="498" t="str">
        <f t="shared" si="72"/>
        <v/>
      </c>
      <c r="AB401" s="498" t="str">
        <f t="shared" si="76"/>
        <v/>
      </c>
      <c r="AC401" s="504" t="str">
        <f t="shared" si="73"/>
        <v/>
      </c>
      <c r="AD401" s="498" t="str">
        <f>IF($D401="","",MIN(終値!E401:I401))</f>
        <v/>
      </c>
      <c r="AE401" s="500" t="str">
        <f t="shared" si="74"/>
        <v/>
      </c>
    </row>
    <row r="402" spans="1:31">
      <c r="A402" s="497" t="str">
        <f>IF(終値!A402="","",HYPERLINK("https://kabutan.jp/stock/?code="&amp;終値!A402,"📈"))</f>
        <v/>
      </c>
      <c r="B402" s="497" t="str">
        <f>IF(終値!A402="","",終値!A402)</f>
        <v/>
      </c>
      <c r="C402" s="496" t="str">
        <f>IF(終値!A402="","",終値!B402)</f>
        <v/>
      </c>
      <c r="D402" s="498" t="str">
        <f>IF(終値!A402="","",終値!E402)</f>
        <v/>
      </c>
      <c r="E402" s="498" t="str">
        <f>IF($D402="","",AVERAGE(終値!E402:X402))</f>
        <v/>
      </c>
      <c r="F402" s="499" t="str">
        <f>IF($D402="","",STDEVP(終値!E402:X402))</f>
        <v/>
      </c>
      <c r="G402" s="498" t="str">
        <f>IF($D402="","",$E402+BB設定!$B$4*$F402)</f>
        <v/>
      </c>
      <c r="H402" s="498" t="str">
        <f>IF($D402="","",$E402+BB設定!$B$5*$F402)</f>
        <v/>
      </c>
      <c r="I402" s="498" t="str">
        <f>IF($D402="","",$E402-BB設定!$B$5*$F402)</f>
        <v/>
      </c>
      <c r="J402" s="498" t="str">
        <f>IF($D402="","",$E402-BB設定!$B$4*$F402)</f>
        <v/>
      </c>
      <c r="K402" s="503" t="str">
        <f t="shared" si="66"/>
        <v/>
      </c>
      <c r="L402" s="502" t="str">
        <f t="shared" si="67"/>
        <v/>
      </c>
      <c r="M402" s="502" t="str">
        <f>IF($D402="","",IFERROR(MIN(BB_帯幅!B402:AP402)*100,""))</f>
        <v/>
      </c>
      <c r="N402" s="497" t="str">
        <f>IF($L402="","",IF($L402&lt;=$M402*BB設定!$B$7,"スクイーズ★",IF($L402&lt;=$M402*1.3,"収縮","－")))</f>
        <v/>
      </c>
      <c r="O402" s="497" t="str">
        <f>IF($D402="","",IF(AND(BB_帯幅!B402&gt;BB_帯幅!C402,BB_帯幅!C402&gt;BB_帯幅!D402),"拡大↑","縮小↓"))</f>
        <v/>
      </c>
      <c r="P402" s="497" t="str">
        <f t="shared" si="68"/>
        <v/>
      </c>
      <c r="Q402" s="500" t="str">
        <f>IF($D402="","",IFERROR(100-100/(1+SUMPRODUCT((終値!E402:R402&gt;終値!F402:S402)*(終値!E402:R402-終値!F402:S402))/SUMPRODUCT((終値!E402:R402&lt;終値!F402:S402)*(終値!F402:S402-終値!E402:R402))),100))</f>
        <v/>
      </c>
      <c r="R402" s="500" t="str">
        <f>IF($D402="","",IFERROR(100-100/(1+SUMPRODUCT((((高値!E402:R402+安値!E402:R402+終値!E402:R402)/3)&gt;((高値!F402:S402+安値!F402:S402+終値!F402:S402)/3))*((高値!E402:R402+安値!E402:R402+終値!E402:R402)/3)*出来高!E402:R402)/SUMPRODUCT((((高値!E402:R402+安値!E402:R402+終値!E402:R402)/3)&lt;((高値!F402:S402+安値!F402:S402+終値!F402:S402)/3))*((高値!E402:R402+安値!E402:R402+終値!E402:R402)/3)*出来高!E402:R402)),50))</f>
        <v/>
      </c>
      <c r="S402" s="497" t="str">
        <f>IF($D402="","",IF(AND(終値!E402&lt;終値!O402,$Q402&gt;(IFERROR(100-100/(1+SUMPRODUCT((終値!O402:AB402&gt;終値!P402:AC402)*(終値!O402:AB402-終値!P402:AC402))/SUMPRODUCT((終値!O402:AB402&lt;終値!P402:AC402)*(終値!P402:AC402-終値!O402:AB402))),100))),"強気div▲",IF(AND(終値!E402&gt;終値!O402,$Q402&lt;(IFERROR(100-100/(1+SUMPRODUCT((終値!O402:AB402&gt;終値!P402:AC402)*(終値!O402:AB402-終値!P402:AC402))/SUMPRODUCT((終値!O402:AB402&lt;終値!P402:AC402)*(終値!P402:AC402-終値!O402:AB402))),100))),"弱気div▼","－")))</f>
        <v/>
      </c>
      <c r="T402" s="497" t="str">
        <f t="shared" si="69"/>
        <v/>
      </c>
      <c r="U402" s="497" t="str">
        <f>IF(終値!A402="","",BB_スイング!BT402)</f>
        <v/>
      </c>
      <c r="V402" s="505" t="str">
        <f>IF($D402="","",IFERROR(出来高!E402/AVERAGE(出来高!E402:I402),""))</f>
        <v/>
      </c>
      <c r="W402" s="506" t="str">
        <f>IF($D402="","",IF(AND($D402&gt;$G402,$O402="拡大↑",OR($N402="スクイーズ★",$N402="収縮")),"◎スクイーズブレイク買",IF(AND($D402&gt;=$H402,$R402&gt;=BB設定!$B$10),"○順張り継続(walk)",IF(AND($S402="強気div▲",$D402&gt;$I402,LEFT($U402,4)&lt;&gt;"二番天井"),"○反発(ダイバ)買",IF($U402="二番底W▲","△二番底買(確)",IF($U402="二番底W形成","△二番底形成",IF(LEFT($U402,4)="二番天井","▼二番天井警戒",IF($D402&lt;$J402,"▼-2σ割れ危険",IF(AND($D402&gt;$E402,$K402&lt;0.6,$R402&gt;=50),"・押し目注目",IF($N402="スクイーズ★","☆スクイーズ監視","様子見"))))))))))</f>
        <v/>
      </c>
      <c r="X402" s="501" t="str">
        <f t="shared" si="75"/>
        <v/>
      </c>
      <c r="Y402" s="498" t="str">
        <f t="shared" si="70"/>
        <v/>
      </c>
      <c r="Z402" s="498" t="str">
        <f t="shared" si="71"/>
        <v/>
      </c>
      <c r="AA402" s="498" t="str">
        <f t="shared" si="72"/>
        <v/>
      </c>
      <c r="AB402" s="498" t="str">
        <f t="shared" si="76"/>
        <v/>
      </c>
      <c r="AC402" s="504" t="str">
        <f t="shared" si="73"/>
        <v/>
      </c>
      <c r="AD402" s="498" t="str">
        <f>IF($D402="","",MIN(終値!E402:I402))</f>
        <v/>
      </c>
      <c r="AE402" s="500" t="str">
        <f t="shared" si="74"/>
        <v/>
      </c>
    </row>
    <row r="403" spans="1:31">
      <c r="A403" s="497" t="str">
        <f>IF(終値!A403="","",HYPERLINK("https://kabutan.jp/stock/?code="&amp;終値!A403,"📈"))</f>
        <v/>
      </c>
      <c r="B403" s="497" t="str">
        <f>IF(終値!A403="","",終値!A403)</f>
        <v/>
      </c>
      <c r="C403" s="496" t="str">
        <f>IF(終値!A403="","",終値!B403)</f>
        <v/>
      </c>
      <c r="D403" s="498" t="str">
        <f>IF(終値!A403="","",終値!E403)</f>
        <v/>
      </c>
      <c r="E403" s="498" t="str">
        <f>IF($D403="","",AVERAGE(終値!E403:X403))</f>
        <v/>
      </c>
      <c r="F403" s="499" t="str">
        <f>IF($D403="","",STDEVP(終値!E403:X403))</f>
        <v/>
      </c>
      <c r="G403" s="498" t="str">
        <f>IF($D403="","",$E403+BB設定!$B$4*$F403)</f>
        <v/>
      </c>
      <c r="H403" s="498" t="str">
        <f>IF($D403="","",$E403+BB設定!$B$5*$F403)</f>
        <v/>
      </c>
      <c r="I403" s="498" t="str">
        <f>IF($D403="","",$E403-BB設定!$B$5*$F403)</f>
        <v/>
      </c>
      <c r="J403" s="498" t="str">
        <f>IF($D403="","",$E403-BB設定!$B$4*$F403)</f>
        <v/>
      </c>
      <c r="K403" s="503" t="str">
        <f t="shared" si="66"/>
        <v/>
      </c>
      <c r="L403" s="502" t="str">
        <f t="shared" si="67"/>
        <v/>
      </c>
      <c r="M403" s="502" t="str">
        <f>IF($D403="","",IFERROR(MIN(BB_帯幅!B403:AP403)*100,""))</f>
        <v/>
      </c>
      <c r="N403" s="497" t="str">
        <f>IF($L403="","",IF($L403&lt;=$M403*BB設定!$B$7,"スクイーズ★",IF($L403&lt;=$M403*1.3,"収縮","－")))</f>
        <v/>
      </c>
      <c r="O403" s="497" t="str">
        <f>IF($D403="","",IF(AND(BB_帯幅!B403&gt;BB_帯幅!C403,BB_帯幅!C403&gt;BB_帯幅!D403),"拡大↑","縮小↓"))</f>
        <v/>
      </c>
      <c r="P403" s="497" t="str">
        <f t="shared" si="68"/>
        <v/>
      </c>
      <c r="Q403" s="500" t="str">
        <f>IF($D403="","",IFERROR(100-100/(1+SUMPRODUCT((終値!E403:R403&gt;終値!F403:S403)*(終値!E403:R403-終値!F403:S403))/SUMPRODUCT((終値!E403:R403&lt;終値!F403:S403)*(終値!F403:S403-終値!E403:R403))),100))</f>
        <v/>
      </c>
      <c r="R403" s="500" t="str">
        <f>IF($D403="","",IFERROR(100-100/(1+SUMPRODUCT((((高値!E403:R403+安値!E403:R403+終値!E403:R403)/3)&gt;((高値!F403:S403+安値!F403:S403+終値!F403:S403)/3))*((高値!E403:R403+安値!E403:R403+終値!E403:R403)/3)*出来高!E403:R403)/SUMPRODUCT((((高値!E403:R403+安値!E403:R403+終値!E403:R403)/3)&lt;((高値!F403:S403+安値!F403:S403+終値!F403:S403)/3))*((高値!E403:R403+安値!E403:R403+終値!E403:R403)/3)*出来高!E403:R403)),50))</f>
        <v/>
      </c>
      <c r="S403" s="497" t="str">
        <f>IF($D403="","",IF(AND(終値!E403&lt;終値!O403,$Q403&gt;(IFERROR(100-100/(1+SUMPRODUCT((終値!O403:AB403&gt;終値!P403:AC403)*(終値!O403:AB403-終値!P403:AC403))/SUMPRODUCT((終値!O403:AB403&lt;終値!P403:AC403)*(終値!P403:AC403-終値!O403:AB403))),100))),"強気div▲",IF(AND(終値!E403&gt;終値!O403,$Q403&lt;(IFERROR(100-100/(1+SUMPRODUCT((終値!O403:AB403&gt;終値!P403:AC403)*(終値!O403:AB403-終値!P403:AC403))/SUMPRODUCT((終値!O403:AB403&lt;終値!P403:AC403)*(終値!P403:AC403-終値!O403:AB403))),100))),"弱気div▼","－")))</f>
        <v/>
      </c>
      <c r="T403" s="497" t="str">
        <f t="shared" si="69"/>
        <v/>
      </c>
      <c r="U403" s="497" t="str">
        <f>IF(終値!A403="","",BB_スイング!BT403)</f>
        <v/>
      </c>
      <c r="V403" s="505" t="str">
        <f>IF($D403="","",IFERROR(出来高!E403/AVERAGE(出来高!E403:I403),""))</f>
        <v/>
      </c>
      <c r="W403" s="506" t="str">
        <f>IF($D403="","",IF(AND($D403&gt;$G403,$O403="拡大↑",OR($N403="スクイーズ★",$N403="収縮")),"◎スクイーズブレイク買",IF(AND($D403&gt;=$H403,$R403&gt;=BB設定!$B$10),"○順張り継続(walk)",IF(AND($S403="強気div▲",$D403&gt;$I403,LEFT($U403,4)&lt;&gt;"二番天井"),"○反発(ダイバ)買",IF($U403="二番底W▲","△二番底買(確)",IF($U403="二番底W形成","△二番底形成",IF(LEFT($U403,4)="二番天井","▼二番天井警戒",IF($D403&lt;$J403,"▼-2σ割れ危険",IF(AND($D403&gt;$E403,$K403&lt;0.6,$R403&gt;=50),"・押し目注目",IF($N403="スクイーズ★","☆スクイーズ監視","様子見"))))))))))</f>
        <v/>
      </c>
      <c r="X403" s="501" t="str">
        <f t="shared" si="75"/>
        <v/>
      </c>
      <c r="Y403" s="498" t="str">
        <f t="shared" si="70"/>
        <v/>
      </c>
      <c r="Z403" s="498" t="str">
        <f t="shared" si="71"/>
        <v/>
      </c>
      <c r="AA403" s="498" t="str">
        <f t="shared" si="72"/>
        <v/>
      </c>
      <c r="AB403" s="498" t="str">
        <f t="shared" si="76"/>
        <v/>
      </c>
      <c r="AC403" s="504" t="str">
        <f t="shared" si="73"/>
        <v/>
      </c>
      <c r="AD403" s="498" t="str">
        <f>IF($D403="","",MIN(終値!E403:I403))</f>
        <v/>
      </c>
      <c r="AE403" s="500" t="str">
        <f t="shared" si="74"/>
        <v/>
      </c>
    </row>
    <row r="404" spans="1:31">
      <c r="A404" s="497" t="str">
        <f>IF(終値!A404="","",HYPERLINK("https://kabutan.jp/stock/?code="&amp;終値!A404,"📈"))</f>
        <v/>
      </c>
      <c r="B404" s="497" t="str">
        <f>IF(終値!A404="","",終値!A404)</f>
        <v/>
      </c>
      <c r="C404" s="496" t="str">
        <f>IF(終値!A404="","",終値!B404)</f>
        <v/>
      </c>
      <c r="D404" s="498" t="str">
        <f>IF(終値!A404="","",終値!E404)</f>
        <v/>
      </c>
      <c r="E404" s="498" t="str">
        <f>IF($D404="","",AVERAGE(終値!E404:X404))</f>
        <v/>
      </c>
      <c r="F404" s="499" t="str">
        <f>IF($D404="","",STDEVP(終値!E404:X404))</f>
        <v/>
      </c>
      <c r="G404" s="498" t="str">
        <f>IF($D404="","",$E404+BB設定!$B$4*$F404)</f>
        <v/>
      </c>
      <c r="H404" s="498" t="str">
        <f>IF($D404="","",$E404+BB設定!$B$5*$F404)</f>
        <v/>
      </c>
      <c r="I404" s="498" t="str">
        <f>IF($D404="","",$E404-BB設定!$B$5*$F404)</f>
        <v/>
      </c>
      <c r="J404" s="498" t="str">
        <f>IF($D404="","",$E404-BB設定!$B$4*$F404)</f>
        <v/>
      </c>
      <c r="K404" s="503" t="str">
        <f t="shared" si="66"/>
        <v/>
      </c>
      <c r="L404" s="502" t="str">
        <f t="shared" si="67"/>
        <v/>
      </c>
      <c r="M404" s="502" t="str">
        <f>IF($D404="","",IFERROR(MIN(BB_帯幅!B404:AP404)*100,""))</f>
        <v/>
      </c>
      <c r="N404" s="497" t="str">
        <f>IF($L404="","",IF($L404&lt;=$M404*BB設定!$B$7,"スクイーズ★",IF($L404&lt;=$M404*1.3,"収縮","－")))</f>
        <v/>
      </c>
      <c r="O404" s="497" t="str">
        <f>IF($D404="","",IF(AND(BB_帯幅!B404&gt;BB_帯幅!C404,BB_帯幅!C404&gt;BB_帯幅!D404),"拡大↑","縮小↓"))</f>
        <v/>
      </c>
      <c r="P404" s="497" t="str">
        <f t="shared" si="68"/>
        <v/>
      </c>
      <c r="Q404" s="500" t="str">
        <f>IF($D404="","",IFERROR(100-100/(1+SUMPRODUCT((終値!E404:R404&gt;終値!F404:S404)*(終値!E404:R404-終値!F404:S404))/SUMPRODUCT((終値!E404:R404&lt;終値!F404:S404)*(終値!F404:S404-終値!E404:R404))),100))</f>
        <v/>
      </c>
      <c r="R404" s="500" t="str">
        <f>IF($D404="","",IFERROR(100-100/(1+SUMPRODUCT((((高値!E404:R404+安値!E404:R404+終値!E404:R404)/3)&gt;((高値!F404:S404+安値!F404:S404+終値!F404:S404)/3))*((高値!E404:R404+安値!E404:R404+終値!E404:R404)/3)*出来高!E404:R404)/SUMPRODUCT((((高値!E404:R404+安値!E404:R404+終値!E404:R404)/3)&lt;((高値!F404:S404+安値!F404:S404+終値!F404:S404)/3))*((高値!E404:R404+安値!E404:R404+終値!E404:R404)/3)*出来高!E404:R404)),50))</f>
        <v/>
      </c>
      <c r="S404" s="497" t="str">
        <f>IF($D404="","",IF(AND(終値!E404&lt;終値!O404,$Q404&gt;(IFERROR(100-100/(1+SUMPRODUCT((終値!O404:AB404&gt;終値!P404:AC404)*(終値!O404:AB404-終値!P404:AC404))/SUMPRODUCT((終値!O404:AB404&lt;終値!P404:AC404)*(終値!P404:AC404-終値!O404:AB404))),100))),"強気div▲",IF(AND(終値!E404&gt;終値!O404,$Q404&lt;(IFERROR(100-100/(1+SUMPRODUCT((終値!O404:AB404&gt;終値!P404:AC404)*(終値!O404:AB404-終値!P404:AC404))/SUMPRODUCT((終値!O404:AB404&lt;終値!P404:AC404)*(終値!P404:AC404-終値!O404:AB404))),100))),"弱気div▼","－")))</f>
        <v/>
      </c>
      <c r="T404" s="497" t="str">
        <f t="shared" si="69"/>
        <v/>
      </c>
      <c r="U404" s="497" t="str">
        <f>IF(終値!A404="","",BB_スイング!BT404)</f>
        <v/>
      </c>
      <c r="V404" s="505" t="str">
        <f>IF($D404="","",IFERROR(出来高!E404/AVERAGE(出来高!E404:I404),""))</f>
        <v/>
      </c>
      <c r="W404" s="506" t="str">
        <f>IF($D404="","",IF(AND($D404&gt;$G404,$O404="拡大↑",OR($N404="スクイーズ★",$N404="収縮")),"◎スクイーズブレイク買",IF(AND($D404&gt;=$H404,$R404&gt;=BB設定!$B$10),"○順張り継続(walk)",IF(AND($S404="強気div▲",$D404&gt;$I404,LEFT($U404,4)&lt;&gt;"二番天井"),"○反発(ダイバ)買",IF($U404="二番底W▲","△二番底買(確)",IF($U404="二番底W形成","△二番底形成",IF(LEFT($U404,4)="二番天井","▼二番天井警戒",IF($D404&lt;$J404,"▼-2σ割れ危険",IF(AND($D404&gt;$E404,$K404&lt;0.6,$R404&gt;=50),"・押し目注目",IF($N404="スクイーズ★","☆スクイーズ監視","様子見"))))))))))</f>
        <v/>
      </c>
      <c r="X404" s="501" t="str">
        <f t="shared" si="75"/>
        <v/>
      </c>
      <c r="Y404" s="498" t="str">
        <f t="shared" si="70"/>
        <v/>
      </c>
      <c r="Z404" s="498" t="str">
        <f t="shared" si="71"/>
        <v/>
      </c>
      <c r="AA404" s="498" t="str">
        <f t="shared" si="72"/>
        <v/>
      </c>
      <c r="AB404" s="498" t="str">
        <f t="shared" si="76"/>
        <v/>
      </c>
      <c r="AC404" s="504" t="str">
        <f t="shared" si="73"/>
        <v/>
      </c>
      <c r="AD404" s="498" t="str">
        <f>IF($D404="","",MIN(終値!E404:I404))</f>
        <v/>
      </c>
      <c r="AE404" s="500" t="str">
        <f t="shared" si="74"/>
        <v/>
      </c>
    </row>
    <row r="405" spans="1:31">
      <c r="A405" s="497" t="str">
        <f>IF(終値!A405="","",HYPERLINK("https://kabutan.jp/stock/?code="&amp;終値!A405,"📈"))</f>
        <v/>
      </c>
      <c r="B405" s="497" t="str">
        <f>IF(終値!A405="","",終値!A405)</f>
        <v/>
      </c>
      <c r="C405" s="496" t="str">
        <f>IF(終値!A405="","",終値!B405)</f>
        <v/>
      </c>
      <c r="D405" s="498" t="str">
        <f>IF(終値!A405="","",終値!E405)</f>
        <v/>
      </c>
      <c r="E405" s="498" t="str">
        <f>IF($D405="","",AVERAGE(終値!E405:X405))</f>
        <v/>
      </c>
      <c r="F405" s="499" t="str">
        <f>IF($D405="","",STDEVP(終値!E405:X405))</f>
        <v/>
      </c>
      <c r="G405" s="498" t="str">
        <f>IF($D405="","",$E405+BB設定!$B$4*$F405)</f>
        <v/>
      </c>
      <c r="H405" s="498" t="str">
        <f>IF($D405="","",$E405+BB設定!$B$5*$F405)</f>
        <v/>
      </c>
      <c r="I405" s="498" t="str">
        <f>IF($D405="","",$E405-BB設定!$B$5*$F405)</f>
        <v/>
      </c>
      <c r="J405" s="498" t="str">
        <f>IF($D405="","",$E405-BB設定!$B$4*$F405)</f>
        <v/>
      </c>
      <c r="K405" s="503" t="str">
        <f t="shared" si="66"/>
        <v/>
      </c>
      <c r="L405" s="502" t="str">
        <f t="shared" si="67"/>
        <v/>
      </c>
      <c r="M405" s="502" t="str">
        <f>IF($D405="","",IFERROR(MIN(BB_帯幅!B405:AP405)*100,""))</f>
        <v/>
      </c>
      <c r="N405" s="497" t="str">
        <f>IF($L405="","",IF($L405&lt;=$M405*BB設定!$B$7,"スクイーズ★",IF($L405&lt;=$M405*1.3,"収縮","－")))</f>
        <v/>
      </c>
      <c r="O405" s="497" t="str">
        <f>IF($D405="","",IF(AND(BB_帯幅!B405&gt;BB_帯幅!C405,BB_帯幅!C405&gt;BB_帯幅!D405),"拡大↑","縮小↓"))</f>
        <v/>
      </c>
      <c r="P405" s="497" t="str">
        <f t="shared" si="68"/>
        <v/>
      </c>
      <c r="Q405" s="500" t="str">
        <f>IF($D405="","",IFERROR(100-100/(1+SUMPRODUCT((終値!E405:R405&gt;終値!F405:S405)*(終値!E405:R405-終値!F405:S405))/SUMPRODUCT((終値!E405:R405&lt;終値!F405:S405)*(終値!F405:S405-終値!E405:R405))),100))</f>
        <v/>
      </c>
      <c r="R405" s="500" t="str">
        <f>IF($D405="","",IFERROR(100-100/(1+SUMPRODUCT((((高値!E405:R405+安値!E405:R405+終値!E405:R405)/3)&gt;((高値!F405:S405+安値!F405:S405+終値!F405:S405)/3))*((高値!E405:R405+安値!E405:R405+終値!E405:R405)/3)*出来高!E405:R405)/SUMPRODUCT((((高値!E405:R405+安値!E405:R405+終値!E405:R405)/3)&lt;((高値!F405:S405+安値!F405:S405+終値!F405:S405)/3))*((高値!E405:R405+安値!E405:R405+終値!E405:R405)/3)*出来高!E405:R405)),50))</f>
        <v/>
      </c>
      <c r="S405" s="497" t="str">
        <f>IF($D405="","",IF(AND(終値!E405&lt;終値!O405,$Q405&gt;(IFERROR(100-100/(1+SUMPRODUCT((終値!O405:AB405&gt;終値!P405:AC405)*(終値!O405:AB405-終値!P405:AC405))/SUMPRODUCT((終値!O405:AB405&lt;終値!P405:AC405)*(終値!P405:AC405-終値!O405:AB405))),100))),"強気div▲",IF(AND(終値!E405&gt;終値!O405,$Q405&lt;(IFERROR(100-100/(1+SUMPRODUCT((終値!O405:AB405&gt;終値!P405:AC405)*(終値!O405:AB405-終値!P405:AC405))/SUMPRODUCT((終値!O405:AB405&lt;終値!P405:AC405)*(終値!P405:AC405-終値!O405:AB405))),100))),"弱気div▼","－")))</f>
        <v/>
      </c>
      <c r="T405" s="497" t="str">
        <f t="shared" si="69"/>
        <v/>
      </c>
      <c r="U405" s="497" t="str">
        <f>IF(終値!A405="","",BB_スイング!BT405)</f>
        <v/>
      </c>
      <c r="V405" s="505" t="str">
        <f>IF($D405="","",IFERROR(出来高!E405/AVERAGE(出来高!E405:I405),""))</f>
        <v/>
      </c>
      <c r="W405" s="506" t="str">
        <f>IF($D405="","",IF(AND($D405&gt;$G405,$O405="拡大↑",OR($N405="スクイーズ★",$N405="収縮")),"◎スクイーズブレイク買",IF(AND($D405&gt;=$H405,$R405&gt;=BB設定!$B$10),"○順張り継続(walk)",IF(AND($S405="強気div▲",$D405&gt;$I405,LEFT($U405,4)&lt;&gt;"二番天井"),"○反発(ダイバ)買",IF($U405="二番底W▲","△二番底買(確)",IF($U405="二番底W形成","△二番底形成",IF(LEFT($U405,4)="二番天井","▼二番天井警戒",IF($D405&lt;$J405,"▼-2σ割れ危険",IF(AND($D405&gt;$E405,$K405&lt;0.6,$R405&gt;=50),"・押し目注目",IF($N405="スクイーズ★","☆スクイーズ監視","様子見"))))))))))</f>
        <v/>
      </c>
      <c r="X405" s="501" t="str">
        <f t="shared" si="75"/>
        <v/>
      </c>
      <c r="Y405" s="498" t="str">
        <f t="shared" si="70"/>
        <v/>
      </c>
      <c r="Z405" s="498" t="str">
        <f t="shared" si="71"/>
        <v/>
      </c>
      <c r="AA405" s="498" t="str">
        <f t="shared" si="72"/>
        <v/>
      </c>
      <c r="AB405" s="498" t="str">
        <f t="shared" si="76"/>
        <v/>
      </c>
      <c r="AC405" s="504" t="str">
        <f t="shared" si="73"/>
        <v/>
      </c>
      <c r="AD405" s="498" t="str">
        <f>IF($D405="","",MIN(終値!E405:I405))</f>
        <v/>
      </c>
      <c r="AE405" s="500" t="str">
        <f t="shared" si="74"/>
        <v/>
      </c>
    </row>
  </sheetData>
  <mergeCells count="3">
    <mergeCell ref="A1:AD1"/>
    <mergeCell ref="A2:AD2"/>
    <mergeCell ref="A3:AD3"/>
  </mergeCells>
  <phoneticPr fontId="16"/>
  <pageMargins left="0.4" right="0.4" top="0.4" bottom="0.4" header="0.2" footer="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499984740745262"/>
  </sheetPr>
  <dimension ref="A1:IT505"/>
  <sheetViews>
    <sheetView showGridLines="0" workbookViewId="0">
      <pane xSplit="4" ySplit="4" topLeftCell="E15" activePane="bottomRight" state="frozen"/>
      <selection activeCell="C162" sqref="C162"/>
      <selection pane="topRight" activeCell="C162" sqref="C162"/>
      <selection pane="bottomLeft" activeCell="C162" sqref="C162"/>
      <selection pane="bottomRight" activeCell="A64" sqref="A64:XFD64"/>
    </sheetView>
  </sheetViews>
  <sheetFormatPr defaultColWidth="9" defaultRowHeight="13.2"/>
  <cols>
    <col min="1" max="1" width="9" style="4" customWidth="1"/>
    <col min="2" max="2" width="18" style="4" customWidth="1"/>
    <col min="3" max="4" width="10" style="4" customWidth="1"/>
    <col min="5" max="64" width="7" style="4" customWidth="1"/>
    <col min="65" max="66" width="9" style="4" customWidth="1"/>
    <col min="67" max="78" width="9" style="4"/>
    <col min="105" max="254" width="7" style="1" customWidth="1"/>
    <col min="255" max="16384" width="9" style="4"/>
  </cols>
  <sheetData>
    <row r="1" spans="1:254" ht="30" customHeight="1">
      <c r="A1" s="856" t="s">
        <v>582</v>
      </c>
      <c r="B1" s="857"/>
      <c r="C1" s="857"/>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c r="BJ1" s="857"/>
      <c r="BK1" s="857"/>
      <c r="BL1" s="858"/>
    </row>
    <row r="2" spans="1:254" ht="18" customHeight="1">
      <c r="A2" s="182" t="s">
        <v>1</v>
      </c>
      <c r="B2" s="182" t="s">
        <v>2</v>
      </c>
      <c r="C2" s="182" t="s">
        <v>583</v>
      </c>
      <c r="D2" s="182" t="s">
        <v>4</v>
      </c>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3"/>
      <c r="AV2" s="183"/>
      <c r="AW2" s="183"/>
      <c r="AX2" s="183"/>
      <c r="AY2" s="183"/>
      <c r="AZ2" s="183"/>
      <c r="BA2" s="183"/>
      <c r="BB2" s="183"/>
      <c r="BC2" s="183"/>
      <c r="BD2" s="183"/>
      <c r="BE2" s="183"/>
      <c r="BF2" s="183"/>
      <c r="BG2" s="183"/>
      <c r="BH2" s="183"/>
      <c r="BI2" s="183"/>
      <c r="BJ2" s="183"/>
      <c r="BK2" s="183"/>
      <c r="BL2" s="183"/>
    </row>
    <row r="3" spans="1:254" s="186" customFormat="1" ht="22.5" customHeight="1">
      <c r="A3" s="184" t="s">
        <v>5</v>
      </c>
      <c r="B3" s="184"/>
      <c r="C3" s="203" t="s">
        <v>6</v>
      </c>
      <c r="D3" s="184"/>
      <c r="E3" s="185">
        <v>46240</v>
      </c>
      <c r="F3" s="185">
        <v>46239</v>
      </c>
      <c r="G3" s="185">
        <v>46238</v>
      </c>
      <c r="H3" s="185">
        <v>46237</v>
      </c>
      <c r="I3" s="185">
        <v>46234</v>
      </c>
      <c r="J3" s="185">
        <v>46233</v>
      </c>
      <c r="K3" s="185">
        <v>46232</v>
      </c>
      <c r="L3" s="185">
        <v>46231</v>
      </c>
      <c r="M3" s="185">
        <v>46230</v>
      </c>
      <c r="N3" s="185">
        <v>46227</v>
      </c>
      <c r="O3" s="185">
        <v>46226</v>
      </c>
      <c r="P3" s="185">
        <v>46225</v>
      </c>
      <c r="Q3" s="185">
        <v>46224</v>
      </c>
      <c r="R3" s="185">
        <v>46220</v>
      </c>
      <c r="S3" s="185">
        <v>46219</v>
      </c>
      <c r="T3" s="185">
        <v>46218</v>
      </c>
      <c r="U3" s="185">
        <v>46217</v>
      </c>
      <c r="V3" s="185">
        <v>46216</v>
      </c>
      <c r="W3" s="185">
        <v>46213</v>
      </c>
      <c r="X3" s="185">
        <v>46212</v>
      </c>
      <c r="Y3" s="185">
        <v>46211</v>
      </c>
      <c r="Z3" s="185">
        <v>46210</v>
      </c>
      <c r="AA3" s="185">
        <v>46209</v>
      </c>
      <c r="AB3" s="185">
        <v>46206</v>
      </c>
      <c r="AC3" s="185">
        <v>46205</v>
      </c>
      <c r="AD3" s="185">
        <v>46204</v>
      </c>
      <c r="AE3" s="185">
        <v>46203</v>
      </c>
      <c r="AF3" s="185">
        <v>46202</v>
      </c>
      <c r="AG3" s="185">
        <v>46199</v>
      </c>
      <c r="AH3" s="185">
        <v>46198</v>
      </c>
      <c r="AI3" s="185">
        <v>46197</v>
      </c>
      <c r="AJ3" s="185">
        <v>46196</v>
      </c>
      <c r="AK3" s="185">
        <v>46195</v>
      </c>
      <c r="AL3" s="185">
        <v>46192</v>
      </c>
      <c r="AM3" s="185">
        <v>46191</v>
      </c>
      <c r="AN3" s="185">
        <v>46190</v>
      </c>
      <c r="AO3" s="185">
        <v>46189</v>
      </c>
      <c r="AP3" s="185">
        <v>46188</v>
      </c>
      <c r="AQ3" s="185">
        <v>46185</v>
      </c>
      <c r="AR3" s="185">
        <v>46184</v>
      </c>
      <c r="AS3" s="185">
        <v>46183</v>
      </c>
      <c r="AT3" s="185">
        <v>46182</v>
      </c>
      <c r="AU3" s="185">
        <v>46181</v>
      </c>
      <c r="AV3" s="185">
        <v>46178</v>
      </c>
      <c r="AW3" s="185">
        <v>46177</v>
      </c>
      <c r="AX3" s="185">
        <v>46176</v>
      </c>
      <c r="AY3" s="185">
        <v>46175</v>
      </c>
      <c r="AZ3" s="185">
        <v>46174</v>
      </c>
      <c r="BA3" s="185">
        <v>46171</v>
      </c>
      <c r="BB3" s="185">
        <v>46170</v>
      </c>
      <c r="BC3" s="185">
        <v>46169</v>
      </c>
      <c r="BD3" s="185">
        <v>46168</v>
      </c>
      <c r="BE3" s="185">
        <v>46167</v>
      </c>
      <c r="BF3" s="185">
        <v>46164</v>
      </c>
      <c r="BG3" s="185">
        <v>46163</v>
      </c>
      <c r="BH3" s="185">
        <v>46162</v>
      </c>
      <c r="BI3" s="185">
        <v>46161</v>
      </c>
      <c r="BJ3" s="185">
        <v>46160</v>
      </c>
      <c r="BK3" s="185">
        <v>46157</v>
      </c>
      <c r="BL3" s="185">
        <v>46156</v>
      </c>
      <c r="BM3" s="733">
        <v>46155</v>
      </c>
      <c r="BN3" s="733">
        <v>46154</v>
      </c>
      <c r="BO3" s="733">
        <v>46153</v>
      </c>
      <c r="BP3" s="733">
        <v>46150</v>
      </c>
      <c r="BQ3" s="733">
        <v>46149</v>
      </c>
      <c r="BR3" s="733">
        <v>46143</v>
      </c>
      <c r="BS3" s="733">
        <v>46142</v>
      </c>
      <c r="BT3" s="733">
        <v>46140</v>
      </c>
      <c r="BU3" s="733">
        <v>46139</v>
      </c>
      <c r="BV3" s="733">
        <v>46136</v>
      </c>
      <c r="BW3" s="733">
        <v>46135</v>
      </c>
      <c r="BX3" s="733">
        <v>46134</v>
      </c>
      <c r="BY3" s="733">
        <v>46133</v>
      </c>
      <c r="BZ3" s="733">
        <v>46132</v>
      </c>
      <c r="CA3" s="828">
        <v>46129</v>
      </c>
      <c r="CB3" s="828">
        <v>46128</v>
      </c>
      <c r="CC3" s="828">
        <v>46127</v>
      </c>
      <c r="CD3" s="828">
        <v>46126</v>
      </c>
      <c r="CE3" s="828">
        <v>46125</v>
      </c>
      <c r="CF3" s="828">
        <v>46122</v>
      </c>
      <c r="CG3" s="828">
        <v>46121</v>
      </c>
      <c r="CH3" s="828">
        <v>46120</v>
      </c>
      <c r="CI3" s="828">
        <v>46119</v>
      </c>
      <c r="CJ3" s="828">
        <v>46118</v>
      </c>
      <c r="CK3" s="828">
        <v>46115</v>
      </c>
      <c r="CL3" s="828">
        <v>46114</v>
      </c>
      <c r="CM3" s="828">
        <v>46113</v>
      </c>
      <c r="CN3" s="828">
        <v>46112</v>
      </c>
      <c r="CO3" s="828">
        <v>46111</v>
      </c>
      <c r="CP3" s="828">
        <v>46108</v>
      </c>
      <c r="CQ3" s="828">
        <v>46107</v>
      </c>
      <c r="CR3" s="828">
        <v>46106</v>
      </c>
      <c r="CS3" s="828">
        <v>46105</v>
      </c>
      <c r="CT3" s="828">
        <v>46104</v>
      </c>
      <c r="CU3" s="828">
        <v>46100</v>
      </c>
      <c r="CV3" s="828">
        <v>46099</v>
      </c>
      <c r="CW3" s="828">
        <v>46098</v>
      </c>
      <c r="CX3" s="828">
        <v>46097</v>
      </c>
      <c r="CY3" s="828">
        <v>46094</v>
      </c>
      <c r="CZ3" s="828">
        <v>46093</v>
      </c>
      <c r="DA3" s="733">
        <v>46092</v>
      </c>
      <c r="DB3" s="733">
        <v>46091</v>
      </c>
      <c r="DC3" s="733">
        <v>46090</v>
      </c>
      <c r="DD3" s="733">
        <v>46087</v>
      </c>
      <c r="DE3" s="733">
        <v>46086</v>
      </c>
      <c r="DF3" s="733">
        <v>46085</v>
      </c>
      <c r="DG3" s="733">
        <v>46084</v>
      </c>
      <c r="DH3" s="733">
        <v>46083</v>
      </c>
      <c r="DI3" s="733">
        <v>46080</v>
      </c>
      <c r="DJ3" s="733">
        <v>46079</v>
      </c>
      <c r="DK3" s="733">
        <v>46078</v>
      </c>
      <c r="DL3" s="733">
        <v>46077</v>
      </c>
      <c r="DM3" s="733">
        <v>46073</v>
      </c>
      <c r="DN3" s="733">
        <v>46072</v>
      </c>
      <c r="DO3" s="733">
        <v>46071</v>
      </c>
      <c r="DP3" s="733">
        <v>46070</v>
      </c>
      <c r="DQ3" s="733">
        <v>46069</v>
      </c>
      <c r="DR3" s="733">
        <v>46066</v>
      </c>
      <c r="DS3" s="733">
        <v>46065</v>
      </c>
      <c r="DT3" s="733">
        <v>46063</v>
      </c>
      <c r="DU3" s="733">
        <v>46062</v>
      </c>
      <c r="DV3" s="733">
        <v>46059</v>
      </c>
      <c r="DW3" s="733">
        <v>46058</v>
      </c>
      <c r="DX3" s="733">
        <v>46057</v>
      </c>
      <c r="DY3" s="733">
        <v>46056</v>
      </c>
      <c r="DZ3" s="733">
        <v>46055</v>
      </c>
      <c r="EA3" s="733">
        <v>46052</v>
      </c>
      <c r="EB3" s="733">
        <v>46051</v>
      </c>
      <c r="EC3" s="733">
        <v>46050</v>
      </c>
      <c r="ED3" s="733">
        <v>46049</v>
      </c>
      <c r="EE3" s="733">
        <v>46048</v>
      </c>
      <c r="EF3" s="733">
        <v>46045</v>
      </c>
      <c r="EG3" s="733">
        <v>46044</v>
      </c>
      <c r="EH3" s="733">
        <v>46043</v>
      </c>
      <c r="EI3" s="733">
        <v>46042</v>
      </c>
      <c r="EJ3" s="733">
        <v>46041</v>
      </c>
      <c r="EK3" s="733">
        <v>46038</v>
      </c>
      <c r="EL3" s="733">
        <v>46037</v>
      </c>
      <c r="EM3" s="733">
        <v>46036</v>
      </c>
      <c r="EN3" s="733">
        <v>46035</v>
      </c>
      <c r="EO3" s="733">
        <v>46031</v>
      </c>
      <c r="EP3" s="733">
        <v>46030</v>
      </c>
      <c r="EQ3" s="733">
        <v>46029</v>
      </c>
      <c r="ER3" s="733">
        <v>46028</v>
      </c>
      <c r="ES3" s="733">
        <v>46027</v>
      </c>
      <c r="ET3" s="733">
        <v>46021</v>
      </c>
      <c r="EU3" s="733">
        <v>46020</v>
      </c>
      <c r="EV3" s="733">
        <v>46017</v>
      </c>
      <c r="EW3" s="733">
        <v>46016</v>
      </c>
      <c r="EX3" s="733">
        <v>46015</v>
      </c>
      <c r="EY3" s="733">
        <v>46014</v>
      </c>
      <c r="EZ3" s="733">
        <v>46013</v>
      </c>
      <c r="FA3" s="733">
        <v>46010</v>
      </c>
      <c r="FB3" s="733">
        <v>46009</v>
      </c>
      <c r="FC3" s="733">
        <v>46008</v>
      </c>
      <c r="FD3" s="733">
        <v>46007</v>
      </c>
      <c r="FE3" s="733">
        <v>46006</v>
      </c>
      <c r="FF3" s="733">
        <v>46003</v>
      </c>
      <c r="FG3" s="733">
        <v>46002</v>
      </c>
      <c r="FH3" s="733">
        <v>46001</v>
      </c>
      <c r="FI3" s="733">
        <v>46000</v>
      </c>
      <c r="FJ3" s="733">
        <v>45999</v>
      </c>
      <c r="FK3" s="733">
        <v>45996</v>
      </c>
      <c r="FL3" s="733">
        <v>45995</v>
      </c>
      <c r="FM3" s="733">
        <v>45994</v>
      </c>
      <c r="FN3" s="733">
        <v>45993</v>
      </c>
      <c r="FO3" s="733">
        <v>45992</v>
      </c>
      <c r="FP3" s="733">
        <v>45989</v>
      </c>
      <c r="FQ3" s="733">
        <v>45988</v>
      </c>
      <c r="FR3" s="733">
        <v>45987</v>
      </c>
      <c r="FS3" s="733">
        <v>45986</v>
      </c>
      <c r="FT3" s="733">
        <v>45982</v>
      </c>
      <c r="FU3" s="733">
        <v>45981</v>
      </c>
      <c r="FV3" s="733">
        <v>45980</v>
      </c>
      <c r="FW3" s="733">
        <v>45979</v>
      </c>
      <c r="FX3" s="733">
        <v>45978</v>
      </c>
      <c r="FY3" s="733">
        <v>45975</v>
      </c>
      <c r="FZ3" s="733">
        <v>45974</v>
      </c>
      <c r="GA3" s="733">
        <v>45973</v>
      </c>
      <c r="GB3" s="733">
        <v>45972</v>
      </c>
      <c r="GC3" s="733">
        <v>45971</v>
      </c>
      <c r="GD3" s="733">
        <v>45968</v>
      </c>
      <c r="GE3" s="733">
        <v>45967</v>
      </c>
      <c r="GF3" s="733">
        <v>45966</v>
      </c>
      <c r="GG3" s="733">
        <v>45965</v>
      </c>
      <c r="GH3" s="733">
        <v>45961</v>
      </c>
      <c r="GI3" s="733">
        <v>45960</v>
      </c>
      <c r="GJ3" s="733">
        <v>45959</v>
      </c>
      <c r="GK3" s="733">
        <v>45958</v>
      </c>
      <c r="GL3" s="733">
        <v>45957</v>
      </c>
      <c r="GM3" s="733">
        <v>45954</v>
      </c>
      <c r="GN3" s="733">
        <v>45953</v>
      </c>
      <c r="GO3" s="733">
        <v>45952</v>
      </c>
      <c r="GP3" s="733">
        <v>45951</v>
      </c>
      <c r="GQ3" s="733">
        <v>45950</v>
      </c>
      <c r="GR3" s="733">
        <v>45947</v>
      </c>
      <c r="GS3" s="733">
        <v>45946</v>
      </c>
      <c r="GT3" s="733">
        <v>45945</v>
      </c>
      <c r="GU3" s="733">
        <v>45944</v>
      </c>
      <c r="GV3" s="733">
        <v>45940</v>
      </c>
      <c r="GW3" s="733">
        <v>45939</v>
      </c>
      <c r="GX3" s="733">
        <v>45938</v>
      </c>
      <c r="GY3" s="733">
        <v>45937</v>
      </c>
      <c r="GZ3" s="733">
        <v>45936</v>
      </c>
      <c r="HA3" s="733">
        <v>45933</v>
      </c>
      <c r="HB3" s="733">
        <v>45932</v>
      </c>
      <c r="HC3" s="733">
        <v>45931</v>
      </c>
      <c r="HD3" s="733">
        <v>45930</v>
      </c>
      <c r="HE3" s="733">
        <v>45929</v>
      </c>
      <c r="HF3" s="733">
        <v>45926</v>
      </c>
      <c r="HG3" s="733">
        <v>45925</v>
      </c>
      <c r="HH3" s="733">
        <v>45924</v>
      </c>
      <c r="HI3" s="733">
        <v>45922</v>
      </c>
      <c r="HJ3" s="733">
        <v>45919</v>
      </c>
      <c r="HK3" s="733">
        <v>45918</v>
      </c>
      <c r="HL3" s="733">
        <v>45917</v>
      </c>
      <c r="HM3" s="733">
        <v>45916</v>
      </c>
      <c r="HN3" s="733">
        <v>45912</v>
      </c>
      <c r="HO3" s="733">
        <v>45911</v>
      </c>
      <c r="HP3" s="733">
        <v>45910</v>
      </c>
      <c r="HQ3" s="733">
        <v>45909</v>
      </c>
      <c r="HR3" s="733">
        <v>45908</v>
      </c>
      <c r="HS3" s="733">
        <v>45905</v>
      </c>
      <c r="HT3" s="733">
        <v>45904</v>
      </c>
      <c r="HU3" s="733">
        <v>45903</v>
      </c>
      <c r="HV3" s="733">
        <v>45902</v>
      </c>
      <c r="HW3" s="733">
        <v>45901</v>
      </c>
      <c r="HX3" s="733">
        <v>45898</v>
      </c>
      <c r="HY3" s="733">
        <v>45897</v>
      </c>
      <c r="HZ3" s="733">
        <v>45896</v>
      </c>
      <c r="IA3" s="733">
        <v>45895</v>
      </c>
      <c r="IB3" s="733">
        <v>45894</v>
      </c>
      <c r="IC3" s="733">
        <v>45891</v>
      </c>
      <c r="ID3" s="733">
        <v>45890</v>
      </c>
      <c r="IE3" s="733">
        <v>45889</v>
      </c>
      <c r="IF3" s="733">
        <v>45888</v>
      </c>
      <c r="IG3" s="733">
        <v>45887</v>
      </c>
      <c r="IH3" s="733">
        <v>45884</v>
      </c>
      <c r="II3" s="733">
        <v>45883</v>
      </c>
      <c r="IJ3" s="733">
        <v>45882</v>
      </c>
      <c r="IK3" s="733">
        <v>45881</v>
      </c>
      <c r="IL3" s="733">
        <v>45877</v>
      </c>
      <c r="IM3" s="733">
        <v>45876</v>
      </c>
      <c r="IN3" s="733">
        <v>45875</v>
      </c>
      <c r="IO3" s="733">
        <v>45874</v>
      </c>
      <c r="IP3" s="733">
        <v>45873</v>
      </c>
      <c r="IQ3" s="733">
        <v>45870</v>
      </c>
      <c r="IR3" s="733">
        <v>45869</v>
      </c>
      <c r="IS3" s="733">
        <v>45868</v>
      </c>
      <c r="IT3" s="733">
        <v>45867</v>
      </c>
    </row>
    <row r="4" spans="1:254" ht="22.5" customHeight="1">
      <c r="A4" s="187"/>
      <c r="B4" s="187"/>
      <c r="C4" s="187"/>
      <c r="D4" s="187"/>
      <c r="E4" s="188"/>
      <c r="F4" s="188"/>
      <c r="G4" s="188"/>
      <c r="H4" s="188"/>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8"/>
      <c r="AV4" s="188"/>
      <c r="AW4" s="188"/>
      <c r="AX4" s="188"/>
      <c r="AY4" s="188"/>
      <c r="AZ4" s="188"/>
      <c r="BA4" s="188"/>
      <c r="BB4" s="188"/>
      <c r="BC4" s="188"/>
      <c r="BD4" s="188"/>
      <c r="BE4" s="188"/>
      <c r="BF4" s="188"/>
      <c r="BG4" s="188"/>
      <c r="BH4" s="188"/>
      <c r="BI4" s="188"/>
      <c r="BJ4" s="188"/>
      <c r="BK4" s="188"/>
      <c r="BL4" s="188"/>
    </row>
    <row r="5" spans="1:254" ht="22.5" customHeight="1">
      <c r="A5" s="5" t="inlineStr">
        <is>
          <t>TOPX</t>
        </is>
      </c>
      <c r="B5" s="6">
        <v>4059.18</v>
      </c>
      <c r="C5" s="7">
        <v>4059.18</v>
      </c>
      <c r="D5" s="8">
        <v>3163.18</v>
      </c>
      <c r="E5" s="9">
        <v>896</v>
      </c>
      <c r="F5" s="9">
        <v>883.5</v>
      </c>
      <c r="G5" s="9">
        <v>889.1</v>
      </c>
      <c r="H5" s="9">
        <v>896.6</v>
      </c>
      <c r="I5" s="9">
        <v>902.2</v>
      </c>
      <c r="J5" s="9">
        <v>941.4</v>
      </c>
      <c r="K5" s="9">
        <v>964.6</v>
      </c>
      <c r="L5" s="9">
        <v>923.8</v>
      </c>
      <c r="M5" s="9">
        <v>894</v>
      </c>
      <c r="N5" s="9">
        <v>862.7</v>
      </c>
      <c r="O5" s="9">
        <v>856.2</v>
      </c>
      <c r="P5" s="9">
        <v>866.3</v>
      </c>
      <c r="Q5" s="9">
        <v>880.9</v>
      </c>
      <c r="R5" s="9">
        <v>889</v>
      </c>
      <c r="S5" s="9">
        <v>869</v>
      </c>
      <c r="T5" s="9">
        <v>858.5</v>
      </c>
      <c r="U5" s="9">
        <v>874</v>
      </c>
      <c r="V5" s="9">
        <v>872.7</v>
      </c>
      <c r="W5" s="9">
        <v>850.4</v>
      </c>
      <c r="X5" s="9">
        <v>870.9</v>
      </c>
      <c r="Y5" s="9">
        <v>873.2</v>
      </c>
      <c r="Z5" s="9">
        <v>866.7</v>
      </c>
      <c r="AA5" s="9">
        <v>852.7</v>
      </c>
      <c r="AB5" s="9">
        <v>818.3</v>
      </c>
      <c r="AC5" s="9">
        <v>820.7</v>
      </c>
      <c r="AD5" s="9">
        <v>793.6</v>
      </c>
      <c r="AE5" s="9">
        <v>823</v>
      </c>
      <c r="AF5" s="9">
        <v>826.4</v>
      </c>
      <c r="AG5" s="9">
        <v>823</v>
      </c>
      <c r="AH5" s="9">
        <v>820.7</v>
      </c>
      <c r="AI5" s="9">
        <v>818.5</v>
      </c>
      <c r="AJ5" s="9">
        <v>813.4</v>
      </c>
      <c r="AK5" s="9">
        <v>816.4</v>
      </c>
      <c r="AL5" s="9">
        <v>819</v>
      </c>
      <c r="AM5" s="9">
        <v>835.3</v>
      </c>
      <c r="AN5" s="9">
        <v>835.6</v>
      </c>
      <c r="AO5" s="9">
        <v>834.6</v>
      </c>
      <c r="AP5" s="9">
        <v>837.2</v>
      </c>
      <c r="AQ5" s="10">
        <v>855.3</v>
      </c>
      <c r="AR5" s="10">
        <v>867.8</v>
      </c>
      <c r="AS5" s="10">
        <v>849</v>
      </c>
      <c r="AT5" s="10">
        <v>833.2</v>
      </c>
      <c r="AU5" s="10">
        <v>839.3</v>
      </c>
      <c r="AV5" s="10">
        <v>831.9</v>
      </c>
      <c r="AW5" s="10">
        <v>826.1</v>
      </c>
      <c r="AX5" s="10">
        <v>824.6</v>
      </c>
      <c r="AY5" s="10">
        <v>826.7</v>
      </c>
      <c r="AZ5" s="10">
        <v>823.5</v>
      </c>
      <c r="BA5" s="10">
        <v>878.2</v>
      </c>
      <c r="BB5" s="10">
        <v>858.5</v>
      </c>
      <c r="BC5" s="10">
        <v>819</v>
      </c>
      <c r="BD5" s="10">
        <v>809.4</v>
      </c>
      <c r="BE5" s="10">
        <v>824.6</v>
      </c>
      <c r="BF5" s="10">
        <v>866.9</v>
      </c>
      <c r="BG5" s="10">
        <v>867.1</v>
      </c>
      <c r="BH5" s="10">
        <v>872.1</v>
      </c>
      <c r="BI5" s="10">
        <v>884.8</v>
      </c>
      <c r="BJ5" s="10">
        <v>871.3</v>
      </c>
      <c r="BK5" s="10">
        <v>871.3</v>
      </c>
      <c r="BL5" s="10">
        <v>858</v>
      </c>
      <c r="BM5" s="67">
        <v>883.6</v>
      </c>
      <c r="BN5" s="67">
        <v>893.8</v>
      </c>
      <c r="BO5" s="67">
        <v>907.3</v>
      </c>
      <c r="BP5" s="67">
        <v>883.5</v>
      </c>
      <c r="BQ5" s="67">
        <v>887.3</v>
      </c>
      <c r="BR5" s="67">
        <v>888</v>
      </c>
      <c r="BS5" s="67">
        <v>889.4</v>
      </c>
      <c r="BT5" s="67">
        <v>900.7</v>
      </c>
      <c r="BU5" s="67">
        <v>914.6</v>
      </c>
      <c r="BV5" s="67">
        <v>918.4</v>
      </c>
      <c r="BW5" s="67">
        <v>922</v>
      </c>
      <c r="BX5" s="67">
        <v>949.4</v>
      </c>
      <c r="BY5" s="67">
        <v>942</v>
      </c>
      <c r="BZ5" s="67">
        <v>959.3</v>
      </c>
      <c r="CA5" s="516">
        <v>940</v>
      </c>
      <c r="CB5" s="516">
        <v>963.2</v>
      </c>
      <c r="CC5" s="516">
        <v>961.5</v>
      </c>
      <c r="CD5" s="516">
        <v>962.6</v>
      </c>
      <c r="CE5" s="516">
        <v>954.1</v>
      </c>
      <c r="CF5" s="516">
        <v>938.5</v>
      </c>
      <c r="CG5" s="516">
        <v>956.5</v>
      </c>
      <c r="CH5" s="516">
        <v>975.2</v>
      </c>
      <c r="CI5" s="516">
        <v>977.8</v>
      </c>
      <c r="CJ5" s="516">
        <v>992.1</v>
      </c>
      <c r="CK5" s="516">
        <v>950.8</v>
      </c>
      <c r="CL5" s="516">
        <v>936.5</v>
      </c>
      <c r="CM5" s="516">
        <v>982.4</v>
      </c>
      <c r="CN5" s="516">
        <v>968.2</v>
      </c>
      <c r="CO5" s="516">
        <v>991.9</v>
      </c>
      <c r="CP5" s="516">
        <v>983</v>
      </c>
      <c r="CQ5" s="516">
        <v>970.9</v>
      </c>
      <c r="CR5" s="516">
        <v>974.5</v>
      </c>
      <c r="CS5" s="516">
        <v>971.5</v>
      </c>
      <c r="CT5" s="516">
        <v>973</v>
      </c>
      <c r="CU5" s="516">
        <v>989.6</v>
      </c>
      <c r="CV5" s="516">
        <v>1016</v>
      </c>
      <c r="CW5" s="516">
        <v>1012</v>
      </c>
      <c r="CX5" s="516">
        <v>1003.5</v>
      </c>
      <c r="CY5" s="516">
        <v>1010</v>
      </c>
      <c r="CZ5" s="516">
        <v>1000.5</v>
      </c>
      <c r="DA5" s="2">
        <v>1039</v>
      </c>
      <c r="DB5" s="2">
        <v>1037.5</v>
      </c>
      <c r="DC5" s="2">
        <v>1047.5</v>
      </c>
      <c r="DD5" s="2">
        <v>1058.5</v>
      </c>
      <c r="DE5" s="2">
        <v>1023.5</v>
      </c>
      <c r="DF5" s="2">
        <v>1012.5</v>
      </c>
      <c r="DG5" s="2">
        <v>988.7</v>
      </c>
      <c r="DH5" s="2">
        <v>1038</v>
      </c>
      <c r="DI5" s="2">
        <v>1040</v>
      </c>
      <c r="DJ5" s="2">
        <v>1017.5</v>
      </c>
      <c r="DK5" s="2">
        <v>1036</v>
      </c>
      <c r="DL5" s="2">
        <v>1023.5</v>
      </c>
      <c r="DM5" s="2">
        <v>1005</v>
      </c>
      <c r="DN5" s="2">
        <v>985.4</v>
      </c>
      <c r="DO5" s="2">
        <v>956.4</v>
      </c>
      <c r="DP5" s="2">
        <v>952.9</v>
      </c>
      <c r="DQ5" s="2">
        <v>968.4</v>
      </c>
      <c r="DR5" s="2">
        <v>977.3</v>
      </c>
      <c r="DS5" s="2">
        <v>975.4</v>
      </c>
      <c r="DT5" s="2">
        <v>975.3</v>
      </c>
      <c r="DU5" s="2">
        <v>975</v>
      </c>
      <c r="DV5" s="2">
        <v>965.6</v>
      </c>
      <c r="DW5" s="2">
        <v>960.6</v>
      </c>
      <c r="DX5" s="2">
        <v>938.8</v>
      </c>
      <c r="DY5" s="2">
        <v>928</v>
      </c>
      <c r="DZ5" s="2">
        <v>907.9</v>
      </c>
      <c r="EA5" s="2">
        <v>915.9</v>
      </c>
      <c r="EB5" s="2">
        <v>898.6</v>
      </c>
      <c r="EC5" s="2">
        <v>923.6</v>
      </c>
      <c r="ED5" s="2">
        <v>928.1</v>
      </c>
      <c r="EE5" s="2">
        <v>927.7</v>
      </c>
      <c r="EF5" s="2">
        <v>928.9</v>
      </c>
      <c r="EG5" s="2">
        <v>924.9</v>
      </c>
      <c r="EH5" s="2">
        <v>953.7</v>
      </c>
      <c r="EI5" s="2">
        <v>972.8</v>
      </c>
      <c r="EJ5" s="2">
        <v>928.6</v>
      </c>
      <c r="EK5" s="2">
        <v>889.7</v>
      </c>
      <c r="EL5" s="2">
        <v>904.5</v>
      </c>
      <c r="EM5" s="2">
        <v>896</v>
      </c>
      <c r="EN5" s="2">
        <v>911.7</v>
      </c>
      <c r="EO5" s="2">
        <v>925</v>
      </c>
      <c r="EP5" s="2">
        <v>912.7</v>
      </c>
      <c r="EQ5" s="2">
        <v>918.7</v>
      </c>
      <c r="ER5" s="2">
        <v>926.1</v>
      </c>
      <c r="ES5" s="2">
        <v>917.3</v>
      </c>
      <c r="ET5" s="2">
        <v>932.3</v>
      </c>
      <c r="EU5" s="2">
        <v>936.9</v>
      </c>
      <c r="EV5" s="2">
        <v>946.2</v>
      </c>
      <c r="EW5" s="2">
        <v>942.7</v>
      </c>
      <c r="EX5" s="2">
        <v>946.6</v>
      </c>
      <c r="EY5" s="2">
        <v>957.2</v>
      </c>
      <c r="EZ5" s="2">
        <v>955.5</v>
      </c>
      <c r="FA5" s="2">
        <v>974.2</v>
      </c>
      <c r="FB5" s="2">
        <v>969.7</v>
      </c>
      <c r="FC5" s="2">
        <v>938.9</v>
      </c>
      <c r="FD5" s="2">
        <v>945.7</v>
      </c>
      <c r="FE5" s="2">
        <v>967.7</v>
      </c>
      <c r="FF5" s="2">
        <v>964.9</v>
      </c>
      <c r="FG5" s="2">
        <v>950.2</v>
      </c>
      <c r="FH5" s="2">
        <v>949.1</v>
      </c>
      <c r="FI5" s="2">
        <v>938.5</v>
      </c>
      <c r="FJ5" s="2">
        <v>949</v>
      </c>
      <c r="FK5" s="2">
        <v>939.1</v>
      </c>
      <c r="FL5" s="2">
        <v>951.7</v>
      </c>
      <c r="FM5" s="2">
        <v>928.9</v>
      </c>
      <c r="FN5" s="2">
        <v>926.1</v>
      </c>
      <c r="FO5" s="2">
        <v>936.8</v>
      </c>
      <c r="FP5" s="2">
        <v>947.1</v>
      </c>
      <c r="FQ5" s="2">
        <v>966.3</v>
      </c>
      <c r="FR5" s="2">
        <v>946.2</v>
      </c>
      <c r="FS5" s="2">
        <v>924.9</v>
      </c>
      <c r="FT5" s="2">
        <v>916.6</v>
      </c>
      <c r="FU5" s="2">
        <v>908.8</v>
      </c>
      <c r="FV5" s="2">
        <v>908.6</v>
      </c>
      <c r="FW5" s="2">
        <v>918.9</v>
      </c>
      <c r="FX5" s="2">
        <v>903</v>
      </c>
      <c r="FY5" s="2">
        <v>953.2</v>
      </c>
      <c r="FZ5" s="2">
        <v>957.7</v>
      </c>
      <c r="GA5" s="2">
        <v>987.4</v>
      </c>
      <c r="GB5" s="2">
        <v>1000</v>
      </c>
      <c r="GC5" s="2">
        <v>1002.5</v>
      </c>
      <c r="GD5" s="2">
        <v>999.8</v>
      </c>
      <c r="GE5" s="2">
        <v>989.9</v>
      </c>
      <c r="GF5" s="2">
        <v>992</v>
      </c>
      <c r="GG5" s="2">
        <v>945.4</v>
      </c>
      <c r="GH5" s="2">
        <v>917.8</v>
      </c>
      <c r="GI5" s="2">
        <v>921.1</v>
      </c>
      <c r="GJ5" s="2">
        <v>923.3</v>
      </c>
      <c r="GK5" s="2">
        <v>942.4</v>
      </c>
      <c r="GL5" s="2">
        <v>963.5</v>
      </c>
      <c r="GM5" s="2">
        <v>964.5</v>
      </c>
      <c r="GN5" s="2">
        <v>972.3</v>
      </c>
      <c r="GO5" s="2">
        <v>945.2</v>
      </c>
      <c r="GP5" s="2">
        <v>943.4</v>
      </c>
      <c r="GQ5" s="2">
        <v>938</v>
      </c>
      <c r="GR5" s="2">
        <v>936.3</v>
      </c>
      <c r="GS5" s="2">
        <v>931.9</v>
      </c>
      <c r="GT5" s="2">
        <v>956.3</v>
      </c>
      <c r="GU5" s="2">
        <v>974.9</v>
      </c>
      <c r="GV5" s="2">
        <v>939.1</v>
      </c>
      <c r="GW5" s="2">
        <v>945.2</v>
      </c>
      <c r="GX5" s="2">
        <v>956.8</v>
      </c>
      <c r="GY5" s="2">
        <v>947.4</v>
      </c>
      <c r="GZ5" s="2">
        <v>952.8</v>
      </c>
      <c r="HA5" s="2">
        <v>935.8</v>
      </c>
      <c r="HB5" s="2">
        <v>933.5</v>
      </c>
      <c r="HC5" s="2">
        <v>953.6</v>
      </c>
      <c r="HD5" s="2">
        <v>975</v>
      </c>
      <c r="HE5" s="2">
        <v>984.1</v>
      </c>
      <c r="HF5" s="2">
        <v>1009</v>
      </c>
      <c r="HG5" s="2">
        <v>984.8</v>
      </c>
      <c r="HH5" s="2">
        <v>987.6</v>
      </c>
      <c r="HI5" s="2">
        <v>987.8</v>
      </c>
      <c r="HJ5" s="2">
        <v>986.8</v>
      </c>
      <c r="HK5" s="2">
        <v>1007.2</v>
      </c>
      <c r="HL5" s="2">
        <v>1009.4</v>
      </c>
      <c r="HM5" s="2">
        <v>1023.6</v>
      </c>
      <c r="HN5" s="2">
        <v>1048.8</v>
      </c>
      <c r="HO5" s="2">
        <v>1052.2</v>
      </c>
      <c r="HP5" s="2">
        <v>1067.4000000000001</v>
      </c>
      <c r="HQ5" s="2">
        <v>1066.8</v>
      </c>
      <c r="HR5" s="2">
        <v>1104.4000000000001</v>
      </c>
      <c r="HS5" s="2">
        <v>1102.2</v>
      </c>
      <c r="HT5" s="2">
        <v>1099.2</v>
      </c>
      <c r="HU5" s="2">
        <v>1076.5999999999999</v>
      </c>
      <c r="HV5" s="2">
        <v>1063.4000000000001</v>
      </c>
      <c r="HW5" s="2">
        <v>1069.4000000000001</v>
      </c>
      <c r="HX5" s="2">
        <v>1067.2</v>
      </c>
      <c r="HY5" s="2">
        <v>1093</v>
      </c>
      <c r="HZ5" s="2">
        <v>1087</v>
      </c>
      <c r="IA5" s="2">
        <v>1093.4000000000001</v>
      </c>
      <c r="IB5" s="2">
        <v>1095.5999999999999</v>
      </c>
      <c r="IC5" s="2">
        <v>1101.4000000000001</v>
      </c>
      <c r="ID5" s="2">
        <v>1100</v>
      </c>
      <c r="IE5" s="2">
        <v>1095</v>
      </c>
      <c r="IF5" s="2">
        <v>1065.5999999999999</v>
      </c>
      <c r="IG5" s="2">
        <v>1069.8</v>
      </c>
      <c r="IH5" s="2">
        <v>1048.2</v>
      </c>
      <c r="II5" s="2">
        <v>1050</v>
      </c>
      <c r="IJ5" s="2">
        <v>1071</v>
      </c>
      <c r="IK5" s="2">
        <v>1087.2</v>
      </c>
      <c r="IL5" s="2">
        <v>1075.4000000000001</v>
      </c>
      <c r="IM5" s="2">
        <v>1065</v>
      </c>
      <c r="IN5" s="2">
        <v>1060.5999999999999</v>
      </c>
      <c r="IO5" s="2">
        <v>1041</v>
      </c>
      <c r="IP5" s="2">
        <v>1035</v>
      </c>
      <c r="IQ5" s="2">
        <v>1026.2</v>
      </c>
      <c r="IR5" s="2">
        <v>1013.8</v>
      </c>
      <c r="IS5" s="2">
        <v>997.6</v>
      </c>
      <c r="IT5" s="2">
        <v>987.6</v>
      </c>
    </row>
    <row r="6" spans="1:254" ht="22.5" customHeight="1">
      <c r="A6" s="61" t="s">
        <v>7</v>
      </c>
      <c r="B6" s="6" t="s">
        <v>8</v>
      </c>
      <c r="C6" s="15">
        <v>31650</v>
      </c>
      <c r="D6" s="16">
        <v>-320</v>
      </c>
      <c r="E6" s="11">
        <v>31970</v>
      </c>
      <c r="F6" s="11">
        <v>35380</v>
      </c>
      <c r="G6" s="11">
        <v>31900</v>
      </c>
      <c r="H6" s="12">
        <v>30890</v>
      </c>
      <c r="I6" s="11">
        <v>30950</v>
      </c>
      <c r="J6" s="11">
        <v>27095</v>
      </c>
      <c r="K6" s="11">
        <v>25665</v>
      </c>
      <c r="L6" s="11">
        <v>28010</v>
      </c>
      <c r="M6" s="11">
        <v>31230</v>
      </c>
      <c r="N6" s="11">
        <v>31910</v>
      </c>
      <c r="O6" s="11">
        <v>33900</v>
      </c>
      <c r="P6" s="11">
        <v>33600</v>
      </c>
      <c r="Q6" s="11">
        <v>31290</v>
      </c>
      <c r="R6" s="11">
        <v>29980</v>
      </c>
      <c r="S6" s="11">
        <v>32280</v>
      </c>
      <c r="T6" s="11">
        <v>34980</v>
      </c>
      <c r="U6" s="11">
        <v>34390</v>
      </c>
      <c r="V6" s="11">
        <v>35280</v>
      </c>
      <c r="W6" s="11">
        <v>36460</v>
      </c>
      <c r="X6" s="11">
        <v>35090</v>
      </c>
      <c r="Y6" s="11">
        <v>33730</v>
      </c>
      <c r="Z6" s="11">
        <v>35930</v>
      </c>
      <c r="AA6" s="11">
        <v>37520</v>
      </c>
      <c r="AB6" s="11">
        <v>38740</v>
      </c>
      <c r="AC6" s="11">
        <v>38250</v>
      </c>
      <c r="AD6" s="11">
        <v>43160</v>
      </c>
      <c r="AE6" s="11">
        <v>42550</v>
      </c>
      <c r="AF6" s="11">
        <v>41940</v>
      </c>
      <c r="AG6" s="11">
        <v>42390</v>
      </c>
      <c r="AH6" s="11">
        <v>46390</v>
      </c>
      <c r="AI6" s="11">
        <v>46040</v>
      </c>
      <c r="AJ6" s="11">
        <v>46250</v>
      </c>
      <c r="AK6" s="11">
        <v>52930</v>
      </c>
      <c r="AL6" s="11">
        <v>48820</v>
      </c>
      <c r="AM6" s="11">
        <v>48100</v>
      </c>
      <c r="AN6" s="11">
        <v>47600</v>
      </c>
      <c r="AO6" s="11">
        <v>48500</v>
      </c>
      <c r="AP6" s="11">
        <v>44690</v>
      </c>
      <c r="AQ6" s="13">
        <v>43900</v>
      </c>
      <c r="AR6" s="13">
        <v>37330</v>
      </c>
      <c r="AS6" s="13">
        <v>36980</v>
      </c>
      <c r="AT6" s="13">
        <v>39460</v>
      </c>
      <c r="AU6" s="13">
        <v>41350</v>
      </c>
      <c r="AV6" s="13">
        <v>44490</v>
      </c>
      <c r="AW6" s="13">
        <v>46050</v>
      </c>
      <c r="AX6" s="13">
        <v>47600</v>
      </c>
      <c r="AY6" s="13">
        <v>49550</v>
      </c>
      <c r="AZ6" s="13">
        <v>53840</v>
      </c>
      <c r="BA6" s="13">
        <v>51630</v>
      </c>
      <c r="BB6" s="13">
        <v>48750</v>
      </c>
      <c r="BC6" s="13">
        <v>51800</v>
      </c>
      <c r="BD6" s="13">
        <v>53740</v>
      </c>
      <c r="BE6" s="13">
        <v>53330</v>
      </c>
      <c r="BF6" s="13">
        <v>49610</v>
      </c>
      <c r="BG6" s="13">
        <v>46670</v>
      </c>
      <c r="BH6" s="13">
        <v>44360</v>
      </c>
      <c r="BI6" s="13">
        <v>44790</v>
      </c>
      <c r="BJ6" s="13">
        <v>47320</v>
      </c>
      <c r="BK6" s="13">
        <v>46640</v>
      </c>
      <c r="BL6" s="13">
        <v>50660</v>
      </c>
      <c r="BM6" s="67">
        <v>54900</v>
      </c>
      <c r="BN6" s="67">
        <v>50850</v>
      </c>
      <c r="BO6" s="67">
        <v>51250</v>
      </c>
      <c r="BP6" s="67">
        <v>50000</v>
      </c>
      <c r="BQ6" s="67">
        <v>48060</v>
      </c>
      <c r="BR6" s="67">
        <v>41060</v>
      </c>
      <c r="BS6" s="67">
        <v>42350</v>
      </c>
      <c r="BT6" s="67">
        <v>41370</v>
      </c>
      <c r="BU6" s="67">
        <v>39300</v>
      </c>
      <c r="BV6" s="67">
        <v>38660</v>
      </c>
      <c r="BW6" s="67">
        <v>36830</v>
      </c>
      <c r="BX6" s="67">
        <v>38260</v>
      </c>
      <c r="BY6" s="67">
        <v>37390</v>
      </c>
      <c r="BZ6" s="67">
        <v>35480</v>
      </c>
      <c r="CA6" s="516">
        <v>36500</v>
      </c>
      <c r="CB6" s="516">
        <v>37750</v>
      </c>
      <c r="CC6" s="516">
        <v>35690</v>
      </c>
      <c r="CD6" s="516">
        <v>38260</v>
      </c>
      <c r="CE6" s="516">
        <v>36430</v>
      </c>
      <c r="CF6" s="516">
        <v>37200</v>
      </c>
      <c r="CG6" s="516">
        <v>34770</v>
      </c>
      <c r="CH6" s="516">
        <v>35000</v>
      </c>
      <c r="CI6" s="516">
        <v>31550</v>
      </c>
      <c r="CJ6" s="516">
        <v>31960</v>
      </c>
      <c r="CK6" s="516">
        <v>31520</v>
      </c>
      <c r="CL6" s="516">
        <v>29650</v>
      </c>
      <c r="CM6" s="516">
        <v>30730</v>
      </c>
      <c r="CN6" s="516">
        <v>28040</v>
      </c>
      <c r="CO6" s="516">
        <v>29565</v>
      </c>
      <c r="CP6" s="516">
        <v>31270</v>
      </c>
      <c r="CQ6" s="516">
        <v>30890</v>
      </c>
      <c r="CR6" s="516">
        <v>31630</v>
      </c>
      <c r="CS6" s="516">
        <v>30100</v>
      </c>
      <c r="CT6" s="516">
        <v>29190</v>
      </c>
      <c r="CU6" s="516">
        <v>31110</v>
      </c>
      <c r="CV6" s="516">
        <v>32400</v>
      </c>
      <c r="CW6" s="516">
        <v>30110</v>
      </c>
      <c r="CX6" s="516">
        <v>31600</v>
      </c>
      <c r="CY6" s="516">
        <v>31580</v>
      </c>
      <c r="CZ6" s="516">
        <v>31260</v>
      </c>
      <c r="DA6" s="2">
        <v>32380</v>
      </c>
      <c r="DB6" s="2">
        <v>30790</v>
      </c>
      <c r="DC6" s="2">
        <v>29485</v>
      </c>
      <c r="DD6" s="2">
        <v>32740</v>
      </c>
      <c r="DE6" s="2">
        <v>34170</v>
      </c>
      <c r="DF6" s="2">
        <v>32830</v>
      </c>
      <c r="DG6" s="2">
        <v>36130</v>
      </c>
      <c r="DH6" s="2">
        <v>38680</v>
      </c>
      <c r="DI6" s="2">
        <v>36910</v>
      </c>
      <c r="DJ6" s="2">
        <v>36200</v>
      </c>
      <c r="DK6" s="2">
        <v>35740</v>
      </c>
      <c r="DL6" s="2">
        <v>33040</v>
      </c>
      <c r="DM6" s="2">
        <v>31290</v>
      </c>
      <c r="DN6" s="2">
        <v>29675</v>
      </c>
      <c r="DO6" s="2">
        <v>28515</v>
      </c>
      <c r="DP6" s="2">
        <v>27460</v>
      </c>
      <c r="DQ6" s="2">
        <v>28360</v>
      </c>
      <c r="DR6" s="2">
        <v>26540</v>
      </c>
      <c r="DS6" s="2">
        <v>25990</v>
      </c>
      <c r="DT6" s="2">
        <v>23430</v>
      </c>
      <c r="DU6" s="2">
        <v>22595</v>
      </c>
      <c r="DV6" s="2">
        <v>20785</v>
      </c>
      <c r="DW6" s="2">
        <v>21085</v>
      </c>
      <c r="DX6" s="2">
        <v>22015</v>
      </c>
      <c r="DY6" s="2">
        <v>20815</v>
      </c>
      <c r="DZ6" s="2">
        <v>19795</v>
      </c>
      <c r="EA6" s="2">
        <v>20370</v>
      </c>
      <c r="EB6" s="2">
        <v>21630</v>
      </c>
      <c r="EC6" s="2">
        <v>21570</v>
      </c>
      <c r="ED6" s="2">
        <v>21900</v>
      </c>
      <c r="EE6" s="2">
        <v>21705</v>
      </c>
      <c r="EF6" s="2">
        <v>21815</v>
      </c>
      <c r="EG6" s="2">
        <v>21685</v>
      </c>
      <c r="EH6" s="2">
        <v>21970</v>
      </c>
      <c r="EI6" s="2">
        <v>22040</v>
      </c>
      <c r="EJ6" s="2">
        <v>22920</v>
      </c>
      <c r="EK6" s="2">
        <v>22220</v>
      </c>
      <c r="EL6" s="2">
        <v>21645</v>
      </c>
      <c r="EM6" s="2">
        <v>21445</v>
      </c>
      <c r="EN6" s="2">
        <v>20295</v>
      </c>
      <c r="EO6" s="2">
        <v>19900</v>
      </c>
      <c r="EP6" s="2">
        <v>20140</v>
      </c>
      <c r="EQ6" s="2">
        <v>19265</v>
      </c>
      <c r="ER6" s="2">
        <v>19175</v>
      </c>
      <c r="ES6" s="2">
        <v>18595</v>
      </c>
      <c r="ET6" s="2">
        <v>17635</v>
      </c>
      <c r="EU6" s="2">
        <v>17800</v>
      </c>
      <c r="EV6" s="2">
        <v>17325</v>
      </c>
      <c r="EW6" s="2">
        <v>17860</v>
      </c>
      <c r="EX6" s="2">
        <v>18045</v>
      </c>
      <c r="EY6" s="2">
        <v>18110</v>
      </c>
      <c r="EZ6" s="2">
        <v>18445</v>
      </c>
      <c r="FA6" s="2">
        <v>17150</v>
      </c>
      <c r="FB6" s="2">
        <v>17250</v>
      </c>
      <c r="FC6" s="2">
        <v>17200</v>
      </c>
      <c r="FD6" s="2">
        <v>16735</v>
      </c>
      <c r="FE6" s="2">
        <v>17310</v>
      </c>
      <c r="FF6" s="2">
        <v>18100</v>
      </c>
      <c r="FG6" s="2">
        <v>17580</v>
      </c>
      <c r="FH6" s="2">
        <v>18415</v>
      </c>
      <c r="FI6" s="2">
        <v>18000</v>
      </c>
      <c r="FJ6" s="2">
        <v>18385</v>
      </c>
      <c r="FK6" s="2">
        <v>17985</v>
      </c>
      <c r="FL6" s="2">
        <v>17525</v>
      </c>
      <c r="FM6" s="2">
        <v>17775</v>
      </c>
      <c r="FN6" s="2">
        <v>16975</v>
      </c>
      <c r="FO6" s="2">
        <v>16620</v>
      </c>
      <c r="FP6" s="2">
        <v>17830</v>
      </c>
      <c r="FQ6" s="2">
        <v>18220</v>
      </c>
      <c r="FR6" s="2">
        <v>17910</v>
      </c>
      <c r="FS6" s="2">
        <v>17480</v>
      </c>
      <c r="FT6" s="2">
        <v>18290</v>
      </c>
      <c r="FU6" s="2">
        <v>20850</v>
      </c>
      <c r="FV6" s="2">
        <v>19400</v>
      </c>
      <c r="FW6" s="2">
        <v>19425</v>
      </c>
      <c r="FX6" s="2">
        <v>21230</v>
      </c>
      <c r="FY6" s="2">
        <v>19500</v>
      </c>
      <c r="FZ6" s="2">
        <v>19400</v>
      </c>
      <c r="GA6" s="2">
        <v>19150</v>
      </c>
      <c r="GB6" s="2">
        <v>15535</v>
      </c>
      <c r="GC6" s="2">
        <v>15965</v>
      </c>
      <c r="GD6" s="2">
        <v>15650</v>
      </c>
      <c r="GE6" s="2">
        <v>16505</v>
      </c>
      <c r="GF6" s="2">
        <v>15340</v>
      </c>
      <c r="GG6" s="2">
        <v>16065</v>
      </c>
      <c r="GH6" s="2">
        <v>15760</v>
      </c>
      <c r="GI6" s="2">
        <v>15505</v>
      </c>
      <c r="GJ6" s="2">
        <v>15530</v>
      </c>
      <c r="GK6" s="2">
        <v>14365</v>
      </c>
      <c r="GL6" s="2">
        <v>14850</v>
      </c>
      <c r="GM6" s="2">
        <v>14080</v>
      </c>
      <c r="GN6" s="2">
        <v>13605</v>
      </c>
      <c r="GO6" s="2">
        <v>13735</v>
      </c>
      <c r="GP6" s="2">
        <v>13715</v>
      </c>
      <c r="GQ6" s="2">
        <v>14205</v>
      </c>
      <c r="GR6" s="2">
        <v>13675</v>
      </c>
      <c r="GS6" s="2">
        <v>13680</v>
      </c>
      <c r="GT6" s="2">
        <v>13615</v>
      </c>
      <c r="GU6" s="2">
        <v>13195</v>
      </c>
      <c r="GV6" s="2">
        <v>13660</v>
      </c>
      <c r="GW6" s="2">
        <v>14060</v>
      </c>
      <c r="GX6" s="2">
        <v>13685</v>
      </c>
      <c r="GY6" s="2">
        <v>13070</v>
      </c>
      <c r="GZ6" s="2">
        <v>13215</v>
      </c>
      <c r="HA6" s="2">
        <v>13180</v>
      </c>
      <c r="HB6" s="2">
        <v>12350</v>
      </c>
      <c r="HC6" s="2">
        <v>11630</v>
      </c>
      <c r="HD6" s="2">
        <v>11505</v>
      </c>
      <c r="HE6" s="2">
        <v>11585</v>
      </c>
      <c r="HF6" s="2">
        <v>11520</v>
      </c>
      <c r="HG6" s="2">
        <v>11805</v>
      </c>
      <c r="HH6" s="2">
        <v>11005</v>
      </c>
      <c r="HI6" s="2">
        <v>10630</v>
      </c>
      <c r="HJ6" s="2">
        <v>10810</v>
      </c>
      <c r="HK6" s="2">
        <v>10810</v>
      </c>
      <c r="HL6" s="2">
        <v>10205</v>
      </c>
      <c r="HM6" s="2">
        <v>10705</v>
      </c>
      <c r="HN6" s="2">
        <v>10325</v>
      </c>
      <c r="HO6" s="2">
        <v>10800</v>
      </c>
      <c r="HP6" s="2">
        <v>10300</v>
      </c>
      <c r="HQ6" s="2">
        <v>9961</v>
      </c>
      <c r="HR6" s="2">
        <v>10675</v>
      </c>
      <c r="HS6" s="2">
        <v>10550</v>
      </c>
      <c r="HT6" s="2">
        <v>10670</v>
      </c>
      <c r="HU6" s="2">
        <v>10725</v>
      </c>
      <c r="HV6" s="2">
        <v>10705</v>
      </c>
      <c r="HW6" s="2">
        <v>10215</v>
      </c>
      <c r="HX6" s="2">
        <v>10525</v>
      </c>
      <c r="HY6" s="2">
        <v>10400</v>
      </c>
      <c r="HZ6" s="2">
        <v>10120</v>
      </c>
      <c r="IA6" s="2">
        <v>9803</v>
      </c>
      <c r="IB6" s="2">
        <v>9848</v>
      </c>
      <c r="IC6" s="2">
        <v>9310</v>
      </c>
      <c r="ID6" s="2">
        <v>9230</v>
      </c>
      <c r="IE6" s="2">
        <v>8570</v>
      </c>
      <c r="IF6" s="2">
        <v>9141</v>
      </c>
      <c r="IG6" s="2">
        <v>9037</v>
      </c>
      <c r="IH6" s="2">
        <v>8461</v>
      </c>
      <c r="II6" s="2">
        <v>7686</v>
      </c>
      <c r="IJ6" s="2">
        <v>7850</v>
      </c>
      <c r="IK6" s="2">
        <v>7556</v>
      </c>
      <c r="IL6" s="2">
        <v>6693</v>
      </c>
      <c r="IM6" s="2">
        <v>6846</v>
      </c>
      <c r="IN6" s="2">
        <v>6830</v>
      </c>
      <c r="IO6" s="2">
        <v>6700</v>
      </c>
      <c r="IP6" s="2">
        <v>6607</v>
      </c>
      <c r="IQ6" s="2">
        <v>6605</v>
      </c>
      <c r="IR6" s="2">
        <v>6450</v>
      </c>
      <c r="IS6" s="2">
        <v>6130</v>
      </c>
      <c r="IT6" s="2">
        <v>5990</v>
      </c>
    </row>
    <row r="7" spans="1:254" ht="22.5" customHeight="1">
      <c r="A7" s="61" t="s">
        <v>9</v>
      </c>
      <c r="B7" s="6" t="s">
        <v>10</v>
      </c>
      <c r="C7" s="15">
        <v>1765</v>
      </c>
      <c r="D7" s="16">
        <v>13</v>
      </c>
      <c r="E7" s="11">
        <v>1752</v>
      </c>
      <c r="F7" s="11">
        <v>1723</v>
      </c>
      <c r="G7" s="11">
        <v>1689</v>
      </c>
      <c r="H7" s="11">
        <v>1695</v>
      </c>
      <c r="I7" s="11">
        <v>1772</v>
      </c>
      <c r="J7" s="11">
        <v>1761</v>
      </c>
      <c r="K7" s="11">
        <v>1782</v>
      </c>
      <c r="L7" s="11">
        <v>1784</v>
      </c>
      <c r="M7" s="11">
        <v>1742</v>
      </c>
      <c r="N7" s="11">
        <v>1687</v>
      </c>
      <c r="O7" s="11">
        <v>1715</v>
      </c>
      <c r="P7" s="11">
        <v>1708</v>
      </c>
      <c r="Q7" s="11">
        <v>1721</v>
      </c>
      <c r="R7" s="11">
        <v>1748</v>
      </c>
      <c r="S7" s="11">
        <v>1770</v>
      </c>
      <c r="T7" s="11">
        <v>1767</v>
      </c>
      <c r="U7" s="11">
        <v>1763</v>
      </c>
      <c r="V7" s="11">
        <v>1726</v>
      </c>
      <c r="W7" s="11">
        <v>1717</v>
      </c>
      <c r="X7" s="11">
        <v>1722</v>
      </c>
      <c r="Y7" s="11">
        <v>1744</v>
      </c>
      <c r="Z7" s="11">
        <v>1750</v>
      </c>
      <c r="AA7" s="11">
        <v>1749</v>
      </c>
      <c r="AB7" s="11">
        <v>1750</v>
      </c>
      <c r="AC7" s="11">
        <v>1714</v>
      </c>
      <c r="AD7" s="11">
        <v>1705</v>
      </c>
      <c r="AE7" s="11">
        <v>1685</v>
      </c>
      <c r="AF7" s="11">
        <v>1691</v>
      </c>
      <c r="AG7" s="11">
        <v>1679</v>
      </c>
      <c r="AH7" s="11">
        <v>1678</v>
      </c>
      <c r="AI7" s="11">
        <v>1715</v>
      </c>
      <c r="AJ7" s="11">
        <v>1739</v>
      </c>
      <c r="AK7" s="11">
        <v>1799</v>
      </c>
      <c r="AL7" s="11">
        <v>1761</v>
      </c>
      <c r="AM7" s="11">
        <v>1776</v>
      </c>
      <c r="AN7" s="11">
        <v>1771</v>
      </c>
      <c r="AO7" s="11">
        <v>1742</v>
      </c>
      <c r="AP7" s="11">
        <v>1760</v>
      </c>
      <c r="AQ7" s="13">
        <v>1717</v>
      </c>
      <c r="AR7" s="13">
        <v>1689</v>
      </c>
      <c r="AS7" s="13">
        <v>1671</v>
      </c>
      <c r="AT7" s="13">
        <v>1671</v>
      </c>
      <c r="AU7" s="13">
        <v>1699</v>
      </c>
      <c r="AV7" s="13">
        <v>1698</v>
      </c>
      <c r="AW7" s="13">
        <v>1703</v>
      </c>
      <c r="AX7" s="13">
        <v>1703</v>
      </c>
      <c r="AY7" s="13">
        <v>1702</v>
      </c>
      <c r="AZ7" s="13">
        <v>1705</v>
      </c>
      <c r="BA7" s="13">
        <v>1756</v>
      </c>
      <c r="BB7" s="13">
        <v>1712</v>
      </c>
      <c r="BC7" s="13">
        <v>1707</v>
      </c>
      <c r="BD7" s="13">
        <v>1720</v>
      </c>
      <c r="BE7" s="13">
        <v>1708</v>
      </c>
      <c r="BF7" s="13">
        <v>1725</v>
      </c>
      <c r="BG7" s="13">
        <v>1745</v>
      </c>
      <c r="BH7" s="13">
        <v>1704</v>
      </c>
      <c r="BI7" s="13">
        <v>1758</v>
      </c>
      <c r="BJ7" s="13">
        <v>1798</v>
      </c>
      <c r="BK7" s="13">
        <v>1825</v>
      </c>
      <c r="BL7" s="13">
        <v>1844</v>
      </c>
      <c r="BM7" s="67">
        <v>1701</v>
      </c>
      <c r="BN7" s="67">
        <v>1663</v>
      </c>
      <c r="BO7" s="67">
        <v>1656</v>
      </c>
      <c r="BP7" s="67">
        <v>1657</v>
      </c>
      <c r="BQ7" s="67">
        <v>1682</v>
      </c>
      <c r="BR7" s="67">
        <v>1677</v>
      </c>
      <c r="BS7" s="67">
        <v>1697</v>
      </c>
      <c r="BT7" s="67">
        <v>1693</v>
      </c>
      <c r="BU7" s="67">
        <v>1697</v>
      </c>
      <c r="BV7" s="67">
        <v>1703</v>
      </c>
      <c r="BW7" s="67">
        <v>1736</v>
      </c>
      <c r="BX7" s="67">
        <v>1805</v>
      </c>
      <c r="BY7" s="67">
        <v>1827</v>
      </c>
      <c r="BZ7" s="67">
        <v>1780</v>
      </c>
      <c r="CA7" s="516">
        <v>1768</v>
      </c>
      <c r="CB7" s="516">
        <v>1782</v>
      </c>
      <c r="CC7" s="516">
        <v>1733</v>
      </c>
      <c r="CD7" s="516">
        <v>1725</v>
      </c>
      <c r="CE7" s="516">
        <v>1723</v>
      </c>
      <c r="CF7" s="516">
        <v>1745</v>
      </c>
      <c r="CG7" s="516">
        <v>1777</v>
      </c>
      <c r="CH7" s="516">
        <v>1826</v>
      </c>
      <c r="CI7" s="516">
        <v>1784</v>
      </c>
      <c r="CJ7" s="516">
        <v>1871</v>
      </c>
      <c r="CK7" s="516">
        <v>1902</v>
      </c>
      <c r="CL7" s="516">
        <v>1627</v>
      </c>
      <c r="CM7" s="516">
        <v>1630</v>
      </c>
      <c r="CN7" s="516">
        <v>1618</v>
      </c>
      <c r="CO7" s="516">
        <v>1633</v>
      </c>
      <c r="CP7" s="516">
        <v>1656</v>
      </c>
      <c r="CQ7" s="516">
        <v>1641</v>
      </c>
      <c r="CR7" s="516">
        <v>1606</v>
      </c>
      <c r="CS7" s="516">
        <v>1590</v>
      </c>
      <c r="CT7" s="516">
        <v>1563</v>
      </c>
      <c r="CU7" s="516">
        <v>1608</v>
      </c>
      <c r="CV7" s="516">
        <v>1650</v>
      </c>
      <c r="CW7" s="516">
        <v>1631</v>
      </c>
      <c r="CX7" s="516">
        <v>1612</v>
      </c>
      <c r="CY7" s="516">
        <v>1629</v>
      </c>
      <c r="CZ7" s="516">
        <v>1623</v>
      </c>
      <c r="DA7" s="2">
        <v>1635</v>
      </c>
      <c r="DB7" s="2">
        <v>1619</v>
      </c>
      <c r="DC7" s="2">
        <v>1542</v>
      </c>
      <c r="DD7" s="2">
        <v>1560</v>
      </c>
      <c r="DE7" s="2">
        <v>1580</v>
      </c>
      <c r="DF7" s="2">
        <v>1535</v>
      </c>
      <c r="DG7" s="2">
        <v>1614</v>
      </c>
      <c r="DH7" s="2">
        <v>1616</v>
      </c>
      <c r="DI7" s="2">
        <v>1620</v>
      </c>
      <c r="DJ7" s="2">
        <v>1575</v>
      </c>
      <c r="DK7" s="2">
        <v>1569</v>
      </c>
      <c r="DL7" s="2">
        <v>1584</v>
      </c>
      <c r="DM7" s="2">
        <v>1581</v>
      </c>
      <c r="DN7" s="2">
        <v>1601</v>
      </c>
      <c r="DO7" s="2">
        <v>1582</v>
      </c>
      <c r="DP7" s="2">
        <v>1566</v>
      </c>
      <c r="DQ7" s="2">
        <v>1587</v>
      </c>
      <c r="DR7" s="2">
        <v>1546</v>
      </c>
      <c r="DS7" s="2">
        <v>1628</v>
      </c>
      <c r="DT7" s="2">
        <v>1627</v>
      </c>
      <c r="DU7" s="2">
        <v>1615</v>
      </c>
      <c r="DV7" s="2">
        <v>1577</v>
      </c>
      <c r="DW7" s="2">
        <v>1573</v>
      </c>
      <c r="DX7" s="2">
        <v>1570</v>
      </c>
      <c r="DY7" s="2">
        <v>1544</v>
      </c>
      <c r="DZ7" s="2">
        <v>1512</v>
      </c>
      <c r="EA7" s="2">
        <v>1510</v>
      </c>
      <c r="EB7" s="2">
        <v>1497</v>
      </c>
      <c r="EC7" s="2">
        <v>1483</v>
      </c>
      <c r="ED7" s="2">
        <v>1517</v>
      </c>
      <c r="EE7" s="2">
        <v>1545</v>
      </c>
      <c r="EF7" s="2">
        <v>1527</v>
      </c>
      <c r="EG7" s="2">
        <v>1641</v>
      </c>
      <c r="EH7" s="2">
        <v>1619</v>
      </c>
      <c r="EI7" s="2">
        <v>1630</v>
      </c>
      <c r="EJ7" s="2">
        <v>1639</v>
      </c>
      <c r="EK7" s="2">
        <v>1616</v>
      </c>
      <c r="EL7" s="2">
        <v>1622</v>
      </c>
      <c r="EM7" s="2">
        <v>1596</v>
      </c>
      <c r="EN7" s="2">
        <v>1578</v>
      </c>
      <c r="EO7" s="2">
        <v>1555</v>
      </c>
      <c r="EP7" s="2">
        <v>1512</v>
      </c>
      <c r="EQ7" s="2">
        <v>1504</v>
      </c>
      <c r="ER7" s="2">
        <v>1497</v>
      </c>
      <c r="ES7" s="2">
        <v>1479</v>
      </c>
      <c r="ET7" s="2">
        <v>1476</v>
      </c>
      <c r="EU7" s="2">
        <v>1488</v>
      </c>
      <c r="EV7" s="2">
        <v>1489</v>
      </c>
      <c r="EW7" s="2">
        <v>1481</v>
      </c>
      <c r="EX7" s="2">
        <v>1481</v>
      </c>
      <c r="EY7" s="2">
        <v>1462</v>
      </c>
      <c r="EZ7" s="2">
        <v>1431</v>
      </c>
      <c r="FA7" s="2">
        <v>1416</v>
      </c>
      <c r="FB7" s="2">
        <v>1423</v>
      </c>
      <c r="FC7" s="2">
        <v>1420</v>
      </c>
      <c r="FD7" s="2">
        <v>1415</v>
      </c>
      <c r="FE7" s="2">
        <v>1439</v>
      </c>
      <c r="FF7" s="2">
        <v>1442</v>
      </c>
      <c r="FG7" s="2">
        <v>1424</v>
      </c>
      <c r="FH7" s="2">
        <v>1436</v>
      </c>
      <c r="FI7" s="2">
        <v>1426</v>
      </c>
      <c r="FJ7" s="2">
        <v>1441</v>
      </c>
      <c r="FK7" s="2">
        <v>1410</v>
      </c>
      <c r="FL7" s="2">
        <v>1437</v>
      </c>
      <c r="FM7" s="2">
        <v>1425</v>
      </c>
      <c r="FN7" s="2">
        <v>1427</v>
      </c>
      <c r="FO7" s="2">
        <v>1429</v>
      </c>
      <c r="FP7" s="2">
        <v>1443</v>
      </c>
      <c r="FQ7" s="2">
        <v>1427</v>
      </c>
      <c r="FR7" s="2">
        <v>1435</v>
      </c>
      <c r="FS7" s="2">
        <v>1420</v>
      </c>
      <c r="FT7" s="2">
        <v>1430</v>
      </c>
      <c r="FU7" s="2">
        <v>1409</v>
      </c>
      <c r="FV7" s="2">
        <v>1398</v>
      </c>
      <c r="FW7" s="2">
        <v>1404</v>
      </c>
      <c r="FX7" s="2">
        <v>1415</v>
      </c>
      <c r="FY7" s="2">
        <v>1404</v>
      </c>
      <c r="FZ7" s="2">
        <v>1408</v>
      </c>
      <c r="GA7" s="2">
        <v>1414</v>
      </c>
      <c r="GB7" s="2">
        <v>1382</v>
      </c>
      <c r="GC7" s="2">
        <v>1382</v>
      </c>
      <c r="GD7" s="2">
        <v>1375</v>
      </c>
      <c r="GE7" s="2">
        <v>1355</v>
      </c>
      <c r="GF7" s="2">
        <v>1370</v>
      </c>
      <c r="GG7" s="2">
        <v>1354</v>
      </c>
      <c r="GH7" s="2">
        <v>1361</v>
      </c>
      <c r="GI7" s="2">
        <v>1334</v>
      </c>
      <c r="GJ7" s="2">
        <v>1334</v>
      </c>
      <c r="GK7" s="2">
        <v>1356</v>
      </c>
      <c r="GL7" s="2">
        <v>1389</v>
      </c>
      <c r="GM7" s="2">
        <v>1379</v>
      </c>
      <c r="GN7" s="2">
        <v>1381</v>
      </c>
      <c r="GO7" s="2">
        <v>1399</v>
      </c>
      <c r="GP7" s="2">
        <v>1422</v>
      </c>
      <c r="GQ7" s="2">
        <v>1385</v>
      </c>
      <c r="GR7" s="2">
        <v>1359</v>
      </c>
      <c r="GS7" s="2">
        <v>1482</v>
      </c>
      <c r="GT7" s="2">
        <v>1465</v>
      </c>
      <c r="GU7" s="2">
        <v>1433</v>
      </c>
      <c r="GV7" s="2">
        <v>1441</v>
      </c>
      <c r="GW7" s="2">
        <v>1502</v>
      </c>
      <c r="GX7" s="2">
        <v>1495</v>
      </c>
      <c r="GY7" s="2">
        <v>1492</v>
      </c>
      <c r="GZ7" s="2">
        <v>1476</v>
      </c>
      <c r="HA7" s="2">
        <v>1454</v>
      </c>
      <c r="HB7" s="2">
        <v>1455</v>
      </c>
      <c r="HC7" s="2">
        <v>1459</v>
      </c>
      <c r="HD7" s="2">
        <v>1458</v>
      </c>
      <c r="HE7" s="2">
        <v>1483</v>
      </c>
      <c r="HF7" s="2">
        <v>1509</v>
      </c>
      <c r="HG7" s="2">
        <v>1522</v>
      </c>
      <c r="HH7" s="2">
        <v>1515</v>
      </c>
      <c r="HI7" s="2">
        <v>1525</v>
      </c>
      <c r="HJ7" s="2">
        <v>1534</v>
      </c>
      <c r="HK7" s="2">
        <v>1554</v>
      </c>
      <c r="HL7" s="2">
        <v>1568</v>
      </c>
      <c r="HM7" s="2">
        <v>1597</v>
      </c>
      <c r="HN7" s="2">
        <v>1618</v>
      </c>
      <c r="HO7" s="2">
        <v>1606</v>
      </c>
      <c r="HP7" s="2">
        <v>1624</v>
      </c>
      <c r="HQ7" s="2">
        <v>1625</v>
      </c>
      <c r="HR7" s="2">
        <v>1662</v>
      </c>
      <c r="HS7" s="2">
        <v>1643</v>
      </c>
      <c r="HT7" s="2">
        <v>1655</v>
      </c>
      <c r="HU7" s="2">
        <v>1670</v>
      </c>
      <c r="HV7" s="2">
        <v>1674</v>
      </c>
      <c r="HW7" s="2">
        <v>1642</v>
      </c>
      <c r="HX7" s="2">
        <v>1660</v>
      </c>
      <c r="HY7" s="2">
        <v>1671</v>
      </c>
      <c r="HZ7" s="2">
        <v>1659</v>
      </c>
      <c r="IA7" s="2">
        <v>1650</v>
      </c>
      <c r="IB7" s="2">
        <v>1657</v>
      </c>
      <c r="IC7" s="2">
        <v>1648</v>
      </c>
      <c r="ID7" s="2">
        <v>1643</v>
      </c>
      <c r="IE7" s="2">
        <v>1638</v>
      </c>
      <c r="IF7" s="2">
        <v>1618</v>
      </c>
      <c r="IG7" s="2">
        <v>1598</v>
      </c>
      <c r="IH7" s="2">
        <v>1585</v>
      </c>
      <c r="II7" s="2">
        <v>1594</v>
      </c>
      <c r="IJ7" s="2">
        <v>1621</v>
      </c>
      <c r="IK7" s="2">
        <v>1616</v>
      </c>
      <c r="IL7" s="2">
        <v>1627</v>
      </c>
      <c r="IM7" s="2">
        <v>1611</v>
      </c>
      <c r="IN7" s="2">
        <v>1623</v>
      </c>
      <c r="IO7" s="2">
        <v>1620</v>
      </c>
      <c r="IP7" s="2">
        <v>1596</v>
      </c>
      <c r="IQ7" s="2">
        <v>1600</v>
      </c>
      <c r="IR7" s="2">
        <v>1581</v>
      </c>
      <c r="IS7" s="2">
        <v>1580</v>
      </c>
      <c r="IT7" s="2">
        <v>1566</v>
      </c>
    </row>
    <row r="8" spans="1:254" ht="15.9" customHeight="1">
      <c r="A8" s="61" t="s">
        <v>11</v>
      </c>
      <c r="B8" s="6" t="s">
        <v>12</v>
      </c>
      <c r="C8" s="15">
        <v>9212</v>
      </c>
      <c r="D8" s="16">
        <v>124</v>
      </c>
      <c r="E8" s="14">
        <v>9088</v>
      </c>
      <c r="F8" s="14">
        <v>8563</v>
      </c>
      <c r="G8" s="14">
        <v>8058</v>
      </c>
      <c r="H8" s="14">
        <v>7961</v>
      </c>
      <c r="I8" s="14">
        <v>8185</v>
      </c>
      <c r="J8" s="14">
        <v>7430</v>
      </c>
      <c r="K8" s="14">
        <v>7315</v>
      </c>
      <c r="L8" s="14">
        <v>7364</v>
      </c>
      <c r="M8" s="14">
        <v>7785</v>
      </c>
      <c r="N8" s="14">
        <v>7460</v>
      </c>
      <c r="O8" s="14">
        <v>7902</v>
      </c>
      <c r="P8" s="14">
        <v>7521</v>
      </c>
      <c r="Q8" s="14">
        <v>7317</v>
      </c>
      <c r="R8" s="14">
        <v>6794</v>
      </c>
      <c r="S8" s="14">
        <v>7276</v>
      </c>
      <c r="T8" s="14">
        <v>7404</v>
      </c>
      <c r="U8" s="14">
        <v>7329</v>
      </c>
      <c r="V8" s="14">
        <v>7156</v>
      </c>
      <c r="W8" s="14">
        <v>7275</v>
      </c>
      <c r="X8" s="14">
        <v>7190</v>
      </c>
      <c r="Y8" s="14">
        <v>7305</v>
      </c>
      <c r="Z8" s="14">
        <v>7462</v>
      </c>
      <c r="AA8" s="14">
        <v>7924</v>
      </c>
      <c r="AB8" s="14">
        <v>7930</v>
      </c>
      <c r="AC8" s="14">
        <v>7521</v>
      </c>
      <c r="AD8" s="14">
        <v>7336</v>
      </c>
      <c r="AE8" s="14">
        <v>7469</v>
      </c>
      <c r="AF8" s="14">
        <v>7492</v>
      </c>
      <c r="AG8" s="14">
        <v>7635</v>
      </c>
      <c r="AH8" s="14">
        <v>7653</v>
      </c>
      <c r="AI8" s="14">
        <v>7955</v>
      </c>
      <c r="AJ8" s="14">
        <v>8251</v>
      </c>
      <c r="AK8" s="14">
        <v>8834</v>
      </c>
      <c r="AL8" s="14">
        <v>8607</v>
      </c>
      <c r="AM8" s="14">
        <v>9273</v>
      </c>
      <c r="AN8" s="14">
        <v>9155</v>
      </c>
      <c r="AO8" s="14">
        <v>8863</v>
      </c>
      <c r="AP8" s="14">
        <v>9200</v>
      </c>
      <c r="AQ8" s="13">
        <v>8638</v>
      </c>
      <c r="AR8" s="13">
        <v>7735</v>
      </c>
      <c r="AS8" s="13">
        <v>7844</v>
      </c>
      <c r="AT8" s="13">
        <v>7718</v>
      </c>
      <c r="AU8" s="13">
        <v>7996</v>
      </c>
      <c r="AV8" s="13">
        <v>8578</v>
      </c>
      <c r="AW8" s="13">
        <v>8654</v>
      </c>
      <c r="AX8" s="13">
        <v>9099</v>
      </c>
      <c r="AY8" s="13">
        <v>8779</v>
      </c>
      <c r="AZ8" s="13">
        <v>8989</v>
      </c>
      <c r="BA8" s="13">
        <v>9093</v>
      </c>
      <c r="BB8" s="13">
        <v>8910</v>
      </c>
      <c r="BC8" s="13">
        <v>9608</v>
      </c>
      <c r="BD8" s="13">
        <v>9800</v>
      </c>
      <c r="BE8" s="13">
        <v>9800</v>
      </c>
      <c r="BF8" s="13">
        <v>9504</v>
      </c>
      <c r="BG8" s="13">
        <v>9193</v>
      </c>
      <c r="BH8" s="13">
        <v>8980</v>
      </c>
      <c r="BI8" s="13">
        <v>9280</v>
      </c>
      <c r="BJ8" s="13">
        <v>9560</v>
      </c>
      <c r="BK8" s="13">
        <v>10275</v>
      </c>
      <c r="BL8" s="13">
        <v>10565</v>
      </c>
      <c r="BM8" s="67">
        <v>10820</v>
      </c>
      <c r="BN8" s="67">
        <v>10725</v>
      </c>
      <c r="BO8" s="67">
        <v>10155</v>
      </c>
      <c r="BP8" s="67">
        <v>10615</v>
      </c>
      <c r="BQ8" s="67">
        <v>10085</v>
      </c>
      <c r="BR8" s="67">
        <v>9532</v>
      </c>
      <c r="BS8" s="67">
        <v>9423</v>
      </c>
      <c r="BT8" s="67">
        <v>9664</v>
      </c>
      <c r="BU8" s="67">
        <v>9599</v>
      </c>
      <c r="BV8" s="67">
        <v>9713</v>
      </c>
      <c r="BW8" s="67">
        <v>9740</v>
      </c>
      <c r="BX8" s="67">
        <v>10030</v>
      </c>
      <c r="BY8" s="67">
        <v>10290</v>
      </c>
      <c r="BZ8" s="67">
        <v>10070</v>
      </c>
      <c r="CA8" s="516">
        <v>10150</v>
      </c>
      <c r="CB8" s="516">
        <v>11020</v>
      </c>
      <c r="CC8" s="516">
        <v>10645</v>
      </c>
      <c r="CD8" s="516">
        <v>10400</v>
      </c>
      <c r="CE8" s="516">
        <v>9867</v>
      </c>
      <c r="CF8" s="516">
        <v>9986</v>
      </c>
      <c r="CG8" s="516">
        <v>9922</v>
      </c>
      <c r="CH8" s="516">
        <v>10355</v>
      </c>
      <c r="CI8" s="516">
        <v>9544</v>
      </c>
      <c r="CJ8" s="516">
        <v>9476</v>
      </c>
      <c r="CK8" s="516">
        <v>9440</v>
      </c>
      <c r="CL8" s="516">
        <v>9214</v>
      </c>
      <c r="CM8" s="516">
        <v>9593</v>
      </c>
      <c r="CN8" s="516">
        <v>8855</v>
      </c>
      <c r="CO8" s="516">
        <v>9250</v>
      </c>
      <c r="CP8" s="516">
        <v>9478</v>
      </c>
      <c r="CQ8" s="516">
        <v>9337</v>
      </c>
      <c r="CR8" s="516">
        <v>9240</v>
      </c>
      <c r="CS8" s="516">
        <v>8827</v>
      </c>
      <c r="CT8" s="516">
        <v>8372</v>
      </c>
      <c r="CU8" s="516">
        <v>9137</v>
      </c>
      <c r="CV8" s="516">
        <v>10015</v>
      </c>
      <c r="CW8" s="516">
        <v>9567</v>
      </c>
      <c r="CX8" s="516">
        <v>9711</v>
      </c>
      <c r="CY8" s="516">
        <v>9929</v>
      </c>
      <c r="CZ8" s="516">
        <v>10060</v>
      </c>
      <c r="DA8" s="2">
        <v>10485</v>
      </c>
      <c r="DB8" s="2">
        <v>10075</v>
      </c>
      <c r="DC8" s="2">
        <v>9566</v>
      </c>
      <c r="DD8" s="2">
        <v>10125</v>
      </c>
      <c r="DE8" s="2">
        <v>10535</v>
      </c>
      <c r="DF8" s="2">
        <v>10735</v>
      </c>
      <c r="DG8" s="2">
        <v>11995</v>
      </c>
      <c r="DH8" s="2">
        <v>13050</v>
      </c>
      <c r="DI8" s="2">
        <v>12625</v>
      </c>
      <c r="DJ8" s="2">
        <v>11345</v>
      </c>
      <c r="DK8" s="2">
        <v>11650</v>
      </c>
      <c r="DL8" s="2">
        <v>10810</v>
      </c>
      <c r="DM8" s="2">
        <v>10010</v>
      </c>
      <c r="DN8" s="2">
        <v>9925</v>
      </c>
      <c r="DO8" s="2">
        <v>9678</v>
      </c>
      <c r="DP8" s="2">
        <v>9320</v>
      </c>
      <c r="DQ8" s="2">
        <v>9667</v>
      </c>
      <c r="DR8" s="2">
        <v>9886</v>
      </c>
      <c r="DS8" s="2">
        <v>10795</v>
      </c>
      <c r="DT8" s="2">
        <v>10230</v>
      </c>
      <c r="DU8" s="2">
        <v>9458</v>
      </c>
      <c r="DV8" s="2">
        <v>8755</v>
      </c>
      <c r="DW8" s="2">
        <v>8825</v>
      </c>
      <c r="DX8" s="2">
        <v>9300</v>
      </c>
      <c r="DY8" s="2">
        <v>8749</v>
      </c>
      <c r="DZ8" s="2">
        <v>8291</v>
      </c>
      <c r="EA8" s="2">
        <v>9360</v>
      </c>
      <c r="EB8" s="2">
        <v>9855</v>
      </c>
      <c r="EC8" s="2">
        <v>9004</v>
      </c>
      <c r="ED8" s="2">
        <v>8788</v>
      </c>
      <c r="EE8" s="2">
        <v>8509</v>
      </c>
      <c r="EF8" s="2">
        <v>8488</v>
      </c>
      <c r="EG8" s="2">
        <v>8180</v>
      </c>
      <c r="EH8" s="2">
        <v>8380</v>
      </c>
      <c r="EI8" s="2">
        <v>8082</v>
      </c>
      <c r="EJ8" s="2">
        <v>7868</v>
      </c>
      <c r="EK8" s="2">
        <v>7770</v>
      </c>
      <c r="EL8" s="2">
        <v>7850</v>
      </c>
      <c r="EM8" s="2">
        <v>7846</v>
      </c>
      <c r="EN8" s="2">
        <v>7510</v>
      </c>
      <c r="EO8" s="2">
        <v>7171</v>
      </c>
      <c r="EP8" s="2">
        <v>7039</v>
      </c>
      <c r="EQ8" s="2">
        <v>7174</v>
      </c>
      <c r="ER8" s="2">
        <v>7059</v>
      </c>
      <c r="ES8" s="2">
        <v>6638</v>
      </c>
      <c r="ET8" s="2">
        <v>6357</v>
      </c>
      <c r="EU8" s="2">
        <v>6675</v>
      </c>
      <c r="EV8" s="2">
        <v>6421</v>
      </c>
      <c r="EW8" s="2">
        <v>6331</v>
      </c>
      <c r="EX8" s="2">
        <v>6488</v>
      </c>
      <c r="EY8" s="2">
        <v>6049</v>
      </c>
      <c r="EZ8" s="2">
        <v>6090</v>
      </c>
      <c r="FA8" s="2">
        <v>5792</v>
      </c>
      <c r="FB8" s="2">
        <v>5799</v>
      </c>
      <c r="FC8" s="2">
        <v>5882</v>
      </c>
      <c r="FD8" s="2">
        <v>5614</v>
      </c>
      <c r="FE8" s="2">
        <v>5706</v>
      </c>
      <c r="FF8" s="2">
        <v>5952</v>
      </c>
      <c r="FG8" s="2">
        <v>5454</v>
      </c>
      <c r="FH8" s="2">
        <v>5388</v>
      </c>
      <c r="FI8" s="2">
        <v>5351</v>
      </c>
      <c r="FJ8" s="2">
        <v>5469</v>
      </c>
      <c r="FK8" s="2">
        <v>5499</v>
      </c>
      <c r="FL8" s="2">
        <v>5325</v>
      </c>
      <c r="FM8" s="2">
        <v>5119</v>
      </c>
      <c r="FN8" s="2">
        <v>5086</v>
      </c>
      <c r="FO8" s="2">
        <v>5127</v>
      </c>
      <c r="FP8" s="2">
        <v>5132</v>
      </c>
      <c r="FQ8" s="2">
        <v>5025</v>
      </c>
      <c r="FR8" s="2">
        <v>4885</v>
      </c>
      <c r="FS8" s="2">
        <v>4820</v>
      </c>
      <c r="FT8" s="2">
        <v>4721</v>
      </c>
      <c r="FU8" s="2">
        <v>4945</v>
      </c>
      <c r="FV8" s="2">
        <v>4842</v>
      </c>
      <c r="FW8" s="2">
        <v>4792</v>
      </c>
      <c r="FX8" s="2">
        <v>5091</v>
      </c>
      <c r="FY8" s="2">
        <v>5197</v>
      </c>
      <c r="FZ8" s="2">
        <v>5205</v>
      </c>
      <c r="GA8" s="2">
        <v>5120</v>
      </c>
      <c r="GB8" s="2">
        <v>4988</v>
      </c>
      <c r="GC8" s="2">
        <v>5027</v>
      </c>
      <c r="GD8" s="2">
        <v>4910</v>
      </c>
      <c r="GE8" s="2">
        <v>4932</v>
      </c>
      <c r="GF8" s="2">
        <v>4824</v>
      </c>
      <c r="GG8" s="2">
        <v>4954</v>
      </c>
      <c r="GH8" s="2">
        <v>5077</v>
      </c>
      <c r="GI8" s="2">
        <v>5084</v>
      </c>
      <c r="GJ8" s="2">
        <v>4920</v>
      </c>
      <c r="GK8" s="2">
        <v>4907</v>
      </c>
      <c r="GL8" s="2">
        <v>5197</v>
      </c>
      <c r="GM8" s="2">
        <v>5094</v>
      </c>
      <c r="GN8" s="2">
        <v>5086</v>
      </c>
      <c r="GO8" s="2">
        <v>4927</v>
      </c>
      <c r="GP8" s="2">
        <v>5300</v>
      </c>
      <c r="GQ8" s="2">
        <v>5348</v>
      </c>
      <c r="GR8" s="2">
        <v>5448</v>
      </c>
      <c r="GS8" s="2">
        <v>5321</v>
      </c>
      <c r="GT8" s="2">
        <v>5279</v>
      </c>
      <c r="GU8" s="2">
        <v>5100</v>
      </c>
      <c r="GV8" s="2">
        <v>5018</v>
      </c>
      <c r="GW8" s="2">
        <v>5242</v>
      </c>
      <c r="GX8" s="2">
        <v>5133</v>
      </c>
      <c r="GY8" s="2">
        <v>4877</v>
      </c>
      <c r="GZ8" s="2">
        <v>4963</v>
      </c>
      <c r="HA8" s="2">
        <v>4905</v>
      </c>
      <c r="HB8" s="2">
        <v>4926</v>
      </c>
      <c r="HC8" s="2">
        <v>4690</v>
      </c>
      <c r="HD8" s="2">
        <v>4767</v>
      </c>
      <c r="HE8" s="2">
        <v>4730</v>
      </c>
      <c r="HF8" s="2">
        <v>4673</v>
      </c>
      <c r="HG8" s="2">
        <v>4818</v>
      </c>
      <c r="HH8" s="2">
        <v>4329</v>
      </c>
      <c r="HI8" s="2">
        <v>4258</v>
      </c>
      <c r="HJ8" s="2">
        <v>4150</v>
      </c>
      <c r="HK8" s="2">
        <v>4320</v>
      </c>
      <c r="HL8" s="2">
        <v>4327</v>
      </c>
      <c r="HM8" s="2">
        <v>4415</v>
      </c>
      <c r="HN8" s="2">
        <v>4331</v>
      </c>
      <c r="HO8" s="2">
        <v>4288</v>
      </c>
      <c r="HP8" s="2">
        <v>4209</v>
      </c>
      <c r="HQ8" s="2">
        <v>4224</v>
      </c>
      <c r="HR8" s="2">
        <v>4264</v>
      </c>
      <c r="HS8" s="2">
        <v>4194</v>
      </c>
      <c r="HT8" s="2">
        <v>4207</v>
      </c>
      <c r="HU8" s="2">
        <v>4181</v>
      </c>
      <c r="HV8" s="2">
        <v>4147</v>
      </c>
      <c r="HW8" s="2">
        <v>4019</v>
      </c>
      <c r="HX8" s="2">
        <v>4035</v>
      </c>
      <c r="HY8" s="2">
        <v>4044</v>
      </c>
      <c r="HZ8" s="2">
        <v>4011</v>
      </c>
      <c r="IA8" s="2">
        <v>3956</v>
      </c>
      <c r="IB8" s="2">
        <v>3946</v>
      </c>
      <c r="IC8" s="2">
        <v>3767</v>
      </c>
      <c r="ID8" s="2">
        <v>3754</v>
      </c>
      <c r="IE8" s="2">
        <v>3726</v>
      </c>
      <c r="IF8" s="2">
        <v>3757</v>
      </c>
      <c r="IG8" s="2">
        <v>3788</v>
      </c>
      <c r="IH8" s="2">
        <v>3690</v>
      </c>
      <c r="II8" s="2">
        <v>3596</v>
      </c>
      <c r="IJ8" s="2">
        <v>3624</v>
      </c>
      <c r="IK8" s="2">
        <v>3660</v>
      </c>
      <c r="IL8" s="2">
        <v>3646</v>
      </c>
      <c r="IM8" s="2">
        <v>3663</v>
      </c>
      <c r="IN8" s="2">
        <v>3550</v>
      </c>
      <c r="IO8" s="2">
        <v>3513</v>
      </c>
      <c r="IP8" s="2">
        <v>3447</v>
      </c>
      <c r="IQ8" s="2">
        <v>3385</v>
      </c>
      <c r="IR8" s="2">
        <v>3355</v>
      </c>
      <c r="IS8" s="2">
        <v>3466</v>
      </c>
      <c r="IT8" s="2">
        <v>3445</v>
      </c>
    </row>
    <row r="9" spans="1:254" ht="15.9" customHeight="1">
      <c r="A9" s="61" t="s">
        <v>13</v>
      </c>
      <c r="B9" s="6" t="s">
        <v>14</v>
      </c>
      <c r="C9" s="15">
        <v>0</v>
      </c>
      <c r="D9" s="16">
        <v>-4457</v>
      </c>
      <c r="E9" s="13">
        <v>4457</v>
      </c>
      <c r="F9" s="13">
        <v>4382</v>
      </c>
      <c r="G9" s="13">
        <v>4144</v>
      </c>
      <c r="H9" s="13">
        <v>4151</v>
      </c>
      <c r="I9" s="13">
        <v>4193</v>
      </c>
      <c r="J9" s="13">
        <v>3971</v>
      </c>
      <c r="K9" s="13">
        <v>3944</v>
      </c>
      <c r="L9" s="13">
        <v>4034</v>
      </c>
      <c r="M9" s="13">
        <v>4224</v>
      </c>
      <c r="N9" s="13">
        <v>4166</v>
      </c>
      <c r="O9" s="13">
        <v>4294</v>
      </c>
      <c r="P9" s="13">
        <v>4204</v>
      </c>
      <c r="Q9" s="13">
        <v>4124</v>
      </c>
      <c r="R9" s="13">
        <v>3970</v>
      </c>
      <c r="S9" s="13">
        <v>4193</v>
      </c>
      <c r="T9" s="13">
        <v>4242</v>
      </c>
      <c r="U9" s="13">
        <v>4160</v>
      </c>
      <c r="V9" s="13">
        <v>4047</v>
      </c>
      <c r="W9" s="13">
        <v>4087</v>
      </c>
      <c r="X9" s="13">
        <v>3960</v>
      </c>
      <c r="Y9" s="13">
        <v>4254</v>
      </c>
      <c r="Z9" s="13">
        <v>4359</v>
      </c>
      <c r="AA9" s="13">
        <v>4626</v>
      </c>
      <c r="AB9" s="13">
        <v>4555</v>
      </c>
      <c r="AC9" s="13">
        <v>4452</v>
      </c>
      <c r="AD9" s="13">
        <v>4387</v>
      </c>
      <c r="AE9" s="13">
        <v>4315</v>
      </c>
      <c r="AF9" s="13">
        <v>4322</v>
      </c>
      <c r="AG9" s="13">
        <v>4363</v>
      </c>
      <c r="AH9" s="13">
        <v>4424</v>
      </c>
      <c r="AI9" s="13">
        <v>4559</v>
      </c>
      <c r="AJ9" s="13">
        <v>4630</v>
      </c>
      <c r="AK9" s="13">
        <v>4889</v>
      </c>
      <c r="AL9" s="13">
        <v>4836</v>
      </c>
      <c r="AM9" s="13">
        <v>4901</v>
      </c>
      <c r="AN9" s="13">
        <v>4882</v>
      </c>
      <c r="AO9" s="13">
        <v>4898</v>
      </c>
      <c r="AP9" s="13">
        <v>5005</v>
      </c>
      <c r="AQ9" s="13">
        <v>4640</v>
      </c>
      <c r="AR9" s="13">
        <v>4443</v>
      </c>
      <c r="AS9" s="13">
        <v>4471</v>
      </c>
      <c r="AT9" s="13">
        <v>4536</v>
      </c>
      <c r="AU9" s="13">
        <v>4595</v>
      </c>
      <c r="AV9" s="13">
        <v>4904</v>
      </c>
      <c r="AW9" s="13">
        <v>4973</v>
      </c>
      <c r="AX9" s="13">
        <v>5187</v>
      </c>
      <c r="AY9" s="13">
        <v>5050</v>
      </c>
      <c r="AZ9" s="13">
        <v>5089</v>
      </c>
      <c r="BA9" s="13">
        <v>5153</v>
      </c>
      <c r="BB9" s="13">
        <v>5128</v>
      </c>
      <c r="BC9" s="13">
        <v>5271</v>
      </c>
      <c r="BD9" s="13">
        <v>5430</v>
      </c>
      <c r="BE9" s="13">
        <v>5255</v>
      </c>
      <c r="BF9" s="13">
        <v>5038</v>
      </c>
      <c r="BG9" s="13">
        <v>4890</v>
      </c>
      <c r="BH9" s="13">
        <v>4786</v>
      </c>
      <c r="BI9" s="13">
        <v>4959</v>
      </c>
      <c r="BJ9" s="13">
        <v>5057</v>
      </c>
      <c r="BK9" s="13">
        <v>5428</v>
      </c>
      <c r="BL9" s="13">
        <v>5362</v>
      </c>
      <c r="BM9" s="67">
        <v>6100</v>
      </c>
      <c r="BN9" s="67">
        <v>5817</v>
      </c>
      <c r="BO9" s="67">
        <v>5584</v>
      </c>
      <c r="BP9" s="67">
        <v>5562</v>
      </c>
      <c r="BQ9" s="67">
        <v>5340</v>
      </c>
      <c r="BR9" s="67">
        <v>5080</v>
      </c>
      <c r="BS9" s="67">
        <v>5092</v>
      </c>
      <c r="BT9" s="67">
        <v>5215</v>
      </c>
      <c r="BU9" s="67">
        <v>5157</v>
      </c>
      <c r="BV9" s="67">
        <v>5261</v>
      </c>
      <c r="BW9" s="67">
        <v>5292</v>
      </c>
      <c r="BX9" s="67">
        <v>5419</v>
      </c>
      <c r="BY9" s="67">
        <v>5548</v>
      </c>
      <c r="BZ9" s="67">
        <v>5500</v>
      </c>
      <c r="CA9" s="516">
        <v>5528</v>
      </c>
      <c r="CB9" s="516">
        <v>5774</v>
      </c>
      <c r="CC9" s="516">
        <v>5652</v>
      </c>
      <c r="CD9" s="516">
        <v>5688</v>
      </c>
      <c r="CE9" s="516">
        <v>5460</v>
      </c>
      <c r="CF9" s="516">
        <v>5560</v>
      </c>
      <c r="CG9" s="516">
        <v>5562</v>
      </c>
      <c r="CH9" s="516">
        <v>5637</v>
      </c>
      <c r="CI9" s="516">
        <v>5203</v>
      </c>
      <c r="CJ9" s="516">
        <v>5168</v>
      </c>
      <c r="CK9" s="516">
        <v>5189</v>
      </c>
      <c r="CL9" s="516">
        <v>4995</v>
      </c>
      <c r="CM9" s="516">
        <v>5186</v>
      </c>
      <c r="CN9" s="516">
        <v>4815</v>
      </c>
      <c r="CO9" s="516">
        <v>4944</v>
      </c>
      <c r="CP9" s="516">
        <v>5130</v>
      </c>
      <c r="CQ9" s="516">
        <v>5144</v>
      </c>
      <c r="CR9" s="516">
        <v>5185</v>
      </c>
      <c r="CS9" s="516">
        <v>4965</v>
      </c>
      <c r="CT9" s="516">
        <v>4733</v>
      </c>
      <c r="CU9" s="516">
        <v>5221</v>
      </c>
      <c r="CV9" s="516">
        <v>5603</v>
      </c>
      <c r="CW9" s="516">
        <v>4903</v>
      </c>
      <c r="CX9" s="516">
        <v>4930</v>
      </c>
      <c r="CY9" s="516">
        <v>5039</v>
      </c>
      <c r="CZ9" s="516">
        <v>5091</v>
      </c>
      <c r="DA9" s="2">
        <v>5260</v>
      </c>
      <c r="DB9" s="2">
        <v>5165</v>
      </c>
      <c r="DC9" s="2">
        <v>4863</v>
      </c>
      <c r="DD9" s="2">
        <v>5179</v>
      </c>
      <c r="DE9" s="2">
        <v>5270</v>
      </c>
      <c r="DF9" s="2">
        <v>5200</v>
      </c>
      <c r="DG9" s="2">
        <v>5648</v>
      </c>
      <c r="DH9" s="2">
        <v>6103</v>
      </c>
      <c r="DI9" s="2">
        <v>6006</v>
      </c>
      <c r="DJ9" s="2">
        <v>5562</v>
      </c>
      <c r="DK9" s="2">
        <v>5662</v>
      </c>
      <c r="DL9" s="2">
        <v>5437</v>
      </c>
      <c r="DM9" s="2">
        <v>5237</v>
      </c>
      <c r="DN9" s="2">
        <v>5264</v>
      </c>
      <c r="DO9" s="2">
        <v>5136</v>
      </c>
      <c r="DP9" s="2">
        <v>5038</v>
      </c>
      <c r="DQ9" s="2">
        <v>5223</v>
      </c>
      <c r="DR9" s="2">
        <v>5397</v>
      </c>
      <c r="DS9" s="2">
        <v>5250</v>
      </c>
      <c r="DT9" s="2">
        <v>4939</v>
      </c>
      <c r="DU9" s="2">
        <v>4776</v>
      </c>
      <c r="DV9" s="2">
        <v>4539</v>
      </c>
      <c r="DW9" s="2">
        <v>4495</v>
      </c>
      <c r="DX9" s="2">
        <v>4676</v>
      </c>
      <c r="DY9" s="2">
        <v>4434</v>
      </c>
      <c r="DZ9" s="2">
        <v>4179</v>
      </c>
      <c r="EA9" s="2">
        <v>4448</v>
      </c>
      <c r="EB9" s="2">
        <v>4585</v>
      </c>
      <c r="EC9" s="2">
        <v>4456</v>
      </c>
      <c r="ED9" s="2">
        <v>4467</v>
      </c>
      <c r="EE9" s="2">
        <v>4422</v>
      </c>
      <c r="EF9" s="2">
        <v>4465</v>
      </c>
      <c r="EG9" s="2">
        <v>4365</v>
      </c>
      <c r="EH9" s="2">
        <v>4345</v>
      </c>
      <c r="EI9" s="2">
        <v>4301</v>
      </c>
      <c r="EJ9" s="2">
        <v>4359</v>
      </c>
      <c r="EK9" s="2">
        <v>4350</v>
      </c>
      <c r="EL9" s="2">
        <v>4402</v>
      </c>
      <c r="EM9" s="2">
        <v>4387</v>
      </c>
      <c r="EN9" s="2">
        <v>4205</v>
      </c>
      <c r="EO9" s="2">
        <v>3997</v>
      </c>
      <c r="EP9" s="2">
        <v>3957</v>
      </c>
      <c r="EQ9" s="2">
        <v>3984</v>
      </c>
      <c r="ER9" s="2">
        <v>3959</v>
      </c>
      <c r="ES9" s="2">
        <v>3690</v>
      </c>
      <c r="ET9" s="2">
        <v>3670</v>
      </c>
      <c r="EU9" s="2">
        <v>3750</v>
      </c>
      <c r="EV9" s="2">
        <v>3654</v>
      </c>
      <c r="EW9" s="2">
        <v>3673</v>
      </c>
      <c r="EX9" s="2">
        <v>3652</v>
      </c>
      <c r="EY9" s="2">
        <v>3530</v>
      </c>
      <c r="EZ9" s="2">
        <v>3505</v>
      </c>
      <c r="FA9" s="2">
        <v>3405</v>
      </c>
      <c r="FB9" s="2">
        <v>3312</v>
      </c>
      <c r="FC9" s="2">
        <v>3336</v>
      </c>
      <c r="FD9" s="2">
        <v>3303</v>
      </c>
      <c r="FE9" s="2">
        <v>3387</v>
      </c>
      <c r="FF9" s="2">
        <v>3474</v>
      </c>
      <c r="FG9" s="2">
        <v>3294</v>
      </c>
      <c r="FH9" s="2">
        <v>3342</v>
      </c>
      <c r="FI9" s="2">
        <v>3216</v>
      </c>
      <c r="FJ9" s="2">
        <v>3248</v>
      </c>
      <c r="FK9" s="2">
        <v>3222</v>
      </c>
      <c r="FL9" s="2">
        <v>3189</v>
      </c>
      <c r="FM9" s="2">
        <v>3128</v>
      </c>
      <c r="FN9" s="2">
        <v>3116</v>
      </c>
      <c r="FO9" s="2">
        <v>3154</v>
      </c>
      <c r="FP9" s="2">
        <v>3131</v>
      </c>
      <c r="FQ9" s="2">
        <v>3085</v>
      </c>
      <c r="FR9" s="2">
        <v>3160</v>
      </c>
      <c r="FS9" s="2">
        <v>3102</v>
      </c>
      <c r="FT9" s="2">
        <v>2992</v>
      </c>
      <c r="FU9" s="2">
        <v>3063</v>
      </c>
      <c r="FV9" s="2">
        <v>2997</v>
      </c>
      <c r="FW9" s="2">
        <v>3012</v>
      </c>
      <c r="FX9" s="2">
        <v>3123</v>
      </c>
      <c r="FY9" s="2">
        <v>3115</v>
      </c>
      <c r="FZ9" s="2">
        <v>3117</v>
      </c>
      <c r="GA9" s="2">
        <v>3042</v>
      </c>
      <c r="GB9" s="2">
        <v>2973.5</v>
      </c>
      <c r="GC9" s="2">
        <v>2940.5</v>
      </c>
      <c r="GD9" s="2">
        <v>2867</v>
      </c>
      <c r="GE9" s="2">
        <v>2876</v>
      </c>
      <c r="GF9" s="2">
        <v>2875</v>
      </c>
      <c r="GG9" s="2">
        <v>2939</v>
      </c>
      <c r="GH9" s="2">
        <v>2970</v>
      </c>
      <c r="GI9" s="2">
        <v>3019</v>
      </c>
      <c r="GJ9" s="2">
        <v>2954</v>
      </c>
      <c r="GK9" s="2">
        <v>2897.5</v>
      </c>
      <c r="GL9" s="2">
        <v>3041</v>
      </c>
      <c r="GM9" s="2">
        <v>3000</v>
      </c>
      <c r="GN9" s="2">
        <v>2930</v>
      </c>
      <c r="GO9" s="2">
        <v>2890.5</v>
      </c>
      <c r="GP9" s="2">
        <v>2914</v>
      </c>
      <c r="GQ9" s="2">
        <v>2946.5</v>
      </c>
      <c r="GR9" s="2">
        <v>2915</v>
      </c>
      <c r="GS9" s="2">
        <v>2919</v>
      </c>
      <c r="GT9" s="2">
        <v>2928.5</v>
      </c>
      <c r="GU9" s="2">
        <v>2827.5</v>
      </c>
      <c r="GV9" s="2">
        <v>2867</v>
      </c>
      <c r="GW9" s="2">
        <v>2995.5</v>
      </c>
      <c r="GX9" s="2">
        <v>2969.5</v>
      </c>
      <c r="GY9" s="2">
        <v>2833</v>
      </c>
      <c r="GZ9" s="2">
        <v>2829</v>
      </c>
      <c r="HA9" s="2">
        <v>2802.5</v>
      </c>
      <c r="HB9" s="2">
        <v>2765</v>
      </c>
      <c r="HC9" s="2">
        <v>2701.5</v>
      </c>
      <c r="HD9" s="2">
        <v>2778</v>
      </c>
      <c r="HE9" s="2">
        <v>2754</v>
      </c>
      <c r="HF9" s="2">
        <v>2784</v>
      </c>
      <c r="HG9" s="2">
        <v>2869.5</v>
      </c>
      <c r="HH9" s="2">
        <v>2645.5</v>
      </c>
      <c r="HI9" s="2">
        <v>2636.5</v>
      </c>
      <c r="HJ9" s="2">
        <v>2590.5</v>
      </c>
      <c r="HK9" s="2">
        <v>2621</v>
      </c>
      <c r="HL9" s="2">
        <v>2607</v>
      </c>
      <c r="HM9" s="2">
        <v>2638</v>
      </c>
      <c r="HN9" s="2">
        <v>2589.5</v>
      </c>
      <c r="HO9" s="2">
        <v>2583.5</v>
      </c>
      <c r="HP9" s="2">
        <v>2564</v>
      </c>
      <c r="HQ9" s="2">
        <v>2582</v>
      </c>
      <c r="HR9" s="2">
        <v>2600</v>
      </c>
      <c r="HS9" s="2">
        <v>2598.5</v>
      </c>
      <c r="HT9" s="2">
        <v>2613</v>
      </c>
      <c r="HU9" s="2">
        <v>2574.5</v>
      </c>
      <c r="HV9" s="2">
        <v>2571</v>
      </c>
      <c r="HW9" s="2">
        <v>2526</v>
      </c>
      <c r="HX9" s="2">
        <v>2552</v>
      </c>
      <c r="HY9" s="2">
        <v>2546</v>
      </c>
      <c r="HZ9" s="2">
        <v>2564</v>
      </c>
      <c r="IA9" s="2">
        <v>2540.5</v>
      </c>
      <c r="IB9" s="2">
        <v>2568.5</v>
      </c>
      <c r="IC9" s="2">
        <v>2527.5</v>
      </c>
      <c r="ID9" s="2">
        <v>2541.5</v>
      </c>
      <c r="IE9" s="2">
        <v>2520.5</v>
      </c>
      <c r="IF9" s="2">
        <v>2547</v>
      </c>
      <c r="IG9" s="2">
        <v>2562</v>
      </c>
      <c r="IH9" s="2">
        <v>2515.5</v>
      </c>
      <c r="II9" s="2">
        <v>2462.5</v>
      </c>
      <c r="IJ9" s="2">
        <v>2497</v>
      </c>
      <c r="IK9" s="2">
        <v>2475</v>
      </c>
      <c r="IL9" s="2">
        <v>2446.5</v>
      </c>
      <c r="IM9" s="2">
        <v>2437</v>
      </c>
      <c r="IN9" s="2">
        <v>2402.5</v>
      </c>
      <c r="IO9" s="2">
        <v>2374</v>
      </c>
      <c r="IP9" s="2">
        <v>2338</v>
      </c>
      <c r="IQ9" s="2">
        <v>2347.5</v>
      </c>
      <c r="IR9" s="2">
        <v>2322.5</v>
      </c>
      <c r="IS9" s="2">
        <v>2320</v>
      </c>
      <c r="IT9" s="2">
        <v>2304.5</v>
      </c>
    </row>
    <row r="10" spans="1:254" ht="15.9" customHeight="1">
      <c r="A10" s="61" t="s">
        <v>15</v>
      </c>
      <c r="B10" s="6" t="s">
        <v>16</v>
      </c>
      <c r="C10" s="15">
        <v>9198</v>
      </c>
      <c r="D10" s="16">
        <v>291</v>
      </c>
      <c r="E10" s="13">
        <v>8907</v>
      </c>
      <c r="F10" s="13">
        <v>8559</v>
      </c>
      <c r="G10" s="13">
        <v>8197</v>
      </c>
      <c r="H10" s="13">
        <v>8159</v>
      </c>
      <c r="I10" s="13">
        <v>8235</v>
      </c>
      <c r="J10" s="13">
        <v>7990</v>
      </c>
      <c r="K10" s="13">
        <v>7907</v>
      </c>
      <c r="L10" s="13">
        <v>8089</v>
      </c>
      <c r="M10" s="13">
        <v>8432</v>
      </c>
      <c r="N10" s="13">
        <v>8276</v>
      </c>
      <c r="O10" s="13">
        <v>8542</v>
      </c>
      <c r="P10" s="13">
        <v>8457</v>
      </c>
      <c r="Q10" s="13">
        <v>8271</v>
      </c>
      <c r="R10" s="13">
        <v>7946</v>
      </c>
      <c r="S10" s="13">
        <v>8349</v>
      </c>
      <c r="T10" s="13">
        <v>8443</v>
      </c>
      <c r="U10" s="13">
        <v>8369</v>
      </c>
      <c r="V10" s="13">
        <v>8280</v>
      </c>
      <c r="W10" s="13">
        <v>8376</v>
      </c>
      <c r="X10" s="13">
        <v>8257</v>
      </c>
      <c r="Y10" s="13">
        <v>8425</v>
      </c>
      <c r="Z10" s="13">
        <v>8586</v>
      </c>
      <c r="AA10" s="13">
        <v>8963</v>
      </c>
      <c r="AB10" s="13">
        <v>8834</v>
      </c>
      <c r="AC10" s="13">
        <v>8790</v>
      </c>
      <c r="AD10" s="13">
        <v>8602</v>
      </c>
      <c r="AE10" s="13">
        <v>8666</v>
      </c>
      <c r="AF10" s="13">
        <v>8770</v>
      </c>
      <c r="AG10" s="13">
        <v>8744</v>
      </c>
      <c r="AH10" s="13">
        <v>8735</v>
      </c>
      <c r="AI10" s="13">
        <v>8984</v>
      </c>
      <c r="AJ10" s="13">
        <v>9184</v>
      </c>
      <c r="AK10" s="13">
        <v>9670</v>
      </c>
      <c r="AL10" s="13">
        <v>9480</v>
      </c>
      <c r="AM10" s="13">
        <v>9745</v>
      </c>
      <c r="AN10" s="13">
        <v>9839</v>
      </c>
      <c r="AO10" s="13">
        <v>9685</v>
      </c>
      <c r="AP10" s="13">
        <v>9870</v>
      </c>
      <c r="AQ10" s="13">
        <v>9377</v>
      </c>
      <c r="AR10" s="13">
        <v>8905</v>
      </c>
      <c r="AS10" s="13">
        <v>8997</v>
      </c>
      <c r="AT10" s="13">
        <v>9104</v>
      </c>
      <c r="AU10" s="13">
        <v>9257</v>
      </c>
      <c r="AV10" s="13">
        <v>10005</v>
      </c>
      <c r="AW10" s="13">
        <v>9834</v>
      </c>
      <c r="AX10" s="13">
        <v>10370</v>
      </c>
      <c r="AY10" s="13">
        <v>10150</v>
      </c>
      <c r="AZ10" s="13">
        <v>10430</v>
      </c>
      <c r="BA10" s="13">
        <v>10300</v>
      </c>
      <c r="BB10" s="13">
        <v>10530</v>
      </c>
      <c r="BC10" s="13">
        <v>10845</v>
      </c>
      <c r="BD10" s="13">
        <v>10890</v>
      </c>
      <c r="BE10" s="13">
        <v>10935</v>
      </c>
      <c r="BF10" s="13">
        <v>10390</v>
      </c>
      <c r="BG10" s="13">
        <v>10165</v>
      </c>
      <c r="BH10" s="13">
        <v>10125</v>
      </c>
      <c r="BI10" s="13">
        <v>10370</v>
      </c>
      <c r="BJ10" s="13">
        <v>11125</v>
      </c>
      <c r="BK10" s="13">
        <v>11640</v>
      </c>
      <c r="BL10" s="13">
        <v>10025</v>
      </c>
      <c r="BM10" s="67">
        <v>10655</v>
      </c>
      <c r="BN10" s="67">
        <v>10350</v>
      </c>
      <c r="BO10" s="67">
        <v>10360</v>
      </c>
      <c r="BP10" s="67">
        <v>10180</v>
      </c>
      <c r="BQ10" s="67">
        <v>9848</v>
      </c>
      <c r="BR10" s="67">
        <v>9492</v>
      </c>
      <c r="BS10" s="67">
        <v>9476</v>
      </c>
      <c r="BT10" s="67">
        <v>9730</v>
      </c>
      <c r="BU10" s="67">
        <v>9500</v>
      </c>
      <c r="BV10" s="67">
        <v>9640</v>
      </c>
      <c r="BW10" s="67">
        <v>9667</v>
      </c>
      <c r="BX10" s="67">
        <v>9782</v>
      </c>
      <c r="BY10" s="67">
        <v>9937</v>
      </c>
      <c r="BZ10" s="67">
        <v>9792</v>
      </c>
      <c r="CA10" s="516">
        <v>9962</v>
      </c>
      <c r="CB10" s="516">
        <v>10355</v>
      </c>
      <c r="CC10" s="516">
        <v>10055</v>
      </c>
      <c r="CD10" s="516">
        <v>10055</v>
      </c>
      <c r="CE10" s="516">
        <v>9677</v>
      </c>
      <c r="CF10" s="516">
        <v>9758</v>
      </c>
      <c r="CG10" s="516">
        <v>9769</v>
      </c>
      <c r="CH10" s="516">
        <v>9891</v>
      </c>
      <c r="CI10" s="516">
        <v>9309</v>
      </c>
      <c r="CJ10" s="516">
        <v>9117</v>
      </c>
      <c r="CK10" s="516">
        <v>9094</v>
      </c>
      <c r="CL10" s="516">
        <v>8913</v>
      </c>
      <c r="CM10" s="516">
        <v>9271</v>
      </c>
      <c r="CN10" s="516">
        <v>8735</v>
      </c>
      <c r="CO10" s="516">
        <v>8882</v>
      </c>
      <c r="CP10" s="516">
        <v>9390</v>
      </c>
      <c r="CQ10" s="516">
        <v>9466</v>
      </c>
      <c r="CR10" s="516">
        <v>9394</v>
      </c>
      <c r="CS10" s="516">
        <v>9018</v>
      </c>
      <c r="CT10" s="516">
        <v>8710</v>
      </c>
      <c r="CU10" s="516">
        <v>9271</v>
      </c>
      <c r="CV10" s="516">
        <v>10050</v>
      </c>
      <c r="CW10" s="516">
        <v>9613</v>
      </c>
      <c r="CX10" s="516">
        <v>9629</v>
      </c>
      <c r="CY10" s="516">
        <v>9858</v>
      </c>
      <c r="CZ10" s="516">
        <v>9924</v>
      </c>
      <c r="DA10" s="2">
        <v>10245</v>
      </c>
      <c r="DB10" s="2">
        <v>10055</v>
      </c>
      <c r="DC10" s="2">
        <v>9511</v>
      </c>
      <c r="DD10" s="2">
        <v>10165</v>
      </c>
      <c r="DE10" s="2">
        <v>10005</v>
      </c>
      <c r="DF10" s="2">
        <v>9842</v>
      </c>
      <c r="DG10" s="2">
        <v>11005</v>
      </c>
      <c r="DH10" s="2">
        <v>11830</v>
      </c>
      <c r="DI10" s="2">
        <v>11550</v>
      </c>
      <c r="DJ10" s="2">
        <v>10440</v>
      </c>
      <c r="DK10" s="2">
        <v>10495</v>
      </c>
      <c r="DL10" s="2">
        <v>10590</v>
      </c>
      <c r="DM10" s="2">
        <v>10140</v>
      </c>
      <c r="DN10" s="2">
        <v>9885</v>
      </c>
      <c r="DO10" s="2">
        <v>9637</v>
      </c>
      <c r="DP10" s="2">
        <v>9377</v>
      </c>
      <c r="DQ10" s="2">
        <v>9481</v>
      </c>
      <c r="DR10" s="2">
        <v>9461</v>
      </c>
      <c r="DS10" s="2">
        <v>10170</v>
      </c>
      <c r="DT10" s="2">
        <v>9872</v>
      </c>
      <c r="DU10" s="2">
        <v>9429</v>
      </c>
      <c r="DV10" s="2">
        <v>9015</v>
      </c>
      <c r="DW10" s="2">
        <v>9212</v>
      </c>
      <c r="DX10" s="2">
        <v>9586</v>
      </c>
      <c r="DY10" s="2">
        <v>9186</v>
      </c>
      <c r="DZ10" s="2">
        <v>8624</v>
      </c>
      <c r="EA10" s="2">
        <v>9214</v>
      </c>
      <c r="EB10" s="2">
        <v>9564</v>
      </c>
      <c r="EC10" s="2">
        <v>9249</v>
      </c>
      <c r="ED10" s="2">
        <v>9315</v>
      </c>
      <c r="EE10" s="2">
        <v>9207</v>
      </c>
      <c r="EF10" s="2">
        <v>9126</v>
      </c>
      <c r="EG10" s="2">
        <v>8958</v>
      </c>
      <c r="EH10" s="2">
        <v>9085</v>
      </c>
      <c r="EI10" s="2">
        <v>8927</v>
      </c>
      <c r="EJ10" s="2">
        <v>8950</v>
      </c>
      <c r="EK10" s="2">
        <v>8668</v>
      </c>
      <c r="EL10" s="2">
        <v>8783</v>
      </c>
      <c r="EM10" s="2">
        <v>8824</v>
      </c>
      <c r="EN10" s="2">
        <v>8676</v>
      </c>
      <c r="EO10" s="2">
        <v>8064</v>
      </c>
      <c r="EP10" s="2">
        <v>7950</v>
      </c>
      <c r="EQ10" s="2">
        <v>8081</v>
      </c>
      <c r="ER10" s="2">
        <v>8021</v>
      </c>
      <c r="ES10" s="2">
        <v>7538</v>
      </c>
      <c r="ET10" s="2">
        <v>7432</v>
      </c>
      <c r="EU10" s="2">
        <v>7578</v>
      </c>
      <c r="EV10" s="2">
        <v>7404</v>
      </c>
      <c r="EW10" s="2">
        <v>7398</v>
      </c>
      <c r="EX10" s="2">
        <v>7360</v>
      </c>
      <c r="EY10" s="2">
        <v>7085</v>
      </c>
      <c r="EZ10" s="2">
        <v>7034</v>
      </c>
      <c r="FA10" s="2">
        <v>6878</v>
      </c>
      <c r="FB10" s="2">
        <v>6897</v>
      </c>
      <c r="FC10" s="2">
        <v>6998</v>
      </c>
      <c r="FD10" s="2">
        <v>6537</v>
      </c>
      <c r="FE10" s="2">
        <v>6645</v>
      </c>
      <c r="FF10" s="2">
        <v>6736</v>
      </c>
      <c r="FG10" s="2">
        <v>6454</v>
      </c>
      <c r="FH10" s="2">
        <v>6500</v>
      </c>
      <c r="FI10" s="2">
        <v>6116</v>
      </c>
      <c r="FJ10" s="2">
        <v>6150</v>
      </c>
      <c r="FK10" s="2">
        <v>6106</v>
      </c>
      <c r="FL10" s="2">
        <v>6080</v>
      </c>
      <c r="FM10" s="2">
        <v>6050</v>
      </c>
      <c r="FN10" s="2">
        <v>5979</v>
      </c>
      <c r="FO10" s="2">
        <v>5993</v>
      </c>
      <c r="FP10" s="2">
        <v>6081</v>
      </c>
      <c r="FQ10" s="2">
        <v>6058</v>
      </c>
      <c r="FR10" s="2">
        <v>5963</v>
      </c>
      <c r="FS10" s="2">
        <v>5930</v>
      </c>
      <c r="FT10" s="2">
        <v>5872</v>
      </c>
      <c r="FU10" s="2">
        <v>5990</v>
      </c>
      <c r="FV10" s="2">
        <v>5824</v>
      </c>
      <c r="FW10" s="2">
        <v>5772</v>
      </c>
      <c r="FX10" s="2">
        <v>6015</v>
      </c>
      <c r="FY10" s="2">
        <v>6041</v>
      </c>
      <c r="FZ10" s="2">
        <v>6109</v>
      </c>
      <c r="GA10" s="2">
        <v>5928</v>
      </c>
      <c r="GB10" s="2">
        <v>5592</v>
      </c>
      <c r="GC10" s="2">
        <v>5680</v>
      </c>
      <c r="GD10" s="2">
        <v>5468</v>
      </c>
      <c r="GE10" s="2">
        <v>5443</v>
      </c>
      <c r="GF10" s="2">
        <v>5502</v>
      </c>
      <c r="GG10" s="2">
        <v>5599</v>
      </c>
      <c r="GH10" s="2">
        <v>5600</v>
      </c>
      <c r="GI10" s="2">
        <v>5645</v>
      </c>
      <c r="GJ10" s="2">
        <v>5557</v>
      </c>
      <c r="GK10" s="2">
        <v>5472</v>
      </c>
      <c r="GL10" s="2">
        <v>5807</v>
      </c>
      <c r="GM10" s="2">
        <v>5737</v>
      </c>
      <c r="GN10" s="2">
        <v>5642</v>
      </c>
      <c r="GO10" s="2">
        <v>5581</v>
      </c>
      <c r="GP10" s="2">
        <v>5606</v>
      </c>
      <c r="GQ10" s="2">
        <v>5669</v>
      </c>
      <c r="GR10" s="2">
        <v>5691</v>
      </c>
      <c r="GS10" s="2">
        <v>5606</v>
      </c>
      <c r="GT10" s="2">
        <v>5649</v>
      </c>
      <c r="GU10" s="2">
        <v>5489</v>
      </c>
      <c r="GV10" s="2">
        <v>5443</v>
      </c>
      <c r="GW10" s="2">
        <v>5666</v>
      </c>
      <c r="GX10" s="2">
        <v>5623</v>
      </c>
      <c r="GY10" s="2">
        <v>5462</v>
      </c>
      <c r="GZ10" s="2">
        <v>5421</v>
      </c>
      <c r="HA10" s="2">
        <v>5370</v>
      </c>
      <c r="HB10" s="2">
        <v>5369</v>
      </c>
      <c r="HC10" s="2">
        <v>5308</v>
      </c>
      <c r="HD10" s="2">
        <v>5398</v>
      </c>
      <c r="HE10" s="2">
        <v>5455</v>
      </c>
      <c r="HF10" s="2">
        <v>5446</v>
      </c>
      <c r="HG10" s="2">
        <v>5521</v>
      </c>
      <c r="HH10" s="2">
        <v>5293</v>
      </c>
      <c r="HI10" s="2">
        <v>5290</v>
      </c>
      <c r="HJ10" s="2">
        <v>5225</v>
      </c>
      <c r="HK10" s="2">
        <v>5382</v>
      </c>
      <c r="HL10" s="2">
        <v>5381</v>
      </c>
      <c r="HM10" s="2">
        <v>5502</v>
      </c>
      <c r="HN10" s="2">
        <v>5479</v>
      </c>
      <c r="HO10" s="2">
        <v>5453</v>
      </c>
      <c r="HP10" s="2">
        <v>5409</v>
      </c>
      <c r="HQ10" s="2">
        <v>5430</v>
      </c>
      <c r="HR10" s="2">
        <v>5512</v>
      </c>
      <c r="HS10" s="2">
        <v>5427</v>
      </c>
      <c r="HT10" s="2">
        <v>5412</v>
      </c>
      <c r="HU10" s="2">
        <v>5312</v>
      </c>
      <c r="HV10" s="2">
        <v>5286</v>
      </c>
      <c r="HW10" s="2">
        <v>5213</v>
      </c>
      <c r="HX10" s="2">
        <v>5222</v>
      </c>
      <c r="HY10" s="2">
        <v>5219</v>
      </c>
      <c r="HZ10" s="2">
        <v>5224</v>
      </c>
      <c r="IA10" s="2">
        <v>5176</v>
      </c>
      <c r="IB10" s="2">
        <v>5218</v>
      </c>
      <c r="IC10" s="2">
        <v>5195</v>
      </c>
      <c r="ID10" s="2">
        <v>5201</v>
      </c>
      <c r="IE10" s="2">
        <v>5120</v>
      </c>
      <c r="IF10" s="2">
        <v>5075</v>
      </c>
      <c r="IG10" s="2">
        <v>5085</v>
      </c>
      <c r="IH10" s="2">
        <v>5014</v>
      </c>
      <c r="II10" s="2">
        <v>4947</v>
      </c>
      <c r="IJ10" s="2">
        <v>5100</v>
      </c>
      <c r="IK10" s="2">
        <v>5046</v>
      </c>
      <c r="IL10" s="2">
        <v>4981</v>
      </c>
      <c r="IM10" s="2">
        <v>5185</v>
      </c>
      <c r="IN10" s="2">
        <v>5138</v>
      </c>
      <c r="IO10" s="2">
        <v>5069</v>
      </c>
      <c r="IP10" s="2">
        <v>5030</v>
      </c>
      <c r="IQ10" s="2">
        <v>5041</v>
      </c>
      <c r="IR10" s="2">
        <v>4958</v>
      </c>
      <c r="IS10" s="2">
        <v>5006</v>
      </c>
      <c r="IT10" s="2">
        <v>4975</v>
      </c>
    </row>
    <row r="11" spans="1:254" ht="15.9" customHeight="1">
      <c r="A11" s="61" t="s">
        <v>17</v>
      </c>
      <c r="B11" s="6" t="s">
        <v>18</v>
      </c>
      <c r="C11" s="15">
        <v>4793</v>
      </c>
      <c r="D11" s="16">
        <v>103</v>
      </c>
      <c r="E11" s="13">
        <v>4690</v>
      </c>
      <c r="F11" s="13">
        <v>4631</v>
      </c>
      <c r="G11" s="13">
        <v>4598</v>
      </c>
      <c r="H11" s="13">
        <v>4733</v>
      </c>
      <c r="I11" s="13">
        <v>4740</v>
      </c>
      <c r="J11" s="13">
        <v>5002</v>
      </c>
      <c r="K11" s="13">
        <v>4613</v>
      </c>
      <c r="L11" s="13">
        <v>4490</v>
      </c>
      <c r="M11" s="13">
        <v>4445</v>
      </c>
      <c r="N11" s="13">
        <v>4249</v>
      </c>
      <c r="O11" s="13">
        <v>4240</v>
      </c>
      <c r="P11" s="13">
        <v>4352</v>
      </c>
      <c r="Q11" s="13">
        <v>4407</v>
      </c>
      <c r="R11" s="13">
        <v>4354</v>
      </c>
      <c r="S11" s="13">
        <v>4441</v>
      </c>
      <c r="T11" s="13">
        <v>4270</v>
      </c>
      <c r="U11" s="13">
        <v>4463</v>
      </c>
      <c r="V11" s="13">
        <v>4339</v>
      </c>
      <c r="W11" s="13">
        <v>4333</v>
      </c>
      <c r="X11" s="13">
        <v>4386</v>
      </c>
      <c r="Y11" s="13">
        <v>4349</v>
      </c>
      <c r="Z11" s="13">
        <v>4348</v>
      </c>
      <c r="AA11" s="13">
        <v>4347</v>
      </c>
      <c r="AB11" s="13">
        <v>4168</v>
      </c>
      <c r="AC11" s="13">
        <v>4200</v>
      </c>
      <c r="AD11" s="13">
        <v>3981</v>
      </c>
      <c r="AE11" s="13">
        <v>3925</v>
      </c>
      <c r="AF11" s="13">
        <v>4047</v>
      </c>
      <c r="AG11" s="13">
        <v>3795</v>
      </c>
      <c r="AH11" s="13">
        <v>3757</v>
      </c>
      <c r="AI11" s="13">
        <v>3838</v>
      </c>
      <c r="AJ11" s="13">
        <v>3683</v>
      </c>
      <c r="AK11" s="13">
        <v>3752</v>
      </c>
      <c r="AL11" s="13">
        <v>3756</v>
      </c>
      <c r="AM11" s="13">
        <v>3973</v>
      </c>
      <c r="AN11" s="13">
        <v>3852</v>
      </c>
      <c r="AO11" s="13">
        <v>3849</v>
      </c>
      <c r="AP11" s="13">
        <v>3847</v>
      </c>
      <c r="AQ11" s="13">
        <v>3879</v>
      </c>
      <c r="AR11" s="13">
        <v>4000</v>
      </c>
      <c r="AS11" s="13">
        <v>4010</v>
      </c>
      <c r="AT11" s="13">
        <v>4065</v>
      </c>
      <c r="AU11" s="13">
        <v>4096</v>
      </c>
      <c r="AV11" s="13">
        <v>4253</v>
      </c>
      <c r="AW11" s="13">
        <v>4224</v>
      </c>
      <c r="AX11" s="13">
        <v>4273</v>
      </c>
      <c r="AY11" s="13">
        <v>4434</v>
      </c>
      <c r="AZ11" s="13">
        <v>4369</v>
      </c>
      <c r="BA11" s="13">
        <v>4103</v>
      </c>
      <c r="BB11" s="13">
        <v>4086</v>
      </c>
      <c r="BC11" s="13">
        <v>4146</v>
      </c>
      <c r="BD11" s="13">
        <v>4113</v>
      </c>
      <c r="BE11" s="13">
        <v>4106</v>
      </c>
      <c r="BF11" s="13">
        <v>4105</v>
      </c>
      <c r="BG11" s="13">
        <v>4125</v>
      </c>
      <c r="BH11" s="13">
        <v>4140</v>
      </c>
      <c r="BI11" s="13">
        <v>4297</v>
      </c>
      <c r="BJ11" s="13">
        <v>4162</v>
      </c>
      <c r="BK11" s="13">
        <v>4004</v>
      </c>
      <c r="BL11" s="13">
        <v>4049</v>
      </c>
      <c r="BM11" s="67">
        <v>4190</v>
      </c>
      <c r="BN11" s="67">
        <v>4130</v>
      </c>
      <c r="BO11" s="67">
        <v>4101</v>
      </c>
      <c r="BP11" s="67">
        <v>4200</v>
      </c>
      <c r="BQ11" s="67">
        <v>4028</v>
      </c>
      <c r="BR11" s="67">
        <v>4035</v>
      </c>
      <c r="BS11" s="67">
        <v>4101</v>
      </c>
      <c r="BT11" s="67">
        <v>4444</v>
      </c>
      <c r="BU11" s="67">
        <v>4625</v>
      </c>
      <c r="BV11" s="67">
        <v>4513</v>
      </c>
      <c r="BW11" s="67">
        <v>4292</v>
      </c>
      <c r="BX11" s="67">
        <v>4524</v>
      </c>
      <c r="BY11" s="67">
        <v>4431</v>
      </c>
      <c r="BZ11" s="67">
        <v>4327</v>
      </c>
      <c r="CA11" s="516">
        <v>4328</v>
      </c>
      <c r="CB11" s="516">
        <v>4328</v>
      </c>
      <c r="CC11" s="516">
        <v>4269</v>
      </c>
      <c r="CD11" s="516">
        <v>4083</v>
      </c>
      <c r="CE11" s="516">
        <v>3882</v>
      </c>
      <c r="CF11" s="516">
        <v>3860</v>
      </c>
      <c r="CG11" s="516">
        <v>4048</v>
      </c>
      <c r="CH11" s="516">
        <v>4188</v>
      </c>
      <c r="CI11" s="516">
        <v>4074</v>
      </c>
      <c r="CJ11" s="516">
        <v>4011</v>
      </c>
      <c r="CK11" s="516">
        <v>4046</v>
      </c>
      <c r="CL11" s="516">
        <v>4023</v>
      </c>
      <c r="CM11" s="516">
        <v>4025</v>
      </c>
      <c r="CN11" s="516">
        <v>3846</v>
      </c>
      <c r="CO11" s="516">
        <v>3789</v>
      </c>
      <c r="CP11" s="516">
        <v>3990</v>
      </c>
      <c r="CQ11" s="516">
        <v>3940</v>
      </c>
      <c r="CR11" s="516">
        <v>4042</v>
      </c>
      <c r="CS11" s="516">
        <v>4049</v>
      </c>
      <c r="CT11" s="516">
        <v>3928</v>
      </c>
      <c r="CU11" s="516">
        <v>4124</v>
      </c>
      <c r="CV11" s="516">
        <v>4188</v>
      </c>
      <c r="CW11" s="516">
        <v>4200</v>
      </c>
      <c r="CX11" s="516">
        <v>4267</v>
      </c>
      <c r="CY11" s="516">
        <v>4257</v>
      </c>
      <c r="CZ11" s="516">
        <v>4207</v>
      </c>
      <c r="DA11" s="2">
        <v>4311</v>
      </c>
      <c r="DB11" s="2">
        <v>4500</v>
      </c>
      <c r="DC11" s="2">
        <v>4419</v>
      </c>
      <c r="DD11" s="2">
        <v>4445</v>
      </c>
      <c r="DE11" s="2">
        <v>4224</v>
      </c>
      <c r="DF11" s="2">
        <v>4192</v>
      </c>
      <c r="DG11" s="2">
        <v>4168</v>
      </c>
      <c r="DH11" s="2">
        <v>4278</v>
      </c>
      <c r="DI11" s="2">
        <v>4334</v>
      </c>
      <c r="DJ11" s="2">
        <v>4115</v>
      </c>
      <c r="DK11" s="2">
        <v>3760</v>
      </c>
      <c r="DL11" s="2">
        <v>3673</v>
      </c>
      <c r="DM11" s="2">
        <v>3916</v>
      </c>
      <c r="DN11" s="2">
        <v>4052</v>
      </c>
      <c r="DO11" s="2">
        <v>4041</v>
      </c>
      <c r="DP11" s="2">
        <v>4004</v>
      </c>
      <c r="DQ11" s="2">
        <v>4200</v>
      </c>
      <c r="DR11" s="2">
        <v>4099</v>
      </c>
      <c r="DS11" s="2">
        <v>4503</v>
      </c>
      <c r="DT11" s="2">
        <v>4835</v>
      </c>
      <c r="DU11" s="2">
        <v>4508</v>
      </c>
      <c r="DV11" s="2">
        <v>4311</v>
      </c>
      <c r="DW11" s="2">
        <v>4397</v>
      </c>
      <c r="DX11" s="2">
        <v>4722</v>
      </c>
      <c r="DY11" s="2">
        <v>5353</v>
      </c>
      <c r="DZ11" s="2">
        <v>5222</v>
      </c>
      <c r="EA11" s="2">
        <v>5210</v>
      </c>
      <c r="EB11" s="2">
        <v>5537</v>
      </c>
      <c r="EC11" s="2">
        <v>5681</v>
      </c>
      <c r="ED11" s="2">
        <v>5687</v>
      </c>
      <c r="EE11" s="2">
        <v>5611</v>
      </c>
      <c r="EF11" s="2">
        <v>5835</v>
      </c>
      <c r="EG11" s="2">
        <v>5700</v>
      </c>
      <c r="EH11" s="2">
        <v>5807</v>
      </c>
      <c r="EI11" s="2">
        <v>5895</v>
      </c>
      <c r="EJ11" s="2">
        <v>5999</v>
      </c>
      <c r="EK11" s="2">
        <v>5899</v>
      </c>
      <c r="EL11" s="2">
        <v>5922</v>
      </c>
      <c r="EM11" s="2">
        <v>5938</v>
      </c>
      <c r="EN11" s="2">
        <v>5838</v>
      </c>
      <c r="EO11" s="2">
        <v>5612</v>
      </c>
      <c r="EP11" s="2">
        <v>5642</v>
      </c>
      <c r="EQ11" s="2">
        <v>5600</v>
      </c>
      <c r="ER11" s="2">
        <v>5686</v>
      </c>
      <c r="ES11" s="2">
        <v>5434</v>
      </c>
      <c r="ET11" s="2">
        <v>5310</v>
      </c>
      <c r="EU11" s="2">
        <v>5315</v>
      </c>
      <c r="EV11" s="2">
        <v>5379</v>
      </c>
      <c r="EW11" s="2">
        <v>5422</v>
      </c>
      <c r="EX11" s="2">
        <v>5400</v>
      </c>
      <c r="EY11" s="2">
        <v>5433</v>
      </c>
      <c r="EZ11" s="2">
        <v>5392</v>
      </c>
      <c r="FA11" s="2">
        <v>5436</v>
      </c>
      <c r="FB11" s="2">
        <v>5314</v>
      </c>
      <c r="FC11" s="2">
        <v>5465</v>
      </c>
      <c r="FD11" s="2">
        <v>5409</v>
      </c>
      <c r="FE11" s="2">
        <v>5492</v>
      </c>
      <c r="FF11" s="2">
        <v>5526</v>
      </c>
      <c r="FG11" s="2">
        <v>5489</v>
      </c>
      <c r="FH11" s="2">
        <v>5576</v>
      </c>
      <c r="FI11" s="2">
        <v>5625</v>
      </c>
      <c r="FJ11" s="2">
        <v>5683</v>
      </c>
      <c r="FK11" s="2">
        <v>5723</v>
      </c>
      <c r="FL11" s="2">
        <v>5727</v>
      </c>
      <c r="FM11" s="2">
        <v>5761</v>
      </c>
      <c r="FN11" s="2">
        <v>5883</v>
      </c>
      <c r="FO11" s="2">
        <v>5697</v>
      </c>
      <c r="FP11" s="2">
        <v>5891</v>
      </c>
      <c r="FQ11" s="2">
        <v>5989</v>
      </c>
      <c r="FR11" s="2">
        <v>6009</v>
      </c>
      <c r="FS11" s="2">
        <v>6018</v>
      </c>
      <c r="FT11" s="2">
        <v>6074</v>
      </c>
      <c r="FU11" s="2">
        <v>5980</v>
      </c>
      <c r="FV11" s="2">
        <v>5759</v>
      </c>
      <c r="FW11" s="2">
        <v>5616</v>
      </c>
      <c r="FX11" s="2">
        <v>5879</v>
      </c>
      <c r="FY11" s="2">
        <v>5980</v>
      </c>
      <c r="FZ11" s="2">
        <v>5990</v>
      </c>
      <c r="GA11" s="2">
        <v>5880</v>
      </c>
      <c r="GB11" s="2">
        <v>5732</v>
      </c>
      <c r="GC11" s="2">
        <v>5612</v>
      </c>
      <c r="GD11" s="2">
        <v>5483</v>
      </c>
      <c r="GE11" s="2">
        <v>5597</v>
      </c>
      <c r="GF11" s="2">
        <v>5647</v>
      </c>
      <c r="GG11" s="2">
        <v>5583</v>
      </c>
      <c r="GH11" s="2">
        <v>5618</v>
      </c>
      <c r="GI11" s="2">
        <v>5775</v>
      </c>
      <c r="GJ11" s="2">
        <v>5104</v>
      </c>
      <c r="GK11" s="2">
        <v>5094</v>
      </c>
      <c r="GL11" s="2">
        <v>5161</v>
      </c>
      <c r="GM11" s="2">
        <v>5079</v>
      </c>
      <c r="GN11" s="2">
        <v>5046</v>
      </c>
      <c r="GO11" s="2">
        <v>5018</v>
      </c>
      <c r="GP11" s="2">
        <v>4888</v>
      </c>
      <c r="GQ11" s="2">
        <v>4965</v>
      </c>
      <c r="GR11" s="2">
        <v>4778</v>
      </c>
      <c r="GS11" s="2">
        <v>4823</v>
      </c>
      <c r="GT11" s="2">
        <v>4803</v>
      </c>
      <c r="GU11" s="2">
        <v>4636</v>
      </c>
      <c r="GV11" s="2">
        <v>4809</v>
      </c>
      <c r="GW11" s="2">
        <v>4931</v>
      </c>
      <c r="GX11" s="2">
        <v>5033</v>
      </c>
      <c r="GY11" s="2">
        <v>4944</v>
      </c>
      <c r="GZ11" s="2">
        <v>5093</v>
      </c>
      <c r="HA11" s="2">
        <v>4510</v>
      </c>
      <c r="HB11" s="2">
        <v>4490</v>
      </c>
      <c r="HC11" s="2">
        <v>4595</v>
      </c>
      <c r="HD11" s="2">
        <v>4739</v>
      </c>
      <c r="HE11" s="2">
        <v>4596</v>
      </c>
      <c r="HF11" s="2">
        <v>4705</v>
      </c>
      <c r="HG11" s="2">
        <v>4743</v>
      </c>
      <c r="HH11" s="2">
        <v>4766</v>
      </c>
      <c r="HI11" s="2">
        <v>4675</v>
      </c>
      <c r="HJ11" s="2">
        <v>4685</v>
      </c>
      <c r="HK11" s="2">
        <v>4649</v>
      </c>
      <c r="HL11" s="2">
        <v>4532</v>
      </c>
      <c r="HM11" s="2">
        <v>4627</v>
      </c>
      <c r="HN11" s="2">
        <v>4625</v>
      </c>
      <c r="HO11" s="2">
        <v>4577</v>
      </c>
      <c r="HP11" s="2">
        <v>4518</v>
      </c>
      <c r="HQ11" s="2">
        <v>4407</v>
      </c>
      <c r="HR11" s="2">
        <v>4458</v>
      </c>
      <c r="HS11" s="2">
        <v>4423</v>
      </c>
      <c r="HT11" s="2">
        <v>4430</v>
      </c>
      <c r="HU11" s="2">
        <v>4335</v>
      </c>
      <c r="HV11" s="2">
        <v>4400</v>
      </c>
      <c r="HW11" s="2">
        <v>4414</v>
      </c>
      <c r="HX11" s="2">
        <v>4537</v>
      </c>
      <c r="HY11" s="2">
        <v>4483</v>
      </c>
      <c r="HZ11" s="2">
        <v>4556</v>
      </c>
      <c r="IA11" s="2">
        <v>4606</v>
      </c>
      <c r="IB11" s="2">
        <v>4582</v>
      </c>
      <c r="IC11" s="2">
        <v>4636</v>
      </c>
      <c r="ID11" s="2">
        <v>4543</v>
      </c>
      <c r="IE11" s="2">
        <v>4612</v>
      </c>
      <c r="IF11" s="2">
        <v>4642</v>
      </c>
      <c r="IG11" s="2">
        <v>4720</v>
      </c>
      <c r="IH11" s="2">
        <v>4580</v>
      </c>
      <c r="II11" s="2">
        <v>4532</v>
      </c>
      <c r="IJ11" s="2">
        <v>4605</v>
      </c>
      <c r="IK11" s="2">
        <v>4621</v>
      </c>
      <c r="IL11" s="2">
        <v>4626</v>
      </c>
      <c r="IM11" s="2">
        <v>4682</v>
      </c>
      <c r="IN11" s="2">
        <v>4540</v>
      </c>
      <c r="IO11" s="2">
        <v>4458</v>
      </c>
      <c r="IP11" s="2">
        <v>4471</v>
      </c>
      <c r="IQ11" s="2">
        <v>4529</v>
      </c>
      <c r="IR11" s="2">
        <v>4399</v>
      </c>
      <c r="IS11" s="2">
        <v>4340</v>
      </c>
      <c r="IT11" s="2">
        <v>4090</v>
      </c>
    </row>
    <row r="12" spans="1:254" ht="15.9" customHeight="1">
      <c r="A12" s="61" t="s">
        <v>19</v>
      </c>
      <c r="B12" s="6" t="s">
        <v>20</v>
      </c>
      <c r="C12" s="15">
        <v>3499</v>
      </c>
      <c r="D12" s="16">
        <v>39</v>
      </c>
      <c r="E12" s="13">
        <v>3460</v>
      </c>
      <c r="F12" s="13">
        <v>3394</v>
      </c>
      <c r="G12" s="13">
        <v>3492</v>
      </c>
      <c r="H12" s="13">
        <v>3519</v>
      </c>
      <c r="I12" s="13">
        <v>3627</v>
      </c>
      <c r="J12" s="13">
        <v>3628</v>
      </c>
      <c r="K12" s="13">
        <v>3616</v>
      </c>
      <c r="L12" s="13">
        <v>3566</v>
      </c>
      <c r="M12" s="13">
        <v>3652</v>
      </c>
      <c r="N12" s="13">
        <v>3761</v>
      </c>
      <c r="O12" s="13">
        <v>3697</v>
      </c>
      <c r="P12" s="13">
        <v>3615</v>
      </c>
      <c r="Q12" s="13">
        <v>3580</v>
      </c>
      <c r="R12" s="13">
        <v>3401</v>
      </c>
      <c r="S12" s="13">
        <v>3429</v>
      </c>
      <c r="T12" s="13">
        <v>3450</v>
      </c>
      <c r="U12" s="13">
        <v>3524</v>
      </c>
      <c r="V12" s="13">
        <v>3391</v>
      </c>
      <c r="W12" s="13">
        <v>3361</v>
      </c>
      <c r="X12" s="13">
        <v>3427</v>
      </c>
      <c r="Y12" s="13">
        <v>3388</v>
      </c>
      <c r="Z12" s="13">
        <v>3281</v>
      </c>
      <c r="AA12" s="13">
        <v>3309</v>
      </c>
      <c r="AB12" s="13">
        <v>3242</v>
      </c>
      <c r="AC12" s="13">
        <v>3204</v>
      </c>
      <c r="AD12" s="13">
        <v>3205</v>
      </c>
      <c r="AE12" s="13">
        <v>3265</v>
      </c>
      <c r="AF12" s="13">
        <v>3278</v>
      </c>
      <c r="AG12" s="13">
        <v>3351</v>
      </c>
      <c r="AH12" s="13">
        <v>3287</v>
      </c>
      <c r="AI12" s="13">
        <v>3401</v>
      </c>
      <c r="AJ12" s="13">
        <v>3456</v>
      </c>
      <c r="AK12" s="13">
        <v>3448</v>
      </c>
      <c r="AL12" s="13">
        <v>3500</v>
      </c>
      <c r="AM12" s="13">
        <v>3429</v>
      </c>
      <c r="AN12" s="13">
        <v>3406</v>
      </c>
      <c r="AO12" s="13">
        <v>3378</v>
      </c>
      <c r="AP12" s="13">
        <v>3495</v>
      </c>
      <c r="AQ12" s="13">
        <v>3559</v>
      </c>
      <c r="AR12" s="13">
        <v>3607</v>
      </c>
      <c r="AS12" s="13">
        <v>3483</v>
      </c>
      <c r="AT12" s="13">
        <v>3592</v>
      </c>
      <c r="AU12" s="13">
        <v>3641</v>
      </c>
      <c r="AV12" s="13">
        <v>3685</v>
      </c>
      <c r="AW12" s="13">
        <v>3648</v>
      </c>
      <c r="AX12" s="13">
        <v>3707</v>
      </c>
      <c r="AY12" s="13">
        <v>3567</v>
      </c>
      <c r="AZ12" s="13">
        <v>3416</v>
      </c>
      <c r="BA12" s="13">
        <v>3604</v>
      </c>
      <c r="BB12" s="13">
        <v>3693</v>
      </c>
      <c r="BC12" s="13">
        <v>3689</v>
      </c>
      <c r="BD12" s="13">
        <v>3668</v>
      </c>
      <c r="BE12" s="13">
        <v>3658</v>
      </c>
      <c r="BF12" s="13">
        <v>3839</v>
      </c>
      <c r="BG12" s="13">
        <v>3885</v>
      </c>
      <c r="BH12" s="13">
        <v>3990</v>
      </c>
      <c r="BI12" s="13">
        <v>3993</v>
      </c>
      <c r="BJ12" s="13">
        <v>3934</v>
      </c>
      <c r="BK12" s="13">
        <v>3921</v>
      </c>
      <c r="BL12" s="13">
        <v>3920</v>
      </c>
      <c r="BM12" s="67">
        <v>3930</v>
      </c>
      <c r="BN12" s="67">
        <v>3944</v>
      </c>
      <c r="BO12" s="67">
        <v>3848</v>
      </c>
      <c r="BP12" s="67">
        <v>3788</v>
      </c>
      <c r="BQ12" s="67">
        <v>3850</v>
      </c>
      <c r="BR12" s="67">
        <v>4118</v>
      </c>
      <c r="BS12" s="67">
        <v>4150</v>
      </c>
      <c r="BT12" s="67">
        <v>4123</v>
      </c>
      <c r="BU12" s="67">
        <v>3930</v>
      </c>
      <c r="BV12" s="67">
        <v>4074</v>
      </c>
      <c r="BW12" s="67">
        <v>3969</v>
      </c>
      <c r="BX12" s="67">
        <v>3807</v>
      </c>
      <c r="BY12" s="67">
        <v>3830</v>
      </c>
      <c r="BZ12" s="67">
        <v>3843</v>
      </c>
      <c r="CA12" s="516">
        <v>3985</v>
      </c>
      <c r="CB12" s="516">
        <v>3948</v>
      </c>
      <c r="CC12" s="516">
        <v>4035</v>
      </c>
      <c r="CD12" s="516">
        <v>4190</v>
      </c>
      <c r="CE12" s="516">
        <v>4277</v>
      </c>
      <c r="CF12" s="516">
        <v>4147</v>
      </c>
      <c r="CG12" s="516">
        <v>4230</v>
      </c>
      <c r="CH12" s="516">
        <v>4201</v>
      </c>
      <c r="CI12" s="516">
        <v>4480</v>
      </c>
      <c r="CJ12" s="516">
        <v>4512</v>
      </c>
      <c r="CK12" s="516">
        <v>4675</v>
      </c>
      <c r="CL12" s="516">
        <v>4567</v>
      </c>
      <c r="CM12" s="516">
        <v>4701</v>
      </c>
      <c r="CN12" s="516">
        <v>4678</v>
      </c>
      <c r="CO12" s="516">
        <v>4892</v>
      </c>
      <c r="CP12" s="516">
        <v>4900</v>
      </c>
      <c r="CQ12" s="516">
        <v>4687</v>
      </c>
      <c r="CR12" s="516">
        <v>4444</v>
      </c>
      <c r="CS12" s="516">
        <v>4519</v>
      </c>
      <c r="CT12" s="516">
        <v>4483</v>
      </c>
      <c r="CU12" s="516">
        <v>4700</v>
      </c>
      <c r="CV12" s="516">
        <v>4675</v>
      </c>
      <c r="CW12" s="516">
        <v>4507</v>
      </c>
      <c r="CX12" s="516">
        <v>4370</v>
      </c>
      <c r="CY12" s="516">
        <v>4383</v>
      </c>
      <c r="CZ12" s="516">
        <v>4299</v>
      </c>
      <c r="DA12" s="2">
        <v>4171</v>
      </c>
      <c r="DB12" s="2">
        <v>4091</v>
      </c>
      <c r="DC12" s="2">
        <v>4101</v>
      </c>
      <c r="DD12" s="2">
        <v>4091</v>
      </c>
      <c r="DE12" s="2">
        <v>4161</v>
      </c>
      <c r="DF12" s="2">
        <v>3872</v>
      </c>
      <c r="DG12" s="2">
        <v>4017</v>
      </c>
      <c r="DH12" s="2">
        <v>4031</v>
      </c>
      <c r="DI12" s="2">
        <v>3800</v>
      </c>
      <c r="DJ12" s="2">
        <v>3685</v>
      </c>
      <c r="DK12" s="2">
        <v>3620</v>
      </c>
      <c r="DL12" s="2">
        <v>3708</v>
      </c>
      <c r="DM12" s="2">
        <v>3677</v>
      </c>
      <c r="DN12" s="2">
        <v>3719</v>
      </c>
      <c r="DO12" s="2">
        <v>3598</v>
      </c>
      <c r="DP12" s="2">
        <v>3567</v>
      </c>
      <c r="DQ12" s="2">
        <v>3543</v>
      </c>
      <c r="DR12" s="2">
        <v>3473</v>
      </c>
      <c r="DS12" s="2">
        <v>3998</v>
      </c>
      <c r="DT12" s="2">
        <v>3845</v>
      </c>
      <c r="DU12" s="2">
        <v>3726</v>
      </c>
      <c r="DV12" s="2">
        <v>3665</v>
      </c>
      <c r="DW12" s="2">
        <v>3558</v>
      </c>
      <c r="DX12" s="2">
        <v>3561</v>
      </c>
      <c r="DY12" s="2">
        <v>3437</v>
      </c>
      <c r="DZ12" s="2">
        <v>3344</v>
      </c>
      <c r="EA12" s="2">
        <v>3443</v>
      </c>
      <c r="EB12" s="2">
        <v>3434</v>
      </c>
      <c r="EC12" s="2">
        <v>3355</v>
      </c>
      <c r="ED12" s="2">
        <v>3258</v>
      </c>
      <c r="EE12" s="2">
        <v>3226</v>
      </c>
      <c r="EF12" s="2">
        <v>3230</v>
      </c>
      <c r="EG12" s="2">
        <v>3222</v>
      </c>
      <c r="EH12" s="2">
        <v>3185</v>
      </c>
      <c r="EI12" s="2">
        <v>3172</v>
      </c>
      <c r="EJ12" s="2">
        <v>3200</v>
      </c>
      <c r="EK12" s="2">
        <v>3195</v>
      </c>
      <c r="EL12" s="2">
        <v>3286</v>
      </c>
      <c r="EM12" s="2">
        <v>3266</v>
      </c>
      <c r="EN12" s="2">
        <v>3161</v>
      </c>
      <c r="EO12" s="2">
        <v>3120</v>
      </c>
      <c r="EP12" s="2">
        <v>3048</v>
      </c>
      <c r="EQ12" s="2">
        <v>3020</v>
      </c>
      <c r="ER12" s="2">
        <v>3189</v>
      </c>
      <c r="ES12" s="2">
        <v>3116</v>
      </c>
      <c r="ET12" s="2">
        <v>3127</v>
      </c>
      <c r="EU12" s="2">
        <v>3096</v>
      </c>
      <c r="EV12" s="2">
        <v>3145</v>
      </c>
      <c r="EW12" s="2">
        <v>3158</v>
      </c>
      <c r="EX12" s="2">
        <v>3170</v>
      </c>
      <c r="EY12" s="2">
        <v>3199</v>
      </c>
      <c r="EZ12" s="2">
        <v>3193</v>
      </c>
      <c r="FA12" s="2">
        <v>3150</v>
      </c>
      <c r="FB12" s="2">
        <v>3115</v>
      </c>
      <c r="FC12" s="2">
        <v>3105</v>
      </c>
      <c r="FD12" s="2">
        <v>3121</v>
      </c>
      <c r="FE12" s="2">
        <v>3226</v>
      </c>
      <c r="FF12" s="2">
        <v>3184</v>
      </c>
      <c r="FG12" s="2">
        <v>3207</v>
      </c>
      <c r="FH12" s="2">
        <v>3217</v>
      </c>
      <c r="FI12" s="2">
        <v>3199</v>
      </c>
      <c r="FJ12" s="2">
        <v>3209</v>
      </c>
      <c r="FK12" s="2">
        <v>3173</v>
      </c>
      <c r="FL12" s="2">
        <v>3210</v>
      </c>
      <c r="FM12" s="2">
        <v>3133</v>
      </c>
      <c r="FN12" s="2">
        <v>3172</v>
      </c>
      <c r="FO12" s="2">
        <v>3223</v>
      </c>
      <c r="FP12" s="2">
        <v>3331</v>
      </c>
      <c r="FQ12" s="2">
        <v>3330</v>
      </c>
      <c r="FR12" s="2">
        <v>3290</v>
      </c>
      <c r="FS12" s="2">
        <v>3215</v>
      </c>
      <c r="FT12" s="2">
        <v>3170</v>
      </c>
      <c r="FU12" s="2">
        <v>3135</v>
      </c>
      <c r="FV12" s="2">
        <v>3075</v>
      </c>
      <c r="FW12" s="2">
        <v>3080</v>
      </c>
      <c r="FX12" s="2">
        <v>3177</v>
      </c>
      <c r="FY12" s="2">
        <v>3175</v>
      </c>
      <c r="FZ12" s="2">
        <v>3016</v>
      </c>
      <c r="GA12" s="2">
        <v>3020</v>
      </c>
      <c r="GB12" s="2">
        <v>2964</v>
      </c>
      <c r="GC12" s="2">
        <v>2981</v>
      </c>
      <c r="GD12" s="2">
        <v>2895.5</v>
      </c>
      <c r="GE12" s="2">
        <v>2896.5</v>
      </c>
      <c r="GF12" s="2">
        <v>2838.5</v>
      </c>
      <c r="GG12" s="2">
        <v>2871</v>
      </c>
      <c r="GH12" s="2">
        <v>2841</v>
      </c>
      <c r="GI12" s="2">
        <v>2854</v>
      </c>
      <c r="GJ12" s="2">
        <v>2787</v>
      </c>
      <c r="GK12" s="2">
        <v>2833</v>
      </c>
      <c r="GL12" s="2">
        <v>2896</v>
      </c>
      <c r="GM12" s="2">
        <v>2849</v>
      </c>
      <c r="GN12" s="2">
        <v>2798.5</v>
      </c>
      <c r="GO12" s="2">
        <v>2727.5</v>
      </c>
      <c r="GP12" s="2">
        <v>2694.5</v>
      </c>
      <c r="GQ12" s="2">
        <v>2706</v>
      </c>
      <c r="GR12" s="2">
        <v>2653.5</v>
      </c>
      <c r="GS12" s="2">
        <v>2688.5</v>
      </c>
      <c r="GT12" s="2">
        <v>2661.5</v>
      </c>
      <c r="GU12" s="2">
        <v>2630</v>
      </c>
      <c r="GV12" s="2">
        <v>2675</v>
      </c>
      <c r="GW12" s="2">
        <v>2786</v>
      </c>
      <c r="GX12" s="2">
        <v>2743</v>
      </c>
      <c r="GY12" s="2">
        <v>2707</v>
      </c>
      <c r="GZ12" s="2">
        <v>2677.5</v>
      </c>
      <c r="HA12" s="2">
        <v>2598</v>
      </c>
      <c r="HB12" s="2">
        <v>2665.5</v>
      </c>
      <c r="HC12" s="2">
        <v>2641</v>
      </c>
      <c r="HD12" s="2">
        <v>2673</v>
      </c>
      <c r="HE12" s="2">
        <v>2738</v>
      </c>
      <c r="HF12" s="2">
        <v>2775</v>
      </c>
      <c r="HG12" s="2">
        <v>2740</v>
      </c>
      <c r="HH12" s="2">
        <v>2714.5</v>
      </c>
      <c r="HI12" s="2">
        <v>2638</v>
      </c>
      <c r="HJ12" s="2">
        <v>2613</v>
      </c>
      <c r="HK12" s="2">
        <v>2630</v>
      </c>
      <c r="HL12" s="2">
        <v>2640</v>
      </c>
      <c r="HM12" s="2">
        <v>2654.5</v>
      </c>
      <c r="HN12" s="2">
        <v>2646.5</v>
      </c>
      <c r="HO12" s="2">
        <v>2657.5</v>
      </c>
      <c r="HP12" s="2">
        <v>2615</v>
      </c>
      <c r="HQ12" s="2">
        <v>2575</v>
      </c>
      <c r="HR12" s="2">
        <v>2618.5</v>
      </c>
      <c r="HS12" s="2">
        <v>2605.5</v>
      </c>
      <c r="HT12" s="2">
        <v>2565.5</v>
      </c>
      <c r="HU12" s="2">
        <v>2570</v>
      </c>
      <c r="HV12" s="2">
        <v>2582</v>
      </c>
      <c r="HW12" s="2">
        <v>2543</v>
      </c>
      <c r="HX12" s="2">
        <v>2518</v>
      </c>
      <c r="HY12" s="2">
        <v>2532.5</v>
      </c>
      <c r="HZ12" s="2">
        <v>2427.5</v>
      </c>
      <c r="IA12" s="2">
        <v>2433</v>
      </c>
      <c r="IB12" s="2">
        <v>2452.5</v>
      </c>
      <c r="IC12" s="2">
        <v>2428.5</v>
      </c>
      <c r="ID12" s="2">
        <v>2391</v>
      </c>
      <c r="IE12" s="2">
        <v>2374</v>
      </c>
      <c r="IF12" s="2">
        <v>2350</v>
      </c>
      <c r="IG12" s="2">
        <v>2330.5</v>
      </c>
      <c r="IH12" s="2">
        <v>2342</v>
      </c>
      <c r="II12" s="2">
        <v>2310.5</v>
      </c>
      <c r="IJ12" s="2">
        <v>2342</v>
      </c>
      <c r="IK12" s="2">
        <v>2388</v>
      </c>
      <c r="IL12" s="2">
        <v>2230</v>
      </c>
      <c r="IM12" s="2">
        <v>2189</v>
      </c>
      <c r="IN12" s="2">
        <v>2175</v>
      </c>
      <c r="IO12" s="2">
        <v>2117</v>
      </c>
      <c r="IP12" s="2">
        <v>2097</v>
      </c>
      <c r="IQ12" s="2">
        <v>2158.5</v>
      </c>
      <c r="IR12" s="2">
        <v>2147.5</v>
      </c>
      <c r="IS12" s="2">
        <v>2125</v>
      </c>
      <c r="IT12" s="2">
        <v>2111.5</v>
      </c>
    </row>
    <row r="13" spans="1:254" ht="15.9" customHeight="1">
      <c r="A13" s="61" t="s">
        <v>21</v>
      </c>
      <c r="B13" s="6" t="s">
        <v>22</v>
      </c>
      <c r="C13" s="15">
        <v>2892</v>
      </c>
      <c r="D13" s="16">
        <v>-44</v>
      </c>
      <c r="E13" s="13">
        <v>2936</v>
      </c>
      <c r="F13" s="13">
        <v>2917</v>
      </c>
      <c r="G13" s="13">
        <v>2793</v>
      </c>
      <c r="H13" s="13">
        <v>2835</v>
      </c>
      <c r="I13" s="13">
        <v>2715</v>
      </c>
      <c r="J13" s="13">
        <v>2589</v>
      </c>
      <c r="K13" s="13">
        <v>2584</v>
      </c>
      <c r="L13" s="13">
        <v>2621</v>
      </c>
      <c r="M13" s="13">
        <v>2685</v>
      </c>
      <c r="N13" s="13">
        <v>2644</v>
      </c>
      <c r="O13" s="13">
        <v>2711</v>
      </c>
      <c r="P13" s="13">
        <v>2702</v>
      </c>
      <c r="Q13" s="13">
        <v>2711</v>
      </c>
      <c r="R13" s="13">
        <v>2638</v>
      </c>
      <c r="S13" s="13">
        <v>2734</v>
      </c>
      <c r="T13" s="13">
        <v>2750</v>
      </c>
      <c r="U13" s="13">
        <v>2756</v>
      </c>
      <c r="V13" s="13">
        <v>2682</v>
      </c>
      <c r="W13" s="13">
        <v>2707</v>
      </c>
      <c r="X13" s="13">
        <v>2636</v>
      </c>
      <c r="Y13" s="13">
        <v>2622</v>
      </c>
      <c r="Z13" s="13">
        <v>2693</v>
      </c>
      <c r="AA13" s="13">
        <v>2752</v>
      </c>
      <c r="AB13" s="13">
        <v>2764</v>
      </c>
      <c r="AC13" s="13">
        <v>2726</v>
      </c>
      <c r="AD13" s="13">
        <v>2742</v>
      </c>
      <c r="AE13" s="13">
        <v>2721</v>
      </c>
      <c r="AF13" s="13">
        <v>2795</v>
      </c>
      <c r="AG13" s="13">
        <v>2819</v>
      </c>
      <c r="AH13" s="13">
        <v>2822</v>
      </c>
      <c r="AI13" s="13">
        <v>2869</v>
      </c>
      <c r="AJ13" s="13">
        <v>2910</v>
      </c>
      <c r="AK13" s="13">
        <v>3010</v>
      </c>
      <c r="AL13" s="13">
        <v>2983</v>
      </c>
      <c r="AM13" s="13">
        <v>2970</v>
      </c>
      <c r="AN13" s="13">
        <v>2958</v>
      </c>
      <c r="AO13" s="13">
        <v>3010</v>
      </c>
      <c r="AP13" s="13">
        <v>3105</v>
      </c>
      <c r="AQ13" s="13">
        <v>3040</v>
      </c>
      <c r="AR13" s="13">
        <v>2986</v>
      </c>
      <c r="AS13" s="13">
        <v>3065</v>
      </c>
      <c r="AT13" s="13">
        <v>3095</v>
      </c>
      <c r="AU13" s="13">
        <v>3135</v>
      </c>
      <c r="AV13" s="13">
        <v>3255</v>
      </c>
      <c r="AW13" s="13">
        <v>3175</v>
      </c>
      <c r="AX13" s="13">
        <v>3270</v>
      </c>
      <c r="AY13" s="13">
        <v>3165</v>
      </c>
      <c r="AZ13" s="13">
        <v>3130</v>
      </c>
      <c r="BA13" s="13">
        <v>3165</v>
      </c>
      <c r="BB13" s="13">
        <v>3190</v>
      </c>
      <c r="BC13" s="13">
        <v>3200</v>
      </c>
      <c r="BD13" s="13">
        <v>3290</v>
      </c>
      <c r="BE13" s="13">
        <v>3245</v>
      </c>
      <c r="BF13" s="13">
        <v>3050</v>
      </c>
      <c r="BG13" s="13">
        <v>3065</v>
      </c>
      <c r="BH13" s="13">
        <v>3050</v>
      </c>
      <c r="BI13" s="13">
        <v>3085</v>
      </c>
      <c r="BJ13" s="13">
        <v>3150</v>
      </c>
      <c r="BK13" s="13">
        <v>3120</v>
      </c>
      <c r="BL13" s="13">
        <v>3040</v>
      </c>
      <c r="BM13" s="67">
        <v>2951</v>
      </c>
      <c r="BN13" s="67">
        <v>2960</v>
      </c>
      <c r="BO13" s="67">
        <v>2902</v>
      </c>
      <c r="BP13" s="67">
        <v>2928</v>
      </c>
      <c r="BQ13" s="67">
        <v>2930</v>
      </c>
      <c r="BR13" s="67">
        <v>2823</v>
      </c>
      <c r="BS13" s="67">
        <v>2853</v>
      </c>
      <c r="BT13" s="67">
        <v>2868</v>
      </c>
      <c r="BU13" s="67">
        <v>2886</v>
      </c>
      <c r="BV13" s="67">
        <v>2858</v>
      </c>
      <c r="BW13" s="67">
        <v>2855</v>
      </c>
      <c r="BX13" s="67">
        <v>2908</v>
      </c>
      <c r="BY13" s="67">
        <v>2963</v>
      </c>
      <c r="BZ13" s="67">
        <v>2948</v>
      </c>
      <c r="CA13" s="516">
        <v>2982</v>
      </c>
      <c r="CB13" s="516">
        <v>3045</v>
      </c>
      <c r="CC13" s="516">
        <v>3010</v>
      </c>
      <c r="CD13" s="516">
        <v>3040</v>
      </c>
      <c r="CE13" s="516">
        <v>2999</v>
      </c>
      <c r="CF13" s="516">
        <v>2983</v>
      </c>
      <c r="CG13" s="516">
        <v>2945</v>
      </c>
      <c r="CH13" s="516">
        <v>2978</v>
      </c>
      <c r="CI13" s="516">
        <v>2893</v>
      </c>
      <c r="CJ13" s="516">
        <v>2867</v>
      </c>
      <c r="CK13" s="516">
        <v>2873</v>
      </c>
      <c r="CL13" s="516">
        <v>2774</v>
      </c>
      <c r="CM13" s="516">
        <v>2839</v>
      </c>
      <c r="CN13" s="516">
        <v>2776</v>
      </c>
      <c r="CO13" s="516">
        <v>2656</v>
      </c>
      <c r="CP13" s="516">
        <v>2732</v>
      </c>
      <c r="CQ13" s="516">
        <v>2718</v>
      </c>
      <c r="CR13" s="516">
        <v>2735</v>
      </c>
      <c r="CS13" s="516">
        <v>2640</v>
      </c>
      <c r="CT13" s="516">
        <v>2544</v>
      </c>
      <c r="CU13" s="516">
        <v>2736</v>
      </c>
      <c r="CV13" s="516">
        <v>2906</v>
      </c>
      <c r="CW13" s="516">
        <v>2812</v>
      </c>
      <c r="CX13" s="516">
        <v>2811</v>
      </c>
      <c r="CY13" s="516">
        <v>2884</v>
      </c>
      <c r="CZ13" s="516">
        <v>2884</v>
      </c>
      <c r="DA13" s="2">
        <v>2940</v>
      </c>
      <c r="DB13" s="2">
        <v>2919</v>
      </c>
      <c r="DC13" s="2">
        <v>2805</v>
      </c>
      <c r="DD13" s="2">
        <v>2993</v>
      </c>
      <c r="DE13" s="2">
        <v>2940</v>
      </c>
      <c r="DF13" s="2">
        <v>2839</v>
      </c>
      <c r="DG13" s="2">
        <v>3030</v>
      </c>
      <c r="DH13" s="2">
        <v>3175</v>
      </c>
      <c r="DI13" s="2">
        <v>3120</v>
      </c>
      <c r="DJ13" s="2">
        <v>3060</v>
      </c>
      <c r="DK13" s="2">
        <v>3105</v>
      </c>
      <c r="DL13" s="2">
        <v>3030</v>
      </c>
      <c r="DM13" s="2">
        <v>2968</v>
      </c>
      <c r="DN13" s="2">
        <v>2971</v>
      </c>
      <c r="DO13" s="2">
        <v>2989</v>
      </c>
      <c r="DP13" s="2">
        <v>2980</v>
      </c>
      <c r="DQ13" s="2">
        <v>2979</v>
      </c>
      <c r="DR13" s="2">
        <v>2892</v>
      </c>
      <c r="DS13" s="2">
        <v>3130</v>
      </c>
      <c r="DT13" s="2">
        <v>3050</v>
      </c>
      <c r="DU13" s="2">
        <v>3055</v>
      </c>
      <c r="DV13" s="2">
        <v>2930</v>
      </c>
      <c r="DW13" s="2">
        <v>2868</v>
      </c>
      <c r="DX13" s="2">
        <v>2866</v>
      </c>
      <c r="DY13" s="2">
        <v>2789</v>
      </c>
      <c r="DZ13" s="2">
        <v>2769</v>
      </c>
      <c r="EA13" s="2">
        <v>2732</v>
      </c>
      <c r="EB13" s="2">
        <v>2816</v>
      </c>
      <c r="EC13" s="2">
        <v>2808</v>
      </c>
      <c r="ED13" s="2">
        <v>2855</v>
      </c>
      <c r="EE13" s="2">
        <v>2822</v>
      </c>
      <c r="EF13" s="2">
        <v>2821</v>
      </c>
      <c r="EG13" s="2">
        <v>2773</v>
      </c>
      <c r="EH13" s="2">
        <v>2747</v>
      </c>
      <c r="EI13" s="2">
        <v>2772</v>
      </c>
      <c r="EJ13" s="2">
        <v>2754</v>
      </c>
      <c r="EK13" s="2">
        <v>2771</v>
      </c>
      <c r="EL13" s="2">
        <v>2747</v>
      </c>
      <c r="EM13" s="2">
        <v>2749</v>
      </c>
      <c r="EN13" s="2">
        <v>2699</v>
      </c>
      <c r="EO13" s="2">
        <v>2629</v>
      </c>
      <c r="EP13" s="2">
        <v>2629</v>
      </c>
      <c r="EQ13" s="2">
        <v>2634</v>
      </c>
      <c r="ER13" s="2">
        <v>2619</v>
      </c>
      <c r="ES13" s="2">
        <v>2561</v>
      </c>
      <c r="ET13" s="2">
        <v>2550</v>
      </c>
      <c r="EU13" s="2">
        <v>2578</v>
      </c>
      <c r="EV13" s="2">
        <v>2500</v>
      </c>
      <c r="EW13" s="2">
        <v>2490</v>
      </c>
      <c r="EX13" s="2">
        <v>2492</v>
      </c>
      <c r="EY13" s="2">
        <v>2485</v>
      </c>
      <c r="EZ13" s="2">
        <v>2479</v>
      </c>
      <c r="FA13" s="2">
        <v>2453</v>
      </c>
      <c r="FB13" s="2">
        <v>2450</v>
      </c>
      <c r="FC13" s="2">
        <v>2475</v>
      </c>
      <c r="FD13" s="2">
        <v>2434</v>
      </c>
      <c r="FE13" s="2">
        <v>2471</v>
      </c>
      <c r="FF13" s="2">
        <v>2480</v>
      </c>
      <c r="FG13" s="2">
        <v>2458</v>
      </c>
      <c r="FH13" s="2">
        <v>2505</v>
      </c>
      <c r="FI13" s="2">
        <v>2481</v>
      </c>
      <c r="FJ13" s="2">
        <v>2463</v>
      </c>
      <c r="FK13" s="2">
        <v>2425</v>
      </c>
      <c r="FL13" s="2">
        <v>2423</v>
      </c>
      <c r="FM13" s="2">
        <v>2403</v>
      </c>
      <c r="FN13" s="2">
        <v>2432</v>
      </c>
      <c r="FO13" s="2">
        <v>2428</v>
      </c>
      <c r="FP13" s="2">
        <v>2454</v>
      </c>
      <c r="FQ13" s="2">
        <v>2415</v>
      </c>
      <c r="FR13" s="2">
        <v>2421</v>
      </c>
      <c r="FS13" s="2">
        <v>2384</v>
      </c>
      <c r="FT13" s="2">
        <v>2338</v>
      </c>
      <c r="FU13" s="2">
        <v>2349</v>
      </c>
      <c r="FV13" s="2">
        <v>2271</v>
      </c>
      <c r="FW13" s="2">
        <v>2292</v>
      </c>
      <c r="FX13" s="2">
        <v>2321</v>
      </c>
      <c r="FY13" s="2">
        <v>2298</v>
      </c>
      <c r="FZ13" s="2">
        <v>2271</v>
      </c>
      <c r="GA13" s="2">
        <v>2283</v>
      </c>
      <c r="GB13" s="2">
        <v>2223</v>
      </c>
      <c r="GC13" s="2">
        <v>2229</v>
      </c>
      <c r="GD13" s="2">
        <v>2181</v>
      </c>
      <c r="GE13" s="2">
        <v>2185</v>
      </c>
      <c r="GF13" s="2">
        <v>2137</v>
      </c>
      <c r="GG13" s="2">
        <v>2171</v>
      </c>
      <c r="GH13" s="2">
        <v>2250</v>
      </c>
      <c r="GI13" s="2">
        <v>2143</v>
      </c>
      <c r="GJ13" s="2">
        <v>2109</v>
      </c>
      <c r="GK13" s="2">
        <v>2093</v>
      </c>
      <c r="GL13" s="2">
        <v>2186</v>
      </c>
      <c r="GM13" s="2">
        <v>2170</v>
      </c>
      <c r="GN13" s="2">
        <v>2131</v>
      </c>
      <c r="GO13" s="2">
        <v>2104</v>
      </c>
      <c r="GP13" s="2">
        <v>2083</v>
      </c>
      <c r="GQ13" s="2">
        <v>2100</v>
      </c>
      <c r="GR13" s="2">
        <v>2080</v>
      </c>
      <c r="GS13" s="2">
        <v>2086</v>
      </c>
      <c r="GT13" s="2">
        <v>2079</v>
      </c>
      <c r="GU13" s="2">
        <v>2019</v>
      </c>
      <c r="GV13" s="2">
        <v>2076</v>
      </c>
      <c r="GW13" s="2">
        <v>2175</v>
      </c>
      <c r="GX13" s="2">
        <v>2136</v>
      </c>
      <c r="GY13" s="2">
        <v>2117</v>
      </c>
      <c r="GZ13" s="2">
        <v>2130</v>
      </c>
      <c r="HA13" s="2">
        <v>2168</v>
      </c>
      <c r="HB13" s="2">
        <v>2098</v>
      </c>
      <c r="HC13" s="2">
        <v>2044</v>
      </c>
      <c r="HD13" s="2">
        <v>2100</v>
      </c>
      <c r="HE13" s="2">
        <v>2122</v>
      </c>
      <c r="HF13" s="2">
        <v>2157</v>
      </c>
      <c r="HG13" s="2">
        <v>2150</v>
      </c>
      <c r="HH13" s="2">
        <v>2125</v>
      </c>
      <c r="HI13" s="2">
        <v>2119</v>
      </c>
      <c r="HJ13" s="2">
        <v>2105</v>
      </c>
      <c r="HK13" s="2">
        <v>2117</v>
      </c>
      <c r="HL13" s="2">
        <v>2116</v>
      </c>
      <c r="HM13" s="2">
        <v>2163</v>
      </c>
      <c r="HN13" s="2">
        <v>2167</v>
      </c>
      <c r="HO13" s="2">
        <v>2149</v>
      </c>
      <c r="HP13" s="2">
        <v>2112</v>
      </c>
      <c r="HQ13" s="2">
        <v>2137</v>
      </c>
      <c r="HR13" s="2">
        <v>2157</v>
      </c>
      <c r="HS13" s="2">
        <v>2186</v>
      </c>
      <c r="HT13" s="2">
        <v>2133</v>
      </c>
      <c r="HU13" s="2">
        <v>2081</v>
      </c>
      <c r="HV13" s="2">
        <v>2052</v>
      </c>
      <c r="HW13" s="2">
        <v>2063</v>
      </c>
      <c r="HX13" s="2">
        <v>2064</v>
      </c>
      <c r="HY13" s="2">
        <v>2041</v>
      </c>
      <c r="HZ13" s="2">
        <v>2013</v>
      </c>
      <c r="IA13" s="2">
        <v>1952</v>
      </c>
      <c r="IB13" s="2">
        <v>1998</v>
      </c>
      <c r="IC13" s="2">
        <v>1975</v>
      </c>
      <c r="ID13" s="2">
        <v>1946</v>
      </c>
      <c r="IE13" s="2">
        <v>1882</v>
      </c>
      <c r="IF13" s="2">
        <v>1872</v>
      </c>
      <c r="IG13" s="2">
        <v>1874</v>
      </c>
      <c r="IH13" s="2">
        <v>1879</v>
      </c>
      <c r="II13" s="2">
        <v>1834</v>
      </c>
      <c r="IJ13" s="2">
        <v>1840</v>
      </c>
      <c r="IK13" s="2">
        <v>1817</v>
      </c>
      <c r="IL13" s="2">
        <v>1809</v>
      </c>
      <c r="IM13" s="2">
        <v>1797</v>
      </c>
      <c r="IN13" s="2">
        <v>1802</v>
      </c>
      <c r="IO13" s="2">
        <v>1807</v>
      </c>
      <c r="IP13" s="2">
        <v>1775</v>
      </c>
      <c r="IQ13" s="2">
        <v>1775</v>
      </c>
      <c r="IR13" s="2">
        <v>1764</v>
      </c>
      <c r="IS13" s="2">
        <v>1726</v>
      </c>
      <c r="IT13" s="2">
        <v>1715</v>
      </c>
    </row>
    <row r="14" spans="1:254" ht="15.9" customHeight="1">
      <c r="A14" s="61" t="s">
        <v>23</v>
      </c>
      <c r="B14" s="6" t="s">
        <v>24</v>
      </c>
      <c r="C14" s="15">
        <v>5018</v>
      </c>
      <c r="D14" s="16">
        <v>82</v>
      </c>
      <c r="E14" s="13">
        <v>4936</v>
      </c>
      <c r="F14" s="13">
        <v>4862</v>
      </c>
      <c r="G14" s="13">
        <v>4937</v>
      </c>
      <c r="H14" s="13">
        <v>5132</v>
      </c>
      <c r="I14" s="13">
        <v>5201</v>
      </c>
      <c r="J14" s="13">
        <v>5196</v>
      </c>
      <c r="K14" s="13">
        <v>5205</v>
      </c>
      <c r="L14" s="13">
        <v>5272</v>
      </c>
      <c r="M14" s="13">
        <v>5450</v>
      </c>
      <c r="N14" s="13">
        <v>5370</v>
      </c>
      <c r="O14" s="13">
        <v>5384</v>
      </c>
      <c r="P14" s="13">
        <v>5260</v>
      </c>
      <c r="Q14" s="13">
        <v>5194</v>
      </c>
      <c r="R14" s="13">
        <v>4988</v>
      </c>
      <c r="S14" s="13">
        <v>5084</v>
      </c>
      <c r="T14" s="13">
        <v>5110</v>
      </c>
      <c r="U14" s="13">
        <v>4920</v>
      </c>
      <c r="V14" s="13">
        <v>4862</v>
      </c>
      <c r="W14" s="13">
        <v>4879</v>
      </c>
      <c r="X14" s="13">
        <v>4924</v>
      </c>
      <c r="Y14" s="13">
        <v>4961</v>
      </c>
      <c r="Z14" s="13">
        <v>5048</v>
      </c>
      <c r="AA14" s="13">
        <v>5026</v>
      </c>
      <c r="AB14" s="13">
        <v>4963</v>
      </c>
      <c r="AC14" s="13">
        <v>4806</v>
      </c>
      <c r="AD14" s="13">
        <v>4668</v>
      </c>
      <c r="AE14" s="13">
        <v>4690</v>
      </c>
      <c r="AF14" s="13">
        <v>4713</v>
      </c>
      <c r="AG14" s="13">
        <v>4692</v>
      </c>
      <c r="AH14" s="13">
        <v>4607</v>
      </c>
      <c r="AI14" s="13">
        <v>4687</v>
      </c>
      <c r="AJ14" s="13">
        <v>4793</v>
      </c>
      <c r="AK14" s="13">
        <v>4913</v>
      </c>
      <c r="AL14" s="13">
        <v>4895</v>
      </c>
      <c r="AM14" s="13">
        <v>4909</v>
      </c>
      <c r="AN14" s="13">
        <v>4949</v>
      </c>
      <c r="AO14" s="13">
        <v>4921</v>
      </c>
      <c r="AP14" s="13">
        <v>5042</v>
      </c>
      <c r="AQ14" s="13">
        <v>4899</v>
      </c>
      <c r="AR14" s="13">
        <v>4812</v>
      </c>
      <c r="AS14" s="13">
        <v>4795</v>
      </c>
      <c r="AT14" s="13">
        <v>4894</v>
      </c>
      <c r="AU14" s="13">
        <v>4870</v>
      </c>
      <c r="AV14" s="13">
        <v>5044</v>
      </c>
      <c r="AW14" s="13">
        <v>4968</v>
      </c>
      <c r="AX14" s="13">
        <v>4993</v>
      </c>
      <c r="AY14" s="13">
        <v>4910</v>
      </c>
      <c r="AZ14" s="13">
        <v>4918</v>
      </c>
      <c r="BA14" s="13">
        <v>5196</v>
      </c>
      <c r="BB14" s="13">
        <v>5224</v>
      </c>
      <c r="BC14" s="13">
        <v>5220</v>
      </c>
      <c r="BD14" s="13">
        <v>5348</v>
      </c>
      <c r="BE14" s="13">
        <v>5312</v>
      </c>
      <c r="BF14" s="13">
        <v>5271</v>
      </c>
      <c r="BG14" s="13">
        <v>5325</v>
      </c>
      <c r="BH14" s="13">
        <v>5374</v>
      </c>
      <c r="BI14" s="13">
        <v>5553</v>
      </c>
      <c r="BJ14" s="13">
        <v>5638</v>
      </c>
      <c r="BK14" s="13">
        <v>5856</v>
      </c>
      <c r="BL14" s="13">
        <v>5898</v>
      </c>
      <c r="BM14" s="67">
        <v>5740</v>
      </c>
      <c r="BN14" s="67">
        <v>5520</v>
      </c>
      <c r="BO14" s="67">
        <v>5418</v>
      </c>
      <c r="BP14" s="67">
        <v>5418</v>
      </c>
      <c r="BQ14" s="67">
        <v>5495</v>
      </c>
      <c r="BR14" s="67">
        <v>5755</v>
      </c>
      <c r="BS14" s="67">
        <v>6072</v>
      </c>
      <c r="BT14" s="67">
        <v>6084</v>
      </c>
      <c r="BU14" s="67">
        <v>5910</v>
      </c>
      <c r="BV14" s="67">
        <v>5936</v>
      </c>
      <c r="BW14" s="67">
        <v>5929</v>
      </c>
      <c r="BX14" s="67">
        <v>5908</v>
      </c>
      <c r="BY14" s="67">
        <v>6001</v>
      </c>
      <c r="BZ14" s="67">
        <v>5885</v>
      </c>
      <c r="CA14" s="516">
        <v>5853</v>
      </c>
      <c r="CB14" s="516">
        <v>6040</v>
      </c>
      <c r="CC14" s="516">
        <v>5909</v>
      </c>
      <c r="CD14" s="516">
        <v>6018</v>
      </c>
      <c r="CE14" s="516">
        <v>5932</v>
      </c>
      <c r="CF14" s="516">
        <v>5950</v>
      </c>
      <c r="CG14" s="516">
        <v>6088</v>
      </c>
      <c r="CH14" s="516">
        <v>6119</v>
      </c>
      <c r="CI14" s="516">
        <v>5919</v>
      </c>
      <c r="CJ14" s="516">
        <v>5890</v>
      </c>
      <c r="CK14" s="516">
        <v>5988</v>
      </c>
      <c r="CL14" s="516">
        <v>5890</v>
      </c>
      <c r="CM14" s="516">
        <v>5993</v>
      </c>
      <c r="CN14" s="516">
        <v>5618</v>
      </c>
      <c r="CO14" s="516">
        <v>5763</v>
      </c>
      <c r="CP14" s="516">
        <v>5751</v>
      </c>
      <c r="CQ14" s="516">
        <v>5661</v>
      </c>
      <c r="CR14" s="516">
        <v>5610</v>
      </c>
      <c r="CS14" s="516">
        <v>5356</v>
      </c>
      <c r="CT14" s="516">
        <v>5189</v>
      </c>
      <c r="CU14" s="516">
        <v>5495</v>
      </c>
      <c r="CV14" s="516">
        <v>5835</v>
      </c>
      <c r="CW14" s="516">
        <v>5694</v>
      </c>
      <c r="CX14" s="516">
        <v>5633</v>
      </c>
      <c r="CY14" s="516">
        <v>5591</v>
      </c>
      <c r="CZ14" s="516">
        <v>5375</v>
      </c>
      <c r="DA14" s="2">
        <v>5469</v>
      </c>
      <c r="DB14" s="2">
        <v>5413</v>
      </c>
      <c r="DC14" s="2">
        <v>5150</v>
      </c>
      <c r="DD14" s="2">
        <v>5383</v>
      </c>
      <c r="DE14" s="2">
        <v>5452</v>
      </c>
      <c r="DF14" s="2">
        <v>5251</v>
      </c>
      <c r="DG14" s="2">
        <v>5757</v>
      </c>
      <c r="DH14" s="2">
        <v>5925</v>
      </c>
      <c r="DI14" s="2">
        <v>6008</v>
      </c>
      <c r="DJ14" s="2">
        <v>5965</v>
      </c>
      <c r="DK14" s="2">
        <v>6010</v>
      </c>
      <c r="DL14" s="2">
        <v>5798</v>
      </c>
      <c r="DM14" s="2">
        <v>5710</v>
      </c>
      <c r="DN14" s="2">
        <v>5828</v>
      </c>
      <c r="DO14" s="2">
        <v>5786</v>
      </c>
      <c r="DP14" s="2">
        <v>5748</v>
      </c>
      <c r="DQ14" s="2">
        <v>5848</v>
      </c>
      <c r="DR14" s="2">
        <v>6033</v>
      </c>
      <c r="DS14" s="2">
        <v>6301</v>
      </c>
      <c r="DT14" s="2">
        <v>6186</v>
      </c>
      <c r="DU14" s="2">
        <v>5957</v>
      </c>
      <c r="DV14" s="2">
        <v>5657</v>
      </c>
      <c r="DW14" s="2">
        <v>5400</v>
      </c>
      <c r="DX14" s="2">
        <v>5406</v>
      </c>
      <c r="DY14" s="2">
        <v>5306</v>
      </c>
      <c r="DZ14" s="2">
        <v>4963</v>
      </c>
      <c r="EA14" s="2">
        <v>5115</v>
      </c>
      <c r="EB14" s="2">
        <v>5129</v>
      </c>
      <c r="EC14" s="2">
        <v>5063</v>
      </c>
      <c r="ED14" s="2">
        <v>5076</v>
      </c>
      <c r="EE14" s="2">
        <v>4915</v>
      </c>
      <c r="EF14" s="2">
        <v>5126</v>
      </c>
      <c r="EG14" s="2">
        <v>5129</v>
      </c>
      <c r="EH14" s="2">
        <v>5095</v>
      </c>
      <c r="EI14" s="2">
        <v>5119</v>
      </c>
      <c r="EJ14" s="2">
        <v>5197</v>
      </c>
      <c r="EK14" s="2">
        <v>5199</v>
      </c>
      <c r="EL14" s="2">
        <v>5143</v>
      </c>
      <c r="EM14" s="2">
        <v>5055</v>
      </c>
      <c r="EN14" s="2">
        <v>4949</v>
      </c>
      <c r="EO14" s="2">
        <v>4603</v>
      </c>
      <c r="EP14" s="2">
        <v>4608</v>
      </c>
      <c r="EQ14" s="2">
        <v>4582</v>
      </c>
      <c r="ER14" s="2">
        <v>4556</v>
      </c>
      <c r="ES14" s="2">
        <v>4448</v>
      </c>
      <c r="ET14" s="2">
        <v>4353</v>
      </c>
      <c r="EU14" s="2">
        <v>4362</v>
      </c>
      <c r="EV14" s="2">
        <v>4331</v>
      </c>
      <c r="EW14" s="2">
        <v>4351</v>
      </c>
      <c r="EX14" s="2">
        <v>4331</v>
      </c>
      <c r="EY14" s="2">
        <v>4368</v>
      </c>
      <c r="EZ14" s="2">
        <v>4358</v>
      </c>
      <c r="FA14" s="2">
        <v>4344</v>
      </c>
      <c r="FB14" s="2">
        <v>4240</v>
      </c>
      <c r="FC14" s="2">
        <v>4312</v>
      </c>
      <c r="FD14" s="2">
        <v>4392</v>
      </c>
      <c r="FE14" s="2">
        <v>4550</v>
      </c>
      <c r="FF14" s="2">
        <v>4578</v>
      </c>
      <c r="FG14" s="2">
        <v>4435</v>
      </c>
      <c r="FH14" s="2">
        <v>4426</v>
      </c>
      <c r="FI14" s="2">
        <v>4362</v>
      </c>
      <c r="FJ14" s="2">
        <v>4333</v>
      </c>
      <c r="FK14" s="2">
        <v>4243</v>
      </c>
      <c r="FL14" s="2">
        <v>4259</v>
      </c>
      <c r="FM14" s="2">
        <v>4114</v>
      </c>
      <c r="FN14" s="2">
        <v>4054</v>
      </c>
      <c r="FO14" s="2">
        <v>4059</v>
      </c>
      <c r="FP14" s="2">
        <v>4119</v>
      </c>
      <c r="FQ14" s="2">
        <v>4086</v>
      </c>
      <c r="FR14" s="2">
        <v>4036</v>
      </c>
      <c r="FS14" s="2">
        <v>3912</v>
      </c>
      <c r="FT14" s="2">
        <v>3825</v>
      </c>
      <c r="FU14" s="2">
        <v>3790</v>
      </c>
      <c r="FV14" s="2">
        <v>3761</v>
      </c>
      <c r="FW14" s="2">
        <v>3791</v>
      </c>
      <c r="FX14" s="2">
        <v>3950</v>
      </c>
      <c r="FY14" s="2">
        <v>4037</v>
      </c>
      <c r="FZ14" s="2">
        <v>4041</v>
      </c>
      <c r="GA14" s="2">
        <v>3994</v>
      </c>
      <c r="GB14" s="2">
        <v>3900</v>
      </c>
      <c r="GC14" s="2">
        <v>3934</v>
      </c>
      <c r="GD14" s="2">
        <v>3955</v>
      </c>
      <c r="GE14" s="2">
        <v>3928</v>
      </c>
      <c r="GF14" s="2">
        <v>3874</v>
      </c>
      <c r="GG14" s="2">
        <v>3839</v>
      </c>
      <c r="GH14" s="2">
        <v>3800</v>
      </c>
      <c r="GI14" s="2">
        <v>3771</v>
      </c>
      <c r="GJ14" s="2">
        <v>3698</v>
      </c>
      <c r="GK14" s="2">
        <v>3765</v>
      </c>
      <c r="GL14" s="2">
        <v>3848</v>
      </c>
      <c r="GM14" s="2">
        <v>3770</v>
      </c>
      <c r="GN14" s="2">
        <v>3762</v>
      </c>
      <c r="GO14" s="2">
        <v>3735</v>
      </c>
      <c r="GP14" s="2">
        <v>3681</v>
      </c>
      <c r="GQ14" s="2">
        <v>3652</v>
      </c>
      <c r="GR14" s="2">
        <v>3598</v>
      </c>
      <c r="GS14" s="2">
        <v>3604</v>
      </c>
      <c r="GT14" s="2">
        <v>3670</v>
      </c>
      <c r="GU14" s="2">
        <v>3620</v>
      </c>
      <c r="GV14" s="2">
        <v>3805</v>
      </c>
      <c r="GW14" s="2">
        <v>3852</v>
      </c>
      <c r="GX14" s="2">
        <v>3841</v>
      </c>
      <c r="GY14" s="2">
        <v>3844</v>
      </c>
      <c r="GZ14" s="2">
        <v>3866</v>
      </c>
      <c r="HA14" s="2">
        <v>3745</v>
      </c>
      <c r="HB14" s="2">
        <v>3724</v>
      </c>
      <c r="HC14" s="2">
        <v>3657</v>
      </c>
      <c r="HD14" s="2">
        <v>3698</v>
      </c>
      <c r="HE14" s="2">
        <v>3624</v>
      </c>
      <c r="HF14" s="2">
        <v>3723</v>
      </c>
      <c r="HG14" s="2">
        <v>3703</v>
      </c>
      <c r="HH14" s="2">
        <v>3656</v>
      </c>
      <c r="HI14" s="2">
        <v>3645</v>
      </c>
      <c r="HJ14" s="2">
        <v>3616</v>
      </c>
      <c r="HK14" s="2">
        <v>3599</v>
      </c>
      <c r="HL14" s="2">
        <v>3557</v>
      </c>
      <c r="HM14" s="2">
        <v>3598</v>
      </c>
      <c r="HN14" s="2">
        <v>3514</v>
      </c>
      <c r="HO14" s="2">
        <v>3496</v>
      </c>
      <c r="HP14" s="2">
        <v>3518</v>
      </c>
      <c r="HQ14" s="2">
        <v>3503</v>
      </c>
      <c r="HR14" s="2">
        <v>3543</v>
      </c>
      <c r="HS14" s="2">
        <v>3467</v>
      </c>
      <c r="HT14" s="2">
        <v>3428</v>
      </c>
      <c r="HU14" s="2">
        <v>3410</v>
      </c>
      <c r="HV14" s="2">
        <v>3459</v>
      </c>
      <c r="HW14" s="2">
        <v>3372</v>
      </c>
      <c r="HX14" s="2">
        <v>3382</v>
      </c>
      <c r="HY14" s="2">
        <v>3375</v>
      </c>
      <c r="HZ14" s="2">
        <v>3336</v>
      </c>
      <c r="IA14" s="2">
        <v>3326</v>
      </c>
      <c r="IB14" s="2">
        <v>3322</v>
      </c>
      <c r="IC14" s="2">
        <v>3305</v>
      </c>
      <c r="ID14" s="2">
        <v>3279</v>
      </c>
      <c r="IE14" s="2">
        <v>3276</v>
      </c>
      <c r="IF14" s="2">
        <v>3292</v>
      </c>
      <c r="IG14" s="2">
        <v>3248</v>
      </c>
      <c r="IH14" s="2">
        <v>3236</v>
      </c>
      <c r="II14" s="2">
        <v>3191</v>
      </c>
      <c r="IJ14" s="2">
        <v>3278</v>
      </c>
      <c r="IK14" s="2">
        <v>3292</v>
      </c>
      <c r="IL14" s="2">
        <v>3233</v>
      </c>
      <c r="IM14" s="2">
        <v>3169</v>
      </c>
      <c r="IN14" s="2">
        <v>3144</v>
      </c>
      <c r="IO14" s="2">
        <v>3060</v>
      </c>
      <c r="IP14" s="2">
        <v>3022</v>
      </c>
      <c r="IQ14" s="2">
        <v>3046</v>
      </c>
      <c r="IR14" s="2">
        <v>3113</v>
      </c>
      <c r="IS14" s="2">
        <v>3060</v>
      </c>
      <c r="IT14" s="2">
        <v>3032</v>
      </c>
    </row>
    <row r="15" spans="1:254" ht="15.9" customHeight="1">
      <c r="A15" s="61" t="s">
        <v>25</v>
      </c>
      <c r="B15" s="6" t="s">
        <v>26</v>
      </c>
      <c r="C15" s="15">
        <v>4038</v>
      </c>
      <c r="D15" s="16">
        <v>227</v>
      </c>
      <c r="E15" s="13">
        <v>3811</v>
      </c>
      <c r="F15" s="13">
        <v>3753</v>
      </c>
      <c r="G15" s="13">
        <v>3786</v>
      </c>
      <c r="H15" s="13">
        <v>3836</v>
      </c>
      <c r="I15" s="13">
        <v>3984</v>
      </c>
      <c r="J15" s="13">
        <v>3988</v>
      </c>
      <c r="K15" s="13">
        <v>3988</v>
      </c>
      <c r="L15" s="13">
        <v>3947</v>
      </c>
      <c r="M15" s="13">
        <v>3976</v>
      </c>
      <c r="N15" s="13">
        <v>3969</v>
      </c>
      <c r="O15" s="13">
        <v>3975</v>
      </c>
      <c r="P15" s="13">
        <v>3944</v>
      </c>
      <c r="Q15" s="13">
        <v>3930</v>
      </c>
      <c r="R15" s="13">
        <v>3776</v>
      </c>
      <c r="S15" s="13">
        <v>3810</v>
      </c>
      <c r="T15" s="13">
        <v>3867</v>
      </c>
      <c r="U15" s="13">
        <v>3904</v>
      </c>
      <c r="V15" s="13">
        <v>3845</v>
      </c>
      <c r="W15" s="13">
        <v>3861</v>
      </c>
      <c r="X15" s="13">
        <v>3868</v>
      </c>
      <c r="Y15" s="13">
        <v>3869</v>
      </c>
      <c r="Z15" s="13">
        <v>3885</v>
      </c>
      <c r="AA15" s="13">
        <v>3964</v>
      </c>
      <c r="AB15" s="13">
        <v>3889</v>
      </c>
      <c r="AC15" s="13">
        <v>3875</v>
      </c>
      <c r="AD15" s="13">
        <v>3813</v>
      </c>
      <c r="AE15" s="13">
        <v>3788</v>
      </c>
      <c r="AF15" s="13">
        <v>3775</v>
      </c>
      <c r="AG15" s="13">
        <v>3757</v>
      </c>
      <c r="AH15" s="13">
        <v>3674</v>
      </c>
      <c r="AI15" s="13">
        <v>3706</v>
      </c>
      <c r="AJ15" s="13">
        <v>3688</v>
      </c>
      <c r="AK15" s="13">
        <v>3721</v>
      </c>
      <c r="AL15" s="13">
        <v>3775</v>
      </c>
      <c r="AM15" s="13">
        <v>3729</v>
      </c>
      <c r="AN15" s="13">
        <v>3669</v>
      </c>
      <c r="AO15" s="13">
        <v>3676</v>
      </c>
      <c r="AP15" s="13">
        <v>3684</v>
      </c>
      <c r="AQ15" s="13">
        <v>3571</v>
      </c>
      <c r="AR15" s="13">
        <v>3503</v>
      </c>
      <c r="AS15" s="13">
        <v>3462</v>
      </c>
      <c r="AT15" s="13">
        <v>3509</v>
      </c>
      <c r="AU15" s="13">
        <v>3586</v>
      </c>
      <c r="AV15" s="13">
        <v>3611</v>
      </c>
      <c r="AW15" s="13">
        <v>3663</v>
      </c>
      <c r="AX15" s="13">
        <v>3833</v>
      </c>
      <c r="AY15" s="13">
        <v>3717</v>
      </c>
      <c r="AZ15" s="13">
        <v>3671</v>
      </c>
      <c r="BA15" s="13">
        <v>3739</v>
      </c>
      <c r="BB15" s="13">
        <v>3700</v>
      </c>
      <c r="BC15" s="13">
        <v>3685</v>
      </c>
      <c r="BD15" s="13">
        <v>3656</v>
      </c>
      <c r="BE15" s="13">
        <v>3680</v>
      </c>
      <c r="BF15" s="13">
        <v>3701</v>
      </c>
      <c r="BG15" s="13">
        <v>3700</v>
      </c>
      <c r="BH15" s="13">
        <v>3739</v>
      </c>
      <c r="BI15" s="13">
        <v>3774</v>
      </c>
      <c r="BJ15" s="13">
        <v>3733</v>
      </c>
      <c r="BK15" s="13">
        <v>3832</v>
      </c>
      <c r="BL15" s="13">
        <v>3867</v>
      </c>
      <c r="BM15" s="67">
        <v>3760</v>
      </c>
      <c r="BN15" s="67">
        <v>3969</v>
      </c>
      <c r="BO15" s="67">
        <v>3958</v>
      </c>
      <c r="BP15" s="67">
        <v>3951</v>
      </c>
      <c r="BQ15" s="67">
        <v>3909</v>
      </c>
      <c r="BR15" s="67">
        <v>3982</v>
      </c>
      <c r="BS15" s="67">
        <v>4003</v>
      </c>
      <c r="BT15" s="67">
        <v>3985</v>
      </c>
      <c r="BU15" s="67">
        <v>3906</v>
      </c>
      <c r="BV15" s="67">
        <v>3943</v>
      </c>
      <c r="BW15" s="67">
        <v>4021</v>
      </c>
      <c r="BX15" s="67">
        <v>4067</v>
      </c>
      <c r="BY15" s="67">
        <v>4197</v>
      </c>
      <c r="BZ15" s="67">
        <v>4267</v>
      </c>
      <c r="CA15" s="516">
        <v>4355</v>
      </c>
      <c r="CB15" s="516">
        <v>4357</v>
      </c>
      <c r="CC15" s="516">
        <v>4374</v>
      </c>
      <c r="CD15" s="516">
        <v>4357</v>
      </c>
      <c r="CE15" s="516">
        <v>4385</v>
      </c>
      <c r="CF15" s="516">
        <v>4431</v>
      </c>
      <c r="CG15" s="516">
        <v>4507</v>
      </c>
      <c r="CH15" s="516">
        <v>4449</v>
      </c>
      <c r="CI15" s="516">
        <v>4509</v>
      </c>
      <c r="CJ15" s="516">
        <v>4461</v>
      </c>
      <c r="CK15" s="516">
        <v>4530</v>
      </c>
      <c r="CL15" s="516">
        <v>4442</v>
      </c>
      <c r="CM15" s="516">
        <v>4545</v>
      </c>
      <c r="CN15" s="516">
        <v>4432</v>
      </c>
      <c r="CO15" s="516">
        <v>4534</v>
      </c>
      <c r="CP15" s="516">
        <v>4585</v>
      </c>
      <c r="CQ15" s="516">
        <v>4603</v>
      </c>
      <c r="CR15" s="516">
        <v>4494</v>
      </c>
      <c r="CS15" s="516">
        <v>4516</v>
      </c>
      <c r="CT15" s="516">
        <v>4341</v>
      </c>
      <c r="CU15" s="516">
        <v>4588</v>
      </c>
      <c r="CV15" s="516">
        <v>4688</v>
      </c>
      <c r="CW15" s="516">
        <v>4547</v>
      </c>
      <c r="CX15" s="516">
        <v>4452</v>
      </c>
      <c r="CY15" s="516">
        <v>4460</v>
      </c>
      <c r="CZ15" s="516">
        <v>4469</v>
      </c>
      <c r="DA15" s="2">
        <v>4573</v>
      </c>
      <c r="DB15" s="2">
        <v>4476</v>
      </c>
      <c r="DC15" s="2">
        <v>4384</v>
      </c>
      <c r="DD15" s="2">
        <v>4506</v>
      </c>
      <c r="DE15" s="2">
        <v>4602</v>
      </c>
      <c r="DF15" s="2">
        <v>4423</v>
      </c>
      <c r="DG15" s="2">
        <v>4652</v>
      </c>
      <c r="DH15" s="2">
        <v>4940</v>
      </c>
      <c r="DI15" s="2">
        <v>4817</v>
      </c>
      <c r="DJ15" s="2">
        <v>4664</v>
      </c>
      <c r="DK15" s="2">
        <v>4664</v>
      </c>
      <c r="DL15" s="2">
        <v>4740</v>
      </c>
      <c r="DM15" s="2">
        <v>4793</v>
      </c>
      <c r="DN15" s="2">
        <v>4850</v>
      </c>
      <c r="DO15" s="2">
        <v>4763</v>
      </c>
      <c r="DP15" s="2">
        <v>4681</v>
      </c>
      <c r="DQ15" s="2">
        <v>4629</v>
      </c>
      <c r="DR15" s="2">
        <v>4572</v>
      </c>
      <c r="DS15" s="2">
        <v>4688</v>
      </c>
      <c r="DT15" s="2">
        <v>4582</v>
      </c>
      <c r="DU15" s="2">
        <v>4558</v>
      </c>
      <c r="DV15" s="2">
        <v>4718</v>
      </c>
      <c r="DW15" s="2">
        <v>4769</v>
      </c>
      <c r="DX15" s="2">
        <v>4766</v>
      </c>
      <c r="DY15" s="2">
        <v>4606</v>
      </c>
      <c r="DZ15" s="2">
        <v>4479</v>
      </c>
      <c r="EA15" s="2">
        <v>4614</v>
      </c>
      <c r="EB15" s="2">
        <v>4553</v>
      </c>
      <c r="EC15" s="2">
        <v>4422</v>
      </c>
      <c r="ED15" s="2">
        <v>4525</v>
      </c>
      <c r="EE15" s="2">
        <v>4511</v>
      </c>
      <c r="EF15" s="2">
        <v>4550</v>
      </c>
      <c r="EG15" s="2">
        <v>4541</v>
      </c>
      <c r="EH15" s="2">
        <v>4471</v>
      </c>
      <c r="EI15" s="2">
        <v>4449</v>
      </c>
      <c r="EJ15" s="2">
        <v>4485</v>
      </c>
      <c r="EK15" s="2">
        <v>4505</v>
      </c>
      <c r="EL15" s="2">
        <v>4549</v>
      </c>
      <c r="EM15" s="2">
        <v>4530</v>
      </c>
      <c r="EN15" s="2">
        <v>4412</v>
      </c>
      <c r="EO15" s="2">
        <v>4341</v>
      </c>
      <c r="EP15" s="2">
        <v>4268</v>
      </c>
      <c r="EQ15" s="2">
        <v>4298</v>
      </c>
      <c r="ER15" s="2">
        <v>4392</v>
      </c>
      <c r="ES15" s="2">
        <v>4228</v>
      </c>
      <c r="ET15" s="2">
        <v>4175</v>
      </c>
      <c r="EU15" s="2">
        <v>4165</v>
      </c>
      <c r="EV15" s="2">
        <v>4170</v>
      </c>
      <c r="EW15" s="2">
        <v>4207</v>
      </c>
      <c r="EX15" s="2">
        <v>4195</v>
      </c>
      <c r="EY15" s="2">
        <v>4197</v>
      </c>
      <c r="EZ15" s="2">
        <v>4219</v>
      </c>
      <c r="FA15" s="2">
        <v>4139</v>
      </c>
      <c r="FB15" s="2">
        <v>4153</v>
      </c>
      <c r="FC15" s="2">
        <v>4141</v>
      </c>
      <c r="FD15" s="2">
        <v>4199</v>
      </c>
      <c r="FE15" s="2">
        <v>4242</v>
      </c>
      <c r="FF15" s="2">
        <v>4115</v>
      </c>
      <c r="FG15" s="2">
        <v>4098</v>
      </c>
      <c r="FH15" s="2">
        <v>4176</v>
      </c>
      <c r="FI15" s="2">
        <v>4134</v>
      </c>
      <c r="FJ15" s="2">
        <v>4106</v>
      </c>
      <c r="FK15" s="2">
        <v>4077</v>
      </c>
      <c r="FL15" s="2">
        <v>4090</v>
      </c>
      <c r="FM15" s="2">
        <v>4028</v>
      </c>
      <c r="FN15" s="2">
        <v>4032</v>
      </c>
      <c r="FO15" s="2">
        <v>4077</v>
      </c>
      <c r="FP15" s="2">
        <v>4055</v>
      </c>
      <c r="FQ15" s="2">
        <v>4026</v>
      </c>
      <c r="FR15" s="2">
        <v>4052</v>
      </c>
      <c r="FS15" s="2">
        <v>3983</v>
      </c>
      <c r="FT15" s="2">
        <v>3991</v>
      </c>
      <c r="FU15" s="2">
        <v>3990</v>
      </c>
      <c r="FV15" s="2">
        <v>3927</v>
      </c>
      <c r="FW15" s="2">
        <v>3898</v>
      </c>
      <c r="FX15" s="2">
        <v>3947</v>
      </c>
      <c r="FY15" s="2">
        <v>3882</v>
      </c>
      <c r="FZ15" s="2">
        <v>3758</v>
      </c>
      <c r="GA15" s="2">
        <v>3795</v>
      </c>
      <c r="GB15" s="2">
        <v>3581</v>
      </c>
      <c r="GC15" s="2">
        <v>3605</v>
      </c>
      <c r="GD15" s="2">
        <v>3508</v>
      </c>
      <c r="GE15" s="2">
        <v>3492</v>
      </c>
      <c r="GF15" s="2">
        <v>3502</v>
      </c>
      <c r="GG15" s="2">
        <v>3555</v>
      </c>
      <c r="GH15" s="2">
        <v>3518</v>
      </c>
      <c r="GI15" s="2">
        <v>3524</v>
      </c>
      <c r="GJ15" s="2">
        <v>3476</v>
      </c>
      <c r="GK15" s="2">
        <v>3527</v>
      </c>
      <c r="GL15" s="2">
        <v>3620</v>
      </c>
      <c r="GM15" s="2">
        <v>3617</v>
      </c>
      <c r="GN15" s="2">
        <v>3659</v>
      </c>
      <c r="GO15" s="2">
        <v>3581</v>
      </c>
      <c r="GP15" s="2">
        <v>3489</v>
      </c>
      <c r="GQ15" s="2">
        <v>3501</v>
      </c>
      <c r="GR15" s="2">
        <v>3444</v>
      </c>
      <c r="GS15" s="2">
        <v>3483</v>
      </c>
      <c r="GT15" s="2">
        <v>3507</v>
      </c>
      <c r="GU15" s="2">
        <v>3433</v>
      </c>
      <c r="GV15" s="2">
        <v>3486</v>
      </c>
      <c r="GW15" s="2">
        <v>3666</v>
      </c>
      <c r="GX15" s="2">
        <v>3580</v>
      </c>
      <c r="GY15" s="2">
        <v>3533</v>
      </c>
      <c r="GZ15" s="2">
        <v>3536</v>
      </c>
      <c r="HA15" s="2">
        <v>3452</v>
      </c>
      <c r="HB15" s="2">
        <v>3498</v>
      </c>
      <c r="HC15" s="2">
        <v>3486</v>
      </c>
      <c r="HD15" s="2">
        <v>3581</v>
      </c>
      <c r="HE15" s="2">
        <v>3555</v>
      </c>
      <c r="HF15" s="2">
        <v>3678.5</v>
      </c>
      <c r="HG15" s="2">
        <v>3684.5</v>
      </c>
      <c r="HH15" s="2">
        <v>3641.5</v>
      </c>
      <c r="HI15" s="2">
        <v>3630</v>
      </c>
      <c r="HJ15" s="2">
        <v>3600</v>
      </c>
      <c r="HK15" s="2">
        <v>3645.5</v>
      </c>
      <c r="HL15" s="2">
        <v>3671.5</v>
      </c>
      <c r="HM15" s="2">
        <v>3692.5</v>
      </c>
      <c r="HN15" s="2">
        <v>3596</v>
      </c>
      <c r="HO15" s="2">
        <v>3594</v>
      </c>
      <c r="HP15" s="2">
        <v>3582.5</v>
      </c>
      <c r="HQ15" s="2">
        <v>3597</v>
      </c>
      <c r="HR15" s="2">
        <v>3648.5</v>
      </c>
      <c r="HS15" s="2">
        <v>3606</v>
      </c>
      <c r="HT15" s="2">
        <v>3612.5</v>
      </c>
      <c r="HU15" s="2">
        <v>3592</v>
      </c>
      <c r="HV15" s="2">
        <v>3633.5</v>
      </c>
      <c r="HW15" s="2">
        <v>3588.5</v>
      </c>
      <c r="HX15" s="2">
        <v>3567.5</v>
      </c>
      <c r="HY15" s="2">
        <v>3635.5</v>
      </c>
      <c r="HZ15" s="2">
        <v>3565</v>
      </c>
      <c r="IA15" s="2">
        <v>3526.5</v>
      </c>
      <c r="IB15" s="2">
        <v>3561.5</v>
      </c>
      <c r="IC15" s="2">
        <v>3572</v>
      </c>
      <c r="ID15" s="2">
        <v>3551.5</v>
      </c>
      <c r="IE15" s="2">
        <v>3552.5</v>
      </c>
      <c r="IF15" s="2">
        <v>3531</v>
      </c>
      <c r="IG15" s="2">
        <v>3516.5</v>
      </c>
      <c r="IH15" s="2">
        <v>3545</v>
      </c>
      <c r="II15" s="2">
        <v>3486</v>
      </c>
      <c r="IJ15" s="2">
        <v>3546.5</v>
      </c>
      <c r="IK15" s="2">
        <v>3469.5</v>
      </c>
      <c r="IL15" s="2">
        <v>3479</v>
      </c>
      <c r="IM15" s="2">
        <v>3427</v>
      </c>
      <c r="IN15" s="2">
        <v>3417</v>
      </c>
      <c r="IO15" s="2">
        <v>3351</v>
      </c>
      <c r="IP15" s="2">
        <v>3322.5</v>
      </c>
      <c r="IQ15" s="2">
        <v>3382.5</v>
      </c>
      <c r="IR15" s="2">
        <v>3358.5</v>
      </c>
      <c r="IS15" s="2">
        <v>3336.5</v>
      </c>
      <c r="IT15" s="2">
        <v>3284</v>
      </c>
    </row>
    <row r="16" spans="1:254" ht="15.9" customHeight="1">
      <c r="A16" s="61" t="s">
        <v>27</v>
      </c>
      <c r="B16" s="6" t="s">
        <v>28</v>
      </c>
      <c r="C16" s="15">
        <v>4846</v>
      </c>
      <c r="D16" s="16">
        <v>98</v>
      </c>
      <c r="E16" s="13">
        <v>4748</v>
      </c>
      <c r="F16" s="13">
        <v>4641</v>
      </c>
      <c r="G16" s="13">
        <v>4738</v>
      </c>
      <c r="H16" s="13">
        <v>4787</v>
      </c>
      <c r="I16" s="13">
        <v>4776</v>
      </c>
      <c r="J16" s="13">
        <v>4777</v>
      </c>
      <c r="K16" s="13">
        <v>4819</v>
      </c>
      <c r="L16" s="13">
        <v>4776</v>
      </c>
      <c r="M16" s="13">
        <v>4847</v>
      </c>
      <c r="N16" s="13">
        <v>4918</v>
      </c>
      <c r="O16" s="13">
        <v>4916</v>
      </c>
      <c r="P16" s="13">
        <v>4888</v>
      </c>
      <c r="Q16" s="13">
        <v>4664</v>
      </c>
      <c r="R16" s="13">
        <v>4447</v>
      </c>
      <c r="S16" s="13">
        <v>4530</v>
      </c>
      <c r="T16" s="13">
        <v>4585</v>
      </c>
      <c r="U16" s="13">
        <v>4496</v>
      </c>
      <c r="V16" s="13">
        <v>4440</v>
      </c>
      <c r="W16" s="13">
        <v>4409</v>
      </c>
      <c r="X16" s="13">
        <v>4411</v>
      </c>
      <c r="Y16" s="13">
        <v>4464</v>
      </c>
      <c r="Z16" s="13">
        <v>4500</v>
      </c>
      <c r="AA16" s="13">
        <v>4507</v>
      </c>
      <c r="AB16" s="13">
        <v>4457</v>
      </c>
      <c r="AC16" s="13">
        <v>4385</v>
      </c>
      <c r="AD16" s="13">
        <v>4344</v>
      </c>
      <c r="AE16" s="13">
        <v>4347</v>
      </c>
      <c r="AF16" s="13">
        <v>4414</v>
      </c>
      <c r="AG16" s="13">
        <v>4403</v>
      </c>
      <c r="AH16" s="13">
        <v>4400</v>
      </c>
      <c r="AI16" s="13">
        <v>4530</v>
      </c>
      <c r="AJ16" s="13">
        <v>4591</v>
      </c>
      <c r="AK16" s="13">
        <v>4609</v>
      </c>
      <c r="AL16" s="13">
        <v>4540</v>
      </c>
      <c r="AM16" s="13">
        <v>4570</v>
      </c>
      <c r="AN16" s="13">
        <v>4610</v>
      </c>
      <c r="AO16" s="13">
        <v>4595</v>
      </c>
      <c r="AP16" s="13">
        <v>4728</v>
      </c>
      <c r="AQ16" s="13">
        <v>4683</v>
      </c>
      <c r="AR16" s="13">
        <v>4605</v>
      </c>
      <c r="AS16" s="13">
        <v>4615</v>
      </c>
      <c r="AT16" s="13">
        <v>4805</v>
      </c>
      <c r="AU16" s="13">
        <v>4833</v>
      </c>
      <c r="AV16" s="13">
        <v>4859</v>
      </c>
      <c r="AW16" s="13">
        <v>4896</v>
      </c>
      <c r="AX16" s="13">
        <v>4979</v>
      </c>
      <c r="AY16" s="13">
        <v>4924</v>
      </c>
      <c r="AZ16" s="13">
        <v>4921</v>
      </c>
      <c r="BA16" s="13">
        <v>5065</v>
      </c>
      <c r="BB16" s="13">
        <v>5038</v>
      </c>
      <c r="BC16" s="13">
        <v>5124</v>
      </c>
      <c r="BD16" s="13">
        <v>5186</v>
      </c>
      <c r="BE16" s="13">
        <v>5320</v>
      </c>
      <c r="BF16" s="13">
        <v>5432</v>
      </c>
      <c r="BG16" s="13">
        <v>5411</v>
      </c>
      <c r="BH16" s="13">
        <v>5436</v>
      </c>
      <c r="BI16" s="13">
        <v>5519</v>
      </c>
      <c r="BJ16" s="13">
        <v>5500</v>
      </c>
      <c r="BK16" s="13">
        <v>5849</v>
      </c>
      <c r="BL16" s="13">
        <v>5882</v>
      </c>
      <c r="BM16" s="67">
        <v>5864</v>
      </c>
      <c r="BN16" s="67">
        <v>5500</v>
      </c>
      <c r="BO16" s="67">
        <v>5252</v>
      </c>
      <c r="BP16" s="67">
        <v>5249</v>
      </c>
      <c r="BQ16" s="67">
        <v>5398</v>
      </c>
      <c r="BR16" s="67">
        <v>5219</v>
      </c>
      <c r="BS16" s="67">
        <v>4990</v>
      </c>
      <c r="BT16" s="67">
        <v>4913</v>
      </c>
      <c r="BU16" s="67">
        <v>4810</v>
      </c>
      <c r="BV16" s="67">
        <v>4950</v>
      </c>
      <c r="BW16" s="67">
        <v>4792</v>
      </c>
      <c r="BX16" s="67">
        <v>4746</v>
      </c>
      <c r="BY16" s="67">
        <v>4844</v>
      </c>
      <c r="BZ16" s="67">
        <v>4910</v>
      </c>
      <c r="CA16" s="516">
        <v>4952</v>
      </c>
      <c r="CB16" s="516">
        <v>5086</v>
      </c>
      <c r="CC16" s="516">
        <v>4989</v>
      </c>
      <c r="CD16" s="516">
        <v>5193</v>
      </c>
      <c r="CE16" s="516">
        <v>5275</v>
      </c>
      <c r="CF16" s="516">
        <v>5307</v>
      </c>
      <c r="CG16" s="516">
        <v>5413</v>
      </c>
      <c r="CH16" s="516">
        <v>5436</v>
      </c>
      <c r="CI16" s="516">
        <v>5425</v>
      </c>
      <c r="CJ16" s="516">
        <v>5405</v>
      </c>
      <c r="CK16" s="516">
        <v>5475</v>
      </c>
      <c r="CL16" s="516">
        <v>5397</v>
      </c>
      <c r="CM16" s="516">
        <v>5490</v>
      </c>
      <c r="CN16" s="516">
        <v>5317</v>
      </c>
      <c r="CO16" s="516">
        <v>5669</v>
      </c>
      <c r="CP16" s="516">
        <v>5762</v>
      </c>
      <c r="CQ16" s="516">
        <v>5655</v>
      </c>
      <c r="CR16" s="516">
        <v>5556</v>
      </c>
      <c r="CS16" s="516">
        <v>5426</v>
      </c>
      <c r="CT16" s="516">
        <v>5272</v>
      </c>
      <c r="CU16" s="516">
        <v>5397</v>
      </c>
      <c r="CV16" s="516">
        <v>5712</v>
      </c>
      <c r="CW16" s="516">
        <v>5297</v>
      </c>
      <c r="CX16" s="516">
        <v>5175</v>
      </c>
      <c r="CY16" s="516">
        <v>5211</v>
      </c>
      <c r="CZ16" s="516">
        <v>5120</v>
      </c>
      <c r="DA16" s="2">
        <v>5220</v>
      </c>
      <c r="DB16" s="2">
        <v>5177</v>
      </c>
      <c r="DC16" s="2">
        <v>4918</v>
      </c>
      <c r="DD16" s="2">
        <v>5073</v>
      </c>
      <c r="DE16" s="2">
        <v>5114</v>
      </c>
      <c r="DF16" s="2">
        <v>4953</v>
      </c>
      <c r="DG16" s="2">
        <v>5315</v>
      </c>
      <c r="DH16" s="2">
        <v>5324</v>
      </c>
      <c r="DI16" s="2">
        <v>5290</v>
      </c>
      <c r="DJ16" s="2">
        <v>5161</v>
      </c>
      <c r="DK16" s="2">
        <v>5161</v>
      </c>
      <c r="DL16" s="2">
        <v>5132</v>
      </c>
      <c r="DM16" s="2">
        <v>4991</v>
      </c>
      <c r="DN16" s="2">
        <v>4977</v>
      </c>
      <c r="DO16" s="2">
        <v>4900</v>
      </c>
      <c r="DP16" s="2">
        <v>4890</v>
      </c>
      <c r="DQ16" s="2">
        <v>4928</v>
      </c>
      <c r="DR16" s="2">
        <v>5058</v>
      </c>
      <c r="DS16" s="2">
        <v>5164</v>
      </c>
      <c r="DT16" s="2">
        <v>5137</v>
      </c>
      <c r="DU16" s="2">
        <v>4925</v>
      </c>
      <c r="DV16" s="2">
        <v>4723</v>
      </c>
      <c r="DW16" s="2">
        <v>4625</v>
      </c>
      <c r="DX16" s="2">
        <v>4337</v>
      </c>
      <c r="DY16" s="2">
        <v>4209</v>
      </c>
      <c r="DZ16" s="2">
        <v>4081</v>
      </c>
      <c r="EA16" s="2">
        <v>4097</v>
      </c>
      <c r="EB16" s="2">
        <v>4057</v>
      </c>
      <c r="EC16" s="2">
        <v>4088</v>
      </c>
      <c r="ED16" s="2">
        <v>4008</v>
      </c>
      <c r="EE16" s="2">
        <v>3910</v>
      </c>
      <c r="EF16" s="2">
        <v>4031</v>
      </c>
      <c r="EG16" s="2">
        <v>4082</v>
      </c>
      <c r="EH16" s="2">
        <v>4046</v>
      </c>
      <c r="EI16" s="2">
        <v>4090</v>
      </c>
      <c r="EJ16" s="2">
        <v>4118</v>
      </c>
      <c r="EK16" s="2">
        <v>4055</v>
      </c>
      <c r="EL16" s="2">
        <v>4138</v>
      </c>
      <c r="EM16" s="2">
        <v>4055</v>
      </c>
      <c r="EN16" s="2">
        <v>3979</v>
      </c>
      <c r="EO16" s="2">
        <v>3782</v>
      </c>
      <c r="EP16" s="2">
        <v>3739</v>
      </c>
      <c r="EQ16" s="2">
        <v>3770</v>
      </c>
      <c r="ER16" s="2">
        <v>3787</v>
      </c>
      <c r="ES16" s="2">
        <v>3653</v>
      </c>
      <c r="ET16" s="2">
        <v>3586</v>
      </c>
      <c r="EU16" s="2">
        <v>3569</v>
      </c>
      <c r="EV16" s="2">
        <v>3529</v>
      </c>
      <c r="EW16" s="2">
        <v>3523</v>
      </c>
      <c r="EX16" s="2">
        <v>3512</v>
      </c>
      <c r="EY16" s="2">
        <v>3568</v>
      </c>
      <c r="EZ16" s="2">
        <v>3605</v>
      </c>
      <c r="FA16" s="2">
        <v>3617</v>
      </c>
      <c r="FB16" s="2">
        <v>3628</v>
      </c>
      <c r="FC16" s="2">
        <v>3600</v>
      </c>
      <c r="FD16" s="2">
        <v>3617</v>
      </c>
      <c r="FE16" s="2">
        <v>3780</v>
      </c>
      <c r="FF16" s="2">
        <v>3763</v>
      </c>
      <c r="FG16" s="2">
        <v>3721</v>
      </c>
      <c r="FH16" s="2">
        <v>3742</v>
      </c>
      <c r="FI16" s="2">
        <v>3810</v>
      </c>
      <c r="FJ16" s="2">
        <v>3819</v>
      </c>
      <c r="FK16" s="2">
        <v>3744</v>
      </c>
      <c r="FL16" s="2">
        <v>3838</v>
      </c>
      <c r="FM16" s="2">
        <v>3670</v>
      </c>
      <c r="FN16" s="2">
        <v>3678</v>
      </c>
      <c r="FO16" s="2">
        <v>3666</v>
      </c>
      <c r="FP16" s="2">
        <v>3702</v>
      </c>
      <c r="FQ16" s="2">
        <v>3674</v>
      </c>
      <c r="FR16" s="2">
        <v>3684</v>
      </c>
      <c r="FS16" s="2">
        <v>3638</v>
      </c>
      <c r="FT16" s="2">
        <v>3658</v>
      </c>
      <c r="FU16" s="2">
        <v>3618</v>
      </c>
      <c r="FV16" s="2">
        <v>3591</v>
      </c>
      <c r="FW16" s="2">
        <v>3596</v>
      </c>
      <c r="FX16" s="2">
        <v>3673</v>
      </c>
      <c r="FY16" s="2">
        <v>3750</v>
      </c>
      <c r="FZ16" s="2">
        <v>3731</v>
      </c>
      <c r="GA16" s="2">
        <v>3704</v>
      </c>
      <c r="GB16" s="2">
        <v>3638</v>
      </c>
      <c r="GC16" s="2">
        <v>3672</v>
      </c>
      <c r="GD16" s="2">
        <v>3637</v>
      </c>
      <c r="GE16" s="2">
        <v>3639</v>
      </c>
      <c r="GF16" s="2">
        <v>3572</v>
      </c>
      <c r="GG16" s="2">
        <v>3568</v>
      </c>
      <c r="GH16" s="2">
        <v>3712</v>
      </c>
      <c r="GI16" s="2">
        <v>3681</v>
      </c>
      <c r="GJ16" s="2">
        <v>3659</v>
      </c>
      <c r="GK16" s="2">
        <v>3679</v>
      </c>
      <c r="GL16" s="2">
        <v>3772</v>
      </c>
      <c r="GM16" s="2">
        <v>3682</v>
      </c>
      <c r="GN16" s="2">
        <v>3697</v>
      </c>
      <c r="GO16" s="2">
        <v>3673</v>
      </c>
      <c r="GP16" s="2">
        <v>3628</v>
      </c>
      <c r="GQ16" s="2">
        <v>3638</v>
      </c>
      <c r="GR16" s="2">
        <v>3569</v>
      </c>
      <c r="GS16" s="2">
        <v>3561</v>
      </c>
      <c r="GT16" s="2">
        <v>3598</v>
      </c>
      <c r="GU16" s="2">
        <v>3518</v>
      </c>
      <c r="GV16" s="2">
        <v>3577</v>
      </c>
      <c r="GW16" s="2">
        <v>3603</v>
      </c>
      <c r="GX16" s="2">
        <v>3583</v>
      </c>
      <c r="GY16" s="2">
        <v>3555</v>
      </c>
      <c r="GZ16" s="2">
        <v>3526</v>
      </c>
      <c r="HA16" s="2">
        <v>3492</v>
      </c>
      <c r="HB16" s="2">
        <v>3469</v>
      </c>
      <c r="HC16" s="2">
        <v>3465</v>
      </c>
      <c r="HD16" s="2">
        <v>3531</v>
      </c>
      <c r="HE16" s="2">
        <v>3512</v>
      </c>
      <c r="HF16" s="2">
        <v>3613</v>
      </c>
      <c r="HG16" s="2">
        <v>3563</v>
      </c>
      <c r="HH16" s="2">
        <v>3534</v>
      </c>
      <c r="HI16" s="2">
        <v>3600</v>
      </c>
      <c r="HJ16" s="2">
        <v>3571</v>
      </c>
      <c r="HK16" s="2">
        <v>3505</v>
      </c>
      <c r="HL16" s="2">
        <v>3460</v>
      </c>
      <c r="HM16" s="2">
        <v>3472</v>
      </c>
      <c r="HN16" s="2">
        <v>3441</v>
      </c>
      <c r="HO16" s="2">
        <v>3441</v>
      </c>
      <c r="HP16" s="2">
        <v>3453</v>
      </c>
      <c r="HQ16" s="2">
        <v>3462</v>
      </c>
      <c r="HR16" s="2">
        <v>3497</v>
      </c>
      <c r="HS16" s="2">
        <v>3445</v>
      </c>
      <c r="HT16" s="2">
        <v>3385</v>
      </c>
      <c r="HU16" s="2">
        <v>3359</v>
      </c>
      <c r="HV16" s="2">
        <v>3453</v>
      </c>
      <c r="HW16" s="2">
        <v>3353</v>
      </c>
      <c r="HX16" s="2">
        <v>3354</v>
      </c>
      <c r="HY16" s="2">
        <v>3311</v>
      </c>
      <c r="HZ16" s="2">
        <v>3251</v>
      </c>
      <c r="IA16" s="2">
        <v>3263</v>
      </c>
      <c r="IB16" s="2">
        <v>3290</v>
      </c>
      <c r="IC16" s="2">
        <v>3233</v>
      </c>
      <c r="ID16" s="2">
        <v>3215</v>
      </c>
      <c r="IE16" s="2">
        <v>3200</v>
      </c>
      <c r="IF16" s="2">
        <v>3205</v>
      </c>
      <c r="IG16" s="2">
        <v>3203</v>
      </c>
      <c r="IH16" s="2">
        <v>3167</v>
      </c>
      <c r="II16" s="2">
        <v>3110</v>
      </c>
      <c r="IJ16" s="2">
        <v>3179</v>
      </c>
      <c r="IK16" s="2">
        <v>3173</v>
      </c>
      <c r="IL16" s="2">
        <v>3126</v>
      </c>
      <c r="IM16" s="2">
        <v>3082</v>
      </c>
      <c r="IN16" s="2">
        <v>3095</v>
      </c>
      <c r="IO16" s="2">
        <v>3002</v>
      </c>
      <c r="IP16" s="2">
        <v>2986.5</v>
      </c>
      <c r="IQ16" s="2">
        <v>3028</v>
      </c>
      <c r="IR16" s="2">
        <v>2988</v>
      </c>
      <c r="IS16" s="2">
        <v>2966</v>
      </c>
      <c r="IT16" s="2">
        <v>2944</v>
      </c>
    </row>
    <row r="17" spans="1:254" ht="15.9" customHeight="1">
      <c r="A17" s="61" t="s">
        <v>29</v>
      </c>
      <c r="B17" s="6" t="s">
        <v>30</v>
      </c>
      <c r="C17" s="15">
        <v>5605</v>
      </c>
      <c r="D17" s="16">
        <v>-167</v>
      </c>
      <c r="E17" s="13">
        <v>5772</v>
      </c>
      <c r="F17" s="13">
        <v>5928</v>
      </c>
      <c r="G17" s="13">
        <v>5603</v>
      </c>
      <c r="H17" s="13">
        <v>5532</v>
      </c>
      <c r="I17" s="13">
        <v>5594</v>
      </c>
      <c r="J17" s="13">
        <v>5245</v>
      </c>
      <c r="K17" s="13">
        <v>5180</v>
      </c>
      <c r="L17" s="13">
        <v>5538</v>
      </c>
      <c r="M17" s="13">
        <v>6063</v>
      </c>
      <c r="N17" s="13">
        <v>6085</v>
      </c>
      <c r="O17" s="13">
        <v>6213</v>
      </c>
      <c r="P17" s="13">
        <v>6219</v>
      </c>
      <c r="Q17" s="13">
        <v>6109</v>
      </c>
      <c r="R17" s="13">
        <v>6005</v>
      </c>
      <c r="S17" s="13">
        <v>6465</v>
      </c>
      <c r="T17" s="13">
        <v>6759</v>
      </c>
      <c r="U17" s="13">
        <v>6617</v>
      </c>
      <c r="V17" s="13">
        <v>6664</v>
      </c>
      <c r="W17" s="13">
        <v>7061</v>
      </c>
      <c r="X17" s="13">
        <v>7051</v>
      </c>
      <c r="Y17" s="13">
        <v>6856</v>
      </c>
      <c r="Z17" s="13">
        <v>7125</v>
      </c>
      <c r="AA17" s="13">
        <v>7391</v>
      </c>
      <c r="AB17" s="13">
        <v>7473</v>
      </c>
      <c r="AC17" s="13">
        <v>7392</v>
      </c>
      <c r="AD17" s="13">
        <v>7660</v>
      </c>
      <c r="AE17" s="13">
        <v>7532</v>
      </c>
      <c r="AF17" s="13">
        <v>7441</v>
      </c>
      <c r="AG17" s="13">
        <v>7509</v>
      </c>
      <c r="AH17" s="13">
        <v>7853</v>
      </c>
      <c r="AI17" s="13">
        <v>7478</v>
      </c>
      <c r="AJ17" s="13">
        <v>7424</v>
      </c>
      <c r="AK17" s="13">
        <v>7695</v>
      </c>
      <c r="AL17" s="13">
        <v>7332</v>
      </c>
      <c r="AM17" s="13">
        <v>7308</v>
      </c>
      <c r="AN17" s="13">
        <v>6972</v>
      </c>
      <c r="AO17" s="13">
        <v>6747</v>
      </c>
      <c r="AP17" s="13">
        <v>6635</v>
      </c>
      <c r="AQ17" s="13">
        <v>6117</v>
      </c>
      <c r="AR17" s="13">
        <v>5957</v>
      </c>
      <c r="AS17" s="13">
        <v>5933</v>
      </c>
      <c r="AT17" s="13">
        <v>6128</v>
      </c>
      <c r="AU17" s="13">
        <v>6092</v>
      </c>
      <c r="AV17" s="13">
        <v>6575</v>
      </c>
      <c r="AW17" s="13">
        <v>6356</v>
      </c>
      <c r="AX17" s="13">
        <v>6483</v>
      </c>
      <c r="AY17" s="13">
        <v>6170</v>
      </c>
      <c r="AZ17" s="13">
        <v>6355</v>
      </c>
      <c r="BA17" s="13">
        <v>6316</v>
      </c>
      <c r="BB17" s="13">
        <v>6120</v>
      </c>
      <c r="BC17" s="13">
        <v>6069</v>
      </c>
      <c r="BD17" s="13">
        <v>6336</v>
      </c>
      <c r="BE17" s="13">
        <v>6210</v>
      </c>
      <c r="BF17" s="13">
        <v>5861</v>
      </c>
      <c r="BG17" s="13">
        <v>5700</v>
      </c>
      <c r="BH17" s="13">
        <v>5456</v>
      </c>
      <c r="BI17" s="13">
        <v>5493</v>
      </c>
      <c r="BJ17" s="13">
        <v>5609</v>
      </c>
      <c r="BK17" s="13">
        <v>5696</v>
      </c>
      <c r="BL17" s="13">
        <v>5787</v>
      </c>
      <c r="BM17" s="67">
        <v>5731</v>
      </c>
      <c r="BN17" s="67">
        <v>5614</v>
      </c>
      <c r="BO17" s="67">
        <v>5550</v>
      </c>
      <c r="BP17" s="67">
        <v>5374</v>
      </c>
      <c r="BQ17" s="67">
        <v>5345</v>
      </c>
      <c r="BR17" s="67">
        <v>5121</v>
      </c>
      <c r="BS17" s="67">
        <v>4961</v>
      </c>
      <c r="BT17" s="67">
        <v>4670</v>
      </c>
      <c r="BU17" s="67">
        <v>4613</v>
      </c>
      <c r="BV17" s="67">
        <v>4428</v>
      </c>
      <c r="BW17" s="67">
        <v>4379</v>
      </c>
      <c r="BX17" s="67">
        <v>4481</v>
      </c>
      <c r="BY17" s="67">
        <v>4543</v>
      </c>
      <c r="BZ17" s="67">
        <v>4521</v>
      </c>
      <c r="CA17" s="516">
        <v>4473</v>
      </c>
      <c r="CB17" s="516">
        <v>4561</v>
      </c>
      <c r="CC17" s="516">
        <v>4444</v>
      </c>
      <c r="CD17" s="516">
        <v>4449</v>
      </c>
      <c r="CE17" s="516">
        <v>4412</v>
      </c>
      <c r="CF17" s="516">
        <v>4441</v>
      </c>
      <c r="CG17" s="516">
        <v>4399</v>
      </c>
      <c r="CH17" s="516">
        <v>4375</v>
      </c>
      <c r="CI17" s="516">
        <v>4145</v>
      </c>
      <c r="CJ17" s="516">
        <v>4120</v>
      </c>
      <c r="CK17" s="516">
        <v>4135</v>
      </c>
      <c r="CL17" s="516">
        <v>4059</v>
      </c>
      <c r="CM17" s="516">
        <v>4206</v>
      </c>
      <c r="CN17" s="516">
        <v>3977</v>
      </c>
      <c r="CO17" s="516">
        <v>4014</v>
      </c>
      <c r="CP17" s="516">
        <v>4144</v>
      </c>
      <c r="CQ17" s="516">
        <v>4155</v>
      </c>
      <c r="CR17" s="516">
        <v>4162</v>
      </c>
      <c r="CS17" s="516">
        <v>3937</v>
      </c>
      <c r="CT17" s="516">
        <v>3792</v>
      </c>
      <c r="CU17" s="516">
        <v>3976</v>
      </c>
      <c r="CV17" s="516">
        <v>4180</v>
      </c>
      <c r="CW17" s="516">
        <v>4046</v>
      </c>
      <c r="CX17" s="516">
        <v>4038</v>
      </c>
      <c r="CY17" s="516">
        <v>4055</v>
      </c>
      <c r="CZ17" s="516">
        <v>4070</v>
      </c>
      <c r="DA17" s="2">
        <v>4142</v>
      </c>
      <c r="DB17" s="2">
        <v>4030</v>
      </c>
      <c r="DC17" s="2">
        <v>3907</v>
      </c>
      <c r="DD17" s="2">
        <v>4191</v>
      </c>
      <c r="DE17" s="2">
        <v>4232</v>
      </c>
      <c r="DF17" s="2">
        <v>4152</v>
      </c>
      <c r="DG17" s="2">
        <v>4413</v>
      </c>
      <c r="DH17" s="2">
        <v>4549</v>
      </c>
      <c r="DI17" s="2">
        <v>4587</v>
      </c>
      <c r="DJ17" s="2">
        <v>4448</v>
      </c>
      <c r="DK17" s="2">
        <v>4484</v>
      </c>
      <c r="DL17" s="2">
        <v>4471</v>
      </c>
      <c r="DM17" s="2">
        <v>4321</v>
      </c>
      <c r="DN17" s="2">
        <v>4388</v>
      </c>
      <c r="DO17" s="2">
        <v>4288</v>
      </c>
      <c r="DP17" s="2">
        <v>4198</v>
      </c>
      <c r="DQ17" s="2">
        <v>4152</v>
      </c>
      <c r="DR17" s="2">
        <v>4131</v>
      </c>
      <c r="DS17" s="2">
        <v>4184</v>
      </c>
      <c r="DT17" s="2">
        <v>4132</v>
      </c>
      <c r="DU17" s="2">
        <v>4106</v>
      </c>
      <c r="DV17" s="2">
        <v>3987</v>
      </c>
      <c r="DW17" s="2">
        <v>3949</v>
      </c>
      <c r="DX17" s="2">
        <v>3940</v>
      </c>
      <c r="DY17" s="2">
        <v>3826</v>
      </c>
      <c r="DZ17" s="2">
        <v>3620</v>
      </c>
      <c r="EA17" s="2">
        <v>3689</v>
      </c>
      <c r="EB17" s="2">
        <v>3750</v>
      </c>
      <c r="EC17" s="2">
        <v>3748</v>
      </c>
      <c r="ED17" s="2">
        <v>3786</v>
      </c>
      <c r="EE17" s="2">
        <v>3707</v>
      </c>
      <c r="EF17" s="2">
        <v>3824</v>
      </c>
      <c r="EG17" s="2">
        <v>3727</v>
      </c>
      <c r="EH17" s="2">
        <v>3672</v>
      </c>
      <c r="EI17" s="2">
        <v>3685</v>
      </c>
      <c r="EJ17" s="2">
        <v>3776</v>
      </c>
      <c r="EK17" s="2">
        <v>3783</v>
      </c>
      <c r="EL17" s="2">
        <v>3742</v>
      </c>
      <c r="EM17" s="2">
        <v>3755</v>
      </c>
      <c r="EN17" s="2">
        <v>3641</v>
      </c>
      <c r="EO17" s="2">
        <v>3490</v>
      </c>
      <c r="EP17" s="2">
        <v>3535</v>
      </c>
      <c r="EQ17" s="2">
        <v>3469</v>
      </c>
      <c r="ER17" s="2">
        <v>3410</v>
      </c>
      <c r="ES17" s="2">
        <v>3415</v>
      </c>
      <c r="ET17" s="2">
        <v>3351</v>
      </c>
      <c r="EU17" s="2">
        <v>3368</v>
      </c>
      <c r="EV17" s="2">
        <v>3344</v>
      </c>
      <c r="EW17" s="2">
        <v>3378</v>
      </c>
      <c r="EX17" s="2">
        <v>3379</v>
      </c>
      <c r="EY17" s="2">
        <v>3390</v>
      </c>
      <c r="EZ17" s="2">
        <v>3367</v>
      </c>
      <c r="FA17" s="2">
        <v>3362</v>
      </c>
      <c r="FB17" s="2">
        <v>3272</v>
      </c>
      <c r="FC17" s="2">
        <v>3295</v>
      </c>
      <c r="FD17" s="2">
        <v>3322</v>
      </c>
      <c r="FE17" s="2">
        <v>3381</v>
      </c>
      <c r="FF17" s="2">
        <v>3433</v>
      </c>
      <c r="FG17" s="2">
        <v>3390</v>
      </c>
      <c r="FH17" s="2">
        <v>3451</v>
      </c>
      <c r="FI17" s="2">
        <v>3402</v>
      </c>
      <c r="FJ17" s="2">
        <v>3356</v>
      </c>
      <c r="FK17" s="2">
        <v>3297</v>
      </c>
      <c r="FL17" s="2">
        <v>3315</v>
      </c>
      <c r="FM17" s="2">
        <v>3234</v>
      </c>
      <c r="FN17" s="2">
        <v>3291</v>
      </c>
      <c r="FO17" s="2">
        <v>3070</v>
      </c>
      <c r="FP17" s="2">
        <v>3081</v>
      </c>
      <c r="FQ17" s="2">
        <v>3052</v>
      </c>
      <c r="FR17" s="2">
        <v>3014</v>
      </c>
      <c r="FS17" s="2">
        <v>2964.5</v>
      </c>
      <c r="FT17" s="2">
        <v>2951.5</v>
      </c>
      <c r="FU17" s="2">
        <v>2996</v>
      </c>
      <c r="FV17" s="2">
        <v>2963</v>
      </c>
      <c r="FW17" s="2">
        <v>2996.5</v>
      </c>
      <c r="FX17" s="2">
        <v>3003</v>
      </c>
      <c r="FY17" s="2">
        <v>3051</v>
      </c>
      <c r="FZ17" s="2">
        <v>3118</v>
      </c>
      <c r="GA17" s="2">
        <v>3018</v>
      </c>
      <c r="GB17" s="2">
        <v>2993.5</v>
      </c>
      <c r="GC17" s="2">
        <v>2917</v>
      </c>
      <c r="GD17" s="2">
        <v>2902</v>
      </c>
      <c r="GE17" s="2">
        <v>2916</v>
      </c>
      <c r="GF17" s="2">
        <v>2790</v>
      </c>
      <c r="GG17" s="2">
        <v>2776.5</v>
      </c>
      <c r="GH17" s="2">
        <v>2606</v>
      </c>
      <c r="GI17" s="2">
        <v>2588</v>
      </c>
      <c r="GJ17" s="2">
        <v>2553.5</v>
      </c>
      <c r="GK17" s="2">
        <v>2577</v>
      </c>
      <c r="GL17" s="2">
        <v>2631</v>
      </c>
      <c r="GM17" s="2">
        <v>2586</v>
      </c>
      <c r="GN17" s="2">
        <v>2550</v>
      </c>
      <c r="GO17" s="2">
        <v>2547</v>
      </c>
      <c r="GP17" s="2">
        <v>2518</v>
      </c>
      <c r="GQ17" s="2">
        <v>2504.5</v>
      </c>
      <c r="GR17" s="2">
        <v>2458.5</v>
      </c>
      <c r="GS17" s="2">
        <v>2496</v>
      </c>
      <c r="GT17" s="2">
        <v>2502.5</v>
      </c>
      <c r="GU17" s="2">
        <v>2430</v>
      </c>
      <c r="GV17" s="2">
        <v>2514.5</v>
      </c>
      <c r="GW17" s="2">
        <v>2588.5</v>
      </c>
      <c r="GX17" s="2">
        <v>2542.5</v>
      </c>
      <c r="GY17" s="2">
        <v>2565.5</v>
      </c>
      <c r="GZ17" s="2">
        <v>2536</v>
      </c>
      <c r="HA17" s="2">
        <v>2497</v>
      </c>
      <c r="HB17" s="2">
        <v>2461.5</v>
      </c>
      <c r="HC17" s="2">
        <v>2449</v>
      </c>
      <c r="HD17" s="2">
        <v>2479.5</v>
      </c>
      <c r="HE17" s="2">
        <v>2458</v>
      </c>
      <c r="HF17" s="2">
        <v>2511</v>
      </c>
      <c r="HG17" s="2">
        <v>2515</v>
      </c>
      <c r="HH17" s="2">
        <v>2447</v>
      </c>
      <c r="HI17" s="2">
        <v>2496</v>
      </c>
      <c r="HJ17" s="2">
        <v>2449.5</v>
      </c>
      <c r="HK17" s="2">
        <v>2458.5</v>
      </c>
      <c r="HL17" s="2">
        <v>2481</v>
      </c>
      <c r="HM17" s="2">
        <v>2468.5</v>
      </c>
      <c r="HN17" s="2">
        <v>2458.5</v>
      </c>
      <c r="HO17" s="2">
        <v>2458.5</v>
      </c>
      <c r="HP17" s="2">
        <v>2461</v>
      </c>
      <c r="HQ17" s="2">
        <v>2437.5</v>
      </c>
      <c r="HR17" s="2">
        <v>2416.5</v>
      </c>
      <c r="HS17" s="2">
        <v>2401.5</v>
      </c>
      <c r="HT17" s="2">
        <v>2352.5</v>
      </c>
      <c r="HU17" s="2">
        <v>2335</v>
      </c>
      <c r="HV17" s="2">
        <v>2325</v>
      </c>
      <c r="HW17" s="2">
        <v>2345</v>
      </c>
      <c r="HX17" s="2">
        <v>2345</v>
      </c>
      <c r="HY17" s="2">
        <v>2320</v>
      </c>
      <c r="HZ17" s="2">
        <v>2289</v>
      </c>
      <c r="IA17" s="2">
        <v>2288.5</v>
      </c>
      <c r="IB17" s="2">
        <v>2303.5</v>
      </c>
      <c r="IC17" s="2">
        <v>2299.5</v>
      </c>
      <c r="ID17" s="2">
        <v>2262</v>
      </c>
      <c r="IE17" s="2">
        <v>2252</v>
      </c>
      <c r="IF17" s="2">
        <v>2260.5</v>
      </c>
      <c r="IG17" s="2">
        <v>2257</v>
      </c>
      <c r="IH17" s="2">
        <v>2258.5</v>
      </c>
      <c r="II17" s="2">
        <v>2228</v>
      </c>
      <c r="IJ17" s="2">
        <v>2241</v>
      </c>
      <c r="IK17" s="2">
        <v>2217.5</v>
      </c>
      <c r="IL17" s="2">
        <v>2177</v>
      </c>
      <c r="IM17" s="2">
        <v>2138</v>
      </c>
      <c r="IN17" s="2">
        <v>2113.5</v>
      </c>
      <c r="IO17" s="2">
        <v>2063.5</v>
      </c>
      <c r="IP17" s="2">
        <v>2028</v>
      </c>
      <c r="IQ17" s="2">
        <v>2055.5</v>
      </c>
      <c r="IR17" s="2">
        <v>1917</v>
      </c>
      <c r="IS17" s="2">
        <v>1902.5</v>
      </c>
      <c r="IT17" s="2">
        <v>1895</v>
      </c>
    </row>
    <row r="18" spans="1:254" ht="15.9" customHeight="1">
      <c r="A18" s="61" t="s">
        <v>31</v>
      </c>
      <c r="B18" s="6" t="s">
        <v>32</v>
      </c>
      <c r="C18" s="15">
        <v>1725</v>
      </c>
      <c r="D18" s="16">
        <v>7</v>
      </c>
      <c r="E18" s="13">
        <v>1718</v>
      </c>
      <c r="F18" s="13">
        <v>1691</v>
      </c>
      <c r="G18" s="13">
        <v>1701</v>
      </c>
      <c r="H18" s="13">
        <v>1710</v>
      </c>
      <c r="I18" s="13">
        <v>1767</v>
      </c>
      <c r="J18" s="13">
        <v>1765</v>
      </c>
      <c r="K18" s="13">
        <v>1766</v>
      </c>
      <c r="L18" s="13">
        <v>1732</v>
      </c>
      <c r="M18" s="13">
        <v>1744</v>
      </c>
      <c r="N18" s="13">
        <v>1793</v>
      </c>
      <c r="O18" s="13">
        <v>1770</v>
      </c>
      <c r="P18" s="13">
        <v>1734</v>
      </c>
      <c r="Q18" s="13">
        <v>1718</v>
      </c>
      <c r="R18" s="13">
        <v>1664</v>
      </c>
      <c r="S18" s="13">
        <v>1689</v>
      </c>
      <c r="T18" s="13">
        <v>1705</v>
      </c>
      <c r="U18" s="13">
        <v>1729</v>
      </c>
      <c r="V18" s="13">
        <v>1668</v>
      </c>
      <c r="W18" s="13">
        <v>1661</v>
      </c>
      <c r="X18" s="13">
        <v>1684</v>
      </c>
      <c r="Y18" s="13">
        <v>1670</v>
      </c>
      <c r="Z18" s="13">
        <v>1644</v>
      </c>
      <c r="AA18" s="13">
        <v>1669</v>
      </c>
      <c r="AB18" s="13">
        <v>1613</v>
      </c>
      <c r="AC18" s="13">
        <v>1604</v>
      </c>
      <c r="AD18" s="13">
        <v>1570</v>
      </c>
      <c r="AE18" s="13">
        <v>1601</v>
      </c>
      <c r="AF18" s="13">
        <v>1605</v>
      </c>
      <c r="AG18" s="13">
        <v>1610</v>
      </c>
      <c r="AH18" s="13">
        <v>1569</v>
      </c>
      <c r="AI18" s="13">
        <v>1611</v>
      </c>
      <c r="AJ18" s="13">
        <v>1614</v>
      </c>
      <c r="AK18" s="13">
        <v>1627</v>
      </c>
      <c r="AL18" s="13">
        <v>1636</v>
      </c>
      <c r="AM18" s="13">
        <v>1639</v>
      </c>
      <c r="AN18" s="13">
        <v>1645</v>
      </c>
      <c r="AO18" s="13">
        <v>1648</v>
      </c>
      <c r="AP18" s="13">
        <v>1655</v>
      </c>
      <c r="AQ18" s="13">
        <v>1658</v>
      </c>
      <c r="AR18" s="13">
        <v>1668</v>
      </c>
      <c r="AS18" s="13">
        <v>1639</v>
      </c>
      <c r="AT18" s="13">
        <v>1727</v>
      </c>
      <c r="AU18" s="13">
        <v>1734</v>
      </c>
      <c r="AV18" s="13">
        <v>1730</v>
      </c>
      <c r="AW18" s="13">
        <v>1721</v>
      </c>
      <c r="AX18" s="13">
        <v>1760</v>
      </c>
      <c r="AY18" s="13">
        <v>1761</v>
      </c>
      <c r="AZ18" s="13">
        <v>1753</v>
      </c>
      <c r="BA18" s="13">
        <v>1789</v>
      </c>
      <c r="BB18" s="13">
        <v>1868</v>
      </c>
      <c r="BC18" s="13">
        <v>1872</v>
      </c>
      <c r="BD18" s="13">
        <v>1835</v>
      </c>
      <c r="BE18" s="13">
        <v>1840</v>
      </c>
      <c r="BF18" s="13">
        <v>1900</v>
      </c>
      <c r="BG18" s="13">
        <v>1883</v>
      </c>
      <c r="BH18" s="13">
        <v>2021</v>
      </c>
      <c r="BI18" s="13">
        <v>1955</v>
      </c>
      <c r="BJ18" s="13">
        <v>1933</v>
      </c>
      <c r="BK18" s="13">
        <v>1965</v>
      </c>
      <c r="BL18" s="13">
        <v>2012</v>
      </c>
      <c r="BM18" s="67">
        <v>1998</v>
      </c>
      <c r="BN18" s="67">
        <v>2198</v>
      </c>
      <c r="BO18" s="67">
        <v>2164</v>
      </c>
      <c r="BP18" s="67">
        <v>2155</v>
      </c>
      <c r="BQ18" s="67">
        <v>2117</v>
      </c>
      <c r="BR18" s="67">
        <v>2233</v>
      </c>
      <c r="BS18" s="67">
        <v>2275</v>
      </c>
      <c r="BT18" s="67">
        <v>2295</v>
      </c>
      <c r="BU18" s="67">
        <v>2181</v>
      </c>
      <c r="BV18" s="67">
        <v>2253</v>
      </c>
      <c r="BW18" s="67">
        <v>2315</v>
      </c>
      <c r="BX18" s="67">
        <v>2127</v>
      </c>
      <c r="BY18" s="67">
        <v>2131</v>
      </c>
      <c r="BZ18" s="67">
        <v>2168</v>
      </c>
      <c r="CA18" s="516">
        <v>2348</v>
      </c>
      <c r="CB18" s="516">
        <v>2396</v>
      </c>
      <c r="CC18" s="516">
        <v>2400</v>
      </c>
      <c r="CD18" s="516">
        <v>2491</v>
      </c>
      <c r="CE18" s="516">
        <v>2524</v>
      </c>
      <c r="CF18" s="516">
        <v>2387</v>
      </c>
      <c r="CG18" s="516">
        <v>2464</v>
      </c>
      <c r="CH18" s="516">
        <v>2414</v>
      </c>
      <c r="CI18" s="516">
        <v>2519</v>
      </c>
      <c r="CJ18" s="516">
        <v>2519</v>
      </c>
      <c r="CK18" s="516">
        <v>2577</v>
      </c>
      <c r="CL18" s="516">
        <v>2525</v>
      </c>
      <c r="CM18" s="516">
        <v>2621</v>
      </c>
      <c r="CN18" s="516">
        <v>2608</v>
      </c>
      <c r="CO18" s="516">
        <v>2694</v>
      </c>
      <c r="CP18" s="516">
        <v>2664</v>
      </c>
      <c r="CQ18" s="516">
        <v>2594</v>
      </c>
      <c r="CR18" s="516">
        <v>2456</v>
      </c>
      <c r="CS18" s="516">
        <v>2520</v>
      </c>
      <c r="CT18" s="516">
        <v>2483</v>
      </c>
      <c r="CU18" s="516">
        <v>2591</v>
      </c>
      <c r="CV18" s="516">
        <v>2715</v>
      </c>
      <c r="CW18" s="516">
        <v>2654</v>
      </c>
      <c r="CX18" s="516">
        <v>2562</v>
      </c>
      <c r="CY18" s="516">
        <v>2572</v>
      </c>
      <c r="CZ18" s="516">
        <v>2495</v>
      </c>
      <c r="DA18" s="2">
        <v>2443</v>
      </c>
      <c r="DB18" s="2">
        <v>2370</v>
      </c>
      <c r="DC18" s="2">
        <v>2388</v>
      </c>
      <c r="DD18" s="2">
        <v>2411</v>
      </c>
      <c r="DE18" s="2">
        <v>2475</v>
      </c>
      <c r="DF18" s="2">
        <v>2384</v>
      </c>
      <c r="DG18" s="2">
        <v>2582</v>
      </c>
      <c r="DH18" s="2">
        <v>2669</v>
      </c>
      <c r="DI18" s="2">
        <v>2385</v>
      </c>
      <c r="DJ18" s="2">
        <v>2244</v>
      </c>
      <c r="DK18" s="2">
        <v>2273</v>
      </c>
      <c r="DL18" s="2">
        <v>2320</v>
      </c>
      <c r="DM18" s="2">
        <v>2357</v>
      </c>
      <c r="DN18" s="2">
        <v>2336</v>
      </c>
      <c r="DO18" s="2">
        <v>2224</v>
      </c>
      <c r="DP18" s="2">
        <v>2195</v>
      </c>
      <c r="DQ18" s="2">
        <v>2224</v>
      </c>
      <c r="DR18" s="2">
        <v>2236</v>
      </c>
      <c r="DS18" s="2">
        <v>2365</v>
      </c>
      <c r="DT18" s="2">
        <v>2139</v>
      </c>
      <c r="DU18" s="2">
        <v>2042</v>
      </c>
      <c r="DV18" s="2">
        <v>2050</v>
      </c>
      <c r="DW18" s="2">
        <v>2016</v>
      </c>
      <c r="DX18" s="2">
        <v>2010</v>
      </c>
      <c r="DY18" s="2">
        <v>1922</v>
      </c>
      <c r="DZ18" s="2">
        <v>1872</v>
      </c>
      <c r="EA18" s="2">
        <v>1894</v>
      </c>
      <c r="EB18" s="2">
        <v>1895</v>
      </c>
      <c r="EC18" s="2">
        <v>1892</v>
      </c>
      <c r="ED18" s="2">
        <v>1910</v>
      </c>
      <c r="EE18" s="2">
        <v>1890</v>
      </c>
      <c r="EF18" s="2">
        <v>1887</v>
      </c>
      <c r="EG18" s="2">
        <v>1892</v>
      </c>
      <c r="EH18" s="2">
        <v>1873</v>
      </c>
      <c r="EI18" s="2">
        <v>1874</v>
      </c>
      <c r="EJ18" s="2">
        <v>1910</v>
      </c>
      <c r="EK18" s="2">
        <v>1884</v>
      </c>
      <c r="EL18" s="2">
        <v>2047</v>
      </c>
      <c r="EM18" s="2">
        <v>2125</v>
      </c>
      <c r="EN18" s="2">
        <v>1920</v>
      </c>
      <c r="EO18" s="2">
        <v>1755</v>
      </c>
      <c r="EP18" s="2">
        <v>1670</v>
      </c>
      <c r="EQ18" s="2">
        <v>1598</v>
      </c>
      <c r="ER18" s="2">
        <v>1639</v>
      </c>
      <c r="ES18" s="2">
        <v>1576</v>
      </c>
      <c r="ET18" s="2">
        <v>1570</v>
      </c>
      <c r="EU18" s="2">
        <v>1547</v>
      </c>
      <c r="EV18" s="2">
        <v>1532</v>
      </c>
      <c r="EW18" s="2">
        <v>1543</v>
      </c>
      <c r="EX18" s="2">
        <v>1539</v>
      </c>
      <c r="EY18" s="2">
        <v>1528</v>
      </c>
      <c r="EZ18" s="2">
        <v>1531</v>
      </c>
      <c r="FA18" s="2">
        <v>1562</v>
      </c>
      <c r="FB18" s="2">
        <v>1526</v>
      </c>
      <c r="FC18" s="2">
        <v>1368</v>
      </c>
      <c r="FD18" s="2">
        <v>1384</v>
      </c>
      <c r="FE18" s="2">
        <v>1439</v>
      </c>
      <c r="FF18" s="2">
        <v>1411</v>
      </c>
      <c r="FG18" s="2">
        <v>1412</v>
      </c>
      <c r="FH18" s="2">
        <v>1441</v>
      </c>
      <c r="FI18" s="2">
        <v>1432</v>
      </c>
      <c r="FJ18" s="2">
        <v>1432</v>
      </c>
      <c r="FK18" s="2">
        <v>1426</v>
      </c>
      <c r="FL18" s="2">
        <v>1427</v>
      </c>
      <c r="FM18" s="2">
        <v>1408</v>
      </c>
      <c r="FN18" s="2">
        <v>1392</v>
      </c>
      <c r="FO18" s="2">
        <v>1414</v>
      </c>
      <c r="FP18" s="2">
        <v>1426</v>
      </c>
      <c r="FQ18" s="2">
        <v>1436</v>
      </c>
      <c r="FR18" s="2">
        <v>1430</v>
      </c>
      <c r="FS18" s="2">
        <v>1387</v>
      </c>
      <c r="FT18" s="2">
        <v>1369</v>
      </c>
      <c r="FU18" s="2">
        <v>1376</v>
      </c>
      <c r="FV18" s="2">
        <v>1355</v>
      </c>
      <c r="FW18" s="2">
        <v>1349</v>
      </c>
      <c r="FX18" s="2">
        <v>1391</v>
      </c>
      <c r="FY18" s="2">
        <v>1348</v>
      </c>
      <c r="FZ18" s="2">
        <v>1348</v>
      </c>
      <c r="GA18" s="2">
        <v>1342</v>
      </c>
      <c r="GB18" s="2">
        <v>1339</v>
      </c>
      <c r="GC18" s="2">
        <v>1346</v>
      </c>
      <c r="GD18" s="2">
        <v>1300</v>
      </c>
      <c r="GE18" s="2">
        <v>1295</v>
      </c>
      <c r="GF18" s="2">
        <v>1282</v>
      </c>
      <c r="GG18" s="2">
        <v>1306</v>
      </c>
      <c r="GH18" s="2">
        <v>1286</v>
      </c>
      <c r="GI18" s="2">
        <v>1288</v>
      </c>
      <c r="GJ18" s="2">
        <v>1268</v>
      </c>
      <c r="GK18" s="2">
        <v>1290</v>
      </c>
      <c r="GL18" s="2">
        <v>1346</v>
      </c>
      <c r="GM18" s="2">
        <v>1318</v>
      </c>
      <c r="GN18" s="2">
        <v>1308</v>
      </c>
      <c r="GO18" s="2">
        <v>1270</v>
      </c>
      <c r="GP18" s="2">
        <v>1261</v>
      </c>
      <c r="GQ18" s="2">
        <v>1258</v>
      </c>
      <c r="GR18" s="2">
        <v>1226</v>
      </c>
      <c r="GS18" s="2">
        <v>1240</v>
      </c>
      <c r="GT18" s="2">
        <v>1230</v>
      </c>
      <c r="GU18" s="2">
        <v>1206</v>
      </c>
      <c r="GV18" s="2">
        <v>1262</v>
      </c>
      <c r="GW18" s="2">
        <v>1338</v>
      </c>
      <c r="GX18" s="2">
        <v>1322</v>
      </c>
      <c r="GY18" s="2">
        <v>1314</v>
      </c>
      <c r="GZ18" s="2">
        <v>1307</v>
      </c>
      <c r="HA18" s="2">
        <v>1254</v>
      </c>
      <c r="HB18" s="2">
        <v>1274</v>
      </c>
      <c r="HC18" s="2">
        <v>1275</v>
      </c>
      <c r="HD18" s="2">
        <v>1295</v>
      </c>
      <c r="HE18" s="2">
        <v>1310</v>
      </c>
      <c r="HF18" s="2">
        <v>1340</v>
      </c>
      <c r="HG18" s="2">
        <v>1336</v>
      </c>
      <c r="HH18" s="2">
        <v>1323</v>
      </c>
      <c r="HI18" s="2">
        <v>1316</v>
      </c>
      <c r="HJ18" s="2">
        <v>1270</v>
      </c>
      <c r="HK18" s="2">
        <v>1285</v>
      </c>
      <c r="HL18" s="2">
        <v>1257</v>
      </c>
      <c r="HM18" s="2">
        <v>1258</v>
      </c>
      <c r="HN18" s="2">
        <v>1234</v>
      </c>
      <c r="HO18" s="2">
        <v>1246</v>
      </c>
      <c r="HP18" s="2">
        <v>1228</v>
      </c>
      <c r="HQ18" s="2">
        <v>1224</v>
      </c>
      <c r="HR18" s="2">
        <v>1247</v>
      </c>
      <c r="HS18" s="2">
        <v>1244</v>
      </c>
      <c r="HT18" s="2">
        <v>1237</v>
      </c>
      <c r="HU18" s="2">
        <v>1237</v>
      </c>
      <c r="HV18" s="2">
        <v>1240</v>
      </c>
      <c r="HW18" s="2">
        <v>1213</v>
      </c>
      <c r="HX18" s="2">
        <v>1215</v>
      </c>
      <c r="HY18" s="2">
        <v>1219</v>
      </c>
      <c r="HZ18" s="2">
        <v>1193</v>
      </c>
      <c r="IA18" s="2">
        <v>1196</v>
      </c>
      <c r="IB18" s="2">
        <v>1191</v>
      </c>
      <c r="IC18" s="2">
        <v>1189</v>
      </c>
      <c r="ID18" s="2">
        <v>1167</v>
      </c>
      <c r="IE18" s="2">
        <v>1165</v>
      </c>
      <c r="IF18" s="2">
        <v>1156</v>
      </c>
      <c r="IG18" s="2">
        <v>1149</v>
      </c>
      <c r="IH18" s="2">
        <v>1188</v>
      </c>
      <c r="II18" s="2">
        <v>1151</v>
      </c>
      <c r="IJ18" s="2">
        <v>1165</v>
      </c>
      <c r="IK18" s="2">
        <v>1165</v>
      </c>
      <c r="IL18" s="2">
        <v>1162</v>
      </c>
      <c r="IM18" s="2">
        <v>1142</v>
      </c>
      <c r="IN18" s="2">
        <v>1080</v>
      </c>
      <c r="IO18" s="2">
        <v>1075</v>
      </c>
      <c r="IP18" s="2">
        <v>1077</v>
      </c>
      <c r="IQ18" s="2">
        <v>1107</v>
      </c>
      <c r="IR18" s="2">
        <v>1095</v>
      </c>
      <c r="IS18" s="2">
        <v>1088</v>
      </c>
      <c r="IT18" s="2">
        <v>1072</v>
      </c>
    </row>
    <row r="19" spans="1:254" ht="15.9" customHeight="1">
      <c r="A19" s="61" t="s">
        <v>33</v>
      </c>
      <c r="B19" s="6" t="s">
        <v>34</v>
      </c>
      <c r="C19" s="15">
        <v>8454</v>
      </c>
      <c r="D19" s="16">
        <v>-45</v>
      </c>
      <c r="E19" s="13">
        <v>8499</v>
      </c>
      <c r="F19" s="13">
        <v>8470</v>
      </c>
      <c r="G19" s="13">
        <v>8131</v>
      </c>
      <c r="H19" s="13">
        <v>8094</v>
      </c>
      <c r="I19" s="13">
        <v>8167</v>
      </c>
      <c r="J19" s="13">
        <v>7818</v>
      </c>
      <c r="K19" s="13">
        <v>8112</v>
      </c>
      <c r="L19" s="13">
        <v>8210</v>
      </c>
      <c r="M19" s="13">
        <v>8631</v>
      </c>
      <c r="N19" s="13">
        <v>8652</v>
      </c>
      <c r="O19" s="13">
        <v>8766</v>
      </c>
      <c r="P19" s="13">
        <v>8529</v>
      </c>
      <c r="Q19" s="13">
        <v>8302</v>
      </c>
      <c r="R19" s="13">
        <v>7930</v>
      </c>
      <c r="S19" s="13">
        <v>8440</v>
      </c>
      <c r="T19" s="13">
        <v>8624</v>
      </c>
      <c r="U19" s="13">
        <v>8480</v>
      </c>
      <c r="V19" s="13">
        <v>8417</v>
      </c>
      <c r="W19" s="13">
        <v>8307</v>
      </c>
      <c r="X19" s="13">
        <v>8214</v>
      </c>
      <c r="Y19" s="13">
        <v>8250</v>
      </c>
      <c r="Z19" s="13">
        <v>8227</v>
      </c>
      <c r="AA19" s="13">
        <v>8195</v>
      </c>
      <c r="AB19" s="13">
        <v>8078</v>
      </c>
      <c r="AC19" s="13">
        <v>7973</v>
      </c>
      <c r="AD19" s="13">
        <v>7814</v>
      </c>
      <c r="AE19" s="13">
        <v>7743</v>
      </c>
      <c r="AF19" s="13">
        <v>7652</v>
      </c>
      <c r="AG19" s="13">
        <v>7794</v>
      </c>
      <c r="AH19" s="13">
        <v>7725</v>
      </c>
      <c r="AI19" s="13">
        <v>7722</v>
      </c>
      <c r="AJ19" s="13">
        <v>7820</v>
      </c>
      <c r="AK19" s="13">
        <v>8043</v>
      </c>
      <c r="AL19" s="13">
        <v>7884</v>
      </c>
      <c r="AM19" s="13">
        <v>8249</v>
      </c>
      <c r="AN19" s="13">
        <v>8006</v>
      </c>
      <c r="AO19" s="13">
        <v>7757</v>
      </c>
      <c r="AP19" s="13">
        <v>7793</v>
      </c>
      <c r="AQ19" s="13">
        <v>7563</v>
      </c>
      <c r="AR19" s="13">
        <v>7394</v>
      </c>
      <c r="AS19" s="13">
        <v>7614</v>
      </c>
      <c r="AT19" s="13">
        <v>7690</v>
      </c>
      <c r="AU19" s="13">
        <v>7562</v>
      </c>
      <c r="AV19" s="13">
        <v>7716</v>
      </c>
      <c r="AW19" s="13">
        <v>7645</v>
      </c>
      <c r="AX19" s="13">
        <v>7633</v>
      </c>
      <c r="AY19" s="13">
        <v>7346</v>
      </c>
      <c r="AZ19" s="13">
        <v>7185</v>
      </c>
      <c r="BA19" s="13">
        <v>7195</v>
      </c>
      <c r="BB19" s="13">
        <v>7065</v>
      </c>
      <c r="BC19" s="13">
        <v>7217</v>
      </c>
      <c r="BD19" s="13">
        <v>7359</v>
      </c>
      <c r="BE19" s="13">
        <v>7304</v>
      </c>
      <c r="BF19" s="13">
        <v>7457</v>
      </c>
      <c r="BG19" s="13">
        <v>7301</v>
      </c>
      <c r="BH19" s="13">
        <v>6982</v>
      </c>
      <c r="BI19" s="13">
        <v>6886</v>
      </c>
      <c r="BJ19" s="13">
        <v>6525</v>
      </c>
      <c r="BK19" s="13">
        <v>6912</v>
      </c>
      <c r="BL19" s="13">
        <v>6984</v>
      </c>
      <c r="BM19" s="67">
        <v>7050</v>
      </c>
      <c r="BN19" s="67">
        <v>6970</v>
      </c>
      <c r="BO19" s="67">
        <v>6890</v>
      </c>
      <c r="BP19" s="67">
        <v>6771</v>
      </c>
      <c r="BQ19" s="67">
        <v>6926</v>
      </c>
      <c r="BR19" s="67">
        <v>6704</v>
      </c>
      <c r="BS19" s="67">
        <v>6722</v>
      </c>
      <c r="BT19" s="67">
        <v>6936</v>
      </c>
      <c r="BU19" s="67">
        <v>6598</v>
      </c>
      <c r="BV19" s="67">
        <v>6427</v>
      </c>
      <c r="BW19" s="67">
        <v>6482</v>
      </c>
      <c r="BX19" s="67">
        <v>6613</v>
      </c>
      <c r="BY19" s="67">
        <v>6647</v>
      </c>
      <c r="BZ19" s="67">
        <v>6775</v>
      </c>
      <c r="CA19" s="516">
        <v>6768</v>
      </c>
      <c r="CB19" s="516">
        <v>6872</v>
      </c>
      <c r="CC19" s="516">
        <v>6955</v>
      </c>
      <c r="CD19" s="516">
        <v>6790</v>
      </c>
      <c r="CE19" s="516">
        <v>6735</v>
      </c>
      <c r="CF19" s="516">
        <v>6786</v>
      </c>
      <c r="CG19" s="516">
        <v>6730</v>
      </c>
      <c r="CH19" s="516">
        <v>6946</v>
      </c>
      <c r="CI19" s="516">
        <v>6539</v>
      </c>
      <c r="CJ19" s="516">
        <v>6475</v>
      </c>
      <c r="CK19" s="516">
        <v>6468</v>
      </c>
      <c r="CL19" s="516">
        <v>6424</v>
      </c>
      <c r="CM19" s="516">
        <v>6609</v>
      </c>
      <c r="CN19" s="516">
        <v>6087</v>
      </c>
      <c r="CO19" s="516">
        <v>6135</v>
      </c>
      <c r="CP19" s="516">
        <v>6379</v>
      </c>
      <c r="CQ19" s="516">
        <v>6368</v>
      </c>
      <c r="CR19" s="516">
        <v>6421</v>
      </c>
      <c r="CS19" s="516">
        <v>6159</v>
      </c>
      <c r="CT19" s="516">
        <v>5929</v>
      </c>
      <c r="CU19" s="516">
        <v>6150</v>
      </c>
      <c r="CV19" s="516">
        <v>6320</v>
      </c>
      <c r="CW19" s="516">
        <v>6130</v>
      </c>
      <c r="CX19" s="516">
        <v>6095</v>
      </c>
      <c r="CY19" s="516">
        <v>6136</v>
      </c>
      <c r="CZ19" s="516">
        <v>6187</v>
      </c>
      <c r="DA19" s="2">
        <v>6354</v>
      </c>
      <c r="DB19" s="2">
        <v>6451</v>
      </c>
      <c r="DC19" s="2">
        <v>6176</v>
      </c>
      <c r="DD19" s="2">
        <v>6552</v>
      </c>
      <c r="DE19" s="2">
        <v>6510</v>
      </c>
      <c r="DF19" s="2">
        <v>6120</v>
      </c>
      <c r="DG19" s="2">
        <v>6500</v>
      </c>
      <c r="DH19" s="2">
        <v>6810</v>
      </c>
      <c r="DI19" s="2">
        <v>7151</v>
      </c>
      <c r="DJ19" s="2">
        <v>6983</v>
      </c>
      <c r="DK19" s="2">
        <v>6643</v>
      </c>
      <c r="DL19" s="2">
        <v>6930</v>
      </c>
      <c r="DM19" s="2">
        <v>7175</v>
      </c>
      <c r="DN19" s="2">
        <v>7307</v>
      </c>
      <c r="DO19" s="2">
        <v>7033</v>
      </c>
      <c r="DP19" s="2">
        <v>7000</v>
      </c>
      <c r="DQ19" s="2">
        <v>7275</v>
      </c>
      <c r="DR19" s="2">
        <v>7681</v>
      </c>
      <c r="DS19" s="2">
        <v>7867</v>
      </c>
      <c r="DT19" s="2">
        <v>7818</v>
      </c>
      <c r="DU19" s="2">
        <v>7559</v>
      </c>
      <c r="DV19" s="2">
        <v>7347</v>
      </c>
      <c r="DW19" s="2">
        <v>7111</v>
      </c>
      <c r="DX19" s="2">
        <v>7252</v>
      </c>
      <c r="DY19" s="2">
        <v>6961</v>
      </c>
      <c r="DZ19" s="2">
        <v>6560</v>
      </c>
      <c r="EA19" s="2">
        <v>6783</v>
      </c>
      <c r="EB19" s="2">
        <v>6673</v>
      </c>
      <c r="EC19" s="2">
        <v>6613</v>
      </c>
      <c r="ED19" s="2">
        <v>6582</v>
      </c>
      <c r="EE19" s="2">
        <v>6523</v>
      </c>
      <c r="EF19" s="2">
        <v>6731</v>
      </c>
      <c r="EG19" s="2">
        <v>6609</v>
      </c>
      <c r="EH19" s="2">
        <v>6557</v>
      </c>
      <c r="EI19" s="2">
        <v>6826</v>
      </c>
      <c r="EJ19" s="2">
        <v>6856</v>
      </c>
      <c r="EK19" s="2">
        <v>6849</v>
      </c>
      <c r="EL19" s="2">
        <v>6766</v>
      </c>
      <c r="EM19" s="2">
        <v>6726</v>
      </c>
      <c r="EN19" s="2">
        <v>6529</v>
      </c>
      <c r="EO19" s="2">
        <v>6195</v>
      </c>
      <c r="EP19" s="2">
        <v>6060</v>
      </c>
      <c r="EQ19" s="2">
        <v>6137</v>
      </c>
      <c r="ER19" s="2">
        <v>6172</v>
      </c>
      <c r="ES19" s="2">
        <v>5874</v>
      </c>
      <c r="ET19" s="2">
        <v>5700</v>
      </c>
      <c r="EU19" s="2">
        <v>5707</v>
      </c>
      <c r="EV19" s="2">
        <v>5667</v>
      </c>
      <c r="EW19" s="2">
        <v>5698</v>
      </c>
      <c r="EX19" s="2">
        <v>5714</v>
      </c>
      <c r="EY19" s="2">
        <v>5770</v>
      </c>
      <c r="EZ19" s="2">
        <v>5705</v>
      </c>
      <c r="FA19" s="2">
        <v>5626</v>
      </c>
      <c r="FB19" s="2">
        <v>5600</v>
      </c>
      <c r="FC19" s="2">
        <v>5652</v>
      </c>
      <c r="FD19" s="2">
        <v>5640</v>
      </c>
      <c r="FE19" s="2">
        <v>5852</v>
      </c>
      <c r="FF19" s="2">
        <v>5721</v>
      </c>
      <c r="FG19" s="2">
        <v>5571</v>
      </c>
      <c r="FH19" s="2">
        <v>5635</v>
      </c>
      <c r="FI19" s="2">
        <v>5648</v>
      </c>
      <c r="FJ19" s="2">
        <v>5666</v>
      </c>
      <c r="FK19" s="2">
        <v>5663</v>
      </c>
      <c r="FL19" s="2">
        <v>5664</v>
      </c>
      <c r="FM19" s="2">
        <v>5546</v>
      </c>
      <c r="FN19" s="2">
        <v>5619</v>
      </c>
      <c r="FO19" s="2">
        <v>5501</v>
      </c>
      <c r="FP19" s="2">
        <v>5473</v>
      </c>
      <c r="FQ19" s="2">
        <v>5458</v>
      </c>
      <c r="FR19" s="2">
        <v>5476</v>
      </c>
      <c r="FS19" s="2">
        <v>5261</v>
      </c>
      <c r="FT19" s="2">
        <v>5163</v>
      </c>
      <c r="FU19" s="2">
        <v>5159</v>
      </c>
      <c r="FV19" s="2">
        <v>5033</v>
      </c>
      <c r="FW19" s="2">
        <v>5046</v>
      </c>
      <c r="FX19" s="2">
        <v>5286</v>
      </c>
      <c r="FY19" s="2">
        <v>5300</v>
      </c>
      <c r="FZ19" s="2">
        <v>5314</v>
      </c>
      <c r="GA19" s="2">
        <v>5182</v>
      </c>
      <c r="GB19" s="2">
        <v>5066</v>
      </c>
      <c r="GC19" s="2">
        <v>5080</v>
      </c>
      <c r="GD19" s="2">
        <v>5046</v>
      </c>
      <c r="GE19" s="2">
        <v>5129</v>
      </c>
      <c r="GF19" s="2">
        <v>5022</v>
      </c>
      <c r="GG19" s="2">
        <v>5120</v>
      </c>
      <c r="GH19" s="2">
        <v>5149</v>
      </c>
      <c r="GI19" s="2">
        <v>5110</v>
      </c>
      <c r="GJ19" s="2">
        <v>5000</v>
      </c>
      <c r="GK19" s="2">
        <v>4982</v>
      </c>
      <c r="GL19" s="2">
        <v>4962</v>
      </c>
      <c r="GM19" s="2">
        <v>4885</v>
      </c>
      <c r="GN19" s="2">
        <v>4868</v>
      </c>
      <c r="GO19" s="2">
        <v>4910</v>
      </c>
      <c r="GP19" s="2">
        <v>4903</v>
      </c>
      <c r="GQ19" s="2">
        <v>4852</v>
      </c>
      <c r="GR19" s="2">
        <v>4569</v>
      </c>
      <c r="GS19" s="2">
        <v>4760</v>
      </c>
      <c r="GT19" s="2">
        <v>4692</v>
      </c>
      <c r="GU19" s="2">
        <v>4633</v>
      </c>
      <c r="GV19" s="2">
        <v>4756</v>
      </c>
      <c r="GW19" s="2">
        <v>4870</v>
      </c>
      <c r="GX19" s="2">
        <v>4864</v>
      </c>
      <c r="GY19" s="2">
        <v>4754</v>
      </c>
      <c r="GZ19" s="2">
        <v>4790</v>
      </c>
      <c r="HA19" s="2">
        <v>4800</v>
      </c>
      <c r="HB19" s="2">
        <v>4730</v>
      </c>
      <c r="HC19" s="2">
        <v>4797</v>
      </c>
      <c r="HD19" s="2">
        <v>4988</v>
      </c>
      <c r="HE19" s="2">
        <v>4920</v>
      </c>
      <c r="HF19" s="2">
        <v>5085</v>
      </c>
      <c r="HG19" s="2">
        <v>5070</v>
      </c>
      <c r="HH19" s="2">
        <v>5010</v>
      </c>
      <c r="HI19" s="2">
        <v>4932</v>
      </c>
      <c r="HJ19" s="2">
        <v>4844</v>
      </c>
      <c r="HK19" s="2">
        <v>4762</v>
      </c>
      <c r="HL19" s="2">
        <v>4776</v>
      </c>
      <c r="HM19" s="2">
        <v>4826</v>
      </c>
      <c r="HN19" s="2">
        <v>4861</v>
      </c>
      <c r="HO19" s="2">
        <v>4828</v>
      </c>
      <c r="HP19" s="2">
        <v>4908</v>
      </c>
      <c r="HQ19" s="2">
        <v>4815</v>
      </c>
      <c r="HR19" s="2">
        <v>4891</v>
      </c>
      <c r="HS19" s="2">
        <v>4859</v>
      </c>
      <c r="HT19" s="2">
        <v>4794</v>
      </c>
      <c r="HU19" s="2">
        <v>4672</v>
      </c>
      <c r="HV19" s="2">
        <v>4834</v>
      </c>
      <c r="HW19" s="2">
        <v>4795</v>
      </c>
      <c r="HX19" s="2">
        <v>4895</v>
      </c>
      <c r="HY19" s="2">
        <v>4907</v>
      </c>
      <c r="HZ19" s="2">
        <v>4819</v>
      </c>
      <c r="IA19" s="2">
        <v>4833</v>
      </c>
      <c r="IB19" s="2">
        <v>4855</v>
      </c>
      <c r="IC19" s="2">
        <v>4817</v>
      </c>
      <c r="ID19" s="2">
        <v>4773</v>
      </c>
      <c r="IE19" s="2">
        <v>4810</v>
      </c>
      <c r="IF19" s="2">
        <v>4772</v>
      </c>
      <c r="IG19" s="2">
        <v>4850</v>
      </c>
      <c r="IH19" s="2">
        <v>4960</v>
      </c>
      <c r="II19" s="2">
        <v>4738</v>
      </c>
      <c r="IJ19" s="2">
        <v>4706</v>
      </c>
      <c r="IK19" s="2">
        <v>4700</v>
      </c>
      <c r="IL19" s="2">
        <v>4549</v>
      </c>
      <c r="IM19" s="2">
        <v>4503</v>
      </c>
      <c r="IN19" s="2">
        <v>4456</v>
      </c>
      <c r="IO19" s="2">
        <v>4395</v>
      </c>
      <c r="IP19" s="2">
        <v>4298</v>
      </c>
      <c r="IQ19" s="2">
        <v>4452</v>
      </c>
      <c r="IR19" s="2">
        <v>4482</v>
      </c>
      <c r="IS19" s="2">
        <v>4385</v>
      </c>
      <c r="IT19" s="2">
        <v>4370</v>
      </c>
    </row>
    <row r="20" spans="1:254" ht="15.9" customHeight="1">
      <c r="A20" s="61" t="s">
        <v>35</v>
      </c>
      <c r="B20" s="6" t="s">
        <v>36</v>
      </c>
      <c r="C20" s="15">
        <v>2550</v>
      </c>
      <c r="D20" s="16">
        <v>12</v>
      </c>
      <c r="E20" s="13">
        <v>2538</v>
      </c>
      <c r="F20" s="13">
        <v>2546</v>
      </c>
      <c r="G20" s="13">
        <v>2493</v>
      </c>
      <c r="H20" s="13">
        <v>2430</v>
      </c>
      <c r="I20" s="13">
        <v>2469</v>
      </c>
      <c r="J20" s="13">
        <v>2379</v>
      </c>
      <c r="K20" s="13">
        <v>2361</v>
      </c>
      <c r="L20" s="13">
        <v>2361</v>
      </c>
      <c r="M20" s="13">
        <v>2413</v>
      </c>
      <c r="N20" s="13">
        <v>2324</v>
      </c>
      <c r="O20" s="13">
        <v>2333</v>
      </c>
      <c r="P20" s="13">
        <v>2300</v>
      </c>
      <c r="Q20" s="13">
        <v>2289</v>
      </c>
      <c r="R20" s="13">
        <v>2271</v>
      </c>
      <c r="S20" s="13">
        <v>2294</v>
      </c>
      <c r="T20" s="13">
        <v>2295</v>
      </c>
      <c r="U20" s="13">
        <v>2273</v>
      </c>
      <c r="V20" s="13">
        <v>2249</v>
      </c>
      <c r="W20" s="13">
        <v>2259</v>
      </c>
      <c r="X20" s="13">
        <v>2206</v>
      </c>
      <c r="Y20" s="13">
        <v>2220</v>
      </c>
      <c r="Z20" s="13">
        <v>2271</v>
      </c>
      <c r="AA20" s="13">
        <v>2346</v>
      </c>
      <c r="AB20" s="13">
        <v>2313</v>
      </c>
      <c r="AC20" s="13">
        <v>2283</v>
      </c>
      <c r="AD20" s="13">
        <v>2235</v>
      </c>
      <c r="AE20" s="13">
        <v>2164</v>
      </c>
      <c r="AF20" s="13">
        <v>2157</v>
      </c>
      <c r="AG20" s="13">
        <v>2150</v>
      </c>
      <c r="AH20" s="13">
        <v>2171</v>
      </c>
      <c r="AI20" s="13">
        <v>2196</v>
      </c>
      <c r="AJ20" s="13">
        <v>2215</v>
      </c>
      <c r="AK20" s="13">
        <v>2320</v>
      </c>
      <c r="AL20" s="13">
        <v>2269</v>
      </c>
      <c r="AM20" s="13">
        <v>2276</v>
      </c>
      <c r="AN20" s="13">
        <v>2285</v>
      </c>
      <c r="AO20" s="13">
        <v>2271</v>
      </c>
      <c r="AP20" s="13">
        <v>2325</v>
      </c>
      <c r="AQ20" s="13">
        <v>2175</v>
      </c>
      <c r="AR20" s="13">
        <v>2109</v>
      </c>
      <c r="AS20" s="13">
        <v>2134</v>
      </c>
      <c r="AT20" s="13">
        <v>2157</v>
      </c>
      <c r="AU20" s="13">
        <v>2200</v>
      </c>
      <c r="AV20" s="13">
        <v>2273</v>
      </c>
      <c r="AW20" s="13">
        <v>2263</v>
      </c>
      <c r="AX20" s="13">
        <v>2319</v>
      </c>
      <c r="AY20" s="13">
        <v>2230</v>
      </c>
      <c r="AZ20" s="13">
        <v>2245</v>
      </c>
      <c r="BA20" s="13">
        <v>2311</v>
      </c>
      <c r="BB20" s="13">
        <v>2248</v>
      </c>
      <c r="BC20" s="13">
        <v>2294</v>
      </c>
      <c r="BD20" s="13">
        <v>2305</v>
      </c>
      <c r="BE20" s="13">
        <v>2220</v>
      </c>
      <c r="BF20" s="13">
        <v>2166</v>
      </c>
      <c r="BG20" s="13">
        <v>2165</v>
      </c>
      <c r="BH20" s="13">
        <v>2138</v>
      </c>
      <c r="BI20" s="13">
        <v>2231</v>
      </c>
      <c r="BJ20" s="13">
        <v>2254</v>
      </c>
      <c r="BK20" s="13">
        <v>2404</v>
      </c>
      <c r="BL20" s="13">
        <v>2380</v>
      </c>
      <c r="BM20" s="67">
        <v>2472</v>
      </c>
      <c r="BN20" s="67">
        <v>2312</v>
      </c>
      <c r="BO20" s="67">
        <v>2664</v>
      </c>
      <c r="BP20" s="67">
        <v>2649</v>
      </c>
      <c r="BQ20" s="67">
        <v>2627</v>
      </c>
      <c r="BR20" s="67">
        <v>2580</v>
      </c>
      <c r="BS20" s="67">
        <v>2522</v>
      </c>
      <c r="BT20" s="67">
        <v>2656</v>
      </c>
      <c r="BU20" s="67">
        <v>2431</v>
      </c>
      <c r="BV20" s="67">
        <v>2442</v>
      </c>
      <c r="BW20" s="67">
        <v>2463</v>
      </c>
      <c r="BX20" s="67">
        <v>2487</v>
      </c>
      <c r="BY20" s="67">
        <v>2554</v>
      </c>
      <c r="BZ20" s="67">
        <v>2520</v>
      </c>
      <c r="CA20" s="516">
        <v>2582</v>
      </c>
      <c r="CB20" s="516">
        <v>2726</v>
      </c>
      <c r="CC20" s="516">
        <v>2649</v>
      </c>
      <c r="CD20" s="516">
        <v>2677</v>
      </c>
      <c r="CE20" s="516">
        <v>2619</v>
      </c>
      <c r="CF20" s="516">
        <v>2673</v>
      </c>
      <c r="CG20" s="516">
        <v>2706</v>
      </c>
      <c r="CH20" s="516">
        <v>2826</v>
      </c>
      <c r="CI20" s="516">
        <v>2664</v>
      </c>
      <c r="CJ20" s="516">
        <v>2697</v>
      </c>
      <c r="CK20" s="516">
        <v>2683</v>
      </c>
      <c r="CL20" s="516">
        <v>2641</v>
      </c>
      <c r="CM20" s="516">
        <v>2754</v>
      </c>
      <c r="CN20" s="516">
        <v>2627</v>
      </c>
      <c r="CO20" s="516">
        <v>2710</v>
      </c>
      <c r="CP20" s="516">
        <v>2843</v>
      </c>
      <c r="CQ20" s="516">
        <v>2763</v>
      </c>
      <c r="CR20" s="516">
        <v>2817</v>
      </c>
      <c r="CS20" s="516">
        <v>2749</v>
      </c>
      <c r="CT20" s="516">
        <v>2673</v>
      </c>
      <c r="CU20" s="516">
        <v>2904</v>
      </c>
      <c r="CV20" s="516">
        <v>3175</v>
      </c>
      <c r="CW20" s="516">
        <v>3065</v>
      </c>
      <c r="CX20" s="516">
        <v>3080</v>
      </c>
      <c r="CY20" s="516">
        <v>3090</v>
      </c>
      <c r="CZ20" s="516">
        <v>3085</v>
      </c>
      <c r="DA20" s="2">
        <v>3240</v>
      </c>
      <c r="DB20" s="2">
        <v>3140</v>
      </c>
      <c r="DC20" s="2">
        <v>2942</v>
      </c>
      <c r="DD20" s="2">
        <v>3130</v>
      </c>
      <c r="DE20" s="2">
        <v>3205</v>
      </c>
      <c r="DF20" s="2">
        <v>3080</v>
      </c>
      <c r="DG20" s="2">
        <v>3455</v>
      </c>
      <c r="DH20" s="2">
        <v>3815</v>
      </c>
      <c r="DI20" s="2">
        <v>3815</v>
      </c>
      <c r="DJ20" s="2">
        <v>3425</v>
      </c>
      <c r="DK20" s="2">
        <v>3245</v>
      </c>
      <c r="DL20" s="2">
        <v>3230</v>
      </c>
      <c r="DM20" s="2">
        <v>3090</v>
      </c>
      <c r="DN20" s="2">
        <v>3085</v>
      </c>
      <c r="DO20" s="2">
        <v>3035</v>
      </c>
      <c r="DP20" s="2">
        <v>2981</v>
      </c>
      <c r="DQ20" s="2">
        <v>3075</v>
      </c>
      <c r="DR20" s="2">
        <v>3005</v>
      </c>
      <c r="DS20" s="2">
        <v>3240</v>
      </c>
      <c r="DT20" s="2">
        <v>2933</v>
      </c>
      <c r="DU20" s="2">
        <v>2934</v>
      </c>
      <c r="DV20" s="2">
        <v>2963</v>
      </c>
      <c r="DW20" s="2">
        <v>3000</v>
      </c>
      <c r="DX20" s="2">
        <v>3170</v>
      </c>
      <c r="DY20" s="2">
        <v>3005</v>
      </c>
      <c r="DZ20" s="2">
        <v>2953</v>
      </c>
      <c r="EA20" s="2">
        <v>2938</v>
      </c>
      <c r="EB20" s="2">
        <v>3035</v>
      </c>
      <c r="EC20" s="2">
        <v>2964</v>
      </c>
      <c r="ED20" s="2">
        <v>2907</v>
      </c>
      <c r="EE20" s="2">
        <v>2923</v>
      </c>
      <c r="EF20" s="2">
        <v>2906</v>
      </c>
      <c r="EG20" s="2">
        <v>2869</v>
      </c>
      <c r="EH20" s="2">
        <v>2890</v>
      </c>
      <c r="EI20" s="2">
        <v>2894</v>
      </c>
      <c r="EJ20" s="2">
        <v>2928</v>
      </c>
      <c r="EK20" s="2">
        <v>2903</v>
      </c>
      <c r="EL20" s="2">
        <v>3015</v>
      </c>
      <c r="EM20" s="2">
        <v>2966</v>
      </c>
      <c r="EN20" s="2">
        <v>2906</v>
      </c>
      <c r="EO20" s="2">
        <v>2640</v>
      </c>
      <c r="EP20" s="2">
        <v>2714</v>
      </c>
      <c r="EQ20" s="2">
        <v>2553</v>
      </c>
      <c r="ER20" s="2">
        <v>2417</v>
      </c>
      <c r="ES20" s="2">
        <v>2319</v>
      </c>
      <c r="ET20" s="2">
        <v>2266</v>
      </c>
      <c r="EU20" s="2">
        <v>2242</v>
      </c>
      <c r="EV20" s="2">
        <v>2255</v>
      </c>
      <c r="EW20" s="2">
        <v>2217</v>
      </c>
      <c r="EX20" s="2">
        <v>2165</v>
      </c>
      <c r="EY20" s="2">
        <v>2124</v>
      </c>
      <c r="EZ20" s="2">
        <v>2107</v>
      </c>
      <c r="FA20" s="2">
        <v>2097</v>
      </c>
      <c r="FB20" s="2">
        <v>2085</v>
      </c>
      <c r="FC20" s="2">
        <v>2090</v>
      </c>
      <c r="FD20" s="2">
        <v>2126</v>
      </c>
      <c r="FE20" s="2">
        <v>2224</v>
      </c>
      <c r="FF20" s="2">
        <v>2244</v>
      </c>
      <c r="FG20" s="2">
        <v>2236</v>
      </c>
      <c r="FH20" s="2">
        <v>2291</v>
      </c>
      <c r="FI20" s="2">
        <v>2285</v>
      </c>
      <c r="FJ20" s="2">
        <v>2348</v>
      </c>
      <c r="FK20" s="2">
        <v>2314</v>
      </c>
      <c r="FL20" s="2">
        <v>2330</v>
      </c>
      <c r="FM20" s="2">
        <v>2307</v>
      </c>
      <c r="FN20" s="2">
        <v>2302</v>
      </c>
      <c r="FO20" s="2">
        <v>2382</v>
      </c>
      <c r="FP20" s="2">
        <v>2530</v>
      </c>
      <c r="FQ20" s="2">
        <v>2369</v>
      </c>
      <c r="FR20" s="2">
        <v>2348</v>
      </c>
      <c r="FS20" s="2">
        <v>2255</v>
      </c>
      <c r="FT20" s="2">
        <v>2306</v>
      </c>
      <c r="FU20" s="2">
        <v>2340</v>
      </c>
      <c r="FV20" s="2">
        <v>2208</v>
      </c>
      <c r="FW20" s="2">
        <v>2195</v>
      </c>
      <c r="FX20" s="2">
        <v>2263</v>
      </c>
      <c r="FY20" s="2">
        <v>2245</v>
      </c>
      <c r="FZ20" s="2">
        <v>2274</v>
      </c>
      <c r="GA20" s="2">
        <v>2200</v>
      </c>
      <c r="GB20" s="2">
        <v>2124</v>
      </c>
      <c r="GC20" s="2">
        <v>2178</v>
      </c>
      <c r="GD20" s="2">
        <v>2088</v>
      </c>
      <c r="GE20" s="2">
        <v>2168</v>
      </c>
      <c r="GF20" s="2">
        <v>2162</v>
      </c>
      <c r="GG20" s="2">
        <v>2188</v>
      </c>
      <c r="GH20" s="2">
        <v>2049</v>
      </c>
      <c r="GI20" s="2">
        <v>2016</v>
      </c>
      <c r="GJ20" s="2">
        <v>1993</v>
      </c>
      <c r="GK20" s="2">
        <v>1990</v>
      </c>
      <c r="GL20" s="2">
        <v>2073</v>
      </c>
      <c r="GM20" s="2">
        <v>2043</v>
      </c>
      <c r="GN20" s="2">
        <v>2041</v>
      </c>
      <c r="GO20" s="2">
        <v>2050</v>
      </c>
      <c r="GP20" s="2">
        <v>1996</v>
      </c>
      <c r="GQ20" s="2">
        <v>1992</v>
      </c>
      <c r="GR20" s="2">
        <v>1982</v>
      </c>
      <c r="GS20" s="2">
        <v>1996</v>
      </c>
      <c r="GT20" s="2">
        <v>2037</v>
      </c>
      <c r="GU20" s="2">
        <v>1962</v>
      </c>
      <c r="GV20" s="2">
        <v>1933</v>
      </c>
      <c r="GW20" s="2">
        <v>2021</v>
      </c>
      <c r="GX20" s="2">
        <v>2060</v>
      </c>
      <c r="GY20" s="2">
        <v>1979</v>
      </c>
      <c r="GZ20" s="2">
        <v>1924</v>
      </c>
      <c r="HA20" s="2">
        <v>1917</v>
      </c>
      <c r="HB20" s="2">
        <v>1922</v>
      </c>
      <c r="HC20" s="2">
        <v>1887</v>
      </c>
      <c r="HD20" s="2">
        <v>1992</v>
      </c>
      <c r="HE20" s="2">
        <v>2029</v>
      </c>
      <c r="HF20" s="2">
        <v>2063</v>
      </c>
      <c r="HG20" s="2">
        <v>2067</v>
      </c>
      <c r="HH20" s="2">
        <v>2040</v>
      </c>
      <c r="HI20" s="2">
        <v>2035</v>
      </c>
      <c r="HJ20" s="2">
        <v>2024</v>
      </c>
      <c r="HK20" s="2">
        <v>2024</v>
      </c>
      <c r="HL20" s="2">
        <v>2032</v>
      </c>
      <c r="HM20" s="2">
        <v>2051</v>
      </c>
      <c r="HN20" s="2">
        <v>2058</v>
      </c>
      <c r="HO20" s="2">
        <v>2024</v>
      </c>
      <c r="HP20" s="2">
        <v>2034</v>
      </c>
      <c r="HQ20" s="2">
        <v>2045</v>
      </c>
      <c r="HR20" s="2">
        <v>2106</v>
      </c>
      <c r="HS20" s="2">
        <v>2098</v>
      </c>
      <c r="HT20" s="2">
        <v>2066</v>
      </c>
      <c r="HU20" s="2">
        <v>2029</v>
      </c>
      <c r="HV20" s="2">
        <v>2053</v>
      </c>
      <c r="HW20" s="2">
        <v>2059</v>
      </c>
      <c r="HX20" s="2">
        <v>2103</v>
      </c>
      <c r="HY20" s="2">
        <v>2010</v>
      </c>
      <c r="HZ20" s="2">
        <v>2059</v>
      </c>
      <c r="IA20" s="2">
        <v>2034</v>
      </c>
      <c r="IB20" s="2">
        <v>2043</v>
      </c>
      <c r="IC20" s="2">
        <v>1984</v>
      </c>
      <c r="ID20" s="2">
        <v>1983</v>
      </c>
      <c r="IE20" s="2">
        <v>1953</v>
      </c>
      <c r="IF20" s="2">
        <v>1862</v>
      </c>
      <c r="IG20" s="2">
        <v>1853</v>
      </c>
      <c r="IH20" s="2">
        <v>1862</v>
      </c>
      <c r="II20" s="2">
        <v>1844</v>
      </c>
      <c r="IJ20" s="2">
        <v>1842</v>
      </c>
      <c r="IK20" s="2">
        <v>1844</v>
      </c>
      <c r="IL20" s="2">
        <v>1857</v>
      </c>
      <c r="IM20" s="2">
        <v>1880</v>
      </c>
      <c r="IN20" s="2">
        <v>1922</v>
      </c>
      <c r="IO20" s="2">
        <v>1905</v>
      </c>
      <c r="IP20" s="2">
        <v>1889</v>
      </c>
      <c r="IQ20" s="2">
        <v>1858</v>
      </c>
      <c r="IR20" s="2">
        <v>1854</v>
      </c>
      <c r="IS20" s="2">
        <v>1877</v>
      </c>
      <c r="IT20" s="2">
        <v>1861</v>
      </c>
    </row>
    <row r="21" spans="1:254" ht="15.9" customHeight="1">
      <c r="A21" s="61" t="s">
        <v>37</v>
      </c>
      <c r="B21" s="6" t="s">
        <v>38</v>
      </c>
      <c r="C21" s="15">
        <v>6431</v>
      </c>
      <c r="D21" s="16">
        <v>-97</v>
      </c>
      <c r="E21" s="13">
        <v>6528</v>
      </c>
      <c r="F21" s="13">
        <v>6644</v>
      </c>
      <c r="G21" s="13">
        <v>6295</v>
      </c>
      <c r="H21" s="13">
        <v>6171</v>
      </c>
      <c r="I21" s="13">
        <v>7010</v>
      </c>
      <c r="J21" s="13">
        <v>6717</v>
      </c>
      <c r="K21" s="13">
        <v>6707</v>
      </c>
      <c r="L21" s="13">
        <v>6937</v>
      </c>
      <c r="M21" s="13">
        <v>7453</v>
      </c>
      <c r="N21" s="13">
        <v>7422</v>
      </c>
      <c r="O21" s="13">
        <v>7561</v>
      </c>
      <c r="P21" s="13">
        <v>7606</v>
      </c>
      <c r="Q21" s="13">
        <v>7533</v>
      </c>
      <c r="R21" s="13">
        <v>7451</v>
      </c>
      <c r="S21" s="13">
        <v>7809</v>
      </c>
      <c r="T21" s="13">
        <v>7946</v>
      </c>
      <c r="U21" s="13">
        <v>7973</v>
      </c>
      <c r="V21" s="13">
        <v>7888</v>
      </c>
      <c r="W21" s="13">
        <v>8059</v>
      </c>
      <c r="X21" s="13">
        <v>8119</v>
      </c>
      <c r="Y21" s="13">
        <v>8076</v>
      </c>
      <c r="Z21" s="13">
        <v>8435</v>
      </c>
      <c r="AA21" s="13">
        <v>8551</v>
      </c>
      <c r="AB21" s="13">
        <v>8586</v>
      </c>
      <c r="AC21" s="13">
        <v>8461</v>
      </c>
      <c r="AD21" s="13">
        <v>8263</v>
      </c>
      <c r="AE21" s="13">
        <v>8611</v>
      </c>
      <c r="AF21" s="13">
        <v>8490</v>
      </c>
      <c r="AG21" s="13">
        <v>8533</v>
      </c>
      <c r="AH21" s="13">
        <v>8868</v>
      </c>
      <c r="AI21" s="13">
        <v>8701</v>
      </c>
      <c r="AJ21" s="13">
        <v>8853</v>
      </c>
      <c r="AK21" s="13">
        <v>9315</v>
      </c>
      <c r="AL21" s="13">
        <v>8390</v>
      </c>
      <c r="AM21" s="13">
        <v>8262</v>
      </c>
      <c r="AN21" s="13">
        <v>8297</v>
      </c>
      <c r="AO21" s="13">
        <v>8144</v>
      </c>
      <c r="AP21" s="13">
        <v>8190</v>
      </c>
      <c r="AQ21" s="13">
        <v>7681</v>
      </c>
      <c r="AR21" s="13">
        <v>7450</v>
      </c>
      <c r="AS21" s="13">
        <v>7500</v>
      </c>
      <c r="AT21" s="13">
        <v>7558</v>
      </c>
      <c r="AU21" s="13">
        <v>7664</v>
      </c>
      <c r="AV21" s="13">
        <v>8003</v>
      </c>
      <c r="AW21" s="13">
        <v>8026</v>
      </c>
      <c r="AX21" s="13">
        <v>7926</v>
      </c>
      <c r="AY21" s="13">
        <v>7284</v>
      </c>
      <c r="AZ21" s="13">
        <v>7577</v>
      </c>
      <c r="BA21" s="13">
        <v>7678</v>
      </c>
      <c r="BB21" s="13">
        <v>7381</v>
      </c>
      <c r="BC21" s="13">
        <v>7290</v>
      </c>
      <c r="BD21" s="13">
        <v>7000</v>
      </c>
      <c r="BE21" s="13">
        <v>7057</v>
      </c>
      <c r="BF21" s="13">
        <v>6820</v>
      </c>
      <c r="BG21" s="13">
        <v>6570</v>
      </c>
      <c r="BH21" s="13">
        <v>6399</v>
      </c>
      <c r="BI21" s="13">
        <v>6689</v>
      </c>
      <c r="BJ21" s="13">
        <v>6929</v>
      </c>
      <c r="BK21" s="13">
        <v>7127</v>
      </c>
      <c r="BL21" s="13">
        <v>7235</v>
      </c>
      <c r="BM21" s="67">
        <v>6906</v>
      </c>
      <c r="BN21" s="67">
        <v>6896</v>
      </c>
      <c r="BO21" s="67">
        <v>7175</v>
      </c>
      <c r="BP21" s="67">
        <v>7083</v>
      </c>
      <c r="BQ21" s="67">
        <v>6740</v>
      </c>
      <c r="BR21" s="67">
        <v>6425</v>
      </c>
      <c r="BS21" s="67">
        <v>5425</v>
      </c>
      <c r="BT21" s="67">
        <v>5425</v>
      </c>
      <c r="BU21" s="67">
        <v>5373</v>
      </c>
      <c r="BV21" s="67">
        <v>5346</v>
      </c>
      <c r="BW21" s="67">
        <v>5221</v>
      </c>
      <c r="BX21" s="67">
        <v>5242</v>
      </c>
      <c r="BY21" s="67">
        <v>5384</v>
      </c>
      <c r="BZ21" s="67">
        <v>5547</v>
      </c>
      <c r="CA21" s="516">
        <v>5522</v>
      </c>
      <c r="CB21" s="516">
        <v>5578</v>
      </c>
      <c r="CC21" s="516">
        <v>5500</v>
      </c>
      <c r="CD21" s="516">
        <v>5421</v>
      </c>
      <c r="CE21" s="516">
        <v>5322</v>
      </c>
      <c r="CF21" s="516">
        <v>5732</v>
      </c>
      <c r="CG21" s="516">
        <v>5732</v>
      </c>
      <c r="CH21" s="516">
        <v>5709</v>
      </c>
      <c r="CI21" s="516">
        <v>5410</v>
      </c>
      <c r="CJ21" s="516">
        <v>5270</v>
      </c>
      <c r="CK21" s="516">
        <v>5212</v>
      </c>
      <c r="CL21" s="516">
        <v>5171</v>
      </c>
      <c r="CM21" s="516">
        <v>5288</v>
      </c>
      <c r="CN21" s="516">
        <v>5090</v>
      </c>
      <c r="CO21" s="516">
        <v>5252</v>
      </c>
      <c r="CP21" s="516">
        <v>5429</v>
      </c>
      <c r="CQ21" s="516">
        <v>5569</v>
      </c>
      <c r="CR21" s="516">
        <v>5903</v>
      </c>
      <c r="CS21" s="516">
        <v>5669</v>
      </c>
      <c r="CT21" s="516">
        <v>5516</v>
      </c>
      <c r="CU21" s="516">
        <v>5721</v>
      </c>
      <c r="CV21" s="516">
        <v>5941</v>
      </c>
      <c r="CW21" s="516">
        <v>5767</v>
      </c>
      <c r="CX21" s="516">
        <v>5757</v>
      </c>
      <c r="CY21" s="516">
        <v>5789</v>
      </c>
      <c r="CZ21" s="516">
        <v>5738</v>
      </c>
      <c r="DA21" s="2">
        <v>5819</v>
      </c>
      <c r="DB21" s="2">
        <v>5715</v>
      </c>
      <c r="DC21" s="2">
        <v>5448</v>
      </c>
      <c r="DD21" s="2">
        <v>5785</v>
      </c>
      <c r="DE21" s="2">
        <v>5692</v>
      </c>
      <c r="DF21" s="2">
        <v>5631</v>
      </c>
      <c r="DG21" s="2">
        <v>5895</v>
      </c>
      <c r="DH21" s="2">
        <v>6162</v>
      </c>
      <c r="DI21" s="2">
        <v>6113</v>
      </c>
      <c r="DJ21" s="2">
        <v>6056</v>
      </c>
      <c r="DK21" s="2">
        <v>6278</v>
      </c>
      <c r="DL21" s="2">
        <v>6337</v>
      </c>
      <c r="DM21" s="2">
        <v>6195</v>
      </c>
      <c r="DN21" s="2">
        <v>6120</v>
      </c>
      <c r="DO21" s="2">
        <v>6301</v>
      </c>
      <c r="DP21" s="2">
        <v>6025</v>
      </c>
      <c r="DQ21" s="2">
        <v>5775</v>
      </c>
      <c r="DR21" s="2">
        <v>5629</v>
      </c>
      <c r="DS21" s="2">
        <v>5713</v>
      </c>
      <c r="DT21" s="2">
        <v>5681</v>
      </c>
      <c r="DU21" s="2">
        <v>5776</v>
      </c>
      <c r="DV21" s="2">
        <v>5580</v>
      </c>
      <c r="DW21" s="2">
        <v>5514</v>
      </c>
      <c r="DX21" s="2">
        <v>5394</v>
      </c>
      <c r="DY21" s="2">
        <v>5208</v>
      </c>
      <c r="DZ21" s="2">
        <v>4958</v>
      </c>
      <c r="EA21" s="2">
        <v>4861</v>
      </c>
      <c r="EB21" s="2">
        <v>4962</v>
      </c>
      <c r="EC21" s="2">
        <v>5044</v>
      </c>
      <c r="ED21" s="2">
        <v>5212</v>
      </c>
      <c r="EE21" s="2">
        <v>5142</v>
      </c>
      <c r="EF21" s="2">
        <v>5140</v>
      </c>
      <c r="EG21" s="2">
        <v>5157</v>
      </c>
      <c r="EH21" s="2">
        <v>4700</v>
      </c>
      <c r="EI21" s="2">
        <v>4841</v>
      </c>
      <c r="EJ21" s="2">
        <v>4799</v>
      </c>
      <c r="EK21" s="2">
        <v>4724</v>
      </c>
      <c r="EL21" s="2">
        <v>4657</v>
      </c>
      <c r="EM21" s="2">
        <v>4629</v>
      </c>
      <c r="EN21" s="2">
        <v>4536</v>
      </c>
      <c r="EO21" s="2">
        <v>4433</v>
      </c>
      <c r="EP21" s="2">
        <v>4432</v>
      </c>
      <c r="EQ21" s="2">
        <v>4483</v>
      </c>
      <c r="ER21" s="2">
        <v>4455</v>
      </c>
      <c r="ES21" s="2">
        <v>4386</v>
      </c>
      <c r="ET21" s="2">
        <v>4334</v>
      </c>
      <c r="EU21" s="2">
        <v>4425</v>
      </c>
      <c r="EV21" s="2">
        <v>4331</v>
      </c>
      <c r="EW21" s="2">
        <v>4348</v>
      </c>
      <c r="EX21" s="2">
        <v>4271</v>
      </c>
      <c r="EY21" s="2">
        <v>4240</v>
      </c>
      <c r="EZ21" s="2">
        <v>4220</v>
      </c>
      <c r="FA21" s="2">
        <v>4224</v>
      </c>
      <c r="FB21" s="2">
        <v>4233</v>
      </c>
      <c r="FC21" s="2">
        <v>4214</v>
      </c>
      <c r="FD21" s="2">
        <v>4200</v>
      </c>
      <c r="FE21" s="2">
        <v>4280</v>
      </c>
      <c r="FF21" s="2">
        <v>4323</v>
      </c>
      <c r="FG21" s="2">
        <v>4274</v>
      </c>
      <c r="FH21" s="2">
        <v>4310</v>
      </c>
      <c r="FI21" s="2">
        <v>4111</v>
      </c>
      <c r="FJ21" s="2">
        <v>4142</v>
      </c>
      <c r="FK21" s="2">
        <v>4080</v>
      </c>
      <c r="FL21" s="2">
        <v>4165</v>
      </c>
      <c r="FM21" s="2">
        <v>4083</v>
      </c>
      <c r="FN21" s="2">
        <v>4068</v>
      </c>
      <c r="FO21" s="2">
        <v>4093</v>
      </c>
      <c r="FP21" s="2">
        <v>4084</v>
      </c>
      <c r="FQ21" s="2">
        <v>4147</v>
      </c>
      <c r="FR21" s="2">
        <v>4084</v>
      </c>
      <c r="FS21" s="2">
        <v>3992</v>
      </c>
      <c r="FT21" s="2">
        <v>3897</v>
      </c>
      <c r="FU21" s="2">
        <v>3834</v>
      </c>
      <c r="FV21" s="2">
        <v>3795</v>
      </c>
      <c r="FW21" s="2">
        <v>3813</v>
      </c>
      <c r="FX21" s="2">
        <v>3840</v>
      </c>
      <c r="FY21" s="2">
        <v>3886</v>
      </c>
      <c r="FZ21" s="2">
        <v>3862</v>
      </c>
      <c r="GA21" s="2">
        <v>3891</v>
      </c>
      <c r="GB21" s="2">
        <v>3877</v>
      </c>
      <c r="GC21" s="2">
        <v>3918</v>
      </c>
      <c r="GD21" s="2">
        <v>3859</v>
      </c>
      <c r="GE21" s="2">
        <v>3811</v>
      </c>
      <c r="GF21" s="2">
        <v>3822</v>
      </c>
      <c r="GG21" s="2">
        <v>3926</v>
      </c>
      <c r="GH21" s="2">
        <v>3923</v>
      </c>
      <c r="GI21" s="2">
        <v>3931</v>
      </c>
      <c r="GJ21" s="2">
        <v>3907</v>
      </c>
      <c r="GK21" s="2">
        <v>3926</v>
      </c>
      <c r="GL21" s="2">
        <v>4086</v>
      </c>
      <c r="GM21" s="2">
        <v>4037</v>
      </c>
      <c r="GN21" s="2">
        <v>4023</v>
      </c>
      <c r="GO21" s="2">
        <v>4059</v>
      </c>
      <c r="GP21" s="2">
        <v>3970</v>
      </c>
      <c r="GQ21" s="2">
        <v>3950</v>
      </c>
      <c r="GR21" s="2">
        <v>3924</v>
      </c>
      <c r="GS21" s="2">
        <v>3887</v>
      </c>
      <c r="GT21" s="2">
        <v>3851</v>
      </c>
      <c r="GU21" s="2">
        <v>3797</v>
      </c>
      <c r="GV21" s="2">
        <v>3908</v>
      </c>
      <c r="GW21" s="2">
        <v>4000</v>
      </c>
      <c r="GX21" s="2">
        <v>3966</v>
      </c>
      <c r="GY21" s="2">
        <v>4015</v>
      </c>
      <c r="GZ21" s="2">
        <v>4014</v>
      </c>
      <c r="HA21" s="2">
        <v>3905</v>
      </c>
      <c r="HB21" s="2">
        <v>3856</v>
      </c>
      <c r="HC21" s="2">
        <v>3868</v>
      </c>
      <c r="HD21" s="2">
        <v>3894</v>
      </c>
      <c r="HE21" s="2">
        <v>3872</v>
      </c>
      <c r="HF21" s="2">
        <v>3978</v>
      </c>
      <c r="HG21" s="2">
        <v>3988</v>
      </c>
      <c r="HH21" s="2">
        <v>3947</v>
      </c>
      <c r="HI21" s="2">
        <v>3999</v>
      </c>
      <c r="HJ21" s="2">
        <v>4009</v>
      </c>
      <c r="HK21" s="2">
        <v>4046</v>
      </c>
      <c r="HL21" s="2">
        <v>4005</v>
      </c>
      <c r="HM21" s="2">
        <v>4032</v>
      </c>
      <c r="HN21" s="2">
        <v>4050</v>
      </c>
      <c r="HO21" s="2">
        <v>4088</v>
      </c>
      <c r="HP21" s="2">
        <v>4030</v>
      </c>
      <c r="HQ21" s="2">
        <v>4111</v>
      </c>
      <c r="HR21" s="2">
        <v>4130</v>
      </c>
      <c r="HS21" s="2">
        <v>4044</v>
      </c>
      <c r="HT21" s="2">
        <v>4026</v>
      </c>
      <c r="HU21" s="2">
        <v>3923</v>
      </c>
      <c r="HV21" s="2">
        <v>3882</v>
      </c>
      <c r="HW21" s="2">
        <v>3862</v>
      </c>
      <c r="HX21" s="2">
        <v>3833</v>
      </c>
      <c r="HY21" s="2">
        <v>3825</v>
      </c>
      <c r="HZ21" s="2">
        <v>3821</v>
      </c>
      <c r="IA21" s="2">
        <v>3931</v>
      </c>
      <c r="IB21" s="2">
        <v>4084</v>
      </c>
      <c r="IC21" s="2">
        <v>3768</v>
      </c>
      <c r="ID21" s="2">
        <v>3865</v>
      </c>
      <c r="IE21" s="2">
        <v>3905</v>
      </c>
      <c r="IF21" s="2">
        <v>3854</v>
      </c>
      <c r="IG21" s="2">
        <v>3835</v>
      </c>
      <c r="IH21" s="2">
        <v>3864</v>
      </c>
      <c r="II21" s="2">
        <v>3829</v>
      </c>
      <c r="IJ21" s="2">
        <v>3954</v>
      </c>
      <c r="IK21" s="2">
        <v>3945</v>
      </c>
      <c r="IL21" s="2">
        <v>3903</v>
      </c>
      <c r="IM21" s="2">
        <v>3847</v>
      </c>
      <c r="IN21" s="2">
        <v>3851</v>
      </c>
      <c r="IO21" s="2">
        <v>3791</v>
      </c>
      <c r="IP21" s="2">
        <v>3779</v>
      </c>
      <c r="IQ21" s="2">
        <v>3749</v>
      </c>
      <c r="IR21" s="2">
        <v>3891</v>
      </c>
      <c r="IS21" s="2">
        <v>3872</v>
      </c>
      <c r="IT21" s="2">
        <v>3909</v>
      </c>
    </row>
    <row r="22" spans="1:254" ht="15.9" customHeight="1">
      <c r="A22" s="61" t="s">
        <v>39</v>
      </c>
      <c r="B22" s="6" t="s">
        <v>40</v>
      </c>
      <c r="C22" s="15">
        <v>4872</v>
      </c>
      <c r="D22" s="16">
        <v>45</v>
      </c>
      <c r="E22" s="13">
        <v>4827</v>
      </c>
      <c r="F22" s="13">
        <v>4779</v>
      </c>
      <c r="G22" s="13">
        <v>4742</v>
      </c>
      <c r="H22" s="13">
        <v>4820</v>
      </c>
      <c r="I22" s="13">
        <v>4924</v>
      </c>
      <c r="J22" s="13">
        <v>4988</v>
      </c>
      <c r="K22" s="13">
        <v>5050</v>
      </c>
      <c r="L22" s="13">
        <v>5039</v>
      </c>
      <c r="M22" s="13">
        <v>5029</v>
      </c>
      <c r="N22" s="13">
        <v>4898</v>
      </c>
      <c r="O22" s="13">
        <v>4873</v>
      </c>
      <c r="P22" s="13">
        <v>4801</v>
      </c>
      <c r="Q22" s="13">
        <v>4740</v>
      </c>
      <c r="R22" s="13">
        <v>4483</v>
      </c>
      <c r="S22" s="13">
        <v>4553</v>
      </c>
      <c r="T22" s="13">
        <v>4574</v>
      </c>
      <c r="U22" s="13">
        <v>4513</v>
      </c>
      <c r="V22" s="13">
        <v>4431</v>
      </c>
      <c r="W22" s="13">
        <v>4428</v>
      </c>
      <c r="X22" s="13">
        <v>4505</v>
      </c>
      <c r="Y22" s="13">
        <v>4520</v>
      </c>
      <c r="Z22" s="13">
        <v>4534</v>
      </c>
      <c r="AA22" s="13">
        <v>4552</v>
      </c>
      <c r="AB22" s="13">
        <v>4454</v>
      </c>
      <c r="AC22" s="13">
        <v>4395</v>
      </c>
      <c r="AD22" s="13">
        <v>4281</v>
      </c>
      <c r="AE22" s="13">
        <v>4240</v>
      </c>
      <c r="AF22" s="13">
        <v>4260</v>
      </c>
      <c r="AG22" s="13">
        <v>4241</v>
      </c>
      <c r="AH22" s="13">
        <v>4252</v>
      </c>
      <c r="AI22" s="13">
        <v>4450</v>
      </c>
      <c r="AJ22" s="13">
        <v>4616</v>
      </c>
      <c r="AK22" s="13">
        <v>4640</v>
      </c>
      <c r="AL22" s="13">
        <v>4551</v>
      </c>
      <c r="AM22" s="13">
        <v>4588</v>
      </c>
      <c r="AN22" s="13">
        <v>4557</v>
      </c>
      <c r="AO22" s="13">
        <v>4616</v>
      </c>
      <c r="AP22" s="13">
        <v>4673</v>
      </c>
      <c r="AQ22" s="13">
        <v>4597</v>
      </c>
      <c r="AR22" s="13">
        <v>4552</v>
      </c>
      <c r="AS22" s="13">
        <v>4597</v>
      </c>
      <c r="AT22" s="13">
        <v>4540</v>
      </c>
      <c r="AU22" s="13">
        <v>4402</v>
      </c>
      <c r="AV22" s="13">
        <v>4325</v>
      </c>
      <c r="AW22" s="13">
        <v>4247</v>
      </c>
      <c r="AX22" s="13">
        <v>4294</v>
      </c>
      <c r="AY22" s="13">
        <v>4266</v>
      </c>
      <c r="AZ22" s="13">
        <v>4298</v>
      </c>
      <c r="BA22" s="13">
        <v>4287</v>
      </c>
      <c r="BB22" s="13">
        <v>4245</v>
      </c>
      <c r="BC22" s="13">
        <v>4290</v>
      </c>
      <c r="BD22" s="13">
        <v>4202</v>
      </c>
      <c r="BE22" s="13">
        <v>4216</v>
      </c>
      <c r="BF22" s="13">
        <v>4245</v>
      </c>
      <c r="BG22" s="13">
        <v>4350</v>
      </c>
      <c r="BH22" s="13">
        <v>4420</v>
      </c>
      <c r="BI22" s="13">
        <v>4503</v>
      </c>
      <c r="BJ22" s="13">
        <v>4420</v>
      </c>
      <c r="BK22" s="13">
        <v>4391</v>
      </c>
      <c r="BL22" s="13">
        <v>4399</v>
      </c>
      <c r="BM22" s="67">
        <v>4414</v>
      </c>
      <c r="BN22" s="67">
        <v>4285</v>
      </c>
      <c r="BO22" s="67">
        <v>4024</v>
      </c>
      <c r="BP22" s="67">
        <v>3978</v>
      </c>
      <c r="BQ22" s="67">
        <v>4003</v>
      </c>
      <c r="BR22" s="67">
        <v>3996</v>
      </c>
      <c r="BS22" s="67">
        <v>4034</v>
      </c>
      <c r="BT22" s="67">
        <v>4019</v>
      </c>
      <c r="BU22" s="67">
        <v>3931</v>
      </c>
      <c r="BV22" s="67">
        <v>3946</v>
      </c>
      <c r="BW22" s="67">
        <v>3974</v>
      </c>
      <c r="BX22" s="67">
        <v>3996</v>
      </c>
      <c r="BY22" s="67">
        <v>4014</v>
      </c>
      <c r="BZ22" s="67">
        <v>4026</v>
      </c>
      <c r="CA22" s="516">
        <v>4055</v>
      </c>
      <c r="CB22" s="516">
        <v>4121</v>
      </c>
      <c r="CC22" s="516">
        <v>4046</v>
      </c>
      <c r="CD22" s="516">
        <v>4046</v>
      </c>
      <c r="CE22" s="516">
        <v>4064</v>
      </c>
      <c r="CF22" s="516">
        <v>4077</v>
      </c>
      <c r="CG22" s="516">
        <v>4115</v>
      </c>
      <c r="CH22" s="516">
        <v>4158</v>
      </c>
      <c r="CI22" s="516">
        <v>4089</v>
      </c>
      <c r="CJ22" s="516">
        <v>4128</v>
      </c>
      <c r="CK22" s="516">
        <v>4136</v>
      </c>
      <c r="CL22" s="516">
        <v>4097</v>
      </c>
      <c r="CM22" s="516">
        <v>4203</v>
      </c>
      <c r="CN22" s="516">
        <v>4032</v>
      </c>
      <c r="CO22" s="516">
        <v>4021</v>
      </c>
      <c r="CP22" s="516">
        <v>4208</v>
      </c>
      <c r="CQ22" s="516">
        <v>4151</v>
      </c>
      <c r="CR22" s="516">
        <v>4214</v>
      </c>
      <c r="CS22" s="516">
        <v>4011</v>
      </c>
      <c r="CT22" s="516">
        <v>3890</v>
      </c>
      <c r="CU22" s="516">
        <v>4028</v>
      </c>
      <c r="CV22" s="516">
        <v>4139</v>
      </c>
      <c r="CW22" s="516">
        <v>4030</v>
      </c>
      <c r="CX22" s="516">
        <v>3973</v>
      </c>
      <c r="CY22" s="516">
        <v>3991</v>
      </c>
      <c r="CZ22" s="516">
        <v>4011</v>
      </c>
      <c r="DA22" s="2">
        <v>4094</v>
      </c>
      <c r="DB22" s="2">
        <v>4089</v>
      </c>
      <c r="DC22" s="2">
        <v>4025</v>
      </c>
      <c r="DD22" s="2">
        <v>4122</v>
      </c>
      <c r="DE22" s="2">
        <v>4135</v>
      </c>
      <c r="DF22" s="2">
        <v>4025</v>
      </c>
      <c r="DG22" s="2">
        <v>4185</v>
      </c>
      <c r="DH22" s="2">
        <v>4319</v>
      </c>
      <c r="DI22" s="2">
        <v>4376</v>
      </c>
      <c r="DJ22" s="2">
        <v>4289</v>
      </c>
      <c r="DK22" s="2">
        <v>4236</v>
      </c>
      <c r="DL22" s="2">
        <v>4231</v>
      </c>
      <c r="DM22" s="2">
        <v>4320</v>
      </c>
      <c r="DN22" s="2">
        <v>4306</v>
      </c>
      <c r="DO22" s="2">
        <v>4333</v>
      </c>
      <c r="DP22" s="2">
        <v>4202</v>
      </c>
      <c r="DQ22" s="2">
        <v>4208</v>
      </c>
      <c r="DR22" s="2">
        <v>4190</v>
      </c>
      <c r="DS22" s="2">
        <v>4207</v>
      </c>
      <c r="DT22" s="2">
        <v>4179</v>
      </c>
      <c r="DU22" s="2">
        <v>4155</v>
      </c>
      <c r="DV22" s="2">
        <v>4159</v>
      </c>
      <c r="DW22" s="2">
        <v>4130</v>
      </c>
      <c r="DX22" s="2">
        <v>4082</v>
      </c>
      <c r="DY22" s="2">
        <v>4041</v>
      </c>
      <c r="DZ22" s="2">
        <v>3912</v>
      </c>
      <c r="EA22" s="2">
        <v>3932</v>
      </c>
      <c r="EB22" s="2">
        <v>3891</v>
      </c>
      <c r="EC22" s="2">
        <v>3852</v>
      </c>
      <c r="ED22" s="2">
        <v>3919</v>
      </c>
      <c r="EE22" s="2">
        <v>3900</v>
      </c>
      <c r="EF22" s="2">
        <v>3980</v>
      </c>
      <c r="EG22" s="2">
        <v>3955</v>
      </c>
      <c r="EH22" s="2">
        <v>3955</v>
      </c>
      <c r="EI22" s="2">
        <v>4056</v>
      </c>
      <c r="EJ22" s="2">
        <v>4023</v>
      </c>
      <c r="EK22" s="2">
        <v>4057</v>
      </c>
      <c r="EL22" s="2">
        <v>4019</v>
      </c>
      <c r="EM22" s="2">
        <v>3956</v>
      </c>
      <c r="EN22" s="2">
        <v>3908</v>
      </c>
      <c r="EO22" s="2">
        <v>3851</v>
      </c>
      <c r="EP22" s="2">
        <v>3824</v>
      </c>
      <c r="EQ22" s="2">
        <v>3806</v>
      </c>
      <c r="ER22" s="2">
        <v>3838</v>
      </c>
      <c r="ES22" s="2">
        <v>3777</v>
      </c>
      <c r="ET22" s="2">
        <v>3683</v>
      </c>
      <c r="EU22" s="2">
        <v>3677</v>
      </c>
      <c r="EV22" s="2">
        <v>3626</v>
      </c>
      <c r="EW22" s="2">
        <v>3647</v>
      </c>
      <c r="EX22" s="2">
        <v>3665</v>
      </c>
      <c r="EY22" s="2">
        <v>3769</v>
      </c>
      <c r="EZ22" s="2">
        <v>3724</v>
      </c>
      <c r="FA22" s="2">
        <v>3751</v>
      </c>
      <c r="FB22" s="2">
        <v>3737</v>
      </c>
      <c r="FC22" s="2">
        <v>3721</v>
      </c>
      <c r="FD22" s="2">
        <v>3686</v>
      </c>
      <c r="FE22" s="2">
        <v>3786</v>
      </c>
      <c r="FF22" s="2">
        <v>3717</v>
      </c>
      <c r="FG22" s="2">
        <v>3596</v>
      </c>
      <c r="FH22" s="2">
        <v>3563</v>
      </c>
      <c r="FI22" s="2">
        <v>3588</v>
      </c>
      <c r="FJ22" s="2">
        <v>3583</v>
      </c>
      <c r="FK22" s="2">
        <v>3520</v>
      </c>
      <c r="FL22" s="2">
        <v>3561</v>
      </c>
      <c r="FM22" s="2">
        <v>3502</v>
      </c>
      <c r="FN22" s="2">
        <v>3521</v>
      </c>
      <c r="FO22" s="2">
        <v>3480</v>
      </c>
      <c r="FP22" s="2">
        <v>3465</v>
      </c>
      <c r="FQ22" s="2">
        <v>3442</v>
      </c>
      <c r="FR22" s="2">
        <v>3417</v>
      </c>
      <c r="FS22" s="2">
        <v>3359</v>
      </c>
      <c r="FT22" s="2">
        <v>3434</v>
      </c>
      <c r="FU22" s="2">
        <v>3403</v>
      </c>
      <c r="FV22" s="2">
        <v>3293</v>
      </c>
      <c r="FW22" s="2">
        <v>3288</v>
      </c>
      <c r="FX22" s="2">
        <v>3398</v>
      </c>
      <c r="FY22" s="2">
        <v>3346</v>
      </c>
      <c r="FZ22" s="2">
        <v>3306</v>
      </c>
      <c r="GA22" s="2">
        <v>3281</v>
      </c>
      <c r="GB22" s="2">
        <v>3225</v>
      </c>
      <c r="GC22" s="2">
        <v>3239</v>
      </c>
      <c r="GD22" s="2">
        <v>3200</v>
      </c>
      <c r="GE22" s="2">
        <v>3192</v>
      </c>
      <c r="GF22" s="2">
        <v>3142</v>
      </c>
      <c r="GG22" s="2">
        <v>3167</v>
      </c>
      <c r="GH22" s="2">
        <v>3186</v>
      </c>
      <c r="GI22" s="2">
        <v>3204</v>
      </c>
      <c r="GJ22" s="2">
        <v>3186</v>
      </c>
      <c r="GK22" s="2">
        <v>3242</v>
      </c>
      <c r="GL22" s="2">
        <v>3293</v>
      </c>
      <c r="GM22" s="2">
        <v>3261</v>
      </c>
      <c r="GN22" s="2">
        <v>3279</v>
      </c>
      <c r="GO22" s="2">
        <v>3307</v>
      </c>
      <c r="GP22" s="2">
        <v>3315</v>
      </c>
      <c r="GQ22" s="2">
        <v>3350</v>
      </c>
      <c r="GR22" s="2">
        <v>3258</v>
      </c>
      <c r="GS22" s="2">
        <v>3353</v>
      </c>
      <c r="GT22" s="2">
        <v>3372</v>
      </c>
      <c r="GU22" s="2">
        <v>3295</v>
      </c>
      <c r="GV22" s="2">
        <v>3369</v>
      </c>
      <c r="GW22" s="2">
        <v>3352</v>
      </c>
      <c r="GX22" s="2">
        <v>3366</v>
      </c>
      <c r="GY22" s="2">
        <v>3308</v>
      </c>
      <c r="GZ22" s="2">
        <v>3320</v>
      </c>
      <c r="HA22" s="2">
        <v>3274</v>
      </c>
      <c r="HB22" s="2">
        <v>3298</v>
      </c>
      <c r="HC22" s="2">
        <v>3311</v>
      </c>
      <c r="HD22" s="2">
        <v>3356</v>
      </c>
      <c r="HE22" s="2">
        <v>3293</v>
      </c>
      <c r="HF22" s="2">
        <v>3413</v>
      </c>
      <c r="HG22" s="2">
        <v>3365</v>
      </c>
      <c r="HH22" s="2">
        <v>3378</v>
      </c>
      <c r="HI22" s="2">
        <v>3408</v>
      </c>
      <c r="HJ22" s="2">
        <v>3410</v>
      </c>
      <c r="HK22" s="2">
        <v>3433</v>
      </c>
      <c r="HL22" s="2">
        <v>3466</v>
      </c>
      <c r="HM22" s="2">
        <v>3584</v>
      </c>
      <c r="HN22" s="2">
        <v>3492</v>
      </c>
      <c r="HO22" s="2">
        <v>3479</v>
      </c>
      <c r="HP22" s="2">
        <v>3513</v>
      </c>
      <c r="HQ22" s="2">
        <v>3496</v>
      </c>
      <c r="HR22" s="2">
        <v>3506</v>
      </c>
      <c r="HS22" s="2">
        <v>3496</v>
      </c>
      <c r="HT22" s="2">
        <v>3447</v>
      </c>
      <c r="HU22" s="2">
        <v>3407</v>
      </c>
      <c r="HV22" s="2">
        <v>3511</v>
      </c>
      <c r="HW22" s="2">
        <v>3461</v>
      </c>
      <c r="HX22" s="2">
        <v>3462</v>
      </c>
      <c r="HY22" s="2">
        <v>3513</v>
      </c>
      <c r="HZ22" s="2">
        <v>3474</v>
      </c>
      <c r="IA22" s="2">
        <v>3535</v>
      </c>
      <c r="IB22" s="2">
        <v>3609</v>
      </c>
      <c r="IC22" s="2">
        <v>3631</v>
      </c>
      <c r="ID22" s="2">
        <v>3563</v>
      </c>
      <c r="IE22" s="2">
        <v>3593</v>
      </c>
      <c r="IF22" s="2">
        <v>3577</v>
      </c>
      <c r="IG22" s="2">
        <v>3598</v>
      </c>
      <c r="IH22" s="2">
        <v>3599</v>
      </c>
      <c r="II22" s="2">
        <v>3490</v>
      </c>
      <c r="IJ22" s="2">
        <v>3460</v>
      </c>
      <c r="IK22" s="2">
        <v>3459</v>
      </c>
      <c r="IL22" s="2">
        <v>3364</v>
      </c>
      <c r="IM22" s="2">
        <v>3353</v>
      </c>
      <c r="IN22" s="2">
        <v>3300</v>
      </c>
      <c r="IO22" s="2">
        <v>3269</v>
      </c>
      <c r="IP22" s="2">
        <v>3210</v>
      </c>
      <c r="IQ22" s="2">
        <v>3269</v>
      </c>
      <c r="IR22" s="2">
        <v>3244</v>
      </c>
      <c r="IS22" s="2">
        <v>3189</v>
      </c>
      <c r="IT22" s="2">
        <v>3146</v>
      </c>
    </row>
    <row r="23" spans="1:254" ht="15.9" customHeight="1">
      <c r="A23" s="61" t="s">
        <v>41</v>
      </c>
      <c r="B23" s="6" t="s">
        <v>42</v>
      </c>
      <c r="C23" s="15">
        <v>5047</v>
      </c>
      <c r="D23" s="16">
        <v>85</v>
      </c>
      <c r="E23" s="13">
        <v>4962</v>
      </c>
      <c r="F23" s="13">
        <v>5032</v>
      </c>
      <c r="G23" s="13">
        <v>4969</v>
      </c>
      <c r="H23" s="13">
        <v>4969</v>
      </c>
      <c r="I23" s="13">
        <v>5088</v>
      </c>
      <c r="J23" s="13">
        <v>5020</v>
      </c>
      <c r="K23" s="13">
        <v>5080</v>
      </c>
      <c r="L23" s="13">
        <v>5032</v>
      </c>
      <c r="M23" s="13">
        <v>5176</v>
      </c>
      <c r="N23" s="13">
        <v>5104</v>
      </c>
      <c r="O23" s="13">
        <v>5049</v>
      </c>
      <c r="P23" s="13">
        <v>5068</v>
      </c>
      <c r="Q23" s="13">
        <v>4996</v>
      </c>
      <c r="R23" s="13">
        <v>4793</v>
      </c>
      <c r="S23" s="13">
        <v>4940</v>
      </c>
      <c r="T23" s="13">
        <v>5050</v>
      </c>
      <c r="U23" s="13">
        <v>4952</v>
      </c>
      <c r="V23" s="13">
        <v>4928</v>
      </c>
      <c r="W23" s="13">
        <v>4916</v>
      </c>
      <c r="X23" s="13">
        <v>4947</v>
      </c>
      <c r="Y23" s="13">
        <v>4934</v>
      </c>
      <c r="Z23" s="13">
        <v>4953</v>
      </c>
      <c r="AA23" s="13">
        <v>5053</v>
      </c>
      <c r="AB23" s="13">
        <v>4954</v>
      </c>
      <c r="AC23" s="13">
        <v>4904</v>
      </c>
      <c r="AD23" s="13">
        <v>4815</v>
      </c>
      <c r="AE23" s="13">
        <v>4807</v>
      </c>
      <c r="AF23" s="13">
        <v>4680</v>
      </c>
      <c r="AG23" s="13">
        <v>4682</v>
      </c>
      <c r="AH23" s="13">
        <v>4690</v>
      </c>
      <c r="AI23" s="13">
        <v>4627</v>
      </c>
      <c r="AJ23" s="13">
        <v>4909</v>
      </c>
      <c r="AK23" s="13">
        <v>4984</v>
      </c>
      <c r="AL23" s="13">
        <v>4894</v>
      </c>
      <c r="AM23" s="13">
        <v>4930</v>
      </c>
      <c r="AN23" s="13">
        <v>4746</v>
      </c>
      <c r="AO23" s="13">
        <v>4902</v>
      </c>
      <c r="AP23" s="13">
        <v>4802</v>
      </c>
      <c r="AQ23" s="13">
        <v>4712</v>
      </c>
      <c r="AR23" s="13">
        <v>4656</v>
      </c>
      <c r="AS23" s="13">
        <v>4686</v>
      </c>
      <c r="AT23" s="13">
        <v>4658</v>
      </c>
      <c r="AU23" s="13">
        <v>4395</v>
      </c>
      <c r="AV23" s="13">
        <v>4390</v>
      </c>
      <c r="AW23" s="13">
        <v>4125</v>
      </c>
      <c r="AX23" s="13">
        <v>4231</v>
      </c>
      <c r="AY23" s="13">
        <v>4250</v>
      </c>
      <c r="AZ23" s="13">
        <v>4202</v>
      </c>
      <c r="BA23" s="13">
        <v>4194</v>
      </c>
      <c r="BB23" s="13">
        <v>4095</v>
      </c>
      <c r="BC23" s="13">
        <v>4151</v>
      </c>
      <c r="BD23" s="13">
        <v>4142</v>
      </c>
      <c r="BE23" s="13">
        <v>4091</v>
      </c>
      <c r="BF23" s="13">
        <v>4118</v>
      </c>
      <c r="BG23" s="13">
        <v>4075</v>
      </c>
      <c r="BH23" s="13">
        <v>4140</v>
      </c>
      <c r="BI23" s="13">
        <v>4151</v>
      </c>
      <c r="BJ23" s="13">
        <v>4001</v>
      </c>
      <c r="BK23" s="13">
        <v>3949</v>
      </c>
      <c r="BL23" s="13">
        <v>4002</v>
      </c>
      <c r="BM23" s="67">
        <v>3987</v>
      </c>
      <c r="BN23" s="67">
        <v>3957</v>
      </c>
      <c r="BO23" s="67">
        <v>3986</v>
      </c>
      <c r="BP23" s="67">
        <v>3878</v>
      </c>
      <c r="BQ23" s="67">
        <v>3939</v>
      </c>
      <c r="BR23" s="67">
        <v>3782</v>
      </c>
      <c r="BS23" s="67">
        <v>3792</v>
      </c>
      <c r="BT23" s="67">
        <v>3773</v>
      </c>
      <c r="BU23" s="67">
        <v>3655</v>
      </c>
      <c r="BV23" s="67">
        <v>3680</v>
      </c>
      <c r="BW23" s="67">
        <v>3704</v>
      </c>
      <c r="BX23" s="67">
        <v>3767</v>
      </c>
      <c r="BY23" s="67">
        <v>3820</v>
      </c>
      <c r="BZ23" s="67">
        <v>3921</v>
      </c>
      <c r="CA23" s="516">
        <v>4000</v>
      </c>
      <c r="CB23" s="516">
        <v>4083</v>
      </c>
      <c r="CC23" s="516">
        <v>4012</v>
      </c>
      <c r="CD23" s="516">
        <v>4068</v>
      </c>
      <c r="CE23" s="516">
        <v>4005</v>
      </c>
      <c r="CF23" s="516">
        <v>4024</v>
      </c>
      <c r="CG23" s="516">
        <v>4053</v>
      </c>
      <c r="CH23" s="516">
        <v>4132</v>
      </c>
      <c r="CI23" s="516">
        <v>3963</v>
      </c>
      <c r="CJ23" s="516">
        <v>3874</v>
      </c>
      <c r="CK23" s="516">
        <v>4152</v>
      </c>
      <c r="CL23" s="516">
        <v>4114</v>
      </c>
      <c r="CM23" s="516">
        <v>4234</v>
      </c>
      <c r="CN23" s="516">
        <v>3956</v>
      </c>
      <c r="CO23" s="516">
        <v>3880</v>
      </c>
      <c r="CP23" s="516">
        <v>4017</v>
      </c>
      <c r="CQ23" s="516">
        <v>3944</v>
      </c>
      <c r="CR23" s="516">
        <v>3968</v>
      </c>
      <c r="CS23" s="516">
        <v>3746</v>
      </c>
      <c r="CT23" s="516">
        <v>3626</v>
      </c>
      <c r="CU23" s="516">
        <v>3735</v>
      </c>
      <c r="CV23" s="516">
        <v>3830</v>
      </c>
      <c r="CW23" s="516">
        <v>3715</v>
      </c>
      <c r="CX23" s="516">
        <v>3667</v>
      </c>
      <c r="CY23" s="516">
        <v>3712</v>
      </c>
      <c r="CZ23" s="516">
        <v>3733</v>
      </c>
      <c r="DA23" s="2">
        <v>3884</v>
      </c>
      <c r="DB23" s="2">
        <v>3873</v>
      </c>
      <c r="DC23" s="2">
        <v>3819</v>
      </c>
      <c r="DD23" s="2">
        <v>3947</v>
      </c>
      <c r="DE23" s="2">
        <v>3924</v>
      </c>
      <c r="DF23" s="2">
        <v>3779</v>
      </c>
      <c r="DG23" s="2">
        <v>3969</v>
      </c>
      <c r="DH23" s="2">
        <v>4056</v>
      </c>
      <c r="DI23" s="2">
        <v>4214</v>
      </c>
      <c r="DJ23" s="2">
        <v>4129</v>
      </c>
      <c r="DK23" s="2">
        <v>3991</v>
      </c>
      <c r="DL23" s="2">
        <v>3987</v>
      </c>
      <c r="DM23" s="2">
        <v>4012</v>
      </c>
      <c r="DN23" s="2">
        <v>4079</v>
      </c>
      <c r="DO23" s="2">
        <v>4013</v>
      </c>
      <c r="DP23" s="2">
        <v>3991</v>
      </c>
      <c r="DQ23" s="2">
        <v>3979</v>
      </c>
      <c r="DR23" s="2">
        <v>4110</v>
      </c>
      <c r="DS23" s="2">
        <v>4210</v>
      </c>
      <c r="DT23" s="2">
        <v>4182</v>
      </c>
      <c r="DU23" s="2">
        <v>4141</v>
      </c>
      <c r="DV23" s="2">
        <v>4066</v>
      </c>
      <c r="DW23" s="2">
        <v>4016</v>
      </c>
      <c r="DX23" s="2">
        <v>3983</v>
      </c>
      <c r="DY23" s="2">
        <v>3956</v>
      </c>
      <c r="DZ23" s="2">
        <v>3773</v>
      </c>
      <c r="EA23" s="2">
        <v>3803</v>
      </c>
      <c r="EB23" s="2">
        <v>3800</v>
      </c>
      <c r="EC23" s="2">
        <v>3702</v>
      </c>
      <c r="ED23" s="2">
        <v>3723</v>
      </c>
      <c r="EE23" s="2">
        <v>3719</v>
      </c>
      <c r="EF23" s="2">
        <v>3792</v>
      </c>
      <c r="EG23" s="2">
        <v>3738</v>
      </c>
      <c r="EH23" s="2">
        <v>3807</v>
      </c>
      <c r="EI23" s="2">
        <v>3972</v>
      </c>
      <c r="EJ23" s="2">
        <v>3944</v>
      </c>
      <c r="EK23" s="2">
        <v>3979</v>
      </c>
      <c r="EL23" s="2">
        <v>3945</v>
      </c>
      <c r="EM23" s="2">
        <v>3885</v>
      </c>
      <c r="EN23" s="2">
        <v>3934</v>
      </c>
      <c r="EO23" s="2">
        <v>3812</v>
      </c>
      <c r="EP23" s="2">
        <v>3812</v>
      </c>
      <c r="EQ23" s="2">
        <v>3814</v>
      </c>
      <c r="ER23" s="2">
        <v>3773</v>
      </c>
      <c r="ES23" s="2">
        <v>3666</v>
      </c>
      <c r="ET23" s="2">
        <v>3615</v>
      </c>
      <c r="EU23" s="2">
        <v>3679</v>
      </c>
      <c r="EV23" s="2">
        <v>3646</v>
      </c>
      <c r="EW23" s="2">
        <v>3629</v>
      </c>
      <c r="EX23" s="2">
        <v>3671</v>
      </c>
      <c r="EY23" s="2">
        <v>3720</v>
      </c>
      <c r="EZ23" s="2">
        <v>3679</v>
      </c>
      <c r="FA23" s="2">
        <v>3623</v>
      </c>
      <c r="FB23" s="2">
        <v>3538</v>
      </c>
      <c r="FC23" s="2">
        <v>3554</v>
      </c>
      <c r="FD23" s="2">
        <v>3478</v>
      </c>
      <c r="FE23" s="2">
        <v>3551</v>
      </c>
      <c r="FF23" s="2">
        <v>3497</v>
      </c>
      <c r="FG23" s="2">
        <v>3435</v>
      </c>
      <c r="FH23" s="2">
        <v>3416</v>
      </c>
      <c r="FI23" s="2">
        <v>3471</v>
      </c>
      <c r="FJ23" s="2">
        <v>3482</v>
      </c>
      <c r="FK23" s="2">
        <v>3483</v>
      </c>
      <c r="FL23" s="2">
        <v>3477</v>
      </c>
      <c r="FM23" s="2">
        <v>3464</v>
      </c>
      <c r="FN23" s="2">
        <v>3458</v>
      </c>
      <c r="FO23" s="2">
        <v>3450</v>
      </c>
      <c r="FP23" s="2">
        <v>3393</v>
      </c>
      <c r="FQ23" s="2">
        <v>3388</v>
      </c>
      <c r="FR23" s="2">
        <v>3353</v>
      </c>
      <c r="FS23" s="2">
        <v>3292</v>
      </c>
      <c r="FT23" s="2">
        <v>3368</v>
      </c>
      <c r="FU23" s="2">
        <v>3351</v>
      </c>
      <c r="FV23" s="2">
        <v>3313</v>
      </c>
      <c r="FW23" s="2">
        <v>3216</v>
      </c>
      <c r="FX23" s="2">
        <v>3264</v>
      </c>
      <c r="FY23" s="2">
        <v>3330</v>
      </c>
      <c r="FZ23" s="2">
        <v>3350</v>
      </c>
      <c r="GA23" s="2">
        <v>3301</v>
      </c>
      <c r="GB23" s="2">
        <v>3249</v>
      </c>
      <c r="GC23" s="2">
        <v>3249</v>
      </c>
      <c r="GD23" s="2">
        <v>3249</v>
      </c>
      <c r="GE23" s="2">
        <v>3262</v>
      </c>
      <c r="GF23" s="2">
        <v>3240</v>
      </c>
      <c r="GG23" s="2">
        <v>3280</v>
      </c>
      <c r="GH23" s="2">
        <v>3321</v>
      </c>
      <c r="GI23" s="2">
        <v>3315</v>
      </c>
      <c r="GJ23" s="2">
        <v>3301</v>
      </c>
      <c r="GK23" s="2">
        <v>3372</v>
      </c>
      <c r="GL23" s="2">
        <v>3429</v>
      </c>
      <c r="GM23" s="2">
        <v>3384</v>
      </c>
      <c r="GN23" s="2">
        <v>3400</v>
      </c>
      <c r="GO23" s="2">
        <v>3445</v>
      </c>
      <c r="GP23" s="2">
        <v>3440</v>
      </c>
      <c r="GQ23" s="2">
        <v>3449</v>
      </c>
      <c r="GR23" s="2">
        <v>3355</v>
      </c>
      <c r="GS23" s="2">
        <v>3462</v>
      </c>
      <c r="GT23" s="2">
        <v>3510</v>
      </c>
      <c r="GU23" s="2">
        <v>3468</v>
      </c>
      <c r="GV23" s="2">
        <v>3522</v>
      </c>
      <c r="GW23" s="2">
        <v>3596</v>
      </c>
      <c r="GX23" s="2">
        <v>3612</v>
      </c>
      <c r="GY23" s="2">
        <v>3537</v>
      </c>
      <c r="GZ23" s="2">
        <v>3578</v>
      </c>
      <c r="HA23" s="2">
        <v>3468</v>
      </c>
      <c r="HB23" s="2">
        <v>3523</v>
      </c>
      <c r="HC23" s="2">
        <v>3527</v>
      </c>
      <c r="HD23" s="2">
        <v>3622</v>
      </c>
      <c r="HE23" s="2">
        <v>3555</v>
      </c>
      <c r="HF23" s="2">
        <v>3629</v>
      </c>
      <c r="HG23" s="2">
        <v>3590</v>
      </c>
      <c r="HH23" s="2">
        <v>3571</v>
      </c>
      <c r="HI23" s="2">
        <v>3626</v>
      </c>
      <c r="HJ23" s="2">
        <v>3659</v>
      </c>
      <c r="HK23" s="2">
        <v>3700</v>
      </c>
      <c r="HL23" s="2">
        <v>3728</v>
      </c>
      <c r="HM23" s="2">
        <v>3910</v>
      </c>
      <c r="HN23" s="2">
        <v>3940</v>
      </c>
      <c r="HO23" s="2">
        <v>3925</v>
      </c>
      <c r="HP23" s="2">
        <v>3988</v>
      </c>
      <c r="HQ23" s="2">
        <v>3941</v>
      </c>
      <c r="HR23" s="2">
        <v>3937</v>
      </c>
      <c r="HS23" s="2">
        <v>3934</v>
      </c>
      <c r="HT23" s="2">
        <v>3921</v>
      </c>
      <c r="HU23" s="2">
        <v>3843</v>
      </c>
      <c r="HV23" s="2">
        <v>3930</v>
      </c>
      <c r="HW23" s="2">
        <v>3896</v>
      </c>
      <c r="HX23" s="2">
        <v>3859</v>
      </c>
      <c r="HY23" s="2">
        <v>3926</v>
      </c>
      <c r="HZ23" s="2">
        <v>3897</v>
      </c>
      <c r="IA23" s="2">
        <v>3954</v>
      </c>
      <c r="IB23" s="2">
        <v>3918</v>
      </c>
      <c r="IC23" s="2">
        <v>3954</v>
      </c>
      <c r="ID23" s="2">
        <v>3906</v>
      </c>
      <c r="IE23" s="2">
        <v>3899</v>
      </c>
      <c r="IF23" s="2">
        <v>3875</v>
      </c>
      <c r="IG23" s="2">
        <v>3926</v>
      </c>
      <c r="IH23" s="2">
        <v>3990</v>
      </c>
      <c r="II23" s="2">
        <v>3934</v>
      </c>
      <c r="IJ23" s="2">
        <v>3940</v>
      </c>
      <c r="IK23" s="2">
        <v>3863</v>
      </c>
      <c r="IL23" s="2">
        <v>3885</v>
      </c>
      <c r="IM23" s="2">
        <v>3953</v>
      </c>
      <c r="IN23" s="2">
        <v>3876</v>
      </c>
      <c r="IO23" s="2">
        <v>3797</v>
      </c>
      <c r="IP23" s="2">
        <v>3708</v>
      </c>
      <c r="IQ23" s="2">
        <v>3769</v>
      </c>
      <c r="IR23" s="2">
        <v>3717</v>
      </c>
      <c r="IS23" s="2">
        <v>3633</v>
      </c>
      <c r="IT23" s="2">
        <v>3602</v>
      </c>
    </row>
    <row r="24" spans="1:254" ht="15.9" customHeight="1">
      <c r="A24" s="61" t="s">
        <v>43</v>
      </c>
      <c r="B24" s="6" t="s">
        <v>44</v>
      </c>
      <c r="C24" s="15">
        <v>1311</v>
      </c>
      <c r="D24" s="16">
        <v>52.5</v>
      </c>
      <c r="E24" s="13">
        <v>1258.5</v>
      </c>
      <c r="F24" s="13">
        <v>1241</v>
      </c>
      <c r="G24" s="13">
        <v>1249.5</v>
      </c>
      <c r="H24" s="13">
        <v>1267</v>
      </c>
      <c r="I24" s="13">
        <v>1311</v>
      </c>
      <c r="J24" s="13">
        <v>1308.5</v>
      </c>
      <c r="K24" s="13">
        <v>1321</v>
      </c>
      <c r="L24" s="13">
        <v>1307</v>
      </c>
      <c r="M24" s="13">
        <v>1314</v>
      </c>
      <c r="N24" s="13">
        <v>1333.5</v>
      </c>
      <c r="O24" s="13">
        <v>1325</v>
      </c>
      <c r="P24" s="13">
        <v>1316</v>
      </c>
      <c r="Q24" s="13">
        <v>1292.5</v>
      </c>
      <c r="R24" s="13">
        <v>1241</v>
      </c>
      <c r="S24" s="13">
        <v>1262.5</v>
      </c>
      <c r="T24" s="13">
        <v>1279.5</v>
      </c>
      <c r="U24" s="13">
        <v>1270.5</v>
      </c>
      <c r="V24" s="13">
        <v>1246.5</v>
      </c>
      <c r="W24" s="13">
        <v>1240</v>
      </c>
      <c r="X24" s="13">
        <v>1243</v>
      </c>
      <c r="Y24" s="13">
        <v>1236.5</v>
      </c>
      <c r="Z24" s="13">
        <v>1235.5</v>
      </c>
      <c r="AA24" s="13">
        <v>1243.5</v>
      </c>
      <c r="AB24" s="13">
        <v>1214.5</v>
      </c>
      <c r="AC24" s="13">
        <v>1203</v>
      </c>
      <c r="AD24" s="13">
        <v>1186.5</v>
      </c>
      <c r="AE24" s="13">
        <v>1198</v>
      </c>
      <c r="AF24" s="13">
        <v>1206.5</v>
      </c>
      <c r="AG24" s="13">
        <v>1223.5</v>
      </c>
      <c r="AH24" s="13">
        <v>1209.5</v>
      </c>
      <c r="AI24" s="13">
        <v>1233</v>
      </c>
      <c r="AJ24" s="13">
        <v>1250</v>
      </c>
      <c r="AK24" s="13">
        <v>1254</v>
      </c>
      <c r="AL24" s="13">
        <v>1259.5</v>
      </c>
      <c r="AM24" s="13">
        <v>1246</v>
      </c>
      <c r="AN24" s="13">
        <v>1284.5</v>
      </c>
      <c r="AO24" s="13">
        <v>1287.5</v>
      </c>
      <c r="AP24" s="13">
        <v>1331.5</v>
      </c>
      <c r="AQ24" s="13">
        <v>1314.5</v>
      </c>
      <c r="AR24" s="13">
        <v>1344</v>
      </c>
      <c r="AS24" s="13">
        <v>1332</v>
      </c>
      <c r="AT24" s="13">
        <v>1339</v>
      </c>
      <c r="AU24" s="13">
        <v>1348.5</v>
      </c>
      <c r="AV24" s="13">
        <v>1381</v>
      </c>
      <c r="AW24" s="13">
        <v>1397</v>
      </c>
      <c r="AX24" s="13">
        <v>1407.5</v>
      </c>
      <c r="AY24" s="13">
        <v>1354.5</v>
      </c>
      <c r="AZ24" s="13">
        <v>1357</v>
      </c>
      <c r="BA24" s="13">
        <v>1398.5</v>
      </c>
      <c r="BB24" s="13">
        <v>1314.5</v>
      </c>
      <c r="BC24" s="13">
        <v>1326.5</v>
      </c>
      <c r="BD24" s="13">
        <v>1306</v>
      </c>
      <c r="BE24" s="13">
        <v>1313</v>
      </c>
      <c r="BF24" s="13">
        <v>1332</v>
      </c>
      <c r="BG24" s="13">
        <v>1346</v>
      </c>
      <c r="BH24" s="13">
        <v>1374.5</v>
      </c>
      <c r="BI24" s="13">
        <v>1376.5</v>
      </c>
      <c r="BJ24" s="13">
        <v>1365.5</v>
      </c>
      <c r="BK24" s="13">
        <v>1428</v>
      </c>
      <c r="BL24" s="13">
        <v>1417.5</v>
      </c>
      <c r="BM24" s="67">
        <v>1389</v>
      </c>
      <c r="BN24" s="67">
        <v>1394</v>
      </c>
      <c r="BO24" s="67">
        <v>1360</v>
      </c>
      <c r="BP24" s="67">
        <v>1340.5</v>
      </c>
      <c r="BQ24" s="67">
        <v>1370</v>
      </c>
      <c r="BR24" s="67">
        <v>1370</v>
      </c>
      <c r="BS24" s="67">
        <v>1348.5</v>
      </c>
      <c r="BT24" s="67">
        <v>1348</v>
      </c>
      <c r="BU24" s="67">
        <v>1315</v>
      </c>
      <c r="BV24" s="67">
        <v>1336</v>
      </c>
      <c r="BW24" s="67">
        <v>1345.5</v>
      </c>
      <c r="BX24" s="67">
        <v>1385</v>
      </c>
      <c r="BY24" s="67">
        <v>1411.5</v>
      </c>
      <c r="BZ24" s="67">
        <v>1444.5</v>
      </c>
      <c r="CA24" s="516">
        <v>1487.5</v>
      </c>
      <c r="CB24" s="516">
        <v>1505</v>
      </c>
      <c r="CC24" s="516">
        <v>1509</v>
      </c>
      <c r="CD24" s="516">
        <v>1536</v>
      </c>
      <c r="CE24" s="516">
        <v>1545.5</v>
      </c>
      <c r="CF24" s="516">
        <v>1544</v>
      </c>
      <c r="CG24" s="516">
        <v>1558.5</v>
      </c>
      <c r="CH24" s="516">
        <v>1561.5</v>
      </c>
      <c r="CI24" s="516">
        <v>1659</v>
      </c>
      <c r="CJ24" s="516">
        <v>1627</v>
      </c>
      <c r="CK24" s="516">
        <v>1595</v>
      </c>
      <c r="CL24" s="516">
        <v>1560</v>
      </c>
      <c r="CM24" s="516">
        <v>1595.5</v>
      </c>
      <c r="CN24" s="516">
        <v>1541.5</v>
      </c>
      <c r="CO24" s="516">
        <v>1557.5</v>
      </c>
      <c r="CP24" s="516">
        <v>1553.5</v>
      </c>
      <c r="CQ24" s="516">
        <v>1528</v>
      </c>
      <c r="CR24" s="516">
        <v>1488.5</v>
      </c>
      <c r="CS24" s="516">
        <v>1460</v>
      </c>
      <c r="CT24" s="516">
        <v>1407.5</v>
      </c>
      <c r="CU24" s="516">
        <v>1479</v>
      </c>
      <c r="CV24" s="516">
        <v>1536.5</v>
      </c>
      <c r="CW24" s="516">
        <v>1478</v>
      </c>
      <c r="CX24" s="516">
        <v>1441.5</v>
      </c>
      <c r="CY24" s="516">
        <v>1462</v>
      </c>
      <c r="CZ24" s="516">
        <v>1440.5</v>
      </c>
      <c r="DA24" s="2">
        <v>1439.5</v>
      </c>
      <c r="DB24" s="2">
        <v>1431.5</v>
      </c>
      <c r="DC24" s="2">
        <v>1387</v>
      </c>
      <c r="DD24" s="2">
        <v>1427</v>
      </c>
      <c r="DE24" s="2">
        <v>1458</v>
      </c>
      <c r="DF24" s="2">
        <v>1387.5</v>
      </c>
      <c r="DG24" s="2">
        <v>1472</v>
      </c>
      <c r="DH24" s="2">
        <v>1518.5</v>
      </c>
      <c r="DI24" s="2">
        <v>1491</v>
      </c>
      <c r="DJ24" s="2">
        <v>1404</v>
      </c>
      <c r="DK24" s="2">
        <v>1390.5</v>
      </c>
      <c r="DL24" s="2">
        <v>1407</v>
      </c>
      <c r="DM24" s="2">
        <v>1416.5</v>
      </c>
      <c r="DN24" s="2">
        <v>1424</v>
      </c>
      <c r="DO24" s="2">
        <v>1395</v>
      </c>
      <c r="DP24" s="2">
        <v>1375.5</v>
      </c>
      <c r="DQ24" s="2">
        <v>1366</v>
      </c>
      <c r="DR24" s="2">
        <v>1384</v>
      </c>
      <c r="DS24" s="2">
        <v>1422.5</v>
      </c>
      <c r="DT24" s="2">
        <v>1449</v>
      </c>
      <c r="DU24" s="2">
        <v>1426</v>
      </c>
      <c r="DV24" s="2">
        <v>1419</v>
      </c>
      <c r="DW24" s="2">
        <v>1391</v>
      </c>
      <c r="DX24" s="2">
        <v>1408</v>
      </c>
      <c r="DY24" s="2">
        <v>1344.5</v>
      </c>
      <c r="DZ24" s="2">
        <v>1294.5</v>
      </c>
      <c r="EA24" s="2">
        <v>1306.5</v>
      </c>
      <c r="EB24" s="2">
        <v>1293</v>
      </c>
      <c r="EC24" s="2">
        <v>1259</v>
      </c>
      <c r="ED24" s="2">
        <v>1280</v>
      </c>
      <c r="EE24" s="2">
        <v>1280</v>
      </c>
      <c r="EF24" s="2">
        <v>1291</v>
      </c>
      <c r="EG24" s="2">
        <v>1288.5</v>
      </c>
      <c r="EH24" s="2">
        <v>1267</v>
      </c>
      <c r="EI24" s="2">
        <v>1263.5</v>
      </c>
      <c r="EJ24" s="2">
        <v>1281.5</v>
      </c>
      <c r="EK24" s="2">
        <v>1290</v>
      </c>
      <c r="EL24" s="2">
        <v>1276</v>
      </c>
      <c r="EM24" s="2">
        <v>1275.5</v>
      </c>
      <c r="EN24" s="2">
        <v>1241</v>
      </c>
      <c r="EO24" s="2">
        <v>1211.5</v>
      </c>
      <c r="EP24" s="2">
        <v>1188</v>
      </c>
      <c r="EQ24" s="2">
        <v>1188.5</v>
      </c>
      <c r="ER24" s="2">
        <v>1220</v>
      </c>
      <c r="ES24" s="2">
        <v>1179.5</v>
      </c>
      <c r="ET24" s="2">
        <v>1183</v>
      </c>
      <c r="EU24" s="2">
        <v>1183</v>
      </c>
      <c r="EV24" s="2">
        <v>1172</v>
      </c>
      <c r="EW24" s="2">
        <v>1178</v>
      </c>
      <c r="EX24" s="2">
        <v>1175</v>
      </c>
      <c r="EY24" s="2">
        <v>1172.5</v>
      </c>
      <c r="EZ24" s="2">
        <v>1171.5</v>
      </c>
      <c r="FA24" s="2">
        <v>1159.5</v>
      </c>
      <c r="FB24" s="2">
        <v>1169</v>
      </c>
      <c r="FC24" s="2">
        <v>1164</v>
      </c>
      <c r="FD24" s="2">
        <v>1175</v>
      </c>
      <c r="FE24" s="2">
        <v>1186</v>
      </c>
      <c r="FF24" s="2">
        <v>1180</v>
      </c>
      <c r="FG24" s="2">
        <v>1167</v>
      </c>
      <c r="FH24" s="2">
        <v>1174</v>
      </c>
      <c r="FI24" s="2">
        <v>1160</v>
      </c>
      <c r="FJ24" s="2">
        <v>1163.5</v>
      </c>
      <c r="FK24" s="2">
        <v>1150.5</v>
      </c>
      <c r="FL24" s="2">
        <v>1161</v>
      </c>
      <c r="FM24" s="2">
        <v>1147</v>
      </c>
      <c r="FN24" s="2">
        <v>1142</v>
      </c>
      <c r="FO24" s="2">
        <v>1148.5</v>
      </c>
      <c r="FP24" s="2">
        <v>1157</v>
      </c>
      <c r="FQ24" s="2">
        <v>1147</v>
      </c>
      <c r="FR24" s="2">
        <v>1147</v>
      </c>
      <c r="FS24" s="2">
        <v>1145.5</v>
      </c>
      <c r="FT24" s="2">
        <v>1146.5</v>
      </c>
      <c r="FU24" s="2">
        <v>1138</v>
      </c>
      <c r="FV24" s="2">
        <v>1130.5</v>
      </c>
      <c r="FW24" s="2">
        <v>1122.5</v>
      </c>
      <c r="FX24" s="2">
        <v>1139</v>
      </c>
      <c r="FY24" s="2">
        <v>1127</v>
      </c>
      <c r="FZ24" s="2">
        <v>1103.5</v>
      </c>
      <c r="GA24" s="2">
        <v>1113.5</v>
      </c>
      <c r="GB24" s="2">
        <v>1098.5</v>
      </c>
      <c r="GC24" s="2">
        <v>1095</v>
      </c>
      <c r="GD24" s="2">
        <v>1065</v>
      </c>
      <c r="GE24" s="2">
        <v>1061.5</v>
      </c>
      <c r="GF24" s="2">
        <v>1061</v>
      </c>
      <c r="GG24" s="2">
        <v>1090</v>
      </c>
      <c r="GH24" s="2">
        <v>1071.5</v>
      </c>
      <c r="GI24" s="2">
        <v>1082</v>
      </c>
      <c r="GJ24" s="2">
        <v>1072</v>
      </c>
      <c r="GK24" s="2">
        <v>1072.5</v>
      </c>
      <c r="GL24" s="2">
        <v>1083</v>
      </c>
      <c r="GM24" s="2">
        <v>1057.5</v>
      </c>
      <c r="GN24" s="2">
        <v>1046</v>
      </c>
      <c r="GO24" s="2">
        <v>1030.5</v>
      </c>
      <c r="GP24" s="2">
        <v>1017.5</v>
      </c>
      <c r="GQ24" s="2">
        <v>1017</v>
      </c>
      <c r="GR24" s="2">
        <v>1001.5</v>
      </c>
      <c r="GS24" s="2">
        <v>1004</v>
      </c>
      <c r="GT24" s="2">
        <v>1009</v>
      </c>
      <c r="GU24" s="2">
        <v>1001</v>
      </c>
      <c r="GV24" s="2">
        <v>1008.5</v>
      </c>
      <c r="GW24" s="2">
        <v>1039.5</v>
      </c>
      <c r="GX24" s="2">
        <v>1024</v>
      </c>
      <c r="GY24" s="2">
        <v>1027</v>
      </c>
      <c r="GZ24" s="2">
        <v>1020.5</v>
      </c>
      <c r="HA24" s="2">
        <v>1008</v>
      </c>
      <c r="HB24" s="2">
        <v>1012</v>
      </c>
      <c r="HC24" s="2">
        <v>1013</v>
      </c>
      <c r="HD24" s="2">
        <v>1016</v>
      </c>
      <c r="HE24" s="2">
        <v>1039.5</v>
      </c>
      <c r="HF24" s="2">
        <v>1058.5</v>
      </c>
      <c r="HG24" s="2">
        <v>1056.5</v>
      </c>
      <c r="HH24" s="2">
        <v>1044</v>
      </c>
      <c r="HI24" s="2">
        <v>1031</v>
      </c>
      <c r="HJ24" s="2">
        <v>1024</v>
      </c>
      <c r="HK24" s="2">
        <v>1027</v>
      </c>
      <c r="HL24" s="2">
        <v>1024.5</v>
      </c>
      <c r="HM24" s="2">
        <v>1027</v>
      </c>
      <c r="HN24" s="2">
        <v>1001</v>
      </c>
      <c r="HO24" s="2">
        <v>1001</v>
      </c>
      <c r="HP24" s="2">
        <v>992</v>
      </c>
      <c r="HQ24" s="2">
        <v>999</v>
      </c>
      <c r="HR24" s="2">
        <v>1014</v>
      </c>
      <c r="HS24" s="2">
        <v>1011</v>
      </c>
      <c r="HT24" s="2">
        <v>1013.5</v>
      </c>
      <c r="HU24" s="2">
        <v>1010.5</v>
      </c>
      <c r="HV24" s="2">
        <v>1009</v>
      </c>
      <c r="HW24" s="2">
        <v>997.7</v>
      </c>
      <c r="HX24" s="2">
        <v>984</v>
      </c>
      <c r="HY24" s="2">
        <v>994.2</v>
      </c>
      <c r="HZ24" s="2">
        <v>990.7</v>
      </c>
      <c r="IA24" s="2">
        <v>990.7</v>
      </c>
      <c r="IB24" s="2">
        <v>1001</v>
      </c>
      <c r="IC24" s="2">
        <v>997.8</v>
      </c>
      <c r="ID24" s="2">
        <v>987.7</v>
      </c>
      <c r="IE24" s="2">
        <v>986.5</v>
      </c>
      <c r="IF24" s="2">
        <v>982.7</v>
      </c>
      <c r="IG24" s="2">
        <v>970.6</v>
      </c>
      <c r="IH24" s="2">
        <v>973.6</v>
      </c>
      <c r="II24" s="2">
        <v>955.4</v>
      </c>
      <c r="IJ24" s="2">
        <v>960.2</v>
      </c>
      <c r="IK24" s="2">
        <v>965</v>
      </c>
      <c r="IL24" s="2">
        <v>994.1</v>
      </c>
      <c r="IM24" s="2">
        <v>985.7</v>
      </c>
      <c r="IN24" s="2">
        <v>976.7</v>
      </c>
      <c r="IO24" s="2">
        <v>961.8</v>
      </c>
      <c r="IP24" s="2">
        <v>956.9</v>
      </c>
      <c r="IQ24" s="2">
        <v>978.1</v>
      </c>
      <c r="IR24" s="2">
        <v>968.8</v>
      </c>
      <c r="IS24" s="2">
        <v>967</v>
      </c>
      <c r="IT24" s="2">
        <v>957.4</v>
      </c>
    </row>
    <row r="25" spans="1:254" ht="15.9" customHeight="1">
      <c r="A25" s="61" t="s">
        <v>45</v>
      </c>
      <c r="B25" s="6" t="s">
        <v>46</v>
      </c>
      <c r="C25" s="15">
        <v>1778</v>
      </c>
      <c r="D25" s="16">
        <v>29.5</v>
      </c>
      <c r="E25" s="13">
        <v>1748.5</v>
      </c>
      <c r="F25" s="13">
        <v>1720.5</v>
      </c>
      <c r="G25" s="13">
        <v>1662.5</v>
      </c>
      <c r="H25" s="13">
        <v>1660.5</v>
      </c>
      <c r="I25" s="13">
        <v>1670</v>
      </c>
      <c r="J25" s="13">
        <v>1592</v>
      </c>
      <c r="K25" s="13">
        <v>1599</v>
      </c>
      <c r="L25" s="13">
        <v>1591.5</v>
      </c>
      <c r="M25" s="13">
        <v>1611.5</v>
      </c>
      <c r="N25" s="13">
        <v>1604</v>
      </c>
      <c r="O25" s="13">
        <v>1629</v>
      </c>
      <c r="P25" s="13">
        <v>1604</v>
      </c>
      <c r="Q25" s="13">
        <v>1573.5</v>
      </c>
      <c r="R25" s="13">
        <v>1514</v>
      </c>
      <c r="S25" s="13">
        <v>1583</v>
      </c>
      <c r="T25" s="13">
        <v>1590</v>
      </c>
      <c r="U25" s="13">
        <v>1563</v>
      </c>
      <c r="V25" s="13">
        <v>1555.5</v>
      </c>
      <c r="W25" s="13">
        <v>1555.5</v>
      </c>
      <c r="X25" s="13">
        <v>1565.5</v>
      </c>
      <c r="Y25" s="13">
        <v>1564.5</v>
      </c>
      <c r="Z25" s="13">
        <v>1609.5</v>
      </c>
      <c r="AA25" s="13">
        <v>1591</v>
      </c>
      <c r="AB25" s="13">
        <v>1575</v>
      </c>
      <c r="AC25" s="13">
        <v>1584</v>
      </c>
      <c r="AD25" s="13">
        <v>1565.5</v>
      </c>
      <c r="AE25" s="13">
        <v>1549</v>
      </c>
      <c r="AF25" s="13">
        <v>1532.5</v>
      </c>
      <c r="AG25" s="13">
        <v>1550.25</v>
      </c>
      <c r="AH25" s="13">
        <v>1532.5</v>
      </c>
      <c r="AI25" s="13">
        <v>1567.5</v>
      </c>
      <c r="AJ25" s="13">
        <v>1595</v>
      </c>
      <c r="AK25" s="13">
        <v>1622.25</v>
      </c>
      <c r="AL25" s="13">
        <v>1608.75</v>
      </c>
      <c r="AM25" s="13">
        <v>1626.75</v>
      </c>
      <c r="AN25" s="13">
        <v>1636.75</v>
      </c>
      <c r="AO25" s="13">
        <v>1632.25</v>
      </c>
      <c r="AP25" s="13">
        <v>1641.75</v>
      </c>
      <c r="AQ25" s="13">
        <v>1564.75</v>
      </c>
      <c r="AR25" s="13">
        <v>1546.5</v>
      </c>
      <c r="AS25" s="13">
        <v>1584.5</v>
      </c>
      <c r="AT25" s="13">
        <v>1641.25</v>
      </c>
      <c r="AU25" s="13">
        <v>1654.25</v>
      </c>
      <c r="AV25" s="13">
        <v>1710.5</v>
      </c>
      <c r="AW25" s="13">
        <v>1693.75</v>
      </c>
      <c r="AX25" s="13">
        <v>1710.5</v>
      </c>
      <c r="AY25" s="13">
        <v>1705</v>
      </c>
      <c r="AZ25" s="13">
        <v>1745.5</v>
      </c>
      <c r="BA25" s="13">
        <v>1774.75</v>
      </c>
      <c r="BB25" s="13">
        <v>1776.25</v>
      </c>
      <c r="BC25" s="13">
        <v>1797.5</v>
      </c>
      <c r="BD25" s="13">
        <v>1840</v>
      </c>
      <c r="BE25" s="13">
        <v>1840.25</v>
      </c>
      <c r="BF25" s="13">
        <v>1782.75</v>
      </c>
      <c r="BG25" s="13">
        <v>1780</v>
      </c>
      <c r="BH25" s="13">
        <v>1752.75</v>
      </c>
      <c r="BI25" s="13">
        <v>1804.25</v>
      </c>
      <c r="BJ25" s="13">
        <v>1814.25</v>
      </c>
      <c r="BK25" s="13">
        <v>1877.5</v>
      </c>
      <c r="BL25" s="13">
        <v>1885</v>
      </c>
      <c r="BM25" s="67">
        <v>1924.75</v>
      </c>
      <c r="BN25" s="67">
        <v>1857</v>
      </c>
      <c r="BO25" s="67">
        <v>1801.5</v>
      </c>
      <c r="BP25" s="67">
        <v>1795</v>
      </c>
      <c r="BQ25" s="67">
        <v>1850</v>
      </c>
      <c r="BR25" s="67">
        <v>1710</v>
      </c>
      <c r="BS25" s="67">
        <v>1460</v>
      </c>
      <c r="BT25" s="67">
        <v>1450.25</v>
      </c>
      <c r="BU25" s="67">
        <v>1423.25</v>
      </c>
      <c r="BV25" s="67">
        <v>1445.25</v>
      </c>
      <c r="BW25" s="67">
        <v>1438.5</v>
      </c>
      <c r="BX25" s="67">
        <v>1455.25</v>
      </c>
      <c r="BY25" s="67">
        <v>1497.5</v>
      </c>
      <c r="BZ25" s="67">
        <v>1500</v>
      </c>
      <c r="CA25" s="516">
        <v>1503.75</v>
      </c>
      <c r="CB25" s="516">
        <v>1523.5</v>
      </c>
      <c r="CC25" s="516">
        <v>1515.5</v>
      </c>
      <c r="CD25" s="516">
        <v>1517.25</v>
      </c>
      <c r="CE25" s="516">
        <v>1508.75</v>
      </c>
      <c r="CF25" s="516">
        <v>1521</v>
      </c>
      <c r="CG25" s="516">
        <v>1557.75</v>
      </c>
      <c r="CH25" s="516">
        <v>1563.25</v>
      </c>
      <c r="CI25" s="516">
        <v>1511.25</v>
      </c>
      <c r="CJ25" s="516">
        <v>1490.75</v>
      </c>
      <c r="CK25" s="516">
        <v>1508.75</v>
      </c>
      <c r="CL25" s="516">
        <v>1500.25</v>
      </c>
      <c r="CM25" s="516">
        <v>1545.5</v>
      </c>
      <c r="CN25" s="516">
        <v>1445</v>
      </c>
      <c r="CO25" s="516">
        <v>1463</v>
      </c>
      <c r="CP25" s="516">
        <v>1497.75</v>
      </c>
      <c r="CQ25" s="516">
        <v>1471.75</v>
      </c>
      <c r="CR25" s="516">
        <v>1458</v>
      </c>
      <c r="CS25" s="516">
        <v>1425.5</v>
      </c>
      <c r="CT25" s="516">
        <v>1368</v>
      </c>
      <c r="CU25" s="516">
        <v>1425</v>
      </c>
      <c r="CV25" s="516">
        <v>1498</v>
      </c>
      <c r="CW25" s="516">
        <v>1430.25</v>
      </c>
      <c r="CX25" s="516">
        <v>1408.5</v>
      </c>
      <c r="CY25" s="516">
        <v>1393</v>
      </c>
      <c r="CZ25" s="516">
        <v>1399.25</v>
      </c>
      <c r="DA25" s="2">
        <v>1442.25</v>
      </c>
      <c r="DB25" s="2">
        <v>1443</v>
      </c>
      <c r="DC25" s="2">
        <v>1403.25</v>
      </c>
      <c r="DD25" s="2">
        <v>1467.75</v>
      </c>
      <c r="DE25" s="2">
        <v>1488.25</v>
      </c>
      <c r="DF25" s="2">
        <v>1466.75</v>
      </c>
      <c r="DG25" s="2">
        <v>1581.75</v>
      </c>
      <c r="DH25" s="2">
        <v>1651.75</v>
      </c>
      <c r="DI25" s="2">
        <v>1665.75</v>
      </c>
      <c r="DJ25" s="2">
        <v>1609.5</v>
      </c>
      <c r="DK25" s="2">
        <v>1606.75</v>
      </c>
      <c r="DL25" s="2">
        <v>1581.75</v>
      </c>
      <c r="DM25" s="2">
        <v>1595.5</v>
      </c>
      <c r="DN25" s="2">
        <v>1660.25</v>
      </c>
      <c r="DO25" s="2">
        <v>1640</v>
      </c>
      <c r="DP25" s="2">
        <v>1637.25</v>
      </c>
      <c r="DQ25" s="2">
        <v>1632.5</v>
      </c>
      <c r="DR25" s="2">
        <v>1656.75</v>
      </c>
      <c r="DS25" s="2">
        <v>1684.75</v>
      </c>
      <c r="DT25" s="2">
        <v>1636.5</v>
      </c>
      <c r="DU25" s="2">
        <v>1583.25</v>
      </c>
      <c r="DV25" s="2">
        <v>1537.25</v>
      </c>
      <c r="DW25" s="2">
        <v>1487.5</v>
      </c>
      <c r="DX25" s="2">
        <v>1537</v>
      </c>
      <c r="DY25" s="2">
        <v>1582.5</v>
      </c>
      <c r="DZ25" s="2">
        <v>1514.25</v>
      </c>
      <c r="EA25" s="2">
        <v>1562.25</v>
      </c>
      <c r="EB25" s="2">
        <v>1570</v>
      </c>
      <c r="EC25" s="2">
        <v>1566.75</v>
      </c>
      <c r="ED25" s="2">
        <v>1557.5</v>
      </c>
      <c r="EE25" s="2">
        <v>1514.5</v>
      </c>
      <c r="EF25" s="2">
        <v>1571.5</v>
      </c>
      <c r="EG25" s="2">
        <v>1574.5</v>
      </c>
      <c r="EH25" s="2">
        <v>1562.75</v>
      </c>
      <c r="EI25" s="2">
        <v>1564</v>
      </c>
      <c r="EJ25" s="2">
        <v>1558.25</v>
      </c>
      <c r="EK25" s="2">
        <v>1572</v>
      </c>
      <c r="EL25" s="2">
        <v>1533</v>
      </c>
      <c r="EM25" s="2">
        <v>1495.25</v>
      </c>
      <c r="EN25" s="2">
        <v>1487.5</v>
      </c>
      <c r="EO25" s="2">
        <v>1415.5</v>
      </c>
      <c r="EP25" s="2">
        <v>1412</v>
      </c>
      <c r="EQ25" s="2">
        <v>1415.75</v>
      </c>
      <c r="ER25" s="2">
        <v>1425.25</v>
      </c>
      <c r="ES25" s="2">
        <v>1392.25</v>
      </c>
      <c r="ET25" s="2">
        <v>1353</v>
      </c>
      <c r="EU25" s="2">
        <v>1373.25</v>
      </c>
      <c r="EV25" s="2">
        <v>1354.5</v>
      </c>
      <c r="EW25" s="2">
        <v>1367.5</v>
      </c>
      <c r="EX25" s="2">
        <v>1353.75</v>
      </c>
      <c r="EY25" s="2">
        <v>1363.5</v>
      </c>
      <c r="EZ25" s="2">
        <v>1355.75</v>
      </c>
      <c r="FA25" s="2">
        <v>1349.25</v>
      </c>
      <c r="FB25" s="2">
        <v>1327.75</v>
      </c>
      <c r="FC25" s="2">
        <v>1329.25</v>
      </c>
      <c r="FD25" s="2">
        <v>1326.75</v>
      </c>
      <c r="FE25" s="2">
        <v>1343.25</v>
      </c>
      <c r="FF25" s="2">
        <v>1349.5</v>
      </c>
      <c r="FG25" s="2">
        <v>1321.75</v>
      </c>
      <c r="FH25" s="2">
        <v>1287.25</v>
      </c>
      <c r="FI25" s="2">
        <v>1268.25</v>
      </c>
      <c r="FJ25" s="2">
        <v>1263.75</v>
      </c>
      <c r="FK25" s="2">
        <v>1225</v>
      </c>
      <c r="FL25" s="2">
        <v>1252.25</v>
      </c>
      <c r="FM25" s="2">
        <v>1202.75</v>
      </c>
      <c r="FN25" s="2">
        <v>1211.5</v>
      </c>
      <c r="FO25" s="2">
        <v>1213.75</v>
      </c>
      <c r="FP25" s="2">
        <v>1224.5</v>
      </c>
      <c r="FQ25" s="2">
        <v>1203</v>
      </c>
      <c r="FR25" s="2">
        <v>1189.75</v>
      </c>
      <c r="FS25" s="2">
        <v>1187.75</v>
      </c>
      <c r="FT25" s="2">
        <v>1185.5</v>
      </c>
      <c r="FU25" s="2">
        <v>1184</v>
      </c>
      <c r="FV25" s="2">
        <v>1170</v>
      </c>
      <c r="FW25" s="2">
        <v>1175.25</v>
      </c>
      <c r="FX25" s="2">
        <v>1211.25</v>
      </c>
      <c r="FY25" s="2">
        <v>1224</v>
      </c>
      <c r="FZ25" s="2">
        <v>1224.75</v>
      </c>
      <c r="GA25" s="2">
        <v>1195.25</v>
      </c>
      <c r="GB25" s="2">
        <v>1174.75</v>
      </c>
      <c r="GC25" s="2">
        <v>1188.75</v>
      </c>
      <c r="GD25" s="2">
        <v>1179.5</v>
      </c>
      <c r="GE25" s="2">
        <v>1171.5</v>
      </c>
      <c r="GF25" s="2">
        <v>1128.25</v>
      </c>
      <c r="GG25" s="2">
        <v>1103.5</v>
      </c>
      <c r="GH25" s="2">
        <v>1121.5</v>
      </c>
      <c r="GI25" s="2">
        <v>1163.5</v>
      </c>
      <c r="GJ25" s="2">
        <v>1150</v>
      </c>
      <c r="GK25" s="2">
        <v>1162.25</v>
      </c>
      <c r="GL25" s="2">
        <v>1184.75</v>
      </c>
      <c r="GM25" s="2">
        <v>1154</v>
      </c>
      <c r="GN25" s="2">
        <v>1146.75</v>
      </c>
      <c r="GO25" s="2">
        <v>1146.25</v>
      </c>
      <c r="GP25" s="2">
        <v>1135.5</v>
      </c>
      <c r="GQ25" s="2">
        <v>1126.25</v>
      </c>
      <c r="GR25" s="2">
        <v>1107.75</v>
      </c>
      <c r="GS25" s="2">
        <v>1114.25</v>
      </c>
      <c r="GT25" s="2">
        <v>1116</v>
      </c>
      <c r="GU25" s="2">
        <v>1098.75</v>
      </c>
      <c r="GV25" s="2">
        <v>1117</v>
      </c>
      <c r="GW25" s="2">
        <v>1127.25</v>
      </c>
      <c r="GX25" s="2">
        <v>1118</v>
      </c>
      <c r="GY25" s="2">
        <v>1104.5</v>
      </c>
      <c r="GZ25" s="2">
        <v>1102</v>
      </c>
      <c r="HA25" s="2">
        <v>1080.5</v>
      </c>
      <c r="HB25" s="2">
        <v>1062</v>
      </c>
      <c r="HC25" s="2">
        <v>1056.5</v>
      </c>
      <c r="HD25" s="2">
        <v>1072</v>
      </c>
      <c r="HE25" s="2">
        <v>1070.5</v>
      </c>
      <c r="HF25" s="2">
        <v>1096.5</v>
      </c>
      <c r="HG25" s="2">
        <v>1090.25</v>
      </c>
      <c r="HH25" s="2">
        <v>1086.75</v>
      </c>
      <c r="HI25" s="2">
        <v>1097.5</v>
      </c>
      <c r="HJ25" s="2">
        <v>1091</v>
      </c>
      <c r="HK25" s="2">
        <v>1085.5</v>
      </c>
      <c r="HL25" s="2">
        <v>1080.5</v>
      </c>
      <c r="HM25" s="2">
        <v>1091</v>
      </c>
      <c r="HN25" s="2">
        <v>1080.75</v>
      </c>
      <c r="HO25" s="2">
        <v>1080.5</v>
      </c>
      <c r="HP25" s="2">
        <v>1086</v>
      </c>
      <c r="HQ25" s="2">
        <v>1079.5</v>
      </c>
      <c r="HR25" s="2">
        <v>1092.5</v>
      </c>
      <c r="HS25" s="2">
        <v>1083</v>
      </c>
      <c r="HT25" s="2">
        <v>1062</v>
      </c>
      <c r="HU25" s="2">
        <v>1052.25</v>
      </c>
      <c r="HV25" s="2">
        <v>1066</v>
      </c>
      <c r="HW25" s="2">
        <v>1029.75</v>
      </c>
      <c r="HX25" s="2">
        <v>1036.75</v>
      </c>
      <c r="HY25" s="2">
        <v>1029.75</v>
      </c>
      <c r="HZ25" s="2">
        <v>1018.5</v>
      </c>
      <c r="IA25" s="2">
        <v>1021.75</v>
      </c>
      <c r="IB25" s="2">
        <v>1027.5</v>
      </c>
      <c r="IC25" s="2">
        <v>1017</v>
      </c>
      <c r="ID25" s="2">
        <v>1006.25</v>
      </c>
      <c r="IE25" s="2">
        <v>1009</v>
      </c>
      <c r="IF25" s="2">
        <v>1017.25</v>
      </c>
      <c r="IG25" s="2">
        <v>1009.5</v>
      </c>
      <c r="IH25" s="2">
        <v>1006</v>
      </c>
      <c r="II25" s="2">
        <v>998</v>
      </c>
      <c r="IJ25" s="2">
        <v>1017.75</v>
      </c>
      <c r="IK25" s="2">
        <v>1019.5</v>
      </c>
      <c r="IL25" s="2">
        <v>1006</v>
      </c>
      <c r="IM25" s="2">
        <v>993.25</v>
      </c>
      <c r="IN25" s="2">
        <v>992.75</v>
      </c>
      <c r="IO25" s="2">
        <v>975.25</v>
      </c>
      <c r="IP25" s="2">
        <v>970</v>
      </c>
      <c r="IQ25" s="2">
        <v>972</v>
      </c>
      <c r="IR25" s="2">
        <v>965</v>
      </c>
      <c r="IS25" s="2">
        <v>958</v>
      </c>
      <c r="IT25" s="2">
        <v>955</v>
      </c>
    </row>
    <row r="26" spans="1:254" ht="15.9" customHeight="1">
      <c r="A26" s="61" t="s">
        <v>47</v>
      </c>
      <c r="B26" s="6" t="s">
        <v>48</v>
      </c>
      <c r="C26" s="15">
        <v>6430</v>
      </c>
      <c r="D26" s="16">
        <v>-83</v>
      </c>
      <c r="E26" s="13">
        <v>6513</v>
      </c>
      <c r="F26" s="13">
        <v>6547</v>
      </c>
      <c r="G26" s="13">
        <v>6328</v>
      </c>
      <c r="H26" s="13">
        <v>6348</v>
      </c>
      <c r="I26" s="13">
        <v>6410</v>
      </c>
      <c r="J26" s="13">
        <v>6315</v>
      </c>
      <c r="K26" s="13">
        <v>6496</v>
      </c>
      <c r="L26" s="13">
        <v>6400</v>
      </c>
      <c r="M26" s="13">
        <v>6673</v>
      </c>
      <c r="N26" s="13">
        <v>6535</v>
      </c>
      <c r="O26" s="13">
        <v>6617</v>
      </c>
      <c r="P26" s="13">
        <v>6582</v>
      </c>
      <c r="Q26" s="13">
        <v>6502</v>
      </c>
      <c r="R26" s="13">
        <v>6203</v>
      </c>
      <c r="S26" s="13">
        <v>6515</v>
      </c>
      <c r="T26" s="13">
        <v>6593</v>
      </c>
      <c r="U26" s="13">
        <v>6430</v>
      </c>
      <c r="V26" s="13">
        <v>6391</v>
      </c>
      <c r="W26" s="13">
        <v>6469</v>
      </c>
      <c r="X26" s="13">
        <v>6449</v>
      </c>
      <c r="Y26" s="13">
        <v>6377</v>
      </c>
      <c r="Z26" s="13">
        <v>6418</v>
      </c>
      <c r="AA26" s="13">
        <v>6388</v>
      </c>
      <c r="AB26" s="13">
        <v>6331</v>
      </c>
      <c r="AC26" s="13">
        <v>6278</v>
      </c>
      <c r="AD26" s="13">
        <v>6199</v>
      </c>
      <c r="AE26" s="13">
        <v>6149</v>
      </c>
      <c r="AF26" s="13">
        <v>6138</v>
      </c>
      <c r="AG26" s="13">
        <v>6140</v>
      </c>
      <c r="AH26" s="13">
        <v>6169</v>
      </c>
      <c r="AI26" s="13">
        <v>6207</v>
      </c>
      <c r="AJ26" s="13">
        <v>6334</v>
      </c>
      <c r="AK26" s="13">
        <v>6485</v>
      </c>
      <c r="AL26" s="13">
        <v>6325</v>
      </c>
      <c r="AM26" s="13">
        <v>6462</v>
      </c>
      <c r="AN26" s="13">
        <v>6336</v>
      </c>
      <c r="AO26" s="13">
        <v>6305</v>
      </c>
      <c r="AP26" s="13">
        <v>6170</v>
      </c>
      <c r="AQ26" s="13">
        <v>6092</v>
      </c>
      <c r="AR26" s="13">
        <v>6050</v>
      </c>
      <c r="AS26" s="13">
        <v>6167</v>
      </c>
      <c r="AT26" s="13">
        <v>6243</v>
      </c>
      <c r="AU26" s="13">
        <v>6101</v>
      </c>
      <c r="AV26" s="13">
        <v>6113</v>
      </c>
      <c r="AW26" s="13">
        <v>6250</v>
      </c>
      <c r="AX26" s="13">
        <v>6300</v>
      </c>
      <c r="AY26" s="13">
        <v>6220</v>
      </c>
      <c r="AZ26" s="13">
        <v>6205</v>
      </c>
      <c r="BA26" s="13">
        <v>6237</v>
      </c>
      <c r="BB26" s="13">
        <v>6124</v>
      </c>
      <c r="BC26" s="13">
        <v>6156</v>
      </c>
      <c r="BD26" s="13">
        <v>6362</v>
      </c>
      <c r="BE26" s="13">
        <v>6286</v>
      </c>
      <c r="BF26" s="13">
        <v>6230</v>
      </c>
      <c r="BG26" s="13">
        <v>6241</v>
      </c>
      <c r="BH26" s="13">
        <v>6052</v>
      </c>
      <c r="BI26" s="13">
        <v>5914</v>
      </c>
      <c r="BJ26" s="13">
        <v>5778</v>
      </c>
      <c r="BK26" s="13">
        <v>5772</v>
      </c>
      <c r="BL26" s="13">
        <v>5787</v>
      </c>
      <c r="BM26" s="67">
        <v>6018</v>
      </c>
      <c r="BN26" s="67">
        <v>5986</v>
      </c>
      <c r="BO26" s="67">
        <v>5514</v>
      </c>
      <c r="BP26" s="67">
        <v>5277</v>
      </c>
      <c r="BQ26" s="67">
        <v>5252</v>
      </c>
      <c r="BR26" s="67">
        <v>5209</v>
      </c>
      <c r="BS26" s="67">
        <v>5275</v>
      </c>
      <c r="BT26" s="67">
        <v>5350</v>
      </c>
      <c r="BU26" s="67">
        <v>4871</v>
      </c>
      <c r="BV26" s="67">
        <v>4846</v>
      </c>
      <c r="BW26" s="67">
        <v>4850</v>
      </c>
      <c r="BX26" s="67">
        <v>4897</v>
      </c>
      <c r="BY26" s="67">
        <v>4947</v>
      </c>
      <c r="BZ26" s="67">
        <v>5040</v>
      </c>
      <c r="CA26" s="516">
        <v>5010</v>
      </c>
      <c r="CB26" s="516">
        <v>5069</v>
      </c>
      <c r="CC26" s="516">
        <v>5033</v>
      </c>
      <c r="CD26" s="516">
        <v>4982</v>
      </c>
      <c r="CE26" s="516">
        <v>4835</v>
      </c>
      <c r="CF26" s="516">
        <v>4879</v>
      </c>
      <c r="CG26" s="516">
        <v>4842</v>
      </c>
      <c r="CH26" s="516">
        <v>4897</v>
      </c>
      <c r="CI26" s="516">
        <v>4731</v>
      </c>
      <c r="CJ26" s="516">
        <v>4681</v>
      </c>
      <c r="CK26" s="516">
        <v>4704</v>
      </c>
      <c r="CL26" s="516">
        <v>4677</v>
      </c>
      <c r="CM26" s="516">
        <v>4760</v>
      </c>
      <c r="CN26" s="516">
        <v>4607</v>
      </c>
      <c r="CO26" s="516">
        <v>4597</v>
      </c>
      <c r="CP26" s="516">
        <v>4781</v>
      </c>
      <c r="CQ26" s="516">
        <v>4768</v>
      </c>
      <c r="CR26" s="516">
        <v>4807</v>
      </c>
      <c r="CS26" s="516">
        <v>4664</v>
      </c>
      <c r="CT26" s="516">
        <v>4562</v>
      </c>
      <c r="CU26" s="516">
        <v>4736</v>
      </c>
      <c r="CV26" s="516">
        <v>4907</v>
      </c>
      <c r="CW26" s="516">
        <v>4804</v>
      </c>
      <c r="CX26" s="516">
        <v>4757</v>
      </c>
      <c r="CY26" s="516">
        <v>4778</v>
      </c>
      <c r="CZ26" s="516">
        <v>4845</v>
      </c>
      <c r="DA26" s="2">
        <v>4950</v>
      </c>
      <c r="DB26" s="2">
        <v>4937</v>
      </c>
      <c r="DC26" s="2">
        <v>4925</v>
      </c>
      <c r="DD26" s="2">
        <v>5062</v>
      </c>
      <c r="DE26" s="2">
        <v>4927</v>
      </c>
      <c r="DF26" s="2">
        <v>4862</v>
      </c>
      <c r="DG26" s="2">
        <v>5146</v>
      </c>
      <c r="DH26" s="2">
        <v>5375</v>
      </c>
      <c r="DI26" s="2">
        <v>5543</v>
      </c>
      <c r="DJ26" s="2">
        <v>5499</v>
      </c>
      <c r="DK26" s="2">
        <v>5482</v>
      </c>
      <c r="DL26" s="2">
        <v>5402</v>
      </c>
      <c r="DM26" s="2">
        <v>5410</v>
      </c>
      <c r="DN26" s="2">
        <v>5592</v>
      </c>
      <c r="DO26" s="2">
        <v>5421</v>
      </c>
      <c r="DP26" s="2">
        <v>5288</v>
      </c>
      <c r="DQ26" s="2">
        <v>5331</v>
      </c>
      <c r="DR26" s="2">
        <v>5443</v>
      </c>
      <c r="DS26" s="2">
        <v>5618</v>
      </c>
      <c r="DT26" s="2">
        <v>5429</v>
      </c>
      <c r="DU26" s="2">
        <v>5032</v>
      </c>
      <c r="DV26" s="2">
        <v>4933</v>
      </c>
      <c r="DW26" s="2">
        <v>4871</v>
      </c>
      <c r="DX26" s="2">
        <v>4833</v>
      </c>
      <c r="DY26" s="2">
        <v>4790</v>
      </c>
      <c r="DZ26" s="2">
        <v>4631</v>
      </c>
      <c r="EA26" s="2">
        <v>4694</v>
      </c>
      <c r="EB26" s="2">
        <v>4643</v>
      </c>
      <c r="EC26" s="2">
        <v>4622</v>
      </c>
      <c r="ED26" s="2">
        <v>4654</v>
      </c>
      <c r="EE26" s="2">
        <v>4640</v>
      </c>
      <c r="EF26" s="2">
        <v>4786</v>
      </c>
      <c r="EG26" s="2">
        <v>4717</v>
      </c>
      <c r="EH26" s="2">
        <v>4739</v>
      </c>
      <c r="EI26" s="2">
        <v>4840</v>
      </c>
      <c r="EJ26" s="2">
        <v>4836</v>
      </c>
      <c r="EK26" s="2">
        <v>4844</v>
      </c>
      <c r="EL26" s="2">
        <v>4822</v>
      </c>
      <c r="EM26" s="2">
        <v>4793</v>
      </c>
      <c r="EN26" s="2">
        <v>4773</v>
      </c>
      <c r="EO26" s="2">
        <v>4700</v>
      </c>
      <c r="EP26" s="2">
        <v>4659</v>
      </c>
      <c r="EQ26" s="2">
        <v>4683</v>
      </c>
      <c r="ER26" s="2">
        <v>4747</v>
      </c>
      <c r="ES26" s="2">
        <v>4616</v>
      </c>
      <c r="ET26" s="2">
        <v>4554</v>
      </c>
      <c r="EU26" s="2">
        <v>4603</v>
      </c>
      <c r="EV26" s="2">
        <v>4563</v>
      </c>
      <c r="EW26" s="2">
        <v>4576</v>
      </c>
      <c r="EX26" s="2">
        <v>4568</v>
      </c>
      <c r="EY26" s="2">
        <v>4600</v>
      </c>
      <c r="EZ26" s="2">
        <v>4518</v>
      </c>
      <c r="FA26" s="2">
        <v>4464</v>
      </c>
      <c r="FB26" s="2">
        <v>4468</v>
      </c>
      <c r="FC26" s="2">
        <v>4423</v>
      </c>
      <c r="FD26" s="2">
        <v>4436</v>
      </c>
      <c r="FE26" s="2">
        <v>4518</v>
      </c>
      <c r="FF26" s="2">
        <v>4453</v>
      </c>
      <c r="FG26" s="2">
        <v>4340</v>
      </c>
      <c r="FH26" s="2">
        <v>4356</v>
      </c>
      <c r="FI26" s="2">
        <v>4318</v>
      </c>
      <c r="FJ26" s="2">
        <v>4310</v>
      </c>
      <c r="FK26" s="2">
        <v>4281</v>
      </c>
      <c r="FL26" s="2">
        <v>4346</v>
      </c>
      <c r="FM26" s="2">
        <v>4244</v>
      </c>
      <c r="FN26" s="2">
        <v>4271</v>
      </c>
      <c r="FO26" s="2">
        <v>4183</v>
      </c>
      <c r="FP26" s="2">
        <v>4243</v>
      </c>
      <c r="FQ26" s="2">
        <v>4173</v>
      </c>
      <c r="FR26" s="2">
        <v>4163</v>
      </c>
      <c r="FS26" s="2">
        <v>4108</v>
      </c>
      <c r="FT26" s="2">
        <v>4077</v>
      </c>
      <c r="FU26" s="2">
        <v>4027</v>
      </c>
      <c r="FV26" s="2">
        <v>3957</v>
      </c>
      <c r="FW26" s="2">
        <v>3946</v>
      </c>
      <c r="FX26" s="2">
        <v>3995</v>
      </c>
      <c r="FY26" s="2">
        <v>4039</v>
      </c>
      <c r="FZ26" s="2">
        <v>4055</v>
      </c>
      <c r="GA26" s="2">
        <v>3938</v>
      </c>
      <c r="GB26" s="2">
        <v>3883</v>
      </c>
      <c r="GC26" s="2">
        <v>3862</v>
      </c>
      <c r="GD26" s="2">
        <v>3829</v>
      </c>
      <c r="GE26" s="2">
        <v>3861</v>
      </c>
      <c r="GF26" s="2">
        <v>3778</v>
      </c>
      <c r="GG26" s="2">
        <v>3751</v>
      </c>
      <c r="GH26" s="2">
        <v>3760</v>
      </c>
      <c r="GI26" s="2">
        <v>3703</v>
      </c>
      <c r="GJ26" s="2">
        <v>3693</v>
      </c>
      <c r="GK26" s="2">
        <v>3746</v>
      </c>
      <c r="GL26" s="2">
        <v>3799</v>
      </c>
      <c r="GM26" s="2">
        <v>3780</v>
      </c>
      <c r="GN26" s="2">
        <v>3832</v>
      </c>
      <c r="GO26" s="2">
        <v>3874</v>
      </c>
      <c r="GP26" s="2">
        <v>3836</v>
      </c>
      <c r="GQ26" s="2">
        <v>3741</v>
      </c>
      <c r="GR26" s="2">
        <v>3703</v>
      </c>
      <c r="GS26" s="2">
        <v>3776</v>
      </c>
      <c r="GT26" s="2">
        <v>3753</v>
      </c>
      <c r="GU26" s="2">
        <v>3702</v>
      </c>
      <c r="GV26" s="2">
        <v>3774</v>
      </c>
      <c r="GW26" s="2">
        <v>3846</v>
      </c>
      <c r="GX26" s="2">
        <v>3832</v>
      </c>
      <c r="GY26" s="2">
        <v>3847</v>
      </c>
      <c r="GZ26" s="2">
        <v>3863</v>
      </c>
      <c r="HA26" s="2">
        <v>3755</v>
      </c>
      <c r="HB26" s="2">
        <v>3731</v>
      </c>
      <c r="HC26" s="2">
        <v>3780</v>
      </c>
      <c r="HD26" s="2">
        <v>3882</v>
      </c>
      <c r="HE26" s="2">
        <v>3870</v>
      </c>
      <c r="HF26" s="2">
        <v>3960</v>
      </c>
      <c r="HG26" s="2">
        <v>3964</v>
      </c>
      <c r="HH26" s="2">
        <v>3956</v>
      </c>
      <c r="HI26" s="2">
        <v>3977</v>
      </c>
      <c r="HJ26" s="2">
        <v>3989</v>
      </c>
      <c r="HK26" s="2">
        <v>3924</v>
      </c>
      <c r="HL26" s="2">
        <v>3938</v>
      </c>
      <c r="HM26" s="2">
        <v>3986</v>
      </c>
      <c r="HN26" s="2">
        <v>3950</v>
      </c>
      <c r="HO26" s="2">
        <v>3938</v>
      </c>
      <c r="HP26" s="2">
        <v>3913</v>
      </c>
      <c r="HQ26" s="2">
        <v>3875</v>
      </c>
      <c r="HR26" s="2">
        <v>3903</v>
      </c>
      <c r="HS26" s="2">
        <v>3876</v>
      </c>
      <c r="HT26" s="2">
        <v>3836</v>
      </c>
      <c r="HU26" s="2">
        <v>3815</v>
      </c>
      <c r="HV26" s="2">
        <v>3899</v>
      </c>
      <c r="HW26" s="2">
        <v>3826</v>
      </c>
      <c r="HX26" s="2">
        <v>3830</v>
      </c>
      <c r="HY26" s="2">
        <v>3833</v>
      </c>
      <c r="HZ26" s="2">
        <v>3792</v>
      </c>
      <c r="IA26" s="2">
        <v>3804</v>
      </c>
      <c r="IB26" s="2">
        <v>3840</v>
      </c>
      <c r="IC26" s="2">
        <v>3826</v>
      </c>
      <c r="ID26" s="2">
        <v>3748</v>
      </c>
      <c r="IE26" s="2">
        <v>3782</v>
      </c>
      <c r="IF26" s="2">
        <v>3838</v>
      </c>
      <c r="IG26" s="2">
        <v>3826</v>
      </c>
      <c r="IH26" s="2">
        <v>3817</v>
      </c>
      <c r="II26" s="2">
        <v>3762</v>
      </c>
      <c r="IJ26" s="2">
        <v>3734</v>
      </c>
      <c r="IK26" s="2">
        <v>3723</v>
      </c>
      <c r="IL26" s="2">
        <v>3695</v>
      </c>
      <c r="IM26" s="2">
        <v>3534</v>
      </c>
      <c r="IN26" s="2">
        <v>3486</v>
      </c>
      <c r="IO26" s="2">
        <v>3446</v>
      </c>
      <c r="IP26" s="2">
        <v>3410</v>
      </c>
      <c r="IQ26" s="2">
        <v>3455</v>
      </c>
      <c r="IR26" s="2">
        <v>3400</v>
      </c>
      <c r="IS26" s="2">
        <v>3372</v>
      </c>
      <c r="IT26" s="2">
        <v>3341</v>
      </c>
    </row>
    <row r="27" spans="1:254" ht="15.9" customHeight="1">
      <c r="A27" s="61" t="s">
        <v>49</v>
      </c>
      <c r="B27" s="6" t="s">
        <v>50</v>
      </c>
      <c r="C27" s="15">
        <v>1730</v>
      </c>
      <c r="D27" s="16">
        <v>834</v>
      </c>
      <c r="E27" s="13">
        <v>896</v>
      </c>
      <c r="F27" s="13">
        <v>883.5</v>
      </c>
      <c r="G27" s="13">
        <v>889.1</v>
      </c>
      <c r="H27" s="13">
        <v>896.6</v>
      </c>
      <c r="I27" s="13">
        <v>902.2</v>
      </c>
      <c r="J27" s="13">
        <v>941.4</v>
      </c>
      <c r="K27" s="13">
        <v>964.6</v>
      </c>
      <c r="L27" s="13">
        <v>923.8</v>
      </c>
      <c r="M27" s="13">
        <v>894</v>
      </c>
      <c r="N27" s="13">
        <v>862.7</v>
      </c>
      <c r="O27" s="13">
        <v>856.2</v>
      </c>
      <c r="P27" s="13">
        <v>866.3</v>
      </c>
      <c r="Q27" s="13">
        <v>880.9</v>
      </c>
      <c r="R27" s="13">
        <v>889</v>
      </c>
      <c r="S27" s="13">
        <v>869</v>
      </c>
      <c r="T27" s="13">
        <v>858.5</v>
      </c>
      <c r="U27" s="13">
        <v>874</v>
      </c>
      <c r="V27" s="13">
        <v>872.7</v>
      </c>
      <c r="W27" s="13">
        <v>850.4</v>
      </c>
      <c r="X27" s="13">
        <v>870.9</v>
      </c>
      <c r="Y27" s="13">
        <v>873.2</v>
      </c>
      <c r="Z27" s="13">
        <v>866.7</v>
      </c>
      <c r="AA27" s="13">
        <v>852.7</v>
      </c>
      <c r="AB27" s="13">
        <v>818.3</v>
      </c>
      <c r="AC27" s="13">
        <v>820.7</v>
      </c>
      <c r="AD27" s="13">
        <v>793.6</v>
      </c>
      <c r="AE27" s="13">
        <v>823</v>
      </c>
      <c r="AF27" s="13">
        <v>826.4</v>
      </c>
      <c r="AG27" s="13">
        <v>823</v>
      </c>
      <c r="AH27" s="13">
        <v>820.7</v>
      </c>
      <c r="AI27" s="13">
        <v>818.5</v>
      </c>
      <c r="AJ27" s="13">
        <v>813.4</v>
      </c>
      <c r="AK27" s="13">
        <v>816.4</v>
      </c>
      <c r="AL27" s="13">
        <v>819</v>
      </c>
      <c r="AM27" s="13">
        <v>835.3</v>
      </c>
      <c r="AN27" s="13">
        <v>835.6</v>
      </c>
      <c r="AO27" s="13">
        <v>834.6</v>
      </c>
      <c r="AP27" s="13">
        <v>837.2</v>
      </c>
      <c r="AQ27" s="13">
        <v>855.3</v>
      </c>
      <c r="AR27" s="13">
        <v>867.8</v>
      </c>
      <c r="AS27" s="13">
        <v>849</v>
      </c>
      <c r="AT27" s="13">
        <v>833.2</v>
      </c>
      <c r="AU27" s="13">
        <v>839.3</v>
      </c>
      <c r="AV27" s="13">
        <v>831.9</v>
      </c>
      <c r="AW27" s="13">
        <v>826.1</v>
      </c>
      <c r="AX27" s="13">
        <v>824.6</v>
      </c>
      <c r="AY27" s="13">
        <v>826.7</v>
      </c>
      <c r="AZ27" s="13">
        <v>823.5</v>
      </c>
      <c r="BA27" s="13">
        <v>878.2</v>
      </c>
      <c r="BB27" s="13">
        <v>858.5</v>
      </c>
      <c r="BC27" s="13">
        <v>819</v>
      </c>
      <c r="BD27" s="13">
        <v>809.4</v>
      </c>
      <c r="BE27" s="13">
        <v>824.6</v>
      </c>
      <c r="BF27" s="13">
        <v>866.9</v>
      </c>
      <c r="BG27" s="13">
        <v>867.1</v>
      </c>
      <c r="BH27" s="13">
        <v>872.1</v>
      </c>
      <c r="BI27" s="13">
        <v>884.8</v>
      </c>
      <c r="BJ27" s="13">
        <v>871.3</v>
      </c>
      <c r="BK27" s="13">
        <v>871.3</v>
      </c>
      <c r="BL27" s="13">
        <v>858</v>
      </c>
      <c r="BM27" s="67">
        <v>883.6</v>
      </c>
      <c r="BN27" s="67">
        <v>893.8</v>
      </c>
      <c r="BO27" s="67">
        <v>907.3</v>
      </c>
      <c r="BP27" s="67">
        <v>883.5</v>
      </c>
      <c r="BQ27" s="67">
        <v>887.3</v>
      </c>
      <c r="BR27" s="67">
        <v>888</v>
      </c>
      <c r="BS27" s="67">
        <v>889.4</v>
      </c>
      <c r="BT27" s="67">
        <v>900.7</v>
      </c>
      <c r="BU27" s="67">
        <v>914.6</v>
      </c>
      <c r="BV27" s="67">
        <v>918.4</v>
      </c>
      <c r="BW27" s="67">
        <v>922</v>
      </c>
      <c r="BX27" s="67">
        <v>949.4</v>
      </c>
      <c r="BY27" s="67">
        <v>942</v>
      </c>
      <c r="BZ27" s="67">
        <v>959.3</v>
      </c>
      <c r="CA27" s="516">
        <v>940</v>
      </c>
      <c r="CB27" s="516">
        <v>963.2</v>
      </c>
      <c r="CC27" s="516">
        <v>961.5</v>
      </c>
      <c r="CD27" s="516">
        <v>962.6</v>
      </c>
      <c r="CE27" s="516">
        <v>954.1</v>
      </c>
      <c r="CF27" s="516">
        <v>938.5</v>
      </c>
      <c r="CG27" s="516">
        <v>956.5</v>
      </c>
      <c r="CH27" s="516">
        <v>975.2</v>
      </c>
      <c r="CI27" s="516">
        <v>977.8</v>
      </c>
      <c r="CJ27" s="516">
        <v>992.1</v>
      </c>
      <c r="CK27" s="516">
        <v>950.8</v>
      </c>
      <c r="CL27" s="516">
        <v>936.5</v>
      </c>
      <c r="CM27" s="516">
        <v>982.4</v>
      </c>
      <c r="CN27" s="516">
        <v>968.2</v>
      </c>
      <c r="CO27" s="516">
        <v>991.9</v>
      </c>
      <c r="CP27" s="516">
        <v>983</v>
      </c>
      <c r="CQ27" s="516">
        <v>970.9</v>
      </c>
      <c r="CR27" s="516">
        <v>974.5</v>
      </c>
      <c r="CS27" s="516">
        <v>971.5</v>
      </c>
      <c r="CT27" s="516">
        <v>973</v>
      </c>
      <c r="CU27" s="516">
        <v>989.6</v>
      </c>
      <c r="CV27" s="516">
        <v>1016</v>
      </c>
      <c r="CW27" s="516">
        <v>1012</v>
      </c>
      <c r="CX27" s="516">
        <v>1003.5</v>
      </c>
      <c r="CY27" s="516">
        <v>1010</v>
      </c>
      <c r="CZ27" s="516">
        <v>1000.5</v>
      </c>
      <c r="DA27" s="2">
        <v>1593.5</v>
      </c>
      <c r="DB27" s="2">
        <v>1573.5</v>
      </c>
      <c r="DC27" s="2">
        <v>1540</v>
      </c>
      <c r="DD27" s="2">
        <v>1647</v>
      </c>
      <c r="DE27" s="2">
        <v>1654.5</v>
      </c>
      <c r="DF27" s="2">
        <v>1625.5</v>
      </c>
      <c r="DG27" s="2">
        <v>1687</v>
      </c>
      <c r="DH27" s="2">
        <v>1734</v>
      </c>
      <c r="DI27" s="2">
        <v>1733.5</v>
      </c>
      <c r="DJ27" s="2">
        <v>1696.5</v>
      </c>
      <c r="DK27" s="2">
        <v>1689.5</v>
      </c>
      <c r="DL27" s="2">
        <v>1699.5</v>
      </c>
      <c r="DM27" s="2">
        <v>1642.5</v>
      </c>
      <c r="DN27" s="2">
        <v>1698.5</v>
      </c>
      <c r="DO27" s="2">
        <v>1704</v>
      </c>
      <c r="DP27" s="2">
        <v>1684.5</v>
      </c>
      <c r="DQ27" s="2">
        <v>1674.5</v>
      </c>
      <c r="DR27" s="2">
        <v>1681</v>
      </c>
      <c r="DS27" s="2">
        <v>1688.5</v>
      </c>
      <c r="DT27" s="2">
        <v>1669.5</v>
      </c>
      <c r="DU27" s="2">
        <v>1614.5</v>
      </c>
      <c r="DV27" s="2">
        <v>1594.5</v>
      </c>
      <c r="DW27" s="2">
        <v>1577.5</v>
      </c>
      <c r="DX27" s="2">
        <v>1584</v>
      </c>
      <c r="DY27" s="2">
        <v>1502.5</v>
      </c>
      <c r="DZ27" s="2">
        <v>1480</v>
      </c>
      <c r="EA27" s="2">
        <v>1494.5</v>
      </c>
      <c r="EB27" s="2">
        <v>1466</v>
      </c>
      <c r="EC27" s="2">
        <v>1460</v>
      </c>
      <c r="ED27" s="2">
        <v>1467</v>
      </c>
      <c r="EE27" s="2">
        <v>1461</v>
      </c>
      <c r="EF27" s="2">
        <v>1477.5</v>
      </c>
      <c r="EG27" s="2">
        <v>1457</v>
      </c>
      <c r="EH27" s="2">
        <v>1432</v>
      </c>
      <c r="EI27" s="2">
        <v>1436.5</v>
      </c>
      <c r="EJ27" s="2">
        <v>1460.5</v>
      </c>
      <c r="EK27" s="2">
        <v>1456</v>
      </c>
      <c r="EL27" s="2">
        <v>1438.5</v>
      </c>
      <c r="EM27" s="2">
        <v>1412.5</v>
      </c>
      <c r="EN27" s="2">
        <v>1374</v>
      </c>
      <c r="EO27" s="2">
        <v>1347</v>
      </c>
      <c r="EP27" s="2">
        <v>1345.5</v>
      </c>
      <c r="EQ27" s="2">
        <v>1374</v>
      </c>
      <c r="ER27" s="2">
        <v>1360.5</v>
      </c>
      <c r="ES27" s="2">
        <v>1341.5</v>
      </c>
      <c r="ET27" s="2">
        <v>1355.5</v>
      </c>
      <c r="EU27" s="2">
        <v>1362</v>
      </c>
      <c r="EV27" s="2">
        <v>1343</v>
      </c>
      <c r="EW27" s="2">
        <v>1338</v>
      </c>
      <c r="EX27" s="2">
        <v>1340</v>
      </c>
      <c r="EY27" s="2">
        <v>1344.5</v>
      </c>
      <c r="EZ27" s="2">
        <v>1329</v>
      </c>
      <c r="FA27" s="2">
        <v>1314.5</v>
      </c>
      <c r="FB27" s="2">
        <v>1301</v>
      </c>
      <c r="FC27" s="2">
        <v>1300</v>
      </c>
      <c r="FD27" s="2">
        <v>1304</v>
      </c>
      <c r="FE27" s="2">
        <v>1316</v>
      </c>
      <c r="FF27" s="2">
        <v>1312</v>
      </c>
      <c r="FG27" s="2">
        <v>1294.5</v>
      </c>
      <c r="FH27" s="2">
        <v>1309.5</v>
      </c>
      <c r="FI27" s="2">
        <v>1303</v>
      </c>
      <c r="FJ27" s="2">
        <v>1304</v>
      </c>
      <c r="FK27" s="2">
        <v>1287</v>
      </c>
      <c r="FL27" s="2">
        <v>1306.5</v>
      </c>
      <c r="FM27" s="2">
        <v>1298</v>
      </c>
      <c r="FN27" s="2">
        <v>1282.5</v>
      </c>
      <c r="FO27" s="2">
        <v>1285.5</v>
      </c>
      <c r="FP27" s="2">
        <v>1313.5</v>
      </c>
      <c r="FQ27" s="2">
        <v>1303</v>
      </c>
      <c r="FR27" s="2">
        <v>1296</v>
      </c>
      <c r="FS27" s="2">
        <v>1271</v>
      </c>
      <c r="FT27" s="2">
        <v>1263</v>
      </c>
      <c r="FU27" s="2">
        <v>1255</v>
      </c>
      <c r="FV27" s="2">
        <v>1264</v>
      </c>
      <c r="FW27" s="2">
        <v>1257.5</v>
      </c>
      <c r="FX27" s="2">
        <v>1268.5</v>
      </c>
      <c r="FY27" s="2">
        <v>1293</v>
      </c>
      <c r="FZ27" s="2">
        <v>1282</v>
      </c>
      <c r="GA27" s="2">
        <v>1286</v>
      </c>
      <c r="GB27" s="2">
        <v>1259</v>
      </c>
      <c r="GC27" s="2">
        <v>1263.5</v>
      </c>
      <c r="GD27" s="2">
        <v>1235.5</v>
      </c>
      <c r="GE27" s="2">
        <v>1224</v>
      </c>
      <c r="GF27" s="2">
        <v>1211</v>
      </c>
      <c r="GG27" s="2">
        <v>1339</v>
      </c>
      <c r="GH27" s="2">
        <v>1349.5</v>
      </c>
      <c r="GI27" s="2">
        <v>1357.5</v>
      </c>
      <c r="GJ27" s="2">
        <v>1342</v>
      </c>
      <c r="GK27" s="2">
        <v>1352</v>
      </c>
      <c r="GL27" s="2">
        <v>1394.5</v>
      </c>
      <c r="GM27" s="2">
        <v>1372</v>
      </c>
      <c r="GN27" s="2">
        <v>1372.5</v>
      </c>
      <c r="GO27" s="2">
        <v>1355</v>
      </c>
      <c r="GP27" s="2">
        <v>1325.5</v>
      </c>
      <c r="GQ27" s="2">
        <v>1318.5</v>
      </c>
      <c r="GR27" s="2">
        <v>1308.5</v>
      </c>
      <c r="GS27" s="2">
        <v>1314</v>
      </c>
      <c r="GT27" s="2">
        <v>1313.5</v>
      </c>
      <c r="GU27" s="2">
        <v>1289</v>
      </c>
      <c r="GV27" s="2">
        <v>1304.5</v>
      </c>
      <c r="GW27" s="2">
        <v>1342</v>
      </c>
      <c r="GX27" s="2">
        <v>1331</v>
      </c>
      <c r="GY27" s="2">
        <v>1325</v>
      </c>
      <c r="GZ27" s="2">
        <v>1309</v>
      </c>
      <c r="HA27" s="2">
        <v>1279</v>
      </c>
      <c r="HB27" s="2">
        <v>1256</v>
      </c>
      <c r="HC27" s="2">
        <v>1246.5</v>
      </c>
      <c r="HD27" s="2">
        <v>1258.5</v>
      </c>
      <c r="HE27" s="2">
        <v>1288</v>
      </c>
      <c r="HF27" s="2">
        <v>1304</v>
      </c>
      <c r="HG27" s="2">
        <v>1300.5</v>
      </c>
      <c r="HH27" s="2">
        <v>1289.5</v>
      </c>
      <c r="HI27" s="2">
        <v>1286.5</v>
      </c>
      <c r="HJ27" s="2">
        <v>1278.5</v>
      </c>
      <c r="HK27" s="2">
        <v>1303.5</v>
      </c>
      <c r="HL27" s="2">
        <v>1293</v>
      </c>
      <c r="HM27" s="2">
        <v>1301.5</v>
      </c>
      <c r="HN27" s="2">
        <v>1303</v>
      </c>
      <c r="HO27" s="2">
        <v>1299.5</v>
      </c>
      <c r="HP27" s="2">
        <v>1303.5</v>
      </c>
      <c r="HQ27" s="2">
        <v>1327</v>
      </c>
      <c r="HR27" s="2">
        <v>1317</v>
      </c>
      <c r="HS27" s="2">
        <v>1302</v>
      </c>
      <c r="HT27" s="2">
        <v>1290</v>
      </c>
      <c r="HU27" s="2">
        <v>1278.5</v>
      </c>
      <c r="HV27" s="2">
        <v>1283.5</v>
      </c>
      <c r="HW27" s="2">
        <v>1274</v>
      </c>
      <c r="HX27" s="2">
        <v>1261</v>
      </c>
      <c r="HY27" s="2">
        <v>1263.5</v>
      </c>
      <c r="HZ27" s="2">
        <v>1288</v>
      </c>
      <c r="IA27" s="2">
        <v>1281.5</v>
      </c>
      <c r="IB27" s="2">
        <v>1286</v>
      </c>
      <c r="IC27" s="2">
        <v>1288</v>
      </c>
      <c r="ID27" s="2">
        <v>1287</v>
      </c>
      <c r="IE27" s="2">
        <v>1286</v>
      </c>
      <c r="IF27" s="2">
        <v>1296.5</v>
      </c>
      <c r="IG27" s="2">
        <v>1292.5</v>
      </c>
      <c r="IH27" s="2">
        <v>1286</v>
      </c>
      <c r="II27" s="2">
        <v>1268</v>
      </c>
      <c r="IJ27" s="2">
        <v>1277.5</v>
      </c>
      <c r="IK27" s="2">
        <v>1278.5</v>
      </c>
      <c r="IL27" s="2">
        <v>1268</v>
      </c>
      <c r="IM27" s="2">
        <v>1294</v>
      </c>
      <c r="IN27" s="2">
        <v>1303</v>
      </c>
      <c r="IO27" s="2">
        <v>1298</v>
      </c>
      <c r="IP27" s="2">
        <v>1295</v>
      </c>
      <c r="IQ27" s="2">
        <v>1313</v>
      </c>
      <c r="IR27" s="2">
        <v>1287.5</v>
      </c>
      <c r="IS27" s="2">
        <v>1281</v>
      </c>
      <c r="IT27" s="2">
        <v>1281.5</v>
      </c>
    </row>
    <row r="28" spans="1:254" ht="15.9" customHeight="1">
      <c r="A28" s="61" t="s">
        <v>51</v>
      </c>
      <c r="B28" s="6" t="s">
        <v>52</v>
      </c>
      <c r="C28" s="15">
        <v>3501</v>
      </c>
      <c r="D28" s="16">
        <v>-43</v>
      </c>
      <c r="E28" s="13">
        <v>3544</v>
      </c>
      <c r="F28" s="13">
        <v>3756</v>
      </c>
      <c r="G28" s="13">
        <v>3545</v>
      </c>
      <c r="H28" s="13">
        <v>3457</v>
      </c>
      <c r="I28" s="13">
        <v>3357</v>
      </c>
      <c r="J28" s="13">
        <v>2856.5</v>
      </c>
      <c r="K28" s="13">
        <v>2948.5</v>
      </c>
      <c r="L28" s="13">
        <v>3140</v>
      </c>
      <c r="M28" s="13">
        <v>3762</v>
      </c>
      <c r="N28" s="13">
        <v>3623</v>
      </c>
      <c r="O28" s="13">
        <v>3744</v>
      </c>
      <c r="P28" s="13">
        <v>3785</v>
      </c>
      <c r="Q28" s="13">
        <v>3900</v>
      </c>
      <c r="R28" s="13">
        <v>3914</v>
      </c>
      <c r="S28" s="13">
        <v>4614</v>
      </c>
      <c r="T28" s="13">
        <v>5074</v>
      </c>
      <c r="U28" s="13">
        <v>5307</v>
      </c>
      <c r="V28" s="13">
        <v>5133</v>
      </c>
      <c r="W28" s="13">
        <v>5244</v>
      </c>
      <c r="X28" s="13">
        <v>4544</v>
      </c>
      <c r="Y28" s="13">
        <v>4507</v>
      </c>
      <c r="Z28" s="13">
        <v>4570</v>
      </c>
      <c r="AA28" s="13">
        <v>5171</v>
      </c>
      <c r="AB28" s="13">
        <v>5094</v>
      </c>
      <c r="AC28" s="13">
        <v>4577</v>
      </c>
      <c r="AD28" s="13">
        <v>4729</v>
      </c>
      <c r="AE28" s="13">
        <v>4029</v>
      </c>
      <c r="AF28" s="13">
        <v>3839</v>
      </c>
      <c r="AG28" s="13">
        <v>3818</v>
      </c>
      <c r="AH28" s="13">
        <v>3794</v>
      </c>
      <c r="AI28" s="13">
        <v>3711</v>
      </c>
      <c r="AJ28" s="13">
        <v>3830</v>
      </c>
      <c r="AK28" s="13">
        <v>4221</v>
      </c>
      <c r="AL28" s="13">
        <v>4254</v>
      </c>
      <c r="AM28" s="13">
        <v>4320</v>
      </c>
      <c r="AN28" s="13">
        <v>4152</v>
      </c>
      <c r="AO28" s="13">
        <v>4155</v>
      </c>
      <c r="AP28" s="13">
        <v>4305</v>
      </c>
      <c r="AQ28" s="13">
        <v>3653</v>
      </c>
      <c r="AR28" s="13">
        <v>3408</v>
      </c>
      <c r="AS28" s="13">
        <v>3200</v>
      </c>
      <c r="AT28" s="13">
        <v>3501</v>
      </c>
      <c r="AU28" s="13">
        <v>3522</v>
      </c>
      <c r="AV28" s="13">
        <v>4041</v>
      </c>
      <c r="AW28" s="13">
        <v>4366</v>
      </c>
      <c r="AX28" s="13">
        <v>4459</v>
      </c>
      <c r="AY28" s="13">
        <v>4285</v>
      </c>
      <c r="AZ28" s="13">
        <v>4372</v>
      </c>
      <c r="BA28" s="13">
        <v>3994</v>
      </c>
      <c r="BB28" s="13">
        <v>3348</v>
      </c>
      <c r="BC28" s="13">
        <v>3285</v>
      </c>
      <c r="BD28" s="13">
        <v>3354</v>
      </c>
      <c r="BE28" s="13">
        <v>3427</v>
      </c>
      <c r="BF28" s="13">
        <v>3177</v>
      </c>
      <c r="BG28" s="13">
        <v>3078</v>
      </c>
      <c r="BH28" s="13">
        <v>3020</v>
      </c>
      <c r="BI28" s="13">
        <v>2960</v>
      </c>
      <c r="BJ28" s="13">
        <v>2992</v>
      </c>
      <c r="BK28" s="13">
        <v>3090</v>
      </c>
      <c r="BL28" s="13">
        <v>3427</v>
      </c>
      <c r="BM28" s="67">
        <v>3505</v>
      </c>
      <c r="BN28" s="67">
        <v>3760</v>
      </c>
      <c r="BO28" s="67">
        <v>3613</v>
      </c>
      <c r="BP28" s="67">
        <v>3578</v>
      </c>
      <c r="BQ28" s="67">
        <v>3033</v>
      </c>
      <c r="BR28" s="67">
        <v>2533</v>
      </c>
      <c r="BS28" s="67">
        <v>2476</v>
      </c>
      <c r="BT28" s="67">
        <v>2347.5</v>
      </c>
      <c r="BU28" s="67">
        <v>2379.5</v>
      </c>
      <c r="BV28" s="67">
        <v>2242</v>
      </c>
      <c r="BW28" s="67">
        <v>2163</v>
      </c>
      <c r="BX28" s="67">
        <v>2241</v>
      </c>
      <c r="BY28" s="67">
        <v>2226</v>
      </c>
      <c r="BZ28" s="67">
        <v>2110</v>
      </c>
      <c r="CA28" s="516">
        <v>2095</v>
      </c>
      <c r="CB28" s="516">
        <v>2327.5</v>
      </c>
      <c r="CC28" s="516">
        <v>2238.5</v>
      </c>
      <c r="CD28" s="516">
        <v>2174</v>
      </c>
      <c r="CE28" s="516">
        <v>2154</v>
      </c>
      <c r="CF28" s="516">
        <v>2033.5</v>
      </c>
      <c r="CG28" s="516">
        <v>1949.5</v>
      </c>
      <c r="CH28" s="516">
        <v>1894.5</v>
      </c>
      <c r="CI28" s="516">
        <v>1763</v>
      </c>
      <c r="CJ28" s="516">
        <v>1746</v>
      </c>
      <c r="CK28" s="516">
        <v>1738</v>
      </c>
      <c r="CL28" s="516">
        <v>1713.5</v>
      </c>
      <c r="CM28" s="516">
        <v>1748.5</v>
      </c>
      <c r="CN28" s="516">
        <v>1659.5</v>
      </c>
      <c r="CO28" s="516">
        <v>1782</v>
      </c>
      <c r="CP28" s="516">
        <v>1850.5</v>
      </c>
      <c r="CQ28" s="516">
        <v>1851.5</v>
      </c>
      <c r="CR28" s="516">
        <v>1762</v>
      </c>
      <c r="CS28" s="516">
        <v>1639.5</v>
      </c>
      <c r="CT28" s="516">
        <v>1596</v>
      </c>
      <c r="CU28" s="516">
        <v>1682.5</v>
      </c>
      <c r="CV28" s="516">
        <v>1768.5</v>
      </c>
      <c r="CW28" s="516">
        <v>1618.5</v>
      </c>
      <c r="CX28" s="516">
        <v>1616</v>
      </c>
      <c r="CY28" s="516">
        <v>1567</v>
      </c>
      <c r="CZ28" s="516">
        <v>1623</v>
      </c>
      <c r="DA28" s="2">
        <v>1706</v>
      </c>
      <c r="DB28" s="2">
        <v>1639.5</v>
      </c>
      <c r="DC28" s="2">
        <v>1546.5</v>
      </c>
      <c r="DD28" s="2">
        <v>1700</v>
      </c>
      <c r="DE28" s="2">
        <v>1691</v>
      </c>
      <c r="DF28" s="2">
        <v>1601.5</v>
      </c>
      <c r="DG28" s="2">
        <v>1725</v>
      </c>
      <c r="DH28" s="2">
        <v>1784</v>
      </c>
      <c r="DI28" s="2">
        <v>1827.5</v>
      </c>
      <c r="DJ28" s="2">
        <v>1757.5</v>
      </c>
      <c r="DK28" s="2">
        <v>1656</v>
      </c>
      <c r="DL28" s="2">
        <v>1662</v>
      </c>
      <c r="DM28" s="2">
        <v>1614</v>
      </c>
      <c r="DN28" s="2">
        <v>1623</v>
      </c>
      <c r="DO28" s="2">
        <v>1550.5</v>
      </c>
      <c r="DP28" s="2">
        <v>1540.5</v>
      </c>
      <c r="DQ28" s="2">
        <v>1504</v>
      </c>
      <c r="DR28" s="2">
        <v>1526</v>
      </c>
      <c r="DS28" s="2">
        <v>1615</v>
      </c>
      <c r="DT28" s="2">
        <v>1764.5</v>
      </c>
      <c r="DU28" s="2">
        <v>1694.5</v>
      </c>
      <c r="DV28" s="2">
        <v>1624.5</v>
      </c>
      <c r="DW28" s="2">
        <v>1605.5</v>
      </c>
      <c r="DX28" s="2">
        <v>1620</v>
      </c>
      <c r="DY28" s="2">
        <v>1637</v>
      </c>
      <c r="DZ28" s="2">
        <v>1569</v>
      </c>
      <c r="EA28" s="2">
        <v>1614</v>
      </c>
      <c r="EB28" s="2">
        <v>1570</v>
      </c>
      <c r="EC28" s="2">
        <v>1509.5</v>
      </c>
      <c r="ED28" s="2">
        <v>1565.5</v>
      </c>
      <c r="EE28" s="2">
        <v>1564.5</v>
      </c>
      <c r="EF28" s="2">
        <v>1666</v>
      </c>
      <c r="EG28" s="2">
        <v>1696</v>
      </c>
      <c r="EH28" s="2">
        <v>1594</v>
      </c>
      <c r="EI28" s="2">
        <v>1620.5</v>
      </c>
      <c r="EJ28" s="2">
        <v>1609</v>
      </c>
      <c r="EK28" s="2">
        <v>1609</v>
      </c>
      <c r="EL28" s="2">
        <v>1658</v>
      </c>
      <c r="EM28" s="2">
        <v>1624</v>
      </c>
      <c r="EN28" s="2">
        <v>1555.5</v>
      </c>
      <c r="EO28" s="2">
        <v>1489</v>
      </c>
      <c r="EP28" s="2">
        <v>1515.5</v>
      </c>
      <c r="EQ28" s="2">
        <v>1556</v>
      </c>
      <c r="ER28" s="2">
        <v>1536.5</v>
      </c>
      <c r="ES28" s="2">
        <v>1449</v>
      </c>
      <c r="ET28" s="2">
        <v>1435</v>
      </c>
      <c r="EU28" s="2">
        <v>1424</v>
      </c>
      <c r="EV28" s="2">
        <v>1435</v>
      </c>
      <c r="EW28" s="2">
        <v>1436</v>
      </c>
      <c r="EX28" s="2">
        <v>1374.5</v>
      </c>
      <c r="EY28" s="2">
        <v>1400</v>
      </c>
      <c r="EZ28" s="2">
        <v>1366</v>
      </c>
      <c r="FA28" s="2">
        <v>1264.5</v>
      </c>
      <c r="FB28" s="2">
        <v>1269</v>
      </c>
      <c r="FC28" s="2">
        <v>1297</v>
      </c>
      <c r="FD28" s="2">
        <v>1287</v>
      </c>
      <c r="FE28" s="2">
        <v>1313.5</v>
      </c>
      <c r="FF28" s="2">
        <v>1353.5</v>
      </c>
      <c r="FG28" s="2">
        <v>1347</v>
      </c>
      <c r="FH28" s="2">
        <v>1397.5</v>
      </c>
      <c r="FI28" s="2">
        <v>1395.5</v>
      </c>
      <c r="FJ28" s="2">
        <v>1400</v>
      </c>
      <c r="FK28" s="2">
        <v>1379.5</v>
      </c>
      <c r="FL28" s="2">
        <v>1349.5</v>
      </c>
      <c r="FM28" s="2">
        <v>1307</v>
      </c>
      <c r="FN28" s="2">
        <v>1260</v>
      </c>
      <c r="FO28" s="2">
        <v>1254</v>
      </c>
      <c r="FP28" s="2">
        <v>1233</v>
      </c>
      <c r="FQ28" s="2">
        <v>1240</v>
      </c>
      <c r="FR28" s="2">
        <v>1234.5</v>
      </c>
      <c r="FS28" s="2">
        <v>1170</v>
      </c>
      <c r="FT28" s="2">
        <v>1174.5</v>
      </c>
      <c r="FU28" s="2">
        <v>1184</v>
      </c>
      <c r="FV28" s="2">
        <v>1160</v>
      </c>
      <c r="FW28" s="2">
        <v>1237.5</v>
      </c>
      <c r="FX28" s="2">
        <v>1310</v>
      </c>
      <c r="FY28" s="2">
        <v>1304.5</v>
      </c>
      <c r="FZ28" s="2">
        <v>1226</v>
      </c>
      <c r="GA28" s="2">
        <v>1176</v>
      </c>
      <c r="GB28" s="2">
        <v>1473</v>
      </c>
      <c r="GC28" s="2">
        <v>1476</v>
      </c>
      <c r="GD28" s="2">
        <v>1445</v>
      </c>
      <c r="GE28" s="2">
        <v>1489</v>
      </c>
      <c r="GF28" s="2">
        <v>1477.5</v>
      </c>
      <c r="GG28" s="2">
        <v>1611.5</v>
      </c>
      <c r="GH28" s="2">
        <v>1577.5</v>
      </c>
      <c r="GI28" s="2">
        <v>1609.5</v>
      </c>
      <c r="GJ28" s="2">
        <v>1591</v>
      </c>
      <c r="GK28" s="2">
        <v>1592</v>
      </c>
      <c r="GL28" s="2">
        <v>1672.5</v>
      </c>
      <c r="GM28" s="2">
        <v>1704</v>
      </c>
      <c r="GN28" s="2">
        <v>1644.5</v>
      </c>
      <c r="GO28" s="2">
        <v>1735</v>
      </c>
      <c r="GP28" s="2">
        <v>1734</v>
      </c>
      <c r="GQ28" s="2">
        <v>1715</v>
      </c>
      <c r="GR28" s="2">
        <v>1658.5</v>
      </c>
      <c r="GS28" s="2">
        <v>1712.5</v>
      </c>
      <c r="GT28" s="2">
        <v>1685</v>
      </c>
      <c r="GU28" s="2">
        <v>1626</v>
      </c>
      <c r="GV28" s="2">
        <v>1657.5</v>
      </c>
      <c r="GW28" s="2">
        <v>1720.5</v>
      </c>
      <c r="GX28" s="2">
        <v>1663</v>
      </c>
      <c r="GY28" s="2">
        <v>1648</v>
      </c>
      <c r="GZ28" s="2">
        <v>1723</v>
      </c>
      <c r="HA28" s="2">
        <v>1694</v>
      </c>
      <c r="HB28" s="2">
        <v>1613</v>
      </c>
      <c r="HC28" s="2">
        <v>1522.5</v>
      </c>
      <c r="HD28" s="2">
        <v>1577</v>
      </c>
      <c r="HE28" s="2">
        <v>1523</v>
      </c>
      <c r="HF28" s="2">
        <v>1427.5</v>
      </c>
      <c r="HG28" s="2">
        <v>1543.5</v>
      </c>
      <c r="HH28" s="2">
        <v>1539.5</v>
      </c>
      <c r="HI28" s="2">
        <v>1580.5</v>
      </c>
      <c r="HJ28" s="2">
        <v>1467</v>
      </c>
      <c r="HK28" s="2">
        <v>1518</v>
      </c>
      <c r="HL28" s="2">
        <v>1413.5</v>
      </c>
      <c r="HM28" s="2">
        <v>1444.5</v>
      </c>
      <c r="HN28" s="2">
        <v>1325</v>
      </c>
      <c r="HO28" s="2">
        <v>1283.5</v>
      </c>
      <c r="HP28" s="2">
        <v>1238</v>
      </c>
      <c r="HQ28" s="2">
        <v>1245.5</v>
      </c>
      <c r="HR28" s="2">
        <v>1289</v>
      </c>
      <c r="HS28" s="2">
        <v>1270.5</v>
      </c>
      <c r="HT28" s="2">
        <v>1216.5</v>
      </c>
      <c r="HU28" s="2">
        <v>1235</v>
      </c>
      <c r="HV28" s="2">
        <v>1229</v>
      </c>
      <c r="HW28" s="2">
        <v>1207.5</v>
      </c>
      <c r="HX28" s="2">
        <v>1246.5</v>
      </c>
      <c r="HY28" s="2">
        <v>1256.5</v>
      </c>
      <c r="HZ28" s="2">
        <v>1245</v>
      </c>
      <c r="IA28" s="2">
        <v>1250.5</v>
      </c>
      <c r="IB28" s="2">
        <v>1255.5</v>
      </c>
      <c r="IC28" s="2">
        <v>1240.5</v>
      </c>
      <c r="ID28" s="2">
        <v>1213.5</v>
      </c>
      <c r="IE28" s="2">
        <v>1187</v>
      </c>
      <c r="IF28" s="2">
        <v>1237</v>
      </c>
      <c r="IG28" s="2">
        <v>1261</v>
      </c>
      <c r="IH28" s="2">
        <v>1201</v>
      </c>
      <c r="II28" s="2">
        <v>1199</v>
      </c>
      <c r="IJ28" s="2">
        <v>1213</v>
      </c>
      <c r="IK28" s="2">
        <v>1196.5</v>
      </c>
      <c r="IL28" s="2">
        <v>1218</v>
      </c>
      <c r="IM28" s="2">
        <v>1210</v>
      </c>
      <c r="IN28" s="2">
        <v>1199.5</v>
      </c>
      <c r="IO28" s="2">
        <v>1197.5</v>
      </c>
      <c r="IP28" s="2">
        <v>1177</v>
      </c>
      <c r="IQ28" s="2">
        <v>1164</v>
      </c>
      <c r="IR28" s="2">
        <v>1197</v>
      </c>
      <c r="IS28" s="2">
        <v>1173</v>
      </c>
      <c r="IT28" s="2">
        <v>1180</v>
      </c>
    </row>
    <row r="29" spans="1:254" ht="15.9" customHeight="1">
      <c r="A29" s="61" t="s">
        <v>53</v>
      </c>
      <c r="B29" s="6" t="s">
        <v>54</v>
      </c>
      <c r="C29" s="15">
        <v>1328.5</v>
      </c>
      <c r="D29" s="16">
        <v>28.5</v>
      </c>
      <c r="E29" s="13">
        <v>1300</v>
      </c>
      <c r="F29" s="13">
        <v>1283</v>
      </c>
      <c r="G29" s="13">
        <v>1281.5</v>
      </c>
      <c r="H29" s="13">
        <v>1294</v>
      </c>
      <c r="I29" s="13">
        <v>1327.5</v>
      </c>
      <c r="J29" s="13">
        <v>1304</v>
      </c>
      <c r="K29" s="13">
        <v>1310.5</v>
      </c>
      <c r="L29" s="13">
        <v>1296</v>
      </c>
      <c r="M29" s="13">
        <v>1323.5</v>
      </c>
      <c r="N29" s="13">
        <v>1320</v>
      </c>
      <c r="O29" s="13">
        <v>1337</v>
      </c>
      <c r="P29" s="13">
        <v>1320</v>
      </c>
      <c r="Q29" s="13">
        <v>1300.5</v>
      </c>
      <c r="R29" s="13">
        <v>1243.5</v>
      </c>
      <c r="S29" s="13">
        <v>1274</v>
      </c>
      <c r="T29" s="13">
        <v>1283</v>
      </c>
      <c r="U29" s="13">
        <v>1264.5</v>
      </c>
      <c r="V29" s="13">
        <v>1254.5</v>
      </c>
      <c r="W29" s="13">
        <v>1252</v>
      </c>
      <c r="X29" s="13">
        <v>1256</v>
      </c>
      <c r="Y29" s="13">
        <v>1243.5</v>
      </c>
      <c r="Z29" s="13">
        <v>1248.5</v>
      </c>
      <c r="AA29" s="13">
        <v>1260</v>
      </c>
      <c r="AB29" s="13">
        <v>1221</v>
      </c>
      <c r="AC29" s="13">
        <v>1219.5</v>
      </c>
      <c r="AD29" s="13">
        <v>1205.5</v>
      </c>
      <c r="AE29" s="13">
        <v>1197</v>
      </c>
      <c r="AF29" s="13">
        <v>1200</v>
      </c>
      <c r="AG29" s="13">
        <v>1214.5</v>
      </c>
      <c r="AH29" s="13">
        <v>1191</v>
      </c>
      <c r="AI29" s="13">
        <v>1207</v>
      </c>
      <c r="AJ29" s="13">
        <v>1242.5</v>
      </c>
      <c r="AK29" s="13">
        <v>1251.5</v>
      </c>
      <c r="AL29" s="13">
        <v>1264</v>
      </c>
      <c r="AM29" s="13">
        <v>1226.5</v>
      </c>
      <c r="AN29" s="13">
        <v>1246.5</v>
      </c>
      <c r="AO29" s="13">
        <v>1241</v>
      </c>
      <c r="AP29" s="13">
        <v>1246</v>
      </c>
      <c r="AQ29" s="13">
        <v>1235.5</v>
      </c>
      <c r="AR29" s="13">
        <v>1222.5</v>
      </c>
      <c r="AS29" s="13">
        <v>1208.5</v>
      </c>
      <c r="AT29" s="13">
        <v>1223.5</v>
      </c>
      <c r="AU29" s="13">
        <v>1250</v>
      </c>
      <c r="AV29" s="13">
        <v>1277</v>
      </c>
      <c r="AW29" s="13">
        <v>1287</v>
      </c>
      <c r="AX29" s="13">
        <v>1327.5</v>
      </c>
      <c r="AY29" s="13">
        <v>1286.5</v>
      </c>
      <c r="AZ29" s="13">
        <v>1265</v>
      </c>
      <c r="BA29" s="13">
        <v>1305.5</v>
      </c>
      <c r="BB29" s="13">
        <v>1291.5</v>
      </c>
      <c r="BC29" s="13">
        <v>1296</v>
      </c>
      <c r="BD29" s="13">
        <v>1287.5</v>
      </c>
      <c r="BE29" s="13">
        <v>1289.5</v>
      </c>
      <c r="BF29" s="13">
        <v>1300</v>
      </c>
      <c r="BG29" s="13">
        <v>1307.5</v>
      </c>
      <c r="BH29" s="13">
        <v>1313.5</v>
      </c>
      <c r="BI29" s="13">
        <v>1360</v>
      </c>
      <c r="BJ29" s="13">
        <v>1358</v>
      </c>
      <c r="BK29" s="13">
        <v>1386</v>
      </c>
      <c r="BL29" s="13">
        <v>1315.5</v>
      </c>
      <c r="BM29" s="67">
        <v>1351.5</v>
      </c>
      <c r="BN29" s="67">
        <v>1371</v>
      </c>
      <c r="BO29" s="67">
        <v>1305</v>
      </c>
      <c r="BP29" s="67">
        <v>1289.5</v>
      </c>
      <c r="BQ29" s="67">
        <v>1311</v>
      </c>
      <c r="BR29" s="67">
        <v>1325.5</v>
      </c>
      <c r="BS29" s="67">
        <v>1320.5</v>
      </c>
      <c r="BT29" s="67">
        <v>1300.5</v>
      </c>
      <c r="BU29" s="67">
        <v>1284</v>
      </c>
      <c r="BV29" s="67">
        <v>1299.5</v>
      </c>
      <c r="BW29" s="67">
        <v>1298</v>
      </c>
      <c r="BX29" s="67">
        <v>1319</v>
      </c>
      <c r="BY29" s="67">
        <v>1325.5</v>
      </c>
      <c r="BZ29" s="67">
        <v>1337.5</v>
      </c>
      <c r="CA29" s="516">
        <v>1375</v>
      </c>
      <c r="CB29" s="516">
        <v>1406.5</v>
      </c>
      <c r="CC29" s="516">
        <v>1413.5</v>
      </c>
      <c r="CD29" s="516">
        <v>1430</v>
      </c>
      <c r="CE29" s="516">
        <v>1427.5</v>
      </c>
      <c r="CF29" s="516">
        <v>1425.5</v>
      </c>
      <c r="CG29" s="516">
        <v>1443.5</v>
      </c>
      <c r="CH29" s="516">
        <v>1464</v>
      </c>
      <c r="CI29" s="516">
        <v>1471.5</v>
      </c>
      <c r="CJ29" s="516">
        <v>1460</v>
      </c>
      <c r="CK29" s="516">
        <v>1463</v>
      </c>
      <c r="CL29" s="516">
        <v>1439</v>
      </c>
      <c r="CM29" s="516">
        <v>1497</v>
      </c>
      <c r="CN29" s="516">
        <v>1410.5</v>
      </c>
      <c r="CO29" s="516">
        <v>1436.5</v>
      </c>
      <c r="CP29" s="516">
        <v>1434.5</v>
      </c>
      <c r="CQ29" s="516">
        <v>1402</v>
      </c>
      <c r="CR29" s="516">
        <v>1376</v>
      </c>
      <c r="CS29" s="516">
        <v>1346.5</v>
      </c>
      <c r="CT29" s="516">
        <v>1293.5</v>
      </c>
      <c r="CU29" s="516">
        <v>1367.5</v>
      </c>
      <c r="CV29" s="516">
        <v>1439</v>
      </c>
      <c r="CW29" s="516">
        <v>1357.5</v>
      </c>
      <c r="CX29" s="516">
        <v>1328.5</v>
      </c>
      <c r="CY29" s="516">
        <v>1364</v>
      </c>
      <c r="CZ29" s="516">
        <v>1352.5</v>
      </c>
      <c r="DA29" s="2">
        <v>1372</v>
      </c>
      <c r="DB29" s="2">
        <v>1360.5</v>
      </c>
      <c r="DC29" s="2">
        <v>1333</v>
      </c>
      <c r="DD29" s="2">
        <v>1397</v>
      </c>
      <c r="DE29" s="2">
        <v>1407.5</v>
      </c>
      <c r="DF29" s="2">
        <v>1332.5</v>
      </c>
      <c r="DG29" s="2">
        <v>1447.5</v>
      </c>
      <c r="DH29" s="2">
        <v>1544</v>
      </c>
      <c r="DI29" s="2">
        <v>1488</v>
      </c>
      <c r="DJ29" s="2">
        <v>1447.5</v>
      </c>
      <c r="DK29" s="2">
        <v>1440</v>
      </c>
      <c r="DL29" s="2">
        <v>1455</v>
      </c>
      <c r="DM29" s="2">
        <v>1456</v>
      </c>
      <c r="DN29" s="2">
        <v>1454.5</v>
      </c>
      <c r="DO29" s="2">
        <v>1443.5</v>
      </c>
      <c r="DP29" s="2">
        <v>1421</v>
      </c>
      <c r="DQ29" s="2">
        <v>1399.5</v>
      </c>
      <c r="DR29" s="2">
        <v>1425.5</v>
      </c>
      <c r="DS29" s="2">
        <v>1488.5</v>
      </c>
      <c r="DT29" s="2">
        <v>1460.5</v>
      </c>
      <c r="DU29" s="2">
        <v>1423</v>
      </c>
      <c r="DV29" s="2">
        <v>1397</v>
      </c>
      <c r="DW29" s="2">
        <v>1356.5</v>
      </c>
      <c r="DX29" s="2">
        <v>1371.5</v>
      </c>
      <c r="DY29" s="2">
        <v>1318</v>
      </c>
      <c r="DZ29" s="2">
        <v>1266.5</v>
      </c>
      <c r="EA29" s="2">
        <v>1298.5</v>
      </c>
      <c r="EB29" s="2">
        <v>1268.5</v>
      </c>
      <c r="EC29" s="2">
        <v>1231</v>
      </c>
      <c r="ED29" s="2">
        <v>1244</v>
      </c>
      <c r="EE29" s="2">
        <v>1237</v>
      </c>
      <c r="EF29" s="2">
        <v>1257</v>
      </c>
      <c r="EG29" s="2">
        <v>1252</v>
      </c>
      <c r="EH29" s="2">
        <v>1231</v>
      </c>
      <c r="EI29" s="2">
        <v>1209.5</v>
      </c>
      <c r="EJ29" s="2">
        <v>1225</v>
      </c>
      <c r="EK29" s="2">
        <v>1230.5</v>
      </c>
      <c r="EL29" s="2">
        <v>1231</v>
      </c>
      <c r="EM29" s="2">
        <v>1236.5</v>
      </c>
      <c r="EN29" s="2">
        <v>1212.5</v>
      </c>
      <c r="EO29" s="2">
        <v>1171</v>
      </c>
      <c r="EP29" s="2">
        <v>1161</v>
      </c>
      <c r="EQ29" s="2">
        <v>1139</v>
      </c>
      <c r="ER29" s="2">
        <v>1182</v>
      </c>
      <c r="ES29" s="2">
        <v>1121.5</v>
      </c>
      <c r="ET29" s="2">
        <v>1107</v>
      </c>
      <c r="EU29" s="2">
        <v>1112</v>
      </c>
      <c r="EV29" s="2">
        <v>1102</v>
      </c>
      <c r="EW29" s="2">
        <v>1103.5</v>
      </c>
      <c r="EX29" s="2">
        <v>1099</v>
      </c>
      <c r="EY29" s="2">
        <v>1096.5</v>
      </c>
      <c r="EZ29" s="2">
        <v>1096</v>
      </c>
      <c r="FA29" s="2">
        <v>1083</v>
      </c>
      <c r="FB29" s="2">
        <v>1070.5</v>
      </c>
      <c r="FC29" s="2">
        <v>1069.5</v>
      </c>
      <c r="FD29" s="2">
        <v>1093.5</v>
      </c>
      <c r="FE29" s="2">
        <v>1115.5</v>
      </c>
      <c r="FF29" s="2">
        <v>1100.5</v>
      </c>
      <c r="FG29" s="2">
        <v>1077</v>
      </c>
      <c r="FH29" s="2">
        <v>1099</v>
      </c>
      <c r="FI29" s="2">
        <v>1082</v>
      </c>
      <c r="FJ29" s="2">
        <v>1084</v>
      </c>
      <c r="FK29" s="2">
        <v>1071</v>
      </c>
      <c r="FL29" s="2">
        <v>1064.5</v>
      </c>
      <c r="FM29" s="2">
        <v>1052</v>
      </c>
      <c r="FN29" s="2">
        <v>1045.5</v>
      </c>
      <c r="FO29" s="2">
        <v>1030</v>
      </c>
      <c r="FP29" s="2">
        <v>1028.5</v>
      </c>
      <c r="FQ29" s="2">
        <v>1026</v>
      </c>
      <c r="FR29" s="2">
        <v>1037</v>
      </c>
      <c r="FS29" s="2">
        <v>1014</v>
      </c>
      <c r="FT29" s="2">
        <v>1016.5</v>
      </c>
      <c r="FU29" s="2">
        <v>1033</v>
      </c>
      <c r="FV29" s="2">
        <v>1013.5</v>
      </c>
      <c r="FW29" s="2">
        <v>997.2</v>
      </c>
      <c r="FX29" s="2">
        <v>1054</v>
      </c>
      <c r="FY29" s="2">
        <v>1044.5</v>
      </c>
      <c r="FZ29" s="2">
        <v>1030.5</v>
      </c>
      <c r="GA29" s="2">
        <v>1011</v>
      </c>
      <c r="GB29" s="2">
        <v>1005</v>
      </c>
      <c r="GC29" s="2">
        <v>1007.5</v>
      </c>
      <c r="GD29" s="2">
        <v>976.2</v>
      </c>
      <c r="GE29" s="2">
        <v>977.6</v>
      </c>
      <c r="GF29" s="2">
        <v>964.6</v>
      </c>
      <c r="GG29" s="2">
        <v>989.3</v>
      </c>
      <c r="GH29" s="2">
        <v>972.8</v>
      </c>
      <c r="GI29" s="2">
        <v>968.1</v>
      </c>
      <c r="GJ29" s="2">
        <v>950.3</v>
      </c>
      <c r="GK29" s="2">
        <v>952.8</v>
      </c>
      <c r="GL29" s="2">
        <v>970.9</v>
      </c>
      <c r="GM29" s="2">
        <v>953.9</v>
      </c>
      <c r="GN29" s="2">
        <v>952.6</v>
      </c>
      <c r="GO29" s="2">
        <v>939.8</v>
      </c>
      <c r="GP29" s="2">
        <v>932.5</v>
      </c>
      <c r="GQ29" s="2">
        <v>933.5</v>
      </c>
      <c r="GR29" s="2">
        <v>912.1</v>
      </c>
      <c r="GS29" s="2">
        <v>931.7</v>
      </c>
      <c r="GT29" s="2">
        <v>927</v>
      </c>
      <c r="GU29" s="2">
        <v>915.6</v>
      </c>
      <c r="GV29" s="2">
        <v>927.9</v>
      </c>
      <c r="GW29" s="2">
        <v>967.8</v>
      </c>
      <c r="GX29" s="2">
        <v>952.7</v>
      </c>
      <c r="GY29" s="2">
        <v>932.7</v>
      </c>
      <c r="GZ29" s="2">
        <v>930.8</v>
      </c>
      <c r="HA29" s="2">
        <v>915.7</v>
      </c>
      <c r="HB29" s="2">
        <v>924.5</v>
      </c>
      <c r="HC29" s="2">
        <v>923.1</v>
      </c>
      <c r="HD29" s="2">
        <v>939.9</v>
      </c>
      <c r="HE29" s="2">
        <v>947.1</v>
      </c>
      <c r="HF29" s="2">
        <v>969.7</v>
      </c>
      <c r="HG29" s="2">
        <v>972.2</v>
      </c>
      <c r="HH29" s="2">
        <v>951.4</v>
      </c>
      <c r="HI29" s="2">
        <v>940.3</v>
      </c>
      <c r="HJ29" s="2">
        <v>922.8</v>
      </c>
      <c r="HK29" s="2">
        <v>923</v>
      </c>
      <c r="HL29" s="2">
        <v>922.9</v>
      </c>
      <c r="HM29" s="2">
        <v>929.8</v>
      </c>
      <c r="HN29" s="2">
        <v>904.1</v>
      </c>
      <c r="HO29" s="2">
        <v>904.9</v>
      </c>
      <c r="HP29" s="2">
        <v>889</v>
      </c>
      <c r="HQ29" s="2">
        <v>889</v>
      </c>
      <c r="HR29" s="2">
        <v>900.8</v>
      </c>
      <c r="HS29" s="2">
        <v>890.8</v>
      </c>
      <c r="HT29" s="2">
        <v>895.9</v>
      </c>
      <c r="HU29" s="2">
        <v>890</v>
      </c>
      <c r="HV29" s="2">
        <v>901.9</v>
      </c>
      <c r="HW29" s="2">
        <v>885</v>
      </c>
      <c r="HX29" s="2">
        <v>879.8</v>
      </c>
      <c r="HY29" s="2">
        <v>877.5</v>
      </c>
      <c r="HZ29" s="2">
        <v>863.2</v>
      </c>
      <c r="IA29" s="2">
        <v>862.5</v>
      </c>
      <c r="IB29" s="2">
        <v>871.7</v>
      </c>
      <c r="IC29" s="2">
        <v>875.4</v>
      </c>
      <c r="ID29" s="2">
        <v>872.2</v>
      </c>
      <c r="IE29" s="2">
        <v>870.3</v>
      </c>
      <c r="IF29" s="2">
        <v>871.3</v>
      </c>
      <c r="IG29" s="2">
        <v>873.8</v>
      </c>
      <c r="IH29" s="2">
        <v>865.7</v>
      </c>
      <c r="II29" s="2">
        <v>847.3</v>
      </c>
      <c r="IJ29" s="2">
        <v>841.2</v>
      </c>
      <c r="IK29" s="2">
        <v>835</v>
      </c>
      <c r="IL29" s="2">
        <v>833.7</v>
      </c>
      <c r="IM29" s="2">
        <v>813.7</v>
      </c>
      <c r="IN29" s="2">
        <v>806.7</v>
      </c>
      <c r="IO29" s="2">
        <v>783</v>
      </c>
      <c r="IP29" s="2">
        <v>777.1</v>
      </c>
      <c r="IQ29" s="2">
        <v>794.6</v>
      </c>
      <c r="IR29" s="2">
        <v>793.6</v>
      </c>
      <c r="IS29" s="2">
        <v>789.4</v>
      </c>
      <c r="IT29" s="2">
        <v>782.5</v>
      </c>
    </row>
    <row r="30" spans="1:254" ht="15.9" customHeight="1">
      <c r="A30" s="61" t="s">
        <v>55</v>
      </c>
      <c r="B30" s="6" t="s">
        <v>56</v>
      </c>
      <c r="C30" s="15">
        <v>4165</v>
      </c>
      <c r="D30" s="16">
        <v>-250</v>
      </c>
      <c r="E30" s="13">
        <v>4415</v>
      </c>
      <c r="F30" s="13">
        <v>4605</v>
      </c>
      <c r="G30" s="13">
        <v>4210</v>
      </c>
      <c r="H30" s="13">
        <v>3970</v>
      </c>
      <c r="I30" s="13">
        <v>4010</v>
      </c>
      <c r="J30" s="13">
        <v>3550</v>
      </c>
      <c r="K30" s="13">
        <v>3440</v>
      </c>
      <c r="L30" s="13">
        <v>3680</v>
      </c>
      <c r="M30" s="13">
        <v>4140</v>
      </c>
      <c r="N30" s="13">
        <v>4120</v>
      </c>
      <c r="O30" s="13">
        <v>4300</v>
      </c>
      <c r="P30" s="13">
        <v>4100</v>
      </c>
      <c r="Q30" s="13">
        <v>4115</v>
      </c>
      <c r="R30" s="13">
        <v>3850</v>
      </c>
      <c r="S30" s="13">
        <v>4250</v>
      </c>
      <c r="T30" s="13">
        <v>4385</v>
      </c>
      <c r="U30" s="13">
        <v>4375</v>
      </c>
      <c r="V30" s="13">
        <v>4335</v>
      </c>
      <c r="W30" s="13">
        <v>4625</v>
      </c>
      <c r="X30" s="13">
        <v>4340</v>
      </c>
      <c r="Y30" s="13">
        <v>4220</v>
      </c>
      <c r="Z30" s="13">
        <v>4390</v>
      </c>
      <c r="AA30" s="13">
        <v>4700</v>
      </c>
      <c r="AB30" s="13">
        <v>4915</v>
      </c>
      <c r="AC30" s="13">
        <v>4700</v>
      </c>
      <c r="AD30" s="13">
        <v>5190</v>
      </c>
      <c r="AE30" s="13">
        <v>4920</v>
      </c>
      <c r="AF30" s="13">
        <v>4980</v>
      </c>
      <c r="AG30" s="13">
        <v>4645</v>
      </c>
      <c r="AH30" s="13">
        <v>4940</v>
      </c>
      <c r="AI30" s="13">
        <v>4740</v>
      </c>
      <c r="AJ30" s="13">
        <v>5030</v>
      </c>
      <c r="AK30" s="13">
        <v>5450</v>
      </c>
      <c r="AL30" s="13">
        <v>4805</v>
      </c>
      <c r="AM30" s="13">
        <v>5070</v>
      </c>
      <c r="AN30" s="13">
        <v>4900</v>
      </c>
      <c r="AO30" s="13">
        <v>4600</v>
      </c>
      <c r="AP30" s="13">
        <v>4565</v>
      </c>
      <c r="AQ30" s="13">
        <v>4320</v>
      </c>
      <c r="AR30" s="13">
        <v>3940</v>
      </c>
      <c r="AS30" s="13">
        <v>3965</v>
      </c>
      <c r="AT30" s="13">
        <v>4135</v>
      </c>
      <c r="AU30" s="13">
        <v>4015</v>
      </c>
      <c r="AV30" s="13">
        <v>4255</v>
      </c>
      <c r="AW30" s="13">
        <v>4455</v>
      </c>
      <c r="AX30" s="13">
        <v>4385</v>
      </c>
      <c r="AY30" s="13">
        <v>4360</v>
      </c>
      <c r="AZ30" s="13">
        <v>4615</v>
      </c>
      <c r="BA30" s="13">
        <v>4590</v>
      </c>
      <c r="BB30" s="13">
        <v>4725</v>
      </c>
      <c r="BC30" s="13">
        <v>4695</v>
      </c>
      <c r="BD30" s="13">
        <v>4980</v>
      </c>
      <c r="BE30" s="13">
        <v>5130</v>
      </c>
      <c r="BF30" s="13">
        <v>4980</v>
      </c>
      <c r="BG30" s="13">
        <v>4585</v>
      </c>
      <c r="BH30" s="13">
        <v>4415</v>
      </c>
      <c r="BI30" s="13">
        <v>4675</v>
      </c>
      <c r="BJ30" s="13">
        <v>4860</v>
      </c>
      <c r="BK30" s="13">
        <v>4950</v>
      </c>
      <c r="BL30" s="13">
        <v>4355</v>
      </c>
      <c r="BM30" s="67">
        <v>4325</v>
      </c>
      <c r="BN30" s="67">
        <v>4490</v>
      </c>
      <c r="BO30" s="67">
        <v>4630</v>
      </c>
      <c r="BP30" s="67">
        <v>4480</v>
      </c>
      <c r="BQ30" s="67">
        <v>4070</v>
      </c>
      <c r="BR30" s="67">
        <v>3675</v>
      </c>
      <c r="BS30" s="67">
        <v>3655</v>
      </c>
      <c r="BT30" s="67">
        <v>3765</v>
      </c>
      <c r="BU30" s="67">
        <v>3735</v>
      </c>
      <c r="BV30" s="67">
        <v>3660</v>
      </c>
      <c r="BW30" s="67">
        <v>3720</v>
      </c>
      <c r="BX30" s="67">
        <v>3720</v>
      </c>
      <c r="BY30" s="67">
        <v>3850</v>
      </c>
      <c r="BZ30" s="67">
        <v>3845</v>
      </c>
      <c r="CA30" s="516">
        <v>3715</v>
      </c>
      <c r="CB30" s="516">
        <v>3770</v>
      </c>
      <c r="CC30" s="516">
        <v>3650</v>
      </c>
      <c r="CD30" s="516">
        <v>3650</v>
      </c>
      <c r="CE30" s="516">
        <v>3565</v>
      </c>
      <c r="CF30" s="516">
        <v>3565</v>
      </c>
      <c r="CG30" s="516">
        <v>3425</v>
      </c>
      <c r="CH30" s="516">
        <v>3430</v>
      </c>
      <c r="CI30" s="516">
        <v>3150</v>
      </c>
      <c r="CJ30" s="516">
        <v>3140</v>
      </c>
      <c r="CK30" s="516">
        <v>3135</v>
      </c>
      <c r="CL30" s="516">
        <v>3220</v>
      </c>
      <c r="CM30" s="516">
        <v>3300</v>
      </c>
      <c r="CN30" s="516">
        <v>3030</v>
      </c>
      <c r="CO30" s="516">
        <v>3115</v>
      </c>
      <c r="CP30" s="516">
        <v>3210</v>
      </c>
      <c r="CQ30" s="516">
        <v>3185</v>
      </c>
      <c r="CR30" s="516">
        <v>2908</v>
      </c>
      <c r="CS30" s="516">
        <v>2704</v>
      </c>
      <c r="CT30" s="516">
        <v>2684</v>
      </c>
      <c r="CU30" s="516">
        <v>2834</v>
      </c>
      <c r="CV30" s="516">
        <v>3050</v>
      </c>
      <c r="CW30" s="516">
        <v>2918</v>
      </c>
      <c r="CX30" s="516">
        <v>2894</v>
      </c>
      <c r="CY30" s="516">
        <v>2891</v>
      </c>
      <c r="CZ30" s="516">
        <v>2932</v>
      </c>
      <c r="DA30" s="2">
        <v>3035</v>
      </c>
      <c r="DB30" s="2">
        <v>3085</v>
      </c>
      <c r="DC30" s="2">
        <v>2877</v>
      </c>
      <c r="DD30" s="2">
        <v>3095</v>
      </c>
      <c r="DE30" s="2">
        <v>3110</v>
      </c>
      <c r="DF30" s="2">
        <v>2950</v>
      </c>
      <c r="DG30" s="2">
        <v>3260</v>
      </c>
      <c r="DH30" s="2">
        <v>3515</v>
      </c>
      <c r="DI30" s="2">
        <v>3540</v>
      </c>
      <c r="DJ30" s="2">
        <v>3540</v>
      </c>
      <c r="DK30" s="2">
        <v>3355</v>
      </c>
      <c r="DL30" s="2">
        <v>3320</v>
      </c>
      <c r="DM30" s="2">
        <v>3465</v>
      </c>
      <c r="DN30" s="2">
        <v>3365</v>
      </c>
      <c r="DO30" s="2">
        <v>3145</v>
      </c>
      <c r="DP30" s="2">
        <v>3140</v>
      </c>
      <c r="DQ30" s="2">
        <v>3390</v>
      </c>
      <c r="DR30" s="2">
        <v>3585</v>
      </c>
      <c r="DS30" s="2">
        <v>3690</v>
      </c>
      <c r="DT30" s="2">
        <v>3550</v>
      </c>
      <c r="DU30" s="2">
        <v>3430</v>
      </c>
      <c r="DV30" s="2">
        <v>3380</v>
      </c>
      <c r="DW30" s="2">
        <v>3320</v>
      </c>
      <c r="DX30" s="2">
        <v>3420</v>
      </c>
      <c r="DY30" s="2">
        <v>3425</v>
      </c>
      <c r="DZ30" s="2">
        <v>3325</v>
      </c>
      <c r="EA30" s="2">
        <v>3490</v>
      </c>
      <c r="EB30" s="2">
        <v>3590</v>
      </c>
      <c r="EC30" s="2">
        <v>3600</v>
      </c>
      <c r="ED30" s="2">
        <v>3650</v>
      </c>
      <c r="EE30" s="2">
        <v>3450</v>
      </c>
      <c r="EF30" s="2">
        <v>3585</v>
      </c>
      <c r="EG30" s="2">
        <v>3660</v>
      </c>
      <c r="EH30" s="2">
        <v>3600</v>
      </c>
      <c r="EI30" s="2">
        <v>3445</v>
      </c>
      <c r="EJ30" s="2">
        <v>3630</v>
      </c>
      <c r="EK30" s="2">
        <v>3685</v>
      </c>
      <c r="EL30" s="2">
        <v>3485</v>
      </c>
      <c r="EM30" s="2">
        <v>3220</v>
      </c>
      <c r="EN30" s="2">
        <v>3090</v>
      </c>
      <c r="EO30" s="2">
        <v>3025</v>
      </c>
      <c r="EP30" s="2">
        <v>2990</v>
      </c>
      <c r="EQ30" s="2">
        <v>2975</v>
      </c>
      <c r="ER30" s="2">
        <v>3030</v>
      </c>
      <c r="ES30" s="2">
        <v>3025</v>
      </c>
      <c r="ET30" s="2">
        <v>2979</v>
      </c>
      <c r="EU30" s="2">
        <v>3055</v>
      </c>
      <c r="EV30" s="2">
        <v>3105</v>
      </c>
      <c r="EW30" s="2">
        <v>3200</v>
      </c>
      <c r="EX30" s="2">
        <v>2921</v>
      </c>
      <c r="EY30" s="2">
        <v>2795</v>
      </c>
      <c r="EZ30" s="2">
        <v>2792</v>
      </c>
      <c r="FA30" s="2">
        <v>2609</v>
      </c>
      <c r="FB30" s="2">
        <v>2568</v>
      </c>
      <c r="FC30" s="2">
        <v>2543</v>
      </c>
      <c r="FD30" s="2">
        <v>2587</v>
      </c>
      <c r="FE30" s="2">
        <v>2636</v>
      </c>
      <c r="FF30" s="2">
        <v>2689</v>
      </c>
      <c r="FG30" s="2">
        <v>2670</v>
      </c>
      <c r="FH30" s="2">
        <v>2757</v>
      </c>
      <c r="FI30" s="2">
        <v>2886</v>
      </c>
      <c r="FJ30" s="2">
        <v>2984</v>
      </c>
      <c r="FK30" s="2">
        <v>2975</v>
      </c>
      <c r="FL30" s="2">
        <v>2946</v>
      </c>
      <c r="FM30" s="2">
        <v>2927</v>
      </c>
      <c r="FN30" s="2">
        <v>2901</v>
      </c>
      <c r="FO30" s="2">
        <v>3000</v>
      </c>
      <c r="FP30" s="2">
        <v>3120</v>
      </c>
      <c r="FQ30" s="2">
        <v>3150</v>
      </c>
      <c r="FR30" s="2">
        <v>3015</v>
      </c>
      <c r="FS30" s="2">
        <v>2931</v>
      </c>
      <c r="FT30" s="2">
        <v>2998</v>
      </c>
      <c r="FU30" s="2">
        <v>3170</v>
      </c>
      <c r="FV30" s="2">
        <v>3005</v>
      </c>
      <c r="FW30" s="2">
        <v>3135</v>
      </c>
      <c r="FX30" s="2">
        <v>3440</v>
      </c>
      <c r="FY30" s="2">
        <v>3555</v>
      </c>
      <c r="FZ30" s="2">
        <v>3715</v>
      </c>
      <c r="GA30" s="2">
        <v>3820</v>
      </c>
      <c r="GB30" s="2">
        <v>3835</v>
      </c>
      <c r="GC30" s="2">
        <v>3925</v>
      </c>
      <c r="GD30" s="2">
        <v>3740</v>
      </c>
      <c r="GE30" s="2">
        <v>3900</v>
      </c>
      <c r="GF30" s="2">
        <v>3805</v>
      </c>
      <c r="GG30" s="2">
        <v>4100</v>
      </c>
      <c r="GH30" s="2">
        <v>3945</v>
      </c>
      <c r="GI30" s="2">
        <v>3915</v>
      </c>
      <c r="GJ30" s="2">
        <v>3890</v>
      </c>
      <c r="GK30" s="2">
        <v>3840</v>
      </c>
      <c r="GL30" s="2">
        <v>3875</v>
      </c>
      <c r="GM30" s="2">
        <v>3815</v>
      </c>
      <c r="GN30" s="2">
        <v>3765</v>
      </c>
      <c r="GO30" s="2">
        <v>3700</v>
      </c>
      <c r="GP30" s="2">
        <v>3715</v>
      </c>
      <c r="GQ30" s="2">
        <v>3795</v>
      </c>
      <c r="GR30" s="2">
        <v>3660</v>
      </c>
      <c r="GS30" s="2">
        <v>3700</v>
      </c>
      <c r="GT30" s="2">
        <v>3430</v>
      </c>
      <c r="GU30" s="2">
        <v>3245</v>
      </c>
      <c r="GV30" s="2">
        <v>3375</v>
      </c>
      <c r="GW30" s="2">
        <v>3545</v>
      </c>
      <c r="GX30" s="2">
        <v>3460</v>
      </c>
      <c r="GY30" s="2">
        <v>3525</v>
      </c>
      <c r="GZ30" s="2">
        <v>3480</v>
      </c>
      <c r="HA30" s="2">
        <v>3380</v>
      </c>
      <c r="HB30" s="2">
        <v>3380</v>
      </c>
      <c r="HC30" s="2">
        <v>3215</v>
      </c>
      <c r="HD30" s="2">
        <v>3295</v>
      </c>
      <c r="HE30" s="2">
        <v>3350</v>
      </c>
      <c r="HF30" s="2">
        <v>3245</v>
      </c>
      <c r="HG30" s="2">
        <v>3435</v>
      </c>
      <c r="HH30" s="2">
        <v>3435</v>
      </c>
      <c r="HI30" s="2">
        <v>3285</v>
      </c>
      <c r="HJ30" s="2">
        <v>3300</v>
      </c>
      <c r="HK30" s="2">
        <v>3385</v>
      </c>
      <c r="HL30" s="2">
        <v>3355</v>
      </c>
      <c r="HM30" s="2">
        <v>3465</v>
      </c>
      <c r="HN30" s="2">
        <v>3280</v>
      </c>
      <c r="HO30" s="2">
        <v>3280</v>
      </c>
      <c r="HP30" s="2">
        <v>3290</v>
      </c>
      <c r="HQ30" s="2">
        <v>3295</v>
      </c>
      <c r="HR30" s="2">
        <v>3350</v>
      </c>
      <c r="HS30" s="2">
        <v>3280</v>
      </c>
      <c r="HT30" s="2">
        <v>3180</v>
      </c>
      <c r="HU30" s="2">
        <v>3135</v>
      </c>
      <c r="HV30" s="2">
        <v>3170</v>
      </c>
      <c r="HW30" s="2">
        <v>3065</v>
      </c>
      <c r="HX30" s="2">
        <v>3230</v>
      </c>
      <c r="HY30" s="2">
        <v>3225</v>
      </c>
      <c r="HZ30" s="2">
        <v>3050</v>
      </c>
      <c r="IA30" s="2">
        <v>2995</v>
      </c>
      <c r="IB30" s="2">
        <v>2943</v>
      </c>
      <c r="IC30" s="2">
        <v>2902</v>
      </c>
      <c r="ID30" s="2">
        <v>2889</v>
      </c>
      <c r="IE30" s="2">
        <v>3020</v>
      </c>
      <c r="IF30" s="2">
        <v>3205</v>
      </c>
      <c r="IG30" s="2">
        <v>3330</v>
      </c>
      <c r="IH30" s="2">
        <v>3035</v>
      </c>
      <c r="II30" s="2">
        <v>2934</v>
      </c>
      <c r="IJ30" s="2">
        <v>2853</v>
      </c>
      <c r="IK30" s="2">
        <v>2716</v>
      </c>
      <c r="IL30" s="2">
        <v>2662</v>
      </c>
      <c r="IM30" s="2">
        <v>2735</v>
      </c>
      <c r="IN30" s="2">
        <v>2793</v>
      </c>
      <c r="IO30" s="2">
        <v>2729</v>
      </c>
      <c r="IP30" s="2">
        <v>2612</v>
      </c>
      <c r="IQ30" s="2">
        <v>2677</v>
      </c>
      <c r="IR30" s="2">
        <v>2774</v>
      </c>
      <c r="IS30" s="2">
        <v>2752</v>
      </c>
      <c r="IT30" s="2">
        <v>2832</v>
      </c>
    </row>
    <row r="31" spans="1:254" ht="15.9" customHeight="1">
      <c r="A31" s="61" t="s">
        <v>57</v>
      </c>
      <c r="B31" s="6" t="s">
        <v>58</v>
      </c>
      <c r="C31" s="15">
        <v>1686.5</v>
      </c>
      <c r="D31" s="16">
        <v>7.5</v>
      </c>
      <c r="E31" s="13">
        <v>1679</v>
      </c>
      <c r="F31" s="13">
        <v>1661</v>
      </c>
      <c r="G31" s="13">
        <v>1631</v>
      </c>
      <c r="H31" s="13">
        <v>1626.5</v>
      </c>
      <c r="I31" s="13">
        <v>1654</v>
      </c>
      <c r="J31" s="13">
        <v>1672</v>
      </c>
      <c r="K31" s="13">
        <v>1710.5</v>
      </c>
      <c r="L31" s="13">
        <v>1692.25</v>
      </c>
      <c r="M31" s="13">
        <v>1720.25</v>
      </c>
      <c r="N31" s="13">
        <v>1703</v>
      </c>
      <c r="O31" s="13">
        <v>1711.25</v>
      </c>
      <c r="P31" s="13">
        <v>1711</v>
      </c>
      <c r="Q31" s="13">
        <v>1683.5</v>
      </c>
      <c r="R31" s="13">
        <v>1612.5</v>
      </c>
      <c r="S31" s="13">
        <v>1675</v>
      </c>
      <c r="T31" s="13">
        <v>1689.25</v>
      </c>
      <c r="U31" s="13">
        <v>1663.5</v>
      </c>
      <c r="V31" s="13">
        <v>1658</v>
      </c>
      <c r="W31" s="13">
        <v>1639.5</v>
      </c>
      <c r="X31" s="13">
        <v>1644.25</v>
      </c>
      <c r="Y31" s="13">
        <v>1644.75</v>
      </c>
      <c r="Z31" s="13">
        <v>1638.75</v>
      </c>
      <c r="AA31" s="13">
        <v>1635</v>
      </c>
      <c r="AB31" s="13">
        <v>1581.5</v>
      </c>
      <c r="AC31" s="13">
        <v>1565</v>
      </c>
      <c r="AD31" s="13">
        <v>1530</v>
      </c>
      <c r="AE31" s="13">
        <v>1514.25</v>
      </c>
      <c r="AF31" s="13">
        <v>1504.75</v>
      </c>
      <c r="AG31" s="13">
        <v>1493</v>
      </c>
      <c r="AH31" s="13">
        <v>1494.75</v>
      </c>
      <c r="AI31" s="13">
        <v>1472.25</v>
      </c>
      <c r="AJ31" s="13">
        <v>1513.25</v>
      </c>
      <c r="AK31" s="13">
        <v>1553.25</v>
      </c>
      <c r="AL31" s="13">
        <v>1515.75</v>
      </c>
      <c r="AM31" s="13">
        <v>1544</v>
      </c>
      <c r="AN31" s="13">
        <v>1508.25</v>
      </c>
      <c r="AO31" s="13">
        <v>1494.75</v>
      </c>
      <c r="AP31" s="13">
        <v>1515.25</v>
      </c>
      <c r="AQ31" s="13">
        <v>1490.25</v>
      </c>
      <c r="AR31" s="13">
        <v>1469</v>
      </c>
      <c r="AS31" s="13">
        <v>1479.5</v>
      </c>
      <c r="AT31" s="13">
        <v>1484</v>
      </c>
      <c r="AU31" s="13">
        <v>1446.5</v>
      </c>
      <c r="AV31" s="13">
        <v>1457</v>
      </c>
      <c r="AW31" s="13">
        <v>1431.5</v>
      </c>
      <c r="AX31" s="13">
        <v>1429.75</v>
      </c>
      <c r="AY31" s="13">
        <v>1389</v>
      </c>
      <c r="AZ31" s="13">
        <v>1367</v>
      </c>
      <c r="BA31" s="13">
        <v>1368.5</v>
      </c>
      <c r="BB31" s="13">
        <v>1388.5</v>
      </c>
      <c r="BC31" s="13">
        <v>1407</v>
      </c>
      <c r="BD31" s="13">
        <v>1415.25</v>
      </c>
      <c r="BE31" s="13">
        <v>1415.25</v>
      </c>
      <c r="BF31" s="13">
        <v>1403.5</v>
      </c>
      <c r="BG31" s="13">
        <v>1425.75</v>
      </c>
      <c r="BH31" s="13">
        <v>1410.75</v>
      </c>
      <c r="BI31" s="13">
        <v>1428.75</v>
      </c>
      <c r="BJ31" s="13">
        <v>1366</v>
      </c>
      <c r="BK31" s="13">
        <v>1405.75</v>
      </c>
      <c r="BL31" s="13">
        <v>1409</v>
      </c>
      <c r="BM31" s="67">
        <v>1415</v>
      </c>
      <c r="BN31" s="67">
        <v>1403.25</v>
      </c>
      <c r="BO31" s="67">
        <v>1377</v>
      </c>
      <c r="BP31" s="67">
        <v>1351.5</v>
      </c>
      <c r="BQ31" s="67">
        <v>1392.75</v>
      </c>
      <c r="BR31" s="67">
        <v>1332</v>
      </c>
      <c r="BS31" s="67">
        <v>1294.5</v>
      </c>
      <c r="BT31" s="67">
        <v>1329</v>
      </c>
      <c r="BU31" s="67">
        <v>1276.75</v>
      </c>
      <c r="BV31" s="67">
        <v>1280</v>
      </c>
      <c r="BW31" s="67">
        <v>1283.5</v>
      </c>
      <c r="BX31" s="67">
        <v>1289.25</v>
      </c>
      <c r="BY31" s="67">
        <v>1298.75</v>
      </c>
      <c r="BZ31" s="67">
        <v>1326.75</v>
      </c>
      <c r="CA31" s="516">
        <v>1344</v>
      </c>
      <c r="CB31" s="516">
        <v>1366.5</v>
      </c>
      <c r="CC31" s="516">
        <v>1359.5</v>
      </c>
      <c r="CD31" s="516">
        <v>1347</v>
      </c>
      <c r="CE31" s="516">
        <v>1336.25</v>
      </c>
      <c r="CF31" s="516">
        <v>1334</v>
      </c>
      <c r="CG31" s="516">
        <v>1325</v>
      </c>
      <c r="CH31" s="516">
        <v>1340</v>
      </c>
      <c r="CI31" s="516">
        <v>1290.5</v>
      </c>
      <c r="CJ31" s="516">
        <v>1281.75</v>
      </c>
      <c r="CK31" s="516">
        <v>1280.75</v>
      </c>
      <c r="CL31" s="516">
        <v>1276</v>
      </c>
      <c r="CM31" s="516">
        <v>1294</v>
      </c>
      <c r="CN31" s="516">
        <v>1225.5</v>
      </c>
      <c r="CO31" s="516">
        <v>1232.5</v>
      </c>
      <c r="CP31" s="516">
        <v>1278.25</v>
      </c>
      <c r="CQ31" s="516">
        <v>1274.5</v>
      </c>
      <c r="CR31" s="516">
        <v>1277.25</v>
      </c>
      <c r="CS31" s="516">
        <v>1245.75</v>
      </c>
      <c r="CT31" s="516">
        <v>1210.5</v>
      </c>
      <c r="CU31" s="516">
        <v>1259.25</v>
      </c>
      <c r="CV31" s="516">
        <v>1283.25</v>
      </c>
      <c r="CW31" s="516">
        <v>1238.5</v>
      </c>
      <c r="CX31" s="516">
        <v>1228.5</v>
      </c>
      <c r="CY31" s="516">
        <v>1238</v>
      </c>
      <c r="CZ31" s="516">
        <v>1231.75</v>
      </c>
      <c r="DA31" s="2">
        <v>1278.25</v>
      </c>
      <c r="DB31" s="2">
        <v>1284.5</v>
      </c>
      <c r="DC31" s="2">
        <v>1243.75</v>
      </c>
      <c r="DD31" s="2">
        <v>1297.5</v>
      </c>
      <c r="DE31" s="2">
        <v>1292.75</v>
      </c>
      <c r="DF31" s="2">
        <v>1245</v>
      </c>
      <c r="DG31" s="2">
        <v>1309.75</v>
      </c>
      <c r="DH31" s="2">
        <v>1331.25</v>
      </c>
      <c r="DI31" s="2">
        <v>1370.75</v>
      </c>
      <c r="DJ31" s="2">
        <v>1365.75</v>
      </c>
      <c r="DK31" s="2">
        <v>1336.75</v>
      </c>
      <c r="DL31" s="2">
        <v>1350.75</v>
      </c>
      <c r="DM31" s="2">
        <v>1371</v>
      </c>
      <c r="DN31" s="2">
        <v>1416.5</v>
      </c>
      <c r="DO31" s="2">
        <v>1387.75</v>
      </c>
      <c r="DP31" s="2">
        <v>1378.5</v>
      </c>
      <c r="DQ31" s="2">
        <v>1384.75</v>
      </c>
      <c r="DR31" s="2">
        <v>1435</v>
      </c>
      <c r="DS31" s="2">
        <v>1442.5</v>
      </c>
      <c r="DT31" s="2">
        <v>1416</v>
      </c>
      <c r="DU31" s="2">
        <v>1381.5</v>
      </c>
      <c r="DV31" s="2">
        <v>1352.25</v>
      </c>
      <c r="DW31" s="2">
        <v>1340.25</v>
      </c>
      <c r="DX31" s="2">
        <v>1336.5</v>
      </c>
      <c r="DY31" s="2">
        <v>1301</v>
      </c>
      <c r="DZ31" s="2">
        <v>1250.5</v>
      </c>
      <c r="EA31" s="2">
        <v>1279.5</v>
      </c>
      <c r="EB31" s="2">
        <v>1260.75</v>
      </c>
      <c r="EC31" s="2">
        <v>1253</v>
      </c>
      <c r="ED31" s="2">
        <v>1254.5</v>
      </c>
      <c r="EE31" s="2">
        <v>1245.25</v>
      </c>
      <c r="EF31" s="2">
        <v>1261.5</v>
      </c>
      <c r="EG31" s="2">
        <v>1243.25</v>
      </c>
      <c r="EH31" s="2">
        <v>1239.75</v>
      </c>
      <c r="EI31" s="2">
        <v>1277.25</v>
      </c>
      <c r="EJ31" s="2">
        <v>1286.75</v>
      </c>
      <c r="EK31" s="2">
        <v>1287.75</v>
      </c>
      <c r="EL31" s="2">
        <v>1287.5</v>
      </c>
      <c r="EM31" s="2">
        <v>1270.75</v>
      </c>
      <c r="EN31" s="2">
        <v>1256</v>
      </c>
      <c r="EO31" s="2">
        <v>1238.25</v>
      </c>
      <c r="EP31" s="2">
        <v>1225</v>
      </c>
      <c r="EQ31" s="2">
        <v>1231.75</v>
      </c>
      <c r="ER31" s="2">
        <v>1251</v>
      </c>
      <c r="ES31" s="2">
        <v>1217</v>
      </c>
      <c r="ET31" s="2">
        <v>1194.25</v>
      </c>
      <c r="EU31" s="2">
        <v>1203.75</v>
      </c>
      <c r="EV31" s="2">
        <v>1185.25</v>
      </c>
      <c r="EW31" s="2">
        <v>1184.5</v>
      </c>
      <c r="EX31" s="2">
        <v>1184.75</v>
      </c>
      <c r="EY31" s="2">
        <v>1191.25</v>
      </c>
      <c r="EZ31" s="2">
        <v>1180.75</v>
      </c>
      <c r="FA31" s="2">
        <v>1175.5</v>
      </c>
      <c r="FB31" s="2">
        <v>1163</v>
      </c>
      <c r="FC31" s="2">
        <v>1153.5</v>
      </c>
      <c r="FD31" s="2">
        <v>1157.25</v>
      </c>
      <c r="FE31" s="2">
        <v>1182.75</v>
      </c>
      <c r="FF31" s="2">
        <v>1170.25</v>
      </c>
      <c r="FG31" s="2">
        <v>1141.75</v>
      </c>
      <c r="FH31" s="2">
        <v>1153.25</v>
      </c>
      <c r="FI31" s="2">
        <v>1146.25</v>
      </c>
      <c r="FJ31" s="2">
        <v>1143.75</v>
      </c>
      <c r="FK31" s="2">
        <v>1137.25</v>
      </c>
      <c r="FL31" s="2">
        <v>1133.75</v>
      </c>
      <c r="FM31" s="2">
        <v>1114.5</v>
      </c>
      <c r="FN31" s="2">
        <v>1132.5</v>
      </c>
      <c r="FO31" s="2">
        <v>1123.5</v>
      </c>
      <c r="FP31" s="2">
        <v>1130.25</v>
      </c>
      <c r="FQ31" s="2">
        <v>1125.25</v>
      </c>
      <c r="FR31" s="2">
        <v>1122.5</v>
      </c>
      <c r="FS31" s="2">
        <v>1111.5</v>
      </c>
      <c r="FT31" s="2">
        <v>1096.5</v>
      </c>
      <c r="FU31" s="2">
        <v>1083.25</v>
      </c>
      <c r="FV31" s="2">
        <v>1064.75</v>
      </c>
      <c r="FW31" s="2">
        <v>1058</v>
      </c>
      <c r="FX31" s="2">
        <v>1087.5</v>
      </c>
      <c r="FY31" s="2">
        <v>1091.25</v>
      </c>
      <c r="FZ31" s="2">
        <v>1100</v>
      </c>
      <c r="GA31" s="2">
        <v>1093.5</v>
      </c>
      <c r="GB31" s="2">
        <v>1083</v>
      </c>
      <c r="GC31" s="2">
        <v>1077.75</v>
      </c>
      <c r="GD31" s="2">
        <v>1057.25</v>
      </c>
      <c r="GE31" s="2">
        <v>1068.75</v>
      </c>
      <c r="GF31" s="2">
        <v>1054</v>
      </c>
      <c r="GG31" s="2">
        <v>1067.25</v>
      </c>
      <c r="GH31" s="2">
        <v>1057.75</v>
      </c>
      <c r="GI31" s="2">
        <v>1058</v>
      </c>
      <c r="GJ31" s="2">
        <v>1036.25</v>
      </c>
      <c r="GK31" s="2">
        <v>1047</v>
      </c>
      <c r="GL31" s="2">
        <v>1047.25</v>
      </c>
      <c r="GM31" s="2">
        <v>1030</v>
      </c>
      <c r="GN31" s="2">
        <v>1036</v>
      </c>
      <c r="GO31" s="2">
        <v>1038</v>
      </c>
      <c r="GP31" s="2">
        <v>1042</v>
      </c>
      <c r="GQ31" s="2">
        <v>1047.5</v>
      </c>
      <c r="GR31" s="2">
        <v>1010.75</v>
      </c>
      <c r="GS31" s="2">
        <v>1036.5</v>
      </c>
      <c r="GT31" s="2">
        <v>1026.75</v>
      </c>
      <c r="GU31" s="2">
        <v>1012</v>
      </c>
      <c r="GV31" s="2">
        <v>1031.75</v>
      </c>
      <c r="GW31" s="2">
        <v>1053.75</v>
      </c>
      <c r="GX31" s="2">
        <v>1057.25</v>
      </c>
      <c r="GY31" s="2">
        <v>1048</v>
      </c>
      <c r="GZ31" s="2">
        <v>1054.75</v>
      </c>
      <c r="HA31" s="2">
        <v>1035.25</v>
      </c>
      <c r="HB31" s="2">
        <v>1037</v>
      </c>
      <c r="HC31" s="2">
        <v>1045.25</v>
      </c>
      <c r="HD31" s="2">
        <v>1074.75</v>
      </c>
      <c r="HE31" s="2">
        <v>1058.75</v>
      </c>
      <c r="HF31" s="2">
        <v>1094.25</v>
      </c>
      <c r="HG31" s="2">
        <v>1079.75</v>
      </c>
      <c r="HH31" s="2">
        <v>1071</v>
      </c>
      <c r="HI31" s="2">
        <v>1076.5</v>
      </c>
      <c r="HJ31" s="2">
        <v>1071</v>
      </c>
      <c r="HK31" s="2">
        <v>1064.75</v>
      </c>
      <c r="HL31" s="2">
        <v>1059.75</v>
      </c>
      <c r="HM31" s="2">
        <v>1063.25</v>
      </c>
      <c r="HN31" s="2">
        <v>1072.25</v>
      </c>
      <c r="HO31" s="2">
        <v>1065</v>
      </c>
      <c r="HP31" s="2">
        <v>1075.25</v>
      </c>
      <c r="HQ31" s="2">
        <v>1059.75</v>
      </c>
      <c r="HR31" s="2">
        <v>1064.75</v>
      </c>
      <c r="HS31" s="2">
        <v>1062.5</v>
      </c>
      <c r="HT31" s="2">
        <v>1058.25</v>
      </c>
      <c r="HU31" s="2">
        <v>1038.25</v>
      </c>
      <c r="HV31" s="2">
        <v>1066.75</v>
      </c>
      <c r="HW31" s="2">
        <v>1053</v>
      </c>
      <c r="HX31" s="2">
        <v>1054.75</v>
      </c>
      <c r="HY31" s="2">
        <v>1057.75</v>
      </c>
      <c r="HZ31" s="2">
        <v>1054.75</v>
      </c>
      <c r="IA31" s="2">
        <v>1065.25</v>
      </c>
      <c r="IB31" s="2">
        <v>1075</v>
      </c>
      <c r="IC31" s="2">
        <v>1079.75</v>
      </c>
      <c r="ID31" s="2">
        <v>1058.25</v>
      </c>
      <c r="IE31" s="2">
        <v>1058.25</v>
      </c>
      <c r="IF31" s="2">
        <v>1050.75</v>
      </c>
      <c r="IG31" s="2">
        <v>1057</v>
      </c>
      <c r="IH31" s="2">
        <v>1074.75</v>
      </c>
      <c r="II31" s="2">
        <v>1043</v>
      </c>
      <c r="IJ31" s="2">
        <v>1038</v>
      </c>
      <c r="IK31" s="2">
        <v>1038.5</v>
      </c>
      <c r="IL31" s="2">
        <v>1012</v>
      </c>
      <c r="IM31" s="2">
        <v>1010.25</v>
      </c>
      <c r="IN31" s="2">
        <v>991.25</v>
      </c>
      <c r="IO31" s="2">
        <v>985.75</v>
      </c>
      <c r="IP31" s="2">
        <v>972.5</v>
      </c>
      <c r="IQ31" s="2">
        <v>1001.5</v>
      </c>
      <c r="IR31" s="2">
        <v>994.25</v>
      </c>
      <c r="IS31" s="2">
        <v>1004.25</v>
      </c>
      <c r="IT31" s="2">
        <v>991.75</v>
      </c>
    </row>
    <row r="32" spans="1:254" ht="15.9" customHeight="1">
      <c r="A32" s="61" t="s">
        <v>59</v>
      </c>
      <c r="B32" s="6" t="s">
        <v>60</v>
      </c>
      <c r="C32" s="15">
        <v>1394</v>
      </c>
      <c r="D32" s="16">
        <v>29</v>
      </c>
      <c r="E32" s="13">
        <v>1365</v>
      </c>
      <c r="F32" s="13">
        <v>1303</v>
      </c>
      <c r="G32" s="13">
        <v>1338</v>
      </c>
      <c r="H32" s="13">
        <v>1345</v>
      </c>
      <c r="I32" s="13">
        <v>1376</v>
      </c>
      <c r="J32" s="13">
        <v>1446</v>
      </c>
      <c r="K32" s="13">
        <v>1474</v>
      </c>
      <c r="L32" s="13">
        <v>1505</v>
      </c>
      <c r="M32" s="13">
        <v>1502</v>
      </c>
      <c r="N32" s="13">
        <v>1509</v>
      </c>
      <c r="O32" s="13">
        <v>1590</v>
      </c>
      <c r="P32" s="13">
        <v>1518</v>
      </c>
      <c r="Q32" s="13">
        <v>1518</v>
      </c>
      <c r="R32" s="13">
        <v>1460</v>
      </c>
      <c r="S32" s="13">
        <v>1455</v>
      </c>
      <c r="T32" s="13">
        <v>1403</v>
      </c>
      <c r="U32" s="13">
        <v>1360</v>
      </c>
      <c r="V32" s="13">
        <v>1342</v>
      </c>
      <c r="W32" s="13">
        <v>1327</v>
      </c>
      <c r="X32" s="13">
        <v>1319</v>
      </c>
      <c r="Y32" s="13">
        <v>1344</v>
      </c>
      <c r="Z32" s="13">
        <v>1339</v>
      </c>
      <c r="AA32" s="13">
        <v>1337</v>
      </c>
      <c r="AB32" s="13">
        <v>1309</v>
      </c>
      <c r="AC32" s="13">
        <v>1323</v>
      </c>
      <c r="AD32" s="13">
        <v>1297</v>
      </c>
      <c r="AE32" s="13">
        <v>1276</v>
      </c>
      <c r="AF32" s="13">
        <v>1270</v>
      </c>
      <c r="AG32" s="13">
        <v>1249</v>
      </c>
      <c r="AH32" s="13">
        <v>1246</v>
      </c>
      <c r="AI32" s="13">
        <v>1203</v>
      </c>
      <c r="AJ32" s="13">
        <v>1192</v>
      </c>
      <c r="AK32" s="13">
        <v>1199</v>
      </c>
      <c r="AL32" s="13">
        <v>1198</v>
      </c>
      <c r="AM32" s="13">
        <v>1190</v>
      </c>
      <c r="AN32" s="13">
        <v>1242</v>
      </c>
      <c r="AO32" s="13">
        <v>1231</v>
      </c>
      <c r="AP32" s="13">
        <v>1235</v>
      </c>
      <c r="AQ32" s="13">
        <v>1218</v>
      </c>
      <c r="AR32" s="13">
        <v>1210</v>
      </c>
      <c r="AS32" s="13">
        <v>1214</v>
      </c>
      <c r="AT32" s="13">
        <v>1237</v>
      </c>
      <c r="AU32" s="13">
        <v>1253</v>
      </c>
      <c r="AV32" s="13">
        <v>1220</v>
      </c>
      <c r="AW32" s="13">
        <v>1188</v>
      </c>
      <c r="AX32" s="13">
        <v>1198</v>
      </c>
      <c r="AY32" s="13">
        <v>1222</v>
      </c>
      <c r="AZ32" s="13">
        <v>1224</v>
      </c>
      <c r="BA32" s="13">
        <v>1259</v>
      </c>
      <c r="BB32" s="13">
        <v>1367</v>
      </c>
      <c r="BC32" s="13">
        <v>1351</v>
      </c>
      <c r="BD32" s="13">
        <v>1349</v>
      </c>
      <c r="BE32" s="13">
        <v>1360</v>
      </c>
      <c r="BF32" s="13">
        <v>1364</v>
      </c>
      <c r="BG32" s="13">
        <v>1371</v>
      </c>
      <c r="BH32" s="13">
        <v>1397</v>
      </c>
      <c r="BI32" s="13">
        <v>1437</v>
      </c>
      <c r="BJ32" s="13">
        <v>1474</v>
      </c>
      <c r="BK32" s="13">
        <v>1450</v>
      </c>
      <c r="BL32" s="13">
        <v>1476</v>
      </c>
      <c r="BM32" s="67">
        <v>1474</v>
      </c>
      <c r="BN32" s="67">
        <v>1510</v>
      </c>
      <c r="BO32" s="67">
        <v>1443</v>
      </c>
      <c r="BP32" s="67">
        <v>1451</v>
      </c>
      <c r="BQ32" s="67">
        <v>1412</v>
      </c>
      <c r="BR32" s="67">
        <v>1371</v>
      </c>
      <c r="BS32" s="67">
        <v>1312</v>
      </c>
      <c r="BT32" s="67">
        <v>1266</v>
      </c>
      <c r="BU32" s="67">
        <v>1302</v>
      </c>
      <c r="BV32" s="67">
        <v>1432</v>
      </c>
      <c r="BW32" s="67">
        <v>1418</v>
      </c>
      <c r="BX32" s="67">
        <v>1481</v>
      </c>
      <c r="BY32" s="67">
        <v>1484</v>
      </c>
      <c r="BZ32" s="67">
        <v>1451</v>
      </c>
      <c r="CA32" s="516">
        <v>1431</v>
      </c>
      <c r="CB32" s="516">
        <v>1404</v>
      </c>
      <c r="CC32" s="516">
        <v>1361</v>
      </c>
      <c r="CD32" s="516">
        <v>1335</v>
      </c>
      <c r="CE32" s="516">
        <v>1318</v>
      </c>
      <c r="CF32" s="516">
        <v>1322</v>
      </c>
      <c r="CG32" s="516">
        <v>1299</v>
      </c>
      <c r="CH32" s="516">
        <v>1314</v>
      </c>
      <c r="CI32" s="516">
        <v>1292</v>
      </c>
      <c r="CJ32" s="516">
        <v>1283</v>
      </c>
      <c r="CK32" s="516">
        <v>1290</v>
      </c>
      <c r="CL32" s="516">
        <v>1271</v>
      </c>
      <c r="CM32" s="516">
        <v>1279</v>
      </c>
      <c r="CN32" s="516">
        <v>1269</v>
      </c>
      <c r="CO32" s="516">
        <v>1273</v>
      </c>
      <c r="CP32" s="516">
        <v>1273</v>
      </c>
      <c r="CQ32" s="516">
        <v>1246</v>
      </c>
      <c r="CR32" s="516">
        <v>1217</v>
      </c>
      <c r="CS32" s="516">
        <v>1188</v>
      </c>
      <c r="CT32" s="516">
        <v>1180</v>
      </c>
      <c r="CU32" s="516">
        <v>1206</v>
      </c>
      <c r="CV32" s="516">
        <v>1286</v>
      </c>
      <c r="CW32" s="516">
        <v>1272</v>
      </c>
      <c r="CX32" s="516">
        <v>1267</v>
      </c>
      <c r="CY32" s="516">
        <v>1274</v>
      </c>
      <c r="CZ32" s="516">
        <v>1276</v>
      </c>
      <c r="DA32" s="2">
        <v>1284</v>
      </c>
      <c r="DB32" s="2">
        <v>1274</v>
      </c>
      <c r="DC32" s="2">
        <v>1256</v>
      </c>
      <c r="DD32" s="2">
        <v>1271</v>
      </c>
      <c r="DE32" s="2">
        <v>1273</v>
      </c>
      <c r="DF32" s="2">
        <v>1280</v>
      </c>
      <c r="DG32" s="2">
        <v>1314</v>
      </c>
      <c r="DH32" s="2">
        <v>1332</v>
      </c>
      <c r="DI32" s="2">
        <v>1318</v>
      </c>
      <c r="DJ32" s="2">
        <v>1293</v>
      </c>
      <c r="DK32" s="2">
        <v>1283</v>
      </c>
      <c r="DL32" s="2">
        <v>1266</v>
      </c>
      <c r="DM32" s="2">
        <v>1246</v>
      </c>
      <c r="DN32" s="2">
        <v>1250</v>
      </c>
      <c r="DO32" s="2">
        <v>1213</v>
      </c>
      <c r="DP32" s="2">
        <v>1179</v>
      </c>
      <c r="DQ32" s="2">
        <v>1190</v>
      </c>
      <c r="DR32" s="2">
        <v>1188</v>
      </c>
      <c r="DS32" s="2">
        <v>1179</v>
      </c>
      <c r="DT32" s="2">
        <v>1153</v>
      </c>
      <c r="DU32" s="2">
        <v>1136</v>
      </c>
      <c r="DV32" s="2">
        <v>1133</v>
      </c>
      <c r="DW32" s="2">
        <v>1189</v>
      </c>
      <c r="DX32" s="2">
        <v>1189</v>
      </c>
      <c r="DY32" s="2">
        <v>1179</v>
      </c>
      <c r="DZ32" s="2">
        <v>1186</v>
      </c>
      <c r="EA32" s="2">
        <v>1180</v>
      </c>
      <c r="EB32" s="2">
        <v>1171</v>
      </c>
      <c r="EC32" s="2">
        <v>1154</v>
      </c>
      <c r="ED32" s="2">
        <v>1168</v>
      </c>
      <c r="EE32" s="2">
        <v>1179</v>
      </c>
      <c r="EF32" s="2">
        <v>1192</v>
      </c>
      <c r="EG32" s="2">
        <v>1194</v>
      </c>
      <c r="EH32" s="2">
        <v>1164</v>
      </c>
      <c r="EI32" s="2">
        <v>1178</v>
      </c>
      <c r="EJ32" s="2">
        <v>1189</v>
      </c>
      <c r="EK32" s="2">
        <v>1172</v>
      </c>
      <c r="EL32" s="2">
        <v>1187</v>
      </c>
      <c r="EM32" s="2">
        <v>1188</v>
      </c>
      <c r="EN32" s="2">
        <v>1192</v>
      </c>
      <c r="EO32" s="2">
        <v>1189</v>
      </c>
      <c r="EP32" s="2">
        <v>1178</v>
      </c>
      <c r="EQ32" s="2">
        <v>1188</v>
      </c>
      <c r="ER32" s="2">
        <v>1192</v>
      </c>
      <c r="ES32" s="2">
        <v>1172</v>
      </c>
      <c r="ET32" s="2">
        <v>1163</v>
      </c>
      <c r="EU32" s="2">
        <v>1164</v>
      </c>
      <c r="EV32" s="2">
        <v>1156</v>
      </c>
      <c r="EW32" s="2">
        <v>1162</v>
      </c>
      <c r="EX32" s="2">
        <v>1138</v>
      </c>
      <c r="EY32" s="2">
        <v>1143</v>
      </c>
      <c r="EZ32" s="2">
        <v>1141</v>
      </c>
      <c r="FA32" s="2">
        <v>1116</v>
      </c>
      <c r="FB32" s="2">
        <v>1130</v>
      </c>
      <c r="FC32" s="2">
        <v>1109</v>
      </c>
      <c r="FD32" s="2">
        <v>1112</v>
      </c>
      <c r="FE32" s="2">
        <v>1118</v>
      </c>
      <c r="FF32" s="2">
        <v>1110</v>
      </c>
      <c r="FG32" s="2">
        <v>1097</v>
      </c>
      <c r="FH32" s="2">
        <v>1108</v>
      </c>
      <c r="FI32" s="2">
        <v>1109</v>
      </c>
      <c r="FJ32" s="2">
        <v>1115</v>
      </c>
      <c r="FK32" s="2">
        <v>1097</v>
      </c>
      <c r="FL32" s="2">
        <v>1102</v>
      </c>
      <c r="FM32" s="2">
        <v>1091</v>
      </c>
      <c r="FN32" s="2">
        <v>1092</v>
      </c>
      <c r="FO32" s="2">
        <v>1114</v>
      </c>
      <c r="FP32" s="2">
        <v>1110</v>
      </c>
      <c r="FQ32" s="2">
        <v>1085</v>
      </c>
      <c r="FR32" s="2">
        <v>1090</v>
      </c>
      <c r="FS32" s="2">
        <v>1072</v>
      </c>
      <c r="FT32" s="2">
        <v>1055</v>
      </c>
      <c r="FU32" s="2">
        <v>1053</v>
      </c>
      <c r="FV32" s="2">
        <v>1048</v>
      </c>
      <c r="FW32" s="2">
        <v>1055</v>
      </c>
      <c r="FX32" s="2">
        <v>1068</v>
      </c>
      <c r="FY32" s="2">
        <v>1103</v>
      </c>
      <c r="FZ32" s="2">
        <v>1110</v>
      </c>
      <c r="GA32" s="2">
        <v>1092</v>
      </c>
      <c r="GB32" s="2">
        <v>1078</v>
      </c>
      <c r="GC32" s="2">
        <v>1087</v>
      </c>
      <c r="GD32" s="2">
        <v>1066</v>
      </c>
      <c r="GE32" s="2">
        <v>1065</v>
      </c>
      <c r="GF32" s="2">
        <v>1137</v>
      </c>
      <c r="GG32" s="2">
        <v>1149</v>
      </c>
      <c r="GH32" s="2">
        <v>1154</v>
      </c>
      <c r="GI32" s="2">
        <v>1159</v>
      </c>
      <c r="GJ32" s="2">
        <v>1152</v>
      </c>
      <c r="GK32" s="2">
        <v>1185</v>
      </c>
      <c r="GL32" s="2">
        <v>1226</v>
      </c>
      <c r="GM32" s="2">
        <v>1196</v>
      </c>
      <c r="GN32" s="2">
        <v>1199</v>
      </c>
      <c r="GO32" s="2">
        <v>1181</v>
      </c>
      <c r="GP32" s="2">
        <v>1163</v>
      </c>
      <c r="GQ32" s="2">
        <v>1169</v>
      </c>
      <c r="GR32" s="2">
        <v>1147</v>
      </c>
      <c r="GS32" s="2">
        <v>1146</v>
      </c>
      <c r="GT32" s="2">
        <v>1140</v>
      </c>
      <c r="GU32" s="2">
        <v>1127</v>
      </c>
      <c r="GV32" s="2">
        <v>1159</v>
      </c>
      <c r="GW32" s="2">
        <v>1187</v>
      </c>
      <c r="GX32" s="2">
        <v>1198</v>
      </c>
      <c r="GY32" s="2">
        <v>1224</v>
      </c>
      <c r="GZ32" s="2">
        <v>1224</v>
      </c>
      <c r="HA32" s="2">
        <v>1216</v>
      </c>
      <c r="HB32" s="2">
        <v>1203</v>
      </c>
      <c r="HC32" s="2">
        <v>1207</v>
      </c>
      <c r="HD32" s="2">
        <v>1218</v>
      </c>
      <c r="HE32" s="2">
        <v>1242</v>
      </c>
      <c r="HF32" s="2">
        <v>1270</v>
      </c>
      <c r="HG32" s="2">
        <v>1256</v>
      </c>
      <c r="HH32" s="2">
        <v>1249</v>
      </c>
      <c r="HI32" s="2">
        <v>1258</v>
      </c>
      <c r="HJ32" s="2">
        <v>1248</v>
      </c>
      <c r="HK32" s="2">
        <v>1248</v>
      </c>
      <c r="HL32" s="2">
        <v>1239</v>
      </c>
      <c r="HM32" s="2">
        <v>1248</v>
      </c>
      <c r="HN32" s="2">
        <v>1247</v>
      </c>
      <c r="HO32" s="2">
        <v>1253</v>
      </c>
      <c r="HP32" s="2">
        <v>1278</v>
      </c>
      <c r="HQ32" s="2">
        <v>1274</v>
      </c>
      <c r="HR32" s="2">
        <v>1253</v>
      </c>
      <c r="HS32" s="2">
        <v>1245</v>
      </c>
      <c r="HT32" s="2">
        <v>1227</v>
      </c>
      <c r="HU32" s="2">
        <v>1219</v>
      </c>
      <c r="HV32" s="2">
        <v>1197</v>
      </c>
      <c r="HW32" s="2">
        <v>1194</v>
      </c>
      <c r="HX32" s="2">
        <v>1211</v>
      </c>
      <c r="HY32" s="2">
        <v>1205</v>
      </c>
      <c r="HZ32" s="2">
        <v>1203</v>
      </c>
      <c r="IA32" s="2">
        <v>1189</v>
      </c>
      <c r="IB32" s="2">
        <v>1193</v>
      </c>
      <c r="IC32" s="2">
        <v>1193</v>
      </c>
      <c r="ID32" s="2">
        <v>1176</v>
      </c>
      <c r="IE32" s="2">
        <v>1176</v>
      </c>
      <c r="IF32" s="2">
        <v>1168</v>
      </c>
      <c r="IG32" s="2">
        <v>1160</v>
      </c>
      <c r="IH32" s="2">
        <v>1143</v>
      </c>
      <c r="II32" s="2">
        <v>1154</v>
      </c>
      <c r="IJ32" s="2">
        <v>1118</v>
      </c>
      <c r="IK32" s="2">
        <v>1132</v>
      </c>
      <c r="IL32" s="2">
        <v>1128</v>
      </c>
      <c r="IM32" s="2">
        <v>1127</v>
      </c>
      <c r="IN32" s="2">
        <v>1130</v>
      </c>
      <c r="IO32" s="2">
        <v>1140</v>
      </c>
      <c r="IP32" s="2">
        <v>1122</v>
      </c>
      <c r="IQ32" s="2">
        <v>1131</v>
      </c>
      <c r="IR32" s="2">
        <v>1116</v>
      </c>
      <c r="IS32" s="2">
        <v>1122</v>
      </c>
      <c r="IT32" s="2">
        <v>1127</v>
      </c>
    </row>
    <row r="33" spans="1:254" ht="15.9" customHeight="1">
      <c r="A33" s="61" t="s">
        <v>61</v>
      </c>
      <c r="B33" s="6" t="s">
        <v>62</v>
      </c>
      <c r="C33" s="15">
        <v>1823</v>
      </c>
      <c r="D33" s="16">
        <v>-2.5</v>
      </c>
      <c r="E33" s="13">
        <v>1825.5</v>
      </c>
      <c r="F33" s="13">
        <v>1811</v>
      </c>
      <c r="G33" s="13">
        <v>1765.5</v>
      </c>
      <c r="H33" s="13">
        <v>1812</v>
      </c>
      <c r="I33" s="13">
        <v>1807</v>
      </c>
      <c r="J33" s="13">
        <v>1792.5</v>
      </c>
      <c r="K33" s="13">
        <v>1838.5</v>
      </c>
      <c r="L33" s="13">
        <v>1836</v>
      </c>
      <c r="M33" s="13">
        <v>1871.5</v>
      </c>
      <c r="N33" s="13">
        <v>1857</v>
      </c>
      <c r="O33" s="13">
        <v>1867.5</v>
      </c>
      <c r="P33" s="13">
        <v>1852.5</v>
      </c>
      <c r="Q33" s="13">
        <v>1847</v>
      </c>
      <c r="R33" s="13">
        <v>1779.5</v>
      </c>
      <c r="S33" s="13">
        <v>1875.5</v>
      </c>
      <c r="T33" s="13">
        <v>1879</v>
      </c>
      <c r="U33" s="13">
        <v>1802</v>
      </c>
      <c r="V33" s="13">
        <v>1777</v>
      </c>
      <c r="W33" s="13">
        <v>1768.5</v>
      </c>
      <c r="X33" s="13">
        <v>1739.5</v>
      </c>
      <c r="Y33" s="13">
        <v>1777.5</v>
      </c>
      <c r="Z33" s="13">
        <v>1762.5</v>
      </c>
      <c r="AA33" s="13">
        <v>1713.5</v>
      </c>
      <c r="AB33" s="13">
        <v>1684</v>
      </c>
      <c r="AC33" s="13">
        <v>1647</v>
      </c>
      <c r="AD33" s="13">
        <v>1631.5</v>
      </c>
      <c r="AE33" s="13">
        <v>1595.5</v>
      </c>
      <c r="AF33" s="13">
        <v>1588.5</v>
      </c>
      <c r="AG33" s="13">
        <v>1596.5</v>
      </c>
      <c r="AH33" s="13">
        <v>1589.5</v>
      </c>
      <c r="AI33" s="13">
        <v>1581</v>
      </c>
      <c r="AJ33" s="13">
        <v>1594.5</v>
      </c>
      <c r="AK33" s="13">
        <v>1626</v>
      </c>
      <c r="AL33" s="13">
        <v>1606</v>
      </c>
      <c r="AM33" s="13">
        <v>1630</v>
      </c>
      <c r="AN33" s="13">
        <v>1607.5</v>
      </c>
      <c r="AO33" s="13">
        <v>1602.5</v>
      </c>
      <c r="AP33" s="13">
        <v>1595</v>
      </c>
      <c r="AQ33" s="13">
        <v>1569.5</v>
      </c>
      <c r="AR33" s="13">
        <v>1538</v>
      </c>
      <c r="AS33" s="13">
        <v>1563</v>
      </c>
      <c r="AT33" s="13">
        <v>1568</v>
      </c>
      <c r="AU33" s="13">
        <v>1535.5</v>
      </c>
      <c r="AV33" s="13">
        <v>1561</v>
      </c>
      <c r="AW33" s="13">
        <v>1532.5</v>
      </c>
      <c r="AX33" s="13">
        <v>1532.5</v>
      </c>
      <c r="AY33" s="13">
        <v>1499</v>
      </c>
      <c r="AZ33" s="13">
        <v>1494.5</v>
      </c>
      <c r="BA33" s="13">
        <v>1500.5</v>
      </c>
      <c r="BB33" s="13">
        <v>1472</v>
      </c>
      <c r="BC33" s="13">
        <v>1466</v>
      </c>
      <c r="BD33" s="13">
        <v>1482</v>
      </c>
      <c r="BE33" s="13">
        <v>1495</v>
      </c>
      <c r="BF33" s="13">
        <v>1490</v>
      </c>
      <c r="BG33" s="13">
        <v>1509</v>
      </c>
      <c r="BH33" s="13">
        <v>1472.5</v>
      </c>
      <c r="BI33" s="13">
        <v>1491.5</v>
      </c>
      <c r="BJ33" s="13">
        <v>1467</v>
      </c>
      <c r="BK33" s="13">
        <v>1482.5</v>
      </c>
      <c r="BL33" s="13">
        <v>1478</v>
      </c>
      <c r="BM33" s="67">
        <v>1495</v>
      </c>
      <c r="BN33" s="67">
        <v>1468.5</v>
      </c>
      <c r="BO33" s="67">
        <v>1464</v>
      </c>
      <c r="BP33" s="67">
        <v>1445</v>
      </c>
      <c r="BQ33" s="67">
        <v>1518.5</v>
      </c>
      <c r="BR33" s="67">
        <v>1453</v>
      </c>
      <c r="BS33" s="67">
        <v>1467.5</v>
      </c>
      <c r="BT33" s="67">
        <v>1466.5</v>
      </c>
      <c r="BU33" s="67">
        <v>1516.5</v>
      </c>
      <c r="BV33" s="67">
        <v>1505</v>
      </c>
      <c r="BW33" s="67">
        <v>1496</v>
      </c>
      <c r="BX33" s="67">
        <v>1505.5</v>
      </c>
      <c r="BY33" s="67">
        <v>1523</v>
      </c>
      <c r="BZ33" s="67">
        <v>1523.5</v>
      </c>
      <c r="CA33" s="516">
        <v>1531</v>
      </c>
      <c r="CB33" s="516">
        <v>1559</v>
      </c>
      <c r="CC33" s="516">
        <v>1571.5</v>
      </c>
      <c r="CD33" s="516">
        <v>1547.5</v>
      </c>
      <c r="CE33" s="516">
        <v>1532</v>
      </c>
      <c r="CF33" s="516">
        <v>1545.5</v>
      </c>
      <c r="CG33" s="516">
        <v>1541</v>
      </c>
      <c r="CH33" s="516">
        <v>1563.5</v>
      </c>
      <c r="CI33" s="516">
        <v>1504.5</v>
      </c>
      <c r="CJ33" s="516">
        <v>1510.5</v>
      </c>
      <c r="CK33" s="516">
        <v>1519</v>
      </c>
      <c r="CL33" s="516">
        <v>1504</v>
      </c>
      <c r="CM33" s="516">
        <v>1526.5</v>
      </c>
      <c r="CN33" s="516">
        <v>1460</v>
      </c>
      <c r="CO33" s="516">
        <v>1495</v>
      </c>
      <c r="CP33" s="516">
        <v>1577</v>
      </c>
      <c r="CQ33" s="516">
        <v>1565.5</v>
      </c>
      <c r="CR33" s="516">
        <v>1560.5</v>
      </c>
      <c r="CS33" s="516">
        <v>1500</v>
      </c>
      <c r="CT33" s="516">
        <v>1465.5</v>
      </c>
      <c r="CU33" s="516">
        <v>1477</v>
      </c>
      <c r="CV33" s="516">
        <v>1509.5</v>
      </c>
      <c r="CW33" s="516">
        <v>1462.5</v>
      </c>
      <c r="CX33" s="516">
        <v>1438.5</v>
      </c>
      <c r="CY33" s="516">
        <v>1436.5</v>
      </c>
      <c r="CZ33" s="516">
        <v>1450</v>
      </c>
      <c r="DA33" s="2">
        <v>1508</v>
      </c>
      <c r="DB33" s="2">
        <v>1488</v>
      </c>
      <c r="DC33" s="2">
        <v>1436.5</v>
      </c>
      <c r="DD33" s="2">
        <v>1525</v>
      </c>
      <c r="DE33" s="2">
        <v>1514</v>
      </c>
      <c r="DF33" s="2">
        <v>1470</v>
      </c>
      <c r="DG33" s="2">
        <v>1545</v>
      </c>
      <c r="DH33" s="2">
        <v>1588</v>
      </c>
      <c r="DI33" s="2">
        <v>1646</v>
      </c>
      <c r="DJ33" s="2">
        <v>1616</v>
      </c>
      <c r="DK33" s="2">
        <v>1605</v>
      </c>
      <c r="DL33" s="2">
        <v>1588.5</v>
      </c>
      <c r="DM33" s="2">
        <v>1592.5</v>
      </c>
      <c r="DN33" s="2">
        <v>1627.5</v>
      </c>
      <c r="DO33" s="2">
        <v>1599</v>
      </c>
      <c r="DP33" s="2">
        <v>1598.5</v>
      </c>
      <c r="DQ33" s="2">
        <v>1609.5</v>
      </c>
      <c r="DR33" s="2">
        <v>1653.5</v>
      </c>
      <c r="DS33" s="2">
        <v>1674</v>
      </c>
      <c r="DT33" s="2">
        <v>1669</v>
      </c>
      <c r="DU33" s="2">
        <v>1631</v>
      </c>
      <c r="DV33" s="2">
        <v>1586</v>
      </c>
      <c r="DW33" s="2">
        <v>1560</v>
      </c>
      <c r="DX33" s="2">
        <v>1547</v>
      </c>
      <c r="DY33" s="2">
        <v>1522.5</v>
      </c>
      <c r="DZ33" s="2">
        <v>1447.5</v>
      </c>
      <c r="EA33" s="2">
        <v>1503.5</v>
      </c>
      <c r="EB33" s="2">
        <v>1498</v>
      </c>
      <c r="EC33" s="2">
        <v>1490.5</v>
      </c>
      <c r="ED33" s="2">
        <v>1495.5</v>
      </c>
      <c r="EE33" s="2">
        <v>1478</v>
      </c>
      <c r="EF33" s="2">
        <v>1516</v>
      </c>
      <c r="EG33" s="2">
        <v>1509.5</v>
      </c>
      <c r="EH33" s="2">
        <v>1490</v>
      </c>
      <c r="EI33" s="2">
        <v>1521.5</v>
      </c>
      <c r="EJ33" s="2">
        <v>1544</v>
      </c>
      <c r="EK33" s="2">
        <v>1560</v>
      </c>
      <c r="EL33" s="2">
        <v>1562.5</v>
      </c>
      <c r="EM33" s="2">
        <v>1542</v>
      </c>
      <c r="EN33" s="2">
        <v>1528.5</v>
      </c>
      <c r="EO33" s="2">
        <v>1473</v>
      </c>
      <c r="EP33" s="2">
        <v>1459</v>
      </c>
      <c r="EQ33" s="2">
        <v>1495</v>
      </c>
      <c r="ER33" s="2">
        <v>1475</v>
      </c>
      <c r="ES33" s="2">
        <v>1393</v>
      </c>
      <c r="ET33" s="2">
        <v>1370.5</v>
      </c>
      <c r="EU33" s="2">
        <v>1383.5</v>
      </c>
      <c r="EV33" s="2">
        <v>1380.5</v>
      </c>
      <c r="EW33" s="2">
        <v>1384</v>
      </c>
      <c r="EX33" s="2">
        <v>1379.5</v>
      </c>
      <c r="EY33" s="2">
        <v>1381.5</v>
      </c>
      <c r="EZ33" s="2">
        <v>1362</v>
      </c>
      <c r="FA33" s="2">
        <v>1348.5</v>
      </c>
      <c r="FB33" s="2">
        <v>1342</v>
      </c>
      <c r="FC33" s="2">
        <v>1334</v>
      </c>
      <c r="FD33" s="2">
        <v>1342.5</v>
      </c>
      <c r="FE33" s="2">
        <v>1382</v>
      </c>
      <c r="FF33" s="2">
        <v>1384</v>
      </c>
      <c r="FG33" s="2">
        <v>1355.5</v>
      </c>
      <c r="FH33" s="2">
        <v>1352.5</v>
      </c>
      <c r="FI33" s="2">
        <v>1325</v>
      </c>
      <c r="FJ33" s="2">
        <v>1325.5</v>
      </c>
      <c r="FK33" s="2">
        <v>1303.5</v>
      </c>
      <c r="FL33" s="2">
        <v>1342</v>
      </c>
      <c r="FM33" s="2">
        <v>1317.5</v>
      </c>
      <c r="FN33" s="2">
        <v>1318</v>
      </c>
      <c r="FO33" s="2">
        <v>1289.5</v>
      </c>
      <c r="FP33" s="2">
        <v>1294.5</v>
      </c>
      <c r="FQ33" s="2">
        <v>1297</v>
      </c>
      <c r="FR33" s="2">
        <v>1305.5</v>
      </c>
      <c r="FS33" s="2">
        <v>1260</v>
      </c>
      <c r="FT33" s="2">
        <v>1247.5</v>
      </c>
      <c r="FU33" s="2">
        <v>1256</v>
      </c>
      <c r="FV33" s="2">
        <v>1224</v>
      </c>
      <c r="FW33" s="2">
        <v>1232</v>
      </c>
      <c r="FX33" s="2">
        <v>1284</v>
      </c>
      <c r="FY33" s="2">
        <v>1303</v>
      </c>
      <c r="FZ33" s="2">
        <v>1299</v>
      </c>
      <c r="GA33" s="2">
        <v>1277.5</v>
      </c>
      <c r="GB33" s="2">
        <v>1264.5</v>
      </c>
      <c r="GC33" s="2">
        <v>1258.5</v>
      </c>
      <c r="GD33" s="2">
        <v>1240</v>
      </c>
      <c r="GE33" s="2">
        <v>1241.5</v>
      </c>
      <c r="GF33" s="2">
        <v>1212.5</v>
      </c>
      <c r="GG33" s="2">
        <v>1235</v>
      </c>
      <c r="GH33" s="2">
        <v>1189.5</v>
      </c>
      <c r="GI33" s="2">
        <v>1187</v>
      </c>
      <c r="GJ33" s="2">
        <v>1176.5</v>
      </c>
      <c r="GK33" s="2">
        <v>1183</v>
      </c>
      <c r="GL33" s="2">
        <v>1184</v>
      </c>
      <c r="GM33" s="2">
        <v>1154</v>
      </c>
      <c r="GN33" s="2">
        <v>1171.5</v>
      </c>
      <c r="GO33" s="2">
        <v>1173.5</v>
      </c>
      <c r="GP33" s="2">
        <v>1170</v>
      </c>
      <c r="GQ33" s="2">
        <v>1162.5</v>
      </c>
      <c r="GR33" s="2">
        <v>1134.5</v>
      </c>
      <c r="GS33" s="2">
        <v>1157</v>
      </c>
      <c r="GT33" s="2">
        <v>1142.5</v>
      </c>
      <c r="GU33" s="2">
        <v>1119.5</v>
      </c>
      <c r="GV33" s="2">
        <v>1167</v>
      </c>
      <c r="GW33" s="2">
        <v>1184</v>
      </c>
      <c r="GX33" s="2">
        <v>1189</v>
      </c>
      <c r="GY33" s="2">
        <v>1198</v>
      </c>
      <c r="GZ33" s="2">
        <v>1211</v>
      </c>
      <c r="HA33" s="2">
        <v>1179.5</v>
      </c>
      <c r="HB33" s="2">
        <v>1174</v>
      </c>
      <c r="HC33" s="2">
        <v>1175</v>
      </c>
      <c r="HD33" s="2">
        <v>1202.5</v>
      </c>
      <c r="HE33" s="2">
        <v>1192</v>
      </c>
      <c r="HF33" s="2">
        <v>1228.5</v>
      </c>
      <c r="HG33" s="2">
        <v>1215</v>
      </c>
      <c r="HH33" s="2">
        <v>1205</v>
      </c>
      <c r="HI33" s="2">
        <v>1210</v>
      </c>
      <c r="HJ33" s="2">
        <v>1198</v>
      </c>
      <c r="HK33" s="2">
        <v>1204</v>
      </c>
      <c r="HL33" s="2">
        <v>1202</v>
      </c>
      <c r="HM33" s="2">
        <v>1220</v>
      </c>
      <c r="HN33" s="2">
        <v>1210</v>
      </c>
      <c r="HO33" s="2">
        <v>1205</v>
      </c>
      <c r="HP33" s="2">
        <v>1212.5</v>
      </c>
      <c r="HQ33" s="2">
        <v>1194.5</v>
      </c>
      <c r="HR33" s="2">
        <v>1207</v>
      </c>
      <c r="HS33" s="2">
        <v>1163</v>
      </c>
      <c r="HT33" s="2">
        <v>1157.5</v>
      </c>
      <c r="HU33" s="2">
        <v>1140.5</v>
      </c>
      <c r="HV33" s="2">
        <v>1163.5</v>
      </c>
      <c r="HW33" s="2">
        <v>1138.5</v>
      </c>
      <c r="HX33" s="2">
        <v>1153</v>
      </c>
      <c r="HY33" s="2">
        <v>1158.5</v>
      </c>
      <c r="HZ33" s="2">
        <v>1143.5</v>
      </c>
      <c r="IA33" s="2">
        <v>1149</v>
      </c>
      <c r="IB33" s="2">
        <v>1163.5</v>
      </c>
      <c r="IC33" s="2">
        <v>1157.5</v>
      </c>
      <c r="ID33" s="2">
        <v>1139</v>
      </c>
      <c r="IE33" s="2">
        <v>1137</v>
      </c>
      <c r="IF33" s="2">
        <v>1135</v>
      </c>
      <c r="IG33" s="2">
        <v>1140.5</v>
      </c>
      <c r="IH33" s="2">
        <v>1137.5</v>
      </c>
      <c r="II33" s="2">
        <v>1116</v>
      </c>
      <c r="IJ33" s="2">
        <v>1123.5</v>
      </c>
      <c r="IK33" s="2">
        <v>1121</v>
      </c>
      <c r="IL33" s="2">
        <v>1099</v>
      </c>
      <c r="IM33" s="2">
        <v>1085</v>
      </c>
      <c r="IN33" s="2">
        <v>1075</v>
      </c>
      <c r="IO33" s="2">
        <v>1065</v>
      </c>
      <c r="IP33" s="2">
        <v>1049.5</v>
      </c>
      <c r="IQ33" s="2">
        <v>1068</v>
      </c>
      <c r="IR33" s="2">
        <v>1057</v>
      </c>
      <c r="IS33" s="2">
        <v>1053.5</v>
      </c>
      <c r="IT33" s="2">
        <v>1044.5</v>
      </c>
    </row>
    <row r="34" spans="1:254" ht="15.9" customHeight="1">
      <c r="A34" s="61" t="s">
        <v>63</v>
      </c>
      <c r="B34" s="6" t="s">
        <v>64</v>
      </c>
      <c r="C34" s="15">
        <v>4203</v>
      </c>
      <c r="D34" s="16">
        <v>-130</v>
      </c>
      <c r="E34" s="13">
        <v>4333</v>
      </c>
      <c r="F34" s="13">
        <v>4090</v>
      </c>
      <c r="G34" s="13">
        <v>4000</v>
      </c>
      <c r="H34" s="13">
        <v>3959</v>
      </c>
      <c r="I34" s="13">
        <v>4074</v>
      </c>
      <c r="J34" s="13">
        <v>4174</v>
      </c>
      <c r="K34" s="13">
        <v>4224</v>
      </c>
      <c r="L34" s="13">
        <v>4211</v>
      </c>
      <c r="M34" s="13">
        <v>4208</v>
      </c>
      <c r="N34" s="13">
        <v>4121</v>
      </c>
      <c r="O34" s="13">
        <v>4177</v>
      </c>
      <c r="P34" s="13">
        <v>4203</v>
      </c>
      <c r="Q34" s="13">
        <v>4092</v>
      </c>
      <c r="R34" s="13">
        <v>3921</v>
      </c>
      <c r="S34" s="13">
        <v>3960</v>
      </c>
      <c r="T34" s="13">
        <v>3984</v>
      </c>
      <c r="U34" s="13">
        <v>3965</v>
      </c>
      <c r="V34" s="13">
        <v>3869</v>
      </c>
      <c r="W34" s="13">
        <v>3904</v>
      </c>
      <c r="X34" s="13">
        <v>3940</v>
      </c>
      <c r="Y34" s="13">
        <v>4000</v>
      </c>
      <c r="Z34" s="13">
        <v>4090</v>
      </c>
      <c r="AA34" s="13">
        <v>4174</v>
      </c>
      <c r="AB34" s="13">
        <v>4088</v>
      </c>
      <c r="AC34" s="13">
        <v>3937</v>
      </c>
      <c r="AD34" s="13">
        <v>3891</v>
      </c>
      <c r="AE34" s="13">
        <v>3971</v>
      </c>
      <c r="AF34" s="13">
        <v>4052</v>
      </c>
      <c r="AG34" s="13">
        <v>4087</v>
      </c>
      <c r="AH34" s="13">
        <v>4092</v>
      </c>
      <c r="AI34" s="13">
        <v>4081</v>
      </c>
      <c r="AJ34" s="13">
        <v>4133</v>
      </c>
      <c r="AK34" s="13">
        <v>4206</v>
      </c>
      <c r="AL34" s="13">
        <v>4280</v>
      </c>
      <c r="AM34" s="13">
        <v>4376</v>
      </c>
      <c r="AN34" s="13">
        <v>4425</v>
      </c>
      <c r="AO34" s="13">
        <v>4370</v>
      </c>
      <c r="AP34" s="13">
        <v>4407</v>
      </c>
      <c r="AQ34" s="13">
        <v>4201</v>
      </c>
      <c r="AR34" s="13">
        <v>4075</v>
      </c>
      <c r="AS34" s="13">
        <v>4130</v>
      </c>
      <c r="AT34" s="13">
        <v>4182</v>
      </c>
      <c r="AU34" s="13">
        <v>4265</v>
      </c>
      <c r="AV34" s="13">
        <v>4348</v>
      </c>
      <c r="AW34" s="13">
        <v>4425</v>
      </c>
      <c r="AX34" s="13">
        <v>4460</v>
      </c>
      <c r="AY34" s="13">
        <v>4359</v>
      </c>
      <c r="AZ34" s="13">
        <v>4458</v>
      </c>
      <c r="BA34" s="13">
        <v>4530</v>
      </c>
      <c r="BB34" s="13">
        <v>4289</v>
      </c>
      <c r="BC34" s="13">
        <v>4225</v>
      </c>
      <c r="BD34" s="13">
        <v>4152</v>
      </c>
      <c r="BE34" s="13">
        <v>4140</v>
      </c>
      <c r="BF34" s="13">
        <v>4137</v>
      </c>
      <c r="BG34" s="13">
        <v>4078</v>
      </c>
      <c r="BH34" s="13">
        <v>3970</v>
      </c>
      <c r="BI34" s="13">
        <v>3915</v>
      </c>
      <c r="BJ34" s="13">
        <v>3818</v>
      </c>
      <c r="BK34" s="13">
        <v>3967</v>
      </c>
      <c r="BL34" s="13">
        <v>4059</v>
      </c>
      <c r="BM34" s="67">
        <v>4213</v>
      </c>
      <c r="BN34" s="67">
        <v>3781</v>
      </c>
      <c r="BO34" s="67">
        <v>3634</v>
      </c>
      <c r="BP34" s="67">
        <v>3618</v>
      </c>
      <c r="BQ34" s="67">
        <v>3690</v>
      </c>
      <c r="BR34" s="67">
        <v>3577</v>
      </c>
      <c r="BS34" s="67">
        <v>3568</v>
      </c>
      <c r="BT34" s="67">
        <v>3639</v>
      </c>
      <c r="BU34" s="67">
        <v>3622</v>
      </c>
      <c r="BV34" s="67">
        <v>3558</v>
      </c>
      <c r="BW34" s="67">
        <v>3537</v>
      </c>
      <c r="BX34" s="67">
        <v>3615</v>
      </c>
      <c r="BY34" s="67">
        <v>3657</v>
      </c>
      <c r="BZ34" s="67">
        <v>3681</v>
      </c>
      <c r="CA34" s="516">
        <v>3669</v>
      </c>
      <c r="CB34" s="516">
        <v>3714</v>
      </c>
      <c r="CC34" s="516">
        <v>3668</v>
      </c>
      <c r="CD34" s="516">
        <v>3704</v>
      </c>
      <c r="CE34" s="516">
        <v>3691</v>
      </c>
      <c r="CF34" s="516">
        <v>3701</v>
      </c>
      <c r="CG34" s="516">
        <v>3689</v>
      </c>
      <c r="CH34" s="516">
        <v>3758</v>
      </c>
      <c r="CI34" s="516">
        <v>3554</v>
      </c>
      <c r="CJ34" s="516">
        <v>3535</v>
      </c>
      <c r="CK34" s="516">
        <v>3531</v>
      </c>
      <c r="CL34" s="516">
        <v>3518</v>
      </c>
      <c r="CM34" s="516">
        <v>3582</v>
      </c>
      <c r="CN34" s="516">
        <v>3501</v>
      </c>
      <c r="CO34" s="516">
        <v>3430</v>
      </c>
      <c r="CP34" s="516">
        <v>3550</v>
      </c>
      <c r="CQ34" s="516">
        <v>3552</v>
      </c>
      <c r="CR34" s="516">
        <v>3572</v>
      </c>
      <c r="CS34" s="516">
        <v>3481</v>
      </c>
      <c r="CT34" s="516">
        <v>3332</v>
      </c>
      <c r="CU34" s="516">
        <v>3439</v>
      </c>
      <c r="CV34" s="516">
        <v>3766</v>
      </c>
      <c r="CW34" s="516">
        <v>3690</v>
      </c>
      <c r="CX34" s="516">
        <v>3669</v>
      </c>
      <c r="CY34" s="516">
        <v>3707</v>
      </c>
      <c r="CZ34" s="516">
        <v>3792</v>
      </c>
      <c r="DA34" s="2">
        <v>3872</v>
      </c>
      <c r="DB34" s="2">
        <v>3870</v>
      </c>
      <c r="DC34" s="2">
        <v>3834</v>
      </c>
      <c r="DD34" s="2">
        <v>4098</v>
      </c>
      <c r="DE34" s="2">
        <v>3995</v>
      </c>
      <c r="DF34" s="2">
        <v>3875</v>
      </c>
      <c r="DG34" s="2">
        <v>4169</v>
      </c>
      <c r="DH34" s="2">
        <v>4426</v>
      </c>
      <c r="DI34" s="2">
        <v>4493</v>
      </c>
      <c r="DJ34" s="2">
        <v>4458</v>
      </c>
      <c r="DK34" s="2">
        <v>4542</v>
      </c>
      <c r="DL34" s="2">
        <v>4575</v>
      </c>
      <c r="DM34" s="2">
        <v>4647</v>
      </c>
      <c r="DN34" s="2">
        <v>4700</v>
      </c>
      <c r="DO34" s="2">
        <v>4798</v>
      </c>
      <c r="DP34" s="2">
        <v>4707</v>
      </c>
      <c r="DQ34" s="2">
        <v>4735</v>
      </c>
      <c r="DR34" s="2">
        <v>4698</v>
      </c>
      <c r="DS34" s="2">
        <v>4823</v>
      </c>
      <c r="DT34" s="2">
        <v>4611</v>
      </c>
      <c r="DU34" s="2">
        <v>4528</v>
      </c>
      <c r="DV34" s="2">
        <v>4399</v>
      </c>
      <c r="DW34" s="2">
        <v>4343</v>
      </c>
      <c r="DX34" s="2">
        <v>4389</v>
      </c>
      <c r="DY34" s="2">
        <v>4305</v>
      </c>
      <c r="DZ34" s="2">
        <v>4173</v>
      </c>
      <c r="EA34" s="2">
        <v>4239</v>
      </c>
      <c r="EB34" s="2">
        <v>4205</v>
      </c>
      <c r="EC34" s="2">
        <v>4169</v>
      </c>
      <c r="ED34" s="2">
        <v>4262</v>
      </c>
      <c r="EE34" s="2">
        <v>4237</v>
      </c>
      <c r="EF34" s="2">
        <v>4302</v>
      </c>
      <c r="EG34" s="2">
        <v>4279</v>
      </c>
      <c r="EH34" s="2">
        <v>4213</v>
      </c>
      <c r="EI34" s="2">
        <v>4288</v>
      </c>
      <c r="EJ34" s="2">
        <v>4344</v>
      </c>
      <c r="EK34" s="2">
        <v>4312</v>
      </c>
      <c r="EL34" s="2">
        <v>4256</v>
      </c>
      <c r="EM34" s="2">
        <v>4150</v>
      </c>
      <c r="EN34" s="2">
        <v>4152</v>
      </c>
      <c r="EO34" s="2">
        <v>3998</v>
      </c>
      <c r="EP34" s="2">
        <v>3966</v>
      </c>
      <c r="EQ34" s="2">
        <v>3998</v>
      </c>
      <c r="ER34" s="2">
        <v>3982</v>
      </c>
      <c r="ES34" s="2">
        <v>3952</v>
      </c>
      <c r="ET34" s="2">
        <v>3883</v>
      </c>
      <c r="EU34" s="2">
        <v>3955</v>
      </c>
      <c r="EV34" s="2">
        <v>3943</v>
      </c>
      <c r="EW34" s="2">
        <v>3931</v>
      </c>
      <c r="EX34" s="2">
        <v>3897</v>
      </c>
      <c r="EY34" s="2">
        <v>3887</v>
      </c>
      <c r="EZ34" s="2">
        <v>3818</v>
      </c>
      <c r="FA34" s="2">
        <v>3838</v>
      </c>
      <c r="FB34" s="2">
        <v>3801</v>
      </c>
      <c r="FC34" s="2">
        <v>3747</v>
      </c>
      <c r="FD34" s="2">
        <v>3828</v>
      </c>
      <c r="FE34" s="2">
        <v>3869</v>
      </c>
      <c r="FF34" s="2">
        <v>3824</v>
      </c>
      <c r="FG34" s="2">
        <v>3750</v>
      </c>
      <c r="FH34" s="2">
        <v>3764</v>
      </c>
      <c r="FI34" s="2">
        <v>3732</v>
      </c>
      <c r="FJ34" s="2">
        <v>3692</v>
      </c>
      <c r="FK34" s="2">
        <v>3699</v>
      </c>
      <c r="FL34" s="2">
        <v>3769</v>
      </c>
      <c r="FM34" s="2">
        <v>3727</v>
      </c>
      <c r="FN34" s="2">
        <v>3750</v>
      </c>
      <c r="FO34" s="2">
        <v>3761</v>
      </c>
      <c r="FP34" s="2">
        <v>3789</v>
      </c>
      <c r="FQ34" s="2">
        <v>3769</v>
      </c>
      <c r="FR34" s="2">
        <v>3761</v>
      </c>
      <c r="FS34" s="2">
        <v>3658</v>
      </c>
      <c r="FT34" s="2">
        <v>3744</v>
      </c>
      <c r="FU34" s="2">
        <v>3680</v>
      </c>
      <c r="FV34" s="2">
        <v>3653</v>
      </c>
      <c r="FW34" s="2">
        <v>3667</v>
      </c>
      <c r="FX34" s="2">
        <v>3760</v>
      </c>
      <c r="FY34" s="2">
        <v>3768</v>
      </c>
      <c r="FZ34" s="2">
        <v>3782</v>
      </c>
      <c r="GA34" s="2">
        <v>3769</v>
      </c>
      <c r="GB34" s="2">
        <v>3789</v>
      </c>
      <c r="GC34" s="2">
        <v>4084</v>
      </c>
      <c r="GD34" s="2">
        <v>4046</v>
      </c>
      <c r="GE34" s="2">
        <v>4087</v>
      </c>
      <c r="GF34" s="2">
        <v>4143</v>
      </c>
      <c r="GG34" s="2">
        <v>4156</v>
      </c>
      <c r="GH34" s="2">
        <v>4191</v>
      </c>
      <c r="GI34" s="2">
        <v>4260</v>
      </c>
      <c r="GJ34" s="2">
        <v>4173</v>
      </c>
      <c r="GK34" s="2">
        <v>4187</v>
      </c>
      <c r="GL34" s="2">
        <v>4402</v>
      </c>
      <c r="GM34" s="2">
        <v>4217</v>
      </c>
      <c r="GN34" s="2">
        <v>4171</v>
      </c>
      <c r="GO34" s="2">
        <v>4083</v>
      </c>
      <c r="GP34" s="2">
        <v>3764</v>
      </c>
      <c r="GQ34" s="2">
        <v>3736</v>
      </c>
      <c r="GR34" s="2">
        <v>3707</v>
      </c>
      <c r="GS34" s="2">
        <v>3758</v>
      </c>
      <c r="GT34" s="2">
        <v>3741</v>
      </c>
      <c r="GU34" s="2">
        <v>3686</v>
      </c>
      <c r="GV34" s="2">
        <v>3864</v>
      </c>
      <c r="GW34" s="2">
        <v>3902</v>
      </c>
      <c r="GX34" s="2">
        <v>3899</v>
      </c>
      <c r="GY34" s="2">
        <v>3850</v>
      </c>
      <c r="GZ34" s="2">
        <v>3841</v>
      </c>
      <c r="HA34" s="2">
        <v>3759</v>
      </c>
      <c r="HB34" s="2">
        <v>3709</v>
      </c>
      <c r="HC34" s="2">
        <v>3740</v>
      </c>
      <c r="HD34" s="2">
        <v>3845</v>
      </c>
      <c r="HE34" s="2">
        <v>3897</v>
      </c>
      <c r="HF34" s="2">
        <v>3972</v>
      </c>
      <c r="HG34" s="2">
        <v>3925</v>
      </c>
      <c r="HH34" s="2">
        <v>3908</v>
      </c>
      <c r="HI34" s="2">
        <v>3913</v>
      </c>
      <c r="HJ34" s="2">
        <v>3965</v>
      </c>
      <c r="HK34" s="2">
        <v>3998</v>
      </c>
      <c r="HL34" s="2">
        <v>4014</v>
      </c>
      <c r="HM34" s="2">
        <v>4086</v>
      </c>
      <c r="HN34" s="2">
        <v>4118</v>
      </c>
      <c r="HO34" s="2">
        <v>4088</v>
      </c>
      <c r="HP34" s="2">
        <v>4099</v>
      </c>
      <c r="HQ34" s="2">
        <v>4223</v>
      </c>
      <c r="HR34" s="2">
        <v>4189</v>
      </c>
      <c r="HS34" s="2">
        <v>4170</v>
      </c>
      <c r="HT34" s="2">
        <v>4115</v>
      </c>
      <c r="HU34" s="2">
        <v>4068</v>
      </c>
      <c r="HV34" s="2">
        <v>4126</v>
      </c>
      <c r="HW34" s="2">
        <v>4039</v>
      </c>
      <c r="HX34" s="2">
        <v>4021</v>
      </c>
      <c r="HY34" s="2">
        <v>4038</v>
      </c>
      <c r="HZ34" s="2">
        <v>3983</v>
      </c>
      <c r="IA34" s="2">
        <v>3920</v>
      </c>
      <c r="IB34" s="2">
        <v>3900</v>
      </c>
      <c r="IC34" s="2">
        <v>3906</v>
      </c>
      <c r="ID34" s="2">
        <v>3872</v>
      </c>
      <c r="IE34" s="2">
        <v>3895</v>
      </c>
      <c r="IF34" s="2">
        <v>3933</v>
      </c>
      <c r="IG34" s="2">
        <v>3922</v>
      </c>
      <c r="IH34" s="2">
        <v>3940</v>
      </c>
      <c r="II34" s="2">
        <v>3853</v>
      </c>
      <c r="IJ34" s="2">
        <v>3870</v>
      </c>
      <c r="IK34" s="2">
        <v>3869</v>
      </c>
      <c r="IL34" s="2">
        <v>3833</v>
      </c>
      <c r="IM34" s="2">
        <v>3906</v>
      </c>
      <c r="IN34" s="2">
        <v>3747</v>
      </c>
      <c r="IO34" s="2">
        <v>3730</v>
      </c>
      <c r="IP34" s="2">
        <v>3718</v>
      </c>
      <c r="IQ34" s="2">
        <v>3745</v>
      </c>
      <c r="IR34" s="2">
        <v>3714</v>
      </c>
      <c r="IS34" s="2">
        <v>3680</v>
      </c>
      <c r="IT34" s="2">
        <v>3671</v>
      </c>
    </row>
    <row r="35" spans="1:254" ht="15.9" customHeight="1">
      <c r="A35" s="61" t="s">
        <v>65</v>
      </c>
      <c r="B35" s="6" t="s">
        <v>66</v>
      </c>
      <c r="C35" s="15">
        <v>2326.5</v>
      </c>
      <c r="D35" s="16">
        <v>-15.5</v>
      </c>
      <c r="E35" s="13">
        <v>2342</v>
      </c>
      <c r="F35" s="13">
        <v>2283</v>
      </c>
      <c r="G35" s="13">
        <v>2191.5</v>
      </c>
      <c r="H35" s="13">
        <v>2246.5</v>
      </c>
      <c r="I35" s="13">
        <v>2191.5</v>
      </c>
      <c r="J35" s="13">
        <v>2178</v>
      </c>
      <c r="K35" s="13">
        <v>2245.5</v>
      </c>
      <c r="L35" s="13">
        <v>2265</v>
      </c>
      <c r="M35" s="13">
        <v>2393.5</v>
      </c>
      <c r="N35" s="13">
        <v>2365.5</v>
      </c>
      <c r="O35" s="13">
        <v>2350</v>
      </c>
      <c r="P35" s="13">
        <v>2322</v>
      </c>
      <c r="Q35" s="13">
        <v>2286</v>
      </c>
      <c r="R35" s="13">
        <v>2224.5</v>
      </c>
      <c r="S35" s="13">
        <v>2354</v>
      </c>
      <c r="T35" s="13">
        <v>2379.5</v>
      </c>
      <c r="U35" s="13">
        <v>2370</v>
      </c>
      <c r="V35" s="13">
        <v>2362.5</v>
      </c>
      <c r="W35" s="13">
        <v>2335.5</v>
      </c>
      <c r="X35" s="13">
        <v>2364.5</v>
      </c>
      <c r="Y35" s="13">
        <v>2358</v>
      </c>
      <c r="Z35" s="13">
        <v>2326</v>
      </c>
      <c r="AA35" s="13">
        <v>2283</v>
      </c>
      <c r="AB35" s="13">
        <v>2245.5</v>
      </c>
      <c r="AC35" s="13">
        <v>2197</v>
      </c>
      <c r="AD35" s="13">
        <v>2114.5</v>
      </c>
      <c r="AE35" s="13">
        <v>2106</v>
      </c>
      <c r="AF35" s="13">
        <v>2104.5</v>
      </c>
      <c r="AG35" s="13">
        <v>2102</v>
      </c>
      <c r="AH35" s="13">
        <v>2107</v>
      </c>
      <c r="AI35" s="13">
        <v>2121</v>
      </c>
      <c r="AJ35" s="13">
        <v>2162</v>
      </c>
      <c r="AK35" s="13">
        <v>2230</v>
      </c>
      <c r="AL35" s="13">
        <v>2196</v>
      </c>
      <c r="AM35" s="13">
        <v>2256</v>
      </c>
      <c r="AN35" s="13">
        <v>2161.5</v>
      </c>
      <c r="AO35" s="13">
        <v>2144.5</v>
      </c>
      <c r="AP35" s="13">
        <v>2203</v>
      </c>
      <c r="AQ35" s="13">
        <v>2147</v>
      </c>
      <c r="AR35" s="13">
        <v>2116</v>
      </c>
      <c r="AS35" s="13">
        <v>2139</v>
      </c>
      <c r="AT35" s="13">
        <v>2154</v>
      </c>
      <c r="AU35" s="13">
        <v>2085.5</v>
      </c>
      <c r="AV35" s="13">
        <v>2118</v>
      </c>
      <c r="AW35" s="13">
        <v>2097</v>
      </c>
      <c r="AX35" s="13">
        <v>2052.5</v>
      </c>
      <c r="AY35" s="13">
        <v>2023</v>
      </c>
      <c r="AZ35" s="13">
        <v>2014.5</v>
      </c>
      <c r="BA35" s="13">
        <v>2039.5</v>
      </c>
      <c r="BB35" s="13">
        <v>2036</v>
      </c>
      <c r="BC35" s="13">
        <v>2045.5</v>
      </c>
      <c r="BD35" s="13">
        <v>2084.5</v>
      </c>
      <c r="BE35" s="13">
        <v>2124</v>
      </c>
      <c r="BF35" s="13">
        <v>2139.5</v>
      </c>
      <c r="BG35" s="13">
        <v>2120</v>
      </c>
      <c r="BH35" s="13">
        <v>2028.5</v>
      </c>
      <c r="BI35" s="13">
        <v>2078</v>
      </c>
      <c r="BJ35" s="13">
        <v>2020</v>
      </c>
      <c r="BK35" s="13">
        <v>2042</v>
      </c>
      <c r="BL35" s="13">
        <v>2047</v>
      </c>
      <c r="BM35" s="67">
        <v>2061.5</v>
      </c>
      <c r="BN35" s="67">
        <v>2054</v>
      </c>
      <c r="BO35" s="67">
        <v>1998</v>
      </c>
      <c r="BP35" s="67">
        <v>1940</v>
      </c>
      <c r="BQ35" s="67">
        <v>2010</v>
      </c>
      <c r="BR35" s="67">
        <v>1927</v>
      </c>
      <c r="BS35" s="67">
        <v>1938.5</v>
      </c>
      <c r="BT35" s="67">
        <v>2006</v>
      </c>
      <c r="BU35" s="67">
        <v>1838</v>
      </c>
      <c r="BV35" s="67">
        <v>1820.5</v>
      </c>
      <c r="BW35" s="67">
        <v>1810</v>
      </c>
      <c r="BX35" s="67">
        <v>1855.5</v>
      </c>
      <c r="BY35" s="67">
        <v>1913.5</v>
      </c>
      <c r="BZ35" s="67">
        <v>1953.5</v>
      </c>
      <c r="CA35" s="516">
        <v>1966</v>
      </c>
      <c r="CB35" s="516">
        <v>1914</v>
      </c>
      <c r="CC35" s="516">
        <v>1930.5</v>
      </c>
      <c r="CD35" s="516">
        <v>1866</v>
      </c>
      <c r="CE35" s="516">
        <v>1881.5</v>
      </c>
      <c r="CF35" s="516">
        <v>1888.5</v>
      </c>
      <c r="CG35" s="516">
        <v>1890</v>
      </c>
      <c r="CH35" s="516">
        <v>1922.5</v>
      </c>
      <c r="CI35" s="516">
        <v>1864</v>
      </c>
      <c r="CJ35" s="516">
        <v>1849.5</v>
      </c>
      <c r="CK35" s="516">
        <v>1823</v>
      </c>
      <c r="CL35" s="516">
        <v>1811.5</v>
      </c>
      <c r="CM35" s="516">
        <v>1869.5</v>
      </c>
      <c r="CN35" s="516">
        <v>1722.5</v>
      </c>
      <c r="CO35" s="516">
        <v>1739</v>
      </c>
      <c r="CP35" s="516">
        <v>1822</v>
      </c>
      <c r="CQ35" s="516">
        <v>1818.5</v>
      </c>
      <c r="CR35" s="516">
        <v>1840.5</v>
      </c>
      <c r="CS35" s="516">
        <v>1769.5</v>
      </c>
      <c r="CT35" s="516">
        <v>1694</v>
      </c>
      <c r="CU35" s="516">
        <v>1767.5</v>
      </c>
      <c r="CV35" s="516">
        <v>1805.5</v>
      </c>
      <c r="CW35" s="516">
        <v>1740.5</v>
      </c>
      <c r="CX35" s="516">
        <v>1735</v>
      </c>
      <c r="CY35" s="516">
        <v>1747.5</v>
      </c>
      <c r="CZ35" s="516">
        <v>1725.5</v>
      </c>
      <c r="DA35" s="2">
        <v>1801.5</v>
      </c>
      <c r="DB35" s="2">
        <v>1808</v>
      </c>
      <c r="DC35" s="2">
        <v>1750.5</v>
      </c>
      <c r="DD35" s="2">
        <v>1811</v>
      </c>
      <c r="DE35" s="2">
        <v>1788.5</v>
      </c>
      <c r="DF35" s="2">
        <v>1679</v>
      </c>
      <c r="DG35" s="2">
        <v>1773.5</v>
      </c>
      <c r="DH35" s="2">
        <v>1844</v>
      </c>
      <c r="DI35" s="2">
        <v>1910.5</v>
      </c>
      <c r="DJ35" s="2">
        <v>1891.5</v>
      </c>
      <c r="DK35" s="2">
        <v>1830</v>
      </c>
      <c r="DL35" s="2">
        <v>1926.5</v>
      </c>
      <c r="DM35" s="2">
        <v>1980.5</v>
      </c>
      <c r="DN35" s="2">
        <v>2009.5</v>
      </c>
      <c r="DO35" s="2">
        <v>1942</v>
      </c>
      <c r="DP35" s="2">
        <v>1894</v>
      </c>
      <c r="DQ35" s="2">
        <v>1970.5</v>
      </c>
      <c r="DR35" s="2">
        <v>2142</v>
      </c>
      <c r="DS35" s="2">
        <v>2170</v>
      </c>
      <c r="DT35" s="2">
        <v>2159.5</v>
      </c>
      <c r="DU35" s="2">
        <v>2113.5</v>
      </c>
      <c r="DV35" s="2">
        <v>2014</v>
      </c>
      <c r="DW35" s="2">
        <v>1966.5</v>
      </c>
      <c r="DX35" s="2">
        <v>1929</v>
      </c>
      <c r="DY35" s="2">
        <v>1850.5</v>
      </c>
      <c r="DZ35" s="2">
        <v>1738.5</v>
      </c>
      <c r="EA35" s="2">
        <v>1789.5</v>
      </c>
      <c r="EB35" s="2">
        <v>1759.5</v>
      </c>
      <c r="EC35" s="2">
        <v>1755</v>
      </c>
      <c r="ED35" s="2">
        <v>1791.5</v>
      </c>
      <c r="EE35" s="2">
        <v>1779.5</v>
      </c>
      <c r="EF35" s="2">
        <v>1817</v>
      </c>
      <c r="EG35" s="2">
        <v>1745</v>
      </c>
      <c r="EH35" s="2">
        <v>1728.5</v>
      </c>
      <c r="EI35" s="2">
        <v>1779</v>
      </c>
      <c r="EJ35" s="2">
        <v>1796</v>
      </c>
      <c r="EK35" s="2">
        <v>1795.5</v>
      </c>
      <c r="EL35" s="2">
        <v>1780.5</v>
      </c>
      <c r="EM35" s="2">
        <v>1721</v>
      </c>
      <c r="EN35" s="2">
        <v>1683</v>
      </c>
      <c r="EO35" s="2">
        <v>1626</v>
      </c>
      <c r="EP35" s="2">
        <v>1591.5</v>
      </c>
      <c r="EQ35" s="2">
        <v>1617</v>
      </c>
      <c r="ER35" s="2">
        <v>1632</v>
      </c>
      <c r="ES35" s="2">
        <v>1553.5</v>
      </c>
      <c r="ET35" s="2">
        <v>1493</v>
      </c>
      <c r="EU35" s="2">
        <v>1504.5</v>
      </c>
      <c r="EV35" s="2">
        <v>1502</v>
      </c>
      <c r="EW35" s="2">
        <v>1518.5</v>
      </c>
      <c r="EX35" s="2">
        <v>1528</v>
      </c>
      <c r="EY35" s="2">
        <v>1559.5</v>
      </c>
      <c r="EZ35" s="2">
        <v>1547</v>
      </c>
      <c r="FA35" s="2">
        <v>1559</v>
      </c>
      <c r="FB35" s="2">
        <v>1525</v>
      </c>
      <c r="FC35" s="2">
        <v>1539</v>
      </c>
      <c r="FD35" s="2">
        <v>1552</v>
      </c>
      <c r="FE35" s="2">
        <v>1558</v>
      </c>
      <c r="FF35" s="2">
        <v>1554</v>
      </c>
      <c r="FG35" s="2">
        <v>1511.5</v>
      </c>
      <c r="FH35" s="2">
        <v>1519</v>
      </c>
      <c r="FI35" s="2">
        <v>1540</v>
      </c>
      <c r="FJ35" s="2">
        <v>1554</v>
      </c>
      <c r="FK35" s="2">
        <v>1570</v>
      </c>
      <c r="FL35" s="2">
        <v>1563</v>
      </c>
      <c r="FM35" s="2">
        <v>1546</v>
      </c>
      <c r="FN35" s="2">
        <v>1583</v>
      </c>
      <c r="FO35" s="2">
        <v>1576</v>
      </c>
      <c r="FP35" s="2">
        <v>1589.5</v>
      </c>
      <c r="FQ35" s="2">
        <v>1592</v>
      </c>
      <c r="FR35" s="2">
        <v>1626</v>
      </c>
      <c r="FS35" s="2">
        <v>1559</v>
      </c>
      <c r="FT35" s="2">
        <v>1560</v>
      </c>
      <c r="FU35" s="2">
        <v>1541.5</v>
      </c>
      <c r="FV35" s="2">
        <v>1519</v>
      </c>
      <c r="FW35" s="2">
        <v>1514.5</v>
      </c>
      <c r="FX35" s="2">
        <v>1566.5</v>
      </c>
      <c r="FY35" s="2">
        <v>1591.5</v>
      </c>
      <c r="FZ35" s="2">
        <v>1576.5</v>
      </c>
      <c r="GA35" s="2">
        <v>1550</v>
      </c>
      <c r="GB35" s="2">
        <v>1525.5</v>
      </c>
      <c r="GC35" s="2">
        <v>1523</v>
      </c>
      <c r="GD35" s="2">
        <v>1507.5</v>
      </c>
      <c r="GE35" s="2">
        <v>1519</v>
      </c>
      <c r="GF35" s="2">
        <v>1484.5</v>
      </c>
      <c r="GG35" s="2">
        <v>1517</v>
      </c>
      <c r="GH35" s="2">
        <v>1493.5</v>
      </c>
      <c r="GI35" s="2">
        <v>1505</v>
      </c>
      <c r="GJ35" s="2">
        <v>1459</v>
      </c>
      <c r="GK35" s="2">
        <v>1470.5</v>
      </c>
      <c r="GL35" s="2">
        <v>1462</v>
      </c>
      <c r="GM35" s="2">
        <v>1441</v>
      </c>
      <c r="GN35" s="2">
        <v>1456.5</v>
      </c>
      <c r="GO35" s="2">
        <v>1467</v>
      </c>
      <c r="GP35" s="2">
        <v>1482.5</v>
      </c>
      <c r="GQ35" s="2">
        <v>1488.5</v>
      </c>
      <c r="GR35" s="2">
        <v>1402.5</v>
      </c>
      <c r="GS35" s="2">
        <v>1461</v>
      </c>
      <c r="GT35" s="2">
        <v>1433.5</v>
      </c>
      <c r="GU35" s="2">
        <v>1420.5</v>
      </c>
      <c r="GV35" s="2">
        <v>1490</v>
      </c>
      <c r="GW35" s="2">
        <v>1517</v>
      </c>
      <c r="GX35" s="2">
        <v>1494.5</v>
      </c>
      <c r="GY35" s="2">
        <v>1457.5</v>
      </c>
      <c r="GZ35" s="2">
        <v>1456</v>
      </c>
      <c r="HA35" s="2">
        <v>1483</v>
      </c>
      <c r="HB35" s="2">
        <v>1475.5</v>
      </c>
      <c r="HC35" s="2">
        <v>1484</v>
      </c>
      <c r="HD35" s="2">
        <v>1510.5</v>
      </c>
      <c r="HE35" s="2">
        <v>1530.5</v>
      </c>
      <c r="HF35" s="2">
        <v>1567</v>
      </c>
      <c r="HG35" s="2">
        <v>1564</v>
      </c>
      <c r="HH35" s="2">
        <v>1540.5</v>
      </c>
      <c r="HI35" s="2">
        <v>1542.5</v>
      </c>
      <c r="HJ35" s="2">
        <v>1491.5</v>
      </c>
      <c r="HK35" s="2">
        <v>1472.5</v>
      </c>
      <c r="HL35" s="2">
        <v>1471</v>
      </c>
      <c r="HM35" s="2">
        <v>1493</v>
      </c>
      <c r="HN35" s="2">
        <v>1519.5</v>
      </c>
      <c r="HO35" s="2">
        <v>1487.5</v>
      </c>
      <c r="HP35" s="2">
        <v>1514.5</v>
      </c>
      <c r="HQ35" s="2">
        <v>1477.5</v>
      </c>
      <c r="HR35" s="2">
        <v>1476</v>
      </c>
      <c r="HS35" s="2">
        <v>1476.5</v>
      </c>
      <c r="HT35" s="2">
        <v>1476.5</v>
      </c>
      <c r="HU35" s="2">
        <v>1438.5</v>
      </c>
      <c r="HV35" s="2">
        <v>1510.5</v>
      </c>
      <c r="HW35" s="2">
        <v>1476.5</v>
      </c>
      <c r="HX35" s="2">
        <v>1495</v>
      </c>
      <c r="HY35" s="2">
        <v>1495.5</v>
      </c>
      <c r="HZ35" s="2">
        <v>1478.5</v>
      </c>
      <c r="IA35" s="2">
        <v>1500</v>
      </c>
      <c r="IB35" s="2">
        <v>1527.5</v>
      </c>
      <c r="IC35" s="2">
        <v>1512</v>
      </c>
      <c r="ID35" s="2">
        <v>1497</v>
      </c>
      <c r="IE35" s="2">
        <v>1492</v>
      </c>
      <c r="IF35" s="2">
        <v>1493.5</v>
      </c>
      <c r="IG35" s="2">
        <v>1553.5</v>
      </c>
      <c r="IH35" s="2">
        <v>1560</v>
      </c>
      <c r="II35" s="2">
        <v>1465</v>
      </c>
      <c r="IJ35" s="2">
        <v>1452.5</v>
      </c>
      <c r="IK35" s="2">
        <v>1442.5</v>
      </c>
      <c r="IL35" s="2">
        <v>1415.5</v>
      </c>
      <c r="IM35" s="2">
        <v>1416</v>
      </c>
      <c r="IN35" s="2">
        <v>1378</v>
      </c>
      <c r="IO35" s="2">
        <v>1361</v>
      </c>
      <c r="IP35" s="2">
        <v>1334</v>
      </c>
      <c r="IQ35" s="2">
        <v>1401</v>
      </c>
      <c r="IR35" s="2">
        <v>1389</v>
      </c>
      <c r="IS35" s="2">
        <v>1370</v>
      </c>
      <c r="IT35" s="2">
        <v>1369</v>
      </c>
    </row>
    <row r="36" spans="1:254" ht="15.9" customHeight="1">
      <c r="A36" s="61" t="s">
        <v>67</v>
      </c>
      <c r="B36" s="6" t="s">
        <v>68</v>
      </c>
      <c r="C36" s="15">
        <v>1806</v>
      </c>
      <c r="D36" s="16">
        <v>23.5</v>
      </c>
      <c r="E36" s="13">
        <v>1782.5</v>
      </c>
      <c r="F36" s="13">
        <v>1754.5</v>
      </c>
      <c r="G36" s="13">
        <v>1720</v>
      </c>
      <c r="H36" s="13">
        <v>1719</v>
      </c>
      <c r="I36" s="13">
        <v>1735</v>
      </c>
      <c r="J36" s="13">
        <v>1886</v>
      </c>
      <c r="K36" s="13">
        <v>1931</v>
      </c>
      <c r="L36" s="13">
        <v>1896.5</v>
      </c>
      <c r="M36" s="13">
        <v>1900</v>
      </c>
      <c r="N36" s="13">
        <v>1813.5</v>
      </c>
      <c r="O36" s="13">
        <v>1847</v>
      </c>
      <c r="P36" s="13">
        <v>1830.5</v>
      </c>
      <c r="Q36" s="13">
        <v>1861.5</v>
      </c>
      <c r="R36" s="13">
        <v>1874.5</v>
      </c>
      <c r="S36" s="13">
        <v>1887</v>
      </c>
      <c r="T36" s="13">
        <v>1889</v>
      </c>
      <c r="U36" s="13">
        <v>1875.5</v>
      </c>
      <c r="V36" s="13">
        <v>1838.5</v>
      </c>
      <c r="W36" s="13">
        <v>1838.5</v>
      </c>
      <c r="X36" s="13">
        <v>1867</v>
      </c>
      <c r="Y36" s="13">
        <v>1893.5</v>
      </c>
      <c r="Z36" s="13">
        <v>1891.5</v>
      </c>
      <c r="AA36" s="13">
        <v>1880</v>
      </c>
      <c r="AB36" s="13">
        <v>1865.5</v>
      </c>
      <c r="AC36" s="13">
        <v>1832</v>
      </c>
      <c r="AD36" s="13">
        <v>1791.5</v>
      </c>
      <c r="AE36" s="13">
        <v>1804</v>
      </c>
      <c r="AF36" s="13">
        <v>1797.5</v>
      </c>
      <c r="AG36" s="13">
        <v>1771</v>
      </c>
      <c r="AH36" s="13">
        <v>1757.5</v>
      </c>
      <c r="AI36" s="13">
        <v>1701.5</v>
      </c>
      <c r="AJ36" s="13">
        <v>1706.5</v>
      </c>
      <c r="AK36" s="13">
        <v>1741.5</v>
      </c>
      <c r="AL36" s="13">
        <v>1732.5</v>
      </c>
      <c r="AM36" s="13">
        <v>1721</v>
      </c>
      <c r="AN36" s="13">
        <v>1721.5</v>
      </c>
      <c r="AO36" s="13">
        <v>1736</v>
      </c>
      <c r="AP36" s="13">
        <v>1736</v>
      </c>
      <c r="AQ36" s="13">
        <v>1721</v>
      </c>
      <c r="AR36" s="13">
        <v>1728</v>
      </c>
      <c r="AS36" s="13">
        <v>1739</v>
      </c>
      <c r="AT36" s="13">
        <v>1719.5</v>
      </c>
      <c r="AU36" s="13">
        <v>1723</v>
      </c>
      <c r="AV36" s="13">
        <v>1710</v>
      </c>
      <c r="AW36" s="13">
        <v>1700</v>
      </c>
      <c r="AX36" s="13">
        <v>1706.5</v>
      </c>
      <c r="AY36" s="13">
        <v>1674</v>
      </c>
      <c r="AZ36" s="13">
        <v>1686.5</v>
      </c>
      <c r="BA36" s="13">
        <v>1686.5</v>
      </c>
      <c r="BB36" s="13">
        <v>1694.5</v>
      </c>
      <c r="BC36" s="13">
        <v>1681.5</v>
      </c>
      <c r="BD36" s="13">
        <v>1654.5</v>
      </c>
      <c r="BE36" s="13">
        <v>1658</v>
      </c>
      <c r="BF36" s="13">
        <v>1645</v>
      </c>
      <c r="BG36" s="13">
        <v>1639</v>
      </c>
      <c r="BH36" s="13">
        <v>1622</v>
      </c>
      <c r="BI36" s="13">
        <v>1657</v>
      </c>
      <c r="BJ36" s="13">
        <v>1634</v>
      </c>
      <c r="BK36" s="13">
        <v>1672.5</v>
      </c>
      <c r="BL36" s="13">
        <v>1665.5</v>
      </c>
      <c r="BM36" s="67">
        <v>1674</v>
      </c>
      <c r="BN36" s="67">
        <v>1678.5</v>
      </c>
      <c r="BO36" s="67">
        <v>1670</v>
      </c>
      <c r="BP36" s="67">
        <v>1701.5</v>
      </c>
      <c r="BQ36" s="67">
        <v>1679.5</v>
      </c>
      <c r="BR36" s="67">
        <v>1662</v>
      </c>
      <c r="BS36" s="67">
        <v>1619</v>
      </c>
      <c r="BT36" s="67">
        <v>1628</v>
      </c>
      <c r="BU36" s="67">
        <v>1603.5</v>
      </c>
      <c r="BV36" s="67">
        <v>1611</v>
      </c>
      <c r="BW36" s="67">
        <v>1612</v>
      </c>
      <c r="BX36" s="67">
        <v>1617</v>
      </c>
      <c r="BY36" s="67">
        <v>1638</v>
      </c>
      <c r="BZ36" s="67">
        <v>1643.5</v>
      </c>
      <c r="CA36" s="516">
        <v>1615.5</v>
      </c>
      <c r="CB36" s="516">
        <v>1625</v>
      </c>
      <c r="CC36" s="516">
        <v>1615.5</v>
      </c>
      <c r="CD36" s="516">
        <v>1608</v>
      </c>
      <c r="CE36" s="516">
        <v>1606.5</v>
      </c>
      <c r="CF36" s="516">
        <v>1668</v>
      </c>
      <c r="CG36" s="516">
        <v>1663.5</v>
      </c>
      <c r="CH36" s="516">
        <v>1676.5</v>
      </c>
      <c r="CI36" s="516">
        <v>1639.5</v>
      </c>
      <c r="CJ36" s="516">
        <v>1635</v>
      </c>
      <c r="CK36" s="516">
        <v>1640.5</v>
      </c>
      <c r="CL36" s="516">
        <v>1630</v>
      </c>
      <c r="CM36" s="516">
        <v>1642.5</v>
      </c>
      <c r="CN36" s="516">
        <v>1621.5</v>
      </c>
      <c r="CO36" s="516">
        <v>1624</v>
      </c>
      <c r="CP36" s="516">
        <v>1695</v>
      </c>
      <c r="CQ36" s="516">
        <v>1696.5</v>
      </c>
      <c r="CR36" s="516">
        <v>1688</v>
      </c>
      <c r="CS36" s="516">
        <v>1663.5</v>
      </c>
      <c r="CT36" s="516">
        <v>1631</v>
      </c>
      <c r="CU36" s="516">
        <v>1655.5</v>
      </c>
      <c r="CV36" s="516">
        <v>1720</v>
      </c>
      <c r="CW36" s="516">
        <v>1692.5</v>
      </c>
      <c r="CX36" s="516">
        <v>1682</v>
      </c>
      <c r="CY36" s="516">
        <v>1710.5</v>
      </c>
      <c r="CZ36" s="516">
        <v>1726.5</v>
      </c>
      <c r="DA36" s="2">
        <v>1753.5</v>
      </c>
      <c r="DB36" s="2">
        <v>1738.5</v>
      </c>
      <c r="DC36" s="2">
        <v>1719</v>
      </c>
      <c r="DD36" s="2">
        <v>1735</v>
      </c>
      <c r="DE36" s="2">
        <v>1740.5</v>
      </c>
      <c r="DF36" s="2">
        <v>1730</v>
      </c>
      <c r="DG36" s="2">
        <v>1770</v>
      </c>
      <c r="DH36" s="2">
        <v>1808</v>
      </c>
      <c r="DI36" s="2">
        <v>1835</v>
      </c>
      <c r="DJ36" s="2">
        <v>1802</v>
      </c>
      <c r="DK36" s="2">
        <v>1802</v>
      </c>
      <c r="DL36" s="2">
        <v>1815</v>
      </c>
      <c r="DM36" s="2">
        <v>1825</v>
      </c>
      <c r="DN36" s="2">
        <v>1854</v>
      </c>
      <c r="DO36" s="2">
        <v>1865.5</v>
      </c>
      <c r="DP36" s="2">
        <v>1847</v>
      </c>
      <c r="DQ36" s="2">
        <v>1856</v>
      </c>
      <c r="DR36" s="2">
        <v>1879.5</v>
      </c>
      <c r="DS36" s="2">
        <v>1913</v>
      </c>
      <c r="DT36" s="2">
        <v>1887.5</v>
      </c>
      <c r="DU36" s="2">
        <v>1880.5</v>
      </c>
      <c r="DV36" s="2">
        <v>1890</v>
      </c>
      <c r="DW36" s="2">
        <v>1873</v>
      </c>
      <c r="DX36" s="2">
        <v>1830</v>
      </c>
      <c r="DY36" s="2">
        <v>1788</v>
      </c>
      <c r="DZ36" s="2">
        <v>1772</v>
      </c>
      <c r="EA36" s="2">
        <v>1772.5</v>
      </c>
      <c r="EB36" s="2">
        <v>1787</v>
      </c>
      <c r="EC36" s="2">
        <v>1778</v>
      </c>
      <c r="ED36" s="2">
        <v>1813.5</v>
      </c>
      <c r="EE36" s="2">
        <v>1835</v>
      </c>
      <c r="EF36" s="2">
        <v>1868</v>
      </c>
      <c r="EG36" s="2">
        <v>1875</v>
      </c>
      <c r="EH36" s="2">
        <v>1885</v>
      </c>
      <c r="EI36" s="2">
        <v>1921</v>
      </c>
      <c r="EJ36" s="2">
        <v>1932.5</v>
      </c>
      <c r="EK36" s="2">
        <v>1928</v>
      </c>
      <c r="EL36" s="2">
        <v>1935</v>
      </c>
      <c r="EM36" s="2">
        <v>1930.5</v>
      </c>
      <c r="EN36" s="2">
        <v>1921.5</v>
      </c>
      <c r="EO36" s="2">
        <v>1904</v>
      </c>
      <c r="EP36" s="2">
        <v>1909</v>
      </c>
      <c r="EQ36" s="2">
        <v>1939</v>
      </c>
      <c r="ER36" s="2">
        <v>1933.5</v>
      </c>
      <c r="ES36" s="2">
        <v>1896.5</v>
      </c>
      <c r="ET36" s="2">
        <v>1894.5</v>
      </c>
      <c r="EU36" s="2">
        <v>1912.5</v>
      </c>
      <c r="EV36" s="2">
        <v>1896</v>
      </c>
      <c r="EW36" s="2">
        <v>1913.5</v>
      </c>
      <c r="EX36" s="2">
        <v>1898</v>
      </c>
      <c r="EY36" s="2">
        <v>1874</v>
      </c>
      <c r="EZ36" s="2">
        <v>1868.5</v>
      </c>
      <c r="FA36" s="2">
        <v>1871</v>
      </c>
      <c r="FB36" s="2">
        <v>1866.5</v>
      </c>
      <c r="FC36" s="2">
        <v>1848.5</v>
      </c>
      <c r="FD36" s="2">
        <v>1851</v>
      </c>
      <c r="FE36" s="2">
        <v>1881</v>
      </c>
      <c r="FF36" s="2">
        <v>1865</v>
      </c>
      <c r="FG36" s="2">
        <v>1824</v>
      </c>
      <c r="FH36" s="2">
        <v>1852</v>
      </c>
      <c r="FI36" s="2">
        <v>1839.5</v>
      </c>
      <c r="FJ36" s="2">
        <v>1843.5</v>
      </c>
      <c r="FK36" s="2">
        <v>1830.5</v>
      </c>
      <c r="FL36" s="2">
        <v>1826</v>
      </c>
      <c r="FM36" s="2">
        <v>1807.5</v>
      </c>
      <c r="FN36" s="2">
        <v>1826</v>
      </c>
      <c r="FO36" s="2">
        <v>1839.5</v>
      </c>
      <c r="FP36" s="2">
        <v>1849</v>
      </c>
      <c r="FQ36" s="2">
        <v>1844.5</v>
      </c>
      <c r="FR36" s="2">
        <v>1793.5</v>
      </c>
      <c r="FS36" s="2">
        <v>1794.5</v>
      </c>
      <c r="FT36" s="2">
        <v>1775.5</v>
      </c>
      <c r="FU36" s="2">
        <v>1745.5</v>
      </c>
      <c r="FV36" s="2">
        <v>1748.5</v>
      </c>
      <c r="FW36" s="2">
        <v>1745.5</v>
      </c>
      <c r="FX36" s="2">
        <v>1763</v>
      </c>
      <c r="FY36" s="2">
        <v>1772.5</v>
      </c>
      <c r="FZ36" s="2">
        <v>1773</v>
      </c>
      <c r="GA36" s="2">
        <v>1766.5</v>
      </c>
      <c r="GB36" s="2">
        <v>1774.5</v>
      </c>
      <c r="GC36" s="2">
        <v>1791</v>
      </c>
      <c r="GD36" s="2">
        <v>1774</v>
      </c>
      <c r="GE36" s="2">
        <v>1751</v>
      </c>
      <c r="GF36" s="2">
        <v>1734</v>
      </c>
      <c r="GG36" s="2">
        <v>1727</v>
      </c>
      <c r="GH36" s="2">
        <v>1710</v>
      </c>
      <c r="GI36" s="2">
        <v>1788</v>
      </c>
      <c r="GJ36" s="2">
        <v>1777</v>
      </c>
      <c r="GK36" s="2">
        <v>1816.5</v>
      </c>
      <c r="GL36" s="2">
        <v>1847</v>
      </c>
      <c r="GM36" s="2">
        <v>1832</v>
      </c>
      <c r="GN36" s="2">
        <v>1813</v>
      </c>
      <c r="GO36" s="2">
        <v>1816.5</v>
      </c>
      <c r="GP36" s="2">
        <v>1798.5</v>
      </c>
      <c r="GQ36" s="2">
        <v>1749.5</v>
      </c>
      <c r="GR36" s="2">
        <v>1730.5</v>
      </c>
      <c r="GS36" s="2">
        <v>1739</v>
      </c>
      <c r="GT36" s="2">
        <v>1735</v>
      </c>
      <c r="GU36" s="2">
        <v>1723</v>
      </c>
      <c r="GV36" s="2">
        <v>1751.5</v>
      </c>
      <c r="GW36" s="2">
        <v>1776</v>
      </c>
      <c r="GX36" s="2">
        <v>1768.5</v>
      </c>
      <c r="GY36" s="2">
        <v>1787.5</v>
      </c>
      <c r="GZ36" s="2">
        <v>1783.5</v>
      </c>
      <c r="HA36" s="2">
        <v>1756</v>
      </c>
      <c r="HB36" s="2">
        <v>1762</v>
      </c>
      <c r="HC36" s="2">
        <v>1783.5</v>
      </c>
      <c r="HD36" s="2">
        <v>1820</v>
      </c>
      <c r="HE36" s="2">
        <v>1848</v>
      </c>
      <c r="HF36" s="2">
        <v>1918.5</v>
      </c>
      <c r="HG36" s="2">
        <v>1926.5</v>
      </c>
      <c r="HH36" s="2">
        <v>1906</v>
      </c>
      <c r="HI36" s="2">
        <v>1915</v>
      </c>
      <c r="HJ36" s="2">
        <v>1918.5</v>
      </c>
      <c r="HK36" s="2">
        <v>1936</v>
      </c>
      <c r="HL36" s="2">
        <v>1931</v>
      </c>
      <c r="HM36" s="2">
        <v>1940.5</v>
      </c>
      <c r="HN36" s="2">
        <v>1950</v>
      </c>
      <c r="HO36" s="2">
        <v>1972</v>
      </c>
      <c r="HP36" s="2">
        <v>1968</v>
      </c>
      <c r="HQ36" s="2">
        <v>1990</v>
      </c>
      <c r="HR36" s="2">
        <v>1983</v>
      </c>
      <c r="HS36" s="2">
        <v>1972</v>
      </c>
      <c r="HT36" s="2">
        <v>1960</v>
      </c>
      <c r="HU36" s="2">
        <v>1955.5</v>
      </c>
      <c r="HV36" s="2">
        <v>1933</v>
      </c>
      <c r="HW36" s="2">
        <v>1929</v>
      </c>
      <c r="HX36" s="2">
        <v>1919.5</v>
      </c>
      <c r="HY36" s="2">
        <v>1912</v>
      </c>
      <c r="HZ36" s="2">
        <v>1904.5</v>
      </c>
      <c r="IA36" s="2">
        <v>1904.5</v>
      </c>
      <c r="IB36" s="2">
        <v>1954.5</v>
      </c>
      <c r="IC36" s="2">
        <v>1941</v>
      </c>
      <c r="ID36" s="2">
        <v>1937</v>
      </c>
      <c r="IE36" s="2">
        <v>1941</v>
      </c>
      <c r="IF36" s="2">
        <v>1933.5</v>
      </c>
      <c r="IG36" s="2">
        <v>1910</v>
      </c>
      <c r="IH36" s="2">
        <v>1905.5</v>
      </c>
      <c r="II36" s="2">
        <v>1902</v>
      </c>
      <c r="IJ36" s="2">
        <v>1882.5</v>
      </c>
      <c r="IK36" s="2">
        <v>1884</v>
      </c>
      <c r="IL36" s="2">
        <v>1866.5</v>
      </c>
      <c r="IM36" s="2">
        <v>1845</v>
      </c>
      <c r="IN36" s="2">
        <v>1831.5</v>
      </c>
      <c r="IO36" s="2">
        <v>1788.5</v>
      </c>
      <c r="IP36" s="2">
        <v>1787</v>
      </c>
      <c r="IQ36" s="2">
        <v>1792</v>
      </c>
      <c r="IR36" s="2">
        <v>1755</v>
      </c>
      <c r="IS36" s="2">
        <v>1776.5</v>
      </c>
      <c r="IT36" s="2">
        <v>1767.5</v>
      </c>
    </row>
    <row r="37" spans="1:254" ht="15.9" customHeight="1">
      <c r="A37" s="61" t="s">
        <v>69</v>
      </c>
      <c r="B37" s="6" t="s">
        <v>70</v>
      </c>
      <c r="C37" s="15">
        <v>1603.5</v>
      </c>
      <c r="D37" s="16">
        <v>9</v>
      </c>
      <c r="E37" s="13">
        <v>1594.5</v>
      </c>
      <c r="F37" s="13">
        <v>1546.5</v>
      </c>
      <c r="G37" s="13">
        <v>1528</v>
      </c>
      <c r="H37" s="13">
        <v>1544</v>
      </c>
      <c r="I37" s="13">
        <v>1570.5</v>
      </c>
      <c r="J37" s="13">
        <v>1564.5</v>
      </c>
      <c r="K37" s="13">
        <v>1583</v>
      </c>
      <c r="L37" s="13">
        <v>1574</v>
      </c>
      <c r="M37" s="13">
        <v>1580</v>
      </c>
      <c r="N37" s="13">
        <v>1562</v>
      </c>
      <c r="O37" s="13">
        <v>1568.5</v>
      </c>
      <c r="P37" s="13">
        <v>1580.5</v>
      </c>
      <c r="Q37" s="13">
        <v>1569.5</v>
      </c>
      <c r="R37" s="13">
        <v>1527</v>
      </c>
      <c r="S37" s="13">
        <v>1536.5</v>
      </c>
      <c r="T37" s="13">
        <v>1542.5</v>
      </c>
      <c r="U37" s="13">
        <v>1554.5</v>
      </c>
      <c r="V37" s="13">
        <v>1544.5</v>
      </c>
      <c r="W37" s="13">
        <v>1518</v>
      </c>
      <c r="X37" s="13">
        <v>1532.5</v>
      </c>
      <c r="Y37" s="13">
        <v>1533.5</v>
      </c>
      <c r="Z37" s="13">
        <v>1524</v>
      </c>
      <c r="AA37" s="13">
        <v>1521.5</v>
      </c>
      <c r="AB37" s="13">
        <v>1507</v>
      </c>
      <c r="AC37" s="13">
        <v>1481.5</v>
      </c>
      <c r="AD37" s="13">
        <v>1470.5</v>
      </c>
      <c r="AE37" s="13">
        <v>1466</v>
      </c>
      <c r="AF37" s="13">
        <v>1469.5</v>
      </c>
      <c r="AG37" s="13">
        <v>1465</v>
      </c>
      <c r="AH37" s="13">
        <v>1465.5</v>
      </c>
      <c r="AI37" s="13">
        <v>1445</v>
      </c>
      <c r="AJ37" s="13">
        <v>1443</v>
      </c>
      <c r="AK37" s="13">
        <v>1463.5</v>
      </c>
      <c r="AL37" s="13">
        <v>1476.5</v>
      </c>
      <c r="AM37" s="13">
        <v>1474</v>
      </c>
      <c r="AN37" s="13">
        <v>1491.5</v>
      </c>
      <c r="AO37" s="13">
        <v>1499.5</v>
      </c>
      <c r="AP37" s="13">
        <v>1515.5</v>
      </c>
      <c r="AQ37" s="13">
        <v>1509.5</v>
      </c>
      <c r="AR37" s="13">
        <v>1506</v>
      </c>
      <c r="AS37" s="13">
        <v>1506</v>
      </c>
      <c r="AT37" s="13">
        <v>1473</v>
      </c>
      <c r="AU37" s="13">
        <v>1458.5</v>
      </c>
      <c r="AV37" s="13">
        <v>1461.5</v>
      </c>
      <c r="AW37" s="13">
        <v>1434</v>
      </c>
      <c r="AX37" s="13">
        <v>1459</v>
      </c>
      <c r="AY37" s="13">
        <v>1460</v>
      </c>
      <c r="AZ37" s="13">
        <v>1450.5</v>
      </c>
      <c r="BA37" s="13">
        <v>1510</v>
      </c>
      <c r="BB37" s="13">
        <v>1518</v>
      </c>
      <c r="BC37" s="13">
        <v>1540.5</v>
      </c>
      <c r="BD37" s="13">
        <v>1549.5</v>
      </c>
      <c r="BE37" s="13">
        <v>1550.5</v>
      </c>
      <c r="BF37" s="13">
        <v>1560</v>
      </c>
      <c r="BG37" s="13">
        <v>1592.5</v>
      </c>
      <c r="BH37" s="13">
        <v>1572.5</v>
      </c>
      <c r="BI37" s="13">
        <v>1584</v>
      </c>
      <c r="BJ37" s="13">
        <v>1583.5</v>
      </c>
      <c r="BK37" s="13">
        <v>1560</v>
      </c>
      <c r="BL37" s="13">
        <v>1560</v>
      </c>
      <c r="BM37" s="67">
        <v>1560</v>
      </c>
      <c r="BN37" s="67">
        <v>1551</v>
      </c>
      <c r="BO37" s="67">
        <v>1532.5</v>
      </c>
      <c r="BP37" s="67">
        <v>1504.5</v>
      </c>
      <c r="BQ37" s="67">
        <v>1551.5</v>
      </c>
      <c r="BR37" s="67">
        <v>1560</v>
      </c>
      <c r="BS37" s="67">
        <v>1558.5</v>
      </c>
      <c r="BT37" s="67">
        <v>1557.5</v>
      </c>
      <c r="BU37" s="67">
        <v>1529.5</v>
      </c>
      <c r="BV37" s="67">
        <v>1549.5</v>
      </c>
      <c r="BW37" s="67">
        <v>1555.5</v>
      </c>
      <c r="BX37" s="67">
        <v>1537</v>
      </c>
      <c r="BY37" s="67">
        <v>1548.5</v>
      </c>
      <c r="BZ37" s="67">
        <v>1560</v>
      </c>
      <c r="CA37" s="516">
        <v>1564.5</v>
      </c>
      <c r="CB37" s="516">
        <v>1610</v>
      </c>
      <c r="CC37" s="516">
        <v>1606</v>
      </c>
      <c r="CD37" s="516">
        <v>1597</v>
      </c>
      <c r="CE37" s="516">
        <v>1588</v>
      </c>
      <c r="CF37" s="516">
        <v>1523.5</v>
      </c>
      <c r="CG37" s="516">
        <v>1533.5</v>
      </c>
      <c r="CH37" s="516">
        <v>1668</v>
      </c>
      <c r="CI37" s="516">
        <v>1613.5</v>
      </c>
      <c r="CJ37" s="516">
        <v>1610</v>
      </c>
      <c r="CK37" s="516">
        <v>1610</v>
      </c>
      <c r="CL37" s="516">
        <v>1599.5</v>
      </c>
      <c r="CM37" s="516">
        <v>1600</v>
      </c>
      <c r="CN37" s="516">
        <v>1556.5</v>
      </c>
      <c r="CO37" s="516">
        <v>1555.5</v>
      </c>
      <c r="CP37" s="516">
        <v>1576</v>
      </c>
      <c r="CQ37" s="516">
        <v>1583</v>
      </c>
      <c r="CR37" s="516">
        <v>1593.5</v>
      </c>
      <c r="CS37" s="516">
        <v>1570</v>
      </c>
      <c r="CT37" s="516">
        <v>1542</v>
      </c>
      <c r="CU37" s="516">
        <v>1581.5</v>
      </c>
      <c r="CV37" s="516">
        <v>1611.5</v>
      </c>
      <c r="CW37" s="516">
        <v>1567</v>
      </c>
      <c r="CX37" s="516">
        <v>1564</v>
      </c>
      <c r="CY37" s="516">
        <v>1564</v>
      </c>
      <c r="CZ37" s="516">
        <v>1573.5</v>
      </c>
      <c r="DA37" s="2">
        <v>1609.5</v>
      </c>
      <c r="DB37" s="2">
        <v>1618.5</v>
      </c>
      <c r="DC37" s="2">
        <v>1583</v>
      </c>
      <c r="DD37" s="2">
        <v>1644</v>
      </c>
      <c r="DE37" s="2">
        <v>1654.5</v>
      </c>
      <c r="DF37" s="2">
        <v>1605</v>
      </c>
      <c r="DG37" s="2">
        <v>1636</v>
      </c>
      <c r="DH37" s="2">
        <v>1702</v>
      </c>
      <c r="DI37" s="2">
        <v>1765</v>
      </c>
      <c r="DJ37" s="2">
        <v>1726</v>
      </c>
      <c r="DK37" s="2">
        <v>1750</v>
      </c>
      <c r="DL37" s="2">
        <v>1772</v>
      </c>
      <c r="DM37" s="2">
        <v>1785</v>
      </c>
      <c r="DN37" s="2">
        <v>1848</v>
      </c>
      <c r="DO37" s="2">
        <v>1814</v>
      </c>
      <c r="DP37" s="2">
        <v>1766</v>
      </c>
      <c r="DQ37" s="2">
        <v>1774.5</v>
      </c>
      <c r="DR37" s="2">
        <v>1770</v>
      </c>
      <c r="DS37" s="2">
        <v>1791.5</v>
      </c>
      <c r="DT37" s="2">
        <v>1795.5</v>
      </c>
      <c r="DU37" s="2">
        <v>1777</v>
      </c>
      <c r="DV37" s="2">
        <v>1783.5</v>
      </c>
      <c r="DW37" s="2">
        <v>1768.5</v>
      </c>
      <c r="DX37" s="2">
        <v>1721</v>
      </c>
      <c r="DY37" s="2">
        <v>1691</v>
      </c>
      <c r="DZ37" s="2">
        <v>1670.5</v>
      </c>
      <c r="EA37" s="2">
        <v>1686.5</v>
      </c>
      <c r="EB37" s="2">
        <v>1672</v>
      </c>
      <c r="EC37" s="2">
        <v>1657</v>
      </c>
      <c r="ED37" s="2">
        <v>1673.5</v>
      </c>
      <c r="EE37" s="2">
        <v>1675</v>
      </c>
      <c r="EF37" s="2">
        <v>1706.5</v>
      </c>
      <c r="EG37" s="2">
        <v>1688</v>
      </c>
      <c r="EH37" s="2">
        <v>1679</v>
      </c>
      <c r="EI37" s="2">
        <v>1732</v>
      </c>
      <c r="EJ37" s="2">
        <v>1753.5</v>
      </c>
      <c r="EK37" s="2">
        <v>1757</v>
      </c>
      <c r="EL37" s="2">
        <v>1747.5</v>
      </c>
      <c r="EM37" s="2">
        <v>1720</v>
      </c>
      <c r="EN37" s="2">
        <v>1724</v>
      </c>
      <c r="EO37" s="2">
        <v>1763</v>
      </c>
      <c r="EP37" s="2">
        <v>1743</v>
      </c>
      <c r="EQ37" s="2">
        <v>1749.5</v>
      </c>
      <c r="ER37" s="2">
        <v>1764</v>
      </c>
      <c r="ES37" s="2">
        <v>1735.5</v>
      </c>
      <c r="ET37" s="2">
        <v>1735</v>
      </c>
      <c r="EU37" s="2">
        <v>1745.5</v>
      </c>
      <c r="EV37" s="2">
        <v>1778.5</v>
      </c>
      <c r="EW37" s="2">
        <v>1748</v>
      </c>
      <c r="EX37" s="2">
        <v>1724</v>
      </c>
      <c r="EY37" s="2">
        <v>1744.5</v>
      </c>
      <c r="EZ37" s="2">
        <v>1724.5</v>
      </c>
      <c r="FA37" s="2">
        <v>1768</v>
      </c>
      <c r="FB37" s="2">
        <v>1583</v>
      </c>
      <c r="FC37" s="2">
        <v>1560.5</v>
      </c>
      <c r="FD37" s="2">
        <v>1550.5</v>
      </c>
      <c r="FE37" s="2">
        <v>1593</v>
      </c>
      <c r="FF37" s="2">
        <v>1569</v>
      </c>
      <c r="FG37" s="2">
        <v>1555</v>
      </c>
      <c r="FH37" s="2">
        <v>1573</v>
      </c>
      <c r="FI37" s="2">
        <v>1550</v>
      </c>
      <c r="FJ37" s="2">
        <v>1555</v>
      </c>
      <c r="FK37" s="2">
        <v>1541</v>
      </c>
      <c r="FL37" s="2">
        <v>1558.5</v>
      </c>
      <c r="FM37" s="2">
        <v>1555.5</v>
      </c>
      <c r="FN37" s="2">
        <v>1552</v>
      </c>
      <c r="FO37" s="2">
        <v>1548</v>
      </c>
      <c r="FP37" s="2">
        <v>1566</v>
      </c>
      <c r="FQ37" s="2">
        <v>1572.5</v>
      </c>
      <c r="FR37" s="2">
        <v>1562</v>
      </c>
      <c r="FS37" s="2">
        <v>1556</v>
      </c>
      <c r="FT37" s="2">
        <v>1555.5</v>
      </c>
      <c r="FU37" s="2">
        <v>1531.5</v>
      </c>
      <c r="FV37" s="2">
        <v>1504.5</v>
      </c>
      <c r="FW37" s="2">
        <v>1489</v>
      </c>
      <c r="FX37" s="2">
        <v>1502.5</v>
      </c>
      <c r="FY37" s="2">
        <v>1530</v>
      </c>
      <c r="FZ37" s="2">
        <v>1536</v>
      </c>
      <c r="GA37" s="2">
        <v>1532</v>
      </c>
      <c r="GB37" s="2">
        <v>1522</v>
      </c>
      <c r="GC37" s="2">
        <v>1514</v>
      </c>
      <c r="GD37" s="2">
        <v>1512.5</v>
      </c>
      <c r="GE37" s="2">
        <v>1513.5</v>
      </c>
      <c r="GF37" s="2">
        <v>1495</v>
      </c>
      <c r="GG37" s="2">
        <v>1515.5</v>
      </c>
      <c r="GH37" s="2">
        <v>1508</v>
      </c>
      <c r="GI37" s="2">
        <v>1513.5</v>
      </c>
      <c r="GJ37" s="2">
        <v>1495.5</v>
      </c>
      <c r="GK37" s="2">
        <v>1507</v>
      </c>
      <c r="GL37" s="2">
        <v>1495.5</v>
      </c>
      <c r="GM37" s="2">
        <v>1485</v>
      </c>
      <c r="GN37" s="2">
        <v>1489</v>
      </c>
      <c r="GO37" s="2">
        <v>1474</v>
      </c>
      <c r="GP37" s="2">
        <v>1477.5</v>
      </c>
      <c r="GQ37" s="2">
        <v>1472.5</v>
      </c>
      <c r="GR37" s="2">
        <v>1431.5</v>
      </c>
      <c r="GS37" s="2">
        <v>1462</v>
      </c>
      <c r="GT37" s="2">
        <v>1442.5</v>
      </c>
      <c r="GU37" s="2">
        <v>1423</v>
      </c>
      <c r="GV37" s="2">
        <v>1455</v>
      </c>
      <c r="GW37" s="2">
        <v>1487.5</v>
      </c>
      <c r="GX37" s="2">
        <v>1479</v>
      </c>
      <c r="GY37" s="2">
        <v>1469</v>
      </c>
      <c r="GZ37" s="2">
        <v>1488.5</v>
      </c>
      <c r="HA37" s="2">
        <v>1455</v>
      </c>
      <c r="HB37" s="2">
        <v>1438</v>
      </c>
      <c r="HC37" s="2">
        <v>1462.5</v>
      </c>
      <c r="HD37" s="2">
        <v>1508.5</v>
      </c>
      <c r="HE37" s="2">
        <v>1512.5</v>
      </c>
      <c r="HF37" s="2">
        <v>1540</v>
      </c>
      <c r="HG37" s="2">
        <v>1522.5</v>
      </c>
      <c r="HH37" s="2">
        <v>1519</v>
      </c>
      <c r="HI37" s="2">
        <v>1510.5</v>
      </c>
      <c r="HJ37" s="2">
        <v>1518.5</v>
      </c>
      <c r="HK37" s="2">
        <v>1519</v>
      </c>
      <c r="HL37" s="2">
        <v>1527</v>
      </c>
      <c r="HM37" s="2">
        <v>1532.5</v>
      </c>
      <c r="HN37" s="2">
        <v>1540</v>
      </c>
      <c r="HO37" s="2">
        <v>1538.5</v>
      </c>
      <c r="HP37" s="2">
        <v>1540</v>
      </c>
      <c r="HQ37" s="2">
        <v>1535</v>
      </c>
      <c r="HR37" s="2">
        <v>1546</v>
      </c>
      <c r="HS37" s="2">
        <v>1539.5</v>
      </c>
      <c r="HT37" s="2">
        <v>1511</v>
      </c>
      <c r="HU37" s="2">
        <v>1494.5</v>
      </c>
      <c r="HV37" s="2">
        <v>1462.5</v>
      </c>
      <c r="HW37" s="2">
        <v>1467.5</v>
      </c>
      <c r="HX37" s="2">
        <v>1487.5</v>
      </c>
      <c r="HY37" s="2">
        <v>1495.5</v>
      </c>
      <c r="HZ37" s="2">
        <v>1516.5</v>
      </c>
      <c r="IA37" s="2">
        <v>1531</v>
      </c>
      <c r="IB37" s="2">
        <v>1523</v>
      </c>
      <c r="IC37" s="2">
        <v>1506</v>
      </c>
      <c r="ID37" s="2">
        <v>1484.5</v>
      </c>
      <c r="IE37" s="2">
        <v>1494.5</v>
      </c>
      <c r="IF37" s="2">
        <v>1489.5</v>
      </c>
      <c r="IG37" s="2">
        <v>1472</v>
      </c>
      <c r="IH37" s="2">
        <v>1475</v>
      </c>
      <c r="II37" s="2">
        <v>1459</v>
      </c>
      <c r="IJ37" s="2">
        <v>1458</v>
      </c>
      <c r="IK37" s="2">
        <v>1455</v>
      </c>
      <c r="IL37" s="2">
        <v>1437</v>
      </c>
      <c r="IM37" s="2">
        <v>1442</v>
      </c>
      <c r="IN37" s="2">
        <v>1411</v>
      </c>
      <c r="IO37" s="2">
        <v>1397.5</v>
      </c>
      <c r="IP37" s="2">
        <v>1401</v>
      </c>
      <c r="IQ37" s="2">
        <v>1419.5</v>
      </c>
      <c r="IR37" s="2">
        <v>1360</v>
      </c>
      <c r="IS37" s="2">
        <v>1346.5</v>
      </c>
      <c r="IT37" s="2">
        <v>1347.5</v>
      </c>
    </row>
    <row r="38" spans="1:254" ht="15.9" customHeight="1">
      <c r="A38" s="61" t="s">
        <v>71</v>
      </c>
      <c r="B38" s="6" t="s">
        <v>72</v>
      </c>
      <c r="C38" s="15">
        <v>2041.5</v>
      </c>
      <c r="D38" s="16">
        <v>25</v>
      </c>
      <c r="E38" s="13">
        <v>2016.5</v>
      </c>
      <c r="F38" s="13">
        <v>1972</v>
      </c>
      <c r="G38" s="13">
        <v>2050.5</v>
      </c>
      <c r="H38" s="13">
        <v>2073</v>
      </c>
      <c r="I38" s="13">
        <v>2077</v>
      </c>
      <c r="J38" s="13">
        <v>2070.5</v>
      </c>
      <c r="K38" s="13">
        <v>2072</v>
      </c>
      <c r="L38" s="13">
        <v>2008</v>
      </c>
      <c r="M38" s="13">
        <v>2044.5</v>
      </c>
      <c r="N38" s="13">
        <v>1984.5</v>
      </c>
      <c r="O38" s="13">
        <v>1991.5</v>
      </c>
      <c r="P38" s="13">
        <v>1984.5</v>
      </c>
      <c r="Q38" s="13">
        <v>1969.5</v>
      </c>
      <c r="R38" s="13">
        <v>1934</v>
      </c>
      <c r="S38" s="13">
        <v>1951</v>
      </c>
      <c r="T38" s="13">
        <v>1936.5</v>
      </c>
      <c r="U38" s="13">
        <v>1917</v>
      </c>
      <c r="V38" s="13">
        <v>1847.5</v>
      </c>
      <c r="W38" s="13">
        <v>1860</v>
      </c>
      <c r="X38" s="13">
        <v>1881.5</v>
      </c>
      <c r="Y38" s="13">
        <v>1883</v>
      </c>
      <c r="Z38" s="13">
        <v>1909.5</v>
      </c>
      <c r="AA38" s="13">
        <v>1924</v>
      </c>
      <c r="AB38" s="13">
        <v>1905.5</v>
      </c>
      <c r="AC38" s="13">
        <v>1857.5</v>
      </c>
      <c r="AD38" s="13">
        <v>1849</v>
      </c>
      <c r="AE38" s="13">
        <v>1872.5</v>
      </c>
      <c r="AF38" s="13">
        <v>1867.5</v>
      </c>
      <c r="AG38" s="13">
        <v>1876</v>
      </c>
      <c r="AH38" s="13">
        <v>1875</v>
      </c>
      <c r="AI38" s="13">
        <v>1883.5</v>
      </c>
      <c r="AJ38" s="13">
        <v>1891.5</v>
      </c>
      <c r="AK38" s="13">
        <v>1966</v>
      </c>
      <c r="AL38" s="13">
        <v>1966</v>
      </c>
      <c r="AM38" s="13">
        <v>2004.5</v>
      </c>
      <c r="AN38" s="13">
        <v>1978</v>
      </c>
      <c r="AO38" s="13">
        <v>1989.5</v>
      </c>
      <c r="AP38" s="13">
        <v>1997</v>
      </c>
      <c r="AQ38" s="13">
        <v>1936.5</v>
      </c>
      <c r="AR38" s="13">
        <v>1900</v>
      </c>
      <c r="AS38" s="13">
        <v>1902</v>
      </c>
      <c r="AT38" s="13">
        <v>1904.5</v>
      </c>
      <c r="AU38" s="13">
        <v>1910</v>
      </c>
      <c r="AV38" s="13">
        <v>1935.5</v>
      </c>
      <c r="AW38" s="13">
        <v>1940.5</v>
      </c>
      <c r="AX38" s="13">
        <v>1976.5</v>
      </c>
      <c r="AY38" s="13">
        <v>1950</v>
      </c>
      <c r="AZ38" s="13">
        <v>1960</v>
      </c>
      <c r="BA38" s="13">
        <v>1980</v>
      </c>
      <c r="BB38" s="13">
        <v>1948.5</v>
      </c>
      <c r="BC38" s="13">
        <v>1965.5</v>
      </c>
      <c r="BD38" s="13">
        <v>1966</v>
      </c>
      <c r="BE38" s="13">
        <v>1960.5</v>
      </c>
      <c r="BF38" s="13">
        <v>1946.5</v>
      </c>
      <c r="BG38" s="13">
        <v>1930</v>
      </c>
      <c r="BH38" s="13">
        <v>1881.5</v>
      </c>
      <c r="BI38" s="13">
        <v>1920.5</v>
      </c>
      <c r="BJ38" s="13">
        <v>1881.5</v>
      </c>
      <c r="BK38" s="13">
        <v>1962.5</v>
      </c>
      <c r="BL38" s="13">
        <v>1979.5</v>
      </c>
      <c r="BM38" s="67">
        <v>1960.5</v>
      </c>
      <c r="BN38" s="67">
        <v>1980</v>
      </c>
      <c r="BO38" s="67">
        <v>2012</v>
      </c>
      <c r="BP38" s="67">
        <v>1937</v>
      </c>
      <c r="BQ38" s="67">
        <v>1980.5</v>
      </c>
      <c r="BR38" s="67">
        <v>1941</v>
      </c>
      <c r="BS38" s="67">
        <v>1926.5</v>
      </c>
      <c r="BT38" s="67">
        <v>1895.5</v>
      </c>
      <c r="BU38" s="67">
        <v>1860.5</v>
      </c>
      <c r="BV38" s="67">
        <v>1853.5</v>
      </c>
      <c r="BW38" s="67">
        <v>1845.5</v>
      </c>
      <c r="BX38" s="67">
        <v>1875.5</v>
      </c>
      <c r="BY38" s="67">
        <v>1905.5</v>
      </c>
      <c r="BZ38" s="67">
        <v>1933.5</v>
      </c>
      <c r="CA38" s="516">
        <v>1931.5</v>
      </c>
      <c r="CB38" s="516">
        <v>1947.5</v>
      </c>
      <c r="CC38" s="516">
        <v>1944.5</v>
      </c>
      <c r="CD38" s="516">
        <v>1950</v>
      </c>
      <c r="CE38" s="516">
        <v>1947</v>
      </c>
      <c r="CF38" s="516">
        <v>1953.5</v>
      </c>
      <c r="CG38" s="516">
        <v>1957.5</v>
      </c>
      <c r="CH38" s="516">
        <v>1980</v>
      </c>
      <c r="CI38" s="516">
        <v>1923.5</v>
      </c>
      <c r="CJ38" s="516">
        <v>1928.5</v>
      </c>
      <c r="CK38" s="516">
        <v>1943.5</v>
      </c>
      <c r="CL38" s="516">
        <v>1934.5</v>
      </c>
      <c r="CM38" s="516">
        <v>1959.5</v>
      </c>
      <c r="CN38" s="516">
        <v>1890</v>
      </c>
      <c r="CO38" s="516">
        <v>1882</v>
      </c>
      <c r="CP38" s="516">
        <v>1965</v>
      </c>
      <c r="CQ38" s="516">
        <v>1936.5</v>
      </c>
      <c r="CR38" s="516">
        <v>1957</v>
      </c>
      <c r="CS38" s="516">
        <v>1979</v>
      </c>
      <c r="CT38" s="516">
        <v>1941.5</v>
      </c>
      <c r="CU38" s="516">
        <v>2006</v>
      </c>
      <c r="CV38" s="516">
        <v>2047.5</v>
      </c>
      <c r="CW38" s="516">
        <v>2009</v>
      </c>
      <c r="CX38" s="516">
        <v>1995</v>
      </c>
      <c r="CY38" s="516">
        <v>2029</v>
      </c>
      <c r="CZ38" s="516">
        <v>2067</v>
      </c>
      <c r="DA38" s="2">
        <v>2099.5</v>
      </c>
      <c r="DB38" s="2">
        <v>2059</v>
      </c>
      <c r="DC38" s="2">
        <v>2006.5</v>
      </c>
      <c r="DD38" s="2">
        <v>2094</v>
      </c>
      <c r="DE38" s="2">
        <v>2098.5</v>
      </c>
      <c r="DF38" s="2">
        <v>2054.5</v>
      </c>
      <c r="DG38" s="2">
        <v>2179.5</v>
      </c>
      <c r="DH38" s="2">
        <v>2263</v>
      </c>
      <c r="DI38" s="2">
        <v>2275</v>
      </c>
      <c r="DJ38" s="2">
        <v>2203</v>
      </c>
      <c r="DK38" s="2">
        <v>2196</v>
      </c>
      <c r="DL38" s="2">
        <v>2225.5</v>
      </c>
      <c r="DM38" s="2">
        <v>2287</v>
      </c>
      <c r="DN38" s="2">
        <v>2283</v>
      </c>
      <c r="DO38" s="2">
        <v>2267.5</v>
      </c>
      <c r="DP38" s="2">
        <v>2242.5</v>
      </c>
      <c r="DQ38" s="2">
        <v>2265</v>
      </c>
      <c r="DR38" s="2">
        <v>2236.5</v>
      </c>
      <c r="DS38" s="2">
        <v>2315.5</v>
      </c>
      <c r="DT38" s="2">
        <v>2287.5</v>
      </c>
      <c r="DU38" s="2">
        <v>2278.5</v>
      </c>
      <c r="DV38" s="2">
        <v>2321.5</v>
      </c>
      <c r="DW38" s="2">
        <v>2303</v>
      </c>
      <c r="DX38" s="2">
        <v>2332.5</v>
      </c>
      <c r="DY38" s="2">
        <v>2279.5</v>
      </c>
      <c r="DZ38" s="2">
        <v>2186</v>
      </c>
      <c r="EA38" s="2">
        <v>2226.5</v>
      </c>
      <c r="EB38" s="2">
        <v>2229</v>
      </c>
      <c r="EC38" s="2">
        <v>2219.5</v>
      </c>
      <c r="ED38" s="2">
        <v>2262</v>
      </c>
      <c r="EE38" s="2">
        <v>2278</v>
      </c>
      <c r="EF38" s="2">
        <v>2318</v>
      </c>
      <c r="EG38" s="2">
        <v>2349.5</v>
      </c>
      <c r="EH38" s="2">
        <v>2269.5</v>
      </c>
      <c r="EI38" s="2">
        <v>2271.5</v>
      </c>
      <c r="EJ38" s="2">
        <v>2276</v>
      </c>
      <c r="EK38" s="2">
        <v>2294</v>
      </c>
      <c r="EL38" s="2">
        <v>2288.5</v>
      </c>
      <c r="EM38" s="2">
        <v>2253.5</v>
      </c>
      <c r="EN38" s="2">
        <v>2209</v>
      </c>
      <c r="EO38" s="2">
        <v>2163.5</v>
      </c>
      <c r="EP38" s="2">
        <v>2128.5</v>
      </c>
      <c r="EQ38" s="2">
        <v>2105.5</v>
      </c>
      <c r="ER38" s="2">
        <v>2130</v>
      </c>
      <c r="ES38" s="2">
        <v>2099.5</v>
      </c>
      <c r="ET38" s="2">
        <v>2071</v>
      </c>
      <c r="EU38" s="2">
        <v>2069.5</v>
      </c>
      <c r="EV38" s="2">
        <v>2052</v>
      </c>
      <c r="EW38" s="2">
        <v>2048</v>
      </c>
      <c r="EX38" s="2">
        <v>2029.5</v>
      </c>
      <c r="EY38" s="2">
        <v>2036</v>
      </c>
      <c r="EZ38" s="2">
        <v>2023.5</v>
      </c>
      <c r="FA38" s="2">
        <v>2018</v>
      </c>
      <c r="FB38" s="2">
        <v>1988</v>
      </c>
      <c r="FC38" s="2">
        <v>1989.5</v>
      </c>
      <c r="FD38" s="2">
        <v>1979</v>
      </c>
      <c r="FE38" s="2">
        <v>2025</v>
      </c>
      <c r="FF38" s="2">
        <v>2055</v>
      </c>
      <c r="FG38" s="2">
        <v>1971</v>
      </c>
      <c r="FH38" s="2">
        <v>1984.5</v>
      </c>
      <c r="FI38" s="2">
        <v>1954</v>
      </c>
      <c r="FJ38" s="2">
        <v>1966.5</v>
      </c>
      <c r="FK38" s="2">
        <v>1941</v>
      </c>
      <c r="FL38" s="2">
        <v>1945</v>
      </c>
      <c r="FM38" s="2">
        <v>1898</v>
      </c>
      <c r="FN38" s="2">
        <v>1909</v>
      </c>
      <c r="FO38" s="2">
        <v>1916.5</v>
      </c>
      <c r="FP38" s="2">
        <v>1952.5</v>
      </c>
      <c r="FQ38" s="2">
        <v>1928.5</v>
      </c>
      <c r="FR38" s="2">
        <v>1935.5</v>
      </c>
      <c r="FS38" s="2">
        <v>1908</v>
      </c>
      <c r="FT38" s="2">
        <v>1903.5</v>
      </c>
      <c r="FU38" s="2">
        <v>1914.5</v>
      </c>
      <c r="FV38" s="2">
        <v>1866</v>
      </c>
      <c r="FW38" s="2">
        <v>1865.5</v>
      </c>
      <c r="FX38" s="2">
        <v>1900</v>
      </c>
      <c r="FY38" s="2">
        <v>1902</v>
      </c>
      <c r="FZ38" s="2">
        <v>1865</v>
      </c>
      <c r="GA38" s="2">
        <v>1883</v>
      </c>
      <c r="GB38" s="2">
        <v>1830.5</v>
      </c>
      <c r="GC38" s="2">
        <v>1820</v>
      </c>
      <c r="GD38" s="2">
        <v>1827</v>
      </c>
      <c r="GE38" s="2">
        <v>1817.5</v>
      </c>
      <c r="GF38" s="2">
        <v>1782</v>
      </c>
      <c r="GG38" s="2">
        <v>1805</v>
      </c>
      <c r="GH38" s="2">
        <v>1816.5</v>
      </c>
      <c r="GI38" s="2">
        <v>1828</v>
      </c>
      <c r="GJ38" s="2">
        <v>1795</v>
      </c>
      <c r="GK38" s="2">
        <v>1789.5</v>
      </c>
      <c r="GL38" s="2">
        <v>1806.5</v>
      </c>
      <c r="GM38" s="2">
        <v>1784</v>
      </c>
      <c r="GN38" s="2">
        <v>1779.5</v>
      </c>
      <c r="GO38" s="2">
        <v>1778.5</v>
      </c>
      <c r="GP38" s="2">
        <v>1753.5</v>
      </c>
      <c r="GQ38" s="2">
        <v>1753.5</v>
      </c>
      <c r="GR38" s="2">
        <v>1739</v>
      </c>
      <c r="GS38" s="2">
        <v>1741</v>
      </c>
      <c r="GT38" s="2">
        <v>1732</v>
      </c>
      <c r="GU38" s="2">
        <v>1711.5</v>
      </c>
      <c r="GV38" s="2">
        <v>1715</v>
      </c>
      <c r="GW38" s="2">
        <v>1782</v>
      </c>
      <c r="GX38" s="2">
        <v>1766.5</v>
      </c>
      <c r="GY38" s="2">
        <v>1770.5</v>
      </c>
      <c r="GZ38" s="2">
        <v>1748</v>
      </c>
      <c r="HA38" s="2">
        <v>1748</v>
      </c>
      <c r="HB38" s="2">
        <v>1745</v>
      </c>
      <c r="HC38" s="2">
        <v>1728</v>
      </c>
      <c r="HD38" s="2">
        <v>1748.5</v>
      </c>
      <c r="HE38" s="2">
        <v>1770.5</v>
      </c>
      <c r="HF38" s="2">
        <v>1818.5</v>
      </c>
      <c r="HG38" s="2">
        <v>1813</v>
      </c>
      <c r="HH38" s="2">
        <v>1813</v>
      </c>
      <c r="HI38" s="2">
        <v>1806.5</v>
      </c>
      <c r="HJ38" s="2">
        <v>1808</v>
      </c>
      <c r="HK38" s="2">
        <v>1820</v>
      </c>
      <c r="HL38" s="2">
        <v>1826</v>
      </c>
      <c r="HM38" s="2">
        <v>1865.5</v>
      </c>
      <c r="HN38" s="2">
        <v>1860</v>
      </c>
      <c r="HO38" s="2">
        <v>1850.5</v>
      </c>
      <c r="HP38" s="2">
        <v>1855.5</v>
      </c>
      <c r="HQ38" s="2">
        <v>1873</v>
      </c>
      <c r="HR38" s="2">
        <v>1912.5</v>
      </c>
      <c r="HS38" s="2">
        <v>1885</v>
      </c>
      <c r="HT38" s="2">
        <v>1867.5</v>
      </c>
      <c r="HU38" s="2">
        <v>1838</v>
      </c>
      <c r="HV38" s="2">
        <v>1848</v>
      </c>
      <c r="HW38" s="2">
        <v>1830</v>
      </c>
      <c r="HX38" s="2">
        <v>1815</v>
      </c>
      <c r="HY38" s="2">
        <v>1820</v>
      </c>
      <c r="HZ38" s="2">
        <v>1811</v>
      </c>
      <c r="IA38" s="2">
        <v>1806.5</v>
      </c>
      <c r="IB38" s="2">
        <v>1825</v>
      </c>
      <c r="IC38" s="2">
        <v>1797</v>
      </c>
      <c r="ID38" s="2">
        <v>1808.5</v>
      </c>
      <c r="IE38" s="2">
        <v>1790</v>
      </c>
      <c r="IF38" s="2">
        <v>1788.5</v>
      </c>
      <c r="IG38" s="2">
        <v>1781.5</v>
      </c>
      <c r="IH38" s="2">
        <v>1780</v>
      </c>
      <c r="II38" s="2">
        <v>1755.5</v>
      </c>
      <c r="IJ38" s="2">
        <v>1766</v>
      </c>
      <c r="IK38" s="2">
        <v>1761</v>
      </c>
      <c r="IL38" s="2">
        <v>1746.5</v>
      </c>
      <c r="IM38" s="2">
        <v>1705.5</v>
      </c>
      <c r="IN38" s="2">
        <v>1685</v>
      </c>
      <c r="IO38" s="2">
        <v>1663</v>
      </c>
      <c r="IP38" s="2">
        <v>1652</v>
      </c>
      <c r="IQ38" s="2">
        <v>1677</v>
      </c>
      <c r="IR38" s="2">
        <v>1663.5</v>
      </c>
      <c r="IS38" s="2">
        <v>1662</v>
      </c>
      <c r="IT38" s="2">
        <v>1654.5</v>
      </c>
    </row>
    <row r="39" spans="1:254" ht="15.9" customHeight="1">
      <c r="A39" s="61" t="s">
        <v>73</v>
      </c>
      <c r="B39" s="6" t="s">
        <v>74</v>
      </c>
      <c r="C39" s="15">
        <v>1442</v>
      </c>
      <c r="D39" s="16">
        <v>14.5</v>
      </c>
      <c r="E39" s="13">
        <v>1427.5</v>
      </c>
      <c r="F39" s="13">
        <v>1416.5</v>
      </c>
      <c r="G39" s="13">
        <v>1409.5</v>
      </c>
      <c r="H39" s="13">
        <v>1430.5</v>
      </c>
      <c r="I39" s="13">
        <v>1473</v>
      </c>
      <c r="J39" s="13">
        <v>1490.5</v>
      </c>
      <c r="K39" s="13">
        <v>1518</v>
      </c>
      <c r="L39" s="13">
        <v>1467</v>
      </c>
      <c r="M39" s="13">
        <v>1470</v>
      </c>
      <c r="N39" s="13">
        <v>1439</v>
      </c>
      <c r="O39" s="13">
        <v>1439.5</v>
      </c>
      <c r="P39" s="13">
        <v>1437</v>
      </c>
      <c r="Q39" s="13">
        <v>1440</v>
      </c>
      <c r="R39" s="13">
        <v>1390</v>
      </c>
      <c r="S39" s="13">
        <v>1411.5</v>
      </c>
      <c r="T39" s="13">
        <v>1414</v>
      </c>
      <c r="U39" s="13">
        <v>1399</v>
      </c>
      <c r="V39" s="13">
        <v>1378</v>
      </c>
      <c r="W39" s="13">
        <v>1364.5</v>
      </c>
      <c r="X39" s="13">
        <v>1372</v>
      </c>
      <c r="Y39" s="13">
        <v>1385</v>
      </c>
      <c r="Z39" s="13">
        <v>1382</v>
      </c>
      <c r="AA39" s="13">
        <v>1372</v>
      </c>
      <c r="AB39" s="13">
        <v>1351</v>
      </c>
      <c r="AC39" s="13">
        <v>1330</v>
      </c>
      <c r="AD39" s="13">
        <v>1308</v>
      </c>
      <c r="AE39" s="13">
        <v>1314</v>
      </c>
      <c r="AF39" s="13">
        <v>1319.5</v>
      </c>
      <c r="AG39" s="13">
        <v>1309</v>
      </c>
      <c r="AH39" s="13">
        <v>1302.5</v>
      </c>
      <c r="AI39" s="13">
        <v>1294.5</v>
      </c>
      <c r="AJ39" s="13">
        <v>1289</v>
      </c>
      <c r="AK39" s="13">
        <v>1307.5</v>
      </c>
      <c r="AL39" s="13">
        <v>1312</v>
      </c>
      <c r="AM39" s="13">
        <v>1317</v>
      </c>
      <c r="AN39" s="13">
        <v>1325</v>
      </c>
      <c r="AO39" s="13">
        <v>1314.5</v>
      </c>
      <c r="AP39" s="13">
        <v>1334.5</v>
      </c>
      <c r="AQ39" s="13">
        <v>1319</v>
      </c>
      <c r="AR39" s="13">
        <v>1315.5</v>
      </c>
      <c r="AS39" s="13">
        <v>1325.5</v>
      </c>
      <c r="AT39" s="13">
        <v>1305</v>
      </c>
      <c r="AU39" s="13">
        <v>1298.5</v>
      </c>
      <c r="AV39" s="13">
        <v>1272.5</v>
      </c>
      <c r="AW39" s="13">
        <v>1258.5</v>
      </c>
      <c r="AX39" s="13">
        <v>1265</v>
      </c>
      <c r="AY39" s="13">
        <v>1265</v>
      </c>
      <c r="AZ39" s="13">
        <v>1270</v>
      </c>
      <c r="BA39" s="13">
        <v>1301.5</v>
      </c>
      <c r="BB39" s="13">
        <v>1308.5</v>
      </c>
      <c r="BC39" s="13">
        <v>1310</v>
      </c>
      <c r="BD39" s="13">
        <v>1335</v>
      </c>
      <c r="BE39" s="13">
        <v>1316</v>
      </c>
      <c r="BF39" s="13">
        <v>1315</v>
      </c>
      <c r="BG39" s="13">
        <v>1333</v>
      </c>
      <c r="BH39" s="13">
        <v>1340.5</v>
      </c>
      <c r="BI39" s="13">
        <v>1344</v>
      </c>
      <c r="BJ39" s="13">
        <v>1336.5</v>
      </c>
      <c r="BK39" s="13">
        <v>1426</v>
      </c>
      <c r="BL39" s="13">
        <v>1433.5</v>
      </c>
      <c r="BM39" s="67">
        <v>1435.5</v>
      </c>
      <c r="BN39" s="67">
        <v>1440</v>
      </c>
      <c r="BO39" s="67">
        <v>1414.5</v>
      </c>
      <c r="BP39" s="67">
        <v>1403</v>
      </c>
      <c r="BQ39" s="67">
        <v>1412.5</v>
      </c>
      <c r="BR39" s="67">
        <v>1405.5</v>
      </c>
      <c r="BS39" s="67">
        <v>1423.5</v>
      </c>
      <c r="BT39" s="67">
        <v>1443</v>
      </c>
      <c r="BU39" s="67">
        <v>1415.5</v>
      </c>
      <c r="BV39" s="67">
        <v>1414</v>
      </c>
      <c r="BW39" s="67">
        <v>1408</v>
      </c>
      <c r="BX39" s="67">
        <v>1412</v>
      </c>
      <c r="BY39" s="67">
        <v>1432</v>
      </c>
      <c r="BZ39" s="67">
        <v>1450</v>
      </c>
      <c r="CA39" s="516">
        <v>1460</v>
      </c>
      <c r="CB39" s="516">
        <v>1473.5</v>
      </c>
      <c r="CC39" s="516">
        <v>1465.5</v>
      </c>
      <c r="CD39" s="516">
        <v>1468</v>
      </c>
      <c r="CE39" s="516">
        <v>1459.5</v>
      </c>
      <c r="CF39" s="516">
        <v>1469.5</v>
      </c>
      <c r="CG39" s="516">
        <v>1480.5</v>
      </c>
      <c r="CH39" s="516">
        <v>1516.5</v>
      </c>
      <c r="CI39" s="516">
        <v>1482.5</v>
      </c>
      <c r="CJ39" s="516">
        <v>1474</v>
      </c>
      <c r="CK39" s="516">
        <v>1469.5</v>
      </c>
      <c r="CL39" s="516">
        <v>1462.5</v>
      </c>
      <c r="CM39" s="516">
        <v>1436</v>
      </c>
      <c r="CN39" s="516">
        <v>1401</v>
      </c>
      <c r="CO39" s="516">
        <v>1406.5</v>
      </c>
      <c r="CP39" s="516">
        <v>1447.5</v>
      </c>
      <c r="CQ39" s="516">
        <v>1444</v>
      </c>
      <c r="CR39" s="516">
        <v>1448</v>
      </c>
      <c r="CS39" s="516">
        <v>1415</v>
      </c>
      <c r="CT39" s="516">
        <v>1394</v>
      </c>
      <c r="CU39" s="516">
        <v>1428</v>
      </c>
      <c r="CV39" s="516">
        <v>1459</v>
      </c>
      <c r="CW39" s="516">
        <v>1427.5</v>
      </c>
      <c r="CX39" s="516">
        <v>1409.5</v>
      </c>
      <c r="CY39" s="516">
        <v>1414</v>
      </c>
      <c r="CZ39" s="516">
        <v>1421</v>
      </c>
      <c r="DA39" s="2">
        <v>1458.5</v>
      </c>
      <c r="DB39" s="2">
        <v>1447.5</v>
      </c>
      <c r="DC39" s="2">
        <v>1415.5</v>
      </c>
      <c r="DD39" s="2">
        <v>1456</v>
      </c>
      <c r="DE39" s="2">
        <v>1453.5</v>
      </c>
      <c r="DF39" s="2">
        <v>1419</v>
      </c>
      <c r="DG39" s="2">
        <v>1473</v>
      </c>
      <c r="DH39" s="2">
        <v>1508</v>
      </c>
      <c r="DI39" s="2">
        <v>1514</v>
      </c>
      <c r="DJ39" s="2">
        <v>1495</v>
      </c>
      <c r="DK39" s="2">
        <v>1487</v>
      </c>
      <c r="DL39" s="2">
        <v>1495.5</v>
      </c>
      <c r="DM39" s="2">
        <v>1503.5</v>
      </c>
      <c r="DN39" s="2">
        <v>1539</v>
      </c>
      <c r="DO39" s="2">
        <v>1526</v>
      </c>
      <c r="DP39" s="2">
        <v>1476</v>
      </c>
      <c r="DQ39" s="2">
        <v>1495</v>
      </c>
      <c r="DR39" s="2">
        <v>1467</v>
      </c>
      <c r="DS39" s="2">
        <v>1485</v>
      </c>
      <c r="DT39" s="2">
        <v>1475</v>
      </c>
      <c r="DU39" s="2">
        <v>1441.5</v>
      </c>
      <c r="DV39" s="2">
        <v>1420</v>
      </c>
      <c r="DW39" s="2">
        <v>1400</v>
      </c>
      <c r="DX39" s="2">
        <v>1388</v>
      </c>
      <c r="DY39" s="2">
        <v>1378</v>
      </c>
      <c r="DZ39" s="2">
        <v>1346</v>
      </c>
      <c r="EA39" s="2">
        <v>1349</v>
      </c>
      <c r="EB39" s="2">
        <v>1333</v>
      </c>
      <c r="EC39" s="2">
        <v>1316</v>
      </c>
      <c r="ED39" s="2">
        <v>1330.5</v>
      </c>
      <c r="EE39" s="2">
        <v>1325</v>
      </c>
      <c r="EF39" s="2">
        <v>1347.5</v>
      </c>
      <c r="EG39" s="2">
        <v>1347</v>
      </c>
      <c r="EH39" s="2">
        <v>1340</v>
      </c>
      <c r="EI39" s="2">
        <v>1358.5</v>
      </c>
      <c r="EJ39" s="2">
        <v>1375.5</v>
      </c>
      <c r="EK39" s="2">
        <v>1372.5</v>
      </c>
      <c r="EL39" s="2">
        <v>1385.5</v>
      </c>
      <c r="EM39" s="2">
        <v>1377.5</v>
      </c>
      <c r="EN39" s="2">
        <v>1374.5</v>
      </c>
      <c r="EO39" s="2">
        <v>1350.5</v>
      </c>
      <c r="EP39" s="2">
        <v>1347.5</v>
      </c>
      <c r="EQ39" s="2">
        <v>1345.5</v>
      </c>
      <c r="ER39" s="2">
        <v>1345</v>
      </c>
      <c r="ES39" s="2">
        <v>1313</v>
      </c>
      <c r="ET39" s="2">
        <v>1311</v>
      </c>
      <c r="EU39" s="2">
        <v>1322</v>
      </c>
      <c r="EV39" s="2">
        <v>1315</v>
      </c>
      <c r="EW39" s="2">
        <v>1306</v>
      </c>
      <c r="EX39" s="2">
        <v>1303</v>
      </c>
      <c r="EY39" s="2">
        <v>1311</v>
      </c>
      <c r="EZ39" s="2">
        <v>1292.5</v>
      </c>
      <c r="FA39" s="2">
        <v>1295.5</v>
      </c>
      <c r="FB39" s="2">
        <v>1282.5</v>
      </c>
      <c r="FC39" s="2">
        <v>1274.5</v>
      </c>
      <c r="FD39" s="2">
        <v>1285</v>
      </c>
      <c r="FE39" s="2">
        <v>1300</v>
      </c>
      <c r="FF39" s="2">
        <v>1290</v>
      </c>
      <c r="FG39" s="2">
        <v>1261</v>
      </c>
      <c r="FH39" s="2">
        <v>1281.5</v>
      </c>
      <c r="FI39" s="2">
        <v>1258</v>
      </c>
      <c r="FJ39" s="2">
        <v>1263</v>
      </c>
      <c r="FK39" s="2">
        <v>1240</v>
      </c>
      <c r="FL39" s="2">
        <v>1250</v>
      </c>
      <c r="FM39" s="2">
        <v>1236.5</v>
      </c>
      <c r="FN39" s="2">
        <v>1249.5</v>
      </c>
      <c r="FO39" s="2">
        <v>1246.5</v>
      </c>
      <c r="FP39" s="2">
        <v>1249.5</v>
      </c>
      <c r="FQ39" s="2">
        <v>1236.5</v>
      </c>
      <c r="FR39" s="2">
        <v>1240</v>
      </c>
      <c r="FS39" s="2">
        <v>1225</v>
      </c>
      <c r="FT39" s="2">
        <v>1229</v>
      </c>
      <c r="FU39" s="2">
        <v>1210</v>
      </c>
      <c r="FV39" s="2">
        <v>1194.5</v>
      </c>
      <c r="FW39" s="2">
        <v>1195.5</v>
      </c>
      <c r="FX39" s="2">
        <v>1208</v>
      </c>
      <c r="FY39" s="2">
        <v>1265</v>
      </c>
      <c r="FZ39" s="2">
        <v>1265</v>
      </c>
      <c r="GA39" s="2">
        <v>1257.5</v>
      </c>
      <c r="GB39" s="2">
        <v>1245</v>
      </c>
      <c r="GC39" s="2">
        <v>1235</v>
      </c>
      <c r="GD39" s="2">
        <v>1218</v>
      </c>
      <c r="GE39" s="2">
        <v>1221.5</v>
      </c>
      <c r="GF39" s="2">
        <v>1208</v>
      </c>
      <c r="GG39" s="2">
        <v>1208.5</v>
      </c>
      <c r="GH39" s="2">
        <v>1206</v>
      </c>
      <c r="GI39" s="2">
        <v>1196</v>
      </c>
      <c r="GJ39" s="2">
        <v>1183.5</v>
      </c>
      <c r="GK39" s="2">
        <v>1196.5</v>
      </c>
      <c r="GL39" s="2">
        <v>1213</v>
      </c>
      <c r="GM39" s="2">
        <v>1205.5</v>
      </c>
      <c r="GN39" s="2">
        <v>1220</v>
      </c>
      <c r="GO39" s="2">
        <v>1220</v>
      </c>
      <c r="GP39" s="2">
        <v>1208</v>
      </c>
      <c r="GQ39" s="2">
        <v>1202</v>
      </c>
      <c r="GR39" s="2">
        <v>1183.5</v>
      </c>
      <c r="GS39" s="2">
        <v>1201</v>
      </c>
      <c r="GT39" s="2">
        <v>1192.5</v>
      </c>
      <c r="GU39" s="2">
        <v>1181</v>
      </c>
      <c r="GV39" s="2">
        <v>1189</v>
      </c>
      <c r="GW39" s="2">
        <v>1206.5</v>
      </c>
      <c r="GX39" s="2">
        <v>1213.5</v>
      </c>
      <c r="GY39" s="2">
        <v>1208.5</v>
      </c>
      <c r="GZ39" s="2">
        <v>1209</v>
      </c>
      <c r="HA39" s="2">
        <v>1191</v>
      </c>
      <c r="HB39" s="2">
        <v>1179.5</v>
      </c>
      <c r="HC39" s="2">
        <v>1192.5</v>
      </c>
      <c r="HD39" s="2">
        <v>1222.5</v>
      </c>
      <c r="HE39" s="2">
        <v>1227.5</v>
      </c>
      <c r="HF39" s="2">
        <v>1252.5</v>
      </c>
      <c r="HG39" s="2">
        <v>1242</v>
      </c>
      <c r="HH39" s="2">
        <v>1232.5</v>
      </c>
      <c r="HI39" s="2">
        <v>1238.5</v>
      </c>
      <c r="HJ39" s="2">
        <v>1236</v>
      </c>
      <c r="HK39" s="2">
        <v>1232.5</v>
      </c>
      <c r="HL39" s="2">
        <v>1236.5</v>
      </c>
      <c r="HM39" s="2">
        <v>1251.5</v>
      </c>
      <c r="HN39" s="2">
        <v>1240</v>
      </c>
      <c r="HO39" s="2">
        <v>1244.5</v>
      </c>
      <c r="HP39" s="2">
        <v>1234.5</v>
      </c>
      <c r="HQ39" s="2">
        <v>1223.5</v>
      </c>
      <c r="HR39" s="2">
        <v>1226</v>
      </c>
      <c r="HS39" s="2">
        <v>1224</v>
      </c>
      <c r="HT39" s="2">
        <v>1224</v>
      </c>
      <c r="HU39" s="2">
        <v>1211.5</v>
      </c>
      <c r="HV39" s="2">
        <v>1219.5</v>
      </c>
      <c r="HW39" s="2">
        <v>1207</v>
      </c>
      <c r="HX39" s="2">
        <v>1210.5</v>
      </c>
      <c r="HY39" s="2">
        <v>1212</v>
      </c>
      <c r="HZ39" s="2">
        <v>1211.5</v>
      </c>
      <c r="IA39" s="2">
        <v>1207.5</v>
      </c>
      <c r="IB39" s="2">
        <v>1219</v>
      </c>
      <c r="IC39" s="2">
        <v>1225</v>
      </c>
      <c r="ID39" s="2">
        <v>1218</v>
      </c>
      <c r="IE39" s="2">
        <v>1216</v>
      </c>
      <c r="IF39" s="2">
        <v>1210.5</v>
      </c>
      <c r="IG39" s="2">
        <v>1198.5</v>
      </c>
      <c r="IH39" s="2">
        <v>1211</v>
      </c>
      <c r="II39" s="2">
        <v>1195.5</v>
      </c>
      <c r="IJ39" s="2">
        <v>1193</v>
      </c>
      <c r="IK39" s="2">
        <v>1185</v>
      </c>
      <c r="IL39" s="2">
        <v>1168</v>
      </c>
      <c r="IM39" s="2">
        <v>1155</v>
      </c>
      <c r="IN39" s="2">
        <v>1150</v>
      </c>
      <c r="IO39" s="2">
        <v>1133.5</v>
      </c>
      <c r="IP39" s="2">
        <v>1122</v>
      </c>
      <c r="IQ39" s="2">
        <v>1129.5</v>
      </c>
      <c r="IR39" s="2">
        <v>1117</v>
      </c>
      <c r="IS39" s="2">
        <v>1104.5</v>
      </c>
      <c r="IT39" s="2">
        <v>1101.5</v>
      </c>
    </row>
    <row r="40" spans="1:254" ht="15.9" customHeight="1">
      <c r="A40" s="61" t="s">
        <v>75</v>
      </c>
      <c r="B40" s="6" t="s">
        <v>76</v>
      </c>
      <c r="C40" s="15">
        <v>1558.5</v>
      </c>
      <c r="D40" s="16">
        <v>-18.5</v>
      </c>
      <c r="E40" s="13">
        <v>1577</v>
      </c>
      <c r="F40" s="13">
        <v>1558.5</v>
      </c>
      <c r="G40" s="13">
        <v>1515</v>
      </c>
      <c r="H40" s="13">
        <v>1505.5</v>
      </c>
      <c r="I40" s="13">
        <v>1520</v>
      </c>
      <c r="J40" s="13">
        <v>1470</v>
      </c>
      <c r="K40" s="13">
        <v>1572.5</v>
      </c>
      <c r="L40" s="13">
        <v>1571</v>
      </c>
      <c r="M40" s="13">
        <v>1605.5</v>
      </c>
      <c r="N40" s="13">
        <v>1600</v>
      </c>
      <c r="O40" s="13">
        <v>1624.5</v>
      </c>
      <c r="P40" s="13">
        <v>1603</v>
      </c>
      <c r="Q40" s="13">
        <v>1586.5</v>
      </c>
      <c r="R40" s="13">
        <v>1520</v>
      </c>
      <c r="S40" s="13">
        <v>1609</v>
      </c>
      <c r="T40" s="13">
        <v>1626</v>
      </c>
      <c r="U40" s="13">
        <v>1553</v>
      </c>
      <c r="V40" s="13">
        <v>1542.5</v>
      </c>
      <c r="W40" s="13">
        <v>1543</v>
      </c>
      <c r="X40" s="13">
        <v>1526</v>
      </c>
      <c r="Y40" s="13">
        <v>1543</v>
      </c>
      <c r="Z40" s="13">
        <v>1535</v>
      </c>
      <c r="AA40" s="13">
        <v>1490</v>
      </c>
      <c r="AB40" s="13">
        <v>1471.5</v>
      </c>
      <c r="AC40" s="13">
        <v>1458</v>
      </c>
      <c r="AD40" s="13">
        <v>1439.5</v>
      </c>
      <c r="AE40" s="13">
        <v>1413.5</v>
      </c>
      <c r="AF40" s="13">
        <v>1415</v>
      </c>
      <c r="AG40" s="13">
        <v>1423.5</v>
      </c>
      <c r="AH40" s="13">
        <v>1413.5</v>
      </c>
      <c r="AI40" s="13">
        <v>1407</v>
      </c>
      <c r="AJ40" s="13">
        <v>1401</v>
      </c>
      <c r="AK40" s="13">
        <v>1436.5</v>
      </c>
      <c r="AL40" s="13">
        <v>1408.5</v>
      </c>
      <c r="AM40" s="13">
        <v>1435</v>
      </c>
      <c r="AN40" s="13">
        <v>1451</v>
      </c>
      <c r="AO40" s="13">
        <v>1415</v>
      </c>
      <c r="AP40" s="13">
        <v>1414</v>
      </c>
      <c r="AQ40" s="13">
        <v>1364.5</v>
      </c>
      <c r="AR40" s="13">
        <v>1352.5</v>
      </c>
      <c r="AS40" s="13">
        <v>1387</v>
      </c>
      <c r="AT40" s="13">
        <v>1399</v>
      </c>
      <c r="AU40" s="13">
        <v>1359.5</v>
      </c>
      <c r="AV40" s="13">
        <v>1361</v>
      </c>
      <c r="AW40" s="13">
        <v>1349.5</v>
      </c>
      <c r="AX40" s="13">
        <v>1350.5</v>
      </c>
      <c r="AY40" s="13">
        <v>1324</v>
      </c>
      <c r="AZ40" s="13">
        <v>1298.5</v>
      </c>
      <c r="BA40" s="13">
        <v>1285</v>
      </c>
      <c r="BB40" s="13">
        <v>1250.5</v>
      </c>
      <c r="BC40" s="13">
        <v>1260</v>
      </c>
      <c r="BD40" s="13">
        <v>1269</v>
      </c>
      <c r="BE40" s="13">
        <v>1273</v>
      </c>
      <c r="BF40" s="13">
        <v>1287</v>
      </c>
      <c r="BG40" s="13">
        <v>1290.5</v>
      </c>
      <c r="BH40" s="13">
        <v>1250.5</v>
      </c>
      <c r="BI40" s="13">
        <v>1276</v>
      </c>
      <c r="BJ40" s="13">
        <v>1248</v>
      </c>
      <c r="BK40" s="13">
        <v>1273</v>
      </c>
      <c r="BL40" s="13">
        <v>1265</v>
      </c>
      <c r="BM40" s="67">
        <v>1273.5</v>
      </c>
      <c r="BN40" s="67">
        <v>1235</v>
      </c>
      <c r="BO40" s="67">
        <v>1228.5</v>
      </c>
      <c r="BP40" s="67">
        <v>1228.5</v>
      </c>
      <c r="BQ40" s="67">
        <v>1250.5</v>
      </c>
      <c r="BR40" s="67">
        <v>1220</v>
      </c>
      <c r="BS40" s="67">
        <v>1256.5</v>
      </c>
      <c r="BT40" s="67">
        <v>1274</v>
      </c>
      <c r="BU40" s="67">
        <v>1230.5</v>
      </c>
      <c r="BV40" s="67">
        <v>1312</v>
      </c>
      <c r="BW40" s="67">
        <v>1332.5</v>
      </c>
      <c r="BX40" s="67">
        <v>1331.5</v>
      </c>
      <c r="BY40" s="67">
        <v>1334.5</v>
      </c>
      <c r="BZ40" s="67">
        <v>1341</v>
      </c>
      <c r="CA40" s="516">
        <v>1334</v>
      </c>
      <c r="CB40" s="516">
        <v>1387.5</v>
      </c>
      <c r="CC40" s="516">
        <v>1363</v>
      </c>
      <c r="CD40" s="516">
        <v>1318</v>
      </c>
      <c r="CE40" s="516">
        <v>1300.5</v>
      </c>
      <c r="CF40" s="516">
        <v>1305</v>
      </c>
      <c r="CG40" s="516">
        <v>1314</v>
      </c>
      <c r="CH40" s="516">
        <v>1334.5</v>
      </c>
      <c r="CI40" s="516">
        <v>1275.5</v>
      </c>
      <c r="CJ40" s="516">
        <v>1263.5</v>
      </c>
      <c r="CK40" s="516">
        <v>1261</v>
      </c>
      <c r="CL40" s="516">
        <v>1254</v>
      </c>
      <c r="CM40" s="516">
        <v>1285</v>
      </c>
      <c r="CN40" s="516">
        <v>1204</v>
      </c>
      <c r="CO40" s="516">
        <v>1203</v>
      </c>
      <c r="CP40" s="516">
        <v>1255</v>
      </c>
      <c r="CQ40" s="516">
        <v>1257.5</v>
      </c>
      <c r="CR40" s="516">
        <v>1274.5</v>
      </c>
      <c r="CS40" s="516">
        <v>1237</v>
      </c>
      <c r="CT40" s="516">
        <v>1213.5</v>
      </c>
      <c r="CU40" s="516">
        <v>1218.5</v>
      </c>
      <c r="CV40" s="516">
        <v>1239</v>
      </c>
      <c r="CW40" s="516">
        <v>1186.5</v>
      </c>
      <c r="CX40" s="516">
        <v>1181</v>
      </c>
      <c r="CY40" s="516">
        <v>1181</v>
      </c>
      <c r="CZ40" s="516">
        <v>1209.5</v>
      </c>
      <c r="DA40" s="2">
        <v>1233.5</v>
      </c>
      <c r="DB40" s="2">
        <v>1218.5</v>
      </c>
      <c r="DC40" s="2">
        <v>1180.5</v>
      </c>
      <c r="DD40" s="2">
        <v>1246.5</v>
      </c>
      <c r="DE40" s="2">
        <v>1233.5</v>
      </c>
      <c r="DF40" s="2">
        <v>1218.5</v>
      </c>
      <c r="DG40" s="2">
        <v>1285</v>
      </c>
      <c r="DH40" s="2">
        <v>1354.5</v>
      </c>
      <c r="DI40" s="2">
        <v>1452.5</v>
      </c>
      <c r="DJ40" s="2">
        <v>1412</v>
      </c>
      <c r="DK40" s="2">
        <v>1399.5</v>
      </c>
      <c r="DL40" s="2">
        <v>1384</v>
      </c>
      <c r="DM40" s="2">
        <v>1404.5</v>
      </c>
      <c r="DN40" s="2">
        <v>1459</v>
      </c>
      <c r="DO40" s="2">
        <v>1453.5</v>
      </c>
      <c r="DP40" s="2">
        <v>1434</v>
      </c>
      <c r="DQ40" s="2">
        <v>1427.5</v>
      </c>
      <c r="DR40" s="2">
        <v>1442</v>
      </c>
      <c r="DS40" s="2">
        <v>1443.5</v>
      </c>
      <c r="DT40" s="2">
        <v>1442.5</v>
      </c>
      <c r="DU40" s="2">
        <v>1412</v>
      </c>
      <c r="DV40" s="2">
        <v>1370</v>
      </c>
      <c r="DW40" s="2">
        <v>1349</v>
      </c>
      <c r="DX40" s="2">
        <v>1370</v>
      </c>
      <c r="DY40" s="2">
        <v>1356.5</v>
      </c>
      <c r="DZ40" s="2">
        <v>1304</v>
      </c>
      <c r="EA40" s="2">
        <v>1413</v>
      </c>
      <c r="EB40" s="2">
        <v>1423</v>
      </c>
      <c r="EC40" s="2">
        <v>1390.5</v>
      </c>
      <c r="ED40" s="2">
        <v>1391</v>
      </c>
      <c r="EE40" s="2">
        <v>1385</v>
      </c>
      <c r="EF40" s="2">
        <v>1425</v>
      </c>
      <c r="EG40" s="2">
        <v>1413.5</v>
      </c>
      <c r="EH40" s="2">
        <v>1399.5</v>
      </c>
      <c r="EI40" s="2">
        <v>1442.5</v>
      </c>
      <c r="EJ40" s="2">
        <v>1476.5</v>
      </c>
      <c r="EK40" s="2">
        <v>1477</v>
      </c>
      <c r="EL40" s="2">
        <v>1491.5</v>
      </c>
      <c r="EM40" s="2">
        <v>1485</v>
      </c>
      <c r="EN40" s="2">
        <v>1476</v>
      </c>
      <c r="EO40" s="2">
        <v>1407.5</v>
      </c>
      <c r="EP40" s="2">
        <v>1385.5</v>
      </c>
      <c r="EQ40" s="2">
        <v>1406</v>
      </c>
      <c r="ER40" s="2">
        <v>1399.5</v>
      </c>
      <c r="ES40" s="2">
        <v>1347</v>
      </c>
      <c r="ET40" s="2">
        <v>1301</v>
      </c>
      <c r="EU40" s="2">
        <v>1323</v>
      </c>
      <c r="EV40" s="2">
        <v>1312</v>
      </c>
      <c r="EW40" s="2">
        <v>1303</v>
      </c>
      <c r="EX40" s="2">
        <v>1291</v>
      </c>
      <c r="EY40" s="2">
        <v>1297.5</v>
      </c>
      <c r="EZ40" s="2">
        <v>1290</v>
      </c>
      <c r="FA40" s="2">
        <v>1262</v>
      </c>
      <c r="FB40" s="2">
        <v>1271</v>
      </c>
      <c r="FC40" s="2">
        <v>1248</v>
      </c>
      <c r="FD40" s="2">
        <v>1250.5</v>
      </c>
      <c r="FE40" s="2">
        <v>1286.5</v>
      </c>
      <c r="FF40" s="2">
        <v>1308</v>
      </c>
      <c r="FG40" s="2">
        <v>1279</v>
      </c>
      <c r="FH40" s="2">
        <v>1259</v>
      </c>
      <c r="FI40" s="2">
        <v>1208.5</v>
      </c>
      <c r="FJ40" s="2">
        <v>1218.5</v>
      </c>
      <c r="FK40" s="2">
        <v>1199</v>
      </c>
      <c r="FL40" s="2">
        <v>1239.5</v>
      </c>
      <c r="FM40" s="2">
        <v>1195</v>
      </c>
      <c r="FN40" s="2">
        <v>1185</v>
      </c>
      <c r="FO40" s="2">
        <v>1176.5</v>
      </c>
      <c r="FP40" s="2">
        <v>1177.5</v>
      </c>
      <c r="FQ40" s="2">
        <v>1173</v>
      </c>
      <c r="FR40" s="2">
        <v>1173.5</v>
      </c>
      <c r="FS40" s="2">
        <v>1120</v>
      </c>
      <c r="FT40" s="2">
        <v>1119.5</v>
      </c>
      <c r="FU40" s="2">
        <v>1124</v>
      </c>
      <c r="FV40" s="2">
        <v>1070.5</v>
      </c>
      <c r="FW40" s="2">
        <v>1075</v>
      </c>
      <c r="FX40" s="2">
        <v>1096.5</v>
      </c>
      <c r="FY40" s="2">
        <v>1148</v>
      </c>
      <c r="FZ40" s="2">
        <v>1158.5</v>
      </c>
      <c r="GA40" s="2">
        <v>1132</v>
      </c>
      <c r="GB40" s="2">
        <v>1101.5</v>
      </c>
      <c r="GC40" s="2">
        <v>1101</v>
      </c>
      <c r="GD40" s="2">
        <v>1090.5</v>
      </c>
      <c r="GE40" s="2">
        <v>1088</v>
      </c>
      <c r="GF40" s="2">
        <v>1055.5</v>
      </c>
      <c r="GG40" s="2">
        <v>1078</v>
      </c>
      <c r="GH40" s="2">
        <v>1102</v>
      </c>
      <c r="GI40" s="2">
        <v>1090</v>
      </c>
      <c r="GJ40" s="2">
        <v>1085</v>
      </c>
      <c r="GK40" s="2">
        <v>1094.5</v>
      </c>
      <c r="GL40" s="2">
        <v>1090.5</v>
      </c>
      <c r="GM40" s="2">
        <v>1049</v>
      </c>
      <c r="GN40" s="2">
        <v>1054.5</v>
      </c>
      <c r="GO40" s="2">
        <v>1072.5</v>
      </c>
      <c r="GP40" s="2">
        <v>1071.5</v>
      </c>
      <c r="GQ40" s="2">
        <v>1065.5</v>
      </c>
      <c r="GR40" s="2">
        <v>1044</v>
      </c>
      <c r="GS40" s="2">
        <v>1074</v>
      </c>
      <c r="GT40" s="2">
        <v>1070</v>
      </c>
      <c r="GU40" s="2">
        <v>1039</v>
      </c>
      <c r="GV40" s="2">
        <v>1060</v>
      </c>
      <c r="GW40" s="2">
        <v>1105.5</v>
      </c>
      <c r="GX40" s="2">
        <v>1093</v>
      </c>
      <c r="GY40" s="2">
        <v>1082</v>
      </c>
      <c r="GZ40" s="2">
        <v>1092.5</v>
      </c>
      <c r="HA40" s="2">
        <v>1047</v>
      </c>
      <c r="HB40" s="2">
        <v>1042.5</v>
      </c>
      <c r="HC40" s="2">
        <v>1049.5</v>
      </c>
      <c r="HD40" s="2">
        <v>1085.5</v>
      </c>
      <c r="HE40" s="2">
        <v>1076.5</v>
      </c>
      <c r="HF40" s="2">
        <v>1121</v>
      </c>
      <c r="HG40" s="2">
        <v>1109</v>
      </c>
      <c r="HH40" s="2">
        <v>1089.5</v>
      </c>
      <c r="HI40" s="2">
        <v>1094</v>
      </c>
      <c r="HJ40" s="2">
        <v>1090.5</v>
      </c>
      <c r="HK40" s="2">
        <v>1096.5</v>
      </c>
      <c r="HL40" s="2">
        <v>1094.5</v>
      </c>
      <c r="HM40" s="2">
        <v>1107.5</v>
      </c>
      <c r="HN40" s="2">
        <v>1099</v>
      </c>
      <c r="HO40" s="2">
        <v>1092</v>
      </c>
      <c r="HP40" s="2">
        <v>1091.5</v>
      </c>
      <c r="HQ40" s="2">
        <v>1076.5</v>
      </c>
      <c r="HR40" s="2">
        <v>1083.5</v>
      </c>
      <c r="HS40" s="2">
        <v>1064</v>
      </c>
      <c r="HT40" s="2">
        <v>1044.5</v>
      </c>
      <c r="HU40" s="2">
        <v>1033.5</v>
      </c>
      <c r="HV40" s="2">
        <v>1060</v>
      </c>
      <c r="HW40" s="2">
        <v>1046</v>
      </c>
      <c r="HX40" s="2">
        <v>1060</v>
      </c>
      <c r="HY40" s="2">
        <v>1068.5</v>
      </c>
      <c r="HZ40" s="2">
        <v>1059.5</v>
      </c>
      <c r="IA40" s="2">
        <v>1069.5</v>
      </c>
      <c r="IB40" s="2">
        <v>1079</v>
      </c>
      <c r="IC40" s="2">
        <v>1067.5</v>
      </c>
      <c r="ID40" s="2">
        <v>1056.5</v>
      </c>
      <c r="IE40" s="2">
        <v>1061</v>
      </c>
      <c r="IF40" s="2">
        <v>1077</v>
      </c>
      <c r="IG40" s="2">
        <v>1090</v>
      </c>
      <c r="IH40" s="2">
        <v>1088</v>
      </c>
      <c r="II40" s="2">
        <v>1059.5</v>
      </c>
      <c r="IJ40" s="2">
        <v>1065.5</v>
      </c>
      <c r="IK40" s="2">
        <v>1051</v>
      </c>
      <c r="IL40" s="2">
        <v>1025.5</v>
      </c>
      <c r="IM40" s="2">
        <v>1017.5</v>
      </c>
      <c r="IN40" s="2">
        <v>1002</v>
      </c>
      <c r="IO40" s="2">
        <v>996.8</v>
      </c>
      <c r="IP40" s="2">
        <v>982.1</v>
      </c>
      <c r="IQ40" s="2">
        <v>1008</v>
      </c>
      <c r="IR40" s="2">
        <v>1005</v>
      </c>
      <c r="IS40" s="2">
        <v>1005.5</v>
      </c>
      <c r="IT40" s="2">
        <v>996.2</v>
      </c>
    </row>
    <row r="41" spans="1:254" ht="15.9" customHeight="1">
      <c r="A41" s="61" t="s">
        <v>77</v>
      </c>
      <c r="B41" s="6" t="s">
        <v>78</v>
      </c>
      <c r="C41" s="15">
        <v>883.4</v>
      </c>
      <c r="D41" s="16">
        <v>9.6000000000000227</v>
      </c>
      <c r="E41" s="13">
        <v>873.8</v>
      </c>
      <c r="F41" s="13">
        <v>852.3</v>
      </c>
      <c r="G41" s="13">
        <v>872.6</v>
      </c>
      <c r="H41" s="13">
        <v>876.3</v>
      </c>
      <c r="I41" s="13">
        <v>879.8</v>
      </c>
      <c r="J41" s="13">
        <v>892.7</v>
      </c>
      <c r="K41" s="13">
        <v>896.5</v>
      </c>
      <c r="L41" s="13">
        <v>883</v>
      </c>
      <c r="M41" s="13">
        <v>882.4</v>
      </c>
      <c r="N41" s="13">
        <v>860.9</v>
      </c>
      <c r="O41" s="13">
        <v>869.2</v>
      </c>
      <c r="P41" s="13">
        <v>857.9</v>
      </c>
      <c r="Q41" s="13">
        <v>853.8</v>
      </c>
      <c r="R41" s="13">
        <v>837.3</v>
      </c>
      <c r="S41" s="13">
        <v>838.7</v>
      </c>
      <c r="T41" s="13">
        <v>827.5</v>
      </c>
      <c r="U41" s="13">
        <v>825</v>
      </c>
      <c r="V41" s="13">
        <v>815.3</v>
      </c>
      <c r="W41" s="13">
        <v>816.1</v>
      </c>
      <c r="X41" s="13">
        <v>824.8</v>
      </c>
      <c r="Y41" s="13">
        <v>829.8</v>
      </c>
      <c r="Z41" s="13">
        <v>831</v>
      </c>
      <c r="AA41" s="13">
        <v>829.7</v>
      </c>
      <c r="AB41" s="13">
        <v>814.2</v>
      </c>
      <c r="AC41" s="13">
        <v>812.3</v>
      </c>
      <c r="AD41" s="13">
        <v>794.6</v>
      </c>
      <c r="AE41" s="13">
        <v>795.4</v>
      </c>
      <c r="AF41" s="13">
        <v>805.3</v>
      </c>
      <c r="AG41" s="13">
        <v>789.4</v>
      </c>
      <c r="AH41" s="13">
        <v>781.5</v>
      </c>
      <c r="AI41" s="13">
        <v>775.2</v>
      </c>
      <c r="AJ41" s="13">
        <v>785.5</v>
      </c>
      <c r="AK41" s="13">
        <v>799.8</v>
      </c>
      <c r="AL41" s="13">
        <v>804.7</v>
      </c>
      <c r="AM41" s="13">
        <v>800.3</v>
      </c>
      <c r="AN41" s="13">
        <v>799.6</v>
      </c>
      <c r="AO41" s="13">
        <v>793.9</v>
      </c>
      <c r="AP41" s="13">
        <v>797.3</v>
      </c>
      <c r="AQ41" s="13">
        <v>791</v>
      </c>
      <c r="AR41" s="13">
        <v>783</v>
      </c>
      <c r="AS41" s="13">
        <v>785.2</v>
      </c>
      <c r="AT41" s="13">
        <v>787.4</v>
      </c>
      <c r="AU41" s="13">
        <v>780.6</v>
      </c>
      <c r="AV41" s="13">
        <v>778.9</v>
      </c>
      <c r="AW41" s="13">
        <v>774</v>
      </c>
      <c r="AX41" s="13">
        <v>782.6</v>
      </c>
      <c r="AY41" s="13">
        <v>767.9</v>
      </c>
      <c r="AZ41" s="13">
        <v>770.2</v>
      </c>
      <c r="BA41" s="13">
        <v>782.2</v>
      </c>
      <c r="BB41" s="13">
        <v>790.5</v>
      </c>
      <c r="BC41" s="13">
        <v>780.3</v>
      </c>
      <c r="BD41" s="13">
        <v>770.7</v>
      </c>
      <c r="BE41" s="13">
        <v>775.8</v>
      </c>
      <c r="BF41" s="13">
        <v>777.1</v>
      </c>
      <c r="BG41" s="13">
        <v>793.2</v>
      </c>
      <c r="BH41" s="13">
        <v>806.6</v>
      </c>
      <c r="BI41" s="13">
        <v>815.1</v>
      </c>
      <c r="BJ41" s="13">
        <v>810</v>
      </c>
      <c r="BK41" s="13">
        <v>857</v>
      </c>
      <c r="BL41" s="13">
        <v>841.8</v>
      </c>
      <c r="BM41" s="67">
        <v>835.8</v>
      </c>
      <c r="BN41" s="67">
        <v>830</v>
      </c>
      <c r="BO41" s="67">
        <v>822</v>
      </c>
      <c r="BP41" s="67">
        <v>829.2</v>
      </c>
      <c r="BQ41" s="67">
        <v>833.6</v>
      </c>
      <c r="BR41" s="67">
        <v>824.7</v>
      </c>
      <c r="BS41" s="67">
        <v>822.5</v>
      </c>
      <c r="BT41" s="67">
        <v>825.8</v>
      </c>
      <c r="BU41" s="67">
        <v>815.2</v>
      </c>
      <c r="BV41" s="67">
        <v>822.2</v>
      </c>
      <c r="BW41" s="67">
        <v>820.4</v>
      </c>
      <c r="BX41" s="67">
        <v>833.6</v>
      </c>
      <c r="BY41" s="67">
        <v>837.1</v>
      </c>
      <c r="BZ41" s="67">
        <v>841.4</v>
      </c>
      <c r="CA41" s="516">
        <v>842.1</v>
      </c>
      <c r="CB41" s="516">
        <v>850.6</v>
      </c>
      <c r="CC41" s="516">
        <v>849.7</v>
      </c>
      <c r="CD41" s="516">
        <v>852.1</v>
      </c>
      <c r="CE41" s="516">
        <v>852.8</v>
      </c>
      <c r="CF41" s="516">
        <v>849</v>
      </c>
      <c r="CG41" s="516">
        <v>855</v>
      </c>
      <c r="CH41" s="516">
        <v>858.1</v>
      </c>
      <c r="CI41" s="516">
        <v>846.9</v>
      </c>
      <c r="CJ41" s="516">
        <v>851.1</v>
      </c>
      <c r="CK41" s="516">
        <v>852.5</v>
      </c>
      <c r="CL41" s="516">
        <v>847.2</v>
      </c>
      <c r="CM41" s="516">
        <v>853.8</v>
      </c>
      <c r="CN41" s="516">
        <v>847.3</v>
      </c>
      <c r="CO41" s="516">
        <v>838.3</v>
      </c>
      <c r="CP41" s="516">
        <v>871.2</v>
      </c>
      <c r="CQ41" s="516">
        <v>861.1</v>
      </c>
      <c r="CR41" s="516">
        <v>872.7</v>
      </c>
      <c r="CS41" s="516">
        <v>866.8</v>
      </c>
      <c r="CT41" s="516">
        <v>854</v>
      </c>
      <c r="CU41" s="516">
        <v>875.3</v>
      </c>
      <c r="CV41" s="516">
        <v>914.1</v>
      </c>
      <c r="CW41" s="516">
        <v>907.6</v>
      </c>
      <c r="CX41" s="516">
        <v>901.3</v>
      </c>
      <c r="CY41" s="516">
        <v>908.2</v>
      </c>
      <c r="CZ41" s="516">
        <v>913.6</v>
      </c>
      <c r="DA41" s="2">
        <v>923.3</v>
      </c>
      <c r="DB41" s="2">
        <v>922.7</v>
      </c>
      <c r="DC41" s="2">
        <v>912.7</v>
      </c>
      <c r="DD41" s="2">
        <v>925.9</v>
      </c>
      <c r="DE41" s="2">
        <v>930.4</v>
      </c>
      <c r="DF41" s="2">
        <v>927.7</v>
      </c>
      <c r="DG41" s="2">
        <v>948.7</v>
      </c>
      <c r="DH41" s="2">
        <v>987.9</v>
      </c>
      <c r="DI41" s="2">
        <v>984.5</v>
      </c>
      <c r="DJ41" s="2">
        <v>979.7</v>
      </c>
      <c r="DK41" s="2">
        <v>978.5</v>
      </c>
      <c r="DL41" s="2">
        <v>981.5</v>
      </c>
      <c r="DM41" s="2">
        <v>971.6</v>
      </c>
      <c r="DN41" s="2">
        <v>974.2</v>
      </c>
      <c r="DO41" s="2">
        <v>986.7</v>
      </c>
      <c r="DP41" s="2">
        <v>974.7</v>
      </c>
      <c r="DQ41" s="2">
        <v>964.1</v>
      </c>
      <c r="DR41" s="2">
        <v>978</v>
      </c>
      <c r="DS41" s="2">
        <v>973.8</v>
      </c>
      <c r="DT41" s="2">
        <v>955.2</v>
      </c>
      <c r="DU41" s="2">
        <v>945.6</v>
      </c>
      <c r="DV41" s="2">
        <v>913.5</v>
      </c>
      <c r="DW41" s="2">
        <v>954.4</v>
      </c>
      <c r="DX41" s="2">
        <v>947.6</v>
      </c>
      <c r="DY41" s="2">
        <v>937.3</v>
      </c>
      <c r="DZ41" s="2">
        <v>911.2</v>
      </c>
      <c r="EA41" s="2">
        <v>915.2</v>
      </c>
      <c r="EB41" s="2">
        <v>912.2</v>
      </c>
      <c r="EC41" s="2">
        <v>905.1</v>
      </c>
      <c r="ED41" s="2">
        <v>912</v>
      </c>
      <c r="EE41" s="2">
        <v>911.5</v>
      </c>
      <c r="EF41" s="2">
        <v>920.8</v>
      </c>
      <c r="EG41" s="2">
        <v>917.4</v>
      </c>
      <c r="EH41" s="2">
        <v>910.4</v>
      </c>
      <c r="EI41" s="2">
        <v>925.9</v>
      </c>
      <c r="EJ41" s="2">
        <v>925.3</v>
      </c>
      <c r="EK41" s="2">
        <v>918.7</v>
      </c>
      <c r="EL41" s="2">
        <v>922.7</v>
      </c>
      <c r="EM41" s="2">
        <v>914.1</v>
      </c>
      <c r="EN41" s="2">
        <v>907.4</v>
      </c>
      <c r="EO41" s="2">
        <v>894.5</v>
      </c>
      <c r="EP41" s="2">
        <v>891</v>
      </c>
      <c r="EQ41" s="2">
        <v>894.6</v>
      </c>
      <c r="ER41" s="2">
        <v>894.3</v>
      </c>
      <c r="ES41" s="2">
        <v>883.2</v>
      </c>
      <c r="ET41" s="2">
        <v>860.2</v>
      </c>
      <c r="EU41" s="2">
        <v>862.5</v>
      </c>
      <c r="EV41" s="2">
        <v>862</v>
      </c>
      <c r="EW41" s="2">
        <v>861.1</v>
      </c>
      <c r="EX41" s="2">
        <v>854.7</v>
      </c>
      <c r="EY41" s="2">
        <v>852.7</v>
      </c>
      <c r="EZ41" s="2">
        <v>847.1</v>
      </c>
      <c r="FA41" s="2">
        <v>852.1</v>
      </c>
      <c r="FB41" s="2">
        <v>850.8</v>
      </c>
      <c r="FC41" s="2">
        <v>835</v>
      </c>
      <c r="FD41" s="2">
        <v>842.2</v>
      </c>
      <c r="FE41" s="2">
        <v>832</v>
      </c>
      <c r="FF41" s="2">
        <v>825.2</v>
      </c>
      <c r="FG41" s="2">
        <v>817.5</v>
      </c>
      <c r="FH41" s="2">
        <v>813.2</v>
      </c>
      <c r="FI41" s="2">
        <v>808</v>
      </c>
      <c r="FJ41" s="2">
        <v>825.8</v>
      </c>
      <c r="FK41" s="2">
        <v>808.4</v>
      </c>
      <c r="FL41" s="2">
        <v>808.8</v>
      </c>
      <c r="FM41" s="2">
        <v>804.6</v>
      </c>
      <c r="FN41" s="2">
        <v>804.9</v>
      </c>
      <c r="FO41" s="2">
        <v>813.1</v>
      </c>
      <c r="FP41" s="2">
        <v>821.8</v>
      </c>
      <c r="FQ41" s="2">
        <v>818</v>
      </c>
      <c r="FR41" s="2">
        <v>821.9</v>
      </c>
      <c r="FS41" s="2">
        <v>800.7</v>
      </c>
      <c r="FT41" s="2">
        <v>801</v>
      </c>
      <c r="FU41" s="2">
        <v>789.7</v>
      </c>
      <c r="FV41" s="2">
        <v>788</v>
      </c>
      <c r="FW41" s="2">
        <v>781.8</v>
      </c>
      <c r="FX41" s="2">
        <v>776.2</v>
      </c>
      <c r="FY41" s="2">
        <v>799.9</v>
      </c>
      <c r="FZ41" s="2">
        <v>793.4</v>
      </c>
      <c r="GA41" s="2">
        <v>786.7</v>
      </c>
      <c r="GB41" s="2">
        <v>775.3</v>
      </c>
      <c r="GC41" s="2">
        <v>785.6</v>
      </c>
      <c r="GD41" s="2">
        <v>771</v>
      </c>
      <c r="GE41" s="2">
        <v>782.5</v>
      </c>
      <c r="GF41" s="2">
        <v>776.1</v>
      </c>
      <c r="GG41" s="2">
        <v>775.9</v>
      </c>
      <c r="GH41" s="2">
        <v>778.4</v>
      </c>
      <c r="GI41" s="2">
        <v>784.1</v>
      </c>
      <c r="GJ41" s="2">
        <v>782.9</v>
      </c>
      <c r="GK41" s="2">
        <v>803.4</v>
      </c>
      <c r="GL41" s="2">
        <v>820.4</v>
      </c>
      <c r="GM41" s="2">
        <v>817.3</v>
      </c>
      <c r="GN41" s="2">
        <v>814</v>
      </c>
      <c r="GO41" s="2">
        <v>801.3</v>
      </c>
      <c r="GP41" s="2">
        <v>793.2</v>
      </c>
      <c r="GQ41" s="2">
        <v>797.9</v>
      </c>
      <c r="GR41" s="2">
        <v>788.4</v>
      </c>
      <c r="GS41" s="2">
        <v>783.2</v>
      </c>
      <c r="GT41" s="2">
        <v>781</v>
      </c>
      <c r="GU41" s="2">
        <v>774.3</v>
      </c>
      <c r="GV41" s="2">
        <v>779.1</v>
      </c>
      <c r="GW41" s="2">
        <v>787.6</v>
      </c>
      <c r="GX41" s="2">
        <v>798.3</v>
      </c>
      <c r="GY41" s="2">
        <v>804.2</v>
      </c>
      <c r="GZ41" s="2">
        <v>799</v>
      </c>
      <c r="HA41" s="2">
        <v>799.2</v>
      </c>
      <c r="HB41" s="2">
        <v>791.7</v>
      </c>
      <c r="HC41" s="2">
        <v>796.9</v>
      </c>
      <c r="HD41" s="2">
        <v>809</v>
      </c>
      <c r="HE41" s="2">
        <v>814.1</v>
      </c>
      <c r="HF41" s="2">
        <v>835.9</v>
      </c>
      <c r="HG41" s="2">
        <v>831.5</v>
      </c>
      <c r="HH41" s="2">
        <v>824</v>
      </c>
      <c r="HI41" s="2">
        <v>828.2</v>
      </c>
      <c r="HJ41" s="2">
        <v>822.6</v>
      </c>
      <c r="HK41" s="2">
        <v>834.4</v>
      </c>
      <c r="HL41" s="2">
        <v>837.7</v>
      </c>
      <c r="HM41" s="2">
        <v>836.4</v>
      </c>
      <c r="HN41" s="2">
        <v>831.6</v>
      </c>
      <c r="HO41" s="2">
        <v>832.8</v>
      </c>
      <c r="HP41" s="2">
        <v>834.5</v>
      </c>
      <c r="HQ41" s="2">
        <v>838.1</v>
      </c>
      <c r="HR41" s="2">
        <v>835.7</v>
      </c>
      <c r="HS41" s="2">
        <v>839.3</v>
      </c>
      <c r="HT41" s="2">
        <v>836.3</v>
      </c>
      <c r="HU41" s="2">
        <v>827.2</v>
      </c>
      <c r="HV41" s="2">
        <v>820.7</v>
      </c>
      <c r="HW41" s="2">
        <v>812.2</v>
      </c>
      <c r="HX41" s="2">
        <v>811.8</v>
      </c>
      <c r="HY41" s="2">
        <v>802.4</v>
      </c>
      <c r="HZ41" s="2">
        <v>798.2</v>
      </c>
      <c r="IA41" s="2">
        <v>798.2</v>
      </c>
      <c r="IB41" s="2">
        <v>798</v>
      </c>
      <c r="IC41" s="2">
        <v>804.9</v>
      </c>
      <c r="ID41" s="2">
        <v>796.8</v>
      </c>
      <c r="IE41" s="2">
        <v>788.6</v>
      </c>
      <c r="IF41" s="2">
        <v>783.5</v>
      </c>
      <c r="IG41" s="2">
        <v>778.9</v>
      </c>
      <c r="IH41" s="2">
        <v>775.3</v>
      </c>
      <c r="II41" s="2">
        <v>765.9</v>
      </c>
      <c r="IJ41" s="2">
        <v>769.6</v>
      </c>
      <c r="IK41" s="2">
        <v>772</v>
      </c>
      <c r="IL41" s="2">
        <v>775.8</v>
      </c>
      <c r="IM41" s="2">
        <v>762.5</v>
      </c>
      <c r="IN41" s="2">
        <v>759.8</v>
      </c>
      <c r="IO41" s="2">
        <v>745.2</v>
      </c>
      <c r="IP41" s="2">
        <v>731.9</v>
      </c>
      <c r="IQ41" s="2">
        <v>744.7</v>
      </c>
      <c r="IR41" s="2">
        <v>739.2</v>
      </c>
      <c r="IS41" s="2">
        <v>734.8</v>
      </c>
      <c r="IT41" s="2">
        <v>749.2</v>
      </c>
    </row>
    <row r="42" spans="1:254" ht="15.9" customHeight="1">
      <c r="A42" s="61" t="s">
        <v>79</v>
      </c>
      <c r="B42" s="6" t="s">
        <v>80</v>
      </c>
      <c r="C42" s="15">
        <v>3651</v>
      </c>
      <c r="D42" s="16">
        <v>55</v>
      </c>
      <c r="E42" s="13">
        <v>3596</v>
      </c>
      <c r="F42" s="13">
        <v>3500</v>
      </c>
      <c r="G42" s="13">
        <v>3486</v>
      </c>
      <c r="H42" s="13">
        <v>3544</v>
      </c>
      <c r="I42" s="13">
        <v>3580</v>
      </c>
      <c r="J42" s="13">
        <v>3747</v>
      </c>
      <c r="K42" s="13">
        <v>3781</v>
      </c>
      <c r="L42" s="13">
        <v>3685</v>
      </c>
      <c r="M42" s="13">
        <v>3656</v>
      </c>
      <c r="N42" s="13">
        <v>3557</v>
      </c>
      <c r="O42" s="13">
        <v>3578</v>
      </c>
      <c r="P42" s="13">
        <v>3587</v>
      </c>
      <c r="Q42" s="13">
        <v>3623</v>
      </c>
      <c r="R42" s="13">
        <v>3628</v>
      </c>
      <c r="S42" s="13">
        <v>3618</v>
      </c>
      <c r="T42" s="13">
        <v>3592</v>
      </c>
      <c r="U42" s="13">
        <v>3615</v>
      </c>
      <c r="V42" s="13">
        <v>3563</v>
      </c>
      <c r="W42" s="13">
        <v>3561</v>
      </c>
      <c r="X42" s="13">
        <v>3582</v>
      </c>
      <c r="Y42" s="13">
        <v>3621</v>
      </c>
      <c r="Z42" s="13">
        <v>3665</v>
      </c>
      <c r="AA42" s="13">
        <v>3622</v>
      </c>
      <c r="AB42" s="13">
        <v>3598</v>
      </c>
      <c r="AC42" s="13">
        <v>3570</v>
      </c>
      <c r="AD42" s="13">
        <v>3565</v>
      </c>
      <c r="AE42" s="13">
        <v>3559</v>
      </c>
      <c r="AF42" s="13">
        <v>3600</v>
      </c>
      <c r="AG42" s="13">
        <v>3588</v>
      </c>
      <c r="AH42" s="13">
        <v>3543</v>
      </c>
      <c r="AI42" s="13">
        <v>3516</v>
      </c>
      <c r="AJ42" s="13">
        <v>3477</v>
      </c>
      <c r="AK42" s="13">
        <v>3485</v>
      </c>
      <c r="AL42" s="13">
        <v>3438</v>
      </c>
      <c r="AM42" s="13">
        <v>3433</v>
      </c>
      <c r="AN42" s="13">
        <v>3465</v>
      </c>
      <c r="AO42" s="13">
        <v>3421</v>
      </c>
      <c r="AP42" s="13">
        <v>3479</v>
      </c>
      <c r="AQ42" s="13">
        <v>3483</v>
      </c>
      <c r="AR42" s="13">
        <v>3536</v>
      </c>
      <c r="AS42" s="13">
        <v>3536</v>
      </c>
      <c r="AT42" s="13">
        <v>3548</v>
      </c>
      <c r="AU42" s="13">
        <v>3504</v>
      </c>
      <c r="AV42" s="13">
        <v>3500</v>
      </c>
      <c r="AW42" s="13">
        <v>3420</v>
      </c>
      <c r="AX42" s="13">
        <v>3392</v>
      </c>
      <c r="AY42" s="13">
        <v>3342</v>
      </c>
      <c r="AZ42" s="13">
        <v>3350</v>
      </c>
      <c r="BA42" s="13">
        <v>3393</v>
      </c>
      <c r="BB42" s="13">
        <v>3426</v>
      </c>
      <c r="BC42" s="13">
        <v>3452</v>
      </c>
      <c r="BD42" s="13">
        <v>3413</v>
      </c>
      <c r="BE42" s="13">
        <v>3434</v>
      </c>
      <c r="BF42" s="13">
        <v>3506</v>
      </c>
      <c r="BG42" s="13">
        <v>3537</v>
      </c>
      <c r="BH42" s="13">
        <v>3550</v>
      </c>
      <c r="BI42" s="13">
        <v>3556</v>
      </c>
      <c r="BJ42" s="13">
        <v>3467</v>
      </c>
      <c r="BK42" s="13">
        <v>3462</v>
      </c>
      <c r="BL42" s="13">
        <v>3377</v>
      </c>
      <c r="BM42" s="67">
        <v>3346</v>
      </c>
      <c r="BN42" s="67">
        <v>3431</v>
      </c>
      <c r="BO42" s="67">
        <v>3579</v>
      </c>
      <c r="BP42" s="67">
        <v>3603</v>
      </c>
      <c r="BQ42" s="67">
        <v>3690</v>
      </c>
      <c r="BR42" s="67">
        <v>3588</v>
      </c>
      <c r="BS42" s="67">
        <v>3562</v>
      </c>
      <c r="BT42" s="67">
        <v>3606</v>
      </c>
      <c r="BU42" s="67">
        <v>3549</v>
      </c>
      <c r="BV42" s="67">
        <v>3513</v>
      </c>
      <c r="BW42" s="67">
        <v>3511</v>
      </c>
      <c r="BX42" s="67">
        <v>3511</v>
      </c>
      <c r="BY42" s="67">
        <v>3492</v>
      </c>
      <c r="BZ42" s="67">
        <v>3537</v>
      </c>
      <c r="CA42" s="516">
        <v>3541</v>
      </c>
      <c r="CB42" s="516">
        <v>3523</v>
      </c>
      <c r="CC42" s="516">
        <v>3594</v>
      </c>
      <c r="CD42" s="516">
        <v>3557</v>
      </c>
      <c r="CE42" s="516">
        <v>3697</v>
      </c>
      <c r="CF42" s="516">
        <v>3754</v>
      </c>
      <c r="CG42" s="516">
        <v>3749</v>
      </c>
      <c r="CH42" s="516">
        <v>3743</v>
      </c>
      <c r="CI42" s="516">
        <v>3665</v>
      </c>
      <c r="CJ42" s="516">
        <v>3671</v>
      </c>
      <c r="CK42" s="516">
        <v>3663</v>
      </c>
      <c r="CL42" s="516">
        <v>3660</v>
      </c>
      <c r="CM42" s="516">
        <v>3735</v>
      </c>
      <c r="CN42" s="516">
        <v>3659</v>
      </c>
      <c r="CO42" s="516">
        <v>3653</v>
      </c>
      <c r="CP42" s="516">
        <v>3751</v>
      </c>
      <c r="CQ42" s="516">
        <v>3725</v>
      </c>
      <c r="CR42" s="516">
        <v>3746</v>
      </c>
      <c r="CS42" s="516">
        <v>3702</v>
      </c>
      <c r="CT42" s="516">
        <v>3634</v>
      </c>
      <c r="CU42" s="516">
        <v>3671</v>
      </c>
      <c r="CV42" s="516">
        <v>3825</v>
      </c>
      <c r="CW42" s="516">
        <v>3763</v>
      </c>
      <c r="CX42" s="516">
        <v>3756</v>
      </c>
      <c r="CY42" s="516">
        <v>3823</v>
      </c>
      <c r="CZ42" s="516">
        <v>3812</v>
      </c>
      <c r="DA42" s="2">
        <v>3863</v>
      </c>
      <c r="DB42" s="2">
        <v>3836</v>
      </c>
      <c r="DC42" s="2">
        <v>3813</v>
      </c>
      <c r="DD42" s="2">
        <v>3927</v>
      </c>
      <c r="DE42" s="2">
        <v>3950</v>
      </c>
      <c r="DF42" s="2">
        <v>3960</v>
      </c>
      <c r="DG42" s="2">
        <v>4061</v>
      </c>
      <c r="DH42" s="2">
        <v>4161</v>
      </c>
      <c r="DI42" s="2">
        <v>4073</v>
      </c>
      <c r="DJ42" s="2">
        <v>4010</v>
      </c>
      <c r="DK42" s="2">
        <v>4011</v>
      </c>
      <c r="DL42" s="2">
        <v>4060</v>
      </c>
      <c r="DM42" s="2">
        <v>4037</v>
      </c>
      <c r="DN42" s="2">
        <v>4041</v>
      </c>
      <c r="DO42" s="2">
        <v>4063</v>
      </c>
      <c r="DP42" s="2">
        <v>4013</v>
      </c>
      <c r="DQ42" s="2">
        <v>4002</v>
      </c>
      <c r="DR42" s="2">
        <v>4021</v>
      </c>
      <c r="DS42" s="2">
        <v>4227</v>
      </c>
      <c r="DT42" s="2">
        <v>4310</v>
      </c>
      <c r="DU42" s="2">
        <v>4305</v>
      </c>
      <c r="DV42" s="2">
        <v>4242</v>
      </c>
      <c r="DW42" s="2">
        <v>4225</v>
      </c>
      <c r="DX42" s="2">
        <v>4187</v>
      </c>
      <c r="DY42" s="2">
        <v>4151</v>
      </c>
      <c r="DZ42" s="2">
        <v>4102</v>
      </c>
      <c r="EA42" s="2">
        <v>4059</v>
      </c>
      <c r="EB42" s="2">
        <v>4003</v>
      </c>
      <c r="EC42" s="2">
        <v>4015</v>
      </c>
      <c r="ED42" s="2">
        <v>4067</v>
      </c>
      <c r="EE42" s="2">
        <v>4079</v>
      </c>
      <c r="EF42" s="2">
        <v>4117</v>
      </c>
      <c r="EG42" s="2">
        <v>4100</v>
      </c>
      <c r="EH42" s="2">
        <v>4047</v>
      </c>
      <c r="EI42" s="2">
        <v>4066</v>
      </c>
      <c r="EJ42" s="2">
        <v>4099</v>
      </c>
      <c r="EK42" s="2">
        <v>4108</v>
      </c>
      <c r="EL42" s="2">
        <v>4085</v>
      </c>
      <c r="EM42" s="2">
        <v>4121</v>
      </c>
      <c r="EN42" s="2">
        <v>4059</v>
      </c>
      <c r="EO42" s="2">
        <v>4060</v>
      </c>
      <c r="EP42" s="2">
        <v>4005</v>
      </c>
      <c r="EQ42" s="2">
        <v>4044</v>
      </c>
      <c r="ER42" s="2">
        <v>4033</v>
      </c>
      <c r="ES42" s="2">
        <v>3995</v>
      </c>
      <c r="ET42" s="2">
        <v>3960</v>
      </c>
      <c r="EU42" s="2">
        <v>3978</v>
      </c>
      <c r="EV42" s="2">
        <v>3970</v>
      </c>
      <c r="EW42" s="2">
        <v>3975</v>
      </c>
      <c r="EX42" s="2">
        <v>3966</v>
      </c>
      <c r="EY42" s="2">
        <v>4000</v>
      </c>
      <c r="EZ42" s="2">
        <v>3993</v>
      </c>
      <c r="FA42" s="2">
        <v>3988</v>
      </c>
      <c r="FB42" s="2">
        <v>3999</v>
      </c>
      <c r="FC42" s="2">
        <v>3952</v>
      </c>
      <c r="FD42" s="2">
        <v>3960</v>
      </c>
      <c r="FE42" s="2">
        <v>4037</v>
      </c>
      <c r="FF42" s="2">
        <v>4043</v>
      </c>
      <c r="FG42" s="2">
        <v>3922</v>
      </c>
      <c r="FH42" s="2">
        <v>3923</v>
      </c>
      <c r="FI42" s="2">
        <v>3897</v>
      </c>
      <c r="FJ42" s="2">
        <v>3897</v>
      </c>
      <c r="FK42" s="2">
        <v>3864</v>
      </c>
      <c r="FL42" s="2">
        <v>3919</v>
      </c>
      <c r="FM42" s="2">
        <v>3900</v>
      </c>
      <c r="FN42" s="2">
        <v>3939</v>
      </c>
      <c r="FO42" s="2">
        <v>3935</v>
      </c>
      <c r="FP42" s="2">
        <v>3978</v>
      </c>
      <c r="FQ42" s="2">
        <v>3972</v>
      </c>
      <c r="FR42" s="2">
        <v>3940</v>
      </c>
      <c r="FS42" s="2">
        <v>3851</v>
      </c>
      <c r="FT42" s="2">
        <v>3923</v>
      </c>
      <c r="FU42" s="2">
        <v>3856</v>
      </c>
      <c r="FV42" s="2">
        <v>3763</v>
      </c>
      <c r="FW42" s="2">
        <v>3724</v>
      </c>
      <c r="FX42" s="2">
        <v>3744</v>
      </c>
      <c r="FY42" s="2">
        <v>3796</v>
      </c>
      <c r="FZ42" s="2">
        <v>3797</v>
      </c>
      <c r="GA42" s="2">
        <v>3784</v>
      </c>
      <c r="GB42" s="2">
        <v>3837</v>
      </c>
      <c r="GC42" s="2">
        <v>3858</v>
      </c>
      <c r="GD42" s="2">
        <v>3787</v>
      </c>
      <c r="GE42" s="2">
        <v>3731</v>
      </c>
      <c r="GF42" s="2">
        <v>3388</v>
      </c>
      <c r="GG42" s="2">
        <v>3402</v>
      </c>
      <c r="GH42" s="2">
        <v>3499</v>
      </c>
      <c r="GI42" s="2">
        <v>3463</v>
      </c>
      <c r="GJ42" s="2">
        <v>3412</v>
      </c>
      <c r="GK42" s="2">
        <v>3418</v>
      </c>
      <c r="GL42" s="2">
        <v>3489</v>
      </c>
      <c r="GM42" s="2">
        <v>3439</v>
      </c>
      <c r="GN42" s="2">
        <v>3464</v>
      </c>
      <c r="GO42" s="2">
        <v>3450</v>
      </c>
      <c r="GP42" s="2">
        <v>3431</v>
      </c>
      <c r="GQ42" s="2">
        <v>3451</v>
      </c>
      <c r="GR42" s="2">
        <v>3411</v>
      </c>
      <c r="GS42" s="2">
        <v>3397</v>
      </c>
      <c r="GT42" s="2">
        <v>3430</v>
      </c>
      <c r="GU42" s="2">
        <v>3368</v>
      </c>
      <c r="GV42" s="2">
        <v>3438</v>
      </c>
      <c r="GW42" s="2">
        <v>3476</v>
      </c>
      <c r="GX42" s="2">
        <v>3481</v>
      </c>
      <c r="GY42" s="2">
        <v>3488</v>
      </c>
      <c r="GZ42" s="2">
        <v>3469</v>
      </c>
      <c r="HA42" s="2">
        <v>3445</v>
      </c>
      <c r="HB42" s="2">
        <v>3477</v>
      </c>
      <c r="HC42" s="2">
        <v>3466</v>
      </c>
      <c r="HD42" s="2">
        <v>3506</v>
      </c>
      <c r="HE42" s="2">
        <v>3528</v>
      </c>
      <c r="HF42" s="2">
        <v>3601</v>
      </c>
      <c r="HG42" s="2">
        <v>3581</v>
      </c>
      <c r="HH42" s="2">
        <v>3588</v>
      </c>
      <c r="HI42" s="2">
        <v>3612</v>
      </c>
      <c r="HJ42" s="2">
        <v>3668</v>
      </c>
      <c r="HK42" s="2">
        <v>3695</v>
      </c>
      <c r="HL42" s="2">
        <v>3678</v>
      </c>
      <c r="HM42" s="2">
        <v>3706</v>
      </c>
      <c r="HN42" s="2">
        <v>3690</v>
      </c>
      <c r="HO42" s="2">
        <v>3728</v>
      </c>
      <c r="HP42" s="2">
        <v>3716</v>
      </c>
      <c r="HQ42" s="2">
        <v>3735</v>
      </c>
      <c r="HR42" s="2">
        <v>3726</v>
      </c>
      <c r="HS42" s="2">
        <v>3723</v>
      </c>
      <c r="HT42" s="2">
        <v>3719</v>
      </c>
      <c r="HU42" s="2">
        <v>3700</v>
      </c>
      <c r="HV42" s="2">
        <v>3673</v>
      </c>
      <c r="HW42" s="2">
        <v>3670</v>
      </c>
      <c r="HX42" s="2">
        <v>3666</v>
      </c>
      <c r="HY42" s="2">
        <v>3688</v>
      </c>
      <c r="HZ42" s="2">
        <v>3679</v>
      </c>
      <c r="IA42" s="2">
        <v>3702</v>
      </c>
      <c r="IB42" s="2">
        <v>3796</v>
      </c>
      <c r="IC42" s="2">
        <v>3804</v>
      </c>
      <c r="ID42" s="2">
        <v>3917</v>
      </c>
      <c r="IE42" s="2">
        <v>3999</v>
      </c>
      <c r="IF42" s="2">
        <v>3977</v>
      </c>
      <c r="IG42" s="2">
        <v>3960</v>
      </c>
      <c r="IH42" s="2">
        <v>3937</v>
      </c>
      <c r="II42" s="2">
        <v>3959</v>
      </c>
      <c r="IJ42" s="2">
        <v>3981</v>
      </c>
      <c r="IK42" s="2">
        <v>3985</v>
      </c>
      <c r="IL42" s="2">
        <v>3943</v>
      </c>
      <c r="IM42" s="2">
        <v>3836</v>
      </c>
      <c r="IN42" s="2">
        <v>3909</v>
      </c>
      <c r="IO42" s="2">
        <v>3793</v>
      </c>
      <c r="IP42" s="2">
        <v>3753</v>
      </c>
      <c r="IQ42" s="2">
        <v>3798</v>
      </c>
      <c r="IR42" s="2">
        <v>3740</v>
      </c>
      <c r="IS42" s="2">
        <v>3743</v>
      </c>
      <c r="IT42" s="2">
        <v>3750</v>
      </c>
    </row>
    <row r="43" spans="1:254" ht="15.9" customHeight="1">
      <c r="A43" s="61" t="s">
        <v>81</v>
      </c>
      <c r="B43" s="6" t="s">
        <v>82</v>
      </c>
      <c r="C43" s="15">
        <v>1920</v>
      </c>
      <c r="D43" s="16">
        <v>-1</v>
      </c>
      <c r="E43" s="13">
        <v>1921</v>
      </c>
      <c r="F43" s="13">
        <v>1913.5</v>
      </c>
      <c r="G43" s="13">
        <v>1881</v>
      </c>
      <c r="H43" s="13">
        <v>1888.5</v>
      </c>
      <c r="I43" s="13">
        <v>1918.5</v>
      </c>
      <c r="J43" s="13">
        <v>1898</v>
      </c>
      <c r="K43" s="13">
        <v>1936</v>
      </c>
      <c r="L43" s="13">
        <v>1902.5</v>
      </c>
      <c r="M43" s="13">
        <v>1959</v>
      </c>
      <c r="N43" s="13">
        <v>1925</v>
      </c>
      <c r="O43" s="13">
        <v>1905.5</v>
      </c>
      <c r="P43" s="13">
        <v>1897</v>
      </c>
      <c r="Q43" s="13">
        <v>1877.5</v>
      </c>
      <c r="R43" s="13">
        <v>1799</v>
      </c>
      <c r="S43" s="13">
        <v>1836.5</v>
      </c>
      <c r="T43" s="13">
        <v>1884</v>
      </c>
      <c r="U43" s="13">
        <v>1856</v>
      </c>
      <c r="V43" s="13">
        <v>1828</v>
      </c>
      <c r="W43" s="13">
        <v>1861</v>
      </c>
      <c r="X43" s="13">
        <v>1877</v>
      </c>
      <c r="Y43" s="13">
        <v>1864</v>
      </c>
      <c r="Z43" s="13">
        <v>1859.5</v>
      </c>
      <c r="AA43" s="13">
        <v>1875.5</v>
      </c>
      <c r="AB43" s="13">
        <v>1843</v>
      </c>
      <c r="AC43" s="13">
        <v>1824.5</v>
      </c>
      <c r="AD43" s="13">
        <v>1791</v>
      </c>
      <c r="AE43" s="13">
        <v>1778.5</v>
      </c>
      <c r="AF43" s="13">
        <v>1739</v>
      </c>
      <c r="AG43" s="13">
        <v>1726.5</v>
      </c>
      <c r="AH43" s="13">
        <v>1705.5</v>
      </c>
      <c r="AI43" s="13">
        <v>1728</v>
      </c>
      <c r="AJ43" s="13">
        <v>1812</v>
      </c>
      <c r="AK43" s="13">
        <v>1834.5</v>
      </c>
      <c r="AL43" s="13">
        <v>1814.5</v>
      </c>
      <c r="AM43" s="13">
        <v>1820.5</v>
      </c>
      <c r="AN43" s="13">
        <v>1793</v>
      </c>
      <c r="AO43" s="13">
        <v>1789.5</v>
      </c>
      <c r="AP43" s="13">
        <v>1776</v>
      </c>
      <c r="AQ43" s="13">
        <v>1753.5</v>
      </c>
      <c r="AR43" s="13">
        <v>1730.5</v>
      </c>
      <c r="AS43" s="13">
        <v>1732</v>
      </c>
      <c r="AT43" s="13">
        <v>1705.5</v>
      </c>
      <c r="AU43" s="13">
        <v>1667.5</v>
      </c>
      <c r="AV43" s="13">
        <v>1662.5</v>
      </c>
      <c r="AW43" s="13">
        <v>1647.5</v>
      </c>
      <c r="AX43" s="13">
        <v>1650</v>
      </c>
      <c r="AY43" s="13">
        <v>1622</v>
      </c>
      <c r="AZ43" s="13">
        <v>1634.5</v>
      </c>
      <c r="BA43" s="13">
        <v>1636</v>
      </c>
      <c r="BB43" s="13">
        <v>1627.5</v>
      </c>
      <c r="BC43" s="13">
        <v>1664</v>
      </c>
      <c r="BD43" s="13">
        <v>1671.5</v>
      </c>
      <c r="BE43" s="13">
        <v>1666</v>
      </c>
      <c r="BF43" s="13">
        <v>1650.5</v>
      </c>
      <c r="BG43" s="13">
        <v>1669</v>
      </c>
      <c r="BH43" s="13">
        <v>1656</v>
      </c>
      <c r="BI43" s="13">
        <v>1654</v>
      </c>
      <c r="BJ43" s="13">
        <v>1615</v>
      </c>
      <c r="BK43" s="13">
        <v>1618</v>
      </c>
      <c r="BL43" s="13">
        <v>1500</v>
      </c>
      <c r="BM43" s="67">
        <v>1502</v>
      </c>
      <c r="BN43" s="67">
        <v>1479</v>
      </c>
      <c r="BO43" s="67">
        <v>1466.5</v>
      </c>
      <c r="BP43" s="67">
        <v>1438.5</v>
      </c>
      <c r="BQ43" s="67">
        <v>1464</v>
      </c>
      <c r="BR43" s="67">
        <v>1423</v>
      </c>
      <c r="BS43" s="67">
        <v>1440</v>
      </c>
      <c r="BT43" s="67">
        <v>1444</v>
      </c>
      <c r="BU43" s="67">
        <v>1398.5</v>
      </c>
      <c r="BV43" s="67">
        <v>1410.5</v>
      </c>
      <c r="BW43" s="67">
        <v>1415.5</v>
      </c>
      <c r="BX43" s="67">
        <v>1437</v>
      </c>
      <c r="BY43" s="67">
        <v>1444.5</v>
      </c>
      <c r="BZ43" s="67">
        <v>1459</v>
      </c>
      <c r="CA43" s="516">
        <v>1459.5</v>
      </c>
      <c r="CB43" s="516">
        <v>1503</v>
      </c>
      <c r="CC43" s="516">
        <v>1481</v>
      </c>
      <c r="CD43" s="516">
        <v>1483.5</v>
      </c>
      <c r="CE43" s="516">
        <v>1474.5</v>
      </c>
      <c r="CF43" s="516">
        <v>1482</v>
      </c>
      <c r="CG43" s="516">
        <v>1496.5</v>
      </c>
      <c r="CH43" s="516">
        <v>1533.5</v>
      </c>
      <c r="CI43" s="516">
        <v>1474</v>
      </c>
      <c r="CJ43" s="516">
        <v>1450.5</v>
      </c>
      <c r="CK43" s="516">
        <v>1472.5</v>
      </c>
      <c r="CL43" s="516">
        <v>1469.5</v>
      </c>
      <c r="CM43" s="516">
        <v>1499</v>
      </c>
      <c r="CN43" s="516">
        <v>1421</v>
      </c>
      <c r="CO43" s="516">
        <v>1406</v>
      </c>
      <c r="CP43" s="516">
        <v>1447.5</v>
      </c>
      <c r="CQ43" s="516">
        <v>1438</v>
      </c>
      <c r="CR43" s="516">
        <v>1450</v>
      </c>
      <c r="CS43" s="516">
        <v>1386</v>
      </c>
      <c r="CT43" s="516">
        <v>1357.5</v>
      </c>
      <c r="CU43" s="516">
        <v>1400</v>
      </c>
      <c r="CV43" s="516">
        <v>1456.5</v>
      </c>
      <c r="CW43" s="516">
        <v>1429.5</v>
      </c>
      <c r="CX43" s="516">
        <v>1418.5</v>
      </c>
      <c r="CY43" s="516">
        <v>1421</v>
      </c>
      <c r="CZ43" s="516">
        <v>1428</v>
      </c>
      <c r="DA43" s="2">
        <v>1472.5</v>
      </c>
      <c r="DB43" s="2">
        <v>1492.5</v>
      </c>
      <c r="DC43" s="2">
        <v>1470</v>
      </c>
      <c r="DD43" s="2">
        <v>1540</v>
      </c>
      <c r="DE43" s="2">
        <v>1523.5</v>
      </c>
      <c r="DF43" s="2">
        <v>1453.5</v>
      </c>
      <c r="DG43" s="2">
        <v>1516</v>
      </c>
      <c r="DH43" s="2">
        <v>1559</v>
      </c>
      <c r="DI43" s="2">
        <v>1611</v>
      </c>
      <c r="DJ43" s="2">
        <v>1582</v>
      </c>
      <c r="DK43" s="2">
        <v>1516.5</v>
      </c>
      <c r="DL43" s="2">
        <v>1512</v>
      </c>
      <c r="DM43" s="2">
        <v>1562</v>
      </c>
      <c r="DN43" s="2">
        <v>1578</v>
      </c>
      <c r="DO43" s="2">
        <v>1571.5</v>
      </c>
      <c r="DP43" s="2">
        <v>1524</v>
      </c>
      <c r="DQ43" s="2">
        <v>1485</v>
      </c>
      <c r="DR43" s="2">
        <v>1488</v>
      </c>
      <c r="DS43" s="2">
        <v>1467</v>
      </c>
      <c r="DT43" s="2">
        <v>1484</v>
      </c>
      <c r="DU43" s="2">
        <v>1455.5</v>
      </c>
      <c r="DV43" s="2">
        <v>1436.5</v>
      </c>
      <c r="DW43" s="2">
        <v>1422.5</v>
      </c>
      <c r="DX43" s="2">
        <v>1418.5</v>
      </c>
      <c r="DY43" s="2">
        <v>1402.5</v>
      </c>
      <c r="DZ43" s="2">
        <v>1347</v>
      </c>
      <c r="EA43" s="2">
        <v>1352.5</v>
      </c>
      <c r="EB43" s="2">
        <v>1347</v>
      </c>
      <c r="EC43" s="2">
        <v>1316</v>
      </c>
      <c r="ED43" s="2">
        <v>1329</v>
      </c>
      <c r="EE43" s="2">
        <v>1331</v>
      </c>
      <c r="EF43" s="2">
        <v>1353</v>
      </c>
      <c r="EG43" s="2">
        <v>1336</v>
      </c>
      <c r="EH43" s="2">
        <v>1347</v>
      </c>
      <c r="EI43" s="2">
        <v>1401</v>
      </c>
      <c r="EJ43" s="2">
        <v>1407</v>
      </c>
      <c r="EK43" s="2">
        <v>1414</v>
      </c>
      <c r="EL43" s="2">
        <v>1400.5</v>
      </c>
      <c r="EM43" s="2">
        <v>1411</v>
      </c>
      <c r="EN43" s="2">
        <v>1383.5</v>
      </c>
      <c r="EO43" s="2">
        <v>1368</v>
      </c>
      <c r="EP43" s="2">
        <v>1360.5</v>
      </c>
      <c r="EQ43" s="2">
        <v>1361</v>
      </c>
      <c r="ER43" s="2">
        <v>1378.5</v>
      </c>
      <c r="ES43" s="2">
        <v>1334</v>
      </c>
      <c r="ET43" s="2">
        <v>1303.5</v>
      </c>
      <c r="EU43" s="2">
        <v>1316</v>
      </c>
      <c r="EV43" s="2">
        <v>1296</v>
      </c>
      <c r="EW43" s="2">
        <v>1297.5</v>
      </c>
      <c r="EX43" s="2">
        <v>1305</v>
      </c>
      <c r="EY43" s="2">
        <v>1319.5</v>
      </c>
      <c r="EZ43" s="2">
        <v>1298</v>
      </c>
      <c r="FA43" s="2">
        <v>1310</v>
      </c>
      <c r="FB43" s="2">
        <v>1295</v>
      </c>
      <c r="FC43" s="2">
        <v>1300.5</v>
      </c>
      <c r="FD43" s="2">
        <v>1275</v>
      </c>
      <c r="FE43" s="2">
        <v>1294.5</v>
      </c>
      <c r="FF43" s="2">
        <v>1274.5</v>
      </c>
      <c r="FG43" s="2">
        <v>1242</v>
      </c>
      <c r="FH43" s="2">
        <v>1220</v>
      </c>
      <c r="FI43" s="2">
        <v>1232</v>
      </c>
      <c r="FJ43" s="2">
        <v>1232.5</v>
      </c>
      <c r="FK43" s="2">
        <v>1221</v>
      </c>
      <c r="FL43" s="2">
        <v>1219.5</v>
      </c>
      <c r="FM43" s="2">
        <v>1226</v>
      </c>
      <c r="FN43" s="2">
        <v>1216.5</v>
      </c>
      <c r="FO43" s="2">
        <v>1202.5</v>
      </c>
      <c r="FP43" s="2">
        <v>1218.5</v>
      </c>
      <c r="FQ43" s="2">
        <v>1227</v>
      </c>
      <c r="FR43" s="2">
        <v>1222</v>
      </c>
      <c r="FS43" s="2">
        <v>1185.5</v>
      </c>
      <c r="FT43" s="2">
        <v>1236.5</v>
      </c>
      <c r="FU43" s="2">
        <v>1237</v>
      </c>
      <c r="FV43" s="2">
        <v>1214.5</v>
      </c>
      <c r="FW43" s="2">
        <v>1220.5</v>
      </c>
      <c r="FX43" s="2">
        <v>1242</v>
      </c>
      <c r="FY43" s="2">
        <v>1219</v>
      </c>
      <c r="FZ43" s="2">
        <v>1156.5</v>
      </c>
      <c r="GA43" s="2">
        <v>1128</v>
      </c>
      <c r="GB43" s="2">
        <v>1088.5</v>
      </c>
      <c r="GC43" s="2">
        <v>1091</v>
      </c>
      <c r="GD43" s="2">
        <v>1090</v>
      </c>
      <c r="GE43" s="2">
        <v>1093.5</v>
      </c>
      <c r="GF43" s="2">
        <v>1066.5</v>
      </c>
      <c r="GG43" s="2">
        <v>1087</v>
      </c>
      <c r="GH43" s="2">
        <v>1085</v>
      </c>
      <c r="GI43" s="2">
        <v>1081</v>
      </c>
      <c r="GJ43" s="2">
        <v>1073</v>
      </c>
      <c r="GK43" s="2">
        <v>1091</v>
      </c>
      <c r="GL43" s="2">
        <v>1101</v>
      </c>
      <c r="GM43" s="2">
        <v>1094.5</v>
      </c>
      <c r="GN43" s="2">
        <v>1100</v>
      </c>
      <c r="GO43" s="2">
        <v>1104</v>
      </c>
      <c r="GP43" s="2">
        <v>1105.5</v>
      </c>
      <c r="GQ43" s="2">
        <v>1108</v>
      </c>
      <c r="GR43" s="2">
        <v>1086</v>
      </c>
      <c r="GS43" s="2">
        <v>1113.5</v>
      </c>
      <c r="GT43" s="2">
        <v>1118.5</v>
      </c>
      <c r="GU43" s="2">
        <v>1100</v>
      </c>
      <c r="GV43" s="2">
        <v>1128</v>
      </c>
      <c r="GW43" s="2">
        <v>1146.5</v>
      </c>
      <c r="GX43" s="2">
        <v>1143.5</v>
      </c>
      <c r="GY43" s="2">
        <v>1134.5</v>
      </c>
      <c r="GZ43" s="2">
        <v>1132</v>
      </c>
      <c r="HA43" s="2">
        <v>1107</v>
      </c>
      <c r="HB43" s="2">
        <v>1107.5</v>
      </c>
      <c r="HC43" s="2">
        <v>1122.5</v>
      </c>
      <c r="HD43" s="2">
        <v>1166</v>
      </c>
      <c r="HE43" s="2">
        <v>1155.5</v>
      </c>
      <c r="HF43" s="2">
        <v>1195.5</v>
      </c>
      <c r="HG43" s="2">
        <v>1184</v>
      </c>
      <c r="HH43" s="2">
        <v>1183</v>
      </c>
      <c r="HI43" s="2">
        <v>1183</v>
      </c>
      <c r="HJ43" s="2">
        <v>1183</v>
      </c>
      <c r="HK43" s="2">
        <v>1191.5</v>
      </c>
      <c r="HL43" s="2">
        <v>1195.5</v>
      </c>
      <c r="HM43" s="2">
        <v>1225</v>
      </c>
      <c r="HN43" s="2">
        <v>1239.5</v>
      </c>
      <c r="HO43" s="2">
        <v>1227.5</v>
      </c>
      <c r="HP43" s="2">
        <v>1248.5</v>
      </c>
      <c r="HQ43" s="2">
        <v>1252</v>
      </c>
      <c r="HR43" s="2">
        <v>1239.5</v>
      </c>
      <c r="HS43" s="2">
        <v>1221</v>
      </c>
      <c r="HT43" s="2">
        <v>1220.5</v>
      </c>
      <c r="HU43" s="2">
        <v>1202</v>
      </c>
      <c r="HV43" s="2">
        <v>1253.5</v>
      </c>
      <c r="HW43" s="2">
        <v>1231</v>
      </c>
      <c r="HX43" s="2">
        <v>1226.5</v>
      </c>
      <c r="HY43" s="2">
        <v>1249</v>
      </c>
      <c r="HZ43" s="2">
        <v>1240</v>
      </c>
      <c r="IA43" s="2">
        <v>1255.5</v>
      </c>
      <c r="IB43" s="2">
        <v>1270</v>
      </c>
      <c r="IC43" s="2">
        <v>1274.5</v>
      </c>
      <c r="ID43" s="2">
        <v>1239</v>
      </c>
      <c r="IE43" s="2">
        <v>1245</v>
      </c>
      <c r="IF43" s="2">
        <v>1233.5</v>
      </c>
      <c r="IG43" s="2">
        <v>1245</v>
      </c>
      <c r="IH43" s="2">
        <v>1259</v>
      </c>
      <c r="II43" s="2">
        <v>1213</v>
      </c>
      <c r="IJ43" s="2">
        <v>1221</v>
      </c>
      <c r="IK43" s="2">
        <v>1200</v>
      </c>
      <c r="IL43" s="2">
        <v>1210.5</v>
      </c>
      <c r="IM43" s="2">
        <v>1235.5</v>
      </c>
      <c r="IN43" s="2">
        <v>1213</v>
      </c>
      <c r="IO43" s="2">
        <v>1189.5</v>
      </c>
      <c r="IP43" s="2">
        <v>1179.5</v>
      </c>
      <c r="IQ43" s="2">
        <v>1213.5</v>
      </c>
      <c r="IR43" s="2">
        <v>1203.5</v>
      </c>
      <c r="IS43" s="2">
        <v>1183.5</v>
      </c>
      <c r="IT43" s="2">
        <v>1174.5</v>
      </c>
    </row>
    <row r="44" spans="1:254" ht="15.9" customHeight="1">
      <c r="A44" s="61" t="s">
        <v>83</v>
      </c>
      <c r="B44" s="6" t="s">
        <v>84</v>
      </c>
      <c r="C44" s="15">
        <v>1345</v>
      </c>
      <c r="D44" s="16">
        <v>45.5</v>
      </c>
      <c r="E44" s="13">
        <v>1299.5</v>
      </c>
      <c r="F44" s="13">
        <v>1188.5</v>
      </c>
      <c r="G44" s="13">
        <v>1146.5</v>
      </c>
      <c r="H44" s="13">
        <v>1129.5</v>
      </c>
      <c r="I44" s="13">
        <v>1158</v>
      </c>
      <c r="J44" s="13">
        <v>1155.5</v>
      </c>
      <c r="K44" s="13">
        <v>1163</v>
      </c>
      <c r="L44" s="13">
        <v>1150</v>
      </c>
      <c r="M44" s="13">
        <v>1178.5</v>
      </c>
      <c r="N44" s="13">
        <v>1154</v>
      </c>
      <c r="O44" s="13">
        <v>1179.5</v>
      </c>
      <c r="P44" s="13">
        <v>1169.5</v>
      </c>
      <c r="Q44" s="13">
        <v>1165</v>
      </c>
      <c r="R44" s="13">
        <v>1148.5</v>
      </c>
      <c r="S44" s="13">
        <v>1166.5</v>
      </c>
      <c r="T44" s="13">
        <v>1172</v>
      </c>
      <c r="U44" s="13">
        <v>1154.5</v>
      </c>
      <c r="V44" s="13">
        <v>1138</v>
      </c>
      <c r="W44" s="13">
        <v>1142.5</v>
      </c>
      <c r="X44" s="13">
        <v>1146</v>
      </c>
      <c r="Y44" s="13">
        <v>1166</v>
      </c>
      <c r="Z44" s="13">
        <v>1170.5</v>
      </c>
      <c r="AA44" s="13">
        <v>1175</v>
      </c>
      <c r="AB44" s="13">
        <v>1173.5</v>
      </c>
      <c r="AC44" s="13">
        <v>1133</v>
      </c>
      <c r="AD44" s="13">
        <v>1125</v>
      </c>
      <c r="AE44" s="13">
        <v>1127.5</v>
      </c>
      <c r="AF44" s="13">
        <v>1138.5</v>
      </c>
      <c r="AG44" s="13">
        <v>1138.5</v>
      </c>
      <c r="AH44" s="13">
        <v>1158</v>
      </c>
      <c r="AI44" s="13">
        <v>1147</v>
      </c>
      <c r="AJ44" s="13">
        <v>1141</v>
      </c>
      <c r="AK44" s="13">
        <v>1171.5</v>
      </c>
      <c r="AL44" s="13">
        <v>1159</v>
      </c>
      <c r="AM44" s="13">
        <v>1192.5</v>
      </c>
      <c r="AN44" s="13">
        <v>1190</v>
      </c>
      <c r="AO44" s="13">
        <v>1177</v>
      </c>
      <c r="AP44" s="13">
        <v>1197.5</v>
      </c>
      <c r="AQ44" s="13">
        <v>1145</v>
      </c>
      <c r="AR44" s="13">
        <v>1118.5</v>
      </c>
      <c r="AS44" s="13">
        <v>1113</v>
      </c>
      <c r="AT44" s="13">
        <v>1093</v>
      </c>
      <c r="AU44" s="13">
        <v>1094.5</v>
      </c>
      <c r="AV44" s="13">
        <v>1121.5</v>
      </c>
      <c r="AW44" s="13">
        <v>1105.5</v>
      </c>
      <c r="AX44" s="13">
        <v>1152</v>
      </c>
      <c r="AY44" s="13">
        <v>1121.5</v>
      </c>
      <c r="AZ44" s="13">
        <v>1139</v>
      </c>
      <c r="BA44" s="13">
        <v>1192</v>
      </c>
      <c r="BB44" s="13">
        <v>1133</v>
      </c>
      <c r="BC44" s="13">
        <v>1143.5</v>
      </c>
      <c r="BD44" s="13">
        <v>1147</v>
      </c>
      <c r="BE44" s="13">
        <v>1135.5</v>
      </c>
      <c r="BF44" s="13">
        <v>1085.5</v>
      </c>
      <c r="BG44" s="13">
        <v>1085.5</v>
      </c>
      <c r="BH44" s="13">
        <v>1076.5</v>
      </c>
      <c r="BI44" s="13">
        <v>1082</v>
      </c>
      <c r="BJ44" s="13">
        <v>1076.5</v>
      </c>
      <c r="BK44" s="13">
        <v>1150</v>
      </c>
      <c r="BL44" s="13">
        <v>1163.5</v>
      </c>
      <c r="BM44" s="67">
        <v>1167.5</v>
      </c>
      <c r="BN44" s="67">
        <v>1145.5</v>
      </c>
      <c r="BO44" s="67">
        <v>1133</v>
      </c>
      <c r="BP44" s="67">
        <v>1129</v>
      </c>
      <c r="BQ44" s="67">
        <v>1138</v>
      </c>
      <c r="BR44" s="67">
        <v>1106</v>
      </c>
      <c r="BS44" s="67">
        <v>1121</v>
      </c>
      <c r="BT44" s="67">
        <v>1140.5</v>
      </c>
      <c r="BU44" s="67">
        <v>1119.5</v>
      </c>
      <c r="BV44" s="67">
        <v>1110.5</v>
      </c>
      <c r="BW44" s="67">
        <v>1112.5</v>
      </c>
      <c r="BX44" s="67">
        <v>1126</v>
      </c>
      <c r="BY44" s="67">
        <v>1145</v>
      </c>
      <c r="BZ44" s="67">
        <v>1147</v>
      </c>
      <c r="CA44" s="516">
        <v>1156.5</v>
      </c>
      <c r="CB44" s="516">
        <v>1171.5</v>
      </c>
      <c r="CC44" s="516">
        <v>1144</v>
      </c>
      <c r="CD44" s="516">
        <v>1151.5</v>
      </c>
      <c r="CE44" s="516">
        <v>1150.5</v>
      </c>
      <c r="CF44" s="516">
        <v>1175.5</v>
      </c>
      <c r="CG44" s="516">
        <v>1170.5</v>
      </c>
      <c r="CH44" s="516">
        <v>1174</v>
      </c>
      <c r="CI44" s="516">
        <v>1124</v>
      </c>
      <c r="CJ44" s="516">
        <v>1126.5</v>
      </c>
      <c r="CK44" s="516">
        <v>1130.5</v>
      </c>
      <c r="CL44" s="516">
        <v>1128</v>
      </c>
      <c r="CM44" s="516">
        <v>1151.5</v>
      </c>
      <c r="CN44" s="516">
        <v>1100.5</v>
      </c>
      <c r="CO44" s="516">
        <v>1094.5</v>
      </c>
      <c r="CP44" s="516">
        <v>1115</v>
      </c>
      <c r="CQ44" s="516">
        <v>1119</v>
      </c>
      <c r="CR44" s="516">
        <v>1111</v>
      </c>
      <c r="CS44" s="516">
        <v>1074.5</v>
      </c>
      <c r="CT44" s="516">
        <v>1049</v>
      </c>
      <c r="CU44" s="516">
        <v>1097.5</v>
      </c>
      <c r="CV44" s="516">
        <v>1138</v>
      </c>
      <c r="CW44" s="516">
        <v>1101</v>
      </c>
      <c r="CX44" s="516">
        <v>1110.5</v>
      </c>
      <c r="CY44" s="516">
        <v>1134</v>
      </c>
      <c r="CZ44" s="516">
        <v>1151.5</v>
      </c>
      <c r="DA44" s="2">
        <v>1189.5</v>
      </c>
      <c r="DB44" s="2">
        <v>1178</v>
      </c>
      <c r="DC44" s="2">
        <v>1152</v>
      </c>
      <c r="DD44" s="2">
        <v>1209</v>
      </c>
      <c r="DE44" s="2">
        <v>1212.5</v>
      </c>
      <c r="DF44" s="2">
        <v>1197</v>
      </c>
      <c r="DG44" s="2">
        <v>1267</v>
      </c>
      <c r="DH44" s="2">
        <v>1340</v>
      </c>
      <c r="DI44" s="2">
        <v>1340</v>
      </c>
      <c r="DJ44" s="2">
        <v>1326</v>
      </c>
      <c r="DK44" s="2">
        <v>1324</v>
      </c>
      <c r="DL44" s="2">
        <v>1324.5</v>
      </c>
      <c r="DM44" s="2">
        <v>1279</v>
      </c>
      <c r="DN44" s="2">
        <v>1314.5</v>
      </c>
      <c r="DO44" s="2">
        <v>1311</v>
      </c>
      <c r="DP44" s="2">
        <v>1269</v>
      </c>
      <c r="DQ44" s="2">
        <v>1223.5</v>
      </c>
      <c r="DR44" s="2">
        <v>1232</v>
      </c>
      <c r="DS44" s="2">
        <v>1213</v>
      </c>
      <c r="DT44" s="2">
        <v>1248</v>
      </c>
      <c r="DU44" s="2">
        <v>1255.5</v>
      </c>
      <c r="DV44" s="2">
        <v>1245</v>
      </c>
      <c r="DW44" s="2">
        <v>1236</v>
      </c>
      <c r="DX44" s="2">
        <v>1240</v>
      </c>
      <c r="DY44" s="2">
        <v>1184</v>
      </c>
      <c r="DZ44" s="2">
        <v>1136</v>
      </c>
      <c r="EA44" s="2">
        <v>1138.5</v>
      </c>
      <c r="EB44" s="2">
        <v>1121.5</v>
      </c>
      <c r="EC44" s="2">
        <v>1117.5</v>
      </c>
      <c r="ED44" s="2">
        <v>1131</v>
      </c>
      <c r="EE44" s="2">
        <v>1134.5</v>
      </c>
      <c r="EF44" s="2">
        <v>1158.5</v>
      </c>
      <c r="EG44" s="2">
        <v>1136</v>
      </c>
      <c r="EH44" s="2">
        <v>1123</v>
      </c>
      <c r="EI44" s="2">
        <v>1122.5</v>
      </c>
      <c r="EJ44" s="2">
        <v>1153</v>
      </c>
      <c r="EK44" s="2">
        <v>1145</v>
      </c>
      <c r="EL44" s="2">
        <v>1135.5</v>
      </c>
      <c r="EM44" s="2">
        <v>1136</v>
      </c>
      <c r="EN44" s="2">
        <v>1125</v>
      </c>
      <c r="EO44" s="2">
        <v>1105.5</v>
      </c>
      <c r="EP44" s="2">
        <v>1070</v>
      </c>
      <c r="EQ44" s="2">
        <v>1078.5</v>
      </c>
      <c r="ER44" s="2">
        <v>1079.5</v>
      </c>
      <c r="ES44" s="2">
        <v>1048.5</v>
      </c>
      <c r="ET44" s="2">
        <v>1020</v>
      </c>
      <c r="EU44" s="2">
        <v>1025</v>
      </c>
      <c r="EV44" s="2">
        <v>1023.5</v>
      </c>
      <c r="EW44" s="2">
        <v>1017.5</v>
      </c>
      <c r="EX44" s="2">
        <v>1029.5</v>
      </c>
      <c r="EY44" s="2">
        <v>1040</v>
      </c>
      <c r="EZ44" s="2">
        <v>1023.5</v>
      </c>
      <c r="FA44" s="2">
        <v>1019</v>
      </c>
      <c r="FB44" s="2">
        <v>1014</v>
      </c>
      <c r="FC44" s="2">
        <v>1022.5</v>
      </c>
      <c r="FD44" s="2">
        <v>1028.5</v>
      </c>
      <c r="FE44" s="2">
        <v>1048.5</v>
      </c>
      <c r="FF44" s="2">
        <v>1046</v>
      </c>
      <c r="FG44" s="2">
        <v>988</v>
      </c>
      <c r="FH44" s="2">
        <v>993</v>
      </c>
      <c r="FI44" s="2">
        <v>990</v>
      </c>
      <c r="FJ44" s="2">
        <v>986.5</v>
      </c>
      <c r="FK44" s="2">
        <v>975.3</v>
      </c>
      <c r="FL44" s="2">
        <v>1000.5</v>
      </c>
      <c r="FM44" s="2">
        <v>998.7</v>
      </c>
      <c r="FN44" s="2">
        <v>1001</v>
      </c>
      <c r="FO44" s="2">
        <v>1004</v>
      </c>
      <c r="FP44" s="2">
        <v>1015</v>
      </c>
      <c r="FQ44" s="2">
        <v>1008.5</v>
      </c>
      <c r="FR44" s="2">
        <v>1014</v>
      </c>
      <c r="FS44" s="2">
        <v>990.9</v>
      </c>
      <c r="FT44" s="2">
        <v>1017.5</v>
      </c>
      <c r="FU44" s="2">
        <v>1000.5</v>
      </c>
      <c r="FV44" s="2">
        <v>986</v>
      </c>
      <c r="FW44" s="2">
        <v>983.7</v>
      </c>
      <c r="FX44" s="2">
        <v>1011.5</v>
      </c>
      <c r="FY44" s="2">
        <v>1039</v>
      </c>
      <c r="FZ44" s="2">
        <v>950</v>
      </c>
      <c r="GA44" s="2">
        <v>951.4</v>
      </c>
      <c r="GB44" s="2">
        <v>950.5</v>
      </c>
      <c r="GC44" s="2">
        <v>943.7</v>
      </c>
      <c r="GD44" s="2">
        <v>933</v>
      </c>
      <c r="GE44" s="2">
        <v>922.9</v>
      </c>
      <c r="GF44" s="2">
        <v>917.9</v>
      </c>
      <c r="GG44" s="2">
        <v>947</v>
      </c>
      <c r="GH44" s="2">
        <v>946.1</v>
      </c>
      <c r="GI44" s="2">
        <v>950.7</v>
      </c>
      <c r="GJ44" s="2">
        <v>963.7</v>
      </c>
      <c r="GK44" s="2">
        <v>967.1</v>
      </c>
      <c r="GL44" s="2">
        <v>991.6</v>
      </c>
      <c r="GM44" s="2">
        <v>979.1</v>
      </c>
      <c r="GN44" s="2">
        <v>975.6</v>
      </c>
      <c r="GO44" s="2">
        <v>968.2</v>
      </c>
      <c r="GP44" s="2">
        <v>933</v>
      </c>
      <c r="GQ44" s="2">
        <v>929.3</v>
      </c>
      <c r="GR44" s="2">
        <v>927.2</v>
      </c>
      <c r="GS44" s="2">
        <v>926.3</v>
      </c>
      <c r="GT44" s="2">
        <v>926.3</v>
      </c>
      <c r="GU44" s="2">
        <v>925.8</v>
      </c>
      <c r="GV44" s="2">
        <v>944.9</v>
      </c>
      <c r="GW44" s="2">
        <v>970</v>
      </c>
      <c r="GX44" s="2">
        <v>978.5</v>
      </c>
      <c r="GY44" s="2">
        <v>981.2</v>
      </c>
      <c r="GZ44" s="2">
        <v>977.9</v>
      </c>
      <c r="HA44" s="2">
        <v>962.1</v>
      </c>
      <c r="HB44" s="2">
        <v>936.5</v>
      </c>
      <c r="HC44" s="2">
        <v>937</v>
      </c>
      <c r="HD44" s="2">
        <v>945.3</v>
      </c>
      <c r="HE44" s="2">
        <v>955.1</v>
      </c>
      <c r="HF44" s="2">
        <v>965.5</v>
      </c>
      <c r="HG44" s="2">
        <v>964.8</v>
      </c>
      <c r="HH44" s="2">
        <v>954</v>
      </c>
      <c r="HI44" s="2">
        <v>969.8</v>
      </c>
      <c r="HJ44" s="2">
        <v>967.9</v>
      </c>
      <c r="HK44" s="2">
        <v>972.7</v>
      </c>
      <c r="HL44" s="2">
        <v>970</v>
      </c>
      <c r="HM44" s="2">
        <v>982.6</v>
      </c>
      <c r="HN44" s="2">
        <v>983.7</v>
      </c>
      <c r="HO44" s="2">
        <v>984</v>
      </c>
      <c r="HP44" s="2">
        <v>979.4</v>
      </c>
      <c r="HQ44" s="2">
        <v>993.7</v>
      </c>
      <c r="HR44" s="2">
        <v>998</v>
      </c>
      <c r="HS44" s="2">
        <v>991.4</v>
      </c>
      <c r="HT44" s="2">
        <v>972.8</v>
      </c>
      <c r="HU44" s="2">
        <v>979.6</v>
      </c>
      <c r="HV44" s="2">
        <v>984.2</v>
      </c>
      <c r="HW44" s="2">
        <v>982.3</v>
      </c>
      <c r="HX44" s="2">
        <v>993.3</v>
      </c>
      <c r="HY44" s="2">
        <v>993.1</v>
      </c>
      <c r="HZ44" s="2">
        <v>999.3</v>
      </c>
      <c r="IA44" s="2">
        <v>996.7</v>
      </c>
      <c r="IB44" s="2">
        <v>985.8</v>
      </c>
      <c r="IC44" s="2">
        <v>983.6</v>
      </c>
      <c r="ID44" s="2">
        <v>979.2</v>
      </c>
      <c r="IE44" s="2">
        <v>980.5</v>
      </c>
      <c r="IF44" s="2">
        <v>989.2</v>
      </c>
      <c r="IG44" s="2">
        <v>992.3</v>
      </c>
      <c r="IH44" s="2">
        <v>976.3</v>
      </c>
      <c r="II44" s="2">
        <v>960</v>
      </c>
      <c r="IJ44" s="2">
        <v>982.7</v>
      </c>
      <c r="IK44" s="2">
        <v>968.3</v>
      </c>
      <c r="IL44" s="2">
        <v>952.1</v>
      </c>
      <c r="IM44" s="2">
        <v>1054</v>
      </c>
      <c r="IN44" s="2">
        <v>1040.5</v>
      </c>
      <c r="IO44" s="2">
        <v>1035.5</v>
      </c>
      <c r="IP44" s="2">
        <v>1033.5</v>
      </c>
      <c r="IQ44" s="2">
        <v>1043</v>
      </c>
      <c r="IR44" s="2">
        <v>1038</v>
      </c>
      <c r="IS44" s="2">
        <v>1040.5</v>
      </c>
      <c r="IT44" s="2">
        <v>1006</v>
      </c>
    </row>
    <row r="45" spans="1:254" ht="15.9" customHeight="1">
      <c r="A45" s="61" t="s">
        <v>85</v>
      </c>
      <c r="B45" s="6" t="s">
        <v>86</v>
      </c>
      <c r="C45" s="15">
        <v>3561</v>
      </c>
      <c r="D45" s="16">
        <v>-13</v>
      </c>
      <c r="E45" s="13">
        <v>3574</v>
      </c>
      <c r="F45" s="13">
        <v>3541</v>
      </c>
      <c r="G45" s="13">
        <v>3470</v>
      </c>
      <c r="H45" s="13">
        <v>3567</v>
      </c>
      <c r="I45" s="13">
        <v>3571</v>
      </c>
      <c r="J45" s="13">
        <v>3525</v>
      </c>
      <c r="K45" s="13">
        <v>3647</v>
      </c>
      <c r="L45" s="13">
        <v>3661</v>
      </c>
      <c r="M45" s="13">
        <v>3799</v>
      </c>
      <c r="N45" s="13">
        <v>3754</v>
      </c>
      <c r="O45" s="13">
        <v>3750</v>
      </c>
      <c r="P45" s="13">
        <v>3668</v>
      </c>
      <c r="Q45" s="13">
        <v>3580</v>
      </c>
      <c r="R45" s="13">
        <v>3473</v>
      </c>
      <c r="S45" s="13">
        <v>3629</v>
      </c>
      <c r="T45" s="13">
        <v>3697</v>
      </c>
      <c r="U45" s="13">
        <v>3600</v>
      </c>
      <c r="V45" s="13">
        <v>3541</v>
      </c>
      <c r="W45" s="13">
        <v>3461</v>
      </c>
      <c r="X45" s="13">
        <v>3414</v>
      </c>
      <c r="Y45" s="13">
        <v>3433</v>
      </c>
      <c r="Z45" s="13">
        <v>3446</v>
      </c>
      <c r="AA45" s="13">
        <v>3370</v>
      </c>
      <c r="AB45" s="13">
        <v>3326</v>
      </c>
      <c r="AC45" s="13">
        <v>3306</v>
      </c>
      <c r="AD45" s="13">
        <v>3247</v>
      </c>
      <c r="AE45" s="13">
        <v>3207</v>
      </c>
      <c r="AF45" s="13">
        <v>3211</v>
      </c>
      <c r="AG45" s="13">
        <v>3245</v>
      </c>
      <c r="AH45" s="13">
        <v>3233</v>
      </c>
      <c r="AI45" s="13">
        <v>3205</v>
      </c>
      <c r="AJ45" s="13">
        <v>3267</v>
      </c>
      <c r="AK45" s="13">
        <v>3333</v>
      </c>
      <c r="AL45" s="13">
        <v>3278</v>
      </c>
      <c r="AM45" s="13">
        <v>3374</v>
      </c>
      <c r="AN45" s="13">
        <v>3272</v>
      </c>
      <c r="AO45" s="13">
        <v>3228</v>
      </c>
      <c r="AP45" s="13">
        <v>3242</v>
      </c>
      <c r="AQ45" s="13">
        <v>3162</v>
      </c>
      <c r="AR45" s="13">
        <v>3141</v>
      </c>
      <c r="AS45" s="13">
        <v>3183</v>
      </c>
      <c r="AT45" s="13">
        <v>3180</v>
      </c>
      <c r="AU45" s="13">
        <v>3168</v>
      </c>
      <c r="AV45" s="13">
        <v>3219</v>
      </c>
      <c r="AW45" s="13">
        <v>3169</v>
      </c>
      <c r="AX45" s="13">
        <v>3137</v>
      </c>
      <c r="AY45" s="13">
        <v>3046</v>
      </c>
      <c r="AZ45" s="13">
        <v>3023</v>
      </c>
      <c r="BA45" s="13">
        <v>2999</v>
      </c>
      <c r="BB45" s="13">
        <v>2982</v>
      </c>
      <c r="BC45" s="13">
        <v>3031</v>
      </c>
      <c r="BD45" s="13">
        <v>3061</v>
      </c>
      <c r="BE45" s="13">
        <v>3066</v>
      </c>
      <c r="BF45" s="13">
        <v>3091</v>
      </c>
      <c r="BG45" s="13">
        <v>3067</v>
      </c>
      <c r="BH45" s="13">
        <v>3030</v>
      </c>
      <c r="BI45" s="13">
        <v>3108</v>
      </c>
      <c r="BJ45" s="13">
        <v>2995</v>
      </c>
      <c r="BK45" s="13">
        <v>2929</v>
      </c>
      <c r="BL45" s="13">
        <v>2877</v>
      </c>
      <c r="BM45" s="67">
        <v>2926.5</v>
      </c>
      <c r="BN45" s="67">
        <v>2886</v>
      </c>
      <c r="BO45" s="67">
        <v>2856.5</v>
      </c>
      <c r="BP45" s="67">
        <v>2806.5</v>
      </c>
      <c r="BQ45" s="67">
        <v>2863</v>
      </c>
      <c r="BR45" s="67">
        <v>2798</v>
      </c>
      <c r="BS45" s="67">
        <v>2817</v>
      </c>
      <c r="BT45" s="67">
        <v>2875</v>
      </c>
      <c r="BU45" s="67">
        <v>2788</v>
      </c>
      <c r="BV45" s="67">
        <v>2755.5</v>
      </c>
      <c r="BW45" s="67">
        <v>2752</v>
      </c>
      <c r="BX45" s="67">
        <v>2794</v>
      </c>
      <c r="BY45" s="67">
        <v>2830.5</v>
      </c>
      <c r="BZ45" s="67">
        <v>2870.5</v>
      </c>
      <c r="CA45" s="516">
        <v>2870</v>
      </c>
      <c r="CB45" s="516">
        <v>2946.5</v>
      </c>
      <c r="CC45" s="516">
        <v>2913.5</v>
      </c>
      <c r="CD45" s="516">
        <v>2850</v>
      </c>
      <c r="CE45" s="516">
        <v>2860</v>
      </c>
      <c r="CF45" s="516">
        <v>2842</v>
      </c>
      <c r="CG45" s="516">
        <v>2842.5</v>
      </c>
      <c r="CH45" s="516">
        <v>2885</v>
      </c>
      <c r="CI45" s="516">
        <v>2811</v>
      </c>
      <c r="CJ45" s="516">
        <v>2792</v>
      </c>
      <c r="CK45" s="516">
        <v>2761.5</v>
      </c>
      <c r="CL45" s="516">
        <v>2760</v>
      </c>
      <c r="CM45" s="516">
        <v>2808</v>
      </c>
      <c r="CN45" s="516">
        <v>2600</v>
      </c>
      <c r="CO45" s="516">
        <v>2621</v>
      </c>
      <c r="CP45" s="516">
        <v>2715</v>
      </c>
      <c r="CQ45" s="516">
        <v>2700.5</v>
      </c>
      <c r="CR45" s="516">
        <v>2718.5</v>
      </c>
      <c r="CS45" s="516">
        <v>2639</v>
      </c>
      <c r="CT45" s="516">
        <v>2564.5</v>
      </c>
      <c r="CU45" s="516">
        <v>2686</v>
      </c>
      <c r="CV45" s="516">
        <v>2731</v>
      </c>
      <c r="CW45" s="516">
        <v>2659.5</v>
      </c>
      <c r="CX45" s="516">
        <v>2634</v>
      </c>
      <c r="CY45" s="516">
        <v>2656</v>
      </c>
      <c r="CZ45" s="516">
        <v>2654</v>
      </c>
      <c r="DA45" s="2">
        <v>2684.5</v>
      </c>
      <c r="DB45" s="2">
        <v>2721.5</v>
      </c>
      <c r="DC45" s="2">
        <v>2665</v>
      </c>
      <c r="DD45" s="2">
        <v>2759.5</v>
      </c>
      <c r="DE45" s="2">
        <v>2735</v>
      </c>
      <c r="DF45" s="2">
        <v>2644.5</v>
      </c>
      <c r="DG45" s="2">
        <v>2775</v>
      </c>
      <c r="DH45" s="2">
        <v>2820</v>
      </c>
      <c r="DI45" s="2">
        <v>2968.5</v>
      </c>
      <c r="DJ45" s="2">
        <v>2925</v>
      </c>
      <c r="DK45" s="2">
        <v>2831</v>
      </c>
      <c r="DL45" s="2">
        <v>2888</v>
      </c>
      <c r="DM45" s="2">
        <v>2942</v>
      </c>
      <c r="DN45" s="2">
        <v>3009</v>
      </c>
      <c r="DO45" s="2">
        <v>2951.5</v>
      </c>
      <c r="DP45" s="2">
        <v>2876.5</v>
      </c>
      <c r="DQ45" s="2">
        <v>2911</v>
      </c>
      <c r="DR45" s="2">
        <v>3003</v>
      </c>
      <c r="DS45" s="2">
        <v>3085</v>
      </c>
      <c r="DT45" s="2">
        <v>3034</v>
      </c>
      <c r="DU45" s="2">
        <v>2957.5</v>
      </c>
      <c r="DV45" s="2">
        <v>2951.5</v>
      </c>
      <c r="DW45" s="2">
        <v>2879.5</v>
      </c>
      <c r="DX45" s="2">
        <v>2949.5</v>
      </c>
      <c r="DY45" s="2">
        <v>2882.5</v>
      </c>
      <c r="DZ45" s="2">
        <v>2744</v>
      </c>
      <c r="EA45" s="2">
        <v>2804.5</v>
      </c>
      <c r="EB45" s="2">
        <v>2776.5</v>
      </c>
      <c r="EC45" s="2">
        <v>2750</v>
      </c>
      <c r="ED45" s="2">
        <v>2771.5</v>
      </c>
      <c r="EE45" s="2">
        <v>2730</v>
      </c>
      <c r="EF45" s="2">
        <v>2835.5</v>
      </c>
      <c r="EG45" s="2">
        <v>2817.5</v>
      </c>
      <c r="EH45" s="2">
        <v>2831.5</v>
      </c>
      <c r="EI45" s="2">
        <v>2934</v>
      </c>
      <c r="EJ45" s="2">
        <v>2953</v>
      </c>
      <c r="EK45" s="2">
        <v>2990</v>
      </c>
      <c r="EL45" s="2">
        <v>2964</v>
      </c>
      <c r="EM45" s="2">
        <v>2879.5</v>
      </c>
      <c r="EN45" s="2">
        <v>2782</v>
      </c>
      <c r="EO45" s="2">
        <v>2642</v>
      </c>
      <c r="EP45" s="2">
        <v>2604</v>
      </c>
      <c r="EQ45" s="2">
        <v>2619</v>
      </c>
      <c r="ER45" s="2">
        <v>2625</v>
      </c>
      <c r="ES45" s="2">
        <v>2545</v>
      </c>
      <c r="ET45" s="2">
        <v>2493</v>
      </c>
      <c r="EU45" s="2">
        <v>2496.5</v>
      </c>
      <c r="EV45" s="2">
        <v>2485.5</v>
      </c>
      <c r="EW45" s="2">
        <v>2484.5</v>
      </c>
      <c r="EX45" s="2">
        <v>2481</v>
      </c>
      <c r="EY45" s="2">
        <v>2515</v>
      </c>
      <c r="EZ45" s="2">
        <v>2495</v>
      </c>
      <c r="FA45" s="2">
        <v>2449.5</v>
      </c>
      <c r="FB45" s="2">
        <v>2429</v>
      </c>
      <c r="FC45" s="2">
        <v>2453.5</v>
      </c>
      <c r="FD45" s="2">
        <v>2477</v>
      </c>
      <c r="FE45" s="2">
        <v>2558</v>
      </c>
      <c r="FF45" s="2">
        <v>2499</v>
      </c>
      <c r="FG45" s="2">
        <v>2438.5</v>
      </c>
      <c r="FH45" s="2">
        <v>2468</v>
      </c>
      <c r="FI45" s="2">
        <v>2486</v>
      </c>
      <c r="FJ45" s="2">
        <v>2498.5</v>
      </c>
      <c r="FK45" s="2">
        <v>2529.5</v>
      </c>
      <c r="FL45" s="2">
        <v>2515</v>
      </c>
      <c r="FM45" s="2">
        <v>2470</v>
      </c>
      <c r="FN45" s="2">
        <v>2523.5</v>
      </c>
      <c r="FO45" s="2">
        <v>2463</v>
      </c>
      <c r="FP45" s="2">
        <v>2423.5</v>
      </c>
      <c r="FQ45" s="2">
        <v>2415</v>
      </c>
      <c r="FR45" s="2">
        <v>2447</v>
      </c>
      <c r="FS45" s="2">
        <v>2377.5</v>
      </c>
      <c r="FT45" s="2">
        <v>2385</v>
      </c>
      <c r="FU45" s="2">
        <v>2386.5</v>
      </c>
      <c r="FV45" s="2">
        <v>2340</v>
      </c>
      <c r="FW45" s="2">
        <v>2345</v>
      </c>
      <c r="FX45" s="2">
        <v>2426.5</v>
      </c>
      <c r="FY45" s="2">
        <v>2451</v>
      </c>
      <c r="FZ45" s="2">
        <v>2450</v>
      </c>
      <c r="GA45" s="2">
        <v>2400</v>
      </c>
      <c r="GB45" s="2">
        <v>2321.5</v>
      </c>
      <c r="GC45" s="2">
        <v>2330</v>
      </c>
      <c r="GD45" s="2">
        <v>2314.5</v>
      </c>
      <c r="GE45" s="2">
        <v>2330</v>
      </c>
      <c r="GF45" s="2">
        <v>2294</v>
      </c>
      <c r="GG45" s="2">
        <v>2332</v>
      </c>
      <c r="GH45" s="2">
        <v>2330</v>
      </c>
      <c r="GI45" s="2">
        <v>2322</v>
      </c>
      <c r="GJ45" s="2">
        <v>2280.5</v>
      </c>
      <c r="GK45" s="2">
        <v>2273.5</v>
      </c>
      <c r="GL45" s="2">
        <v>2273</v>
      </c>
      <c r="GM45" s="2">
        <v>2234</v>
      </c>
      <c r="GN45" s="2">
        <v>2261.5</v>
      </c>
      <c r="GO45" s="2">
        <v>2280</v>
      </c>
      <c r="GP45" s="2">
        <v>2307.5</v>
      </c>
      <c r="GQ45" s="2">
        <v>2325</v>
      </c>
      <c r="GR45" s="2">
        <v>2232.5</v>
      </c>
      <c r="GS45" s="2">
        <v>2301</v>
      </c>
      <c r="GT45" s="2">
        <v>2291</v>
      </c>
      <c r="GU45" s="2">
        <v>2241</v>
      </c>
      <c r="GV45" s="2">
        <v>2285</v>
      </c>
      <c r="GW45" s="2">
        <v>2360</v>
      </c>
      <c r="GX45" s="2">
        <v>2345.5</v>
      </c>
      <c r="GY45" s="2">
        <v>2293.5</v>
      </c>
      <c r="GZ45" s="2">
        <v>2316</v>
      </c>
      <c r="HA45" s="2">
        <v>2313</v>
      </c>
      <c r="HB45" s="2">
        <v>2273.5</v>
      </c>
      <c r="HC45" s="2">
        <v>2318</v>
      </c>
      <c r="HD45" s="2">
        <v>2394</v>
      </c>
      <c r="HE45" s="2">
        <v>2327</v>
      </c>
      <c r="HF45" s="2">
        <v>2394.5</v>
      </c>
      <c r="HG45" s="2">
        <v>2373</v>
      </c>
      <c r="HH45" s="2">
        <v>2361.5</v>
      </c>
      <c r="HI45" s="2">
        <v>2369</v>
      </c>
      <c r="HJ45" s="2">
        <v>2341.5</v>
      </c>
      <c r="HK45" s="2">
        <v>2282</v>
      </c>
      <c r="HL45" s="2">
        <v>2279.5</v>
      </c>
      <c r="HM45" s="2">
        <v>2290.5</v>
      </c>
      <c r="HN45" s="2">
        <v>2289</v>
      </c>
      <c r="HO45" s="2">
        <v>2283.5</v>
      </c>
      <c r="HP45" s="2">
        <v>2324</v>
      </c>
      <c r="HQ45" s="2">
        <v>2260</v>
      </c>
      <c r="HR45" s="2">
        <v>2285.5</v>
      </c>
      <c r="HS45" s="2">
        <v>2268.5</v>
      </c>
      <c r="HT45" s="2">
        <v>2247.5</v>
      </c>
      <c r="HU45" s="2">
        <v>2200.5</v>
      </c>
      <c r="HV45" s="2">
        <v>2272</v>
      </c>
      <c r="HW45" s="2">
        <v>2250.5</v>
      </c>
      <c r="HX45" s="2">
        <v>2259</v>
      </c>
      <c r="HY45" s="2">
        <v>2267.5</v>
      </c>
      <c r="HZ45" s="2">
        <v>2249.5</v>
      </c>
      <c r="IA45" s="2">
        <v>2272</v>
      </c>
      <c r="IB45" s="2">
        <v>2288.5</v>
      </c>
      <c r="IC45" s="2">
        <v>2291</v>
      </c>
      <c r="ID45" s="2">
        <v>2254.5</v>
      </c>
      <c r="IE45" s="2">
        <v>2262</v>
      </c>
      <c r="IF45" s="2">
        <v>2252.5</v>
      </c>
      <c r="IG45" s="2">
        <v>2313.5</v>
      </c>
      <c r="IH45" s="2">
        <v>2374</v>
      </c>
      <c r="II45" s="2">
        <v>2239.5</v>
      </c>
      <c r="IJ45" s="2">
        <v>2224</v>
      </c>
      <c r="IK45" s="2">
        <v>2223.5</v>
      </c>
      <c r="IL45" s="2">
        <v>2129.5</v>
      </c>
      <c r="IM45" s="2">
        <v>2116</v>
      </c>
      <c r="IN45" s="2">
        <v>2077.5</v>
      </c>
      <c r="IO45" s="2">
        <v>2059.5</v>
      </c>
      <c r="IP45" s="2">
        <v>2047</v>
      </c>
      <c r="IQ45" s="2">
        <v>2127</v>
      </c>
      <c r="IR45" s="2">
        <v>2110.5</v>
      </c>
      <c r="IS45" s="2">
        <v>2089</v>
      </c>
      <c r="IT45" s="2">
        <v>2071.5</v>
      </c>
    </row>
    <row r="46" spans="1:254" ht="15.9" customHeight="1">
      <c r="A46" s="61" t="s">
        <v>87</v>
      </c>
      <c r="B46" s="6" t="s">
        <v>88</v>
      </c>
      <c r="C46" s="15">
        <v>700.5</v>
      </c>
      <c r="D46" s="16">
        <v>17</v>
      </c>
      <c r="E46" s="13">
        <v>683.5</v>
      </c>
      <c r="F46" s="13">
        <v>672</v>
      </c>
      <c r="G46" s="13">
        <v>646</v>
      </c>
      <c r="H46" s="13">
        <v>647</v>
      </c>
      <c r="I46" s="13">
        <v>649.6</v>
      </c>
      <c r="J46" s="13">
        <v>660</v>
      </c>
      <c r="K46" s="13">
        <v>672.8</v>
      </c>
      <c r="L46" s="13">
        <v>654</v>
      </c>
      <c r="M46" s="13">
        <v>636.9</v>
      </c>
      <c r="N46" s="13">
        <v>616.9</v>
      </c>
      <c r="O46" s="13">
        <v>607.79999999999995</v>
      </c>
      <c r="P46" s="13">
        <v>599</v>
      </c>
      <c r="Q46" s="13">
        <v>598.6</v>
      </c>
      <c r="R46" s="13">
        <v>585.6</v>
      </c>
      <c r="S46" s="13">
        <v>580.20000000000005</v>
      </c>
      <c r="T46" s="13">
        <v>574.29999999999995</v>
      </c>
      <c r="U46" s="13">
        <v>567.6</v>
      </c>
      <c r="V46" s="13">
        <v>560</v>
      </c>
      <c r="W46" s="13">
        <v>550.20000000000005</v>
      </c>
      <c r="X46" s="13">
        <v>556</v>
      </c>
      <c r="Y46" s="13">
        <v>556</v>
      </c>
      <c r="Z46" s="13">
        <v>560.29999999999995</v>
      </c>
      <c r="AA46" s="13">
        <v>559</v>
      </c>
      <c r="AB46" s="13">
        <v>548.20000000000005</v>
      </c>
      <c r="AC46" s="13">
        <v>542</v>
      </c>
      <c r="AD46" s="13">
        <v>531</v>
      </c>
      <c r="AE46" s="13">
        <v>536.1</v>
      </c>
      <c r="AF46" s="13">
        <v>546.1</v>
      </c>
      <c r="AG46" s="13">
        <v>543.29999999999995</v>
      </c>
      <c r="AH46" s="13">
        <v>547</v>
      </c>
      <c r="AI46" s="13">
        <v>547.20000000000005</v>
      </c>
      <c r="AJ46" s="13">
        <v>551</v>
      </c>
      <c r="AK46" s="13">
        <v>562.29999999999995</v>
      </c>
      <c r="AL46" s="13">
        <v>559.79999999999995</v>
      </c>
      <c r="AM46" s="13">
        <v>565.4</v>
      </c>
      <c r="AN46" s="13">
        <v>557.5</v>
      </c>
      <c r="AO46" s="13">
        <v>566</v>
      </c>
      <c r="AP46" s="13">
        <v>574.20000000000005</v>
      </c>
      <c r="AQ46" s="13">
        <v>551.6</v>
      </c>
      <c r="AR46" s="13">
        <v>535</v>
      </c>
      <c r="AS46" s="13">
        <v>542.29999999999995</v>
      </c>
      <c r="AT46" s="13">
        <v>540.79999999999995</v>
      </c>
      <c r="AU46" s="13">
        <v>538.79999999999995</v>
      </c>
      <c r="AV46" s="13">
        <v>547</v>
      </c>
      <c r="AW46" s="13">
        <v>540.5</v>
      </c>
      <c r="AX46" s="13">
        <v>546.70000000000005</v>
      </c>
      <c r="AY46" s="13">
        <v>536.6</v>
      </c>
      <c r="AZ46" s="13">
        <v>549.6</v>
      </c>
      <c r="BA46" s="13">
        <v>566.6</v>
      </c>
      <c r="BB46" s="13">
        <v>563.6</v>
      </c>
      <c r="BC46" s="13">
        <v>563.20000000000005</v>
      </c>
      <c r="BD46" s="13">
        <v>557.5</v>
      </c>
      <c r="BE46" s="13">
        <v>556.20000000000005</v>
      </c>
      <c r="BF46" s="13">
        <v>553.5</v>
      </c>
      <c r="BG46" s="13">
        <v>546</v>
      </c>
      <c r="BH46" s="13">
        <v>540.70000000000005</v>
      </c>
      <c r="BI46" s="13">
        <v>550</v>
      </c>
      <c r="BJ46" s="13">
        <v>549</v>
      </c>
      <c r="BK46" s="13">
        <v>559.9</v>
      </c>
      <c r="BL46" s="13">
        <v>556.20000000000005</v>
      </c>
      <c r="BM46" s="67">
        <v>559.4</v>
      </c>
      <c r="BN46" s="67">
        <v>559.4</v>
      </c>
      <c r="BO46" s="67">
        <v>561.1</v>
      </c>
      <c r="BP46" s="67">
        <v>570.9</v>
      </c>
      <c r="BQ46" s="67">
        <v>582.70000000000005</v>
      </c>
      <c r="BR46" s="67">
        <v>571.9</v>
      </c>
      <c r="BS46" s="67">
        <v>572.29999999999995</v>
      </c>
      <c r="BT46" s="67">
        <v>577.79999999999995</v>
      </c>
      <c r="BU46" s="67">
        <v>569</v>
      </c>
      <c r="BV46" s="67">
        <v>573.1</v>
      </c>
      <c r="BW46" s="67">
        <v>580.1</v>
      </c>
      <c r="BX46" s="67">
        <v>587.6</v>
      </c>
      <c r="BY46" s="67">
        <v>593.20000000000005</v>
      </c>
      <c r="BZ46" s="67">
        <v>599.79999999999995</v>
      </c>
      <c r="CA46" s="516">
        <v>595</v>
      </c>
      <c r="CB46" s="516">
        <v>598</v>
      </c>
      <c r="CC46" s="516">
        <v>598</v>
      </c>
      <c r="CD46" s="516">
        <v>595</v>
      </c>
      <c r="CE46" s="516">
        <v>595.79999999999995</v>
      </c>
      <c r="CF46" s="516">
        <v>600.20000000000005</v>
      </c>
      <c r="CG46" s="516">
        <v>603.4</v>
      </c>
      <c r="CH46" s="516">
        <v>600</v>
      </c>
      <c r="CI46" s="516">
        <v>586</v>
      </c>
      <c r="CJ46" s="516">
        <v>586.70000000000005</v>
      </c>
      <c r="CK46" s="516">
        <v>585</v>
      </c>
      <c r="CL46" s="516">
        <v>584</v>
      </c>
      <c r="CM46" s="516">
        <v>592</v>
      </c>
      <c r="CN46" s="516">
        <v>575.9</v>
      </c>
      <c r="CO46" s="516">
        <v>574.70000000000005</v>
      </c>
      <c r="CP46" s="516">
        <v>597.1</v>
      </c>
      <c r="CQ46" s="516">
        <v>596</v>
      </c>
      <c r="CR46" s="516">
        <v>594.6</v>
      </c>
      <c r="CS46" s="516">
        <v>590</v>
      </c>
      <c r="CT46" s="516">
        <v>584.6</v>
      </c>
      <c r="CU46" s="516">
        <v>592.70000000000005</v>
      </c>
      <c r="CV46" s="516">
        <v>607</v>
      </c>
      <c r="CW46" s="516">
        <v>592.5</v>
      </c>
      <c r="CX46" s="516">
        <v>582.70000000000005</v>
      </c>
      <c r="CY46" s="516">
        <v>593.20000000000005</v>
      </c>
      <c r="CZ46" s="516">
        <v>602.1</v>
      </c>
      <c r="DA46" s="2">
        <v>611.29999999999995</v>
      </c>
      <c r="DB46" s="2">
        <v>600</v>
      </c>
      <c r="DC46" s="2">
        <v>590.6</v>
      </c>
      <c r="DD46" s="2">
        <v>603.79999999999995</v>
      </c>
      <c r="DE46" s="2">
        <v>599.9</v>
      </c>
      <c r="DF46" s="2">
        <v>605.20000000000005</v>
      </c>
      <c r="DG46" s="2">
        <v>620.29999999999995</v>
      </c>
      <c r="DH46" s="2">
        <v>629.5</v>
      </c>
      <c r="DI46" s="2">
        <v>636</v>
      </c>
      <c r="DJ46" s="2">
        <v>625.70000000000005</v>
      </c>
      <c r="DK46" s="2">
        <v>627.29999999999995</v>
      </c>
      <c r="DL46" s="2">
        <v>663.9</v>
      </c>
      <c r="DM46" s="2">
        <v>673.9</v>
      </c>
      <c r="DN46" s="2">
        <v>687.6</v>
      </c>
      <c r="DO46" s="2">
        <v>688.2</v>
      </c>
      <c r="DP46" s="2">
        <v>675</v>
      </c>
      <c r="DQ46" s="2">
        <v>674.8</v>
      </c>
      <c r="DR46" s="2">
        <v>648</v>
      </c>
      <c r="DS46" s="2">
        <v>698</v>
      </c>
      <c r="DT46" s="2">
        <v>684.7</v>
      </c>
      <c r="DU46" s="2">
        <v>672.9</v>
      </c>
      <c r="DV46" s="2">
        <v>676.7</v>
      </c>
      <c r="DW46" s="2">
        <v>666.6</v>
      </c>
      <c r="DX46" s="2">
        <v>677</v>
      </c>
      <c r="DY46" s="2">
        <v>662.6</v>
      </c>
      <c r="DZ46" s="2">
        <v>647.20000000000005</v>
      </c>
      <c r="EA46" s="2">
        <v>645.9</v>
      </c>
      <c r="EB46" s="2">
        <v>647.20000000000005</v>
      </c>
      <c r="EC46" s="2">
        <v>639.5</v>
      </c>
      <c r="ED46" s="2">
        <v>647.79999999999995</v>
      </c>
      <c r="EE46" s="2">
        <v>655.4</v>
      </c>
      <c r="EF46" s="2">
        <v>671.9</v>
      </c>
      <c r="EG46" s="2">
        <v>680.3</v>
      </c>
      <c r="EH46" s="2">
        <v>669.8</v>
      </c>
      <c r="EI46" s="2">
        <v>670.6</v>
      </c>
      <c r="EJ46" s="2">
        <v>669.1</v>
      </c>
      <c r="EK46" s="2">
        <v>666.1</v>
      </c>
      <c r="EL46" s="2">
        <v>673</v>
      </c>
      <c r="EM46" s="2">
        <v>659.9</v>
      </c>
      <c r="EN46" s="2">
        <v>659.5</v>
      </c>
      <c r="EO46" s="2">
        <v>645.6</v>
      </c>
      <c r="EP46" s="2">
        <v>632.5</v>
      </c>
      <c r="EQ46" s="2">
        <v>649.4</v>
      </c>
      <c r="ER46" s="2">
        <v>650</v>
      </c>
      <c r="ES46" s="2">
        <v>650.70000000000005</v>
      </c>
      <c r="ET46" s="2">
        <v>641.79999999999995</v>
      </c>
      <c r="EU46" s="2">
        <v>643.9</v>
      </c>
      <c r="EV46" s="2">
        <v>634.9</v>
      </c>
      <c r="EW46" s="2">
        <v>630</v>
      </c>
      <c r="EX46" s="2">
        <v>623.5</v>
      </c>
      <c r="EY46" s="2">
        <v>617.79999999999995</v>
      </c>
      <c r="EZ46" s="2">
        <v>613.4</v>
      </c>
      <c r="FA46" s="2">
        <v>608.29999999999995</v>
      </c>
      <c r="FB46" s="2">
        <v>602.4</v>
      </c>
      <c r="FC46" s="2">
        <v>604.20000000000005</v>
      </c>
      <c r="FD46" s="2">
        <v>595</v>
      </c>
      <c r="FE46" s="2">
        <v>604</v>
      </c>
      <c r="FF46" s="2">
        <v>632</v>
      </c>
      <c r="FG46" s="2">
        <v>611</v>
      </c>
      <c r="FH46" s="2">
        <v>619.9</v>
      </c>
      <c r="FI46" s="2">
        <v>621.9</v>
      </c>
      <c r="FJ46" s="2">
        <v>627.9</v>
      </c>
      <c r="FK46" s="2">
        <v>621.6</v>
      </c>
      <c r="FL46" s="2">
        <v>626</v>
      </c>
      <c r="FM46" s="2">
        <v>614.5</v>
      </c>
      <c r="FN46" s="2">
        <v>626</v>
      </c>
      <c r="FO46" s="2">
        <v>625.4</v>
      </c>
      <c r="FP46" s="2">
        <v>631.9</v>
      </c>
      <c r="FQ46" s="2">
        <v>619.6</v>
      </c>
      <c r="FR46" s="2">
        <v>616</v>
      </c>
      <c r="FS46" s="2">
        <v>624</v>
      </c>
      <c r="FT46" s="2">
        <v>623</v>
      </c>
      <c r="FU46" s="2">
        <v>619.4</v>
      </c>
      <c r="FV46" s="2">
        <v>609.79999999999995</v>
      </c>
      <c r="FW46" s="2">
        <v>610</v>
      </c>
      <c r="FX46" s="2">
        <v>619.9</v>
      </c>
      <c r="FY46" s="2">
        <v>623.20000000000005</v>
      </c>
      <c r="FZ46" s="2">
        <v>614.9</v>
      </c>
      <c r="GA46" s="2">
        <v>619.1</v>
      </c>
      <c r="GB46" s="2">
        <v>608</v>
      </c>
      <c r="GC46" s="2">
        <v>611.6</v>
      </c>
      <c r="GD46" s="2">
        <v>609.70000000000005</v>
      </c>
      <c r="GE46" s="2">
        <v>593.5</v>
      </c>
      <c r="GF46" s="2">
        <v>613.6</v>
      </c>
      <c r="GG46" s="2">
        <v>629</v>
      </c>
      <c r="GH46" s="2">
        <v>636.29999999999995</v>
      </c>
      <c r="GI46" s="2">
        <v>643.1</v>
      </c>
      <c r="GJ46" s="2">
        <v>636.4</v>
      </c>
      <c r="GK46" s="2">
        <v>636.70000000000005</v>
      </c>
      <c r="GL46" s="2">
        <v>636.70000000000005</v>
      </c>
      <c r="GM46" s="2">
        <v>624.9</v>
      </c>
      <c r="GN46" s="2">
        <v>618.20000000000005</v>
      </c>
      <c r="GO46" s="2">
        <v>627.1</v>
      </c>
      <c r="GP46" s="2">
        <v>614.6</v>
      </c>
      <c r="GQ46" s="2">
        <v>606.5</v>
      </c>
      <c r="GR46" s="2">
        <v>601.70000000000005</v>
      </c>
      <c r="GS46" s="2">
        <v>602.79999999999995</v>
      </c>
      <c r="GT46" s="2">
        <v>608.70000000000005</v>
      </c>
      <c r="GU46" s="2">
        <v>602.1</v>
      </c>
      <c r="GV46" s="2">
        <v>599.5</v>
      </c>
      <c r="GW46" s="2">
        <v>623.6</v>
      </c>
      <c r="GX46" s="2">
        <v>614</v>
      </c>
      <c r="GY46" s="2">
        <v>624.20000000000005</v>
      </c>
      <c r="GZ46" s="2">
        <v>607.70000000000005</v>
      </c>
      <c r="HA46" s="2">
        <v>605.70000000000005</v>
      </c>
      <c r="HB46" s="2">
        <v>602.29999999999995</v>
      </c>
      <c r="HC46" s="2">
        <v>600.5</v>
      </c>
      <c r="HD46" s="2">
        <v>609.5</v>
      </c>
      <c r="HE46" s="2">
        <v>620</v>
      </c>
      <c r="HF46" s="2">
        <v>631.20000000000005</v>
      </c>
      <c r="HG46" s="2">
        <v>631.6</v>
      </c>
      <c r="HH46" s="2">
        <v>644.4</v>
      </c>
      <c r="HI46" s="2">
        <v>636.4</v>
      </c>
      <c r="HJ46" s="2">
        <v>644.79999999999995</v>
      </c>
      <c r="HK46" s="2">
        <v>644.79999999999995</v>
      </c>
      <c r="HL46" s="2">
        <v>650.79999999999995</v>
      </c>
      <c r="HM46" s="2">
        <v>662</v>
      </c>
      <c r="HN46" s="2">
        <v>660</v>
      </c>
      <c r="HO46" s="2">
        <v>660.8</v>
      </c>
      <c r="HP46" s="2">
        <v>660.4</v>
      </c>
      <c r="HQ46" s="2">
        <v>667.8</v>
      </c>
      <c r="HR46" s="2">
        <v>688.6</v>
      </c>
      <c r="HS46" s="2">
        <v>677.4</v>
      </c>
      <c r="HT46" s="2">
        <v>659</v>
      </c>
      <c r="HU46" s="2">
        <v>644.4</v>
      </c>
      <c r="HV46" s="2">
        <v>641.6</v>
      </c>
      <c r="HW46" s="2">
        <v>628.79999999999995</v>
      </c>
      <c r="HX46" s="2">
        <v>623</v>
      </c>
      <c r="HY46" s="2">
        <v>624</v>
      </c>
      <c r="HZ46" s="2">
        <v>625.20000000000005</v>
      </c>
      <c r="IA46" s="2">
        <v>621.20000000000005</v>
      </c>
      <c r="IB46" s="2">
        <v>622.20000000000005</v>
      </c>
      <c r="IC46" s="2">
        <v>617.6</v>
      </c>
      <c r="ID46" s="2">
        <v>616.79999999999995</v>
      </c>
      <c r="IE46" s="2">
        <v>608.6</v>
      </c>
      <c r="IF46" s="2">
        <v>604</v>
      </c>
      <c r="IG46" s="2">
        <v>599.4</v>
      </c>
      <c r="IH46" s="2">
        <v>602.79999999999995</v>
      </c>
      <c r="II46" s="2">
        <v>597.20000000000005</v>
      </c>
      <c r="IJ46" s="2">
        <v>600.20000000000005</v>
      </c>
      <c r="IK46" s="2">
        <v>597</v>
      </c>
      <c r="IL46" s="2">
        <v>597</v>
      </c>
      <c r="IM46" s="2">
        <v>587.4</v>
      </c>
      <c r="IN46" s="2">
        <v>581.79999999999995</v>
      </c>
      <c r="IO46" s="2">
        <v>572.20000000000005</v>
      </c>
      <c r="IP46" s="2">
        <v>575.5</v>
      </c>
      <c r="IQ46" s="2">
        <v>586.6</v>
      </c>
      <c r="IR46" s="2">
        <v>583.9</v>
      </c>
      <c r="IS46" s="2">
        <v>581.4</v>
      </c>
      <c r="IT46" s="2">
        <v>579.6</v>
      </c>
    </row>
    <row r="47" spans="1:254" ht="15.9" customHeight="1">
      <c r="A47" s="61" t="s">
        <v>89</v>
      </c>
      <c r="B47" s="6" t="s">
        <v>90</v>
      </c>
      <c r="C47" s="15">
        <v>484</v>
      </c>
      <c r="D47" s="16">
        <v>3.3999999999999773</v>
      </c>
      <c r="E47" s="13">
        <v>480.6</v>
      </c>
      <c r="F47" s="13">
        <v>474.5</v>
      </c>
      <c r="G47" s="13">
        <v>469.8</v>
      </c>
      <c r="H47" s="13">
        <v>475.4</v>
      </c>
      <c r="I47" s="13">
        <v>476.7</v>
      </c>
      <c r="J47" s="13">
        <v>489.6</v>
      </c>
      <c r="K47" s="13">
        <v>494</v>
      </c>
      <c r="L47" s="13">
        <v>488.6</v>
      </c>
      <c r="M47" s="13">
        <v>493.6</v>
      </c>
      <c r="N47" s="13">
        <v>485.3</v>
      </c>
      <c r="O47" s="13">
        <v>489.4</v>
      </c>
      <c r="P47" s="13">
        <v>492.1</v>
      </c>
      <c r="Q47" s="13">
        <v>489.5</v>
      </c>
      <c r="R47" s="13">
        <v>484.1</v>
      </c>
      <c r="S47" s="13">
        <v>485.6</v>
      </c>
      <c r="T47" s="13">
        <v>488.5</v>
      </c>
      <c r="U47" s="13">
        <v>484</v>
      </c>
      <c r="V47" s="13">
        <v>481.8</v>
      </c>
      <c r="W47" s="13">
        <v>480</v>
      </c>
      <c r="X47" s="13">
        <v>483.7</v>
      </c>
      <c r="Y47" s="13">
        <v>486.3</v>
      </c>
      <c r="Z47" s="13">
        <v>482.1</v>
      </c>
      <c r="AA47" s="13">
        <v>485</v>
      </c>
      <c r="AB47" s="13">
        <v>470.3</v>
      </c>
      <c r="AC47" s="13">
        <v>462.3</v>
      </c>
      <c r="AD47" s="13">
        <v>455.7</v>
      </c>
      <c r="AE47" s="13">
        <v>453.8</v>
      </c>
      <c r="AF47" s="13">
        <v>454.4</v>
      </c>
      <c r="AG47" s="13">
        <v>449.5</v>
      </c>
      <c r="AH47" s="13">
        <v>445.5</v>
      </c>
      <c r="AI47" s="13">
        <v>443.4</v>
      </c>
      <c r="AJ47" s="13">
        <v>447.3</v>
      </c>
      <c r="AK47" s="13">
        <v>447.3</v>
      </c>
      <c r="AL47" s="13">
        <v>448.6</v>
      </c>
      <c r="AM47" s="13">
        <v>447.6</v>
      </c>
      <c r="AN47" s="13">
        <v>450.6</v>
      </c>
      <c r="AO47" s="13">
        <v>449.3</v>
      </c>
      <c r="AP47" s="13">
        <v>453.2</v>
      </c>
      <c r="AQ47" s="13">
        <v>451.1</v>
      </c>
      <c r="AR47" s="13">
        <v>449.3</v>
      </c>
      <c r="AS47" s="13">
        <v>451.9</v>
      </c>
      <c r="AT47" s="13">
        <v>449</v>
      </c>
      <c r="AU47" s="13">
        <v>445.2</v>
      </c>
      <c r="AV47" s="13">
        <v>446.6</v>
      </c>
      <c r="AW47" s="13">
        <v>442.1</v>
      </c>
      <c r="AX47" s="13">
        <v>450.5</v>
      </c>
      <c r="AY47" s="13">
        <v>448.5</v>
      </c>
      <c r="AZ47" s="13">
        <v>457.4</v>
      </c>
      <c r="BA47" s="13">
        <v>467.5</v>
      </c>
      <c r="BB47" s="13">
        <v>466.2</v>
      </c>
      <c r="BC47" s="13">
        <v>463.6</v>
      </c>
      <c r="BD47" s="13">
        <v>470.6</v>
      </c>
      <c r="BE47" s="13">
        <v>462.9</v>
      </c>
      <c r="BF47" s="13">
        <v>464.1</v>
      </c>
      <c r="BG47" s="13">
        <v>468.8</v>
      </c>
      <c r="BH47" s="13">
        <v>460</v>
      </c>
      <c r="BI47" s="13">
        <v>465.3</v>
      </c>
      <c r="BJ47" s="13">
        <v>456.9</v>
      </c>
      <c r="BK47" s="13">
        <v>464.3</v>
      </c>
      <c r="BL47" s="13">
        <v>458.9</v>
      </c>
      <c r="BM47" s="67">
        <v>455.7</v>
      </c>
      <c r="BN47" s="67">
        <v>489.3</v>
      </c>
      <c r="BO47" s="67">
        <v>489</v>
      </c>
      <c r="BP47" s="67">
        <v>494.1</v>
      </c>
      <c r="BQ47" s="67">
        <v>492.1</v>
      </c>
      <c r="BR47" s="67">
        <v>492.7</v>
      </c>
      <c r="BS47" s="67">
        <v>500.8</v>
      </c>
      <c r="BT47" s="67">
        <v>504.5</v>
      </c>
      <c r="BU47" s="67">
        <v>495.4</v>
      </c>
      <c r="BV47" s="67">
        <v>500.2</v>
      </c>
      <c r="BW47" s="67">
        <v>500.5</v>
      </c>
      <c r="BX47" s="67">
        <v>515.29999999999995</v>
      </c>
      <c r="BY47" s="67">
        <v>517.29999999999995</v>
      </c>
      <c r="BZ47" s="67">
        <v>482.9</v>
      </c>
      <c r="CA47" s="516">
        <v>484</v>
      </c>
      <c r="CB47" s="516">
        <v>480.1</v>
      </c>
      <c r="CC47" s="516">
        <v>477.1</v>
      </c>
      <c r="CD47" s="516">
        <v>474.6</v>
      </c>
      <c r="CE47" s="516">
        <v>468.4</v>
      </c>
      <c r="CF47" s="516">
        <v>471.5</v>
      </c>
      <c r="CG47" s="516">
        <v>471.5</v>
      </c>
      <c r="CH47" s="516">
        <v>482</v>
      </c>
      <c r="CI47" s="516">
        <v>474</v>
      </c>
      <c r="CJ47" s="516">
        <v>471.8</v>
      </c>
      <c r="CK47" s="516">
        <v>471.7</v>
      </c>
      <c r="CL47" s="516">
        <v>471.3</v>
      </c>
      <c r="CM47" s="516">
        <v>473.8</v>
      </c>
      <c r="CN47" s="516">
        <v>460.1</v>
      </c>
      <c r="CO47" s="516">
        <v>457.4</v>
      </c>
      <c r="CP47" s="516">
        <v>478</v>
      </c>
      <c r="CQ47" s="516">
        <v>479.1</v>
      </c>
      <c r="CR47" s="516">
        <v>483.3</v>
      </c>
      <c r="CS47" s="516">
        <v>473.6</v>
      </c>
      <c r="CT47" s="516">
        <v>466.4</v>
      </c>
      <c r="CU47" s="516">
        <v>476.5</v>
      </c>
      <c r="CV47" s="516">
        <v>486</v>
      </c>
      <c r="CW47" s="516">
        <v>477.6</v>
      </c>
      <c r="CX47" s="516">
        <v>473.5</v>
      </c>
      <c r="CY47" s="516">
        <v>477.6</v>
      </c>
      <c r="CZ47" s="516">
        <v>481.2</v>
      </c>
      <c r="DA47" s="2">
        <v>490</v>
      </c>
      <c r="DB47" s="2">
        <v>492.5</v>
      </c>
      <c r="DC47" s="2">
        <v>483.9</v>
      </c>
      <c r="DD47" s="2">
        <v>493.1</v>
      </c>
      <c r="DE47" s="2">
        <v>490.7</v>
      </c>
      <c r="DF47" s="2">
        <v>476.4</v>
      </c>
      <c r="DG47" s="2">
        <v>498.8</v>
      </c>
      <c r="DH47" s="2">
        <v>508.9</v>
      </c>
      <c r="DI47" s="2">
        <v>512.6</v>
      </c>
      <c r="DJ47" s="2">
        <v>508.9</v>
      </c>
      <c r="DK47" s="2">
        <v>506.8</v>
      </c>
      <c r="DL47" s="2">
        <v>506.3</v>
      </c>
      <c r="DM47" s="2">
        <v>508</v>
      </c>
      <c r="DN47" s="2">
        <v>520.20000000000005</v>
      </c>
      <c r="DO47" s="2">
        <v>515.6</v>
      </c>
      <c r="DP47" s="2">
        <v>507.1</v>
      </c>
      <c r="DQ47" s="2">
        <v>514.20000000000005</v>
      </c>
      <c r="DR47" s="2">
        <v>510.1</v>
      </c>
      <c r="DS47" s="2">
        <v>522</v>
      </c>
      <c r="DT47" s="2">
        <v>515.79999999999995</v>
      </c>
      <c r="DU47" s="2">
        <v>519.29999999999995</v>
      </c>
      <c r="DV47" s="2">
        <v>505.2</v>
      </c>
      <c r="DW47" s="2">
        <v>507.4</v>
      </c>
      <c r="DX47" s="2">
        <v>503.3</v>
      </c>
      <c r="DY47" s="2">
        <v>502.1</v>
      </c>
      <c r="DZ47" s="2">
        <v>495.1</v>
      </c>
      <c r="EA47" s="2">
        <v>511.3</v>
      </c>
      <c r="EB47" s="2">
        <v>510</v>
      </c>
      <c r="EC47" s="2">
        <v>504.4</v>
      </c>
      <c r="ED47" s="2">
        <v>514.6</v>
      </c>
      <c r="EE47" s="2">
        <v>513.70000000000005</v>
      </c>
      <c r="EF47" s="2">
        <v>525.20000000000005</v>
      </c>
      <c r="EG47" s="2">
        <v>524.4</v>
      </c>
      <c r="EH47" s="2">
        <v>517.20000000000005</v>
      </c>
      <c r="EI47" s="2">
        <v>527</v>
      </c>
      <c r="EJ47" s="2">
        <v>530.5</v>
      </c>
      <c r="EK47" s="2">
        <v>535.9</v>
      </c>
      <c r="EL47" s="2">
        <v>529</v>
      </c>
      <c r="EM47" s="2">
        <v>526</v>
      </c>
      <c r="EN47" s="2">
        <v>516.29999999999995</v>
      </c>
      <c r="EO47" s="2">
        <v>511.4</v>
      </c>
      <c r="EP47" s="2">
        <v>506.6</v>
      </c>
      <c r="EQ47" s="2">
        <v>507.8</v>
      </c>
      <c r="ER47" s="2">
        <v>511.8</v>
      </c>
      <c r="ES47" s="2">
        <v>496.2</v>
      </c>
      <c r="ET47" s="2">
        <v>494.4</v>
      </c>
      <c r="EU47" s="2">
        <v>491.8</v>
      </c>
      <c r="EV47" s="2">
        <v>494.2</v>
      </c>
      <c r="EW47" s="2">
        <v>487.7</v>
      </c>
      <c r="EX47" s="2">
        <v>489.7</v>
      </c>
      <c r="EY47" s="2">
        <v>489.1</v>
      </c>
      <c r="EZ47" s="2">
        <v>485.5</v>
      </c>
      <c r="FA47" s="2">
        <v>486.9</v>
      </c>
      <c r="FB47" s="2">
        <v>483.6</v>
      </c>
      <c r="FC47" s="2">
        <v>478.4</v>
      </c>
      <c r="FD47" s="2">
        <v>475.1</v>
      </c>
      <c r="FE47" s="2">
        <v>481.6</v>
      </c>
      <c r="FF47" s="2">
        <v>477.7</v>
      </c>
      <c r="FG47" s="2">
        <v>469.5</v>
      </c>
      <c r="FH47" s="2">
        <v>475.6</v>
      </c>
      <c r="FI47" s="2">
        <v>476.2</v>
      </c>
      <c r="FJ47" s="2">
        <v>476.3</v>
      </c>
      <c r="FK47" s="2">
        <v>470.9</v>
      </c>
      <c r="FL47" s="2">
        <v>473.6</v>
      </c>
      <c r="FM47" s="2">
        <v>471</v>
      </c>
      <c r="FN47" s="2">
        <v>474.1</v>
      </c>
      <c r="FO47" s="2">
        <v>473.7</v>
      </c>
      <c r="FP47" s="2">
        <v>475</v>
      </c>
      <c r="FQ47" s="2">
        <v>472.1</v>
      </c>
      <c r="FR47" s="2">
        <v>475.6</v>
      </c>
      <c r="FS47" s="2">
        <v>468.5</v>
      </c>
      <c r="FT47" s="2">
        <v>462</v>
      </c>
      <c r="FU47" s="2">
        <v>452</v>
      </c>
      <c r="FV47" s="2">
        <v>448.1</v>
      </c>
      <c r="FW47" s="2">
        <v>446</v>
      </c>
      <c r="FX47" s="2">
        <v>456.7</v>
      </c>
      <c r="FY47" s="2">
        <v>462.8</v>
      </c>
      <c r="FZ47" s="2">
        <v>456.8</v>
      </c>
      <c r="GA47" s="2">
        <v>447.1</v>
      </c>
      <c r="GB47" s="2">
        <v>467.5</v>
      </c>
      <c r="GC47" s="2">
        <v>465.4</v>
      </c>
      <c r="GD47" s="2">
        <v>448.3</v>
      </c>
      <c r="GE47" s="2">
        <v>451</v>
      </c>
      <c r="GF47" s="2">
        <v>447.4</v>
      </c>
      <c r="GG47" s="2">
        <v>444.6</v>
      </c>
      <c r="GH47" s="2">
        <v>439.9</v>
      </c>
      <c r="GI47" s="2">
        <v>439.1</v>
      </c>
      <c r="GJ47" s="2">
        <v>432</v>
      </c>
      <c r="GK47" s="2">
        <v>437.6</v>
      </c>
      <c r="GL47" s="2">
        <v>447.5</v>
      </c>
      <c r="GM47" s="2">
        <v>446.4</v>
      </c>
      <c r="GN47" s="2">
        <v>453.1</v>
      </c>
      <c r="GO47" s="2">
        <v>452.3</v>
      </c>
      <c r="GP47" s="2">
        <v>448.1</v>
      </c>
      <c r="GQ47" s="2">
        <v>449.3</v>
      </c>
      <c r="GR47" s="2">
        <v>443.6</v>
      </c>
      <c r="GS47" s="2">
        <v>449.6</v>
      </c>
      <c r="GT47" s="2">
        <v>452.1</v>
      </c>
      <c r="GU47" s="2">
        <v>446.4</v>
      </c>
      <c r="GV47" s="2">
        <v>455</v>
      </c>
      <c r="GW47" s="2">
        <v>460.8</v>
      </c>
      <c r="GX47" s="2">
        <v>468.4</v>
      </c>
      <c r="GY47" s="2">
        <v>465</v>
      </c>
      <c r="GZ47" s="2">
        <v>476.5</v>
      </c>
      <c r="HA47" s="2">
        <v>468.6</v>
      </c>
      <c r="HB47" s="2">
        <v>466.5</v>
      </c>
      <c r="HC47" s="2">
        <v>465.1</v>
      </c>
      <c r="HD47" s="2">
        <v>481.4</v>
      </c>
      <c r="HE47" s="2">
        <v>476.1</v>
      </c>
      <c r="HF47" s="2">
        <v>490.2</v>
      </c>
      <c r="HG47" s="2">
        <v>484.4</v>
      </c>
      <c r="HH47" s="2">
        <v>483.2</v>
      </c>
      <c r="HI47" s="2">
        <v>482.8</v>
      </c>
      <c r="HJ47" s="2">
        <v>482.2</v>
      </c>
      <c r="HK47" s="2">
        <v>482.9</v>
      </c>
      <c r="HL47" s="2">
        <v>485</v>
      </c>
      <c r="HM47" s="2">
        <v>491</v>
      </c>
      <c r="HN47" s="2">
        <v>489.9</v>
      </c>
      <c r="HO47" s="2">
        <v>490.1</v>
      </c>
      <c r="HP47" s="2">
        <v>487.1</v>
      </c>
      <c r="HQ47" s="2">
        <v>482.4</v>
      </c>
      <c r="HR47" s="2">
        <v>478.4</v>
      </c>
      <c r="HS47" s="2">
        <v>478.6</v>
      </c>
      <c r="HT47" s="2">
        <v>472.5</v>
      </c>
      <c r="HU47" s="2">
        <v>466.8</v>
      </c>
      <c r="HV47" s="2">
        <v>473</v>
      </c>
      <c r="HW47" s="2">
        <v>466</v>
      </c>
      <c r="HX47" s="2">
        <v>462.8</v>
      </c>
      <c r="HY47" s="2">
        <v>467.8</v>
      </c>
      <c r="HZ47" s="2">
        <v>467.3</v>
      </c>
      <c r="IA47" s="2">
        <v>465.5</v>
      </c>
      <c r="IB47" s="2">
        <v>468</v>
      </c>
      <c r="IC47" s="2">
        <v>476.7</v>
      </c>
      <c r="ID47" s="2">
        <v>474.9</v>
      </c>
      <c r="IE47" s="2">
        <v>470.2</v>
      </c>
      <c r="IF47" s="2">
        <v>467.9</v>
      </c>
      <c r="IG47" s="2">
        <v>466.1</v>
      </c>
      <c r="IH47" s="2">
        <v>464</v>
      </c>
      <c r="II47" s="2">
        <v>461.6</v>
      </c>
      <c r="IJ47" s="2">
        <v>460.4</v>
      </c>
      <c r="IK47" s="2">
        <v>462.9</v>
      </c>
      <c r="IL47" s="2">
        <v>462.2</v>
      </c>
      <c r="IM47" s="2">
        <v>457.5</v>
      </c>
      <c r="IN47" s="2">
        <v>451.5</v>
      </c>
      <c r="IO47" s="2">
        <v>445</v>
      </c>
      <c r="IP47" s="2">
        <v>437.4</v>
      </c>
      <c r="IQ47" s="2">
        <v>441.6</v>
      </c>
      <c r="IR47" s="2">
        <v>437.9</v>
      </c>
      <c r="IS47" s="2">
        <v>433.6</v>
      </c>
      <c r="IT47" s="2">
        <v>430.2</v>
      </c>
    </row>
    <row r="48" spans="1:254" ht="15.9" customHeight="1">
      <c r="A48" s="61" t="s">
        <v>91</v>
      </c>
      <c r="B48" s="6" t="s">
        <v>92</v>
      </c>
      <c r="C48" s="15">
        <v>1568.5</v>
      </c>
      <c r="D48" s="16">
        <v>-27</v>
      </c>
      <c r="E48" s="13">
        <v>1595.5</v>
      </c>
      <c r="F48" s="13">
        <v>1614.5</v>
      </c>
      <c r="G48" s="13">
        <v>1493.5</v>
      </c>
      <c r="H48" s="13">
        <v>1490</v>
      </c>
      <c r="I48" s="13">
        <v>1492</v>
      </c>
      <c r="J48" s="13">
        <v>1519.5</v>
      </c>
      <c r="K48" s="13">
        <v>1534.5</v>
      </c>
      <c r="L48" s="13">
        <v>1519.5</v>
      </c>
      <c r="M48" s="13">
        <v>1528</v>
      </c>
      <c r="N48" s="13">
        <v>1461.5</v>
      </c>
      <c r="O48" s="13">
        <v>1480</v>
      </c>
      <c r="P48" s="13">
        <v>1464.5</v>
      </c>
      <c r="Q48" s="13">
        <v>1463.5</v>
      </c>
      <c r="R48" s="13">
        <v>1430.5</v>
      </c>
      <c r="S48" s="13">
        <v>1448.5</v>
      </c>
      <c r="T48" s="13">
        <v>1435.5</v>
      </c>
      <c r="U48" s="13">
        <v>1419.5</v>
      </c>
      <c r="V48" s="13">
        <v>1405</v>
      </c>
      <c r="W48" s="13">
        <v>1412.5</v>
      </c>
      <c r="X48" s="13">
        <v>1410.5</v>
      </c>
      <c r="Y48" s="13">
        <v>1448</v>
      </c>
      <c r="Z48" s="13">
        <v>1419.5</v>
      </c>
      <c r="AA48" s="13">
        <v>1428.5</v>
      </c>
      <c r="AB48" s="13">
        <v>1411</v>
      </c>
      <c r="AC48" s="13">
        <v>1406.5</v>
      </c>
      <c r="AD48" s="13">
        <v>1415.5</v>
      </c>
      <c r="AE48" s="13">
        <v>1417.5</v>
      </c>
      <c r="AF48" s="13">
        <v>1437.5</v>
      </c>
      <c r="AG48" s="13">
        <v>1435.5</v>
      </c>
      <c r="AH48" s="13">
        <v>1407.5</v>
      </c>
      <c r="AI48" s="13">
        <v>1393</v>
      </c>
      <c r="AJ48" s="13">
        <v>1404.5</v>
      </c>
      <c r="AK48" s="13">
        <v>1401</v>
      </c>
      <c r="AL48" s="13">
        <v>1430.5</v>
      </c>
      <c r="AM48" s="13">
        <v>1424</v>
      </c>
      <c r="AN48" s="13">
        <v>1408</v>
      </c>
      <c r="AO48" s="13">
        <v>1413</v>
      </c>
      <c r="AP48" s="13">
        <v>1420.5</v>
      </c>
      <c r="AQ48" s="13">
        <v>1383.5</v>
      </c>
      <c r="AR48" s="13">
        <v>1372</v>
      </c>
      <c r="AS48" s="13">
        <v>1389.5</v>
      </c>
      <c r="AT48" s="13">
        <v>1390.5</v>
      </c>
      <c r="AU48" s="13">
        <v>1377.5</v>
      </c>
      <c r="AV48" s="13">
        <v>1389</v>
      </c>
      <c r="AW48" s="13">
        <v>1379</v>
      </c>
      <c r="AX48" s="13">
        <v>1401</v>
      </c>
      <c r="AY48" s="13">
        <v>1397</v>
      </c>
      <c r="AZ48" s="13">
        <v>1413</v>
      </c>
      <c r="BA48" s="13">
        <v>1458</v>
      </c>
      <c r="BB48" s="13">
        <v>1424.5</v>
      </c>
      <c r="BC48" s="13">
        <v>1419.5</v>
      </c>
      <c r="BD48" s="13">
        <v>1430</v>
      </c>
      <c r="BE48" s="13">
        <v>1387</v>
      </c>
      <c r="BF48" s="13">
        <v>1396</v>
      </c>
      <c r="BG48" s="13">
        <v>1411</v>
      </c>
      <c r="BH48" s="13">
        <v>1392</v>
      </c>
      <c r="BI48" s="13">
        <v>1409</v>
      </c>
      <c r="BJ48" s="13">
        <v>1384.5</v>
      </c>
      <c r="BK48" s="13">
        <v>1404</v>
      </c>
      <c r="BL48" s="13">
        <v>1385</v>
      </c>
      <c r="BM48" s="67">
        <v>1244</v>
      </c>
      <c r="BN48" s="67">
        <v>1218.5</v>
      </c>
      <c r="BO48" s="67">
        <v>1228.5</v>
      </c>
      <c r="BP48" s="67">
        <v>1240</v>
      </c>
      <c r="BQ48" s="67">
        <v>1236.5</v>
      </c>
      <c r="BR48" s="67">
        <v>1227</v>
      </c>
      <c r="BS48" s="67">
        <v>1228.5</v>
      </c>
      <c r="BT48" s="67">
        <v>1256</v>
      </c>
      <c r="BU48" s="67">
        <v>1269.5</v>
      </c>
      <c r="BV48" s="67">
        <v>1274</v>
      </c>
      <c r="BW48" s="67">
        <v>1271.5</v>
      </c>
      <c r="BX48" s="67">
        <v>1292.5</v>
      </c>
      <c r="BY48" s="67">
        <v>1306</v>
      </c>
      <c r="BZ48" s="67">
        <v>1265</v>
      </c>
      <c r="CA48" s="516">
        <v>1251.5</v>
      </c>
      <c r="CB48" s="516">
        <v>1282</v>
      </c>
      <c r="CC48" s="516">
        <v>1263</v>
      </c>
      <c r="CD48" s="516">
        <v>1263.5</v>
      </c>
      <c r="CE48" s="516">
        <v>1264</v>
      </c>
      <c r="CF48" s="516">
        <v>1268</v>
      </c>
      <c r="CG48" s="516">
        <v>1288</v>
      </c>
      <c r="CH48" s="516">
        <v>1284.5</v>
      </c>
      <c r="CI48" s="516">
        <v>1256.5</v>
      </c>
      <c r="CJ48" s="516">
        <v>1250</v>
      </c>
      <c r="CK48" s="516">
        <v>1253</v>
      </c>
      <c r="CL48" s="516">
        <v>1260.5</v>
      </c>
      <c r="CM48" s="516">
        <v>1282.5</v>
      </c>
      <c r="CN48" s="516">
        <v>1257.5</v>
      </c>
      <c r="CO48" s="516">
        <v>1245.5</v>
      </c>
      <c r="CP48" s="516">
        <v>1290.5</v>
      </c>
      <c r="CQ48" s="516">
        <v>1297</v>
      </c>
      <c r="CR48" s="516">
        <v>1268.5</v>
      </c>
      <c r="CS48" s="516">
        <v>1249</v>
      </c>
      <c r="CT48" s="516">
        <v>1220.5</v>
      </c>
      <c r="CU48" s="516">
        <v>1261</v>
      </c>
      <c r="CV48" s="516">
        <v>1389.5</v>
      </c>
      <c r="CW48" s="516">
        <v>1335.5</v>
      </c>
      <c r="CX48" s="516">
        <v>1333</v>
      </c>
      <c r="CY48" s="516">
        <v>1346.5</v>
      </c>
      <c r="CZ48" s="516">
        <v>1354.5</v>
      </c>
      <c r="DA48" s="2">
        <v>1371</v>
      </c>
      <c r="DB48" s="2">
        <v>1351.5</v>
      </c>
      <c r="DC48" s="2">
        <v>1320.5</v>
      </c>
      <c r="DD48" s="2">
        <v>1410</v>
      </c>
      <c r="DE48" s="2">
        <v>1430.5</v>
      </c>
      <c r="DF48" s="2">
        <v>1438.5</v>
      </c>
      <c r="DG48" s="2">
        <v>1492</v>
      </c>
      <c r="DH48" s="2">
        <v>1554</v>
      </c>
      <c r="DI48" s="2">
        <v>1560.5</v>
      </c>
      <c r="DJ48" s="2">
        <v>1528</v>
      </c>
      <c r="DK48" s="2">
        <v>1537.5</v>
      </c>
      <c r="DL48" s="2">
        <v>1529</v>
      </c>
      <c r="DM48" s="2">
        <v>1526.5</v>
      </c>
      <c r="DN48" s="2">
        <v>1518.5</v>
      </c>
      <c r="DO48" s="2">
        <v>1502</v>
      </c>
      <c r="DP48" s="2">
        <v>1470</v>
      </c>
      <c r="DQ48" s="2">
        <v>1463.5</v>
      </c>
      <c r="DR48" s="2">
        <v>1490</v>
      </c>
      <c r="DS48" s="2">
        <v>1518.5</v>
      </c>
      <c r="DT48" s="2">
        <v>1480</v>
      </c>
      <c r="DU48" s="2">
        <v>1454.5</v>
      </c>
      <c r="DV48" s="2">
        <v>1420</v>
      </c>
      <c r="DW48" s="2">
        <v>1379.5</v>
      </c>
      <c r="DX48" s="2">
        <v>1387.5</v>
      </c>
      <c r="DY48" s="2">
        <v>1366.5</v>
      </c>
      <c r="DZ48" s="2">
        <v>1326.5</v>
      </c>
      <c r="EA48" s="2">
        <v>1323</v>
      </c>
      <c r="EB48" s="2">
        <v>1304</v>
      </c>
      <c r="EC48" s="2">
        <v>1292</v>
      </c>
      <c r="ED48" s="2">
        <v>1284.5</v>
      </c>
      <c r="EE48" s="2">
        <v>1279.5</v>
      </c>
      <c r="EF48" s="2">
        <v>1290</v>
      </c>
      <c r="EG48" s="2">
        <v>1278.5</v>
      </c>
      <c r="EH48" s="2">
        <v>1261.5</v>
      </c>
      <c r="EI48" s="2">
        <v>1270</v>
      </c>
      <c r="EJ48" s="2">
        <v>1281.5</v>
      </c>
      <c r="EK48" s="2">
        <v>1256</v>
      </c>
      <c r="EL48" s="2">
        <v>1251</v>
      </c>
      <c r="EM48" s="2">
        <v>1236</v>
      </c>
      <c r="EN48" s="2">
        <v>1234.5</v>
      </c>
      <c r="EO48" s="2">
        <v>1239.5</v>
      </c>
      <c r="EP48" s="2">
        <v>1230.5</v>
      </c>
      <c r="EQ48" s="2">
        <v>1239.5</v>
      </c>
      <c r="ER48" s="2">
        <v>1241.5</v>
      </c>
      <c r="ES48" s="2">
        <v>1225</v>
      </c>
      <c r="ET48" s="2">
        <v>1215.5</v>
      </c>
      <c r="EU48" s="2">
        <v>1216</v>
      </c>
      <c r="EV48" s="2">
        <v>1201</v>
      </c>
      <c r="EW48" s="2">
        <v>1199.5</v>
      </c>
      <c r="EX48" s="2">
        <v>1173</v>
      </c>
      <c r="EY48" s="2">
        <v>1171.5</v>
      </c>
      <c r="EZ48" s="2">
        <v>1167.5</v>
      </c>
      <c r="FA48" s="2">
        <v>1175.5</v>
      </c>
      <c r="FB48" s="2">
        <v>1167.5</v>
      </c>
      <c r="FC48" s="2">
        <v>1155</v>
      </c>
      <c r="FD48" s="2">
        <v>1171</v>
      </c>
      <c r="FE48" s="2">
        <v>1182.5</v>
      </c>
      <c r="FF48" s="2">
        <v>1178</v>
      </c>
      <c r="FG48" s="2">
        <v>1146</v>
      </c>
      <c r="FH48" s="2">
        <v>1125.5</v>
      </c>
      <c r="FI48" s="2">
        <v>1122.5</v>
      </c>
      <c r="FJ48" s="2">
        <v>1127</v>
      </c>
      <c r="FK48" s="2">
        <v>1105.5</v>
      </c>
      <c r="FL48" s="2">
        <v>1116</v>
      </c>
      <c r="FM48" s="2">
        <v>1114.5</v>
      </c>
      <c r="FN48" s="2">
        <v>1109.5</v>
      </c>
      <c r="FO48" s="2">
        <v>1116</v>
      </c>
      <c r="FP48" s="2">
        <v>1116</v>
      </c>
      <c r="FQ48" s="2">
        <v>1101</v>
      </c>
      <c r="FR48" s="2">
        <v>1095.5</v>
      </c>
      <c r="FS48" s="2">
        <v>1081</v>
      </c>
      <c r="FT48" s="2">
        <v>1025</v>
      </c>
      <c r="FU48" s="2">
        <v>992.9</v>
      </c>
      <c r="FV48" s="2">
        <v>984</v>
      </c>
      <c r="FW48" s="2">
        <v>1003</v>
      </c>
      <c r="FX48" s="2">
        <v>994.8</v>
      </c>
      <c r="FY48" s="2">
        <v>1002.5</v>
      </c>
      <c r="FZ48" s="2">
        <v>1008.5</v>
      </c>
      <c r="GA48" s="2">
        <v>1004.5</v>
      </c>
      <c r="GB48" s="2">
        <v>1007</v>
      </c>
      <c r="GC48" s="2">
        <v>997</v>
      </c>
      <c r="GD48" s="2">
        <v>996</v>
      </c>
      <c r="GE48" s="2">
        <v>988</v>
      </c>
      <c r="GF48" s="2">
        <v>933.8</v>
      </c>
      <c r="GG48" s="2">
        <v>929</v>
      </c>
      <c r="GH48" s="2">
        <v>939.3</v>
      </c>
      <c r="GI48" s="2">
        <v>937.1</v>
      </c>
      <c r="GJ48" s="2">
        <v>927.4</v>
      </c>
      <c r="GK48" s="2">
        <v>942</v>
      </c>
      <c r="GL48" s="2">
        <v>969.2</v>
      </c>
      <c r="GM48" s="2">
        <v>950.7</v>
      </c>
      <c r="GN48" s="2">
        <v>948.5</v>
      </c>
      <c r="GO48" s="2">
        <v>933.3</v>
      </c>
      <c r="GP48" s="2">
        <v>925.1</v>
      </c>
      <c r="GQ48" s="2">
        <v>922.7</v>
      </c>
      <c r="GR48" s="2">
        <v>918.9</v>
      </c>
      <c r="GS48" s="2">
        <v>915.5</v>
      </c>
      <c r="GT48" s="2">
        <v>918.1</v>
      </c>
      <c r="GU48" s="2">
        <v>900.8</v>
      </c>
      <c r="GV48" s="2">
        <v>920</v>
      </c>
      <c r="GW48" s="2">
        <v>940.4</v>
      </c>
      <c r="GX48" s="2">
        <v>932.5</v>
      </c>
      <c r="GY48" s="2">
        <v>941.9</v>
      </c>
      <c r="GZ48" s="2">
        <v>935.6</v>
      </c>
      <c r="HA48" s="2">
        <v>934.2</v>
      </c>
      <c r="HB48" s="2">
        <v>922.1</v>
      </c>
      <c r="HC48" s="2">
        <v>924.7</v>
      </c>
      <c r="HD48" s="2">
        <v>934.9</v>
      </c>
      <c r="HE48" s="2">
        <v>941.5</v>
      </c>
      <c r="HF48" s="2">
        <v>967.3</v>
      </c>
      <c r="HG48" s="2">
        <v>953.1</v>
      </c>
      <c r="HH48" s="2">
        <v>952.2</v>
      </c>
      <c r="HI48" s="2">
        <v>951.4</v>
      </c>
      <c r="HJ48" s="2">
        <v>941.5</v>
      </c>
      <c r="HK48" s="2">
        <v>957.7</v>
      </c>
      <c r="HL48" s="2">
        <v>963.8</v>
      </c>
      <c r="HM48" s="2">
        <v>974.8</v>
      </c>
      <c r="HN48" s="2">
        <v>970.1</v>
      </c>
      <c r="HO48" s="2">
        <v>973.2</v>
      </c>
      <c r="HP48" s="2">
        <v>971.3</v>
      </c>
      <c r="HQ48" s="2">
        <v>967.5</v>
      </c>
      <c r="HR48" s="2">
        <v>957.7</v>
      </c>
      <c r="HS48" s="2">
        <v>951.6</v>
      </c>
      <c r="HT48" s="2">
        <v>945.3</v>
      </c>
      <c r="HU48" s="2">
        <v>935.6</v>
      </c>
      <c r="HV48" s="2">
        <v>937.4</v>
      </c>
      <c r="HW48" s="2">
        <v>928.4</v>
      </c>
      <c r="HX48" s="2">
        <v>922.4</v>
      </c>
      <c r="HY48" s="2">
        <v>915.7</v>
      </c>
      <c r="HZ48" s="2">
        <v>917.3</v>
      </c>
      <c r="IA48" s="2">
        <v>916.1</v>
      </c>
      <c r="IB48" s="2">
        <v>915.7</v>
      </c>
      <c r="IC48" s="2">
        <v>927.2</v>
      </c>
      <c r="ID48" s="2">
        <v>913.7</v>
      </c>
      <c r="IE48" s="2">
        <v>902.7</v>
      </c>
      <c r="IF48" s="2">
        <v>903.9</v>
      </c>
      <c r="IG48" s="2">
        <v>894.6</v>
      </c>
      <c r="IH48" s="2">
        <v>887.3</v>
      </c>
      <c r="II48" s="2">
        <v>883.4</v>
      </c>
      <c r="IJ48" s="2">
        <v>876.3</v>
      </c>
      <c r="IK48" s="2">
        <v>885.8</v>
      </c>
      <c r="IL48" s="2">
        <v>883.4</v>
      </c>
      <c r="IM48" s="2">
        <v>876.3</v>
      </c>
      <c r="IN48" s="2">
        <v>864.4</v>
      </c>
      <c r="IO48" s="2">
        <v>898</v>
      </c>
      <c r="IP48" s="2">
        <v>887.3</v>
      </c>
      <c r="IQ48" s="2">
        <v>887.2</v>
      </c>
      <c r="IR48" s="2">
        <v>878.8</v>
      </c>
      <c r="IS48" s="2">
        <v>875.6</v>
      </c>
      <c r="IT48" s="2">
        <v>874.2</v>
      </c>
    </row>
    <row r="49" spans="1:254" ht="15.9" customHeight="1">
      <c r="A49" s="61" t="s">
        <v>93</v>
      </c>
      <c r="B49" s="6" t="s">
        <v>94</v>
      </c>
      <c r="C49" s="15">
        <v>3658</v>
      </c>
      <c r="D49" s="16">
        <v>23</v>
      </c>
      <c r="E49" s="13">
        <v>3635</v>
      </c>
      <c r="F49" s="13">
        <v>3612</v>
      </c>
      <c r="G49" s="13">
        <v>3498</v>
      </c>
      <c r="H49" s="13">
        <v>3530</v>
      </c>
      <c r="I49" s="13">
        <v>3442</v>
      </c>
      <c r="J49" s="13">
        <v>3945</v>
      </c>
      <c r="K49" s="13">
        <v>3953</v>
      </c>
      <c r="L49" s="13">
        <v>3953</v>
      </c>
      <c r="M49" s="13">
        <v>3899</v>
      </c>
      <c r="N49" s="13">
        <v>3785</v>
      </c>
      <c r="O49" s="13">
        <v>3791</v>
      </c>
      <c r="P49" s="13">
        <v>3764</v>
      </c>
      <c r="Q49" s="13">
        <v>3776</v>
      </c>
      <c r="R49" s="13">
        <v>3768</v>
      </c>
      <c r="S49" s="13">
        <v>3721</v>
      </c>
      <c r="T49" s="13">
        <v>3708</v>
      </c>
      <c r="U49" s="13">
        <v>3689</v>
      </c>
      <c r="V49" s="13">
        <v>3660</v>
      </c>
      <c r="W49" s="13">
        <v>3670</v>
      </c>
      <c r="X49" s="13">
        <v>3722</v>
      </c>
      <c r="Y49" s="13">
        <v>3708</v>
      </c>
      <c r="Z49" s="13">
        <v>3866</v>
      </c>
      <c r="AA49" s="13">
        <v>3874</v>
      </c>
      <c r="AB49" s="13">
        <v>3808</v>
      </c>
      <c r="AC49" s="13">
        <v>3800</v>
      </c>
      <c r="AD49" s="13">
        <v>3742</v>
      </c>
      <c r="AE49" s="13">
        <v>3789</v>
      </c>
      <c r="AF49" s="13">
        <v>3847</v>
      </c>
      <c r="AG49" s="13">
        <v>3729</v>
      </c>
      <c r="AH49" s="13">
        <v>3749</v>
      </c>
      <c r="AI49" s="13">
        <v>3660</v>
      </c>
      <c r="AJ49" s="13">
        <v>3660</v>
      </c>
      <c r="AK49" s="13">
        <v>3675</v>
      </c>
      <c r="AL49" s="13">
        <v>3672</v>
      </c>
      <c r="AM49" s="13">
        <v>3725</v>
      </c>
      <c r="AN49" s="13">
        <v>3713</v>
      </c>
      <c r="AO49" s="13">
        <v>3702</v>
      </c>
      <c r="AP49" s="13">
        <v>3747</v>
      </c>
      <c r="AQ49" s="13">
        <v>3618</v>
      </c>
      <c r="AR49" s="13">
        <v>3598</v>
      </c>
      <c r="AS49" s="13">
        <v>3646</v>
      </c>
      <c r="AT49" s="13">
        <v>3588</v>
      </c>
      <c r="AU49" s="13">
        <v>3504</v>
      </c>
      <c r="AV49" s="13">
        <v>3538</v>
      </c>
      <c r="AW49" s="13">
        <v>3463</v>
      </c>
      <c r="AX49" s="13">
        <v>3425</v>
      </c>
      <c r="AY49" s="13">
        <v>3337</v>
      </c>
      <c r="AZ49" s="13">
        <v>3599</v>
      </c>
      <c r="BA49" s="13">
        <v>3645</v>
      </c>
      <c r="BB49" s="13">
        <v>3475</v>
      </c>
      <c r="BC49" s="13">
        <v>3400</v>
      </c>
      <c r="BD49" s="13">
        <v>3390</v>
      </c>
      <c r="BE49" s="13">
        <v>3299</v>
      </c>
      <c r="BF49" s="13">
        <v>3306</v>
      </c>
      <c r="BG49" s="13">
        <v>3339</v>
      </c>
      <c r="BH49" s="13">
        <v>3283</v>
      </c>
      <c r="BI49" s="13">
        <v>3389</v>
      </c>
      <c r="BJ49" s="13">
        <v>3315</v>
      </c>
      <c r="BK49" s="13">
        <v>3455</v>
      </c>
      <c r="BL49" s="13">
        <v>3646</v>
      </c>
      <c r="BM49" s="67">
        <v>3536</v>
      </c>
      <c r="BN49" s="67">
        <v>3508</v>
      </c>
      <c r="BO49" s="67">
        <v>3602</v>
      </c>
      <c r="BP49" s="67">
        <v>3643</v>
      </c>
      <c r="BQ49" s="67">
        <v>3614</v>
      </c>
      <c r="BR49" s="67">
        <v>3540</v>
      </c>
      <c r="BS49" s="67">
        <v>3569</v>
      </c>
      <c r="BT49" s="67">
        <v>3653</v>
      </c>
      <c r="BU49" s="67">
        <v>3596</v>
      </c>
      <c r="BV49" s="67">
        <v>3591</v>
      </c>
      <c r="BW49" s="67">
        <v>3617</v>
      </c>
      <c r="BX49" s="67">
        <v>3652</v>
      </c>
      <c r="BY49" s="67">
        <v>3675</v>
      </c>
      <c r="BZ49" s="67">
        <v>3663</v>
      </c>
      <c r="CA49" s="516">
        <v>3600</v>
      </c>
      <c r="CB49" s="516">
        <v>3632</v>
      </c>
      <c r="CC49" s="516">
        <v>3707</v>
      </c>
      <c r="CD49" s="516">
        <v>3698</v>
      </c>
      <c r="CE49" s="516">
        <v>3681</v>
      </c>
      <c r="CF49" s="516">
        <v>3691</v>
      </c>
      <c r="CG49" s="516">
        <v>3719</v>
      </c>
      <c r="CH49" s="516">
        <v>3742</v>
      </c>
      <c r="CI49" s="516">
        <v>3618</v>
      </c>
      <c r="CJ49" s="516">
        <v>3541</v>
      </c>
      <c r="CK49" s="516">
        <v>3557</v>
      </c>
      <c r="CL49" s="516">
        <v>3568</v>
      </c>
      <c r="CM49" s="516">
        <v>3646</v>
      </c>
      <c r="CN49" s="516">
        <v>3537</v>
      </c>
      <c r="CO49" s="516">
        <v>3523</v>
      </c>
      <c r="CP49" s="516">
        <v>3696</v>
      </c>
      <c r="CQ49" s="516">
        <v>3708</v>
      </c>
      <c r="CR49" s="516">
        <v>3685</v>
      </c>
      <c r="CS49" s="516">
        <v>3621</v>
      </c>
      <c r="CT49" s="516">
        <v>3509</v>
      </c>
      <c r="CU49" s="516">
        <v>3619</v>
      </c>
      <c r="CV49" s="516">
        <v>3740</v>
      </c>
      <c r="CW49" s="516">
        <v>3765</v>
      </c>
      <c r="CX49" s="516">
        <v>3692</v>
      </c>
      <c r="CY49" s="516">
        <v>3730</v>
      </c>
      <c r="CZ49" s="516">
        <v>3746</v>
      </c>
      <c r="DA49" s="2">
        <v>3840</v>
      </c>
      <c r="DB49" s="2">
        <v>3809</v>
      </c>
      <c r="DC49" s="2">
        <v>3782</v>
      </c>
      <c r="DD49" s="2">
        <v>3854</v>
      </c>
      <c r="DE49" s="2">
        <v>3833</v>
      </c>
      <c r="DF49" s="2">
        <v>3836</v>
      </c>
      <c r="DG49" s="2">
        <v>3875</v>
      </c>
      <c r="DH49" s="2">
        <v>4085</v>
      </c>
      <c r="DI49" s="2">
        <v>4134</v>
      </c>
      <c r="DJ49" s="2">
        <v>4097</v>
      </c>
      <c r="DK49" s="2">
        <v>4085</v>
      </c>
      <c r="DL49" s="2">
        <v>4022</v>
      </c>
      <c r="DM49" s="2">
        <v>3969</v>
      </c>
      <c r="DN49" s="2">
        <v>4018</v>
      </c>
      <c r="DO49" s="2">
        <v>4050</v>
      </c>
      <c r="DP49" s="2">
        <v>3976</v>
      </c>
      <c r="DQ49" s="2">
        <v>3876</v>
      </c>
      <c r="DR49" s="2">
        <v>3912</v>
      </c>
      <c r="DS49" s="2">
        <v>3958</v>
      </c>
      <c r="DT49" s="2">
        <v>3852</v>
      </c>
      <c r="DU49" s="2">
        <v>3786</v>
      </c>
      <c r="DV49" s="2">
        <v>3765</v>
      </c>
      <c r="DW49" s="2">
        <v>3676</v>
      </c>
      <c r="DX49" s="2">
        <v>3608</v>
      </c>
      <c r="DY49" s="2">
        <v>3589</v>
      </c>
      <c r="DZ49" s="2">
        <v>3553</v>
      </c>
      <c r="EA49" s="2">
        <v>3500</v>
      </c>
      <c r="EB49" s="2">
        <v>3833</v>
      </c>
      <c r="EC49" s="2">
        <v>3924</v>
      </c>
      <c r="ED49" s="2">
        <v>4044</v>
      </c>
      <c r="EE49" s="2">
        <v>4016</v>
      </c>
      <c r="EF49" s="2">
        <v>4146</v>
      </c>
      <c r="EG49" s="2">
        <v>4108</v>
      </c>
      <c r="EH49" s="2">
        <v>4110</v>
      </c>
      <c r="EI49" s="2">
        <v>4169</v>
      </c>
      <c r="EJ49" s="2">
        <v>4200</v>
      </c>
      <c r="EK49" s="2">
        <v>4183</v>
      </c>
      <c r="EL49" s="2">
        <v>4200</v>
      </c>
      <c r="EM49" s="2">
        <v>4267</v>
      </c>
      <c r="EN49" s="2">
        <v>4212</v>
      </c>
      <c r="EO49" s="2">
        <v>4150</v>
      </c>
      <c r="EP49" s="2">
        <v>4117</v>
      </c>
      <c r="EQ49" s="2">
        <v>4129</v>
      </c>
      <c r="ER49" s="2">
        <v>4183</v>
      </c>
      <c r="ES49" s="2">
        <v>4123</v>
      </c>
      <c r="ET49" s="2">
        <v>4079</v>
      </c>
      <c r="EU49" s="2">
        <v>4094</v>
      </c>
      <c r="EV49" s="2">
        <v>4056</v>
      </c>
      <c r="EW49" s="2">
        <v>4088</v>
      </c>
      <c r="EX49" s="2">
        <v>4052</v>
      </c>
      <c r="EY49" s="2">
        <v>4117</v>
      </c>
      <c r="EZ49" s="2">
        <v>4078</v>
      </c>
      <c r="FA49" s="2">
        <v>4187</v>
      </c>
      <c r="FB49" s="2">
        <v>4142</v>
      </c>
      <c r="FC49" s="2">
        <v>4048</v>
      </c>
      <c r="FD49" s="2">
        <v>4012</v>
      </c>
      <c r="FE49" s="2">
        <v>4081</v>
      </c>
      <c r="FF49" s="2">
        <v>4057</v>
      </c>
      <c r="FG49" s="2">
        <v>3960</v>
      </c>
      <c r="FH49" s="2">
        <v>4016</v>
      </c>
      <c r="FI49" s="2">
        <v>4024</v>
      </c>
      <c r="FJ49" s="2">
        <v>4077</v>
      </c>
      <c r="FK49" s="2">
        <v>3975</v>
      </c>
      <c r="FL49" s="2">
        <v>4075</v>
      </c>
      <c r="FM49" s="2">
        <v>3997</v>
      </c>
      <c r="FN49" s="2">
        <v>4028</v>
      </c>
      <c r="FO49" s="2">
        <v>4037</v>
      </c>
      <c r="FP49" s="2">
        <v>4025</v>
      </c>
      <c r="FQ49" s="2">
        <v>4047</v>
      </c>
      <c r="FR49" s="2">
        <v>4081</v>
      </c>
      <c r="FS49" s="2">
        <v>3918</v>
      </c>
      <c r="FT49" s="2">
        <v>3929</v>
      </c>
      <c r="FU49" s="2">
        <v>3892</v>
      </c>
      <c r="FV49" s="2">
        <v>3848</v>
      </c>
      <c r="FW49" s="2">
        <v>3888</v>
      </c>
      <c r="FX49" s="2">
        <v>3965</v>
      </c>
      <c r="FY49" s="2">
        <v>4029</v>
      </c>
      <c r="FZ49" s="2">
        <v>4083</v>
      </c>
      <c r="GA49" s="2">
        <v>4077</v>
      </c>
      <c r="GB49" s="2">
        <v>4070</v>
      </c>
      <c r="GC49" s="2">
        <v>4015</v>
      </c>
      <c r="GD49" s="2">
        <v>3960</v>
      </c>
      <c r="GE49" s="2">
        <v>3998</v>
      </c>
      <c r="GF49" s="2">
        <v>3996</v>
      </c>
      <c r="GG49" s="2">
        <v>4087</v>
      </c>
      <c r="GH49" s="2">
        <v>4210</v>
      </c>
      <c r="GI49" s="2">
        <v>4223</v>
      </c>
      <c r="GJ49" s="2">
        <v>4194</v>
      </c>
      <c r="GK49" s="2">
        <v>4277</v>
      </c>
      <c r="GL49" s="2">
        <v>4390</v>
      </c>
      <c r="GM49" s="2">
        <v>4323</v>
      </c>
      <c r="GN49" s="2">
        <v>4321</v>
      </c>
      <c r="GO49" s="2">
        <v>4319</v>
      </c>
      <c r="GP49" s="2">
        <v>4303</v>
      </c>
      <c r="GQ49" s="2">
        <v>4141</v>
      </c>
      <c r="GR49" s="2">
        <v>4068</v>
      </c>
      <c r="GS49" s="2">
        <v>4090</v>
      </c>
      <c r="GT49" s="2">
        <v>4105</v>
      </c>
      <c r="GU49" s="2">
        <v>4125</v>
      </c>
      <c r="GV49" s="2">
        <v>4135</v>
      </c>
      <c r="GW49" s="2">
        <v>4288</v>
      </c>
      <c r="GX49" s="2">
        <v>4287</v>
      </c>
      <c r="GY49" s="2">
        <v>4292</v>
      </c>
      <c r="GZ49" s="2">
        <v>4283</v>
      </c>
      <c r="HA49" s="2">
        <v>4215</v>
      </c>
      <c r="HB49" s="2">
        <v>4124</v>
      </c>
      <c r="HC49" s="2">
        <v>4211</v>
      </c>
      <c r="HD49" s="2">
        <v>4236</v>
      </c>
      <c r="HE49" s="2">
        <v>4281</v>
      </c>
      <c r="HF49" s="2">
        <v>4372</v>
      </c>
      <c r="HG49" s="2">
        <v>4357</v>
      </c>
      <c r="HH49" s="2">
        <v>4402</v>
      </c>
      <c r="HI49" s="2">
        <v>4419</v>
      </c>
      <c r="HJ49" s="2">
        <v>4487</v>
      </c>
      <c r="HK49" s="2">
        <v>4460</v>
      </c>
      <c r="HL49" s="2">
        <v>4485</v>
      </c>
      <c r="HM49" s="2">
        <v>4524</v>
      </c>
      <c r="HN49" s="2">
        <v>4752</v>
      </c>
      <c r="HO49" s="2">
        <v>4726</v>
      </c>
      <c r="HP49" s="2">
        <v>4770</v>
      </c>
      <c r="HQ49" s="2">
        <v>4842</v>
      </c>
      <c r="HR49" s="2">
        <v>4822</v>
      </c>
      <c r="HS49" s="2">
        <v>4781</v>
      </c>
      <c r="HT49" s="2">
        <v>4751</v>
      </c>
      <c r="HU49" s="2">
        <v>4717</v>
      </c>
      <c r="HV49" s="2">
        <v>4815</v>
      </c>
      <c r="HW49" s="2">
        <v>4810</v>
      </c>
      <c r="HX49" s="2">
        <v>4774</v>
      </c>
      <c r="HY49" s="2">
        <v>4876</v>
      </c>
      <c r="HZ49" s="2">
        <v>4714</v>
      </c>
      <c r="IA49" s="2">
        <v>4711</v>
      </c>
      <c r="IB49" s="2">
        <v>4805</v>
      </c>
      <c r="IC49" s="2">
        <v>4742</v>
      </c>
      <c r="ID49" s="2">
        <v>4774</v>
      </c>
      <c r="IE49" s="2">
        <v>4847</v>
      </c>
      <c r="IF49" s="2">
        <v>4834</v>
      </c>
      <c r="IG49" s="2">
        <v>4691</v>
      </c>
      <c r="IH49" s="2">
        <v>4681</v>
      </c>
      <c r="II49" s="2">
        <v>4783</v>
      </c>
      <c r="IJ49" s="2">
        <v>4886</v>
      </c>
      <c r="IK49" s="2">
        <v>4813</v>
      </c>
      <c r="IL49" s="2">
        <v>4730</v>
      </c>
      <c r="IM49" s="2">
        <v>4695</v>
      </c>
      <c r="IN49" s="2">
        <v>4615</v>
      </c>
      <c r="IO49" s="2">
        <v>4491</v>
      </c>
      <c r="IP49" s="2">
        <v>4443</v>
      </c>
      <c r="IQ49" s="2">
        <v>4404</v>
      </c>
      <c r="IR49" s="2">
        <v>4138</v>
      </c>
      <c r="IS49" s="2">
        <v>4709</v>
      </c>
      <c r="IT49" s="2">
        <v>4747</v>
      </c>
    </row>
    <row r="50" spans="1:254" ht="15.9" customHeight="1">
      <c r="A50" s="61" t="s">
        <v>95</v>
      </c>
      <c r="B50" s="6" t="s">
        <v>96</v>
      </c>
      <c r="C50" s="15">
        <v>6784</v>
      </c>
      <c r="D50" s="16">
        <v>3</v>
      </c>
      <c r="E50" s="13">
        <v>6781</v>
      </c>
      <c r="F50" s="13">
        <v>6666</v>
      </c>
      <c r="G50" s="13">
        <v>6515</v>
      </c>
      <c r="H50" s="13">
        <v>6614</v>
      </c>
      <c r="I50" s="13">
        <v>6814</v>
      </c>
      <c r="J50" s="13">
        <v>6666</v>
      </c>
      <c r="K50" s="13">
        <v>6876</v>
      </c>
      <c r="L50" s="13">
        <v>6934</v>
      </c>
      <c r="M50" s="13">
        <v>7214</v>
      </c>
      <c r="N50" s="13">
        <v>7161</v>
      </c>
      <c r="O50" s="13">
        <v>7167</v>
      </c>
      <c r="P50" s="13">
        <v>7072</v>
      </c>
      <c r="Q50" s="13">
        <v>6951</v>
      </c>
      <c r="R50" s="13">
        <v>6721</v>
      </c>
      <c r="S50" s="13">
        <v>7030</v>
      </c>
      <c r="T50" s="13">
        <v>7121</v>
      </c>
      <c r="U50" s="13">
        <v>6967</v>
      </c>
      <c r="V50" s="13">
        <v>6925</v>
      </c>
      <c r="W50" s="13">
        <v>6814</v>
      </c>
      <c r="X50" s="13">
        <v>6816</v>
      </c>
      <c r="Y50" s="13">
        <v>6811</v>
      </c>
      <c r="Z50" s="13">
        <v>6812</v>
      </c>
      <c r="AA50" s="13">
        <v>6800</v>
      </c>
      <c r="AB50" s="13">
        <v>6672</v>
      </c>
      <c r="AC50" s="13">
        <v>6573</v>
      </c>
      <c r="AD50" s="13">
        <v>6433</v>
      </c>
      <c r="AE50" s="13">
        <v>6346</v>
      </c>
      <c r="AF50" s="13">
        <v>6344</v>
      </c>
      <c r="AG50" s="13">
        <v>6391</v>
      </c>
      <c r="AH50" s="13">
        <v>6340</v>
      </c>
      <c r="AI50" s="13">
        <v>6356</v>
      </c>
      <c r="AJ50" s="13">
        <v>6458</v>
      </c>
      <c r="AK50" s="13">
        <v>6645</v>
      </c>
      <c r="AL50" s="13">
        <v>6482</v>
      </c>
      <c r="AM50" s="13">
        <v>6728</v>
      </c>
      <c r="AN50" s="13">
        <v>6450</v>
      </c>
      <c r="AO50" s="13">
        <v>6409</v>
      </c>
      <c r="AP50" s="13">
        <v>6519</v>
      </c>
      <c r="AQ50" s="13">
        <v>6406</v>
      </c>
      <c r="AR50" s="13">
        <v>6203</v>
      </c>
      <c r="AS50" s="13">
        <v>6227</v>
      </c>
      <c r="AT50" s="13">
        <v>6182</v>
      </c>
      <c r="AU50" s="13">
        <v>6105</v>
      </c>
      <c r="AV50" s="13">
        <v>6230</v>
      </c>
      <c r="AW50" s="13">
        <v>6129</v>
      </c>
      <c r="AX50" s="13">
        <v>6148</v>
      </c>
      <c r="AY50" s="13">
        <v>5951</v>
      </c>
      <c r="AZ50" s="13">
        <v>5861</v>
      </c>
      <c r="BA50" s="13">
        <v>5819</v>
      </c>
      <c r="BB50" s="13">
        <v>5849</v>
      </c>
      <c r="BC50" s="13">
        <v>5950</v>
      </c>
      <c r="BD50" s="13">
        <v>6065</v>
      </c>
      <c r="BE50" s="13">
        <v>6056</v>
      </c>
      <c r="BF50" s="13">
        <v>6006</v>
      </c>
      <c r="BG50" s="13">
        <v>6031</v>
      </c>
      <c r="BH50" s="13">
        <v>5882</v>
      </c>
      <c r="BI50" s="13">
        <v>5942</v>
      </c>
      <c r="BJ50" s="13">
        <v>5732</v>
      </c>
      <c r="BK50" s="13">
        <v>5702</v>
      </c>
      <c r="BL50" s="13">
        <v>5675</v>
      </c>
      <c r="BM50" s="67">
        <v>5852</v>
      </c>
      <c r="BN50" s="67">
        <v>5789</v>
      </c>
      <c r="BO50" s="67">
        <v>5661</v>
      </c>
      <c r="BP50" s="67">
        <v>5546</v>
      </c>
      <c r="BQ50" s="67">
        <v>5689</v>
      </c>
      <c r="BR50" s="67">
        <v>5541</v>
      </c>
      <c r="BS50" s="67">
        <v>5512</v>
      </c>
      <c r="BT50" s="67">
        <v>5648</v>
      </c>
      <c r="BU50" s="67">
        <v>5404</v>
      </c>
      <c r="BV50" s="67">
        <v>5347</v>
      </c>
      <c r="BW50" s="67">
        <v>5350</v>
      </c>
      <c r="BX50" s="67">
        <v>5442</v>
      </c>
      <c r="BY50" s="67">
        <v>5471</v>
      </c>
      <c r="BZ50" s="67">
        <v>5575</v>
      </c>
      <c r="CA50" s="516">
        <v>5598</v>
      </c>
      <c r="CB50" s="516">
        <v>5690</v>
      </c>
      <c r="CC50" s="516">
        <v>5650</v>
      </c>
      <c r="CD50" s="516">
        <v>5539</v>
      </c>
      <c r="CE50" s="516">
        <v>5577</v>
      </c>
      <c r="CF50" s="516">
        <v>5536</v>
      </c>
      <c r="CG50" s="516">
        <v>5552</v>
      </c>
      <c r="CH50" s="516">
        <v>5621</v>
      </c>
      <c r="CI50" s="516">
        <v>5418</v>
      </c>
      <c r="CJ50" s="516">
        <v>5379</v>
      </c>
      <c r="CK50" s="516">
        <v>5373</v>
      </c>
      <c r="CL50" s="516">
        <v>5388</v>
      </c>
      <c r="CM50" s="516">
        <v>5455</v>
      </c>
      <c r="CN50" s="516">
        <v>5006</v>
      </c>
      <c r="CO50" s="516">
        <v>5053</v>
      </c>
      <c r="CP50" s="516">
        <v>5246</v>
      </c>
      <c r="CQ50" s="516">
        <v>5246</v>
      </c>
      <c r="CR50" s="516">
        <v>5311</v>
      </c>
      <c r="CS50" s="516">
        <v>5148</v>
      </c>
      <c r="CT50" s="516">
        <v>5009</v>
      </c>
      <c r="CU50" s="516">
        <v>5156</v>
      </c>
      <c r="CV50" s="516">
        <v>5256</v>
      </c>
      <c r="CW50" s="516">
        <v>5126</v>
      </c>
      <c r="CX50" s="516">
        <v>5080</v>
      </c>
      <c r="CY50" s="516">
        <v>5108</v>
      </c>
      <c r="CZ50" s="516">
        <v>5154</v>
      </c>
      <c r="DA50" s="2">
        <v>5302</v>
      </c>
      <c r="DB50" s="2">
        <v>5356</v>
      </c>
      <c r="DC50" s="2">
        <v>5210</v>
      </c>
      <c r="DD50" s="2">
        <v>5423</v>
      </c>
      <c r="DE50" s="2">
        <v>5392</v>
      </c>
      <c r="DF50" s="2">
        <v>5199</v>
      </c>
      <c r="DG50" s="2">
        <v>5562</v>
      </c>
      <c r="DH50" s="2">
        <v>5727</v>
      </c>
      <c r="DI50" s="2">
        <v>5997</v>
      </c>
      <c r="DJ50" s="2">
        <v>5890</v>
      </c>
      <c r="DK50" s="2">
        <v>5699</v>
      </c>
      <c r="DL50" s="2">
        <v>5808</v>
      </c>
      <c r="DM50" s="2">
        <v>5963</v>
      </c>
      <c r="DN50" s="2">
        <v>6129</v>
      </c>
      <c r="DO50" s="2">
        <v>5878</v>
      </c>
      <c r="DP50" s="2">
        <v>5716</v>
      </c>
      <c r="DQ50" s="2">
        <v>5856</v>
      </c>
      <c r="DR50" s="2">
        <v>6062</v>
      </c>
      <c r="DS50" s="2">
        <v>6204</v>
      </c>
      <c r="DT50" s="2">
        <v>6134</v>
      </c>
      <c r="DU50" s="2">
        <v>5984</v>
      </c>
      <c r="DV50" s="2">
        <v>5910</v>
      </c>
      <c r="DW50" s="2">
        <v>5653</v>
      </c>
      <c r="DX50" s="2">
        <v>5630</v>
      </c>
      <c r="DY50" s="2">
        <v>5546</v>
      </c>
      <c r="DZ50" s="2">
        <v>5286</v>
      </c>
      <c r="EA50" s="2">
        <v>5472</v>
      </c>
      <c r="EB50" s="2">
        <v>5421</v>
      </c>
      <c r="EC50" s="2">
        <v>5346</v>
      </c>
      <c r="ED50" s="2">
        <v>5430</v>
      </c>
      <c r="EE50" s="2">
        <v>5387</v>
      </c>
      <c r="EF50" s="2">
        <v>5541</v>
      </c>
      <c r="EG50" s="2">
        <v>5408</v>
      </c>
      <c r="EH50" s="2">
        <v>5395</v>
      </c>
      <c r="EI50" s="2">
        <v>5594</v>
      </c>
      <c r="EJ50" s="2">
        <v>5671</v>
      </c>
      <c r="EK50" s="2">
        <v>5626</v>
      </c>
      <c r="EL50" s="2">
        <v>5675</v>
      </c>
      <c r="EM50" s="2">
        <v>5555</v>
      </c>
      <c r="EN50" s="2">
        <v>5415</v>
      </c>
      <c r="EO50" s="2">
        <v>5253</v>
      </c>
      <c r="EP50" s="2">
        <v>5103</v>
      </c>
      <c r="EQ50" s="2">
        <v>5212</v>
      </c>
      <c r="ER50" s="2">
        <v>5330</v>
      </c>
      <c r="ES50" s="2">
        <v>5183</v>
      </c>
      <c r="ET50" s="2">
        <v>5041</v>
      </c>
      <c r="EU50" s="2">
        <v>5121</v>
      </c>
      <c r="EV50" s="2">
        <v>5101</v>
      </c>
      <c r="EW50" s="2">
        <v>5087</v>
      </c>
      <c r="EX50" s="2">
        <v>5096</v>
      </c>
      <c r="EY50" s="2">
        <v>5129</v>
      </c>
      <c r="EZ50" s="2">
        <v>5064</v>
      </c>
      <c r="FA50" s="2">
        <v>5020</v>
      </c>
      <c r="FB50" s="2">
        <v>4912</v>
      </c>
      <c r="FC50" s="2">
        <v>4918</v>
      </c>
      <c r="FD50" s="2">
        <v>4912</v>
      </c>
      <c r="FE50" s="2">
        <v>5090</v>
      </c>
      <c r="FF50" s="2">
        <v>4973</v>
      </c>
      <c r="FG50" s="2">
        <v>4841</v>
      </c>
      <c r="FH50" s="2">
        <v>4860</v>
      </c>
      <c r="FI50" s="2">
        <v>4849</v>
      </c>
      <c r="FJ50" s="2">
        <v>4908</v>
      </c>
      <c r="FK50" s="2">
        <v>4949</v>
      </c>
      <c r="FL50" s="2">
        <v>4900</v>
      </c>
      <c r="FM50" s="2">
        <v>4817</v>
      </c>
      <c r="FN50" s="2">
        <v>4918</v>
      </c>
      <c r="FO50" s="2">
        <v>4771</v>
      </c>
      <c r="FP50" s="2">
        <v>4698</v>
      </c>
      <c r="FQ50" s="2">
        <v>4675</v>
      </c>
      <c r="FR50" s="2">
        <v>4624</v>
      </c>
      <c r="FS50" s="2">
        <v>4457</v>
      </c>
      <c r="FT50" s="2">
        <v>4449</v>
      </c>
      <c r="FU50" s="2">
        <v>4416</v>
      </c>
      <c r="FV50" s="2">
        <v>4374</v>
      </c>
      <c r="FW50" s="2">
        <v>4359</v>
      </c>
      <c r="FX50" s="2">
        <v>4528</v>
      </c>
      <c r="FY50" s="2">
        <v>4330</v>
      </c>
      <c r="FZ50" s="2">
        <v>4331</v>
      </c>
      <c r="GA50" s="2">
        <v>4280</v>
      </c>
      <c r="GB50" s="2">
        <v>4198</v>
      </c>
      <c r="GC50" s="2">
        <v>4189</v>
      </c>
      <c r="GD50" s="2">
        <v>4162</v>
      </c>
      <c r="GE50" s="2">
        <v>4203</v>
      </c>
      <c r="GF50" s="2">
        <v>4071</v>
      </c>
      <c r="GG50" s="2">
        <v>4150</v>
      </c>
      <c r="GH50" s="2">
        <v>4163</v>
      </c>
      <c r="GI50" s="2">
        <v>4131</v>
      </c>
      <c r="GJ50" s="2">
        <v>4081</v>
      </c>
      <c r="GK50" s="2">
        <v>4115</v>
      </c>
      <c r="GL50" s="2">
        <v>4099</v>
      </c>
      <c r="GM50" s="2">
        <v>4033</v>
      </c>
      <c r="GN50" s="2">
        <v>4039</v>
      </c>
      <c r="GO50" s="2">
        <v>4087</v>
      </c>
      <c r="GP50" s="2">
        <v>4087</v>
      </c>
      <c r="GQ50" s="2">
        <v>4084</v>
      </c>
      <c r="GR50" s="2">
        <v>3900</v>
      </c>
      <c r="GS50" s="2">
        <v>4024</v>
      </c>
      <c r="GT50" s="2">
        <v>3957</v>
      </c>
      <c r="GU50" s="2">
        <v>3885</v>
      </c>
      <c r="GV50" s="2">
        <v>3991</v>
      </c>
      <c r="GW50" s="2">
        <v>4098</v>
      </c>
      <c r="GX50" s="2">
        <v>4125</v>
      </c>
      <c r="GY50" s="2">
        <v>4053</v>
      </c>
      <c r="GZ50" s="2">
        <v>4053</v>
      </c>
      <c r="HA50" s="2">
        <v>4048</v>
      </c>
      <c r="HB50" s="2">
        <v>4005</v>
      </c>
      <c r="HC50" s="2">
        <v>4047</v>
      </c>
      <c r="HD50" s="2">
        <v>4176</v>
      </c>
      <c r="HE50" s="2">
        <v>4105</v>
      </c>
      <c r="HF50" s="2">
        <v>4243</v>
      </c>
      <c r="HG50" s="2">
        <v>4222</v>
      </c>
      <c r="HH50" s="2">
        <v>4192</v>
      </c>
      <c r="HI50" s="2">
        <v>4187</v>
      </c>
      <c r="HJ50" s="2">
        <v>4147</v>
      </c>
      <c r="HK50" s="2">
        <v>4080</v>
      </c>
      <c r="HL50" s="2">
        <v>4051</v>
      </c>
      <c r="HM50" s="2">
        <v>4068</v>
      </c>
      <c r="HN50" s="2">
        <v>4100</v>
      </c>
      <c r="HO50" s="2">
        <v>4085</v>
      </c>
      <c r="HP50" s="2">
        <v>4123</v>
      </c>
      <c r="HQ50" s="2">
        <v>4032</v>
      </c>
      <c r="HR50" s="2">
        <v>4090</v>
      </c>
      <c r="HS50" s="2">
        <v>4084</v>
      </c>
      <c r="HT50" s="2">
        <v>4071</v>
      </c>
      <c r="HU50" s="2">
        <v>3953</v>
      </c>
      <c r="HV50" s="2">
        <v>4082</v>
      </c>
      <c r="HW50" s="2">
        <v>4009</v>
      </c>
      <c r="HX50" s="2">
        <v>4048</v>
      </c>
      <c r="HY50" s="2">
        <v>4063</v>
      </c>
      <c r="HZ50" s="2">
        <v>4067</v>
      </c>
      <c r="IA50" s="2">
        <v>4102</v>
      </c>
      <c r="IB50" s="2">
        <v>4144</v>
      </c>
      <c r="IC50" s="2">
        <v>4127</v>
      </c>
      <c r="ID50" s="2">
        <v>4083</v>
      </c>
      <c r="IE50" s="2">
        <v>4104</v>
      </c>
      <c r="IF50" s="2">
        <v>4116</v>
      </c>
      <c r="IG50" s="2">
        <v>4167</v>
      </c>
      <c r="IH50" s="2">
        <v>4265</v>
      </c>
      <c r="II50" s="2">
        <v>4075</v>
      </c>
      <c r="IJ50" s="2">
        <v>4004</v>
      </c>
      <c r="IK50" s="2">
        <v>3972</v>
      </c>
      <c r="IL50" s="2">
        <v>3851</v>
      </c>
      <c r="IM50" s="2">
        <v>3824</v>
      </c>
      <c r="IN50" s="2">
        <v>3773</v>
      </c>
      <c r="IO50" s="2">
        <v>3743</v>
      </c>
      <c r="IP50" s="2">
        <v>3714</v>
      </c>
      <c r="IQ50" s="2">
        <v>3823</v>
      </c>
      <c r="IR50" s="2">
        <v>3855</v>
      </c>
      <c r="IS50" s="2">
        <v>3842</v>
      </c>
      <c r="IT50" s="2">
        <v>3807</v>
      </c>
    </row>
    <row r="51" spans="1:254" ht="15.9" customHeight="1">
      <c r="A51" s="61" t="s">
        <v>97</v>
      </c>
      <c r="B51" s="6" t="s">
        <v>98</v>
      </c>
      <c r="C51" s="15">
        <v>2766</v>
      </c>
      <c r="D51" s="16">
        <v>-11</v>
      </c>
      <c r="E51" s="13">
        <v>2777</v>
      </c>
      <c r="F51" s="13">
        <v>2732</v>
      </c>
      <c r="G51" s="13">
        <v>2448</v>
      </c>
      <c r="H51" s="13">
        <v>2368</v>
      </c>
      <c r="I51" s="13">
        <v>2506</v>
      </c>
      <c r="J51" s="13">
        <v>2814</v>
      </c>
      <c r="K51" s="13">
        <v>2875</v>
      </c>
      <c r="L51" s="13">
        <v>2785</v>
      </c>
      <c r="M51" s="13">
        <v>2709</v>
      </c>
      <c r="N51" s="13">
        <v>2649</v>
      </c>
      <c r="O51" s="13">
        <v>2620</v>
      </c>
      <c r="P51" s="13">
        <v>2568</v>
      </c>
      <c r="Q51" s="13">
        <v>2581</v>
      </c>
      <c r="R51" s="13">
        <v>2539</v>
      </c>
      <c r="S51" s="13">
        <v>2552</v>
      </c>
      <c r="T51" s="13">
        <v>2537</v>
      </c>
      <c r="U51" s="13">
        <v>2486</v>
      </c>
      <c r="V51" s="13">
        <v>2532</v>
      </c>
      <c r="W51" s="13">
        <v>2526</v>
      </c>
      <c r="X51" s="13">
        <v>2478</v>
      </c>
      <c r="Y51" s="13">
        <v>2513</v>
      </c>
      <c r="Z51" s="13">
        <v>2510</v>
      </c>
      <c r="AA51" s="13">
        <v>2405</v>
      </c>
      <c r="AB51" s="13">
        <v>2421</v>
      </c>
      <c r="AC51" s="13">
        <v>2328</v>
      </c>
      <c r="AD51" s="13">
        <v>2265</v>
      </c>
      <c r="AE51" s="13">
        <v>2278</v>
      </c>
      <c r="AF51" s="13">
        <v>2387</v>
      </c>
      <c r="AG51" s="13">
        <v>2291</v>
      </c>
      <c r="AH51" s="13">
        <v>2284</v>
      </c>
      <c r="AI51" s="13">
        <v>2301</v>
      </c>
      <c r="AJ51" s="13">
        <v>2331</v>
      </c>
      <c r="AK51" s="13">
        <v>2342</v>
      </c>
      <c r="AL51" s="13">
        <v>2358</v>
      </c>
      <c r="AM51" s="13">
        <v>2286</v>
      </c>
      <c r="AN51" s="13">
        <v>2238</v>
      </c>
      <c r="AO51" s="13">
        <v>2406</v>
      </c>
      <c r="AP51" s="13">
        <v>2401</v>
      </c>
      <c r="AQ51" s="13">
        <v>2336</v>
      </c>
      <c r="AR51" s="13">
        <v>2306</v>
      </c>
      <c r="AS51" s="13">
        <v>2321</v>
      </c>
      <c r="AT51" s="13">
        <v>2309</v>
      </c>
      <c r="AU51" s="13">
        <v>2296</v>
      </c>
      <c r="AV51" s="13">
        <v>2358</v>
      </c>
      <c r="AW51" s="13">
        <v>2359</v>
      </c>
      <c r="AX51" s="13">
        <v>2405</v>
      </c>
      <c r="AY51" s="13">
        <v>2321</v>
      </c>
      <c r="AZ51" s="13">
        <v>2314</v>
      </c>
      <c r="BA51" s="13">
        <v>2593</v>
      </c>
      <c r="BB51" s="13">
        <v>2597</v>
      </c>
      <c r="BC51" s="13">
        <v>2680</v>
      </c>
      <c r="BD51" s="13">
        <v>2525</v>
      </c>
      <c r="BE51" s="13">
        <v>2508</v>
      </c>
      <c r="BF51" s="13">
        <v>2381</v>
      </c>
      <c r="BG51" s="13">
        <v>2377</v>
      </c>
      <c r="BH51" s="13">
        <v>2272</v>
      </c>
      <c r="BI51" s="13">
        <v>2263</v>
      </c>
      <c r="BJ51" s="13">
        <v>2251</v>
      </c>
      <c r="BK51" s="13">
        <v>2375</v>
      </c>
      <c r="BL51" s="13">
        <v>2343</v>
      </c>
      <c r="BM51" s="67">
        <v>2315</v>
      </c>
      <c r="BN51" s="67">
        <v>2469</v>
      </c>
      <c r="BO51" s="67">
        <v>2555</v>
      </c>
      <c r="BP51" s="67">
        <v>2545</v>
      </c>
      <c r="BQ51" s="67">
        <v>2607</v>
      </c>
      <c r="BR51" s="67">
        <v>2518</v>
      </c>
      <c r="BS51" s="67">
        <v>2459</v>
      </c>
      <c r="BT51" s="67">
        <v>2469</v>
      </c>
      <c r="BU51" s="67">
        <v>2318</v>
      </c>
      <c r="BV51" s="67">
        <v>2312</v>
      </c>
      <c r="BW51" s="67">
        <v>2315</v>
      </c>
      <c r="BX51" s="67">
        <v>2349</v>
      </c>
      <c r="BY51" s="67">
        <v>2398</v>
      </c>
      <c r="BZ51" s="67">
        <v>2428</v>
      </c>
      <c r="CA51" s="516">
        <v>2416</v>
      </c>
      <c r="CB51" s="516">
        <v>2409</v>
      </c>
      <c r="CC51" s="516">
        <v>2450</v>
      </c>
      <c r="CD51" s="516">
        <v>2456</v>
      </c>
      <c r="CE51" s="516">
        <v>2393</v>
      </c>
      <c r="CF51" s="516">
        <v>2481</v>
      </c>
      <c r="CG51" s="516">
        <v>2648</v>
      </c>
      <c r="CH51" s="516">
        <v>2702</v>
      </c>
      <c r="CI51" s="516">
        <v>2679</v>
      </c>
      <c r="CJ51" s="516">
        <v>2691</v>
      </c>
      <c r="CK51" s="516">
        <v>2697</v>
      </c>
      <c r="CL51" s="516">
        <v>2715</v>
      </c>
      <c r="CM51" s="516">
        <v>2767</v>
      </c>
      <c r="CN51" s="516">
        <v>2717</v>
      </c>
      <c r="CO51" s="516">
        <v>2761</v>
      </c>
      <c r="CP51" s="516">
        <v>2716</v>
      </c>
      <c r="CQ51" s="516">
        <v>2695</v>
      </c>
      <c r="CR51" s="516">
        <v>2672</v>
      </c>
      <c r="CS51" s="516">
        <v>2705</v>
      </c>
      <c r="CT51" s="516">
        <v>2596</v>
      </c>
      <c r="CU51" s="516">
        <v>2635</v>
      </c>
      <c r="CV51" s="516">
        <v>2694</v>
      </c>
      <c r="CW51" s="516">
        <v>2623</v>
      </c>
      <c r="CX51" s="516">
        <v>2584</v>
      </c>
      <c r="CY51" s="516">
        <v>2617</v>
      </c>
      <c r="CZ51" s="516">
        <v>2626</v>
      </c>
      <c r="DA51" s="2">
        <v>2603</v>
      </c>
      <c r="DB51" s="2">
        <v>2551</v>
      </c>
      <c r="DC51" s="2">
        <v>2521</v>
      </c>
      <c r="DD51" s="2">
        <v>2530</v>
      </c>
      <c r="DE51" s="2">
        <v>2661</v>
      </c>
      <c r="DF51" s="2">
        <v>2523</v>
      </c>
      <c r="DG51" s="2">
        <v>2547</v>
      </c>
      <c r="DH51" s="2">
        <v>2544</v>
      </c>
      <c r="DI51" s="2">
        <v>2607</v>
      </c>
      <c r="DJ51" s="2">
        <v>2578</v>
      </c>
      <c r="DK51" s="2">
        <v>2606</v>
      </c>
      <c r="DL51" s="2">
        <v>2584</v>
      </c>
      <c r="DM51" s="2">
        <v>2546</v>
      </c>
      <c r="DN51" s="2">
        <v>2615</v>
      </c>
      <c r="DO51" s="2">
        <v>2550</v>
      </c>
      <c r="DP51" s="2">
        <v>2486</v>
      </c>
      <c r="DQ51" s="2">
        <v>2480</v>
      </c>
      <c r="DR51" s="2">
        <v>2501</v>
      </c>
      <c r="DS51" s="2">
        <v>2698</v>
      </c>
      <c r="DT51" s="2">
        <v>2517</v>
      </c>
      <c r="DU51" s="2">
        <v>2619</v>
      </c>
      <c r="DV51" s="2">
        <v>2895</v>
      </c>
      <c r="DW51" s="2">
        <v>3595</v>
      </c>
      <c r="DX51" s="2">
        <v>3525</v>
      </c>
      <c r="DY51" s="2">
        <v>3400</v>
      </c>
      <c r="DZ51" s="2">
        <v>3160</v>
      </c>
      <c r="EA51" s="2">
        <v>3155</v>
      </c>
      <c r="EB51" s="2">
        <v>3105</v>
      </c>
      <c r="EC51" s="2">
        <v>3070</v>
      </c>
      <c r="ED51" s="2">
        <v>3095</v>
      </c>
      <c r="EE51" s="2">
        <v>3095</v>
      </c>
      <c r="EF51" s="2">
        <v>3270</v>
      </c>
      <c r="EG51" s="2">
        <v>3305</v>
      </c>
      <c r="EH51" s="2">
        <v>3240</v>
      </c>
      <c r="EI51" s="2">
        <v>3200</v>
      </c>
      <c r="EJ51" s="2">
        <v>3165</v>
      </c>
      <c r="EK51" s="2">
        <v>3160</v>
      </c>
      <c r="EL51" s="2">
        <v>3145</v>
      </c>
      <c r="EM51" s="2">
        <v>3065</v>
      </c>
      <c r="EN51" s="2">
        <v>3100</v>
      </c>
      <c r="EO51" s="2">
        <v>2895</v>
      </c>
      <c r="EP51" s="2">
        <v>2848</v>
      </c>
      <c r="EQ51" s="2">
        <v>2934</v>
      </c>
      <c r="ER51" s="2">
        <v>2865</v>
      </c>
      <c r="ES51" s="2">
        <v>2836</v>
      </c>
      <c r="ET51" s="2">
        <v>2779</v>
      </c>
      <c r="EU51" s="2">
        <v>2814</v>
      </c>
      <c r="EV51" s="2">
        <v>2814</v>
      </c>
      <c r="EW51" s="2">
        <v>2822</v>
      </c>
      <c r="EX51" s="2">
        <v>2754</v>
      </c>
      <c r="EY51" s="2">
        <v>2746</v>
      </c>
      <c r="EZ51" s="2">
        <v>2773</v>
      </c>
      <c r="FA51" s="2">
        <v>2770</v>
      </c>
      <c r="FB51" s="2">
        <v>2753</v>
      </c>
      <c r="FC51" s="2">
        <v>2712</v>
      </c>
      <c r="FD51" s="2">
        <v>2671</v>
      </c>
      <c r="FE51" s="2">
        <v>2754</v>
      </c>
      <c r="FF51" s="2">
        <v>2749</v>
      </c>
      <c r="FG51" s="2">
        <v>2702</v>
      </c>
      <c r="FH51" s="2">
        <v>2713</v>
      </c>
      <c r="FI51" s="2">
        <v>2745</v>
      </c>
      <c r="FJ51" s="2">
        <v>2851</v>
      </c>
      <c r="FK51" s="2">
        <v>2868</v>
      </c>
      <c r="FL51" s="2">
        <v>2829</v>
      </c>
      <c r="FM51" s="2">
        <v>2853</v>
      </c>
      <c r="FN51" s="2">
        <v>2940</v>
      </c>
      <c r="FO51" s="2">
        <v>3000</v>
      </c>
      <c r="FP51" s="2">
        <v>2851</v>
      </c>
      <c r="FQ51" s="2">
        <v>2868</v>
      </c>
      <c r="FR51" s="2">
        <v>2821</v>
      </c>
      <c r="FS51" s="2">
        <v>2662</v>
      </c>
      <c r="FT51" s="2">
        <v>2692</v>
      </c>
      <c r="FU51" s="2">
        <v>2601</v>
      </c>
      <c r="FV51" s="2">
        <v>2563</v>
      </c>
      <c r="FW51" s="2">
        <v>2600</v>
      </c>
      <c r="FX51" s="2">
        <v>2628</v>
      </c>
      <c r="FY51" s="2">
        <v>2635</v>
      </c>
      <c r="FZ51" s="2">
        <v>2636</v>
      </c>
      <c r="GA51" s="2">
        <v>2690</v>
      </c>
      <c r="GB51" s="2">
        <v>2669</v>
      </c>
      <c r="GC51" s="2">
        <v>2622</v>
      </c>
      <c r="GD51" s="2">
        <v>2673</v>
      </c>
      <c r="GE51" s="2">
        <v>2579</v>
      </c>
      <c r="GF51" s="2">
        <v>2567</v>
      </c>
      <c r="GG51" s="2">
        <v>2565</v>
      </c>
      <c r="GH51" s="2">
        <v>2596</v>
      </c>
      <c r="GI51" s="2">
        <v>2624</v>
      </c>
      <c r="GJ51" s="2">
        <v>2605</v>
      </c>
      <c r="GK51" s="2">
        <v>2666</v>
      </c>
      <c r="GL51" s="2">
        <v>2778</v>
      </c>
      <c r="GM51" s="2">
        <v>2681</v>
      </c>
      <c r="GN51" s="2">
        <v>2669</v>
      </c>
      <c r="GO51" s="2">
        <v>2650</v>
      </c>
      <c r="GP51" s="2">
        <v>2648</v>
      </c>
      <c r="GQ51" s="2">
        <v>2636</v>
      </c>
      <c r="GR51" s="2">
        <v>2600</v>
      </c>
      <c r="GS51" s="2">
        <v>2602</v>
      </c>
      <c r="GT51" s="2">
        <v>2626</v>
      </c>
      <c r="GU51" s="2">
        <v>2559</v>
      </c>
      <c r="GV51" s="2">
        <v>2606</v>
      </c>
      <c r="GW51" s="2">
        <v>2635</v>
      </c>
      <c r="GX51" s="2">
        <v>2583</v>
      </c>
      <c r="GY51" s="2">
        <v>2706</v>
      </c>
      <c r="GZ51" s="2">
        <v>2662</v>
      </c>
      <c r="HA51" s="2">
        <v>2571</v>
      </c>
      <c r="HB51" s="2">
        <v>2550</v>
      </c>
      <c r="HC51" s="2">
        <v>2520</v>
      </c>
      <c r="HD51" s="2">
        <v>2529</v>
      </c>
      <c r="HE51" s="2">
        <v>2646</v>
      </c>
      <c r="HF51" s="2">
        <v>2737</v>
      </c>
      <c r="HG51" s="2">
        <v>2844</v>
      </c>
      <c r="HH51" s="2">
        <v>2819</v>
      </c>
      <c r="HI51" s="2">
        <v>2819</v>
      </c>
      <c r="HJ51" s="2">
        <v>2805</v>
      </c>
      <c r="HK51" s="2">
        <v>2889</v>
      </c>
      <c r="HL51" s="2">
        <v>2740</v>
      </c>
      <c r="HM51" s="2">
        <v>2727</v>
      </c>
      <c r="HN51" s="2">
        <v>2684</v>
      </c>
      <c r="HO51" s="2">
        <v>2726</v>
      </c>
      <c r="HP51" s="2">
        <v>2736</v>
      </c>
      <c r="HQ51" s="2">
        <v>2837</v>
      </c>
      <c r="HR51" s="2">
        <v>2770</v>
      </c>
      <c r="HS51" s="2">
        <v>2707</v>
      </c>
      <c r="HT51" s="2">
        <v>2714</v>
      </c>
      <c r="HU51" s="2">
        <v>2666</v>
      </c>
      <c r="HV51" s="2">
        <v>2682</v>
      </c>
      <c r="HW51" s="2">
        <v>2640</v>
      </c>
      <c r="HX51" s="2">
        <v>2632</v>
      </c>
      <c r="HY51" s="2">
        <v>2632</v>
      </c>
      <c r="HZ51" s="2">
        <v>2658</v>
      </c>
      <c r="IA51" s="2">
        <v>2729</v>
      </c>
      <c r="IB51" s="2">
        <v>2732</v>
      </c>
      <c r="IC51" s="2">
        <v>2730</v>
      </c>
      <c r="ID51" s="2">
        <v>2725</v>
      </c>
      <c r="IE51" s="2">
        <v>2711</v>
      </c>
      <c r="IF51" s="2">
        <v>2622</v>
      </c>
      <c r="IG51" s="2">
        <v>2605</v>
      </c>
      <c r="IH51" s="2">
        <v>2554</v>
      </c>
      <c r="II51" s="2">
        <v>2533</v>
      </c>
      <c r="IJ51" s="2">
        <v>2570</v>
      </c>
      <c r="IK51" s="2">
        <v>2586</v>
      </c>
      <c r="IL51" s="2">
        <v>2615</v>
      </c>
      <c r="IM51" s="2">
        <v>2601</v>
      </c>
      <c r="IN51" s="2">
        <v>2557</v>
      </c>
      <c r="IO51" s="2">
        <v>2555</v>
      </c>
      <c r="IP51" s="2">
        <v>2539</v>
      </c>
      <c r="IQ51" s="2">
        <v>2468</v>
      </c>
      <c r="IR51" s="2">
        <v>2558</v>
      </c>
      <c r="IS51" s="2">
        <v>2452</v>
      </c>
      <c r="IT51" s="2">
        <v>2855</v>
      </c>
    </row>
    <row r="52" spans="1:254" ht="15.9" customHeight="1">
      <c r="A52" s="61" t="s">
        <v>99</v>
      </c>
      <c r="B52" s="6" t="s">
        <v>100</v>
      </c>
      <c r="C52" s="15">
        <v>7926</v>
      </c>
      <c r="D52" s="16">
        <v>109</v>
      </c>
      <c r="E52" s="13">
        <v>7817</v>
      </c>
      <c r="F52" s="13">
        <v>7742</v>
      </c>
      <c r="G52" s="13">
        <v>7709</v>
      </c>
      <c r="H52" s="13">
        <v>7885</v>
      </c>
      <c r="I52" s="13">
        <v>8114</v>
      </c>
      <c r="J52" s="13">
        <v>8202</v>
      </c>
      <c r="K52" s="13">
        <v>8393</v>
      </c>
      <c r="L52" s="13">
        <v>8234</v>
      </c>
      <c r="M52" s="13">
        <v>8243</v>
      </c>
      <c r="N52" s="13">
        <v>8116</v>
      </c>
      <c r="O52" s="13">
        <v>7958</v>
      </c>
      <c r="P52" s="13">
        <v>7971</v>
      </c>
      <c r="Q52" s="13">
        <v>7874</v>
      </c>
      <c r="R52" s="13">
        <v>7526</v>
      </c>
      <c r="S52" s="13">
        <v>7600</v>
      </c>
      <c r="T52" s="13">
        <v>7772</v>
      </c>
      <c r="U52" s="13">
        <v>7720</v>
      </c>
      <c r="V52" s="13">
        <v>7613</v>
      </c>
      <c r="W52" s="13">
        <v>7609</v>
      </c>
      <c r="X52" s="13">
        <v>7870</v>
      </c>
      <c r="Y52" s="13">
        <v>7700</v>
      </c>
      <c r="Z52" s="13">
        <v>7716</v>
      </c>
      <c r="AA52" s="13">
        <v>7810</v>
      </c>
      <c r="AB52" s="13">
        <v>7584</v>
      </c>
      <c r="AC52" s="13">
        <v>7511</v>
      </c>
      <c r="AD52" s="13">
        <v>7112</v>
      </c>
      <c r="AE52" s="13">
        <v>7202</v>
      </c>
      <c r="AF52" s="13">
        <v>7248</v>
      </c>
      <c r="AG52" s="13">
        <v>6903</v>
      </c>
      <c r="AH52" s="13">
        <v>6850</v>
      </c>
      <c r="AI52" s="13">
        <v>6970</v>
      </c>
      <c r="AJ52" s="13">
        <v>7288</v>
      </c>
      <c r="AK52" s="13">
        <v>7298</v>
      </c>
      <c r="AL52" s="13">
        <v>7194</v>
      </c>
      <c r="AM52" s="13">
        <v>7324</v>
      </c>
      <c r="AN52" s="13">
        <v>7252</v>
      </c>
      <c r="AO52" s="13">
        <v>7288</v>
      </c>
      <c r="AP52" s="13">
        <v>7301</v>
      </c>
      <c r="AQ52" s="13">
        <v>7325</v>
      </c>
      <c r="AR52" s="13">
        <v>7404</v>
      </c>
      <c r="AS52" s="13">
        <v>7406</v>
      </c>
      <c r="AT52" s="13">
        <v>7410</v>
      </c>
      <c r="AU52" s="13">
        <v>7232</v>
      </c>
      <c r="AV52" s="13">
        <v>6996</v>
      </c>
      <c r="AW52" s="13">
        <v>6940</v>
      </c>
      <c r="AX52" s="13">
        <v>7098</v>
      </c>
      <c r="AY52" s="13">
        <v>7046</v>
      </c>
      <c r="AZ52" s="13">
        <v>7108</v>
      </c>
      <c r="BA52" s="13">
        <v>7111</v>
      </c>
      <c r="BB52" s="13">
        <v>7189</v>
      </c>
      <c r="BC52" s="13">
        <v>7367</v>
      </c>
      <c r="BD52" s="13">
        <v>7356</v>
      </c>
      <c r="BE52" s="13">
        <v>7387</v>
      </c>
      <c r="BF52" s="13">
        <v>7381</v>
      </c>
      <c r="BG52" s="13">
        <v>7697</v>
      </c>
      <c r="BH52" s="13">
        <v>7817</v>
      </c>
      <c r="BI52" s="13">
        <v>7949</v>
      </c>
      <c r="BJ52" s="13">
        <v>7627</v>
      </c>
      <c r="BK52" s="13">
        <v>7568</v>
      </c>
      <c r="BL52" s="13">
        <v>7362</v>
      </c>
      <c r="BM52" s="67">
        <v>7369</v>
      </c>
      <c r="BN52" s="67">
        <v>7140</v>
      </c>
      <c r="BO52" s="67">
        <v>7150</v>
      </c>
      <c r="BP52" s="67">
        <v>7030</v>
      </c>
      <c r="BQ52" s="67">
        <v>7210</v>
      </c>
      <c r="BR52" s="67">
        <v>7093</v>
      </c>
      <c r="BS52" s="67">
        <v>7202</v>
      </c>
      <c r="BT52" s="67">
        <v>7238</v>
      </c>
      <c r="BU52" s="67">
        <v>7164</v>
      </c>
      <c r="BV52" s="67">
        <v>7176</v>
      </c>
      <c r="BW52" s="67">
        <v>7072</v>
      </c>
      <c r="BX52" s="67">
        <v>7218</v>
      </c>
      <c r="BY52" s="67">
        <v>7159</v>
      </c>
      <c r="BZ52" s="67">
        <v>7175</v>
      </c>
      <c r="CA52" s="516">
        <v>6933</v>
      </c>
      <c r="CB52" s="516">
        <v>6972</v>
      </c>
      <c r="CC52" s="516">
        <v>6836</v>
      </c>
      <c r="CD52" s="516">
        <v>6915</v>
      </c>
      <c r="CE52" s="516">
        <v>7000</v>
      </c>
      <c r="CF52" s="516">
        <v>7095</v>
      </c>
      <c r="CG52" s="516">
        <v>7250</v>
      </c>
      <c r="CH52" s="516">
        <v>7370</v>
      </c>
      <c r="CI52" s="516">
        <v>7277</v>
      </c>
      <c r="CJ52" s="516">
        <v>7308</v>
      </c>
      <c r="CK52" s="516">
        <v>7243</v>
      </c>
      <c r="CL52" s="516">
        <v>7262</v>
      </c>
      <c r="CM52" s="516">
        <v>7490</v>
      </c>
      <c r="CN52" s="516">
        <v>7308</v>
      </c>
      <c r="CO52" s="516">
        <v>7268</v>
      </c>
      <c r="CP52" s="516">
        <v>7511</v>
      </c>
      <c r="CQ52" s="516">
        <v>7587</v>
      </c>
      <c r="CR52" s="516">
        <v>7857</v>
      </c>
      <c r="CS52" s="516">
        <v>6857</v>
      </c>
      <c r="CT52" s="516">
        <v>5857</v>
      </c>
      <c r="CU52" s="516">
        <v>6032</v>
      </c>
      <c r="CV52" s="516">
        <v>6071</v>
      </c>
      <c r="CW52" s="516">
        <v>5944</v>
      </c>
      <c r="CX52" s="516">
        <v>5896</v>
      </c>
      <c r="CY52" s="516">
        <v>5905</v>
      </c>
      <c r="CZ52" s="516">
        <v>5878</v>
      </c>
      <c r="DA52" s="2">
        <v>6016</v>
      </c>
      <c r="DB52" s="2">
        <v>6089</v>
      </c>
      <c r="DC52" s="2">
        <v>6023</v>
      </c>
      <c r="DD52" s="2">
        <v>6169</v>
      </c>
      <c r="DE52" s="2">
        <v>6192</v>
      </c>
      <c r="DF52" s="2">
        <v>6023</v>
      </c>
      <c r="DG52" s="2">
        <v>6119</v>
      </c>
      <c r="DH52" s="2">
        <v>6361</v>
      </c>
      <c r="DI52" s="2">
        <v>6527</v>
      </c>
      <c r="DJ52" s="2">
        <v>6481</v>
      </c>
      <c r="DK52" s="2">
        <v>6373</v>
      </c>
      <c r="DL52" s="2">
        <v>6340</v>
      </c>
      <c r="DM52" s="2">
        <v>6475</v>
      </c>
      <c r="DN52" s="2">
        <v>6421</v>
      </c>
      <c r="DO52" s="2">
        <v>6478</v>
      </c>
      <c r="DP52" s="2">
        <v>6248</v>
      </c>
      <c r="DQ52" s="2">
        <v>6252</v>
      </c>
      <c r="DR52" s="2">
        <v>6297</v>
      </c>
      <c r="DS52" s="2">
        <v>6249</v>
      </c>
      <c r="DT52" s="2">
        <v>6262</v>
      </c>
      <c r="DU52" s="2">
        <v>6128</v>
      </c>
      <c r="DV52" s="2">
        <v>6041</v>
      </c>
      <c r="DW52" s="2">
        <v>5970</v>
      </c>
      <c r="DX52" s="2">
        <v>5871</v>
      </c>
      <c r="DY52" s="2">
        <v>5950</v>
      </c>
      <c r="DZ52" s="2">
        <v>5755</v>
      </c>
      <c r="EA52" s="2">
        <v>5727</v>
      </c>
      <c r="EB52" s="2">
        <v>5651</v>
      </c>
      <c r="EC52" s="2">
        <v>5581</v>
      </c>
      <c r="ED52" s="2">
        <v>5638</v>
      </c>
      <c r="EE52" s="2">
        <v>5678</v>
      </c>
      <c r="EF52" s="2">
        <v>5860</v>
      </c>
      <c r="EG52" s="2">
        <v>5811</v>
      </c>
      <c r="EH52" s="2">
        <v>5819</v>
      </c>
      <c r="EI52" s="2">
        <v>5984</v>
      </c>
      <c r="EJ52" s="2">
        <v>6059</v>
      </c>
      <c r="EK52" s="2">
        <v>6035</v>
      </c>
      <c r="EL52" s="2">
        <v>6053</v>
      </c>
      <c r="EM52" s="2">
        <v>6053</v>
      </c>
      <c r="EN52" s="2">
        <v>6036</v>
      </c>
      <c r="EO52" s="2">
        <v>5955</v>
      </c>
      <c r="EP52" s="2">
        <v>5905</v>
      </c>
      <c r="EQ52" s="2">
        <v>5899</v>
      </c>
      <c r="ER52" s="2">
        <v>6021</v>
      </c>
      <c r="ES52" s="2">
        <v>5911</v>
      </c>
      <c r="ET52" s="2">
        <v>5817</v>
      </c>
      <c r="EU52" s="2">
        <v>5836</v>
      </c>
      <c r="EV52" s="2">
        <v>5803</v>
      </c>
      <c r="EW52" s="2">
        <v>5790</v>
      </c>
      <c r="EX52" s="2">
        <v>5798</v>
      </c>
      <c r="EY52" s="2">
        <v>5902</v>
      </c>
      <c r="EZ52" s="2">
        <v>5820</v>
      </c>
      <c r="FA52" s="2">
        <v>5954</v>
      </c>
      <c r="FB52" s="2">
        <v>5899</v>
      </c>
      <c r="FC52" s="2">
        <v>5836</v>
      </c>
      <c r="FD52" s="2">
        <v>5722</v>
      </c>
      <c r="FE52" s="2">
        <v>5846</v>
      </c>
      <c r="FF52" s="2">
        <v>5765</v>
      </c>
      <c r="FG52" s="2">
        <v>5554</v>
      </c>
      <c r="FH52" s="2">
        <v>5580</v>
      </c>
      <c r="FI52" s="2">
        <v>5546</v>
      </c>
      <c r="FJ52" s="2">
        <v>5604</v>
      </c>
      <c r="FK52" s="2">
        <v>5529</v>
      </c>
      <c r="FL52" s="2">
        <v>5612</v>
      </c>
      <c r="FM52" s="2">
        <v>5479</v>
      </c>
      <c r="FN52" s="2">
        <v>5463</v>
      </c>
      <c r="FO52" s="2">
        <v>5485</v>
      </c>
      <c r="FP52" s="2">
        <v>5509</v>
      </c>
      <c r="FQ52" s="2">
        <v>5507</v>
      </c>
      <c r="FR52" s="2">
        <v>5554</v>
      </c>
      <c r="FS52" s="2">
        <v>5456</v>
      </c>
      <c r="FT52" s="2">
        <v>5541</v>
      </c>
      <c r="FU52" s="2">
        <v>5350</v>
      </c>
      <c r="FV52" s="2">
        <v>5811</v>
      </c>
      <c r="FW52" s="2">
        <v>5800</v>
      </c>
      <c r="FX52" s="2">
        <v>6000</v>
      </c>
      <c r="FY52" s="2">
        <v>5922</v>
      </c>
      <c r="FZ52" s="2">
        <v>5916</v>
      </c>
      <c r="GA52" s="2">
        <v>5855</v>
      </c>
      <c r="GB52" s="2">
        <v>5803</v>
      </c>
      <c r="GC52" s="2">
        <v>5868</v>
      </c>
      <c r="GD52" s="2">
        <v>5839</v>
      </c>
      <c r="GE52" s="2">
        <v>5860</v>
      </c>
      <c r="GF52" s="2">
        <v>5762</v>
      </c>
      <c r="GG52" s="2">
        <v>5717</v>
      </c>
      <c r="GH52" s="2">
        <v>5782</v>
      </c>
      <c r="GI52" s="2">
        <v>5791</v>
      </c>
      <c r="GJ52" s="2">
        <v>5771</v>
      </c>
      <c r="GK52" s="2">
        <v>5913</v>
      </c>
      <c r="GL52" s="2">
        <v>6018</v>
      </c>
      <c r="GM52" s="2">
        <v>5941</v>
      </c>
      <c r="GN52" s="2">
        <v>5992</v>
      </c>
      <c r="GO52" s="2">
        <v>5941</v>
      </c>
      <c r="GP52" s="2">
        <v>5980</v>
      </c>
      <c r="GQ52" s="2">
        <v>6101</v>
      </c>
      <c r="GR52" s="2">
        <v>5975</v>
      </c>
      <c r="GS52" s="2">
        <v>6191</v>
      </c>
      <c r="GT52" s="2">
        <v>6260</v>
      </c>
      <c r="GU52" s="2">
        <v>6177</v>
      </c>
      <c r="GV52" s="2">
        <v>6328</v>
      </c>
      <c r="GW52" s="2">
        <v>6396</v>
      </c>
      <c r="GX52" s="2">
        <v>6394</v>
      </c>
      <c r="GY52" s="2">
        <v>6176</v>
      </c>
      <c r="GZ52" s="2">
        <v>6243</v>
      </c>
      <c r="HA52" s="2">
        <v>6150</v>
      </c>
      <c r="HB52" s="2">
        <v>6178</v>
      </c>
      <c r="HC52" s="2">
        <v>6141</v>
      </c>
      <c r="HD52" s="2">
        <v>6269</v>
      </c>
      <c r="HE52" s="2">
        <v>6098</v>
      </c>
      <c r="HF52" s="2">
        <v>6276</v>
      </c>
      <c r="HG52" s="2">
        <v>6169</v>
      </c>
      <c r="HH52" s="2">
        <v>6219</v>
      </c>
      <c r="HI52" s="2">
        <v>6274</v>
      </c>
      <c r="HJ52" s="2">
        <v>6326</v>
      </c>
      <c r="HK52" s="2">
        <v>6365</v>
      </c>
      <c r="HL52" s="2">
        <v>6392</v>
      </c>
      <c r="HM52" s="2">
        <v>6531</v>
      </c>
      <c r="HN52" s="2">
        <v>6458</v>
      </c>
      <c r="HO52" s="2">
        <v>6475</v>
      </c>
      <c r="HP52" s="2">
        <v>6520</v>
      </c>
      <c r="HQ52" s="2">
        <v>6454</v>
      </c>
      <c r="HR52" s="2">
        <v>6514</v>
      </c>
      <c r="HS52" s="2">
        <v>6472</v>
      </c>
      <c r="HT52" s="2">
        <v>6440</v>
      </c>
      <c r="HU52" s="2">
        <v>6293</v>
      </c>
      <c r="HV52" s="2">
        <v>6462</v>
      </c>
      <c r="HW52" s="2">
        <v>6380</v>
      </c>
      <c r="HX52" s="2">
        <v>6401</v>
      </c>
      <c r="HY52" s="2">
        <v>6464</v>
      </c>
      <c r="HZ52" s="2">
        <v>6385</v>
      </c>
      <c r="IA52" s="2">
        <v>6447</v>
      </c>
      <c r="IB52" s="2">
        <v>6548</v>
      </c>
      <c r="IC52" s="2">
        <v>6567</v>
      </c>
      <c r="ID52" s="2">
        <v>6425</v>
      </c>
      <c r="IE52" s="2">
        <v>6480</v>
      </c>
      <c r="IF52" s="2">
        <v>6451</v>
      </c>
      <c r="IG52" s="2">
        <v>6558</v>
      </c>
      <c r="IH52" s="2">
        <v>6642</v>
      </c>
      <c r="II52" s="2">
        <v>6430</v>
      </c>
      <c r="IJ52" s="2">
        <v>6512</v>
      </c>
      <c r="IK52" s="2">
        <v>6385</v>
      </c>
      <c r="IL52" s="2">
        <v>6250</v>
      </c>
      <c r="IM52" s="2">
        <v>6235</v>
      </c>
      <c r="IN52" s="2">
        <v>6157</v>
      </c>
      <c r="IO52" s="2">
        <v>6085</v>
      </c>
      <c r="IP52" s="2">
        <v>6033</v>
      </c>
      <c r="IQ52" s="2">
        <v>6183</v>
      </c>
      <c r="IR52" s="2">
        <v>6124</v>
      </c>
      <c r="IS52" s="2">
        <v>6022</v>
      </c>
      <c r="IT52" s="2">
        <v>5988</v>
      </c>
    </row>
    <row r="53" spans="1:254" ht="15.9" customHeight="1">
      <c r="A53" s="61" t="s">
        <v>101</v>
      </c>
      <c r="B53" s="6" t="s">
        <v>102</v>
      </c>
      <c r="C53" s="15">
        <v>5817</v>
      </c>
      <c r="D53" s="16">
        <v>31</v>
      </c>
      <c r="E53" s="13">
        <v>5786</v>
      </c>
      <c r="F53" s="13">
        <v>5765</v>
      </c>
      <c r="G53" s="13">
        <v>5585</v>
      </c>
      <c r="H53" s="13">
        <v>6063</v>
      </c>
      <c r="I53" s="13">
        <v>6079</v>
      </c>
      <c r="J53" s="13">
        <v>5975</v>
      </c>
      <c r="K53" s="13">
        <v>6060</v>
      </c>
      <c r="L53" s="13">
        <v>6168</v>
      </c>
      <c r="M53" s="13">
        <v>6260</v>
      </c>
      <c r="N53" s="13">
        <v>6187</v>
      </c>
      <c r="O53" s="13">
        <v>6315</v>
      </c>
      <c r="P53" s="13">
        <v>6344</v>
      </c>
      <c r="Q53" s="13">
        <v>6257</v>
      </c>
      <c r="R53" s="13">
        <v>6135</v>
      </c>
      <c r="S53" s="13">
        <v>6422</v>
      </c>
      <c r="T53" s="13">
        <v>6516</v>
      </c>
      <c r="U53" s="13">
        <v>6422</v>
      </c>
      <c r="V53" s="13">
        <v>6339</v>
      </c>
      <c r="W53" s="13">
        <v>6426</v>
      </c>
      <c r="X53" s="13">
        <v>6479</v>
      </c>
      <c r="Y53" s="13">
        <v>6418</v>
      </c>
      <c r="Z53" s="13">
        <v>6578</v>
      </c>
      <c r="AA53" s="13">
        <v>6737</v>
      </c>
      <c r="AB53" s="13">
        <v>6885</v>
      </c>
      <c r="AC53" s="13">
        <v>6780</v>
      </c>
      <c r="AD53" s="13">
        <v>6957</v>
      </c>
      <c r="AE53" s="13">
        <v>6965</v>
      </c>
      <c r="AF53" s="13">
        <v>6914</v>
      </c>
      <c r="AG53" s="13">
        <v>7146</v>
      </c>
      <c r="AH53" s="13">
        <v>7264</v>
      </c>
      <c r="AI53" s="13">
        <v>7178</v>
      </c>
      <c r="AJ53" s="13">
        <v>7250</v>
      </c>
      <c r="AK53" s="13">
        <v>7551</v>
      </c>
      <c r="AL53" s="13">
        <v>7616</v>
      </c>
      <c r="AM53" s="13">
        <v>7564</v>
      </c>
      <c r="AN53" s="13">
        <v>7421</v>
      </c>
      <c r="AO53" s="13">
        <v>7270</v>
      </c>
      <c r="AP53" s="13">
        <v>7382</v>
      </c>
      <c r="AQ53" s="13">
        <v>7023</v>
      </c>
      <c r="AR53" s="13">
        <v>6964</v>
      </c>
      <c r="AS53" s="13">
        <v>6941</v>
      </c>
      <c r="AT53" s="13">
        <v>7166</v>
      </c>
      <c r="AU53" s="13">
        <v>7214</v>
      </c>
      <c r="AV53" s="13">
        <v>7735</v>
      </c>
      <c r="AW53" s="13">
        <v>8117</v>
      </c>
      <c r="AX53" s="13">
        <v>8221</v>
      </c>
      <c r="AY53" s="13">
        <v>7643</v>
      </c>
      <c r="AZ53" s="13">
        <v>7006</v>
      </c>
      <c r="BA53" s="13">
        <v>6938</v>
      </c>
      <c r="BB53" s="13">
        <v>6883</v>
      </c>
      <c r="BC53" s="13">
        <v>7020</v>
      </c>
      <c r="BD53" s="13">
        <v>7102</v>
      </c>
      <c r="BE53" s="13">
        <v>6657</v>
      </c>
      <c r="BF53" s="13">
        <v>6495</v>
      </c>
      <c r="BG53" s="13">
        <v>6216</v>
      </c>
      <c r="BH53" s="13">
        <v>6049</v>
      </c>
      <c r="BI53" s="13">
        <v>6226</v>
      </c>
      <c r="BJ53" s="13">
        <v>5957</v>
      </c>
      <c r="BK53" s="13">
        <v>5999</v>
      </c>
      <c r="BL53" s="13">
        <v>6033</v>
      </c>
      <c r="BM53" s="67">
        <v>6065</v>
      </c>
      <c r="BN53" s="67">
        <v>6014</v>
      </c>
      <c r="BO53" s="67">
        <v>5636</v>
      </c>
      <c r="BP53" s="67">
        <v>5580</v>
      </c>
      <c r="BQ53" s="67">
        <v>5683</v>
      </c>
      <c r="BR53" s="67">
        <v>5574</v>
      </c>
      <c r="BS53" s="67">
        <v>5589</v>
      </c>
      <c r="BT53" s="67">
        <v>5754</v>
      </c>
      <c r="BU53" s="67">
        <v>5689</v>
      </c>
      <c r="BV53" s="67">
        <v>5629</v>
      </c>
      <c r="BW53" s="67">
        <v>5597</v>
      </c>
      <c r="BX53" s="67">
        <v>5664</v>
      </c>
      <c r="BY53" s="67">
        <v>5769</v>
      </c>
      <c r="BZ53" s="67">
        <v>5739</v>
      </c>
      <c r="CA53" s="516">
        <v>5717</v>
      </c>
      <c r="CB53" s="516">
        <v>5750</v>
      </c>
      <c r="CC53" s="516">
        <v>5618</v>
      </c>
      <c r="CD53" s="516">
        <v>5643</v>
      </c>
      <c r="CE53" s="516">
        <v>5682</v>
      </c>
      <c r="CF53" s="516">
        <v>5827</v>
      </c>
      <c r="CG53" s="516">
        <v>5873</v>
      </c>
      <c r="CH53" s="516">
        <v>5951</v>
      </c>
      <c r="CI53" s="516">
        <v>5570</v>
      </c>
      <c r="CJ53" s="516">
        <v>5541</v>
      </c>
      <c r="CK53" s="516">
        <v>5598</v>
      </c>
      <c r="CL53" s="516">
        <v>5627</v>
      </c>
      <c r="CM53" s="516">
        <v>5719</v>
      </c>
      <c r="CN53" s="516">
        <v>5498</v>
      </c>
      <c r="CO53" s="516">
        <v>5439</v>
      </c>
      <c r="CP53" s="516">
        <v>5574</v>
      </c>
      <c r="CQ53" s="516">
        <v>5627</v>
      </c>
      <c r="CR53" s="516">
        <v>5652</v>
      </c>
      <c r="CS53" s="516">
        <v>5498</v>
      </c>
      <c r="CT53" s="516">
        <v>5310</v>
      </c>
      <c r="CU53" s="516">
        <v>5543</v>
      </c>
      <c r="CV53" s="516">
        <v>5783</v>
      </c>
      <c r="CW53" s="516">
        <v>5630</v>
      </c>
      <c r="CX53" s="516">
        <v>5673</v>
      </c>
      <c r="CY53" s="516">
        <v>5830</v>
      </c>
      <c r="CZ53" s="516">
        <v>5917</v>
      </c>
      <c r="DA53" s="2">
        <v>6001</v>
      </c>
      <c r="DB53" s="2">
        <v>5905</v>
      </c>
      <c r="DC53" s="2">
        <v>5733</v>
      </c>
      <c r="DD53" s="2">
        <v>6213</v>
      </c>
      <c r="DE53" s="2">
        <v>6182</v>
      </c>
      <c r="DF53" s="2">
        <v>6185</v>
      </c>
      <c r="DG53" s="2">
        <v>6644</v>
      </c>
      <c r="DH53" s="2">
        <v>6930</v>
      </c>
      <c r="DI53" s="2">
        <v>6930</v>
      </c>
      <c r="DJ53" s="2">
        <v>6651</v>
      </c>
      <c r="DK53" s="2">
        <v>6578</v>
      </c>
      <c r="DL53" s="2">
        <v>6517</v>
      </c>
      <c r="DM53" s="2">
        <v>6294</v>
      </c>
      <c r="DN53" s="2">
        <v>6373</v>
      </c>
      <c r="DO53" s="2">
        <v>6365</v>
      </c>
      <c r="DP53" s="2">
        <v>6369</v>
      </c>
      <c r="DQ53" s="2">
        <v>6360</v>
      </c>
      <c r="DR53" s="2">
        <v>6310</v>
      </c>
      <c r="DS53" s="2">
        <v>6365</v>
      </c>
      <c r="DT53" s="2">
        <v>6238</v>
      </c>
      <c r="DU53" s="2">
        <v>6230</v>
      </c>
      <c r="DV53" s="2">
        <v>6107</v>
      </c>
      <c r="DW53" s="2">
        <v>6085</v>
      </c>
      <c r="DX53" s="2">
        <v>6060</v>
      </c>
      <c r="DY53" s="2">
        <v>5888</v>
      </c>
      <c r="DZ53" s="2">
        <v>5707</v>
      </c>
      <c r="EA53" s="2">
        <v>5699</v>
      </c>
      <c r="EB53" s="2">
        <v>5691</v>
      </c>
      <c r="EC53" s="2">
        <v>5594</v>
      </c>
      <c r="ED53" s="2">
        <v>5544</v>
      </c>
      <c r="EE53" s="2">
        <v>5507</v>
      </c>
      <c r="EF53" s="2">
        <v>5592</v>
      </c>
      <c r="EG53" s="2">
        <v>5618</v>
      </c>
      <c r="EH53" s="2">
        <v>5509</v>
      </c>
      <c r="EI53" s="2">
        <v>5534</v>
      </c>
      <c r="EJ53" s="2">
        <v>5579</v>
      </c>
      <c r="EK53" s="2">
        <v>5606</v>
      </c>
      <c r="EL53" s="2">
        <v>5476</v>
      </c>
      <c r="EM53" s="2">
        <v>5412</v>
      </c>
      <c r="EN53" s="2">
        <v>5345</v>
      </c>
      <c r="EO53" s="2">
        <v>5352</v>
      </c>
      <c r="EP53" s="2">
        <v>5365</v>
      </c>
      <c r="EQ53" s="2">
        <v>5378</v>
      </c>
      <c r="ER53" s="2">
        <v>5364</v>
      </c>
      <c r="ES53" s="2">
        <v>5225</v>
      </c>
      <c r="ET53" s="2">
        <v>5193</v>
      </c>
      <c r="EU53" s="2">
        <v>5195</v>
      </c>
      <c r="EV53" s="2">
        <v>5279</v>
      </c>
      <c r="EW53" s="2">
        <v>5286</v>
      </c>
      <c r="EX53" s="2">
        <v>5276</v>
      </c>
      <c r="EY53" s="2">
        <v>5273</v>
      </c>
      <c r="EZ53" s="2">
        <v>5261</v>
      </c>
      <c r="FA53" s="2">
        <v>5215</v>
      </c>
      <c r="FB53" s="2">
        <v>5212</v>
      </c>
      <c r="FC53" s="2">
        <v>5201</v>
      </c>
      <c r="FD53" s="2">
        <v>5205</v>
      </c>
      <c r="FE53" s="2">
        <v>5284</v>
      </c>
      <c r="FF53" s="2">
        <v>5223</v>
      </c>
      <c r="FG53" s="2">
        <v>5159</v>
      </c>
      <c r="FH53" s="2">
        <v>5234</v>
      </c>
      <c r="FI53" s="2">
        <v>5180</v>
      </c>
      <c r="FJ53" s="2">
        <v>5231</v>
      </c>
      <c r="FK53" s="2">
        <v>5228</v>
      </c>
      <c r="FL53" s="2">
        <v>5271</v>
      </c>
      <c r="FM53" s="2">
        <v>5280</v>
      </c>
      <c r="FN53" s="2">
        <v>5327</v>
      </c>
      <c r="FO53" s="2">
        <v>5321</v>
      </c>
      <c r="FP53" s="2">
        <v>5401</v>
      </c>
      <c r="FQ53" s="2">
        <v>5330</v>
      </c>
      <c r="FR53" s="2">
        <v>5299</v>
      </c>
      <c r="FS53" s="2">
        <v>5259</v>
      </c>
      <c r="FT53" s="2">
        <v>5230</v>
      </c>
      <c r="FU53" s="2">
        <v>5186</v>
      </c>
      <c r="FV53" s="2">
        <v>5149</v>
      </c>
      <c r="FW53" s="2">
        <v>5197</v>
      </c>
      <c r="FX53" s="2">
        <v>5298</v>
      </c>
      <c r="FY53" s="2">
        <v>5351</v>
      </c>
      <c r="FZ53" s="2">
        <v>5335</v>
      </c>
      <c r="GA53" s="2">
        <v>5308</v>
      </c>
      <c r="GB53" s="2">
        <v>5283</v>
      </c>
      <c r="GC53" s="2">
        <v>5252</v>
      </c>
      <c r="GD53" s="2">
        <v>5129</v>
      </c>
      <c r="GE53" s="2">
        <v>5130</v>
      </c>
      <c r="GF53" s="2">
        <v>5126</v>
      </c>
      <c r="GG53" s="2">
        <v>4862</v>
      </c>
      <c r="GH53" s="2">
        <v>4820</v>
      </c>
      <c r="GI53" s="2">
        <v>4807</v>
      </c>
      <c r="GJ53" s="2">
        <v>4788</v>
      </c>
      <c r="GK53" s="2">
        <v>4873</v>
      </c>
      <c r="GL53" s="2">
        <v>4980</v>
      </c>
      <c r="GM53" s="2">
        <v>4915</v>
      </c>
      <c r="GN53" s="2">
        <v>4847</v>
      </c>
      <c r="GO53" s="2">
        <v>4857</v>
      </c>
      <c r="GP53" s="2">
        <v>4826</v>
      </c>
      <c r="GQ53" s="2">
        <v>4829</v>
      </c>
      <c r="GR53" s="2">
        <v>4792</v>
      </c>
      <c r="GS53" s="2">
        <v>4805</v>
      </c>
      <c r="GT53" s="2">
        <v>4781</v>
      </c>
      <c r="GU53" s="2">
        <v>4741</v>
      </c>
      <c r="GV53" s="2">
        <v>4829</v>
      </c>
      <c r="GW53" s="2">
        <v>4939</v>
      </c>
      <c r="GX53" s="2">
        <v>4880</v>
      </c>
      <c r="GY53" s="2">
        <v>4936</v>
      </c>
      <c r="GZ53" s="2">
        <v>4906</v>
      </c>
      <c r="HA53" s="2">
        <v>4837</v>
      </c>
      <c r="HB53" s="2">
        <v>4775</v>
      </c>
      <c r="HC53" s="2">
        <v>4774</v>
      </c>
      <c r="HD53" s="2">
        <v>4825</v>
      </c>
      <c r="HE53" s="2">
        <v>4837</v>
      </c>
      <c r="HF53" s="2">
        <v>4846</v>
      </c>
      <c r="HG53" s="2">
        <v>4863</v>
      </c>
      <c r="HH53" s="2">
        <v>4745</v>
      </c>
      <c r="HI53" s="2">
        <v>4793</v>
      </c>
      <c r="HJ53" s="2">
        <v>4787</v>
      </c>
      <c r="HK53" s="2">
        <v>4774</v>
      </c>
      <c r="HL53" s="2">
        <v>4744</v>
      </c>
      <c r="HM53" s="2">
        <v>4752</v>
      </c>
      <c r="HN53" s="2">
        <v>4731</v>
      </c>
      <c r="HO53" s="2">
        <v>4726</v>
      </c>
      <c r="HP53" s="2">
        <v>4798</v>
      </c>
      <c r="HQ53" s="2">
        <v>4848</v>
      </c>
      <c r="HR53" s="2">
        <v>4800</v>
      </c>
      <c r="HS53" s="2">
        <v>4759</v>
      </c>
      <c r="HT53" s="2">
        <v>4700</v>
      </c>
      <c r="HU53" s="2">
        <v>4647</v>
      </c>
      <c r="HV53" s="2">
        <v>4718</v>
      </c>
      <c r="HW53" s="2">
        <v>4665</v>
      </c>
      <c r="HX53" s="2">
        <v>4633</v>
      </c>
      <c r="HY53" s="2">
        <v>4631</v>
      </c>
      <c r="HZ53" s="2">
        <v>4618</v>
      </c>
      <c r="IA53" s="2">
        <v>4618</v>
      </c>
      <c r="IB53" s="2">
        <v>4670</v>
      </c>
      <c r="IC53" s="2">
        <v>4667</v>
      </c>
      <c r="ID53" s="2">
        <v>4672</v>
      </c>
      <c r="IE53" s="2">
        <v>4657</v>
      </c>
      <c r="IF53" s="2">
        <v>4627</v>
      </c>
      <c r="IG53" s="2">
        <v>4663</v>
      </c>
      <c r="IH53" s="2">
        <v>4581</v>
      </c>
      <c r="II53" s="2">
        <v>4571</v>
      </c>
      <c r="IJ53" s="2">
        <v>4656</v>
      </c>
      <c r="IK53" s="2">
        <v>4651</v>
      </c>
      <c r="IL53" s="2">
        <v>4636</v>
      </c>
      <c r="IM53" s="2">
        <v>4577</v>
      </c>
      <c r="IN53" s="2">
        <v>4565</v>
      </c>
      <c r="IO53" s="2">
        <v>4578</v>
      </c>
      <c r="IP53" s="2">
        <v>4498</v>
      </c>
      <c r="IQ53" s="2">
        <v>4508</v>
      </c>
      <c r="IR53" s="2">
        <v>4546</v>
      </c>
      <c r="IS53" s="2">
        <v>4520</v>
      </c>
      <c r="IT53" s="2">
        <v>4485</v>
      </c>
    </row>
    <row r="54" spans="1:254" ht="15.9" customHeight="1">
      <c r="A54" s="61" t="s">
        <v>103</v>
      </c>
      <c r="B54" s="6" t="s">
        <v>104</v>
      </c>
      <c r="C54" s="15">
        <v>7054</v>
      </c>
      <c r="D54" s="16">
        <v>57</v>
      </c>
      <c r="E54" s="13">
        <v>6997</v>
      </c>
      <c r="F54" s="13">
        <v>6962</v>
      </c>
      <c r="G54" s="13">
        <v>6811</v>
      </c>
      <c r="H54" s="13">
        <v>6872</v>
      </c>
      <c r="I54" s="13">
        <v>7113</v>
      </c>
      <c r="J54" s="13">
        <v>7219</v>
      </c>
      <c r="K54" s="13">
        <v>7361</v>
      </c>
      <c r="L54" s="13">
        <v>7264</v>
      </c>
      <c r="M54" s="13">
        <v>7261</v>
      </c>
      <c r="N54" s="13">
        <v>7051</v>
      </c>
      <c r="O54" s="13">
        <v>6946</v>
      </c>
      <c r="P54" s="13">
        <v>6906</v>
      </c>
      <c r="Q54" s="13">
        <v>6946</v>
      </c>
      <c r="R54" s="13">
        <v>6630</v>
      </c>
      <c r="S54" s="13">
        <v>6618</v>
      </c>
      <c r="T54" s="13">
        <v>6637</v>
      </c>
      <c r="U54" s="13">
        <v>6584</v>
      </c>
      <c r="V54" s="13">
        <v>6478</v>
      </c>
      <c r="W54" s="13">
        <v>6513</v>
      </c>
      <c r="X54" s="13">
        <v>6645</v>
      </c>
      <c r="Y54" s="13">
        <v>6714</v>
      </c>
      <c r="Z54" s="13">
        <v>6642</v>
      </c>
      <c r="AA54" s="13">
        <v>6770</v>
      </c>
      <c r="AB54" s="13">
        <v>6635</v>
      </c>
      <c r="AC54" s="13">
        <v>6486</v>
      </c>
      <c r="AD54" s="13">
        <v>6250</v>
      </c>
      <c r="AE54" s="13">
        <v>6238</v>
      </c>
      <c r="AF54" s="13">
        <v>6214</v>
      </c>
      <c r="AG54" s="13">
        <v>6126</v>
      </c>
      <c r="AH54" s="13">
        <v>6105</v>
      </c>
      <c r="AI54" s="13">
        <v>6151</v>
      </c>
      <c r="AJ54" s="13">
        <v>6352</v>
      </c>
      <c r="AK54" s="13">
        <v>6459</v>
      </c>
      <c r="AL54" s="13">
        <v>6342</v>
      </c>
      <c r="AM54" s="13">
        <v>6380</v>
      </c>
      <c r="AN54" s="13">
        <v>6194</v>
      </c>
      <c r="AO54" s="13">
        <v>6248</v>
      </c>
      <c r="AP54" s="13">
        <v>6242</v>
      </c>
      <c r="AQ54" s="13">
        <v>6149</v>
      </c>
      <c r="AR54" s="13">
        <v>6174</v>
      </c>
      <c r="AS54" s="13">
        <v>6146</v>
      </c>
      <c r="AT54" s="13">
        <v>6217</v>
      </c>
      <c r="AU54" s="13">
        <v>5992</v>
      </c>
      <c r="AV54" s="13">
        <v>5898</v>
      </c>
      <c r="AW54" s="13">
        <v>5774</v>
      </c>
      <c r="AX54" s="13">
        <v>5900</v>
      </c>
      <c r="AY54" s="13">
        <v>5900</v>
      </c>
      <c r="AZ54" s="13">
        <v>5906</v>
      </c>
      <c r="BA54" s="13">
        <v>5958</v>
      </c>
      <c r="BB54" s="13">
        <v>5902</v>
      </c>
      <c r="BC54" s="13">
        <v>5933</v>
      </c>
      <c r="BD54" s="13">
        <v>5742</v>
      </c>
      <c r="BE54" s="13">
        <v>5575</v>
      </c>
      <c r="BF54" s="13">
        <v>5676</v>
      </c>
      <c r="BG54" s="13">
        <v>5568</v>
      </c>
      <c r="BH54" s="13">
        <v>6238</v>
      </c>
      <c r="BI54" s="13">
        <v>6435</v>
      </c>
      <c r="BJ54" s="13">
        <v>6134</v>
      </c>
      <c r="BK54" s="13">
        <v>6100</v>
      </c>
      <c r="BL54" s="13">
        <v>5998</v>
      </c>
      <c r="BM54" s="67">
        <v>6084</v>
      </c>
      <c r="BN54" s="67">
        <v>5893</v>
      </c>
      <c r="BO54" s="67">
        <v>5821</v>
      </c>
      <c r="BP54" s="67">
        <v>5762</v>
      </c>
      <c r="BQ54" s="67">
        <v>5857</v>
      </c>
      <c r="BR54" s="67">
        <v>5705</v>
      </c>
      <c r="BS54" s="67">
        <v>5797</v>
      </c>
      <c r="BT54" s="67">
        <v>5771</v>
      </c>
      <c r="BU54" s="67">
        <v>5695</v>
      </c>
      <c r="BV54" s="67">
        <v>5837</v>
      </c>
      <c r="BW54" s="67">
        <v>5833</v>
      </c>
      <c r="BX54" s="67">
        <v>5820</v>
      </c>
      <c r="BY54" s="67">
        <v>5888</v>
      </c>
      <c r="BZ54" s="67">
        <v>5876</v>
      </c>
      <c r="CA54" s="516">
        <v>5898</v>
      </c>
      <c r="CB54" s="516">
        <v>5974</v>
      </c>
      <c r="CC54" s="516">
        <v>5900</v>
      </c>
      <c r="CD54" s="516">
        <v>5902</v>
      </c>
      <c r="CE54" s="516">
        <v>5915</v>
      </c>
      <c r="CF54" s="516">
        <v>5976</v>
      </c>
      <c r="CG54" s="516">
        <v>5994</v>
      </c>
      <c r="CH54" s="516">
        <v>6180</v>
      </c>
      <c r="CI54" s="516">
        <v>6071</v>
      </c>
      <c r="CJ54" s="516">
        <v>6018</v>
      </c>
      <c r="CK54" s="516">
        <v>6017</v>
      </c>
      <c r="CL54" s="516">
        <v>6059</v>
      </c>
      <c r="CM54" s="516">
        <v>6262</v>
      </c>
      <c r="CN54" s="516">
        <v>6012</v>
      </c>
      <c r="CO54" s="516">
        <v>5968</v>
      </c>
      <c r="CP54" s="516">
        <v>6140</v>
      </c>
      <c r="CQ54" s="516">
        <v>6075</v>
      </c>
      <c r="CR54" s="516">
        <v>6096</v>
      </c>
      <c r="CS54" s="516">
        <v>5755</v>
      </c>
      <c r="CT54" s="516">
        <v>5641</v>
      </c>
      <c r="CU54" s="516">
        <v>5851</v>
      </c>
      <c r="CV54" s="516">
        <v>5999</v>
      </c>
      <c r="CW54" s="516">
        <v>5854</v>
      </c>
      <c r="CX54" s="516">
        <v>5785</v>
      </c>
      <c r="CY54" s="516">
        <v>5829</v>
      </c>
      <c r="CZ54" s="516">
        <v>5761</v>
      </c>
      <c r="DA54" s="2">
        <v>5906</v>
      </c>
      <c r="DB54" s="2">
        <v>5913</v>
      </c>
      <c r="DC54" s="2">
        <v>5770</v>
      </c>
      <c r="DD54" s="2">
        <v>6007</v>
      </c>
      <c r="DE54" s="2">
        <v>5963</v>
      </c>
      <c r="DF54" s="2">
        <v>5692</v>
      </c>
      <c r="DG54" s="2">
        <v>5955</v>
      </c>
      <c r="DH54" s="2">
        <v>6103</v>
      </c>
      <c r="DI54" s="2">
        <v>6245</v>
      </c>
      <c r="DJ54" s="2">
        <v>6148</v>
      </c>
      <c r="DK54" s="2">
        <v>5991</v>
      </c>
      <c r="DL54" s="2">
        <v>5904</v>
      </c>
      <c r="DM54" s="2">
        <v>5904</v>
      </c>
      <c r="DN54" s="2">
        <v>5954</v>
      </c>
      <c r="DO54" s="2">
        <v>5971</v>
      </c>
      <c r="DP54" s="2">
        <v>5874</v>
      </c>
      <c r="DQ54" s="2">
        <v>5934</v>
      </c>
      <c r="DR54" s="2">
        <v>5966</v>
      </c>
      <c r="DS54" s="2">
        <v>6029</v>
      </c>
      <c r="DT54" s="2">
        <v>5958</v>
      </c>
      <c r="DU54" s="2">
        <v>5903</v>
      </c>
      <c r="DV54" s="2">
        <v>5808</v>
      </c>
      <c r="DW54" s="2">
        <v>5681</v>
      </c>
      <c r="DX54" s="2">
        <v>5590</v>
      </c>
      <c r="DY54" s="2">
        <v>5531</v>
      </c>
      <c r="DZ54" s="2">
        <v>5336</v>
      </c>
      <c r="EA54" s="2">
        <v>5316</v>
      </c>
      <c r="EB54" s="2">
        <v>5271</v>
      </c>
      <c r="EC54" s="2">
        <v>5197</v>
      </c>
      <c r="ED54" s="2">
        <v>5330</v>
      </c>
      <c r="EE54" s="2">
        <v>5365</v>
      </c>
      <c r="EF54" s="2">
        <v>5530</v>
      </c>
      <c r="EG54" s="2">
        <v>5513</v>
      </c>
      <c r="EH54" s="2">
        <v>5531</v>
      </c>
      <c r="EI54" s="2">
        <v>5665</v>
      </c>
      <c r="EJ54" s="2">
        <v>5701</v>
      </c>
      <c r="EK54" s="2">
        <v>5717</v>
      </c>
      <c r="EL54" s="2">
        <v>5736</v>
      </c>
      <c r="EM54" s="2">
        <v>5738</v>
      </c>
      <c r="EN54" s="2">
        <v>5734</v>
      </c>
      <c r="EO54" s="2">
        <v>5633</v>
      </c>
      <c r="EP54" s="2">
        <v>5594</v>
      </c>
      <c r="EQ54" s="2">
        <v>5561</v>
      </c>
      <c r="ER54" s="2">
        <v>5562</v>
      </c>
      <c r="ES54" s="2">
        <v>5432</v>
      </c>
      <c r="ET54" s="2">
        <v>5336</v>
      </c>
      <c r="EU54" s="2">
        <v>5326</v>
      </c>
      <c r="EV54" s="2">
        <v>5303</v>
      </c>
      <c r="EW54" s="2">
        <v>5335</v>
      </c>
      <c r="EX54" s="2">
        <v>5303</v>
      </c>
      <c r="EY54" s="2">
        <v>5348</v>
      </c>
      <c r="EZ54" s="2">
        <v>5272</v>
      </c>
      <c r="FA54" s="2">
        <v>5263</v>
      </c>
      <c r="FB54" s="2">
        <v>5271</v>
      </c>
      <c r="FC54" s="2">
        <v>5274</v>
      </c>
      <c r="FD54" s="2">
        <v>5180</v>
      </c>
      <c r="FE54" s="2">
        <v>5279</v>
      </c>
      <c r="FF54" s="2">
        <v>5200</v>
      </c>
      <c r="FG54" s="2">
        <v>5049</v>
      </c>
      <c r="FH54" s="2">
        <v>5081</v>
      </c>
      <c r="FI54" s="2">
        <v>5081</v>
      </c>
      <c r="FJ54" s="2">
        <v>5032</v>
      </c>
      <c r="FK54" s="2">
        <v>5005</v>
      </c>
      <c r="FL54" s="2">
        <v>5130</v>
      </c>
      <c r="FM54" s="2">
        <v>5050</v>
      </c>
      <c r="FN54" s="2">
        <v>5080</v>
      </c>
      <c r="FO54" s="2">
        <v>4993</v>
      </c>
      <c r="FP54" s="2">
        <v>4953</v>
      </c>
      <c r="FQ54" s="2">
        <v>4915</v>
      </c>
      <c r="FR54" s="2">
        <v>4968</v>
      </c>
      <c r="FS54" s="2">
        <v>4868</v>
      </c>
      <c r="FT54" s="2">
        <v>5028</v>
      </c>
      <c r="FU54" s="2">
        <v>4955</v>
      </c>
      <c r="FV54" s="2">
        <v>4483</v>
      </c>
      <c r="FW54" s="2">
        <v>4553</v>
      </c>
      <c r="FX54" s="2">
        <v>4646</v>
      </c>
      <c r="FY54" s="2">
        <v>4685</v>
      </c>
      <c r="FZ54" s="2">
        <v>4668</v>
      </c>
      <c r="GA54" s="2">
        <v>4667</v>
      </c>
      <c r="GB54" s="2">
        <v>4599</v>
      </c>
      <c r="GC54" s="2">
        <v>4624</v>
      </c>
      <c r="GD54" s="2">
        <v>4636</v>
      </c>
      <c r="GE54" s="2">
        <v>4631</v>
      </c>
      <c r="GF54" s="2">
        <v>4508</v>
      </c>
      <c r="GG54" s="2">
        <v>4654</v>
      </c>
      <c r="GH54" s="2">
        <v>4708</v>
      </c>
      <c r="GI54" s="2">
        <v>4652</v>
      </c>
      <c r="GJ54" s="2">
        <v>4551</v>
      </c>
      <c r="GK54" s="2">
        <v>4602</v>
      </c>
      <c r="GL54" s="2">
        <v>4658</v>
      </c>
      <c r="GM54" s="2">
        <v>4613</v>
      </c>
      <c r="GN54" s="2">
        <v>4691</v>
      </c>
      <c r="GO54" s="2">
        <v>4648</v>
      </c>
      <c r="GP54" s="2">
        <v>4607</v>
      </c>
      <c r="GQ54" s="2">
        <v>4639</v>
      </c>
      <c r="GR54" s="2">
        <v>4547</v>
      </c>
      <c r="GS54" s="2">
        <v>4772</v>
      </c>
      <c r="GT54" s="2">
        <v>4848</v>
      </c>
      <c r="GU54" s="2">
        <v>4759</v>
      </c>
      <c r="GV54" s="2">
        <v>4819</v>
      </c>
      <c r="GW54" s="2">
        <v>4879</v>
      </c>
      <c r="GX54" s="2">
        <v>4780</v>
      </c>
      <c r="GY54" s="2">
        <v>4653</v>
      </c>
      <c r="GZ54" s="2">
        <v>4632</v>
      </c>
      <c r="HA54" s="2">
        <v>4453</v>
      </c>
      <c r="HB54" s="2">
        <v>4487</v>
      </c>
      <c r="HC54" s="2">
        <v>4481</v>
      </c>
      <c r="HD54" s="2">
        <v>4575</v>
      </c>
      <c r="HE54" s="2">
        <v>4509</v>
      </c>
      <c r="HF54" s="2">
        <v>4632</v>
      </c>
      <c r="HG54" s="2">
        <v>4575</v>
      </c>
      <c r="HH54" s="2">
        <v>4694</v>
      </c>
      <c r="HI54" s="2">
        <v>4720</v>
      </c>
      <c r="HJ54" s="2">
        <v>4686</v>
      </c>
      <c r="HK54" s="2">
        <v>4702</v>
      </c>
      <c r="HL54" s="2">
        <v>4729</v>
      </c>
      <c r="HM54" s="2">
        <v>4793</v>
      </c>
      <c r="HN54" s="2">
        <v>4751</v>
      </c>
      <c r="HO54" s="2">
        <v>4689</v>
      </c>
      <c r="HP54" s="2">
        <v>4780</v>
      </c>
      <c r="HQ54" s="2">
        <v>4796</v>
      </c>
      <c r="HR54" s="2">
        <v>4801</v>
      </c>
      <c r="HS54" s="2">
        <v>4773</v>
      </c>
      <c r="HT54" s="2">
        <v>4797</v>
      </c>
      <c r="HU54" s="2">
        <v>4728</v>
      </c>
      <c r="HV54" s="2">
        <v>4808</v>
      </c>
      <c r="HW54" s="2">
        <v>4730</v>
      </c>
      <c r="HX54" s="2">
        <v>4757</v>
      </c>
      <c r="HY54" s="2">
        <v>4824</v>
      </c>
      <c r="HZ54" s="2">
        <v>4672</v>
      </c>
      <c r="IA54" s="2">
        <v>4713</v>
      </c>
      <c r="IB54" s="2">
        <v>4763</v>
      </c>
      <c r="IC54" s="2">
        <v>4718</v>
      </c>
      <c r="ID54" s="2">
        <v>4677</v>
      </c>
      <c r="IE54" s="2">
        <v>4752</v>
      </c>
      <c r="IF54" s="2">
        <v>4756</v>
      </c>
      <c r="IG54" s="2">
        <v>4835</v>
      </c>
      <c r="IH54" s="2">
        <v>4785</v>
      </c>
      <c r="II54" s="2">
        <v>4754</v>
      </c>
      <c r="IJ54" s="2">
        <v>4812</v>
      </c>
      <c r="IK54" s="2">
        <v>4761</v>
      </c>
      <c r="IL54" s="2">
        <v>4709</v>
      </c>
      <c r="IM54" s="2">
        <v>4629</v>
      </c>
      <c r="IN54" s="2">
        <v>4535</v>
      </c>
      <c r="IO54" s="2">
        <v>4481</v>
      </c>
      <c r="IP54" s="2">
        <v>4421</v>
      </c>
      <c r="IQ54" s="2">
        <v>4527</v>
      </c>
      <c r="IR54" s="2">
        <v>4472</v>
      </c>
      <c r="IS54" s="2">
        <v>4419</v>
      </c>
      <c r="IT54" s="2">
        <v>4397</v>
      </c>
    </row>
    <row r="55" spans="1:254" ht="15.9" customHeight="1">
      <c r="A55" s="61" t="s">
        <v>105</v>
      </c>
      <c r="B55" s="6" t="s">
        <v>106</v>
      </c>
      <c r="C55" s="15">
        <v>4283</v>
      </c>
      <c r="D55" s="16">
        <v>33</v>
      </c>
      <c r="E55" s="13">
        <v>4250</v>
      </c>
      <c r="F55" s="13">
        <v>4239</v>
      </c>
      <c r="G55" s="13">
        <v>3995</v>
      </c>
      <c r="H55" s="13">
        <v>4007</v>
      </c>
      <c r="I55" s="13">
        <v>4072</v>
      </c>
      <c r="J55" s="13">
        <v>4106</v>
      </c>
      <c r="K55" s="13">
        <v>4186</v>
      </c>
      <c r="L55" s="13">
        <v>4150</v>
      </c>
      <c r="M55" s="13">
        <v>4146</v>
      </c>
      <c r="N55" s="13">
        <v>4097</v>
      </c>
      <c r="O55" s="13">
        <v>4061</v>
      </c>
      <c r="P55" s="13">
        <v>4119</v>
      </c>
      <c r="Q55" s="13">
        <v>4120</v>
      </c>
      <c r="R55" s="13">
        <v>4053</v>
      </c>
      <c r="S55" s="13">
        <v>4055</v>
      </c>
      <c r="T55" s="13">
        <v>4027</v>
      </c>
      <c r="U55" s="13">
        <v>4005</v>
      </c>
      <c r="V55" s="13">
        <v>3999</v>
      </c>
      <c r="W55" s="13">
        <v>4027</v>
      </c>
      <c r="X55" s="13">
        <v>4046</v>
      </c>
      <c r="Y55" s="13">
        <v>4105</v>
      </c>
      <c r="Z55" s="13">
        <v>4149</v>
      </c>
      <c r="AA55" s="13">
        <v>4162</v>
      </c>
      <c r="AB55" s="13">
        <v>4111</v>
      </c>
      <c r="AC55" s="13">
        <v>4074</v>
      </c>
      <c r="AD55" s="13">
        <v>4079</v>
      </c>
      <c r="AE55" s="13">
        <v>4083</v>
      </c>
      <c r="AF55" s="13">
        <v>4141</v>
      </c>
      <c r="AG55" s="13">
        <v>4167</v>
      </c>
      <c r="AH55" s="13">
        <v>4111</v>
      </c>
      <c r="AI55" s="13">
        <v>4068</v>
      </c>
      <c r="AJ55" s="13">
        <v>4096</v>
      </c>
      <c r="AK55" s="13">
        <v>4121</v>
      </c>
      <c r="AL55" s="13">
        <v>4127</v>
      </c>
      <c r="AM55" s="13">
        <v>4106</v>
      </c>
      <c r="AN55" s="13">
        <v>4076</v>
      </c>
      <c r="AO55" s="13">
        <v>3991</v>
      </c>
      <c r="AP55" s="13">
        <v>3979</v>
      </c>
      <c r="AQ55" s="13">
        <v>3933</v>
      </c>
      <c r="AR55" s="13">
        <v>3837</v>
      </c>
      <c r="AS55" s="13">
        <v>3846</v>
      </c>
      <c r="AT55" s="13">
        <v>3805</v>
      </c>
      <c r="AU55" s="13">
        <v>3842</v>
      </c>
      <c r="AV55" s="13">
        <v>3772</v>
      </c>
      <c r="AW55" s="13">
        <v>3795</v>
      </c>
      <c r="AX55" s="13">
        <v>3872</v>
      </c>
      <c r="AY55" s="13">
        <v>3778</v>
      </c>
      <c r="AZ55" s="13">
        <v>3937</v>
      </c>
      <c r="BA55" s="13">
        <v>3890</v>
      </c>
      <c r="BB55" s="13">
        <v>3864</v>
      </c>
      <c r="BC55" s="13">
        <v>3949</v>
      </c>
      <c r="BD55" s="13">
        <v>3904</v>
      </c>
      <c r="BE55" s="13">
        <v>3973</v>
      </c>
      <c r="BF55" s="13">
        <v>3996</v>
      </c>
      <c r="BG55" s="13">
        <v>4344</v>
      </c>
      <c r="BH55" s="13">
        <v>4018</v>
      </c>
      <c r="BI55" s="13">
        <v>4003</v>
      </c>
      <c r="BJ55" s="13">
        <v>3822</v>
      </c>
      <c r="BK55" s="13">
        <v>3706</v>
      </c>
      <c r="BL55" s="13">
        <v>3433</v>
      </c>
      <c r="BM55" s="67">
        <v>3445</v>
      </c>
      <c r="BN55" s="67">
        <v>3363</v>
      </c>
      <c r="BO55" s="67">
        <v>3388</v>
      </c>
      <c r="BP55" s="67">
        <v>3531</v>
      </c>
      <c r="BQ55" s="67">
        <v>3531</v>
      </c>
      <c r="BR55" s="67">
        <v>3438</v>
      </c>
      <c r="BS55" s="67">
        <v>3239</v>
      </c>
      <c r="BT55" s="67">
        <v>3207</v>
      </c>
      <c r="BU55" s="67">
        <v>3152</v>
      </c>
      <c r="BV55" s="67">
        <v>3220</v>
      </c>
      <c r="BW55" s="67">
        <v>3226</v>
      </c>
      <c r="BX55" s="67">
        <v>3288</v>
      </c>
      <c r="BY55" s="67">
        <v>3397</v>
      </c>
      <c r="BZ55" s="67">
        <v>3383</v>
      </c>
      <c r="CA55" s="516">
        <v>3353</v>
      </c>
      <c r="CB55" s="516">
        <v>3409</v>
      </c>
      <c r="CC55" s="516">
        <v>3399</v>
      </c>
      <c r="CD55" s="516">
        <v>3349</v>
      </c>
      <c r="CE55" s="516">
        <v>3414</v>
      </c>
      <c r="CF55" s="516">
        <v>3474</v>
      </c>
      <c r="CG55" s="516">
        <v>3492</v>
      </c>
      <c r="CH55" s="516">
        <v>3548</v>
      </c>
      <c r="CI55" s="516">
        <v>3458</v>
      </c>
      <c r="CJ55" s="516">
        <v>3438</v>
      </c>
      <c r="CK55" s="516">
        <v>3468</v>
      </c>
      <c r="CL55" s="516">
        <v>3521</v>
      </c>
      <c r="CM55" s="516">
        <v>3633</v>
      </c>
      <c r="CN55" s="516">
        <v>3537</v>
      </c>
      <c r="CO55" s="516">
        <v>3532</v>
      </c>
      <c r="CP55" s="516">
        <v>3671</v>
      </c>
      <c r="CQ55" s="516">
        <v>3687</v>
      </c>
      <c r="CR55" s="516">
        <v>3709</v>
      </c>
      <c r="CS55" s="516">
        <v>3627</v>
      </c>
      <c r="CT55" s="516">
        <v>3547</v>
      </c>
      <c r="CU55" s="516">
        <v>3689</v>
      </c>
      <c r="CV55" s="516">
        <v>3930</v>
      </c>
      <c r="CW55" s="516">
        <v>3880</v>
      </c>
      <c r="CX55" s="516">
        <v>3840</v>
      </c>
      <c r="CY55" s="516">
        <v>3800</v>
      </c>
      <c r="CZ55" s="516">
        <v>3844</v>
      </c>
      <c r="DA55" s="2">
        <v>3892</v>
      </c>
      <c r="DB55" s="2">
        <v>3834</v>
      </c>
      <c r="DC55" s="2">
        <v>3708</v>
      </c>
      <c r="DD55" s="2">
        <v>3834</v>
      </c>
      <c r="DE55" s="2">
        <v>3840</v>
      </c>
      <c r="DF55" s="2">
        <v>3764</v>
      </c>
      <c r="DG55" s="2">
        <v>3942</v>
      </c>
      <c r="DH55" s="2">
        <v>4065</v>
      </c>
      <c r="DI55" s="2">
        <v>4080</v>
      </c>
      <c r="DJ55" s="2">
        <v>4029</v>
      </c>
      <c r="DK55" s="2">
        <v>4015</v>
      </c>
      <c r="DL55" s="2">
        <v>4054</v>
      </c>
      <c r="DM55" s="2">
        <v>3915</v>
      </c>
      <c r="DN55" s="2">
        <v>4043</v>
      </c>
      <c r="DO55" s="2">
        <v>3998</v>
      </c>
      <c r="DP55" s="2">
        <v>3887</v>
      </c>
      <c r="DQ55" s="2">
        <v>3872</v>
      </c>
      <c r="DR55" s="2">
        <v>3912</v>
      </c>
      <c r="DS55" s="2">
        <v>4022</v>
      </c>
      <c r="DT55" s="2">
        <v>4135</v>
      </c>
      <c r="DU55" s="2">
        <v>4062</v>
      </c>
      <c r="DV55" s="2">
        <v>4042</v>
      </c>
      <c r="DW55" s="2">
        <v>4049</v>
      </c>
      <c r="DX55" s="2">
        <v>3992</v>
      </c>
      <c r="DY55" s="2">
        <v>3969</v>
      </c>
      <c r="DZ55" s="2">
        <v>3863</v>
      </c>
      <c r="EA55" s="2">
        <v>3875</v>
      </c>
      <c r="EB55" s="2">
        <v>3845</v>
      </c>
      <c r="EC55" s="2">
        <v>3794</v>
      </c>
      <c r="ED55" s="2">
        <v>3914</v>
      </c>
      <c r="EE55" s="2">
        <v>3910</v>
      </c>
      <c r="EF55" s="2">
        <v>3969</v>
      </c>
      <c r="EG55" s="2">
        <v>3963</v>
      </c>
      <c r="EH55" s="2">
        <v>3915</v>
      </c>
      <c r="EI55" s="2">
        <v>3964</v>
      </c>
      <c r="EJ55" s="2">
        <v>4001</v>
      </c>
      <c r="EK55" s="2">
        <v>3971</v>
      </c>
      <c r="EL55" s="2">
        <v>3973</v>
      </c>
      <c r="EM55" s="2">
        <v>3919</v>
      </c>
      <c r="EN55" s="2">
        <v>3898</v>
      </c>
      <c r="EO55" s="2">
        <v>3842</v>
      </c>
      <c r="EP55" s="2">
        <v>3861</v>
      </c>
      <c r="EQ55" s="2">
        <v>3861</v>
      </c>
      <c r="ER55" s="2">
        <v>3858</v>
      </c>
      <c r="ES55" s="2">
        <v>3872</v>
      </c>
      <c r="ET55" s="2">
        <v>3826</v>
      </c>
      <c r="EU55" s="2">
        <v>3809</v>
      </c>
      <c r="EV55" s="2">
        <v>3789</v>
      </c>
      <c r="EW55" s="2">
        <v>3807</v>
      </c>
      <c r="EX55" s="2">
        <v>3827</v>
      </c>
      <c r="EY55" s="2">
        <v>3800</v>
      </c>
      <c r="EZ55" s="2">
        <v>3816</v>
      </c>
      <c r="FA55" s="2">
        <v>3863</v>
      </c>
      <c r="FB55" s="2">
        <v>3830</v>
      </c>
      <c r="FC55" s="2">
        <v>3791</v>
      </c>
      <c r="FD55" s="2">
        <v>3878</v>
      </c>
      <c r="FE55" s="2">
        <v>3943</v>
      </c>
      <c r="FF55" s="2">
        <v>3868</v>
      </c>
      <c r="FG55" s="2">
        <v>3789</v>
      </c>
      <c r="FH55" s="2">
        <v>3808</v>
      </c>
      <c r="FI55" s="2">
        <v>3779</v>
      </c>
      <c r="FJ55" s="2">
        <v>3798</v>
      </c>
      <c r="FK55" s="2">
        <v>3796</v>
      </c>
      <c r="FL55" s="2">
        <v>3848</v>
      </c>
      <c r="FM55" s="2">
        <v>3805</v>
      </c>
      <c r="FN55" s="2">
        <v>3792</v>
      </c>
      <c r="FO55" s="2">
        <v>3782</v>
      </c>
      <c r="FP55" s="2">
        <v>3725</v>
      </c>
      <c r="FQ55" s="2">
        <v>3724</v>
      </c>
      <c r="FR55" s="2">
        <v>3641</v>
      </c>
      <c r="FS55" s="2">
        <v>3590</v>
      </c>
      <c r="FT55" s="2">
        <v>3499</v>
      </c>
      <c r="FU55" s="2">
        <v>3458</v>
      </c>
      <c r="FV55" s="2">
        <v>3447</v>
      </c>
      <c r="FW55" s="2">
        <v>3501</v>
      </c>
      <c r="FX55" s="2">
        <v>3598</v>
      </c>
      <c r="FY55" s="2">
        <v>3615</v>
      </c>
      <c r="FZ55" s="2">
        <v>3733</v>
      </c>
      <c r="GA55" s="2">
        <v>3745</v>
      </c>
      <c r="GB55" s="2">
        <v>3744</v>
      </c>
      <c r="GC55" s="2">
        <v>3811</v>
      </c>
      <c r="GD55" s="2">
        <v>3391</v>
      </c>
      <c r="GE55" s="2">
        <v>3444</v>
      </c>
      <c r="GF55" s="2">
        <v>3442</v>
      </c>
      <c r="GG55" s="2">
        <v>3411</v>
      </c>
      <c r="GH55" s="2">
        <v>3461</v>
      </c>
      <c r="GI55" s="2">
        <v>3427</v>
      </c>
      <c r="GJ55" s="2">
        <v>3489</v>
      </c>
      <c r="GK55" s="2">
        <v>3466</v>
      </c>
      <c r="GL55" s="2">
        <v>3503</v>
      </c>
      <c r="GM55" s="2">
        <v>3454</v>
      </c>
      <c r="GN55" s="2">
        <v>3455</v>
      </c>
      <c r="GO55" s="2">
        <v>3450</v>
      </c>
      <c r="GP55" s="2">
        <v>3400</v>
      </c>
      <c r="GQ55" s="2">
        <v>3375</v>
      </c>
      <c r="GR55" s="2">
        <v>3357</v>
      </c>
      <c r="GS55" s="2">
        <v>3374</v>
      </c>
      <c r="GT55" s="2">
        <v>3358</v>
      </c>
      <c r="GU55" s="2">
        <v>3298</v>
      </c>
      <c r="GV55" s="2">
        <v>3279</v>
      </c>
      <c r="GW55" s="2">
        <v>3315</v>
      </c>
      <c r="GX55" s="2">
        <v>3334</v>
      </c>
      <c r="GY55" s="2">
        <v>3312</v>
      </c>
      <c r="GZ55" s="2">
        <v>3293</v>
      </c>
      <c r="HA55" s="2">
        <v>3285</v>
      </c>
      <c r="HB55" s="2">
        <v>3249</v>
      </c>
      <c r="HC55" s="2">
        <v>3282</v>
      </c>
      <c r="HD55" s="2">
        <v>3375</v>
      </c>
      <c r="HE55" s="2">
        <v>3402</v>
      </c>
      <c r="HF55" s="2">
        <v>3469</v>
      </c>
      <c r="HG55" s="2">
        <v>3423</v>
      </c>
      <c r="HH55" s="2">
        <v>3423</v>
      </c>
      <c r="HI55" s="2">
        <v>3426</v>
      </c>
      <c r="HJ55" s="2">
        <v>3451</v>
      </c>
      <c r="HK55" s="2">
        <v>3519</v>
      </c>
      <c r="HL55" s="2">
        <v>3557</v>
      </c>
      <c r="HM55" s="2">
        <v>3561</v>
      </c>
      <c r="HN55" s="2">
        <v>3608</v>
      </c>
      <c r="HO55" s="2">
        <v>3568</v>
      </c>
      <c r="HP55" s="2">
        <v>3554</v>
      </c>
      <c r="HQ55" s="2">
        <v>3553</v>
      </c>
      <c r="HR55" s="2">
        <v>3583</v>
      </c>
      <c r="HS55" s="2">
        <v>3589</v>
      </c>
      <c r="HT55" s="2">
        <v>3607</v>
      </c>
      <c r="HU55" s="2">
        <v>3587</v>
      </c>
      <c r="HV55" s="2">
        <v>3637</v>
      </c>
      <c r="HW55" s="2">
        <v>3642</v>
      </c>
      <c r="HX55" s="2">
        <v>3589</v>
      </c>
      <c r="HY55" s="2">
        <v>3575</v>
      </c>
      <c r="HZ55" s="2">
        <v>3591</v>
      </c>
      <c r="IA55" s="2">
        <v>3576</v>
      </c>
      <c r="IB55" s="2">
        <v>3547</v>
      </c>
      <c r="IC55" s="2">
        <v>3580</v>
      </c>
      <c r="ID55" s="2">
        <v>3552</v>
      </c>
      <c r="IE55" s="2">
        <v>3535</v>
      </c>
      <c r="IF55" s="2">
        <v>3512</v>
      </c>
      <c r="IG55" s="2">
        <v>3492</v>
      </c>
      <c r="IH55" s="2">
        <v>3436</v>
      </c>
      <c r="II55" s="2">
        <v>3436</v>
      </c>
      <c r="IJ55" s="2">
        <v>3480</v>
      </c>
      <c r="IK55" s="2">
        <v>3455</v>
      </c>
      <c r="IL55" s="2">
        <v>3409</v>
      </c>
      <c r="IM55" s="2">
        <v>3347</v>
      </c>
      <c r="IN55" s="2">
        <v>3273</v>
      </c>
      <c r="IO55" s="2">
        <v>3185</v>
      </c>
      <c r="IP55" s="2">
        <v>3169</v>
      </c>
      <c r="IQ55" s="2">
        <v>3202</v>
      </c>
      <c r="IR55" s="2">
        <v>3137</v>
      </c>
      <c r="IS55" s="2">
        <v>3103</v>
      </c>
      <c r="IT55" s="2">
        <v>3089</v>
      </c>
    </row>
    <row r="56" spans="1:254" ht="15.9" customHeight="1">
      <c r="A56" s="61" t="s">
        <v>107</v>
      </c>
      <c r="B56" s="6" t="s">
        <v>108</v>
      </c>
      <c r="C56" s="15">
        <v>2308</v>
      </c>
      <c r="D56" s="16">
        <v>66</v>
      </c>
      <c r="E56" s="13">
        <v>2242</v>
      </c>
      <c r="F56" s="13">
        <v>2500</v>
      </c>
      <c r="G56" s="13">
        <v>2214</v>
      </c>
      <c r="H56" s="13">
        <v>2156</v>
      </c>
      <c r="I56" s="13">
        <v>2102</v>
      </c>
      <c r="J56" s="13">
        <v>2048</v>
      </c>
      <c r="K56" s="13">
        <v>2040</v>
      </c>
      <c r="L56" s="13">
        <v>2173</v>
      </c>
      <c r="M56" s="13">
        <v>2216</v>
      </c>
      <c r="N56" s="13">
        <v>2213</v>
      </c>
      <c r="O56" s="13">
        <v>2260</v>
      </c>
      <c r="P56" s="13">
        <v>2299</v>
      </c>
      <c r="Q56" s="13">
        <v>2285</v>
      </c>
      <c r="R56" s="13">
        <v>2277</v>
      </c>
      <c r="S56" s="13">
        <v>2344</v>
      </c>
      <c r="T56" s="13">
        <v>2435</v>
      </c>
      <c r="U56" s="13">
        <v>2481</v>
      </c>
      <c r="V56" s="13">
        <v>2487</v>
      </c>
      <c r="W56" s="13">
        <v>2530</v>
      </c>
      <c r="X56" s="13">
        <v>2576</v>
      </c>
      <c r="Y56" s="13">
        <v>2556</v>
      </c>
      <c r="Z56" s="13">
        <v>2660</v>
      </c>
      <c r="AA56" s="13">
        <v>2664</v>
      </c>
      <c r="AB56" s="13">
        <v>2766</v>
      </c>
      <c r="AC56" s="13">
        <v>2610</v>
      </c>
      <c r="AD56" s="13">
        <v>2552</v>
      </c>
      <c r="AE56" s="13">
        <v>2677</v>
      </c>
      <c r="AF56" s="13">
        <v>2593</v>
      </c>
      <c r="AG56" s="13">
        <v>2485</v>
      </c>
      <c r="AH56" s="13">
        <v>2592</v>
      </c>
      <c r="AI56" s="13">
        <v>2794</v>
      </c>
      <c r="AJ56" s="13">
        <v>2863</v>
      </c>
      <c r="AK56" s="13">
        <v>3235</v>
      </c>
      <c r="AL56" s="13">
        <v>3200</v>
      </c>
      <c r="AM56" s="13">
        <v>3275</v>
      </c>
      <c r="AN56" s="13">
        <v>3355</v>
      </c>
      <c r="AO56" s="13">
        <v>3270</v>
      </c>
      <c r="AP56" s="13">
        <v>3220</v>
      </c>
      <c r="AQ56" s="13">
        <v>3485</v>
      </c>
      <c r="AR56" s="13">
        <v>3240</v>
      </c>
      <c r="AS56" s="13">
        <v>3165</v>
      </c>
      <c r="AT56" s="13">
        <v>3285</v>
      </c>
      <c r="AU56" s="13">
        <v>3495</v>
      </c>
      <c r="AV56" s="13">
        <v>3645</v>
      </c>
      <c r="AW56" s="13">
        <v>3415</v>
      </c>
      <c r="AX56" s="13">
        <v>3720</v>
      </c>
      <c r="AY56" s="13">
        <v>3755</v>
      </c>
      <c r="AZ56" s="13">
        <v>3950</v>
      </c>
      <c r="BA56" s="13">
        <v>4470</v>
      </c>
      <c r="BB56" s="13">
        <v>4535</v>
      </c>
      <c r="BC56" s="13">
        <v>4455</v>
      </c>
      <c r="BD56" s="13">
        <v>4570</v>
      </c>
      <c r="BE56" s="13">
        <v>4455</v>
      </c>
      <c r="BF56" s="13">
        <v>4260</v>
      </c>
      <c r="BG56" s="13">
        <v>4115</v>
      </c>
      <c r="BH56" s="13">
        <v>4190</v>
      </c>
      <c r="BI56" s="13">
        <v>4045</v>
      </c>
      <c r="BJ56" s="13">
        <v>4040</v>
      </c>
      <c r="BK56" s="13">
        <v>4180</v>
      </c>
      <c r="BL56" s="13">
        <v>4145</v>
      </c>
      <c r="BM56" s="67">
        <v>4205</v>
      </c>
      <c r="BN56" s="67">
        <v>4030</v>
      </c>
      <c r="BO56" s="67">
        <v>3750</v>
      </c>
      <c r="BP56" s="67">
        <v>3690</v>
      </c>
      <c r="BQ56" s="67">
        <v>3485</v>
      </c>
      <c r="BR56" s="67">
        <v>3515</v>
      </c>
      <c r="BS56" s="67">
        <v>3450</v>
      </c>
      <c r="BT56" s="67">
        <v>3315</v>
      </c>
      <c r="BU56" s="67">
        <v>3090</v>
      </c>
      <c r="BV56" s="67">
        <v>3285</v>
      </c>
      <c r="BW56" s="67">
        <v>3170</v>
      </c>
      <c r="BX56" s="67">
        <v>3170</v>
      </c>
      <c r="BY56" s="67">
        <v>3405</v>
      </c>
      <c r="BZ56" s="67">
        <v>3325</v>
      </c>
      <c r="CA56" s="516">
        <v>3370</v>
      </c>
      <c r="CB56" s="516">
        <v>3235</v>
      </c>
      <c r="CC56" s="516">
        <v>3145</v>
      </c>
      <c r="CD56" s="516">
        <v>3155</v>
      </c>
      <c r="CE56" s="516">
        <v>3015</v>
      </c>
      <c r="CF56" s="516">
        <v>3060</v>
      </c>
      <c r="CG56" s="516">
        <v>3140</v>
      </c>
      <c r="CH56" s="516">
        <v>3135</v>
      </c>
      <c r="CI56" s="516">
        <v>3045</v>
      </c>
      <c r="CJ56" s="516">
        <v>3060</v>
      </c>
      <c r="CK56" s="516">
        <v>3070</v>
      </c>
      <c r="CL56" s="516">
        <v>2979</v>
      </c>
      <c r="CM56" s="516">
        <v>3015</v>
      </c>
      <c r="CN56" s="516">
        <v>2893</v>
      </c>
      <c r="CO56" s="516">
        <v>2926</v>
      </c>
      <c r="CP56" s="516">
        <v>3050</v>
      </c>
      <c r="CQ56" s="516">
        <v>3070</v>
      </c>
      <c r="CR56" s="516">
        <v>3095</v>
      </c>
      <c r="CS56" s="516">
        <v>2868</v>
      </c>
      <c r="CT56" s="516">
        <v>2732</v>
      </c>
      <c r="CU56" s="516">
        <v>2800</v>
      </c>
      <c r="CV56" s="516">
        <v>2880</v>
      </c>
      <c r="CW56" s="516">
        <v>2812</v>
      </c>
      <c r="CX56" s="516">
        <v>2955</v>
      </c>
      <c r="CY56" s="516">
        <v>3095</v>
      </c>
      <c r="CZ56" s="516">
        <v>2924</v>
      </c>
      <c r="DA56" s="2">
        <v>2875</v>
      </c>
      <c r="DB56" s="2">
        <v>2813</v>
      </c>
      <c r="DC56" s="2">
        <v>2731</v>
      </c>
      <c r="DD56" s="2">
        <v>2907</v>
      </c>
      <c r="DE56" s="2">
        <v>2877</v>
      </c>
      <c r="DF56" s="2">
        <v>2740</v>
      </c>
      <c r="DG56" s="2">
        <v>2873</v>
      </c>
      <c r="DH56" s="2">
        <v>2923</v>
      </c>
      <c r="DI56" s="2">
        <v>2871</v>
      </c>
      <c r="DJ56" s="2">
        <v>2804</v>
      </c>
      <c r="DK56" s="2">
        <v>2798</v>
      </c>
      <c r="DL56" s="2">
        <v>2846</v>
      </c>
      <c r="DM56" s="2">
        <v>2800</v>
      </c>
      <c r="DN56" s="2">
        <v>2830</v>
      </c>
      <c r="DO56" s="2">
        <v>2804</v>
      </c>
      <c r="DP56" s="2">
        <v>2738</v>
      </c>
      <c r="DQ56" s="2">
        <v>2878</v>
      </c>
      <c r="DR56" s="2">
        <v>2810</v>
      </c>
      <c r="DS56" s="2">
        <v>2928</v>
      </c>
      <c r="DT56" s="2">
        <v>2834</v>
      </c>
      <c r="DU56" s="2">
        <v>2752</v>
      </c>
      <c r="DV56" s="2">
        <v>2571</v>
      </c>
      <c r="DW56" s="2">
        <v>2587</v>
      </c>
      <c r="DX56" s="2">
        <v>2591</v>
      </c>
      <c r="DY56" s="2">
        <v>2325</v>
      </c>
      <c r="DZ56" s="2">
        <v>2251</v>
      </c>
      <c r="EA56" s="2">
        <v>2231</v>
      </c>
      <c r="EB56" s="2">
        <v>2260</v>
      </c>
      <c r="EC56" s="2">
        <v>2113</v>
      </c>
      <c r="ED56" s="2">
        <v>2140</v>
      </c>
      <c r="EE56" s="2">
        <v>2147</v>
      </c>
      <c r="EF56" s="2">
        <v>2150</v>
      </c>
      <c r="EG56" s="2">
        <v>2119</v>
      </c>
      <c r="EH56" s="2">
        <v>2178</v>
      </c>
      <c r="EI56" s="2">
        <v>2208</v>
      </c>
      <c r="EJ56" s="2">
        <v>2237</v>
      </c>
      <c r="EK56" s="2">
        <v>2203</v>
      </c>
      <c r="EL56" s="2">
        <v>2205</v>
      </c>
      <c r="EM56" s="2">
        <v>2177</v>
      </c>
      <c r="EN56" s="2">
        <v>2190</v>
      </c>
      <c r="EO56" s="2">
        <v>2086</v>
      </c>
      <c r="EP56" s="2">
        <v>2084</v>
      </c>
      <c r="EQ56" s="2">
        <v>2064</v>
      </c>
      <c r="ER56" s="2">
        <v>2075</v>
      </c>
      <c r="ES56" s="2">
        <v>2029</v>
      </c>
      <c r="ET56" s="2">
        <v>1994</v>
      </c>
      <c r="EU56" s="2">
        <v>2006</v>
      </c>
      <c r="EV56" s="2">
        <v>2016</v>
      </c>
      <c r="EW56" s="2">
        <v>2047</v>
      </c>
      <c r="EX56" s="2">
        <v>2119</v>
      </c>
      <c r="EY56" s="2">
        <v>2102</v>
      </c>
      <c r="EZ56" s="2">
        <v>2081</v>
      </c>
      <c r="FA56" s="2">
        <v>2091</v>
      </c>
      <c r="FB56" s="2">
        <v>2062</v>
      </c>
      <c r="FC56" s="2">
        <v>2081</v>
      </c>
      <c r="FD56" s="2">
        <v>2075</v>
      </c>
      <c r="FE56" s="2">
        <v>2138</v>
      </c>
      <c r="FF56" s="2">
        <v>2143</v>
      </c>
      <c r="FG56" s="2">
        <v>2104</v>
      </c>
      <c r="FH56" s="2">
        <v>2102</v>
      </c>
      <c r="FI56" s="2">
        <v>2099</v>
      </c>
      <c r="FJ56" s="2">
        <v>2079</v>
      </c>
      <c r="FK56" s="2">
        <v>2035</v>
      </c>
      <c r="FL56" s="2">
        <v>1898</v>
      </c>
      <c r="FM56" s="2">
        <v>1880</v>
      </c>
      <c r="FN56" s="2">
        <v>1826</v>
      </c>
      <c r="FO56" s="2">
        <v>1914</v>
      </c>
      <c r="FP56" s="2">
        <v>1935</v>
      </c>
      <c r="FQ56" s="2">
        <v>1917</v>
      </c>
      <c r="FR56" s="2">
        <v>1733</v>
      </c>
      <c r="FS56" s="2">
        <v>1743</v>
      </c>
      <c r="FT56" s="2">
        <v>1754</v>
      </c>
      <c r="FU56" s="2">
        <v>1767</v>
      </c>
      <c r="FV56" s="2">
        <v>1711</v>
      </c>
      <c r="FW56" s="2">
        <v>1694</v>
      </c>
      <c r="FX56" s="2">
        <v>1794</v>
      </c>
      <c r="FY56" s="2">
        <v>1719</v>
      </c>
      <c r="FZ56" s="2">
        <v>1739</v>
      </c>
      <c r="GA56" s="2">
        <v>1672</v>
      </c>
      <c r="GB56" s="2">
        <v>1656</v>
      </c>
      <c r="GC56" s="2">
        <v>1706</v>
      </c>
      <c r="GD56" s="2">
        <v>1709</v>
      </c>
      <c r="GE56" s="2">
        <v>1799</v>
      </c>
      <c r="GF56" s="2">
        <v>1650</v>
      </c>
      <c r="GG56" s="2">
        <v>1527</v>
      </c>
      <c r="GH56" s="2">
        <v>1516</v>
      </c>
      <c r="GI56" s="2">
        <v>1518</v>
      </c>
      <c r="GJ56" s="2">
        <v>1464</v>
      </c>
      <c r="GK56" s="2">
        <v>1481</v>
      </c>
      <c r="GL56" s="2">
        <v>1531</v>
      </c>
      <c r="GM56" s="2">
        <v>1489</v>
      </c>
      <c r="GN56" s="2">
        <v>1483</v>
      </c>
      <c r="GO56" s="2">
        <v>1483</v>
      </c>
      <c r="GP56" s="2">
        <v>1449</v>
      </c>
      <c r="GQ56" s="2">
        <v>1446</v>
      </c>
      <c r="GR56" s="2">
        <v>1409</v>
      </c>
      <c r="GS56" s="2">
        <v>1443</v>
      </c>
      <c r="GT56" s="2">
        <v>1427</v>
      </c>
      <c r="GU56" s="2">
        <v>1390</v>
      </c>
      <c r="GV56" s="2">
        <v>1441</v>
      </c>
      <c r="GW56" s="2">
        <v>1523</v>
      </c>
      <c r="GX56" s="2">
        <v>1512</v>
      </c>
      <c r="GY56" s="2">
        <v>1521</v>
      </c>
      <c r="GZ56" s="2">
        <v>1507</v>
      </c>
      <c r="HA56" s="2">
        <v>1411</v>
      </c>
      <c r="HB56" s="2">
        <v>1303</v>
      </c>
      <c r="HC56" s="2">
        <v>1341</v>
      </c>
      <c r="HD56" s="2">
        <v>1395</v>
      </c>
      <c r="HE56" s="2">
        <v>1370</v>
      </c>
      <c r="HF56" s="2">
        <v>1405</v>
      </c>
      <c r="HG56" s="2">
        <v>1394</v>
      </c>
      <c r="HH56" s="2">
        <v>1407</v>
      </c>
      <c r="HI56" s="2">
        <v>1415</v>
      </c>
      <c r="HJ56" s="2">
        <v>1410</v>
      </c>
      <c r="HK56" s="2">
        <v>1411</v>
      </c>
      <c r="HL56" s="2">
        <v>1411</v>
      </c>
      <c r="HM56" s="2">
        <v>1433</v>
      </c>
      <c r="HN56" s="2">
        <v>1364</v>
      </c>
      <c r="HO56" s="2">
        <v>1344</v>
      </c>
      <c r="HP56" s="2">
        <v>1355</v>
      </c>
      <c r="HQ56" s="2">
        <v>1348</v>
      </c>
      <c r="HR56" s="2">
        <v>1346</v>
      </c>
      <c r="HS56" s="2">
        <v>1351</v>
      </c>
      <c r="HT56" s="2">
        <v>1355</v>
      </c>
      <c r="HU56" s="2">
        <v>1369</v>
      </c>
      <c r="HV56" s="2">
        <v>1414</v>
      </c>
      <c r="HW56" s="2">
        <v>1415</v>
      </c>
      <c r="HX56" s="2">
        <v>1405</v>
      </c>
      <c r="HY56" s="2">
        <v>1401</v>
      </c>
      <c r="HZ56" s="2">
        <v>1429</v>
      </c>
      <c r="IA56" s="2">
        <v>1419</v>
      </c>
      <c r="IB56" s="2">
        <v>1422</v>
      </c>
      <c r="IC56" s="2">
        <v>1429</v>
      </c>
      <c r="ID56" s="2">
        <v>1429</v>
      </c>
      <c r="IE56" s="2">
        <v>1425</v>
      </c>
      <c r="IF56" s="2">
        <v>1434</v>
      </c>
      <c r="IG56" s="2">
        <v>1444</v>
      </c>
      <c r="IH56" s="2">
        <v>1405</v>
      </c>
      <c r="II56" s="2">
        <v>1421</v>
      </c>
      <c r="IJ56" s="2">
        <v>1435</v>
      </c>
      <c r="IK56" s="2">
        <v>1416</v>
      </c>
      <c r="IL56" s="2">
        <v>1414</v>
      </c>
      <c r="IM56" s="2">
        <v>1430</v>
      </c>
      <c r="IN56" s="2">
        <v>1451</v>
      </c>
      <c r="IO56" s="2">
        <v>1467</v>
      </c>
      <c r="IP56" s="2">
        <v>1453</v>
      </c>
      <c r="IQ56" s="2">
        <v>1473</v>
      </c>
      <c r="IR56" s="2">
        <v>1437</v>
      </c>
      <c r="IS56" s="2">
        <v>1426</v>
      </c>
      <c r="IT56" s="2">
        <v>1409</v>
      </c>
    </row>
    <row r="57" spans="1:254" ht="15.9" customHeight="1">
      <c r="A57" s="61" t="s">
        <v>109</v>
      </c>
      <c r="B57" s="6" t="s">
        <v>110</v>
      </c>
      <c r="C57" s="15">
        <v>1486</v>
      </c>
      <c r="D57" s="16">
        <v>27</v>
      </c>
      <c r="E57" s="13">
        <v>1459</v>
      </c>
      <c r="F57" s="13">
        <v>1475</v>
      </c>
      <c r="G57" s="13">
        <v>1383</v>
      </c>
      <c r="H57" s="13">
        <v>1360</v>
      </c>
      <c r="I57" s="13">
        <v>1381</v>
      </c>
      <c r="J57" s="13">
        <v>1352</v>
      </c>
      <c r="K57" s="13">
        <v>1324</v>
      </c>
      <c r="L57" s="13">
        <v>1373</v>
      </c>
      <c r="M57" s="13">
        <v>1435</v>
      </c>
      <c r="N57" s="13">
        <v>1434</v>
      </c>
      <c r="O57" s="13">
        <v>1442</v>
      </c>
      <c r="P57" s="13">
        <v>1440</v>
      </c>
      <c r="Q57" s="13">
        <v>1465</v>
      </c>
      <c r="R57" s="13">
        <v>1426</v>
      </c>
      <c r="S57" s="13">
        <v>1457</v>
      </c>
      <c r="T57" s="13">
        <v>1650</v>
      </c>
      <c r="U57" s="13">
        <v>1595</v>
      </c>
      <c r="V57" s="13">
        <v>1601</v>
      </c>
      <c r="W57" s="13">
        <v>1641</v>
      </c>
      <c r="X57" s="13">
        <v>1595</v>
      </c>
      <c r="Y57" s="13">
        <v>1589</v>
      </c>
      <c r="Z57" s="13">
        <v>1672</v>
      </c>
      <c r="AA57" s="13">
        <v>1678</v>
      </c>
      <c r="AB57" s="13">
        <v>1635</v>
      </c>
      <c r="AC57" s="13">
        <v>1569</v>
      </c>
      <c r="AD57" s="13">
        <v>1513</v>
      </c>
      <c r="AE57" s="13">
        <v>1508</v>
      </c>
      <c r="AF57" s="13">
        <v>1548</v>
      </c>
      <c r="AG57" s="13">
        <v>1607</v>
      </c>
      <c r="AH57" s="13">
        <v>1581</v>
      </c>
      <c r="AI57" s="13">
        <v>1579</v>
      </c>
      <c r="AJ57" s="13">
        <v>1594</v>
      </c>
      <c r="AK57" s="13">
        <v>1709</v>
      </c>
      <c r="AL57" s="13">
        <v>1619</v>
      </c>
      <c r="AM57" s="13">
        <v>1700</v>
      </c>
      <c r="AN57" s="13">
        <v>1630</v>
      </c>
      <c r="AO57" s="13">
        <v>1556</v>
      </c>
      <c r="AP57" s="13">
        <v>1548</v>
      </c>
      <c r="AQ57" s="13">
        <v>1541</v>
      </c>
      <c r="AR57" s="13">
        <v>1605</v>
      </c>
      <c r="AS57" s="13">
        <v>1676</v>
      </c>
      <c r="AT57" s="13">
        <v>1808</v>
      </c>
      <c r="AU57" s="13">
        <v>1795</v>
      </c>
      <c r="AV57" s="13">
        <v>1817</v>
      </c>
      <c r="AW57" s="13">
        <v>1750</v>
      </c>
      <c r="AX57" s="13">
        <v>1830</v>
      </c>
      <c r="AY57" s="13">
        <v>1927</v>
      </c>
      <c r="AZ57" s="13">
        <v>1716</v>
      </c>
      <c r="BA57" s="13">
        <v>1783</v>
      </c>
      <c r="BB57" s="13">
        <v>1670</v>
      </c>
      <c r="BC57" s="13">
        <v>1370</v>
      </c>
      <c r="BD57" s="13">
        <v>1390</v>
      </c>
      <c r="BE57" s="13">
        <v>1369</v>
      </c>
      <c r="BF57" s="13">
        <v>1353</v>
      </c>
      <c r="BG57" s="13">
        <v>1318</v>
      </c>
      <c r="BH57" s="13">
        <v>1276</v>
      </c>
      <c r="BI57" s="13">
        <v>1323</v>
      </c>
      <c r="BJ57" s="13">
        <v>1301</v>
      </c>
      <c r="BK57" s="13">
        <v>1388</v>
      </c>
      <c r="BL57" s="13">
        <v>1390</v>
      </c>
      <c r="BM57" s="67">
        <v>1457</v>
      </c>
      <c r="BN57" s="67">
        <v>1455</v>
      </c>
      <c r="BO57" s="67">
        <v>1539</v>
      </c>
      <c r="BP57" s="67">
        <v>1506</v>
      </c>
      <c r="BQ57" s="67">
        <v>1537</v>
      </c>
      <c r="BR57" s="67">
        <v>1525</v>
      </c>
      <c r="BS57" s="67">
        <v>1521</v>
      </c>
      <c r="BT57" s="67">
        <v>1585</v>
      </c>
      <c r="BU57" s="67">
        <v>1505</v>
      </c>
      <c r="BV57" s="67">
        <v>1493</v>
      </c>
      <c r="BW57" s="67">
        <v>1511</v>
      </c>
      <c r="BX57" s="67">
        <v>1543</v>
      </c>
      <c r="BY57" s="67">
        <v>1403</v>
      </c>
      <c r="BZ57" s="67">
        <v>1357</v>
      </c>
      <c r="CA57" s="516">
        <v>1360</v>
      </c>
      <c r="CB57" s="516">
        <v>1360</v>
      </c>
      <c r="CC57" s="516">
        <v>1393</v>
      </c>
      <c r="CD57" s="516">
        <v>1449</v>
      </c>
      <c r="CE57" s="516">
        <v>1467</v>
      </c>
      <c r="CF57" s="516">
        <v>1472</v>
      </c>
      <c r="CG57" s="516">
        <v>1485</v>
      </c>
      <c r="CH57" s="516">
        <v>1582</v>
      </c>
      <c r="CI57" s="516">
        <v>1503</v>
      </c>
      <c r="CJ57" s="516">
        <v>1485</v>
      </c>
      <c r="CK57" s="516">
        <v>1520</v>
      </c>
      <c r="CL57" s="516">
        <v>1516</v>
      </c>
      <c r="CM57" s="516">
        <v>1486</v>
      </c>
      <c r="CN57" s="516">
        <v>1410</v>
      </c>
      <c r="CO57" s="516">
        <v>1464</v>
      </c>
      <c r="CP57" s="516">
        <v>1535</v>
      </c>
      <c r="CQ57" s="516">
        <v>1560</v>
      </c>
      <c r="CR57" s="516">
        <v>1581</v>
      </c>
      <c r="CS57" s="516">
        <v>1517</v>
      </c>
      <c r="CT57" s="516">
        <v>1461</v>
      </c>
      <c r="CU57" s="516">
        <v>1592</v>
      </c>
      <c r="CV57" s="516">
        <v>1675</v>
      </c>
      <c r="CW57" s="516">
        <v>1639</v>
      </c>
      <c r="CX57" s="516">
        <v>1676</v>
      </c>
      <c r="CY57" s="516">
        <v>1744</v>
      </c>
      <c r="CZ57" s="516">
        <v>1763</v>
      </c>
      <c r="DA57" s="2">
        <v>1735</v>
      </c>
      <c r="DB57" s="2">
        <v>1754</v>
      </c>
      <c r="DC57" s="2">
        <v>1673</v>
      </c>
      <c r="DD57" s="2">
        <v>1761</v>
      </c>
      <c r="DE57" s="2">
        <v>1789</v>
      </c>
      <c r="DF57" s="2">
        <v>1610</v>
      </c>
      <c r="DG57" s="2">
        <v>1792</v>
      </c>
      <c r="DH57" s="2">
        <v>1904</v>
      </c>
      <c r="DI57" s="2">
        <v>1853</v>
      </c>
      <c r="DJ57" s="2">
        <v>1808</v>
      </c>
      <c r="DK57" s="2">
        <v>1803</v>
      </c>
      <c r="DL57" s="2">
        <v>1878</v>
      </c>
      <c r="DM57" s="2">
        <v>2000</v>
      </c>
      <c r="DN57" s="2">
        <v>1879</v>
      </c>
      <c r="DO57" s="2">
        <v>1801</v>
      </c>
      <c r="DP57" s="2">
        <v>1743</v>
      </c>
      <c r="DQ57" s="2">
        <v>1725</v>
      </c>
      <c r="DR57" s="2">
        <v>1677</v>
      </c>
      <c r="DS57" s="2">
        <v>1755</v>
      </c>
      <c r="DT57" s="2">
        <v>1584</v>
      </c>
      <c r="DU57" s="2">
        <v>1489</v>
      </c>
      <c r="DV57" s="2">
        <v>1438</v>
      </c>
      <c r="DW57" s="2">
        <v>1406</v>
      </c>
      <c r="DX57" s="2">
        <v>1420</v>
      </c>
      <c r="DY57" s="2">
        <v>1400</v>
      </c>
      <c r="DZ57" s="2">
        <v>1374</v>
      </c>
      <c r="EA57" s="2">
        <v>1375</v>
      </c>
      <c r="EB57" s="2">
        <v>1372</v>
      </c>
      <c r="EC57" s="2">
        <v>1350</v>
      </c>
      <c r="ED57" s="2">
        <v>1401</v>
      </c>
      <c r="EE57" s="2">
        <v>1367</v>
      </c>
      <c r="EF57" s="2">
        <v>1427</v>
      </c>
      <c r="EG57" s="2">
        <v>1440</v>
      </c>
      <c r="EH57" s="2">
        <v>1422</v>
      </c>
      <c r="EI57" s="2">
        <v>1401</v>
      </c>
      <c r="EJ57" s="2">
        <v>1466</v>
      </c>
      <c r="EK57" s="2">
        <v>1449</v>
      </c>
      <c r="EL57" s="2">
        <v>1410</v>
      </c>
      <c r="EM57" s="2">
        <v>1390</v>
      </c>
      <c r="EN57" s="2">
        <v>1396</v>
      </c>
      <c r="EO57" s="2">
        <v>1352</v>
      </c>
      <c r="EP57" s="2">
        <v>1350</v>
      </c>
      <c r="EQ57" s="2">
        <v>1280</v>
      </c>
      <c r="ER57" s="2">
        <v>1246</v>
      </c>
      <c r="ES57" s="2">
        <v>1221</v>
      </c>
      <c r="ET57" s="2">
        <v>1192</v>
      </c>
      <c r="EU57" s="2">
        <v>1215</v>
      </c>
      <c r="EV57" s="2">
        <v>1147</v>
      </c>
      <c r="EW57" s="2">
        <v>1171</v>
      </c>
      <c r="EX57" s="2">
        <v>1153</v>
      </c>
      <c r="EY57" s="2">
        <v>1154</v>
      </c>
      <c r="EZ57" s="2">
        <v>1142</v>
      </c>
      <c r="FA57" s="2">
        <v>1140</v>
      </c>
      <c r="FB57" s="2">
        <v>1130</v>
      </c>
      <c r="FC57" s="2">
        <v>1168</v>
      </c>
      <c r="FD57" s="2">
        <v>1174</v>
      </c>
      <c r="FE57" s="2">
        <v>1212</v>
      </c>
      <c r="FF57" s="2">
        <v>1211</v>
      </c>
      <c r="FG57" s="2">
        <v>1196</v>
      </c>
      <c r="FH57" s="2">
        <v>1241</v>
      </c>
      <c r="FI57" s="2">
        <v>1244</v>
      </c>
      <c r="FJ57" s="2">
        <v>1252</v>
      </c>
      <c r="FK57" s="2">
        <v>1195</v>
      </c>
      <c r="FL57" s="2">
        <v>1190</v>
      </c>
      <c r="FM57" s="2">
        <v>1121</v>
      </c>
      <c r="FN57" s="2">
        <v>1110</v>
      </c>
      <c r="FO57" s="2">
        <v>1131</v>
      </c>
      <c r="FP57" s="2">
        <v>1142</v>
      </c>
      <c r="FQ57" s="2">
        <v>1109</v>
      </c>
      <c r="FR57" s="2">
        <v>1093</v>
      </c>
      <c r="FS57" s="2">
        <v>1095</v>
      </c>
      <c r="FT57" s="2">
        <v>1083</v>
      </c>
      <c r="FU57" s="2">
        <v>1083</v>
      </c>
      <c r="FV57" s="2">
        <v>1100</v>
      </c>
      <c r="FW57" s="2">
        <v>1146</v>
      </c>
      <c r="FX57" s="2">
        <v>1191</v>
      </c>
      <c r="FY57" s="2">
        <v>1103</v>
      </c>
      <c r="FZ57" s="2">
        <v>1403</v>
      </c>
      <c r="GA57" s="2">
        <v>1434</v>
      </c>
      <c r="GB57" s="2">
        <v>1370</v>
      </c>
      <c r="GC57" s="2">
        <v>1390</v>
      </c>
      <c r="GD57" s="2">
        <v>1362</v>
      </c>
      <c r="GE57" s="2">
        <v>1446</v>
      </c>
      <c r="GF57" s="2">
        <v>1371</v>
      </c>
      <c r="GG57" s="2">
        <v>1407</v>
      </c>
      <c r="GH57" s="2">
        <v>1429</v>
      </c>
      <c r="GI57" s="2">
        <v>1466</v>
      </c>
      <c r="GJ57" s="2">
        <v>1442</v>
      </c>
      <c r="GK57" s="2">
        <v>1512</v>
      </c>
      <c r="GL57" s="2">
        <v>1568</v>
      </c>
      <c r="GM57" s="2">
        <v>1503</v>
      </c>
      <c r="GN57" s="2">
        <v>1467</v>
      </c>
      <c r="GO57" s="2">
        <v>1404</v>
      </c>
      <c r="GP57" s="2">
        <v>1351</v>
      </c>
      <c r="GQ57" s="2">
        <v>1359</v>
      </c>
      <c r="GR57" s="2">
        <v>1280</v>
      </c>
      <c r="GS57" s="2">
        <v>1305</v>
      </c>
      <c r="GT57" s="2">
        <v>1254</v>
      </c>
      <c r="GU57" s="2">
        <v>1183</v>
      </c>
      <c r="GV57" s="2">
        <v>1235</v>
      </c>
      <c r="GW57" s="2">
        <v>1291</v>
      </c>
      <c r="GX57" s="2">
        <v>1336</v>
      </c>
      <c r="GY57" s="2">
        <v>1298</v>
      </c>
      <c r="GZ57" s="2">
        <v>1266</v>
      </c>
      <c r="HA57" s="2">
        <v>1192</v>
      </c>
      <c r="HB57" s="2">
        <v>1171</v>
      </c>
      <c r="HC57" s="2">
        <v>1164</v>
      </c>
      <c r="HD57" s="2">
        <v>1218</v>
      </c>
      <c r="HE57" s="2">
        <v>1210</v>
      </c>
      <c r="HF57" s="2">
        <v>1219</v>
      </c>
      <c r="HG57" s="2">
        <v>1227</v>
      </c>
      <c r="HH57" s="2">
        <v>1273</v>
      </c>
      <c r="HI57" s="2">
        <v>1359</v>
      </c>
      <c r="HJ57" s="2">
        <v>1376</v>
      </c>
      <c r="HK57" s="2">
        <v>1308</v>
      </c>
      <c r="HL57" s="2">
        <v>1287</v>
      </c>
      <c r="HM57" s="2">
        <v>1316</v>
      </c>
      <c r="HN57" s="2">
        <v>1320</v>
      </c>
      <c r="HO57" s="2">
        <v>1333</v>
      </c>
      <c r="HP57" s="2">
        <v>1353</v>
      </c>
      <c r="HQ57" s="2">
        <v>1354</v>
      </c>
      <c r="HR57" s="2">
        <v>1362</v>
      </c>
      <c r="HS57" s="2">
        <v>1359</v>
      </c>
      <c r="HT57" s="2">
        <v>1378</v>
      </c>
      <c r="HU57" s="2">
        <v>1422</v>
      </c>
      <c r="HV57" s="2">
        <v>1476</v>
      </c>
      <c r="HW57" s="2">
        <v>1473</v>
      </c>
      <c r="HX57" s="2">
        <v>1424</v>
      </c>
      <c r="HY57" s="2">
        <v>1416</v>
      </c>
      <c r="HZ57" s="2">
        <v>1415</v>
      </c>
      <c r="IA57" s="2">
        <v>1494</v>
      </c>
      <c r="IB57" s="2">
        <v>1512</v>
      </c>
      <c r="IC57" s="2">
        <v>1237</v>
      </c>
      <c r="ID57" s="2">
        <v>1203</v>
      </c>
      <c r="IE57" s="2">
        <v>1205</v>
      </c>
      <c r="IF57" s="2">
        <v>1221</v>
      </c>
      <c r="IG57" s="2">
        <v>1218</v>
      </c>
      <c r="IH57" s="2">
        <v>1198</v>
      </c>
      <c r="II57" s="2">
        <v>1189</v>
      </c>
      <c r="IJ57" s="2">
        <v>1208</v>
      </c>
      <c r="IK57" s="2">
        <v>1233</v>
      </c>
      <c r="IL57" s="2">
        <v>1208</v>
      </c>
      <c r="IM57" s="2">
        <v>1114</v>
      </c>
      <c r="IN57" s="2">
        <v>1104</v>
      </c>
      <c r="IO57" s="2">
        <v>1074</v>
      </c>
      <c r="IP57" s="2">
        <v>1052</v>
      </c>
      <c r="IQ57" s="2">
        <v>1046</v>
      </c>
      <c r="IR57" s="2">
        <v>1047</v>
      </c>
      <c r="IS57" s="2">
        <v>1046</v>
      </c>
      <c r="IT57" s="2">
        <v>1041</v>
      </c>
    </row>
    <row r="58" spans="1:254" ht="15.9" customHeight="1">
      <c r="A58" s="61" t="s">
        <v>111</v>
      </c>
      <c r="B58" s="6" t="s">
        <v>112</v>
      </c>
      <c r="C58" s="15">
        <v>4051</v>
      </c>
      <c r="D58" s="16">
        <v>0</v>
      </c>
      <c r="E58" s="13">
        <v>4051</v>
      </c>
      <c r="F58" s="13">
        <v>4084</v>
      </c>
      <c r="G58" s="13">
        <v>3876</v>
      </c>
      <c r="H58" s="13">
        <v>3919</v>
      </c>
      <c r="I58" s="13">
        <v>3981</v>
      </c>
      <c r="J58" s="13">
        <v>4150</v>
      </c>
      <c r="K58" s="13">
        <v>4259</v>
      </c>
      <c r="L58" s="13">
        <v>4206</v>
      </c>
      <c r="M58" s="13">
        <v>4166</v>
      </c>
      <c r="N58" s="13">
        <v>4055</v>
      </c>
      <c r="O58" s="13">
        <v>4020</v>
      </c>
      <c r="P58" s="13">
        <v>4100</v>
      </c>
      <c r="Q58" s="13">
        <v>4114</v>
      </c>
      <c r="R58" s="13">
        <v>4029</v>
      </c>
      <c r="S58" s="13">
        <v>4111</v>
      </c>
      <c r="T58" s="13">
        <v>4186</v>
      </c>
      <c r="U58" s="13">
        <v>4177</v>
      </c>
      <c r="V58" s="13">
        <v>4158</v>
      </c>
      <c r="W58" s="13">
        <v>4113</v>
      </c>
      <c r="X58" s="13">
        <v>4075</v>
      </c>
      <c r="Y58" s="13">
        <v>4065</v>
      </c>
      <c r="Z58" s="13">
        <v>4145</v>
      </c>
      <c r="AA58" s="13">
        <v>4083</v>
      </c>
      <c r="AB58" s="13">
        <v>3970</v>
      </c>
      <c r="AC58" s="13">
        <v>3996</v>
      </c>
      <c r="AD58" s="13">
        <v>3933</v>
      </c>
      <c r="AE58" s="13">
        <v>3829</v>
      </c>
      <c r="AF58" s="13">
        <v>3825</v>
      </c>
      <c r="AG58" s="13">
        <v>3843</v>
      </c>
      <c r="AH58" s="13">
        <v>3989</v>
      </c>
      <c r="AI58" s="13">
        <v>3806</v>
      </c>
      <c r="AJ58" s="13">
        <v>3900</v>
      </c>
      <c r="AK58" s="13">
        <v>4103</v>
      </c>
      <c r="AL58" s="13">
        <v>4001</v>
      </c>
      <c r="AM58" s="13">
        <v>4022</v>
      </c>
      <c r="AN58" s="13">
        <v>4007</v>
      </c>
      <c r="AO58" s="13">
        <v>4021</v>
      </c>
      <c r="AP58" s="13">
        <v>4065</v>
      </c>
      <c r="AQ58" s="13">
        <v>4045</v>
      </c>
      <c r="AR58" s="13">
        <v>4094</v>
      </c>
      <c r="AS58" s="13">
        <v>4122</v>
      </c>
      <c r="AT58" s="13">
        <v>4137</v>
      </c>
      <c r="AU58" s="13">
        <v>4129</v>
      </c>
      <c r="AV58" s="13">
        <v>4176</v>
      </c>
      <c r="AW58" s="13">
        <v>3838</v>
      </c>
      <c r="AX58" s="13">
        <v>3843</v>
      </c>
      <c r="AY58" s="13">
        <v>3866</v>
      </c>
      <c r="AZ58" s="13">
        <v>3774</v>
      </c>
      <c r="BA58" s="13">
        <v>3774</v>
      </c>
      <c r="BB58" s="13">
        <v>3737</v>
      </c>
      <c r="BC58" s="13">
        <v>3744</v>
      </c>
      <c r="BD58" s="13">
        <v>3722</v>
      </c>
      <c r="BE58" s="13">
        <v>3701</v>
      </c>
      <c r="BF58" s="13">
        <v>3802</v>
      </c>
      <c r="BG58" s="13">
        <v>3808</v>
      </c>
      <c r="BH58" s="13">
        <v>3834</v>
      </c>
      <c r="BI58" s="13">
        <v>3808</v>
      </c>
      <c r="BJ58" s="13">
        <v>3701</v>
      </c>
      <c r="BK58" s="13">
        <v>3814</v>
      </c>
      <c r="BL58" s="13">
        <v>3789</v>
      </c>
      <c r="BM58" s="67">
        <v>3862</v>
      </c>
      <c r="BN58" s="67">
        <v>3861</v>
      </c>
      <c r="BO58" s="67">
        <v>3965</v>
      </c>
      <c r="BP58" s="67">
        <v>3928</v>
      </c>
      <c r="BQ58" s="67">
        <v>3955</v>
      </c>
      <c r="BR58" s="67">
        <v>3910</v>
      </c>
      <c r="BS58" s="67">
        <v>3857</v>
      </c>
      <c r="BT58" s="67">
        <v>3879</v>
      </c>
      <c r="BU58" s="67">
        <v>3937</v>
      </c>
      <c r="BV58" s="67">
        <v>4059</v>
      </c>
      <c r="BW58" s="67">
        <v>3969</v>
      </c>
      <c r="BX58" s="67">
        <v>3979</v>
      </c>
      <c r="BY58" s="67">
        <v>3932</v>
      </c>
      <c r="BZ58" s="67">
        <v>4066</v>
      </c>
      <c r="CA58" s="516">
        <v>3773</v>
      </c>
      <c r="CB58" s="516">
        <v>3904</v>
      </c>
      <c r="CC58" s="516">
        <v>4164</v>
      </c>
      <c r="CD58" s="516">
        <v>4198</v>
      </c>
      <c r="CE58" s="516">
        <v>4202</v>
      </c>
      <c r="CF58" s="516">
        <v>4260</v>
      </c>
      <c r="CG58" s="516">
        <v>4284</v>
      </c>
      <c r="CH58" s="516">
        <v>4295</v>
      </c>
      <c r="CI58" s="516">
        <v>4386</v>
      </c>
      <c r="CJ58" s="516">
        <v>4294</v>
      </c>
      <c r="CK58" s="516">
        <v>4164</v>
      </c>
      <c r="CL58" s="516">
        <v>4075</v>
      </c>
      <c r="CM58" s="516">
        <v>4140</v>
      </c>
      <c r="CN58" s="516">
        <v>3995</v>
      </c>
      <c r="CO58" s="516">
        <v>4038</v>
      </c>
      <c r="CP58" s="516">
        <v>4170</v>
      </c>
      <c r="CQ58" s="516">
        <v>4091</v>
      </c>
      <c r="CR58" s="516">
        <v>4013</v>
      </c>
      <c r="CS58" s="516">
        <v>3958</v>
      </c>
      <c r="CT58" s="516">
        <v>3908</v>
      </c>
      <c r="CU58" s="516">
        <v>3859</v>
      </c>
      <c r="CV58" s="516">
        <v>3872</v>
      </c>
      <c r="CW58" s="516">
        <v>3805</v>
      </c>
      <c r="CX58" s="516">
        <v>3730</v>
      </c>
      <c r="CY58" s="516">
        <v>3718</v>
      </c>
      <c r="CZ58" s="516">
        <v>3657</v>
      </c>
      <c r="DA58" s="2">
        <v>3722</v>
      </c>
      <c r="DB58" s="2">
        <v>3664</v>
      </c>
      <c r="DC58" s="2">
        <v>3751</v>
      </c>
      <c r="DD58" s="2">
        <v>3774</v>
      </c>
      <c r="DE58" s="2">
        <v>3687</v>
      </c>
      <c r="DF58" s="2">
        <v>3675</v>
      </c>
      <c r="DG58" s="2">
        <v>3610</v>
      </c>
      <c r="DH58" s="2">
        <v>3590</v>
      </c>
      <c r="DI58" s="2">
        <v>3581</v>
      </c>
      <c r="DJ58" s="2">
        <v>3452</v>
      </c>
      <c r="DK58" s="2">
        <v>3393</v>
      </c>
      <c r="DL58" s="2">
        <v>3415</v>
      </c>
      <c r="DM58" s="2">
        <v>3374</v>
      </c>
      <c r="DN58" s="2">
        <v>3373</v>
      </c>
      <c r="DO58" s="2">
        <v>3423</v>
      </c>
      <c r="DP58" s="2">
        <v>3537</v>
      </c>
      <c r="DQ58" s="2">
        <v>3556</v>
      </c>
      <c r="DR58" s="2">
        <v>3507</v>
      </c>
      <c r="DS58" s="2">
        <v>3560</v>
      </c>
      <c r="DT58" s="2">
        <v>3629</v>
      </c>
      <c r="DU58" s="2">
        <v>3628</v>
      </c>
      <c r="DV58" s="2">
        <v>3466</v>
      </c>
      <c r="DW58" s="2">
        <v>3629</v>
      </c>
      <c r="DX58" s="2">
        <v>3839</v>
      </c>
      <c r="DY58" s="2">
        <v>3948</v>
      </c>
      <c r="DZ58" s="2">
        <v>3926</v>
      </c>
      <c r="EA58" s="2">
        <v>3896</v>
      </c>
      <c r="EB58" s="2">
        <v>3780</v>
      </c>
      <c r="EC58" s="2">
        <v>3785</v>
      </c>
      <c r="ED58" s="2">
        <v>3855</v>
      </c>
      <c r="EE58" s="2">
        <v>3937</v>
      </c>
      <c r="EF58" s="2">
        <v>3945</v>
      </c>
      <c r="EG58" s="2">
        <v>3937</v>
      </c>
      <c r="EH58" s="2">
        <v>3932</v>
      </c>
      <c r="EI58" s="2">
        <v>3957</v>
      </c>
      <c r="EJ58" s="2">
        <v>3952</v>
      </c>
      <c r="EK58" s="2">
        <v>3994</v>
      </c>
      <c r="EL58" s="2">
        <v>3956</v>
      </c>
      <c r="EM58" s="2">
        <v>3958</v>
      </c>
      <c r="EN58" s="2">
        <v>3915</v>
      </c>
      <c r="EO58" s="2">
        <v>3980</v>
      </c>
      <c r="EP58" s="2">
        <v>3984</v>
      </c>
      <c r="EQ58" s="2">
        <v>3879</v>
      </c>
      <c r="ER58" s="2">
        <v>3970</v>
      </c>
      <c r="ES58" s="2">
        <v>3810</v>
      </c>
      <c r="ET58" s="2">
        <v>3690</v>
      </c>
      <c r="EU58" s="2">
        <v>3748</v>
      </c>
      <c r="EV58" s="2">
        <v>3705</v>
      </c>
      <c r="EW58" s="2">
        <v>3681</v>
      </c>
      <c r="EX58" s="2">
        <v>3501</v>
      </c>
      <c r="EY58" s="2">
        <v>3583</v>
      </c>
      <c r="EZ58" s="2">
        <v>3577</v>
      </c>
      <c r="FA58" s="2">
        <v>3642</v>
      </c>
      <c r="FB58" s="2">
        <v>3666</v>
      </c>
      <c r="FC58" s="2">
        <v>3659</v>
      </c>
      <c r="FD58" s="2">
        <v>3705</v>
      </c>
      <c r="FE58" s="2">
        <v>3591</v>
      </c>
      <c r="FF58" s="2">
        <v>3552</v>
      </c>
      <c r="FG58" s="2">
        <v>3404</v>
      </c>
      <c r="FH58" s="2">
        <v>3449</v>
      </c>
      <c r="FI58" s="2">
        <v>3482</v>
      </c>
      <c r="FJ58" s="2">
        <v>3559</v>
      </c>
      <c r="FK58" s="2">
        <v>3411</v>
      </c>
      <c r="FL58" s="2">
        <v>3447</v>
      </c>
      <c r="FM58" s="2">
        <v>3430</v>
      </c>
      <c r="FN58" s="2">
        <v>3401</v>
      </c>
      <c r="FO58" s="2">
        <v>3465</v>
      </c>
      <c r="FP58" s="2">
        <v>3514</v>
      </c>
      <c r="FQ58" s="2">
        <v>3572</v>
      </c>
      <c r="FR58" s="2">
        <v>3509</v>
      </c>
      <c r="FS58" s="2">
        <v>3498</v>
      </c>
      <c r="FT58" s="2">
        <v>3470</v>
      </c>
      <c r="FU58" s="2">
        <v>3469</v>
      </c>
      <c r="FV58" s="2">
        <v>3439</v>
      </c>
      <c r="FW58" s="2">
        <v>3400</v>
      </c>
      <c r="FX58" s="2">
        <v>3445</v>
      </c>
      <c r="FY58" s="2">
        <v>3405</v>
      </c>
      <c r="FZ58" s="2">
        <v>3482</v>
      </c>
      <c r="GA58" s="2">
        <v>3412</v>
      </c>
      <c r="GB58" s="2">
        <v>3385</v>
      </c>
      <c r="GC58" s="2">
        <v>3564</v>
      </c>
      <c r="GD58" s="2">
        <v>3386</v>
      </c>
      <c r="GE58" s="2">
        <v>3496</v>
      </c>
      <c r="GF58" s="2">
        <v>3363</v>
      </c>
      <c r="GG58" s="2">
        <v>3331</v>
      </c>
      <c r="GH58" s="2">
        <v>3433</v>
      </c>
      <c r="GI58" s="2">
        <v>3378</v>
      </c>
      <c r="GJ58" s="2">
        <v>3375</v>
      </c>
      <c r="GK58" s="2">
        <v>3435</v>
      </c>
      <c r="GL58" s="2">
        <v>3487</v>
      </c>
      <c r="GM58" s="2">
        <v>3383</v>
      </c>
      <c r="GN58" s="2">
        <v>3406</v>
      </c>
      <c r="GO58" s="2">
        <v>3415</v>
      </c>
      <c r="GP58" s="2">
        <v>3300</v>
      </c>
      <c r="GQ58" s="2">
        <v>3254</v>
      </c>
      <c r="GR58" s="2">
        <v>3137</v>
      </c>
      <c r="GS58" s="2">
        <v>3204</v>
      </c>
      <c r="GT58" s="2">
        <v>3189</v>
      </c>
      <c r="GU58" s="2">
        <v>3218</v>
      </c>
      <c r="GV58" s="2">
        <v>3280</v>
      </c>
      <c r="GW58" s="2">
        <v>3410</v>
      </c>
      <c r="GX58" s="2">
        <v>3442</v>
      </c>
      <c r="GY58" s="2">
        <v>3353</v>
      </c>
      <c r="GZ58" s="2">
        <v>3359</v>
      </c>
      <c r="HA58" s="2">
        <v>3265</v>
      </c>
      <c r="HB58" s="2">
        <v>3316</v>
      </c>
      <c r="HC58" s="2">
        <v>3419</v>
      </c>
      <c r="HD58" s="2">
        <v>3503</v>
      </c>
      <c r="HE58" s="2">
        <v>3490</v>
      </c>
      <c r="HF58" s="2">
        <v>3555</v>
      </c>
      <c r="HG58" s="2">
        <v>3501</v>
      </c>
      <c r="HH58" s="2">
        <v>3442</v>
      </c>
      <c r="HI58" s="2">
        <v>3432</v>
      </c>
      <c r="HJ58" s="2">
        <v>3489</v>
      </c>
      <c r="HK58" s="2">
        <v>3464</v>
      </c>
      <c r="HL58" s="2">
        <v>3499</v>
      </c>
      <c r="HM58" s="2">
        <v>3491</v>
      </c>
      <c r="HN58" s="2">
        <v>3563</v>
      </c>
      <c r="HO58" s="2">
        <v>3646</v>
      </c>
      <c r="HP58" s="2">
        <v>3697</v>
      </c>
      <c r="HQ58" s="2">
        <v>3471</v>
      </c>
      <c r="HR58" s="2">
        <v>3383</v>
      </c>
      <c r="HS58" s="2">
        <v>3360</v>
      </c>
      <c r="HT58" s="2">
        <v>3457</v>
      </c>
      <c r="HU58" s="2">
        <v>3360</v>
      </c>
      <c r="HV58" s="2">
        <v>3360</v>
      </c>
      <c r="HW58" s="2">
        <v>3324</v>
      </c>
      <c r="HX58" s="2">
        <v>3312</v>
      </c>
      <c r="HY58" s="2">
        <v>3227</v>
      </c>
      <c r="HZ58" s="2">
        <v>3236</v>
      </c>
      <c r="IA58" s="2">
        <v>3282</v>
      </c>
      <c r="IB58" s="2">
        <v>3323</v>
      </c>
      <c r="IC58" s="2">
        <v>3327</v>
      </c>
      <c r="ID58" s="2">
        <v>3351</v>
      </c>
      <c r="IE58" s="2">
        <v>3316</v>
      </c>
      <c r="IF58" s="2">
        <v>3377</v>
      </c>
      <c r="IG58" s="2">
        <v>3357</v>
      </c>
      <c r="IH58" s="2">
        <v>3299</v>
      </c>
      <c r="II58" s="2">
        <v>3291</v>
      </c>
      <c r="IJ58" s="2">
        <v>3344</v>
      </c>
      <c r="IK58" s="2">
        <v>3358</v>
      </c>
      <c r="IL58" s="2">
        <v>3312</v>
      </c>
      <c r="IM58" s="2">
        <v>3336</v>
      </c>
      <c r="IN58" s="2">
        <v>3380</v>
      </c>
      <c r="IO58" s="2">
        <v>3439</v>
      </c>
      <c r="IP58" s="2">
        <v>3493</v>
      </c>
      <c r="IQ58" s="2">
        <v>3589</v>
      </c>
      <c r="IR58" s="2">
        <v>3563</v>
      </c>
      <c r="IS58" s="2">
        <v>3570</v>
      </c>
      <c r="IT58" s="2">
        <v>3614</v>
      </c>
    </row>
    <row r="59" spans="1:254" ht="15.9" customHeight="1">
      <c r="A59" s="61" t="s">
        <v>113</v>
      </c>
      <c r="B59" s="6" t="s">
        <v>114</v>
      </c>
      <c r="C59" s="15">
        <v>2291</v>
      </c>
      <c r="D59" s="16">
        <v>-103</v>
      </c>
      <c r="E59" s="13">
        <v>2394</v>
      </c>
      <c r="F59" s="13">
        <v>2456</v>
      </c>
      <c r="G59" s="13">
        <v>2312</v>
      </c>
      <c r="H59" s="13">
        <v>2222</v>
      </c>
      <c r="I59" s="13">
        <v>2309</v>
      </c>
      <c r="J59" s="13">
        <v>2226</v>
      </c>
      <c r="K59" s="13">
        <v>2203</v>
      </c>
      <c r="L59" s="13">
        <v>2338</v>
      </c>
      <c r="M59" s="13">
        <v>2472</v>
      </c>
      <c r="N59" s="13">
        <v>2438</v>
      </c>
      <c r="O59" s="13">
        <v>2444</v>
      </c>
      <c r="P59" s="13">
        <v>2489</v>
      </c>
      <c r="Q59" s="13">
        <v>2475</v>
      </c>
      <c r="R59" s="13">
        <v>2470</v>
      </c>
      <c r="S59" s="13">
        <v>2595</v>
      </c>
      <c r="T59" s="13">
        <v>2628</v>
      </c>
      <c r="U59" s="13">
        <v>2550</v>
      </c>
      <c r="V59" s="13">
        <v>2552</v>
      </c>
      <c r="W59" s="13">
        <v>2650</v>
      </c>
      <c r="X59" s="13">
        <v>2667</v>
      </c>
      <c r="Y59" s="13">
        <v>2640</v>
      </c>
      <c r="Z59" s="13">
        <v>2817</v>
      </c>
      <c r="AA59" s="13">
        <v>2899</v>
      </c>
      <c r="AB59" s="13">
        <v>2796</v>
      </c>
      <c r="AC59" s="13">
        <v>2851</v>
      </c>
      <c r="AD59" s="13">
        <v>2867</v>
      </c>
      <c r="AE59" s="13">
        <v>2962</v>
      </c>
      <c r="AF59" s="13">
        <v>3050</v>
      </c>
      <c r="AG59" s="13">
        <v>3120</v>
      </c>
      <c r="AH59" s="13">
        <v>3125</v>
      </c>
      <c r="AI59" s="13">
        <v>3040</v>
      </c>
      <c r="AJ59" s="13">
        <v>3025</v>
      </c>
      <c r="AK59" s="13">
        <v>3125</v>
      </c>
      <c r="AL59" s="13">
        <v>3035</v>
      </c>
      <c r="AM59" s="13">
        <v>2951</v>
      </c>
      <c r="AN59" s="13">
        <v>2700</v>
      </c>
      <c r="AO59" s="13">
        <v>2590</v>
      </c>
      <c r="AP59" s="13">
        <v>2665</v>
      </c>
      <c r="AQ59" s="13">
        <v>2470</v>
      </c>
      <c r="AR59" s="13">
        <v>2453</v>
      </c>
      <c r="AS59" s="13">
        <v>2463</v>
      </c>
      <c r="AT59" s="13">
        <v>2435</v>
      </c>
      <c r="AU59" s="13">
        <v>2312</v>
      </c>
      <c r="AV59" s="13">
        <v>2318</v>
      </c>
      <c r="AW59" s="13">
        <v>2253</v>
      </c>
      <c r="AX59" s="13">
        <v>2160</v>
      </c>
      <c r="AY59" s="13">
        <v>2160</v>
      </c>
      <c r="AZ59" s="13">
        <v>2211</v>
      </c>
      <c r="BA59" s="13">
        <v>2316</v>
      </c>
      <c r="BB59" s="13">
        <v>2257</v>
      </c>
      <c r="BC59" s="13">
        <v>2227</v>
      </c>
      <c r="BD59" s="13">
        <v>2275</v>
      </c>
      <c r="BE59" s="13">
        <v>2232</v>
      </c>
      <c r="BF59" s="13">
        <v>2189</v>
      </c>
      <c r="BG59" s="13">
        <v>2181</v>
      </c>
      <c r="BH59" s="13">
        <v>2267</v>
      </c>
      <c r="BI59" s="13">
        <v>2398</v>
      </c>
      <c r="BJ59" s="13">
        <v>2414</v>
      </c>
      <c r="BK59" s="13">
        <v>2575</v>
      </c>
      <c r="BL59" s="13">
        <v>2646</v>
      </c>
      <c r="BM59" s="67">
        <v>2596</v>
      </c>
      <c r="BN59" s="67">
        <v>2646</v>
      </c>
      <c r="BO59" s="67">
        <v>2608</v>
      </c>
      <c r="BP59" s="67">
        <v>2517</v>
      </c>
      <c r="BQ59" s="67">
        <v>2549</v>
      </c>
      <c r="BR59" s="67">
        <v>2424</v>
      </c>
      <c r="BS59" s="67">
        <v>2409</v>
      </c>
      <c r="BT59" s="67">
        <v>2413</v>
      </c>
      <c r="BU59" s="67">
        <v>2340</v>
      </c>
      <c r="BV59" s="67">
        <v>2326.6666</v>
      </c>
      <c r="BW59" s="67">
        <v>2266.6666</v>
      </c>
      <c r="BX59" s="67">
        <v>2330</v>
      </c>
      <c r="BY59" s="67">
        <v>2380</v>
      </c>
      <c r="BZ59" s="67">
        <v>2353.3332999999998</v>
      </c>
      <c r="CA59" s="516">
        <v>2393.3332999999998</v>
      </c>
      <c r="CB59" s="516">
        <v>2440</v>
      </c>
      <c r="CC59" s="516">
        <v>2436.6666</v>
      </c>
      <c r="CD59" s="516">
        <v>2660</v>
      </c>
      <c r="CE59" s="516">
        <v>2730</v>
      </c>
      <c r="CF59" s="516">
        <v>2740</v>
      </c>
      <c r="CG59" s="516">
        <v>2656.6666</v>
      </c>
      <c r="CH59" s="516">
        <v>2563.3332999999998</v>
      </c>
      <c r="CI59" s="516">
        <v>2466.6666</v>
      </c>
      <c r="CJ59" s="516">
        <v>2440</v>
      </c>
      <c r="CK59" s="516">
        <v>2420</v>
      </c>
      <c r="CL59" s="516">
        <v>2390</v>
      </c>
      <c r="CM59" s="516">
        <v>2376.6666</v>
      </c>
      <c r="CN59" s="516">
        <v>2236.6666</v>
      </c>
      <c r="CO59" s="516">
        <v>2240</v>
      </c>
      <c r="CP59" s="516">
        <v>2323.3332999999998</v>
      </c>
      <c r="CQ59" s="516">
        <v>2323.3332999999998</v>
      </c>
      <c r="CR59" s="516">
        <v>2320</v>
      </c>
      <c r="CS59" s="516">
        <v>2243.3332999999998</v>
      </c>
      <c r="CT59" s="516">
        <v>2166.6666</v>
      </c>
      <c r="CU59" s="516">
        <v>2276.6666</v>
      </c>
      <c r="CV59" s="516">
        <v>2333.3332999999998</v>
      </c>
      <c r="CW59" s="516">
        <v>2203.3332999999998</v>
      </c>
      <c r="CX59" s="516">
        <v>2203.3332999999998</v>
      </c>
      <c r="CY59" s="516">
        <v>2236.6666</v>
      </c>
      <c r="CZ59" s="516">
        <v>2226.6666</v>
      </c>
      <c r="DA59" s="2">
        <v>2313.3332999999998</v>
      </c>
      <c r="DB59" s="2">
        <v>2286.6666</v>
      </c>
      <c r="DC59" s="2">
        <v>2236.6666</v>
      </c>
      <c r="DD59" s="2">
        <v>2400</v>
      </c>
      <c r="DE59" s="2">
        <v>2413.3332999999998</v>
      </c>
      <c r="DF59" s="2">
        <v>2303.3332999999998</v>
      </c>
      <c r="DG59" s="2">
        <v>2506.6666</v>
      </c>
      <c r="DH59" s="2">
        <v>2606.6666</v>
      </c>
      <c r="DI59" s="2">
        <v>2626.6666</v>
      </c>
      <c r="DJ59" s="2">
        <v>2566.6666</v>
      </c>
      <c r="DK59" s="2">
        <v>2553.3332999999998</v>
      </c>
      <c r="DL59" s="2">
        <v>2536.6666</v>
      </c>
      <c r="DM59" s="2">
        <v>2506.6666</v>
      </c>
      <c r="DN59" s="2">
        <v>2460</v>
      </c>
      <c r="DO59" s="2">
        <v>2463.3332999999998</v>
      </c>
      <c r="DP59" s="2">
        <v>2453.3332999999998</v>
      </c>
      <c r="DQ59" s="2">
        <v>2463.3332999999998</v>
      </c>
      <c r="DR59" s="2">
        <v>2383.3332999999998</v>
      </c>
      <c r="DS59" s="2">
        <v>2623.3332999999998</v>
      </c>
      <c r="DT59" s="2">
        <v>2553.3332999999998</v>
      </c>
      <c r="DU59" s="2">
        <v>2523.3332999999998</v>
      </c>
      <c r="DV59" s="2">
        <v>2476.6666</v>
      </c>
      <c r="DW59" s="2">
        <v>2373.3332999999998</v>
      </c>
      <c r="DX59" s="2">
        <v>2350</v>
      </c>
      <c r="DY59" s="2">
        <v>2326.6666</v>
      </c>
      <c r="DZ59" s="2">
        <v>2233.3332999999998</v>
      </c>
      <c r="EA59" s="2">
        <v>2216.6666</v>
      </c>
      <c r="EB59" s="2">
        <v>2236.6666</v>
      </c>
      <c r="EC59" s="2">
        <v>2190</v>
      </c>
      <c r="ED59" s="2">
        <v>2223.3332999999998</v>
      </c>
      <c r="EE59" s="2">
        <v>2153.3332999999998</v>
      </c>
      <c r="EF59" s="2">
        <v>2150</v>
      </c>
      <c r="EG59" s="2">
        <v>2146.6666</v>
      </c>
      <c r="EH59" s="2">
        <v>2156.6666</v>
      </c>
      <c r="EI59" s="2">
        <v>2130</v>
      </c>
      <c r="EJ59" s="2">
        <v>2143.3332999999998</v>
      </c>
      <c r="EK59" s="2">
        <v>2153.3332999999998</v>
      </c>
      <c r="EL59" s="2">
        <v>2100</v>
      </c>
      <c r="EM59" s="2">
        <v>2080</v>
      </c>
      <c r="EN59" s="2">
        <v>2083.3332999999998</v>
      </c>
      <c r="EO59" s="2">
        <v>2010</v>
      </c>
      <c r="EP59" s="2">
        <v>2013.3333</v>
      </c>
      <c r="EQ59" s="2">
        <v>1990</v>
      </c>
      <c r="ER59" s="2">
        <v>2033.3333</v>
      </c>
      <c r="ES59" s="2">
        <v>1976.6666</v>
      </c>
      <c r="ET59" s="2">
        <v>1913.3333</v>
      </c>
      <c r="EU59" s="2">
        <v>1956.6666</v>
      </c>
      <c r="EV59" s="2">
        <v>1940</v>
      </c>
      <c r="EW59" s="2">
        <v>1966.6666</v>
      </c>
      <c r="EX59" s="2">
        <v>1926.6666</v>
      </c>
      <c r="EY59" s="2">
        <v>1920</v>
      </c>
      <c r="EZ59" s="2">
        <v>1923.3333</v>
      </c>
      <c r="FA59" s="2">
        <v>1950</v>
      </c>
      <c r="FB59" s="2">
        <v>1873.3333</v>
      </c>
      <c r="FC59" s="2">
        <v>1876.6666</v>
      </c>
      <c r="FD59" s="2">
        <v>1903.3333</v>
      </c>
      <c r="FE59" s="2">
        <v>1873.3333</v>
      </c>
      <c r="FF59" s="2">
        <v>1866.6666</v>
      </c>
      <c r="FG59" s="2">
        <v>1786.6666</v>
      </c>
      <c r="FH59" s="2">
        <v>1816.6666</v>
      </c>
      <c r="FI59" s="2">
        <v>1823.3333</v>
      </c>
      <c r="FJ59" s="2">
        <v>1823.3333</v>
      </c>
      <c r="FK59" s="2">
        <v>1783.3333</v>
      </c>
      <c r="FL59" s="2">
        <v>1766.6666</v>
      </c>
      <c r="FM59" s="2">
        <v>1720</v>
      </c>
      <c r="FN59" s="2">
        <v>1780</v>
      </c>
      <c r="FO59" s="2">
        <v>1763.3333</v>
      </c>
      <c r="FP59" s="2">
        <v>1853.3333</v>
      </c>
      <c r="FQ59" s="2">
        <v>1823.3333</v>
      </c>
      <c r="FR59" s="2">
        <v>1813.3333</v>
      </c>
      <c r="FS59" s="2">
        <v>1800</v>
      </c>
      <c r="FT59" s="2">
        <v>1833.3333</v>
      </c>
      <c r="FU59" s="2">
        <v>1813.3333</v>
      </c>
      <c r="FV59" s="2">
        <v>1760</v>
      </c>
      <c r="FW59" s="2">
        <v>1773.3333</v>
      </c>
      <c r="FX59" s="2">
        <v>1833.3333</v>
      </c>
      <c r="FY59" s="2">
        <v>1773.3333</v>
      </c>
      <c r="FZ59" s="2">
        <v>1856.6666</v>
      </c>
      <c r="GA59" s="2">
        <v>1840</v>
      </c>
      <c r="GB59" s="2">
        <v>1833.3333</v>
      </c>
      <c r="GC59" s="2">
        <v>1846.6666</v>
      </c>
      <c r="GD59" s="2">
        <v>1823.3333</v>
      </c>
      <c r="GE59" s="2">
        <v>1820</v>
      </c>
      <c r="GF59" s="2">
        <v>1796.6666</v>
      </c>
      <c r="GG59" s="2">
        <v>1790</v>
      </c>
      <c r="GH59" s="2">
        <v>1770</v>
      </c>
      <c r="GI59" s="2">
        <v>1776.6666</v>
      </c>
      <c r="GJ59" s="2">
        <v>1746.6666</v>
      </c>
      <c r="GK59" s="2">
        <v>1673.3333</v>
      </c>
      <c r="GL59" s="2">
        <v>1783.3333</v>
      </c>
      <c r="GM59" s="2">
        <v>1720</v>
      </c>
      <c r="GN59" s="2">
        <v>1716.6666</v>
      </c>
      <c r="GO59" s="2">
        <v>1690</v>
      </c>
      <c r="GP59" s="2">
        <v>1655</v>
      </c>
      <c r="GQ59" s="2">
        <v>1680</v>
      </c>
      <c r="GR59" s="2">
        <v>1641.6666</v>
      </c>
      <c r="GS59" s="2">
        <v>1660</v>
      </c>
      <c r="GT59" s="2">
        <v>1686.6666</v>
      </c>
      <c r="GU59" s="2">
        <v>1603.3333</v>
      </c>
      <c r="GV59" s="2">
        <v>1625</v>
      </c>
      <c r="GW59" s="2">
        <v>1696.6666</v>
      </c>
      <c r="GX59" s="2">
        <v>1673.3333</v>
      </c>
      <c r="GY59" s="2">
        <v>1661.6666</v>
      </c>
      <c r="GZ59" s="2">
        <v>1666.6666</v>
      </c>
      <c r="HA59" s="2">
        <v>1593.3333</v>
      </c>
      <c r="HB59" s="2">
        <v>1593.3333</v>
      </c>
      <c r="HC59" s="2">
        <v>1630</v>
      </c>
      <c r="HD59" s="2">
        <v>1643.3333</v>
      </c>
      <c r="HE59" s="2">
        <v>1656.6666</v>
      </c>
      <c r="HF59" s="2">
        <v>1696.6666</v>
      </c>
      <c r="HG59" s="2">
        <v>1686.6666</v>
      </c>
      <c r="HH59" s="2">
        <v>1676.6666</v>
      </c>
      <c r="HI59" s="2">
        <v>1706.6666</v>
      </c>
      <c r="HJ59" s="2">
        <v>1713.3333</v>
      </c>
      <c r="HK59" s="2">
        <v>1700</v>
      </c>
      <c r="HL59" s="2">
        <v>1696.6666</v>
      </c>
      <c r="HM59" s="2">
        <v>1780</v>
      </c>
      <c r="HN59" s="2">
        <v>1780</v>
      </c>
      <c r="HO59" s="2">
        <v>1776.6666</v>
      </c>
      <c r="HP59" s="2">
        <v>1770</v>
      </c>
      <c r="HQ59" s="2">
        <v>1750</v>
      </c>
      <c r="HR59" s="2">
        <v>1733.3333</v>
      </c>
      <c r="HS59" s="2">
        <v>1723.3333</v>
      </c>
      <c r="HT59" s="2">
        <v>1733.3333</v>
      </c>
      <c r="HU59" s="2">
        <v>1690</v>
      </c>
      <c r="HV59" s="2">
        <v>1696.6666</v>
      </c>
      <c r="HW59" s="2">
        <v>1690</v>
      </c>
      <c r="HX59" s="2">
        <v>1666.6666</v>
      </c>
      <c r="HY59" s="2">
        <v>1670</v>
      </c>
      <c r="HZ59" s="2">
        <v>1680</v>
      </c>
      <c r="IA59" s="2">
        <v>1658.3333</v>
      </c>
      <c r="IB59" s="2">
        <v>1625</v>
      </c>
      <c r="IC59" s="2">
        <v>1621.6666</v>
      </c>
      <c r="ID59" s="2">
        <v>1616.6666</v>
      </c>
      <c r="IE59" s="2">
        <v>1570</v>
      </c>
      <c r="IF59" s="2">
        <v>1585</v>
      </c>
      <c r="IG59" s="2">
        <v>1563.3333</v>
      </c>
      <c r="IH59" s="2">
        <v>1550</v>
      </c>
      <c r="II59" s="2">
        <v>1563.3333</v>
      </c>
      <c r="IJ59" s="2">
        <v>1581.6666</v>
      </c>
      <c r="IK59" s="2">
        <v>1568.3333</v>
      </c>
      <c r="IL59" s="2">
        <v>1631.6666</v>
      </c>
      <c r="IM59" s="2">
        <v>1656.6666</v>
      </c>
      <c r="IN59" s="2">
        <v>1626.6666</v>
      </c>
      <c r="IO59" s="2">
        <v>1591.6666</v>
      </c>
      <c r="IP59" s="2">
        <v>1543.3333</v>
      </c>
      <c r="IQ59" s="2">
        <v>1528.3333</v>
      </c>
      <c r="IR59" s="2">
        <v>1488.3333</v>
      </c>
      <c r="IS59" s="2">
        <v>1470</v>
      </c>
      <c r="IT59" s="2">
        <v>1450</v>
      </c>
    </row>
    <row r="60" spans="1:254" ht="15.9" customHeight="1">
      <c r="A60" s="61" t="s">
        <v>115</v>
      </c>
      <c r="B60" s="6" t="s">
        <v>116</v>
      </c>
      <c r="C60" s="15">
        <v>3671</v>
      </c>
      <c r="D60" s="16">
        <v>-64</v>
      </c>
      <c r="E60" s="13">
        <v>3735</v>
      </c>
      <c r="F60" s="13">
        <v>3748</v>
      </c>
      <c r="G60" s="13">
        <v>3605</v>
      </c>
      <c r="H60" s="13">
        <v>3535</v>
      </c>
      <c r="I60" s="13">
        <v>3576</v>
      </c>
      <c r="J60" s="13">
        <v>3602</v>
      </c>
      <c r="K60" s="13">
        <v>3655</v>
      </c>
      <c r="L60" s="13">
        <v>3594</v>
      </c>
      <c r="M60" s="13">
        <v>3599</v>
      </c>
      <c r="N60" s="13">
        <v>3512</v>
      </c>
      <c r="O60" s="13">
        <v>3467</v>
      </c>
      <c r="P60" s="13">
        <v>3481</v>
      </c>
      <c r="Q60" s="13">
        <v>3478</v>
      </c>
      <c r="R60" s="13">
        <v>3392</v>
      </c>
      <c r="S60" s="13">
        <v>3440</v>
      </c>
      <c r="T60" s="13">
        <v>3454</v>
      </c>
      <c r="U60" s="13">
        <v>3414</v>
      </c>
      <c r="V60" s="13">
        <v>3341</v>
      </c>
      <c r="W60" s="13">
        <v>3392</v>
      </c>
      <c r="X60" s="13">
        <v>3402</v>
      </c>
      <c r="Y60" s="13">
        <v>3394</v>
      </c>
      <c r="Z60" s="13">
        <v>3447</v>
      </c>
      <c r="AA60" s="13">
        <v>3500</v>
      </c>
      <c r="AB60" s="13">
        <v>3504</v>
      </c>
      <c r="AC60" s="13">
        <v>3462</v>
      </c>
      <c r="AD60" s="13">
        <v>3416</v>
      </c>
      <c r="AE60" s="13">
        <v>3449</v>
      </c>
      <c r="AF60" s="13">
        <v>3513</v>
      </c>
      <c r="AG60" s="13">
        <v>3420</v>
      </c>
      <c r="AH60" s="13">
        <v>3385</v>
      </c>
      <c r="AI60" s="13">
        <v>3323</v>
      </c>
      <c r="AJ60" s="13">
        <v>3330</v>
      </c>
      <c r="AK60" s="13">
        <v>3344</v>
      </c>
      <c r="AL60" s="13">
        <v>3333</v>
      </c>
      <c r="AM60" s="13">
        <v>3357</v>
      </c>
      <c r="AN60" s="13">
        <v>3330</v>
      </c>
      <c r="AO60" s="13">
        <v>3409</v>
      </c>
      <c r="AP60" s="13">
        <v>3463</v>
      </c>
      <c r="AQ60" s="13">
        <v>3411</v>
      </c>
      <c r="AR60" s="13">
        <v>3451</v>
      </c>
      <c r="AS60" s="13">
        <v>3452</v>
      </c>
      <c r="AT60" s="13">
        <v>3480</v>
      </c>
      <c r="AU60" s="13">
        <v>3501</v>
      </c>
      <c r="AV60" s="13">
        <v>3513</v>
      </c>
      <c r="AW60" s="13">
        <v>3497</v>
      </c>
      <c r="AX60" s="13">
        <v>3589</v>
      </c>
      <c r="AY60" s="13">
        <v>3533</v>
      </c>
      <c r="AZ60" s="13">
        <v>3471</v>
      </c>
      <c r="BA60" s="13">
        <v>3422</v>
      </c>
      <c r="BB60" s="13">
        <v>3396</v>
      </c>
      <c r="BC60" s="13">
        <v>3346</v>
      </c>
      <c r="BD60" s="13">
        <v>3346</v>
      </c>
      <c r="BE60" s="13">
        <v>3359</v>
      </c>
      <c r="BF60" s="13">
        <v>3485</v>
      </c>
      <c r="BG60" s="13">
        <v>3534</v>
      </c>
      <c r="BH60" s="13">
        <v>3514</v>
      </c>
      <c r="BI60" s="13">
        <v>3581</v>
      </c>
      <c r="BJ60" s="13">
        <v>3514</v>
      </c>
      <c r="BK60" s="13">
        <v>3450</v>
      </c>
      <c r="BL60" s="13">
        <v>3426</v>
      </c>
      <c r="BM60" s="67">
        <v>3415</v>
      </c>
      <c r="BN60" s="67">
        <v>3392</v>
      </c>
      <c r="BO60" s="67">
        <v>3385</v>
      </c>
      <c r="BP60" s="67">
        <v>3403</v>
      </c>
      <c r="BQ60" s="67">
        <v>3297</v>
      </c>
      <c r="BR60" s="67">
        <v>3202</v>
      </c>
      <c r="BS60" s="67">
        <v>3207</v>
      </c>
      <c r="BT60" s="67">
        <v>3213</v>
      </c>
      <c r="BU60" s="67">
        <v>3159</v>
      </c>
      <c r="BV60" s="67">
        <v>3134</v>
      </c>
      <c r="BW60" s="67">
        <v>3107</v>
      </c>
      <c r="BX60" s="67">
        <v>3109</v>
      </c>
      <c r="BY60" s="67">
        <v>3099</v>
      </c>
      <c r="BZ60" s="67">
        <v>3126</v>
      </c>
      <c r="CA60" s="516">
        <v>3166</v>
      </c>
      <c r="CB60" s="516">
        <v>3165</v>
      </c>
      <c r="CC60" s="516">
        <v>3158</v>
      </c>
      <c r="CD60" s="516">
        <v>3137</v>
      </c>
      <c r="CE60" s="516">
        <v>3125</v>
      </c>
      <c r="CF60" s="516">
        <v>3098</v>
      </c>
      <c r="CG60" s="516">
        <v>3191</v>
      </c>
      <c r="CH60" s="516">
        <v>3235</v>
      </c>
      <c r="CI60" s="516">
        <v>3206</v>
      </c>
      <c r="CJ60" s="516">
        <v>3188</v>
      </c>
      <c r="CK60" s="516">
        <v>3183</v>
      </c>
      <c r="CL60" s="516">
        <v>3124</v>
      </c>
      <c r="CM60" s="516">
        <v>3193</v>
      </c>
      <c r="CN60" s="516">
        <v>3065</v>
      </c>
      <c r="CO60" s="516">
        <v>3049</v>
      </c>
      <c r="CP60" s="516">
        <v>3066</v>
      </c>
      <c r="CQ60" s="516">
        <v>3015</v>
      </c>
      <c r="CR60" s="516">
        <v>3024</v>
      </c>
      <c r="CS60" s="516">
        <v>2940</v>
      </c>
      <c r="CT60" s="516">
        <v>2888.5</v>
      </c>
      <c r="CU60" s="516">
        <v>2968.5</v>
      </c>
      <c r="CV60" s="516">
        <v>3025</v>
      </c>
      <c r="CW60" s="516">
        <v>2944.5</v>
      </c>
      <c r="CX60" s="516">
        <v>2909.5</v>
      </c>
      <c r="CY60" s="516">
        <v>2906</v>
      </c>
      <c r="CZ60" s="516">
        <v>2950</v>
      </c>
      <c r="DA60" s="2">
        <v>3045</v>
      </c>
      <c r="DB60" s="2">
        <v>3043</v>
      </c>
      <c r="DC60" s="2">
        <v>2977</v>
      </c>
      <c r="DD60" s="2">
        <v>3013</v>
      </c>
      <c r="DE60" s="2">
        <v>2993.5</v>
      </c>
      <c r="DF60" s="2">
        <v>2915</v>
      </c>
      <c r="DG60" s="2">
        <v>3056</v>
      </c>
      <c r="DH60" s="2">
        <v>3210</v>
      </c>
      <c r="DI60" s="2">
        <v>3200</v>
      </c>
      <c r="DJ60" s="2">
        <v>3134</v>
      </c>
      <c r="DK60" s="2">
        <v>3072</v>
      </c>
      <c r="DL60" s="2">
        <v>3013</v>
      </c>
      <c r="DM60" s="2">
        <v>3027</v>
      </c>
      <c r="DN60" s="2">
        <v>3072</v>
      </c>
      <c r="DO60" s="2">
        <v>3120</v>
      </c>
      <c r="DP60" s="2">
        <v>3070</v>
      </c>
      <c r="DQ60" s="2">
        <v>3064</v>
      </c>
      <c r="DR60" s="2">
        <v>3108</v>
      </c>
      <c r="DS60" s="2">
        <v>3195</v>
      </c>
      <c r="DT60" s="2">
        <v>3200</v>
      </c>
      <c r="DU60" s="2">
        <v>3065</v>
      </c>
      <c r="DV60" s="2">
        <v>3157</v>
      </c>
      <c r="DW60" s="2">
        <v>3192</v>
      </c>
      <c r="DX60" s="2">
        <v>3102</v>
      </c>
      <c r="DY60" s="2">
        <v>3129</v>
      </c>
      <c r="DZ60" s="2">
        <v>3018</v>
      </c>
      <c r="EA60" s="2">
        <v>3036</v>
      </c>
      <c r="EB60" s="2">
        <v>2973.5</v>
      </c>
      <c r="EC60" s="2">
        <v>3003</v>
      </c>
      <c r="ED60" s="2">
        <v>3057</v>
      </c>
      <c r="EE60" s="2">
        <v>3036</v>
      </c>
      <c r="EF60" s="2">
        <v>3113</v>
      </c>
      <c r="EG60" s="2">
        <v>3104</v>
      </c>
      <c r="EH60" s="2">
        <v>3075</v>
      </c>
      <c r="EI60" s="2">
        <v>3085</v>
      </c>
      <c r="EJ60" s="2">
        <v>3136</v>
      </c>
      <c r="EK60" s="2">
        <v>3182</v>
      </c>
      <c r="EL60" s="2">
        <v>3164</v>
      </c>
      <c r="EM60" s="2">
        <v>3145</v>
      </c>
      <c r="EN60" s="2">
        <v>3112</v>
      </c>
      <c r="EO60" s="2">
        <v>3106</v>
      </c>
      <c r="EP60" s="2">
        <v>3108</v>
      </c>
      <c r="EQ60" s="2">
        <v>3087</v>
      </c>
      <c r="ER60" s="2">
        <v>3119</v>
      </c>
      <c r="ES60" s="2">
        <v>3134</v>
      </c>
      <c r="ET60" s="2">
        <v>3081</v>
      </c>
      <c r="EU60" s="2">
        <v>3079</v>
      </c>
      <c r="EV60" s="2">
        <v>3083</v>
      </c>
      <c r="EW60" s="2">
        <v>3087</v>
      </c>
      <c r="EX60" s="2">
        <v>3075</v>
      </c>
      <c r="EY60" s="2">
        <v>3088</v>
      </c>
      <c r="EZ60" s="2">
        <v>3061</v>
      </c>
      <c r="FA60" s="2">
        <v>3069</v>
      </c>
      <c r="FB60" s="2">
        <v>3043</v>
      </c>
      <c r="FC60" s="2">
        <v>3045</v>
      </c>
      <c r="FD60" s="2">
        <v>2940</v>
      </c>
      <c r="FE60" s="2">
        <v>2992</v>
      </c>
      <c r="FF60" s="2">
        <v>2980.5</v>
      </c>
      <c r="FG60" s="2">
        <v>2931.5</v>
      </c>
      <c r="FH60" s="2">
        <v>2966.5</v>
      </c>
      <c r="FI60" s="2">
        <v>2897.5</v>
      </c>
      <c r="FJ60" s="2">
        <v>2914.5</v>
      </c>
      <c r="FK60" s="2">
        <v>2893</v>
      </c>
      <c r="FL60" s="2">
        <v>2917</v>
      </c>
      <c r="FM60" s="2">
        <v>2940</v>
      </c>
      <c r="FN60" s="2">
        <v>2976</v>
      </c>
      <c r="FO60" s="2">
        <v>3035</v>
      </c>
      <c r="FP60" s="2">
        <v>3042</v>
      </c>
      <c r="FQ60" s="2">
        <v>3029</v>
      </c>
      <c r="FR60" s="2">
        <v>3023</v>
      </c>
      <c r="FS60" s="2">
        <v>2983.5</v>
      </c>
      <c r="FT60" s="2">
        <v>3008</v>
      </c>
      <c r="FU60" s="2">
        <v>2921.5</v>
      </c>
      <c r="FV60" s="2">
        <v>2893</v>
      </c>
      <c r="FW60" s="2">
        <v>2869</v>
      </c>
      <c r="FX60" s="2">
        <v>2919</v>
      </c>
      <c r="FY60" s="2">
        <v>2882.5</v>
      </c>
      <c r="FZ60" s="2">
        <v>2884.5</v>
      </c>
      <c r="GA60" s="2">
        <v>2883.5</v>
      </c>
      <c r="GB60" s="2">
        <v>2838</v>
      </c>
      <c r="GC60" s="2">
        <v>2889</v>
      </c>
      <c r="GD60" s="2">
        <v>2780</v>
      </c>
      <c r="GE60" s="2">
        <v>2912</v>
      </c>
      <c r="GF60" s="2">
        <v>2877.5</v>
      </c>
      <c r="GG60" s="2">
        <v>2885</v>
      </c>
      <c r="GH60" s="2">
        <v>2885</v>
      </c>
      <c r="GI60" s="2">
        <v>2872</v>
      </c>
      <c r="GJ60" s="2">
        <v>2821</v>
      </c>
      <c r="GK60" s="2">
        <v>2849</v>
      </c>
      <c r="GL60" s="2">
        <v>2968.5</v>
      </c>
      <c r="GM60" s="2">
        <v>2892</v>
      </c>
      <c r="GN60" s="2">
        <v>2908</v>
      </c>
      <c r="GO60" s="2">
        <v>2884</v>
      </c>
      <c r="GP60" s="2">
        <v>2865.5</v>
      </c>
      <c r="GQ60" s="2">
        <v>2850</v>
      </c>
      <c r="GR60" s="2">
        <v>2806.5</v>
      </c>
      <c r="GS60" s="2">
        <v>2823</v>
      </c>
      <c r="GT60" s="2">
        <v>2829</v>
      </c>
      <c r="GU60" s="2">
        <v>2774</v>
      </c>
      <c r="GV60" s="2">
        <v>2840.5</v>
      </c>
      <c r="GW60" s="2">
        <v>2911.5</v>
      </c>
      <c r="GX60" s="2">
        <v>2892.5</v>
      </c>
      <c r="GY60" s="2">
        <v>2893.5</v>
      </c>
      <c r="GZ60" s="2">
        <v>2938.5</v>
      </c>
      <c r="HA60" s="2">
        <v>2886</v>
      </c>
      <c r="HB60" s="2">
        <v>2868</v>
      </c>
      <c r="HC60" s="2">
        <v>2900.5</v>
      </c>
      <c r="HD60" s="2">
        <v>2952.5</v>
      </c>
      <c r="HE60" s="2">
        <v>2979</v>
      </c>
      <c r="HF60" s="2">
        <v>3038</v>
      </c>
      <c r="HG60" s="2">
        <v>3017</v>
      </c>
      <c r="HH60" s="2">
        <v>3022</v>
      </c>
      <c r="HI60" s="2">
        <v>3000</v>
      </c>
      <c r="HJ60" s="2">
        <v>2969.5</v>
      </c>
      <c r="HK60" s="2">
        <v>2978</v>
      </c>
      <c r="HL60" s="2">
        <v>3014</v>
      </c>
      <c r="HM60" s="2">
        <v>3093</v>
      </c>
      <c r="HN60" s="2">
        <v>3139</v>
      </c>
      <c r="HO60" s="2">
        <v>3137</v>
      </c>
      <c r="HP60" s="2">
        <v>3143</v>
      </c>
      <c r="HQ60" s="2">
        <v>3149</v>
      </c>
      <c r="HR60" s="2">
        <v>3137</v>
      </c>
      <c r="HS60" s="2">
        <v>3108</v>
      </c>
      <c r="HT60" s="2">
        <v>3126</v>
      </c>
      <c r="HU60" s="2">
        <v>3107</v>
      </c>
      <c r="HV60" s="2">
        <v>3114</v>
      </c>
      <c r="HW60" s="2">
        <v>3113</v>
      </c>
      <c r="HX60" s="2">
        <v>3143</v>
      </c>
      <c r="HY60" s="2">
        <v>3162</v>
      </c>
      <c r="HZ60" s="2">
        <v>3169</v>
      </c>
      <c r="IA60" s="2">
        <v>3191</v>
      </c>
      <c r="IB60" s="2">
        <v>3265</v>
      </c>
      <c r="IC60" s="2">
        <v>3252</v>
      </c>
      <c r="ID60" s="2">
        <v>3183</v>
      </c>
      <c r="IE60" s="2">
        <v>3174</v>
      </c>
      <c r="IF60" s="2">
        <v>3153</v>
      </c>
      <c r="IG60" s="2">
        <v>3094</v>
      </c>
      <c r="IH60" s="2">
        <v>3068</v>
      </c>
      <c r="II60" s="2">
        <v>3070</v>
      </c>
      <c r="IJ60" s="2">
        <v>3115</v>
      </c>
      <c r="IK60" s="2">
        <v>3077</v>
      </c>
      <c r="IL60" s="2">
        <v>3050</v>
      </c>
      <c r="IM60" s="2">
        <v>3032</v>
      </c>
      <c r="IN60" s="2">
        <v>3123</v>
      </c>
      <c r="IO60" s="2">
        <v>2878</v>
      </c>
      <c r="IP60" s="2">
        <v>2829.5</v>
      </c>
      <c r="IQ60" s="2">
        <v>2827</v>
      </c>
      <c r="IR60" s="2">
        <v>2785</v>
      </c>
      <c r="IS60" s="2">
        <v>2754.5</v>
      </c>
      <c r="IT60" s="2">
        <v>2722.5</v>
      </c>
    </row>
    <row r="61" spans="1:254" ht="15.9" customHeight="1">
      <c r="A61" s="61" t="s">
        <v>117</v>
      </c>
      <c r="B61" s="6" t="s">
        <v>118</v>
      </c>
      <c r="C61" s="15">
        <v>1858.5</v>
      </c>
      <c r="D61" s="16">
        <v>10.5</v>
      </c>
      <c r="E61" s="13">
        <v>1848</v>
      </c>
      <c r="F61" s="13">
        <v>1841</v>
      </c>
      <c r="G61" s="13">
        <v>1825.5</v>
      </c>
      <c r="H61" s="13">
        <v>1832.5</v>
      </c>
      <c r="I61" s="13">
        <v>1796</v>
      </c>
      <c r="J61" s="13">
        <v>1790</v>
      </c>
      <c r="K61" s="13">
        <v>1795.5</v>
      </c>
      <c r="L61" s="13">
        <v>1787.5</v>
      </c>
      <c r="M61" s="13">
        <v>1801.5</v>
      </c>
      <c r="N61" s="13">
        <v>1768.5</v>
      </c>
      <c r="O61" s="13">
        <v>1770</v>
      </c>
      <c r="P61" s="13">
        <v>1771</v>
      </c>
      <c r="Q61" s="13">
        <v>1745</v>
      </c>
      <c r="R61" s="13">
        <v>1723.5</v>
      </c>
      <c r="S61" s="13">
        <v>1734.5</v>
      </c>
      <c r="T61" s="13">
        <v>1745</v>
      </c>
      <c r="U61" s="13">
        <v>1734.5</v>
      </c>
      <c r="V61" s="13">
        <v>1706</v>
      </c>
      <c r="W61" s="13">
        <v>1724</v>
      </c>
      <c r="X61" s="13">
        <v>1739.5</v>
      </c>
      <c r="Y61" s="13">
        <v>1737</v>
      </c>
      <c r="Z61" s="13">
        <v>1755</v>
      </c>
      <c r="AA61" s="13">
        <v>1784</v>
      </c>
      <c r="AB61" s="13">
        <v>1771</v>
      </c>
      <c r="AC61" s="13">
        <v>1754.5</v>
      </c>
      <c r="AD61" s="13">
        <v>1734.5</v>
      </c>
      <c r="AE61" s="13">
        <v>1740.5</v>
      </c>
      <c r="AF61" s="13">
        <v>1753.5</v>
      </c>
      <c r="AG61" s="13">
        <v>1780</v>
      </c>
      <c r="AH61" s="13">
        <v>1782.5</v>
      </c>
      <c r="AI61" s="13">
        <v>1755.5</v>
      </c>
      <c r="AJ61" s="13">
        <v>1742.5</v>
      </c>
      <c r="AK61" s="13">
        <v>1764</v>
      </c>
      <c r="AL61" s="13">
        <v>1759</v>
      </c>
      <c r="AM61" s="13">
        <v>1775</v>
      </c>
      <c r="AN61" s="13">
        <v>1758.5</v>
      </c>
      <c r="AO61" s="13">
        <v>1759</v>
      </c>
      <c r="AP61" s="13">
        <v>1766</v>
      </c>
      <c r="AQ61" s="13">
        <v>1728</v>
      </c>
      <c r="AR61" s="13">
        <v>1706.5</v>
      </c>
      <c r="AS61" s="13">
        <v>1694</v>
      </c>
      <c r="AT61" s="13">
        <v>1708</v>
      </c>
      <c r="AU61" s="13">
        <v>1720</v>
      </c>
      <c r="AV61" s="13">
        <v>1731.5</v>
      </c>
      <c r="AW61" s="13">
        <v>1744</v>
      </c>
      <c r="AX61" s="13">
        <v>1758</v>
      </c>
      <c r="AY61" s="13">
        <v>1738.5</v>
      </c>
      <c r="AZ61" s="13">
        <v>1735</v>
      </c>
      <c r="BA61" s="13">
        <v>1759</v>
      </c>
      <c r="BB61" s="13">
        <v>1747</v>
      </c>
      <c r="BC61" s="13">
        <v>1734.5</v>
      </c>
      <c r="BD61" s="13">
        <v>1733</v>
      </c>
      <c r="BE61" s="13">
        <v>1730.5</v>
      </c>
      <c r="BF61" s="13">
        <v>1713.5</v>
      </c>
      <c r="BG61" s="13">
        <v>1704</v>
      </c>
      <c r="BH61" s="13">
        <v>1685.5</v>
      </c>
      <c r="BI61" s="13">
        <v>1729</v>
      </c>
      <c r="BJ61" s="13">
        <v>1746.5</v>
      </c>
      <c r="BK61" s="13">
        <v>1748.5</v>
      </c>
      <c r="BL61" s="13">
        <v>1763</v>
      </c>
      <c r="BM61" s="67">
        <v>1746</v>
      </c>
      <c r="BN61" s="67">
        <v>1733.5</v>
      </c>
      <c r="BO61" s="67">
        <v>1725</v>
      </c>
      <c r="BP61" s="67">
        <v>1719</v>
      </c>
      <c r="BQ61" s="67">
        <v>1734</v>
      </c>
      <c r="BR61" s="67">
        <v>1715.5</v>
      </c>
      <c r="BS61" s="67">
        <v>1702.5</v>
      </c>
      <c r="BT61" s="67">
        <v>1719</v>
      </c>
      <c r="BU61" s="67">
        <v>1708</v>
      </c>
      <c r="BV61" s="67">
        <v>1745</v>
      </c>
      <c r="BW61" s="67">
        <v>1775.5</v>
      </c>
      <c r="BX61" s="67">
        <v>1760</v>
      </c>
      <c r="BY61" s="67">
        <v>1790</v>
      </c>
      <c r="BZ61" s="67">
        <v>1785</v>
      </c>
      <c r="CA61" s="516">
        <v>1802</v>
      </c>
      <c r="CB61" s="516">
        <v>1803.5</v>
      </c>
      <c r="CC61" s="516">
        <v>1782.5</v>
      </c>
      <c r="CD61" s="516">
        <v>1781.5</v>
      </c>
      <c r="CE61" s="516">
        <v>1772.5</v>
      </c>
      <c r="CF61" s="516">
        <v>1791</v>
      </c>
      <c r="CG61" s="516">
        <v>1786</v>
      </c>
      <c r="CH61" s="516">
        <v>1801.5</v>
      </c>
      <c r="CI61" s="516">
        <v>1754</v>
      </c>
      <c r="CJ61" s="516">
        <v>1737.5</v>
      </c>
      <c r="CK61" s="516">
        <v>1745</v>
      </c>
      <c r="CL61" s="516">
        <v>1734</v>
      </c>
      <c r="CM61" s="516">
        <v>1760</v>
      </c>
      <c r="CN61" s="516">
        <v>1707.5</v>
      </c>
      <c r="CO61" s="516">
        <v>1718</v>
      </c>
      <c r="CP61" s="516">
        <v>1731</v>
      </c>
      <c r="CQ61" s="516">
        <v>1722</v>
      </c>
      <c r="CR61" s="516">
        <v>1735</v>
      </c>
      <c r="CS61" s="516">
        <v>1695.5</v>
      </c>
      <c r="CT61" s="516">
        <v>1660.5</v>
      </c>
      <c r="CU61" s="516">
        <v>1701.5</v>
      </c>
      <c r="CV61" s="516">
        <v>1777.5</v>
      </c>
      <c r="CW61" s="516">
        <v>1732.5</v>
      </c>
      <c r="CX61" s="516">
        <v>1734.5</v>
      </c>
      <c r="CY61" s="516">
        <v>1732.5</v>
      </c>
      <c r="CZ61" s="516">
        <v>1736</v>
      </c>
      <c r="DA61" s="2">
        <v>1790.5</v>
      </c>
      <c r="DB61" s="2">
        <v>1785.5</v>
      </c>
      <c r="DC61" s="2">
        <v>1756</v>
      </c>
      <c r="DD61" s="2">
        <v>1822.5</v>
      </c>
      <c r="DE61" s="2">
        <v>1842</v>
      </c>
      <c r="DF61" s="2">
        <v>1789.5</v>
      </c>
      <c r="DG61" s="2">
        <v>1875.5</v>
      </c>
      <c r="DH61" s="2">
        <v>1909.5</v>
      </c>
      <c r="DI61" s="2">
        <v>1922.5</v>
      </c>
      <c r="DJ61" s="2">
        <v>1859.5</v>
      </c>
      <c r="DK61" s="2">
        <v>1871.5</v>
      </c>
      <c r="DL61" s="2">
        <v>1856.5</v>
      </c>
      <c r="DM61" s="2">
        <v>1831.5</v>
      </c>
      <c r="DN61" s="2">
        <v>1844</v>
      </c>
      <c r="DO61" s="2">
        <v>1804</v>
      </c>
      <c r="DP61" s="2">
        <v>1783.5</v>
      </c>
      <c r="DQ61" s="2">
        <v>1787.5</v>
      </c>
      <c r="DR61" s="2">
        <v>1788</v>
      </c>
      <c r="DS61" s="2">
        <v>1830.5</v>
      </c>
      <c r="DT61" s="2">
        <v>1878</v>
      </c>
      <c r="DU61" s="2">
        <v>1866</v>
      </c>
      <c r="DV61" s="2">
        <v>1843.5</v>
      </c>
      <c r="DW61" s="2">
        <v>1829.5</v>
      </c>
      <c r="DX61" s="2">
        <v>1823.5</v>
      </c>
      <c r="DY61" s="2">
        <v>1803.5</v>
      </c>
      <c r="DZ61" s="2">
        <v>1760</v>
      </c>
      <c r="EA61" s="2">
        <v>1756</v>
      </c>
      <c r="EB61" s="2">
        <v>1746</v>
      </c>
      <c r="EC61" s="2">
        <v>1730</v>
      </c>
      <c r="ED61" s="2">
        <v>1763.5</v>
      </c>
      <c r="EE61" s="2">
        <v>1759</v>
      </c>
      <c r="EF61" s="2">
        <v>1784</v>
      </c>
      <c r="EG61" s="2">
        <v>1776</v>
      </c>
      <c r="EH61" s="2">
        <v>1749</v>
      </c>
      <c r="EI61" s="2">
        <v>1745</v>
      </c>
      <c r="EJ61" s="2">
        <v>1771</v>
      </c>
      <c r="EK61" s="2">
        <v>1769.5</v>
      </c>
      <c r="EL61" s="2">
        <v>1750</v>
      </c>
      <c r="EM61" s="2">
        <v>1740.5</v>
      </c>
      <c r="EN61" s="2">
        <v>1722</v>
      </c>
      <c r="EO61" s="2">
        <v>1695.5</v>
      </c>
      <c r="EP61" s="2">
        <v>1688.5</v>
      </c>
      <c r="EQ61" s="2">
        <v>1687</v>
      </c>
      <c r="ER61" s="2">
        <v>1673</v>
      </c>
      <c r="ES61" s="2">
        <v>1660</v>
      </c>
      <c r="ET61" s="2">
        <v>1641.5</v>
      </c>
      <c r="EU61" s="2">
        <v>1633.5</v>
      </c>
      <c r="EV61" s="2">
        <v>1659</v>
      </c>
      <c r="EW61" s="2">
        <v>1652.5</v>
      </c>
      <c r="EX61" s="2">
        <v>1646.5</v>
      </c>
      <c r="EY61" s="2">
        <v>1656</v>
      </c>
      <c r="EZ61" s="2">
        <v>1642</v>
      </c>
      <c r="FA61" s="2">
        <v>1626.5</v>
      </c>
      <c r="FB61" s="2">
        <v>1620</v>
      </c>
      <c r="FC61" s="2">
        <v>1607</v>
      </c>
      <c r="FD61" s="2">
        <v>1602.5</v>
      </c>
      <c r="FE61" s="2">
        <v>1628</v>
      </c>
      <c r="FF61" s="2">
        <v>1618.5</v>
      </c>
      <c r="FG61" s="2">
        <v>1600</v>
      </c>
      <c r="FH61" s="2">
        <v>1607.5</v>
      </c>
      <c r="FI61" s="2">
        <v>1605.5</v>
      </c>
      <c r="FJ61" s="2">
        <v>1600.5</v>
      </c>
      <c r="FK61" s="2">
        <v>1595</v>
      </c>
      <c r="FL61" s="2">
        <v>1604.5</v>
      </c>
      <c r="FM61" s="2">
        <v>1590.5</v>
      </c>
      <c r="FN61" s="2">
        <v>1607.5</v>
      </c>
      <c r="FO61" s="2">
        <v>1619.5</v>
      </c>
      <c r="FP61" s="2">
        <v>1631.5</v>
      </c>
      <c r="FQ61" s="2">
        <v>1614</v>
      </c>
      <c r="FR61" s="2">
        <v>1588.5</v>
      </c>
      <c r="FS61" s="2">
        <v>1586</v>
      </c>
      <c r="FT61" s="2">
        <v>1572.5</v>
      </c>
      <c r="FU61" s="2">
        <v>1543.5</v>
      </c>
      <c r="FV61" s="2">
        <v>1526</v>
      </c>
      <c r="FW61" s="2">
        <v>1536</v>
      </c>
      <c r="FX61" s="2">
        <v>1557.5</v>
      </c>
      <c r="FY61" s="2">
        <v>1564</v>
      </c>
      <c r="FZ61" s="2">
        <v>1575</v>
      </c>
      <c r="GA61" s="2">
        <v>1572.5</v>
      </c>
      <c r="GB61" s="2">
        <v>1552</v>
      </c>
      <c r="GC61" s="2">
        <v>1563.5</v>
      </c>
      <c r="GD61" s="2">
        <v>1535.5</v>
      </c>
      <c r="GE61" s="2">
        <v>1514</v>
      </c>
      <c r="GF61" s="2">
        <v>1511.5</v>
      </c>
      <c r="GG61" s="2">
        <v>1509.5</v>
      </c>
      <c r="GH61" s="2">
        <v>1530</v>
      </c>
      <c r="GI61" s="2">
        <v>1547.5</v>
      </c>
      <c r="GJ61" s="2">
        <v>1538.5</v>
      </c>
      <c r="GK61" s="2">
        <v>1549.5</v>
      </c>
      <c r="GL61" s="2">
        <v>1601.5</v>
      </c>
      <c r="GM61" s="2">
        <v>1543.5</v>
      </c>
      <c r="GN61" s="2">
        <v>1541.5</v>
      </c>
      <c r="GO61" s="2">
        <v>1520</v>
      </c>
      <c r="GP61" s="2">
        <v>1517</v>
      </c>
      <c r="GQ61" s="2">
        <v>1517</v>
      </c>
      <c r="GR61" s="2">
        <v>1521.5</v>
      </c>
      <c r="GS61" s="2">
        <v>1522.5</v>
      </c>
      <c r="GT61" s="2">
        <v>1509.5</v>
      </c>
      <c r="GU61" s="2">
        <v>1475</v>
      </c>
      <c r="GV61" s="2">
        <v>1490</v>
      </c>
      <c r="GW61" s="2">
        <v>1534</v>
      </c>
      <c r="GX61" s="2">
        <v>1523</v>
      </c>
      <c r="GY61" s="2">
        <v>1530</v>
      </c>
      <c r="GZ61" s="2">
        <v>1510</v>
      </c>
      <c r="HA61" s="2">
        <v>1499</v>
      </c>
      <c r="HB61" s="2">
        <v>1484</v>
      </c>
      <c r="HC61" s="2">
        <v>1485.5</v>
      </c>
      <c r="HD61" s="2">
        <v>1508</v>
      </c>
      <c r="HE61" s="2">
        <v>1528</v>
      </c>
      <c r="HF61" s="2">
        <v>1552.5</v>
      </c>
      <c r="HG61" s="2">
        <v>1551</v>
      </c>
      <c r="HH61" s="2">
        <v>1543.5</v>
      </c>
      <c r="HI61" s="2">
        <v>1541.5</v>
      </c>
      <c r="HJ61" s="2">
        <v>1539.5</v>
      </c>
      <c r="HK61" s="2">
        <v>1549.5</v>
      </c>
      <c r="HL61" s="2">
        <v>1553</v>
      </c>
      <c r="HM61" s="2">
        <v>1565.5</v>
      </c>
      <c r="HN61" s="2">
        <v>1563</v>
      </c>
      <c r="HO61" s="2">
        <v>1556</v>
      </c>
      <c r="HP61" s="2">
        <v>1555.5</v>
      </c>
      <c r="HQ61" s="2">
        <v>1558</v>
      </c>
      <c r="HR61" s="2">
        <v>1567</v>
      </c>
      <c r="HS61" s="2">
        <v>1561</v>
      </c>
      <c r="HT61" s="2">
        <v>1553</v>
      </c>
      <c r="HU61" s="2">
        <v>1551</v>
      </c>
      <c r="HV61" s="2">
        <v>1543</v>
      </c>
      <c r="HW61" s="2">
        <v>1535</v>
      </c>
      <c r="HX61" s="2">
        <v>1542</v>
      </c>
      <c r="HY61" s="2">
        <v>1535</v>
      </c>
      <c r="HZ61" s="2">
        <v>1536</v>
      </c>
      <c r="IA61" s="2">
        <v>1538.5</v>
      </c>
      <c r="IB61" s="2">
        <v>1528.5</v>
      </c>
      <c r="IC61" s="2">
        <v>1530</v>
      </c>
      <c r="ID61" s="2">
        <v>1517.5</v>
      </c>
      <c r="IE61" s="2">
        <v>1509.5</v>
      </c>
      <c r="IF61" s="2">
        <v>1509.5</v>
      </c>
      <c r="IG61" s="2">
        <v>1499.5</v>
      </c>
      <c r="IH61" s="2">
        <v>1493.5</v>
      </c>
      <c r="II61" s="2">
        <v>1479</v>
      </c>
      <c r="IJ61" s="2">
        <v>1484.5</v>
      </c>
      <c r="IK61" s="2">
        <v>1483</v>
      </c>
      <c r="IL61" s="2">
        <v>1487.5</v>
      </c>
      <c r="IM61" s="2">
        <v>1470</v>
      </c>
      <c r="IN61" s="2">
        <v>1465</v>
      </c>
      <c r="IO61" s="2">
        <v>1461</v>
      </c>
      <c r="IP61" s="2">
        <v>1458.5</v>
      </c>
      <c r="IQ61" s="2">
        <v>1472.5</v>
      </c>
      <c r="IR61" s="2">
        <v>1484</v>
      </c>
      <c r="IS61" s="2">
        <v>1489</v>
      </c>
      <c r="IT61" s="2">
        <v>1481.5</v>
      </c>
    </row>
    <row r="62" spans="1:254" ht="15.9" customHeight="1">
      <c r="A62" s="61" t="s">
        <v>119</v>
      </c>
      <c r="B62" s="6" t="s">
        <v>120</v>
      </c>
      <c r="C62" s="15">
        <v>3490</v>
      </c>
      <c r="D62" s="16">
        <v>30</v>
      </c>
      <c r="E62" s="13">
        <v>3460</v>
      </c>
      <c r="F62" s="13">
        <v>3290</v>
      </c>
      <c r="G62" s="13">
        <v>3090</v>
      </c>
      <c r="H62" s="13">
        <v>3050</v>
      </c>
      <c r="I62" s="13">
        <v>3095</v>
      </c>
      <c r="J62" s="13">
        <v>2987</v>
      </c>
      <c r="K62" s="13">
        <v>2993</v>
      </c>
      <c r="L62" s="13">
        <v>3055</v>
      </c>
      <c r="M62" s="13">
        <v>3125</v>
      </c>
      <c r="N62" s="13">
        <v>3080</v>
      </c>
      <c r="O62" s="13">
        <v>3160</v>
      </c>
      <c r="P62" s="13">
        <v>3065</v>
      </c>
      <c r="Q62" s="13">
        <v>3030</v>
      </c>
      <c r="R62" s="13">
        <v>2935</v>
      </c>
      <c r="S62" s="13">
        <v>3065</v>
      </c>
      <c r="T62" s="13">
        <v>3085</v>
      </c>
      <c r="U62" s="13">
        <v>3045</v>
      </c>
      <c r="V62" s="13">
        <v>2969</v>
      </c>
      <c r="W62" s="13">
        <v>2953</v>
      </c>
      <c r="X62" s="13">
        <v>2953</v>
      </c>
      <c r="Y62" s="13">
        <v>2967</v>
      </c>
      <c r="Z62" s="13">
        <v>3005</v>
      </c>
      <c r="AA62" s="13">
        <v>3085</v>
      </c>
      <c r="AB62" s="13">
        <v>3035</v>
      </c>
      <c r="AC62" s="13">
        <v>2960</v>
      </c>
      <c r="AD62" s="13">
        <v>2914</v>
      </c>
      <c r="AE62" s="13">
        <v>2927</v>
      </c>
      <c r="AF62" s="13">
        <v>2951</v>
      </c>
      <c r="AG62" s="13">
        <v>2915</v>
      </c>
      <c r="AH62" s="13">
        <v>2860</v>
      </c>
      <c r="AI62" s="13">
        <v>3090</v>
      </c>
      <c r="AJ62" s="13">
        <v>3105</v>
      </c>
      <c r="AK62" s="13">
        <v>3235</v>
      </c>
      <c r="AL62" s="13">
        <v>3205</v>
      </c>
      <c r="AM62" s="13">
        <v>3190</v>
      </c>
      <c r="AN62" s="13">
        <v>3305</v>
      </c>
      <c r="AO62" s="13">
        <v>3180</v>
      </c>
      <c r="AP62" s="13">
        <v>3215</v>
      </c>
      <c r="AQ62" s="13">
        <v>3065</v>
      </c>
      <c r="AR62" s="13">
        <v>2929</v>
      </c>
      <c r="AS62" s="13">
        <v>3030</v>
      </c>
      <c r="AT62" s="13">
        <v>3055</v>
      </c>
      <c r="AU62" s="13">
        <v>3095</v>
      </c>
      <c r="AV62" s="13">
        <v>3180</v>
      </c>
      <c r="AW62" s="13">
        <v>3160</v>
      </c>
      <c r="AX62" s="13">
        <v>3300</v>
      </c>
      <c r="AY62" s="13">
        <v>3265</v>
      </c>
      <c r="AZ62" s="13">
        <v>3245</v>
      </c>
      <c r="BA62" s="13">
        <v>3375</v>
      </c>
      <c r="BB62" s="13">
        <v>3265</v>
      </c>
      <c r="BC62" s="13">
        <v>3335</v>
      </c>
      <c r="BD62" s="13">
        <v>3465</v>
      </c>
      <c r="BE62" s="13">
        <v>3485</v>
      </c>
      <c r="BF62" s="13">
        <v>3530</v>
      </c>
      <c r="BG62" s="13">
        <v>3425</v>
      </c>
      <c r="BH62" s="13">
        <v>3465</v>
      </c>
      <c r="BI62" s="13">
        <v>3690</v>
      </c>
      <c r="BJ62" s="13">
        <v>3715</v>
      </c>
      <c r="BK62" s="13">
        <v>3925</v>
      </c>
      <c r="BL62" s="13">
        <v>3860</v>
      </c>
      <c r="BM62" s="67">
        <v>4060</v>
      </c>
      <c r="BN62" s="67">
        <v>3875</v>
      </c>
      <c r="BO62" s="67">
        <v>3845</v>
      </c>
      <c r="BP62" s="67">
        <v>4075</v>
      </c>
      <c r="BQ62" s="67">
        <v>4010</v>
      </c>
      <c r="BR62" s="67">
        <v>3505</v>
      </c>
      <c r="BS62" s="67">
        <v>3530</v>
      </c>
      <c r="BT62" s="67">
        <v>3645</v>
      </c>
      <c r="BU62" s="67">
        <v>3635</v>
      </c>
      <c r="BV62" s="67">
        <v>3645</v>
      </c>
      <c r="BW62" s="67">
        <v>3665</v>
      </c>
      <c r="BX62" s="67">
        <v>3795</v>
      </c>
      <c r="BY62" s="67">
        <v>3995</v>
      </c>
      <c r="BZ62" s="67">
        <v>3720</v>
      </c>
      <c r="CA62" s="516">
        <v>3800</v>
      </c>
      <c r="CB62" s="516">
        <v>3860</v>
      </c>
      <c r="CC62" s="516">
        <v>3750</v>
      </c>
      <c r="CD62" s="516">
        <v>3780</v>
      </c>
      <c r="CE62" s="516">
        <v>3720</v>
      </c>
      <c r="CF62" s="516">
        <v>3690</v>
      </c>
      <c r="CG62" s="516">
        <v>3755</v>
      </c>
      <c r="CH62" s="516">
        <v>3785</v>
      </c>
      <c r="CI62" s="516">
        <v>3595</v>
      </c>
      <c r="CJ62" s="516">
        <v>3580</v>
      </c>
      <c r="CK62" s="516">
        <v>3590</v>
      </c>
      <c r="CL62" s="516">
        <v>3480</v>
      </c>
      <c r="CM62" s="516">
        <v>3535</v>
      </c>
      <c r="CN62" s="516">
        <v>3355</v>
      </c>
      <c r="CO62" s="516">
        <v>3420</v>
      </c>
      <c r="CP62" s="516">
        <v>3570</v>
      </c>
      <c r="CQ62" s="516">
        <v>3515</v>
      </c>
      <c r="CR62" s="516">
        <v>3575</v>
      </c>
      <c r="CS62" s="516">
        <v>3440</v>
      </c>
      <c r="CT62" s="516">
        <v>3350</v>
      </c>
      <c r="CU62" s="516">
        <v>3605</v>
      </c>
      <c r="CV62" s="516">
        <v>3865</v>
      </c>
      <c r="CW62" s="516">
        <v>3685</v>
      </c>
      <c r="CX62" s="516">
        <v>3680</v>
      </c>
      <c r="CY62" s="516">
        <v>3845</v>
      </c>
      <c r="CZ62" s="516">
        <v>3885</v>
      </c>
      <c r="DA62" s="2">
        <v>4035</v>
      </c>
      <c r="DB62" s="2">
        <v>3925</v>
      </c>
      <c r="DC62" s="2">
        <v>3810</v>
      </c>
      <c r="DD62" s="2">
        <v>4095</v>
      </c>
      <c r="DE62" s="2">
        <v>4005</v>
      </c>
      <c r="DF62" s="2">
        <v>3995</v>
      </c>
      <c r="DG62" s="2">
        <v>4375</v>
      </c>
      <c r="DH62" s="2">
        <v>4710</v>
      </c>
      <c r="DI62" s="2">
        <v>4555</v>
      </c>
      <c r="DJ62" s="2">
        <v>4375</v>
      </c>
      <c r="DK62" s="2">
        <v>4315</v>
      </c>
      <c r="DL62" s="2">
        <v>4255</v>
      </c>
      <c r="DM62" s="2">
        <v>4245</v>
      </c>
      <c r="DN62" s="2">
        <v>4185</v>
      </c>
      <c r="DO62" s="2">
        <v>4040</v>
      </c>
      <c r="DP62" s="2">
        <v>3870</v>
      </c>
      <c r="DQ62" s="2">
        <v>3940</v>
      </c>
      <c r="DR62" s="2">
        <v>3845</v>
      </c>
      <c r="DS62" s="2">
        <v>4150</v>
      </c>
      <c r="DT62" s="2">
        <v>4005</v>
      </c>
      <c r="DU62" s="2">
        <v>3980</v>
      </c>
      <c r="DV62" s="2">
        <v>3795</v>
      </c>
      <c r="DW62" s="2">
        <v>3880</v>
      </c>
      <c r="DX62" s="2">
        <v>3900</v>
      </c>
      <c r="DY62" s="2">
        <v>3575</v>
      </c>
      <c r="DZ62" s="2">
        <v>3445</v>
      </c>
      <c r="EA62" s="2">
        <v>3630</v>
      </c>
      <c r="EB62" s="2">
        <v>3790</v>
      </c>
      <c r="EC62" s="2">
        <v>3800</v>
      </c>
      <c r="ED62" s="2">
        <v>3820</v>
      </c>
      <c r="EE62" s="2">
        <v>3760</v>
      </c>
      <c r="EF62" s="2">
        <v>3775</v>
      </c>
      <c r="EG62" s="2">
        <v>3665</v>
      </c>
      <c r="EH62" s="2">
        <v>3650</v>
      </c>
      <c r="EI62" s="2">
        <v>3600</v>
      </c>
      <c r="EJ62" s="2">
        <v>3570</v>
      </c>
      <c r="EK62" s="2">
        <v>3580</v>
      </c>
      <c r="EL62" s="2">
        <v>3575</v>
      </c>
      <c r="EM62" s="2">
        <v>3545</v>
      </c>
      <c r="EN62" s="2">
        <v>3485</v>
      </c>
      <c r="EO62" s="2">
        <v>3350</v>
      </c>
      <c r="EP62" s="2">
        <v>3370</v>
      </c>
      <c r="EQ62" s="2">
        <v>3380</v>
      </c>
      <c r="ER62" s="2">
        <v>3335</v>
      </c>
      <c r="ES62" s="2">
        <v>3235</v>
      </c>
      <c r="ET62" s="2">
        <v>3195</v>
      </c>
      <c r="EU62" s="2">
        <v>3330</v>
      </c>
      <c r="EV62" s="2">
        <v>3265</v>
      </c>
      <c r="EW62" s="2">
        <v>3240</v>
      </c>
      <c r="EX62" s="2">
        <v>3260</v>
      </c>
      <c r="EY62" s="2">
        <v>3185</v>
      </c>
      <c r="EZ62" s="2">
        <v>3180</v>
      </c>
      <c r="FA62" s="2">
        <v>3180</v>
      </c>
      <c r="FB62" s="2">
        <v>3100</v>
      </c>
      <c r="FC62" s="2">
        <v>3135</v>
      </c>
      <c r="FD62" s="2">
        <v>3065</v>
      </c>
      <c r="FE62" s="2">
        <v>3125</v>
      </c>
      <c r="FF62" s="2">
        <v>3155</v>
      </c>
      <c r="FG62" s="2">
        <v>3110</v>
      </c>
      <c r="FH62" s="2">
        <v>3025</v>
      </c>
      <c r="FI62" s="2">
        <v>3005</v>
      </c>
      <c r="FJ62" s="2">
        <v>2996</v>
      </c>
      <c r="FK62" s="2">
        <v>3000</v>
      </c>
      <c r="FL62" s="2">
        <v>2995</v>
      </c>
      <c r="FM62" s="2">
        <v>2965</v>
      </c>
      <c r="FN62" s="2">
        <v>2973</v>
      </c>
      <c r="FO62" s="2">
        <v>2996</v>
      </c>
      <c r="FP62" s="2">
        <v>2996</v>
      </c>
      <c r="FQ62" s="2">
        <v>3000</v>
      </c>
      <c r="FR62" s="2">
        <v>2898</v>
      </c>
      <c r="FS62" s="2">
        <v>2858</v>
      </c>
      <c r="FT62" s="2">
        <v>2764</v>
      </c>
      <c r="FU62" s="2">
        <v>2782</v>
      </c>
      <c r="FV62" s="2">
        <v>2762</v>
      </c>
      <c r="FW62" s="2">
        <v>2772</v>
      </c>
      <c r="FX62" s="2">
        <v>2870</v>
      </c>
      <c r="FY62" s="2">
        <v>2847</v>
      </c>
      <c r="FZ62" s="2">
        <v>2835</v>
      </c>
      <c r="GA62" s="2">
        <v>2794</v>
      </c>
      <c r="GB62" s="2">
        <v>2711</v>
      </c>
      <c r="GC62" s="2">
        <v>2672</v>
      </c>
      <c r="GD62" s="2">
        <v>2639</v>
      </c>
      <c r="GE62" s="2">
        <v>2626</v>
      </c>
      <c r="GF62" s="2">
        <v>2560</v>
      </c>
      <c r="GG62" s="2">
        <v>2569</v>
      </c>
      <c r="GH62" s="2">
        <v>2452</v>
      </c>
      <c r="GI62" s="2">
        <v>2476</v>
      </c>
      <c r="GJ62" s="2">
        <v>2295</v>
      </c>
      <c r="GK62" s="2">
        <v>2218</v>
      </c>
      <c r="GL62" s="2">
        <v>2311</v>
      </c>
      <c r="GM62" s="2">
        <v>2287</v>
      </c>
      <c r="GN62" s="2">
        <v>2287</v>
      </c>
      <c r="GO62" s="2">
        <v>2265</v>
      </c>
      <c r="GP62" s="2">
        <v>2285</v>
      </c>
      <c r="GQ62" s="2">
        <v>2323</v>
      </c>
      <c r="GR62" s="2">
        <v>2348</v>
      </c>
      <c r="GS62" s="2">
        <v>2286</v>
      </c>
      <c r="GT62" s="2">
        <v>2278</v>
      </c>
      <c r="GU62" s="2">
        <v>2205</v>
      </c>
      <c r="GV62" s="2">
        <v>2205</v>
      </c>
      <c r="GW62" s="2">
        <v>2283</v>
      </c>
      <c r="GX62" s="2">
        <v>2248</v>
      </c>
      <c r="GY62" s="2">
        <v>2204</v>
      </c>
      <c r="GZ62" s="2">
        <v>2191</v>
      </c>
      <c r="HA62" s="2">
        <v>2145</v>
      </c>
      <c r="HB62" s="2">
        <v>2152</v>
      </c>
      <c r="HC62" s="2">
        <v>2080</v>
      </c>
      <c r="HD62" s="2">
        <v>2149</v>
      </c>
      <c r="HE62" s="2">
        <v>2149</v>
      </c>
      <c r="HF62" s="2">
        <v>2197</v>
      </c>
      <c r="HG62" s="2">
        <v>2165</v>
      </c>
      <c r="HH62" s="2">
        <v>2178</v>
      </c>
      <c r="HI62" s="2">
        <v>2166</v>
      </c>
      <c r="HJ62" s="2">
        <v>2147</v>
      </c>
      <c r="HK62" s="2">
        <v>2141</v>
      </c>
      <c r="HL62" s="2">
        <v>2162</v>
      </c>
      <c r="HM62" s="2">
        <v>2202</v>
      </c>
      <c r="HN62" s="2">
        <v>2185</v>
      </c>
      <c r="HO62" s="2">
        <v>2173</v>
      </c>
      <c r="HP62" s="2">
        <v>2168</v>
      </c>
      <c r="HQ62" s="2">
        <v>2212</v>
      </c>
      <c r="HR62" s="2">
        <v>2173</v>
      </c>
      <c r="HS62" s="2">
        <v>2160</v>
      </c>
      <c r="HT62" s="2">
        <v>2124</v>
      </c>
      <c r="HU62" s="2">
        <v>2113</v>
      </c>
      <c r="HV62" s="2">
        <v>2072</v>
      </c>
      <c r="HW62" s="2">
        <v>2079</v>
      </c>
      <c r="HX62" s="2">
        <v>2055</v>
      </c>
      <c r="HY62" s="2">
        <v>2048</v>
      </c>
      <c r="HZ62" s="2">
        <v>2051</v>
      </c>
      <c r="IA62" s="2">
        <v>2036</v>
      </c>
      <c r="IB62" s="2">
        <v>2031</v>
      </c>
      <c r="IC62" s="2">
        <v>2015</v>
      </c>
      <c r="ID62" s="2">
        <v>1997</v>
      </c>
      <c r="IE62" s="2">
        <v>2001</v>
      </c>
      <c r="IF62" s="2">
        <v>1999</v>
      </c>
      <c r="IG62" s="2">
        <v>1980</v>
      </c>
      <c r="IH62" s="2">
        <v>1929</v>
      </c>
      <c r="II62" s="2">
        <v>1947</v>
      </c>
      <c r="IJ62" s="2">
        <v>1931</v>
      </c>
      <c r="IK62" s="2">
        <v>1924</v>
      </c>
      <c r="IL62" s="2">
        <v>1914</v>
      </c>
      <c r="IM62" s="2">
        <v>1896</v>
      </c>
      <c r="IN62" s="2">
        <v>1896</v>
      </c>
      <c r="IO62" s="2">
        <v>1855</v>
      </c>
      <c r="IP62" s="2">
        <v>1835</v>
      </c>
      <c r="IQ62" s="2">
        <v>1818</v>
      </c>
      <c r="IR62" s="2">
        <v>1790</v>
      </c>
      <c r="IS62" s="2">
        <v>1971</v>
      </c>
      <c r="IT62" s="2">
        <v>1957</v>
      </c>
    </row>
    <row r="63" spans="1:254" ht="15.9" customHeight="1">
      <c r="A63" s="61" t="s">
        <v>121</v>
      </c>
      <c r="B63" s="6" t="s">
        <v>122</v>
      </c>
      <c r="C63" s="15">
        <v>1101</v>
      </c>
      <c r="D63" s="16">
        <v>16</v>
      </c>
      <c r="E63" s="13">
        <v>1085</v>
      </c>
      <c r="F63" s="13">
        <v>1067</v>
      </c>
      <c r="G63" s="13">
        <v>1074</v>
      </c>
      <c r="H63" s="13">
        <v>1089</v>
      </c>
      <c r="I63" s="13">
        <v>1096</v>
      </c>
      <c r="J63" s="13">
        <v>1121</v>
      </c>
      <c r="K63" s="13">
        <v>1138</v>
      </c>
      <c r="L63" s="13">
        <v>1112</v>
      </c>
      <c r="M63" s="13">
        <v>1117</v>
      </c>
      <c r="N63" s="13">
        <v>1100</v>
      </c>
      <c r="O63" s="13">
        <v>1095</v>
      </c>
      <c r="P63" s="13">
        <v>1109</v>
      </c>
      <c r="Q63" s="13">
        <v>1108</v>
      </c>
      <c r="R63" s="13">
        <v>1116</v>
      </c>
      <c r="S63" s="13">
        <v>1097</v>
      </c>
      <c r="T63" s="13">
        <v>1095</v>
      </c>
      <c r="U63" s="13">
        <v>1092</v>
      </c>
      <c r="V63" s="13">
        <v>1083</v>
      </c>
      <c r="W63" s="13">
        <v>1091</v>
      </c>
      <c r="X63" s="13">
        <v>1096</v>
      </c>
      <c r="Y63" s="13">
        <v>1107</v>
      </c>
      <c r="Z63" s="13">
        <v>1115</v>
      </c>
      <c r="AA63" s="13">
        <v>1107</v>
      </c>
      <c r="AB63" s="13">
        <v>1077</v>
      </c>
      <c r="AC63" s="13">
        <v>1068</v>
      </c>
      <c r="AD63" s="13">
        <v>1053</v>
      </c>
      <c r="AE63" s="13">
        <v>1052</v>
      </c>
      <c r="AF63" s="13">
        <v>1071</v>
      </c>
      <c r="AG63" s="13">
        <v>1066</v>
      </c>
      <c r="AH63" s="13">
        <v>1044</v>
      </c>
      <c r="AI63" s="13">
        <v>1032</v>
      </c>
      <c r="AJ63" s="13">
        <v>1028</v>
      </c>
      <c r="AK63" s="13">
        <v>1024</v>
      </c>
      <c r="AL63" s="13">
        <v>1038</v>
      </c>
      <c r="AM63" s="13">
        <v>1047</v>
      </c>
      <c r="AN63" s="13">
        <v>1050</v>
      </c>
      <c r="AO63" s="13">
        <v>1053</v>
      </c>
      <c r="AP63" s="13">
        <v>1072</v>
      </c>
      <c r="AQ63" s="13">
        <v>1070</v>
      </c>
      <c r="AR63" s="13">
        <v>1055</v>
      </c>
      <c r="AS63" s="13">
        <v>1065</v>
      </c>
      <c r="AT63" s="13">
        <v>1036</v>
      </c>
      <c r="AU63" s="13">
        <v>1031</v>
      </c>
      <c r="AV63" s="13">
        <v>1027</v>
      </c>
      <c r="AW63" s="13">
        <v>1015</v>
      </c>
      <c r="AX63" s="13">
        <v>1015</v>
      </c>
      <c r="AY63" s="13">
        <v>1031</v>
      </c>
      <c r="AZ63" s="13">
        <v>1034</v>
      </c>
      <c r="BA63" s="13">
        <v>1058</v>
      </c>
      <c r="BB63" s="13">
        <v>1054</v>
      </c>
      <c r="BC63" s="13">
        <v>1044</v>
      </c>
      <c r="BD63" s="13">
        <v>1039</v>
      </c>
      <c r="BE63" s="13">
        <v>1044</v>
      </c>
      <c r="BF63" s="13">
        <v>1056</v>
      </c>
      <c r="BG63" s="13">
        <v>1050</v>
      </c>
      <c r="BH63" s="13">
        <v>1044</v>
      </c>
      <c r="BI63" s="13">
        <v>1049</v>
      </c>
      <c r="BJ63" s="13">
        <v>1021</v>
      </c>
      <c r="BK63" s="13">
        <v>1000</v>
      </c>
      <c r="BL63" s="13">
        <v>964</v>
      </c>
      <c r="BM63" s="67">
        <v>966</v>
      </c>
      <c r="BN63" s="67">
        <v>959</v>
      </c>
      <c r="BO63" s="67">
        <v>962</v>
      </c>
      <c r="BP63" s="67">
        <v>964</v>
      </c>
      <c r="BQ63" s="67">
        <v>973</v>
      </c>
      <c r="BR63" s="67">
        <v>988</v>
      </c>
      <c r="BS63" s="67">
        <v>993</v>
      </c>
      <c r="BT63" s="67">
        <v>999</v>
      </c>
      <c r="BU63" s="67">
        <v>990</v>
      </c>
      <c r="BV63" s="67">
        <v>993</v>
      </c>
      <c r="BW63" s="67">
        <v>997</v>
      </c>
      <c r="BX63" s="67">
        <v>1010</v>
      </c>
      <c r="BY63" s="67">
        <v>1020</v>
      </c>
      <c r="BZ63" s="67">
        <v>1029</v>
      </c>
      <c r="CA63" s="516">
        <v>1016</v>
      </c>
      <c r="CB63" s="516">
        <v>1018</v>
      </c>
      <c r="CC63" s="516">
        <v>1021</v>
      </c>
      <c r="CD63" s="516">
        <v>1008</v>
      </c>
      <c r="CE63" s="516">
        <v>1003</v>
      </c>
      <c r="CF63" s="516">
        <v>1010</v>
      </c>
      <c r="CG63" s="516">
        <v>1025</v>
      </c>
      <c r="CH63" s="516">
        <v>1043</v>
      </c>
      <c r="CI63" s="516">
        <v>1030</v>
      </c>
      <c r="CJ63" s="516">
        <v>1021</v>
      </c>
      <c r="CK63" s="516">
        <v>1016</v>
      </c>
      <c r="CL63" s="516">
        <v>1011</v>
      </c>
      <c r="CM63" s="516">
        <v>1011</v>
      </c>
      <c r="CN63" s="516">
        <v>992</v>
      </c>
      <c r="CO63" s="516">
        <v>989</v>
      </c>
      <c r="CP63" s="516">
        <v>1018</v>
      </c>
      <c r="CQ63" s="516">
        <v>1013</v>
      </c>
      <c r="CR63" s="516">
        <v>1016</v>
      </c>
      <c r="CS63" s="516">
        <v>1006</v>
      </c>
      <c r="CT63" s="516">
        <v>991</v>
      </c>
      <c r="CU63" s="516">
        <v>1016</v>
      </c>
      <c r="CV63" s="516">
        <v>1053</v>
      </c>
      <c r="CW63" s="516">
        <v>1044</v>
      </c>
      <c r="CX63" s="516">
        <v>1037</v>
      </c>
      <c r="CY63" s="516">
        <v>1031</v>
      </c>
      <c r="CZ63" s="516">
        <v>1045</v>
      </c>
      <c r="DA63" s="2">
        <v>1066</v>
      </c>
      <c r="DB63" s="2">
        <v>1067</v>
      </c>
      <c r="DC63" s="2">
        <v>1062</v>
      </c>
      <c r="DD63" s="2">
        <v>1084</v>
      </c>
      <c r="DE63" s="2">
        <v>1083</v>
      </c>
      <c r="DF63" s="2">
        <v>1058</v>
      </c>
      <c r="DG63" s="2">
        <v>1090</v>
      </c>
      <c r="DH63" s="2">
        <v>1110</v>
      </c>
      <c r="DI63" s="2">
        <v>1122</v>
      </c>
      <c r="DJ63" s="2">
        <v>1109</v>
      </c>
      <c r="DK63" s="2">
        <v>1107</v>
      </c>
      <c r="DL63" s="2">
        <v>1114</v>
      </c>
      <c r="DM63" s="2">
        <v>1111</v>
      </c>
      <c r="DN63" s="2">
        <v>1120</v>
      </c>
      <c r="DO63" s="2">
        <v>1118</v>
      </c>
      <c r="DP63" s="2">
        <v>1117</v>
      </c>
      <c r="DQ63" s="2">
        <v>1113</v>
      </c>
      <c r="DR63" s="2">
        <v>1111</v>
      </c>
      <c r="DS63" s="2">
        <v>1110</v>
      </c>
      <c r="DT63" s="2">
        <v>1110</v>
      </c>
      <c r="DU63" s="2">
        <v>1096</v>
      </c>
      <c r="DV63" s="2">
        <v>1092</v>
      </c>
      <c r="DW63" s="2">
        <v>1090</v>
      </c>
      <c r="DX63" s="2">
        <v>1077</v>
      </c>
      <c r="DY63" s="2">
        <v>1082</v>
      </c>
      <c r="DZ63" s="2">
        <v>1070</v>
      </c>
      <c r="EA63" s="2">
        <v>1077</v>
      </c>
      <c r="EB63" s="2">
        <v>1063</v>
      </c>
      <c r="EC63" s="2">
        <v>1062</v>
      </c>
      <c r="ED63" s="2">
        <v>1069</v>
      </c>
      <c r="EE63" s="2">
        <v>1080</v>
      </c>
      <c r="EF63" s="2">
        <v>1090</v>
      </c>
      <c r="EG63" s="2">
        <v>1089</v>
      </c>
      <c r="EH63" s="2">
        <v>1081</v>
      </c>
      <c r="EI63" s="2">
        <v>1093</v>
      </c>
      <c r="EJ63" s="2">
        <v>1100</v>
      </c>
      <c r="EK63" s="2">
        <v>1100</v>
      </c>
      <c r="EL63" s="2">
        <v>1103</v>
      </c>
      <c r="EM63" s="2">
        <v>1098</v>
      </c>
      <c r="EN63" s="2">
        <v>1086</v>
      </c>
      <c r="EO63" s="2">
        <v>1090</v>
      </c>
      <c r="EP63" s="2">
        <v>1087</v>
      </c>
      <c r="EQ63" s="2">
        <v>1086</v>
      </c>
      <c r="ER63" s="2">
        <v>1075</v>
      </c>
      <c r="ES63" s="2">
        <v>1073</v>
      </c>
      <c r="ET63" s="2">
        <v>1070</v>
      </c>
      <c r="EU63" s="2">
        <v>1066</v>
      </c>
      <c r="EV63" s="2">
        <v>1064</v>
      </c>
      <c r="EW63" s="2">
        <v>1056</v>
      </c>
      <c r="EX63" s="2">
        <v>1055</v>
      </c>
      <c r="EY63" s="2">
        <v>1056</v>
      </c>
      <c r="EZ63" s="2">
        <v>1038</v>
      </c>
      <c r="FA63" s="2">
        <v>1042</v>
      </c>
      <c r="FB63" s="2">
        <v>1055</v>
      </c>
      <c r="FC63" s="2">
        <v>1040</v>
      </c>
      <c r="FD63" s="2">
        <v>1038</v>
      </c>
      <c r="FE63" s="2">
        <v>1038</v>
      </c>
      <c r="FF63" s="2">
        <v>1025</v>
      </c>
      <c r="FG63" s="2">
        <v>1021</v>
      </c>
      <c r="FH63" s="2">
        <v>1038</v>
      </c>
      <c r="FI63" s="2">
        <v>1033</v>
      </c>
      <c r="FJ63" s="2">
        <v>1041</v>
      </c>
      <c r="FK63" s="2">
        <v>1027</v>
      </c>
      <c r="FL63" s="2">
        <v>1034</v>
      </c>
      <c r="FM63" s="2">
        <v>1030</v>
      </c>
      <c r="FN63" s="2">
        <v>1041</v>
      </c>
      <c r="FO63" s="2">
        <v>1046</v>
      </c>
      <c r="FP63" s="2">
        <v>1056</v>
      </c>
      <c r="FQ63" s="2">
        <v>1053</v>
      </c>
      <c r="FR63" s="2">
        <v>1053</v>
      </c>
      <c r="FS63" s="2">
        <v>1058</v>
      </c>
      <c r="FT63" s="2">
        <v>1067</v>
      </c>
      <c r="FU63" s="2">
        <v>1050</v>
      </c>
      <c r="FV63" s="2">
        <v>1042</v>
      </c>
      <c r="FW63" s="2">
        <v>1047</v>
      </c>
      <c r="FX63" s="2">
        <v>1044</v>
      </c>
      <c r="FY63" s="2">
        <v>1072</v>
      </c>
      <c r="FZ63" s="2">
        <v>1128</v>
      </c>
      <c r="GA63" s="2">
        <v>1108</v>
      </c>
      <c r="GB63" s="2">
        <v>1102</v>
      </c>
      <c r="GC63" s="2">
        <v>1097</v>
      </c>
      <c r="GD63" s="2">
        <v>1085</v>
      </c>
      <c r="GE63" s="2">
        <v>1068</v>
      </c>
      <c r="GF63" s="2">
        <v>1075</v>
      </c>
      <c r="GG63" s="2">
        <v>1093</v>
      </c>
      <c r="GH63" s="2">
        <v>1091</v>
      </c>
      <c r="GI63" s="2">
        <v>1083</v>
      </c>
      <c r="GJ63" s="2">
        <v>1085</v>
      </c>
      <c r="GK63" s="2">
        <v>1110</v>
      </c>
      <c r="GL63" s="2">
        <v>1136</v>
      </c>
      <c r="GM63" s="2">
        <v>1135</v>
      </c>
      <c r="GN63" s="2">
        <v>1137</v>
      </c>
      <c r="GO63" s="2">
        <v>1138</v>
      </c>
      <c r="GP63" s="2">
        <v>1123</v>
      </c>
      <c r="GQ63" s="2">
        <v>1127</v>
      </c>
      <c r="GR63" s="2">
        <v>1124</v>
      </c>
      <c r="GS63" s="2">
        <v>1117</v>
      </c>
      <c r="GT63" s="2">
        <v>1108</v>
      </c>
      <c r="GU63" s="2">
        <v>1096</v>
      </c>
      <c r="GV63" s="2">
        <v>1106</v>
      </c>
      <c r="GW63" s="2">
        <v>1118</v>
      </c>
      <c r="GX63" s="2">
        <v>1114</v>
      </c>
      <c r="GY63" s="2">
        <v>1130</v>
      </c>
      <c r="GZ63" s="2">
        <v>1117</v>
      </c>
      <c r="HA63" s="2">
        <v>1100</v>
      </c>
      <c r="HB63" s="2">
        <v>1119</v>
      </c>
      <c r="HC63" s="2">
        <v>1098</v>
      </c>
      <c r="HD63" s="2">
        <v>1154</v>
      </c>
      <c r="HE63" s="2">
        <v>1160</v>
      </c>
      <c r="HF63" s="2">
        <v>1208</v>
      </c>
      <c r="HG63" s="2">
        <v>1193</v>
      </c>
      <c r="HH63" s="2">
        <v>1187</v>
      </c>
      <c r="HI63" s="2">
        <v>1192</v>
      </c>
      <c r="HJ63" s="2">
        <v>1180</v>
      </c>
      <c r="HK63" s="2">
        <v>1181</v>
      </c>
      <c r="HL63" s="2">
        <v>1189</v>
      </c>
      <c r="HM63" s="2">
        <v>1171</v>
      </c>
      <c r="HN63" s="2">
        <v>1165</v>
      </c>
      <c r="HO63" s="2">
        <v>1172</v>
      </c>
      <c r="HP63" s="2">
        <v>1170</v>
      </c>
      <c r="HQ63" s="2">
        <v>1175</v>
      </c>
      <c r="HR63" s="2">
        <v>1163</v>
      </c>
      <c r="HS63" s="2">
        <v>1153</v>
      </c>
      <c r="HT63" s="2">
        <v>1148</v>
      </c>
      <c r="HU63" s="2">
        <v>1136</v>
      </c>
      <c r="HV63" s="2">
        <v>1127</v>
      </c>
      <c r="HW63" s="2">
        <v>1114</v>
      </c>
      <c r="HX63" s="2">
        <v>1112</v>
      </c>
      <c r="HY63" s="2">
        <v>1117</v>
      </c>
      <c r="HZ63" s="2">
        <v>1116</v>
      </c>
      <c r="IA63" s="2">
        <v>1126</v>
      </c>
      <c r="IB63" s="2">
        <v>1136</v>
      </c>
      <c r="IC63" s="2">
        <v>1147</v>
      </c>
      <c r="ID63" s="2">
        <v>1146</v>
      </c>
      <c r="IE63" s="2">
        <v>1146</v>
      </c>
      <c r="IF63" s="2">
        <v>1143</v>
      </c>
      <c r="IG63" s="2">
        <v>1138</v>
      </c>
      <c r="IH63" s="2">
        <v>1126</v>
      </c>
      <c r="II63" s="2">
        <v>1146</v>
      </c>
      <c r="IJ63" s="2">
        <v>1147</v>
      </c>
      <c r="IK63" s="2">
        <v>1137</v>
      </c>
      <c r="IL63" s="2">
        <v>1154</v>
      </c>
      <c r="IM63" s="2">
        <v>1151</v>
      </c>
      <c r="IN63" s="2">
        <v>1150</v>
      </c>
      <c r="IO63" s="2">
        <v>1133</v>
      </c>
      <c r="IP63" s="2">
        <v>1131</v>
      </c>
      <c r="IQ63" s="2">
        <v>1139</v>
      </c>
      <c r="IR63" s="2">
        <v>1119</v>
      </c>
      <c r="IS63" s="2">
        <v>1113</v>
      </c>
      <c r="IT63" s="2">
        <v>1101</v>
      </c>
    </row>
    <row r="64" spans="1:254" ht="15.9" customHeight="1">
      <c r="A64" s="61" t="s">
        <v>123</v>
      </c>
      <c r="B64" s="6" t="s">
        <v>124</v>
      </c>
      <c r="C64" s="15">
        <v>3778</v>
      </c>
      <c r="D64" s="16">
        <v>15</v>
      </c>
      <c r="E64" s="13">
        <v>3763</v>
      </c>
      <c r="F64" s="13">
        <v>3714</v>
      </c>
      <c r="G64" s="13">
        <v>3767</v>
      </c>
      <c r="H64" s="13">
        <v>3790</v>
      </c>
      <c r="I64" s="13">
        <v>3817</v>
      </c>
      <c r="J64" s="13">
        <v>3936</v>
      </c>
      <c r="K64" s="13">
        <v>4045</v>
      </c>
      <c r="L64" s="13">
        <v>3929</v>
      </c>
      <c r="M64" s="13">
        <v>3941</v>
      </c>
      <c r="N64" s="13">
        <v>3799</v>
      </c>
      <c r="O64" s="13">
        <v>3822</v>
      </c>
      <c r="P64" s="13">
        <v>3861</v>
      </c>
      <c r="Q64" s="13">
        <v>3880</v>
      </c>
      <c r="R64" s="13">
        <v>3850</v>
      </c>
      <c r="S64" s="13">
        <v>3861</v>
      </c>
      <c r="T64" s="13">
        <v>3855</v>
      </c>
      <c r="U64" s="13">
        <v>3889</v>
      </c>
      <c r="V64" s="13">
        <v>3823</v>
      </c>
      <c r="W64" s="13">
        <v>3820</v>
      </c>
      <c r="X64" s="13">
        <v>3800</v>
      </c>
      <c r="Y64" s="13">
        <v>3786</v>
      </c>
      <c r="Z64" s="13">
        <v>3775</v>
      </c>
      <c r="AA64" s="13">
        <v>3794</v>
      </c>
      <c r="AB64" s="13">
        <v>3755</v>
      </c>
      <c r="AC64" s="13">
        <v>3727</v>
      </c>
      <c r="AD64" s="13">
        <v>3698</v>
      </c>
      <c r="AE64" s="13">
        <v>3719</v>
      </c>
      <c r="AF64" s="13">
        <v>3739</v>
      </c>
      <c r="AG64" s="13">
        <v>3729</v>
      </c>
      <c r="AH64" s="13">
        <v>3697</v>
      </c>
      <c r="AI64" s="13">
        <v>3790</v>
      </c>
      <c r="AJ64" s="13">
        <v>3716</v>
      </c>
      <c r="AK64" s="13">
        <v>3747</v>
      </c>
      <c r="AL64" s="13">
        <v>3725</v>
      </c>
      <c r="AM64" s="13">
        <v>3722</v>
      </c>
      <c r="AN64" s="13">
        <v>3704</v>
      </c>
      <c r="AO64" s="13">
        <v>3761</v>
      </c>
      <c r="AP64" s="13">
        <v>3723</v>
      </c>
      <c r="AQ64" s="13">
        <v>3724</v>
      </c>
      <c r="AR64" s="13">
        <v>3744</v>
      </c>
      <c r="AS64" s="13">
        <v>3751</v>
      </c>
      <c r="AT64" s="13">
        <v>3697</v>
      </c>
      <c r="AU64" s="13">
        <v>3714</v>
      </c>
      <c r="AV64" s="13">
        <v>3680</v>
      </c>
      <c r="AW64" s="13">
        <v>3712</v>
      </c>
      <c r="AX64" s="13">
        <v>3727</v>
      </c>
      <c r="AY64" s="13">
        <v>3708</v>
      </c>
      <c r="AZ64" s="13">
        <v>3735</v>
      </c>
      <c r="BA64" s="13">
        <v>3810</v>
      </c>
      <c r="BB64" s="13">
        <v>3750</v>
      </c>
      <c r="BC64" s="13">
        <v>3847</v>
      </c>
      <c r="BD64" s="13">
        <v>3754</v>
      </c>
      <c r="BE64" s="13">
        <v>3752</v>
      </c>
      <c r="BF64" s="13">
        <v>3820</v>
      </c>
      <c r="BG64" s="13">
        <v>3895</v>
      </c>
      <c r="BH64" s="13">
        <v>3932</v>
      </c>
      <c r="BI64" s="13">
        <v>3934</v>
      </c>
      <c r="BJ64" s="13">
        <v>3818</v>
      </c>
      <c r="BK64" s="13">
        <v>3778</v>
      </c>
      <c r="BL64" s="13">
        <v>3731</v>
      </c>
      <c r="BM64" s="67">
        <v>3702</v>
      </c>
      <c r="BN64" s="67">
        <v>3527</v>
      </c>
      <c r="BO64" s="67">
        <v>3563</v>
      </c>
      <c r="BP64" s="67">
        <v>3582</v>
      </c>
      <c r="BQ64" s="67">
        <v>3628</v>
      </c>
      <c r="BR64" s="67">
        <v>3630</v>
      </c>
      <c r="BS64" s="67">
        <v>3651</v>
      </c>
      <c r="BT64" s="67">
        <v>3700</v>
      </c>
      <c r="BU64" s="67">
        <v>3692</v>
      </c>
      <c r="BV64" s="67">
        <v>3703</v>
      </c>
      <c r="BW64" s="67">
        <v>3688</v>
      </c>
      <c r="BX64" s="67">
        <v>3690</v>
      </c>
      <c r="BY64" s="67">
        <v>3718</v>
      </c>
      <c r="BZ64" s="67">
        <v>3746</v>
      </c>
      <c r="CA64" s="516">
        <v>3753</v>
      </c>
      <c r="CB64" s="516">
        <v>3753</v>
      </c>
      <c r="CC64" s="516">
        <v>3782</v>
      </c>
      <c r="CD64" s="516">
        <v>3750</v>
      </c>
      <c r="CE64" s="516">
        <v>3763</v>
      </c>
      <c r="CF64" s="516">
        <v>3779</v>
      </c>
      <c r="CG64" s="516">
        <v>3822</v>
      </c>
      <c r="CH64" s="516">
        <v>3838</v>
      </c>
      <c r="CI64" s="516">
        <v>3828</v>
      </c>
      <c r="CJ64" s="516">
        <v>3832</v>
      </c>
      <c r="CK64" s="516">
        <v>3844</v>
      </c>
      <c r="CL64" s="516">
        <v>3831</v>
      </c>
      <c r="CM64" s="516">
        <v>3835</v>
      </c>
      <c r="CN64" s="516">
        <v>3746</v>
      </c>
      <c r="CO64" s="516">
        <v>3739</v>
      </c>
      <c r="CP64" s="516">
        <v>3873</v>
      </c>
      <c r="CQ64" s="516">
        <v>3844</v>
      </c>
      <c r="CR64" s="516">
        <v>3829</v>
      </c>
      <c r="CS64" s="516">
        <v>3796</v>
      </c>
      <c r="CT64" s="516">
        <v>3712</v>
      </c>
      <c r="CU64" s="516">
        <v>3763</v>
      </c>
      <c r="CV64" s="516">
        <v>3855</v>
      </c>
      <c r="CW64" s="516">
        <v>3841</v>
      </c>
      <c r="CX64" s="516">
        <v>3820</v>
      </c>
      <c r="CY64" s="516">
        <v>3836</v>
      </c>
      <c r="CZ64" s="516">
        <v>3856</v>
      </c>
      <c r="DA64" s="2">
        <v>3978</v>
      </c>
      <c r="DB64" s="2">
        <v>3969</v>
      </c>
      <c r="DC64" s="2">
        <v>3945</v>
      </c>
      <c r="DD64" s="2">
        <v>3930</v>
      </c>
      <c r="DE64" s="2">
        <v>3936</v>
      </c>
      <c r="DF64" s="2">
        <v>3942</v>
      </c>
      <c r="DG64" s="2">
        <v>4000</v>
      </c>
      <c r="DH64" s="2">
        <v>4156</v>
      </c>
      <c r="DI64" s="2">
        <v>4190</v>
      </c>
      <c r="DJ64" s="2">
        <v>4142</v>
      </c>
      <c r="DK64" s="2">
        <v>4079</v>
      </c>
      <c r="DL64" s="2">
        <v>4120</v>
      </c>
      <c r="DM64" s="2">
        <v>4051</v>
      </c>
      <c r="DN64" s="2">
        <v>4098</v>
      </c>
      <c r="DO64" s="2">
        <v>4074</v>
      </c>
      <c r="DP64" s="2">
        <v>4006</v>
      </c>
      <c r="DQ64" s="2">
        <v>4046</v>
      </c>
      <c r="DR64" s="2">
        <v>4049</v>
      </c>
      <c r="DS64" s="2">
        <v>4040</v>
      </c>
      <c r="DT64" s="2">
        <v>4129</v>
      </c>
      <c r="DU64" s="2">
        <v>4096</v>
      </c>
      <c r="DV64" s="2">
        <v>4196</v>
      </c>
      <c r="DW64" s="2">
        <v>4140</v>
      </c>
      <c r="DX64" s="2">
        <v>4121</v>
      </c>
      <c r="DY64" s="2">
        <v>4095</v>
      </c>
      <c r="DZ64" s="2">
        <v>4060</v>
      </c>
      <c r="EA64" s="2">
        <v>4083</v>
      </c>
      <c r="EB64" s="2">
        <v>4015</v>
      </c>
      <c r="EC64" s="2">
        <v>3989</v>
      </c>
      <c r="ED64" s="2">
        <v>4061</v>
      </c>
      <c r="EE64" s="2">
        <v>4126</v>
      </c>
      <c r="EF64" s="2">
        <v>4186</v>
      </c>
      <c r="EG64" s="2">
        <v>4130</v>
      </c>
      <c r="EH64" s="2">
        <v>4087</v>
      </c>
      <c r="EI64" s="2">
        <v>4129</v>
      </c>
      <c r="EJ64" s="2">
        <v>4083</v>
      </c>
      <c r="EK64" s="2">
        <v>4157</v>
      </c>
      <c r="EL64" s="2">
        <v>4180</v>
      </c>
      <c r="EM64" s="2">
        <v>4180</v>
      </c>
      <c r="EN64" s="2">
        <v>4196</v>
      </c>
      <c r="EO64" s="2">
        <v>4187</v>
      </c>
      <c r="EP64" s="2">
        <v>4236</v>
      </c>
      <c r="EQ64" s="2">
        <v>4212</v>
      </c>
      <c r="ER64" s="2">
        <v>4101</v>
      </c>
      <c r="ES64" s="2">
        <v>4125</v>
      </c>
      <c r="ET64" s="2">
        <v>4077</v>
      </c>
      <c r="EU64" s="2">
        <v>4106</v>
      </c>
      <c r="EV64" s="2">
        <v>4130</v>
      </c>
      <c r="EW64" s="2">
        <v>4167</v>
      </c>
      <c r="EX64" s="2">
        <v>4121</v>
      </c>
      <c r="EY64" s="2">
        <v>4142</v>
      </c>
      <c r="EZ64" s="2">
        <v>4052</v>
      </c>
      <c r="FA64" s="2">
        <v>4046</v>
      </c>
      <c r="FB64" s="2">
        <v>4073</v>
      </c>
      <c r="FC64" s="2">
        <v>4013</v>
      </c>
      <c r="FD64" s="2">
        <v>3974</v>
      </c>
      <c r="FE64" s="2">
        <v>3848</v>
      </c>
      <c r="FF64" s="2">
        <v>3792</v>
      </c>
      <c r="FG64" s="2">
        <v>3782</v>
      </c>
      <c r="FH64" s="2">
        <v>3877</v>
      </c>
      <c r="FI64" s="2">
        <v>3830</v>
      </c>
      <c r="FJ64" s="2">
        <v>3831</v>
      </c>
      <c r="FK64" s="2">
        <v>3822</v>
      </c>
      <c r="FL64" s="2">
        <v>3850</v>
      </c>
      <c r="FM64" s="2">
        <v>3804</v>
      </c>
      <c r="FN64" s="2">
        <v>3860</v>
      </c>
      <c r="FO64" s="2">
        <v>3861</v>
      </c>
      <c r="FP64" s="2">
        <v>3909</v>
      </c>
      <c r="FQ64" s="2">
        <v>3912</v>
      </c>
      <c r="FR64" s="2">
        <v>3897</v>
      </c>
      <c r="FS64" s="2">
        <v>3871</v>
      </c>
      <c r="FT64" s="2">
        <v>3852</v>
      </c>
      <c r="FU64" s="2">
        <v>3785</v>
      </c>
      <c r="FV64" s="2">
        <v>3755</v>
      </c>
      <c r="FW64" s="2">
        <v>3824</v>
      </c>
      <c r="FX64" s="2">
        <v>3815</v>
      </c>
      <c r="FY64" s="2">
        <v>3908</v>
      </c>
      <c r="FZ64" s="2">
        <v>3916</v>
      </c>
      <c r="GA64" s="2">
        <v>3904</v>
      </c>
      <c r="GB64" s="2">
        <v>3943</v>
      </c>
      <c r="GC64" s="2">
        <v>3945</v>
      </c>
      <c r="GD64" s="2">
        <v>3549</v>
      </c>
      <c r="GE64" s="2">
        <v>3543</v>
      </c>
      <c r="GF64" s="2">
        <v>3553</v>
      </c>
      <c r="GG64" s="2">
        <v>3579</v>
      </c>
      <c r="GH64" s="2">
        <v>3575</v>
      </c>
      <c r="GI64" s="2">
        <v>3540</v>
      </c>
      <c r="GJ64" s="2">
        <v>3500</v>
      </c>
      <c r="GK64" s="2">
        <v>3583</v>
      </c>
      <c r="GL64" s="2">
        <v>3675</v>
      </c>
      <c r="GM64" s="2">
        <v>3622</v>
      </c>
      <c r="GN64" s="2">
        <v>3648</v>
      </c>
      <c r="GO64" s="2">
        <v>3639</v>
      </c>
      <c r="GP64" s="2">
        <v>3634</v>
      </c>
      <c r="GQ64" s="2">
        <v>3599</v>
      </c>
      <c r="GR64" s="2">
        <v>3539</v>
      </c>
      <c r="GS64" s="2">
        <v>3540</v>
      </c>
      <c r="GT64" s="2">
        <v>3496</v>
      </c>
      <c r="GU64" s="2">
        <v>3467</v>
      </c>
      <c r="GV64" s="2">
        <v>3519</v>
      </c>
      <c r="GW64" s="2">
        <v>3591</v>
      </c>
      <c r="GX64" s="2">
        <v>3610</v>
      </c>
      <c r="GY64" s="2">
        <v>3597</v>
      </c>
      <c r="GZ64" s="2">
        <v>3593</v>
      </c>
      <c r="HA64" s="2">
        <v>3551</v>
      </c>
      <c r="HB64" s="2">
        <v>3543</v>
      </c>
      <c r="HC64" s="2">
        <v>3544</v>
      </c>
      <c r="HD64" s="2">
        <v>3621</v>
      </c>
      <c r="HE64" s="2">
        <v>3627</v>
      </c>
      <c r="HF64" s="2">
        <v>3702</v>
      </c>
      <c r="HG64" s="2">
        <v>3676</v>
      </c>
      <c r="HH64" s="2">
        <v>3727</v>
      </c>
      <c r="HI64" s="2">
        <v>3736</v>
      </c>
      <c r="HJ64" s="2">
        <v>3731</v>
      </c>
      <c r="HK64" s="2">
        <v>3790</v>
      </c>
      <c r="HL64" s="2">
        <v>3712</v>
      </c>
      <c r="HM64" s="2">
        <v>3763</v>
      </c>
      <c r="HN64" s="2">
        <v>3744</v>
      </c>
      <c r="HO64" s="2">
        <v>3765</v>
      </c>
      <c r="HP64" s="2">
        <v>3776</v>
      </c>
      <c r="HQ64" s="2">
        <v>3807</v>
      </c>
      <c r="HR64" s="2">
        <v>3812</v>
      </c>
      <c r="HS64" s="2">
        <v>3762</v>
      </c>
      <c r="HT64" s="2">
        <v>3753</v>
      </c>
      <c r="HU64" s="2">
        <v>3740</v>
      </c>
      <c r="HV64" s="2">
        <v>3744</v>
      </c>
      <c r="HW64" s="2">
        <v>3658</v>
      </c>
      <c r="HX64" s="2">
        <v>3541</v>
      </c>
      <c r="HY64" s="2">
        <v>3587</v>
      </c>
      <c r="HZ64" s="2">
        <v>3612</v>
      </c>
      <c r="IA64" s="2">
        <v>3636</v>
      </c>
      <c r="IB64" s="2">
        <v>3653</v>
      </c>
      <c r="IC64" s="2">
        <v>3649</v>
      </c>
      <c r="ID64" s="2">
        <v>3613</v>
      </c>
      <c r="IE64" s="2">
        <v>3611</v>
      </c>
      <c r="IF64" s="2">
        <v>3598</v>
      </c>
      <c r="IG64" s="2">
        <v>3545</v>
      </c>
      <c r="IH64" s="2">
        <v>3548</v>
      </c>
      <c r="II64" s="2">
        <v>3569</v>
      </c>
      <c r="IJ64" s="2">
        <v>3592</v>
      </c>
      <c r="IK64" s="2">
        <v>3592</v>
      </c>
      <c r="IL64" s="2">
        <v>3662</v>
      </c>
      <c r="IM64" s="2">
        <v>3606</v>
      </c>
      <c r="IN64" s="2">
        <v>3555</v>
      </c>
      <c r="IO64" s="2">
        <v>3467</v>
      </c>
      <c r="IP64" s="2">
        <v>3704</v>
      </c>
      <c r="IQ64" s="2">
        <v>3713</v>
      </c>
      <c r="IR64" s="2">
        <v>3737</v>
      </c>
      <c r="IS64" s="2">
        <v>3680</v>
      </c>
      <c r="IT64" s="2">
        <v>3647</v>
      </c>
    </row>
    <row r="65" spans="1:254" ht="15.9" customHeight="1">
      <c r="A65" s="61" t="s">
        <v>125</v>
      </c>
      <c r="B65" s="6" t="s">
        <v>126</v>
      </c>
      <c r="C65" s="15">
        <v>5534</v>
      </c>
      <c r="D65" s="16">
        <v>-161</v>
      </c>
      <c r="E65" s="13">
        <v>5695</v>
      </c>
      <c r="F65" s="13">
        <v>5958</v>
      </c>
      <c r="G65" s="13">
        <v>5228</v>
      </c>
      <c r="H65" s="13">
        <v>5393</v>
      </c>
      <c r="I65" s="13">
        <v>5260</v>
      </c>
      <c r="J65" s="13">
        <v>4622</v>
      </c>
      <c r="K65" s="13">
        <v>4741</v>
      </c>
      <c r="L65" s="13">
        <v>5095</v>
      </c>
      <c r="M65" s="13">
        <v>5331</v>
      </c>
      <c r="N65" s="13">
        <v>5500</v>
      </c>
      <c r="O65" s="13">
        <v>5918</v>
      </c>
      <c r="P65" s="13">
        <v>5703</v>
      </c>
      <c r="Q65" s="13">
        <v>5751</v>
      </c>
      <c r="R65" s="13">
        <v>5424</v>
      </c>
      <c r="S65" s="13">
        <v>5961</v>
      </c>
      <c r="T65" s="13">
        <v>6360</v>
      </c>
      <c r="U65" s="13">
        <v>6574</v>
      </c>
      <c r="V65" s="13">
        <v>6364</v>
      </c>
      <c r="W65" s="13">
        <v>6370</v>
      </c>
      <c r="X65" s="13">
        <v>5757</v>
      </c>
      <c r="Y65" s="13">
        <v>5763</v>
      </c>
      <c r="Z65" s="13">
        <v>5771</v>
      </c>
      <c r="AA65" s="13">
        <v>5979</v>
      </c>
      <c r="AB65" s="13">
        <v>6169</v>
      </c>
      <c r="AC65" s="13">
        <v>6195</v>
      </c>
      <c r="AD65" s="13">
        <v>6000</v>
      </c>
      <c r="AE65" s="13">
        <v>5963</v>
      </c>
      <c r="AF65" s="13">
        <v>5894</v>
      </c>
      <c r="AG65" s="13">
        <v>6226</v>
      </c>
      <c r="AH65" s="13">
        <v>7118</v>
      </c>
      <c r="AI65" s="13">
        <v>6597</v>
      </c>
      <c r="AJ65" s="13">
        <v>6513</v>
      </c>
      <c r="AK65" s="13">
        <v>7244</v>
      </c>
      <c r="AL65" s="13">
        <v>7111</v>
      </c>
      <c r="AM65" s="13">
        <v>7189</v>
      </c>
      <c r="AN65" s="13">
        <v>6880</v>
      </c>
      <c r="AO65" s="13">
        <v>7102</v>
      </c>
      <c r="AP65" s="13">
        <v>7139</v>
      </c>
      <c r="AQ65" s="13">
        <v>6472</v>
      </c>
      <c r="AR65" s="13">
        <v>6374</v>
      </c>
      <c r="AS65" s="13">
        <v>6461</v>
      </c>
      <c r="AT65" s="13">
        <v>7048</v>
      </c>
      <c r="AU65" s="13">
        <v>6976</v>
      </c>
      <c r="AV65" s="13">
        <v>7426</v>
      </c>
      <c r="AW65" s="13">
        <v>7377</v>
      </c>
      <c r="AX65" s="13">
        <v>8315</v>
      </c>
      <c r="AY65" s="13">
        <v>8632</v>
      </c>
      <c r="AZ65" s="13">
        <v>8541</v>
      </c>
      <c r="BA65" s="13">
        <v>7491</v>
      </c>
      <c r="BB65" s="13">
        <v>7125</v>
      </c>
      <c r="BC65" s="13">
        <v>7272</v>
      </c>
      <c r="BD65" s="13">
        <v>7841</v>
      </c>
      <c r="BE65" s="13">
        <v>7070</v>
      </c>
      <c r="BF65" s="13">
        <v>6757</v>
      </c>
      <c r="BG65" s="13">
        <v>6039</v>
      </c>
      <c r="BH65" s="13">
        <v>5039</v>
      </c>
      <c r="BI65" s="13">
        <v>5361</v>
      </c>
      <c r="BJ65" s="13">
        <v>5593</v>
      </c>
      <c r="BK65" s="13">
        <v>5745</v>
      </c>
      <c r="BL65" s="13">
        <v>5770</v>
      </c>
      <c r="BM65" s="67">
        <v>6012</v>
      </c>
      <c r="BN65" s="67">
        <v>5987</v>
      </c>
      <c r="BO65" s="67">
        <v>5743</v>
      </c>
      <c r="BP65" s="67">
        <v>6131</v>
      </c>
      <c r="BQ65" s="67">
        <v>6424</v>
      </c>
      <c r="BR65" s="67">
        <v>5424</v>
      </c>
      <c r="BS65" s="67">
        <v>5219</v>
      </c>
      <c r="BT65" s="67">
        <v>5268</v>
      </c>
      <c r="BU65" s="67">
        <v>5844</v>
      </c>
      <c r="BV65" s="67">
        <v>5963</v>
      </c>
      <c r="BW65" s="67">
        <v>5837</v>
      </c>
      <c r="BX65" s="67">
        <v>5620</v>
      </c>
      <c r="BY65" s="67">
        <v>5181</v>
      </c>
      <c r="BZ65" s="67">
        <v>4774</v>
      </c>
      <c r="CA65" s="516">
        <v>4527</v>
      </c>
      <c r="CB65" s="516">
        <v>4672</v>
      </c>
      <c r="CC65" s="516">
        <v>4444</v>
      </c>
      <c r="CD65" s="516">
        <v>4242</v>
      </c>
      <c r="CE65" s="516">
        <v>3764</v>
      </c>
      <c r="CF65" s="516">
        <v>3778</v>
      </c>
      <c r="CG65" s="516">
        <v>3775</v>
      </c>
      <c r="CH65" s="516">
        <v>3822</v>
      </c>
      <c r="CI65" s="516">
        <v>3565</v>
      </c>
      <c r="CJ65" s="516">
        <v>3648</v>
      </c>
      <c r="CK65" s="516">
        <v>3609</v>
      </c>
      <c r="CL65" s="516">
        <v>3604</v>
      </c>
      <c r="CM65" s="516">
        <v>3764</v>
      </c>
      <c r="CN65" s="516">
        <v>3555</v>
      </c>
      <c r="CO65" s="516">
        <v>3692</v>
      </c>
      <c r="CP65" s="516">
        <v>3946</v>
      </c>
      <c r="CQ65" s="516">
        <v>3822</v>
      </c>
      <c r="CR65" s="516">
        <v>3809</v>
      </c>
      <c r="CS65" s="516">
        <v>3530</v>
      </c>
      <c r="CT65" s="516">
        <v>3507</v>
      </c>
      <c r="CU65" s="516">
        <v>3558</v>
      </c>
      <c r="CV65" s="516">
        <v>3750</v>
      </c>
      <c r="CW65" s="516">
        <v>3544</v>
      </c>
      <c r="CX65" s="516">
        <v>3609</v>
      </c>
      <c r="CY65" s="516">
        <v>3578</v>
      </c>
      <c r="CZ65" s="516">
        <v>3748</v>
      </c>
      <c r="DA65" s="2">
        <v>3888</v>
      </c>
      <c r="DB65" s="2">
        <v>3632</v>
      </c>
      <c r="DC65" s="2">
        <v>3541</v>
      </c>
      <c r="DD65" s="2">
        <v>3926</v>
      </c>
      <c r="DE65" s="2">
        <v>3864</v>
      </c>
      <c r="DF65" s="2">
        <v>3706</v>
      </c>
      <c r="DG65" s="2">
        <v>3992</v>
      </c>
      <c r="DH65" s="2">
        <v>4046</v>
      </c>
      <c r="DI65" s="2">
        <v>4089</v>
      </c>
      <c r="DJ65" s="2">
        <v>4198</v>
      </c>
      <c r="DK65" s="2">
        <v>4037</v>
      </c>
      <c r="DL65" s="2">
        <v>4096</v>
      </c>
      <c r="DM65" s="2">
        <v>4329</v>
      </c>
      <c r="DN65" s="2">
        <v>4440</v>
      </c>
      <c r="DO65" s="2">
        <v>4326</v>
      </c>
      <c r="DP65" s="2">
        <v>4449</v>
      </c>
      <c r="DQ65" s="2">
        <v>4688</v>
      </c>
      <c r="DR65" s="2">
        <v>4390</v>
      </c>
      <c r="DS65" s="2">
        <v>4817</v>
      </c>
      <c r="DT65" s="2">
        <v>4705</v>
      </c>
      <c r="DU65" s="2">
        <v>4251</v>
      </c>
      <c r="DV65" s="2">
        <v>3999</v>
      </c>
      <c r="DW65" s="2">
        <v>3912</v>
      </c>
      <c r="DX65" s="2">
        <v>4207</v>
      </c>
      <c r="DY65" s="2">
        <v>4300</v>
      </c>
      <c r="DZ65" s="2">
        <v>4090</v>
      </c>
      <c r="EA65" s="2">
        <v>4253</v>
      </c>
      <c r="EB65" s="2">
        <v>4265</v>
      </c>
      <c r="EC65" s="2">
        <v>4201</v>
      </c>
      <c r="ED65" s="2">
        <v>4051</v>
      </c>
      <c r="EE65" s="2">
        <v>4065</v>
      </c>
      <c r="EF65" s="2">
        <v>4274</v>
      </c>
      <c r="EG65" s="2">
        <v>4325</v>
      </c>
      <c r="EH65" s="2">
        <v>3875</v>
      </c>
      <c r="EI65" s="2">
        <v>3851</v>
      </c>
      <c r="EJ65" s="2">
        <v>3982</v>
      </c>
      <c r="EK65" s="2">
        <v>4010</v>
      </c>
      <c r="EL65" s="2">
        <v>4051</v>
      </c>
      <c r="EM65" s="2">
        <v>4261</v>
      </c>
      <c r="EN65" s="2">
        <v>4447</v>
      </c>
      <c r="EO65" s="2">
        <v>4263</v>
      </c>
      <c r="EP65" s="2">
        <v>4300</v>
      </c>
      <c r="EQ65" s="2">
        <v>4653</v>
      </c>
      <c r="ER65" s="2">
        <v>4719</v>
      </c>
      <c r="ES65" s="2">
        <v>4615</v>
      </c>
      <c r="ET65" s="2">
        <v>4400</v>
      </c>
      <c r="EU65" s="2">
        <v>4485</v>
      </c>
      <c r="EV65" s="2">
        <v>4450</v>
      </c>
      <c r="EW65" s="2">
        <v>4371.25</v>
      </c>
      <c r="EX65" s="2">
        <v>4381.25</v>
      </c>
      <c r="EY65" s="2">
        <v>4433.75</v>
      </c>
      <c r="EZ65" s="2">
        <v>4453.75</v>
      </c>
      <c r="FA65" s="2">
        <v>4278.75</v>
      </c>
      <c r="FB65" s="2">
        <v>4031.25</v>
      </c>
      <c r="FC65" s="2">
        <v>4188.75</v>
      </c>
      <c r="FD65" s="2">
        <v>4135</v>
      </c>
      <c r="FE65" s="2">
        <v>4207.5</v>
      </c>
      <c r="FF65" s="2">
        <v>4473.75</v>
      </c>
      <c r="FG65" s="2">
        <v>4306.25</v>
      </c>
      <c r="FH65" s="2">
        <v>4665</v>
      </c>
      <c r="FI65" s="2">
        <v>4700</v>
      </c>
      <c r="FJ65" s="2">
        <v>4663.75</v>
      </c>
      <c r="FK65" s="2">
        <v>4821.25</v>
      </c>
      <c r="FL65" s="2">
        <v>4550</v>
      </c>
      <c r="FM65" s="2">
        <v>4167.5</v>
      </c>
      <c r="FN65" s="2">
        <v>3917.5</v>
      </c>
      <c r="FO65" s="2">
        <v>4133.75</v>
      </c>
      <c r="FP65" s="2">
        <v>4206.25</v>
      </c>
      <c r="FQ65" s="2">
        <v>4210</v>
      </c>
      <c r="FR65" s="2">
        <v>4065</v>
      </c>
      <c r="FS65" s="2">
        <v>3847.5</v>
      </c>
      <c r="FT65" s="2">
        <v>4272.5</v>
      </c>
      <c r="FU65" s="2">
        <v>4795</v>
      </c>
      <c r="FV65" s="2">
        <v>4706.25</v>
      </c>
      <c r="FW65" s="2">
        <v>4705</v>
      </c>
      <c r="FX65" s="2">
        <v>5085</v>
      </c>
      <c r="FY65" s="2">
        <v>4945</v>
      </c>
      <c r="FZ65" s="2">
        <v>5292.5</v>
      </c>
      <c r="GA65" s="2">
        <v>5477.5</v>
      </c>
      <c r="GB65" s="2">
        <v>5673.75</v>
      </c>
      <c r="GC65" s="2">
        <v>5563.75</v>
      </c>
      <c r="GD65" s="2">
        <v>5425</v>
      </c>
      <c r="GE65" s="2">
        <v>5825</v>
      </c>
      <c r="GF65" s="2">
        <v>5660</v>
      </c>
      <c r="GG65" s="2">
        <v>6290</v>
      </c>
      <c r="GH65" s="2">
        <v>6766.25</v>
      </c>
      <c r="GI65" s="2">
        <v>6575</v>
      </c>
      <c r="GJ65" s="2">
        <v>6828.75</v>
      </c>
      <c r="GK65" s="2">
        <v>6572.5</v>
      </c>
      <c r="GL65" s="2">
        <v>6367.5</v>
      </c>
      <c r="GM65" s="2">
        <v>5970</v>
      </c>
      <c r="GN65" s="2">
        <v>5648.75</v>
      </c>
      <c r="GO65" s="2">
        <v>5925</v>
      </c>
      <c r="GP65" s="2">
        <v>6230</v>
      </c>
      <c r="GQ65" s="2">
        <v>6246.25</v>
      </c>
      <c r="GR65" s="2">
        <v>5757.5</v>
      </c>
      <c r="GS65" s="2">
        <v>5957.5</v>
      </c>
      <c r="GT65" s="2">
        <v>5486.25</v>
      </c>
      <c r="GU65" s="2">
        <v>5220</v>
      </c>
      <c r="GV65" s="2">
        <v>5561.25</v>
      </c>
      <c r="GW65" s="2">
        <v>5741.25</v>
      </c>
      <c r="GX65" s="2">
        <v>5152.5</v>
      </c>
      <c r="GY65" s="2">
        <v>5257.5</v>
      </c>
      <c r="GZ65" s="2">
        <v>5200</v>
      </c>
      <c r="HA65" s="2">
        <v>4995</v>
      </c>
      <c r="HB65" s="2">
        <v>4823.75</v>
      </c>
      <c r="HC65" s="2">
        <v>4560</v>
      </c>
      <c r="HD65" s="2">
        <v>4671.25</v>
      </c>
      <c r="HE65" s="2">
        <v>4760</v>
      </c>
      <c r="HF65" s="2">
        <v>4711.25</v>
      </c>
      <c r="HG65" s="2">
        <v>4895</v>
      </c>
      <c r="HH65" s="2">
        <v>4750</v>
      </c>
      <c r="HI65" s="2">
        <v>4482.5</v>
      </c>
      <c r="HJ65" s="2">
        <v>4593.75</v>
      </c>
      <c r="HK65" s="2">
        <v>4563.75</v>
      </c>
      <c r="HL65" s="2">
        <v>4515</v>
      </c>
      <c r="HM65" s="2">
        <v>4575</v>
      </c>
      <c r="HN65" s="2">
        <v>4557.5</v>
      </c>
      <c r="HO65" s="2">
        <v>4476.25</v>
      </c>
      <c r="HP65" s="2">
        <v>4070</v>
      </c>
      <c r="HQ65" s="2">
        <v>3793.75</v>
      </c>
      <c r="HR65" s="2">
        <v>3966.25</v>
      </c>
      <c r="HS65" s="2">
        <v>3885</v>
      </c>
      <c r="HT65" s="2">
        <v>3877.5</v>
      </c>
      <c r="HU65" s="2">
        <v>3642.5</v>
      </c>
      <c r="HV65" s="2">
        <v>3845</v>
      </c>
      <c r="HW65" s="2">
        <v>3862.5</v>
      </c>
      <c r="HX65" s="2">
        <v>4057.5</v>
      </c>
      <c r="HY65" s="2">
        <v>3977.5</v>
      </c>
      <c r="HZ65" s="2">
        <v>3853.75</v>
      </c>
      <c r="IA65" s="2">
        <v>3816.25</v>
      </c>
      <c r="IB65" s="2">
        <v>3851.25</v>
      </c>
      <c r="IC65" s="2">
        <v>3720</v>
      </c>
      <c r="ID65" s="2">
        <v>3647.5</v>
      </c>
      <c r="IE65" s="2">
        <v>3722.5</v>
      </c>
      <c r="IF65" s="2">
        <v>4008.75</v>
      </c>
      <c r="IG65" s="2">
        <v>4176.25</v>
      </c>
      <c r="IH65" s="2">
        <v>4130</v>
      </c>
      <c r="II65" s="2">
        <v>3881.25</v>
      </c>
      <c r="IJ65" s="2">
        <v>3717.5</v>
      </c>
      <c r="IK65" s="2">
        <v>3706.25</v>
      </c>
      <c r="IL65" s="2">
        <v>3466.25</v>
      </c>
      <c r="IM65" s="2">
        <v>3140</v>
      </c>
      <c r="IN65" s="2">
        <v>3098.75</v>
      </c>
      <c r="IO65" s="2">
        <v>2972.5</v>
      </c>
      <c r="IP65" s="2">
        <v>2895</v>
      </c>
      <c r="IQ65" s="2">
        <v>2896.25</v>
      </c>
      <c r="IR65" s="2">
        <v>2952.5</v>
      </c>
      <c r="IS65" s="2">
        <v>2875</v>
      </c>
      <c r="IT65" s="2">
        <v>2890</v>
      </c>
    </row>
    <row r="66" spans="1:254" ht="15.9" customHeight="1">
      <c r="A66" s="61" t="s">
        <v>127</v>
      </c>
      <c r="B66" s="6" t="s">
        <v>128</v>
      </c>
      <c r="C66" s="15">
        <v>6107</v>
      </c>
      <c r="D66" s="16">
        <v>-60</v>
      </c>
      <c r="E66" s="13">
        <v>6167</v>
      </c>
      <c r="F66" s="13">
        <v>6163</v>
      </c>
      <c r="G66" s="13">
        <v>5987</v>
      </c>
      <c r="H66" s="13">
        <v>5845</v>
      </c>
      <c r="I66" s="13">
        <v>5800</v>
      </c>
      <c r="J66" s="13">
        <v>5756</v>
      </c>
      <c r="K66" s="13">
        <v>5690</v>
      </c>
      <c r="L66" s="13">
        <v>5872</v>
      </c>
      <c r="M66" s="13">
        <v>6146</v>
      </c>
      <c r="N66" s="13">
        <v>6702</v>
      </c>
      <c r="O66" s="13">
        <v>6970</v>
      </c>
      <c r="P66" s="13">
        <v>7075</v>
      </c>
      <c r="Q66" s="13">
        <v>7205</v>
      </c>
      <c r="R66" s="13">
        <v>7157</v>
      </c>
      <c r="S66" s="13">
        <v>7361</v>
      </c>
      <c r="T66" s="13">
        <v>7690</v>
      </c>
      <c r="U66" s="13">
        <v>7471</v>
      </c>
      <c r="V66" s="13">
        <v>7340</v>
      </c>
      <c r="W66" s="13">
        <v>7320</v>
      </c>
      <c r="X66" s="13">
        <v>7010</v>
      </c>
      <c r="Y66" s="13">
        <v>6920</v>
      </c>
      <c r="Z66" s="13">
        <v>7158</v>
      </c>
      <c r="AA66" s="13">
        <v>7415</v>
      </c>
      <c r="AB66" s="13">
        <v>6958</v>
      </c>
      <c r="AC66" s="13">
        <v>7024</v>
      </c>
      <c r="AD66" s="13">
        <v>7259</v>
      </c>
      <c r="AE66" s="13">
        <v>7008</v>
      </c>
      <c r="AF66" s="13">
        <v>6942</v>
      </c>
      <c r="AG66" s="13">
        <v>6835</v>
      </c>
      <c r="AH66" s="13">
        <v>7150</v>
      </c>
      <c r="AI66" s="13">
        <v>7100</v>
      </c>
      <c r="AJ66" s="13">
        <v>7301</v>
      </c>
      <c r="AK66" s="13">
        <v>7307</v>
      </c>
      <c r="AL66" s="13">
        <v>7310</v>
      </c>
      <c r="AM66" s="13">
        <v>7459</v>
      </c>
      <c r="AN66" s="13">
        <v>7549</v>
      </c>
      <c r="AO66" s="13">
        <v>7454</v>
      </c>
      <c r="AP66" s="13">
        <v>7564</v>
      </c>
      <c r="AQ66" s="13">
        <v>7188</v>
      </c>
      <c r="AR66" s="13">
        <v>6858</v>
      </c>
      <c r="AS66" s="13">
        <v>6695</v>
      </c>
      <c r="AT66" s="13">
        <v>6836</v>
      </c>
      <c r="AU66" s="13">
        <v>6863</v>
      </c>
      <c r="AV66" s="13">
        <v>7350</v>
      </c>
      <c r="AW66" s="13">
        <v>7641</v>
      </c>
      <c r="AX66" s="13">
        <v>7806</v>
      </c>
      <c r="AY66" s="13">
        <v>7473</v>
      </c>
      <c r="AZ66" s="13">
        <v>7793</v>
      </c>
      <c r="BA66" s="13">
        <v>7758</v>
      </c>
      <c r="BB66" s="13">
        <v>7344</v>
      </c>
      <c r="BC66" s="13">
        <v>7406</v>
      </c>
      <c r="BD66" s="13">
        <v>7022</v>
      </c>
      <c r="BE66" s="13">
        <v>7041</v>
      </c>
      <c r="BF66" s="13">
        <v>7034</v>
      </c>
      <c r="BG66" s="13">
        <v>6857</v>
      </c>
      <c r="BH66" s="13">
        <v>6845</v>
      </c>
      <c r="BI66" s="13">
        <v>7032</v>
      </c>
      <c r="BJ66" s="13">
        <v>7013</v>
      </c>
      <c r="BK66" s="13">
        <v>7105</v>
      </c>
      <c r="BL66" s="13">
        <v>7476</v>
      </c>
      <c r="BM66" s="67">
        <v>7417</v>
      </c>
      <c r="BN66" s="67">
        <v>7520</v>
      </c>
      <c r="BO66" s="67">
        <v>7574</v>
      </c>
      <c r="BP66" s="67">
        <v>7480</v>
      </c>
      <c r="BQ66" s="67">
        <v>7711</v>
      </c>
      <c r="BR66" s="67">
        <v>7104</v>
      </c>
      <c r="BS66" s="67">
        <v>7246</v>
      </c>
      <c r="BT66" s="67">
        <v>7081</v>
      </c>
      <c r="BU66" s="67">
        <v>6949</v>
      </c>
      <c r="BV66" s="67">
        <v>6768</v>
      </c>
      <c r="BW66" s="67">
        <v>6664</v>
      </c>
      <c r="BX66" s="67">
        <v>6642</v>
      </c>
      <c r="BY66" s="67">
        <v>6733</v>
      </c>
      <c r="BZ66" s="67">
        <v>6773</v>
      </c>
      <c r="CA66" s="516">
        <v>6907</v>
      </c>
      <c r="CB66" s="516">
        <v>6910</v>
      </c>
      <c r="CC66" s="516">
        <v>6809</v>
      </c>
      <c r="CD66" s="516">
        <v>6695</v>
      </c>
      <c r="CE66" s="516">
        <v>6662</v>
      </c>
      <c r="CF66" s="516">
        <v>6556</v>
      </c>
      <c r="CG66" s="516">
        <v>6506</v>
      </c>
      <c r="CH66" s="516">
        <v>6470</v>
      </c>
      <c r="CI66" s="516">
        <v>6574</v>
      </c>
      <c r="CJ66" s="516">
        <v>6523</v>
      </c>
      <c r="CK66" s="516">
        <v>6450</v>
      </c>
      <c r="CL66" s="516">
        <v>6412</v>
      </c>
      <c r="CM66" s="516">
        <v>6505</v>
      </c>
      <c r="CN66" s="516">
        <v>6259</v>
      </c>
      <c r="CO66" s="516">
        <v>6217</v>
      </c>
      <c r="CP66" s="516">
        <v>6140</v>
      </c>
      <c r="CQ66" s="516">
        <v>6291</v>
      </c>
      <c r="CR66" s="516">
        <v>6294</v>
      </c>
      <c r="CS66" s="516">
        <v>6060</v>
      </c>
      <c r="CT66" s="516">
        <v>6073</v>
      </c>
      <c r="CU66" s="516">
        <v>6373</v>
      </c>
      <c r="CV66" s="516">
        <v>6720</v>
      </c>
      <c r="CW66" s="516">
        <v>6433</v>
      </c>
      <c r="CX66" s="516">
        <v>6505</v>
      </c>
      <c r="CY66" s="516">
        <v>6531</v>
      </c>
      <c r="CZ66" s="516">
        <v>6401</v>
      </c>
      <c r="DA66" s="2">
        <v>6150</v>
      </c>
      <c r="DB66" s="2">
        <v>6098</v>
      </c>
      <c r="DC66" s="2">
        <v>5970</v>
      </c>
      <c r="DD66" s="2">
        <v>6247</v>
      </c>
      <c r="DE66" s="2">
        <v>6226</v>
      </c>
      <c r="DF66" s="2">
        <v>5934</v>
      </c>
      <c r="DG66" s="2">
        <v>6117</v>
      </c>
      <c r="DH66" s="2">
        <v>6323</v>
      </c>
      <c r="DI66" s="2">
        <v>6168</v>
      </c>
      <c r="DJ66" s="2">
        <v>5978</v>
      </c>
      <c r="DK66" s="2">
        <v>5934</v>
      </c>
      <c r="DL66" s="2">
        <v>5930</v>
      </c>
      <c r="DM66" s="2">
        <v>5750</v>
      </c>
      <c r="DN66" s="2">
        <v>5745</v>
      </c>
      <c r="DO66" s="2">
        <v>5553</v>
      </c>
      <c r="DP66" s="2">
        <v>5423</v>
      </c>
      <c r="DQ66" s="2">
        <v>5618</v>
      </c>
      <c r="DR66" s="2">
        <v>5499</v>
      </c>
      <c r="DS66" s="2">
        <v>5741</v>
      </c>
      <c r="DT66" s="2">
        <v>5449</v>
      </c>
      <c r="DU66" s="2">
        <v>5273</v>
      </c>
      <c r="DV66" s="2">
        <v>5104</v>
      </c>
      <c r="DW66" s="2">
        <v>5179</v>
      </c>
      <c r="DX66" s="2">
        <v>5219</v>
      </c>
      <c r="DY66" s="2">
        <v>5133</v>
      </c>
      <c r="DZ66" s="2">
        <v>5127</v>
      </c>
      <c r="EA66" s="2">
        <v>5129</v>
      </c>
      <c r="EB66" s="2">
        <v>4908</v>
      </c>
      <c r="EC66" s="2">
        <v>4865</v>
      </c>
      <c r="ED66" s="2">
        <v>5476</v>
      </c>
      <c r="EE66" s="2">
        <v>5449</v>
      </c>
      <c r="EF66" s="2">
        <v>5631</v>
      </c>
      <c r="EG66" s="2">
        <v>5651</v>
      </c>
      <c r="EH66" s="2">
        <v>5489</v>
      </c>
      <c r="EI66" s="2">
        <v>5545</v>
      </c>
      <c r="EJ66" s="2">
        <v>5700</v>
      </c>
      <c r="EK66" s="2">
        <v>5690</v>
      </c>
      <c r="EL66" s="2">
        <v>5655</v>
      </c>
      <c r="EM66" s="2">
        <v>5552</v>
      </c>
      <c r="EN66" s="2">
        <v>5444</v>
      </c>
      <c r="EO66" s="2">
        <v>5114</v>
      </c>
      <c r="EP66" s="2">
        <v>5035</v>
      </c>
      <c r="EQ66" s="2">
        <v>5244</v>
      </c>
      <c r="ER66" s="2">
        <v>5226</v>
      </c>
      <c r="ES66" s="2">
        <v>4944</v>
      </c>
      <c r="ET66" s="2">
        <v>4873</v>
      </c>
      <c r="EU66" s="2">
        <v>4909</v>
      </c>
      <c r="EV66" s="2">
        <v>4894</v>
      </c>
      <c r="EW66" s="2">
        <v>4942</v>
      </c>
      <c r="EX66" s="2">
        <v>4906</v>
      </c>
      <c r="EY66" s="2">
        <v>4892</v>
      </c>
      <c r="EZ66" s="2">
        <v>4847</v>
      </c>
      <c r="FA66" s="2">
        <v>4788</v>
      </c>
      <c r="FB66" s="2">
        <v>4788</v>
      </c>
      <c r="FC66" s="2">
        <v>4769</v>
      </c>
      <c r="FD66" s="2">
        <v>4774</v>
      </c>
      <c r="FE66" s="2">
        <v>4979</v>
      </c>
      <c r="FF66" s="2">
        <v>4836</v>
      </c>
      <c r="FG66" s="2">
        <v>4610</v>
      </c>
      <c r="FH66" s="2">
        <v>4799</v>
      </c>
      <c r="FI66" s="2">
        <v>4787</v>
      </c>
      <c r="FJ66" s="2">
        <v>4810</v>
      </c>
      <c r="FK66" s="2">
        <v>4808</v>
      </c>
      <c r="FL66" s="2">
        <v>4868</v>
      </c>
      <c r="FM66" s="2">
        <v>4684</v>
      </c>
      <c r="FN66" s="2">
        <v>4726</v>
      </c>
      <c r="FO66" s="2">
        <v>4656</v>
      </c>
      <c r="FP66" s="2">
        <v>4702</v>
      </c>
      <c r="FQ66" s="2">
        <v>4644</v>
      </c>
      <c r="FR66" s="2">
        <v>4617</v>
      </c>
      <c r="FS66" s="2">
        <v>4490</v>
      </c>
      <c r="FT66" s="2">
        <v>4500</v>
      </c>
      <c r="FU66" s="2">
        <v>4434</v>
      </c>
      <c r="FV66" s="2">
        <v>4431</v>
      </c>
      <c r="FW66" s="2">
        <v>4480</v>
      </c>
      <c r="FX66" s="2">
        <v>4630</v>
      </c>
      <c r="FY66" s="2">
        <v>4641</v>
      </c>
      <c r="FZ66" s="2">
        <v>4643</v>
      </c>
      <c r="GA66" s="2">
        <v>4597</v>
      </c>
      <c r="GB66" s="2">
        <v>4566</v>
      </c>
      <c r="GC66" s="2">
        <v>4551</v>
      </c>
      <c r="GD66" s="2">
        <v>4529</v>
      </c>
      <c r="GE66" s="2">
        <v>4506</v>
      </c>
      <c r="GF66" s="2">
        <v>4563</v>
      </c>
      <c r="GG66" s="2">
        <v>4644</v>
      </c>
      <c r="GH66" s="2">
        <v>4655</v>
      </c>
      <c r="GI66" s="2">
        <v>4599</v>
      </c>
      <c r="GJ66" s="2">
        <v>4629</v>
      </c>
      <c r="GK66" s="2">
        <v>4672</v>
      </c>
      <c r="GL66" s="2">
        <v>4725</v>
      </c>
      <c r="GM66" s="2">
        <v>4905</v>
      </c>
      <c r="GN66" s="2">
        <v>4900</v>
      </c>
      <c r="GO66" s="2">
        <v>4940</v>
      </c>
      <c r="GP66" s="2">
        <v>4923</v>
      </c>
      <c r="GQ66" s="2">
        <v>4875</v>
      </c>
      <c r="GR66" s="2">
        <v>4897</v>
      </c>
      <c r="GS66" s="2">
        <v>4977</v>
      </c>
      <c r="GT66" s="2">
        <v>4994</v>
      </c>
      <c r="GU66" s="2">
        <v>5017</v>
      </c>
      <c r="GV66" s="2">
        <v>5020</v>
      </c>
      <c r="GW66" s="2">
        <v>5138</v>
      </c>
      <c r="GX66" s="2">
        <v>5090</v>
      </c>
      <c r="GY66" s="2">
        <v>5205</v>
      </c>
      <c r="GZ66" s="2">
        <v>5185</v>
      </c>
      <c r="HA66" s="2">
        <v>5031</v>
      </c>
      <c r="HB66" s="2">
        <v>4874</v>
      </c>
      <c r="HC66" s="2">
        <v>4837</v>
      </c>
      <c r="HD66" s="2">
        <v>4853</v>
      </c>
      <c r="HE66" s="2">
        <v>4778</v>
      </c>
      <c r="HF66" s="2">
        <v>4802</v>
      </c>
      <c r="HG66" s="2">
        <v>4760</v>
      </c>
      <c r="HH66" s="2">
        <v>4737</v>
      </c>
      <c r="HI66" s="2">
        <v>4714</v>
      </c>
      <c r="HJ66" s="2">
        <v>4632</v>
      </c>
      <c r="HK66" s="2">
        <v>4590</v>
      </c>
      <c r="HL66" s="2">
        <v>4545</v>
      </c>
      <c r="HM66" s="2">
        <v>4537</v>
      </c>
      <c r="HN66" s="2">
        <v>4416</v>
      </c>
      <c r="HO66" s="2">
        <v>4413</v>
      </c>
      <c r="HP66" s="2">
        <v>4409</v>
      </c>
      <c r="HQ66" s="2">
        <v>4420</v>
      </c>
      <c r="HR66" s="2">
        <v>4437</v>
      </c>
      <c r="HS66" s="2">
        <v>4403</v>
      </c>
      <c r="HT66" s="2">
        <v>4421</v>
      </c>
      <c r="HU66" s="2">
        <v>4465</v>
      </c>
      <c r="HV66" s="2">
        <v>4518</v>
      </c>
      <c r="HW66" s="2">
        <v>4529</v>
      </c>
      <c r="HX66" s="2">
        <v>4557</v>
      </c>
      <c r="HY66" s="2">
        <v>4597</v>
      </c>
      <c r="HZ66" s="2">
        <v>4593</v>
      </c>
      <c r="IA66" s="2">
        <v>4623</v>
      </c>
      <c r="IB66" s="2">
        <v>4651</v>
      </c>
      <c r="IC66" s="2">
        <v>4509</v>
      </c>
      <c r="ID66" s="2">
        <v>4604</v>
      </c>
      <c r="IE66" s="2">
        <v>4627</v>
      </c>
      <c r="IF66" s="2">
        <v>4639</v>
      </c>
      <c r="IG66" s="2">
        <v>4640</v>
      </c>
      <c r="IH66" s="2">
        <v>4628</v>
      </c>
      <c r="II66" s="2">
        <v>4558</v>
      </c>
      <c r="IJ66" s="2">
        <v>4525</v>
      </c>
      <c r="IK66" s="2">
        <v>4463</v>
      </c>
      <c r="IL66" s="2">
        <v>4439</v>
      </c>
      <c r="IM66" s="2">
        <v>4422</v>
      </c>
      <c r="IN66" s="2">
        <v>4379</v>
      </c>
      <c r="IO66" s="2">
        <v>4335</v>
      </c>
      <c r="IP66" s="2">
        <v>4346</v>
      </c>
      <c r="IQ66" s="2">
        <v>4365</v>
      </c>
      <c r="IR66" s="2">
        <v>4395</v>
      </c>
      <c r="IS66" s="2">
        <v>4392</v>
      </c>
      <c r="IT66" s="2">
        <v>4392</v>
      </c>
    </row>
    <row r="67" spans="1:254" ht="15.9" customHeight="1">
      <c r="A67" s="61" t="s">
        <v>129</v>
      </c>
      <c r="B67" s="6" t="s">
        <v>130</v>
      </c>
      <c r="C67" s="15">
        <v>1916</v>
      </c>
      <c r="D67" s="16">
        <v>40</v>
      </c>
      <c r="E67" s="13">
        <v>1876</v>
      </c>
      <c r="F67" s="13">
        <v>1855.5</v>
      </c>
      <c r="G67" s="13">
        <v>1870</v>
      </c>
      <c r="H67" s="13">
        <v>1869</v>
      </c>
      <c r="I67" s="13">
        <v>1884</v>
      </c>
      <c r="J67" s="13">
        <v>1936.5</v>
      </c>
      <c r="K67" s="13">
        <v>2020.5</v>
      </c>
      <c r="L67" s="13">
        <v>1960</v>
      </c>
      <c r="M67" s="13">
        <v>1972</v>
      </c>
      <c r="N67" s="13">
        <v>1973.5</v>
      </c>
      <c r="O67" s="13">
        <v>1962.5</v>
      </c>
      <c r="P67" s="13">
        <v>1987</v>
      </c>
      <c r="Q67" s="13">
        <v>2022.5</v>
      </c>
      <c r="R67" s="13">
        <v>2042.5</v>
      </c>
      <c r="S67" s="13">
        <v>2093</v>
      </c>
      <c r="T67" s="13">
        <v>2101</v>
      </c>
      <c r="U67" s="13">
        <v>2127</v>
      </c>
      <c r="V67" s="13">
        <v>2151</v>
      </c>
      <c r="W67" s="13">
        <v>2135</v>
      </c>
      <c r="X67" s="13">
        <v>2171.5</v>
      </c>
      <c r="Y67" s="13">
        <v>2174</v>
      </c>
      <c r="Z67" s="13">
        <v>2218.5</v>
      </c>
      <c r="AA67" s="13">
        <v>2236</v>
      </c>
      <c r="AB67" s="13">
        <v>2209.5</v>
      </c>
      <c r="AC67" s="13">
        <v>2175.5</v>
      </c>
      <c r="AD67" s="13">
        <v>2134.5</v>
      </c>
      <c r="AE67" s="13">
        <v>2133</v>
      </c>
      <c r="AF67" s="13">
        <v>2147.5</v>
      </c>
      <c r="AG67" s="13">
        <v>2128.5</v>
      </c>
      <c r="AH67" s="13">
        <v>2128</v>
      </c>
      <c r="AI67" s="13">
        <v>2045</v>
      </c>
      <c r="AJ67" s="13">
        <v>2004</v>
      </c>
      <c r="AK67" s="13">
        <v>1945.5</v>
      </c>
      <c r="AL67" s="13">
        <v>1874</v>
      </c>
      <c r="AM67" s="13">
        <v>1888.5</v>
      </c>
      <c r="AN67" s="13">
        <v>1882</v>
      </c>
      <c r="AO67" s="13">
        <v>1919.5</v>
      </c>
      <c r="AP67" s="13">
        <v>1902.5</v>
      </c>
      <c r="AQ67" s="13">
        <v>1923.5</v>
      </c>
      <c r="AR67" s="13">
        <v>1935.5</v>
      </c>
      <c r="AS67" s="13">
        <v>1942</v>
      </c>
      <c r="AT67" s="13">
        <v>1956</v>
      </c>
      <c r="AU67" s="13">
        <v>1954</v>
      </c>
      <c r="AV67" s="13">
        <v>1927</v>
      </c>
      <c r="AW67" s="13">
        <v>1872</v>
      </c>
      <c r="AX67" s="13">
        <v>1855</v>
      </c>
      <c r="AY67" s="13">
        <v>1863.5</v>
      </c>
      <c r="AZ67" s="13">
        <v>1857</v>
      </c>
      <c r="BA67" s="13">
        <v>1915.5</v>
      </c>
      <c r="BB67" s="13">
        <v>1888.5</v>
      </c>
      <c r="BC67" s="13">
        <v>1934</v>
      </c>
      <c r="BD67" s="13">
        <v>1930.5</v>
      </c>
      <c r="BE67" s="13">
        <v>1925</v>
      </c>
      <c r="BF67" s="13">
        <v>1905</v>
      </c>
      <c r="BG67" s="13">
        <v>1883</v>
      </c>
      <c r="BH67" s="13">
        <v>1902.5</v>
      </c>
      <c r="BI67" s="13">
        <v>1893.5</v>
      </c>
      <c r="BJ67" s="13">
        <v>1844</v>
      </c>
      <c r="BK67" s="13">
        <v>1861</v>
      </c>
      <c r="BL67" s="13">
        <v>1882</v>
      </c>
      <c r="BM67" s="67">
        <v>1815</v>
      </c>
      <c r="BN67" s="67">
        <v>1561.5</v>
      </c>
      <c r="BO67" s="67">
        <v>1622</v>
      </c>
      <c r="BP67" s="67">
        <v>1617.5</v>
      </c>
      <c r="BQ67" s="67">
        <v>1629</v>
      </c>
      <c r="BR67" s="67">
        <v>1643</v>
      </c>
      <c r="BS67" s="67">
        <v>1616</v>
      </c>
      <c r="BT67" s="67">
        <v>1650.5</v>
      </c>
      <c r="BU67" s="67">
        <v>1647.5</v>
      </c>
      <c r="BV67" s="67">
        <v>1674</v>
      </c>
      <c r="BW67" s="67">
        <v>1663</v>
      </c>
      <c r="BX67" s="67">
        <v>1683</v>
      </c>
      <c r="BY67" s="67">
        <v>1717</v>
      </c>
      <c r="BZ67" s="67">
        <v>1752</v>
      </c>
      <c r="CA67" s="516">
        <v>1772</v>
      </c>
      <c r="CB67" s="516">
        <v>1782</v>
      </c>
      <c r="CC67" s="516">
        <v>1800.5</v>
      </c>
      <c r="CD67" s="516">
        <v>1800</v>
      </c>
      <c r="CE67" s="516">
        <v>1806</v>
      </c>
      <c r="CF67" s="516">
        <v>1826.5</v>
      </c>
      <c r="CG67" s="516">
        <v>1897</v>
      </c>
      <c r="CH67" s="516">
        <v>1931</v>
      </c>
      <c r="CI67" s="516">
        <v>1891</v>
      </c>
      <c r="CJ67" s="516">
        <v>1875.5</v>
      </c>
      <c r="CK67" s="516">
        <v>1825.5</v>
      </c>
      <c r="CL67" s="516">
        <v>1820</v>
      </c>
      <c r="CM67" s="516">
        <v>1849</v>
      </c>
      <c r="CN67" s="516">
        <v>1785.5</v>
      </c>
      <c r="CO67" s="516">
        <v>1766</v>
      </c>
      <c r="CP67" s="516">
        <v>1787</v>
      </c>
      <c r="CQ67" s="516">
        <v>1757.5</v>
      </c>
      <c r="CR67" s="516">
        <v>1731</v>
      </c>
      <c r="CS67" s="516">
        <v>1716</v>
      </c>
      <c r="CT67" s="516">
        <v>1650</v>
      </c>
      <c r="CU67" s="516">
        <v>1686.5</v>
      </c>
      <c r="CV67" s="516">
        <v>1690</v>
      </c>
      <c r="CW67" s="516">
        <v>1686.5</v>
      </c>
      <c r="CX67" s="516">
        <v>1655.5</v>
      </c>
      <c r="CY67" s="516">
        <v>1641</v>
      </c>
      <c r="CZ67" s="516">
        <v>1633</v>
      </c>
      <c r="DA67" s="2">
        <v>1673</v>
      </c>
      <c r="DB67" s="2">
        <v>1656</v>
      </c>
      <c r="DC67" s="2">
        <v>1618.5</v>
      </c>
      <c r="DD67" s="2">
        <v>1619</v>
      </c>
      <c r="DE67" s="2">
        <v>1621.5</v>
      </c>
      <c r="DF67" s="2">
        <v>1622</v>
      </c>
      <c r="DG67" s="2">
        <v>1679</v>
      </c>
      <c r="DH67" s="2">
        <v>1719.5</v>
      </c>
      <c r="DI67" s="2">
        <v>1748.5</v>
      </c>
      <c r="DJ67" s="2">
        <v>1755</v>
      </c>
      <c r="DK67" s="2">
        <v>1753.5</v>
      </c>
      <c r="DL67" s="2">
        <v>1724</v>
      </c>
      <c r="DM67" s="2">
        <v>1716</v>
      </c>
      <c r="DN67" s="2">
        <v>1714.5</v>
      </c>
      <c r="DO67" s="2">
        <v>1693</v>
      </c>
      <c r="DP67" s="2">
        <v>1704.5</v>
      </c>
      <c r="DQ67" s="2">
        <v>1712.5</v>
      </c>
      <c r="DR67" s="2">
        <v>1720</v>
      </c>
      <c r="DS67" s="2">
        <v>1717.5</v>
      </c>
      <c r="DT67" s="2">
        <v>1727.5</v>
      </c>
      <c r="DU67" s="2">
        <v>1761</v>
      </c>
      <c r="DV67" s="2">
        <v>1719</v>
      </c>
      <c r="DW67" s="2">
        <v>1774</v>
      </c>
      <c r="DX67" s="2">
        <v>1758.5</v>
      </c>
      <c r="DY67" s="2">
        <v>1762.5</v>
      </c>
      <c r="DZ67" s="2">
        <v>1732</v>
      </c>
      <c r="EA67" s="2">
        <v>1738</v>
      </c>
      <c r="EB67" s="2">
        <v>1722.5</v>
      </c>
      <c r="EC67" s="2">
        <v>1722</v>
      </c>
      <c r="ED67" s="2">
        <v>1750</v>
      </c>
      <c r="EE67" s="2">
        <v>1735.5</v>
      </c>
      <c r="EF67" s="2">
        <v>1761</v>
      </c>
      <c r="EG67" s="2">
        <v>1748</v>
      </c>
      <c r="EH67" s="2">
        <v>1722</v>
      </c>
      <c r="EI67" s="2">
        <v>1745.5</v>
      </c>
      <c r="EJ67" s="2">
        <v>1749.5</v>
      </c>
      <c r="EK67" s="2">
        <v>1766</v>
      </c>
      <c r="EL67" s="2">
        <v>1744</v>
      </c>
      <c r="EM67" s="2">
        <v>1739.5</v>
      </c>
      <c r="EN67" s="2">
        <v>1715.5</v>
      </c>
      <c r="EO67" s="2">
        <v>1676.5</v>
      </c>
      <c r="EP67" s="2">
        <v>1678</v>
      </c>
      <c r="EQ67" s="2">
        <v>1657.5</v>
      </c>
      <c r="ER67" s="2">
        <v>1646.5</v>
      </c>
      <c r="ES67" s="2">
        <v>1646</v>
      </c>
      <c r="ET67" s="2">
        <v>1626</v>
      </c>
      <c r="EU67" s="2">
        <v>1640.5</v>
      </c>
      <c r="EV67" s="2">
        <v>1631.5</v>
      </c>
      <c r="EW67" s="2">
        <v>1617</v>
      </c>
      <c r="EX67" s="2">
        <v>1628.5</v>
      </c>
      <c r="EY67" s="2">
        <v>1649</v>
      </c>
      <c r="EZ67" s="2">
        <v>1637.5</v>
      </c>
      <c r="FA67" s="2">
        <v>1637.5</v>
      </c>
      <c r="FB67" s="2">
        <v>1647.5</v>
      </c>
      <c r="FC67" s="2">
        <v>1597</v>
      </c>
      <c r="FD67" s="2">
        <v>1613.5</v>
      </c>
      <c r="FE67" s="2">
        <v>1585</v>
      </c>
      <c r="FF67" s="2">
        <v>1558.5</v>
      </c>
      <c r="FG67" s="2">
        <v>1579</v>
      </c>
      <c r="FH67" s="2">
        <v>1596</v>
      </c>
      <c r="FI67" s="2">
        <v>1581</v>
      </c>
      <c r="FJ67" s="2">
        <v>1572</v>
      </c>
      <c r="FK67" s="2">
        <v>1551</v>
      </c>
      <c r="FL67" s="2">
        <v>1556.5</v>
      </c>
      <c r="FM67" s="2">
        <v>1551</v>
      </c>
      <c r="FN67" s="2">
        <v>1573</v>
      </c>
      <c r="FO67" s="2">
        <v>1581.5</v>
      </c>
      <c r="FP67" s="2">
        <v>1599.5</v>
      </c>
      <c r="FQ67" s="2">
        <v>1619</v>
      </c>
      <c r="FR67" s="2">
        <v>1657.5</v>
      </c>
      <c r="FS67" s="2">
        <v>1601</v>
      </c>
      <c r="FT67" s="2">
        <v>1612</v>
      </c>
      <c r="FU67" s="2">
        <v>1580.5</v>
      </c>
      <c r="FV67" s="2">
        <v>1571</v>
      </c>
      <c r="FW67" s="2">
        <v>1584</v>
      </c>
      <c r="FX67" s="2">
        <v>1592.5</v>
      </c>
      <c r="FY67" s="2">
        <v>1592.5</v>
      </c>
      <c r="FZ67" s="2">
        <v>1545.5</v>
      </c>
      <c r="GA67" s="2">
        <v>1528</v>
      </c>
      <c r="GB67" s="2">
        <v>1532</v>
      </c>
      <c r="GC67" s="2">
        <v>1522</v>
      </c>
      <c r="GD67" s="2">
        <v>1514</v>
      </c>
      <c r="GE67" s="2">
        <v>1499.5</v>
      </c>
      <c r="GF67" s="2">
        <v>1518.5</v>
      </c>
      <c r="GG67" s="2">
        <v>1523</v>
      </c>
      <c r="GH67" s="2">
        <v>1509</v>
      </c>
      <c r="GI67" s="2">
        <v>1495</v>
      </c>
      <c r="GJ67" s="2">
        <v>1467.5</v>
      </c>
      <c r="GK67" s="2">
        <v>1520.5</v>
      </c>
      <c r="GL67" s="2">
        <v>1543.5</v>
      </c>
      <c r="GM67" s="2">
        <v>1527.5</v>
      </c>
      <c r="GN67" s="2">
        <v>1533.5</v>
      </c>
      <c r="GO67" s="2">
        <v>1519</v>
      </c>
      <c r="GP67" s="2">
        <v>1525</v>
      </c>
      <c r="GQ67" s="2">
        <v>1524</v>
      </c>
      <c r="GR67" s="2">
        <v>1503</v>
      </c>
      <c r="GS67" s="2">
        <v>1519</v>
      </c>
      <c r="GT67" s="2">
        <v>1516</v>
      </c>
      <c r="GU67" s="2">
        <v>1517.5</v>
      </c>
      <c r="GV67" s="2">
        <v>1571</v>
      </c>
      <c r="GW67" s="2">
        <v>1562.5</v>
      </c>
      <c r="GX67" s="2">
        <v>1578.5</v>
      </c>
      <c r="GY67" s="2">
        <v>1570</v>
      </c>
      <c r="GZ67" s="2">
        <v>1619.5</v>
      </c>
      <c r="HA67" s="2">
        <v>1641.5</v>
      </c>
      <c r="HB67" s="2">
        <v>1667</v>
      </c>
      <c r="HC67" s="2">
        <v>1642</v>
      </c>
      <c r="HD67" s="2">
        <v>1639.5</v>
      </c>
      <c r="HE67" s="2">
        <v>1628.5</v>
      </c>
      <c r="HF67" s="2">
        <v>1635</v>
      </c>
      <c r="HG67" s="2">
        <v>1640.5</v>
      </c>
      <c r="HH67" s="2">
        <v>1629</v>
      </c>
      <c r="HI67" s="2">
        <v>1646</v>
      </c>
      <c r="HJ67" s="2">
        <v>1650</v>
      </c>
      <c r="HK67" s="2">
        <v>1650</v>
      </c>
      <c r="HL67" s="2">
        <v>1638.5</v>
      </c>
      <c r="HM67" s="2">
        <v>1650</v>
      </c>
      <c r="HN67" s="2">
        <v>1619.5</v>
      </c>
      <c r="HO67" s="2">
        <v>1656</v>
      </c>
      <c r="HP67" s="2">
        <v>1646.5</v>
      </c>
      <c r="HQ67" s="2">
        <v>1650.5</v>
      </c>
      <c r="HR67" s="2">
        <v>1641</v>
      </c>
      <c r="HS67" s="2">
        <v>1614</v>
      </c>
      <c r="HT67" s="2">
        <v>1625</v>
      </c>
      <c r="HU67" s="2">
        <v>1608.5</v>
      </c>
      <c r="HV67" s="2">
        <v>1600.5</v>
      </c>
      <c r="HW67" s="2">
        <v>1589.5</v>
      </c>
      <c r="HX67" s="2">
        <v>1562.5</v>
      </c>
      <c r="HY67" s="2">
        <v>1559</v>
      </c>
      <c r="HZ67" s="2">
        <v>1567</v>
      </c>
      <c r="IA67" s="2">
        <v>1538</v>
      </c>
      <c r="IB67" s="2">
        <v>1541.5</v>
      </c>
      <c r="IC67" s="2">
        <v>1575</v>
      </c>
      <c r="ID67" s="2">
        <v>1567.5</v>
      </c>
      <c r="IE67" s="2">
        <v>1585.5</v>
      </c>
      <c r="IF67" s="2">
        <v>1590.5</v>
      </c>
      <c r="IG67" s="2">
        <v>1582</v>
      </c>
      <c r="IH67" s="2">
        <v>1575.5</v>
      </c>
      <c r="II67" s="2">
        <v>1541</v>
      </c>
      <c r="IJ67" s="2">
        <v>1527</v>
      </c>
      <c r="IK67" s="2">
        <v>1476</v>
      </c>
      <c r="IL67" s="2">
        <v>1483</v>
      </c>
      <c r="IM67" s="2">
        <v>1665</v>
      </c>
      <c r="IN67" s="2">
        <v>1661</v>
      </c>
      <c r="IO67" s="2">
        <v>1648.5</v>
      </c>
      <c r="IP67" s="2">
        <v>1659.5</v>
      </c>
      <c r="IQ67" s="2">
        <v>1672</v>
      </c>
      <c r="IR67" s="2">
        <v>1669.5</v>
      </c>
      <c r="IS67" s="2">
        <v>1663.5</v>
      </c>
      <c r="IT67" s="2">
        <v>1661.5</v>
      </c>
    </row>
    <row r="68" spans="1:254" ht="15.9" customHeight="1">
      <c r="A68" s="61" t="s">
        <v>131</v>
      </c>
      <c r="B68" s="6" t="s">
        <v>132</v>
      </c>
      <c r="C68" s="15">
        <v>5817</v>
      </c>
      <c r="D68" s="16">
        <v>-53</v>
      </c>
      <c r="E68" s="13">
        <v>5870</v>
      </c>
      <c r="F68" s="13">
        <v>5848</v>
      </c>
      <c r="G68" s="13">
        <v>5649</v>
      </c>
      <c r="H68" s="13">
        <v>5536</v>
      </c>
      <c r="I68" s="13">
        <v>5912</v>
      </c>
      <c r="J68" s="13">
        <v>5318</v>
      </c>
      <c r="K68" s="13">
        <v>5172</v>
      </c>
      <c r="L68" s="13">
        <v>5319</v>
      </c>
      <c r="M68" s="13">
        <v>5669</v>
      </c>
      <c r="N68" s="13">
        <v>5650</v>
      </c>
      <c r="O68" s="13">
        <v>5746</v>
      </c>
      <c r="P68" s="13">
        <v>5629</v>
      </c>
      <c r="Q68" s="13">
        <v>5591</v>
      </c>
      <c r="R68" s="13">
        <v>5370</v>
      </c>
      <c r="S68" s="13">
        <v>5666</v>
      </c>
      <c r="T68" s="13">
        <v>5764</v>
      </c>
      <c r="U68" s="13">
        <v>5592</v>
      </c>
      <c r="V68" s="13">
        <v>5647</v>
      </c>
      <c r="W68" s="13">
        <v>5827</v>
      </c>
      <c r="X68" s="13">
        <v>5783</v>
      </c>
      <c r="Y68" s="13">
        <v>5699</v>
      </c>
      <c r="Z68" s="13">
        <v>5947</v>
      </c>
      <c r="AA68" s="13">
        <v>6043</v>
      </c>
      <c r="AB68" s="13">
        <v>5944</v>
      </c>
      <c r="AC68" s="13">
        <v>5913</v>
      </c>
      <c r="AD68" s="13">
        <v>6034</v>
      </c>
      <c r="AE68" s="13">
        <v>5876</v>
      </c>
      <c r="AF68" s="13">
        <v>5860</v>
      </c>
      <c r="AG68" s="13">
        <v>5858</v>
      </c>
      <c r="AH68" s="13">
        <v>5986</v>
      </c>
      <c r="AI68" s="13">
        <v>5982</v>
      </c>
      <c r="AJ68" s="13">
        <v>6104</v>
      </c>
      <c r="AK68" s="13">
        <v>6183</v>
      </c>
      <c r="AL68" s="13">
        <v>6051</v>
      </c>
      <c r="AM68" s="13">
        <v>6056</v>
      </c>
      <c r="AN68" s="13">
        <v>5863</v>
      </c>
      <c r="AO68" s="13">
        <v>5872</v>
      </c>
      <c r="AP68" s="13">
        <v>5858</v>
      </c>
      <c r="AQ68" s="13">
        <v>5545</v>
      </c>
      <c r="AR68" s="13">
        <v>5446</v>
      </c>
      <c r="AS68" s="13">
        <v>5572</v>
      </c>
      <c r="AT68" s="13">
        <v>5819</v>
      </c>
      <c r="AU68" s="13">
        <v>5668</v>
      </c>
      <c r="AV68" s="13">
        <v>6014</v>
      </c>
      <c r="AW68" s="13">
        <v>5952</v>
      </c>
      <c r="AX68" s="13">
        <v>6085</v>
      </c>
      <c r="AY68" s="13">
        <v>6001</v>
      </c>
      <c r="AZ68" s="13">
        <v>6088</v>
      </c>
      <c r="BA68" s="13">
        <v>6558</v>
      </c>
      <c r="BB68" s="13">
        <v>6557</v>
      </c>
      <c r="BC68" s="13">
        <v>6500</v>
      </c>
      <c r="BD68" s="13">
        <v>6539</v>
      </c>
      <c r="BE68" s="13">
        <v>6560</v>
      </c>
      <c r="BF68" s="13">
        <v>6301</v>
      </c>
      <c r="BG68" s="13">
        <v>6069</v>
      </c>
      <c r="BH68" s="13">
        <v>5747</v>
      </c>
      <c r="BI68" s="13">
        <v>6020</v>
      </c>
      <c r="BJ68" s="13">
        <v>6350</v>
      </c>
      <c r="BK68" s="13">
        <v>6416</v>
      </c>
      <c r="BL68" s="13">
        <v>6436</v>
      </c>
      <c r="BM68" s="67">
        <v>6468</v>
      </c>
      <c r="BN68" s="67">
        <v>6373</v>
      </c>
      <c r="BO68" s="67">
        <v>6447</v>
      </c>
      <c r="BP68" s="67">
        <v>6460</v>
      </c>
      <c r="BQ68" s="67">
        <v>6448</v>
      </c>
      <c r="BR68" s="67">
        <v>6071</v>
      </c>
      <c r="BS68" s="67">
        <v>6231</v>
      </c>
      <c r="BT68" s="67">
        <v>6078</v>
      </c>
      <c r="BU68" s="67">
        <v>6048</v>
      </c>
      <c r="BV68" s="67">
        <v>5999</v>
      </c>
      <c r="BW68" s="67">
        <v>5881</v>
      </c>
      <c r="BX68" s="67">
        <v>5935</v>
      </c>
      <c r="BY68" s="67">
        <v>6028</v>
      </c>
      <c r="BZ68" s="67">
        <v>6088</v>
      </c>
      <c r="CA68" s="516">
        <v>5799</v>
      </c>
      <c r="CB68" s="516">
        <v>5975</v>
      </c>
      <c r="CC68" s="516">
        <v>5811</v>
      </c>
      <c r="CD68" s="516">
        <v>5859</v>
      </c>
      <c r="CE68" s="516">
        <v>5814</v>
      </c>
      <c r="CF68" s="516">
        <v>5813</v>
      </c>
      <c r="CG68" s="516">
        <v>5639</v>
      </c>
      <c r="CH68" s="516">
        <v>5619</v>
      </c>
      <c r="CI68" s="516">
        <v>5386</v>
      </c>
      <c r="CJ68" s="516">
        <v>5300</v>
      </c>
      <c r="CK68" s="516">
        <v>5306</v>
      </c>
      <c r="CL68" s="516">
        <v>5157</v>
      </c>
      <c r="CM68" s="516">
        <v>5337</v>
      </c>
      <c r="CN68" s="516">
        <v>4988</v>
      </c>
      <c r="CO68" s="516">
        <v>5042</v>
      </c>
      <c r="CP68" s="516">
        <v>5335</v>
      </c>
      <c r="CQ68" s="516">
        <v>5456</v>
      </c>
      <c r="CR68" s="516">
        <v>5539</v>
      </c>
      <c r="CS68" s="516">
        <v>5275</v>
      </c>
      <c r="CT68" s="516">
        <v>5144</v>
      </c>
      <c r="CU68" s="516">
        <v>5483</v>
      </c>
      <c r="CV68" s="516">
        <v>5639</v>
      </c>
      <c r="CW68" s="516">
        <v>5459</v>
      </c>
      <c r="CX68" s="516">
        <v>5353</v>
      </c>
      <c r="CY68" s="516">
        <v>5456</v>
      </c>
      <c r="CZ68" s="516">
        <v>5523</v>
      </c>
      <c r="DA68" s="2">
        <v>5499</v>
      </c>
      <c r="DB68" s="2">
        <v>5417</v>
      </c>
      <c r="DC68" s="2">
        <v>5235</v>
      </c>
      <c r="DD68" s="2">
        <v>5518</v>
      </c>
      <c r="DE68" s="2">
        <v>5618</v>
      </c>
      <c r="DF68" s="2">
        <v>5469</v>
      </c>
      <c r="DG68" s="2">
        <v>5634</v>
      </c>
      <c r="DH68" s="2">
        <v>5994</v>
      </c>
      <c r="DI68" s="2">
        <v>5991</v>
      </c>
      <c r="DJ68" s="2">
        <v>5870</v>
      </c>
      <c r="DK68" s="2">
        <v>5860</v>
      </c>
      <c r="DL68" s="2">
        <v>5916</v>
      </c>
      <c r="DM68" s="2">
        <v>5850</v>
      </c>
      <c r="DN68" s="2">
        <v>5731</v>
      </c>
      <c r="DO68" s="2">
        <v>5625</v>
      </c>
      <c r="DP68" s="2">
        <v>5467</v>
      </c>
      <c r="DQ68" s="2">
        <v>5519</v>
      </c>
      <c r="DR68" s="2">
        <v>5590</v>
      </c>
      <c r="DS68" s="2">
        <v>5821</v>
      </c>
      <c r="DT68" s="2">
        <v>5814</v>
      </c>
      <c r="DU68" s="2">
        <v>5753</v>
      </c>
      <c r="DV68" s="2">
        <v>5479</v>
      </c>
      <c r="DW68" s="2">
        <v>5358</v>
      </c>
      <c r="DX68" s="2">
        <v>5383</v>
      </c>
      <c r="DY68" s="2">
        <v>5000</v>
      </c>
      <c r="DZ68" s="2">
        <v>4811</v>
      </c>
      <c r="EA68" s="2">
        <v>4830</v>
      </c>
      <c r="EB68" s="2">
        <v>4812</v>
      </c>
      <c r="EC68" s="2">
        <v>4804</v>
      </c>
      <c r="ED68" s="2">
        <v>4886</v>
      </c>
      <c r="EE68" s="2">
        <v>4866</v>
      </c>
      <c r="EF68" s="2">
        <v>4966</v>
      </c>
      <c r="EG68" s="2">
        <v>4979</v>
      </c>
      <c r="EH68" s="2">
        <v>4953</v>
      </c>
      <c r="EI68" s="2">
        <v>4971</v>
      </c>
      <c r="EJ68" s="2">
        <v>5100</v>
      </c>
      <c r="EK68" s="2">
        <v>5100</v>
      </c>
      <c r="EL68" s="2">
        <v>5079</v>
      </c>
      <c r="EM68" s="2">
        <v>5148</v>
      </c>
      <c r="EN68" s="2">
        <v>5037</v>
      </c>
      <c r="EO68" s="2">
        <v>4735</v>
      </c>
      <c r="EP68" s="2">
        <v>4711</v>
      </c>
      <c r="EQ68" s="2">
        <v>4800</v>
      </c>
      <c r="ER68" s="2">
        <v>4913</v>
      </c>
      <c r="ES68" s="2">
        <v>4790</v>
      </c>
      <c r="ET68" s="2">
        <v>4585</v>
      </c>
      <c r="EU68" s="2">
        <v>4619</v>
      </c>
      <c r="EV68" s="2">
        <v>4637</v>
      </c>
      <c r="EW68" s="2">
        <v>4605</v>
      </c>
      <c r="EX68" s="2">
        <v>4608</v>
      </c>
      <c r="EY68" s="2">
        <v>4640</v>
      </c>
      <c r="EZ68" s="2">
        <v>4676</v>
      </c>
      <c r="FA68" s="2">
        <v>4596</v>
      </c>
      <c r="FB68" s="2">
        <v>4533</v>
      </c>
      <c r="FC68" s="2">
        <v>4598</v>
      </c>
      <c r="FD68" s="2">
        <v>4677</v>
      </c>
      <c r="FE68" s="2">
        <v>4808</v>
      </c>
      <c r="FF68" s="2">
        <v>4793</v>
      </c>
      <c r="FG68" s="2">
        <v>4603</v>
      </c>
      <c r="FH68" s="2">
        <v>4637</v>
      </c>
      <c r="FI68" s="2">
        <v>4593</v>
      </c>
      <c r="FJ68" s="2">
        <v>4621</v>
      </c>
      <c r="FK68" s="2">
        <v>4468</v>
      </c>
      <c r="FL68" s="2">
        <v>4500</v>
      </c>
      <c r="FM68" s="2">
        <v>4339</v>
      </c>
      <c r="FN68" s="2">
        <v>4300</v>
      </c>
      <c r="FO68" s="2">
        <v>4233</v>
      </c>
      <c r="FP68" s="2">
        <v>4223</v>
      </c>
      <c r="FQ68" s="2">
        <v>4227</v>
      </c>
      <c r="FR68" s="2">
        <v>4259</v>
      </c>
      <c r="FS68" s="2">
        <v>4150</v>
      </c>
      <c r="FT68" s="2">
        <v>4158</v>
      </c>
      <c r="FU68" s="2">
        <v>4256</v>
      </c>
      <c r="FV68" s="2">
        <v>4024</v>
      </c>
      <c r="FW68" s="2">
        <v>4060</v>
      </c>
      <c r="FX68" s="2">
        <v>4273</v>
      </c>
      <c r="FY68" s="2">
        <v>4237</v>
      </c>
      <c r="FZ68" s="2">
        <v>4303</v>
      </c>
      <c r="GA68" s="2">
        <v>4312</v>
      </c>
      <c r="GB68" s="2">
        <v>4338</v>
      </c>
      <c r="GC68" s="2">
        <v>4311</v>
      </c>
      <c r="GD68" s="2">
        <v>4297</v>
      </c>
      <c r="GE68" s="2">
        <v>4374</v>
      </c>
      <c r="GF68" s="2">
        <v>4240</v>
      </c>
      <c r="GG68" s="2">
        <v>4332</v>
      </c>
      <c r="GH68" s="2">
        <v>4317</v>
      </c>
      <c r="GI68" s="2">
        <v>4206</v>
      </c>
      <c r="GJ68" s="2">
        <v>4154</v>
      </c>
      <c r="GK68" s="2">
        <v>4080</v>
      </c>
      <c r="GL68" s="2">
        <v>4090</v>
      </c>
      <c r="GM68" s="2">
        <v>4004</v>
      </c>
      <c r="GN68" s="2">
        <v>3954</v>
      </c>
      <c r="GO68" s="2">
        <v>3934</v>
      </c>
      <c r="GP68" s="2">
        <v>3941</v>
      </c>
      <c r="GQ68" s="2">
        <v>3955</v>
      </c>
      <c r="GR68" s="2">
        <v>3842</v>
      </c>
      <c r="GS68" s="2">
        <v>3899</v>
      </c>
      <c r="GT68" s="2">
        <v>3939</v>
      </c>
      <c r="GU68" s="2">
        <v>3793</v>
      </c>
      <c r="GV68" s="2">
        <v>3927</v>
      </c>
      <c r="GW68" s="2">
        <v>4078</v>
      </c>
      <c r="GX68" s="2">
        <v>4089</v>
      </c>
      <c r="GY68" s="2">
        <v>3995</v>
      </c>
      <c r="GZ68" s="2">
        <v>4005</v>
      </c>
      <c r="HA68" s="2">
        <v>3743</v>
      </c>
      <c r="HB68" s="2">
        <v>3694</v>
      </c>
      <c r="HC68" s="2">
        <v>3715</v>
      </c>
      <c r="HD68" s="2">
        <v>3803</v>
      </c>
      <c r="HE68" s="2">
        <v>3742</v>
      </c>
      <c r="HF68" s="2">
        <v>3815</v>
      </c>
      <c r="HG68" s="2">
        <v>3821</v>
      </c>
      <c r="HH68" s="2">
        <v>3828</v>
      </c>
      <c r="HI68" s="2">
        <v>3793</v>
      </c>
      <c r="HJ68" s="2">
        <v>3792</v>
      </c>
      <c r="HK68" s="2">
        <v>3763</v>
      </c>
      <c r="HL68" s="2">
        <v>3744</v>
      </c>
      <c r="HM68" s="2">
        <v>3811</v>
      </c>
      <c r="HN68" s="2">
        <v>3854</v>
      </c>
      <c r="HO68" s="2">
        <v>3766</v>
      </c>
      <c r="HP68" s="2">
        <v>3684</v>
      </c>
      <c r="HQ68" s="2">
        <v>3700</v>
      </c>
      <c r="HR68" s="2">
        <v>3659</v>
      </c>
      <c r="HS68" s="2">
        <v>3657</v>
      </c>
      <c r="HT68" s="2">
        <v>3512</v>
      </c>
      <c r="HU68" s="2">
        <v>3474</v>
      </c>
      <c r="HV68" s="2">
        <v>3518</v>
      </c>
      <c r="HW68" s="2">
        <v>3515</v>
      </c>
      <c r="HX68" s="2">
        <v>3552</v>
      </c>
      <c r="HY68" s="2">
        <v>3621</v>
      </c>
      <c r="HZ68" s="2">
        <v>3626</v>
      </c>
      <c r="IA68" s="2">
        <v>3641</v>
      </c>
      <c r="IB68" s="2">
        <v>3712</v>
      </c>
      <c r="IC68" s="2">
        <v>3699</v>
      </c>
      <c r="ID68" s="2">
        <v>3676</v>
      </c>
      <c r="IE68" s="2">
        <v>3692</v>
      </c>
      <c r="IF68" s="2">
        <v>3770</v>
      </c>
      <c r="IG68" s="2">
        <v>3679</v>
      </c>
      <c r="IH68" s="2">
        <v>3625</v>
      </c>
      <c r="II68" s="2">
        <v>3644</v>
      </c>
      <c r="IJ68" s="2">
        <v>3705</v>
      </c>
      <c r="IK68" s="2">
        <v>3666</v>
      </c>
      <c r="IL68" s="2">
        <v>3614</v>
      </c>
      <c r="IM68" s="2">
        <v>3624</v>
      </c>
      <c r="IN68" s="2">
        <v>3578</v>
      </c>
      <c r="IO68" s="2">
        <v>3490</v>
      </c>
      <c r="IP68" s="2">
        <v>3445</v>
      </c>
      <c r="IQ68" s="2">
        <v>3496</v>
      </c>
      <c r="IR68" s="2">
        <v>3342</v>
      </c>
      <c r="IS68" s="2">
        <v>3269</v>
      </c>
      <c r="IT68" s="2">
        <v>3254</v>
      </c>
    </row>
    <row r="69" spans="1:254" ht="15.9" customHeight="1">
      <c r="A69" s="61" t="s">
        <v>133</v>
      </c>
      <c r="B69" s="6" t="s">
        <v>134</v>
      </c>
      <c r="C69" s="15">
        <v>3046</v>
      </c>
      <c r="D69" s="16">
        <v>-50</v>
      </c>
      <c r="E69" s="13">
        <v>3096</v>
      </c>
      <c r="F69" s="13">
        <v>3291</v>
      </c>
      <c r="G69" s="13">
        <v>3467</v>
      </c>
      <c r="H69" s="13">
        <v>3300</v>
      </c>
      <c r="I69" s="13">
        <v>3304</v>
      </c>
      <c r="J69" s="13">
        <v>3136</v>
      </c>
      <c r="K69" s="13">
        <v>3135</v>
      </c>
      <c r="L69" s="13">
        <v>3371</v>
      </c>
      <c r="M69" s="13">
        <v>3637</v>
      </c>
      <c r="N69" s="13">
        <v>3551</v>
      </c>
      <c r="O69" s="13">
        <v>3680</v>
      </c>
      <c r="P69" s="13">
        <v>3692</v>
      </c>
      <c r="Q69" s="13">
        <v>3613</v>
      </c>
      <c r="R69" s="13">
        <v>3509</v>
      </c>
      <c r="S69" s="13">
        <v>3777</v>
      </c>
      <c r="T69" s="13">
        <v>3941</v>
      </c>
      <c r="U69" s="13">
        <v>3931</v>
      </c>
      <c r="V69" s="13">
        <v>3922</v>
      </c>
      <c r="W69" s="13">
        <v>4139</v>
      </c>
      <c r="X69" s="13">
        <v>4022</v>
      </c>
      <c r="Y69" s="13">
        <v>3955</v>
      </c>
      <c r="Z69" s="13">
        <v>4036</v>
      </c>
      <c r="AA69" s="13">
        <v>4264</v>
      </c>
      <c r="AB69" s="13">
        <v>4298</v>
      </c>
      <c r="AC69" s="13">
        <v>4091</v>
      </c>
      <c r="AD69" s="13">
        <v>4203</v>
      </c>
      <c r="AE69" s="13">
        <v>4254</v>
      </c>
      <c r="AF69" s="13">
        <v>4277</v>
      </c>
      <c r="AG69" s="13">
        <v>4407</v>
      </c>
      <c r="AH69" s="13">
        <v>5021</v>
      </c>
      <c r="AI69" s="13">
        <v>4970</v>
      </c>
      <c r="AJ69" s="13">
        <v>4847</v>
      </c>
      <c r="AK69" s="13">
        <v>4931</v>
      </c>
      <c r="AL69" s="13">
        <v>4859</v>
      </c>
      <c r="AM69" s="13">
        <v>4681</v>
      </c>
      <c r="AN69" s="13">
        <v>4608</v>
      </c>
      <c r="AO69" s="13">
        <v>4568</v>
      </c>
      <c r="AP69" s="13">
        <v>4285</v>
      </c>
      <c r="AQ69" s="13">
        <v>4019</v>
      </c>
      <c r="AR69" s="13">
        <v>3785</v>
      </c>
      <c r="AS69" s="13">
        <v>3686</v>
      </c>
      <c r="AT69" s="13">
        <v>3920</v>
      </c>
      <c r="AU69" s="13">
        <v>3920</v>
      </c>
      <c r="AV69" s="13">
        <v>4369</v>
      </c>
      <c r="AW69" s="13">
        <v>4313</v>
      </c>
      <c r="AX69" s="13">
        <v>4503</v>
      </c>
      <c r="AY69" s="13">
        <v>4482</v>
      </c>
      <c r="AZ69" s="13">
        <v>4542</v>
      </c>
      <c r="BA69" s="13">
        <v>4038</v>
      </c>
      <c r="BB69" s="13">
        <v>4029</v>
      </c>
      <c r="BC69" s="13">
        <v>4052</v>
      </c>
      <c r="BD69" s="13">
        <v>4218</v>
      </c>
      <c r="BE69" s="13">
        <v>4365</v>
      </c>
      <c r="BF69" s="13">
        <v>4093</v>
      </c>
      <c r="BG69" s="13">
        <v>4085</v>
      </c>
      <c r="BH69" s="13">
        <v>3751</v>
      </c>
      <c r="BI69" s="13">
        <v>3872</v>
      </c>
      <c r="BJ69" s="13">
        <v>4187</v>
      </c>
      <c r="BK69" s="13">
        <v>3849</v>
      </c>
      <c r="BL69" s="13">
        <v>3149</v>
      </c>
      <c r="BM69" s="67">
        <v>2648.5</v>
      </c>
      <c r="BN69" s="67">
        <v>2681</v>
      </c>
      <c r="BO69" s="67">
        <v>2739.5</v>
      </c>
      <c r="BP69" s="67">
        <v>2719.5</v>
      </c>
      <c r="BQ69" s="67">
        <v>2642.5</v>
      </c>
      <c r="BR69" s="67">
        <v>2481</v>
      </c>
      <c r="BS69" s="67">
        <v>2441.5</v>
      </c>
      <c r="BT69" s="67">
        <v>2461.5</v>
      </c>
      <c r="BU69" s="67">
        <v>2507.5</v>
      </c>
      <c r="BV69" s="67">
        <v>2440.5</v>
      </c>
      <c r="BW69" s="67">
        <v>2385</v>
      </c>
      <c r="BX69" s="67">
        <v>2469</v>
      </c>
      <c r="BY69" s="67">
        <v>2451.5</v>
      </c>
      <c r="BZ69" s="67">
        <v>2450.5</v>
      </c>
      <c r="CA69" s="516">
        <v>2433.5</v>
      </c>
      <c r="CB69" s="516">
        <v>2424.5</v>
      </c>
      <c r="CC69" s="516">
        <v>2372.5</v>
      </c>
      <c r="CD69" s="516">
        <v>2373</v>
      </c>
      <c r="CE69" s="516">
        <v>2324</v>
      </c>
      <c r="CF69" s="516">
        <v>2362</v>
      </c>
      <c r="CG69" s="516">
        <v>2333.5</v>
      </c>
      <c r="CH69" s="516">
        <v>2363</v>
      </c>
      <c r="CI69" s="516">
        <v>2233.5</v>
      </c>
      <c r="CJ69" s="516">
        <v>2192.5</v>
      </c>
      <c r="CK69" s="516">
        <v>2173.5</v>
      </c>
      <c r="CL69" s="516">
        <v>2137.5</v>
      </c>
      <c r="CM69" s="516">
        <v>2220</v>
      </c>
      <c r="CN69" s="516">
        <v>2114.5</v>
      </c>
      <c r="CO69" s="516">
        <v>2132.5</v>
      </c>
      <c r="CP69" s="516">
        <v>2268.5</v>
      </c>
      <c r="CQ69" s="516">
        <v>2243.5</v>
      </c>
      <c r="CR69" s="516">
        <v>2262</v>
      </c>
      <c r="CS69" s="516">
        <v>2190.5</v>
      </c>
      <c r="CT69" s="516">
        <v>2149</v>
      </c>
      <c r="CU69" s="516">
        <v>2298</v>
      </c>
      <c r="CV69" s="516">
        <v>2387</v>
      </c>
      <c r="CW69" s="516">
        <v>2324</v>
      </c>
      <c r="CX69" s="516">
        <v>2359.5</v>
      </c>
      <c r="CY69" s="516">
        <v>2341</v>
      </c>
      <c r="CZ69" s="516">
        <v>2386</v>
      </c>
      <c r="DA69" s="2">
        <v>2417.5</v>
      </c>
      <c r="DB69" s="2">
        <v>2333.5</v>
      </c>
      <c r="DC69" s="2">
        <v>2250</v>
      </c>
      <c r="DD69" s="2">
        <v>2400.5</v>
      </c>
      <c r="DE69" s="2">
        <v>2442.5</v>
      </c>
      <c r="DF69" s="2">
        <v>2318.5</v>
      </c>
      <c r="DG69" s="2">
        <v>2374</v>
      </c>
      <c r="DH69" s="2">
        <v>2576</v>
      </c>
      <c r="DI69" s="2">
        <v>2587.5</v>
      </c>
      <c r="DJ69" s="2">
        <v>2534</v>
      </c>
      <c r="DK69" s="2">
        <v>2434.5</v>
      </c>
      <c r="DL69" s="2">
        <v>2375</v>
      </c>
      <c r="DM69" s="2">
        <v>2372.5</v>
      </c>
      <c r="DN69" s="2">
        <v>2380.5</v>
      </c>
      <c r="DO69" s="2">
        <v>2344.5</v>
      </c>
      <c r="DP69" s="2">
        <v>2290</v>
      </c>
      <c r="DQ69" s="2">
        <v>2302.5</v>
      </c>
      <c r="DR69" s="2">
        <v>2236.5</v>
      </c>
      <c r="DS69" s="2">
        <v>2419</v>
      </c>
      <c r="DT69" s="2">
        <v>2487</v>
      </c>
      <c r="DU69" s="2">
        <v>3095</v>
      </c>
      <c r="DV69" s="2">
        <v>2880</v>
      </c>
      <c r="DW69" s="2">
        <v>2906</v>
      </c>
      <c r="DX69" s="2">
        <v>2918</v>
      </c>
      <c r="DY69" s="2">
        <v>2963.5</v>
      </c>
      <c r="DZ69" s="2">
        <v>2772</v>
      </c>
      <c r="EA69" s="2">
        <v>2688.5</v>
      </c>
      <c r="EB69" s="2">
        <v>2697.5</v>
      </c>
      <c r="EC69" s="2">
        <v>2686</v>
      </c>
      <c r="ED69" s="2">
        <v>2792.5</v>
      </c>
      <c r="EE69" s="2">
        <v>2773</v>
      </c>
      <c r="EF69" s="2">
        <v>2868</v>
      </c>
      <c r="EG69" s="2">
        <v>2921</v>
      </c>
      <c r="EH69" s="2">
        <v>2849</v>
      </c>
      <c r="EI69" s="2">
        <v>2799</v>
      </c>
      <c r="EJ69" s="2">
        <v>2867.5</v>
      </c>
      <c r="EK69" s="2">
        <v>2901.5</v>
      </c>
      <c r="EL69" s="2">
        <v>2921.5</v>
      </c>
      <c r="EM69" s="2">
        <v>2859</v>
      </c>
      <c r="EN69" s="2">
        <v>2719</v>
      </c>
      <c r="EO69" s="2">
        <v>2712.5</v>
      </c>
      <c r="EP69" s="2">
        <v>2740</v>
      </c>
      <c r="EQ69" s="2">
        <v>2693.5</v>
      </c>
      <c r="ER69" s="2">
        <v>2692</v>
      </c>
      <c r="ES69" s="2">
        <v>2668</v>
      </c>
      <c r="ET69" s="2">
        <v>2628.5</v>
      </c>
      <c r="EU69" s="2">
        <v>2685.5</v>
      </c>
      <c r="EV69" s="2">
        <v>2669.5</v>
      </c>
      <c r="EW69" s="2">
        <v>2662.5</v>
      </c>
      <c r="EX69" s="2">
        <v>2751.5</v>
      </c>
      <c r="EY69" s="2">
        <v>2795.5</v>
      </c>
      <c r="EZ69" s="2">
        <v>2816.5</v>
      </c>
      <c r="FA69" s="2">
        <v>2756</v>
      </c>
      <c r="FB69" s="2">
        <v>2783.5</v>
      </c>
      <c r="FC69" s="2">
        <v>2871.5</v>
      </c>
      <c r="FD69" s="2">
        <v>2902.5</v>
      </c>
      <c r="FE69" s="2">
        <v>3049</v>
      </c>
      <c r="FF69" s="2">
        <v>3117</v>
      </c>
      <c r="FG69" s="2">
        <v>3035</v>
      </c>
      <c r="FH69" s="2">
        <v>3118</v>
      </c>
      <c r="FI69" s="2">
        <v>3130</v>
      </c>
      <c r="FJ69" s="2">
        <v>3062</v>
      </c>
      <c r="FK69" s="2">
        <v>3037</v>
      </c>
      <c r="FL69" s="2">
        <v>3054</v>
      </c>
      <c r="FM69" s="2">
        <v>3077</v>
      </c>
      <c r="FN69" s="2">
        <v>3009</v>
      </c>
      <c r="FO69" s="2">
        <v>2955</v>
      </c>
      <c r="FP69" s="2">
        <v>2986.5</v>
      </c>
      <c r="FQ69" s="2">
        <v>2941</v>
      </c>
      <c r="FR69" s="2">
        <v>2993</v>
      </c>
      <c r="FS69" s="2">
        <v>2920</v>
      </c>
      <c r="FT69" s="2">
        <v>2921</v>
      </c>
      <c r="FU69" s="2">
        <v>2955.5</v>
      </c>
      <c r="FV69" s="2">
        <v>2977</v>
      </c>
      <c r="FW69" s="2">
        <v>3066</v>
      </c>
      <c r="FX69" s="2">
        <v>3317</v>
      </c>
      <c r="FY69" s="2">
        <v>2942.5</v>
      </c>
      <c r="FZ69" s="2">
        <v>2863</v>
      </c>
      <c r="GA69" s="2">
        <v>2363</v>
      </c>
      <c r="GB69" s="2">
        <v>2348.5</v>
      </c>
      <c r="GC69" s="2">
        <v>2360.5</v>
      </c>
      <c r="GD69" s="2">
        <v>2336</v>
      </c>
      <c r="GE69" s="2">
        <v>2361.5</v>
      </c>
      <c r="GF69" s="2">
        <v>2293.5</v>
      </c>
      <c r="GG69" s="2">
        <v>2479.5</v>
      </c>
      <c r="GH69" s="2">
        <v>2498</v>
      </c>
      <c r="GI69" s="2">
        <v>2414.5</v>
      </c>
      <c r="GJ69" s="2">
        <v>2412.5</v>
      </c>
      <c r="GK69" s="2">
        <v>2417</v>
      </c>
      <c r="GL69" s="2">
        <v>2442</v>
      </c>
      <c r="GM69" s="2">
        <v>2431</v>
      </c>
      <c r="GN69" s="2">
        <v>2359</v>
      </c>
      <c r="GO69" s="2">
        <v>2370</v>
      </c>
      <c r="GP69" s="2">
        <v>2375</v>
      </c>
      <c r="GQ69" s="2">
        <v>2270</v>
      </c>
      <c r="GR69" s="2">
        <v>2214.5</v>
      </c>
      <c r="GS69" s="2">
        <v>2230</v>
      </c>
      <c r="GT69" s="2">
        <v>2195</v>
      </c>
      <c r="GU69" s="2">
        <v>2129</v>
      </c>
      <c r="GV69" s="2">
        <v>2257.5</v>
      </c>
      <c r="GW69" s="2">
        <v>2348.5</v>
      </c>
      <c r="GX69" s="2">
        <v>2355</v>
      </c>
      <c r="GY69" s="2">
        <v>2379.5</v>
      </c>
      <c r="GZ69" s="2">
        <v>2416.5</v>
      </c>
      <c r="HA69" s="2">
        <v>2330</v>
      </c>
      <c r="HB69" s="2">
        <v>2309</v>
      </c>
      <c r="HC69" s="2">
        <v>2244.5</v>
      </c>
      <c r="HD69" s="2">
        <v>2276.5</v>
      </c>
      <c r="HE69" s="2">
        <v>2274</v>
      </c>
      <c r="HF69" s="2">
        <v>2343.5</v>
      </c>
      <c r="HG69" s="2">
        <v>2382</v>
      </c>
      <c r="HH69" s="2">
        <v>2257</v>
      </c>
      <c r="HI69" s="2">
        <v>2302</v>
      </c>
      <c r="HJ69" s="2">
        <v>2182.5</v>
      </c>
      <c r="HK69" s="2">
        <v>2206</v>
      </c>
      <c r="HL69" s="2">
        <v>2089</v>
      </c>
      <c r="HM69" s="2">
        <v>2119.5</v>
      </c>
      <c r="HN69" s="2">
        <v>2126</v>
      </c>
      <c r="HO69" s="2">
        <v>2105</v>
      </c>
      <c r="HP69" s="2">
        <v>2082.5</v>
      </c>
      <c r="HQ69" s="2">
        <v>2002.5</v>
      </c>
      <c r="HR69" s="2">
        <v>1979.5</v>
      </c>
      <c r="HS69" s="2">
        <v>1955.5</v>
      </c>
      <c r="HT69" s="2">
        <v>1910.5</v>
      </c>
      <c r="HU69" s="2">
        <v>1916</v>
      </c>
      <c r="HV69" s="2">
        <v>1949.5</v>
      </c>
      <c r="HW69" s="2">
        <v>1993</v>
      </c>
      <c r="HX69" s="2">
        <v>2020.5</v>
      </c>
      <c r="HY69" s="2">
        <v>2056.5</v>
      </c>
      <c r="HZ69" s="2">
        <v>2046</v>
      </c>
      <c r="IA69" s="2">
        <v>2069</v>
      </c>
      <c r="IB69" s="2">
        <v>2061.5</v>
      </c>
      <c r="IC69" s="2">
        <v>2031.5</v>
      </c>
      <c r="ID69" s="2">
        <v>2025</v>
      </c>
      <c r="IE69" s="2">
        <v>2034.5</v>
      </c>
      <c r="IF69" s="2">
        <v>2109.5</v>
      </c>
      <c r="IG69" s="2">
        <v>2094.5</v>
      </c>
      <c r="IH69" s="2">
        <v>2107</v>
      </c>
      <c r="II69" s="2">
        <v>2083.5</v>
      </c>
      <c r="IJ69" s="2">
        <v>2173</v>
      </c>
      <c r="IK69" s="2">
        <v>2144</v>
      </c>
      <c r="IL69" s="2">
        <v>2118</v>
      </c>
      <c r="IM69" s="2">
        <v>2084.5</v>
      </c>
      <c r="IN69" s="2">
        <v>2003.5</v>
      </c>
      <c r="IO69" s="2">
        <v>2133</v>
      </c>
      <c r="IP69" s="2">
        <v>2105</v>
      </c>
      <c r="IQ69" s="2">
        <v>2142.5</v>
      </c>
      <c r="IR69" s="2">
        <v>2197.5</v>
      </c>
      <c r="IS69" s="2">
        <v>2167.5</v>
      </c>
      <c r="IT69" s="2">
        <v>2150.5</v>
      </c>
    </row>
    <row r="70" spans="1:254" ht="15.9" customHeight="1">
      <c r="A70" s="61" t="s">
        <v>135</v>
      </c>
      <c r="B70" s="6" t="s">
        <v>136</v>
      </c>
      <c r="C70" s="15">
        <v>106</v>
      </c>
      <c r="D70" s="16">
        <v>-8</v>
      </c>
      <c r="E70" s="13">
        <v>114</v>
      </c>
      <c r="F70" s="13">
        <v>114</v>
      </c>
      <c r="G70" s="13">
        <v>115</v>
      </c>
      <c r="H70" s="13">
        <v>116</v>
      </c>
      <c r="I70" s="13">
        <v>114</v>
      </c>
      <c r="J70" s="13">
        <v>115</v>
      </c>
      <c r="K70" s="13">
        <v>114</v>
      </c>
      <c r="L70" s="13">
        <v>112</v>
      </c>
      <c r="M70" s="13">
        <v>114</v>
      </c>
      <c r="N70" s="13">
        <v>110</v>
      </c>
      <c r="O70" s="13">
        <v>112</v>
      </c>
      <c r="P70" s="13">
        <v>112</v>
      </c>
      <c r="Q70" s="13">
        <v>115</v>
      </c>
      <c r="R70" s="13">
        <v>113</v>
      </c>
      <c r="S70" s="13">
        <v>116</v>
      </c>
      <c r="T70" s="13">
        <v>118</v>
      </c>
      <c r="U70" s="13">
        <v>115</v>
      </c>
      <c r="V70" s="13">
        <v>116</v>
      </c>
      <c r="W70" s="13">
        <v>113</v>
      </c>
      <c r="X70" s="13">
        <v>111</v>
      </c>
      <c r="Y70" s="13">
        <v>111</v>
      </c>
      <c r="Z70" s="13">
        <v>112</v>
      </c>
      <c r="AA70" s="13">
        <v>112</v>
      </c>
      <c r="AB70" s="13">
        <v>109</v>
      </c>
      <c r="AC70" s="13">
        <v>108</v>
      </c>
      <c r="AD70" s="13">
        <v>105</v>
      </c>
      <c r="AE70" s="13">
        <v>108</v>
      </c>
      <c r="AF70" s="13">
        <v>108</v>
      </c>
      <c r="AG70" s="13">
        <v>107</v>
      </c>
      <c r="AH70" s="13">
        <v>107</v>
      </c>
      <c r="AI70" s="13">
        <v>107</v>
      </c>
      <c r="AJ70" s="13">
        <v>107</v>
      </c>
      <c r="AK70" s="13">
        <v>112</v>
      </c>
      <c r="AL70" s="13">
        <v>113</v>
      </c>
      <c r="AM70" s="13">
        <v>114</v>
      </c>
      <c r="AN70" s="13">
        <v>115</v>
      </c>
      <c r="AO70" s="13">
        <v>112</v>
      </c>
      <c r="AP70" s="13">
        <v>113</v>
      </c>
      <c r="AQ70" s="13">
        <v>113</v>
      </c>
      <c r="AR70" s="13">
        <v>113</v>
      </c>
      <c r="AS70" s="13">
        <v>114</v>
      </c>
      <c r="AT70" s="13">
        <v>113</v>
      </c>
      <c r="AU70" s="13">
        <v>113</v>
      </c>
      <c r="AV70" s="13">
        <v>116</v>
      </c>
      <c r="AW70" s="13">
        <v>115</v>
      </c>
      <c r="AX70" s="13">
        <v>115</v>
      </c>
      <c r="AY70" s="13">
        <v>113</v>
      </c>
      <c r="AZ70" s="13">
        <v>115</v>
      </c>
      <c r="BA70" s="13">
        <v>113</v>
      </c>
      <c r="BB70" s="13">
        <v>115</v>
      </c>
      <c r="BC70" s="13">
        <v>115</v>
      </c>
      <c r="BD70" s="13">
        <v>117</v>
      </c>
      <c r="BE70" s="13">
        <v>120</v>
      </c>
      <c r="BF70" s="13">
        <v>123</v>
      </c>
      <c r="BG70" s="13">
        <v>120</v>
      </c>
      <c r="BH70" s="13">
        <v>122</v>
      </c>
      <c r="BI70" s="13">
        <v>124</v>
      </c>
      <c r="BJ70" s="13">
        <v>121</v>
      </c>
      <c r="BK70" s="13">
        <v>124</v>
      </c>
      <c r="BL70" s="13">
        <v>125</v>
      </c>
      <c r="BM70" s="67">
        <v>125</v>
      </c>
      <c r="BN70" s="67">
        <v>126</v>
      </c>
      <c r="BO70" s="67">
        <v>128</v>
      </c>
      <c r="BP70" s="67">
        <v>127</v>
      </c>
      <c r="BQ70" s="67">
        <v>126</v>
      </c>
      <c r="BR70" s="67">
        <v>126</v>
      </c>
      <c r="BS70" s="67">
        <v>125</v>
      </c>
      <c r="BT70" s="67">
        <v>125</v>
      </c>
      <c r="BU70" s="67">
        <v>124</v>
      </c>
      <c r="BV70" s="67">
        <v>126</v>
      </c>
      <c r="BW70" s="67">
        <v>124</v>
      </c>
      <c r="BX70" s="67">
        <v>128</v>
      </c>
      <c r="BY70" s="67">
        <v>129</v>
      </c>
      <c r="BZ70" s="67">
        <v>130</v>
      </c>
      <c r="CA70" s="516">
        <v>131</v>
      </c>
      <c r="CB70" s="516">
        <v>132</v>
      </c>
      <c r="CC70" s="516">
        <v>130</v>
      </c>
      <c r="CD70" s="516">
        <v>125</v>
      </c>
      <c r="CE70" s="516">
        <v>124</v>
      </c>
      <c r="CF70" s="516">
        <v>127</v>
      </c>
      <c r="CG70" s="516">
        <v>129</v>
      </c>
      <c r="CH70" s="516">
        <v>131</v>
      </c>
      <c r="CI70" s="516">
        <v>127</v>
      </c>
      <c r="CJ70" s="516">
        <v>128</v>
      </c>
      <c r="CK70" s="516">
        <v>129</v>
      </c>
      <c r="CL70" s="516">
        <v>129</v>
      </c>
      <c r="CM70" s="516">
        <v>131</v>
      </c>
      <c r="CN70" s="516">
        <v>128</v>
      </c>
      <c r="CO70" s="516">
        <v>130</v>
      </c>
      <c r="CP70" s="516">
        <v>131</v>
      </c>
      <c r="CQ70" s="516">
        <v>131</v>
      </c>
      <c r="CR70" s="516">
        <v>131</v>
      </c>
      <c r="CS70" s="516">
        <v>130</v>
      </c>
      <c r="CT70" s="516">
        <v>126</v>
      </c>
      <c r="CU70" s="516">
        <v>129</v>
      </c>
      <c r="CV70" s="516">
        <v>134</v>
      </c>
      <c r="CW70" s="516">
        <v>131</v>
      </c>
      <c r="CX70" s="516">
        <v>130</v>
      </c>
      <c r="CY70" s="516">
        <v>129</v>
      </c>
      <c r="CZ70" s="516">
        <v>131</v>
      </c>
      <c r="DA70" s="2">
        <v>135</v>
      </c>
      <c r="DB70" s="2">
        <v>137</v>
      </c>
      <c r="DC70" s="2">
        <v>133</v>
      </c>
      <c r="DD70" s="2">
        <v>136</v>
      </c>
      <c r="DE70" s="2">
        <v>135</v>
      </c>
      <c r="DF70" s="2">
        <v>129</v>
      </c>
      <c r="DG70" s="2">
        <v>133</v>
      </c>
      <c r="DH70" s="2">
        <v>134</v>
      </c>
      <c r="DI70" s="2">
        <v>139</v>
      </c>
      <c r="DJ70" s="2">
        <v>135</v>
      </c>
      <c r="DK70" s="2">
        <v>134</v>
      </c>
      <c r="DL70" s="2">
        <v>136</v>
      </c>
      <c r="DM70" s="2">
        <v>136</v>
      </c>
      <c r="DN70" s="2">
        <v>141</v>
      </c>
      <c r="DO70" s="2">
        <v>139</v>
      </c>
      <c r="DP70" s="2">
        <v>141</v>
      </c>
      <c r="DQ70" s="2">
        <v>141</v>
      </c>
      <c r="DR70" s="2">
        <v>142</v>
      </c>
      <c r="DS70" s="2">
        <v>143</v>
      </c>
      <c r="DT70" s="2">
        <v>150</v>
      </c>
      <c r="DU70" s="2">
        <v>143</v>
      </c>
      <c r="DV70" s="2">
        <v>140</v>
      </c>
      <c r="DW70" s="2">
        <v>140</v>
      </c>
      <c r="DX70" s="2">
        <v>140</v>
      </c>
      <c r="DY70" s="2">
        <v>141</v>
      </c>
      <c r="DZ70" s="2">
        <v>140</v>
      </c>
      <c r="EA70" s="2">
        <v>142</v>
      </c>
      <c r="EB70" s="2">
        <v>141</v>
      </c>
      <c r="EC70" s="2">
        <v>144</v>
      </c>
      <c r="ED70" s="2">
        <v>143</v>
      </c>
      <c r="EE70" s="2">
        <v>144</v>
      </c>
      <c r="EF70" s="2">
        <v>148</v>
      </c>
      <c r="EG70" s="2">
        <v>149</v>
      </c>
      <c r="EH70" s="2">
        <v>144</v>
      </c>
      <c r="EI70" s="2">
        <v>148</v>
      </c>
      <c r="EJ70" s="2">
        <v>152</v>
      </c>
      <c r="EK70" s="2">
        <v>153</v>
      </c>
      <c r="EL70" s="2">
        <v>153</v>
      </c>
      <c r="EM70" s="2">
        <v>147</v>
      </c>
      <c r="EN70" s="2">
        <v>149</v>
      </c>
      <c r="EO70" s="2">
        <v>152</v>
      </c>
      <c r="EP70" s="2">
        <v>151</v>
      </c>
      <c r="EQ70" s="2">
        <v>150</v>
      </c>
      <c r="ER70" s="2">
        <v>151</v>
      </c>
      <c r="ES70" s="2">
        <v>148</v>
      </c>
      <c r="ET70" s="2">
        <v>146</v>
      </c>
      <c r="EU70" s="2">
        <v>147</v>
      </c>
      <c r="EV70" s="2">
        <v>144</v>
      </c>
      <c r="EW70" s="2">
        <v>142</v>
      </c>
      <c r="EX70" s="2">
        <v>140</v>
      </c>
      <c r="EY70" s="2">
        <v>141</v>
      </c>
      <c r="EZ70" s="2">
        <v>141</v>
      </c>
      <c r="FA70" s="2">
        <v>142</v>
      </c>
      <c r="FB70" s="2">
        <v>141</v>
      </c>
      <c r="FC70" s="2">
        <v>139</v>
      </c>
      <c r="FD70" s="2">
        <v>140</v>
      </c>
      <c r="FE70" s="2">
        <v>145</v>
      </c>
      <c r="FF70" s="2">
        <v>140</v>
      </c>
      <c r="FG70" s="2">
        <v>141</v>
      </c>
      <c r="FH70" s="2">
        <v>146</v>
      </c>
      <c r="FI70" s="2">
        <v>142</v>
      </c>
      <c r="FJ70" s="2">
        <v>139</v>
      </c>
      <c r="FK70" s="2">
        <v>137</v>
      </c>
      <c r="FL70" s="2">
        <v>139</v>
      </c>
      <c r="FM70" s="2">
        <v>134</v>
      </c>
      <c r="FN70" s="2">
        <v>135</v>
      </c>
      <c r="FO70" s="2">
        <v>137</v>
      </c>
      <c r="FP70" s="2">
        <v>144</v>
      </c>
      <c r="FQ70" s="2">
        <v>146</v>
      </c>
      <c r="FR70" s="2">
        <v>144</v>
      </c>
      <c r="FS70" s="2">
        <v>136</v>
      </c>
      <c r="FT70" s="2">
        <v>141</v>
      </c>
      <c r="FU70" s="2">
        <v>138</v>
      </c>
      <c r="FV70" s="2">
        <v>136</v>
      </c>
      <c r="FW70" s="2">
        <v>143</v>
      </c>
      <c r="FX70" s="2">
        <v>151</v>
      </c>
      <c r="FY70" s="2">
        <v>150</v>
      </c>
      <c r="FZ70" s="2">
        <v>146</v>
      </c>
      <c r="GA70" s="2">
        <v>142</v>
      </c>
      <c r="GB70" s="2">
        <v>135</v>
      </c>
      <c r="GC70" s="2">
        <v>137</v>
      </c>
      <c r="GD70" s="2">
        <v>139</v>
      </c>
      <c r="GE70" s="2">
        <v>147</v>
      </c>
      <c r="GF70" s="2">
        <v>145</v>
      </c>
      <c r="GG70" s="2">
        <v>153</v>
      </c>
      <c r="GH70" s="2">
        <v>150</v>
      </c>
      <c r="GI70" s="2">
        <v>153</v>
      </c>
      <c r="GJ70" s="2">
        <v>143</v>
      </c>
      <c r="GK70" s="2">
        <v>144</v>
      </c>
      <c r="GL70" s="2">
        <v>146</v>
      </c>
      <c r="GM70" s="2">
        <v>146</v>
      </c>
      <c r="GN70" s="2">
        <v>152</v>
      </c>
      <c r="GO70" s="2">
        <v>154</v>
      </c>
      <c r="GP70" s="2">
        <v>152</v>
      </c>
      <c r="GQ70" s="2">
        <v>153</v>
      </c>
      <c r="GR70" s="2">
        <v>144</v>
      </c>
      <c r="GS70" s="2">
        <v>146</v>
      </c>
      <c r="GT70" s="2">
        <v>145</v>
      </c>
      <c r="GU70" s="2">
        <v>141</v>
      </c>
      <c r="GV70" s="2">
        <v>146</v>
      </c>
      <c r="GW70" s="2">
        <v>147</v>
      </c>
      <c r="GX70" s="2">
        <v>148</v>
      </c>
      <c r="GY70" s="2">
        <v>150</v>
      </c>
      <c r="GZ70" s="2">
        <v>149</v>
      </c>
      <c r="HA70" s="2">
        <v>143</v>
      </c>
      <c r="HB70" s="2">
        <v>142</v>
      </c>
      <c r="HC70" s="2">
        <v>144</v>
      </c>
      <c r="HD70" s="2">
        <v>146</v>
      </c>
      <c r="HE70" s="2">
        <v>149</v>
      </c>
      <c r="HF70" s="2">
        <v>153</v>
      </c>
      <c r="HG70" s="2">
        <v>151</v>
      </c>
      <c r="HH70" s="2">
        <v>149</v>
      </c>
      <c r="HI70" s="2">
        <v>149</v>
      </c>
      <c r="HJ70" s="2">
        <v>150</v>
      </c>
      <c r="HK70" s="2">
        <v>148</v>
      </c>
      <c r="HL70" s="2">
        <v>149</v>
      </c>
      <c r="HM70" s="2">
        <v>145</v>
      </c>
      <c r="HN70" s="2">
        <v>143</v>
      </c>
      <c r="HO70" s="2">
        <v>143</v>
      </c>
      <c r="HP70" s="2">
        <v>145</v>
      </c>
      <c r="HQ70" s="2">
        <v>145</v>
      </c>
      <c r="HR70" s="2">
        <v>146</v>
      </c>
      <c r="HS70" s="2">
        <v>145</v>
      </c>
      <c r="HT70" s="2">
        <v>147</v>
      </c>
      <c r="HU70" s="2">
        <v>150</v>
      </c>
      <c r="HV70" s="2">
        <v>153</v>
      </c>
      <c r="HW70" s="2">
        <v>156</v>
      </c>
      <c r="HX70" s="2">
        <v>156</v>
      </c>
      <c r="HY70" s="2">
        <v>160</v>
      </c>
      <c r="HZ70" s="2">
        <v>165</v>
      </c>
      <c r="IA70" s="2">
        <v>169</v>
      </c>
      <c r="IB70" s="2">
        <v>171</v>
      </c>
      <c r="IC70" s="2">
        <v>168</v>
      </c>
      <c r="ID70" s="2">
        <v>170</v>
      </c>
      <c r="IE70" s="2">
        <v>169</v>
      </c>
      <c r="IF70" s="2">
        <v>171</v>
      </c>
      <c r="IG70" s="2">
        <v>166</v>
      </c>
      <c r="IH70" s="2">
        <v>164</v>
      </c>
      <c r="II70" s="2">
        <v>165</v>
      </c>
      <c r="IJ70" s="2">
        <v>167</v>
      </c>
      <c r="IK70" s="2">
        <v>169</v>
      </c>
      <c r="IL70" s="2">
        <v>168</v>
      </c>
      <c r="IM70" s="2">
        <v>174</v>
      </c>
      <c r="IN70" s="2">
        <v>173</v>
      </c>
      <c r="IO70" s="2">
        <v>170</v>
      </c>
      <c r="IP70" s="2">
        <v>165</v>
      </c>
      <c r="IQ70" s="2">
        <v>165</v>
      </c>
      <c r="IR70" s="2">
        <v>162</v>
      </c>
      <c r="IS70" s="2">
        <v>161</v>
      </c>
      <c r="IT70" s="2">
        <v>161</v>
      </c>
    </row>
    <row r="71" spans="1:254" ht="15.9" customHeight="1">
      <c r="A71" s="61" t="s">
        <v>137</v>
      </c>
      <c r="B71" s="6" t="s">
        <v>138</v>
      </c>
      <c r="C71" s="15">
        <v>2230</v>
      </c>
      <c r="D71" s="16">
        <v>15</v>
      </c>
      <c r="E71" s="13">
        <v>2215</v>
      </c>
      <c r="F71" s="13">
        <v>2198</v>
      </c>
      <c r="G71" s="13">
        <v>2210</v>
      </c>
      <c r="H71" s="13">
        <v>2225</v>
      </c>
      <c r="I71" s="13">
        <v>2260</v>
      </c>
      <c r="J71" s="13">
        <v>2310</v>
      </c>
      <c r="K71" s="13">
        <v>2355</v>
      </c>
      <c r="L71" s="13">
        <v>2300</v>
      </c>
      <c r="M71" s="13">
        <v>2297</v>
      </c>
      <c r="N71" s="13">
        <v>2238</v>
      </c>
      <c r="O71" s="13">
        <v>2263</v>
      </c>
      <c r="P71" s="13">
        <v>2310</v>
      </c>
      <c r="Q71" s="13">
        <v>2330</v>
      </c>
      <c r="R71" s="13">
        <v>2351</v>
      </c>
      <c r="S71" s="13">
        <v>2380</v>
      </c>
      <c r="T71" s="13">
        <v>2400</v>
      </c>
      <c r="U71" s="13">
        <v>2377</v>
      </c>
      <c r="V71" s="13">
        <v>2425</v>
      </c>
      <c r="W71" s="13">
        <v>2422</v>
      </c>
      <c r="X71" s="13">
        <v>2455</v>
      </c>
      <c r="Y71" s="13">
        <v>2475</v>
      </c>
      <c r="Z71" s="13">
        <v>2458</v>
      </c>
      <c r="AA71" s="13">
        <v>2340</v>
      </c>
      <c r="AB71" s="13">
        <v>2321</v>
      </c>
      <c r="AC71" s="13">
        <v>2256</v>
      </c>
      <c r="AD71" s="13">
        <v>2225</v>
      </c>
      <c r="AE71" s="13">
        <v>2211</v>
      </c>
      <c r="AF71" s="13">
        <v>2200</v>
      </c>
      <c r="AG71" s="13">
        <v>2151</v>
      </c>
      <c r="AH71" s="13">
        <v>2133</v>
      </c>
      <c r="AI71" s="13">
        <v>2162</v>
      </c>
      <c r="AJ71" s="13">
        <v>2161</v>
      </c>
      <c r="AK71" s="13">
        <v>2176</v>
      </c>
      <c r="AL71" s="13">
        <v>2186</v>
      </c>
      <c r="AM71" s="13">
        <v>2195</v>
      </c>
      <c r="AN71" s="13">
        <v>2190</v>
      </c>
      <c r="AO71" s="13">
        <v>2182</v>
      </c>
      <c r="AP71" s="13">
        <v>2200</v>
      </c>
      <c r="AQ71" s="13">
        <v>2217</v>
      </c>
      <c r="AR71" s="13">
        <v>2352</v>
      </c>
      <c r="AS71" s="13">
        <v>2410</v>
      </c>
      <c r="AT71" s="13">
        <v>2385</v>
      </c>
      <c r="AU71" s="13">
        <v>2439</v>
      </c>
      <c r="AV71" s="13">
        <v>2493</v>
      </c>
      <c r="AW71" s="13">
        <v>2475</v>
      </c>
      <c r="AX71" s="13">
        <v>2603</v>
      </c>
      <c r="AY71" s="13">
        <v>2622</v>
      </c>
      <c r="AZ71" s="13">
        <v>2594</v>
      </c>
      <c r="BA71" s="13">
        <v>2551</v>
      </c>
      <c r="BB71" s="13">
        <v>2568</v>
      </c>
      <c r="BC71" s="13">
        <v>2515</v>
      </c>
      <c r="BD71" s="13">
        <v>2496</v>
      </c>
      <c r="BE71" s="13">
        <v>2523</v>
      </c>
      <c r="BF71" s="13">
        <v>2572</v>
      </c>
      <c r="BG71" s="13">
        <v>2470</v>
      </c>
      <c r="BH71" s="13">
        <v>2460</v>
      </c>
      <c r="BI71" s="13">
        <v>2470</v>
      </c>
      <c r="BJ71" s="13">
        <v>2398</v>
      </c>
      <c r="BK71" s="13">
        <v>2344</v>
      </c>
      <c r="BL71" s="13">
        <v>2312</v>
      </c>
      <c r="BM71" s="67">
        <v>2379</v>
      </c>
      <c r="BN71" s="67">
        <v>2369</v>
      </c>
      <c r="BO71" s="67">
        <v>2406</v>
      </c>
      <c r="BP71" s="67">
        <v>2415</v>
      </c>
      <c r="BQ71" s="67">
        <v>2373</v>
      </c>
      <c r="BR71" s="67">
        <v>2344</v>
      </c>
      <c r="BS71" s="67">
        <v>2383</v>
      </c>
      <c r="BT71" s="67">
        <v>2396</v>
      </c>
      <c r="BU71" s="67">
        <v>2389</v>
      </c>
      <c r="BV71" s="67">
        <v>2395</v>
      </c>
      <c r="BW71" s="67">
        <v>2428</v>
      </c>
      <c r="BX71" s="67">
        <v>2442</v>
      </c>
      <c r="BY71" s="67">
        <v>2465</v>
      </c>
      <c r="BZ71" s="67">
        <v>2439</v>
      </c>
      <c r="CA71" s="516">
        <v>2423</v>
      </c>
      <c r="CB71" s="516">
        <v>2381</v>
      </c>
      <c r="CC71" s="516">
        <v>2423</v>
      </c>
      <c r="CD71" s="516">
        <v>2384</v>
      </c>
      <c r="CE71" s="516">
        <v>2345</v>
      </c>
      <c r="CF71" s="516">
        <v>2352</v>
      </c>
      <c r="CG71" s="516">
        <v>2410</v>
      </c>
      <c r="CH71" s="516">
        <v>2442</v>
      </c>
      <c r="CI71" s="516">
        <v>2409</v>
      </c>
      <c r="CJ71" s="516">
        <v>2425</v>
      </c>
      <c r="CK71" s="516">
        <v>2408</v>
      </c>
      <c r="CL71" s="516">
        <v>2379</v>
      </c>
      <c r="CM71" s="516">
        <v>2414</v>
      </c>
      <c r="CN71" s="516">
        <v>2379</v>
      </c>
      <c r="CO71" s="516">
        <v>2363</v>
      </c>
      <c r="CP71" s="516">
        <v>2427</v>
      </c>
      <c r="CQ71" s="516">
        <v>2366</v>
      </c>
      <c r="CR71" s="516">
        <v>2390</v>
      </c>
      <c r="CS71" s="516">
        <v>2386</v>
      </c>
      <c r="CT71" s="516">
        <v>2325</v>
      </c>
      <c r="CU71" s="516">
        <v>2363</v>
      </c>
      <c r="CV71" s="516">
        <v>2410</v>
      </c>
      <c r="CW71" s="516">
        <v>2378</v>
      </c>
      <c r="CX71" s="516">
        <v>2414</v>
      </c>
      <c r="CY71" s="516">
        <v>2378</v>
      </c>
      <c r="CZ71" s="516">
        <v>2398</v>
      </c>
      <c r="DA71" s="2">
        <v>2454</v>
      </c>
      <c r="DB71" s="2">
        <v>2516</v>
      </c>
      <c r="DC71" s="2">
        <v>2512</v>
      </c>
      <c r="DD71" s="2">
        <v>2380</v>
      </c>
      <c r="DE71" s="2">
        <v>2270</v>
      </c>
      <c r="DF71" s="2">
        <v>2196</v>
      </c>
      <c r="DG71" s="2">
        <v>2273</v>
      </c>
      <c r="DH71" s="2">
        <v>2317</v>
      </c>
      <c r="DI71" s="2">
        <v>2356</v>
      </c>
      <c r="DJ71" s="2">
        <v>2332</v>
      </c>
      <c r="DK71" s="2">
        <v>2325</v>
      </c>
      <c r="DL71" s="2">
        <v>2316</v>
      </c>
      <c r="DM71" s="2">
        <v>2336</v>
      </c>
      <c r="DN71" s="2">
        <v>2381</v>
      </c>
      <c r="DO71" s="2">
        <v>2369</v>
      </c>
      <c r="DP71" s="2">
        <v>2331</v>
      </c>
      <c r="DQ71" s="2">
        <v>2295</v>
      </c>
      <c r="DR71" s="2">
        <v>2319</v>
      </c>
      <c r="DS71" s="2">
        <v>2401</v>
      </c>
      <c r="DT71" s="2">
        <v>2459</v>
      </c>
      <c r="DU71" s="2">
        <v>2379</v>
      </c>
      <c r="DV71" s="2">
        <v>2352</v>
      </c>
      <c r="DW71" s="2">
        <v>2372</v>
      </c>
      <c r="DX71" s="2">
        <v>2325</v>
      </c>
      <c r="DY71" s="2">
        <v>2405</v>
      </c>
      <c r="DZ71" s="2">
        <v>2389</v>
      </c>
      <c r="EA71" s="2">
        <v>2484</v>
      </c>
      <c r="EB71" s="2">
        <v>2480</v>
      </c>
      <c r="EC71" s="2">
        <v>2496</v>
      </c>
      <c r="ED71" s="2">
        <v>2526</v>
      </c>
      <c r="EE71" s="2">
        <v>2480</v>
      </c>
      <c r="EF71" s="2">
        <v>2560</v>
      </c>
      <c r="EG71" s="2">
        <v>2531</v>
      </c>
      <c r="EH71" s="2">
        <v>2484</v>
      </c>
      <c r="EI71" s="2">
        <v>2487</v>
      </c>
      <c r="EJ71" s="2">
        <v>2511</v>
      </c>
      <c r="EK71" s="2">
        <v>2527</v>
      </c>
      <c r="EL71" s="2">
        <v>2555</v>
      </c>
      <c r="EM71" s="2">
        <v>2531</v>
      </c>
      <c r="EN71" s="2">
        <v>2554</v>
      </c>
      <c r="EO71" s="2">
        <v>2592</v>
      </c>
      <c r="EP71" s="2">
        <v>2598</v>
      </c>
      <c r="EQ71" s="2">
        <v>2567</v>
      </c>
      <c r="ER71" s="2">
        <v>2576</v>
      </c>
      <c r="ES71" s="2">
        <v>2526</v>
      </c>
      <c r="ET71" s="2">
        <v>2545</v>
      </c>
      <c r="EU71" s="2">
        <v>2566</v>
      </c>
      <c r="EV71" s="2">
        <v>2539</v>
      </c>
      <c r="EW71" s="2">
        <v>2585</v>
      </c>
      <c r="EX71" s="2">
        <v>2584</v>
      </c>
      <c r="EY71" s="2">
        <v>2584</v>
      </c>
      <c r="EZ71" s="2">
        <v>2534</v>
      </c>
      <c r="FA71" s="2">
        <v>2515</v>
      </c>
      <c r="FB71" s="2">
        <v>2505</v>
      </c>
      <c r="FC71" s="2">
        <v>2493</v>
      </c>
      <c r="FD71" s="2">
        <v>2463</v>
      </c>
      <c r="FE71" s="2">
        <v>2461</v>
      </c>
      <c r="FF71" s="2">
        <v>2411</v>
      </c>
      <c r="FG71" s="2">
        <v>2399</v>
      </c>
      <c r="FH71" s="2">
        <v>2427</v>
      </c>
      <c r="FI71" s="2">
        <v>2438</v>
      </c>
      <c r="FJ71" s="2">
        <v>2507</v>
      </c>
      <c r="FK71" s="2">
        <v>2369</v>
      </c>
      <c r="FL71" s="2">
        <v>2433</v>
      </c>
      <c r="FM71" s="2">
        <v>2433</v>
      </c>
      <c r="FN71" s="2">
        <v>2406</v>
      </c>
      <c r="FO71" s="2">
        <v>2445</v>
      </c>
      <c r="FP71" s="2">
        <v>2408</v>
      </c>
      <c r="FQ71" s="2">
        <v>2396</v>
      </c>
      <c r="FR71" s="2">
        <v>2365</v>
      </c>
      <c r="FS71" s="2">
        <v>2338</v>
      </c>
      <c r="FT71" s="2">
        <v>2371</v>
      </c>
      <c r="FU71" s="2">
        <v>2301</v>
      </c>
      <c r="FV71" s="2">
        <v>2283</v>
      </c>
      <c r="FW71" s="2">
        <v>2278</v>
      </c>
      <c r="FX71" s="2">
        <v>2318</v>
      </c>
      <c r="FY71" s="2">
        <v>2343</v>
      </c>
      <c r="FZ71" s="2">
        <v>2348</v>
      </c>
      <c r="GA71" s="2">
        <v>2369</v>
      </c>
      <c r="GB71" s="2">
        <v>2335</v>
      </c>
      <c r="GC71" s="2">
        <v>2375</v>
      </c>
      <c r="GD71" s="2">
        <v>2350</v>
      </c>
      <c r="GE71" s="2">
        <v>2351</v>
      </c>
      <c r="GF71" s="2">
        <v>2395</v>
      </c>
      <c r="GG71" s="2">
        <v>2441</v>
      </c>
      <c r="GH71" s="2">
        <v>2440</v>
      </c>
      <c r="GI71" s="2">
        <v>2425</v>
      </c>
      <c r="GJ71" s="2">
        <v>2397</v>
      </c>
      <c r="GK71" s="2">
        <v>2450</v>
      </c>
      <c r="GL71" s="2">
        <v>2473</v>
      </c>
      <c r="GM71" s="2">
        <v>2510</v>
      </c>
      <c r="GN71" s="2">
        <v>2502</v>
      </c>
      <c r="GO71" s="2">
        <v>2549</v>
      </c>
      <c r="GP71" s="2">
        <v>2505</v>
      </c>
      <c r="GQ71" s="2">
        <v>2501</v>
      </c>
      <c r="GR71" s="2">
        <v>2475</v>
      </c>
      <c r="GS71" s="2">
        <v>2482</v>
      </c>
      <c r="GT71" s="2">
        <v>2494</v>
      </c>
      <c r="GU71" s="2">
        <v>2450</v>
      </c>
      <c r="GV71" s="2">
        <v>2476</v>
      </c>
      <c r="GW71" s="2">
        <v>2473</v>
      </c>
      <c r="GX71" s="2">
        <v>2522</v>
      </c>
      <c r="GY71" s="2">
        <v>2546</v>
      </c>
      <c r="GZ71" s="2">
        <v>2525</v>
      </c>
      <c r="HA71" s="2">
        <v>2490</v>
      </c>
      <c r="HB71" s="2">
        <v>2476</v>
      </c>
      <c r="HC71" s="2">
        <v>2614</v>
      </c>
      <c r="HD71" s="2">
        <v>2702</v>
      </c>
      <c r="HE71" s="2">
        <v>2687</v>
      </c>
      <c r="HF71" s="2">
        <v>2751</v>
      </c>
      <c r="HG71" s="2">
        <v>2802</v>
      </c>
      <c r="HH71" s="2">
        <v>2814</v>
      </c>
      <c r="HI71" s="2">
        <v>2793</v>
      </c>
      <c r="HJ71" s="2">
        <v>2839</v>
      </c>
      <c r="HK71" s="2">
        <v>2825</v>
      </c>
      <c r="HL71" s="2">
        <v>2857</v>
      </c>
      <c r="HM71" s="2">
        <v>2933</v>
      </c>
      <c r="HN71" s="2">
        <v>2877</v>
      </c>
      <c r="HO71" s="2">
        <v>2940</v>
      </c>
      <c r="HP71" s="2">
        <v>2987</v>
      </c>
      <c r="HQ71" s="2">
        <v>2887</v>
      </c>
      <c r="HR71" s="2">
        <v>3025</v>
      </c>
      <c r="HS71" s="2">
        <v>2873</v>
      </c>
      <c r="HT71" s="2">
        <v>2869</v>
      </c>
      <c r="HU71" s="2">
        <v>2852</v>
      </c>
      <c r="HV71" s="2">
        <v>2821</v>
      </c>
      <c r="HW71" s="2">
        <v>2772</v>
      </c>
      <c r="HX71" s="2">
        <v>2824</v>
      </c>
      <c r="HY71" s="2">
        <v>2802</v>
      </c>
      <c r="HZ71" s="2">
        <v>2860</v>
      </c>
      <c r="IA71" s="2">
        <v>2874</v>
      </c>
      <c r="IB71" s="2">
        <v>2833</v>
      </c>
      <c r="IC71" s="2">
        <v>2813</v>
      </c>
      <c r="ID71" s="2">
        <v>2855</v>
      </c>
      <c r="IE71" s="2">
        <v>2891</v>
      </c>
      <c r="IF71" s="2">
        <v>2944</v>
      </c>
      <c r="IG71" s="2">
        <v>2910</v>
      </c>
      <c r="IH71" s="2">
        <v>2862</v>
      </c>
      <c r="II71" s="2">
        <v>2872</v>
      </c>
      <c r="IJ71" s="2">
        <v>2846</v>
      </c>
      <c r="IK71" s="2">
        <v>2850</v>
      </c>
      <c r="IL71" s="2">
        <v>2874</v>
      </c>
      <c r="IM71" s="2">
        <v>2883</v>
      </c>
      <c r="IN71" s="2">
        <v>2873</v>
      </c>
      <c r="IO71" s="2">
        <v>2878</v>
      </c>
      <c r="IP71" s="2">
        <v>2808</v>
      </c>
      <c r="IQ71" s="2">
        <v>2829</v>
      </c>
      <c r="IR71" s="2">
        <v>2824</v>
      </c>
      <c r="IS71" s="2">
        <v>2784</v>
      </c>
      <c r="IT71" s="2">
        <v>2760</v>
      </c>
    </row>
    <row r="72" spans="1:254" ht="15.9" customHeight="1">
      <c r="A72" s="61" t="s">
        <v>139</v>
      </c>
      <c r="B72" s="6" t="s">
        <v>140</v>
      </c>
      <c r="C72" s="15">
        <v>2384</v>
      </c>
      <c r="D72" s="16">
        <v>26</v>
      </c>
      <c r="E72" s="13">
        <v>2358</v>
      </c>
      <c r="F72" s="13">
        <v>2390</v>
      </c>
      <c r="G72" s="13">
        <v>2290</v>
      </c>
      <c r="H72" s="13">
        <v>2277</v>
      </c>
      <c r="I72" s="13">
        <v>2312</v>
      </c>
      <c r="J72" s="13">
        <v>2327</v>
      </c>
      <c r="K72" s="13">
        <v>2267</v>
      </c>
      <c r="L72" s="13">
        <v>2281</v>
      </c>
      <c r="M72" s="13">
        <v>2316</v>
      </c>
      <c r="N72" s="13">
        <v>2199</v>
      </c>
      <c r="O72" s="13">
        <v>2233</v>
      </c>
      <c r="P72" s="13">
        <v>2287</v>
      </c>
      <c r="Q72" s="13">
        <v>2313</v>
      </c>
      <c r="R72" s="13">
        <v>2390</v>
      </c>
      <c r="S72" s="13">
        <v>2388</v>
      </c>
      <c r="T72" s="13">
        <v>2391</v>
      </c>
      <c r="U72" s="13">
        <v>2410</v>
      </c>
      <c r="V72" s="13">
        <v>2358</v>
      </c>
      <c r="W72" s="13">
        <v>2374</v>
      </c>
      <c r="X72" s="13">
        <v>2340</v>
      </c>
      <c r="Y72" s="13">
        <v>2433</v>
      </c>
      <c r="Z72" s="13">
        <v>2411</v>
      </c>
      <c r="AA72" s="13">
        <v>2409</v>
      </c>
      <c r="AB72" s="13">
        <v>2390</v>
      </c>
      <c r="AC72" s="13">
        <v>2451</v>
      </c>
      <c r="AD72" s="13">
        <v>2403</v>
      </c>
      <c r="AE72" s="13">
        <v>2264</v>
      </c>
      <c r="AF72" s="13">
        <v>2265</v>
      </c>
      <c r="AG72" s="13">
        <v>2050</v>
      </c>
      <c r="AH72" s="13">
        <v>2009</v>
      </c>
      <c r="AI72" s="13">
        <v>2065</v>
      </c>
      <c r="AJ72" s="13">
        <v>2087</v>
      </c>
      <c r="AK72" s="13">
        <v>2196</v>
      </c>
      <c r="AL72" s="13">
        <v>2236</v>
      </c>
      <c r="AM72" s="13">
        <v>2130</v>
      </c>
      <c r="AN72" s="13">
        <v>2134</v>
      </c>
      <c r="AO72" s="13">
        <v>2105</v>
      </c>
      <c r="AP72" s="13">
        <v>2081</v>
      </c>
      <c r="AQ72" s="13">
        <v>2106</v>
      </c>
      <c r="AR72" s="13">
        <v>2109</v>
      </c>
      <c r="AS72" s="13">
        <v>2171</v>
      </c>
      <c r="AT72" s="13">
        <v>2190</v>
      </c>
      <c r="AU72" s="13">
        <v>2210</v>
      </c>
      <c r="AV72" s="13">
        <v>2289</v>
      </c>
      <c r="AW72" s="13">
        <v>2226</v>
      </c>
      <c r="AX72" s="13">
        <v>2275</v>
      </c>
      <c r="AY72" s="13">
        <v>2309</v>
      </c>
      <c r="AZ72" s="13">
        <v>2384</v>
      </c>
      <c r="BA72" s="13">
        <v>2406</v>
      </c>
      <c r="BB72" s="13">
        <v>2436</v>
      </c>
      <c r="BC72" s="13">
        <v>2462</v>
      </c>
      <c r="BD72" s="13">
        <v>2497</v>
      </c>
      <c r="BE72" s="13">
        <v>2566</v>
      </c>
      <c r="BF72" s="13">
        <v>2548</v>
      </c>
      <c r="BG72" s="13">
        <v>2566</v>
      </c>
      <c r="BH72" s="13">
        <v>2575</v>
      </c>
      <c r="BI72" s="13">
        <v>2766</v>
      </c>
      <c r="BJ72" s="13">
        <v>2769</v>
      </c>
      <c r="BK72" s="13">
        <v>2710</v>
      </c>
      <c r="BL72" s="13">
        <v>2751</v>
      </c>
      <c r="BM72" s="67">
        <v>2738</v>
      </c>
      <c r="BN72" s="67">
        <v>2671</v>
      </c>
      <c r="BO72" s="67">
        <v>2735</v>
      </c>
      <c r="BP72" s="67">
        <v>2720</v>
      </c>
      <c r="BQ72" s="67">
        <v>2676</v>
      </c>
      <c r="BR72" s="67">
        <v>2520</v>
      </c>
      <c r="BS72" s="67">
        <v>2463</v>
      </c>
      <c r="BT72" s="67">
        <v>2487</v>
      </c>
      <c r="BU72" s="67">
        <v>2446</v>
      </c>
      <c r="BV72" s="67">
        <v>2525</v>
      </c>
      <c r="BW72" s="67">
        <v>2579</v>
      </c>
      <c r="BX72" s="67">
        <v>2593</v>
      </c>
      <c r="BY72" s="67">
        <v>2584</v>
      </c>
      <c r="BZ72" s="67">
        <v>2580</v>
      </c>
      <c r="CA72" s="516">
        <v>2583</v>
      </c>
      <c r="CB72" s="516">
        <v>2635</v>
      </c>
      <c r="CC72" s="516">
        <v>2734</v>
      </c>
      <c r="CD72" s="516">
        <v>2578</v>
      </c>
      <c r="CE72" s="516">
        <v>2565</v>
      </c>
      <c r="CF72" s="516">
        <v>2565</v>
      </c>
      <c r="CG72" s="516">
        <v>2797</v>
      </c>
      <c r="CH72" s="516">
        <v>2939</v>
      </c>
      <c r="CI72" s="516">
        <v>2895</v>
      </c>
      <c r="CJ72" s="516">
        <v>2864</v>
      </c>
      <c r="CK72" s="516">
        <v>2835</v>
      </c>
      <c r="CL72" s="516">
        <v>2866</v>
      </c>
      <c r="CM72" s="516">
        <v>2894</v>
      </c>
      <c r="CN72" s="516">
        <v>2815</v>
      </c>
      <c r="CO72" s="516">
        <v>2807</v>
      </c>
      <c r="CP72" s="516">
        <v>2894</v>
      </c>
      <c r="CQ72" s="516">
        <v>2899</v>
      </c>
      <c r="CR72" s="516">
        <v>2870</v>
      </c>
      <c r="CS72" s="516">
        <v>2815</v>
      </c>
      <c r="CT72" s="516">
        <v>2763</v>
      </c>
      <c r="CU72" s="516">
        <v>2850</v>
      </c>
      <c r="CV72" s="516">
        <v>2850</v>
      </c>
      <c r="CW72" s="516">
        <v>2780</v>
      </c>
      <c r="CX72" s="516">
        <v>2787</v>
      </c>
      <c r="CY72" s="516">
        <v>2765</v>
      </c>
      <c r="CZ72" s="516">
        <v>2766</v>
      </c>
      <c r="DA72" s="2">
        <v>2835</v>
      </c>
      <c r="DB72" s="2">
        <v>2837</v>
      </c>
      <c r="DC72" s="2">
        <v>2809</v>
      </c>
      <c r="DD72" s="2">
        <v>2801</v>
      </c>
      <c r="DE72" s="2">
        <v>2577</v>
      </c>
      <c r="DF72" s="2">
        <v>2411</v>
      </c>
      <c r="DG72" s="2">
        <v>2455</v>
      </c>
      <c r="DH72" s="2">
        <v>2444</v>
      </c>
      <c r="DI72" s="2">
        <v>2439</v>
      </c>
      <c r="DJ72" s="2">
        <v>2550</v>
      </c>
      <c r="DK72" s="2">
        <v>2305</v>
      </c>
      <c r="DL72" s="2">
        <v>2287</v>
      </c>
      <c r="DM72" s="2">
        <v>2307</v>
      </c>
      <c r="DN72" s="2">
        <v>2312</v>
      </c>
      <c r="DO72" s="2">
        <v>2285</v>
      </c>
      <c r="DP72" s="2">
        <v>2351</v>
      </c>
      <c r="DQ72" s="2">
        <v>2423</v>
      </c>
      <c r="DR72" s="2">
        <v>2435</v>
      </c>
      <c r="DS72" s="2">
        <v>2675</v>
      </c>
      <c r="DT72" s="2">
        <v>2595</v>
      </c>
      <c r="DU72" s="2">
        <v>2519</v>
      </c>
      <c r="DV72" s="2">
        <v>2500</v>
      </c>
      <c r="DW72" s="2">
        <v>2525</v>
      </c>
      <c r="DX72" s="2">
        <v>2544</v>
      </c>
      <c r="DY72" s="2">
        <v>2890</v>
      </c>
      <c r="DZ72" s="2">
        <v>2875</v>
      </c>
      <c r="EA72" s="2">
        <v>2902</v>
      </c>
      <c r="EB72" s="2">
        <v>3010</v>
      </c>
      <c r="EC72" s="2">
        <v>2939</v>
      </c>
      <c r="ED72" s="2">
        <v>3035</v>
      </c>
      <c r="EE72" s="2">
        <v>2991</v>
      </c>
      <c r="EF72" s="2">
        <v>3040</v>
      </c>
      <c r="EG72" s="2">
        <v>3000</v>
      </c>
      <c r="EH72" s="2">
        <v>3065</v>
      </c>
      <c r="EI72" s="2">
        <v>3220</v>
      </c>
      <c r="EJ72" s="2">
        <v>3375</v>
      </c>
      <c r="EK72" s="2">
        <v>3380</v>
      </c>
      <c r="EL72" s="2">
        <v>3400</v>
      </c>
      <c r="EM72" s="2">
        <v>3280</v>
      </c>
      <c r="EN72" s="2">
        <v>3245</v>
      </c>
      <c r="EO72" s="2">
        <v>3270</v>
      </c>
      <c r="EP72" s="2">
        <v>3305</v>
      </c>
      <c r="EQ72" s="2">
        <v>3240</v>
      </c>
      <c r="ER72" s="2">
        <v>3170</v>
      </c>
      <c r="ES72" s="2">
        <v>3105</v>
      </c>
      <c r="ET72" s="2">
        <v>3150</v>
      </c>
      <c r="EU72" s="2">
        <v>3250</v>
      </c>
      <c r="EV72" s="2">
        <v>3185</v>
      </c>
      <c r="EW72" s="2">
        <v>3085</v>
      </c>
      <c r="EX72" s="2">
        <v>3000</v>
      </c>
      <c r="EY72" s="2">
        <v>2970</v>
      </c>
      <c r="EZ72" s="2">
        <v>2917</v>
      </c>
      <c r="FA72" s="2">
        <v>2994</v>
      </c>
      <c r="FB72" s="2">
        <v>2984</v>
      </c>
      <c r="FC72" s="2">
        <v>3020</v>
      </c>
      <c r="FD72" s="2">
        <v>3040</v>
      </c>
      <c r="FE72" s="2">
        <v>3095</v>
      </c>
      <c r="FF72" s="2">
        <v>3010</v>
      </c>
      <c r="FG72" s="2">
        <v>3020</v>
      </c>
      <c r="FH72" s="2">
        <v>3055</v>
      </c>
      <c r="FI72" s="2">
        <v>3060</v>
      </c>
      <c r="FJ72" s="2">
        <v>3110</v>
      </c>
      <c r="FK72" s="2">
        <v>3135</v>
      </c>
      <c r="FL72" s="2">
        <v>2996</v>
      </c>
      <c r="FM72" s="2">
        <v>2923</v>
      </c>
      <c r="FN72" s="2">
        <v>2810</v>
      </c>
      <c r="FO72" s="2">
        <v>2936</v>
      </c>
      <c r="FP72" s="2">
        <v>2943</v>
      </c>
      <c r="FQ72" s="2">
        <v>2738</v>
      </c>
      <c r="FR72" s="2">
        <v>2777</v>
      </c>
      <c r="FS72" s="2">
        <v>2770</v>
      </c>
      <c r="FT72" s="2">
        <v>2880</v>
      </c>
      <c r="FU72" s="2">
        <v>2811</v>
      </c>
      <c r="FV72" s="2">
        <v>2796</v>
      </c>
      <c r="FW72" s="2">
        <v>2787</v>
      </c>
      <c r="FX72" s="2">
        <v>2849</v>
      </c>
      <c r="FY72" s="2">
        <v>2891</v>
      </c>
      <c r="FZ72" s="2">
        <v>3055</v>
      </c>
      <c r="GA72" s="2">
        <v>3035</v>
      </c>
      <c r="GB72" s="2">
        <v>2988</v>
      </c>
      <c r="GC72" s="2">
        <v>2947</v>
      </c>
      <c r="GD72" s="2">
        <v>2891</v>
      </c>
      <c r="GE72" s="2">
        <v>2901</v>
      </c>
      <c r="GF72" s="2">
        <v>2889</v>
      </c>
      <c r="GG72" s="2">
        <v>2950</v>
      </c>
      <c r="GH72" s="2">
        <v>3050</v>
      </c>
      <c r="GI72" s="2">
        <v>2950</v>
      </c>
      <c r="GJ72" s="2">
        <v>2894</v>
      </c>
      <c r="GK72" s="2">
        <v>3080</v>
      </c>
      <c r="GL72" s="2">
        <v>3145</v>
      </c>
      <c r="GM72" s="2">
        <v>3105</v>
      </c>
      <c r="GN72" s="2">
        <v>3190</v>
      </c>
      <c r="GO72" s="2">
        <v>3245</v>
      </c>
      <c r="GP72" s="2">
        <v>3180</v>
      </c>
      <c r="GQ72" s="2">
        <v>3145</v>
      </c>
      <c r="GR72" s="2">
        <v>3035</v>
      </c>
      <c r="GS72" s="2">
        <v>3030</v>
      </c>
      <c r="GT72" s="2">
        <v>2950</v>
      </c>
      <c r="GU72" s="2">
        <v>2934</v>
      </c>
      <c r="GV72" s="2">
        <v>3020</v>
      </c>
      <c r="GW72" s="2">
        <v>2996</v>
      </c>
      <c r="GX72" s="2">
        <v>3075</v>
      </c>
      <c r="GY72" s="2">
        <v>3035</v>
      </c>
      <c r="GZ72" s="2">
        <v>3040</v>
      </c>
      <c r="HA72" s="2">
        <v>3045</v>
      </c>
      <c r="HB72" s="2">
        <v>3045</v>
      </c>
      <c r="HC72" s="2">
        <v>3070</v>
      </c>
      <c r="HD72" s="2">
        <v>3140</v>
      </c>
      <c r="HE72" s="2">
        <v>3230</v>
      </c>
      <c r="HF72" s="2">
        <v>3310</v>
      </c>
      <c r="HG72" s="2">
        <v>3235</v>
      </c>
      <c r="HH72" s="2">
        <v>3260</v>
      </c>
      <c r="HI72" s="2">
        <v>3420</v>
      </c>
      <c r="HJ72" s="2">
        <v>3370</v>
      </c>
      <c r="HK72" s="2">
        <v>3375</v>
      </c>
      <c r="HL72" s="2">
        <v>3430</v>
      </c>
      <c r="HM72" s="2">
        <v>3480</v>
      </c>
      <c r="HN72" s="2">
        <v>3610</v>
      </c>
      <c r="HO72" s="2">
        <v>3680</v>
      </c>
      <c r="HP72" s="2">
        <v>3720</v>
      </c>
      <c r="HQ72" s="2">
        <v>3560</v>
      </c>
      <c r="HR72" s="2">
        <v>3750</v>
      </c>
      <c r="HS72" s="2">
        <v>3725</v>
      </c>
      <c r="HT72" s="2">
        <v>3625</v>
      </c>
      <c r="HU72" s="2">
        <v>3495</v>
      </c>
      <c r="HV72" s="2">
        <v>3405</v>
      </c>
      <c r="HW72" s="2">
        <v>3405</v>
      </c>
      <c r="HX72" s="2">
        <v>3285</v>
      </c>
      <c r="HY72" s="2">
        <v>3260</v>
      </c>
      <c r="HZ72" s="2">
        <v>3360</v>
      </c>
      <c r="IA72" s="2">
        <v>3355</v>
      </c>
      <c r="IB72" s="2">
        <v>3415</v>
      </c>
      <c r="IC72" s="2">
        <v>3250</v>
      </c>
      <c r="ID72" s="2">
        <v>3335</v>
      </c>
      <c r="IE72" s="2">
        <v>3425</v>
      </c>
      <c r="IF72" s="2">
        <v>3560</v>
      </c>
      <c r="IG72" s="2">
        <v>3700</v>
      </c>
      <c r="IH72" s="2">
        <v>3615</v>
      </c>
      <c r="II72" s="2">
        <v>3685</v>
      </c>
      <c r="IJ72" s="2">
        <v>3080</v>
      </c>
      <c r="IK72" s="2">
        <v>3055</v>
      </c>
      <c r="IL72" s="2">
        <v>3075</v>
      </c>
      <c r="IM72" s="2">
        <v>3090</v>
      </c>
      <c r="IN72" s="2">
        <v>3030</v>
      </c>
      <c r="IO72" s="2">
        <v>3075</v>
      </c>
      <c r="IP72" s="2">
        <v>3035</v>
      </c>
      <c r="IQ72" s="2">
        <v>3050</v>
      </c>
      <c r="IR72" s="2">
        <v>3025</v>
      </c>
      <c r="IS72" s="2">
        <v>2990</v>
      </c>
      <c r="IT72" s="2">
        <v>2966</v>
      </c>
    </row>
    <row r="73" spans="1:254" ht="15.9" customHeight="1">
      <c r="A73" s="61" t="s">
        <v>141</v>
      </c>
      <c r="B73" s="6" t="s">
        <v>142</v>
      </c>
      <c r="C73" s="15">
        <v>7840</v>
      </c>
      <c r="D73" s="16">
        <v>130</v>
      </c>
      <c r="E73" s="13">
        <v>7710</v>
      </c>
      <c r="F73" s="13">
        <v>7510</v>
      </c>
      <c r="G73" s="13">
        <v>7400</v>
      </c>
      <c r="H73" s="13">
        <v>7800</v>
      </c>
      <c r="I73" s="13">
        <v>7610</v>
      </c>
      <c r="J73" s="13">
        <v>7180</v>
      </c>
      <c r="K73" s="13">
        <v>7300</v>
      </c>
      <c r="L73" s="13">
        <v>7530</v>
      </c>
      <c r="M73" s="13">
        <v>7610</v>
      </c>
      <c r="N73" s="13">
        <v>7670</v>
      </c>
      <c r="O73" s="13">
        <v>7800</v>
      </c>
      <c r="P73" s="13">
        <v>7670</v>
      </c>
      <c r="Q73" s="13">
        <v>7910</v>
      </c>
      <c r="R73" s="13">
        <v>7460</v>
      </c>
      <c r="S73" s="13">
        <v>8130</v>
      </c>
      <c r="T73" s="13">
        <v>7700</v>
      </c>
      <c r="U73" s="13">
        <v>7340</v>
      </c>
      <c r="V73" s="13">
        <v>7270</v>
      </c>
      <c r="W73" s="13">
        <v>7550</v>
      </c>
      <c r="X73" s="13">
        <v>7470</v>
      </c>
      <c r="Y73" s="13">
        <v>8100</v>
      </c>
      <c r="Z73" s="13">
        <v>8150</v>
      </c>
      <c r="AA73" s="13">
        <v>8140</v>
      </c>
      <c r="AB73" s="13">
        <v>8100</v>
      </c>
      <c r="AC73" s="13">
        <v>7860</v>
      </c>
      <c r="AD73" s="13">
        <v>7520</v>
      </c>
      <c r="AE73" s="13">
        <v>7460</v>
      </c>
      <c r="AF73" s="13">
        <v>7430</v>
      </c>
      <c r="AG73" s="13">
        <v>7260</v>
      </c>
      <c r="AH73" s="13">
        <v>7470</v>
      </c>
      <c r="AI73" s="13">
        <v>7390</v>
      </c>
      <c r="AJ73" s="13">
        <v>7360</v>
      </c>
      <c r="AK73" s="13">
        <v>7680</v>
      </c>
      <c r="AL73" s="13">
        <v>7650</v>
      </c>
      <c r="AM73" s="13">
        <v>7650</v>
      </c>
      <c r="AN73" s="13">
        <v>7310</v>
      </c>
      <c r="AO73" s="13">
        <v>7260</v>
      </c>
      <c r="AP73" s="13">
        <v>7100</v>
      </c>
      <c r="AQ73" s="13">
        <v>7060</v>
      </c>
      <c r="AR73" s="13">
        <v>7140</v>
      </c>
      <c r="AS73" s="13">
        <v>7020</v>
      </c>
      <c r="AT73" s="13">
        <v>7010</v>
      </c>
      <c r="AU73" s="13">
        <v>6730</v>
      </c>
      <c r="AV73" s="13">
        <v>6800</v>
      </c>
      <c r="AW73" s="13">
        <v>6700</v>
      </c>
      <c r="AX73" s="13">
        <v>7200</v>
      </c>
      <c r="AY73" s="13">
        <v>6930</v>
      </c>
      <c r="AZ73" s="13">
        <v>7440</v>
      </c>
      <c r="BA73" s="13">
        <v>7500</v>
      </c>
      <c r="BB73" s="13">
        <v>7440</v>
      </c>
      <c r="BC73" s="13">
        <v>6990</v>
      </c>
      <c r="BD73" s="13">
        <v>6960</v>
      </c>
      <c r="BE73" s="13">
        <v>6390</v>
      </c>
      <c r="BF73" s="13">
        <v>6220</v>
      </c>
      <c r="BG73" s="13">
        <v>6410</v>
      </c>
      <c r="BH73" s="13">
        <v>6400</v>
      </c>
      <c r="BI73" s="13">
        <v>6620</v>
      </c>
      <c r="BJ73" s="13">
        <v>6290</v>
      </c>
      <c r="BK73" s="13">
        <v>6710</v>
      </c>
      <c r="BL73" s="13">
        <v>7180</v>
      </c>
      <c r="BM73" s="67">
        <v>6720</v>
      </c>
      <c r="BN73" s="67">
        <v>6610</v>
      </c>
      <c r="BO73" s="67">
        <v>6520</v>
      </c>
      <c r="BP73" s="67">
        <v>6290</v>
      </c>
      <c r="BQ73" s="67">
        <v>6350</v>
      </c>
      <c r="BR73" s="67">
        <v>6100</v>
      </c>
      <c r="BS73" s="67">
        <v>5770</v>
      </c>
      <c r="BT73" s="67">
        <v>5950</v>
      </c>
      <c r="BU73" s="67">
        <v>5960</v>
      </c>
      <c r="BV73" s="67">
        <v>6270</v>
      </c>
      <c r="BW73" s="67">
        <v>6390</v>
      </c>
      <c r="BX73" s="67">
        <v>6600</v>
      </c>
      <c r="BY73" s="67">
        <v>6550</v>
      </c>
      <c r="BZ73" s="67">
        <v>6600</v>
      </c>
      <c r="CA73" s="516">
        <v>6600</v>
      </c>
      <c r="CB73" s="516">
        <v>6490</v>
      </c>
      <c r="CC73" s="516">
        <v>6390</v>
      </c>
      <c r="CD73" s="516">
        <v>6300</v>
      </c>
      <c r="CE73" s="516">
        <v>6090</v>
      </c>
      <c r="CF73" s="516">
        <v>6070</v>
      </c>
      <c r="CG73" s="516">
        <v>6090</v>
      </c>
      <c r="CH73" s="516">
        <v>6290</v>
      </c>
      <c r="CI73" s="516">
        <v>6100</v>
      </c>
      <c r="CJ73" s="516">
        <v>6120</v>
      </c>
      <c r="CK73" s="516">
        <v>6380</v>
      </c>
      <c r="CL73" s="516">
        <v>6430</v>
      </c>
      <c r="CM73" s="516">
        <v>6380</v>
      </c>
      <c r="CN73" s="516">
        <v>6090</v>
      </c>
      <c r="CO73" s="516">
        <v>6260</v>
      </c>
      <c r="CP73" s="516">
        <v>6470</v>
      </c>
      <c r="CQ73" s="516">
        <v>6000</v>
      </c>
      <c r="CR73" s="516">
        <v>6090</v>
      </c>
      <c r="CS73" s="516">
        <v>5840</v>
      </c>
      <c r="CT73" s="516">
        <v>5820</v>
      </c>
      <c r="CU73" s="516">
        <v>6160</v>
      </c>
      <c r="CV73" s="516">
        <v>6410</v>
      </c>
      <c r="CW73" s="516">
        <v>6110</v>
      </c>
      <c r="CX73" s="516">
        <v>6270</v>
      </c>
      <c r="CY73" s="516">
        <v>6270</v>
      </c>
      <c r="CZ73" s="516">
        <v>6290</v>
      </c>
      <c r="DA73" s="2">
        <v>6350</v>
      </c>
      <c r="DB73" s="2">
        <v>6070</v>
      </c>
      <c r="DC73" s="2">
        <v>5860</v>
      </c>
      <c r="DD73" s="2">
        <v>5800</v>
      </c>
      <c r="DE73" s="2">
        <v>5960</v>
      </c>
      <c r="DF73" s="2">
        <v>5670</v>
      </c>
      <c r="DG73" s="2">
        <v>5340</v>
      </c>
      <c r="DH73" s="2">
        <v>5670</v>
      </c>
      <c r="DI73" s="2">
        <v>5750</v>
      </c>
      <c r="DJ73" s="2">
        <v>5270</v>
      </c>
      <c r="DK73" s="2">
        <v>5170</v>
      </c>
      <c r="DL73" s="2">
        <v>5230</v>
      </c>
      <c r="DM73" s="2">
        <v>5270</v>
      </c>
      <c r="DN73" s="2">
        <v>5320</v>
      </c>
      <c r="DO73" s="2">
        <v>5250</v>
      </c>
      <c r="DP73" s="2">
        <v>5270</v>
      </c>
      <c r="DQ73" s="2">
        <v>5180</v>
      </c>
      <c r="DR73" s="2">
        <v>5380</v>
      </c>
      <c r="DS73" s="2">
        <v>5030</v>
      </c>
      <c r="DT73" s="2">
        <v>4400</v>
      </c>
      <c r="DU73" s="2">
        <v>4240</v>
      </c>
      <c r="DV73" s="2">
        <v>4175</v>
      </c>
      <c r="DW73" s="2">
        <v>4300</v>
      </c>
      <c r="DX73" s="2">
        <v>4245</v>
      </c>
      <c r="DY73" s="2">
        <v>4205</v>
      </c>
      <c r="DZ73" s="2">
        <v>4280</v>
      </c>
      <c r="EA73" s="2">
        <v>4235</v>
      </c>
      <c r="EB73" s="2">
        <v>4385</v>
      </c>
      <c r="EC73" s="2">
        <v>4415</v>
      </c>
      <c r="ED73" s="2">
        <v>4475</v>
      </c>
      <c r="EE73" s="2">
        <v>4435</v>
      </c>
      <c r="EF73" s="2">
        <v>4340</v>
      </c>
      <c r="EG73" s="2">
        <v>4320</v>
      </c>
      <c r="EH73" s="2">
        <v>4310</v>
      </c>
      <c r="EI73" s="2">
        <v>4375</v>
      </c>
      <c r="EJ73" s="2">
        <v>4320</v>
      </c>
      <c r="EK73" s="2">
        <v>4390</v>
      </c>
      <c r="EL73" s="2">
        <v>4470</v>
      </c>
      <c r="EM73" s="2">
        <v>4405</v>
      </c>
      <c r="EN73" s="2">
        <v>4570</v>
      </c>
      <c r="EO73" s="2">
        <v>4745</v>
      </c>
      <c r="EP73" s="2">
        <v>4695</v>
      </c>
      <c r="EQ73" s="2">
        <v>4775</v>
      </c>
      <c r="ER73" s="2">
        <v>4945</v>
      </c>
      <c r="ES73" s="2">
        <v>4940</v>
      </c>
      <c r="ET73" s="2">
        <v>4730</v>
      </c>
      <c r="EU73" s="2">
        <v>4685</v>
      </c>
      <c r="EV73" s="2">
        <v>4775</v>
      </c>
      <c r="EW73" s="2">
        <v>4610</v>
      </c>
      <c r="EX73" s="2">
        <v>4690</v>
      </c>
      <c r="EY73" s="2">
        <v>4690</v>
      </c>
      <c r="EZ73" s="2">
        <v>4770</v>
      </c>
      <c r="FA73" s="2">
        <v>4765</v>
      </c>
      <c r="FB73" s="2">
        <v>4690</v>
      </c>
      <c r="FC73" s="2">
        <v>4660</v>
      </c>
      <c r="FD73" s="2">
        <v>4765</v>
      </c>
      <c r="FE73" s="2">
        <v>4980</v>
      </c>
      <c r="FF73" s="2">
        <v>4765</v>
      </c>
      <c r="FG73" s="2">
        <v>4690</v>
      </c>
      <c r="FH73" s="2">
        <v>4850</v>
      </c>
      <c r="FI73" s="2">
        <v>4915</v>
      </c>
      <c r="FJ73" s="2">
        <v>5070</v>
      </c>
      <c r="FK73" s="2">
        <v>4935</v>
      </c>
      <c r="FL73" s="2">
        <v>4640</v>
      </c>
      <c r="FM73" s="2">
        <v>4650</v>
      </c>
      <c r="FN73" s="2">
        <v>4405</v>
      </c>
      <c r="FO73" s="2">
        <v>4300</v>
      </c>
      <c r="FP73" s="2">
        <v>4535</v>
      </c>
      <c r="FQ73" s="2">
        <v>4570</v>
      </c>
      <c r="FR73" s="2">
        <v>4490</v>
      </c>
      <c r="FS73" s="2">
        <v>3970</v>
      </c>
      <c r="FT73" s="2">
        <v>4430</v>
      </c>
      <c r="FU73" s="2">
        <v>4335</v>
      </c>
      <c r="FV73" s="2">
        <v>4770</v>
      </c>
      <c r="FW73" s="2">
        <v>4720</v>
      </c>
      <c r="FX73" s="2">
        <v>4695</v>
      </c>
      <c r="FY73" s="2">
        <v>4920</v>
      </c>
      <c r="FZ73" s="2">
        <v>4845</v>
      </c>
      <c r="GA73" s="2">
        <v>4370</v>
      </c>
      <c r="GB73" s="2">
        <v>3670</v>
      </c>
      <c r="GC73" s="2">
        <v>3755</v>
      </c>
      <c r="GD73" s="2">
        <v>3730</v>
      </c>
      <c r="GE73" s="2">
        <v>3620</v>
      </c>
      <c r="GF73" s="2">
        <v>3600</v>
      </c>
      <c r="GG73" s="2">
        <v>3620</v>
      </c>
      <c r="GH73" s="2">
        <v>3720</v>
      </c>
      <c r="GI73" s="2">
        <v>3710</v>
      </c>
      <c r="GJ73" s="2">
        <v>3670</v>
      </c>
      <c r="GK73" s="2">
        <v>3795</v>
      </c>
      <c r="GL73" s="2">
        <v>3925</v>
      </c>
      <c r="GM73" s="2">
        <v>3905</v>
      </c>
      <c r="GN73" s="2">
        <v>3960</v>
      </c>
      <c r="GO73" s="2">
        <v>3980</v>
      </c>
      <c r="GP73" s="2">
        <v>3905</v>
      </c>
      <c r="GQ73" s="2">
        <v>4130</v>
      </c>
      <c r="GR73" s="2">
        <v>3880</v>
      </c>
      <c r="GS73" s="2">
        <v>3975</v>
      </c>
      <c r="GT73" s="2">
        <v>4010</v>
      </c>
      <c r="GU73" s="2">
        <v>4060</v>
      </c>
      <c r="GV73" s="2">
        <v>4165</v>
      </c>
      <c r="GW73" s="2">
        <v>4135</v>
      </c>
      <c r="GX73" s="2">
        <v>4245</v>
      </c>
      <c r="GY73" s="2">
        <v>4250</v>
      </c>
      <c r="GZ73" s="2">
        <v>4395</v>
      </c>
      <c r="HA73" s="2">
        <v>4365</v>
      </c>
      <c r="HB73" s="2">
        <v>4330</v>
      </c>
      <c r="HC73" s="2">
        <v>4510</v>
      </c>
      <c r="HD73" s="2">
        <v>4650</v>
      </c>
      <c r="HE73" s="2">
        <v>4950</v>
      </c>
      <c r="HF73" s="2">
        <v>5060</v>
      </c>
      <c r="HG73" s="2">
        <v>4900</v>
      </c>
      <c r="HH73" s="2">
        <v>4895</v>
      </c>
      <c r="HI73" s="2">
        <v>4980</v>
      </c>
      <c r="HJ73" s="2">
        <v>5080</v>
      </c>
      <c r="HK73" s="2">
        <v>4990</v>
      </c>
      <c r="HL73" s="2">
        <v>4570</v>
      </c>
      <c r="HM73" s="2">
        <v>4605</v>
      </c>
      <c r="HN73" s="2">
        <v>4535</v>
      </c>
      <c r="HO73" s="2">
        <v>4600</v>
      </c>
      <c r="HP73" s="2">
        <v>4555</v>
      </c>
      <c r="HQ73" s="2">
        <v>4355</v>
      </c>
      <c r="HR73" s="2">
        <v>4345</v>
      </c>
      <c r="HS73" s="2">
        <v>4315</v>
      </c>
      <c r="HT73" s="2">
        <v>4175</v>
      </c>
      <c r="HU73" s="2">
        <v>4105</v>
      </c>
      <c r="HV73" s="2">
        <v>4230</v>
      </c>
      <c r="HW73" s="2">
        <v>4365</v>
      </c>
      <c r="HX73" s="2">
        <v>4590</v>
      </c>
      <c r="HY73" s="2">
        <v>4500</v>
      </c>
      <c r="HZ73" s="2">
        <v>4430</v>
      </c>
      <c r="IA73" s="2">
        <v>4590</v>
      </c>
      <c r="IB73" s="2">
        <v>4510</v>
      </c>
      <c r="IC73" s="2">
        <v>4580</v>
      </c>
      <c r="ID73" s="2">
        <v>4765</v>
      </c>
      <c r="IE73" s="2">
        <v>4785</v>
      </c>
      <c r="IF73" s="2">
        <v>4690</v>
      </c>
      <c r="IG73" s="2">
        <v>4710</v>
      </c>
      <c r="IH73" s="2">
        <v>4800</v>
      </c>
      <c r="II73" s="2">
        <v>4810</v>
      </c>
      <c r="IJ73" s="2">
        <v>4785</v>
      </c>
      <c r="IK73" s="2">
        <v>4850</v>
      </c>
      <c r="IL73" s="2">
        <v>4700</v>
      </c>
      <c r="IM73" s="2">
        <v>4705</v>
      </c>
      <c r="IN73" s="2">
        <v>4815</v>
      </c>
      <c r="IO73" s="2">
        <v>4500</v>
      </c>
      <c r="IP73" s="2">
        <v>4555</v>
      </c>
      <c r="IQ73" s="2">
        <v>4450</v>
      </c>
      <c r="IR73" s="2">
        <v>4920</v>
      </c>
      <c r="IS73" s="2">
        <v>4820</v>
      </c>
      <c r="IT73" s="2">
        <v>4740</v>
      </c>
    </row>
    <row r="74" spans="1:254" ht="15.9" customHeight="1">
      <c r="A74" s="61" t="s">
        <v>143</v>
      </c>
      <c r="B74" s="6" t="s">
        <v>144</v>
      </c>
      <c r="C74" s="15">
        <v>3145</v>
      </c>
      <c r="D74" s="16">
        <v>-19</v>
      </c>
      <c r="E74" s="13">
        <v>3164</v>
      </c>
      <c r="F74" s="13">
        <v>3151</v>
      </c>
      <c r="G74" s="13">
        <v>3100</v>
      </c>
      <c r="H74" s="13">
        <v>3129</v>
      </c>
      <c r="I74" s="13">
        <v>3116</v>
      </c>
      <c r="J74" s="13">
        <v>3153</v>
      </c>
      <c r="K74" s="13">
        <v>3221</v>
      </c>
      <c r="L74" s="13">
        <v>3140</v>
      </c>
      <c r="M74" s="13">
        <v>3081</v>
      </c>
      <c r="N74" s="13">
        <v>2951</v>
      </c>
      <c r="O74" s="13">
        <v>2993</v>
      </c>
      <c r="P74" s="13">
        <v>3007</v>
      </c>
      <c r="Q74" s="13">
        <v>3052</v>
      </c>
      <c r="R74" s="13">
        <v>3027</v>
      </c>
      <c r="S74" s="13">
        <v>2998.5</v>
      </c>
      <c r="T74" s="13">
        <v>3004</v>
      </c>
      <c r="U74" s="13">
        <v>3043</v>
      </c>
      <c r="V74" s="13">
        <v>3015</v>
      </c>
      <c r="W74" s="13">
        <v>3016</v>
      </c>
      <c r="X74" s="13">
        <v>3053</v>
      </c>
      <c r="Y74" s="13">
        <v>3129</v>
      </c>
      <c r="Z74" s="13">
        <v>3164</v>
      </c>
      <c r="AA74" s="13">
        <v>3180</v>
      </c>
      <c r="AB74" s="13">
        <v>3140</v>
      </c>
      <c r="AC74" s="13">
        <v>3083</v>
      </c>
      <c r="AD74" s="13">
        <v>2956.5</v>
      </c>
      <c r="AE74" s="13">
        <v>2968</v>
      </c>
      <c r="AF74" s="13">
        <v>2999</v>
      </c>
      <c r="AG74" s="13">
        <v>3000</v>
      </c>
      <c r="AH74" s="13">
        <v>2992</v>
      </c>
      <c r="AI74" s="13">
        <v>2952</v>
      </c>
      <c r="AJ74" s="13">
        <v>2920</v>
      </c>
      <c r="AK74" s="13">
        <v>2934.5</v>
      </c>
      <c r="AL74" s="13">
        <v>2961</v>
      </c>
      <c r="AM74" s="13">
        <v>2996</v>
      </c>
      <c r="AN74" s="13">
        <v>3033</v>
      </c>
      <c r="AO74" s="13">
        <v>3043</v>
      </c>
      <c r="AP74" s="13">
        <v>3010</v>
      </c>
      <c r="AQ74" s="13">
        <v>2839</v>
      </c>
      <c r="AR74" s="13">
        <v>2804.5</v>
      </c>
      <c r="AS74" s="13">
        <v>2823</v>
      </c>
      <c r="AT74" s="13">
        <v>2776.5</v>
      </c>
      <c r="AU74" s="13">
        <v>2799</v>
      </c>
      <c r="AV74" s="13">
        <v>2840</v>
      </c>
      <c r="AW74" s="13">
        <v>2815.5</v>
      </c>
      <c r="AX74" s="13">
        <v>2830</v>
      </c>
      <c r="AY74" s="13">
        <v>2846</v>
      </c>
      <c r="AZ74" s="13">
        <v>2915.5</v>
      </c>
      <c r="BA74" s="13">
        <v>2988.5</v>
      </c>
      <c r="BB74" s="13">
        <v>2886</v>
      </c>
      <c r="BC74" s="13">
        <v>2883</v>
      </c>
      <c r="BD74" s="13">
        <v>2889.5</v>
      </c>
      <c r="BE74" s="13">
        <v>2874.5</v>
      </c>
      <c r="BF74" s="13">
        <v>2784</v>
      </c>
      <c r="BG74" s="13">
        <v>2785</v>
      </c>
      <c r="BH74" s="13">
        <v>2717</v>
      </c>
      <c r="BI74" s="13">
        <v>2746</v>
      </c>
      <c r="BJ74" s="13">
        <v>2717</v>
      </c>
      <c r="BK74" s="13">
        <v>2745</v>
      </c>
      <c r="BL74" s="13">
        <v>2769</v>
      </c>
      <c r="BM74" s="67">
        <v>2765.5</v>
      </c>
      <c r="BN74" s="67">
        <v>2789.5</v>
      </c>
      <c r="BO74" s="67">
        <v>2828.5</v>
      </c>
      <c r="BP74" s="67">
        <v>2838</v>
      </c>
      <c r="BQ74" s="67">
        <v>2848.5</v>
      </c>
      <c r="BR74" s="67">
        <v>2709.5</v>
      </c>
      <c r="BS74" s="67">
        <v>2601.5</v>
      </c>
      <c r="BT74" s="67">
        <v>2629</v>
      </c>
      <c r="BU74" s="67">
        <v>2667</v>
      </c>
      <c r="BV74" s="67">
        <v>2697</v>
      </c>
      <c r="BW74" s="67">
        <v>2714</v>
      </c>
      <c r="BX74" s="67">
        <v>2822</v>
      </c>
      <c r="BY74" s="67">
        <v>2852.5</v>
      </c>
      <c r="BZ74" s="67">
        <v>2882</v>
      </c>
      <c r="CA74" s="516">
        <v>2821</v>
      </c>
      <c r="CB74" s="516">
        <v>2858.5</v>
      </c>
      <c r="CC74" s="516">
        <v>2874.5</v>
      </c>
      <c r="CD74" s="516">
        <v>2856.5</v>
      </c>
      <c r="CE74" s="516">
        <v>2854</v>
      </c>
      <c r="CF74" s="516">
        <v>2896.5</v>
      </c>
      <c r="CG74" s="516">
        <v>2890</v>
      </c>
      <c r="CH74" s="516">
        <v>2984</v>
      </c>
      <c r="CI74" s="516">
        <v>2900.5</v>
      </c>
      <c r="CJ74" s="516">
        <v>2927.5</v>
      </c>
      <c r="CK74" s="516">
        <v>2943</v>
      </c>
      <c r="CL74" s="516">
        <v>2918.5</v>
      </c>
      <c r="CM74" s="516">
        <v>2910.5</v>
      </c>
      <c r="CN74" s="516">
        <v>2804</v>
      </c>
      <c r="CO74" s="516">
        <v>2864.5</v>
      </c>
      <c r="CP74" s="516">
        <v>2983</v>
      </c>
      <c r="CQ74" s="516">
        <v>2988</v>
      </c>
      <c r="CR74" s="516">
        <v>2980</v>
      </c>
      <c r="CS74" s="516">
        <v>2934.5</v>
      </c>
      <c r="CT74" s="516">
        <v>2881.5</v>
      </c>
      <c r="CU74" s="516">
        <v>2891.5</v>
      </c>
      <c r="CV74" s="516">
        <v>3030</v>
      </c>
      <c r="CW74" s="516">
        <v>2954</v>
      </c>
      <c r="CX74" s="516">
        <v>2916</v>
      </c>
      <c r="CY74" s="516">
        <v>2936.5</v>
      </c>
      <c r="CZ74" s="516">
        <v>2998</v>
      </c>
      <c r="DA74" s="2">
        <v>3020</v>
      </c>
      <c r="DB74" s="2">
        <v>2977.5</v>
      </c>
      <c r="DC74" s="2">
        <v>2964</v>
      </c>
      <c r="DD74" s="2">
        <v>3058</v>
      </c>
      <c r="DE74" s="2">
        <v>3071</v>
      </c>
      <c r="DF74" s="2">
        <v>3091</v>
      </c>
      <c r="DG74" s="2">
        <v>3115</v>
      </c>
      <c r="DH74" s="2">
        <v>3221</v>
      </c>
      <c r="DI74" s="2">
        <v>3403</v>
      </c>
      <c r="DJ74" s="2">
        <v>3369</v>
      </c>
      <c r="DK74" s="2">
        <v>3350</v>
      </c>
      <c r="DL74" s="2">
        <v>3331</v>
      </c>
      <c r="DM74" s="2">
        <v>3304</v>
      </c>
      <c r="DN74" s="2">
        <v>3394</v>
      </c>
      <c r="DO74" s="2">
        <v>3385</v>
      </c>
      <c r="DP74" s="2">
        <v>3371</v>
      </c>
      <c r="DQ74" s="2">
        <v>3328</v>
      </c>
      <c r="DR74" s="2">
        <v>3345</v>
      </c>
      <c r="DS74" s="2">
        <v>3307</v>
      </c>
      <c r="DT74" s="2">
        <v>3335</v>
      </c>
      <c r="DU74" s="2">
        <v>3346</v>
      </c>
      <c r="DV74" s="2">
        <v>3320</v>
      </c>
      <c r="DW74" s="2">
        <v>3294</v>
      </c>
      <c r="DX74" s="2">
        <v>3240</v>
      </c>
      <c r="DY74" s="2">
        <v>3171</v>
      </c>
      <c r="DZ74" s="2">
        <v>3108</v>
      </c>
      <c r="EA74" s="2">
        <v>3005</v>
      </c>
      <c r="EB74" s="2">
        <v>2941.5</v>
      </c>
      <c r="EC74" s="2">
        <v>2960</v>
      </c>
      <c r="ED74" s="2">
        <v>3000</v>
      </c>
      <c r="EE74" s="2">
        <v>3051</v>
      </c>
      <c r="EF74" s="2">
        <v>3047</v>
      </c>
      <c r="EG74" s="2">
        <v>3063</v>
      </c>
      <c r="EH74" s="2">
        <v>3045</v>
      </c>
      <c r="EI74" s="2">
        <v>3096</v>
      </c>
      <c r="EJ74" s="2">
        <v>3055</v>
      </c>
      <c r="EK74" s="2">
        <v>3045</v>
      </c>
      <c r="EL74" s="2">
        <v>3050</v>
      </c>
      <c r="EM74" s="2">
        <v>3066</v>
      </c>
      <c r="EN74" s="2">
        <v>3048</v>
      </c>
      <c r="EO74" s="2">
        <v>3090</v>
      </c>
      <c r="EP74" s="2">
        <v>3071</v>
      </c>
      <c r="EQ74" s="2">
        <v>3033</v>
      </c>
      <c r="ER74" s="2">
        <v>3042</v>
      </c>
      <c r="ES74" s="2">
        <v>3002</v>
      </c>
      <c r="ET74" s="2">
        <v>2979</v>
      </c>
      <c r="EU74" s="2">
        <v>2992</v>
      </c>
      <c r="EV74" s="2">
        <v>2991.5</v>
      </c>
      <c r="EW74" s="2">
        <v>2997.5</v>
      </c>
      <c r="EX74" s="2">
        <v>2996</v>
      </c>
      <c r="EY74" s="2">
        <v>3043</v>
      </c>
      <c r="EZ74" s="2">
        <v>2993.5</v>
      </c>
      <c r="FA74" s="2">
        <v>3050</v>
      </c>
      <c r="FB74" s="2">
        <v>3022</v>
      </c>
      <c r="FC74" s="2">
        <v>2970.5</v>
      </c>
      <c r="FD74" s="2">
        <v>2966.5</v>
      </c>
      <c r="FE74" s="2">
        <v>2896.5</v>
      </c>
      <c r="FF74" s="2">
        <v>2889.5</v>
      </c>
      <c r="FG74" s="2">
        <v>2844</v>
      </c>
      <c r="FH74" s="2">
        <v>2855</v>
      </c>
      <c r="FI74" s="2">
        <v>2858.5</v>
      </c>
      <c r="FJ74" s="2">
        <v>2882.5</v>
      </c>
      <c r="FK74" s="2">
        <v>2879.5</v>
      </c>
      <c r="FL74" s="2">
        <v>2921.5</v>
      </c>
      <c r="FM74" s="2">
        <v>2902.5</v>
      </c>
      <c r="FN74" s="2">
        <v>2941</v>
      </c>
      <c r="FO74" s="2">
        <v>2923</v>
      </c>
      <c r="FP74" s="2">
        <v>2946.5</v>
      </c>
      <c r="FQ74" s="2">
        <v>2955</v>
      </c>
      <c r="FR74" s="2">
        <v>2957</v>
      </c>
      <c r="FS74" s="2">
        <v>2925</v>
      </c>
      <c r="FT74" s="2">
        <v>2941.5</v>
      </c>
      <c r="FU74" s="2">
        <v>2917</v>
      </c>
      <c r="FV74" s="2">
        <v>2916.5</v>
      </c>
      <c r="FW74" s="2">
        <v>2905</v>
      </c>
      <c r="FX74" s="2">
        <v>2942</v>
      </c>
      <c r="FY74" s="2">
        <v>3044</v>
      </c>
      <c r="FZ74" s="2">
        <v>3051</v>
      </c>
      <c r="GA74" s="2">
        <v>3035</v>
      </c>
      <c r="GB74" s="2">
        <v>3020</v>
      </c>
      <c r="GC74" s="2">
        <v>2878.5</v>
      </c>
      <c r="GD74" s="2">
        <v>2878</v>
      </c>
      <c r="GE74" s="2">
        <v>2881.5</v>
      </c>
      <c r="GF74" s="2">
        <v>2863</v>
      </c>
      <c r="GG74" s="2">
        <v>2947.5</v>
      </c>
      <c r="GH74" s="2">
        <v>2889</v>
      </c>
      <c r="GI74" s="2">
        <v>2776.5</v>
      </c>
      <c r="GJ74" s="2">
        <v>2778</v>
      </c>
      <c r="GK74" s="2">
        <v>2851</v>
      </c>
      <c r="GL74" s="2">
        <v>2841.5</v>
      </c>
      <c r="GM74" s="2">
        <v>2825</v>
      </c>
      <c r="GN74" s="2">
        <v>2837</v>
      </c>
      <c r="GO74" s="2">
        <v>2853.5</v>
      </c>
      <c r="GP74" s="2">
        <v>2840</v>
      </c>
      <c r="GQ74" s="2">
        <v>2818.5</v>
      </c>
      <c r="GR74" s="2">
        <v>2803</v>
      </c>
      <c r="GS74" s="2">
        <v>2815.5</v>
      </c>
      <c r="GT74" s="2">
        <v>2810</v>
      </c>
      <c r="GU74" s="2">
        <v>2773.5</v>
      </c>
      <c r="GV74" s="2">
        <v>2794</v>
      </c>
      <c r="GW74" s="2">
        <v>2806</v>
      </c>
      <c r="GX74" s="2">
        <v>2820</v>
      </c>
      <c r="GY74" s="2">
        <v>2846</v>
      </c>
      <c r="GZ74" s="2">
        <v>2812</v>
      </c>
      <c r="HA74" s="2">
        <v>2812</v>
      </c>
      <c r="HB74" s="2">
        <v>2777</v>
      </c>
      <c r="HC74" s="2">
        <v>2829.5</v>
      </c>
      <c r="HD74" s="2">
        <v>2861</v>
      </c>
      <c r="HE74" s="2">
        <v>2872</v>
      </c>
      <c r="HF74" s="2">
        <v>2924</v>
      </c>
      <c r="HG74" s="2">
        <v>2907</v>
      </c>
      <c r="HH74" s="2">
        <v>2910.5</v>
      </c>
      <c r="HI74" s="2">
        <v>2881</v>
      </c>
      <c r="HJ74" s="2">
        <v>2905.5</v>
      </c>
      <c r="HK74" s="2">
        <v>2933.5</v>
      </c>
      <c r="HL74" s="2">
        <v>2964.5</v>
      </c>
      <c r="HM74" s="2">
        <v>2951</v>
      </c>
      <c r="HN74" s="2">
        <v>2961</v>
      </c>
      <c r="HO74" s="2">
        <v>2970</v>
      </c>
      <c r="HP74" s="2">
        <v>2993.5</v>
      </c>
      <c r="HQ74" s="2">
        <v>2966.5</v>
      </c>
      <c r="HR74" s="2">
        <v>2966.5</v>
      </c>
      <c r="HS74" s="2">
        <v>2961.5</v>
      </c>
      <c r="HT74" s="2">
        <v>2994</v>
      </c>
      <c r="HU74" s="2">
        <v>2981</v>
      </c>
      <c r="HV74" s="2">
        <v>2984.5</v>
      </c>
      <c r="HW74" s="2">
        <v>2981</v>
      </c>
      <c r="HX74" s="2">
        <v>2970.5</v>
      </c>
      <c r="HY74" s="2">
        <v>2985</v>
      </c>
      <c r="HZ74" s="2">
        <v>2970</v>
      </c>
      <c r="IA74" s="2">
        <v>2912.5</v>
      </c>
      <c r="IB74" s="2">
        <v>2943</v>
      </c>
      <c r="IC74" s="2">
        <v>2988.5</v>
      </c>
      <c r="ID74" s="2">
        <v>2997</v>
      </c>
      <c r="IE74" s="2">
        <v>3006</v>
      </c>
      <c r="IF74" s="2">
        <v>3010</v>
      </c>
      <c r="IG74" s="2">
        <v>3000</v>
      </c>
      <c r="IH74" s="2">
        <v>2992</v>
      </c>
      <c r="II74" s="2">
        <v>2963</v>
      </c>
      <c r="IJ74" s="2">
        <v>3032</v>
      </c>
      <c r="IK74" s="2">
        <v>2944</v>
      </c>
      <c r="IL74" s="2">
        <v>2927</v>
      </c>
      <c r="IM74" s="2">
        <v>2868</v>
      </c>
      <c r="IN74" s="2">
        <v>2837</v>
      </c>
      <c r="IO74" s="2">
        <v>2820</v>
      </c>
      <c r="IP74" s="2">
        <v>2812.5</v>
      </c>
      <c r="IQ74" s="2">
        <v>2834.5</v>
      </c>
      <c r="IR74" s="2">
        <v>2808</v>
      </c>
      <c r="IS74" s="2">
        <v>2795.5</v>
      </c>
      <c r="IT74" s="2">
        <v>2914.5</v>
      </c>
    </row>
    <row r="75" spans="1:254" ht="15.9" customHeight="1">
      <c r="A75" s="61" t="s">
        <v>145</v>
      </c>
      <c r="B75" s="6" t="s">
        <v>146</v>
      </c>
      <c r="C75" s="15">
        <v>1984</v>
      </c>
      <c r="D75" s="16">
        <v>170.5</v>
      </c>
      <c r="E75" s="13">
        <v>1813.5</v>
      </c>
      <c r="F75" s="13">
        <v>1775.5</v>
      </c>
      <c r="G75" s="13">
        <v>1774.5</v>
      </c>
      <c r="H75" s="13">
        <v>1790.5</v>
      </c>
      <c r="I75" s="13">
        <v>1813.5</v>
      </c>
      <c r="J75" s="13">
        <v>1829.5</v>
      </c>
      <c r="K75" s="13">
        <v>1858</v>
      </c>
      <c r="L75" s="13">
        <v>1817</v>
      </c>
      <c r="M75" s="13">
        <v>1811.5</v>
      </c>
      <c r="N75" s="13">
        <v>1778</v>
      </c>
      <c r="O75" s="13">
        <v>1758</v>
      </c>
      <c r="P75" s="13">
        <v>1781</v>
      </c>
      <c r="Q75" s="13">
        <v>1795.5</v>
      </c>
      <c r="R75" s="13">
        <v>1803</v>
      </c>
      <c r="S75" s="13">
        <v>1807.5</v>
      </c>
      <c r="T75" s="13">
        <v>1790</v>
      </c>
      <c r="U75" s="13">
        <v>1763</v>
      </c>
      <c r="V75" s="13">
        <v>1763.5</v>
      </c>
      <c r="W75" s="13">
        <v>1768</v>
      </c>
      <c r="X75" s="13">
        <v>1779</v>
      </c>
      <c r="Y75" s="13">
        <v>1771.5</v>
      </c>
      <c r="Z75" s="13">
        <v>1742.5</v>
      </c>
      <c r="AA75" s="13">
        <v>1742.5</v>
      </c>
      <c r="AB75" s="13">
        <v>1724.5</v>
      </c>
      <c r="AC75" s="13">
        <v>1722</v>
      </c>
      <c r="AD75" s="13">
        <v>1693.5</v>
      </c>
      <c r="AE75" s="13">
        <v>1689.5</v>
      </c>
      <c r="AF75" s="13">
        <v>1677.5</v>
      </c>
      <c r="AG75" s="13">
        <v>1716.6666</v>
      </c>
      <c r="AH75" s="13">
        <v>1704.6666</v>
      </c>
      <c r="AI75" s="13">
        <v>1663.3333</v>
      </c>
      <c r="AJ75" s="13">
        <v>1644</v>
      </c>
      <c r="AK75" s="13">
        <v>1656.6666</v>
      </c>
      <c r="AL75" s="13">
        <v>1645.3333</v>
      </c>
      <c r="AM75" s="13">
        <v>1643.6666</v>
      </c>
      <c r="AN75" s="13">
        <v>1667.6666</v>
      </c>
      <c r="AO75" s="13">
        <v>1650</v>
      </c>
      <c r="AP75" s="13">
        <v>1643.3333</v>
      </c>
      <c r="AQ75" s="13">
        <v>1647</v>
      </c>
      <c r="AR75" s="13">
        <v>1638</v>
      </c>
      <c r="AS75" s="13">
        <v>1627</v>
      </c>
      <c r="AT75" s="13">
        <v>1613.6666</v>
      </c>
      <c r="AU75" s="13">
        <v>1627</v>
      </c>
      <c r="AV75" s="13">
        <v>1625</v>
      </c>
      <c r="AW75" s="13">
        <v>1601.6666</v>
      </c>
      <c r="AX75" s="13">
        <v>1633.3333</v>
      </c>
      <c r="AY75" s="13">
        <v>1618</v>
      </c>
      <c r="AZ75" s="13">
        <v>1635</v>
      </c>
      <c r="BA75" s="13">
        <v>1658.6666</v>
      </c>
      <c r="BB75" s="13">
        <v>1625.3333</v>
      </c>
      <c r="BC75" s="13">
        <v>1646</v>
      </c>
      <c r="BD75" s="13">
        <v>1636.6666</v>
      </c>
      <c r="BE75" s="13">
        <v>1640.6666</v>
      </c>
      <c r="BF75" s="13">
        <v>1649.3333</v>
      </c>
      <c r="BG75" s="13">
        <v>1635.3333</v>
      </c>
      <c r="BH75" s="13">
        <v>1623</v>
      </c>
      <c r="BI75" s="13">
        <v>1585</v>
      </c>
      <c r="BJ75" s="13">
        <v>1557.3333</v>
      </c>
      <c r="BK75" s="13">
        <v>1554.6666</v>
      </c>
      <c r="BL75" s="13">
        <v>1527.6666</v>
      </c>
      <c r="BM75" s="67">
        <v>1517.6666</v>
      </c>
      <c r="BN75" s="67">
        <v>1509.3333</v>
      </c>
      <c r="BO75" s="67">
        <v>1602.6666</v>
      </c>
      <c r="BP75" s="67">
        <v>1583.3333</v>
      </c>
      <c r="BQ75" s="67">
        <v>1620.3333</v>
      </c>
      <c r="BR75" s="67">
        <v>1600</v>
      </c>
      <c r="BS75" s="67">
        <v>1596.6666</v>
      </c>
      <c r="BT75" s="67">
        <v>1614.3333</v>
      </c>
      <c r="BU75" s="67">
        <v>1584.3333</v>
      </c>
      <c r="BV75" s="67">
        <v>1599</v>
      </c>
      <c r="BW75" s="67">
        <v>1597.6666</v>
      </c>
      <c r="BX75" s="67">
        <v>1605.6666</v>
      </c>
      <c r="BY75" s="67">
        <v>1610</v>
      </c>
      <c r="BZ75" s="67">
        <v>1603.6666</v>
      </c>
      <c r="CA75" s="516">
        <v>1606</v>
      </c>
      <c r="CB75" s="516">
        <v>1615.3333</v>
      </c>
      <c r="CC75" s="516">
        <v>1621.6666</v>
      </c>
      <c r="CD75" s="516">
        <v>1619.6666</v>
      </c>
      <c r="CE75" s="516">
        <v>1620.3333</v>
      </c>
      <c r="CF75" s="516">
        <v>1648</v>
      </c>
      <c r="CG75" s="516">
        <v>1656</v>
      </c>
      <c r="CH75" s="516">
        <v>1652.6666</v>
      </c>
      <c r="CI75" s="516">
        <v>1641</v>
      </c>
      <c r="CJ75" s="516">
        <v>1634</v>
      </c>
      <c r="CK75" s="516">
        <v>1622.3333</v>
      </c>
      <c r="CL75" s="516">
        <v>1625.6666</v>
      </c>
      <c r="CM75" s="516">
        <v>1623.3333</v>
      </c>
      <c r="CN75" s="516">
        <v>1562</v>
      </c>
      <c r="CO75" s="516">
        <v>1546.3333</v>
      </c>
      <c r="CP75" s="516">
        <v>1590.6666</v>
      </c>
      <c r="CQ75" s="516">
        <v>1605</v>
      </c>
      <c r="CR75" s="516">
        <v>1600</v>
      </c>
      <c r="CS75" s="516">
        <v>1572.3333</v>
      </c>
      <c r="CT75" s="516">
        <v>1533.3333</v>
      </c>
      <c r="CU75" s="516">
        <v>1539</v>
      </c>
      <c r="CV75" s="516">
        <v>1539.3333</v>
      </c>
      <c r="CW75" s="516">
        <v>1516</v>
      </c>
      <c r="CX75" s="516">
        <v>1505</v>
      </c>
      <c r="CY75" s="516">
        <v>1512.3333</v>
      </c>
      <c r="CZ75" s="516">
        <v>1510</v>
      </c>
      <c r="DA75" s="2">
        <v>1521.6666</v>
      </c>
      <c r="DB75" s="2">
        <v>1508.6666</v>
      </c>
      <c r="DC75" s="2">
        <v>1494</v>
      </c>
      <c r="DD75" s="2">
        <v>1523.3333</v>
      </c>
      <c r="DE75" s="2">
        <v>1500.3333</v>
      </c>
      <c r="DF75" s="2">
        <v>1492</v>
      </c>
      <c r="DG75" s="2">
        <v>1538.6666</v>
      </c>
      <c r="DH75" s="2">
        <v>1591.6666</v>
      </c>
      <c r="DI75" s="2">
        <v>1626.6666</v>
      </c>
      <c r="DJ75" s="2">
        <v>1622.6666</v>
      </c>
      <c r="DK75" s="2">
        <v>1643.6666</v>
      </c>
      <c r="DL75" s="2">
        <v>1657</v>
      </c>
      <c r="DM75" s="2">
        <v>1615</v>
      </c>
      <c r="DN75" s="2">
        <v>1625.6666</v>
      </c>
      <c r="DO75" s="2">
        <v>1608.6666</v>
      </c>
      <c r="DP75" s="2">
        <v>1605.3333</v>
      </c>
      <c r="DQ75" s="2">
        <v>1587.3333</v>
      </c>
      <c r="DR75" s="2">
        <v>1653.3333</v>
      </c>
      <c r="DS75" s="2">
        <v>1697</v>
      </c>
      <c r="DT75" s="2">
        <v>1698.3333</v>
      </c>
      <c r="DU75" s="2">
        <v>1699.6666</v>
      </c>
      <c r="DV75" s="2">
        <v>1663.6666</v>
      </c>
      <c r="DW75" s="2">
        <v>1663.6666</v>
      </c>
      <c r="DX75" s="2">
        <v>1654</v>
      </c>
      <c r="DY75" s="2">
        <v>1633.6666</v>
      </c>
      <c r="DZ75" s="2">
        <v>1622.3333</v>
      </c>
      <c r="EA75" s="2">
        <v>1618.6666</v>
      </c>
      <c r="EB75" s="2">
        <v>1607.3333</v>
      </c>
      <c r="EC75" s="2">
        <v>1614</v>
      </c>
      <c r="ED75" s="2">
        <v>1629.6666</v>
      </c>
      <c r="EE75" s="2">
        <v>1621</v>
      </c>
      <c r="EF75" s="2">
        <v>1651.6666</v>
      </c>
      <c r="EG75" s="2">
        <v>1637.6666</v>
      </c>
      <c r="EH75" s="2">
        <v>1611.6666</v>
      </c>
      <c r="EI75" s="2">
        <v>1620.3333</v>
      </c>
      <c r="EJ75" s="2">
        <v>1626.3333</v>
      </c>
      <c r="EK75" s="2">
        <v>1634</v>
      </c>
      <c r="EL75" s="2">
        <v>1624.3333</v>
      </c>
      <c r="EM75" s="2">
        <v>1624</v>
      </c>
      <c r="EN75" s="2">
        <v>1627.6666</v>
      </c>
      <c r="EO75" s="2">
        <v>1606.3333</v>
      </c>
      <c r="EP75" s="2">
        <v>1583.3333</v>
      </c>
      <c r="EQ75" s="2">
        <v>1581.6666</v>
      </c>
      <c r="ER75" s="2">
        <v>1581.6666</v>
      </c>
      <c r="ES75" s="2">
        <v>1593.3333</v>
      </c>
      <c r="ET75" s="2">
        <v>1624.3333</v>
      </c>
      <c r="EU75" s="2">
        <v>1638.3333</v>
      </c>
      <c r="EV75" s="2">
        <v>1666.6666</v>
      </c>
      <c r="EW75" s="2">
        <v>1651.6666</v>
      </c>
      <c r="EX75" s="2">
        <v>1620</v>
      </c>
      <c r="EY75" s="2">
        <v>1613.6666</v>
      </c>
      <c r="EZ75" s="2">
        <v>1608.3333</v>
      </c>
      <c r="FA75" s="2">
        <v>1611.3333</v>
      </c>
      <c r="FB75" s="2">
        <v>1594</v>
      </c>
      <c r="FC75" s="2">
        <v>1588.3333</v>
      </c>
      <c r="FD75" s="2">
        <v>1600</v>
      </c>
      <c r="FE75" s="2">
        <v>1606.3333</v>
      </c>
      <c r="FF75" s="2">
        <v>1596.6666</v>
      </c>
      <c r="FG75" s="2">
        <v>1593.6666</v>
      </c>
      <c r="FH75" s="2">
        <v>1594</v>
      </c>
      <c r="FI75" s="2">
        <v>1588.6666</v>
      </c>
      <c r="FJ75" s="2">
        <v>1567</v>
      </c>
      <c r="FK75" s="2">
        <v>1570</v>
      </c>
      <c r="FL75" s="2">
        <v>1582.3333</v>
      </c>
      <c r="FM75" s="2">
        <v>1561.3333</v>
      </c>
      <c r="FN75" s="2">
        <v>1598.6666</v>
      </c>
      <c r="FO75" s="2">
        <v>1601.3333</v>
      </c>
      <c r="FP75" s="2">
        <v>1634.3333</v>
      </c>
      <c r="FQ75" s="2">
        <v>1632</v>
      </c>
      <c r="FR75" s="2">
        <v>1608.3333</v>
      </c>
      <c r="FS75" s="2">
        <v>1592</v>
      </c>
      <c r="FT75" s="2">
        <v>1583.3333</v>
      </c>
      <c r="FU75" s="2">
        <v>1559.3333</v>
      </c>
      <c r="FV75" s="2">
        <v>1556</v>
      </c>
      <c r="FW75" s="2">
        <v>1554.6666</v>
      </c>
      <c r="FX75" s="2">
        <v>1566</v>
      </c>
      <c r="FY75" s="2">
        <v>1589</v>
      </c>
      <c r="FZ75" s="2">
        <v>1587.6666</v>
      </c>
      <c r="GA75" s="2">
        <v>1583.3333</v>
      </c>
      <c r="GB75" s="2">
        <v>1567.6666</v>
      </c>
      <c r="GC75" s="2">
        <v>1553.6666</v>
      </c>
      <c r="GD75" s="2">
        <v>1556.3333</v>
      </c>
      <c r="GE75" s="2">
        <v>1538</v>
      </c>
      <c r="GF75" s="2">
        <v>1537.3333</v>
      </c>
      <c r="GG75" s="2">
        <v>1546</v>
      </c>
      <c r="GH75" s="2">
        <v>1553.3333</v>
      </c>
      <c r="GI75" s="2">
        <v>1544</v>
      </c>
      <c r="GJ75" s="2">
        <v>1537</v>
      </c>
      <c r="GK75" s="2">
        <v>1560</v>
      </c>
      <c r="GL75" s="2">
        <v>1590.3333</v>
      </c>
      <c r="GM75" s="2">
        <v>1558.6666</v>
      </c>
      <c r="GN75" s="2">
        <v>1573.3333</v>
      </c>
      <c r="GO75" s="2">
        <v>1566.6666</v>
      </c>
      <c r="GP75" s="2">
        <v>1572</v>
      </c>
      <c r="GQ75" s="2">
        <v>1571.3333</v>
      </c>
      <c r="GR75" s="2">
        <v>1562.3333</v>
      </c>
      <c r="GS75" s="2">
        <v>1565.3333</v>
      </c>
      <c r="GT75" s="2">
        <v>1558.3333</v>
      </c>
      <c r="GU75" s="2">
        <v>1539.3333</v>
      </c>
      <c r="GV75" s="2">
        <v>1567</v>
      </c>
      <c r="GW75" s="2">
        <v>1580</v>
      </c>
      <c r="GX75" s="2">
        <v>1567.6666</v>
      </c>
      <c r="GY75" s="2">
        <v>1577.3333</v>
      </c>
      <c r="GZ75" s="2">
        <v>1579.3333</v>
      </c>
      <c r="HA75" s="2">
        <v>1559.6666</v>
      </c>
      <c r="HB75" s="2">
        <v>1563</v>
      </c>
      <c r="HC75" s="2">
        <v>1578.6666</v>
      </c>
      <c r="HD75" s="2">
        <v>1600</v>
      </c>
      <c r="HE75" s="2">
        <v>1588</v>
      </c>
      <c r="HF75" s="2">
        <v>1604.3333</v>
      </c>
      <c r="HG75" s="2">
        <v>1588</v>
      </c>
      <c r="HH75" s="2">
        <v>1588.6666</v>
      </c>
      <c r="HI75" s="2">
        <v>1595.6666</v>
      </c>
      <c r="HJ75" s="2">
        <v>1632.6666</v>
      </c>
      <c r="HK75" s="2">
        <v>1552</v>
      </c>
      <c r="HL75" s="2">
        <v>1553.6666</v>
      </c>
      <c r="HM75" s="2">
        <v>1568</v>
      </c>
      <c r="HN75" s="2">
        <v>1555</v>
      </c>
      <c r="HO75" s="2">
        <v>1540.6666</v>
      </c>
      <c r="HP75" s="2">
        <v>1542.6666</v>
      </c>
      <c r="HQ75" s="2">
        <v>1534.3333</v>
      </c>
      <c r="HR75" s="2">
        <v>1532.6666</v>
      </c>
      <c r="HS75" s="2">
        <v>1518</v>
      </c>
      <c r="HT75" s="2">
        <v>1508.3333</v>
      </c>
      <c r="HU75" s="2">
        <v>1522.6666</v>
      </c>
      <c r="HV75" s="2">
        <v>1515.6666</v>
      </c>
      <c r="HW75" s="2">
        <v>1520.6666</v>
      </c>
      <c r="HX75" s="2">
        <v>1505.3333</v>
      </c>
      <c r="HY75" s="2">
        <v>1520.6666</v>
      </c>
      <c r="HZ75" s="2">
        <v>1519.3333</v>
      </c>
      <c r="IA75" s="2">
        <v>1520</v>
      </c>
      <c r="IB75" s="2">
        <v>1535.6666</v>
      </c>
      <c r="IC75" s="2">
        <v>1545</v>
      </c>
      <c r="ID75" s="2">
        <v>1537</v>
      </c>
      <c r="IE75" s="2">
        <v>1523.6666</v>
      </c>
      <c r="IF75" s="2">
        <v>1510.3333</v>
      </c>
      <c r="IG75" s="2">
        <v>1492.3333</v>
      </c>
      <c r="IH75" s="2">
        <v>1509.3333</v>
      </c>
      <c r="II75" s="2">
        <v>1513</v>
      </c>
      <c r="IJ75" s="2">
        <v>1533.3333</v>
      </c>
      <c r="IK75" s="2">
        <v>1525.6666</v>
      </c>
      <c r="IL75" s="2">
        <v>1563</v>
      </c>
      <c r="IM75" s="2">
        <v>1456.3333</v>
      </c>
      <c r="IN75" s="2">
        <v>1478.3333</v>
      </c>
      <c r="IO75" s="2">
        <v>1463.3333</v>
      </c>
      <c r="IP75" s="2">
        <v>1461.6666</v>
      </c>
      <c r="IQ75" s="2">
        <v>1464</v>
      </c>
      <c r="IR75" s="2">
        <v>1464.6666</v>
      </c>
      <c r="IS75" s="2">
        <v>1453.6666</v>
      </c>
      <c r="IT75" s="2">
        <v>1442</v>
      </c>
    </row>
    <row r="76" spans="1:254" ht="15.9" customHeight="1">
      <c r="A76" s="61" t="s">
        <v>147</v>
      </c>
      <c r="B76" s="6" t="s">
        <v>148</v>
      </c>
      <c r="C76" s="15">
        <v>5133</v>
      </c>
      <c r="D76" s="16">
        <v>-63</v>
      </c>
      <c r="E76" s="13">
        <v>5196</v>
      </c>
      <c r="F76" s="13">
        <v>5333</v>
      </c>
      <c r="G76" s="13">
        <v>4953</v>
      </c>
      <c r="H76" s="13">
        <v>4896</v>
      </c>
      <c r="I76" s="13">
        <v>4965</v>
      </c>
      <c r="J76" s="13">
        <v>4839</v>
      </c>
      <c r="K76" s="13">
        <v>4847</v>
      </c>
      <c r="L76" s="13">
        <v>4888</v>
      </c>
      <c r="M76" s="13">
        <v>5069</v>
      </c>
      <c r="N76" s="13">
        <v>5096</v>
      </c>
      <c r="O76" s="13">
        <v>5102</v>
      </c>
      <c r="P76" s="13">
        <v>5253</v>
      </c>
      <c r="Q76" s="13">
        <v>5252</v>
      </c>
      <c r="R76" s="13">
        <v>5194</v>
      </c>
      <c r="S76" s="13">
        <v>5361</v>
      </c>
      <c r="T76" s="13">
        <v>5606</v>
      </c>
      <c r="U76" s="13">
        <v>5656</v>
      </c>
      <c r="V76" s="13">
        <v>5615</v>
      </c>
      <c r="W76" s="13">
        <v>5731</v>
      </c>
      <c r="X76" s="13">
        <v>5721</v>
      </c>
      <c r="Y76" s="13">
        <v>5702</v>
      </c>
      <c r="Z76" s="13">
        <v>5831</v>
      </c>
      <c r="AA76" s="13">
        <v>6091</v>
      </c>
      <c r="AB76" s="13">
        <v>6167</v>
      </c>
      <c r="AC76" s="13">
        <v>6042</v>
      </c>
      <c r="AD76" s="13">
        <v>6175</v>
      </c>
      <c r="AE76" s="13">
        <v>5873</v>
      </c>
      <c r="AF76" s="13">
        <v>5816</v>
      </c>
      <c r="AG76" s="13">
        <v>5721</v>
      </c>
      <c r="AH76" s="13">
        <v>5742</v>
      </c>
      <c r="AI76" s="13">
        <v>5480</v>
      </c>
      <c r="AJ76" s="13">
        <v>5652</v>
      </c>
      <c r="AK76" s="13">
        <v>6160</v>
      </c>
      <c r="AL76" s="13">
        <v>5790</v>
      </c>
      <c r="AM76" s="13">
        <v>5787</v>
      </c>
      <c r="AN76" s="13">
        <v>5340</v>
      </c>
      <c r="AO76" s="13">
        <v>5146</v>
      </c>
      <c r="AP76" s="13">
        <v>5060</v>
      </c>
      <c r="AQ76" s="13">
        <v>5158</v>
      </c>
      <c r="AR76" s="13">
        <v>5084</v>
      </c>
      <c r="AS76" s="13">
        <v>4729</v>
      </c>
      <c r="AT76" s="13">
        <v>4757</v>
      </c>
      <c r="AU76" s="13">
        <v>4806</v>
      </c>
      <c r="AV76" s="13">
        <v>4942</v>
      </c>
      <c r="AW76" s="13">
        <v>5118</v>
      </c>
      <c r="AX76" s="13">
        <v>5227</v>
      </c>
      <c r="AY76" s="13">
        <v>5262</v>
      </c>
      <c r="AZ76" s="13">
        <v>5380</v>
      </c>
      <c r="BA76" s="13">
        <v>5152</v>
      </c>
      <c r="BB76" s="13">
        <v>5142</v>
      </c>
      <c r="BC76" s="13">
        <v>5289</v>
      </c>
      <c r="BD76" s="13">
        <v>5344</v>
      </c>
      <c r="BE76" s="13">
        <v>5475</v>
      </c>
      <c r="BF76" s="13">
        <v>5300</v>
      </c>
      <c r="BG76" s="13">
        <v>5176</v>
      </c>
      <c r="BH76" s="13">
        <v>5068</v>
      </c>
      <c r="BI76" s="13">
        <v>5178</v>
      </c>
      <c r="BJ76" s="13">
        <v>5193</v>
      </c>
      <c r="BK76" s="13">
        <v>5269</v>
      </c>
      <c r="BL76" s="13">
        <v>5542</v>
      </c>
      <c r="BM76" s="67">
        <v>5483</v>
      </c>
      <c r="BN76" s="67">
        <v>5439</v>
      </c>
      <c r="BO76" s="67">
        <v>5499</v>
      </c>
      <c r="BP76" s="67">
        <v>5030</v>
      </c>
      <c r="BQ76" s="67">
        <v>4958</v>
      </c>
      <c r="BR76" s="67">
        <v>4882</v>
      </c>
      <c r="BS76" s="67">
        <v>5090</v>
      </c>
      <c r="BT76" s="67">
        <v>4767</v>
      </c>
      <c r="BU76" s="67">
        <v>4786</v>
      </c>
      <c r="BV76" s="67">
        <v>4758</v>
      </c>
      <c r="BW76" s="67">
        <v>4590</v>
      </c>
      <c r="BX76" s="67">
        <v>4658</v>
      </c>
      <c r="BY76" s="67">
        <v>4721</v>
      </c>
      <c r="BZ76" s="67">
        <v>4607</v>
      </c>
      <c r="CA76" s="516">
        <v>4574</v>
      </c>
      <c r="CB76" s="516">
        <v>4690</v>
      </c>
      <c r="CC76" s="516">
        <v>4667</v>
      </c>
      <c r="CD76" s="516">
        <v>4617</v>
      </c>
      <c r="CE76" s="516">
        <v>4607</v>
      </c>
      <c r="CF76" s="516">
        <v>4652</v>
      </c>
      <c r="CG76" s="516">
        <v>4713</v>
      </c>
      <c r="CH76" s="516">
        <v>4776</v>
      </c>
      <c r="CI76" s="516">
        <v>4598</v>
      </c>
      <c r="CJ76" s="516">
        <v>4657</v>
      </c>
      <c r="CK76" s="516">
        <v>4612</v>
      </c>
      <c r="CL76" s="516">
        <v>4659</v>
      </c>
      <c r="CM76" s="516">
        <v>4622</v>
      </c>
      <c r="CN76" s="516">
        <v>4397</v>
      </c>
      <c r="CO76" s="516">
        <v>4447</v>
      </c>
      <c r="CP76" s="516">
        <v>4530</v>
      </c>
      <c r="CQ76" s="516">
        <v>4514</v>
      </c>
      <c r="CR76" s="516">
        <v>4481</v>
      </c>
      <c r="CS76" s="516">
        <v>4293</v>
      </c>
      <c r="CT76" s="516">
        <v>4176</v>
      </c>
      <c r="CU76" s="516">
        <v>4405</v>
      </c>
      <c r="CV76" s="516">
        <v>4577</v>
      </c>
      <c r="CW76" s="516">
        <v>4490</v>
      </c>
      <c r="CX76" s="516">
        <v>4478</v>
      </c>
      <c r="CY76" s="516">
        <v>4405</v>
      </c>
      <c r="CZ76" s="516">
        <v>4398</v>
      </c>
      <c r="DA76" s="2">
        <v>4468</v>
      </c>
      <c r="DB76" s="2">
        <v>4373</v>
      </c>
      <c r="DC76" s="2">
        <v>4345</v>
      </c>
      <c r="DD76" s="2">
        <v>4518</v>
      </c>
      <c r="DE76" s="2">
        <v>4494</v>
      </c>
      <c r="DF76" s="2">
        <v>4533</v>
      </c>
      <c r="DG76" s="2">
        <v>4714</v>
      </c>
      <c r="DH76" s="2">
        <v>4935</v>
      </c>
      <c r="DI76" s="2">
        <v>4968</v>
      </c>
      <c r="DJ76" s="2">
        <v>4870</v>
      </c>
      <c r="DK76" s="2">
        <v>4938</v>
      </c>
      <c r="DL76" s="2">
        <v>4697</v>
      </c>
      <c r="DM76" s="2">
        <v>4602</v>
      </c>
      <c r="DN76" s="2">
        <v>4614</v>
      </c>
      <c r="DO76" s="2">
        <v>4640</v>
      </c>
      <c r="DP76" s="2">
        <v>4637</v>
      </c>
      <c r="DQ76" s="2">
        <v>4548</v>
      </c>
      <c r="DR76" s="2">
        <v>4436</v>
      </c>
      <c r="DS76" s="2">
        <v>4356</v>
      </c>
      <c r="DT76" s="2">
        <v>4305</v>
      </c>
      <c r="DU76" s="2">
        <v>4401</v>
      </c>
      <c r="DV76" s="2">
        <v>4099</v>
      </c>
      <c r="DW76" s="2">
        <v>3615</v>
      </c>
      <c r="DX76" s="2">
        <v>3565</v>
      </c>
      <c r="DY76" s="2">
        <v>3553</v>
      </c>
      <c r="DZ76" s="2">
        <v>3498</v>
      </c>
      <c r="EA76" s="2">
        <v>3520</v>
      </c>
      <c r="EB76" s="2">
        <v>3468</v>
      </c>
      <c r="EC76" s="2">
        <v>3382</v>
      </c>
      <c r="ED76" s="2">
        <v>3467</v>
      </c>
      <c r="EE76" s="2">
        <v>3500</v>
      </c>
      <c r="EF76" s="2">
        <v>3553</v>
      </c>
      <c r="EG76" s="2">
        <v>3660</v>
      </c>
      <c r="EH76" s="2">
        <v>3662</v>
      </c>
      <c r="EI76" s="2">
        <v>3722</v>
      </c>
      <c r="EJ76" s="2">
        <v>3653</v>
      </c>
      <c r="EK76" s="2">
        <v>3444</v>
      </c>
      <c r="EL76" s="2">
        <v>3433</v>
      </c>
      <c r="EM76" s="2">
        <v>3411</v>
      </c>
      <c r="EN76" s="2">
        <v>3343</v>
      </c>
      <c r="EO76" s="2">
        <v>3300</v>
      </c>
      <c r="EP76" s="2">
        <v>3308</v>
      </c>
      <c r="EQ76" s="2">
        <v>3338</v>
      </c>
      <c r="ER76" s="2">
        <v>3361</v>
      </c>
      <c r="ES76" s="2">
        <v>3324</v>
      </c>
      <c r="ET76" s="2">
        <v>3317</v>
      </c>
      <c r="EU76" s="2">
        <v>3364</v>
      </c>
      <c r="EV76" s="2">
        <v>3374</v>
      </c>
      <c r="EW76" s="2">
        <v>3410</v>
      </c>
      <c r="EX76" s="2">
        <v>3338</v>
      </c>
      <c r="EY76" s="2">
        <v>3346</v>
      </c>
      <c r="EZ76" s="2">
        <v>3321</v>
      </c>
      <c r="FA76" s="2">
        <v>3336</v>
      </c>
      <c r="FB76" s="2">
        <v>3353</v>
      </c>
      <c r="FC76" s="2">
        <v>3331</v>
      </c>
      <c r="FD76" s="2">
        <v>3338</v>
      </c>
      <c r="FE76" s="2">
        <v>3364</v>
      </c>
      <c r="FF76" s="2">
        <v>3366</v>
      </c>
      <c r="FG76" s="2">
        <v>3303</v>
      </c>
      <c r="FH76" s="2">
        <v>3406</v>
      </c>
      <c r="FI76" s="2">
        <v>3530</v>
      </c>
      <c r="FJ76" s="2">
        <v>3555</v>
      </c>
      <c r="FK76" s="2">
        <v>3575</v>
      </c>
      <c r="FL76" s="2">
        <v>3550</v>
      </c>
      <c r="FM76" s="2">
        <v>3513</v>
      </c>
      <c r="FN76" s="2">
        <v>3517</v>
      </c>
      <c r="FO76" s="2">
        <v>3557</v>
      </c>
      <c r="FP76" s="2">
        <v>3623</v>
      </c>
      <c r="FQ76" s="2">
        <v>3614</v>
      </c>
      <c r="FR76" s="2">
        <v>3593</v>
      </c>
      <c r="FS76" s="2">
        <v>3546</v>
      </c>
      <c r="FT76" s="2">
        <v>3638</v>
      </c>
      <c r="FU76" s="2">
        <v>3589</v>
      </c>
      <c r="FV76" s="2">
        <v>3565</v>
      </c>
      <c r="FW76" s="2">
        <v>3650</v>
      </c>
      <c r="FX76" s="2">
        <v>3802</v>
      </c>
      <c r="FY76" s="2">
        <v>3825</v>
      </c>
      <c r="FZ76" s="2">
        <v>3783</v>
      </c>
      <c r="GA76" s="2">
        <v>3850</v>
      </c>
      <c r="GB76" s="2">
        <v>3621</v>
      </c>
      <c r="GC76" s="2">
        <v>3527</v>
      </c>
      <c r="GD76" s="2">
        <v>3623</v>
      </c>
      <c r="GE76" s="2">
        <v>4323</v>
      </c>
      <c r="GF76" s="2">
        <v>4432</v>
      </c>
      <c r="GG76" s="2">
        <v>4438</v>
      </c>
      <c r="GH76" s="2">
        <v>4373</v>
      </c>
      <c r="GI76" s="2">
        <v>4217</v>
      </c>
      <c r="GJ76" s="2">
        <v>4198</v>
      </c>
      <c r="GK76" s="2">
        <v>4231</v>
      </c>
      <c r="GL76" s="2">
        <v>4280</v>
      </c>
      <c r="GM76" s="2">
        <v>4231</v>
      </c>
      <c r="GN76" s="2">
        <v>4243</v>
      </c>
      <c r="GO76" s="2">
        <v>4274</v>
      </c>
      <c r="GP76" s="2">
        <v>4297</v>
      </c>
      <c r="GQ76" s="2">
        <v>4302</v>
      </c>
      <c r="GR76" s="2">
        <v>4166</v>
      </c>
      <c r="GS76" s="2">
        <v>4166</v>
      </c>
      <c r="GT76" s="2">
        <v>4197</v>
      </c>
      <c r="GU76" s="2">
        <v>4197</v>
      </c>
      <c r="GV76" s="2">
        <v>4176</v>
      </c>
      <c r="GW76" s="2">
        <v>4201</v>
      </c>
      <c r="GX76" s="2">
        <v>4193</v>
      </c>
      <c r="GY76" s="2">
        <v>4270</v>
      </c>
      <c r="GZ76" s="2">
        <v>4300</v>
      </c>
      <c r="HA76" s="2">
        <v>4170</v>
      </c>
      <c r="HB76" s="2">
        <v>4178</v>
      </c>
      <c r="HC76" s="2">
        <v>4245</v>
      </c>
      <c r="HD76" s="2">
        <v>4246</v>
      </c>
      <c r="HE76" s="2">
        <v>4199</v>
      </c>
      <c r="HF76" s="2">
        <v>4285</v>
      </c>
      <c r="HG76" s="2">
        <v>4200</v>
      </c>
      <c r="HH76" s="2">
        <v>4210</v>
      </c>
      <c r="HI76" s="2">
        <v>4278</v>
      </c>
      <c r="HJ76" s="2">
        <v>4198</v>
      </c>
      <c r="HK76" s="2">
        <v>4241</v>
      </c>
      <c r="HL76" s="2">
        <v>4285</v>
      </c>
      <c r="HM76" s="2">
        <v>4287</v>
      </c>
      <c r="HN76" s="2">
        <v>4262</v>
      </c>
      <c r="HO76" s="2">
        <v>4285</v>
      </c>
      <c r="HP76" s="2">
        <v>4257</v>
      </c>
      <c r="HQ76" s="2">
        <v>4195</v>
      </c>
      <c r="HR76" s="2">
        <v>4293</v>
      </c>
      <c r="HS76" s="2">
        <v>4200</v>
      </c>
      <c r="HT76" s="2">
        <v>4178</v>
      </c>
      <c r="HU76" s="2">
        <v>4126</v>
      </c>
      <c r="HV76" s="2">
        <v>4057</v>
      </c>
      <c r="HW76" s="2">
        <v>4019</v>
      </c>
      <c r="HX76" s="2">
        <v>4009</v>
      </c>
      <c r="HY76" s="2">
        <v>4062</v>
      </c>
      <c r="HZ76" s="2">
        <v>4049</v>
      </c>
      <c r="IA76" s="2">
        <v>4040</v>
      </c>
      <c r="IB76" s="2">
        <v>4029</v>
      </c>
      <c r="IC76" s="2">
        <v>4044</v>
      </c>
      <c r="ID76" s="2">
        <v>4007</v>
      </c>
      <c r="IE76" s="2">
        <v>4040</v>
      </c>
      <c r="IF76" s="2">
        <v>4064</v>
      </c>
      <c r="IG76" s="2">
        <v>4091</v>
      </c>
      <c r="IH76" s="2">
        <v>3999</v>
      </c>
      <c r="II76" s="2">
        <v>3944</v>
      </c>
      <c r="IJ76" s="2">
        <v>4044</v>
      </c>
      <c r="IK76" s="2">
        <v>3932</v>
      </c>
      <c r="IL76" s="2">
        <v>3996</v>
      </c>
      <c r="IM76" s="2">
        <v>3982</v>
      </c>
      <c r="IN76" s="2">
        <v>3919</v>
      </c>
      <c r="IO76" s="2">
        <v>3910</v>
      </c>
      <c r="IP76" s="2">
        <v>4012</v>
      </c>
      <c r="IQ76" s="2">
        <v>4058</v>
      </c>
      <c r="IR76" s="2">
        <v>4005</v>
      </c>
      <c r="IS76" s="2">
        <v>3963</v>
      </c>
      <c r="IT76" s="2">
        <v>3915</v>
      </c>
    </row>
    <row r="77" spans="1:254" ht="15.9" customHeight="1">
      <c r="A77" s="61" t="s">
        <v>149</v>
      </c>
      <c r="B77" s="6" t="s">
        <v>150</v>
      </c>
      <c r="C77" s="15">
        <v>2977</v>
      </c>
      <c r="D77" s="16">
        <v>-6.5</v>
      </c>
      <c r="E77" s="13">
        <v>2983.5</v>
      </c>
      <c r="F77" s="13">
        <v>2914.5</v>
      </c>
      <c r="G77" s="13">
        <v>2918.5</v>
      </c>
      <c r="H77" s="13">
        <v>2963.5</v>
      </c>
      <c r="I77" s="13">
        <v>3067</v>
      </c>
      <c r="J77" s="13">
        <v>3126</v>
      </c>
      <c r="K77" s="13">
        <v>3224</v>
      </c>
      <c r="L77" s="13">
        <v>3008</v>
      </c>
      <c r="M77" s="13">
        <v>2965.5</v>
      </c>
      <c r="N77" s="13">
        <v>2897</v>
      </c>
      <c r="O77" s="13">
        <v>2950</v>
      </c>
      <c r="P77" s="13">
        <v>2939</v>
      </c>
      <c r="Q77" s="13">
        <v>2944.5</v>
      </c>
      <c r="R77" s="13">
        <v>2899.5</v>
      </c>
      <c r="S77" s="13">
        <v>2909</v>
      </c>
      <c r="T77" s="13">
        <v>2875.5</v>
      </c>
      <c r="U77" s="13">
        <v>2839</v>
      </c>
      <c r="V77" s="13">
        <v>2806</v>
      </c>
      <c r="W77" s="13">
        <v>2823</v>
      </c>
      <c r="X77" s="13">
        <v>2824</v>
      </c>
      <c r="Y77" s="13">
        <v>2889</v>
      </c>
      <c r="Z77" s="13">
        <v>2946</v>
      </c>
      <c r="AA77" s="13">
        <v>2923</v>
      </c>
      <c r="AB77" s="13">
        <v>2828</v>
      </c>
      <c r="AC77" s="13">
        <v>2793</v>
      </c>
      <c r="AD77" s="13">
        <v>2724.5</v>
      </c>
      <c r="AE77" s="13">
        <v>2725</v>
      </c>
      <c r="AF77" s="13">
        <v>2772</v>
      </c>
      <c r="AG77" s="13">
        <v>2768</v>
      </c>
      <c r="AH77" s="13">
        <v>2700.5</v>
      </c>
      <c r="AI77" s="13">
        <v>2686</v>
      </c>
      <c r="AJ77" s="13">
        <v>2706</v>
      </c>
      <c r="AK77" s="13">
        <v>2741.5</v>
      </c>
      <c r="AL77" s="13">
        <v>2776.5</v>
      </c>
      <c r="AM77" s="13">
        <v>2793.5</v>
      </c>
      <c r="AN77" s="13">
        <v>2810</v>
      </c>
      <c r="AO77" s="13">
        <v>2847.5</v>
      </c>
      <c r="AP77" s="13">
        <v>2902.5</v>
      </c>
      <c r="AQ77" s="13">
        <v>2775.5</v>
      </c>
      <c r="AR77" s="13">
        <v>2747.5</v>
      </c>
      <c r="AS77" s="13">
        <v>2814</v>
      </c>
      <c r="AT77" s="13">
        <v>2830</v>
      </c>
      <c r="AU77" s="13">
        <v>2822.5</v>
      </c>
      <c r="AV77" s="13">
        <v>2850</v>
      </c>
      <c r="AW77" s="13">
        <v>2838.5</v>
      </c>
      <c r="AX77" s="13">
        <v>2881</v>
      </c>
      <c r="AY77" s="13">
        <v>2844</v>
      </c>
      <c r="AZ77" s="13">
        <v>2905.5</v>
      </c>
      <c r="BA77" s="13">
        <v>3042</v>
      </c>
      <c r="BB77" s="13">
        <v>3030</v>
      </c>
      <c r="BC77" s="13">
        <v>3008</v>
      </c>
      <c r="BD77" s="13">
        <v>3022</v>
      </c>
      <c r="BE77" s="13">
        <v>3026</v>
      </c>
      <c r="BF77" s="13">
        <v>2987</v>
      </c>
      <c r="BG77" s="13">
        <v>2978</v>
      </c>
      <c r="BH77" s="13">
        <v>2942</v>
      </c>
      <c r="BI77" s="13">
        <v>2957</v>
      </c>
      <c r="BJ77" s="13">
        <v>2954.5</v>
      </c>
      <c r="BK77" s="13">
        <v>3085</v>
      </c>
      <c r="BL77" s="13">
        <v>3008</v>
      </c>
      <c r="BM77" s="67">
        <v>2939.5</v>
      </c>
      <c r="BN77" s="67">
        <v>2843</v>
      </c>
      <c r="BO77" s="67">
        <v>2870</v>
      </c>
      <c r="BP77" s="67">
        <v>2913</v>
      </c>
      <c r="BQ77" s="67">
        <v>2978</v>
      </c>
      <c r="BR77" s="67">
        <v>3000</v>
      </c>
      <c r="BS77" s="67">
        <v>3023</v>
      </c>
      <c r="BT77" s="67">
        <v>3112</v>
      </c>
      <c r="BU77" s="67">
        <v>3067</v>
      </c>
      <c r="BV77" s="67">
        <v>3067</v>
      </c>
      <c r="BW77" s="67">
        <v>3123</v>
      </c>
      <c r="BX77" s="67">
        <v>3191</v>
      </c>
      <c r="BY77" s="67">
        <v>3280</v>
      </c>
      <c r="BZ77" s="67">
        <v>3390</v>
      </c>
      <c r="CA77" s="516">
        <v>3343</v>
      </c>
      <c r="CB77" s="516">
        <v>3392</v>
      </c>
      <c r="CC77" s="516">
        <v>3381</v>
      </c>
      <c r="CD77" s="516">
        <v>3326</v>
      </c>
      <c r="CE77" s="516">
        <v>3319</v>
      </c>
      <c r="CF77" s="516">
        <v>3319</v>
      </c>
      <c r="CG77" s="516">
        <v>3331</v>
      </c>
      <c r="CH77" s="516">
        <v>3384</v>
      </c>
      <c r="CI77" s="516">
        <v>3252</v>
      </c>
      <c r="CJ77" s="516">
        <v>3247</v>
      </c>
      <c r="CK77" s="516">
        <v>3255</v>
      </c>
      <c r="CL77" s="516">
        <v>3262</v>
      </c>
      <c r="CM77" s="516">
        <v>3311</v>
      </c>
      <c r="CN77" s="516">
        <v>3162</v>
      </c>
      <c r="CO77" s="516">
        <v>3224</v>
      </c>
      <c r="CP77" s="516">
        <v>3408</v>
      </c>
      <c r="CQ77" s="516">
        <v>3388</v>
      </c>
      <c r="CR77" s="516">
        <v>3338</v>
      </c>
      <c r="CS77" s="516">
        <v>3271</v>
      </c>
      <c r="CT77" s="516">
        <v>3251</v>
      </c>
      <c r="CU77" s="516">
        <v>3325</v>
      </c>
      <c r="CV77" s="516">
        <v>3404</v>
      </c>
      <c r="CW77" s="516">
        <v>3379</v>
      </c>
      <c r="CX77" s="516">
        <v>3338</v>
      </c>
      <c r="CY77" s="516">
        <v>3370</v>
      </c>
      <c r="CZ77" s="516">
        <v>3467</v>
      </c>
      <c r="DA77" s="2">
        <v>3510</v>
      </c>
      <c r="DB77" s="2">
        <v>3473</v>
      </c>
      <c r="DC77" s="2">
        <v>3393</v>
      </c>
      <c r="DD77" s="2">
        <v>3515</v>
      </c>
      <c r="DE77" s="2">
        <v>3481</v>
      </c>
      <c r="DF77" s="2">
        <v>3520</v>
      </c>
      <c r="DG77" s="2">
        <v>3702</v>
      </c>
      <c r="DH77" s="2">
        <v>3944</v>
      </c>
      <c r="DI77" s="2">
        <v>3825</v>
      </c>
      <c r="DJ77" s="2">
        <v>3776</v>
      </c>
      <c r="DK77" s="2">
        <v>3720</v>
      </c>
      <c r="DL77" s="2">
        <v>3656</v>
      </c>
      <c r="DM77" s="2">
        <v>3635</v>
      </c>
      <c r="DN77" s="2">
        <v>3774</v>
      </c>
      <c r="DO77" s="2">
        <v>3730</v>
      </c>
      <c r="DP77" s="2">
        <v>3713</v>
      </c>
      <c r="DQ77" s="2">
        <v>3666</v>
      </c>
      <c r="DR77" s="2">
        <v>3774</v>
      </c>
      <c r="DS77" s="2">
        <v>3705</v>
      </c>
      <c r="DT77" s="2">
        <v>3714</v>
      </c>
      <c r="DU77" s="2">
        <v>3729</v>
      </c>
      <c r="DV77" s="2">
        <v>3780</v>
      </c>
      <c r="DW77" s="2">
        <v>3706</v>
      </c>
      <c r="DX77" s="2">
        <v>3725</v>
      </c>
      <c r="DY77" s="2">
        <v>3594</v>
      </c>
      <c r="DZ77" s="2">
        <v>3535</v>
      </c>
      <c r="EA77" s="2">
        <v>3504</v>
      </c>
      <c r="EB77" s="2">
        <v>3448</v>
      </c>
      <c r="EC77" s="2">
        <v>3347</v>
      </c>
      <c r="ED77" s="2">
        <v>3459</v>
      </c>
      <c r="EE77" s="2">
        <v>3477</v>
      </c>
      <c r="EF77" s="2">
        <v>3624</v>
      </c>
      <c r="EG77" s="2">
        <v>3584</v>
      </c>
      <c r="EH77" s="2">
        <v>3552</v>
      </c>
      <c r="EI77" s="2">
        <v>3541</v>
      </c>
      <c r="EJ77" s="2">
        <v>3623</v>
      </c>
      <c r="EK77" s="2">
        <v>3670</v>
      </c>
      <c r="EL77" s="2">
        <v>3714</v>
      </c>
      <c r="EM77" s="2">
        <v>3622</v>
      </c>
      <c r="EN77" s="2">
        <v>3641</v>
      </c>
      <c r="EO77" s="2">
        <v>3388</v>
      </c>
      <c r="EP77" s="2">
        <v>3294</v>
      </c>
      <c r="EQ77" s="2">
        <v>3335</v>
      </c>
      <c r="ER77" s="2">
        <v>3429</v>
      </c>
      <c r="ES77" s="2">
        <v>3399</v>
      </c>
      <c r="ET77" s="2">
        <v>3356</v>
      </c>
      <c r="EU77" s="2">
        <v>3364</v>
      </c>
      <c r="EV77" s="2">
        <v>3380</v>
      </c>
      <c r="EW77" s="2">
        <v>3374</v>
      </c>
      <c r="EX77" s="2">
        <v>3353</v>
      </c>
      <c r="EY77" s="2">
        <v>3415</v>
      </c>
      <c r="EZ77" s="2">
        <v>3455</v>
      </c>
      <c r="FA77" s="2">
        <v>3424</v>
      </c>
      <c r="FB77" s="2">
        <v>3363</v>
      </c>
      <c r="FC77" s="2">
        <v>3349</v>
      </c>
      <c r="FD77" s="2">
        <v>3330</v>
      </c>
      <c r="FE77" s="2">
        <v>3350</v>
      </c>
      <c r="FF77" s="2">
        <v>3260</v>
      </c>
      <c r="FG77" s="2">
        <v>3110</v>
      </c>
      <c r="FH77" s="2">
        <v>3116</v>
      </c>
      <c r="FI77" s="2">
        <v>3066</v>
      </c>
      <c r="FJ77" s="2">
        <v>3060</v>
      </c>
      <c r="FK77" s="2">
        <v>3032</v>
      </c>
      <c r="FL77" s="2">
        <v>3103</v>
      </c>
      <c r="FM77" s="2">
        <v>3005</v>
      </c>
      <c r="FN77" s="2">
        <v>3045</v>
      </c>
      <c r="FO77" s="2">
        <v>3082</v>
      </c>
      <c r="FP77" s="2">
        <v>3133</v>
      </c>
      <c r="FQ77" s="2">
        <v>3138</v>
      </c>
      <c r="FR77" s="2">
        <v>3141</v>
      </c>
      <c r="FS77" s="2">
        <v>3077</v>
      </c>
      <c r="FT77" s="2">
        <v>3097</v>
      </c>
      <c r="FU77" s="2">
        <v>3044</v>
      </c>
      <c r="FV77" s="2">
        <v>3037</v>
      </c>
      <c r="FW77" s="2">
        <v>3029</v>
      </c>
      <c r="FX77" s="2">
        <v>3119</v>
      </c>
      <c r="FY77" s="2">
        <v>3180</v>
      </c>
      <c r="FZ77" s="2">
        <v>3198</v>
      </c>
      <c r="GA77" s="2">
        <v>3190</v>
      </c>
      <c r="GB77" s="2">
        <v>3147</v>
      </c>
      <c r="GC77" s="2">
        <v>3131</v>
      </c>
      <c r="GD77" s="2">
        <v>3118</v>
      </c>
      <c r="GE77" s="2">
        <v>3139</v>
      </c>
      <c r="GF77" s="2">
        <v>3040</v>
      </c>
      <c r="GG77" s="2">
        <v>3155</v>
      </c>
      <c r="GH77" s="2">
        <v>3138</v>
      </c>
      <c r="GI77" s="2">
        <v>3185</v>
      </c>
      <c r="GJ77" s="2">
        <v>3146</v>
      </c>
      <c r="GK77" s="2">
        <v>3171</v>
      </c>
      <c r="GL77" s="2">
        <v>3218</v>
      </c>
      <c r="GM77" s="2">
        <v>3127</v>
      </c>
      <c r="GN77" s="2">
        <v>3091</v>
      </c>
      <c r="GO77" s="2">
        <v>3104</v>
      </c>
      <c r="GP77" s="2">
        <v>3005</v>
      </c>
      <c r="GQ77" s="2">
        <v>3003</v>
      </c>
      <c r="GR77" s="2">
        <v>2933.5</v>
      </c>
      <c r="GS77" s="2">
        <v>2954.5</v>
      </c>
      <c r="GT77" s="2">
        <v>2913.5</v>
      </c>
      <c r="GU77" s="2">
        <v>2871.5</v>
      </c>
      <c r="GV77" s="2">
        <v>2898.5</v>
      </c>
      <c r="GW77" s="2">
        <v>2947.5</v>
      </c>
      <c r="GX77" s="2">
        <v>3009</v>
      </c>
      <c r="GY77" s="2">
        <v>3023</v>
      </c>
      <c r="GZ77" s="2">
        <v>2974</v>
      </c>
      <c r="HA77" s="2">
        <v>2839.5</v>
      </c>
      <c r="HB77" s="2">
        <v>2805</v>
      </c>
      <c r="HC77" s="2">
        <v>2821.5</v>
      </c>
      <c r="HD77" s="2">
        <v>2849.5</v>
      </c>
      <c r="HE77" s="2">
        <v>2870</v>
      </c>
      <c r="HF77" s="2">
        <v>2969.5</v>
      </c>
      <c r="HG77" s="2">
        <v>2961.5</v>
      </c>
      <c r="HH77" s="2">
        <v>2929.5</v>
      </c>
      <c r="HI77" s="2">
        <v>2964</v>
      </c>
      <c r="HJ77" s="2">
        <v>2923</v>
      </c>
      <c r="HK77" s="2">
        <v>2940.5</v>
      </c>
      <c r="HL77" s="2">
        <v>2950.5</v>
      </c>
      <c r="HM77" s="2">
        <v>2934.5</v>
      </c>
      <c r="HN77" s="2">
        <v>2889</v>
      </c>
      <c r="HO77" s="2">
        <v>2886.5</v>
      </c>
      <c r="HP77" s="2">
        <v>2913.5</v>
      </c>
      <c r="HQ77" s="2">
        <v>2949</v>
      </c>
      <c r="HR77" s="2">
        <v>2970</v>
      </c>
      <c r="HS77" s="2">
        <v>2962.5</v>
      </c>
      <c r="HT77" s="2">
        <v>2905</v>
      </c>
      <c r="HU77" s="2">
        <v>2851.5</v>
      </c>
      <c r="HV77" s="2">
        <v>2869</v>
      </c>
      <c r="HW77" s="2">
        <v>2858.5</v>
      </c>
      <c r="HX77" s="2">
        <v>2873</v>
      </c>
      <c r="HY77" s="2">
        <v>2919</v>
      </c>
      <c r="HZ77" s="2">
        <v>2904.5</v>
      </c>
      <c r="IA77" s="2">
        <v>2898.5</v>
      </c>
      <c r="IB77" s="2">
        <v>2940</v>
      </c>
      <c r="IC77" s="2">
        <v>2943</v>
      </c>
      <c r="ID77" s="2">
        <v>2904</v>
      </c>
      <c r="IE77" s="2">
        <v>2937</v>
      </c>
      <c r="IF77" s="2">
        <v>2925</v>
      </c>
      <c r="IG77" s="2">
        <v>2903</v>
      </c>
      <c r="IH77" s="2">
        <v>2854</v>
      </c>
      <c r="II77" s="2">
        <v>2805</v>
      </c>
      <c r="IJ77" s="2">
        <v>2875</v>
      </c>
      <c r="IK77" s="2">
        <v>2855</v>
      </c>
      <c r="IL77" s="2">
        <v>2773</v>
      </c>
      <c r="IM77" s="2">
        <v>2680</v>
      </c>
      <c r="IN77" s="2">
        <v>2721</v>
      </c>
      <c r="IO77" s="2">
        <v>2679</v>
      </c>
      <c r="IP77" s="2">
        <v>2675</v>
      </c>
      <c r="IQ77" s="2">
        <v>2724.5</v>
      </c>
      <c r="IR77" s="2">
        <v>2696.5</v>
      </c>
      <c r="IS77" s="2">
        <v>2743.5</v>
      </c>
      <c r="IT77" s="2">
        <v>2741.5</v>
      </c>
    </row>
    <row r="78" spans="1:254" ht="15.9" customHeight="1">
      <c r="A78" s="61" t="s">
        <v>151</v>
      </c>
      <c r="B78" s="6" t="s">
        <v>152</v>
      </c>
      <c r="C78" s="15">
        <v>6508</v>
      </c>
      <c r="D78" s="16">
        <v>78</v>
      </c>
      <c r="E78" s="13">
        <v>6430</v>
      </c>
      <c r="F78" s="13">
        <v>6460</v>
      </c>
      <c r="G78" s="13">
        <v>6187</v>
      </c>
      <c r="H78" s="13">
        <v>6114</v>
      </c>
      <c r="I78" s="13">
        <v>7135</v>
      </c>
      <c r="J78" s="13">
        <v>6624</v>
      </c>
      <c r="K78" s="13">
        <v>6463</v>
      </c>
      <c r="L78" s="13">
        <v>6373</v>
      </c>
      <c r="M78" s="13">
        <v>6785</v>
      </c>
      <c r="N78" s="13">
        <v>6624</v>
      </c>
      <c r="O78" s="13">
        <v>6938</v>
      </c>
      <c r="P78" s="13">
        <v>6873</v>
      </c>
      <c r="Q78" s="13">
        <v>6776</v>
      </c>
      <c r="R78" s="13">
        <v>6637</v>
      </c>
      <c r="S78" s="13">
        <v>7020</v>
      </c>
      <c r="T78" s="13">
        <v>7008</v>
      </c>
      <c r="U78" s="13">
        <v>6839</v>
      </c>
      <c r="V78" s="13">
        <v>6957</v>
      </c>
      <c r="W78" s="13">
        <v>7156</v>
      </c>
      <c r="X78" s="13">
        <v>6851</v>
      </c>
      <c r="Y78" s="13">
        <v>6700</v>
      </c>
      <c r="Z78" s="13">
        <v>7072</v>
      </c>
      <c r="AA78" s="13">
        <v>7477</v>
      </c>
      <c r="AB78" s="13">
        <v>7439</v>
      </c>
      <c r="AC78" s="13">
        <v>7209</v>
      </c>
      <c r="AD78" s="13">
        <v>7415</v>
      </c>
      <c r="AE78" s="13">
        <v>7355</v>
      </c>
      <c r="AF78" s="13">
        <v>7051</v>
      </c>
      <c r="AG78" s="13">
        <v>7026</v>
      </c>
      <c r="AH78" s="13">
        <v>7357</v>
      </c>
      <c r="AI78" s="13">
        <v>7362</v>
      </c>
      <c r="AJ78" s="13">
        <v>7459</v>
      </c>
      <c r="AK78" s="13">
        <v>7960</v>
      </c>
      <c r="AL78" s="13">
        <v>7473</v>
      </c>
      <c r="AM78" s="13">
        <v>7596</v>
      </c>
      <c r="AN78" s="13">
        <v>7515</v>
      </c>
      <c r="AO78" s="13">
        <v>7400</v>
      </c>
      <c r="AP78" s="13">
        <v>7344</v>
      </c>
      <c r="AQ78" s="13">
        <v>6950</v>
      </c>
      <c r="AR78" s="13">
        <v>6778</v>
      </c>
      <c r="AS78" s="13">
        <v>6763</v>
      </c>
      <c r="AT78" s="13">
        <v>7121</v>
      </c>
      <c r="AU78" s="13">
        <v>7128</v>
      </c>
      <c r="AV78" s="13">
        <v>7648</v>
      </c>
      <c r="AW78" s="13">
        <v>7800</v>
      </c>
      <c r="AX78" s="13">
        <v>7975</v>
      </c>
      <c r="AY78" s="13">
        <v>7593</v>
      </c>
      <c r="AZ78" s="13">
        <v>8081</v>
      </c>
      <c r="BA78" s="13">
        <v>7892</v>
      </c>
      <c r="BB78" s="13">
        <v>7984</v>
      </c>
      <c r="BC78" s="13">
        <v>8154</v>
      </c>
      <c r="BD78" s="13">
        <v>8399</v>
      </c>
      <c r="BE78" s="13">
        <v>8428</v>
      </c>
      <c r="BF78" s="13">
        <v>8174</v>
      </c>
      <c r="BG78" s="13">
        <v>7667</v>
      </c>
      <c r="BH78" s="13">
        <v>7322</v>
      </c>
      <c r="BI78" s="13">
        <v>7662</v>
      </c>
      <c r="BJ78" s="13">
        <v>7966</v>
      </c>
      <c r="BK78" s="13">
        <v>8228</v>
      </c>
      <c r="BL78" s="13">
        <v>8036</v>
      </c>
      <c r="BM78" s="67">
        <v>7680</v>
      </c>
      <c r="BN78" s="67">
        <v>7750</v>
      </c>
      <c r="BO78" s="67">
        <v>7564</v>
      </c>
      <c r="BP78" s="67">
        <v>7515</v>
      </c>
      <c r="BQ78" s="67">
        <v>7095</v>
      </c>
      <c r="BR78" s="67">
        <v>6820</v>
      </c>
      <c r="BS78" s="67">
        <v>6875</v>
      </c>
      <c r="BT78" s="67">
        <v>6961</v>
      </c>
      <c r="BU78" s="67">
        <v>7256</v>
      </c>
      <c r="BV78" s="67">
        <v>6256</v>
      </c>
      <c r="BW78" s="67">
        <v>6340</v>
      </c>
      <c r="BX78" s="67">
        <v>6511</v>
      </c>
      <c r="BY78" s="67">
        <v>6478</v>
      </c>
      <c r="BZ78" s="67">
        <v>6503</v>
      </c>
      <c r="CA78" s="516">
        <v>6228</v>
      </c>
      <c r="CB78" s="516">
        <v>6333</v>
      </c>
      <c r="CC78" s="516">
        <v>6168</v>
      </c>
      <c r="CD78" s="516">
        <v>6231</v>
      </c>
      <c r="CE78" s="516">
        <v>6182</v>
      </c>
      <c r="CF78" s="516">
        <v>6249</v>
      </c>
      <c r="CG78" s="516">
        <v>5895</v>
      </c>
      <c r="CH78" s="516">
        <v>5924</v>
      </c>
      <c r="CI78" s="516">
        <v>5504</v>
      </c>
      <c r="CJ78" s="516">
        <v>5492</v>
      </c>
      <c r="CK78" s="516">
        <v>5517</v>
      </c>
      <c r="CL78" s="516">
        <v>5476</v>
      </c>
      <c r="CM78" s="516">
        <v>5697</v>
      </c>
      <c r="CN78" s="516">
        <v>5302</v>
      </c>
      <c r="CO78" s="516">
        <v>5486</v>
      </c>
      <c r="CP78" s="516">
        <v>5728</v>
      </c>
      <c r="CQ78" s="516">
        <v>5840</v>
      </c>
      <c r="CR78" s="516">
        <v>5914</v>
      </c>
      <c r="CS78" s="516">
        <v>5789</v>
      </c>
      <c r="CT78" s="516">
        <v>5651</v>
      </c>
      <c r="CU78" s="516">
        <v>5936</v>
      </c>
      <c r="CV78" s="516">
        <v>6139</v>
      </c>
      <c r="CW78" s="516">
        <v>6032</v>
      </c>
      <c r="CX78" s="516">
        <v>5957</v>
      </c>
      <c r="CY78" s="516">
        <v>6103</v>
      </c>
      <c r="CZ78" s="516">
        <v>6225</v>
      </c>
      <c r="DA78" s="2">
        <v>6269</v>
      </c>
      <c r="DB78" s="2">
        <v>6153</v>
      </c>
      <c r="DC78" s="2">
        <v>5936</v>
      </c>
      <c r="DD78" s="2">
        <v>6284</v>
      </c>
      <c r="DE78" s="2">
        <v>6253</v>
      </c>
      <c r="DF78" s="2">
        <v>6202</v>
      </c>
      <c r="DG78" s="2">
        <v>6604</v>
      </c>
      <c r="DH78" s="2">
        <v>6965</v>
      </c>
      <c r="DI78" s="2">
        <v>7113</v>
      </c>
      <c r="DJ78" s="2">
        <v>7013</v>
      </c>
      <c r="DK78" s="2">
        <v>6735</v>
      </c>
      <c r="DL78" s="2">
        <v>6542</v>
      </c>
      <c r="DM78" s="2">
        <v>6421</v>
      </c>
      <c r="DN78" s="2">
        <v>6499</v>
      </c>
      <c r="DO78" s="2">
        <v>6366</v>
      </c>
      <c r="DP78" s="2">
        <v>6509</v>
      </c>
      <c r="DQ78" s="2">
        <v>6648</v>
      </c>
      <c r="DR78" s="2">
        <v>6445</v>
      </c>
      <c r="DS78" s="2">
        <v>6714</v>
      </c>
      <c r="DT78" s="2">
        <v>6800</v>
      </c>
      <c r="DU78" s="2">
        <v>6728</v>
      </c>
      <c r="DV78" s="2">
        <v>6571</v>
      </c>
      <c r="DW78" s="2">
        <v>6562</v>
      </c>
      <c r="DX78" s="2">
        <v>6690</v>
      </c>
      <c r="DY78" s="2">
        <v>6432</v>
      </c>
      <c r="DZ78" s="2">
        <v>6043</v>
      </c>
      <c r="EA78" s="2">
        <v>6269</v>
      </c>
      <c r="EB78" s="2">
        <v>6120</v>
      </c>
      <c r="EC78" s="2">
        <v>6101</v>
      </c>
      <c r="ED78" s="2">
        <v>6342</v>
      </c>
      <c r="EE78" s="2">
        <v>6394</v>
      </c>
      <c r="EF78" s="2">
        <v>6574</v>
      </c>
      <c r="EG78" s="2">
        <v>6580</v>
      </c>
      <c r="EH78" s="2">
        <v>6541</v>
      </c>
      <c r="EI78" s="2">
        <v>6542</v>
      </c>
      <c r="EJ78" s="2">
        <v>6597</v>
      </c>
      <c r="EK78" s="2">
        <v>6644</v>
      </c>
      <c r="EL78" s="2">
        <v>6750</v>
      </c>
      <c r="EM78" s="2">
        <v>6935</v>
      </c>
      <c r="EN78" s="2">
        <v>6630</v>
      </c>
      <c r="EO78" s="2">
        <v>6448</v>
      </c>
      <c r="EP78" s="2">
        <v>6296</v>
      </c>
      <c r="EQ78" s="2">
        <v>6429</v>
      </c>
      <c r="ER78" s="2">
        <v>6446</v>
      </c>
      <c r="ES78" s="2">
        <v>6304</v>
      </c>
      <c r="ET78" s="2">
        <v>6084</v>
      </c>
      <c r="EU78" s="2">
        <v>6082</v>
      </c>
      <c r="EV78" s="2">
        <v>5984</v>
      </c>
      <c r="EW78" s="2">
        <v>6045</v>
      </c>
      <c r="EX78" s="2">
        <v>5925</v>
      </c>
      <c r="EY78" s="2">
        <v>5891</v>
      </c>
      <c r="EZ78" s="2">
        <v>6031</v>
      </c>
      <c r="FA78" s="2">
        <v>5707</v>
      </c>
      <c r="FB78" s="2">
        <v>5673</v>
      </c>
      <c r="FC78" s="2">
        <v>5827</v>
      </c>
      <c r="FD78" s="2">
        <v>5708</v>
      </c>
      <c r="FE78" s="2">
        <v>6075</v>
      </c>
      <c r="FF78" s="2">
        <v>6315</v>
      </c>
      <c r="FG78" s="2">
        <v>5996</v>
      </c>
      <c r="FH78" s="2">
        <v>6130</v>
      </c>
      <c r="FI78" s="2">
        <v>6164</v>
      </c>
      <c r="FJ78" s="2">
        <v>5907</v>
      </c>
      <c r="FK78" s="2">
        <v>5931</v>
      </c>
      <c r="FL78" s="2">
        <v>5953</v>
      </c>
      <c r="FM78" s="2">
        <v>5269</v>
      </c>
      <c r="FN78" s="2">
        <v>5366</v>
      </c>
      <c r="FO78" s="2">
        <v>5038</v>
      </c>
      <c r="FP78" s="2">
        <v>5026</v>
      </c>
      <c r="FQ78" s="2">
        <v>4969</v>
      </c>
      <c r="FR78" s="2">
        <v>4935</v>
      </c>
      <c r="FS78" s="2">
        <v>4816</v>
      </c>
      <c r="FT78" s="2">
        <v>4814</v>
      </c>
      <c r="FU78" s="2">
        <v>4894</v>
      </c>
      <c r="FV78" s="2">
        <v>4797</v>
      </c>
      <c r="FW78" s="2">
        <v>4856</v>
      </c>
      <c r="FX78" s="2">
        <v>5083</v>
      </c>
      <c r="FY78" s="2">
        <v>5153</v>
      </c>
      <c r="FZ78" s="2">
        <v>5217</v>
      </c>
      <c r="GA78" s="2">
        <v>5211</v>
      </c>
      <c r="GB78" s="2">
        <v>5180</v>
      </c>
      <c r="GC78" s="2">
        <v>5135</v>
      </c>
      <c r="GD78" s="2">
        <v>5060</v>
      </c>
      <c r="GE78" s="2">
        <v>5135</v>
      </c>
      <c r="GF78" s="2">
        <v>4982</v>
      </c>
      <c r="GG78" s="2">
        <v>5160</v>
      </c>
      <c r="GH78" s="2">
        <v>4909</v>
      </c>
      <c r="GI78" s="2">
        <v>4861</v>
      </c>
      <c r="GJ78" s="2">
        <v>4823</v>
      </c>
      <c r="GK78" s="2">
        <v>4836</v>
      </c>
      <c r="GL78" s="2">
        <v>4973</v>
      </c>
      <c r="GM78" s="2">
        <v>4882</v>
      </c>
      <c r="GN78" s="2">
        <v>4838</v>
      </c>
      <c r="GO78" s="2">
        <v>4849</v>
      </c>
      <c r="GP78" s="2">
        <v>4770</v>
      </c>
      <c r="GQ78" s="2">
        <v>4740</v>
      </c>
      <c r="GR78" s="2">
        <v>4451</v>
      </c>
      <c r="GS78" s="2">
        <v>4527</v>
      </c>
      <c r="GT78" s="2">
        <v>4553</v>
      </c>
      <c r="GU78" s="2">
        <v>4510</v>
      </c>
      <c r="GV78" s="2">
        <v>4780</v>
      </c>
      <c r="GW78" s="2">
        <v>4715</v>
      </c>
      <c r="GX78" s="2">
        <v>4507</v>
      </c>
      <c r="GY78" s="2">
        <v>4500</v>
      </c>
      <c r="GZ78" s="2">
        <v>4534</v>
      </c>
      <c r="HA78" s="2">
        <v>4272</v>
      </c>
      <c r="HB78" s="2">
        <v>4138</v>
      </c>
      <c r="HC78" s="2">
        <v>4155</v>
      </c>
      <c r="HD78" s="2">
        <v>4262</v>
      </c>
      <c r="HE78" s="2">
        <v>4257</v>
      </c>
      <c r="HF78" s="2">
        <v>4305</v>
      </c>
      <c r="HG78" s="2">
        <v>4291</v>
      </c>
      <c r="HH78" s="2">
        <v>4294</v>
      </c>
      <c r="HI78" s="2">
        <v>4352</v>
      </c>
      <c r="HJ78" s="2">
        <v>4170</v>
      </c>
      <c r="HK78" s="2">
        <v>4272</v>
      </c>
      <c r="HL78" s="2">
        <v>4213</v>
      </c>
      <c r="HM78" s="2">
        <v>4272</v>
      </c>
      <c r="HN78" s="2">
        <v>4243</v>
      </c>
      <c r="HO78" s="2">
        <v>4200</v>
      </c>
      <c r="HP78" s="2">
        <v>4185</v>
      </c>
      <c r="HQ78" s="2">
        <v>4165</v>
      </c>
      <c r="HR78" s="2">
        <v>4175</v>
      </c>
      <c r="HS78" s="2">
        <v>4110</v>
      </c>
      <c r="HT78" s="2">
        <v>4090</v>
      </c>
      <c r="HU78" s="2">
        <v>4110</v>
      </c>
      <c r="HV78" s="2">
        <v>4086</v>
      </c>
      <c r="HW78" s="2">
        <v>4121</v>
      </c>
      <c r="HX78" s="2">
        <v>4178</v>
      </c>
      <c r="HY78" s="2">
        <v>4260</v>
      </c>
      <c r="HZ78" s="2">
        <v>4300</v>
      </c>
      <c r="IA78" s="2">
        <v>4353</v>
      </c>
      <c r="IB78" s="2">
        <v>4426</v>
      </c>
      <c r="IC78" s="2">
        <v>4316</v>
      </c>
      <c r="ID78" s="2">
        <v>4336</v>
      </c>
      <c r="IE78" s="2">
        <v>4398</v>
      </c>
      <c r="IF78" s="2">
        <v>4499</v>
      </c>
      <c r="IG78" s="2">
        <v>4565</v>
      </c>
      <c r="IH78" s="2">
        <v>4598</v>
      </c>
      <c r="II78" s="2">
        <v>4510</v>
      </c>
      <c r="IJ78" s="2">
        <v>4561</v>
      </c>
      <c r="IK78" s="2">
        <v>4422</v>
      </c>
      <c r="IL78" s="2">
        <v>4366</v>
      </c>
      <c r="IM78" s="2">
        <v>4350</v>
      </c>
      <c r="IN78" s="2">
        <v>4361</v>
      </c>
      <c r="IO78" s="2">
        <v>4428</v>
      </c>
      <c r="IP78" s="2">
        <v>4375</v>
      </c>
      <c r="IQ78" s="2">
        <v>4372</v>
      </c>
      <c r="IR78" s="2">
        <v>4271</v>
      </c>
      <c r="IS78" s="2">
        <v>4285</v>
      </c>
      <c r="IT78" s="2">
        <v>4350</v>
      </c>
    </row>
    <row r="79" spans="1:254" ht="15.9" customHeight="1">
      <c r="A79" s="61" t="s">
        <v>153</v>
      </c>
      <c r="B79" s="6" t="s">
        <v>154</v>
      </c>
      <c r="C79" s="15">
        <v>3685</v>
      </c>
      <c r="D79" s="16">
        <v>-51</v>
      </c>
      <c r="E79" s="13">
        <v>3736</v>
      </c>
      <c r="F79" s="13">
        <v>4096</v>
      </c>
      <c r="G79" s="13">
        <v>3847</v>
      </c>
      <c r="H79" s="13">
        <v>3765</v>
      </c>
      <c r="I79" s="13">
        <v>3702</v>
      </c>
      <c r="J79" s="13">
        <v>3512</v>
      </c>
      <c r="K79" s="13">
        <v>3545</v>
      </c>
      <c r="L79" s="13">
        <v>3668</v>
      </c>
      <c r="M79" s="13">
        <v>3900</v>
      </c>
      <c r="N79" s="13">
        <v>3879</v>
      </c>
      <c r="O79" s="13">
        <v>3971</v>
      </c>
      <c r="P79" s="13">
        <v>3950</v>
      </c>
      <c r="Q79" s="13">
        <v>3902</v>
      </c>
      <c r="R79" s="13">
        <v>3821</v>
      </c>
      <c r="S79" s="13">
        <v>4077</v>
      </c>
      <c r="T79" s="13">
        <v>4185</v>
      </c>
      <c r="U79" s="13">
        <v>4151</v>
      </c>
      <c r="V79" s="13">
        <v>4166</v>
      </c>
      <c r="W79" s="13">
        <v>4381</v>
      </c>
      <c r="X79" s="13">
        <v>4370</v>
      </c>
      <c r="Y79" s="13">
        <v>4321</v>
      </c>
      <c r="Z79" s="13">
        <v>4372</v>
      </c>
      <c r="AA79" s="13">
        <v>4500</v>
      </c>
      <c r="AB79" s="13">
        <v>4848</v>
      </c>
      <c r="AC79" s="13">
        <v>4694</v>
      </c>
      <c r="AD79" s="13">
        <v>4998</v>
      </c>
      <c r="AE79" s="13">
        <v>4756</v>
      </c>
      <c r="AF79" s="13">
        <v>4771</v>
      </c>
      <c r="AG79" s="13">
        <v>4805</v>
      </c>
      <c r="AH79" s="13">
        <v>5246</v>
      </c>
      <c r="AI79" s="13">
        <v>4922</v>
      </c>
      <c r="AJ79" s="13">
        <v>4928</v>
      </c>
      <c r="AK79" s="13">
        <v>5054</v>
      </c>
      <c r="AL79" s="13">
        <v>4628</v>
      </c>
      <c r="AM79" s="13">
        <v>4623</v>
      </c>
      <c r="AN79" s="13">
        <v>4718</v>
      </c>
      <c r="AO79" s="13">
        <v>4618</v>
      </c>
      <c r="AP79" s="13">
        <v>4476</v>
      </c>
      <c r="AQ79" s="13">
        <v>4233</v>
      </c>
      <c r="AR79" s="13">
        <v>4319</v>
      </c>
      <c r="AS79" s="13">
        <v>4396</v>
      </c>
      <c r="AT79" s="13">
        <v>4651</v>
      </c>
      <c r="AU79" s="13">
        <v>4546</v>
      </c>
      <c r="AV79" s="13">
        <v>4994</v>
      </c>
      <c r="AW79" s="13">
        <v>4968</v>
      </c>
      <c r="AX79" s="13">
        <v>4880</v>
      </c>
      <c r="AY79" s="13">
        <v>4675</v>
      </c>
      <c r="AZ79" s="13">
        <v>4721</v>
      </c>
      <c r="BA79" s="13">
        <v>4562</v>
      </c>
      <c r="BB79" s="13">
        <v>4276</v>
      </c>
      <c r="BC79" s="13">
        <v>4232</v>
      </c>
      <c r="BD79" s="13">
        <v>4317</v>
      </c>
      <c r="BE79" s="13">
        <v>4221</v>
      </c>
      <c r="BF79" s="13">
        <v>3992</v>
      </c>
      <c r="BG79" s="13">
        <v>3877</v>
      </c>
      <c r="BH79" s="13">
        <v>3730</v>
      </c>
      <c r="BI79" s="13">
        <v>3878</v>
      </c>
      <c r="BJ79" s="13">
        <v>3815</v>
      </c>
      <c r="BK79" s="13">
        <v>3944</v>
      </c>
      <c r="BL79" s="13">
        <v>3978</v>
      </c>
      <c r="BM79" s="67">
        <v>3914</v>
      </c>
      <c r="BN79" s="67">
        <v>3566</v>
      </c>
      <c r="BO79" s="67">
        <v>3458</v>
      </c>
      <c r="BP79" s="67">
        <v>3380</v>
      </c>
      <c r="BQ79" s="67">
        <v>3290</v>
      </c>
      <c r="BR79" s="67">
        <v>3108</v>
      </c>
      <c r="BS79" s="67">
        <v>3124</v>
      </c>
      <c r="BT79" s="67">
        <v>3059</v>
      </c>
      <c r="BU79" s="67">
        <v>3073</v>
      </c>
      <c r="BV79" s="67">
        <v>3086</v>
      </c>
      <c r="BW79" s="67">
        <v>3027</v>
      </c>
      <c r="BX79" s="67">
        <v>3096</v>
      </c>
      <c r="BY79" s="67">
        <v>3128</v>
      </c>
      <c r="BZ79" s="67">
        <v>3092</v>
      </c>
      <c r="CA79" s="516">
        <v>2949.5</v>
      </c>
      <c r="CB79" s="516">
        <v>3011</v>
      </c>
      <c r="CC79" s="516">
        <v>2863.5</v>
      </c>
      <c r="CD79" s="516">
        <v>2872.5</v>
      </c>
      <c r="CE79" s="516">
        <v>2863</v>
      </c>
      <c r="CF79" s="516">
        <v>2845.5</v>
      </c>
      <c r="CG79" s="516">
        <v>2731.5</v>
      </c>
      <c r="CH79" s="516">
        <v>2752</v>
      </c>
      <c r="CI79" s="516">
        <v>2627</v>
      </c>
      <c r="CJ79" s="516">
        <v>2605.5</v>
      </c>
      <c r="CK79" s="516">
        <v>2589.5</v>
      </c>
      <c r="CL79" s="516">
        <v>2575</v>
      </c>
      <c r="CM79" s="516">
        <v>2667.5</v>
      </c>
      <c r="CN79" s="516">
        <v>2535</v>
      </c>
      <c r="CO79" s="516">
        <v>2615.5</v>
      </c>
      <c r="CP79" s="516">
        <v>2722</v>
      </c>
      <c r="CQ79" s="516">
        <v>2746.5</v>
      </c>
      <c r="CR79" s="516">
        <v>2732</v>
      </c>
      <c r="CS79" s="516">
        <v>2639.5</v>
      </c>
      <c r="CT79" s="516">
        <v>2541</v>
      </c>
      <c r="CU79" s="516">
        <v>2675.5</v>
      </c>
      <c r="CV79" s="516">
        <v>2802</v>
      </c>
      <c r="CW79" s="516">
        <v>2711</v>
      </c>
      <c r="CX79" s="516">
        <v>2719</v>
      </c>
      <c r="CY79" s="516">
        <v>2776.5</v>
      </c>
      <c r="CZ79" s="516">
        <v>2841.5</v>
      </c>
      <c r="DA79" s="2">
        <v>2841.5</v>
      </c>
      <c r="DB79" s="2">
        <v>2832</v>
      </c>
      <c r="DC79" s="2">
        <v>2771.5</v>
      </c>
      <c r="DD79" s="2">
        <v>2970</v>
      </c>
      <c r="DE79" s="2">
        <v>3000</v>
      </c>
      <c r="DF79" s="2">
        <v>2920.5</v>
      </c>
      <c r="DG79" s="2">
        <v>3095</v>
      </c>
      <c r="DH79" s="2">
        <v>3330</v>
      </c>
      <c r="DI79" s="2">
        <v>3364</v>
      </c>
      <c r="DJ79" s="2">
        <v>3258</v>
      </c>
      <c r="DK79" s="2">
        <v>3260</v>
      </c>
      <c r="DL79" s="2">
        <v>3319</v>
      </c>
      <c r="DM79" s="2">
        <v>3310</v>
      </c>
      <c r="DN79" s="2">
        <v>3359</v>
      </c>
      <c r="DO79" s="2">
        <v>3391</v>
      </c>
      <c r="DP79" s="2">
        <v>3408</v>
      </c>
      <c r="DQ79" s="2">
        <v>3431</v>
      </c>
      <c r="DR79" s="2">
        <v>3471</v>
      </c>
      <c r="DS79" s="2">
        <v>3497</v>
      </c>
      <c r="DT79" s="2">
        <v>3458</v>
      </c>
      <c r="DU79" s="2">
        <v>3498</v>
      </c>
      <c r="DV79" s="2">
        <v>3256</v>
      </c>
      <c r="DW79" s="2">
        <v>3395</v>
      </c>
      <c r="DX79" s="2">
        <v>3346</v>
      </c>
      <c r="DY79" s="2">
        <v>3253</v>
      </c>
      <c r="DZ79" s="2">
        <v>3150</v>
      </c>
      <c r="EA79" s="2">
        <v>3135</v>
      </c>
      <c r="EB79" s="2">
        <v>3136</v>
      </c>
      <c r="EC79" s="2">
        <v>3146</v>
      </c>
      <c r="ED79" s="2">
        <v>3250</v>
      </c>
      <c r="EE79" s="2">
        <v>3218</v>
      </c>
      <c r="EF79" s="2">
        <v>3354</v>
      </c>
      <c r="EG79" s="2">
        <v>3373</v>
      </c>
      <c r="EH79" s="2">
        <v>3238</v>
      </c>
      <c r="EI79" s="2">
        <v>3242</v>
      </c>
      <c r="EJ79" s="2">
        <v>3329</v>
      </c>
      <c r="EK79" s="2">
        <v>3341</v>
      </c>
      <c r="EL79" s="2">
        <v>3207</v>
      </c>
      <c r="EM79" s="2">
        <v>3236</v>
      </c>
      <c r="EN79" s="2">
        <v>3075</v>
      </c>
      <c r="EO79" s="2">
        <v>2997</v>
      </c>
      <c r="EP79" s="2">
        <v>3019</v>
      </c>
      <c r="EQ79" s="2">
        <v>3124</v>
      </c>
      <c r="ER79" s="2">
        <v>3190</v>
      </c>
      <c r="ES79" s="2">
        <v>3190</v>
      </c>
      <c r="ET79" s="2">
        <v>3141</v>
      </c>
      <c r="EU79" s="2">
        <v>3162</v>
      </c>
      <c r="EV79" s="2">
        <v>3141</v>
      </c>
      <c r="EW79" s="2">
        <v>3178</v>
      </c>
      <c r="EX79" s="2">
        <v>3145</v>
      </c>
      <c r="EY79" s="2">
        <v>3159</v>
      </c>
      <c r="EZ79" s="2">
        <v>3194</v>
      </c>
      <c r="FA79" s="2">
        <v>3105</v>
      </c>
      <c r="FB79" s="2">
        <v>3101</v>
      </c>
      <c r="FC79" s="2">
        <v>3140</v>
      </c>
      <c r="FD79" s="2">
        <v>3209</v>
      </c>
      <c r="FE79" s="2">
        <v>3290</v>
      </c>
      <c r="FF79" s="2">
        <v>3338</v>
      </c>
      <c r="FG79" s="2">
        <v>3305</v>
      </c>
      <c r="FH79" s="2">
        <v>3344</v>
      </c>
      <c r="FI79" s="2">
        <v>3311</v>
      </c>
      <c r="FJ79" s="2">
        <v>3299</v>
      </c>
      <c r="FK79" s="2">
        <v>3279</v>
      </c>
      <c r="FL79" s="2">
        <v>3291</v>
      </c>
      <c r="FM79" s="2">
        <v>3150</v>
      </c>
      <c r="FN79" s="2">
        <v>3181</v>
      </c>
      <c r="FO79" s="2">
        <v>3166</v>
      </c>
      <c r="FP79" s="2">
        <v>3171</v>
      </c>
      <c r="FQ79" s="2">
        <v>3036</v>
      </c>
      <c r="FR79" s="2">
        <v>2993</v>
      </c>
      <c r="FS79" s="2">
        <v>2942</v>
      </c>
      <c r="FT79" s="2">
        <v>2914</v>
      </c>
      <c r="FU79" s="2">
        <v>2876.5</v>
      </c>
      <c r="FV79" s="2">
        <v>2840.5</v>
      </c>
      <c r="FW79" s="2">
        <v>2861.5</v>
      </c>
      <c r="FX79" s="2">
        <v>2910.5</v>
      </c>
      <c r="FY79" s="2">
        <v>2949.5</v>
      </c>
      <c r="FZ79" s="2">
        <v>2916</v>
      </c>
      <c r="GA79" s="2">
        <v>2961.5</v>
      </c>
      <c r="GB79" s="2">
        <v>2907</v>
      </c>
      <c r="GC79" s="2">
        <v>2916</v>
      </c>
      <c r="GD79" s="2">
        <v>3018</v>
      </c>
      <c r="GE79" s="2">
        <v>3114</v>
      </c>
      <c r="GF79" s="2">
        <v>3098</v>
      </c>
      <c r="GG79" s="2">
        <v>3139</v>
      </c>
      <c r="GH79" s="2">
        <v>3056</v>
      </c>
      <c r="GI79" s="2">
        <v>3031</v>
      </c>
      <c r="GJ79" s="2">
        <v>2997.5</v>
      </c>
      <c r="GK79" s="2">
        <v>3030</v>
      </c>
      <c r="GL79" s="2">
        <v>3098</v>
      </c>
      <c r="GM79" s="2">
        <v>3014</v>
      </c>
      <c r="GN79" s="2">
        <v>2974</v>
      </c>
      <c r="GO79" s="2">
        <v>3025</v>
      </c>
      <c r="GP79" s="2">
        <v>2971.5</v>
      </c>
      <c r="GQ79" s="2">
        <v>2950.5</v>
      </c>
      <c r="GR79" s="2">
        <v>2884</v>
      </c>
      <c r="GS79" s="2">
        <v>2896</v>
      </c>
      <c r="GT79" s="2">
        <v>2894.5</v>
      </c>
      <c r="GU79" s="2">
        <v>2807</v>
      </c>
      <c r="GV79" s="2">
        <v>2935</v>
      </c>
      <c r="GW79" s="2">
        <v>3005</v>
      </c>
      <c r="GX79" s="2">
        <v>2968</v>
      </c>
      <c r="GY79" s="2">
        <v>2954</v>
      </c>
      <c r="GZ79" s="2">
        <v>2906.5</v>
      </c>
      <c r="HA79" s="2">
        <v>2815</v>
      </c>
      <c r="HB79" s="2">
        <v>2763.5</v>
      </c>
      <c r="HC79" s="2">
        <v>2730</v>
      </c>
      <c r="HD79" s="2">
        <v>2789.5</v>
      </c>
      <c r="HE79" s="2">
        <v>2776</v>
      </c>
      <c r="HF79" s="2">
        <v>2810</v>
      </c>
      <c r="HG79" s="2">
        <v>2830</v>
      </c>
      <c r="HH79" s="2">
        <v>2819</v>
      </c>
      <c r="HI79" s="2">
        <v>2785.5</v>
      </c>
      <c r="HJ79" s="2">
        <v>2735</v>
      </c>
      <c r="HK79" s="2">
        <v>2772</v>
      </c>
      <c r="HL79" s="2">
        <v>2734</v>
      </c>
      <c r="HM79" s="2">
        <v>2762</v>
      </c>
      <c r="HN79" s="2">
        <v>2740</v>
      </c>
      <c r="HO79" s="2">
        <v>2694</v>
      </c>
      <c r="HP79" s="2">
        <v>2686.5</v>
      </c>
      <c r="HQ79" s="2">
        <v>2649</v>
      </c>
      <c r="HR79" s="2">
        <v>2695.5</v>
      </c>
      <c r="HS79" s="2">
        <v>2725.5</v>
      </c>
      <c r="HT79" s="2">
        <v>2613</v>
      </c>
      <c r="HU79" s="2">
        <v>2576</v>
      </c>
      <c r="HV79" s="2">
        <v>2582.5</v>
      </c>
      <c r="HW79" s="2">
        <v>2502.5</v>
      </c>
      <c r="HX79" s="2">
        <v>2547.5</v>
      </c>
      <c r="HY79" s="2">
        <v>2554.5</v>
      </c>
      <c r="HZ79" s="2">
        <v>2542.5</v>
      </c>
      <c r="IA79" s="2">
        <v>2544</v>
      </c>
      <c r="IB79" s="2">
        <v>2541.5</v>
      </c>
      <c r="IC79" s="2">
        <v>2547.5</v>
      </c>
      <c r="ID79" s="2">
        <v>2482</v>
      </c>
      <c r="IE79" s="2">
        <v>2498</v>
      </c>
      <c r="IF79" s="2">
        <v>2549</v>
      </c>
      <c r="IG79" s="2">
        <v>2546</v>
      </c>
      <c r="IH79" s="2">
        <v>2493</v>
      </c>
      <c r="II79" s="2">
        <v>2527</v>
      </c>
      <c r="IJ79" s="2">
        <v>2577.5</v>
      </c>
      <c r="IK79" s="2">
        <v>2599</v>
      </c>
      <c r="IL79" s="2">
        <v>2584.5</v>
      </c>
      <c r="IM79" s="2">
        <v>2517.5</v>
      </c>
      <c r="IN79" s="2">
        <v>2440.5</v>
      </c>
      <c r="IO79" s="2">
        <v>2395</v>
      </c>
      <c r="IP79" s="2">
        <v>2380</v>
      </c>
      <c r="IQ79" s="2">
        <v>2418</v>
      </c>
      <c r="IR79" s="2">
        <v>2397</v>
      </c>
      <c r="IS79" s="2">
        <v>2352.5</v>
      </c>
      <c r="IT79" s="2">
        <v>2381</v>
      </c>
    </row>
    <row r="80" spans="1:254" ht="15.9" customHeight="1">
      <c r="A80" s="61" t="s">
        <v>155</v>
      </c>
      <c r="B80" s="6" t="s">
        <v>156</v>
      </c>
      <c r="C80" s="15">
        <v>5800</v>
      </c>
      <c r="D80" s="16">
        <v>10</v>
      </c>
      <c r="E80" s="13">
        <v>5790</v>
      </c>
      <c r="F80" s="13">
        <v>5740</v>
      </c>
      <c r="G80" s="13">
        <v>5730</v>
      </c>
      <c r="H80" s="13">
        <v>5780</v>
      </c>
      <c r="I80" s="13">
        <v>5790</v>
      </c>
      <c r="J80" s="13">
        <v>5790</v>
      </c>
      <c r="K80" s="13">
        <v>5810</v>
      </c>
      <c r="L80" s="13">
        <v>5850</v>
      </c>
      <c r="M80" s="13">
        <v>5850</v>
      </c>
      <c r="N80" s="13">
        <v>5750</v>
      </c>
      <c r="O80" s="13">
        <v>5730</v>
      </c>
      <c r="P80" s="13">
        <v>5670</v>
      </c>
      <c r="Q80" s="13">
        <v>5670</v>
      </c>
      <c r="R80" s="13">
        <v>5600</v>
      </c>
      <c r="S80" s="13">
        <v>5680</v>
      </c>
      <c r="T80" s="13">
        <v>5680</v>
      </c>
      <c r="U80" s="13">
        <v>5610</v>
      </c>
      <c r="V80" s="13">
        <v>5560</v>
      </c>
      <c r="W80" s="13">
        <v>5650</v>
      </c>
      <c r="X80" s="13">
        <v>5720</v>
      </c>
      <c r="Y80" s="13">
        <v>5680</v>
      </c>
      <c r="Z80" s="13">
        <v>5780</v>
      </c>
      <c r="AA80" s="13">
        <v>5760</v>
      </c>
      <c r="AB80" s="13">
        <v>5680</v>
      </c>
      <c r="AC80" s="13">
        <v>5660</v>
      </c>
      <c r="AD80" s="13">
        <v>5640</v>
      </c>
      <c r="AE80" s="13">
        <v>5620</v>
      </c>
      <c r="AF80" s="13">
        <v>5700</v>
      </c>
      <c r="AG80" s="13">
        <v>5650</v>
      </c>
      <c r="AH80" s="13">
        <v>5590</v>
      </c>
      <c r="AI80" s="13">
        <v>5640</v>
      </c>
      <c r="AJ80" s="13">
        <v>5600</v>
      </c>
      <c r="AK80" s="13">
        <v>5690</v>
      </c>
      <c r="AL80" s="13">
        <v>5670</v>
      </c>
      <c r="AM80" s="13">
        <v>5800</v>
      </c>
      <c r="AN80" s="13">
        <v>5700</v>
      </c>
      <c r="AO80" s="13">
        <v>5720</v>
      </c>
      <c r="AP80" s="13">
        <v>5800</v>
      </c>
      <c r="AQ80" s="13">
        <v>5640</v>
      </c>
      <c r="AR80" s="13">
        <v>5550</v>
      </c>
      <c r="AS80" s="13">
        <v>5560</v>
      </c>
      <c r="AT80" s="13">
        <v>5540</v>
      </c>
      <c r="AU80" s="13">
        <v>5490</v>
      </c>
      <c r="AV80" s="13">
        <v>5620</v>
      </c>
      <c r="AW80" s="13">
        <v>5480</v>
      </c>
      <c r="AX80" s="13">
        <v>5550</v>
      </c>
      <c r="AY80" s="13">
        <v>5560</v>
      </c>
      <c r="AZ80" s="13">
        <v>5590</v>
      </c>
      <c r="BA80" s="13">
        <v>5610</v>
      </c>
      <c r="BB80" s="13">
        <v>5610</v>
      </c>
      <c r="BC80" s="13">
        <v>5520</v>
      </c>
      <c r="BD80" s="13">
        <v>5630</v>
      </c>
      <c r="BE80" s="13">
        <v>5570</v>
      </c>
      <c r="BF80" s="13">
        <v>5460</v>
      </c>
      <c r="BG80" s="13">
        <v>5560</v>
      </c>
      <c r="BH80" s="13">
        <v>5600</v>
      </c>
      <c r="BI80" s="13">
        <v>5740</v>
      </c>
      <c r="BJ80" s="13">
        <v>5660</v>
      </c>
      <c r="BK80" s="13">
        <v>5950</v>
      </c>
      <c r="BL80" s="13">
        <v>5980</v>
      </c>
      <c r="BM80" s="67">
        <v>6160</v>
      </c>
      <c r="BN80" s="67">
        <v>6320</v>
      </c>
      <c r="BO80" s="67">
        <v>6230</v>
      </c>
      <c r="BP80" s="67">
        <v>6110</v>
      </c>
      <c r="BQ80" s="67">
        <v>6160</v>
      </c>
      <c r="BR80" s="67">
        <v>6120</v>
      </c>
      <c r="BS80" s="67">
        <v>6150</v>
      </c>
      <c r="BT80" s="67">
        <v>6140</v>
      </c>
      <c r="BU80" s="67">
        <v>5980</v>
      </c>
      <c r="BV80" s="67">
        <v>6000</v>
      </c>
      <c r="BW80" s="67">
        <v>6060</v>
      </c>
      <c r="BX80" s="67">
        <v>6030</v>
      </c>
      <c r="BY80" s="67">
        <v>6120</v>
      </c>
      <c r="BZ80" s="67">
        <v>6120</v>
      </c>
      <c r="CA80" s="516">
        <v>6140</v>
      </c>
      <c r="CB80" s="516">
        <v>6230</v>
      </c>
      <c r="CC80" s="516">
        <v>6240</v>
      </c>
      <c r="CD80" s="516">
        <v>6280</v>
      </c>
      <c r="CE80" s="516">
        <v>6240</v>
      </c>
      <c r="CF80" s="516">
        <v>6310</v>
      </c>
      <c r="CG80" s="516">
        <v>6400</v>
      </c>
      <c r="CH80" s="516">
        <v>6510</v>
      </c>
      <c r="CI80" s="516">
        <v>6370</v>
      </c>
      <c r="CJ80" s="516">
        <v>6360</v>
      </c>
      <c r="CK80" s="516">
        <v>6440</v>
      </c>
      <c r="CL80" s="516">
        <v>6450</v>
      </c>
      <c r="CM80" s="516">
        <v>6560</v>
      </c>
      <c r="CN80" s="516">
        <v>6320</v>
      </c>
      <c r="CO80" s="516">
        <v>6340</v>
      </c>
      <c r="CP80" s="516">
        <v>6550</v>
      </c>
      <c r="CQ80" s="516">
        <v>6570</v>
      </c>
      <c r="CR80" s="516">
        <v>6640</v>
      </c>
      <c r="CS80" s="516">
        <v>6490</v>
      </c>
      <c r="CT80" s="516">
        <v>6280</v>
      </c>
      <c r="CU80" s="516">
        <v>6560</v>
      </c>
      <c r="CV80" s="516">
        <v>6730</v>
      </c>
      <c r="CW80" s="516">
        <v>6570</v>
      </c>
      <c r="CX80" s="516">
        <v>6520</v>
      </c>
      <c r="CY80" s="516">
        <v>6570</v>
      </c>
      <c r="CZ80" s="516">
        <v>6600</v>
      </c>
      <c r="DA80" s="2">
        <v>6750</v>
      </c>
      <c r="DB80" s="2">
        <v>6710</v>
      </c>
      <c r="DC80" s="2">
        <v>6540</v>
      </c>
      <c r="DD80" s="2">
        <v>6770</v>
      </c>
      <c r="DE80" s="2">
        <v>6910</v>
      </c>
      <c r="DF80" s="2">
        <v>6730</v>
      </c>
      <c r="DG80" s="2">
        <v>7070</v>
      </c>
      <c r="DH80" s="2">
        <v>7180</v>
      </c>
      <c r="DI80" s="2">
        <v>7310</v>
      </c>
      <c r="DJ80" s="2">
        <v>7080</v>
      </c>
      <c r="DK80" s="2">
        <v>7140</v>
      </c>
      <c r="DL80" s="2">
        <v>7140</v>
      </c>
      <c r="DM80" s="2">
        <v>7050</v>
      </c>
      <c r="DN80" s="2">
        <v>6980</v>
      </c>
      <c r="DO80" s="2">
        <v>6990</v>
      </c>
      <c r="DP80" s="2">
        <v>6860</v>
      </c>
      <c r="DQ80" s="2">
        <v>7010</v>
      </c>
      <c r="DR80" s="2">
        <v>7070</v>
      </c>
      <c r="DS80" s="2">
        <v>7400</v>
      </c>
      <c r="DT80" s="2">
        <v>7270</v>
      </c>
      <c r="DU80" s="2">
        <v>7140</v>
      </c>
      <c r="DV80" s="2">
        <v>6970</v>
      </c>
      <c r="DW80" s="2">
        <v>6800</v>
      </c>
      <c r="DX80" s="2">
        <v>6700</v>
      </c>
      <c r="DY80" s="2">
        <v>6620</v>
      </c>
      <c r="DZ80" s="2">
        <v>6490</v>
      </c>
      <c r="EA80" s="2">
        <v>6440</v>
      </c>
      <c r="EB80" s="2">
        <v>6450</v>
      </c>
      <c r="EC80" s="2">
        <v>6420</v>
      </c>
      <c r="ED80" s="2">
        <v>6550</v>
      </c>
      <c r="EE80" s="2">
        <v>6470</v>
      </c>
      <c r="EF80" s="2">
        <v>6710</v>
      </c>
      <c r="EG80" s="2">
        <v>6620</v>
      </c>
      <c r="EH80" s="2">
        <v>6650</v>
      </c>
      <c r="EI80" s="2">
        <v>6540</v>
      </c>
      <c r="EJ80" s="2">
        <v>6600</v>
      </c>
      <c r="EK80" s="2">
        <v>6700</v>
      </c>
      <c r="EL80" s="2">
        <v>6620</v>
      </c>
      <c r="EM80" s="2">
        <v>6590</v>
      </c>
      <c r="EN80" s="2">
        <v>6530</v>
      </c>
      <c r="EO80" s="2">
        <v>6440</v>
      </c>
      <c r="EP80" s="2">
        <v>6460</v>
      </c>
      <c r="EQ80" s="2">
        <v>6390</v>
      </c>
      <c r="ER80" s="2">
        <v>6370</v>
      </c>
      <c r="ES80" s="2">
        <v>6300</v>
      </c>
      <c r="ET80" s="2">
        <v>6190</v>
      </c>
      <c r="EU80" s="2">
        <v>6170</v>
      </c>
      <c r="EV80" s="2">
        <v>6170</v>
      </c>
      <c r="EW80" s="2">
        <v>6160</v>
      </c>
      <c r="EX80" s="2">
        <v>6170</v>
      </c>
      <c r="EY80" s="2">
        <v>6160</v>
      </c>
      <c r="EZ80" s="2">
        <v>6130</v>
      </c>
      <c r="FA80" s="2">
        <v>6210</v>
      </c>
      <c r="FB80" s="2">
        <v>6090</v>
      </c>
      <c r="FC80" s="2">
        <v>6100</v>
      </c>
      <c r="FD80" s="2">
        <v>6080</v>
      </c>
      <c r="FE80" s="2">
        <v>6160</v>
      </c>
      <c r="FF80" s="2">
        <v>6100</v>
      </c>
      <c r="FG80" s="2">
        <v>6020</v>
      </c>
      <c r="FH80" s="2">
        <v>6040</v>
      </c>
      <c r="FI80" s="2">
        <v>6110</v>
      </c>
      <c r="FJ80" s="2">
        <v>6060</v>
      </c>
      <c r="FK80" s="2">
        <v>5900</v>
      </c>
      <c r="FL80" s="2">
        <v>5980</v>
      </c>
      <c r="FM80" s="2">
        <v>5930</v>
      </c>
      <c r="FN80" s="2">
        <v>5950</v>
      </c>
      <c r="FO80" s="2">
        <v>6030</v>
      </c>
      <c r="FP80" s="2">
        <v>6180</v>
      </c>
      <c r="FQ80" s="2">
        <v>6050</v>
      </c>
      <c r="FR80" s="2">
        <v>6140</v>
      </c>
      <c r="FS80" s="2">
        <v>6000</v>
      </c>
      <c r="FT80" s="2">
        <v>5860</v>
      </c>
      <c r="FU80" s="2">
        <v>5650</v>
      </c>
      <c r="FV80" s="2">
        <v>5610</v>
      </c>
      <c r="FW80" s="2">
        <v>5590</v>
      </c>
      <c r="FX80" s="2">
        <v>5500</v>
      </c>
      <c r="FY80" s="2">
        <v>5360</v>
      </c>
      <c r="FZ80" s="2">
        <v>5190</v>
      </c>
      <c r="GA80" s="2">
        <v>5040</v>
      </c>
      <c r="GB80" s="2">
        <v>5020</v>
      </c>
      <c r="GC80" s="2">
        <v>5030</v>
      </c>
      <c r="GD80" s="2">
        <v>4985</v>
      </c>
      <c r="GE80" s="2">
        <v>4990</v>
      </c>
      <c r="GF80" s="2">
        <v>4955</v>
      </c>
      <c r="GG80" s="2">
        <v>4950</v>
      </c>
      <c r="GH80" s="2">
        <v>4890</v>
      </c>
      <c r="GI80" s="2">
        <v>4910</v>
      </c>
      <c r="GJ80" s="2">
        <v>4875</v>
      </c>
      <c r="GK80" s="2">
        <v>4895</v>
      </c>
      <c r="GL80" s="2">
        <v>5010</v>
      </c>
      <c r="GM80" s="2">
        <v>4970</v>
      </c>
      <c r="GN80" s="2">
        <v>4985</v>
      </c>
      <c r="GO80" s="2">
        <v>4970</v>
      </c>
      <c r="GP80" s="2">
        <v>4835</v>
      </c>
      <c r="GQ80" s="2">
        <v>4880</v>
      </c>
      <c r="GR80" s="2">
        <v>4855</v>
      </c>
      <c r="GS80" s="2">
        <v>4855</v>
      </c>
      <c r="GT80" s="2">
        <v>4705</v>
      </c>
      <c r="GU80" s="2">
        <v>4600</v>
      </c>
      <c r="GV80" s="2">
        <v>4620</v>
      </c>
      <c r="GW80" s="2">
        <v>4700</v>
      </c>
      <c r="GX80" s="2">
        <v>4735</v>
      </c>
      <c r="GY80" s="2">
        <v>4735</v>
      </c>
      <c r="GZ80" s="2">
        <v>4715</v>
      </c>
      <c r="HA80" s="2">
        <v>4625</v>
      </c>
      <c r="HB80" s="2">
        <v>4620</v>
      </c>
      <c r="HC80" s="2">
        <v>4680</v>
      </c>
      <c r="HD80" s="2">
        <v>4730</v>
      </c>
      <c r="HE80" s="2">
        <v>4790</v>
      </c>
      <c r="HF80" s="2">
        <v>4920</v>
      </c>
      <c r="HG80" s="2">
        <v>4845</v>
      </c>
      <c r="HH80" s="2">
        <v>4810</v>
      </c>
      <c r="HI80" s="2">
        <v>4795</v>
      </c>
      <c r="HJ80" s="2">
        <v>4810</v>
      </c>
      <c r="HK80" s="2">
        <v>4795</v>
      </c>
      <c r="HL80" s="2">
        <v>4805</v>
      </c>
      <c r="HM80" s="2">
        <v>4855</v>
      </c>
      <c r="HN80" s="2">
        <v>4870</v>
      </c>
      <c r="HO80" s="2">
        <v>4890</v>
      </c>
      <c r="HP80" s="2">
        <v>4905</v>
      </c>
      <c r="HQ80" s="2">
        <v>4890</v>
      </c>
      <c r="HR80" s="2">
        <v>4910</v>
      </c>
      <c r="HS80" s="2">
        <v>4900</v>
      </c>
      <c r="HT80" s="2">
        <v>4880</v>
      </c>
      <c r="HU80" s="2">
        <v>4840</v>
      </c>
      <c r="HV80" s="2">
        <v>4850</v>
      </c>
      <c r="HW80" s="2">
        <v>4850</v>
      </c>
      <c r="HX80" s="2">
        <v>4840</v>
      </c>
      <c r="HY80" s="2">
        <v>4850</v>
      </c>
      <c r="HZ80" s="2">
        <v>4830</v>
      </c>
      <c r="IA80" s="2">
        <v>4815</v>
      </c>
      <c r="IB80" s="2">
        <v>4820</v>
      </c>
      <c r="IC80" s="2">
        <v>4890</v>
      </c>
      <c r="ID80" s="2">
        <v>4845</v>
      </c>
      <c r="IE80" s="2">
        <v>4870</v>
      </c>
      <c r="IF80" s="2">
        <v>4835</v>
      </c>
      <c r="IG80" s="2">
        <v>4815</v>
      </c>
      <c r="IH80" s="2">
        <v>4815</v>
      </c>
      <c r="II80" s="2">
        <v>4800</v>
      </c>
      <c r="IJ80" s="2">
        <v>4815</v>
      </c>
      <c r="IK80" s="2">
        <v>4800</v>
      </c>
      <c r="IL80" s="2">
        <v>4800</v>
      </c>
      <c r="IM80" s="2">
        <v>4830</v>
      </c>
      <c r="IN80" s="2">
        <v>4690</v>
      </c>
      <c r="IO80" s="2">
        <v>4570</v>
      </c>
      <c r="IP80" s="2">
        <v>4540</v>
      </c>
      <c r="IQ80" s="2">
        <v>4580</v>
      </c>
      <c r="IR80" s="2">
        <v>4465</v>
      </c>
      <c r="IS80" s="2">
        <v>4450</v>
      </c>
      <c r="IT80" s="2">
        <v>4425</v>
      </c>
    </row>
    <row r="81" spans="1:254" ht="15.9" customHeight="1">
      <c r="A81" s="61" t="s">
        <v>157</v>
      </c>
      <c r="B81" s="6" t="s">
        <v>158</v>
      </c>
      <c r="C81" s="15">
        <v>5300</v>
      </c>
      <c r="D81" s="16">
        <v>-35</v>
      </c>
      <c r="E81" s="13">
        <v>5335</v>
      </c>
      <c r="F81" s="13">
        <v>5302</v>
      </c>
      <c r="G81" s="13">
        <v>5894</v>
      </c>
      <c r="H81" s="13">
        <v>5704</v>
      </c>
      <c r="I81" s="13">
        <v>5782</v>
      </c>
      <c r="J81" s="13">
        <v>5605</v>
      </c>
      <c r="K81" s="13">
        <v>5560</v>
      </c>
      <c r="L81" s="13">
        <v>5655</v>
      </c>
      <c r="M81" s="13">
        <v>6022</v>
      </c>
      <c r="N81" s="13">
        <v>5792</v>
      </c>
      <c r="O81" s="13">
        <v>5769</v>
      </c>
      <c r="P81" s="13">
        <v>5727</v>
      </c>
      <c r="Q81" s="13">
        <v>5707</v>
      </c>
      <c r="R81" s="13">
        <v>5468</v>
      </c>
      <c r="S81" s="13">
        <v>5495</v>
      </c>
      <c r="T81" s="13">
        <v>5600</v>
      </c>
      <c r="U81" s="13">
        <v>5470</v>
      </c>
      <c r="V81" s="13">
        <v>5577</v>
      </c>
      <c r="W81" s="13">
        <v>5559</v>
      </c>
      <c r="X81" s="13">
        <v>5439</v>
      </c>
      <c r="Y81" s="13">
        <v>5437</v>
      </c>
      <c r="Z81" s="13">
        <v>5642</v>
      </c>
      <c r="AA81" s="13">
        <v>5854</v>
      </c>
      <c r="AB81" s="13">
        <v>5812</v>
      </c>
      <c r="AC81" s="13">
        <v>5584</v>
      </c>
      <c r="AD81" s="13">
        <v>5714</v>
      </c>
      <c r="AE81" s="13">
        <v>5635</v>
      </c>
      <c r="AF81" s="13">
        <v>5594</v>
      </c>
      <c r="AG81" s="13">
        <v>5587</v>
      </c>
      <c r="AH81" s="13">
        <v>5579</v>
      </c>
      <c r="AI81" s="13">
        <v>5520</v>
      </c>
      <c r="AJ81" s="13">
        <v>5535</v>
      </c>
      <c r="AK81" s="13">
        <v>5698</v>
      </c>
      <c r="AL81" s="13">
        <v>5409</v>
      </c>
      <c r="AM81" s="13">
        <v>5478</v>
      </c>
      <c r="AN81" s="13">
        <v>5380</v>
      </c>
      <c r="AO81" s="13">
        <v>5230</v>
      </c>
      <c r="AP81" s="13">
        <v>5162</v>
      </c>
      <c r="AQ81" s="13">
        <v>4848</v>
      </c>
      <c r="AR81" s="13">
        <v>4766</v>
      </c>
      <c r="AS81" s="13">
        <v>4757</v>
      </c>
      <c r="AT81" s="13">
        <v>4939</v>
      </c>
      <c r="AU81" s="13">
        <v>4941</v>
      </c>
      <c r="AV81" s="13">
        <v>5226</v>
      </c>
      <c r="AW81" s="13">
        <v>5313</v>
      </c>
      <c r="AX81" s="13">
        <v>5350</v>
      </c>
      <c r="AY81" s="13">
        <v>5125</v>
      </c>
      <c r="AZ81" s="13">
        <v>5077</v>
      </c>
      <c r="BA81" s="13">
        <v>5001</v>
      </c>
      <c r="BB81" s="13">
        <v>4914</v>
      </c>
      <c r="BC81" s="13">
        <v>4927</v>
      </c>
      <c r="BD81" s="13">
        <v>4915</v>
      </c>
      <c r="BE81" s="13">
        <v>5044</v>
      </c>
      <c r="BF81" s="13">
        <v>4830</v>
      </c>
      <c r="BG81" s="13">
        <v>4771</v>
      </c>
      <c r="BH81" s="13">
        <v>4700</v>
      </c>
      <c r="BI81" s="13">
        <v>4817</v>
      </c>
      <c r="BJ81" s="13">
        <v>4864</v>
      </c>
      <c r="BK81" s="13">
        <v>5013</v>
      </c>
      <c r="BL81" s="13">
        <v>5093</v>
      </c>
      <c r="BM81" s="67">
        <v>5268</v>
      </c>
      <c r="BN81" s="67">
        <v>5260</v>
      </c>
      <c r="BO81" s="67">
        <v>5371</v>
      </c>
      <c r="BP81" s="67">
        <v>5171</v>
      </c>
      <c r="BQ81" s="67">
        <v>5734</v>
      </c>
      <c r="BR81" s="67">
        <v>5409</v>
      </c>
      <c r="BS81" s="67">
        <v>5463</v>
      </c>
      <c r="BT81" s="67">
        <v>5450</v>
      </c>
      <c r="BU81" s="67">
        <v>5331</v>
      </c>
      <c r="BV81" s="67">
        <v>5264</v>
      </c>
      <c r="BW81" s="67">
        <v>5279</v>
      </c>
      <c r="BX81" s="67">
        <v>5447</v>
      </c>
      <c r="BY81" s="67">
        <v>5584</v>
      </c>
      <c r="BZ81" s="67">
        <v>5500</v>
      </c>
      <c r="CA81" s="516">
        <v>5414</v>
      </c>
      <c r="CB81" s="516">
        <v>5461</v>
      </c>
      <c r="CC81" s="516">
        <v>5387</v>
      </c>
      <c r="CD81" s="516">
        <v>5611</v>
      </c>
      <c r="CE81" s="516">
        <v>5602</v>
      </c>
      <c r="CF81" s="516">
        <v>5637</v>
      </c>
      <c r="CG81" s="516">
        <v>5654</v>
      </c>
      <c r="CH81" s="516">
        <v>5433</v>
      </c>
      <c r="CI81" s="516">
        <v>4986</v>
      </c>
      <c r="CJ81" s="516">
        <v>4929</v>
      </c>
      <c r="CK81" s="516">
        <v>4930</v>
      </c>
      <c r="CL81" s="516">
        <v>4813</v>
      </c>
      <c r="CM81" s="516">
        <v>5052</v>
      </c>
      <c r="CN81" s="516">
        <v>4744</v>
      </c>
      <c r="CO81" s="516">
        <v>4864</v>
      </c>
      <c r="CP81" s="516">
        <v>5067</v>
      </c>
      <c r="CQ81" s="516">
        <v>5164</v>
      </c>
      <c r="CR81" s="516">
        <v>5158</v>
      </c>
      <c r="CS81" s="516">
        <v>4981</v>
      </c>
      <c r="CT81" s="516">
        <v>4870</v>
      </c>
      <c r="CU81" s="516">
        <v>5233</v>
      </c>
      <c r="CV81" s="516">
        <v>5566</v>
      </c>
      <c r="CW81" s="516">
        <v>5460</v>
      </c>
      <c r="CX81" s="516">
        <v>5492</v>
      </c>
      <c r="CY81" s="516">
        <v>5589</v>
      </c>
      <c r="CZ81" s="516">
        <v>5649</v>
      </c>
      <c r="DA81" s="2">
        <v>5770</v>
      </c>
      <c r="DB81" s="2">
        <v>5453</v>
      </c>
      <c r="DC81" s="2">
        <v>5230</v>
      </c>
      <c r="DD81" s="2">
        <v>5673</v>
      </c>
      <c r="DE81" s="2">
        <v>5693</v>
      </c>
      <c r="DF81" s="2">
        <v>5549</v>
      </c>
      <c r="DG81" s="2">
        <v>5843</v>
      </c>
      <c r="DH81" s="2">
        <v>6170</v>
      </c>
      <c r="DI81" s="2">
        <v>6245</v>
      </c>
      <c r="DJ81" s="2">
        <v>6162</v>
      </c>
      <c r="DK81" s="2">
        <v>6014</v>
      </c>
      <c r="DL81" s="2">
        <v>5754</v>
      </c>
      <c r="DM81" s="2">
        <v>5398</v>
      </c>
      <c r="DN81" s="2">
        <v>5280</v>
      </c>
      <c r="DO81" s="2">
        <v>5238</v>
      </c>
      <c r="DP81" s="2">
        <v>5137</v>
      </c>
      <c r="DQ81" s="2">
        <v>5094</v>
      </c>
      <c r="DR81" s="2">
        <v>4984</v>
      </c>
      <c r="DS81" s="2">
        <v>5055</v>
      </c>
      <c r="DT81" s="2">
        <v>5073</v>
      </c>
      <c r="DU81" s="2">
        <v>4969</v>
      </c>
      <c r="DV81" s="2">
        <v>4936</v>
      </c>
      <c r="DW81" s="2">
        <v>4992</v>
      </c>
      <c r="DX81" s="2">
        <v>5046</v>
      </c>
      <c r="DY81" s="2">
        <v>5432</v>
      </c>
      <c r="DZ81" s="2">
        <v>5166</v>
      </c>
      <c r="EA81" s="2">
        <v>5128</v>
      </c>
      <c r="EB81" s="2">
        <v>5142</v>
      </c>
      <c r="EC81" s="2">
        <v>5170</v>
      </c>
      <c r="ED81" s="2">
        <v>5204</v>
      </c>
      <c r="EE81" s="2">
        <v>5216</v>
      </c>
      <c r="EF81" s="2">
        <v>5284</v>
      </c>
      <c r="EG81" s="2">
        <v>5247</v>
      </c>
      <c r="EH81" s="2">
        <v>5190</v>
      </c>
      <c r="EI81" s="2">
        <v>5255</v>
      </c>
      <c r="EJ81" s="2">
        <v>5274</v>
      </c>
      <c r="EK81" s="2">
        <v>5286</v>
      </c>
      <c r="EL81" s="2">
        <v>5310</v>
      </c>
      <c r="EM81" s="2">
        <v>5350</v>
      </c>
      <c r="EN81" s="2">
        <v>5186</v>
      </c>
      <c r="EO81" s="2">
        <v>5052</v>
      </c>
      <c r="EP81" s="2">
        <v>5042</v>
      </c>
      <c r="EQ81" s="2">
        <v>5112</v>
      </c>
      <c r="ER81" s="2">
        <v>5234</v>
      </c>
      <c r="ES81" s="2">
        <v>5160</v>
      </c>
      <c r="ET81" s="2">
        <v>5016</v>
      </c>
      <c r="EU81" s="2">
        <v>5074</v>
      </c>
      <c r="EV81" s="2">
        <v>5060</v>
      </c>
      <c r="EW81" s="2">
        <v>5077</v>
      </c>
      <c r="EX81" s="2">
        <v>5055</v>
      </c>
      <c r="EY81" s="2">
        <v>5040</v>
      </c>
      <c r="EZ81" s="2">
        <v>5002</v>
      </c>
      <c r="FA81" s="2">
        <v>4959</v>
      </c>
      <c r="FB81" s="2">
        <v>4920</v>
      </c>
      <c r="FC81" s="2">
        <v>5058</v>
      </c>
      <c r="FD81" s="2">
        <v>5033</v>
      </c>
      <c r="FE81" s="2">
        <v>5071</v>
      </c>
      <c r="FF81" s="2">
        <v>5084</v>
      </c>
      <c r="FG81" s="2">
        <v>5003</v>
      </c>
      <c r="FH81" s="2">
        <v>5054</v>
      </c>
      <c r="FI81" s="2">
        <v>5000</v>
      </c>
      <c r="FJ81" s="2">
        <v>4985</v>
      </c>
      <c r="FK81" s="2">
        <v>4887</v>
      </c>
      <c r="FL81" s="2">
        <v>4964</v>
      </c>
      <c r="FM81" s="2">
        <v>4962</v>
      </c>
      <c r="FN81" s="2">
        <v>4902</v>
      </c>
      <c r="FO81" s="2">
        <v>4884</v>
      </c>
      <c r="FP81" s="2">
        <v>4992</v>
      </c>
      <c r="FQ81" s="2">
        <v>4979</v>
      </c>
      <c r="FR81" s="2">
        <v>4988</v>
      </c>
      <c r="FS81" s="2">
        <v>4870</v>
      </c>
      <c r="FT81" s="2">
        <v>4861</v>
      </c>
      <c r="FU81" s="2">
        <v>4735</v>
      </c>
      <c r="FV81" s="2">
        <v>4659</v>
      </c>
      <c r="FW81" s="2">
        <v>4654</v>
      </c>
      <c r="FX81" s="2">
        <v>4777</v>
      </c>
      <c r="FY81" s="2">
        <v>4729</v>
      </c>
      <c r="FZ81" s="2">
        <v>4699</v>
      </c>
      <c r="GA81" s="2">
        <v>4714</v>
      </c>
      <c r="GB81" s="2">
        <v>4589</v>
      </c>
      <c r="GC81" s="2">
        <v>4600</v>
      </c>
      <c r="GD81" s="2">
        <v>4606</v>
      </c>
      <c r="GE81" s="2">
        <v>4730</v>
      </c>
      <c r="GF81" s="2">
        <v>4678</v>
      </c>
      <c r="GG81" s="2">
        <v>4699</v>
      </c>
      <c r="GH81" s="2">
        <v>4623</v>
      </c>
      <c r="GI81" s="2">
        <v>4538</v>
      </c>
      <c r="GJ81" s="2">
        <v>4481</v>
      </c>
      <c r="GK81" s="2">
        <v>4527</v>
      </c>
      <c r="GL81" s="2">
        <v>4681</v>
      </c>
      <c r="GM81" s="2">
        <v>4586</v>
      </c>
      <c r="GN81" s="2">
        <v>4518</v>
      </c>
      <c r="GO81" s="2">
        <v>4584</v>
      </c>
      <c r="GP81" s="2">
        <v>4514</v>
      </c>
      <c r="GQ81" s="2">
        <v>4438</v>
      </c>
      <c r="GR81" s="2">
        <v>4331</v>
      </c>
      <c r="GS81" s="2">
        <v>4410</v>
      </c>
      <c r="GT81" s="2">
        <v>4374</v>
      </c>
      <c r="GU81" s="2">
        <v>4279</v>
      </c>
      <c r="GV81" s="2">
        <v>4477</v>
      </c>
      <c r="GW81" s="2">
        <v>4480</v>
      </c>
      <c r="GX81" s="2">
        <v>4473</v>
      </c>
      <c r="GY81" s="2">
        <v>4486</v>
      </c>
      <c r="GZ81" s="2">
        <v>4526</v>
      </c>
      <c r="HA81" s="2">
        <v>4321</v>
      </c>
      <c r="HB81" s="2">
        <v>4238</v>
      </c>
      <c r="HC81" s="2">
        <v>4245</v>
      </c>
      <c r="HD81" s="2">
        <v>4255</v>
      </c>
      <c r="HE81" s="2">
        <v>4227</v>
      </c>
      <c r="HF81" s="2">
        <v>4315</v>
      </c>
      <c r="HG81" s="2">
        <v>4320</v>
      </c>
      <c r="HH81" s="2">
        <v>4321</v>
      </c>
      <c r="HI81" s="2">
        <v>4387</v>
      </c>
      <c r="HJ81" s="2">
        <v>4321</v>
      </c>
      <c r="HK81" s="2">
        <v>4344</v>
      </c>
      <c r="HL81" s="2">
        <v>4305</v>
      </c>
      <c r="HM81" s="2">
        <v>4417</v>
      </c>
      <c r="HN81" s="2">
        <v>4385</v>
      </c>
      <c r="HO81" s="2">
        <v>4379</v>
      </c>
      <c r="HP81" s="2">
        <v>4381</v>
      </c>
      <c r="HQ81" s="2">
        <v>4355</v>
      </c>
      <c r="HR81" s="2">
        <v>4390</v>
      </c>
      <c r="HS81" s="2">
        <v>4297</v>
      </c>
      <c r="HT81" s="2">
        <v>4273</v>
      </c>
      <c r="HU81" s="2">
        <v>4284</v>
      </c>
      <c r="HV81" s="2">
        <v>4389</v>
      </c>
      <c r="HW81" s="2">
        <v>4340</v>
      </c>
      <c r="HX81" s="2">
        <v>4347</v>
      </c>
      <c r="HY81" s="2">
        <v>4323</v>
      </c>
      <c r="HZ81" s="2">
        <v>4289</v>
      </c>
      <c r="IA81" s="2">
        <v>4247</v>
      </c>
      <c r="IB81" s="2">
        <v>4228</v>
      </c>
      <c r="IC81" s="2">
        <v>4258</v>
      </c>
      <c r="ID81" s="2">
        <v>4218</v>
      </c>
      <c r="IE81" s="2">
        <v>4188</v>
      </c>
      <c r="IF81" s="2">
        <v>4253</v>
      </c>
      <c r="IG81" s="2">
        <v>4325</v>
      </c>
      <c r="IH81" s="2">
        <v>4313</v>
      </c>
      <c r="II81" s="2">
        <v>4300</v>
      </c>
      <c r="IJ81" s="2">
        <v>4326</v>
      </c>
      <c r="IK81" s="2">
        <v>4271</v>
      </c>
      <c r="IL81" s="2">
        <v>4267</v>
      </c>
      <c r="IM81" s="2">
        <v>4163</v>
      </c>
      <c r="IN81" s="2">
        <v>4145</v>
      </c>
      <c r="IO81" s="2">
        <v>4024</v>
      </c>
      <c r="IP81" s="2">
        <v>4038</v>
      </c>
      <c r="IQ81" s="2">
        <v>4089</v>
      </c>
      <c r="IR81" s="2">
        <v>4029</v>
      </c>
      <c r="IS81" s="2">
        <v>3954</v>
      </c>
      <c r="IT81" s="2">
        <v>3951</v>
      </c>
    </row>
    <row r="82" spans="1:254" ht="15.9" customHeight="1">
      <c r="A82" s="61" t="s">
        <v>159</v>
      </c>
      <c r="B82" s="6" t="s">
        <v>160</v>
      </c>
      <c r="C82" s="15">
        <v>1578</v>
      </c>
      <c r="D82" s="16">
        <v>-50</v>
      </c>
      <c r="E82" s="13">
        <v>1628</v>
      </c>
      <c r="F82" s="13">
        <v>1522</v>
      </c>
      <c r="G82" s="13">
        <v>1496.5</v>
      </c>
      <c r="H82" s="13">
        <v>1483</v>
      </c>
      <c r="I82" s="13">
        <v>1497</v>
      </c>
      <c r="J82" s="13">
        <v>1465.5</v>
      </c>
      <c r="K82" s="13">
        <v>1498.5</v>
      </c>
      <c r="L82" s="13">
        <v>1520</v>
      </c>
      <c r="M82" s="13">
        <v>1554.5</v>
      </c>
      <c r="N82" s="13">
        <v>1541</v>
      </c>
      <c r="O82" s="13">
        <v>1515.5</v>
      </c>
      <c r="P82" s="13">
        <v>1499</v>
      </c>
      <c r="Q82" s="13">
        <v>1474.5</v>
      </c>
      <c r="R82" s="13">
        <v>1427</v>
      </c>
      <c r="S82" s="13">
        <v>1508</v>
      </c>
      <c r="T82" s="13">
        <v>1531.5</v>
      </c>
      <c r="U82" s="13">
        <v>1523</v>
      </c>
      <c r="V82" s="13">
        <v>1531.5</v>
      </c>
      <c r="W82" s="13">
        <v>1539.5</v>
      </c>
      <c r="X82" s="13">
        <v>1556</v>
      </c>
      <c r="Y82" s="13">
        <v>1565.5</v>
      </c>
      <c r="Z82" s="13">
        <v>1528</v>
      </c>
      <c r="AA82" s="13">
        <v>1529.5</v>
      </c>
      <c r="AB82" s="13">
        <v>1509</v>
      </c>
      <c r="AC82" s="13">
        <v>1479.5</v>
      </c>
      <c r="AD82" s="13">
        <v>1431.5</v>
      </c>
      <c r="AE82" s="13">
        <v>1412</v>
      </c>
      <c r="AF82" s="13">
        <v>1412.5</v>
      </c>
      <c r="AG82" s="13">
        <v>1407.5</v>
      </c>
      <c r="AH82" s="13">
        <v>1380.5</v>
      </c>
      <c r="AI82" s="13">
        <v>1384.5</v>
      </c>
      <c r="AJ82" s="13">
        <v>1411</v>
      </c>
      <c r="AK82" s="13">
        <v>1425.5</v>
      </c>
      <c r="AL82" s="13">
        <v>1411</v>
      </c>
      <c r="AM82" s="13">
        <v>1439.5</v>
      </c>
      <c r="AN82" s="13">
        <v>1388.5</v>
      </c>
      <c r="AO82" s="13">
        <v>1413</v>
      </c>
      <c r="AP82" s="13">
        <v>1413.5</v>
      </c>
      <c r="AQ82" s="13">
        <v>1402</v>
      </c>
      <c r="AR82" s="13">
        <v>1372.5</v>
      </c>
      <c r="AS82" s="13">
        <v>1375.5</v>
      </c>
      <c r="AT82" s="13">
        <v>1383</v>
      </c>
      <c r="AU82" s="13">
        <v>1348.5</v>
      </c>
      <c r="AV82" s="13">
        <v>1357.5</v>
      </c>
      <c r="AW82" s="13">
        <v>1341</v>
      </c>
      <c r="AX82" s="13">
        <v>1338</v>
      </c>
      <c r="AY82" s="13">
        <v>1314.5</v>
      </c>
      <c r="AZ82" s="13">
        <v>1300.5</v>
      </c>
      <c r="BA82" s="13">
        <v>1329.5</v>
      </c>
      <c r="BB82" s="13">
        <v>1353</v>
      </c>
      <c r="BC82" s="13">
        <v>1371.5</v>
      </c>
      <c r="BD82" s="13">
        <v>1388.5</v>
      </c>
      <c r="BE82" s="13">
        <v>1388</v>
      </c>
      <c r="BF82" s="13">
        <v>1396.5</v>
      </c>
      <c r="BG82" s="13">
        <v>1409.5</v>
      </c>
      <c r="BH82" s="13">
        <v>1385.5</v>
      </c>
      <c r="BI82" s="13">
        <v>1365.5</v>
      </c>
      <c r="BJ82" s="13">
        <v>1366.5</v>
      </c>
      <c r="BK82" s="13">
        <v>1377.5</v>
      </c>
      <c r="BL82" s="13">
        <v>1370.5</v>
      </c>
      <c r="BM82" s="67">
        <v>1366.5</v>
      </c>
      <c r="BN82" s="67">
        <v>1362.5</v>
      </c>
      <c r="BO82" s="67">
        <v>1338</v>
      </c>
      <c r="BP82" s="67">
        <v>1313.5</v>
      </c>
      <c r="BQ82" s="67">
        <v>1344.5</v>
      </c>
      <c r="BR82" s="67">
        <v>1296</v>
      </c>
      <c r="BS82" s="67">
        <v>1298.5</v>
      </c>
      <c r="BT82" s="67">
        <v>1319.5</v>
      </c>
      <c r="BU82" s="67">
        <v>1234</v>
      </c>
      <c r="BV82" s="67">
        <v>1222</v>
      </c>
      <c r="BW82" s="67">
        <v>1236</v>
      </c>
      <c r="BX82" s="67">
        <v>1244.5</v>
      </c>
      <c r="BY82" s="67">
        <v>1281.5</v>
      </c>
      <c r="BZ82" s="67">
        <v>1317.5</v>
      </c>
      <c r="CA82" s="516">
        <v>1343.5</v>
      </c>
      <c r="CB82" s="516">
        <v>1356</v>
      </c>
      <c r="CC82" s="516">
        <v>1354</v>
      </c>
      <c r="CD82" s="516">
        <v>1343.5</v>
      </c>
      <c r="CE82" s="516">
        <v>1344</v>
      </c>
      <c r="CF82" s="516">
        <v>1353.5</v>
      </c>
      <c r="CG82" s="516">
        <v>1348.5</v>
      </c>
      <c r="CH82" s="516">
        <v>1353</v>
      </c>
      <c r="CI82" s="516">
        <v>1308</v>
      </c>
      <c r="CJ82" s="516">
        <v>1301.5</v>
      </c>
      <c r="CK82" s="516">
        <v>1286</v>
      </c>
      <c r="CL82" s="516">
        <v>1276</v>
      </c>
      <c r="CM82" s="516">
        <v>1303</v>
      </c>
      <c r="CN82" s="516">
        <v>1193</v>
      </c>
      <c r="CO82" s="516">
        <v>1213</v>
      </c>
      <c r="CP82" s="516">
        <v>1263.5</v>
      </c>
      <c r="CQ82" s="516">
        <v>1239</v>
      </c>
      <c r="CR82" s="516">
        <v>1245.5</v>
      </c>
      <c r="CS82" s="516">
        <v>1203</v>
      </c>
      <c r="CT82" s="516">
        <v>1155</v>
      </c>
      <c r="CU82" s="516">
        <v>1198.5</v>
      </c>
      <c r="CV82" s="516">
        <v>1227</v>
      </c>
      <c r="CW82" s="516">
        <v>1186</v>
      </c>
      <c r="CX82" s="516">
        <v>1176</v>
      </c>
      <c r="CY82" s="516">
        <v>1181</v>
      </c>
      <c r="CZ82" s="516">
        <v>1184</v>
      </c>
      <c r="DA82" s="2">
        <v>1212.5</v>
      </c>
      <c r="DB82" s="2">
        <v>1215.5</v>
      </c>
      <c r="DC82" s="2">
        <v>1172</v>
      </c>
      <c r="DD82" s="2">
        <v>1255.5</v>
      </c>
      <c r="DE82" s="2">
        <v>1261</v>
      </c>
      <c r="DF82" s="2">
        <v>1191</v>
      </c>
      <c r="DG82" s="2">
        <v>1260</v>
      </c>
      <c r="DH82" s="2">
        <v>1287.5</v>
      </c>
      <c r="DI82" s="2">
        <v>1343</v>
      </c>
      <c r="DJ82" s="2">
        <v>1304</v>
      </c>
      <c r="DK82" s="2">
        <v>1279</v>
      </c>
      <c r="DL82" s="2">
        <v>1280</v>
      </c>
      <c r="DM82" s="2">
        <v>1320</v>
      </c>
      <c r="DN82" s="2">
        <v>1331.5</v>
      </c>
      <c r="DO82" s="2">
        <v>1292</v>
      </c>
      <c r="DP82" s="2">
        <v>1270.5</v>
      </c>
      <c r="DQ82" s="2">
        <v>1283.5</v>
      </c>
      <c r="DR82" s="2">
        <v>1315</v>
      </c>
      <c r="DS82" s="2">
        <v>1342.5</v>
      </c>
      <c r="DT82" s="2">
        <v>1318.5</v>
      </c>
      <c r="DU82" s="2">
        <v>1309.5</v>
      </c>
      <c r="DV82" s="2">
        <v>1274</v>
      </c>
      <c r="DW82" s="2">
        <v>1262.5</v>
      </c>
      <c r="DX82" s="2">
        <v>1223</v>
      </c>
      <c r="DY82" s="2">
        <v>1207.5</v>
      </c>
      <c r="DZ82" s="2">
        <v>1148</v>
      </c>
      <c r="EA82" s="2">
        <v>1163.5</v>
      </c>
      <c r="EB82" s="2">
        <v>1147.5</v>
      </c>
      <c r="EC82" s="2">
        <v>1138</v>
      </c>
      <c r="ED82" s="2">
        <v>1139.5</v>
      </c>
      <c r="EE82" s="2">
        <v>1122</v>
      </c>
      <c r="EF82" s="2">
        <v>1147.5</v>
      </c>
      <c r="EG82" s="2">
        <v>1127</v>
      </c>
      <c r="EH82" s="2">
        <v>1109.5</v>
      </c>
      <c r="EI82" s="2">
        <v>1143</v>
      </c>
      <c r="EJ82" s="2">
        <v>1150.5</v>
      </c>
      <c r="EK82" s="2">
        <v>1166</v>
      </c>
      <c r="EL82" s="2">
        <v>1144</v>
      </c>
      <c r="EM82" s="2">
        <v>1141</v>
      </c>
      <c r="EN82" s="2">
        <v>1128</v>
      </c>
      <c r="EO82" s="2">
        <v>1101</v>
      </c>
      <c r="EP82" s="2">
        <v>1081.5</v>
      </c>
      <c r="EQ82" s="2">
        <v>1091</v>
      </c>
      <c r="ER82" s="2">
        <v>1103.5</v>
      </c>
      <c r="ES82" s="2">
        <v>1071</v>
      </c>
      <c r="ET82" s="2">
        <v>1038</v>
      </c>
      <c r="EU82" s="2">
        <v>1047</v>
      </c>
      <c r="EV82" s="2">
        <v>1039</v>
      </c>
      <c r="EW82" s="2">
        <v>1045</v>
      </c>
      <c r="EX82" s="2">
        <v>1051</v>
      </c>
      <c r="EY82" s="2">
        <v>1058.5</v>
      </c>
      <c r="EZ82" s="2">
        <v>1055</v>
      </c>
      <c r="FA82" s="2">
        <v>1068.5</v>
      </c>
      <c r="FB82" s="2">
        <v>1053.5</v>
      </c>
      <c r="FC82" s="2">
        <v>1056</v>
      </c>
      <c r="FD82" s="2">
        <v>1051.5</v>
      </c>
      <c r="FE82" s="2">
        <v>1073</v>
      </c>
      <c r="FF82" s="2">
        <v>1052</v>
      </c>
      <c r="FG82" s="2">
        <v>1029</v>
      </c>
      <c r="FH82" s="2">
        <v>1040</v>
      </c>
      <c r="FI82" s="2">
        <v>1040.5</v>
      </c>
      <c r="FJ82" s="2">
        <v>1022</v>
      </c>
      <c r="FK82" s="2">
        <v>1033.5</v>
      </c>
      <c r="FL82" s="2">
        <v>1037.5</v>
      </c>
      <c r="FM82" s="2">
        <v>1013</v>
      </c>
      <c r="FN82" s="2">
        <v>1032</v>
      </c>
      <c r="FO82" s="2">
        <v>1036</v>
      </c>
      <c r="FP82" s="2">
        <v>1019.5</v>
      </c>
      <c r="FQ82" s="2">
        <v>1006</v>
      </c>
      <c r="FR82" s="2">
        <v>997.7</v>
      </c>
      <c r="FS82" s="2">
        <v>965.9</v>
      </c>
      <c r="FT82" s="2">
        <v>959</v>
      </c>
      <c r="FU82" s="2">
        <v>950</v>
      </c>
      <c r="FV82" s="2">
        <v>938.2</v>
      </c>
      <c r="FW82" s="2">
        <v>930.4</v>
      </c>
      <c r="FX82" s="2">
        <v>966</v>
      </c>
      <c r="FY82" s="2">
        <v>979.2</v>
      </c>
      <c r="FZ82" s="2">
        <v>977.5</v>
      </c>
      <c r="GA82" s="2">
        <v>961</v>
      </c>
      <c r="GB82" s="2">
        <v>945.4</v>
      </c>
      <c r="GC82" s="2">
        <v>944.4</v>
      </c>
      <c r="GD82" s="2">
        <v>948.5</v>
      </c>
      <c r="GE82" s="2">
        <v>963.6</v>
      </c>
      <c r="GF82" s="2">
        <v>949.7</v>
      </c>
      <c r="GG82" s="2">
        <v>967.3</v>
      </c>
      <c r="GH82" s="2">
        <v>961.9</v>
      </c>
      <c r="GI82" s="2">
        <v>945.8</v>
      </c>
      <c r="GJ82" s="2">
        <v>921.8</v>
      </c>
      <c r="GK82" s="2">
        <v>924.1</v>
      </c>
      <c r="GL82" s="2">
        <v>939.4</v>
      </c>
      <c r="GM82" s="2">
        <v>911.8</v>
      </c>
      <c r="GN82" s="2">
        <v>913.5</v>
      </c>
      <c r="GO82" s="2">
        <v>917.2</v>
      </c>
      <c r="GP82" s="2">
        <v>918.7</v>
      </c>
      <c r="GQ82" s="2">
        <v>923</v>
      </c>
      <c r="GR82" s="2">
        <v>886.6</v>
      </c>
      <c r="GS82" s="2">
        <v>906.5</v>
      </c>
      <c r="GT82" s="2">
        <v>895</v>
      </c>
      <c r="GU82" s="2">
        <v>876.1</v>
      </c>
      <c r="GV82" s="2">
        <v>918.9</v>
      </c>
      <c r="GW82" s="2">
        <v>946.3</v>
      </c>
      <c r="GX82" s="2">
        <v>936</v>
      </c>
      <c r="GY82" s="2">
        <v>926.8</v>
      </c>
      <c r="GZ82" s="2">
        <v>913.5</v>
      </c>
      <c r="HA82" s="2">
        <v>927</v>
      </c>
      <c r="HB82" s="2">
        <v>912.5</v>
      </c>
      <c r="HC82" s="2">
        <v>916.4</v>
      </c>
      <c r="HD82" s="2">
        <v>946.2</v>
      </c>
      <c r="HE82" s="2">
        <v>929.4</v>
      </c>
      <c r="HF82" s="2">
        <v>959.3</v>
      </c>
      <c r="HG82" s="2">
        <v>925</v>
      </c>
      <c r="HH82" s="2">
        <v>911.4</v>
      </c>
      <c r="HI82" s="2">
        <v>910.1</v>
      </c>
      <c r="HJ82" s="2">
        <v>908.4</v>
      </c>
      <c r="HK82" s="2">
        <v>914.3</v>
      </c>
      <c r="HL82" s="2">
        <v>916.1</v>
      </c>
      <c r="HM82" s="2">
        <v>927.2</v>
      </c>
      <c r="HN82" s="2">
        <v>928.1</v>
      </c>
      <c r="HO82" s="2">
        <v>922.7</v>
      </c>
      <c r="HP82" s="2">
        <v>931.2</v>
      </c>
      <c r="HQ82" s="2">
        <v>913.3</v>
      </c>
      <c r="HR82" s="2">
        <v>910.5</v>
      </c>
      <c r="HS82" s="2">
        <v>905</v>
      </c>
      <c r="HT82" s="2">
        <v>909.4</v>
      </c>
      <c r="HU82" s="2">
        <v>898.3</v>
      </c>
      <c r="HV82" s="2">
        <v>925.5</v>
      </c>
      <c r="HW82" s="2">
        <v>903.7</v>
      </c>
      <c r="HX82" s="2">
        <v>915</v>
      </c>
      <c r="HY82" s="2">
        <v>917.2</v>
      </c>
      <c r="HZ82" s="2">
        <v>907.9</v>
      </c>
      <c r="IA82" s="2">
        <v>908.3</v>
      </c>
      <c r="IB82" s="2">
        <v>923</v>
      </c>
      <c r="IC82" s="2">
        <v>926.1</v>
      </c>
      <c r="ID82" s="2">
        <v>910.8</v>
      </c>
      <c r="IE82" s="2">
        <v>904.3</v>
      </c>
      <c r="IF82" s="2">
        <v>898.4</v>
      </c>
      <c r="IG82" s="2">
        <v>911.1</v>
      </c>
      <c r="IH82" s="2">
        <v>912.2</v>
      </c>
      <c r="II82" s="2">
        <v>885.5</v>
      </c>
      <c r="IJ82" s="2">
        <v>889.8</v>
      </c>
      <c r="IK82" s="2">
        <v>884.7</v>
      </c>
      <c r="IL82" s="2">
        <v>877.3</v>
      </c>
      <c r="IM82" s="2">
        <v>864</v>
      </c>
      <c r="IN82" s="2">
        <v>815.9</v>
      </c>
      <c r="IO82" s="2">
        <v>812.5</v>
      </c>
      <c r="IP82" s="2">
        <v>809.8</v>
      </c>
      <c r="IQ82" s="2">
        <v>827.6</v>
      </c>
      <c r="IR82" s="2">
        <v>823.7</v>
      </c>
      <c r="IS82" s="2">
        <v>815.1</v>
      </c>
      <c r="IT82" s="2">
        <v>813.4</v>
      </c>
    </row>
    <row r="83" spans="1:254" ht="15.9" customHeight="1">
      <c r="A83" s="61" t="s">
        <v>161</v>
      </c>
      <c r="B83" s="6" t="s">
        <v>162</v>
      </c>
      <c r="C83" s="15">
        <v>4576</v>
      </c>
      <c r="D83" s="16">
        <v>-12</v>
      </c>
      <c r="E83" s="13">
        <v>4588</v>
      </c>
      <c r="F83" s="13">
        <v>4513</v>
      </c>
      <c r="G83" s="13">
        <v>4544</v>
      </c>
      <c r="H83" s="13">
        <v>4584</v>
      </c>
      <c r="I83" s="13">
        <v>4678</v>
      </c>
      <c r="J83" s="13">
        <v>4832</v>
      </c>
      <c r="K83" s="13">
        <v>4909</v>
      </c>
      <c r="L83" s="13">
        <v>4765</v>
      </c>
      <c r="M83" s="13">
        <v>4740</v>
      </c>
      <c r="N83" s="13">
        <v>4579</v>
      </c>
      <c r="O83" s="13">
        <v>4566</v>
      </c>
      <c r="P83" s="13">
        <v>4605</v>
      </c>
      <c r="Q83" s="13">
        <v>4639</v>
      </c>
      <c r="R83" s="13">
        <v>4582</v>
      </c>
      <c r="S83" s="13">
        <v>4599</v>
      </c>
      <c r="T83" s="13">
        <v>4600</v>
      </c>
      <c r="U83" s="13">
        <v>4594</v>
      </c>
      <c r="V83" s="13">
        <v>4541</v>
      </c>
      <c r="W83" s="13">
        <v>4506</v>
      </c>
      <c r="X83" s="13">
        <v>4520</v>
      </c>
      <c r="Y83" s="13">
        <v>4545</v>
      </c>
      <c r="Z83" s="13">
        <v>4576</v>
      </c>
      <c r="AA83" s="13">
        <v>4563</v>
      </c>
      <c r="AB83" s="13">
        <v>4503</v>
      </c>
      <c r="AC83" s="13">
        <v>4458</v>
      </c>
      <c r="AD83" s="13">
        <v>4391</v>
      </c>
      <c r="AE83" s="13">
        <v>4417</v>
      </c>
      <c r="AF83" s="13">
        <v>4452</v>
      </c>
      <c r="AG83" s="13">
        <v>4424</v>
      </c>
      <c r="AH83" s="13">
        <v>4351</v>
      </c>
      <c r="AI83" s="13">
        <v>4320</v>
      </c>
      <c r="AJ83" s="13">
        <v>4275</v>
      </c>
      <c r="AK83" s="13">
        <v>4292</v>
      </c>
      <c r="AL83" s="13">
        <v>4363</v>
      </c>
      <c r="AM83" s="13">
        <v>4372</v>
      </c>
      <c r="AN83" s="13">
        <v>4358</v>
      </c>
      <c r="AO83" s="13">
        <v>4346</v>
      </c>
      <c r="AP83" s="13">
        <v>4388</v>
      </c>
      <c r="AQ83" s="13">
        <v>4300</v>
      </c>
      <c r="AR83" s="13">
        <v>4283</v>
      </c>
      <c r="AS83" s="13">
        <v>4381</v>
      </c>
      <c r="AT83" s="13">
        <v>4248</v>
      </c>
      <c r="AU83" s="13">
        <v>4249</v>
      </c>
      <c r="AV83" s="13">
        <v>4191</v>
      </c>
      <c r="AW83" s="13">
        <v>4227</v>
      </c>
      <c r="AX83" s="13">
        <v>4265</v>
      </c>
      <c r="AY83" s="13">
        <v>4187</v>
      </c>
      <c r="AZ83" s="13">
        <v>4215</v>
      </c>
      <c r="BA83" s="13">
        <v>4334</v>
      </c>
      <c r="BB83" s="13">
        <v>4374</v>
      </c>
      <c r="BC83" s="13">
        <v>4402</v>
      </c>
      <c r="BD83" s="13">
        <v>4402</v>
      </c>
      <c r="BE83" s="13">
        <v>4431</v>
      </c>
      <c r="BF83" s="13">
        <v>4416</v>
      </c>
      <c r="BG83" s="13">
        <v>4453</v>
      </c>
      <c r="BH83" s="13">
        <v>4485</v>
      </c>
      <c r="BI83" s="13">
        <v>4544</v>
      </c>
      <c r="BJ83" s="13">
        <v>4483</v>
      </c>
      <c r="BK83" s="13">
        <v>4538</v>
      </c>
      <c r="BL83" s="13">
        <v>4538</v>
      </c>
      <c r="BM83" s="67">
        <v>4777</v>
      </c>
      <c r="BN83" s="67">
        <v>4783</v>
      </c>
      <c r="BO83" s="67">
        <v>4770</v>
      </c>
      <c r="BP83" s="67">
        <v>4773</v>
      </c>
      <c r="BQ83" s="67">
        <v>4811</v>
      </c>
      <c r="BR83" s="67">
        <v>4763</v>
      </c>
      <c r="BS83" s="67">
        <v>4788</v>
      </c>
      <c r="BT83" s="67">
        <v>4876</v>
      </c>
      <c r="BU83" s="67">
        <v>4768</v>
      </c>
      <c r="BV83" s="67">
        <v>4783</v>
      </c>
      <c r="BW83" s="67">
        <v>4840</v>
      </c>
      <c r="BX83" s="67">
        <v>4838</v>
      </c>
      <c r="BY83" s="67">
        <v>4907</v>
      </c>
      <c r="BZ83" s="67">
        <v>4912</v>
      </c>
      <c r="CA83" s="516">
        <v>4852</v>
      </c>
      <c r="CB83" s="516">
        <v>4919</v>
      </c>
      <c r="CC83" s="516">
        <v>4917</v>
      </c>
      <c r="CD83" s="516">
        <v>4899</v>
      </c>
      <c r="CE83" s="516">
        <v>4923</v>
      </c>
      <c r="CF83" s="516">
        <v>4992</v>
      </c>
      <c r="CG83" s="516">
        <v>4988</v>
      </c>
      <c r="CH83" s="516">
        <v>5050</v>
      </c>
      <c r="CI83" s="516">
        <v>4971</v>
      </c>
      <c r="CJ83" s="516">
        <v>4978</v>
      </c>
      <c r="CK83" s="516">
        <v>5007</v>
      </c>
      <c r="CL83" s="516">
        <v>5009</v>
      </c>
      <c r="CM83" s="516">
        <v>5002</v>
      </c>
      <c r="CN83" s="516">
        <v>4918</v>
      </c>
      <c r="CO83" s="516">
        <v>4929</v>
      </c>
      <c r="CP83" s="516">
        <v>5040</v>
      </c>
      <c r="CQ83" s="516">
        <v>5055</v>
      </c>
      <c r="CR83" s="516">
        <v>5082</v>
      </c>
      <c r="CS83" s="516">
        <v>5085</v>
      </c>
      <c r="CT83" s="516">
        <v>5048</v>
      </c>
      <c r="CU83" s="516">
        <v>5159</v>
      </c>
      <c r="CV83" s="516">
        <v>5274</v>
      </c>
      <c r="CW83" s="516">
        <v>5243</v>
      </c>
      <c r="CX83" s="516">
        <v>5192</v>
      </c>
      <c r="CY83" s="516">
        <v>5200</v>
      </c>
      <c r="CZ83" s="516">
        <v>5205</v>
      </c>
      <c r="DA83" s="2">
        <v>5309</v>
      </c>
      <c r="DB83" s="2">
        <v>5335</v>
      </c>
      <c r="DC83" s="2">
        <v>5306</v>
      </c>
      <c r="DD83" s="2">
        <v>5331</v>
      </c>
      <c r="DE83" s="2">
        <v>5297</v>
      </c>
      <c r="DF83" s="2">
        <v>5374</v>
      </c>
      <c r="DG83" s="2">
        <v>5452</v>
      </c>
      <c r="DH83" s="2">
        <v>5579</v>
      </c>
      <c r="DI83" s="2">
        <v>5643</v>
      </c>
      <c r="DJ83" s="2">
        <v>5600</v>
      </c>
      <c r="DK83" s="2">
        <v>5582</v>
      </c>
      <c r="DL83" s="2">
        <v>5562</v>
      </c>
      <c r="DM83" s="2">
        <v>5515</v>
      </c>
      <c r="DN83" s="2">
        <v>5570</v>
      </c>
      <c r="DO83" s="2">
        <v>5572</v>
      </c>
      <c r="DP83" s="2">
        <v>5473</v>
      </c>
      <c r="DQ83" s="2">
        <v>5425</v>
      </c>
      <c r="DR83" s="2">
        <v>5589</v>
      </c>
      <c r="DS83" s="2">
        <v>5710</v>
      </c>
      <c r="DT83" s="2">
        <v>5599</v>
      </c>
      <c r="DU83" s="2">
        <v>5574</v>
      </c>
      <c r="DV83" s="2">
        <v>5528</v>
      </c>
      <c r="DW83" s="2">
        <v>5468</v>
      </c>
      <c r="DX83" s="2">
        <v>5410</v>
      </c>
      <c r="DY83" s="2">
        <v>5327</v>
      </c>
      <c r="DZ83" s="2">
        <v>5271</v>
      </c>
      <c r="EA83" s="2">
        <v>5260</v>
      </c>
      <c r="EB83" s="2">
        <v>5186</v>
      </c>
      <c r="EC83" s="2">
        <v>5199</v>
      </c>
      <c r="ED83" s="2">
        <v>5271</v>
      </c>
      <c r="EE83" s="2">
        <v>5285</v>
      </c>
      <c r="EF83" s="2">
        <v>5339</v>
      </c>
      <c r="EG83" s="2">
        <v>5400</v>
      </c>
      <c r="EH83" s="2">
        <v>5356</v>
      </c>
      <c r="EI83" s="2">
        <v>5406</v>
      </c>
      <c r="EJ83" s="2">
        <v>5430</v>
      </c>
      <c r="EK83" s="2">
        <v>5469</v>
      </c>
      <c r="EL83" s="2">
        <v>5468</v>
      </c>
      <c r="EM83" s="2">
        <v>5412</v>
      </c>
      <c r="EN83" s="2">
        <v>5340</v>
      </c>
      <c r="EO83" s="2">
        <v>5321</v>
      </c>
      <c r="EP83" s="2">
        <v>5286</v>
      </c>
      <c r="EQ83" s="2">
        <v>5254</v>
      </c>
      <c r="ER83" s="2">
        <v>5328</v>
      </c>
      <c r="ES83" s="2">
        <v>5231</v>
      </c>
      <c r="ET83" s="2">
        <v>5198</v>
      </c>
      <c r="EU83" s="2">
        <v>5204</v>
      </c>
      <c r="EV83" s="2">
        <v>5186</v>
      </c>
      <c r="EW83" s="2">
        <v>5181</v>
      </c>
      <c r="EX83" s="2">
        <v>5169</v>
      </c>
      <c r="EY83" s="2">
        <v>5181</v>
      </c>
      <c r="EZ83" s="2">
        <v>5121</v>
      </c>
      <c r="FA83" s="2">
        <v>5218</v>
      </c>
      <c r="FB83" s="2">
        <v>5267</v>
      </c>
      <c r="FC83" s="2">
        <v>5224</v>
      </c>
      <c r="FD83" s="2">
        <v>5224</v>
      </c>
      <c r="FE83" s="2">
        <v>5218</v>
      </c>
      <c r="FF83" s="2">
        <v>5166</v>
      </c>
      <c r="FG83" s="2">
        <v>5115</v>
      </c>
      <c r="FH83" s="2">
        <v>5177</v>
      </c>
      <c r="FI83" s="2">
        <v>5164</v>
      </c>
      <c r="FJ83" s="2">
        <v>5150</v>
      </c>
      <c r="FK83" s="2">
        <v>5077</v>
      </c>
      <c r="FL83" s="2">
        <v>5142</v>
      </c>
      <c r="FM83" s="2">
        <v>5158</v>
      </c>
      <c r="FN83" s="2">
        <v>5165</v>
      </c>
      <c r="FO83" s="2">
        <v>5140</v>
      </c>
      <c r="FP83" s="2">
        <v>5327</v>
      </c>
      <c r="FQ83" s="2">
        <v>5349</v>
      </c>
      <c r="FR83" s="2">
        <v>5335</v>
      </c>
      <c r="FS83" s="2">
        <v>5340</v>
      </c>
      <c r="FT83" s="2">
        <v>5277</v>
      </c>
      <c r="FU83" s="2">
        <v>5198</v>
      </c>
      <c r="FV83" s="2">
        <v>5214</v>
      </c>
      <c r="FW83" s="2">
        <v>5213</v>
      </c>
      <c r="FX83" s="2">
        <v>5307</v>
      </c>
      <c r="FY83" s="2">
        <v>5239</v>
      </c>
      <c r="FZ83" s="2">
        <v>5367</v>
      </c>
      <c r="GA83" s="2">
        <v>5496</v>
      </c>
      <c r="GB83" s="2">
        <v>5499</v>
      </c>
      <c r="GC83" s="2">
        <v>5415</v>
      </c>
      <c r="GD83" s="2">
        <v>5396</v>
      </c>
      <c r="GE83" s="2">
        <v>5305</v>
      </c>
      <c r="GF83" s="2">
        <v>5300</v>
      </c>
      <c r="GG83" s="2">
        <v>5276</v>
      </c>
      <c r="GH83" s="2">
        <v>5233</v>
      </c>
      <c r="GI83" s="2">
        <v>5271</v>
      </c>
      <c r="GJ83" s="2">
        <v>5237</v>
      </c>
      <c r="GK83" s="2">
        <v>5314</v>
      </c>
      <c r="GL83" s="2">
        <v>5391</v>
      </c>
      <c r="GM83" s="2">
        <v>5370</v>
      </c>
      <c r="GN83" s="2">
        <v>5348</v>
      </c>
      <c r="GO83" s="2">
        <v>5333</v>
      </c>
      <c r="GP83" s="2">
        <v>5230</v>
      </c>
      <c r="GQ83" s="2">
        <v>5241</v>
      </c>
      <c r="GR83" s="2">
        <v>5100</v>
      </c>
      <c r="GS83" s="2">
        <v>5126</v>
      </c>
      <c r="GT83" s="2">
        <v>5100</v>
      </c>
      <c r="GU83" s="2">
        <v>5140</v>
      </c>
      <c r="GV83" s="2">
        <v>5141</v>
      </c>
      <c r="GW83" s="2">
        <v>5218</v>
      </c>
      <c r="GX83" s="2">
        <v>5263</v>
      </c>
      <c r="GY83" s="2">
        <v>5260</v>
      </c>
      <c r="GZ83" s="2">
        <v>5273</v>
      </c>
      <c r="HA83" s="2">
        <v>5137</v>
      </c>
      <c r="HB83" s="2">
        <v>5150</v>
      </c>
      <c r="HC83" s="2">
        <v>5209</v>
      </c>
      <c r="HD83" s="2">
        <v>5320</v>
      </c>
      <c r="HE83" s="2">
        <v>5359</v>
      </c>
      <c r="HF83" s="2">
        <v>5513</v>
      </c>
      <c r="HG83" s="2">
        <v>5408</v>
      </c>
      <c r="HH83" s="2">
        <v>5406</v>
      </c>
      <c r="HI83" s="2">
        <v>5406</v>
      </c>
      <c r="HJ83" s="2">
        <v>5414</v>
      </c>
      <c r="HK83" s="2">
        <v>5460</v>
      </c>
      <c r="HL83" s="2">
        <v>5461</v>
      </c>
      <c r="HM83" s="2">
        <v>5452</v>
      </c>
      <c r="HN83" s="2">
        <v>5457</v>
      </c>
      <c r="HO83" s="2">
        <v>5458</v>
      </c>
      <c r="HP83" s="2">
        <v>5470</v>
      </c>
      <c r="HQ83" s="2">
        <v>5499</v>
      </c>
      <c r="HR83" s="2">
        <v>5507</v>
      </c>
      <c r="HS83" s="2">
        <v>5363</v>
      </c>
      <c r="HT83" s="2">
        <v>5352</v>
      </c>
      <c r="HU83" s="2">
        <v>5299</v>
      </c>
      <c r="HV83" s="2">
        <v>5335</v>
      </c>
      <c r="HW83" s="2">
        <v>5252</v>
      </c>
      <c r="HX83" s="2">
        <v>5229</v>
      </c>
      <c r="HY83" s="2">
        <v>5285</v>
      </c>
      <c r="HZ83" s="2">
        <v>5261</v>
      </c>
      <c r="IA83" s="2">
        <v>5254</v>
      </c>
      <c r="IB83" s="2">
        <v>5323</v>
      </c>
      <c r="IC83" s="2">
        <v>5354</v>
      </c>
      <c r="ID83" s="2">
        <v>5340</v>
      </c>
      <c r="IE83" s="2">
        <v>5400</v>
      </c>
      <c r="IF83" s="2">
        <v>5339</v>
      </c>
      <c r="IG83" s="2">
        <v>5277</v>
      </c>
      <c r="IH83" s="2">
        <v>5342</v>
      </c>
      <c r="II83" s="2">
        <v>5268</v>
      </c>
      <c r="IJ83" s="2">
        <v>5365</v>
      </c>
      <c r="IK83" s="2">
        <v>5329</v>
      </c>
      <c r="IL83" s="2">
        <v>5282</v>
      </c>
      <c r="IM83" s="2">
        <v>5145</v>
      </c>
      <c r="IN83" s="2">
        <v>5139</v>
      </c>
      <c r="IO83" s="2">
        <v>5035</v>
      </c>
      <c r="IP83" s="2">
        <v>5063</v>
      </c>
      <c r="IQ83" s="2">
        <v>5076</v>
      </c>
      <c r="IR83" s="2">
        <v>5004</v>
      </c>
      <c r="IS83" s="2">
        <v>4990</v>
      </c>
      <c r="IT83" s="2">
        <v>4943</v>
      </c>
    </row>
    <row r="84" spans="1:254" ht="15.9" customHeight="1">
      <c r="A84" s="61" t="s">
        <v>163</v>
      </c>
      <c r="B84" s="6" t="s">
        <v>164</v>
      </c>
      <c r="C84" s="15">
        <v>1867</v>
      </c>
      <c r="D84" s="16">
        <v>8.5</v>
      </c>
      <c r="E84" s="13">
        <v>1858.5</v>
      </c>
      <c r="F84" s="13">
        <v>1838.5</v>
      </c>
      <c r="G84" s="13">
        <v>1799.5</v>
      </c>
      <c r="H84" s="13">
        <v>1794</v>
      </c>
      <c r="I84" s="13">
        <v>1817.5</v>
      </c>
      <c r="J84" s="13">
        <v>1865</v>
      </c>
      <c r="K84" s="13">
        <v>1867.5</v>
      </c>
      <c r="L84" s="13">
        <v>1795</v>
      </c>
      <c r="M84" s="13">
        <v>1804</v>
      </c>
      <c r="N84" s="13">
        <v>1726</v>
      </c>
      <c r="O84" s="13">
        <v>1729</v>
      </c>
      <c r="P84" s="13">
        <v>1714.5</v>
      </c>
      <c r="Q84" s="13">
        <v>1739</v>
      </c>
      <c r="R84" s="13">
        <v>1697.5</v>
      </c>
      <c r="S84" s="13">
        <v>1696.5</v>
      </c>
      <c r="T84" s="13">
        <v>1679</v>
      </c>
      <c r="U84" s="13">
        <v>1666</v>
      </c>
      <c r="V84" s="13">
        <v>1626.5</v>
      </c>
      <c r="W84" s="13">
        <v>1623</v>
      </c>
      <c r="X84" s="13">
        <v>1620</v>
      </c>
      <c r="Y84" s="13">
        <v>1647.5</v>
      </c>
      <c r="Z84" s="13">
        <v>1654</v>
      </c>
      <c r="AA84" s="13">
        <v>1654</v>
      </c>
      <c r="AB84" s="13">
        <v>1600</v>
      </c>
      <c r="AC84" s="13">
        <v>1571</v>
      </c>
      <c r="AD84" s="13">
        <v>1552.5</v>
      </c>
      <c r="AE84" s="13">
        <v>1560</v>
      </c>
      <c r="AF84" s="13">
        <v>1563.5</v>
      </c>
      <c r="AG84" s="13">
        <v>1547.5</v>
      </c>
      <c r="AH84" s="13">
        <v>1546</v>
      </c>
      <c r="AI84" s="13">
        <v>1559</v>
      </c>
      <c r="AJ84" s="13">
        <v>1561.5</v>
      </c>
      <c r="AK84" s="13">
        <v>1607</v>
      </c>
      <c r="AL84" s="13">
        <v>1614</v>
      </c>
      <c r="AM84" s="13">
        <v>1644.5</v>
      </c>
      <c r="AN84" s="13">
        <v>1637</v>
      </c>
      <c r="AO84" s="13">
        <v>1647</v>
      </c>
      <c r="AP84" s="13">
        <v>1647.5</v>
      </c>
      <c r="AQ84" s="13">
        <v>1613</v>
      </c>
      <c r="AR84" s="13">
        <v>1573</v>
      </c>
      <c r="AS84" s="13">
        <v>1582.5</v>
      </c>
      <c r="AT84" s="13">
        <v>1572</v>
      </c>
      <c r="AU84" s="13">
        <v>1580</v>
      </c>
      <c r="AV84" s="13">
        <v>1614</v>
      </c>
      <c r="AW84" s="13">
        <v>1601</v>
      </c>
      <c r="AX84" s="13">
        <v>1594.5</v>
      </c>
      <c r="AY84" s="13">
        <v>1598</v>
      </c>
      <c r="AZ84" s="13">
        <v>1631</v>
      </c>
      <c r="BA84" s="13">
        <v>1700.5</v>
      </c>
      <c r="BB84" s="13">
        <v>1677.5</v>
      </c>
      <c r="BC84" s="13">
        <v>1676.5</v>
      </c>
      <c r="BD84" s="13">
        <v>1641.5</v>
      </c>
      <c r="BE84" s="13">
        <v>1630</v>
      </c>
      <c r="BF84" s="13">
        <v>1635</v>
      </c>
      <c r="BG84" s="13">
        <v>1655</v>
      </c>
      <c r="BH84" s="13">
        <v>1636.5</v>
      </c>
      <c r="BI84" s="13">
        <v>1668.5</v>
      </c>
      <c r="BJ84" s="13">
        <v>1652.5</v>
      </c>
      <c r="BK84" s="13">
        <v>1678</v>
      </c>
      <c r="BL84" s="13">
        <v>1690.5</v>
      </c>
      <c r="BM84" s="67">
        <v>1720.5</v>
      </c>
      <c r="BN84" s="67">
        <v>1683</v>
      </c>
      <c r="BO84" s="67">
        <v>1685.5</v>
      </c>
      <c r="BP84" s="67">
        <v>1765</v>
      </c>
      <c r="BQ84" s="67">
        <v>1734.5</v>
      </c>
      <c r="BR84" s="67">
        <v>1716.5</v>
      </c>
      <c r="BS84" s="67">
        <v>1715</v>
      </c>
      <c r="BT84" s="67">
        <v>1700.5</v>
      </c>
      <c r="BU84" s="67">
        <v>1674</v>
      </c>
      <c r="BV84" s="67">
        <v>1685.5</v>
      </c>
      <c r="BW84" s="67">
        <v>1695</v>
      </c>
      <c r="BX84" s="67">
        <v>1723</v>
      </c>
      <c r="BY84" s="67">
        <v>1748</v>
      </c>
      <c r="BZ84" s="67">
        <v>1771.5</v>
      </c>
      <c r="CA84" s="516">
        <v>1801.5</v>
      </c>
      <c r="CB84" s="516">
        <v>1830</v>
      </c>
      <c r="CC84" s="516">
        <v>1821.5</v>
      </c>
      <c r="CD84" s="516">
        <v>1820</v>
      </c>
      <c r="CE84" s="516">
        <v>1836</v>
      </c>
      <c r="CF84" s="516">
        <v>1866.5</v>
      </c>
      <c r="CG84" s="516">
        <v>1876</v>
      </c>
      <c r="CH84" s="516">
        <v>1882</v>
      </c>
      <c r="CI84" s="516">
        <v>1827</v>
      </c>
      <c r="CJ84" s="516">
        <v>1830.5</v>
      </c>
      <c r="CK84" s="516">
        <v>1851</v>
      </c>
      <c r="CL84" s="516">
        <v>1831</v>
      </c>
      <c r="CM84" s="516">
        <v>1862</v>
      </c>
      <c r="CN84" s="516">
        <v>1815.5</v>
      </c>
      <c r="CO84" s="516">
        <v>1819</v>
      </c>
      <c r="CP84" s="516">
        <v>1892</v>
      </c>
      <c r="CQ84" s="516">
        <v>1883</v>
      </c>
      <c r="CR84" s="516">
        <v>1887</v>
      </c>
      <c r="CS84" s="516">
        <v>1895.5</v>
      </c>
      <c r="CT84" s="516">
        <v>1859</v>
      </c>
      <c r="CU84" s="516">
        <v>1886.5</v>
      </c>
      <c r="CV84" s="516">
        <v>1946.5</v>
      </c>
      <c r="CW84" s="516">
        <v>1898</v>
      </c>
      <c r="CX84" s="516">
        <v>1890</v>
      </c>
      <c r="CY84" s="516">
        <v>1919.5</v>
      </c>
      <c r="CZ84" s="516">
        <v>1980.5</v>
      </c>
      <c r="DA84" s="2">
        <v>1985</v>
      </c>
      <c r="DB84" s="2">
        <v>1983.5</v>
      </c>
      <c r="DC84" s="2">
        <v>1933.5</v>
      </c>
      <c r="DD84" s="2">
        <v>2000</v>
      </c>
      <c r="DE84" s="2">
        <v>1996.5</v>
      </c>
      <c r="DF84" s="2">
        <v>1968</v>
      </c>
      <c r="DG84" s="2">
        <v>2037.5</v>
      </c>
      <c r="DH84" s="2">
        <v>2136.5</v>
      </c>
      <c r="DI84" s="2">
        <v>2200.5</v>
      </c>
      <c r="DJ84" s="2">
        <v>2151.5</v>
      </c>
      <c r="DK84" s="2">
        <v>2170.5</v>
      </c>
      <c r="DL84" s="2">
        <v>2228</v>
      </c>
      <c r="DM84" s="2">
        <v>2249.5</v>
      </c>
      <c r="DN84" s="2">
        <v>2262.5</v>
      </c>
      <c r="DO84" s="2">
        <v>2265</v>
      </c>
      <c r="DP84" s="2">
        <v>2226</v>
      </c>
      <c r="DQ84" s="2">
        <v>2240</v>
      </c>
      <c r="DR84" s="2">
        <v>2287</v>
      </c>
      <c r="DS84" s="2">
        <v>2359</v>
      </c>
      <c r="DT84" s="2">
        <v>2342.5</v>
      </c>
      <c r="DU84" s="2">
        <v>2265.5</v>
      </c>
      <c r="DV84" s="2">
        <v>2240.5</v>
      </c>
      <c r="DW84" s="2">
        <v>2164.5</v>
      </c>
      <c r="DX84" s="2">
        <v>2169</v>
      </c>
      <c r="DY84" s="2">
        <v>2098.5</v>
      </c>
      <c r="DZ84" s="2">
        <v>2057</v>
      </c>
      <c r="EA84" s="2">
        <v>2086</v>
      </c>
      <c r="EB84" s="2">
        <v>2093.5</v>
      </c>
      <c r="EC84" s="2">
        <v>2083</v>
      </c>
      <c r="ED84" s="2">
        <v>2116.5</v>
      </c>
      <c r="EE84" s="2">
        <v>2111</v>
      </c>
      <c r="EF84" s="2">
        <v>2139</v>
      </c>
      <c r="EG84" s="2">
        <v>2165.5</v>
      </c>
      <c r="EH84" s="2">
        <v>2136</v>
      </c>
      <c r="EI84" s="2">
        <v>2175</v>
      </c>
      <c r="EJ84" s="2">
        <v>2177</v>
      </c>
      <c r="EK84" s="2">
        <v>2160</v>
      </c>
      <c r="EL84" s="2">
        <v>2168.5</v>
      </c>
      <c r="EM84" s="2">
        <v>2125.5</v>
      </c>
      <c r="EN84" s="2">
        <v>2093</v>
      </c>
      <c r="EO84" s="2">
        <v>2058</v>
      </c>
      <c r="EP84" s="2">
        <v>2007</v>
      </c>
      <c r="EQ84" s="2">
        <v>2026.5</v>
      </c>
      <c r="ER84" s="2">
        <v>2048</v>
      </c>
      <c r="ES84" s="2">
        <v>2031.5</v>
      </c>
      <c r="ET84" s="2">
        <v>1997.5</v>
      </c>
      <c r="EU84" s="2">
        <v>1992</v>
      </c>
      <c r="EV84" s="2">
        <v>1964</v>
      </c>
      <c r="EW84" s="2">
        <v>1963</v>
      </c>
      <c r="EX84" s="2">
        <v>1962</v>
      </c>
      <c r="EY84" s="2">
        <v>1951</v>
      </c>
      <c r="EZ84" s="2">
        <v>1942.5</v>
      </c>
      <c r="FA84" s="2">
        <v>1945</v>
      </c>
      <c r="FB84" s="2">
        <v>1966.5</v>
      </c>
      <c r="FC84" s="2">
        <v>1959.5</v>
      </c>
      <c r="FD84" s="2">
        <v>1977</v>
      </c>
      <c r="FE84" s="2">
        <v>1990.5</v>
      </c>
      <c r="FF84" s="2">
        <v>1996.5</v>
      </c>
      <c r="FG84" s="2">
        <v>1945.5</v>
      </c>
      <c r="FH84" s="2">
        <v>1946.5</v>
      </c>
      <c r="FI84" s="2">
        <v>1922</v>
      </c>
      <c r="FJ84" s="2">
        <v>1955.5</v>
      </c>
      <c r="FK84" s="2">
        <v>1936.5</v>
      </c>
      <c r="FL84" s="2">
        <v>1957</v>
      </c>
      <c r="FM84" s="2">
        <v>1876.5</v>
      </c>
      <c r="FN84" s="2">
        <v>1889</v>
      </c>
      <c r="FO84" s="2">
        <v>1903.5</v>
      </c>
      <c r="FP84" s="2">
        <v>1915</v>
      </c>
      <c r="FQ84" s="2">
        <v>1886.5</v>
      </c>
      <c r="FR84" s="2">
        <v>1880.5</v>
      </c>
      <c r="FS84" s="2">
        <v>1846.5</v>
      </c>
      <c r="FT84" s="2">
        <v>1830</v>
      </c>
      <c r="FU84" s="2">
        <v>1827.5</v>
      </c>
      <c r="FV84" s="2">
        <v>1800</v>
      </c>
      <c r="FW84" s="2">
        <v>1790</v>
      </c>
      <c r="FX84" s="2">
        <v>1816</v>
      </c>
      <c r="FY84" s="2">
        <v>1833.5</v>
      </c>
      <c r="FZ84" s="2">
        <v>1814</v>
      </c>
      <c r="GA84" s="2">
        <v>1816.5</v>
      </c>
      <c r="GB84" s="2">
        <v>1788</v>
      </c>
      <c r="GC84" s="2">
        <v>1800.5</v>
      </c>
      <c r="GD84" s="2">
        <v>1787.5</v>
      </c>
      <c r="GE84" s="2">
        <v>1765.5</v>
      </c>
      <c r="GF84" s="2">
        <v>1722</v>
      </c>
      <c r="GG84" s="2">
        <v>1767</v>
      </c>
      <c r="GH84" s="2">
        <v>1768.5</v>
      </c>
      <c r="GI84" s="2">
        <v>1771</v>
      </c>
      <c r="GJ84" s="2">
        <v>1755</v>
      </c>
      <c r="GK84" s="2">
        <v>1754</v>
      </c>
      <c r="GL84" s="2">
        <v>1777</v>
      </c>
      <c r="GM84" s="2">
        <v>1756.5</v>
      </c>
      <c r="GN84" s="2">
        <v>1755</v>
      </c>
      <c r="GO84" s="2">
        <v>1761.5</v>
      </c>
      <c r="GP84" s="2">
        <v>1749.5</v>
      </c>
      <c r="GQ84" s="2">
        <v>1755</v>
      </c>
      <c r="GR84" s="2">
        <v>1748</v>
      </c>
      <c r="GS84" s="2">
        <v>1763.5</v>
      </c>
      <c r="GT84" s="2">
        <v>1771</v>
      </c>
      <c r="GU84" s="2">
        <v>1773.5</v>
      </c>
      <c r="GV84" s="2">
        <v>1781.5</v>
      </c>
      <c r="GW84" s="2">
        <v>1855</v>
      </c>
      <c r="GX84" s="2">
        <v>1832</v>
      </c>
      <c r="GY84" s="2">
        <v>1844</v>
      </c>
      <c r="GZ84" s="2">
        <v>1806</v>
      </c>
      <c r="HA84" s="2">
        <v>1796.5</v>
      </c>
      <c r="HB84" s="2">
        <v>1788.5</v>
      </c>
      <c r="HC84" s="2">
        <v>1777.5</v>
      </c>
      <c r="HD84" s="2">
        <v>1816.5</v>
      </c>
      <c r="HE84" s="2">
        <v>1831</v>
      </c>
      <c r="HF84" s="2">
        <v>1887.5</v>
      </c>
      <c r="HG84" s="2">
        <v>1889.5</v>
      </c>
      <c r="HH84" s="2">
        <v>1889</v>
      </c>
      <c r="HI84" s="2">
        <v>1883</v>
      </c>
      <c r="HJ84" s="2">
        <v>1893</v>
      </c>
      <c r="HK84" s="2">
        <v>1912.5</v>
      </c>
      <c r="HL84" s="2">
        <v>1919.5</v>
      </c>
      <c r="HM84" s="2">
        <v>1946</v>
      </c>
      <c r="HN84" s="2">
        <v>1920</v>
      </c>
      <c r="HO84" s="2">
        <v>1924.5</v>
      </c>
      <c r="HP84" s="2">
        <v>1924.5</v>
      </c>
      <c r="HQ84" s="2">
        <v>1927</v>
      </c>
      <c r="HR84" s="2">
        <v>1975</v>
      </c>
      <c r="HS84" s="2">
        <v>1951.5</v>
      </c>
      <c r="HT84" s="2">
        <v>1922</v>
      </c>
      <c r="HU84" s="2">
        <v>1898</v>
      </c>
      <c r="HV84" s="2">
        <v>1896</v>
      </c>
      <c r="HW84" s="2">
        <v>1867.5</v>
      </c>
      <c r="HX84" s="2">
        <v>1839</v>
      </c>
      <c r="HY84" s="2">
        <v>1833</v>
      </c>
      <c r="HZ84" s="2">
        <v>1818</v>
      </c>
      <c r="IA84" s="2">
        <v>1834.5</v>
      </c>
      <c r="IB84" s="2">
        <v>1850</v>
      </c>
      <c r="IC84" s="2">
        <v>1829</v>
      </c>
      <c r="ID84" s="2">
        <v>1843</v>
      </c>
      <c r="IE84" s="2">
        <v>1811</v>
      </c>
      <c r="IF84" s="2">
        <v>1812.5</v>
      </c>
      <c r="IG84" s="2">
        <v>1787.5</v>
      </c>
      <c r="IH84" s="2">
        <v>1798.5</v>
      </c>
      <c r="II84" s="2">
        <v>1784</v>
      </c>
      <c r="IJ84" s="2">
        <v>1786.5</v>
      </c>
      <c r="IK84" s="2">
        <v>1797</v>
      </c>
      <c r="IL84" s="2">
        <v>1779</v>
      </c>
      <c r="IM84" s="2">
        <v>1741</v>
      </c>
      <c r="IN84" s="2">
        <v>1715.5</v>
      </c>
      <c r="IO84" s="2">
        <v>1691</v>
      </c>
      <c r="IP84" s="2">
        <v>1687</v>
      </c>
      <c r="IQ84" s="2">
        <v>1739.5</v>
      </c>
      <c r="IR84" s="2">
        <v>1749.5</v>
      </c>
      <c r="IS84" s="2">
        <v>1752</v>
      </c>
      <c r="IT84" s="2">
        <v>1746.5</v>
      </c>
    </row>
    <row r="85" spans="1:254" ht="15.9" customHeight="1">
      <c r="A85" s="61" t="s">
        <v>165</v>
      </c>
      <c r="B85" s="6" t="s">
        <v>166</v>
      </c>
      <c r="C85" s="15">
        <v>3196</v>
      </c>
      <c r="D85" s="16">
        <v>-36</v>
      </c>
      <c r="E85" s="13">
        <v>3232</v>
      </c>
      <c r="F85" s="13">
        <v>3200</v>
      </c>
      <c r="G85" s="13">
        <v>3095</v>
      </c>
      <c r="H85" s="13">
        <v>3102</v>
      </c>
      <c r="I85" s="13">
        <v>3111</v>
      </c>
      <c r="J85" s="13">
        <v>3110</v>
      </c>
      <c r="K85" s="13">
        <v>3216</v>
      </c>
      <c r="L85" s="13">
        <v>3256</v>
      </c>
      <c r="M85" s="13">
        <v>3416</v>
      </c>
      <c r="N85" s="13">
        <v>3442</v>
      </c>
      <c r="O85" s="13">
        <v>3447</v>
      </c>
      <c r="P85" s="13">
        <v>3411</v>
      </c>
      <c r="Q85" s="13">
        <v>3348</v>
      </c>
      <c r="R85" s="13">
        <v>3141</v>
      </c>
      <c r="S85" s="13">
        <v>3258</v>
      </c>
      <c r="T85" s="13">
        <v>3350</v>
      </c>
      <c r="U85" s="13">
        <v>3304</v>
      </c>
      <c r="V85" s="13">
        <v>3299</v>
      </c>
      <c r="W85" s="13">
        <v>3261</v>
      </c>
      <c r="X85" s="13">
        <v>3289</v>
      </c>
      <c r="Y85" s="13">
        <v>3305</v>
      </c>
      <c r="Z85" s="13">
        <v>3307</v>
      </c>
      <c r="AA85" s="13">
        <v>3262</v>
      </c>
      <c r="AB85" s="13">
        <v>3230</v>
      </c>
      <c r="AC85" s="13">
        <v>3148</v>
      </c>
      <c r="AD85" s="13">
        <v>3087</v>
      </c>
      <c r="AE85" s="13">
        <v>3063</v>
      </c>
      <c r="AF85" s="13">
        <v>3078</v>
      </c>
      <c r="AG85" s="13">
        <v>3069</v>
      </c>
      <c r="AH85" s="13">
        <v>3050</v>
      </c>
      <c r="AI85" s="13">
        <v>3101</v>
      </c>
      <c r="AJ85" s="13">
        <v>3210</v>
      </c>
      <c r="AK85" s="13">
        <v>3269</v>
      </c>
      <c r="AL85" s="13">
        <v>3190</v>
      </c>
      <c r="AM85" s="13">
        <v>3296</v>
      </c>
      <c r="AN85" s="13">
        <v>3125</v>
      </c>
      <c r="AO85" s="13">
        <v>3170</v>
      </c>
      <c r="AP85" s="13">
        <v>3198</v>
      </c>
      <c r="AQ85" s="13">
        <v>3211</v>
      </c>
      <c r="AR85" s="13">
        <v>3096</v>
      </c>
      <c r="AS85" s="13">
        <v>3177</v>
      </c>
      <c r="AT85" s="13">
        <v>3154</v>
      </c>
      <c r="AU85" s="13">
        <v>3126</v>
      </c>
      <c r="AV85" s="13">
        <v>3161</v>
      </c>
      <c r="AW85" s="13">
        <v>3225</v>
      </c>
      <c r="AX85" s="13">
        <v>3163</v>
      </c>
      <c r="AY85" s="13">
        <v>3066</v>
      </c>
      <c r="AZ85" s="13">
        <v>3009</v>
      </c>
      <c r="BA85" s="13">
        <v>3069</v>
      </c>
      <c r="BB85" s="13">
        <v>2960.5</v>
      </c>
      <c r="BC85" s="13">
        <v>3001</v>
      </c>
      <c r="BD85" s="13">
        <v>3050</v>
      </c>
      <c r="BE85" s="13">
        <v>3093</v>
      </c>
      <c r="BF85" s="13">
        <v>3104</v>
      </c>
      <c r="BG85" s="13">
        <v>3193</v>
      </c>
      <c r="BH85" s="13">
        <v>3075</v>
      </c>
      <c r="BI85" s="13">
        <v>3021</v>
      </c>
      <c r="BJ85" s="13">
        <v>2977.5</v>
      </c>
      <c r="BK85" s="13">
        <v>2829</v>
      </c>
      <c r="BL85" s="13">
        <v>2835.5</v>
      </c>
      <c r="BM85" s="67">
        <v>2849</v>
      </c>
      <c r="BN85" s="67">
        <v>2841.5</v>
      </c>
      <c r="BO85" s="67">
        <v>2796.5</v>
      </c>
      <c r="BP85" s="67">
        <v>2724.5</v>
      </c>
      <c r="BQ85" s="67">
        <v>2817</v>
      </c>
      <c r="BR85" s="67">
        <v>2656</v>
      </c>
      <c r="BS85" s="67">
        <v>2689</v>
      </c>
      <c r="BT85" s="67">
        <v>2696.5</v>
      </c>
      <c r="BU85" s="67">
        <v>2539.5</v>
      </c>
      <c r="BV85" s="67">
        <v>2510</v>
      </c>
      <c r="BW85" s="67">
        <v>2537</v>
      </c>
      <c r="BX85" s="67">
        <v>2555</v>
      </c>
      <c r="BY85" s="67">
        <v>2600</v>
      </c>
      <c r="BZ85" s="67">
        <v>2710</v>
      </c>
      <c r="CA85" s="516">
        <v>2731.5</v>
      </c>
      <c r="CB85" s="516">
        <v>2798.5</v>
      </c>
      <c r="CC85" s="516">
        <v>2772.5</v>
      </c>
      <c r="CD85" s="516">
        <v>2724.5</v>
      </c>
      <c r="CE85" s="516">
        <v>2726.5</v>
      </c>
      <c r="CF85" s="516">
        <v>2710.5</v>
      </c>
      <c r="CG85" s="516">
        <v>2723.5</v>
      </c>
      <c r="CH85" s="516">
        <v>2800</v>
      </c>
      <c r="CI85" s="516">
        <v>2665.5</v>
      </c>
      <c r="CJ85" s="516">
        <v>2648.5</v>
      </c>
      <c r="CK85" s="516">
        <v>2628.5</v>
      </c>
      <c r="CL85" s="516">
        <v>2608</v>
      </c>
      <c r="CM85" s="516">
        <v>2709.5</v>
      </c>
      <c r="CN85" s="516">
        <v>2517.5</v>
      </c>
      <c r="CO85" s="516">
        <v>2501.5</v>
      </c>
      <c r="CP85" s="516">
        <v>2639</v>
      </c>
      <c r="CQ85" s="516">
        <v>2633</v>
      </c>
      <c r="CR85" s="516">
        <v>2645</v>
      </c>
      <c r="CS85" s="516">
        <v>2578</v>
      </c>
      <c r="CT85" s="516">
        <v>2504</v>
      </c>
      <c r="CU85" s="516">
        <v>2600</v>
      </c>
      <c r="CV85" s="516">
        <v>2670.5</v>
      </c>
      <c r="CW85" s="516">
        <v>2587.5</v>
      </c>
      <c r="CX85" s="516">
        <v>2573</v>
      </c>
      <c r="CY85" s="516">
        <v>2629.5</v>
      </c>
      <c r="CZ85" s="516">
        <v>2657.5</v>
      </c>
      <c r="DA85" s="2">
        <v>2754</v>
      </c>
      <c r="DB85" s="2">
        <v>2744</v>
      </c>
      <c r="DC85" s="2">
        <v>2683</v>
      </c>
      <c r="DD85" s="2">
        <v>2822.5</v>
      </c>
      <c r="DE85" s="2">
        <v>2851</v>
      </c>
      <c r="DF85" s="2">
        <v>2725</v>
      </c>
      <c r="DG85" s="2">
        <v>2871.5</v>
      </c>
      <c r="DH85" s="2">
        <v>2926</v>
      </c>
      <c r="DI85" s="2">
        <v>3061</v>
      </c>
      <c r="DJ85" s="2">
        <v>3029</v>
      </c>
      <c r="DK85" s="2">
        <v>2950</v>
      </c>
      <c r="DL85" s="2">
        <v>3046</v>
      </c>
      <c r="DM85" s="2">
        <v>3054</v>
      </c>
      <c r="DN85" s="2">
        <v>3040</v>
      </c>
      <c r="DO85" s="2">
        <v>2964</v>
      </c>
      <c r="DP85" s="2">
        <v>2964</v>
      </c>
      <c r="DQ85" s="2">
        <v>3055</v>
      </c>
      <c r="DR85" s="2">
        <v>3094</v>
      </c>
      <c r="DS85" s="2">
        <v>3160</v>
      </c>
      <c r="DT85" s="2">
        <v>3089</v>
      </c>
      <c r="DU85" s="2">
        <v>3040</v>
      </c>
      <c r="DV85" s="2">
        <v>2937</v>
      </c>
      <c r="DW85" s="2">
        <v>2918</v>
      </c>
      <c r="DX85" s="2">
        <v>2840</v>
      </c>
      <c r="DY85" s="2">
        <v>2797.5</v>
      </c>
      <c r="DZ85" s="2">
        <v>2649.5</v>
      </c>
      <c r="EA85" s="2">
        <v>2740</v>
      </c>
      <c r="EB85" s="2">
        <v>2672</v>
      </c>
      <c r="EC85" s="2">
        <v>2526.5</v>
      </c>
      <c r="ED85" s="2">
        <v>2494.5</v>
      </c>
      <c r="EE85" s="2">
        <v>2468.5</v>
      </c>
      <c r="EF85" s="2">
        <v>2540</v>
      </c>
      <c r="EG85" s="2">
        <v>2504</v>
      </c>
      <c r="EH85" s="2">
        <v>2478</v>
      </c>
      <c r="EI85" s="2">
        <v>2536</v>
      </c>
      <c r="EJ85" s="2">
        <v>2540</v>
      </c>
      <c r="EK85" s="2">
        <v>2550</v>
      </c>
      <c r="EL85" s="2">
        <v>2536</v>
      </c>
      <c r="EM85" s="2">
        <v>2536</v>
      </c>
      <c r="EN85" s="2">
        <v>2467</v>
      </c>
      <c r="EO85" s="2">
        <v>2316.5</v>
      </c>
      <c r="EP85" s="2">
        <v>2263</v>
      </c>
      <c r="EQ85" s="2">
        <v>2295.5</v>
      </c>
      <c r="ER85" s="2">
        <v>2326.5</v>
      </c>
      <c r="ES85" s="2">
        <v>2276</v>
      </c>
      <c r="ET85" s="2">
        <v>2209</v>
      </c>
      <c r="EU85" s="2">
        <v>2202</v>
      </c>
      <c r="EV85" s="2">
        <v>2156.5</v>
      </c>
      <c r="EW85" s="2">
        <v>2138.5</v>
      </c>
      <c r="EX85" s="2">
        <v>2125</v>
      </c>
      <c r="EY85" s="2">
        <v>2125</v>
      </c>
      <c r="EZ85" s="2">
        <v>2081</v>
      </c>
      <c r="FA85" s="2">
        <v>2046</v>
      </c>
      <c r="FB85" s="2">
        <v>2024.5</v>
      </c>
      <c r="FC85" s="2">
        <v>2038</v>
      </c>
      <c r="FD85" s="2">
        <v>2031</v>
      </c>
      <c r="FE85" s="2">
        <v>2091.5</v>
      </c>
      <c r="FF85" s="2">
        <v>2130</v>
      </c>
      <c r="FG85" s="2">
        <v>2059.5</v>
      </c>
      <c r="FH85" s="2">
        <v>2062</v>
      </c>
      <c r="FI85" s="2">
        <v>2036</v>
      </c>
      <c r="FJ85" s="2">
        <v>1990</v>
      </c>
      <c r="FK85" s="2">
        <v>1959.5</v>
      </c>
      <c r="FL85" s="2">
        <v>1964.5</v>
      </c>
      <c r="FM85" s="2">
        <v>1909.5</v>
      </c>
      <c r="FN85" s="2">
        <v>1933.5</v>
      </c>
      <c r="FO85" s="2">
        <v>1925</v>
      </c>
      <c r="FP85" s="2">
        <v>1877.5</v>
      </c>
      <c r="FQ85" s="2">
        <v>1880</v>
      </c>
      <c r="FR85" s="2">
        <v>1867.5</v>
      </c>
      <c r="FS85" s="2">
        <v>1787</v>
      </c>
      <c r="FT85" s="2">
        <v>1764.5</v>
      </c>
      <c r="FU85" s="2">
        <v>1750.5</v>
      </c>
      <c r="FV85" s="2">
        <v>1722</v>
      </c>
      <c r="FW85" s="2">
        <v>1705</v>
      </c>
      <c r="FX85" s="2">
        <v>1738</v>
      </c>
      <c r="FY85" s="2">
        <v>1757.5</v>
      </c>
      <c r="FZ85" s="2">
        <v>1772.5</v>
      </c>
      <c r="GA85" s="2">
        <v>1749</v>
      </c>
      <c r="GB85" s="2">
        <v>1726.5</v>
      </c>
      <c r="GC85" s="2">
        <v>1756.5</v>
      </c>
      <c r="GD85" s="2">
        <v>1756.5</v>
      </c>
      <c r="GE85" s="2">
        <v>1772.5</v>
      </c>
      <c r="GF85" s="2">
        <v>1736</v>
      </c>
      <c r="GG85" s="2">
        <v>1739.5</v>
      </c>
      <c r="GH85" s="2">
        <v>1728</v>
      </c>
      <c r="GI85" s="2">
        <v>1719.5</v>
      </c>
      <c r="GJ85" s="2">
        <v>1700.5</v>
      </c>
      <c r="GK85" s="2">
        <v>1718.5</v>
      </c>
      <c r="GL85" s="2">
        <v>1728</v>
      </c>
      <c r="GM85" s="2">
        <v>1719</v>
      </c>
      <c r="GN85" s="2">
        <v>1719</v>
      </c>
      <c r="GO85" s="2">
        <v>1731.5</v>
      </c>
      <c r="GP85" s="2">
        <v>1719.5</v>
      </c>
      <c r="GQ85" s="2">
        <v>1727</v>
      </c>
      <c r="GR85" s="2">
        <v>1661.5</v>
      </c>
      <c r="GS85" s="2">
        <v>1707</v>
      </c>
      <c r="GT85" s="2">
        <v>1709</v>
      </c>
      <c r="GU85" s="2">
        <v>1700.5</v>
      </c>
      <c r="GV85" s="2">
        <v>1710.5</v>
      </c>
      <c r="GW85" s="2">
        <v>1752.5</v>
      </c>
      <c r="GX85" s="2">
        <v>1772</v>
      </c>
      <c r="GY85" s="2">
        <v>1772.5</v>
      </c>
      <c r="GZ85" s="2">
        <v>1770</v>
      </c>
      <c r="HA85" s="2">
        <v>1765</v>
      </c>
      <c r="HB85" s="2">
        <v>1742.5</v>
      </c>
      <c r="HC85" s="2">
        <v>1772.5</v>
      </c>
      <c r="HD85" s="2">
        <v>1814.5</v>
      </c>
      <c r="HE85" s="2">
        <v>1833.5</v>
      </c>
      <c r="HF85" s="2">
        <v>1835.5</v>
      </c>
      <c r="HG85" s="2">
        <v>1826.5</v>
      </c>
      <c r="HH85" s="2">
        <v>1809.5</v>
      </c>
      <c r="HI85" s="2">
        <v>1785.5</v>
      </c>
      <c r="HJ85" s="2">
        <v>1793</v>
      </c>
      <c r="HK85" s="2">
        <v>1816.5</v>
      </c>
      <c r="HL85" s="2">
        <v>1856</v>
      </c>
      <c r="HM85" s="2">
        <v>1874</v>
      </c>
      <c r="HN85" s="2">
        <v>1889.5</v>
      </c>
      <c r="HO85" s="2">
        <v>1888.5</v>
      </c>
      <c r="HP85" s="2">
        <v>1905</v>
      </c>
      <c r="HQ85" s="2">
        <v>1875</v>
      </c>
      <c r="HR85" s="2">
        <v>1888.5</v>
      </c>
      <c r="HS85" s="2">
        <v>1873</v>
      </c>
      <c r="HT85" s="2">
        <v>1863.5</v>
      </c>
      <c r="HU85" s="2">
        <v>1846</v>
      </c>
      <c r="HV85" s="2">
        <v>1905</v>
      </c>
      <c r="HW85" s="2">
        <v>1856.5</v>
      </c>
      <c r="HX85" s="2">
        <v>1863</v>
      </c>
      <c r="HY85" s="2">
        <v>1872.5</v>
      </c>
      <c r="HZ85" s="2">
        <v>1868</v>
      </c>
      <c r="IA85" s="2">
        <v>1870</v>
      </c>
      <c r="IB85" s="2">
        <v>1880</v>
      </c>
      <c r="IC85" s="2">
        <v>1916.5</v>
      </c>
      <c r="ID85" s="2">
        <v>1858</v>
      </c>
      <c r="IE85" s="2">
        <v>1845.5</v>
      </c>
      <c r="IF85" s="2">
        <v>1838.5</v>
      </c>
      <c r="IG85" s="2">
        <v>1839.5</v>
      </c>
      <c r="IH85" s="2">
        <v>1850</v>
      </c>
      <c r="II85" s="2">
        <v>1817.5</v>
      </c>
      <c r="IJ85" s="2">
        <v>1781.5</v>
      </c>
      <c r="IK85" s="2">
        <v>1746.5</v>
      </c>
      <c r="IL85" s="2">
        <v>1747</v>
      </c>
      <c r="IM85" s="2">
        <v>1737</v>
      </c>
      <c r="IN85" s="2">
        <v>1722</v>
      </c>
      <c r="IO85" s="2">
        <v>1698</v>
      </c>
      <c r="IP85" s="2">
        <v>1690.5</v>
      </c>
      <c r="IQ85" s="2">
        <v>1712.5</v>
      </c>
      <c r="IR85" s="2">
        <v>1695</v>
      </c>
      <c r="IS85" s="2">
        <v>1678</v>
      </c>
      <c r="IT85" s="2">
        <v>1664</v>
      </c>
    </row>
    <row r="86" spans="1:254" ht="15.9" customHeight="1">
      <c r="A86" s="61" t="s">
        <v>167</v>
      </c>
      <c r="B86" s="6" t="s">
        <v>168</v>
      </c>
      <c r="C86" s="15">
        <v>2252.5</v>
      </c>
      <c r="D86" s="16">
        <v>-53.5</v>
      </c>
      <c r="E86" s="13">
        <v>2306</v>
      </c>
      <c r="F86" s="13">
        <v>2327</v>
      </c>
      <c r="G86" s="13">
        <v>2292.5</v>
      </c>
      <c r="H86" s="13">
        <v>2259.5</v>
      </c>
      <c r="I86" s="13">
        <v>2259.5</v>
      </c>
      <c r="J86" s="13">
        <v>2227.5</v>
      </c>
      <c r="K86" s="13">
        <v>2225.5</v>
      </c>
      <c r="L86" s="13">
        <v>2294</v>
      </c>
      <c r="M86" s="13">
        <v>2371</v>
      </c>
      <c r="N86" s="13">
        <v>2291.5</v>
      </c>
      <c r="O86" s="13">
        <v>2316.5</v>
      </c>
      <c r="P86" s="13">
        <v>2289</v>
      </c>
      <c r="Q86" s="13">
        <v>2277.5</v>
      </c>
      <c r="R86" s="13">
        <v>2202</v>
      </c>
      <c r="S86" s="13">
        <v>2270</v>
      </c>
      <c r="T86" s="13">
        <v>2325</v>
      </c>
      <c r="U86" s="13">
        <v>2281</v>
      </c>
      <c r="V86" s="13">
        <v>2303</v>
      </c>
      <c r="W86" s="13">
        <v>2335.5</v>
      </c>
      <c r="X86" s="13">
        <v>2334.5</v>
      </c>
      <c r="Y86" s="13">
        <v>2345.5</v>
      </c>
      <c r="Z86" s="13">
        <v>2474</v>
      </c>
      <c r="AA86" s="13">
        <v>2552</v>
      </c>
      <c r="AB86" s="13">
        <v>2493.5</v>
      </c>
      <c r="AC86" s="13">
        <v>2498</v>
      </c>
      <c r="AD86" s="13">
        <v>2482.5</v>
      </c>
      <c r="AE86" s="13">
        <v>2504.5</v>
      </c>
      <c r="AF86" s="13">
        <v>2550</v>
      </c>
      <c r="AG86" s="13">
        <v>2542</v>
      </c>
      <c r="AH86" s="13">
        <v>2540.5</v>
      </c>
      <c r="AI86" s="13">
        <v>2573.5</v>
      </c>
      <c r="AJ86" s="13">
        <v>2609</v>
      </c>
      <c r="AK86" s="13">
        <v>2618</v>
      </c>
      <c r="AL86" s="13">
        <v>2717</v>
      </c>
      <c r="AM86" s="13">
        <v>2803.5</v>
      </c>
      <c r="AN86" s="13">
        <v>2760</v>
      </c>
      <c r="AO86" s="13">
        <v>2664</v>
      </c>
      <c r="AP86" s="13">
        <v>2688</v>
      </c>
      <c r="AQ86" s="13">
        <v>2538.5</v>
      </c>
      <c r="AR86" s="13">
        <v>2475.5</v>
      </c>
      <c r="AS86" s="13">
        <v>2528.5</v>
      </c>
      <c r="AT86" s="13">
        <v>2551</v>
      </c>
      <c r="AU86" s="13">
        <v>2561</v>
      </c>
      <c r="AV86" s="13">
        <v>2645.5</v>
      </c>
      <c r="AW86" s="13">
        <v>2597</v>
      </c>
      <c r="AX86" s="13">
        <v>2658.5</v>
      </c>
      <c r="AY86" s="13">
        <v>2638.5</v>
      </c>
      <c r="AZ86" s="13">
        <v>2632.5</v>
      </c>
      <c r="BA86" s="13">
        <v>2728.5</v>
      </c>
      <c r="BB86" s="13">
        <v>2661.5</v>
      </c>
      <c r="BC86" s="13">
        <v>2721</v>
      </c>
      <c r="BD86" s="13">
        <v>2780</v>
      </c>
      <c r="BE86" s="13">
        <v>2863</v>
      </c>
      <c r="BF86" s="13">
        <v>2731.5</v>
      </c>
      <c r="BG86" s="13">
        <v>2679.5</v>
      </c>
      <c r="BH86" s="13">
        <v>2648</v>
      </c>
      <c r="BI86" s="13">
        <v>2647</v>
      </c>
      <c r="BJ86" s="13">
        <v>2594</v>
      </c>
      <c r="BK86" s="13">
        <v>2710.5</v>
      </c>
      <c r="BL86" s="13">
        <v>2392.5</v>
      </c>
      <c r="BM86" s="67">
        <v>2451.5</v>
      </c>
      <c r="BN86" s="67">
        <v>2424</v>
      </c>
      <c r="BO86" s="67">
        <v>2418</v>
      </c>
      <c r="BP86" s="67">
        <v>2495.5</v>
      </c>
      <c r="BQ86" s="67">
        <v>2484.5</v>
      </c>
      <c r="BR86" s="67">
        <v>2385</v>
      </c>
      <c r="BS86" s="67">
        <v>2383</v>
      </c>
      <c r="BT86" s="67">
        <v>2458.5</v>
      </c>
      <c r="BU86" s="67">
        <v>2339</v>
      </c>
      <c r="BV86" s="67">
        <v>2354</v>
      </c>
      <c r="BW86" s="67">
        <v>2358</v>
      </c>
      <c r="BX86" s="67">
        <v>2321</v>
      </c>
      <c r="BY86" s="67">
        <v>2378</v>
      </c>
      <c r="BZ86" s="67">
        <v>2450</v>
      </c>
      <c r="CA86" s="516">
        <v>2532.5</v>
      </c>
      <c r="CB86" s="516">
        <v>2558</v>
      </c>
      <c r="CC86" s="516">
        <v>2570</v>
      </c>
      <c r="CD86" s="516">
        <v>2705.5</v>
      </c>
      <c r="CE86" s="516">
        <v>2693</v>
      </c>
      <c r="CF86" s="516">
        <v>2758.5</v>
      </c>
      <c r="CG86" s="516">
        <v>2803</v>
      </c>
      <c r="CH86" s="516">
        <v>2723.5</v>
      </c>
      <c r="CI86" s="516">
        <v>2580</v>
      </c>
      <c r="CJ86" s="516">
        <v>2537.5</v>
      </c>
      <c r="CK86" s="516">
        <v>2469.5</v>
      </c>
      <c r="CL86" s="516">
        <v>2473</v>
      </c>
      <c r="CM86" s="516">
        <v>2481.5</v>
      </c>
      <c r="CN86" s="516">
        <v>2272</v>
      </c>
      <c r="CO86" s="516">
        <v>2246.5</v>
      </c>
      <c r="CP86" s="516">
        <v>2195</v>
      </c>
      <c r="CQ86" s="516">
        <v>2170</v>
      </c>
      <c r="CR86" s="516">
        <v>2222</v>
      </c>
      <c r="CS86" s="516">
        <v>2135.5</v>
      </c>
      <c r="CT86" s="516">
        <v>2047</v>
      </c>
      <c r="CU86" s="516">
        <v>2133.5</v>
      </c>
      <c r="CV86" s="516">
        <v>2264</v>
      </c>
      <c r="CW86" s="516">
        <v>2069</v>
      </c>
      <c r="CX86" s="516">
        <v>2063.5</v>
      </c>
      <c r="CY86" s="516">
        <v>2094</v>
      </c>
      <c r="CZ86" s="516">
        <v>2114</v>
      </c>
      <c r="DA86" s="2">
        <v>2192</v>
      </c>
      <c r="DB86" s="2">
        <v>2167.5</v>
      </c>
      <c r="DC86" s="2">
        <v>2070.5</v>
      </c>
      <c r="DD86" s="2">
        <v>2210.5</v>
      </c>
      <c r="DE86" s="2">
        <v>2245</v>
      </c>
      <c r="DF86" s="2">
        <v>2193.5</v>
      </c>
      <c r="DG86" s="2">
        <v>2385</v>
      </c>
      <c r="DH86" s="2">
        <v>2519.5</v>
      </c>
      <c r="DI86" s="2">
        <v>2477</v>
      </c>
      <c r="DJ86" s="2">
        <v>2293</v>
      </c>
      <c r="DK86" s="2">
        <v>2304</v>
      </c>
      <c r="DL86" s="2">
        <v>2362.5</v>
      </c>
      <c r="DM86" s="2">
        <v>2386</v>
      </c>
      <c r="DN86" s="2">
        <v>2406.5</v>
      </c>
      <c r="DO86" s="2">
        <v>2323.5</v>
      </c>
      <c r="DP86" s="2">
        <v>2273.5</v>
      </c>
      <c r="DQ86" s="2">
        <v>2349</v>
      </c>
      <c r="DR86" s="2">
        <v>2350</v>
      </c>
      <c r="DS86" s="2">
        <v>2396</v>
      </c>
      <c r="DT86" s="2">
        <v>2384.5</v>
      </c>
      <c r="DU86" s="2">
        <v>2345</v>
      </c>
      <c r="DV86" s="2">
        <v>2238</v>
      </c>
      <c r="DW86" s="2">
        <v>2161</v>
      </c>
      <c r="DX86" s="2">
        <v>2271.5</v>
      </c>
      <c r="DY86" s="2">
        <v>2242</v>
      </c>
      <c r="DZ86" s="2">
        <v>2154</v>
      </c>
      <c r="EA86" s="2">
        <v>2162.5</v>
      </c>
      <c r="EB86" s="2">
        <v>2131</v>
      </c>
      <c r="EC86" s="2">
        <v>2093</v>
      </c>
      <c r="ED86" s="2">
        <v>2026</v>
      </c>
      <c r="EE86" s="2">
        <v>2014</v>
      </c>
      <c r="EF86" s="2">
        <v>2043</v>
      </c>
      <c r="EG86" s="2">
        <v>2021.5</v>
      </c>
      <c r="EH86" s="2">
        <v>2017.5</v>
      </c>
      <c r="EI86" s="2">
        <v>2007</v>
      </c>
      <c r="EJ86" s="2">
        <v>2037</v>
      </c>
      <c r="EK86" s="2">
        <v>2080</v>
      </c>
      <c r="EL86" s="2">
        <v>2136</v>
      </c>
      <c r="EM86" s="2">
        <v>2140</v>
      </c>
      <c r="EN86" s="2">
        <v>2098.5</v>
      </c>
      <c r="EO86" s="2">
        <v>2041.5</v>
      </c>
      <c r="EP86" s="2">
        <v>2045</v>
      </c>
      <c r="EQ86" s="2">
        <v>2025.5</v>
      </c>
      <c r="ER86" s="2">
        <v>2045.5</v>
      </c>
      <c r="ES86" s="2">
        <v>1992</v>
      </c>
      <c r="ET86" s="2">
        <v>1900.5</v>
      </c>
      <c r="EU86" s="2">
        <v>1909.5</v>
      </c>
      <c r="EV86" s="2">
        <v>1914</v>
      </c>
      <c r="EW86" s="2">
        <v>1928.5</v>
      </c>
      <c r="EX86" s="2">
        <v>1918.5</v>
      </c>
      <c r="EY86" s="2">
        <v>1908</v>
      </c>
      <c r="EZ86" s="2">
        <v>1880.5</v>
      </c>
      <c r="FA86" s="2">
        <v>1870</v>
      </c>
      <c r="FB86" s="2">
        <v>1819.5</v>
      </c>
      <c r="FC86" s="2">
        <v>1832</v>
      </c>
      <c r="FD86" s="2">
        <v>1847</v>
      </c>
      <c r="FE86" s="2">
        <v>1888.5</v>
      </c>
      <c r="FF86" s="2">
        <v>1859.5</v>
      </c>
      <c r="FG86" s="2">
        <v>1837</v>
      </c>
      <c r="FH86" s="2">
        <v>1869</v>
      </c>
      <c r="FI86" s="2">
        <v>1885</v>
      </c>
      <c r="FJ86" s="2">
        <v>1876</v>
      </c>
      <c r="FK86" s="2">
        <v>1862.5</v>
      </c>
      <c r="FL86" s="2">
        <v>1870</v>
      </c>
      <c r="FM86" s="2">
        <v>1830.5</v>
      </c>
      <c r="FN86" s="2">
        <v>1846.5</v>
      </c>
      <c r="FO86" s="2">
        <v>1887.5</v>
      </c>
      <c r="FP86" s="2">
        <v>1904.5</v>
      </c>
      <c r="FQ86" s="2">
        <v>1884.5</v>
      </c>
      <c r="FR86" s="2">
        <v>1929.5</v>
      </c>
      <c r="FS86" s="2">
        <v>1923.5</v>
      </c>
      <c r="FT86" s="2">
        <v>1901.5</v>
      </c>
      <c r="FU86" s="2">
        <v>1872</v>
      </c>
      <c r="FV86" s="2">
        <v>1836.5</v>
      </c>
      <c r="FW86" s="2">
        <v>1835.5</v>
      </c>
      <c r="FX86" s="2">
        <v>1799</v>
      </c>
      <c r="FY86" s="2">
        <v>1806</v>
      </c>
      <c r="FZ86" s="2">
        <v>1800</v>
      </c>
      <c r="GA86" s="2">
        <v>1802.5</v>
      </c>
      <c r="GB86" s="2">
        <v>1620</v>
      </c>
      <c r="GC86" s="2">
        <v>1615</v>
      </c>
      <c r="GD86" s="2">
        <v>1587</v>
      </c>
      <c r="GE86" s="2">
        <v>1631</v>
      </c>
      <c r="GF86" s="2">
        <v>1606</v>
      </c>
      <c r="GG86" s="2">
        <v>1582.5</v>
      </c>
      <c r="GH86" s="2">
        <v>1562.5</v>
      </c>
      <c r="GI86" s="2">
        <v>1572</v>
      </c>
      <c r="GJ86" s="2">
        <v>1557</v>
      </c>
      <c r="GK86" s="2">
        <v>1585.5</v>
      </c>
      <c r="GL86" s="2">
        <v>1673</v>
      </c>
      <c r="GM86" s="2">
        <v>1611</v>
      </c>
      <c r="GN86" s="2">
        <v>1578</v>
      </c>
      <c r="GO86" s="2">
        <v>1619</v>
      </c>
      <c r="GP86" s="2">
        <v>1501</v>
      </c>
      <c r="GQ86" s="2">
        <v>1504.5</v>
      </c>
      <c r="GR86" s="2">
        <v>1477.5</v>
      </c>
      <c r="GS86" s="2">
        <v>1495</v>
      </c>
      <c r="GT86" s="2">
        <v>1491.5</v>
      </c>
      <c r="GU86" s="2">
        <v>1443</v>
      </c>
      <c r="GV86" s="2">
        <v>1474.5</v>
      </c>
      <c r="GW86" s="2">
        <v>1519.5</v>
      </c>
      <c r="GX86" s="2">
        <v>1518</v>
      </c>
      <c r="GY86" s="2">
        <v>1508.5</v>
      </c>
      <c r="GZ86" s="2">
        <v>1508.5</v>
      </c>
      <c r="HA86" s="2">
        <v>1440</v>
      </c>
      <c r="HB86" s="2">
        <v>1439.5</v>
      </c>
      <c r="HC86" s="2">
        <v>1451</v>
      </c>
      <c r="HD86" s="2">
        <v>1510</v>
      </c>
      <c r="HE86" s="2">
        <v>1506.5</v>
      </c>
      <c r="HF86" s="2">
        <v>1509.5</v>
      </c>
      <c r="HG86" s="2">
        <v>1527.5</v>
      </c>
      <c r="HH86" s="2">
        <v>1492.5</v>
      </c>
      <c r="HI86" s="2">
        <v>1488.5</v>
      </c>
      <c r="HJ86" s="2">
        <v>1462</v>
      </c>
      <c r="HK86" s="2">
        <v>1478</v>
      </c>
      <c r="HL86" s="2">
        <v>1475.5</v>
      </c>
      <c r="HM86" s="2">
        <v>1496.5</v>
      </c>
      <c r="HN86" s="2">
        <v>1494</v>
      </c>
      <c r="HO86" s="2">
        <v>1488.5</v>
      </c>
      <c r="HP86" s="2">
        <v>1466.5</v>
      </c>
      <c r="HQ86" s="2">
        <v>1477</v>
      </c>
      <c r="HR86" s="2">
        <v>1492</v>
      </c>
      <c r="HS86" s="2">
        <v>1478.5</v>
      </c>
      <c r="HT86" s="2">
        <v>1465.5</v>
      </c>
      <c r="HU86" s="2">
        <v>1433</v>
      </c>
      <c r="HV86" s="2">
        <v>1424.5</v>
      </c>
      <c r="HW86" s="2">
        <v>1416.5</v>
      </c>
      <c r="HX86" s="2">
        <v>1410.5</v>
      </c>
      <c r="HY86" s="2">
        <v>1424</v>
      </c>
      <c r="HZ86" s="2">
        <v>1400</v>
      </c>
      <c r="IA86" s="2">
        <v>1372</v>
      </c>
      <c r="IB86" s="2">
        <v>1366</v>
      </c>
      <c r="IC86" s="2">
        <v>1368</v>
      </c>
      <c r="ID86" s="2">
        <v>1347.5</v>
      </c>
      <c r="IE86" s="2">
        <v>1352</v>
      </c>
      <c r="IF86" s="2">
        <v>1358</v>
      </c>
      <c r="IG86" s="2">
        <v>1366</v>
      </c>
      <c r="IH86" s="2">
        <v>1343</v>
      </c>
      <c r="II86" s="2">
        <v>1337.5</v>
      </c>
      <c r="IJ86" s="2">
        <v>1366</v>
      </c>
      <c r="IK86" s="2">
        <v>1367.5</v>
      </c>
      <c r="IL86" s="2">
        <v>1357</v>
      </c>
      <c r="IM86" s="2">
        <v>1387</v>
      </c>
      <c r="IN86" s="2">
        <v>1387</v>
      </c>
      <c r="IO86" s="2">
        <v>1361.5</v>
      </c>
      <c r="IP86" s="2">
        <v>1345</v>
      </c>
      <c r="IQ86" s="2">
        <v>1378</v>
      </c>
      <c r="IR86" s="2">
        <v>1358</v>
      </c>
      <c r="IS86" s="2">
        <v>1347.5</v>
      </c>
      <c r="IT86" s="2">
        <v>1334</v>
      </c>
    </row>
    <row r="87" spans="1:254" ht="15.9" customHeight="1">
      <c r="A87" s="61" t="s">
        <v>169</v>
      </c>
      <c r="B87" s="6" t="s">
        <v>170</v>
      </c>
      <c r="C87" s="15">
        <v>7126</v>
      </c>
      <c r="D87" s="16">
        <v>96</v>
      </c>
      <c r="E87" s="13">
        <v>7030</v>
      </c>
      <c r="F87" s="13">
        <v>6825</v>
      </c>
      <c r="G87" s="13">
        <v>6819</v>
      </c>
      <c r="H87" s="13">
        <v>6993</v>
      </c>
      <c r="I87" s="13">
        <v>7135</v>
      </c>
      <c r="J87" s="13">
        <v>6665</v>
      </c>
      <c r="K87" s="13">
        <v>6781</v>
      </c>
      <c r="L87" s="13">
        <v>6648</v>
      </c>
      <c r="M87" s="13">
        <v>6531</v>
      </c>
      <c r="N87" s="13">
        <v>6461</v>
      </c>
      <c r="O87" s="13">
        <v>6369</v>
      </c>
      <c r="P87" s="13">
        <v>6458</v>
      </c>
      <c r="Q87" s="13">
        <v>6425</v>
      </c>
      <c r="R87" s="13">
        <v>6347</v>
      </c>
      <c r="S87" s="13">
        <v>6195</v>
      </c>
      <c r="T87" s="13">
        <v>6110</v>
      </c>
      <c r="U87" s="13">
        <v>6116</v>
      </c>
      <c r="V87" s="13">
        <v>6101</v>
      </c>
      <c r="W87" s="13">
        <v>6117</v>
      </c>
      <c r="X87" s="13">
        <v>6186</v>
      </c>
      <c r="Y87" s="13">
        <v>6202</v>
      </c>
      <c r="Z87" s="13">
        <v>6219</v>
      </c>
      <c r="AA87" s="13">
        <v>6189</v>
      </c>
      <c r="AB87" s="13">
        <v>6057</v>
      </c>
      <c r="AC87" s="13">
        <v>6089</v>
      </c>
      <c r="AD87" s="13">
        <v>5975</v>
      </c>
      <c r="AE87" s="13">
        <v>6012</v>
      </c>
      <c r="AF87" s="13">
        <v>6026</v>
      </c>
      <c r="AG87" s="13">
        <v>6072</v>
      </c>
      <c r="AH87" s="13">
        <v>5948</v>
      </c>
      <c r="AI87" s="13">
        <v>5950</v>
      </c>
      <c r="AJ87" s="13">
        <v>5924</v>
      </c>
      <c r="AK87" s="13">
        <v>5968</v>
      </c>
      <c r="AL87" s="13">
        <v>6075</v>
      </c>
      <c r="AM87" s="13">
        <v>6087</v>
      </c>
      <c r="AN87" s="13">
        <v>6071</v>
      </c>
      <c r="AO87" s="13">
        <v>6099</v>
      </c>
      <c r="AP87" s="13">
        <v>6070</v>
      </c>
      <c r="AQ87" s="13">
        <v>6177</v>
      </c>
      <c r="AR87" s="13">
        <v>6305</v>
      </c>
      <c r="AS87" s="13">
        <v>6164</v>
      </c>
      <c r="AT87" s="13">
        <v>6070</v>
      </c>
      <c r="AU87" s="13">
        <v>6135</v>
      </c>
      <c r="AV87" s="13">
        <v>5973</v>
      </c>
      <c r="AW87" s="13">
        <v>6025</v>
      </c>
      <c r="AX87" s="13">
        <v>6112</v>
      </c>
      <c r="AY87" s="13">
        <v>6132</v>
      </c>
      <c r="AZ87" s="13">
        <v>6068</v>
      </c>
      <c r="BA87" s="13">
        <v>6167</v>
      </c>
      <c r="BB87" s="13">
        <v>6098</v>
      </c>
      <c r="BC87" s="13">
        <v>6115</v>
      </c>
      <c r="BD87" s="13">
        <v>6119</v>
      </c>
      <c r="BE87" s="13">
        <v>6097</v>
      </c>
      <c r="BF87" s="13">
        <v>6134</v>
      </c>
      <c r="BG87" s="13">
        <v>6233</v>
      </c>
      <c r="BH87" s="13">
        <v>6346</v>
      </c>
      <c r="BI87" s="13">
        <v>6453</v>
      </c>
      <c r="BJ87" s="13">
        <v>6343</v>
      </c>
      <c r="BK87" s="13">
        <v>6301</v>
      </c>
      <c r="BL87" s="13">
        <v>6254</v>
      </c>
      <c r="BM87" s="67">
        <v>6180</v>
      </c>
      <c r="BN87" s="67">
        <v>6058</v>
      </c>
      <c r="BO87" s="67">
        <v>6164</v>
      </c>
      <c r="BP87" s="67">
        <v>5769</v>
      </c>
      <c r="BQ87" s="67">
        <v>5937</v>
      </c>
      <c r="BR87" s="67">
        <v>5886</v>
      </c>
      <c r="BS87" s="67">
        <v>5865</v>
      </c>
      <c r="BT87" s="67">
        <v>5779</v>
      </c>
      <c r="BU87" s="67">
        <v>5781</v>
      </c>
      <c r="BV87" s="67">
        <v>5829</v>
      </c>
      <c r="BW87" s="67">
        <v>5866</v>
      </c>
      <c r="BX87" s="67">
        <v>5672</v>
      </c>
      <c r="BY87" s="67">
        <v>5757</v>
      </c>
      <c r="BZ87" s="67">
        <v>5790</v>
      </c>
      <c r="CA87" s="516">
        <v>5800</v>
      </c>
      <c r="CB87" s="516">
        <v>5847</v>
      </c>
      <c r="CC87" s="516">
        <v>5897</v>
      </c>
      <c r="CD87" s="516">
        <v>5895</v>
      </c>
      <c r="CE87" s="516">
        <v>5953</v>
      </c>
      <c r="CF87" s="516">
        <v>5973</v>
      </c>
      <c r="CG87" s="516">
        <v>6034</v>
      </c>
      <c r="CH87" s="516">
        <v>6081</v>
      </c>
      <c r="CI87" s="516">
        <v>6086</v>
      </c>
      <c r="CJ87" s="516">
        <v>6098</v>
      </c>
      <c r="CK87" s="516">
        <v>6105</v>
      </c>
      <c r="CL87" s="516">
        <v>6005</v>
      </c>
      <c r="CM87" s="516">
        <v>6076</v>
      </c>
      <c r="CN87" s="516">
        <v>6020</v>
      </c>
      <c r="CO87" s="516">
        <v>6056</v>
      </c>
      <c r="CP87" s="516">
        <v>5978</v>
      </c>
      <c r="CQ87" s="516">
        <v>5983</v>
      </c>
      <c r="CR87" s="516">
        <v>5950</v>
      </c>
      <c r="CS87" s="516">
        <v>5820</v>
      </c>
      <c r="CT87" s="516">
        <v>5693</v>
      </c>
      <c r="CU87" s="516">
        <v>5847</v>
      </c>
      <c r="CV87" s="516">
        <v>5965</v>
      </c>
      <c r="CW87" s="516">
        <v>5878</v>
      </c>
      <c r="CX87" s="516">
        <v>5806</v>
      </c>
      <c r="CY87" s="516">
        <v>5711</v>
      </c>
      <c r="CZ87" s="516">
        <v>5660</v>
      </c>
      <c r="DA87" s="2">
        <v>5788</v>
      </c>
      <c r="DB87" s="2">
        <v>5743</v>
      </c>
      <c r="DC87" s="2">
        <v>5660</v>
      </c>
      <c r="DD87" s="2">
        <v>5714</v>
      </c>
      <c r="DE87" s="2">
        <v>5680</v>
      </c>
      <c r="DF87" s="2">
        <v>5673</v>
      </c>
      <c r="DG87" s="2">
        <v>5806</v>
      </c>
      <c r="DH87" s="2">
        <v>5982</v>
      </c>
      <c r="DI87" s="2">
        <v>5987</v>
      </c>
      <c r="DJ87" s="2">
        <v>6010</v>
      </c>
      <c r="DK87" s="2">
        <v>6077</v>
      </c>
      <c r="DL87" s="2">
        <v>5980</v>
      </c>
      <c r="DM87" s="2">
        <v>5893</v>
      </c>
      <c r="DN87" s="2">
        <v>5972</v>
      </c>
      <c r="DO87" s="2">
        <v>5964</v>
      </c>
      <c r="DP87" s="2">
        <v>5891</v>
      </c>
      <c r="DQ87" s="2">
        <v>5990</v>
      </c>
      <c r="DR87" s="2">
        <v>6087</v>
      </c>
      <c r="DS87" s="2">
        <v>6140</v>
      </c>
      <c r="DT87" s="2">
        <v>6045</v>
      </c>
      <c r="DU87" s="2">
        <v>6134</v>
      </c>
      <c r="DV87" s="2">
        <v>6039</v>
      </c>
      <c r="DW87" s="2">
        <v>5934</v>
      </c>
      <c r="DX87" s="2">
        <v>5887</v>
      </c>
      <c r="DY87" s="2">
        <v>5778</v>
      </c>
      <c r="DZ87" s="2">
        <v>5694</v>
      </c>
      <c r="EA87" s="2">
        <v>5581</v>
      </c>
      <c r="EB87" s="2">
        <v>5559</v>
      </c>
      <c r="EC87" s="2">
        <v>5511</v>
      </c>
      <c r="ED87" s="2">
        <v>5574</v>
      </c>
      <c r="EE87" s="2">
        <v>5585</v>
      </c>
      <c r="EF87" s="2">
        <v>5648</v>
      </c>
      <c r="EG87" s="2">
        <v>5681</v>
      </c>
      <c r="EH87" s="2">
        <v>5742</v>
      </c>
      <c r="EI87" s="2">
        <v>5821</v>
      </c>
      <c r="EJ87" s="2">
        <v>5783</v>
      </c>
      <c r="EK87" s="2">
        <v>5800</v>
      </c>
      <c r="EL87" s="2">
        <v>5830</v>
      </c>
      <c r="EM87" s="2">
        <v>5825</v>
      </c>
      <c r="EN87" s="2">
        <v>5793</v>
      </c>
      <c r="EO87" s="2">
        <v>5777</v>
      </c>
      <c r="EP87" s="2">
        <v>5730</v>
      </c>
      <c r="EQ87" s="2">
        <v>5606</v>
      </c>
      <c r="ER87" s="2">
        <v>5647</v>
      </c>
      <c r="ES87" s="2">
        <v>5636</v>
      </c>
      <c r="ET87" s="2">
        <v>5640</v>
      </c>
      <c r="EU87" s="2">
        <v>5667</v>
      </c>
      <c r="EV87" s="2">
        <v>5759</v>
      </c>
      <c r="EW87" s="2">
        <v>5768</v>
      </c>
      <c r="EX87" s="2">
        <v>5775</v>
      </c>
      <c r="EY87" s="2">
        <v>5765</v>
      </c>
      <c r="EZ87" s="2">
        <v>5749</v>
      </c>
      <c r="FA87" s="2">
        <v>5774</v>
      </c>
      <c r="FB87" s="2">
        <v>5772</v>
      </c>
      <c r="FC87" s="2">
        <v>5810</v>
      </c>
      <c r="FD87" s="2">
        <v>5819</v>
      </c>
      <c r="FE87" s="2">
        <v>5841</v>
      </c>
      <c r="FF87" s="2">
        <v>5770</v>
      </c>
      <c r="FG87" s="2">
        <v>5728</v>
      </c>
      <c r="FH87" s="2">
        <v>5818</v>
      </c>
      <c r="FI87" s="2">
        <v>5790</v>
      </c>
      <c r="FJ87" s="2">
        <v>5754</v>
      </c>
      <c r="FK87" s="2">
        <v>5741</v>
      </c>
      <c r="FL87" s="2">
        <v>5769</v>
      </c>
      <c r="FM87" s="2">
        <v>5814</v>
      </c>
      <c r="FN87" s="2">
        <v>5916</v>
      </c>
      <c r="FO87" s="2">
        <v>5865</v>
      </c>
      <c r="FP87" s="2">
        <v>5867</v>
      </c>
      <c r="FQ87" s="2">
        <v>5883</v>
      </c>
      <c r="FR87" s="2">
        <v>5847</v>
      </c>
      <c r="FS87" s="2">
        <v>5700</v>
      </c>
      <c r="FT87" s="2">
        <v>5770</v>
      </c>
      <c r="FU87" s="2">
        <v>5774</v>
      </c>
      <c r="FV87" s="2">
        <v>5687</v>
      </c>
      <c r="FW87" s="2">
        <v>5670</v>
      </c>
      <c r="FX87" s="2">
        <v>5701</v>
      </c>
      <c r="FY87" s="2">
        <v>5685</v>
      </c>
      <c r="FZ87" s="2">
        <v>5671</v>
      </c>
      <c r="GA87" s="2">
        <v>5654</v>
      </c>
      <c r="GB87" s="2">
        <v>5572</v>
      </c>
      <c r="GC87" s="2">
        <v>5541</v>
      </c>
      <c r="GD87" s="2">
        <v>5548</v>
      </c>
      <c r="GE87" s="2">
        <v>5470</v>
      </c>
      <c r="GF87" s="2">
        <v>5392</v>
      </c>
      <c r="GG87" s="2">
        <v>5283</v>
      </c>
      <c r="GH87" s="2">
        <v>5365</v>
      </c>
      <c r="GI87" s="2">
        <v>4925</v>
      </c>
      <c r="GJ87" s="2">
        <v>4908</v>
      </c>
      <c r="GK87" s="2">
        <v>4981</v>
      </c>
      <c r="GL87" s="2">
        <v>5010</v>
      </c>
      <c r="GM87" s="2">
        <v>4971</v>
      </c>
      <c r="GN87" s="2">
        <v>5005</v>
      </c>
      <c r="GO87" s="2">
        <v>4971</v>
      </c>
      <c r="GP87" s="2">
        <v>4982</v>
      </c>
      <c r="GQ87" s="2">
        <v>5020</v>
      </c>
      <c r="GR87" s="2">
        <v>5007</v>
      </c>
      <c r="GS87" s="2">
        <v>4953</v>
      </c>
      <c r="GT87" s="2">
        <v>4928</v>
      </c>
      <c r="GU87" s="2">
        <v>4910</v>
      </c>
      <c r="GV87" s="2">
        <v>4904</v>
      </c>
      <c r="GW87" s="2">
        <v>4869</v>
      </c>
      <c r="GX87" s="2">
        <v>4905</v>
      </c>
      <c r="GY87" s="2">
        <v>4877</v>
      </c>
      <c r="GZ87" s="2">
        <v>4936</v>
      </c>
      <c r="HA87" s="2">
        <v>4929</v>
      </c>
      <c r="HB87" s="2">
        <v>4757</v>
      </c>
      <c r="HC87" s="2">
        <v>4828</v>
      </c>
      <c r="HD87" s="2">
        <v>4862</v>
      </c>
      <c r="HE87" s="2">
        <v>4851</v>
      </c>
      <c r="HF87" s="2">
        <v>4922</v>
      </c>
      <c r="HG87" s="2">
        <v>4827</v>
      </c>
      <c r="HH87" s="2">
        <v>4790</v>
      </c>
      <c r="HI87" s="2">
        <v>4764</v>
      </c>
      <c r="HJ87" s="2">
        <v>4770</v>
      </c>
      <c r="HK87" s="2">
        <v>4753</v>
      </c>
      <c r="HL87" s="2">
        <v>4746</v>
      </c>
      <c r="HM87" s="2">
        <v>4753</v>
      </c>
      <c r="HN87" s="2">
        <v>4744</v>
      </c>
      <c r="HO87" s="2">
        <v>4752</v>
      </c>
      <c r="HP87" s="2">
        <v>4720</v>
      </c>
      <c r="HQ87" s="2">
        <v>4725</v>
      </c>
      <c r="HR87" s="2">
        <v>4783</v>
      </c>
      <c r="HS87" s="2">
        <v>4742</v>
      </c>
      <c r="HT87" s="2">
        <v>4713</v>
      </c>
      <c r="HU87" s="2">
        <v>4676</v>
      </c>
      <c r="HV87" s="2">
        <v>4685</v>
      </c>
      <c r="HW87" s="2">
        <v>4683</v>
      </c>
      <c r="HX87" s="2">
        <v>4688</v>
      </c>
      <c r="HY87" s="2">
        <v>4724</v>
      </c>
      <c r="HZ87" s="2">
        <v>4703</v>
      </c>
      <c r="IA87" s="2">
        <v>4705</v>
      </c>
      <c r="IB87" s="2">
        <v>4744</v>
      </c>
      <c r="IC87" s="2">
        <v>4830</v>
      </c>
      <c r="ID87" s="2">
        <v>4812</v>
      </c>
      <c r="IE87" s="2">
        <v>4877</v>
      </c>
      <c r="IF87" s="2">
        <v>4764</v>
      </c>
      <c r="IG87" s="2">
        <v>4710</v>
      </c>
      <c r="IH87" s="2">
        <v>4744</v>
      </c>
      <c r="II87" s="2">
        <v>4759</v>
      </c>
      <c r="IJ87" s="2">
        <v>4800</v>
      </c>
      <c r="IK87" s="2">
        <v>4815</v>
      </c>
      <c r="IL87" s="2">
        <v>4777</v>
      </c>
      <c r="IM87" s="2">
        <v>4739</v>
      </c>
      <c r="IN87" s="2">
        <v>4689</v>
      </c>
      <c r="IO87" s="2">
        <v>4601</v>
      </c>
      <c r="IP87" s="2">
        <v>4578</v>
      </c>
      <c r="IQ87" s="2">
        <v>4585</v>
      </c>
      <c r="IR87" s="2">
        <v>4318</v>
      </c>
      <c r="IS87" s="2">
        <v>4291</v>
      </c>
      <c r="IT87" s="2">
        <v>4263</v>
      </c>
    </row>
    <row r="88" spans="1:254" ht="15.9" customHeight="1">
      <c r="A88" s="61" t="s">
        <v>171</v>
      </c>
      <c r="B88" s="6" t="s">
        <v>172</v>
      </c>
      <c r="C88" s="15">
        <v>1743.5</v>
      </c>
      <c r="D88" s="16">
        <v>21</v>
      </c>
      <c r="E88" s="13">
        <v>1722.5</v>
      </c>
      <c r="F88" s="13">
        <v>1712.5</v>
      </c>
      <c r="G88" s="13">
        <v>1715</v>
      </c>
      <c r="H88" s="13">
        <v>1710</v>
      </c>
      <c r="I88" s="13">
        <v>1758.5</v>
      </c>
      <c r="J88" s="13">
        <v>1829.5</v>
      </c>
      <c r="K88" s="13">
        <v>1907</v>
      </c>
      <c r="L88" s="13">
        <v>1809</v>
      </c>
      <c r="M88" s="13">
        <v>1835</v>
      </c>
      <c r="N88" s="13">
        <v>1769.5</v>
      </c>
      <c r="O88" s="13">
        <v>1777.5</v>
      </c>
      <c r="P88" s="13">
        <v>1807.5</v>
      </c>
      <c r="Q88" s="13">
        <v>1825.5</v>
      </c>
      <c r="R88" s="13">
        <v>1789</v>
      </c>
      <c r="S88" s="13">
        <v>1790</v>
      </c>
      <c r="T88" s="13">
        <v>1792.5</v>
      </c>
      <c r="U88" s="13">
        <v>1788</v>
      </c>
      <c r="V88" s="13">
        <v>1765.5</v>
      </c>
      <c r="W88" s="13">
        <v>1755</v>
      </c>
      <c r="X88" s="13">
        <v>1758</v>
      </c>
      <c r="Y88" s="13">
        <v>1790</v>
      </c>
      <c r="Z88" s="13">
        <v>1771</v>
      </c>
      <c r="AA88" s="13">
        <v>1753.5</v>
      </c>
      <c r="AB88" s="13">
        <v>1734.5</v>
      </c>
      <c r="AC88" s="13">
        <v>1713.5</v>
      </c>
      <c r="AD88" s="13">
        <v>1664.5</v>
      </c>
      <c r="AE88" s="13">
        <v>1697</v>
      </c>
      <c r="AF88" s="13">
        <v>1712</v>
      </c>
      <c r="AG88" s="13">
        <v>1715</v>
      </c>
      <c r="AH88" s="13">
        <v>1700</v>
      </c>
      <c r="AI88" s="13">
        <v>1690</v>
      </c>
      <c r="AJ88" s="13">
        <v>1687.5</v>
      </c>
      <c r="AK88" s="13">
        <v>1686</v>
      </c>
      <c r="AL88" s="13">
        <v>1706.5</v>
      </c>
      <c r="AM88" s="13">
        <v>1715.5</v>
      </c>
      <c r="AN88" s="13">
        <v>1716</v>
      </c>
      <c r="AO88" s="13">
        <v>1704.5</v>
      </c>
      <c r="AP88" s="13">
        <v>1739.5</v>
      </c>
      <c r="AQ88" s="13">
        <v>1725.5</v>
      </c>
      <c r="AR88" s="13">
        <v>1721.5</v>
      </c>
      <c r="AS88" s="13">
        <v>1727.5</v>
      </c>
      <c r="AT88" s="13">
        <v>1676</v>
      </c>
      <c r="AU88" s="13">
        <v>1677</v>
      </c>
      <c r="AV88" s="13">
        <v>1656</v>
      </c>
      <c r="AW88" s="13">
        <v>1631.5</v>
      </c>
      <c r="AX88" s="13">
        <v>1650</v>
      </c>
      <c r="AY88" s="13">
        <v>1652.5</v>
      </c>
      <c r="AZ88" s="13">
        <v>1651</v>
      </c>
      <c r="BA88" s="13">
        <v>1699</v>
      </c>
      <c r="BB88" s="13">
        <v>1670</v>
      </c>
      <c r="BC88" s="13">
        <v>1663</v>
      </c>
      <c r="BD88" s="13">
        <v>1683</v>
      </c>
      <c r="BE88" s="13">
        <v>1671.5</v>
      </c>
      <c r="BF88" s="13">
        <v>1650</v>
      </c>
      <c r="BG88" s="13">
        <v>1737</v>
      </c>
      <c r="BH88" s="13">
        <v>1724</v>
      </c>
      <c r="BI88" s="13">
        <v>1749</v>
      </c>
      <c r="BJ88" s="13">
        <v>1722.5</v>
      </c>
      <c r="BK88" s="13">
        <v>1760.5</v>
      </c>
      <c r="BL88" s="13">
        <v>1760</v>
      </c>
      <c r="BM88" s="67">
        <v>1801.5</v>
      </c>
      <c r="BN88" s="67">
        <v>1799</v>
      </c>
      <c r="BO88" s="67">
        <v>1786.5</v>
      </c>
      <c r="BP88" s="67">
        <v>1802.5</v>
      </c>
      <c r="BQ88" s="67">
        <v>1820</v>
      </c>
      <c r="BR88" s="67">
        <v>1799</v>
      </c>
      <c r="BS88" s="67">
        <v>1766</v>
      </c>
      <c r="BT88" s="67">
        <v>1794.5</v>
      </c>
      <c r="BU88" s="67">
        <v>1743.5</v>
      </c>
      <c r="BV88" s="67">
        <v>1835</v>
      </c>
      <c r="BW88" s="67">
        <v>1820</v>
      </c>
      <c r="BX88" s="67">
        <v>1829.5</v>
      </c>
      <c r="BY88" s="67">
        <v>1862.5</v>
      </c>
      <c r="BZ88" s="67">
        <v>1904.5</v>
      </c>
      <c r="CA88" s="516">
        <v>1883.5</v>
      </c>
      <c r="CB88" s="516">
        <v>1902.5</v>
      </c>
      <c r="CC88" s="516">
        <v>1900</v>
      </c>
      <c r="CD88" s="516">
        <v>1894.5</v>
      </c>
      <c r="CE88" s="516">
        <v>1880.5</v>
      </c>
      <c r="CF88" s="516">
        <v>1881.5</v>
      </c>
      <c r="CG88" s="516">
        <v>1895.5</v>
      </c>
      <c r="CH88" s="516">
        <v>1930.5</v>
      </c>
      <c r="CI88" s="516">
        <v>1890.5</v>
      </c>
      <c r="CJ88" s="516">
        <v>1879.5</v>
      </c>
      <c r="CK88" s="516">
        <v>1878</v>
      </c>
      <c r="CL88" s="516">
        <v>1872</v>
      </c>
      <c r="CM88" s="516">
        <v>1875.5</v>
      </c>
      <c r="CN88" s="516">
        <v>1829.5</v>
      </c>
      <c r="CO88" s="516">
        <v>1841</v>
      </c>
      <c r="CP88" s="516">
        <v>1860</v>
      </c>
      <c r="CQ88" s="516">
        <v>1861.5</v>
      </c>
      <c r="CR88" s="516">
        <v>1864</v>
      </c>
      <c r="CS88" s="516">
        <v>1841.5</v>
      </c>
      <c r="CT88" s="516">
        <v>1806.5</v>
      </c>
      <c r="CU88" s="516">
        <v>1861.5</v>
      </c>
      <c r="CV88" s="516">
        <v>1904</v>
      </c>
      <c r="CW88" s="516">
        <v>1878.5</v>
      </c>
      <c r="CX88" s="516">
        <v>1872.5</v>
      </c>
      <c r="CY88" s="516">
        <v>1875</v>
      </c>
      <c r="CZ88" s="516">
        <v>1899</v>
      </c>
      <c r="DA88" s="2">
        <v>1960</v>
      </c>
      <c r="DB88" s="2">
        <v>1974</v>
      </c>
      <c r="DC88" s="2">
        <v>1945.5</v>
      </c>
      <c r="DD88" s="2">
        <v>1973</v>
      </c>
      <c r="DE88" s="2">
        <v>1975.5</v>
      </c>
      <c r="DF88" s="2">
        <v>1951.5</v>
      </c>
      <c r="DG88" s="2">
        <v>1986</v>
      </c>
      <c r="DH88" s="2">
        <v>2049</v>
      </c>
      <c r="DI88" s="2">
        <v>2069</v>
      </c>
      <c r="DJ88" s="2">
        <v>2070.5</v>
      </c>
      <c r="DK88" s="2">
        <v>2057.5</v>
      </c>
      <c r="DL88" s="2">
        <v>2045.5</v>
      </c>
      <c r="DM88" s="2">
        <v>2038.5</v>
      </c>
      <c r="DN88" s="2">
        <v>2057</v>
      </c>
      <c r="DO88" s="2">
        <v>2015</v>
      </c>
      <c r="DP88" s="2">
        <v>1973.5</v>
      </c>
      <c r="DQ88" s="2">
        <v>1998</v>
      </c>
      <c r="DR88" s="2">
        <v>2029</v>
      </c>
      <c r="DS88" s="2">
        <v>2038.5</v>
      </c>
      <c r="DT88" s="2">
        <v>1981.5</v>
      </c>
      <c r="DU88" s="2">
        <v>1979.5</v>
      </c>
      <c r="DV88" s="2">
        <v>1924.5</v>
      </c>
      <c r="DW88" s="2">
        <v>1880</v>
      </c>
      <c r="DX88" s="2">
        <v>1841.5</v>
      </c>
      <c r="DY88" s="2">
        <v>1839.5</v>
      </c>
      <c r="DZ88" s="2">
        <v>1830</v>
      </c>
      <c r="EA88" s="2">
        <v>1839</v>
      </c>
      <c r="EB88" s="2">
        <v>1781</v>
      </c>
      <c r="EC88" s="2">
        <v>1741</v>
      </c>
      <c r="ED88" s="2">
        <v>1762</v>
      </c>
      <c r="EE88" s="2">
        <v>1777.5</v>
      </c>
      <c r="EF88" s="2">
        <v>1774</v>
      </c>
      <c r="EG88" s="2">
        <v>1787</v>
      </c>
      <c r="EH88" s="2">
        <v>1771.5</v>
      </c>
      <c r="EI88" s="2">
        <v>1823</v>
      </c>
      <c r="EJ88" s="2">
        <v>1844.5</v>
      </c>
      <c r="EK88" s="2">
        <v>1828.5</v>
      </c>
      <c r="EL88" s="2">
        <v>1834</v>
      </c>
      <c r="EM88" s="2">
        <v>1814</v>
      </c>
      <c r="EN88" s="2">
        <v>1799.5</v>
      </c>
      <c r="EO88" s="2">
        <v>1782.5</v>
      </c>
      <c r="EP88" s="2">
        <v>1775.5</v>
      </c>
      <c r="EQ88" s="2">
        <v>1757</v>
      </c>
      <c r="ER88" s="2">
        <v>1774</v>
      </c>
      <c r="ES88" s="2">
        <v>1733.5</v>
      </c>
      <c r="ET88" s="2">
        <v>1714.5</v>
      </c>
      <c r="EU88" s="2">
        <v>1727</v>
      </c>
      <c r="EV88" s="2">
        <v>1743.5</v>
      </c>
      <c r="EW88" s="2">
        <v>1751</v>
      </c>
      <c r="EX88" s="2">
        <v>1739</v>
      </c>
      <c r="EY88" s="2">
        <v>1738</v>
      </c>
      <c r="EZ88" s="2">
        <v>1726.5</v>
      </c>
      <c r="FA88" s="2">
        <v>1732.5</v>
      </c>
      <c r="FB88" s="2">
        <v>1714</v>
      </c>
      <c r="FC88" s="2">
        <v>1694</v>
      </c>
      <c r="FD88" s="2">
        <v>1712</v>
      </c>
      <c r="FE88" s="2">
        <v>1733</v>
      </c>
      <c r="FF88" s="2">
        <v>1734.5</v>
      </c>
      <c r="FG88" s="2">
        <v>1687.5</v>
      </c>
      <c r="FH88" s="2">
        <v>1711</v>
      </c>
      <c r="FI88" s="2">
        <v>1685</v>
      </c>
      <c r="FJ88" s="2">
        <v>1703</v>
      </c>
      <c r="FK88" s="2">
        <v>1672.5</v>
      </c>
      <c r="FL88" s="2">
        <v>1675.5</v>
      </c>
      <c r="FM88" s="2">
        <v>1671.5</v>
      </c>
      <c r="FN88" s="2">
        <v>1658.5</v>
      </c>
      <c r="FO88" s="2">
        <v>1660</v>
      </c>
      <c r="FP88" s="2">
        <v>1722.5</v>
      </c>
      <c r="FQ88" s="2">
        <v>1720.5</v>
      </c>
      <c r="FR88" s="2">
        <v>1711.5</v>
      </c>
      <c r="FS88" s="2">
        <v>1688</v>
      </c>
      <c r="FT88" s="2">
        <v>1692</v>
      </c>
      <c r="FU88" s="2">
        <v>1646</v>
      </c>
      <c r="FV88" s="2">
        <v>1652.5</v>
      </c>
      <c r="FW88" s="2">
        <v>1636</v>
      </c>
      <c r="FX88" s="2">
        <v>1666.5</v>
      </c>
      <c r="FY88" s="2">
        <v>1672.5</v>
      </c>
      <c r="FZ88" s="2">
        <v>1647.5</v>
      </c>
      <c r="GA88" s="2">
        <v>1657.5</v>
      </c>
      <c r="GB88" s="2">
        <v>1634.5</v>
      </c>
      <c r="GC88" s="2">
        <v>1635</v>
      </c>
      <c r="GD88" s="2">
        <v>1618</v>
      </c>
      <c r="GE88" s="2">
        <v>1604</v>
      </c>
      <c r="GF88" s="2">
        <v>1587</v>
      </c>
      <c r="GG88" s="2">
        <v>1596</v>
      </c>
      <c r="GH88" s="2">
        <v>1590</v>
      </c>
      <c r="GI88" s="2">
        <v>1579.5</v>
      </c>
      <c r="GJ88" s="2">
        <v>1560.5</v>
      </c>
      <c r="GK88" s="2">
        <v>1603</v>
      </c>
      <c r="GL88" s="2">
        <v>1580.5</v>
      </c>
      <c r="GM88" s="2">
        <v>1575</v>
      </c>
      <c r="GN88" s="2">
        <v>1592.5</v>
      </c>
      <c r="GO88" s="2">
        <v>1576</v>
      </c>
      <c r="GP88" s="2">
        <v>1563</v>
      </c>
      <c r="GQ88" s="2">
        <v>1568.5</v>
      </c>
      <c r="GR88" s="2">
        <v>1549.5</v>
      </c>
      <c r="GS88" s="2">
        <v>1545.5</v>
      </c>
      <c r="GT88" s="2">
        <v>1541.5</v>
      </c>
      <c r="GU88" s="2">
        <v>1548</v>
      </c>
      <c r="GV88" s="2">
        <v>1554</v>
      </c>
      <c r="GW88" s="2">
        <v>1579</v>
      </c>
      <c r="GX88" s="2">
        <v>1588</v>
      </c>
      <c r="GY88" s="2">
        <v>1603</v>
      </c>
      <c r="GZ88" s="2">
        <v>1617</v>
      </c>
      <c r="HA88" s="2">
        <v>1547.5</v>
      </c>
      <c r="HB88" s="2">
        <v>1552</v>
      </c>
      <c r="HC88" s="2">
        <v>1570</v>
      </c>
      <c r="HD88" s="2">
        <v>1620</v>
      </c>
      <c r="HE88" s="2">
        <v>1630.5</v>
      </c>
      <c r="HF88" s="2">
        <v>1647</v>
      </c>
      <c r="HG88" s="2">
        <v>1624</v>
      </c>
      <c r="HH88" s="2">
        <v>1621.5</v>
      </c>
      <c r="HI88" s="2">
        <v>1634</v>
      </c>
      <c r="HJ88" s="2">
        <v>1644.5</v>
      </c>
      <c r="HK88" s="2">
        <v>1648.5</v>
      </c>
      <c r="HL88" s="2">
        <v>1636</v>
      </c>
      <c r="HM88" s="2">
        <v>1635.5</v>
      </c>
      <c r="HN88" s="2">
        <v>1614</v>
      </c>
      <c r="HO88" s="2">
        <v>1602</v>
      </c>
      <c r="HP88" s="2">
        <v>1616.5</v>
      </c>
      <c r="HQ88" s="2">
        <v>1619.5</v>
      </c>
      <c r="HR88" s="2">
        <v>1622</v>
      </c>
      <c r="HS88" s="2">
        <v>1597</v>
      </c>
      <c r="HT88" s="2">
        <v>1582</v>
      </c>
      <c r="HU88" s="2">
        <v>1585</v>
      </c>
      <c r="HV88" s="2">
        <v>1581</v>
      </c>
      <c r="HW88" s="2">
        <v>1571</v>
      </c>
      <c r="HX88" s="2">
        <v>1581</v>
      </c>
      <c r="HY88" s="2">
        <v>1595</v>
      </c>
      <c r="HZ88" s="2">
        <v>1583</v>
      </c>
      <c r="IA88" s="2">
        <v>1578</v>
      </c>
      <c r="IB88" s="2">
        <v>1587</v>
      </c>
      <c r="IC88" s="2">
        <v>1585</v>
      </c>
      <c r="ID88" s="2">
        <v>1584.5</v>
      </c>
      <c r="IE88" s="2">
        <v>1597.5</v>
      </c>
      <c r="IF88" s="2">
        <v>1586</v>
      </c>
      <c r="IG88" s="2">
        <v>1561.5</v>
      </c>
      <c r="IH88" s="2">
        <v>1556</v>
      </c>
      <c r="II88" s="2">
        <v>1538</v>
      </c>
      <c r="IJ88" s="2">
        <v>1571</v>
      </c>
      <c r="IK88" s="2">
        <v>1590.5</v>
      </c>
      <c r="IL88" s="2">
        <v>1578.5</v>
      </c>
      <c r="IM88" s="2">
        <v>1545</v>
      </c>
      <c r="IN88" s="2">
        <v>1533.5</v>
      </c>
      <c r="IO88" s="2">
        <v>1526</v>
      </c>
      <c r="IP88" s="2">
        <v>1508</v>
      </c>
      <c r="IQ88" s="2">
        <v>1486.5</v>
      </c>
      <c r="IR88" s="2">
        <v>1445.5</v>
      </c>
      <c r="IS88" s="2">
        <v>1434</v>
      </c>
      <c r="IT88" s="2">
        <v>1415</v>
      </c>
    </row>
    <row r="89" spans="1:254" ht="15.9" customHeight="1">
      <c r="A89" s="61" t="s">
        <v>173</v>
      </c>
      <c r="B89" s="6" t="s">
        <v>174</v>
      </c>
      <c r="C89" s="15">
        <v>2185</v>
      </c>
      <c r="D89" s="16">
        <v>-41</v>
      </c>
      <c r="E89" s="13">
        <v>2226</v>
      </c>
      <c r="F89" s="13">
        <v>2213</v>
      </c>
      <c r="G89" s="13">
        <v>2127</v>
      </c>
      <c r="H89" s="13">
        <v>2147</v>
      </c>
      <c r="I89" s="13">
        <v>2117</v>
      </c>
      <c r="J89" s="13">
        <v>2090</v>
      </c>
      <c r="K89" s="13">
        <v>2041</v>
      </c>
      <c r="L89" s="13">
        <v>2012</v>
      </c>
      <c r="M89" s="13">
        <v>2043</v>
      </c>
      <c r="N89" s="13">
        <v>1962</v>
      </c>
      <c r="O89" s="13">
        <v>1963</v>
      </c>
      <c r="P89" s="13">
        <v>2021</v>
      </c>
      <c r="Q89" s="13">
        <v>2026</v>
      </c>
      <c r="R89" s="13">
        <v>2028</v>
      </c>
      <c r="S89" s="13">
        <v>2060</v>
      </c>
      <c r="T89" s="13">
        <v>2093</v>
      </c>
      <c r="U89" s="13">
        <v>2084</v>
      </c>
      <c r="V89" s="13">
        <v>2062</v>
      </c>
      <c r="W89" s="13">
        <v>2081</v>
      </c>
      <c r="X89" s="13">
        <v>2062</v>
      </c>
      <c r="Y89" s="13">
        <v>2074</v>
      </c>
      <c r="Z89" s="13">
        <v>2100</v>
      </c>
      <c r="AA89" s="13">
        <v>2084</v>
      </c>
      <c r="AB89" s="13">
        <v>2133</v>
      </c>
      <c r="AC89" s="13">
        <v>2074</v>
      </c>
      <c r="AD89" s="13">
        <v>2032</v>
      </c>
      <c r="AE89" s="13">
        <v>2047</v>
      </c>
      <c r="AF89" s="13">
        <v>2071</v>
      </c>
      <c r="AG89" s="13">
        <v>1978</v>
      </c>
      <c r="AH89" s="13">
        <v>2007</v>
      </c>
      <c r="AI89" s="13">
        <v>1995</v>
      </c>
      <c r="AJ89" s="13">
        <v>2010</v>
      </c>
      <c r="AK89" s="13">
        <v>2032</v>
      </c>
      <c r="AL89" s="13">
        <v>2030</v>
      </c>
      <c r="AM89" s="13">
        <v>2072</v>
      </c>
      <c r="AN89" s="13">
        <v>2192</v>
      </c>
      <c r="AO89" s="13">
        <v>2040</v>
      </c>
      <c r="AP89" s="13">
        <v>1945</v>
      </c>
      <c r="AQ89" s="13">
        <v>2001</v>
      </c>
      <c r="AR89" s="13">
        <v>2121</v>
      </c>
      <c r="AS89" s="13">
        <v>2197</v>
      </c>
      <c r="AT89" s="13">
        <v>2177</v>
      </c>
      <c r="AU89" s="13">
        <v>2225</v>
      </c>
      <c r="AV89" s="13">
        <v>2370</v>
      </c>
      <c r="AW89" s="13">
        <v>2197</v>
      </c>
      <c r="AX89" s="13">
        <v>2141</v>
      </c>
      <c r="AY89" s="13">
        <v>2131</v>
      </c>
      <c r="AZ89" s="13">
        <v>2164</v>
      </c>
      <c r="BA89" s="13">
        <v>2290</v>
      </c>
      <c r="BB89" s="13">
        <v>2316</v>
      </c>
      <c r="BC89" s="13">
        <v>2378</v>
      </c>
      <c r="BD89" s="13">
        <v>2556</v>
      </c>
      <c r="BE89" s="13">
        <v>2385</v>
      </c>
      <c r="BF89" s="13">
        <v>2376</v>
      </c>
      <c r="BG89" s="13">
        <v>2490</v>
      </c>
      <c r="BH89" s="13">
        <v>2561</v>
      </c>
      <c r="BI89" s="13">
        <v>2649</v>
      </c>
      <c r="BJ89" s="13">
        <v>2583</v>
      </c>
      <c r="BK89" s="13">
        <v>2384</v>
      </c>
      <c r="BL89" s="13">
        <v>1984</v>
      </c>
      <c r="BM89" s="67">
        <v>2090</v>
      </c>
      <c r="BN89" s="67">
        <v>1935</v>
      </c>
      <c r="BO89" s="67">
        <v>1929</v>
      </c>
      <c r="BP89" s="67">
        <v>1970</v>
      </c>
      <c r="BQ89" s="67">
        <v>1973</v>
      </c>
      <c r="BR89" s="67">
        <v>1987</v>
      </c>
      <c r="BS89" s="67">
        <v>1950</v>
      </c>
      <c r="BT89" s="67">
        <v>1999</v>
      </c>
      <c r="BU89" s="67">
        <v>2041</v>
      </c>
      <c r="BV89" s="67">
        <v>2049</v>
      </c>
      <c r="BW89" s="67">
        <v>2078</v>
      </c>
      <c r="BX89" s="67">
        <v>2191</v>
      </c>
      <c r="BY89" s="67">
        <v>2207</v>
      </c>
      <c r="BZ89" s="67">
        <v>2224</v>
      </c>
      <c r="CA89" s="516">
        <v>2205</v>
      </c>
      <c r="CB89" s="516">
        <v>2206</v>
      </c>
      <c r="CC89" s="516">
        <v>2233</v>
      </c>
      <c r="CD89" s="516">
        <v>2311</v>
      </c>
      <c r="CE89" s="516">
        <v>2173</v>
      </c>
      <c r="CF89" s="516">
        <v>2176</v>
      </c>
      <c r="CG89" s="516">
        <v>2170</v>
      </c>
      <c r="CH89" s="516">
        <v>2180</v>
      </c>
      <c r="CI89" s="516">
        <v>2056</v>
      </c>
      <c r="CJ89" s="516">
        <v>2047</v>
      </c>
      <c r="CK89" s="516">
        <v>2011</v>
      </c>
      <c r="CL89" s="516">
        <v>2017</v>
      </c>
      <c r="CM89" s="516">
        <v>2075</v>
      </c>
      <c r="CN89" s="516">
        <v>2025</v>
      </c>
      <c r="CO89" s="516">
        <v>1985</v>
      </c>
      <c r="CP89" s="516">
        <v>2071</v>
      </c>
      <c r="CQ89" s="516">
        <v>2048</v>
      </c>
      <c r="CR89" s="516">
        <v>2083</v>
      </c>
      <c r="CS89" s="516">
        <v>2063</v>
      </c>
      <c r="CT89" s="516">
        <v>1945</v>
      </c>
      <c r="CU89" s="516">
        <v>2085</v>
      </c>
      <c r="CV89" s="516">
        <v>2254</v>
      </c>
      <c r="CW89" s="516">
        <v>2196</v>
      </c>
      <c r="CX89" s="516">
        <v>2258</v>
      </c>
      <c r="CY89" s="516">
        <v>2228</v>
      </c>
      <c r="CZ89" s="516">
        <v>2187</v>
      </c>
      <c r="DA89" s="2">
        <v>2279</v>
      </c>
      <c r="DB89" s="2">
        <v>2286</v>
      </c>
      <c r="DC89" s="2">
        <v>2294</v>
      </c>
      <c r="DD89" s="2">
        <v>2350</v>
      </c>
      <c r="DE89" s="2">
        <v>2221</v>
      </c>
      <c r="DF89" s="2">
        <v>2101</v>
      </c>
      <c r="DG89" s="2">
        <v>2188</v>
      </c>
      <c r="DH89" s="2">
        <v>2265</v>
      </c>
      <c r="DI89" s="2">
        <v>2338</v>
      </c>
      <c r="DJ89" s="2">
        <v>2251</v>
      </c>
      <c r="DK89" s="2">
        <v>2215</v>
      </c>
      <c r="DL89" s="2">
        <v>2080</v>
      </c>
      <c r="DM89" s="2">
        <v>2256</v>
      </c>
      <c r="DN89" s="2">
        <v>2340</v>
      </c>
      <c r="DO89" s="2">
        <v>2251</v>
      </c>
      <c r="DP89" s="2">
        <v>2372</v>
      </c>
      <c r="DQ89" s="2">
        <v>2440</v>
      </c>
      <c r="DR89" s="2">
        <v>2869</v>
      </c>
      <c r="DS89" s="2">
        <v>2853</v>
      </c>
      <c r="DT89" s="2">
        <v>2947</v>
      </c>
      <c r="DU89" s="2">
        <v>2849</v>
      </c>
      <c r="DV89" s="2">
        <v>2782</v>
      </c>
      <c r="DW89" s="2">
        <v>2835</v>
      </c>
      <c r="DX89" s="2">
        <v>2575</v>
      </c>
      <c r="DY89" s="2">
        <v>2606</v>
      </c>
      <c r="DZ89" s="2">
        <v>2568</v>
      </c>
      <c r="EA89" s="2">
        <v>2580</v>
      </c>
      <c r="EB89" s="2">
        <v>2596</v>
      </c>
      <c r="EC89" s="2">
        <v>2614</v>
      </c>
      <c r="ED89" s="2">
        <v>2755</v>
      </c>
      <c r="EE89" s="2">
        <v>2775</v>
      </c>
      <c r="EF89" s="2">
        <v>2817</v>
      </c>
      <c r="EG89" s="2">
        <v>2788</v>
      </c>
      <c r="EH89" s="2">
        <v>2753</v>
      </c>
      <c r="EI89" s="2">
        <v>2824</v>
      </c>
      <c r="EJ89" s="2">
        <v>2907</v>
      </c>
      <c r="EK89" s="2">
        <v>2803</v>
      </c>
      <c r="EL89" s="2">
        <v>2885</v>
      </c>
      <c r="EM89" s="2">
        <v>2741</v>
      </c>
      <c r="EN89" s="2">
        <v>2850</v>
      </c>
      <c r="EO89" s="2">
        <v>2693</v>
      </c>
      <c r="EP89" s="2">
        <v>2572</v>
      </c>
      <c r="EQ89" s="2">
        <v>2486</v>
      </c>
      <c r="ER89" s="2">
        <v>2494</v>
      </c>
      <c r="ES89" s="2">
        <v>2465</v>
      </c>
      <c r="ET89" s="2">
        <v>2574</v>
      </c>
      <c r="EU89" s="2">
        <v>2650</v>
      </c>
      <c r="EV89" s="2">
        <v>2753</v>
      </c>
      <c r="EW89" s="2">
        <v>2797</v>
      </c>
      <c r="EX89" s="2">
        <v>2610</v>
      </c>
      <c r="EY89" s="2">
        <v>2530</v>
      </c>
      <c r="EZ89" s="2">
        <v>2675</v>
      </c>
      <c r="FA89" s="2">
        <v>2279</v>
      </c>
      <c r="FB89" s="2">
        <v>2258</v>
      </c>
      <c r="FC89" s="2">
        <v>2236</v>
      </c>
      <c r="FD89" s="2">
        <v>2238</v>
      </c>
      <c r="FE89" s="2">
        <v>2338</v>
      </c>
      <c r="FF89" s="2">
        <v>2302</v>
      </c>
      <c r="FG89" s="2">
        <v>2234</v>
      </c>
      <c r="FH89" s="2">
        <v>2356</v>
      </c>
      <c r="FI89" s="2">
        <v>2386</v>
      </c>
      <c r="FJ89" s="2">
        <v>2600</v>
      </c>
      <c r="FK89" s="2">
        <v>2468</v>
      </c>
      <c r="FL89" s="2">
        <v>2545</v>
      </c>
      <c r="FM89" s="2">
        <v>2540</v>
      </c>
      <c r="FN89" s="2">
        <v>2506</v>
      </c>
      <c r="FO89" s="2">
        <v>2595</v>
      </c>
      <c r="FP89" s="2">
        <v>2620</v>
      </c>
      <c r="FQ89" s="2">
        <v>2644</v>
      </c>
      <c r="FR89" s="2">
        <v>2663</v>
      </c>
      <c r="FS89" s="2">
        <v>2630</v>
      </c>
      <c r="FT89" s="2">
        <v>2636</v>
      </c>
      <c r="FU89" s="2">
        <v>2516</v>
      </c>
      <c r="FV89" s="2">
        <v>2557</v>
      </c>
      <c r="FW89" s="2">
        <v>2564</v>
      </c>
      <c r="FX89" s="2">
        <v>2823</v>
      </c>
      <c r="FY89" s="2">
        <v>2846</v>
      </c>
      <c r="FZ89" s="2">
        <v>2809</v>
      </c>
      <c r="GA89" s="2">
        <v>2835</v>
      </c>
      <c r="GB89" s="2">
        <v>2760</v>
      </c>
      <c r="GC89" s="2">
        <v>3125</v>
      </c>
      <c r="GD89" s="2">
        <v>3150</v>
      </c>
      <c r="GE89" s="2">
        <v>3065</v>
      </c>
      <c r="GF89" s="2">
        <v>3080</v>
      </c>
      <c r="GG89" s="2">
        <v>3125</v>
      </c>
      <c r="GH89" s="2">
        <v>3165</v>
      </c>
      <c r="GI89" s="2">
        <v>3100</v>
      </c>
      <c r="GJ89" s="2">
        <v>3255</v>
      </c>
      <c r="GK89" s="2">
        <v>3350</v>
      </c>
      <c r="GL89" s="2">
        <v>3465</v>
      </c>
      <c r="GM89" s="2">
        <v>3280</v>
      </c>
      <c r="GN89" s="2">
        <v>3265</v>
      </c>
      <c r="GO89" s="2">
        <v>3480</v>
      </c>
      <c r="GP89" s="2">
        <v>3535</v>
      </c>
      <c r="GQ89" s="2">
        <v>3410</v>
      </c>
      <c r="GR89" s="2">
        <v>3230</v>
      </c>
      <c r="GS89" s="2">
        <v>3395</v>
      </c>
      <c r="GT89" s="2">
        <v>3415</v>
      </c>
      <c r="GU89" s="2">
        <v>3385</v>
      </c>
      <c r="GV89" s="2">
        <v>3440</v>
      </c>
      <c r="GW89" s="2">
        <v>3585</v>
      </c>
      <c r="GX89" s="2">
        <v>3765</v>
      </c>
      <c r="GY89" s="2">
        <v>4160</v>
      </c>
      <c r="GZ89" s="2">
        <v>4130</v>
      </c>
      <c r="HA89" s="2">
        <v>4055</v>
      </c>
      <c r="HB89" s="2">
        <v>4100</v>
      </c>
      <c r="HC89" s="2">
        <v>4125</v>
      </c>
      <c r="HD89" s="2">
        <v>4300</v>
      </c>
      <c r="HE89" s="2">
        <v>4460</v>
      </c>
      <c r="HF89" s="2">
        <v>4600</v>
      </c>
      <c r="HG89" s="2">
        <v>4585</v>
      </c>
      <c r="HH89" s="2">
        <v>4485</v>
      </c>
      <c r="HI89" s="2">
        <v>4665</v>
      </c>
      <c r="HJ89" s="2">
        <v>4780</v>
      </c>
      <c r="HK89" s="2">
        <v>5080</v>
      </c>
      <c r="HL89" s="2">
        <v>4970</v>
      </c>
      <c r="HM89" s="2">
        <v>5170</v>
      </c>
      <c r="HN89" s="2">
        <v>5260</v>
      </c>
      <c r="HO89" s="2">
        <v>5360</v>
      </c>
      <c r="HP89" s="2">
        <v>5270</v>
      </c>
      <c r="HQ89" s="2">
        <v>5360</v>
      </c>
      <c r="HR89" s="2">
        <v>5530</v>
      </c>
      <c r="HS89" s="2">
        <v>5700</v>
      </c>
      <c r="HT89" s="2">
        <v>5510</v>
      </c>
      <c r="HU89" s="2">
        <v>5360</v>
      </c>
      <c r="HV89" s="2">
        <v>5480</v>
      </c>
      <c r="HW89" s="2">
        <v>5240</v>
      </c>
      <c r="HX89" s="2">
        <v>5060</v>
      </c>
      <c r="HY89" s="2">
        <v>5120</v>
      </c>
      <c r="HZ89" s="2">
        <v>5080</v>
      </c>
      <c r="IA89" s="2">
        <v>5500</v>
      </c>
      <c r="IB89" s="2">
        <v>5340</v>
      </c>
      <c r="IC89" s="2">
        <v>5200</v>
      </c>
      <c r="ID89" s="2">
        <v>5210</v>
      </c>
      <c r="IE89" s="2">
        <v>5280</v>
      </c>
      <c r="IF89" s="2">
        <v>5510</v>
      </c>
      <c r="IG89" s="2">
        <v>5650</v>
      </c>
      <c r="IH89" s="2">
        <v>5570</v>
      </c>
      <c r="II89" s="2">
        <v>5850</v>
      </c>
      <c r="IJ89" s="2">
        <v>5260</v>
      </c>
      <c r="IK89" s="2">
        <v>5240</v>
      </c>
      <c r="IL89" s="2">
        <v>5280</v>
      </c>
      <c r="IM89" s="2">
        <v>5550</v>
      </c>
      <c r="IN89" s="2">
        <v>5410</v>
      </c>
      <c r="IO89" s="2">
        <v>5240</v>
      </c>
      <c r="IP89" s="2">
        <v>4945</v>
      </c>
      <c r="IQ89" s="2">
        <v>4735</v>
      </c>
      <c r="IR89" s="2">
        <v>4530</v>
      </c>
      <c r="IS89" s="2">
        <v>4395</v>
      </c>
      <c r="IT89" s="2">
        <v>4370</v>
      </c>
    </row>
    <row r="90" spans="1:254" ht="15.9" customHeight="1">
      <c r="A90" s="61" t="s">
        <v>175</v>
      </c>
      <c r="B90" s="6" t="s">
        <v>176</v>
      </c>
      <c r="C90" s="15">
        <v>3942</v>
      </c>
      <c r="D90" s="16">
        <v>-223</v>
      </c>
      <c r="E90" s="13">
        <v>4165</v>
      </c>
      <c r="F90" s="13">
        <v>4498</v>
      </c>
      <c r="G90" s="13">
        <v>4292</v>
      </c>
      <c r="H90" s="13">
        <v>3975</v>
      </c>
      <c r="I90" s="13">
        <v>3989</v>
      </c>
      <c r="J90" s="13">
        <v>3406</v>
      </c>
      <c r="K90" s="13">
        <v>3450</v>
      </c>
      <c r="L90" s="13">
        <v>3828</v>
      </c>
      <c r="M90" s="13">
        <v>4512</v>
      </c>
      <c r="N90" s="13">
        <v>4395</v>
      </c>
      <c r="O90" s="13">
        <v>4628</v>
      </c>
      <c r="P90" s="13">
        <v>4496</v>
      </c>
      <c r="Q90" s="13">
        <v>4343</v>
      </c>
      <c r="R90" s="13">
        <v>4403</v>
      </c>
      <c r="S90" s="13">
        <v>4676</v>
      </c>
      <c r="T90" s="13">
        <v>4950</v>
      </c>
      <c r="U90" s="13">
        <v>4492</v>
      </c>
      <c r="V90" s="13">
        <v>4684</v>
      </c>
      <c r="W90" s="13">
        <v>4655</v>
      </c>
      <c r="X90" s="13">
        <v>4586</v>
      </c>
      <c r="Y90" s="13">
        <v>4344</v>
      </c>
      <c r="Z90" s="13">
        <v>4410</v>
      </c>
      <c r="AA90" s="13">
        <v>4745</v>
      </c>
      <c r="AB90" s="13">
        <v>4940</v>
      </c>
      <c r="AC90" s="13">
        <v>4701</v>
      </c>
      <c r="AD90" s="13">
        <v>5080</v>
      </c>
      <c r="AE90" s="13">
        <v>4840</v>
      </c>
      <c r="AF90" s="13">
        <v>4515</v>
      </c>
      <c r="AG90" s="13">
        <v>4530</v>
      </c>
      <c r="AH90" s="13">
        <v>4836</v>
      </c>
      <c r="AI90" s="13">
        <v>4453</v>
      </c>
      <c r="AJ90" s="13">
        <v>4580</v>
      </c>
      <c r="AK90" s="13">
        <v>5020</v>
      </c>
      <c r="AL90" s="13">
        <v>4864</v>
      </c>
      <c r="AM90" s="13">
        <v>4830</v>
      </c>
      <c r="AN90" s="13">
        <v>4554</v>
      </c>
      <c r="AO90" s="13">
        <v>4410</v>
      </c>
      <c r="AP90" s="13">
        <v>4505</v>
      </c>
      <c r="AQ90" s="13">
        <v>4168</v>
      </c>
      <c r="AR90" s="13">
        <v>3841</v>
      </c>
      <c r="AS90" s="13">
        <v>3867</v>
      </c>
      <c r="AT90" s="13">
        <v>3912</v>
      </c>
      <c r="AU90" s="13">
        <v>3942</v>
      </c>
      <c r="AV90" s="13">
        <v>4229</v>
      </c>
      <c r="AW90" s="13">
        <v>4424</v>
      </c>
      <c r="AX90" s="13">
        <v>4216</v>
      </c>
      <c r="AY90" s="13">
        <v>3835</v>
      </c>
      <c r="AZ90" s="13">
        <v>3848</v>
      </c>
      <c r="BA90" s="13">
        <v>3933</v>
      </c>
      <c r="BB90" s="13">
        <v>3894</v>
      </c>
      <c r="BC90" s="13">
        <v>3867</v>
      </c>
      <c r="BD90" s="13">
        <v>3893</v>
      </c>
      <c r="BE90" s="13">
        <v>4000</v>
      </c>
      <c r="BF90" s="13">
        <v>3887</v>
      </c>
      <c r="BG90" s="13">
        <v>3752</v>
      </c>
      <c r="BH90" s="13">
        <v>3487</v>
      </c>
      <c r="BI90" s="13">
        <v>3597</v>
      </c>
      <c r="BJ90" s="13">
        <v>3672</v>
      </c>
      <c r="BK90" s="13">
        <v>3739</v>
      </c>
      <c r="BL90" s="13">
        <v>3997</v>
      </c>
      <c r="BM90" s="67">
        <v>3946</v>
      </c>
      <c r="BN90" s="67">
        <v>3995</v>
      </c>
      <c r="BO90" s="67">
        <v>4040</v>
      </c>
      <c r="BP90" s="67">
        <v>3898</v>
      </c>
      <c r="BQ90" s="67">
        <v>3950</v>
      </c>
      <c r="BR90" s="67">
        <v>3704</v>
      </c>
      <c r="BS90" s="67">
        <v>3670</v>
      </c>
      <c r="BT90" s="67">
        <v>3855</v>
      </c>
      <c r="BU90" s="67">
        <v>3996</v>
      </c>
      <c r="BV90" s="67">
        <v>3638</v>
      </c>
      <c r="BW90" s="67">
        <v>3522</v>
      </c>
      <c r="BX90" s="67">
        <v>3566</v>
      </c>
      <c r="BY90" s="67">
        <v>3700</v>
      </c>
      <c r="BZ90" s="67">
        <v>3624</v>
      </c>
      <c r="CA90" s="516">
        <v>3626</v>
      </c>
      <c r="CB90" s="516">
        <v>3819</v>
      </c>
      <c r="CC90" s="516">
        <v>3852</v>
      </c>
      <c r="CD90" s="516">
        <v>4035</v>
      </c>
      <c r="CE90" s="516">
        <v>4058</v>
      </c>
      <c r="CF90" s="516">
        <v>3969</v>
      </c>
      <c r="CG90" s="516">
        <v>3269</v>
      </c>
      <c r="CH90" s="516">
        <v>3200</v>
      </c>
      <c r="CI90" s="516">
        <v>2891</v>
      </c>
      <c r="CJ90" s="516">
        <v>2802.5</v>
      </c>
      <c r="CK90" s="516">
        <v>2699</v>
      </c>
      <c r="CL90" s="516">
        <v>2618</v>
      </c>
      <c r="CM90" s="516">
        <v>2729</v>
      </c>
      <c r="CN90" s="516">
        <v>2570</v>
      </c>
      <c r="CO90" s="516">
        <v>2569.5</v>
      </c>
      <c r="CP90" s="516">
        <v>2680.5</v>
      </c>
      <c r="CQ90" s="516">
        <v>2795.5</v>
      </c>
      <c r="CR90" s="516">
        <v>2831.5</v>
      </c>
      <c r="CS90" s="516">
        <v>2732</v>
      </c>
      <c r="CT90" s="516">
        <v>2685.5</v>
      </c>
      <c r="CU90" s="516">
        <v>2776.5</v>
      </c>
      <c r="CV90" s="516">
        <v>2887.5</v>
      </c>
      <c r="CW90" s="516">
        <v>2791</v>
      </c>
      <c r="CX90" s="516">
        <v>2865.5</v>
      </c>
      <c r="CY90" s="516">
        <v>2860</v>
      </c>
      <c r="CZ90" s="516">
        <v>2880.5</v>
      </c>
      <c r="DA90" s="2">
        <v>2975</v>
      </c>
      <c r="DB90" s="2">
        <v>2921</v>
      </c>
      <c r="DC90" s="2">
        <v>2778.5</v>
      </c>
      <c r="DD90" s="2">
        <v>3075</v>
      </c>
      <c r="DE90" s="2">
        <v>3032</v>
      </c>
      <c r="DF90" s="2">
        <v>2836</v>
      </c>
      <c r="DG90" s="2">
        <v>3066</v>
      </c>
      <c r="DH90" s="2">
        <v>3169</v>
      </c>
      <c r="DI90" s="2">
        <v>3329</v>
      </c>
      <c r="DJ90" s="2">
        <v>3468</v>
      </c>
      <c r="DK90" s="2">
        <v>3443</v>
      </c>
      <c r="DL90" s="2">
        <v>3398</v>
      </c>
      <c r="DM90" s="2">
        <v>3464</v>
      </c>
      <c r="DN90" s="2">
        <v>3570</v>
      </c>
      <c r="DO90" s="2">
        <v>3562</v>
      </c>
      <c r="DP90" s="2">
        <v>3558</v>
      </c>
      <c r="DQ90" s="2">
        <v>3422</v>
      </c>
      <c r="DR90" s="2">
        <v>3399</v>
      </c>
      <c r="DS90" s="2">
        <v>3514</v>
      </c>
      <c r="DT90" s="2">
        <v>3523</v>
      </c>
      <c r="DU90" s="2">
        <v>3480</v>
      </c>
      <c r="DV90" s="2">
        <v>3281</v>
      </c>
      <c r="DW90" s="2">
        <v>3187</v>
      </c>
      <c r="DX90" s="2">
        <v>3218</v>
      </c>
      <c r="DY90" s="2">
        <v>3362</v>
      </c>
      <c r="DZ90" s="2">
        <v>3199</v>
      </c>
      <c r="EA90" s="2">
        <v>3288</v>
      </c>
      <c r="EB90" s="2">
        <v>3460</v>
      </c>
      <c r="EC90" s="2">
        <v>3689</v>
      </c>
      <c r="ED90" s="2">
        <v>3608</v>
      </c>
      <c r="EE90" s="2">
        <v>3509</v>
      </c>
      <c r="EF90" s="2">
        <v>3563</v>
      </c>
      <c r="EG90" s="2">
        <v>3511</v>
      </c>
      <c r="EH90" s="2">
        <v>3558</v>
      </c>
      <c r="EI90" s="2">
        <v>3169</v>
      </c>
      <c r="EJ90" s="2">
        <v>3223</v>
      </c>
      <c r="EK90" s="2">
        <v>3178</v>
      </c>
      <c r="EL90" s="2">
        <v>2792</v>
      </c>
      <c r="EM90" s="2">
        <v>2767.5</v>
      </c>
      <c r="EN90" s="2">
        <v>2875</v>
      </c>
      <c r="EO90" s="2">
        <v>2533.5</v>
      </c>
      <c r="EP90" s="2">
        <v>2525</v>
      </c>
      <c r="EQ90" s="2">
        <v>2553</v>
      </c>
      <c r="ER90" s="2">
        <v>2490</v>
      </c>
      <c r="ES90" s="2">
        <v>2420</v>
      </c>
      <c r="ET90" s="2">
        <v>2248</v>
      </c>
      <c r="EU90" s="2">
        <v>2283.5</v>
      </c>
      <c r="EV90" s="2">
        <v>2332</v>
      </c>
      <c r="EW90" s="2">
        <v>2338.5</v>
      </c>
      <c r="EX90" s="2">
        <v>2223</v>
      </c>
      <c r="EY90" s="2">
        <v>2140</v>
      </c>
      <c r="EZ90" s="2">
        <v>2128</v>
      </c>
      <c r="FA90" s="2">
        <v>2024.5</v>
      </c>
      <c r="FB90" s="2">
        <v>1994</v>
      </c>
      <c r="FC90" s="2">
        <v>2053</v>
      </c>
      <c r="FD90" s="2">
        <v>2039</v>
      </c>
      <c r="FE90" s="2">
        <v>2060</v>
      </c>
      <c r="FF90" s="2">
        <v>2147.5</v>
      </c>
      <c r="FG90" s="2">
        <v>2159.5</v>
      </c>
      <c r="FH90" s="2">
        <v>2190</v>
      </c>
      <c r="FI90" s="2">
        <v>2213</v>
      </c>
      <c r="FJ90" s="2">
        <v>2196.5</v>
      </c>
      <c r="FK90" s="2">
        <v>2200</v>
      </c>
      <c r="FL90" s="2">
        <v>2201</v>
      </c>
      <c r="FM90" s="2">
        <v>2098</v>
      </c>
      <c r="FN90" s="2">
        <v>2072.5</v>
      </c>
      <c r="FO90" s="2">
        <v>2100.5</v>
      </c>
      <c r="FP90" s="2">
        <v>2096</v>
      </c>
      <c r="FQ90" s="2">
        <v>2102</v>
      </c>
      <c r="FR90" s="2">
        <v>2047.5</v>
      </c>
      <c r="FS90" s="2">
        <v>1987</v>
      </c>
      <c r="FT90" s="2">
        <v>1924</v>
      </c>
      <c r="FU90" s="2">
        <v>2086.5</v>
      </c>
      <c r="FV90" s="2">
        <v>1914.5</v>
      </c>
      <c r="FW90" s="2">
        <v>1940.5</v>
      </c>
      <c r="FX90" s="2">
        <v>2031.5</v>
      </c>
      <c r="FY90" s="2">
        <v>2004.5</v>
      </c>
      <c r="FZ90" s="2">
        <v>2105</v>
      </c>
      <c r="GA90" s="2">
        <v>2128.5</v>
      </c>
      <c r="GB90" s="2">
        <v>2122</v>
      </c>
      <c r="GC90" s="2">
        <v>2178</v>
      </c>
      <c r="GD90" s="2">
        <v>2149</v>
      </c>
      <c r="GE90" s="2">
        <v>2190</v>
      </c>
      <c r="GF90" s="2">
        <v>2054</v>
      </c>
      <c r="GG90" s="2">
        <v>2212.5</v>
      </c>
      <c r="GH90" s="2">
        <v>2160.5</v>
      </c>
      <c r="GI90" s="2">
        <v>2091.5</v>
      </c>
      <c r="GJ90" s="2">
        <v>2032</v>
      </c>
      <c r="GK90" s="2">
        <v>2075.5</v>
      </c>
      <c r="GL90" s="2">
        <v>2126.5</v>
      </c>
      <c r="GM90" s="2">
        <v>2165.5</v>
      </c>
      <c r="GN90" s="2">
        <v>2000</v>
      </c>
      <c r="GO90" s="2">
        <v>2105.5</v>
      </c>
      <c r="GP90" s="2">
        <v>2141</v>
      </c>
      <c r="GQ90" s="2">
        <v>2230</v>
      </c>
      <c r="GR90" s="2">
        <v>2156.5</v>
      </c>
      <c r="GS90" s="2">
        <v>2212.5</v>
      </c>
      <c r="GT90" s="2">
        <v>2293.5</v>
      </c>
      <c r="GU90" s="2">
        <v>2409</v>
      </c>
      <c r="GV90" s="2">
        <v>2406.5</v>
      </c>
      <c r="GW90" s="2">
        <v>2470</v>
      </c>
      <c r="GX90" s="2">
        <v>2400.5</v>
      </c>
      <c r="GY90" s="2">
        <v>2415</v>
      </c>
      <c r="GZ90" s="2">
        <v>2469</v>
      </c>
      <c r="HA90" s="2">
        <v>2345.5</v>
      </c>
      <c r="HB90" s="2">
        <v>2347</v>
      </c>
      <c r="HC90" s="2">
        <v>2152</v>
      </c>
      <c r="HD90" s="2">
        <v>2223.5</v>
      </c>
      <c r="HE90" s="2">
        <v>2236.5</v>
      </c>
      <c r="HF90" s="2">
        <v>2182.5</v>
      </c>
      <c r="HG90" s="2">
        <v>2337</v>
      </c>
      <c r="HH90" s="2">
        <v>2160</v>
      </c>
      <c r="HI90" s="2">
        <v>2111.5</v>
      </c>
      <c r="HJ90" s="2">
        <v>2081.5</v>
      </c>
      <c r="HK90" s="2">
        <v>1946</v>
      </c>
      <c r="HL90" s="2">
        <v>1789.5</v>
      </c>
      <c r="HM90" s="2">
        <v>1822.5</v>
      </c>
      <c r="HN90" s="2">
        <v>1789.5</v>
      </c>
      <c r="HO90" s="2">
        <v>1804</v>
      </c>
      <c r="HP90" s="2">
        <v>1793</v>
      </c>
      <c r="HQ90" s="2">
        <v>1731</v>
      </c>
      <c r="HR90" s="2">
        <v>1698</v>
      </c>
      <c r="HS90" s="2">
        <v>1680</v>
      </c>
      <c r="HT90" s="2">
        <v>1638.5</v>
      </c>
      <c r="HU90" s="2">
        <v>1642</v>
      </c>
      <c r="HV90" s="2">
        <v>1703</v>
      </c>
      <c r="HW90" s="2">
        <v>1758.5</v>
      </c>
      <c r="HX90" s="2">
        <v>1843</v>
      </c>
      <c r="HY90" s="2">
        <v>1852.5</v>
      </c>
      <c r="HZ90" s="2">
        <v>1818.5</v>
      </c>
      <c r="IA90" s="2">
        <v>1820</v>
      </c>
      <c r="IB90" s="2">
        <v>1827</v>
      </c>
      <c r="IC90" s="2">
        <v>1825</v>
      </c>
      <c r="ID90" s="2">
        <v>1835.5</v>
      </c>
      <c r="IE90" s="2">
        <v>1821</v>
      </c>
      <c r="IF90" s="2">
        <v>1909.5</v>
      </c>
      <c r="IG90" s="2">
        <v>1861.5</v>
      </c>
      <c r="IH90" s="2">
        <v>1918.5</v>
      </c>
      <c r="II90" s="2">
        <v>1885</v>
      </c>
      <c r="IJ90" s="2">
        <v>1919.5</v>
      </c>
      <c r="IK90" s="2">
        <v>1991</v>
      </c>
      <c r="IL90" s="2">
        <v>1944.5</v>
      </c>
      <c r="IM90" s="2">
        <v>1932</v>
      </c>
      <c r="IN90" s="2">
        <v>1964</v>
      </c>
      <c r="IO90" s="2">
        <v>1980</v>
      </c>
      <c r="IP90" s="2">
        <v>1905</v>
      </c>
      <c r="IQ90" s="2">
        <v>1957.5</v>
      </c>
      <c r="IR90" s="2">
        <v>2064</v>
      </c>
      <c r="IS90" s="2">
        <v>1945.5</v>
      </c>
      <c r="IT90" s="2">
        <v>1949</v>
      </c>
    </row>
    <row r="91" spans="1:254" ht="15.9" customHeight="1">
      <c r="A91" s="61" t="s">
        <v>177</v>
      </c>
      <c r="B91" s="6" t="s">
        <v>178</v>
      </c>
      <c r="C91" s="15">
        <v>5559</v>
      </c>
      <c r="D91" s="16">
        <v>59</v>
      </c>
      <c r="E91" s="13">
        <v>5500</v>
      </c>
      <c r="F91" s="13">
        <v>5476</v>
      </c>
      <c r="G91" s="13">
        <v>5412</v>
      </c>
      <c r="H91" s="13">
        <v>5301</v>
      </c>
      <c r="I91" s="13">
        <v>5267</v>
      </c>
      <c r="J91" s="13">
        <v>5255</v>
      </c>
      <c r="K91" s="13">
        <v>4957</v>
      </c>
      <c r="L91" s="13">
        <v>4890</v>
      </c>
      <c r="M91" s="13">
        <v>5023</v>
      </c>
      <c r="N91" s="13">
        <v>4850</v>
      </c>
      <c r="O91" s="13">
        <v>4854</v>
      </c>
      <c r="P91" s="13">
        <v>4807</v>
      </c>
      <c r="Q91" s="13">
        <v>4792</v>
      </c>
      <c r="R91" s="13">
        <v>4717</v>
      </c>
      <c r="S91" s="13">
        <v>4828</v>
      </c>
      <c r="T91" s="13">
        <v>4796</v>
      </c>
      <c r="U91" s="13">
        <v>4802</v>
      </c>
      <c r="V91" s="13">
        <v>4716</v>
      </c>
      <c r="W91" s="13">
        <v>4700</v>
      </c>
      <c r="X91" s="13">
        <v>4758</v>
      </c>
      <c r="Y91" s="13">
        <v>4778</v>
      </c>
      <c r="Z91" s="13">
        <v>4942</v>
      </c>
      <c r="AA91" s="13">
        <v>4805</v>
      </c>
      <c r="AB91" s="13">
        <v>4615</v>
      </c>
      <c r="AC91" s="13">
        <v>4669</v>
      </c>
      <c r="AD91" s="13">
        <v>4496</v>
      </c>
      <c r="AE91" s="13">
        <v>4471</v>
      </c>
      <c r="AF91" s="13">
        <v>4486</v>
      </c>
      <c r="AG91" s="13">
        <v>4478</v>
      </c>
      <c r="AH91" s="13">
        <v>4554</v>
      </c>
      <c r="AI91" s="13">
        <v>4691</v>
      </c>
      <c r="AJ91" s="13">
        <v>4750</v>
      </c>
      <c r="AK91" s="13">
        <v>4864</v>
      </c>
      <c r="AL91" s="13">
        <v>4764</v>
      </c>
      <c r="AM91" s="13">
        <v>4800</v>
      </c>
      <c r="AN91" s="13">
        <v>4701</v>
      </c>
      <c r="AO91" s="13">
        <v>4747</v>
      </c>
      <c r="AP91" s="13">
        <v>4737</v>
      </c>
      <c r="AQ91" s="13">
        <v>4657</v>
      </c>
      <c r="AR91" s="13">
        <v>4655</v>
      </c>
      <c r="AS91" s="13">
        <v>4784</v>
      </c>
      <c r="AT91" s="13">
        <v>4882</v>
      </c>
      <c r="AU91" s="13">
        <v>5031</v>
      </c>
      <c r="AV91" s="13">
        <v>5300</v>
      </c>
      <c r="AW91" s="13">
        <v>5183</v>
      </c>
      <c r="AX91" s="13">
        <v>5270</v>
      </c>
      <c r="AY91" s="13">
        <v>5083</v>
      </c>
      <c r="AZ91" s="13">
        <v>5126</v>
      </c>
      <c r="BA91" s="13">
        <v>5166</v>
      </c>
      <c r="BB91" s="13">
        <v>5174</v>
      </c>
      <c r="BC91" s="13">
        <v>4960</v>
      </c>
      <c r="BD91" s="13">
        <v>5056</v>
      </c>
      <c r="BE91" s="13">
        <v>5054</v>
      </c>
      <c r="BF91" s="13">
        <v>5002</v>
      </c>
      <c r="BG91" s="13">
        <v>5123</v>
      </c>
      <c r="BH91" s="13">
        <v>4908</v>
      </c>
      <c r="BI91" s="13">
        <v>4944</v>
      </c>
      <c r="BJ91" s="13">
        <v>4808</v>
      </c>
      <c r="BK91" s="13">
        <v>4812</v>
      </c>
      <c r="BL91" s="13">
        <v>4671</v>
      </c>
      <c r="BM91" s="67">
        <v>4750</v>
      </c>
      <c r="BN91" s="67">
        <v>4868</v>
      </c>
      <c r="BO91" s="67">
        <v>4887</v>
      </c>
      <c r="BP91" s="67">
        <v>4938</v>
      </c>
      <c r="BQ91" s="67">
        <v>4850</v>
      </c>
      <c r="BR91" s="67">
        <v>4795</v>
      </c>
      <c r="BS91" s="67">
        <v>4882</v>
      </c>
      <c r="BT91" s="67">
        <v>5047</v>
      </c>
      <c r="BU91" s="67">
        <v>5356</v>
      </c>
      <c r="BV91" s="67">
        <v>5229</v>
      </c>
      <c r="BW91" s="67">
        <v>5203</v>
      </c>
      <c r="BX91" s="67">
        <v>5034</v>
      </c>
      <c r="BY91" s="67">
        <v>5189</v>
      </c>
      <c r="BZ91" s="67">
        <v>5153</v>
      </c>
      <c r="CA91" s="516">
        <v>5157</v>
      </c>
      <c r="CB91" s="516">
        <v>5220</v>
      </c>
      <c r="CC91" s="516">
        <v>5220</v>
      </c>
      <c r="CD91" s="516">
        <v>4957</v>
      </c>
      <c r="CE91" s="516">
        <v>4848</v>
      </c>
      <c r="CF91" s="516">
        <v>4810</v>
      </c>
      <c r="CG91" s="516">
        <v>4843</v>
      </c>
      <c r="CH91" s="516">
        <v>4915</v>
      </c>
      <c r="CI91" s="516">
        <v>4764</v>
      </c>
      <c r="CJ91" s="516">
        <v>4719</v>
      </c>
      <c r="CK91" s="516">
        <v>4811</v>
      </c>
      <c r="CL91" s="516">
        <v>4675</v>
      </c>
      <c r="CM91" s="516">
        <v>4732</v>
      </c>
      <c r="CN91" s="516">
        <v>4464</v>
      </c>
      <c r="CO91" s="516">
        <v>4533</v>
      </c>
      <c r="CP91" s="516">
        <v>4716</v>
      </c>
      <c r="CQ91" s="516">
        <v>4779</v>
      </c>
      <c r="CR91" s="516">
        <v>4881</v>
      </c>
      <c r="CS91" s="516">
        <v>4810</v>
      </c>
      <c r="CT91" s="516">
        <v>4800</v>
      </c>
      <c r="CU91" s="516">
        <v>4849</v>
      </c>
      <c r="CV91" s="516">
        <v>4869</v>
      </c>
      <c r="CW91" s="516">
        <v>4801</v>
      </c>
      <c r="CX91" s="516">
        <v>4800</v>
      </c>
      <c r="CY91" s="516">
        <v>4853</v>
      </c>
      <c r="CZ91" s="516">
        <v>4926</v>
      </c>
      <c r="DA91" s="2">
        <v>4866</v>
      </c>
      <c r="DB91" s="2">
        <v>4932</v>
      </c>
      <c r="DC91" s="2">
        <v>4718</v>
      </c>
      <c r="DD91" s="2">
        <v>4831</v>
      </c>
      <c r="DE91" s="2">
        <v>4860</v>
      </c>
      <c r="DF91" s="2">
        <v>4750</v>
      </c>
      <c r="DG91" s="2">
        <v>4815</v>
      </c>
      <c r="DH91" s="2">
        <v>5069</v>
      </c>
      <c r="DI91" s="2">
        <v>5226</v>
      </c>
      <c r="DJ91" s="2">
        <v>5148</v>
      </c>
      <c r="DK91" s="2">
        <v>4880</v>
      </c>
      <c r="DL91" s="2">
        <v>4813</v>
      </c>
      <c r="DM91" s="2">
        <v>4930</v>
      </c>
      <c r="DN91" s="2">
        <v>4992</v>
      </c>
      <c r="DO91" s="2">
        <v>4912</v>
      </c>
      <c r="DP91" s="2">
        <v>4897</v>
      </c>
      <c r="DQ91" s="2">
        <v>5086</v>
      </c>
      <c r="DR91" s="2">
        <v>5209</v>
      </c>
      <c r="DS91" s="2">
        <v>5575</v>
      </c>
      <c r="DT91" s="2">
        <v>5650</v>
      </c>
      <c r="DU91" s="2">
        <v>5818</v>
      </c>
      <c r="DV91" s="2">
        <v>5367</v>
      </c>
      <c r="DW91" s="2">
        <v>5164</v>
      </c>
      <c r="DX91" s="2">
        <v>5160</v>
      </c>
      <c r="DY91" s="2">
        <v>5381</v>
      </c>
      <c r="DZ91" s="2">
        <v>5289</v>
      </c>
      <c r="EA91" s="2">
        <v>5361</v>
      </c>
      <c r="EB91" s="2">
        <v>5077</v>
      </c>
      <c r="EC91" s="2">
        <v>5087</v>
      </c>
      <c r="ED91" s="2">
        <v>5094</v>
      </c>
      <c r="EE91" s="2">
        <v>5107</v>
      </c>
      <c r="EF91" s="2">
        <v>5299</v>
      </c>
      <c r="EG91" s="2">
        <v>5264</v>
      </c>
      <c r="EH91" s="2">
        <v>5181</v>
      </c>
      <c r="EI91" s="2">
        <v>5197</v>
      </c>
      <c r="EJ91" s="2">
        <v>5219</v>
      </c>
      <c r="EK91" s="2">
        <v>5204</v>
      </c>
      <c r="EL91" s="2">
        <v>5358</v>
      </c>
      <c r="EM91" s="2">
        <v>5398</v>
      </c>
      <c r="EN91" s="2">
        <v>5330</v>
      </c>
      <c r="EO91" s="2">
        <v>5135</v>
      </c>
      <c r="EP91" s="2">
        <v>5088</v>
      </c>
      <c r="EQ91" s="2">
        <v>5263</v>
      </c>
      <c r="ER91" s="2">
        <v>5445</v>
      </c>
      <c r="ES91" s="2">
        <v>5068</v>
      </c>
      <c r="ET91" s="2">
        <v>4902</v>
      </c>
      <c r="EU91" s="2">
        <v>4929</v>
      </c>
      <c r="EV91" s="2">
        <v>4972</v>
      </c>
      <c r="EW91" s="2">
        <v>4960</v>
      </c>
      <c r="EX91" s="2">
        <v>4988</v>
      </c>
      <c r="EY91" s="2">
        <v>5011</v>
      </c>
      <c r="EZ91" s="2">
        <v>5004</v>
      </c>
      <c r="FA91" s="2">
        <v>4911</v>
      </c>
      <c r="FB91" s="2">
        <v>4812</v>
      </c>
      <c r="FC91" s="2">
        <v>4959</v>
      </c>
      <c r="FD91" s="2">
        <v>4859</v>
      </c>
      <c r="FE91" s="2">
        <v>4914</v>
      </c>
      <c r="FF91" s="2">
        <v>5010</v>
      </c>
      <c r="FG91" s="2">
        <v>4806</v>
      </c>
      <c r="FH91" s="2">
        <v>4887</v>
      </c>
      <c r="FI91" s="2">
        <v>4910</v>
      </c>
      <c r="FJ91" s="2">
        <v>4911</v>
      </c>
      <c r="FK91" s="2">
        <v>4883</v>
      </c>
      <c r="FL91" s="2">
        <v>4957</v>
      </c>
      <c r="FM91" s="2">
        <v>4877</v>
      </c>
      <c r="FN91" s="2">
        <v>4893</v>
      </c>
      <c r="FO91" s="2">
        <v>4864</v>
      </c>
      <c r="FP91" s="2">
        <v>4968</v>
      </c>
      <c r="FQ91" s="2">
        <v>4958</v>
      </c>
      <c r="FR91" s="2">
        <v>4853</v>
      </c>
      <c r="FS91" s="2">
        <v>4710</v>
      </c>
      <c r="FT91" s="2">
        <v>4710</v>
      </c>
      <c r="FU91" s="2">
        <v>4875</v>
      </c>
      <c r="FV91" s="2">
        <v>4700</v>
      </c>
      <c r="FW91" s="2">
        <v>4770</v>
      </c>
      <c r="FX91" s="2">
        <v>5122</v>
      </c>
      <c r="FY91" s="2">
        <v>5083</v>
      </c>
      <c r="FZ91" s="2">
        <v>5349</v>
      </c>
      <c r="GA91" s="2">
        <v>5238</v>
      </c>
      <c r="GB91" s="2">
        <v>5120</v>
      </c>
      <c r="GC91" s="2">
        <v>5114</v>
      </c>
      <c r="GD91" s="2">
        <v>5138</v>
      </c>
      <c r="GE91" s="2">
        <v>5201</v>
      </c>
      <c r="GF91" s="2">
        <v>4998</v>
      </c>
      <c r="GG91" s="2">
        <v>5221</v>
      </c>
      <c r="GH91" s="2">
        <v>5318</v>
      </c>
      <c r="GI91" s="2">
        <v>4963</v>
      </c>
      <c r="GJ91" s="2">
        <v>4850</v>
      </c>
      <c r="GK91" s="2">
        <v>4678</v>
      </c>
      <c r="GL91" s="2">
        <v>4738</v>
      </c>
      <c r="GM91" s="2">
        <v>4569</v>
      </c>
      <c r="GN91" s="2">
        <v>4429</v>
      </c>
      <c r="GO91" s="2">
        <v>4470</v>
      </c>
      <c r="GP91" s="2">
        <v>4498</v>
      </c>
      <c r="GQ91" s="2">
        <v>4576</v>
      </c>
      <c r="GR91" s="2">
        <v>4490</v>
      </c>
      <c r="GS91" s="2">
        <v>4602</v>
      </c>
      <c r="GT91" s="2">
        <v>4505</v>
      </c>
      <c r="GU91" s="2">
        <v>4262</v>
      </c>
      <c r="GV91" s="2">
        <v>4414</v>
      </c>
      <c r="GW91" s="2">
        <v>4568</v>
      </c>
      <c r="GX91" s="2">
        <v>4477</v>
      </c>
      <c r="GY91" s="2">
        <v>4473</v>
      </c>
      <c r="GZ91" s="2">
        <v>4476</v>
      </c>
      <c r="HA91" s="2">
        <v>4300</v>
      </c>
      <c r="HB91" s="2">
        <v>3900</v>
      </c>
      <c r="HC91" s="2">
        <v>3875</v>
      </c>
      <c r="HD91" s="2">
        <v>3930</v>
      </c>
      <c r="HE91" s="2">
        <v>3918</v>
      </c>
      <c r="HF91" s="2">
        <v>3939</v>
      </c>
      <c r="HG91" s="2">
        <v>4030</v>
      </c>
      <c r="HH91" s="2">
        <v>4030</v>
      </c>
      <c r="HI91" s="2">
        <v>3847</v>
      </c>
      <c r="HJ91" s="2">
        <v>3863</v>
      </c>
      <c r="HK91" s="2">
        <v>3956</v>
      </c>
      <c r="HL91" s="2">
        <v>3960</v>
      </c>
      <c r="HM91" s="2">
        <v>4052</v>
      </c>
      <c r="HN91" s="2">
        <v>4091</v>
      </c>
      <c r="HO91" s="2">
        <v>4116</v>
      </c>
      <c r="HP91" s="2">
        <v>4119</v>
      </c>
      <c r="HQ91" s="2">
        <v>3976</v>
      </c>
      <c r="HR91" s="2">
        <v>3931</v>
      </c>
      <c r="HS91" s="2">
        <v>3896</v>
      </c>
      <c r="HT91" s="2">
        <v>3833</v>
      </c>
      <c r="HU91" s="2">
        <v>3829</v>
      </c>
      <c r="HV91" s="2">
        <v>3967</v>
      </c>
      <c r="HW91" s="2">
        <v>3982</v>
      </c>
      <c r="HX91" s="2">
        <v>4049</v>
      </c>
      <c r="HY91" s="2">
        <v>4114</v>
      </c>
      <c r="HZ91" s="2">
        <v>4042</v>
      </c>
      <c r="IA91" s="2">
        <v>4047</v>
      </c>
      <c r="IB91" s="2">
        <v>4114</v>
      </c>
      <c r="IC91" s="2">
        <v>4124</v>
      </c>
      <c r="ID91" s="2">
        <v>4106</v>
      </c>
      <c r="IE91" s="2">
        <v>4145</v>
      </c>
      <c r="IF91" s="2">
        <v>4267</v>
      </c>
      <c r="IG91" s="2">
        <v>4267</v>
      </c>
      <c r="IH91" s="2">
        <v>4274</v>
      </c>
      <c r="II91" s="2">
        <v>4199</v>
      </c>
      <c r="IJ91" s="2">
        <v>4311</v>
      </c>
      <c r="IK91" s="2">
        <v>4293</v>
      </c>
      <c r="IL91" s="2">
        <v>4228</v>
      </c>
      <c r="IM91" s="2">
        <v>4207</v>
      </c>
      <c r="IN91" s="2">
        <v>4151</v>
      </c>
      <c r="IO91" s="2">
        <v>4126</v>
      </c>
      <c r="IP91" s="2">
        <v>4145</v>
      </c>
      <c r="IQ91" s="2">
        <v>4283</v>
      </c>
      <c r="IR91" s="2">
        <v>4697</v>
      </c>
      <c r="IS91" s="2">
        <v>4591</v>
      </c>
      <c r="IT91" s="2">
        <v>4457</v>
      </c>
    </row>
    <row r="92" spans="1:254" ht="15.9" customHeight="1">
      <c r="A92" s="61" t="s">
        <v>179</v>
      </c>
      <c r="B92" s="6" t="s">
        <v>180</v>
      </c>
      <c r="C92" s="15">
        <v>7873</v>
      </c>
      <c r="D92" s="16">
        <v>-244</v>
      </c>
      <c r="E92" s="13">
        <v>8117</v>
      </c>
      <c r="F92" s="13">
        <v>8485</v>
      </c>
      <c r="G92" s="13">
        <v>8143</v>
      </c>
      <c r="H92" s="13">
        <v>7445</v>
      </c>
      <c r="I92" s="13">
        <v>7330</v>
      </c>
      <c r="J92" s="13">
        <v>6497</v>
      </c>
      <c r="K92" s="13">
        <v>6537</v>
      </c>
      <c r="L92" s="13">
        <v>6806</v>
      </c>
      <c r="M92" s="13">
        <v>7545</v>
      </c>
      <c r="N92" s="13">
        <v>7428</v>
      </c>
      <c r="O92" s="13">
        <v>7611</v>
      </c>
      <c r="P92" s="13">
        <v>7453</v>
      </c>
      <c r="Q92" s="13">
        <v>7430</v>
      </c>
      <c r="R92" s="13">
        <v>7275</v>
      </c>
      <c r="S92" s="13">
        <v>7639</v>
      </c>
      <c r="T92" s="13">
        <v>8020</v>
      </c>
      <c r="U92" s="13">
        <v>7664</v>
      </c>
      <c r="V92" s="13">
        <v>7838</v>
      </c>
      <c r="W92" s="13">
        <v>8248</v>
      </c>
      <c r="X92" s="13">
        <v>7770</v>
      </c>
      <c r="Y92" s="13">
        <v>7600</v>
      </c>
      <c r="Z92" s="13">
        <v>7773</v>
      </c>
      <c r="AA92" s="13">
        <v>8650</v>
      </c>
      <c r="AB92" s="13">
        <v>8748</v>
      </c>
      <c r="AC92" s="13">
        <v>8450</v>
      </c>
      <c r="AD92" s="13">
        <v>8932</v>
      </c>
      <c r="AE92" s="13">
        <v>8398</v>
      </c>
      <c r="AF92" s="13">
        <v>8001</v>
      </c>
      <c r="AG92" s="13">
        <v>7991</v>
      </c>
      <c r="AH92" s="13">
        <v>8463</v>
      </c>
      <c r="AI92" s="13">
        <v>8150</v>
      </c>
      <c r="AJ92" s="13">
        <v>8142</v>
      </c>
      <c r="AK92" s="13">
        <v>8511</v>
      </c>
      <c r="AL92" s="13">
        <v>8379</v>
      </c>
      <c r="AM92" s="13">
        <v>8287</v>
      </c>
      <c r="AN92" s="13">
        <v>8323</v>
      </c>
      <c r="AO92" s="13">
        <v>8239</v>
      </c>
      <c r="AP92" s="13">
        <v>8283</v>
      </c>
      <c r="AQ92" s="13">
        <v>7671</v>
      </c>
      <c r="AR92" s="13">
        <v>7426</v>
      </c>
      <c r="AS92" s="13">
        <v>7355</v>
      </c>
      <c r="AT92" s="13">
        <v>7397</v>
      </c>
      <c r="AU92" s="13">
        <v>7162</v>
      </c>
      <c r="AV92" s="13">
        <v>7736</v>
      </c>
      <c r="AW92" s="13">
        <v>7788</v>
      </c>
      <c r="AX92" s="13">
        <v>7835</v>
      </c>
      <c r="AY92" s="13">
        <v>7932</v>
      </c>
      <c r="AZ92" s="13">
        <v>8196</v>
      </c>
      <c r="BA92" s="13">
        <v>7938</v>
      </c>
      <c r="BB92" s="13">
        <v>7881</v>
      </c>
      <c r="BC92" s="13">
        <v>7867</v>
      </c>
      <c r="BD92" s="13">
        <v>8160</v>
      </c>
      <c r="BE92" s="13">
        <v>8323</v>
      </c>
      <c r="BF92" s="13">
        <v>7918</v>
      </c>
      <c r="BG92" s="13">
        <v>7585</v>
      </c>
      <c r="BH92" s="13">
        <v>7220</v>
      </c>
      <c r="BI92" s="13">
        <v>7576</v>
      </c>
      <c r="BJ92" s="13">
        <v>7735</v>
      </c>
      <c r="BK92" s="13">
        <v>7993</v>
      </c>
      <c r="BL92" s="13">
        <v>7201</v>
      </c>
      <c r="BM92" s="67">
        <v>6988</v>
      </c>
      <c r="BN92" s="67">
        <v>6913</v>
      </c>
      <c r="BO92" s="67">
        <v>6721</v>
      </c>
      <c r="BP92" s="67">
        <v>6615</v>
      </c>
      <c r="BQ92" s="67">
        <v>6272</v>
      </c>
      <c r="BR92" s="67">
        <v>6024</v>
      </c>
      <c r="BS92" s="67">
        <v>6068</v>
      </c>
      <c r="BT92" s="67">
        <v>6063</v>
      </c>
      <c r="BU92" s="67">
        <v>5963</v>
      </c>
      <c r="BV92" s="67">
        <v>5873</v>
      </c>
      <c r="BW92" s="67">
        <v>5714</v>
      </c>
      <c r="BX92" s="67">
        <v>5950</v>
      </c>
      <c r="BY92" s="67">
        <v>5967</v>
      </c>
      <c r="BZ92" s="67">
        <v>5740</v>
      </c>
      <c r="CA92" s="516">
        <v>5657</v>
      </c>
      <c r="CB92" s="516">
        <v>5867</v>
      </c>
      <c r="CC92" s="516">
        <v>5716</v>
      </c>
      <c r="CD92" s="516">
        <v>5810</v>
      </c>
      <c r="CE92" s="516">
        <v>5508</v>
      </c>
      <c r="CF92" s="516">
        <v>5447</v>
      </c>
      <c r="CG92" s="516">
        <v>5340</v>
      </c>
      <c r="CH92" s="516">
        <v>5303</v>
      </c>
      <c r="CI92" s="516">
        <v>4959</v>
      </c>
      <c r="CJ92" s="516">
        <v>4917</v>
      </c>
      <c r="CK92" s="516">
        <v>4916</v>
      </c>
      <c r="CL92" s="516">
        <v>4810</v>
      </c>
      <c r="CM92" s="516">
        <v>5013</v>
      </c>
      <c r="CN92" s="516">
        <v>4661</v>
      </c>
      <c r="CO92" s="516">
        <v>4750</v>
      </c>
      <c r="CP92" s="516">
        <v>5006</v>
      </c>
      <c r="CQ92" s="516">
        <v>5154</v>
      </c>
      <c r="CR92" s="516">
        <v>5202</v>
      </c>
      <c r="CS92" s="516">
        <v>4982</v>
      </c>
      <c r="CT92" s="516">
        <v>4844</v>
      </c>
      <c r="CU92" s="516">
        <v>5116</v>
      </c>
      <c r="CV92" s="516">
        <v>5367</v>
      </c>
      <c r="CW92" s="516">
        <v>5190</v>
      </c>
      <c r="CX92" s="516">
        <v>5298</v>
      </c>
      <c r="CY92" s="516">
        <v>5321</v>
      </c>
      <c r="CZ92" s="516">
        <v>5329</v>
      </c>
      <c r="DA92" s="2">
        <v>5405</v>
      </c>
      <c r="DB92" s="2">
        <v>5194</v>
      </c>
      <c r="DC92" s="2">
        <v>5195</v>
      </c>
      <c r="DD92" s="2">
        <v>5580</v>
      </c>
      <c r="DE92" s="2">
        <v>5647</v>
      </c>
      <c r="DF92" s="2">
        <v>5465</v>
      </c>
      <c r="DG92" s="2">
        <v>5812</v>
      </c>
      <c r="DH92" s="2">
        <v>6021</v>
      </c>
      <c r="DI92" s="2">
        <v>6091</v>
      </c>
      <c r="DJ92" s="2">
        <v>5899</v>
      </c>
      <c r="DK92" s="2">
        <v>5985</v>
      </c>
      <c r="DL92" s="2">
        <v>5793</v>
      </c>
      <c r="DM92" s="2">
        <v>5601</v>
      </c>
      <c r="DN92" s="2">
        <v>5755</v>
      </c>
      <c r="DO92" s="2">
        <v>5258</v>
      </c>
      <c r="DP92" s="2">
        <v>5317</v>
      </c>
      <c r="DQ92" s="2">
        <v>5513</v>
      </c>
      <c r="DR92" s="2">
        <v>5563</v>
      </c>
      <c r="DS92" s="2">
        <v>4863</v>
      </c>
      <c r="DT92" s="2">
        <v>4163</v>
      </c>
      <c r="DU92" s="2">
        <v>3997</v>
      </c>
      <c r="DV92" s="2">
        <v>3912</v>
      </c>
      <c r="DW92" s="2">
        <v>3878</v>
      </c>
      <c r="DX92" s="2">
        <v>3840</v>
      </c>
      <c r="DY92" s="2">
        <v>3849</v>
      </c>
      <c r="DZ92" s="2">
        <v>3729</v>
      </c>
      <c r="EA92" s="2">
        <v>3808</v>
      </c>
      <c r="EB92" s="2">
        <v>3799</v>
      </c>
      <c r="EC92" s="2">
        <v>3891</v>
      </c>
      <c r="ED92" s="2">
        <v>4018</v>
      </c>
      <c r="EE92" s="2">
        <v>3974</v>
      </c>
      <c r="EF92" s="2">
        <v>4055</v>
      </c>
      <c r="EG92" s="2">
        <v>4028</v>
      </c>
      <c r="EH92" s="2">
        <v>3950</v>
      </c>
      <c r="EI92" s="2">
        <v>3932</v>
      </c>
      <c r="EJ92" s="2">
        <v>3997</v>
      </c>
      <c r="EK92" s="2">
        <v>4023</v>
      </c>
      <c r="EL92" s="2">
        <v>3911</v>
      </c>
      <c r="EM92" s="2">
        <v>3900</v>
      </c>
      <c r="EN92" s="2">
        <v>3845</v>
      </c>
      <c r="EO92" s="2">
        <v>3728</v>
      </c>
      <c r="EP92" s="2">
        <v>3748</v>
      </c>
      <c r="EQ92" s="2">
        <v>3728</v>
      </c>
      <c r="ER92" s="2">
        <v>3737</v>
      </c>
      <c r="ES92" s="2">
        <v>3730</v>
      </c>
      <c r="ET92" s="2">
        <v>3641</v>
      </c>
      <c r="EU92" s="2">
        <v>3730</v>
      </c>
      <c r="EV92" s="2">
        <v>3567</v>
      </c>
      <c r="EW92" s="2">
        <v>3573</v>
      </c>
      <c r="EX92" s="2">
        <v>3559</v>
      </c>
      <c r="EY92" s="2">
        <v>3605</v>
      </c>
      <c r="EZ92" s="2">
        <v>3606</v>
      </c>
      <c r="FA92" s="2">
        <v>3530</v>
      </c>
      <c r="FB92" s="2">
        <v>3467</v>
      </c>
      <c r="FC92" s="2">
        <v>3478</v>
      </c>
      <c r="FD92" s="2">
        <v>3447</v>
      </c>
      <c r="FE92" s="2">
        <v>3571</v>
      </c>
      <c r="FF92" s="2">
        <v>3583</v>
      </c>
      <c r="FG92" s="2">
        <v>3523</v>
      </c>
      <c r="FH92" s="2">
        <v>3519</v>
      </c>
      <c r="FI92" s="2">
        <v>3512</v>
      </c>
      <c r="FJ92" s="2">
        <v>3508</v>
      </c>
      <c r="FK92" s="2">
        <v>3435</v>
      </c>
      <c r="FL92" s="2">
        <v>3458</v>
      </c>
      <c r="FM92" s="2">
        <v>3394</v>
      </c>
      <c r="FN92" s="2">
        <v>3369</v>
      </c>
      <c r="FO92" s="2">
        <v>3383</v>
      </c>
      <c r="FP92" s="2">
        <v>3423</v>
      </c>
      <c r="FQ92" s="2">
        <v>3377</v>
      </c>
      <c r="FR92" s="2">
        <v>3322</v>
      </c>
      <c r="FS92" s="2">
        <v>3251</v>
      </c>
      <c r="FT92" s="2">
        <v>3246</v>
      </c>
      <c r="FU92" s="2">
        <v>3284</v>
      </c>
      <c r="FV92" s="2">
        <v>3197</v>
      </c>
      <c r="FW92" s="2">
        <v>3299</v>
      </c>
      <c r="FX92" s="2">
        <v>3529</v>
      </c>
      <c r="FY92" s="2">
        <v>3158</v>
      </c>
      <c r="FZ92" s="2">
        <v>3138</v>
      </c>
      <c r="GA92" s="2">
        <v>3077</v>
      </c>
      <c r="GB92" s="2">
        <v>3065</v>
      </c>
      <c r="GC92" s="2">
        <v>3073</v>
      </c>
      <c r="GD92" s="2">
        <v>2900</v>
      </c>
      <c r="GE92" s="2">
        <v>2951</v>
      </c>
      <c r="GF92" s="2">
        <v>2901</v>
      </c>
      <c r="GG92" s="2">
        <v>2928</v>
      </c>
      <c r="GH92" s="2">
        <v>2997.5</v>
      </c>
      <c r="GI92" s="2">
        <v>2991</v>
      </c>
      <c r="GJ92" s="2">
        <v>2907.5</v>
      </c>
      <c r="GK92" s="2">
        <v>2899</v>
      </c>
      <c r="GL92" s="2">
        <v>2946</v>
      </c>
      <c r="GM92" s="2">
        <v>2904</v>
      </c>
      <c r="GN92" s="2">
        <v>2881</v>
      </c>
      <c r="GO92" s="2">
        <v>2903.5</v>
      </c>
      <c r="GP92" s="2">
        <v>2871</v>
      </c>
      <c r="GQ92" s="2">
        <v>2830</v>
      </c>
      <c r="GR92" s="2">
        <v>2717.5</v>
      </c>
      <c r="GS92" s="2">
        <v>2751</v>
      </c>
      <c r="GT92" s="2">
        <v>2746</v>
      </c>
      <c r="GU92" s="2">
        <v>2683</v>
      </c>
      <c r="GV92" s="2">
        <v>2795</v>
      </c>
      <c r="GW92" s="2">
        <v>2886.5</v>
      </c>
      <c r="GX92" s="2">
        <v>2872.5</v>
      </c>
      <c r="GY92" s="2">
        <v>2841</v>
      </c>
      <c r="GZ92" s="2">
        <v>2853</v>
      </c>
      <c r="HA92" s="2">
        <v>2697</v>
      </c>
      <c r="HB92" s="2">
        <v>2681</v>
      </c>
      <c r="HC92" s="2">
        <v>2662</v>
      </c>
      <c r="HD92" s="2">
        <v>2700</v>
      </c>
      <c r="HE92" s="2">
        <v>2710.5</v>
      </c>
      <c r="HF92" s="2">
        <v>2793.5</v>
      </c>
      <c r="HG92" s="2">
        <v>2798.5</v>
      </c>
      <c r="HH92" s="2">
        <v>2784</v>
      </c>
      <c r="HI92" s="2">
        <v>2805.5</v>
      </c>
      <c r="HJ92" s="2">
        <v>2763.5</v>
      </c>
      <c r="HK92" s="2">
        <v>2783.5</v>
      </c>
      <c r="HL92" s="2">
        <v>2763</v>
      </c>
      <c r="HM92" s="2">
        <v>2783.5</v>
      </c>
      <c r="HN92" s="2">
        <v>2796.5</v>
      </c>
      <c r="HO92" s="2">
        <v>2802</v>
      </c>
      <c r="HP92" s="2">
        <v>2747</v>
      </c>
      <c r="HQ92" s="2">
        <v>2760</v>
      </c>
      <c r="HR92" s="2">
        <v>2778.5</v>
      </c>
      <c r="HS92" s="2">
        <v>2754.5</v>
      </c>
      <c r="HT92" s="2">
        <v>2717.5</v>
      </c>
      <c r="HU92" s="2">
        <v>2721</v>
      </c>
      <c r="HV92" s="2">
        <v>2695.5</v>
      </c>
      <c r="HW92" s="2">
        <v>2710</v>
      </c>
      <c r="HX92" s="2">
        <v>2765.5</v>
      </c>
      <c r="HY92" s="2">
        <v>2826.5</v>
      </c>
      <c r="HZ92" s="2">
        <v>2800.5</v>
      </c>
      <c r="IA92" s="2">
        <v>2813.5</v>
      </c>
      <c r="IB92" s="2">
        <v>2821.5</v>
      </c>
      <c r="IC92" s="2">
        <v>2736</v>
      </c>
      <c r="ID92" s="2">
        <v>2706</v>
      </c>
      <c r="IE92" s="2">
        <v>2729.5</v>
      </c>
      <c r="IF92" s="2">
        <v>2739</v>
      </c>
      <c r="IG92" s="2">
        <v>2720.5</v>
      </c>
      <c r="IH92" s="2">
        <v>2714.5</v>
      </c>
      <c r="II92" s="2">
        <v>2718.5</v>
      </c>
      <c r="IJ92" s="2">
        <v>2734.5</v>
      </c>
      <c r="IK92" s="2">
        <v>2765</v>
      </c>
      <c r="IL92" s="2">
        <v>2775</v>
      </c>
      <c r="IM92" s="2">
        <v>2718</v>
      </c>
      <c r="IN92" s="2">
        <v>2712</v>
      </c>
      <c r="IO92" s="2">
        <v>2852</v>
      </c>
      <c r="IP92" s="2">
        <v>2845</v>
      </c>
      <c r="IQ92" s="2">
        <v>2914</v>
      </c>
      <c r="IR92" s="2">
        <v>2839.5</v>
      </c>
      <c r="IS92" s="2">
        <v>2822</v>
      </c>
      <c r="IT92" s="2">
        <v>2812</v>
      </c>
    </row>
    <row r="93" spans="1:254" ht="15.9" customHeight="1">
      <c r="A93" s="61" t="s">
        <v>181</v>
      </c>
      <c r="B93" s="6" t="s">
        <v>182</v>
      </c>
      <c r="C93" s="15">
        <v>727</v>
      </c>
      <c r="D93" s="16">
        <v>-1</v>
      </c>
      <c r="E93" s="13">
        <v>728</v>
      </c>
      <c r="F93" s="13">
        <v>742</v>
      </c>
      <c r="G93" s="13">
        <v>735</v>
      </c>
      <c r="H93" s="13">
        <v>722</v>
      </c>
      <c r="I93" s="13">
        <v>718</v>
      </c>
      <c r="J93" s="13">
        <v>721</v>
      </c>
      <c r="K93" s="13">
        <v>720</v>
      </c>
      <c r="L93" s="13">
        <v>736</v>
      </c>
      <c r="M93" s="13">
        <v>770</v>
      </c>
      <c r="N93" s="13">
        <v>758</v>
      </c>
      <c r="O93" s="13">
        <v>767</v>
      </c>
      <c r="P93" s="13">
        <v>765</v>
      </c>
      <c r="Q93" s="13">
        <v>771</v>
      </c>
      <c r="R93" s="13">
        <v>736</v>
      </c>
      <c r="S93" s="13">
        <v>781</v>
      </c>
      <c r="T93" s="13">
        <v>802</v>
      </c>
      <c r="U93" s="13">
        <v>796</v>
      </c>
      <c r="V93" s="13">
        <v>793</v>
      </c>
      <c r="W93" s="13">
        <v>777</v>
      </c>
      <c r="X93" s="13">
        <v>761</v>
      </c>
      <c r="Y93" s="13">
        <v>785</v>
      </c>
      <c r="Z93" s="13">
        <v>820</v>
      </c>
      <c r="AA93" s="13">
        <v>849</v>
      </c>
      <c r="AB93" s="13">
        <v>854</v>
      </c>
      <c r="AC93" s="13">
        <v>878</v>
      </c>
      <c r="AD93" s="13">
        <v>876</v>
      </c>
      <c r="AE93" s="13">
        <v>935</v>
      </c>
      <c r="AF93" s="13">
        <v>949</v>
      </c>
      <c r="AG93" s="13">
        <v>850</v>
      </c>
      <c r="AH93" s="13">
        <v>764</v>
      </c>
      <c r="AI93" s="13">
        <v>760</v>
      </c>
      <c r="AJ93" s="13">
        <v>768</v>
      </c>
      <c r="AK93" s="13">
        <v>802</v>
      </c>
      <c r="AL93" s="13">
        <v>796</v>
      </c>
      <c r="AM93" s="13">
        <v>830</v>
      </c>
      <c r="AN93" s="13">
        <v>828</v>
      </c>
      <c r="AO93" s="13">
        <v>897</v>
      </c>
      <c r="AP93" s="13">
        <v>747</v>
      </c>
      <c r="AQ93" s="13">
        <v>722</v>
      </c>
      <c r="AR93" s="13">
        <v>700</v>
      </c>
      <c r="AS93" s="13">
        <v>682</v>
      </c>
      <c r="AT93" s="13">
        <v>737</v>
      </c>
      <c r="AU93" s="13">
        <v>726</v>
      </c>
      <c r="AV93" s="13">
        <v>778</v>
      </c>
      <c r="AW93" s="13">
        <v>755</v>
      </c>
      <c r="AX93" s="13">
        <v>784</v>
      </c>
      <c r="AY93" s="13">
        <v>773</v>
      </c>
      <c r="AZ93" s="13">
        <v>795</v>
      </c>
      <c r="BA93" s="13">
        <v>845</v>
      </c>
      <c r="BB93" s="13">
        <v>843</v>
      </c>
      <c r="BC93" s="13">
        <v>850</v>
      </c>
      <c r="BD93" s="13">
        <v>867</v>
      </c>
      <c r="BE93" s="13">
        <v>893</v>
      </c>
      <c r="BF93" s="13">
        <v>911</v>
      </c>
      <c r="BG93" s="13">
        <v>929</v>
      </c>
      <c r="BH93" s="13">
        <v>989</v>
      </c>
      <c r="BI93" s="13">
        <v>1054</v>
      </c>
      <c r="BJ93" s="13">
        <v>904</v>
      </c>
      <c r="BK93" s="13">
        <v>754</v>
      </c>
      <c r="BL93" s="13">
        <v>779</v>
      </c>
      <c r="BM93" s="67">
        <v>795</v>
      </c>
      <c r="BN93" s="67">
        <v>765</v>
      </c>
      <c r="BO93" s="67">
        <v>820</v>
      </c>
      <c r="BP93" s="67">
        <v>878</v>
      </c>
      <c r="BQ93" s="67">
        <v>840</v>
      </c>
      <c r="BR93" s="67">
        <v>815</v>
      </c>
      <c r="BS93" s="67">
        <v>852</v>
      </c>
      <c r="BT93" s="67">
        <v>921</v>
      </c>
      <c r="BU93" s="67">
        <v>946</v>
      </c>
      <c r="BV93" s="67">
        <v>955</v>
      </c>
      <c r="BW93" s="67">
        <v>976</v>
      </c>
      <c r="BX93" s="67">
        <v>999</v>
      </c>
      <c r="BY93" s="67">
        <v>998</v>
      </c>
      <c r="BZ93" s="67">
        <v>1056</v>
      </c>
      <c r="CA93" s="516">
        <v>949</v>
      </c>
      <c r="CB93" s="516">
        <v>962</v>
      </c>
      <c r="CC93" s="516">
        <v>985</v>
      </c>
      <c r="CD93" s="516">
        <v>981</v>
      </c>
      <c r="CE93" s="516">
        <v>964</v>
      </c>
      <c r="CF93" s="516">
        <v>1011</v>
      </c>
      <c r="CG93" s="516">
        <v>1033</v>
      </c>
      <c r="CH93" s="516">
        <v>1066</v>
      </c>
      <c r="CI93" s="516">
        <v>1001</v>
      </c>
      <c r="CJ93" s="516">
        <v>998</v>
      </c>
      <c r="CK93" s="516">
        <v>1010</v>
      </c>
      <c r="CL93" s="516">
        <v>1043</v>
      </c>
      <c r="CM93" s="516">
        <v>1108</v>
      </c>
      <c r="CN93" s="516">
        <v>1111</v>
      </c>
      <c r="CO93" s="516">
        <v>997</v>
      </c>
      <c r="CP93" s="516">
        <v>952</v>
      </c>
      <c r="CQ93" s="516">
        <v>970</v>
      </c>
      <c r="CR93" s="516">
        <v>1007</v>
      </c>
      <c r="CS93" s="516">
        <v>992</v>
      </c>
      <c r="CT93" s="516">
        <v>1008</v>
      </c>
      <c r="CU93" s="516">
        <v>1078</v>
      </c>
      <c r="CV93" s="516">
        <v>1123</v>
      </c>
      <c r="CW93" s="516">
        <v>1085</v>
      </c>
      <c r="CX93" s="516">
        <v>1159</v>
      </c>
      <c r="CY93" s="516">
        <v>1010</v>
      </c>
      <c r="CZ93" s="516">
        <v>1039</v>
      </c>
      <c r="DA93" s="2">
        <v>1009</v>
      </c>
      <c r="DB93" s="2">
        <v>978</v>
      </c>
      <c r="DC93" s="2">
        <v>972</v>
      </c>
      <c r="DD93" s="2">
        <v>1027</v>
      </c>
      <c r="DE93" s="2">
        <v>1016</v>
      </c>
      <c r="DF93" s="2">
        <v>973</v>
      </c>
      <c r="DG93" s="2">
        <v>1010</v>
      </c>
      <c r="DH93" s="2">
        <v>1088</v>
      </c>
      <c r="DI93" s="2">
        <v>1093</v>
      </c>
      <c r="DJ93" s="2">
        <v>1069</v>
      </c>
      <c r="DK93" s="2">
        <v>1073</v>
      </c>
      <c r="DL93" s="2">
        <v>923</v>
      </c>
      <c r="DM93" s="2">
        <v>1027</v>
      </c>
      <c r="DN93" s="2">
        <v>1003</v>
      </c>
      <c r="DO93" s="2">
        <v>1089</v>
      </c>
      <c r="DP93" s="2">
        <v>1205</v>
      </c>
      <c r="DQ93" s="2">
        <v>1282</v>
      </c>
      <c r="DR93" s="2">
        <v>1269</v>
      </c>
      <c r="DS93" s="2">
        <v>1389</v>
      </c>
      <c r="DT93" s="2">
        <v>1294</v>
      </c>
      <c r="DU93" s="2">
        <v>1416</v>
      </c>
      <c r="DV93" s="2">
        <v>1546</v>
      </c>
      <c r="DW93" s="2">
        <v>1246</v>
      </c>
      <c r="DX93" s="2">
        <v>1202</v>
      </c>
      <c r="DY93" s="2">
        <v>1228</v>
      </c>
      <c r="DZ93" s="2">
        <v>1129</v>
      </c>
      <c r="EA93" s="2">
        <v>979</v>
      </c>
      <c r="EB93" s="2">
        <v>1100</v>
      </c>
      <c r="EC93" s="2">
        <v>1160</v>
      </c>
      <c r="ED93" s="2">
        <v>1204</v>
      </c>
      <c r="EE93" s="2">
        <v>1147</v>
      </c>
      <c r="EF93" s="2">
        <v>1230</v>
      </c>
      <c r="EG93" s="2">
        <v>1095</v>
      </c>
      <c r="EH93" s="2">
        <v>1178</v>
      </c>
      <c r="EI93" s="2">
        <v>1170</v>
      </c>
      <c r="EJ93" s="2">
        <v>1100</v>
      </c>
      <c r="EK93" s="2">
        <v>950</v>
      </c>
      <c r="EL93" s="2">
        <v>1001</v>
      </c>
      <c r="EM93" s="2">
        <v>601</v>
      </c>
      <c r="EN93" s="2">
        <v>501</v>
      </c>
      <c r="EO93" s="2">
        <v>421</v>
      </c>
      <c r="EP93" s="2">
        <v>420</v>
      </c>
      <c r="EQ93" s="2">
        <v>460</v>
      </c>
      <c r="ER93" s="2">
        <v>412</v>
      </c>
      <c r="ES93" s="2">
        <v>394</v>
      </c>
      <c r="ET93" s="2">
        <v>370</v>
      </c>
      <c r="EU93" s="2">
        <v>324</v>
      </c>
      <c r="EV93" s="2">
        <v>320</v>
      </c>
      <c r="EW93" s="2">
        <v>337</v>
      </c>
      <c r="EX93" s="2">
        <v>297</v>
      </c>
      <c r="EY93" s="2">
        <v>301</v>
      </c>
      <c r="EZ93" s="2">
        <v>278</v>
      </c>
      <c r="FA93" s="2">
        <v>276</v>
      </c>
      <c r="FB93" s="2">
        <v>268</v>
      </c>
      <c r="FC93" s="2">
        <v>277</v>
      </c>
      <c r="FD93" s="2">
        <v>295</v>
      </c>
      <c r="FE93" s="2">
        <v>301</v>
      </c>
      <c r="FF93" s="2">
        <v>301</v>
      </c>
      <c r="FG93" s="2">
        <v>304</v>
      </c>
      <c r="FH93" s="2">
        <v>307</v>
      </c>
      <c r="FI93" s="2">
        <v>316</v>
      </c>
      <c r="FJ93" s="2">
        <v>339</v>
      </c>
      <c r="FK93" s="2">
        <v>334</v>
      </c>
      <c r="FL93" s="2">
        <v>312</v>
      </c>
      <c r="FM93" s="2">
        <v>323</v>
      </c>
      <c r="FN93" s="2">
        <v>320</v>
      </c>
      <c r="FO93" s="2">
        <v>365</v>
      </c>
      <c r="FP93" s="2">
        <v>384</v>
      </c>
      <c r="FQ93" s="2">
        <v>380</v>
      </c>
      <c r="FR93" s="2">
        <v>300</v>
      </c>
      <c r="FS93" s="2">
        <v>283</v>
      </c>
      <c r="FT93" s="2">
        <v>310</v>
      </c>
      <c r="FU93" s="2">
        <v>331</v>
      </c>
      <c r="FV93" s="2">
        <v>324</v>
      </c>
      <c r="FW93" s="2">
        <v>344</v>
      </c>
      <c r="FX93" s="2">
        <v>348</v>
      </c>
      <c r="FY93" s="2">
        <v>388</v>
      </c>
      <c r="FZ93" s="2">
        <v>389</v>
      </c>
      <c r="GA93" s="2">
        <v>400</v>
      </c>
      <c r="GB93" s="2">
        <v>362</v>
      </c>
      <c r="GC93" s="2">
        <v>383</v>
      </c>
      <c r="GD93" s="2">
        <v>394</v>
      </c>
      <c r="GE93" s="2">
        <v>417</v>
      </c>
      <c r="GF93" s="2">
        <v>395</v>
      </c>
      <c r="GG93" s="2">
        <v>387</v>
      </c>
      <c r="GH93" s="2">
        <v>430</v>
      </c>
      <c r="GI93" s="2">
        <v>404</v>
      </c>
      <c r="GJ93" s="2">
        <v>346</v>
      </c>
      <c r="GK93" s="2">
        <v>314</v>
      </c>
      <c r="GL93" s="2">
        <v>303</v>
      </c>
      <c r="GM93" s="2">
        <v>323</v>
      </c>
      <c r="GN93" s="2">
        <v>287</v>
      </c>
      <c r="GO93" s="2">
        <v>298</v>
      </c>
      <c r="GP93" s="2">
        <v>275</v>
      </c>
      <c r="GQ93" s="2">
        <v>255</v>
      </c>
      <c r="GR93" s="2">
        <v>245</v>
      </c>
      <c r="GS93" s="2">
        <v>269</v>
      </c>
      <c r="GT93" s="2">
        <v>251</v>
      </c>
      <c r="GU93" s="2">
        <v>250</v>
      </c>
      <c r="GV93" s="2">
        <v>269</v>
      </c>
      <c r="GW93" s="2">
        <v>264</v>
      </c>
      <c r="GX93" s="2">
        <v>272</v>
      </c>
      <c r="GY93" s="2">
        <v>286</v>
      </c>
      <c r="GZ93" s="2">
        <v>238</v>
      </c>
      <c r="HA93" s="2">
        <v>225</v>
      </c>
      <c r="HB93" s="2">
        <v>235</v>
      </c>
      <c r="HC93" s="2">
        <v>235</v>
      </c>
      <c r="HD93" s="2">
        <v>246</v>
      </c>
      <c r="HE93" s="2">
        <v>251</v>
      </c>
      <c r="HF93" s="2">
        <v>255</v>
      </c>
      <c r="HG93" s="2">
        <v>282</v>
      </c>
      <c r="HH93" s="2">
        <v>275</v>
      </c>
      <c r="HI93" s="2">
        <v>233</v>
      </c>
      <c r="HJ93" s="2">
        <v>238</v>
      </c>
      <c r="HK93" s="2">
        <v>246</v>
      </c>
      <c r="HL93" s="2">
        <v>265</v>
      </c>
      <c r="HM93" s="2">
        <v>316</v>
      </c>
      <c r="HN93" s="2">
        <v>392</v>
      </c>
      <c r="HO93" s="2">
        <v>312</v>
      </c>
      <c r="HP93" s="2">
        <v>318</v>
      </c>
      <c r="HQ93" s="2">
        <v>238</v>
      </c>
      <c r="HR93" s="2">
        <v>188</v>
      </c>
      <c r="HS93" s="2">
        <v>190</v>
      </c>
      <c r="HT93" s="2">
        <v>190</v>
      </c>
      <c r="HU93" s="2">
        <v>174</v>
      </c>
      <c r="HV93" s="2">
        <v>182</v>
      </c>
      <c r="HW93" s="2">
        <v>192</v>
      </c>
      <c r="HX93" s="2">
        <v>191</v>
      </c>
      <c r="HY93" s="2">
        <v>190</v>
      </c>
      <c r="HZ93" s="2">
        <v>196</v>
      </c>
      <c r="IA93" s="2">
        <v>197</v>
      </c>
      <c r="IB93" s="2">
        <v>199</v>
      </c>
      <c r="IC93" s="2">
        <v>188</v>
      </c>
      <c r="ID93" s="2">
        <v>184</v>
      </c>
      <c r="IE93" s="2">
        <v>178</v>
      </c>
      <c r="IF93" s="2">
        <v>180</v>
      </c>
      <c r="IG93" s="2">
        <v>181</v>
      </c>
      <c r="IH93" s="2">
        <v>169</v>
      </c>
      <c r="II93" s="2">
        <v>163</v>
      </c>
      <c r="IJ93" s="2">
        <v>164</v>
      </c>
      <c r="IK93" s="2">
        <v>165</v>
      </c>
      <c r="IL93" s="2">
        <v>173</v>
      </c>
      <c r="IM93" s="2">
        <v>176</v>
      </c>
      <c r="IN93" s="2">
        <v>174</v>
      </c>
      <c r="IO93" s="2">
        <v>169</v>
      </c>
      <c r="IP93" s="2">
        <v>168</v>
      </c>
      <c r="IQ93" s="2">
        <v>172</v>
      </c>
      <c r="IR93" s="2">
        <v>171</v>
      </c>
      <c r="IS93" s="2">
        <v>175</v>
      </c>
      <c r="IT93" s="2">
        <v>171</v>
      </c>
    </row>
    <row r="94" spans="1:254" ht="15.9" customHeight="1">
      <c r="A94" s="61" t="s">
        <v>183</v>
      </c>
      <c r="B94" s="6" t="s">
        <v>184</v>
      </c>
      <c r="C94" s="15">
        <v>1673</v>
      </c>
      <c r="D94" s="16">
        <v>7</v>
      </c>
      <c r="E94" s="13">
        <v>1666</v>
      </c>
      <c r="F94" s="13">
        <v>1635</v>
      </c>
      <c r="G94" s="13">
        <v>1579.5</v>
      </c>
      <c r="H94" s="13">
        <v>1647.5</v>
      </c>
      <c r="I94" s="13">
        <v>1722.5</v>
      </c>
      <c r="J94" s="13">
        <v>1810</v>
      </c>
      <c r="K94" s="13">
        <v>1830.5</v>
      </c>
      <c r="L94" s="13">
        <v>1817</v>
      </c>
      <c r="M94" s="13">
        <v>1872.5</v>
      </c>
      <c r="N94" s="13">
        <v>1845.5</v>
      </c>
      <c r="O94" s="13">
        <v>1866.5</v>
      </c>
      <c r="P94" s="13">
        <v>1857</v>
      </c>
      <c r="Q94" s="13">
        <v>1862</v>
      </c>
      <c r="R94" s="13">
        <v>1829.5</v>
      </c>
      <c r="S94" s="13">
        <v>1876</v>
      </c>
      <c r="T94" s="13">
        <v>1887.5</v>
      </c>
      <c r="U94" s="13">
        <v>1867</v>
      </c>
      <c r="V94" s="13">
        <v>1815.5</v>
      </c>
      <c r="W94" s="13">
        <v>1842</v>
      </c>
      <c r="X94" s="13">
        <v>1851</v>
      </c>
      <c r="Y94" s="13">
        <v>1867</v>
      </c>
      <c r="Z94" s="13">
        <v>1881.5</v>
      </c>
      <c r="AA94" s="13">
        <v>1901</v>
      </c>
      <c r="AB94" s="13">
        <v>1849</v>
      </c>
      <c r="AC94" s="13">
        <v>1783.5</v>
      </c>
      <c r="AD94" s="13">
        <v>1782.5</v>
      </c>
      <c r="AE94" s="13">
        <v>1791</v>
      </c>
      <c r="AF94" s="13">
        <v>1803.5</v>
      </c>
      <c r="AG94" s="13">
        <v>1794</v>
      </c>
      <c r="AH94" s="13">
        <v>1794</v>
      </c>
      <c r="AI94" s="13">
        <v>1796</v>
      </c>
      <c r="AJ94" s="13">
        <v>1793</v>
      </c>
      <c r="AK94" s="13">
        <v>1823.5</v>
      </c>
      <c r="AL94" s="13">
        <v>1792.5</v>
      </c>
      <c r="AM94" s="13">
        <v>1784</v>
      </c>
      <c r="AN94" s="13">
        <v>1790</v>
      </c>
      <c r="AO94" s="13">
        <v>1761.5</v>
      </c>
      <c r="AP94" s="13">
        <v>1764.5</v>
      </c>
      <c r="AQ94" s="13">
        <v>1788.5</v>
      </c>
      <c r="AR94" s="13">
        <v>1760</v>
      </c>
      <c r="AS94" s="13">
        <v>1756</v>
      </c>
      <c r="AT94" s="13">
        <v>1716</v>
      </c>
      <c r="AU94" s="13">
        <v>1746</v>
      </c>
      <c r="AV94" s="13">
        <v>1786.5</v>
      </c>
      <c r="AW94" s="13">
        <v>1786</v>
      </c>
      <c r="AX94" s="13">
        <v>1757.5</v>
      </c>
      <c r="AY94" s="13">
        <v>1742.5</v>
      </c>
      <c r="AZ94" s="13">
        <v>1768</v>
      </c>
      <c r="BA94" s="13">
        <v>1787</v>
      </c>
      <c r="BB94" s="13">
        <v>1755.5</v>
      </c>
      <c r="BC94" s="13">
        <v>1750</v>
      </c>
      <c r="BD94" s="13">
        <v>1750.5</v>
      </c>
      <c r="BE94" s="13">
        <v>1770</v>
      </c>
      <c r="BF94" s="13">
        <v>1726</v>
      </c>
      <c r="BG94" s="13">
        <v>1709</v>
      </c>
      <c r="BH94" s="13">
        <v>1673.5</v>
      </c>
      <c r="BI94" s="13">
        <v>1700</v>
      </c>
      <c r="BJ94" s="13">
        <v>1690</v>
      </c>
      <c r="BK94" s="13">
        <v>1728</v>
      </c>
      <c r="BL94" s="13">
        <v>1729</v>
      </c>
      <c r="BM94" s="67">
        <v>1750</v>
      </c>
      <c r="BN94" s="67">
        <v>1654.5</v>
      </c>
      <c r="BO94" s="67">
        <v>1532.5</v>
      </c>
      <c r="BP94" s="67">
        <v>1536.5</v>
      </c>
      <c r="BQ94" s="67">
        <v>1545.5</v>
      </c>
      <c r="BR94" s="67">
        <v>1524.5</v>
      </c>
      <c r="BS94" s="67">
        <v>1535</v>
      </c>
      <c r="BT94" s="67">
        <v>1542</v>
      </c>
      <c r="BU94" s="67">
        <v>1519.5</v>
      </c>
      <c r="BV94" s="67">
        <v>1527</v>
      </c>
      <c r="BW94" s="67">
        <v>1526.5</v>
      </c>
      <c r="BX94" s="67">
        <v>1533.5</v>
      </c>
      <c r="BY94" s="67">
        <v>1558.5</v>
      </c>
      <c r="BZ94" s="67">
        <v>1559</v>
      </c>
      <c r="CA94" s="516">
        <v>1602</v>
      </c>
      <c r="CB94" s="516">
        <v>1612</v>
      </c>
      <c r="CC94" s="516">
        <v>1540.5</v>
      </c>
      <c r="CD94" s="516">
        <v>1573.5</v>
      </c>
      <c r="CE94" s="516">
        <v>1611</v>
      </c>
      <c r="CF94" s="516">
        <v>1635.5</v>
      </c>
      <c r="CG94" s="516">
        <v>1637.5</v>
      </c>
      <c r="CH94" s="516">
        <v>1650</v>
      </c>
      <c r="CI94" s="516">
        <v>1545</v>
      </c>
      <c r="CJ94" s="516">
        <v>1538.5</v>
      </c>
      <c r="CK94" s="516">
        <v>1560</v>
      </c>
      <c r="CL94" s="516">
        <v>1544.5</v>
      </c>
      <c r="CM94" s="516">
        <v>1590.5</v>
      </c>
      <c r="CN94" s="516">
        <v>1509</v>
      </c>
      <c r="CO94" s="516">
        <v>1506.5</v>
      </c>
      <c r="CP94" s="516">
        <v>1569.5</v>
      </c>
      <c r="CQ94" s="516">
        <v>1560</v>
      </c>
      <c r="CR94" s="516">
        <v>1557.5</v>
      </c>
      <c r="CS94" s="516">
        <v>1530</v>
      </c>
      <c r="CT94" s="516">
        <v>1474.5</v>
      </c>
      <c r="CU94" s="516">
        <v>1553.5</v>
      </c>
      <c r="CV94" s="516">
        <v>1636</v>
      </c>
      <c r="CW94" s="516">
        <v>1596.5</v>
      </c>
      <c r="CX94" s="516">
        <v>1595</v>
      </c>
      <c r="CY94" s="516">
        <v>1616.5</v>
      </c>
      <c r="CZ94" s="516">
        <v>1649.5</v>
      </c>
      <c r="DA94" s="2">
        <v>1709.5</v>
      </c>
      <c r="DB94" s="2">
        <v>1669</v>
      </c>
      <c r="DC94" s="2">
        <v>1630.5</v>
      </c>
      <c r="DD94" s="2">
        <v>1712</v>
      </c>
      <c r="DE94" s="2">
        <v>1724</v>
      </c>
      <c r="DF94" s="2">
        <v>1698.5</v>
      </c>
      <c r="DG94" s="2">
        <v>1826</v>
      </c>
      <c r="DH94" s="2">
        <v>1884.5</v>
      </c>
      <c r="DI94" s="2">
        <v>1844.5</v>
      </c>
      <c r="DJ94" s="2">
        <v>1810.5</v>
      </c>
      <c r="DK94" s="2">
        <v>1819.5</v>
      </c>
      <c r="DL94" s="2">
        <v>1833</v>
      </c>
      <c r="DM94" s="2">
        <v>1740</v>
      </c>
      <c r="DN94" s="2">
        <v>1797</v>
      </c>
      <c r="DO94" s="2">
        <v>1779</v>
      </c>
      <c r="DP94" s="2">
        <v>1730.5</v>
      </c>
      <c r="DQ94" s="2">
        <v>1720.5</v>
      </c>
      <c r="DR94" s="2">
        <v>1737</v>
      </c>
      <c r="DS94" s="2">
        <v>1763</v>
      </c>
      <c r="DT94" s="2">
        <v>1735.5</v>
      </c>
      <c r="DU94" s="2">
        <v>1749.5</v>
      </c>
      <c r="DV94" s="2">
        <v>1695.5</v>
      </c>
      <c r="DW94" s="2">
        <v>1640</v>
      </c>
      <c r="DX94" s="2">
        <v>1594</v>
      </c>
      <c r="DY94" s="2">
        <v>1521</v>
      </c>
      <c r="DZ94" s="2">
        <v>1462.5</v>
      </c>
      <c r="EA94" s="2">
        <v>1499.5</v>
      </c>
      <c r="EB94" s="2">
        <v>1486.5</v>
      </c>
      <c r="EC94" s="2">
        <v>1464.5</v>
      </c>
      <c r="ED94" s="2">
        <v>1496</v>
      </c>
      <c r="EE94" s="2">
        <v>1484.5</v>
      </c>
      <c r="EF94" s="2">
        <v>1526</v>
      </c>
      <c r="EG94" s="2">
        <v>1508</v>
      </c>
      <c r="EH94" s="2">
        <v>1493.5</v>
      </c>
      <c r="EI94" s="2">
        <v>1493</v>
      </c>
      <c r="EJ94" s="2">
        <v>1525</v>
      </c>
      <c r="EK94" s="2">
        <v>1514.5</v>
      </c>
      <c r="EL94" s="2">
        <v>1491</v>
      </c>
      <c r="EM94" s="2">
        <v>1493</v>
      </c>
      <c r="EN94" s="2">
        <v>1461.5</v>
      </c>
      <c r="EO94" s="2">
        <v>1444</v>
      </c>
      <c r="EP94" s="2">
        <v>1455.5</v>
      </c>
      <c r="EQ94" s="2">
        <v>1455.5</v>
      </c>
      <c r="ER94" s="2">
        <v>1468.5</v>
      </c>
      <c r="ES94" s="2">
        <v>1420</v>
      </c>
      <c r="ET94" s="2">
        <v>1389</v>
      </c>
      <c r="EU94" s="2">
        <v>1389.5</v>
      </c>
      <c r="EV94" s="2">
        <v>1378</v>
      </c>
      <c r="EW94" s="2">
        <v>1372</v>
      </c>
      <c r="EX94" s="2">
        <v>1374</v>
      </c>
      <c r="EY94" s="2">
        <v>1382.5</v>
      </c>
      <c r="EZ94" s="2">
        <v>1384.5</v>
      </c>
      <c r="FA94" s="2">
        <v>1383</v>
      </c>
      <c r="FB94" s="2">
        <v>1371.5</v>
      </c>
      <c r="FC94" s="2">
        <v>1394.5</v>
      </c>
      <c r="FD94" s="2">
        <v>1393</v>
      </c>
      <c r="FE94" s="2">
        <v>1405</v>
      </c>
      <c r="FF94" s="2">
        <v>1397.5</v>
      </c>
      <c r="FG94" s="2">
        <v>1355</v>
      </c>
      <c r="FH94" s="2">
        <v>1391.5</v>
      </c>
      <c r="FI94" s="2">
        <v>1391.5</v>
      </c>
      <c r="FJ94" s="2">
        <v>1370</v>
      </c>
      <c r="FK94" s="2">
        <v>1331.5</v>
      </c>
      <c r="FL94" s="2">
        <v>1325</v>
      </c>
      <c r="FM94" s="2">
        <v>1284</v>
      </c>
      <c r="FN94" s="2">
        <v>1272</v>
      </c>
      <c r="FO94" s="2">
        <v>1247</v>
      </c>
      <c r="FP94" s="2">
        <v>1304</v>
      </c>
      <c r="FQ94" s="2">
        <v>1296</v>
      </c>
      <c r="FR94" s="2">
        <v>1300.5</v>
      </c>
      <c r="FS94" s="2">
        <v>1281</v>
      </c>
      <c r="FT94" s="2">
        <v>1296</v>
      </c>
      <c r="FU94" s="2">
        <v>1299.5</v>
      </c>
      <c r="FV94" s="2">
        <v>1264.5</v>
      </c>
      <c r="FW94" s="2">
        <v>1254</v>
      </c>
      <c r="FX94" s="2">
        <v>1282.5</v>
      </c>
      <c r="FY94" s="2">
        <v>1281</v>
      </c>
      <c r="FZ94" s="2">
        <v>1271.5</v>
      </c>
      <c r="GA94" s="2">
        <v>1270.5</v>
      </c>
      <c r="GB94" s="2">
        <v>1279</v>
      </c>
      <c r="GC94" s="2">
        <v>1286</v>
      </c>
      <c r="GD94" s="2">
        <v>1268.5</v>
      </c>
      <c r="GE94" s="2">
        <v>1263.5</v>
      </c>
      <c r="GF94" s="2">
        <v>1214.5</v>
      </c>
      <c r="GG94" s="2">
        <v>1208</v>
      </c>
      <c r="GH94" s="2">
        <v>1182.5</v>
      </c>
      <c r="GI94" s="2">
        <v>1191</v>
      </c>
      <c r="GJ94" s="2">
        <v>1180</v>
      </c>
      <c r="GK94" s="2">
        <v>1194.5</v>
      </c>
      <c r="GL94" s="2">
        <v>1222.5</v>
      </c>
      <c r="GM94" s="2">
        <v>1229</v>
      </c>
      <c r="GN94" s="2">
        <v>1213</v>
      </c>
      <c r="GO94" s="2">
        <v>1214.5</v>
      </c>
      <c r="GP94" s="2">
        <v>1209.5</v>
      </c>
      <c r="GQ94" s="2">
        <v>1206.5</v>
      </c>
      <c r="GR94" s="2">
        <v>1194</v>
      </c>
      <c r="GS94" s="2">
        <v>1187.5</v>
      </c>
      <c r="GT94" s="2">
        <v>1174.5</v>
      </c>
      <c r="GU94" s="2">
        <v>1162</v>
      </c>
      <c r="GV94" s="2">
        <v>1185</v>
      </c>
      <c r="GW94" s="2">
        <v>1219.5</v>
      </c>
      <c r="GX94" s="2">
        <v>1199.5</v>
      </c>
      <c r="GY94" s="2">
        <v>1205</v>
      </c>
      <c r="GZ94" s="2">
        <v>1188.5</v>
      </c>
      <c r="HA94" s="2">
        <v>1162</v>
      </c>
      <c r="HB94" s="2">
        <v>1157.5</v>
      </c>
      <c r="HC94" s="2">
        <v>1158.5</v>
      </c>
      <c r="HD94" s="2">
        <v>1164.5</v>
      </c>
      <c r="HE94" s="2">
        <v>1174</v>
      </c>
      <c r="HF94" s="2">
        <v>1212</v>
      </c>
      <c r="HG94" s="2">
        <v>1202.5</v>
      </c>
      <c r="HH94" s="2">
        <v>1195.5</v>
      </c>
      <c r="HI94" s="2">
        <v>1196.5</v>
      </c>
      <c r="HJ94" s="2">
        <v>1187</v>
      </c>
      <c r="HK94" s="2">
        <v>1192.5</v>
      </c>
      <c r="HL94" s="2">
        <v>1195.5</v>
      </c>
      <c r="HM94" s="2">
        <v>1203</v>
      </c>
      <c r="HN94" s="2">
        <v>1198.5</v>
      </c>
      <c r="HO94" s="2">
        <v>1203</v>
      </c>
      <c r="HP94" s="2">
        <v>1202.5</v>
      </c>
      <c r="HQ94" s="2">
        <v>1200.5</v>
      </c>
      <c r="HR94" s="2">
        <v>1217</v>
      </c>
      <c r="HS94" s="2">
        <v>1220</v>
      </c>
      <c r="HT94" s="2">
        <v>1209</v>
      </c>
      <c r="HU94" s="2">
        <v>1210.5</v>
      </c>
      <c r="HV94" s="2">
        <v>1235.5</v>
      </c>
      <c r="HW94" s="2">
        <v>1229.5</v>
      </c>
      <c r="HX94" s="2">
        <v>1209.5</v>
      </c>
      <c r="HY94" s="2">
        <v>1221.5</v>
      </c>
      <c r="HZ94" s="2">
        <v>1222.5</v>
      </c>
      <c r="IA94" s="2">
        <v>1208</v>
      </c>
      <c r="IB94" s="2">
        <v>1237</v>
      </c>
      <c r="IC94" s="2">
        <v>1243</v>
      </c>
      <c r="ID94" s="2">
        <v>1242</v>
      </c>
      <c r="IE94" s="2">
        <v>1164</v>
      </c>
      <c r="IF94" s="2">
        <v>1156</v>
      </c>
      <c r="IG94" s="2">
        <v>1137</v>
      </c>
      <c r="IH94" s="2">
        <v>1136</v>
      </c>
      <c r="II94" s="2">
        <v>1119.5</v>
      </c>
      <c r="IJ94" s="2">
        <v>1119.5</v>
      </c>
      <c r="IK94" s="2">
        <v>1112</v>
      </c>
      <c r="IL94" s="2">
        <v>1117.5</v>
      </c>
      <c r="IM94" s="2">
        <v>1097</v>
      </c>
      <c r="IN94" s="2">
        <v>1102</v>
      </c>
      <c r="IO94" s="2">
        <v>1091</v>
      </c>
      <c r="IP94" s="2">
        <v>1078.5</v>
      </c>
      <c r="IQ94" s="2">
        <v>1077</v>
      </c>
      <c r="IR94" s="2">
        <v>1055.5</v>
      </c>
      <c r="IS94" s="2">
        <v>1038</v>
      </c>
      <c r="IT94" s="2">
        <v>1033</v>
      </c>
    </row>
    <row r="95" spans="1:254" ht="15.9" customHeight="1">
      <c r="A95" s="61" t="s">
        <v>185</v>
      </c>
      <c r="B95" s="6" t="s">
        <v>186</v>
      </c>
      <c r="C95" s="15">
        <v>1535</v>
      </c>
      <c r="D95" s="16">
        <v>89</v>
      </c>
      <c r="E95" s="13">
        <v>1446</v>
      </c>
      <c r="F95" s="13">
        <v>1259</v>
      </c>
      <c r="G95" s="13">
        <v>1238</v>
      </c>
      <c r="H95" s="13">
        <v>1218</v>
      </c>
      <c r="I95" s="13">
        <v>1223</v>
      </c>
      <c r="J95" s="13">
        <v>1225</v>
      </c>
      <c r="K95" s="13">
        <v>1225</v>
      </c>
      <c r="L95" s="13">
        <v>1230</v>
      </c>
      <c r="M95" s="13">
        <v>1283</v>
      </c>
      <c r="N95" s="13">
        <v>1276</v>
      </c>
      <c r="O95" s="13">
        <v>1300</v>
      </c>
      <c r="P95" s="13">
        <v>1297</v>
      </c>
      <c r="Q95" s="13">
        <v>1286</v>
      </c>
      <c r="R95" s="13">
        <v>1268</v>
      </c>
      <c r="S95" s="13">
        <v>1288</v>
      </c>
      <c r="T95" s="13">
        <v>1314</v>
      </c>
      <c r="U95" s="13">
        <v>1283</v>
      </c>
      <c r="V95" s="13">
        <v>1261</v>
      </c>
      <c r="W95" s="13">
        <v>1266</v>
      </c>
      <c r="X95" s="13">
        <v>1275</v>
      </c>
      <c r="Y95" s="13">
        <v>1287</v>
      </c>
      <c r="Z95" s="13">
        <v>1307</v>
      </c>
      <c r="AA95" s="13">
        <v>1351</v>
      </c>
      <c r="AB95" s="13">
        <v>1376</v>
      </c>
      <c r="AC95" s="13">
        <v>1305</v>
      </c>
      <c r="AD95" s="13">
        <v>1286</v>
      </c>
      <c r="AE95" s="13">
        <v>1272</v>
      </c>
      <c r="AF95" s="13">
        <v>1295</v>
      </c>
      <c r="AG95" s="13">
        <v>1289</v>
      </c>
      <c r="AH95" s="13">
        <v>1291</v>
      </c>
      <c r="AI95" s="13">
        <v>1267</v>
      </c>
      <c r="AJ95" s="13">
        <v>1289</v>
      </c>
      <c r="AK95" s="13">
        <v>1330</v>
      </c>
      <c r="AL95" s="13">
        <v>1327</v>
      </c>
      <c r="AM95" s="13">
        <v>1330</v>
      </c>
      <c r="AN95" s="13">
        <v>1318</v>
      </c>
      <c r="AO95" s="13">
        <v>1321</v>
      </c>
      <c r="AP95" s="13">
        <v>1329</v>
      </c>
      <c r="AQ95" s="13">
        <v>1281</v>
      </c>
      <c r="AR95" s="13">
        <v>1256</v>
      </c>
      <c r="AS95" s="13">
        <v>1255</v>
      </c>
      <c r="AT95" s="13">
        <v>1281</v>
      </c>
      <c r="AU95" s="13">
        <v>1254</v>
      </c>
      <c r="AV95" s="13">
        <v>1289</v>
      </c>
      <c r="AW95" s="13">
        <v>1273</v>
      </c>
      <c r="AX95" s="13">
        <v>1312</v>
      </c>
      <c r="AY95" s="13">
        <v>1286</v>
      </c>
      <c r="AZ95" s="13">
        <v>1272</v>
      </c>
      <c r="BA95" s="13">
        <v>1332</v>
      </c>
      <c r="BB95" s="13">
        <v>1323</v>
      </c>
      <c r="BC95" s="13">
        <v>1319</v>
      </c>
      <c r="BD95" s="13">
        <v>1282</v>
      </c>
      <c r="BE95" s="13">
        <v>1302</v>
      </c>
      <c r="BF95" s="13">
        <v>1275</v>
      </c>
      <c r="BG95" s="13">
        <v>1231</v>
      </c>
      <c r="BH95" s="13">
        <v>1218</v>
      </c>
      <c r="BI95" s="13">
        <v>1234</v>
      </c>
      <c r="BJ95" s="13">
        <v>1243</v>
      </c>
      <c r="BK95" s="13">
        <v>1260</v>
      </c>
      <c r="BL95" s="13">
        <v>1250</v>
      </c>
      <c r="BM95" s="67">
        <v>1247</v>
      </c>
      <c r="BN95" s="67">
        <v>1188</v>
      </c>
      <c r="BO95" s="67">
        <v>1212</v>
      </c>
      <c r="BP95" s="67">
        <v>1209</v>
      </c>
      <c r="BQ95" s="67">
        <v>1217</v>
      </c>
      <c r="BR95" s="67">
        <v>1186</v>
      </c>
      <c r="BS95" s="67">
        <v>1197</v>
      </c>
      <c r="BT95" s="67">
        <v>1207</v>
      </c>
      <c r="BU95" s="67">
        <v>1194</v>
      </c>
      <c r="BV95" s="67">
        <v>1197</v>
      </c>
      <c r="BW95" s="67">
        <v>1196</v>
      </c>
      <c r="BX95" s="67">
        <v>1201</v>
      </c>
      <c r="BY95" s="67">
        <v>1239</v>
      </c>
      <c r="BZ95" s="67">
        <v>1267</v>
      </c>
      <c r="CA95" s="516">
        <v>1268</v>
      </c>
      <c r="CB95" s="516">
        <v>1279</v>
      </c>
      <c r="CC95" s="516">
        <v>1280</v>
      </c>
      <c r="CD95" s="516">
        <v>1274</v>
      </c>
      <c r="CE95" s="516">
        <v>1257</v>
      </c>
      <c r="CF95" s="516">
        <v>1253</v>
      </c>
      <c r="CG95" s="516">
        <v>1252</v>
      </c>
      <c r="CH95" s="516">
        <v>1268</v>
      </c>
      <c r="CI95" s="516">
        <v>1227</v>
      </c>
      <c r="CJ95" s="516">
        <v>1230</v>
      </c>
      <c r="CK95" s="516">
        <v>1223</v>
      </c>
      <c r="CL95" s="516">
        <v>1205</v>
      </c>
      <c r="CM95" s="516">
        <v>1233</v>
      </c>
      <c r="CN95" s="516">
        <v>1182</v>
      </c>
      <c r="CO95" s="516">
        <v>1217</v>
      </c>
      <c r="CP95" s="516">
        <v>1260</v>
      </c>
      <c r="CQ95" s="516">
        <v>1268</v>
      </c>
      <c r="CR95" s="516">
        <v>1270</v>
      </c>
      <c r="CS95" s="516">
        <v>1246</v>
      </c>
      <c r="CT95" s="516">
        <v>1210</v>
      </c>
      <c r="CU95" s="516">
        <v>1270</v>
      </c>
      <c r="CV95" s="516">
        <v>1336</v>
      </c>
      <c r="CW95" s="516">
        <v>1312</v>
      </c>
      <c r="CX95" s="516">
        <v>1314</v>
      </c>
      <c r="CY95" s="516">
        <v>1312</v>
      </c>
      <c r="CZ95" s="516">
        <v>1344</v>
      </c>
      <c r="DA95" s="2">
        <v>1360</v>
      </c>
      <c r="DB95" s="2">
        <v>1344</v>
      </c>
      <c r="DC95" s="2">
        <v>1302</v>
      </c>
      <c r="DD95" s="2">
        <v>1366</v>
      </c>
      <c r="DE95" s="2">
        <v>1380</v>
      </c>
      <c r="DF95" s="2">
        <v>1330</v>
      </c>
      <c r="DG95" s="2">
        <v>1428</v>
      </c>
      <c r="DH95" s="2">
        <v>1466</v>
      </c>
      <c r="DI95" s="2">
        <v>1430</v>
      </c>
      <c r="DJ95" s="2">
        <v>1412</v>
      </c>
      <c r="DK95" s="2">
        <v>1412</v>
      </c>
      <c r="DL95" s="2">
        <v>1434</v>
      </c>
      <c r="DM95" s="2">
        <v>1374</v>
      </c>
      <c r="DN95" s="2">
        <v>1394</v>
      </c>
      <c r="DO95" s="2">
        <v>1378</v>
      </c>
      <c r="DP95" s="2">
        <v>1346</v>
      </c>
      <c r="DQ95" s="2">
        <v>1332</v>
      </c>
      <c r="DR95" s="2">
        <v>1308</v>
      </c>
      <c r="DS95" s="2">
        <v>1326</v>
      </c>
      <c r="DT95" s="2">
        <v>1274</v>
      </c>
      <c r="DU95" s="2">
        <v>1244</v>
      </c>
      <c r="DV95" s="2">
        <v>1096</v>
      </c>
      <c r="DW95" s="2">
        <v>1100</v>
      </c>
      <c r="DX95" s="2">
        <v>1098</v>
      </c>
      <c r="DY95" s="2">
        <v>1072</v>
      </c>
      <c r="DZ95" s="2">
        <v>1064</v>
      </c>
      <c r="EA95" s="2">
        <v>1072</v>
      </c>
      <c r="EB95" s="2">
        <v>1064</v>
      </c>
      <c r="EC95" s="2">
        <v>1058</v>
      </c>
      <c r="ED95" s="2">
        <v>1072</v>
      </c>
      <c r="EE95" s="2">
        <v>1060</v>
      </c>
      <c r="EF95" s="2">
        <v>1082</v>
      </c>
      <c r="EG95" s="2">
        <v>1084</v>
      </c>
      <c r="EH95" s="2">
        <v>1070</v>
      </c>
      <c r="EI95" s="2">
        <v>1074</v>
      </c>
      <c r="EJ95" s="2">
        <v>1088</v>
      </c>
      <c r="EK95" s="2">
        <v>1098</v>
      </c>
      <c r="EL95" s="2">
        <v>1090</v>
      </c>
      <c r="EM95" s="2">
        <v>1074</v>
      </c>
      <c r="EN95" s="2">
        <v>1068</v>
      </c>
      <c r="EO95" s="2">
        <v>1070</v>
      </c>
      <c r="EP95" s="2">
        <v>1080</v>
      </c>
      <c r="EQ95" s="2">
        <v>1090</v>
      </c>
      <c r="ER95" s="2">
        <v>1072</v>
      </c>
      <c r="ES95" s="2">
        <v>1060</v>
      </c>
      <c r="ET95" s="2">
        <v>1080</v>
      </c>
      <c r="EU95" s="2">
        <v>1080</v>
      </c>
      <c r="EV95" s="2">
        <v>1070</v>
      </c>
      <c r="EW95" s="2">
        <v>1074</v>
      </c>
      <c r="EX95" s="2">
        <v>1068</v>
      </c>
      <c r="EY95" s="2">
        <v>1070</v>
      </c>
      <c r="EZ95" s="2">
        <v>1066</v>
      </c>
      <c r="FA95" s="2">
        <v>1066</v>
      </c>
      <c r="FB95" s="2">
        <v>1074</v>
      </c>
      <c r="FC95" s="2">
        <v>1068</v>
      </c>
      <c r="FD95" s="2">
        <v>1074</v>
      </c>
      <c r="FE95" s="2">
        <v>1070</v>
      </c>
      <c r="FF95" s="2">
        <v>1066</v>
      </c>
      <c r="FG95" s="2">
        <v>1048</v>
      </c>
      <c r="FH95" s="2">
        <v>1060</v>
      </c>
      <c r="FI95" s="2">
        <v>1050</v>
      </c>
      <c r="FJ95" s="2">
        <v>1044</v>
      </c>
      <c r="FK95" s="2">
        <v>1032</v>
      </c>
      <c r="FL95" s="2">
        <v>1046</v>
      </c>
      <c r="FM95" s="2">
        <v>1040</v>
      </c>
      <c r="FN95" s="2">
        <v>1060</v>
      </c>
      <c r="FO95" s="2">
        <v>1062</v>
      </c>
      <c r="FP95" s="2">
        <v>1064</v>
      </c>
      <c r="FQ95" s="2">
        <v>1068</v>
      </c>
      <c r="FR95" s="2">
        <v>1066</v>
      </c>
      <c r="FS95" s="2">
        <v>1052</v>
      </c>
      <c r="FT95" s="2">
        <v>1056</v>
      </c>
      <c r="FU95" s="2">
        <v>1064</v>
      </c>
      <c r="FV95" s="2">
        <v>1050</v>
      </c>
      <c r="FW95" s="2">
        <v>1054</v>
      </c>
      <c r="FX95" s="2">
        <v>1066</v>
      </c>
      <c r="FY95" s="2">
        <v>1062</v>
      </c>
      <c r="FZ95" s="2">
        <v>1048</v>
      </c>
      <c r="GA95" s="2">
        <v>1032</v>
      </c>
      <c r="GB95" s="2">
        <v>967</v>
      </c>
      <c r="GC95" s="2">
        <v>965</v>
      </c>
      <c r="GD95" s="2">
        <v>956</v>
      </c>
      <c r="GE95" s="2">
        <v>958</v>
      </c>
      <c r="GF95" s="2">
        <v>949</v>
      </c>
      <c r="GG95" s="2">
        <v>954</v>
      </c>
      <c r="GH95" s="2">
        <v>956</v>
      </c>
      <c r="GI95" s="2">
        <v>946</v>
      </c>
      <c r="GJ95" s="2">
        <v>940</v>
      </c>
      <c r="GK95" s="2">
        <v>946</v>
      </c>
      <c r="GL95" s="2">
        <v>978</v>
      </c>
      <c r="GM95" s="2">
        <v>970</v>
      </c>
      <c r="GN95" s="2">
        <v>969</v>
      </c>
      <c r="GO95" s="2">
        <v>964</v>
      </c>
      <c r="GP95" s="2">
        <v>958</v>
      </c>
      <c r="GQ95" s="2">
        <v>953</v>
      </c>
      <c r="GR95" s="2">
        <v>950</v>
      </c>
      <c r="GS95" s="2">
        <v>959</v>
      </c>
      <c r="GT95" s="2">
        <v>954</v>
      </c>
      <c r="GU95" s="2">
        <v>944</v>
      </c>
      <c r="GV95" s="2">
        <v>935</v>
      </c>
      <c r="GW95" s="2">
        <v>956</v>
      </c>
      <c r="GX95" s="2">
        <v>948</v>
      </c>
      <c r="GY95" s="2">
        <v>954</v>
      </c>
      <c r="GZ95" s="2">
        <v>942</v>
      </c>
      <c r="HA95" s="2">
        <v>928</v>
      </c>
      <c r="HB95" s="2">
        <v>931</v>
      </c>
      <c r="HC95" s="2">
        <v>936</v>
      </c>
      <c r="HD95" s="2">
        <v>951</v>
      </c>
      <c r="HE95" s="2">
        <v>951</v>
      </c>
      <c r="HF95" s="2">
        <v>958</v>
      </c>
      <c r="HG95" s="2">
        <v>953</v>
      </c>
      <c r="HH95" s="2">
        <v>950</v>
      </c>
      <c r="HI95" s="2">
        <v>950</v>
      </c>
      <c r="HJ95" s="2">
        <v>946</v>
      </c>
      <c r="HK95" s="2">
        <v>951</v>
      </c>
      <c r="HL95" s="2">
        <v>944</v>
      </c>
      <c r="HM95" s="2">
        <v>943</v>
      </c>
      <c r="HN95" s="2">
        <v>930</v>
      </c>
      <c r="HO95" s="2">
        <v>927</v>
      </c>
      <c r="HP95" s="2">
        <v>930</v>
      </c>
      <c r="HQ95" s="2">
        <v>935</v>
      </c>
      <c r="HR95" s="2">
        <v>940</v>
      </c>
      <c r="HS95" s="2">
        <v>933</v>
      </c>
      <c r="HT95" s="2">
        <v>925</v>
      </c>
      <c r="HU95" s="2">
        <v>924</v>
      </c>
      <c r="HV95" s="2">
        <v>924</v>
      </c>
      <c r="HW95" s="2">
        <v>918</v>
      </c>
      <c r="HX95" s="2">
        <v>916</v>
      </c>
      <c r="HY95" s="2">
        <v>919</v>
      </c>
      <c r="HZ95" s="2">
        <v>920</v>
      </c>
      <c r="IA95" s="2">
        <v>922</v>
      </c>
      <c r="IB95" s="2">
        <v>929</v>
      </c>
      <c r="IC95" s="2">
        <v>925</v>
      </c>
      <c r="ID95" s="2">
        <v>921</v>
      </c>
      <c r="IE95" s="2">
        <v>922</v>
      </c>
      <c r="IF95" s="2">
        <v>922</v>
      </c>
      <c r="IG95" s="2">
        <v>919</v>
      </c>
      <c r="IH95" s="2">
        <v>915</v>
      </c>
      <c r="II95" s="2">
        <v>916</v>
      </c>
      <c r="IJ95" s="2">
        <v>921</v>
      </c>
      <c r="IK95" s="2">
        <v>924</v>
      </c>
      <c r="IL95" s="2">
        <v>921</v>
      </c>
      <c r="IM95" s="2">
        <v>920</v>
      </c>
      <c r="IN95" s="2">
        <v>907</v>
      </c>
      <c r="IO95" s="2">
        <v>910</v>
      </c>
      <c r="IP95" s="2">
        <v>907</v>
      </c>
      <c r="IQ95" s="2">
        <v>912</v>
      </c>
      <c r="IR95" s="2">
        <v>906</v>
      </c>
      <c r="IS95" s="2">
        <v>902</v>
      </c>
      <c r="IT95" s="2">
        <v>902</v>
      </c>
    </row>
    <row r="96" spans="1:254" ht="15.9" customHeight="1">
      <c r="A96" s="61" t="s">
        <v>187</v>
      </c>
      <c r="B96" s="6" t="s">
        <v>188</v>
      </c>
      <c r="C96" s="15">
        <v>19215</v>
      </c>
      <c r="D96" s="16">
        <v>205</v>
      </c>
      <c r="E96" s="13">
        <v>19010</v>
      </c>
      <c r="F96" s="13">
        <v>20330</v>
      </c>
      <c r="G96" s="13">
        <v>16330</v>
      </c>
      <c r="H96" s="13">
        <v>15535</v>
      </c>
      <c r="I96" s="13">
        <v>16650</v>
      </c>
      <c r="J96" s="13">
        <v>13650</v>
      </c>
      <c r="K96" s="13">
        <v>13470</v>
      </c>
      <c r="L96" s="13">
        <v>14855</v>
      </c>
      <c r="M96" s="13">
        <v>16700</v>
      </c>
      <c r="N96" s="13">
        <v>17370</v>
      </c>
      <c r="O96" s="13">
        <v>18075</v>
      </c>
      <c r="P96" s="13">
        <v>18250</v>
      </c>
      <c r="Q96" s="13">
        <v>17415</v>
      </c>
      <c r="R96" s="13">
        <v>15685</v>
      </c>
      <c r="S96" s="13">
        <v>17405</v>
      </c>
      <c r="T96" s="13">
        <v>19340</v>
      </c>
      <c r="U96" s="13">
        <v>17980</v>
      </c>
      <c r="V96" s="13">
        <v>18690</v>
      </c>
      <c r="W96" s="13">
        <v>20300</v>
      </c>
      <c r="X96" s="13">
        <v>19520</v>
      </c>
      <c r="Y96" s="13">
        <v>19100</v>
      </c>
      <c r="Z96" s="13">
        <v>19895</v>
      </c>
      <c r="AA96" s="13">
        <v>21390</v>
      </c>
      <c r="AB96" s="13">
        <v>23345</v>
      </c>
      <c r="AC96" s="13">
        <v>23420</v>
      </c>
      <c r="AD96" s="13">
        <v>25785</v>
      </c>
      <c r="AE96" s="13">
        <v>23815</v>
      </c>
      <c r="AF96" s="13">
        <v>23700</v>
      </c>
      <c r="AG96" s="13">
        <v>24000</v>
      </c>
      <c r="AH96" s="13">
        <v>26370</v>
      </c>
      <c r="AI96" s="13">
        <v>24785</v>
      </c>
      <c r="AJ96" s="13">
        <v>24385</v>
      </c>
      <c r="AK96" s="13">
        <v>26425</v>
      </c>
      <c r="AL96" s="13">
        <v>24560</v>
      </c>
      <c r="AM96" s="13">
        <v>25715</v>
      </c>
      <c r="AN96" s="13">
        <v>24000</v>
      </c>
      <c r="AO96" s="13">
        <v>22445</v>
      </c>
      <c r="AP96" s="13">
        <v>22750</v>
      </c>
      <c r="AQ96" s="13">
        <v>19105</v>
      </c>
      <c r="AR96" s="13">
        <v>18210</v>
      </c>
      <c r="AS96" s="13">
        <v>17400</v>
      </c>
      <c r="AT96" s="13">
        <v>18595</v>
      </c>
      <c r="AU96" s="13">
        <v>17060</v>
      </c>
      <c r="AV96" s="13">
        <v>18760</v>
      </c>
      <c r="AW96" s="13">
        <v>20155</v>
      </c>
      <c r="AX96" s="13">
        <v>21940</v>
      </c>
      <c r="AY96" s="13">
        <v>21135</v>
      </c>
      <c r="AZ96" s="13">
        <v>21795</v>
      </c>
      <c r="BA96" s="13">
        <v>23000</v>
      </c>
      <c r="BB96" s="13">
        <v>19740</v>
      </c>
      <c r="BC96" s="13">
        <v>20425</v>
      </c>
      <c r="BD96" s="13">
        <v>20965</v>
      </c>
      <c r="BE96" s="13">
        <v>20930</v>
      </c>
      <c r="BF96" s="13">
        <v>19250</v>
      </c>
      <c r="BG96" s="13">
        <v>17875</v>
      </c>
      <c r="BH96" s="13">
        <v>15640</v>
      </c>
      <c r="BI96" s="13">
        <v>15320</v>
      </c>
      <c r="BJ96" s="13">
        <v>15635</v>
      </c>
      <c r="BK96" s="13">
        <v>15660</v>
      </c>
      <c r="BL96" s="13">
        <v>16960</v>
      </c>
      <c r="BM96" s="67">
        <v>17060</v>
      </c>
      <c r="BN96" s="67">
        <v>16550</v>
      </c>
      <c r="BO96" s="67">
        <v>15655</v>
      </c>
      <c r="BP96" s="67">
        <v>15515</v>
      </c>
      <c r="BQ96" s="67">
        <v>16375</v>
      </c>
      <c r="BR96" s="67">
        <v>13375</v>
      </c>
      <c r="BS96" s="67">
        <v>13480</v>
      </c>
      <c r="BT96" s="67">
        <v>12560</v>
      </c>
      <c r="BU96" s="67">
        <v>12670</v>
      </c>
      <c r="BV96" s="67">
        <v>12540</v>
      </c>
      <c r="BW96" s="67">
        <v>11135</v>
      </c>
      <c r="BX96" s="67">
        <v>11200</v>
      </c>
      <c r="BY96" s="67">
        <v>10560</v>
      </c>
      <c r="BZ96" s="67">
        <v>9575</v>
      </c>
      <c r="CA96" s="516">
        <v>9235</v>
      </c>
      <c r="CB96" s="516">
        <v>9572</v>
      </c>
      <c r="CC96" s="516">
        <v>9380</v>
      </c>
      <c r="CD96" s="516">
        <v>9915</v>
      </c>
      <c r="CE96" s="516">
        <v>9386</v>
      </c>
      <c r="CF96" s="516">
        <v>9888</v>
      </c>
      <c r="CG96" s="516">
        <v>9810</v>
      </c>
      <c r="CH96" s="516">
        <v>9794</v>
      </c>
      <c r="CI96" s="516">
        <v>8718</v>
      </c>
      <c r="CJ96" s="516">
        <v>8554</v>
      </c>
      <c r="CK96" s="516">
        <v>8210</v>
      </c>
      <c r="CL96" s="516">
        <v>7775</v>
      </c>
      <c r="CM96" s="516">
        <v>8070</v>
      </c>
      <c r="CN96" s="516">
        <v>7372</v>
      </c>
      <c r="CO96" s="516">
        <v>7776</v>
      </c>
      <c r="CP96" s="516">
        <v>8269</v>
      </c>
      <c r="CQ96" s="516">
        <v>8460</v>
      </c>
      <c r="CR96" s="516">
        <v>8478</v>
      </c>
      <c r="CS96" s="516">
        <v>7835</v>
      </c>
      <c r="CT96" s="516">
        <v>7540</v>
      </c>
      <c r="CU96" s="516">
        <v>8268</v>
      </c>
      <c r="CV96" s="516">
        <v>8481</v>
      </c>
      <c r="CW96" s="516">
        <v>8499</v>
      </c>
      <c r="CX96" s="516">
        <v>8149</v>
      </c>
      <c r="CY96" s="516">
        <v>7854</v>
      </c>
      <c r="CZ96" s="516">
        <v>7666</v>
      </c>
      <c r="DA96" s="2">
        <v>7797</v>
      </c>
      <c r="DB96" s="2">
        <v>7833</v>
      </c>
      <c r="DC96" s="2">
        <v>7238</v>
      </c>
      <c r="DD96" s="2">
        <v>7880</v>
      </c>
      <c r="DE96" s="2">
        <v>8099</v>
      </c>
      <c r="DF96" s="2">
        <v>7950</v>
      </c>
      <c r="DG96" s="2">
        <v>8618</v>
      </c>
      <c r="DH96" s="2">
        <v>9368</v>
      </c>
      <c r="DI96" s="2">
        <v>9537</v>
      </c>
      <c r="DJ96" s="2">
        <v>9299</v>
      </c>
      <c r="DK96" s="2">
        <v>9652</v>
      </c>
      <c r="DL96" s="2">
        <v>9884</v>
      </c>
      <c r="DM96" s="2">
        <v>9157</v>
      </c>
      <c r="DN96" s="2">
        <v>9638</v>
      </c>
      <c r="DO96" s="2">
        <v>9334</v>
      </c>
      <c r="DP96" s="2">
        <v>8945</v>
      </c>
      <c r="DQ96" s="2">
        <v>8780</v>
      </c>
      <c r="DR96" s="2">
        <v>8640</v>
      </c>
      <c r="DS96" s="2">
        <v>8504</v>
      </c>
      <c r="DT96" s="2">
        <v>7918</v>
      </c>
      <c r="DU96" s="2">
        <v>7794</v>
      </c>
      <c r="DV96" s="2">
        <v>7085</v>
      </c>
      <c r="DW96" s="2">
        <v>7115</v>
      </c>
      <c r="DX96" s="2">
        <v>7200</v>
      </c>
      <c r="DY96" s="2">
        <v>8391</v>
      </c>
      <c r="DZ96" s="2">
        <v>7730</v>
      </c>
      <c r="EA96" s="2">
        <v>8229</v>
      </c>
      <c r="EB96" s="2">
        <v>8257</v>
      </c>
      <c r="EC96" s="2">
        <v>8250</v>
      </c>
      <c r="ED96" s="2">
        <v>8000</v>
      </c>
      <c r="EE96" s="2">
        <v>7921</v>
      </c>
      <c r="EF96" s="2">
        <v>8284</v>
      </c>
      <c r="EG96" s="2">
        <v>8546</v>
      </c>
      <c r="EH96" s="2">
        <v>8317</v>
      </c>
      <c r="EI96" s="2">
        <v>7932</v>
      </c>
      <c r="EJ96" s="2">
        <v>7831</v>
      </c>
      <c r="EK96" s="2">
        <v>7835</v>
      </c>
      <c r="EL96" s="2">
        <v>7482</v>
      </c>
      <c r="EM96" s="2">
        <v>7436</v>
      </c>
      <c r="EN96" s="2">
        <v>7270</v>
      </c>
      <c r="EO96" s="2">
        <v>6714</v>
      </c>
      <c r="EP96" s="2">
        <v>6851</v>
      </c>
      <c r="EQ96" s="2">
        <v>7222</v>
      </c>
      <c r="ER96" s="2">
        <v>7012</v>
      </c>
      <c r="ES96" s="2">
        <v>7158</v>
      </c>
      <c r="ET96" s="2">
        <v>6731</v>
      </c>
      <c r="EU96" s="2">
        <v>6626</v>
      </c>
      <c r="EV96" s="2">
        <v>6620</v>
      </c>
      <c r="EW96" s="2">
        <v>6467.5</v>
      </c>
      <c r="EX96" s="2">
        <v>6635</v>
      </c>
      <c r="EY96" s="2">
        <v>6287.5</v>
      </c>
      <c r="EZ96" s="2">
        <v>6125</v>
      </c>
      <c r="FA96" s="2">
        <v>5825</v>
      </c>
      <c r="FB96" s="2">
        <v>5577.5</v>
      </c>
      <c r="FC96" s="2">
        <v>5830</v>
      </c>
      <c r="FD96" s="2">
        <v>5687.5</v>
      </c>
      <c r="FE96" s="2">
        <v>5945</v>
      </c>
      <c r="FF96" s="2">
        <v>6377.5</v>
      </c>
      <c r="FG96" s="2">
        <v>6340</v>
      </c>
      <c r="FH96" s="2">
        <v>6305</v>
      </c>
      <c r="FI96" s="2">
        <v>6465</v>
      </c>
      <c r="FJ96" s="2">
        <v>6370</v>
      </c>
      <c r="FK96" s="2">
        <v>6352.5</v>
      </c>
      <c r="FL96" s="2">
        <v>5945</v>
      </c>
      <c r="FM96" s="2">
        <v>5902.5</v>
      </c>
      <c r="FN96" s="2">
        <v>5585</v>
      </c>
      <c r="FO96" s="2">
        <v>5660</v>
      </c>
      <c r="FP96" s="2">
        <v>5940</v>
      </c>
      <c r="FQ96" s="2">
        <v>5725</v>
      </c>
      <c r="FR96" s="2">
        <v>5452.5</v>
      </c>
      <c r="FS96" s="2">
        <v>5665</v>
      </c>
      <c r="FT96" s="2">
        <v>5665</v>
      </c>
      <c r="FU96" s="2">
        <v>6267.5</v>
      </c>
      <c r="FV96" s="2">
        <v>5820</v>
      </c>
      <c r="FW96" s="2">
        <v>6070</v>
      </c>
      <c r="FX96" s="2">
        <v>6632.5</v>
      </c>
      <c r="FY96" s="2">
        <v>6232.5</v>
      </c>
      <c r="FZ96" s="2">
        <v>6810</v>
      </c>
      <c r="GA96" s="2">
        <v>6852.5</v>
      </c>
      <c r="GB96" s="2">
        <v>6687.5</v>
      </c>
      <c r="GC96" s="2">
        <v>6517.5</v>
      </c>
      <c r="GD96" s="2">
        <v>6410</v>
      </c>
      <c r="GE96" s="2">
        <v>6927.5</v>
      </c>
      <c r="GF96" s="2">
        <v>6750</v>
      </c>
      <c r="GG96" s="2">
        <v>7177.5</v>
      </c>
      <c r="GH96" s="2">
        <v>7307.5</v>
      </c>
      <c r="GI96" s="2">
        <v>6797.5</v>
      </c>
      <c r="GJ96" s="2">
        <v>6787.5</v>
      </c>
      <c r="GK96" s="2">
        <v>6317.5</v>
      </c>
      <c r="GL96" s="2">
        <v>5427.5</v>
      </c>
      <c r="GM96" s="2">
        <v>5255</v>
      </c>
      <c r="GN96" s="2">
        <v>4832.5</v>
      </c>
      <c r="GO96" s="2">
        <v>5082.5</v>
      </c>
      <c r="GP96" s="2">
        <v>5000</v>
      </c>
      <c r="GQ96" s="2">
        <v>5102.5</v>
      </c>
      <c r="GR96" s="2">
        <v>5030</v>
      </c>
      <c r="GS96" s="2">
        <v>5225</v>
      </c>
      <c r="GT96" s="2">
        <v>5105</v>
      </c>
      <c r="GU96" s="2">
        <v>4889</v>
      </c>
      <c r="GV96" s="2">
        <v>4975</v>
      </c>
      <c r="GW96" s="2">
        <v>5167.5</v>
      </c>
      <c r="GX96" s="2">
        <v>4950</v>
      </c>
      <c r="GY96" s="2">
        <v>4822.5</v>
      </c>
      <c r="GZ96" s="2">
        <v>4850</v>
      </c>
      <c r="HA96" s="2">
        <v>4609</v>
      </c>
      <c r="HB96" s="2">
        <v>4577</v>
      </c>
      <c r="HC96" s="2">
        <v>4470.5</v>
      </c>
      <c r="HD96" s="2">
        <v>4492</v>
      </c>
      <c r="HE96" s="2">
        <v>4540</v>
      </c>
      <c r="HF96" s="2">
        <v>4478.5</v>
      </c>
      <c r="HG96" s="2">
        <v>4580</v>
      </c>
      <c r="HH96" s="2">
        <v>4411</v>
      </c>
      <c r="HI96" s="2">
        <v>4513</v>
      </c>
      <c r="HJ96" s="2">
        <v>4273.5</v>
      </c>
      <c r="HK96" s="2">
        <v>3981</v>
      </c>
      <c r="HL96" s="2">
        <v>3969</v>
      </c>
      <c r="HM96" s="2">
        <v>4203.5</v>
      </c>
      <c r="HN96" s="2">
        <v>4193.5</v>
      </c>
      <c r="HO96" s="2">
        <v>4231.5</v>
      </c>
      <c r="HP96" s="2">
        <v>3910</v>
      </c>
      <c r="HQ96" s="2">
        <v>3599</v>
      </c>
      <c r="HR96" s="2">
        <v>3633.5</v>
      </c>
      <c r="HS96" s="2">
        <v>3607</v>
      </c>
      <c r="HT96" s="2">
        <v>3484</v>
      </c>
      <c r="HU96" s="2">
        <v>3489</v>
      </c>
      <c r="HV96" s="2">
        <v>3501.5</v>
      </c>
      <c r="HW96" s="2">
        <v>3505</v>
      </c>
      <c r="HX96" s="2">
        <v>3621</v>
      </c>
      <c r="HY96" s="2">
        <v>3742.5</v>
      </c>
      <c r="HZ96" s="2">
        <v>3667.5</v>
      </c>
      <c r="IA96" s="2">
        <v>3700</v>
      </c>
      <c r="IB96" s="2">
        <v>3610</v>
      </c>
      <c r="IC96" s="2">
        <v>3529</v>
      </c>
      <c r="ID96" s="2">
        <v>3400.5</v>
      </c>
      <c r="IE96" s="2">
        <v>3366</v>
      </c>
      <c r="IF96" s="2">
        <v>3507.5</v>
      </c>
      <c r="IG96" s="2">
        <v>3484</v>
      </c>
      <c r="IH96" s="2">
        <v>3444.5</v>
      </c>
      <c r="II96" s="2">
        <v>3324.5</v>
      </c>
      <c r="IJ96" s="2">
        <v>3319</v>
      </c>
      <c r="IK96" s="2">
        <v>3335.5</v>
      </c>
      <c r="IL96" s="2">
        <v>3302</v>
      </c>
      <c r="IM96" s="2">
        <v>3338</v>
      </c>
      <c r="IN96" s="2">
        <v>3388</v>
      </c>
      <c r="IO96" s="2">
        <v>3441</v>
      </c>
      <c r="IP96" s="2">
        <v>3279.5</v>
      </c>
      <c r="IQ96" s="2">
        <v>3143</v>
      </c>
      <c r="IR96" s="2">
        <v>3230</v>
      </c>
      <c r="IS96" s="2">
        <v>3168.5</v>
      </c>
      <c r="IT96" s="2">
        <v>3115.5</v>
      </c>
    </row>
    <row r="97" spans="1:254" ht="15.9" customHeight="1">
      <c r="A97" s="61" t="s">
        <v>189</v>
      </c>
      <c r="B97" s="6" t="s">
        <v>190</v>
      </c>
      <c r="C97" s="15">
        <v>4437</v>
      </c>
      <c r="D97" s="16">
        <v>-61</v>
      </c>
      <c r="E97" s="13">
        <v>4498</v>
      </c>
      <c r="F97" s="13">
        <v>4691</v>
      </c>
      <c r="G97" s="13">
        <v>4322</v>
      </c>
      <c r="H97" s="13">
        <v>4207</v>
      </c>
      <c r="I97" s="13">
        <v>4201</v>
      </c>
      <c r="J97" s="13">
        <v>3866</v>
      </c>
      <c r="K97" s="13">
        <v>3820</v>
      </c>
      <c r="L97" s="13">
        <v>4003</v>
      </c>
      <c r="M97" s="13">
        <v>4363</v>
      </c>
      <c r="N97" s="13">
        <v>4383</v>
      </c>
      <c r="O97" s="13">
        <v>4571</v>
      </c>
      <c r="P97" s="13">
        <v>4533</v>
      </c>
      <c r="Q97" s="13">
        <v>4453</v>
      </c>
      <c r="R97" s="13">
        <v>4331</v>
      </c>
      <c r="S97" s="13">
        <v>4597</v>
      </c>
      <c r="T97" s="13">
        <v>4762</v>
      </c>
      <c r="U97" s="13">
        <v>4633</v>
      </c>
      <c r="V97" s="13">
        <v>4564</v>
      </c>
      <c r="W97" s="13">
        <v>4685</v>
      </c>
      <c r="X97" s="13">
        <v>4659</v>
      </c>
      <c r="Y97" s="13">
        <v>4607</v>
      </c>
      <c r="Z97" s="13">
        <v>4657</v>
      </c>
      <c r="AA97" s="13">
        <v>4851</v>
      </c>
      <c r="AB97" s="13">
        <v>4973</v>
      </c>
      <c r="AC97" s="13">
        <v>4848</v>
      </c>
      <c r="AD97" s="13">
        <v>5158</v>
      </c>
      <c r="AE97" s="13">
        <v>5068</v>
      </c>
      <c r="AF97" s="13">
        <v>5146</v>
      </c>
      <c r="AG97" s="13">
        <v>5099</v>
      </c>
      <c r="AH97" s="13">
        <v>5273</v>
      </c>
      <c r="AI97" s="13">
        <v>5231</v>
      </c>
      <c r="AJ97" s="13">
        <v>5344</v>
      </c>
      <c r="AK97" s="13">
        <v>5665</v>
      </c>
      <c r="AL97" s="13">
        <v>5424</v>
      </c>
      <c r="AM97" s="13">
        <v>5358</v>
      </c>
      <c r="AN97" s="13">
        <v>5116</v>
      </c>
      <c r="AO97" s="13">
        <v>5090</v>
      </c>
      <c r="AP97" s="13">
        <v>5043</v>
      </c>
      <c r="AQ97" s="13">
        <v>4903</v>
      </c>
      <c r="AR97" s="13">
        <v>4464</v>
      </c>
      <c r="AS97" s="13">
        <v>4426</v>
      </c>
      <c r="AT97" s="13">
        <v>4636</v>
      </c>
      <c r="AU97" s="13">
        <v>4675</v>
      </c>
      <c r="AV97" s="13">
        <v>5180</v>
      </c>
      <c r="AW97" s="13">
        <v>5277</v>
      </c>
      <c r="AX97" s="13">
        <v>5382</v>
      </c>
      <c r="AY97" s="13">
        <v>5250</v>
      </c>
      <c r="AZ97" s="13">
        <v>5468</v>
      </c>
      <c r="BA97" s="13">
        <v>5545</v>
      </c>
      <c r="BB97" s="13">
        <v>5391</v>
      </c>
      <c r="BC97" s="13">
        <v>5401</v>
      </c>
      <c r="BD97" s="13">
        <v>5435</v>
      </c>
      <c r="BE97" s="13">
        <v>5243</v>
      </c>
      <c r="BF97" s="13">
        <v>5060</v>
      </c>
      <c r="BG97" s="13">
        <v>4974</v>
      </c>
      <c r="BH97" s="13">
        <v>4613</v>
      </c>
      <c r="BI97" s="13">
        <v>4543</v>
      </c>
      <c r="BJ97" s="13">
        <v>4620</v>
      </c>
      <c r="BK97" s="13">
        <v>4641</v>
      </c>
      <c r="BL97" s="13">
        <v>5002</v>
      </c>
      <c r="BM97" s="67">
        <v>4920</v>
      </c>
      <c r="BN97" s="67">
        <v>4855</v>
      </c>
      <c r="BO97" s="67">
        <v>4737</v>
      </c>
      <c r="BP97" s="67">
        <v>4582</v>
      </c>
      <c r="BQ97" s="67">
        <v>4704</v>
      </c>
      <c r="BR97" s="67">
        <v>4368</v>
      </c>
      <c r="BS97" s="67">
        <v>4400</v>
      </c>
      <c r="BT97" s="67">
        <v>4401</v>
      </c>
      <c r="BU97" s="67">
        <v>4364</v>
      </c>
      <c r="BV97" s="67">
        <v>4417</v>
      </c>
      <c r="BW97" s="67">
        <v>4264</v>
      </c>
      <c r="BX97" s="67">
        <v>4329</v>
      </c>
      <c r="BY97" s="67">
        <v>4322</v>
      </c>
      <c r="BZ97" s="67">
        <v>4233</v>
      </c>
      <c r="CA97" s="516">
        <v>4181</v>
      </c>
      <c r="CB97" s="516">
        <v>4214</v>
      </c>
      <c r="CC97" s="516">
        <v>4184</v>
      </c>
      <c r="CD97" s="516">
        <v>4217</v>
      </c>
      <c r="CE97" s="516">
        <v>4188</v>
      </c>
      <c r="CF97" s="516">
        <v>4180</v>
      </c>
      <c r="CG97" s="516">
        <v>4137</v>
      </c>
      <c r="CH97" s="516">
        <v>4217</v>
      </c>
      <c r="CI97" s="516">
        <v>3931</v>
      </c>
      <c r="CJ97" s="516">
        <v>3920</v>
      </c>
      <c r="CK97" s="516">
        <v>3807</v>
      </c>
      <c r="CL97" s="516">
        <v>3709</v>
      </c>
      <c r="CM97" s="516">
        <v>3869</v>
      </c>
      <c r="CN97" s="516">
        <v>3595</v>
      </c>
      <c r="CO97" s="516">
        <v>3612</v>
      </c>
      <c r="CP97" s="516">
        <v>3886</v>
      </c>
      <c r="CQ97" s="516">
        <v>3926</v>
      </c>
      <c r="CR97" s="516">
        <v>4045</v>
      </c>
      <c r="CS97" s="516">
        <v>3846</v>
      </c>
      <c r="CT97" s="516">
        <v>3802</v>
      </c>
      <c r="CU97" s="516">
        <v>3973</v>
      </c>
      <c r="CV97" s="516">
        <v>4247</v>
      </c>
      <c r="CW97" s="516">
        <v>4038</v>
      </c>
      <c r="CX97" s="516">
        <v>4141</v>
      </c>
      <c r="CY97" s="516">
        <v>4118</v>
      </c>
      <c r="CZ97" s="516">
        <v>4126</v>
      </c>
      <c r="DA97" s="2">
        <v>4342</v>
      </c>
      <c r="DB97" s="2">
        <v>4097</v>
      </c>
      <c r="DC97" s="2">
        <v>4068</v>
      </c>
      <c r="DD97" s="2">
        <v>4602</v>
      </c>
      <c r="DE97" s="2">
        <v>4415</v>
      </c>
      <c r="DF97" s="2">
        <v>4563</v>
      </c>
      <c r="DG97" s="2">
        <v>4985</v>
      </c>
      <c r="DH97" s="2">
        <v>4746</v>
      </c>
      <c r="DI97" s="2">
        <v>4364</v>
      </c>
      <c r="DJ97" s="2">
        <v>4341</v>
      </c>
      <c r="DK97" s="2">
        <v>4402</v>
      </c>
      <c r="DL97" s="2">
        <v>4519</v>
      </c>
      <c r="DM97" s="2">
        <v>4405</v>
      </c>
      <c r="DN97" s="2">
        <v>4420</v>
      </c>
      <c r="DO97" s="2">
        <v>4397</v>
      </c>
      <c r="DP97" s="2">
        <v>4180</v>
      </c>
      <c r="DQ97" s="2">
        <v>4177</v>
      </c>
      <c r="DR97" s="2">
        <v>4475</v>
      </c>
      <c r="DS97" s="2">
        <v>4124</v>
      </c>
      <c r="DT97" s="2">
        <v>3424</v>
      </c>
      <c r="DU97" s="2">
        <v>3356</v>
      </c>
      <c r="DV97" s="2">
        <v>3268</v>
      </c>
      <c r="DW97" s="2">
        <v>3224</v>
      </c>
      <c r="DX97" s="2">
        <v>3242</v>
      </c>
      <c r="DY97" s="2">
        <v>3185</v>
      </c>
      <c r="DZ97" s="2">
        <v>3056</v>
      </c>
      <c r="EA97" s="2">
        <v>3063</v>
      </c>
      <c r="EB97" s="2">
        <v>3079</v>
      </c>
      <c r="EC97" s="2">
        <v>3039</v>
      </c>
      <c r="ED97" s="2">
        <v>3100</v>
      </c>
      <c r="EE97" s="2">
        <v>3052</v>
      </c>
      <c r="EF97" s="2">
        <v>3135</v>
      </c>
      <c r="EG97" s="2">
        <v>3153</v>
      </c>
      <c r="EH97" s="2">
        <v>3105</v>
      </c>
      <c r="EI97" s="2">
        <v>3148</v>
      </c>
      <c r="EJ97" s="2">
        <v>3329</v>
      </c>
      <c r="EK97" s="2">
        <v>3144</v>
      </c>
      <c r="EL97" s="2">
        <v>3045</v>
      </c>
      <c r="EM97" s="2">
        <v>3037</v>
      </c>
      <c r="EN97" s="2">
        <v>2957</v>
      </c>
      <c r="EO97" s="2">
        <v>2918</v>
      </c>
      <c r="EP97" s="2">
        <v>2875</v>
      </c>
      <c r="EQ97" s="2">
        <v>2929</v>
      </c>
      <c r="ER97" s="2">
        <v>2921.5</v>
      </c>
      <c r="ES97" s="2">
        <v>2860</v>
      </c>
      <c r="ET97" s="2">
        <v>2839.5</v>
      </c>
      <c r="EU97" s="2">
        <v>2858</v>
      </c>
      <c r="EV97" s="2">
        <v>2872</v>
      </c>
      <c r="EW97" s="2">
        <v>2864</v>
      </c>
      <c r="EX97" s="2">
        <v>2858</v>
      </c>
      <c r="EY97" s="2">
        <v>2867.5</v>
      </c>
      <c r="EZ97" s="2">
        <v>2859</v>
      </c>
      <c r="FA97" s="2">
        <v>2828</v>
      </c>
      <c r="FB97" s="2">
        <v>2772.5</v>
      </c>
      <c r="FC97" s="2">
        <v>2808</v>
      </c>
      <c r="FD97" s="2">
        <v>2853.5</v>
      </c>
      <c r="FE97" s="2">
        <v>2899.5</v>
      </c>
      <c r="FF97" s="2">
        <v>2906.5</v>
      </c>
      <c r="FG97" s="2">
        <v>2809.5</v>
      </c>
      <c r="FH97" s="2">
        <v>2799</v>
      </c>
      <c r="FI97" s="2">
        <v>2731.5</v>
      </c>
      <c r="FJ97" s="2">
        <v>2737</v>
      </c>
      <c r="FK97" s="2">
        <v>2712.5</v>
      </c>
      <c r="FL97" s="2">
        <v>2770</v>
      </c>
      <c r="FM97" s="2">
        <v>2698.5</v>
      </c>
      <c r="FN97" s="2">
        <v>2681</v>
      </c>
      <c r="FO97" s="2">
        <v>2664</v>
      </c>
      <c r="FP97" s="2">
        <v>2697.5</v>
      </c>
      <c r="FQ97" s="2">
        <v>2673</v>
      </c>
      <c r="FR97" s="2">
        <v>2580.5</v>
      </c>
      <c r="FS97" s="2">
        <v>2530</v>
      </c>
      <c r="FT97" s="2">
        <v>2536.5</v>
      </c>
      <c r="FU97" s="2">
        <v>2537.5</v>
      </c>
      <c r="FV97" s="2">
        <v>2526.5</v>
      </c>
      <c r="FW97" s="2">
        <v>2511.5</v>
      </c>
      <c r="FX97" s="2">
        <v>2641.5</v>
      </c>
      <c r="FY97" s="2">
        <v>2662</v>
      </c>
      <c r="FZ97" s="2">
        <v>2655</v>
      </c>
      <c r="GA97" s="2">
        <v>2569.5</v>
      </c>
      <c r="GB97" s="2">
        <v>2457</v>
      </c>
      <c r="GC97" s="2">
        <v>2957</v>
      </c>
      <c r="GD97" s="2">
        <v>2888</v>
      </c>
      <c r="GE97" s="2">
        <v>2835</v>
      </c>
      <c r="GF97" s="2">
        <v>2834.5</v>
      </c>
      <c r="GG97" s="2">
        <v>2859.5</v>
      </c>
      <c r="GH97" s="2">
        <v>2857</v>
      </c>
      <c r="GI97" s="2">
        <v>2864.5</v>
      </c>
      <c r="GJ97" s="2">
        <v>2854.5</v>
      </c>
      <c r="GK97" s="2">
        <v>2864</v>
      </c>
      <c r="GL97" s="2">
        <v>2983</v>
      </c>
      <c r="GM97" s="2">
        <v>2979.5</v>
      </c>
      <c r="GN97" s="2">
        <v>2901</v>
      </c>
      <c r="GO97" s="2">
        <v>2891</v>
      </c>
      <c r="GP97" s="2">
        <v>2882.5</v>
      </c>
      <c r="GQ97" s="2">
        <v>2863</v>
      </c>
      <c r="GR97" s="2">
        <v>2843.5</v>
      </c>
      <c r="GS97" s="2">
        <v>2832.5</v>
      </c>
      <c r="GT97" s="2">
        <v>2823</v>
      </c>
      <c r="GU97" s="2">
        <v>2763</v>
      </c>
      <c r="GV97" s="2">
        <v>2706</v>
      </c>
      <c r="GW97" s="2">
        <v>2818</v>
      </c>
      <c r="GX97" s="2">
        <v>2745.5</v>
      </c>
      <c r="GY97" s="2">
        <v>2784</v>
      </c>
      <c r="GZ97" s="2">
        <v>2793</v>
      </c>
      <c r="HA97" s="2">
        <v>2735.5</v>
      </c>
      <c r="HB97" s="2">
        <v>2728.5</v>
      </c>
      <c r="HC97" s="2">
        <v>2659</v>
      </c>
      <c r="HD97" s="2">
        <v>2642.5</v>
      </c>
      <c r="HE97" s="2">
        <v>2714</v>
      </c>
      <c r="HF97" s="2">
        <v>2778.5</v>
      </c>
      <c r="HG97" s="2">
        <v>2769</v>
      </c>
      <c r="HH97" s="2">
        <v>2734</v>
      </c>
      <c r="HI97" s="2">
        <v>2790.5</v>
      </c>
      <c r="HJ97" s="2">
        <v>2751</v>
      </c>
      <c r="HK97" s="2">
        <v>2823.5</v>
      </c>
      <c r="HL97" s="2">
        <v>2745</v>
      </c>
      <c r="HM97" s="2">
        <v>2842.5</v>
      </c>
      <c r="HN97" s="2">
        <v>2799.5</v>
      </c>
      <c r="HO97" s="2">
        <v>2801</v>
      </c>
      <c r="HP97" s="2">
        <v>2660.5</v>
      </c>
      <c r="HQ97" s="2">
        <v>2674.5</v>
      </c>
      <c r="HR97" s="2">
        <v>2719.5</v>
      </c>
      <c r="HS97" s="2">
        <v>2693</v>
      </c>
      <c r="HT97" s="2">
        <v>2675</v>
      </c>
      <c r="HU97" s="2">
        <v>2673.5</v>
      </c>
      <c r="HV97" s="2">
        <v>2693.5</v>
      </c>
      <c r="HW97" s="2">
        <v>2669.5</v>
      </c>
      <c r="HX97" s="2">
        <v>2682</v>
      </c>
      <c r="HY97" s="2">
        <v>2700.5</v>
      </c>
      <c r="HZ97" s="2">
        <v>2733</v>
      </c>
      <c r="IA97" s="2">
        <v>2651</v>
      </c>
      <c r="IB97" s="2">
        <v>2614</v>
      </c>
      <c r="IC97" s="2">
        <v>2574</v>
      </c>
      <c r="ID97" s="2">
        <v>2603.5</v>
      </c>
      <c r="IE97" s="2">
        <v>2514.5</v>
      </c>
      <c r="IF97" s="2">
        <v>2510.5</v>
      </c>
      <c r="IG97" s="2">
        <v>2517</v>
      </c>
      <c r="IH97" s="2">
        <v>2498</v>
      </c>
      <c r="II97" s="2">
        <v>2468</v>
      </c>
      <c r="IJ97" s="2">
        <v>2484.5</v>
      </c>
      <c r="IK97" s="2">
        <v>2492.5</v>
      </c>
      <c r="IL97" s="2">
        <v>2415</v>
      </c>
      <c r="IM97" s="2">
        <v>2581</v>
      </c>
      <c r="IN97" s="2">
        <v>2575.5</v>
      </c>
      <c r="IO97" s="2">
        <v>2576</v>
      </c>
      <c r="IP97" s="2">
        <v>2560</v>
      </c>
      <c r="IQ97" s="2">
        <v>2602</v>
      </c>
      <c r="IR97" s="2">
        <v>2618</v>
      </c>
      <c r="IS97" s="2">
        <v>2608.5</v>
      </c>
      <c r="IT97" s="2">
        <v>2599</v>
      </c>
    </row>
    <row r="98" spans="1:254" ht="15.9" customHeight="1">
      <c r="A98" s="61" t="s">
        <v>191</v>
      </c>
      <c r="B98" s="6" t="s">
        <v>192</v>
      </c>
      <c r="C98" s="15">
        <v>1209</v>
      </c>
      <c r="D98" s="16">
        <v>24.5</v>
      </c>
      <c r="E98" s="13">
        <v>1184.5</v>
      </c>
      <c r="F98" s="13">
        <v>1154.5</v>
      </c>
      <c r="G98" s="13">
        <v>1117.5</v>
      </c>
      <c r="H98" s="13">
        <v>1135.5</v>
      </c>
      <c r="I98" s="13">
        <v>1188</v>
      </c>
      <c r="J98" s="13">
        <v>1137.5</v>
      </c>
      <c r="K98" s="13">
        <v>1155.5</v>
      </c>
      <c r="L98" s="13">
        <v>1165</v>
      </c>
      <c r="M98" s="13">
        <v>1225</v>
      </c>
      <c r="N98" s="13">
        <v>1189</v>
      </c>
      <c r="O98" s="13">
        <v>1216</v>
      </c>
      <c r="P98" s="13">
        <v>1195.5</v>
      </c>
      <c r="Q98" s="13">
        <v>1193</v>
      </c>
      <c r="R98" s="13">
        <v>1168</v>
      </c>
      <c r="S98" s="13">
        <v>1202.5</v>
      </c>
      <c r="T98" s="13">
        <v>1222</v>
      </c>
      <c r="U98" s="13">
        <v>1203</v>
      </c>
      <c r="V98" s="13">
        <v>1161.5</v>
      </c>
      <c r="W98" s="13">
        <v>1161.5</v>
      </c>
      <c r="X98" s="13">
        <v>1167.5</v>
      </c>
      <c r="Y98" s="13">
        <v>1176</v>
      </c>
      <c r="Z98" s="13">
        <v>1193.5</v>
      </c>
      <c r="AA98" s="13">
        <v>1207.5</v>
      </c>
      <c r="AB98" s="13">
        <v>1163</v>
      </c>
      <c r="AC98" s="13">
        <v>1129.5</v>
      </c>
      <c r="AD98" s="13">
        <v>1115</v>
      </c>
      <c r="AE98" s="13">
        <v>1128.5</v>
      </c>
      <c r="AF98" s="13">
        <v>1130</v>
      </c>
      <c r="AG98" s="13">
        <v>1094.5</v>
      </c>
      <c r="AH98" s="13">
        <v>1095</v>
      </c>
      <c r="AI98" s="13">
        <v>1086</v>
      </c>
      <c r="AJ98" s="13">
        <v>1087</v>
      </c>
      <c r="AK98" s="13">
        <v>1099.5</v>
      </c>
      <c r="AL98" s="13">
        <v>1092.5</v>
      </c>
      <c r="AM98" s="13">
        <v>1122.5</v>
      </c>
      <c r="AN98" s="13">
        <v>1140</v>
      </c>
      <c r="AO98" s="13">
        <v>1104.5</v>
      </c>
      <c r="AP98" s="13">
        <v>1128.5</v>
      </c>
      <c r="AQ98" s="13">
        <v>1080.5</v>
      </c>
      <c r="AR98" s="13">
        <v>1036</v>
      </c>
      <c r="AS98" s="13">
        <v>1019.5</v>
      </c>
      <c r="AT98" s="13">
        <v>1021</v>
      </c>
      <c r="AU98" s="13">
        <v>1033.5</v>
      </c>
      <c r="AV98" s="13">
        <v>1063</v>
      </c>
      <c r="AW98" s="13">
        <v>1095</v>
      </c>
      <c r="AX98" s="13">
        <v>1099</v>
      </c>
      <c r="AY98" s="13">
        <v>1084</v>
      </c>
      <c r="AZ98" s="13">
        <v>1091.5</v>
      </c>
      <c r="BA98" s="13">
        <v>1147</v>
      </c>
      <c r="BB98" s="13">
        <v>1116.5</v>
      </c>
      <c r="BC98" s="13">
        <v>1115.5</v>
      </c>
      <c r="BD98" s="13">
        <v>1118.5</v>
      </c>
      <c r="BE98" s="13">
        <v>1089.5</v>
      </c>
      <c r="BF98" s="13">
        <v>1027.5</v>
      </c>
      <c r="BG98" s="13">
        <v>1003.5</v>
      </c>
      <c r="BH98" s="13">
        <v>1001</v>
      </c>
      <c r="BI98" s="13">
        <v>1030.5</v>
      </c>
      <c r="BJ98" s="13">
        <v>1007.5</v>
      </c>
      <c r="BK98" s="13">
        <v>1016.5</v>
      </c>
      <c r="BL98" s="13">
        <v>1054</v>
      </c>
      <c r="BM98" s="67">
        <v>1007</v>
      </c>
      <c r="BN98" s="67">
        <v>928.3</v>
      </c>
      <c r="BO98" s="67">
        <v>927.3</v>
      </c>
      <c r="BP98" s="67">
        <v>922.4</v>
      </c>
      <c r="BQ98" s="67">
        <v>933.6</v>
      </c>
      <c r="BR98" s="67">
        <v>898</v>
      </c>
      <c r="BS98" s="67">
        <v>911.7</v>
      </c>
      <c r="BT98" s="67">
        <v>918.3</v>
      </c>
      <c r="BU98" s="67">
        <v>909.8</v>
      </c>
      <c r="BV98" s="67">
        <v>911.4</v>
      </c>
      <c r="BW98" s="67">
        <v>916.7</v>
      </c>
      <c r="BX98" s="67">
        <v>941.4</v>
      </c>
      <c r="BY98" s="67">
        <v>969.3</v>
      </c>
      <c r="BZ98" s="67">
        <v>962.1</v>
      </c>
      <c r="CA98" s="516">
        <v>988.9</v>
      </c>
      <c r="CB98" s="516">
        <v>997.7</v>
      </c>
      <c r="CC98" s="516">
        <v>996.2</v>
      </c>
      <c r="CD98" s="516">
        <v>968.1</v>
      </c>
      <c r="CE98" s="516">
        <v>976.8</v>
      </c>
      <c r="CF98" s="516">
        <v>984.1</v>
      </c>
      <c r="CG98" s="516">
        <v>982.5</v>
      </c>
      <c r="CH98" s="516">
        <v>1004.5</v>
      </c>
      <c r="CI98" s="516">
        <v>920</v>
      </c>
      <c r="CJ98" s="516">
        <v>917.5</v>
      </c>
      <c r="CK98" s="516">
        <v>921</v>
      </c>
      <c r="CL98" s="516">
        <v>907.8</v>
      </c>
      <c r="CM98" s="516">
        <v>946.1</v>
      </c>
      <c r="CN98" s="516">
        <v>899</v>
      </c>
      <c r="CO98" s="516">
        <v>905.5</v>
      </c>
      <c r="CP98" s="516">
        <v>942.2</v>
      </c>
      <c r="CQ98" s="516">
        <v>932.5</v>
      </c>
      <c r="CR98" s="516">
        <v>935</v>
      </c>
      <c r="CS98" s="516">
        <v>904.2</v>
      </c>
      <c r="CT98" s="516">
        <v>866.1</v>
      </c>
      <c r="CU98" s="516">
        <v>907.2</v>
      </c>
      <c r="CV98" s="516">
        <v>955.1</v>
      </c>
      <c r="CW98" s="516">
        <v>912</v>
      </c>
      <c r="CX98" s="516">
        <v>910.2</v>
      </c>
      <c r="CY98" s="516">
        <v>924.5</v>
      </c>
      <c r="CZ98" s="516">
        <v>941.4</v>
      </c>
      <c r="DA98" s="2">
        <v>969.1</v>
      </c>
      <c r="DB98" s="2">
        <v>976.1</v>
      </c>
      <c r="DC98" s="2">
        <v>949</v>
      </c>
      <c r="DD98" s="2">
        <v>1037.5</v>
      </c>
      <c r="DE98" s="2">
        <v>1034</v>
      </c>
      <c r="DF98" s="2">
        <v>1021.5</v>
      </c>
      <c r="DG98" s="2">
        <v>1110.5</v>
      </c>
      <c r="DH98" s="2">
        <v>1159.5</v>
      </c>
      <c r="DI98" s="2">
        <v>1160.5</v>
      </c>
      <c r="DJ98" s="2">
        <v>1139.5</v>
      </c>
      <c r="DK98" s="2">
        <v>1127</v>
      </c>
      <c r="DL98" s="2">
        <v>1145</v>
      </c>
      <c r="DM98" s="2">
        <v>1117.5</v>
      </c>
      <c r="DN98" s="2">
        <v>1132.5</v>
      </c>
      <c r="DO98" s="2">
        <v>1130.5</v>
      </c>
      <c r="DP98" s="2">
        <v>1118.5</v>
      </c>
      <c r="DQ98" s="2">
        <v>1109</v>
      </c>
      <c r="DR98" s="2">
        <v>1110.5</v>
      </c>
      <c r="DS98" s="2">
        <v>1133</v>
      </c>
      <c r="DT98" s="2">
        <v>1135.5</v>
      </c>
      <c r="DU98" s="2">
        <v>1091</v>
      </c>
      <c r="DV98" s="2">
        <v>1058</v>
      </c>
      <c r="DW98" s="2">
        <v>1052.5</v>
      </c>
      <c r="DX98" s="2">
        <v>1087</v>
      </c>
      <c r="DY98" s="2">
        <v>1037</v>
      </c>
      <c r="DZ98" s="2">
        <v>1015</v>
      </c>
      <c r="EA98" s="2">
        <v>1020</v>
      </c>
      <c r="EB98" s="2">
        <v>1004</v>
      </c>
      <c r="EC98" s="2">
        <v>993.5</v>
      </c>
      <c r="ED98" s="2">
        <v>1004</v>
      </c>
      <c r="EE98" s="2">
        <v>1006</v>
      </c>
      <c r="EF98" s="2">
        <v>1023.5</v>
      </c>
      <c r="EG98" s="2">
        <v>1019</v>
      </c>
      <c r="EH98" s="2">
        <v>997.8</v>
      </c>
      <c r="EI98" s="2">
        <v>996.7</v>
      </c>
      <c r="EJ98" s="2">
        <v>1013</v>
      </c>
      <c r="EK98" s="2">
        <v>1015.5</v>
      </c>
      <c r="EL98" s="2">
        <v>999.8</v>
      </c>
      <c r="EM98" s="2">
        <v>987.4</v>
      </c>
      <c r="EN98" s="2">
        <v>969.9</v>
      </c>
      <c r="EO98" s="2">
        <v>953.4</v>
      </c>
      <c r="EP98" s="2">
        <v>956.3</v>
      </c>
      <c r="EQ98" s="2">
        <v>960.5</v>
      </c>
      <c r="ER98" s="2">
        <v>958.4</v>
      </c>
      <c r="ES98" s="2">
        <v>929.4</v>
      </c>
      <c r="ET98" s="2">
        <v>915.1</v>
      </c>
      <c r="EU98" s="2">
        <v>924.9</v>
      </c>
      <c r="EV98" s="2">
        <v>914.4</v>
      </c>
      <c r="EW98" s="2">
        <v>919</v>
      </c>
      <c r="EX98" s="2">
        <v>913.4</v>
      </c>
      <c r="EY98" s="2">
        <v>914.9</v>
      </c>
      <c r="EZ98" s="2">
        <v>905</v>
      </c>
      <c r="FA98" s="2">
        <v>895.8</v>
      </c>
      <c r="FB98" s="2">
        <v>887.5</v>
      </c>
      <c r="FC98" s="2">
        <v>890.2</v>
      </c>
      <c r="FD98" s="2">
        <v>903.8</v>
      </c>
      <c r="FE98" s="2">
        <v>911.5</v>
      </c>
      <c r="FF98" s="2">
        <v>903.1</v>
      </c>
      <c r="FG98" s="2">
        <v>882.2</v>
      </c>
      <c r="FH98" s="2">
        <v>872.5</v>
      </c>
      <c r="FI98" s="2">
        <v>855.7</v>
      </c>
      <c r="FJ98" s="2">
        <v>861.6</v>
      </c>
      <c r="FK98" s="2">
        <v>849.6</v>
      </c>
      <c r="FL98" s="2">
        <v>857.9</v>
      </c>
      <c r="FM98" s="2">
        <v>857.4</v>
      </c>
      <c r="FN98" s="2">
        <v>866.1</v>
      </c>
      <c r="FO98" s="2">
        <v>867.3</v>
      </c>
      <c r="FP98" s="2">
        <v>881.3</v>
      </c>
      <c r="FQ98" s="2">
        <v>872.8</v>
      </c>
      <c r="FR98" s="2">
        <v>871</v>
      </c>
      <c r="FS98" s="2">
        <v>852.3</v>
      </c>
      <c r="FT98" s="2">
        <v>846.4</v>
      </c>
      <c r="FU98" s="2">
        <v>837.7</v>
      </c>
      <c r="FV98" s="2">
        <v>827.5</v>
      </c>
      <c r="FW98" s="2">
        <v>830.4</v>
      </c>
      <c r="FX98" s="2">
        <v>856.7</v>
      </c>
      <c r="FY98" s="2">
        <v>864.7</v>
      </c>
      <c r="FZ98" s="2">
        <v>860</v>
      </c>
      <c r="GA98" s="2">
        <v>844.5</v>
      </c>
      <c r="GB98" s="2">
        <v>843.6</v>
      </c>
      <c r="GC98" s="2">
        <v>851.1</v>
      </c>
      <c r="GD98" s="2">
        <v>833.2</v>
      </c>
      <c r="GE98" s="2">
        <v>826.3</v>
      </c>
      <c r="GF98" s="2">
        <v>817.6</v>
      </c>
      <c r="GG98" s="2">
        <v>833.1</v>
      </c>
      <c r="GH98" s="2">
        <v>806.1</v>
      </c>
      <c r="GI98" s="2">
        <v>844.5</v>
      </c>
      <c r="GJ98" s="2">
        <v>841.9</v>
      </c>
      <c r="GK98" s="2">
        <v>844.8</v>
      </c>
      <c r="GL98" s="2">
        <v>874.3</v>
      </c>
      <c r="GM98" s="2">
        <v>862.9</v>
      </c>
      <c r="GN98" s="2">
        <v>852.2</v>
      </c>
      <c r="GO98" s="2">
        <v>850</v>
      </c>
      <c r="GP98" s="2">
        <v>840.9</v>
      </c>
      <c r="GQ98" s="2">
        <v>835</v>
      </c>
      <c r="GR98" s="2">
        <v>816.6</v>
      </c>
      <c r="GS98" s="2">
        <v>820.1</v>
      </c>
      <c r="GT98" s="2">
        <v>822.2</v>
      </c>
      <c r="GU98" s="2">
        <v>822.6</v>
      </c>
      <c r="GV98" s="2">
        <v>822.1</v>
      </c>
      <c r="GW98" s="2">
        <v>855</v>
      </c>
      <c r="GX98" s="2">
        <v>851.2</v>
      </c>
      <c r="GY98" s="2">
        <v>856.6</v>
      </c>
      <c r="GZ98" s="2">
        <v>844.2</v>
      </c>
      <c r="HA98" s="2">
        <v>835.8</v>
      </c>
      <c r="HB98" s="2">
        <v>834.8</v>
      </c>
      <c r="HC98" s="2">
        <v>842</v>
      </c>
      <c r="HD98" s="2">
        <v>851.3</v>
      </c>
      <c r="HE98" s="2">
        <v>867.6</v>
      </c>
      <c r="HF98" s="2">
        <v>881.1</v>
      </c>
      <c r="HG98" s="2">
        <v>890</v>
      </c>
      <c r="HH98" s="2">
        <v>879.5</v>
      </c>
      <c r="HI98" s="2">
        <v>886.5</v>
      </c>
      <c r="HJ98" s="2">
        <v>885.2</v>
      </c>
      <c r="HK98" s="2">
        <v>882.6</v>
      </c>
      <c r="HL98" s="2">
        <v>879.4</v>
      </c>
      <c r="HM98" s="2">
        <v>885.8</v>
      </c>
      <c r="HN98" s="2">
        <v>884.5</v>
      </c>
      <c r="HO98" s="2">
        <v>870.3</v>
      </c>
      <c r="HP98" s="2">
        <v>871.4</v>
      </c>
      <c r="HQ98" s="2">
        <v>881.4</v>
      </c>
      <c r="HR98" s="2">
        <v>885.7</v>
      </c>
      <c r="HS98" s="2">
        <v>878.2</v>
      </c>
      <c r="HT98" s="2">
        <v>866.8</v>
      </c>
      <c r="HU98" s="2">
        <v>862.3</v>
      </c>
      <c r="HV98" s="2">
        <v>866.5</v>
      </c>
      <c r="HW98" s="2">
        <v>868.7</v>
      </c>
      <c r="HX98" s="2">
        <v>844.6</v>
      </c>
      <c r="HY98" s="2">
        <v>840</v>
      </c>
      <c r="HZ98" s="2">
        <v>829.8</v>
      </c>
      <c r="IA98" s="2">
        <v>831.2</v>
      </c>
      <c r="IB98" s="2">
        <v>828.5</v>
      </c>
      <c r="IC98" s="2">
        <v>831.2</v>
      </c>
      <c r="ID98" s="2">
        <v>849.9</v>
      </c>
      <c r="IE98" s="2">
        <v>803.1</v>
      </c>
      <c r="IF98" s="2">
        <v>797.3</v>
      </c>
      <c r="IG98" s="2">
        <v>799.8</v>
      </c>
      <c r="IH98" s="2">
        <v>793.4</v>
      </c>
      <c r="II98" s="2">
        <v>788.9</v>
      </c>
      <c r="IJ98" s="2">
        <v>785.5</v>
      </c>
      <c r="IK98" s="2">
        <v>790.9</v>
      </c>
      <c r="IL98" s="2">
        <v>788.3</v>
      </c>
      <c r="IM98" s="2">
        <v>772.3</v>
      </c>
      <c r="IN98" s="2">
        <v>772.7</v>
      </c>
      <c r="IO98" s="2">
        <v>764.7</v>
      </c>
      <c r="IP98" s="2">
        <v>770</v>
      </c>
      <c r="IQ98" s="2">
        <v>780.7</v>
      </c>
      <c r="IR98" s="2">
        <v>827.2</v>
      </c>
      <c r="IS98" s="2">
        <v>823.4</v>
      </c>
      <c r="IT98" s="2">
        <v>816.4</v>
      </c>
    </row>
    <row r="99" spans="1:254" ht="15.9" customHeight="1">
      <c r="A99" s="61" t="s">
        <v>193</v>
      </c>
      <c r="B99" s="6" t="s">
        <v>194</v>
      </c>
      <c r="C99" s="15">
        <v>4791</v>
      </c>
      <c r="D99" s="16">
        <v>100</v>
      </c>
      <c r="E99" s="13">
        <v>4691</v>
      </c>
      <c r="F99" s="13">
        <v>4520</v>
      </c>
      <c r="G99" s="13">
        <v>4623</v>
      </c>
      <c r="H99" s="13">
        <v>4656</v>
      </c>
      <c r="I99" s="13">
        <v>4828</v>
      </c>
      <c r="J99" s="13">
        <v>5031</v>
      </c>
      <c r="K99" s="13">
        <v>5110</v>
      </c>
      <c r="L99" s="13">
        <v>4791</v>
      </c>
      <c r="M99" s="13">
        <v>4753</v>
      </c>
      <c r="N99" s="13">
        <v>4656</v>
      </c>
      <c r="O99" s="13">
        <v>4582</v>
      </c>
      <c r="P99" s="13">
        <v>4550</v>
      </c>
      <c r="Q99" s="13">
        <v>4482</v>
      </c>
      <c r="R99" s="13">
        <v>4450</v>
      </c>
      <c r="S99" s="13">
        <v>4338</v>
      </c>
      <c r="T99" s="13">
        <v>4256</v>
      </c>
      <c r="U99" s="13">
        <v>4376</v>
      </c>
      <c r="V99" s="13">
        <v>4243</v>
      </c>
      <c r="W99" s="13">
        <v>4296</v>
      </c>
      <c r="X99" s="13">
        <v>4286</v>
      </c>
      <c r="Y99" s="13">
        <v>4318</v>
      </c>
      <c r="Z99" s="13">
        <v>4305</v>
      </c>
      <c r="AA99" s="13">
        <v>4340</v>
      </c>
      <c r="AB99" s="13">
        <v>4255</v>
      </c>
      <c r="AC99" s="13">
        <v>4188</v>
      </c>
      <c r="AD99" s="13">
        <v>4109</v>
      </c>
      <c r="AE99" s="13">
        <v>4119</v>
      </c>
      <c r="AF99" s="13">
        <v>4145</v>
      </c>
      <c r="AG99" s="13">
        <v>3991</v>
      </c>
      <c r="AH99" s="13">
        <v>3949</v>
      </c>
      <c r="AI99" s="13">
        <v>3890</v>
      </c>
      <c r="AJ99" s="13">
        <v>3894</v>
      </c>
      <c r="AK99" s="13">
        <v>3901</v>
      </c>
      <c r="AL99" s="13">
        <v>3902</v>
      </c>
      <c r="AM99" s="13">
        <v>3969</v>
      </c>
      <c r="AN99" s="13">
        <v>3829</v>
      </c>
      <c r="AO99" s="13">
        <v>3750</v>
      </c>
      <c r="AP99" s="13">
        <v>3821</v>
      </c>
      <c r="AQ99" s="13">
        <v>3780</v>
      </c>
      <c r="AR99" s="13">
        <v>3723</v>
      </c>
      <c r="AS99" s="13">
        <v>3740</v>
      </c>
      <c r="AT99" s="13">
        <v>3743</v>
      </c>
      <c r="AU99" s="13">
        <v>3806</v>
      </c>
      <c r="AV99" s="13">
        <v>3775</v>
      </c>
      <c r="AW99" s="13">
        <v>3815</v>
      </c>
      <c r="AX99" s="13">
        <v>3759</v>
      </c>
      <c r="AY99" s="13">
        <v>3818</v>
      </c>
      <c r="AZ99" s="13">
        <v>3808</v>
      </c>
      <c r="BA99" s="13">
        <v>3984</v>
      </c>
      <c r="BB99" s="13">
        <v>3901</v>
      </c>
      <c r="BC99" s="13">
        <v>4043</v>
      </c>
      <c r="BD99" s="13">
        <v>3980</v>
      </c>
      <c r="BE99" s="13">
        <v>4143</v>
      </c>
      <c r="BF99" s="13">
        <v>4157</v>
      </c>
      <c r="BG99" s="13">
        <v>4243</v>
      </c>
      <c r="BH99" s="13">
        <v>4245</v>
      </c>
      <c r="BI99" s="13">
        <v>4466</v>
      </c>
      <c r="BJ99" s="13">
        <v>4429</v>
      </c>
      <c r="BK99" s="13">
        <v>4723</v>
      </c>
      <c r="BL99" s="13">
        <v>4721</v>
      </c>
      <c r="BM99" s="67">
        <v>4717</v>
      </c>
      <c r="BN99" s="67">
        <v>4649</v>
      </c>
      <c r="BO99" s="67">
        <v>4646</v>
      </c>
      <c r="BP99" s="67">
        <v>4677</v>
      </c>
      <c r="BQ99" s="67">
        <v>4700</v>
      </c>
      <c r="BR99" s="67">
        <v>4688</v>
      </c>
      <c r="BS99" s="67">
        <v>4687</v>
      </c>
      <c r="BT99" s="67">
        <v>4605</v>
      </c>
      <c r="BU99" s="67">
        <v>4570</v>
      </c>
      <c r="BV99" s="67">
        <v>4735</v>
      </c>
      <c r="BW99" s="67">
        <v>4737</v>
      </c>
      <c r="BX99" s="67">
        <v>4846</v>
      </c>
      <c r="BY99" s="67">
        <v>4858</v>
      </c>
      <c r="BZ99" s="67">
        <v>4910</v>
      </c>
      <c r="CA99" s="516">
        <v>4891</v>
      </c>
      <c r="CB99" s="516">
        <v>5020</v>
      </c>
      <c r="CC99" s="516">
        <v>5030</v>
      </c>
      <c r="CD99" s="516">
        <v>4850</v>
      </c>
      <c r="CE99" s="516">
        <v>4946</v>
      </c>
      <c r="CF99" s="516">
        <v>5025</v>
      </c>
      <c r="CG99" s="516">
        <v>5163</v>
      </c>
      <c r="CH99" s="516">
        <v>5155</v>
      </c>
      <c r="CI99" s="516">
        <v>5119</v>
      </c>
      <c r="CJ99" s="516">
        <v>5139</v>
      </c>
      <c r="CK99" s="516">
        <v>5027</v>
      </c>
      <c r="CL99" s="516">
        <v>5032</v>
      </c>
      <c r="CM99" s="516">
        <v>5115</v>
      </c>
      <c r="CN99" s="516">
        <v>4871</v>
      </c>
      <c r="CO99" s="516">
        <v>4880</v>
      </c>
      <c r="CP99" s="516">
        <v>4961</v>
      </c>
      <c r="CQ99" s="516">
        <v>4922</v>
      </c>
      <c r="CR99" s="516">
        <v>4872</v>
      </c>
      <c r="CS99" s="516">
        <v>4809</v>
      </c>
      <c r="CT99" s="516">
        <v>4681</v>
      </c>
      <c r="CU99" s="516">
        <v>4764</v>
      </c>
      <c r="CV99" s="516">
        <v>4945</v>
      </c>
      <c r="CW99" s="516">
        <v>4862</v>
      </c>
      <c r="CX99" s="516">
        <v>4742</v>
      </c>
      <c r="CY99" s="516">
        <v>4829</v>
      </c>
      <c r="CZ99" s="516">
        <v>4797</v>
      </c>
      <c r="DA99" s="2">
        <v>4914</v>
      </c>
      <c r="DB99" s="2">
        <v>4850</v>
      </c>
      <c r="DC99" s="2">
        <v>4821</v>
      </c>
      <c r="DD99" s="2">
        <v>4860</v>
      </c>
      <c r="DE99" s="2">
        <v>4895</v>
      </c>
      <c r="DF99" s="2">
        <v>4806</v>
      </c>
      <c r="DG99" s="2">
        <v>4984</v>
      </c>
      <c r="DH99" s="2">
        <v>5098</v>
      </c>
      <c r="DI99" s="2">
        <v>5241</v>
      </c>
      <c r="DJ99" s="2">
        <v>5160</v>
      </c>
      <c r="DK99" s="2">
        <v>5169</v>
      </c>
      <c r="DL99" s="2">
        <v>5077</v>
      </c>
      <c r="DM99" s="2">
        <v>5114</v>
      </c>
      <c r="DN99" s="2">
        <v>5100</v>
      </c>
      <c r="DO99" s="2">
        <v>5099</v>
      </c>
      <c r="DP99" s="2">
        <v>5000</v>
      </c>
      <c r="DQ99" s="2">
        <v>4998</v>
      </c>
      <c r="DR99" s="2">
        <v>5066</v>
      </c>
      <c r="DS99" s="2">
        <v>4960</v>
      </c>
      <c r="DT99" s="2">
        <v>4836</v>
      </c>
      <c r="DU99" s="2">
        <v>4563</v>
      </c>
      <c r="DV99" s="2">
        <v>4482</v>
      </c>
      <c r="DW99" s="2">
        <v>4560</v>
      </c>
      <c r="DX99" s="2">
        <v>4442</v>
      </c>
      <c r="DY99" s="2">
        <v>4415</v>
      </c>
      <c r="DZ99" s="2">
        <v>4393</v>
      </c>
      <c r="EA99" s="2">
        <v>4311</v>
      </c>
      <c r="EB99" s="2">
        <v>4270</v>
      </c>
      <c r="EC99" s="2">
        <v>4330</v>
      </c>
      <c r="ED99" s="2">
        <v>4418</v>
      </c>
      <c r="EE99" s="2">
        <v>4499</v>
      </c>
      <c r="EF99" s="2">
        <v>4579</v>
      </c>
      <c r="EG99" s="2">
        <v>4499</v>
      </c>
      <c r="EH99" s="2">
        <v>4458</v>
      </c>
      <c r="EI99" s="2">
        <v>4475</v>
      </c>
      <c r="EJ99" s="2">
        <v>4453</v>
      </c>
      <c r="EK99" s="2">
        <v>4515</v>
      </c>
      <c r="EL99" s="2">
        <v>4601</v>
      </c>
      <c r="EM99" s="2">
        <v>4681</v>
      </c>
      <c r="EN99" s="2">
        <v>4718</v>
      </c>
      <c r="EO99" s="2">
        <v>4767</v>
      </c>
      <c r="EP99" s="2">
        <v>4754</v>
      </c>
      <c r="EQ99" s="2">
        <v>4720</v>
      </c>
      <c r="ER99" s="2">
        <v>4761</v>
      </c>
      <c r="ES99" s="2">
        <v>4787</v>
      </c>
      <c r="ET99" s="2">
        <v>4660</v>
      </c>
      <c r="EU99" s="2">
        <v>4702</v>
      </c>
      <c r="EV99" s="2">
        <v>4703</v>
      </c>
      <c r="EW99" s="2">
        <v>4630</v>
      </c>
      <c r="EX99" s="2">
        <v>4608</v>
      </c>
      <c r="EY99" s="2">
        <v>4555</v>
      </c>
      <c r="EZ99" s="2">
        <v>4512</v>
      </c>
      <c r="FA99" s="2">
        <v>4508</v>
      </c>
      <c r="FB99" s="2">
        <v>4583</v>
      </c>
      <c r="FC99" s="2">
        <v>4516</v>
      </c>
      <c r="FD99" s="2">
        <v>4620</v>
      </c>
      <c r="FE99" s="2">
        <v>4633</v>
      </c>
      <c r="FF99" s="2">
        <v>4562</v>
      </c>
      <c r="FG99" s="2">
        <v>4605</v>
      </c>
      <c r="FH99" s="2">
        <v>4706</v>
      </c>
      <c r="FI99" s="2">
        <v>4689</v>
      </c>
      <c r="FJ99" s="2">
        <v>4673</v>
      </c>
      <c r="FK99" s="2">
        <v>4668</v>
      </c>
      <c r="FL99" s="2">
        <v>4709</v>
      </c>
      <c r="FM99" s="2">
        <v>4683</v>
      </c>
      <c r="FN99" s="2">
        <v>4737</v>
      </c>
      <c r="FO99" s="2">
        <v>4790</v>
      </c>
      <c r="FP99" s="2">
        <v>4897</v>
      </c>
      <c r="FQ99" s="2">
        <v>4895</v>
      </c>
      <c r="FR99" s="2">
        <v>5031</v>
      </c>
      <c r="FS99" s="2">
        <v>5023</v>
      </c>
      <c r="FT99" s="2">
        <v>4677</v>
      </c>
      <c r="FU99" s="2">
        <v>4687</v>
      </c>
      <c r="FV99" s="2">
        <v>4694</v>
      </c>
      <c r="FW99" s="2">
        <v>4579</v>
      </c>
      <c r="FX99" s="2">
        <v>4675</v>
      </c>
      <c r="FY99" s="2">
        <v>4601</v>
      </c>
      <c r="FZ99" s="2">
        <v>4503</v>
      </c>
      <c r="GA99" s="2">
        <v>4441</v>
      </c>
      <c r="GB99" s="2">
        <v>4382</v>
      </c>
      <c r="GC99" s="2">
        <v>4392</v>
      </c>
      <c r="GD99" s="2">
        <v>4387</v>
      </c>
      <c r="GE99" s="2">
        <v>4364</v>
      </c>
      <c r="GF99" s="2">
        <v>4343</v>
      </c>
      <c r="GG99" s="2">
        <v>4533</v>
      </c>
      <c r="GH99" s="2">
        <v>4570</v>
      </c>
      <c r="GI99" s="2">
        <v>4568</v>
      </c>
      <c r="GJ99" s="2">
        <v>4530</v>
      </c>
      <c r="GK99" s="2">
        <v>4580</v>
      </c>
      <c r="GL99" s="2">
        <v>4611</v>
      </c>
      <c r="GM99" s="2">
        <v>4509</v>
      </c>
      <c r="GN99" s="2">
        <v>4538</v>
      </c>
      <c r="GO99" s="2">
        <v>4569</v>
      </c>
      <c r="GP99" s="2">
        <v>4605</v>
      </c>
      <c r="GQ99" s="2">
        <v>4669</v>
      </c>
      <c r="GR99" s="2">
        <v>4534</v>
      </c>
      <c r="GS99" s="2">
        <v>4527</v>
      </c>
      <c r="GT99" s="2">
        <v>4505</v>
      </c>
      <c r="GU99" s="2">
        <v>4463</v>
      </c>
      <c r="GV99" s="2">
        <v>4611</v>
      </c>
      <c r="GW99" s="2">
        <v>4718</v>
      </c>
      <c r="GX99" s="2">
        <v>4781</v>
      </c>
      <c r="GY99" s="2">
        <v>4847</v>
      </c>
      <c r="GZ99" s="2">
        <v>4876</v>
      </c>
      <c r="HA99" s="2">
        <v>4792</v>
      </c>
      <c r="HB99" s="2">
        <v>4889</v>
      </c>
      <c r="HC99" s="2">
        <v>4888</v>
      </c>
      <c r="HD99" s="2">
        <v>4975</v>
      </c>
      <c r="HE99" s="2">
        <v>4956</v>
      </c>
      <c r="HF99" s="2">
        <v>5101</v>
      </c>
      <c r="HG99" s="2">
        <v>5154</v>
      </c>
      <c r="HH99" s="2">
        <v>5241</v>
      </c>
      <c r="HI99" s="2">
        <v>5180</v>
      </c>
      <c r="HJ99" s="2">
        <v>5161</v>
      </c>
      <c r="HK99" s="2">
        <v>5162</v>
      </c>
      <c r="HL99" s="2">
        <v>5107</v>
      </c>
      <c r="HM99" s="2">
        <v>5183</v>
      </c>
      <c r="HN99" s="2">
        <v>5247</v>
      </c>
      <c r="HO99" s="2">
        <v>5183</v>
      </c>
      <c r="HP99" s="2">
        <v>5149</v>
      </c>
      <c r="HQ99" s="2">
        <v>5290</v>
      </c>
      <c r="HR99" s="2">
        <v>5322</v>
      </c>
      <c r="HS99" s="2">
        <v>5137</v>
      </c>
      <c r="HT99" s="2">
        <v>5012</v>
      </c>
      <c r="HU99" s="2">
        <v>4850</v>
      </c>
      <c r="HV99" s="2">
        <v>4684</v>
      </c>
      <c r="HW99" s="2">
        <v>4699</v>
      </c>
      <c r="HX99" s="2">
        <v>4538</v>
      </c>
      <c r="HY99" s="2">
        <v>4597</v>
      </c>
      <c r="HZ99" s="2">
        <v>4621</v>
      </c>
      <c r="IA99" s="2">
        <v>4645</v>
      </c>
      <c r="IB99" s="2">
        <v>4733</v>
      </c>
      <c r="IC99" s="2">
        <v>4676</v>
      </c>
      <c r="ID99" s="2">
        <v>4635</v>
      </c>
      <c r="IE99" s="2">
        <v>4734</v>
      </c>
      <c r="IF99" s="2">
        <v>4758</v>
      </c>
      <c r="IG99" s="2">
        <v>4661</v>
      </c>
      <c r="IH99" s="2">
        <v>4638</v>
      </c>
      <c r="II99" s="2">
        <v>4543</v>
      </c>
      <c r="IJ99" s="2">
        <v>4542</v>
      </c>
      <c r="IK99" s="2">
        <v>4488</v>
      </c>
      <c r="IL99" s="2">
        <v>4400</v>
      </c>
      <c r="IM99" s="2">
        <v>4340</v>
      </c>
      <c r="IN99" s="2">
        <v>4249</v>
      </c>
      <c r="IO99" s="2">
        <v>4319</v>
      </c>
      <c r="IP99" s="2">
        <v>4304</v>
      </c>
      <c r="IQ99" s="2">
        <v>4251</v>
      </c>
      <c r="IR99" s="2">
        <v>4273</v>
      </c>
      <c r="IS99" s="2">
        <v>4200</v>
      </c>
      <c r="IT99" s="2">
        <v>4251</v>
      </c>
    </row>
    <row r="100" spans="1:254" ht="15.9" customHeight="1">
      <c r="A100" s="61" t="s">
        <v>195</v>
      </c>
      <c r="B100" s="6" t="s">
        <v>196</v>
      </c>
      <c r="C100" s="15">
        <v>2375.5</v>
      </c>
      <c r="D100" s="16">
        <v>37.5</v>
      </c>
      <c r="E100" s="13">
        <v>2338</v>
      </c>
      <c r="F100" s="13">
        <v>2301</v>
      </c>
      <c r="G100" s="13">
        <v>2307</v>
      </c>
      <c r="H100" s="13">
        <v>2337.5</v>
      </c>
      <c r="I100" s="13">
        <v>2384</v>
      </c>
      <c r="J100" s="13">
        <v>2457.5</v>
      </c>
      <c r="K100" s="13">
        <v>2491.5</v>
      </c>
      <c r="L100" s="13">
        <v>2417</v>
      </c>
      <c r="M100" s="13">
        <v>2439.5</v>
      </c>
      <c r="N100" s="13">
        <v>2435</v>
      </c>
      <c r="O100" s="13">
        <v>2398.5</v>
      </c>
      <c r="P100" s="13">
        <v>2405</v>
      </c>
      <c r="Q100" s="13">
        <v>2397</v>
      </c>
      <c r="R100" s="13">
        <v>2425.5</v>
      </c>
      <c r="S100" s="13">
        <v>2346.5</v>
      </c>
      <c r="T100" s="13">
        <v>2388.5</v>
      </c>
      <c r="U100" s="13">
        <v>2432.5</v>
      </c>
      <c r="V100" s="13">
        <v>2400.5</v>
      </c>
      <c r="W100" s="13">
        <v>2428</v>
      </c>
      <c r="X100" s="13">
        <v>2449</v>
      </c>
      <c r="Y100" s="13">
        <v>2489</v>
      </c>
      <c r="Z100" s="13">
        <v>2458.5</v>
      </c>
      <c r="AA100" s="13">
        <v>2448.5</v>
      </c>
      <c r="AB100" s="13">
        <v>2419</v>
      </c>
      <c r="AC100" s="13">
        <v>2402</v>
      </c>
      <c r="AD100" s="13">
        <v>2368</v>
      </c>
      <c r="AE100" s="13">
        <v>2388</v>
      </c>
      <c r="AF100" s="13">
        <v>2410</v>
      </c>
      <c r="AG100" s="13">
        <v>2377.5</v>
      </c>
      <c r="AH100" s="13">
        <v>2340.5</v>
      </c>
      <c r="AI100" s="13">
        <v>2350</v>
      </c>
      <c r="AJ100" s="13">
        <v>2329</v>
      </c>
      <c r="AK100" s="13">
        <v>2345.5</v>
      </c>
      <c r="AL100" s="13">
        <v>2249</v>
      </c>
      <c r="AM100" s="13">
        <v>2277</v>
      </c>
      <c r="AN100" s="13">
        <v>2249.5</v>
      </c>
      <c r="AO100" s="13">
        <v>2259</v>
      </c>
      <c r="AP100" s="13">
        <v>2265</v>
      </c>
      <c r="AQ100" s="13">
        <v>2212.5</v>
      </c>
      <c r="AR100" s="13">
        <v>2237.5</v>
      </c>
      <c r="AS100" s="13">
        <v>2224</v>
      </c>
      <c r="AT100" s="13">
        <v>2213.5</v>
      </c>
      <c r="AU100" s="13">
        <v>2248</v>
      </c>
      <c r="AV100" s="13">
        <v>2225</v>
      </c>
      <c r="AW100" s="13">
        <v>2195.5</v>
      </c>
      <c r="AX100" s="13">
        <v>2158</v>
      </c>
      <c r="AY100" s="13">
        <v>2216.5</v>
      </c>
      <c r="AZ100" s="13">
        <v>2322</v>
      </c>
      <c r="BA100" s="13">
        <v>2392.5</v>
      </c>
      <c r="BB100" s="13">
        <v>2399.5</v>
      </c>
      <c r="BC100" s="13">
        <v>2367</v>
      </c>
      <c r="BD100" s="13">
        <v>2394</v>
      </c>
      <c r="BE100" s="13">
        <v>2438</v>
      </c>
      <c r="BF100" s="13">
        <v>2482.5</v>
      </c>
      <c r="BG100" s="13">
        <v>2446</v>
      </c>
      <c r="BH100" s="13">
        <v>2426.5</v>
      </c>
      <c r="BI100" s="13">
        <v>2425</v>
      </c>
      <c r="BJ100" s="13">
        <v>2441.5</v>
      </c>
      <c r="BK100" s="13">
        <v>2533.5</v>
      </c>
      <c r="BL100" s="13">
        <v>2573.5</v>
      </c>
      <c r="BM100" s="67">
        <v>2553</v>
      </c>
      <c r="BN100" s="67">
        <v>2479</v>
      </c>
      <c r="BO100" s="67">
        <v>2462</v>
      </c>
      <c r="BP100" s="67">
        <v>2480.5</v>
      </c>
      <c r="BQ100" s="67">
        <v>2360.5</v>
      </c>
      <c r="BR100" s="67">
        <v>2315.5</v>
      </c>
      <c r="BS100" s="67">
        <v>2306</v>
      </c>
      <c r="BT100" s="67">
        <v>2312.5</v>
      </c>
      <c r="BU100" s="67">
        <v>2304.5</v>
      </c>
      <c r="BV100" s="67">
        <v>2350</v>
      </c>
      <c r="BW100" s="67">
        <v>2316</v>
      </c>
      <c r="BX100" s="67">
        <v>2321.5</v>
      </c>
      <c r="BY100" s="67">
        <v>2356.5</v>
      </c>
      <c r="BZ100" s="67">
        <v>2429.5</v>
      </c>
      <c r="CA100" s="516">
        <v>2406.5</v>
      </c>
      <c r="CB100" s="516">
        <v>2492</v>
      </c>
      <c r="CC100" s="516">
        <v>2452</v>
      </c>
      <c r="CD100" s="516">
        <v>2476.5</v>
      </c>
      <c r="CE100" s="516">
        <v>2492</v>
      </c>
      <c r="CF100" s="516">
        <v>2509.5</v>
      </c>
      <c r="CG100" s="516">
        <v>2545</v>
      </c>
      <c r="CH100" s="516">
        <v>2546.5</v>
      </c>
      <c r="CI100" s="516">
        <v>2542</v>
      </c>
      <c r="CJ100" s="516">
        <v>2532</v>
      </c>
      <c r="CK100" s="516">
        <v>2532.5</v>
      </c>
      <c r="CL100" s="516">
        <v>2532.5</v>
      </c>
      <c r="CM100" s="516">
        <v>2579.5</v>
      </c>
      <c r="CN100" s="516">
        <v>2510.5</v>
      </c>
      <c r="CO100" s="516">
        <v>2517</v>
      </c>
      <c r="CP100" s="516">
        <v>2549</v>
      </c>
      <c r="CQ100" s="516">
        <v>2493.5</v>
      </c>
      <c r="CR100" s="516">
        <v>2461</v>
      </c>
      <c r="CS100" s="516">
        <v>2387.5</v>
      </c>
      <c r="CT100" s="516">
        <v>2332</v>
      </c>
      <c r="CU100" s="516">
        <v>2349.5</v>
      </c>
      <c r="CV100" s="516">
        <v>2410.5</v>
      </c>
      <c r="CW100" s="516">
        <v>2367</v>
      </c>
      <c r="CX100" s="516">
        <v>2340</v>
      </c>
      <c r="CY100" s="516">
        <v>2363</v>
      </c>
      <c r="CZ100" s="516">
        <v>2335.5</v>
      </c>
      <c r="DA100" s="2">
        <v>2388</v>
      </c>
      <c r="DB100" s="2">
        <v>2410</v>
      </c>
      <c r="DC100" s="2">
        <v>2477.5</v>
      </c>
      <c r="DD100" s="2">
        <v>2521</v>
      </c>
      <c r="DE100" s="2">
        <v>2493</v>
      </c>
      <c r="DF100" s="2">
        <v>2435.5</v>
      </c>
      <c r="DG100" s="2">
        <v>2488</v>
      </c>
      <c r="DH100" s="2">
        <v>2543.5</v>
      </c>
      <c r="DI100" s="2">
        <v>2674.5</v>
      </c>
      <c r="DJ100" s="2">
        <v>2623.5</v>
      </c>
      <c r="DK100" s="2">
        <v>2645.5</v>
      </c>
      <c r="DL100" s="2">
        <v>2628</v>
      </c>
      <c r="DM100" s="2">
        <v>2617.5</v>
      </c>
      <c r="DN100" s="2">
        <v>2594.5</v>
      </c>
      <c r="DO100" s="2">
        <v>2563.5</v>
      </c>
      <c r="DP100" s="2">
        <v>2516</v>
      </c>
      <c r="DQ100" s="2">
        <v>2545</v>
      </c>
      <c r="DR100" s="2">
        <v>2536.5</v>
      </c>
      <c r="DS100" s="2">
        <v>2505</v>
      </c>
      <c r="DT100" s="2">
        <v>2546.5</v>
      </c>
      <c r="DU100" s="2">
        <v>2548</v>
      </c>
      <c r="DV100" s="2">
        <v>2484.5</v>
      </c>
      <c r="DW100" s="2">
        <v>2464.5</v>
      </c>
      <c r="DX100" s="2">
        <v>2434</v>
      </c>
      <c r="DY100" s="2">
        <v>2411.5</v>
      </c>
      <c r="DZ100" s="2">
        <v>2381.5</v>
      </c>
      <c r="EA100" s="2">
        <v>2302.5</v>
      </c>
      <c r="EB100" s="2">
        <v>2296</v>
      </c>
      <c r="EC100" s="2">
        <v>2266</v>
      </c>
      <c r="ED100" s="2">
        <v>2323</v>
      </c>
      <c r="EE100" s="2">
        <v>2286.5</v>
      </c>
      <c r="EF100" s="2">
        <v>2287.5</v>
      </c>
      <c r="EG100" s="2">
        <v>2264</v>
      </c>
      <c r="EH100" s="2">
        <v>2243.5</v>
      </c>
      <c r="EI100" s="2">
        <v>2256.5</v>
      </c>
      <c r="EJ100" s="2">
        <v>2243.5</v>
      </c>
      <c r="EK100" s="2">
        <v>2260.5</v>
      </c>
      <c r="EL100" s="2">
        <v>2278</v>
      </c>
      <c r="EM100" s="2">
        <v>2284.5</v>
      </c>
      <c r="EN100" s="2">
        <v>2261.5</v>
      </c>
      <c r="EO100" s="2">
        <v>2272.5</v>
      </c>
      <c r="EP100" s="2">
        <v>2250</v>
      </c>
      <c r="EQ100" s="2">
        <v>2212.5</v>
      </c>
      <c r="ER100" s="2">
        <v>2189.5</v>
      </c>
      <c r="ES100" s="2">
        <v>2188.5</v>
      </c>
      <c r="ET100" s="2">
        <v>2172.5</v>
      </c>
      <c r="EU100" s="2">
        <v>2172</v>
      </c>
      <c r="EV100" s="2">
        <v>2193.5</v>
      </c>
      <c r="EW100" s="2">
        <v>2176</v>
      </c>
      <c r="EX100" s="2">
        <v>2175</v>
      </c>
      <c r="EY100" s="2">
        <v>2205</v>
      </c>
      <c r="EZ100" s="2">
        <v>2181.5</v>
      </c>
      <c r="FA100" s="2">
        <v>2171.5</v>
      </c>
      <c r="FB100" s="2">
        <v>2188.5</v>
      </c>
      <c r="FC100" s="2">
        <v>2201.5</v>
      </c>
      <c r="FD100" s="2">
        <v>2199</v>
      </c>
      <c r="FE100" s="2">
        <v>2203</v>
      </c>
      <c r="FF100" s="2">
        <v>2177</v>
      </c>
      <c r="FG100" s="2">
        <v>2178.5</v>
      </c>
      <c r="FH100" s="2">
        <v>2198</v>
      </c>
      <c r="FI100" s="2">
        <v>2164.5</v>
      </c>
      <c r="FJ100" s="2">
        <v>2120.5</v>
      </c>
      <c r="FK100" s="2">
        <v>2103</v>
      </c>
      <c r="FL100" s="2">
        <v>2141.5</v>
      </c>
      <c r="FM100" s="2">
        <v>2132.5</v>
      </c>
      <c r="FN100" s="2">
        <v>2144</v>
      </c>
      <c r="FO100" s="2">
        <v>2129</v>
      </c>
      <c r="FP100" s="2">
        <v>2200.5</v>
      </c>
      <c r="FQ100" s="2">
        <v>2226</v>
      </c>
      <c r="FR100" s="2">
        <v>2169</v>
      </c>
      <c r="FS100" s="2">
        <v>2111</v>
      </c>
      <c r="FT100" s="2">
        <v>2077.5</v>
      </c>
      <c r="FU100" s="2">
        <v>2058</v>
      </c>
      <c r="FV100" s="2">
        <v>2010</v>
      </c>
      <c r="FW100" s="2">
        <v>2007.5</v>
      </c>
      <c r="FX100" s="2">
        <v>2013.5</v>
      </c>
      <c r="FY100" s="2">
        <v>2039.5</v>
      </c>
      <c r="FZ100" s="2">
        <v>2004</v>
      </c>
      <c r="GA100" s="2">
        <v>1974.5</v>
      </c>
      <c r="GB100" s="2">
        <v>1951.5</v>
      </c>
      <c r="GC100" s="2">
        <v>1916.5</v>
      </c>
      <c r="GD100" s="2">
        <v>1928.5</v>
      </c>
      <c r="GE100" s="2">
        <v>1941</v>
      </c>
      <c r="GF100" s="2">
        <v>1909.5</v>
      </c>
      <c r="GG100" s="2">
        <v>1907.5</v>
      </c>
      <c r="GH100" s="2">
        <v>1876.5</v>
      </c>
      <c r="GI100" s="2">
        <v>1877</v>
      </c>
      <c r="GJ100" s="2">
        <v>1779.5</v>
      </c>
      <c r="GK100" s="2">
        <v>1824.5</v>
      </c>
      <c r="GL100" s="2">
        <v>1863.5</v>
      </c>
      <c r="GM100" s="2">
        <v>1836</v>
      </c>
      <c r="GN100" s="2">
        <v>1835</v>
      </c>
      <c r="GO100" s="2">
        <v>1836.5</v>
      </c>
      <c r="GP100" s="2">
        <v>1828</v>
      </c>
      <c r="GQ100" s="2">
        <v>1840</v>
      </c>
      <c r="GR100" s="2">
        <v>1812.5</v>
      </c>
      <c r="GS100" s="2">
        <v>1801</v>
      </c>
      <c r="GT100" s="2">
        <v>1784</v>
      </c>
      <c r="GU100" s="2">
        <v>1772.5</v>
      </c>
      <c r="GV100" s="2">
        <v>1805.5</v>
      </c>
      <c r="GW100" s="2">
        <v>1852</v>
      </c>
      <c r="GX100" s="2">
        <v>1726.5</v>
      </c>
      <c r="GY100" s="2">
        <v>1749.5</v>
      </c>
      <c r="GZ100" s="2">
        <v>1722</v>
      </c>
      <c r="HA100" s="2">
        <v>1697</v>
      </c>
      <c r="HB100" s="2">
        <v>1697</v>
      </c>
      <c r="HC100" s="2">
        <v>1689</v>
      </c>
      <c r="HD100" s="2">
        <v>1703</v>
      </c>
      <c r="HE100" s="2">
        <v>1692.5</v>
      </c>
      <c r="HF100" s="2">
        <v>1723</v>
      </c>
      <c r="HG100" s="2">
        <v>1706.5</v>
      </c>
      <c r="HH100" s="2">
        <v>1723.5</v>
      </c>
      <c r="HI100" s="2">
        <v>1719.5</v>
      </c>
      <c r="HJ100" s="2">
        <v>1710.5</v>
      </c>
      <c r="HK100" s="2">
        <v>1720</v>
      </c>
      <c r="HL100" s="2">
        <v>1710</v>
      </c>
      <c r="HM100" s="2">
        <v>1743</v>
      </c>
      <c r="HN100" s="2">
        <v>1727</v>
      </c>
      <c r="HO100" s="2">
        <v>1733</v>
      </c>
      <c r="HP100" s="2">
        <v>1741.5</v>
      </c>
      <c r="HQ100" s="2">
        <v>1745</v>
      </c>
      <c r="HR100" s="2">
        <v>1776.5</v>
      </c>
      <c r="HS100" s="2">
        <v>1736</v>
      </c>
      <c r="HT100" s="2">
        <v>1736</v>
      </c>
      <c r="HU100" s="2">
        <v>1725.5</v>
      </c>
      <c r="HV100" s="2">
        <v>1707</v>
      </c>
      <c r="HW100" s="2">
        <v>1703</v>
      </c>
      <c r="HX100" s="2">
        <v>1657</v>
      </c>
      <c r="HY100" s="2">
        <v>1658.5</v>
      </c>
      <c r="HZ100" s="2">
        <v>1610</v>
      </c>
      <c r="IA100" s="2">
        <v>1613</v>
      </c>
      <c r="IB100" s="2">
        <v>1665.5</v>
      </c>
      <c r="IC100" s="2">
        <v>1661</v>
      </c>
      <c r="ID100" s="2">
        <v>1665</v>
      </c>
      <c r="IE100" s="2">
        <v>1696.5</v>
      </c>
      <c r="IF100" s="2">
        <v>1717</v>
      </c>
      <c r="IG100" s="2">
        <v>1688</v>
      </c>
      <c r="IH100" s="2">
        <v>1708.5</v>
      </c>
      <c r="II100" s="2">
        <v>1726.5</v>
      </c>
      <c r="IJ100" s="2">
        <v>1738</v>
      </c>
      <c r="IK100" s="2">
        <v>1722.5</v>
      </c>
      <c r="IL100" s="2">
        <v>1707.5</v>
      </c>
      <c r="IM100" s="2">
        <v>1702</v>
      </c>
      <c r="IN100" s="2">
        <v>1710</v>
      </c>
      <c r="IO100" s="2">
        <v>1686.5</v>
      </c>
      <c r="IP100" s="2">
        <v>1652.5</v>
      </c>
      <c r="IQ100" s="2">
        <v>1641</v>
      </c>
      <c r="IR100" s="2">
        <v>1690.5</v>
      </c>
      <c r="IS100" s="2">
        <v>1666.5</v>
      </c>
      <c r="IT100" s="2">
        <v>1660.5</v>
      </c>
    </row>
    <row r="101" spans="1:254" ht="15.9" customHeight="1">
      <c r="A101" s="61" t="s">
        <v>197</v>
      </c>
      <c r="B101" s="6" t="s">
        <v>198</v>
      </c>
      <c r="C101" s="15">
        <v>2996</v>
      </c>
      <c r="D101" s="16">
        <v>42</v>
      </c>
      <c r="E101" s="13">
        <v>2954</v>
      </c>
      <c r="F101" s="13">
        <v>2860.5</v>
      </c>
      <c r="G101" s="13">
        <v>2945</v>
      </c>
      <c r="H101" s="13">
        <v>3087</v>
      </c>
      <c r="I101" s="13">
        <v>3167</v>
      </c>
      <c r="J101" s="13">
        <v>2920</v>
      </c>
      <c r="K101" s="13">
        <v>3030</v>
      </c>
      <c r="L101" s="13">
        <v>2904</v>
      </c>
      <c r="M101" s="13">
        <v>2831.5</v>
      </c>
      <c r="N101" s="13">
        <v>2682.5</v>
      </c>
      <c r="O101" s="13">
        <v>2630</v>
      </c>
      <c r="P101" s="13">
        <v>2673.5</v>
      </c>
      <c r="Q101" s="13">
        <v>2735</v>
      </c>
      <c r="R101" s="13">
        <v>2729.5</v>
      </c>
      <c r="S101" s="13">
        <v>2695</v>
      </c>
      <c r="T101" s="13">
        <v>2622</v>
      </c>
      <c r="U101" s="13">
        <v>2745</v>
      </c>
      <c r="V101" s="13">
        <v>2650</v>
      </c>
      <c r="W101" s="13">
        <v>2615</v>
      </c>
      <c r="X101" s="13">
        <v>2603</v>
      </c>
      <c r="Y101" s="13">
        <v>2602</v>
      </c>
      <c r="Z101" s="13">
        <v>2584.5</v>
      </c>
      <c r="AA101" s="13">
        <v>2561.5</v>
      </c>
      <c r="AB101" s="13">
        <v>2543.5</v>
      </c>
      <c r="AC101" s="13">
        <v>2505</v>
      </c>
      <c r="AD101" s="13">
        <v>2412</v>
      </c>
      <c r="AE101" s="13">
        <v>2490</v>
      </c>
      <c r="AF101" s="13">
        <v>2498.5</v>
      </c>
      <c r="AG101" s="13">
        <v>2398.5</v>
      </c>
      <c r="AH101" s="13">
        <v>2393</v>
      </c>
      <c r="AI101" s="13">
        <v>2374</v>
      </c>
      <c r="AJ101" s="13">
        <v>2363</v>
      </c>
      <c r="AK101" s="13">
        <v>2322.5</v>
      </c>
      <c r="AL101" s="13">
        <v>2336.5</v>
      </c>
      <c r="AM101" s="13">
        <v>2300</v>
      </c>
      <c r="AN101" s="13">
        <v>2291</v>
      </c>
      <c r="AO101" s="13">
        <v>2276</v>
      </c>
      <c r="AP101" s="13">
        <v>2263</v>
      </c>
      <c r="AQ101" s="13">
        <v>2264.5</v>
      </c>
      <c r="AR101" s="13">
        <v>2305.5</v>
      </c>
      <c r="AS101" s="13">
        <v>2292.5</v>
      </c>
      <c r="AT101" s="13">
        <v>2198</v>
      </c>
      <c r="AU101" s="13">
        <v>2220</v>
      </c>
      <c r="AV101" s="13">
        <v>2180.5</v>
      </c>
      <c r="AW101" s="13">
        <v>2184</v>
      </c>
      <c r="AX101" s="13">
        <v>2215</v>
      </c>
      <c r="AY101" s="13">
        <v>2189</v>
      </c>
      <c r="AZ101" s="13">
        <v>2248</v>
      </c>
      <c r="BA101" s="13">
        <v>2295.5</v>
      </c>
      <c r="BB101" s="13">
        <v>2250</v>
      </c>
      <c r="BC101" s="13">
        <v>2199</v>
      </c>
      <c r="BD101" s="13">
        <v>2155.5</v>
      </c>
      <c r="BE101" s="13">
        <v>2125.5</v>
      </c>
      <c r="BF101" s="13">
        <v>2140</v>
      </c>
      <c r="BG101" s="13">
        <v>2141.5</v>
      </c>
      <c r="BH101" s="13">
        <v>2230.5</v>
      </c>
      <c r="BI101" s="13">
        <v>2218.5</v>
      </c>
      <c r="BJ101" s="13">
        <v>2136.5</v>
      </c>
      <c r="BK101" s="13">
        <v>2161</v>
      </c>
      <c r="BL101" s="13">
        <v>2149</v>
      </c>
      <c r="BM101" s="67">
        <v>2170</v>
      </c>
      <c r="BN101" s="67">
        <v>2182.5</v>
      </c>
      <c r="BO101" s="67">
        <v>2202.5</v>
      </c>
      <c r="BP101" s="67">
        <v>2241.5</v>
      </c>
      <c r="BQ101" s="67">
        <v>2218</v>
      </c>
      <c r="BR101" s="67">
        <v>2223</v>
      </c>
      <c r="BS101" s="67">
        <v>2188.5</v>
      </c>
      <c r="BT101" s="67">
        <v>2434.5</v>
      </c>
      <c r="BU101" s="67">
        <v>2387.5</v>
      </c>
      <c r="BV101" s="67">
        <v>2400</v>
      </c>
      <c r="BW101" s="67">
        <v>2482</v>
      </c>
      <c r="BX101" s="67">
        <v>2587.5</v>
      </c>
      <c r="BY101" s="67">
        <v>2613</v>
      </c>
      <c r="BZ101" s="67">
        <v>2643.5</v>
      </c>
      <c r="CA101" s="516">
        <v>2635</v>
      </c>
      <c r="CB101" s="516">
        <v>2640.5</v>
      </c>
      <c r="CC101" s="516">
        <v>2636.5</v>
      </c>
      <c r="CD101" s="516">
        <v>2548</v>
      </c>
      <c r="CE101" s="516">
        <v>2601</v>
      </c>
      <c r="CF101" s="516">
        <v>2607.5</v>
      </c>
      <c r="CG101" s="516">
        <v>2612.5</v>
      </c>
      <c r="CH101" s="516">
        <v>2674</v>
      </c>
      <c r="CI101" s="516">
        <v>2645.5</v>
      </c>
      <c r="CJ101" s="516">
        <v>2679.5</v>
      </c>
      <c r="CK101" s="516">
        <v>2732.5</v>
      </c>
      <c r="CL101" s="516">
        <v>2735</v>
      </c>
      <c r="CM101" s="516">
        <v>2738</v>
      </c>
      <c r="CN101" s="516">
        <v>2700</v>
      </c>
      <c r="CO101" s="516">
        <v>2637.5</v>
      </c>
      <c r="CP101" s="516">
        <v>2713.5</v>
      </c>
      <c r="CQ101" s="516">
        <v>2694.5</v>
      </c>
      <c r="CR101" s="516">
        <v>2681</v>
      </c>
      <c r="CS101" s="516">
        <v>2684</v>
      </c>
      <c r="CT101" s="516">
        <v>2667</v>
      </c>
      <c r="CU101" s="516">
        <v>2724</v>
      </c>
      <c r="CV101" s="516">
        <v>2832</v>
      </c>
      <c r="CW101" s="516">
        <v>2806</v>
      </c>
      <c r="CX101" s="516">
        <v>2760.5</v>
      </c>
      <c r="CY101" s="516">
        <v>2787</v>
      </c>
      <c r="CZ101" s="516">
        <v>2792.5</v>
      </c>
      <c r="DA101" s="2">
        <v>2832</v>
      </c>
      <c r="DB101" s="2">
        <v>2801</v>
      </c>
      <c r="DC101" s="2">
        <v>2838</v>
      </c>
      <c r="DD101" s="2">
        <v>2803</v>
      </c>
      <c r="DE101" s="2">
        <v>2748.5</v>
      </c>
      <c r="DF101" s="2">
        <v>2794</v>
      </c>
      <c r="DG101" s="2">
        <v>2716</v>
      </c>
      <c r="DH101" s="2">
        <v>2790.5</v>
      </c>
      <c r="DI101" s="2">
        <v>2816</v>
      </c>
      <c r="DJ101" s="2">
        <v>2818</v>
      </c>
      <c r="DK101" s="2">
        <v>2775.5</v>
      </c>
      <c r="DL101" s="2">
        <v>2709.5</v>
      </c>
      <c r="DM101" s="2">
        <v>2710.5</v>
      </c>
      <c r="DN101" s="2">
        <v>2759</v>
      </c>
      <c r="DO101" s="2">
        <v>2769.5</v>
      </c>
      <c r="DP101" s="2">
        <v>2737.5</v>
      </c>
      <c r="DQ101" s="2">
        <v>2756</v>
      </c>
      <c r="DR101" s="2">
        <v>2819</v>
      </c>
      <c r="DS101" s="2">
        <v>2813.5</v>
      </c>
      <c r="DT101" s="2">
        <v>2774</v>
      </c>
      <c r="DU101" s="2">
        <v>2752.5</v>
      </c>
      <c r="DV101" s="2">
        <v>2754.5</v>
      </c>
      <c r="DW101" s="2">
        <v>2740</v>
      </c>
      <c r="DX101" s="2">
        <v>2650</v>
      </c>
      <c r="DY101" s="2">
        <v>2697.5</v>
      </c>
      <c r="DZ101" s="2">
        <v>2759.5</v>
      </c>
      <c r="EA101" s="2">
        <v>2709.5</v>
      </c>
      <c r="EB101" s="2">
        <v>2745.5</v>
      </c>
      <c r="EC101" s="2">
        <v>2734</v>
      </c>
      <c r="ED101" s="2">
        <v>2760</v>
      </c>
      <c r="EE101" s="2">
        <v>2825.5</v>
      </c>
      <c r="EF101" s="2">
        <v>2795</v>
      </c>
      <c r="EG101" s="2">
        <v>2783.5</v>
      </c>
      <c r="EH101" s="2">
        <v>2803</v>
      </c>
      <c r="EI101" s="2">
        <v>2841.5</v>
      </c>
      <c r="EJ101" s="2">
        <v>2816.5</v>
      </c>
      <c r="EK101" s="2">
        <v>2821.5</v>
      </c>
      <c r="EL101" s="2">
        <v>2873.5</v>
      </c>
      <c r="EM101" s="2">
        <v>2893.5</v>
      </c>
      <c r="EN101" s="2">
        <v>2892.5</v>
      </c>
      <c r="EO101" s="2">
        <v>2890</v>
      </c>
      <c r="EP101" s="2">
        <v>2907.5</v>
      </c>
      <c r="EQ101" s="2">
        <v>2927</v>
      </c>
      <c r="ER101" s="2">
        <v>2867.5</v>
      </c>
      <c r="ES101" s="2">
        <v>2860</v>
      </c>
      <c r="ET101" s="2">
        <v>2898.5</v>
      </c>
      <c r="EU101" s="2">
        <v>2883.5</v>
      </c>
      <c r="EV101" s="2">
        <v>2916</v>
      </c>
      <c r="EW101" s="2">
        <v>2915</v>
      </c>
      <c r="EX101" s="2">
        <v>2898</v>
      </c>
      <c r="EY101" s="2">
        <v>2908.5</v>
      </c>
      <c r="EZ101" s="2">
        <v>2882</v>
      </c>
      <c r="FA101" s="2">
        <v>2864.5</v>
      </c>
      <c r="FB101" s="2">
        <v>2854.5</v>
      </c>
      <c r="FC101" s="2">
        <v>2815</v>
      </c>
      <c r="FD101" s="2">
        <v>2845.5</v>
      </c>
      <c r="FE101" s="2">
        <v>2866.5</v>
      </c>
      <c r="FF101" s="2">
        <v>2862</v>
      </c>
      <c r="FG101" s="2">
        <v>2792</v>
      </c>
      <c r="FH101" s="2">
        <v>2831</v>
      </c>
      <c r="FI101" s="2">
        <v>2845</v>
      </c>
      <c r="FJ101" s="2">
        <v>2892</v>
      </c>
      <c r="FK101" s="2">
        <v>2900</v>
      </c>
      <c r="FL101" s="2">
        <v>2955</v>
      </c>
      <c r="FM101" s="2">
        <v>2895.5</v>
      </c>
      <c r="FN101" s="2">
        <v>2921</v>
      </c>
      <c r="FO101" s="2">
        <v>2932</v>
      </c>
      <c r="FP101" s="2">
        <v>3007</v>
      </c>
      <c r="FQ101" s="2">
        <v>3042</v>
      </c>
      <c r="FR101" s="2">
        <v>3020</v>
      </c>
      <c r="FS101" s="2">
        <v>2993.5</v>
      </c>
      <c r="FT101" s="2">
        <v>3073</v>
      </c>
      <c r="FU101" s="2">
        <v>2985</v>
      </c>
      <c r="FV101" s="2">
        <v>3036</v>
      </c>
      <c r="FW101" s="2">
        <v>3005</v>
      </c>
      <c r="FX101" s="2">
        <v>2982.5</v>
      </c>
      <c r="FY101" s="2">
        <v>3162</v>
      </c>
      <c r="FZ101" s="2">
        <v>3082</v>
      </c>
      <c r="GA101" s="2">
        <v>3079</v>
      </c>
      <c r="GB101" s="2">
        <v>3071</v>
      </c>
      <c r="GC101" s="2">
        <v>3095</v>
      </c>
      <c r="GD101" s="2">
        <v>3111</v>
      </c>
      <c r="GE101" s="2">
        <v>3076</v>
      </c>
      <c r="GF101" s="2">
        <v>3142</v>
      </c>
      <c r="GG101" s="2">
        <v>3131</v>
      </c>
      <c r="GH101" s="2">
        <v>3120</v>
      </c>
      <c r="GI101" s="2">
        <v>3465</v>
      </c>
      <c r="GJ101" s="2">
        <v>3461</v>
      </c>
      <c r="GK101" s="2">
        <v>3515</v>
      </c>
      <c r="GL101" s="2">
        <v>3492</v>
      </c>
      <c r="GM101" s="2">
        <v>3488</v>
      </c>
      <c r="GN101" s="2">
        <v>3505</v>
      </c>
      <c r="GO101" s="2">
        <v>3565</v>
      </c>
      <c r="GP101" s="2">
        <v>3599</v>
      </c>
      <c r="GQ101" s="2">
        <v>3590</v>
      </c>
      <c r="GR101" s="2">
        <v>3590</v>
      </c>
      <c r="GS101" s="2">
        <v>3572</v>
      </c>
      <c r="GT101" s="2">
        <v>3580</v>
      </c>
      <c r="GU101" s="2">
        <v>3560</v>
      </c>
      <c r="GV101" s="2">
        <v>3571</v>
      </c>
      <c r="GW101" s="2">
        <v>3527</v>
      </c>
      <c r="GX101" s="2">
        <v>3444</v>
      </c>
      <c r="GY101" s="2">
        <v>3577</v>
      </c>
      <c r="GZ101" s="2">
        <v>3614</v>
      </c>
      <c r="HA101" s="2">
        <v>3487</v>
      </c>
      <c r="HB101" s="2">
        <v>3480</v>
      </c>
      <c r="HC101" s="2">
        <v>3589</v>
      </c>
      <c r="HD101" s="2">
        <v>3567</v>
      </c>
      <c r="HE101" s="2">
        <v>3536</v>
      </c>
      <c r="HF101" s="2">
        <v>3541</v>
      </c>
      <c r="HG101" s="2">
        <v>3645</v>
      </c>
      <c r="HH101" s="2">
        <v>3650</v>
      </c>
      <c r="HI101" s="2">
        <v>3632</v>
      </c>
      <c r="HJ101" s="2">
        <v>3554</v>
      </c>
      <c r="HK101" s="2">
        <v>3640</v>
      </c>
      <c r="HL101" s="2">
        <v>3682</v>
      </c>
      <c r="HM101" s="2">
        <v>3715</v>
      </c>
      <c r="HN101" s="2">
        <v>3594</v>
      </c>
      <c r="HO101" s="2">
        <v>3601</v>
      </c>
      <c r="HP101" s="2">
        <v>3670</v>
      </c>
      <c r="HQ101" s="2">
        <v>3686</v>
      </c>
      <c r="HR101" s="2">
        <v>3655</v>
      </c>
      <c r="HS101" s="2">
        <v>3648</v>
      </c>
      <c r="HT101" s="2">
        <v>3633</v>
      </c>
      <c r="HU101" s="2">
        <v>3607</v>
      </c>
      <c r="HV101" s="2">
        <v>3569</v>
      </c>
      <c r="HW101" s="2">
        <v>3616</v>
      </c>
      <c r="HX101" s="2">
        <v>3519</v>
      </c>
      <c r="HY101" s="2">
        <v>3571</v>
      </c>
      <c r="HZ101" s="2">
        <v>3517</v>
      </c>
      <c r="IA101" s="2">
        <v>3438</v>
      </c>
      <c r="IB101" s="2">
        <v>3528</v>
      </c>
      <c r="IC101" s="2">
        <v>3605</v>
      </c>
      <c r="ID101" s="2">
        <v>3618</v>
      </c>
      <c r="IE101" s="2">
        <v>3672</v>
      </c>
      <c r="IF101" s="2">
        <v>3515</v>
      </c>
      <c r="IG101" s="2">
        <v>3492</v>
      </c>
      <c r="IH101" s="2">
        <v>3506</v>
      </c>
      <c r="II101" s="2">
        <v>3355</v>
      </c>
      <c r="IJ101" s="2">
        <v>3301</v>
      </c>
      <c r="IK101" s="2">
        <v>3283</v>
      </c>
      <c r="IL101" s="2">
        <v>3228</v>
      </c>
      <c r="IM101" s="2">
        <v>3220</v>
      </c>
      <c r="IN101" s="2">
        <v>3214</v>
      </c>
      <c r="IO101" s="2">
        <v>3161</v>
      </c>
      <c r="IP101" s="2">
        <v>3186</v>
      </c>
      <c r="IQ101" s="2">
        <v>3175</v>
      </c>
      <c r="IR101" s="2">
        <v>3115</v>
      </c>
      <c r="IS101" s="2">
        <v>3074</v>
      </c>
      <c r="IT101" s="2">
        <v>3112</v>
      </c>
    </row>
    <row r="102" spans="1:254" ht="15.9" customHeight="1">
      <c r="A102" s="61" t="s">
        <v>199</v>
      </c>
      <c r="B102" s="6" t="s">
        <v>200</v>
      </c>
      <c r="C102" s="15">
        <v>2103</v>
      </c>
      <c r="D102" s="16">
        <v>-55.5</v>
      </c>
      <c r="E102" s="13">
        <v>2158.5</v>
      </c>
      <c r="F102" s="13">
        <v>2371.5</v>
      </c>
      <c r="G102" s="13">
        <v>2161.5</v>
      </c>
      <c r="H102" s="13">
        <v>2062.5</v>
      </c>
      <c r="I102" s="13">
        <v>2184</v>
      </c>
      <c r="J102" s="13">
        <v>2109.5</v>
      </c>
      <c r="K102" s="13">
        <v>2072</v>
      </c>
      <c r="L102" s="13">
        <v>2187.5</v>
      </c>
      <c r="M102" s="13">
        <v>2355</v>
      </c>
      <c r="N102" s="13">
        <v>2469</v>
      </c>
      <c r="O102" s="13">
        <v>2512</v>
      </c>
      <c r="P102" s="13">
        <v>2451</v>
      </c>
      <c r="Q102" s="13">
        <v>2336.5</v>
      </c>
      <c r="R102" s="13">
        <v>2249</v>
      </c>
      <c r="S102" s="13">
        <v>2397.5</v>
      </c>
      <c r="T102" s="13">
        <v>2532</v>
      </c>
      <c r="U102" s="13">
        <v>2458.5</v>
      </c>
      <c r="V102" s="13">
        <v>2486</v>
      </c>
      <c r="W102" s="13">
        <v>2582</v>
      </c>
      <c r="X102" s="13">
        <v>2401</v>
      </c>
      <c r="Y102" s="13">
        <v>2361.5</v>
      </c>
      <c r="Z102" s="13">
        <v>2443</v>
      </c>
      <c r="AA102" s="13">
        <v>2592.5</v>
      </c>
      <c r="AB102" s="13">
        <v>2664</v>
      </c>
      <c r="AC102" s="13">
        <v>2688.5</v>
      </c>
      <c r="AD102" s="13">
        <v>2834</v>
      </c>
      <c r="AE102" s="13">
        <v>2927</v>
      </c>
      <c r="AF102" s="13">
        <v>2894.5</v>
      </c>
      <c r="AG102" s="13">
        <v>2983.75</v>
      </c>
      <c r="AH102" s="13">
        <v>3060</v>
      </c>
      <c r="AI102" s="13">
        <v>3056.25</v>
      </c>
      <c r="AJ102" s="13">
        <v>3148.75</v>
      </c>
      <c r="AK102" s="13">
        <v>3375</v>
      </c>
      <c r="AL102" s="13">
        <v>3371.25</v>
      </c>
      <c r="AM102" s="13">
        <v>3050</v>
      </c>
      <c r="AN102" s="13">
        <v>3075</v>
      </c>
      <c r="AO102" s="13">
        <v>3080</v>
      </c>
      <c r="AP102" s="13">
        <v>2882.5</v>
      </c>
      <c r="AQ102" s="13">
        <v>2742.5</v>
      </c>
      <c r="AR102" s="13">
        <v>2562.5</v>
      </c>
      <c r="AS102" s="13">
        <v>2657.5</v>
      </c>
      <c r="AT102" s="13">
        <v>3010</v>
      </c>
      <c r="AU102" s="13">
        <v>3035</v>
      </c>
      <c r="AV102" s="13">
        <v>3252.5</v>
      </c>
      <c r="AW102" s="13">
        <v>3366.25</v>
      </c>
      <c r="AX102" s="13">
        <v>3491.25</v>
      </c>
      <c r="AY102" s="13">
        <v>3253.75</v>
      </c>
      <c r="AZ102" s="13">
        <v>3295</v>
      </c>
      <c r="BA102" s="13">
        <v>3146.25</v>
      </c>
      <c r="BB102" s="13">
        <v>2988.75</v>
      </c>
      <c r="BC102" s="13">
        <v>3003.75</v>
      </c>
      <c r="BD102" s="13">
        <v>2985</v>
      </c>
      <c r="BE102" s="13">
        <v>3066.25</v>
      </c>
      <c r="BF102" s="13">
        <v>2955</v>
      </c>
      <c r="BG102" s="13">
        <v>2682.5</v>
      </c>
      <c r="BH102" s="13">
        <v>2631.25</v>
      </c>
      <c r="BI102" s="13">
        <v>2710</v>
      </c>
      <c r="BJ102" s="13">
        <v>2845</v>
      </c>
      <c r="BK102" s="13">
        <v>2745</v>
      </c>
      <c r="BL102" s="13">
        <v>3026.25</v>
      </c>
      <c r="BM102" s="67">
        <v>3193.75</v>
      </c>
      <c r="BN102" s="67">
        <v>2912.5</v>
      </c>
      <c r="BO102" s="67">
        <v>2802.5</v>
      </c>
      <c r="BP102" s="67">
        <v>2826.25</v>
      </c>
      <c r="BQ102" s="67">
        <v>2836.25</v>
      </c>
      <c r="BR102" s="67">
        <v>2475</v>
      </c>
      <c r="BS102" s="67">
        <v>2547.5</v>
      </c>
      <c r="BT102" s="67">
        <v>2547.5</v>
      </c>
      <c r="BU102" s="67">
        <v>2515</v>
      </c>
      <c r="BV102" s="67">
        <v>2503.75</v>
      </c>
      <c r="BW102" s="67">
        <v>2551.25</v>
      </c>
      <c r="BX102" s="67">
        <v>2675</v>
      </c>
      <c r="BY102" s="67">
        <v>2575</v>
      </c>
      <c r="BZ102" s="67">
        <v>2494</v>
      </c>
      <c r="CA102" s="516">
        <v>2494</v>
      </c>
      <c r="CB102" s="516">
        <v>2535</v>
      </c>
      <c r="CC102" s="516">
        <v>2387.75</v>
      </c>
      <c r="CD102" s="516">
        <v>2518.75</v>
      </c>
      <c r="CE102" s="516">
        <v>2481.5</v>
      </c>
      <c r="CF102" s="516">
        <v>2645</v>
      </c>
      <c r="CG102" s="516">
        <v>2602.5</v>
      </c>
      <c r="CH102" s="516">
        <v>2578.75</v>
      </c>
      <c r="CI102" s="516">
        <v>2297.75</v>
      </c>
      <c r="CJ102" s="516">
        <v>2385.5</v>
      </c>
      <c r="CK102" s="516">
        <v>2350</v>
      </c>
      <c r="CL102" s="516">
        <v>2276</v>
      </c>
      <c r="CM102" s="516">
        <v>2317.25</v>
      </c>
      <c r="CN102" s="516">
        <v>2095</v>
      </c>
      <c r="CO102" s="516">
        <v>2250</v>
      </c>
      <c r="CP102" s="516">
        <v>2370</v>
      </c>
      <c r="CQ102" s="516">
        <v>2471.25</v>
      </c>
      <c r="CR102" s="516">
        <v>2552.5</v>
      </c>
      <c r="CS102" s="516">
        <v>2375.5</v>
      </c>
      <c r="CT102" s="516">
        <v>2303.5</v>
      </c>
      <c r="CU102" s="516">
        <v>2487</v>
      </c>
      <c r="CV102" s="516">
        <v>2501.25</v>
      </c>
      <c r="CW102" s="516">
        <v>2381.25</v>
      </c>
      <c r="CX102" s="516">
        <v>2537.5</v>
      </c>
      <c r="CY102" s="516">
        <v>2597.5</v>
      </c>
      <c r="CZ102" s="516">
        <v>2591.25</v>
      </c>
      <c r="DA102" s="2">
        <v>2678.75</v>
      </c>
      <c r="DB102" s="2">
        <v>2482.75</v>
      </c>
      <c r="DC102" s="2">
        <v>2281.25</v>
      </c>
      <c r="DD102" s="2">
        <v>2474.25</v>
      </c>
      <c r="DE102" s="2">
        <v>2493.75</v>
      </c>
      <c r="DF102" s="2">
        <v>2486.25</v>
      </c>
      <c r="DG102" s="2">
        <v>2581.25</v>
      </c>
      <c r="DH102" s="2">
        <v>2716.25</v>
      </c>
      <c r="DI102" s="2">
        <v>2593.75</v>
      </c>
      <c r="DJ102" s="2">
        <v>2560</v>
      </c>
      <c r="DK102" s="2">
        <v>2678.75</v>
      </c>
      <c r="DL102" s="2">
        <v>2597.5</v>
      </c>
      <c r="DM102" s="2">
        <v>2437</v>
      </c>
      <c r="DN102" s="2">
        <v>2330</v>
      </c>
      <c r="DO102" s="2">
        <v>2206.5</v>
      </c>
      <c r="DP102" s="2">
        <v>2162.75</v>
      </c>
      <c r="DQ102" s="2">
        <v>2163.25</v>
      </c>
      <c r="DR102" s="2">
        <v>2148.25</v>
      </c>
      <c r="DS102" s="2">
        <v>2192.5</v>
      </c>
      <c r="DT102" s="2">
        <v>2182</v>
      </c>
      <c r="DU102" s="2">
        <v>2091.75</v>
      </c>
      <c r="DV102" s="2">
        <v>1885</v>
      </c>
      <c r="DW102" s="2">
        <v>1851.75</v>
      </c>
      <c r="DX102" s="2">
        <v>1958.25</v>
      </c>
      <c r="DY102" s="2">
        <v>1913.75</v>
      </c>
      <c r="DZ102" s="2">
        <v>1701</v>
      </c>
      <c r="EA102" s="2">
        <v>1681</v>
      </c>
      <c r="EB102" s="2">
        <v>1715</v>
      </c>
      <c r="EC102" s="2">
        <v>1752.5</v>
      </c>
      <c r="ED102" s="2">
        <v>1669.75</v>
      </c>
      <c r="EE102" s="2">
        <v>1636.75</v>
      </c>
      <c r="EF102" s="2">
        <v>1681.25</v>
      </c>
      <c r="EG102" s="2">
        <v>1677.25</v>
      </c>
      <c r="EH102" s="2">
        <v>1672.5</v>
      </c>
      <c r="EI102" s="2">
        <v>1649.25</v>
      </c>
      <c r="EJ102" s="2">
        <v>1687.5</v>
      </c>
      <c r="EK102" s="2">
        <v>1707</v>
      </c>
      <c r="EL102" s="2">
        <v>1679</v>
      </c>
      <c r="EM102" s="2">
        <v>1619.75</v>
      </c>
      <c r="EN102" s="2">
        <v>1619.75</v>
      </c>
      <c r="EO102" s="2">
        <v>1576</v>
      </c>
      <c r="EP102" s="2">
        <v>1589</v>
      </c>
      <c r="EQ102" s="2">
        <v>1661.75</v>
      </c>
      <c r="ER102" s="2">
        <v>1631.75</v>
      </c>
      <c r="ES102" s="2">
        <v>1677.5</v>
      </c>
      <c r="ET102" s="2">
        <v>1581.25</v>
      </c>
      <c r="EU102" s="2">
        <v>1584</v>
      </c>
      <c r="EV102" s="2">
        <v>1563.75</v>
      </c>
      <c r="EW102" s="2">
        <v>1635</v>
      </c>
      <c r="EX102" s="2">
        <v>1625.5</v>
      </c>
      <c r="EY102" s="2">
        <v>1652</v>
      </c>
      <c r="EZ102" s="2">
        <v>1690.25</v>
      </c>
      <c r="FA102" s="2">
        <v>1575.75</v>
      </c>
      <c r="FB102" s="2">
        <v>1520</v>
      </c>
      <c r="FC102" s="2">
        <v>1580.25</v>
      </c>
      <c r="FD102" s="2">
        <v>1560.5</v>
      </c>
      <c r="FE102" s="2">
        <v>1658</v>
      </c>
      <c r="FF102" s="2">
        <v>1664.75</v>
      </c>
      <c r="FG102" s="2">
        <v>1667.75</v>
      </c>
      <c r="FH102" s="2">
        <v>1734</v>
      </c>
      <c r="FI102" s="2">
        <v>1777.25</v>
      </c>
      <c r="FJ102" s="2">
        <v>1735.25</v>
      </c>
      <c r="FK102" s="2">
        <v>1668.75</v>
      </c>
      <c r="FL102" s="2">
        <v>1680</v>
      </c>
      <c r="FM102" s="2">
        <v>1709.75</v>
      </c>
      <c r="FN102" s="2">
        <v>1641.25</v>
      </c>
      <c r="FO102" s="2">
        <v>1582.5</v>
      </c>
      <c r="FP102" s="2">
        <v>1535.25</v>
      </c>
      <c r="FQ102" s="2">
        <v>1522.25</v>
      </c>
      <c r="FR102" s="2">
        <v>1512.75</v>
      </c>
      <c r="FS102" s="2">
        <v>1515.5</v>
      </c>
      <c r="FT102" s="2">
        <v>1424.5</v>
      </c>
      <c r="FU102" s="2">
        <v>1597</v>
      </c>
      <c r="FV102" s="2">
        <v>1485.5</v>
      </c>
      <c r="FW102" s="2">
        <v>1485.25</v>
      </c>
      <c r="FX102" s="2">
        <v>1633.25</v>
      </c>
      <c r="FY102" s="2">
        <v>1574.25</v>
      </c>
      <c r="FZ102" s="2">
        <v>1593.75</v>
      </c>
      <c r="GA102" s="2">
        <v>1488.75</v>
      </c>
      <c r="GB102" s="2">
        <v>1465</v>
      </c>
      <c r="GC102" s="2">
        <v>1507.5</v>
      </c>
      <c r="GD102" s="2">
        <v>1463.75</v>
      </c>
      <c r="GE102" s="2">
        <v>1551.75</v>
      </c>
      <c r="GF102" s="2">
        <v>1475.5</v>
      </c>
      <c r="GG102" s="2">
        <v>1515.5</v>
      </c>
      <c r="GH102" s="2">
        <v>1412.5</v>
      </c>
      <c r="GI102" s="2">
        <v>1324.75</v>
      </c>
      <c r="GJ102" s="2">
        <v>1248.5</v>
      </c>
      <c r="GK102" s="2">
        <v>1189.5</v>
      </c>
      <c r="GL102" s="2">
        <v>1192.5</v>
      </c>
      <c r="GM102" s="2">
        <v>1152.5</v>
      </c>
      <c r="GN102" s="2">
        <v>1132.5</v>
      </c>
      <c r="GO102" s="2">
        <v>1123.5</v>
      </c>
      <c r="GP102" s="2">
        <v>1133.5</v>
      </c>
      <c r="GQ102" s="2">
        <v>1144.25</v>
      </c>
      <c r="GR102" s="2">
        <v>1114.5</v>
      </c>
      <c r="GS102" s="2">
        <v>1136</v>
      </c>
      <c r="GT102" s="2">
        <v>1109.25</v>
      </c>
      <c r="GU102" s="2">
        <v>1082.25</v>
      </c>
      <c r="GV102" s="2">
        <v>1133.75</v>
      </c>
      <c r="GW102" s="2">
        <v>1157.5</v>
      </c>
      <c r="GX102" s="2">
        <v>1133.25</v>
      </c>
      <c r="GY102" s="2">
        <v>1116.25</v>
      </c>
      <c r="GZ102" s="2">
        <v>1089.75</v>
      </c>
      <c r="HA102" s="2">
        <v>1050</v>
      </c>
      <c r="HB102" s="2">
        <v>1049.25</v>
      </c>
      <c r="HC102" s="2">
        <v>1032.25</v>
      </c>
      <c r="HD102" s="2">
        <v>1054.5</v>
      </c>
      <c r="HE102" s="2">
        <v>1061.25</v>
      </c>
      <c r="HF102" s="2">
        <v>1063.5</v>
      </c>
      <c r="HG102" s="2">
        <v>1075.25</v>
      </c>
      <c r="HH102" s="2">
        <v>1054.75</v>
      </c>
      <c r="HI102" s="2">
        <v>1039.75</v>
      </c>
      <c r="HJ102" s="2">
        <v>1046</v>
      </c>
      <c r="HK102" s="2">
        <v>1052.5</v>
      </c>
      <c r="HL102" s="2">
        <v>1035</v>
      </c>
      <c r="HM102" s="2">
        <v>1067.75</v>
      </c>
      <c r="HN102" s="2">
        <v>1045.25</v>
      </c>
      <c r="HO102" s="2">
        <v>1058.75</v>
      </c>
      <c r="HP102" s="2">
        <v>1072.75</v>
      </c>
      <c r="HQ102" s="2">
        <v>1028.5</v>
      </c>
      <c r="HR102" s="2">
        <v>1059</v>
      </c>
      <c r="HS102" s="2">
        <v>1035</v>
      </c>
      <c r="HT102" s="2">
        <v>1025.5</v>
      </c>
      <c r="HU102" s="2">
        <v>1021.25</v>
      </c>
      <c r="HV102" s="2">
        <v>1015</v>
      </c>
      <c r="HW102" s="2">
        <v>1022</v>
      </c>
      <c r="HX102" s="2">
        <v>1050.75</v>
      </c>
      <c r="HY102" s="2">
        <v>1031.75</v>
      </c>
      <c r="HZ102" s="2">
        <v>1014</v>
      </c>
      <c r="IA102" s="2">
        <v>1005.75</v>
      </c>
      <c r="IB102" s="2">
        <v>1018.5</v>
      </c>
      <c r="IC102" s="2">
        <v>999.25</v>
      </c>
      <c r="ID102" s="2">
        <v>977.75</v>
      </c>
      <c r="IE102" s="2">
        <v>969.25</v>
      </c>
      <c r="IF102" s="2">
        <v>990.75</v>
      </c>
      <c r="IG102" s="2">
        <v>1009.25</v>
      </c>
      <c r="IH102" s="2">
        <v>1012.5</v>
      </c>
      <c r="II102" s="2">
        <v>983.5</v>
      </c>
      <c r="IJ102" s="2">
        <v>1006.25</v>
      </c>
      <c r="IK102" s="2">
        <v>988</v>
      </c>
      <c r="IL102" s="2">
        <v>982</v>
      </c>
      <c r="IM102" s="2">
        <v>993.25</v>
      </c>
      <c r="IN102" s="2">
        <v>996.25</v>
      </c>
      <c r="IO102" s="2">
        <v>979.5</v>
      </c>
      <c r="IP102" s="2">
        <v>933.75</v>
      </c>
      <c r="IQ102" s="2">
        <v>935.25</v>
      </c>
      <c r="IR102" s="2">
        <v>939.5</v>
      </c>
      <c r="IS102" s="2">
        <v>901</v>
      </c>
      <c r="IT102" s="2">
        <v>877.25</v>
      </c>
    </row>
    <row r="103" spans="1:254" ht="15.9" customHeight="1">
      <c r="A103" s="61" t="s">
        <v>201</v>
      </c>
      <c r="B103" s="6" t="s">
        <v>202</v>
      </c>
      <c r="C103" s="15">
        <v>4568</v>
      </c>
      <c r="D103" s="16">
        <v>-28</v>
      </c>
      <c r="E103" s="13">
        <v>4596</v>
      </c>
      <c r="F103" s="13">
        <v>5073</v>
      </c>
      <c r="G103" s="13">
        <v>4628</v>
      </c>
      <c r="H103" s="13">
        <v>4290</v>
      </c>
      <c r="I103" s="13">
        <v>4172</v>
      </c>
      <c r="J103" s="13">
        <v>3720</v>
      </c>
      <c r="K103" s="13">
        <v>3760</v>
      </c>
      <c r="L103" s="13">
        <v>4073</v>
      </c>
      <c r="M103" s="13">
        <v>4325</v>
      </c>
      <c r="N103" s="13">
        <v>4593</v>
      </c>
      <c r="O103" s="13">
        <v>4727</v>
      </c>
      <c r="P103" s="13">
        <v>4751</v>
      </c>
      <c r="Q103" s="13">
        <v>4672</v>
      </c>
      <c r="R103" s="13">
        <v>4472</v>
      </c>
      <c r="S103" s="13">
        <v>4761</v>
      </c>
      <c r="T103" s="13">
        <v>5145</v>
      </c>
      <c r="U103" s="13">
        <v>4800</v>
      </c>
      <c r="V103" s="13">
        <v>5007</v>
      </c>
      <c r="W103" s="13">
        <v>5150</v>
      </c>
      <c r="X103" s="13">
        <v>4938</v>
      </c>
      <c r="Y103" s="13">
        <v>4824</v>
      </c>
      <c r="Z103" s="13">
        <v>5072</v>
      </c>
      <c r="AA103" s="13">
        <v>5354</v>
      </c>
      <c r="AB103" s="13">
        <v>5358</v>
      </c>
      <c r="AC103" s="13">
        <v>5368</v>
      </c>
      <c r="AD103" s="13">
        <v>5826</v>
      </c>
      <c r="AE103" s="13">
        <v>6238</v>
      </c>
      <c r="AF103" s="13">
        <v>5885</v>
      </c>
      <c r="AG103" s="13">
        <v>6131</v>
      </c>
      <c r="AH103" s="13">
        <v>6436</v>
      </c>
      <c r="AI103" s="13">
        <v>6313</v>
      </c>
      <c r="AJ103" s="13">
        <v>6487</v>
      </c>
      <c r="AK103" s="13">
        <v>6161</v>
      </c>
      <c r="AL103" s="13">
        <v>5161</v>
      </c>
      <c r="AM103" s="13">
        <v>4461</v>
      </c>
      <c r="AN103" s="13">
        <v>4729</v>
      </c>
      <c r="AO103" s="13">
        <v>4738</v>
      </c>
      <c r="AP103" s="13">
        <v>4346</v>
      </c>
      <c r="AQ103" s="13">
        <v>4256</v>
      </c>
      <c r="AR103" s="13">
        <v>4142</v>
      </c>
      <c r="AS103" s="13">
        <v>4194</v>
      </c>
      <c r="AT103" s="13">
        <v>4499</v>
      </c>
      <c r="AU103" s="13">
        <v>4401</v>
      </c>
      <c r="AV103" s="13">
        <v>4747</v>
      </c>
      <c r="AW103" s="13">
        <v>4805</v>
      </c>
      <c r="AX103" s="13">
        <v>5001</v>
      </c>
      <c r="AY103" s="13">
        <v>4574</v>
      </c>
      <c r="AZ103" s="13">
        <v>4677</v>
      </c>
      <c r="BA103" s="13">
        <v>4771</v>
      </c>
      <c r="BB103" s="13">
        <v>5017</v>
      </c>
      <c r="BC103" s="13">
        <v>5140</v>
      </c>
      <c r="BD103" s="13">
        <v>5329</v>
      </c>
      <c r="BE103" s="13">
        <v>5550</v>
      </c>
      <c r="BF103" s="13">
        <v>4850</v>
      </c>
      <c r="BG103" s="13">
        <v>4501</v>
      </c>
      <c r="BH103" s="13">
        <v>4295</v>
      </c>
      <c r="BI103" s="13">
        <v>4695</v>
      </c>
      <c r="BJ103" s="13">
        <v>5653</v>
      </c>
      <c r="BK103" s="13">
        <v>5819</v>
      </c>
      <c r="BL103" s="13">
        <v>6355</v>
      </c>
      <c r="BM103" s="67">
        <v>7855</v>
      </c>
      <c r="BN103" s="67">
        <v>7624</v>
      </c>
      <c r="BO103" s="67">
        <v>6832</v>
      </c>
      <c r="BP103" s="67">
        <v>6582</v>
      </c>
      <c r="BQ103" s="67">
        <v>6498</v>
      </c>
      <c r="BR103" s="67">
        <v>5808</v>
      </c>
      <c r="BS103" s="67">
        <v>5971</v>
      </c>
      <c r="BT103" s="67">
        <v>6281</v>
      </c>
      <c r="BU103" s="67">
        <v>6347</v>
      </c>
      <c r="BV103" s="67">
        <v>6037</v>
      </c>
      <c r="BW103" s="67">
        <v>5893</v>
      </c>
      <c r="BX103" s="67">
        <v>5985</v>
      </c>
      <c r="BY103" s="67">
        <v>5889</v>
      </c>
      <c r="BZ103" s="67">
        <v>5529</v>
      </c>
      <c r="CA103" s="516">
        <v>5762</v>
      </c>
      <c r="CB103" s="516">
        <v>5951</v>
      </c>
      <c r="CC103" s="516">
        <v>5683</v>
      </c>
      <c r="CD103" s="516">
        <v>5935</v>
      </c>
      <c r="CE103" s="516">
        <v>5698</v>
      </c>
      <c r="CF103" s="516">
        <v>5630</v>
      </c>
      <c r="CG103" s="516">
        <v>5028</v>
      </c>
      <c r="CH103" s="516">
        <v>4876</v>
      </c>
      <c r="CI103" s="516">
        <v>4370</v>
      </c>
      <c r="CJ103" s="516">
        <v>4600</v>
      </c>
      <c r="CK103" s="516">
        <v>4616</v>
      </c>
      <c r="CL103" s="516">
        <v>4293</v>
      </c>
      <c r="CM103" s="516">
        <v>4446</v>
      </c>
      <c r="CN103" s="516">
        <v>4090</v>
      </c>
      <c r="CO103" s="516">
        <v>4505</v>
      </c>
      <c r="CP103" s="516">
        <v>4605</v>
      </c>
      <c r="CQ103" s="516">
        <v>4685.8333000000002</v>
      </c>
      <c r="CR103" s="516">
        <v>4579.1665999999996</v>
      </c>
      <c r="CS103" s="516">
        <v>4266.6665999999996</v>
      </c>
      <c r="CT103" s="516">
        <v>4055</v>
      </c>
      <c r="CU103" s="516">
        <v>4221.6665999999996</v>
      </c>
      <c r="CV103" s="516">
        <v>4284.1665999999996</v>
      </c>
      <c r="CW103" s="516">
        <v>4100.8333000000002</v>
      </c>
      <c r="CX103" s="516">
        <v>4271.6665999999996</v>
      </c>
      <c r="CY103" s="516">
        <v>4420</v>
      </c>
      <c r="CZ103" s="516">
        <v>4283.3333000000002</v>
      </c>
      <c r="DA103" s="2">
        <v>4275</v>
      </c>
      <c r="DB103" s="2">
        <v>4010.8332999999998</v>
      </c>
      <c r="DC103" s="2">
        <v>3769.1666</v>
      </c>
      <c r="DD103" s="2">
        <v>4183.3333000000002</v>
      </c>
      <c r="DE103" s="2">
        <v>4386.6665999999996</v>
      </c>
      <c r="DF103" s="2">
        <v>4229.1665999999996</v>
      </c>
      <c r="DG103" s="2">
        <v>4558.3333000000002</v>
      </c>
      <c r="DH103" s="2">
        <v>4737.5</v>
      </c>
      <c r="DI103" s="2">
        <v>4460.8333000000002</v>
      </c>
      <c r="DJ103" s="2">
        <v>4577.5</v>
      </c>
      <c r="DK103" s="2">
        <v>4470.8333000000002</v>
      </c>
      <c r="DL103" s="2">
        <v>4198.3333000000002</v>
      </c>
      <c r="DM103" s="2">
        <v>3816.6666</v>
      </c>
      <c r="DN103" s="2">
        <v>3825</v>
      </c>
      <c r="DO103" s="2">
        <v>3723.3332999999998</v>
      </c>
      <c r="DP103" s="2">
        <v>3570</v>
      </c>
      <c r="DQ103" s="2">
        <v>3574.1666</v>
      </c>
      <c r="DR103" s="2">
        <v>3632.5</v>
      </c>
      <c r="DS103" s="2">
        <v>3841.6666</v>
      </c>
      <c r="DT103" s="2">
        <v>3843.3332999999998</v>
      </c>
      <c r="DU103" s="2">
        <v>3659.1666</v>
      </c>
      <c r="DV103" s="2">
        <v>3732.5</v>
      </c>
      <c r="DW103" s="2">
        <v>3609.1666</v>
      </c>
      <c r="DX103" s="2">
        <v>3801.6666</v>
      </c>
      <c r="DY103" s="2">
        <v>3630</v>
      </c>
      <c r="DZ103" s="2">
        <v>3310</v>
      </c>
      <c r="EA103" s="2">
        <v>3261.6666</v>
      </c>
      <c r="EB103" s="2">
        <v>3245</v>
      </c>
      <c r="EC103" s="2">
        <v>3345</v>
      </c>
      <c r="ED103" s="2">
        <v>3061.6666</v>
      </c>
      <c r="EE103" s="2">
        <v>2993.3332999999998</v>
      </c>
      <c r="EF103" s="2">
        <v>2984.1666</v>
      </c>
      <c r="EG103" s="2">
        <v>3027.5</v>
      </c>
      <c r="EH103" s="2">
        <v>2988.3332999999998</v>
      </c>
      <c r="EI103" s="2">
        <v>2813.3332999999998</v>
      </c>
      <c r="EJ103" s="2">
        <v>2881.6666</v>
      </c>
      <c r="EK103" s="2">
        <v>2951.6666</v>
      </c>
      <c r="EL103" s="2">
        <v>2883.3332999999998</v>
      </c>
      <c r="EM103" s="2">
        <v>2882.5</v>
      </c>
      <c r="EN103" s="2">
        <v>2860.8332999999998</v>
      </c>
      <c r="EO103" s="2">
        <v>2847.5</v>
      </c>
      <c r="EP103" s="2">
        <v>2930.8332999999998</v>
      </c>
      <c r="EQ103" s="2">
        <v>3040.8332999999998</v>
      </c>
      <c r="ER103" s="2">
        <v>3083.3332999999998</v>
      </c>
      <c r="ES103" s="2">
        <v>3074.1666</v>
      </c>
      <c r="ET103" s="2">
        <v>2906.6666</v>
      </c>
      <c r="EU103" s="2">
        <v>2967.5</v>
      </c>
      <c r="EV103" s="2">
        <v>2860</v>
      </c>
      <c r="EW103" s="2">
        <v>2936.6666</v>
      </c>
      <c r="EX103" s="2">
        <v>3011.6666</v>
      </c>
      <c r="EY103" s="2">
        <v>2973.3332999999998</v>
      </c>
      <c r="EZ103" s="2">
        <v>2964.1666</v>
      </c>
      <c r="FA103" s="2">
        <v>2771.6666</v>
      </c>
      <c r="FB103" s="2">
        <v>2660</v>
      </c>
      <c r="FC103" s="2">
        <v>2754.1666</v>
      </c>
      <c r="FD103" s="2">
        <v>2750</v>
      </c>
      <c r="FE103" s="2">
        <v>2948.3332999999998</v>
      </c>
      <c r="FF103" s="2">
        <v>3083.3332999999998</v>
      </c>
      <c r="FG103" s="2">
        <v>3036.6666</v>
      </c>
      <c r="FH103" s="2">
        <v>3076.6666</v>
      </c>
      <c r="FI103" s="2">
        <v>3078.3332999999998</v>
      </c>
      <c r="FJ103" s="2">
        <v>3075.8332999999998</v>
      </c>
      <c r="FK103" s="2">
        <v>2875</v>
      </c>
      <c r="FL103" s="2">
        <v>2825</v>
      </c>
      <c r="FM103" s="2">
        <v>2838.3332999999998</v>
      </c>
      <c r="FN103" s="2">
        <v>2766.6666</v>
      </c>
      <c r="FO103" s="2">
        <v>2724.1666</v>
      </c>
      <c r="FP103" s="2">
        <v>2991.6666</v>
      </c>
      <c r="FQ103" s="2">
        <v>3016.6666</v>
      </c>
      <c r="FR103" s="2">
        <v>3005.8332999999998</v>
      </c>
      <c r="FS103" s="2">
        <v>2896.6666</v>
      </c>
      <c r="FT103" s="2">
        <v>2887.5</v>
      </c>
      <c r="FU103" s="2">
        <v>3148.3332999999998</v>
      </c>
      <c r="FV103" s="2">
        <v>2973.3332999999998</v>
      </c>
      <c r="FW103" s="2">
        <v>2979.1666</v>
      </c>
      <c r="FX103" s="2">
        <v>3306.6666</v>
      </c>
      <c r="FY103" s="2">
        <v>3230</v>
      </c>
      <c r="FZ103" s="2">
        <v>3450.8332999999998</v>
      </c>
      <c r="GA103" s="2">
        <v>3345.8332999999998</v>
      </c>
      <c r="GB103" s="2">
        <v>3214.1666</v>
      </c>
      <c r="GC103" s="2">
        <v>3418.3332999999998</v>
      </c>
      <c r="GD103" s="2">
        <v>3402.5</v>
      </c>
      <c r="GE103" s="2">
        <v>3587.5</v>
      </c>
      <c r="GF103" s="2">
        <v>3269.1666</v>
      </c>
      <c r="GG103" s="2">
        <v>3451.6666</v>
      </c>
      <c r="GH103" s="2">
        <v>3528.3332999999998</v>
      </c>
      <c r="GI103" s="2">
        <v>3467.5</v>
      </c>
      <c r="GJ103" s="2">
        <v>3351.6666</v>
      </c>
      <c r="GK103" s="2">
        <v>3199.1666</v>
      </c>
      <c r="GL103" s="2">
        <v>3225.8332999999998</v>
      </c>
      <c r="GM103" s="2">
        <v>2987.5</v>
      </c>
      <c r="GN103" s="2">
        <v>2874.1666</v>
      </c>
      <c r="GO103" s="2">
        <v>2822.5</v>
      </c>
      <c r="GP103" s="2">
        <v>2779.1666</v>
      </c>
      <c r="GQ103" s="2">
        <v>2865.8332999999998</v>
      </c>
      <c r="GR103" s="2">
        <v>2740.8332999999998</v>
      </c>
      <c r="GS103" s="2">
        <v>2800</v>
      </c>
      <c r="GT103" s="2">
        <v>2693.3332999999998</v>
      </c>
      <c r="GU103" s="2">
        <v>2624.1666</v>
      </c>
      <c r="GV103" s="2">
        <v>2760</v>
      </c>
      <c r="GW103" s="2">
        <v>2797.5</v>
      </c>
      <c r="GX103" s="2">
        <v>2660.8332999999998</v>
      </c>
      <c r="GY103" s="2">
        <v>2548.3332999999998</v>
      </c>
      <c r="GZ103" s="2">
        <v>2416.6666</v>
      </c>
      <c r="HA103" s="2">
        <v>2355.8332999999998</v>
      </c>
      <c r="HB103" s="2">
        <v>2359.1666</v>
      </c>
      <c r="HC103" s="2">
        <v>2382.5</v>
      </c>
      <c r="HD103" s="2">
        <v>2409.1666</v>
      </c>
      <c r="HE103" s="2">
        <v>2446.6666</v>
      </c>
      <c r="HF103" s="2">
        <v>2350</v>
      </c>
      <c r="HG103" s="2">
        <v>2425</v>
      </c>
      <c r="HH103" s="2">
        <v>2428.3332999999998</v>
      </c>
      <c r="HI103" s="2">
        <v>2375</v>
      </c>
      <c r="HJ103" s="2">
        <v>2329.1666</v>
      </c>
      <c r="HK103" s="2">
        <v>2267.5</v>
      </c>
      <c r="HL103" s="2">
        <v>2242.5</v>
      </c>
      <c r="HM103" s="2">
        <v>2328.3332999999998</v>
      </c>
      <c r="HN103" s="2">
        <v>2350</v>
      </c>
      <c r="HO103" s="2">
        <v>2331.6666</v>
      </c>
      <c r="HP103" s="2">
        <v>2271.6666</v>
      </c>
      <c r="HQ103" s="2">
        <v>2150.8332999999998</v>
      </c>
      <c r="HR103" s="2">
        <v>2259.1666</v>
      </c>
      <c r="HS103" s="2">
        <v>2223.3332999999998</v>
      </c>
      <c r="HT103" s="2">
        <v>2190</v>
      </c>
      <c r="HU103" s="2">
        <v>2083.3332999999998</v>
      </c>
      <c r="HV103" s="2">
        <v>2070.8332999999998</v>
      </c>
      <c r="HW103" s="2">
        <v>2069.1666</v>
      </c>
      <c r="HX103" s="2">
        <v>2128.3332999999998</v>
      </c>
      <c r="HY103" s="2">
        <v>2053.3332999999998</v>
      </c>
      <c r="HZ103" s="2">
        <v>1945.8333</v>
      </c>
      <c r="IA103" s="2">
        <v>1920.8333</v>
      </c>
      <c r="IB103" s="2">
        <v>1915.8333</v>
      </c>
      <c r="IC103" s="2">
        <v>1914.1666</v>
      </c>
      <c r="ID103" s="2">
        <v>1907.5</v>
      </c>
      <c r="IE103" s="2">
        <v>1888.3333</v>
      </c>
      <c r="IF103" s="2">
        <v>2001.6666</v>
      </c>
      <c r="IG103" s="2">
        <v>2066.6666</v>
      </c>
      <c r="IH103" s="2">
        <v>2045.8333</v>
      </c>
      <c r="II103" s="2">
        <v>1984.1666</v>
      </c>
      <c r="IJ103" s="2">
        <v>2000</v>
      </c>
      <c r="IK103" s="2">
        <v>1938.3333</v>
      </c>
      <c r="IL103" s="2">
        <v>1849.1666</v>
      </c>
      <c r="IM103" s="2">
        <v>1918.3333</v>
      </c>
      <c r="IN103" s="2">
        <v>1821.6666</v>
      </c>
      <c r="IO103" s="2">
        <v>1779.1666</v>
      </c>
      <c r="IP103" s="2">
        <v>1711.6666</v>
      </c>
      <c r="IQ103" s="2">
        <v>1715</v>
      </c>
      <c r="IR103" s="2">
        <v>1729.1666</v>
      </c>
      <c r="IS103" s="2">
        <v>1622.6666</v>
      </c>
      <c r="IT103" s="2">
        <v>1490</v>
      </c>
    </row>
    <row r="104" spans="1:254" ht="15.9" customHeight="1">
      <c r="A104" s="61" t="s">
        <v>203</v>
      </c>
      <c r="B104" s="6" t="s">
        <v>204</v>
      </c>
      <c r="C104" s="15">
        <v>2422</v>
      </c>
      <c r="D104" s="16">
        <v>27</v>
      </c>
      <c r="E104" s="13">
        <v>2395</v>
      </c>
      <c r="F104" s="13">
        <v>2357</v>
      </c>
      <c r="G104" s="13">
        <v>2327.5</v>
      </c>
      <c r="H104" s="13">
        <v>2335.5</v>
      </c>
      <c r="I104" s="13">
        <v>2382</v>
      </c>
      <c r="J104" s="13">
        <v>2419</v>
      </c>
      <c r="K104" s="13">
        <v>2482</v>
      </c>
      <c r="L104" s="13">
        <v>2464</v>
      </c>
      <c r="M104" s="13">
        <v>2521.5</v>
      </c>
      <c r="N104" s="13">
        <v>2485.5</v>
      </c>
      <c r="O104" s="13">
        <v>2460.5</v>
      </c>
      <c r="P104" s="13">
        <v>2453.5</v>
      </c>
      <c r="Q104" s="13">
        <v>2418.5</v>
      </c>
      <c r="R104" s="13">
        <v>2329</v>
      </c>
      <c r="S104" s="13">
        <v>2388</v>
      </c>
      <c r="T104" s="13">
        <v>2407.5</v>
      </c>
      <c r="U104" s="13">
        <v>2353</v>
      </c>
      <c r="V104" s="13">
        <v>2333</v>
      </c>
      <c r="W104" s="13">
        <v>2319.5</v>
      </c>
      <c r="X104" s="13">
        <v>2360.5</v>
      </c>
      <c r="Y104" s="13">
        <v>2370</v>
      </c>
      <c r="Z104" s="13">
        <v>2355.5</v>
      </c>
      <c r="AA104" s="13">
        <v>2326</v>
      </c>
      <c r="AB104" s="13">
        <v>2271.5</v>
      </c>
      <c r="AC104" s="13">
        <v>2237.5</v>
      </c>
      <c r="AD104" s="13">
        <v>2168.5</v>
      </c>
      <c r="AE104" s="13">
        <v>2169</v>
      </c>
      <c r="AF104" s="13">
        <v>2153</v>
      </c>
      <c r="AG104" s="13">
        <v>2161</v>
      </c>
      <c r="AH104" s="13">
        <v>2183.5</v>
      </c>
      <c r="AI104" s="13">
        <v>2225.5</v>
      </c>
      <c r="AJ104" s="13">
        <v>2215</v>
      </c>
      <c r="AK104" s="13">
        <v>2227.5</v>
      </c>
      <c r="AL104" s="13">
        <v>2240.5</v>
      </c>
      <c r="AM104" s="13">
        <v>2234</v>
      </c>
      <c r="AN104" s="13">
        <v>2196.5</v>
      </c>
      <c r="AO104" s="13">
        <v>2264.5</v>
      </c>
      <c r="AP104" s="13">
        <v>2285.5</v>
      </c>
      <c r="AQ104" s="13">
        <v>2318</v>
      </c>
      <c r="AR104" s="13">
        <v>2209.5</v>
      </c>
      <c r="AS104" s="13">
        <v>2205</v>
      </c>
      <c r="AT104" s="13">
        <v>2181</v>
      </c>
      <c r="AU104" s="13">
        <v>2128</v>
      </c>
      <c r="AV104" s="13">
        <v>2122.5</v>
      </c>
      <c r="AW104" s="13">
        <v>2145.5</v>
      </c>
      <c r="AX104" s="13">
        <v>2125</v>
      </c>
      <c r="AY104" s="13">
        <v>2074</v>
      </c>
      <c r="AZ104" s="13">
        <v>2035</v>
      </c>
      <c r="BA104" s="13">
        <v>2068</v>
      </c>
      <c r="BB104" s="13">
        <v>2029.5</v>
      </c>
      <c r="BC104" s="13">
        <v>2059.5</v>
      </c>
      <c r="BD104" s="13">
        <v>2080</v>
      </c>
      <c r="BE104" s="13">
        <v>2091.5</v>
      </c>
      <c r="BF104" s="13">
        <v>2116</v>
      </c>
      <c r="BG104" s="13">
        <v>2134</v>
      </c>
      <c r="BH104" s="13">
        <v>2110</v>
      </c>
      <c r="BI104" s="13">
        <v>2093</v>
      </c>
      <c r="BJ104" s="13">
        <v>2054</v>
      </c>
      <c r="BK104" s="13">
        <v>1957</v>
      </c>
      <c r="BL104" s="13">
        <v>1951</v>
      </c>
      <c r="BM104" s="67">
        <v>1941.5</v>
      </c>
      <c r="BN104" s="67">
        <v>1911</v>
      </c>
      <c r="BO104" s="67">
        <v>1865</v>
      </c>
      <c r="BP104" s="67">
        <v>1855.5</v>
      </c>
      <c r="BQ104" s="67">
        <v>1861</v>
      </c>
      <c r="BR104" s="67">
        <v>1811.5</v>
      </c>
      <c r="BS104" s="67">
        <v>1823</v>
      </c>
      <c r="BT104" s="67">
        <v>1823</v>
      </c>
      <c r="BU104" s="67">
        <v>1757.5</v>
      </c>
      <c r="BV104" s="67">
        <v>1779.5</v>
      </c>
      <c r="BW104" s="67">
        <v>1774</v>
      </c>
      <c r="BX104" s="67">
        <v>1799.5</v>
      </c>
      <c r="BY104" s="67">
        <v>1821</v>
      </c>
      <c r="BZ104" s="67">
        <v>1866.5</v>
      </c>
      <c r="CA104" s="516">
        <v>1872.5</v>
      </c>
      <c r="CB104" s="516">
        <v>1887</v>
      </c>
      <c r="CC104" s="516">
        <v>1867.5</v>
      </c>
      <c r="CD104" s="516">
        <v>1845</v>
      </c>
      <c r="CE104" s="516">
        <v>1857</v>
      </c>
      <c r="CF104" s="516">
        <v>1856</v>
      </c>
      <c r="CG104" s="516">
        <v>1871</v>
      </c>
      <c r="CH104" s="516">
        <v>1905</v>
      </c>
      <c r="CI104" s="516">
        <v>1858</v>
      </c>
      <c r="CJ104" s="516">
        <v>1849.5</v>
      </c>
      <c r="CK104" s="516">
        <v>1827</v>
      </c>
      <c r="CL104" s="516">
        <v>1833</v>
      </c>
      <c r="CM104" s="516">
        <v>1875.5</v>
      </c>
      <c r="CN104" s="516">
        <v>1789</v>
      </c>
      <c r="CO104" s="516">
        <v>1789.5</v>
      </c>
      <c r="CP104" s="516">
        <v>1856</v>
      </c>
      <c r="CQ104" s="516">
        <v>1841.5</v>
      </c>
      <c r="CR104" s="516">
        <v>1858.5</v>
      </c>
      <c r="CS104" s="516">
        <v>1804.5</v>
      </c>
      <c r="CT104" s="516">
        <v>1759</v>
      </c>
      <c r="CU104" s="516">
        <v>1808.5</v>
      </c>
      <c r="CV104" s="516">
        <v>1844.5</v>
      </c>
      <c r="CW104" s="516">
        <v>1785.5</v>
      </c>
      <c r="CX104" s="516">
        <v>1766</v>
      </c>
      <c r="CY104" s="516">
        <v>1780.5</v>
      </c>
      <c r="CZ104" s="516">
        <v>1801</v>
      </c>
      <c r="DA104" s="2">
        <v>1863</v>
      </c>
      <c r="DB104" s="2">
        <v>1862</v>
      </c>
      <c r="DC104" s="2">
        <v>1810</v>
      </c>
      <c r="DD104" s="2">
        <v>1884</v>
      </c>
      <c r="DE104" s="2">
        <v>1882</v>
      </c>
      <c r="DF104" s="2">
        <v>1833.5</v>
      </c>
      <c r="DG104" s="2">
        <v>1958</v>
      </c>
      <c r="DH104" s="2">
        <v>1974</v>
      </c>
      <c r="DI104" s="2">
        <v>2036</v>
      </c>
      <c r="DJ104" s="2">
        <v>2018.5</v>
      </c>
      <c r="DK104" s="2">
        <v>1981.5</v>
      </c>
      <c r="DL104" s="2">
        <v>2039</v>
      </c>
      <c r="DM104" s="2">
        <v>2012</v>
      </c>
      <c r="DN104" s="2">
        <v>2019</v>
      </c>
      <c r="DO104" s="2">
        <v>1987.5</v>
      </c>
      <c r="DP104" s="2">
        <v>1974</v>
      </c>
      <c r="DQ104" s="2">
        <v>1990.5</v>
      </c>
      <c r="DR104" s="2">
        <v>2044</v>
      </c>
      <c r="DS104" s="2">
        <v>2091.5</v>
      </c>
      <c r="DT104" s="2">
        <v>2078</v>
      </c>
      <c r="DU104" s="2">
        <v>2050</v>
      </c>
      <c r="DV104" s="2">
        <v>1977.5</v>
      </c>
      <c r="DW104" s="2">
        <v>1937.5</v>
      </c>
      <c r="DX104" s="2">
        <v>1936.5</v>
      </c>
      <c r="DY104" s="2">
        <v>1929.5</v>
      </c>
      <c r="DZ104" s="2">
        <v>1838.5</v>
      </c>
      <c r="EA104" s="2">
        <v>1854.5</v>
      </c>
      <c r="EB104" s="2">
        <v>1836.5</v>
      </c>
      <c r="EC104" s="2">
        <v>1783</v>
      </c>
      <c r="ED104" s="2">
        <v>1786</v>
      </c>
      <c r="EE104" s="2">
        <v>1774.5</v>
      </c>
      <c r="EF104" s="2">
        <v>1830.5</v>
      </c>
      <c r="EG104" s="2">
        <v>1807.5</v>
      </c>
      <c r="EH104" s="2">
        <v>1816.5</v>
      </c>
      <c r="EI104" s="2">
        <v>1871</v>
      </c>
      <c r="EJ104" s="2">
        <v>1854.5</v>
      </c>
      <c r="EK104" s="2">
        <v>1873.5</v>
      </c>
      <c r="EL104" s="2">
        <v>1892.5</v>
      </c>
      <c r="EM104" s="2">
        <v>1831</v>
      </c>
      <c r="EN104" s="2">
        <v>1814.5</v>
      </c>
      <c r="EO104" s="2">
        <v>1782</v>
      </c>
      <c r="EP104" s="2">
        <v>1788</v>
      </c>
      <c r="EQ104" s="2">
        <v>1826</v>
      </c>
      <c r="ER104" s="2">
        <v>1799.5</v>
      </c>
      <c r="ES104" s="2">
        <v>1730</v>
      </c>
      <c r="ET104" s="2">
        <v>1650.5</v>
      </c>
      <c r="EU104" s="2">
        <v>1652.5</v>
      </c>
      <c r="EV104" s="2">
        <v>1632.5</v>
      </c>
      <c r="EW104" s="2">
        <v>1639</v>
      </c>
      <c r="EX104" s="2">
        <v>1640.5</v>
      </c>
      <c r="EY104" s="2">
        <v>1649.5</v>
      </c>
      <c r="EZ104" s="2">
        <v>1630</v>
      </c>
      <c r="FA104" s="2">
        <v>1606</v>
      </c>
      <c r="FB104" s="2">
        <v>1607.5</v>
      </c>
      <c r="FC104" s="2">
        <v>1617.5</v>
      </c>
      <c r="FD104" s="2">
        <v>1601</v>
      </c>
      <c r="FE104" s="2">
        <v>1595.5</v>
      </c>
      <c r="FF104" s="2">
        <v>1616.5</v>
      </c>
      <c r="FG104" s="2">
        <v>1578.5</v>
      </c>
      <c r="FH104" s="2">
        <v>1603.5</v>
      </c>
      <c r="FI104" s="2">
        <v>1581</v>
      </c>
      <c r="FJ104" s="2">
        <v>1564</v>
      </c>
      <c r="FK104" s="2">
        <v>1542.5</v>
      </c>
      <c r="FL104" s="2">
        <v>1560.5</v>
      </c>
      <c r="FM104" s="2">
        <v>1539.5</v>
      </c>
      <c r="FN104" s="2">
        <v>1552</v>
      </c>
      <c r="FO104" s="2">
        <v>1581.5</v>
      </c>
      <c r="FP104" s="2">
        <v>1535</v>
      </c>
      <c r="FQ104" s="2">
        <v>1523</v>
      </c>
      <c r="FR104" s="2">
        <v>1511</v>
      </c>
      <c r="FS104" s="2">
        <v>1477</v>
      </c>
      <c r="FT104" s="2">
        <v>1450</v>
      </c>
      <c r="FU104" s="2">
        <v>1454.5</v>
      </c>
      <c r="FV104" s="2">
        <v>1447.5</v>
      </c>
      <c r="FW104" s="2">
        <v>1415.5</v>
      </c>
      <c r="FX104" s="2">
        <v>1462.5</v>
      </c>
      <c r="FY104" s="2">
        <v>1461.5</v>
      </c>
      <c r="FZ104" s="2">
        <v>1470</v>
      </c>
      <c r="GA104" s="2">
        <v>1462</v>
      </c>
      <c r="GB104" s="2">
        <v>1442.5</v>
      </c>
      <c r="GC104" s="2">
        <v>1440</v>
      </c>
      <c r="GD104" s="2">
        <v>1427.5</v>
      </c>
      <c r="GE104" s="2">
        <v>1434.5</v>
      </c>
      <c r="GF104" s="2">
        <v>1417.5</v>
      </c>
      <c r="GG104" s="2">
        <v>1437</v>
      </c>
      <c r="GH104" s="2">
        <v>1446.5</v>
      </c>
      <c r="GI104" s="2">
        <v>1441</v>
      </c>
      <c r="GJ104" s="2">
        <v>1421</v>
      </c>
      <c r="GK104" s="2">
        <v>1445</v>
      </c>
      <c r="GL104" s="2">
        <v>1457.5</v>
      </c>
      <c r="GM104" s="2">
        <v>1450</v>
      </c>
      <c r="GN104" s="2">
        <v>1449</v>
      </c>
      <c r="GO104" s="2">
        <v>1449.5</v>
      </c>
      <c r="GP104" s="2">
        <v>1440</v>
      </c>
      <c r="GQ104" s="2">
        <v>1429</v>
      </c>
      <c r="GR104" s="2">
        <v>1401</v>
      </c>
      <c r="GS104" s="2">
        <v>1421.5</v>
      </c>
      <c r="GT104" s="2">
        <v>1433</v>
      </c>
      <c r="GU104" s="2">
        <v>1410</v>
      </c>
      <c r="GV104" s="2">
        <v>1428</v>
      </c>
      <c r="GW104" s="2">
        <v>1467</v>
      </c>
      <c r="GX104" s="2">
        <v>1435.5</v>
      </c>
      <c r="GY104" s="2">
        <v>1430.5</v>
      </c>
      <c r="GZ104" s="2">
        <v>1432</v>
      </c>
      <c r="HA104" s="2">
        <v>1415.5</v>
      </c>
      <c r="HB104" s="2">
        <v>1419.5</v>
      </c>
      <c r="HC104" s="2">
        <v>1448</v>
      </c>
      <c r="HD104" s="2">
        <v>1470</v>
      </c>
      <c r="HE104" s="2">
        <v>1459</v>
      </c>
      <c r="HF104" s="2">
        <v>1497</v>
      </c>
      <c r="HG104" s="2">
        <v>1484</v>
      </c>
      <c r="HH104" s="2">
        <v>1470</v>
      </c>
      <c r="HI104" s="2">
        <v>1485.5</v>
      </c>
      <c r="HJ104" s="2">
        <v>1493.5</v>
      </c>
      <c r="HK104" s="2">
        <v>1504</v>
      </c>
      <c r="HL104" s="2">
        <v>1512</v>
      </c>
      <c r="HM104" s="2">
        <v>1535.5</v>
      </c>
      <c r="HN104" s="2">
        <v>1548</v>
      </c>
      <c r="HO104" s="2">
        <v>1533</v>
      </c>
      <c r="HP104" s="2">
        <v>1544.5</v>
      </c>
      <c r="HQ104" s="2">
        <v>1532.5</v>
      </c>
      <c r="HR104" s="2">
        <v>1548.5</v>
      </c>
      <c r="HS104" s="2">
        <v>1540</v>
      </c>
      <c r="HT104" s="2">
        <v>1535.5</v>
      </c>
      <c r="HU104" s="2">
        <v>1520.5</v>
      </c>
      <c r="HV104" s="2">
        <v>1552.5</v>
      </c>
      <c r="HW104" s="2">
        <v>1519.5</v>
      </c>
      <c r="HX104" s="2">
        <v>1513.5</v>
      </c>
      <c r="HY104" s="2">
        <v>1530.5</v>
      </c>
      <c r="HZ104" s="2">
        <v>1477</v>
      </c>
      <c r="IA104" s="2">
        <v>1489</v>
      </c>
      <c r="IB104" s="2">
        <v>1524.5</v>
      </c>
      <c r="IC104" s="2">
        <v>1546</v>
      </c>
      <c r="ID104" s="2">
        <v>1501.5</v>
      </c>
      <c r="IE104" s="2">
        <v>1510.5</v>
      </c>
      <c r="IF104" s="2">
        <v>1515</v>
      </c>
      <c r="IG104" s="2">
        <v>1519</v>
      </c>
      <c r="IH104" s="2">
        <v>1521.5</v>
      </c>
      <c r="II104" s="2">
        <v>1488</v>
      </c>
      <c r="IJ104" s="2">
        <v>1484.5</v>
      </c>
      <c r="IK104" s="2">
        <v>1477</v>
      </c>
      <c r="IL104" s="2">
        <v>1451</v>
      </c>
      <c r="IM104" s="2">
        <v>1443.5</v>
      </c>
      <c r="IN104" s="2">
        <v>1434</v>
      </c>
      <c r="IO104" s="2">
        <v>1419</v>
      </c>
      <c r="IP104" s="2">
        <v>1407.5</v>
      </c>
      <c r="IQ104" s="2">
        <v>1422</v>
      </c>
      <c r="IR104" s="2">
        <v>1402.5</v>
      </c>
      <c r="IS104" s="2">
        <v>1377</v>
      </c>
      <c r="IT104" s="2">
        <v>1365</v>
      </c>
    </row>
    <row r="105" spans="1:254" ht="15.9" customHeight="1">
      <c r="A105" s="61" t="s">
        <v>205</v>
      </c>
      <c r="B105" s="6" t="s">
        <v>206</v>
      </c>
      <c r="C105" s="15">
        <v>3954</v>
      </c>
      <c r="D105" s="16">
        <v>-139</v>
      </c>
      <c r="E105" s="13">
        <v>4093</v>
      </c>
      <c r="F105" s="13">
        <v>4360</v>
      </c>
      <c r="G105" s="13">
        <v>4013</v>
      </c>
      <c r="H105" s="13">
        <v>3798</v>
      </c>
      <c r="I105" s="13">
        <v>3786</v>
      </c>
      <c r="J105" s="13">
        <v>3604</v>
      </c>
      <c r="K105" s="13">
        <v>3582</v>
      </c>
      <c r="L105" s="13">
        <v>3823</v>
      </c>
      <c r="M105" s="13">
        <v>4142</v>
      </c>
      <c r="N105" s="13">
        <v>4164</v>
      </c>
      <c r="O105" s="13">
        <v>4234</v>
      </c>
      <c r="P105" s="13">
        <v>4104</v>
      </c>
      <c r="Q105" s="13">
        <v>4048</v>
      </c>
      <c r="R105" s="13">
        <v>3824</v>
      </c>
      <c r="S105" s="13">
        <v>4076</v>
      </c>
      <c r="T105" s="13">
        <v>4235</v>
      </c>
      <c r="U105" s="13">
        <v>4086</v>
      </c>
      <c r="V105" s="13">
        <v>4195</v>
      </c>
      <c r="W105" s="13">
        <v>4363</v>
      </c>
      <c r="X105" s="13">
        <v>4268</v>
      </c>
      <c r="Y105" s="13">
        <v>4151</v>
      </c>
      <c r="Z105" s="13">
        <v>4368</v>
      </c>
      <c r="AA105" s="13">
        <v>4492</v>
      </c>
      <c r="AB105" s="13">
        <v>4700</v>
      </c>
      <c r="AC105" s="13">
        <v>4684</v>
      </c>
      <c r="AD105" s="13">
        <v>4828</v>
      </c>
      <c r="AE105" s="13">
        <v>4488</v>
      </c>
      <c r="AF105" s="13">
        <v>4296</v>
      </c>
      <c r="AG105" s="13">
        <v>4361</v>
      </c>
      <c r="AH105" s="13">
        <v>4508</v>
      </c>
      <c r="AI105" s="13">
        <v>4399</v>
      </c>
      <c r="AJ105" s="13">
        <v>4540</v>
      </c>
      <c r="AK105" s="13">
        <v>4765</v>
      </c>
      <c r="AL105" s="13">
        <v>4631</v>
      </c>
      <c r="AM105" s="13">
        <v>4651</v>
      </c>
      <c r="AN105" s="13">
        <v>4596</v>
      </c>
      <c r="AO105" s="13">
        <v>4302</v>
      </c>
      <c r="AP105" s="13">
        <v>4235</v>
      </c>
      <c r="AQ105" s="13">
        <v>4088</v>
      </c>
      <c r="AR105" s="13">
        <v>3918</v>
      </c>
      <c r="AS105" s="13">
        <v>3978</v>
      </c>
      <c r="AT105" s="13">
        <v>4046</v>
      </c>
      <c r="AU105" s="13">
        <v>3976</v>
      </c>
      <c r="AV105" s="13">
        <v>4260</v>
      </c>
      <c r="AW105" s="13">
        <v>4310</v>
      </c>
      <c r="AX105" s="13">
        <v>4116</v>
      </c>
      <c r="AY105" s="13">
        <v>4063</v>
      </c>
      <c r="AZ105" s="13">
        <v>4060</v>
      </c>
      <c r="BA105" s="13">
        <v>4156</v>
      </c>
      <c r="BB105" s="13">
        <v>4114</v>
      </c>
      <c r="BC105" s="13">
        <v>4199</v>
      </c>
      <c r="BD105" s="13">
        <v>4133</v>
      </c>
      <c r="BE105" s="13">
        <v>4214</v>
      </c>
      <c r="BF105" s="13">
        <v>4081</v>
      </c>
      <c r="BG105" s="13">
        <v>4040</v>
      </c>
      <c r="BH105" s="13">
        <v>3779</v>
      </c>
      <c r="BI105" s="13">
        <v>3928</v>
      </c>
      <c r="BJ105" s="13">
        <v>4179</v>
      </c>
      <c r="BK105" s="13">
        <v>4239</v>
      </c>
      <c r="BL105" s="13">
        <v>3539</v>
      </c>
      <c r="BM105" s="67">
        <v>3439</v>
      </c>
      <c r="BN105" s="67">
        <v>3492</v>
      </c>
      <c r="BO105" s="67">
        <v>3406</v>
      </c>
      <c r="BP105" s="67">
        <v>3366</v>
      </c>
      <c r="BQ105" s="67">
        <v>3385</v>
      </c>
      <c r="BR105" s="67">
        <v>3175</v>
      </c>
      <c r="BS105" s="67">
        <v>3160</v>
      </c>
      <c r="BT105" s="67">
        <v>3090</v>
      </c>
      <c r="BU105" s="67">
        <v>3148</v>
      </c>
      <c r="BV105" s="67">
        <v>3220</v>
      </c>
      <c r="BW105" s="67">
        <v>3142</v>
      </c>
      <c r="BX105" s="67">
        <v>3166</v>
      </c>
      <c r="BY105" s="67">
        <v>3191</v>
      </c>
      <c r="BZ105" s="67">
        <v>3207</v>
      </c>
      <c r="CA105" s="516">
        <v>3153</v>
      </c>
      <c r="CB105" s="516">
        <v>3323</v>
      </c>
      <c r="CC105" s="516">
        <v>3291</v>
      </c>
      <c r="CD105" s="516">
        <v>3285</v>
      </c>
      <c r="CE105" s="516">
        <v>3247</v>
      </c>
      <c r="CF105" s="516">
        <v>3259</v>
      </c>
      <c r="CG105" s="516">
        <v>3197</v>
      </c>
      <c r="CH105" s="516">
        <v>3178</v>
      </c>
      <c r="CI105" s="516">
        <v>3068</v>
      </c>
      <c r="CJ105" s="516">
        <v>3067</v>
      </c>
      <c r="CK105" s="516">
        <v>3079</v>
      </c>
      <c r="CL105" s="516">
        <v>3033</v>
      </c>
      <c r="CM105" s="516">
        <v>3058</v>
      </c>
      <c r="CN105" s="516">
        <v>2815.5</v>
      </c>
      <c r="CO105" s="516">
        <v>2844</v>
      </c>
      <c r="CP105" s="516">
        <v>2926</v>
      </c>
      <c r="CQ105" s="516">
        <v>2946.5</v>
      </c>
      <c r="CR105" s="516">
        <v>2949.5</v>
      </c>
      <c r="CS105" s="516">
        <v>2866</v>
      </c>
      <c r="CT105" s="516">
        <v>2782</v>
      </c>
      <c r="CU105" s="516">
        <v>2860</v>
      </c>
      <c r="CV105" s="516">
        <v>2925</v>
      </c>
      <c r="CW105" s="516">
        <v>2831.5</v>
      </c>
      <c r="CX105" s="516">
        <v>2825</v>
      </c>
      <c r="CY105" s="516">
        <v>2817</v>
      </c>
      <c r="CZ105" s="516">
        <v>2823.5</v>
      </c>
      <c r="DA105" s="2">
        <v>2909</v>
      </c>
      <c r="DB105" s="2">
        <v>2868.5</v>
      </c>
      <c r="DC105" s="2">
        <v>2749</v>
      </c>
      <c r="DD105" s="2">
        <v>2950</v>
      </c>
      <c r="DE105" s="2">
        <v>2986.5</v>
      </c>
      <c r="DF105" s="2">
        <v>2916</v>
      </c>
      <c r="DG105" s="2">
        <v>3111</v>
      </c>
      <c r="DH105" s="2">
        <v>3158</v>
      </c>
      <c r="DI105" s="2">
        <v>3216</v>
      </c>
      <c r="DJ105" s="2">
        <v>3162</v>
      </c>
      <c r="DK105" s="2">
        <v>3176</v>
      </c>
      <c r="DL105" s="2">
        <v>3136</v>
      </c>
      <c r="DM105" s="2">
        <v>3084</v>
      </c>
      <c r="DN105" s="2">
        <v>3095</v>
      </c>
      <c r="DO105" s="2">
        <v>3023</v>
      </c>
      <c r="DP105" s="2">
        <v>3008</v>
      </c>
      <c r="DQ105" s="2">
        <v>3006</v>
      </c>
      <c r="DR105" s="2">
        <v>2978</v>
      </c>
      <c r="DS105" s="2">
        <v>3037</v>
      </c>
      <c r="DT105" s="2">
        <v>3012</v>
      </c>
      <c r="DU105" s="2">
        <v>2973</v>
      </c>
      <c r="DV105" s="2">
        <v>2901</v>
      </c>
      <c r="DW105" s="2">
        <v>2866</v>
      </c>
      <c r="DX105" s="2">
        <v>2889.5</v>
      </c>
      <c r="DY105" s="2">
        <v>2788</v>
      </c>
      <c r="DZ105" s="2">
        <v>2706.5</v>
      </c>
      <c r="EA105" s="2">
        <v>2770</v>
      </c>
      <c r="EB105" s="2">
        <v>2765</v>
      </c>
      <c r="EC105" s="2">
        <v>2775</v>
      </c>
      <c r="ED105" s="2">
        <v>2820</v>
      </c>
      <c r="EE105" s="2">
        <v>2781</v>
      </c>
      <c r="EF105" s="2">
        <v>2854</v>
      </c>
      <c r="EG105" s="2">
        <v>2886.5</v>
      </c>
      <c r="EH105" s="2">
        <v>2796.5</v>
      </c>
      <c r="EI105" s="2">
        <v>2801.5</v>
      </c>
      <c r="EJ105" s="2">
        <v>2866.5</v>
      </c>
      <c r="EK105" s="2">
        <v>2900.5</v>
      </c>
      <c r="EL105" s="2">
        <v>2804.5</v>
      </c>
      <c r="EM105" s="2">
        <v>2784</v>
      </c>
      <c r="EN105" s="2">
        <v>2774</v>
      </c>
      <c r="EO105" s="2">
        <v>2742</v>
      </c>
      <c r="EP105" s="2">
        <v>2824</v>
      </c>
      <c r="EQ105" s="2">
        <v>2871.5</v>
      </c>
      <c r="ER105" s="2">
        <v>2825.5</v>
      </c>
      <c r="ES105" s="2">
        <v>2584.5</v>
      </c>
      <c r="ET105" s="2">
        <v>2505</v>
      </c>
      <c r="EU105" s="2">
        <v>2530</v>
      </c>
      <c r="EV105" s="2">
        <v>2532.5</v>
      </c>
      <c r="EW105" s="2">
        <v>2507</v>
      </c>
      <c r="EX105" s="2">
        <v>2494.5</v>
      </c>
      <c r="EY105" s="2">
        <v>2494</v>
      </c>
      <c r="EZ105" s="2">
        <v>2496</v>
      </c>
      <c r="FA105" s="2">
        <v>2494</v>
      </c>
      <c r="FB105" s="2">
        <v>2439</v>
      </c>
      <c r="FC105" s="2">
        <v>2443</v>
      </c>
      <c r="FD105" s="2">
        <v>2485</v>
      </c>
      <c r="FE105" s="2">
        <v>2485</v>
      </c>
      <c r="FF105" s="2">
        <v>2469</v>
      </c>
      <c r="FG105" s="2">
        <v>2426.5</v>
      </c>
      <c r="FH105" s="2">
        <v>2476</v>
      </c>
      <c r="FI105" s="2">
        <v>2478</v>
      </c>
      <c r="FJ105" s="2">
        <v>2483</v>
      </c>
      <c r="FK105" s="2">
        <v>2434.5</v>
      </c>
      <c r="FL105" s="2">
        <v>2434</v>
      </c>
      <c r="FM105" s="2">
        <v>2422.5</v>
      </c>
      <c r="FN105" s="2">
        <v>2433</v>
      </c>
      <c r="FO105" s="2">
        <v>2434</v>
      </c>
      <c r="FP105" s="2">
        <v>2454.5</v>
      </c>
      <c r="FQ105" s="2">
        <v>2429</v>
      </c>
      <c r="FR105" s="2">
        <v>2393.5</v>
      </c>
      <c r="FS105" s="2">
        <v>2360</v>
      </c>
      <c r="FT105" s="2">
        <v>2326.5</v>
      </c>
      <c r="FU105" s="2">
        <v>2323.5</v>
      </c>
      <c r="FV105" s="2">
        <v>2292.5</v>
      </c>
      <c r="FW105" s="2">
        <v>2303</v>
      </c>
      <c r="FX105" s="2">
        <v>2378.5</v>
      </c>
      <c r="FY105" s="2">
        <v>2367</v>
      </c>
      <c r="FZ105" s="2">
        <v>2412</v>
      </c>
      <c r="GA105" s="2">
        <v>2402</v>
      </c>
      <c r="GB105" s="2">
        <v>2362.5</v>
      </c>
      <c r="GC105" s="2">
        <v>2337</v>
      </c>
      <c r="GD105" s="2">
        <v>2290.5</v>
      </c>
      <c r="GE105" s="2">
        <v>2503</v>
      </c>
      <c r="GF105" s="2">
        <v>2465</v>
      </c>
      <c r="GG105" s="2">
        <v>2513.5</v>
      </c>
      <c r="GH105" s="2">
        <v>2560.5</v>
      </c>
      <c r="GI105" s="2">
        <v>2556.5</v>
      </c>
      <c r="GJ105" s="2">
        <v>2512.5</v>
      </c>
      <c r="GK105" s="2">
        <v>2512</v>
      </c>
      <c r="GL105" s="2">
        <v>2554</v>
      </c>
      <c r="GM105" s="2">
        <v>2478</v>
      </c>
      <c r="GN105" s="2">
        <v>2444.5</v>
      </c>
      <c r="GO105" s="2">
        <v>2407.5</v>
      </c>
      <c r="GP105" s="2">
        <v>2401.5</v>
      </c>
      <c r="GQ105" s="2">
        <v>2378.5</v>
      </c>
      <c r="GR105" s="2">
        <v>2340</v>
      </c>
      <c r="GS105" s="2">
        <v>2358</v>
      </c>
      <c r="GT105" s="2">
        <v>2329</v>
      </c>
      <c r="GU105" s="2">
        <v>2299.5</v>
      </c>
      <c r="GV105" s="2">
        <v>2348</v>
      </c>
      <c r="GW105" s="2">
        <v>2383</v>
      </c>
      <c r="GX105" s="2">
        <v>2337</v>
      </c>
      <c r="GY105" s="2">
        <v>2373.5</v>
      </c>
      <c r="GZ105" s="2">
        <v>2348.5</v>
      </c>
      <c r="HA105" s="2">
        <v>2320</v>
      </c>
      <c r="HB105" s="2">
        <v>2322</v>
      </c>
      <c r="HC105" s="2">
        <v>2306</v>
      </c>
      <c r="HD105" s="2">
        <v>2329.5</v>
      </c>
      <c r="HE105" s="2">
        <v>2348.5</v>
      </c>
      <c r="HF105" s="2">
        <v>2345.5</v>
      </c>
      <c r="HG105" s="2">
        <v>2315</v>
      </c>
      <c r="HH105" s="2">
        <v>2283</v>
      </c>
      <c r="HI105" s="2">
        <v>2328</v>
      </c>
      <c r="HJ105" s="2">
        <v>2266.5</v>
      </c>
      <c r="HK105" s="2">
        <v>2256.5</v>
      </c>
      <c r="HL105" s="2">
        <v>2239</v>
      </c>
      <c r="HM105" s="2">
        <v>2268</v>
      </c>
      <c r="HN105" s="2">
        <v>2254</v>
      </c>
      <c r="HO105" s="2">
        <v>2240</v>
      </c>
      <c r="HP105" s="2">
        <v>2237.5</v>
      </c>
      <c r="HQ105" s="2">
        <v>2228</v>
      </c>
      <c r="HR105" s="2">
        <v>2232</v>
      </c>
      <c r="HS105" s="2">
        <v>2219</v>
      </c>
      <c r="HT105" s="2">
        <v>2205</v>
      </c>
      <c r="HU105" s="2">
        <v>2163.5</v>
      </c>
      <c r="HV105" s="2">
        <v>2191.5</v>
      </c>
      <c r="HW105" s="2">
        <v>2162</v>
      </c>
      <c r="HX105" s="2">
        <v>2154</v>
      </c>
      <c r="HY105" s="2">
        <v>2133.5</v>
      </c>
      <c r="HZ105" s="2">
        <v>2142.5</v>
      </c>
      <c r="IA105" s="2">
        <v>2119</v>
      </c>
      <c r="IB105" s="2">
        <v>2137</v>
      </c>
      <c r="IC105" s="2">
        <v>2121</v>
      </c>
      <c r="ID105" s="2">
        <v>2100</v>
      </c>
      <c r="IE105" s="2">
        <v>2086</v>
      </c>
      <c r="IF105" s="2">
        <v>2113</v>
      </c>
      <c r="IG105" s="2">
        <v>2114</v>
      </c>
      <c r="IH105" s="2">
        <v>2119</v>
      </c>
      <c r="II105" s="2">
        <v>2110</v>
      </c>
      <c r="IJ105" s="2">
        <v>2143</v>
      </c>
      <c r="IK105" s="2">
        <v>2121.5</v>
      </c>
      <c r="IL105" s="2">
        <v>2107.5</v>
      </c>
      <c r="IM105" s="2">
        <v>2105</v>
      </c>
      <c r="IN105" s="2">
        <v>2026.5</v>
      </c>
      <c r="IO105" s="2">
        <v>1839</v>
      </c>
      <c r="IP105" s="2">
        <v>1822</v>
      </c>
      <c r="IQ105" s="2">
        <v>1850</v>
      </c>
      <c r="IR105" s="2">
        <v>1857</v>
      </c>
      <c r="IS105" s="2">
        <v>1829.5</v>
      </c>
      <c r="IT105" s="2">
        <v>1846</v>
      </c>
    </row>
    <row r="106" spans="1:254" ht="15.9" customHeight="1">
      <c r="A106" s="61" t="s">
        <v>207</v>
      </c>
      <c r="B106" s="6" t="s">
        <v>208</v>
      </c>
      <c r="C106" s="15">
        <v>2033</v>
      </c>
      <c r="D106" s="16">
        <v>-56</v>
      </c>
      <c r="E106" s="13">
        <v>2089</v>
      </c>
      <c r="F106" s="13">
        <v>2050</v>
      </c>
      <c r="G106" s="13">
        <v>2060</v>
      </c>
      <c r="H106" s="13">
        <v>2030</v>
      </c>
      <c r="I106" s="13">
        <v>2009</v>
      </c>
      <c r="J106" s="13">
        <v>1972</v>
      </c>
      <c r="K106" s="13">
        <v>1994</v>
      </c>
      <c r="L106" s="13">
        <v>1977</v>
      </c>
      <c r="M106" s="13">
        <v>1966</v>
      </c>
      <c r="N106" s="13">
        <v>1941</v>
      </c>
      <c r="O106" s="13">
        <v>1940</v>
      </c>
      <c r="P106" s="13">
        <v>1879</v>
      </c>
      <c r="Q106" s="13">
        <v>1878</v>
      </c>
      <c r="R106" s="13">
        <v>1868</v>
      </c>
      <c r="S106" s="13">
        <v>1878</v>
      </c>
      <c r="T106" s="13">
        <v>1846</v>
      </c>
      <c r="U106" s="13">
        <v>1849</v>
      </c>
      <c r="V106" s="13">
        <v>1830</v>
      </c>
      <c r="W106" s="13">
        <v>1857</v>
      </c>
      <c r="X106" s="13">
        <v>1829</v>
      </c>
      <c r="Y106" s="13">
        <v>1826</v>
      </c>
      <c r="Z106" s="13">
        <v>1839</v>
      </c>
      <c r="AA106" s="13">
        <v>1819</v>
      </c>
      <c r="AB106" s="13">
        <v>1808</v>
      </c>
      <c r="AC106" s="13">
        <v>1791</v>
      </c>
      <c r="AD106" s="13">
        <v>1799</v>
      </c>
      <c r="AE106" s="13">
        <v>1795</v>
      </c>
      <c r="AF106" s="13">
        <v>1800</v>
      </c>
      <c r="AG106" s="13">
        <v>1775</v>
      </c>
      <c r="AH106" s="13">
        <v>1791</v>
      </c>
      <c r="AI106" s="13">
        <v>1774</v>
      </c>
      <c r="AJ106" s="13">
        <v>1800</v>
      </c>
      <c r="AK106" s="13">
        <v>1760</v>
      </c>
      <c r="AL106" s="13">
        <v>1787</v>
      </c>
      <c r="AM106" s="13">
        <v>1762</v>
      </c>
      <c r="AN106" s="13">
        <v>1800</v>
      </c>
      <c r="AO106" s="13">
        <v>1809</v>
      </c>
      <c r="AP106" s="13">
        <v>1780</v>
      </c>
      <c r="AQ106" s="13">
        <v>1805</v>
      </c>
      <c r="AR106" s="13">
        <v>1769</v>
      </c>
      <c r="AS106" s="13">
        <v>1806</v>
      </c>
      <c r="AT106" s="13">
        <v>1800</v>
      </c>
      <c r="AU106" s="13">
        <v>1765</v>
      </c>
      <c r="AV106" s="13">
        <v>1810</v>
      </c>
      <c r="AW106" s="13">
        <v>1770</v>
      </c>
      <c r="AX106" s="13">
        <v>1754</v>
      </c>
      <c r="AY106" s="13">
        <v>1800</v>
      </c>
      <c r="AZ106" s="13">
        <v>1803</v>
      </c>
      <c r="BA106" s="13">
        <v>1854</v>
      </c>
      <c r="BB106" s="13">
        <v>1854</v>
      </c>
      <c r="BC106" s="13">
        <v>1894</v>
      </c>
      <c r="BD106" s="13">
        <v>1854</v>
      </c>
      <c r="BE106" s="13">
        <v>1815</v>
      </c>
      <c r="BF106" s="13">
        <v>1803</v>
      </c>
      <c r="BG106" s="13">
        <v>1822</v>
      </c>
      <c r="BH106" s="13">
        <v>1848</v>
      </c>
      <c r="BI106" s="13">
        <v>1878</v>
      </c>
      <c r="BJ106" s="13">
        <v>1916</v>
      </c>
      <c r="BK106" s="13">
        <v>1998</v>
      </c>
      <c r="BL106" s="13">
        <v>2161</v>
      </c>
      <c r="BM106" s="67">
        <v>2190</v>
      </c>
      <c r="BN106" s="67">
        <v>2156</v>
      </c>
      <c r="BO106" s="67">
        <v>2146</v>
      </c>
      <c r="BP106" s="67">
        <v>2141</v>
      </c>
      <c r="BQ106" s="67">
        <v>2166</v>
      </c>
      <c r="BR106" s="67">
        <v>2138</v>
      </c>
      <c r="BS106" s="67">
        <v>2171</v>
      </c>
      <c r="BT106" s="67">
        <v>2230</v>
      </c>
      <c r="BU106" s="67">
        <v>2226</v>
      </c>
      <c r="BV106" s="67">
        <v>2258</v>
      </c>
      <c r="BW106" s="67">
        <v>2280</v>
      </c>
      <c r="BX106" s="67">
        <v>2294</v>
      </c>
      <c r="BY106" s="67">
        <v>2312</v>
      </c>
      <c r="BZ106" s="67">
        <v>2333</v>
      </c>
      <c r="CA106" s="516">
        <v>2341</v>
      </c>
      <c r="CB106" s="516">
        <v>2334</v>
      </c>
      <c r="CC106" s="516">
        <v>2350</v>
      </c>
      <c r="CD106" s="516">
        <v>2350</v>
      </c>
      <c r="CE106" s="516">
        <v>2340</v>
      </c>
      <c r="CF106" s="516">
        <v>2322</v>
      </c>
      <c r="CG106" s="516">
        <v>2312</v>
      </c>
      <c r="CH106" s="516">
        <v>2296</v>
      </c>
      <c r="CI106" s="516">
        <v>2291</v>
      </c>
      <c r="CJ106" s="516">
        <v>2290</v>
      </c>
      <c r="CK106" s="516">
        <v>2295</v>
      </c>
      <c r="CL106" s="516">
        <v>2240</v>
      </c>
      <c r="CM106" s="516">
        <v>2257</v>
      </c>
      <c r="CN106" s="516">
        <v>2228</v>
      </c>
      <c r="CO106" s="516">
        <v>2203</v>
      </c>
      <c r="CP106" s="516">
        <v>2250</v>
      </c>
      <c r="CQ106" s="516">
        <v>2266</v>
      </c>
      <c r="CR106" s="516">
        <v>2271</v>
      </c>
      <c r="CS106" s="516">
        <v>2261</v>
      </c>
      <c r="CT106" s="516">
        <v>2264</v>
      </c>
      <c r="CU106" s="516">
        <v>2255</v>
      </c>
      <c r="CV106" s="516">
        <v>2314</v>
      </c>
      <c r="CW106" s="516">
        <v>2258</v>
      </c>
      <c r="CX106" s="516">
        <v>2241</v>
      </c>
      <c r="CY106" s="516">
        <v>2224</v>
      </c>
      <c r="CZ106" s="516">
        <v>2250</v>
      </c>
      <c r="DA106" s="2">
        <v>2280</v>
      </c>
      <c r="DB106" s="2">
        <v>2251</v>
      </c>
      <c r="DC106" s="2">
        <v>2175</v>
      </c>
      <c r="DD106" s="2">
        <v>2214</v>
      </c>
      <c r="DE106" s="2">
        <v>2235</v>
      </c>
      <c r="DF106" s="2">
        <v>2161</v>
      </c>
      <c r="DG106" s="2">
        <v>2290</v>
      </c>
      <c r="DH106" s="2">
        <v>2335</v>
      </c>
      <c r="DI106" s="2">
        <v>2356</v>
      </c>
      <c r="DJ106" s="2">
        <v>2367</v>
      </c>
      <c r="DK106" s="2">
        <v>2357</v>
      </c>
      <c r="DL106" s="2">
        <v>2350</v>
      </c>
      <c r="DM106" s="2">
        <v>2350</v>
      </c>
      <c r="DN106" s="2">
        <v>2343</v>
      </c>
      <c r="DO106" s="2">
        <v>2336</v>
      </c>
      <c r="DP106" s="2">
        <v>2255</v>
      </c>
      <c r="DQ106" s="2">
        <v>2317</v>
      </c>
      <c r="DR106" s="2">
        <v>2470</v>
      </c>
      <c r="DS106" s="2">
        <v>2503</v>
      </c>
      <c r="DT106" s="2">
        <v>2494</v>
      </c>
      <c r="DU106" s="2">
        <v>2464</v>
      </c>
      <c r="DV106" s="2">
        <v>2435</v>
      </c>
      <c r="DW106" s="2">
        <v>2451</v>
      </c>
      <c r="DX106" s="2">
        <v>2475</v>
      </c>
      <c r="DY106" s="2">
        <v>2427</v>
      </c>
      <c r="DZ106" s="2">
        <v>2405</v>
      </c>
      <c r="EA106" s="2">
        <v>2425</v>
      </c>
      <c r="EB106" s="2">
        <v>2448</v>
      </c>
      <c r="EC106" s="2">
        <v>2475</v>
      </c>
      <c r="ED106" s="2">
        <v>2400</v>
      </c>
      <c r="EE106" s="2">
        <v>2354</v>
      </c>
      <c r="EF106" s="2">
        <v>2451</v>
      </c>
      <c r="EG106" s="2">
        <v>2479</v>
      </c>
      <c r="EH106" s="2">
        <v>2479</v>
      </c>
      <c r="EI106" s="2">
        <v>2489</v>
      </c>
      <c r="EJ106" s="2">
        <v>2505</v>
      </c>
      <c r="EK106" s="2">
        <v>2495</v>
      </c>
      <c r="EL106" s="2">
        <v>2438</v>
      </c>
      <c r="EM106" s="2">
        <v>2435</v>
      </c>
      <c r="EN106" s="2">
        <v>2456</v>
      </c>
      <c r="EO106" s="2">
        <v>2481</v>
      </c>
      <c r="EP106" s="2">
        <v>2412</v>
      </c>
      <c r="EQ106" s="2">
        <v>2347</v>
      </c>
      <c r="ER106" s="2">
        <v>2290</v>
      </c>
      <c r="ES106" s="2">
        <v>2285</v>
      </c>
      <c r="ET106" s="2">
        <v>2252</v>
      </c>
      <c r="EU106" s="2">
        <v>2234</v>
      </c>
      <c r="EV106" s="2">
        <v>2222</v>
      </c>
      <c r="EW106" s="2">
        <v>2249</v>
      </c>
      <c r="EX106" s="2">
        <v>2277</v>
      </c>
      <c r="EY106" s="2">
        <v>2255</v>
      </c>
      <c r="EZ106" s="2">
        <v>2300</v>
      </c>
      <c r="FA106" s="2">
        <v>2269</v>
      </c>
      <c r="FB106" s="2">
        <v>2259</v>
      </c>
      <c r="FC106" s="2">
        <v>2258</v>
      </c>
      <c r="FD106" s="2">
        <v>2213</v>
      </c>
      <c r="FE106" s="2">
        <v>2212</v>
      </c>
      <c r="FF106" s="2">
        <v>2225</v>
      </c>
      <c r="FG106" s="2">
        <v>2166</v>
      </c>
      <c r="FH106" s="2">
        <v>2218</v>
      </c>
      <c r="FI106" s="2">
        <v>2204</v>
      </c>
      <c r="FJ106" s="2">
        <v>2206</v>
      </c>
      <c r="FK106" s="2">
        <v>2172</v>
      </c>
      <c r="FL106" s="2">
        <v>2152</v>
      </c>
      <c r="FM106" s="2">
        <v>2151</v>
      </c>
      <c r="FN106" s="2">
        <v>2146</v>
      </c>
      <c r="FO106" s="2">
        <v>2187</v>
      </c>
      <c r="FP106" s="2">
        <v>2248</v>
      </c>
      <c r="FQ106" s="2">
        <v>2215</v>
      </c>
      <c r="FR106" s="2">
        <v>2140</v>
      </c>
      <c r="FS106" s="2">
        <v>2172</v>
      </c>
      <c r="FT106" s="2">
        <v>2104</v>
      </c>
      <c r="FU106" s="2">
        <v>2136</v>
      </c>
      <c r="FV106" s="2">
        <v>2150</v>
      </c>
      <c r="FW106" s="2">
        <v>2132</v>
      </c>
      <c r="FX106" s="2">
        <v>2198</v>
      </c>
      <c r="FY106" s="2">
        <v>2269</v>
      </c>
      <c r="FZ106" s="2">
        <v>2427</v>
      </c>
      <c r="GA106" s="2">
        <v>2326</v>
      </c>
      <c r="GB106" s="2">
        <v>2345</v>
      </c>
      <c r="GC106" s="2">
        <v>2388</v>
      </c>
      <c r="GD106" s="2">
        <v>2330</v>
      </c>
      <c r="GE106" s="2">
        <v>2431</v>
      </c>
      <c r="GF106" s="2">
        <v>2489</v>
      </c>
      <c r="GG106" s="2">
        <v>2470</v>
      </c>
      <c r="GH106" s="2">
        <v>2311</v>
      </c>
      <c r="GI106" s="2">
        <v>2459</v>
      </c>
      <c r="GJ106" s="2">
        <v>2552</v>
      </c>
      <c r="GK106" s="2">
        <v>2770</v>
      </c>
      <c r="GL106" s="2">
        <v>2751</v>
      </c>
      <c r="GM106" s="2">
        <v>2251</v>
      </c>
      <c r="GN106" s="2">
        <v>1992</v>
      </c>
      <c r="GO106" s="2">
        <v>1990</v>
      </c>
      <c r="GP106" s="2">
        <v>1985</v>
      </c>
      <c r="GQ106" s="2">
        <v>1956</v>
      </c>
      <c r="GR106" s="2">
        <v>1973</v>
      </c>
      <c r="GS106" s="2">
        <v>1963</v>
      </c>
      <c r="GT106" s="2">
        <v>1933</v>
      </c>
      <c r="GU106" s="2">
        <v>1900</v>
      </c>
      <c r="GV106" s="2">
        <v>1979</v>
      </c>
      <c r="GW106" s="2">
        <v>1995</v>
      </c>
      <c r="GX106" s="2">
        <v>1990</v>
      </c>
      <c r="GY106" s="2">
        <v>1985</v>
      </c>
      <c r="GZ106" s="2">
        <v>1980</v>
      </c>
      <c r="HA106" s="2">
        <v>1960</v>
      </c>
      <c r="HB106" s="2">
        <v>1969</v>
      </c>
      <c r="HC106" s="2">
        <v>1941</v>
      </c>
      <c r="HD106" s="2">
        <v>2010</v>
      </c>
      <c r="HE106" s="2">
        <v>2012</v>
      </c>
      <c r="HF106" s="2">
        <v>2012</v>
      </c>
      <c r="HG106" s="2">
        <v>2019</v>
      </c>
      <c r="HH106" s="2">
        <v>2019</v>
      </c>
      <c r="HI106" s="2">
        <v>2014</v>
      </c>
      <c r="HJ106" s="2">
        <v>1982</v>
      </c>
      <c r="HK106" s="2">
        <v>1962</v>
      </c>
      <c r="HL106" s="2">
        <v>1939</v>
      </c>
      <c r="HM106" s="2">
        <v>1951</v>
      </c>
      <c r="HN106" s="2">
        <v>1971</v>
      </c>
      <c r="HO106" s="2">
        <v>1968</v>
      </c>
      <c r="HP106" s="2">
        <v>1979</v>
      </c>
      <c r="HQ106" s="2">
        <v>1955</v>
      </c>
      <c r="HR106" s="2">
        <v>1959</v>
      </c>
      <c r="HS106" s="2">
        <v>1971</v>
      </c>
      <c r="HT106" s="2">
        <v>1955</v>
      </c>
      <c r="HU106" s="2">
        <v>1951</v>
      </c>
      <c r="HV106" s="2">
        <v>1939</v>
      </c>
      <c r="HW106" s="2">
        <v>1936</v>
      </c>
      <c r="HX106" s="2">
        <v>1970</v>
      </c>
      <c r="HY106" s="2">
        <v>1930</v>
      </c>
      <c r="HZ106" s="2">
        <v>1917</v>
      </c>
      <c r="IA106" s="2">
        <v>1911</v>
      </c>
      <c r="IB106" s="2">
        <v>1940</v>
      </c>
      <c r="IC106" s="2">
        <v>1929</v>
      </c>
      <c r="ID106" s="2">
        <v>1924</v>
      </c>
      <c r="IE106" s="2">
        <v>1903</v>
      </c>
      <c r="IF106" s="2">
        <v>1957</v>
      </c>
      <c r="IG106" s="2">
        <v>1915</v>
      </c>
      <c r="IH106" s="2">
        <v>1929</v>
      </c>
      <c r="II106" s="2">
        <v>1903</v>
      </c>
      <c r="IJ106" s="2">
        <v>1918</v>
      </c>
      <c r="IK106" s="2">
        <v>1895</v>
      </c>
      <c r="IL106" s="2">
        <v>1885</v>
      </c>
      <c r="IM106" s="2">
        <v>1991</v>
      </c>
      <c r="IN106" s="2">
        <v>1980</v>
      </c>
      <c r="IO106" s="2">
        <v>1979</v>
      </c>
      <c r="IP106" s="2">
        <v>1959</v>
      </c>
      <c r="IR106" s="2">
        <v>1980</v>
      </c>
      <c r="IS106" s="2">
        <v>1950</v>
      </c>
      <c r="IT106" s="2">
        <v>1973</v>
      </c>
    </row>
    <row r="107" spans="1:254" ht="15.9" customHeight="1">
      <c r="A107" s="61" t="s">
        <v>209</v>
      </c>
      <c r="B107" s="6" t="s">
        <v>210</v>
      </c>
      <c r="C107" s="15">
        <v>17485</v>
      </c>
      <c r="D107" s="16">
        <v>-505</v>
      </c>
      <c r="E107" s="13">
        <v>17990</v>
      </c>
      <c r="F107" s="13">
        <v>18755</v>
      </c>
      <c r="G107" s="13">
        <v>18060</v>
      </c>
      <c r="H107" s="13">
        <v>17235</v>
      </c>
      <c r="I107" s="13">
        <v>17160</v>
      </c>
      <c r="J107" s="13">
        <v>15445</v>
      </c>
      <c r="K107" s="13">
        <v>14760</v>
      </c>
      <c r="L107" s="13">
        <v>16120</v>
      </c>
      <c r="M107" s="13">
        <v>17865</v>
      </c>
      <c r="N107" s="13">
        <v>17520</v>
      </c>
      <c r="O107" s="13">
        <v>18445</v>
      </c>
      <c r="P107" s="13">
        <v>18255</v>
      </c>
      <c r="Q107" s="13">
        <v>18185</v>
      </c>
      <c r="R107" s="13">
        <v>17055</v>
      </c>
      <c r="S107" s="13">
        <v>18850</v>
      </c>
      <c r="T107" s="13">
        <v>19210</v>
      </c>
      <c r="U107" s="13">
        <v>18325</v>
      </c>
      <c r="V107" s="13">
        <v>18815</v>
      </c>
      <c r="W107" s="13">
        <v>18905</v>
      </c>
      <c r="X107" s="13">
        <v>18105</v>
      </c>
      <c r="Y107" s="13">
        <v>17330</v>
      </c>
      <c r="Z107" s="13">
        <v>17740</v>
      </c>
      <c r="AA107" s="13">
        <v>18830</v>
      </c>
      <c r="AB107" s="13">
        <v>19370</v>
      </c>
      <c r="AC107" s="13">
        <v>19110</v>
      </c>
      <c r="AD107" s="13">
        <v>20920</v>
      </c>
      <c r="AE107" s="13">
        <v>20130</v>
      </c>
      <c r="AF107" s="13">
        <v>19275</v>
      </c>
      <c r="AG107" s="13">
        <v>19320</v>
      </c>
      <c r="AH107" s="13">
        <v>20060</v>
      </c>
      <c r="AI107" s="13">
        <v>18730</v>
      </c>
      <c r="AJ107" s="13">
        <v>18900</v>
      </c>
      <c r="AK107" s="13">
        <v>20160</v>
      </c>
      <c r="AL107" s="13">
        <v>20075</v>
      </c>
      <c r="AM107" s="13">
        <v>20145</v>
      </c>
      <c r="AN107" s="13">
        <v>19255</v>
      </c>
      <c r="AO107" s="13">
        <v>19190</v>
      </c>
      <c r="AP107" s="13">
        <v>19760</v>
      </c>
      <c r="AQ107" s="13">
        <v>18655</v>
      </c>
      <c r="AR107" s="13">
        <v>17480</v>
      </c>
      <c r="AS107" s="13">
        <v>16925</v>
      </c>
      <c r="AT107" s="13">
        <v>17520</v>
      </c>
      <c r="AU107" s="13">
        <v>16640</v>
      </c>
      <c r="AV107" s="13">
        <v>17910</v>
      </c>
      <c r="AW107" s="13">
        <v>18325</v>
      </c>
      <c r="AX107" s="13">
        <v>17715</v>
      </c>
      <c r="AY107" s="13">
        <v>16910</v>
      </c>
      <c r="AZ107" s="13">
        <v>16820</v>
      </c>
      <c r="BA107" s="13">
        <v>17385</v>
      </c>
      <c r="BB107" s="13">
        <v>17570</v>
      </c>
      <c r="BC107" s="13">
        <v>17705</v>
      </c>
      <c r="BD107" s="13">
        <v>17445</v>
      </c>
      <c r="BE107" s="13">
        <v>18350</v>
      </c>
      <c r="BF107" s="13">
        <v>16915</v>
      </c>
      <c r="BG107" s="13">
        <v>16395</v>
      </c>
      <c r="BH107" s="13">
        <v>15630</v>
      </c>
      <c r="BI107" s="13">
        <v>15915</v>
      </c>
      <c r="BJ107" s="13">
        <v>16395</v>
      </c>
      <c r="BK107" s="13">
        <v>16515</v>
      </c>
      <c r="BL107" s="13">
        <v>17765</v>
      </c>
      <c r="BM107" s="67">
        <v>18690</v>
      </c>
      <c r="BN107" s="67">
        <v>18985</v>
      </c>
      <c r="BO107" s="67">
        <v>18860</v>
      </c>
      <c r="BP107" s="67">
        <v>18765</v>
      </c>
      <c r="BQ107" s="67">
        <v>18305</v>
      </c>
      <c r="BR107" s="67">
        <v>17355</v>
      </c>
      <c r="BS107" s="67">
        <v>17130</v>
      </c>
      <c r="BT107" s="67">
        <v>17355</v>
      </c>
      <c r="BU107" s="67">
        <v>17350</v>
      </c>
      <c r="BV107" s="67">
        <v>17430</v>
      </c>
      <c r="BW107" s="67">
        <v>16900</v>
      </c>
      <c r="BX107" s="67">
        <v>16650</v>
      </c>
      <c r="BY107" s="67">
        <v>16720</v>
      </c>
      <c r="BZ107" s="67">
        <v>16250</v>
      </c>
      <c r="CA107" s="516">
        <v>16420</v>
      </c>
      <c r="CB107" s="516">
        <v>16945</v>
      </c>
      <c r="CC107" s="516">
        <v>16545</v>
      </c>
      <c r="CD107" s="516">
        <v>16035</v>
      </c>
      <c r="CE107" s="516">
        <v>15700</v>
      </c>
      <c r="CF107" s="516">
        <v>15890</v>
      </c>
      <c r="CG107" s="516">
        <v>15395</v>
      </c>
      <c r="CH107" s="516">
        <v>15200</v>
      </c>
      <c r="CI107" s="516">
        <v>14035</v>
      </c>
      <c r="CJ107" s="516">
        <v>14150</v>
      </c>
      <c r="CK107" s="516">
        <v>14065</v>
      </c>
      <c r="CL107" s="516">
        <v>13795</v>
      </c>
      <c r="CM107" s="516">
        <v>14165</v>
      </c>
      <c r="CN107" s="516">
        <v>13210</v>
      </c>
      <c r="CO107" s="516">
        <v>13420</v>
      </c>
      <c r="CP107" s="516">
        <v>14190</v>
      </c>
      <c r="CQ107" s="516">
        <v>14630</v>
      </c>
      <c r="CR107" s="516">
        <v>14735</v>
      </c>
      <c r="CS107" s="516">
        <v>14150</v>
      </c>
      <c r="CT107" s="516">
        <v>13755</v>
      </c>
      <c r="CU107" s="516">
        <v>14280</v>
      </c>
      <c r="CV107" s="516">
        <v>14875</v>
      </c>
      <c r="CW107" s="516">
        <v>14305</v>
      </c>
      <c r="CX107" s="516">
        <v>14685</v>
      </c>
      <c r="CY107" s="516">
        <v>14415</v>
      </c>
      <c r="CZ107" s="516">
        <v>14955</v>
      </c>
      <c r="DA107" s="2">
        <v>15525</v>
      </c>
      <c r="DB107" s="2">
        <v>14995</v>
      </c>
      <c r="DC107" s="2">
        <v>14240</v>
      </c>
      <c r="DD107" s="2">
        <v>16155</v>
      </c>
      <c r="DE107" s="2">
        <v>16340</v>
      </c>
      <c r="DF107" s="2">
        <v>15605</v>
      </c>
      <c r="DG107" s="2">
        <v>16715</v>
      </c>
      <c r="DH107" s="2">
        <v>17260</v>
      </c>
      <c r="DI107" s="2">
        <v>17300</v>
      </c>
      <c r="DJ107" s="2">
        <v>18235</v>
      </c>
      <c r="DK107" s="2">
        <v>17890</v>
      </c>
      <c r="DL107" s="2">
        <v>17035</v>
      </c>
      <c r="DM107" s="2">
        <v>16895</v>
      </c>
      <c r="DN107" s="2">
        <v>17025</v>
      </c>
      <c r="DO107" s="2">
        <v>16500</v>
      </c>
      <c r="DP107" s="2">
        <v>16220</v>
      </c>
      <c r="DQ107" s="2">
        <v>16450</v>
      </c>
      <c r="DR107" s="2">
        <v>16630</v>
      </c>
      <c r="DS107" s="2">
        <v>17120</v>
      </c>
      <c r="DT107" s="2">
        <v>16700</v>
      </c>
      <c r="DU107" s="2">
        <v>15820</v>
      </c>
      <c r="DV107" s="2">
        <v>13845</v>
      </c>
      <c r="DW107" s="2">
        <v>13560</v>
      </c>
      <c r="DX107" s="2">
        <v>13995</v>
      </c>
      <c r="DY107" s="2">
        <v>14165</v>
      </c>
      <c r="DZ107" s="2">
        <v>13415</v>
      </c>
      <c r="EA107" s="2">
        <v>13950</v>
      </c>
      <c r="EB107" s="2">
        <v>14045</v>
      </c>
      <c r="EC107" s="2">
        <v>13945</v>
      </c>
      <c r="ED107" s="2">
        <v>13565</v>
      </c>
      <c r="EE107" s="2">
        <v>13095</v>
      </c>
      <c r="EF107" s="2">
        <v>13595</v>
      </c>
      <c r="EG107" s="2">
        <v>13535</v>
      </c>
      <c r="EH107" s="2">
        <v>12650</v>
      </c>
      <c r="EI107" s="2">
        <v>12425</v>
      </c>
      <c r="EJ107" s="2">
        <v>12655</v>
      </c>
      <c r="EK107" s="2">
        <v>12795</v>
      </c>
      <c r="EL107" s="2">
        <v>12335</v>
      </c>
      <c r="EM107" s="2">
        <v>12500</v>
      </c>
      <c r="EN107" s="2">
        <v>12380</v>
      </c>
      <c r="EO107" s="2">
        <v>11760</v>
      </c>
      <c r="EP107" s="2">
        <v>11720</v>
      </c>
      <c r="EQ107" s="2">
        <v>11790</v>
      </c>
      <c r="ER107" s="2">
        <v>11705</v>
      </c>
      <c r="ES107" s="2">
        <v>11535</v>
      </c>
      <c r="ET107" s="2">
        <v>11105</v>
      </c>
      <c r="EU107" s="2">
        <v>11210</v>
      </c>
      <c r="EV107" s="2">
        <v>11425</v>
      </c>
      <c r="EW107" s="2">
        <v>11290</v>
      </c>
      <c r="EX107" s="2">
        <v>11100</v>
      </c>
      <c r="EY107" s="2">
        <v>10970</v>
      </c>
      <c r="EZ107" s="2">
        <v>11050</v>
      </c>
      <c r="FA107" s="2">
        <v>10385</v>
      </c>
      <c r="FB107" s="2">
        <v>10305</v>
      </c>
      <c r="FC107" s="2">
        <v>10500</v>
      </c>
      <c r="FD107" s="2">
        <v>10205</v>
      </c>
      <c r="FE107" s="2">
        <v>10340</v>
      </c>
      <c r="FF107" s="2">
        <v>10910</v>
      </c>
      <c r="FG107" s="2">
        <v>10915</v>
      </c>
      <c r="FH107" s="2">
        <v>11110</v>
      </c>
      <c r="FI107" s="2">
        <v>10965</v>
      </c>
      <c r="FJ107" s="2">
        <v>10850</v>
      </c>
      <c r="FK107" s="2">
        <v>10695</v>
      </c>
      <c r="FL107" s="2">
        <v>10830</v>
      </c>
      <c r="FM107" s="2">
        <v>10695</v>
      </c>
      <c r="FN107" s="2">
        <v>10300</v>
      </c>
      <c r="FO107" s="2">
        <v>10340</v>
      </c>
      <c r="FP107" s="2">
        <v>10375</v>
      </c>
      <c r="FQ107" s="2">
        <v>10385</v>
      </c>
      <c r="FR107" s="2">
        <v>10365</v>
      </c>
      <c r="FS107" s="2">
        <v>10230</v>
      </c>
      <c r="FT107" s="2">
        <v>10295</v>
      </c>
      <c r="FU107" s="2">
        <v>10835</v>
      </c>
      <c r="FV107" s="2">
        <v>10085</v>
      </c>
      <c r="FW107" s="2">
        <v>10300</v>
      </c>
      <c r="FX107" s="2">
        <v>10415</v>
      </c>
      <c r="FY107" s="2">
        <v>10275</v>
      </c>
      <c r="FZ107" s="2">
        <v>10670</v>
      </c>
      <c r="GA107" s="2">
        <v>10605</v>
      </c>
      <c r="GB107" s="2">
        <v>10770</v>
      </c>
      <c r="GC107" s="2">
        <v>10945</v>
      </c>
      <c r="GD107" s="2">
        <v>10785</v>
      </c>
      <c r="GE107" s="2">
        <v>10860</v>
      </c>
      <c r="GF107" s="2">
        <v>10980</v>
      </c>
      <c r="GG107" s="2">
        <v>11140</v>
      </c>
      <c r="GH107" s="2">
        <v>10660</v>
      </c>
      <c r="GI107" s="2">
        <v>10310</v>
      </c>
      <c r="GJ107" s="2">
        <v>10725</v>
      </c>
      <c r="GK107" s="2">
        <v>10350</v>
      </c>
      <c r="GL107" s="2">
        <v>10490</v>
      </c>
      <c r="GM107" s="2">
        <v>10270</v>
      </c>
      <c r="GN107" s="2">
        <v>10045</v>
      </c>
      <c r="GO107" s="2">
        <v>10215</v>
      </c>
      <c r="GP107" s="2">
        <v>10265</v>
      </c>
      <c r="GQ107" s="2">
        <v>10260</v>
      </c>
      <c r="GR107" s="2">
        <v>9982</v>
      </c>
      <c r="GS107" s="2">
        <v>10185</v>
      </c>
      <c r="GT107" s="2">
        <v>10140</v>
      </c>
      <c r="GU107" s="2">
        <v>9972</v>
      </c>
      <c r="GV107" s="2">
        <v>10260</v>
      </c>
      <c r="GW107" s="2">
        <v>10455</v>
      </c>
      <c r="GX107" s="2">
        <v>10655</v>
      </c>
      <c r="GY107" s="2">
        <v>10915</v>
      </c>
      <c r="GZ107" s="2">
        <v>11020</v>
      </c>
      <c r="HA107" s="2">
        <v>10720</v>
      </c>
      <c r="HB107" s="2">
        <v>10835</v>
      </c>
      <c r="HC107" s="2">
        <v>9932</v>
      </c>
      <c r="HD107" s="2">
        <v>10055</v>
      </c>
      <c r="HE107" s="2">
        <v>10100</v>
      </c>
      <c r="HF107" s="2">
        <v>10000</v>
      </c>
      <c r="HG107" s="2">
        <v>10705</v>
      </c>
      <c r="HH107" s="2">
        <v>10580</v>
      </c>
      <c r="HI107" s="2">
        <v>10200</v>
      </c>
      <c r="HJ107" s="2">
        <v>10140</v>
      </c>
      <c r="HK107" s="2">
        <v>9549</v>
      </c>
      <c r="HL107" s="2">
        <v>9107</v>
      </c>
      <c r="HM107" s="2">
        <v>9000</v>
      </c>
      <c r="HN107" s="2">
        <v>8704</v>
      </c>
      <c r="HO107" s="2">
        <v>8565</v>
      </c>
      <c r="HP107" s="2">
        <v>8410</v>
      </c>
      <c r="HQ107" s="2">
        <v>8368</v>
      </c>
      <c r="HR107" s="2">
        <v>8435</v>
      </c>
      <c r="HS107" s="2">
        <v>8297</v>
      </c>
      <c r="HT107" s="2">
        <v>8098</v>
      </c>
      <c r="HU107" s="2">
        <v>7998</v>
      </c>
      <c r="HV107" s="2">
        <v>8023</v>
      </c>
      <c r="HW107" s="2">
        <v>8115</v>
      </c>
      <c r="HX107" s="2">
        <v>8413</v>
      </c>
      <c r="HY107" s="2">
        <v>8429</v>
      </c>
      <c r="HZ107" s="2">
        <v>8414</v>
      </c>
      <c r="IA107" s="2">
        <v>8372</v>
      </c>
      <c r="IB107" s="2">
        <v>8402</v>
      </c>
      <c r="IC107" s="2">
        <v>8372</v>
      </c>
      <c r="ID107" s="2">
        <v>8166</v>
      </c>
      <c r="IE107" s="2">
        <v>8214</v>
      </c>
      <c r="IF107" s="2">
        <v>8400</v>
      </c>
      <c r="IG107" s="2">
        <v>8416</v>
      </c>
      <c r="IH107" s="2">
        <v>8375</v>
      </c>
      <c r="II107" s="2">
        <v>8421</v>
      </c>
      <c r="IJ107" s="2">
        <v>8450</v>
      </c>
      <c r="IK107" s="2">
        <v>8396</v>
      </c>
      <c r="IL107" s="2">
        <v>8255</v>
      </c>
      <c r="IM107" s="2">
        <v>8323</v>
      </c>
      <c r="IN107" s="2">
        <v>8407</v>
      </c>
      <c r="IO107" s="2">
        <v>8543</v>
      </c>
      <c r="IP107" s="2">
        <v>9255</v>
      </c>
      <c r="IQ107" s="2">
        <v>9443</v>
      </c>
      <c r="IR107" s="2">
        <v>9550</v>
      </c>
      <c r="IS107" s="2">
        <v>9365</v>
      </c>
      <c r="IT107" s="2">
        <v>9294</v>
      </c>
    </row>
    <row r="108" spans="1:254" ht="15.9" customHeight="1">
      <c r="A108" s="61" t="s">
        <v>211</v>
      </c>
      <c r="B108" s="6" t="s">
        <v>212</v>
      </c>
      <c r="C108" s="15">
        <v>4465</v>
      </c>
      <c r="D108" s="16">
        <v>52</v>
      </c>
      <c r="E108" s="13">
        <v>4413</v>
      </c>
      <c r="F108" s="13">
        <v>4365</v>
      </c>
      <c r="G108" s="13">
        <v>4375</v>
      </c>
      <c r="H108" s="13">
        <v>4464</v>
      </c>
      <c r="I108" s="13">
        <v>4543</v>
      </c>
      <c r="J108" s="13">
        <v>4517</v>
      </c>
      <c r="K108" s="13">
        <v>4591</v>
      </c>
      <c r="L108" s="13">
        <v>4482</v>
      </c>
      <c r="M108" s="13">
        <v>4520</v>
      </c>
      <c r="N108" s="13">
        <v>4432</v>
      </c>
      <c r="O108" s="13">
        <v>4422</v>
      </c>
      <c r="P108" s="13">
        <v>4432</v>
      </c>
      <c r="Q108" s="13">
        <v>4425</v>
      </c>
      <c r="R108" s="13">
        <v>4345</v>
      </c>
      <c r="S108" s="13">
        <v>4352</v>
      </c>
      <c r="T108" s="13">
        <v>4361</v>
      </c>
      <c r="U108" s="13">
        <v>4333</v>
      </c>
      <c r="V108" s="13">
        <v>4271</v>
      </c>
      <c r="W108" s="13">
        <v>4267</v>
      </c>
      <c r="X108" s="13">
        <v>4272</v>
      </c>
      <c r="Y108" s="13">
        <v>4260</v>
      </c>
      <c r="Z108" s="13">
        <v>4279</v>
      </c>
      <c r="AA108" s="13">
        <v>4241</v>
      </c>
      <c r="AB108" s="13">
        <v>4189</v>
      </c>
      <c r="AC108" s="13">
        <v>4181</v>
      </c>
      <c r="AD108" s="13">
        <v>4163</v>
      </c>
      <c r="AE108" s="13">
        <v>4220</v>
      </c>
      <c r="AF108" s="13">
        <v>4226</v>
      </c>
      <c r="AG108" s="13">
        <v>4235</v>
      </c>
      <c r="AH108" s="13">
        <v>4194</v>
      </c>
      <c r="AI108" s="13">
        <v>4180</v>
      </c>
      <c r="AJ108" s="13">
        <v>4176</v>
      </c>
      <c r="AK108" s="13">
        <v>4216</v>
      </c>
      <c r="AL108" s="13">
        <v>4256</v>
      </c>
      <c r="AM108" s="13">
        <v>4240</v>
      </c>
      <c r="AN108" s="13">
        <v>4236</v>
      </c>
      <c r="AO108" s="13">
        <v>4281</v>
      </c>
      <c r="AP108" s="13">
        <v>4311</v>
      </c>
      <c r="AQ108" s="13">
        <v>4284</v>
      </c>
      <c r="AR108" s="13">
        <v>4272</v>
      </c>
      <c r="AS108" s="13">
        <v>4314</v>
      </c>
      <c r="AT108" s="13">
        <v>4218</v>
      </c>
      <c r="AU108" s="13">
        <v>4192</v>
      </c>
      <c r="AV108" s="13">
        <v>4137</v>
      </c>
      <c r="AW108" s="13">
        <v>4070</v>
      </c>
      <c r="AX108" s="13">
        <v>4089</v>
      </c>
      <c r="AY108" s="13">
        <v>4081</v>
      </c>
      <c r="AZ108" s="13">
        <v>4094</v>
      </c>
      <c r="BA108" s="13">
        <v>4194</v>
      </c>
      <c r="BB108" s="13">
        <v>4182</v>
      </c>
      <c r="BC108" s="13">
        <v>4184</v>
      </c>
      <c r="BD108" s="13">
        <v>4198</v>
      </c>
      <c r="BE108" s="13">
        <v>4234</v>
      </c>
      <c r="BF108" s="13">
        <v>4287</v>
      </c>
      <c r="BG108" s="13">
        <v>4375</v>
      </c>
      <c r="BH108" s="13">
        <v>4333</v>
      </c>
      <c r="BI108" s="13">
        <v>4387</v>
      </c>
      <c r="BJ108" s="13">
        <v>4315</v>
      </c>
      <c r="BK108" s="13">
        <v>4378</v>
      </c>
      <c r="BL108" s="13">
        <v>4394</v>
      </c>
      <c r="BM108" s="67">
        <v>4348</v>
      </c>
      <c r="BN108" s="67">
        <v>4403</v>
      </c>
      <c r="BO108" s="67">
        <v>4293</v>
      </c>
      <c r="BP108" s="67">
        <v>4272</v>
      </c>
      <c r="BQ108" s="67">
        <v>4328</v>
      </c>
      <c r="BR108" s="67">
        <v>4295</v>
      </c>
      <c r="BS108" s="67">
        <v>4334</v>
      </c>
      <c r="BT108" s="67">
        <v>4350</v>
      </c>
      <c r="BU108" s="67">
        <v>4263</v>
      </c>
      <c r="BV108" s="67">
        <v>4279</v>
      </c>
      <c r="BW108" s="67">
        <v>4268</v>
      </c>
      <c r="BX108" s="67">
        <v>4265</v>
      </c>
      <c r="BY108" s="67">
        <v>4261</v>
      </c>
      <c r="BZ108" s="67">
        <v>4307</v>
      </c>
      <c r="CA108" s="516">
        <v>4336</v>
      </c>
      <c r="CB108" s="516">
        <v>4330</v>
      </c>
      <c r="CC108" s="516">
        <v>4333</v>
      </c>
      <c r="CD108" s="516">
        <v>4310</v>
      </c>
      <c r="CE108" s="516">
        <v>4326</v>
      </c>
      <c r="CF108" s="516">
        <v>4338</v>
      </c>
      <c r="CG108" s="516">
        <v>4395</v>
      </c>
      <c r="CH108" s="516">
        <v>4443</v>
      </c>
      <c r="CI108" s="516">
        <v>4379</v>
      </c>
      <c r="CJ108" s="516">
        <v>4341</v>
      </c>
      <c r="CK108" s="516">
        <v>4356</v>
      </c>
      <c r="CL108" s="516">
        <v>4336</v>
      </c>
      <c r="CM108" s="516">
        <v>4341</v>
      </c>
      <c r="CN108" s="516">
        <v>4258</v>
      </c>
      <c r="CO108" s="516">
        <v>4259</v>
      </c>
      <c r="CP108" s="516">
        <v>4403</v>
      </c>
      <c r="CQ108" s="516">
        <v>4405</v>
      </c>
      <c r="CR108" s="516">
        <v>4430</v>
      </c>
      <c r="CS108" s="516">
        <v>4347</v>
      </c>
      <c r="CT108" s="516">
        <v>4299</v>
      </c>
      <c r="CU108" s="516">
        <v>4386</v>
      </c>
      <c r="CV108" s="516">
        <v>4447</v>
      </c>
      <c r="CW108" s="516">
        <v>4404</v>
      </c>
      <c r="CX108" s="516">
        <v>4389</v>
      </c>
      <c r="CY108" s="516">
        <v>4382</v>
      </c>
      <c r="CZ108" s="516">
        <v>4385</v>
      </c>
      <c r="DA108" s="2">
        <v>4459</v>
      </c>
      <c r="DB108" s="2">
        <v>4429</v>
      </c>
      <c r="DC108" s="2">
        <v>4355</v>
      </c>
      <c r="DD108" s="2">
        <v>4431</v>
      </c>
      <c r="DE108" s="2">
        <v>4421</v>
      </c>
      <c r="DF108" s="2">
        <v>4344</v>
      </c>
      <c r="DG108" s="2">
        <v>4536</v>
      </c>
      <c r="DH108" s="2">
        <v>4636</v>
      </c>
      <c r="DI108" s="2">
        <v>4646</v>
      </c>
      <c r="DJ108" s="2">
        <v>4577</v>
      </c>
      <c r="DK108" s="2">
        <v>4522</v>
      </c>
      <c r="DL108" s="2">
        <v>4541</v>
      </c>
      <c r="DM108" s="2">
        <v>4583</v>
      </c>
      <c r="DN108" s="2">
        <v>4642</v>
      </c>
      <c r="DO108" s="2">
        <v>4616</v>
      </c>
      <c r="DP108" s="2">
        <v>4526</v>
      </c>
      <c r="DQ108" s="2">
        <v>4552</v>
      </c>
      <c r="DR108" s="2">
        <v>4529</v>
      </c>
      <c r="DS108" s="2">
        <v>4579</v>
      </c>
      <c r="DT108" s="2">
        <v>4587</v>
      </c>
      <c r="DU108" s="2">
        <v>4542</v>
      </c>
      <c r="DV108" s="2">
        <v>4460</v>
      </c>
      <c r="DW108" s="2">
        <v>4414</v>
      </c>
      <c r="DX108" s="2">
        <v>4394</v>
      </c>
      <c r="DY108" s="2">
        <v>4385</v>
      </c>
      <c r="DZ108" s="2">
        <v>4322</v>
      </c>
      <c r="EA108" s="2">
        <v>4343</v>
      </c>
      <c r="EB108" s="2">
        <v>4313</v>
      </c>
      <c r="EC108" s="2">
        <v>4302</v>
      </c>
      <c r="ED108" s="2">
        <v>4380</v>
      </c>
      <c r="EE108" s="2">
        <v>4389</v>
      </c>
      <c r="EF108" s="2">
        <v>4459</v>
      </c>
      <c r="EG108" s="2">
        <v>4448</v>
      </c>
      <c r="EH108" s="2">
        <v>4357</v>
      </c>
      <c r="EI108" s="2">
        <v>4423</v>
      </c>
      <c r="EJ108" s="2">
        <v>4445</v>
      </c>
      <c r="EK108" s="2">
        <v>4443</v>
      </c>
      <c r="EL108" s="2">
        <v>4503</v>
      </c>
      <c r="EM108" s="2">
        <v>4439</v>
      </c>
      <c r="EN108" s="2">
        <v>4426</v>
      </c>
      <c r="EO108" s="2">
        <v>4390</v>
      </c>
      <c r="EP108" s="2">
        <v>4400</v>
      </c>
      <c r="EQ108" s="2">
        <v>4405</v>
      </c>
      <c r="ER108" s="2">
        <v>4446</v>
      </c>
      <c r="ES108" s="2">
        <v>4344</v>
      </c>
      <c r="ET108" s="2">
        <v>4293</v>
      </c>
      <c r="EU108" s="2">
        <v>4331</v>
      </c>
      <c r="EV108" s="2">
        <v>4327</v>
      </c>
      <c r="EW108" s="2">
        <v>4300</v>
      </c>
      <c r="EX108" s="2">
        <v>4306</v>
      </c>
      <c r="EY108" s="2">
        <v>4298</v>
      </c>
      <c r="EZ108" s="2">
        <v>4241</v>
      </c>
      <c r="FA108" s="2">
        <v>4247</v>
      </c>
      <c r="FB108" s="2">
        <v>4234</v>
      </c>
      <c r="FC108" s="2">
        <v>4180</v>
      </c>
      <c r="FD108" s="2">
        <v>4206</v>
      </c>
      <c r="FE108" s="2">
        <v>4237</v>
      </c>
      <c r="FF108" s="2">
        <v>4213</v>
      </c>
      <c r="FG108" s="2">
        <v>4127</v>
      </c>
      <c r="FH108" s="2">
        <v>4190</v>
      </c>
      <c r="FI108" s="2">
        <v>4165</v>
      </c>
      <c r="FJ108" s="2">
        <v>4149</v>
      </c>
      <c r="FK108" s="2">
        <v>4103</v>
      </c>
      <c r="FL108" s="2">
        <v>4186</v>
      </c>
      <c r="FM108" s="2">
        <v>4148</v>
      </c>
      <c r="FN108" s="2">
        <v>4162</v>
      </c>
      <c r="FO108" s="2">
        <v>4168</v>
      </c>
      <c r="FP108" s="2">
        <v>4182</v>
      </c>
      <c r="FQ108" s="2">
        <v>4126</v>
      </c>
      <c r="FR108" s="2">
        <v>4146</v>
      </c>
      <c r="FS108" s="2">
        <v>4099</v>
      </c>
      <c r="FT108" s="2">
        <v>4098</v>
      </c>
      <c r="FU108" s="2">
        <v>4007</v>
      </c>
      <c r="FV108" s="2">
        <v>3999</v>
      </c>
      <c r="FW108" s="2">
        <v>4005</v>
      </c>
      <c r="FX108" s="2">
        <v>4010</v>
      </c>
      <c r="FY108" s="2">
        <v>4041</v>
      </c>
      <c r="FZ108" s="2">
        <v>4034</v>
      </c>
      <c r="GA108" s="2">
        <v>4032</v>
      </c>
      <c r="GB108" s="2">
        <v>3996</v>
      </c>
      <c r="GC108" s="2">
        <v>3994</v>
      </c>
      <c r="GD108" s="2">
        <v>4005</v>
      </c>
      <c r="GE108" s="2">
        <v>4034</v>
      </c>
      <c r="GF108" s="2">
        <v>4023</v>
      </c>
      <c r="GG108" s="2">
        <v>4055</v>
      </c>
      <c r="GH108" s="2">
        <v>4035</v>
      </c>
      <c r="GI108" s="2">
        <v>4053</v>
      </c>
      <c r="GJ108" s="2">
        <v>3992</v>
      </c>
      <c r="GK108" s="2">
        <v>4078</v>
      </c>
      <c r="GL108" s="2">
        <v>4127</v>
      </c>
      <c r="GM108" s="2">
        <v>4126</v>
      </c>
      <c r="GN108" s="2">
        <v>4460</v>
      </c>
      <c r="GO108" s="2">
        <v>4409</v>
      </c>
      <c r="GP108" s="2">
        <v>4374</v>
      </c>
      <c r="GQ108" s="2">
        <v>4360</v>
      </c>
      <c r="GR108" s="2">
        <v>4304</v>
      </c>
      <c r="GS108" s="2">
        <v>4333</v>
      </c>
      <c r="GT108" s="2">
        <v>4328</v>
      </c>
      <c r="GU108" s="2">
        <v>4281</v>
      </c>
      <c r="GV108" s="2">
        <v>4284</v>
      </c>
      <c r="GW108" s="2">
        <v>4365</v>
      </c>
      <c r="GX108" s="2">
        <v>4359</v>
      </c>
      <c r="GY108" s="2">
        <v>4301</v>
      </c>
      <c r="GZ108" s="2">
        <v>4324</v>
      </c>
      <c r="HA108" s="2">
        <v>4268</v>
      </c>
      <c r="HB108" s="2">
        <v>4254</v>
      </c>
      <c r="HC108" s="2">
        <v>4304</v>
      </c>
      <c r="HD108" s="2">
        <v>4425</v>
      </c>
      <c r="HE108" s="2">
        <v>4432</v>
      </c>
      <c r="HF108" s="2">
        <v>4541</v>
      </c>
      <c r="HG108" s="2">
        <v>4484</v>
      </c>
      <c r="HH108" s="2">
        <v>4464</v>
      </c>
      <c r="HI108" s="2">
        <v>4467</v>
      </c>
      <c r="HJ108" s="2">
        <v>4452</v>
      </c>
      <c r="HK108" s="2">
        <v>4441</v>
      </c>
      <c r="HL108" s="2">
        <v>4450</v>
      </c>
      <c r="HM108" s="2">
        <v>4498</v>
      </c>
      <c r="HN108" s="2">
        <v>4483</v>
      </c>
      <c r="HO108" s="2">
        <v>4489</v>
      </c>
      <c r="HP108" s="2">
        <v>4487</v>
      </c>
      <c r="HQ108" s="2">
        <v>4451</v>
      </c>
      <c r="HR108" s="2">
        <v>4460</v>
      </c>
      <c r="HS108" s="2">
        <v>4458</v>
      </c>
      <c r="HT108" s="2">
        <v>4459</v>
      </c>
      <c r="HU108" s="2">
        <v>4438</v>
      </c>
      <c r="HV108" s="2">
        <v>4426</v>
      </c>
      <c r="HW108" s="2">
        <v>4377</v>
      </c>
      <c r="HX108" s="2">
        <v>4382</v>
      </c>
      <c r="HY108" s="2">
        <v>4426</v>
      </c>
      <c r="HZ108" s="2">
        <v>4386</v>
      </c>
      <c r="IA108" s="2">
        <v>4364</v>
      </c>
      <c r="IB108" s="2">
        <v>4382</v>
      </c>
      <c r="IC108" s="2">
        <v>4378</v>
      </c>
      <c r="ID108" s="2">
        <v>4341</v>
      </c>
      <c r="IE108" s="2">
        <v>4359</v>
      </c>
      <c r="IF108" s="2">
        <v>4347</v>
      </c>
      <c r="IG108" s="2">
        <v>4327</v>
      </c>
      <c r="IH108" s="2">
        <v>4287</v>
      </c>
      <c r="II108" s="2">
        <v>4246</v>
      </c>
      <c r="IJ108" s="2">
        <v>4276</v>
      </c>
      <c r="IK108" s="2">
        <v>4254</v>
      </c>
      <c r="IL108" s="2">
        <v>4210</v>
      </c>
      <c r="IM108" s="2">
        <v>4180</v>
      </c>
      <c r="IN108" s="2">
        <v>4178</v>
      </c>
      <c r="IO108" s="2">
        <v>4142</v>
      </c>
      <c r="IP108" s="2">
        <v>4133</v>
      </c>
      <c r="IQ108" s="2">
        <v>4147</v>
      </c>
      <c r="IR108" s="2">
        <v>4088</v>
      </c>
      <c r="IS108" s="2">
        <v>4068</v>
      </c>
      <c r="IT108" s="2">
        <v>4050</v>
      </c>
    </row>
    <row r="109" spans="1:254" ht="15.9" customHeight="1">
      <c r="A109" s="61" t="s">
        <v>213</v>
      </c>
      <c r="B109" s="6" t="s">
        <v>214</v>
      </c>
      <c r="C109" s="15">
        <v>3485</v>
      </c>
      <c r="D109" s="16">
        <v>57</v>
      </c>
      <c r="E109" s="13">
        <v>3428</v>
      </c>
      <c r="F109" s="13">
        <v>3369</v>
      </c>
      <c r="G109" s="13">
        <v>3408</v>
      </c>
      <c r="H109" s="13">
        <v>3422</v>
      </c>
      <c r="I109" s="13">
        <v>3676</v>
      </c>
      <c r="J109" s="13">
        <v>3820</v>
      </c>
      <c r="K109" s="13">
        <v>3935</v>
      </c>
      <c r="L109" s="13">
        <v>3829</v>
      </c>
      <c r="M109" s="13">
        <v>3756</v>
      </c>
      <c r="N109" s="13">
        <v>3632</v>
      </c>
      <c r="O109" s="13">
        <v>3566</v>
      </c>
      <c r="P109" s="13">
        <v>3617</v>
      </c>
      <c r="Q109" s="13">
        <v>3650</v>
      </c>
      <c r="R109" s="13">
        <v>3624</v>
      </c>
      <c r="S109" s="13">
        <v>3601</v>
      </c>
      <c r="T109" s="13">
        <v>3580</v>
      </c>
      <c r="U109" s="13">
        <v>3564</v>
      </c>
      <c r="V109" s="13">
        <v>3531</v>
      </c>
      <c r="W109" s="13">
        <v>3478</v>
      </c>
      <c r="X109" s="13">
        <v>3517</v>
      </c>
      <c r="Y109" s="13">
        <v>3541</v>
      </c>
      <c r="Z109" s="13">
        <v>3554</v>
      </c>
      <c r="AA109" s="13">
        <v>3502</v>
      </c>
      <c r="AB109" s="13">
        <v>3459</v>
      </c>
      <c r="AC109" s="13">
        <v>3410</v>
      </c>
      <c r="AD109" s="13">
        <v>3295</v>
      </c>
      <c r="AE109" s="13">
        <v>3408</v>
      </c>
      <c r="AF109" s="13">
        <v>3452</v>
      </c>
      <c r="AG109" s="13">
        <v>3386</v>
      </c>
      <c r="AH109" s="13">
        <v>3343</v>
      </c>
      <c r="AI109" s="13">
        <v>3363</v>
      </c>
      <c r="AJ109" s="13">
        <v>3351</v>
      </c>
      <c r="AK109" s="13">
        <v>3324</v>
      </c>
      <c r="AL109" s="13">
        <v>3415</v>
      </c>
      <c r="AM109" s="13">
        <v>3393</v>
      </c>
      <c r="AN109" s="13">
        <v>3345</v>
      </c>
      <c r="AO109" s="13">
        <v>3398</v>
      </c>
      <c r="AP109" s="13">
        <v>3377</v>
      </c>
      <c r="AQ109" s="13">
        <v>3404</v>
      </c>
      <c r="AR109" s="13">
        <v>3460</v>
      </c>
      <c r="AS109" s="13">
        <v>3460</v>
      </c>
      <c r="AT109" s="13">
        <v>3383</v>
      </c>
      <c r="AU109" s="13">
        <v>3380</v>
      </c>
      <c r="AV109" s="13">
        <v>3366</v>
      </c>
      <c r="AW109" s="13">
        <v>3280</v>
      </c>
      <c r="AX109" s="13">
        <v>3313</v>
      </c>
      <c r="AY109" s="13">
        <v>3345</v>
      </c>
      <c r="AZ109" s="13">
        <v>3354</v>
      </c>
      <c r="BA109" s="13">
        <v>3412</v>
      </c>
      <c r="BB109" s="13">
        <v>3444</v>
      </c>
      <c r="BC109" s="13">
        <v>3528</v>
      </c>
      <c r="BD109" s="13">
        <v>3551</v>
      </c>
      <c r="BE109" s="13">
        <v>3570</v>
      </c>
      <c r="BF109" s="13">
        <v>3606</v>
      </c>
      <c r="BG109" s="13">
        <v>3692</v>
      </c>
      <c r="BH109" s="13">
        <v>3775</v>
      </c>
      <c r="BI109" s="13">
        <v>3788</v>
      </c>
      <c r="BJ109" s="13">
        <v>3682</v>
      </c>
      <c r="BK109" s="13">
        <v>3766</v>
      </c>
      <c r="BL109" s="13">
        <v>3680</v>
      </c>
      <c r="BM109" s="67">
        <v>3764</v>
      </c>
      <c r="BN109" s="67">
        <v>3693</v>
      </c>
      <c r="BO109" s="67">
        <v>3639</v>
      </c>
      <c r="BP109" s="67">
        <v>3645</v>
      </c>
      <c r="BQ109" s="67">
        <v>3610</v>
      </c>
      <c r="BR109" s="67">
        <v>3700</v>
      </c>
      <c r="BS109" s="67">
        <v>3388</v>
      </c>
      <c r="BT109" s="67">
        <v>3451</v>
      </c>
      <c r="BU109" s="67">
        <v>3427</v>
      </c>
      <c r="BV109" s="67">
        <v>3461</v>
      </c>
      <c r="BW109" s="67">
        <v>3501</v>
      </c>
      <c r="BX109" s="67">
        <v>3522</v>
      </c>
      <c r="BY109" s="67">
        <v>3544</v>
      </c>
      <c r="BZ109" s="67">
        <v>3517</v>
      </c>
      <c r="CA109" s="516">
        <v>3478</v>
      </c>
      <c r="CB109" s="516">
        <v>3525</v>
      </c>
      <c r="CC109" s="516">
        <v>3582</v>
      </c>
      <c r="CD109" s="516">
        <v>3514</v>
      </c>
      <c r="CE109" s="516">
        <v>3602</v>
      </c>
      <c r="CF109" s="516">
        <v>3559</v>
      </c>
      <c r="CG109" s="516">
        <v>3579</v>
      </c>
      <c r="CH109" s="516">
        <v>3608</v>
      </c>
      <c r="CI109" s="516">
        <v>3574</v>
      </c>
      <c r="CJ109" s="516">
        <v>3576</v>
      </c>
      <c r="CK109" s="516">
        <v>3640</v>
      </c>
      <c r="CL109" s="516">
        <v>3675</v>
      </c>
      <c r="CM109" s="516">
        <v>3684</v>
      </c>
      <c r="CN109" s="516">
        <v>3625</v>
      </c>
      <c r="CO109" s="516">
        <v>3620</v>
      </c>
      <c r="CP109" s="516">
        <v>3671</v>
      </c>
      <c r="CQ109" s="516">
        <v>3647</v>
      </c>
      <c r="CR109" s="516">
        <v>3635</v>
      </c>
      <c r="CS109" s="516">
        <v>3589</v>
      </c>
      <c r="CT109" s="516">
        <v>3557</v>
      </c>
      <c r="CU109" s="516">
        <v>3611</v>
      </c>
      <c r="CV109" s="516">
        <v>3702</v>
      </c>
      <c r="CW109" s="516">
        <v>3756</v>
      </c>
      <c r="CX109" s="516">
        <v>3721</v>
      </c>
      <c r="CY109" s="516">
        <v>3721</v>
      </c>
      <c r="CZ109" s="516">
        <v>3762</v>
      </c>
      <c r="DA109" s="2">
        <v>3817</v>
      </c>
      <c r="DB109" s="2">
        <v>3754</v>
      </c>
      <c r="DC109" s="2">
        <v>3789</v>
      </c>
      <c r="DD109" s="2">
        <v>3709</v>
      </c>
      <c r="DE109" s="2">
        <v>3730</v>
      </c>
      <c r="DF109" s="2">
        <v>3705</v>
      </c>
      <c r="DG109" s="2">
        <v>3768</v>
      </c>
      <c r="DH109" s="2">
        <v>3880</v>
      </c>
      <c r="DI109" s="2">
        <v>3860</v>
      </c>
      <c r="DJ109" s="2">
        <v>3844</v>
      </c>
      <c r="DK109" s="2">
        <v>3819</v>
      </c>
      <c r="DL109" s="2">
        <v>3828</v>
      </c>
      <c r="DM109" s="2">
        <v>3814</v>
      </c>
      <c r="DN109" s="2">
        <v>3834</v>
      </c>
      <c r="DO109" s="2">
        <v>3836</v>
      </c>
      <c r="DP109" s="2">
        <v>3761</v>
      </c>
      <c r="DQ109" s="2">
        <v>3789</v>
      </c>
      <c r="DR109" s="2">
        <v>3810</v>
      </c>
      <c r="DS109" s="2">
        <v>3772</v>
      </c>
      <c r="DT109" s="2">
        <v>3887</v>
      </c>
      <c r="DU109" s="2">
        <v>3927</v>
      </c>
      <c r="DV109" s="2">
        <v>3978</v>
      </c>
      <c r="DW109" s="2">
        <v>3860</v>
      </c>
      <c r="DX109" s="2">
        <v>3764</v>
      </c>
      <c r="DY109" s="2">
        <v>3742</v>
      </c>
      <c r="DZ109" s="2">
        <v>3796</v>
      </c>
      <c r="EA109" s="2">
        <v>3893</v>
      </c>
      <c r="EB109" s="2">
        <v>3838</v>
      </c>
      <c r="EC109" s="2">
        <v>3806</v>
      </c>
      <c r="ED109" s="2">
        <v>3922</v>
      </c>
      <c r="EE109" s="2">
        <v>3968</v>
      </c>
      <c r="EF109" s="2">
        <v>3961</v>
      </c>
      <c r="EG109" s="2">
        <v>3968</v>
      </c>
      <c r="EH109" s="2">
        <v>3991</v>
      </c>
      <c r="EI109" s="2">
        <v>4009</v>
      </c>
      <c r="EJ109" s="2">
        <v>3929</v>
      </c>
      <c r="EK109" s="2">
        <v>3960</v>
      </c>
      <c r="EL109" s="2">
        <v>4070</v>
      </c>
      <c r="EM109" s="2">
        <v>4137</v>
      </c>
      <c r="EN109" s="2">
        <v>4194</v>
      </c>
      <c r="EO109" s="2">
        <v>4146</v>
      </c>
      <c r="EP109" s="2">
        <v>4133</v>
      </c>
      <c r="EQ109" s="2">
        <v>4121</v>
      </c>
      <c r="ER109" s="2">
        <v>4185</v>
      </c>
      <c r="ES109" s="2">
        <v>4157</v>
      </c>
      <c r="ET109" s="2">
        <v>4132</v>
      </c>
      <c r="EU109" s="2">
        <v>4152</v>
      </c>
      <c r="EV109" s="2">
        <v>4159</v>
      </c>
      <c r="EW109" s="2">
        <v>4149</v>
      </c>
      <c r="EX109" s="2">
        <v>4129</v>
      </c>
      <c r="EY109" s="2">
        <v>4080</v>
      </c>
      <c r="EZ109" s="2">
        <v>4020</v>
      </c>
      <c r="FA109" s="2">
        <v>4116</v>
      </c>
      <c r="FB109" s="2">
        <v>4100</v>
      </c>
      <c r="FC109" s="2">
        <v>4043</v>
      </c>
      <c r="FD109" s="2">
        <v>4139</v>
      </c>
      <c r="FE109" s="2">
        <v>4200</v>
      </c>
      <c r="FF109" s="2">
        <v>4006</v>
      </c>
      <c r="FG109" s="2">
        <v>3921</v>
      </c>
      <c r="FH109" s="2">
        <v>3977</v>
      </c>
      <c r="FI109" s="2">
        <v>3949</v>
      </c>
      <c r="FJ109" s="2">
        <v>3939</v>
      </c>
      <c r="FK109" s="2">
        <v>3861</v>
      </c>
      <c r="FL109" s="2">
        <v>3951</v>
      </c>
      <c r="FM109" s="2">
        <v>3939</v>
      </c>
      <c r="FN109" s="2">
        <v>4037</v>
      </c>
      <c r="FO109" s="2">
        <v>4002</v>
      </c>
      <c r="FP109" s="2">
        <v>4046</v>
      </c>
      <c r="FQ109" s="2">
        <v>4077</v>
      </c>
      <c r="FR109" s="2">
        <v>4041</v>
      </c>
      <c r="FS109" s="2">
        <v>4000</v>
      </c>
      <c r="FT109" s="2">
        <v>3962</v>
      </c>
      <c r="FU109" s="2">
        <v>3818</v>
      </c>
      <c r="FV109" s="2">
        <v>3812</v>
      </c>
      <c r="FW109" s="2">
        <v>3800</v>
      </c>
      <c r="FX109" s="2">
        <v>3768</v>
      </c>
      <c r="FY109" s="2">
        <v>3804</v>
      </c>
      <c r="FZ109" s="2">
        <v>3803</v>
      </c>
      <c r="GA109" s="2">
        <v>3763</v>
      </c>
      <c r="GB109" s="2">
        <v>3794</v>
      </c>
      <c r="GC109" s="2">
        <v>3878</v>
      </c>
      <c r="GD109" s="2">
        <v>3858</v>
      </c>
      <c r="GE109" s="2">
        <v>3783</v>
      </c>
      <c r="GF109" s="2">
        <v>3768</v>
      </c>
      <c r="GG109" s="2">
        <v>3673</v>
      </c>
      <c r="GH109" s="2">
        <v>3756</v>
      </c>
      <c r="GI109" s="2">
        <v>3596</v>
      </c>
      <c r="GJ109" s="2">
        <v>3630</v>
      </c>
      <c r="GK109" s="2">
        <v>3662</v>
      </c>
      <c r="GL109" s="2">
        <v>3687</v>
      </c>
      <c r="GM109" s="2">
        <v>3672</v>
      </c>
      <c r="GN109" s="2">
        <v>3692</v>
      </c>
      <c r="GO109" s="2">
        <v>3693</v>
      </c>
      <c r="GP109" s="2">
        <v>3640</v>
      </c>
      <c r="GQ109" s="2">
        <v>3634</v>
      </c>
      <c r="GR109" s="2">
        <v>3595</v>
      </c>
      <c r="GS109" s="2">
        <v>3598</v>
      </c>
      <c r="GT109" s="2">
        <v>3613</v>
      </c>
      <c r="GU109" s="2">
        <v>3607</v>
      </c>
      <c r="GV109" s="2">
        <v>3561</v>
      </c>
      <c r="GW109" s="2">
        <v>3584</v>
      </c>
      <c r="GX109" s="2">
        <v>3597</v>
      </c>
      <c r="GY109" s="2">
        <v>3591</v>
      </c>
      <c r="GZ109" s="2">
        <v>3621</v>
      </c>
      <c r="HA109" s="2">
        <v>3595</v>
      </c>
      <c r="HB109" s="2">
        <v>3529</v>
      </c>
      <c r="HC109" s="2">
        <v>3600</v>
      </c>
      <c r="HD109" s="2">
        <v>3620</v>
      </c>
      <c r="HE109" s="2">
        <v>3634</v>
      </c>
      <c r="HF109" s="2">
        <v>3727</v>
      </c>
      <c r="HG109" s="2">
        <v>3692</v>
      </c>
      <c r="HH109" s="2">
        <v>3716</v>
      </c>
      <c r="HI109" s="2">
        <v>3629</v>
      </c>
      <c r="HJ109" s="2">
        <v>3638</v>
      </c>
      <c r="HK109" s="2">
        <v>3661</v>
      </c>
      <c r="HL109" s="2">
        <v>3683</v>
      </c>
      <c r="HM109" s="2">
        <v>3694</v>
      </c>
      <c r="HN109" s="2">
        <v>3680</v>
      </c>
      <c r="HO109" s="2">
        <v>3696</v>
      </c>
      <c r="HP109" s="2">
        <v>3727</v>
      </c>
      <c r="HQ109" s="2">
        <v>3749</v>
      </c>
      <c r="HR109" s="2">
        <v>3795</v>
      </c>
      <c r="HS109" s="2">
        <v>3749</v>
      </c>
      <c r="HT109" s="2">
        <v>3735</v>
      </c>
      <c r="HU109" s="2">
        <v>3719</v>
      </c>
      <c r="HV109" s="2">
        <v>3689</v>
      </c>
      <c r="HW109" s="2">
        <v>3675</v>
      </c>
      <c r="HX109" s="2">
        <v>3614</v>
      </c>
      <c r="HY109" s="2">
        <v>3645</v>
      </c>
      <c r="HZ109" s="2">
        <v>3562</v>
      </c>
      <c r="IA109" s="2">
        <v>3533</v>
      </c>
      <c r="IB109" s="2">
        <v>3593</v>
      </c>
      <c r="IC109" s="2">
        <v>3651</v>
      </c>
      <c r="ID109" s="2">
        <v>3600</v>
      </c>
      <c r="IE109" s="2">
        <v>3650</v>
      </c>
      <c r="IF109" s="2">
        <v>3621</v>
      </c>
      <c r="IG109" s="2">
        <v>3583</v>
      </c>
      <c r="IH109" s="2">
        <v>3567</v>
      </c>
      <c r="II109" s="2">
        <v>3503</v>
      </c>
      <c r="IJ109" s="2">
        <v>3522</v>
      </c>
      <c r="IK109" s="2">
        <v>3544</v>
      </c>
      <c r="IL109" s="2">
        <v>3516</v>
      </c>
      <c r="IM109" s="2">
        <v>3468</v>
      </c>
      <c r="IN109" s="2">
        <v>3455</v>
      </c>
      <c r="IO109" s="2">
        <v>3368</v>
      </c>
      <c r="IP109" s="2">
        <v>3305</v>
      </c>
      <c r="IQ109" s="2">
        <v>3344</v>
      </c>
      <c r="IR109" s="2">
        <v>3218</v>
      </c>
      <c r="IS109" s="2">
        <v>3206</v>
      </c>
      <c r="IT109" s="2">
        <v>3151</v>
      </c>
    </row>
    <row r="110" spans="1:254" ht="15.9" customHeight="1">
      <c r="A110" s="61" t="s">
        <v>215</v>
      </c>
      <c r="B110" s="6" t="s">
        <v>216</v>
      </c>
      <c r="C110" s="15">
        <v>2237</v>
      </c>
      <c r="D110" s="16">
        <v>21.5</v>
      </c>
      <c r="E110" s="13">
        <v>2215.5</v>
      </c>
      <c r="F110" s="13">
        <v>2196</v>
      </c>
      <c r="G110" s="13">
        <v>2195</v>
      </c>
      <c r="H110" s="13">
        <v>2219.5</v>
      </c>
      <c r="I110" s="13">
        <v>2205.5</v>
      </c>
      <c r="J110" s="13">
        <v>2237</v>
      </c>
      <c r="K110" s="13">
        <v>2261.5</v>
      </c>
      <c r="L110" s="13">
        <v>2196</v>
      </c>
      <c r="M110" s="13">
        <v>2205.5</v>
      </c>
      <c r="N110" s="13">
        <v>2187.5</v>
      </c>
      <c r="O110" s="13">
        <v>2186.5</v>
      </c>
      <c r="P110" s="13">
        <v>2200.5</v>
      </c>
      <c r="Q110" s="13">
        <v>2225.5</v>
      </c>
      <c r="R110" s="13">
        <v>2195</v>
      </c>
      <c r="S110" s="13">
        <v>2121</v>
      </c>
      <c r="T110" s="13">
        <v>2132</v>
      </c>
      <c r="U110" s="13">
        <v>2114</v>
      </c>
      <c r="V110" s="13">
        <v>2103.5</v>
      </c>
      <c r="W110" s="13">
        <v>2052</v>
      </c>
      <c r="X110" s="13">
        <v>2042</v>
      </c>
      <c r="Y110" s="13">
        <v>2018</v>
      </c>
      <c r="Z110" s="13">
        <v>2015</v>
      </c>
      <c r="AA110" s="13">
        <v>1994</v>
      </c>
      <c r="AB110" s="13">
        <v>1974</v>
      </c>
      <c r="AC110" s="13">
        <v>1906.5</v>
      </c>
      <c r="AD110" s="13">
        <v>1900</v>
      </c>
      <c r="AE110" s="13">
        <v>1958</v>
      </c>
      <c r="AF110" s="13">
        <v>1935</v>
      </c>
      <c r="AG110" s="13">
        <v>1921.5</v>
      </c>
      <c r="AH110" s="13">
        <v>1900</v>
      </c>
      <c r="AI110" s="13">
        <v>1891</v>
      </c>
      <c r="AJ110" s="13">
        <v>1899.5</v>
      </c>
      <c r="AK110" s="13">
        <v>1901</v>
      </c>
      <c r="AL110" s="13">
        <v>1883.5</v>
      </c>
      <c r="AM110" s="13">
        <v>1898</v>
      </c>
      <c r="AN110" s="13">
        <v>1907.5</v>
      </c>
      <c r="AO110" s="13">
        <v>1932.5</v>
      </c>
      <c r="AP110" s="13">
        <v>1964</v>
      </c>
      <c r="AQ110" s="13">
        <v>1922.5</v>
      </c>
      <c r="AR110" s="13">
        <v>1945</v>
      </c>
      <c r="AS110" s="13">
        <v>1954</v>
      </c>
      <c r="AT110" s="13">
        <v>1947.5</v>
      </c>
      <c r="AU110" s="13">
        <v>1952.5</v>
      </c>
      <c r="AV110" s="13">
        <v>1907.5</v>
      </c>
      <c r="AW110" s="13">
        <v>1902.5</v>
      </c>
      <c r="AX110" s="13">
        <v>1917</v>
      </c>
      <c r="AY110" s="13">
        <v>1893.5</v>
      </c>
      <c r="AZ110" s="13">
        <v>1892</v>
      </c>
      <c r="BA110" s="13">
        <v>1906.5</v>
      </c>
      <c r="BB110" s="13">
        <v>1919.5</v>
      </c>
      <c r="BC110" s="13">
        <v>1918</v>
      </c>
      <c r="BD110" s="13">
        <v>1917.5</v>
      </c>
      <c r="BE110" s="13">
        <v>1935</v>
      </c>
      <c r="BF110" s="13">
        <v>1966.5</v>
      </c>
      <c r="BG110" s="13">
        <v>2032</v>
      </c>
      <c r="BH110" s="13">
        <v>2012</v>
      </c>
      <c r="BI110" s="13">
        <v>2027</v>
      </c>
      <c r="BJ110" s="13">
        <v>2005</v>
      </c>
      <c r="BK110" s="13">
        <v>2031.5</v>
      </c>
      <c r="BL110" s="13">
        <v>2006</v>
      </c>
      <c r="BM110" s="67">
        <v>1849.5</v>
      </c>
      <c r="BN110" s="67">
        <v>1828.5</v>
      </c>
      <c r="BO110" s="67">
        <v>1858</v>
      </c>
      <c r="BP110" s="67">
        <v>1869</v>
      </c>
      <c r="BQ110" s="67">
        <v>1864.5</v>
      </c>
      <c r="BR110" s="67">
        <v>1828</v>
      </c>
      <c r="BS110" s="67">
        <v>1845.5</v>
      </c>
      <c r="BT110" s="67">
        <v>1868</v>
      </c>
      <c r="BU110" s="67">
        <v>1827.5</v>
      </c>
      <c r="BV110" s="67">
        <v>1854.5</v>
      </c>
      <c r="BW110" s="67">
        <v>1875</v>
      </c>
      <c r="BX110" s="67">
        <v>1899</v>
      </c>
      <c r="BY110" s="67">
        <v>1915</v>
      </c>
      <c r="BZ110" s="67">
        <v>1906.5</v>
      </c>
      <c r="CA110" s="516">
        <v>1886</v>
      </c>
      <c r="CB110" s="516">
        <v>1901</v>
      </c>
      <c r="CC110" s="516">
        <v>1887</v>
      </c>
      <c r="CD110" s="516">
        <v>1877.5</v>
      </c>
      <c r="CE110" s="516">
        <v>1867</v>
      </c>
      <c r="CF110" s="516">
        <v>1876</v>
      </c>
      <c r="CG110" s="516">
        <v>1917</v>
      </c>
      <c r="CH110" s="516">
        <v>1903.5</v>
      </c>
      <c r="CI110" s="516">
        <v>1872.5</v>
      </c>
      <c r="CJ110" s="516">
        <v>1855</v>
      </c>
      <c r="CK110" s="516">
        <v>1867</v>
      </c>
      <c r="CL110" s="516">
        <v>1875</v>
      </c>
      <c r="CM110" s="516">
        <v>1869.5</v>
      </c>
      <c r="CN110" s="516">
        <v>1795.5</v>
      </c>
      <c r="CO110" s="516">
        <v>1783</v>
      </c>
      <c r="CP110" s="516">
        <v>1808</v>
      </c>
      <c r="CQ110" s="516">
        <v>1806.5</v>
      </c>
      <c r="CR110" s="516">
        <v>1809</v>
      </c>
      <c r="CS110" s="516">
        <v>1789.5</v>
      </c>
      <c r="CT110" s="516">
        <v>1738.5</v>
      </c>
      <c r="CU110" s="516">
        <v>1793</v>
      </c>
      <c r="CV110" s="516">
        <v>1836.5</v>
      </c>
      <c r="CW110" s="516">
        <v>1800.5</v>
      </c>
      <c r="CX110" s="516">
        <v>1785</v>
      </c>
      <c r="CY110" s="516">
        <v>1794</v>
      </c>
      <c r="CZ110" s="516">
        <v>1824.5</v>
      </c>
      <c r="DA110" s="2">
        <v>1881</v>
      </c>
      <c r="DB110" s="2">
        <v>1865.5</v>
      </c>
      <c r="DC110" s="2">
        <v>1836.5</v>
      </c>
      <c r="DD110" s="2">
        <v>1866.5</v>
      </c>
      <c r="DE110" s="2">
        <v>1876.5</v>
      </c>
      <c r="DF110" s="2">
        <v>1835</v>
      </c>
      <c r="DG110" s="2">
        <v>1867</v>
      </c>
      <c r="DH110" s="2">
        <v>1936.5</v>
      </c>
      <c r="DI110" s="2">
        <v>1969</v>
      </c>
      <c r="DJ110" s="2">
        <v>1926.5</v>
      </c>
      <c r="DK110" s="2">
        <v>1914</v>
      </c>
      <c r="DL110" s="2">
        <v>1921</v>
      </c>
      <c r="DM110" s="2">
        <v>1926.5</v>
      </c>
      <c r="DN110" s="2">
        <v>1960.5</v>
      </c>
      <c r="DO110" s="2">
        <v>1974.5</v>
      </c>
      <c r="DP110" s="2">
        <v>1933.5</v>
      </c>
      <c r="DQ110" s="2">
        <v>1925</v>
      </c>
      <c r="DR110" s="2">
        <v>1943.5</v>
      </c>
      <c r="DS110" s="2">
        <v>1997.5</v>
      </c>
      <c r="DT110" s="2">
        <v>1998</v>
      </c>
      <c r="DU110" s="2">
        <v>1974.5</v>
      </c>
      <c r="DV110" s="2">
        <v>1966</v>
      </c>
      <c r="DW110" s="2">
        <v>1960</v>
      </c>
      <c r="DX110" s="2">
        <v>1925</v>
      </c>
      <c r="DY110" s="2">
        <v>1940.5</v>
      </c>
      <c r="DZ110" s="2">
        <v>1924.5</v>
      </c>
      <c r="EA110" s="2">
        <v>1923.5</v>
      </c>
      <c r="EB110" s="2">
        <v>1938</v>
      </c>
      <c r="EC110" s="2">
        <v>1957</v>
      </c>
      <c r="ED110" s="2">
        <v>1998.5</v>
      </c>
      <c r="EE110" s="2">
        <v>2026.5</v>
      </c>
      <c r="EF110" s="2">
        <v>2072.5</v>
      </c>
      <c r="EG110" s="2">
        <v>2068</v>
      </c>
      <c r="EH110" s="2">
        <v>2051</v>
      </c>
      <c r="EI110" s="2">
        <v>2073</v>
      </c>
      <c r="EJ110" s="2">
        <v>2126.5</v>
      </c>
      <c r="EK110" s="2">
        <v>2137</v>
      </c>
      <c r="EL110" s="2">
        <v>2094</v>
      </c>
      <c r="EM110" s="2">
        <v>2066</v>
      </c>
      <c r="EN110" s="2">
        <v>2063</v>
      </c>
      <c r="EO110" s="2">
        <v>2026.5</v>
      </c>
      <c r="EP110" s="2">
        <v>2031</v>
      </c>
      <c r="EQ110" s="2">
        <v>2038.5</v>
      </c>
      <c r="ER110" s="2">
        <v>2019</v>
      </c>
      <c r="ES110" s="2">
        <v>1976</v>
      </c>
      <c r="ET110" s="2">
        <v>1953.5</v>
      </c>
      <c r="EU110" s="2">
        <v>1976</v>
      </c>
      <c r="EV110" s="2">
        <v>1964.5</v>
      </c>
      <c r="EW110" s="2">
        <v>1958.5</v>
      </c>
      <c r="EX110" s="2">
        <v>1922</v>
      </c>
      <c r="EY110" s="2">
        <v>1923</v>
      </c>
      <c r="EZ110" s="2">
        <v>1929.5</v>
      </c>
      <c r="FA110" s="2">
        <v>1933</v>
      </c>
      <c r="FB110" s="2">
        <v>1922</v>
      </c>
      <c r="FC110" s="2">
        <v>1930.5</v>
      </c>
      <c r="FD110" s="2">
        <v>1934</v>
      </c>
      <c r="FE110" s="2">
        <v>1885</v>
      </c>
      <c r="FF110" s="2">
        <v>1866</v>
      </c>
      <c r="FG110" s="2">
        <v>1840</v>
      </c>
      <c r="FH110" s="2">
        <v>1836.5</v>
      </c>
      <c r="FI110" s="2">
        <v>1862</v>
      </c>
      <c r="FJ110" s="2">
        <v>1862</v>
      </c>
      <c r="FK110" s="2">
        <v>1862</v>
      </c>
      <c r="FL110" s="2">
        <v>1904</v>
      </c>
      <c r="FM110" s="2">
        <v>1912</v>
      </c>
      <c r="FN110" s="2">
        <v>1912</v>
      </c>
      <c r="FO110" s="2">
        <v>1931</v>
      </c>
      <c r="FP110" s="2">
        <v>1949.5</v>
      </c>
      <c r="FQ110" s="2">
        <v>1938</v>
      </c>
      <c r="FR110" s="2">
        <v>1907</v>
      </c>
      <c r="FS110" s="2">
        <v>1883</v>
      </c>
      <c r="FT110" s="2">
        <v>1868</v>
      </c>
      <c r="FU110" s="2">
        <v>1839</v>
      </c>
      <c r="FV110" s="2">
        <v>1808.5</v>
      </c>
      <c r="FW110" s="2">
        <v>1823.5</v>
      </c>
      <c r="FX110" s="2">
        <v>1822.5</v>
      </c>
      <c r="FY110" s="2">
        <v>1760.5</v>
      </c>
      <c r="FZ110" s="2">
        <v>1989.5</v>
      </c>
      <c r="GA110" s="2">
        <v>1997.5</v>
      </c>
      <c r="GB110" s="2">
        <v>2000.5</v>
      </c>
      <c r="GC110" s="2">
        <v>2009</v>
      </c>
      <c r="GD110" s="2">
        <v>2032</v>
      </c>
      <c r="GE110" s="2">
        <v>2042</v>
      </c>
      <c r="GF110" s="2">
        <v>2022</v>
      </c>
      <c r="GG110" s="2">
        <v>1999</v>
      </c>
      <c r="GH110" s="2">
        <v>2012</v>
      </c>
      <c r="GI110" s="2">
        <v>2018</v>
      </c>
      <c r="GJ110" s="2">
        <v>1971</v>
      </c>
      <c r="GK110" s="2">
        <v>2025</v>
      </c>
      <c r="GL110" s="2">
        <v>2118</v>
      </c>
      <c r="GM110" s="2">
        <v>2068</v>
      </c>
      <c r="GN110" s="2">
        <v>2108</v>
      </c>
      <c r="GO110" s="2">
        <v>2087</v>
      </c>
      <c r="GP110" s="2">
        <v>2037</v>
      </c>
      <c r="GQ110" s="2">
        <v>2046</v>
      </c>
      <c r="GR110" s="2">
        <v>2031</v>
      </c>
      <c r="GS110" s="2">
        <v>2003</v>
      </c>
      <c r="GT110" s="2">
        <v>2017</v>
      </c>
      <c r="GU110" s="2">
        <v>1988</v>
      </c>
      <c r="GV110" s="2">
        <v>2023</v>
      </c>
      <c r="GW110" s="2">
        <v>2027</v>
      </c>
      <c r="GX110" s="2">
        <v>2017</v>
      </c>
      <c r="GY110" s="2">
        <v>2035</v>
      </c>
      <c r="GZ110" s="2">
        <v>2025</v>
      </c>
      <c r="HA110" s="2">
        <v>1992</v>
      </c>
      <c r="HB110" s="2">
        <v>1978</v>
      </c>
      <c r="HC110" s="2">
        <v>2004</v>
      </c>
      <c r="HD110" s="2">
        <v>2034</v>
      </c>
      <c r="HE110" s="2">
        <v>2066</v>
      </c>
      <c r="HF110" s="2">
        <v>2108</v>
      </c>
      <c r="HG110" s="2">
        <v>2052</v>
      </c>
      <c r="HH110" s="2">
        <v>2051</v>
      </c>
      <c r="HI110" s="2">
        <v>2058</v>
      </c>
      <c r="HJ110" s="2">
        <v>2080</v>
      </c>
      <c r="HK110" s="2">
        <v>2078</v>
      </c>
      <c r="HL110" s="2">
        <v>2062</v>
      </c>
      <c r="HM110" s="2">
        <v>2095</v>
      </c>
      <c r="HN110" s="2">
        <v>2112</v>
      </c>
      <c r="HO110" s="2">
        <v>2102</v>
      </c>
      <c r="HP110" s="2">
        <v>2100</v>
      </c>
      <c r="HQ110" s="2">
        <v>2099</v>
      </c>
      <c r="HR110" s="2">
        <v>2092</v>
      </c>
      <c r="HS110" s="2">
        <v>2044</v>
      </c>
      <c r="HT110" s="2">
        <v>2069</v>
      </c>
      <c r="HU110" s="2">
        <v>2030</v>
      </c>
      <c r="HV110" s="2">
        <v>2020</v>
      </c>
      <c r="HW110" s="2">
        <v>2029</v>
      </c>
      <c r="HX110" s="2">
        <v>2021</v>
      </c>
      <c r="HY110" s="2">
        <v>2034</v>
      </c>
      <c r="HZ110" s="2">
        <v>2055</v>
      </c>
      <c r="IA110" s="2">
        <v>2040</v>
      </c>
      <c r="IB110" s="2">
        <v>2028</v>
      </c>
      <c r="IC110" s="2">
        <v>2034</v>
      </c>
      <c r="ID110" s="2">
        <v>2038</v>
      </c>
      <c r="IE110" s="2">
        <v>2039</v>
      </c>
      <c r="IF110" s="2">
        <v>2029</v>
      </c>
      <c r="IG110" s="2">
        <v>2019</v>
      </c>
      <c r="IH110" s="2">
        <v>2021</v>
      </c>
      <c r="II110" s="2">
        <v>2025</v>
      </c>
      <c r="IJ110" s="2">
        <v>2026</v>
      </c>
      <c r="IK110" s="2">
        <v>2032</v>
      </c>
      <c r="IL110" s="2">
        <v>2052</v>
      </c>
      <c r="IM110" s="2">
        <v>2083</v>
      </c>
      <c r="IN110" s="2">
        <v>2078</v>
      </c>
      <c r="IO110" s="2">
        <v>2044</v>
      </c>
      <c r="IP110" s="2">
        <v>2042</v>
      </c>
      <c r="IQ110" s="2">
        <v>2038</v>
      </c>
      <c r="IR110" s="2">
        <v>2036</v>
      </c>
      <c r="IS110" s="2">
        <v>2021</v>
      </c>
      <c r="IT110" s="2">
        <v>2014</v>
      </c>
    </row>
    <row r="111" spans="1:254" ht="15.9" customHeight="1">
      <c r="A111" s="61" t="s">
        <v>217</v>
      </c>
      <c r="B111" s="6" t="s">
        <v>218</v>
      </c>
      <c r="C111" s="15">
        <v>901</v>
      </c>
      <c r="D111" s="16">
        <v>2</v>
      </c>
      <c r="E111" s="13">
        <v>899</v>
      </c>
      <c r="F111" s="13">
        <v>893</v>
      </c>
      <c r="G111" s="13">
        <v>880</v>
      </c>
      <c r="H111" s="13">
        <v>850</v>
      </c>
      <c r="I111" s="13">
        <v>857</v>
      </c>
      <c r="J111" s="13">
        <v>887</v>
      </c>
      <c r="K111" s="13">
        <v>922</v>
      </c>
      <c r="L111" s="13">
        <v>817</v>
      </c>
      <c r="M111" s="13">
        <v>823</v>
      </c>
      <c r="N111" s="13">
        <v>790</v>
      </c>
      <c r="O111" s="13">
        <v>808</v>
      </c>
      <c r="P111" s="13">
        <v>811</v>
      </c>
      <c r="Q111" s="13">
        <v>811</v>
      </c>
      <c r="R111" s="13">
        <v>769</v>
      </c>
      <c r="S111" s="13">
        <v>820</v>
      </c>
      <c r="T111" s="13">
        <v>844</v>
      </c>
      <c r="U111" s="13">
        <v>838</v>
      </c>
      <c r="V111" s="13">
        <v>835</v>
      </c>
      <c r="W111" s="13">
        <v>875</v>
      </c>
      <c r="X111" s="13">
        <v>862</v>
      </c>
      <c r="Y111" s="13">
        <v>904</v>
      </c>
      <c r="Z111" s="13">
        <v>966</v>
      </c>
      <c r="AA111" s="13">
        <v>953</v>
      </c>
      <c r="AB111" s="13">
        <v>938</v>
      </c>
      <c r="AC111" s="13">
        <v>947</v>
      </c>
      <c r="AD111" s="13">
        <v>940</v>
      </c>
      <c r="AE111" s="13">
        <v>907</v>
      </c>
      <c r="AF111" s="13">
        <v>876</v>
      </c>
      <c r="AG111" s="13">
        <v>876</v>
      </c>
      <c r="AH111" s="13">
        <v>897</v>
      </c>
      <c r="AI111" s="13">
        <v>896</v>
      </c>
      <c r="AJ111" s="13">
        <v>892</v>
      </c>
      <c r="AK111" s="13">
        <v>946</v>
      </c>
      <c r="AL111" s="13">
        <v>887</v>
      </c>
      <c r="AM111" s="13">
        <v>887</v>
      </c>
      <c r="AN111" s="13">
        <v>881</v>
      </c>
      <c r="AO111" s="13">
        <v>865</v>
      </c>
      <c r="AP111" s="13">
        <v>882</v>
      </c>
      <c r="AQ111" s="13">
        <v>865</v>
      </c>
      <c r="AR111" s="13">
        <v>864</v>
      </c>
      <c r="AS111" s="13">
        <v>865</v>
      </c>
      <c r="AT111" s="13">
        <v>927</v>
      </c>
      <c r="AU111" s="13">
        <v>915</v>
      </c>
      <c r="AV111" s="13">
        <v>930</v>
      </c>
      <c r="AW111" s="13">
        <v>887</v>
      </c>
      <c r="AX111" s="13">
        <v>904</v>
      </c>
      <c r="AY111" s="13">
        <v>912</v>
      </c>
      <c r="AZ111" s="13">
        <v>996</v>
      </c>
      <c r="BA111" s="13">
        <v>1031</v>
      </c>
      <c r="BB111" s="13">
        <v>1120</v>
      </c>
      <c r="BC111" s="13">
        <v>1209</v>
      </c>
      <c r="BD111" s="13">
        <v>1115</v>
      </c>
      <c r="BE111" s="13">
        <v>1093</v>
      </c>
      <c r="BF111" s="13">
        <v>943</v>
      </c>
      <c r="BG111" s="13">
        <v>793</v>
      </c>
      <c r="BH111" s="13">
        <v>770</v>
      </c>
      <c r="BI111" s="13">
        <v>799</v>
      </c>
      <c r="BJ111" s="13">
        <v>813</v>
      </c>
      <c r="BK111" s="13">
        <v>822</v>
      </c>
      <c r="BL111" s="13">
        <v>806</v>
      </c>
      <c r="BM111" s="67">
        <v>854</v>
      </c>
      <c r="BN111" s="67">
        <v>962</v>
      </c>
      <c r="BO111" s="67">
        <v>980</v>
      </c>
      <c r="BP111" s="67">
        <v>1015</v>
      </c>
      <c r="BQ111" s="67">
        <v>1006</v>
      </c>
      <c r="BR111" s="67">
        <v>1027</v>
      </c>
      <c r="BS111" s="67">
        <v>1024</v>
      </c>
      <c r="BT111" s="67">
        <v>1040</v>
      </c>
      <c r="BU111" s="67">
        <v>1034</v>
      </c>
      <c r="BV111" s="67">
        <v>1063</v>
      </c>
      <c r="BW111" s="67">
        <v>1095</v>
      </c>
      <c r="BX111" s="67">
        <v>1133</v>
      </c>
      <c r="BY111" s="67">
        <v>1181</v>
      </c>
      <c r="BZ111" s="67">
        <v>1196</v>
      </c>
      <c r="CA111" s="516">
        <v>1061</v>
      </c>
      <c r="CB111" s="516">
        <v>1043</v>
      </c>
      <c r="CC111" s="516">
        <v>1017</v>
      </c>
      <c r="CD111" s="516">
        <v>1002</v>
      </c>
      <c r="CE111" s="516">
        <v>1000</v>
      </c>
      <c r="CF111" s="516">
        <v>948</v>
      </c>
      <c r="CG111" s="516">
        <v>972</v>
      </c>
      <c r="CH111" s="516">
        <v>998</v>
      </c>
      <c r="CI111" s="516">
        <v>928</v>
      </c>
      <c r="CJ111" s="516">
        <v>948</v>
      </c>
      <c r="CK111" s="516">
        <v>956</v>
      </c>
      <c r="CL111" s="516">
        <v>975</v>
      </c>
      <c r="CM111" s="516">
        <v>1020</v>
      </c>
      <c r="CN111" s="516">
        <v>950</v>
      </c>
      <c r="CO111" s="516">
        <v>960</v>
      </c>
      <c r="CP111" s="516">
        <v>978</v>
      </c>
      <c r="CQ111" s="516">
        <v>972</v>
      </c>
      <c r="CR111" s="516">
        <v>1017</v>
      </c>
      <c r="CS111" s="516">
        <v>999</v>
      </c>
      <c r="CT111" s="516">
        <v>978</v>
      </c>
      <c r="CU111" s="516">
        <v>1074</v>
      </c>
      <c r="CV111" s="516">
        <v>1144</v>
      </c>
      <c r="CW111" s="516">
        <v>994</v>
      </c>
      <c r="CX111" s="516">
        <v>1009</v>
      </c>
      <c r="CY111" s="516">
        <v>998</v>
      </c>
      <c r="CZ111" s="516">
        <v>1001</v>
      </c>
      <c r="DA111" s="2">
        <v>1028</v>
      </c>
      <c r="DB111" s="2">
        <v>1050</v>
      </c>
      <c r="DC111" s="2">
        <v>969</v>
      </c>
      <c r="DD111" s="2">
        <v>1037</v>
      </c>
      <c r="DE111" s="2">
        <v>1028</v>
      </c>
      <c r="DF111" s="2">
        <v>946</v>
      </c>
      <c r="DG111" s="2">
        <v>995</v>
      </c>
      <c r="DH111" s="2">
        <v>1062</v>
      </c>
      <c r="DI111" s="2">
        <v>1104</v>
      </c>
      <c r="DJ111" s="2">
        <v>1068</v>
      </c>
      <c r="DK111" s="2">
        <v>1121</v>
      </c>
      <c r="DL111" s="2">
        <v>983</v>
      </c>
      <c r="DM111" s="2">
        <v>1012</v>
      </c>
      <c r="DN111" s="2">
        <v>1096</v>
      </c>
      <c r="DO111" s="2">
        <v>1046</v>
      </c>
      <c r="DP111" s="2">
        <v>1065</v>
      </c>
      <c r="DQ111" s="2">
        <v>1284</v>
      </c>
      <c r="DR111" s="2">
        <v>1203</v>
      </c>
      <c r="DS111" s="2">
        <v>1320</v>
      </c>
      <c r="DT111" s="2">
        <v>1238</v>
      </c>
      <c r="DU111" s="2">
        <v>1180</v>
      </c>
      <c r="DV111" s="2">
        <v>1300</v>
      </c>
      <c r="DW111" s="2">
        <v>1239</v>
      </c>
      <c r="DX111" s="2">
        <v>1368</v>
      </c>
      <c r="DY111" s="2">
        <v>1276</v>
      </c>
      <c r="DZ111" s="2">
        <v>1050</v>
      </c>
      <c r="EA111" s="2">
        <v>1010</v>
      </c>
      <c r="EB111" s="2">
        <v>959</v>
      </c>
      <c r="EC111" s="2">
        <v>992</v>
      </c>
      <c r="ED111" s="2">
        <v>1066</v>
      </c>
      <c r="EE111" s="2">
        <v>1091</v>
      </c>
      <c r="EF111" s="2">
        <v>1107</v>
      </c>
      <c r="EG111" s="2">
        <v>1096</v>
      </c>
      <c r="EH111" s="2">
        <v>1224</v>
      </c>
      <c r="EI111" s="2">
        <v>1289</v>
      </c>
      <c r="EJ111" s="2">
        <v>1398</v>
      </c>
      <c r="EK111" s="2">
        <v>1204</v>
      </c>
      <c r="EL111" s="2">
        <v>1350</v>
      </c>
      <c r="EM111" s="2">
        <v>1320</v>
      </c>
      <c r="EN111" s="2">
        <v>1020</v>
      </c>
      <c r="EO111" s="2">
        <v>870</v>
      </c>
      <c r="EP111" s="2">
        <v>765</v>
      </c>
      <c r="EQ111" s="2">
        <v>665</v>
      </c>
      <c r="ER111" s="2">
        <v>624</v>
      </c>
      <c r="ES111" s="2">
        <v>607</v>
      </c>
      <c r="ET111" s="2">
        <v>588</v>
      </c>
      <c r="EU111" s="2">
        <v>613</v>
      </c>
      <c r="EV111" s="2">
        <v>600</v>
      </c>
      <c r="EW111" s="2">
        <v>610</v>
      </c>
      <c r="EX111" s="2">
        <v>603</v>
      </c>
      <c r="EY111" s="2">
        <v>622</v>
      </c>
      <c r="EZ111" s="2">
        <v>608</v>
      </c>
      <c r="FA111" s="2">
        <v>616</v>
      </c>
      <c r="FB111" s="2">
        <v>621</v>
      </c>
      <c r="FC111" s="2">
        <v>622</v>
      </c>
      <c r="FD111" s="2">
        <v>647</v>
      </c>
      <c r="FE111" s="2">
        <v>675</v>
      </c>
      <c r="FF111" s="2">
        <v>677</v>
      </c>
      <c r="FG111" s="2">
        <v>688</v>
      </c>
      <c r="FH111" s="2">
        <v>707</v>
      </c>
      <c r="FI111" s="2">
        <v>709</v>
      </c>
      <c r="FJ111" s="2">
        <v>713</v>
      </c>
      <c r="FK111" s="2">
        <v>696</v>
      </c>
      <c r="FL111" s="2">
        <v>730</v>
      </c>
      <c r="FM111" s="2">
        <v>698</v>
      </c>
      <c r="FN111" s="2">
        <v>667</v>
      </c>
      <c r="FO111" s="2">
        <v>672</v>
      </c>
      <c r="FP111" s="2">
        <v>712</v>
      </c>
      <c r="FQ111" s="2">
        <v>698</v>
      </c>
      <c r="FR111" s="2">
        <v>710</v>
      </c>
      <c r="FS111" s="2">
        <v>737</v>
      </c>
      <c r="FT111" s="2">
        <v>713</v>
      </c>
      <c r="FU111" s="2">
        <v>722</v>
      </c>
      <c r="FV111" s="2">
        <v>742</v>
      </c>
      <c r="FW111" s="2">
        <v>731</v>
      </c>
      <c r="FX111" s="2">
        <v>770</v>
      </c>
      <c r="FY111" s="2">
        <v>729</v>
      </c>
      <c r="FZ111" s="2">
        <v>736</v>
      </c>
      <c r="GA111" s="2">
        <v>750</v>
      </c>
      <c r="GB111" s="2">
        <v>731</v>
      </c>
      <c r="GC111" s="2">
        <v>752</v>
      </c>
      <c r="GD111" s="2">
        <v>721</v>
      </c>
      <c r="GE111" s="2">
        <v>717</v>
      </c>
      <c r="GF111" s="2">
        <v>723</v>
      </c>
      <c r="GG111" s="2">
        <v>738</v>
      </c>
      <c r="GH111" s="2">
        <v>740</v>
      </c>
      <c r="GI111" s="2">
        <v>720</v>
      </c>
      <c r="GJ111" s="2">
        <v>755</v>
      </c>
      <c r="GK111" s="2">
        <v>773</v>
      </c>
      <c r="GL111" s="2">
        <v>779</v>
      </c>
      <c r="GM111" s="2">
        <v>771</v>
      </c>
      <c r="GN111" s="2">
        <v>798</v>
      </c>
      <c r="GO111" s="2">
        <v>816</v>
      </c>
      <c r="GP111" s="2">
        <v>832</v>
      </c>
      <c r="GQ111" s="2">
        <v>826</v>
      </c>
      <c r="GR111" s="2">
        <v>772</v>
      </c>
      <c r="GS111" s="2">
        <v>819</v>
      </c>
      <c r="GT111" s="2">
        <v>843</v>
      </c>
      <c r="GU111" s="2">
        <v>745</v>
      </c>
      <c r="GV111" s="2">
        <v>700</v>
      </c>
      <c r="GW111" s="2">
        <v>739</v>
      </c>
      <c r="GX111" s="2">
        <v>750</v>
      </c>
      <c r="GY111" s="2">
        <v>771</v>
      </c>
      <c r="GZ111" s="2">
        <v>733</v>
      </c>
      <c r="HA111" s="2">
        <v>706</v>
      </c>
      <c r="HB111" s="2">
        <v>677</v>
      </c>
      <c r="HC111" s="2">
        <v>759</v>
      </c>
      <c r="HD111" s="2">
        <v>720</v>
      </c>
      <c r="HE111" s="2">
        <v>647</v>
      </c>
      <c r="HF111" s="2">
        <v>644</v>
      </c>
      <c r="HG111" s="2">
        <v>625</v>
      </c>
      <c r="HH111" s="2">
        <v>638</v>
      </c>
      <c r="HI111" s="2">
        <v>669</v>
      </c>
      <c r="HJ111" s="2">
        <v>648</v>
      </c>
      <c r="HK111" s="2">
        <v>638</v>
      </c>
      <c r="HL111" s="2">
        <v>650</v>
      </c>
      <c r="HM111" s="2">
        <v>630</v>
      </c>
      <c r="HN111" s="2">
        <v>621</v>
      </c>
      <c r="HO111" s="2">
        <v>670</v>
      </c>
      <c r="HP111" s="2">
        <v>694</v>
      </c>
      <c r="HQ111" s="2">
        <v>711</v>
      </c>
      <c r="HR111" s="2">
        <v>704</v>
      </c>
      <c r="HS111" s="2">
        <v>664</v>
      </c>
      <c r="HT111" s="2">
        <v>670</v>
      </c>
      <c r="HU111" s="2">
        <v>674</v>
      </c>
      <c r="HV111" s="2">
        <v>668</v>
      </c>
      <c r="HW111" s="2">
        <v>655</v>
      </c>
      <c r="HX111" s="2">
        <v>649</v>
      </c>
      <c r="HY111" s="2">
        <v>670</v>
      </c>
      <c r="HZ111" s="2">
        <v>671</v>
      </c>
      <c r="IA111" s="2">
        <v>702</v>
      </c>
      <c r="IB111" s="2">
        <v>720</v>
      </c>
      <c r="IC111" s="2">
        <v>702</v>
      </c>
      <c r="ID111" s="2">
        <v>727</v>
      </c>
      <c r="IE111" s="2">
        <v>627</v>
      </c>
      <c r="IF111" s="2">
        <v>675</v>
      </c>
      <c r="IG111" s="2">
        <v>680</v>
      </c>
      <c r="IH111" s="2">
        <v>647</v>
      </c>
      <c r="II111" s="2">
        <v>618</v>
      </c>
      <c r="IJ111" s="2">
        <v>592</v>
      </c>
      <c r="IK111" s="2">
        <v>616</v>
      </c>
      <c r="IL111" s="2">
        <v>607</v>
      </c>
      <c r="IM111" s="2">
        <v>611</v>
      </c>
      <c r="IN111" s="2">
        <v>566</v>
      </c>
      <c r="IO111" s="2">
        <v>617</v>
      </c>
      <c r="IP111" s="2">
        <v>591</v>
      </c>
      <c r="IQ111" s="2">
        <v>570</v>
      </c>
      <c r="IR111" s="2">
        <v>543</v>
      </c>
      <c r="IS111" s="2">
        <v>543</v>
      </c>
      <c r="IT111" s="2">
        <v>529</v>
      </c>
    </row>
    <row r="112" spans="1:254" ht="15.9" customHeight="1">
      <c r="A112" s="61" t="s">
        <v>219</v>
      </c>
      <c r="B112" s="6" t="s">
        <v>220</v>
      </c>
      <c r="C112" s="15">
        <v>414</v>
      </c>
      <c r="D112" s="16">
        <v>-3</v>
      </c>
      <c r="E112" s="13">
        <v>417</v>
      </c>
      <c r="F112" s="13">
        <v>422</v>
      </c>
      <c r="G112" s="13">
        <v>413</v>
      </c>
      <c r="H112" s="13">
        <v>403</v>
      </c>
      <c r="I112" s="13">
        <v>405</v>
      </c>
      <c r="J112" s="13">
        <v>406</v>
      </c>
      <c r="K112" s="13">
        <v>400</v>
      </c>
      <c r="L112" s="13">
        <v>408</v>
      </c>
      <c r="M112" s="13">
        <v>419</v>
      </c>
      <c r="N112" s="13">
        <v>413</v>
      </c>
      <c r="O112" s="13">
        <v>416</v>
      </c>
      <c r="P112" s="13">
        <v>415</v>
      </c>
      <c r="Q112" s="13">
        <v>413</v>
      </c>
      <c r="R112" s="13">
        <v>411</v>
      </c>
      <c r="S112" s="13">
        <v>421</v>
      </c>
      <c r="T112" s="13">
        <v>449</v>
      </c>
      <c r="U112" s="13">
        <v>440</v>
      </c>
      <c r="V112" s="13">
        <v>442</v>
      </c>
      <c r="W112" s="13">
        <v>445</v>
      </c>
      <c r="X112" s="13">
        <v>508</v>
      </c>
      <c r="Y112" s="13">
        <v>428</v>
      </c>
      <c r="Z112" s="13">
        <v>441</v>
      </c>
      <c r="AA112" s="13">
        <v>448</v>
      </c>
      <c r="AB112" s="13">
        <v>450</v>
      </c>
      <c r="AC112" s="13">
        <v>441</v>
      </c>
      <c r="AD112" s="13">
        <v>440</v>
      </c>
      <c r="AE112" s="13">
        <v>449</v>
      </c>
      <c r="AF112" s="13">
        <v>439</v>
      </c>
      <c r="AG112" s="13">
        <v>430</v>
      </c>
      <c r="AH112" s="13">
        <v>443</v>
      </c>
      <c r="AI112" s="13">
        <v>441</v>
      </c>
      <c r="AJ112" s="13">
        <v>435</v>
      </c>
      <c r="AK112" s="13">
        <v>455</v>
      </c>
      <c r="AL112" s="13">
        <v>434</v>
      </c>
      <c r="AM112" s="13">
        <v>468</v>
      </c>
      <c r="AN112" s="13">
        <v>473</v>
      </c>
      <c r="AO112" s="13">
        <v>468</v>
      </c>
      <c r="AP112" s="13">
        <v>503</v>
      </c>
      <c r="AQ112" s="13">
        <v>551</v>
      </c>
      <c r="AR112" s="13">
        <v>576</v>
      </c>
      <c r="AS112" s="13">
        <v>577</v>
      </c>
      <c r="AT112" s="13">
        <v>581</v>
      </c>
      <c r="AU112" s="13">
        <v>598</v>
      </c>
      <c r="AV112" s="13">
        <v>615</v>
      </c>
      <c r="AW112" s="13">
        <v>555</v>
      </c>
      <c r="AX112" s="13">
        <v>587</v>
      </c>
      <c r="AY112" s="13">
        <v>583</v>
      </c>
      <c r="AZ112" s="13">
        <v>588</v>
      </c>
      <c r="BA112" s="13">
        <v>671</v>
      </c>
      <c r="BB112" s="13">
        <v>699</v>
      </c>
      <c r="BC112" s="13">
        <v>600</v>
      </c>
      <c r="BD112" s="13">
        <v>597</v>
      </c>
      <c r="BE112" s="13">
        <v>580</v>
      </c>
      <c r="BF112" s="13">
        <v>568</v>
      </c>
      <c r="BG112" s="13">
        <v>507</v>
      </c>
      <c r="BH112" s="13">
        <v>494</v>
      </c>
      <c r="BI112" s="13">
        <v>534</v>
      </c>
      <c r="BJ112" s="13">
        <v>496</v>
      </c>
      <c r="BK112" s="13">
        <v>506</v>
      </c>
      <c r="BL112" s="13">
        <v>499</v>
      </c>
      <c r="BM112" s="67">
        <v>498</v>
      </c>
      <c r="BN112" s="67">
        <v>497</v>
      </c>
      <c r="BO112" s="67">
        <v>510</v>
      </c>
      <c r="BP112" s="67">
        <v>503</v>
      </c>
      <c r="BQ112" s="67">
        <v>484</v>
      </c>
      <c r="BR112" s="67">
        <v>470</v>
      </c>
      <c r="BS112" s="67">
        <v>468</v>
      </c>
      <c r="BT112" s="67">
        <v>476</v>
      </c>
      <c r="BU112" s="67">
        <v>466</v>
      </c>
      <c r="BV112" s="67">
        <v>476</v>
      </c>
      <c r="BW112" s="67">
        <v>482</v>
      </c>
      <c r="BX112" s="67">
        <v>492</v>
      </c>
      <c r="BY112" s="67">
        <v>488</v>
      </c>
      <c r="BZ112" s="67">
        <v>496</v>
      </c>
      <c r="CA112" s="516">
        <v>496</v>
      </c>
      <c r="CB112" s="516">
        <v>489</v>
      </c>
      <c r="CC112" s="516">
        <v>512</v>
      </c>
      <c r="CD112" s="516">
        <v>510</v>
      </c>
      <c r="CE112" s="516">
        <v>500</v>
      </c>
      <c r="CF112" s="516">
        <v>515</v>
      </c>
      <c r="CG112" s="516">
        <v>457</v>
      </c>
      <c r="CH112" s="516">
        <v>456</v>
      </c>
      <c r="CI112" s="516">
        <v>434</v>
      </c>
      <c r="CJ112" s="516">
        <v>432</v>
      </c>
      <c r="CK112" s="516">
        <v>424</v>
      </c>
      <c r="CL112" s="516">
        <v>472</v>
      </c>
      <c r="CM112" s="516">
        <v>444</v>
      </c>
      <c r="CN112" s="516">
        <v>435</v>
      </c>
      <c r="CO112" s="516">
        <v>466</v>
      </c>
      <c r="CP112" s="516">
        <v>566</v>
      </c>
      <c r="CQ112" s="516">
        <v>566</v>
      </c>
      <c r="CR112" s="516">
        <v>577</v>
      </c>
      <c r="CS112" s="516">
        <v>549</v>
      </c>
      <c r="CT112" s="516">
        <v>537</v>
      </c>
      <c r="CU112" s="516">
        <v>584</v>
      </c>
      <c r="CV112" s="516">
        <v>603</v>
      </c>
      <c r="CW112" s="516">
        <v>575</v>
      </c>
      <c r="CX112" s="516">
        <v>578</v>
      </c>
      <c r="CY112" s="516">
        <v>577</v>
      </c>
      <c r="CZ112" s="516">
        <v>575</v>
      </c>
      <c r="DA112" s="2">
        <v>571</v>
      </c>
      <c r="DB112" s="2">
        <v>567</v>
      </c>
      <c r="DC112" s="2">
        <v>550</v>
      </c>
      <c r="DD112" s="2">
        <v>570</v>
      </c>
      <c r="DE112" s="2">
        <v>586</v>
      </c>
      <c r="DF112" s="2">
        <v>554</v>
      </c>
      <c r="DG112" s="2">
        <v>581</v>
      </c>
      <c r="DH112" s="2">
        <v>602</v>
      </c>
      <c r="DI112" s="2">
        <v>617</v>
      </c>
      <c r="DJ112" s="2">
        <v>581</v>
      </c>
      <c r="DK112" s="2">
        <v>570</v>
      </c>
      <c r="DL112" s="2">
        <v>575</v>
      </c>
      <c r="DM112" s="2">
        <v>601</v>
      </c>
      <c r="DN112" s="2">
        <v>599</v>
      </c>
      <c r="DO112" s="2">
        <v>602</v>
      </c>
      <c r="DP112" s="2">
        <v>573</v>
      </c>
      <c r="DQ112" s="2">
        <v>552</v>
      </c>
      <c r="DR112" s="2">
        <v>548</v>
      </c>
      <c r="DS112" s="2">
        <v>572</v>
      </c>
      <c r="DT112" s="2">
        <v>649</v>
      </c>
      <c r="DU112" s="2">
        <v>633</v>
      </c>
      <c r="DV112" s="2">
        <v>645</v>
      </c>
      <c r="DW112" s="2">
        <v>612</v>
      </c>
      <c r="DX112" s="2">
        <v>635</v>
      </c>
      <c r="DY112" s="2">
        <v>597</v>
      </c>
      <c r="DZ112" s="2">
        <v>582</v>
      </c>
      <c r="EA112" s="2">
        <v>587</v>
      </c>
      <c r="EB112" s="2">
        <v>590</v>
      </c>
      <c r="EC112" s="2">
        <v>548</v>
      </c>
      <c r="ED112" s="2">
        <v>562</v>
      </c>
      <c r="EE112" s="2">
        <v>545</v>
      </c>
      <c r="EF112" s="2">
        <v>550</v>
      </c>
      <c r="EG112" s="2">
        <v>528</v>
      </c>
      <c r="EH112" s="2">
        <v>543</v>
      </c>
      <c r="EI112" s="2">
        <v>555</v>
      </c>
      <c r="EJ112" s="2">
        <v>604</v>
      </c>
      <c r="EK112" s="2">
        <v>552</v>
      </c>
      <c r="EL112" s="2">
        <v>549</v>
      </c>
      <c r="EM112" s="2">
        <v>509</v>
      </c>
      <c r="EN112" s="2">
        <v>519</v>
      </c>
      <c r="EO112" s="2">
        <v>519</v>
      </c>
      <c r="EP112" s="2">
        <v>516</v>
      </c>
      <c r="EQ112" s="2">
        <v>479</v>
      </c>
      <c r="ER112" s="2">
        <v>487</v>
      </c>
      <c r="ES112" s="2">
        <v>468</v>
      </c>
      <c r="ET112" s="2">
        <v>448</v>
      </c>
      <c r="EU112" s="2">
        <v>458</v>
      </c>
      <c r="EV112" s="2">
        <v>435</v>
      </c>
      <c r="EW112" s="2">
        <v>436</v>
      </c>
      <c r="EX112" s="2">
        <v>426</v>
      </c>
      <c r="EY112" s="2">
        <v>425</v>
      </c>
      <c r="EZ112" s="2">
        <v>415</v>
      </c>
      <c r="FA112" s="2">
        <v>426</v>
      </c>
      <c r="FB112" s="2">
        <v>409</v>
      </c>
      <c r="FC112" s="2">
        <v>415</v>
      </c>
      <c r="FD112" s="2">
        <v>422</v>
      </c>
      <c r="FE112" s="2">
        <v>442</v>
      </c>
      <c r="FF112" s="2">
        <v>427</v>
      </c>
      <c r="FG112" s="2">
        <v>422</v>
      </c>
      <c r="FH112" s="2">
        <v>428</v>
      </c>
      <c r="FI112" s="2">
        <v>431</v>
      </c>
      <c r="FJ112" s="2">
        <v>435</v>
      </c>
      <c r="FK112" s="2">
        <v>437</v>
      </c>
      <c r="FL112" s="2">
        <v>432</v>
      </c>
      <c r="FM112" s="2">
        <v>425</v>
      </c>
      <c r="FN112" s="2">
        <v>438</v>
      </c>
      <c r="FO112" s="2">
        <v>444</v>
      </c>
      <c r="FP112" s="2">
        <v>461</v>
      </c>
      <c r="FQ112" s="2">
        <v>460</v>
      </c>
      <c r="FR112" s="2">
        <v>456</v>
      </c>
      <c r="FS112" s="2">
        <v>439</v>
      </c>
      <c r="FT112" s="2">
        <v>443</v>
      </c>
      <c r="FU112" s="2">
        <v>449</v>
      </c>
      <c r="FV112" s="2">
        <v>451</v>
      </c>
      <c r="FW112" s="2">
        <v>449</v>
      </c>
      <c r="FX112" s="2">
        <v>457</v>
      </c>
      <c r="FY112" s="2">
        <v>467</v>
      </c>
      <c r="FZ112" s="2">
        <v>472</v>
      </c>
      <c r="GA112" s="2">
        <v>476</v>
      </c>
      <c r="GB112" s="2">
        <v>470</v>
      </c>
      <c r="GC112" s="2">
        <v>469</v>
      </c>
      <c r="GD112" s="2">
        <v>470</v>
      </c>
      <c r="GE112" s="2">
        <v>466</v>
      </c>
      <c r="GF112" s="2">
        <v>466</v>
      </c>
      <c r="GG112" s="2">
        <v>471</v>
      </c>
      <c r="GH112" s="2">
        <v>482</v>
      </c>
      <c r="GI112" s="2">
        <v>479</v>
      </c>
      <c r="GJ112" s="2">
        <v>467</v>
      </c>
      <c r="GK112" s="2">
        <v>480</v>
      </c>
      <c r="GL112" s="2">
        <v>496</v>
      </c>
      <c r="GM112" s="2">
        <v>478</v>
      </c>
      <c r="GN112" s="2">
        <v>480</v>
      </c>
      <c r="GO112" s="2">
        <v>475</v>
      </c>
      <c r="GP112" s="2">
        <v>471</v>
      </c>
      <c r="GQ112" s="2">
        <v>491</v>
      </c>
      <c r="GR112" s="2">
        <v>493</v>
      </c>
      <c r="GS112" s="2">
        <v>500</v>
      </c>
      <c r="GT112" s="2">
        <v>520</v>
      </c>
      <c r="GU112" s="2">
        <v>516</v>
      </c>
      <c r="GV112" s="2">
        <v>533</v>
      </c>
      <c r="GW112" s="2">
        <v>539</v>
      </c>
      <c r="GX112" s="2">
        <v>540</v>
      </c>
      <c r="GY112" s="2">
        <v>560</v>
      </c>
      <c r="GZ112" s="2">
        <v>554</v>
      </c>
      <c r="HA112" s="2">
        <v>529</v>
      </c>
      <c r="HB112" s="2">
        <v>527</v>
      </c>
      <c r="HC112" s="2">
        <v>526</v>
      </c>
      <c r="HD112" s="2">
        <v>529</v>
      </c>
      <c r="HE112" s="2">
        <v>531</v>
      </c>
      <c r="HF112" s="2">
        <v>534</v>
      </c>
      <c r="HG112" s="2">
        <v>539</v>
      </c>
      <c r="HH112" s="2">
        <v>538</v>
      </c>
      <c r="HI112" s="2">
        <v>541</v>
      </c>
      <c r="HJ112" s="2">
        <v>545</v>
      </c>
      <c r="HK112" s="2">
        <v>539</v>
      </c>
      <c r="HL112" s="2">
        <v>539</v>
      </c>
      <c r="HM112" s="2">
        <v>545</v>
      </c>
      <c r="HN112" s="2">
        <v>526</v>
      </c>
      <c r="HO112" s="2">
        <v>525</v>
      </c>
      <c r="HP112" s="2">
        <v>527</v>
      </c>
      <c r="HQ112" s="2">
        <v>525</v>
      </c>
      <c r="HR112" s="2">
        <v>531</v>
      </c>
      <c r="HS112" s="2">
        <v>529</v>
      </c>
      <c r="HT112" s="2">
        <v>526</v>
      </c>
      <c r="HU112" s="2">
        <v>534</v>
      </c>
      <c r="HV112" s="2">
        <v>550</v>
      </c>
      <c r="HW112" s="2">
        <v>528</v>
      </c>
      <c r="HX112" s="2">
        <v>531</v>
      </c>
      <c r="HY112" s="2">
        <v>528</v>
      </c>
      <c r="HZ112" s="2">
        <v>531</v>
      </c>
      <c r="IA112" s="2">
        <v>530</v>
      </c>
      <c r="IB112" s="2">
        <v>525</v>
      </c>
      <c r="IC112" s="2">
        <v>520</v>
      </c>
      <c r="ID112" s="2">
        <v>521</v>
      </c>
      <c r="IE112" s="2">
        <v>530</v>
      </c>
      <c r="IF112" s="2">
        <v>536</v>
      </c>
      <c r="IG112" s="2">
        <v>538</v>
      </c>
      <c r="IH112" s="2">
        <v>533</v>
      </c>
      <c r="II112" s="2">
        <v>542</v>
      </c>
      <c r="IJ112" s="2">
        <v>538</v>
      </c>
      <c r="IK112" s="2">
        <v>538</v>
      </c>
      <c r="IL112" s="2">
        <v>554</v>
      </c>
      <c r="IM112" s="2">
        <v>546</v>
      </c>
      <c r="IN112" s="2">
        <v>550</v>
      </c>
      <c r="IO112" s="2">
        <v>554</v>
      </c>
      <c r="IP112" s="2">
        <v>560</v>
      </c>
      <c r="IQ112" s="2">
        <v>555</v>
      </c>
      <c r="IR112" s="2">
        <v>551</v>
      </c>
      <c r="IS112" s="2">
        <v>558</v>
      </c>
      <c r="IT112" s="2">
        <v>558</v>
      </c>
    </row>
    <row r="113" spans="1:254" ht="15.9" customHeight="1">
      <c r="A113" s="61" t="s">
        <v>221</v>
      </c>
      <c r="B113" s="6" t="s">
        <v>222</v>
      </c>
      <c r="C113" s="15">
        <v>4203</v>
      </c>
      <c r="D113" s="16">
        <v>7</v>
      </c>
      <c r="E113" s="13">
        <v>4196</v>
      </c>
      <c r="F113" s="13">
        <v>4184</v>
      </c>
      <c r="G113" s="13">
        <v>4148</v>
      </c>
      <c r="H113" s="13">
        <v>4151</v>
      </c>
      <c r="I113" s="13">
        <v>4254</v>
      </c>
      <c r="J113" s="13">
        <v>4212</v>
      </c>
      <c r="K113" s="13">
        <v>4258</v>
      </c>
      <c r="L113" s="13">
        <v>4100</v>
      </c>
      <c r="M113" s="13">
        <v>4120</v>
      </c>
      <c r="N113" s="13">
        <v>3916</v>
      </c>
      <c r="O113" s="13">
        <v>3963</v>
      </c>
      <c r="P113" s="13">
        <v>3950</v>
      </c>
      <c r="Q113" s="13">
        <v>4058</v>
      </c>
      <c r="R113" s="13">
        <v>4056</v>
      </c>
      <c r="S113" s="13">
        <v>4075</v>
      </c>
      <c r="T113" s="13">
        <v>4038</v>
      </c>
      <c r="U113" s="13">
        <v>3992</v>
      </c>
      <c r="V113" s="13">
        <v>3912</v>
      </c>
      <c r="W113" s="13">
        <v>3908</v>
      </c>
      <c r="X113" s="13">
        <v>3807</v>
      </c>
      <c r="Y113" s="13">
        <v>3838</v>
      </c>
      <c r="Z113" s="13">
        <v>3675</v>
      </c>
      <c r="AA113" s="13">
        <v>3646</v>
      </c>
      <c r="AB113" s="13">
        <v>3609</v>
      </c>
      <c r="AC113" s="13">
        <v>3534</v>
      </c>
      <c r="AD113" s="13">
        <v>3370</v>
      </c>
      <c r="AE113" s="13">
        <v>3342</v>
      </c>
      <c r="AF113" s="13">
        <v>3388</v>
      </c>
      <c r="AG113" s="13">
        <v>3283</v>
      </c>
      <c r="AH113" s="13">
        <v>3227</v>
      </c>
      <c r="AI113" s="13">
        <v>3275</v>
      </c>
      <c r="AJ113" s="13">
        <v>3242</v>
      </c>
      <c r="AK113" s="13">
        <v>3542</v>
      </c>
      <c r="AL113" s="13">
        <v>3000</v>
      </c>
      <c r="AM113" s="13">
        <v>3124</v>
      </c>
      <c r="AN113" s="13">
        <v>3098</v>
      </c>
      <c r="AO113" s="13">
        <v>3083</v>
      </c>
      <c r="AP113" s="13">
        <v>3101</v>
      </c>
      <c r="AQ113" s="13">
        <v>3083</v>
      </c>
      <c r="AR113" s="13">
        <v>3146</v>
      </c>
      <c r="AS113" s="13">
        <v>3171</v>
      </c>
      <c r="AT113" s="13">
        <v>3198</v>
      </c>
      <c r="AU113" s="13">
        <v>3162</v>
      </c>
      <c r="AV113" s="13">
        <v>3230</v>
      </c>
      <c r="AW113" s="13">
        <v>3245</v>
      </c>
      <c r="AX113" s="13">
        <v>3307</v>
      </c>
      <c r="AY113" s="13">
        <v>3327</v>
      </c>
      <c r="AZ113" s="13">
        <v>3355</v>
      </c>
      <c r="BA113" s="13">
        <v>3285</v>
      </c>
      <c r="BB113" s="13">
        <v>3283</v>
      </c>
      <c r="BC113" s="13">
        <v>3330</v>
      </c>
      <c r="BD113" s="13">
        <v>3413</v>
      </c>
      <c r="BE113" s="13">
        <v>3438</v>
      </c>
      <c r="BF113" s="13">
        <v>3396</v>
      </c>
      <c r="BG113" s="13">
        <v>3317</v>
      </c>
      <c r="BH113" s="13">
        <v>3307</v>
      </c>
      <c r="BI113" s="13">
        <v>3348</v>
      </c>
      <c r="BJ113" s="13">
        <v>3310</v>
      </c>
      <c r="BK113" s="13">
        <v>3079</v>
      </c>
      <c r="BL113" s="13">
        <v>3091</v>
      </c>
      <c r="BM113" s="67">
        <v>3172</v>
      </c>
      <c r="BN113" s="67">
        <v>3114</v>
      </c>
      <c r="BO113" s="67">
        <v>3161</v>
      </c>
      <c r="BP113" s="67">
        <v>3183</v>
      </c>
      <c r="BQ113" s="67">
        <v>3054</v>
      </c>
      <c r="BR113" s="67">
        <v>3045</v>
      </c>
      <c r="BS113" s="67">
        <v>3080</v>
      </c>
      <c r="BT113" s="67">
        <v>3108</v>
      </c>
      <c r="BU113" s="67">
        <v>3092</v>
      </c>
      <c r="BV113" s="67">
        <v>3153</v>
      </c>
      <c r="BW113" s="67">
        <v>3168</v>
      </c>
      <c r="BX113" s="67">
        <v>3261</v>
      </c>
      <c r="BY113" s="67">
        <v>3309</v>
      </c>
      <c r="BZ113" s="67">
        <v>3236</v>
      </c>
      <c r="CA113" s="516">
        <v>3276</v>
      </c>
      <c r="CB113" s="516">
        <v>3258</v>
      </c>
      <c r="CC113" s="516">
        <v>3083</v>
      </c>
      <c r="CD113" s="516">
        <v>3026</v>
      </c>
      <c r="CE113" s="516">
        <v>2975</v>
      </c>
      <c r="CF113" s="516">
        <v>2964.5</v>
      </c>
      <c r="CG113" s="516">
        <v>3053</v>
      </c>
      <c r="CH113" s="516">
        <v>3131</v>
      </c>
      <c r="CI113" s="516">
        <v>3023</v>
      </c>
      <c r="CJ113" s="516">
        <v>3008</v>
      </c>
      <c r="CK113" s="516">
        <v>2997.5</v>
      </c>
      <c r="CL113" s="516">
        <v>2901</v>
      </c>
      <c r="CM113" s="516">
        <v>2988</v>
      </c>
      <c r="CN113" s="516">
        <v>2866.5</v>
      </c>
      <c r="CO113" s="516">
        <v>2796.5</v>
      </c>
      <c r="CP113" s="516">
        <v>2863.5</v>
      </c>
      <c r="CQ113" s="516">
        <v>2837.5</v>
      </c>
      <c r="CR113" s="516">
        <v>2860.5</v>
      </c>
      <c r="CS113" s="516">
        <v>2840.5</v>
      </c>
      <c r="CT113" s="516">
        <v>2758</v>
      </c>
      <c r="CU113" s="516">
        <v>2827.5</v>
      </c>
      <c r="CV113" s="516">
        <v>2927.5</v>
      </c>
      <c r="CW113" s="516">
        <v>2835.5</v>
      </c>
      <c r="CX113" s="516">
        <v>2827.5</v>
      </c>
      <c r="CY113" s="516">
        <v>2810</v>
      </c>
      <c r="CZ113" s="516">
        <v>2860.5</v>
      </c>
      <c r="DA113" s="2">
        <v>2878.5</v>
      </c>
      <c r="DB113" s="2">
        <v>2894.5</v>
      </c>
      <c r="DC113" s="2">
        <v>2874</v>
      </c>
      <c r="DD113" s="2">
        <v>2908</v>
      </c>
      <c r="DE113" s="2">
        <v>2818</v>
      </c>
      <c r="DF113" s="2">
        <v>2783</v>
      </c>
      <c r="DG113" s="2">
        <v>2848</v>
      </c>
      <c r="DH113" s="2">
        <v>2939</v>
      </c>
      <c r="DI113" s="2">
        <v>2997</v>
      </c>
      <c r="DJ113" s="2">
        <v>2960</v>
      </c>
      <c r="DK113" s="2">
        <v>2839.5</v>
      </c>
      <c r="DL113" s="2">
        <v>2816</v>
      </c>
      <c r="DM113" s="2">
        <v>2930</v>
      </c>
      <c r="DN113" s="2">
        <v>3057</v>
      </c>
      <c r="DO113" s="2">
        <v>3048</v>
      </c>
      <c r="DP113" s="2">
        <v>3046</v>
      </c>
      <c r="DQ113" s="2">
        <v>3111</v>
      </c>
      <c r="DR113" s="2">
        <v>3158</v>
      </c>
      <c r="DS113" s="2">
        <v>3676</v>
      </c>
      <c r="DT113" s="2">
        <v>3687</v>
      </c>
      <c r="DU113" s="2">
        <v>3588</v>
      </c>
      <c r="DV113" s="2">
        <v>3550</v>
      </c>
      <c r="DW113" s="2">
        <v>3642</v>
      </c>
      <c r="DX113" s="2">
        <v>3654</v>
      </c>
      <c r="DY113" s="2">
        <v>3818</v>
      </c>
      <c r="DZ113" s="2">
        <v>3799</v>
      </c>
      <c r="EA113" s="2">
        <v>3851</v>
      </c>
      <c r="EB113" s="2">
        <v>3823</v>
      </c>
      <c r="EC113" s="2">
        <v>3849</v>
      </c>
      <c r="ED113" s="2">
        <v>3933</v>
      </c>
      <c r="EE113" s="2">
        <v>3951</v>
      </c>
      <c r="EF113" s="2">
        <v>4050</v>
      </c>
      <c r="EG113" s="2">
        <v>3957</v>
      </c>
      <c r="EH113" s="2">
        <v>3983</v>
      </c>
      <c r="EI113" s="2">
        <v>4050</v>
      </c>
      <c r="EJ113" s="2">
        <v>4073</v>
      </c>
      <c r="EK113" s="2">
        <v>4088</v>
      </c>
      <c r="EL113" s="2">
        <v>4100</v>
      </c>
      <c r="EM113" s="2">
        <v>4055</v>
      </c>
      <c r="EN113" s="2">
        <v>4008</v>
      </c>
      <c r="EO113" s="2">
        <v>3995</v>
      </c>
      <c r="EP113" s="2">
        <v>3995</v>
      </c>
      <c r="EQ113" s="2">
        <v>4032</v>
      </c>
      <c r="ER113" s="2">
        <v>4047</v>
      </c>
      <c r="ES113" s="2">
        <v>3901</v>
      </c>
      <c r="ET113" s="2">
        <v>3918</v>
      </c>
      <c r="EU113" s="2">
        <v>4044</v>
      </c>
      <c r="EV113" s="2">
        <v>4005</v>
      </c>
      <c r="EW113" s="2">
        <v>3971</v>
      </c>
      <c r="EX113" s="2">
        <v>3929</v>
      </c>
      <c r="EY113" s="2">
        <v>3961</v>
      </c>
      <c r="EZ113" s="2">
        <v>3964</v>
      </c>
      <c r="FA113" s="2">
        <v>3923</v>
      </c>
      <c r="FB113" s="2">
        <v>3829</v>
      </c>
      <c r="FC113" s="2">
        <v>3838</v>
      </c>
      <c r="FD113" s="2">
        <v>3795</v>
      </c>
      <c r="FE113" s="2">
        <v>3880</v>
      </c>
      <c r="FF113" s="2">
        <v>3884</v>
      </c>
      <c r="FG113" s="2">
        <v>3805</v>
      </c>
      <c r="FH113" s="2">
        <v>3898</v>
      </c>
      <c r="FI113" s="2">
        <v>3882</v>
      </c>
      <c r="FJ113" s="2">
        <v>3910</v>
      </c>
      <c r="FK113" s="2">
        <v>3876</v>
      </c>
      <c r="FL113" s="2">
        <v>3922</v>
      </c>
      <c r="FM113" s="2">
        <v>3872</v>
      </c>
      <c r="FN113" s="2">
        <v>3930</v>
      </c>
      <c r="FO113" s="2">
        <v>3960</v>
      </c>
      <c r="FP113" s="2">
        <v>4011</v>
      </c>
      <c r="FQ113" s="2">
        <v>4061</v>
      </c>
      <c r="FR113" s="2">
        <v>4027</v>
      </c>
      <c r="FS113" s="2">
        <v>3584</v>
      </c>
      <c r="FT113" s="2">
        <v>3613</v>
      </c>
      <c r="FU113" s="2">
        <v>3472</v>
      </c>
      <c r="FV113" s="2">
        <v>3433</v>
      </c>
      <c r="FW113" s="2">
        <v>3416</v>
      </c>
      <c r="FX113" s="2">
        <v>3540</v>
      </c>
      <c r="FY113" s="2">
        <v>3602</v>
      </c>
      <c r="FZ113" s="2">
        <v>3444</v>
      </c>
      <c r="GA113" s="2">
        <v>3485</v>
      </c>
      <c r="GB113" s="2">
        <v>3454</v>
      </c>
      <c r="GC113" s="2">
        <v>3456</v>
      </c>
      <c r="GD113" s="2">
        <v>3389</v>
      </c>
      <c r="GE113" s="2">
        <v>3370</v>
      </c>
      <c r="GF113" s="2">
        <v>3403</v>
      </c>
      <c r="GG113" s="2">
        <v>3420</v>
      </c>
      <c r="GH113" s="2">
        <v>3451</v>
      </c>
      <c r="GI113" s="2">
        <v>3400</v>
      </c>
      <c r="GJ113" s="2">
        <v>3392</v>
      </c>
      <c r="GK113" s="2">
        <v>3455</v>
      </c>
      <c r="GL113" s="2">
        <v>3540</v>
      </c>
      <c r="GM113" s="2">
        <v>3499</v>
      </c>
      <c r="GN113" s="2">
        <v>3485</v>
      </c>
      <c r="GO113" s="2">
        <v>3524</v>
      </c>
      <c r="GP113" s="2">
        <v>3483</v>
      </c>
      <c r="GQ113" s="2">
        <v>3435</v>
      </c>
      <c r="GR113" s="2">
        <v>3376</v>
      </c>
      <c r="GS113" s="2">
        <v>3415</v>
      </c>
      <c r="GT113" s="2">
        <v>3451</v>
      </c>
      <c r="GU113" s="2">
        <v>3447</v>
      </c>
      <c r="GV113" s="2">
        <v>3490</v>
      </c>
      <c r="GW113" s="2">
        <v>3493</v>
      </c>
      <c r="GX113" s="2">
        <v>3524</v>
      </c>
      <c r="GY113" s="2">
        <v>3511</v>
      </c>
      <c r="GZ113" s="2">
        <v>3530</v>
      </c>
      <c r="HA113" s="2">
        <v>3460</v>
      </c>
      <c r="HB113" s="2">
        <v>3392</v>
      </c>
      <c r="HC113" s="2">
        <v>3519</v>
      </c>
      <c r="HD113" s="2">
        <v>3620</v>
      </c>
      <c r="HE113" s="2">
        <v>3640</v>
      </c>
      <c r="HF113" s="2">
        <v>3692</v>
      </c>
      <c r="HG113" s="2">
        <v>3700</v>
      </c>
      <c r="HH113" s="2">
        <v>3691</v>
      </c>
      <c r="HI113" s="2">
        <v>3760</v>
      </c>
      <c r="HJ113" s="2">
        <v>3816</v>
      </c>
      <c r="HK113" s="2">
        <v>3895</v>
      </c>
      <c r="HL113" s="2">
        <v>3914</v>
      </c>
      <c r="HM113" s="2">
        <v>3867</v>
      </c>
      <c r="HN113" s="2">
        <v>3959</v>
      </c>
      <c r="HO113" s="2">
        <v>3892</v>
      </c>
      <c r="HP113" s="2">
        <v>3909</v>
      </c>
      <c r="HQ113" s="2">
        <v>3855</v>
      </c>
      <c r="HR113" s="2">
        <v>3880</v>
      </c>
      <c r="HS113" s="2">
        <v>3839</v>
      </c>
      <c r="HT113" s="2">
        <v>3935</v>
      </c>
      <c r="HU113" s="2">
        <v>3863</v>
      </c>
      <c r="HV113" s="2">
        <v>3928</v>
      </c>
      <c r="HW113" s="2">
        <v>3931</v>
      </c>
      <c r="HX113" s="2">
        <v>3955</v>
      </c>
      <c r="HY113" s="2">
        <v>3925</v>
      </c>
      <c r="HZ113" s="2">
        <v>3938</v>
      </c>
      <c r="IA113" s="2">
        <v>3958</v>
      </c>
      <c r="IB113" s="2">
        <v>3870</v>
      </c>
      <c r="IC113" s="2">
        <v>3903</v>
      </c>
      <c r="ID113" s="2">
        <v>3904</v>
      </c>
      <c r="IE113" s="2">
        <v>3812</v>
      </c>
      <c r="IF113" s="2">
        <v>3825</v>
      </c>
      <c r="IG113" s="2">
        <v>3869</v>
      </c>
      <c r="IH113" s="2">
        <v>3809</v>
      </c>
      <c r="II113" s="2">
        <v>3786</v>
      </c>
      <c r="IJ113" s="2">
        <v>3820</v>
      </c>
      <c r="IK113" s="2">
        <v>3969</v>
      </c>
      <c r="IL113" s="2">
        <v>3964</v>
      </c>
      <c r="IM113" s="2">
        <v>3958</v>
      </c>
      <c r="IN113" s="2">
        <v>3931</v>
      </c>
      <c r="IO113" s="2">
        <v>3866</v>
      </c>
      <c r="IP113" s="2">
        <v>3818</v>
      </c>
      <c r="IQ113" s="2">
        <v>3786</v>
      </c>
      <c r="IR113" s="2">
        <v>3894</v>
      </c>
      <c r="IS113" s="2">
        <v>3684</v>
      </c>
      <c r="IT113" s="2">
        <v>3633</v>
      </c>
    </row>
    <row r="114" spans="1:254" ht="15.9" customHeight="1">
      <c r="A114" s="61" t="s">
        <v>223</v>
      </c>
      <c r="B114" s="6" t="s">
        <v>224</v>
      </c>
      <c r="C114" s="15">
        <v>526.4</v>
      </c>
      <c r="D114" s="16">
        <v>-10.600000000000023</v>
      </c>
      <c r="E114" s="13">
        <v>537</v>
      </c>
      <c r="F114" s="13">
        <v>526</v>
      </c>
      <c r="G114" s="13">
        <v>522.79999999999995</v>
      </c>
      <c r="H114" s="13">
        <v>526.1</v>
      </c>
      <c r="I114" s="13">
        <v>520</v>
      </c>
      <c r="J114" s="13">
        <v>524</v>
      </c>
      <c r="K114" s="13">
        <v>533.70000000000005</v>
      </c>
      <c r="L114" s="13">
        <v>523.6</v>
      </c>
      <c r="M114" s="13">
        <v>537</v>
      </c>
      <c r="N114" s="13">
        <v>516.70000000000005</v>
      </c>
      <c r="O114" s="13">
        <v>516.6</v>
      </c>
      <c r="P114" s="13">
        <v>505.3</v>
      </c>
      <c r="Q114" s="13">
        <v>503.4</v>
      </c>
      <c r="R114" s="13">
        <v>506.6</v>
      </c>
      <c r="S114" s="13">
        <v>501.6</v>
      </c>
      <c r="T114" s="13">
        <v>508.7</v>
      </c>
      <c r="U114" s="13">
        <v>503.1</v>
      </c>
      <c r="V114" s="13">
        <v>485.3</v>
      </c>
      <c r="W114" s="13">
        <v>480.4</v>
      </c>
      <c r="X114" s="13">
        <v>479.1</v>
      </c>
      <c r="Y114" s="13">
        <v>479.9</v>
      </c>
      <c r="Z114" s="13">
        <v>462.3</v>
      </c>
      <c r="AA114" s="13">
        <v>468.8</v>
      </c>
      <c r="AB114" s="13">
        <v>465</v>
      </c>
      <c r="AC114" s="13">
        <v>457.4</v>
      </c>
      <c r="AD114" s="13">
        <v>455.1</v>
      </c>
      <c r="AE114" s="13">
        <v>461.3</v>
      </c>
      <c r="AF114" s="13">
        <v>462</v>
      </c>
      <c r="AG114" s="13">
        <v>456.6</v>
      </c>
      <c r="AH114" s="13">
        <v>481.2</v>
      </c>
      <c r="AI114" s="13">
        <v>470.7</v>
      </c>
      <c r="AJ114" s="13">
        <v>470.6</v>
      </c>
      <c r="AK114" s="13">
        <v>477.5</v>
      </c>
      <c r="AL114" s="13">
        <v>514</v>
      </c>
      <c r="AM114" s="13">
        <v>510.3</v>
      </c>
      <c r="AN114" s="13">
        <v>508.1</v>
      </c>
      <c r="AO114" s="13">
        <v>513.5</v>
      </c>
      <c r="AP114" s="13">
        <v>531.29999999999995</v>
      </c>
      <c r="AQ114" s="13">
        <v>509.3</v>
      </c>
      <c r="AR114" s="13">
        <v>494.8</v>
      </c>
      <c r="AS114" s="13">
        <v>512.20000000000005</v>
      </c>
      <c r="AT114" s="13">
        <v>519.20000000000005</v>
      </c>
      <c r="AU114" s="13">
        <v>535.4</v>
      </c>
      <c r="AV114" s="13">
        <v>528.4</v>
      </c>
      <c r="AW114" s="13">
        <v>541</v>
      </c>
      <c r="AX114" s="13">
        <v>572.9</v>
      </c>
      <c r="AY114" s="13">
        <v>560</v>
      </c>
      <c r="AZ114" s="13">
        <v>558.9</v>
      </c>
      <c r="BA114" s="13">
        <v>564.70000000000005</v>
      </c>
      <c r="BB114" s="13">
        <v>557.29999999999995</v>
      </c>
      <c r="BC114" s="13">
        <v>572.29999999999995</v>
      </c>
      <c r="BD114" s="13">
        <v>576.6</v>
      </c>
      <c r="BE114" s="13">
        <v>567.20000000000005</v>
      </c>
      <c r="BF114" s="13">
        <v>549</v>
      </c>
      <c r="BG114" s="13">
        <v>557.4</v>
      </c>
      <c r="BH114" s="13">
        <v>547.9</v>
      </c>
      <c r="BI114" s="13">
        <v>580.70000000000005</v>
      </c>
      <c r="BJ114" s="13">
        <v>558.5</v>
      </c>
      <c r="BK114" s="13">
        <v>592.70000000000005</v>
      </c>
      <c r="BL114" s="13">
        <v>609</v>
      </c>
      <c r="BM114" s="67">
        <v>612.6</v>
      </c>
      <c r="BN114" s="67">
        <v>645.20000000000005</v>
      </c>
      <c r="BO114" s="67">
        <v>651.1</v>
      </c>
      <c r="BP114" s="67">
        <v>632.79999999999995</v>
      </c>
      <c r="BQ114" s="67">
        <v>624</v>
      </c>
      <c r="BR114" s="67">
        <v>612.70000000000005</v>
      </c>
      <c r="BS114" s="67">
        <v>592.20000000000005</v>
      </c>
      <c r="BT114" s="67">
        <v>611.1</v>
      </c>
      <c r="BU114" s="67">
        <v>580.5</v>
      </c>
      <c r="BV114" s="67">
        <v>584.70000000000005</v>
      </c>
      <c r="BW114" s="67">
        <v>584.79999999999995</v>
      </c>
      <c r="BX114" s="67">
        <v>625.29999999999995</v>
      </c>
      <c r="BY114" s="67">
        <v>603.20000000000005</v>
      </c>
      <c r="BZ114" s="67">
        <v>611.5</v>
      </c>
      <c r="CA114" s="516">
        <v>624</v>
      </c>
      <c r="CB114" s="516">
        <v>638</v>
      </c>
      <c r="CC114" s="516">
        <v>632.5</v>
      </c>
      <c r="CD114" s="516">
        <v>650</v>
      </c>
      <c r="CE114" s="516">
        <v>651.29999999999995</v>
      </c>
      <c r="CF114" s="516">
        <v>665.1</v>
      </c>
      <c r="CG114" s="516">
        <v>657.3</v>
      </c>
      <c r="CH114" s="516">
        <v>640.4</v>
      </c>
      <c r="CI114" s="516">
        <v>624.1</v>
      </c>
      <c r="CJ114" s="516">
        <v>636.29999999999995</v>
      </c>
      <c r="CK114" s="516">
        <v>646</v>
      </c>
      <c r="CL114" s="516">
        <v>648.29999999999995</v>
      </c>
      <c r="CM114" s="516">
        <v>661.3</v>
      </c>
      <c r="CN114" s="516">
        <v>638.9</v>
      </c>
      <c r="CO114" s="516">
        <v>634.5</v>
      </c>
      <c r="CP114" s="516">
        <v>635.20000000000005</v>
      </c>
      <c r="CQ114" s="516">
        <v>623.4</v>
      </c>
      <c r="CR114" s="516">
        <v>636.6</v>
      </c>
      <c r="CS114" s="516">
        <v>626.29999999999995</v>
      </c>
      <c r="CT114" s="516">
        <v>617.29999999999995</v>
      </c>
      <c r="CU114" s="516">
        <v>653.4</v>
      </c>
      <c r="CV114" s="516">
        <v>713.4</v>
      </c>
      <c r="CW114" s="516">
        <v>613.4</v>
      </c>
      <c r="CX114" s="516">
        <v>610</v>
      </c>
      <c r="CY114" s="516">
        <v>640.5</v>
      </c>
      <c r="CZ114" s="516">
        <v>645</v>
      </c>
      <c r="DA114" s="2">
        <v>624</v>
      </c>
      <c r="DB114" s="2">
        <v>599.5</v>
      </c>
      <c r="DC114" s="2">
        <v>598.20000000000005</v>
      </c>
      <c r="DD114" s="2">
        <v>642.70000000000005</v>
      </c>
      <c r="DE114" s="2">
        <v>650.1</v>
      </c>
      <c r="DF114" s="2">
        <v>637.6</v>
      </c>
      <c r="DG114" s="2">
        <v>637.4</v>
      </c>
      <c r="DH114" s="2">
        <v>667.8</v>
      </c>
      <c r="DI114" s="2">
        <v>700.4</v>
      </c>
      <c r="DJ114" s="2">
        <v>675.2</v>
      </c>
      <c r="DK114" s="2">
        <v>689</v>
      </c>
      <c r="DL114" s="2">
        <v>686.1</v>
      </c>
      <c r="DM114" s="2">
        <v>703.3</v>
      </c>
      <c r="DN114" s="2">
        <v>715</v>
      </c>
      <c r="DO114" s="2">
        <v>713.7</v>
      </c>
      <c r="DP114" s="2">
        <v>701</v>
      </c>
      <c r="DQ114" s="2">
        <v>703.9</v>
      </c>
      <c r="DR114" s="2">
        <v>690.3</v>
      </c>
      <c r="DS114" s="2">
        <v>666.9</v>
      </c>
      <c r="DT114" s="2">
        <v>635.4</v>
      </c>
      <c r="DU114" s="2">
        <v>636.6</v>
      </c>
      <c r="DV114" s="2">
        <v>634</v>
      </c>
      <c r="DW114" s="2">
        <v>592.1</v>
      </c>
      <c r="DX114" s="2">
        <v>610</v>
      </c>
      <c r="DY114" s="2">
        <v>592.1</v>
      </c>
      <c r="DZ114" s="2">
        <v>581.1</v>
      </c>
      <c r="EA114" s="2">
        <v>580.9</v>
      </c>
      <c r="EB114" s="2">
        <v>570.5</v>
      </c>
      <c r="EC114" s="2">
        <v>557.4</v>
      </c>
      <c r="ED114" s="2">
        <v>609.6</v>
      </c>
      <c r="EE114" s="2">
        <v>662</v>
      </c>
      <c r="EF114" s="2">
        <v>688</v>
      </c>
      <c r="EG114" s="2">
        <v>695.5</v>
      </c>
      <c r="EH114" s="2">
        <v>720.6</v>
      </c>
      <c r="EI114" s="2">
        <v>685.5</v>
      </c>
      <c r="EJ114" s="2">
        <v>694.1</v>
      </c>
      <c r="EK114" s="2">
        <v>681.5</v>
      </c>
      <c r="EL114" s="2">
        <v>705</v>
      </c>
      <c r="EM114" s="2">
        <v>717.8</v>
      </c>
      <c r="EN114" s="2">
        <v>722</v>
      </c>
      <c r="EO114" s="2">
        <v>718</v>
      </c>
      <c r="EP114" s="2">
        <v>727.3</v>
      </c>
      <c r="EQ114" s="2">
        <v>704.7</v>
      </c>
      <c r="ER114" s="2">
        <v>760</v>
      </c>
      <c r="ES114" s="2">
        <v>718</v>
      </c>
      <c r="ET114" s="2">
        <v>657.3</v>
      </c>
      <c r="EU114" s="2">
        <v>650</v>
      </c>
      <c r="EV114" s="2">
        <v>645.79999999999995</v>
      </c>
      <c r="EW114" s="2">
        <v>659</v>
      </c>
      <c r="EX114" s="2">
        <v>652.29999999999995</v>
      </c>
      <c r="EY114" s="2">
        <v>665</v>
      </c>
      <c r="EZ114" s="2">
        <v>649.5</v>
      </c>
      <c r="FA114" s="2">
        <v>636.5</v>
      </c>
      <c r="FB114" s="2">
        <v>642.1</v>
      </c>
      <c r="FC114" s="2">
        <v>626</v>
      </c>
      <c r="FD114" s="2">
        <v>636.9</v>
      </c>
      <c r="FE114" s="2">
        <v>657.1</v>
      </c>
      <c r="FF114" s="2">
        <v>661</v>
      </c>
      <c r="FG114" s="2">
        <v>626.29999999999995</v>
      </c>
      <c r="FH114" s="2">
        <v>648</v>
      </c>
      <c r="FI114" s="2">
        <v>640.4</v>
      </c>
      <c r="FJ114" s="2">
        <v>627.5</v>
      </c>
      <c r="FK114" s="2">
        <v>644.6</v>
      </c>
      <c r="FL114" s="2">
        <v>655.6</v>
      </c>
      <c r="FM114" s="2">
        <v>659.5</v>
      </c>
      <c r="FN114" s="2">
        <v>668.2</v>
      </c>
      <c r="FO114" s="2">
        <v>716</v>
      </c>
      <c r="FP114" s="2">
        <v>793</v>
      </c>
      <c r="FQ114" s="2">
        <v>791.3</v>
      </c>
      <c r="FR114" s="2">
        <v>800.6</v>
      </c>
      <c r="FS114" s="2">
        <v>765.5</v>
      </c>
      <c r="FT114" s="2">
        <v>817.9</v>
      </c>
      <c r="FU114" s="2">
        <v>834</v>
      </c>
      <c r="FV114" s="2">
        <v>868</v>
      </c>
      <c r="FW114" s="2">
        <v>880.6</v>
      </c>
      <c r="FX114" s="2">
        <v>900</v>
      </c>
      <c r="FY114" s="2">
        <v>878</v>
      </c>
      <c r="FZ114" s="2">
        <v>934.1</v>
      </c>
      <c r="GA114" s="2">
        <v>880</v>
      </c>
      <c r="GB114" s="2">
        <v>868</v>
      </c>
      <c r="GC114" s="2">
        <v>855</v>
      </c>
      <c r="GD114" s="2">
        <v>844</v>
      </c>
      <c r="GE114" s="2">
        <v>841.5</v>
      </c>
      <c r="GF114" s="2">
        <v>818.5</v>
      </c>
      <c r="GG114" s="2">
        <v>764.7</v>
      </c>
      <c r="GH114" s="2">
        <v>772.1</v>
      </c>
      <c r="GI114" s="2">
        <v>748.2</v>
      </c>
      <c r="GJ114" s="2">
        <v>705.9</v>
      </c>
      <c r="GK114" s="2">
        <v>723</v>
      </c>
      <c r="GL114" s="2">
        <v>747.9</v>
      </c>
      <c r="GM114" s="2">
        <v>748.9</v>
      </c>
      <c r="GN114" s="2">
        <v>769.8</v>
      </c>
      <c r="GO114" s="2">
        <v>783</v>
      </c>
      <c r="GP114" s="2">
        <v>790.6</v>
      </c>
      <c r="GQ114" s="2">
        <v>811.4</v>
      </c>
      <c r="GR114" s="2">
        <v>790</v>
      </c>
      <c r="GS114" s="2">
        <v>822.3</v>
      </c>
      <c r="GT114" s="2">
        <v>782.5</v>
      </c>
      <c r="GU114" s="2">
        <v>749.4</v>
      </c>
      <c r="GV114" s="2">
        <v>763.5</v>
      </c>
      <c r="GW114" s="2">
        <v>796.5</v>
      </c>
      <c r="GX114" s="2">
        <v>759</v>
      </c>
      <c r="GY114" s="2">
        <v>743.7</v>
      </c>
      <c r="GZ114" s="2">
        <v>723.6</v>
      </c>
      <c r="HA114" s="2">
        <v>697.5</v>
      </c>
      <c r="HB114" s="2">
        <v>643.1</v>
      </c>
      <c r="HC114" s="2">
        <v>698</v>
      </c>
      <c r="HD114" s="2">
        <v>694.2</v>
      </c>
      <c r="HE114" s="2">
        <v>682.2</v>
      </c>
      <c r="HF114" s="2">
        <v>679.6</v>
      </c>
      <c r="HG114" s="2">
        <v>660.7</v>
      </c>
      <c r="HH114" s="2">
        <v>627.79999999999995</v>
      </c>
      <c r="HI114" s="2">
        <v>659.9</v>
      </c>
      <c r="HJ114" s="2">
        <v>685.6</v>
      </c>
      <c r="HK114" s="2">
        <v>652.70000000000005</v>
      </c>
      <c r="HL114" s="2">
        <v>707</v>
      </c>
      <c r="HM114" s="2">
        <v>739</v>
      </c>
      <c r="HN114" s="2">
        <v>749.5</v>
      </c>
      <c r="HO114" s="2">
        <v>759.9</v>
      </c>
      <c r="HP114" s="2">
        <v>750</v>
      </c>
      <c r="HQ114" s="2">
        <v>754.2</v>
      </c>
      <c r="HR114" s="2">
        <v>761.5</v>
      </c>
      <c r="HS114" s="2">
        <v>731.2</v>
      </c>
      <c r="HT114" s="2">
        <v>738.5</v>
      </c>
      <c r="HU114" s="2">
        <v>716.4</v>
      </c>
      <c r="HV114" s="2">
        <v>770.2</v>
      </c>
      <c r="HW114" s="2">
        <v>760.7</v>
      </c>
      <c r="HX114" s="2">
        <v>755.1</v>
      </c>
      <c r="HY114" s="2">
        <v>748.9</v>
      </c>
      <c r="HZ114" s="2">
        <v>730.1</v>
      </c>
      <c r="IA114" s="2">
        <v>705.2</v>
      </c>
      <c r="IB114" s="2">
        <v>746.1</v>
      </c>
      <c r="IC114" s="2">
        <v>761.8</v>
      </c>
      <c r="ID114" s="2">
        <v>748.7</v>
      </c>
      <c r="IE114" s="2">
        <v>735.7</v>
      </c>
      <c r="IF114" s="2">
        <v>739.4</v>
      </c>
      <c r="IG114" s="2">
        <v>713.3</v>
      </c>
      <c r="IH114" s="2">
        <v>740</v>
      </c>
      <c r="II114" s="2">
        <v>723.9</v>
      </c>
      <c r="IJ114" s="2">
        <v>716.3</v>
      </c>
      <c r="IK114" s="2">
        <v>668.6</v>
      </c>
      <c r="IL114" s="2">
        <v>666</v>
      </c>
      <c r="IM114" s="2">
        <v>647.9</v>
      </c>
      <c r="IN114" s="2">
        <v>630</v>
      </c>
      <c r="IO114" s="2">
        <v>618.5</v>
      </c>
      <c r="IP114" s="2">
        <v>584.70000000000005</v>
      </c>
      <c r="IQ114" s="2">
        <v>595</v>
      </c>
      <c r="IR114" s="2">
        <v>575</v>
      </c>
      <c r="IS114" s="2">
        <v>590.1</v>
      </c>
      <c r="IT114" s="2">
        <v>582.1</v>
      </c>
    </row>
    <row r="115" spans="1:254" ht="15.9" customHeight="1">
      <c r="A115" s="61" t="s">
        <v>225</v>
      </c>
      <c r="B115" s="6" t="s">
        <v>226</v>
      </c>
      <c r="C115" s="15">
        <v>5979</v>
      </c>
      <c r="D115" s="16">
        <v>12</v>
      </c>
      <c r="E115" s="13">
        <v>5967</v>
      </c>
      <c r="F115" s="13">
        <v>5937</v>
      </c>
      <c r="G115" s="13">
        <v>6038</v>
      </c>
      <c r="H115" s="13">
        <v>6181</v>
      </c>
      <c r="I115" s="13">
        <v>6219</v>
      </c>
      <c r="J115" s="13">
        <v>6263</v>
      </c>
      <c r="K115" s="13">
        <v>6290</v>
      </c>
      <c r="L115" s="13">
        <v>6235</v>
      </c>
      <c r="M115" s="13">
        <v>6273</v>
      </c>
      <c r="N115" s="13">
        <v>6226</v>
      </c>
      <c r="O115" s="13">
        <v>6160</v>
      </c>
      <c r="P115" s="13">
        <v>6151</v>
      </c>
      <c r="Q115" s="13">
        <v>6127</v>
      </c>
      <c r="R115" s="13">
        <v>6087</v>
      </c>
      <c r="S115" s="13">
        <v>6066</v>
      </c>
      <c r="T115" s="13">
        <v>6072</v>
      </c>
      <c r="U115" s="13">
        <v>6030</v>
      </c>
      <c r="V115" s="13">
        <v>5905</v>
      </c>
      <c r="W115" s="13">
        <v>5966</v>
      </c>
      <c r="X115" s="13">
        <v>6089</v>
      </c>
      <c r="Y115" s="13">
        <v>6143</v>
      </c>
      <c r="Z115" s="13">
        <v>6120</v>
      </c>
      <c r="AA115" s="13">
        <v>6156</v>
      </c>
      <c r="AB115" s="13">
        <v>6037</v>
      </c>
      <c r="AC115" s="13">
        <v>6006</v>
      </c>
      <c r="AD115" s="13">
        <v>5987</v>
      </c>
      <c r="AE115" s="13">
        <v>6121</v>
      </c>
      <c r="AF115" s="13">
        <v>6163</v>
      </c>
      <c r="AG115" s="13">
        <v>6111</v>
      </c>
      <c r="AH115" s="13">
        <v>6068</v>
      </c>
      <c r="AI115" s="13">
        <v>6110</v>
      </c>
      <c r="AJ115" s="13">
        <v>6138</v>
      </c>
      <c r="AK115" s="13">
        <v>6210</v>
      </c>
      <c r="AL115" s="13">
        <v>6178</v>
      </c>
      <c r="AM115" s="13">
        <v>6174</v>
      </c>
      <c r="AN115" s="13">
        <v>6151</v>
      </c>
      <c r="AO115" s="13">
        <v>6223</v>
      </c>
      <c r="AP115" s="13">
        <v>6261</v>
      </c>
      <c r="AQ115" s="13">
        <v>6303</v>
      </c>
      <c r="AR115" s="13">
        <v>6395</v>
      </c>
      <c r="AS115" s="13">
        <v>6305</v>
      </c>
      <c r="AT115" s="13">
        <v>6349</v>
      </c>
      <c r="AU115" s="13">
        <v>6311</v>
      </c>
      <c r="AV115" s="13">
        <v>6190</v>
      </c>
      <c r="AW115" s="13">
        <v>6219</v>
      </c>
      <c r="AX115" s="13">
        <v>6292</v>
      </c>
      <c r="AY115" s="13">
        <v>6220</v>
      </c>
      <c r="AZ115" s="13">
        <v>6175</v>
      </c>
      <c r="BA115" s="13">
        <v>6380</v>
      </c>
      <c r="BB115" s="13">
        <v>6294</v>
      </c>
      <c r="BC115" s="13">
        <v>6471</v>
      </c>
      <c r="BD115" s="13">
        <v>6480</v>
      </c>
      <c r="BE115" s="13">
        <v>6436</v>
      </c>
      <c r="BF115" s="13">
        <v>6522</v>
      </c>
      <c r="BG115" s="13">
        <v>6656</v>
      </c>
      <c r="BH115" s="13">
        <v>6639</v>
      </c>
      <c r="BI115" s="13">
        <v>6699</v>
      </c>
      <c r="BJ115" s="13">
        <v>6565</v>
      </c>
      <c r="BK115" s="13">
        <v>6722</v>
      </c>
      <c r="BL115" s="13">
        <v>6625</v>
      </c>
      <c r="BM115" s="67">
        <v>6607</v>
      </c>
      <c r="BN115" s="67">
        <v>6670</v>
      </c>
      <c r="BO115" s="67">
        <v>6745</v>
      </c>
      <c r="BP115" s="67">
        <v>6600</v>
      </c>
      <c r="BQ115" s="67">
        <v>6812</v>
      </c>
      <c r="BR115" s="67">
        <v>6614</v>
      </c>
      <c r="BS115" s="67">
        <v>6670</v>
      </c>
      <c r="BT115" s="67">
        <v>6937</v>
      </c>
      <c r="BU115" s="67">
        <v>6473</v>
      </c>
      <c r="BV115" s="67">
        <v>6454</v>
      </c>
      <c r="BW115" s="67">
        <v>6471</v>
      </c>
      <c r="BX115" s="67">
        <v>6487</v>
      </c>
      <c r="BY115" s="67">
        <v>6596</v>
      </c>
      <c r="BZ115" s="67">
        <v>6644</v>
      </c>
      <c r="CA115" s="516">
        <v>6914</v>
      </c>
      <c r="CB115" s="516">
        <v>7117</v>
      </c>
      <c r="CC115" s="516">
        <v>6955</v>
      </c>
      <c r="CD115" s="516">
        <v>7007</v>
      </c>
      <c r="CE115" s="516">
        <v>7072</v>
      </c>
      <c r="CF115" s="516">
        <v>7286</v>
      </c>
      <c r="CG115" s="516">
        <v>7297</v>
      </c>
      <c r="CH115" s="516">
        <v>7302</v>
      </c>
      <c r="CI115" s="516">
        <v>7369</v>
      </c>
      <c r="CJ115" s="516">
        <v>7224</v>
      </c>
      <c r="CK115" s="516">
        <v>7356</v>
      </c>
      <c r="CL115" s="516">
        <v>7297</v>
      </c>
      <c r="CM115" s="516">
        <v>7645</v>
      </c>
      <c r="CN115" s="516">
        <v>7417</v>
      </c>
      <c r="CO115" s="516">
        <v>7604</v>
      </c>
      <c r="CP115" s="516">
        <v>7757</v>
      </c>
      <c r="CQ115" s="516">
        <v>7636</v>
      </c>
      <c r="CR115" s="516">
        <v>7544</v>
      </c>
      <c r="CS115" s="516">
        <v>7260</v>
      </c>
      <c r="CT115" s="516">
        <v>7080</v>
      </c>
      <c r="CU115" s="516">
        <v>7319</v>
      </c>
      <c r="CV115" s="516">
        <v>7687</v>
      </c>
      <c r="CW115" s="516">
        <v>7538</v>
      </c>
      <c r="CX115" s="516">
        <v>7459</v>
      </c>
      <c r="CY115" s="516">
        <v>7584</v>
      </c>
      <c r="CZ115" s="516">
        <v>7655</v>
      </c>
      <c r="DA115" s="2">
        <v>7657</v>
      </c>
      <c r="DB115" s="2">
        <v>7447</v>
      </c>
      <c r="DC115" s="2">
        <v>7454</v>
      </c>
      <c r="DD115" s="2">
        <v>7816</v>
      </c>
      <c r="DE115" s="2">
        <v>7783</v>
      </c>
      <c r="DF115" s="2">
        <v>7684</v>
      </c>
      <c r="DG115" s="2">
        <v>7861</v>
      </c>
      <c r="DH115" s="2">
        <v>7689</v>
      </c>
      <c r="DI115" s="2">
        <v>7656</v>
      </c>
      <c r="DJ115" s="2">
        <v>7637</v>
      </c>
      <c r="DK115" s="2">
        <v>7598</v>
      </c>
      <c r="DL115" s="2">
        <v>7625</v>
      </c>
      <c r="DM115" s="2">
        <v>7575</v>
      </c>
      <c r="DN115" s="2">
        <v>7639</v>
      </c>
      <c r="DO115" s="2">
        <v>7551</v>
      </c>
      <c r="DP115" s="2">
        <v>7541</v>
      </c>
      <c r="DQ115" s="2">
        <v>7440</v>
      </c>
      <c r="DR115" s="2">
        <v>7769</v>
      </c>
      <c r="DS115" s="2">
        <v>7780</v>
      </c>
      <c r="DT115" s="2">
        <v>7721</v>
      </c>
      <c r="DU115" s="2">
        <v>7568</v>
      </c>
      <c r="DV115" s="2">
        <v>7236</v>
      </c>
      <c r="DW115" s="2">
        <v>7282</v>
      </c>
      <c r="DX115" s="2">
        <v>7294</v>
      </c>
      <c r="DY115" s="2">
        <v>7141</v>
      </c>
      <c r="DZ115" s="2">
        <v>7018</v>
      </c>
      <c r="EA115" s="2">
        <v>6846</v>
      </c>
      <c r="EB115" s="2">
        <v>6719</v>
      </c>
      <c r="EC115" s="2">
        <v>6654</v>
      </c>
      <c r="ED115" s="2">
        <v>6584</v>
      </c>
      <c r="EE115" s="2">
        <v>6705</v>
      </c>
      <c r="EF115" s="2">
        <v>6752</v>
      </c>
      <c r="EG115" s="2">
        <v>6706</v>
      </c>
      <c r="EH115" s="2">
        <v>6560</v>
      </c>
      <c r="EI115" s="2">
        <v>6554</v>
      </c>
      <c r="EJ115" s="2">
        <v>6580</v>
      </c>
      <c r="EK115" s="2">
        <v>6544</v>
      </c>
      <c r="EL115" s="2">
        <v>6514</v>
      </c>
      <c r="EM115" s="2">
        <v>6503</v>
      </c>
      <c r="EN115" s="2">
        <v>6396</v>
      </c>
      <c r="EO115" s="2">
        <v>6238</v>
      </c>
      <c r="EP115" s="2">
        <v>6232</v>
      </c>
      <c r="EQ115" s="2">
        <v>6163</v>
      </c>
      <c r="ER115" s="2">
        <v>6326</v>
      </c>
      <c r="ES115" s="2">
        <v>6259</v>
      </c>
      <c r="ET115" s="2">
        <v>6205</v>
      </c>
      <c r="EU115" s="2">
        <v>6164</v>
      </c>
      <c r="EV115" s="2">
        <v>6198</v>
      </c>
      <c r="EW115" s="2">
        <v>6161</v>
      </c>
      <c r="EX115" s="2">
        <v>6189</v>
      </c>
      <c r="EY115" s="2">
        <v>6220</v>
      </c>
      <c r="EZ115" s="2">
        <v>6206</v>
      </c>
      <c r="FA115" s="2">
        <v>6415</v>
      </c>
      <c r="FB115" s="2">
        <v>6356</v>
      </c>
      <c r="FC115" s="2">
        <v>6275</v>
      </c>
      <c r="FD115" s="2">
        <v>6205</v>
      </c>
      <c r="FE115" s="2">
        <v>6370</v>
      </c>
      <c r="FF115" s="2">
        <v>6273</v>
      </c>
      <c r="FG115" s="2">
        <v>6197</v>
      </c>
      <c r="FH115" s="2">
        <v>6216</v>
      </c>
      <c r="FI115" s="2">
        <v>6114</v>
      </c>
      <c r="FJ115" s="2">
        <v>6013</v>
      </c>
      <c r="FK115" s="2">
        <v>5907</v>
      </c>
      <c r="FL115" s="2">
        <v>6030</v>
      </c>
      <c r="FM115" s="2">
        <v>6001</v>
      </c>
      <c r="FN115" s="2">
        <v>6130</v>
      </c>
      <c r="FO115" s="2">
        <v>6178</v>
      </c>
      <c r="FP115" s="2">
        <v>6332</v>
      </c>
      <c r="FQ115" s="2">
        <v>6423</v>
      </c>
      <c r="FR115" s="2">
        <v>6459</v>
      </c>
      <c r="FS115" s="2">
        <v>6189</v>
      </c>
      <c r="FT115" s="2">
        <v>6081</v>
      </c>
      <c r="FU115" s="2">
        <v>6060</v>
      </c>
      <c r="FV115" s="2">
        <v>5942</v>
      </c>
      <c r="FW115" s="2">
        <v>5933</v>
      </c>
      <c r="FX115" s="2">
        <v>6147</v>
      </c>
      <c r="FY115" s="2">
        <v>6077</v>
      </c>
      <c r="FZ115" s="2">
        <v>6106</v>
      </c>
      <c r="GA115" s="2">
        <v>5889</v>
      </c>
      <c r="GB115" s="2">
        <v>5936</v>
      </c>
      <c r="GC115" s="2">
        <v>5820</v>
      </c>
      <c r="GD115" s="2">
        <v>5663</v>
      </c>
      <c r="GE115" s="2">
        <v>5743</v>
      </c>
      <c r="GF115" s="2">
        <v>5653</v>
      </c>
      <c r="GG115" s="2">
        <v>5620</v>
      </c>
      <c r="GH115" s="2">
        <v>5402</v>
      </c>
      <c r="GI115" s="2">
        <v>5324</v>
      </c>
      <c r="GJ115" s="2">
        <v>5363</v>
      </c>
      <c r="GK115" s="2">
        <v>5380</v>
      </c>
      <c r="GL115" s="2">
        <v>5344</v>
      </c>
      <c r="GM115" s="2">
        <v>5274</v>
      </c>
      <c r="GN115" s="2">
        <v>5313</v>
      </c>
      <c r="GO115" s="2">
        <v>5264</v>
      </c>
      <c r="GP115" s="2">
        <v>5235</v>
      </c>
      <c r="GQ115" s="2">
        <v>5232</v>
      </c>
      <c r="GR115" s="2">
        <v>5199</v>
      </c>
      <c r="GS115" s="2">
        <v>5332</v>
      </c>
      <c r="GT115" s="2">
        <v>5285</v>
      </c>
      <c r="GU115" s="2">
        <v>5255</v>
      </c>
      <c r="GV115" s="2">
        <v>5261</v>
      </c>
      <c r="GW115" s="2">
        <v>5335</v>
      </c>
      <c r="GX115" s="2">
        <v>5377</v>
      </c>
      <c r="GY115" s="2">
        <v>5190</v>
      </c>
      <c r="GZ115" s="2">
        <v>5185</v>
      </c>
      <c r="HA115" s="2">
        <v>5153</v>
      </c>
      <c r="HB115" s="2">
        <v>5111</v>
      </c>
      <c r="HC115" s="2">
        <v>5119</v>
      </c>
      <c r="HD115" s="2">
        <v>5264</v>
      </c>
      <c r="HE115" s="2">
        <v>5321</v>
      </c>
      <c r="HF115" s="2">
        <v>5390</v>
      </c>
      <c r="HG115" s="2">
        <v>5429</v>
      </c>
      <c r="HH115" s="2">
        <v>5364</v>
      </c>
      <c r="HI115" s="2">
        <v>5338</v>
      </c>
      <c r="HJ115" s="2">
        <v>5389</v>
      </c>
      <c r="HK115" s="2">
        <v>5431</v>
      </c>
      <c r="HL115" s="2">
        <v>5727</v>
      </c>
      <c r="HM115" s="2">
        <v>5849</v>
      </c>
      <c r="HN115" s="2">
        <v>5780</v>
      </c>
      <c r="HO115" s="2">
        <v>5792</v>
      </c>
      <c r="HP115" s="2">
        <v>5756</v>
      </c>
      <c r="HQ115" s="2">
        <v>5671</v>
      </c>
      <c r="HR115" s="2">
        <v>5715</v>
      </c>
      <c r="HS115" s="2">
        <v>5723</v>
      </c>
      <c r="HT115" s="2">
        <v>5757</v>
      </c>
      <c r="HU115" s="2">
        <v>5733</v>
      </c>
      <c r="HV115" s="2">
        <v>5817</v>
      </c>
      <c r="HW115" s="2">
        <v>5740</v>
      </c>
      <c r="HX115" s="2">
        <v>5632</v>
      </c>
      <c r="HY115" s="2">
        <v>5733</v>
      </c>
      <c r="HZ115" s="2">
        <v>5697</v>
      </c>
      <c r="IA115" s="2">
        <v>5637</v>
      </c>
      <c r="IB115" s="2">
        <v>5694</v>
      </c>
      <c r="IC115" s="2">
        <v>5814</v>
      </c>
      <c r="ID115" s="2">
        <v>5719</v>
      </c>
      <c r="IE115" s="2">
        <v>5735</v>
      </c>
      <c r="IF115" s="2">
        <v>5616</v>
      </c>
      <c r="IG115" s="2">
        <v>5724</v>
      </c>
      <c r="IH115" s="2">
        <v>5696</v>
      </c>
      <c r="II115" s="2">
        <v>5640</v>
      </c>
      <c r="IJ115" s="2">
        <v>5602</v>
      </c>
      <c r="IK115" s="2">
        <v>5623</v>
      </c>
      <c r="IL115" s="2">
        <v>5535</v>
      </c>
      <c r="IM115" s="2">
        <v>5551</v>
      </c>
      <c r="IN115" s="2">
        <v>5453</v>
      </c>
      <c r="IO115" s="2">
        <v>5359</v>
      </c>
      <c r="IP115" s="2">
        <v>5317</v>
      </c>
      <c r="IQ115" s="2">
        <v>5321</v>
      </c>
      <c r="IR115" s="2">
        <v>5049</v>
      </c>
      <c r="IS115" s="2">
        <v>5008</v>
      </c>
      <c r="IT115" s="2">
        <v>4880</v>
      </c>
    </row>
    <row r="116" spans="1:254" ht="15.9" customHeight="1">
      <c r="A116" s="61" t="s">
        <v>227</v>
      </c>
      <c r="B116" s="6" t="s">
        <v>228</v>
      </c>
      <c r="C116" s="15">
        <v>1741</v>
      </c>
      <c r="D116" s="16">
        <v>3</v>
      </c>
      <c r="E116" s="13">
        <v>1738</v>
      </c>
      <c r="F116" s="13">
        <v>1714</v>
      </c>
      <c r="G116" s="13">
        <v>1720</v>
      </c>
      <c r="H116" s="13">
        <v>1745</v>
      </c>
      <c r="I116" s="13">
        <v>1809</v>
      </c>
      <c r="J116" s="13">
        <v>1870</v>
      </c>
      <c r="K116" s="13">
        <v>1881</v>
      </c>
      <c r="L116" s="13">
        <v>1845</v>
      </c>
      <c r="M116" s="13">
        <v>1829</v>
      </c>
      <c r="N116" s="13">
        <v>1787</v>
      </c>
      <c r="O116" s="13">
        <v>1788</v>
      </c>
      <c r="P116" s="13">
        <v>1803</v>
      </c>
      <c r="Q116" s="13">
        <v>1825</v>
      </c>
      <c r="R116" s="13">
        <v>1821</v>
      </c>
      <c r="S116" s="13">
        <v>1827</v>
      </c>
      <c r="T116" s="13">
        <v>1812</v>
      </c>
      <c r="U116" s="13">
        <v>1817</v>
      </c>
      <c r="V116" s="13">
        <v>1813</v>
      </c>
      <c r="W116" s="13">
        <v>1820</v>
      </c>
      <c r="X116" s="13">
        <v>1827</v>
      </c>
      <c r="Y116" s="13">
        <v>1849</v>
      </c>
      <c r="Z116" s="13">
        <v>1815</v>
      </c>
      <c r="AA116" s="13">
        <v>1817</v>
      </c>
      <c r="AB116" s="13">
        <v>1780</v>
      </c>
      <c r="AC116" s="13">
        <v>1765</v>
      </c>
      <c r="AD116" s="13">
        <v>1741</v>
      </c>
      <c r="AE116" s="13">
        <v>1760</v>
      </c>
      <c r="AF116" s="13">
        <v>1772</v>
      </c>
      <c r="AG116" s="13">
        <v>1763</v>
      </c>
      <c r="AH116" s="13">
        <v>1763</v>
      </c>
      <c r="AI116" s="13">
        <v>1749</v>
      </c>
      <c r="AJ116" s="13">
        <v>1745</v>
      </c>
      <c r="AK116" s="13">
        <v>1752</v>
      </c>
      <c r="AL116" s="13">
        <v>1773</v>
      </c>
      <c r="AM116" s="13">
        <v>1745</v>
      </c>
      <c r="AN116" s="13">
        <v>1736</v>
      </c>
      <c r="AO116" s="13">
        <v>1743</v>
      </c>
      <c r="AP116" s="13">
        <v>1732</v>
      </c>
      <c r="AQ116" s="13">
        <v>1733</v>
      </c>
      <c r="AR116" s="13">
        <v>1727</v>
      </c>
      <c r="AS116" s="13">
        <v>1709</v>
      </c>
      <c r="AT116" s="13">
        <v>1683</v>
      </c>
      <c r="AU116" s="13">
        <v>1674</v>
      </c>
      <c r="AV116" s="13">
        <v>1663</v>
      </c>
      <c r="AW116" s="13">
        <v>1652</v>
      </c>
      <c r="AX116" s="13">
        <v>1687</v>
      </c>
      <c r="AY116" s="13">
        <v>1634</v>
      </c>
      <c r="AZ116" s="13">
        <v>1621</v>
      </c>
      <c r="BA116" s="13">
        <v>1655</v>
      </c>
      <c r="BB116" s="13">
        <v>1627</v>
      </c>
      <c r="BC116" s="13">
        <v>1625</v>
      </c>
      <c r="BD116" s="13">
        <v>1626</v>
      </c>
      <c r="BE116" s="13">
        <v>1616</v>
      </c>
      <c r="BF116" s="13">
        <v>1630</v>
      </c>
      <c r="BG116" s="13">
        <v>1631</v>
      </c>
      <c r="BH116" s="13">
        <v>1620</v>
      </c>
      <c r="BI116" s="13">
        <v>1634</v>
      </c>
      <c r="BJ116" s="13">
        <v>1621</v>
      </c>
      <c r="BK116" s="13">
        <v>1637</v>
      </c>
      <c r="BL116" s="13">
        <v>1595</v>
      </c>
      <c r="BM116" s="67">
        <v>1613</v>
      </c>
      <c r="BN116" s="67">
        <v>1633</v>
      </c>
      <c r="BO116" s="67">
        <v>1650</v>
      </c>
      <c r="BP116" s="67">
        <v>1497</v>
      </c>
      <c r="BQ116" s="67">
        <v>1503</v>
      </c>
      <c r="BR116" s="67">
        <v>1506</v>
      </c>
      <c r="BS116" s="67">
        <v>1517</v>
      </c>
      <c r="BT116" s="67">
        <v>1515</v>
      </c>
      <c r="BU116" s="67">
        <v>1507</v>
      </c>
      <c r="BV116" s="67">
        <v>1520</v>
      </c>
      <c r="BW116" s="67">
        <v>1533</v>
      </c>
      <c r="BX116" s="67">
        <v>1539</v>
      </c>
      <c r="BY116" s="67">
        <v>1566</v>
      </c>
      <c r="BZ116" s="67">
        <v>1562</v>
      </c>
      <c r="CA116" s="516">
        <v>1561</v>
      </c>
      <c r="CB116" s="516">
        <v>1550</v>
      </c>
      <c r="CC116" s="516">
        <v>1553</v>
      </c>
      <c r="CD116" s="516">
        <v>1562</v>
      </c>
      <c r="CE116" s="516">
        <v>1575</v>
      </c>
      <c r="CF116" s="516">
        <v>1596</v>
      </c>
      <c r="CG116" s="516">
        <v>1597</v>
      </c>
      <c r="CH116" s="516">
        <v>1627</v>
      </c>
      <c r="CI116" s="516">
        <v>1605</v>
      </c>
      <c r="CJ116" s="516">
        <v>1568</v>
      </c>
      <c r="CK116" s="516">
        <v>1546</v>
      </c>
      <c r="CL116" s="516">
        <v>1557</v>
      </c>
      <c r="CM116" s="516">
        <v>1567</v>
      </c>
      <c r="CN116" s="516">
        <v>1545</v>
      </c>
      <c r="CO116" s="516">
        <v>1538</v>
      </c>
      <c r="CP116" s="516">
        <v>1595</v>
      </c>
      <c r="CQ116" s="516">
        <v>1586</v>
      </c>
      <c r="CR116" s="516">
        <v>1580</v>
      </c>
      <c r="CS116" s="516">
        <v>1556</v>
      </c>
      <c r="CT116" s="516">
        <v>1523</v>
      </c>
      <c r="CU116" s="516">
        <v>1542</v>
      </c>
      <c r="CV116" s="516">
        <v>1598</v>
      </c>
      <c r="CW116" s="516">
        <v>1581</v>
      </c>
      <c r="CX116" s="516">
        <v>1575</v>
      </c>
      <c r="CY116" s="516">
        <v>1580</v>
      </c>
      <c r="CZ116" s="516">
        <v>1611</v>
      </c>
      <c r="DA116" s="2">
        <v>1650</v>
      </c>
      <c r="DB116" s="2">
        <v>1657</v>
      </c>
      <c r="DC116" s="2">
        <v>1646</v>
      </c>
      <c r="DD116" s="2">
        <v>1672</v>
      </c>
      <c r="DE116" s="2">
        <v>1680</v>
      </c>
      <c r="DF116" s="2">
        <v>1655</v>
      </c>
      <c r="DG116" s="2">
        <v>1694</v>
      </c>
      <c r="DH116" s="2">
        <v>1746</v>
      </c>
      <c r="DI116" s="2">
        <v>1759</v>
      </c>
      <c r="DJ116" s="2">
        <v>1733</v>
      </c>
      <c r="DK116" s="2">
        <v>1736</v>
      </c>
      <c r="DL116" s="2">
        <v>1732</v>
      </c>
      <c r="DM116" s="2">
        <v>1717</v>
      </c>
      <c r="DN116" s="2">
        <v>1719</v>
      </c>
      <c r="DO116" s="2">
        <v>1710</v>
      </c>
      <c r="DP116" s="2">
        <v>1670</v>
      </c>
      <c r="DQ116" s="2">
        <v>1695</v>
      </c>
      <c r="DR116" s="2">
        <v>1679</v>
      </c>
      <c r="DS116" s="2">
        <v>1693</v>
      </c>
      <c r="DT116" s="2">
        <v>1659</v>
      </c>
      <c r="DU116" s="2">
        <v>1660</v>
      </c>
      <c r="DV116" s="2">
        <v>1651</v>
      </c>
      <c r="DW116" s="2">
        <v>1643</v>
      </c>
      <c r="DX116" s="2">
        <v>1640</v>
      </c>
      <c r="DY116" s="2">
        <v>1626</v>
      </c>
      <c r="DZ116" s="2">
        <v>1616</v>
      </c>
      <c r="EA116" s="2">
        <v>1687</v>
      </c>
      <c r="EB116" s="2">
        <v>1683</v>
      </c>
      <c r="EC116" s="2">
        <v>1673</v>
      </c>
      <c r="ED116" s="2">
        <v>1701</v>
      </c>
      <c r="EE116" s="2">
        <v>1699</v>
      </c>
      <c r="EF116" s="2">
        <v>1710</v>
      </c>
      <c r="EG116" s="2">
        <v>1698</v>
      </c>
      <c r="EH116" s="2">
        <v>1670</v>
      </c>
      <c r="EI116" s="2">
        <v>1674</v>
      </c>
      <c r="EJ116" s="2">
        <v>1662</v>
      </c>
      <c r="EK116" s="2">
        <v>1643</v>
      </c>
      <c r="EL116" s="2">
        <v>1647</v>
      </c>
      <c r="EM116" s="2">
        <v>1649</v>
      </c>
      <c r="EN116" s="2">
        <v>1655</v>
      </c>
      <c r="EO116" s="2">
        <v>1664</v>
      </c>
      <c r="EP116" s="2">
        <v>1654</v>
      </c>
      <c r="EQ116" s="2">
        <v>1647</v>
      </c>
      <c r="ER116" s="2">
        <v>1647</v>
      </c>
      <c r="ES116" s="2">
        <v>1650</v>
      </c>
      <c r="ET116" s="2">
        <v>1640</v>
      </c>
      <c r="EU116" s="2">
        <v>1653</v>
      </c>
      <c r="EV116" s="2">
        <v>1653</v>
      </c>
      <c r="EW116" s="2">
        <v>1642</v>
      </c>
      <c r="EX116" s="2">
        <v>1644</v>
      </c>
      <c r="EY116" s="2">
        <v>1673</v>
      </c>
      <c r="EZ116" s="2">
        <v>1656</v>
      </c>
      <c r="FA116" s="2">
        <v>1665</v>
      </c>
      <c r="FB116" s="2">
        <v>1659</v>
      </c>
      <c r="FC116" s="2">
        <v>1632</v>
      </c>
      <c r="FD116" s="2">
        <v>1626</v>
      </c>
      <c r="FE116" s="2">
        <v>1648</v>
      </c>
      <c r="FF116" s="2">
        <v>1634</v>
      </c>
      <c r="FG116" s="2">
        <v>1606</v>
      </c>
      <c r="FH116" s="2">
        <v>1601</v>
      </c>
      <c r="FI116" s="2">
        <v>1604</v>
      </c>
      <c r="FJ116" s="2">
        <v>1616</v>
      </c>
      <c r="FK116" s="2">
        <v>1613</v>
      </c>
      <c r="FL116" s="2">
        <v>1639</v>
      </c>
      <c r="FM116" s="2">
        <v>1614</v>
      </c>
      <c r="FN116" s="2">
        <v>1636</v>
      </c>
      <c r="FO116" s="2">
        <v>1637</v>
      </c>
      <c r="FP116" s="2">
        <v>1668</v>
      </c>
      <c r="FQ116" s="2">
        <v>1660</v>
      </c>
      <c r="FR116" s="2">
        <v>1643</v>
      </c>
      <c r="FS116" s="2">
        <v>1642</v>
      </c>
      <c r="FT116" s="2">
        <v>1652</v>
      </c>
      <c r="FU116" s="2">
        <v>1606</v>
      </c>
      <c r="FV116" s="2">
        <v>1581</v>
      </c>
      <c r="FW116" s="2">
        <v>1568</v>
      </c>
      <c r="FX116" s="2">
        <v>1589</v>
      </c>
      <c r="FY116" s="2">
        <v>1575</v>
      </c>
      <c r="FZ116" s="2">
        <v>1560</v>
      </c>
      <c r="GA116" s="2">
        <v>1549</v>
      </c>
      <c r="GB116" s="2">
        <v>1535</v>
      </c>
      <c r="GC116" s="2">
        <v>1550</v>
      </c>
      <c r="GD116" s="2">
        <v>1510</v>
      </c>
      <c r="GE116" s="2">
        <v>1484</v>
      </c>
      <c r="GF116" s="2">
        <v>1476</v>
      </c>
      <c r="GG116" s="2">
        <v>1455</v>
      </c>
      <c r="GH116" s="2">
        <v>1554</v>
      </c>
      <c r="GI116" s="2">
        <v>1587</v>
      </c>
      <c r="GJ116" s="2">
        <v>1569</v>
      </c>
      <c r="GK116" s="2">
        <v>1595</v>
      </c>
      <c r="GL116" s="2">
        <v>1638</v>
      </c>
      <c r="GM116" s="2">
        <v>1633</v>
      </c>
      <c r="GN116" s="2">
        <v>1664</v>
      </c>
      <c r="GO116" s="2">
        <v>1634</v>
      </c>
      <c r="GP116" s="2">
        <v>1608</v>
      </c>
      <c r="GQ116" s="2">
        <v>1608</v>
      </c>
      <c r="GR116" s="2">
        <v>1588</v>
      </c>
      <c r="GS116" s="2">
        <v>1606</v>
      </c>
      <c r="GT116" s="2">
        <v>1613</v>
      </c>
      <c r="GU116" s="2">
        <v>1591</v>
      </c>
      <c r="GV116" s="2">
        <v>1586</v>
      </c>
      <c r="GW116" s="2">
        <v>1608</v>
      </c>
      <c r="GX116" s="2">
        <v>1627</v>
      </c>
      <c r="GY116" s="2">
        <v>1627</v>
      </c>
      <c r="GZ116" s="2">
        <v>1616</v>
      </c>
      <c r="HA116" s="2">
        <v>1601</v>
      </c>
      <c r="HB116" s="2">
        <v>1587</v>
      </c>
      <c r="HC116" s="2">
        <v>1603</v>
      </c>
      <c r="HD116" s="2">
        <v>1690</v>
      </c>
      <c r="HE116" s="2">
        <v>1746</v>
      </c>
      <c r="HF116" s="2">
        <v>1735</v>
      </c>
      <c r="HG116" s="2">
        <v>1695</v>
      </c>
      <c r="HH116" s="2">
        <v>1693</v>
      </c>
      <c r="HI116" s="2">
        <v>1699</v>
      </c>
      <c r="HJ116" s="2">
        <v>1715</v>
      </c>
      <c r="HK116" s="2">
        <v>1725</v>
      </c>
      <c r="HL116" s="2">
        <v>1714</v>
      </c>
      <c r="HM116" s="2">
        <v>1723</v>
      </c>
      <c r="HN116" s="2">
        <v>1707</v>
      </c>
      <c r="HO116" s="2">
        <v>1707</v>
      </c>
      <c r="HP116" s="2">
        <v>1715</v>
      </c>
      <c r="HQ116" s="2">
        <v>1717</v>
      </c>
      <c r="HR116" s="2">
        <v>1730</v>
      </c>
      <c r="HS116" s="2">
        <v>1708</v>
      </c>
      <c r="HT116" s="2">
        <v>1670</v>
      </c>
      <c r="HU116" s="2">
        <v>1664</v>
      </c>
      <c r="HV116" s="2">
        <v>1641</v>
      </c>
      <c r="HW116" s="2">
        <v>1643</v>
      </c>
      <c r="HX116" s="2">
        <v>1657</v>
      </c>
      <c r="HY116" s="2">
        <v>1672</v>
      </c>
      <c r="HZ116" s="2">
        <v>1650</v>
      </c>
      <c r="IA116" s="2">
        <v>1653</v>
      </c>
      <c r="IB116" s="2">
        <v>1648</v>
      </c>
      <c r="IC116" s="2">
        <v>1666</v>
      </c>
      <c r="ID116" s="2">
        <v>1667</v>
      </c>
      <c r="IE116" s="2">
        <v>1672</v>
      </c>
      <c r="IF116" s="2">
        <v>1661</v>
      </c>
      <c r="IG116" s="2">
        <v>1640</v>
      </c>
      <c r="IH116" s="2">
        <v>1656</v>
      </c>
      <c r="II116" s="2">
        <v>1616</v>
      </c>
      <c r="IJ116" s="2">
        <v>1630</v>
      </c>
      <c r="IK116" s="2">
        <v>1620</v>
      </c>
      <c r="IL116" s="2">
        <v>1618</v>
      </c>
      <c r="IM116" s="2">
        <v>1609</v>
      </c>
      <c r="IN116" s="2">
        <v>1591</v>
      </c>
      <c r="IO116" s="2">
        <v>1533</v>
      </c>
      <c r="IP116" s="2">
        <v>1525</v>
      </c>
      <c r="IQ116" s="2">
        <v>1527</v>
      </c>
      <c r="IR116" s="2">
        <v>1595</v>
      </c>
      <c r="IS116" s="2">
        <v>1586</v>
      </c>
      <c r="IT116" s="2">
        <v>1591</v>
      </c>
    </row>
    <row r="117" spans="1:254" ht="15.9" customHeight="1">
      <c r="A117" s="61" t="s">
        <v>229</v>
      </c>
      <c r="B117" s="6" t="s">
        <v>230</v>
      </c>
      <c r="C117" s="15">
        <v>5664</v>
      </c>
      <c r="D117" s="16">
        <v>144</v>
      </c>
      <c r="E117" s="13">
        <v>5520</v>
      </c>
      <c r="F117" s="13">
        <v>5552</v>
      </c>
      <c r="G117" s="13">
        <v>5406</v>
      </c>
      <c r="H117" s="13">
        <v>5304</v>
      </c>
      <c r="I117" s="13">
        <v>5473</v>
      </c>
      <c r="J117" s="13">
        <v>5312</v>
      </c>
      <c r="K117" s="13">
        <v>5447</v>
      </c>
      <c r="L117" s="13">
        <v>5559</v>
      </c>
      <c r="M117" s="13">
        <v>5648</v>
      </c>
      <c r="N117" s="13">
        <v>5576</v>
      </c>
      <c r="O117" s="13">
        <v>5714</v>
      </c>
      <c r="P117" s="13">
        <v>5486</v>
      </c>
      <c r="Q117" s="13">
        <v>5340</v>
      </c>
      <c r="R117" s="13">
        <v>5221</v>
      </c>
      <c r="S117" s="13">
        <v>5553</v>
      </c>
      <c r="T117" s="13">
        <v>5680</v>
      </c>
      <c r="U117" s="13">
        <v>5800</v>
      </c>
      <c r="V117" s="13">
        <v>5809</v>
      </c>
      <c r="W117" s="13">
        <v>5735</v>
      </c>
      <c r="X117" s="13">
        <v>5712</v>
      </c>
      <c r="Y117" s="13">
        <v>5787</v>
      </c>
      <c r="Z117" s="13">
        <v>5646</v>
      </c>
      <c r="AA117" s="13">
        <v>5425</v>
      </c>
      <c r="AB117" s="13">
        <v>5395</v>
      </c>
      <c r="AC117" s="13">
        <v>5328</v>
      </c>
      <c r="AD117" s="13">
        <v>5123</v>
      </c>
      <c r="AE117" s="13">
        <v>5170</v>
      </c>
      <c r="AF117" s="13">
        <v>5097</v>
      </c>
      <c r="AG117" s="13">
        <v>5039</v>
      </c>
      <c r="AH117" s="13">
        <v>5000</v>
      </c>
      <c r="AI117" s="13">
        <v>5000</v>
      </c>
      <c r="AJ117" s="13">
        <v>5020</v>
      </c>
      <c r="AK117" s="13">
        <v>5037</v>
      </c>
      <c r="AL117" s="13">
        <v>5124</v>
      </c>
      <c r="AM117" s="13">
        <v>5299</v>
      </c>
      <c r="AN117" s="13">
        <v>5161</v>
      </c>
      <c r="AO117" s="13">
        <v>5244</v>
      </c>
      <c r="AP117" s="13">
        <v>5119</v>
      </c>
      <c r="AQ117" s="13">
        <v>5260</v>
      </c>
      <c r="AR117" s="13">
        <v>5104</v>
      </c>
      <c r="AS117" s="13">
        <v>4762</v>
      </c>
      <c r="AT117" s="13">
        <v>5113</v>
      </c>
      <c r="AU117" s="13">
        <v>4869</v>
      </c>
      <c r="AV117" s="13">
        <v>4950</v>
      </c>
      <c r="AW117" s="13">
        <v>4955</v>
      </c>
      <c r="AX117" s="13">
        <v>4899</v>
      </c>
      <c r="AY117" s="13">
        <v>4562</v>
      </c>
      <c r="AZ117" s="13">
        <v>4498</v>
      </c>
      <c r="BA117" s="13">
        <v>4653</v>
      </c>
      <c r="BB117" s="13">
        <v>4793</v>
      </c>
      <c r="BC117" s="13">
        <v>4798</v>
      </c>
      <c r="BD117" s="13">
        <v>4996</v>
      </c>
      <c r="BE117" s="13">
        <v>5096</v>
      </c>
      <c r="BF117" s="13">
        <v>4847</v>
      </c>
      <c r="BG117" s="13">
        <v>5480</v>
      </c>
      <c r="BH117" s="13">
        <v>6480</v>
      </c>
      <c r="BI117" s="13">
        <v>6767</v>
      </c>
      <c r="BJ117" s="13">
        <v>6601</v>
      </c>
      <c r="BK117" s="13">
        <v>6000</v>
      </c>
      <c r="BL117" s="13">
        <v>6039</v>
      </c>
      <c r="BM117" s="67">
        <v>6156</v>
      </c>
      <c r="BN117" s="67">
        <v>6422</v>
      </c>
      <c r="BO117" s="67">
        <v>6267</v>
      </c>
      <c r="BP117" s="67">
        <v>6291</v>
      </c>
      <c r="BQ117" s="67">
        <v>6294</v>
      </c>
      <c r="BR117" s="67">
        <v>6238</v>
      </c>
      <c r="BS117" s="67">
        <v>6305</v>
      </c>
      <c r="BT117" s="67">
        <v>6415</v>
      </c>
      <c r="BU117" s="67">
        <v>6132</v>
      </c>
      <c r="BV117" s="67">
        <v>6156</v>
      </c>
      <c r="BW117" s="67">
        <v>6250</v>
      </c>
      <c r="BX117" s="67">
        <v>6131</v>
      </c>
      <c r="BY117" s="67">
        <v>6431</v>
      </c>
      <c r="BZ117" s="67">
        <v>6549</v>
      </c>
      <c r="CA117" s="516">
        <v>6552</v>
      </c>
      <c r="CB117" s="516">
        <v>6750</v>
      </c>
      <c r="CC117" s="516">
        <v>6795</v>
      </c>
      <c r="CD117" s="516">
        <v>6759</v>
      </c>
      <c r="CE117" s="516">
        <v>6700</v>
      </c>
      <c r="CF117" s="516">
        <v>6700</v>
      </c>
      <c r="CG117" s="516">
        <v>6700</v>
      </c>
      <c r="CH117" s="516">
        <v>6548</v>
      </c>
      <c r="CI117" s="516">
        <v>6231</v>
      </c>
      <c r="CJ117" s="516">
        <v>6065</v>
      </c>
      <c r="CK117" s="516">
        <v>6009</v>
      </c>
      <c r="CL117" s="516">
        <v>6002</v>
      </c>
      <c r="CM117" s="516">
        <v>6105</v>
      </c>
      <c r="CN117" s="516">
        <v>5640</v>
      </c>
      <c r="CO117" s="516">
        <v>5788</v>
      </c>
      <c r="CP117" s="516">
        <v>6065</v>
      </c>
      <c r="CQ117" s="516">
        <v>6022</v>
      </c>
      <c r="CR117" s="516">
        <v>6236</v>
      </c>
      <c r="CS117" s="516">
        <v>6181</v>
      </c>
      <c r="CT117" s="516">
        <v>6088</v>
      </c>
      <c r="CU117" s="516">
        <v>6136</v>
      </c>
      <c r="CV117" s="516">
        <v>6203</v>
      </c>
      <c r="CW117" s="516">
        <v>6042</v>
      </c>
      <c r="CX117" s="516">
        <v>6100</v>
      </c>
      <c r="CY117" s="516">
        <v>6133</v>
      </c>
      <c r="CZ117" s="516">
        <v>6050</v>
      </c>
      <c r="DA117" s="2">
        <v>6088</v>
      </c>
      <c r="DB117" s="2">
        <v>6259</v>
      </c>
      <c r="DC117" s="2">
        <v>6090</v>
      </c>
      <c r="DD117" s="2">
        <v>6017</v>
      </c>
      <c r="DE117" s="2">
        <v>6047</v>
      </c>
      <c r="DF117" s="2">
        <v>5585</v>
      </c>
      <c r="DG117" s="2">
        <v>5948</v>
      </c>
      <c r="DH117" s="2">
        <v>6235</v>
      </c>
      <c r="DI117" s="2">
        <v>6363</v>
      </c>
      <c r="DJ117" s="2">
        <v>6878</v>
      </c>
      <c r="DK117" s="2">
        <v>7958</v>
      </c>
      <c r="DL117" s="2">
        <v>8367</v>
      </c>
      <c r="DM117" s="2">
        <v>8962</v>
      </c>
      <c r="DN117" s="2">
        <v>9087</v>
      </c>
      <c r="DO117" s="2">
        <v>8789</v>
      </c>
      <c r="DP117" s="2">
        <v>8440</v>
      </c>
      <c r="DQ117" s="2">
        <v>8716</v>
      </c>
      <c r="DR117" s="2">
        <v>8518</v>
      </c>
      <c r="DS117" s="2">
        <v>8922</v>
      </c>
      <c r="DT117" s="2">
        <v>8400</v>
      </c>
      <c r="DU117" s="2">
        <v>7678</v>
      </c>
      <c r="DV117" s="2">
        <v>7727</v>
      </c>
      <c r="DW117" s="2">
        <v>7632</v>
      </c>
      <c r="DX117" s="2">
        <v>7501</v>
      </c>
      <c r="DY117" s="2">
        <v>7304</v>
      </c>
      <c r="DZ117" s="2">
        <v>7061</v>
      </c>
      <c r="EA117" s="2">
        <v>7364</v>
      </c>
      <c r="EB117" s="2">
        <v>7109</v>
      </c>
      <c r="EC117" s="2">
        <v>7181</v>
      </c>
      <c r="ED117" s="2">
        <v>6878</v>
      </c>
      <c r="EE117" s="2">
        <v>6723</v>
      </c>
      <c r="EF117" s="2">
        <v>7133</v>
      </c>
      <c r="EG117" s="2">
        <v>6936</v>
      </c>
      <c r="EH117" s="2">
        <v>7141</v>
      </c>
      <c r="EI117" s="2">
        <v>7377</v>
      </c>
      <c r="EJ117" s="2">
        <v>7315</v>
      </c>
      <c r="EK117" s="2">
        <v>7042</v>
      </c>
      <c r="EL117" s="2">
        <v>7102</v>
      </c>
      <c r="EM117" s="2">
        <v>6848</v>
      </c>
      <c r="EN117" s="2">
        <v>6892</v>
      </c>
      <c r="EO117" s="2">
        <v>6710</v>
      </c>
      <c r="EP117" s="2">
        <v>6685</v>
      </c>
      <c r="EQ117" s="2">
        <v>6780</v>
      </c>
      <c r="ER117" s="2">
        <v>6974</v>
      </c>
      <c r="ES117" s="2">
        <v>6971</v>
      </c>
      <c r="ET117" s="2">
        <v>6912</v>
      </c>
      <c r="EU117" s="2">
        <v>7036</v>
      </c>
      <c r="EV117" s="2">
        <v>6903</v>
      </c>
      <c r="EW117" s="2">
        <v>6944</v>
      </c>
      <c r="EX117" s="2">
        <v>7006</v>
      </c>
      <c r="EY117" s="2">
        <v>7018</v>
      </c>
      <c r="EZ117" s="2">
        <v>6982</v>
      </c>
      <c r="FA117" s="2">
        <v>7049</v>
      </c>
      <c r="FB117" s="2">
        <v>6850</v>
      </c>
      <c r="FC117" s="2">
        <v>7006</v>
      </c>
      <c r="FD117" s="2">
        <v>7197</v>
      </c>
      <c r="FE117" s="2">
        <v>7253</v>
      </c>
      <c r="FF117" s="2">
        <v>7009</v>
      </c>
      <c r="FG117" s="2">
        <v>6929</v>
      </c>
      <c r="FH117" s="2">
        <v>7374</v>
      </c>
      <c r="FI117" s="2">
        <v>7326</v>
      </c>
      <c r="FJ117" s="2">
        <v>7452</v>
      </c>
      <c r="FK117" s="2">
        <v>7544</v>
      </c>
      <c r="FL117" s="2">
        <v>7294</v>
      </c>
      <c r="FM117" s="2">
        <v>7127</v>
      </c>
      <c r="FN117" s="2">
        <v>7206</v>
      </c>
      <c r="FO117" s="2">
        <v>7409</v>
      </c>
      <c r="FP117" s="2">
        <v>7412</v>
      </c>
      <c r="FQ117" s="2">
        <v>7328</v>
      </c>
      <c r="FR117" s="2">
        <v>7165</v>
      </c>
      <c r="FS117" s="2">
        <v>6800</v>
      </c>
      <c r="FT117" s="2">
        <v>6758</v>
      </c>
      <c r="FU117" s="2">
        <v>6733</v>
      </c>
      <c r="FV117" s="2">
        <v>6560</v>
      </c>
      <c r="FW117" s="2">
        <v>6925</v>
      </c>
      <c r="FX117" s="2">
        <v>7452</v>
      </c>
      <c r="FY117" s="2">
        <v>7605</v>
      </c>
      <c r="FZ117" s="2">
        <v>7615</v>
      </c>
      <c r="GA117" s="2">
        <v>7654</v>
      </c>
      <c r="GB117" s="2">
        <v>8080</v>
      </c>
      <c r="GC117" s="2">
        <v>8003</v>
      </c>
      <c r="GD117" s="2">
        <v>8084</v>
      </c>
      <c r="GE117" s="2">
        <v>8172</v>
      </c>
      <c r="GF117" s="2">
        <v>8133</v>
      </c>
      <c r="GG117" s="2">
        <v>8371</v>
      </c>
      <c r="GH117" s="2">
        <v>8485</v>
      </c>
      <c r="GI117" s="2">
        <v>8569</v>
      </c>
      <c r="GJ117" s="2">
        <v>8304</v>
      </c>
      <c r="GK117" s="2">
        <v>8277</v>
      </c>
      <c r="GL117" s="2">
        <v>8203</v>
      </c>
      <c r="GM117" s="2">
        <v>8126</v>
      </c>
      <c r="GN117" s="2">
        <v>8204</v>
      </c>
      <c r="GO117" s="2">
        <v>8372</v>
      </c>
      <c r="GP117" s="2">
        <v>8500</v>
      </c>
      <c r="GQ117" s="2">
        <v>8178</v>
      </c>
      <c r="GR117" s="2">
        <v>7779</v>
      </c>
      <c r="GS117" s="2">
        <v>8025</v>
      </c>
      <c r="GT117" s="2">
        <v>7945</v>
      </c>
      <c r="GU117" s="2">
        <v>7815</v>
      </c>
      <c r="GV117" s="2">
        <v>8075</v>
      </c>
      <c r="GW117" s="2">
        <v>8269</v>
      </c>
      <c r="GX117" s="2">
        <v>8223</v>
      </c>
      <c r="GY117" s="2">
        <v>7718</v>
      </c>
      <c r="GZ117" s="2">
        <v>7900</v>
      </c>
      <c r="HA117" s="2">
        <v>8368</v>
      </c>
      <c r="HB117" s="2">
        <v>8009</v>
      </c>
      <c r="HC117" s="2">
        <v>8010</v>
      </c>
      <c r="HD117" s="2">
        <v>8269</v>
      </c>
      <c r="HE117" s="2">
        <v>8259</v>
      </c>
      <c r="HF117" s="2">
        <v>8140</v>
      </c>
      <c r="HG117" s="2">
        <v>8088</v>
      </c>
      <c r="HH117" s="2">
        <v>7939</v>
      </c>
      <c r="HI117" s="2">
        <v>7998</v>
      </c>
      <c r="HJ117" s="2">
        <v>7610</v>
      </c>
      <c r="HK117" s="2">
        <v>7615</v>
      </c>
      <c r="HL117" s="2">
        <v>7601</v>
      </c>
      <c r="HM117" s="2">
        <v>7807</v>
      </c>
      <c r="HN117" s="2">
        <v>7665</v>
      </c>
      <c r="HO117" s="2">
        <v>7630</v>
      </c>
      <c r="HP117" s="2">
        <v>7948</v>
      </c>
      <c r="HQ117" s="2">
        <v>7660</v>
      </c>
      <c r="HR117" s="2">
        <v>7774</v>
      </c>
      <c r="HS117" s="2">
        <v>7926</v>
      </c>
      <c r="HT117" s="2">
        <v>8051</v>
      </c>
      <c r="HU117" s="2">
        <v>7942</v>
      </c>
      <c r="HV117" s="2">
        <v>8333</v>
      </c>
      <c r="HW117" s="2">
        <v>8280</v>
      </c>
      <c r="HX117" s="2">
        <v>8398</v>
      </c>
      <c r="HY117" s="2">
        <v>8426</v>
      </c>
      <c r="HZ117" s="2">
        <v>8170</v>
      </c>
      <c r="IA117" s="2">
        <v>8331</v>
      </c>
      <c r="IB117" s="2">
        <v>8344</v>
      </c>
      <c r="IC117" s="2">
        <v>8155</v>
      </c>
      <c r="ID117" s="2">
        <v>8326</v>
      </c>
      <c r="IE117" s="2">
        <v>8098</v>
      </c>
      <c r="IF117" s="2">
        <v>8022</v>
      </c>
      <c r="IG117" s="2">
        <v>8780</v>
      </c>
      <c r="IH117" s="2">
        <v>8626</v>
      </c>
      <c r="II117" s="2">
        <v>8572</v>
      </c>
      <c r="IJ117" s="2">
        <v>8285</v>
      </c>
      <c r="IK117" s="2">
        <v>7977</v>
      </c>
      <c r="IL117" s="2">
        <v>7475</v>
      </c>
      <c r="IM117" s="2">
        <v>7200</v>
      </c>
      <c r="IN117" s="2">
        <v>6635</v>
      </c>
      <c r="IO117" s="2">
        <v>6730</v>
      </c>
      <c r="IP117" s="2">
        <v>6678</v>
      </c>
      <c r="IQ117" s="2">
        <v>6933</v>
      </c>
      <c r="IR117" s="2">
        <v>7080</v>
      </c>
      <c r="IS117" s="2">
        <v>6998</v>
      </c>
      <c r="IT117" s="2">
        <v>6924</v>
      </c>
    </row>
    <row r="118" spans="1:254" ht="15.9" customHeight="1">
      <c r="A118" s="61" t="s">
        <v>231</v>
      </c>
      <c r="B118" s="6" t="s">
        <v>232</v>
      </c>
      <c r="C118" s="15">
        <v>4632</v>
      </c>
      <c r="D118" s="16">
        <v>2</v>
      </c>
      <c r="E118" s="13">
        <v>4630</v>
      </c>
      <c r="F118" s="13">
        <v>4677</v>
      </c>
      <c r="G118" s="13">
        <v>4574</v>
      </c>
      <c r="H118" s="13">
        <v>4490</v>
      </c>
      <c r="I118" s="13">
        <v>4437</v>
      </c>
      <c r="J118" s="13">
        <v>4473</v>
      </c>
      <c r="K118" s="13">
        <v>4533</v>
      </c>
      <c r="L118" s="13">
        <v>4603</v>
      </c>
      <c r="M118" s="13">
        <v>4687</v>
      </c>
      <c r="N118" s="13">
        <v>4634</v>
      </c>
      <c r="O118" s="13">
        <v>4665</v>
      </c>
      <c r="P118" s="13">
        <v>4618</v>
      </c>
      <c r="Q118" s="13">
        <v>4500</v>
      </c>
      <c r="R118" s="13">
        <v>4384</v>
      </c>
      <c r="S118" s="13">
        <v>4649</v>
      </c>
      <c r="T118" s="13">
        <v>4770</v>
      </c>
      <c r="U118" s="13">
        <v>4700</v>
      </c>
      <c r="V118" s="13">
        <v>4660</v>
      </c>
      <c r="W118" s="13">
        <v>4654</v>
      </c>
      <c r="X118" s="13">
        <v>4782</v>
      </c>
      <c r="Y118" s="13">
        <v>4758</v>
      </c>
      <c r="Z118" s="13">
        <v>4719</v>
      </c>
      <c r="AA118" s="13">
        <v>4805</v>
      </c>
      <c r="AB118" s="13">
        <v>4710</v>
      </c>
      <c r="AC118" s="13">
        <v>4643</v>
      </c>
      <c r="AD118" s="13">
        <v>4573</v>
      </c>
      <c r="AE118" s="13">
        <v>4494</v>
      </c>
      <c r="AF118" s="13">
        <v>4511</v>
      </c>
      <c r="AG118" s="13">
        <v>4477</v>
      </c>
      <c r="AH118" s="13">
        <v>4532</v>
      </c>
      <c r="AI118" s="13">
        <v>4540</v>
      </c>
      <c r="AJ118" s="13">
        <v>4628</v>
      </c>
      <c r="AK118" s="13">
        <v>4821</v>
      </c>
      <c r="AL118" s="13">
        <v>4726</v>
      </c>
      <c r="AM118" s="13">
        <v>4658</v>
      </c>
      <c r="AN118" s="13">
        <v>4535</v>
      </c>
      <c r="AO118" s="13">
        <v>4656</v>
      </c>
      <c r="AP118" s="13">
        <v>4500</v>
      </c>
      <c r="AQ118" s="13">
        <v>4462</v>
      </c>
      <c r="AR118" s="13">
        <v>4442</v>
      </c>
      <c r="AS118" s="13">
        <v>4494</v>
      </c>
      <c r="AT118" s="13">
        <v>4690</v>
      </c>
      <c r="AU118" s="13">
        <v>4575</v>
      </c>
      <c r="AV118" s="13">
        <v>4622</v>
      </c>
      <c r="AW118" s="13">
        <v>4482</v>
      </c>
      <c r="AX118" s="13">
        <v>4347</v>
      </c>
      <c r="AY118" s="13">
        <v>4373</v>
      </c>
      <c r="AZ118" s="13">
        <v>4341</v>
      </c>
      <c r="BA118" s="13">
        <v>4419</v>
      </c>
      <c r="BB118" s="13">
        <v>4420</v>
      </c>
      <c r="BC118" s="13">
        <v>4502</v>
      </c>
      <c r="BD118" s="13">
        <v>4530</v>
      </c>
      <c r="BE118" s="13">
        <v>4575</v>
      </c>
      <c r="BF118" s="13">
        <v>4479</v>
      </c>
      <c r="BG118" s="13">
        <v>4495</v>
      </c>
      <c r="BH118" s="13">
        <v>4385</v>
      </c>
      <c r="BI118" s="13">
        <v>4407</v>
      </c>
      <c r="BJ118" s="13">
        <v>4374</v>
      </c>
      <c r="BK118" s="13">
        <v>4413</v>
      </c>
      <c r="BL118" s="13">
        <v>4400</v>
      </c>
      <c r="BM118" s="67">
        <v>4484</v>
      </c>
      <c r="BN118" s="67">
        <v>4419</v>
      </c>
      <c r="BO118" s="67">
        <v>4401</v>
      </c>
      <c r="BP118" s="67">
        <v>4395</v>
      </c>
      <c r="BQ118" s="67">
        <v>4499</v>
      </c>
      <c r="BR118" s="67">
        <v>4373</v>
      </c>
      <c r="BS118" s="67">
        <v>4336</v>
      </c>
      <c r="BT118" s="67">
        <v>4352</v>
      </c>
      <c r="BU118" s="67">
        <v>4200</v>
      </c>
      <c r="BV118" s="67">
        <v>4295</v>
      </c>
      <c r="BW118" s="67">
        <v>4264</v>
      </c>
      <c r="BX118" s="67">
        <v>4258</v>
      </c>
      <c r="BY118" s="67">
        <v>4333</v>
      </c>
      <c r="BZ118" s="67">
        <v>4307</v>
      </c>
      <c r="CA118" s="516">
        <v>4393</v>
      </c>
      <c r="CB118" s="516">
        <v>4421</v>
      </c>
      <c r="CC118" s="516">
        <v>4393</v>
      </c>
      <c r="CD118" s="516">
        <v>4336</v>
      </c>
      <c r="CE118" s="516">
        <v>4373</v>
      </c>
      <c r="CF118" s="516">
        <v>4330</v>
      </c>
      <c r="CG118" s="516">
        <v>4412</v>
      </c>
      <c r="CH118" s="516">
        <v>4490</v>
      </c>
      <c r="CI118" s="516">
        <v>4410</v>
      </c>
      <c r="CJ118" s="516">
        <v>4388</v>
      </c>
      <c r="CK118" s="516">
        <v>4337</v>
      </c>
      <c r="CL118" s="516">
        <v>4283</v>
      </c>
      <c r="CM118" s="516">
        <v>4376</v>
      </c>
      <c r="CN118" s="516">
        <v>4061</v>
      </c>
      <c r="CO118" s="516">
        <v>4210</v>
      </c>
      <c r="CP118" s="516">
        <v>4477</v>
      </c>
      <c r="CQ118" s="516">
        <v>4385</v>
      </c>
      <c r="CR118" s="516">
        <v>4403</v>
      </c>
      <c r="CS118" s="516">
        <v>4289</v>
      </c>
      <c r="CT118" s="516">
        <v>4294</v>
      </c>
      <c r="CU118" s="516">
        <v>4396</v>
      </c>
      <c r="CV118" s="516">
        <v>4400</v>
      </c>
      <c r="CW118" s="516">
        <v>4309</v>
      </c>
      <c r="CX118" s="516">
        <v>4374</v>
      </c>
      <c r="CY118" s="516">
        <v>4468</v>
      </c>
      <c r="CZ118" s="516">
        <v>4352</v>
      </c>
      <c r="DA118" s="2">
        <v>4051</v>
      </c>
      <c r="DB118" s="2">
        <v>4027</v>
      </c>
      <c r="DC118" s="2">
        <v>3951</v>
      </c>
      <c r="DD118" s="2">
        <v>4169</v>
      </c>
      <c r="DE118" s="2">
        <v>3988</v>
      </c>
      <c r="DF118" s="2">
        <v>3708</v>
      </c>
      <c r="DG118" s="2">
        <v>3920</v>
      </c>
      <c r="DH118" s="2">
        <v>3832</v>
      </c>
      <c r="DI118" s="2">
        <v>3877</v>
      </c>
      <c r="DJ118" s="2">
        <v>3538</v>
      </c>
      <c r="DK118" s="2">
        <v>3471</v>
      </c>
      <c r="DL118" s="2">
        <v>3562</v>
      </c>
      <c r="DM118" s="2">
        <v>3698</v>
      </c>
      <c r="DN118" s="2">
        <v>3733</v>
      </c>
      <c r="DO118" s="2">
        <v>3679</v>
      </c>
      <c r="DP118" s="2">
        <v>3625</v>
      </c>
      <c r="DQ118" s="2">
        <v>3780</v>
      </c>
      <c r="DR118" s="2">
        <v>3878</v>
      </c>
      <c r="DS118" s="2">
        <v>3983</v>
      </c>
      <c r="DT118" s="2">
        <v>3957</v>
      </c>
      <c r="DU118" s="2">
        <v>3938</v>
      </c>
      <c r="DV118" s="2">
        <v>3826</v>
      </c>
      <c r="DW118" s="2">
        <v>3822</v>
      </c>
      <c r="DX118" s="2">
        <v>3843</v>
      </c>
      <c r="DY118" s="2">
        <v>3791</v>
      </c>
      <c r="DZ118" s="2">
        <v>3726</v>
      </c>
      <c r="EA118" s="2">
        <v>3727</v>
      </c>
      <c r="EB118" s="2">
        <v>3727</v>
      </c>
      <c r="EC118" s="2">
        <v>3678</v>
      </c>
      <c r="ED118" s="2">
        <v>3725</v>
      </c>
      <c r="EE118" s="2">
        <v>3693</v>
      </c>
      <c r="EF118" s="2">
        <v>3772</v>
      </c>
      <c r="EG118" s="2">
        <v>3690</v>
      </c>
      <c r="EH118" s="2">
        <v>3588</v>
      </c>
      <c r="EI118" s="2">
        <v>3637</v>
      </c>
      <c r="EJ118" s="2">
        <v>3672</v>
      </c>
      <c r="EK118" s="2">
        <v>3694</v>
      </c>
      <c r="EL118" s="2">
        <v>3616</v>
      </c>
      <c r="EM118" s="2">
        <v>3568</v>
      </c>
      <c r="EN118" s="2">
        <v>3566</v>
      </c>
      <c r="EO118" s="2">
        <v>3511</v>
      </c>
      <c r="EP118" s="2">
        <v>3475</v>
      </c>
      <c r="EQ118" s="2">
        <v>3532</v>
      </c>
      <c r="ER118" s="2">
        <v>3539</v>
      </c>
      <c r="ES118" s="2">
        <v>3470</v>
      </c>
      <c r="ET118" s="2">
        <v>3427</v>
      </c>
      <c r="EU118" s="2">
        <v>3468</v>
      </c>
      <c r="EV118" s="2">
        <v>3436</v>
      </c>
      <c r="EW118" s="2">
        <v>3435</v>
      </c>
      <c r="EX118" s="2">
        <v>3443</v>
      </c>
      <c r="EY118" s="2">
        <v>3439</v>
      </c>
      <c r="EZ118" s="2">
        <v>3451</v>
      </c>
      <c r="FA118" s="2">
        <v>3471</v>
      </c>
      <c r="FB118" s="2">
        <v>3375</v>
      </c>
      <c r="FC118" s="2">
        <v>3334</v>
      </c>
      <c r="FD118" s="2">
        <v>3385</v>
      </c>
      <c r="FE118" s="2">
        <v>3521</v>
      </c>
      <c r="FF118" s="2">
        <v>3444</v>
      </c>
      <c r="FG118" s="2">
        <v>3357</v>
      </c>
      <c r="FH118" s="2">
        <v>3427</v>
      </c>
      <c r="FI118" s="2">
        <v>3397</v>
      </c>
      <c r="FJ118" s="2">
        <v>3405</v>
      </c>
      <c r="FK118" s="2">
        <v>3413</v>
      </c>
      <c r="FL118" s="2">
        <v>3427</v>
      </c>
      <c r="FM118" s="2">
        <v>3324</v>
      </c>
      <c r="FN118" s="2">
        <v>3361</v>
      </c>
      <c r="FO118" s="2">
        <v>3387</v>
      </c>
      <c r="FP118" s="2">
        <v>3400</v>
      </c>
      <c r="FQ118" s="2">
        <v>3340</v>
      </c>
      <c r="FR118" s="2">
        <v>3332</v>
      </c>
      <c r="FS118" s="2">
        <v>3259</v>
      </c>
      <c r="FT118" s="2">
        <v>3238</v>
      </c>
      <c r="FU118" s="2">
        <v>3232</v>
      </c>
      <c r="FV118" s="2">
        <v>3200</v>
      </c>
      <c r="FW118" s="2">
        <v>3207</v>
      </c>
      <c r="FX118" s="2">
        <v>3365</v>
      </c>
      <c r="FY118" s="2">
        <v>3252</v>
      </c>
      <c r="FZ118" s="2">
        <v>3325</v>
      </c>
      <c r="GA118" s="2">
        <v>3271</v>
      </c>
      <c r="GB118" s="2">
        <v>3204</v>
      </c>
      <c r="GC118" s="2">
        <v>3205</v>
      </c>
      <c r="GD118" s="2">
        <v>3187</v>
      </c>
      <c r="GE118" s="2">
        <v>3276</v>
      </c>
      <c r="GF118" s="2">
        <v>3196</v>
      </c>
      <c r="GG118" s="2">
        <v>3177</v>
      </c>
      <c r="GH118" s="2">
        <v>3124</v>
      </c>
      <c r="GI118" s="2">
        <v>3113</v>
      </c>
      <c r="GJ118" s="2">
        <v>3019</v>
      </c>
      <c r="GK118" s="2">
        <v>3115</v>
      </c>
      <c r="GL118" s="2">
        <v>3252</v>
      </c>
      <c r="GM118" s="2">
        <v>3127</v>
      </c>
      <c r="GN118" s="2">
        <v>3145</v>
      </c>
      <c r="GO118" s="2">
        <v>3141</v>
      </c>
      <c r="GP118" s="2">
        <v>3117</v>
      </c>
      <c r="GQ118" s="2">
        <v>3108</v>
      </c>
      <c r="GR118" s="2">
        <v>2998</v>
      </c>
      <c r="GS118" s="2">
        <v>3063</v>
      </c>
      <c r="GT118" s="2">
        <v>3061</v>
      </c>
      <c r="GU118" s="2">
        <v>3014</v>
      </c>
      <c r="GV118" s="2">
        <v>3057</v>
      </c>
      <c r="GW118" s="2">
        <v>3177</v>
      </c>
      <c r="GX118" s="2">
        <v>3144</v>
      </c>
      <c r="GY118" s="2">
        <v>3149</v>
      </c>
      <c r="GZ118" s="2">
        <v>3134</v>
      </c>
      <c r="HA118" s="2">
        <v>3140</v>
      </c>
      <c r="HB118" s="2">
        <v>3103</v>
      </c>
      <c r="HC118" s="2">
        <v>3122</v>
      </c>
      <c r="HD118" s="2">
        <v>3146</v>
      </c>
      <c r="HE118" s="2">
        <v>3114</v>
      </c>
      <c r="HF118" s="2">
        <v>3223</v>
      </c>
      <c r="HG118" s="2">
        <v>3080</v>
      </c>
      <c r="HH118" s="2">
        <v>3047</v>
      </c>
      <c r="HI118" s="2">
        <v>3084</v>
      </c>
      <c r="HJ118" s="2">
        <v>3040</v>
      </c>
      <c r="HK118" s="2">
        <v>3015</v>
      </c>
      <c r="HL118" s="2">
        <v>2993</v>
      </c>
      <c r="HM118" s="2">
        <v>2986.5</v>
      </c>
      <c r="HN118" s="2">
        <v>2949</v>
      </c>
      <c r="HO118" s="2">
        <v>2937</v>
      </c>
      <c r="HP118" s="2">
        <v>2992</v>
      </c>
      <c r="HQ118" s="2">
        <v>2927</v>
      </c>
      <c r="HR118" s="2">
        <v>2907.5</v>
      </c>
      <c r="HS118" s="2">
        <v>2903</v>
      </c>
      <c r="HT118" s="2">
        <v>2872.5</v>
      </c>
      <c r="HU118" s="2">
        <v>2878.5</v>
      </c>
      <c r="HV118" s="2">
        <v>2960</v>
      </c>
      <c r="HW118" s="2">
        <v>2910.5</v>
      </c>
      <c r="HX118" s="2">
        <v>2936.5</v>
      </c>
      <c r="HY118" s="2">
        <v>2942</v>
      </c>
      <c r="HZ118" s="2">
        <v>2898.5</v>
      </c>
      <c r="IA118" s="2">
        <v>2906.5</v>
      </c>
      <c r="IB118" s="2">
        <v>2940</v>
      </c>
      <c r="IC118" s="2">
        <v>2938.5</v>
      </c>
      <c r="ID118" s="2">
        <v>2873.5</v>
      </c>
      <c r="IE118" s="2">
        <v>2887.5</v>
      </c>
      <c r="IF118" s="2">
        <v>2863</v>
      </c>
      <c r="IG118" s="2">
        <v>2870</v>
      </c>
      <c r="IH118" s="2">
        <v>2914.5</v>
      </c>
      <c r="II118" s="2">
        <v>2827</v>
      </c>
      <c r="IJ118" s="2">
        <v>2821.5</v>
      </c>
      <c r="IK118" s="2">
        <v>2839</v>
      </c>
      <c r="IL118" s="2">
        <v>2792.5</v>
      </c>
      <c r="IM118" s="2">
        <v>2759</v>
      </c>
      <c r="IN118" s="2">
        <v>2734</v>
      </c>
      <c r="IO118" s="2">
        <v>2728</v>
      </c>
      <c r="IP118" s="2">
        <v>2675</v>
      </c>
      <c r="IQ118" s="2">
        <v>2706</v>
      </c>
      <c r="IR118" s="2">
        <v>2743</v>
      </c>
      <c r="IS118" s="2">
        <v>2710</v>
      </c>
      <c r="IT118" s="2">
        <v>2709.5</v>
      </c>
    </row>
    <row r="119" spans="1:254" ht="15.9" customHeight="1">
      <c r="A119" s="61" t="s">
        <v>233</v>
      </c>
      <c r="B119" s="6" t="s">
        <v>234</v>
      </c>
      <c r="C119" s="15">
        <v>2909.5</v>
      </c>
      <c r="D119" s="16">
        <v>38.5</v>
      </c>
      <c r="E119" s="13">
        <v>2871</v>
      </c>
      <c r="F119" s="13">
        <v>2773.5</v>
      </c>
      <c r="G119" s="13">
        <v>2783.5</v>
      </c>
      <c r="H119" s="13">
        <v>2897.5</v>
      </c>
      <c r="I119" s="13">
        <v>2916</v>
      </c>
      <c r="J119" s="13">
        <v>3004</v>
      </c>
      <c r="K119" s="13">
        <v>3055</v>
      </c>
      <c r="L119" s="13">
        <v>2967.5</v>
      </c>
      <c r="M119" s="13">
        <v>2932</v>
      </c>
      <c r="N119" s="13">
        <v>2850.5</v>
      </c>
      <c r="O119" s="13">
        <v>2820.5</v>
      </c>
      <c r="P119" s="13">
        <v>2857.5</v>
      </c>
      <c r="Q119" s="13">
        <v>2882</v>
      </c>
      <c r="R119" s="13">
        <v>2933.5</v>
      </c>
      <c r="S119" s="13">
        <v>2876</v>
      </c>
      <c r="T119" s="13">
        <v>2868.5</v>
      </c>
      <c r="U119" s="13">
        <v>2880</v>
      </c>
      <c r="V119" s="13">
        <v>2875.5</v>
      </c>
      <c r="W119" s="13">
        <v>2885</v>
      </c>
      <c r="X119" s="13">
        <v>2911.5</v>
      </c>
      <c r="Y119" s="13">
        <v>2921</v>
      </c>
      <c r="Z119" s="13">
        <v>2932.5</v>
      </c>
      <c r="AA119" s="13">
        <v>2896</v>
      </c>
      <c r="AB119" s="13">
        <v>2860.5</v>
      </c>
      <c r="AC119" s="13">
        <v>2869.5</v>
      </c>
      <c r="AD119" s="13">
        <v>2821.5</v>
      </c>
      <c r="AE119" s="13">
        <v>2794.5</v>
      </c>
      <c r="AF119" s="13">
        <v>2740</v>
      </c>
      <c r="AG119" s="13">
        <v>2722</v>
      </c>
      <c r="AH119" s="13">
        <v>2698.5</v>
      </c>
      <c r="AI119" s="13">
        <v>2705.5</v>
      </c>
      <c r="AJ119" s="13">
        <v>2744.5</v>
      </c>
      <c r="AK119" s="13">
        <v>2784</v>
      </c>
      <c r="AL119" s="13">
        <v>2790.5</v>
      </c>
      <c r="AM119" s="13">
        <v>2865</v>
      </c>
      <c r="AN119" s="13">
        <v>2834</v>
      </c>
      <c r="AO119" s="13">
        <v>2884</v>
      </c>
      <c r="AP119" s="13">
        <v>2828.5</v>
      </c>
      <c r="AQ119" s="13">
        <v>2831.5</v>
      </c>
      <c r="AR119" s="13">
        <v>2871</v>
      </c>
      <c r="AS119" s="13">
        <v>2885.5</v>
      </c>
      <c r="AT119" s="13">
        <v>2865.5</v>
      </c>
      <c r="AU119" s="13">
        <v>2867</v>
      </c>
      <c r="AV119" s="13">
        <v>2878.5</v>
      </c>
      <c r="AW119" s="13">
        <v>2792</v>
      </c>
      <c r="AX119" s="13">
        <v>2793</v>
      </c>
      <c r="AY119" s="13">
        <v>2798</v>
      </c>
      <c r="AZ119" s="13">
        <v>2824</v>
      </c>
      <c r="BA119" s="13">
        <v>2839.5</v>
      </c>
      <c r="BB119" s="13">
        <v>2852.5</v>
      </c>
      <c r="BC119" s="13">
        <v>2871</v>
      </c>
      <c r="BD119" s="13">
        <v>2883</v>
      </c>
      <c r="BE119" s="13">
        <v>2843.5</v>
      </c>
      <c r="BF119" s="13">
        <v>2921</v>
      </c>
      <c r="BG119" s="13">
        <v>2954.5</v>
      </c>
      <c r="BH119" s="13">
        <v>2935.5</v>
      </c>
      <c r="BI119" s="13">
        <v>2942</v>
      </c>
      <c r="BJ119" s="13">
        <v>2871</v>
      </c>
      <c r="BK119" s="13">
        <v>2919.5</v>
      </c>
      <c r="BL119" s="13">
        <v>2921</v>
      </c>
      <c r="BM119" s="67">
        <v>2960.5</v>
      </c>
      <c r="BN119" s="67">
        <v>2936.5</v>
      </c>
      <c r="BO119" s="67">
        <v>2935</v>
      </c>
      <c r="BP119" s="67">
        <v>2987.5</v>
      </c>
      <c r="BQ119" s="67">
        <v>2982</v>
      </c>
      <c r="BR119" s="67">
        <v>2986</v>
      </c>
      <c r="BS119" s="67">
        <v>2976.5</v>
      </c>
      <c r="BT119" s="67">
        <v>3019</v>
      </c>
      <c r="BU119" s="67">
        <v>3031</v>
      </c>
      <c r="BV119" s="67">
        <v>2988.5</v>
      </c>
      <c r="BW119" s="67">
        <v>3004</v>
      </c>
      <c r="BX119" s="67">
        <v>3057</v>
      </c>
      <c r="BY119" s="67">
        <v>3141</v>
      </c>
      <c r="BZ119" s="67">
        <v>3161</v>
      </c>
      <c r="CA119" s="516">
        <v>3189</v>
      </c>
      <c r="CB119" s="516">
        <v>3152</v>
      </c>
      <c r="CC119" s="516">
        <v>3152</v>
      </c>
      <c r="CD119" s="516">
        <v>3142</v>
      </c>
      <c r="CE119" s="516">
        <v>3136</v>
      </c>
      <c r="CF119" s="516">
        <v>3128</v>
      </c>
      <c r="CG119" s="516">
        <v>3178</v>
      </c>
      <c r="CH119" s="516">
        <v>3184</v>
      </c>
      <c r="CI119" s="516">
        <v>3132</v>
      </c>
      <c r="CJ119" s="516">
        <v>3106</v>
      </c>
      <c r="CK119" s="516">
        <v>3100</v>
      </c>
      <c r="CL119" s="516">
        <v>3100</v>
      </c>
      <c r="CM119" s="516">
        <v>3194</v>
      </c>
      <c r="CN119" s="516">
        <v>3157</v>
      </c>
      <c r="CO119" s="516">
        <v>3168</v>
      </c>
      <c r="CP119" s="516">
        <v>3256</v>
      </c>
      <c r="CQ119" s="516">
        <v>3209</v>
      </c>
      <c r="CR119" s="516">
        <v>3216</v>
      </c>
      <c r="CS119" s="516">
        <v>3176</v>
      </c>
      <c r="CT119" s="516">
        <v>3108</v>
      </c>
      <c r="CU119" s="516">
        <v>3114</v>
      </c>
      <c r="CV119" s="516">
        <v>3196</v>
      </c>
      <c r="CW119" s="516">
        <v>3195</v>
      </c>
      <c r="CX119" s="516">
        <v>3171</v>
      </c>
      <c r="CY119" s="516">
        <v>3197</v>
      </c>
      <c r="CZ119" s="516">
        <v>3201</v>
      </c>
      <c r="DA119" s="2">
        <v>3281</v>
      </c>
      <c r="DB119" s="2">
        <v>3290</v>
      </c>
      <c r="DC119" s="2">
        <v>3254</v>
      </c>
      <c r="DD119" s="2">
        <v>3275</v>
      </c>
      <c r="DE119" s="2">
        <v>3236</v>
      </c>
      <c r="DF119" s="2">
        <v>3270</v>
      </c>
      <c r="DG119" s="2">
        <v>3247</v>
      </c>
      <c r="DH119" s="2">
        <v>3328</v>
      </c>
      <c r="DI119" s="2">
        <v>3400</v>
      </c>
      <c r="DJ119" s="2">
        <v>3364</v>
      </c>
      <c r="DK119" s="2">
        <v>3218</v>
      </c>
      <c r="DL119" s="2">
        <v>3249</v>
      </c>
      <c r="DM119" s="2">
        <v>3248</v>
      </c>
      <c r="DN119" s="2">
        <v>3326</v>
      </c>
      <c r="DO119" s="2">
        <v>3354</v>
      </c>
      <c r="DP119" s="2">
        <v>3335</v>
      </c>
      <c r="DQ119" s="2">
        <v>3445</v>
      </c>
      <c r="DR119" s="2">
        <v>3443</v>
      </c>
      <c r="DS119" s="2">
        <v>3512</v>
      </c>
      <c r="DT119" s="2">
        <v>3583</v>
      </c>
      <c r="DU119" s="2">
        <v>3521</v>
      </c>
      <c r="DV119" s="2">
        <v>3470</v>
      </c>
      <c r="DW119" s="2">
        <v>3697</v>
      </c>
      <c r="DX119" s="2">
        <v>3635</v>
      </c>
      <c r="DY119" s="2">
        <v>3756</v>
      </c>
      <c r="DZ119" s="2">
        <v>3753</v>
      </c>
      <c r="EA119" s="2">
        <v>3714</v>
      </c>
      <c r="EB119" s="2">
        <v>3691</v>
      </c>
      <c r="EC119" s="2">
        <v>3700</v>
      </c>
      <c r="ED119" s="2">
        <v>3755</v>
      </c>
      <c r="EE119" s="2">
        <v>3804</v>
      </c>
      <c r="EF119" s="2">
        <v>3859</v>
      </c>
      <c r="EG119" s="2">
        <v>3762</v>
      </c>
      <c r="EH119" s="2">
        <v>3762</v>
      </c>
      <c r="EI119" s="2">
        <v>3775</v>
      </c>
      <c r="EJ119" s="2">
        <v>3777</v>
      </c>
      <c r="EK119" s="2">
        <v>3807</v>
      </c>
      <c r="EL119" s="2">
        <v>3860</v>
      </c>
      <c r="EM119" s="2">
        <v>3841</v>
      </c>
      <c r="EN119" s="2">
        <v>3837</v>
      </c>
      <c r="EO119" s="2">
        <v>3892</v>
      </c>
      <c r="EP119" s="2">
        <v>3830</v>
      </c>
      <c r="EQ119" s="2">
        <v>3778</v>
      </c>
      <c r="ER119" s="2">
        <v>3876</v>
      </c>
      <c r="ES119" s="2">
        <v>3786</v>
      </c>
      <c r="ET119" s="2">
        <v>3805</v>
      </c>
      <c r="EU119" s="2">
        <v>3807</v>
      </c>
      <c r="EV119" s="2">
        <v>3848</v>
      </c>
      <c r="EW119" s="2">
        <v>3841</v>
      </c>
      <c r="EX119" s="2">
        <v>3807</v>
      </c>
      <c r="EY119" s="2">
        <v>3881</v>
      </c>
      <c r="EZ119" s="2">
        <v>3866</v>
      </c>
      <c r="FA119" s="2">
        <v>3905</v>
      </c>
      <c r="FB119" s="2">
        <v>3870</v>
      </c>
      <c r="FC119" s="2">
        <v>3865</v>
      </c>
      <c r="FD119" s="2">
        <v>3893</v>
      </c>
      <c r="FE119" s="2">
        <v>3892</v>
      </c>
      <c r="FF119" s="2">
        <v>3875</v>
      </c>
      <c r="FG119" s="2">
        <v>3710</v>
      </c>
      <c r="FH119" s="2">
        <v>3734</v>
      </c>
      <c r="FI119" s="2">
        <v>3750</v>
      </c>
      <c r="FJ119" s="2">
        <v>3834</v>
      </c>
      <c r="FK119" s="2">
        <v>3791</v>
      </c>
      <c r="FL119" s="2">
        <v>3826</v>
      </c>
      <c r="FM119" s="2">
        <v>3808</v>
      </c>
      <c r="FN119" s="2">
        <v>3858</v>
      </c>
      <c r="FO119" s="2">
        <v>3941</v>
      </c>
      <c r="FP119" s="2">
        <v>4000</v>
      </c>
      <c r="FQ119" s="2">
        <v>4017</v>
      </c>
      <c r="FR119" s="2">
        <v>4026</v>
      </c>
      <c r="FS119" s="2">
        <v>3910</v>
      </c>
      <c r="FT119" s="2">
        <v>3960</v>
      </c>
      <c r="FU119" s="2">
        <v>3805</v>
      </c>
      <c r="FV119" s="2">
        <v>3815</v>
      </c>
      <c r="FW119" s="2">
        <v>3773</v>
      </c>
      <c r="FX119" s="2">
        <v>3880</v>
      </c>
      <c r="FY119" s="2">
        <v>3813</v>
      </c>
      <c r="FZ119" s="2">
        <v>3862</v>
      </c>
      <c r="GA119" s="2">
        <v>3837</v>
      </c>
      <c r="GB119" s="2">
        <v>3755</v>
      </c>
      <c r="GC119" s="2">
        <v>3900</v>
      </c>
      <c r="GD119" s="2">
        <v>3800</v>
      </c>
      <c r="GE119" s="2">
        <v>3844</v>
      </c>
      <c r="GF119" s="2">
        <v>3838</v>
      </c>
      <c r="GG119" s="2">
        <v>3763</v>
      </c>
      <c r="GH119" s="2">
        <v>3743</v>
      </c>
      <c r="GI119" s="2">
        <v>3691</v>
      </c>
      <c r="GJ119" s="2">
        <v>3703</v>
      </c>
      <c r="GK119" s="2">
        <v>3760</v>
      </c>
      <c r="GL119" s="2">
        <v>3793</v>
      </c>
      <c r="GM119" s="2">
        <v>3780</v>
      </c>
      <c r="GN119" s="2">
        <v>3746</v>
      </c>
      <c r="GO119" s="2">
        <v>3717</v>
      </c>
      <c r="GP119" s="2">
        <v>3710</v>
      </c>
      <c r="GQ119" s="2">
        <v>3704</v>
      </c>
      <c r="GR119" s="2">
        <v>3630</v>
      </c>
      <c r="GS119" s="2">
        <v>3643</v>
      </c>
      <c r="GT119" s="2">
        <v>3661</v>
      </c>
      <c r="GU119" s="2">
        <v>3708</v>
      </c>
      <c r="GV119" s="2">
        <v>3702</v>
      </c>
      <c r="GW119" s="2">
        <v>3802</v>
      </c>
      <c r="GX119" s="2">
        <v>3832</v>
      </c>
      <c r="GY119" s="2">
        <v>3864</v>
      </c>
      <c r="GZ119" s="2">
        <v>3861</v>
      </c>
      <c r="HA119" s="2">
        <v>3778</v>
      </c>
      <c r="HB119" s="2">
        <v>3742</v>
      </c>
      <c r="HC119" s="2">
        <v>3891</v>
      </c>
      <c r="HD119" s="2">
        <v>3946</v>
      </c>
      <c r="HE119" s="2">
        <v>3926</v>
      </c>
      <c r="HF119" s="2">
        <v>3979</v>
      </c>
      <c r="HG119" s="2">
        <v>3955</v>
      </c>
      <c r="HH119" s="2">
        <v>3960</v>
      </c>
      <c r="HI119" s="2">
        <v>3966</v>
      </c>
      <c r="HJ119" s="2">
        <v>3999</v>
      </c>
      <c r="HK119" s="2">
        <v>4068</v>
      </c>
      <c r="HL119" s="2">
        <v>4075</v>
      </c>
      <c r="HM119" s="2">
        <v>4100</v>
      </c>
      <c r="HN119" s="2">
        <v>4048</v>
      </c>
      <c r="HO119" s="2">
        <v>4130</v>
      </c>
      <c r="HP119" s="2">
        <v>4134</v>
      </c>
      <c r="HQ119" s="2">
        <v>4146</v>
      </c>
      <c r="HR119" s="2">
        <v>4038</v>
      </c>
      <c r="HS119" s="2">
        <v>3959</v>
      </c>
      <c r="HT119" s="2">
        <v>3935</v>
      </c>
      <c r="HU119" s="2">
        <v>3921</v>
      </c>
      <c r="HV119" s="2">
        <v>3981</v>
      </c>
      <c r="HW119" s="2">
        <v>3906</v>
      </c>
      <c r="HX119" s="2">
        <v>3875</v>
      </c>
      <c r="HY119" s="2">
        <v>3852</v>
      </c>
      <c r="HZ119" s="2">
        <v>3873</v>
      </c>
      <c r="IA119" s="2">
        <v>3865</v>
      </c>
      <c r="IB119" s="2">
        <v>3878</v>
      </c>
      <c r="IC119" s="2">
        <v>3919</v>
      </c>
      <c r="ID119" s="2">
        <v>3883</v>
      </c>
      <c r="IE119" s="2">
        <v>3857</v>
      </c>
      <c r="IF119" s="2">
        <v>3904</v>
      </c>
      <c r="IG119" s="2">
        <v>3768</v>
      </c>
      <c r="IH119" s="2">
        <v>3732</v>
      </c>
      <c r="II119" s="2">
        <v>3758</v>
      </c>
      <c r="IJ119" s="2">
        <v>3769</v>
      </c>
      <c r="IK119" s="2">
        <v>3802</v>
      </c>
      <c r="IL119" s="2">
        <v>3701</v>
      </c>
      <c r="IM119" s="2">
        <v>3659</v>
      </c>
      <c r="IN119" s="2">
        <v>3595</v>
      </c>
      <c r="IO119" s="2">
        <v>3605</v>
      </c>
      <c r="IP119" s="2">
        <v>3490</v>
      </c>
      <c r="IQ119" s="2">
        <v>3484</v>
      </c>
      <c r="IR119" s="2">
        <v>3291</v>
      </c>
      <c r="IS119" s="2">
        <v>3289</v>
      </c>
      <c r="IT119" s="2">
        <v>3269</v>
      </c>
    </row>
    <row r="120" spans="1:254" ht="15.9" customHeight="1">
      <c r="A120" s="61" t="s">
        <v>235</v>
      </c>
      <c r="B120" s="6" t="s">
        <v>236</v>
      </c>
      <c r="C120" s="15">
        <v>4515</v>
      </c>
      <c r="D120" s="16">
        <v>-85</v>
      </c>
      <c r="E120" s="13">
        <v>4600</v>
      </c>
      <c r="F120" s="13">
        <v>4620</v>
      </c>
      <c r="G120" s="13">
        <v>4490</v>
      </c>
      <c r="H120" s="13">
        <v>4470</v>
      </c>
      <c r="I120" s="13">
        <v>4450</v>
      </c>
      <c r="J120" s="13">
        <v>4380</v>
      </c>
      <c r="K120" s="13">
        <v>4405</v>
      </c>
      <c r="L120" s="13">
        <v>4405</v>
      </c>
      <c r="M120" s="13">
        <v>4410</v>
      </c>
      <c r="N120" s="13">
        <v>4355</v>
      </c>
      <c r="O120" s="13">
        <v>4265</v>
      </c>
      <c r="P120" s="13">
        <v>4280</v>
      </c>
      <c r="Q120" s="13">
        <v>4270</v>
      </c>
      <c r="R120" s="13">
        <v>4190</v>
      </c>
      <c r="S120" s="13">
        <v>4265</v>
      </c>
      <c r="T120" s="13">
        <v>4350</v>
      </c>
      <c r="U120" s="13">
        <v>4250</v>
      </c>
      <c r="V120" s="13">
        <v>4235</v>
      </c>
      <c r="W120" s="13">
        <v>4300</v>
      </c>
      <c r="X120" s="13">
        <v>4315</v>
      </c>
      <c r="Y120" s="13">
        <v>4295</v>
      </c>
      <c r="Z120" s="13">
        <v>4410</v>
      </c>
      <c r="AA120" s="13">
        <v>4415</v>
      </c>
      <c r="AB120" s="13">
        <v>4370</v>
      </c>
      <c r="AC120" s="13">
        <v>4175</v>
      </c>
      <c r="AD120" s="13">
        <v>4120</v>
      </c>
      <c r="AE120" s="13">
        <v>4090</v>
      </c>
      <c r="AF120" s="13">
        <v>4150</v>
      </c>
      <c r="AG120" s="13">
        <v>4130</v>
      </c>
      <c r="AH120" s="13">
        <v>4135</v>
      </c>
      <c r="AI120" s="13">
        <v>4175</v>
      </c>
      <c r="AJ120" s="13">
        <v>4165</v>
      </c>
      <c r="AK120" s="13">
        <v>4205</v>
      </c>
      <c r="AL120" s="13">
        <v>4235</v>
      </c>
      <c r="AM120" s="13">
        <v>4210</v>
      </c>
      <c r="AN120" s="13">
        <v>4175</v>
      </c>
      <c r="AO120" s="13">
        <v>4185</v>
      </c>
      <c r="AP120" s="13">
        <v>4200</v>
      </c>
      <c r="AQ120" s="13">
        <v>4250</v>
      </c>
      <c r="AR120" s="13">
        <v>4210</v>
      </c>
      <c r="AS120" s="13">
        <v>4290</v>
      </c>
      <c r="AT120" s="13">
        <v>4300</v>
      </c>
      <c r="AU120" s="13">
        <v>4365</v>
      </c>
      <c r="AV120" s="13">
        <v>4500</v>
      </c>
      <c r="AW120" s="13">
        <v>4520</v>
      </c>
      <c r="AX120" s="13">
        <v>4540</v>
      </c>
      <c r="AY120" s="13">
        <v>4645</v>
      </c>
      <c r="AZ120" s="13">
        <v>4690</v>
      </c>
      <c r="BA120" s="13">
        <v>4930</v>
      </c>
      <c r="BB120" s="13">
        <v>4805</v>
      </c>
      <c r="BC120" s="13">
        <v>4780</v>
      </c>
      <c r="BD120" s="13">
        <v>4940</v>
      </c>
      <c r="BE120" s="13">
        <v>4735</v>
      </c>
      <c r="BF120" s="13">
        <v>4645</v>
      </c>
      <c r="BG120" s="13">
        <v>4670</v>
      </c>
      <c r="BH120" s="13">
        <v>4590</v>
      </c>
      <c r="BI120" s="13">
        <v>4660</v>
      </c>
      <c r="BJ120" s="13">
        <v>4710</v>
      </c>
      <c r="BK120" s="13">
        <v>4665</v>
      </c>
      <c r="BL120" s="13">
        <v>4520</v>
      </c>
      <c r="BM120" s="67">
        <v>4300</v>
      </c>
      <c r="BN120" s="67">
        <v>4430</v>
      </c>
      <c r="BO120" s="67">
        <v>4350</v>
      </c>
      <c r="BP120" s="67">
        <v>4355</v>
      </c>
      <c r="BQ120" s="67">
        <v>4310</v>
      </c>
      <c r="BR120" s="67">
        <v>4220</v>
      </c>
      <c r="BS120" s="67">
        <v>4110</v>
      </c>
      <c r="BT120" s="67">
        <v>4025</v>
      </c>
      <c r="BU120" s="67">
        <v>3975</v>
      </c>
      <c r="BV120" s="67">
        <v>3905</v>
      </c>
      <c r="BW120" s="67">
        <v>3965</v>
      </c>
      <c r="BX120" s="67">
        <v>4025</v>
      </c>
      <c r="BY120" s="67">
        <v>4040</v>
      </c>
      <c r="BZ120" s="67">
        <v>4065</v>
      </c>
      <c r="CA120" s="516">
        <v>4110</v>
      </c>
      <c r="CB120" s="516">
        <v>4215</v>
      </c>
      <c r="CC120" s="516">
        <v>4285</v>
      </c>
      <c r="CD120" s="516">
        <v>4365</v>
      </c>
      <c r="CE120" s="516">
        <v>4385</v>
      </c>
      <c r="CF120" s="516">
        <v>4410</v>
      </c>
      <c r="CG120" s="516">
        <v>4395</v>
      </c>
      <c r="CH120" s="516">
        <v>4410</v>
      </c>
      <c r="CI120" s="516">
        <v>4295</v>
      </c>
      <c r="CJ120" s="516">
        <v>4250</v>
      </c>
      <c r="CK120" s="516">
        <v>4205</v>
      </c>
      <c r="CL120" s="516">
        <v>4215</v>
      </c>
      <c r="CM120" s="516">
        <v>4285</v>
      </c>
      <c r="CN120" s="516">
        <v>4100</v>
      </c>
      <c r="CO120" s="516">
        <v>4170</v>
      </c>
      <c r="CP120" s="516">
        <v>4310</v>
      </c>
      <c r="CQ120" s="516">
        <v>4310</v>
      </c>
      <c r="CR120" s="516">
        <v>4410</v>
      </c>
      <c r="CS120" s="516">
        <v>4265</v>
      </c>
      <c r="CT120" s="516">
        <v>4195</v>
      </c>
      <c r="CU120" s="516">
        <v>4385</v>
      </c>
      <c r="CV120" s="516">
        <v>4510</v>
      </c>
      <c r="CW120" s="516">
        <v>4520</v>
      </c>
      <c r="CX120" s="516">
        <v>4485</v>
      </c>
      <c r="CY120" s="516">
        <v>4535</v>
      </c>
      <c r="CZ120" s="516">
        <v>4520</v>
      </c>
      <c r="DA120" s="2">
        <v>4600</v>
      </c>
      <c r="DB120" s="2">
        <v>4515</v>
      </c>
      <c r="DC120" s="2">
        <v>4415</v>
      </c>
      <c r="DD120" s="2">
        <v>4530</v>
      </c>
      <c r="DE120" s="2">
        <v>4515</v>
      </c>
      <c r="DF120" s="2">
        <v>4410</v>
      </c>
      <c r="DG120" s="2">
        <v>4500</v>
      </c>
      <c r="DH120" s="2">
        <v>4610</v>
      </c>
      <c r="DI120" s="2">
        <v>4495</v>
      </c>
      <c r="DJ120" s="2">
        <v>4420</v>
      </c>
      <c r="DK120" s="2">
        <v>4430</v>
      </c>
      <c r="DL120" s="2">
        <v>4335</v>
      </c>
      <c r="DM120" s="2">
        <v>4280</v>
      </c>
      <c r="DN120" s="2">
        <v>4395</v>
      </c>
      <c r="DO120" s="2">
        <v>4350</v>
      </c>
      <c r="DP120" s="2">
        <v>4160</v>
      </c>
      <c r="DQ120" s="2">
        <v>4085</v>
      </c>
      <c r="DR120" s="2">
        <v>4095</v>
      </c>
      <c r="DS120" s="2">
        <v>4000</v>
      </c>
      <c r="DT120" s="2">
        <v>3925</v>
      </c>
      <c r="DU120" s="2">
        <v>3885</v>
      </c>
      <c r="DV120" s="2">
        <v>3830</v>
      </c>
      <c r="DW120" s="2">
        <v>3860</v>
      </c>
      <c r="DX120" s="2">
        <v>3860</v>
      </c>
      <c r="DY120" s="2">
        <v>3840</v>
      </c>
      <c r="DZ120" s="2">
        <v>3805</v>
      </c>
      <c r="EA120" s="2">
        <v>3795</v>
      </c>
      <c r="EB120" s="2">
        <v>3805</v>
      </c>
      <c r="EC120" s="2">
        <v>3855</v>
      </c>
      <c r="ED120" s="2">
        <v>3965</v>
      </c>
      <c r="EE120" s="2">
        <v>4000</v>
      </c>
      <c r="EF120" s="2">
        <v>4005</v>
      </c>
      <c r="EG120" s="2">
        <v>4025</v>
      </c>
      <c r="EH120" s="2">
        <v>3930</v>
      </c>
      <c r="EI120" s="2">
        <v>3950</v>
      </c>
      <c r="EJ120" s="2">
        <v>3975</v>
      </c>
      <c r="EK120" s="2">
        <v>4035</v>
      </c>
      <c r="EL120" s="2">
        <v>3995</v>
      </c>
      <c r="EM120" s="2">
        <v>3985</v>
      </c>
      <c r="EN120" s="2">
        <v>4000</v>
      </c>
      <c r="EO120" s="2">
        <v>3900</v>
      </c>
      <c r="EP120" s="2">
        <v>3925</v>
      </c>
      <c r="EQ120" s="2">
        <v>3945</v>
      </c>
      <c r="ER120" s="2">
        <v>3920</v>
      </c>
      <c r="ES120" s="2">
        <v>3840</v>
      </c>
      <c r="ET120" s="2">
        <v>3860</v>
      </c>
      <c r="EU120" s="2">
        <v>3885</v>
      </c>
      <c r="EV120" s="2">
        <v>3875</v>
      </c>
      <c r="EW120" s="2">
        <v>3890</v>
      </c>
      <c r="EX120" s="2">
        <v>3935</v>
      </c>
      <c r="EY120" s="2">
        <v>3960</v>
      </c>
      <c r="EZ120" s="2">
        <v>4080</v>
      </c>
      <c r="FA120" s="2">
        <v>4100</v>
      </c>
      <c r="FB120" s="2">
        <v>3975</v>
      </c>
      <c r="FC120" s="2">
        <v>3970</v>
      </c>
      <c r="FD120" s="2">
        <v>3795</v>
      </c>
      <c r="FE120" s="2">
        <v>3880</v>
      </c>
      <c r="FF120" s="2">
        <v>3900</v>
      </c>
      <c r="FG120" s="2">
        <v>3765</v>
      </c>
      <c r="FH120" s="2">
        <v>3800</v>
      </c>
      <c r="FI120" s="2">
        <v>3675</v>
      </c>
      <c r="FJ120" s="2">
        <v>3660</v>
      </c>
      <c r="FK120" s="2">
        <v>3585</v>
      </c>
      <c r="FL120" s="2">
        <v>3665</v>
      </c>
      <c r="FM120" s="2">
        <v>3600</v>
      </c>
      <c r="FN120" s="2">
        <v>3640</v>
      </c>
      <c r="FO120" s="2">
        <v>3665</v>
      </c>
      <c r="FP120" s="2">
        <v>3645</v>
      </c>
      <c r="FQ120" s="2">
        <v>3625</v>
      </c>
      <c r="FR120" s="2">
        <v>3610</v>
      </c>
      <c r="FS120" s="2">
        <v>3565</v>
      </c>
      <c r="FT120" s="2">
        <v>3540</v>
      </c>
      <c r="FU120" s="2">
        <v>3460</v>
      </c>
      <c r="FV120" s="2">
        <v>3420</v>
      </c>
      <c r="FW120" s="2">
        <v>3445</v>
      </c>
      <c r="FX120" s="2">
        <v>3520</v>
      </c>
      <c r="FY120" s="2">
        <v>3525</v>
      </c>
      <c r="FZ120" s="2">
        <v>3545</v>
      </c>
      <c r="GA120" s="2">
        <v>3570</v>
      </c>
      <c r="GB120" s="2">
        <v>3650</v>
      </c>
      <c r="GC120" s="2">
        <v>3825</v>
      </c>
      <c r="GD120" s="2">
        <v>3800</v>
      </c>
      <c r="GE120" s="2">
        <v>3845</v>
      </c>
      <c r="GF120" s="2">
        <v>3800</v>
      </c>
      <c r="GG120" s="2">
        <v>3880</v>
      </c>
      <c r="GH120" s="2">
        <v>3795</v>
      </c>
      <c r="GI120" s="2">
        <v>3605</v>
      </c>
      <c r="GJ120" s="2">
        <v>3550</v>
      </c>
      <c r="GK120" s="2">
        <v>3600</v>
      </c>
      <c r="GL120" s="2">
        <v>3695</v>
      </c>
      <c r="GM120" s="2">
        <v>3600</v>
      </c>
      <c r="GN120" s="2">
        <v>3640</v>
      </c>
      <c r="GO120" s="2">
        <v>3715</v>
      </c>
      <c r="GP120" s="2">
        <v>3575</v>
      </c>
      <c r="GQ120" s="2">
        <v>3545</v>
      </c>
      <c r="GR120" s="2">
        <v>3530</v>
      </c>
      <c r="GS120" s="2">
        <v>3555</v>
      </c>
      <c r="GT120" s="2">
        <v>3580</v>
      </c>
      <c r="GU120" s="2">
        <v>3550</v>
      </c>
      <c r="GV120" s="2">
        <v>3545</v>
      </c>
      <c r="GW120" s="2">
        <v>3625</v>
      </c>
      <c r="GX120" s="2">
        <v>3640</v>
      </c>
      <c r="GY120" s="2">
        <v>3650</v>
      </c>
      <c r="GZ120" s="2">
        <v>3685</v>
      </c>
      <c r="HA120" s="2">
        <v>3610</v>
      </c>
      <c r="HB120" s="2">
        <v>3575</v>
      </c>
      <c r="HC120" s="2">
        <v>3655</v>
      </c>
      <c r="HD120" s="2">
        <v>3765</v>
      </c>
      <c r="HE120" s="2">
        <v>3765</v>
      </c>
      <c r="HF120" s="2">
        <v>3840</v>
      </c>
      <c r="HG120" s="2">
        <v>3830</v>
      </c>
      <c r="HH120" s="2">
        <v>3845</v>
      </c>
      <c r="HI120" s="2">
        <v>3845</v>
      </c>
      <c r="HJ120" s="2">
        <v>3920</v>
      </c>
      <c r="HK120" s="2">
        <v>3885</v>
      </c>
      <c r="HL120" s="2">
        <v>3880</v>
      </c>
      <c r="HM120" s="2">
        <v>3920</v>
      </c>
      <c r="HN120" s="2">
        <v>3860</v>
      </c>
      <c r="HO120" s="2">
        <v>3870</v>
      </c>
      <c r="HP120" s="2">
        <v>3900</v>
      </c>
      <c r="HQ120" s="2">
        <v>3860</v>
      </c>
      <c r="HR120" s="2">
        <v>3895</v>
      </c>
      <c r="HS120" s="2">
        <v>3925</v>
      </c>
      <c r="HT120" s="2">
        <v>3925</v>
      </c>
      <c r="HU120" s="2">
        <v>3910</v>
      </c>
      <c r="HV120" s="2">
        <v>3965</v>
      </c>
      <c r="HW120" s="2">
        <v>4040</v>
      </c>
      <c r="HX120" s="2">
        <v>4070</v>
      </c>
      <c r="HY120" s="2">
        <v>4025</v>
      </c>
      <c r="HZ120" s="2">
        <v>3930</v>
      </c>
      <c r="IA120" s="2">
        <v>3930</v>
      </c>
      <c r="IB120" s="2">
        <v>3975</v>
      </c>
      <c r="IC120" s="2">
        <v>3995</v>
      </c>
      <c r="ID120" s="2">
        <v>4030</v>
      </c>
      <c r="IE120" s="2">
        <v>4020</v>
      </c>
      <c r="IF120" s="2">
        <v>4030</v>
      </c>
      <c r="IG120" s="2">
        <v>3990</v>
      </c>
      <c r="IH120" s="2">
        <v>3915</v>
      </c>
      <c r="II120" s="2">
        <v>3920</v>
      </c>
      <c r="IJ120" s="2">
        <v>4000</v>
      </c>
      <c r="IK120" s="2">
        <v>3940</v>
      </c>
      <c r="IL120" s="2">
        <v>4200</v>
      </c>
      <c r="IM120" s="2">
        <v>4180</v>
      </c>
      <c r="IN120" s="2">
        <v>4170</v>
      </c>
      <c r="IO120" s="2">
        <v>4120</v>
      </c>
      <c r="IP120" s="2">
        <v>4030</v>
      </c>
      <c r="IQ120" s="2">
        <v>3990</v>
      </c>
      <c r="IR120" s="2">
        <v>3940</v>
      </c>
      <c r="IS120" s="2">
        <v>3870</v>
      </c>
      <c r="IT120" s="2">
        <v>3795</v>
      </c>
    </row>
    <row r="121" spans="1:254" ht="15.9" customHeight="1">
      <c r="A121" s="61" t="s">
        <v>237</v>
      </c>
      <c r="B121" s="6" t="s">
        <v>238</v>
      </c>
      <c r="C121" s="15">
        <v>2976</v>
      </c>
      <c r="D121" s="16">
        <v>-124</v>
      </c>
      <c r="E121" s="13">
        <v>3100</v>
      </c>
      <c r="F121" s="13">
        <v>3130</v>
      </c>
      <c r="G121" s="13">
        <v>2980</v>
      </c>
      <c r="H121" s="13">
        <v>2952</v>
      </c>
      <c r="I121" s="13">
        <v>2972</v>
      </c>
      <c r="J121" s="13">
        <v>2941</v>
      </c>
      <c r="K121" s="13">
        <v>3025</v>
      </c>
      <c r="L121" s="13">
        <v>3080</v>
      </c>
      <c r="M121" s="13">
        <v>3075</v>
      </c>
      <c r="N121" s="13">
        <v>3145</v>
      </c>
      <c r="O121" s="13">
        <v>3125</v>
      </c>
      <c r="P121" s="13">
        <v>3215</v>
      </c>
      <c r="Q121" s="13">
        <v>3350</v>
      </c>
      <c r="R121" s="13">
        <v>3400</v>
      </c>
      <c r="S121" s="13">
        <v>3515</v>
      </c>
      <c r="T121" s="13">
        <v>3585</v>
      </c>
      <c r="U121" s="13">
        <v>3520</v>
      </c>
      <c r="V121" s="13">
        <v>3575</v>
      </c>
      <c r="W121" s="13">
        <v>3505</v>
      </c>
      <c r="X121" s="13">
        <v>3565</v>
      </c>
      <c r="Y121" s="13">
        <v>3660</v>
      </c>
      <c r="Z121" s="13">
        <v>3505</v>
      </c>
      <c r="AA121" s="13">
        <v>3475</v>
      </c>
      <c r="AB121" s="13">
        <v>3565</v>
      </c>
      <c r="AC121" s="13">
        <v>3425</v>
      </c>
      <c r="AD121" s="13">
        <v>3285</v>
      </c>
      <c r="AE121" s="13">
        <v>3295</v>
      </c>
      <c r="AF121" s="13">
        <v>3325</v>
      </c>
      <c r="AG121" s="13">
        <v>3380</v>
      </c>
      <c r="AH121" s="13">
        <v>3480</v>
      </c>
      <c r="AI121" s="13">
        <v>3575</v>
      </c>
      <c r="AJ121" s="13">
        <v>3630</v>
      </c>
      <c r="AK121" s="13">
        <v>3465</v>
      </c>
      <c r="AL121" s="13">
        <v>3450</v>
      </c>
      <c r="AM121" s="13">
        <v>3565</v>
      </c>
      <c r="AN121" s="13">
        <v>3595</v>
      </c>
      <c r="AO121" s="13">
        <v>3630</v>
      </c>
      <c r="AP121" s="13">
        <v>3570</v>
      </c>
      <c r="AQ121" s="13">
        <v>3755</v>
      </c>
      <c r="AR121" s="13">
        <v>3835</v>
      </c>
      <c r="AS121" s="13">
        <v>3820</v>
      </c>
      <c r="AT121" s="13">
        <v>3680</v>
      </c>
      <c r="AU121" s="13">
        <v>3585</v>
      </c>
      <c r="AV121" s="13">
        <v>3740</v>
      </c>
      <c r="AW121" s="13">
        <v>3690</v>
      </c>
      <c r="AX121" s="13">
        <v>3855</v>
      </c>
      <c r="AY121" s="13">
        <v>3920</v>
      </c>
      <c r="AZ121" s="13">
        <v>4065</v>
      </c>
      <c r="BA121" s="13">
        <v>4085</v>
      </c>
      <c r="BB121" s="13">
        <v>4015</v>
      </c>
      <c r="BC121" s="13">
        <v>3930</v>
      </c>
      <c r="BD121" s="13">
        <v>3785</v>
      </c>
      <c r="BE121" s="13">
        <v>3825</v>
      </c>
      <c r="BF121" s="13">
        <v>3790</v>
      </c>
      <c r="BG121" s="13">
        <v>3665</v>
      </c>
      <c r="BH121" s="13">
        <v>3815</v>
      </c>
      <c r="BI121" s="13">
        <v>3765</v>
      </c>
      <c r="BJ121" s="13">
        <v>3345</v>
      </c>
      <c r="BK121" s="13">
        <v>3450</v>
      </c>
      <c r="BL121" s="13">
        <v>3445</v>
      </c>
      <c r="BM121" s="67">
        <v>3325</v>
      </c>
      <c r="BN121" s="67">
        <v>3175</v>
      </c>
      <c r="BO121" s="67">
        <v>3340</v>
      </c>
      <c r="BP121" s="67">
        <v>3280</v>
      </c>
      <c r="BQ121" s="67">
        <v>3205</v>
      </c>
      <c r="BR121" s="67">
        <v>3160</v>
      </c>
      <c r="BS121" s="67">
        <v>3350</v>
      </c>
      <c r="BT121" s="67">
        <v>3185</v>
      </c>
      <c r="BU121" s="67">
        <v>3170</v>
      </c>
      <c r="BV121" s="67">
        <v>3110</v>
      </c>
      <c r="BW121" s="67">
        <v>3310</v>
      </c>
      <c r="BX121" s="67">
        <v>3300</v>
      </c>
      <c r="BY121" s="67">
        <v>3490</v>
      </c>
      <c r="BZ121" s="67">
        <v>3460</v>
      </c>
      <c r="CA121" s="516">
        <v>3540</v>
      </c>
      <c r="CB121" s="516">
        <v>3645</v>
      </c>
      <c r="CC121" s="516">
        <v>3645</v>
      </c>
      <c r="CD121" s="516">
        <v>3530</v>
      </c>
      <c r="CE121" s="516">
        <v>3525</v>
      </c>
      <c r="CF121" s="516">
        <v>3375</v>
      </c>
      <c r="CG121" s="516">
        <v>3475</v>
      </c>
      <c r="CH121" s="516">
        <v>3495</v>
      </c>
      <c r="CI121" s="516">
        <v>3355</v>
      </c>
      <c r="CJ121" s="516">
        <v>3300</v>
      </c>
      <c r="CK121" s="516">
        <v>3135</v>
      </c>
      <c r="CL121" s="516">
        <v>3165</v>
      </c>
      <c r="CM121" s="516">
        <v>3245</v>
      </c>
      <c r="CN121" s="516">
        <v>3045</v>
      </c>
      <c r="CO121" s="516">
        <v>3085</v>
      </c>
      <c r="CP121" s="516">
        <v>3155</v>
      </c>
      <c r="CQ121" s="516">
        <v>3095</v>
      </c>
      <c r="CR121" s="516">
        <v>3095</v>
      </c>
      <c r="CS121" s="516">
        <v>2985</v>
      </c>
      <c r="CT121" s="516">
        <v>3025</v>
      </c>
      <c r="CU121" s="516">
        <v>3305</v>
      </c>
      <c r="CV121" s="516">
        <v>3465</v>
      </c>
      <c r="CW121" s="516">
        <v>3365</v>
      </c>
      <c r="CX121" s="516">
        <v>3225</v>
      </c>
      <c r="CY121" s="516">
        <v>3330</v>
      </c>
      <c r="CZ121" s="516">
        <v>3380</v>
      </c>
      <c r="DA121" s="2">
        <v>3300</v>
      </c>
      <c r="DB121" s="2">
        <v>3355</v>
      </c>
      <c r="DC121" s="2">
        <v>3255</v>
      </c>
      <c r="DD121" s="2">
        <v>3130</v>
      </c>
      <c r="DE121" s="2">
        <v>2910</v>
      </c>
      <c r="DF121" s="2">
        <v>2720</v>
      </c>
      <c r="DG121" s="2">
        <v>2785</v>
      </c>
      <c r="DH121" s="2">
        <v>3015</v>
      </c>
      <c r="DI121" s="2">
        <v>2950</v>
      </c>
      <c r="DJ121" s="2">
        <v>2905</v>
      </c>
      <c r="DK121" s="2">
        <v>3035</v>
      </c>
      <c r="DL121" s="2">
        <v>3060</v>
      </c>
      <c r="DM121" s="2">
        <v>3100</v>
      </c>
      <c r="DN121" s="2">
        <v>2960</v>
      </c>
      <c r="DO121" s="2">
        <v>2970</v>
      </c>
      <c r="DP121" s="2">
        <v>2755</v>
      </c>
      <c r="DQ121" s="2">
        <v>2780</v>
      </c>
      <c r="DR121" s="2">
        <v>2615</v>
      </c>
      <c r="DS121" s="2">
        <v>2560</v>
      </c>
      <c r="DT121" s="2">
        <v>2605</v>
      </c>
      <c r="DU121" s="2">
        <v>2500</v>
      </c>
      <c r="DV121" s="2">
        <v>2475</v>
      </c>
      <c r="DW121" s="2">
        <v>2475</v>
      </c>
      <c r="DX121" s="2">
        <v>2450</v>
      </c>
      <c r="DY121" s="2">
        <v>2472.5</v>
      </c>
      <c r="DZ121" s="2">
        <v>2425</v>
      </c>
      <c r="EA121" s="2">
        <v>2445</v>
      </c>
      <c r="EB121" s="2">
        <v>2467.5</v>
      </c>
      <c r="EC121" s="2">
        <v>2440</v>
      </c>
      <c r="ED121" s="2">
        <v>2520</v>
      </c>
      <c r="EE121" s="2">
        <v>2515</v>
      </c>
      <c r="EF121" s="2">
        <v>2492.5</v>
      </c>
      <c r="EG121" s="2">
        <v>2420</v>
      </c>
      <c r="EH121" s="2">
        <v>2437.5</v>
      </c>
      <c r="EI121" s="2">
        <v>2430</v>
      </c>
      <c r="EJ121" s="2">
        <v>2475</v>
      </c>
      <c r="EK121" s="2">
        <v>2500</v>
      </c>
      <c r="EL121" s="2">
        <v>2510</v>
      </c>
      <c r="EM121" s="2">
        <v>2475</v>
      </c>
      <c r="EN121" s="2">
        <v>2535</v>
      </c>
      <c r="EO121" s="2">
        <v>2525</v>
      </c>
      <c r="EP121" s="2">
        <v>2422.5</v>
      </c>
      <c r="EQ121" s="2">
        <v>2410</v>
      </c>
      <c r="ER121" s="2">
        <v>2385</v>
      </c>
      <c r="ES121" s="2">
        <v>2452.5</v>
      </c>
      <c r="ET121" s="2">
        <v>2425</v>
      </c>
      <c r="EU121" s="2">
        <v>2452.5</v>
      </c>
      <c r="EV121" s="2">
        <v>2425</v>
      </c>
      <c r="EW121" s="2">
        <v>2380</v>
      </c>
      <c r="EX121" s="2">
        <v>2320</v>
      </c>
      <c r="EY121" s="2">
        <v>2345</v>
      </c>
      <c r="EZ121" s="2">
        <v>2315</v>
      </c>
      <c r="FA121" s="2">
        <v>2380</v>
      </c>
      <c r="FB121" s="2">
        <v>2257.5</v>
      </c>
      <c r="FC121" s="2">
        <v>2152.5</v>
      </c>
      <c r="FD121" s="2">
        <v>2110</v>
      </c>
      <c r="FE121" s="2">
        <v>2180</v>
      </c>
      <c r="FF121" s="2">
        <v>2112.5</v>
      </c>
      <c r="FG121" s="2">
        <v>2045</v>
      </c>
      <c r="FH121" s="2">
        <v>2117.5</v>
      </c>
      <c r="FI121" s="2">
        <v>2100</v>
      </c>
      <c r="FJ121" s="2">
        <v>2030</v>
      </c>
      <c r="FK121" s="2">
        <v>2022.5</v>
      </c>
      <c r="FL121" s="2">
        <v>1982.5</v>
      </c>
      <c r="FM121" s="2">
        <v>1932.5</v>
      </c>
      <c r="FN121" s="2">
        <v>1962.5</v>
      </c>
      <c r="FO121" s="2">
        <v>2012.5</v>
      </c>
      <c r="FP121" s="2">
        <v>2097.5</v>
      </c>
      <c r="FQ121" s="2">
        <v>2107.5</v>
      </c>
      <c r="FR121" s="2">
        <v>2130</v>
      </c>
      <c r="FS121" s="2">
        <v>2047.5</v>
      </c>
      <c r="FT121" s="2">
        <v>2100</v>
      </c>
      <c r="FU121" s="2">
        <v>1992.5</v>
      </c>
      <c r="FV121" s="2">
        <v>1957.5</v>
      </c>
      <c r="FW121" s="2">
        <v>1787.5</v>
      </c>
      <c r="FX121" s="2">
        <v>1880</v>
      </c>
      <c r="FY121" s="2">
        <v>1685</v>
      </c>
      <c r="FZ121" s="2">
        <v>1665</v>
      </c>
      <c r="GA121" s="2">
        <v>1700</v>
      </c>
      <c r="GB121" s="2">
        <v>1670</v>
      </c>
      <c r="GC121" s="2">
        <v>1650</v>
      </c>
      <c r="GD121" s="2">
        <v>1610</v>
      </c>
      <c r="GE121" s="2">
        <v>1627.5</v>
      </c>
      <c r="GF121" s="2">
        <v>1642.5</v>
      </c>
      <c r="GG121" s="2">
        <v>1632.5</v>
      </c>
      <c r="GH121" s="2">
        <v>1692.5</v>
      </c>
      <c r="GI121" s="2">
        <v>1705</v>
      </c>
      <c r="GJ121" s="2">
        <v>1675</v>
      </c>
      <c r="GK121" s="2">
        <v>1740</v>
      </c>
      <c r="GL121" s="2">
        <v>1792.5</v>
      </c>
      <c r="GM121" s="2">
        <v>1790</v>
      </c>
      <c r="GN121" s="2">
        <v>1832.5</v>
      </c>
      <c r="GO121" s="2">
        <v>1835</v>
      </c>
      <c r="GP121" s="2">
        <v>1797.5</v>
      </c>
      <c r="GQ121" s="2">
        <v>1760</v>
      </c>
      <c r="GR121" s="2">
        <v>1735</v>
      </c>
      <c r="GS121" s="2">
        <v>1720</v>
      </c>
      <c r="GT121" s="2">
        <v>1732.5</v>
      </c>
      <c r="GU121" s="2">
        <v>1707.5</v>
      </c>
      <c r="GV121" s="2">
        <v>1772.5</v>
      </c>
      <c r="GW121" s="2">
        <v>1837.5</v>
      </c>
      <c r="GX121" s="2">
        <v>1790</v>
      </c>
      <c r="GY121" s="2">
        <v>1777.5</v>
      </c>
      <c r="GZ121" s="2">
        <v>1765</v>
      </c>
      <c r="HA121" s="2">
        <v>1777.5</v>
      </c>
      <c r="HB121" s="2">
        <v>1772.5</v>
      </c>
      <c r="HC121" s="2">
        <v>1792.5</v>
      </c>
      <c r="HD121" s="2">
        <v>1865</v>
      </c>
      <c r="HE121" s="2">
        <v>1840</v>
      </c>
      <c r="HF121" s="2">
        <v>1880</v>
      </c>
      <c r="HG121" s="2">
        <v>1867.5</v>
      </c>
      <c r="HH121" s="2">
        <v>1872.5</v>
      </c>
      <c r="HI121" s="2">
        <v>1900</v>
      </c>
      <c r="HJ121" s="2">
        <v>1915</v>
      </c>
      <c r="HK121" s="2">
        <v>1900</v>
      </c>
      <c r="HL121" s="2">
        <v>1950</v>
      </c>
      <c r="HM121" s="2">
        <v>1975</v>
      </c>
      <c r="HN121" s="2">
        <v>1937.5</v>
      </c>
      <c r="HO121" s="2">
        <v>1845</v>
      </c>
      <c r="HP121" s="2">
        <v>1800</v>
      </c>
      <c r="HQ121" s="2">
        <v>1777.5</v>
      </c>
      <c r="HR121" s="2">
        <v>1765</v>
      </c>
      <c r="HS121" s="2">
        <v>1760</v>
      </c>
      <c r="HT121" s="2">
        <v>1732.5</v>
      </c>
      <c r="HU121" s="2">
        <v>1692.5</v>
      </c>
      <c r="HV121" s="2">
        <v>1720</v>
      </c>
      <c r="HW121" s="2">
        <v>1720</v>
      </c>
      <c r="HX121" s="2">
        <v>1750</v>
      </c>
      <c r="HY121" s="2">
        <v>1697.5</v>
      </c>
      <c r="HZ121" s="2">
        <v>1692.5</v>
      </c>
      <c r="IA121" s="2">
        <v>1730</v>
      </c>
      <c r="IB121" s="2">
        <v>1765</v>
      </c>
      <c r="IC121" s="2">
        <v>1737.5</v>
      </c>
      <c r="ID121" s="2">
        <v>1747.5</v>
      </c>
      <c r="IE121" s="2">
        <v>1762.5</v>
      </c>
      <c r="IF121" s="2">
        <v>1727.5</v>
      </c>
      <c r="IG121" s="2">
        <v>1712.5</v>
      </c>
      <c r="IH121" s="2">
        <v>1667.5</v>
      </c>
      <c r="II121" s="2">
        <v>1417</v>
      </c>
      <c r="IJ121" s="2">
        <v>1400</v>
      </c>
      <c r="IK121" s="2">
        <v>1435.5</v>
      </c>
      <c r="IL121" s="2">
        <v>1451.5</v>
      </c>
      <c r="IM121" s="2">
        <v>1450</v>
      </c>
      <c r="IN121" s="2">
        <v>1453.5</v>
      </c>
      <c r="IO121" s="2">
        <v>1427</v>
      </c>
      <c r="IP121" s="2">
        <v>1450</v>
      </c>
      <c r="IQ121" s="2">
        <v>1462.5</v>
      </c>
      <c r="IR121" s="2">
        <v>1457.5</v>
      </c>
      <c r="IS121" s="2">
        <v>1416</v>
      </c>
      <c r="IT121" s="2">
        <v>1417</v>
      </c>
    </row>
    <row r="122" spans="1:254" ht="15.9" customHeight="1">
      <c r="A122" s="61" t="s">
        <v>239</v>
      </c>
      <c r="B122" s="6" t="s">
        <v>240</v>
      </c>
      <c r="C122" s="15">
        <v>2599</v>
      </c>
      <c r="D122" s="16">
        <v>5</v>
      </c>
      <c r="E122" s="13">
        <v>2594</v>
      </c>
      <c r="F122" s="13">
        <v>2568</v>
      </c>
      <c r="G122" s="13">
        <v>2495.5</v>
      </c>
      <c r="H122" s="13">
        <v>2527.5</v>
      </c>
      <c r="I122" s="13">
        <v>2538.5</v>
      </c>
      <c r="J122" s="13">
        <v>2475</v>
      </c>
      <c r="K122" s="13">
        <v>2510</v>
      </c>
      <c r="L122" s="13">
        <v>2571</v>
      </c>
      <c r="M122" s="13">
        <v>2658.5</v>
      </c>
      <c r="N122" s="13">
        <v>2609</v>
      </c>
      <c r="O122" s="13">
        <v>2595</v>
      </c>
      <c r="P122" s="13">
        <v>2586</v>
      </c>
      <c r="Q122" s="13">
        <v>2532</v>
      </c>
      <c r="R122" s="13">
        <v>2436.5</v>
      </c>
      <c r="S122" s="13">
        <v>2582.5</v>
      </c>
      <c r="T122" s="13">
        <v>2621</v>
      </c>
      <c r="U122" s="13">
        <v>2564.5</v>
      </c>
      <c r="V122" s="13">
        <v>2513.5</v>
      </c>
      <c r="W122" s="13">
        <v>2492.5</v>
      </c>
      <c r="X122" s="13">
        <v>2491</v>
      </c>
      <c r="Y122" s="13">
        <v>2506.5</v>
      </c>
      <c r="Z122" s="13">
        <v>2442</v>
      </c>
      <c r="AA122" s="13">
        <v>2481.5</v>
      </c>
      <c r="AB122" s="13">
        <v>2419</v>
      </c>
      <c r="AC122" s="13">
        <v>2405.5</v>
      </c>
      <c r="AD122" s="13">
        <v>2358.5</v>
      </c>
      <c r="AE122" s="13">
        <v>2342.5</v>
      </c>
      <c r="AF122" s="13">
        <v>2341.5</v>
      </c>
      <c r="AG122" s="13">
        <v>2334</v>
      </c>
      <c r="AH122" s="13">
        <v>2318.5</v>
      </c>
      <c r="AI122" s="13">
        <v>2290.5</v>
      </c>
      <c r="AJ122" s="13">
        <v>2307</v>
      </c>
      <c r="AK122" s="13">
        <v>2335</v>
      </c>
      <c r="AL122" s="13">
        <v>2316.5</v>
      </c>
      <c r="AM122" s="13">
        <v>2331.5</v>
      </c>
      <c r="AN122" s="13">
        <v>2307</v>
      </c>
      <c r="AO122" s="13">
        <v>2333</v>
      </c>
      <c r="AP122" s="13">
        <v>2358</v>
      </c>
      <c r="AQ122" s="13">
        <v>2343.5</v>
      </c>
      <c r="AR122" s="13">
        <v>2299.5</v>
      </c>
      <c r="AS122" s="13">
        <v>2313</v>
      </c>
      <c r="AT122" s="13">
        <v>2363.5</v>
      </c>
      <c r="AU122" s="13">
        <v>2257</v>
      </c>
      <c r="AV122" s="13">
        <v>2262.5</v>
      </c>
      <c r="AW122" s="13">
        <v>2225.5</v>
      </c>
      <c r="AX122" s="13">
        <v>2199</v>
      </c>
      <c r="AY122" s="13">
        <v>2166.5</v>
      </c>
      <c r="AZ122" s="13">
        <v>2169</v>
      </c>
      <c r="BA122" s="13">
        <v>2260</v>
      </c>
      <c r="BB122" s="13">
        <v>2234</v>
      </c>
      <c r="BC122" s="13">
        <v>2268</v>
      </c>
      <c r="BD122" s="13">
        <v>2285</v>
      </c>
      <c r="BE122" s="13">
        <v>2305</v>
      </c>
      <c r="BF122" s="13">
        <v>2316</v>
      </c>
      <c r="BG122" s="13">
        <v>2346</v>
      </c>
      <c r="BH122" s="13">
        <v>2309</v>
      </c>
      <c r="BI122" s="13">
        <v>2280</v>
      </c>
      <c r="BJ122" s="13">
        <v>2238</v>
      </c>
      <c r="BK122" s="13">
        <v>2232</v>
      </c>
      <c r="BL122" s="13">
        <v>2179</v>
      </c>
      <c r="BM122" s="67">
        <v>2191</v>
      </c>
      <c r="BN122" s="67">
        <v>2171.5</v>
      </c>
      <c r="BO122" s="67">
        <v>2218.5</v>
      </c>
      <c r="BP122" s="67">
        <v>2164</v>
      </c>
      <c r="BQ122" s="67">
        <v>2223</v>
      </c>
      <c r="BR122" s="67">
        <v>2157</v>
      </c>
      <c r="BS122" s="67">
        <v>2159.5</v>
      </c>
      <c r="BT122" s="67">
        <v>2206</v>
      </c>
      <c r="BU122" s="67">
        <v>2026.5</v>
      </c>
      <c r="BV122" s="67">
        <v>2030</v>
      </c>
      <c r="BW122" s="67">
        <v>2042</v>
      </c>
      <c r="BX122" s="67">
        <v>2058.5</v>
      </c>
      <c r="BY122" s="67">
        <v>2118</v>
      </c>
      <c r="BZ122" s="67">
        <v>2180</v>
      </c>
      <c r="CA122" s="516">
        <v>2214</v>
      </c>
      <c r="CB122" s="516">
        <v>2264.5</v>
      </c>
      <c r="CC122" s="516">
        <v>2257</v>
      </c>
      <c r="CD122" s="516">
        <v>2239.5</v>
      </c>
      <c r="CE122" s="516">
        <v>2273.5</v>
      </c>
      <c r="CF122" s="516">
        <v>2269</v>
      </c>
      <c r="CG122" s="516">
        <v>2278</v>
      </c>
      <c r="CH122" s="516">
        <v>2285.5</v>
      </c>
      <c r="CI122" s="516">
        <v>2239.5</v>
      </c>
      <c r="CJ122" s="516">
        <v>2208.5</v>
      </c>
      <c r="CK122" s="516">
        <v>2231.5</v>
      </c>
      <c r="CL122" s="516">
        <v>2205.5</v>
      </c>
      <c r="CM122" s="516">
        <v>2226.5</v>
      </c>
      <c r="CN122" s="516">
        <v>2062.5</v>
      </c>
      <c r="CO122" s="516">
        <v>2170</v>
      </c>
      <c r="CP122" s="516">
        <v>2282</v>
      </c>
      <c r="CQ122" s="516">
        <v>2130.5</v>
      </c>
      <c r="CR122" s="516">
        <v>2158</v>
      </c>
      <c r="CS122" s="516">
        <v>2098</v>
      </c>
      <c r="CT122" s="516">
        <v>2036</v>
      </c>
      <c r="CU122" s="516">
        <v>2125</v>
      </c>
      <c r="CV122" s="516">
        <v>2156.5</v>
      </c>
      <c r="CW122" s="516">
        <v>2082</v>
      </c>
      <c r="CX122" s="516">
        <v>2067.5</v>
      </c>
      <c r="CY122" s="516">
        <v>2100.5</v>
      </c>
      <c r="CZ122" s="516">
        <v>2067.5</v>
      </c>
      <c r="DA122" s="2">
        <v>2145.5</v>
      </c>
      <c r="DB122" s="2">
        <v>2132</v>
      </c>
      <c r="DC122" s="2">
        <v>2036</v>
      </c>
      <c r="DD122" s="2">
        <v>2134</v>
      </c>
      <c r="DE122" s="2">
        <v>2120</v>
      </c>
      <c r="DF122" s="2">
        <v>2023.5</v>
      </c>
      <c r="DG122" s="2">
        <v>2180</v>
      </c>
      <c r="DH122" s="2">
        <v>2211</v>
      </c>
      <c r="DI122" s="2">
        <v>2262</v>
      </c>
      <c r="DJ122" s="2">
        <v>2163.5</v>
      </c>
      <c r="DK122" s="2">
        <v>2087</v>
      </c>
      <c r="DL122" s="2">
        <v>2121</v>
      </c>
      <c r="DM122" s="2">
        <v>2205.5</v>
      </c>
      <c r="DN122" s="2">
        <v>2250.5</v>
      </c>
      <c r="DO122" s="2">
        <v>2169.5</v>
      </c>
      <c r="DP122" s="2">
        <v>2118</v>
      </c>
      <c r="DQ122" s="2">
        <v>2166.5</v>
      </c>
      <c r="DR122" s="2">
        <v>2231</v>
      </c>
      <c r="DS122" s="2">
        <v>2324</v>
      </c>
      <c r="DT122" s="2">
        <v>2266.5</v>
      </c>
      <c r="DU122" s="2">
        <v>2223</v>
      </c>
      <c r="DV122" s="2">
        <v>2173</v>
      </c>
      <c r="DW122" s="2">
        <v>2109</v>
      </c>
      <c r="DX122" s="2">
        <v>2036</v>
      </c>
      <c r="DY122" s="2">
        <v>1977.5</v>
      </c>
      <c r="DZ122" s="2">
        <v>1888</v>
      </c>
      <c r="EA122" s="2">
        <v>1939.5</v>
      </c>
      <c r="EB122" s="2">
        <v>1937</v>
      </c>
      <c r="EC122" s="2">
        <v>1903.5</v>
      </c>
      <c r="ED122" s="2">
        <v>1901</v>
      </c>
      <c r="EE122" s="2">
        <v>1875.5</v>
      </c>
      <c r="EF122" s="2">
        <v>1949.5</v>
      </c>
      <c r="EG122" s="2">
        <v>1917</v>
      </c>
      <c r="EH122" s="2">
        <v>1873.5</v>
      </c>
      <c r="EI122" s="2">
        <v>1913</v>
      </c>
      <c r="EJ122" s="2">
        <v>1931</v>
      </c>
      <c r="EK122" s="2">
        <v>1937</v>
      </c>
      <c r="EL122" s="2">
        <v>1909</v>
      </c>
      <c r="EM122" s="2">
        <v>1889.5</v>
      </c>
      <c r="EN122" s="2">
        <v>1872</v>
      </c>
      <c r="EO122" s="2">
        <v>1811.5</v>
      </c>
      <c r="EP122" s="2">
        <v>1784</v>
      </c>
      <c r="EQ122" s="2">
        <v>1802.5</v>
      </c>
      <c r="ER122" s="2">
        <v>1810</v>
      </c>
      <c r="ES122" s="2">
        <v>1764.5</v>
      </c>
      <c r="ET122" s="2">
        <v>1727.5</v>
      </c>
      <c r="EU122" s="2">
        <v>1728.5</v>
      </c>
      <c r="EV122" s="2">
        <v>1726</v>
      </c>
      <c r="EW122" s="2">
        <v>1725</v>
      </c>
      <c r="EX122" s="2">
        <v>1721.5</v>
      </c>
      <c r="EY122" s="2">
        <v>1753</v>
      </c>
      <c r="EZ122" s="2">
        <v>1750.5</v>
      </c>
      <c r="FA122" s="2">
        <v>1771</v>
      </c>
      <c r="FB122" s="2">
        <v>1737</v>
      </c>
      <c r="FC122" s="2">
        <v>1730</v>
      </c>
      <c r="FD122" s="2">
        <v>1733.5</v>
      </c>
      <c r="FE122" s="2">
        <v>1775</v>
      </c>
      <c r="FF122" s="2">
        <v>1726</v>
      </c>
      <c r="FG122" s="2">
        <v>1689</v>
      </c>
      <c r="FH122" s="2">
        <v>1710.5</v>
      </c>
      <c r="FI122" s="2">
        <v>1708.5</v>
      </c>
      <c r="FJ122" s="2">
        <v>1717</v>
      </c>
      <c r="FK122" s="2">
        <v>1735</v>
      </c>
      <c r="FL122" s="2">
        <v>1749</v>
      </c>
      <c r="FM122" s="2">
        <v>1730</v>
      </c>
      <c r="FN122" s="2">
        <v>1762</v>
      </c>
      <c r="FO122" s="2">
        <v>1793</v>
      </c>
      <c r="FP122" s="2">
        <v>1734.5</v>
      </c>
      <c r="FQ122" s="2">
        <v>1710.5</v>
      </c>
      <c r="FR122" s="2">
        <v>1679.5</v>
      </c>
      <c r="FS122" s="2">
        <v>1647.5</v>
      </c>
      <c r="FT122" s="2">
        <v>1646</v>
      </c>
      <c r="FU122" s="2">
        <v>1608.5</v>
      </c>
      <c r="FV122" s="2">
        <v>1586.5</v>
      </c>
      <c r="FW122" s="2">
        <v>1577.5</v>
      </c>
      <c r="FX122" s="2">
        <v>1654</v>
      </c>
      <c r="FY122" s="2">
        <v>1636</v>
      </c>
      <c r="FZ122" s="2">
        <v>1608.5</v>
      </c>
      <c r="GA122" s="2">
        <v>1590</v>
      </c>
      <c r="GB122" s="2">
        <v>1557</v>
      </c>
      <c r="GC122" s="2">
        <v>1592.5</v>
      </c>
      <c r="GD122" s="2">
        <v>1599</v>
      </c>
      <c r="GE122" s="2">
        <v>1646.5</v>
      </c>
      <c r="GF122" s="2">
        <v>1611.5</v>
      </c>
      <c r="GG122" s="2">
        <v>1612.5</v>
      </c>
      <c r="GH122" s="2">
        <v>1601</v>
      </c>
      <c r="GI122" s="2">
        <v>1597</v>
      </c>
      <c r="GJ122" s="2">
        <v>1567</v>
      </c>
      <c r="GK122" s="2">
        <v>1598</v>
      </c>
      <c r="GL122" s="2">
        <v>1623.5</v>
      </c>
      <c r="GM122" s="2">
        <v>1584</v>
      </c>
      <c r="GN122" s="2">
        <v>1589.5</v>
      </c>
      <c r="GO122" s="2">
        <v>1590.5</v>
      </c>
      <c r="GP122" s="2">
        <v>1575</v>
      </c>
      <c r="GQ122" s="2">
        <v>1582</v>
      </c>
      <c r="GR122" s="2">
        <v>1524.5</v>
      </c>
      <c r="GS122" s="2">
        <v>1563</v>
      </c>
      <c r="GT122" s="2">
        <v>1551.5</v>
      </c>
      <c r="GU122" s="2">
        <v>1523</v>
      </c>
      <c r="GV122" s="2">
        <v>1570</v>
      </c>
      <c r="GW122" s="2">
        <v>1612</v>
      </c>
      <c r="GX122" s="2">
        <v>1590</v>
      </c>
      <c r="GY122" s="2">
        <v>1564.5</v>
      </c>
      <c r="GZ122" s="2">
        <v>1569.5</v>
      </c>
      <c r="HA122" s="2">
        <v>1603</v>
      </c>
      <c r="HB122" s="2">
        <v>1574</v>
      </c>
      <c r="HC122" s="2">
        <v>1591</v>
      </c>
      <c r="HD122" s="2">
        <v>1651.5</v>
      </c>
      <c r="HE122" s="2">
        <v>1633.5</v>
      </c>
      <c r="HF122" s="2">
        <v>1694</v>
      </c>
      <c r="HG122" s="2">
        <v>1568</v>
      </c>
      <c r="HH122" s="2">
        <v>1555</v>
      </c>
      <c r="HI122" s="2">
        <v>1577.5</v>
      </c>
      <c r="HJ122" s="2">
        <v>1564</v>
      </c>
      <c r="HK122" s="2">
        <v>1559.5</v>
      </c>
      <c r="HL122" s="2">
        <v>1556</v>
      </c>
      <c r="HM122" s="2">
        <v>1600</v>
      </c>
      <c r="HN122" s="2">
        <v>1613.5</v>
      </c>
      <c r="HO122" s="2">
        <v>1611.5</v>
      </c>
      <c r="HP122" s="2">
        <v>1618.5</v>
      </c>
      <c r="HQ122" s="2">
        <v>1579.5</v>
      </c>
      <c r="HR122" s="2">
        <v>1587</v>
      </c>
      <c r="HS122" s="2">
        <v>1570.5</v>
      </c>
      <c r="HT122" s="2">
        <v>1566</v>
      </c>
      <c r="HU122" s="2">
        <v>1540.5</v>
      </c>
      <c r="HV122" s="2">
        <v>1579</v>
      </c>
      <c r="HW122" s="2">
        <v>1551.5</v>
      </c>
      <c r="HX122" s="2">
        <v>1552.5</v>
      </c>
      <c r="HY122" s="2">
        <v>1556.5</v>
      </c>
      <c r="HZ122" s="2">
        <v>1520</v>
      </c>
      <c r="IA122" s="2">
        <v>1525</v>
      </c>
      <c r="IB122" s="2">
        <v>1552</v>
      </c>
      <c r="IC122" s="2">
        <v>1575</v>
      </c>
      <c r="ID122" s="2">
        <v>1506.5</v>
      </c>
      <c r="IE122" s="2">
        <v>1480</v>
      </c>
      <c r="IF122" s="2">
        <v>1467</v>
      </c>
      <c r="IG122" s="2">
        <v>1499</v>
      </c>
      <c r="IH122" s="2">
        <v>1512</v>
      </c>
      <c r="II122" s="2">
        <v>1467.5</v>
      </c>
      <c r="IJ122" s="2">
        <v>1460</v>
      </c>
      <c r="IK122" s="2">
        <v>1453</v>
      </c>
      <c r="IL122" s="2">
        <v>1440</v>
      </c>
      <c r="IM122" s="2">
        <v>1426</v>
      </c>
      <c r="IN122" s="2">
        <v>1388.5</v>
      </c>
      <c r="IO122" s="2">
        <v>1374</v>
      </c>
      <c r="IP122" s="2">
        <v>1359</v>
      </c>
      <c r="IQ122" s="2">
        <v>1406</v>
      </c>
      <c r="IR122" s="2">
        <v>1420</v>
      </c>
      <c r="IS122" s="2">
        <v>1375.5</v>
      </c>
      <c r="IT122" s="2">
        <v>1391</v>
      </c>
    </row>
    <row r="123" spans="1:254" ht="15.9" customHeight="1">
      <c r="A123" s="61" t="s">
        <v>241</v>
      </c>
      <c r="B123" s="6" t="s">
        <v>242</v>
      </c>
      <c r="C123" s="15">
        <v>2548.5</v>
      </c>
      <c r="D123" s="16">
        <v>-6</v>
      </c>
      <c r="E123" s="13">
        <v>2554.5</v>
      </c>
      <c r="F123" s="13">
        <v>2580</v>
      </c>
      <c r="G123" s="13">
        <v>2488.5</v>
      </c>
      <c r="H123" s="13">
        <v>2492.5</v>
      </c>
      <c r="I123" s="13">
        <v>2508</v>
      </c>
      <c r="J123" s="13">
        <v>2494</v>
      </c>
      <c r="K123" s="13">
        <v>2532</v>
      </c>
      <c r="L123" s="13">
        <v>2609.5</v>
      </c>
      <c r="M123" s="13">
        <v>2699.5</v>
      </c>
      <c r="N123" s="13">
        <v>2674</v>
      </c>
      <c r="O123" s="13">
        <v>2652.5</v>
      </c>
      <c r="P123" s="13">
        <v>2619.5</v>
      </c>
      <c r="Q123" s="13">
        <v>2578.5</v>
      </c>
      <c r="R123" s="13">
        <v>2456.5</v>
      </c>
      <c r="S123" s="13">
        <v>2601.5</v>
      </c>
      <c r="T123" s="13">
        <v>2638</v>
      </c>
      <c r="U123" s="13">
        <v>2590</v>
      </c>
      <c r="V123" s="13">
        <v>2565</v>
      </c>
      <c r="W123" s="13">
        <v>2551</v>
      </c>
      <c r="X123" s="13">
        <v>2579.5</v>
      </c>
      <c r="Y123" s="13">
        <v>2582</v>
      </c>
      <c r="Z123" s="13">
        <v>2554</v>
      </c>
      <c r="AA123" s="13">
        <v>2550</v>
      </c>
      <c r="AB123" s="13">
        <v>2529.5</v>
      </c>
      <c r="AC123" s="13">
        <v>2468</v>
      </c>
      <c r="AD123" s="13">
        <v>2412.5</v>
      </c>
      <c r="AE123" s="13">
        <v>2388.5</v>
      </c>
      <c r="AF123" s="13">
        <v>2388.5</v>
      </c>
      <c r="AG123" s="13">
        <v>2387</v>
      </c>
      <c r="AH123" s="13">
        <v>2355.5</v>
      </c>
      <c r="AI123" s="13">
        <v>2354.5</v>
      </c>
      <c r="AJ123" s="13">
        <v>2392.5</v>
      </c>
      <c r="AK123" s="13">
        <v>2406.5</v>
      </c>
      <c r="AL123" s="13">
        <v>2347</v>
      </c>
      <c r="AM123" s="13">
        <v>2354</v>
      </c>
      <c r="AN123" s="13">
        <v>2287</v>
      </c>
      <c r="AO123" s="13">
        <v>2346</v>
      </c>
      <c r="AP123" s="13">
        <v>2380</v>
      </c>
      <c r="AQ123" s="13">
        <v>2342.5</v>
      </c>
      <c r="AR123" s="13">
        <v>2304.5</v>
      </c>
      <c r="AS123" s="13">
        <v>2331</v>
      </c>
      <c r="AT123" s="13">
        <v>2435.5</v>
      </c>
      <c r="AU123" s="13">
        <v>2353.5</v>
      </c>
      <c r="AV123" s="13">
        <v>2380.5</v>
      </c>
      <c r="AW123" s="13">
        <v>2343.5</v>
      </c>
      <c r="AX123" s="13">
        <v>2311.5</v>
      </c>
      <c r="AY123" s="13">
        <v>2314.5</v>
      </c>
      <c r="AZ123" s="13">
        <v>2334</v>
      </c>
      <c r="BA123" s="13">
        <v>2323.5</v>
      </c>
      <c r="BB123" s="13">
        <v>2292</v>
      </c>
      <c r="BC123" s="13">
        <v>2295.5</v>
      </c>
      <c r="BD123" s="13">
        <v>2321</v>
      </c>
      <c r="BE123" s="13">
        <v>2346</v>
      </c>
      <c r="BF123" s="13">
        <v>2335</v>
      </c>
      <c r="BG123" s="13">
        <v>2350</v>
      </c>
      <c r="BH123" s="13">
        <v>2300.5</v>
      </c>
      <c r="BI123" s="13">
        <v>2270</v>
      </c>
      <c r="BJ123" s="13">
        <v>2215.5</v>
      </c>
      <c r="BK123" s="13">
        <v>2388</v>
      </c>
      <c r="BL123" s="13">
        <v>2325</v>
      </c>
      <c r="BM123" s="67">
        <v>2357</v>
      </c>
      <c r="BN123" s="67">
        <v>2338.5</v>
      </c>
      <c r="BO123" s="67">
        <v>2295.5</v>
      </c>
      <c r="BP123" s="67">
        <v>2201.5</v>
      </c>
      <c r="BQ123" s="67">
        <v>2307.5</v>
      </c>
      <c r="BR123" s="67">
        <v>2094.5</v>
      </c>
      <c r="BS123" s="67">
        <v>2121.5</v>
      </c>
      <c r="BT123" s="67">
        <v>2168</v>
      </c>
      <c r="BU123" s="67">
        <v>2025.5</v>
      </c>
      <c r="BV123" s="67">
        <v>2027.5</v>
      </c>
      <c r="BW123" s="67">
        <v>2026.5</v>
      </c>
      <c r="BX123" s="67">
        <v>2012</v>
      </c>
      <c r="BY123" s="67">
        <v>2035.5</v>
      </c>
      <c r="BZ123" s="67">
        <v>2080</v>
      </c>
      <c r="CA123" s="516">
        <v>2104</v>
      </c>
      <c r="CB123" s="516">
        <v>2124.5</v>
      </c>
      <c r="CC123" s="516">
        <v>2103</v>
      </c>
      <c r="CD123" s="516">
        <v>2067.5</v>
      </c>
      <c r="CE123" s="516">
        <v>2089</v>
      </c>
      <c r="CF123" s="516">
        <v>2105.5</v>
      </c>
      <c r="CG123" s="516">
        <v>2112.5</v>
      </c>
      <c r="CH123" s="516">
        <v>2131</v>
      </c>
      <c r="CI123" s="516">
        <v>2079</v>
      </c>
      <c r="CJ123" s="516">
        <v>2058.5</v>
      </c>
      <c r="CK123" s="516">
        <v>2027.5</v>
      </c>
      <c r="CL123" s="516">
        <v>2022</v>
      </c>
      <c r="CM123" s="516">
        <v>2069</v>
      </c>
      <c r="CN123" s="516">
        <v>1927</v>
      </c>
      <c r="CO123" s="516">
        <v>1951</v>
      </c>
      <c r="CP123" s="516">
        <v>2059</v>
      </c>
      <c r="CQ123" s="516">
        <v>2052</v>
      </c>
      <c r="CR123" s="516">
        <v>2086</v>
      </c>
      <c r="CS123" s="516">
        <v>2030.5</v>
      </c>
      <c r="CT123" s="516">
        <v>1953.5</v>
      </c>
      <c r="CU123" s="516">
        <v>1960</v>
      </c>
      <c r="CV123" s="516">
        <v>2024.5</v>
      </c>
      <c r="CW123" s="516">
        <v>1954.5</v>
      </c>
      <c r="CX123" s="516">
        <v>1925.5</v>
      </c>
      <c r="CY123" s="516">
        <v>1942.5</v>
      </c>
      <c r="CZ123" s="516">
        <v>1909.5</v>
      </c>
      <c r="DA123" s="2">
        <v>1955</v>
      </c>
      <c r="DB123" s="2">
        <v>1969.5</v>
      </c>
      <c r="DC123" s="2">
        <v>1870</v>
      </c>
      <c r="DD123" s="2">
        <v>1960.5</v>
      </c>
      <c r="DE123" s="2">
        <v>1971.5</v>
      </c>
      <c r="DF123" s="2">
        <v>1850</v>
      </c>
      <c r="DG123" s="2">
        <v>1980.5</v>
      </c>
      <c r="DH123" s="2">
        <v>1995</v>
      </c>
      <c r="DI123" s="2">
        <v>2079.5</v>
      </c>
      <c r="DJ123" s="2">
        <v>1987</v>
      </c>
      <c r="DK123" s="2">
        <v>1941</v>
      </c>
      <c r="DL123" s="2">
        <v>1948.5</v>
      </c>
      <c r="DM123" s="2">
        <v>2091.5</v>
      </c>
      <c r="DN123" s="2">
        <v>2089.5</v>
      </c>
      <c r="DO123" s="2">
        <v>2035.5</v>
      </c>
      <c r="DP123" s="2">
        <v>2012</v>
      </c>
      <c r="DQ123" s="2">
        <v>2048</v>
      </c>
      <c r="DR123" s="2">
        <v>2080.5</v>
      </c>
      <c r="DS123" s="2">
        <v>2180</v>
      </c>
      <c r="DT123" s="2">
        <v>2140</v>
      </c>
      <c r="DU123" s="2">
        <v>2133</v>
      </c>
      <c r="DV123" s="2">
        <v>2092.5</v>
      </c>
      <c r="DW123" s="2">
        <v>2084.5</v>
      </c>
      <c r="DX123" s="2">
        <v>2057.5</v>
      </c>
      <c r="DY123" s="2">
        <v>1991</v>
      </c>
      <c r="DZ123" s="2">
        <v>1897.5</v>
      </c>
      <c r="EA123" s="2">
        <v>1925</v>
      </c>
      <c r="EB123" s="2">
        <v>1922</v>
      </c>
      <c r="EC123" s="2">
        <v>1889</v>
      </c>
      <c r="ED123" s="2">
        <v>1907.5</v>
      </c>
      <c r="EE123" s="2">
        <v>1885</v>
      </c>
      <c r="EF123" s="2">
        <v>1953.5</v>
      </c>
      <c r="EG123" s="2">
        <v>1919</v>
      </c>
      <c r="EH123" s="2">
        <v>1884</v>
      </c>
      <c r="EI123" s="2">
        <v>1897.5</v>
      </c>
      <c r="EJ123" s="2">
        <v>1926</v>
      </c>
      <c r="EK123" s="2">
        <v>1927</v>
      </c>
      <c r="EL123" s="2">
        <v>1895</v>
      </c>
      <c r="EM123" s="2">
        <v>1841</v>
      </c>
      <c r="EN123" s="2">
        <v>1828</v>
      </c>
      <c r="EO123" s="2">
        <v>1797.5</v>
      </c>
      <c r="EP123" s="2">
        <v>1761</v>
      </c>
      <c r="EQ123" s="2">
        <v>1781</v>
      </c>
      <c r="ER123" s="2">
        <v>1790</v>
      </c>
      <c r="ES123" s="2">
        <v>1727</v>
      </c>
      <c r="ET123" s="2">
        <v>1697.5</v>
      </c>
      <c r="EU123" s="2">
        <v>1699.5</v>
      </c>
      <c r="EV123" s="2">
        <v>1676.5</v>
      </c>
      <c r="EW123" s="2">
        <v>1684.5</v>
      </c>
      <c r="EX123" s="2">
        <v>1682.5</v>
      </c>
      <c r="EY123" s="2">
        <v>1705</v>
      </c>
      <c r="EZ123" s="2">
        <v>1693.5</v>
      </c>
      <c r="FA123" s="2">
        <v>1699.5</v>
      </c>
      <c r="FB123" s="2">
        <v>1649</v>
      </c>
      <c r="FC123" s="2">
        <v>1675</v>
      </c>
      <c r="FD123" s="2">
        <v>1680.5</v>
      </c>
      <c r="FE123" s="2">
        <v>1723</v>
      </c>
      <c r="FF123" s="2">
        <v>1672.5</v>
      </c>
      <c r="FG123" s="2">
        <v>1633.5</v>
      </c>
      <c r="FH123" s="2">
        <v>1666.5</v>
      </c>
      <c r="FI123" s="2">
        <v>1678.5</v>
      </c>
      <c r="FJ123" s="2">
        <v>1696</v>
      </c>
      <c r="FK123" s="2">
        <v>1710</v>
      </c>
      <c r="FL123" s="2">
        <v>1712.5</v>
      </c>
      <c r="FM123" s="2">
        <v>1667.5</v>
      </c>
      <c r="FN123" s="2">
        <v>1684.5</v>
      </c>
      <c r="FO123" s="2">
        <v>1696</v>
      </c>
      <c r="FP123" s="2">
        <v>1673.5</v>
      </c>
      <c r="FQ123" s="2">
        <v>1645.5</v>
      </c>
      <c r="FR123" s="2">
        <v>1614.5</v>
      </c>
      <c r="FS123" s="2">
        <v>1589</v>
      </c>
      <c r="FT123" s="2">
        <v>1574.5</v>
      </c>
      <c r="FU123" s="2">
        <v>1559.5</v>
      </c>
      <c r="FV123" s="2">
        <v>1529</v>
      </c>
      <c r="FW123" s="2">
        <v>1519</v>
      </c>
      <c r="FX123" s="2">
        <v>1570</v>
      </c>
      <c r="FY123" s="2">
        <v>1567.5</v>
      </c>
      <c r="FZ123" s="2">
        <v>1568.5</v>
      </c>
      <c r="GA123" s="2">
        <v>1556</v>
      </c>
      <c r="GB123" s="2">
        <v>1570.5</v>
      </c>
      <c r="GC123" s="2">
        <v>1556.5</v>
      </c>
      <c r="GD123" s="2">
        <v>1559</v>
      </c>
      <c r="GE123" s="2">
        <v>1607</v>
      </c>
      <c r="GF123" s="2">
        <v>1566</v>
      </c>
      <c r="GG123" s="2">
        <v>1578</v>
      </c>
      <c r="GH123" s="2">
        <v>1553.5</v>
      </c>
      <c r="GI123" s="2">
        <v>1537</v>
      </c>
      <c r="GJ123" s="2">
        <v>1494.5</v>
      </c>
      <c r="GK123" s="2">
        <v>1498.5</v>
      </c>
      <c r="GL123" s="2">
        <v>1529</v>
      </c>
      <c r="GM123" s="2">
        <v>1472</v>
      </c>
      <c r="GN123" s="2">
        <v>1464</v>
      </c>
      <c r="GO123" s="2">
        <v>1464</v>
      </c>
      <c r="GP123" s="2">
        <v>1456.5</v>
      </c>
      <c r="GQ123" s="2">
        <v>1468</v>
      </c>
      <c r="GR123" s="2">
        <v>1416.5</v>
      </c>
      <c r="GS123" s="2">
        <v>1442</v>
      </c>
      <c r="GT123" s="2">
        <v>1430.5</v>
      </c>
      <c r="GU123" s="2">
        <v>1403.5</v>
      </c>
      <c r="GV123" s="2">
        <v>1453.5</v>
      </c>
      <c r="GW123" s="2">
        <v>1494.5</v>
      </c>
      <c r="GX123" s="2">
        <v>1481</v>
      </c>
      <c r="GY123" s="2">
        <v>1458.5</v>
      </c>
      <c r="GZ123" s="2">
        <v>1471.5</v>
      </c>
      <c r="HA123" s="2">
        <v>1482</v>
      </c>
      <c r="HB123" s="2">
        <v>1476</v>
      </c>
      <c r="HC123" s="2">
        <v>1490</v>
      </c>
      <c r="HD123" s="2">
        <v>1546</v>
      </c>
      <c r="HE123" s="2">
        <v>1513.5</v>
      </c>
      <c r="HF123" s="2">
        <v>1569.5</v>
      </c>
      <c r="HG123" s="2">
        <v>1506</v>
      </c>
      <c r="HH123" s="2">
        <v>1499.5</v>
      </c>
      <c r="HI123" s="2">
        <v>1498</v>
      </c>
      <c r="HJ123" s="2">
        <v>1484.5</v>
      </c>
      <c r="HK123" s="2">
        <v>1468.5</v>
      </c>
      <c r="HL123" s="2">
        <v>1463</v>
      </c>
      <c r="HM123" s="2">
        <v>1486</v>
      </c>
      <c r="HN123" s="2">
        <v>1493.5</v>
      </c>
      <c r="HO123" s="2">
        <v>1485</v>
      </c>
      <c r="HP123" s="2">
        <v>1488.5</v>
      </c>
      <c r="HQ123" s="2">
        <v>1444.5</v>
      </c>
      <c r="HR123" s="2">
        <v>1451</v>
      </c>
      <c r="HS123" s="2">
        <v>1439.5</v>
      </c>
      <c r="HT123" s="2">
        <v>1437</v>
      </c>
      <c r="HU123" s="2">
        <v>1410.5</v>
      </c>
      <c r="HV123" s="2">
        <v>1461</v>
      </c>
      <c r="HW123" s="2">
        <v>1443</v>
      </c>
      <c r="HX123" s="2">
        <v>1446</v>
      </c>
      <c r="HY123" s="2">
        <v>1435</v>
      </c>
      <c r="HZ123" s="2">
        <v>1419</v>
      </c>
      <c r="IA123" s="2">
        <v>1415.5</v>
      </c>
      <c r="IB123" s="2">
        <v>1444</v>
      </c>
      <c r="IC123" s="2">
        <v>1441</v>
      </c>
      <c r="ID123" s="2">
        <v>1414.5</v>
      </c>
      <c r="IE123" s="2">
        <v>1413.5</v>
      </c>
      <c r="IF123" s="2">
        <v>1390</v>
      </c>
      <c r="IG123" s="2">
        <v>1436</v>
      </c>
      <c r="IH123" s="2">
        <v>1452.5</v>
      </c>
      <c r="II123" s="2">
        <v>1409.5</v>
      </c>
      <c r="IJ123" s="2">
        <v>1405</v>
      </c>
      <c r="IK123" s="2">
        <v>1398</v>
      </c>
      <c r="IL123" s="2">
        <v>1403</v>
      </c>
      <c r="IM123" s="2">
        <v>1393.5</v>
      </c>
      <c r="IN123" s="2">
        <v>1362</v>
      </c>
      <c r="IO123" s="2">
        <v>1339</v>
      </c>
      <c r="IP123" s="2">
        <v>1317.5</v>
      </c>
      <c r="IQ123" s="2">
        <v>1375.5</v>
      </c>
      <c r="IR123" s="2">
        <v>1368</v>
      </c>
      <c r="IS123" s="2">
        <v>1337.5</v>
      </c>
      <c r="IT123" s="2">
        <v>1330</v>
      </c>
    </row>
    <row r="124" spans="1:254" ht="15.9" customHeight="1">
      <c r="A124" s="61" t="s">
        <v>243</v>
      </c>
      <c r="B124" s="6" t="s">
        <v>244</v>
      </c>
      <c r="C124" s="15">
        <v>1521</v>
      </c>
      <c r="D124" s="16">
        <v>33</v>
      </c>
      <c r="E124" s="13">
        <v>1488</v>
      </c>
      <c r="F124" s="13">
        <v>1481.5</v>
      </c>
      <c r="G124" s="13">
        <v>1474</v>
      </c>
      <c r="H124" s="13">
        <v>1488.5</v>
      </c>
      <c r="I124" s="13">
        <v>1560</v>
      </c>
      <c r="J124" s="13">
        <v>1611</v>
      </c>
      <c r="K124" s="13">
        <v>1627</v>
      </c>
      <c r="L124" s="13">
        <v>1595.5</v>
      </c>
      <c r="M124" s="13">
        <v>1588</v>
      </c>
      <c r="N124" s="13">
        <v>1550</v>
      </c>
      <c r="O124" s="13">
        <v>1550</v>
      </c>
      <c r="P124" s="13">
        <v>1557</v>
      </c>
      <c r="Q124" s="13">
        <v>1574.5</v>
      </c>
      <c r="R124" s="13">
        <v>1537</v>
      </c>
      <c r="S124" s="13">
        <v>1549</v>
      </c>
      <c r="T124" s="13">
        <v>1554</v>
      </c>
      <c r="U124" s="13">
        <v>1543</v>
      </c>
      <c r="V124" s="13">
        <v>1517</v>
      </c>
      <c r="W124" s="13">
        <v>1511</v>
      </c>
      <c r="X124" s="13">
        <v>1522</v>
      </c>
      <c r="Y124" s="13">
        <v>1544.5</v>
      </c>
      <c r="Z124" s="13">
        <v>1571.5</v>
      </c>
      <c r="AA124" s="13">
        <v>1555.5</v>
      </c>
      <c r="AB124" s="13">
        <v>1540</v>
      </c>
      <c r="AC124" s="13">
        <v>1512</v>
      </c>
      <c r="AD124" s="13">
        <v>1479</v>
      </c>
      <c r="AE124" s="13">
        <v>1499</v>
      </c>
      <c r="AF124" s="13">
        <v>1520.5</v>
      </c>
      <c r="AG124" s="13">
        <v>1480</v>
      </c>
      <c r="AH124" s="13">
        <v>1475</v>
      </c>
      <c r="AI124" s="13">
        <v>1464</v>
      </c>
      <c r="AJ124" s="13">
        <v>1448</v>
      </c>
      <c r="AK124" s="13">
        <v>1478.5</v>
      </c>
      <c r="AL124" s="13">
        <v>1509.5</v>
      </c>
      <c r="AM124" s="13">
        <v>1508.5</v>
      </c>
      <c r="AN124" s="13">
        <v>1516.5</v>
      </c>
      <c r="AO124" s="13">
        <v>1530</v>
      </c>
      <c r="AP124" s="13">
        <v>1570.5</v>
      </c>
      <c r="AQ124" s="13">
        <v>1558</v>
      </c>
      <c r="AR124" s="13">
        <v>1538</v>
      </c>
      <c r="AS124" s="13">
        <v>1546.5</v>
      </c>
      <c r="AT124" s="13">
        <v>1487</v>
      </c>
      <c r="AU124" s="13">
        <v>1462.5</v>
      </c>
      <c r="AV124" s="13">
        <v>1495</v>
      </c>
      <c r="AW124" s="13">
        <v>1467.5</v>
      </c>
      <c r="AX124" s="13">
        <v>1478.5</v>
      </c>
      <c r="AY124" s="13">
        <v>1510.5</v>
      </c>
      <c r="AZ124" s="13">
        <v>1478.5</v>
      </c>
      <c r="BA124" s="13">
        <v>1530.5</v>
      </c>
      <c r="BB124" s="13">
        <v>1505</v>
      </c>
      <c r="BC124" s="13">
        <v>1532</v>
      </c>
      <c r="BD124" s="13">
        <v>1544.5</v>
      </c>
      <c r="BE124" s="13">
        <v>1523</v>
      </c>
      <c r="BF124" s="13">
        <v>1480</v>
      </c>
      <c r="BG124" s="13">
        <v>1520</v>
      </c>
      <c r="BH124" s="13">
        <v>1508</v>
      </c>
      <c r="BI124" s="13">
        <v>1534</v>
      </c>
      <c r="BJ124" s="13">
        <v>1498</v>
      </c>
      <c r="BK124" s="13">
        <v>1539.5</v>
      </c>
      <c r="BL124" s="13">
        <v>1528</v>
      </c>
      <c r="BM124" s="67">
        <v>1697.5</v>
      </c>
      <c r="BN124" s="67">
        <v>1674.5</v>
      </c>
      <c r="BO124" s="67">
        <v>1670.5</v>
      </c>
      <c r="BP124" s="67">
        <v>1656.5</v>
      </c>
      <c r="BQ124" s="67">
        <v>1699</v>
      </c>
      <c r="BR124" s="67">
        <v>1693</v>
      </c>
      <c r="BS124" s="67">
        <v>1704.5</v>
      </c>
      <c r="BT124" s="67">
        <v>1711</v>
      </c>
      <c r="BU124" s="67">
        <v>1701</v>
      </c>
      <c r="BV124" s="67">
        <v>1704</v>
      </c>
      <c r="BW124" s="67">
        <v>1734</v>
      </c>
      <c r="BX124" s="67">
        <v>1719</v>
      </c>
      <c r="BY124" s="67">
        <v>1749</v>
      </c>
      <c r="BZ124" s="67">
        <v>1753</v>
      </c>
      <c r="CA124" s="516">
        <v>1731</v>
      </c>
      <c r="CB124" s="516">
        <v>1759</v>
      </c>
      <c r="CC124" s="516">
        <v>1778.5</v>
      </c>
      <c r="CD124" s="516">
        <v>1787</v>
      </c>
      <c r="CE124" s="516">
        <v>1727.5</v>
      </c>
      <c r="CF124" s="516">
        <v>1730</v>
      </c>
      <c r="CG124" s="516">
        <v>1720</v>
      </c>
      <c r="CH124" s="516">
        <v>1770</v>
      </c>
      <c r="CI124" s="516">
        <v>1672</v>
      </c>
      <c r="CJ124" s="516">
        <v>1650</v>
      </c>
      <c r="CK124" s="516">
        <v>1692.5</v>
      </c>
      <c r="CL124" s="516">
        <v>1688</v>
      </c>
      <c r="CM124" s="516">
        <v>1713</v>
      </c>
      <c r="CN124" s="516">
        <v>1655.5</v>
      </c>
      <c r="CO124" s="516">
        <v>1651</v>
      </c>
      <c r="CP124" s="516">
        <v>1701</v>
      </c>
      <c r="CQ124" s="516">
        <v>1733</v>
      </c>
      <c r="CR124" s="516">
        <v>1753</v>
      </c>
      <c r="CS124" s="516">
        <v>1738.5</v>
      </c>
      <c r="CT124" s="516">
        <v>1685</v>
      </c>
      <c r="CU124" s="516">
        <v>1814</v>
      </c>
      <c r="CV124" s="516">
        <v>1880.5</v>
      </c>
      <c r="CW124" s="516">
        <v>1848.5</v>
      </c>
      <c r="CX124" s="516">
        <v>1827.5</v>
      </c>
      <c r="CY124" s="516">
        <v>1821</v>
      </c>
      <c r="CZ124" s="516">
        <v>1869.5</v>
      </c>
      <c r="DA124" s="2">
        <v>1948</v>
      </c>
      <c r="DB124" s="2">
        <v>1967.5</v>
      </c>
      <c r="DC124" s="2">
        <v>1950</v>
      </c>
      <c r="DD124" s="2">
        <v>2017.5</v>
      </c>
      <c r="DE124" s="2">
        <v>1975.5</v>
      </c>
      <c r="DF124" s="2">
        <v>1952.5</v>
      </c>
      <c r="DG124" s="2">
        <v>2007.5</v>
      </c>
      <c r="DH124" s="2">
        <v>2082</v>
      </c>
      <c r="DI124" s="2">
        <v>2106.5</v>
      </c>
      <c r="DJ124" s="2">
        <v>2102</v>
      </c>
      <c r="DK124" s="2">
        <v>2095</v>
      </c>
      <c r="DL124" s="2">
        <v>2060.5</v>
      </c>
      <c r="DM124" s="2">
        <v>2086</v>
      </c>
      <c r="DN124" s="2">
        <v>2101.5</v>
      </c>
      <c r="DO124" s="2">
        <v>2053.5</v>
      </c>
      <c r="DP124" s="2">
        <v>2039.5</v>
      </c>
      <c r="DQ124" s="2">
        <v>2035</v>
      </c>
      <c r="DR124" s="2">
        <v>2081.5</v>
      </c>
      <c r="DS124" s="2">
        <v>2147.5</v>
      </c>
      <c r="DT124" s="2">
        <v>2092</v>
      </c>
      <c r="DU124" s="2">
        <v>2017.5</v>
      </c>
      <c r="DV124" s="2">
        <v>1894.5</v>
      </c>
      <c r="DW124" s="2">
        <v>1878.5</v>
      </c>
      <c r="DX124" s="2">
        <v>1836.5</v>
      </c>
      <c r="DY124" s="2">
        <v>1791</v>
      </c>
      <c r="DZ124" s="2">
        <v>1768</v>
      </c>
      <c r="EA124" s="2">
        <v>1767.5</v>
      </c>
      <c r="EB124" s="2">
        <v>1730.5</v>
      </c>
      <c r="EC124" s="2">
        <v>1727</v>
      </c>
      <c r="ED124" s="2">
        <v>1739</v>
      </c>
      <c r="EE124" s="2">
        <v>1785.5</v>
      </c>
      <c r="EF124" s="2">
        <v>1813</v>
      </c>
      <c r="EG124" s="2">
        <v>1834.5</v>
      </c>
      <c r="EH124" s="2">
        <v>1781</v>
      </c>
      <c r="EI124" s="2">
        <v>1815.5</v>
      </c>
      <c r="EJ124" s="2">
        <v>1838.5</v>
      </c>
      <c r="EK124" s="2">
        <v>1867</v>
      </c>
      <c r="EL124" s="2">
        <v>1887.5</v>
      </c>
      <c r="EM124" s="2">
        <v>1881</v>
      </c>
      <c r="EN124" s="2">
        <v>1877</v>
      </c>
      <c r="EO124" s="2">
        <v>1857</v>
      </c>
      <c r="EP124" s="2">
        <v>1849.5</v>
      </c>
      <c r="EQ124" s="2">
        <v>1821</v>
      </c>
      <c r="ER124" s="2">
        <v>1846</v>
      </c>
      <c r="ES124" s="2">
        <v>1770.5</v>
      </c>
      <c r="ET124" s="2">
        <v>1780.5</v>
      </c>
      <c r="EU124" s="2">
        <v>1781</v>
      </c>
      <c r="EV124" s="2">
        <v>1785</v>
      </c>
      <c r="EW124" s="2">
        <v>1788</v>
      </c>
      <c r="EX124" s="2">
        <v>1775</v>
      </c>
      <c r="EY124" s="2">
        <v>1770</v>
      </c>
      <c r="EZ124" s="2">
        <v>1779</v>
      </c>
      <c r="FA124" s="2">
        <v>1781.5</v>
      </c>
      <c r="FB124" s="2">
        <v>1779.5</v>
      </c>
      <c r="FC124" s="2">
        <v>1792</v>
      </c>
      <c r="FD124" s="2">
        <v>1783.5</v>
      </c>
      <c r="FE124" s="2">
        <v>1823.5</v>
      </c>
      <c r="FF124" s="2">
        <v>1819.5</v>
      </c>
      <c r="FG124" s="2">
        <v>1778</v>
      </c>
      <c r="FH124" s="2">
        <v>1794</v>
      </c>
      <c r="FI124" s="2">
        <v>1765</v>
      </c>
      <c r="FJ124" s="2">
        <v>1799</v>
      </c>
      <c r="FK124" s="2">
        <v>1751</v>
      </c>
      <c r="FL124" s="2">
        <v>1786.5</v>
      </c>
      <c r="FM124" s="2">
        <v>1776</v>
      </c>
      <c r="FN124" s="2">
        <v>1746</v>
      </c>
      <c r="FO124" s="2">
        <v>1765.5</v>
      </c>
      <c r="FP124" s="2">
        <v>1833.5</v>
      </c>
      <c r="FQ124" s="2">
        <v>1855</v>
      </c>
      <c r="FR124" s="2">
        <v>1837</v>
      </c>
      <c r="FS124" s="2">
        <v>1801</v>
      </c>
      <c r="FT124" s="2">
        <v>1767</v>
      </c>
      <c r="FU124" s="2">
        <v>1729</v>
      </c>
      <c r="FV124" s="2">
        <v>1706</v>
      </c>
      <c r="FW124" s="2">
        <v>1682</v>
      </c>
      <c r="FX124" s="2">
        <v>1739</v>
      </c>
      <c r="FY124" s="2">
        <v>1759.5</v>
      </c>
      <c r="FZ124" s="2">
        <v>1710.5</v>
      </c>
      <c r="GA124" s="2">
        <v>1716</v>
      </c>
      <c r="GB124" s="2">
        <v>1694.5</v>
      </c>
      <c r="GC124" s="2">
        <v>1658.5</v>
      </c>
      <c r="GD124" s="2">
        <v>1641</v>
      </c>
      <c r="GE124" s="2">
        <v>1634</v>
      </c>
      <c r="GF124" s="2">
        <v>1597.5</v>
      </c>
      <c r="GG124" s="2">
        <v>1592</v>
      </c>
      <c r="GH124" s="2">
        <v>1601.5</v>
      </c>
      <c r="GI124" s="2">
        <v>1583</v>
      </c>
      <c r="GJ124" s="2">
        <v>1576</v>
      </c>
      <c r="GK124" s="2">
        <v>1623.5</v>
      </c>
      <c r="GL124" s="2">
        <v>1627</v>
      </c>
      <c r="GM124" s="2">
        <v>1639</v>
      </c>
      <c r="GN124" s="2">
        <v>1678.5</v>
      </c>
      <c r="GO124" s="2">
        <v>1633</v>
      </c>
      <c r="GP124" s="2">
        <v>1619.5</v>
      </c>
      <c r="GQ124" s="2">
        <v>1641</v>
      </c>
      <c r="GR124" s="2">
        <v>1612</v>
      </c>
      <c r="GS124" s="2">
        <v>1627.5</v>
      </c>
      <c r="GT124" s="2">
        <v>1604</v>
      </c>
      <c r="GU124" s="2">
        <v>1606</v>
      </c>
      <c r="GV124" s="2">
        <v>1614.5</v>
      </c>
      <c r="GW124" s="2">
        <v>1662</v>
      </c>
      <c r="GX124" s="2">
        <v>1681</v>
      </c>
      <c r="GY124" s="2">
        <v>1682.5</v>
      </c>
      <c r="GZ124" s="2">
        <v>1663.5</v>
      </c>
      <c r="HA124" s="2">
        <v>1548.5</v>
      </c>
      <c r="HB124" s="2">
        <v>1545</v>
      </c>
      <c r="HC124" s="2">
        <v>1575</v>
      </c>
      <c r="HD124" s="2">
        <v>1613</v>
      </c>
      <c r="HE124" s="2">
        <v>1612.5</v>
      </c>
      <c r="HF124" s="2">
        <v>1641.5</v>
      </c>
      <c r="HG124" s="2">
        <v>1608</v>
      </c>
      <c r="HH124" s="2">
        <v>1600</v>
      </c>
      <c r="HI124" s="2">
        <v>1588.5</v>
      </c>
      <c r="HJ124" s="2">
        <v>1609</v>
      </c>
      <c r="HK124" s="2">
        <v>1604.5</v>
      </c>
      <c r="HL124" s="2">
        <v>1595</v>
      </c>
      <c r="HM124" s="2">
        <v>1607.5</v>
      </c>
      <c r="HN124" s="2">
        <v>1636</v>
      </c>
      <c r="HO124" s="2">
        <v>1634</v>
      </c>
      <c r="HP124" s="2">
        <v>1639.5</v>
      </c>
      <c r="HQ124" s="2">
        <v>1634</v>
      </c>
      <c r="HR124" s="2">
        <v>1634</v>
      </c>
      <c r="HS124" s="2">
        <v>1593</v>
      </c>
      <c r="HT124" s="2">
        <v>1585.5</v>
      </c>
      <c r="HU124" s="2">
        <v>1573.5</v>
      </c>
      <c r="HV124" s="2">
        <v>1582</v>
      </c>
      <c r="HW124" s="2">
        <v>1569.5</v>
      </c>
      <c r="HX124" s="2">
        <v>1570</v>
      </c>
      <c r="HY124" s="2">
        <v>1610</v>
      </c>
      <c r="HZ124" s="2">
        <v>1604</v>
      </c>
      <c r="IA124" s="2">
        <v>1588</v>
      </c>
      <c r="IB124" s="2">
        <v>1611.5</v>
      </c>
      <c r="IC124" s="2">
        <v>1613.5</v>
      </c>
      <c r="ID124" s="2">
        <v>1623.5</v>
      </c>
      <c r="IE124" s="2">
        <v>1630.5</v>
      </c>
      <c r="IF124" s="2">
        <v>1621.5</v>
      </c>
      <c r="IG124" s="2">
        <v>1585</v>
      </c>
      <c r="IH124" s="2">
        <v>1577.5</v>
      </c>
      <c r="II124" s="2">
        <v>1551.5</v>
      </c>
      <c r="IJ124" s="2">
        <v>1561</v>
      </c>
      <c r="IK124" s="2">
        <v>1567</v>
      </c>
      <c r="IL124" s="2">
        <v>1559</v>
      </c>
      <c r="IM124" s="2">
        <v>1499</v>
      </c>
      <c r="IN124" s="2">
        <v>1492.5</v>
      </c>
      <c r="IO124" s="2">
        <v>1410</v>
      </c>
      <c r="IP124" s="2">
        <v>1408.5</v>
      </c>
      <c r="IQ124" s="2">
        <v>1394</v>
      </c>
      <c r="IR124" s="2">
        <v>1358.5</v>
      </c>
      <c r="IS124" s="2">
        <v>1351</v>
      </c>
      <c r="IT124" s="2">
        <v>1330</v>
      </c>
    </row>
    <row r="125" spans="1:254" ht="15.9" customHeight="1">
      <c r="A125" s="61" t="s">
        <v>245</v>
      </c>
      <c r="B125" s="6" t="s">
        <v>246</v>
      </c>
      <c r="C125" s="15">
        <v>2469</v>
      </c>
      <c r="D125" s="16">
        <v>21</v>
      </c>
      <c r="E125" s="13">
        <v>2448</v>
      </c>
      <c r="F125" s="13">
        <v>2434</v>
      </c>
      <c r="G125" s="13">
        <v>2411</v>
      </c>
      <c r="H125" s="13">
        <v>2435</v>
      </c>
      <c r="I125" s="13">
        <v>2508</v>
      </c>
      <c r="J125" s="13">
        <v>2547</v>
      </c>
      <c r="K125" s="13">
        <v>2582</v>
      </c>
      <c r="L125" s="13">
        <v>2548</v>
      </c>
      <c r="M125" s="13">
        <v>2562</v>
      </c>
      <c r="N125" s="13">
        <v>2487</v>
      </c>
      <c r="O125" s="13">
        <v>2511</v>
      </c>
      <c r="P125" s="13">
        <v>2544</v>
      </c>
      <c r="Q125" s="13">
        <v>2532</v>
      </c>
      <c r="R125" s="13">
        <v>2501</v>
      </c>
      <c r="S125" s="13">
        <v>2534</v>
      </c>
      <c r="T125" s="13">
        <v>2533</v>
      </c>
      <c r="U125" s="13">
        <v>2498</v>
      </c>
      <c r="V125" s="13">
        <v>2469</v>
      </c>
      <c r="W125" s="13">
        <v>2499</v>
      </c>
      <c r="X125" s="13">
        <v>2504</v>
      </c>
      <c r="Y125" s="13">
        <v>2537</v>
      </c>
      <c r="Z125" s="13">
        <v>2526</v>
      </c>
      <c r="AA125" s="13">
        <v>2500</v>
      </c>
      <c r="AB125" s="13">
        <v>2453</v>
      </c>
      <c r="AC125" s="13">
        <v>2426</v>
      </c>
      <c r="AD125" s="13">
        <v>2387</v>
      </c>
      <c r="AE125" s="13">
        <v>2429</v>
      </c>
      <c r="AF125" s="13">
        <v>2451</v>
      </c>
      <c r="AG125" s="13">
        <v>2388</v>
      </c>
      <c r="AH125" s="13">
        <v>2365</v>
      </c>
      <c r="AI125" s="13">
        <v>2339</v>
      </c>
      <c r="AJ125" s="13">
        <v>2339</v>
      </c>
      <c r="AK125" s="13">
        <v>2339</v>
      </c>
      <c r="AL125" s="13">
        <v>2380</v>
      </c>
      <c r="AM125" s="13">
        <v>2346</v>
      </c>
      <c r="AN125" s="13">
        <v>2359</v>
      </c>
      <c r="AO125" s="13">
        <v>2361</v>
      </c>
      <c r="AP125" s="13">
        <v>2385</v>
      </c>
      <c r="AQ125" s="13">
        <v>2380</v>
      </c>
      <c r="AR125" s="13">
        <v>2360</v>
      </c>
      <c r="AS125" s="13">
        <v>2401</v>
      </c>
      <c r="AT125" s="13">
        <v>2355</v>
      </c>
      <c r="AU125" s="13">
        <v>2321</v>
      </c>
      <c r="AV125" s="13">
        <v>2324</v>
      </c>
      <c r="AW125" s="13">
        <v>2276</v>
      </c>
      <c r="AX125" s="13">
        <v>2274</v>
      </c>
      <c r="AY125" s="13">
        <v>2266</v>
      </c>
      <c r="AZ125" s="13">
        <v>2266</v>
      </c>
      <c r="BA125" s="13">
        <v>2373</v>
      </c>
      <c r="BB125" s="13">
        <v>2360</v>
      </c>
      <c r="BC125" s="13">
        <v>2342</v>
      </c>
      <c r="BD125" s="13">
        <v>2360</v>
      </c>
      <c r="BE125" s="13">
        <v>2359</v>
      </c>
      <c r="BF125" s="13">
        <v>2339</v>
      </c>
      <c r="BG125" s="13">
        <v>2404</v>
      </c>
      <c r="BH125" s="13">
        <v>2343</v>
      </c>
      <c r="BI125" s="13">
        <v>2435</v>
      </c>
      <c r="BJ125" s="13">
        <v>2402</v>
      </c>
      <c r="BK125" s="13">
        <v>2467</v>
      </c>
      <c r="BL125" s="13">
        <v>2445</v>
      </c>
      <c r="BM125" s="67">
        <v>2443</v>
      </c>
      <c r="BN125" s="67">
        <v>2443</v>
      </c>
      <c r="BO125" s="67">
        <v>2539</v>
      </c>
      <c r="BP125" s="67">
        <v>2605</v>
      </c>
      <c r="BQ125" s="67">
        <v>2626</v>
      </c>
      <c r="BR125" s="67">
        <v>2648</v>
      </c>
      <c r="BS125" s="67">
        <v>2685</v>
      </c>
      <c r="BT125" s="67">
        <v>2693</v>
      </c>
      <c r="BU125" s="67">
        <v>2649</v>
      </c>
      <c r="BV125" s="67">
        <v>2643</v>
      </c>
      <c r="BW125" s="67">
        <v>2687</v>
      </c>
      <c r="BX125" s="67">
        <v>2711</v>
      </c>
      <c r="BY125" s="67">
        <v>2739</v>
      </c>
      <c r="BZ125" s="67">
        <v>2769</v>
      </c>
      <c r="CA125" s="516">
        <v>2785</v>
      </c>
      <c r="CB125" s="516">
        <v>2801</v>
      </c>
      <c r="CC125" s="516">
        <v>2825</v>
      </c>
      <c r="CD125" s="516">
        <v>2818</v>
      </c>
      <c r="CE125" s="516">
        <v>2855</v>
      </c>
      <c r="CF125" s="516">
        <v>2812</v>
      </c>
      <c r="CG125" s="516">
        <v>2777</v>
      </c>
      <c r="CH125" s="516">
        <v>2743</v>
      </c>
      <c r="CI125" s="516">
        <v>2701</v>
      </c>
      <c r="CJ125" s="516">
        <v>2691</v>
      </c>
      <c r="CK125" s="516">
        <v>2685</v>
      </c>
      <c r="CL125" s="516">
        <v>2686</v>
      </c>
      <c r="CM125" s="516">
        <v>2695</v>
      </c>
      <c r="CN125" s="516">
        <v>2633</v>
      </c>
      <c r="CO125" s="516">
        <v>2647</v>
      </c>
      <c r="CP125" s="516">
        <v>2701</v>
      </c>
      <c r="CQ125" s="516">
        <v>2671</v>
      </c>
      <c r="CR125" s="516">
        <v>2682</v>
      </c>
      <c r="CS125" s="516">
        <v>2661</v>
      </c>
      <c r="CT125" s="516">
        <v>2650</v>
      </c>
      <c r="CU125" s="516">
        <v>2705</v>
      </c>
      <c r="CV125" s="516">
        <v>2720</v>
      </c>
      <c r="CW125" s="516">
        <v>2700</v>
      </c>
      <c r="CX125" s="516">
        <v>2693</v>
      </c>
      <c r="CY125" s="516">
        <v>2696</v>
      </c>
      <c r="CZ125" s="516">
        <v>2669</v>
      </c>
      <c r="DA125" s="2">
        <v>2709</v>
      </c>
      <c r="DB125" s="2">
        <v>2730</v>
      </c>
      <c r="DC125" s="2">
        <v>2716</v>
      </c>
      <c r="DD125" s="2">
        <v>2759</v>
      </c>
      <c r="DE125" s="2">
        <v>2765</v>
      </c>
      <c r="DF125" s="2">
        <v>2715</v>
      </c>
      <c r="DG125" s="2">
        <v>2717</v>
      </c>
      <c r="DH125" s="2">
        <v>2773</v>
      </c>
      <c r="DI125" s="2">
        <v>2835</v>
      </c>
      <c r="DJ125" s="2">
        <v>2777</v>
      </c>
      <c r="DK125" s="2">
        <v>2741</v>
      </c>
      <c r="DL125" s="2">
        <v>2570</v>
      </c>
      <c r="DM125" s="2">
        <v>2553</v>
      </c>
      <c r="DN125" s="2">
        <v>2571</v>
      </c>
      <c r="DO125" s="2">
        <v>2545</v>
      </c>
      <c r="DP125" s="2">
        <v>2496</v>
      </c>
      <c r="DQ125" s="2">
        <v>2480</v>
      </c>
      <c r="DR125" s="2">
        <v>2459</v>
      </c>
      <c r="DS125" s="2">
        <v>2504</v>
      </c>
      <c r="DT125" s="2">
        <v>2490</v>
      </c>
      <c r="DU125" s="2">
        <v>2394</v>
      </c>
      <c r="DV125" s="2">
        <v>2378</v>
      </c>
      <c r="DW125" s="2">
        <v>2457</v>
      </c>
      <c r="DX125" s="2">
        <v>2465</v>
      </c>
      <c r="DY125" s="2">
        <v>2450</v>
      </c>
      <c r="DZ125" s="2">
        <v>2422</v>
      </c>
      <c r="EA125" s="2">
        <v>2447</v>
      </c>
      <c r="EB125" s="2">
        <v>2437</v>
      </c>
      <c r="EC125" s="2">
        <v>2414</v>
      </c>
      <c r="ED125" s="2">
        <v>2445</v>
      </c>
      <c r="EE125" s="2">
        <v>2463</v>
      </c>
      <c r="EF125" s="2">
        <v>2513</v>
      </c>
      <c r="EG125" s="2">
        <v>2511</v>
      </c>
      <c r="EH125" s="2">
        <v>2474</v>
      </c>
      <c r="EI125" s="2">
        <v>2488</v>
      </c>
      <c r="EJ125" s="2">
        <v>2528</v>
      </c>
      <c r="EK125" s="2">
        <v>2542</v>
      </c>
      <c r="EL125" s="2">
        <v>2540</v>
      </c>
      <c r="EM125" s="2">
        <v>2512</v>
      </c>
      <c r="EN125" s="2">
        <v>2510</v>
      </c>
      <c r="EO125" s="2">
        <v>2485</v>
      </c>
      <c r="EP125" s="2">
        <v>2459</v>
      </c>
      <c r="EQ125" s="2">
        <v>2447</v>
      </c>
      <c r="ER125" s="2">
        <v>2468</v>
      </c>
      <c r="ES125" s="2">
        <v>2392</v>
      </c>
      <c r="ET125" s="2">
        <v>2400</v>
      </c>
      <c r="EU125" s="2">
        <v>2410</v>
      </c>
      <c r="EV125" s="2">
        <v>2428</v>
      </c>
      <c r="EW125" s="2">
        <v>2425</v>
      </c>
      <c r="EX125" s="2">
        <v>2417</v>
      </c>
      <c r="EY125" s="2">
        <v>2427</v>
      </c>
      <c r="EZ125" s="2">
        <v>2420</v>
      </c>
      <c r="FA125" s="2">
        <v>2397</v>
      </c>
      <c r="FB125" s="2">
        <v>2388</v>
      </c>
      <c r="FC125" s="2">
        <v>2380</v>
      </c>
      <c r="FD125" s="2">
        <v>2393</v>
      </c>
      <c r="FE125" s="2">
        <v>2428</v>
      </c>
      <c r="FF125" s="2">
        <v>2411</v>
      </c>
      <c r="FG125" s="2">
        <v>2317</v>
      </c>
      <c r="FH125" s="2">
        <v>2328</v>
      </c>
      <c r="FI125" s="2">
        <v>2340</v>
      </c>
      <c r="FJ125" s="2">
        <v>2359</v>
      </c>
      <c r="FK125" s="2">
        <v>2313</v>
      </c>
      <c r="FL125" s="2">
        <v>2360</v>
      </c>
      <c r="FM125" s="2">
        <v>2357</v>
      </c>
      <c r="FN125" s="2">
        <v>2347</v>
      </c>
      <c r="FO125" s="2">
        <v>2373</v>
      </c>
      <c r="FP125" s="2">
        <v>2439</v>
      </c>
      <c r="FQ125" s="2">
        <v>2397</v>
      </c>
      <c r="FR125" s="2">
        <v>2389</v>
      </c>
      <c r="FS125" s="2">
        <v>2384</v>
      </c>
      <c r="FT125" s="2">
        <v>2382</v>
      </c>
      <c r="FU125" s="2">
        <v>2320</v>
      </c>
      <c r="FV125" s="2">
        <v>2297</v>
      </c>
      <c r="FW125" s="2">
        <v>2284</v>
      </c>
      <c r="FX125" s="2">
        <v>2341</v>
      </c>
      <c r="FY125" s="2">
        <v>2365</v>
      </c>
      <c r="FZ125" s="2">
        <v>2361</v>
      </c>
      <c r="GA125" s="2">
        <v>2361</v>
      </c>
      <c r="GB125" s="2">
        <v>2320</v>
      </c>
      <c r="GC125" s="2">
        <v>2352</v>
      </c>
      <c r="GD125" s="2">
        <v>2280</v>
      </c>
      <c r="GE125" s="2">
        <v>2256</v>
      </c>
      <c r="GF125" s="2">
        <v>2257</v>
      </c>
      <c r="GG125" s="2">
        <v>2270</v>
      </c>
      <c r="GH125" s="2">
        <v>2283</v>
      </c>
      <c r="GI125" s="2">
        <v>2282</v>
      </c>
      <c r="GJ125" s="2">
        <v>2245</v>
      </c>
      <c r="GK125" s="2">
        <v>2298</v>
      </c>
      <c r="GL125" s="2">
        <v>2342</v>
      </c>
      <c r="GM125" s="2">
        <v>2324</v>
      </c>
      <c r="GN125" s="2">
        <v>2351</v>
      </c>
      <c r="GO125" s="2">
        <v>2322</v>
      </c>
      <c r="GP125" s="2">
        <v>2307</v>
      </c>
      <c r="GQ125" s="2">
        <v>2317</v>
      </c>
      <c r="GR125" s="2">
        <v>2286</v>
      </c>
      <c r="GS125" s="2">
        <v>2299</v>
      </c>
      <c r="GT125" s="2">
        <v>2288</v>
      </c>
      <c r="GU125" s="2">
        <v>2262</v>
      </c>
      <c r="GV125" s="2">
        <v>2276</v>
      </c>
      <c r="GW125" s="2">
        <v>2310</v>
      </c>
      <c r="GX125" s="2">
        <v>2323</v>
      </c>
      <c r="GY125" s="2">
        <v>2329</v>
      </c>
      <c r="GZ125" s="2">
        <v>2335</v>
      </c>
      <c r="HA125" s="2">
        <v>2282</v>
      </c>
      <c r="HB125" s="2">
        <v>2266</v>
      </c>
      <c r="HC125" s="2">
        <v>2278</v>
      </c>
      <c r="HD125" s="2">
        <v>2342</v>
      </c>
      <c r="HE125" s="2">
        <v>2382</v>
      </c>
      <c r="HF125" s="2">
        <v>2435</v>
      </c>
      <c r="HG125" s="2">
        <v>2385</v>
      </c>
      <c r="HH125" s="2">
        <v>2387</v>
      </c>
      <c r="HI125" s="2">
        <v>2403</v>
      </c>
      <c r="HJ125" s="2">
        <v>2393</v>
      </c>
      <c r="HK125" s="2">
        <v>2398</v>
      </c>
      <c r="HL125" s="2">
        <v>2391</v>
      </c>
      <c r="HM125" s="2">
        <v>2423</v>
      </c>
      <c r="HN125" s="2">
        <v>2411</v>
      </c>
      <c r="HO125" s="2">
        <v>2364</v>
      </c>
      <c r="HP125" s="2">
        <v>2383</v>
      </c>
      <c r="HQ125" s="2">
        <v>2385</v>
      </c>
      <c r="HR125" s="2">
        <v>2344</v>
      </c>
      <c r="HS125" s="2">
        <v>2316</v>
      </c>
      <c r="HT125" s="2">
        <v>2296</v>
      </c>
      <c r="HU125" s="2">
        <v>2299</v>
      </c>
      <c r="HV125" s="2">
        <v>2318</v>
      </c>
      <c r="HW125" s="2">
        <v>2302</v>
      </c>
      <c r="HX125" s="2">
        <v>2351</v>
      </c>
      <c r="HY125" s="2">
        <v>2301</v>
      </c>
      <c r="HZ125" s="2">
        <v>2275</v>
      </c>
      <c r="IA125" s="2">
        <v>2273</v>
      </c>
      <c r="IB125" s="2">
        <v>2279</v>
      </c>
      <c r="IC125" s="2">
        <v>2300</v>
      </c>
      <c r="ID125" s="2">
        <v>2296</v>
      </c>
      <c r="IE125" s="2">
        <v>2314</v>
      </c>
      <c r="IF125" s="2">
        <v>2287</v>
      </c>
      <c r="IG125" s="2">
        <v>2263</v>
      </c>
      <c r="IH125" s="2">
        <v>2257</v>
      </c>
      <c r="II125" s="2">
        <v>2218</v>
      </c>
      <c r="IJ125" s="2">
        <v>2228</v>
      </c>
      <c r="IK125" s="2">
        <v>2233</v>
      </c>
      <c r="IL125" s="2">
        <v>2218</v>
      </c>
      <c r="IM125" s="2">
        <v>2282</v>
      </c>
      <c r="IN125" s="2">
        <v>2194</v>
      </c>
      <c r="IO125" s="2">
        <v>2150</v>
      </c>
      <c r="IP125" s="2">
        <v>2155</v>
      </c>
      <c r="IQ125" s="2">
        <v>2161</v>
      </c>
      <c r="IR125" s="2">
        <v>2128</v>
      </c>
      <c r="IS125" s="2">
        <v>2112</v>
      </c>
      <c r="IT125" s="2">
        <v>2090</v>
      </c>
    </row>
    <row r="126" spans="1:254" ht="15.9" customHeight="1">
      <c r="A126" s="61" t="s">
        <v>247</v>
      </c>
      <c r="B126" s="6" t="s">
        <v>248</v>
      </c>
      <c r="C126" s="15">
        <v>1022</v>
      </c>
      <c r="D126" s="16">
        <v>0</v>
      </c>
      <c r="E126" s="13">
        <v>1022</v>
      </c>
      <c r="F126" s="13">
        <v>1020</v>
      </c>
      <c r="G126" s="13">
        <v>1009</v>
      </c>
      <c r="H126" s="13">
        <v>1027</v>
      </c>
      <c r="I126" s="13">
        <v>1033</v>
      </c>
      <c r="J126" s="13">
        <v>1039</v>
      </c>
      <c r="K126" s="13">
        <v>1049</v>
      </c>
      <c r="L126" s="13">
        <v>1023</v>
      </c>
      <c r="M126" s="13">
        <v>1021</v>
      </c>
      <c r="N126" s="13">
        <v>988</v>
      </c>
      <c r="O126" s="13">
        <v>990</v>
      </c>
      <c r="P126" s="13">
        <v>999</v>
      </c>
      <c r="Q126" s="13">
        <v>1006</v>
      </c>
      <c r="R126" s="13">
        <v>998</v>
      </c>
      <c r="S126" s="13">
        <v>1006</v>
      </c>
      <c r="T126" s="13">
        <v>1014</v>
      </c>
      <c r="U126" s="13">
        <v>1016</v>
      </c>
      <c r="V126" s="13">
        <v>1014</v>
      </c>
      <c r="W126" s="13">
        <v>1017</v>
      </c>
      <c r="X126" s="13">
        <v>1009</v>
      </c>
      <c r="Y126" s="13">
        <v>1004</v>
      </c>
      <c r="Z126" s="13">
        <v>1013</v>
      </c>
      <c r="AA126" s="13">
        <v>1010</v>
      </c>
      <c r="AB126" s="13">
        <v>1001</v>
      </c>
      <c r="AC126" s="13">
        <v>983</v>
      </c>
      <c r="AD126" s="13">
        <v>964</v>
      </c>
      <c r="AE126" s="13">
        <v>969</v>
      </c>
      <c r="AF126" s="13">
        <v>975</v>
      </c>
      <c r="AG126" s="13">
        <v>986</v>
      </c>
      <c r="AH126" s="13">
        <v>975</v>
      </c>
      <c r="AI126" s="13">
        <v>978</v>
      </c>
      <c r="AJ126" s="13">
        <v>985</v>
      </c>
      <c r="AK126" s="13">
        <v>1018</v>
      </c>
      <c r="AL126" s="13">
        <v>1030</v>
      </c>
      <c r="AM126" s="13">
        <v>1023</v>
      </c>
      <c r="AN126" s="13">
        <v>1015</v>
      </c>
      <c r="AO126" s="13">
        <v>1018</v>
      </c>
      <c r="AP126" s="13">
        <v>1022</v>
      </c>
      <c r="AQ126" s="13">
        <v>1020</v>
      </c>
      <c r="AR126" s="13">
        <v>1006</v>
      </c>
      <c r="AS126" s="13">
        <v>1009</v>
      </c>
      <c r="AT126" s="13">
        <v>1011</v>
      </c>
      <c r="AU126" s="13">
        <v>1031</v>
      </c>
      <c r="AV126" s="13">
        <v>1024</v>
      </c>
      <c r="AW126" s="13">
        <v>1005</v>
      </c>
      <c r="AX126" s="13">
        <v>1016</v>
      </c>
      <c r="AY126" s="13">
        <v>1023</v>
      </c>
      <c r="AZ126" s="13">
        <v>1027</v>
      </c>
      <c r="BA126" s="13">
        <v>1067</v>
      </c>
      <c r="BB126" s="13">
        <v>1057</v>
      </c>
      <c r="BC126" s="13">
        <v>1058</v>
      </c>
      <c r="BD126" s="13">
        <v>1061</v>
      </c>
      <c r="BE126" s="13">
        <v>1099</v>
      </c>
      <c r="BF126" s="13">
        <v>1018</v>
      </c>
      <c r="BG126" s="13">
        <v>1018</v>
      </c>
      <c r="BH126" s="13">
        <v>1022</v>
      </c>
      <c r="BI126" s="13">
        <v>1026</v>
      </c>
      <c r="BJ126" s="13">
        <v>1004</v>
      </c>
      <c r="BK126" s="13">
        <v>1039</v>
      </c>
      <c r="BL126" s="13">
        <v>1105</v>
      </c>
      <c r="BM126" s="67">
        <v>1089</v>
      </c>
      <c r="BN126" s="67">
        <v>1098</v>
      </c>
      <c r="BO126" s="67">
        <v>1109</v>
      </c>
      <c r="BP126" s="67">
        <v>1115</v>
      </c>
      <c r="BQ126" s="67">
        <v>1108</v>
      </c>
      <c r="BR126" s="67">
        <v>1095</v>
      </c>
      <c r="BS126" s="67">
        <v>1093</v>
      </c>
      <c r="BT126" s="67">
        <v>1106</v>
      </c>
      <c r="BU126" s="67">
        <v>1091</v>
      </c>
      <c r="BV126" s="67">
        <v>1084</v>
      </c>
      <c r="BW126" s="67">
        <v>1105</v>
      </c>
      <c r="BX126" s="67">
        <v>1114</v>
      </c>
      <c r="BY126" s="67">
        <v>1142</v>
      </c>
      <c r="BZ126" s="67">
        <v>1161</v>
      </c>
      <c r="CA126" s="516">
        <v>1184</v>
      </c>
      <c r="CB126" s="516">
        <v>1190</v>
      </c>
      <c r="CC126" s="516">
        <v>1206</v>
      </c>
      <c r="CD126" s="516">
        <v>1187</v>
      </c>
      <c r="CE126" s="516">
        <v>1196</v>
      </c>
      <c r="CF126" s="516">
        <v>1205</v>
      </c>
      <c r="CG126" s="516">
        <v>1196</v>
      </c>
      <c r="CH126" s="516">
        <v>1209</v>
      </c>
      <c r="CI126" s="516">
        <v>1182</v>
      </c>
      <c r="CJ126" s="516">
        <v>1169</v>
      </c>
      <c r="CK126" s="516">
        <v>1161</v>
      </c>
      <c r="CL126" s="516">
        <v>1151</v>
      </c>
      <c r="CM126" s="516">
        <v>1165</v>
      </c>
      <c r="CN126" s="516">
        <v>1134</v>
      </c>
      <c r="CO126" s="516">
        <v>1140</v>
      </c>
      <c r="CP126" s="516">
        <v>1168</v>
      </c>
      <c r="CQ126" s="516">
        <v>1154</v>
      </c>
      <c r="CR126" s="516">
        <v>1159</v>
      </c>
      <c r="CS126" s="516">
        <v>1142</v>
      </c>
      <c r="CT126" s="516">
        <v>1127</v>
      </c>
      <c r="CU126" s="516">
        <v>1152</v>
      </c>
      <c r="CV126" s="516">
        <v>1178</v>
      </c>
      <c r="CW126" s="516">
        <v>1172</v>
      </c>
      <c r="CX126" s="516">
        <v>1184</v>
      </c>
      <c r="CY126" s="516">
        <v>1191</v>
      </c>
      <c r="CZ126" s="516">
        <v>1195</v>
      </c>
      <c r="DA126" s="2">
        <v>1216</v>
      </c>
      <c r="DB126" s="2">
        <v>1235</v>
      </c>
      <c r="DC126" s="2">
        <v>1204</v>
      </c>
      <c r="DD126" s="2">
        <v>1232</v>
      </c>
      <c r="DE126" s="2">
        <v>1218</v>
      </c>
      <c r="DF126" s="2">
        <v>1195</v>
      </c>
      <c r="DG126" s="2">
        <v>1225</v>
      </c>
      <c r="DH126" s="2">
        <v>1276</v>
      </c>
      <c r="DI126" s="2">
        <v>1320</v>
      </c>
      <c r="DJ126" s="2">
        <v>1292</v>
      </c>
      <c r="DK126" s="2">
        <v>1301</v>
      </c>
      <c r="DL126" s="2">
        <v>1290</v>
      </c>
      <c r="DM126" s="2">
        <v>1291</v>
      </c>
      <c r="DN126" s="2">
        <v>1265</v>
      </c>
      <c r="DO126" s="2">
        <v>1250</v>
      </c>
      <c r="DP126" s="2">
        <v>1239</v>
      </c>
      <c r="DQ126" s="2">
        <v>1230</v>
      </c>
      <c r="DR126" s="2">
        <v>1293</v>
      </c>
      <c r="DS126" s="2">
        <v>1311</v>
      </c>
      <c r="DT126" s="2">
        <v>1338</v>
      </c>
      <c r="DU126" s="2">
        <v>1310</v>
      </c>
      <c r="DV126" s="2">
        <v>1302</v>
      </c>
      <c r="DW126" s="2">
        <v>1291</v>
      </c>
      <c r="DX126" s="2">
        <v>1283</v>
      </c>
      <c r="DY126" s="2">
        <v>1306</v>
      </c>
      <c r="DZ126" s="2">
        <v>1299</v>
      </c>
      <c r="EA126" s="2">
        <v>1292</v>
      </c>
      <c r="EB126" s="2">
        <v>1276</v>
      </c>
      <c r="EC126" s="2">
        <v>1274</v>
      </c>
      <c r="ED126" s="2">
        <v>1263</v>
      </c>
      <c r="EE126" s="2">
        <v>1252</v>
      </c>
      <c r="EF126" s="2">
        <v>1258</v>
      </c>
      <c r="EG126" s="2">
        <v>1248</v>
      </c>
      <c r="EH126" s="2">
        <v>1227</v>
      </c>
      <c r="EI126" s="2">
        <v>1244</v>
      </c>
      <c r="EJ126" s="2">
        <v>1249</v>
      </c>
      <c r="EK126" s="2">
        <v>1258</v>
      </c>
      <c r="EL126" s="2">
        <v>1281</v>
      </c>
      <c r="EM126" s="2">
        <v>1261</v>
      </c>
      <c r="EN126" s="2">
        <v>1254</v>
      </c>
      <c r="EO126" s="2">
        <v>1267</v>
      </c>
      <c r="EP126" s="2">
        <v>1273</v>
      </c>
      <c r="EQ126" s="2">
        <v>1266</v>
      </c>
      <c r="ER126" s="2">
        <v>1272</v>
      </c>
      <c r="ES126" s="2">
        <v>1284</v>
      </c>
      <c r="ET126" s="2">
        <v>1293</v>
      </c>
      <c r="EU126" s="2">
        <v>1302</v>
      </c>
      <c r="EV126" s="2">
        <v>1301</v>
      </c>
      <c r="EW126" s="2">
        <v>1309</v>
      </c>
      <c r="EX126" s="2">
        <v>1295</v>
      </c>
      <c r="EY126" s="2">
        <v>1295</v>
      </c>
      <c r="EZ126" s="2">
        <v>1283</v>
      </c>
      <c r="FA126" s="2">
        <v>1290</v>
      </c>
      <c r="FB126" s="2">
        <v>1300</v>
      </c>
      <c r="FC126" s="2">
        <v>1292</v>
      </c>
      <c r="FD126" s="2">
        <v>1296</v>
      </c>
      <c r="FE126" s="2">
        <v>1304</v>
      </c>
      <c r="FF126" s="2">
        <v>1282</v>
      </c>
      <c r="FG126" s="2">
        <v>1277</v>
      </c>
      <c r="FH126" s="2">
        <v>1306</v>
      </c>
      <c r="FI126" s="2">
        <v>1297</v>
      </c>
      <c r="FJ126" s="2">
        <v>1299</v>
      </c>
      <c r="FK126" s="2">
        <v>1280</v>
      </c>
      <c r="FL126" s="2">
        <v>1296</v>
      </c>
      <c r="FM126" s="2">
        <v>1273</v>
      </c>
      <c r="FN126" s="2">
        <v>1277</v>
      </c>
      <c r="FO126" s="2">
        <v>1276</v>
      </c>
      <c r="FP126" s="2">
        <v>1301</v>
      </c>
      <c r="FQ126" s="2">
        <v>1257</v>
      </c>
      <c r="FR126" s="2">
        <v>1252</v>
      </c>
      <c r="FS126" s="2">
        <v>1241</v>
      </c>
      <c r="FT126" s="2">
        <v>1236</v>
      </c>
      <c r="FU126" s="2">
        <v>1220</v>
      </c>
      <c r="FV126" s="2">
        <v>1222</v>
      </c>
      <c r="FW126" s="2">
        <v>1216</v>
      </c>
      <c r="FX126" s="2">
        <v>1274</v>
      </c>
      <c r="FY126" s="2">
        <v>1268</v>
      </c>
      <c r="FZ126" s="2">
        <v>1164</v>
      </c>
      <c r="GA126" s="2">
        <v>1212</v>
      </c>
      <c r="GB126" s="2">
        <v>1209</v>
      </c>
      <c r="GC126" s="2">
        <v>1215</v>
      </c>
      <c r="GD126" s="2">
        <v>1200</v>
      </c>
      <c r="GE126" s="2">
        <v>1184</v>
      </c>
      <c r="GF126" s="2">
        <v>1196</v>
      </c>
      <c r="GG126" s="2">
        <v>1208</v>
      </c>
      <c r="GH126" s="2">
        <v>1223</v>
      </c>
      <c r="GI126" s="2">
        <v>1221</v>
      </c>
      <c r="GJ126" s="2">
        <v>1216</v>
      </c>
      <c r="GK126" s="2">
        <v>1218</v>
      </c>
      <c r="GL126" s="2">
        <v>1240</v>
      </c>
      <c r="GM126" s="2">
        <v>1230</v>
      </c>
      <c r="GN126" s="2">
        <v>1240</v>
      </c>
      <c r="GO126" s="2">
        <v>1238</v>
      </c>
      <c r="GP126" s="2">
        <v>1237</v>
      </c>
      <c r="GQ126" s="2">
        <v>1233</v>
      </c>
      <c r="GR126" s="2">
        <v>1204</v>
      </c>
      <c r="GS126" s="2">
        <v>1223</v>
      </c>
      <c r="GT126" s="2">
        <v>1218</v>
      </c>
      <c r="GU126" s="2">
        <v>1198</v>
      </c>
      <c r="GV126" s="2">
        <v>1237</v>
      </c>
      <c r="GW126" s="2">
        <v>1249</v>
      </c>
      <c r="GX126" s="2">
        <v>1237</v>
      </c>
      <c r="GY126" s="2">
        <v>1225</v>
      </c>
      <c r="GZ126" s="2">
        <v>1252</v>
      </c>
      <c r="HA126" s="2">
        <v>1218</v>
      </c>
      <c r="HB126" s="2">
        <v>1194</v>
      </c>
      <c r="HC126" s="2">
        <v>1192</v>
      </c>
      <c r="HD126" s="2">
        <v>1245</v>
      </c>
      <c r="HE126" s="2">
        <v>1245</v>
      </c>
      <c r="HF126" s="2">
        <v>1235</v>
      </c>
      <c r="HG126" s="2">
        <v>1245</v>
      </c>
      <c r="HH126" s="2">
        <v>1264</v>
      </c>
      <c r="HI126" s="2">
        <v>1223</v>
      </c>
      <c r="HJ126" s="2">
        <v>1202</v>
      </c>
      <c r="HK126" s="2">
        <v>1205</v>
      </c>
      <c r="HL126" s="2">
        <v>1209</v>
      </c>
      <c r="HM126" s="2">
        <v>1215</v>
      </c>
      <c r="HN126" s="2">
        <v>1237</v>
      </c>
      <c r="HO126" s="2">
        <v>1228</v>
      </c>
      <c r="HP126" s="2">
        <v>1258</v>
      </c>
      <c r="HQ126" s="2">
        <v>1253</v>
      </c>
      <c r="HR126" s="2">
        <v>1253</v>
      </c>
      <c r="HS126" s="2">
        <v>1232</v>
      </c>
      <c r="HT126" s="2">
        <v>1250</v>
      </c>
      <c r="HU126" s="2">
        <v>1225</v>
      </c>
      <c r="HV126" s="2">
        <v>1227</v>
      </c>
      <c r="HW126" s="2">
        <v>1248</v>
      </c>
      <c r="HX126" s="2">
        <v>1253</v>
      </c>
      <c r="HY126" s="2">
        <v>1252</v>
      </c>
      <c r="HZ126" s="2">
        <v>1245</v>
      </c>
      <c r="IA126" s="2">
        <v>1257</v>
      </c>
      <c r="IB126" s="2">
        <v>1263</v>
      </c>
      <c r="IC126" s="2">
        <v>1248</v>
      </c>
      <c r="ID126" s="2">
        <v>1247</v>
      </c>
      <c r="IE126" s="2">
        <v>1244</v>
      </c>
      <c r="IF126" s="2">
        <v>1245</v>
      </c>
      <c r="IG126" s="2">
        <v>1241</v>
      </c>
      <c r="IH126" s="2">
        <v>1231</v>
      </c>
      <c r="II126" s="2">
        <v>1186</v>
      </c>
      <c r="IJ126" s="2">
        <v>1175</v>
      </c>
      <c r="IK126" s="2">
        <v>1175</v>
      </c>
      <c r="IL126" s="2">
        <v>1146</v>
      </c>
      <c r="IM126" s="2">
        <v>1135</v>
      </c>
      <c r="IN126" s="2">
        <v>1140</v>
      </c>
      <c r="IO126" s="2">
        <v>1131</v>
      </c>
      <c r="IP126" s="2">
        <v>1120</v>
      </c>
      <c r="IQ126" s="2">
        <v>1130</v>
      </c>
      <c r="IR126" s="2">
        <v>1112</v>
      </c>
      <c r="IS126" s="2">
        <v>1092</v>
      </c>
      <c r="IT126" s="2">
        <v>1095</v>
      </c>
    </row>
    <row r="127" spans="1:254" ht="15.9" customHeight="1">
      <c r="A127" s="61" t="s">
        <v>249</v>
      </c>
      <c r="B127" s="6" t="s">
        <v>250</v>
      </c>
      <c r="C127" s="15">
        <v>5440</v>
      </c>
      <c r="D127" s="16">
        <v>49</v>
      </c>
      <c r="E127" s="13">
        <v>5391</v>
      </c>
      <c r="F127" s="13">
        <v>5310</v>
      </c>
      <c r="G127" s="13">
        <v>5375</v>
      </c>
      <c r="H127" s="13">
        <v>5421</v>
      </c>
      <c r="I127" s="13">
        <v>5515</v>
      </c>
      <c r="J127" s="13">
        <v>5519</v>
      </c>
      <c r="K127" s="13">
        <v>5616</v>
      </c>
      <c r="L127" s="13">
        <v>5536</v>
      </c>
      <c r="M127" s="13">
        <v>5568</v>
      </c>
      <c r="N127" s="13">
        <v>5523</v>
      </c>
      <c r="O127" s="13">
        <v>5452</v>
      </c>
      <c r="P127" s="13">
        <v>5409</v>
      </c>
      <c r="Q127" s="13">
        <v>5436</v>
      </c>
      <c r="R127" s="13">
        <v>5367</v>
      </c>
      <c r="S127" s="13">
        <v>5371</v>
      </c>
      <c r="T127" s="13">
        <v>5392</v>
      </c>
      <c r="U127" s="13">
        <v>5382</v>
      </c>
      <c r="V127" s="13">
        <v>5299</v>
      </c>
      <c r="W127" s="13">
        <v>5363</v>
      </c>
      <c r="X127" s="13">
        <v>5417</v>
      </c>
      <c r="Y127" s="13">
        <v>5493</v>
      </c>
      <c r="Z127" s="13">
        <v>5528</v>
      </c>
      <c r="AA127" s="13">
        <v>5515</v>
      </c>
      <c r="AB127" s="13">
        <v>5363</v>
      </c>
      <c r="AC127" s="13">
        <v>5334</v>
      </c>
      <c r="AD127" s="13">
        <v>5298</v>
      </c>
      <c r="AE127" s="13">
        <v>5456</v>
      </c>
      <c r="AF127" s="13">
        <v>5463</v>
      </c>
      <c r="AG127" s="13">
        <v>5378</v>
      </c>
      <c r="AH127" s="13">
        <v>5359</v>
      </c>
      <c r="AI127" s="13">
        <v>5412</v>
      </c>
      <c r="AJ127" s="13">
        <v>5438</v>
      </c>
      <c r="AK127" s="13">
        <v>5451</v>
      </c>
      <c r="AL127" s="13">
        <v>5410</v>
      </c>
      <c r="AM127" s="13">
        <v>5422</v>
      </c>
      <c r="AN127" s="13">
        <v>5446</v>
      </c>
      <c r="AO127" s="13">
        <v>5481</v>
      </c>
      <c r="AP127" s="13">
        <v>5500</v>
      </c>
      <c r="AQ127" s="13">
        <v>5615</v>
      </c>
      <c r="AR127" s="13">
        <v>5672</v>
      </c>
      <c r="AS127" s="13">
        <v>5517</v>
      </c>
      <c r="AT127" s="13">
        <v>5460</v>
      </c>
      <c r="AU127" s="13">
        <v>5516</v>
      </c>
      <c r="AV127" s="13">
        <v>5489</v>
      </c>
      <c r="AW127" s="13">
        <v>5439</v>
      </c>
      <c r="AX127" s="13">
        <v>5569</v>
      </c>
      <c r="AY127" s="13">
        <v>5399</v>
      </c>
      <c r="AZ127" s="13">
        <v>5340</v>
      </c>
      <c r="BA127" s="13">
        <v>5361</v>
      </c>
      <c r="BB127" s="13">
        <v>5385</v>
      </c>
      <c r="BC127" s="13">
        <v>5500</v>
      </c>
      <c r="BD127" s="13">
        <v>5545</v>
      </c>
      <c r="BE127" s="13">
        <v>5567</v>
      </c>
      <c r="BF127" s="13">
        <v>5650</v>
      </c>
      <c r="BG127" s="13">
        <v>5668</v>
      </c>
      <c r="BH127" s="13">
        <v>5760</v>
      </c>
      <c r="BI127" s="13">
        <v>5806</v>
      </c>
      <c r="BJ127" s="13">
        <v>5650</v>
      </c>
      <c r="BK127" s="13">
        <v>5732</v>
      </c>
      <c r="BL127" s="13">
        <v>5742</v>
      </c>
      <c r="BM127" s="67">
        <v>5769</v>
      </c>
      <c r="BN127" s="67">
        <v>5699</v>
      </c>
      <c r="BO127" s="67">
        <v>5590</v>
      </c>
      <c r="BP127" s="67">
        <v>5767</v>
      </c>
      <c r="BQ127" s="67">
        <v>5762</v>
      </c>
      <c r="BR127" s="67">
        <v>5704</v>
      </c>
      <c r="BS127" s="67">
        <v>5682</v>
      </c>
      <c r="BT127" s="67">
        <v>5949</v>
      </c>
      <c r="BU127" s="67">
        <v>5804</v>
      </c>
      <c r="BV127" s="67">
        <v>5839</v>
      </c>
      <c r="BW127" s="67">
        <v>5856</v>
      </c>
      <c r="BX127" s="67">
        <v>5831</v>
      </c>
      <c r="BY127" s="67">
        <v>5927</v>
      </c>
      <c r="BZ127" s="67">
        <v>5978</v>
      </c>
      <c r="CA127" s="516">
        <v>6128</v>
      </c>
      <c r="CB127" s="516">
        <v>6236</v>
      </c>
      <c r="CC127" s="516">
        <v>6205</v>
      </c>
      <c r="CD127" s="516">
        <v>6220</v>
      </c>
      <c r="CE127" s="516">
        <v>6276</v>
      </c>
      <c r="CF127" s="516">
        <v>6448</v>
      </c>
      <c r="CG127" s="516">
        <v>6467</v>
      </c>
      <c r="CH127" s="516">
        <v>6501</v>
      </c>
      <c r="CI127" s="516">
        <v>6462</v>
      </c>
      <c r="CJ127" s="516">
        <v>6439</v>
      </c>
      <c r="CK127" s="516">
        <v>6498</v>
      </c>
      <c r="CL127" s="516">
        <v>6384</v>
      </c>
      <c r="CM127" s="516">
        <v>6550</v>
      </c>
      <c r="CN127" s="516">
        <v>6381</v>
      </c>
      <c r="CO127" s="516">
        <v>6469</v>
      </c>
      <c r="CP127" s="516">
        <v>6463</v>
      </c>
      <c r="CQ127" s="516">
        <v>6383</v>
      </c>
      <c r="CR127" s="516">
        <v>6404</v>
      </c>
      <c r="CS127" s="516">
        <v>6305</v>
      </c>
      <c r="CT127" s="516">
        <v>6135</v>
      </c>
      <c r="CU127" s="516">
        <v>6387</v>
      </c>
      <c r="CV127" s="516">
        <v>6505</v>
      </c>
      <c r="CW127" s="516">
        <v>6279</v>
      </c>
      <c r="CX127" s="516">
        <v>6190</v>
      </c>
      <c r="CY127" s="516">
        <v>6157</v>
      </c>
      <c r="CZ127" s="516">
        <v>6310</v>
      </c>
      <c r="DA127" s="2">
        <v>6314</v>
      </c>
      <c r="DB127" s="2">
        <v>6109</v>
      </c>
      <c r="DC127" s="2">
        <v>6184</v>
      </c>
      <c r="DD127" s="2">
        <v>6646</v>
      </c>
      <c r="DE127" s="2">
        <v>6681</v>
      </c>
      <c r="DF127" s="2">
        <v>6617</v>
      </c>
      <c r="DG127" s="2">
        <v>6648</v>
      </c>
      <c r="DH127" s="2">
        <v>6510</v>
      </c>
      <c r="DI127" s="2">
        <v>6516</v>
      </c>
      <c r="DJ127" s="2">
        <v>6440</v>
      </c>
      <c r="DK127" s="2">
        <v>6460</v>
      </c>
      <c r="DL127" s="2">
        <v>6467</v>
      </c>
      <c r="DM127" s="2">
        <v>6388</v>
      </c>
      <c r="DN127" s="2">
        <v>6509</v>
      </c>
      <c r="DO127" s="2">
        <v>6458</v>
      </c>
      <c r="DP127" s="2">
        <v>6480</v>
      </c>
      <c r="DQ127" s="2">
        <v>6522</v>
      </c>
      <c r="DR127" s="2">
        <v>6640</v>
      </c>
      <c r="DS127" s="2">
        <v>6737</v>
      </c>
      <c r="DT127" s="2">
        <v>6396</v>
      </c>
      <c r="DU127" s="2">
        <v>6535</v>
      </c>
      <c r="DV127" s="2">
        <v>6412</v>
      </c>
      <c r="DW127" s="2">
        <v>6334</v>
      </c>
      <c r="DX127" s="2">
        <v>6234</v>
      </c>
      <c r="DY127" s="2">
        <v>6198</v>
      </c>
      <c r="DZ127" s="2">
        <v>5870</v>
      </c>
      <c r="EA127" s="2">
        <v>5794</v>
      </c>
      <c r="EB127" s="2">
        <v>5762</v>
      </c>
      <c r="EC127" s="2">
        <v>5758</v>
      </c>
      <c r="ED127" s="2">
        <v>5732</v>
      </c>
      <c r="EE127" s="2">
        <v>5749</v>
      </c>
      <c r="EF127" s="2">
        <v>5777</v>
      </c>
      <c r="EG127" s="2">
        <v>5714</v>
      </c>
      <c r="EH127" s="2">
        <v>5646</v>
      </c>
      <c r="EI127" s="2">
        <v>5575</v>
      </c>
      <c r="EJ127" s="2">
        <v>5612</v>
      </c>
      <c r="EK127" s="2">
        <v>5580</v>
      </c>
      <c r="EL127" s="2">
        <v>5565</v>
      </c>
      <c r="EM127" s="2">
        <v>5559</v>
      </c>
      <c r="EN127" s="2">
        <v>5511</v>
      </c>
      <c r="EO127" s="2">
        <v>5450</v>
      </c>
      <c r="EP127" s="2">
        <v>5415</v>
      </c>
      <c r="EQ127" s="2">
        <v>5320</v>
      </c>
      <c r="ER127" s="2">
        <v>5450</v>
      </c>
      <c r="ES127" s="2">
        <v>5440</v>
      </c>
      <c r="ET127" s="2">
        <v>5430</v>
      </c>
      <c r="EU127" s="2">
        <v>5384</v>
      </c>
      <c r="EV127" s="2">
        <v>5410</v>
      </c>
      <c r="EW127" s="2">
        <v>5400</v>
      </c>
      <c r="EX127" s="2">
        <v>5388</v>
      </c>
      <c r="EY127" s="2">
        <v>5438</v>
      </c>
      <c r="EZ127" s="2">
        <v>5401</v>
      </c>
      <c r="FA127" s="2">
        <v>5403</v>
      </c>
      <c r="FB127" s="2">
        <v>5441</v>
      </c>
      <c r="FC127" s="2">
        <v>5355</v>
      </c>
      <c r="FD127" s="2">
        <v>5365</v>
      </c>
      <c r="FE127" s="2">
        <v>5390</v>
      </c>
      <c r="FF127" s="2">
        <v>5359</v>
      </c>
      <c r="FG127" s="2">
        <v>5260</v>
      </c>
      <c r="FH127" s="2">
        <v>5383</v>
      </c>
      <c r="FI127" s="2">
        <v>5300</v>
      </c>
      <c r="FJ127" s="2">
        <v>5277</v>
      </c>
      <c r="FK127" s="2">
        <v>5166</v>
      </c>
      <c r="FL127" s="2">
        <v>5330</v>
      </c>
      <c r="FM127" s="2">
        <v>5305</v>
      </c>
      <c r="FN127" s="2">
        <v>5476</v>
      </c>
      <c r="FO127" s="2">
        <v>5418</v>
      </c>
      <c r="FP127" s="2">
        <v>5484</v>
      </c>
      <c r="FQ127" s="2">
        <v>5475</v>
      </c>
      <c r="FR127" s="2">
        <v>5430</v>
      </c>
      <c r="FS127" s="2">
        <v>5308</v>
      </c>
      <c r="FT127" s="2">
        <v>5243</v>
      </c>
      <c r="FU127" s="2">
        <v>5212</v>
      </c>
      <c r="FV127" s="2">
        <v>5119</v>
      </c>
      <c r="FW127" s="2">
        <v>5094</v>
      </c>
      <c r="FX127" s="2">
        <v>5207</v>
      </c>
      <c r="FY127" s="2">
        <v>5189</v>
      </c>
      <c r="FZ127" s="2">
        <v>5184</v>
      </c>
      <c r="GA127" s="2">
        <v>5073</v>
      </c>
      <c r="GB127" s="2">
        <v>5069</v>
      </c>
      <c r="GC127" s="2">
        <v>4981</v>
      </c>
      <c r="GD127" s="2">
        <v>4890</v>
      </c>
      <c r="GE127" s="2">
        <v>4874</v>
      </c>
      <c r="GF127" s="2">
        <v>4780</v>
      </c>
      <c r="GG127" s="2">
        <v>4762</v>
      </c>
      <c r="GH127" s="2">
        <v>4848</v>
      </c>
      <c r="GI127" s="2">
        <v>4458</v>
      </c>
      <c r="GJ127" s="2">
        <v>4274</v>
      </c>
      <c r="GK127" s="2">
        <v>4248</v>
      </c>
      <c r="GL127" s="2">
        <v>4259</v>
      </c>
      <c r="GM127" s="2">
        <v>4229</v>
      </c>
      <c r="GN127" s="2">
        <v>4255</v>
      </c>
      <c r="GO127" s="2">
        <v>4204</v>
      </c>
      <c r="GP127" s="2">
        <v>4195</v>
      </c>
      <c r="GQ127" s="2">
        <v>4197</v>
      </c>
      <c r="GR127" s="2">
        <v>4144</v>
      </c>
      <c r="GS127" s="2">
        <v>4198</v>
      </c>
      <c r="GT127" s="2">
        <v>4154</v>
      </c>
      <c r="GU127" s="2">
        <v>4116</v>
      </c>
      <c r="GV127" s="2">
        <v>4155</v>
      </c>
      <c r="GW127" s="2">
        <v>4296</v>
      </c>
      <c r="GX127" s="2">
        <v>4317</v>
      </c>
      <c r="GY127" s="2">
        <v>4259</v>
      </c>
      <c r="GZ127" s="2">
        <v>4259</v>
      </c>
      <c r="HA127" s="2">
        <v>4218</v>
      </c>
      <c r="HB127" s="2">
        <v>4167</v>
      </c>
      <c r="HC127" s="2">
        <v>4195</v>
      </c>
      <c r="HD127" s="2">
        <v>4289</v>
      </c>
      <c r="HE127" s="2">
        <v>4270</v>
      </c>
      <c r="HF127" s="2">
        <v>4340</v>
      </c>
      <c r="HG127" s="2">
        <v>4311</v>
      </c>
      <c r="HH127" s="2">
        <v>4275</v>
      </c>
      <c r="HI127" s="2">
        <v>4250</v>
      </c>
      <c r="HJ127" s="2">
        <v>4207</v>
      </c>
      <c r="HK127" s="2">
        <v>4249</v>
      </c>
      <c r="HL127" s="2">
        <v>4276</v>
      </c>
      <c r="HM127" s="2">
        <v>4397</v>
      </c>
      <c r="HN127" s="2">
        <v>4372</v>
      </c>
      <c r="HO127" s="2">
        <v>4369</v>
      </c>
      <c r="HP127" s="2">
        <v>4341</v>
      </c>
      <c r="HQ127" s="2">
        <v>4275</v>
      </c>
      <c r="HR127" s="2">
        <v>4327</v>
      </c>
      <c r="HS127" s="2">
        <v>4300</v>
      </c>
      <c r="HT127" s="2">
        <v>4286</v>
      </c>
      <c r="HU127" s="2">
        <v>4257</v>
      </c>
      <c r="HV127" s="2">
        <v>4293</v>
      </c>
      <c r="HW127" s="2">
        <v>4247</v>
      </c>
      <c r="HX127" s="2">
        <v>4197</v>
      </c>
      <c r="HY127" s="2">
        <v>4220</v>
      </c>
      <c r="HZ127" s="2">
        <v>4204</v>
      </c>
      <c r="IA127" s="2">
        <v>4189</v>
      </c>
      <c r="IB127" s="2">
        <v>4262</v>
      </c>
      <c r="IC127" s="2">
        <v>4325</v>
      </c>
      <c r="ID127" s="2">
        <v>4275</v>
      </c>
      <c r="IE127" s="2">
        <v>4264</v>
      </c>
      <c r="IF127" s="2">
        <v>4216</v>
      </c>
      <c r="IG127" s="2">
        <v>4294</v>
      </c>
      <c r="IH127" s="2">
        <v>4304</v>
      </c>
      <c r="II127" s="2">
        <v>4218</v>
      </c>
      <c r="IJ127" s="2">
        <v>4231</v>
      </c>
      <c r="IK127" s="2">
        <v>4190</v>
      </c>
      <c r="IL127" s="2">
        <v>4111</v>
      </c>
      <c r="IM127" s="2">
        <v>4098</v>
      </c>
      <c r="IN127" s="2">
        <v>4025</v>
      </c>
      <c r="IO127" s="2">
        <v>3964</v>
      </c>
      <c r="IP127" s="2">
        <v>3920</v>
      </c>
      <c r="IQ127" s="2">
        <v>3944</v>
      </c>
      <c r="IR127" s="2">
        <v>3810</v>
      </c>
      <c r="IS127" s="2">
        <v>3747</v>
      </c>
      <c r="IT127" s="2">
        <v>3715</v>
      </c>
    </row>
    <row r="128" spans="1:254" ht="15.9" customHeight="1">
      <c r="A128" s="61" t="s">
        <v>251</v>
      </c>
      <c r="B128" s="6" t="s">
        <v>252</v>
      </c>
      <c r="C128" s="15">
        <v>2027</v>
      </c>
      <c r="D128" s="16">
        <v>9</v>
      </c>
      <c r="E128" s="13">
        <v>2018</v>
      </c>
      <c r="F128" s="13">
        <v>2105</v>
      </c>
      <c r="G128" s="13">
        <v>1998</v>
      </c>
      <c r="H128" s="13">
        <v>1897</v>
      </c>
      <c r="I128" s="13">
        <v>1942</v>
      </c>
      <c r="J128" s="13">
        <v>1891</v>
      </c>
      <c r="K128" s="13">
        <v>1891</v>
      </c>
      <c r="L128" s="13">
        <v>2001</v>
      </c>
      <c r="M128" s="13">
        <v>2095</v>
      </c>
      <c r="N128" s="13">
        <v>1884</v>
      </c>
      <c r="O128" s="13">
        <v>1912</v>
      </c>
      <c r="P128" s="13">
        <v>1903</v>
      </c>
      <c r="Q128" s="13">
        <v>1870</v>
      </c>
      <c r="R128" s="13">
        <v>1751</v>
      </c>
      <c r="S128" s="13">
        <v>1895</v>
      </c>
      <c r="T128" s="13">
        <v>1956</v>
      </c>
      <c r="U128" s="13">
        <v>1962</v>
      </c>
      <c r="V128" s="13">
        <v>1935</v>
      </c>
      <c r="W128" s="13">
        <v>1937</v>
      </c>
      <c r="X128" s="13">
        <v>1979</v>
      </c>
      <c r="Y128" s="13">
        <v>1975</v>
      </c>
      <c r="Z128" s="13">
        <v>2048</v>
      </c>
      <c r="AA128" s="13">
        <v>2166</v>
      </c>
      <c r="AB128" s="13">
        <v>2067</v>
      </c>
      <c r="AC128" s="13">
        <v>2039</v>
      </c>
      <c r="AD128" s="13">
        <v>1938</v>
      </c>
      <c r="AE128" s="13">
        <v>2017</v>
      </c>
      <c r="AF128" s="13">
        <v>2155</v>
      </c>
      <c r="AG128" s="13">
        <v>1936</v>
      </c>
      <c r="AH128" s="13">
        <v>1957</v>
      </c>
      <c r="AI128" s="13">
        <v>1911</v>
      </c>
      <c r="AJ128" s="13">
        <v>1886</v>
      </c>
      <c r="AK128" s="13">
        <v>2016</v>
      </c>
      <c r="AL128" s="13">
        <v>2075</v>
      </c>
      <c r="AM128" s="13">
        <v>2123</v>
      </c>
      <c r="AN128" s="13">
        <v>2198</v>
      </c>
      <c r="AO128" s="13">
        <v>2088</v>
      </c>
      <c r="AP128" s="13">
        <v>2079</v>
      </c>
      <c r="AQ128" s="13">
        <v>1918</v>
      </c>
      <c r="AR128" s="13">
        <v>1830</v>
      </c>
      <c r="AS128" s="13">
        <v>1892</v>
      </c>
      <c r="AT128" s="13">
        <v>2000</v>
      </c>
      <c r="AU128" s="13">
        <v>1982</v>
      </c>
      <c r="AV128" s="13">
        <v>2052</v>
      </c>
      <c r="AW128" s="13">
        <v>1975</v>
      </c>
      <c r="AX128" s="13">
        <v>2020</v>
      </c>
      <c r="AY128" s="13">
        <v>1919</v>
      </c>
      <c r="AZ128" s="13">
        <v>1918</v>
      </c>
      <c r="BA128" s="13">
        <v>2021</v>
      </c>
      <c r="BB128" s="13">
        <v>2109</v>
      </c>
      <c r="BC128" s="13">
        <v>2098</v>
      </c>
      <c r="BD128" s="13">
        <v>2190</v>
      </c>
      <c r="BE128" s="13">
        <v>2167</v>
      </c>
      <c r="BF128" s="13">
        <v>2175</v>
      </c>
      <c r="BG128" s="13">
        <v>2016</v>
      </c>
      <c r="BH128" s="13">
        <v>2025</v>
      </c>
      <c r="BI128" s="13">
        <v>2113</v>
      </c>
      <c r="BJ128" s="13">
        <v>2077</v>
      </c>
      <c r="BK128" s="13">
        <v>2099</v>
      </c>
      <c r="BL128" s="13">
        <v>2151</v>
      </c>
      <c r="BM128" s="67">
        <v>2133</v>
      </c>
      <c r="BN128" s="67">
        <v>2159</v>
      </c>
      <c r="BO128" s="67">
        <v>2234</v>
      </c>
      <c r="BP128" s="67">
        <v>2342</v>
      </c>
      <c r="BQ128" s="67">
        <v>2294</v>
      </c>
      <c r="BR128" s="67">
        <v>2268</v>
      </c>
      <c r="BS128" s="67">
        <v>2266</v>
      </c>
      <c r="BT128" s="67">
        <v>2388</v>
      </c>
      <c r="BU128" s="67">
        <v>2315</v>
      </c>
      <c r="BV128" s="67">
        <v>2329</v>
      </c>
      <c r="BW128" s="67">
        <v>2430</v>
      </c>
      <c r="BX128" s="67">
        <v>2430</v>
      </c>
      <c r="BY128" s="67">
        <v>2551</v>
      </c>
      <c r="BZ128" s="67">
        <v>2612</v>
      </c>
      <c r="CA128" s="516">
        <v>2600</v>
      </c>
      <c r="CB128" s="516">
        <v>2493</v>
      </c>
      <c r="CC128" s="516">
        <v>2356</v>
      </c>
      <c r="CD128" s="516">
        <v>2319</v>
      </c>
      <c r="CE128" s="516">
        <v>2336</v>
      </c>
      <c r="CF128" s="516">
        <v>2341</v>
      </c>
      <c r="CG128" s="516">
        <v>2311</v>
      </c>
      <c r="CH128" s="516">
        <v>2421</v>
      </c>
      <c r="CI128" s="516">
        <v>2207</v>
      </c>
      <c r="CJ128" s="516">
        <v>2198</v>
      </c>
      <c r="CK128" s="516">
        <v>2319</v>
      </c>
      <c r="CL128" s="516">
        <v>2570</v>
      </c>
      <c r="CM128" s="516">
        <v>2702</v>
      </c>
      <c r="CN128" s="516">
        <v>2598</v>
      </c>
      <c r="CO128" s="516">
        <v>2759</v>
      </c>
      <c r="CP128" s="516">
        <v>2664</v>
      </c>
      <c r="CQ128" s="516">
        <v>2650</v>
      </c>
      <c r="CR128" s="516">
        <v>2704</v>
      </c>
      <c r="CS128" s="516">
        <v>2523</v>
      </c>
      <c r="CT128" s="516">
        <v>2910</v>
      </c>
      <c r="CU128" s="516">
        <v>3610</v>
      </c>
      <c r="CV128" s="516">
        <v>3500</v>
      </c>
      <c r="CW128" s="516">
        <v>3095</v>
      </c>
      <c r="CX128" s="516">
        <v>3235</v>
      </c>
      <c r="CY128" s="516">
        <v>2731</v>
      </c>
      <c r="CZ128" s="516">
        <v>2517</v>
      </c>
      <c r="DA128" s="2">
        <v>2616</v>
      </c>
      <c r="DB128" s="2">
        <v>2549</v>
      </c>
      <c r="DC128" s="2">
        <v>2532</v>
      </c>
      <c r="DD128" s="2">
        <v>2759</v>
      </c>
      <c r="DE128" s="2">
        <v>2825</v>
      </c>
      <c r="DF128" s="2">
        <v>2779</v>
      </c>
      <c r="DG128" s="2">
        <v>3065</v>
      </c>
      <c r="DH128" s="2">
        <v>3515</v>
      </c>
      <c r="DI128" s="2">
        <v>3630</v>
      </c>
      <c r="DJ128" s="2">
        <v>3215</v>
      </c>
      <c r="DK128" s="2">
        <v>3425</v>
      </c>
      <c r="DL128" s="2">
        <v>2921</v>
      </c>
      <c r="DM128" s="2">
        <v>3060</v>
      </c>
      <c r="DN128" s="2">
        <v>3280</v>
      </c>
      <c r="DO128" s="2">
        <v>3765</v>
      </c>
      <c r="DP128" s="2">
        <v>4215</v>
      </c>
      <c r="DQ128" s="2">
        <v>4555</v>
      </c>
      <c r="DR128" s="2">
        <v>4150</v>
      </c>
      <c r="DS128" s="2">
        <v>5150</v>
      </c>
      <c r="DT128" s="2">
        <v>6150</v>
      </c>
      <c r="DU128" s="2">
        <v>6220</v>
      </c>
      <c r="DV128" s="2">
        <v>6850</v>
      </c>
      <c r="DW128" s="2">
        <v>6120</v>
      </c>
      <c r="DX128" s="2">
        <v>5840</v>
      </c>
      <c r="DY128" s="2">
        <v>5970</v>
      </c>
      <c r="DZ128" s="2">
        <v>6000</v>
      </c>
      <c r="EA128" s="2">
        <v>5600</v>
      </c>
      <c r="EB128" s="2">
        <v>5840</v>
      </c>
      <c r="EC128" s="2">
        <v>5920</v>
      </c>
      <c r="ED128" s="2">
        <v>5980</v>
      </c>
      <c r="EE128" s="2">
        <v>5300</v>
      </c>
      <c r="EF128" s="2">
        <v>5480</v>
      </c>
      <c r="EG128" s="2">
        <v>4775</v>
      </c>
      <c r="EH128" s="2">
        <v>5190</v>
      </c>
      <c r="EI128" s="2">
        <v>5630</v>
      </c>
      <c r="EJ128" s="2">
        <v>6630</v>
      </c>
      <c r="EK128" s="2">
        <v>6700</v>
      </c>
      <c r="EL128" s="2">
        <v>7370</v>
      </c>
      <c r="EM128" s="2">
        <v>6370</v>
      </c>
      <c r="EN128" s="2">
        <v>5370</v>
      </c>
      <c r="EO128" s="2">
        <v>4665</v>
      </c>
      <c r="EP128" s="2">
        <v>4520</v>
      </c>
      <c r="EQ128" s="2">
        <v>4285</v>
      </c>
      <c r="ER128" s="2">
        <v>3585</v>
      </c>
      <c r="ES128" s="2">
        <v>3310</v>
      </c>
      <c r="ET128" s="2">
        <v>3080</v>
      </c>
      <c r="EU128" s="2">
        <v>3220</v>
      </c>
      <c r="EV128" s="2">
        <v>2716</v>
      </c>
      <c r="EW128" s="2">
        <v>2627</v>
      </c>
      <c r="EX128" s="2">
        <v>2729</v>
      </c>
      <c r="EY128" s="2">
        <v>2605</v>
      </c>
      <c r="EZ128" s="2">
        <v>2375</v>
      </c>
      <c r="FA128" s="2">
        <v>2189</v>
      </c>
      <c r="FB128" s="2">
        <v>2151</v>
      </c>
      <c r="FC128" s="2">
        <v>2229</v>
      </c>
      <c r="FD128" s="2">
        <v>2280</v>
      </c>
      <c r="FE128" s="2">
        <v>2402</v>
      </c>
      <c r="FF128" s="2">
        <v>2360</v>
      </c>
      <c r="FG128" s="2">
        <v>2370</v>
      </c>
      <c r="FH128" s="2">
        <v>2416</v>
      </c>
      <c r="FI128" s="2">
        <v>2475</v>
      </c>
      <c r="FJ128" s="2">
        <v>2516</v>
      </c>
      <c r="FK128" s="2">
        <v>2490</v>
      </c>
      <c r="FL128" s="2">
        <v>2510</v>
      </c>
      <c r="FM128" s="2">
        <v>2399</v>
      </c>
      <c r="FN128" s="2">
        <v>2395</v>
      </c>
      <c r="FO128" s="2">
        <v>2633</v>
      </c>
      <c r="FP128" s="2">
        <v>2644</v>
      </c>
      <c r="FQ128" s="2">
        <v>2757</v>
      </c>
      <c r="FR128" s="2">
        <v>2747</v>
      </c>
      <c r="FS128" s="2">
        <v>2673</v>
      </c>
      <c r="FT128" s="2">
        <v>2673</v>
      </c>
      <c r="FU128" s="2">
        <v>2635</v>
      </c>
      <c r="FV128" s="2">
        <v>2705</v>
      </c>
      <c r="FW128" s="2">
        <v>2505</v>
      </c>
      <c r="FX128" s="2">
        <v>2690</v>
      </c>
      <c r="FY128" s="2">
        <v>2794</v>
      </c>
      <c r="FZ128" s="2">
        <v>2624</v>
      </c>
      <c r="GA128" s="2">
        <v>2640</v>
      </c>
      <c r="GB128" s="2">
        <v>2393</v>
      </c>
      <c r="GC128" s="2">
        <v>2445</v>
      </c>
      <c r="GD128" s="2">
        <v>2390</v>
      </c>
      <c r="GE128" s="2">
        <v>2327</v>
      </c>
      <c r="GF128" s="2">
        <v>2348</v>
      </c>
      <c r="GG128" s="2">
        <v>2392</v>
      </c>
      <c r="GH128" s="2">
        <v>2595</v>
      </c>
      <c r="GI128" s="2">
        <v>2533</v>
      </c>
      <c r="GJ128" s="2">
        <v>2460</v>
      </c>
      <c r="GK128" s="2">
        <v>2766</v>
      </c>
      <c r="GL128" s="2">
        <v>2937</v>
      </c>
      <c r="GM128" s="2">
        <v>2545</v>
      </c>
      <c r="GN128" s="2">
        <v>2824</v>
      </c>
      <c r="GO128" s="2">
        <v>2787</v>
      </c>
      <c r="GP128" s="2">
        <v>2287</v>
      </c>
      <c r="GQ128" s="2">
        <v>2050</v>
      </c>
      <c r="GR128" s="2">
        <v>1757</v>
      </c>
      <c r="GS128" s="2">
        <v>1843</v>
      </c>
      <c r="GT128" s="2">
        <v>1779</v>
      </c>
      <c r="GU128" s="2">
        <v>1645</v>
      </c>
      <c r="GV128" s="2">
        <v>1540</v>
      </c>
      <c r="GW128" s="2">
        <v>1603</v>
      </c>
      <c r="GX128" s="2">
        <v>1620</v>
      </c>
      <c r="GY128" s="2">
        <v>1532</v>
      </c>
      <c r="GZ128" s="2">
        <v>1572</v>
      </c>
      <c r="HA128" s="2">
        <v>1473</v>
      </c>
      <c r="HB128" s="2">
        <v>1466</v>
      </c>
      <c r="HC128" s="2">
        <v>1458</v>
      </c>
      <c r="HD128" s="2">
        <v>1589</v>
      </c>
      <c r="HE128" s="2">
        <v>1625</v>
      </c>
      <c r="HF128" s="2">
        <v>1535</v>
      </c>
      <c r="HG128" s="2">
        <v>1519</v>
      </c>
      <c r="HH128" s="2">
        <v>1472</v>
      </c>
      <c r="HI128" s="2">
        <v>1488</v>
      </c>
      <c r="HJ128" s="2">
        <v>1515</v>
      </c>
      <c r="HK128" s="2">
        <v>1440</v>
      </c>
      <c r="HL128" s="2">
        <v>1508</v>
      </c>
      <c r="HM128" s="2">
        <v>1526</v>
      </c>
      <c r="HN128" s="2">
        <v>1576</v>
      </c>
      <c r="HO128" s="2">
        <v>1599</v>
      </c>
      <c r="HP128" s="2">
        <v>1643</v>
      </c>
      <c r="HQ128" s="2">
        <v>1582</v>
      </c>
      <c r="HR128" s="2">
        <v>1695</v>
      </c>
      <c r="HS128" s="2">
        <v>1698</v>
      </c>
      <c r="HT128" s="2">
        <v>1720</v>
      </c>
      <c r="HU128" s="2">
        <v>1654</v>
      </c>
      <c r="HV128" s="2">
        <v>1644</v>
      </c>
      <c r="HW128" s="2">
        <v>1715</v>
      </c>
      <c r="HX128" s="2">
        <v>1690</v>
      </c>
      <c r="HY128" s="2">
        <v>1530</v>
      </c>
      <c r="HZ128" s="2">
        <v>1595</v>
      </c>
      <c r="IA128" s="2">
        <v>1642</v>
      </c>
      <c r="IB128" s="2">
        <v>1735</v>
      </c>
      <c r="IC128" s="2">
        <v>1795</v>
      </c>
      <c r="ID128" s="2">
        <v>1856</v>
      </c>
      <c r="IE128" s="2">
        <v>1756</v>
      </c>
      <c r="IF128" s="2">
        <v>1886</v>
      </c>
      <c r="IG128" s="2">
        <v>1916</v>
      </c>
      <c r="IH128" s="2">
        <v>1932</v>
      </c>
      <c r="II128" s="2">
        <v>1797</v>
      </c>
      <c r="IJ128" s="2">
        <v>1728</v>
      </c>
      <c r="IK128" s="2">
        <v>1672</v>
      </c>
      <c r="IL128" s="2">
        <v>1747</v>
      </c>
      <c r="IM128" s="2">
        <v>1851</v>
      </c>
      <c r="IN128" s="2">
        <v>1527</v>
      </c>
      <c r="IO128" s="2">
        <v>1465</v>
      </c>
      <c r="IP128" s="2">
        <v>1446</v>
      </c>
      <c r="IQ128" s="2">
        <v>1483</v>
      </c>
      <c r="IR128" s="2">
        <v>1368</v>
      </c>
      <c r="IS128" s="2">
        <v>1242</v>
      </c>
      <c r="IT128" s="2">
        <v>1237</v>
      </c>
    </row>
    <row r="129" spans="1:254" ht="15.9" customHeight="1">
      <c r="A129" s="61" t="s">
        <v>253</v>
      </c>
      <c r="B129" s="6" t="s">
        <v>254</v>
      </c>
      <c r="C129" s="15">
        <v>1926</v>
      </c>
      <c r="D129" s="16">
        <v>5</v>
      </c>
      <c r="E129" s="13">
        <v>1921</v>
      </c>
      <c r="F129" s="13">
        <v>1949</v>
      </c>
      <c r="G129" s="13">
        <v>1858</v>
      </c>
      <c r="H129" s="13">
        <v>1795</v>
      </c>
      <c r="I129" s="13">
        <v>1755</v>
      </c>
      <c r="J129" s="13">
        <v>1712</v>
      </c>
      <c r="K129" s="13">
        <v>1677</v>
      </c>
      <c r="L129" s="13">
        <v>1761</v>
      </c>
      <c r="M129" s="13">
        <v>1852</v>
      </c>
      <c r="N129" s="13">
        <v>1812</v>
      </c>
      <c r="O129" s="13">
        <v>1836</v>
      </c>
      <c r="P129" s="13">
        <v>1853</v>
      </c>
      <c r="Q129" s="13">
        <v>1800</v>
      </c>
      <c r="R129" s="13">
        <v>1730</v>
      </c>
      <c r="S129" s="13">
        <v>1873</v>
      </c>
      <c r="T129" s="13">
        <v>1948</v>
      </c>
      <c r="U129" s="13">
        <v>1947</v>
      </c>
      <c r="V129" s="13">
        <v>1900</v>
      </c>
      <c r="W129" s="13">
        <v>1948</v>
      </c>
      <c r="X129" s="13">
        <v>1960</v>
      </c>
      <c r="Y129" s="13">
        <v>2005</v>
      </c>
      <c r="Z129" s="13">
        <v>2001</v>
      </c>
      <c r="AA129" s="13">
        <v>2071</v>
      </c>
      <c r="AB129" s="13">
        <v>2050</v>
      </c>
      <c r="AC129" s="13">
        <v>2048</v>
      </c>
      <c r="AD129" s="13">
        <v>2024</v>
      </c>
      <c r="AE129" s="13">
        <v>2043</v>
      </c>
      <c r="AF129" s="13">
        <v>2091</v>
      </c>
      <c r="AG129" s="13">
        <v>2029</v>
      </c>
      <c r="AH129" s="13">
        <v>2148</v>
      </c>
      <c r="AI129" s="13">
        <v>2037</v>
      </c>
      <c r="AJ129" s="13">
        <v>2002</v>
      </c>
      <c r="AK129" s="13">
        <v>2133</v>
      </c>
      <c r="AL129" s="13">
        <v>2061</v>
      </c>
      <c r="AM129" s="13">
        <v>2002</v>
      </c>
      <c r="AN129" s="13">
        <v>2065</v>
      </c>
      <c r="AO129" s="13">
        <v>2015</v>
      </c>
      <c r="AP129" s="13">
        <v>1951</v>
      </c>
      <c r="AQ129" s="13">
        <v>1874</v>
      </c>
      <c r="AR129" s="13">
        <v>1865</v>
      </c>
      <c r="AS129" s="13">
        <v>1839</v>
      </c>
      <c r="AT129" s="13">
        <v>1991</v>
      </c>
      <c r="AU129" s="13">
        <v>1976</v>
      </c>
      <c r="AV129" s="13">
        <v>2098</v>
      </c>
      <c r="AW129" s="13">
        <v>2105</v>
      </c>
      <c r="AX129" s="13">
        <v>2201</v>
      </c>
      <c r="AY129" s="13">
        <v>2160</v>
      </c>
      <c r="AZ129" s="13">
        <v>2275</v>
      </c>
      <c r="BA129" s="13">
        <v>2293</v>
      </c>
      <c r="BB129" s="13">
        <v>2245</v>
      </c>
      <c r="BC129" s="13">
        <v>2179</v>
      </c>
      <c r="BD129" s="13">
        <v>2169</v>
      </c>
      <c r="BE129" s="13">
        <v>2025</v>
      </c>
      <c r="BF129" s="13">
        <v>2021</v>
      </c>
      <c r="BG129" s="13">
        <v>1959</v>
      </c>
      <c r="BH129" s="13">
        <v>1953</v>
      </c>
      <c r="BI129" s="13">
        <v>2133</v>
      </c>
      <c r="BJ129" s="13">
        <v>2166</v>
      </c>
      <c r="BK129" s="13">
        <v>2188</v>
      </c>
      <c r="BL129" s="13">
        <v>2530</v>
      </c>
      <c r="BM129" s="67">
        <v>2622</v>
      </c>
      <c r="BN129" s="67">
        <v>2590</v>
      </c>
      <c r="BO129" s="67">
        <v>2708</v>
      </c>
      <c r="BP129" s="67">
        <v>2493</v>
      </c>
      <c r="BQ129" s="67">
        <v>2369</v>
      </c>
      <c r="BR129" s="67">
        <v>2322</v>
      </c>
      <c r="BS129" s="67">
        <v>2290</v>
      </c>
      <c r="BT129" s="67">
        <v>2357</v>
      </c>
      <c r="BU129" s="67">
        <v>2254</v>
      </c>
      <c r="BV129" s="67">
        <v>2310</v>
      </c>
      <c r="BW129" s="67">
        <v>2302</v>
      </c>
      <c r="BX129" s="67">
        <v>2305</v>
      </c>
      <c r="BY129" s="67">
        <v>2360</v>
      </c>
      <c r="BZ129" s="67">
        <v>2545</v>
      </c>
      <c r="CA129" s="516">
        <v>2333</v>
      </c>
      <c r="CB129" s="516">
        <v>2252</v>
      </c>
      <c r="CC129" s="516">
        <v>2102</v>
      </c>
      <c r="CD129" s="516">
        <v>2086</v>
      </c>
      <c r="CE129" s="516">
        <v>2043</v>
      </c>
      <c r="CF129" s="516">
        <v>2065</v>
      </c>
      <c r="CG129" s="516">
        <v>2122</v>
      </c>
      <c r="CH129" s="516">
        <v>2208</v>
      </c>
      <c r="CI129" s="516">
        <v>2088</v>
      </c>
      <c r="CJ129" s="516">
        <v>2087</v>
      </c>
      <c r="CK129" s="516">
        <v>2082</v>
      </c>
      <c r="CL129" s="516">
        <v>2241</v>
      </c>
      <c r="CM129" s="516">
        <v>2340</v>
      </c>
      <c r="CN129" s="516">
        <v>2300</v>
      </c>
      <c r="CO129" s="516">
        <v>2425</v>
      </c>
      <c r="CP129" s="516">
        <v>2455</v>
      </c>
      <c r="CQ129" s="516">
        <v>2370</v>
      </c>
      <c r="CR129" s="516">
        <v>2410</v>
      </c>
      <c r="CS129" s="516">
        <v>2315</v>
      </c>
      <c r="CT129" s="516">
        <v>2300</v>
      </c>
      <c r="CU129" s="516">
        <v>2515</v>
      </c>
      <c r="CV129" s="516">
        <v>2620</v>
      </c>
      <c r="CW129" s="516">
        <v>2544</v>
      </c>
      <c r="CX129" s="516">
        <v>2708</v>
      </c>
      <c r="CY129" s="516">
        <v>2419</v>
      </c>
      <c r="CZ129" s="516">
        <v>2393</v>
      </c>
      <c r="DA129" s="2">
        <v>2418</v>
      </c>
      <c r="DB129" s="2">
        <v>2345</v>
      </c>
      <c r="DC129" s="2">
        <v>2310</v>
      </c>
      <c r="DD129" s="2">
        <v>2428</v>
      </c>
      <c r="DE129" s="2">
        <v>2445</v>
      </c>
      <c r="DF129" s="2">
        <v>2348</v>
      </c>
      <c r="DG129" s="2">
        <v>2537</v>
      </c>
      <c r="DH129" s="2">
        <v>2735</v>
      </c>
      <c r="DI129" s="2">
        <v>2810</v>
      </c>
      <c r="DJ129" s="2">
        <v>2830</v>
      </c>
      <c r="DK129" s="2">
        <v>2924</v>
      </c>
      <c r="DL129" s="2">
        <v>2424</v>
      </c>
      <c r="DM129" s="2">
        <v>2500</v>
      </c>
      <c r="DN129" s="2">
        <v>2580</v>
      </c>
      <c r="DO129" s="2">
        <v>2677</v>
      </c>
      <c r="DP129" s="2">
        <v>2740</v>
      </c>
      <c r="DQ129" s="2">
        <v>2863</v>
      </c>
      <c r="DR129" s="2">
        <v>2836</v>
      </c>
      <c r="DS129" s="2">
        <v>2888</v>
      </c>
      <c r="DT129" s="2">
        <v>2733</v>
      </c>
      <c r="DU129" s="2">
        <v>2798</v>
      </c>
      <c r="DV129" s="2">
        <v>2956</v>
      </c>
      <c r="DW129" s="2">
        <v>2718</v>
      </c>
      <c r="DX129" s="2">
        <v>2652</v>
      </c>
      <c r="DY129" s="2">
        <v>2633</v>
      </c>
      <c r="DZ129" s="2">
        <v>2686</v>
      </c>
      <c r="EA129" s="2">
        <v>2330</v>
      </c>
      <c r="EB129" s="2">
        <v>2570</v>
      </c>
      <c r="EC129" s="2">
        <v>2761</v>
      </c>
      <c r="ED129" s="2">
        <v>2926</v>
      </c>
      <c r="EE129" s="2">
        <v>2935</v>
      </c>
      <c r="EF129" s="2">
        <v>2905</v>
      </c>
      <c r="EG129" s="2">
        <v>2718</v>
      </c>
      <c r="EH129" s="2">
        <v>3100</v>
      </c>
      <c r="EI129" s="2">
        <v>3440</v>
      </c>
      <c r="EJ129" s="2">
        <v>3840</v>
      </c>
      <c r="EK129" s="2">
        <v>3140</v>
      </c>
      <c r="EL129" s="2">
        <v>3130</v>
      </c>
      <c r="EM129" s="2">
        <v>2630</v>
      </c>
      <c r="EN129" s="2">
        <v>2130</v>
      </c>
      <c r="EO129" s="2">
        <v>1730</v>
      </c>
      <c r="EP129" s="2">
        <v>1723</v>
      </c>
      <c r="EQ129" s="2">
        <v>1423</v>
      </c>
      <c r="ER129" s="2">
        <v>1123</v>
      </c>
      <c r="ES129" s="2">
        <v>1139</v>
      </c>
      <c r="ET129" s="2">
        <v>1130</v>
      </c>
      <c r="EU129" s="2">
        <v>1154</v>
      </c>
      <c r="EV129" s="2">
        <v>1149</v>
      </c>
      <c r="EW129" s="2">
        <v>1157</v>
      </c>
      <c r="EX129" s="2">
        <v>1125</v>
      </c>
      <c r="EY129" s="2">
        <v>1152</v>
      </c>
      <c r="EZ129" s="2">
        <v>1098</v>
      </c>
      <c r="FA129" s="2">
        <v>1086</v>
      </c>
      <c r="FB129" s="2">
        <v>1073</v>
      </c>
      <c r="FC129" s="2">
        <v>1080</v>
      </c>
      <c r="FD129" s="2">
        <v>1062</v>
      </c>
      <c r="FE129" s="2">
        <v>1088</v>
      </c>
      <c r="FF129" s="2">
        <v>1091</v>
      </c>
      <c r="FG129" s="2">
        <v>1068</v>
      </c>
      <c r="FH129" s="2">
        <v>1145</v>
      </c>
      <c r="FI129" s="2">
        <v>1181</v>
      </c>
      <c r="FJ129" s="2">
        <v>1237</v>
      </c>
      <c r="FK129" s="2">
        <v>1140</v>
      </c>
      <c r="FL129" s="2">
        <v>1154</v>
      </c>
      <c r="FM129" s="2">
        <v>1140</v>
      </c>
      <c r="FN129" s="2">
        <v>1153</v>
      </c>
      <c r="FO129" s="2">
        <v>1130</v>
      </c>
      <c r="FP129" s="2">
        <v>1220</v>
      </c>
      <c r="FQ129" s="2">
        <v>1232</v>
      </c>
      <c r="FR129" s="2">
        <v>1230</v>
      </c>
      <c r="FS129" s="2">
        <v>1277</v>
      </c>
      <c r="FT129" s="2">
        <v>1336</v>
      </c>
      <c r="FU129" s="2">
        <v>1380</v>
      </c>
      <c r="FV129" s="2">
        <v>1323</v>
      </c>
      <c r="FW129" s="2">
        <v>1355</v>
      </c>
      <c r="FX129" s="2">
        <v>1290</v>
      </c>
      <c r="FY129" s="2">
        <v>1227</v>
      </c>
      <c r="FZ129" s="2">
        <v>1170</v>
      </c>
      <c r="GA129" s="2">
        <v>1172</v>
      </c>
      <c r="GB129" s="2">
        <v>1201</v>
      </c>
      <c r="GC129" s="2">
        <v>1195</v>
      </c>
      <c r="GD129" s="2">
        <v>1220</v>
      </c>
      <c r="GE129" s="2">
        <v>1228</v>
      </c>
      <c r="GF129" s="2">
        <v>1412</v>
      </c>
      <c r="GG129" s="2">
        <v>1365</v>
      </c>
      <c r="GH129" s="2">
        <v>1308</v>
      </c>
      <c r="GI129" s="2">
        <v>1166</v>
      </c>
      <c r="GJ129" s="2">
        <v>1122</v>
      </c>
      <c r="GK129" s="2">
        <v>1289</v>
      </c>
      <c r="GL129" s="2">
        <v>1450</v>
      </c>
      <c r="GM129" s="2">
        <v>1094</v>
      </c>
      <c r="GN129" s="2">
        <v>944</v>
      </c>
      <c r="GO129" s="2">
        <v>794</v>
      </c>
      <c r="GP129" s="2">
        <v>694</v>
      </c>
      <c r="GQ129" s="2">
        <v>699</v>
      </c>
      <c r="GR129" s="2">
        <v>689</v>
      </c>
      <c r="GS129" s="2">
        <v>697</v>
      </c>
      <c r="GT129" s="2">
        <v>697</v>
      </c>
      <c r="GU129" s="2">
        <v>681</v>
      </c>
      <c r="GV129" s="2">
        <v>698</v>
      </c>
      <c r="GW129" s="2">
        <v>714</v>
      </c>
      <c r="GX129" s="2">
        <v>700</v>
      </c>
      <c r="GY129" s="2">
        <v>707</v>
      </c>
      <c r="GZ129" s="2">
        <v>707</v>
      </c>
      <c r="HA129" s="2">
        <v>692</v>
      </c>
      <c r="HB129" s="2">
        <v>689</v>
      </c>
      <c r="HC129" s="2">
        <v>680</v>
      </c>
      <c r="HD129" s="2">
        <v>694</v>
      </c>
      <c r="HE129" s="2">
        <v>706</v>
      </c>
      <c r="HF129" s="2">
        <v>723</v>
      </c>
      <c r="HG129" s="2">
        <v>715</v>
      </c>
      <c r="HH129" s="2">
        <v>721</v>
      </c>
      <c r="HI129" s="2">
        <v>716</v>
      </c>
      <c r="HJ129" s="2">
        <v>705</v>
      </c>
      <c r="HK129" s="2">
        <v>710</v>
      </c>
      <c r="HL129" s="2">
        <v>700</v>
      </c>
      <c r="HM129" s="2">
        <v>703</v>
      </c>
      <c r="HN129" s="2">
        <v>693</v>
      </c>
      <c r="HO129" s="2">
        <v>695</v>
      </c>
      <c r="HP129" s="2">
        <v>699</v>
      </c>
      <c r="HQ129" s="2">
        <v>706</v>
      </c>
      <c r="HR129" s="2">
        <v>707</v>
      </c>
      <c r="HS129" s="2">
        <v>707</v>
      </c>
      <c r="HT129" s="2">
        <v>693</v>
      </c>
      <c r="HU129" s="2">
        <v>687</v>
      </c>
      <c r="HV129" s="2">
        <v>692</v>
      </c>
      <c r="HW129" s="2">
        <v>692</v>
      </c>
      <c r="HX129" s="2">
        <v>691</v>
      </c>
      <c r="HY129" s="2">
        <v>686</v>
      </c>
      <c r="HZ129" s="2">
        <v>686</v>
      </c>
      <c r="IA129" s="2">
        <v>695</v>
      </c>
      <c r="IB129" s="2">
        <v>697</v>
      </c>
      <c r="IC129" s="2">
        <v>701</v>
      </c>
      <c r="ID129" s="2">
        <v>704</v>
      </c>
      <c r="IE129" s="2">
        <v>695</v>
      </c>
      <c r="IF129" s="2">
        <v>690</v>
      </c>
      <c r="IG129" s="2">
        <v>682</v>
      </c>
      <c r="IH129" s="2">
        <v>687</v>
      </c>
      <c r="II129" s="2">
        <v>682</v>
      </c>
      <c r="IJ129" s="2">
        <v>684</v>
      </c>
      <c r="IK129" s="2">
        <v>677</v>
      </c>
      <c r="IL129" s="2">
        <v>678</v>
      </c>
      <c r="IM129" s="2">
        <v>695</v>
      </c>
      <c r="IN129" s="2">
        <v>696</v>
      </c>
      <c r="IO129" s="2">
        <v>687</v>
      </c>
      <c r="IP129" s="2">
        <v>676</v>
      </c>
      <c r="IQ129" s="2">
        <v>695</v>
      </c>
      <c r="IR129" s="2">
        <v>686</v>
      </c>
      <c r="IS129" s="2">
        <v>680</v>
      </c>
      <c r="IT129" s="2">
        <v>681</v>
      </c>
    </row>
    <row r="130" spans="1:254" ht="15.9" customHeight="1">
      <c r="A130" s="61" t="s">
        <v>255</v>
      </c>
      <c r="B130" s="6" t="s">
        <v>256</v>
      </c>
      <c r="C130" s="15">
        <v>6812</v>
      </c>
      <c r="D130" s="16">
        <v>48</v>
      </c>
      <c r="E130" s="13">
        <v>6764</v>
      </c>
      <c r="F130" s="13">
        <v>6688</v>
      </c>
      <c r="G130" s="13">
        <v>6680</v>
      </c>
      <c r="H130" s="13">
        <v>6687</v>
      </c>
      <c r="I130" s="13">
        <v>6932</v>
      </c>
      <c r="J130" s="13">
        <v>7071</v>
      </c>
      <c r="K130" s="13">
        <v>7069</v>
      </c>
      <c r="L130" s="13">
        <v>6999</v>
      </c>
      <c r="M130" s="13">
        <v>6848</v>
      </c>
      <c r="N130" s="13">
        <v>7416</v>
      </c>
      <c r="O130" s="13">
        <v>7212</v>
      </c>
      <c r="P130" s="13">
        <v>7306</v>
      </c>
      <c r="Q130" s="13">
        <v>7397</v>
      </c>
      <c r="R130" s="13">
        <v>7325</v>
      </c>
      <c r="S130" s="13">
        <v>7241</v>
      </c>
      <c r="T130" s="13">
        <v>7128</v>
      </c>
      <c r="U130" s="13">
        <v>7241</v>
      </c>
      <c r="V130" s="13">
        <v>7230</v>
      </c>
      <c r="W130" s="13">
        <v>7389</v>
      </c>
      <c r="X130" s="13">
        <v>7359</v>
      </c>
      <c r="Y130" s="13">
        <v>7345</v>
      </c>
      <c r="Z130" s="13">
        <v>7620</v>
      </c>
      <c r="AA130" s="13">
        <v>7541</v>
      </c>
      <c r="AB130" s="13">
        <v>7642</v>
      </c>
      <c r="AC130" s="13">
        <v>7420</v>
      </c>
      <c r="AD130" s="13">
        <v>7281</v>
      </c>
      <c r="AE130" s="13">
        <v>7534</v>
      </c>
      <c r="AF130" s="13">
        <v>7574</v>
      </c>
      <c r="AG130" s="13">
        <v>7434</v>
      </c>
      <c r="AH130" s="13">
        <v>7534</v>
      </c>
      <c r="AI130" s="13">
        <v>7500</v>
      </c>
      <c r="AJ130" s="13">
        <v>7434</v>
      </c>
      <c r="AK130" s="13">
        <v>7522</v>
      </c>
      <c r="AL130" s="13">
        <v>7550</v>
      </c>
      <c r="AM130" s="13">
        <v>7566</v>
      </c>
      <c r="AN130" s="13">
        <v>7650</v>
      </c>
      <c r="AO130" s="13">
        <v>7523</v>
      </c>
      <c r="AP130" s="13">
        <v>7428</v>
      </c>
      <c r="AQ130" s="13">
        <v>7450</v>
      </c>
      <c r="AR130" s="13">
        <v>7428</v>
      </c>
      <c r="AS130" s="13">
        <v>7560</v>
      </c>
      <c r="AT130" s="13">
        <v>7376</v>
      </c>
      <c r="AU130" s="13">
        <v>7465</v>
      </c>
      <c r="AV130" s="13">
        <v>7554</v>
      </c>
      <c r="AW130" s="13">
        <v>7567</v>
      </c>
      <c r="AX130" s="13">
        <v>7423</v>
      </c>
      <c r="AY130" s="13">
        <v>7618</v>
      </c>
      <c r="AZ130" s="13">
        <v>7664</v>
      </c>
      <c r="BA130" s="13">
        <v>7892</v>
      </c>
      <c r="BB130" s="13">
        <v>7743</v>
      </c>
      <c r="BC130" s="13">
        <v>7878</v>
      </c>
      <c r="BD130" s="13">
        <v>7586</v>
      </c>
      <c r="BE130" s="13">
        <v>8117</v>
      </c>
      <c r="BF130" s="13">
        <v>8090</v>
      </c>
      <c r="BG130" s="13">
        <v>7836</v>
      </c>
      <c r="BH130" s="13">
        <v>7899</v>
      </c>
      <c r="BI130" s="13">
        <v>7936</v>
      </c>
      <c r="BJ130" s="13">
        <v>7885</v>
      </c>
      <c r="BK130" s="13">
        <v>7938</v>
      </c>
      <c r="BL130" s="13">
        <v>8096</v>
      </c>
      <c r="BM130" s="67">
        <v>7805</v>
      </c>
      <c r="BN130" s="67">
        <v>7794</v>
      </c>
      <c r="BO130" s="67">
        <v>7953</v>
      </c>
      <c r="BP130" s="67">
        <v>7900</v>
      </c>
      <c r="BQ130" s="67">
        <v>8095</v>
      </c>
      <c r="BR130" s="67">
        <v>8245</v>
      </c>
      <c r="BS130" s="67">
        <v>8116</v>
      </c>
      <c r="BT130" s="67">
        <v>7940</v>
      </c>
      <c r="BU130" s="67">
        <v>7445</v>
      </c>
      <c r="BV130" s="67">
        <v>8845</v>
      </c>
      <c r="BW130" s="67">
        <v>8926</v>
      </c>
      <c r="BX130" s="67">
        <v>8760</v>
      </c>
      <c r="BY130" s="67">
        <v>8694</v>
      </c>
      <c r="BZ130" s="67">
        <v>8844</v>
      </c>
      <c r="CA130" s="516">
        <v>8349</v>
      </c>
      <c r="CB130" s="516">
        <v>8591</v>
      </c>
      <c r="CC130" s="516">
        <v>8657</v>
      </c>
      <c r="CD130" s="516">
        <v>8520</v>
      </c>
      <c r="CE130" s="516">
        <v>8585</v>
      </c>
      <c r="CF130" s="516">
        <v>8675</v>
      </c>
      <c r="CG130" s="516">
        <v>8775</v>
      </c>
      <c r="CH130" s="516">
        <v>8883</v>
      </c>
      <c r="CI130" s="516">
        <v>8739</v>
      </c>
      <c r="CJ130" s="516">
        <v>8865</v>
      </c>
      <c r="CK130" s="516">
        <v>8779</v>
      </c>
      <c r="CL130" s="516">
        <v>9198</v>
      </c>
      <c r="CM130" s="516">
        <v>9000</v>
      </c>
      <c r="CN130" s="516">
        <v>8611</v>
      </c>
      <c r="CO130" s="516">
        <v>8660</v>
      </c>
      <c r="CP130" s="516">
        <v>8540</v>
      </c>
      <c r="CQ130" s="516">
        <v>8451</v>
      </c>
      <c r="CR130" s="516">
        <v>8462</v>
      </c>
      <c r="CS130" s="516">
        <v>8224</v>
      </c>
      <c r="CT130" s="516">
        <v>7947</v>
      </c>
      <c r="CU130" s="516">
        <v>8650</v>
      </c>
      <c r="CV130" s="516">
        <v>8986</v>
      </c>
      <c r="CW130" s="516">
        <v>9318</v>
      </c>
      <c r="CX130" s="516">
        <v>9117</v>
      </c>
      <c r="CY130" s="516">
        <v>9362</v>
      </c>
      <c r="CZ130" s="516">
        <v>9429</v>
      </c>
      <c r="DA130" s="2">
        <v>9465</v>
      </c>
      <c r="DB130" s="2">
        <v>9520</v>
      </c>
      <c r="DC130" s="2">
        <v>9480</v>
      </c>
      <c r="DD130" s="2">
        <v>9586</v>
      </c>
      <c r="DE130" s="2">
        <v>9727</v>
      </c>
      <c r="DF130" s="2">
        <v>9757</v>
      </c>
      <c r="DG130" s="2">
        <v>9872</v>
      </c>
      <c r="DH130" s="2">
        <v>10145</v>
      </c>
      <c r="DI130" s="2">
        <v>10455</v>
      </c>
      <c r="DJ130" s="2">
        <v>10295</v>
      </c>
      <c r="DK130" s="2">
        <v>10350</v>
      </c>
      <c r="DL130" s="2">
        <v>10100</v>
      </c>
      <c r="DM130" s="2">
        <v>9930</v>
      </c>
      <c r="DN130" s="2">
        <v>9595</v>
      </c>
      <c r="DO130" s="2">
        <v>9400</v>
      </c>
      <c r="DP130" s="2">
        <v>9170</v>
      </c>
      <c r="DQ130" s="2">
        <v>9282</v>
      </c>
      <c r="DR130" s="2">
        <v>9280</v>
      </c>
      <c r="DS130" s="2">
        <v>9200</v>
      </c>
      <c r="DT130" s="2">
        <v>9022</v>
      </c>
      <c r="DU130" s="2">
        <v>9126</v>
      </c>
      <c r="DV130" s="2">
        <v>8608</v>
      </c>
      <c r="DW130" s="2">
        <v>9125</v>
      </c>
      <c r="DX130" s="2">
        <v>8702</v>
      </c>
      <c r="DY130" s="2">
        <v>8831</v>
      </c>
      <c r="DZ130" s="2">
        <v>8802</v>
      </c>
      <c r="EA130" s="2">
        <v>8801</v>
      </c>
      <c r="EB130" s="2">
        <v>8309</v>
      </c>
      <c r="EC130" s="2">
        <v>8447</v>
      </c>
      <c r="ED130" s="2">
        <v>8642</v>
      </c>
      <c r="EE130" s="2">
        <v>8693</v>
      </c>
      <c r="EF130" s="2">
        <v>8753</v>
      </c>
      <c r="EG130" s="2">
        <v>8400</v>
      </c>
      <c r="EH130" s="2">
        <v>8315</v>
      </c>
      <c r="EI130" s="2">
        <v>8243</v>
      </c>
      <c r="EJ130" s="2">
        <v>8228</v>
      </c>
      <c r="EK130" s="2">
        <v>8252</v>
      </c>
      <c r="EL130" s="2">
        <v>8594</v>
      </c>
      <c r="EM130" s="2">
        <v>8528</v>
      </c>
      <c r="EN130" s="2">
        <v>8437</v>
      </c>
      <c r="EO130" s="2">
        <v>8421</v>
      </c>
      <c r="EP130" s="2">
        <v>8495</v>
      </c>
      <c r="EQ130" s="2">
        <v>8400</v>
      </c>
      <c r="ER130" s="2">
        <v>8303</v>
      </c>
      <c r="ES130" s="2">
        <v>8516</v>
      </c>
      <c r="ET130" s="2">
        <v>8243</v>
      </c>
      <c r="EU130" s="2">
        <v>8305</v>
      </c>
      <c r="EV130" s="2">
        <v>8410</v>
      </c>
      <c r="EW130" s="2">
        <v>8329</v>
      </c>
      <c r="EX130" s="2">
        <v>8266</v>
      </c>
      <c r="EY130" s="2">
        <v>8340</v>
      </c>
      <c r="EZ130" s="2">
        <v>8262</v>
      </c>
      <c r="FA130" s="2">
        <v>8291</v>
      </c>
      <c r="FB130" s="2">
        <v>8191</v>
      </c>
      <c r="FC130" s="2">
        <v>8177</v>
      </c>
      <c r="FD130" s="2">
        <v>8269</v>
      </c>
      <c r="FE130" s="2">
        <v>8514</v>
      </c>
      <c r="FF130" s="2">
        <v>8543</v>
      </c>
      <c r="FG130" s="2">
        <v>8376</v>
      </c>
      <c r="FH130" s="2">
        <v>8150</v>
      </c>
      <c r="FI130" s="2">
        <v>8187</v>
      </c>
      <c r="FJ130" s="2">
        <v>8224</v>
      </c>
      <c r="FK130" s="2">
        <v>8233</v>
      </c>
      <c r="FL130" s="2">
        <v>8472</v>
      </c>
      <c r="FM130" s="2">
        <v>8213</v>
      </c>
      <c r="FN130" s="2">
        <v>8150</v>
      </c>
      <c r="FO130" s="2">
        <v>8072</v>
      </c>
      <c r="FP130" s="2">
        <v>8374</v>
      </c>
      <c r="FQ130" s="2">
        <v>8426</v>
      </c>
      <c r="FR130" s="2">
        <v>8564</v>
      </c>
      <c r="FS130" s="2">
        <v>8358</v>
      </c>
      <c r="FT130" s="2">
        <v>8368</v>
      </c>
      <c r="FU130" s="2">
        <v>8278</v>
      </c>
      <c r="FV130" s="2">
        <v>8161</v>
      </c>
      <c r="FW130" s="2">
        <v>8300</v>
      </c>
      <c r="FX130" s="2">
        <v>8503</v>
      </c>
      <c r="FY130" s="2">
        <v>8113</v>
      </c>
      <c r="FZ130" s="2">
        <v>8093</v>
      </c>
      <c r="GA130" s="2">
        <v>7850</v>
      </c>
      <c r="GB130" s="2">
        <v>7521</v>
      </c>
      <c r="GC130" s="2">
        <v>7238</v>
      </c>
      <c r="GD130" s="2">
        <v>7468</v>
      </c>
      <c r="GE130" s="2">
        <v>6951</v>
      </c>
      <c r="GF130" s="2">
        <v>7005</v>
      </c>
      <c r="GG130" s="2">
        <v>6948</v>
      </c>
      <c r="GH130" s="2">
        <v>7049</v>
      </c>
      <c r="GI130" s="2">
        <v>6808</v>
      </c>
      <c r="GJ130" s="2">
        <v>6813</v>
      </c>
      <c r="GK130" s="2">
        <v>6893</v>
      </c>
      <c r="GL130" s="2">
        <v>6787</v>
      </c>
      <c r="GM130" s="2">
        <v>6935</v>
      </c>
      <c r="GN130" s="2">
        <v>7154</v>
      </c>
      <c r="GO130" s="2">
        <v>7228</v>
      </c>
      <c r="GP130" s="2">
        <v>7158</v>
      </c>
      <c r="GQ130" s="2">
        <v>7061</v>
      </c>
      <c r="GR130" s="2">
        <v>6881</v>
      </c>
      <c r="GS130" s="2">
        <v>7040</v>
      </c>
      <c r="GT130" s="2">
        <v>7025</v>
      </c>
      <c r="GU130" s="2">
        <v>7000</v>
      </c>
      <c r="GV130" s="2">
        <v>7479</v>
      </c>
      <c r="GW130" s="2">
        <v>7353</v>
      </c>
      <c r="GX130" s="2">
        <v>7203</v>
      </c>
      <c r="GY130" s="2">
        <v>7218</v>
      </c>
      <c r="GZ130" s="2">
        <v>7239</v>
      </c>
      <c r="HA130" s="2">
        <v>6979</v>
      </c>
      <c r="HB130" s="2">
        <v>6827</v>
      </c>
      <c r="HC130" s="2">
        <v>6697</v>
      </c>
      <c r="HD130" s="2">
        <v>6448</v>
      </c>
      <c r="HE130" s="2">
        <v>6319</v>
      </c>
      <c r="HF130" s="2">
        <v>6286</v>
      </c>
      <c r="HG130" s="2">
        <v>6600</v>
      </c>
      <c r="HH130" s="2">
        <v>6772</v>
      </c>
      <c r="HI130" s="2">
        <v>6684</v>
      </c>
      <c r="HJ130" s="2">
        <v>6826</v>
      </c>
      <c r="HK130" s="2">
        <v>6768</v>
      </c>
      <c r="HL130" s="2">
        <v>6722</v>
      </c>
      <c r="HM130" s="2">
        <v>6740</v>
      </c>
      <c r="HN130" s="2">
        <v>6699</v>
      </c>
      <c r="HO130" s="2">
        <v>6646</v>
      </c>
      <c r="HP130" s="2">
        <v>6659</v>
      </c>
      <c r="HQ130" s="2">
        <v>6740</v>
      </c>
      <c r="HR130" s="2">
        <v>6678</v>
      </c>
      <c r="HS130" s="2">
        <v>6615</v>
      </c>
      <c r="HT130" s="2">
        <v>6580</v>
      </c>
      <c r="HU130" s="2">
        <v>6444</v>
      </c>
      <c r="HV130" s="2">
        <v>6508</v>
      </c>
      <c r="HW130" s="2">
        <v>6520</v>
      </c>
      <c r="HX130" s="2">
        <v>6509</v>
      </c>
      <c r="HY130" s="2">
        <v>6480</v>
      </c>
      <c r="HZ130" s="2">
        <v>6380</v>
      </c>
      <c r="IA130" s="2">
        <v>6011</v>
      </c>
      <c r="IB130" s="2">
        <v>6210</v>
      </c>
      <c r="IC130" s="2">
        <v>6270</v>
      </c>
      <c r="ID130" s="2">
        <v>6300</v>
      </c>
      <c r="IE130" s="2">
        <v>6435</v>
      </c>
      <c r="IF130" s="2">
        <v>6539</v>
      </c>
      <c r="IG130" s="2">
        <v>6260</v>
      </c>
      <c r="IH130" s="2">
        <v>6243</v>
      </c>
      <c r="II130" s="2">
        <v>6131</v>
      </c>
      <c r="IJ130" s="2">
        <v>6255</v>
      </c>
      <c r="IK130" s="2">
        <v>6179</v>
      </c>
      <c r="IL130" s="2">
        <v>6092</v>
      </c>
      <c r="IM130" s="2">
        <v>7400</v>
      </c>
      <c r="IN130" s="2">
        <v>7413</v>
      </c>
      <c r="IO130" s="2">
        <v>7358</v>
      </c>
      <c r="IP130" s="2">
        <v>7303</v>
      </c>
      <c r="IQ130" s="2">
        <v>7340</v>
      </c>
      <c r="IR130" s="2">
        <v>7360</v>
      </c>
      <c r="IS130" s="2">
        <v>7406</v>
      </c>
      <c r="IT130" s="2">
        <v>7375</v>
      </c>
    </row>
    <row r="131" spans="1:254" ht="15.9" customHeight="1">
      <c r="A131" s="61" t="s">
        <v>257</v>
      </c>
      <c r="B131" s="6" t="s">
        <v>258</v>
      </c>
      <c r="C131" s="15">
        <v>2753</v>
      </c>
      <c r="D131" s="16">
        <v>34</v>
      </c>
      <c r="E131" s="13">
        <v>2719</v>
      </c>
      <c r="F131" s="13">
        <v>2633</v>
      </c>
      <c r="G131" s="13">
        <v>2532</v>
      </c>
      <c r="H131" s="13">
        <v>2488</v>
      </c>
      <c r="I131" s="13">
        <v>2475</v>
      </c>
      <c r="J131" s="13">
        <v>2339</v>
      </c>
      <c r="K131" s="13">
        <v>2300</v>
      </c>
      <c r="L131" s="13">
        <v>2456</v>
      </c>
      <c r="M131" s="13">
        <v>2575</v>
      </c>
      <c r="N131" s="13">
        <v>2602</v>
      </c>
      <c r="O131" s="13">
        <v>2598</v>
      </c>
      <c r="P131" s="13">
        <v>2499</v>
      </c>
      <c r="Q131" s="13">
        <v>2502</v>
      </c>
      <c r="R131" s="13">
        <v>2440</v>
      </c>
      <c r="S131" s="13">
        <v>2523</v>
      </c>
      <c r="T131" s="13">
        <v>2602</v>
      </c>
      <c r="U131" s="13">
        <v>2580</v>
      </c>
      <c r="V131" s="13">
        <v>2570</v>
      </c>
      <c r="W131" s="13">
        <v>2605</v>
      </c>
      <c r="X131" s="13">
        <v>2588</v>
      </c>
      <c r="Y131" s="13">
        <v>2605</v>
      </c>
      <c r="Z131" s="13">
        <v>2830</v>
      </c>
      <c r="AA131" s="13">
        <v>2885</v>
      </c>
      <c r="AB131" s="13">
        <v>2858</v>
      </c>
      <c r="AC131" s="13">
        <v>2856</v>
      </c>
      <c r="AD131" s="13">
        <v>2791</v>
      </c>
      <c r="AE131" s="13">
        <v>2848</v>
      </c>
      <c r="AF131" s="13">
        <v>2788</v>
      </c>
      <c r="AG131" s="13">
        <v>2517</v>
      </c>
      <c r="AH131" s="13">
        <v>2582</v>
      </c>
      <c r="AI131" s="13">
        <v>2507</v>
      </c>
      <c r="AJ131" s="13">
        <v>2530</v>
      </c>
      <c r="AK131" s="13">
        <v>2470</v>
      </c>
      <c r="AL131" s="13">
        <v>2527</v>
      </c>
      <c r="AM131" s="13">
        <v>2630</v>
      </c>
      <c r="AN131" s="13">
        <v>2542</v>
      </c>
      <c r="AO131" s="13">
        <v>2493</v>
      </c>
      <c r="AP131" s="13">
        <v>2494</v>
      </c>
      <c r="AQ131" s="13">
        <v>2520</v>
      </c>
      <c r="AR131" s="13">
        <v>2685</v>
      </c>
      <c r="AS131" s="13">
        <v>2735</v>
      </c>
      <c r="AT131" s="13">
        <v>2791</v>
      </c>
      <c r="AU131" s="13">
        <v>2810</v>
      </c>
      <c r="AV131" s="13">
        <v>2833</v>
      </c>
      <c r="AW131" s="13">
        <v>2684</v>
      </c>
      <c r="AX131" s="13">
        <v>2625</v>
      </c>
      <c r="AY131" s="13">
        <v>2580</v>
      </c>
      <c r="AZ131" s="13">
        <v>2574</v>
      </c>
      <c r="BA131" s="13">
        <v>2546</v>
      </c>
      <c r="BB131" s="13">
        <v>2615</v>
      </c>
      <c r="BC131" s="13">
        <v>2646</v>
      </c>
      <c r="BD131" s="13">
        <v>2723</v>
      </c>
      <c r="BE131" s="13">
        <v>2833</v>
      </c>
      <c r="BF131" s="13">
        <v>2834</v>
      </c>
      <c r="BG131" s="13">
        <v>2821</v>
      </c>
      <c r="BH131" s="13">
        <v>2736</v>
      </c>
      <c r="BI131" s="13">
        <v>2830</v>
      </c>
      <c r="BJ131" s="13">
        <v>2688</v>
      </c>
      <c r="BK131" s="13">
        <v>2955</v>
      </c>
      <c r="BL131" s="13">
        <v>3015</v>
      </c>
      <c r="BM131" s="67">
        <v>3240</v>
      </c>
      <c r="BN131" s="67">
        <v>2984</v>
      </c>
      <c r="BO131" s="67">
        <v>3000</v>
      </c>
      <c r="BP131" s="67">
        <v>2979</v>
      </c>
      <c r="BQ131" s="67">
        <v>3055</v>
      </c>
      <c r="BR131" s="67">
        <v>3020</v>
      </c>
      <c r="BS131" s="67">
        <v>2920</v>
      </c>
      <c r="BT131" s="67">
        <v>3165</v>
      </c>
      <c r="BU131" s="67">
        <v>3110</v>
      </c>
      <c r="BV131" s="67">
        <v>3130</v>
      </c>
      <c r="BW131" s="67">
        <v>3130</v>
      </c>
      <c r="BX131" s="67">
        <v>3300</v>
      </c>
      <c r="BY131" s="67">
        <v>3390</v>
      </c>
      <c r="BZ131" s="67">
        <v>3440</v>
      </c>
      <c r="CA131" s="516">
        <v>3370</v>
      </c>
      <c r="CB131" s="516">
        <v>3380</v>
      </c>
      <c r="CC131" s="516">
        <v>3340</v>
      </c>
      <c r="CD131" s="516">
        <v>3185</v>
      </c>
      <c r="CE131" s="516">
        <v>3135</v>
      </c>
      <c r="CF131" s="516">
        <v>3180</v>
      </c>
      <c r="CG131" s="516">
        <v>3130</v>
      </c>
      <c r="CH131" s="516">
        <v>3235</v>
      </c>
      <c r="CI131" s="516">
        <v>3110</v>
      </c>
      <c r="CJ131" s="516">
        <v>3130</v>
      </c>
      <c r="CK131" s="516">
        <v>3145</v>
      </c>
      <c r="CL131" s="516">
        <v>3075</v>
      </c>
      <c r="CM131" s="516">
        <v>3200</v>
      </c>
      <c r="CN131" s="516">
        <v>2940</v>
      </c>
      <c r="CO131" s="516">
        <v>3060</v>
      </c>
      <c r="CP131" s="516">
        <v>3250</v>
      </c>
      <c r="CQ131" s="516">
        <v>3040</v>
      </c>
      <c r="CR131" s="516">
        <v>3070</v>
      </c>
      <c r="CS131" s="516">
        <v>2968</v>
      </c>
      <c r="CT131" s="516">
        <v>2741</v>
      </c>
      <c r="CU131" s="516">
        <v>2842</v>
      </c>
      <c r="CV131" s="516">
        <v>3125</v>
      </c>
      <c r="CW131" s="516">
        <v>3115</v>
      </c>
      <c r="CX131" s="516">
        <v>3245</v>
      </c>
      <c r="CY131" s="516">
        <v>3145</v>
      </c>
      <c r="CZ131" s="516">
        <v>3530</v>
      </c>
      <c r="DA131" s="2">
        <v>3685</v>
      </c>
      <c r="DB131" s="2">
        <v>3585</v>
      </c>
      <c r="DC131" s="2">
        <v>3340</v>
      </c>
      <c r="DD131" s="2">
        <v>3590</v>
      </c>
      <c r="DE131" s="2">
        <v>3115</v>
      </c>
      <c r="DF131" s="2">
        <v>2975</v>
      </c>
      <c r="DG131" s="2">
        <v>3185</v>
      </c>
      <c r="DH131" s="2">
        <v>3040</v>
      </c>
      <c r="DI131" s="2">
        <v>3160</v>
      </c>
      <c r="DJ131" s="2">
        <v>3015</v>
      </c>
      <c r="DK131" s="2">
        <v>2972</v>
      </c>
      <c r="DL131" s="2">
        <v>2876</v>
      </c>
      <c r="DM131" s="2">
        <v>2861</v>
      </c>
      <c r="DN131" s="2">
        <v>2903</v>
      </c>
      <c r="DO131" s="2">
        <v>2775</v>
      </c>
      <c r="DP131" s="2">
        <v>2614</v>
      </c>
      <c r="DQ131" s="2">
        <v>2580</v>
      </c>
      <c r="DR131" s="2">
        <v>2461</v>
      </c>
      <c r="DS131" s="2">
        <v>2550</v>
      </c>
      <c r="DT131" s="2">
        <v>2572</v>
      </c>
      <c r="DU131" s="2">
        <v>2489</v>
      </c>
      <c r="DV131" s="2">
        <v>2482</v>
      </c>
      <c r="DW131" s="2">
        <v>2567</v>
      </c>
      <c r="DX131" s="2">
        <v>2510</v>
      </c>
      <c r="DY131" s="2">
        <v>2552</v>
      </c>
      <c r="DZ131" s="2">
        <v>2536</v>
      </c>
      <c r="EA131" s="2">
        <v>2548</v>
      </c>
      <c r="EB131" s="2">
        <v>2508</v>
      </c>
      <c r="EC131" s="2">
        <v>2507</v>
      </c>
      <c r="ED131" s="2">
        <v>2595</v>
      </c>
      <c r="EE131" s="2">
        <v>2680</v>
      </c>
      <c r="EF131" s="2">
        <v>2751</v>
      </c>
      <c r="EG131" s="2">
        <v>2635</v>
      </c>
      <c r="EH131" s="2">
        <v>2594</v>
      </c>
      <c r="EI131" s="2">
        <v>2586</v>
      </c>
      <c r="EJ131" s="2">
        <v>2629</v>
      </c>
      <c r="EK131" s="2">
        <v>2563</v>
      </c>
      <c r="EL131" s="2">
        <v>2566</v>
      </c>
      <c r="EM131" s="2">
        <v>2465</v>
      </c>
      <c r="EN131" s="2">
        <v>2541</v>
      </c>
      <c r="EO131" s="2">
        <v>2466</v>
      </c>
      <c r="EP131" s="2">
        <v>2515</v>
      </c>
      <c r="EQ131" s="2">
        <v>2432</v>
      </c>
      <c r="ER131" s="2">
        <v>2480</v>
      </c>
      <c r="ES131" s="2">
        <v>2290</v>
      </c>
      <c r="ET131" s="2">
        <v>2412</v>
      </c>
      <c r="EU131" s="2">
        <v>2463</v>
      </c>
      <c r="EV131" s="2">
        <v>2493</v>
      </c>
      <c r="EW131" s="2">
        <v>2510</v>
      </c>
      <c r="EX131" s="2">
        <v>2409</v>
      </c>
      <c r="EY131" s="2">
        <v>2400</v>
      </c>
      <c r="EZ131" s="2">
        <v>2338</v>
      </c>
      <c r="FA131" s="2">
        <v>2332</v>
      </c>
      <c r="FB131" s="2">
        <v>2398</v>
      </c>
      <c r="FC131" s="2">
        <v>2371</v>
      </c>
      <c r="FD131" s="2">
        <v>2380</v>
      </c>
      <c r="FE131" s="2">
        <v>2480</v>
      </c>
      <c r="FF131" s="2">
        <v>2465</v>
      </c>
      <c r="FG131" s="2">
        <v>2370</v>
      </c>
      <c r="FH131" s="2">
        <v>2370</v>
      </c>
      <c r="FI131" s="2">
        <v>2370</v>
      </c>
      <c r="FJ131" s="2">
        <v>2263</v>
      </c>
      <c r="FK131" s="2">
        <v>2329</v>
      </c>
      <c r="FL131" s="2">
        <v>2309</v>
      </c>
      <c r="FM131" s="2">
        <v>2240</v>
      </c>
      <c r="FN131" s="2">
        <v>2418</v>
      </c>
      <c r="FO131" s="2">
        <v>2476</v>
      </c>
      <c r="FP131" s="2">
        <v>2569</v>
      </c>
      <c r="FQ131" s="2">
        <v>2555</v>
      </c>
      <c r="FR131" s="2">
        <v>2536</v>
      </c>
      <c r="FS131" s="2">
        <v>2406</v>
      </c>
      <c r="FT131" s="2">
        <v>2433</v>
      </c>
      <c r="FU131" s="2">
        <v>2460</v>
      </c>
      <c r="FV131" s="2">
        <v>2414</v>
      </c>
      <c r="FW131" s="2">
        <v>2448</v>
      </c>
      <c r="FX131" s="2">
        <v>2653</v>
      </c>
      <c r="FY131" s="2">
        <v>2507</v>
      </c>
      <c r="FZ131" s="2">
        <v>2515</v>
      </c>
      <c r="GA131" s="2">
        <v>2541</v>
      </c>
      <c r="GB131" s="2">
        <v>2506</v>
      </c>
      <c r="GC131" s="2">
        <v>2566</v>
      </c>
      <c r="GD131" s="2">
        <v>2511</v>
      </c>
      <c r="GE131" s="2">
        <v>2522</v>
      </c>
      <c r="GF131" s="2">
        <v>2466</v>
      </c>
      <c r="GG131" s="2">
        <v>2532</v>
      </c>
      <c r="GH131" s="2">
        <v>2436</v>
      </c>
      <c r="GI131" s="2">
        <v>2404</v>
      </c>
      <c r="GJ131" s="2">
        <v>2402</v>
      </c>
      <c r="GK131" s="2">
        <v>2480</v>
      </c>
      <c r="GL131" s="2">
        <v>2495</v>
      </c>
      <c r="GM131" s="2">
        <v>2460</v>
      </c>
      <c r="GN131" s="2">
        <v>2362</v>
      </c>
      <c r="GO131" s="2">
        <v>2432</v>
      </c>
      <c r="GP131" s="2">
        <v>2428</v>
      </c>
      <c r="GQ131" s="2">
        <v>2365</v>
      </c>
      <c r="GR131" s="2">
        <v>2355</v>
      </c>
      <c r="GS131" s="2">
        <v>2514</v>
      </c>
      <c r="GT131" s="2">
        <v>2482</v>
      </c>
      <c r="GU131" s="2">
        <v>2381</v>
      </c>
      <c r="GV131" s="2">
        <v>2331</v>
      </c>
      <c r="GW131" s="2">
        <v>2378</v>
      </c>
      <c r="GX131" s="2">
        <v>2369</v>
      </c>
      <c r="GY131" s="2">
        <v>2385</v>
      </c>
      <c r="GZ131" s="2">
        <v>2425</v>
      </c>
      <c r="HA131" s="2">
        <v>2423</v>
      </c>
      <c r="HB131" s="2">
        <v>2364</v>
      </c>
      <c r="HC131" s="2">
        <v>2346</v>
      </c>
      <c r="HD131" s="2">
        <v>2434</v>
      </c>
      <c r="HE131" s="2">
        <v>2422</v>
      </c>
      <c r="HF131" s="2">
        <v>2363</v>
      </c>
      <c r="HG131" s="2">
        <v>2437</v>
      </c>
      <c r="HH131" s="2">
        <v>2435</v>
      </c>
      <c r="HI131" s="2">
        <v>2488</v>
      </c>
      <c r="HJ131" s="2">
        <v>2577</v>
      </c>
      <c r="HK131" s="2">
        <v>2470</v>
      </c>
      <c r="HL131" s="2">
        <v>2499</v>
      </c>
      <c r="HM131" s="2">
        <v>2541</v>
      </c>
      <c r="HN131" s="2">
        <v>2585</v>
      </c>
      <c r="HO131" s="2">
        <v>2600</v>
      </c>
      <c r="HP131" s="2">
        <v>2606</v>
      </c>
      <c r="HQ131" s="2">
        <v>2653</v>
      </c>
      <c r="HR131" s="2">
        <v>2632</v>
      </c>
      <c r="HS131" s="2">
        <v>2671</v>
      </c>
      <c r="HT131" s="2">
        <v>2674</v>
      </c>
      <c r="HU131" s="2">
        <v>2601</v>
      </c>
      <c r="HV131" s="2">
        <v>2670</v>
      </c>
      <c r="HW131" s="2">
        <v>2691</v>
      </c>
      <c r="HX131" s="2">
        <v>2691</v>
      </c>
      <c r="HY131" s="2">
        <v>2657</v>
      </c>
      <c r="HZ131" s="2">
        <v>2645</v>
      </c>
      <c r="IA131" s="2">
        <v>2657</v>
      </c>
      <c r="IB131" s="2">
        <v>2740</v>
      </c>
      <c r="IC131" s="2">
        <v>2670</v>
      </c>
      <c r="ID131" s="2">
        <v>2678</v>
      </c>
      <c r="IE131" s="2">
        <v>2673</v>
      </c>
      <c r="IF131" s="2">
        <v>2840</v>
      </c>
      <c r="IG131" s="2">
        <v>2805</v>
      </c>
      <c r="IH131" s="2">
        <v>2983</v>
      </c>
      <c r="II131" s="2">
        <v>2885</v>
      </c>
      <c r="IJ131" s="2">
        <v>2840</v>
      </c>
      <c r="IK131" s="2">
        <v>2900</v>
      </c>
      <c r="IL131" s="2">
        <v>2968</v>
      </c>
      <c r="IM131" s="2">
        <v>3005</v>
      </c>
      <c r="IN131" s="2">
        <v>2913</v>
      </c>
      <c r="IO131" s="2">
        <v>2921</v>
      </c>
      <c r="IP131" s="2">
        <v>2840</v>
      </c>
      <c r="IQ131" s="2">
        <v>2792</v>
      </c>
      <c r="IR131" s="2">
        <v>2802</v>
      </c>
      <c r="IS131" s="2">
        <v>2815</v>
      </c>
      <c r="IT131" s="2">
        <v>2800</v>
      </c>
    </row>
    <row r="132" spans="1:254" ht="15.9" customHeight="1">
      <c r="A132" s="61" t="s">
        <v>259</v>
      </c>
      <c r="B132" s="6" t="s">
        <v>260</v>
      </c>
      <c r="C132" s="15">
        <v>6880</v>
      </c>
      <c r="D132" s="16">
        <v>-520</v>
      </c>
      <c r="E132" s="13">
        <v>7400</v>
      </c>
      <c r="F132" s="13">
        <v>7380</v>
      </c>
      <c r="G132" s="13">
        <v>6830</v>
      </c>
      <c r="H132" s="13">
        <v>6470</v>
      </c>
      <c r="I132" s="13">
        <v>6640</v>
      </c>
      <c r="J132" s="13">
        <v>5670</v>
      </c>
      <c r="K132" s="13">
        <v>5450</v>
      </c>
      <c r="L132" s="13">
        <v>5970</v>
      </c>
      <c r="M132" s="13">
        <v>6810</v>
      </c>
      <c r="N132" s="13">
        <v>7020</v>
      </c>
      <c r="O132" s="13">
        <v>7240</v>
      </c>
      <c r="P132" s="13">
        <v>6630</v>
      </c>
      <c r="Q132" s="13">
        <v>6920</v>
      </c>
      <c r="R132" s="13">
        <v>6960</v>
      </c>
      <c r="S132" s="13">
        <v>7030</v>
      </c>
      <c r="T132" s="13">
        <v>7400</v>
      </c>
      <c r="U132" s="13">
        <v>8100</v>
      </c>
      <c r="V132" s="13">
        <v>7790</v>
      </c>
      <c r="W132" s="13">
        <v>6790</v>
      </c>
      <c r="X132" s="13">
        <v>5790</v>
      </c>
      <c r="Y132" s="13">
        <v>5680</v>
      </c>
      <c r="Z132" s="13">
        <v>5960</v>
      </c>
      <c r="AA132" s="13">
        <v>6390</v>
      </c>
      <c r="AB132" s="13">
        <v>6940</v>
      </c>
      <c r="AC132" s="13">
        <v>7080</v>
      </c>
      <c r="AD132" s="13">
        <v>7450</v>
      </c>
      <c r="AE132" s="13">
        <v>6960</v>
      </c>
      <c r="AF132" s="13">
        <v>6730</v>
      </c>
      <c r="AG132" s="13">
        <v>6590</v>
      </c>
      <c r="AH132" s="13">
        <v>7390</v>
      </c>
      <c r="AI132" s="13">
        <v>7100</v>
      </c>
      <c r="AJ132" s="13">
        <v>7250</v>
      </c>
      <c r="AK132" s="13">
        <v>7920</v>
      </c>
      <c r="AL132" s="13">
        <v>6970</v>
      </c>
      <c r="AM132" s="13">
        <v>7330</v>
      </c>
      <c r="AN132" s="13">
        <v>8160</v>
      </c>
      <c r="AO132" s="13">
        <v>8080</v>
      </c>
      <c r="AP132" s="13">
        <v>8340</v>
      </c>
      <c r="AQ132" s="13">
        <v>7850</v>
      </c>
      <c r="AR132" s="13">
        <v>6850</v>
      </c>
      <c r="AS132" s="13">
        <v>7000</v>
      </c>
      <c r="AT132" s="13">
        <v>7580</v>
      </c>
      <c r="AU132" s="13">
        <v>7060</v>
      </c>
      <c r="AV132" s="13">
        <v>7440</v>
      </c>
      <c r="AW132" s="13">
        <v>6490</v>
      </c>
      <c r="AX132" s="13">
        <v>6070</v>
      </c>
      <c r="AY132" s="13">
        <v>6140</v>
      </c>
      <c r="AZ132" s="13">
        <v>5950</v>
      </c>
      <c r="BA132" s="13">
        <v>5670</v>
      </c>
      <c r="BB132" s="13">
        <v>5640</v>
      </c>
      <c r="BC132" s="13">
        <v>5490</v>
      </c>
      <c r="BD132" s="13">
        <v>6190</v>
      </c>
      <c r="BE132" s="13">
        <v>6220</v>
      </c>
      <c r="BF132" s="13">
        <v>6050</v>
      </c>
      <c r="BG132" s="13">
        <v>6060</v>
      </c>
      <c r="BH132" s="13">
        <v>6600</v>
      </c>
      <c r="BI132" s="13">
        <v>6870</v>
      </c>
      <c r="BJ132" s="13">
        <v>7250</v>
      </c>
      <c r="BK132" s="13">
        <v>6250</v>
      </c>
      <c r="BL132" s="13">
        <v>6690</v>
      </c>
      <c r="BM132" s="67">
        <v>6540</v>
      </c>
      <c r="BN132" s="67">
        <v>6870</v>
      </c>
      <c r="BO132" s="67">
        <v>6490</v>
      </c>
      <c r="BP132" s="67">
        <v>6690</v>
      </c>
      <c r="BQ132" s="67">
        <v>6790</v>
      </c>
      <c r="BR132" s="67">
        <v>6110</v>
      </c>
      <c r="BS132" s="67">
        <v>6330</v>
      </c>
      <c r="BT132" s="67">
        <v>6150</v>
      </c>
      <c r="BU132" s="67">
        <v>6630</v>
      </c>
      <c r="BV132" s="67">
        <v>6590</v>
      </c>
      <c r="BW132" s="67">
        <v>6380</v>
      </c>
      <c r="BX132" s="67">
        <v>6860</v>
      </c>
      <c r="BY132" s="67">
        <v>6910</v>
      </c>
      <c r="BZ132" s="67">
        <v>7500</v>
      </c>
      <c r="CA132" s="516">
        <v>8120</v>
      </c>
      <c r="CB132" s="516">
        <v>8150</v>
      </c>
      <c r="CC132" s="516">
        <v>8420</v>
      </c>
      <c r="CD132" s="516">
        <v>7700</v>
      </c>
      <c r="CE132" s="516">
        <v>6700</v>
      </c>
      <c r="CF132" s="516">
        <v>6080</v>
      </c>
      <c r="CG132" s="516">
        <v>5910</v>
      </c>
      <c r="CH132" s="516">
        <v>6010</v>
      </c>
      <c r="CI132" s="516">
        <v>5690</v>
      </c>
      <c r="CJ132" s="516">
        <v>5930</v>
      </c>
      <c r="CK132" s="516">
        <v>5380</v>
      </c>
      <c r="CL132" s="516">
        <v>5390</v>
      </c>
      <c r="CM132" s="516">
        <v>5740</v>
      </c>
      <c r="CN132" s="516">
        <v>5270</v>
      </c>
      <c r="CO132" s="516">
        <v>5560</v>
      </c>
      <c r="CP132" s="516">
        <v>5980</v>
      </c>
      <c r="CQ132" s="516">
        <v>6300</v>
      </c>
      <c r="CR132" s="516">
        <v>6963.3333000000002</v>
      </c>
      <c r="CS132" s="516">
        <v>6323.3333000000002</v>
      </c>
      <c r="CT132" s="516">
        <v>6133.3333000000002</v>
      </c>
      <c r="CU132" s="516">
        <v>6706.6665999999996</v>
      </c>
      <c r="CV132" s="516">
        <v>6486.6665999999996</v>
      </c>
      <c r="CW132" s="516">
        <v>6513.3333000000002</v>
      </c>
      <c r="CX132" s="516">
        <v>7346.6665999999996</v>
      </c>
      <c r="CY132" s="516">
        <v>7433.3333000000002</v>
      </c>
      <c r="CZ132" s="516">
        <v>7510</v>
      </c>
      <c r="DA132" s="2">
        <v>8000</v>
      </c>
      <c r="DB132" s="2">
        <v>7333.3333000000002</v>
      </c>
      <c r="DC132" s="2">
        <v>6776.6665999999996</v>
      </c>
      <c r="DD132" s="2">
        <v>7530</v>
      </c>
      <c r="DE132" s="2">
        <v>6723.3333000000002</v>
      </c>
      <c r="DF132" s="2">
        <v>6020</v>
      </c>
      <c r="DG132" s="2">
        <v>6443.3333000000002</v>
      </c>
      <c r="DH132" s="2">
        <v>6326.6665999999996</v>
      </c>
      <c r="DI132" s="2">
        <v>6090</v>
      </c>
      <c r="DJ132" s="2">
        <v>6500</v>
      </c>
      <c r="DK132" s="2">
        <v>8166.6665999999996</v>
      </c>
      <c r="DL132" s="2">
        <v>7903.3333000000002</v>
      </c>
      <c r="DM132" s="2">
        <v>6840</v>
      </c>
      <c r="DN132" s="2">
        <v>6333.3333000000002</v>
      </c>
      <c r="DO132" s="2">
        <v>5793.3333000000002</v>
      </c>
      <c r="DP132" s="2">
        <v>5696.6665999999996</v>
      </c>
      <c r="DQ132" s="2">
        <v>4696.6665999999996</v>
      </c>
      <c r="DR132" s="2">
        <v>3696.6666</v>
      </c>
      <c r="DS132" s="2">
        <v>3746.6666</v>
      </c>
      <c r="DT132" s="2">
        <v>3953.3332999999998</v>
      </c>
      <c r="DU132" s="2">
        <v>3523.3332999999998</v>
      </c>
      <c r="DV132" s="2">
        <v>3126.6666</v>
      </c>
      <c r="DW132" s="2">
        <v>3130</v>
      </c>
      <c r="DX132" s="2">
        <v>3040</v>
      </c>
      <c r="DY132" s="2">
        <v>3100</v>
      </c>
      <c r="DZ132" s="2">
        <v>2776.6666</v>
      </c>
      <c r="EA132" s="2">
        <v>2900</v>
      </c>
      <c r="EB132" s="2">
        <v>2923.3332999999998</v>
      </c>
      <c r="EC132" s="2">
        <v>2936.6666</v>
      </c>
      <c r="ED132" s="2">
        <v>2983.3332999999998</v>
      </c>
      <c r="EE132" s="2">
        <v>2916.6666</v>
      </c>
      <c r="EF132" s="2">
        <v>2883.3332999999998</v>
      </c>
      <c r="EG132" s="2">
        <v>2810</v>
      </c>
      <c r="EH132" s="2">
        <v>2613.3332999999998</v>
      </c>
      <c r="EI132" s="2">
        <v>2366.6666</v>
      </c>
      <c r="EJ132" s="2">
        <v>2383.3332999999998</v>
      </c>
      <c r="EK132" s="2">
        <v>2346.6666</v>
      </c>
      <c r="EL132" s="2">
        <v>2316.6666</v>
      </c>
      <c r="EM132" s="2">
        <v>2120</v>
      </c>
      <c r="EN132" s="2">
        <v>2066.6666</v>
      </c>
      <c r="EO132" s="2">
        <v>1993.3333</v>
      </c>
      <c r="EP132" s="2">
        <v>2016.6666</v>
      </c>
      <c r="EQ132" s="2">
        <v>1770</v>
      </c>
      <c r="ER132" s="2">
        <v>1641.6666</v>
      </c>
      <c r="ES132" s="2">
        <v>1640</v>
      </c>
      <c r="ET132" s="2">
        <v>1643.3333</v>
      </c>
      <c r="EU132" s="2">
        <v>1665</v>
      </c>
      <c r="EV132" s="2">
        <v>1606.6666</v>
      </c>
      <c r="EW132" s="2">
        <v>1641.6666</v>
      </c>
      <c r="EX132" s="2">
        <v>1608.3333</v>
      </c>
      <c r="EY132" s="2">
        <v>1600</v>
      </c>
      <c r="EZ132" s="2">
        <v>1566.6666</v>
      </c>
      <c r="FA132" s="2">
        <v>1500</v>
      </c>
      <c r="FB132" s="2">
        <v>1460</v>
      </c>
      <c r="FC132" s="2">
        <v>1493.3333</v>
      </c>
      <c r="FD132" s="2">
        <v>1446.6666</v>
      </c>
      <c r="FE132" s="2">
        <v>1515</v>
      </c>
      <c r="FF132" s="2">
        <v>1556.6666</v>
      </c>
      <c r="FG132" s="2">
        <v>1575</v>
      </c>
      <c r="FH132" s="2">
        <v>1616.6666</v>
      </c>
      <c r="FI132" s="2">
        <v>1560</v>
      </c>
      <c r="FJ132" s="2">
        <v>1611.6666</v>
      </c>
      <c r="FK132" s="2">
        <v>1538.3333</v>
      </c>
      <c r="FL132" s="2">
        <v>1548.3333</v>
      </c>
      <c r="FM132" s="2">
        <v>1573.3333</v>
      </c>
      <c r="FN132" s="2">
        <v>1536.6666</v>
      </c>
      <c r="FO132" s="2">
        <v>1570</v>
      </c>
      <c r="FP132" s="2">
        <v>1570</v>
      </c>
      <c r="FQ132" s="2">
        <v>1550</v>
      </c>
      <c r="FR132" s="2">
        <v>1500</v>
      </c>
      <c r="FS132" s="2">
        <v>1505</v>
      </c>
      <c r="FT132" s="2">
        <v>1585</v>
      </c>
      <c r="FU132" s="2">
        <v>1733.3333</v>
      </c>
      <c r="FV132" s="2">
        <v>1573.3333</v>
      </c>
      <c r="FW132" s="2">
        <v>1645</v>
      </c>
      <c r="FX132" s="2">
        <v>1643.3333</v>
      </c>
      <c r="FY132" s="2">
        <v>1541.6666</v>
      </c>
      <c r="FZ132" s="2">
        <v>1631.6666</v>
      </c>
      <c r="GA132" s="2">
        <v>1665</v>
      </c>
      <c r="GB132" s="2">
        <v>1656.6666</v>
      </c>
      <c r="GC132" s="2">
        <v>1693.3333</v>
      </c>
      <c r="GD132" s="2">
        <v>1591.6666</v>
      </c>
      <c r="GE132" s="2">
        <v>1573.3333</v>
      </c>
      <c r="GF132" s="2">
        <v>1546.6666</v>
      </c>
      <c r="GG132" s="2">
        <v>1700</v>
      </c>
      <c r="GH132" s="2">
        <v>1693.3333</v>
      </c>
      <c r="GI132" s="2">
        <v>1636.6666</v>
      </c>
      <c r="GJ132" s="2">
        <v>1636.6666</v>
      </c>
      <c r="GK132" s="2">
        <v>1651.6666</v>
      </c>
      <c r="GL132" s="2">
        <v>1700</v>
      </c>
      <c r="GM132" s="2">
        <v>1680</v>
      </c>
      <c r="GN132" s="2">
        <v>1593.3333</v>
      </c>
      <c r="GO132" s="2">
        <v>1665</v>
      </c>
      <c r="GP132" s="2">
        <v>1696.6666</v>
      </c>
      <c r="GQ132" s="2">
        <v>1710</v>
      </c>
      <c r="GR132" s="2">
        <v>1600</v>
      </c>
      <c r="GS132" s="2">
        <v>1666.6666</v>
      </c>
      <c r="GT132" s="2">
        <v>1616.6666</v>
      </c>
      <c r="GU132" s="2">
        <v>1561.6666</v>
      </c>
      <c r="GV132" s="2">
        <v>1653.3333</v>
      </c>
      <c r="GW132" s="2">
        <v>1605</v>
      </c>
      <c r="GX132" s="2">
        <v>1556.6666</v>
      </c>
      <c r="GY132" s="2">
        <v>1571.6666</v>
      </c>
      <c r="GZ132" s="2">
        <v>1591.6666</v>
      </c>
      <c r="HA132" s="2">
        <v>1563.3333</v>
      </c>
      <c r="HB132" s="2">
        <v>1606.6666</v>
      </c>
      <c r="HC132" s="2">
        <v>1460</v>
      </c>
      <c r="HD132" s="2">
        <v>1526.6666</v>
      </c>
      <c r="HE132" s="2">
        <v>1530</v>
      </c>
      <c r="HF132" s="2">
        <v>1510</v>
      </c>
      <c r="HG132" s="2">
        <v>1573.3333</v>
      </c>
      <c r="HH132" s="2">
        <v>1578.3333</v>
      </c>
      <c r="HI132" s="2">
        <v>1620</v>
      </c>
      <c r="HJ132" s="2">
        <v>1630</v>
      </c>
      <c r="HK132" s="2">
        <v>1545</v>
      </c>
      <c r="HL132" s="2">
        <v>1463.3333</v>
      </c>
      <c r="HM132" s="2">
        <v>1483.3333</v>
      </c>
      <c r="HN132" s="2">
        <v>1470</v>
      </c>
      <c r="HO132" s="2">
        <v>1478.3333</v>
      </c>
      <c r="HP132" s="2">
        <v>1500</v>
      </c>
      <c r="HQ132" s="2">
        <v>1445</v>
      </c>
      <c r="HR132" s="2">
        <v>1441.6666</v>
      </c>
      <c r="HS132" s="2">
        <v>1370</v>
      </c>
      <c r="HT132" s="2">
        <v>1280</v>
      </c>
      <c r="HU132" s="2">
        <v>1268.3333</v>
      </c>
      <c r="HV132" s="2">
        <v>1300</v>
      </c>
      <c r="HW132" s="2">
        <v>1316.6666</v>
      </c>
      <c r="HX132" s="2">
        <v>1435</v>
      </c>
      <c r="HY132" s="2">
        <v>1383.3333</v>
      </c>
      <c r="HZ132" s="2">
        <v>1375</v>
      </c>
      <c r="IA132" s="2">
        <v>1410</v>
      </c>
      <c r="IB132" s="2">
        <v>1465</v>
      </c>
      <c r="IC132" s="2">
        <v>1406.6666</v>
      </c>
      <c r="ID132" s="2">
        <v>1401.6666</v>
      </c>
      <c r="IE132" s="2">
        <v>1475</v>
      </c>
      <c r="IF132" s="2">
        <v>1580</v>
      </c>
      <c r="IG132" s="2">
        <v>1571.6666</v>
      </c>
      <c r="IH132" s="2">
        <v>1585</v>
      </c>
      <c r="II132" s="2">
        <v>1541.6666</v>
      </c>
      <c r="IJ132" s="2">
        <v>1565</v>
      </c>
      <c r="IK132" s="2">
        <v>1355</v>
      </c>
      <c r="IL132" s="2">
        <v>1121.6666</v>
      </c>
      <c r="IM132" s="2">
        <v>1100</v>
      </c>
      <c r="IN132" s="2">
        <v>1106.6666</v>
      </c>
      <c r="IO132" s="2">
        <v>1116.6666</v>
      </c>
      <c r="IP132" s="2">
        <v>1121.6666</v>
      </c>
      <c r="IQ132" s="2">
        <v>1121.6666</v>
      </c>
      <c r="IR132" s="2">
        <v>1128.3333</v>
      </c>
      <c r="IS132" s="2">
        <v>1121.6666</v>
      </c>
      <c r="IT132" s="2">
        <v>1096.6666</v>
      </c>
    </row>
    <row r="133" spans="1:254" ht="15.9" customHeight="1">
      <c r="A133" s="61" t="s">
        <v>261</v>
      </c>
      <c r="B133" s="6" t="s">
        <v>262</v>
      </c>
      <c r="C133" s="15">
        <v>3100</v>
      </c>
      <c r="D133" s="16">
        <v>-250</v>
      </c>
      <c r="E133" s="13">
        <v>3350</v>
      </c>
      <c r="F133" s="13">
        <v>3380</v>
      </c>
      <c r="G133" s="13">
        <v>3135</v>
      </c>
      <c r="H133" s="13">
        <v>2939</v>
      </c>
      <c r="I133" s="13">
        <v>2846</v>
      </c>
      <c r="J133" s="13">
        <v>2811</v>
      </c>
      <c r="K133" s="13">
        <v>2679</v>
      </c>
      <c r="L133" s="13">
        <v>2941</v>
      </c>
      <c r="M133" s="13">
        <v>3635</v>
      </c>
      <c r="N133" s="13">
        <v>3830</v>
      </c>
      <c r="O133" s="13">
        <v>4015</v>
      </c>
      <c r="P133" s="13">
        <v>4035</v>
      </c>
      <c r="Q133" s="13">
        <v>4070</v>
      </c>
      <c r="R133" s="13">
        <v>3910</v>
      </c>
      <c r="S133" s="13">
        <v>4570</v>
      </c>
      <c r="T133" s="13">
        <v>5220</v>
      </c>
      <c r="U133" s="13">
        <v>5200</v>
      </c>
      <c r="V133" s="13">
        <v>5290</v>
      </c>
      <c r="W133" s="13">
        <v>6130</v>
      </c>
      <c r="X133" s="13">
        <v>5130</v>
      </c>
      <c r="Y133" s="13">
        <v>5110</v>
      </c>
      <c r="Z133" s="13">
        <v>5760</v>
      </c>
      <c r="AA133" s="13">
        <v>6760</v>
      </c>
      <c r="AB133" s="13">
        <v>8210</v>
      </c>
      <c r="AC133" s="13">
        <v>7760</v>
      </c>
      <c r="AD133" s="13">
        <v>8290</v>
      </c>
      <c r="AE133" s="13">
        <v>7900</v>
      </c>
      <c r="AF133" s="13">
        <v>6900</v>
      </c>
      <c r="AG133" s="13">
        <v>6300</v>
      </c>
      <c r="AH133" s="13">
        <v>6610</v>
      </c>
      <c r="AI133" s="13">
        <v>5680</v>
      </c>
      <c r="AJ133" s="13">
        <v>5750</v>
      </c>
      <c r="AK133" s="13">
        <v>6190</v>
      </c>
      <c r="AL133" s="13">
        <v>5190</v>
      </c>
      <c r="AM133" s="13">
        <v>6150</v>
      </c>
      <c r="AN133" s="13">
        <v>5150</v>
      </c>
      <c r="AO133" s="13">
        <v>4445</v>
      </c>
      <c r="AP133" s="13">
        <v>3745</v>
      </c>
      <c r="AQ133" s="13">
        <v>3045</v>
      </c>
      <c r="AR133" s="13">
        <v>3050</v>
      </c>
      <c r="AS133" s="13">
        <v>3100</v>
      </c>
      <c r="AT133" s="13">
        <v>3585</v>
      </c>
      <c r="AU133" s="13">
        <v>3585</v>
      </c>
      <c r="AV133" s="13">
        <v>3980</v>
      </c>
      <c r="AW133" s="13">
        <v>3840</v>
      </c>
      <c r="AX133" s="13">
        <v>4520</v>
      </c>
      <c r="AY133" s="13">
        <v>4900</v>
      </c>
      <c r="AZ133" s="13">
        <v>4980</v>
      </c>
      <c r="BA133" s="13">
        <v>5910</v>
      </c>
      <c r="BB133" s="13">
        <v>5000</v>
      </c>
      <c r="BC133" s="13">
        <v>4300</v>
      </c>
      <c r="BD133" s="13">
        <v>3600</v>
      </c>
      <c r="BE133" s="13">
        <v>3415</v>
      </c>
      <c r="BF133" s="13">
        <v>2914</v>
      </c>
      <c r="BG133" s="13">
        <v>2414</v>
      </c>
      <c r="BH133" s="13">
        <v>2337</v>
      </c>
      <c r="BI133" s="13">
        <v>2370</v>
      </c>
      <c r="BJ133" s="13">
        <v>2573</v>
      </c>
      <c r="BK133" s="13">
        <v>2555</v>
      </c>
      <c r="BL133" s="13">
        <v>2672</v>
      </c>
      <c r="BM133" s="67">
        <v>2760</v>
      </c>
      <c r="BN133" s="67">
        <v>2990</v>
      </c>
      <c r="BO133" s="67">
        <v>3480</v>
      </c>
      <c r="BP133" s="67">
        <v>3610</v>
      </c>
      <c r="BQ133" s="67">
        <v>3380</v>
      </c>
      <c r="BR133" s="67">
        <v>2897</v>
      </c>
      <c r="BS133" s="67">
        <v>2867</v>
      </c>
      <c r="BT133" s="67">
        <v>2685</v>
      </c>
      <c r="BU133" s="67">
        <v>2185</v>
      </c>
      <c r="BV133" s="67">
        <v>2100</v>
      </c>
      <c r="BW133" s="67">
        <v>2097</v>
      </c>
      <c r="BX133" s="67">
        <v>2158</v>
      </c>
      <c r="BY133" s="67">
        <v>2194</v>
      </c>
      <c r="BZ133" s="67">
        <v>1996</v>
      </c>
      <c r="CA133" s="516">
        <v>2053</v>
      </c>
      <c r="CB133" s="516">
        <v>2082</v>
      </c>
      <c r="CC133" s="516">
        <v>2057</v>
      </c>
      <c r="CD133" s="516">
        <v>2100</v>
      </c>
      <c r="CE133" s="516">
        <v>1921</v>
      </c>
      <c r="CF133" s="516">
        <v>1954</v>
      </c>
      <c r="CG133" s="516">
        <v>1819</v>
      </c>
      <c r="CH133" s="516">
        <v>1836</v>
      </c>
      <c r="CI133" s="516">
        <v>1651</v>
      </c>
      <c r="CJ133" s="516">
        <v>1633</v>
      </c>
      <c r="CK133" s="516">
        <v>1555</v>
      </c>
      <c r="CL133" s="516">
        <v>1503</v>
      </c>
      <c r="CM133" s="516">
        <v>1525</v>
      </c>
      <c r="CN133" s="516">
        <v>1439</v>
      </c>
      <c r="CO133" s="516">
        <v>1481</v>
      </c>
      <c r="CP133" s="516">
        <v>1604</v>
      </c>
      <c r="CQ133" s="516">
        <v>1624</v>
      </c>
      <c r="CR133" s="516">
        <v>1670</v>
      </c>
      <c r="CS133" s="516">
        <v>1560</v>
      </c>
      <c r="CT133" s="516">
        <v>1488</v>
      </c>
      <c r="CU133" s="516">
        <v>1657</v>
      </c>
      <c r="CV133" s="516">
        <v>1770</v>
      </c>
      <c r="CW133" s="516">
        <v>1593</v>
      </c>
      <c r="CX133" s="516">
        <v>1699</v>
      </c>
      <c r="CY133" s="516">
        <v>1733</v>
      </c>
      <c r="CZ133" s="516">
        <v>1630</v>
      </c>
      <c r="DA133" s="2">
        <v>1678</v>
      </c>
      <c r="DB133" s="2">
        <v>1662</v>
      </c>
      <c r="DC133" s="2">
        <v>1745</v>
      </c>
      <c r="DD133" s="2">
        <v>1938</v>
      </c>
      <c r="DE133" s="2">
        <v>1905</v>
      </c>
      <c r="DF133" s="2">
        <v>1668</v>
      </c>
      <c r="DG133" s="2">
        <v>1837</v>
      </c>
      <c r="DH133" s="2">
        <v>1704</v>
      </c>
      <c r="DI133" s="2">
        <v>1652</v>
      </c>
      <c r="DJ133" s="2">
        <v>1575</v>
      </c>
      <c r="DK133" s="2">
        <v>1699</v>
      </c>
      <c r="DL133" s="2">
        <v>1749</v>
      </c>
      <c r="DM133" s="2">
        <v>1519</v>
      </c>
      <c r="DN133" s="2">
        <v>1413</v>
      </c>
      <c r="DO133" s="2">
        <v>1375</v>
      </c>
      <c r="DP133" s="2">
        <v>1368</v>
      </c>
      <c r="DQ133" s="2">
        <v>1332</v>
      </c>
      <c r="DR133" s="2">
        <v>1148</v>
      </c>
      <c r="DS133" s="2">
        <v>1057</v>
      </c>
      <c r="DT133" s="2">
        <v>997</v>
      </c>
      <c r="DU133" s="2">
        <v>1004</v>
      </c>
      <c r="DV133" s="2">
        <v>1022</v>
      </c>
      <c r="DW133" s="2">
        <v>1049</v>
      </c>
      <c r="DX133" s="2">
        <v>1032</v>
      </c>
      <c r="DY133" s="2">
        <v>1038</v>
      </c>
      <c r="DZ133" s="2">
        <v>1050</v>
      </c>
      <c r="EA133" s="2">
        <v>1045</v>
      </c>
      <c r="EB133" s="2">
        <v>1039</v>
      </c>
      <c r="EC133" s="2">
        <v>1059</v>
      </c>
      <c r="ED133" s="2">
        <v>1103</v>
      </c>
      <c r="EE133" s="2">
        <v>1060</v>
      </c>
      <c r="EF133" s="2">
        <v>1009</v>
      </c>
      <c r="EG133" s="2">
        <v>954</v>
      </c>
      <c r="EH133" s="2">
        <v>926</v>
      </c>
      <c r="EI133" s="2">
        <v>934</v>
      </c>
      <c r="EJ133" s="2">
        <v>946</v>
      </c>
      <c r="EK133" s="2">
        <v>957</v>
      </c>
      <c r="EL133" s="2">
        <v>948</v>
      </c>
      <c r="EM133" s="2">
        <v>933</v>
      </c>
      <c r="EN133" s="2">
        <v>970</v>
      </c>
      <c r="EO133" s="2">
        <v>981</v>
      </c>
      <c r="EP133" s="2">
        <v>950</v>
      </c>
      <c r="EQ133" s="2">
        <v>1020</v>
      </c>
      <c r="ER133" s="2">
        <v>951</v>
      </c>
      <c r="ES133" s="2">
        <v>903</v>
      </c>
      <c r="ET133" s="2">
        <v>897</v>
      </c>
      <c r="EU133" s="2">
        <v>890</v>
      </c>
      <c r="EV133" s="2">
        <v>854</v>
      </c>
      <c r="EW133" s="2">
        <v>860</v>
      </c>
      <c r="EX133" s="2">
        <v>852</v>
      </c>
      <c r="EY133" s="2">
        <v>852</v>
      </c>
      <c r="EZ133" s="2">
        <v>845</v>
      </c>
      <c r="FA133" s="2">
        <v>834</v>
      </c>
      <c r="FB133" s="2">
        <v>822</v>
      </c>
      <c r="FC133" s="2">
        <v>821</v>
      </c>
      <c r="FD133" s="2">
        <v>832</v>
      </c>
      <c r="FE133" s="2">
        <v>845</v>
      </c>
      <c r="FF133" s="2">
        <v>834</v>
      </c>
      <c r="FG133" s="2">
        <v>831</v>
      </c>
      <c r="FH133" s="2">
        <v>841</v>
      </c>
      <c r="FI133" s="2">
        <v>842</v>
      </c>
      <c r="FJ133" s="2">
        <v>847</v>
      </c>
      <c r="FK133" s="2">
        <v>843</v>
      </c>
      <c r="FL133" s="2">
        <v>847</v>
      </c>
      <c r="FM133" s="2">
        <v>846</v>
      </c>
      <c r="FN133" s="2">
        <v>845</v>
      </c>
      <c r="FO133" s="2">
        <v>845</v>
      </c>
      <c r="FP133" s="2">
        <v>865</v>
      </c>
      <c r="FQ133" s="2">
        <v>873</v>
      </c>
      <c r="FR133" s="2">
        <v>852</v>
      </c>
      <c r="FS133" s="2">
        <v>848</v>
      </c>
      <c r="FT133" s="2">
        <v>863</v>
      </c>
      <c r="FU133" s="2">
        <v>883</v>
      </c>
      <c r="FV133" s="2">
        <v>851</v>
      </c>
      <c r="FW133" s="2">
        <v>850</v>
      </c>
      <c r="FX133" s="2">
        <v>850</v>
      </c>
      <c r="FY133" s="2">
        <v>833</v>
      </c>
      <c r="FZ133" s="2">
        <v>825</v>
      </c>
      <c r="GA133" s="2">
        <v>843</v>
      </c>
      <c r="GB133" s="2">
        <v>812</v>
      </c>
      <c r="GC133" s="2">
        <v>828</v>
      </c>
      <c r="GD133" s="2">
        <v>826</v>
      </c>
      <c r="GE133" s="2">
        <v>834</v>
      </c>
      <c r="GF133" s="2">
        <v>824</v>
      </c>
      <c r="GG133" s="2">
        <v>822</v>
      </c>
      <c r="GH133" s="2">
        <v>834</v>
      </c>
      <c r="GI133" s="2">
        <v>855</v>
      </c>
      <c r="GJ133" s="2">
        <v>855</v>
      </c>
      <c r="GK133" s="2">
        <v>827</v>
      </c>
      <c r="GL133" s="2">
        <v>842</v>
      </c>
      <c r="GM133" s="2">
        <v>828</v>
      </c>
      <c r="GN133" s="2">
        <v>827</v>
      </c>
      <c r="GO133" s="2">
        <v>830</v>
      </c>
      <c r="GP133" s="2">
        <v>829</v>
      </c>
      <c r="GQ133" s="2">
        <v>795</v>
      </c>
      <c r="GR133" s="2">
        <v>775</v>
      </c>
      <c r="GS133" s="2">
        <v>791</v>
      </c>
      <c r="GT133" s="2">
        <v>795</v>
      </c>
      <c r="GU133" s="2">
        <v>772</v>
      </c>
      <c r="GV133" s="2">
        <v>786</v>
      </c>
      <c r="GW133" s="2">
        <v>803</v>
      </c>
      <c r="GX133" s="2">
        <v>802</v>
      </c>
      <c r="GY133" s="2">
        <v>803</v>
      </c>
      <c r="GZ133" s="2">
        <v>816</v>
      </c>
      <c r="HA133" s="2">
        <v>812</v>
      </c>
      <c r="HB133" s="2">
        <v>810</v>
      </c>
      <c r="HC133" s="2">
        <v>805</v>
      </c>
      <c r="HD133" s="2">
        <v>832</v>
      </c>
      <c r="HE133" s="2">
        <v>846</v>
      </c>
      <c r="HF133" s="2">
        <v>825</v>
      </c>
      <c r="HG133" s="2">
        <v>880</v>
      </c>
      <c r="HH133" s="2">
        <v>800</v>
      </c>
      <c r="HI133" s="2">
        <v>802</v>
      </c>
      <c r="HJ133" s="2">
        <v>792</v>
      </c>
      <c r="HK133" s="2">
        <v>800</v>
      </c>
      <c r="HL133" s="2">
        <v>802</v>
      </c>
      <c r="HM133" s="2">
        <v>822</v>
      </c>
      <c r="HN133" s="2">
        <v>840</v>
      </c>
      <c r="HO133" s="2">
        <v>835</v>
      </c>
      <c r="HP133" s="2">
        <v>885</v>
      </c>
      <c r="HQ133" s="2">
        <v>893</v>
      </c>
      <c r="HR133" s="2">
        <v>922</v>
      </c>
      <c r="HS133" s="2">
        <v>938</v>
      </c>
      <c r="HT133" s="2">
        <v>883</v>
      </c>
      <c r="HU133" s="2">
        <v>840</v>
      </c>
      <c r="HV133" s="2">
        <v>839</v>
      </c>
      <c r="HW133" s="2">
        <v>814</v>
      </c>
      <c r="HX133" s="2">
        <v>814</v>
      </c>
      <c r="HY133" s="2">
        <v>818</v>
      </c>
      <c r="HZ133" s="2">
        <v>750</v>
      </c>
      <c r="IA133" s="2">
        <v>729</v>
      </c>
      <c r="IB133" s="2">
        <v>735</v>
      </c>
      <c r="IC133" s="2">
        <v>722</v>
      </c>
      <c r="ID133" s="2">
        <v>731</v>
      </c>
      <c r="IE133" s="2">
        <v>747</v>
      </c>
      <c r="IF133" s="2">
        <v>726</v>
      </c>
      <c r="IG133" s="2">
        <v>785</v>
      </c>
      <c r="IH133" s="2">
        <v>730</v>
      </c>
      <c r="II133" s="2">
        <v>686</v>
      </c>
      <c r="IJ133" s="2">
        <v>683</v>
      </c>
      <c r="IK133" s="2">
        <v>674</v>
      </c>
      <c r="IL133" s="2">
        <v>678</v>
      </c>
      <c r="IM133" s="2">
        <v>674</v>
      </c>
      <c r="IN133" s="2">
        <v>666</v>
      </c>
      <c r="IO133" s="2">
        <v>663</v>
      </c>
      <c r="IP133" s="2">
        <v>646</v>
      </c>
      <c r="IQ133" s="2">
        <v>649</v>
      </c>
      <c r="IR133" s="2">
        <v>642</v>
      </c>
      <c r="IS133" s="2">
        <v>647</v>
      </c>
      <c r="IT133" s="2">
        <v>646</v>
      </c>
    </row>
    <row r="134" spans="1:254" ht="15.9" customHeight="1">
      <c r="A134" s="61" t="s">
        <v>263</v>
      </c>
      <c r="B134" s="6" t="s">
        <v>264</v>
      </c>
      <c r="C134" s="15">
        <v>2810</v>
      </c>
      <c r="D134" s="16">
        <v>-108</v>
      </c>
      <c r="E134" s="13">
        <v>2918</v>
      </c>
      <c r="F134" s="13">
        <v>3555</v>
      </c>
      <c r="G134" s="13">
        <v>3170</v>
      </c>
      <c r="H134" s="13">
        <v>2775</v>
      </c>
      <c r="I134" s="13">
        <v>2800</v>
      </c>
      <c r="J134" s="13">
        <v>2598</v>
      </c>
      <c r="K134" s="13">
        <v>2622</v>
      </c>
      <c r="L134" s="13">
        <v>2886</v>
      </c>
      <c r="M134" s="13">
        <v>3165</v>
      </c>
      <c r="N134" s="13">
        <v>3195</v>
      </c>
      <c r="O134" s="13">
        <v>3240</v>
      </c>
      <c r="P134" s="13">
        <v>3180</v>
      </c>
      <c r="Q134" s="13">
        <v>3110</v>
      </c>
      <c r="R134" s="13">
        <v>3035</v>
      </c>
      <c r="S134" s="13">
        <v>3280</v>
      </c>
      <c r="T134" s="13">
        <v>3555</v>
      </c>
      <c r="U134" s="13">
        <v>3430</v>
      </c>
      <c r="V134" s="13">
        <v>3400</v>
      </c>
      <c r="W134" s="13">
        <v>3445</v>
      </c>
      <c r="X134" s="13">
        <v>3480</v>
      </c>
      <c r="Y134" s="13">
        <v>3515</v>
      </c>
      <c r="Z134" s="13">
        <v>3570</v>
      </c>
      <c r="AA134" s="13">
        <v>3515</v>
      </c>
      <c r="AB134" s="13">
        <v>3625</v>
      </c>
      <c r="AC134" s="13">
        <v>3635</v>
      </c>
      <c r="AD134" s="13">
        <v>3950</v>
      </c>
      <c r="AE134" s="13">
        <v>4315</v>
      </c>
      <c r="AF134" s="13">
        <v>4580</v>
      </c>
      <c r="AG134" s="13">
        <v>3926</v>
      </c>
      <c r="AH134" s="13">
        <v>4088</v>
      </c>
      <c r="AI134" s="13">
        <v>4002</v>
      </c>
      <c r="AJ134" s="13">
        <v>3876</v>
      </c>
      <c r="AK134" s="13">
        <v>4136</v>
      </c>
      <c r="AL134" s="13">
        <v>3900</v>
      </c>
      <c r="AM134" s="13">
        <v>3838</v>
      </c>
      <c r="AN134" s="13">
        <v>4234</v>
      </c>
      <c r="AO134" s="13">
        <v>4338</v>
      </c>
      <c r="AP134" s="13">
        <v>3892</v>
      </c>
      <c r="AQ134" s="13">
        <v>3676</v>
      </c>
      <c r="AR134" s="13">
        <v>3466</v>
      </c>
      <c r="AS134" s="13">
        <v>3568</v>
      </c>
      <c r="AT134" s="13">
        <v>3668</v>
      </c>
      <c r="AU134" s="13">
        <v>3736</v>
      </c>
      <c r="AV134" s="13">
        <v>4050</v>
      </c>
      <c r="AW134" s="13">
        <v>4154</v>
      </c>
      <c r="AX134" s="13">
        <v>4354</v>
      </c>
      <c r="AY134" s="13">
        <v>4380</v>
      </c>
      <c r="AZ134" s="13">
        <v>4848</v>
      </c>
      <c r="BA134" s="13">
        <v>4534</v>
      </c>
      <c r="BB134" s="13">
        <v>4542</v>
      </c>
      <c r="BC134" s="13">
        <v>4660</v>
      </c>
      <c r="BD134" s="13">
        <v>5178</v>
      </c>
      <c r="BE134" s="13">
        <v>5512</v>
      </c>
      <c r="BF134" s="13">
        <v>5062</v>
      </c>
      <c r="BG134" s="13">
        <v>4404</v>
      </c>
      <c r="BH134" s="13">
        <v>4218</v>
      </c>
      <c r="BI134" s="13">
        <v>4316</v>
      </c>
      <c r="BJ134" s="13">
        <v>4546</v>
      </c>
      <c r="BK134" s="13">
        <v>4780</v>
      </c>
      <c r="BL134" s="13">
        <v>5238</v>
      </c>
      <c r="BM134" s="67">
        <v>5158</v>
      </c>
      <c r="BN134" s="67">
        <v>5800</v>
      </c>
      <c r="BO134" s="67">
        <v>5818</v>
      </c>
      <c r="BP134" s="67">
        <v>6080</v>
      </c>
      <c r="BQ134" s="67">
        <v>6390</v>
      </c>
      <c r="BR134" s="67">
        <v>5632</v>
      </c>
      <c r="BS134" s="67">
        <v>5708</v>
      </c>
      <c r="BT134" s="67">
        <v>5642</v>
      </c>
      <c r="BU134" s="67">
        <v>5470</v>
      </c>
      <c r="BV134" s="67">
        <v>5476</v>
      </c>
      <c r="BW134" s="67">
        <v>5110</v>
      </c>
      <c r="BX134" s="67">
        <v>5492</v>
      </c>
      <c r="BY134" s="67">
        <v>5292</v>
      </c>
      <c r="BZ134" s="67">
        <v>5344</v>
      </c>
      <c r="CA134" s="516">
        <v>5502</v>
      </c>
      <c r="CB134" s="516">
        <v>5408</v>
      </c>
      <c r="CC134" s="516">
        <v>5300</v>
      </c>
      <c r="CD134" s="516">
        <v>5888</v>
      </c>
      <c r="CE134" s="516">
        <v>5792</v>
      </c>
      <c r="CF134" s="516">
        <v>5486</v>
      </c>
      <c r="CG134" s="516">
        <v>5058</v>
      </c>
      <c r="CH134" s="516">
        <v>4970</v>
      </c>
      <c r="CI134" s="516">
        <v>4332</v>
      </c>
      <c r="CJ134" s="516">
        <v>4152</v>
      </c>
      <c r="CK134" s="516">
        <v>4096</v>
      </c>
      <c r="CL134" s="516">
        <v>3922</v>
      </c>
      <c r="CM134" s="516">
        <v>4174</v>
      </c>
      <c r="CN134" s="516">
        <v>3748</v>
      </c>
      <c r="CO134" s="516">
        <v>3952</v>
      </c>
      <c r="CP134" s="516">
        <v>4300</v>
      </c>
      <c r="CQ134" s="516">
        <v>4362</v>
      </c>
      <c r="CR134" s="516">
        <v>4472</v>
      </c>
      <c r="CS134" s="516">
        <v>4020</v>
      </c>
      <c r="CT134" s="516">
        <v>4024</v>
      </c>
      <c r="CU134" s="516">
        <v>4316</v>
      </c>
      <c r="CV134" s="516">
        <v>4460</v>
      </c>
      <c r="CW134" s="516">
        <v>4160</v>
      </c>
      <c r="CX134" s="516">
        <v>4376</v>
      </c>
      <c r="CY134" s="516">
        <v>4428</v>
      </c>
      <c r="CZ134" s="516">
        <v>4340</v>
      </c>
      <c r="DA134" s="2">
        <v>4476</v>
      </c>
      <c r="DB134" s="2">
        <v>4234</v>
      </c>
      <c r="DC134" s="2">
        <v>4136</v>
      </c>
      <c r="DD134" s="2">
        <v>4762</v>
      </c>
      <c r="DE134" s="2">
        <v>4640</v>
      </c>
      <c r="DF134" s="2">
        <v>4348</v>
      </c>
      <c r="DG134" s="2">
        <v>4666</v>
      </c>
      <c r="DH134" s="2">
        <v>5026</v>
      </c>
      <c r="DI134" s="2">
        <v>5040</v>
      </c>
      <c r="DJ134" s="2">
        <v>5094</v>
      </c>
      <c r="DK134" s="2">
        <v>5536</v>
      </c>
      <c r="DL134" s="2">
        <v>5240</v>
      </c>
      <c r="DM134" s="2">
        <v>4240</v>
      </c>
      <c r="DN134" s="2">
        <v>4250</v>
      </c>
      <c r="DO134" s="2">
        <v>4230</v>
      </c>
      <c r="DP134" s="2">
        <v>4270</v>
      </c>
      <c r="DQ134" s="2">
        <v>4142</v>
      </c>
      <c r="DR134" s="2">
        <v>4038</v>
      </c>
      <c r="DS134" s="2">
        <v>4092</v>
      </c>
      <c r="DT134" s="2">
        <v>3758</v>
      </c>
      <c r="DU134" s="2">
        <v>3562</v>
      </c>
      <c r="DV134" s="2">
        <v>3380</v>
      </c>
      <c r="DW134" s="2">
        <v>3436</v>
      </c>
      <c r="DX134" s="2">
        <v>3278</v>
      </c>
      <c r="DY134" s="2">
        <v>3040</v>
      </c>
      <c r="DZ134" s="2">
        <v>2866</v>
      </c>
      <c r="EA134" s="2">
        <v>2966</v>
      </c>
      <c r="EB134" s="2">
        <v>2964</v>
      </c>
      <c r="EC134" s="2">
        <v>3060</v>
      </c>
      <c r="ED134" s="2">
        <v>3088</v>
      </c>
      <c r="EE134" s="2">
        <v>3142</v>
      </c>
      <c r="EF134" s="2">
        <v>3414</v>
      </c>
      <c r="EG134" s="2">
        <v>3516</v>
      </c>
      <c r="EH134" s="2">
        <v>3218</v>
      </c>
      <c r="EI134" s="2">
        <v>3060</v>
      </c>
      <c r="EJ134" s="2">
        <v>3106</v>
      </c>
      <c r="EK134" s="2">
        <v>2874</v>
      </c>
      <c r="EL134" s="2">
        <v>2664</v>
      </c>
      <c r="EM134" s="2">
        <v>2612</v>
      </c>
      <c r="EN134" s="2">
        <v>2520</v>
      </c>
      <c r="EO134" s="2">
        <v>2508</v>
      </c>
      <c r="EP134" s="2">
        <v>2376</v>
      </c>
      <c r="EQ134" s="2">
        <v>2138</v>
      </c>
      <c r="ER134" s="2">
        <v>2110</v>
      </c>
      <c r="ES134" s="2">
        <v>2094</v>
      </c>
      <c r="ET134" s="2">
        <v>2040</v>
      </c>
      <c r="EU134" s="2">
        <v>2072</v>
      </c>
      <c r="EV134" s="2">
        <v>2040</v>
      </c>
      <c r="EW134" s="2">
        <v>2112</v>
      </c>
      <c r="EX134" s="2">
        <v>2132</v>
      </c>
      <c r="EY134" s="2">
        <v>2146</v>
      </c>
      <c r="EZ134" s="2">
        <v>2162</v>
      </c>
      <c r="FA134" s="2">
        <v>2044</v>
      </c>
      <c r="FB134" s="2">
        <v>2076</v>
      </c>
      <c r="FC134" s="2">
        <v>2122</v>
      </c>
      <c r="FD134" s="2">
        <v>2098</v>
      </c>
      <c r="FE134" s="2">
        <v>2216</v>
      </c>
      <c r="FF134" s="2">
        <v>2322</v>
      </c>
      <c r="FG134" s="2">
        <v>2294</v>
      </c>
      <c r="FH134" s="2">
        <v>2352</v>
      </c>
      <c r="FI134" s="2">
        <v>2284</v>
      </c>
      <c r="FJ134" s="2">
        <v>2372</v>
      </c>
      <c r="FK134" s="2">
        <v>2458</v>
      </c>
      <c r="FL134" s="2">
        <v>2324</v>
      </c>
      <c r="FM134" s="2">
        <v>2370</v>
      </c>
      <c r="FN134" s="2">
        <v>2502</v>
      </c>
      <c r="FO134" s="2">
        <v>2722</v>
      </c>
      <c r="FP134" s="2">
        <v>2732</v>
      </c>
      <c r="FQ134" s="2">
        <v>2708</v>
      </c>
      <c r="FR134" s="2">
        <v>2656</v>
      </c>
      <c r="FS134" s="2">
        <v>2832</v>
      </c>
      <c r="FT134" s="2">
        <v>2866</v>
      </c>
      <c r="FU134" s="2">
        <v>3032</v>
      </c>
      <c r="FV134" s="2">
        <v>2704</v>
      </c>
      <c r="FW134" s="2">
        <v>2736</v>
      </c>
      <c r="FX134" s="2">
        <v>2850</v>
      </c>
      <c r="FY134" s="2">
        <v>2676</v>
      </c>
      <c r="FZ134" s="2">
        <v>2724</v>
      </c>
      <c r="GA134" s="2">
        <v>2700</v>
      </c>
      <c r="GB134" s="2">
        <v>2452</v>
      </c>
      <c r="GC134" s="2">
        <v>2256</v>
      </c>
      <c r="GD134" s="2">
        <v>1956</v>
      </c>
      <c r="GE134" s="2">
        <v>1656</v>
      </c>
      <c r="GF134" s="2">
        <v>1638</v>
      </c>
      <c r="GG134" s="2">
        <v>1726</v>
      </c>
      <c r="GH134" s="2">
        <v>1750</v>
      </c>
      <c r="GI134" s="2">
        <v>1704</v>
      </c>
      <c r="GJ134" s="2">
        <v>1650</v>
      </c>
      <c r="GK134" s="2">
        <v>1596</v>
      </c>
      <c r="GL134" s="2">
        <v>1624</v>
      </c>
      <c r="GM134" s="2">
        <v>1592</v>
      </c>
      <c r="GN134" s="2">
        <v>1464</v>
      </c>
      <c r="GO134" s="2">
        <v>1476</v>
      </c>
      <c r="GP134" s="2">
        <v>1526</v>
      </c>
      <c r="GQ134" s="2">
        <v>1580</v>
      </c>
      <c r="GR134" s="2">
        <v>1504</v>
      </c>
      <c r="GS134" s="2">
        <v>1536</v>
      </c>
      <c r="GT134" s="2">
        <v>1472</v>
      </c>
      <c r="GU134" s="2">
        <v>1450</v>
      </c>
      <c r="GV134" s="2">
        <v>1518</v>
      </c>
      <c r="GW134" s="2">
        <v>1590</v>
      </c>
      <c r="GX134" s="2">
        <v>1560</v>
      </c>
      <c r="GY134" s="2">
        <v>1482</v>
      </c>
      <c r="GZ134" s="2">
        <v>1498</v>
      </c>
      <c r="HA134" s="2">
        <v>1452</v>
      </c>
      <c r="HB134" s="2">
        <v>1460</v>
      </c>
      <c r="HC134" s="2">
        <v>1284</v>
      </c>
      <c r="HD134" s="2">
        <v>1320</v>
      </c>
      <c r="HE134" s="2">
        <v>1314</v>
      </c>
      <c r="HF134" s="2">
        <v>1274</v>
      </c>
      <c r="HG134" s="2">
        <v>1312</v>
      </c>
      <c r="HH134" s="2">
        <v>1364</v>
      </c>
      <c r="HI134" s="2">
        <v>1342</v>
      </c>
      <c r="HJ134" s="2">
        <v>1352</v>
      </c>
      <c r="HK134" s="2">
        <v>1410</v>
      </c>
      <c r="HL134" s="2">
        <v>1478</v>
      </c>
      <c r="HM134" s="2">
        <v>1510</v>
      </c>
      <c r="HN134" s="2">
        <v>1446</v>
      </c>
      <c r="HO134" s="2">
        <v>1472</v>
      </c>
      <c r="HP134" s="2">
        <v>1420</v>
      </c>
      <c r="HQ134" s="2">
        <v>1340</v>
      </c>
      <c r="HR134" s="2">
        <v>1360</v>
      </c>
      <c r="HS134" s="2">
        <v>1346</v>
      </c>
      <c r="HT134" s="2">
        <v>1276</v>
      </c>
      <c r="HU134" s="2">
        <v>1216</v>
      </c>
      <c r="HV134" s="2">
        <v>1278</v>
      </c>
      <c r="HW134" s="2">
        <v>1206</v>
      </c>
      <c r="HX134" s="2">
        <v>1080</v>
      </c>
      <c r="HY134" s="2">
        <v>1118</v>
      </c>
      <c r="HZ134" s="2">
        <v>1142</v>
      </c>
      <c r="IA134" s="2">
        <v>1130</v>
      </c>
      <c r="IB134" s="2">
        <v>1126</v>
      </c>
      <c r="IC134" s="2">
        <v>1086</v>
      </c>
      <c r="ID134" s="2">
        <v>1090</v>
      </c>
      <c r="IE134" s="2">
        <v>1060</v>
      </c>
      <c r="IF134" s="2">
        <v>1124</v>
      </c>
      <c r="IG134" s="2">
        <v>1132</v>
      </c>
      <c r="IH134" s="2">
        <v>1186</v>
      </c>
      <c r="II134" s="2">
        <v>1222</v>
      </c>
      <c r="IJ134" s="2">
        <v>1242</v>
      </c>
      <c r="IK134" s="2">
        <v>1172</v>
      </c>
      <c r="IL134" s="2">
        <v>1116</v>
      </c>
      <c r="IM134" s="2">
        <v>1080</v>
      </c>
      <c r="IN134" s="2">
        <v>1076</v>
      </c>
      <c r="IO134" s="2">
        <v>1138</v>
      </c>
      <c r="IP134" s="2">
        <v>1100</v>
      </c>
      <c r="IQ134" s="2">
        <v>1300</v>
      </c>
      <c r="IR134" s="2">
        <v>1340</v>
      </c>
      <c r="IS134" s="2">
        <v>1266</v>
      </c>
      <c r="IT134" s="2">
        <v>1248</v>
      </c>
    </row>
    <row r="135" spans="1:254" ht="15.9" customHeight="1">
      <c r="A135" s="61" t="s">
        <v>265</v>
      </c>
      <c r="B135" s="6" t="s">
        <v>266</v>
      </c>
      <c r="C135" s="15">
        <v>1715</v>
      </c>
      <c r="D135" s="16">
        <v>-22</v>
      </c>
      <c r="E135" s="13">
        <v>1737</v>
      </c>
      <c r="F135" s="13">
        <v>1830</v>
      </c>
      <c r="G135" s="13">
        <v>1751</v>
      </c>
      <c r="H135" s="13">
        <v>1631</v>
      </c>
      <c r="I135" s="13">
        <v>1554</v>
      </c>
      <c r="J135" s="13">
        <v>1506</v>
      </c>
      <c r="K135" s="13">
        <v>1500</v>
      </c>
      <c r="L135" s="13">
        <v>1544</v>
      </c>
      <c r="M135" s="13">
        <v>1690</v>
      </c>
      <c r="N135" s="13">
        <v>1748</v>
      </c>
      <c r="O135" s="13">
        <v>1822</v>
      </c>
      <c r="P135" s="13">
        <v>1877</v>
      </c>
      <c r="Q135" s="13">
        <v>1805</v>
      </c>
      <c r="R135" s="13">
        <v>1662</v>
      </c>
      <c r="S135" s="13">
        <v>1756</v>
      </c>
      <c r="T135" s="13">
        <v>1805</v>
      </c>
      <c r="U135" s="13">
        <v>1729</v>
      </c>
      <c r="V135" s="13">
        <v>1754</v>
      </c>
      <c r="W135" s="13">
        <v>1769</v>
      </c>
      <c r="X135" s="13">
        <v>1732</v>
      </c>
      <c r="Y135" s="13">
        <v>1751</v>
      </c>
      <c r="Z135" s="13">
        <v>1837</v>
      </c>
      <c r="AA135" s="13">
        <v>1880</v>
      </c>
      <c r="AB135" s="13">
        <v>1850</v>
      </c>
      <c r="AC135" s="13">
        <v>1734</v>
      </c>
      <c r="AD135" s="13">
        <v>1765</v>
      </c>
      <c r="AE135" s="13">
        <v>1720</v>
      </c>
      <c r="AF135" s="13">
        <v>1678</v>
      </c>
      <c r="AG135" s="13">
        <v>1673</v>
      </c>
      <c r="AH135" s="13">
        <v>1800</v>
      </c>
      <c r="AI135" s="13">
        <v>1888</v>
      </c>
      <c r="AJ135" s="13">
        <v>1900</v>
      </c>
      <c r="AK135" s="13">
        <v>2017</v>
      </c>
      <c r="AL135" s="13">
        <v>1827</v>
      </c>
      <c r="AM135" s="13">
        <v>1851</v>
      </c>
      <c r="AN135" s="13">
        <v>1764</v>
      </c>
      <c r="AO135" s="13">
        <v>1834</v>
      </c>
      <c r="AP135" s="13">
        <v>1729</v>
      </c>
      <c r="AQ135" s="13">
        <v>1768</v>
      </c>
      <c r="AR135" s="13">
        <v>1828</v>
      </c>
      <c r="AS135" s="13">
        <v>1902</v>
      </c>
      <c r="AT135" s="13">
        <v>2086</v>
      </c>
      <c r="AU135" s="13">
        <v>2025</v>
      </c>
      <c r="AV135" s="13">
        <v>2096</v>
      </c>
      <c r="AW135" s="13">
        <v>1970</v>
      </c>
      <c r="AX135" s="13">
        <v>2018</v>
      </c>
      <c r="AY135" s="13">
        <v>1988</v>
      </c>
      <c r="AZ135" s="13">
        <v>2154</v>
      </c>
      <c r="BA135" s="13">
        <v>2332</v>
      </c>
      <c r="BB135" s="13">
        <v>2487</v>
      </c>
      <c r="BC135" s="13">
        <v>2334</v>
      </c>
      <c r="BD135" s="13">
        <v>2499</v>
      </c>
      <c r="BE135" s="13">
        <v>2728</v>
      </c>
      <c r="BF135" s="13">
        <v>2841</v>
      </c>
      <c r="BG135" s="13">
        <v>2753</v>
      </c>
      <c r="BH135" s="13">
        <v>2786</v>
      </c>
      <c r="BI135" s="13">
        <v>3360</v>
      </c>
      <c r="BJ135" s="13">
        <v>3040</v>
      </c>
      <c r="BK135" s="13">
        <v>3115</v>
      </c>
      <c r="BL135" s="13">
        <v>2931</v>
      </c>
      <c r="BM135" s="67">
        <v>3010</v>
      </c>
      <c r="BN135" s="67">
        <v>3165</v>
      </c>
      <c r="BO135" s="67">
        <v>3430</v>
      </c>
      <c r="BP135" s="67">
        <v>2927</v>
      </c>
      <c r="BQ135" s="67">
        <v>2427</v>
      </c>
      <c r="BR135" s="67">
        <v>2502</v>
      </c>
      <c r="BS135" s="67">
        <v>2359</v>
      </c>
      <c r="BT135" s="67">
        <v>2316</v>
      </c>
      <c r="BU135" s="67">
        <v>2350</v>
      </c>
      <c r="BV135" s="67">
        <v>2538</v>
      </c>
      <c r="BW135" s="67">
        <v>2261</v>
      </c>
      <c r="BX135" s="67">
        <v>2122</v>
      </c>
      <c r="BY135" s="67">
        <v>1722</v>
      </c>
      <c r="BZ135" s="67">
        <v>1745</v>
      </c>
      <c r="CA135" s="516">
        <v>1704</v>
      </c>
      <c r="CB135" s="516">
        <v>1809</v>
      </c>
      <c r="CC135" s="516">
        <v>1800</v>
      </c>
      <c r="CD135" s="516">
        <v>1868</v>
      </c>
      <c r="CE135" s="516">
        <v>1807</v>
      </c>
      <c r="CF135" s="516">
        <v>1610</v>
      </c>
      <c r="CG135" s="516">
        <v>1574</v>
      </c>
      <c r="CH135" s="516">
        <v>1636</v>
      </c>
      <c r="CI135" s="516">
        <v>1474</v>
      </c>
      <c r="CJ135" s="516">
        <v>1462</v>
      </c>
      <c r="CK135" s="516">
        <v>1471</v>
      </c>
      <c r="CL135" s="516">
        <v>1486</v>
      </c>
      <c r="CM135" s="516">
        <v>1525</v>
      </c>
      <c r="CN135" s="516">
        <v>1373</v>
      </c>
      <c r="CO135" s="516">
        <v>1464</v>
      </c>
      <c r="CP135" s="516">
        <v>1538</v>
      </c>
      <c r="CQ135" s="516">
        <v>1495</v>
      </c>
      <c r="CR135" s="516">
        <v>1542</v>
      </c>
      <c r="CS135" s="516">
        <v>1447</v>
      </c>
      <c r="CT135" s="516">
        <v>1396</v>
      </c>
      <c r="CU135" s="516">
        <v>1542</v>
      </c>
      <c r="CV135" s="516">
        <v>1645</v>
      </c>
      <c r="CW135" s="516">
        <v>1645</v>
      </c>
      <c r="CX135" s="516">
        <v>1703</v>
      </c>
      <c r="CY135" s="516">
        <v>1773</v>
      </c>
      <c r="CZ135" s="516">
        <v>1668</v>
      </c>
      <c r="DA135" s="2">
        <v>1668</v>
      </c>
      <c r="DB135" s="2">
        <v>1600</v>
      </c>
      <c r="DC135" s="2">
        <v>1493</v>
      </c>
      <c r="DD135" s="2">
        <v>1505</v>
      </c>
      <c r="DE135" s="2">
        <v>1413</v>
      </c>
      <c r="DF135" s="2">
        <v>1347</v>
      </c>
      <c r="DG135" s="2">
        <v>1415</v>
      </c>
      <c r="DH135" s="2">
        <v>1512</v>
      </c>
      <c r="DI135" s="2">
        <v>1450</v>
      </c>
      <c r="DJ135" s="2">
        <v>1249</v>
      </c>
      <c r="DK135" s="2">
        <v>1289</v>
      </c>
      <c r="DL135" s="2">
        <v>1252</v>
      </c>
      <c r="DM135" s="2">
        <v>1282</v>
      </c>
      <c r="DN135" s="2">
        <v>1271</v>
      </c>
      <c r="DO135" s="2">
        <v>1234</v>
      </c>
      <c r="DP135" s="2">
        <v>1146</v>
      </c>
      <c r="DQ135" s="2">
        <v>1172</v>
      </c>
      <c r="DR135" s="2">
        <v>1113</v>
      </c>
      <c r="DS135" s="2">
        <v>1162</v>
      </c>
      <c r="DT135" s="2">
        <v>1172</v>
      </c>
      <c r="DU135" s="2">
        <v>1170</v>
      </c>
      <c r="DV135" s="2">
        <v>1170</v>
      </c>
      <c r="DW135" s="2">
        <v>1110</v>
      </c>
      <c r="DX135" s="2">
        <v>1114</v>
      </c>
      <c r="DY135" s="2">
        <v>1092</v>
      </c>
      <c r="DZ135" s="2">
        <v>1065</v>
      </c>
      <c r="EA135" s="2">
        <v>1086</v>
      </c>
      <c r="EB135" s="2">
        <v>1060</v>
      </c>
      <c r="EC135" s="2">
        <v>1056</v>
      </c>
      <c r="ED135" s="2">
        <v>1096</v>
      </c>
      <c r="EE135" s="2">
        <v>1075</v>
      </c>
      <c r="EF135" s="2">
        <v>1108</v>
      </c>
      <c r="EG135" s="2">
        <v>1110</v>
      </c>
      <c r="EH135" s="2">
        <v>1082</v>
      </c>
      <c r="EI135" s="2">
        <v>1128</v>
      </c>
      <c r="EJ135" s="2">
        <v>1174</v>
      </c>
      <c r="EK135" s="2">
        <v>1149</v>
      </c>
      <c r="EL135" s="2">
        <v>1168</v>
      </c>
      <c r="EM135" s="2">
        <v>1124</v>
      </c>
      <c r="EN135" s="2">
        <v>1158</v>
      </c>
      <c r="EO135" s="2">
        <v>1180</v>
      </c>
      <c r="EP135" s="2">
        <v>1234</v>
      </c>
      <c r="EQ135" s="2">
        <v>1102</v>
      </c>
      <c r="ER135" s="2">
        <v>952</v>
      </c>
      <c r="ES135" s="2">
        <v>916</v>
      </c>
      <c r="ET135" s="2">
        <v>901</v>
      </c>
      <c r="EU135" s="2">
        <v>950</v>
      </c>
      <c r="EV135" s="2">
        <v>893</v>
      </c>
      <c r="EW135" s="2">
        <v>900</v>
      </c>
      <c r="EX135" s="2">
        <v>882</v>
      </c>
      <c r="EY135" s="2">
        <v>889</v>
      </c>
      <c r="EZ135" s="2">
        <v>846</v>
      </c>
      <c r="FA135" s="2">
        <v>872</v>
      </c>
      <c r="FB135" s="2">
        <v>873</v>
      </c>
      <c r="FC135" s="2">
        <v>890</v>
      </c>
      <c r="FD135" s="2">
        <v>916</v>
      </c>
      <c r="FE135" s="2">
        <v>939</v>
      </c>
      <c r="FF135" s="2">
        <v>955</v>
      </c>
      <c r="FG135" s="2">
        <v>985</v>
      </c>
      <c r="FH135" s="2">
        <v>1001</v>
      </c>
      <c r="FI135" s="2">
        <v>1008</v>
      </c>
      <c r="FJ135" s="2">
        <v>1016</v>
      </c>
      <c r="FK135" s="2">
        <v>998</v>
      </c>
      <c r="FL135" s="2">
        <v>1003</v>
      </c>
      <c r="FM135" s="2">
        <v>996</v>
      </c>
      <c r="FN135" s="2">
        <v>972</v>
      </c>
      <c r="FO135" s="2">
        <v>998</v>
      </c>
      <c r="FP135" s="2">
        <v>1005</v>
      </c>
      <c r="FQ135" s="2">
        <v>1004</v>
      </c>
      <c r="FR135" s="2">
        <v>1000</v>
      </c>
      <c r="FS135" s="2">
        <v>946</v>
      </c>
      <c r="FT135" s="2">
        <v>999</v>
      </c>
      <c r="FU135" s="2">
        <v>996</v>
      </c>
      <c r="FV135" s="2">
        <v>1013</v>
      </c>
      <c r="FW135" s="2">
        <v>1012</v>
      </c>
      <c r="FX135" s="2">
        <v>1008</v>
      </c>
      <c r="FY135" s="2">
        <v>1011</v>
      </c>
      <c r="FZ135" s="2">
        <v>1033</v>
      </c>
      <c r="GA135" s="2">
        <v>1036</v>
      </c>
      <c r="GB135" s="2">
        <v>1003</v>
      </c>
      <c r="GC135" s="2">
        <v>1025</v>
      </c>
      <c r="GD135" s="2">
        <v>1007</v>
      </c>
      <c r="GE135" s="2">
        <v>995</v>
      </c>
      <c r="GF135" s="2">
        <v>1021</v>
      </c>
      <c r="GG135" s="2">
        <v>996</v>
      </c>
      <c r="GH135" s="2">
        <v>1035</v>
      </c>
      <c r="GI135" s="2">
        <v>1040</v>
      </c>
      <c r="GJ135" s="2">
        <v>1050</v>
      </c>
      <c r="GK135" s="2">
        <v>1130</v>
      </c>
      <c r="GL135" s="2">
        <v>1174</v>
      </c>
      <c r="GM135" s="2">
        <v>1155</v>
      </c>
      <c r="GN135" s="2">
        <v>1124</v>
      </c>
      <c r="GO135" s="2">
        <v>1186</v>
      </c>
      <c r="GP135" s="2">
        <v>1128</v>
      </c>
      <c r="GQ135" s="2">
        <v>1180</v>
      </c>
      <c r="GR135" s="2">
        <v>1095</v>
      </c>
      <c r="GS135" s="2">
        <v>1144</v>
      </c>
      <c r="GT135" s="2">
        <v>1146</v>
      </c>
      <c r="GU135" s="2">
        <v>1078</v>
      </c>
      <c r="GV135" s="2">
        <v>1142</v>
      </c>
      <c r="GW135" s="2">
        <v>1290</v>
      </c>
      <c r="GX135" s="2">
        <v>1356</v>
      </c>
      <c r="GY135" s="2">
        <v>1149</v>
      </c>
      <c r="GZ135" s="2">
        <v>1021</v>
      </c>
      <c r="HA135" s="2">
        <v>960</v>
      </c>
      <c r="HB135" s="2">
        <v>922</v>
      </c>
      <c r="HC135" s="2">
        <v>916</v>
      </c>
      <c r="HD135" s="2">
        <v>959</v>
      </c>
      <c r="HE135" s="2">
        <v>988</v>
      </c>
      <c r="HF135" s="2">
        <v>1002</v>
      </c>
      <c r="HG135" s="2">
        <v>1025</v>
      </c>
      <c r="HH135" s="2">
        <v>1048</v>
      </c>
      <c r="HI135" s="2">
        <v>1028</v>
      </c>
      <c r="HJ135" s="2">
        <v>1031</v>
      </c>
      <c r="HK135" s="2">
        <v>1037</v>
      </c>
      <c r="HL135" s="2">
        <v>1046</v>
      </c>
      <c r="HM135" s="2">
        <v>1080</v>
      </c>
      <c r="HN135" s="2">
        <v>1036</v>
      </c>
      <c r="HO135" s="2">
        <v>1032</v>
      </c>
      <c r="HP135" s="2">
        <v>1021</v>
      </c>
      <c r="HQ135" s="2">
        <v>1034</v>
      </c>
      <c r="HR135" s="2">
        <v>1052</v>
      </c>
      <c r="HS135" s="2">
        <v>1049</v>
      </c>
      <c r="HT135" s="2">
        <v>1061</v>
      </c>
      <c r="HU135" s="2">
        <v>1097</v>
      </c>
      <c r="HV135" s="2">
        <v>1153</v>
      </c>
      <c r="HW135" s="2">
        <v>1147</v>
      </c>
      <c r="HX135" s="2">
        <v>1122</v>
      </c>
      <c r="HY135" s="2">
        <v>1124</v>
      </c>
      <c r="HZ135" s="2">
        <v>1124</v>
      </c>
      <c r="IA135" s="2">
        <v>1136</v>
      </c>
      <c r="IB135" s="2">
        <v>1139</v>
      </c>
      <c r="IC135" s="2">
        <v>1112</v>
      </c>
      <c r="ID135" s="2">
        <v>1137</v>
      </c>
      <c r="IE135" s="2">
        <v>1163</v>
      </c>
      <c r="IF135" s="2">
        <v>1158</v>
      </c>
      <c r="IG135" s="2">
        <v>1216</v>
      </c>
      <c r="IH135" s="2">
        <v>1178</v>
      </c>
      <c r="II135" s="2">
        <v>1210</v>
      </c>
      <c r="IJ135" s="2">
        <v>1206</v>
      </c>
      <c r="IK135" s="2">
        <v>1149</v>
      </c>
      <c r="IL135" s="2">
        <v>1118</v>
      </c>
      <c r="IM135" s="2">
        <v>1076</v>
      </c>
      <c r="IN135" s="2">
        <v>1287</v>
      </c>
      <c r="IO135" s="2">
        <v>1266</v>
      </c>
      <c r="IP135" s="2">
        <v>1233</v>
      </c>
      <c r="IQ135" s="2">
        <v>1243</v>
      </c>
      <c r="IR135" s="2">
        <v>1267</v>
      </c>
      <c r="IS135" s="2">
        <v>1274</v>
      </c>
      <c r="IT135" s="2">
        <v>1306</v>
      </c>
    </row>
    <row r="136" spans="1:254" ht="15.9" customHeight="1">
      <c r="A136" s="61" t="s">
        <v>267</v>
      </c>
      <c r="B136" s="6" t="s">
        <v>268</v>
      </c>
      <c r="C136" s="15">
        <v>855</v>
      </c>
      <c r="D136" s="16">
        <v>-19</v>
      </c>
      <c r="E136" s="13">
        <v>874</v>
      </c>
      <c r="F136" s="13">
        <v>897</v>
      </c>
      <c r="G136" s="13">
        <v>881</v>
      </c>
      <c r="H136" s="13">
        <v>856</v>
      </c>
      <c r="I136" s="13">
        <v>860</v>
      </c>
      <c r="J136" s="13">
        <v>820</v>
      </c>
      <c r="K136" s="13">
        <v>844</v>
      </c>
      <c r="L136" s="13">
        <v>888</v>
      </c>
      <c r="M136" s="13">
        <v>935</v>
      </c>
      <c r="N136" s="13">
        <v>919</v>
      </c>
      <c r="O136" s="13">
        <v>952</v>
      </c>
      <c r="P136" s="13">
        <v>939</v>
      </c>
      <c r="Q136" s="13">
        <v>926</v>
      </c>
      <c r="R136" s="13">
        <v>913</v>
      </c>
      <c r="S136" s="13">
        <v>952</v>
      </c>
      <c r="T136" s="13">
        <v>1023</v>
      </c>
      <c r="U136" s="13">
        <v>1024</v>
      </c>
      <c r="V136" s="13">
        <v>1047</v>
      </c>
      <c r="W136" s="13">
        <v>1068</v>
      </c>
      <c r="X136" s="13">
        <v>1065</v>
      </c>
      <c r="Y136" s="13">
        <v>1085</v>
      </c>
      <c r="Z136" s="13">
        <v>1109</v>
      </c>
      <c r="AA136" s="13">
        <v>1174</v>
      </c>
      <c r="AB136" s="13">
        <v>1229</v>
      </c>
      <c r="AC136" s="13">
        <v>1222</v>
      </c>
      <c r="AD136" s="13">
        <v>1217</v>
      </c>
      <c r="AE136" s="13">
        <v>1231</v>
      </c>
      <c r="AF136" s="13">
        <v>1163</v>
      </c>
      <c r="AG136" s="13">
        <v>1026</v>
      </c>
      <c r="AH136" s="13">
        <v>1050</v>
      </c>
      <c r="AI136" s="13">
        <v>1053</v>
      </c>
      <c r="AJ136" s="13">
        <v>1102</v>
      </c>
      <c r="AK136" s="13">
        <v>1208</v>
      </c>
      <c r="AL136" s="13">
        <v>1094</v>
      </c>
      <c r="AM136" s="13">
        <v>1103</v>
      </c>
      <c r="AN136" s="13">
        <v>1097</v>
      </c>
      <c r="AO136" s="13">
        <v>1068</v>
      </c>
      <c r="AP136" s="13">
        <v>1083</v>
      </c>
      <c r="AQ136" s="13">
        <v>1078</v>
      </c>
      <c r="AR136" s="13">
        <v>1064</v>
      </c>
      <c r="AS136" s="13">
        <v>1090</v>
      </c>
      <c r="AT136" s="13">
        <v>1118</v>
      </c>
      <c r="AU136" s="13">
        <v>1110</v>
      </c>
      <c r="AV136" s="13">
        <v>1085</v>
      </c>
      <c r="AW136" s="13">
        <v>1005</v>
      </c>
      <c r="AX136" s="13">
        <v>1070</v>
      </c>
      <c r="AY136" s="13">
        <v>1082</v>
      </c>
      <c r="AZ136" s="13">
        <v>1168</v>
      </c>
      <c r="BA136" s="13">
        <v>1149</v>
      </c>
      <c r="BB136" s="13">
        <v>1284</v>
      </c>
      <c r="BC136" s="13">
        <v>1094</v>
      </c>
      <c r="BD136" s="13">
        <v>1125</v>
      </c>
      <c r="BE136" s="13">
        <v>1168</v>
      </c>
      <c r="BF136" s="13">
        <v>1118</v>
      </c>
      <c r="BG136" s="13">
        <v>1086</v>
      </c>
      <c r="BH136" s="13">
        <v>1090</v>
      </c>
      <c r="BI136" s="13">
        <v>1137</v>
      </c>
      <c r="BJ136" s="13">
        <v>1102</v>
      </c>
      <c r="BK136" s="13">
        <v>1150</v>
      </c>
      <c r="BL136" s="13">
        <v>1129</v>
      </c>
      <c r="BM136" s="67">
        <v>1330</v>
      </c>
      <c r="BN136" s="67">
        <v>1340</v>
      </c>
      <c r="BO136" s="67">
        <v>1408</v>
      </c>
      <c r="BP136" s="67">
        <v>1361</v>
      </c>
      <c r="BQ136" s="67">
        <v>1287</v>
      </c>
      <c r="BR136" s="67">
        <v>1297</v>
      </c>
      <c r="BS136" s="67">
        <v>1332</v>
      </c>
      <c r="BT136" s="67">
        <v>1316</v>
      </c>
      <c r="BU136" s="67">
        <v>1344</v>
      </c>
      <c r="BV136" s="67">
        <v>1413</v>
      </c>
      <c r="BW136" s="67">
        <v>1429</v>
      </c>
      <c r="BX136" s="67">
        <v>1470</v>
      </c>
      <c r="BY136" s="67">
        <v>1536</v>
      </c>
      <c r="BZ136" s="67">
        <v>1584</v>
      </c>
      <c r="CA136" s="516">
        <v>1284</v>
      </c>
      <c r="CB136" s="516">
        <v>1218</v>
      </c>
      <c r="CC136" s="516">
        <v>1176</v>
      </c>
      <c r="CD136" s="516">
        <v>1205</v>
      </c>
      <c r="CE136" s="516">
        <v>1216</v>
      </c>
      <c r="CF136" s="516">
        <v>1185</v>
      </c>
      <c r="CG136" s="516">
        <v>1212</v>
      </c>
      <c r="CH136" s="516">
        <v>1212</v>
      </c>
      <c r="CI136" s="516">
        <v>1140</v>
      </c>
      <c r="CJ136" s="516">
        <v>1170</v>
      </c>
      <c r="CK136" s="516">
        <v>1206</v>
      </c>
      <c r="CL136" s="516">
        <v>1253</v>
      </c>
      <c r="CM136" s="516">
        <v>1285</v>
      </c>
      <c r="CN136" s="516">
        <v>1278</v>
      </c>
      <c r="CO136" s="516">
        <v>1326</v>
      </c>
      <c r="CP136" s="516">
        <v>1314</v>
      </c>
      <c r="CQ136" s="516">
        <v>1014</v>
      </c>
      <c r="CR136" s="516">
        <v>1100</v>
      </c>
      <c r="CS136" s="516">
        <v>1085</v>
      </c>
      <c r="CT136" s="516">
        <v>1119</v>
      </c>
      <c r="CU136" s="516">
        <v>1229</v>
      </c>
      <c r="CV136" s="516">
        <v>1349</v>
      </c>
      <c r="CW136" s="516">
        <v>1311</v>
      </c>
      <c r="CX136" s="516">
        <v>1292</v>
      </c>
      <c r="CY136" s="516">
        <v>1290</v>
      </c>
      <c r="CZ136" s="516">
        <v>1189</v>
      </c>
      <c r="DA136" s="2">
        <v>1260</v>
      </c>
      <c r="DB136" s="2">
        <v>1262</v>
      </c>
      <c r="DC136" s="2">
        <v>1238</v>
      </c>
      <c r="DD136" s="2">
        <v>1217</v>
      </c>
      <c r="DE136" s="2">
        <v>1201</v>
      </c>
      <c r="DF136" s="2">
        <v>1120</v>
      </c>
      <c r="DG136" s="2">
        <v>1239</v>
      </c>
      <c r="DH136" s="2">
        <v>1416</v>
      </c>
      <c r="DI136" s="2">
        <v>1431</v>
      </c>
      <c r="DJ136" s="2">
        <v>1469</v>
      </c>
      <c r="DK136" s="2">
        <v>1260</v>
      </c>
      <c r="DL136" s="2">
        <v>1451</v>
      </c>
      <c r="DM136" s="2">
        <v>1273</v>
      </c>
      <c r="DN136" s="2">
        <v>1673</v>
      </c>
      <c r="DO136" s="2">
        <v>2173</v>
      </c>
      <c r="DP136" s="2">
        <v>2673</v>
      </c>
      <c r="DQ136" s="2">
        <v>2173</v>
      </c>
      <c r="DR136" s="2">
        <v>1773</v>
      </c>
      <c r="DS136" s="2">
        <v>1691</v>
      </c>
      <c r="DT136" s="2">
        <v>1391</v>
      </c>
      <c r="DU136" s="2">
        <v>1347</v>
      </c>
      <c r="DV136" s="2">
        <v>1047</v>
      </c>
      <c r="DW136" s="2">
        <v>897</v>
      </c>
      <c r="DX136" s="2">
        <v>747</v>
      </c>
      <c r="DY136" s="2">
        <v>647</v>
      </c>
      <c r="DZ136" s="2">
        <v>619</v>
      </c>
      <c r="EA136" s="2">
        <v>660</v>
      </c>
      <c r="EB136" s="2">
        <v>758</v>
      </c>
      <c r="EC136" s="2">
        <v>658</v>
      </c>
      <c r="ED136" s="2">
        <v>558</v>
      </c>
      <c r="EE136" s="2">
        <v>478</v>
      </c>
      <c r="EF136" s="2">
        <v>507</v>
      </c>
      <c r="EG136" s="2">
        <v>520</v>
      </c>
      <c r="EH136" s="2">
        <v>522</v>
      </c>
      <c r="EI136" s="2">
        <v>526</v>
      </c>
      <c r="EJ136" s="2">
        <v>544</v>
      </c>
      <c r="EK136" s="2">
        <v>593</v>
      </c>
      <c r="EL136" s="2">
        <v>530</v>
      </c>
      <c r="EM136" s="2">
        <v>475</v>
      </c>
      <c r="EN136" s="2">
        <v>439</v>
      </c>
      <c r="EO136" s="2">
        <v>428</v>
      </c>
      <c r="EP136" s="2">
        <v>422</v>
      </c>
      <c r="EQ136" s="2">
        <v>422</v>
      </c>
      <c r="ER136" s="2">
        <v>397</v>
      </c>
      <c r="ES136" s="2">
        <v>400</v>
      </c>
      <c r="ET136" s="2">
        <v>385</v>
      </c>
      <c r="EU136" s="2">
        <v>387</v>
      </c>
      <c r="EV136" s="2">
        <v>381</v>
      </c>
      <c r="EW136" s="2">
        <v>392</v>
      </c>
      <c r="EX136" s="2">
        <v>384</v>
      </c>
      <c r="EY136" s="2">
        <v>400</v>
      </c>
      <c r="EZ136" s="2">
        <v>391</v>
      </c>
      <c r="FA136" s="2">
        <v>363</v>
      </c>
      <c r="FB136" s="2">
        <v>362</v>
      </c>
      <c r="FC136" s="2">
        <v>372</v>
      </c>
      <c r="FD136" s="2">
        <v>381</v>
      </c>
      <c r="FE136" s="2">
        <v>386</v>
      </c>
      <c r="FF136" s="2">
        <v>389</v>
      </c>
      <c r="FG136" s="2">
        <v>390</v>
      </c>
      <c r="FH136" s="2">
        <v>413</v>
      </c>
      <c r="FI136" s="2">
        <v>402</v>
      </c>
      <c r="FJ136" s="2">
        <v>376</v>
      </c>
      <c r="FK136" s="2">
        <v>380</v>
      </c>
      <c r="FL136" s="2">
        <v>390</v>
      </c>
      <c r="FM136" s="2">
        <v>398</v>
      </c>
      <c r="FN136" s="2">
        <v>389</v>
      </c>
      <c r="FO136" s="2">
        <v>403</v>
      </c>
      <c r="FP136" s="2">
        <v>427</v>
      </c>
      <c r="FQ136" s="2">
        <v>430</v>
      </c>
      <c r="FR136" s="2">
        <v>425</v>
      </c>
      <c r="FS136" s="2">
        <v>431</v>
      </c>
      <c r="FT136" s="2">
        <v>430</v>
      </c>
      <c r="FU136" s="2">
        <v>440</v>
      </c>
      <c r="FV136" s="2">
        <v>441</v>
      </c>
      <c r="FW136" s="2">
        <v>448</v>
      </c>
      <c r="FX136" s="2">
        <v>462</v>
      </c>
      <c r="FY136" s="2">
        <v>468</v>
      </c>
      <c r="FZ136" s="2">
        <v>475</v>
      </c>
      <c r="GA136" s="2">
        <v>529</v>
      </c>
      <c r="GB136" s="2">
        <v>515</v>
      </c>
      <c r="GC136" s="2">
        <v>516</v>
      </c>
      <c r="GD136" s="2">
        <v>502</v>
      </c>
      <c r="GE136" s="2">
        <v>509</v>
      </c>
      <c r="GF136" s="2">
        <v>513</v>
      </c>
      <c r="GG136" s="2">
        <v>522</v>
      </c>
      <c r="GH136" s="2">
        <v>515</v>
      </c>
      <c r="GI136" s="2">
        <v>527</v>
      </c>
      <c r="GJ136" s="2">
        <v>556</v>
      </c>
      <c r="GK136" s="2">
        <v>532</v>
      </c>
      <c r="GL136" s="2">
        <v>513</v>
      </c>
      <c r="GM136" s="2">
        <v>502</v>
      </c>
      <c r="GN136" s="2">
        <v>515</v>
      </c>
      <c r="GO136" s="2">
        <v>518</v>
      </c>
      <c r="GP136" s="2">
        <v>505</v>
      </c>
      <c r="GQ136" s="2">
        <v>503</v>
      </c>
      <c r="GR136" s="2">
        <v>491</v>
      </c>
      <c r="GS136" s="2">
        <v>522</v>
      </c>
      <c r="GT136" s="2">
        <v>581</v>
      </c>
      <c r="GU136" s="2">
        <v>546</v>
      </c>
      <c r="GV136" s="2">
        <v>487</v>
      </c>
      <c r="GW136" s="2">
        <v>493</v>
      </c>
      <c r="GX136" s="2">
        <v>485</v>
      </c>
      <c r="GY136" s="2">
        <v>490</v>
      </c>
      <c r="GZ136" s="2">
        <v>497</v>
      </c>
      <c r="HA136" s="2">
        <v>498</v>
      </c>
      <c r="HB136" s="2">
        <v>498</v>
      </c>
      <c r="HC136" s="2">
        <v>500</v>
      </c>
      <c r="HD136" s="2">
        <v>520</v>
      </c>
      <c r="HE136" s="2">
        <v>526</v>
      </c>
      <c r="HF136" s="2">
        <v>529</v>
      </c>
      <c r="HG136" s="2">
        <v>550</v>
      </c>
      <c r="HH136" s="2">
        <v>535</v>
      </c>
      <c r="HI136" s="2">
        <v>551</v>
      </c>
      <c r="HJ136" s="2">
        <v>566</v>
      </c>
      <c r="HK136" s="2">
        <v>550</v>
      </c>
      <c r="HL136" s="2">
        <v>538</v>
      </c>
      <c r="HM136" s="2">
        <v>549</v>
      </c>
      <c r="HN136" s="2">
        <v>517</v>
      </c>
      <c r="HO136" s="2">
        <v>529</v>
      </c>
      <c r="HP136" s="2">
        <v>565</v>
      </c>
      <c r="HQ136" s="2">
        <v>485</v>
      </c>
      <c r="HR136" s="2">
        <v>487</v>
      </c>
      <c r="HS136" s="2">
        <v>470</v>
      </c>
      <c r="HT136" s="2">
        <v>478</v>
      </c>
      <c r="HU136" s="2">
        <v>491</v>
      </c>
      <c r="HV136" s="2">
        <v>496</v>
      </c>
      <c r="HW136" s="2">
        <v>500</v>
      </c>
      <c r="HX136" s="2">
        <v>512</v>
      </c>
      <c r="HY136" s="2">
        <v>509</v>
      </c>
      <c r="HZ136" s="2">
        <v>508</v>
      </c>
      <c r="IA136" s="2">
        <v>519</v>
      </c>
      <c r="IB136" s="2">
        <v>530</v>
      </c>
      <c r="IC136" s="2">
        <v>527</v>
      </c>
      <c r="ID136" s="2">
        <v>524</v>
      </c>
      <c r="IE136" s="2">
        <v>521</v>
      </c>
      <c r="IF136" s="2">
        <v>528</v>
      </c>
      <c r="IG136" s="2">
        <v>528</v>
      </c>
      <c r="IH136" s="2">
        <v>532</v>
      </c>
      <c r="II136" s="2">
        <v>515</v>
      </c>
      <c r="IJ136" s="2">
        <v>596</v>
      </c>
      <c r="IK136" s="2">
        <v>599</v>
      </c>
      <c r="IL136" s="2">
        <v>597</v>
      </c>
      <c r="IM136" s="2">
        <v>609</v>
      </c>
      <c r="IN136" s="2">
        <v>600</v>
      </c>
      <c r="IO136" s="2">
        <v>594</v>
      </c>
      <c r="IP136" s="2">
        <v>585</v>
      </c>
      <c r="IQ136" s="2">
        <v>586</v>
      </c>
      <c r="IR136" s="2">
        <v>586</v>
      </c>
      <c r="IS136" s="2">
        <v>577</v>
      </c>
      <c r="IT136" s="2">
        <v>571</v>
      </c>
    </row>
    <row r="137" spans="1:254" ht="15.9" customHeight="1">
      <c r="A137" s="61" t="s">
        <v>269</v>
      </c>
      <c r="B137" s="6" t="s">
        <v>270</v>
      </c>
      <c r="C137" s="15">
        <v>76</v>
      </c>
      <c r="D137" s="16">
        <v>0</v>
      </c>
      <c r="E137" s="13">
        <v>76</v>
      </c>
      <c r="F137" s="13">
        <v>78</v>
      </c>
      <c r="G137" s="13">
        <v>77</v>
      </c>
      <c r="H137" s="13">
        <v>70</v>
      </c>
      <c r="I137" s="13">
        <v>88</v>
      </c>
      <c r="J137" s="13">
        <v>90</v>
      </c>
      <c r="K137" s="13">
        <v>85</v>
      </c>
      <c r="L137" s="13">
        <v>98</v>
      </c>
      <c r="M137" s="13">
        <v>112</v>
      </c>
      <c r="N137" s="13">
        <v>120</v>
      </c>
      <c r="O137" s="13">
        <v>119</v>
      </c>
      <c r="P137" s="13">
        <v>128</v>
      </c>
      <c r="Q137" s="13">
        <v>169</v>
      </c>
      <c r="R137" s="13">
        <v>156</v>
      </c>
      <c r="S137" s="13">
        <v>167</v>
      </c>
      <c r="T137" s="13">
        <v>202</v>
      </c>
      <c r="U137" s="13">
        <v>211</v>
      </c>
      <c r="V137" s="13">
        <v>201</v>
      </c>
      <c r="W137" s="13">
        <v>228</v>
      </c>
      <c r="X137" s="13">
        <v>216</v>
      </c>
      <c r="Y137" s="13">
        <v>230</v>
      </c>
      <c r="Z137" s="13">
        <v>267</v>
      </c>
      <c r="AA137" s="13">
        <v>245</v>
      </c>
      <c r="AB137" s="13">
        <v>215</v>
      </c>
      <c r="AC137" s="13">
        <v>239</v>
      </c>
      <c r="AD137" s="13">
        <v>251</v>
      </c>
      <c r="AE137" s="13">
        <v>269</v>
      </c>
      <c r="AF137" s="13">
        <v>276</v>
      </c>
      <c r="AG137" s="13">
        <v>302</v>
      </c>
      <c r="AH137" s="13">
        <v>300</v>
      </c>
      <c r="AI137" s="13">
        <v>300</v>
      </c>
      <c r="AJ137" s="13">
        <v>306</v>
      </c>
      <c r="AK137" s="13">
        <v>365</v>
      </c>
      <c r="AL137" s="13">
        <v>322</v>
      </c>
      <c r="AM137" s="13">
        <v>323</v>
      </c>
      <c r="AN137" s="13">
        <v>320</v>
      </c>
      <c r="AO137" s="13">
        <v>313</v>
      </c>
      <c r="AP137" s="13">
        <v>307</v>
      </c>
      <c r="AQ137" s="13">
        <v>343</v>
      </c>
      <c r="AR137" s="13">
        <v>396</v>
      </c>
      <c r="AS137" s="13">
        <v>417</v>
      </c>
      <c r="AT137" s="13">
        <v>391</v>
      </c>
      <c r="AU137" s="13">
        <v>311</v>
      </c>
      <c r="AV137" s="13">
        <v>320</v>
      </c>
      <c r="AW137" s="13">
        <v>264</v>
      </c>
      <c r="AX137" s="13">
        <v>248</v>
      </c>
      <c r="AY137" s="13">
        <v>282</v>
      </c>
      <c r="AZ137" s="13">
        <v>361</v>
      </c>
      <c r="BA137" s="13">
        <v>325</v>
      </c>
      <c r="BB137" s="13">
        <v>343</v>
      </c>
      <c r="BC137" s="13">
        <v>423</v>
      </c>
      <c r="BD137" s="13">
        <v>523</v>
      </c>
      <c r="BE137" s="13">
        <v>523</v>
      </c>
      <c r="BF137" s="13">
        <v>485</v>
      </c>
      <c r="BG137" s="13">
        <v>465</v>
      </c>
      <c r="BH137" s="13">
        <v>432</v>
      </c>
      <c r="BI137" s="13">
        <v>463</v>
      </c>
      <c r="BJ137" s="13">
        <v>563</v>
      </c>
      <c r="BK137" s="13">
        <v>504</v>
      </c>
      <c r="BL137" s="13">
        <v>530</v>
      </c>
      <c r="BM137" s="67">
        <v>483</v>
      </c>
      <c r="BN137" s="67">
        <v>547</v>
      </c>
      <c r="BO137" s="67">
        <v>580</v>
      </c>
      <c r="BP137" s="67">
        <v>570</v>
      </c>
      <c r="BQ137" s="67">
        <v>615</v>
      </c>
      <c r="BR137" s="67">
        <v>515</v>
      </c>
      <c r="BS137" s="67">
        <v>615</v>
      </c>
      <c r="BT137" s="67">
        <v>640</v>
      </c>
      <c r="BU137" s="67">
        <v>540</v>
      </c>
      <c r="BV137" s="67">
        <v>516</v>
      </c>
      <c r="BW137" s="67">
        <v>441</v>
      </c>
      <c r="BX137" s="67">
        <v>430</v>
      </c>
      <c r="BY137" s="67">
        <v>380</v>
      </c>
      <c r="BZ137" s="67">
        <v>396</v>
      </c>
      <c r="CA137" s="516">
        <v>362</v>
      </c>
      <c r="CB137" s="516">
        <v>335.5</v>
      </c>
      <c r="CC137" s="516">
        <v>286.5</v>
      </c>
      <c r="CD137" s="516">
        <v>294</v>
      </c>
      <c r="CE137" s="516">
        <v>313.5</v>
      </c>
      <c r="CF137" s="516">
        <v>266</v>
      </c>
      <c r="CG137" s="516">
        <v>259.89999999999998</v>
      </c>
      <c r="CH137" s="516">
        <v>254</v>
      </c>
      <c r="CI137" s="516">
        <v>242.9</v>
      </c>
      <c r="CJ137" s="516">
        <v>262.3</v>
      </c>
      <c r="CK137" s="516">
        <v>280.39999999999998</v>
      </c>
      <c r="CL137" s="516">
        <v>285.2</v>
      </c>
      <c r="CM137" s="516">
        <v>296.89999999999998</v>
      </c>
      <c r="CN137" s="516">
        <v>293</v>
      </c>
      <c r="CO137" s="516">
        <v>317</v>
      </c>
      <c r="CP137" s="516">
        <v>296.5</v>
      </c>
      <c r="CQ137" s="516">
        <v>334</v>
      </c>
      <c r="CR137" s="516">
        <v>285.39999999999998</v>
      </c>
      <c r="CS137" s="516">
        <v>237.9</v>
      </c>
      <c r="CT137" s="516">
        <v>276.5</v>
      </c>
      <c r="CU137" s="516">
        <v>260</v>
      </c>
      <c r="CV137" s="516">
        <v>330</v>
      </c>
      <c r="CW137" s="516">
        <v>400</v>
      </c>
      <c r="CX137" s="516">
        <v>470</v>
      </c>
      <c r="CY137" s="516">
        <v>406</v>
      </c>
      <c r="CZ137" s="516">
        <v>346</v>
      </c>
      <c r="DA137" s="2">
        <v>296</v>
      </c>
      <c r="DB137" s="2">
        <v>256.3</v>
      </c>
      <c r="DC137" s="2">
        <v>210.7</v>
      </c>
      <c r="DD137" s="2">
        <v>170.7</v>
      </c>
      <c r="DE137" s="2">
        <v>189.1</v>
      </c>
      <c r="DF137" s="2">
        <v>239.1</v>
      </c>
      <c r="DG137" s="2">
        <v>289.10000000000002</v>
      </c>
      <c r="DH137" s="2">
        <v>239.1</v>
      </c>
      <c r="DI137" s="2">
        <v>199.1</v>
      </c>
      <c r="DJ137" s="2">
        <v>184</v>
      </c>
      <c r="DK137" s="2">
        <v>179.3</v>
      </c>
      <c r="DL137" s="2">
        <v>151.80000000000001</v>
      </c>
      <c r="DM137" s="2">
        <v>177.2</v>
      </c>
      <c r="DN137" s="2">
        <v>147.19999999999999</v>
      </c>
      <c r="DO137" s="2">
        <v>117.2</v>
      </c>
      <c r="DP137" s="2">
        <v>121.5</v>
      </c>
      <c r="DQ137" s="2">
        <v>161.5</v>
      </c>
      <c r="DR137" s="2">
        <v>131.5</v>
      </c>
      <c r="DS137" s="2">
        <v>101.5</v>
      </c>
      <c r="DT137" s="2">
        <v>86.5</v>
      </c>
      <c r="DU137" s="2">
        <v>71.5</v>
      </c>
      <c r="DV137" s="2">
        <v>61.5</v>
      </c>
      <c r="DW137" s="2">
        <v>57.7</v>
      </c>
      <c r="DX137" s="2">
        <v>59</v>
      </c>
      <c r="DY137" s="2">
        <v>60.2</v>
      </c>
      <c r="DZ137" s="2">
        <v>50.2</v>
      </c>
      <c r="EA137" s="2">
        <v>42.2</v>
      </c>
      <c r="EB137" s="2">
        <v>41.8</v>
      </c>
      <c r="EC137" s="2">
        <v>40.1</v>
      </c>
      <c r="ED137" s="2">
        <v>40.6</v>
      </c>
      <c r="EE137" s="2">
        <v>41.8</v>
      </c>
      <c r="EF137" s="2">
        <v>37.4</v>
      </c>
      <c r="EG137" s="2">
        <v>36.700000000000003</v>
      </c>
      <c r="EH137" s="2">
        <v>38.200000000000003</v>
      </c>
      <c r="EI137" s="2">
        <v>41</v>
      </c>
      <c r="EJ137" s="2">
        <v>40.5</v>
      </c>
      <c r="EK137" s="2">
        <v>32.5</v>
      </c>
      <c r="EL137" s="2">
        <v>35.1</v>
      </c>
      <c r="EM137" s="2">
        <v>38</v>
      </c>
      <c r="EN137" s="2">
        <v>46</v>
      </c>
      <c r="EO137" s="2">
        <v>39.9</v>
      </c>
      <c r="EP137" s="2">
        <v>34.5</v>
      </c>
      <c r="EQ137" s="2">
        <v>29.1</v>
      </c>
      <c r="ER137" s="2">
        <v>29.5</v>
      </c>
      <c r="ES137" s="2">
        <v>28.9</v>
      </c>
      <c r="ET137" s="2">
        <v>27.6</v>
      </c>
      <c r="EU137" s="2">
        <v>30.1</v>
      </c>
      <c r="EV137" s="2">
        <v>31.2</v>
      </c>
      <c r="EW137" s="2">
        <v>31</v>
      </c>
      <c r="EX137" s="2">
        <v>29.9</v>
      </c>
      <c r="EY137" s="2">
        <v>30.9</v>
      </c>
      <c r="EZ137" s="2">
        <v>30.9</v>
      </c>
      <c r="FA137" s="2">
        <v>31.6</v>
      </c>
      <c r="FB137" s="2">
        <v>31.5</v>
      </c>
      <c r="FC137" s="2">
        <v>30.7</v>
      </c>
      <c r="FD137" s="2">
        <v>32.299999999999997</v>
      </c>
      <c r="FE137" s="2">
        <v>30.5</v>
      </c>
      <c r="FF137" s="2">
        <v>30.6</v>
      </c>
      <c r="FG137" s="2">
        <v>30</v>
      </c>
      <c r="FH137" s="2">
        <v>33.200000000000003</v>
      </c>
      <c r="FI137" s="2">
        <v>35.1</v>
      </c>
      <c r="FJ137" s="2">
        <v>36.9</v>
      </c>
      <c r="FK137" s="2">
        <v>36.9</v>
      </c>
      <c r="FL137" s="2">
        <v>35</v>
      </c>
      <c r="FM137" s="2">
        <v>35.700000000000003</v>
      </c>
      <c r="FN137" s="2">
        <v>36.1</v>
      </c>
      <c r="FO137" s="2">
        <v>35.200000000000003</v>
      </c>
      <c r="FP137" s="2">
        <v>37.5</v>
      </c>
      <c r="FQ137" s="2">
        <v>38.700000000000003</v>
      </c>
      <c r="FR137" s="2">
        <v>38.1</v>
      </c>
      <c r="FS137" s="2">
        <v>34.299999999999997</v>
      </c>
      <c r="FT137" s="2">
        <v>34.5</v>
      </c>
      <c r="FU137" s="2">
        <v>37.299999999999997</v>
      </c>
      <c r="FV137" s="2">
        <v>41.2</v>
      </c>
      <c r="FW137" s="2">
        <v>33.200000000000003</v>
      </c>
      <c r="FX137" s="2">
        <v>29.3</v>
      </c>
      <c r="FY137" s="2">
        <v>27.9</v>
      </c>
      <c r="FZ137" s="2">
        <v>30.3</v>
      </c>
      <c r="GA137" s="2">
        <v>29.4</v>
      </c>
      <c r="GB137" s="2">
        <v>29.3</v>
      </c>
      <c r="GC137" s="2">
        <v>28.7</v>
      </c>
      <c r="GD137" s="2">
        <v>29</v>
      </c>
      <c r="GE137" s="2">
        <v>30</v>
      </c>
      <c r="GF137" s="2">
        <v>27.8</v>
      </c>
      <c r="GG137" s="2">
        <v>28</v>
      </c>
      <c r="GH137" s="2">
        <v>26.9</v>
      </c>
      <c r="GI137" s="2">
        <v>26.5</v>
      </c>
      <c r="GJ137" s="2">
        <v>26.8</v>
      </c>
      <c r="GK137" s="2">
        <v>26.5</v>
      </c>
      <c r="GL137" s="2">
        <v>27</v>
      </c>
      <c r="GM137" s="2">
        <v>26.3</v>
      </c>
      <c r="GN137" s="2">
        <v>26.9</v>
      </c>
      <c r="GO137" s="2">
        <v>26.9</v>
      </c>
      <c r="GP137" s="2">
        <v>28</v>
      </c>
      <c r="GQ137" s="2">
        <v>26.5</v>
      </c>
      <c r="GR137" s="2">
        <v>26</v>
      </c>
      <c r="GS137" s="2">
        <v>27.4</v>
      </c>
      <c r="GT137" s="2">
        <v>27.5</v>
      </c>
      <c r="GU137" s="2">
        <v>27</v>
      </c>
      <c r="GV137" s="2">
        <v>28</v>
      </c>
      <c r="GW137" s="2">
        <v>26.8</v>
      </c>
      <c r="GX137" s="2">
        <v>24.4</v>
      </c>
      <c r="GY137" s="2">
        <v>25.7</v>
      </c>
      <c r="GZ137" s="2">
        <v>26.1</v>
      </c>
      <c r="HA137" s="2">
        <v>25.9</v>
      </c>
      <c r="HB137" s="2">
        <v>27.2</v>
      </c>
      <c r="HC137" s="2">
        <v>27.3</v>
      </c>
      <c r="HD137" s="2">
        <v>27.6</v>
      </c>
      <c r="HE137" s="2">
        <v>27.3</v>
      </c>
      <c r="HF137" s="2">
        <v>27.5</v>
      </c>
      <c r="HG137" s="2">
        <v>28</v>
      </c>
      <c r="HH137" s="2">
        <v>27.5</v>
      </c>
      <c r="HI137" s="2">
        <v>27.6</v>
      </c>
      <c r="HJ137" s="2">
        <v>27.8</v>
      </c>
      <c r="HK137" s="2">
        <v>26.9</v>
      </c>
      <c r="HL137" s="2">
        <v>27.4</v>
      </c>
      <c r="HM137" s="2">
        <v>27.8</v>
      </c>
      <c r="HN137" s="2">
        <v>26</v>
      </c>
      <c r="HO137" s="2">
        <v>26.2</v>
      </c>
      <c r="HP137" s="2">
        <v>26.1</v>
      </c>
      <c r="HQ137" s="2">
        <v>25.9</v>
      </c>
      <c r="HR137" s="2">
        <v>27.2</v>
      </c>
      <c r="HS137" s="2">
        <v>26.7</v>
      </c>
      <c r="HT137" s="2">
        <v>25.9</v>
      </c>
      <c r="HU137" s="2">
        <v>25.6</v>
      </c>
      <c r="HV137" s="2">
        <v>26.6</v>
      </c>
      <c r="HW137" s="2">
        <v>27.2</v>
      </c>
      <c r="HX137" s="2">
        <v>25.2</v>
      </c>
      <c r="HY137" s="2">
        <v>26.7</v>
      </c>
      <c r="HZ137" s="2">
        <v>26.3</v>
      </c>
      <c r="IA137" s="2">
        <v>26.2</v>
      </c>
      <c r="IB137" s="2">
        <v>26</v>
      </c>
      <c r="IC137" s="2">
        <v>26.9</v>
      </c>
      <c r="ID137" s="2">
        <v>26.8</v>
      </c>
      <c r="IE137" s="2">
        <v>27.2</v>
      </c>
      <c r="IF137" s="2">
        <v>27</v>
      </c>
      <c r="IG137" s="2">
        <v>27.7</v>
      </c>
      <c r="IH137" s="2">
        <v>27.7</v>
      </c>
      <c r="II137" s="2">
        <v>27.8</v>
      </c>
      <c r="IJ137" s="2">
        <v>27.1</v>
      </c>
      <c r="IK137" s="2">
        <v>26.9</v>
      </c>
      <c r="IL137" s="2">
        <v>27.8</v>
      </c>
      <c r="IM137" s="2">
        <v>27.6</v>
      </c>
      <c r="IN137" s="2">
        <v>28</v>
      </c>
      <c r="IO137" s="2">
        <v>27.4</v>
      </c>
      <c r="IP137" s="2">
        <v>27.9</v>
      </c>
      <c r="IQ137" s="2">
        <v>27.6</v>
      </c>
      <c r="IR137" s="2">
        <v>28.3</v>
      </c>
      <c r="IS137" s="2">
        <v>27.6</v>
      </c>
      <c r="IT137" s="2">
        <v>28.1</v>
      </c>
    </row>
    <row r="138" spans="1:254" ht="15.9" customHeight="1">
      <c r="A138" s="61" t="s">
        <v>271</v>
      </c>
      <c r="B138" s="6" t="s">
        <v>272</v>
      </c>
      <c r="C138" s="15">
        <v>1051</v>
      </c>
      <c r="D138" s="16">
        <v>-207</v>
      </c>
      <c r="E138" s="13">
        <v>1258</v>
      </c>
      <c r="F138" s="13">
        <v>1009</v>
      </c>
      <c r="G138" s="13">
        <v>876</v>
      </c>
      <c r="H138" s="13">
        <v>838</v>
      </c>
      <c r="I138" s="13">
        <v>830</v>
      </c>
      <c r="J138" s="13">
        <v>774</v>
      </c>
      <c r="K138" s="13">
        <v>762</v>
      </c>
      <c r="L138" s="13">
        <v>826</v>
      </c>
      <c r="M138" s="13">
        <v>859</v>
      </c>
      <c r="N138" s="13">
        <v>836</v>
      </c>
      <c r="O138" s="13">
        <v>890</v>
      </c>
      <c r="P138" s="13">
        <v>906</v>
      </c>
      <c r="Q138" s="13">
        <v>884</v>
      </c>
      <c r="R138" s="13">
        <v>850</v>
      </c>
      <c r="S138" s="13">
        <v>945</v>
      </c>
      <c r="T138" s="13">
        <v>971</v>
      </c>
      <c r="U138" s="13">
        <v>912</v>
      </c>
      <c r="V138" s="13">
        <v>879</v>
      </c>
      <c r="W138" s="13">
        <v>934</v>
      </c>
      <c r="X138" s="13">
        <v>930</v>
      </c>
      <c r="Y138" s="13">
        <v>940</v>
      </c>
      <c r="Z138" s="13">
        <v>982</v>
      </c>
      <c r="AA138" s="13">
        <v>1004</v>
      </c>
      <c r="AB138" s="13">
        <v>1031</v>
      </c>
      <c r="AC138" s="13">
        <v>1001</v>
      </c>
      <c r="AD138" s="13">
        <v>1006</v>
      </c>
      <c r="AE138" s="13">
        <v>1034</v>
      </c>
      <c r="AF138" s="13">
        <v>1035</v>
      </c>
      <c r="AG138" s="13">
        <v>1032</v>
      </c>
      <c r="AH138" s="13">
        <v>1070</v>
      </c>
      <c r="AI138" s="13">
        <v>1046</v>
      </c>
      <c r="AJ138" s="13">
        <v>1111</v>
      </c>
      <c r="AK138" s="13">
        <v>1220</v>
      </c>
      <c r="AL138" s="13">
        <v>1107</v>
      </c>
      <c r="AM138" s="13">
        <v>1168</v>
      </c>
      <c r="AN138" s="13">
        <v>1236</v>
      </c>
      <c r="AO138" s="13">
        <v>1129</v>
      </c>
      <c r="AP138" s="13">
        <v>1145</v>
      </c>
      <c r="AQ138" s="13">
        <v>1150</v>
      </c>
      <c r="AR138" s="13">
        <v>1133</v>
      </c>
      <c r="AS138" s="13">
        <v>1216</v>
      </c>
      <c r="AT138" s="13">
        <v>1264</v>
      </c>
      <c r="AU138" s="13">
        <v>1196</v>
      </c>
      <c r="AV138" s="13">
        <v>1227</v>
      </c>
      <c r="AW138" s="13">
        <v>1187</v>
      </c>
      <c r="AX138" s="13">
        <v>1265</v>
      </c>
      <c r="AY138" s="13">
        <v>1223</v>
      </c>
      <c r="AZ138" s="13">
        <v>1312</v>
      </c>
      <c r="BA138" s="13">
        <v>1411</v>
      </c>
      <c r="BB138" s="13">
        <v>1385</v>
      </c>
      <c r="BC138" s="13">
        <v>1440</v>
      </c>
      <c r="BD138" s="13">
        <v>1506</v>
      </c>
      <c r="BE138" s="13">
        <v>1575</v>
      </c>
      <c r="BF138" s="13">
        <v>1574</v>
      </c>
      <c r="BG138" s="13">
        <v>1274</v>
      </c>
      <c r="BH138" s="13">
        <v>1284</v>
      </c>
      <c r="BI138" s="13">
        <v>1412</v>
      </c>
      <c r="BJ138" s="13">
        <v>1315</v>
      </c>
      <c r="BK138" s="13">
        <v>1415</v>
      </c>
      <c r="BL138" s="13">
        <v>1815</v>
      </c>
      <c r="BM138" s="67">
        <v>2315</v>
      </c>
      <c r="BN138" s="67">
        <v>2261</v>
      </c>
      <c r="BO138" s="67">
        <v>2308</v>
      </c>
      <c r="BP138" s="67">
        <v>2569</v>
      </c>
      <c r="BQ138" s="67">
        <v>2535</v>
      </c>
      <c r="BR138" s="67">
        <v>2382</v>
      </c>
      <c r="BS138" s="67">
        <v>2438</v>
      </c>
      <c r="BT138" s="67">
        <v>2234</v>
      </c>
      <c r="BU138" s="67">
        <v>2482</v>
      </c>
      <c r="BV138" s="67">
        <v>2565</v>
      </c>
      <c r="BW138" s="67">
        <v>2851</v>
      </c>
      <c r="BX138" s="67">
        <v>2835</v>
      </c>
      <c r="BY138" s="67">
        <v>3045</v>
      </c>
      <c r="BZ138" s="67">
        <v>3745</v>
      </c>
      <c r="CA138" s="516">
        <v>3085</v>
      </c>
      <c r="CB138" s="516">
        <v>2581</v>
      </c>
      <c r="CC138" s="516">
        <v>2081</v>
      </c>
      <c r="CD138" s="516">
        <v>2163</v>
      </c>
      <c r="CE138" s="516">
        <v>1763</v>
      </c>
      <c r="CF138" s="516">
        <v>1463</v>
      </c>
      <c r="CG138" s="516">
        <v>1163</v>
      </c>
      <c r="CH138" s="516">
        <v>1152</v>
      </c>
      <c r="CI138" s="516">
        <v>1046</v>
      </c>
      <c r="CJ138" s="516">
        <v>1081</v>
      </c>
      <c r="CK138" s="516">
        <v>1113</v>
      </c>
      <c r="CL138" s="516">
        <v>1194</v>
      </c>
      <c r="CM138" s="516">
        <v>1228</v>
      </c>
      <c r="CN138" s="516">
        <v>1147</v>
      </c>
      <c r="CO138" s="516">
        <v>1215</v>
      </c>
      <c r="CP138" s="516">
        <v>1189</v>
      </c>
      <c r="CQ138" s="516">
        <v>1145</v>
      </c>
      <c r="CR138" s="516">
        <v>1397</v>
      </c>
      <c r="CS138" s="516">
        <v>1317</v>
      </c>
      <c r="CT138" s="516">
        <v>1327</v>
      </c>
      <c r="CU138" s="516">
        <v>1490</v>
      </c>
      <c r="CV138" s="516">
        <v>1549</v>
      </c>
      <c r="CW138" s="516">
        <v>1249</v>
      </c>
      <c r="CX138" s="516">
        <v>1295</v>
      </c>
      <c r="CY138" s="516">
        <v>1336</v>
      </c>
      <c r="CZ138" s="516">
        <v>1299</v>
      </c>
      <c r="DA138" s="2">
        <v>1436</v>
      </c>
      <c r="DB138" s="2">
        <v>1486</v>
      </c>
      <c r="DC138" s="2">
        <v>1512</v>
      </c>
      <c r="DD138" s="2">
        <v>1661</v>
      </c>
      <c r="DE138" s="2">
        <v>1722</v>
      </c>
      <c r="DF138" s="2">
        <v>1765</v>
      </c>
      <c r="DG138" s="2">
        <v>1649</v>
      </c>
      <c r="DH138" s="2">
        <v>1951</v>
      </c>
      <c r="DI138" s="2">
        <v>1918</v>
      </c>
      <c r="DJ138" s="2">
        <v>1617</v>
      </c>
      <c r="DK138" s="2">
        <v>1428</v>
      </c>
      <c r="DL138" s="2">
        <v>1377</v>
      </c>
      <c r="DM138" s="2">
        <v>1236</v>
      </c>
      <c r="DN138" s="2">
        <v>1296</v>
      </c>
      <c r="DO138" s="2">
        <v>1692</v>
      </c>
      <c r="DP138" s="2">
        <v>2192</v>
      </c>
      <c r="DQ138" s="2">
        <v>1792</v>
      </c>
      <c r="DR138" s="2">
        <v>1492</v>
      </c>
      <c r="DS138" s="2">
        <v>1372</v>
      </c>
      <c r="DT138" s="2">
        <v>1072</v>
      </c>
      <c r="DU138" s="2">
        <v>922</v>
      </c>
      <c r="DV138" s="2">
        <v>772</v>
      </c>
      <c r="DW138" s="2">
        <v>672</v>
      </c>
      <c r="DX138" s="2">
        <v>716</v>
      </c>
      <c r="DY138" s="2">
        <v>667</v>
      </c>
      <c r="DZ138" s="2">
        <v>582</v>
      </c>
      <c r="EA138" s="2">
        <v>629</v>
      </c>
      <c r="EB138" s="2">
        <v>529</v>
      </c>
      <c r="EC138" s="2">
        <v>564</v>
      </c>
      <c r="ED138" s="2">
        <v>484</v>
      </c>
      <c r="EE138" s="2">
        <v>404</v>
      </c>
      <c r="EF138" s="2">
        <v>390</v>
      </c>
      <c r="EG138" s="2">
        <v>356</v>
      </c>
      <c r="EH138" s="2">
        <v>364</v>
      </c>
      <c r="EI138" s="2">
        <v>347</v>
      </c>
      <c r="EJ138" s="2">
        <v>380</v>
      </c>
      <c r="EK138" s="2">
        <v>391</v>
      </c>
      <c r="EL138" s="2">
        <v>399</v>
      </c>
      <c r="EM138" s="2">
        <v>379</v>
      </c>
      <c r="EN138" s="2">
        <v>342</v>
      </c>
      <c r="EO138" s="2">
        <v>330</v>
      </c>
      <c r="EP138" s="2">
        <v>316</v>
      </c>
      <c r="EQ138" s="2">
        <v>311</v>
      </c>
      <c r="ER138" s="2">
        <v>296</v>
      </c>
      <c r="ES138" s="2">
        <v>291</v>
      </c>
      <c r="ET138" s="2">
        <v>289</v>
      </c>
      <c r="EU138" s="2">
        <v>293</v>
      </c>
      <c r="EV138" s="2">
        <v>277</v>
      </c>
      <c r="EW138" s="2">
        <v>274</v>
      </c>
      <c r="EX138" s="2">
        <v>260</v>
      </c>
      <c r="EY138" s="2">
        <v>261</v>
      </c>
      <c r="EZ138" s="2">
        <v>258</v>
      </c>
      <c r="FA138" s="2">
        <v>257</v>
      </c>
      <c r="FB138" s="2">
        <v>255</v>
      </c>
      <c r="FC138" s="2">
        <v>255</v>
      </c>
      <c r="FD138" s="2">
        <v>256</v>
      </c>
      <c r="FE138" s="2">
        <v>269</v>
      </c>
      <c r="FF138" s="2">
        <v>257</v>
      </c>
      <c r="FG138" s="2">
        <v>253</v>
      </c>
      <c r="FH138" s="2">
        <v>260</v>
      </c>
      <c r="FI138" s="2">
        <v>256</v>
      </c>
      <c r="FJ138" s="2">
        <v>272</v>
      </c>
      <c r="FK138" s="2">
        <v>281</v>
      </c>
      <c r="FL138" s="2">
        <v>295</v>
      </c>
      <c r="FM138" s="2">
        <v>288</v>
      </c>
      <c r="FN138" s="2">
        <v>292</v>
      </c>
      <c r="FO138" s="2">
        <v>325</v>
      </c>
      <c r="FP138" s="2">
        <v>369</v>
      </c>
      <c r="FQ138" s="2">
        <v>345</v>
      </c>
      <c r="FR138" s="2">
        <v>326</v>
      </c>
      <c r="FS138" s="2">
        <v>313</v>
      </c>
      <c r="FT138" s="2">
        <v>304</v>
      </c>
      <c r="FU138" s="2">
        <v>277</v>
      </c>
      <c r="FV138" s="2">
        <v>283</v>
      </c>
      <c r="FW138" s="2">
        <v>269</v>
      </c>
      <c r="FX138" s="2">
        <v>270</v>
      </c>
      <c r="FY138" s="2">
        <v>273</v>
      </c>
      <c r="FZ138" s="2">
        <v>267</v>
      </c>
      <c r="GA138" s="2">
        <v>275</v>
      </c>
      <c r="GB138" s="2">
        <v>247</v>
      </c>
      <c r="GC138" s="2">
        <v>197</v>
      </c>
      <c r="GD138" s="2">
        <v>193</v>
      </c>
      <c r="GE138" s="2">
        <v>192</v>
      </c>
      <c r="GF138" s="2">
        <v>189</v>
      </c>
      <c r="GG138" s="2">
        <v>195</v>
      </c>
      <c r="GH138" s="2">
        <v>199</v>
      </c>
      <c r="GI138" s="2">
        <v>200</v>
      </c>
      <c r="GJ138" s="2">
        <v>201</v>
      </c>
      <c r="GK138" s="2">
        <v>199</v>
      </c>
      <c r="GL138" s="2">
        <v>207</v>
      </c>
      <c r="GM138" s="2">
        <v>202</v>
      </c>
      <c r="GN138" s="2">
        <v>203</v>
      </c>
      <c r="GO138" s="2">
        <v>206</v>
      </c>
      <c r="GP138" s="2">
        <v>202</v>
      </c>
      <c r="GQ138" s="2">
        <v>203</v>
      </c>
      <c r="GR138" s="2">
        <v>196</v>
      </c>
      <c r="GS138" s="2">
        <v>202</v>
      </c>
      <c r="GT138" s="2">
        <v>197</v>
      </c>
      <c r="GU138" s="2">
        <v>195</v>
      </c>
      <c r="GV138" s="2">
        <v>201</v>
      </c>
      <c r="GW138" s="2">
        <v>204</v>
      </c>
      <c r="GX138" s="2">
        <v>204</v>
      </c>
      <c r="GY138" s="2">
        <v>209</v>
      </c>
      <c r="GZ138" s="2">
        <v>216</v>
      </c>
      <c r="HA138" s="2">
        <v>209</v>
      </c>
      <c r="HB138" s="2">
        <v>203</v>
      </c>
      <c r="HC138" s="2">
        <v>202</v>
      </c>
      <c r="HD138" s="2">
        <v>211</v>
      </c>
      <c r="HE138" s="2">
        <v>211</v>
      </c>
      <c r="HF138" s="2">
        <v>212</v>
      </c>
      <c r="HG138" s="2">
        <v>206</v>
      </c>
      <c r="HH138" s="2">
        <v>204</v>
      </c>
      <c r="HI138" s="2">
        <v>209</v>
      </c>
      <c r="HJ138" s="2">
        <v>212</v>
      </c>
      <c r="HK138" s="2">
        <v>213</v>
      </c>
      <c r="HL138" s="2">
        <v>214</v>
      </c>
      <c r="HM138" s="2">
        <v>213</v>
      </c>
      <c r="HN138" s="2">
        <v>221</v>
      </c>
      <c r="HO138" s="2">
        <v>222</v>
      </c>
      <c r="HP138" s="2">
        <v>223</v>
      </c>
      <c r="HQ138" s="2">
        <v>223</v>
      </c>
      <c r="HR138" s="2">
        <v>217</v>
      </c>
      <c r="HS138" s="2">
        <v>214</v>
      </c>
      <c r="HT138" s="2">
        <v>206</v>
      </c>
      <c r="HU138" s="2">
        <v>205</v>
      </c>
      <c r="HV138" s="2">
        <v>207</v>
      </c>
      <c r="HW138" s="2">
        <v>208</v>
      </c>
      <c r="HX138" s="2">
        <v>216</v>
      </c>
      <c r="HY138" s="2">
        <v>213</v>
      </c>
      <c r="HZ138" s="2">
        <v>222</v>
      </c>
      <c r="IA138" s="2">
        <v>224</v>
      </c>
      <c r="IB138" s="2">
        <v>237</v>
      </c>
      <c r="IC138" s="2">
        <v>234</v>
      </c>
      <c r="ID138" s="2">
        <v>217</v>
      </c>
      <c r="IE138" s="2">
        <v>200</v>
      </c>
      <c r="IF138" s="2">
        <v>205</v>
      </c>
      <c r="IG138" s="2">
        <v>211</v>
      </c>
      <c r="IH138" s="2">
        <v>216</v>
      </c>
      <c r="II138" s="2">
        <v>213</v>
      </c>
      <c r="IJ138" s="2">
        <v>209</v>
      </c>
      <c r="IK138" s="2">
        <v>207</v>
      </c>
      <c r="IL138" s="2">
        <v>199</v>
      </c>
      <c r="IM138" s="2">
        <v>197</v>
      </c>
      <c r="IN138" s="2">
        <v>210</v>
      </c>
      <c r="IO138" s="2">
        <v>184</v>
      </c>
      <c r="IP138" s="2">
        <v>180</v>
      </c>
      <c r="IQ138" s="2">
        <v>179</v>
      </c>
      <c r="IR138" s="2">
        <v>180</v>
      </c>
      <c r="IS138" s="2">
        <v>184</v>
      </c>
      <c r="IT138" s="2">
        <v>181</v>
      </c>
    </row>
    <row r="139" spans="1:254" ht="15.9" customHeight="1">
      <c r="A139" s="61" t="s">
        <v>273</v>
      </c>
      <c r="B139" s="6" t="s">
        <v>274</v>
      </c>
      <c r="C139" s="15">
        <v>543</v>
      </c>
      <c r="D139" s="16">
        <v>-8</v>
      </c>
      <c r="E139" s="13">
        <v>551</v>
      </c>
      <c r="F139" s="13">
        <v>555</v>
      </c>
      <c r="G139" s="13">
        <v>555</v>
      </c>
      <c r="H139" s="13">
        <v>527</v>
      </c>
      <c r="I139" s="13">
        <v>519</v>
      </c>
      <c r="J139" s="13">
        <v>485</v>
      </c>
      <c r="K139" s="13">
        <v>487</v>
      </c>
      <c r="L139" s="13">
        <v>514</v>
      </c>
      <c r="M139" s="13">
        <v>539</v>
      </c>
      <c r="N139" s="13">
        <v>530</v>
      </c>
      <c r="O139" s="13">
        <v>537</v>
      </c>
      <c r="P139" s="13">
        <v>537</v>
      </c>
      <c r="Q139" s="13">
        <v>535</v>
      </c>
      <c r="R139" s="13">
        <v>517</v>
      </c>
      <c r="S139" s="13">
        <v>559</v>
      </c>
      <c r="T139" s="13">
        <v>565</v>
      </c>
      <c r="U139" s="13">
        <v>543</v>
      </c>
      <c r="V139" s="13">
        <v>549</v>
      </c>
      <c r="W139" s="13">
        <v>570</v>
      </c>
      <c r="X139" s="13">
        <v>557</v>
      </c>
      <c r="Y139" s="13">
        <v>559</v>
      </c>
      <c r="Z139" s="13">
        <v>573</v>
      </c>
      <c r="AA139" s="13">
        <v>596</v>
      </c>
      <c r="AB139" s="13">
        <v>585</v>
      </c>
      <c r="AC139" s="13">
        <v>557</v>
      </c>
      <c r="AD139" s="13">
        <v>554</v>
      </c>
      <c r="AE139" s="13">
        <v>577</v>
      </c>
      <c r="AF139" s="13">
        <v>562</v>
      </c>
      <c r="AG139" s="13">
        <v>568</v>
      </c>
      <c r="AH139" s="13">
        <v>567</v>
      </c>
      <c r="AI139" s="13">
        <v>554</v>
      </c>
      <c r="AJ139" s="13">
        <v>575</v>
      </c>
      <c r="AK139" s="13">
        <v>609</v>
      </c>
      <c r="AL139" s="13">
        <v>589</v>
      </c>
      <c r="AM139" s="13">
        <v>627</v>
      </c>
      <c r="AN139" s="13">
        <v>632</v>
      </c>
      <c r="AO139" s="13">
        <v>625</v>
      </c>
      <c r="AP139" s="13">
        <v>627</v>
      </c>
      <c r="AQ139" s="13">
        <v>644</v>
      </c>
      <c r="AR139" s="13">
        <v>778</v>
      </c>
      <c r="AS139" s="13">
        <v>747</v>
      </c>
      <c r="AT139" s="13">
        <v>785</v>
      </c>
      <c r="AU139" s="13">
        <v>915</v>
      </c>
      <c r="AV139" s="13">
        <v>765</v>
      </c>
      <c r="AW139" s="13">
        <v>665</v>
      </c>
      <c r="AX139" s="13">
        <v>674</v>
      </c>
      <c r="AY139" s="13">
        <v>683</v>
      </c>
      <c r="AZ139" s="13">
        <v>707</v>
      </c>
      <c r="BA139" s="13">
        <v>692</v>
      </c>
      <c r="BB139" s="13">
        <v>717</v>
      </c>
      <c r="BC139" s="13">
        <v>760</v>
      </c>
      <c r="BD139" s="13">
        <v>785</v>
      </c>
      <c r="BE139" s="13">
        <v>834</v>
      </c>
      <c r="BF139" s="13">
        <v>801</v>
      </c>
      <c r="BG139" s="13">
        <v>774</v>
      </c>
      <c r="BH139" s="13">
        <v>765</v>
      </c>
      <c r="BI139" s="13">
        <v>811</v>
      </c>
      <c r="BJ139" s="13">
        <v>847</v>
      </c>
      <c r="BK139" s="13">
        <v>846</v>
      </c>
      <c r="BL139" s="13">
        <v>864</v>
      </c>
      <c r="BM139" s="67">
        <v>937</v>
      </c>
      <c r="BN139" s="67">
        <v>1082</v>
      </c>
      <c r="BO139" s="67">
        <v>932</v>
      </c>
      <c r="BP139" s="67">
        <v>1020</v>
      </c>
      <c r="BQ139" s="67">
        <v>1025</v>
      </c>
      <c r="BR139" s="67">
        <v>1014</v>
      </c>
      <c r="BS139" s="67">
        <v>1056</v>
      </c>
      <c r="BT139" s="67">
        <v>1155</v>
      </c>
      <c r="BU139" s="67">
        <v>1236</v>
      </c>
      <c r="BV139" s="67">
        <v>1248</v>
      </c>
      <c r="BW139" s="67">
        <v>1434</v>
      </c>
      <c r="BX139" s="67">
        <v>1134</v>
      </c>
      <c r="BY139" s="67">
        <v>1298</v>
      </c>
      <c r="BZ139" s="67">
        <v>1325</v>
      </c>
      <c r="CA139" s="516">
        <v>1397</v>
      </c>
      <c r="CB139" s="516">
        <v>1097</v>
      </c>
      <c r="CC139" s="516">
        <v>947</v>
      </c>
      <c r="CD139" s="516">
        <v>1000</v>
      </c>
      <c r="CE139" s="516">
        <v>1050</v>
      </c>
      <c r="CF139" s="516">
        <v>900</v>
      </c>
      <c r="CG139" s="516">
        <v>886</v>
      </c>
      <c r="CH139" s="516">
        <v>891</v>
      </c>
      <c r="CI139" s="516">
        <v>741</v>
      </c>
      <c r="CJ139" s="516">
        <v>641</v>
      </c>
      <c r="CK139" s="516">
        <v>541</v>
      </c>
      <c r="CL139" s="516">
        <v>461</v>
      </c>
      <c r="CM139" s="516">
        <v>470</v>
      </c>
      <c r="CN139" s="516">
        <v>471</v>
      </c>
      <c r="CO139" s="516">
        <v>480</v>
      </c>
      <c r="CP139" s="516">
        <v>486</v>
      </c>
      <c r="CQ139" s="516">
        <v>499</v>
      </c>
      <c r="CR139" s="516">
        <v>571</v>
      </c>
      <c r="CS139" s="516">
        <v>522</v>
      </c>
      <c r="CT139" s="516">
        <v>442</v>
      </c>
      <c r="CU139" s="516">
        <v>475</v>
      </c>
      <c r="CV139" s="516">
        <v>515</v>
      </c>
      <c r="CW139" s="516">
        <v>435</v>
      </c>
      <c r="CX139" s="516">
        <v>488</v>
      </c>
      <c r="CY139" s="516">
        <v>408</v>
      </c>
      <c r="CZ139" s="516">
        <v>328</v>
      </c>
      <c r="DA139" s="2">
        <v>330</v>
      </c>
      <c r="DB139" s="2">
        <v>331</v>
      </c>
      <c r="DC139" s="2">
        <v>303</v>
      </c>
      <c r="DD139" s="2">
        <v>325</v>
      </c>
      <c r="DE139" s="2">
        <v>324</v>
      </c>
      <c r="DF139" s="2">
        <v>304</v>
      </c>
      <c r="DG139" s="2">
        <v>312</v>
      </c>
      <c r="DH139" s="2">
        <v>318</v>
      </c>
      <c r="DI139" s="2">
        <v>339</v>
      </c>
      <c r="DJ139" s="2">
        <v>327</v>
      </c>
      <c r="DK139" s="2">
        <v>325</v>
      </c>
      <c r="DL139" s="2">
        <v>322</v>
      </c>
      <c r="DM139" s="2">
        <v>340</v>
      </c>
      <c r="DN139" s="2">
        <v>355</v>
      </c>
      <c r="DO139" s="2">
        <v>365</v>
      </c>
      <c r="DP139" s="2">
        <v>400</v>
      </c>
      <c r="DQ139" s="2">
        <v>412</v>
      </c>
      <c r="DR139" s="2">
        <v>391</v>
      </c>
      <c r="DS139" s="2">
        <v>410</v>
      </c>
      <c r="DT139" s="2">
        <v>422</v>
      </c>
      <c r="DU139" s="2">
        <v>429</v>
      </c>
      <c r="DV139" s="2">
        <v>427</v>
      </c>
      <c r="DW139" s="2">
        <v>435</v>
      </c>
      <c r="DX139" s="2">
        <v>455</v>
      </c>
      <c r="DY139" s="2">
        <v>478</v>
      </c>
      <c r="DZ139" s="2">
        <v>476</v>
      </c>
      <c r="EA139" s="2">
        <v>396</v>
      </c>
      <c r="EB139" s="2">
        <v>316</v>
      </c>
      <c r="EC139" s="2">
        <v>357</v>
      </c>
      <c r="ED139" s="2">
        <v>388.33330000000001</v>
      </c>
      <c r="EE139" s="2">
        <v>397</v>
      </c>
      <c r="EF139" s="2">
        <v>365</v>
      </c>
      <c r="EG139" s="2">
        <v>368.66660000000002</v>
      </c>
      <c r="EH139" s="2">
        <v>373</v>
      </c>
      <c r="EI139" s="2">
        <v>414</v>
      </c>
      <c r="EJ139" s="2">
        <v>444</v>
      </c>
      <c r="EK139" s="2">
        <v>440</v>
      </c>
      <c r="EL139" s="2">
        <v>500</v>
      </c>
      <c r="EM139" s="2">
        <v>400</v>
      </c>
      <c r="EN139" s="2">
        <v>452.66660000000002</v>
      </c>
      <c r="EO139" s="2">
        <v>252.66659999999999</v>
      </c>
      <c r="EP139" s="2">
        <v>219.33330000000001</v>
      </c>
      <c r="EQ139" s="2">
        <v>186</v>
      </c>
      <c r="ER139" s="2">
        <v>178</v>
      </c>
      <c r="ES139" s="2">
        <v>172.66659999999999</v>
      </c>
      <c r="ET139" s="2">
        <v>176.66659999999999</v>
      </c>
      <c r="EU139" s="2">
        <v>171.33330000000001</v>
      </c>
      <c r="EV139" s="2">
        <v>171</v>
      </c>
      <c r="EW139" s="2">
        <v>175</v>
      </c>
      <c r="EX139" s="2">
        <v>172.66659999999999</v>
      </c>
      <c r="EY139" s="2">
        <v>174</v>
      </c>
      <c r="EZ139" s="2">
        <v>169.33330000000001</v>
      </c>
      <c r="FA139" s="2">
        <v>169</v>
      </c>
      <c r="FB139" s="2">
        <v>169</v>
      </c>
      <c r="FC139" s="2">
        <v>170.33330000000001</v>
      </c>
      <c r="FD139" s="2">
        <v>175.33330000000001</v>
      </c>
      <c r="FE139" s="2">
        <v>178.33330000000001</v>
      </c>
      <c r="FF139" s="2">
        <v>190</v>
      </c>
      <c r="FG139" s="2">
        <v>163.33330000000001</v>
      </c>
      <c r="FH139" s="2">
        <v>162.66659999999999</v>
      </c>
      <c r="FI139" s="2">
        <v>165.33330000000001</v>
      </c>
      <c r="FJ139" s="2">
        <v>165.66659999999999</v>
      </c>
      <c r="FK139" s="2">
        <v>164.33330000000001</v>
      </c>
      <c r="FL139" s="2">
        <v>165.33330000000001</v>
      </c>
      <c r="FM139" s="2">
        <v>170.66659999999999</v>
      </c>
      <c r="FN139" s="2">
        <v>170.33330000000001</v>
      </c>
      <c r="FO139" s="2">
        <v>160</v>
      </c>
      <c r="FP139" s="2">
        <v>160.66659999999999</v>
      </c>
      <c r="FQ139" s="2">
        <v>156</v>
      </c>
      <c r="FR139" s="2">
        <v>162</v>
      </c>
      <c r="FS139" s="2">
        <v>158</v>
      </c>
      <c r="FT139" s="2">
        <v>156.33330000000001</v>
      </c>
      <c r="FU139" s="2">
        <v>159</v>
      </c>
      <c r="FV139" s="2">
        <v>160</v>
      </c>
      <c r="FW139" s="2">
        <v>160.33330000000001</v>
      </c>
      <c r="FX139" s="2">
        <v>163.33330000000001</v>
      </c>
      <c r="FY139" s="2">
        <v>163</v>
      </c>
      <c r="FZ139" s="2">
        <v>164.66659999999999</v>
      </c>
      <c r="GA139" s="2">
        <v>165</v>
      </c>
      <c r="GB139" s="2">
        <v>163.66659999999999</v>
      </c>
      <c r="GC139" s="2">
        <v>168.33330000000001</v>
      </c>
      <c r="GD139" s="2">
        <v>163.33330000000001</v>
      </c>
      <c r="GE139" s="2">
        <v>163.66659999999999</v>
      </c>
      <c r="GF139" s="2">
        <v>165.33330000000001</v>
      </c>
      <c r="GG139" s="2">
        <v>166</v>
      </c>
      <c r="GH139" s="2">
        <v>165.66659999999999</v>
      </c>
      <c r="GI139" s="2">
        <v>167</v>
      </c>
      <c r="GJ139" s="2">
        <v>166</v>
      </c>
      <c r="GK139" s="2">
        <v>166.66659999999999</v>
      </c>
      <c r="GL139" s="2">
        <v>167.33330000000001</v>
      </c>
      <c r="GM139" s="2">
        <v>168.66659999999999</v>
      </c>
      <c r="GN139" s="2">
        <v>172.66659999999999</v>
      </c>
      <c r="GO139" s="2">
        <v>165.33330000000001</v>
      </c>
      <c r="GP139" s="2">
        <v>166.33330000000001</v>
      </c>
      <c r="GQ139" s="2">
        <v>167</v>
      </c>
      <c r="GR139" s="2">
        <v>166.66659999999999</v>
      </c>
      <c r="GS139" s="2">
        <v>168.33330000000001</v>
      </c>
      <c r="GT139" s="2">
        <v>168.66659999999999</v>
      </c>
      <c r="GU139" s="2">
        <v>169.33330000000001</v>
      </c>
      <c r="GV139" s="2">
        <v>171.33330000000001</v>
      </c>
      <c r="GW139" s="2">
        <v>174.33330000000001</v>
      </c>
      <c r="GX139" s="2">
        <v>175</v>
      </c>
      <c r="GY139" s="2">
        <v>177</v>
      </c>
      <c r="GZ139" s="2">
        <v>175</v>
      </c>
      <c r="HA139" s="2">
        <v>175.66659999999999</v>
      </c>
      <c r="HB139" s="2">
        <v>175.33330000000001</v>
      </c>
      <c r="HC139" s="2">
        <v>176.33330000000001</v>
      </c>
      <c r="HD139" s="2">
        <v>178</v>
      </c>
      <c r="HE139" s="2">
        <v>181</v>
      </c>
      <c r="HF139" s="2">
        <v>183.33330000000001</v>
      </c>
      <c r="HG139" s="2">
        <v>185</v>
      </c>
      <c r="HH139" s="2">
        <v>186.33330000000001</v>
      </c>
      <c r="HI139" s="2">
        <v>185</v>
      </c>
      <c r="HJ139" s="2">
        <v>187</v>
      </c>
      <c r="HK139" s="2">
        <v>190.33330000000001</v>
      </c>
      <c r="HL139" s="2">
        <v>197.66659999999999</v>
      </c>
      <c r="HM139" s="2">
        <v>198.66659999999999</v>
      </c>
      <c r="HN139" s="2">
        <v>178</v>
      </c>
      <c r="HO139" s="2">
        <v>199.66659999999999</v>
      </c>
      <c r="HP139" s="2">
        <v>195</v>
      </c>
      <c r="HQ139" s="2">
        <v>192.66659999999999</v>
      </c>
      <c r="HR139" s="2">
        <v>192.33330000000001</v>
      </c>
      <c r="HS139" s="2">
        <v>190.33330000000001</v>
      </c>
      <c r="HT139" s="2">
        <v>189</v>
      </c>
      <c r="HU139" s="2">
        <v>189</v>
      </c>
      <c r="HV139" s="2">
        <v>191.33330000000001</v>
      </c>
      <c r="HW139" s="2">
        <v>190</v>
      </c>
      <c r="HX139" s="2">
        <v>189.66659999999999</v>
      </c>
      <c r="HY139" s="2">
        <v>189</v>
      </c>
      <c r="HZ139" s="2">
        <v>188.66659999999999</v>
      </c>
      <c r="IA139" s="2">
        <v>189</v>
      </c>
      <c r="IB139" s="2">
        <v>192.33330000000001</v>
      </c>
      <c r="IC139" s="2">
        <v>191.66659999999999</v>
      </c>
      <c r="ID139" s="2">
        <v>190.33330000000001</v>
      </c>
      <c r="IE139" s="2">
        <v>189.33330000000001</v>
      </c>
      <c r="IF139" s="2">
        <v>185.33330000000001</v>
      </c>
      <c r="IG139" s="2">
        <v>187.33330000000001</v>
      </c>
      <c r="IH139" s="2">
        <v>185.66659999999999</v>
      </c>
      <c r="II139" s="2">
        <v>183</v>
      </c>
      <c r="IJ139" s="2">
        <v>184</v>
      </c>
      <c r="IK139" s="2">
        <v>186</v>
      </c>
      <c r="IL139" s="2">
        <v>186</v>
      </c>
      <c r="IM139" s="2">
        <v>189</v>
      </c>
      <c r="IO139" s="2">
        <v>187</v>
      </c>
      <c r="IP139" s="2">
        <v>186.33330000000001</v>
      </c>
      <c r="IQ139" s="2">
        <v>185.33330000000001</v>
      </c>
      <c r="IR139" s="2">
        <v>183.66659999999999</v>
      </c>
      <c r="IS139" s="2">
        <v>188.33330000000001</v>
      </c>
      <c r="IT139" s="2">
        <v>186.66659999999999</v>
      </c>
    </row>
    <row r="140" spans="1:254" ht="15.9" customHeight="1">
      <c r="A140" s="61" t="s">
        <v>275</v>
      </c>
      <c r="B140" s="6" t="s">
        <v>276</v>
      </c>
      <c r="C140" s="15">
        <v>49</v>
      </c>
      <c r="D140" s="16">
        <v>1</v>
      </c>
      <c r="E140" s="13">
        <v>48</v>
      </c>
      <c r="F140" s="13">
        <v>49</v>
      </c>
      <c r="G140" s="13">
        <v>46</v>
      </c>
      <c r="H140" s="13">
        <v>47</v>
      </c>
      <c r="I140" s="13">
        <v>48</v>
      </c>
      <c r="J140" s="13">
        <v>48</v>
      </c>
      <c r="K140" s="13">
        <v>44</v>
      </c>
      <c r="L140" s="13">
        <v>46</v>
      </c>
      <c r="M140" s="13">
        <v>48</v>
      </c>
      <c r="N140" s="13">
        <v>47</v>
      </c>
      <c r="O140" s="13">
        <v>47</v>
      </c>
      <c r="P140" s="13">
        <v>47</v>
      </c>
      <c r="Q140" s="13">
        <v>48</v>
      </c>
      <c r="R140" s="13">
        <v>46</v>
      </c>
      <c r="S140" s="13">
        <v>49</v>
      </c>
      <c r="T140" s="13">
        <v>50</v>
      </c>
      <c r="U140" s="13">
        <v>51</v>
      </c>
      <c r="V140" s="13">
        <v>52</v>
      </c>
      <c r="W140" s="13">
        <v>52</v>
      </c>
      <c r="X140" s="13">
        <v>50</v>
      </c>
      <c r="Y140" s="13">
        <v>52</v>
      </c>
      <c r="Z140" s="13">
        <v>53</v>
      </c>
      <c r="AA140" s="13">
        <v>56</v>
      </c>
      <c r="AB140" s="13">
        <v>53</v>
      </c>
      <c r="AC140" s="13">
        <v>52</v>
      </c>
      <c r="AD140" s="13">
        <v>54</v>
      </c>
      <c r="AE140" s="13">
        <v>56</v>
      </c>
      <c r="AF140" s="13">
        <v>60</v>
      </c>
      <c r="AG140" s="13">
        <v>60</v>
      </c>
      <c r="AH140" s="13">
        <v>55</v>
      </c>
      <c r="AI140" s="13">
        <v>60</v>
      </c>
      <c r="AJ140" s="13">
        <v>49</v>
      </c>
      <c r="AK140" s="13">
        <v>53</v>
      </c>
      <c r="AL140" s="13">
        <v>55</v>
      </c>
      <c r="AM140" s="13">
        <v>50</v>
      </c>
      <c r="AN140" s="13">
        <v>51</v>
      </c>
      <c r="AO140" s="13">
        <v>45</v>
      </c>
      <c r="AP140" s="13">
        <v>49</v>
      </c>
      <c r="AQ140" s="13">
        <v>52</v>
      </c>
      <c r="AR140" s="13">
        <v>54</v>
      </c>
      <c r="AS140" s="13">
        <v>54</v>
      </c>
      <c r="AT140" s="13">
        <v>62</v>
      </c>
      <c r="AU140" s="13">
        <v>54</v>
      </c>
      <c r="AV140" s="13">
        <v>56</v>
      </c>
      <c r="AW140" s="13">
        <v>54</v>
      </c>
      <c r="AX140" s="13">
        <v>55</v>
      </c>
      <c r="AY140" s="13">
        <v>56</v>
      </c>
      <c r="AZ140" s="13">
        <v>54</v>
      </c>
      <c r="BA140" s="13">
        <v>57</v>
      </c>
      <c r="BB140" s="13">
        <v>56</v>
      </c>
      <c r="BC140" s="13">
        <v>55</v>
      </c>
      <c r="BD140" s="13">
        <v>60</v>
      </c>
      <c r="BE140" s="13">
        <v>65</v>
      </c>
      <c r="BF140" s="13">
        <v>67</v>
      </c>
      <c r="BG140" s="13">
        <v>63</v>
      </c>
      <c r="BH140" s="13">
        <v>62</v>
      </c>
      <c r="BI140" s="13">
        <v>66</v>
      </c>
      <c r="BJ140" s="13">
        <v>70</v>
      </c>
      <c r="BK140" s="13">
        <v>68</v>
      </c>
      <c r="BL140" s="13">
        <v>70</v>
      </c>
      <c r="BM140" s="67">
        <v>71</v>
      </c>
      <c r="BN140" s="67">
        <v>75</v>
      </c>
      <c r="BO140" s="67">
        <v>81</v>
      </c>
      <c r="BP140" s="67">
        <v>82</v>
      </c>
      <c r="BQ140" s="67">
        <v>89</v>
      </c>
      <c r="BR140" s="67">
        <v>89</v>
      </c>
      <c r="BS140" s="67">
        <v>100</v>
      </c>
      <c r="BT140" s="67">
        <v>94</v>
      </c>
      <c r="BU140" s="67">
        <v>91</v>
      </c>
      <c r="BV140" s="67">
        <v>101</v>
      </c>
      <c r="BW140" s="67">
        <v>95</v>
      </c>
      <c r="BX140" s="67">
        <v>103</v>
      </c>
      <c r="BY140" s="67">
        <v>104</v>
      </c>
      <c r="BZ140" s="67">
        <v>120</v>
      </c>
      <c r="CA140" s="516">
        <v>110</v>
      </c>
      <c r="CB140" s="516">
        <v>109</v>
      </c>
      <c r="CC140" s="516">
        <v>92</v>
      </c>
      <c r="CD140" s="516">
        <v>90</v>
      </c>
      <c r="CE140" s="516">
        <v>82</v>
      </c>
      <c r="CF140" s="516">
        <v>83</v>
      </c>
      <c r="CG140" s="516">
        <v>87</v>
      </c>
      <c r="CH140" s="516">
        <v>87</v>
      </c>
      <c r="CI140" s="516">
        <v>82</v>
      </c>
      <c r="CJ140" s="516">
        <v>84</v>
      </c>
      <c r="CK140" s="516">
        <v>92</v>
      </c>
      <c r="CL140" s="516">
        <v>93</v>
      </c>
      <c r="CM140" s="516">
        <v>95</v>
      </c>
      <c r="CN140" s="516">
        <v>72</v>
      </c>
      <c r="CO140" s="516">
        <v>81</v>
      </c>
      <c r="CP140" s="516">
        <v>77</v>
      </c>
      <c r="CQ140" s="516">
        <v>81</v>
      </c>
      <c r="CR140" s="516">
        <v>71</v>
      </c>
      <c r="CS140" s="516">
        <v>62</v>
      </c>
      <c r="CT140" s="516">
        <v>65</v>
      </c>
      <c r="CU140" s="516">
        <v>95</v>
      </c>
      <c r="CV140" s="516">
        <v>116</v>
      </c>
      <c r="CW140" s="516">
        <v>133</v>
      </c>
      <c r="CX140" s="516">
        <v>121</v>
      </c>
      <c r="CY140" s="516">
        <v>91</v>
      </c>
      <c r="CZ140" s="516">
        <v>79</v>
      </c>
      <c r="DA140" s="2">
        <v>106</v>
      </c>
      <c r="DB140" s="2">
        <v>82</v>
      </c>
      <c r="DC140" s="2">
        <v>52</v>
      </c>
      <c r="DD140" s="2">
        <v>27</v>
      </c>
      <c r="DE140" s="2">
        <v>26</v>
      </c>
      <c r="DF140" s="2">
        <v>25</v>
      </c>
      <c r="DG140" s="2">
        <v>26</v>
      </c>
      <c r="DH140" s="2">
        <v>29</v>
      </c>
      <c r="DI140" s="2">
        <v>28</v>
      </c>
      <c r="DJ140" s="2">
        <v>26</v>
      </c>
      <c r="DK140" s="2">
        <v>24</v>
      </c>
      <c r="DL140" s="2">
        <v>24</v>
      </c>
      <c r="DM140" s="2">
        <v>23</v>
      </c>
      <c r="DN140" s="2">
        <v>24</v>
      </c>
      <c r="DO140" s="2">
        <v>24</v>
      </c>
      <c r="DP140" s="2">
        <v>23</v>
      </c>
      <c r="DQ140" s="2">
        <v>23</v>
      </c>
      <c r="DR140" s="2">
        <v>23</v>
      </c>
      <c r="DS140" s="2">
        <v>24</v>
      </c>
      <c r="DT140" s="2">
        <v>25</v>
      </c>
      <c r="DU140" s="2">
        <v>24</v>
      </c>
      <c r="DV140" s="2">
        <v>22</v>
      </c>
      <c r="DW140" s="2">
        <v>22</v>
      </c>
      <c r="DX140" s="2">
        <v>22</v>
      </c>
      <c r="DY140" s="2">
        <v>23</v>
      </c>
      <c r="DZ140" s="2">
        <v>22</v>
      </c>
      <c r="EA140" s="2">
        <v>22</v>
      </c>
      <c r="EB140" s="2">
        <v>21</v>
      </c>
      <c r="EC140" s="2">
        <v>21</v>
      </c>
      <c r="ED140" s="2">
        <v>22</v>
      </c>
      <c r="EE140" s="2">
        <v>22</v>
      </c>
      <c r="EF140" s="2">
        <v>23</v>
      </c>
      <c r="EG140" s="2">
        <v>22</v>
      </c>
      <c r="EH140" s="2">
        <v>22</v>
      </c>
      <c r="EI140" s="2">
        <v>22</v>
      </c>
      <c r="EJ140" s="2">
        <v>24</v>
      </c>
      <c r="EK140" s="2">
        <v>23</v>
      </c>
      <c r="EL140" s="2">
        <v>22</v>
      </c>
      <c r="EM140" s="2">
        <v>22</v>
      </c>
      <c r="EN140" s="2">
        <v>21</v>
      </c>
      <c r="EO140" s="2">
        <v>21</v>
      </c>
      <c r="EP140" s="2">
        <v>20</v>
      </c>
      <c r="EQ140" s="2">
        <v>20</v>
      </c>
      <c r="ER140" s="2">
        <v>20</v>
      </c>
      <c r="ES140" s="2">
        <v>20</v>
      </c>
      <c r="ET140" s="2">
        <v>20</v>
      </c>
      <c r="EU140" s="2">
        <v>19</v>
      </c>
      <c r="EV140" s="2">
        <v>21</v>
      </c>
      <c r="EW140" s="2">
        <v>20</v>
      </c>
      <c r="EX140" s="2">
        <v>21</v>
      </c>
      <c r="EY140" s="2">
        <v>20</v>
      </c>
      <c r="EZ140" s="2">
        <v>19</v>
      </c>
      <c r="FA140" s="2">
        <v>19</v>
      </c>
      <c r="FB140" s="2">
        <v>20</v>
      </c>
      <c r="FC140" s="2">
        <v>20</v>
      </c>
      <c r="FD140" s="2">
        <v>19</v>
      </c>
      <c r="FE140" s="2">
        <v>20</v>
      </c>
      <c r="FF140" s="2">
        <v>20</v>
      </c>
      <c r="FG140" s="2">
        <v>21</v>
      </c>
      <c r="FH140" s="2">
        <v>23</v>
      </c>
      <c r="FI140" s="2">
        <v>21</v>
      </c>
      <c r="FJ140" s="2">
        <v>21</v>
      </c>
      <c r="FK140" s="2">
        <v>21</v>
      </c>
      <c r="FL140" s="2">
        <v>20</v>
      </c>
      <c r="FM140" s="2">
        <v>20</v>
      </c>
      <c r="FN140" s="2">
        <v>20</v>
      </c>
      <c r="FO140" s="2">
        <v>20</v>
      </c>
      <c r="FP140" s="2">
        <v>20</v>
      </c>
      <c r="FQ140" s="2">
        <v>20</v>
      </c>
      <c r="FR140" s="2">
        <v>20</v>
      </c>
      <c r="FS140" s="2">
        <v>20</v>
      </c>
      <c r="FT140" s="2">
        <v>20</v>
      </c>
      <c r="FU140" s="2">
        <v>20</v>
      </c>
      <c r="FV140" s="2">
        <v>21</v>
      </c>
      <c r="FW140" s="2">
        <v>20</v>
      </c>
      <c r="FX140" s="2">
        <v>21</v>
      </c>
      <c r="FY140" s="2">
        <v>22</v>
      </c>
      <c r="FZ140" s="2">
        <v>22</v>
      </c>
      <c r="GA140" s="2">
        <v>21</v>
      </c>
      <c r="GB140" s="2">
        <v>19</v>
      </c>
      <c r="GC140" s="2">
        <v>20</v>
      </c>
      <c r="GD140" s="2">
        <v>20</v>
      </c>
      <c r="GE140" s="2">
        <v>20</v>
      </c>
      <c r="GF140" s="2">
        <v>20</v>
      </c>
      <c r="GG140" s="2">
        <v>20</v>
      </c>
      <c r="GH140" s="2">
        <v>20</v>
      </c>
      <c r="GI140" s="2">
        <v>21</v>
      </c>
      <c r="GJ140" s="2">
        <v>19</v>
      </c>
      <c r="GK140" s="2">
        <v>19</v>
      </c>
      <c r="GL140" s="2">
        <v>19</v>
      </c>
      <c r="GM140" s="2">
        <v>19</v>
      </c>
      <c r="GN140" s="2">
        <v>20</v>
      </c>
      <c r="GO140" s="2">
        <v>19</v>
      </c>
      <c r="GP140" s="2">
        <v>19</v>
      </c>
      <c r="GQ140" s="2">
        <v>18</v>
      </c>
      <c r="GR140" s="2">
        <v>18</v>
      </c>
      <c r="GS140" s="2">
        <v>19</v>
      </c>
      <c r="GT140" s="2">
        <v>18</v>
      </c>
      <c r="GU140" s="2">
        <v>17</v>
      </c>
      <c r="GV140" s="2">
        <v>18</v>
      </c>
      <c r="GW140" s="2">
        <v>19</v>
      </c>
      <c r="GX140" s="2">
        <v>19</v>
      </c>
      <c r="GY140" s="2">
        <v>19</v>
      </c>
      <c r="GZ140" s="2">
        <v>20</v>
      </c>
      <c r="HA140" s="2">
        <v>21</v>
      </c>
      <c r="HB140" s="2">
        <v>20</v>
      </c>
      <c r="HC140" s="2">
        <v>20</v>
      </c>
      <c r="HD140" s="2">
        <v>21</v>
      </c>
      <c r="HE140" s="2">
        <v>21</v>
      </c>
      <c r="HF140" s="2">
        <v>23</v>
      </c>
      <c r="HG140" s="2">
        <v>23</v>
      </c>
      <c r="HH140" s="2">
        <v>24</v>
      </c>
      <c r="HI140" s="2">
        <v>25</v>
      </c>
      <c r="HJ140" s="2">
        <v>27</v>
      </c>
      <c r="HK140" s="2">
        <v>26</v>
      </c>
      <c r="HL140" s="2">
        <v>30</v>
      </c>
      <c r="HM140" s="2">
        <v>21</v>
      </c>
      <c r="HN140" s="2">
        <v>19</v>
      </c>
      <c r="HO140" s="2">
        <v>19</v>
      </c>
      <c r="HP140" s="2">
        <v>19</v>
      </c>
      <c r="HQ140" s="2">
        <v>19</v>
      </c>
      <c r="HR140" s="2">
        <v>19</v>
      </c>
      <c r="HS140" s="2">
        <v>19</v>
      </c>
      <c r="HT140" s="2">
        <v>19</v>
      </c>
      <c r="HU140" s="2">
        <v>19</v>
      </c>
      <c r="HV140" s="2">
        <v>19</v>
      </c>
      <c r="HW140" s="2">
        <v>20</v>
      </c>
      <c r="HX140" s="2">
        <v>19</v>
      </c>
      <c r="HY140" s="2">
        <v>19</v>
      </c>
      <c r="HZ140" s="2">
        <v>19</v>
      </c>
      <c r="IA140" s="2">
        <v>18</v>
      </c>
      <c r="IB140" s="2">
        <v>18</v>
      </c>
      <c r="IC140" s="2">
        <v>18</v>
      </c>
      <c r="ID140" s="2">
        <v>18</v>
      </c>
      <c r="IE140" s="2">
        <v>18</v>
      </c>
      <c r="IF140" s="2">
        <v>17</v>
      </c>
      <c r="IG140" s="2">
        <v>18</v>
      </c>
      <c r="IH140" s="2">
        <v>18</v>
      </c>
      <c r="II140" s="2">
        <v>18</v>
      </c>
      <c r="IJ140" s="2">
        <v>18</v>
      </c>
      <c r="IK140" s="2">
        <v>18</v>
      </c>
      <c r="IL140" s="2">
        <v>18</v>
      </c>
      <c r="IM140" s="2">
        <v>18</v>
      </c>
      <c r="IN140" s="2">
        <v>18</v>
      </c>
      <c r="IO140" s="2">
        <v>17</v>
      </c>
      <c r="IP140" s="2">
        <v>17</v>
      </c>
      <c r="IQ140" s="2">
        <v>17</v>
      </c>
      <c r="IR140" s="2">
        <v>18</v>
      </c>
      <c r="IS140" s="2">
        <v>17</v>
      </c>
      <c r="IT140" s="2">
        <v>17</v>
      </c>
    </row>
    <row r="141" spans="1:254" ht="15.9" customHeight="1">
      <c r="A141" s="61" t="s">
        <v>277</v>
      </c>
      <c r="B141" s="6" t="s">
        <v>278</v>
      </c>
      <c r="C141" s="15">
        <v>1690</v>
      </c>
      <c r="D141" s="16">
        <v>-76</v>
      </c>
      <c r="E141" s="13">
        <v>1766</v>
      </c>
      <c r="F141" s="13">
        <v>1785</v>
      </c>
      <c r="G141" s="13">
        <v>1626</v>
      </c>
      <c r="H141" s="13">
        <v>1485</v>
      </c>
      <c r="I141" s="13">
        <v>1537</v>
      </c>
      <c r="J141" s="13">
        <v>1301</v>
      </c>
      <c r="K141" s="13">
        <v>1243</v>
      </c>
      <c r="L141" s="13">
        <v>1391</v>
      </c>
      <c r="M141" s="13">
        <v>1550</v>
      </c>
      <c r="N141" s="13">
        <v>1643</v>
      </c>
      <c r="O141" s="13">
        <v>1753</v>
      </c>
      <c r="P141" s="13">
        <v>1655</v>
      </c>
      <c r="Q141" s="13">
        <v>1676</v>
      </c>
      <c r="R141" s="13">
        <v>1766</v>
      </c>
      <c r="S141" s="13">
        <v>1940</v>
      </c>
      <c r="T141" s="13">
        <v>2384</v>
      </c>
      <c r="U141" s="13">
        <v>2425</v>
      </c>
      <c r="V141" s="13">
        <v>2545</v>
      </c>
      <c r="W141" s="13">
        <v>2505</v>
      </c>
      <c r="X141" s="13">
        <v>2540</v>
      </c>
      <c r="Y141" s="13">
        <v>2621</v>
      </c>
      <c r="Z141" s="13">
        <v>2600</v>
      </c>
      <c r="AA141" s="13">
        <v>2710</v>
      </c>
      <c r="AB141" s="13">
        <v>2595</v>
      </c>
      <c r="AC141" s="13">
        <v>2610</v>
      </c>
      <c r="AD141" s="13">
        <v>2752</v>
      </c>
      <c r="AE141" s="13">
        <v>2802</v>
      </c>
      <c r="AF141" s="13">
        <v>2765</v>
      </c>
      <c r="AG141" s="13">
        <v>2840</v>
      </c>
      <c r="AH141" s="13">
        <v>3255</v>
      </c>
      <c r="AI141" s="13">
        <v>2752</v>
      </c>
      <c r="AJ141" s="13">
        <v>2877</v>
      </c>
      <c r="AK141" s="13">
        <v>3020</v>
      </c>
      <c r="AL141" s="13">
        <v>2520</v>
      </c>
      <c r="AM141" s="13">
        <v>2467</v>
      </c>
      <c r="AN141" s="13">
        <v>2377</v>
      </c>
      <c r="AO141" s="13">
        <v>2620</v>
      </c>
      <c r="AP141" s="13">
        <v>2769</v>
      </c>
      <c r="AQ141" s="13">
        <v>2620</v>
      </c>
      <c r="AR141" s="13">
        <v>2409</v>
      </c>
      <c r="AS141" s="13">
        <v>2372</v>
      </c>
      <c r="AT141" s="13">
        <v>2578</v>
      </c>
      <c r="AU141" s="13">
        <v>2550</v>
      </c>
      <c r="AV141" s="13">
        <v>2570</v>
      </c>
      <c r="AW141" s="13">
        <v>2450</v>
      </c>
      <c r="AX141" s="13">
        <v>2600</v>
      </c>
      <c r="AY141" s="13">
        <v>2740</v>
      </c>
      <c r="AZ141" s="13">
        <v>2423</v>
      </c>
      <c r="BA141" s="13">
        <v>2424</v>
      </c>
      <c r="BB141" s="13">
        <v>2732</v>
      </c>
      <c r="BC141" s="13">
        <v>2620</v>
      </c>
      <c r="BD141" s="13">
        <v>3320</v>
      </c>
      <c r="BE141" s="13">
        <v>3190</v>
      </c>
      <c r="BF141" s="13">
        <v>3100</v>
      </c>
      <c r="BG141" s="13">
        <v>2600</v>
      </c>
      <c r="BH141" s="13">
        <v>2645</v>
      </c>
      <c r="BI141" s="13">
        <v>2626</v>
      </c>
      <c r="BJ141" s="13">
        <v>2127</v>
      </c>
      <c r="BK141" s="13">
        <v>1727</v>
      </c>
      <c r="BL141" s="13">
        <v>1579</v>
      </c>
      <c r="BM141" s="67">
        <v>1641</v>
      </c>
      <c r="BN141" s="67">
        <v>1680</v>
      </c>
      <c r="BO141" s="67">
        <v>1688</v>
      </c>
      <c r="BP141" s="67">
        <v>1853</v>
      </c>
      <c r="BQ141" s="67">
        <v>1506</v>
      </c>
      <c r="BR141" s="67">
        <v>1419</v>
      </c>
      <c r="BS141" s="67">
        <v>1419</v>
      </c>
      <c r="BT141" s="67">
        <v>1459</v>
      </c>
      <c r="BU141" s="67">
        <v>1533</v>
      </c>
      <c r="BV141" s="67">
        <v>1465</v>
      </c>
      <c r="BW141" s="67">
        <v>1544</v>
      </c>
      <c r="BX141" s="67">
        <v>1526</v>
      </c>
      <c r="BY141" s="67">
        <v>1609</v>
      </c>
      <c r="BZ141" s="67">
        <v>1585</v>
      </c>
      <c r="CA141" s="516">
        <v>1285</v>
      </c>
      <c r="CB141" s="516">
        <v>1381</v>
      </c>
      <c r="CC141" s="516">
        <v>1338</v>
      </c>
      <c r="CD141" s="516">
        <v>1462</v>
      </c>
      <c r="CE141" s="516">
        <v>1221</v>
      </c>
      <c r="CF141" s="516">
        <v>1086</v>
      </c>
      <c r="CG141" s="516">
        <v>1033</v>
      </c>
      <c r="CH141" s="516">
        <v>1115</v>
      </c>
      <c r="CI141" s="516">
        <v>1035</v>
      </c>
      <c r="CJ141" s="516">
        <v>1048</v>
      </c>
      <c r="CK141" s="516">
        <v>1038</v>
      </c>
      <c r="CL141" s="516">
        <v>1081</v>
      </c>
      <c r="CM141" s="516">
        <v>1215</v>
      </c>
      <c r="CN141" s="516">
        <v>1216</v>
      </c>
      <c r="CO141" s="516">
        <v>1295</v>
      </c>
      <c r="CP141" s="516">
        <v>1171</v>
      </c>
      <c r="CQ141" s="516">
        <v>1156</v>
      </c>
      <c r="CR141" s="516">
        <v>1382</v>
      </c>
      <c r="CS141" s="516">
        <v>1393</v>
      </c>
      <c r="CT141" s="516">
        <v>1300</v>
      </c>
      <c r="CU141" s="516">
        <v>1546</v>
      </c>
      <c r="CV141" s="516">
        <v>1721</v>
      </c>
      <c r="CW141" s="516">
        <v>1450</v>
      </c>
      <c r="CX141" s="516">
        <v>1440</v>
      </c>
      <c r="CY141" s="516">
        <v>1140</v>
      </c>
      <c r="CZ141" s="516">
        <v>1100</v>
      </c>
      <c r="DA141" s="2">
        <v>950</v>
      </c>
      <c r="DB141" s="2">
        <v>875</v>
      </c>
      <c r="DC141" s="2">
        <v>816</v>
      </c>
      <c r="DD141" s="2">
        <v>859</v>
      </c>
      <c r="DE141" s="2">
        <v>934</v>
      </c>
      <c r="DF141" s="2">
        <v>810</v>
      </c>
      <c r="DG141" s="2">
        <v>888</v>
      </c>
      <c r="DH141" s="2">
        <v>779</v>
      </c>
      <c r="DI141" s="2">
        <v>763</v>
      </c>
      <c r="DJ141" s="2">
        <v>747</v>
      </c>
      <c r="DK141" s="2">
        <v>647</v>
      </c>
      <c r="DL141" s="2">
        <v>662</v>
      </c>
      <c r="DM141" s="2">
        <v>724</v>
      </c>
      <c r="DN141" s="2">
        <v>771</v>
      </c>
      <c r="DO141" s="2">
        <v>788</v>
      </c>
      <c r="DP141" s="2">
        <v>688</v>
      </c>
      <c r="DQ141" s="2">
        <v>715</v>
      </c>
      <c r="DR141" s="2">
        <v>615</v>
      </c>
      <c r="DS141" s="2">
        <v>635</v>
      </c>
      <c r="DT141" s="2">
        <v>631</v>
      </c>
      <c r="DU141" s="2">
        <v>627</v>
      </c>
      <c r="DV141" s="2">
        <v>619</v>
      </c>
      <c r="DW141" s="2">
        <v>542</v>
      </c>
      <c r="DX141" s="2">
        <v>550</v>
      </c>
      <c r="DY141" s="2">
        <v>570</v>
      </c>
      <c r="DZ141" s="2">
        <v>490</v>
      </c>
      <c r="EA141" s="2">
        <v>454</v>
      </c>
      <c r="EB141" s="2">
        <v>420</v>
      </c>
      <c r="EC141" s="2">
        <v>417</v>
      </c>
      <c r="ED141" s="2">
        <v>403</v>
      </c>
      <c r="EE141" s="2">
        <v>416</v>
      </c>
      <c r="EF141" s="2">
        <v>428</v>
      </c>
      <c r="EG141" s="2">
        <v>431</v>
      </c>
      <c r="EH141" s="2">
        <v>446</v>
      </c>
      <c r="EI141" s="2">
        <v>438</v>
      </c>
      <c r="EJ141" s="2">
        <v>463</v>
      </c>
      <c r="EK141" s="2">
        <v>465</v>
      </c>
      <c r="EL141" s="2">
        <v>473</v>
      </c>
      <c r="EM141" s="2">
        <v>405</v>
      </c>
      <c r="EN141" s="2">
        <v>396</v>
      </c>
      <c r="EO141" s="2">
        <v>354</v>
      </c>
      <c r="EP141" s="2">
        <v>359</v>
      </c>
      <c r="EQ141" s="2">
        <v>352</v>
      </c>
      <c r="ER141" s="2">
        <v>335</v>
      </c>
      <c r="ES141" s="2">
        <v>333</v>
      </c>
      <c r="ET141" s="2">
        <v>319</v>
      </c>
      <c r="EU141" s="2">
        <v>325</v>
      </c>
      <c r="EV141" s="2">
        <v>316</v>
      </c>
      <c r="EW141" s="2">
        <v>314</v>
      </c>
      <c r="EX141" s="2">
        <v>311</v>
      </c>
      <c r="EY141" s="2">
        <v>308</v>
      </c>
      <c r="EZ141" s="2">
        <v>314</v>
      </c>
      <c r="FA141" s="2">
        <v>300</v>
      </c>
      <c r="FB141" s="2">
        <v>299</v>
      </c>
      <c r="FC141" s="2">
        <v>305</v>
      </c>
      <c r="FD141" s="2">
        <v>313</v>
      </c>
      <c r="FE141" s="2">
        <v>323</v>
      </c>
      <c r="FF141" s="2">
        <v>324</v>
      </c>
      <c r="FG141" s="2">
        <v>330</v>
      </c>
      <c r="FH141" s="2">
        <v>346</v>
      </c>
      <c r="FI141" s="2">
        <v>348</v>
      </c>
      <c r="FJ141" s="2">
        <v>356</v>
      </c>
      <c r="FK141" s="2">
        <v>351</v>
      </c>
      <c r="FL141" s="2">
        <v>355</v>
      </c>
      <c r="FM141" s="2">
        <v>353</v>
      </c>
      <c r="FN141" s="2">
        <v>344</v>
      </c>
      <c r="FO141" s="2">
        <v>359</v>
      </c>
      <c r="FP141" s="2">
        <v>378</v>
      </c>
      <c r="FQ141" s="2">
        <v>374</v>
      </c>
      <c r="FR141" s="2">
        <v>367</v>
      </c>
      <c r="FS141" s="2">
        <v>336</v>
      </c>
      <c r="FT141" s="2">
        <v>341</v>
      </c>
      <c r="FU141" s="2">
        <v>365</v>
      </c>
      <c r="FV141" s="2">
        <v>346</v>
      </c>
      <c r="FW141" s="2">
        <v>345</v>
      </c>
      <c r="FX141" s="2">
        <v>359</v>
      </c>
      <c r="FY141" s="2">
        <v>349</v>
      </c>
      <c r="FZ141" s="2">
        <v>353</v>
      </c>
      <c r="GA141" s="2">
        <v>362</v>
      </c>
      <c r="GB141" s="2">
        <v>354</v>
      </c>
      <c r="GC141" s="2">
        <v>357</v>
      </c>
      <c r="GD141" s="2">
        <v>349</v>
      </c>
      <c r="GE141" s="2">
        <v>356</v>
      </c>
      <c r="GF141" s="2">
        <v>356</v>
      </c>
      <c r="GG141" s="2">
        <v>357</v>
      </c>
      <c r="GH141" s="2">
        <v>371</v>
      </c>
      <c r="GI141" s="2">
        <v>369</v>
      </c>
      <c r="GJ141" s="2">
        <v>373</v>
      </c>
      <c r="GK141" s="2">
        <v>382</v>
      </c>
      <c r="GL141" s="2">
        <v>390</v>
      </c>
      <c r="GM141" s="2">
        <v>375</v>
      </c>
      <c r="GN141" s="2">
        <v>375</v>
      </c>
      <c r="GO141" s="2">
        <v>386</v>
      </c>
      <c r="GP141" s="2">
        <v>388</v>
      </c>
      <c r="GQ141" s="2">
        <v>390</v>
      </c>
      <c r="GR141" s="2">
        <v>374</v>
      </c>
      <c r="GS141" s="2">
        <v>395</v>
      </c>
      <c r="GT141" s="2">
        <v>382</v>
      </c>
      <c r="GU141" s="2">
        <v>355</v>
      </c>
      <c r="GV141" s="2">
        <v>386</v>
      </c>
      <c r="GW141" s="2">
        <v>388</v>
      </c>
      <c r="GX141" s="2">
        <v>379</v>
      </c>
      <c r="GY141" s="2">
        <v>390</v>
      </c>
      <c r="GZ141" s="2">
        <v>399</v>
      </c>
      <c r="HA141" s="2">
        <v>387</v>
      </c>
      <c r="HB141" s="2">
        <v>393</v>
      </c>
      <c r="HC141" s="2">
        <v>379</v>
      </c>
      <c r="HD141" s="2">
        <v>387</v>
      </c>
      <c r="HE141" s="2">
        <v>375</v>
      </c>
      <c r="HF141" s="2">
        <v>375</v>
      </c>
      <c r="HG141" s="2">
        <v>374</v>
      </c>
      <c r="HH141" s="2">
        <v>397</v>
      </c>
      <c r="HI141" s="2">
        <v>391</v>
      </c>
      <c r="HJ141" s="2">
        <v>402</v>
      </c>
      <c r="HK141" s="2">
        <v>364</v>
      </c>
      <c r="HL141" s="2">
        <v>359</v>
      </c>
      <c r="HM141" s="2">
        <v>377</v>
      </c>
      <c r="HN141" s="2">
        <v>379</v>
      </c>
      <c r="HO141" s="2">
        <v>380</v>
      </c>
      <c r="HP141" s="2">
        <v>357</v>
      </c>
      <c r="HQ141" s="2">
        <v>352</v>
      </c>
      <c r="HR141" s="2">
        <v>340</v>
      </c>
      <c r="HS141" s="2">
        <v>334</v>
      </c>
      <c r="HT141" s="2">
        <v>329</v>
      </c>
      <c r="HU141" s="2">
        <v>330</v>
      </c>
      <c r="HV141" s="2">
        <v>339</v>
      </c>
      <c r="HW141" s="2">
        <v>332</v>
      </c>
      <c r="HX141" s="2">
        <v>336</v>
      </c>
      <c r="HY141" s="2">
        <v>342</v>
      </c>
      <c r="HZ141" s="2">
        <v>356</v>
      </c>
      <c r="IA141" s="2">
        <v>369</v>
      </c>
      <c r="IB141" s="2">
        <v>363</v>
      </c>
      <c r="IC141" s="2">
        <v>370</v>
      </c>
      <c r="ID141" s="2">
        <v>381</v>
      </c>
      <c r="IE141" s="2">
        <v>397</v>
      </c>
      <c r="IF141" s="2">
        <v>389</v>
      </c>
      <c r="IG141" s="2">
        <v>330</v>
      </c>
      <c r="IH141" s="2">
        <v>318</v>
      </c>
      <c r="II141" s="2">
        <v>311</v>
      </c>
      <c r="IJ141" s="2">
        <v>314</v>
      </c>
      <c r="IK141" s="2">
        <v>295</v>
      </c>
      <c r="IL141" s="2">
        <v>281</v>
      </c>
      <c r="IM141" s="2">
        <v>282</v>
      </c>
      <c r="IN141" s="2">
        <v>282</v>
      </c>
      <c r="IO141" s="2">
        <v>291</v>
      </c>
      <c r="IP141" s="2">
        <v>283</v>
      </c>
      <c r="IQ141" s="2">
        <v>266</v>
      </c>
      <c r="IR141" s="2">
        <v>263</v>
      </c>
      <c r="IS141" s="2">
        <v>272</v>
      </c>
      <c r="IT141" s="2">
        <v>270</v>
      </c>
    </row>
    <row r="142" spans="1:254" ht="15.9" customHeight="1">
      <c r="A142" s="61" t="s">
        <v>279</v>
      </c>
      <c r="B142" s="6" t="inlineStr">
        <is>
          <t>第一三共</t>
        </is>
      </c>
      <c r="C142" s="15">
        <v>2725</v>
      </c>
      <c r="D142" s="16"/>
      <c r="E142" s="13">
        <v>2660</v>
      </c>
      <c r="F142" s="13">
        <v>2585</v>
      </c>
      <c r="G142" s="13">
        <v>2500</v>
      </c>
      <c r="H142" s="13">
        <v>2570</v>
      </c>
      <c r="I142" s="13">
        <v>2567.5</v>
      </c>
      <c r="J142" s="13">
        <v>2889</v>
      </c>
      <c r="K142" s="13">
        <v>2886.5</v>
      </c>
      <c r="L142" s="13">
        <v>2889.5</v>
      </c>
      <c r="M142" s="13">
        <v>2822.5</v>
      </c>
      <c r="N142" s="13">
        <v>2799.5</v>
      </c>
      <c r="O142" s="13">
        <v>2755</v>
      </c>
      <c r="P142" s="13">
        <v>2761.5</v>
      </c>
      <c r="Q142" s="13">
        <v>2815</v>
      </c>
      <c r="R142" s="13">
        <v>2791</v>
      </c>
      <c r="S142" s="13">
        <v>2746.5</v>
      </c>
      <c r="T142" s="13">
        <v>2677</v>
      </c>
      <c r="U142" s="13">
        <v>2679.5</v>
      </c>
      <c r="V142" s="13">
        <v>2691.5</v>
      </c>
      <c r="W142" s="13">
        <v>2730.5</v>
      </c>
      <c r="X142" s="13">
        <v>2733</v>
      </c>
      <c r="Y142" s="13">
        <v>2717</v>
      </c>
      <c r="Z142" s="13">
        <v>2719</v>
      </c>
      <c r="AA142" s="13">
        <v>2758</v>
      </c>
      <c r="AB142" s="13">
        <v>2649.5</v>
      </c>
      <c r="AC142" s="13">
        <v>2641</v>
      </c>
      <c r="AD142" s="13">
        <v>2578.5</v>
      </c>
      <c r="AE142" s="13">
        <v>2608.5</v>
      </c>
      <c r="AF142" s="13">
        <v>2614</v>
      </c>
      <c r="AG142" s="13">
        <v>2535.5</v>
      </c>
      <c r="AH142" s="13">
        <v>2566.5</v>
      </c>
      <c r="AI142" s="13">
        <v>2526.5</v>
      </c>
      <c r="AJ142" s="13">
        <v>2520</v>
      </c>
      <c r="AK142" s="13">
        <v>2534.5</v>
      </c>
      <c r="AL142" s="13">
        <v>2541.5</v>
      </c>
      <c r="AM142" s="13">
        <v>2706</v>
      </c>
      <c r="AN142" s="13">
        <v>2595.5</v>
      </c>
      <c r="AO142" s="13">
        <v>2519.5</v>
      </c>
      <c r="AP142" s="13">
        <v>2546</v>
      </c>
      <c r="AQ142" s="13">
        <v>2500.5</v>
      </c>
      <c r="AR142" s="13">
        <v>2495</v>
      </c>
      <c r="AS142" s="13">
        <v>2487.5</v>
      </c>
      <c r="AT142" s="13">
        <v>2559</v>
      </c>
      <c r="AU142" s="13">
        <v>2528.5</v>
      </c>
      <c r="AV142" s="13">
        <v>2490</v>
      </c>
      <c r="AW142" s="13">
        <v>2392</v>
      </c>
      <c r="AX142" s="13">
        <v>2517</v>
      </c>
      <c r="AY142" s="13">
        <v>2582.5</v>
      </c>
      <c r="AZ142" s="13">
        <v>2619</v>
      </c>
      <c r="BA142" s="13">
        <v>2700.5</v>
      </c>
      <c r="BB142" s="13">
        <v>2662.5</v>
      </c>
      <c r="BC142" s="13">
        <v>2682</v>
      </c>
      <c r="BD142" s="13">
        <v>2706</v>
      </c>
      <c r="BE142" s="13">
        <v>2700.5</v>
      </c>
      <c r="BF142" s="13">
        <v>2649.5</v>
      </c>
      <c r="BG142" s="13">
        <v>2664.5</v>
      </c>
      <c r="BH142" s="13">
        <v>2605.5</v>
      </c>
      <c r="BI142" s="13">
        <v>2636</v>
      </c>
      <c r="BJ142" s="13">
        <v>2620.5</v>
      </c>
      <c r="BK142" s="13">
        <v>2574</v>
      </c>
      <c r="BL142" s="13">
        <v>2582</v>
      </c>
      <c r="BM142" s="67">
        <v>2725.5</v>
      </c>
      <c r="BN142" s="67">
        <v>2738</v>
      </c>
      <c r="BO142" s="67">
        <v>2649</v>
      </c>
      <c r="BP142" s="67">
        <v>2596</v>
      </c>
      <c r="BQ142" s="67">
        <v>2600</v>
      </c>
      <c r="BR142" s="67">
        <v>2616.5</v>
      </c>
      <c r="BS142" s="67">
        <v>2588.5</v>
      </c>
      <c r="BT142" s="67">
        <v>2650.5</v>
      </c>
      <c r="BU142" s="67">
        <v>2602.5</v>
      </c>
      <c r="BV142" s="67">
        <v>2499</v>
      </c>
      <c r="BW142" s="67">
        <v>2790</v>
      </c>
      <c r="BX142" s="67">
        <v>2843.5</v>
      </c>
      <c r="BY142" s="67">
        <v>2915</v>
      </c>
      <c r="BZ142" s="67">
        <v>3000</v>
      </c>
      <c r="CA142" s="516">
        <v>2939</v>
      </c>
      <c r="CB142" s="516">
        <v>2889</v>
      </c>
      <c r="CC142" s="516">
        <v>2832</v>
      </c>
      <c r="CD142" s="516">
        <v>2734</v>
      </c>
      <c r="CE142" s="516">
        <v>2731.5</v>
      </c>
      <c r="CF142" s="516">
        <v>2772.5</v>
      </c>
      <c r="CG142" s="516">
        <v>2806.5</v>
      </c>
      <c r="CH142" s="516">
        <v>2832.5</v>
      </c>
      <c r="CI142" s="516">
        <v>2873</v>
      </c>
      <c r="CJ142" s="516">
        <v>2858</v>
      </c>
      <c r="CK142" s="516">
        <v>2863.5</v>
      </c>
      <c r="CL142" s="516">
        <v>2888.5</v>
      </c>
      <c r="CM142" s="516">
        <v>2887</v>
      </c>
      <c r="CN142" s="516">
        <v>2766</v>
      </c>
      <c r="CO142" s="516">
        <v>2816.5</v>
      </c>
      <c r="CP142" s="516">
        <v>2930</v>
      </c>
      <c r="CQ142" s="516">
        <v>2874.5</v>
      </c>
      <c r="CR142" s="516">
        <v>2974</v>
      </c>
      <c r="CS142" s="516">
        <v>3010</v>
      </c>
      <c r="CT142" s="516">
        <v>2961</v>
      </c>
      <c r="CU142" s="516">
        <v>2903</v>
      </c>
      <c r="CV142" s="516">
        <v>2977</v>
      </c>
      <c r="CW142" s="516">
        <v>2938</v>
      </c>
      <c r="CX142" s="516">
        <v>2773.5</v>
      </c>
      <c r="CY142" s="516">
        <v>2818.5</v>
      </c>
      <c r="CZ142" s="516">
        <v>2900</v>
      </c>
      <c r="DA142" s="2">
        <v>2854.5</v>
      </c>
      <c r="DB142" s="2">
        <v>2846</v>
      </c>
      <c r="DC142" s="2">
        <v>2849</v>
      </c>
      <c r="DD142" s="2">
        <v>2867</v>
      </c>
      <c r="DE142" s="2">
        <v>2844</v>
      </c>
      <c r="DF142" s="2">
        <v>2810</v>
      </c>
      <c r="DG142" s="2">
        <v>2839</v>
      </c>
      <c r="DH142" s="2">
        <v>2935.5</v>
      </c>
      <c r="DI142" s="2">
        <v>3064</v>
      </c>
      <c r="DJ142" s="2">
        <v>3051</v>
      </c>
      <c r="DK142" s="2">
        <v>2995.5</v>
      </c>
      <c r="DL142" s="2">
        <v>2978</v>
      </c>
      <c r="DM142" s="2">
        <v>2918.5</v>
      </c>
      <c r="DN142" s="2">
        <v>2941</v>
      </c>
      <c r="DO142" s="2">
        <v>2939</v>
      </c>
      <c r="DP142" s="2">
        <v>2950.5</v>
      </c>
      <c r="DQ142" s="2">
        <v>2955</v>
      </c>
      <c r="DR142" s="2">
        <v>2937.5</v>
      </c>
      <c r="DS142" s="2">
        <v>2906</v>
      </c>
      <c r="DT142" s="2">
        <v>2983.5</v>
      </c>
      <c r="DU142" s="2">
        <v>2952</v>
      </c>
      <c r="DV142" s="2">
        <v>2869</v>
      </c>
      <c r="DW142" s="2">
        <v>2934</v>
      </c>
      <c r="DX142" s="2">
        <v>2907</v>
      </c>
      <c r="DY142" s="2">
        <v>2935</v>
      </c>
      <c r="DZ142" s="2">
        <v>2916.5</v>
      </c>
      <c r="EA142" s="2">
        <v>2836</v>
      </c>
      <c r="EB142" s="2">
        <v>2931</v>
      </c>
      <c r="EC142" s="2">
        <v>2928</v>
      </c>
      <c r="ED142" s="2">
        <v>3044</v>
      </c>
      <c r="EE142" s="2">
        <v>3120</v>
      </c>
      <c r="EF142" s="2">
        <v>3133</v>
      </c>
      <c r="EG142" s="2">
        <v>3139</v>
      </c>
      <c r="EH142" s="2">
        <v>3181</v>
      </c>
      <c r="EI142" s="2">
        <v>3220</v>
      </c>
      <c r="EJ142" s="2">
        <v>3270</v>
      </c>
      <c r="EK142" s="2">
        <v>3309</v>
      </c>
      <c r="EL142" s="2">
        <v>3401</v>
      </c>
      <c r="EM142" s="2">
        <v>3390</v>
      </c>
      <c r="EN142" s="2">
        <v>3540</v>
      </c>
      <c r="EO142" s="2">
        <v>3542</v>
      </c>
      <c r="EP142" s="2">
        <v>3537</v>
      </c>
      <c r="EQ142" s="2">
        <v>3470</v>
      </c>
      <c r="ER142" s="2">
        <v>3451</v>
      </c>
      <c r="ES142" s="2">
        <v>3530</v>
      </c>
      <c r="ET142" s="2">
        <v>3348</v>
      </c>
      <c r="EU142" s="2">
        <v>3370</v>
      </c>
      <c r="EV142" s="2">
        <v>3433</v>
      </c>
      <c r="EW142" s="2">
        <v>3411</v>
      </c>
      <c r="EX142" s="2">
        <v>3340</v>
      </c>
      <c r="EY142" s="2">
        <v>3332</v>
      </c>
      <c r="EZ142" s="2">
        <v>3285</v>
      </c>
      <c r="FA142" s="2">
        <v>3300</v>
      </c>
      <c r="FB142" s="2">
        <v>3341</v>
      </c>
      <c r="FC142" s="2">
        <v>3462</v>
      </c>
      <c r="FD142" s="2">
        <v>3406</v>
      </c>
      <c r="FE142" s="2">
        <v>3479</v>
      </c>
      <c r="FF142" s="2">
        <v>3361</v>
      </c>
      <c r="FG142" s="2">
        <v>3360</v>
      </c>
      <c r="FH142" s="2">
        <v>3415</v>
      </c>
      <c r="FI142" s="2">
        <v>3470</v>
      </c>
      <c r="FJ142" s="2">
        <v>3429</v>
      </c>
      <c r="FK142" s="2">
        <v>3456</v>
      </c>
      <c r="FL142" s="2">
        <v>3572</v>
      </c>
      <c r="FM142" s="2">
        <v>3561</v>
      </c>
      <c r="FN142" s="2">
        <v>3714</v>
      </c>
      <c r="FO142" s="2">
        <v>3818</v>
      </c>
      <c r="FP142" s="2">
        <v>3864</v>
      </c>
      <c r="FQ142" s="2">
        <v>3808</v>
      </c>
      <c r="FR142" s="2">
        <v>3862</v>
      </c>
      <c r="FS142" s="2">
        <v>3832</v>
      </c>
      <c r="FT142" s="2">
        <v>3700</v>
      </c>
      <c r="FU142" s="2">
        <v>3627</v>
      </c>
      <c r="FV142" s="2">
        <v>3526</v>
      </c>
      <c r="FW142" s="2">
        <v>3443</v>
      </c>
      <c r="FX142" s="2">
        <v>3481</v>
      </c>
      <c r="FY142" s="2">
        <v>3505</v>
      </c>
      <c r="FZ142" s="2">
        <v>3425</v>
      </c>
      <c r="GA142" s="2">
        <v>3465</v>
      </c>
      <c r="GB142" s="2">
        <v>3392</v>
      </c>
      <c r="GC142" s="2">
        <v>3305</v>
      </c>
      <c r="GD142" s="2">
        <v>3368</v>
      </c>
      <c r="GE142" s="2">
        <v>3411</v>
      </c>
      <c r="GF142" s="2">
        <v>3369</v>
      </c>
      <c r="GG142" s="2">
        <v>3370</v>
      </c>
      <c r="GH142" s="2">
        <v>3669</v>
      </c>
      <c r="GI142" s="2">
        <v>3842</v>
      </c>
      <c r="GJ142" s="2">
        <v>3865</v>
      </c>
      <c r="GK142" s="2">
        <v>3979</v>
      </c>
      <c r="GL142" s="2">
        <v>3999</v>
      </c>
      <c r="GM142" s="2">
        <v>4005</v>
      </c>
      <c r="GN142" s="2">
        <v>4057</v>
      </c>
      <c r="GO142" s="2">
        <v>4087</v>
      </c>
      <c r="GP142" s="2">
        <v>4124</v>
      </c>
      <c r="GQ142" s="2">
        <v>4104</v>
      </c>
      <c r="GR142" s="2">
        <v>3996</v>
      </c>
      <c r="GS142" s="2">
        <v>4091</v>
      </c>
      <c r="GT142" s="2">
        <v>4035</v>
      </c>
      <c r="GU142" s="2">
        <v>3900</v>
      </c>
      <c r="GV142" s="2">
        <v>4064</v>
      </c>
      <c r="GW142" s="2">
        <v>4174</v>
      </c>
      <c r="GX142" s="2">
        <v>4074</v>
      </c>
      <c r="GY142" s="2">
        <v>4001</v>
      </c>
      <c r="GZ142" s="2">
        <v>3905</v>
      </c>
      <c r="HA142" s="2">
        <v>3728</v>
      </c>
      <c r="HB142" s="2">
        <v>3639</v>
      </c>
      <c r="HC142" s="2">
        <v>3380</v>
      </c>
      <c r="HD142" s="2">
        <v>3315</v>
      </c>
      <c r="HE142" s="2">
        <v>3295</v>
      </c>
      <c r="HF142" s="2">
        <v>3347</v>
      </c>
      <c r="HG142" s="2">
        <v>3415</v>
      </c>
      <c r="HH142" s="2">
        <v>3415</v>
      </c>
      <c r="HI142" s="2">
        <v>3442</v>
      </c>
      <c r="HJ142" s="2">
        <v>3543</v>
      </c>
      <c r="HK142" s="2">
        <v>3633</v>
      </c>
      <c r="HL142" s="2">
        <v>3530</v>
      </c>
      <c r="HM142" s="2">
        <v>3578</v>
      </c>
      <c r="HN142" s="2">
        <v>3544</v>
      </c>
      <c r="HO142" s="2">
        <v>3524</v>
      </c>
      <c r="HP142" s="2">
        <v>3556</v>
      </c>
      <c r="HQ142" s="2">
        <v>3680</v>
      </c>
      <c r="HR142" s="2">
        <v>3704</v>
      </c>
      <c r="HS142" s="2">
        <v>3621</v>
      </c>
      <c r="HT142" s="2">
        <v>3616</v>
      </c>
      <c r="HU142" s="2">
        <v>3553</v>
      </c>
      <c r="HV142" s="2">
        <v>3518</v>
      </c>
      <c r="HW142" s="2">
        <v>3565</v>
      </c>
      <c r="HX142" s="2">
        <v>3529</v>
      </c>
      <c r="HY142" s="2">
        <v>3592</v>
      </c>
      <c r="HZ142" s="2">
        <v>3566</v>
      </c>
      <c r="IA142" s="2">
        <v>3588</v>
      </c>
      <c r="IB142" s="2">
        <v>3716</v>
      </c>
      <c r="IC142" s="2">
        <v>3700</v>
      </c>
      <c r="ID142" s="2">
        <v>3710</v>
      </c>
      <c r="IE142" s="2">
        <v>3997</v>
      </c>
      <c r="IF142" s="2">
        <v>3963</v>
      </c>
      <c r="IG142" s="2">
        <v>3782</v>
      </c>
      <c r="IH142" s="2">
        <v>3676</v>
      </c>
      <c r="II142" s="2">
        <v>3571</v>
      </c>
      <c r="IJ142" s="2">
        <v>3585</v>
      </c>
      <c r="IK142" s="2">
        <v>3566</v>
      </c>
      <c r="IL142" s="2">
        <v>3550</v>
      </c>
      <c r="IM142" s="2">
        <v>3600</v>
      </c>
      <c r="IN142" s="2">
        <v>3658</v>
      </c>
      <c r="IO142" s="2">
        <v>3566</v>
      </c>
      <c r="IP142" s="2">
        <v>3620</v>
      </c>
      <c r="IQ142" s="2">
        <v>3678</v>
      </c>
      <c r="IR142" s="2">
        <v>3720</v>
      </c>
      <c r="IS142" s="2">
        <v>3653</v>
      </c>
      <c r="IT142" s="2">
        <v>3642</v>
      </c>
    </row>
    <row r="143" spans="1:254" ht="15.9" customHeight="1">
      <c r="A143" s="61" t="s">
        <v>280</v>
      </c>
      <c r="B143" s="6" t="s">
        <v>281</v>
      </c>
      <c r="C143" s="15">
        <v>1804</v>
      </c>
      <c r="D143" s="16">
        <v>190</v>
      </c>
      <c r="E143" s="13">
        <v>1614</v>
      </c>
      <c r="F143" s="13">
        <v>1662</v>
      </c>
      <c r="G143" s="13">
        <v>1786</v>
      </c>
      <c r="H143" s="13">
        <v>1500</v>
      </c>
      <c r="I143" s="13">
        <v>1591</v>
      </c>
      <c r="J143" s="13">
        <v>1498</v>
      </c>
      <c r="K143" s="13">
        <v>1632</v>
      </c>
      <c r="L143" s="13">
        <v>1459</v>
      </c>
      <c r="M143" s="13">
        <v>1627</v>
      </c>
      <c r="N143" s="13">
        <v>1690</v>
      </c>
      <c r="O143" s="13">
        <v>1630</v>
      </c>
      <c r="P143" s="13">
        <v>1486</v>
      </c>
      <c r="Q143" s="13">
        <v>1309</v>
      </c>
      <c r="R143" s="13">
        <v>1308</v>
      </c>
      <c r="S143" s="13">
        <v>1499</v>
      </c>
      <c r="T143" s="13">
        <v>1899</v>
      </c>
      <c r="U143" s="13">
        <v>1825</v>
      </c>
      <c r="V143" s="13">
        <v>1980</v>
      </c>
      <c r="W143" s="13">
        <v>2050</v>
      </c>
      <c r="X143" s="13">
        <v>1900</v>
      </c>
      <c r="Y143" s="13">
        <v>2400</v>
      </c>
      <c r="Z143" s="13">
        <v>2096</v>
      </c>
      <c r="AA143" s="13">
        <v>1696</v>
      </c>
      <c r="AB143" s="13">
        <v>1950</v>
      </c>
      <c r="AC143" s="13">
        <v>1960</v>
      </c>
      <c r="AD143" s="13">
        <v>1560</v>
      </c>
      <c r="AE143" s="13">
        <v>1330</v>
      </c>
      <c r="AF143" s="13">
        <v>1030</v>
      </c>
      <c r="AG143" s="13">
        <v>1020</v>
      </c>
      <c r="AH143" s="13">
        <v>1017</v>
      </c>
      <c r="AI143" s="13">
        <v>1136</v>
      </c>
      <c r="AJ143" s="13">
        <v>1076</v>
      </c>
      <c r="AK143" s="13">
        <v>1161</v>
      </c>
      <c r="AL143" s="13">
        <v>1009</v>
      </c>
      <c r="AM143" s="13">
        <v>881</v>
      </c>
      <c r="AN143" s="13">
        <v>731</v>
      </c>
      <c r="AO143" s="13">
        <v>720</v>
      </c>
      <c r="AP143" s="13">
        <v>710</v>
      </c>
      <c r="AQ143" s="13">
        <v>710</v>
      </c>
      <c r="AR143" s="13">
        <v>743</v>
      </c>
      <c r="AS143" s="13">
        <v>748</v>
      </c>
      <c r="AT143" s="13">
        <v>762</v>
      </c>
      <c r="AU143" s="13">
        <v>747</v>
      </c>
      <c r="AV143" s="13">
        <v>753</v>
      </c>
      <c r="AW143" s="13">
        <v>786</v>
      </c>
      <c r="AX143" s="13">
        <v>812</v>
      </c>
      <c r="AY143" s="13">
        <v>796</v>
      </c>
      <c r="AZ143" s="13">
        <v>945</v>
      </c>
      <c r="BA143" s="13">
        <v>795</v>
      </c>
      <c r="BB143" s="13">
        <v>788</v>
      </c>
      <c r="BC143" s="13">
        <v>810</v>
      </c>
      <c r="BD143" s="13">
        <v>914</v>
      </c>
      <c r="BE143" s="13">
        <v>943</v>
      </c>
      <c r="BF143" s="13">
        <v>982</v>
      </c>
      <c r="BG143" s="13">
        <v>920</v>
      </c>
      <c r="BH143" s="13">
        <v>958</v>
      </c>
      <c r="BI143" s="13">
        <v>1002</v>
      </c>
      <c r="BJ143" s="13">
        <v>1002</v>
      </c>
      <c r="BK143" s="13">
        <v>1012</v>
      </c>
      <c r="BL143" s="13">
        <v>1038</v>
      </c>
      <c r="BM143" s="67">
        <v>1019</v>
      </c>
      <c r="BN143" s="67">
        <v>1067</v>
      </c>
      <c r="BO143" s="67">
        <v>1180</v>
      </c>
      <c r="BP143" s="67">
        <v>1263</v>
      </c>
      <c r="BQ143" s="67">
        <v>1216</v>
      </c>
      <c r="BR143" s="67">
        <v>1182</v>
      </c>
      <c r="BS143" s="67">
        <v>1141</v>
      </c>
      <c r="BT143" s="67">
        <v>1173</v>
      </c>
      <c r="BU143" s="67">
        <v>1251</v>
      </c>
      <c r="BV143" s="67">
        <v>1199</v>
      </c>
      <c r="BW143" s="67">
        <v>1235</v>
      </c>
      <c r="BX143" s="67">
        <v>1351</v>
      </c>
      <c r="BY143" s="67">
        <v>1336</v>
      </c>
      <c r="BZ143" s="67">
        <v>1036</v>
      </c>
      <c r="CA143" s="516">
        <v>1068</v>
      </c>
      <c r="CB143" s="516">
        <v>1086</v>
      </c>
      <c r="CC143" s="516">
        <v>936</v>
      </c>
      <c r="CD143" s="516">
        <v>1013</v>
      </c>
      <c r="CE143" s="516">
        <v>1024</v>
      </c>
      <c r="CF143" s="516">
        <v>1020</v>
      </c>
      <c r="CG143" s="516">
        <v>975</v>
      </c>
      <c r="CH143" s="516">
        <v>1075</v>
      </c>
      <c r="CI143" s="516">
        <v>1058</v>
      </c>
      <c r="CJ143" s="516">
        <v>1052</v>
      </c>
      <c r="CK143" s="516">
        <v>1150</v>
      </c>
      <c r="CL143" s="516">
        <v>1094</v>
      </c>
      <c r="CM143" s="516">
        <v>1084</v>
      </c>
      <c r="CN143" s="516">
        <v>1163</v>
      </c>
      <c r="CO143" s="516">
        <v>1463</v>
      </c>
      <c r="CP143" s="516">
        <v>1500</v>
      </c>
      <c r="CQ143" s="516">
        <v>1441</v>
      </c>
      <c r="CR143" s="516">
        <v>1300</v>
      </c>
      <c r="CS143" s="516">
        <v>1000</v>
      </c>
      <c r="CT143" s="516">
        <v>1004</v>
      </c>
      <c r="CU143" s="516">
        <v>854</v>
      </c>
      <c r="CV143" s="516">
        <v>557</v>
      </c>
      <c r="CW143" s="516">
        <v>477</v>
      </c>
      <c r="CX143" s="516">
        <v>397</v>
      </c>
      <c r="CY143" s="516">
        <v>393</v>
      </c>
      <c r="CZ143" s="516">
        <v>396</v>
      </c>
      <c r="DA143" s="2">
        <v>402</v>
      </c>
      <c r="DB143" s="2">
        <v>405</v>
      </c>
      <c r="DC143" s="2">
        <v>395</v>
      </c>
      <c r="DD143" s="2">
        <v>401</v>
      </c>
      <c r="DE143" s="2">
        <v>408</v>
      </c>
      <c r="DF143" s="2">
        <v>396</v>
      </c>
      <c r="DG143" s="2">
        <v>412</v>
      </c>
      <c r="DH143" s="2">
        <v>425</v>
      </c>
      <c r="DI143" s="2">
        <v>418</v>
      </c>
      <c r="DJ143" s="2">
        <v>426</v>
      </c>
      <c r="DK143" s="2">
        <v>442</v>
      </c>
      <c r="DL143" s="2">
        <v>403</v>
      </c>
      <c r="DM143" s="2">
        <v>403</v>
      </c>
      <c r="DN143" s="2">
        <v>388</v>
      </c>
      <c r="DO143" s="2">
        <v>385</v>
      </c>
      <c r="DP143" s="2">
        <v>387</v>
      </c>
      <c r="DQ143" s="2">
        <v>385</v>
      </c>
      <c r="DR143" s="2">
        <v>392</v>
      </c>
      <c r="DS143" s="2">
        <v>398</v>
      </c>
      <c r="DT143" s="2">
        <v>400</v>
      </c>
      <c r="DU143" s="2">
        <v>396</v>
      </c>
      <c r="DV143" s="2">
        <v>397</v>
      </c>
      <c r="DW143" s="2">
        <v>402</v>
      </c>
      <c r="DX143" s="2">
        <v>405</v>
      </c>
      <c r="DY143" s="2">
        <v>400</v>
      </c>
      <c r="DZ143" s="2">
        <v>394</v>
      </c>
      <c r="EA143" s="2">
        <v>405</v>
      </c>
      <c r="EB143" s="2">
        <v>394</v>
      </c>
      <c r="EC143" s="2">
        <v>403</v>
      </c>
      <c r="ED143" s="2">
        <v>406</v>
      </c>
      <c r="EE143" s="2">
        <v>415</v>
      </c>
      <c r="EF143" s="2">
        <v>418</v>
      </c>
      <c r="EG143" s="2">
        <v>420</v>
      </c>
      <c r="EH143" s="2">
        <v>419</v>
      </c>
      <c r="EI143" s="2">
        <v>440</v>
      </c>
      <c r="EJ143" s="2">
        <v>399</v>
      </c>
      <c r="EK143" s="2">
        <v>384</v>
      </c>
      <c r="EL143" s="2">
        <v>380</v>
      </c>
      <c r="EM143" s="2">
        <v>383</v>
      </c>
      <c r="EN143" s="2">
        <v>388</v>
      </c>
      <c r="EO143" s="2">
        <v>392</v>
      </c>
      <c r="EP143" s="2">
        <v>393</v>
      </c>
      <c r="EQ143" s="2">
        <v>393</v>
      </c>
      <c r="ER143" s="2">
        <v>384</v>
      </c>
      <c r="ES143" s="2">
        <v>383</v>
      </c>
      <c r="ET143" s="2">
        <v>383</v>
      </c>
      <c r="EU143" s="2">
        <v>355</v>
      </c>
      <c r="EV143" s="2">
        <v>344</v>
      </c>
      <c r="EW143" s="2">
        <v>350</v>
      </c>
      <c r="EX143" s="2">
        <v>344</v>
      </c>
      <c r="EY143" s="2">
        <v>350</v>
      </c>
      <c r="EZ143" s="2">
        <v>351</v>
      </c>
      <c r="FA143" s="2">
        <v>354</v>
      </c>
      <c r="FB143" s="2">
        <v>362</v>
      </c>
      <c r="FC143" s="2">
        <v>362</v>
      </c>
      <c r="FD143" s="2">
        <v>363</v>
      </c>
      <c r="FE143" s="2">
        <v>347</v>
      </c>
      <c r="FF143" s="2">
        <v>347</v>
      </c>
      <c r="FG143" s="2">
        <v>352</v>
      </c>
      <c r="FH143" s="2">
        <v>357</v>
      </c>
      <c r="FI143" s="2">
        <v>359</v>
      </c>
      <c r="FJ143" s="2">
        <v>365</v>
      </c>
      <c r="FK143" s="2">
        <v>360</v>
      </c>
      <c r="FL143" s="2">
        <v>352</v>
      </c>
      <c r="FM143" s="2">
        <v>342</v>
      </c>
      <c r="FN143" s="2">
        <v>345</v>
      </c>
      <c r="FO143" s="2">
        <v>362</v>
      </c>
      <c r="FP143" s="2">
        <v>361</v>
      </c>
      <c r="FQ143" s="2">
        <v>364</v>
      </c>
      <c r="FR143" s="2">
        <v>362</v>
      </c>
      <c r="FS143" s="2">
        <v>359</v>
      </c>
      <c r="FT143" s="2">
        <v>357</v>
      </c>
      <c r="FU143" s="2">
        <v>348</v>
      </c>
      <c r="FV143" s="2">
        <v>353</v>
      </c>
      <c r="FW143" s="2">
        <v>353</v>
      </c>
      <c r="FX143" s="2">
        <v>358</v>
      </c>
      <c r="FY143" s="2">
        <v>359</v>
      </c>
      <c r="FZ143" s="2">
        <v>357</v>
      </c>
      <c r="GA143" s="2">
        <v>365</v>
      </c>
      <c r="GB143" s="2">
        <v>360</v>
      </c>
      <c r="GC143" s="2">
        <v>358</v>
      </c>
      <c r="GD143" s="2">
        <v>357</v>
      </c>
      <c r="GE143" s="2">
        <v>354</v>
      </c>
      <c r="GF143" s="2">
        <v>344</v>
      </c>
      <c r="GG143" s="2">
        <v>351</v>
      </c>
      <c r="GH143" s="2">
        <v>343</v>
      </c>
      <c r="GI143" s="2">
        <v>347</v>
      </c>
      <c r="GJ143" s="2">
        <v>341</v>
      </c>
      <c r="GK143" s="2">
        <v>350</v>
      </c>
      <c r="GL143" s="2">
        <v>356</v>
      </c>
      <c r="GM143" s="2">
        <v>360</v>
      </c>
      <c r="GN143" s="2">
        <v>366</v>
      </c>
      <c r="GO143" s="2">
        <v>370</v>
      </c>
      <c r="GP143" s="2">
        <v>359</v>
      </c>
      <c r="GQ143" s="2">
        <v>356</v>
      </c>
      <c r="GR143" s="2">
        <v>367</v>
      </c>
      <c r="GS143" s="2">
        <v>370</v>
      </c>
      <c r="GT143" s="2">
        <v>388</v>
      </c>
      <c r="GU143" s="2">
        <v>378</v>
      </c>
      <c r="GV143" s="2">
        <v>387</v>
      </c>
      <c r="GW143" s="2">
        <v>402</v>
      </c>
      <c r="GX143" s="2">
        <v>394</v>
      </c>
      <c r="GY143" s="2">
        <v>389</v>
      </c>
      <c r="GZ143" s="2">
        <v>389</v>
      </c>
      <c r="HA143" s="2">
        <v>389</v>
      </c>
      <c r="HB143" s="2">
        <v>387</v>
      </c>
      <c r="HC143" s="2">
        <v>387</v>
      </c>
      <c r="HD143" s="2">
        <v>401</v>
      </c>
      <c r="HE143" s="2">
        <v>398</v>
      </c>
      <c r="HF143" s="2">
        <v>400</v>
      </c>
      <c r="HG143" s="2">
        <v>397</v>
      </c>
      <c r="HH143" s="2">
        <v>403</v>
      </c>
      <c r="HI143" s="2">
        <v>403</v>
      </c>
      <c r="HJ143" s="2">
        <v>403</v>
      </c>
      <c r="HK143" s="2">
        <v>407</v>
      </c>
      <c r="HL143" s="2">
        <v>407</v>
      </c>
      <c r="HM143" s="2">
        <v>413</v>
      </c>
      <c r="HN143" s="2">
        <v>408</v>
      </c>
      <c r="HO143" s="2">
        <v>412</v>
      </c>
      <c r="HP143" s="2">
        <v>415</v>
      </c>
      <c r="HQ143" s="2">
        <v>416</v>
      </c>
      <c r="HR143" s="2">
        <v>430</v>
      </c>
      <c r="HS143" s="2">
        <v>424</v>
      </c>
      <c r="HT143" s="2">
        <v>420</v>
      </c>
      <c r="HU143" s="2">
        <v>420</v>
      </c>
      <c r="HV143" s="2">
        <v>422</v>
      </c>
      <c r="HW143" s="2">
        <v>421</v>
      </c>
      <c r="HX143" s="2">
        <v>420</v>
      </c>
      <c r="HY143" s="2">
        <v>423</v>
      </c>
      <c r="HZ143" s="2">
        <v>420</v>
      </c>
      <c r="IA143" s="2">
        <v>425</v>
      </c>
      <c r="IB143" s="2">
        <v>418</v>
      </c>
      <c r="IC143" s="2">
        <v>416</v>
      </c>
      <c r="ID143" s="2">
        <v>419</v>
      </c>
      <c r="IE143" s="2">
        <v>426</v>
      </c>
      <c r="IF143" s="2">
        <v>434</v>
      </c>
      <c r="IG143" s="2">
        <v>419</v>
      </c>
      <c r="IH143" s="2">
        <v>421</v>
      </c>
      <c r="II143" s="2">
        <v>426</v>
      </c>
      <c r="IJ143" s="2">
        <v>424</v>
      </c>
      <c r="IK143" s="2">
        <v>426</v>
      </c>
      <c r="IL143" s="2">
        <v>431</v>
      </c>
      <c r="IM143" s="2">
        <v>430</v>
      </c>
      <c r="IN143" s="2">
        <v>432</v>
      </c>
      <c r="IO143" s="2">
        <v>435</v>
      </c>
      <c r="IP143" s="2">
        <v>430</v>
      </c>
      <c r="IQ143" s="2">
        <v>436</v>
      </c>
      <c r="IR143" s="2">
        <v>433</v>
      </c>
      <c r="IS143" s="2">
        <v>436</v>
      </c>
      <c r="IT143" s="2">
        <v>433</v>
      </c>
    </row>
    <row r="144" spans="1:254" ht="15.9" customHeight="1">
      <c r="A144" s="61" t="s">
        <v>282</v>
      </c>
      <c r="B144" s="6" t="s">
        <v>283</v>
      </c>
      <c r="C144" s="15">
        <v>18640</v>
      </c>
      <c r="D144" s="16">
        <v>-910</v>
      </c>
      <c r="E144" s="13">
        <v>19550</v>
      </c>
      <c r="F144" s="13">
        <v>21450</v>
      </c>
      <c r="G144" s="13">
        <v>19440</v>
      </c>
      <c r="H144" s="13">
        <v>17950</v>
      </c>
      <c r="I144" s="13">
        <v>17280</v>
      </c>
      <c r="J144" s="13">
        <v>15290</v>
      </c>
      <c r="K144" s="13">
        <v>15290</v>
      </c>
      <c r="L144" s="13">
        <v>16500</v>
      </c>
      <c r="M144" s="13">
        <v>18310</v>
      </c>
      <c r="N144" s="13">
        <v>18950</v>
      </c>
      <c r="O144" s="13">
        <v>19020</v>
      </c>
      <c r="P144" s="13">
        <v>19090</v>
      </c>
      <c r="Q144" s="13">
        <v>18910</v>
      </c>
      <c r="R144" s="13">
        <v>18630</v>
      </c>
      <c r="S144" s="13">
        <v>20620</v>
      </c>
      <c r="T144" s="13">
        <v>21850</v>
      </c>
      <c r="U144" s="13">
        <v>21000</v>
      </c>
      <c r="V144" s="13">
        <v>20820</v>
      </c>
      <c r="W144" s="13">
        <v>20790</v>
      </c>
      <c r="X144" s="13">
        <v>20500</v>
      </c>
      <c r="Y144" s="13">
        <v>20220</v>
      </c>
      <c r="Z144" s="13">
        <v>21370</v>
      </c>
      <c r="AA144" s="13">
        <v>23130</v>
      </c>
      <c r="AB144" s="13">
        <v>23350</v>
      </c>
      <c r="AC144" s="13">
        <v>23700</v>
      </c>
      <c r="AD144" s="13">
        <v>25800</v>
      </c>
      <c r="AE144" s="13">
        <v>26590</v>
      </c>
      <c r="AF144" s="13">
        <v>26360</v>
      </c>
      <c r="AG144" s="13">
        <v>28000</v>
      </c>
      <c r="AH144" s="13">
        <v>28100</v>
      </c>
      <c r="AI144" s="13">
        <v>27150</v>
      </c>
      <c r="AJ144" s="13">
        <v>27360</v>
      </c>
      <c r="AK144" s="13">
        <v>30150</v>
      </c>
      <c r="AL144" s="13">
        <v>28910</v>
      </c>
      <c r="AM144" s="13">
        <v>26720</v>
      </c>
      <c r="AN144" s="13">
        <v>27070</v>
      </c>
      <c r="AO144" s="13">
        <v>27070</v>
      </c>
      <c r="AP144" s="13">
        <v>25050</v>
      </c>
      <c r="AQ144" s="13">
        <v>23220</v>
      </c>
      <c r="AR144" s="13">
        <v>22800</v>
      </c>
      <c r="AS144" s="13">
        <v>23640</v>
      </c>
      <c r="AT144" s="13">
        <v>27000</v>
      </c>
      <c r="AU144" s="13">
        <v>23200</v>
      </c>
      <c r="AV144" s="13">
        <v>25170</v>
      </c>
      <c r="AW144" s="13">
        <v>25730</v>
      </c>
      <c r="AX144" s="13">
        <v>26130</v>
      </c>
      <c r="AY144" s="13">
        <v>25450</v>
      </c>
      <c r="AZ144" s="13">
        <v>25380</v>
      </c>
      <c r="BA144" s="13">
        <v>24980</v>
      </c>
      <c r="BB144" s="13">
        <v>24670</v>
      </c>
      <c r="BC144" s="13">
        <v>25060</v>
      </c>
      <c r="BD144" s="13">
        <v>25360</v>
      </c>
      <c r="BE144" s="13">
        <v>28440</v>
      </c>
      <c r="BF144" s="13">
        <v>27250</v>
      </c>
      <c r="BG144" s="13">
        <v>26020</v>
      </c>
      <c r="BH144" s="13">
        <v>26860</v>
      </c>
      <c r="BI144" s="13">
        <v>27650</v>
      </c>
      <c r="BJ144" s="13">
        <v>32300</v>
      </c>
      <c r="BK144" s="13">
        <v>29750</v>
      </c>
      <c r="BL144" s="13">
        <v>31950</v>
      </c>
      <c r="BM144" s="67">
        <v>33000</v>
      </c>
      <c r="BN144" s="67">
        <v>31000</v>
      </c>
      <c r="BO144" s="67">
        <v>27230</v>
      </c>
      <c r="BP144" s="67">
        <v>27720</v>
      </c>
      <c r="BQ144" s="67">
        <v>28230</v>
      </c>
      <c r="BR144" s="67">
        <v>27830</v>
      </c>
      <c r="BS144" s="67">
        <v>27940</v>
      </c>
      <c r="BT144" s="67">
        <v>28580</v>
      </c>
      <c r="BU144" s="67">
        <v>28680</v>
      </c>
      <c r="BV144" s="67">
        <v>28700</v>
      </c>
      <c r="BW144" s="67">
        <v>30950</v>
      </c>
      <c r="BX144" s="67">
        <v>29450</v>
      </c>
      <c r="BY144" s="67">
        <v>29770</v>
      </c>
      <c r="BZ144" s="67">
        <v>29280</v>
      </c>
      <c r="CA144" s="516">
        <v>26530</v>
      </c>
      <c r="CB144" s="516">
        <v>24420</v>
      </c>
      <c r="CC144" s="516">
        <v>24630</v>
      </c>
      <c r="CD144" s="516">
        <v>24760</v>
      </c>
      <c r="CE144" s="516">
        <v>23730</v>
      </c>
      <c r="CF144" s="516">
        <v>21980</v>
      </c>
      <c r="CG144" s="516">
        <v>20830</v>
      </c>
      <c r="CH144" s="516">
        <v>21330</v>
      </c>
      <c r="CI144" s="516">
        <v>19350</v>
      </c>
      <c r="CJ144" s="516">
        <v>19640</v>
      </c>
      <c r="CK144" s="516">
        <v>19010</v>
      </c>
      <c r="CL144" s="516">
        <v>17790</v>
      </c>
      <c r="CM144" s="516">
        <v>18050</v>
      </c>
      <c r="CN144" s="516">
        <v>16440</v>
      </c>
      <c r="CO144" s="516">
        <v>17480</v>
      </c>
      <c r="CP144" s="516">
        <v>18500</v>
      </c>
      <c r="CQ144" s="516">
        <v>19110</v>
      </c>
      <c r="CR144" s="516">
        <v>19690</v>
      </c>
      <c r="CS144" s="516">
        <v>18370</v>
      </c>
      <c r="CT144" s="516">
        <v>18420</v>
      </c>
      <c r="CU144" s="516">
        <v>20060</v>
      </c>
      <c r="CV144" s="516">
        <v>20130</v>
      </c>
      <c r="CW144" s="516">
        <v>20470</v>
      </c>
      <c r="CX144" s="516">
        <v>23720</v>
      </c>
      <c r="CY144" s="516">
        <v>22820</v>
      </c>
      <c r="CZ144" s="516">
        <v>23490</v>
      </c>
      <c r="DA144" s="2">
        <v>23650</v>
      </c>
      <c r="DB144" s="2">
        <v>21790</v>
      </c>
      <c r="DC144" s="2">
        <v>21530</v>
      </c>
      <c r="DD144" s="2">
        <v>24380</v>
      </c>
      <c r="DE144" s="2">
        <v>23940</v>
      </c>
      <c r="DF144" s="2">
        <v>21900</v>
      </c>
      <c r="DG144" s="2">
        <v>23250</v>
      </c>
      <c r="DH144" s="2">
        <v>22260</v>
      </c>
      <c r="DI144" s="2">
        <v>19810</v>
      </c>
      <c r="DJ144" s="2">
        <v>20300</v>
      </c>
      <c r="DK144" s="2">
        <v>21150</v>
      </c>
      <c r="DL144" s="2">
        <v>20130</v>
      </c>
      <c r="DM144" s="2">
        <v>19170</v>
      </c>
      <c r="DN144" s="2">
        <v>18780</v>
      </c>
      <c r="DO144" s="2">
        <v>18700</v>
      </c>
      <c r="DP144" s="2">
        <v>18510</v>
      </c>
      <c r="DQ144" s="2">
        <v>18350</v>
      </c>
      <c r="DR144" s="2">
        <v>17670</v>
      </c>
      <c r="DS144" s="2">
        <v>17420</v>
      </c>
      <c r="DT144" s="2">
        <v>17500</v>
      </c>
      <c r="DU144" s="2">
        <v>16220</v>
      </c>
      <c r="DV144" s="2">
        <v>15210</v>
      </c>
      <c r="DW144" s="2">
        <v>14830</v>
      </c>
      <c r="DX144" s="2">
        <v>14950</v>
      </c>
      <c r="DY144" s="2">
        <v>14430</v>
      </c>
      <c r="DZ144" s="2">
        <v>13100</v>
      </c>
      <c r="EA144" s="2">
        <v>10390</v>
      </c>
      <c r="EB144" s="2">
        <v>10390</v>
      </c>
      <c r="EC144" s="2">
        <v>10200</v>
      </c>
      <c r="ED144" s="2">
        <v>10000</v>
      </c>
      <c r="EE144" s="2">
        <v>9700</v>
      </c>
      <c r="EF144" s="2">
        <v>10180</v>
      </c>
      <c r="EG144" s="2">
        <v>10220</v>
      </c>
      <c r="EH144" s="2">
        <v>9990</v>
      </c>
      <c r="EI144" s="2">
        <v>10100</v>
      </c>
      <c r="EJ144" s="2">
        <v>10230</v>
      </c>
      <c r="EK144" s="2">
        <v>10320</v>
      </c>
      <c r="EL144" s="2">
        <v>9770</v>
      </c>
      <c r="EM144" s="2">
        <v>9500</v>
      </c>
      <c r="EN144" s="2">
        <v>9120</v>
      </c>
      <c r="EO144" s="2">
        <v>8900</v>
      </c>
      <c r="EP144" s="2">
        <v>9020</v>
      </c>
      <c r="EQ144" s="2">
        <v>9200</v>
      </c>
      <c r="ER144" s="2">
        <v>8990</v>
      </c>
      <c r="ES144" s="2">
        <v>9150</v>
      </c>
      <c r="ET144" s="2">
        <v>9130</v>
      </c>
      <c r="EU144" s="2">
        <v>9060</v>
      </c>
      <c r="EV144" s="2">
        <v>9040</v>
      </c>
      <c r="EW144" s="2">
        <v>9000</v>
      </c>
      <c r="EX144" s="2">
        <v>9070</v>
      </c>
      <c r="EY144" s="2">
        <v>9340</v>
      </c>
      <c r="EZ144" s="2">
        <v>9300</v>
      </c>
      <c r="FA144" s="2">
        <v>9130</v>
      </c>
      <c r="FB144" s="2">
        <v>8890</v>
      </c>
      <c r="FC144" s="2">
        <v>9350</v>
      </c>
      <c r="FD144" s="2">
        <v>9290</v>
      </c>
      <c r="FE144" s="2">
        <v>9780</v>
      </c>
      <c r="FF144" s="2">
        <v>9660</v>
      </c>
      <c r="FG144" s="2">
        <v>9680</v>
      </c>
      <c r="FH144" s="2">
        <v>9580</v>
      </c>
      <c r="FI144" s="2">
        <v>9770</v>
      </c>
      <c r="FJ144" s="2">
        <v>9890</v>
      </c>
      <c r="FK144" s="2">
        <v>9530</v>
      </c>
      <c r="FL144" s="2">
        <v>9230</v>
      </c>
      <c r="FM144" s="2">
        <v>9220</v>
      </c>
      <c r="FN144" s="2">
        <v>9110</v>
      </c>
      <c r="FO144" s="2">
        <v>9310</v>
      </c>
      <c r="FP144" s="2">
        <v>8930</v>
      </c>
      <c r="FQ144" s="2">
        <v>8740</v>
      </c>
      <c r="FR144" s="2">
        <v>8300</v>
      </c>
      <c r="FS144" s="2">
        <v>7780</v>
      </c>
      <c r="FT144" s="2">
        <v>7460</v>
      </c>
      <c r="FU144" s="2">
        <v>8170</v>
      </c>
      <c r="FV144" s="2">
        <v>7760</v>
      </c>
      <c r="FW144" s="2">
        <v>7770</v>
      </c>
      <c r="FX144" s="2">
        <v>8450</v>
      </c>
      <c r="FY144" s="2">
        <v>8390</v>
      </c>
      <c r="FZ144" s="2">
        <v>8980</v>
      </c>
      <c r="GA144" s="2">
        <v>8500</v>
      </c>
      <c r="GB144" s="2">
        <v>8460</v>
      </c>
      <c r="GC144" s="2">
        <v>8260</v>
      </c>
      <c r="GD144" s="2">
        <v>9000</v>
      </c>
      <c r="GE144" s="2">
        <v>9320</v>
      </c>
      <c r="GF144" s="2">
        <v>8650</v>
      </c>
      <c r="GG144" s="2">
        <v>8950</v>
      </c>
      <c r="GH144" s="2">
        <v>9140</v>
      </c>
      <c r="GI144" s="2">
        <v>8860</v>
      </c>
      <c r="GJ144" s="2">
        <v>8870</v>
      </c>
      <c r="GK144" s="2">
        <v>9100</v>
      </c>
      <c r="GL144" s="2">
        <v>8670</v>
      </c>
      <c r="GM144" s="2">
        <v>8470</v>
      </c>
      <c r="GN144" s="2">
        <v>8420</v>
      </c>
      <c r="GO144" s="2">
        <v>8260</v>
      </c>
      <c r="GP144" s="2">
        <v>8350</v>
      </c>
      <c r="GQ144" s="2">
        <v>8530</v>
      </c>
      <c r="GR144" s="2">
        <v>8140</v>
      </c>
      <c r="GS144" s="2">
        <v>8370</v>
      </c>
      <c r="GT144" s="2">
        <v>8420</v>
      </c>
      <c r="GU144" s="2">
        <v>8030</v>
      </c>
      <c r="GV144" s="2">
        <v>8210</v>
      </c>
      <c r="GW144" s="2">
        <v>8480</v>
      </c>
      <c r="GX144" s="2">
        <v>8440</v>
      </c>
      <c r="GY144" s="2">
        <v>8600</v>
      </c>
      <c r="GZ144" s="2">
        <v>8270</v>
      </c>
      <c r="HA144" s="2">
        <v>8170</v>
      </c>
      <c r="HB144" s="2">
        <v>8030</v>
      </c>
      <c r="HC144" s="2">
        <v>7670</v>
      </c>
      <c r="HD144" s="2">
        <v>7920</v>
      </c>
      <c r="HE144" s="2">
        <v>8050</v>
      </c>
      <c r="HF144" s="2">
        <v>8050</v>
      </c>
      <c r="HG144" s="2">
        <v>8200</v>
      </c>
      <c r="HH144" s="2">
        <v>8030</v>
      </c>
      <c r="HI144" s="2">
        <v>8210</v>
      </c>
      <c r="HJ144" s="2">
        <v>8000</v>
      </c>
      <c r="HK144" s="2">
        <v>8200</v>
      </c>
      <c r="HL144" s="2">
        <v>8160</v>
      </c>
      <c r="HM144" s="2">
        <v>8520</v>
      </c>
      <c r="HN144" s="2">
        <v>8530</v>
      </c>
      <c r="HO144" s="2">
        <v>8530</v>
      </c>
      <c r="HP144" s="2">
        <v>8310</v>
      </c>
      <c r="HQ144" s="2">
        <v>8130</v>
      </c>
      <c r="HR144" s="2">
        <v>8360</v>
      </c>
      <c r="HS144" s="2">
        <v>8240</v>
      </c>
      <c r="HT144" s="2">
        <v>7800</v>
      </c>
      <c r="HU144" s="2">
        <v>7560</v>
      </c>
      <c r="HV144" s="2">
        <v>7680</v>
      </c>
      <c r="HW144" s="2">
        <v>7610</v>
      </c>
      <c r="HX144" s="2">
        <v>7920</v>
      </c>
      <c r="HY144" s="2">
        <v>7560</v>
      </c>
      <c r="HZ144" s="2">
        <v>7280</v>
      </c>
      <c r="IA144" s="2">
        <v>7380</v>
      </c>
      <c r="IB144" s="2">
        <v>7500</v>
      </c>
      <c r="IC144" s="2">
        <v>7400</v>
      </c>
      <c r="ID144" s="2">
        <v>7510</v>
      </c>
      <c r="IE144" s="2">
        <v>7450</v>
      </c>
      <c r="IF144" s="2">
        <v>7850</v>
      </c>
      <c r="IG144" s="2">
        <v>7780</v>
      </c>
      <c r="IH144" s="2">
        <v>7520</v>
      </c>
      <c r="II144" s="2">
        <v>7560</v>
      </c>
      <c r="IJ144" s="2">
        <v>7440</v>
      </c>
      <c r="IK144" s="2">
        <v>7090</v>
      </c>
      <c r="IL144" s="2">
        <v>7060</v>
      </c>
      <c r="IM144" s="2">
        <v>6950</v>
      </c>
      <c r="IN144" s="2">
        <v>6820</v>
      </c>
      <c r="IO144" s="2">
        <v>6740</v>
      </c>
      <c r="IP144" s="2">
        <v>6310</v>
      </c>
      <c r="IQ144" s="2">
        <v>5900</v>
      </c>
      <c r="IR144" s="2">
        <v>5980</v>
      </c>
      <c r="IS144" s="2">
        <v>5780</v>
      </c>
      <c r="IT144" s="2">
        <v>5620</v>
      </c>
    </row>
    <row r="145" spans="1:254" ht="15.9" customHeight="1">
      <c r="A145" s="61" t="s">
        <v>284</v>
      </c>
      <c r="B145" s="6" t="s">
        <v>285</v>
      </c>
      <c r="C145" s="15">
        <v>18790</v>
      </c>
      <c r="D145" s="16">
        <v>-5000</v>
      </c>
      <c r="E145" s="13">
        <v>23790</v>
      </c>
      <c r="F145" s="13">
        <v>24800</v>
      </c>
      <c r="G145" s="13">
        <v>22040</v>
      </c>
      <c r="H145" s="13">
        <v>21180</v>
      </c>
      <c r="I145" s="13">
        <v>20680</v>
      </c>
      <c r="J145" s="13">
        <v>18990</v>
      </c>
      <c r="K145" s="13">
        <v>18450</v>
      </c>
      <c r="L145" s="13">
        <v>20850</v>
      </c>
      <c r="M145" s="13">
        <v>22990</v>
      </c>
      <c r="N145" s="13">
        <v>23100</v>
      </c>
      <c r="O145" s="13">
        <v>23820</v>
      </c>
      <c r="P145" s="13">
        <v>24390</v>
      </c>
      <c r="Q145" s="13">
        <v>23530</v>
      </c>
      <c r="R145" s="13">
        <v>22630</v>
      </c>
      <c r="S145" s="13">
        <v>24800</v>
      </c>
      <c r="T145" s="13">
        <v>26930</v>
      </c>
      <c r="U145" s="13">
        <v>25720</v>
      </c>
      <c r="V145" s="13">
        <v>25880</v>
      </c>
      <c r="W145" s="13">
        <v>26160</v>
      </c>
      <c r="X145" s="13">
        <v>25800</v>
      </c>
      <c r="Y145" s="13">
        <v>25470</v>
      </c>
      <c r="Z145" s="13">
        <v>26570</v>
      </c>
      <c r="AA145" s="13">
        <v>27620</v>
      </c>
      <c r="AB145" s="13">
        <v>29330</v>
      </c>
      <c r="AC145" s="13">
        <v>28580</v>
      </c>
      <c r="AD145" s="13">
        <v>29520</v>
      </c>
      <c r="AE145" s="13">
        <v>31000</v>
      </c>
      <c r="AF145" s="13">
        <v>31650</v>
      </c>
      <c r="AG145" s="13">
        <v>30250</v>
      </c>
      <c r="AH145" s="13">
        <v>32400</v>
      </c>
      <c r="AI145" s="13">
        <v>32400</v>
      </c>
      <c r="AJ145" s="13">
        <v>32550</v>
      </c>
      <c r="AK145" s="13">
        <v>37050</v>
      </c>
      <c r="AL145" s="13">
        <v>39900</v>
      </c>
      <c r="AM145" s="13">
        <v>35850</v>
      </c>
      <c r="AN145" s="13">
        <v>35750</v>
      </c>
      <c r="AO145" s="13">
        <v>34850</v>
      </c>
      <c r="AP145" s="13">
        <v>30400</v>
      </c>
      <c r="AQ145" s="13">
        <v>30850</v>
      </c>
      <c r="AR145" s="13">
        <v>29180</v>
      </c>
      <c r="AS145" s="13">
        <v>30900</v>
      </c>
      <c r="AT145" s="13">
        <v>34300</v>
      </c>
      <c r="AU145" s="13">
        <v>33900</v>
      </c>
      <c r="AV145" s="13">
        <v>35600</v>
      </c>
      <c r="AW145" s="13">
        <v>37300</v>
      </c>
      <c r="AX145" s="13">
        <v>37100</v>
      </c>
      <c r="AY145" s="13">
        <v>39200</v>
      </c>
      <c r="AZ145" s="13">
        <v>38550</v>
      </c>
      <c r="BA145" s="13">
        <v>38600</v>
      </c>
      <c r="BB145" s="13">
        <v>37600</v>
      </c>
      <c r="BC145" s="13">
        <v>37900</v>
      </c>
      <c r="BD145" s="13">
        <v>39900</v>
      </c>
      <c r="BE145" s="13">
        <v>42750</v>
      </c>
      <c r="BF145" s="13">
        <v>43450</v>
      </c>
      <c r="BG145" s="13">
        <v>40050</v>
      </c>
      <c r="BH145" s="13">
        <v>35400</v>
      </c>
      <c r="BI145" s="13">
        <v>36850</v>
      </c>
      <c r="BJ145" s="13">
        <v>39800</v>
      </c>
      <c r="BK145" s="13">
        <v>36200</v>
      </c>
      <c r="BL145" s="13">
        <v>38650</v>
      </c>
      <c r="BM145" s="67">
        <v>31650</v>
      </c>
      <c r="BN145" s="67">
        <v>30750</v>
      </c>
      <c r="BO145" s="67">
        <v>31500</v>
      </c>
      <c r="BP145" s="67">
        <v>33500</v>
      </c>
      <c r="BQ145" s="67">
        <v>31200</v>
      </c>
      <c r="BR145" s="67">
        <v>29740</v>
      </c>
      <c r="BS145" s="67">
        <v>31650</v>
      </c>
      <c r="BT145" s="67">
        <v>32000</v>
      </c>
      <c r="BU145" s="67">
        <v>30800</v>
      </c>
      <c r="BV145" s="67">
        <v>29440</v>
      </c>
      <c r="BW145" s="67">
        <v>28170</v>
      </c>
      <c r="BX145" s="67">
        <v>29330</v>
      </c>
      <c r="BY145" s="67">
        <v>27830</v>
      </c>
      <c r="BZ145" s="67">
        <v>27340</v>
      </c>
      <c r="CA145" s="516">
        <v>28650</v>
      </c>
      <c r="CB145" s="516">
        <v>29730</v>
      </c>
      <c r="CC145" s="516">
        <v>28240</v>
      </c>
      <c r="CD145" s="516">
        <v>29370</v>
      </c>
      <c r="CE145" s="516">
        <v>26150</v>
      </c>
      <c r="CF145" s="516">
        <v>26460</v>
      </c>
      <c r="CG145" s="516">
        <v>27020</v>
      </c>
      <c r="CH145" s="516">
        <v>26160</v>
      </c>
      <c r="CI145" s="516">
        <v>24730</v>
      </c>
      <c r="CJ145" s="516">
        <v>25680</v>
      </c>
      <c r="CK145" s="516">
        <v>26670</v>
      </c>
      <c r="CL145" s="516">
        <v>26690</v>
      </c>
      <c r="CM145" s="516">
        <v>28890</v>
      </c>
      <c r="CN145" s="516">
        <v>24140</v>
      </c>
      <c r="CO145" s="516">
        <v>27420</v>
      </c>
      <c r="CP145" s="516">
        <v>28590</v>
      </c>
      <c r="CQ145" s="516">
        <v>28800</v>
      </c>
      <c r="CR145" s="516">
        <v>28470</v>
      </c>
      <c r="CS145" s="516">
        <v>25720</v>
      </c>
      <c r="CT145" s="516">
        <v>25860</v>
      </c>
      <c r="CU145" s="516">
        <v>25210</v>
      </c>
      <c r="CV145" s="516">
        <v>26470</v>
      </c>
      <c r="CW145" s="516">
        <v>24750</v>
      </c>
      <c r="CX145" s="516">
        <v>25800</v>
      </c>
      <c r="CY145" s="516">
        <v>23640</v>
      </c>
      <c r="CZ145" s="516">
        <v>23150</v>
      </c>
      <c r="DA145" s="2">
        <v>23620</v>
      </c>
      <c r="DB145" s="2">
        <v>24020</v>
      </c>
      <c r="DC145" s="2">
        <v>22560</v>
      </c>
      <c r="DD145" s="2">
        <v>25110</v>
      </c>
      <c r="DE145" s="2">
        <v>24070</v>
      </c>
      <c r="DF145" s="2">
        <v>21730</v>
      </c>
      <c r="DG145" s="2">
        <v>22420</v>
      </c>
      <c r="DH145" s="2">
        <v>25510</v>
      </c>
      <c r="DI145" s="2">
        <v>21960</v>
      </c>
      <c r="DJ145" s="2">
        <v>21950</v>
      </c>
      <c r="DK145" s="2">
        <v>22160</v>
      </c>
      <c r="DL145" s="2">
        <v>21650</v>
      </c>
      <c r="DM145" s="2">
        <v>21510</v>
      </c>
      <c r="DN145" s="2">
        <v>19840</v>
      </c>
      <c r="DO145" s="2">
        <v>19750</v>
      </c>
      <c r="DP145" s="2">
        <v>19360</v>
      </c>
      <c r="DQ145" s="2">
        <v>20300</v>
      </c>
      <c r="DR145" s="2">
        <v>19490</v>
      </c>
      <c r="DS145" s="2">
        <v>18660</v>
      </c>
      <c r="DT145" s="2">
        <v>16840</v>
      </c>
      <c r="DU145" s="2">
        <v>16140</v>
      </c>
      <c r="DV145" s="2">
        <v>13140</v>
      </c>
      <c r="DW145" s="2">
        <v>13430</v>
      </c>
      <c r="DX145" s="2">
        <v>14090</v>
      </c>
      <c r="DY145" s="2">
        <v>14280</v>
      </c>
      <c r="DZ145" s="2">
        <v>12730</v>
      </c>
      <c r="EA145" s="2">
        <v>12710</v>
      </c>
      <c r="EB145" s="2">
        <v>11510</v>
      </c>
      <c r="EC145" s="2">
        <v>11330</v>
      </c>
      <c r="ED145" s="2">
        <v>10300</v>
      </c>
      <c r="EE145" s="2">
        <v>9570</v>
      </c>
      <c r="EF145" s="2">
        <v>10280</v>
      </c>
      <c r="EG145" s="2">
        <v>10340</v>
      </c>
      <c r="EH145" s="2">
        <v>9430</v>
      </c>
      <c r="EI145" s="2">
        <v>9330</v>
      </c>
      <c r="EJ145" s="2">
        <v>9890</v>
      </c>
      <c r="EK145" s="2">
        <v>10160</v>
      </c>
      <c r="EL145" s="2">
        <v>9990</v>
      </c>
      <c r="EM145" s="2">
        <v>9930</v>
      </c>
      <c r="EN145" s="2">
        <v>10070</v>
      </c>
      <c r="EO145" s="2">
        <v>10100</v>
      </c>
      <c r="EP145" s="2">
        <v>10400</v>
      </c>
      <c r="EQ145" s="2">
        <v>10640</v>
      </c>
      <c r="ER145" s="2">
        <v>10620</v>
      </c>
      <c r="ES145" s="2">
        <v>10720</v>
      </c>
      <c r="ET145" s="2">
        <v>10710</v>
      </c>
      <c r="EU145" s="2">
        <v>10870</v>
      </c>
      <c r="EV145" s="2">
        <v>10810</v>
      </c>
      <c r="EW145" s="2">
        <v>11030</v>
      </c>
      <c r="EX145" s="2">
        <v>11170</v>
      </c>
      <c r="EY145" s="2">
        <v>11330</v>
      </c>
      <c r="EZ145" s="2">
        <v>11100</v>
      </c>
      <c r="FA145" s="2">
        <v>10860</v>
      </c>
      <c r="FB145" s="2">
        <v>10790</v>
      </c>
      <c r="FC145" s="2">
        <v>10900</v>
      </c>
      <c r="FD145" s="2">
        <v>10660</v>
      </c>
      <c r="FE145" s="2">
        <v>11070</v>
      </c>
      <c r="FF145" s="2">
        <v>11170</v>
      </c>
      <c r="FG145" s="2">
        <v>11280</v>
      </c>
      <c r="FH145" s="2">
        <v>11810</v>
      </c>
      <c r="FI145" s="2">
        <v>11580</v>
      </c>
      <c r="FJ145" s="2">
        <v>11690</v>
      </c>
      <c r="FK145" s="2">
        <v>11450</v>
      </c>
      <c r="FL145" s="2">
        <v>11550</v>
      </c>
      <c r="FM145" s="2">
        <v>11270</v>
      </c>
      <c r="FN145" s="2">
        <v>10900</v>
      </c>
      <c r="FO145" s="2">
        <v>11180</v>
      </c>
      <c r="FP145" s="2">
        <v>11220</v>
      </c>
      <c r="FQ145" s="2">
        <v>11380</v>
      </c>
      <c r="FR145" s="2">
        <v>10850</v>
      </c>
      <c r="FS145" s="2">
        <v>9890</v>
      </c>
      <c r="FT145" s="2">
        <v>9830</v>
      </c>
      <c r="FU145" s="2">
        <v>10120</v>
      </c>
      <c r="FV145" s="2">
        <v>9790</v>
      </c>
      <c r="FW145" s="2">
        <v>9730</v>
      </c>
      <c r="FX145" s="2">
        <v>10380</v>
      </c>
      <c r="FY145" s="2">
        <v>9880</v>
      </c>
      <c r="FZ145" s="2">
        <v>10770</v>
      </c>
      <c r="GA145" s="2">
        <v>9270</v>
      </c>
      <c r="GB145" s="2">
        <v>9210</v>
      </c>
      <c r="GC145" s="2">
        <v>8930</v>
      </c>
      <c r="GD145" s="2">
        <v>9060</v>
      </c>
      <c r="GE145" s="2">
        <v>9790</v>
      </c>
      <c r="GF145" s="2">
        <v>9680</v>
      </c>
      <c r="GG145" s="2">
        <v>10230</v>
      </c>
      <c r="GH145" s="2">
        <v>10210</v>
      </c>
      <c r="GI145" s="2">
        <v>9800</v>
      </c>
      <c r="GJ145" s="2">
        <v>9810</v>
      </c>
      <c r="GK145" s="2">
        <v>9830</v>
      </c>
      <c r="GL145" s="2">
        <v>10170</v>
      </c>
      <c r="GM145" s="2">
        <v>9930</v>
      </c>
      <c r="GN145" s="2">
        <v>9670</v>
      </c>
      <c r="GO145" s="2">
        <v>9690</v>
      </c>
      <c r="GP145" s="2">
        <v>9770</v>
      </c>
      <c r="GQ145" s="2">
        <v>9730</v>
      </c>
      <c r="GR145" s="2">
        <v>9400</v>
      </c>
      <c r="GS145" s="2">
        <v>9520</v>
      </c>
      <c r="GT145" s="2">
        <v>9440</v>
      </c>
      <c r="GU145" s="2">
        <v>9070</v>
      </c>
      <c r="GV145" s="2">
        <v>9570</v>
      </c>
      <c r="GW145" s="2">
        <v>9910</v>
      </c>
      <c r="GX145" s="2">
        <v>9770</v>
      </c>
      <c r="GY145" s="2">
        <v>9710</v>
      </c>
      <c r="GZ145" s="2">
        <v>9630</v>
      </c>
      <c r="HA145" s="2">
        <v>9450</v>
      </c>
      <c r="HB145" s="2">
        <v>9350</v>
      </c>
      <c r="HC145" s="2">
        <v>9470</v>
      </c>
      <c r="HD145" s="2">
        <v>9830</v>
      </c>
      <c r="HE145" s="2">
        <v>10060</v>
      </c>
      <c r="HF145" s="2">
        <v>9980</v>
      </c>
      <c r="HG145" s="2">
        <v>10110</v>
      </c>
      <c r="HH145" s="2">
        <v>9870</v>
      </c>
      <c r="HI145" s="2">
        <v>10060</v>
      </c>
      <c r="HJ145" s="2">
        <v>9920</v>
      </c>
      <c r="HK145" s="2">
        <v>9850</v>
      </c>
      <c r="HL145" s="2">
        <v>9710</v>
      </c>
      <c r="HM145" s="2">
        <v>10080</v>
      </c>
      <c r="HN145" s="2">
        <v>10080</v>
      </c>
      <c r="HO145" s="2">
        <v>10000</v>
      </c>
      <c r="HP145" s="2">
        <v>9870</v>
      </c>
      <c r="HQ145" s="2">
        <v>9740</v>
      </c>
      <c r="HR145" s="2">
        <v>9910</v>
      </c>
      <c r="HS145" s="2">
        <v>9820</v>
      </c>
      <c r="HT145" s="2">
        <v>9250</v>
      </c>
      <c r="HU145" s="2">
        <v>9260</v>
      </c>
      <c r="HV145" s="2">
        <v>9440</v>
      </c>
      <c r="HW145" s="2">
        <v>9520</v>
      </c>
      <c r="HX145" s="2">
        <v>9800</v>
      </c>
      <c r="HY145" s="2">
        <v>9770</v>
      </c>
      <c r="HZ145" s="2">
        <v>9530</v>
      </c>
      <c r="IA145" s="2">
        <v>9440</v>
      </c>
      <c r="IB145" s="2">
        <v>9430</v>
      </c>
      <c r="IC145" s="2">
        <v>8930</v>
      </c>
      <c r="ID145" s="2">
        <v>8880</v>
      </c>
      <c r="IE145" s="2">
        <v>8380</v>
      </c>
      <c r="IF145" s="2">
        <v>8070</v>
      </c>
      <c r="IG145" s="2">
        <v>7870</v>
      </c>
      <c r="IH145" s="2">
        <v>7980</v>
      </c>
      <c r="II145" s="2">
        <v>7950</v>
      </c>
      <c r="IJ145" s="2">
        <v>8260</v>
      </c>
      <c r="IK145" s="2">
        <v>8040</v>
      </c>
      <c r="IL145" s="2">
        <v>8030</v>
      </c>
      <c r="IM145" s="2">
        <v>8080</v>
      </c>
      <c r="IN145" s="2">
        <v>7470</v>
      </c>
      <c r="IO145" s="2">
        <v>7370</v>
      </c>
      <c r="IP145" s="2">
        <v>7370</v>
      </c>
      <c r="IQ145" s="2">
        <v>7510</v>
      </c>
      <c r="IR145" s="2">
        <v>7510</v>
      </c>
      <c r="IS145" s="2">
        <v>7320</v>
      </c>
      <c r="IT145" s="2">
        <v>7320</v>
      </c>
    </row>
    <row r="146" spans="1:254" ht="15.9" customHeight="1">
      <c r="A146" s="61" t="s">
        <v>286</v>
      </c>
      <c r="B146" s="6" t="s">
        <v>287</v>
      </c>
      <c r="C146" s="15">
        <v>318</v>
      </c>
      <c r="D146" s="16">
        <v>5</v>
      </c>
      <c r="E146" s="13">
        <v>313</v>
      </c>
      <c r="F146" s="13">
        <v>315</v>
      </c>
      <c r="G146" s="13">
        <v>316</v>
      </c>
      <c r="H146" s="13">
        <v>311</v>
      </c>
      <c r="I146" s="13">
        <v>307</v>
      </c>
      <c r="J146" s="13">
        <v>297</v>
      </c>
      <c r="K146" s="13">
        <v>299</v>
      </c>
      <c r="L146" s="13">
        <v>310</v>
      </c>
      <c r="M146" s="13">
        <v>322</v>
      </c>
      <c r="N146" s="13">
        <v>306</v>
      </c>
      <c r="O146" s="13">
        <v>306</v>
      </c>
      <c r="P146" s="13">
        <v>308</v>
      </c>
      <c r="Q146" s="13">
        <v>305</v>
      </c>
      <c r="R146" s="13">
        <v>305</v>
      </c>
      <c r="S146" s="13">
        <v>319</v>
      </c>
      <c r="T146" s="13">
        <v>337</v>
      </c>
      <c r="U146" s="13">
        <v>325</v>
      </c>
      <c r="V146" s="13">
        <v>326</v>
      </c>
      <c r="W146" s="13">
        <v>324</v>
      </c>
      <c r="X146" s="13">
        <v>302</v>
      </c>
      <c r="Y146" s="13">
        <v>301</v>
      </c>
      <c r="Z146" s="13">
        <v>308</v>
      </c>
      <c r="AA146" s="13">
        <v>311</v>
      </c>
      <c r="AB146" s="13">
        <v>312</v>
      </c>
      <c r="AC146" s="13">
        <v>304</v>
      </c>
      <c r="AD146" s="13">
        <v>307</v>
      </c>
      <c r="AE146" s="13">
        <v>311</v>
      </c>
      <c r="AF146" s="13">
        <v>310</v>
      </c>
      <c r="AG146" s="13">
        <v>300</v>
      </c>
      <c r="AH146" s="13">
        <v>312</v>
      </c>
      <c r="AI146" s="13">
        <v>315</v>
      </c>
      <c r="AJ146" s="13">
        <v>321</v>
      </c>
      <c r="AK146" s="13">
        <v>336</v>
      </c>
      <c r="AL146" s="13">
        <v>352</v>
      </c>
      <c r="AM146" s="13">
        <v>412</v>
      </c>
      <c r="AN146" s="13">
        <v>350</v>
      </c>
      <c r="AO146" s="13">
        <v>332</v>
      </c>
      <c r="AP146" s="13">
        <v>334</v>
      </c>
      <c r="AQ146" s="13">
        <v>333</v>
      </c>
      <c r="AR146" s="13">
        <v>318</v>
      </c>
      <c r="AS146" s="13">
        <v>305</v>
      </c>
      <c r="AT146" s="13">
        <v>322</v>
      </c>
      <c r="AU146" s="13">
        <v>300</v>
      </c>
      <c r="AV146" s="13">
        <v>344</v>
      </c>
      <c r="AW146" s="13">
        <v>343</v>
      </c>
      <c r="AX146" s="13">
        <v>349</v>
      </c>
      <c r="AY146" s="13">
        <v>332</v>
      </c>
      <c r="AZ146" s="13">
        <v>339</v>
      </c>
      <c r="BA146" s="13">
        <v>357</v>
      </c>
      <c r="BB146" s="13">
        <v>388</v>
      </c>
      <c r="BC146" s="13">
        <v>392</v>
      </c>
      <c r="BD146" s="13">
        <v>423</v>
      </c>
      <c r="BE146" s="13">
        <v>444</v>
      </c>
      <c r="BF146" s="13">
        <v>445</v>
      </c>
      <c r="BG146" s="13">
        <v>441</v>
      </c>
      <c r="BH146" s="13">
        <v>412</v>
      </c>
      <c r="BI146" s="13">
        <v>432</v>
      </c>
      <c r="BJ146" s="13">
        <v>433</v>
      </c>
      <c r="BK146" s="13">
        <v>413</v>
      </c>
      <c r="BL146" s="13">
        <v>411</v>
      </c>
      <c r="BM146" s="67">
        <v>479</v>
      </c>
      <c r="BN146" s="67">
        <v>469</v>
      </c>
      <c r="BO146" s="67">
        <v>487</v>
      </c>
      <c r="BP146" s="67">
        <v>530</v>
      </c>
      <c r="BQ146" s="67">
        <v>532</v>
      </c>
      <c r="BR146" s="67">
        <v>525</v>
      </c>
      <c r="BS146" s="67">
        <v>514</v>
      </c>
      <c r="BT146" s="67">
        <v>519</v>
      </c>
      <c r="BU146" s="67">
        <v>540</v>
      </c>
      <c r="BV146" s="67">
        <v>543</v>
      </c>
      <c r="BW146" s="67">
        <v>543</v>
      </c>
      <c r="BX146" s="67">
        <v>565</v>
      </c>
      <c r="BY146" s="67">
        <v>626</v>
      </c>
      <c r="BZ146" s="67">
        <v>716</v>
      </c>
      <c r="CA146" s="516">
        <v>713</v>
      </c>
      <c r="CB146" s="516">
        <v>750</v>
      </c>
      <c r="CC146" s="516">
        <v>650</v>
      </c>
      <c r="CD146" s="516">
        <v>711</v>
      </c>
      <c r="CE146" s="516">
        <v>717</v>
      </c>
      <c r="CF146" s="516">
        <v>720</v>
      </c>
      <c r="CG146" s="516">
        <v>709</v>
      </c>
      <c r="CH146" s="516">
        <v>690</v>
      </c>
      <c r="CI146" s="516">
        <v>643</v>
      </c>
      <c r="CJ146" s="516">
        <v>580</v>
      </c>
      <c r="CK146" s="516">
        <v>587</v>
      </c>
      <c r="CL146" s="516">
        <v>672</v>
      </c>
      <c r="CM146" s="516">
        <v>705</v>
      </c>
      <c r="CN146" s="516">
        <v>759</v>
      </c>
      <c r="CO146" s="516">
        <v>756</v>
      </c>
      <c r="CP146" s="516">
        <v>881</v>
      </c>
      <c r="CQ146" s="516">
        <v>778</v>
      </c>
      <c r="CR146" s="516">
        <v>840</v>
      </c>
      <c r="CS146" s="516">
        <v>855</v>
      </c>
      <c r="CT146" s="516">
        <v>705</v>
      </c>
      <c r="CU146" s="516">
        <v>605</v>
      </c>
      <c r="CV146" s="516">
        <v>560</v>
      </c>
      <c r="CW146" s="516">
        <v>480</v>
      </c>
      <c r="CX146" s="516">
        <v>414</v>
      </c>
      <c r="CY146" s="516">
        <v>446</v>
      </c>
      <c r="CZ146" s="516">
        <v>469</v>
      </c>
      <c r="DA146" s="2">
        <v>494</v>
      </c>
      <c r="DB146" s="2">
        <v>467</v>
      </c>
      <c r="DC146" s="2">
        <v>441</v>
      </c>
      <c r="DD146" s="2">
        <v>470</v>
      </c>
      <c r="DE146" s="2">
        <v>469</v>
      </c>
      <c r="DF146" s="2">
        <v>440</v>
      </c>
      <c r="DG146" s="2">
        <v>491</v>
      </c>
      <c r="DH146" s="2">
        <v>496</v>
      </c>
      <c r="DI146" s="2">
        <v>458</v>
      </c>
      <c r="DJ146" s="2">
        <v>424</v>
      </c>
      <c r="DK146" s="2">
        <v>417</v>
      </c>
      <c r="DL146" s="2">
        <v>403</v>
      </c>
      <c r="DM146" s="2">
        <v>396</v>
      </c>
      <c r="DN146" s="2">
        <v>389</v>
      </c>
      <c r="DO146" s="2">
        <v>438</v>
      </c>
      <c r="DP146" s="2">
        <v>381</v>
      </c>
      <c r="DQ146" s="2">
        <v>372</v>
      </c>
      <c r="DR146" s="2">
        <v>357</v>
      </c>
      <c r="DS146" s="2">
        <v>364</v>
      </c>
      <c r="DT146" s="2">
        <v>344</v>
      </c>
      <c r="DU146" s="2">
        <v>325</v>
      </c>
      <c r="DV146" s="2">
        <v>314</v>
      </c>
      <c r="DW146" s="2">
        <v>328</v>
      </c>
      <c r="DX146" s="2">
        <v>333</v>
      </c>
      <c r="DY146" s="2">
        <v>351</v>
      </c>
      <c r="DZ146" s="2">
        <v>325</v>
      </c>
      <c r="EA146" s="2">
        <v>310</v>
      </c>
      <c r="EB146" s="2">
        <v>333</v>
      </c>
      <c r="EC146" s="2">
        <v>292</v>
      </c>
      <c r="ED146" s="2">
        <v>320</v>
      </c>
      <c r="EE146" s="2">
        <v>258</v>
      </c>
      <c r="EF146" s="2">
        <v>241</v>
      </c>
      <c r="EG146" s="2">
        <v>231</v>
      </c>
      <c r="EH146" s="2">
        <v>230</v>
      </c>
      <c r="EI146" s="2">
        <v>238</v>
      </c>
      <c r="EJ146" s="2">
        <v>240</v>
      </c>
      <c r="EK146" s="2">
        <v>237</v>
      </c>
      <c r="EL146" s="2">
        <v>238</v>
      </c>
      <c r="EM146" s="2">
        <v>229</v>
      </c>
      <c r="EN146" s="2">
        <v>238</v>
      </c>
      <c r="EO146" s="2">
        <v>243</v>
      </c>
      <c r="EP146" s="2">
        <v>240</v>
      </c>
      <c r="EQ146" s="2">
        <v>245</v>
      </c>
      <c r="ER146" s="2">
        <v>292</v>
      </c>
      <c r="ES146" s="2">
        <v>212</v>
      </c>
      <c r="ET146" s="2">
        <v>203</v>
      </c>
      <c r="EU146" s="2">
        <v>208</v>
      </c>
      <c r="EV146" s="2">
        <v>206</v>
      </c>
      <c r="EW146" s="2">
        <v>208</v>
      </c>
      <c r="EX146" s="2">
        <v>206</v>
      </c>
      <c r="EY146" s="2">
        <v>214</v>
      </c>
      <c r="EZ146" s="2">
        <v>207</v>
      </c>
      <c r="FA146" s="2">
        <v>223</v>
      </c>
      <c r="FB146" s="2">
        <v>230</v>
      </c>
      <c r="FC146" s="2">
        <v>229</v>
      </c>
      <c r="FD146" s="2">
        <v>240</v>
      </c>
      <c r="FE146" s="2">
        <v>244</v>
      </c>
      <c r="FF146" s="2">
        <v>241</v>
      </c>
      <c r="FG146" s="2">
        <v>247</v>
      </c>
      <c r="FH146" s="2">
        <v>245</v>
      </c>
      <c r="FI146" s="2">
        <v>243</v>
      </c>
      <c r="FJ146" s="2">
        <v>245</v>
      </c>
      <c r="FK146" s="2">
        <v>251</v>
      </c>
      <c r="FL146" s="2">
        <v>252</v>
      </c>
      <c r="FM146" s="2">
        <v>247</v>
      </c>
      <c r="FN146" s="2">
        <v>246</v>
      </c>
      <c r="FO146" s="2">
        <v>256</v>
      </c>
      <c r="FP146" s="2">
        <v>261</v>
      </c>
      <c r="FQ146" s="2">
        <v>255</v>
      </c>
      <c r="FR146" s="2">
        <v>250</v>
      </c>
      <c r="FS146" s="2">
        <v>242</v>
      </c>
      <c r="FT146" s="2">
        <v>252</v>
      </c>
      <c r="FU146" s="2">
        <v>254</v>
      </c>
      <c r="FV146" s="2">
        <v>252</v>
      </c>
      <c r="FW146" s="2">
        <v>254</v>
      </c>
      <c r="FX146" s="2">
        <v>244</v>
      </c>
      <c r="FY146" s="2">
        <v>267</v>
      </c>
      <c r="FZ146" s="2">
        <v>289</v>
      </c>
      <c r="GA146" s="2">
        <v>300</v>
      </c>
      <c r="GB146" s="2">
        <v>290</v>
      </c>
      <c r="GC146" s="2">
        <v>284</v>
      </c>
      <c r="GD146" s="2">
        <v>301</v>
      </c>
      <c r="GE146" s="2">
        <v>308</v>
      </c>
      <c r="GF146" s="2">
        <v>306</v>
      </c>
      <c r="GG146" s="2">
        <v>311</v>
      </c>
      <c r="GH146" s="2">
        <v>315</v>
      </c>
      <c r="GI146" s="2">
        <v>311</v>
      </c>
      <c r="GJ146" s="2">
        <v>309</v>
      </c>
      <c r="GK146" s="2">
        <v>316</v>
      </c>
      <c r="GL146" s="2">
        <v>326</v>
      </c>
      <c r="GM146" s="2">
        <v>325</v>
      </c>
      <c r="GN146" s="2">
        <v>331</v>
      </c>
      <c r="GO146" s="2">
        <v>336</v>
      </c>
      <c r="GP146" s="2">
        <v>332</v>
      </c>
      <c r="GQ146" s="2">
        <v>337</v>
      </c>
      <c r="GR146" s="2">
        <v>306</v>
      </c>
      <c r="GS146" s="2">
        <v>309</v>
      </c>
      <c r="GT146" s="2">
        <v>311</v>
      </c>
      <c r="GU146" s="2">
        <v>358</v>
      </c>
      <c r="GV146" s="2">
        <v>394</v>
      </c>
      <c r="GW146" s="2">
        <v>402</v>
      </c>
      <c r="GX146" s="2">
        <v>409</v>
      </c>
      <c r="GY146" s="2">
        <v>406</v>
      </c>
      <c r="GZ146" s="2">
        <v>389</v>
      </c>
      <c r="HA146" s="2">
        <v>380</v>
      </c>
      <c r="HB146" s="2">
        <v>370</v>
      </c>
      <c r="HC146" s="2">
        <v>353</v>
      </c>
      <c r="HD146" s="2">
        <v>358</v>
      </c>
      <c r="HE146" s="2">
        <v>359</v>
      </c>
      <c r="HF146" s="2">
        <v>363</v>
      </c>
      <c r="HG146" s="2">
        <v>357</v>
      </c>
      <c r="HH146" s="2">
        <v>357</v>
      </c>
      <c r="HI146" s="2">
        <v>365</v>
      </c>
      <c r="HJ146" s="2">
        <v>350</v>
      </c>
      <c r="HK146" s="2">
        <v>346</v>
      </c>
      <c r="HL146" s="2">
        <v>352</v>
      </c>
      <c r="HM146" s="2">
        <v>358</v>
      </c>
      <c r="HN146" s="2">
        <v>362</v>
      </c>
      <c r="HO146" s="2">
        <v>352</v>
      </c>
      <c r="HP146" s="2">
        <v>366</v>
      </c>
      <c r="HQ146" s="2">
        <v>379</v>
      </c>
      <c r="HR146" s="2">
        <v>398</v>
      </c>
      <c r="HS146" s="2">
        <v>391</v>
      </c>
      <c r="HT146" s="2">
        <v>394</v>
      </c>
      <c r="HU146" s="2">
        <v>394</v>
      </c>
      <c r="HV146" s="2">
        <v>403</v>
      </c>
      <c r="HW146" s="2">
        <v>408</v>
      </c>
      <c r="HX146" s="2">
        <v>403</v>
      </c>
      <c r="HY146" s="2">
        <v>400</v>
      </c>
      <c r="HZ146" s="2">
        <v>401</v>
      </c>
      <c r="IA146" s="2">
        <v>405</v>
      </c>
      <c r="IB146" s="2">
        <v>409</v>
      </c>
      <c r="IC146" s="2">
        <v>408</v>
      </c>
      <c r="ID146" s="2">
        <v>412</v>
      </c>
      <c r="IE146" s="2">
        <v>418</v>
      </c>
      <c r="IF146" s="2">
        <v>426</v>
      </c>
      <c r="IG146" s="2">
        <v>411</v>
      </c>
      <c r="IH146" s="2">
        <v>407</v>
      </c>
      <c r="II146" s="2">
        <v>408</v>
      </c>
      <c r="IJ146" s="2">
        <v>401</v>
      </c>
      <c r="IK146" s="2">
        <v>403</v>
      </c>
      <c r="IL146" s="2">
        <v>411</v>
      </c>
      <c r="IM146" s="2">
        <v>423</v>
      </c>
      <c r="IN146" s="2">
        <v>421</v>
      </c>
      <c r="IO146" s="2">
        <v>420</v>
      </c>
      <c r="IP146" s="2">
        <v>420</v>
      </c>
      <c r="IQ146" s="2">
        <v>435</v>
      </c>
      <c r="IR146" s="2">
        <v>436</v>
      </c>
      <c r="IS146" s="2">
        <v>434</v>
      </c>
      <c r="IT146" s="2">
        <v>406</v>
      </c>
    </row>
    <row r="147" spans="1:254" ht="15.9" customHeight="1">
      <c r="A147" s="61" t="s">
        <v>288</v>
      </c>
      <c r="B147" s="6" t="s">
        <v>289</v>
      </c>
      <c r="C147" s="15">
        <v>8750</v>
      </c>
      <c r="D147" s="16">
        <v>-540</v>
      </c>
      <c r="E147" s="13">
        <v>9290</v>
      </c>
      <c r="F147" s="13">
        <v>9860</v>
      </c>
      <c r="G147" s="13">
        <v>9350</v>
      </c>
      <c r="H147" s="13">
        <v>8520</v>
      </c>
      <c r="I147" s="13">
        <v>8520</v>
      </c>
      <c r="J147" s="13">
        <v>7370</v>
      </c>
      <c r="K147" s="13">
        <v>7610</v>
      </c>
      <c r="L147" s="13">
        <v>8370</v>
      </c>
      <c r="M147" s="13">
        <v>9320</v>
      </c>
      <c r="N147" s="13">
        <v>9810</v>
      </c>
      <c r="O147" s="13">
        <v>10200</v>
      </c>
      <c r="P147" s="13">
        <v>10360</v>
      </c>
      <c r="Q147" s="13">
        <v>10240</v>
      </c>
      <c r="R147" s="13">
        <v>9990</v>
      </c>
      <c r="S147" s="13">
        <v>11380</v>
      </c>
      <c r="T147" s="13">
        <v>12450</v>
      </c>
      <c r="U147" s="13">
        <v>12160</v>
      </c>
      <c r="V147" s="13">
        <v>12920</v>
      </c>
      <c r="W147" s="13">
        <v>12980</v>
      </c>
      <c r="X147" s="13">
        <v>11830</v>
      </c>
      <c r="Y147" s="13">
        <v>11170</v>
      </c>
      <c r="Z147" s="13">
        <v>11680</v>
      </c>
      <c r="AA147" s="13">
        <v>12080</v>
      </c>
      <c r="AB147" s="13">
        <v>13400</v>
      </c>
      <c r="AC147" s="13">
        <v>13200</v>
      </c>
      <c r="AD147" s="13">
        <v>14060</v>
      </c>
      <c r="AE147" s="13">
        <v>13860</v>
      </c>
      <c r="AF147" s="13">
        <v>14000</v>
      </c>
      <c r="AG147" s="13">
        <v>13850</v>
      </c>
      <c r="AH147" s="13">
        <v>14380</v>
      </c>
      <c r="AI147" s="13">
        <v>14140</v>
      </c>
      <c r="AJ147" s="13">
        <v>14590</v>
      </c>
      <c r="AK147" s="13">
        <v>15590</v>
      </c>
      <c r="AL147" s="13">
        <v>14580</v>
      </c>
      <c r="AM147" s="13">
        <v>15190</v>
      </c>
      <c r="AN147" s="13">
        <v>16190</v>
      </c>
      <c r="AO147" s="13">
        <v>16220</v>
      </c>
      <c r="AP147" s="13">
        <v>15200</v>
      </c>
      <c r="AQ147" s="13">
        <v>12300</v>
      </c>
      <c r="AR147" s="13">
        <v>11190</v>
      </c>
      <c r="AS147" s="13">
        <v>11760</v>
      </c>
      <c r="AT147" s="13">
        <v>12600</v>
      </c>
      <c r="AU147" s="13">
        <v>11760</v>
      </c>
      <c r="AV147" s="13">
        <v>12680</v>
      </c>
      <c r="AW147" s="13">
        <v>12880</v>
      </c>
      <c r="AX147" s="13">
        <v>12380</v>
      </c>
      <c r="AY147" s="13">
        <v>12050</v>
      </c>
      <c r="AZ147" s="13">
        <v>11050</v>
      </c>
      <c r="BA147" s="13">
        <v>10080</v>
      </c>
      <c r="BB147" s="13">
        <v>10290</v>
      </c>
      <c r="BC147" s="13">
        <v>10490</v>
      </c>
      <c r="BD147" s="13">
        <v>11000</v>
      </c>
      <c r="BE147" s="13">
        <v>11640</v>
      </c>
      <c r="BF147" s="13">
        <v>11890</v>
      </c>
      <c r="BG147" s="13">
        <v>10820</v>
      </c>
      <c r="BH147" s="13">
        <v>10900</v>
      </c>
      <c r="BI147" s="13">
        <v>11040</v>
      </c>
      <c r="BJ147" s="13">
        <v>12120</v>
      </c>
      <c r="BK147" s="13">
        <v>12030</v>
      </c>
      <c r="BL147" s="13">
        <v>13200</v>
      </c>
      <c r="BM147" s="67">
        <v>13170</v>
      </c>
      <c r="BN147" s="67">
        <v>12690</v>
      </c>
      <c r="BO147" s="67">
        <v>12870</v>
      </c>
      <c r="BP147" s="67">
        <v>13410</v>
      </c>
      <c r="BQ147" s="67">
        <v>14370</v>
      </c>
      <c r="BR147" s="67">
        <v>11470</v>
      </c>
      <c r="BS147" s="67">
        <v>11560</v>
      </c>
      <c r="BT147" s="67">
        <v>11250</v>
      </c>
      <c r="BU147" s="67">
        <v>11100</v>
      </c>
      <c r="BV147" s="67">
        <v>10860</v>
      </c>
      <c r="BW147" s="67">
        <v>11040</v>
      </c>
      <c r="BX147" s="67">
        <v>10350</v>
      </c>
      <c r="BY147" s="67">
        <v>9520</v>
      </c>
      <c r="BZ147" s="67">
        <v>9550</v>
      </c>
      <c r="CA147" s="516">
        <v>9640</v>
      </c>
      <c r="CB147" s="516">
        <v>10110</v>
      </c>
      <c r="CC147" s="516">
        <v>9730</v>
      </c>
      <c r="CD147" s="516">
        <v>10190</v>
      </c>
      <c r="CE147" s="516">
        <v>9780</v>
      </c>
      <c r="CF147" s="516">
        <v>9220</v>
      </c>
      <c r="CG147" s="516">
        <v>9290</v>
      </c>
      <c r="CH147" s="516">
        <v>9200</v>
      </c>
      <c r="CI147" s="516">
        <v>8400</v>
      </c>
      <c r="CJ147" s="516">
        <v>8430</v>
      </c>
      <c r="CK147" s="516">
        <v>8270</v>
      </c>
      <c r="CL147" s="516">
        <v>8170</v>
      </c>
      <c r="CM147" s="516">
        <v>8950</v>
      </c>
      <c r="CN147" s="516">
        <v>8150</v>
      </c>
      <c r="CO147" s="516">
        <v>8090</v>
      </c>
      <c r="CP147" s="516">
        <v>8500</v>
      </c>
      <c r="CQ147" s="516">
        <v>8620</v>
      </c>
      <c r="CR147" s="516">
        <v>8250</v>
      </c>
      <c r="CS147" s="516">
        <v>8050</v>
      </c>
      <c r="CT147" s="516">
        <v>7200</v>
      </c>
      <c r="CU147" s="516">
        <v>7690</v>
      </c>
      <c r="CV147" s="516">
        <v>7540</v>
      </c>
      <c r="CW147" s="516">
        <v>7210</v>
      </c>
      <c r="CX147" s="516">
        <v>7880</v>
      </c>
      <c r="CY147" s="516">
        <v>6880</v>
      </c>
      <c r="CZ147" s="516">
        <v>5880</v>
      </c>
      <c r="DA147" s="2">
        <v>6200</v>
      </c>
      <c r="DB147" s="2">
        <v>5870</v>
      </c>
      <c r="DC147" s="2">
        <v>5480</v>
      </c>
      <c r="DD147" s="2">
        <v>6170</v>
      </c>
      <c r="DE147" s="2">
        <v>6190</v>
      </c>
      <c r="DF147" s="2">
        <v>5700</v>
      </c>
      <c r="DG147" s="2">
        <v>6150</v>
      </c>
      <c r="DH147" s="2">
        <v>6530</v>
      </c>
      <c r="DI147" s="2">
        <v>6310</v>
      </c>
      <c r="DJ147" s="2">
        <v>6370</v>
      </c>
      <c r="DK147" s="2">
        <v>6230</v>
      </c>
      <c r="DL147" s="2">
        <v>6320</v>
      </c>
      <c r="DM147" s="2">
        <v>6310</v>
      </c>
      <c r="DN147" s="2">
        <v>6160</v>
      </c>
      <c r="DO147" s="2">
        <v>6150</v>
      </c>
      <c r="DP147" s="2">
        <v>5970</v>
      </c>
      <c r="DQ147" s="2">
        <v>5950</v>
      </c>
      <c r="DR147" s="2">
        <v>5820</v>
      </c>
      <c r="DS147" s="2">
        <v>5760</v>
      </c>
      <c r="DT147" s="2">
        <v>5530</v>
      </c>
      <c r="DU147" s="2">
        <v>5350</v>
      </c>
      <c r="DV147" s="2">
        <v>5150</v>
      </c>
      <c r="DW147" s="2">
        <v>4955</v>
      </c>
      <c r="DX147" s="2">
        <v>4840</v>
      </c>
      <c r="DY147" s="2">
        <v>4845</v>
      </c>
      <c r="DZ147" s="2">
        <v>4605</v>
      </c>
      <c r="EA147" s="2">
        <v>4765</v>
      </c>
      <c r="EB147" s="2">
        <v>4740</v>
      </c>
      <c r="EC147" s="2">
        <v>4860</v>
      </c>
      <c r="ED147" s="2">
        <v>4895</v>
      </c>
      <c r="EE147" s="2">
        <v>4810</v>
      </c>
      <c r="EF147" s="2">
        <v>4905</v>
      </c>
      <c r="EG147" s="2">
        <v>4920</v>
      </c>
      <c r="EH147" s="2">
        <v>4745</v>
      </c>
      <c r="EI147" s="2">
        <v>4745</v>
      </c>
      <c r="EJ147" s="2">
        <v>4960</v>
      </c>
      <c r="EK147" s="2">
        <v>5110</v>
      </c>
      <c r="EL147" s="2">
        <v>4870</v>
      </c>
      <c r="EM147" s="2">
        <v>4810</v>
      </c>
      <c r="EN147" s="2">
        <v>4555</v>
      </c>
      <c r="EO147" s="2">
        <v>4455</v>
      </c>
      <c r="EP147" s="2">
        <v>4485</v>
      </c>
      <c r="EQ147" s="2">
        <v>4565</v>
      </c>
      <c r="ER147" s="2">
        <v>4615</v>
      </c>
      <c r="ES147" s="2">
        <v>4565</v>
      </c>
      <c r="ET147" s="2">
        <v>4595</v>
      </c>
      <c r="EU147" s="2">
        <v>4670</v>
      </c>
      <c r="EV147" s="2">
        <v>4735</v>
      </c>
      <c r="EW147" s="2">
        <v>4765</v>
      </c>
      <c r="EX147" s="2">
        <v>4670</v>
      </c>
      <c r="EY147" s="2">
        <v>4400</v>
      </c>
      <c r="EZ147" s="2">
        <v>4170</v>
      </c>
      <c r="FA147" s="2">
        <v>3810</v>
      </c>
      <c r="FB147" s="2">
        <v>3830</v>
      </c>
      <c r="FC147" s="2">
        <v>3955</v>
      </c>
      <c r="FD147" s="2">
        <v>3915</v>
      </c>
      <c r="FE147" s="2">
        <v>3900</v>
      </c>
      <c r="FF147" s="2">
        <v>4110</v>
      </c>
      <c r="FG147" s="2">
        <v>3980</v>
      </c>
      <c r="FH147" s="2">
        <v>4070</v>
      </c>
      <c r="FI147" s="2">
        <v>4030</v>
      </c>
      <c r="FJ147" s="2">
        <v>3965</v>
      </c>
      <c r="FK147" s="2">
        <v>3770</v>
      </c>
      <c r="FL147" s="2">
        <v>3815</v>
      </c>
      <c r="FM147" s="2">
        <v>3835</v>
      </c>
      <c r="FN147" s="2">
        <v>3740</v>
      </c>
      <c r="FO147" s="2">
        <v>3745</v>
      </c>
      <c r="FP147" s="2">
        <v>3855</v>
      </c>
      <c r="FQ147" s="2">
        <v>3830</v>
      </c>
      <c r="FR147" s="2">
        <v>3760</v>
      </c>
      <c r="FS147" s="2">
        <v>3730</v>
      </c>
      <c r="FT147" s="2">
        <v>3755</v>
      </c>
      <c r="FU147" s="2">
        <v>3920</v>
      </c>
      <c r="FV147" s="2">
        <v>3740</v>
      </c>
      <c r="FW147" s="2">
        <v>3850</v>
      </c>
      <c r="FX147" s="2">
        <v>4000</v>
      </c>
      <c r="FY147" s="2">
        <v>3805</v>
      </c>
      <c r="FZ147" s="2">
        <v>3985</v>
      </c>
      <c r="GA147" s="2">
        <v>4035</v>
      </c>
      <c r="GB147" s="2">
        <v>4120</v>
      </c>
      <c r="GC147" s="2">
        <v>4195</v>
      </c>
      <c r="GD147" s="2">
        <v>3960</v>
      </c>
      <c r="GE147" s="2">
        <v>4030</v>
      </c>
      <c r="GF147" s="2">
        <v>3940</v>
      </c>
      <c r="GG147" s="2">
        <v>4095</v>
      </c>
      <c r="GH147" s="2">
        <v>4155</v>
      </c>
      <c r="GI147" s="2">
        <v>4050</v>
      </c>
      <c r="GJ147" s="2">
        <v>3975</v>
      </c>
      <c r="GK147" s="2">
        <v>3835</v>
      </c>
      <c r="GL147" s="2">
        <v>3970</v>
      </c>
      <c r="GM147" s="2">
        <v>3955</v>
      </c>
      <c r="GN147" s="2">
        <v>3835</v>
      </c>
      <c r="GO147" s="2">
        <v>3870</v>
      </c>
      <c r="GP147" s="2">
        <v>3885</v>
      </c>
      <c r="GQ147" s="2">
        <v>3970</v>
      </c>
      <c r="GR147" s="2">
        <v>3920</v>
      </c>
      <c r="GS147" s="2">
        <v>4105</v>
      </c>
      <c r="GT147" s="2">
        <v>3935</v>
      </c>
      <c r="GU147" s="2">
        <v>3850</v>
      </c>
      <c r="GV147" s="2">
        <v>4100</v>
      </c>
      <c r="GW147" s="2">
        <v>4365</v>
      </c>
      <c r="GX147" s="2">
        <v>4040</v>
      </c>
      <c r="GY147" s="2">
        <v>4140</v>
      </c>
      <c r="GZ147" s="2">
        <v>3790</v>
      </c>
      <c r="HA147" s="2">
        <v>3640</v>
      </c>
      <c r="HB147" s="2">
        <v>3585</v>
      </c>
      <c r="HC147" s="2">
        <v>3435</v>
      </c>
      <c r="HD147" s="2">
        <v>3540</v>
      </c>
      <c r="HE147" s="2">
        <v>3560</v>
      </c>
      <c r="HF147" s="2">
        <v>3600</v>
      </c>
      <c r="HG147" s="2">
        <v>3740</v>
      </c>
      <c r="HH147" s="2">
        <v>3675</v>
      </c>
      <c r="HI147" s="2">
        <v>3695</v>
      </c>
      <c r="HJ147" s="2">
        <v>3670</v>
      </c>
      <c r="HK147" s="2">
        <v>3605</v>
      </c>
      <c r="HL147" s="2">
        <v>3350</v>
      </c>
      <c r="HM147" s="2">
        <v>3360</v>
      </c>
      <c r="HN147" s="2">
        <v>3380</v>
      </c>
      <c r="HO147" s="2">
        <v>3440</v>
      </c>
      <c r="HP147" s="2">
        <v>3010</v>
      </c>
      <c r="HQ147" s="2">
        <v>2994</v>
      </c>
      <c r="HR147" s="2">
        <v>2921</v>
      </c>
      <c r="HS147" s="2">
        <v>2812</v>
      </c>
      <c r="HT147" s="2">
        <v>2786</v>
      </c>
      <c r="HU147" s="2">
        <v>2768</v>
      </c>
      <c r="HV147" s="2">
        <v>2785</v>
      </c>
      <c r="HW147" s="2">
        <v>2809</v>
      </c>
      <c r="HX147" s="2">
        <v>2867</v>
      </c>
      <c r="HY147" s="2">
        <v>2900</v>
      </c>
      <c r="HZ147" s="2">
        <v>2878</v>
      </c>
      <c r="IA147" s="2">
        <v>2900</v>
      </c>
      <c r="IB147" s="2">
        <v>2924</v>
      </c>
      <c r="IC147" s="2">
        <v>2910</v>
      </c>
      <c r="ID147" s="2">
        <v>2909</v>
      </c>
      <c r="IE147" s="2">
        <v>2925</v>
      </c>
      <c r="IF147" s="2">
        <v>3020</v>
      </c>
      <c r="IG147" s="2">
        <v>3000</v>
      </c>
      <c r="IH147" s="2">
        <v>3005</v>
      </c>
      <c r="II147" s="2">
        <v>2949</v>
      </c>
      <c r="IJ147" s="2">
        <v>2998</v>
      </c>
      <c r="IK147" s="2">
        <v>2906</v>
      </c>
      <c r="IL147" s="2">
        <v>2849</v>
      </c>
      <c r="IM147" s="2">
        <v>2813</v>
      </c>
      <c r="IN147" s="2">
        <v>2810</v>
      </c>
      <c r="IO147" s="2">
        <v>2788</v>
      </c>
      <c r="IP147" s="2">
        <v>2766</v>
      </c>
      <c r="IQ147" s="2">
        <v>2806</v>
      </c>
      <c r="IR147" s="2">
        <v>2863</v>
      </c>
      <c r="IS147" s="2">
        <v>2850</v>
      </c>
      <c r="IT147" s="2">
        <v>2896</v>
      </c>
    </row>
    <row r="148" spans="1:254" ht="15.9" customHeight="1">
      <c r="A148" s="61" t="s">
        <v>290</v>
      </c>
      <c r="B148" s="6" t="s">
        <v>291</v>
      </c>
      <c r="C148" s="15">
        <v>1425</v>
      </c>
      <c r="D148" s="16">
        <v>-55</v>
      </c>
      <c r="E148" s="13">
        <v>1480</v>
      </c>
      <c r="F148" s="13">
        <v>1516</v>
      </c>
      <c r="G148" s="13">
        <v>1460</v>
      </c>
      <c r="H148" s="13">
        <v>1386</v>
      </c>
      <c r="I148" s="13">
        <v>1290</v>
      </c>
      <c r="J148" s="13">
        <v>1221</v>
      </c>
      <c r="K148" s="13">
        <v>1206</v>
      </c>
      <c r="L148" s="13">
        <v>1249</v>
      </c>
      <c r="M148" s="13">
        <v>1365</v>
      </c>
      <c r="N148" s="13">
        <v>1355</v>
      </c>
      <c r="O148" s="13">
        <v>1405</v>
      </c>
      <c r="P148" s="13">
        <v>1399</v>
      </c>
      <c r="Q148" s="13">
        <v>1355</v>
      </c>
      <c r="R148" s="13">
        <v>1344</v>
      </c>
      <c r="S148" s="13">
        <v>1437</v>
      </c>
      <c r="T148" s="13">
        <v>1496</v>
      </c>
      <c r="U148" s="13">
        <v>1446</v>
      </c>
      <c r="V148" s="13">
        <v>1456</v>
      </c>
      <c r="W148" s="13">
        <v>1542</v>
      </c>
      <c r="X148" s="13">
        <v>1525</v>
      </c>
      <c r="Y148" s="13">
        <v>1521</v>
      </c>
      <c r="Z148" s="13">
        <v>1638</v>
      </c>
      <c r="AA148" s="13">
        <v>1745</v>
      </c>
      <c r="AB148" s="13">
        <v>1747</v>
      </c>
      <c r="AC148" s="13">
        <v>1726</v>
      </c>
      <c r="AD148" s="13">
        <v>1738</v>
      </c>
      <c r="AE148" s="13">
        <v>1764</v>
      </c>
      <c r="AF148" s="13">
        <v>1822</v>
      </c>
      <c r="AG148" s="13">
        <v>1941</v>
      </c>
      <c r="AH148" s="13">
        <v>2125</v>
      </c>
      <c r="AI148" s="13">
        <v>1892</v>
      </c>
      <c r="AJ148" s="13">
        <v>1980</v>
      </c>
      <c r="AK148" s="13">
        <v>2026</v>
      </c>
      <c r="AL148" s="13">
        <v>2048</v>
      </c>
      <c r="AM148" s="13">
        <v>2171</v>
      </c>
      <c r="AN148" s="13">
        <v>2153</v>
      </c>
      <c r="AO148" s="13">
        <v>2280</v>
      </c>
      <c r="AP148" s="13">
        <v>1880</v>
      </c>
      <c r="AQ148" s="13">
        <v>1795</v>
      </c>
      <c r="AR148" s="13">
        <v>1750</v>
      </c>
      <c r="AS148" s="13">
        <v>1836</v>
      </c>
      <c r="AT148" s="13">
        <v>1988</v>
      </c>
      <c r="AU148" s="13">
        <v>2135</v>
      </c>
      <c r="AV148" s="13">
        <v>2389</v>
      </c>
      <c r="AW148" s="13">
        <v>2446</v>
      </c>
      <c r="AX148" s="13">
        <v>2407</v>
      </c>
      <c r="AY148" s="13">
        <v>2283</v>
      </c>
      <c r="AZ148" s="13">
        <v>2286</v>
      </c>
      <c r="BA148" s="13">
        <v>2087</v>
      </c>
      <c r="BB148" s="13">
        <v>2210</v>
      </c>
      <c r="BC148" s="13">
        <v>2224</v>
      </c>
      <c r="BD148" s="13">
        <v>2262</v>
      </c>
      <c r="BE148" s="13">
        <v>2194</v>
      </c>
      <c r="BF148" s="13">
        <v>2083</v>
      </c>
      <c r="BG148" s="13">
        <v>1957</v>
      </c>
      <c r="BH148" s="13">
        <v>1918</v>
      </c>
      <c r="BI148" s="13">
        <v>2024</v>
      </c>
      <c r="BJ148" s="13">
        <v>2182</v>
      </c>
      <c r="BK148" s="13">
        <v>2000</v>
      </c>
      <c r="BL148" s="13">
        <v>1910</v>
      </c>
      <c r="BM148" s="67">
        <v>1935</v>
      </c>
      <c r="BN148" s="67">
        <v>1973</v>
      </c>
      <c r="BO148" s="67">
        <v>2172</v>
      </c>
      <c r="BP148" s="67">
        <v>1930</v>
      </c>
      <c r="BQ148" s="67">
        <v>1751</v>
      </c>
      <c r="BR148" s="67">
        <v>1649</v>
      </c>
      <c r="BS148" s="67">
        <v>1684</v>
      </c>
      <c r="BT148" s="67">
        <v>1622</v>
      </c>
      <c r="BU148" s="67">
        <v>1634</v>
      </c>
      <c r="BV148" s="67">
        <v>1709</v>
      </c>
      <c r="BW148" s="67">
        <v>1791</v>
      </c>
      <c r="BX148" s="67">
        <v>1826</v>
      </c>
      <c r="BY148" s="67">
        <v>1808</v>
      </c>
      <c r="BZ148" s="67">
        <v>1750</v>
      </c>
      <c r="CA148" s="516">
        <v>1487</v>
      </c>
      <c r="CB148" s="516">
        <v>1378</v>
      </c>
      <c r="CC148" s="516">
        <v>1259</v>
      </c>
      <c r="CD148" s="516">
        <v>1282</v>
      </c>
      <c r="CE148" s="516">
        <v>1287</v>
      </c>
      <c r="CF148" s="516">
        <v>1265</v>
      </c>
      <c r="CG148" s="516">
        <v>1342</v>
      </c>
      <c r="CH148" s="516">
        <v>1398</v>
      </c>
      <c r="CI148" s="516">
        <v>1345</v>
      </c>
      <c r="CJ148" s="516">
        <v>1359</v>
      </c>
      <c r="CK148" s="516">
        <v>1361</v>
      </c>
      <c r="CL148" s="516">
        <v>1210</v>
      </c>
      <c r="CM148" s="516">
        <v>1268</v>
      </c>
      <c r="CN148" s="516">
        <v>1205</v>
      </c>
      <c r="CO148" s="516">
        <v>1276</v>
      </c>
      <c r="CP148" s="516">
        <v>1326</v>
      </c>
      <c r="CQ148" s="516">
        <v>1314</v>
      </c>
      <c r="CR148" s="516">
        <v>1380</v>
      </c>
      <c r="CS148" s="516">
        <v>1282</v>
      </c>
      <c r="CT148" s="516">
        <v>1343</v>
      </c>
      <c r="CU148" s="516">
        <v>1501</v>
      </c>
      <c r="CV148" s="516">
        <v>1669</v>
      </c>
      <c r="CW148" s="516">
        <v>1369</v>
      </c>
      <c r="CX148" s="516">
        <v>1069</v>
      </c>
      <c r="CY148" s="516">
        <v>1046</v>
      </c>
      <c r="CZ148" s="516">
        <v>995</v>
      </c>
      <c r="DA148" s="2">
        <v>985</v>
      </c>
      <c r="DB148" s="2">
        <v>963</v>
      </c>
      <c r="DC148" s="2">
        <v>903</v>
      </c>
      <c r="DD148" s="2">
        <v>989</v>
      </c>
      <c r="DE148" s="2">
        <v>978</v>
      </c>
      <c r="DF148" s="2">
        <v>903</v>
      </c>
      <c r="DG148" s="2">
        <v>995</v>
      </c>
      <c r="DH148" s="2">
        <v>1048</v>
      </c>
      <c r="DI148" s="2">
        <v>1080</v>
      </c>
      <c r="DJ148" s="2">
        <v>1007</v>
      </c>
      <c r="DK148" s="2">
        <v>1029</v>
      </c>
      <c r="DL148" s="2">
        <v>984</v>
      </c>
      <c r="DM148" s="2">
        <v>874</v>
      </c>
      <c r="DN148" s="2">
        <v>953</v>
      </c>
      <c r="DO148" s="2">
        <v>870</v>
      </c>
      <c r="DP148" s="2">
        <v>835</v>
      </c>
      <c r="DQ148" s="2">
        <v>824</v>
      </c>
      <c r="DR148" s="2">
        <v>764</v>
      </c>
      <c r="DS148" s="2">
        <v>791</v>
      </c>
      <c r="DT148" s="2">
        <v>793</v>
      </c>
      <c r="DU148" s="2">
        <v>770</v>
      </c>
      <c r="DV148" s="2">
        <v>777</v>
      </c>
      <c r="DW148" s="2">
        <v>753</v>
      </c>
      <c r="DX148" s="2">
        <v>752</v>
      </c>
      <c r="DY148" s="2">
        <v>743</v>
      </c>
      <c r="DZ148" s="2">
        <v>736</v>
      </c>
      <c r="EA148" s="2">
        <v>736</v>
      </c>
      <c r="EB148" s="2">
        <v>725</v>
      </c>
      <c r="EC148" s="2">
        <v>717</v>
      </c>
      <c r="ED148" s="2">
        <v>732</v>
      </c>
      <c r="EE148" s="2">
        <v>735</v>
      </c>
      <c r="EF148" s="2">
        <v>753</v>
      </c>
      <c r="EG148" s="2">
        <v>738</v>
      </c>
      <c r="EH148" s="2">
        <v>740</v>
      </c>
      <c r="EI148" s="2">
        <v>769</v>
      </c>
      <c r="EJ148" s="2">
        <v>775</v>
      </c>
      <c r="EK148" s="2">
        <v>789</v>
      </c>
      <c r="EL148" s="2">
        <v>789</v>
      </c>
      <c r="EM148" s="2">
        <v>742</v>
      </c>
      <c r="EN148" s="2">
        <v>751</v>
      </c>
      <c r="EO148" s="2">
        <v>743</v>
      </c>
      <c r="EP148" s="2">
        <v>746</v>
      </c>
      <c r="EQ148" s="2">
        <v>739</v>
      </c>
      <c r="ER148" s="2">
        <v>720</v>
      </c>
      <c r="ES148" s="2">
        <v>706</v>
      </c>
      <c r="ET148" s="2">
        <v>692</v>
      </c>
      <c r="EU148" s="2">
        <v>693</v>
      </c>
      <c r="EV148" s="2">
        <v>699</v>
      </c>
      <c r="EW148" s="2">
        <v>703</v>
      </c>
      <c r="EX148" s="2">
        <v>690</v>
      </c>
      <c r="EY148" s="2">
        <v>696</v>
      </c>
      <c r="EZ148" s="2">
        <v>678</v>
      </c>
      <c r="FA148" s="2">
        <v>678</v>
      </c>
      <c r="FB148" s="2">
        <v>661</v>
      </c>
      <c r="FC148" s="2">
        <v>676</v>
      </c>
      <c r="FD148" s="2">
        <v>676</v>
      </c>
      <c r="FE148" s="2">
        <v>706</v>
      </c>
      <c r="FF148" s="2">
        <v>703</v>
      </c>
      <c r="FG148" s="2">
        <v>698</v>
      </c>
      <c r="FH148" s="2">
        <v>710</v>
      </c>
      <c r="FI148" s="2">
        <v>691</v>
      </c>
      <c r="FJ148" s="2">
        <v>695</v>
      </c>
      <c r="FK148" s="2">
        <v>698</v>
      </c>
      <c r="FL148" s="2">
        <v>824</v>
      </c>
      <c r="FM148" s="2">
        <v>811</v>
      </c>
      <c r="FN148" s="2">
        <v>831</v>
      </c>
      <c r="FO148" s="2">
        <v>841</v>
      </c>
      <c r="FP148" s="2">
        <v>846</v>
      </c>
      <c r="FQ148" s="2">
        <v>817</v>
      </c>
      <c r="FR148" s="2">
        <v>805</v>
      </c>
      <c r="FS148" s="2">
        <v>792</v>
      </c>
      <c r="FT148" s="2">
        <v>796</v>
      </c>
      <c r="FU148" s="2">
        <v>808</v>
      </c>
      <c r="FV148" s="2">
        <v>806</v>
      </c>
      <c r="FW148" s="2">
        <v>800</v>
      </c>
      <c r="FX148" s="2">
        <v>839</v>
      </c>
      <c r="FY148" s="2">
        <v>802</v>
      </c>
      <c r="FZ148" s="2">
        <v>790</v>
      </c>
      <c r="GA148" s="2">
        <v>790</v>
      </c>
      <c r="GB148" s="2">
        <v>775</v>
      </c>
      <c r="GC148" s="2">
        <v>785</v>
      </c>
      <c r="GD148" s="2">
        <v>777</v>
      </c>
      <c r="GE148" s="2">
        <v>775</v>
      </c>
      <c r="GF148" s="2">
        <v>747</v>
      </c>
      <c r="GG148" s="2">
        <v>792</v>
      </c>
      <c r="GH148" s="2">
        <v>764</v>
      </c>
      <c r="GI148" s="2">
        <v>773</v>
      </c>
      <c r="GJ148" s="2">
        <v>756</v>
      </c>
      <c r="GK148" s="2">
        <v>802</v>
      </c>
      <c r="GL148" s="2">
        <v>804</v>
      </c>
      <c r="GM148" s="2">
        <v>790</v>
      </c>
      <c r="GN148" s="2">
        <v>785</v>
      </c>
      <c r="GO148" s="2">
        <v>768</v>
      </c>
      <c r="GP148" s="2">
        <v>743</v>
      </c>
      <c r="GQ148" s="2">
        <v>734</v>
      </c>
      <c r="GR148" s="2">
        <v>726</v>
      </c>
      <c r="GS148" s="2">
        <v>741</v>
      </c>
      <c r="GT148" s="2">
        <v>722</v>
      </c>
      <c r="GU148" s="2">
        <v>708</v>
      </c>
      <c r="GV148" s="2">
        <v>722</v>
      </c>
      <c r="GW148" s="2">
        <v>743</v>
      </c>
      <c r="GX148" s="2">
        <v>748</v>
      </c>
      <c r="GY148" s="2">
        <v>757</v>
      </c>
      <c r="GZ148" s="2">
        <v>769</v>
      </c>
      <c r="HA148" s="2">
        <v>727</v>
      </c>
      <c r="HB148" s="2">
        <v>708</v>
      </c>
      <c r="HC148" s="2">
        <v>721</v>
      </c>
      <c r="HD148" s="2">
        <v>745</v>
      </c>
      <c r="HE148" s="2">
        <v>752</v>
      </c>
      <c r="HF148" s="2">
        <v>758</v>
      </c>
      <c r="HG148" s="2">
        <v>751</v>
      </c>
      <c r="HH148" s="2">
        <v>751</v>
      </c>
      <c r="HI148" s="2">
        <v>755</v>
      </c>
      <c r="HJ148" s="2">
        <v>754</v>
      </c>
      <c r="HK148" s="2">
        <v>754</v>
      </c>
      <c r="HL148" s="2">
        <v>760</v>
      </c>
      <c r="HM148" s="2">
        <v>836</v>
      </c>
      <c r="HN148" s="2">
        <v>828</v>
      </c>
      <c r="HO148" s="2">
        <v>826</v>
      </c>
      <c r="HP148" s="2">
        <v>821</v>
      </c>
      <c r="HQ148" s="2">
        <v>850</v>
      </c>
      <c r="HR148" s="2">
        <v>874</v>
      </c>
      <c r="HS148" s="2">
        <v>854</v>
      </c>
      <c r="HT148" s="2">
        <v>812</v>
      </c>
      <c r="HU148" s="2">
        <v>800</v>
      </c>
      <c r="HV148" s="2">
        <v>817</v>
      </c>
      <c r="HW148" s="2">
        <v>806</v>
      </c>
      <c r="HX148" s="2">
        <v>806</v>
      </c>
      <c r="HY148" s="2">
        <v>803</v>
      </c>
      <c r="HZ148" s="2">
        <v>809</v>
      </c>
      <c r="IA148" s="2">
        <v>808</v>
      </c>
      <c r="IB148" s="2">
        <v>793</v>
      </c>
      <c r="IC148" s="2">
        <v>786</v>
      </c>
      <c r="ID148" s="2">
        <v>809</v>
      </c>
      <c r="IE148" s="2">
        <v>780</v>
      </c>
      <c r="IF148" s="2">
        <v>779</v>
      </c>
      <c r="IG148" s="2">
        <v>771</v>
      </c>
      <c r="IH148" s="2">
        <v>771</v>
      </c>
      <c r="II148" s="2">
        <v>775</v>
      </c>
      <c r="IJ148" s="2">
        <v>778</v>
      </c>
      <c r="IK148" s="2">
        <v>787</v>
      </c>
      <c r="IL148" s="2">
        <v>777</v>
      </c>
      <c r="IM148" s="2">
        <v>795</v>
      </c>
      <c r="IN148" s="2">
        <v>785</v>
      </c>
      <c r="IO148" s="2">
        <v>794</v>
      </c>
      <c r="IP148" s="2">
        <v>786</v>
      </c>
      <c r="IQ148" s="2">
        <v>796</v>
      </c>
      <c r="IR148" s="2">
        <v>800</v>
      </c>
      <c r="IS148" s="2">
        <v>791</v>
      </c>
      <c r="IT148" s="2">
        <v>780</v>
      </c>
    </row>
    <row r="149" spans="1:254" ht="15.9" customHeight="1">
      <c r="A149" s="61" t="s">
        <v>292</v>
      </c>
      <c r="B149" s="6" t="s">
        <v>293</v>
      </c>
      <c r="C149" s="15">
        <v>1154</v>
      </c>
      <c r="D149" s="16">
        <v>31</v>
      </c>
      <c r="E149" s="13">
        <v>1123</v>
      </c>
      <c r="F149" s="13">
        <v>1168</v>
      </c>
      <c r="G149" s="13">
        <v>1138</v>
      </c>
      <c r="H149" s="13">
        <v>1098</v>
      </c>
      <c r="I149" s="13">
        <v>1093</v>
      </c>
      <c r="J149" s="13">
        <v>1076</v>
      </c>
      <c r="K149" s="13">
        <v>1051</v>
      </c>
      <c r="L149" s="13">
        <v>1108</v>
      </c>
      <c r="M149" s="13">
        <v>1196</v>
      </c>
      <c r="N149" s="13">
        <v>1234</v>
      </c>
      <c r="O149" s="13">
        <v>1229</v>
      </c>
      <c r="P149" s="13">
        <v>1195</v>
      </c>
      <c r="Q149" s="13">
        <v>1196</v>
      </c>
      <c r="R149" s="13">
        <v>1186</v>
      </c>
      <c r="S149" s="13">
        <v>1271</v>
      </c>
      <c r="T149" s="13">
        <v>1305</v>
      </c>
      <c r="U149" s="13">
        <v>1255</v>
      </c>
      <c r="V149" s="13">
        <v>1270</v>
      </c>
      <c r="W149" s="13">
        <v>1259</v>
      </c>
      <c r="X149" s="13">
        <v>1230</v>
      </c>
      <c r="Y149" s="13">
        <v>1216</v>
      </c>
      <c r="Z149" s="13">
        <v>1256</v>
      </c>
      <c r="AA149" s="13">
        <v>1242</v>
      </c>
      <c r="AB149" s="13">
        <v>1254</v>
      </c>
      <c r="AC149" s="13">
        <v>1237</v>
      </c>
      <c r="AD149" s="13">
        <v>1224</v>
      </c>
      <c r="AE149" s="13">
        <v>1245</v>
      </c>
      <c r="AF149" s="13">
        <v>1245</v>
      </c>
      <c r="AG149" s="13">
        <v>1320</v>
      </c>
      <c r="AH149" s="13">
        <v>1332</v>
      </c>
      <c r="AI149" s="13">
        <v>1363</v>
      </c>
      <c r="AJ149" s="13">
        <v>1366</v>
      </c>
      <c r="AK149" s="13">
        <v>1418</v>
      </c>
      <c r="AL149" s="13">
        <v>1370</v>
      </c>
      <c r="AM149" s="13">
        <v>1367</v>
      </c>
      <c r="AN149" s="13">
        <v>1329</v>
      </c>
      <c r="AO149" s="13">
        <v>1325</v>
      </c>
      <c r="AP149" s="13">
        <v>1267</v>
      </c>
      <c r="AQ149" s="13">
        <v>1294</v>
      </c>
      <c r="AR149" s="13">
        <v>1312</v>
      </c>
      <c r="AS149" s="13">
        <v>1345</v>
      </c>
      <c r="AT149" s="13">
        <v>1395</v>
      </c>
      <c r="AU149" s="13">
        <v>1412</v>
      </c>
      <c r="AV149" s="13">
        <v>1436</v>
      </c>
      <c r="AW149" s="13">
        <v>1406</v>
      </c>
      <c r="AX149" s="13">
        <v>1446</v>
      </c>
      <c r="AY149" s="13">
        <v>1421</v>
      </c>
      <c r="AZ149" s="13">
        <v>1447</v>
      </c>
      <c r="BA149" s="13">
        <v>1480</v>
      </c>
      <c r="BB149" s="13">
        <v>1588</v>
      </c>
      <c r="BC149" s="13">
        <v>1606</v>
      </c>
      <c r="BD149" s="13">
        <v>1687</v>
      </c>
      <c r="BE149" s="13">
        <v>1890</v>
      </c>
      <c r="BF149" s="13">
        <v>2030</v>
      </c>
      <c r="BG149" s="13">
        <v>1773</v>
      </c>
      <c r="BH149" s="13">
        <v>1877</v>
      </c>
      <c r="BI149" s="13">
        <v>1958</v>
      </c>
      <c r="BJ149" s="13">
        <v>1940</v>
      </c>
      <c r="BK149" s="13">
        <v>1540</v>
      </c>
      <c r="BL149" s="13">
        <v>1530</v>
      </c>
      <c r="BM149" s="67">
        <v>1624</v>
      </c>
      <c r="BN149" s="67">
        <v>1660</v>
      </c>
      <c r="BO149" s="67">
        <v>1664</v>
      </c>
      <c r="BP149" s="67">
        <v>1717</v>
      </c>
      <c r="BQ149" s="67">
        <v>1748</v>
      </c>
      <c r="BR149" s="67">
        <v>1853</v>
      </c>
      <c r="BS149" s="67">
        <v>2121</v>
      </c>
      <c r="BT149" s="67">
        <v>2127</v>
      </c>
      <c r="BU149" s="67">
        <v>1931</v>
      </c>
      <c r="BV149" s="67">
        <v>2030</v>
      </c>
      <c r="BW149" s="67">
        <v>2130</v>
      </c>
      <c r="BX149" s="67">
        <v>2265</v>
      </c>
      <c r="BY149" s="67">
        <v>2262</v>
      </c>
      <c r="BZ149" s="67">
        <v>1862</v>
      </c>
      <c r="CA149" s="516">
        <v>2045</v>
      </c>
      <c r="CB149" s="516">
        <v>1988</v>
      </c>
      <c r="CC149" s="516">
        <v>2127</v>
      </c>
      <c r="CD149" s="516">
        <v>1727</v>
      </c>
      <c r="CE149" s="516">
        <v>1644</v>
      </c>
      <c r="CF149" s="516">
        <v>1344</v>
      </c>
      <c r="CG149" s="516">
        <v>1415</v>
      </c>
      <c r="CH149" s="516">
        <v>1533</v>
      </c>
      <c r="CI149" s="516">
        <v>1933</v>
      </c>
      <c r="CJ149" s="516">
        <v>1829</v>
      </c>
      <c r="CK149" s="516">
        <v>1530</v>
      </c>
      <c r="CL149" s="516">
        <v>1618</v>
      </c>
      <c r="CM149" s="516">
        <v>1318</v>
      </c>
      <c r="CN149" s="516">
        <v>1200</v>
      </c>
      <c r="CO149" s="516">
        <v>1379</v>
      </c>
      <c r="CP149" s="516">
        <v>1219</v>
      </c>
      <c r="CQ149" s="516">
        <v>1387</v>
      </c>
      <c r="CR149" s="516">
        <v>1087</v>
      </c>
      <c r="CS149" s="516">
        <v>1096</v>
      </c>
      <c r="CT149" s="516">
        <v>1176</v>
      </c>
      <c r="CU149" s="516">
        <v>1093</v>
      </c>
      <c r="CV149" s="516">
        <v>1023</v>
      </c>
      <c r="CW149" s="516">
        <v>1057</v>
      </c>
      <c r="CX149" s="516">
        <v>1005</v>
      </c>
      <c r="CY149" s="516">
        <v>1148</v>
      </c>
      <c r="CZ149" s="516">
        <v>1096</v>
      </c>
      <c r="DA149" s="2">
        <v>1000</v>
      </c>
      <c r="DB149" s="2">
        <v>1000</v>
      </c>
      <c r="DC149" s="2">
        <v>943</v>
      </c>
      <c r="DD149" s="2">
        <v>936</v>
      </c>
      <c r="DE149" s="2">
        <v>916</v>
      </c>
      <c r="DF149" s="2">
        <v>857</v>
      </c>
      <c r="DG149" s="2">
        <v>916</v>
      </c>
      <c r="DH149" s="2">
        <v>975</v>
      </c>
      <c r="DI149" s="2">
        <v>954</v>
      </c>
      <c r="DJ149" s="2">
        <v>921</v>
      </c>
      <c r="DK149" s="2">
        <v>884</v>
      </c>
      <c r="DL149" s="2">
        <v>879</v>
      </c>
      <c r="DM149" s="2">
        <v>869</v>
      </c>
      <c r="DN149" s="2">
        <v>908</v>
      </c>
      <c r="DO149" s="2">
        <v>911</v>
      </c>
      <c r="DP149" s="2">
        <v>902</v>
      </c>
      <c r="DQ149" s="2">
        <v>864</v>
      </c>
      <c r="DR149" s="2">
        <v>833</v>
      </c>
      <c r="DS149" s="2">
        <v>812</v>
      </c>
      <c r="DT149" s="2">
        <v>813</v>
      </c>
      <c r="DU149" s="2">
        <v>813</v>
      </c>
      <c r="DV149" s="2">
        <v>828</v>
      </c>
      <c r="DW149" s="2">
        <v>817</v>
      </c>
      <c r="DX149" s="2">
        <v>863</v>
      </c>
      <c r="DY149" s="2">
        <v>871</v>
      </c>
      <c r="DZ149" s="2">
        <v>890</v>
      </c>
      <c r="EA149" s="2">
        <v>885</v>
      </c>
      <c r="EB149" s="2">
        <v>875</v>
      </c>
      <c r="EC149" s="2">
        <v>896</v>
      </c>
      <c r="ED149" s="2">
        <v>919</v>
      </c>
      <c r="EE149" s="2">
        <v>916</v>
      </c>
      <c r="EF149" s="2">
        <v>934</v>
      </c>
      <c r="EG149" s="2">
        <v>884</v>
      </c>
      <c r="EH149" s="2">
        <v>860</v>
      </c>
      <c r="EI149" s="2">
        <v>868</v>
      </c>
      <c r="EJ149" s="2">
        <v>867</v>
      </c>
      <c r="EK149" s="2">
        <v>864</v>
      </c>
      <c r="EL149" s="2">
        <v>845</v>
      </c>
      <c r="EM149" s="2">
        <v>854</v>
      </c>
      <c r="EN149" s="2">
        <v>849</v>
      </c>
      <c r="EO149" s="2">
        <v>822</v>
      </c>
      <c r="EP149" s="2">
        <v>825</v>
      </c>
      <c r="EQ149" s="2">
        <v>842</v>
      </c>
      <c r="ER149" s="2">
        <v>811</v>
      </c>
      <c r="ES149" s="2">
        <v>792</v>
      </c>
      <c r="ET149" s="2">
        <v>811</v>
      </c>
      <c r="EU149" s="2">
        <v>808</v>
      </c>
      <c r="EV149" s="2">
        <v>801</v>
      </c>
      <c r="EW149" s="2">
        <v>813</v>
      </c>
      <c r="EX149" s="2">
        <v>810</v>
      </c>
      <c r="EY149" s="2">
        <v>800</v>
      </c>
      <c r="EZ149" s="2">
        <v>785</v>
      </c>
      <c r="FA149" s="2">
        <v>790</v>
      </c>
      <c r="FB149" s="2">
        <v>795</v>
      </c>
      <c r="FC149" s="2">
        <v>789</v>
      </c>
      <c r="FD149" s="2">
        <v>795</v>
      </c>
      <c r="FE149" s="2">
        <v>802</v>
      </c>
      <c r="FF149" s="2">
        <v>782</v>
      </c>
      <c r="FG149" s="2">
        <v>760</v>
      </c>
      <c r="FH149" s="2">
        <v>768</v>
      </c>
      <c r="FI149" s="2">
        <v>775</v>
      </c>
      <c r="FJ149" s="2">
        <v>774</v>
      </c>
      <c r="FK149" s="2">
        <v>778</v>
      </c>
      <c r="FL149" s="2">
        <v>779</v>
      </c>
      <c r="FM149" s="2">
        <v>775</v>
      </c>
      <c r="FN149" s="2">
        <v>785</v>
      </c>
      <c r="FO149" s="2">
        <v>817</v>
      </c>
      <c r="FP149" s="2">
        <v>819</v>
      </c>
      <c r="FQ149" s="2">
        <v>797</v>
      </c>
      <c r="FR149" s="2">
        <v>796</v>
      </c>
      <c r="FS149" s="2">
        <v>795</v>
      </c>
      <c r="FT149" s="2">
        <v>797</v>
      </c>
      <c r="FU149" s="2">
        <v>812</v>
      </c>
      <c r="FV149" s="2">
        <v>792</v>
      </c>
      <c r="FW149" s="2">
        <v>789</v>
      </c>
      <c r="FX149" s="2">
        <v>835</v>
      </c>
      <c r="FY149" s="2">
        <v>985</v>
      </c>
      <c r="FZ149" s="2">
        <v>994</v>
      </c>
      <c r="GA149" s="2">
        <v>1011</v>
      </c>
      <c r="GB149" s="2">
        <v>995</v>
      </c>
      <c r="GC149" s="2">
        <v>998</v>
      </c>
      <c r="GD149" s="2">
        <v>990</v>
      </c>
      <c r="GE149" s="2">
        <v>998</v>
      </c>
      <c r="GF149" s="2">
        <v>1007</v>
      </c>
      <c r="GG149" s="2">
        <v>1020</v>
      </c>
      <c r="GH149" s="2">
        <v>1010</v>
      </c>
      <c r="GI149" s="2">
        <v>1009</v>
      </c>
      <c r="GJ149" s="2">
        <v>947</v>
      </c>
      <c r="GK149" s="2">
        <v>1000</v>
      </c>
      <c r="GL149" s="2">
        <v>1040</v>
      </c>
      <c r="GM149" s="2">
        <v>995</v>
      </c>
      <c r="GN149" s="2">
        <v>977</v>
      </c>
      <c r="GO149" s="2">
        <v>995</v>
      </c>
      <c r="GP149" s="2">
        <v>967</v>
      </c>
      <c r="GQ149" s="2">
        <v>970</v>
      </c>
      <c r="GR149" s="2">
        <v>961</v>
      </c>
      <c r="GS149" s="2">
        <v>989</v>
      </c>
      <c r="GT149" s="2">
        <v>1014</v>
      </c>
      <c r="GU149" s="2">
        <v>935</v>
      </c>
      <c r="GV149" s="2">
        <v>971</v>
      </c>
      <c r="GW149" s="2">
        <v>1006</v>
      </c>
      <c r="GX149" s="2">
        <v>1009</v>
      </c>
      <c r="GY149" s="2">
        <v>1023</v>
      </c>
      <c r="GZ149" s="2">
        <v>1023</v>
      </c>
      <c r="HA149" s="2">
        <v>1042</v>
      </c>
      <c r="HB149" s="2">
        <v>1010</v>
      </c>
      <c r="HC149" s="2">
        <v>1016</v>
      </c>
      <c r="HD149" s="2">
        <v>1081</v>
      </c>
      <c r="HE149" s="2">
        <v>1075</v>
      </c>
      <c r="HF149" s="2">
        <v>1070</v>
      </c>
      <c r="HG149" s="2">
        <v>1071</v>
      </c>
      <c r="HH149" s="2">
        <v>1130</v>
      </c>
      <c r="HI149" s="2">
        <v>1135</v>
      </c>
      <c r="HJ149" s="2">
        <v>1166</v>
      </c>
      <c r="HK149" s="2">
        <v>1131</v>
      </c>
      <c r="HL149" s="2">
        <v>1143</v>
      </c>
      <c r="HM149" s="2">
        <v>1147</v>
      </c>
      <c r="HN149" s="2">
        <v>1138</v>
      </c>
      <c r="HO149" s="2">
        <v>1125</v>
      </c>
      <c r="HP149" s="2">
        <v>1158</v>
      </c>
      <c r="HQ149" s="2">
        <v>1056</v>
      </c>
      <c r="HR149" s="2">
        <v>1135</v>
      </c>
      <c r="HS149" s="2">
        <v>1130</v>
      </c>
      <c r="HT149" s="2">
        <v>1214</v>
      </c>
      <c r="HU149" s="2">
        <v>1060</v>
      </c>
      <c r="HV149" s="2">
        <v>1010</v>
      </c>
      <c r="HW149" s="2">
        <v>917</v>
      </c>
      <c r="HX149" s="2">
        <v>956</v>
      </c>
      <c r="HY149" s="2">
        <v>949</v>
      </c>
      <c r="HZ149" s="2">
        <v>926</v>
      </c>
      <c r="IA149" s="2">
        <v>926</v>
      </c>
      <c r="IB149" s="2">
        <v>883</v>
      </c>
      <c r="IC149" s="2">
        <v>859</v>
      </c>
      <c r="ID149" s="2">
        <v>857</v>
      </c>
      <c r="IE149" s="2">
        <v>840</v>
      </c>
      <c r="IF149" s="2">
        <v>860</v>
      </c>
      <c r="IG149" s="2">
        <v>833</v>
      </c>
      <c r="IH149" s="2">
        <v>859</v>
      </c>
      <c r="II149" s="2">
        <v>762</v>
      </c>
      <c r="IJ149" s="2">
        <v>756</v>
      </c>
      <c r="IK149" s="2">
        <v>758</v>
      </c>
      <c r="IL149" s="2">
        <v>754</v>
      </c>
      <c r="IM149" s="2">
        <v>744</v>
      </c>
      <c r="IN149" s="2">
        <v>746</v>
      </c>
      <c r="IO149" s="2">
        <v>747</v>
      </c>
      <c r="IP149" s="2">
        <v>748</v>
      </c>
      <c r="IQ149" s="2">
        <v>764</v>
      </c>
      <c r="IR149" s="2">
        <v>750</v>
      </c>
      <c r="IS149" s="2">
        <v>748</v>
      </c>
      <c r="IT149" s="2">
        <v>748</v>
      </c>
    </row>
    <row r="150" spans="1:254" ht="15.9" customHeight="1">
      <c r="A150" s="61" t="s">
        <v>294</v>
      </c>
      <c r="B150" s="6" t="s">
        <v>295</v>
      </c>
      <c r="C150" s="15">
        <v>4852</v>
      </c>
      <c r="D150" s="16">
        <v>114</v>
      </c>
      <c r="E150" s="13">
        <v>4738</v>
      </c>
      <c r="F150" s="13">
        <v>4570</v>
      </c>
      <c r="G150" s="13">
        <v>4627</v>
      </c>
      <c r="H150" s="13">
        <v>4688</v>
      </c>
      <c r="I150" s="13">
        <v>4686</v>
      </c>
      <c r="J150" s="13">
        <v>5576</v>
      </c>
      <c r="K150" s="13">
        <v>5493</v>
      </c>
      <c r="L150" s="13">
        <v>5378</v>
      </c>
      <c r="M150" s="13">
        <v>5196</v>
      </c>
      <c r="N150" s="13">
        <v>4935</v>
      </c>
      <c r="O150" s="13">
        <v>4903</v>
      </c>
      <c r="P150" s="13">
        <v>4981</v>
      </c>
      <c r="Q150" s="13">
        <v>5105</v>
      </c>
      <c r="R150" s="13">
        <v>5076</v>
      </c>
      <c r="S150" s="13">
        <v>5100</v>
      </c>
      <c r="T150" s="13">
        <v>4936</v>
      </c>
      <c r="U150" s="13">
        <v>5063</v>
      </c>
      <c r="V150" s="13">
        <v>5037</v>
      </c>
      <c r="W150" s="13">
        <v>4979</v>
      </c>
      <c r="X150" s="13">
        <v>5018</v>
      </c>
      <c r="Y150" s="13">
        <v>5000</v>
      </c>
      <c r="Z150" s="13">
        <v>5119</v>
      </c>
      <c r="AA150" s="13">
        <v>5087</v>
      </c>
      <c r="AB150" s="13">
        <v>4910</v>
      </c>
      <c r="AC150" s="13">
        <v>4836</v>
      </c>
      <c r="AD150" s="13">
        <v>4551</v>
      </c>
      <c r="AE150" s="13">
        <v>4592</v>
      </c>
      <c r="AF150" s="13">
        <v>4630</v>
      </c>
      <c r="AG150" s="13">
        <v>4301</v>
      </c>
      <c r="AH150" s="13">
        <v>4267</v>
      </c>
      <c r="AI150" s="13">
        <v>4368</v>
      </c>
      <c r="AJ150" s="13">
        <v>4304</v>
      </c>
      <c r="AK150" s="13">
        <v>4256</v>
      </c>
      <c r="AL150" s="13">
        <v>4358</v>
      </c>
      <c r="AM150" s="13">
        <v>4655</v>
      </c>
      <c r="AN150" s="13">
        <v>4596</v>
      </c>
      <c r="AO150" s="13">
        <v>4505</v>
      </c>
      <c r="AP150" s="13">
        <v>4565</v>
      </c>
      <c r="AQ150" s="13">
        <v>4496</v>
      </c>
      <c r="AR150" s="13">
        <v>4600</v>
      </c>
      <c r="AS150" s="13">
        <v>4650</v>
      </c>
      <c r="AT150" s="13">
        <v>4626</v>
      </c>
      <c r="AU150" s="13">
        <v>4699</v>
      </c>
      <c r="AV150" s="13">
        <v>4882</v>
      </c>
      <c r="AW150" s="13">
        <v>4743</v>
      </c>
      <c r="AX150" s="13">
        <v>4894</v>
      </c>
      <c r="AY150" s="13">
        <v>5047</v>
      </c>
      <c r="AZ150" s="13">
        <v>5224</v>
      </c>
      <c r="BA150" s="13">
        <v>5022</v>
      </c>
      <c r="BB150" s="13">
        <v>4832</v>
      </c>
      <c r="BC150" s="13">
        <v>4747</v>
      </c>
      <c r="BD150" s="13">
        <v>4564</v>
      </c>
      <c r="BE150" s="13">
        <v>4612</v>
      </c>
      <c r="BF150" s="13">
        <v>4697</v>
      </c>
      <c r="BG150" s="13">
        <v>4681</v>
      </c>
      <c r="BH150" s="13">
        <v>4735</v>
      </c>
      <c r="BI150" s="13">
        <v>4800</v>
      </c>
      <c r="BJ150" s="13">
        <v>4561</v>
      </c>
      <c r="BK150" s="13">
        <v>4332</v>
      </c>
      <c r="BL150" s="13">
        <v>4174</v>
      </c>
      <c r="BM150" s="67">
        <v>4340</v>
      </c>
      <c r="BN150" s="67">
        <v>4228</v>
      </c>
      <c r="BO150" s="67">
        <v>4301</v>
      </c>
      <c r="BP150" s="67">
        <v>4351</v>
      </c>
      <c r="BQ150" s="67">
        <v>4249</v>
      </c>
      <c r="BR150" s="67">
        <v>4183</v>
      </c>
      <c r="BS150" s="67">
        <v>4142</v>
      </c>
      <c r="BT150" s="67">
        <v>4313</v>
      </c>
      <c r="BU150" s="67">
        <v>4409</v>
      </c>
      <c r="BV150" s="67">
        <v>5092</v>
      </c>
      <c r="BW150" s="67">
        <v>5075</v>
      </c>
      <c r="BX150" s="67">
        <v>5155</v>
      </c>
      <c r="BY150" s="67">
        <v>4988</v>
      </c>
      <c r="BZ150" s="67">
        <v>4965</v>
      </c>
      <c r="CA150" s="516">
        <v>4886</v>
      </c>
      <c r="CB150" s="516">
        <v>4874</v>
      </c>
      <c r="CC150" s="516">
        <v>4878</v>
      </c>
      <c r="CD150" s="516">
        <v>4650</v>
      </c>
      <c r="CE150" s="516">
        <v>4492</v>
      </c>
      <c r="CF150" s="516">
        <v>4418</v>
      </c>
      <c r="CG150" s="516">
        <v>4511</v>
      </c>
      <c r="CH150" s="516">
        <v>4525</v>
      </c>
      <c r="CI150" s="516">
        <v>4475</v>
      </c>
      <c r="CJ150" s="516">
        <v>4470</v>
      </c>
      <c r="CK150" s="516">
        <v>4451</v>
      </c>
      <c r="CL150" s="516">
        <v>4416</v>
      </c>
      <c r="CM150" s="516">
        <v>4635</v>
      </c>
      <c r="CN150" s="516">
        <v>4332</v>
      </c>
      <c r="CO150" s="516">
        <v>4250</v>
      </c>
      <c r="CP150" s="516">
        <v>4257</v>
      </c>
      <c r="CQ150" s="516">
        <v>4221</v>
      </c>
      <c r="CR150" s="516">
        <v>4246</v>
      </c>
      <c r="CS150" s="516">
        <v>4293</v>
      </c>
      <c r="CT150" s="516">
        <v>4229</v>
      </c>
      <c r="CU150" s="516">
        <v>4290</v>
      </c>
      <c r="CV150" s="516">
        <v>4301</v>
      </c>
      <c r="CW150" s="516">
        <v>4314</v>
      </c>
      <c r="CX150" s="516">
        <v>4321</v>
      </c>
      <c r="CY150" s="516">
        <v>4305</v>
      </c>
      <c r="CZ150" s="516">
        <v>4237</v>
      </c>
      <c r="DA150" s="2">
        <v>4247</v>
      </c>
      <c r="DB150" s="2">
        <v>4342</v>
      </c>
      <c r="DC150" s="2">
        <v>4382</v>
      </c>
      <c r="DD150" s="2">
        <v>4391</v>
      </c>
      <c r="DE150" s="2">
        <v>4137</v>
      </c>
      <c r="DF150" s="2">
        <v>4143</v>
      </c>
      <c r="DG150" s="2">
        <v>4070</v>
      </c>
      <c r="DH150" s="2">
        <v>4125</v>
      </c>
      <c r="DI150" s="2">
        <v>4367</v>
      </c>
      <c r="DJ150" s="2">
        <v>4161</v>
      </c>
      <c r="DK150" s="2">
        <v>3800</v>
      </c>
      <c r="DL150" s="2">
        <v>3561</v>
      </c>
      <c r="DM150" s="2">
        <v>3833</v>
      </c>
      <c r="DN150" s="2">
        <v>3924</v>
      </c>
      <c r="DO150" s="2">
        <v>3890</v>
      </c>
      <c r="DP150" s="2">
        <v>3930</v>
      </c>
      <c r="DQ150" s="2">
        <v>4106</v>
      </c>
      <c r="DR150" s="2">
        <v>4053</v>
      </c>
      <c r="DS150" s="2">
        <v>4220</v>
      </c>
      <c r="DT150" s="2">
        <v>4404</v>
      </c>
      <c r="DU150" s="2">
        <v>4224</v>
      </c>
      <c r="DV150" s="2">
        <v>4222</v>
      </c>
      <c r="DW150" s="2">
        <v>4339</v>
      </c>
      <c r="DX150" s="2">
        <v>4287</v>
      </c>
      <c r="DY150" s="2">
        <v>4642</v>
      </c>
      <c r="DZ150" s="2">
        <v>4640</v>
      </c>
      <c r="EA150" s="2">
        <v>4701</v>
      </c>
      <c r="EB150" s="2">
        <v>5685</v>
      </c>
      <c r="EC150" s="2">
        <v>5779</v>
      </c>
      <c r="ED150" s="2">
        <v>5839</v>
      </c>
      <c r="EE150" s="2">
        <v>5835</v>
      </c>
      <c r="EF150" s="2">
        <v>5930</v>
      </c>
      <c r="EG150" s="2">
        <v>5856</v>
      </c>
      <c r="EH150" s="2">
        <v>5917</v>
      </c>
      <c r="EI150" s="2">
        <v>6035</v>
      </c>
      <c r="EJ150" s="2">
        <v>6067</v>
      </c>
      <c r="EK150" s="2">
        <v>5997</v>
      </c>
      <c r="EL150" s="2">
        <v>6150</v>
      </c>
      <c r="EM150" s="2">
        <v>6139</v>
      </c>
      <c r="EN150" s="2">
        <v>6207</v>
      </c>
      <c r="EO150" s="2">
        <v>6197</v>
      </c>
      <c r="EP150" s="2">
        <v>6159</v>
      </c>
      <c r="EQ150" s="2">
        <v>6127</v>
      </c>
      <c r="ER150" s="2">
        <v>6183</v>
      </c>
      <c r="ES150" s="2">
        <v>6023</v>
      </c>
      <c r="ET150" s="2">
        <v>6021</v>
      </c>
      <c r="EU150" s="2">
        <v>5991</v>
      </c>
      <c r="EV150" s="2">
        <v>6009</v>
      </c>
      <c r="EW150" s="2">
        <v>5995</v>
      </c>
      <c r="EX150" s="2">
        <v>5990</v>
      </c>
      <c r="EY150" s="2">
        <v>6064</v>
      </c>
      <c r="EZ150" s="2">
        <v>6041</v>
      </c>
      <c r="FA150" s="2">
        <v>6179</v>
      </c>
      <c r="FB150" s="2">
        <v>6119</v>
      </c>
      <c r="FC150" s="2">
        <v>6053</v>
      </c>
      <c r="FD150" s="2">
        <v>6117</v>
      </c>
      <c r="FE150" s="2">
        <v>6231</v>
      </c>
      <c r="FF150" s="2">
        <v>6175</v>
      </c>
      <c r="FG150" s="2">
        <v>6162</v>
      </c>
      <c r="FH150" s="2">
        <v>6160</v>
      </c>
      <c r="FI150" s="2">
        <v>6175</v>
      </c>
      <c r="FJ150" s="2">
        <v>6182</v>
      </c>
      <c r="FK150" s="2">
        <v>6039</v>
      </c>
      <c r="FL150" s="2">
        <v>6212</v>
      </c>
      <c r="FM150" s="2">
        <v>6267</v>
      </c>
      <c r="FN150" s="2">
        <v>6351</v>
      </c>
      <c r="FO150" s="2">
        <v>6285</v>
      </c>
      <c r="FP150" s="2">
        <v>6234</v>
      </c>
      <c r="FQ150" s="2">
        <v>6287</v>
      </c>
      <c r="FR150" s="2">
        <v>6360</v>
      </c>
      <c r="FS150" s="2">
        <v>6305</v>
      </c>
      <c r="FT150" s="2">
        <v>6399</v>
      </c>
      <c r="FU150" s="2">
        <v>6152</v>
      </c>
      <c r="FV150" s="2">
        <v>6055</v>
      </c>
      <c r="FW150" s="2">
        <v>6064</v>
      </c>
      <c r="FX150" s="2">
        <v>6327</v>
      </c>
      <c r="FY150" s="2">
        <v>6330</v>
      </c>
      <c r="FZ150" s="2">
        <v>6224</v>
      </c>
      <c r="GA150" s="2">
        <v>6195</v>
      </c>
      <c r="GB150" s="2">
        <v>6178</v>
      </c>
      <c r="GC150" s="2">
        <v>6159</v>
      </c>
      <c r="GD150" s="2">
        <v>6003</v>
      </c>
      <c r="GE150" s="2">
        <v>5712</v>
      </c>
      <c r="GF150" s="2">
        <v>5566</v>
      </c>
      <c r="GG150" s="2">
        <v>5466</v>
      </c>
      <c r="GH150" s="2">
        <v>6030</v>
      </c>
      <c r="GI150" s="2">
        <v>5704</v>
      </c>
      <c r="GJ150" s="2">
        <v>5701</v>
      </c>
      <c r="GK150" s="2">
        <v>5745</v>
      </c>
      <c r="GL150" s="2">
        <v>5888</v>
      </c>
      <c r="GM150" s="2">
        <v>5797</v>
      </c>
      <c r="GN150" s="2">
        <v>5793</v>
      </c>
      <c r="GO150" s="2">
        <v>5809</v>
      </c>
      <c r="GP150" s="2">
        <v>5693</v>
      </c>
      <c r="GQ150" s="2">
        <v>5545</v>
      </c>
      <c r="GR150" s="2">
        <v>5452</v>
      </c>
      <c r="GS150" s="2">
        <v>5519</v>
      </c>
      <c r="GT150" s="2">
        <v>5495</v>
      </c>
      <c r="GU150" s="2">
        <v>5519</v>
      </c>
      <c r="GV150" s="2">
        <v>5715</v>
      </c>
      <c r="GW150" s="2">
        <v>5785</v>
      </c>
      <c r="GX150" s="2">
        <v>5795</v>
      </c>
      <c r="GY150" s="2">
        <v>5748</v>
      </c>
      <c r="GZ150" s="2">
        <v>5815</v>
      </c>
      <c r="HA150" s="2">
        <v>5605</v>
      </c>
      <c r="HB150" s="2">
        <v>5563</v>
      </c>
      <c r="HC150" s="2">
        <v>5658</v>
      </c>
      <c r="HD150" s="2">
        <v>5673</v>
      </c>
      <c r="HE150" s="2">
        <v>5683</v>
      </c>
      <c r="HF150" s="2">
        <v>5820</v>
      </c>
      <c r="HG150" s="2">
        <v>5799</v>
      </c>
      <c r="HH150" s="2">
        <v>5788</v>
      </c>
      <c r="HI150" s="2">
        <v>5861</v>
      </c>
      <c r="HJ150" s="2">
        <v>5895</v>
      </c>
      <c r="HK150" s="2">
        <v>5965</v>
      </c>
      <c r="HL150" s="2">
        <v>5869</v>
      </c>
      <c r="HM150" s="2">
        <v>5820</v>
      </c>
      <c r="HN150" s="2">
        <v>5851</v>
      </c>
      <c r="HO150" s="2">
        <v>5894</v>
      </c>
      <c r="HP150" s="2">
        <v>5818</v>
      </c>
      <c r="HQ150" s="2">
        <v>5753</v>
      </c>
      <c r="HR150" s="2">
        <v>5727</v>
      </c>
      <c r="HS150" s="2">
        <v>5601</v>
      </c>
      <c r="HT150" s="2">
        <v>5568</v>
      </c>
      <c r="HU150" s="2">
        <v>5539</v>
      </c>
      <c r="HV150" s="2">
        <v>5694</v>
      </c>
      <c r="HW150" s="2">
        <v>5725</v>
      </c>
      <c r="HX150" s="2">
        <v>5796</v>
      </c>
      <c r="HY150" s="2">
        <v>5759</v>
      </c>
      <c r="HZ150" s="2">
        <v>5848</v>
      </c>
      <c r="IA150" s="2">
        <v>5882</v>
      </c>
      <c r="IB150" s="2">
        <v>5936</v>
      </c>
      <c r="IC150" s="2">
        <v>6039</v>
      </c>
      <c r="ID150" s="2">
        <v>6067</v>
      </c>
      <c r="IE150" s="2">
        <v>6144</v>
      </c>
      <c r="IF150" s="2">
        <v>6163</v>
      </c>
      <c r="IG150" s="2">
        <v>6181</v>
      </c>
      <c r="IH150" s="2">
        <v>6044</v>
      </c>
      <c r="II150" s="2">
        <v>6081</v>
      </c>
      <c r="IJ150" s="2">
        <v>6073</v>
      </c>
      <c r="IK150" s="2">
        <v>6086</v>
      </c>
      <c r="IL150" s="2">
        <v>6102</v>
      </c>
      <c r="IM150" s="2">
        <v>6228</v>
      </c>
      <c r="IN150" s="2">
        <v>6154</v>
      </c>
      <c r="IO150" s="2">
        <v>6121</v>
      </c>
      <c r="IP150" s="2">
        <v>5984</v>
      </c>
      <c r="IQ150" s="2">
        <v>6086</v>
      </c>
      <c r="IR150" s="2">
        <v>6019</v>
      </c>
      <c r="IS150" s="2">
        <v>5971</v>
      </c>
      <c r="IT150" s="2">
        <v>5881</v>
      </c>
    </row>
    <row r="151" spans="1:254" ht="15.9" customHeight="1">
      <c r="A151" s="61" t="s">
        <v>296</v>
      </c>
      <c r="B151" s="6" t="s">
        <v>297</v>
      </c>
      <c r="C151" s="15">
        <v>5810</v>
      </c>
      <c r="D151" s="16">
        <v>-120</v>
      </c>
      <c r="E151" s="13">
        <v>5930</v>
      </c>
      <c r="F151" s="13">
        <v>6090</v>
      </c>
      <c r="G151" s="13">
        <v>5640</v>
      </c>
      <c r="H151" s="13">
        <v>5500</v>
      </c>
      <c r="I151" s="13">
        <v>5500</v>
      </c>
      <c r="J151" s="13">
        <v>5270</v>
      </c>
      <c r="K151" s="13">
        <v>5140</v>
      </c>
      <c r="L151" s="13">
        <v>5410</v>
      </c>
      <c r="M151" s="13">
        <v>5720</v>
      </c>
      <c r="N151" s="13">
        <v>5720</v>
      </c>
      <c r="O151" s="13">
        <v>5780</v>
      </c>
      <c r="P151" s="13">
        <v>5740</v>
      </c>
      <c r="Q151" s="13">
        <v>5650</v>
      </c>
      <c r="R151" s="13">
        <v>5450</v>
      </c>
      <c r="S151" s="13">
        <v>5780</v>
      </c>
      <c r="T151" s="13">
        <v>5930</v>
      </c>
      <c r="U151" s="13">
        <v>5840</v>
      </c>
      <c r="V151" s="13">
        <v>5940</v>
      </c>
      <c r="W151" s="13">
        <v>6080</v>
      </c>
      <c r="X151" s="13">
        <v>5910</v>
      </c>
      <c r="Y151" s="13">
        <v>5940</v>
      </c>
      <c r="Z151" s="13">
        <v>6110</v>
      </c>
      <c r="AA151" s="13">
        <v>6420</v>
      </c>
      <c r="AB151" s="13">
        <v>6530</v>
      </c>
      <c r="AC151" s="13">
        <v>6520</v>
      </c>
      <c r="AD151" s="13">
        <v>6580</v>
      </c>
      <c r="AE151" s="13">
        <v>6520</v>
      </c>
      <c r="AF151" s="13">
        <v>6600</v>
      </c>
      <c r="AG151" s="13">
        <v>6910</v>
      </c>
      <c r="AH151" s="13">
        <v>7130</v>
      </c>
      <c r="AI151" s="13">
        <v>7010</v>
      </c>
      <c r="AJ151" s="13">
        <v>7090</v>
      </c>
      <c r="AK151" s="13">
        <v>7030</v>
      </c>
      <c r="AL151" s="13">
        <v>6820</v>
      </c>
      <c r="AM151" s="13">
        <v>6760</v>
      </c>
      <c r="AN151" s="13">
        <v>6780</v>
      </c>
      <c r="AO151" s="13">
        <v>6580</v>
      </c>
      <c r="AP151" s="13">
        <v>6550</v>
      </c>
      <c r="AQ151" s="13">
        <v>6280</v>
      </c>
      <c r="AR151" s="13">
        <v>6250</v>
      </c>
      <c r="AS151" s="13">
        <v>6260</v>
      </c>
      <c r="AT151" s="13">
        <v>6560</v>
      </c>
      <c r="AU151" s="13">
        <v>6420</v>
      </c>
      <c r="AV151" s="13">
        <v>6740</v>
      </c>
      <c r="AW151" s="13">
        <v>6820</v>
      </c>
      <c r="AX151" s="13">
        <v>6700</v>
      </c>
      <c r="AY151" s="13">
        <v>6600</v>
      </c>
      <c r="AZ151" s="13">
        <v>6990</v>
      </c>
      <c r="BA151" s="13">
        <v>6790</v>
      </c>
      <c r="BB151" s="13">
        <v>6760</v>
      </c>
      <c r="BC151" s="13">
        <v>6800</v>
      </c>
      <c r="BD151" s="13">
        <v>6940</v>
      </c>
      <c r="BE151" s="13">
        <v>7070</v>
      </c>
      <c r="BF151" s="13">
        <v>7090</v>
      </c>
      <c r="BG151" s="13">
        <v>7160</v>
      </c>
      <c r="BH151" s="13">
        <v>6860</v>
      </c>
      <c r="BI151" s="13">
        <v>7050</v>
      </c>
      <c r="BJ151" s="13">
        <v>7240</v>
      </c>
      <c r="BK151" s="13">
        <v>7410</v>
      </c>
      <c r="BL151" s="13">
        <v>7490</v>
      </c>
      <c r="BM151" s="67">
        <v>7640</v>
      </c>
      <c r="BN151" s="67">
        <v>7560</v>
      </c>
      <c r="BO151" s="67">
        <v>7680</v>
      </c>
      <c r="BP151" s="67">
        <v>7440</v>
      </c>
      <c r="BQ151" s="67">
        <v>7230</v>
      </c>
      <c r="BR151" s="67">
        <v>6770</v>
      </c>
      <c r="BS151" s="67">
        <v>6920</v>
      </c>
      <c r="BT151" s="67">
        <v>7020</v>
      </c>
      <c r="BU151" s="67">
        <v>6640</v>
      </c>
      <c r="BV151" s="67">
        <v>5640</v>
      </c>
      <c r="BW151" s="67">
        <v>5190</v>
      </c>
      <c r="BX151" s="67">
        <v>5370</v>
      </c>
      <c r="BY151" s="67">
        <v>5220</v>
      </c>
      <c r="BZ151" s="67">
        <v>5150</v>
      </c>
      <c r="CA151" s="516">
        <v>5100</v>
      </c>
      <c r="CB151" s="516">
        <v>5170</v>
      </c>
      <c r="CC151" s="516">
        <v>5200</v>
      </c>
      <c r="CD151" s="516">
        <v>5280</v>
      </c>
      <c r="CE151" s="516">
        <v>5010</v>
      </c>
      <c r="CF151" s="516">
        <v>5080</v>
      </c>
      <c r="CG151" s="516">
        <v>4870</v>
      </c>
      <c r="CH151" s="516">
        <v>4835</v>
      </c>
      <c r="CI151" s="516">
        <v>4620</v>
      </c>
      <c r="CJ151" s="516">
        <v>4560</v>
      </c>
      <c r="CK151" s="516">
        <v>4545</v>
      </c>
      <c r="CL151" s="516">
        <v>4485</v>
      </c>
      <c r="CM151" s="516">
        <v>4595</v>
      </c>
      <c r="CN151" s="516">
        <v>4360</v>
      </c>
      <c r="CO151" s="516">
        <v>4380</v>
      </c>
      <c r="CP151" s="516">
        <v>4500</v>
      </c>
      <c r="CQ151" s="516">
        <v>4540</v>
      </c>
      <c r="CR151" s="516">
        <v>4535</v>
      </c>
      <c r="CS151" s="516">
        <v>4390</v>
      </c>
      <c r="CT151" s="516">
        <v>4270</v>
      </c>
      <c r="CU151" s="516">
        <v>4625</v>
      </c>
      <c r="CV151" s="516">
        <v>4805</v>
      </c>
      <c r="CW151" s="516">
        <v>4685</v>
      </c>
      <c r="CX151" s="516">
        <v>4640</v>
      </c>
      <c r="CY151" s="516">
        <v>4660</v>
      </c>
      <c r="CZ151" s="516">
        <v>4710</v>
      </c>
      <c r="DA151" s="2">
        <v>4795</v>
      </c>
      <c r="DB151" s="2">
        <v>4690</v>
      </c>
      <c r="DC151" s="2">
        <v>4475</v>
      </c>
      <c r="DD151" s="2">
        <v>4765</v>
      </c>
      <c r="DE151" s="2">
        <v>4835</v>
      </c>
      <c r="DF151" s="2">
        <v>4660</v>
      </c>
      <c r="DG151" s="2">
        <v>4875</v>
      </c>
      <c r="DH151" s="2">
        <v>5160</v>
      </c>
      <c r="DI151" s="2">
        <v>5110</v>
      </c>
      <c r="DJ151" s="2">
        <v>4950</v>
      </c>
      <c r="DK151" s="2">
        <v>5040</v>
      </c>
      <c r="DL151" s="2">
        <v>5050</v>
      </c>
      <c r="DM151" s="2">
        <v>4910</v>
      </c>
      <c r="DN151" s="2">
        <v>4995</v>
      </c>
      <c r="DO151" s="2">
        <v>4975</v>
      </c>
      <c r="DP151" s="2">
        <v>4855</v>
      </c>
      <c r="DQ151" s="2">
        <v>4785</v>
      </c>
      <c r="DR151" s="2">
        <v>4645</v>
      </c>
      <c r="DS151" s="2">
        <v>4775</v>
      </c>
      <c r="DT151" s="2">
        <v>4565</v>
      </c>
      <c r="DU151" s="2">
        <v>4490</v>
      </c>
      <c r="DV151" s="2">
        <v>4280</v>
      </c>
      <c r="DW151" s="2">
        <v>4305</v>
      </c>
      <c r="DX151" s="2">
        <v>4280</v>
      </c>
      <c r="DY151" s="2">
        <v>4220</v>
      </c>
      <c r="DZ151" s="2">
        <v>4105</v>
      </c>
      <c r="EA151" s="2">
        <v>4155</v>
      </c>
      <c r="EB151" s="2">
        <v>4150</v>
      </c>
      <c r="EC151" s="2">
        <v>4200</v>
      </c>
      <c r="ED151" s="2">
        <v>4275</v>
      </c>
      <c r="EE151" s="2">
        <v>4265</v>
      </c>
      <c r="EF151" s="2">
        <v>4345</v>
      </c>
      <c r="EG151" s="2">
        <v>4370</v>
      </c>
      <c r="EH151" s="2">
        <v>4275</v>
      </c>
      <c r="EI151" s="2">
        <v>4220</v>
      </c>
      <c r="EJ151" s="2">
        <v>4250</v>
      </c>
      <c r="EK151" s="2">
        <v>4305</v>
      </c>
      <c r="EL151" s="2">
        <v>4290</v>
      </c>
      <c r="EM151" s="2">
        <v>4270</v>
      </c>
      <c r="EN151" s="2">
        <v>4200</v>
      </c>
      <c r="EO151" s="2">
        <v>4160</v>
      </c>
      <c r="EP151" s="2">
        <v>4200</v>
      </c>
      <c r="EQ151" s="2">
        <v>4110</v>
      </c>
      <c r="ER151" s="2">
        <v>4260</v>
      </c>
      <c r="ES151" s="2">
        <v>4220</v>
      </c>
      <c r="ET151" s="2">
        <v>4195</v>
      </c>
      <c r="EU151" s="2">
        <v>4155</v>
      </c>
      <c r="EV151" s="2">
        <v>4120</v>
      </c>
      <c r="EW151" s="2">
        <v>4060</v>
      </c>
      <c r="EX151" s="2">
        <v>4090</v>
      </c>
      <c r="EY151" s="2">
        <v>4140</v>
      </c>
      <c r="EZ151" s="2">
        <v>4105</v>
      </c>
      <c r="FA151" s="2">
        <v>3980</v>
      </c>
      <c r="FB151" s="2">
        <v>3950</v>
      </c>
      <c r="FC151" s="2">
        <v>4015</v>
      </c>
      <c r="FD151" s="2">
        <v>3985</v>
      </c>
      <c r="FE151" s="2">
        <v>4150</v>
      </c>
      <c r="FF151" s="2">
        <v>4135</v>
      </c>
      <c r="FG151" s="2">
        <v>4055</v>
      </c>
      <c r="FH151" s="2">
        <v>4075</v>
      </c>
      <c r="FI151" s="2">
        <v>4160</v>
      </c>
      <c r="FJ151" s="2">
        <v>4155</v>
      </c>
      <c r="FK151" s="2">
        <v>4120</v>
      </c>
      <c r="FL151" s="2">
        <v>4120</v>
      </c>
      <c r="FM151" s="2">
        <v>4055</v>
      </c>
      <c r="FN151" s="2">
        <v>3965</v>
      </c>
      <c r="FO151" s="2">
        <v>4145</v>
      </c>
      <c r="FP151" s="2">
        <v>4050</v>
      </c>
      <c r="FQ151" s="2">
        <v>3960</v>
      </c>
      <c r="FR151" s="2">
        <v>3920</v>
      </c>
      <c r="FS151" s="2">
        <v>3750</v>
      </c>
      <c r="FT151" s="2">
        <v>3705</v>
      </c>
      <c r="FU151" s="2">
        <v>3775</v>
      </c>
      <c r="FV151" s="2">
        <v>3720</v>
      </c>
      <c r="FW151" s="2">
        <v>3740</v>
      </c>
      <c r="FX151" s="2">
        <v>3810</v>
      </c>
      <c r="FY151" s="2">
        <v>3835</v>
      </c>
      <c r="FZ151" s="2">
        <v>3875</v>
      </c>
      <c r="GA151" s="2">
        <v>3825</v>
      </c>
      <c r="GB151" s="2">
        <v>3755</v>
      </c>
      <c r="GC151" s="2">
        <v>3790</v>
      </c>
      <c r="GD151" s="2">
        <v>3710</v>
      </c>
      <c r="GE151" s="2">
        <v>3820</v>
      </c>
      <c r="GF151" s="2">
        <v>3830</v>
      </c>
      <c r="GG151" s="2">
        <v>3920</v>
      </c>
      <c r="GH151" s="2">
        <v>3950</v>
      </c>
      <c r="GI151" s="2">
        <v>3690</v>
      </c>
      <c r="GJ151" s="2">
        <v>3715</v>
      </c>
      <c r="GK151" s="2">
        <v>3725</v>
      </c>
      <c r="GL151" s="2">
        <v>3895</v>
      </c>
      <c r="GM151" s="2">
        <v>3750</v>
      </c>
      <c r="GN151" s="2">
        <v>3640</v>
      </c>
      <c r="GO151" s="2">
        <v>3625</v>
      </c>
      <c r="GP151" s="2">
        <v>3550</v>
      </c>
      <c r="GQ151" s="2">
        <v>3525</v>
      </c>
      <c r="GR151" s="2">
        <v>3460</v>
      </c>
      <c r="GS151" s="2">
        <v>3520</v>
      </c>
      <c r="GT151" s="2">
        <v>3495</v>
      </c>
      <c r="GU151" s="2">
        <v>3320</v>
      </c>
      <c r="GV151" s="2">
        <v>3455</v>
      </c>
      <c r="GW151" s="2">
        <v>3540</v>
      </c>
      <c r="GX151" s="2">
        <v>3370</v>
      </c>
      <c r="GY151" s="2">
        <v>3385</v>
      </c>
      <c r="GZ151" s="2">
        <v>3380</v>
      </c>
      <c r="HA151" s="2">
        <v>3250</v>
      </c>
      <c r="HB151" s="2">
        <v>3225</v>
      </c>
      <c r="HC151" s="2">
        <v>3235</v>
      </c>
      <c r="HD151" s="2">
        <v>3525</v>
      </c>
      <c r="HE151" s="2">
        <v>3385</v>
      </c>
      <c r="HF151" s="2">
        <v>3446.6666</v>
      </c>
      <c r="HG151" s="2">
        <v>3436.6666</v>
      </c>
      <c r="HH151" s="2">
        <v>3403.3332999999998</v>
      </c>
      <c r="HI151" s="2">
        <v>3433.3332999999998</v>
      </c>
      <c r="HJ151" s="2">
        <v>3466.6666</v>
      </c>
      <c r="HK151" s="2">
        <v>3450</v>
      </c>
      <c r="HL151" s="2">
        <v>3443.3332999999998</v>
      </c>
      <c r="HM151" s="2">
        <v>3430</v>
      </c>
      <c r="HN151" s="2">
        <v>3386.6666</v>
      </c>
      <c r="HO151" s="2">
        <v>3370</v>
      </c>
      <c r="HP151" s="2">
        <v>3336.6666</v>
      </c>
      <c r="HQ151" s="2">
        <v>3356.6666</v>
      </c>
      <c r="HR151" s="2">
        <v>3333.3332999999998</v>
      </c>
      <c r="HS151" s="2">
        <v>3270</v>
      </c>
      <c r="HT151" s="2">
        <v>3223.3332999999998</v>
      </c>
      <c r="HU151" s="2">
        <v>3263.3332999999998</v>
      </c>
      <c r="HV151" s="2">
        <v>3256.6666</v>
      </c>
      <c r="HW151" s="2">
        <v>3240</v>
      </c>
      <c r="HX151" s="2">
        <v>3333.3332999999998</v>
      </c>
      <c r="HY151" s="2">
        <v>3310</v>
      </c>
      <c r="HZ151" s="2">
        <v>3323.3332999999998</v>
      </c>
      <c r="IA151" s="2">
        <v>3306.6666</v>
      </c>
      <c r="IB151" s="2">
        <v>3360</v>
      </c>
      <c r="IC151" s="2">
        <v>3313.3332999999998</v>
      </c>
      <c r="ID151" s="2">
        <v>3373.3332999999998</v>
      </c>
      <c r="IE151" s="2">
        <v>3416.6666</v>
      </c>
      <c r="IF151" s="2">
        <v>3293.3332999999998</v>
      </c>
      <c r="IG151" s="2">
        <v>3270</v>
      </c>
      <c r="IH151" s="2">
        <v>3243.3332999999998</v>
      </c>
      <c r="II151" s="2">
        <v>3293.3332999999998</v>
      </c>
      <c r="IJ151" s="2">
        <v>3326.6666</v>
      </c>
      <c r="IK151" s="2">
        <v>3310</v>
      </c>
      <c r="IL151" s="2">
        <v>3303.3332999999998</v>
      </c>
      <c r="IM151" s="2">
        <v>3276.6666</v>
      </c>
      <c r="IN151" s="2">
        <v>3230</v>
      </c>
      <c r="IO151" s="2">
        <v>3200</v>
      </c>
      <c r="IP151" s="2">
        <v>3166.6666</v>
      </c>
      <c r="IQ151" s="2">
        <v>3146.6666</v>
      </c>
      <c r="IR151" s="2">
        <v>3133.3332999999998</v>
      </c>
      <c r="IS151" s="2">
        <v>3046.6666</v>
      </c>
      <c r="IT151" s="2">
        <v>3193.3332999999998</v>
      </c>
    </row>
    <row r="152" spans="1:254" ht="15.9" customHeight="1">
      <c r="A152" s="61" t="s">
        <v>298</v>
      </c>
      <c r="B152" s="6" t="s">
        <v>299</v>
      </c>
      <c r="C152" s="15">
        <v>1204</v>
      </c>
      <c r="D152" s="16">
        <v>-11</v>
      </c>
      <c r="E152" s="13">
        <v>1215</v>
      </c>
      <c r="F152" s="13">
        <v>1166</v>
      </c>
      <c r="G152" s="13">
        <v>1125</v>
      </c>
      <c r="H152" s="13">
        <v>1127</v>
      </c>
      <c r="I152" s="13">
        <v>1107</v>
      </c>
      <c r="J152" s="13">
        <v>1064</v>
      </c>
      <c r="K152" s="13">
        <v>1111</v>
      </c>
      <c r="L152" s="13">
        <v>1150</v>
      </c>
      <c r="M152" s="13">
        <v>1185</v>
      </c>
      <c r="N152" s="13">
        <v>1156</v>
      </c>
      <c r="O152" s="13">
        <v>1170</v>
      </c>
      <c r="P152" s="13">
        <v>1163</v>
      </c>
      <c r="Q152" s="13">
        <v>1137</v>
      </c>
      <c r="R152" s="13">
        <v>1072</v>
      </c>
      <c r="S152" s="13">
        <v>1145</v>
      </c>
      <c r="T152" s="13">
        <v>1123</v>
      </c>
      <c r="U152" s="13">
        <v>1069</v>
      </c>
      <c r="V152" s="13">
        <v>1040</v>
      </c>
      <c r="W152" s="13">
        <v>1034</v>
      </c>
      <c r="X152" s="13">
        <v>1040</v>
      </c>
      <c r="Y152" s="13">
        <v>1077</v>
      </c>
      <c r="Z152" s="13">
        <v>1063</v>
      </c>
      <c r="AA152" s="13">
        <v>1056</v>
      </c>
      <c r="AB152" s="13">
        <v>1043</v>
      </c>
      <c r="AC152" s="13">
        <v>1030</v>
      </c>
      <c r="AD152" s="13">
        <v>1026</v>
      </c>
      <c r="AE152" s="13">
        <v>1020</v>
      </c>
      <c r="AF152" s="13">
        <v>1003</v>
      </c>
      <c r="AG152" s="13">
        <v>978</v>
      </c>
      <c r="AH152" s="13">
        <v>978</v>
      </c>
      <c r="AI152" s="13">
        <v>950</v>
      </c>
      <c r="AJ152" s="13">
        <v>969</v>
      </c>
      <c r="AK152" s="13">
        <v>968</v>
      </c>
      <c r="AL152" s="13">
        <v>961</v>
      </c>
      <c r="AM152" s="13">
        <v>983</v>
      </c>
      <c r="AN152" s="13">
        <v>975</v>
      </c>
      <c r="AO152" s="13">
        <v>1001</v>
      </c>
      <c r="AP152" s="13">
        <v>1004</v>
      </c>
      <c r="AQ152" s="13">
        <v>989</v>
      </c>
      <c r="AR152" s="13">
        <v>972</v>
      </c>
      <c r="AS152" s="13">
        <v>991</v>
      </c>
      <c r="AT152" s="13">
        <v>981</v>
      </c>
      <c r="AU152" s="13">
        <v>977</v>
      </c>
      <c r="AV152" s="13">
        <v>1034</v>
      </c>
      <c r="AW152" s="13">
        <v>1024</v>
      </c>
      <c r="AX152" s="13">
        <v>1012</v>
      </c>
      <c r="AY152" s="13">
        <v>1013</v>
      </c>
      <c r="AZ152" s="13">
        <v>1014</v>
      </c>
      <c r="BA152" s="13">
        <v>1037</v>
      </c>
      <c r="BB152" s="13">
        <v>1032</v>
      </c>
      <c r="BC152" s="13">
        <v>1049</v>
      </c>
      <c r="BD152" s="13">
        <v>1061</v>
      </c>
      <c r="BE152" s="13">
        <v>1057</v>
      </c>
      <c r="BF152" s="13">
        <v>1056</v>
      </c>
      <c r="BG152" s="13">
        <v>1063</v>
      </c>
      <c r="BH152" s="13">
        <v>1021</v>
      </c>
      <c r="BI152" s="13">
        <v>1026</v>
      </c>
      <c r="BJ152" s="13">
        <v>1030</v>
      </c>
      <c r="BK152" s="13">
        <v>1044</v>
      </c>
      <c r="BL152" s="13">
        <v>1045</v>
      </c>
      <c r="BM152" s="67">
        <v>1027</v>
      </c>
      <c r="BN152" s="67">
        <v>1013</v>
      </c>
      <c r="BO152" s="67">
        <v>1008</v>
      </c>
      <c r="BP152" s="67">
        <v>1014</v>
      </c>
      <c r="BQ152" s="67">
        <v>1015</v>
      </c>
      <c r="BR152" s="67">
        <v>963</v>
      </c>
      <c r="BS152" s="67">
        <v>941</v>
      </c>
      <c r="BT152" s="67">
        <v>952</v>
      </c>
      <c r="BU152" s="67">
        <v>912</v>
      </c>
      <c r="BV152" s="67">
        <v>924</v>
      </c>
      <c r="BW152" s="67">
        <v>923</v>
      </c>
      <c r="BX152" s="67">
        <v>931</v>
      </c>
      <c r="BY152" s="67">
        <v>970</v>
      </c>
      <c r="BZ152" s="67">
        <v>997</v>
      </c>
      <c r="CA152" s="516">
        <v>1015</v>
      </c>
      <c r="CB152" s="516">
        <v>1037</v>
      </c>
      <c r="CC152" s="516">
        <v>1034</v>
      </c>
      <c r="CD152" s="516">
        <v>1022</v>
      </c>
      <c r="CE152" s="516">
        <v>1016</v>
      </c>
      <c r="CF152" s="516">
        <v>1024</v>
      </c>
      <c r="CG152" s="516">
        <v>1028</v>
      </c>
      <c r="CH152" s="516">
        <v>1041</v>
      </c>
      <c r="CI152" s="516">
        <v>1013</v>
      </c>
      <c r="CJ152" s="516">
        <v>1005</v>
      </c>
      <c r="CK152" s="516">
        <v>985</v>
      </c>
      <c r="CL152" s="516">
        <v>977</v>
      </c>
      <c r="CM152" s="516">
        <v>990</v>
      </c>
      <c r="CN152" s="516">
        <v>930</v>
      </c>
      <c r="CO152" s="516">
        <v>949</v>
      </c>
      <c r="CP152" s="516">
        <v>985</v>
      </c>
      <c r="CQ152" s="516">
        <v>971</v>
      </c>
      <c r="CR152" s="516">
        <v>982</v>
      </c>
      <c r="CS152" s="516">
        <v>947</v>
      </c>
      <c r="CT152" s="516">
        <v>916</v>
      </c>
      <c r="CU152" s="516">
        <v>964</v>
      </c>
      <c r="CV152" s="516">
        <v>997</v>
      </c>
      <c r="CW152" s="516">
        <v>966</v>
      </c>
      <c r="CX152" s="516">
        <v>963</v>
      </c>
      <c r="CY152" s="516">
        <v>964</v>
      </c>
      <c r="CZ152" s="516">
        <v>954</v>
      </c>
      <c r="DA152" s="2">
        <v>1011</v>
      </c>
      <c r="DB152" s="2">
        <v>997</v>
      </c>
      <c r="DC152" s="2">
        <v>957</v>
      </c>
      <c r="DD152" s="2">
        <v>1021</v>
      </c>
      <c r="DE152" s="2">
        <v>999</v>
      </c>
      <c r="DF152" s="2">
        <v>929</v>
      </c>
      <c r="DG152" s="2">
        <v>997</v>
      </c>
      <c r="DH152" s="2">
        <v>999</v>
      </c>
      <c r="DI152" s="2">
        <v>1054</v>
      </c>
      <c r="DJ152" s="2">
        <v>1006</v>
      </c>
      <c r="DK152" s="2">
        <v>978</v>
      </c>
      <c r="DL152" s="2">
        <v>998</v>
      </c>
      <c r="DM152" s="2">
        <v>1013</v>
      </c>
      <c r="DN152" s="2">
        <v>1015</v>
      </c>
      <c r="DO152" s="2">
        <v>997</v>
      </c>
      <c r="DP152" s="2">
        <v>947</v>
      </c>
      <c r="DQ152" s="2">
        <v>971</v>
      </c>
      <c r="DR152" s="2">
        <v>980</v>
      </c>
      <c r="DS152" s="2">
        <v>1006</v>
      </c>
      <c r="DT152" s="2">
        <v>983</v>
      </c>
      <c r="DU152" s="2">
        <v>966</v>
      </c>
      <c r="DV152" s="2">
        <v>942</v>
      </c>
      <c r="DW152" s="2">
        <v>932</v>
      </c>
      <c r="DX152" s="2">
        <v>926</v>
      </c>
      <c r="DY152" s="2">
        <v>916</v>
      </c>
      <c r="DZ152" s="2">
        <v>874</v>
      </c>
      <c r="EA152" s="2">
        <v>925</v>
      </c>
      <c r="EB152" s="2">
        <v>917</v>
      </c>
      <c r="EC152" s="2">
        <v>888</v>
      </c>
      <c r="ED152" s="2">
        <v>922</v>
      </c>
      <c r="EE152" s="2">
        <v>938</v>
      </c>
      <c r="EF152" s="2">
        <v>976</v>
      </c>
      <c r="EG152" s="2">
        <v>963</v>
      </c>
      <c r="EH152" s="2">
        <v>941</v>
      </c>
      <c r="EI152" s="2">
        <v>964</v>
      </c>
      <c r="EJ152" s="2">
        <v>970</v>
      </c>
      <c r="EK152" s="2">
        <v>981</v>
      </c>
      <c r="EL152" s="2">
        <v>974</v>
      </c>
      <c r="EM152" s="2">
        <v>935</v>
      </c>
      <c r="EN152" s="2">
        <v>920</v>
      </c>
      <c r="EO152" s="2">
        <v>900</v>
      </c>
      <c r="EP152" s="2">
        <v>893</v>
      </c>
      <c r="EQ152" s="2">
        <v>894</v>
      </c>
      <c r="ER152" s="2">
        <v>871</v>
      </c>
      <c r="ES152" s="2">
        <v>846</v>
      </c>
      <c r="ET152" s="2">
        <v>808</v>
      </c>
      <c r="EU152" s="2">
        <v>812</v>
      </c>
      <c r="EV152" s="2">
        <v>795</v>
      </c>
      <c r="EW152" s="2">
        <v>773</v>
      </c>
      <c r="EX152" s="2">
        <v>788</v>
      </c>
      <c r="EY152" s="2">
        <v>715</v>
      </c>
      <c r="EZ152" s="2">
        <v>709</v>
      </c>
      <c r="FA152" s="2">
        <v>715</v>
      </c>
      <c r="FB152" s="2">
        <v>704</v>
      </c>
      <c r="FC152" s="2">
        <v>701</v>
      </c>
      <c r="FD152" s="2">
        <v>702</v>
      </c>
      <c r="FE152" s="2">
        <v>720</v>
      </c>
      <c r="FF152" s="2">
        <v>714</v>
      </c>
      <c r="FG152" s="2">
        <v>691</v>
      </c>
      <c r="FH152" s="2">
        <v>713</v>
      </c>
      <c r="FI152" s="2">
        <v>716</v>
      </c>
      <c r="FJ152" s="2">
        <v>714</v>
      </c>
      <c r="FK152" s="2">
        <v>709</v>
      </c>
      <c r="FL152" s="2">
        <v>719</v>
      </c>
      <c r="FM152" s="2">
        <v>703</v>
      </c>
      <c r="FN152" s="2">
        <v>714</v>
      </c>
      <c r="FO152" s="2">
        <v>709</v>
      </c>
      <c r="FP152" s="2">
        <v>702</v>
      </c>
      <c r="FQ152" s="2">
        <v>668</v>
      </c>
      <c r="FR152" s="2">
        <v>657</v>
      </c>
      <c r="FS152" s="2">
        <v>645</v>
      </c>
      <c r="FT152" s="2">
        <v>649</v>
      </c>
      <c r="FU152" s="2">
        <v>629</v>
      </c>
      <c r="FV152" s="2">
        <v>625</v>
      </c>
      <c r="FW152" s="2">
        <v>618</v>
      </c>
      <c r="FX152" s="2">
        <v>631</v>
      </c>
      <c r="FY152" s="2">
        <v>649</v>
      </c>
      <c r="FZ152" s="2">
        <v>654</v>
      </c>
      <c r="GA152" s="2">
        <v>644</v>
      </c>
      <c r="GB152" s="2">
        <v>639</v>
      </c>
      <c r="GC152" s="2">
        <v>649</v>
      </c>
      <c r="GD152" s="2">
        <v>646</v>
      </c>
      <c r="GE152" s="2">
        <v>650</v>
      </c>
      <c r="GF152" s="2">
        <v>654</v>
      </c>
      <c r="GG152" s="2">
        <v>672</v>
      </c>
      <c r="GH152" s="2">
        <v>659</v>
      </c>
      <c r="GI152" s="2">
        <v>677</v>
      </c>
      <c r="GJ152" s="2">
        <v>659</v>
      </c>
      <c r="GK152" s="2">
        <v>681</v>
      </c>
      <c r="GL152" s="2">
        <v>679</v>
      </c>
      <c r="GM152" s="2">
        <v>660</v>
      </c>
      <c r="GN152" s="2">
        <v>666</v>
      </c>
      <c r="GO152" s="2">
        <v>651</v>
      </c>
      <c r="GP152" s="2">
        <v>653</v>
      </c>
      <c r="GQ152" s="2">
        <v>650</v>
      </c>
      <c r="GR152" s="2">
        <v>636</v>
      </c>
      <c r="GS152" s="2">
        <v>642</v>
      </c>
      <c r="GT152" s="2">
        <v>633</v>
      </c>
      <c r="GU152" s="2">
        <v>624</v>
      </c>
      <c r="GV152" s="2">
        <v>641</v>
      </c>
      <c r="GW152" s="2">
        <v>666</v>
      </c>
      <c r="GX152" s="2">
        <v>668</v>
      </c>
      <c r="GY152" s="2">
        <v>667</v>
      </c>
      <c r="GZ152" s="2">
        <v>661</v>
      </c>
      <c r="HA152" s="2">
        <v>657</v>
      </c>
      <c r="HB152" s="2">
        <v>652</v>
      </c>
      <c r="HC152" s="2">
        <v>675</v>
      </c>
      <c r="HD152" s="2">
        <v>688</v>
      </c>
      <c r="HE152" s="2">
        <v>660</v>
      </c>
      <c r="HF152" s="2">
        <v>671</v>
      </c>
      <c r="HG152" s="2">
        <v>641</v>
      </c>
      <c r="HH152" s="2">
        <v>628</v>
      </c>
      <c r="HI152" s="2">
        <v>631</v>
      </c>
      <c r="HJ152" s="2">
        <v>627</v>
      </c>
      <c r="HK152" s="2">
        <v>622</v>
      </c>
      <c r="HL152" s="2">
        <v>622</v>
      </c>
      <c r="HM152" s="2">
        <v>632</v>
      </c>
      <c r="HN152" s="2">
        <v>643</v>
      </c>
      <c r="HO152" s="2">
        <v>644</v>
      </c>
      <c r="HP152" s="2">
        <v>640</v>
      </c>
      <c r="HQ152" s="2">
        <v>625</v>
      </c>
      <c r="HR152" s="2">
        <v>631</v>
      </c>
      <c r="HS152" s="2">
        <v>630</v>
      </c>
      <c r="HT152" s="2">
        <v>628</v>
      </c>
      <c r="HU152" s="2">
        <v>625</v>
      </c>
      <c r="HV152" s="2">
        <v>630</v>
      </c>
      <c r="HW152" s="2">
        <v>624</v>
      </c>
      <c r="HX152" s="2">
        <v>617</v>
      </c>
      <c r="HY152" s="2">
        <v>616</v>
      </c>
      <c r="HZ152" s="2">
        <v>618</v>
      </c>
      <c r="IA152" s="2">
        <v>617</v>
      </c>
      <c r="IB152" s="2">
        <v>626</v>
      </c>
      <c r="IC152" s="2">
        <v>630</v>
      </c>
      <c r="ID152" s="2">
        <v>611</v>
      </c>
      <c r="IE152" s="2">
        <v>609</v>
      </c>
      <c r="IF152" s="2">
        <v>601</v>
      </c>
      <c r="IG152" s="2">
        <v>619</v>
      </c>
      <c r="IH152" s="2">
        <v>626</v>
      </c>
      <c r="II152" s="2">
        <v>609</v>
      </c>
      <c r="IJ152" s="2">
        <v>603</v>
      </c>
      <c r="IK152" s="2">
        <v>591</v>
      </c>
      <c r="IL152" s="2">
        <v>584</v>
      </c>
      <c r="IM152" s="2">
        <v>582</v>
      </c>
      <c r="IN152" s="2">
        <v>571</v>
      </c>
      <c r="IO152" s="2">
        <v>571</v>
      </c>
      <c r="IP152" s="2">
        <v>565</v>
      </c>
      <c r="IQ152" s="2">
        <v>572</v>
      </c>
      <c r="IR152" s="2">
        <v>560</v>
      </c>
      <c r="IS152" s="2">
        <v>555</v>
      </c>
      <c r="IT152" s="2">
        <v>540</v>
      </c>
    </row>
    <row r="153" spans="1:254" ht="15.9" customHeight="1">
      <c r="A153" s="61" t="s">
        <v>300</v>
      </c>
      <c r="B153" s="6" t="s">
        <v>301</v>
      </c>
      <c r="C153" s="15">
        <v>4920</v>
      </c>
      <c r="D153" s="16">
        <v>320</v>
      </c>
      <c r="E153" s="13">
        <v>4600</v>
      </c>
      <c r="F153" s="13">
        <v>4365</v>
      </c>
      <c r="G153" s="13">
        <v>4190</v>
      </c>
      <c r="H153" s="13">
        <v>4200</v>
      </c>
      <c r="I153" s="13">
        <v>4580</v>
      </c>
      <c r="J153" s="13">
        <v>4395</v>
      </c>
      <c r="K153" s="13">
        <v>4515</v>
      </c>
      <c r="L153" s="13">
        <v>4405</v>
      </c>
      <c r="M153" s="13">
        <v>4450</v>
      </c>
      <c r="N153" s="13">
        <v>4230</v>
      </c>
      <c r="O153" s="13">
        <v>4230</v>
      </c>
      <c r="P153" s="13">
        <v>4300</v>
      </c>
      <c r="Q153" s="13">
        <v>4450</v>
      </c>
      <c r="R153" s="13">
        <v>4360</v>
      </c>
      <c r="S153" s="13">
        <v>4425</v>
      </c>
      <c r="T153" s="13">
        <v>4365</v>
      </c>
      <c r="U153" s="13">
        <v>4205</v>
      </c>
      <c r="V153" s="13">
        <v>3950</v>
      </c>
      <c r="W153" s="13">
        <v>3980</v>
      </c>
      <c r="X153" s="13">
        <v>3925</v>
      </c>
      <c r="Y153" s="13">
        <v>3930</v>
      </c>
      <c r="Z153" s="13">
        <v>3990</v>
      </c>
      <c r="AA153" s="13">
        <v>4400</v>
      </c>
      <c r="AB153" s="13">
        <v>4210</v>
      </c>
      <c r="AC153" s="13">
        <v>4030</v>
      </c>
      <c r="AD153" s="13">
        <v>3810</v>
      </c>
      <c r="AE153" s="13">
        <v>3850</v>
      </c>
      <c r="AF153" s="13">
        <v>3825</v>
      </c>
      <c r="AG153" s="13">
        <v>3310</v>
      </c>
      <c r="AH153" s="13">
        <v>3300</v>
      </c>
      <c r="AI153" s="13">
        <v>3200</v>
      </c>
      <c r="AJ153" s="13">
        <v>3155</v>
      </c>
      <c r="AK153" s="13">
        <v>3290</v>
      </c>
      <c r="AL153" s="13">
        <v>3255</v>
      </c>
      <c r="AM153" s="13">
        <v>3250</v>
      </c>
      <c r="AN153" s="13">
        <v>3240</v>
      </c>
      <c r="AO153" s="13">
        <v>3070</v>
      </c>
      <c r="AP153" s="13">
        <v>3110</v>
      </c>
      <c r="AQ153" s="13">
        <v>2968</v>
      </c>
      <c r="AR153" s="13">
        <v>3030</v>
      </c>
      <c r="AS153" s="13">
        <v>3100</v>
      </c>
      <c r="AT153" s="13">
        <v>3125</v>
      </c>
      <c r="AU153" s="13">
        <v>3145</v>
      </c>
      <c r="AV153" s="13">
        <v>3060</v>
      </c>
      <c r="AW153" s="13">
        <v>3080</v>
      </c>
      <c r="AX153" s="13">
        <v>3175</v>
      </c>
      <c r="AY153" s="13">
        <v>3360</v>
      </c>
      <c r="AZ153" s="13">
        <v>3415</v>
      </c>
      <c r="BA153" s="13">
        <v>3435</v>
      </c>
      <c r="BB153" s="13">
        <v>3250</v>
      </c>
      <c r="BC153" s="13">
        <v>3385</v>
      </c>
      <c r="BD153" s="13">
        <v>3280</v>
      </c>
      <c r="BE153" s="13">
        <v>3305</v>
      </c>
      <c r="BF153" s="13">
        <v>3260</v>
      </c>
      <c r="BG153" s="13">
        <v>3110</v>
      </c>
      <c r="BH153" s="13">
        <v>2863</v>
      </c>
      <c r="BI153" s="13">
        <v>2909</v>
      </c>
      <c r="BJ153" s="13">
        <v>2761</v>
      </c>
      <c r="BK153" s="13">
        <v>2809</v>
      </c>
      <c r="BL153" s="13">
        <v>2758</v>
      </c>
      <c r="BM153" s="67">
        <v>2970</v>
      </c>
      <c r="BN153" s="67">
        <v>2990</v>
      </c>
      <c r="BO153" s="67">
        <v>2909</v>
      </c>
      <c r="BP153" s="67">
        <v>2909</v>
      </c>
      <c r="BQ153" s="67">
        <v>2778</v>
      </c>
      <c r="BR153" s="67">
        <v>2682</v>
      </c>
      <c r="BS153" s="67">
        <v>2497</v>
      </c>
      <c r="BT153" s="67">
        <v>2500</v>
      </c>
      <c r="BU153" s="67">
        <v>2468</v>
      </c>
      <c r="BV153" s="67">
        <v>2479</v>
      </c>
      <c r="BW153" s="67">
        <v>2475</v>
      </c>
      <c r="BX153" s="67">
        <v>2513</v>
      </c>
      <c r="BY153" s="67">
        <v>2429</v>
      </c>
      <c r="BZ153" s="67">
        <v>2494</v>
      </c>
      <c r="CA153" s="516">
        <v>2514</v>
      </c>
      <c r="CB153" s="516">
        <v>2489</v>
      </c>
      <c r="CC153" s="516">
        <v>2356</v>
      </c>
      <c r="CD153" s="516">
        <v>2230</v>
      </c>
      <c r="CE153" s="516">
        <v>2255</v>
      </c>
      <c r="CF153" s="516">
        <v>2482</v>
      </c>
      <c r="CG153" s="516">
        <v>2520</v>
      </c>
      <c r="CH153" s="516">
        <v>2576</v>
      </c>
      <c r="CI153" s="516">
        <v>2550</v>
      </c>
      <c r="CJ153" s="516">
        <v>2540</v>
      </c>
      <c r="CK153" s="516">
        <v>2510</v>
      </c>
      <c r="CL153" s="516">
        <v>2485</v>
      </c>
      <c r="CM153" s="516">
        <v>2554</v>
      </c>
      <c r="CN153" s="516">
        <v>2338</v>
      </c>
      <c r="CO153" s="516">
        <v>2264</v>
      </c>
      <c r="CP153" s="516">
        <v>2376</v>
      </c>
      <c r="CQ153" s="516">
        <v>2350</v>
      </c>
      <c r="CR153" s="516">
        <v>2403</v>
      </c>
      <c r="CS153" s="516">
        <v>2372</v>
      </c>
      <c r="CT153" s="516">
        <v>2328</v>
      </c>
      <c r="CU153" s="516">
        <v>2459</v>
      </c>
      <c r="CV153" s="516">
        <v>2505</v>
      </c>
      <c r="CW153" s="516">
        <v>2354</v>
      </c>
      <c r="CX153" s="516">
        <v>2460</v>
      </c>
      <c r="CY153" s="516">
        <v>2409</v>
      </c>
      <c r="CZ153" s="516">
        <v>2450</v>
      </c>
      <c r="DA153" s="2">
        <v>2438</v>
      </c>
      <c r="DB153" s="2">
        <v>2458</v>
      </c>
      <c r="DC153" s="2">
        <v>2354</v>
      </c>
      <c r="DD153" s="2">
        <v>2510</v>
      </c>
      <c r="DE153" s="2">
        <v>2425</v>
      </c>
      <c r="DF153" s="2">
        <v>2291</v>
      </c>
      <c r="DG153" s="2">
        <v>2399</v>
      </c>
      <c r="DH153" s="2">
        <v>2554</v>
      </c>
      <c r="DI153" s="2">
        <v>2676</v>
      </c>
      <c r="DJ153" s="2">
        <v>2528</v>
      </c>
      <c r="DK153" s="2">
        <v>2453</v>
      </c>
      <c r="DL153" s="2">
        <v>2260</v>
      </c>
      <c r="DM153" s="2">
        <v>2760</v>
      </c>
      <c r="DN153" s="2">
        <v>2790</v>
      </c>
      <c r="DO153" s="2">
        <v>2700</v>
      </c>
      <c r="DP153" s="2">
        <v>2792</v>
      </c>
      <c r="DQ153" s="2">
        <v>2796</v>
      </c>
      <c r="DR153" s="2">
        <v>2678</v>
      </c>
      <c r="DS153" s="2">
        <v>2796</v>
      </c>
      <c r="DT153" s="2">
        <v>2948</v>
      </c>
      <c r="DU153" s="2">
        <v>2813</v>
      </c>
      <c r="DV153" s="2">
        <v>2709</v>
      </c>
      <c r="DW153" s="2">
        <v>2729</v>
      </c>
      <c r="DX153" s="2">
        <v>2817</v>
      </c>
      <c r="DY153" s="2">
        <v>2909</v>
      </c>
      <c r="DZ153" s="2">
        <v>2934</v>
      </c>
      <c r="EA153" s="2">
        <v>2955</v>
      </c>
      <c r="EB153" s="2">
        <v>3025</v>
      </c>
      <c r="EC153" s="2">
        <v>3035</v>
      </c>
      <c r="ED153" s="2">
        <v>3145</v>
      </c>
      <c r="EE153" s="2">
        <v>3150</v>
      </c>
      <c r="EF153" s="2">
        <v>3155</v>
      </c>
      <c r="EG153" s="2">
        <v>3135</v>
      </c>
      <c r="EH153" s="2">
        <v>3295</v>
      </c>
      <c r="EI153" s="2">
        <v>3410</v>
      </c>
      <c r="EJ153" s="2">
        <v>3545</v>
      </c>
      <c r="EK153" s="2">
        <v>3560</v>
      </c>
      <c r="EL153" s="2">
        <v>3625</v>
      </c>
      <c r="EM153" s="2">
        <v>3460</v>
      </c>
      <c r="EN153" s="2">
        <v>3500</v>
      </c>
      <c r="EO153" s="2">
        <v>3465</v>
      </c>
      <c r="EP153" s="2">
        <v>3390</v>
      </c>
      <c r="EQ153" s="2">
        <v>3370</v>
      </c>
      <c r="ER153" s="2">
        <v>3395</v>
      </c>
      <c r="ES153" s="2">
        <v>3210</v>
      </c>
      <c r="ET153" s="2">
        <v>3200</v>
      </c>
      <c r="EU153" s="2">
        <v>3220</v>
      </c>
      <c r="EV153" s="2">
        <v>3240</v>
      </c>
      <c r="EW153" s="2">
        <v>3185</v>
      </c>
      <c r="EX153" s="2">
        <v>2974</v>
      </c>
      <c r="EY153" s="2">
        <v>3000</v>
      </c>
      <c r="EZ153" s="2">
        <v>2871</v>
      </c>
      <c r="FA153" s="2">
        <v>2894</v>
      </c>
      <c r="FB153" s="2">
        <v>2880</v>
      </c>
      <c r="FC153" s="2">
        <v>2896</v>
      </c>
      <c r="FD153" s="2">
        <v>2926</v>
      </c>
      <c r="FE153" s="2">
        <v>2998</v>
      </c>
      <c r="FF153" s="2">
        <v>3070</v>
      </c>
      <c r="FG153" s="2">
        <v>3060</v>
      </c>
      <c r="FH153" s="2">
        <v>3170</v>
      </c>
      <c r="FI153" s="2">
        <v>3205</v>
      </c>
      <c r="FJ153" s="2">
        <v>3360</v>
      </c>
      <c r="FK153" s="2">
        <v>3275</v>
      </c>
      <c r="FL153" s="2">
        <v>3325</v>
      </c>
      <c r="FM153" s="2">
        <v>3265</v>
      </c>
      <c r="FN153" s="2">
        <v>3260</v>
      </c>
      <c r="FO153" s="2">
        <v>3335</v>
      </c>
      <c r="FP153" s="2">
        <v>3465</v>
      </c>
      <c r="FQ153" s="2">
        <v>3305</v>
      </c>
      <c r="FR153" s="2">
        <v>3325</v>
      </c>
      <c r="FS153" s="2">
        <v>3295</v>
      </c>
      <c r="FT153" s="2">
        <v>3355</v>
      </c>
      <c r="FU153" s="2">
        <v>3325</v>
      </c>
      <c r="FV153" s="2">
        <v>3380</v>
      </c>
      <c r="FW153" s="2">
        <v>3415</v>
      </c>
      <c r="FX153" s="2">
        <v>3585</v>
      </c>
      <c r="FY153" s="2">
        <v>3540</v>
      </c>
      <c r="FZ153" s="2">
        <v>3590</v>
      </c>
      <c r="GA153" s="2">
        <v>3735</v>
      </c>
      <c r="GB153" s="2">
        <v>3630</v>
      </c>
      <c r="GC153" s="2">
        <v>3535</v>
      </c>
      <c r="GD153" s="2">
        <v>3495</v>
      </c>
      <c r="GE153" s="2">
        <v>3500</v>
      </c>
      <c r="GF153" s="2">
        <v>3540</v>
      </c>
      <c r="GG153" s="2">
        <v>3570</v>
      </c>
      <c r="GH153" s="2">
        <v>3705</v>
      </c>
      <c r="GI153" s="2">
        <v>4045</v>
      </c>
      <c r="GJ153" s="2">
        <v>3845</v>
      </c>
      <c r="GK153" s="2">
        <v>4030</v>
      </c>
      <c r="GL153" s="2">
        <v>4075</v>
      </c>
      <c r="GM153" s="2">
        <v>4130</v>
      </c>
      <c r="GN153" s="2">
        <v>3955</v>
      </c>
      <c r="GO153" s="2">
        <v>3975</v>
      </c>
      <c r="GP153" s="2">
        <v>4235</v>
      </c>
      <c r="GQ153" s="2">
        <v>4135</v>
      </c>
      <c r="GR153" s="2">
        <v>3530</v>
      </c>
      <c r="GS153" s="2">
        <v>3335</v>
      </c>
      <c r="GT153" s="2">
        <v>3285</v>
      </c>
      <c r="GU153" s="2">
        <v>3180</v>
      </c>
      <c r="GV153" s="2">
        <v>3430</v>
      </c>
      <c r="GW153" s="2">
        <v>3530</v>
      </c>
      <c r="GX153" s="2">
        <v>3580</v>
      </c>
      <c r="GY153" s="2">
        <v>3525</v>
      </c>
      <c r="GZ153" s="2">
        <v>3500</v>
      </c>
      <c r="HA153" s="2">
        <v>3105</v>
      </c>
      <c r="HB153" s="2">
        <v>3060</v>
      </c>
      <c r="HC153" s="2">
        <v>3090</v>
      </c>
      <c r="HD153" s="2">
        <v>3190</v>
      </c>
      <c r="HE153" s="2">
        <v>3295</v>
      </c>
      <c r="HF153" s="2">
        <v>3150</v>
      </c>
      <c r="HG153" s="2">
        <v>3185</v>
      </c>
      <c r="HH153" s="2">
        <v>3205</v>
      </c>
      <c r="HI153" s="2">
        <v>3285</v>
      </c>
      <c r="HJ153" s="2">
        <v>3350</v>
      </c>
      <c r="HK153" s="2">
        <v>3245</v>
      </c>
      <c r="HL153" s="2">
        <v>3165</v>
      </c>
      <c r="HM153" s="2">
        <v>3160</v>
      </c>
      <c r="HN153" s="2">
        <v>3200</v>
      </c>
      <c r="HO153" s="2">
        <v>3205</v>
      </c>
      <c r="HP153" s="2">
        <v>3285</v>
      </c>
      <c r="HQ153" s="2">
        <v>3365</v>
      </c>
      <c r="HR153" s="2">
        <v>3325</v>
      </c>
      <c r="HS153" s="2">
        <v>3150</v>
      </c>
      <c r="HT153" s="2">
        <v>3100</v>
      </c>
      <c r="HU153" s="2">
        <v>3105</v>
      </c>
      <c r="HV153" s="2">
        <v>3270</v>
      </c>
      <c r="HW153" s="2">
        <v>3330</v>
      </c>
      <c r="HX153" s="2">
        <v>3390</v>
      </c>
      <c r="HY153" s="2">
        <v>3445</v>
      </c>
      <c r="HZ153" s="2">
        <v>3480</v>
      </c>
      <c r="IA153" s="2">
        <v>3475</v>
      </c>
      <c r="IB153" s="2">
        <v>3270</v>
      </c>
      <c r="IC153" s="2">
        <v>3085</v>
      </c>
      <c r="ID153" s="2">
        <v>3210</v>
      </c>
      <c r="IE153" s="2">
        <v>3170</v>
      </c>
      <c r="IF153" s="2">
        <v>3220</v>
      </c>
      <c r="IG153" s="2">
        <v>3255</v>
      </c>
      <c r="IH153" s="2">
        <v>3160</v>
      </c>
      <c r="II153" s="2">
        <v>3335</v>
      </c>
      <c r="IJ153" s="2">
        <v>3375</v>
      </c>
      <c r="IK153" s="2">
        <v>3355</v>
      </c>
      <c r="IL153" s="2">
        <v>3385</v>
      </c>
      <c r="IM153" s="2">
        <v>3455</v>
      </c>
      <c r="IN153" s="2">
        <v>3385</v>
      </c>
      <c r="IO153" s="2">
        <v>3325</v>
      </c>
      <c r="IP153" s="2">
        <v>3235</v>
      </c>
      <c r="IQ153" s="2">
        <v>3245</v>
      </c>
      <c r="IR153" s="2">
        <v>3200</v>
      </c>
      <c r="IS153" s="2">
        <v>3040</v>
      </c>
      <c r="IT153" s="2">
        <v>3040</v>
      </c>
    </row>
    <row r="154" spans="1:254" ht="15.9" customHeight="1">
      <c r="A154" s="61" t="s">
        <v>302</v>
      </c>
      <c r="B154" s="6" t="s">
        <v>303</v>
      </c>
      <c r="C154" s="15">
        <v>7267</v>
      </c>
      <c r="D154" s="16">
        <v>-154</v>
      </c>
      <c r="E154" s="13">
        <v>7421</v>
      </c>
      <c r="F154" s="13">
        <v>7829</v>
      </c>
      <c r="G154" s="13">
        <v>7129</v>
      </c>
      <c r="H154" s="13">
        <v>7161</v>
      </c>
      <c r="I154" s="13">
        <v>7416</v>
      </c>
      <c r="J154" s="13">
        <v>6416</v>
      </c>
      <c r="K154" s="13">
        <v>6231</v>
      </c>
      <c r="L154" s="13">
        <v>7153</v>
      </c>
      <c r="M154" s="13">
        <v>8102</v>
      </c>
      <c r="N154" s="13">
        <v>8311</v>
      </c>
      <c r="O154" s="13">
        <v>8538</v>
      </c>
      <c r="P154" s="13">
        <v>8317</v>
      </c>
      <c r="Q154" s="13">
        <v>8001</v>
      </c>
      <c r="R154" s="13">
        <v>7632</v>
      </c>
      <c r="S154" s="13">
        <v>8400</v>
      </c>
      <c r="T154" s="13">
        <v>9100</v>
      </c>
      <c r="U154" s="13">
        <v>9100</v>
      </c>
      <c r="V154" s="13">
        <v>9066</v>
      </c>
      <c r="W154" s="13">
        <v>9860</v>
      </c>
      <c r="X154" s="13">
        <v>9475</v>
      </c>
      <c r="Y154" s="13">
        <v>9027</v>
      </c>
      <c r="Z154" s="13">
        <v>9212</v>
      </c>
      <c r="AA154" s="13">
        <v>10250</v>
      </c>
      <c r="AB154" s="13">
        <v>11080</v>
      </c>
      <c r="AC154" s="13">
        <v>10875</v>
      </c>
      <c r="AD154" s="13">
        <v>11890</v>
      </c>
      <c r="AE154" s="13">
        <v>11395</v>
      </c>
      <c r="AF154" s="13">
        <v>10740</v>
      </c>
      <c r="AG154" s="13">
        <v>10770</v>
      </c>
      <c r="AH154" s="13">
        <v>11825</v>
      </c>
      <c r="AI154" s="13">
        <v>11030</v>
      </c>
      <c r="AJ154" s="13">
        <v>11005</v>
      </c>
      <c r="AK154" s="13">
        <v>12250</v>
      </c>
      <c r="AL154" s="13">
        <v>11750</v>
      </c>
      <c r="AM154" s="13">
        <v>11745</v>
      </c>
      <c r="AN154" s="13">
        <v>10865</v>
      </c>
      <c r="AO154" s="13">
        <v>10530</v>
      </c>
      <c r="AP154" s="13">
        <v>10060</v>
      </c>
      <c r="AQ154" s="13">
        <v>8556</v>
      </c>
      <c r="AR154" s="13">
        <v>8967</v>
      </c>
      <c r="AS154" s="13">
        <v>8650</v>
      </c>
      <c r="AT154" s="13">
        <v>9692</v>
      </c>
      <c r="AU154" s="13">
        <v>8711</v>
      </c>
      <c r="AV154" s="13">
        <v>9695</v>
      </c>
      <c r="AW154" s="13">
        <v>9904</v>
      </c>
      <c r="AX154" s="13">
        <v>10420</v>
      </c>
      <c r="AY154" s="13">
        <v>10230</v>
      </c>
      <c r="AZ154" s="13">
        <v>10490</v>
      </c>
      <c r="BA154" s="13">
        <v>9625</v>
      </c>
      <c r="BB154" s="13">
        <v>8538</v>
      </c>
      <c r="BC154" s="13">
        <v>7820</v>
      </c>
      <c r="BD154" s="13">
        <v>8077</v>
      </c>
      <c r="BE154" s="13">
        <v>7928</v>
      </c>
      <c r="BF154" s="13">
        <v>7130</v>
      </c>
      <c r="BG154" s="13">
        <v>6727</v>
      </c>
      <c r="BH154" s="13">
        <v>6164</v>
      </c>
      <c r="BI154" s="13">
        <v>6180</v>
      </c>
      <c r="BJ154" s="13">
        <v>6171</v>
      </c>
      <c r="BK154" s="13">
        <v>6151</v>
      </c>
      <c r="BL154" s="13">
        <v>6339</v>
      </c>
      <c r="BM154" s="67">
        <v>6089</v>
      </c>
      <c r="BN154" s="67">
        <v>6078</v>
      </c>
      <c r="BO154" s="67">
        <v>5960</v>
      </c>
      <c r="BP154" s="67">
        <v>5850</v>
      </c>
      <c r="BQ154" s="67">
        <v>5648</v>
      </c>
      <c r="BR154" s="67">
        <v>5138</v>
      </c>
      <c r="BS154" s="67">
        <v>5156</v>
      </c>
      <c r="BT154" s="67">
        <v>4840</v>
      </c>
      <c r="BU154" s="67">
        <v>4916</v>
      </c>
      <c r="BV154" s="67">
        <v>4936</v>
      </c>
      <c r="BW154" s="67">
        <v>4813</v>
      </c>
      <c r="BX154" s="67">
        <v>4911</v>
      </c>
      <c r="BY154" s="67">
        <v>4810</v>
      </c>
      <c r="BZ154" s="67">
        <v>4738</v>
      </c>
      <c r="CA154" s="516">
        <v>4600</v>
      </c>
      <c r="CB154" s="516">
        <v>4792</v>
      </c>
      <c r="CC154" s="516">
        <v>4520</v>
      </c>
      <c r="CD154" s="516">
        <v>4329</v>
      </c>
      <c r="CE154" s="516">
        <v>4170</v>
      </c>
      <c r="CF154" s="516">
        <v>4146</v>
      </c>
      <c r="CG154" s="516">
        <v>3990</v>
      </c>
      <c r="CH154" s="516">
        <v>4000</v>
      </c>
      <c r="CI154" s="516">
        <v>3786</v>
      </c>
      <c r="CJ154" s="516">
        <v>3807</v>
      </c>
      <c r="CK154" s="516">
        <v>3789</v>
      </c>
      <c r="CL154" s="516">
        <v>3478</v>
      </c>
      <c r="CM154" s="516">
        <v>3671</v>
      </c>
      <c r="CN154" s="516">
        <v>3409</v>
      </c>
      <c r="CO154" s="516">
        <v>3534</v>
      </c>
      <c r="CP154" s="516">
        <v>3745</v>
      </c>
      <c r="CQ154" s="516">
        <v>3723</v>
      </c>
      <c r="CR154" s="516">
        <v>3660</v>
      </c>
      <c r="CS154" s="516">
        <v>3543</v>
      </c>
      <c r="CT154" s="516">
        <v>3508</v>
      </c>
      <c r="CU154" s="516">
        <v>3748</v>
      </c>
      <c r="CV154" s="516">
        <v>3844</v>
      </c>
      <c r="CW154" s="516">
        <v>3802</v>
      </c>
      <c r="CX154" s="516">
        <v>3607</v>
      </c>
      <c r="CY154" s="516">
        <v>3650</v>
      </c>
      <c r="CZ154" s="516">
        <v>3720</v>
      </c>
      <c r="DA154" s="2">
        <v>3758</v>
      </c>
      <c r="DB154" s="2">
        <v>3672</v>
      </c>
      <c r="DC154" s="2">
        <v>3473</v>
      </c>
      <c r="DD154" s="2">
        <v>3783</v>
      </c>
      <c r="DE154" s="2">
        <v>3808</v>
      </c>
      <c r="DF154" s="2">
        <v>3657</v>
      </c>
      <c r="DG154" s="2">
        <v>3730</v>
      </c>
      <c r="DH154" s="2">
        <v>4065</v>
      </c>
      <c r="DI154" s="2">
        <v>4108</v>
      </c>
      <c r="DJ154" s="2">
        <v>4088</v>
      </c>
      <c r="DK154" s="2">
        <v>4223</v>
      </c>
      <c r="DL154" s="2">
        <v>4045</v>
      </c>
      <c r="DM154" s="2">
        <v>3675</v>
      </c>
      <c r="DN154" s="2">
        <v>3666</v>
      </c>
      <c r="DO154" s="2">
        <v>3610</v>
      </c>
      <c r="DP154" s="2">
        <v>3509</v>
      </c>
      <c r="DQ154" s="2">
        <v>3283</v>
      </c>
      <c r="DR154" s="2">
        <v>3259</v>
      </c>
      <c r="DS154" s="2">
        <v>3295</v>
      </c>
      <c r="DT154" s="2">
        <v>3319</v>
      </c>
      <c r="DU154" s="2">
        <v>3269</v>
      </c>
      <c r="DV154" s="2">
        <v>3217</v>
      </c>
      <c r="DW154" s="2">
        <v>3285</v>
      </c>
      <c r="DX154" s="2">
        <v>3322</v>
      </c>
      <c r="DY154" s="2">
        <v>3318</v>
      </c>
      <c r="DZ154" s="2">
        <v>3085</v>
      </c>
      <c r="EA154" s="2">
        <v>3136</v>
      </c>
      <c r="EB154" s="2">
        <v>3135</v>
      </c>
      <c r="EC154" s="2">
        <v>3187</v>
      </c>
      <c r="ED154" s="2">
        <v>3228</v>
      </c>
      <c r="EE154" s="2">
        <v>3179</v>
      </c>
      <c r="EF154" s="2">
        <v>3332</v>
      </c>
      <c r="EG154" s="2">
        <v>3334</v>
      </c>
      <c r="EH154" s="2">
        <v>3300</v>
      </c>
      <c r="EI154" s="2">
        <v>3306</v>
      </c>
      <c r="EJ154" s="2">
        <v>3433</v>
      </c>
      <c r="EK154" s="2">
        <v>3414</v>
      </c>
      <c r="EL154" s="2">
        <v>3400</v>
      </c>
      <c r="EM154" s="2">
        <v>3445</v>
      </c>
      <c r="EN154" s="2">
        <v>3308</v>
      </c>
      <c r="EO154" s="2">
        <v>3194</v>
      </c>
      <c r="EP154" s="2">
        <v>3187</v>
      </c>
      <c r="EQ154" s="2">
        <v>3341</v>
      </c>
      <c r="ER154" s="2">
        <v>3332</v>
      </c>
      <c r="ES154" s="2">
        <v>3330</v>
      </c>
      <c r="ET154" s="2">
        <v>3246</v>
      </c>
      <c r="EU154" s="2">
        <v>3197</v>
      </c>
      <c r="EV154" s="2">
        <v>3207</v>
      </c>
      <c r="EW154" s="2">
        <v>3168</v>
      </c>
      <c r="EX154" s="2">
        <v>3164</v>
      </c>
      <c r="EY154" s="2">
        <v>3199</v>
      </c>
      <c r="EZ154" s="2">
        <v>3204</v>
      </c>
      <c r="FA154" s="2">
        <v>3201</v>
      </c>
      <c r="FB154" s="2">
        <v>3159</v>
      </c>
      <c r="FC154" s="2">
        <v>3190</v>
      </c>
      <c r="FD154" s="2">
        <v>3186</v>
      </c>
      <c r="FE154" s="2">
        <v>3271</v>
      </c>
      <c r="FF154" s="2">
        <v>3400</v>
      </c>
      <c r="FG154" s="2">
        <v>3307</v>
      </c>
      <c r="FH154" s="2">
        <v>3406</v>
      </c>
      <c r="FI154" s="2">
        <v>3401</v>
      </c>
      <c r="FJ154" s="2">
        <v>3399</v>
      </c>
      <c r="FK154" s="2">
        <v>3379</v>
      </c>
      <c r="FL154" s="2">
        <v>3447</v>
      </c>
      <c r="FM154" s="2">
        <v>3315</v>
      </c>
      <c r="FN154" s="2">
        <v>3272</v>
      </c>
      <c r="FO154" s="2">
        <v>3224</v>
      </c>
      <c r="FP154" s="2">
        <v>3213</v>
      </c>
      <c r="FQ154" s="2">
        <v>3229</v>
      </c>
      <c r="FR154" s="2">
        <v>3169</v>
      </c>
      <c r="FS154" s="2">
        <v>3056</v>
      </c>
      <c r="FT154" s="2">
        <v>3033</v>
      </c>
      <c r="FU154" s="2">
        <v>3078</v>
      </c>
      <c r="FV154" s="2">
        <v>3024</v>
      </c>
      <c r="FW154" s="2">
        <v>2991</v>
      </c>
      <c r="FX154" s="2">
        <v>3114</v>
      </c>
      <c r="FY154" s="2">
        <v>3109</v>
      </c>
      <c r="FZ154" s="2">
        <v>3169</v>
      </c>
      <c r="GA154" s="2">
        <v>3161</v>
      </c>
      <c r="GB154" s="2">
        <v>3178</v>
      </c>
      <c r="GC154" s="2">
        <v>3229</v>
      </c>
      <c r="GD154" s="2">
        <v>3252</v>
      </c>
      <c r="GE154" s="2">
        <v>3350</v>
      </c>
      <c r="GF154" s="2">
        <v>3337</v>
      </c>
      <c r="GG154" s="2">
        <v>3458</v>
      </c>
      <c r="GH154" s="2">
        <v>3392</v>
      </c>
      <c r="GI154" s="2">
        <v>3031</v>
      </c>
      <c r="GJ154" s="2">
        <v>3049</v>
      </c>
      <c r="GK154" s="2">
        <v>3013</v>
      </c>
      <c r="GL154" s="2">
        <v>3041</v>
      </c>
      <c r="GM154" s="2">
        <v>3018</v>
      </c>
      <c r="GN154" s="2">
        <v>2900</v>
      </c>
      <c r="GO154" s="2">
        <v>2950</v>
      </c>
      <c r="GP154" s="2">
        <v>2920.5</v>
      </c>
      <c r="GQ154" s="2">
        <v>2923.5</v>
      </c>
      <c r="GR154" s="2">
        <v>2817</v>
      </c>
      <c r="GS154" s="2">
        <v>2803</v>
      </c>
      <c r="GT154" s="2">
        <v>2805</v>
      </c>
      <c r="GU154" s="2">
        <v>2722.5</v>
      </c>
      <c r="GV154" s="2">
        <v>2842</v>
      </c>
      <c r="GW154" s="2">
        <v>2900</v>
      </c>
      <c r="GX154" s="2">
        <v>2884</v>
      </c>
      <c r="GY154" s="2">
        <v>2867.5</v>
      </c>
      <c r="GZ154" s="2">
        <v>2912</v>
      </c>
      <c r="HA154" s="2">
        <v>2823.5</v>
      </c>
      <c r="HB154" s="2">
        <v>2770</v>
      </c>
      <c r="HC154" s="2">
        <v>2738</v>
      </c>
      <c r="HD154" s="2">
        <v>2815.5</v>
      </c>
      <c r="HE154" s="2">
        <v>2748</v>
      </c>
      <c r="HF154" s="2">
        <v>2806.5</v>
      </c>
      <c r="HG154" s="2">
        <v>2800</v>
      </c>
      <c r="HH154" s="2">
        <v>2800</v>
      </c>
      <c r="HI154" s="2">
        <v>2806</v>
      </c>
      <c r="HJ154" s="2">
        <v>2606</v>
      </c>
      <c r="HK154" s="2">
        <v>2651.5</v>
      </c>
      <c r="HL154" s="2">
        <v>2642</v>
      </c>
      <c r="HM154" s="2">
        <v>2634.5</v>
      </c>
      <c r="HN154" s="2">
        <v>2529</v>
      </c>
      <c r="HO154" s="2">
        <v>2492</v>
      </c>
      <c r="HP154" s="2">
        <v>2484.5</v>
      </c>
      <c r="HQ154" s="2">
        <v>2457.5</v>
      </c>
      <c r="HR154" s="2">
        <v>2524.5</v>
      </c>
      <c r="HS154" s="2">
        <v>2499.5</v>
      </c>
      <c r="HT154" s="2">
        <v>2453</v>
      </c>
      <c r="HU154" s="2">
        <v>2424</v>
      </c>
      <c r="HV154" s="2">
        <v>2435.5</v>
      </c>
      <c r="HW154" s="2">
        <v>2418</v>
      </c>
      <c r="HX154" s="2">
        <v>2432</v>
      </c>
      <c r="HY154" s="2">
        <v>2440.5</v>
      </c>
      <c r="HZ154" s="2">
        <v>2427</v>
      </c>
      <c r="IA154" s="2">
        <v>2424.5</v>
      </c>
      <c r="IB154" s="2">
        <v>2428.5</v>
      </c>
      <c r="IC154" s="2">
        <v>2390</v>
      </c>
      <c r="ID154" s="2">
        <v>2390.5</v>
      </c>
      <c r="IE154" s="2">
        <v>2390</v>
      </c>
      <c r="IF154" s="2">
        <v>2425</v>
      </c>
      <c r="IG154" s="2">
        <v>2443.5</v>
      </c>
      <c r="IH154" s="2">
        <v>2400</v>
      </c>
      <c r="II154" s="2">
        <v>2384.5</v>
      </c>
      <c r="IJ154" s="2">
        <v>2426.5</v>
      </c>
      <c r="IK154" s="2">
        <v>2386</v>
      </c>
      <c r="IL154" s="2">
        <v>2408</v>
      </c>
      <c r="IM154" s="2">
        <v>2359</v>
      </c>
      <c r="IN154" s="2">
        <v>2313.5</v>
      </c>
      <c r="IO154" s="2">
        <v>2300</v>
      </c>
      <c r="IP154" s="2">
        <v>2271</v>
      </c>
      <c r="IQ154" s="2">
        <v>2308.5</v>
      </c>
      <c r="IR154" s="2">
        <v>2267.5</v>
      </c>
      <c r="IS154" s="2">
        <v>2156.5</v>
      </c>
      <c r="IT154" s="2">
        <v>2225</v>
      </c>
    </row>
    <row r="155" spans="1:254" ht="15.9" customHeight="1">
      <c r="A155" s="61" t="s">
        <v>304</v>
      </c>
      <c r="B155" s="6" t="s">
        <v>305</v>
      </c>
      <c r="C155" s="15">
        <v>3479</v>
      </c>
      <c r="D155" s="16">
        <v>-46</v>
      </c>
      <c r="E155" s="13">
        <v>3525</v>
      </c>
      <c r="F155" s="13">
        <v>3833</v>
      </c>
      <c r="G155" s="13">
        <v>3613</v>
      </c>
      <c r="H155" s="13">
        <v>3501</v>
      </c>
      <c r="I155" s="13">
        <v>3564</v>
      </c>
      <c r="J155" s="13">
        <v>3553</v>
      </c>
      <c r="K155" s="13">
        <v>3438</v>
      </c>
      <c r="L155" s="13">
        <v>3651</v>
      </c>
      <c r="M155" s="13">
        <v>3908</v>
      </c>
      <c r="N155" s="13">
        <v>3950</v>
      </c>
      <c r="O155" s="13">
        <v>3994</v>
      </c>
      <c r="P155" s="13">
        <v>3934</v>
      </c>
      <c r="Q155" s="13">
        <v>3826</v>
      </c>
      <c r="R155" s="13">
        <v>3654</v>
      </c>
      <c r="S155" s="13">
        <v>3922</v>
      </c>
      <c r="T155" s="13">
        <v>4092</v>
      </c>
      <c r="U155" s="13">
        <v>4033</v>
      </c>
      <c r="V155" s="13">
        <v>4051</v>
      </c>
      <c r="W155" s="13">
        <v>4262</v>
      </c>
      <c r="X155" s="13">
        <v>4091</v>
      </c>
      <c r="Y155" s="13">
        <v>4011</v>
      </c>
      <c r="Z155" s="13">
        <v>4056</v>
      </c>
      <c r="AA155" s="13">
        <v>4225</v>
      </c>
      <c r="AB155" s="13">
        <v>4500</v>
      </c>
      <c r="AC155" s="13">
        <v>4420</v>
      </c>
      <c r="AD155" s="13">
        <v>4688</v>
      </c>
      <c r="AE155" s="13">
        <v>4396</v>
      </c>
      <c r="AF155" s="13">
        <v>4364</v>
      </c>
      <c r="AG155" s="13">
        <v>4375</v>
      </c>
      <c r="AH155" s="13">
        <v>4559</v>
      </c>
      <c r="AI155" s="13">
        <v>4456</v>
      </c>
      <c r="AJ155" s="13">
        <v>4480</v>
      </c>
      <c r="AK155" s="13">
        <v>4322</v>
      </c>
      <c r="AL155" s="13">
        <v>4333</v>
      </c>
      <c r="AM155" s="13">
        <v>4022</v>
      </c>
      <c r="AN155" s="13">
        <v>4122</v>
      </c>
      <c r="AO155" s="13">
        <v>4096</v>
      </c>
      <c r="AP155" s="13">
        <v>3934</v>
      </c>
      <c r="AQ155" s="13">
        <v>3882</v>
      </c>
      <c r="AR155" s="13">
        <v>3879</v>
      </c>
      <c r="AS155" s="13">
        <v>3834</v>
      </c>
      <c r="AT155" s="13">
        <v>4281</v>
      </c>
      <c r="AU155" s="13">
        <v>4269</v>
      </c>
      <c r="AV155" s="13">
        <v>4689</v>
      </c>
      <c r="AW155" s="13">
        <v>4632</v>
      </c>
      <c r="AX155" s="13">
        <v>4776</v>
      </c>
      <c r="AY155" s="13">
        <v>4584</v>
      </c>
      <c r="AZ155" s="13">
        <v>4768</v>
      </c>
      <c r="BA155" s="13">
        <v>4547</v>
      </c>
      <c r="BB155" s="13">
        <v>4580</v>
      </c>
      <c r="BC155" s="13">
        <v>4614</v>
      </c>
      <c r="BD155" s="13">
        <v>4670</v>
      </c>
      <c r="BE155" s="13">
        <v>4732</v>
      </c>
      <c r="BF155" s="13">
        <v>4601</v>
      </c>
      <c r="BG155" s="13">
        <v>4468</v>
      </c>
      <c r="BH155" s="13">
        <v>4381</v>
      </c>
      <c r="BI155" s="13">
        <v>4144</v>
      </c>
      <c r="BJ155" s="13">
        <v>4205</v>
      </c>
      <c r="BK155" s="13">
        <v>4239</v>
      </c>
      <c r="BL155" s="13">
        <v>4144</v>
      </c>
      <c r="BM155" s="67">
        <v>4189</v>
      </c>
      <c r="BN155" s="67">
        <v>4016</v>
      </c>
      <c r="BO155" s="67">
        <v>4142</v>
      </c>
      <c r="BP155" s="67">
        <v>4233</v>
      </c>
      <c r="BQ155" s="67">
        <v>4090</v>
      </c>
      <c r="BR155" s="67">
        <v>3858</v>
      </c>
      <c r="BS155" s="67">
        <v>4039</v>
      </c>
      <c r="BT155" s="67">
        <v>3974</v>
      </c>
      <c r="BU155" s="67">
        <v>3755</v>
      </c>
      <c r="BV155" s="67">
        <v>3594</v>
      </c>
      <c r="BW155" s="67">
        <v>3572</v>
      </c>
      <c r="BX155" s="67">
        <v>3635</v>
      </c>
      <c r="BY155" s="67">
        <v>3662</v>
      </c>
      <c r="BZ155" s="67">
        <v>3466</v>
      </c>
      <c r="CA155" s="516">
        <v>3418</v>
      </c>
      <c r="CB155" s="516">
        <v>3374</v>
      </c>
      <c r="CC155" s="516">
        <v>3403</v>
      </c>
      <c r="CD155" s="516">
        <v>3396</v>
      </c>
      <c r="CE155" s="516">
        <v>3392</v>
      </c>
      <c r="CF155" s="516">
        <v>3398</v>
      </c>
      <c r="CG155" s="516">
        <v>3277</v>
      </c>
      <c r="CH155" s="516">
        <v>3299</v>
      </c>
      <c r="CI155" s="516">
        <v>3014</v>
      </c>
      <c r="CJ155" s="516">
        <v>3004</v>
      </c>
      <c r="CK155" s="516">
        <v>3002</v>
      </c>
      <c r="CL155" s="516">
        <v>2911.5</v>
      </c>
      <c r="CM155" s="516">
        <v>2986.5</v>
      </c>
      <c r="CN155" s="516">
        <v>2738</v>
      </c>
      <c r="CO155" s="516">
        <v>2826</v>
      </c>
      <c r="CP155" s="516">
        <v>2812</v>
      </c>
      <c r="CQ155" s="516">
        <v>2907.5</v>
      </c>
      <c r="CR155" s="516">
        <v>2983</v>
      </c>
      <c r="CS155" s="516">
        <v>2833.5</v>
      </c>
      <c r="CT155" s="516">
        <v>2657.5</v>
      </c>
      <c r="CU155" s="516">
        <v>2807.5</v>
      </c>
      <c r="CV155" s="516">
        <v>2894.5</v>
      </c>
      <c r="CW155" s="516">
        <v>2812.5</v>
      </c>
      <c r="CX155" s="516">
        <v>2888.5</v>
      </c>
      <c r="CY155" s="516">
        <v>2891</v>
      </c>
      <c r="CZ155" s="516">
        <v>2870.5</v>
      </c>
      <c r="DA155" s="2">
        <v>2929.5</v>
      </c>
      <c r="DB155" s="2">
        <v>2816</v>
      </c>
      <c r="DC155" s="2">
        <v>2699.5</v>
      </c>
      <c r="DD155" s="2">
        <v>2946.5</v>
      </c>
      <c r="DE155" s="2">
        <v>3025</v>
      </c>
      <c r="DF155" s="2">
        <v>2854</v>
      </c>
      <c r="DG155" s="2">
        <v>2975.5</v>
      </c>
      <c r="DH155" s="2">
        <v>3085</v>
      </c>
      <c r="DI155" s="2">
        <v>3027</v>
      </c>
      <c r="DJ155" s="2">
        <v>2999</v>
      </c>
      <c r="DK155" s="2">
        <v>3103</v>
      </c>
      <c r="DL155" s="2">
        <v>2884</v>
      </c>
      <c r="DM155" s="2">
        <v>2611</v>
      </c>
      <c r="DN155" s="2">
        <v>2515</v>
      </c>
      <c r="DO155" s="2">
        <v>2514.5</v>
      </c>
      <c r="DP155" s="2">
        <v>2520</v>
      </c>
      <c r="DQ155" s="2">
        <v>2506</v>
      </c>
      <c r="DR155" s="2">
        <v>2364.5</v>
      </c>
      <c r="DS155" s="2">
        <v>2433</v>
      </c>
      <c r="DT155" s="2">
        <v>2507.5</v>
      </c>
      <c r="DU155" s="2">
        <v>2468</v>
      </c>
      <c r="DV155" s="2">
        <v>2405.5</v>
      </c>
      <c r="DW155" s="2">
        <v>2370.5</v>
      </c>
      <c r="DX155" s="2">
        <v>2342.5</v>
      </c>
      <c r="DY155" s="2">
        <v>2315</v>
      </c>
      <c r="DZ155" s="2">
        <v>2159</v>
      </c>
      <c r="EA155" s="2">
        <v>2142.5</v>
      </c>
      <c r="EB155" s="2">
        <v>2368.5</v>
      </c>
      <c r="EC155" s="2">
        <v>2302.5</v>
      </c>
      <c r="ED155" s="2">
        <v>2325.5</v>
      </c>
      <c r="EE155" s="2">
        <v>2284.5</v>
      </c>
      <c r="EF155" s="2">
        <v>2361</v>
      </c>
      <c r="EG155" s="2">
        <v>2354</v>
      </c>
      <c r="EH155" s="2">
        <v>2336.5</v>
      </c>
      <c r="EI155" s="2">
        <v>2356.5</v>
      </c>
      <c r="EJ155" s="2">
        <v>2413.5</v>
      </c>
      <c r="EK155" s="2">
        <v>2410</v>
      </c>
      <c r="EL155" s="2">
        <v>2396</v>
      </c>
      <c r="EM155" s="2">
        <v>2331.5</v>
      </c>
      <c r="EN155" s="2">
        <v>2273.5</v>
      </c>
      <c r="EO155" s="2">
        <v>2222</v>
      </c>
      <c r="EP155" s="2">
        <v>2263</v>
      </c>
      <c r="EQ155" s="2">
        <v>2263</v>
      </c>
      <c r="ER155" s="2">
        <v>2261.5</v>
      </c>
      <c r="ES155" s="2">
        <v>2288</v>
      </c>
      <c r="ET155" s="2">
        <v>2244.5</v>
      </c>
      <c r="EU155" s="2">
        <v>2277</v>
      </c>
      <c r="EV155" s="2">
        <v>2266</v>
      </c>
      <c r="EW155" s="2">
        <v>2257</v>
      </c>
      <c r="EX155" s="2">
        <v>2240</v>
      </c>
      <c r="EY155" s="2">
        <v>2270.5</v>
      </c>
      <c r="EZ155" s="2">
        <v>2234.5</v>
      </c>
      <c r="FA155" s="2">
        <v>2202.5</v>
      </c>
      <c r="FB155" s="2">
        <v>2183.5</v>
      </c>
      <c r="FC155" s="2">
        <v>2208.5</v>
      </c>
      <c r="FD155" s="2">
        <v>2219.5</v>
      </c>
      <c r="FE155" s="2">
        <v>2273.5</v>
      </c>
      <c r="FF155" s="2">
        <v>2270</v>
      </c>
      <c r="FG155" s="2">
        <v>2226.5</v>
      </c>
      <c r="FH155" s="2">
        <v>2270</v>
      </c>
      <c r="FI155" s="2">
        <v>2330</v>
      </c>
      <c r="FJ155" s="2">
        <v>2325.5</v>
      </c>
      <c r="FK155" s="2">
        <v>2268.5</v>
      </c>
      <c r="FL155" s="2">
        <v>2335.5</v>
      </c>
      <c r="FM155" s="2">
        <v>2320.5</v>
      </c>
      <c r="FN155" s="2">
        <v>2292</v>
      </c>
      <c r="FO155" s="2">
        <v>2374.5</v>
      </c>
      <c r="FP155" s="2">
        <v>2370.5</v>
      </c>
      <c r="FQ155" s="2">
        <v>2377.5</v>
      </c>
      <c r="FR155" s="2">
        <v>2335</v>
      </c>
      <c r="FS155" s="2">
        <v>2272</v>
      </c>
      <c r="FT155" s="2">
        <v>2182.5</v>
      </c>
      <c r="FU155" s="2">
        <v>2264.5</v>
      </c>
      <c r="FV155" s="2">
        <v>2211</v>
      </c>
      <c r="FW155" s="2">
        <v>2260.5</v>
      </c>
      <c r="FX155" s="2">
        <v>2268</v>
      </c>
      <c r="FY155" s="2">
        <v>2274.5</v>
      </c>
      <c r="FZ155" s="2">
        <v>2311.5</v>
      </c>
      <c r="GA155" s="2">
        <v>2218</v>
      </c>
      <c r="GB155" s="2">
        <v>2243.5</v>
      </c>
      <c r="GC155" s="2">
        <v>2221</v>
      </c>
      <c r="GD155" s="2">
        <v>2243</v>
      </c>
      <c r="GE155" s="2">
        <v>2265</v>
      </c>
      <c r="GF155" s="2">
        <v>2243</v>
      </c>
      <c r="GG155" s="2">
        <v>2348.5</v>
      </c>
      <c r="GH155" s="2">
        <v>2286.5</v>
      </c>
      <c r="GI155" s="2">
        <v>1886.5</v>
      </c>
      <c r="GJ155" s="2">
        <v>1817.5</v>
      </c>
      <c r="GK155" s="2">
        <v>1828.5</v>
      </c>
      <c r="GL155" s="2">
        <v>1868.5</v>
      </c>
      <c r="GM155" s="2">
        <v>1860</v>
      </c>
      <c r="GN155" s="2">
        <v>1854.5</v>
      </c>
      <c r="GO155" s="2">
        <v>1865</v>
      </c>
      <c r="GP155" s="2">
        <v>1901</v>
      </c>
      <c r="GQ155" s="2">
        <v>1870</v>
      </c>
      <c r="GR155" s="2">
        <v>1779.5</v>
      </c>
      <c r="GS155" s="2">
        <v>1782</v>
      </c>
      <c r="GT155" s="2">
        <v>1798.5</v>
      </c>
      <c r="GU155" s="2">
        <v>1780.5</v>
      </c>
      <c r="GV155" s="2">
        <v>1881</v>
      </c>
      <c r="GW155" s="2">
        <v>1939.5</v>
      </c>
      <c r="GX155" s="2">
        <v>1950.5</v>
      </c>
      <c r="GY155" s="2">
        <v>1955.5</v>
      </c>
      <c r="GZ155" s="2">
        <v>1932</v>
      </c>
      <c r="HA155" s="2">
        <v>1870</v>
      </c>
      <c r="HB155" s="2">
        <v>1867</v>
      </c>
      <c r="HC155" s="2">
        <v>1820</v>
      </c>
      <c r="HD155" s="2">
        <v>1885.5</v>
      </c>
      <c r="HE155" s="2">
        <v>1910.5</v>
      </c>
      <c r="HF155" s="2">
        <v>1975.5</v>
      </c>
      <c r="HG155" s="2">
        <v>2025</v>
      </c>
      <c r="HH155" s="2">
        <v>1968</v>
      </c>
      <c r="HI155" s="2">
        <v>2013.5</v>
      </c>
      <c r="HJ155" s="2">
        <v>1879</v>
      </c>
      <c r="HK155" s="2">
        <v>1883</v>
      </c>
      <c r="HL155" s="2">
        <v>1884.5</v>
      </c>
      <c r="HM155" s="2">
        <v>1919</v>
      </c>
      <c r="HN155" s="2">
        <v>1994.5</v>
      </c>
      <c r="HO155" s="2">
        <v>1745</v>
      </c>
      <c r="HP155" s="2">
        <v>1741.5</v>
      </c>
      <c r="HQ155" s="2">
        <v>1703</v>
      </c>
      <c r="HR155" s="2">
        <v>1716</v>
      </c>
      <c r="HS155" s="2">
        <v>1698</v>
      </c>
      <c r="HT155" s="2">
        <v>1739.5</v>
      </c>
      <c r="HU155" s="2">
        <v>1738.5</v>
      </c>
      <c r="HV155" s="2">
        <v>1724</v>
      </c>
      <c r="HW155" s="2">
        <v>1735.5</v>
      </c>
      <c r="HX155" s="2">
        <v>1743.5</v>
      </c>
      <c r="HY155" s="2">
        <v>1796.5</v>
      </c>
      <c r="HZ155" s="2">
        <v>1785.5</v>
      </c>
      <c r="IA155" s="2">
        <v>1785.5</v>
      </c>
      <c r="IB155" s="2">
        <v>1790.5</v>
      </c>
      <c r="IC155" s="2">
        <v>1783</v>
      </c>
      <c r="ID155" s="2">
        <v>1789.5</v>
      </c>
      <c r="IE155" s="2">
        <v>1788.5</v>
      </c>
      <c r="IF155" s="2">
        <v>1795.5</v>
      </c>
      <c r="IG155" s="2">
        <v>1785</v>
      </c>
      <c r="IH155" s="2">
        <v>1756.5</v>
      </c>
      <c r="II155" s="2">
        <v>1726</v>
      </c>
      <c r="IJ155" s="2">
        <v>1808</v>
      </c>
      <c r="IK155" s="2">
        <v>1774</v>
      </c>
      <c r="IL155" s="2">
        <v>1764.5</v>
      </c>
      <c r="IM155" s="2">
        <v>1773.5</v>
      </c>
      <c r="IN155" s="2">
        <v>1755</v>
      </c>
      <c r="IO155" s="2">
        <v>1728</v>
      </c>
      <c r="IP155" s="2">
        <v>1710</v>
      </c>
      <c r="IQ155" s="2">
        <v>1659.5</v>
      </c>
      <c r="IR155" s="2">
        <v>1643.5</v>
      </c>
      <c r="IS155" s="2">
        <v>1832</v>
      </c>
      <c r="IT155" s="2">
        <v>1797.5</v>
      </c>
    </row>
    <row r="156" spans="1:254" ht="15.9" customHeight="1">
      <c r="A156" s="61" t="s">
        <v>306</v>
      </c>
      <c r="B156" s="6" t="s">
        <v>307</v>
      </c>
      <c r="C156" s="15">
        <v>2567</v>
      </c>
      <c r="D156" s="16">
        <v>-47</v>
      </c>
      <c r="E156" s="13">
        <v>2614</v>
      </c>
      <c r="F156" s="13">
        <v>2548</v>
      </c>
      <c r="G156" s="13">
        <v>2543</v>
      </c>
      <c r="H156" s="13">
        <v>2534</v>
      </c>
      <c r="I156" s="13">
        <v>2517</v>
      </c>
      <c r="J156" s="13">
        <v>2554</v>
      </c>
      <c r="K156" s="13">
        <v>2610</v>
      </c>
      <c r="L156" s="13">
        <v>2620</v>
      </c>
      <c r="M156" s="13">
        <v>2650</v>
      </c>
      <c r="N156" s="13">
        <v>2591</v>
      </c>
      <c r="O156" s="13">
        <v>2561</v>
      </c>
      <c r="P156" s="13">
        <v>2558</v>
      </c>
      <c r="Q156" s="13">
        <v>2553</v>
      </c>
      <c r="R156" s="13">
        <v>2527</v>
      </c>
      <c r="S156" s="13">
        <v>2530</v>
      </c>
      <c r="T156" s="13">
        <v>2574</v>
      </c>
      <c r="U156" s="13">
        <v>2571</v>
      </c>
      <c r="V156" s="13">
        <v>2522</v>
      </c>
      <c r="W156" s="13">
        <v>2555</v>
      </c>
      <c r="X156" s="13">
        <v>2628</v>
      </c>
      <c r="Y156" s="13">
        <v>2665</v>
      </c>
      <c r="Z156" s="13">
        <v>2715</v>
      </c>
      <c r="AA156" s="13">
        <v>2767</v>
      </c>
      <c r="AB156" s="13">
        <v>2777</v>
      </c>
      <c r="AC156" s="13">
        <v>2758</v>
      </c>
      <c r="AD156" s="13">
        <v>2756</v>
      </c>
      <c r="AE156" s="13">
        <v>2767</v>
      </c>
      <c r="AF156" s="13">
        <v>2781</v>
      </c>
      <c r="AG156" s="13">
        <v>2778</v>
      </c>
      <c r="AH156" s="13">
        <v>2860</v>
      </c>
      <c r="AI156" s="13">
        <v>2694</v>
      </c>
      <c r="AJ156" s="13">
        <v>2660</v>
      </c>
      <c r="AK156" s="13">
        <v>2495</v>
      </c>
      <c r="AL156" s="13">
        <v>2471</v>
      </c>
      <c r="AM156" s="13">
        <v>2478</v>
      </c>
      <c r="AN156" s="13">
        <v>2490</v>
      </c>
      <c r="AO156" s="13">
        <v>2520</v>
      </c>
      <c r="AP156" s="13">
        <v>2552</v>
      </c>
      <c r="AQ156" s="13">
        <v>2441</v>
      </c>
      <c r="AR156" s="13">
        <v>2419</v>
      </c>
      <c r="AS156" s="13">
        <v>2440</v>
      </c>
      <c r="AT156" s="13">
        <v>2431</v>
      </c>
      <c r="AU156" s="13">
        <v>2470</v>
      </c>
      <c r="AV156" s="13">
        <v>2464</v>
      </c>
      <c r="AW156" s="13">
        <v>2488</v>
      </c>
      <c r="AX156" s="13">
        <v>2490</v>
      </c>
      <c r="AY156" s="13">
        <v>2462</v>
      </c>
      <c r="AZ156" s="13">
        <v>2464</v>
      </c>
      <c r="BA156" s="13">
        <v>2599</v>
      </c>
      <c r="BB156" s="13">
        <v>2594</v>
      </c>
      <c r="BC156" s="13">
        <v>2625</v>
      </c>
      <c r="BD156" s="13">
        <v>2627</v>
      </c>
      <c r="BE156" s="13">
        <v>2516</v>
      </c>
      <c r="BF156" s="13">
        <v>2579</v>
      </c>
      <c r="BG156" s="13">
        <v>2546</v>
      </c>
      <c r="BH156" s="13">
        <v>2481</v>
      </c>
      <c r="BI156" s="13">
        <v>2489</v>
      </c>
      <c r="BJ156" s="13">
        <v>2302</v>
      </c>
      <c r="BK156" s="13">
        <v>2283</v>
      </c>
      <c r="BL156" s="13">
        <v>2179</v>
      </c>
      <c r="BM156" s="67">
        <v>2101</v>
      </c>
      <c r="BN156" s="67">
        <v>2066</v>
      </c>
      <c r="BO156" s="67">
        <v>1965</v>
      </c>
      <c r="BP156" s="67">
        <v>1938.5</v>
      </c>
      <c r="BQ156" s="67">
        <v>1913.5</v>
      </c>
      <c r="BR156" s="67">
        <v>1895.5</v>
      </c>
      <c r="BS156" s="67">
        <v>2218.5</v>
      </c>
      <c r="BT156" s="67">
        <v>2260</v>
      </c>
      <c r="BU156" s="67">
        <v>2231</v>
      </c>
      <c r="BV156" s="67">
        <v>2236</v>
      </c>
      <c r="BW156" s="67">
        <v>2207</v>
      </c>
      <c r="BX156" s="67">
        <v>2223.5</v>
      </c>
      <c r="BY156" s="67">
        <v>2254</v>
      </c>
      <c r="BZ156" s="67">
        <v>2257</v>
      </c>
      <c r="CA156" s="516">
        <v>2263.5</v>
      </c>
      <c r="CB156" s="516">
        <v>2309.5</v>
      </c>
      <c r="CC156" s="516">
        <v>2293.5</v>
      </c>
      <c r="CD156" s="516">
        <v>2258.5</v>
      </c>
      <c r="CE156" s="516">
        <v>2233.5</v>
      </c>
      <c r="CF156" s="516">
        <v>2235.5</v>
      </c>
      <c r="CG156" s="516">
        <v>2259.5</v>
      </c>
      <c r="CH156" s="516">
        <v>2297.5</v>
      </c>
      <c r="CI156" s="516">
        <v>2275</v>
      </c>
      <c r="CJ156" s="516">
        <v>2221.5</v>
      </c>
      <c r="CK156" s="516">
        <v>2199</v>
      </c>
      <c r="CL156" s="516">
        <v>2161.5</v>
      </c>
      <c r="CM156" s="516">
        <v>2200</v>
      </c>
      <c r="CN156" s="516">
        <v>2124.5</v>
      </c>
      <c r="CO156" s="516">
        <v>2139</v>
      </c>
      <c r="CP156" s="516">
        <v>2173</v>
      </c>
      <c r="CQ156" s="516">
        <v>2149.5</v>
      </c>
      <c r="CR156" s="516">
        <v>2145</v>
      </c>
      <c r="CS156" s="516">
        <v>2098</v>
      </c>
      <c r="CT156" s="516">
        <v>2056.5</v>
      </c>
      <c r="CU156" s="516">
        <v>2085.5</v>
      </c>
      <c r="CV156" s="516">
        <v>2182</v>
      </c>
      <c r="CW156" s="516">
        <v>2152</v>
      </c>
      <c r="CX156" s="516">
        <v>2134.5</v>
      </c>
      <c r="CY156" s="516">
        <v>2102.5</v>
      </c>
      <c r="CZ156" s="516">
        <v>2058.5</v>
      </c>
      <c r="DA156" s="2">
        <v>2066</v>
      </c>
      <c r="DB156" s="2">
        <v>2042</v>
      </c>
      <c r="DC156" s="2">
        <v>2030</v>
      </c>
      <c r="DD156" s="2">
        <v>2093.5</v>
      </c>
      <c r="DE156" s="2">
        <v>2070.5</v>
      </c>
      <c r="DF156" s="2">
        <v>2031</v>
      </c>
      <c r="DG156" s="2">
        <v>2107</v>
      </c>
      <c r="DH156" s="2">
        <v>2130</v>
      </c>
      <c r="DI156" s="2">
        <v>2169.5</v>
      </c>
      <c r="DJ156" s="2">
        <v>2117.5</v>
      </c>
      <c r="DK156" s="2">
        <v>2103</v>
      </c>
      <c r="DL156" s="2">
        <v>2066.5</v>
      </c>
      <c r="DM156" s="2">
        <v>2101.5</v>
      </c>
      <c r="DN156" s="2">
        <v>2134.5</v>
      </c>
      <c r="DO156" s="2">
        <v>2062</v>
      </c>
      <c r="DP156" s="2">
        <v>2105.5</v>
      </c>
      <c r="DQ156" s="2">
        <v>2080</v>
      </c>
      <c r="DR156" s="2">
        <v>2463.5</v>
      </c>
      <c r="DS156" s="2">
        <v>2524.5</v>
      </c>
      <c r="DT156" s="2">
        <v>2465</v>
      </c>
      <c r="DU156" s="2">
        <v>2434</v>
      </c>
      <c r="DV156" s="2">
        <v>2421.5</v>
      </c>
      <c r="DW156" s="2">
        <v>2406.5</v>
      </c>
      <c r="DX156" s="2">
        <v>2400.5</v>
      </c>
      <c r="DY156" s="2">
        <v>2358.5</v>
      </c>
      <c r="DZ156" s="2">
        <v>2319.5</v>
      </c>
      <c r="EA156" s="2">
        <v>2344.5</v>
      </c>
      <c r="EB156" s="2">
        <v>2329</v>
      </c>
      <c r="EC156" s="2">
        <v>2313</v>
      </c>
      <c r="ED156" s="2">
        <v>2364</v>
      </c>
      <c r="EE156" s="2">
        <v>2344.5</v>
      </c>
      <c r="EF156" s="2">
        <v>2379.5</v>
      </c>
      <c r="EG156" s="2">
        <v>2380.5</v>
      </c>
      <c r="EH156" s="2">
        <v>2340</v>
      </c>
      <c r="EI156" s="2">
        <v>2363.5</v>
      </c>
      <c r="EJ156" s="2">
        <v>2369.5</v>
      </c>
      <c r="EK156" s="2">
        <v>2344.5</v>
      </c>
      <c r="EL156" s="2">
        <v>2357.5</v>
      </c>
      <c r="EM156" s="2">
        <v>2362</v>
      </c>
      <c r="EN156" s="2">
        <v>2331</v>
      </c>
      <c r="EO156" s="2">
        <v>2301.5</v>
      </c>
      <c r="EP156" s="2">
        <v>2280.5</v>
      </c>
      <c r="EQ156" s="2">
        <v>2299</v>
      </c>
      <c r="ER156" s="2">
        <v>2291.5</v>
      </c>
      <c r="ES156" s="2">
        <v>2262.5</v>
      </c>
      <c r="ET156" s="2">
        <v>2257</v>
      </c>
      <c r="EU156" s="2">
        <v>2273</v>
      </c>
      <c r="EV156" s="2">
        <v>2268</v>
      </c>
      <c r="EW156" s="2">
        <v>2278</v>
      </c>
      <c r="EX156" s="2">
        <v>2260.5</v>
      </c>
      <c r="EY156" s="2">
        <v>2271</v>
      </c>
      <c r="EZ156" s="2">
        <v>2233</v>
      </c>
      <c r="FA156" s="2">
        <v>2214.5</v>
      </c>
      <c r="FB156" s="2">
        <v>2194</v>
      </c>
      <c r="FC156" s="2">
        <v>2166</v>
      </c>
      <c r="FD156" s="2">
        <v>2169</v>
      </c>
      <c r="FE156" s="2">
        <v>2200</v>
      </c>
      <c r="FF156" s="2">
        <v>2167.5</v>
      </c>
      <c r="FG156" s="2">
        <v>2131.5</v>
      </c>
      <c r="FH156" s="2">
        <v>2168</v>
      </c>
      <c r="FI156" s="2">
        <v>2156.5</v>
      </c>
      <c r="FJ156" s="2">
        <v>2144.5</v>
      </c>
      <c r="FK156" s="2">
        <v>2142</v>
      </c>
      <c r="FL156" s="2">
        <v>2158</v>
      </c>
      <c r="FM156" s="2">
        <v>2163</v>
      </c>
      <c r="FN156" s="2">
        <v>2170</v>
      </c>
      <c r="FO156" s="2">
        <v>2195.5</v>
      </c>
      <c r="FP156" s="2">
        <v>2202</v>
      </c>
      <c r="FQ156" s="2">
        <v>2179</v>
      </c>
      <c r="FR156" s="2">
        <v>2184.5</v>
      </c>
      <c r="FS156" s="2">
        <v>2151</v>
      </c>
      <c r="FT156" s="2">
        <v>2176.5</v>
      </c>
      <c r="FU156" s="2">
        <v>2156</v>
      </c>
      <c r="FV156" s="2">
        <v>2137.5</v>
      </c>
      <c r="FW156" s="2">
        <v>2143.5</v>
      </c>
      <c r="FX156" s="2">
        <v>2194.5</v>
      </c>
      <c r="FY156" s="2">
        <v>2249</v>
      </c>
      <c r="FZ156" s="2">
        <v>2313.5</v>
      </c>
      <c r="GA156" s="2">
        <v>2300</v>
      </c>
      <c r="GB156" s="2">
        <v>2288</v>
      </c>
      <c r="GC156" s="2">
        <v>2299</v>
      </c>
      <c r="GD156" s="2">
        <v>2262.5</v>
      </c>
      <c r="GE156" s="2">
        <v>2224</v>
      </c>
      <c r="GF156" s="2">
        <v>2207.5</v>
      </c>
      <c r="GG156" s="2">
        <v>2193</v>
      </c>
      <c r="GH156" s="2">
        <v>2155</v>
      </c>
      <c r="GI156" s="2">
        <v>2168</v>
      </c>
      <c r="GJ156" s="2">
        <v>2189.5</v>
      </c>
      <c r="GK156" s="2">
        <v>2185</v>
      </c>
      <c r="GL156" s="2">
        <v>2318</v>
      </c>
      <c r="GM156" s="2">
        <v>2318</v>
      </c>
      <c r="GN156" s="2">
        <v>2334.5</v>
      </c>
      <c r="GO156" s="2">
        <v>2308</v>
      </c>
      <c r="GP156" s="2">
        <v>2306</v>
      </c>
      <c r="GQ156" s="2">
        <v>2269</v>
      </c>
      <c r="GR156" s="2">
        <v>2219.5</v>
      </c>
      <c r="GS156" s="2">
        <v>2252.5</v>
      </c>
      <c r="GT156" s="2">
        <v>2262</v>
      </c>
      <c r="GU156" s="2">
        <v>2110</v>
      </c>
      <c r="GV156" s="2">
        <v>2076.5</v>
      </c>
      <c r="GW156" s="2">
        <v>2576.5</v>
      </c>
      <c r="GX156" s="2">
        <v>2562</v>
      </c>
      <c r="GY156" s="2">
        <v>2563</v>
      </c>
      <c r="GZ156" s="2">
        <v>2547</v>
      </c>
      <c r="HA156" s="2">
        <v>2524</v>
      </c>
      <c r="HB156" s="2">
        <v>2494</v>
      </c>
      <c r="HC156" s="2">
        <v>2511</v>
      </c>
      <c r="HD156" s="2">
        <v>2545</v>
      </c>
      <c r="HE156" s="2">
        <v>2553.5</v>
      </c>
      <c r="HF156" s="2">
        <v>2615</v>
      </c>
      <c r="HG156" s="2">
        <v>2587</v>
      </c>
      <c r="HH156" s="2">
        <v>2574</v>
      </c>
      <c r="HI156" s="2">
        <v>2586</v>
      </c>
      <c r="HJ156" s="2">
        <v>2579</v>
      </c>
      <c r="HK156" s="2">
        <v>2629.5</v>
      </c>
      <c r="HL156" s="2">
        <v>2620</v>
      </c>
      <c r="HM156" s="2">
        <v>2656.5</v>
      </c>
      <c r="HN156" s="2">
        <v>2610</v>
      </c>
      <c r="HO156" s="2">
        <v>2623</v>
      </c>
      <c r="HP156" s="2">
        <v>2600.5</v>
      </c>
      <c r="HQ156" s="2">
        <v>2616</v>
      </c>
      <c r="HR156" s="2">
        <v>2645</v>
      </c>
      <c r="HS156" s="2">
        <v>2634.5</v>
      </c>
      <c r="HT156" s="2">
        <v>2622.5</v>
      </c>
      <c r="HU156" s="2">
        <v>2630.5</v>
      </c>
      <c r="HV156" s="2">
        <v>2611</v>
      </c>
      <c r="HW156" s="2">
        <v>2594.5</v>
      </c>
      <c r="HX156" s="2">
        <v>2577.5</v>
      </c>
      <c r="HY156" s="2">
        <v>2550</v>
      </c>
      <c r="HZ156" s="2">
        <v>2503</v>
      </c>
      <c r="IA156" s="2">
        <v>2478</v>
      </c>
      <c r="IB156" s="2">
        <v>2499.5</v>
      </c>
      <c r="IC156" s="2">
        <v>2528.5</v>
      </c>
      <c r="ID156" s="2">
        <v>2500.5</v>
      </c>
      <c r="IE156" s="2">
        <v>2486</v>
      </c>
      <c r="IF156" s="2">
        <v>2469.5</v>
      </c>
      <c r="IG156" s="2">
        <v>2457.5</v>
      </c>
      <c r="IH156" s="2">
        <v>2450</v>
      </c>
      <c r="II156" s="2">
        <v>2441.5</v>
      </c>
      <c r="IJ156" s="2">
        <v>2454</v>
      </c>
      <c r="IK156" s="2">
        <v>2443</v>
      </c>
      <c r="IL156" s="2">
        <v>2434.5</v>
      </c>
      <c r="IM156" s="2">
        <v>2387.5</v>
      </c>
      <c r="IN156" s="2">
        <v>2358.5</v>
      </c>
      <c r="IO156" s="2">
        <v>2312.5</v>
      </c>
      <c r="IP156" s="2">
        <v>2282.5</v>
      </c>
      <c r="IQ156" s="2">
        <v>2272.5</v>
      </c>
      <c r="IR156" s="2">
        <v>2243</v>
      </c>
      <c r="IS156" s="2">
        <v>2245</v>
      </c>
      <c r="IT156" s="2">
        <v>2235</v>
      </c>
    </row>
    <row r="157" spans="1:254" ht="15.9" customHeight="1">
      <c r="A157" s="61" t="s">
        <v>308</v>
      </c>
      <c r="B157" s="6" t="s">
        <v>309</v>
      </c>
      <c r="C157" s="15">
        <v>6027</v>
      </c>
      <c r="D157" s="16">
        <v>-7</v>
      </c>
      <c r="E157" s="13">
        <v>6034</v>
      </c>
      <c r="F157" s="13">
        <v>5936</v>
      </c>
      <c r="G157" s="13">
        <v>5772</v>
      </c>
      <c r="H157" s="13">
        <v>5656</v>
      </c>
      <c r="I157" s="13">
        <v>5781</v>
      </c>
      <c r="J157" s="13">
        <v>5831</v>
      </c>
      <c r="K157" s="13">
        <v>5835</v>
      </c>
      <c r="L157" s="13">
        <v>5825</v>
      </c>
      <c r="M157" s="13">
        <v>6087</v>
      </c>
      <c r="N157" s="13">
        <v>5895</v>
      </c>
      <c r="O157" s="13">
        <v>5906</v>
      </c>
      <c r="P157" s="13">
        <v>5969</v>
      </c>
      <c r="Q157" s="13">
        <v>6025</v>
      </c>
      <c r="R157" s="13">
        <v>6010</v>
      </c>
      <c r="S157" s="13">
        <v>6031</v>
      </c>
      <c r="T157" s="13">
        <v>6152</v>
      </c>
      <c r="U157" s="13">
        <v>6070</v>
      </c>
      <c r="V157" s="13">
        <v>6052</v>
      </c>
      <c r="W157" s="13">
        <v>6072</v>
      </c>
      <c r="X157" s="13">
        <v>6149</v>
      </c>
      <c r="Y157" s="13">
        <v>6160</v>
      </c>
      <c r="Z157" s="13">
        <v>6201</v>
      </c>
      <c r="AA157" s="13">
        <v>6312</v>
      </c>
      <c r="AB157" s="13">
        <v>6275</v>
      </c>
      <c r="AC157" s="13">
        <v>6250</v>
      </c>
      <c r="AD157" s="13">
        <v>6020</v>
      </c>
      <c r="AE157" s="13">
        <v>5996</v>
      </c>
      <c r="AF157" s="13">
        <v>5923</v>
      </c>
      <c r="AG157" s="13">
        <v>5938</v>
      </c>
      <c r="AH157" s="13">
        <v>5673</v>
      </c>
      <c r="AI157" s="13">
        <v>5548</v>
      </c>
      <c r="AJ157" s="13">
        <v>5650</v>
      </c>
      <c r="AK157" s="13">
        <v>5490</v>
      </c>
      <c r="AL157" s="13">
        <v>5564</v>
      </c>
      <c r="AM157" s="13">
        <v>5567</v>
      </c>
      <c r="AN157" s="13">
        <v>5590</v>
      </c>
      <c r="AO157" s="13">
        <v>5534</v>
      </c>
      <c r="AP157" s="13">
        <v>5628</v>
      </c>
      <c r="AQ157" s="13">
        <v>5403</v>
      </c>
      <c r="AR157" s="13">
        <v>5293</v>
      </c>
      <c r="AS157" s="13">
        <v>5275</v>
      </c>
      <c r="AT157" s="13">
        <v>5331</v>
      </c>
      <c r="AU157" s="13">
        <v>5434</v>
      </c>
      <c r="AV157" s="13">
        <v>5586</v>
      </c>
      <c r="AW157" s="13">
        <v>5620</v>
      </c>
      <c r="AX157" s="13">
        <v>5679</v>
      </c>
      <c r="AY157" s="13">
        <v>5711</v>
      </c>
      <c r="AZ157" s="13">
        <v>5972</v>
      </c>
      <c r="BA157" s="13">
        <v>6184</v>
      </c>
      <c r="BB157" s="13">
        <v>6256</v>
      </c>
      <c r="BC157" s="13">
        <v>6373</v>
      </c>
      <c r="BD157" s="13">
        <v>6402</v>
      </c>
      <c r="BE157" s="13">
        <v>6289</v>
      </c>
      <c r="BF157" s="13">
        <v>6192</v>
      </c>
      <c r="BG157" s="13">
        <v>5852</v>
      </c>
      <c r="BH157" s="13">
        <v>5817</v>
      </c>
      <c r="BI157" s="13">
        <v>5973</v>
      </c>
      <c r="BJ157" s="13">
        <v>5994</v>
      </c>
      <c r="BK157" s="13">
        <v>6116</v>
      </c>
      <c r="BL157" s="13">
        <v>6093</v>
      </c>
      <c r="BM157" s="67">
        <v>5907</v>
      </c>
      <c r="BN157" s="67">
        <v>5787</v>
      </c>
      <c r="BO157" s="67">
        <v>6199</v>
      </c>
      <c r="BP157" s="67">
        <v>5636</v>
      </c>
      <c r="BQ157" s="67">
        <v>5698</v>
      </c>
      <c r="BR157" s="67">
        <v>5524</v>
      </c>
      <c r="BS157" s="67">
        <v>5540</v>
      </c>
      <c r="BT157" s="67">
        <v>5677</v>
      </c>
      <c r="BU157" s="67">
        <v>5626</v>
      </c>
      <c r="BV157" s="67">
        <v>5690</v>
      </c>
      <c r="BW157" s="67">
        <v>5600</v>
      </c>
      <c r="BX157" s="67">
        <v>5686</v>
      </c>
      <c r="BY157" s="67">
        <v>5772</v>
      </c>
      <c r="BZ157" s="67">
        <v>5772</v>
      </c>
      <c r="CA157" s="516">
        <v>5915</v>
      </c>
      <c r="CB157" s="516">
        <v>6044</v>
      </c>
      <c r="CC157" s="516">
        <v>5864</v>
      </c>
      <c r="CD157" s="516">
        <v>5957</v>
      </c>
      <c r="CE157" s="516">
        <v>5871</v>
      </c>
      <c r="CF157" s="516">
        <v>5907</v>
      </c>
      <c r="CG157" s="516">
        <v>5871</v>
      </c>
      <c r="CH157" s="516">
        <v>5858</v>
      </c>
      <c r="CI157" s="516">
        <v>5813</v>
      </c>
      <c r="CJ157" s="516">
        <v>5788</v>
      </c>
      <c r="CK157" s="516">
        <v>5869</v>
      </c>
      <c r="CL157" s="516">
        <v>5760</v>
      </c>
      <c r="CM157" s="516">
        <v>5742</v>
      </c>
      <c r="CN157" s="516">
        <v>5533</v>
      </c>
      <c r="CO157" s="516">
        <v>5814</v>
      </c>
      <c r="CP157" s="516">
        <v>5875</v>
      </c>
      <c r="CQ157" s="516">
        <v>5969</v>
      </c>
      <c r="CR157" s="516">
        <v>5955</v>
      </c>
      <c r="CS157" s="516">
        <v>5840</v>
      </c>
      <c r="CT157" s="516">
        <v>5821</v>
      </c>
      <c r="CU157" s="516">
        <v>5989</v>
      </c>
      <c r="CV157" s="516">
        <v>6294</v>
      </c>
      <c r="CW157" s="516">
        <v>6205</v>
      </c>
      <c r="CX157" s="516">
        <v>6233</v>
      </c>
      <c r="CY157" s="516">
        <v>5772</v>
      </c>
      <c r="CZ157" s="516">
        <v>5617</v>
      </c>
      <c r="DA157" s="2">
        <v>5698</v>
      </c>
      <c r="DB157" s="2">
        <v>5645</v>
      </c>
      <c r="DC157" s="2">
        <v>5506</v>
      </c>
      <c r="DD157" s="2">
        <v>5767</v>
      </c>
      <c r="DE157" s="2">
        <v>5776</v>
      </c>
      <c r="DF157" s="2">
        <v>5706</v>
      </c>
      <c r="DG157" s="2">
        <v>5838</v>
      </c>
      <c r="DH157" s="2">
        <v>6112</v>
      </c>
      <c r="DI157" s="2">
        <v>5993</v>
      </c>
      <c r="DJ157" s="2">
        <v>5853</v>
      </c>
      <c r="DK157" s="2">
        <v>5816</v>
      </c>
      <c r="DL157" s="2">
        <v>5811</v>
      </c>
      <c r="DM157" s="2">
        <v>5818</v>
      </c>
      <c r="DN157" s="2">
        <v>5715</v>
      </c>
      <c r="DO157" s="2">
        <v>5717</v>
      </c>
      <c r="DP157" s="2">
        <v>5463</v>
      </c>
      <c r="DQ157" s="2">
        <v>5390</v>
      </c>
      <c r="DR157" s="2">
        <v>5430</v>
      </c>
      <c r="DS157" s="2">
        <v>5538</v>
      </c>
      <c r="DT157" s="2">
        <v>5548</v>
      </c>
      <c r="DU157" s="2">
        <v>5565</v>
      </c>
      <c r="DV157" s="2">
        <v>5600</v>
      </c>
      <c r="DW157" s="2">
        <v>5573</v>
      </c>
      <c r="DX157" s="2">
        <v>5276</v>
      </c>
      <c r="DY157" s="2">
        <v>4888</v>
      </c>
      <c r="DZ157" s="2">
        <v>4808</v>
      </c>
      <c r="EA157" s="2">
        <v>4688</v>
      </c>
      <c r="EB157" s="2">
        <v>4605</v>
      </c>
      <c r="EC157" s="2">
        <v>4525</v>
      </c>
      <c r="ED157" s="2">
        <v>4552</v>
      </c>
      <c r="EE157" s="2">
        <v>4603</v>
      </c>
      <c r="EF157" s="2">
        <v>4676</v>
      </c>
      <c r="EG157" s="2">
        <v>4647</v>
      </c>
      <c r="EH157" s="2">
        <v>4624</v>
      </c>
      <c r="EI157" s="2">
        <v>4700</v>
      </c>
      <c r="EJ157" s="2">
        <v>4840</v>
      </c>
      <c r="EK157" s="2">
        <v>4870</v>
      </c>
      <c r="EL157" s="2">
        <v>4955</v>
      </c>
      <c r="EM157" s="2">
        <v>4979</v>
      </c>
      <c r="EN157" s="2">
        <v>4952</v>
      </c>
      <c r="EO157" s="2">
        <v>4927</v>
      </c>
      <c r="EP157" s="2">
        <v>4898</v>
      </c>
      <c r="EQ157" s="2">
        <v>4837</v>
      </c>
      <c r="ER157" s="2">
        <v>4845</v>
      </c>
      <c r="ES157" s="2">
        <v>4694</v>
      </c>
      <c r="ET157" s="2">
        <v>4668</v>
      </c>
      <c r="EU157" s="2">
        <v>4742</v>
      </c>
      <c r="EV157" s="2">
        <v>4753</v>
      </c>
      <c r="EW157" s="2">
        <v>4743</v>
      </c>
      <c r="EX157" s="2">
        <v>4748</v>
      </c>
      <c r="EY157" s="2">
        <v>4772</v>
      </c>
      <c r="EZ157" s="2">
        <v>4686</v>
      </c>
      <c r="FA157" s="2">
        <v>4684</v>
      </c>
      <c r="FB157" s="2">
        <v>4655</v>
      </c>
      <c r="FC157" s="2">
        <v>4640</v>
      </c>
      <c r="FD157" s="2">
        <v>4693</v>
      </c>
      <c r="FE157" s="2">
        <v>4775</v>
      </c>
      <c r="FF157" s="2">
        <v>4763</v>
      </c>
      <c r="FG157" s="2">
        <v>4696</v>
      </c>
      <c r="FH157" s="2">
        <v>4775</v>
      </c>
      <c r="FI157" s="2">
        <v>4715</v>
      </c>
      <c r="FJ157" s="2">
        <v>4765</v>
      </c>
      <c r="FK157" s="2">
        <v>4720</v>
      </c>
      <c r="FL157" s="2">
        <v>4831</v>
      </c>
      <c r="FM157" s="2">
        <v>4799</v>
      </c>
      <c r="FN157" s="2">
        <v>4799</v>
      </c>
      <c r="FO157" s="2">
        <v>4970</v>
      </c>
      <c r="FP157" s="2">
        <v>5083</v>
      </c>
      <c r="FQ157" s="2">
        <v>5050</v>
      </c>
      <c r="FR157" s="2">
        <v>4984</v>
      </c>
      <c r="FS157" s="2">
        <v>4901</v>
      </c>
      <c r="FT157" s="2">
        <v>4988</v>
      </c>
      <c r="FU157" s="2">
        <v>4779</v>
      </c>
      <c r="FV157" s="2">
        <v>4750</v>
      </c>
      <c r="FW157" s="2">
        <v>4793</v>
      </c>
      <c r="FX157" s="2">
        <v>4899</v>
      </c>
      <c r="FY157" s="2">
        <v>5040</v>
      </c>
      <c r="FZ157" s="2">
        <v>5026</v>
      </c>
      <c r="GA157" s="2">
        <v>5028</v>
      </c>
      <c r="GB157" s="2">
        <v>5024</v>
      </c>
      <c r="GC157" s="2">
        <v>5022</v>
      </c>
      <c r="GD157" s="2">
        <v>4949</v>
      </c>
      <c r="GE157" s="2">
        <v>4875</v>
      </c>
      <c r="GF157" s="2">
        <v>4834</v>
      </c>
      <c r="GG157" s="2">
        <v>4896</v>
      </c>
      <c r="GH157" s="2">
        <v>5128</v>
      </c>
      <c r="GI157" s="2">
        <v>5089</v>
      </c>
      <c r="GJ157" s="2">
        <v>5092</v>
      </c>
      <c r="GK157" s="2">
        <v>4953</v>
      </c>
      <c r="GL157" s="2">
        <v>5086</v>
      </c>
      <c r="GM157" s="2">
        <v>5050</v>
      </c>
      <c r="GN157" s="2">
        <v>4863</v>
      </c>
      <c r="GO157" s="2">
        <v>4866</v>
      </c>
      <c r="GP157" s="2">
        <v>4934</v>
      </c>
      <c r="GQ157" s="2">
        <v>4916</v>
      </c>
      <c r="GR157" s="2">
        <v>4879</v>
      </c>
      <c r="GS157" s="2">
        <v>4901</v>
      </c>
      <c r="GT157" s="2">
        <v>4983</v>
      </c>
      <c r="GU157" s="2">
        <v>4994</v>
      </c>
      <c r="GV157" s="2">
        <v>5011</v>
      </c>
      <c r="GW157" s="2">
        <v>5160</v>
      </c>
      <c r="GX157" s="2">
        <v>5147</v>
      </c>
      <c r="GY157" s="2">
        <v>5207</v>
      </c>
      <c r="GZ157" s="2">
        <v>5182</v>
      </c>
      <c r="HA157" s="2">
        <v>5112</v>
      </c>
      <c r="HB157" s="2">
        <v>5083</v>
      </c>
      <c r="HC157" s="2">
        <v>5110</v>
      </c>
      <c r="HD157" s="2">
        <v>5247</v>
      </c>
      <c r="HE157" s="2">
        <v>5248</v>
      </c>
      <c r="HF157" s="2">
        <v>5455</v>
      </c>
      <c r="HG157" s="2">
        <v>5428</v>
      </c>
      <c r="HH157" s="2">
        <v>5396</v>
      </c>
      <c r="HI157" s="2">
        <v>5679</v>
      </c>
      <c r="HJ157" s="2">
        <v>5586</v>
      </c>
      <c r="HK157" s="2">
        <v>5712</v>
      </c>
      <c r="HL157" s="2">
        <v>5625</v>
      </c>
      <c r="HM157" s="2">
        <v>5793</v>
      </c>
      <c r="HN157" s="2">
        <v>5782</v>
      </c>
      <c r="HO157" s="2">
        <v>5698</v>
      </c>
      <c r="HP157" s="2">
        <v>5633</v>
      </c>
      <c r="HQ157" s="2">
        <v>5602</v>
      </c>
      <c r="HR157" s="2">
        <v>5442</v>
      </c>
      <c r="HS157" s="2">
        <v>5455</v>
      </c>
      <c r="HT157" s="2">
        <v>5374</v>
      </c>
      <c r="HU157" s="2">
        <v>5459</v>
      </c>
      <c r="HV157" s="2">
        <v>5342</v>
      </c>
      <c r="HW157" s="2">
        <v>5362</v>
      </c>
      <c r="HX157" s="2">
        <v>5386</v>
      </c>
      <c r="HY157" s="2">
        <v>5412</v>
      </c>
      <c r="HZ157" s="2">
        <v>5430</v>
      </c>
      <c r="IA157" s="2">
        <v>5420</v>
      </c>
      <c r="IB157" s="2">
        <v>5469</v>
      </c>
      <c r="IC157" s="2">
        <v>5483</v>
      </c>
      <c r="ID157" s="2">
        <v>5527</v>
      </c>
      <c r="IE157" s="2">
        <v>5572</v>
      </c>
      <c r="IF157" s="2">
        <v>5634</v>
      </c>
      <c r="IG157" s="2">
        <v>5648</v>
      </c>
      <c r="IH157" s="2">
        <v>5660</v>
      </c>
      <c r="II157" s="2">
        <v>5598</v>
      </c>
      <c r="IJ157" s="2">
        <v>5568</v>
      </c>
      <c r="IK157" s="2">
        <v>5523</v>
      </c>
      <c r="IL157" s="2">
        <v>5527</v>
      </c>
      <c r="IM157" s="2">
        <v>5421</v>
      </c>
      <c r="IN157" s="2">
        <v>5459</v>
      </c>
      <c r="IO157" s="2">
        <v>5420</v>
      </c>
      <c r="IP157" s="2">
        <v>5424</v>
      </c>
      <c r="IQ157" s="2">
        <v>5445</v>
      </c>
      <c r="IR157" s="2">
        <v>5374</v>
      </c>
      <c r="IS157" s="2">
        <v>5729</v>
      </c>
      <c r="IT157" s="2">
        <v>5678</v>
      </c>
    </row>
    <row r="158" spans="1:254" ht="15.9" customHeight="1">
      <c r="A158" s="61" t="s">
        <v>310</v>
      </c>
      <c r="B158" s="6" t="s">
        <v>311</v>
      </c>
      <c r="C158" s="15">
        <v>31490</v>
      </c>
      <c r="D158" s="16">
        <v>-1440</v>
      </c>
      <c r="E158" s="13">
        <v>32930</v>
      </c>
      <c r="F158" s="13">
        <v>33720</v>
      </c>
      <c r="G158" s="13">
        <v>31000</v>
      </c>
      <c r="H158" s="13">
        <v>31430</v>
      </c>
      <c r="I158" s="13">
        <v>32500</v>
      </c>
      <c r="J158" s="13">
        <v>27935</v>
      </c>
      <c r="K158" s="13">
        <v>25200</v>
      </c>
      <c r="L158" s="13">
        <v>25510</v>
      </c>
      <c r="M158" s="13">
        <v>28380</v>
      </c>
      <c r="N158" s="13">
        <v>28945</v>
      </c>
      <c r="O158" s="13">
        <v>30800</v>
      </c>
      <c r="P158" s="13">
        <v>29585</v>
      </c>
      <c r="Q158" s="13">
        <v>29630</v>
      </c>
      <c r="R158" s="13">
        <v>27505</v>
      </c>
      <c r="S158" s="13">
        <v>29640</v>
      </c>
      <c r="T158" s="13">
        <v>31510</v>
      </c>
      <c r="U158" s="13">
        <v>29775</v>
      </c>
      <c r="V158" s="13">
        <v>28820</v>
      </c>
      <c r="W158" s="13">
        <v>29830</v>
      </c>
      <c r="X158" s="13">
        <v>29160</v>
      </c>
      <c r="Y158" s="13">
        <v>27545</v>
      </c>
      <c r="Z158" s="13">
        <v>28900</v>
      </c>
      <c r="AA158" s="13">
        <v>29565</v>
      </c>
      <c r="AB158" s="13">
        <v>29345</v>
      </c>
      <c r="AC158" s="13">
        <v>28815</v>
      </c>
      <c r="AD158" s="13">
        <v>32000</v>
      </c>
      <c r="AE158" s="13">
        <v>32340</v>
      </c>
      <c r="AF158" s="13">
        <v>31950</v>
      </c>
      <c r="AG158" s="13">
        <v>32440</v>
      </c>
      <c r="AH158" s="13">
        <v>35900</v>
      </c>
      <c r="AI158" s="13">
        <v>31200</v>
      </c>
      <c r="AJ158" s="13">
        <v>31430</v>
      </c>
      <c r="AK158" s="13">
        <v>32170</v>
      </c>
      <c r="AL158" s="13">
        <v>31740</v>
      </c>
      <c r="AM158" s="13">
        <v>30300</v>
      </c>
      <c r="AN158" s="13">
        <v>30060</v>
      </c>
      <c r="AO158" s="13">
        <v>30340</v>
      </c>
      <c r="AP158" s="13">
        <v>29420</v>
      </c>
      <c r="AQ158" s="13">
        <v>27325</v>
      </c>
      <c r="AR158" s="13">
        <v>25175</v>
      </c>
      <c r="AS158" s="13">
        <v>25235</v>
      </c>
      <c r="AT158" s="13">
        <v>26330</v>
      </c>
      <c r="AU158" s="13">
        <v>25235</v>
      </c>
      <c r="AV158" s="13">
        <v>26765</v>
      </c>
      <c r="AW158" s="13">
        <v>28170</v>
      </c>
      <c r="AX158" s="13">
        <v>27660</v>
      </c>
      <c r="AY158" s="13">
        <v>26320</v>
      </c>
      <c r="AZ158" s="13">
        <v>25675</v>
      </c>
      <c r="BA158" s="13">
        <v>26170</v>
      </c>
      <c r="BB158" s="13">
        <v>26340</v>
      </c>
      <c r="BC158" s="13">
        <v>27130</v>
      </c>
      <c r="BD158" s="13">
        <v>26075</v>
      </c>
      <c r="BE158" s="13">
        <v>27755</v>
      </c>
      <c r="BF158" s="13">
        <v>26845</v>
      </c>
      <c r="BG158" s="13">
        <v>26745</v>
      </c>
      <c r="BH158" s="13">
        <v>25625</v>
      </c>
      <c r="BI158" s="13">
        <v>25290</v>
      </c>
      <c r="BJ158" s="13">
        <v>26150</v>
      </c>
      <c r="BK158" s="13">
        <v>26360</v>
      </c>
      <c r="BL158" s="13">
        <v>28615</v>
      </c>
      <c r="BM158" s="67">
        <v>28290</v>
      </c>
      <c r="BN158" s="67">
        <v>28705</v>
      </c>
      <c r="BO158" s="67">
        <v>28780</v>
      </c>
      <c r="BP158" s="67">
        <v>29885</v>
      </c>
      <c r="BQ158" s="67">
        <v>29715</v>
      </c>
      <c r="BR158" s="67">
        <v>27815</v>
      </c>
      <c r="BS158" s="67">
        <v>28260</v>
      </c>
      <c r="BT158" s="67">
        <v>29750</v>
      </c>
      <c r="BU158" s="67">
        <v>31500</v>
      </c>
      <c r="BV158" s="67">
        <v>29440</v>
      </c>
      <c r="BW158" s="67">
        <v>27900</v>
      </c>
      <c r="BX158" s="67">
        <v>27900</v>
      </c>
      <c r="BY158" s="67">
        <v>27200</v>
      </c>
      <c r="BZ158" s="67">
        <v>27100</v>
      </c>
      <c r="CA158" s="516">
        <v>27870</v>
      </c>
      <c r="CB158" s="516">
        <v>28625</v>
      </c>
      <c r="CC158" s="516">
        <v>27585</v>
      </c>
      <c r="CD158" s="516">
        <v>27000</v>
      </c>
      <c r="CE158" s="516">
        <v>24880</v>
      </c>
      <c r="CF158" s="516">
        <v>24990</v>
      </c>
      <c r="CG158" s="516">
        <v>24800</v>
      </c>
      <c r="CH158" s="516">
        <v>25220</v>
      </c>
      <c r="CI158" s="516">
        <v>22200</v>
      </c>
      <c r="CJ158" s="516">
        <v>21930</v>
      </c>
      <c r="CK158" s="516">
        <v>21555</v>
      </c>
      <c r="CL158" s="516">
        <v>21125</v>
      </c>
      <c r="CM158" s="516">
        <v>22500</v>
      </c>
      <c r="CN158" s="516">
        <v>20330</v>
      </c>
      <c r="CO158" s="516">
        <v>20925</v>
      </c>
      <c r="CP158" s="516">
        <v>22070</v>
      </c>
      <c r="CQ158" s="516">
        <v>22965</v>
      </c>
      <c r="CR158" s="516">
        <v>23425</v>
      </c>
      <c r="CS158" s="516">
        <v>22345</v>
      </c>
      <c r="CT158" s="516">
        <v>22730</v>
      </c>
      <c r="CU158" s="516">
        <v>23980</v>
      </c>
      <c r="CV158" s="516">
        <v>25130</v>
      </c>
      <c r="CW158" s="516">
        <v>23545</v>
      </c>
      <c r="CX158" s="516">
        <v>24140</v>
      </c>
      <c r="CY158" s="516">
        <v>23650</v>
      </c>
      <c r="CZ158" s="516">
        <v>24500</v>
      </c>
      <c r="DA158" s="2">
        <v>24885</v>
      </c>
      <c r="DB158" s="2">
        <v>24075</v>
      </c>
      <c r="DC158" s="2">
        <v>22875</v>
      </c>
      <c r="DD158" s="2">
        <v>25710</v>
      </c>
      <c r="DE158" s="2">
        <v>25535</v>
      </c>
      <c r="DF158" s="2">
        <v>24500</v>
      </c>
      <c r="DG158" s="2">
        <v>25725</v>
      </c>
      <c r="DH158" s="2">
        <v>25800</v>
      </c>
      <c r="DI158" s="2">
        <v>26850</v>
      </c>
      <c r="DJ158" s="2">
        <v>28125</v>
      </c>
      <c r="DK158" s="2">
        <v>28615</v>
      </c>
      <c r="DL158" s="2">
        <v>26620</v>
      </c>
      <c r="DM158" s="2">
        <v>25475</v>
      </c>
      <c r="DN158" s="2">
        <v>25995</v>
      </c>
      <c r="DO158" s="2">
        <v>26960</v>
      </c>
      <c r="DP158" s="2">
        <v>26795</v>
      </c>
      <c r="DQ158" s="2">
        <v>27100</v>
      </c>
      <c r="DR158" s="2">
        <v>27130</v>
      </c>
      <c r="DS158" s="2">
        <v>26810</v>
      </c>
      <c r="DT158" s="2">
        <v>27675</v>
      </c>
      <c r="DU158" s="2">
        <v>27355</v>
      </c>
      <c r="DV158" s="2">
        <v>24530</v>
      </c>
      <c r="DW158" s="2">
        <v>24250</v>
      </c>
      <c r="DX158" s="2">
        <v>25475</v>
      </c>
      <c r="DY158" s="2">
        <v>26030</v>
      </c>
      <c r="DZ158" s="2">
        <v>24305</v>
      </c>
      <c r="EA158" s="2">
        <v>25505</v>
      </c>
      <c r="EB158" s="2">
        <v>26860</v>
      </c>
      <c r="EC158" s="2">
        <v>25540</v>
      </c>
      <c r="ED158" s="2">
        <v>24955</v>
      </c>
      <c r="EE158" s="2">
        <v>23575</v>
      </c>
      <c r="EF158" s="2">
        <v>23530</v>
      </c>
      <c r="EG158" s="2">
        <v>22850</v>
      </c>
      <c r="EH158" s="2">
        <v>21770</v>
      </c>
      <c r="EI158" s="2">
        <v>21485</v>
      </c>
      <c r="EJ158" s="2">
        <v>22160</v>
      </c>
      <c r="EK158" s="2">
        <v>22800</v>
      </c>
      <c r="EL158" s="2">
        <v>22490</v>
      </c>
      <c r="EM158" s="2">
        <v>23060</v>
      </c>
      <c r="EN158" s="2">
        <v>21985</v>
      </c>
      <c r="EO158" s="2">
        <v>20255</v>
      </c>
      <c r="EP158" s="2">
        <v>20105</v>
      </c>
      <c r="EQ158" s="2">
        <v>20605</v>
      </c>
      <c r="ER158" s="2">
        <v>21555</v>
      </c>
      <c r="ES158" s="2">
        <v>21175</v>
      </c>
      <c r="ET158" s="2">
        <v>19635</v>
      </c>
      <c r="EU158" s="2">
        <v>19780</v>
      </c>
      <c r="EV158" s="2">
        <v>20245</v>
      </c>
      <c r="EW158" s="2">
        <v>19795</v>
      </c>
      <c r="EX158" s="2">
        <v>20160</v>
      </c>
      <c r="EY158" s="2">
        <v>19675</v>
      </c>
      <c r="EZ158" s="2">
        <v>20050</v>
      </c>
      <c r="FA158" s="2">
        <v>19195</v>
      </c>
      <c r="FB158" s="2">
        <v>18805</v>
      </c>
      <c r="FC158" s="2">
        <v>19450</v>
      </c>
      <c r="FD158" s="2">
        <v>19175</v>
      </c>
      <c r="FE158" s="2">
        <v>19450</v>
      </c>
      <c r="FF158" s="2">
        <v>20785</v>
      </c>
      <c r="FG158" s="2">
        <v>21040</v>
      </c>
      <c r="FH158" s="2">
        <v>20150</v>
      </c>
      <c r="FI158" s="2">
        <v>20255</v>
      </c>
      <c r="FJ158" s="2">
        <v>20250</v>
      </c>
      <c r="FK158" s="2">
        <v>20200</v>
      </c>
      <c r="FL158" s="2">
        <v>20700</v>
      </c>
      <c r="FM158" s="2">
        <v>20860</v>
      </c>
      <c r="FN158" s="2">
        <v>19810</v>
      </c>
      <c r="FO158" s="2">
        <v>19700</v>
      </c>
      <c r="FP158" s="2">
        <v>20575</v>
      </c>
      <c r="FQ158" s="2">
        <v>20410</v>
      </c>
      <c r="FR158" s="2">
        <v>19460</v>
      </c>
      <c r="FS158" s="2">
        <v>19080</v>
      </c>
      <c r="FT158" s="2">
        <v>18315</v>
      </c>
      <c r="FU158" s="2">
        <v>20835</v>
      </c>
      <c r="FV158" s="2">
        <v>19150</v>
      </c>
      <c r="FW158" s="2">
        <v>19260</v>
      </c>
      <c r="FX158" s="2">
        <v>20000</v>
      </c>
      <c r="FY158" s="2">
        <v>19530</v>
      </c>
      <c r="FZ158" s="2">
        <v>20670</v>
      </c>
      <c r="GA158" s="2">
        <v>19830</v>
      </c>
      <c r="GB158" s="2">
        <v>19875</v>
      </c>
      <c r="GC158" s="2">
        <v>20720</v>
      </c>
      <c r="GD158" s="2">
        <v>19960</v>
      </c>
      <c r="GE158" s="2">
        <v>21130</v>
      </c>
      <c r="GF158" s="2">
        <v>20485</v>
      </c>
      <c r="GG158" s="2">
        <v>21780</v>
      </c>
      <c r="GH158" s="2">
        <v>23135</v>
      </c>
      <c r="GI158" s="2">
        <v>22270</v>
      </c>
      <c r="GJ158" s="2">
        <v>22120</v>
      </c>
      <c r="GK158" s="2">
        <v>18120</v>
      </c>
      <c r="GL158" s="2">
        <v>18195</v>
      </c>
      <c r="GM158" s="2">
        <v>17080</v>
      </c>
      <c r="GN158" s="2">
        <v>16465</v>
      </c>
      <c r="GO158" s="2">
        <v>17100</v>
      </c>
      <c r="GP158" s="2">
        <v>17400</v>
      </c>
      <c r="GQ158" s="2">
        <v>17510</v>
      </c>
      <c r="GR158" s="2">
        <v>16870</v>
      </c>
      <c r="GS158" s="2">
        <v>17490</v>
      </c>
      <c r="GT158" s="2">
        <v>17365</v>
      </c>
      <c r="GU158" s="2">
        <v>17000</v>
      </c>
      <c r="GV158" s="2">
        <v>17835</v>
      </c>
      <c r="GW158" s="2">
        <v>18005</v>
      </c>
      <c r="GX158" s="2">
        <v>17965</v>
      </c>
      <c r="GY158" s="2">
        <v>18005</v>
      </c>
      <c r="GZ158" s="2">
        <v>17890</v>
      </c>
      <c r="HA158" s="2">
        <v>15690</v>
      </c>
      <c r="HB158" s="2">
        <v>15045</v>
      </c>
      <c r="HC158" s="2">
        <v>14675</v>
      </c>
      <c r="HD158" s="2">
        <v>14650</v>
      </c>
      <c r="HE158" s="2">
        <v>15145</v>
      </c>
      <c r="HF158" s="2">
        <v>14470</v>
      </c>
      <c r="HG158" s="2">
        <v>15030</v>
      </c>
      <c r="HH158" s="2">
        <v>15405</v>
      </c>
      <c r="HI158" s="2">
        <v>15500</v>
      </c>
      <c r="HJ158" s="2">
        <v>15020</v>
      </c>
      <c r="HK158" s="2">
        <v>14530</v>
      </c>
      <c r="HL158" s="2">
        <v>13845</v>
      </c>
      <c r="HM158" s="2">
        <v>14130</v>
      </c>
      <c r="HN158" s="2">
        <v>13950</v>
      </c>
      <c r="HO158" s="2">
        <v>13700</v>
      </c>
      <c r="HP158" s="2">
        <v>13125</v>
      </c>
      <c r="HQ158" s="2">
        <v>12710</v>
      </c>
      <c r="HR158" s="2">
        <v>11940</v>
      </c>
      <c r="HS158" s="2">
        <v>11440</v>
      </c>
      <c r="HT158" s="2">
        <v>11200</v>
      </c>
      <c r="HU158" s="2">
        <v>10695</v>
      </c>
      <c r="HV158" s="2">
        <v>10665</v>
      </c>
      <c r="HW158" s="2">
        <v>10750</v>
      </c>
      <c r="HX158" s="2">
        <v>11675</v>
      </c>
      <c r="HY158" s="2">
        <v>11560</v>
      </c>
      <c r="HZ158" s="2">
        <v>11395</v>
      </c>
      <c r="IA158" s="2">
        <v>10905</v>
      </c>
      <c r="IB158" s="2">
        <v>10880</v>
      </c>
      <c r="IC158" s="2">
        <v>10765</v>
      </c>
      <c r="ID158" s="2">
        <v>10945</v>
      </c>
      <c r="IE158" s="2">
        <v>10765</v>
      </c>
      <c r="IF158" s="2">
        <v>11410</v>
      </c>
      <c r="IG158" s="2">
        <v>11460</v>
      </c>
      <c r="IH158" s="2">
        <v>11295</v>
      </c>
      <c r="II158" s="2">
        <v>11210</v>
      </c>
      <c r="IJ158" s="2">
        <v>11755</v>
      </c>
      <c r="IK158" s="2">
        <v>11150</v>
      </c>
      <c r="IL158" s="2">
        <v>10485</v>
      </c>
      <c r="IM158" s="2">
        <v>10110</v>
      </c>
      <c r="IN158" s="2">
        <v>10080</v>
      </c>
      <c r="IO158" s="2">
        <v>10045</v>
      </c>
      <c r="IP158" s="2">
        <v>10050</v>
      </c>
      <c r="IQ158" s="2">
        <v>10215</v>
      </c>
      <c r="IR158" s="2">
        <v>10350</v>
      </c>
      <c r="IS158" s="2">
        <v>10245</v>
      </c>
      <c r="IT158" s="2">
        <v>10355</v>
      </c>
    </row>
    <row r="159" spans="1:254" ht="15.9" customHeight="1">
      <c r="A159" s="61" t="s">
        <v>312</v>
      </c>
      <c r="B159" s="6" t="s">
        <v>313</v>
      </c>
      <c r="C159" s="15">
        <v>6790</v>
      </c>
      <c r="D159" s="16">
        <v>-390</v>
      </c>
      <c r="E159" s="13">
        <v>7180</v>
      </c>
      <c r="F159" s="13">
        <v>7310</v>
      </c>
      <c r="G159" s="13">
        <v>6800</v>
      </c>
      <c r="H159" s="13">
        <v>6810</v>
      </c>
      <c r="I159" s="13">
        <v>6730</v>
      </c>
      <c r="J159" s="13">
        <v>5730</v>
      </c>
      <c r="K159" s="13">
        <v>5440</v>
      </c>
      <c r="L159" s="13">
        <v>6050</v>
      </c>
      <c r="M159" s="13">
        <v>6840</v>
      </c>
      <c r="N159" s="13">
        <v>7130</v>
      </c>
      <c r="O159" s="13">
        <v>7380</v>
      </c>
      <c r="P159" s="13">
        <v>7430</v>
      </c>
      <c r="Q159" s="13">
        <v>7180</v>
      </c>
      <c r="R159" s="13">
        <v>6950</v>
      </c>
      <c r="S159" s="13">
        <v>7560</v>
      </c>
      <c r="T159" s="13">
        <v>7920</v>
      </c>
      <c r="U159" s="13">
        <v>7520</v>
      </c>
      <c r="V159" s="13">
        <v>7620</v>
      </c>
      <c r="W159" s="13">
        <v>8010</v>
      </c>
      <c r="X159" s="13">
        <v>7700</v>
      </c>
      <c r="Y159" s="13">
        <v>7970</v>
      </c>
      <c r="Z159" s="13">
        <v>8120</v>
      </c>
      <c r="AA159" s="13">
        <v>8620</v>
      </c>
      <c r="AB159" s="13">
        <v>9300</v>
      </c>
      <c r="AC159" s="13">
        <v>9400</v>
      </c>
      <c r="AD159" s="13">
        <v>10300</v>
      </c>
      <c r="AE159" s="13">
        <v>9710</v>
      </c>
      <c r="AF159" s="13">
        <v>9980</v>
      </c>
      <c r="AG159" s="13">
        <v>10150</v>
      </c>
      <c r="AH159" s="13">
        <v>10430</v>
      </c>
      <c r="AI159" s="13">
        <v>9560</v>
      </c>
      <c r="AJ159" s="13">
        <v>9590</v>
      </c>
      <c r="AK159" s="13">
        <v>10200</v>
      </c>
      <c r="AL159" s="13">
        <v>10750</v>
      </c>
      <c r="AM159" s="13">
        <v>10640</v>
      </c>
      <c r="AN159" s="13">
        <v>9980</v>
      </c>
      <c r="AO159" s="13">
        <v>8920</v>
      </c>
      <c r="AP159" s="13">
        <v>8770</v>
      </c>
      <c r="AQ159" s="13">
        <v>8460</v>
      </c>
      <c r="AR159" s="13">
        <v>8900</v>
      </c>
      <c r="AS159" s="13">
        <v>9240</v>
      </c>
      <c r="AT159" s="13">
        <v>10350</v>
      </c>
      <c r="AU159" s="13">
        <v>9040</v>
      </c>
      <c r="AV159" s="13">
        <v>9170</v>
      </c>
      <c r="AW159" s="13">
        <v>8370</v>
      </c>
      <c r="AX159" s="13">
        <v>8460</v>
      </c>
      <c r="AY159" s="13">
        <v>8110</v>
      </c>
      <c r="AZ159" s="13">
        <v>8030</v>
      </c>
      <c r="BA159" s="13">
        <v>7230</v>
      </c>
      <c r="BB159" s="13">
        <v>7100</v>
      </c>
      <c r="BC159" s="13">
        <v>6870</v>
      </c>
      <c r="BD159" s="13">
        <v>7630</v>
      </c>
      <c r="BE159" s="13">
        <v>7790</v>
      </c>
      <c r="BF159" s="13">
        <v>7490</v>
      </c>
      <c r="BG159" s="13">
        <v>6780</v>
      </c>
      <c r="BH159" s="13">
        <v>6830</v>
      </c>
      <c r="BI159" s="13">
        <v>6550</v>
      </c>
      <c r="BJ159" s="13">
        <v>6430</v>
      </c>
      <c r="BK159" s="13">
        <v>6100</v>
      </c>
      <c r="BL159" s="13">
        <v>6210</v>
      </c>
      <c r="BM159" s="67">
        <v>6530</v>
      </c>
      <c r="BN159" s="67">
        <v>6330</v>
      </c>
      <c r="BO159" s="67">
        <v>6490</v>
      </c>
      <c r="BP159" s="67">
        <v>6550</v>
      </c>
      <c r="BQ159" s="67">
        <v>6600</v>
      </c>
      <c r="BR159" s="67">
        <v>6110</v>
      </c>
      <c r="BS159" s="67">
        <v>6360</v>
      </c>
      <c r="BT159" s="67">
        <v>6420</v>
      </c>
      <c r="BU159" s="67">
        <v>6150</v>
      </c>
      <c r="BV159" s="67">
        <v>5150</v>
      </c>
      <c r="BW159" s="67">
        <v>4445</v>
      </c>
      <c r="BX159" s="67">
        <v>4480</v>
      </c>
      <c r="BY159" s="67">
        <v>4630</v>
      </c>
      <c r="BZ159" s="67">
        <v>4395</v>
      </c>
      <c r="CA159" s="516">
        <v>4275</v>
      </c>
      <c r="CB159" s="516">
        <v>4495</v>
      </c>
      <c r="CC159" s="516">
        <v>4500</v>
      </c>
      <c r="CD159" s="516">
        <v>4295</v>
      </c>
      <c r="CE159" s="516">
        <v>4140</v>
      </c>
      <c r="CF159" s="516">
        <v>4115</v>
      </c>
      <c r="CG159" s="516">
        <v>4060</v>
      </c>
      <c r="CH159" s="516">
        <v>4100</v>
      </c>
      <c r="CI159" s="516">
        <v>3785</v>
      </c>
      <c r="CJ159" s="516">
        <v>3775</v>
      </c>
      <c r="CK159" s="516">
        <v>3715</v>
      </c>
      <c r="CL159" s="516">
        <v>3655</v>
      </c>
      <c r="CM159" s="516">
        <v>3715</v>
      </c>
      <c r="CN159" s="516">
        <v>3440</v>
      </c>
      <c r="CO159" s="516">
        <v>3515</v>
      </c>
      <c r="CP159" s="516">
        <v>3720</v>
      </c>
      <c r="CQ159" s="516">
        <v>3770</v>
      </c>
      <c r="CR159" s="516">
        <v>3855</v>
      </c>
      <c r="CS159" s="516">
        <v>3685</v>
      </c>
      <c r="CT159" s="516">
        <v>3495</v>
      </c>
      <c r="CU159" s="516">
        <v>3735</v>
      </c>
      <c r="CV159" s="516">
        <v>4105</v>
      </c>
      <c r="CW159" s="516">
        <v>3945</v>
      </c>
      <c r="CX159" s="516">
        <v>3950</v>
      </c>
      <c r="CY159" s="516">
        <v>3970</v>
      </c>
      <c r="CZ159" s="516">
        <v>4090</v>
      </c>
      <c r="DA159" s="2">
        <v>4275</v>
      </c>
      <c r="DB159" s="2">
        <v>4155</v>
      </c>
      <c r="DC159" s="2">
        <v>3880</v>
      </c>
      <c r="DD159" s="2">
        <v>4335</v>
      </c>
      <c r="DE159" s="2">
        <v>4225</v>
      </c>
      <c r="DF159" s="2">
        <v>3930</v>
      </c>
      <c r="DG159" s="2">
        <v>4225</v>
      </c>
      <c r="DH159" s="2">
        <v>4320</v>
      </c>
      <c r="DI159" s="2">
        <v>4280</v>
      </c>
      <c r="DJ159" s="2">
        <v>4185</v>
      </c>
      <c r="DK159" s="2">
        <v>4195</v>
      </c>
      <c r="DL159" s="2">
        <v>4235</v>
      </c>
      <c r="DM159" s="2">
        <v>3970</v>
      </c>
      <c r="DN159" s="2">
        <v>4060</v>
      </c>
      <c r="DO159" s="2">
        <v>4070</v>
      </c>
      <c r="DP159" s="2">
        <v>3860</v>
      </c>
      <c r="DQ159" s="2">
        <v>3750</v>
      </c>
      <c r="DR159" s="2">
        <v>3390</v>
      </c>
      <c r="DS159" s="2">
        <v>3420</v>
      </c>
      <c r="DT159" s="2">
        <v>3390</v>
      </c>
      <c r="DU159" s="2">
        <v>3375</v>
      </c>
      <c r="DV159" s="2">
        <v>3265</v>
      </c>
      <c r="DW159" s="2">
        <v>3155</v>
      </c>
      <c r="DX159" s="2">
        <v>3065</v>
      </c>
      <c r="DY159" s="2">
        <v>3225</v>
      </c>
      <c r="DZ159" s="2">
        <v>3155</v>
      </c>
      <c r="EA159" s="2">
        <v>3365</v>
      </c>
      <c r="EB159" s="2">
        <v>3330</v>
      </c>
      <c r="EC159" s="2">
        <v>3475</v>
      </c>
      <c r="ED159" s="2">
        <v>3530</v>
      </c>
      <c r="EE159" s="2">
        <v>3500</v>
      </c>
      <c r="EF159" s="2">
        <v>3625</v>
      </c>
      <c r="EG159" s="2">
        <v>3655</v>
      </c>
      <c r="EH159" s="2">
        <v>3520</v>
      </c>
      <c r="EI159" s="2">
        <v>3510</v>
      </c>
      <c r="EJ159" s="2">
        <v>3550</v>
      </c>
      <c r="EK159" s="2">
        <v>3610</v>
      </c>
      <c r="EL159" s="2">
        <v>3665</v>
      </c>
      <c r="EM159" s="2">
        <v>3670</v>
      </c>
      <c r="EN159" s="2">
        <v>3520</v>
      </c>
      <c r="EO159" s="2">
        <v>3360</v>
      </c>
      <c r="EP159" s="2">
        <v>3400</v>
      </c>
      <c r="EQ159" s="2">
        <v>3495</v>
      </c>
      <c r="ER159" s="2">
        <v>3480</v>
      </c>
      <c r="ES159" s="2">
        <v>3355</v>
      </c>
      <c r="ET159" s="2">
        <v>3425</v>
      </c>
      <c r="EU159" s="2">
        <v>3430</v>
      </c>
      <c r="EV159" s="2">
        <v>3320</v>
      </c>
      <c r="EW159" s="2">
        <v>3325</v>
      </c>
      <c r="EX159" s="2">
        <v>3290</v>
      </c>
      <c r="EY159" s="2">
        <v>3290</v>
      </c>
      <c r="EZ159" s="2">
        <v>3275</v>
      </c>
      <c r="FA159" s="2">
        <v>3115</v>
      </c>
      <c r="FB159" s="2">
        <v>3095</v>
      </c>
      <c r="FC159" s="2">
        <v>3070</v>
      </c>
      <c r="FD159" s="2">
        <v>3020</v>
      </c>
      <c r="FE159" s="2">
        <v>3025</v>
      </c>
      <c r="FF159" s="2">
        <v>2972</v>
      </c>
      <c r="FG159" s="2">
        <v>2831</v>
      </c>
      <c r="FH159" s="2">
        <v>2918</v>
      </c>
      <c r="FI159" s="2">
        <v>2955</v>
      </c>
      <c r="FJ159" s="2">
        <v>2974</v>
      </c>
      <c r="FK159" s="2">
        <v>2835</v>
      </c>
      <c r="FL159" s="2">
        <v>2866</v>
      </c>
      <c r="FM159" s="2">
        <v>2890</v>
      </c>
      <c r="FN159" s="2">
        <v>2770</v>
      </c>
      <c r="FO159" s="2">
        <v>2745</v>
      </c>
      <c r="FP159" s="2">
        <v>2734</v>
      </c>
      <c r="FQ159" s="2">
        <v>2708</v>
      </c>
      <c r="FR159" s="2">
        <v>2652</v>
      </c>
      <c r="FS159" s="2">
        <v>2650</v>
      </c>
      <c r="FT159" s="2">
        <v>2660</v>
      </c>
      <c r="FU159" s="2">
        <v>2770</v>
      </c>
      <c r="FV159" s="2">
        <v>2697</v>
      </c>
      <c r="FW159" s="2">
        <v>2724</v>
      </c>
      <c r="FX159" s="2">
        <v>2799</v>
      </c>
      <c r="FY159" s="2">
        <v>2760</v>
      </c>
      <c r="FZ159" s="2">
        <v>2819</v>
      </c>
      <c r="GA159" s="2">
        <v>2807</v>
      </c>
      <c r="GB159" s="2">
        <v>2775</v>
      </c>
      <c r="GC159" s="2">
        <v>2799</v>
      </c>
      <c r="GD159" s="2">
        <v>2810</v>
      </c>
      <c r="GE159" s="2">
        <v>2822</v>
      </c>
      <c r="GF159" s="2">
        <v>2722</v>
      </c>
      <c r="GG159" s="2">
        <v>2743</v>
      </c>
      <c r="GH159" s="2">
        <v>2724</v>
      </c>
      <c r="GI159" s="2">
        <v>2548</v>
      </c>
      <c r="GJ159" s="2">
        <v>2441</v>
      </c>
      <c r="GK159" s="2">
        <v>2429</v>
      </c>
      <c r="GL159" s="2">
        <v>2420</v>
      </c>
      <c r="GM159" s="2">
        <v>2327</v>
      </c>
      <c r="GN159" s="2">
        <v>2295</v>
      </c>
      <c r="GO159" s="2">
        <v>2293</v>
      </c>
      <c r="GP159" s="2">
        <v>2280</v>
      </c>
      <c r="GQ159" s="2">
        <v>2222</v>
      </c>
      <c r="GR159" s="2">
        <v>2198</v>
      </c>
      <c r="GS159" s="2">
        <v>2225</v>
      </c>
      <c r="GT159" s="2">
        <v>2179</v>
      </c>
      <c r="GU159" s="2">
        <v>2151</v>
      </c>
      <c r="GV159" s="2">
        <v>2230</v>
      </c>
      <c r="GW159" s="2">
        <v>2272</v>
      </c>
      <c r="GX159" s="2">
        <v>2248</v>
      </c>
      <c r="GY159" s="2">
        <v>2234</v>
      </c>
      <c r="GZ159" s="2">
        <v>2218</v>
      </c>
      <c r="HA159" s="2">
        <v>2189</v>
      </c>
      <c r="HB159" s="2">
        <v>2168</v>
      </c>
      <c r="HC159" s="2">
        <v>2156</v>
      </c>
      <c r="HD159" s="2">
        <v>2226</v>
      </c>
      <c r="HE159" s="2">
        <v>2242</v>
      </c>
      <c r="HF159" s="2">
        <v>2267</v>
      </c>
      <c r="HG159" s="2">
        <v>2280</v>
      </c>
      <c r="HH159" s="2">
        <v>2268</v>
      </c>
      <c r="HI159" s="2">
        <v>2338</v>
      </c>
      <c r="HJ159" s="2">
        <v>2198</v>
      </c>
      <c r="HK159" s="2">
        <v>2170</v>
      </c>
      <c r="HL159" s="2">
        <v>2119</v>
      </c>
      <c r="HM159" s="2">
        <v>2119</v>
      </c>
      <c r="HN159" s="2">
        <v>2096</v>
      </c>
      <c r="HO159" s="2">
        <v>2102</v>
      </c>
      <c r="HP159" s="2">
        <v>2071</v>
      </c>
      <c r="HQ159" s="2">
        <v>2072</v>
      </c>
      <c r="HR159" s="2">
        <v>2115</v>
      </c>
      <c r="HS159" s="2">
        <v>2116</v>
      </c>
      <c r="HT159" s="2">
        <v>2081</v>
      </c>
      <c r="HU159" s="2">
        <v>2080</v>
      </c>
      <c r="HV159" s="2">
        <v>2095</v>
      </c>
      <c r="HW159" s="2">
        <v>2102</v>
      </c>
      <c r="HX159" s="2">
        <v>2151</v>
      </c>
      <c r="HY159" s="2">
        <v>2152</v>
      </c>
      <c r="HZ159" s="2">
        <v>2162</v>
      </c>
      <c r="IA159" s="2">
        <v>2127</v>
      </c>
      <c r="IB159" s="2">
        <v>2130</v>
      </c>
      <c r="IC159" s="2">
        <v>2153</v>
      </c>
      <c r="ID159" s="2">
        <v>2134</v>
      </c>
      <c r="IE159" s="2">
        <v>2124</v>
      </c>
      <c r="IF159" s="2">
        <v>2104</v>
      </c>
      <c r="IG159" s="2">
        <v>2101</v>
      </c>
      <c r="IH159" s="2">
        <v>2073</v>
      </c>
      <c r="II159" s="2">
        <v>2099</v>
      </c>
      <c r="IJ159" s="2">
        <v>2099</v>
      </c>
      <c r="IK159" s="2">
        <v>2100</v>
      </c>
      <c r="IL159" s="2">
        <v>2097</v>
      </c>
      <c r="IM159" s="2">
        <v>2094</v>
      </c>
      <c r="IN159" s="2">
        <v>2069</v>
      </c>
      <c r="IO159" s="2">
        <v>2034</v>
      </c>
      <c r="IP159" s="2">
        <v>1990</v>
      </c>
      <c r="IQ159" s="2">
        <v>1984</v>
      </c>
      <c r="IR159" s="2">
        <v>1903</v>
      </c>
      <c r="IS159" s="2">
        <v>1905</v>
      </c>
      <c r="IT159" s="2">
        <v>1878</v>
      </c>
    </row>
    <row r="160" spans="1:254" ht="15.9" customHeight="1">
      <c r="A160" s="61" t="s">
        <v>314</v>
      </c>
      <c r="B160" s="6" t="s">
        <v>315</v>
      </c>
      <c r="C160" s="15">
        <v>1102</v>
      </c>
      <c r="D160" s="16">
        <v>19</v>
      </c>
      <c r="E160" s="13">
        <v>1083</v>
      </c>
      <c r="F160" s="13">
        <v>1069</v>
      </c>
      <c r="G160" s="13">
        <v>1078</v>
      </c>
      <c r="H160" s="13">
        <v>1096</v>
      </c>
      <c r="I160" s="13">
        <v>1131</v>
      </c>
      <c r="J160" s="13">
        <v>1162</v>
      </c>
      <c r="K160" s="13">
        <v>1183</v>
      </c>
      <c r="L160" s="13">
        <v>1144</v>
      </c>
      <c r="M160" s="13">
        <v>1146</v>
      </c>
      <c r="N160" s="13">
        <v>1047</v>
      </c>
      <c r="O160" s="13">
        <v>1033</v>
      </c>
      <c r="P160" s="13">
        <v>1049</v>
      </c>
      <c r="Q160" s="13">
        <v>1071</v>
      </c>
      <c r="R160" s="13">
        <v>1074</v>
      </c>
      <c r="S160" s="13">
        <v>1065</v>
      </c>
      <c r="T160" s="13">
        <v>1032</v>
      </c>
      <c r="U160" s="13">
        <v>1044</v>
      </c>
      <c r="V160" s="13">
        <v>1033</v>
      </c>
      <c r="W160" s="13">
        <v>1046</v>
      </c>
      <c r="X160" s="13">
        <v>1052</v>
      </c>
      <c r="Y160" s="13">
        <v>1057</v>
      </c>
      <c r="Z160" s="13">
        <v>1066</v>
      </c>
      <c r="AA160" s="13">
        <v>1020</v>
      </c>
      <c r="AB160" s="13">
        <v>1018</v>
      </c>
      <c r="AC160" s="13">
        <v>990</v>
      </c>
      <c r="AD160" s="13">
        <v>945</v>
      </c>
      <c r="AE160" s="13">
        <v>937</v>
      </c>
      <c r="AF160" s="13">
        <v>963</v>
      </c>
      <c r="AG160" s="13">
        <v>911</v>
      </c>
      <c r="AH160" s="13">
        <v>916</v>
      </c>
      <c r="AI160" s="13">
        <v>919</v>
      </c>
      <c r="AJ160" s="13">
        <v>911</v>
      </c>
      <c r="AK160" s="13">
        <v>944</v>
      </c>
      <c r="AL160" s="13">
        <v>931</v>
      </c>
      <c r="AM160" s="13">
        <v>957</v>
      </c>
      <c r="AN160" s="13">
        <v>958</v>
      </c>
      <c r="AO160" s="13">
        <v>957</v>
      </c>
      <c r="AP160" s="13">
        <v>967</v>
      </c>
      <c r="AQ160" s="13">
        <v>990</v>
      </c>
      <c r="AR160" s="13">
        <v>1021</v>
      </c>
      <c r="AS160" s="13">
        <v>1038</v>
      </c>
      <c r="AT160" s="13">
        <v>1057</v>
      </c>
      <c r="AU160" s="13">
        <v>1070</v>
      </c>
      <c r="AV160" s="13">
        <v>1092</v>
      </c>
      <c r="AW160" s="13">
        <v>1083</v>
      </c>
      <c r="AX160" s="13">
        <v>1106</v>
      </c>
      <c r="AY160" s="13">
        <v>1119</v>
      </c>
      <c r="AZ160" s="13">
        <v>1122</v>
      </c>
      <c r="BA160" s="13">
        <v>1064</v>
      </c>
      <c r="BB160" s="13">
        <v>1029</v>
      </c>
      <c r="BC160" s="13">
        <v>1034</v>
      </c>
      <c r="BD160" s="13">
        <v>1013</v>
      </c>
      <c r="BE160" s="13">
        <v>1016</v>
      </c>
      <c r="BF160" s="13">
        <v>1037</v>
      </c>
      <c r="BG160" s="13">
        <v>1005</v>
      </c>
      <c r="BH160" s="13">
        <v>990</v>
      </c>
      <c r="BI160" s="13">
        <v>1036</v>
      </c>
      <c r="BJ160" s="13">
        <v>948</v>
      </c>
      <c r="BK160" s="13">
        <v>951</v>
      </c>
      <c r="BL160" s="13">
        <v>931</v>
      </c>
      <c r="BM160" s="67">
        <v>953</v>
      </c>
      <c r="BN160" s="67">
        <v>957</v>
      </c>
      <c r="BO160" s="67">
        <v>945</v>
      </c>
      <c r="BP160" s="67">
        <v>937</v>
      </c>
      <c r="BQ160" s="67">
        <v>895</v>
      </c>
      <c r="BR160" s="67">
        <v>921</v>
      </c>
      <c r="BS160" s="67">
        <v>879</v>
      </c>
      <c r="BT160" s="67">
        <v>881</v>
      </c>
      <c r="BU160" s="67">
        <v>876</v>
      </c>
      <c r="BV160" s="67">
        <v>917</v>
      </c>
      <c r="BW160" s="67">
        <v>932</v>
      </c>
      <c r="BX160" s="67">
        <v>960</v>
      </c>
      <c r="BY160" s="67">
        <v>930</v>
      </c>
      <c r="BZ160" s="67">
        <v>948</v>
      </c>
      <c r="CA160" s="516">
        <v>944</v>
      </c>
      <c r="CB160" s="516">
        <v>899</v>
      </c>
      <c r="CC160" s="516">
        <v>908</v>
      </c>
      <c r="CD160" s="516">
        <v>852</v>
      </c>
      <c r="CE160" s="516">
        <v>814</v>
      </c>
      <c r="CF160" s="516">
        <v>816</v>
      </c>
      <c r="CG160" s="516">
        <v>838</v>
      </c>
      <c r="CH160" s="516">
        <v>855</v>
      </c>
      <c r="CI160" s="516">
        <v>840</v>
      </c>
      <c r="CJ160" s="516">
        <v>835</v>
      </c>
      <c r="CK160" s="516">
        <v>832</v>
      </c>
      <c r="CL160" s="516">
        <v>814</v>
      </c>
      <c r="CM160" s="516">
        <v>824</v>
      </c>
      <c r="CN160" s="516">
        <v>801</v>
      </c>
      <c r="CO160" s="516">
        <v>777</v>
      </c>
      <c r="CP160" s="516">
        <v>814</v>
      </c>
      <c r="CQ160" s="516">
        <v>808</v>
      </c>
      <c r="CR160" s="516">
        <v>817</v>
      </c>
      <c r="CS160" s="516">
        <v>818</v>
      </c>
      <c r="CT160" s="516">
        <v>803</v>
      </c>
      <c r="CU160" s="516">
        <v>823</v>
      </c>
      <c r="CV160" s="516">
        <v>846</v>
      </c>
      <c r="CW160" s="516">
        <v>829</v>
      </c>
      <c r="CX160" s="516">
        <v>834</v>
      </c>
      <c r="CY160" s="516">
        <v>824</v>
      </c>
      <c r="CZ160" s="516">
        <v>824</v>
      </c>
      <c r="DA160" s="2">
        <v>844</v>
      </c>
      <c r="DB160" s="2">
        <v>843</v>
      </c>
      <c r="DC160" s="2">
        <v>851</v>
      </c>
      <c r="DD160" s="2">
        <v>831</v>
      </c>
      <c r="DE160" s="2">
        <v>803</v>
      </c>
      <c r="DF160" s="2">
        <v>791</v>
      </c>
      <c r="DG160" s="2">
        <v>797</v>
      </c>
      <c r="DH160" s="2">
        <v>814</v>
      </c>
      <c r="DI160" s="2">
        <v>863</v>
      </c>
      <c r="DJ160" s="2">
        <v>832</v>
      </c>
      <c r="DK160" s="2">
        <v>790</v>
      </c>
      <c r="DL160" s="2">
        <v>764</v>
      </c>
      <c r="DM160" s="2">
        <v>834</v>
      </c>
      <c r="DN160" s="2">
        <v>860</v>
      </c>
      <c r="DO160" s="2">
        <v>861</v>
      </c>
      <c r="DP160" s="2">
        <v>821</v>
      </c>
      <c r="DQ160" s="2">
        <v>818</v>
      </c>
      <c r="DR160" s="2">
        <v>800</v>
      </c>
      <c r="DS160" s="2">
        <v>840</v>
      </c>
      <c r="DT160" s="2">
        <v>874</v>
      </c>
      <c r="DU160" s="2">
        <v>839</v>
      </c>
      <c r="DV160" s="2">
        <v>852</v>
      </c>
      <c r="DW160" s="2">
        <v>875</v>
      </c>
      <c r="DX160" s="2">
        <v>828</v>
      </c>
      <c r="DY160" s="2">
        <v>919</v>
      </c>
      <c r="DZ160" s="2">
        <v>951</v>
      </c>
      <c r="EA160" s="2">
        <v>959</v>
      </c>
      <c r="EB160" s="2">
        <v>946</v>
      </c>
      <c r="EC160" s="2">
        <v>935</v>
      </c>
      <c r="ED160" s="2">
        <v>952</v>
      </c>
      <c r="EE160" s="2">
        <v>959</v>
      </c>
      <c r="EF160" s="2">
        <v>949</v>
      </c>
      <c r="EG160" s="2">
        <v>947</v>
      </c>
      <c r="EH160" s="2">
        <v>944</v>
      </c>
      <c r="EI160" s="2">
        <v>968</v>
      </c>
      <c r="EJ160" s="2">
        <v>980</v>
      </c>
      <c r="EK160" s="2">
        <v>988</v>
      </c>
      <c r="EL160" s="2">
        <v>1013</v>
      </c>
      <c r="EM160" s="2">
        <v>1018</v>
      </c>
      <c r="EN160" s="2">
        <v>1031</v>
      </c>
      <c r="EO160" s="2">
        <v>1014</v>
      </c>
      <c r="EP160" s="2">
        <v>1016</v>
      </c>
      <c r="EQ160" s="2">
        <v>1016</v>
      </c>
      <c r="ER160" s="2">
        <v>1051</v>
      </c>
      <c r="ES160" s="2">
        <v>1026</v>
      </c>
      <c r="ET160" s="2">
        <v>1051</v>
      </c>
      <c r="EU160" s="2">
        <v>1058</v>
      </c>
      <c r="EV160" s="2">
        <v>1053</v>
      </c>
      <c r="EW160" s="2">
        <v>1051</v>
      </c>
      <c r="EX160" s="2">
        <v>1061</v>
      </c>
      <c r="EY160" s="2">
        <v>1050</v>
      </c>
      <c r="EZ160" s="2">
        <v>1044</v>
      </c>
      <c r="FA160" s="2">
        <v>1083</v>
      </c>
      <c r="FB160" s="2">
        <v>1064</v>
      </c>
      <c r="FC160" s="2">
        <v>1055</v>
      </c>
      <c r="FD160" s="2">
        <v>1052</v>
      </c>
      <c r="FE160" s="2">
        <v>1080</v>
      </c>
      <c r="FF160" s="2">
        <v>1066</v>
      </c>
      <c r="FG160" s="2">
        <v>1049</v>
      </c>
      <c r="FH160" s="2">
        <v>1060</v>
      </c>
      <c r="FI160" s="2">
        <v>1075</v>
      </c>
      <c r="FJ160" s="2">
        <v>1084</v>
      </c>
      <c r="FK160" s="2">
        <v>1076</v>
      </c>
      <c r="FL160" s="2">
        <v>1084</v>
      </c>
      <c r="FM160" s="2">
        <v>1094</v>
      </c>
      <c r="FN160" s="2">
        <v>1096</v>
      </c>
      <c r="FO160" s="2">
        <v>1095</v>
      </c>
      <c r="FP160" s="2">
        <v>1100</v>
      </c>
      <c r="FQ160" s="2">
        <v>1104</v>
      </c>
      <c r="FR160" s="2">
        <v>1102.5</v>
      </c>
      <c r="FS160" s="2">
        <v>1093.75</v>
      </c>
      <c r="FT160" s="2">
        <v>1107.5</v>
      </c>
      <c r="FU160" s="2">
        <v>1083.75</v>
      </c>
      <c r="FV160" s="2">
        <v>1061.25</v>
      </c>
      <c r="FW160" s="2">
        <v>1075</v>
      </c>
      <c r="FX160" s="2">
        <v>1133.75</v>
      </c>
      <c r="FY160" s="2">
        <v>1101.25</v>
      </c>
      <c r="FZ160" s="2">
        <v>1125</v>
      </c>
      <c r="GA160" s="2">
        <v>1125</v>
      </c>
      <c r="GB160" s="2">
        <v>1103.75</v>
      </c>
      <c r="GC160" s="2">
        <v>1085</v>
      </c>
      <c r="GD160" s="2">
        <v>1026.25</v>
      </c>
      <c r="GE160" s="2">
        <v>1005</v>
      </c>
      <c r="GF160" s="2">
        <v>1015</v>
      </c>
      <c r="GG160" s="2">
        <v>1013.75</v>
      </c>
      <c r="GH160" s="2">
        <v>1075</v>
      </c>
      <c r="GI160" s="2">
        <v>1017.5</v>
      </c>
      <c r="GJ160" s="2">
        <v>966.25</v>
      </c>
      <c r="GK160" s="2">
        <v>963.75</v>
      </c>
      <c r="GL160" s="2">
        <v>993.75</v>
      </c>
      <c r="GM160" s="2">
        <v>981.25</v>
      </c>
      <c r="GN160" s="2">
        <v>997.5</v>
      </c>
      <c r="GO160" s="2">
        <v>1006.25</v>
      </c>
      <c r="GP160" s="2">
        <v>998.75</v>
      </c>
      <c r="GQ160" s="2">
        <v>996.25</v>
      </c>
      <c r="GR160" s="2">
        <v>982.5</v>
      </c>
      <c r="GS160" s="2">
        <v>998.75</v>
      </c>
      <c r="GT160" s="2">
        <v>1007.5</v>
      </c>
      <c r="GU160" s="2">
        <v>1015</v>
      </c>
      <c r="GV160" s="2">
        <v>1043.75</v>
      </c>
      <c r="GW160" s="2">
        <v>1047.5</v>
      </c>
      <c r="GX160" s="2">
        <v>1083.75</v>
      </c>
      <c r="GY160" s="2">
        <v>1065</v>
      </c>
      <c r="GZ160" s="2">
        <v>1060</v>
      </c>
      <c r="HA160" s="2">
        <v>1017.5</v>
      </c>
      <c r="HB160" s="2">
        <v>1025</v>
      </c>
      <c r="HC160" s="2">
        <v>1050</v>
      </c>
      <c r="HD160" s="2">
        <v>1086.25</v>
      </c>
      <c r="HE160" s="2">
        <v>1078.75</v>
      </c>
      <c r="HF160" s="2">
        <v>1095</v>
      </c>
      <c r="HG160" s="2">
        <v>1080</v>
      </c>
      <c r="HH160" s="2">
        <v>1086.25</v>
      </c>
      <c r="HI160" s="2">
        <v>1088.75</v>
      </c>
      <c r="HJ160" s="2">
        <v>1111.25</v>
      </c>
      <c r="HK160" s="2">
        <v>1108.75</v>
      </c>
      <c r="HL160" s="2">
        <v>1093.75</v>
      </c>
      <c r="HM160" s="2">
        <v>1127.5</v>
      </c>
      <c r="HN160" s="2">
        <v>1132.5</v>
      </c>
      <c r="HO160" s="2">
        <v>1117.5</v>
      </c>
      <c r="HP160" s="2">
        <v>1128.75</v>
      </c>
      <c r="HQ160" s="2">
        <v>1118.75</v>
      </c>
      <c r="HR160" s="2">
        <v>1091.25</v>
      </c>
      <c r="HS160" s="2">
        <v>1066.25</v>
      </c>
      <c r="HT160" s="2">
        <v>1072.5</v>
      </c>
      <c r="HU160" s="2">
        <v>1063.75</v>
      </c>
      <c r="HV160" s="2">
        <v>1103.75</v>
      </c>
      <c r="HW160" s="2">
        <v>1123.75</v>
      </c>
      <c r="HX160" s="2">
        <v>1141.25</v>
      </c>
      <c r="HY160" s="2">
        <v>1137.5</v>
      </c>
      <c r="HZ160" s="2">
        <v>1140</v>
      </c>
      <c r="IA160" s="2">
        <v>1140</v>
      </c>
      <c r="IB160" s="2">
        <v>1150</v>
      </c>
      <c r="IC160" s="2">
        <v>1161.25</v>
      </c>
      <c r="ID160" s="2">
        <v>1146.25</v>
      </c>
      <c r="IE160" s="2">
        <v>1108.75</v>
      </c>
      <c r="IF160" s="2">
        <v>1113.75</v>
      </c>
      <c r="IG160" s="2">
        <v>1107.5</v>
      </c>
      <c r="IH160" s="2">
        <v>1080</v>
      </c>
      <c r="II160" s="2">
        <v>1102.5</v>
      </c>
      <c r="IJ160" s="2">
        <v>1093.75</v>
      </c>
      <c r="IK160" s="2">
        <v>1083.75</v>
      </c>
      <c r="IL160" s="2">
        <v>1098.75</v>
      </c>
      <c r="IM160" s="2">
        <v>1095</v>
      </c>
      <c r="IN160" s="2">
        <v>1090</v>
      </c>
      <c r="IO160" s="2">
        <v>1073.75</v>
      </c>
      <c r="IP160" s="2">
        <v>1066.25</v>
      </c>
      <c r="IQ160" s="2">
        <v>1055</v>
      </c>
      <c r="IR160" s="2">
        <v>1031.25</v>
      </c>
      <c r="IS160" s="2">
        <v>1005</v>
      </c>
      <c r="IT160" s="2">
        <v>940</v>
      </c>
    </row>
    <row r="161" spans="1:254" ht="15.9" customHeight="1">
      <c r="A161" s="61" t="s">
        <v>316</v>
      </c>
      <c r="B161" s="6" t="s">
        <v>317</v>
      </c>
      <c r="C161" s="15">
        <v>1079</v>
      </c>
      <c r="D161" s="16">
        <v>4</v>
      </c>
      <c r="E161" s="13">
        <v>1075</v>
      </c>
      <c r="F161" s="13">
        <v>1072</v>
      </c>
      <c r="G161" s="13">
        <v>1072</v>
      </c>
      <c r="H161" s="13">
        <v>1068</v>
      </c>
      <c r="I161" s="13">
        <v>1073</v>
      </c>
      <c r="J161" s="13">
        <v>1085</v>
      </c>
      <c r="K161" s="13">
        <v>1115</v>
      </c>
      <c r="L161" s="13">
        <v>1118</v>
      </c>
      <c r="M161" s="13">
        <v>1117</v>
      </c>
      <c r="N161" s="13">
        <v>1097</v>
      </c>
      <c r="O161" s="13">
        <v>1102</v>
      </c>
      <c r="P161" s="13">
        <v>1116</v>
      </c>
      <c r="Q161" s="13">
        <v>1114</v>
      </c>
      <c r="R161" s="13">
        <v>1099</v>
      </c>
      <c r="S161" s="13">
        <v>1109</v>
      </c>
      <c r="T161" s="13">
        <v>1115</v>
      </c>
      <c r="U161" s="13">
        <v>1121</v>
      </c>
      <c r="V161" s="13">
        <v>1121</v>
      </c>
      <c r="W161" s="13">
        <v>1119</v>
      </c>
      <c r="X161" s="13">
        <v>1112</v>
      </c>
      <c r="Y161" s="13">
        <v>1108</v>
      </c>
      <c r="Z161" s="13">
        <v>1100</v>
      </c>
      <c r="AA161" s="13">
        <v>1106</v>
      </c>
      <c r="AB161" s="13">
        <v>1094</v>
      </c>
      <c r="AC161" s="13">
        <v>1085</v>
      </c>
      <c r="AD161" s="13">
        <v>1074</v>
      </c>
      <c r="AE161" s="13">
        <v>1078</v>
      </c>
      <c r="AF161" s="13">
        <v>1082</v>
      </c>
      <c r="AG161" s="13">
        <v>1063</v>
      </c>
      <c r="AH161" s="13">
        <v>1055</v>
      </c>
      <c r="AI161" s="13">
        <v>1051</v>
      </c>
      <c r="AJ161" s="13">
        <v>1056</v>
      </c>
      <c r="AK161" s="13">
        <v>1060</v>
      </c>
      <c r="AL161" s="13">
        <v>1066</v>
      </c>
      <c r="AM161" s="13">
        <v>1071</v>
      </c>
      <c r="AN161" s="13">
        <v>1077</v>
      </c>
      <c r="AO161" s="13">
        <v>1099</v>
      </c>
      <c r="AP161" s="13">
        <v>1110</v>
      </c>
      <c r="AQ161" s="13">
        <v>1110</v>
      </c>
      <c r="AR161" s="13">
        <v>1089</v>
      </c>
      <c r="AS161" s="13">
        <v>1103</v>
      </c>
      <c r="AT161" s="13">
        <v>1091</v>
      </c>
      <c r="AU161" s="13">
        <v>1082</v>
      </c>
      <c r="AV161" s="13">
        <v>1088</v>
      </c>
      <c r="AW161" s="13">
        <v>1066</v>
      </c>
      <c r="AX161" s="13">
        <v>1081</v>
      </c>
      <c r="AY161" s="13">
        <v>1069</v>
      </c>
      <c r="AZ161" s="13">
        <v>1077</v>
      </c>
      <c r="BA161" s="13">
        <v>1099</v>
      </c>
      <c r="BB161" s="13">
        <v>1107</v>
      </c>
      <c r="BC161" s="13">
        <v>1104</v>
      </c>
      <c r="BD161" s="13">
        <v>1105</v>
      </c>
      <c r="BE161" s="13">
        <v>1106</v>
      </c>
      <c r="BF161" s="13">
        <v>1111</v>
      </c>
      <c r="BG161" s="13">
        <v>1139</v>
      </c>
      <c r="BH161" s="13">
        <v>1122</v>
      </c>
      <c r="BI161" s="13">
        <v>1150</v>
      </c>
      <c r="BJ161" s="13">
        <v>1121</v>
      </c>
      <c r="BK161" s="13">
        <v>1125</v>
      </c>
      <c r="BL161" s="13">
        <v>1155</v>
      </c>
      <c r="BM161" s="67">
        <v>1155</v>
      </c>
      <c r="BN161" s="67">
        <v>1171</v>
      </c>
      <c r="BO161" s="67">
        <v>1164</v>
      </c>
      <c r="BP161" s="67">
        <v>1166</v>
      </c>
      <c r="BQ161" s="67">
        <v>1171</v>
      </c>
      <c r="BR161" s="67">
        <v>1160</v>
      </c>
      <c r="BS161" s="67">
        <v>1175</v>
      </c>
      <c r="BT161" s="67">
        <v>1195</v>
      </c>
      <c r="BU161" s="67">
        <v>1200</v>
      </c>
      <c r="BV161" s="67">
        <v>1136</v>
      </c>
      <c r="BW161" s="67">
        <v>1129</v>
      </c>
      <c r="BX161" s="67">
        <v>1126</v>
      </c>
      <c r="BY161" s="67">
        <v>1140</v>
      </c>
      <c r="BZ161" s="67">
        <v>1143</v>
      </c>
      <c r="CA161" s="516">
        <v>1132</v>
      </c>
      <c r="CB161" s="516">
        <v>1136</v>
      </c>
      <c r="CC161" s="516">
        <v>1141</v>
      </c>
      <c r="CD161" s="516">
        <v>1129</v>
      </c>
      <c r="CE161" s="516">
        <v>1131</v>
      </c>
      <c r="CF161" s="516">
        <v>1127</v>
      </c>
      <c r="CG161" s="516">
        <v>1118</v>
      </c>
      <c r="CH161" s="516">
        <v>1132</v>
      </c>
      <c r="CI161" s="516">
        <v>1122</v>
      </c>
      <c r="CJ161" s="516">
        <v>1117</v>
      </c>
      <c r="CK161" s="516">
        <v>1102</v>
      </c>
      <c r="CL161" s="516">
        <v>1097</v>
      </c>
      <c r="CM161" s="516">
        <v>1118</v>
      </c>
      <c r="CN161" s="516">
        <v>1082</v>
      </c>
      <c r="CO161" s="516">
        <v>1083</v>
      </c>
      <c r="CP161" s="516">
        <v>1138</v>
      </c>
      <c r="CQ161" s="516">
        <v>1137</v>
      </c>
      <c r="CR161" s="516">
        <v>1137</v>
      </c>
      <c r="CS161" s="516">
        <v>1120</v>
      </c>
      <c r="CT161" s="516">
        <v>1104</v>
      </c>
      <c r="CU161" s="516">
        <v>1127</v>
      </c>
      <c r="CV161" s="516">
        <v>1135</v>
      </c>
      <c r="CW161" s="516">
        <v>1116</v>
      </c>
      <c r="CX161" s="516">
        <v>1103</v>
      </c>
      <c r="CY161" s="516">
        <v>1103</v>
      </c>
      <c r="CZ161" s="516">
        <v>1103</v>
      </c>
      <c r="DA161" s="2">
        <v>1117</v>
      </c>
      <c r="DB161" s="2">
        <v>1113</v>
      </c>
      <c r="DC161" s="2">
        <v>1095</v>
      </c>
      <c r="DD161" s="2">
        <v>1104</v>
      </c>
      <c r="DE161" s="2">
        <v>1104</v>
      </c>
      <c r="DF161" s="2">
        <v>1089</v>
      </c>
      <c r="DG161" s="2">
        <v>1111</v>
      </c>
      <c r="DH161" s="2">
        <v>1147</v>
      </c>
      <c r="DI161" s="2">
        <v>1147</v>
      </c>
      <c r="DJ161" s="2">
        <v>1137</v>
      </c>
      <c r="DK161" s="2">
        <v>1126</v>
      </c>
      <c r="DL161" s="2">
        <v>1127</v>
      </c>
      <c r="DM161" s="2">
        <v>1127</v>
      </c>
      <c r="DN161" s="2">
        <v>1150</v>
      </c>
      <c r="DO161" s="2">
        <v>1139</v>
      </c>
      <c r="DP161" s="2">
        <v>1139</v>
      </c>
      <c r="DQ161" s="2">
        <v>1141</v>
      </c>
      <c r="DR161" s="2">
        <v>1160</v>
      </c>
      <c r="DS161" s="2">
        <v>1186</v>
      </c>
      <c r="DT161" s="2">
        <v>1185</v>
      </c>
      <c r="DU161" s="2">
        <v>1165</v>
      </c>
      <c r="DV161" s="2">
        <v>1165</v>
      </c>
      <c r="DW161" s="2">
        <v>1161</v>
      </c>
      <c r="DX161" s="2">
        <v>1161</v>
      </c>
      <c r="DY161" s="2">
        <v>1142</v>
      </c>
      <c r="DZ161" s="2">
        <v>1144</v>
      </c>
      <c r="EA161" s="2">
        <v>1193</v>
      </c>
      <c r="EB161" s="2">
        <v>1195</v>
      </c>
      <c r="EC161" s="2">
        <v>1196</v>
      </c>
      <c r="ED161" s="2">
        <v>1207</v>
      </c>
      <c r="EE161" s="2">
        <v>1221</v>
      </c>
      <c r="EF161" s="2">
        <v>1220</v>
      </c>
      <c r="EG161" s="2">
        <v>1226</v>
      </c>
      <c r="EH161" s="2">
        <v>1208</v>
      </c>
      <c r="EI161" s="2">
        <v>1226</v>
      </c>
      <c r="EJ161" s="2">
        <v>1239</v>
      </c>
      <c r="EK161" s="2">
        <v>1242</v>
      </c>
      <c r="EL161" s="2">
        <v>1233</v>
      </c>
      <c r="EM161" s="2">
        <v>1209</v>
      </c>
      <c r="EN161" s="2">
        <v>1211</v>
      </c>
      <c r="EO161" s="2">
        <v>1227</v>
      </c>
      <c r="EP161" s="2">
        <v>1217</v>
      </c>
      <c r="EQ161" s="2">
        <v>1251</v>
      </c>
      <c r="ER161" s="2">
        <v>1234</v>
      </c>
      <c r="ES161" s="2">
        <v>1201</v>
      </c>
      <c r="ET161" s="2">
        <v>1188</v>
      </c>
      <c r="EU161" s="2">
        <v>1185</v>
      </c>
      <c r="EV161" s="2">
        <v>1168</v>
      </c>
      <c r="EW161" s="2">
        <v>1160</v>
      </c>
      <c r="EX161" s="2">
        <v>1141</v>
      </c>
      <c r="EY161" s="2">
        <v>1142</v>
      </c>
      <c r="EZ161" s="2">
        <v>1119</v>
      </c>
      <c r="FA161" s="2">
        <v>1107</v>
      </c>
      <c r="FB161" s="2">
        <v>1078</v>
      </c>
      <c r="FC161" s="2">
        <v>1039</v>
      </c>
      <c r="FD161" s="2">
        <v>1038</v>
      </c>
      <c r="FE161" s="2">
        <v>1042</v>
      </c>
      <c r="FF161" s="2">
        <v>1022</v>
      </c>
      <c r="FG161" s="2">
        <v>1014</v>
      </c>
      <c r="FH161" s="2">
        <v>1030</v>
      </c>
      <c r="FI161" s="2">
        <v>1018</v>
      </c>
      <c r="FJ161" s="2">
        <v>1021</v>
      </c>
      <c r="FK161" s="2">
        <v>1012</v>
      </c>
      <c r="FL161" s="2">
        <v>1017</v>
      </c>
      <c r="FM161" s="2">
        <v>1007</v>
      </c>
      <c r="FN161" s="2">
        <v>1012</v>
      </c>
      <c r="FO161" s="2">
        <v>1030</v>
      </c>
      <c r="FP161" s="2">
        <v>1043</v>
      </c>
      <c r="FQ161" s="2">
        <v>1040</v>
      </c>
      <c r="FR161" s="2">
        <v>1034</v>
      </c>
      <c r="FS161" s="2">
        <v>1035</v>
      </c>
      <c r="FT161" s="2">
        <v>1031</v>
      </c>
      <c r="FU161" s="2">
        <v>1010</v>
      </c>
      <c r="FV161" s="2">
        <v>1013</v>
      </c>
      <c r="FW161" s="2">
        <v>1007</v>
      </c>
      <c r="FX161" s="2">
        <v>1021</v>
      </c>
      <c r="FY161" s="2">
        <v>1027</v>
      </c>
      <c r="FZ161" s="2">
        <v>1017</v>
      </c>
      <c r="GA161" s="2">
        <v>1020</v>
      </c>
      <c r="GB161" s="2">
        <v>1009</v>
      </c>
      <c r="GC161" s="2">
        <v>1010</v>
      </c>
      <c r="GD161" s="2">
        <v>1004</v>
      </c>
      <c r="GE161" s="2">
        <v>1000</v>
      </c>
      <c r="GF161" s="2">
        <v>997</v>
      </c>
      <c r="GG161" s="2">
        <v>1000</v>
      </c>
      <c r="GH161" s="2">
        <v>1001</v>
      </c>
      <c r="GI161" s="2">
        <v>1007</v>
      </c>
      <c r="GJ161" s="2">
        <v>999</v>
      </c>
      <c r="GK161" s="2">
        <v>1033</v>
      </c>
      <c r="GL161" s="2">
        <v>1044</v>
      </c>
      <c r="GM161" s="2">
        <v>1045</v>
      </c>
      <c r="GN161" s="2">
        <v>1051</v>
      </c>
      <c r="GO161" s="2">
        <v>1041</v>
      </c>
      <c r="GP161" s="2">
        <v>1034</v>
      </c>
      <c r="GQ161" s="2">
        <v>1040</v>
      </c>
      <c r="GR161" s="2">
        <v>1031</v>
      </c>
      <c r="GS161" s="2">
        <v>1024</v>
      </c>
      <c r="GT161" s="2">
        <v>1017</v>
      </c>
      <c r="GU161" s="2">
        <v>1013</v>
      </c>
      <c r="GV161" s="2">
        <v>1001</v>
      </c>
      <c r="GW161" s="2">
        <v>1014</v>
      </c>
      <c r="GX161" s="2">
        <v>1016</v>
      </c>
      <c r="GY161" s="2">
        <v>1021</v>
      </c>
      <c r="GZ161" s="2">
        <v>1026</v>
      </c>
      <c r="HA161" s="2">
        <v>1008</v>
      </c>
      <c r="HB161" s="2">
        <v>1001</v>
      </c>
      <c r="HC161" s="2">
        <v>1012</v>
      </c>
      <c r="HD161" s="2">
        <v>1032</v>
      </c>
      <c r="HE161" s="2">
        <v>1046</v>
      </c>
      <c r="HF161" s="2">
        <v>1053</v>
      </c>
      <c r="HG161" s="2">
        <v>1038</v>
      </c>
      <c r="HH161" s="2">
        <v>1032</v>
      </c>
      <c r="HI161" s="2">
        <v>1032</v>
      </c>
      <c r="HJ161" s="2">
        <v>1034</v>
      </c>
      <c r="HK161" s="2">
        <v>1035</v>
      </c>
      <c r="HL161" s="2">
        <v>1028</v>
      </c>
      <c r="HM161" s="2">
        <v>1047</v>
      </c>
      <c r="HN161" s="2">
        <v>1035</v>
      </c>
      <c r="HO161" s="2">
        <v>1037</v>
      </c>
      <c r="HP161" s="2">
        <v>1041</v>
      </c>
      <c r="HQ161" s="2">
        <v>1047</v>
      </c>
      <c r="HR161" s="2">
        <v>1047</v>
      </c>
      <c r="HS161" s="2">
        <v>1037</v>
      </c>
      <c r="HT161" s="2">
        <v>1034</v>
      </c>
      <c r="HU161" s="2">
        <v>1020</v>
      </c>
      <c r="HV161" s="2">
        <v>1024</v>
      </c>
      <c r="HW161" s="2">
        <v>1020</v>
      </c>
      <c r="HX161" s="2">
        <v>1014</v>
      </c>
      <c r="HY161" s="2">
        <v>1012</v>
      </c>
      <c r="HZ161" s="2">
        <v>1014</v>
      </c>
      <c r="IA161" s="2">
        <v>1003</v>
      </c>
      <c r="IB161" s="2">
        <v>1027</v>
      </c>
      <c r="IC161" s="2">
        <v>1019</v>
      </c>
      <c r="ID161" s="2">
        <v>1016</v>
      </c>
      <c r="IE161" s="2">
        <v>1018</v>
      </c>
      <c r="IF161" s="2">
        <v>1010</v>
      </c>
      <c r="IG161" s="2">
        <v>999</v>
      </c>
      <c r="IH161" s="2">
        <v>993</v>
      </c>
      <c r="II161" s="2">
        <v>996</v>
      </c>
      <c r="IJ161" s="2">
        <v>1003</v>
      </c>
      <c r="IK161" s="2">
        <v>996</v>
      </c>
      <c r="IL161" s="2">
        <v>1000</v>
      </c>
      <c r="IM161" s="2">
        <v>1000</v>
      </c>
      <c r="IN161" s="2">
        <v>1003</v>
      </c>
      <c r="IO161" s="2">
        <v>992</v>
      </c>
      <c r="IP161" s="2">
        <v>996</v>
      </c>
      <c r="IQ161" s="2">
        <v>990</v>
      </c>
      <c r="IR161" s="2">
        <v>976</v>
      </c>
      <c r="IS161" s="2">
        <v>977</v>
      </c>
      <c r="IT161" s="2">
        <v>976</v>
      </c>
    </row>
    <row r="162" spans="1:254" ht="15.9" customHeight="1">
      <c r="A162" s="61" t="s">
        <v>318</v>
      </c>
      <c r="B162" s="6" t="s">
        <v>319</v>
      </c>
      <c r="C162" s="15">
        <v>4380</v>
      </c>
      <c r="D162" s="16">
        <v>-15</v>
      </c>
      <c r="E162" s="13">
        <v>4395</v>
      </c>
      <c r="F162" s="13">
        <v>4445</v>
      </c>
      <c r="G162" s="13">
        <v>4375</v>
      </c>
      <c r="H162" s="13">
        <v>4420</v>
      </c>
      <c r="I162" s="13">
        <v>4480</v>
      </c>
      <c r="J162" s="13">
        <v>4480</v>
      </c>
      <c r="K162" s="13">
        <v>4535</v>
      </c>
      <c r="L162" s="13">
        <v>4560</v>
      </c>
      <c r="M162" s="13">
        <v>4625</v>
      </c>
      <c r="N162" s="13">
        <v>4610</v>
      </c>
      <c r="O162" s="13">
        <v>4480</v>
      </c>
      <c r="P162" s="13">
        <v>4420</v>
      </c>
      <c r="Q162" s="13">
        <v>4415</v>
      </c>
      <c r="R162" s="13">
        <v>4355</v>
      </c>
      <c r="S162" s="13">
        <v>4380</v>
      </c>
      <c r="T162" s="13">
        <v>4395</v>
      </c>
      <c r="U162" s="13">
        <v>4385</v>
      </c>
      <c r="V162" s="13">
        <v>4395</v>
      </c>
      <c r="W162" s="13">
        <v>4375</v>
      </c>
      <c r="X162" s="13">
        <v>4375</v>
      </c>
      <c r="Y162" s="13">
        <v>4350</v>
      </c>
      <c r="Z162" s="13">
        <v>4345</v>
      </c>
      <c r="AA162" s="13">
        <v>4360</v>
      </c>
      <c r="AB162" s="13">
        <v>4360</v>
      </c>
      <c r="AC162" s="13">
        <v>4365</v>
      </c>
      <c r="AD162" s="13">
        <v>4370</v>
      </c>
      <c r="AE162" s="13">
        <v>4300</v>
      </c>
      <c r="AF162" s="13">
        <v>4315</v>
      </c>
      <c r="AG162" s="13">
        <v>4310</v>
      </c>
      <c r="AH162" s="13">
        <v>4370</v>
      </c>
      <c r="AI162" s="13">
        <v>4355</v>
      </c>
      <c r="AJ162" s="13">
        <v>4335</v>
      </c>
      <c r="AK162" s="13">
        <v>4330</v>
      </c>
      <c r="AL162" s="13">
        <v>4315</v>
      </c>
      <c r="AM162" s="13">
        <v>4315</v>
      </c>
      <c r="AN162" s="13">
        <v>4345</v>
      </c>
      <c r="AO162" s="13">
        <v>4300</v>
      </c>
      <c r="AP162" s="13">
        <v>4295</v>
      </c>
      <c r="AQ162" s="13">
        <v>4345</v>
      </c>
      <c r="AR162" s="13">
        <v>4325</v>
      </c>
      <c r="AS162" s="13">
        <v>4330</v>
      </c>
      <c r="AT162" s="13">
        <v>4300</v>
      </c>
      <c r="AU162" s="13">
        <v>4300</v>
      </c>
      <c r="AV162" s="13">
        <v>4335</v>
      </c>
      <c r="AW162" s="13">
        <v>4335</v>
      </c>
      <c r="AX162" s="13">
        <v>4335</v>
      </c>
      <c r="AY162" s="13">
        <v>4350</v>
      </c>
      <c r="AZ162" s="13">
        <v>4325</v>
      </c>
      <c r="BA162" s="13">
        <v>4325</v>
      </c>
      <c r="BB162" s="13">
        <v>4325</v>
      </c>
      <c r="BC162" s="13">
        <v>4350</v>
      </c>
      <c r="BD162" s="13">
        <v>4355</v>
      </c>
      <c r="BE162" s="13">
        <v>4350</v>
      </c>
      <c r="BF162" s="13">
        <v>4360</v>
      </c>
      <c r="BG162" s="13">
        <v>4350</v>
      </c>
      <c r="BH162" s="13">
        <v>4360</v>
      </c>
      <c r="BI162" s="13">
        <v>4365</v>
      </c>
      <c r="BJ162" s="13">
        <v>4305</v>
      </c>
      <c r="BK162" s="13">
        <v>4345</v>
      </c>
      <c r="BL162" s="13">
        <v>4335</v>
      </c>
      <c r="BM162" s="67">
        <v>4355</v>
      </c>
      <c r="BN162" s="67">
        <v>4350</v>
      </c>
      <c r="BO162" s="67">
        <v>4365</v>
      </c>
      <c r="BP162" s="67">
        <v>4400</v>
      </c>
      <c r="BQ162" s="67">
        <v>4375</v>
      </c>
      <c r="BR162" s="67">
        <v>4360</v>
      </c>
      <c r="BS162" s="67">
        <v>4440</v>
      </c>
      <c r="BT162" s="67">
        <v>4415</v>
      </c>
      <c r="BU162" s="67">
        <v>4365</v>
      </c>
      <c r="BV162" s="67">
        <v>4315</v>
      </c>
      <c r="BW162" s="67">
        <v>4350</v>
      </c>
      <c r="BX162" s="67">
        <v>4375</v>
      </c>
      <c r="BY162" s="67">
        <v>4370</v>
      </c>
      <c r="BZ162" s="67">
        <v>4350</v>
      </c>
      <c r="CA162" s="516">
        <v>4360</v>
      </c>
      <c r="CB162" s="516">
        <v>4385</v>
      </c>
      <c r="CC162" s="516">
        <v>4355</v>
      </c>
      <c r="CD162" s="516">
        <v>4345</v>
      </c>
      <c r="CE162" s="516">
        <v>4355</v>
      </c>
      <c r="CF162" s="516">
        <v>4380</v>
      </c>
      <c r="CG162" s="516">
        <v>4430</v>
      </c>
      <c r="CH162" s="516">
        <v>4455</v>
      </c>
      <c r="CI162" s="516">
        <v>4375</v>
      </c>
      <c r="CJ162" s="516">
        <v>4355</v>
      </c>
      <c r="CK162" s="516">
        <v>4380</v>
      </c>
      <c r="CL162" s="516">
        <v>4385</v>
      </c>
      <c r="CM162" s="516">
        <v>4330</v>
      </c>
      <c r="CN162" s="516">
        <v>4295</v>
      </c>
      <c r="CO162" s="516">
        <v>4340</v>
      </c>
      <c r="CP162" s="516">
        <v>4480</v>
      </c>
      <c r="CQ162" s="516">
        <v>4430</v>
      </c>
      <c r="CR162" s="516">
        <v>4500</v>
      </c>
      <c r="CS162" s="516">
        <v>4470</v>
      </c>
      <c r="CT162" s="516">
        <v>4415</v>
      </c>
      <c r="CU162" s="516">
        <v>4400</v>
      </c>
      <c r="CV162" s="516">
        <v>4495</v>
      </c>
      <c r="CW162" s="516">
        <v>4490</v>
      </c>
      <c r="CX162" s="516">
        <v>4355</v>
      </c>
      <c r="CY162" s="516">
        <v>4400</v>
      </c>
      <c r="CZ162" s="516">
        <v>4385</v>
      </c>
      <c r="DA162" s="2">
        <v>4420</v>
      </c>
      <c r="DB162" s="2">
        <v>4460</v>
      </c>
      <c r="DC162" s="2">
        <v>4350</v>
      </c>
      <c r="DD162" s="2">
        <v>4390</v>
      </c>
      <c r="DE162" s="2">
        <v>4405</v>
      </c>
      <c r="DF162" s="2">
        <v>4345</v>
      </c>
      <c r="DG162" s="2">
        <v>4375</v>
      </c>
      <c r="DH162" s="2">
        <v>4350</v>
      </c>
      <c r="DI162" s="2">
        <v>4410</v>
      </c>
      <c r="DJ162" s="2">
        <v>4430</v>
      </c>
      <c r="DK162" s="2">
        <v>4320</v>
      </c>
      <c r="DL162" s="2">
        <v>4290</v>
      </c>
      <c r="DM162" s="2">
        <v>4350</v>
      </c>
      <c r="DN162" s="2">
        <v>4330</v>
      </c>
      <c r="DO162" s="2">
        <v>4300</v>
      </c>
      <c r="DP162" s="2">
        <v>4320</v>
      </c>
      <c r="DQ162" s="2">
        <v>4350</v>
      </c>
      <c r="DR162" s="2">
        <v>4285</v>
      </c>
      <c r="DS162" s="2">
        <v>4340</v>
      </c>
      <c r="DT162" s="2">
        <v>4365</v>
      </c>
      <c r="DU162" s="2">
        <v>4365</v>
      </c>
      <c r="DV162" s="2">
        <v>4310</v>
      </c>
      <c r="DW162" s="2">
        <v>4350</v>
      </c>
      <c r="DX162" s="2">
        <v>4410</v>
      </c>
      <c r="DY162" s="2">
        <v>4530</v>
      </c>
      <c r="DZ162" s="2">
        <v>4450</v>
      </c>
      <c r="EA162" s="2">
        <v>4380</v>
      </c>
      <c r="EB162" s="2">
        <v>4900</v>
      </c>
      <c r="EC162" s="2">
        <v>4955</v>
      </c>
      <c r="ED162" s="2">
        <v>4815</v>
      </c>
      <c r="EE162" s="2">
        <v>4835</v>
      </c>
      <c r="EF162" s="2">
        <v>4915</v>
      </c>
      <c r="EG162" s="2">
        <v>4905</v>
      </c>
      <c r="EH162" s="2">
        <v>4875</v>
      </c>
      <c r="EI162" s="2">
        <v>5000</v>
      </c>
      <c r="EJ162" s="2">
        <v>5090</v>
      </c>
      <c r="EK162" s="2">
        <v>5090</v>
      </c>
      <c r="EL162" s="2">
        <v>5170</v>
      </c>
      <c r="EM162" s="2">
        <v>5110</v>
      </c>
      <c r="EN162" s="2">
        <v>5160</v>
      </c>
      <c r="EO162" s="2">
        <v>5130</v>
      </c>
      <c r="EP162" s="2">
        <v>5160</v>
      </c>
      <c r="EQ162" s="2">
        <v>5190</v>
      </c>
      <c r="ER162" s="2">
        <v>5220</v>
      </c>
      <c r="ES162" s="2">
        <v>5250</v>
      </c>
      <c r="ET162" s="2">
        <v>5220</v>
      </c>
      <c r="EU162" s="2">
        <v>5270</v>
      </c>
      <c r="EV162" s="2">
        <v>5340</v>
      </c>
      <c r="EW162" s="2">
        <v>5240</v>
      </c>
      <c r="EX162" s="2">
        <v>5090</v>
      </c>
      <c r="EY162" s="2">
        <v>5110</v>
      </c>
      <c r="EZ162" s="2">
        <v>5100</v>
      </c>
      <c r="FA162" s="2">
        <v>5070</v>
      </c>
      <c r="FB162" s="2">
        <v>5030</v>
      </c>
      <c r="FC162" s="2">
        <v>5070</v>
      </c>
      <c r="FD162" s="2">
        <v>5070</v>
      </c>
      <c r="FE162" s="2">
        <v>5070</v>
      </c>
      <c r="FF162" s="2">
        <v>5040</v>
      </c>
      <c r="FG162" s="2">
        <v>5110</v>
      </c>
      <c r="FH162" s="2">
        <v>5180</v>
      </c>
      <c r="FI162" s="2">
        <v>5180</v>
      </c>
      <c r="FJ162" s="2">
        <v>5320</v>
      </c>
      <c r="FK162" s="2">
        <v>5430</v>
      </c>
      <c r="FL162" s="2">
        <v>5380</v>
      </c>
      <c r="FM162" s="2">
        <v>5380</v>
      </c>
      <c r="FN162" s="2">
        <v>5420</v>
      </c>
      <c r="FO162" s="2">
        <v>5440</v>
      </c>
      <c r="FP162" s="2">
        <v>5520</v>
      </c>
      <c r="FQ162" s="2">
        <v>5530</v>
      </c>
      <c r="FR162" s="2">
        <v>5460</v>
      </c>
      <c r="FS162" s="2">
        <v>5360</v>
      </c>
      <c r="FT162" s="2">
        <v>5400</v>
      </c>
      <c r="FU162" s="2">
        <v>5350</v>
      </c>
      <c r="FV162" s="2">
        <v>5350</v>
      </c>
      <c r="FW162" s="2">
        <v>5180</v>
      </c>
      <c r="FX162" s="2">
        <v>5370</v>
      </c>
      <c r="FY162" s="2">
        <v>5430</v>
      </c>
      <c r="FZ162" s="2">
        <v>5590</v>
      </c>
      <c r="GA162" s="2">
        <v>5480</v>
      </c>
      <c r="GB162" s="2">
        <v>5630</v>
      </c>
      <c r="GC162" s="2">
        <v>5650</v>
      </c>
      <c r="GD162" s="2">
        <v>5610</v>
      </c>
      <c r="GE162" s="2">
        <v>5740</v>
      </c>
      <c r="GF162" s="2">
        <v>5550</v>
      </c>
      <c r="GG162" s="2">
        <v>5490</v>
      </c>
      <c r="GH162" s="2">
        <v>5280</v>
      </c>
      <c r="GI162" s="2">
        <v>4960</v>
      </c>
      <c r="GJ162" s="2">
        <v>5100</v>
      </c>
      <c r="GK162" s="2">
        <v>5160</v>
      </c>
      <c r="GL162" s="2">
        <v>5270</v>
      </c>
      <c r="GM162" s="2">
        <v>5250</v>
      </c>
      <c r="GN162" s="2">
        <v>5140</v>
      </c>
      <c r="GO162" s="2">
        <v>5190</v>
      </c>
      <c r="GP162" s="2">
        <v>5130</v>
      </c>
      <c r="GQ162" s="2">
        <v>5330</v>
      </c>
      <c r="GR162" s="2">
        <v>5010</v>
      </c>
      <c r="GS162" s="2">
        <v>5030</v>
      </c>
      <c r="GT162" s="2">
        <v>4945</v>
      </c>
      <c r="GU162" s="2">
        <v>4750</v>
      </c>
      <c r="GV162" s="2">
        <v>4855</v>
      </c>
      <c r="GW162" s="2">
        <v>4810</v>
      </c>
      <c r="GX162" s="2">
        <v>4855</v>
      </c>
      <c r="GY162" s="2">
        <v>4760</v>
      </c>
      <c r="GZ162" s="2">
        <v>4290</v>
      </c>
      <c r="HA162" s="2">
        <v>4260</v>
      </c>
      <c r="HB162" s="2">
        <v>4250</v>
      </c>
      <c r="HC162" s="2">
        <v>4245</v>
      </c>
      <c r="HD162" s="2">
        <v>4340</v>
      </c>
      <c r="HE162" s="2">
        <v>4365</v>
      </c>
      <c r="HF162" s="2">
        <v>4315</v>
      </c>
      <c r="HG162" s="2">
        <v>4335</v>
      </c>
      <c r="HH162" s="2">
        <v>4380</v>
      </c>
      <c r="HI162" s="2">
        <v>4360</v>
      </c>
      <c r="HJ162" s="2">
        <v>4345</v>
      </c>
      <c r="HK162" s="2">
        <v>4355</v>
      </c>
      <c r="HL162" s="2">
        <v>4340</v>
      </c>
      <c r="HM162" s="2">
        <v>4350</v>
      </c>
      <c r="HN162" s="2">
        <v>4350</v>
      </c>
      <c r="HO162" s="2">
        <v>4370</v>
      </c>
      <c r="HP162" s="2">
        <v>4315</v>
      </c>
      <c r="HQ162" s="2">
        <v>4275</v>
      </c>
      <c r="HR162" s="2">
        <v>4255</v>
      </c>
      <c r="HS162" s="2">
        <v>4245</v>
      </c>
      <c r="HT162" s="2">
        <v>4245</v>
      </c>
      <c r="HU162" s="2">
        <v>4310</v>
      </c>
      <c r="HV162" s="2">
        <v>4320</v>
      </c>
      <c r="HW162" s="2">
        <v>4250</v>
      </c>
      <c r="HX162" s="2">
        <v>4275</v>
      </c>
      <c r="HY162" s="2">
        <v>4265</v>
      </c>
      <c r="HZ162" s="2">
        <v>4305</v>
      </c>
      <c r="IA162" s="2">
        <v>4285</v>
      </c>
      <c r="IB162" s="2">
        <v>4330</v>
      </c>
      <c r="IC162" s="2">
        <v>4355</v>
      </c>
      <c r="ID162" s="2">
        <v>4395</v>
      </c>
      <c r="IE162" s="2">
        <v>4320</v>
      </c>
      <c r="IF162" s="2">
        <v>4430</v>
      </c>
      <c r="IG162" s="2">
        <v>4385</v>
      </c>
      <c r="IH162" s="2">
        <v>4225</v>
      </c>
      <c r="II162" s="2">
        <v>4320</v>
      </c>
      <c r="IJ162" s="2">
        <v>4390</v>
      </c>
      <c r="IK162" s="2">
        <v>4420</v>
      </c>
      <c r="IL162" s="2">
        <v>4560</v>
      </c>
      <c r="IM162" s="2">
        <v>4580</v>
      </c>
      <c r="IN162" s="2">
        <v>4500</v>
      </c>
      <c r="IO162" s="2">
        <v>4430</v>
      </c>
      <c r="IP162" s="2">
        <v>4455</v>
      </c>
      <c r="IQ162" s="2">
        <v>4490</v>
      </c>
      <c r="IR162" s="2">
        <v>4450</v>
      </c>
      <c r="IS162" s="2">
        <v>4045</v>
      </c>
      <c r="IT162" s="2">
        <v>4015</v>
      </c>
    </row>
    <row r="163" spans="1:254" ht="15.9" customHeight="1">
      <c r="A163" s="61" t="s">
        <v>320</v>
      </c>
      <c r="B163" s="6" t="s">
        <v>321</v>
      </c>
      <c r="C163" s="15">
        <v>1496</v>
      </c>
      <c r="D163" s="16">
        <v>-25</v>
      </c>
      <c r="E163" s="13">
        <v>1521</v>
      </c>
      <c r="F163" s="13">
        <v>1530</v>
      </c>
      <c r="G163" s="13">
        <v>1476</v>
      </c>
      <c r="H163" s="13">
        <v>1468</v>
      </c>
      <c r="I163" s="13">
        <v>1485</v>
      </c>
      <c r="J163" s="13">
        <v>1466</v>
      </c>
      <c r="K163" s="13">
        <v>1466</v>
      </c>
      <c r="L163" s="13">
        <v>1475</v>
      </c>
      <c r="M163" s="13">
        <v>1638</v>
      </c>
      <c r="N163" s="13">
        <v>1625</v>
      </c>
      <c r="O163" s="13">
        <v>1612</v>
      </c>
      <c r="P163" s="13">
        <v>1582</v>
      </c>
      <c r="Q163" s="13">
        <v>1585</v>
      </c>
      <c r="R163" s="13">
        <v>1567</v>
      </c>
      <c r="S163" s="13">
        <v>1616</v>
      </c>
      <c r="T163" s="13">
        <v>1614</v>
      </c>
      <c r="U163" s="13">
        <v>1588</v>
      </c>
      <c r="V163" s="13">
        <v>1590</v>
      </c>
      <c r="W163" s="13">
        <v>1632</v>
      </c>
      <c r="X163" s="13">
        <v>1629</v>
      </c>
      <c r="Y163" s="13">
        <v>1617</v>
      </c>
      <c r="Z163" s="13">
        <v>1637</v>
      </c>
      <c r="AA163" s="13">
        <v>1674</v>
      </c>
      <c r="AB163" s="13">
        <v>1655</v>
      </c>
      <c r="AC163" s="13">
        <v>1654</v>
      </c>
      <c r="AD163" s="13">
        <v>1678</v>
      </c>
      <c r="AE163" s="13">
        <v>1663</v>
      </c>
      <c r="AF163" s="13">
        <v>1695</v>
      </c>
      <c r="AG163" s="13">
        <v>1715</v>
      </c>
      <c r="AH163" s="13">
        <v>1709</v>
      </c>
      <c r="AI163" s="13">
        <v>1701</v>
      </c>
      <c r="AJ163" s="13">
        <v>1708</v>
      </c>
      <c r="AK163" s="13">
        <v>1725</v>
      </c>
      <c r="AL163" s="13">
        <v>1701</v>
      </c>
      <c r="AM163" s="13">
        <v>1749</v>
      </c>
      <c r="AN163" s="13">
        <v>1699</v>
      </c>
      <c r="AO163" s="13">
        <v>1651</v>
      </c>
      <c r="AP163" s="13">
        <v>1700</v>
      </c>
      <c r="AQ163" s="13">
        <v>1621</v>
      </c>
      <c r="AR163" s="13">
        <v>1581</v>
      </c>
      <c r="AS163" s="13">
        <v>1594</v>
      </c>
      <c r="AT163" s="13">
        <v>1596</v>
      </c>
      <c r="AU163" s="13">
        <v>1582</v>
      </c>
      <c r="AV163" s="13">
        <v>1619</v>
      </c>
      <c r="AW163" s="13">
        <v>1552</v>
      </c>
      <c r="AX163" s="13">
        <v>1582</v>
      </c>
      <c r="AY163" s="13">
        <v>1570</v>
      </c>
      <c r="AZ163" s="13">
        <v>1623</v>
      </c>
      <c r="BA163" s="13">
        <v>1704</v>
      </c>
      <c r="BB163" s="13">
        <v>1681</v>
      </c>
      <c r="BC163" s="13">
        <v>1681</v>
      </c>
      <c r="BD163" s="13">
        <v>1719</v>
      </c>
      <c r="BE163" s="13">
        <v>1671</v>
      </c>
      <c r="BF163" s="13">
        <v>1605</v>
      </c>
      <c r="BG163" s="13">
        <v>1590</v>
      </c>
      <c r="BH163" s="13">
        <v>1590</v>
      </c>
      <c r="BI163" s="13">
        <v>1634</v>
      </c>
      <c r="BJ163" s="13">
        <v>1608</v>
      </c>
      <c r="BK163" s="13">
        <v>1667</v>
      </c>
      <c r="BL163" s="13">
        <v>1683</v>
      </c>
      <c r="BM163" s="67">
        <v>1739</v>
      </c>
      <c r="BN163" s="67">
        <v>1766</v>
      </c>
      <c r="BO163" s="67">
        <v>1721</v>
      </c>
      <c r="BP163" s="67">
        <v>1684</v>
      </c>
      <c r="BQ163" s="67">
        <v>1668</v>
      </c>
      <c r="BR163" s="67">
        <v>1693</v>
      </c>
      <c r="BS163" s="67">
        <v>1682</v>
      </c>
      <c r="BT163" s="67">
        <v>1502</v>
      </c>
      <c r="BU163" s="67">
        <v>1443</v>
      </c>
      <c r="BV163" s="67">
        <v>1458</v>
      </c>
      <c r="BW163" s="67">
        <v>1441</v>
      </c>
      <c r="BX163" s="67">
        <v>1446</v>
      </c>
      <c r="BY163" s="67">
        <v>1472</v>
      </c>
      <c r="BZ163" s="67">
        <v>1453</v>
      </c>
      <c r="CA163" s="516">
        <v>1456</v>
      </c>
      <c r="CB163" s="516">
        <v>1473</v>
      </c>
      <c r="CC163" s="516">
        <v>1448</v>
      </c>
      <c r="CD163" s="516">
        <v>1441</v>
      </c>
      <c r="CE163" s="516">
        <v>1439</v>
      </c>
      <c r="CF163" s="516">
        <v>1474</v>
      </c>
      <c r="CG163" s="516">
        <v>1485</v>
      </c>
      <c r="CH163" s="516">
        <v>1513</v>
      </c>
      <c r="CI163" s="516">
        <v>1466</v>
      </c>
      <c r="CJ163" s="516">
        <v>1458</v>
      </c>
      <c r="CK163" s="516">
        <v>1455</v>
      </c>
      <c r="CL163" s="516">
        <v>1454</v>
      </c>
      <c r="CM163" s="516">
        <v>1474</v>
      </c>
      <c r="CN163" s="516">
        <v>1431</v>
      </c>
      <c r="CO163" s="516">
        <v>1443</v>
      </c>
      <c r="CP163" s="516">
        <v>1505</v>
      </c>
      <c r="CQ163" s="516">
        <v>1501</v>
      </c>
      <c r="CR163" s="516">
        <v>1514</v>
      </c>
      <c r="CS163" s="516">
        <v>1475</v>
      </c>
      <c r="CT163" s="516">
        <v>1455</v>
      </c>
      <c r="CU163" s="516">
        <v>1541</v>
      </c>
      <c r="CV163" s="516">
        <v>1621</v>
      </c>
      <c r="CW163" s="516">
        <v>1577</v>
      </c>
      <c r="CX163" s="516">
        <v>1578</v>
      </c>
      <c r="CY163" s="516">
        <v>1580</v>
      </c>
      <c r="CZ163" s="516">
        <v>1599</v>
      </c>
      <c r="DA163" s="2">
        <v>1622</v>
      </c>
      <c r="DB163" s="2">
        <v>1610</v>
      </c>
      <c r="DC163" s="2">
        <v>1569</v>
      </c>
      <c r="DD163" s="2">
        <v>1643</v>
      </c>
      <c r="DE163" s="2">
        <v>1674</v>
      </c>
      <c r="DF163" s="2">
        <v>1627</v>
      </c>
      <c r="DG163" s="2">
        <v>1755</v>
      </c>
      <c r="DH163" s="2">
        <v>1798</v>
      </c>
      <c r="DI163" s="2">
        <v>1746</v>
      </c>
      <c r="DJ163" s="2">
        <v>1707</v>
      </c>
      <c r="DK163" s="2">
        <v>1691</v>
      </c>
      <c r="DL163" s="2">
        <v>1698</v>
      </c>
      <c r="DM163" s="2">
        <v>1657</v>
      </c>
      <c r="DN163" s="2">
        <v>1659</v>
      </c>
      <c r="DO163" s="2">
        <v>1656</v>
      </c>
      <c r="DP163" s="2">
        <v>1624</v>
      </c>
      <c r="DQ163" s="2">
        <v>1606</v>
      </c>
      <c r="DR163" s="2">
        <v>1613</v>
      </c>
      <c r="DS163" s="2">
        <v>1701</v>
      </c>
      <c r="DT163" s="2">
        <v>1688</v>
      </c>
      <c r="DU163" s="2">
        <v>1650</v>
      </c>
      <c r="DV163" s="2">
        <v>1620</v>
      </c>
      <c r="DW163" s="2">
        <v>1620</v>
      </c>
      <c r="DX163" s="2">
        <v>1599</v>
      </c>
      <c r="DY163" s="2">
        <v>1600</v>
      </c>
      <c r="DZ163" s="2">
        <v>1550</v>
      </c>
      <c r="EA163" s="2">
        <v>1572</v>
      </c>
      <c r="EB163" s="2">
        <v>1547</v>
      </c>
      <c r="EC163" s="2">
        <v>1592</v>
      </c>
      <c r="ED163" s="2">
        <v>1600</v>
      </c>
      <c r="EE163" s="2">
        <v>1540</v>
      </c>
      <c r="EF163" s="2">
        <v>1586</v>
      </c>
      <c r="EG163" s="2">
        <v>1566</v>
      </c>
      <c r="EH163" s="2">
        <v>1539</v>
      </c>
      <c r="EI163" s="2">
        <v>1544</v>
      </c>
      <c r="EJ163" s="2">
        <v>1572</v>
      </c>
      <c r="EK163" s="2">
        <v>1580</v>
      </c>
      <c r="EL163" s="2">
        <v>1575</v>
      </c>
      <c r="EM163" s="2">
        <v>1561</v>
      </c>
      <c r="EN163" s="2">
        <v>1534</v>
      </c>
      <c r="EO163" s="2">
        <v>1524</v>
      </c>
      <c r="EP163" s="2">
        <v>1520</v>
      </c>
      <c r="EQ163" s="2">
        <v>1525</v>
      </c>
      <c r="ER163" s="2">
        <v>1537</v>
      </c>
      <c r="ES163" s="2">
        <v>1503</v>
      </c>
      <c r="ET163" s="2">
        <v>1488</v>
      </c>
      <c r="EU163" s="2">
        <v>1496</v>
      </c>
      <c r="EV163" s="2">
        <v>1489</v>
      </c>
      <c r="EW163" s="2">
        <v>1496</v>
      </c>
      <c r="EX163" s="2">
        <v>1502</v>
      </c>
      <c r="EY163" s="2">
        <v>1505</v>
      </c>
      <c r="EZ163" s="2">
        <v>1467</v>
      </c>
      <c r="FA163" s="2">
        <v>1465</v>
      </c>
      <c r="FB163" s="2">
        <v>1413</v>
      </c>
      <c r="FC163" s="2">
        <v>1400</v>
      </c>
      <c r="FD163" s="2">
        <v>1385</v>
      </c>
      <c r="FE163" s="2">
        <v>1380</v>
      </c>
      <c r="FF163" s="2">
        <v>1360</v>
      </c>
      <c r="FG163" s="2">
        <v>1337</v>
      </c>
      <c r="FH163" s="2">
        <v>1374</v>
      </c>
      <c r="FI163" s="2">
        <v>1354</v>
      </c>
      <c r="FJ163" s="2">
        <v>1367</v>
      </c>
      <c r="FK163" s="2">
        <v>1345</v>
      </c>
      <c r="FL163" s="2">
        <v>1344</v>
      </c>
      <c r="FM163" s="2">
        <v>1331</v>
      </c>
      <c r="FN163" s="2">
        <v>1344</v>
      </c>
      <c r="FO163" s="2">
        <v>1342</v>
      </c>
      <c r="FP163" s="2">
        <v>1392</v>
      </c>
      <c r="FQ163" s="2">
        <v>1390</v>
      </c>
      <c r="FR163" s="2">
        <v>1378</v>
      </c>
      <c r="FS163" s="2">
        <v>1353</v>
      </c>
      <c r="FT163" s="2">
        <v>1358</v>
      </c>
      <c r="FU163" s="2">
        <v>1353</v>
      </c>
      <c r="FV163" s="2">
        <v>1322</v>
      </c>
      <c r="FW163" s="2">
        <v>1324</v>
      </c>
      <c r="FX163" s="2">
        <v>1360</v>
      </c>
      <c r="FY163" s="2">
        <v>1386</v>
      </c>
      <c r="FZ163" s="2">
        <v>1420</v>
      </c>
      <c r="GA163" s="2">
        <v>1380</v>
      </c>
      <c r="GB163" s="2">
        <v>1371</v>
      </c>
      <c r="GC163" s="2">
        <v>1369</v>
      </c>
      <c r="GD163" s="2">
        <v>1370</v>
      </c>
      <c r="GE163" s="2">
        <v>1360</v>
      </c>
      <c r="GF163" s="2">
        <v>1365</v>
      </c>
      <c r="GG163" s="2">
        <v>1382</v>
      </c>
      <c r="GH163" s="2">
        <v>1402</v>
      </c>
      <c r="GI163" s="2">
        <v>1394</v>
      </c>
      <c r="GJ163" s="2">
        <v>1378</v>
      </c>
      <c r="GK163" s="2">
        <v>1499</v>
      </c>
      <c r="GL163" s="2">
        <v>1526</v>
      </c>
      <c r="GM163" s="2">
        <v>1458</v>
      </c>
      <c r="GN163" s="2">
        <v>1458</v>
      </c>
      <c r="GO163" s="2">
        <v>1457</v>
      </c>
      <c r="GP163" s="2">
        <v>1427</v>
      </c>
      <c r="GQ163" s="2">
        <v>1448</v>
      </c>
      <c r="GR163" s="2">
        <v>1407</v>
      </c>
      <c r="GS163" s="2">
        <v>1421</v>
      </c>
      <c r="GT163" s="2">
        <v>1417</v>
      </c>
      <c r="GU163" s="2">
        <v>1385</v>
      </c>
      <c r="GV163" s="2">
        <v>1413</v>
      </c>
      <c r="GW163" s="2">
        <v>1445</v>
      </c>
      <c r="GX163" s="2">
        <v>1460</v>
      </c>
      <c r="GY163" s="2">
        <v>1465</v>
      </c>
      <c r="GZ163" s="2">
        <v>1463</v>
      </c>
      <c r="HA163" s="2">
        <v>1417</v>
      </c>
      <c r="HB163" s="2">
        <v>1409</v>
      </c>
      <c r="HC163" s="2">
        <v>1425</v>
      </c>
      <c r="HD163" s="2">
        <v>1476</v>
      </c>
      <c r="HE163" s="2">
        <v>1494</v>
      </c>
      <c r="HF163" s="2">
        <v>1557</v>
      </c>
      <c r="HG163" s="2">
        <v>1547</v>
      </c>
      <c r="HH163" s="2">
        <v>1545</v>
      </c>
      <c r="HI163" s="2">
        <v>1558</v>
      </c>
      <c r="HJ163" s="2">
        <v>1525</v>
      </c>
      <c r="HK163" s="2">
        <v>1528</v>
      </c>
      <c r="HL163" s="2">
        <v>1533</v>
      </c>
      <c r="HM163" s="2">
        <v>1567</v>
      </c>
      <c r="HN163" s="2">
        <v>1537</v>
      </c>
      <c r="HO163" s="2">
        <v>1501</v>
      </c>
      <c r="HP163" s="2">
        <v>1482</v>
      </c>
      <c r="HQ163" s="2">
        <v>1470</v>
      </c>
      <c r="HR163" s="2">
        <v>1475</v>
      </c>
      <c r="HS163" s="2">
        <v>1473</v>
      </c>
      <c r="HT163" s="2">
        <v>1442</v>
      </c>
      <c r="HU163" s="2">
        <v>1445</v>
      </c>
      <c r="HV163" s="2">
        <v>1485</v>
      </c>
      <c r="HW163" s="2">
        <v>1493</v>
      </c>
      <c r="HX163" s="2">
        <v>1468</v>
      </c>
      <c r="HY163" s="2">
        <v>1460</v>
      </c>
      <c r="HZ163" s="2">
        <v>1451</v>
      </c>
      <c r="IA163" s="2">
        <v>1454</v>
      </c>
      <c r="IB163" s="2">
        <v>1457</v>
      </c>
      <c r="IC163" s="2">
        <v>1464</v>
      </c>
      <c r="ID163" s="2">
        <v>1447</v>
      </c>
      <c r="IE163" s="2">
        <v>1464</v>
      </c>
      <c r="IF163" s="2">
        <v>1496</v>
      </c>
      <c r="IG163" s="2">
        <v>1464</v>
      </c>
      <c r="IH163" s="2">
        <v>1459</v>
      </c>
      <c r="II163" s="2">
        <v>1448</v>
      </c>
      <c r="IJ163" s="2">
        <v>1450</v>
      </c>
      <c r="IK163" s="2">
        <v>1464</v>
      </c>
      <c r="IL163" s="2">
        <v>1431</v>
      </c>
      <c r="IM163" s="2">
        <v>1458</v>
      </c>
      <c r="IN163" s="2">
        <v>1423</v>
      </c>
      <c r="IO163" s="2">
        <v>1365</v>
      </c>
      <c r="IP163" s="2">
        <v>1344</v>
      </c>
      <c r="IQ163" s="2">
        <v>1366</v>
      </c>
      <c r="IR163" s="2">
        <v>1351</v>
      </c>
      <c r="IS163" s="2">
        <v>1367</v>
      </c>
      <c r="IT163" s="2">
        <v>1325</v>
      </c>
    </row>
    <row r="164" spans="1:254" ht="15.9" customHeight="1">
      <c r="A164" s="61" t="s">
        <v>322</v>
      </c>
      <c r="B164" s="6" t="s">
        <v>323</v>
      </c>
      <c r="C164" s="15">
        <v>1289</v>
      </c>
      <c r="D164" s="16">
        <v>-34</v>
      </c>
      <c r="E164" s="13">
        <v>1323</v>
      </c>
      <c r="F164" s="13">
        <v>1329</v>
      </c>
      <c r="G164" s="13">
        <v>1304</v>
      </c>
      <c r="H164" s="13">
        <v>1325</v>
      </c>
      <c r="I164" s="13">
        <v>1247</v>
      </c>
      <c r="J164" s="13">
        <v>1203</v>
      </c>
      <c r="K164" s="13">
        <v>1209</v>
      </c>
      <c r="L164" s="13">
        <v>1242</v>
      </c>
      <c r="M164" s="13">
        <v>1280</v>
      </c>
      <c r="N164" s="13">
        <v>1272</v>
      </c>
      <c r="O164" s="13">
        <v>1298</v>
      </c>
      <c r="P164" s="13">
        <v>1252</v>
      </c>
      <c r="Q164" s="13">
        <v>1269</v>
      </c>
      <c r="R164" s="13">
        <v>1242</v>
      </c>
      <c r="S164" s="13">
        <v>1294</v>
      </c>
      <c r="T164" s="13">
        <v>1312</v>
      </c>
      <c r="U164" s="13">
        <v>1274</v>
      </c>
      <c r="V164" s="13">
        <v>1231</v>
      </c>
      <c r="W164" s="13">
        <v>1246</v>
      </c>
      <c r="X164" s="13">
        <v>1223</v>
      </c>
      <c r="Y164" s="13">
        <v>1222</v>
      </c>
      <c r="Z164" s="13">
        <v>1245</v>
      </c>
      <c r="AA164" s="13">
        <v>1270</v>
      </c>
      <c r="AB164" s="13">
        <v>1269</v>
      </c>
      <c r="AC164" s="13">
        <v>1225</v>
      </c>
      <c r="AD164" s="13">
        <v>1208</v>
      </c>
      <c r="AE164" s="13">
        <v>1180</v>
      </c>
      <c r="AF164" s="13">
        <v>1145</v>
      </c>
      <c r="AG164" s="13">
        <v>1149</v>
      </c>
      <c r="AH164" s="13">
        <v>1189</v>
      </c>
      <c r="AI164" s="13">
        <v>1161</v>
      </c>
      <c r="AJ164" s="13">
        <v>1203</v>
      </c>
      <c r="AK164" s="13">
        <v>1217</v>
      </c>
      <c r="AL164" s="13">
        <v>1161</v>
      </c>
      <c r="AM164" s="13">
        <v>1169</v>
      </c>
      <c r="AN164" s="13">
        <v>1157</v>
      </c>
      <c r="AO164" s="13">
        <v>1153</v>
      </c>
      <c r="AP164" s="13">
        <v>1171</v>
      </c>
      <c r="AQ164" s="13">
        <v>1154</v>
      </c>
      <c r="AR164" s="13">
        <v>1106</v>
      </c>
      <c r="AS164" s="13">
        <v>1099</v>
      </c>
      <c r="AT164" s="13">
        <v>1140</v>
      </c>
      <c r="AU164" s="13">
        <v>1126</v>
      </c>
      <c r="AV164" s="13">
        <v>1138</v>
      </c>
      <c r="AW164" s="13">
        <v>1108</v>
      </c>
      <c r="AX164" s="13">
        <v>1178</v>
      </c>
      <c r="AY164" s="13">
        <v>1189</v>
      </c>
      <c r="AZ164" s="13">
        <v>1210</v>
      </c>
      <c r="BA164" s="13">
        <v>1193</v>
      </c>
      <c r="BB164" s="13">
        <v>1148</v>
      </c>
      <c r="BC164" s="13">
        <v>1139</v>
      </c>
      <c r="BD164" s="13">
        <v>1159</v>
      </c>
      <c r="BE164" s="13">
        <v>1134</v>
      </c>
      <c r="BF164" s="13">
        <v>1139</v>
      </c>
      <c r="BG164" s="13">
        <v>1139</v>
      </c>
      <c r="BH164" s="13">
        <v>1119</v>
      </c>
      <c r="BI164" s="13">
        <v>1134</v>
      </c>
      <c r="BJ164" s="13">
        <v>1146</v>
      </c>
      <c r="BK164" s="13">
        <v>1169</v>
      </c>
      <c r="BL164" s="13">
        <v>1171</v>
      </c>
      <c r="BM164" s="67">
        <v>1217</v>
      </c>
      <c r="BN164" s="67">
        <v>1210</v>
      </c>
      <c r="BO164" s="67">
        <v>1236</v>
      </c>
      <c r="BP164" s="67">
        <v>1235</v>
      </c>
      <c r="BQ164" s="67">
        <v>1178</v>
      </c>
      <c r="BR164" s="67">
        <v>1128</v>
      </c>
      <c r="BS164" s="67">
        <v>1043</v>
      </c>
      <c r="BT164" s="67">
        <v>1081</v>
      </c>
      <c r="BU164" s="67">
        <v>1030</v>
      </c>
      <c r="BV164" s="67">
        <v>1029</v>
      </c>
      <c r="BW164" s="67">
        <v>1036</v>
      </c>
      <c r="BX164" s="67">
        <v>1042</v>
      </c>
      <c r="BY164" s="67">
        <v>1068</v>
      </c>
      <c r="BZ164" s="67">
        <v>1053</v>
      </c>
      <c r="CA164" s="516">
        <v>1044</v>
      </c>
      <c r="CB164" s="516">
        <v>1061</v>
      </c>
      <c r="CC164" s="516">
        <v>1043</v>
      </c>
      <c r="CD164" s="516">
        <v>1034</v>
      </c>
      <c r="CE164" s="516">
        <v>1038</v>
      </c>
      <c r="CF164" s="516">
        <v>1047</v>
      </c>
      <c r="CG164" s="516">
        <v>1057</v>
      </c>
      <c r="CH164" s="516">
        <v>1078</v>
      </c>
      <c r="CI164" s="516">
        <v>1048</v>
      </c>
      <c r="CJ164" s="516">
        <v>1041</v>
      </c>
      <c r="CK164" s="516">
        <v>1040</v>
      </c>
      <c r="CL164" s="516">
        <v>1028</v>
      </c>
      <c r="CM164" s="516">
        <v>1045</v>
      </c>
      <c r="CN164" s="516">
        <v>1013</v>
      </c>
      <c r="CO164" s="516">
        <v>1017</v>
      </c>
      <c r="CP164" s="516">
        <v>1047</v>
      </c>
      <c r="CQ164" s="516">
        <v>1049</v>
      </c>
      <c r="CR164" s="516">
        <v>1072</v>
      </c>
      <c r="CS164" s="516">
        <v>1033</v>
      </c>
      <c r="CT164" s="516">
        <v>1001</v>
      </c>
      <c r="CU164" s="516">
        <v>1030</v>
      </c>
      <c r="CV164" s="516">
        <v>1068</v>
      </c>
      <c r="CW164" s="516">
        <v>1026</v>
      </c>
      <c r="CX164" s="516">
        <v>1029</v>
      </c>
      <c r="CY164" s="516">
        <v>1037</v>
      </c>
      <c r="CZ164" s="516">
        <v>1032</v>
      </c>
      <c r="DA164" s="2">
        <v>1077</v>
      </c>
      <c r="DB164" s="2">
        <v>1080</v>
      </c>
      <c r="DC164" s="2">
        <v>1040</v>
      </c>
      <c r="DD164" s="2">
        <v>1090</v>
      </c>
      <c r="DE164" s="2">
        <v>1083</v>
      </c>
      <c r="DF164" s="2">
        <v>1028</v>
      </c>
      <c r="DG164" s="2">
        <v>1084</v>
      </c>
      <c r="DH164" s="2">
        <v>1125</v>
      </c>
      <c r="DI164" s="2">
        <v>1149</v>
      </c>
      <c r="DJ164" s="2">
        <v>1138</v>
      </c>
      <c r="DK164" s="2">
        <v>1114</v>
      </c>
      <c r="DL164" s="2">
        <v>1079</v>
      </c>
      <c r="DM164" s="2">
        <v>1102</v>
      </c>
      <c r="DN164" s="2">
        <v>1124</v>
      </c>
      <c r="DO164" s="2">
        <v>1115</v>
      </c>
      <c r="DP164" s="2">
        <v>1105</v>
      </c>
      <c r="DQ164" s="2">
        <v>1092</v>
      </c>
      <c r="DR164" s="2">
        <v>1079</v>
      </c>
      <c r="DS164" s="2">
        <v>1057</v>
      </c>
      <c r="DT164" s="2">
        <v>1053</v>
      </c>
      <c r="DU164" s="2">
        <v>1032</v>
      </c>
      <c r="DV164" s="2">
        <v>1025</v>
      </c>
      <c r="DW164" s="2">
        <v>1042</v>
      </c>
      <c r="DX164" s="2">
        <v>1034</v>
      </c>
      <c r="DY164" s="2">
        <v>1017</v>
      </c>
      <c r="DZ164" s="2">
        <v>987</v>
      </c>
      <c r="EA164" s="2">
        <v>971</v>
      </c>
      <c r="EB164" s="2">
        <v>987</v>
      </c>
      <c r="EC164" s="2">
        <v>986</v>
      </c>
      <c r="ED164" s="2">
        <v>977</v>
      </c>
      <c r="EE164" s="2">
        <v>1000</v>
      </c>
      <c r="EF164" s="2">
        <v>1002</v>
      </c>
      <c r="EG164" s="2">
        <v>997</v>
      </c>
      <c r="EH164" s="2">
        <v>978</v>
      </c>
      <c r="EI164" s="2">
        <v>997</v>
      </c>
      <c r="EJ164" s="2">
        <v>991</v>
      </c>
      <c r="EK164" s="2">
        <v>1004</v>
      </c>
      <c r="EL164" s="2">
        <v>1017</v>
      </c>
      <c r="EM164" s="2">
        <v>995</v>
      </c>
      <c r="EN164" s="2">
        <v>978</v>
      </c>
      <c r="EO164" s="2">
        <v>971</v>
      </c>
      <c r="EP164" s="2">
        <v>966</v>
      </c>
      <c r="EQ164" s="2">
        <v>982</v>
      </c>
      <c r="ER164" s="2">
        <v>964</v>
      </c>
      <c r="ES164" s="2">
        <v>947</v>
      </c>
      <c r="ET164" s="2">
        <v>952</v>
      </c>
      <c r="EU164" s="2">
        <v>956</v>
      </c>
      <c r="EV164" s="2">
        <v>944</v>
      </c>
      <c r="EW164" s="2">
        <v>933</v>
      </c>
      <c r="EX164" s="2">
        <v>933</v>
      </c>
      <c r="EY164" s="2">
        <v>920</v>
      </c>
      <c r="EZ164" s="2">
        <v>923</v>
      </c>
      <c r="FA164" s="2">
        <v>913</v>
      </c>
      <c r="FB164" s="2">
        <v>906</v>
      </c>
      <c r="FC164" s="2">
        <v>904</v>
      </c>
      <c r="FD164" s="2">
        <v>911</v>
      </c>
      <c r="FE164" s="2">
        <v>927</v>
      </c>
      <c r="FF164" s="2">
        <v>890</v>
      </c>
      <c r="FG164" s="2">
        <v>885</v>
      </c>
      <c r="FH164" s="2">
        <v>899</v>
      </c>
      <c r="FI164" s="2">
        <v>888</v>
      </c>
      <c r="FJ164" s="2">
        <v>897</v>
      </c>
      <c r="FK164" s="2">
        <v>897</v>
      </c>
      <c r="FL164" s="2">
        <v>906</v>
      </c>
      <c r="FM164" s="2">
        <v>900</v>
      </c>
      <c r="FN164" s="2">
        <v>907</v>
      </c>
      <c r="FO164" s="2">
        <v>926</v>
      </c>
      <c r="FP164" s="2">
        <v>933</v>
      </c>
      <c r="FQ164" s="2">
        <v>935</v>
      </c>
      <c r="FR164" s="2">
        <v>940</v>
      </c>
      <c r="FS164" s="2">
        <v>909</v>
      </c>
      <c r="FT164" s="2">
        <v>912</v>
      </c>
      <c r="FU164" s="2">
        <v>917</v>
      </c>
      <c r="FV164" s="2">
        <v>893</v>
      </c>
      <c r="FW164" s="2">
        <v>911</v>
      </c>
      <c r="FX164" s="2">
        <v>934</v>
      </c>
      <c r="FY164" s="2">
        <v>946</v>
      </c>
      <c r="FZ164" s="2">
        <v>936</v>
      </c>
      <c r="GA164" s="2">
        <v>927</v>
      </c>
      <c r="GB164" s="2">
        <v>911</v>
      </c>
      <c r="GC164" s="2">
        <v>903</v>
      </c>
      <c r="GD164" s="2">
        <v>885</v>
      </c>
      <c r="GE164" s="2">
        <v>888</v>
      </c>
      <c r="GF164" s="2">
        <v>866</v>
      </c>
      <c r="GG164" s="2">
        <v>882</v>
      </c>
      <c r="GH164" s="2">
        <v>896</v>
      </c>
      <c r="GI164" s="2">
        <v>921</v>
      </c>
      <c r="GJ164" s="2">
        <v>924</v>
      </c>
      <c r="GK164" s="2">
        <v>924</v>
      </c>
      <c r="GL164" s="2">
        <v>941</v>
      </c>
      <c r="GM164" s="2">
        <v>926</v>
      </c>
      <c r="GN164" s="2">
        <v>928</v>
      </c>
      <c r="GO164" s="2">
        <v>944</v>
      </c>
      <c r="GP164" s="2">
        <v>934</v>
      </c>
      <c r="GQ164" s="2">
        <v>954</v>
      </c>
      <c r="GR164" s="2">
        <v>937</v>
      </c>
      <c r="GS164" s="2">
        <v>953</v>
      </c>
      <c r="GT164" s="2">
        <v>953</v>
      </c>
      <c r="GU164" s="2">
        <v>931</v>
      </c>
      <c r="GV164" s="2">
        <v>979</v>
      </c>
      <c r="GW164" s="2">
        <v>999</v>
      </c>
      <c r="GX164" s="2">
        <v>982</v>
      </c>
      <c r="GY164" s="2">
        <v>966</v>
      </c>
      <c r="GZ164" s="2">
        <v>960</v>
      </c>
      <c r="HA164" s="2">
        <v>921</v>
      </c>
      <c r="HB164" s="2">
        <v>911</v>
      </c>
      <c r="HC164" s="2">
        <v>919</v>
      </c>
      <c r="HD164" s="2">
        <v>942</v>
      </c>
      <c r="HE164" s="2">
        <v>939</v>
      </c>
      <c r="HF164" s="2">
        <v>940</v>
      </c>
      <c r="HG164" s="2">
        <v>944</v>
      </c>
      <c r="HH164" s="2">
        <v>955</v>
      </c>
      <c r="HI164" s="2">
        <v>955</v>
      </c>
      <c r="HJ164" s="2">
        <v>944</v>
      </c>
      <c r="HK164" s="2">
        <v>934</v>
      </c>
      <c r="HL164" s="2">
        <v>930</v>
      </c>
      <c r="HM164" s="2">
        <v>955</v>
      </c>
      <c r="HN164" s="2">
        <v>977</v>
      </c>
      <c r="HO164" s="2">
        <v>961</v>
      </c>
      <c r="HP164" s="2">
        <v>971</v>
      </c>
      <c r="HQ164" s="2">
        <v>967</v>
      </c>
      <c r="HR164" s="2">
        <v>1007</v>
      </c>
      <c r="HS164" s="2">
        <v>996</v>
      </c>
      <c r="HT164" s="2">
        <v>1012</v>
      </c>
      <c r="HU164" s="2">
        <v>995</v>
      </c>
      <c r="HV164" s="2">
        <v>1006</v>
      </c>
      <c r="HW164" s="2">
        <v>1009</v>
      </c>
      <c r="HX164" s="2">
        <v>1018</v>
      </c>
      <c r="HY164" s="2">
        <v>1020</v>
      </c>
      <c r="HZ164" s="2">
        <v>1002</v>
      </c>
      <c r="IA164" s="2">
        <v>946</v>
      </c>
      <c r="IB164" s="2">
        <v>949</v>
      </c>
      <c r="IC164" s="2">
        <v>922</v>
      </c>
      <c r="ID164" s="2">
        <v>909</v>
      </c>
      <c r="IE164" s="2">
        <v>936</v>
      </c>
      <c r="IF164" s="2">
        <v>956</v>
      </c>
      <c r="IG164" s="2">
        <v>977</v>
      </c>
      <c r="IH164" s="2">
        <v>946</v>
      </c>
      <c r="II164" s="2">
        <v>937</v>
      </c>
      <c r="IJ164" s="2">
        <v>944</v>
      </c>
      <c r="IK164" s="2">
        <v>938</v>
      </c>
      <c r="IL164" s="2">
        <v>949</v>
      </c>
      <c r="IM164" s="2">
        <v>949</v>
      </c>
      <c r="IN164" s="2">
        <v>978</v>
      </c>
      <c r="IO164" s="2">
        <v>983</v>
      </c>
      <c r="IP164" s="2">
        <v>980</v>
      </c>
      <c r="IQ164" s="2">
        <v>998</v>
      </c>
      <c r="IR164" s="2">
        <v>1200</v>
      </c>
      <c r="IS164" s="2">
        <v>1195</v>
      </c>
      <c r="IT164" s="2">
        <v>1173</v>
      </c>
    </row>
    <row r="165" spans="1:254" ht="15.9" customHeight="1">
      <c r="A165" s="61" t="s">
        <v>324</v>
      </c>
      <c r="B165" s="6" t="s">
        <v>325</v>
      </c>
      <c r="C165" s="15">
        <v>8002</v>
      </c>
      <c r="D165" s="16">
        <v>103</v>
      </c>
      <c r="E165" s="13">
        <v>7899</v>
      </c>
      <c r="F165" s="13">
        <v>7746</v>
      </c>
      <c r="G165" s="13">
        <v>7712</v>
      </c>
      <c r="H165" s="13">
        <v>7873</v>
      </c>
      <c r="I165" s="13">
        <v>8003</v>
      </c>
      <c r="J165" s="13">
        <v>8339</v>
      </c>
      <c r="K165" s="13">
        <v>8426</v>
      </c>
      <c r="L165" s="13">
        <v>8001</v>
      </c>
      <c r="M165" s="13">
        <v>7987</v>
      </c>
      <c r="N165" s="13">
        <v>7638</v>
      </c>
      <c r="O165" s="13">
        <v>7015</v>
      </c>
      <c r="P165" s="13">
        <v>6840</v>
      </c>
      <c r="Q165" s="13">
        <v>6589</v>
      </c>
      <c r="R165" s="13">
        <v>6620</v>
      </c>
      <c r="S165" s="13">
        <v>6570</v>
      </c>
      <c r="T165" s="13">
        <v>6483</v>
      </c>
      <c r="U165" s="13">
        <v>6618</v>
      </c>
      <c r="V165" s="13">
        <v>6591</v>
      </c>
      <c r="W165" s="13">
        <v>6543</v>
      </c>
      <c r="X165" s="13">
        <v>6530</v>
      </c>
      <c r="Y165" s="13">
        <v>6518</v>
      </c>
      <c r="Z165" s="13">
        <v>6540</v>
      </c>
      <c r="AA165" s="13">
        <v>6542</v>
      </c>
      <c r="AB165" s="13">
        <v>6452</v>
      </c>
      <c r="AC165" s="13">
        <v>6378</v>
      </c>
      <c r="AD165" s="13">
        <v>6058</v>
      </c>
      <c r="AE165" s="13">
        <v>6082</v>
      </c>
      <c r="AF165" s="13">
        <v>6109</v>
      </c>
      <c r="AG165" s="13">
        <v>5827</v>
      </c>
      <c r="AH165" s="13">
        <v>5723</v>
      </c>
      <c r="AI165" s="13">
        <v>5792</v>
      </c>
      <c r="AJ165" s="13">
        <v>5637</v>
      </c>
      <c r="AK165" s="13">
        <v>5650</v>
      </c>
      <c r="AL165" s="13">
        <v>5694</v>
      </c>
      <c r="AM165" s="13">
        <v>5942</v>
      </c>
      <c r="AN165" s="13">
        <v>5893</v>
      </c>
      <c r="AO165" s="13">
        <v>5841</v>
      </c>
      <c r="AP165" s="13">
        <v>5888</v>
      </c>
      <c r="AQ165" s="13">
        <v>5850</v>
      </c>
      <c r="AR165" s="13">
        <v>5927</v>
      </c>
      <c r="AS165" s="13">
        <v>5976</v>
      </c>
      <c r="AT165" s="13">
        <v>5921</v>
      </c>
      <c r="AU165" s="13">
        <v>6029</v>
      </c>
      <c r="AV165" s="13">
        <v>6020</v>
      </c>
      <c r="AW165" s="13">
        <v>5991</v>
      </c>
      <c r="AX165" s="13">
        <v>6216</v>
      </c>
      <c r="AY165" s="13">
        <v>6424</v>
      </c>
      <c r="AZ165" s="13">
        <v>6379</v>
      </c>
      <c r="BA165" s="13">
        <v>6117</v>
      </c>
      <c r="BB165" s="13">
        <v>6088</v>
      </c>
      <c r="BC165" s="13">
        <v>6169</v>
      </c>
      <c r="BD165" s="13">
        <v>6009</v>
      </c>
      <c r="BE165" s="13">
        <v>5979</v>
      </c>
      <c r="BF165" s="13">
        <v>6121</v>
      </c>
      <c r="BG165" s="13">
        <v>6101</v>
      </c>
      <c r="BH165" s="13">
        <v>6121</v>
      </c>
      <c r="BI165" s="13">
        <v>6249</v>
      </c>
      <c r="BJ165" s="13">
        <v>6117</v>
      </c>
      <c r="BK165" s="13">
        <v>6047</v>
      </c>
      <c r="BL165" s="13">
        <v>5999</v>
      </c>
      <c r="BM165" s="67">
        <v>6042</v>
      </c>
      <c r="BN165" s="67">
        <v>6075</v>
      </c>
      <c r="BO165" s="67">
        <v>6170</v>
      </c>
      <c r="BP165" s="67">
        <v>6213</v>
      </c>
      <c r="BQ165" s="67">
        <v>6099</v>
      </c>
      <c r="BR165" s="67">
        <v>6082</v>
      </c>
      <c r="BS165" s="67">
        <v>6125</v>
      </c>
      <c r="BT165" s="67">
        <v>6244</v>
      </c>
      <c r="BU165" s="67">
        <v>6176</v>
      </c>
      <c r="BV165" s="67">
        <v>6270</v>
      </c>
      <c r="BW165" s="67">
        <v>6270</v>
      </c>
      <c r="BX165" s="67">
        <v>6750</v>
      </c>
      <c r="BY165" s="67">
        <v>6481</v>
      </c>
      <c r="BZ165" s="67">
        <v>6771</v>
      </c>
      <c r="CA165" s="516">
        <v>6682</v>
      </c>
      <c r="CB165" s="516">
        <v>6605</v>
      </c>
      <c r="CC165" s="516">
        <v>6727</v>
      </c>
      <c r="CD165" s="516">
        <v>6551</v>
      </c>
      <c r="CE165" s="516">
        <v>6279</v>
      </c>
      <c r="CF165" s="516">
        <v>6187</v>
      </c>
      <c r="CG165" s="516">
        <v>6361</v>
      </c>
      <c r="CH165" s="516">
        <v>6485</v>
      </c>
      <c r="CI165" s="516">
        <v>6418</v>
      </c>
      <c r="CJ165" s="516">
        <v>6365</v>
      </c>
      <c r="CK165" s="516">
        <v>6327</v>
      </c>
      <c r="CL165" s="516">
        <v>6346</v>
      </c>
      <c r="CM165" s="516">
        <v>6371</v>
      </c>
      <c r="CN165" s="516">
        <v>6241</v>
      </c>
      <c r="CO165" s="516">
        <v>6164</v>
      </c>
      <c r="CP165" s="516">
        <v>6261</v>
      </c>
      <c r="CQ165" s="516">
        <v>6202</v>
      </c>
      <c r="CR165" s="516">
        <v>6204</v>
      </c>
      <c r="CS165" s="516">
        <v>6240</v>
      </c>
      <c r="CT165" s="516">
        <v>6100</v>
      </c>
      <c r="CU165" s="516">
        <v>6121</v>
      </c>
      <c r="CV165" s="516">
        <v>6287</v>
      </c>
      <c r="CW165" s="516">
        <v>6336</v>
      </c>
      <c r="CX165" s="516">
        <v>6300</v>
      </c>
      <c r="CY165" s="516">
        <v>6282</v>
      </c>
      <c r="CZ165" s="516">
        <v>6271</v>
      </c>
      <c r="DA165" s="2">
        <v>6303</v>
      </c>
      <c r="DB165" s="2">
        <v>6447</v>
      </c>
      <c r="DC165" s="2">
        <v>6500</v>
      </c>
      <c r="DD165" s="2">
        <v>6470</v>
      </c>
      <c r="DE165" s="2">
        <v>6319</v>
      </c>
      <c r="DF165" s="2">
        <v>6254</v>
      </c>
      <c r="DG165" s="2">
        <v>6200</v>
      </c>
      <c r="DH165" s="2">
        <v>6163</v>
      </c>
      <c r="DI165" s="2">
        <v>6320</v>
      </c>
      <c r="DJ165" s="2">
        <v>6155</v>
      </c>
      <c r="DK165" s="2">
        <v>5788</v>
      </c>
      <c r="DL165" s="2">
        <v>5626</v>
      </c>
      <c r="DM165" s="2">
        <v>5837</v>
      </c>
      <c r="DN165" s="2">
        <v>5829</v>
      </c>
      <c r="DO165" s="2">
        <v>5810</v>
      </c>
      <c r="DP165" s="2">
        <v>5701</v>
      </c>
      <c r="DQ165" s="2">
        <v>5910</v>
      </c>
      <c r="DR165" s="2">
        <v>5815</v>
      </c>
      <c r="DS165" s="2">
        <v>5986</v>
      </c>
      <c r="DT165" s="2">
        <v>6289</v>
      </c>
      <c r="DU165" s="2">
        <v>6042</v>
      </c>
      <c r="DV165" s="2">
        <v>5984</v>
      </c>
      <c r="DW165" s="2">
        <v>6147</v>
      </c>
      <c r="DX165" s="2">
        <v>5830</v>
      </c>
      <c r="DY165" s="2">
        <v>6418</v>
      </c>
      <c r="DZ165" s="2">
        <v>6684</v>
      </c>
      <c r="EA165" s="2">
        <v>6860</v>
      </c>
      <c r="EB165" s="2">
        <v>7304</v>
      </c>
      <c r="EC165" s="2">
        <v>7631</v>
      </c>
      <c r="ED165" s="2">
        <v>7378</v>
      </c>
      <c r="EE165" s="2">
        <v>7721</v>
      </c>
      <c r="EF165" s="2">
        <v>7839</v>
      </c>
      <c r="EG165" s="2">
        <v>7797</v>
      </c>
      <c r="EH165" s="2">
        <v>7912</v>
      </c>
      <c r="EI165" s="2">
        <v>8044</v>
      </c>
      <c r="EJ165" s="2">
        <v>8191</v>
      </c>
      <c r="EK165" s="2">
        <v>8300</v>
      </c>
      <c r="EL165" s="2">
        <v>8411</v>
      </c>
      <c r="EM165" s="2">
        <v>8380</v>
      </c>
      <c r="EN165" s="2">
        <v>8388</v>
      </c>
      <c r="EO165" s="2">
        <v>8490</v>
      </c>
      <c r="EP165" s="2">
        <v>8546</v>
      </c>
      <c r="EQ165" s="2">
        <v>8314</v>
      </c>
      <c r="ER165" s="2">
        <v>8500</v>
      </c>
      <c r="ES165" s="2">
        <v>8391</v>
      </c>
      <c r="ET165" s="2">
        <v>8453</v>
      </c>
      <c r="EU165" s="2">
        <v>8482</v>
      </c>
      <c r="EV165" s="2">
        <v>8533</v>
      </c>
      <c r="EW165" s="2">
        <v>8530</v>
      </c>
      <c r="EX165" s="2">
        <v>8534</v>
      </c>
      <c r="EY165" s="2">
        <v>8640</v>
      </c>
      <c r="EZ165" s="2">
        <v>8548</v>
      </c>
      <c r="FA165" s="2">
        <v>8679</v>
      </c>
      <c r="FB165" s="2">
        <v>8682</v>
      </c>
      <c r="FC165" s="2">
        <v>8625</v>
      </c>
      <c r="FD165" s="2">
        <v>8600</v>
      </c>
      <c r="FE165" s="2">
        <v>8710</v>
      </c>
      <c r="FF165" s="2">
        <v>8600</v>
      </c>
      <c r="FG165" s="2">
        <v>8475</v>
      </c>
      <c r="FH165" s="2">
        <v>8643</v>
      </c>
      <c r="FI165" s="2">
        <v>8600</v>
      </c>
      <c r="FJ165" s="2">
        <v>8548</v>
      </c>
      <c r="FK165" s="2">
        <v>8581</v>
      </c>
      <c r="FL165" s="2">
        <v>8665</v>
      </c>
      <c r="FM165" s="2">
        <v>8592</v>
      </c>
      <c r="FN165" s="2">
        <v>8621</v>
      </c>
      <c r="FO165" s="2">
        <v>8650</v>
      </c>
      <c r="FP165" s="2">
        <v>8747</v>
      </c>
      <c r="FQ165" s="2">
        <v>8778</v>
      </c>
      <c r="FR165" s="2">
        <v>8760</v>
      </c>
      <c r="FS165" s="2">
        <v>8740</v>
      </c>
      <c r="FT165" s="2">
        <v>8889</v>
      </c>
      <c r="FU165" s="2">
        <v>8607</v>
      </c>
      <c r="FV165" s="2">
        <v>8618</v>
      </c>
      <c r="FW165" s="2">
        <v>8550</v>
      </c>
      <c r="FX165" s="2">
        <v>8825</v>
      </c>
      <c r="FY165" s="2">
        <v>8780</v>
      </c>
      <c r="FZ165" s="2">
        <v>8823</v>
      </c>
      <c r="GA165" s="2">
        <v>8820</v>
      </c>
      <c r="GB165" s="2">
        <v>8841</v>
      </c>
      <c r="GC165" s="2">
        <v>8826</v>
      </c>
      <c r="GD165" s="2">
        <v>8752</v>
      </c>
      <c r="GE165" s="2">
        <v>8675</v>
      </c>
      <c r="GF165" s="2">
        <v>8678</v>
      </c>
      <c r="GG165" s="2">
        <v>8636</v>
      </c>
      <c r="GH165" s="2">
        <v>8832</v>
      </c>
      <c r="GI165" s="2">
        <v>8750</v>
      </c>
      <c r="GJ165" s="2">
        <v>8829</v>
      </c>
      <c r="GK165" s="2">
        <v>8627</v>
      </c>
      <c r="GL165" s="2">
        <v>8892</v>
      </c>
      <c r="GM165" s="2">
        <v>8778</v>
      </c>
      <c r="GN165" s="2">
        <v>8718</v>
      </c>
      <c r="GO165" s="2">
        <v>8714</v>
      </c>
      <c r="GP165" s="2">
        <v>8671</v>
      </c>
      <c r="GQ165" s="2">
        <v>8549</v>
      </c>
      <c r="GR165" s="2">
        <v>8430</v>
      </c>
      <c r="GS165" s="2">
        <v>8586</v>
      </c>
      <c r="GT165" s="2">
        <v>8576</v>
      </c>
      <c r="GU165" s="2">
        <v>8499</v>
      </c>
      <c r="GV165" s="2">
        <v>8683</v>
      </c>
      <c r="GW165" s="2">
        <v>8680</v>
      </c>
      <c r="GX165" s="2">
        <v>8746</v>
      </c>
      <c r="GY165" s="2">
        <v>8724</v>
      </c>
      <c r="GZ165" s="2">
        <v>8836</v>
      </c>
      <c r="HA165" s="2">
        <v>8643</v>
      </c>
      <c r="HB165" s="2">
        <v>8524</v>
      </c>
      <c r="HC165" s="2">
        <v>8845</v>
      </c>
      <c r="HD165" s="2">
        <v>9100</v>
      </c>
      <c r="HE165" s="2">
        <v>9062</v>
      </c>
      <c r="HF165" s="2">
        <v>9322</v>
      </c>
      <c r="HG165" s="2">
        <v>9146</v>
      </c>
      <c r="HH165" s="2">
        <v>8972</v>
      </c>
      <c r="HI165" s="2">
        <v>8999</v>
      </c>
      <c r="HJ165" s="2">
        <v>9021</v>
      </c>
      <c r="HK165" s="2">
        <v>9151</v>
      </c>
      <c r="HL165" s="2">
        <v>9062</v>
      </c>
      <c r="HM165" s="2">
        <v>9046</v>
      </c>
      <c r="HN165" s="2">
        <v>8981</v>
      </c>
      <c r="HO165" s="2">
        <v>8902</v>
      </c>
      <c r="HP165" s="2">
        <v>8858</v>
      </c>
      <c r="HQ165" s="2">
        <v>8723</v>
      </c>
      <c r="HR165" s="2">
        <v>8769</v>
      </c>
      <c r="HS165" s="2">
        <v>8713</v>
      </c>
      <c r="HT165" s="2">
        <v>8566</v>
      </c>
      <c r="HU165" s="2">
        <v>8559</v>
      </c>
      <c r="HV165" s="2">
        <v>8415</v>
      </c>
      <c r="HW165" s="2">
        <v>8471</v>
      </c>
      <c r="HX165" s="2">
        <v>8562</v>
      </c>
      <c r="HY165" s="2">
        <v>8369</v>
      </c>
      <c r="HZ165" s="2">
        <v>8583</v>
      </c>
      <c r="IA165" s="2">
        <v>8655</v>
      </c>
      <c r="IB165" s="2">
        <v>8711</v>
      </c>
      <c r="IC165" s="2">
        <v>8800</v>
      </c>
      <c r="ID165" s="2">
        <v>8736</v>
      </c>
      <c r="IE165" s="2">
        <v>8693</v>
      </c>
      <c r="IF165" s="2">
        <v>8844</v>
      </c>
      <c r="IG165" s="2">
        <v>8842</v>
      </c>
      <c r="IH165" s="2">
        <v>8757</v>
      </c>
      <c r="II165" s="2">
        <v>8821</v>
      </c>
      <c r="IJ165" s="2">
        <v>8935</v>
      </c>
      <c r="IK165" s="2">
        <v>9004</v>
      </c>
      <c r="IL165" s="2">
        <v>8804</v>
      </c>
      <c r="IM165" s="2">
        <v>8936</v>
      </c>
      <c r="IN165" s="2">
        <v>8857</v>
      </c>
      <c r="IO165" s="2">
        <v>8828</v>
      </c>
      <c r="IP165" s="2">
        <v>8786</v>
      </c>
      <c r="IQ165" s="2">
        <v>8844</v>
      </c>
      <c r="IR165" s="2">
        <v>8762</v>
      </c>
      <c r="IS165" s="2">
        <v>8770</v>
      </c>
      <c r="IT165" s="2">
        <v>8730</v>
      </c>
    </row>
    <row r="166" spans="1:254" ht="15.9" customHeight="1">
      <c r="A166" s="61" t="s">
        <v>326</v>
      </c>
      <c r="B166" s="6" t="s">
        <v>327</v>
      </c>
      <c r="C166" s="15">
        <v>2297</v>
      </c>
      <c r="D166" s="16">
        <v>13</v>
      </c>
      <c r="E166" s="13">
        <v>2284</v>
      </c>
      <c r="F166" s="13">
        <v>2282</v>
      </c>
      <c r="G166" s="13">
        <v>2291</v>
      </c>
      <c r="H166" s="13">
        <v>2322</v>
      </c>
      <c r="I166" s="13">
        <v>2339</v>
      </c>
      <c r="J166" s="13">
        <v>2336</v>
      </c>
      <c r="K166" s="13">
        <v>2347</v>
      </c>
      <c r="L166" s="13">
        <v>2305</v>
      </c>
      <c r="M166" s="13">
        <v>2300</v>
      </c>
      <c r="N166" s="13">
        <v>2286</v>
      </c>
      <c r="O166" s="13">
        <v>2343</v>
      </c>
      <c r="P166" s="13">
        <v>2368</v>
      </c>
      <c r="Q166" s="13">
        <v>2352</v>
      </c>
      <c r="R166" s="13">
        <v>2329</v>
      </c>
      <c r="S166" s="13">
        <v>2342</v>
      </c>
      <c r="T166" s="13">
        <v>2351</v>
      </c>
      <c r="U166" s="13">
        <v>2349</v>
      </c>
      <c r="V166" s="13">
        <v>2361</v>
      </c>
      <c r="W166" s="13">
        <v>2372</v>
      </c>
      <c r="X166" s="13">
        <v>2386</v>
      </c>
      <c r="Y166" s="13">
        <v>2386</v>
      </c>
      <c r="Z166" s="13">
        <v>2405</v>
      </c>
      <c r="AA166" s="13">
        <v>2390</v>
      </c>
      <c r="AB166" s="13">
        <v>2363</v>
      </c>
      <c r="AC166" s="13">
        <v>2335</v>
      </c>
      <c r="AD166" s="13">
        <v>2310</v>
      </c>
      <c r="AE166" s="13">
        <v>2300</v>
      </c>
      <c r="AF166" s="13">
        <v>2330</v>
      </c>
      <c r="AG166" s="13">
        <v>2267</v>
      </c>
      <c r="AH166" s="13">
        <v>2220</v>
      </c>
      <c r="AI166" s="13">
        <v>2234</v>
      </c>
      <c r="AJ166" s="13">
        <v>2221</v>
      </c>
      <c r="AK166" s="13">
        <v>2220</v>
      </c>
      <c r="AL166" s="13">
        <v>2212</v>
      </c>
      <c r="AM166" s="13">
        <v>2200</v>
      </c>
      <c r="AN166" s="13">
        <v>2201</v>
      </c>
      <c r="AO166" s="13">
        <v>2203</v>
      </c>
      <c r="AP166" s="13">
        <v>2226</v>
      </c>
      <c r="AQ166" s="13">
        <v>2235</v>
      </c>
      <c r="AR166" s="13">
        <v>2225</v>
      </c>
      <c r="AS166" s="13">
        <v>2246</v>
      </c>
      <c r="AT166" s="13">
        <v>2251</v>
      </c>
      <c r="AU166" s="13">
        <v>2200</v>
      </c>
      <c r="AV166" s="13">
        <v>2204</v>
      </c>
      <c r="AW166" s="13">
        <v>2187</v>
      </c>
      <c r="AX166" s="13">
        <v>2207</v>
      </c>
      <c r="AY166" s="13">
        <v>2200</v>
      </c>
      <c r="AZ166" s="13">
        <v>2244</v>
      </c>
      <c r="BA166" s="13">
        <v>2282</v>
      </c>
      <c r="BB166" s="13">
        <v>2265</v>
      </c>
      <c r="BC166" s="13">
        <v>2266</v>
      </c>
      <c r="BD166" s="13">
        <v>2270</v>
      </c>
      <c r="BE166" s="13">
        <v>2273</v>
      </c>
      <c r="BF166" s="13">
        <v>2310</v>
      </c>
      <c r="BG166" s="13">
        <v>2296</v>
      </c>
      <c r="BH166" s="13">
        <v>2320</v>
      </c>
      <c r="BI166" s="13">
        <v>2316</v>
      </c>
      <c r="BJ166" s="13">
        <v>2287</v>
      </c>
      <c r="BK166" s="13">
        <v>2267</v>
      </c>
      <c r="BL166" s="13">
        <v>2278</v>
      </c>
      <c r="BM166" s="67">
        <v>2283</v>
      </c>
      <c r="BN166" s="67">
        <v>2269</v>
      </c>
      <c r="BO166" s="67">
        <v>2287</v>
      </c>
      <c r="BP166" s="67">
        <v>2280</v>
      </c>
      <c r="BQ166" s="67">
        <v>2290</v>
      </c>
      <c r="BR166" s="67">
        <v>2300</v>
      </c>
      <c r="BS166" s="67">
        <v>2311</v>
      </c>
      <c r="BT166" s="67">
        <v>2335</v>
      </c>
      <c r="BU166" s="67">
        <v>2290</v>
      </c>
      <c r="BV166" s="67">
        <v>2311</v>
      </c>
      <c r="BW166" s="67">
        <v>2345</v>
      </c>
      <c r="BX166" s="67">
        <v>2370</v>
      </c>
      <c r="BY166" s="67">
        <v>2362</v>
      </c>
      <c r="BZ166" s="67">
        <v>2412</v>
      </c>
      <c r="CA166" s="516">
        <v>2460</v>
      </c>
      <c r="CB166" s="516">
        <v>2452</v>
      </c>
      <c r="CC166" s="516">
        <v>2421</v>
      </c>
      <c r="CD166" s="516">
        <v>2481</v>
      </c>
      <c r="CE166" s="516">
        <v>2498</v>
      </c>
      <c r="CF166" s="516">
        <v>2528</v>
      </c>
      <c r="CG166" s="516">
        <v>2523</v>
      </c>
      <c r="CH166" s="516">
        <v>2544</v>
      </c>
      <c r="CI166" s="516">
        <v>2515</v>
      </c>
      <c r="CJ166" s="516">
        <v>2522</v>
      </c>
      <c r="CK166" s="516">
        <v>2459</v>
      </c>
      <c r="CL166" s="516">
        <v>2432</v>
      </c>
      <c r="CM166" s="516">
        <v>2435</v>
      </c>
      <c r="CN166" s="516">
        <v>2351</v>
      </c>
      <c r="CO166" s="516">
        <v>2595</v>
      </c>
      <c r="CP166" s="516">
        <v>2843</v>
      </c>
      <c r="CQ166" s="516">
        <v>2845</v>
      </c>
      <c r="CR166" s="516">
        <v>2825</v>
      </c>
      <c r="CS166" s="516">
        <v>2737</v>
      </c>
      <c r="CT166" s="516">
        <v>2734</v>
      </c>
      <c r="CU166" s="516">
        <v>2770</v>
      </c>
      <c r="CV166" s="516">
        <v>2797</v>
      </c>
      <c r="CW166" s="516">
        <v>2760</v>
      </c>
      <c r="CX166" s="516">
        <v>2750</v>
      </c>
      <c r="CY166" s="516">
        <v>2754</v>
      </c>
      <c r="CZ166" s="516">
        <v>2765</v>
      </c>
      <c r="DA166" s="2">
        <v>2787</v>
      </c>
      <c r="DB166" s="2">
        <v>2775</v>
      </c>
      <c r="DC166" s="2">
        <v>2762</v>
      </c>
      <c r="DD166" s="2">
        <v>2780</v>
      </c>
      <c r="DE166" s="2">
        <v>2772</v>
      </c>
      <c r="DF166" s="2">
        <v>2684</v>
      </c>
      <c r="DG166" s="2">
        <v>2740</v>
      </c>
      <c r="DH166" s="2">
        <v>2778</v>
      </c>
      <c r="DI166" s="2">
        <v>2807</v>
      </c>
      <c r="DJ166" s="2">
        <v>2806</v>
      </c>
      <c r="DK166" s="2">
        <v>2758</v>
      </c>
      <c r="DL166" s="2">
        <v>2759</v>
      </c>
      <c r="DM166" s="2">
        <v>2739</v>
      </c>
      <c r="DN166" s="2">
        <v>2767</v>
      </c>
      <c r="DO166" s="2">
        <v>2781</v>
      </c>
      <c r="DP166" s="2">
        <v>2734</v>
      </c>
      <c r="DQ166" s="2">
        <v>2746</v>
      </c>
      <c r="DR166" s="2">
        <v>2759</v>
      </c>
      <c r="DS166" s="2">
        <v>2788</v>
      </c>
      <c r="DT166" s="2">
        <v>2746</v>
      </c>
      <c r="DU166" s="2">
        <v>2733</v>
      </c>
      <c r="DV166" s="2">
        <v>2705</v>
      </c>
      <c r="DW166" s="2">
        <v>2723</v>
      </c>
      <c r="DX166" s="2">
        <v>2685</v>
      </c>
      <c r="DY166" s="2">
        <v>2697</v>
      </c>
      <c r="DZ166" s="2">
        <v>2661</v>
      </c>
      <c r="EA166" s="2">
        <v>2656</v>
      </c>
      <c r="EB166" s="2">
        <v>2608</v>
      </c>
      <c r="EC166" s="2">
        <v>2633</v>
      </c>
      <c r="ED166" s="2">
        <v>2674</v>
      </c>
      <c r="EE166" s="2">
        <v>2671</v>
      </c>
      <c r="EF166" s="2">
        <v>2694</v>
      </c>
      <c r="EG166" s="2">
        <v>2664</v>
      </c>
      <c r="EH166" s="2">
        <v>2620</v>
      </c>
      <c r="EI166" s="2">
        <v>2665</v>
      </c>
      <c r="EJ166" s="2">
        <v>2665</v>
      </c>
      <c r="EK166" s="2">
        <v>2685</v>
      </c>
      <c r="EL166" s="2">
        <v>2664</v>
      </c>
      <c r="EM166" s="2">
        <v>2682</v>
      </c>
      <c r="EN166" s="2">
        <v>2622</v>
      </c>
      <c r="EO166" s="2">
        <v>2591</v>
      </c>
      <c r="EP166" s="2">
        <v>2598</v>
      </c>
      <c r="EQ166" s="2">
        <v>2598</v>
      </c>
      <c r="ER166" s="2">
        <v>2590</v>
      </c>
      <c r="ES166" s="2">
        <v>2567</v>
      </c>
      <c r="ET166" s="2">
        <v>2578</v>
      </c>
      <c r="EU166" s="2">
        <v>2529</v>
      </c>
      <c r="EV166" s="2">
        <v>2518</v>
      </c>
      <c r="EW166" s="2">
        <v>2500</v>
      </c>
      <c r="EX166" s="2">
        <v>2505</v>
      </c>
      <c r="EY166" s="2">
        <v>2515</v>
      </c>
      <c r="EZ166" s="2">
        <v>2490</v>
      </c>
      <c r="FA166" s="2">
        <v>2490</v>
      </c>
      <c r="FB166" s="2">
        <v>2479</v>
      </c>
      <c r="FC166" s="2">
        <v>2456</v>
      </c>
      <c r="FD166" s="2">
        <v>2496</v>
      </c>
      <c r="FE166" s="2">
        <v>2470</v>
      </c>
      <c r="FF166" s="2">
        <v>2437</v>
      </c>
      <c r="FG166" s="2">
        <v>2406</v>
      </c>
      <c r="FH166" s="2">
        <v>2410</v>
      </c>
      <c r="FI166" s="2">
        <v>2373</v>
      </c>
      <c r="FJ166" s="2">
        <v>2368</v>
      </c>
      <c r="FK166" s="2">
        <v>2337</v>
      </c>
      <c r="FL166" s="2">
        <v>2331</v>
      </c>
      <c r="FM166" s="2">
        <v>2339</v>
      </c>
      <c r="FN166" s="2">
        <v>2360</v>
      </c>
      <c r="FO166" s="2">
        <v>2358</v>
      </c>
      <c r="FP166" s="2">
        <v>2368</v>
      </c>
      <c r="FQ166" s="2">
        <v>2343</v>
      </c>
      <c r="FR166" s="2">
        <v>2328</v>
      </c>
      <c r="FS166" s="2">
        <v>2316</v>
      </c>
      <c r="FT166" s="2">
        <v>2308</v>
      </c>
      <c r="FU166" s="2">
        <v>2292</v>
      </c>
      <c r="FV166" s="2">
        <v>2265</v>
      </c>
      <c r="FW166" s="2">
        <v>2266</v>
      </c>
      <c r="FX166" s="2">
        <v>2289</v>
      </c>
      <c r="FY166" s="2">
        <v>2310</v>
      </c>
      <c r="FZ166" s="2">
        <v>2323</v>
      </c>
      <c r="GA166" s="2">
        <v>2282</v>
      </c>
      <c r="GB166" s="2">
        <v>2274</v>
      </c>
      <c r="GC166" s="2">
        <v>2279</v>
      </c>
      <c r="GD166" s="2">
        <v>2279</v>
      </c>
      <c r="GE166" s="2">
        <v>2256</v>
      </c>
      <c r="GF166" s="2">
        <v>2282</v>
      </c>
      <c r="GG166" s="2">
        <v>2259</v>
      </c>
      <c r="GH166" s="2">
        <v>2245</v>
      </c>
      <c r="GI166" s="2">
        <v>2218</v>
      </c>
      <c r="GJ166" s="2">
        <v>2174</v>
      </c>
      <c r="GK166" s="2">
        <v>2219</v>
      </c>
      <c r="GL166" s="2">
        <v>2020</v>
      </c>
      <c r="GM166" s="2">
        <v>1984</v>
      </c>
      <c r="GN166" s="2">
        <v>1985</v>
      </c>
      <c r="GO166" s="2">
        <v>1984</v>
      </c>
      <c r="GP166" s="2">
        <v>1945</v>
      </c>
      <c r="GQ166" s="2">
        <v>1960</v>
      </c>
      <c r="GR166" s="2">
        <v>1955</v>
      </c>
      <c r="GS166" s="2">
        <v>1954</v>
      </c>
      <c r="GT166" s="2">
        <v>1954</v>
      </c>
      <c r="GU166" s="2">
        <v>1944</v>
      </c>
      <c r="GV166" s="2">
        <v>1950</v>
      </c>
      <c r="GW166" s="2">
        <v>1956</v>
      </c>
      <c r="GX166" s="2">
        <v>1956</v>
      </c>
      <c r="GY166" s="2">
        <v>1958</v>
      </c>
      <c r="GZ166" s="2">
        <v>1959</v>
      </c>
      <c r="HA166" s="2">
        <v>1952</v>
      </c>
      <c r="HB166" s="2">
        <v>1942</v>
      </c>
      <c r="HC166" s="2">
        <v>1930</v>
      </c>
      <c r="HD166" s="2">
        <v>1948</v>
      </c>
      <c r="HE166" s="2">
        <v>1964</v>
      </c>
      <c r="HF166" s="2">
        <v>1992</v>
      </c>
      <c r="HG166" s="2">
        <v>1979</v>
      </c>
      <c r="HH166" s="2">
        <v>1966</v>
      </c>
      <c r="HI166" s="2">
        <v>1958</v>
      </c>
      <c r="HJ166" s="2">
        <v>1948</v>
      </c>
      <c r="HK166" s="2">
        <v>1943</v>
      </c>
      <c r="HL166" s="2">
        <v>1945</v>
      </c>
      <c r="HM166" s="2">
        <v>1960</v>
      </c>
      <c r="HN166" s="2">
        <v>1957</v>
      </c>
      <c r="HO166" s="2">
        <v>1945</v>
      </c>
      <c r="HP166" s="2">
        <v>1955</v>
      </c>
      <c r="HQ166" s="2">
        <v>1950</v>
      </c>
      <c r="HR166" s="2">
        <v>1951</v>
      </c>
      <c r="HS166" s="2">
        <v>1945</v>
      </c>
      <c r="HT166" s="2">
        <v>1948</v>
      </c>
      <c r="HU166" s="2">
        <v>1934</v>
      </c>
      <c r="HV166" s="2">
        <v>1925</v>
      </c>
      <c r="HW166" s="2">
        <v>1936</v>
      </c>
      <c r="HX166" s="2">
        <v>1950</v>
      </c>
      <c r="HY166" s="2">
        <v>1957</v>
      </c>
      <c r="HZ166" s="2">
        <v>1968</v>
      </c>
      <c r="IA166" s="2">
        <v>1959</v>
      </c>
      <c r="IB166" s="2">
        <v>1972</v>
      </c>
      <c r="IC166" s="2">
        <v>1972</v>
      </c>
      <c r="ID166" s="2">
        <v>1972</v>
      </c>
      <c r="IE166" s="2">
        <v>1968</v>
      </c>
      <c r="IF166" s="2">
        <v>1953</v>
      </c>
      <c r="IG166" s="2">
        <v>1965</v>
      </c>
      <c r="IH166" s="2">
        <v>1961</v>
      </c>
      <c r="II166" s="2">
        <v>1948</v>
      </c>
      <c r="IJ166" s="2">
        <v>1955</v>
      </c>
      <c r="IK166" s="2">
        <v>1950</v>
      </c>
      <c r="IL166" s="2">
        <v>1926</v>
      </c>
      <c r="IM166" s="2">
        <v>1934</v>
      </c>
      <c r="IN166" s="2">
        <v>1943</v>
      </c>
      <c r="IO166" s="2">
        <v>1938</v>
      </c>
      <c r="IP166" s="2">
        <v>1928</v>
      </c>
      <c r="IQ166" s="2">
        <v>1927</v>
      </c>
      <c r="IR166" s="2">
        <v>1923</v>
      </c>
      <c r="IS166" s="2">
        <v>1930</v>
      </c>
      <c r="IT166" s="2">
        <v>1922</v>
      </c>
    </row>
    <row r="167" spans="1:254" ht="15.9" customHeight="1">
      <c r="A167" s="61" t="s">
        <v>328</v>
      </c>
      <c r="B167" s="6" t="s">
        <v>329</v>
      </c>
      <c r="C167" s="15">
        <v>3225</v>
      </c>
      <c r="D167" s="16">
        <v>-65</v>
      </c>
      <c r="E167" s="13">
        <v>3290</v>
      </c>
      <c r="F167" s="13">
        <v>3335</v>
      </c>
      <c r="G167" s="13">
        <v>3235</v>
      </c>
      <c r="H167" s="13">
        <v>3125</v>
      </c>
      <c r="I167" s="13">
        <v>3085</v>
      </c>
      <c r="J167" s="13">
        <v>3055</v>
      </c>
      <c r="K167" s="13">
        <v>3065</v>
      </c>
      <c r="L167" s="13">
        <v>3065</v>
      </c>
      <c r="M167" s="13">
        <v>3225</v>
      </c>
      <c r="N167" s="13">
        <v>3180</v>
      </c>
      <c r="O167" s="13">
        <v>3230</v>
      </c>
      <c r="P167" s="13">
        <v>3210</v>
      </c>
      <c r="Q167" s="13">
        <v>3170</v>
      </c>
      <c r="R167" s="13">
        <v>3120</v>
      </c>
      <c r="S167" s="13">
        <v>3200</v>
      </c>
      <c r="T167" s="13">
        <v>3230</v>
      </c>
      <c r="U167" s="13">
        <v>3175</v>
      </c>
      <c r="V167" s="13">
        <v>3205</v>
      </c>
      <c r="W167" s="13">
        <v>3235</v>
      </c>
      <c r="X167" s="13">
        <v>3260</v>
      </c>
      <c r="Y167" s="13">
        <v>3180</v>
      </c>
      <c r="Z167" s="13">
        <v>3265</v>
      </c>
      <c r="AA167" s="13">
        <v>3325</v>
      </c>
      <c r="AB167" s="13">
        <v>3325</v>
      </c>
      <c r="AC167" s="13">
        <v>3285</v>
      </c>
      <c r="AD167" s="13">
        <v>3350</v>
      </c>
      <c r="AE167" s="13">
        <v>3325</v>
      </c>
      <c r="AF167" s="13">
        <v>3395</v>
      </c>
      <c r="AG167" s="13">
        <v>3570</v>
      </c>
      <c r="AH167" s="13">
        <v>3560</v>
      </c>
      <c r="AI167" s="13">
        <v>3505</v>
      </c>
      <c r="AJ167" s="13">
        <v>3515</v>
      </c>
      <c r="AK167" s="13">
        <v>3535</v>
      </c>
      <c r="AL167" s="13">
        <v>3455</v>
      </c>
      <c r="AM167" s="13">
        <v>3455</v>
      </c>
      <c r="AN167" s="13">
        <v>3410</v>
      </c>
      <c r="AO167" s="13">
        <v>3340</v>
      </c>
      <c r="AP167" s="13">
        <v>3330</v>
      </c>
      <c r="AQ167" s="13">
        <v>3145</v>
      </c>
      <c r="AR167" s="13">
        <v>3105</v>
      </c>
      <c r="AS167" s="13">
        <v>3150</v>
      </c>
      <c r="AT167" s="13">
        <v>3195</v>
      </c>
      <c r="AU167" s="13">
        <v>3240</v>
      </c>
      <c r="AV167" s="13">
        <v>3285</v>
      </c>
      <c r="AW167" s="13">
        <v>3250</v>
      </c>
      <c r="AX167" s="13">
        <v>3280</v>
      </c>
      <c r="AY167" s="13">
        <v>3270</v>
      </c>
      <c r="AZ167" s="13">
        <v>3345</v>
      </c>
      <c r="BA167" s="13">
        <v>3555</v>
      </c>
      <c r="BB167" s="13">
        <v>3250</v>
      </c>
      <c r="BC167" s="13">
        <v>3265</v>
      </c>
      <c r="BD167" s="13">
        <v>3320</v>
      </c>
      <c r="BE167" s="13">
        <v>3275</v>
      </c>
      <c r="BF167" s="13">
        <v>3265</v>
      </c>
      <c r="BG167" s="13">
        <v>3270</v>
      </c>
      <c r="BH167" s="13">
        <v>3235</v>
      </c>
      <c r="BI167" s="13">
        <v>3285</v>
      </c>
      <c r="BJ167" s="13">
        <v>3360</v>
      </c>
      <c r="BK167" s="13">
        <v>3515</v>
      </c>
      <c r="BL167" s="13">
        <v>3430</v>
      </c>
      <c r="BM167" s="67">
        <v>3440</v>
      </c>
      <c r="BN167" s="67">
        <v>3385</v>
      </c>
      <c r="BO167" s="67">
        <v>3440</v>
      </c>
      <c r="BP167" s="67">
        <v>3440</v>
      </c>
      <c r="BQ167" s="67">
        <v>3435</v>
      </c>
      <c r="BR167" s="67">
        <v>3365</v>
      </c>
      <c r="BS167" s="67">
        <v>3390</v>
      </c>
      <c r="BT167" s="67">
        <v>3415</v>
      </c>
      <c r="BU167" s="67">
        <v>3270</v>
      </c>
      <c r="BV167" s="67">
        <v>3620</v>
      </c>
      <c r="BW167" s="67">
        <v>3590</v>
      </c>
      <c r="BX167" s="67">
        <v>3620</v>
      </c>
      <c r="BY167" s="67">
        <v>3690</v>
      </c>
      <c r="BZ167" s="67">
        <v>3705</v>
      </c>
      <c r="CA167" s="516">
        <v>3705</v>
      </c>
      <c r="CB167" s="516">
        <v>3685</v>
      </c>
      <c r="CC167" s="516">
        <v>3675</v>
      </c>
      <c r="CD167" s="516">
        <v>3710</v>
      </c>
      <c r="CE167" s="516">
        <v>3630</v>
      </c>
      <c r="CF167" s="516">
        <v>3675</v>
      </c>
      <c r="CG167" s="516">
        <v>3705</v>
      </c>
      <c r="CH167" s="516">
        <v>3705</v>
      </c>
      <c r="CI167" s="516">
        <v>3565</v>
      </c>
      <c r="CJ167" s="516">
        <v>3590</v>
      </c>
      <c r="CK167" s="516">
        <v>3555</v>
      </c>
      <c r="CL167" s="516">
        <v>3515</v>
      </c>
      <c r="CM167" s="516">
        <v>3640</v>
      </c>
      <c r="CN167" s="516">
        <v>3400</v>
      </c>
      <c r="CO167" s="516">
        <v>3410</v>
      </c>
      <c r="CP167" s="516">
        <v>3535</v>
      </c>
      <c r="CQ167" s="516">
        <v>3520</v>
      </c>
      <c r="CR167" s="516">
        <v>3545</v>
      </c>
      <c r="CS167" s="516">
        <v>3450</v>
      </c>
      <c r="CT167" s="516">
        <v>3330</v>
      </c>
      <c r="CU167" s="516">
        <v>3570</v>
      </c>
      <c r="CV167" s="516">
        <v>3785</v>
      </c>
      <c r="CW167" s="516">
        <v>3645</v>
      </c>
      <c r="CX167" s="516">
        <v>3675</v>
      </c>
      <c r="CY167" s="516">
        <v>3685</v>
      </c>
      <c r="CZ167" s="516">
        <v>3675</v>
      </c>
      <c r="DA167" s="2">
        <v>3790</v>
      </c>
      <c r="DB167" s="2">
        <v>3670</v>
      </c>
      <c r="DC167" s="2">
        <v>3585</v>
      </c>
      <c r="DD167" s="2">
        <v>3805</v>
      </c>
      <c r="DE167" s="2">
        <v>3820</v>
      </c>
      <c r="DF167" s="2">
        <v>3690</v>
      </c>
      <c r="DG167" s="2">
        <v>3935</v>
      </c>
      <c r="DH167" s="2">
        <v>4145</v>
      </c>
      <c r="DI167" s="2">
        <v>4200</v>
      </c>
      <c r="DJ167" s="2">
        <v>4090</v>
      </c>
      <c r="DK167" s="2">
        <v>4130</v>
      </c>
      <c r="DL167" s="2">
        <v>4130</v>
      </c>
      <c r="DM167" s="2">
        <v>4025</v>
      </c>
      <c r="DN167" s="2">
        <v>4035</v>
      </c>
      <c r="DO167" s="2">
        <v>3935</v>
      </c>
      <c r="DP167" s="2">
        <v>3970</v>
      </c>
      <c r="DQ167" s="2">
        <v>4000</v>
      </c>
      <c r="DR167" s="2">
        <v>3750</v>
      </c>
      <c r="DS167" s="2">
        <v>3845</v>
      </c>
      <c r="DT167" s="2">
        <v>3675</v>
      </c>
      <c r="DU167" s="2">
        <v>3615</v>
      </c>
      <c r="DV167" s="2">
        <v>3540</v>
      </c>
      <c r="DW167" s="2">
        <v>3500</v>
      </c>
      <c r="DX167" s="2">
        <v>3480</v>
      </c>
      <c r="DY167" s="2">
        <v>3490</v>
      </c>
      <c r="DZ167" s="2">
        <v>3350</v>
      </c>
      <c r="EA167" s="2">
        <v>3305</v>
      </c>
      <c r="EB167" s="2">
        <v>3330</v>
      </c>
      <c r="EC167" s="2">
        <v>3440</v>
      </c>
      <c r="ED167" s="2">
        <v>3575</v>
      </c>
      <c r="EE167" s="2">
        <v>3440</v>
      </c>
      <c r="EF167" s="2">
        <v>3580</v>
      </c>
      <c r="EG167" s="2">
        <v>3475</v>
      </c>
      <c r="EH167" s="2">
        <v>3525</v>
      </c>
      <c r="EI167" s="2">
        <v>3520</v>
      </c>
      <c r="EJ167" s="2">
        <v>3520</v>
      </c>
      <c r="EK167" s="2">
        <v>3600</v>
      </c>
      <c r="EL167" s="2">
        <v>3500</v>
      </c>
      <c r="EM167" s="2">
        <v>3495</v>
      </c>
      <c r="EN167" s="2">
        <v>3425</v>
      </c>
      <c r="EO167" s="2">
        <v>3345</v>
      </c>
      <c r="EP167" s="2">
        <v>3370</v>
      </c>
      <c r="EQ167" s="2">
        <v>3410</v>
      </c>
      <c r="ER167" s="2">
        <v>3385</v>
      </c>
      <c r="ES167" s="2">
        <v>3410</v>
      </c>
      <c r="ET167" s="2">
        <v>3365</v>
      </c>
      <c r="EU167" s="2">
        <v>3420</v>
      </c>
      <c r="EV167" s="2">
        <v>3375</v>
      </c>
      <c r="EW167" s="2">
        <v>3370</v>
      </c>
      <c r="EX167" s="2">
        <v>3345</v>
      </c>
      <c r="EY167" s="2">
        <v>3315</v>
      </c>
      <c r="EZ167" s="2">
        <v>3250</v>
      </c>
      <c r="FA167" s="2">
        <v>3420</v>
      </c>
      <c r="FB167" s="2">
        <v>3250</v>
      </c>
      <c r="FC167" s="2">
        <v>3220</v>
      </c>
      <c r="FD167" s="2">
        <v>3245</v>
      </c>
      <c r="FE167" s="2">
        <v>3290</v>
      </c>
      <c r="FF167" s="2">
        <v>3245</v>
      </c>
      <c r="FG167" s="2">
        <v>3220</v>
      </c>
      <c r="FH167" s="2">
        <v>3230</v>
      </c>
      <c r="FI167" s="2">
        <v>3290</v>
      </c>
      <c r="FJ167" s="2">
        <v>3290</v>
      </c>
      <c r="FK167" s="2">
        <v>3230</v>
      </c>
      <c r="FL167" s="2">
        <v>3285</v>
      </c>
      <c r="FM167" s="2">
        <v>3265</v>
      </c>
      <c r="FN167" s="2">
        <v>3290</v>
      </c>
      <c r="FO167" s="2">
        <v>3285</v>
      </c>
      <c r="FP167" s="2">
        <v>3345</v>
      </c>
      <c r="FQ167" s="2">
        <v>3340</v>
      </c>
      <c r="FR167" s="2">
        <v>3310</v>
      </c>
      <c r="FS167" s="2">
        <v>3295</v>
      </c>
      <c r="FT167" s="2">
        <v>3225</v>
      </c>
      <c r="FU167" s="2">
        <v>3280</v>
      </c>
      <c r="FV167" s="2">
        <v>3225</v>
      </c>
      <c r="FW167" s="2">
        <v>3230</v>
      </c>
      <c r="FX167" s="2">
        <v>3345</v>
      </c>
      <c r="FY167" s="2">
        <v>3370</v>
      </c>
      <c r="FZ167" s="2">
        <v>3350</v>
      </c>
      <c r="GA167" s="2">
        <v>3280</v>
      </c>
      <c r="GB167" s="2">
        <v>3255</v>
      </c>
      <c r="GC167" s="2">
        <v>3350</v>
      </c>
      <c r="GD167" s="2">
        <v>3255</v>
      </c>
      <c r="GE167" s="2">
        <v>3240</v>
      </c>
      <c r="GF167" s="2">
        <v>3265</v>
      </c>
      <c r="GG167" s="2">
        <v>3360</v>
      </c>
      <c r="GH167" s="2">
        <v>3310</v>
      </c>
      <c r="GI167" s="2">
        <v>3350</v>
      </c>
      <c r="GJ167" s="2">
        <v>3335</v>
      </c>
      <c r="GK167" s="2">
        <v>3510</v>
      </c>
      <c r="GL167" s="2">
        <v>3135</v>
      </c>
      <c r="GM167" s="2">
        <v>3025</v>
      </c>
      <c r="GN167" s="2">
        <v>2998</v>
      </c>
      <c r="GO167" s="2">
        <v>2994</v>
      </c>
      <c r="GP167" s="2">
        <v>2969</v>
      </c>
      <c r="GQ167" s="2">
        <v>2977</v>
      </c>
      <c r="GR167" s="2">
        <v>2895</v>
      </c>
      <c r="GS167" s="2">
        <v>2926</v>
      </c>
      <c r="GT167" s="2">
        <v>2941</v>
      </c>
      <c r="GU167" s="2">
        <v>2892</v>
      </c>
      <c r="GV167" s="2">
        <v>2889</v>
      </c>
      <c r="GW167" s="2">
        <v>2939</v>
      </c>
      <c r="GX167" s="2">
        <v>2935</v>
      </c>
      <c r="GY167" s="2">
        <v>2966</v>
      </c>
      <c r="GZ167" s="2">
        <v>2943</v>
      </c>
      <c r="HA167" s="2">
        <v>2924</v>
      </c>
      <c r="HB167" s="2">
        <v>2923</v>
      </c>
      <c r="HC167" s="2">
        <v>2927</v>
      </c>
      <c r="HD167" s="2">
        <v>3035</v>
      </c>
      <c r="HE167" s="2">
        <v>3035</v>
      </c>
      <c r="HF167" s="2">
        <v>3095</v>
      </c>
      <c r="HG167" s="2">
        <v>3075</v>
      </c>
      <c r="HH167" s="2">
        <v>3075</v>
      </c>
      <c r="HI167" s="2">
        <v>3100</v>
      </c>
      <c r="HJ167" s="2">
        <v>3090</v>
      </c>
      <c r="HK167" s="2">
        <v>3085</v>
      </c>
      <c r="HL167" s="2">
        <v>3025</v>
      </c>
      <c r="HM167" s="2">
        <v>3105</v>
      </c>
      <c r="HN167" s="2">
        <v>3075</v>
      </c>
      <c r="HO167" s="2">
        <v>3080</v>
      </c>
      <c r="HP167" s="2">
        <v>3015</v>
      </c>
      <c r="HQ167" s="2">
        <v>3030</v>
      </c>
      <c r="HR167" s="2">
        <v>3060</v>
      </c>
      <c r="HS167" s="2">
        <v>3100</v>
      </c>
      <c r="HT167" s="2">
        <v>3070</v>
      </c>
      <c r="HU167" s="2">
        <v>3040</v>
      </c>
      <c r="HV167" s="2">
        <v>2981</v>
      </c>
      <c r="HW167" s="2">
        <v>3030</v>
      </c>
      <c r="HX167" s="2">
        <v>3000</v>
      </c>
      <c r="HY167" s="2">
        <v>2993</v>
      </c>
      <c r="HZ167" s="2">
        <v>2933</v>
      </c>
      <c r="IA167" s="2">
        <v>2937</v>
      </c>
      <c r="IB167" s="2">
        <v>2992</v>
      </c>
      <c r="IC167" s="2">
        <v>3010</v>
      </c>
      <c r="ID167" s="2">
        <v>2995</v>
      </c>
      <c r="IE167" s="2">
        <v>3005</v>
      </c>
      <c r="IF167" s="2">
        <v>2991</v>
      </c>
      <c r="IG167" s="2">
        <v>2993</v>
      </c>
      <c r="IH167" s="2">
        <v>2933</v>
      </c>
      <c r="II167" s="2">
        <v>2992</v>
      </c>
      <c r="IJ167" s="2">
        <v>3015</v>
      </c>
      <c r="IK167" s="2">
        <v>2937</v>
      </c>
      <c r="IL167" s="2">
        <v>2939</v>
      </c>
      <c r="IM167" s="2">
        <v>2918</v>
      </c>
      <c r="IN167" s="2">
        <v>2922</v>
      </c>
      <c r="IO167" s="2">
        <v>2805</v>
      </c>
      <c r="IP167" s="2">
        <v>2746</v>
      </c>
      <c r="IQ167" s="2">
        <v>2787</v>
      </c>
      <c r="IR167" s="2">
        <v>2742</v>
      </c>
      <c r="IS167" s="2">
        <v>2704</v>
      </c>
      <c r="IT167" s="2">
        <v>2718</v>
      </c>
    </row>
    <row r="168" spans="1:254" ht="15.9" customHeight="1">
      <c r="A168" s="61" t="s">
        <v>330</v>
      </c>
      <c r="B168" s="6" t="s">
        <v>331</v>
      </c>
      <c r="C168" s="15">
        <v>2062</v>
      </c>
      <c r="D168" s="16">
        <v>32</v>
      </c>
      <c r="E168" s="13">
        <v>2030</v>
      </c>
      <c r="F168" s="13">
        <v>2033</v>
      </c>
      <c r="G168" s="13">
        <v>2011</v>
      </c>
      <c r="H168" s="13">
        <v>2038</v>
      </c>
      <c r="I168" s="13">
        <v>2022</v>
      </c>
      <c r="J168" s="13">
        <v>2066</v>
      </c>
      <c r="K168" s="13">
        <v>2044</v>
      </c>
      <c r="L168" s="13">
        <v>2012</v>
      </c>
      <c r="M168" s="13">
        <v>2012</v>
      </c>
      <c r="N168" s="13">
        <v>2003</v>
      </c>
      <c r="O168" s="13">
        <v>1989</v>
      </c>
      <c r="P168" s="13">
        <v>2005</v>
      </c>
      <c r="Q168" s="13">
        <v>1983</v>
      </c>
      <c r="R168" s="13">
        <v>1980</v>
      </c>
      <c r="S168" s="13">
        <v>1990</v>
      </c>
      <c r="T168" s="13">
        <v>2010</v>
      </c>
      <c r="U168" s="13">
        <v>2009</v>
      </c>
      <c r="V168" s="13">
        <v>1995</v>
      </c>
      <c r="W168" s="13">
        <v>1990</v>
      </c>
      <c r="X168" s="13">
        <v>1950</v>
      </c>
      <c r="Y168" s="13">
        <v>1951</v>
      </c>
      <c r="Z168" s="13">
        <v>1957</v>
      </c>
      <c r="AA168" s="13">
        <v>1950</v>
      </c>
      <c r="AB168" s="13">
        <v>1941</v>
      </c>
      <c r="AC168" s="13">
        <v>1950</v>
      </c>
      <c r="AD168" s="13">
        <v>1926</v>
      </c>
      <c r="AE168" s="13">
        <v>1952</v>
      </c>
      <c r="AF168" s="13">
        <v>1982</v>
      </c>
      <c r="AG168" s="13">
        <v>2015</v>
      </c>
      <c r="AH168" s="13">
        <v>2005</v>
      </c>
      <c r="AI168" s="13">
        <v>2030</v>
      </c>
      <c r="AJ168" s="13">
        <v>2010</v>
      </c>
      <c r="AK168" s="13">
        <v>2031</v>
      </c>
      <c r="AL168" s="13">
        <v>2031</v>
      </c>
      <c r="AM168" s="13">
        <v>2026</v>
      </c>
      <c r="AN168" s="13">
        <v>2020</v>
      </c>
      <c r="AO168" s="13">
        <v>2005</v>
      </c>
      <c r="AP168" s="13">
        <v>2008</v>
      </c>
      <c r="AQ168" s="13">
        <v>1993</v>
      </c>
      <c r="AR168" s="13">
        <v>2019</v>
      </c>
      <c r="AS168" s="13">
        <v>2027</v>
      </c>
      <c r="AT168" s="13">
        <v>2017</v>
      </c>
      <c r="AU168" s="13">
        <v>2034</v>
      </c>
      <c r="AV168" s="13">
        <v>2083</v>
      </c>
      <c r="AW168" s="13">
        <v>2040</v>
      </c>
      <c r="AX168" s="13">
        <v>2041</v>
      </c>
      <c r="AY168" s="13">
        <v>2043</v>
      </c>
      <c r="AZ168" s="13">
        <v>2048</v>
      </c>
      <c r="BA168" s="13">
        <v>2020</v>
      </c>
      <c r="BB168" s="13">
        <v>2060</v>
      </c>
      <c r="BC168" s="13">
        <v>2030</v>
      </c>
      <c r="BD168" s="13">
        <v>2085</v>
      </c>
      <c r="BE168" s="13">
        <v>2096</v>
      </c>
      <c r="BF168" s="13">
        <v>2099</v>
      </c>
      <c r="BG168" s="13">
        <v>2102</v>
      </c>
      <c r="BH168" s="13">
        <v>2100</v>
      </c>
      <c r="BI168" s="13">
        <v>2086</v>
      </c>
      <c r="BJ168" s="13">
        <v>2044</v>
      </c>
      <c r="BK168" s="13">
        <v>2053</v>
      </c>
      <c r="BL168" s="13">
        <v>2064</v>
      </c>
      <c r="BM168" s="67">
        <v>2051</v>
      </c>
      <c r="BN168" s="67">
        <v>2015</v>
      </c>
      <c r="BO168" s="67">
        <v>2008</v>
      </c>
      <c r="BP168" s="67">
        <v>2006</v>
      </c>
      <c r="BQ168" s="67">
        <v>1988</v>
      </c>
      <c r="BR168" s="67">
        <v>2016</v>
      </c>
      <c r="BS168" s="67">
        <v>2048</v>
      </c>
      <c r="BT168" s="67">
        <v>2205</v>
      </c>
      <c r="BU168" s="67">
        <v>2228</v>
      </c>
      <c r="BV168" s="67">
        <v>2137</v>
      </c>
      <c r="BW168" s="67">
        <v>2137</v>
      </c>
      <c r="BX168" s="67">
        <v>2206</v>
      </c>
      <c r="BY168" s="67">
        <v>2245</v>
      </c>
      <c r="BZ168" s="67">
        <v>2243</v>
      </c>
      <c r="CA168" s="516">
        <v>2251</v>
      </c>
      <c r="CB168" s="516">
        <v>2232</v>
      </c>
      <c r="CC168" s="516">
        <v>2243</v>
      </c>
      <c r="CD168" s="516">
        <v>2215</v>
      </c>
      <c r="CE168" s="516">
        <v>2218</v>
      </c>
      <c r="CF168" s="516">
        <v>2239</v>
      </c>
      <c r="CG168" s="516">
        <v>2276</v>
      </c>
      <c r="CH168" s="516">
        <v>2313</v>
      </c>
      <c r="CI168" s="516">
        <v>2287</v>
      </c>
      <c r="CJ168" s="516">
        <v>2269</v>
      </c>
      <c r="CK168" s="516">
        <v>2273</v>
      </c>
      <c r="CL168" s="516">
        <v>2242</v>
      </c>
      <c r="CM168" s="516">
        <v>2271</v>
      </c>
      <c r="CN168" s="516">
        <v>2243</v>
      </c>
      <c r="CO168" s="516">
        <v>2216</v>
      </c>
      <c r="CP168" s="516">
        <v>2305</v>
      </c>
      <c r="CQ168" s="516">
        <v>2287</v>
      </c>
      <c r="CR168" s="516">
        <v>2281</v>
      </c>
      <c r="CS168" s="516">
        <v>2179</v>
      </c>
      <c r="CT168" s="516">
        <v>2146</v>
      </c>
      <c r="CU168" s="516">
        <v>2185</v>
      </c>
      <c r="CV168" s="516">
        <v>2233</v>
      </c>
      <c r="CW168" s="516">
        <v>2185</v>
      </c>
      <c r="CX168" s="516">
        <v>2184</v>
      </c>
      <c r="CY168" s="516">
        <v>2178</v>
      </c>
      <c r="CZ168" s="516">
        <v>2184</v>
      </c>
      <c r="DA168" s="2">
        <v>2233</v>
      </c>
      <c r="DB168" s="2">
        <v>2245</v>
      </c>
      <c r="DC168" s="2">
        <v>2211</v>
      </c>
      <c r="DD168" s="2">
        <v>2230</v>
      </c>
      <c r="DE168" s="2">
        <v>2257</v>
      </c>
      <c r="DF168" s="2">
        <v>2203</v>
      </c>
      <c r="DG168" s="2">
        <v>2270</v>
      </c>
      <c r="DH168" s="2">
        <v>2282</v>
      </c>
      <c r="DI168" s="2">
        <v>2236</v>
      </c>
      <c r="DJ168" s="2">
        <v>2225</v>
      </c>
      <c r="DK168" s="2">
        <v>2189</v>
      </c>
      <c r="DL168" s="2">
        <v>2213</v>
      </c>
      <c r="DM168" s="2">
        <v>2207</v>
      </c>
      <c r="DN168" s="2">
        <v>2262</v>
      </c>
      <c r="DO168" s="2">
        <v>2260</v>
      </c>
      <c r="DP168" s="2">
        <v>2247</v>
      </c>
      <c r="DQ168" s="2">
        <v>2249</v>
      </c>
      <c r="DR168" s="2">
        <v>2240</v>
      </c>
      <c r="DS168" s="2">
        <v>2281</v>
      </c>
      <c r="DT168" s="2">
        <v>2298</v>
      </c>
      <c r="DU168" s="2">
        <v>2270</v>
      </c>
      <c r="DV168" s="2">
        <v>2261</v>
      </c>
      <c r="DW168" s="2">
        <v>2268</v>
      </c>
      <c r="DX168" s="2">
        <v>2257</v>
      </c>
      <c r="DY168" s="2">
        <v>2283</v>
      </c>
      <c r="DZ168" s="2">
        <v>2297</v>
      </c>
      <c r="EA168" s="2">
        <v>2295</v>
      </c>
      <c r="EB168" s="2">
        <v>2082</v>
      </c>
      <c r="EC168" s="2">
        <v>2076</v>
      </c>
      <c r="ED168" s="2">
        <v>2101</v>
      </c>
      <c r="EE168" s="2">
        <v>2094</v>
      </c>
      <c r="EF168" s="2">
        <v>2105</v>
      </c>
      <c r="EG168" s="2">
        <v>2116</v>
      </c>
      <c r="EH168" s="2">
        <v>2076</v>
      </c>
      <c r="EI168" s="2">
        <v>2123</v>
      </c>
      <c r="EJ168" s="2">
        <v>2175</v>
      </c>
      <c r="EK168" s="2">
        <v>2141</v>
      </c>
      <c r="EL168" s="2">
        <v>2122</v>
      </c>
      <c r="EM168" s="2">
        <v>2128</v>
      </c>
      <c r="EN168" s="2">
        <v>2130</v>
      </c>
      <c r="EO168" s="2">
        <v>2098</v>
      </c>
      <c r="EP168" s="2">
        <v>2087</v>
      </c>
      <c r="EQ168" s="2">
        <v>2114</v>
      </c>
      <c r="ER168" s="2">
        <v>2093</v>
      </c>
      <c r="ES168" s="2">
        <v>2050</v>
      </c>
      <c r="ET168" s="2">
        <v>2070</v>
      </c>
      <c r="EU168" s="2">
        <v>2100</v>
      </c>
      <c r="EV168" s="2">
        <v>2062</v>
      </c>
      <c r="EW168" s="2">
        <v>2086</v>
      </c>
      <c r="EX168" s="2">
        <v>2027</v>
      </c>
      <c r="EY168" s="2">
        <v>2047</v>
      </c>
      <c r="EZ168" s="2">
        <v>2016</v>
      </c>
      <c r="FA168" s="2">
        <v>2018</v>
      </c>
      <c r="FB168" s="2">
        <v>1992</v>
      </c>
      <c r="FC168" s="2">
        <v>1970</v>
      </c>
      <c r="FD168" s="2">
        <v>1980</v>
      </c>
      <c r="FE168" s="2">
        <v>1995</v>
      </c>
      <c r="FF168" s="2">
        <v>2004</v>
      </c>
      <c r="FG168" s="2">
        <v>1980</v>
      </c>
      <c r="FH168" s="2">
        <v>2003</v>
      </c>
      <c r="FI168" s="2">
        <v>2004</v>
      </c>
      <c r="FJ168" s="2">
        <v>2020</v>
      </c>
      <c r="FK168" s="2">
        <v>1999</v>
      </c>
      <c r="FL168" s="2">
        <v>2005</v>
      </c>
      <c r="FM168" s="2">
        <v>1988</v>
      </c>
      <c r="FN168" s="2">
        <v>1999</v>
      </c>
      <c r="FO168" s="2">
        <v>2007</v>
      </c>
      <c r="FP168" s="2">
        <v>2043</v>
      </c>
      <c r="FQ168" s="2">
        <v>2045</v>
      </c>
      <c r="FR168" s="2">
        <v>2059</v>
      </c>
      <c r="FS168" s="2">
        <v>2043</v>
      </c>
      <c r="FT168" s="2">
        <v>2053</v>
      </c>
      <c r="FU168" s="2">
        <v>2021</v>
      </c>
      <c r="FV168" s="2">
        <v>1990</v>
      </c>
      <c r="FW168" s="2">
        <v>1995</v>
      </c>
      <c r="FX168" s="2">
        <v>2016</v>
      </c>
      <c r="FY168" s="2">
        <v>2029</v>
      </c>
      <c r="FZ168" s="2">
        <v>2059</v>
      </c>
      <c r="GA168" s="2">
        <v>2055</v>
      </c>
      <c r="GB168" s="2">
        <v>2028</v>
      </c>
      <c r="GC168" s="2">
        <v>2027</v>
      </c>
      <c r="GD168" s="2">
        <v>2031</v>
      </c>
      <c r="GE168" s="2">
        <v>2050</v>
      </c>
      <c r="GF168" s="2">
        <v>2054</v>
      </c>
      <c r="GG168" s="2">
        <v>2068</v>
      </c>
      <c r="GH168" s="2">
        <v>2062</v>
      </c>
      <c r="GI168" s="2">
        <v>2037</v>
      </c>
      <c r="GJ168" s="2">
        <v>2086</v>
      </c>
      <c r="GK168" s="2">
        <v>2130</v>
      </c>
      <c r="GL168" s="2">
        <v>2204</v>
      </c>
      <c r="GM168" s="2">
        <v>2147</v>
      </c>
      <c r="GN168" s="2">
        <v>2133</v>
      </c>
      <c r="GO168" s="2">
        <v>2136</v>
      </c>
      <c r="GP168" s="2">
        <v>2083</v>
      </c>
      <c r="GQ168" s="2">
        <v>2050</v>
      </c>
      <c r="GR168" s="2">
        <v>2027</v>
      </c>
      <c r="GS168" s="2">
        <v>2064</v>
      </c>
      <c r="GT168" s="2">
        <v>2074</v>
      </c>
      <c r="GU168" s="2">
        <v>2037</v>
      </c>
      <c r="GV168" s="2">
        <v>2050</v>
      </c>
      <c r="GW168" s="2">
        <v>2105</v>
      </c>
      <c r="GX168" s="2">
        <v>2108</v>
      </c>
      <c r="GY168" s="2">
        <v>2150</v>
      </c>
      <c r="GZ168" s="2">
        <v>2162</v>
      </c>
      <c r="HA168" s="2">
        <v>2100</v>
      </c>
      <c r="HB168" s="2">
        <v>2102</v>
      </c>
      <c r="HC168" s="2">
        <v>2111</v>
      </c>
      <c r="HD168" s="2">
        <v>2138</v>
      </c>
      <c r="HE168" s="2">
        <v>2136</v>
      </c>
      <c r="HF168" s="2">
        <v>2178</v>
      </c>
      <c r="HG168" s="2">
        <v>2187</v>
      </c>
      <c r="HH168" s="2">
        <v>2166</v>
      </c>
      <c r="HI168" s="2">
        <v>2121</v>
      </c>
      <c r="HJ168" s="2">
        <v>2092</v>
      </c>
      <c r="HK168" s="2">
        <v>2066</v>
      </c>
      <c r="HL168" s="2">
        <v>2048</v>
      </c>
      <c r="HM168" s="2">
        <v>2079</v>
      </c>
      <c r="HN168" s="2">
        <v>2066</v>
      </c>
      <c r="HO168" s="2">
        <v>2096</v>
      </c>
      <c r="HP168" s="2">
        <v>2052</v>
      </c>
      <c r="HQ168" s="2">
        <v>2039</v>
      </c>
      <c r="HR168" s="2">
        <v>2060</v>
      </c>
      <c r="HS168" s="2">
        <v>2012</v>
      </c>
      <c r="HT168" s="2">
        <v>2010</v>
      </c>
      <c r="HU168" s="2">
        <v>1995</v>
      </c>
      <c r="HV168" s="2">
        <v>2025</v>
      </c>
      <c r="HW168" s="2">
        <v>2033</v>
      </c>
      <c r="HX168" s="2">
        <v>2033</v>
      </c>
      <c r="HY168" s="2">
        <v>2009</v>
      </c>
      <c r="HZ168" s="2">
        <v>1965</v>
      </c>
      <c r="IA168" s="2">
        <v>1965</v>
      </c>
      <c r="IB168" s="2">
        <v>1993</v>
      </c>
      <c r="IC168" s="2">
        <v>1966</v>
      </c>
      <c r="ID168" s="2">
        <v>1973</v>
      </c>
      <c r="IE168" s="2">
        <v>1977</v>
      </c>
      <c r="IF168" s="2">
        <v>1991</v>
      </c>
      <c r="IG168" s="2">
        <v>1964</v>
      </c>
      <c r="IH168" s="2">
        <v>1961</v>
      </c>
      <c r="II168" s="2">
        <v>1971</v>
      </c>
      <c r="IJ168" s="2">
        <v>1978</v>
      </c>
      <c r="IK168" s="2">
        <v>1981</v>
      </c>
      <c r="IL168" s="2">
        <v>1968</v>
      </c>
      <c r="IM168" s="2">
        <v>1966</v>
      </c>
      <c r="IN168" s="2">
        <v>1967</v>
      </c>
      <c r="IO168" s="2">
        <v>1950</v>
      </c>
      <c r="IP168" s="2">
        <v>1937</v>
      </c>
      <c r="IQ168" s="2">
        <v>1946</v>
      </c>
      <c r="IR168" s="2">
        <v>1931</v>
      </c>
      <c r="IS168" s="2">
        <v>1935</v>
      </c>
      <c r="IT168" s="2">
        <v>1980</v>
      </c>
    </row>
    <row r="169" spans="1:254" ht="15.9" customHeight="1">
      <c r="A169" s="61" t="s">
        <v>332</v>
      </c>
      <c r="B169" s="6" t="s">
        <v>333</v>
      </c>
      <c r="C169" s="15">
        <v>907</v>
      </c>
      <c r="D169" s="16">
        <v>7</v>
      </c>
      <c r="E169" s="13">
        <v>900</v>
      </c>
      <c r="F169" s="13">
        <v>889</v>
      </c>
      <c r="G169" s="13">
        <v>895</v>
      </c>
      <c r="H169" s="13">
        <v>898</v>
      </c>
      <c r="I169" s="13">
        <v>902</v>
      </c>
      <c r="J169" s="13">
        <v>919</v>
      </c>
      <c r="K169" s="13">
        <v>926</v>
      </c>
      <c r="L169" s="13">
        <v>916</v>
      </c>
      <c r="M169" s="13">
        <v>922</v>
      </c>
      <c r="N169" s="13">
        <v>904</v>
      </c>
      <c r="O169" s="13">
        <v>913</v>
      </c>
      <c r="P169" s="13">
        <v>910</v>
      </c>
      <c r="Q169" s="13">
        <v>910</v>
      </c>
      <c r="R169" s="13">
        <v>895</v>
      </c>
      <c r="S169" s="13">
        <v>904</v>
      </c>
      <c r="T169" s="13">
        <v>917</v>
      </c>
      <c r="U169" s="13">
        <v>905</v>
      </c>
      <c r="V169" s="13">
        <v>900</v>
      </c>
      <c r="W169" s="13">
        <v>910</v>
      </c>
      <c r="X169" s="13">
        <v>910</v>
      </c>
      <c r="Y169" s="13">
        <v>909</v>
      </c>
      <c r="Z169" s="13">
        <v>914</v>
      </c>
      <c r="AA169" s="13">
        <v>920</v>
      </c>
      <c r="AB169" s="13">
        <v>906</v>
      </c>
      <c r="AC169" s="13">
        <v>894</v>
      </c>
      <c r="AD169" s="13">
        <v>878</v>
      </c>
      <c r="AE169" s="13">
        <v>877</v>
      </c>
      <c r="AF169" s="13">
        <v>879</v>
      </c>
      <c r="AG169" s="13">
        <v>864</v>
      </c>
      <c r="AH169" s="13">
        <v>868</v>
      </c>
      <c r="AI169" s="13">
        <v>854</v>
      </c>
      <c r="AJ169" s="13">
        <v>869</v>
      </c>
      <c r="AK169" s="13">
        <v>883</v>
      </c>
      <c r="AL169" s="13">
        <v>869</v>
      </c>
      <c r="AM169" s="13">
        <v>868</v>
      </c>
      <c r="AN169" s="13">
        <v>873</v>
      </c>
      <c r="AO169" s="13">
        <v>872</v>
      </c>
      <c r="AP169" s="13">
        <v>886</v>
      </c>
      <c r="AQ169" s="13">
        <v>871</v>
      </c>
      <c r="AR169" s="13">
        <v>858</v>
      </c>
      <c r="AS169" s="13">
        <v>868</v>
      </c>
      <c r="AT169" s="13">
        <v>882</v>
      </c>
      <c r="AU169" s="13">
        <v>880</v>
      </c>
      <c r="AV169" s="13">
        <v>879</v>
      </c>
      <c r="AW169" s="13">
        <v>882</v>
      </c>
      <c r="AX169" s="13">
        <v>885</v>
      </c>
      <c r="AY169" s="13">
        <v>878</v>
      </c>
      <c r="AZ169" s="13">
        <v>882</v>
      </c>
      <c r="BA169" s="13">
        <v>880</v>
      </c>
      <c r="BB169" s="13">
        <v>887</v>
      </c>
      <c r="BC169" s="13">
        <v>886</v>
      </c>
      <c r="BD169" s="13">
        <v>896</v>
      </c>
      <c r="BE169" s="13">
        <v>907</v>
      </c>
      <c r="BF169" s="13">
        <v>902</v>
      </c>
      <c r="BG169" s="13">
        <v>890</v>
      </c>
      <c r="BH169" s="13">
        <v>893</v>
      </c>
      <c r="BI169" s="13">
        <v>909</v>
      </c>
      <c r="BJ169" s="13">
        <v>889</v>
      </c>
      <c r="BK169" s="13">
        <v>897</v>
      </c>
      <c r="BL169" s="13">
        <v>902</v>
      </c>
      <c r="BM169" s="67">
        <v>897</v>
      </c>
      <c r="BN169" s="67">
        <v>879</v>
      </c>
      <c r="BO169" s="67">
        <v>885</v>
      </c>
      <c r="BP169" s="67">
        <v>895</v>
      </c>
      <c r="BQ169" s="67">
        <v>903</v>
      </c>
      <c r="BR169" s="67">
        <v>854</v>
      </c>
      <c r="BS169" s="67">
        <v>830</v>
      </c>
      <c r="BT169" s="67">
        <v>773</v>
      </c>
      <c r="BU169" s="67">
        <v>765</v>
      </c>
      <c r="BV169" s="67">
        <v>773</v>
      </c>
      <c r="BW169" s="67">
        <v>767</v>
      </c>
      <c r="BX169" s="67">
        <v>773</v>
      </c>
      <c r="BY169" s="67">
        <v>773</v>
      </c>
      <c r="BZ169" s="67">
        <v>778</v>
      </c>
      <c r="CA169" s="516">
        <v>782</v>
      </c>
      <c r="CB169" s="516">
        <v>783</v>
      </c>
      <c r="CC169" s="516">
        <v>774</v>
      </c>
      <c r="CD169" s="516">
        <v>780</v>
      </c>
      <c r="CE169" s="516">
        <v>785</v>
      </c>
      <c r="CF169" s="516">
        <v>795</v>
      </c>
      <c r="CG169" s="516">
        <v>800</v>
      </c>
      <c r="CH169" s="516">
        <v>805</v>
      </c>
      <c r="CI169" s="516">
        <v>796</v>
      </c>
      <c r="CJ169" s="516">
        <v>787</v>
      </c>
      <c r="CK169" s="516">
        <v>792</v>
      </c>
      <c r="CL169" s="516">
        <v>794</v>
      </c>
      <c r="CM169" s="516">
        <v>804</v>
      </c>
      <c r="CN169" s="516">
        <v>789</v>
      </c>
      <c r="CO169" s="516">
        <v>786</v>
      </c>
      <c r="CP169" s="516">
        <v>826</v>
      </c>
      <c r="CQ169" s="516">
        <v>824</v>
      </c>
      <c r="CR169" s="516">
        <v>829</v>
      </c>
      <c r="CS169" s="516">
        <v>819</v>
      </c>
      <c r="CT169" s="516">
        <v>801</v>
      </c>
      <c r="CU169" s="516">
        <v>815</v>
      </c>
      <c r="CV169" s="516">
        <v>839</v>
      </c>
      <c r="CW169" s="516">
        <v>818</v>
      </c>
      <c r="CX169" s="516">
        <v>815</v>
      </c>
      <c r="CY169" s="516">
        <v>817</v>
      </c>
      <c r="CZ169" s="516">
        <v>825</v>
      </c>
      <c r="DA169" s="2">
        <v>830</v>
      </c>
      <c r="DB169" s="2">
        <v>828</v>
      </c>
      <c r="DC169" s="2">
        <v>822</v>
      </c>
      <c r="DD169" s="2">
        <v>889</v>
      </c>
      <c r="DE169" s="2">
        <v>883</v>
      </c>
      <c r="DF169" s="2">
        <v>849</v>
      </c>
      <c r="DG169" s="2">
        <v>851</v>
      </c>
      <c r="DH169" s="2">
        <v>876</v>
      </c>
      <c r="DI169" s="2">
        <v>951</v>
      </c>
      <c r="DJ169" s="2">
        <v>930</v>
      </c>
      <c r="DK169" s="2">
        <v>919</v>
      </c>
      <c r="DL169" s="2">
        <v>935</v>
      </c>
      <c r="DM169" s="2">
        <v>943</v>
      </c>
      <c r="DN169" s="2">
        <v>963</v>
      </c>
      <c r="DO169" s="2">
        <v>957</v>
      </c>
      <c r="DP169" s="2">
        <v>950</v>
      </c>
      <c r="DQ169" s="2">
        <v>954</v>
      </c>
      <c r="DR169" s="2">
        <v>965</v>
      </c>
      <c r="DS169" s="2">
        <v>983</v>
      </c>
      <c r="DT169" s="2">
        <v>977</v>
      </c>
      <c r="DU169" s="2">
        <v>978</v>
      </c>
      <c r="DV169" s="2">
        <v>962</v>
      </c>
      <c r="DW169" s="2">
        <v>961</v>
      </c>
      <c r="DX169" s="2">
        <v>965</v>
      </c>
      <c r="DY169" s="2">
        <v>935</v>
      </c>
      <c r="DZ169" s="2">
        <v>905</v>
      </c>
      <c r="EA169" s="2">
        <v>924</v>
      </c>
      <c r="EB169" s="2">
        <v>955</v>
      </c>
      <c r="EC169" s="2">
        <v>972</v>
      </c>
      <c r="ED169" s="2">
        <v>991</v>
      </c>
      <c r="EE169" s="2">
        <v>987</v>
      </c>
      <c r="EF169" s="2">
        <v>1011</v>
      </c>
      <c r="EG169" s="2">
        <v>1016</v>
      </c>
      <c r="EH169" s="2">
        <v>1009</v>
      </c>
      <c r="EI169" s="2">
        <v>1020</v>
      </c>
      <c r="EJ169" s="2">
        <v>1036</v>
      </c>
      <c r="EK169" s="2">
        <v>1029</v>
      </c>
      <c r="EL169" s="2">
        <v>1027</v>
      </c>
      <c r="EM169" s="2">
        <v>995</v>
      </c>
      <c r="EN169" s="2">
        <v>988</v>
      </c>
      <c r="EO169" s="2">
        <v>952</v>
      </c>
      <c r="EP169" s="2">
        <v>953</v>
      </c>
      <c r="EQ169" s="2">
        <v>961</v>
      </c>
      <c r="ER169" s="2">
        <v>963</v>
      </c>
      <c r="ES169" s="2">
        <v>930</v>
      </c>
      <c r="ET169" s="2">
        <v>946</v>
      </c>
      <c r="EU169" s="2">
        <v>948</v>
      </c>
      <c r="EV169" s="2">
        <v>935</v>
      </c>
      <c r="EW169" s="2">
        <v>933</v>
      </c>
      <c r="EX169" s="2">
        <v>920</v>
      </c>
      <c r="EY169" s="2">
        <v>914</v>
      </c>
      <c r="EZ169" s="2">
        <v>896</v>
      </c>
      <c r="FA169" s="2">
        <v>894</v>
      </c>
      <c r="FB169" s="2">
        <v>887</v>
      </c>
      <c r="FC169" s="2">
        <v>886</v>
      </c>
      <c r="FD169" s="2">
        <v>889</v>
      </c>
      <c r="FE169" s="2">
        <v>898</v>
      </c>
      <c r="FF169" s="2">
        <v>875</v>
      </c>
      <c r="FG169" s="2">
        <v>840</v>
      </c>
      <c r="FH169" s="2">
        <v>848</v>
      </c>
      <c r="FI169" s="2">
        <v>844</v>
      </c>
      <c r="FJ169" s="2">
        <v>849</v>
      </c>
      <c r="FK169" s="2">
        <v>849</v>
      </c>
      <c r="FL169" s="2">
        <v>867</v>
      </c>
      <c r="FM169" s="2">
        <v>851</v>
      </c>
      <c r="FN169" s="2">
        <v>853</v>
      </c>
      <c r="FO169" s="2">
        <v>860</v>
      </c>
      <c r="FP169" s="2">
        <v>848</v>
      </c>
      <c r="FQ169" s="2">
        <v>823</v>
      </c>
      <c r="FR169" s="2">
        <v>805</v>
      </c>
      <c r="FS169" s="2">
        <v>799</v>
      </c>
      <c r="FT169" s="2">
        <v>804</v>
      </c>
      <c r="FU169" s="2">
        <v>796</v>
      </c>
      <c r="FV169" s="2">
        <v>789</v>
      </c>
      <c r="FW169" s="2">
        <v>787</v>
      </c>
      <c r="FX169" s="2">
        <v>805</v>
      </c>
      <c r="FY169" s="2">
        <v>799</v>
      </c>
      <c r="FZ169" s="2">
        <v>804</v>
      </c>
      <c r="GA169" s="2">
        <v>801</v>
      </c>
      <c r="GB169" s="2">
        <v>798</v>
      </c>
      <c r="GC169" s="2">
        <v>807</v>
      </c>
      <c r="GD169" s="2">
        <v>798</v>
      </c>
      <c r="GE169" s="2">
        <v>795</v>
      </c>
      <c r="GF169" s="2">
        <v>794</v>
      </c>
      <c r="GG169" s="2">
        <v>800</v>
      </c>
      <c r="GH169" s="2">
        <v>793</v>
      </c>
      <c r="GI169" s="2">
        <v>867</v>
      </c>
      <c r="GJ169" s="2">
        <v>859</v>
      </c>
      <c r="GK169" s="2">
        <v>870</v>
      </c>
      <c r="GL169" s="2">
        <v>893</v>
      </c>
      <c r="GM169" s="2">
        <v>888</v>
      </c>
      <c r="GN169" s="2">
        <v>886</v>
      </c>
      <c r="GO169" s="2">
        <v>878</v>
      </c>
      <c r="GP169" s="2">
        <v>870</v>
      </c>
      <c r="GQ169" s="2">
        <v>869</v>
      </c>
      <c r="GR169" s="2">
        <v>856</v>
      </c>
      <c r="GS169" s="2">
        <v>872</v>
      </c>
      <c r="GT169" s="2">
        <v>881</v>
      </c>
      <c r="GU169" s="2">
        <v>855</v>
      </c>
      <c r="GV169" s="2">
        <v>859</v>
      </c>
      <c r="GW169" s="2">
        <v>860</v>
      </c>
      <c r="GX169" s="2">
        <v>840</v>
      </c>
      <c r="GY169" s="2">
        <v>837</v>
      </c>
      <c r="GZ169" s="2">
        <v>842</v>
      </c>
      <c r="HA169" s="2">
        <v>829</v>
      </c>
      <c r="HB169" s="2">
        <v>820</v>
      </c>
      <c r="HC169" s="2">
        <v>815</v>
      </c>
      <c r="HD169" s="2">
        <v>846</v>
      </c>
      <c r="HE169" s="2">
        <v>858</v>
      </c>
      <c r="HF169" s="2">
        <v>866</v>
      </c>
      <c r="HG169" s="2">
        <v>862</v>
      </c>
      <c r="HH169" s="2">
        <v>842</v>
      </c>
      <c r="HI169" s="2">
        <v>843</v>
      </c>
      <c r="HJ169" s="2">
        <v>845</v>
      </c>
      <c r="HK169" s="2">
        <v>835</v>
      </c>
      <c r="HL169" s="2">
        <v>840</v>
      </c>
      <c r="HM169" s="2">
        <v>838</v>
      </c>
      <c r="HN169" s="2">
        <v>821</v>
      </c>
      <c r="HO169" s="2">
        <v>820</v>
      </c>
      <c r="HP169" s="2">
        <v>832</v>
      </c>
      <c r="HQ169" s="2">
        <v>837</v>
      </c>
      <c r="HR169" s="2">
        <v>840</v>
      </c>
      <c r="HS169" s="2">
        <v>843</v>
      </c>
      <c r="HT169" s="2">
        <v>845</v>
      </c>
      <c r="HU169" s="2">
        <v>840</v>
      </c>
      <c r="HV169" s="2">
        <v>836</v>
      </c>
      <c r="HW169" s="2">
        <v>832</v>
      </c>
      <c r="HX169" s="2">
        <v>819</v>
      </c>
      <c r="HY169" s="2">
        <v>820</v>
      </c>
      <c r="HZ169" s="2">
        <v>820</v>
      </c>
      <c r="IA169" s="2">
        <v>816</v>
      </c>
      <c r="IB169" s="2">
        <v>824</v>
      </c>
      <c r="IC169" s="2">
        <v>827</v>
      </c>
      <c r="ID169" s="2">
        <v>833</v>
      </c>
      <c r="IE169" s="2">
        <v>801</v>
      </c>
      <c r="IF169" s="2">
        <v>796</v>
      </c>
      <c r="IG169" s="2">
        <v>778</v>
      </c>
      <c r="IH169" s="2">
        <v>775</v>
      </c>
      <c r="II169" s="2">
        <v>755</v>
      </c>
      <c r="IJ169" s="2">
        <v>759</v>
      </c>
      <c r="IK169" s="2">
        <v>754</v>
      </c>
      <c r="IL169" s="2">
        <v>747</v>
      </c>
      <c r="IM169" s="2">
        <v>750</v>
      </c>
      <c r="IN169" s="2">
        <v>744</v>
      </c>
      <c r="IO169" s="2">
        <v>741</v>
      </c>
      <c r="IP169" s="2">
        <v>742</v>
      </c>
      <c r="IQ169" s="2">
        <v>753</v>
      </c>
      <c r="IR169" s="2">
        <v>760</v>
      </c>
      <c r="IS169" s="2">
        <v>718</v>
      </c>
      <c r="IT169" s="2">
        <v>711</v>
      </c>
    </row>
    <row r="170" spans="1:254" ht="15.9" customHeight="1">
      <c r="A170" s="61" t="s">
        <v>334</v>
      </c>
      <c r="B170" s="6" t="s">
        <v>335</v>
      </c>
      <c r="C170" s="15">
        <v>1029</v>
      </c>
      <c r="D170" s="16">
        <v>11</v>
      </c>
      <c r="E170" s="13">
        <v>1018</v>
      </c>
      <c r="F170" s="13">
        <v>1011</v>
      </c>
      <c r="G170" s="13">
        <v>1007</v>
      </c>
      <c r="H170" s="13">
        <v>1034</v>
      </c>
      <c r="I170" s="13">
        <v>1022</v>
      </c>
      <c r="J170" s="13">
        <v>1148</v>
      </c>
      <c r="K170" s="13">
        <v>1156</v>
      </c>
      <c r="L170" s="13">
        <v>1131</v>
      </c>
      <c r="M170" s="13">
        <v>1128</v>
      </c>
      <c r="N170" s="13">
        <v>1109</v>
      </c>
      <c r="O170" s="13">
        <v>1106</v>
      </c>
      <c r="P170" s="13">
        <v>1104</v>
      </c>
      <c r="Q170" s="13">
        <v>1107</v>
      </c>
      <c r="R170" s="13">
        <v>1115</v>
      </c>
      <c r="S170" s="13">
        <v>1119</v>
      </c>
      <c r="T170" s="13">
        <v>1127</v>
      </c>
      <c r="U170" s="13">
        <v>1109</v>
      </c>
      <c r="V170" s="13">
        <v>1106</v>
      </c>
      <c r="W170" s="13">
        <v>1107</v>
      </c>
      <c r="X170" s="13">
        <v>1091</v>
      </c>
      <c r="Y170" s="13">
        <v>1103</v>
      </c>
      <c r="Z170" s="13">
        <v>1090</v>
      </c>
      <c r="AA170" s="13">
        <v>1070</v>
      </c>
      <c r="AB170" s="13">
        <v>1074</v>
      </c>
      <c r="AC170" s="13">
        <v>1061</v>
      </c>
      <c r="AD170" s="13">
        <v>1055</v>
      </c>
      <c r="AE170" s="13">
        <v>1071</v>
      </c>
      <c r="AF170" s="13">
        <v>1070</v>
      </c>
      <c r="AG170" s="13">
        <v>1059</v>
      </c>
      <c r="AH170" s="13">
        <v>1050</v>
      </c>
      <c r="AI170" s="13">
        <v>1037</v>
      </c>
      <c r="AJ170" s="13">
        <v>1044</v>
      </c>
      <c r="AK170" s="13">
        <v>1057</v>
      </c>
      <c r="AL170" s="13">
        <v>1056</v>
      </c>
      <c r="AM170" s="13">
        <v>1068</v>
      </c>
      <c r="AN170" s="13">
        <v>1092</v>
      </c>
      <c r="AO170" s="13">
        <v>1110</v>
      </c>
      <c r="AP170" s="13">
        <v>1067</v>
      </c>
      <c r="AQ170" s="13">
        <v>1060</v>
      </c>
      <c r="AR170" s="13">
        <v>1059</v>
      </c>
      <c r="AS170" s="13">
        <v>1084</v>
      </c>
      <c r="AT170" s="13">
        <v>1037</v>
      </c>
      <c r="AU170" s="13">
        <v>1022</v>
      </c>
      <c r="AV170" s="13">
        <v>1003</v>
      </c>
      <c r="AW170" s="13">
        <v>989</v>
      </c>
      <c r="AX170" s="13">
        <v>1004</v>
      </c>
      <c r="AY170" s="13">
        <v>1024</v>
      </c>
      <c r="AZ170" s="13">
        <v>1034</v>
      </c>
      <c r="BA170" s="13">
        <v>1037</v>
      </c>
      <c r="BB170" s="13">
        <v>1020</v>
      </c>
      <c r="BC170" s="13">
        <v>1001</v>
      </c>
      <c r="BD170" s="13">
        <v>1015</v>
      </c>
      <c r="BE170" s="13">
        <v>1033</v>
      </c>
      <c r="BF170" s="13">
        <v>1045</v>
      </c>
      <c r="BG170" s="13">
        <v>1049</v>
      </c>
      <c r="BH170" s="13">
        <v>1037</v>
      </c>
      <c r="BI170" s="13">
        <v>1052</v>
      </c>
      <c r="BJ170" s="13">
        <v>1016</v>
      </c>
      <c r="BK170" s="13">
        <v>1031</v>
      </c>
      <c r="BL170" s="13">
        <v>1015</v>
      </c>
      <c r="BM170" s="67">
        <v>1066</v>
      </c>
      <c r="BN170" s="67">
        <v>1072</v>
      </c>
      <c r="BO170" s="67">
        <v>1071</v>
      </c>
      <c r="BP170" s="67">
        <v>1017</v>
      </c>
      <c r="BQ170" s="67">
        <v>1035</v>
      </c>
      <c r="BR170" s="67">
        <v>1031</v>
      </c>
      <c r="BS170" s="67">
        <v>1005</v>
      </c>
      <c r="BT170" s="67">
        <v>902</v>
      </c>
      <c r="BU170" s="67">
        <v>896</v>
      </c>
      <c r="BV170" s="67">
        <v>886</v>
      </c>
      <c r="BW170" s="67">
        <v>892</v>
      </c>
      <c r="BX170" s="67">
        <v>912</v>
      </c>
      <c r="BY170" s="67">
        <v>921</v>
      </c>
      <c r="BZ170" s="67">
        <v>920</v>
      </c>
      <c r="CA170" s="516">
        <v>936</v>
      </c>
      <c r="CB170" s="516">
        <v>938</v>
      </c>
      <c r="CC170" s="516">
        <v>933</v>
      </c>
      <c r="CD170" s="516">
        <v>914</v>
      </c>
      <c r="CE170" s="516">
        <v>915</v>
      </c>
      <c r="CF170" s="516">
        <v>927</v>
      </c>
      <c r="CG170" s="516">
        <v>938</v>
      </c>
      <c r="CH170" s="516">
        <v>955</v>
      </c>
      <c r="CI170" s="516">
        <v>945</v>
      </c>
      <c r="CJ170" s="516">
        <v>944</v>
      </c>
      <c r="CK170" s="516">
        <v>944</v>
      </c>
      <c r="CL170" s="516">
        <v>952</v>
      </c>
      <c r="CM170" s="516">
        <v>957</v>
      </c>
      <c r="CN170" s="516">
        <v>935</v>
      </c>
      <c r="CO170" s="516">
        <v>930</v>
      </c>
      <c r="CP170" s="516">
        <v>957</v>
      </c>
      <c r="CQ170" s="516">
        <v>947</v>
      </c>
      <c r="CR170" s="516">
        <v>949.5</v>
      </c>
      <c r="CS170" s="516">
        <v>937</v>
      </c>
      <c r="CT170" s="516">
        <v>916</v>
      </c>
      <c r="CU170" s="516">
        <v>940</v>
      </c>
      <c r="CV170" s="516">
        <v>965.5</v>
      </c>
      <c r="CW170" s="516">
        <v>951.5</v>
      </c>
      <c r="CX170" s="516">
        <v>958</v>
      </c>
      <c r="CY170" s="516">
        <v>955</v>
      </c>
      <c r="CZ170" s="516">
        <v>967</v>
      </c>
      <c r="DA170" s="2">
        <v>986</v>
      </c>
      <c r="DB170" s="2">
        <v>978</v>
      </c>
      <c r="DC170" s="2">
        <v>971.5</v>
      </c>
      <c r="DD170" s="2">
        <v>1002</v>
      </c>
      <c r="DE170" s="2">
        <v>996</v>
      </c>
      <c r="DF170" s="2">
        <v>973</v>
      </c>
      <c r="DG170" s="2">
        <v>1000</v>
      </c>
      <c r="DH170" s="2">
        <v>1014</v>
      </c>
      <c r="DI170" s="2">
        <v>1024.5</v>
      </c>
      <c r="DJ170" s="2">
        <v>1015</v>
      </c>
      <c r="DK170" s="2">
        <v>980</v>
      </c>
      <c r="DL170" s="2">
        <v>961</v>
      </c>
      <c r="DM170" s="2">
        <v>974</v>
      </c>
      <c r="DN170" s="2">
        <v>968.5</v>
      </c>
      <c r="DO170" s="2">
        <v>955</v>
      </c>
      <c r="DP170" s="2">
        <v>949</v>
      </c>
      <c r="DQ170" s="2">
        <v>952.5</v>
      </c>
      <c r="DR170" s="2">
        <v>980</v>
      </c>
      <c r="DS170" s="2">
        <v>996.5</v>
      </c>
      <c r="DT170" s="2">
        <v>993</v>
      </c>
      <c r="DU170" s="2">
        <v>980.5</v>
      </c>
      <c r="DV170" s="2">
        <v>974</v>
      </c>
      <c r="DW170" s="2">
        <v>984</v>
      </c>
      <c r="DX170" s="2">
        <v>980</v>
      </c>
      <c r="DY170" s="2">
        <v>1004.5</v>
      </c>
      <c r="DZ170" s="2">
        <v>998.5</v>
      </c>
      <c r="EA170" s="2">
        <v>998.5</v>
      </c>
      <c r="EB170" s="2">
        <v>1011.5</v>
      </c>
      <c r="EC170" s="2">
        <v>1026.5</v>
      </c>
      <c r="ED170" s="2">
        <v>1027.5</v>
      </c>
      <c r="EE170" s="2">
        <v>1056.5</v>
      </c>
      <c r="EF170" s="2">
        <v>1072</v>
      </c>
      <c r="EG170" s="2">
        <v>1059.5</v>
      </c>
      <c r="EH170" s="2">
        <v>1055</v>
      </c>
      <c r="EI170" s="2">
        <v>1074</v>
      </c>
      <c r="EJ170" s="2">
        <v>1088</v>
      </c>
      <c r="EK170" s="2">
        <v>1092</v>
      </c>
      <c r="EL170" s="2">
        <v>1077.5</v>
      </c>
      <c r="EM170" s="2">
        <v>1083</v>
      </c>
      <c r="EN170" s="2">
        <v>1097</v>
      </c>
      <c r="EO170" s="2">
        <v>1095</v>
      </c>
      <c r="EP170" s="2">
        <v>1095</v>
      </c>
      <c r="EQ170" s="2">
        <v>1093.5</v>
      </c>
      <c r="ER170" s="2">
        <v>1091.5</v>
      </c>
      <c r="ES170" s="2">
        <v>1081.5</v>
      </c>
      <c r="ET170" s="2">
        <v>1091.5</v>
      </c>
      <c r="EU170" s="2">
        <v>1107</v>
      </c>
      <c r="EV170" s="2">
        <v>1100</v>
      </c>
      <c r="EW170" s="2">
        <v>1097</v>
      </c>
      <c r="EX170" s="2">
        <v>1077</v>
      </c>
      <c r="EY170" s="2">
        <v>1104.5</v>
      </c>
      <c r="EZ170" s="2">
        <v>1098.5</v>
      </c>
      <c r="FA170" s="2">
        <v>1107</v>
      </c>
      <c r="FB170" s="2">
        <v>1100</v>
      </c>
      <c r="FC170" s="2">
        <v>1078</v>
      </c>
      <c r="FD170" s="2">
        <v>1075</v>
      </c>
      <c r="FE170" s="2">
        <v>1093</v>
      </c>
      <c r="FF170" s="2">
        <v>1075</v>
      </c>
      <c r="FG170" s="2">
        <v>1044.5</v>
      </c>
      <c r="FH170" s="2">
        <v>1035.5</v>
      </c>
      <c r="FI170" s="2">
        <v>1031</v>
      </c>
      <c r="FJ170" s="2">
        <v>1034.5</v>
      </c>
      <c r="FK170" s="2">
        <v>1009.5</v>
      </c>
      <c r="FL170" s="2">
        <v>1021</v>
      </c>
      <c r="FM170" s="2">
        <v>1021.5</v>
      </c>
      <c r="FN170" s="2">
        <v>1021.5</v>
      </c>
      <c r="FO170" s="2">
        <v>1025.5</v>
      </c>
      <c r="FP170" s="2">
        <v>1025</v>
      </c>
      <c r="FQ170" s="2">
        <v>1028</v>
      </c>
      <c r="FR170" s="2">
        <v>1026</v>
      </c>
      <c r="FS170" s="2">
        <v>1024</v>
      </c>
      <c r="FT170" s="2">
        <v>1024</v>
      </c>
      <c r="FU170" s="2">
        <v>990</v>
      </c>
      <c r="FV170" s="2">
        <v>975.5</v>
      </c>
      <c r="FW170" s="2">
        <v>1010</v>
      </c>
      <c r="FX170" s="2">
        <v>1025</v>
      </c>
      <c r="FY170" s="2">
        <v>1020</v>
      </c>
      <c r="FZ170" s="2">
        <v>1024.5</v>
      </c>
      <c r="GA170" s="2">
        <v>1020</v>
      </c>
      <c r="GB170" s="2">
        <v>1031</v>
      </c>
      <c r="GC170" s="2">
        <v>986</v>
      </c>
      <c r="GD170" s="2">
        <v>972.5</v>
      </c>
      <c r="GE170" s="2">
        <v>972</v>
      </c>
      <c r="GF170" s="2">
        <v>980</v>
      </c>
      <c r="GG170" s="2">
        <v>978</v>
      </c>
      <c r="GH170" s="2">
        <v>1012.5</v>
      </c>
      <c r="GI170" s="2">
        <v>1078</v>
      </c>
      <c r="GJ170" s="2">
        <v>1081.5</v>
      </c>
      <c r="GK170" s="2">
        <v>1107.5</v>
      </c>
      <c r="GL170" s="2">
        <v>1127.5</v>
      </c>
      <c r="GM170" s="2">
        <v>1127</v>
      </c>
      <c r="GN170" s="2">
        <v>1116</v>
      </c>
      <c r="GO170" s="2">
        <v>1096.5</v>
      </c>
      <c r="GP170" s="2">
        <v>1092.5</v>
      </c>
      <c r="GQ170" s="2">
        <v>1086.5</v>
      </c>
      <c r="GR170" s="2">
        <v>1053</v>
      </c>
      <c r="GS170" s="2">
        <v>1062.5</v>
      </c>
      <c r="GT170" s="2">
        <v>1075</v>
      </c>
      <c r="GU170" s="2">
        <v>1063.5</v>
      </c>
      <c r="GV170" s="2">
        <v>1088.5</v>
      </c>
      <c r="GW170" s="2">
        <v>1114.5</v>
      </c>
      <c r="GX170" s="2">
        <v>1104</v>
      </c>
      <c r="GY170" s="2">
        <v>1107</v>
      </c>
      <c r="GZ170" s="2">
        <v>1105</v>
      </c>
      <c r="HA170" s="2">
        <v>1080</v>
      </c>
      <c r="HB170" s="2">
        <v>1082</v>
      </c>
      <c r="HC170" s="2">
        <v>1114.5</v>
      </c>
      <c r="HD170" s="2">
        <v>1161.5</v>
      </c>
      <c r="HE170" s="2">
        <v>1176.5</v>
      </c>
      <c r="HF170" s="2">
        <v>1192</v>
      </c>
      <c r="HG170" s="2">
        <v>1186.5</v>
      </c>
      <c r="HH170" s="2">
        <v>1187</v>
      </c>
      <c r="HI170" s="2">
        <v>1191.5</v>
      </c>
      <c r="HJ170" s="2">
        <v>1145.5</v>
      </c>
      <c r="HK170" s="2">
        <v>1144.5</v>
      </c>
      <c r="HL170" s="2">
        <v>1136</v>
      </c>
      <c r="HM170" s="2">
        <v>1145</v>
      </c>
      <c r="HN170" s="2">
        <v>1139</v>
      </c>
      <c r="HO170" s="2">
        <v>1153.5</v>
      </c>
      <c r="HP170" s="2">
        <v>1150</v>
      </c>
      <c r="HQ170" s="2">
        <v>1134.5</v>
      </c>
      <c r="HR170" s="2">
        <v>1137.5</v>
      </c>
      <c r="HS170" s="2">
        <v>1128</v>
      </c>
      <c r="HT170" s="2">
        <v>1120.5</v>
      </c>
      <c r="HU170" s="2">
        <v>1109.5</v>
      </c>
      <c r="HV170" s="2">
        <v>1126.5</v>
      </c>
      <c r="HW170" s="2">
        <v>1130</v>
      </c>
      <c r="HX170" s="2">
        <v>1159.5</v>
      </c>
      <c r="HY170" s="2">
        <v>1162</v>
      </c>
      <c r="HZ170" s="2">
        <v>1166</v>
      </c>
      <c r="IA170" s="2">
        <v>1179</v>
      </c>
      <c r="IB170" s="2">
        <v>1196.5</v>
      </c>
      <c r="IC170" s="2">
        <v>1193.5</v>
      </c>
      <c r="ID170" s="2">
        <v>1203</v>
      </c>
      <c r="IE170" s="2">
        <v>1202</v>
      </c>
      <c r="IF170" s="2">
        <v>1210</v>
      </c>
      <c r="IG170" s="2">
        <v>1214</v>
      </c>
      <c r="IH170" s="2">
        <v>1215.5</v>
      </c>
      <c r="II170" s="2">
        <v>1188</v>
      </c>
      <c r="IJ170" s="2">
        <v>1197</v>
      </c>
      <c r="IK170" s="2">
        <v>1198</v>
      </c>
      <c r="IL170" s="2">
        <v>1224</v>
      </c>
      <c r="IM170" s="2">
        <v>1236</v>
      </c>
      <c r="IN170" s="2">
        <v>1224.5</v>
      </c>
      <c r="IO170" s="2">
        <v>1207.5</v>
      </c>
      <c r="IP170" s="2">
        <v>1233</v>
      </c>
      <c r="IQ170" s="2">
        <v>1252.5</v>
      </c>
      <c r="IR170" s="2">
        <v>1272.5</v>
      </c>
      <c r="IS170" s="2">
        <v>1209.5</v>
      </c>
      <c r="IT170" s="2">
        <v>1192</v>
      </c>
    </row>
    <row r="171" spans="1:254" ht="15.9" customHeight="1">
      <c r="A171" s="61" t="s">
        <v>336</v>
      </c>
      <c r="B171" s="6" t="s">
        <v>337</v>
      </c>
      <c r="C171" s="15">
        <v>3055</v>
      </c>
      <c r="D171" s="16">
        <v>0</v>
      </c>
      <c r="E171" s="13">
        <v>3055</v>
      </c>
      <c r="F171" s="13">
        <v>3005</v>
      </c>
      <c r="G171" s="13">
        <v>2990</v>
      </c>
      <c r="H171" s="13">
        <v>2995</v>
      </c>
      <c r="I171" s="13">
        <v>3020</v>
      </c>
      <c r="J171" s="13">
        <v>3035</v>
      </c>
      <c r="K171" s="13">
        <v>3280</v>
      </c>
      <c r="L171" s="13">
        <v>3270</v>
      </c>
      <c r="M171" s="13">
        <v>3240</v>
      </c>
      <c r="N171" s="13">
        <v>3135</v>
      </c>
      <c r="O171" s="13">
        <v>3085</v>
      </c>
      <c r="P171" s="13">
        <v>3100</v>
      </c>
      <c r="Q171" s="13">
        <v>3085</v>
      </c>
      <c r="R171" s="13">
        <v>3055</v>
      </c>
      <c r="S171" s="13">
        <v>3115</v>
      </c>
      <c r="T171" s="13">
        <v>3125</v>
      </c>
      <c r="U171" s="13">
        <v>3090</v>
      </c>
      <c r="V171" s="13">
        <v>3050</v>
      </c>
      <c r="W171" s="13">
        <v>3055</v>
      </c>
      <c r="X171" s="13">
        <v>3055</v>
      </c>
      <c r="Y171" s="13">
        <v>3080</v>
      </c>
      <c r="Z171" s="13">
        <v>3125</v>
      </c>
      <c r="AA171" s="13">
        <v>3115</v>
      </c>
      <c r="AB171" s="13">
        <v>3095</v>
      </c>
      <c r="AC171" s="13">
        <v>3075</v>
      </c>
      <c r="AD171" s="13">
        <v>3050</v>
      </c>
      <c r="AE171" s="13">
        <v>3100</v>
      </c>
      <c r="AF171" s="13">
        <v>3080</v>
      </c>
      <c r="AG171" s="13">
        <v>3100</v>
      </c>
      <c r="AH171" s="13">
        <v>3135</v>
      </c>
      <c r="AI171" s="13">
        <v>3070</v>
      </c>
      <c r="AJ171" s="13">
        <v>3070</v>
      </c>
      <c r="AK171" s="13">
        <v>3050</v>
      </c>
      <c r="AL171" s="13">
        <v>3030</v>
      </c>
      <c r="AM171" s="13">
        <v>3015</v>
      </c>
      <c r="AN171" s="13">
        <v>3000</v>
      </c>
      <c r="AO171" s="13">
        <v>3000</v>
      </c>
      <c r="AP171" s="13">
        <v>3035</v>
      </c>
      <c r="AQ171" s="13">
        <v>2967</v>
      </c>
      <c r="AR171" s="13">
        <v>2961</v>
      </c>
      <c r="AS171" s="13">
        <v>2944</v>
      </c>
      <c r="AT171" s="13">
        <v>2962</v>
      </c>
      <c r="AU171" s="13">
        <v>2941</v>
      </c>
      <c r="AV171" s="13">
        <v>2967</v>
      </c>
      <c r="AW171" s="13">
        <v>2944</v>
      </c>
      <c r="AX171" s="13">
        <v>2942</v>
      </c>
      <c r="AY171" s="13">
        <v>2923</v>
      </c>
      <c r="AZ171" s="13">
        <v>2968</v>
      </c>
      <c r="BA171" s="13">
        <v>2969</v>
      </c>
      <c r="BB171" s="13">
        <v>2960</v>
      </c>
      <c r="BC171" s="13">
        <v>2952</v>
      </c>
      <c r="BD171" s="13">
        <v>2946</v>
      </c>
      <c r="BE171" s="13">
        <v>2990</v>
      </c>
      <c r="BF171" s="13">
        <v>2912</v>
      </c>
      <c r="BG171" s="13">
        <v>2896</v>
      </c>
      <c r="BH171" s="13">
        <v>2901</v>
      </c>
      <c r="BI171" s="13">
        <v>2947</v>
      </c>
      <c r="BJ171" s="13">
        <v>2908</v>
      </c>
      <c r="BK171" s="13">
        <v>2990</v>
      </c>
      <c r="BL171" s="13">
        <v>3005</v>
      </c>
      <c r="BM171" s="67">
        <v>2995</v>
      </c>
      <c r="BN171" s="67">
        <v>3025</v>
      </c>
      <c r="BO171" s="67">
        <v>3095</v>
      </c>
      <c r="BP171" s="67">
        <v>3050</v>
      </c>
      <c r="BQ171" s="67">
        <v>3210</v>
      </c>
      <c r="BR171" s="67">
        <v>3070</v>
      </c>
      <c r="BS171" s="67">
        <v>2964</v>
      </c>
      <c r="BT171" s="67">
        <v>2820</v>
      </c>
      <c r="BU171" s="67">
        <v>2747</v>
      </c>
      <c r="BV171" s="67">
        <v>2648</v>
      </c>
      <c r="BW171" s="67">
        <v>2660</v>
      </c>
      <c r="BX171" s="67">
        <v>2657</v>
      </c>
      <c r="BY171" s="67">
        <v>2675</v>
      </c>
      <c r="BZ171" s="67">
        <v>2714</v>
      </c>
      <c r="CA171" s="516">
        <v>2720</v>
      </c>
      <c r="CB171" s="516">
        <v>2765</v>
      </c>
      <c r="CC171" s="516">
        <v>2719</v>
      </c>
      <c r="CD171" s="516">
        <v>2665</v>
      </c>
      <c r="CE171" s="516">
        <v>2740</v>
      </c>
      <c r="CF171" s="516">
        <v>2932</v>
      </c>
      <c r="CG171" s="516">
        <v>2963</v>
      </c>
      <c r="CH171" s="516">
        <v>2928</v>
      </c>
      <c r="CI171" s="516">
        <v>2847</v>
      </c>
      <c r="CJ171" s="516">
        <v>2811</v>
      </c>
      <c r="CK171" s="516">
        <v>2797</v>
      </c>
      <c r="CL171" s="516">
        <v>2778</v>
      </c>
      <c r="CM171" s="516">
        <v>2826</v>
      </c>
      <c r="CN171" s="516">
        <v>2740</v>
      </c>
      <c r="CO171" s="516">
        <v>2760</v>
      </c>
      <c r="CP171" s="516">
        <v>2855</v>
      </c>
      <c r="CQ171" s="516">
        <v>2858</v>
      </c>
      <c r="CR171" s="516">
        <v>2867</v>
      </c>
      <c r="CS171" s="516">
        <v>2805</v>
      </c>
      <c r="CT171" s="516">
        <v>2740</v>
      </c>
      <c r="CU171" s="516">
        <v>2817</v>
      </c>
      <c r="CV171" s="516">
        <v>2930</v>
      </c>
      <c r="CW171" s="516">
        <v>2836</v>
      </c>
      <c r="CX171" s="516">
        <v>2804</v>
      </c>
      <c r="CY171" s="516">
        <v>2801</v>
      </c>
      <c r="CZ171" s="516">
        <v>2816</v>
      </c>
      <c r="DA171" s="2">
        <v>2881</v>
      </c>
      <c r="DB171" s="2">
        <v>2858</v>
      </c>
      <c r="DC171" s="2">
        <v>2775</v>
      </c>
      <c r="DD171" s="2">
        <v>2830</v>
      </c>
      <c r="DE171" s="2">
        <v>2865</v>
      </c>
      <c r="DF171" s="2">
        <v>2830</v>
      </c>
      <c r="DG171" s="2">
        <v>2913</v>
      </c>
      <c r="DH171" s="2">
        <v>2999</v>
      </c>
      <c r="DI171" s="2">
        <v>3040</v>
      </c>
      <c r="DJ171" s="2">
        <v>3010</v>
      </c>
      <c r="DK171" s="2">
        <v>3030</v>
      </c>
      <c r="DL171" s="2">
        <v>3070</v>
      </c>
      <c r="DM171" s="2">
        <v>3000</v>
      </c>
      <c r="DN171" s="2">
        <v>3040</v>
      </c>
      <c r="DO171" s="2">
        <v>3020</v>
      </c>
      <c r="DP171" s="2">
        <v>2987</v>
      </c>
      <c r="DQ171" s="2">
        <v>3005</v>
      </c>
      <c r="DR171" s="2">
        <v>2979</v>
      </c>
      <c r="DS171" s="2">
        <v>3090</v>
      </c>
      <c r="DT171" s="2">
        <v>3075</v>
      </c>
      <c r="DU171" s="2">
        <v>3075</v>
      </c>
      <c r="DV171" s="2">
        <v>3015</v>
      </c>
      <c r="DW171" s="2">
        <v>3030</v>
      </c>
      <c r="DX171" s="2">
        <v>2935</v>
      </c>
      <c r="DY171" s="2">
        <v>3015</v>
      </c>
      <c r="DZ171" s="2">
        <v>2972</v>
      </c>
      <c r="EA171" s="2">
        <v>2946</v>
      </c>
      <c r="EB171" s="2">
        <v>2958</v>
      </c>
      <c r="EC171" s="2">
        <v>2970</v>
      </c>
      <c r="ED171" s="2">
        <v>3020</v>
      </c>
      <c r="EE171" s="2">
        <v>3020</v>
      </c>
      <c r="EF171" s="2">
        <v>3065</v>
      </c>
      <c r="EG171" s="2">
        <v>3050</v>
      </c>
      <c r="EH171" s="2">
        <v>3000</v>
      </c>
      <c r="EI171" s="2">
        <v>3040</v>
      </c>
      <c r="EJ171" s="2">
        <v>3045</v>
      </c>
      <c r="EK171" s="2">
        <v>3075</v>
      </c>
      <c r="EL171" s="2">
        <v>3030</v>
      </c>
      <c r="EM171" s="2">
        <v>3015</v>
      </c>
      <c r="EN171" s="2">
        <v>3005</v>
      </c>
      <c r="EO171" s="2">
        <v>2976</v>
      </c>
      <c r="EP171" s="2">
        <v>2946</v>
      </c>
      <c r="EQ171" s="2">
        <v>2948</v>
      </c>
      <c r="ER171" s="2">
        <v>2949</v>
      </c>
      <c r="ES171" s="2">
        <v>2920</v>
      </c>
      <c r="ET171" s="2">
        <v>2916</v>
      </c>
      <c r="EU171" s="2">
        <v>2937</v>
      </c>
      <c r="EV171" s="2">
        <v>2923</v>
      </c>
      <c r="EW171" s="2">
        <v>2916</v>
      </c>
      <c r="EX171" s="2">
        <v>2917</v>
      </c>
      <c r="EY171" s="2">
        <v>2933</v>
      </c>
      <c r="EZ171" s="2">
        <v>2903</v>
      </c>
      <c r="FA171" s="2">
        <v>2921</v>
      </c>
      <c r="FB171" s="2">
        <v>2902</v>
      </c>
      <c r="FC171" s="2">
        <v>2835</v>
      </c>
      <c r="FD171" s="2">
        <v>2839</v>
      </c>
      <c r="FE171" s="2">
        <v>2843</v>
      </c>
      <c r="FF171" s="2">
        <v>2834</v>
      </c>
      <c r="FG171" s="2">
        <v>2767</v>
      </c>
      <c r="FH171" s="2">
        <v>2801</v>
      </c>
      <c r="FI171" s="2">
        <v>2813</v>
      </c>
      <c r="FJ171" s="2">
        <v>2808</v>
      </c>
      <c r="FK171" s="2">
        <v>2760</v>
      </c>
      <c r="FL171" s="2">
        <v>2779</v>
      </c>
      <c r="FM171" s="2">
        <v>2737</v>
      </c>
      <c r="FN171" s="2">
        <v>2743</v>
      </c>
      <c r="FO171" s="2">
        <v>2714</v>
      </c>
      <c r="FP171" s="2">
        <v>2770</v>
      </c>
      <c r="FQ171" s="2">
        <v>2753</v>
      </c>
      <c r="FR171" s="2">
        <v>2725</v>
      </c>
      <c r="FS171" s="2">
        <v>2660</v>
      </c>
      <c r="FT171" s="2">
        <v>2701</v>
      </c>
      <c r="FU171" s="2">
        <v>2611</v>
      </c>
      <c r="FV171" s="2">
        <v>2560</v>
      </c>
      <c r="FW171" s="2">
        <v>2563</v>
      </c>
      <c r="FX171" s="2">
        <v>2563</v>
      </c>
      <c r="FY171" s="2">
        <v>2582</v>
      </c>
      <c r="FZ171" s="2">
        <v>2576</v>
      </c>
      <c r="GA171" s="2">
        <v>2557</v>
      </c>
      <c r="GB171" s="2">
        <v>2569</v>
      </c>
      <c r="GC171" s="2">
        <v>2561</v>
      </c>
      <c r="GD171" s="2">
        <v>2553</v>
      </c>
      <c r="GE171" s="2">
        <v>2505</v>
      </c>
      <c r="GF171" s="2">
        <v>2471</v>
      </c>
      <c r="GG171" s="2">
        <v>2491</v>
      </c>
      <c r="GH171" s="2">
        <v>2492</v>
      </c>
      <c r="GI171" s="2">
        <v>2466</v>
      </c>
      <c r="GJ171" s="2">
        <v>2460</v>
      </c>
      <c r="GK171" s="2">
        <v>2510</v>
      </c>
      <c r="GL171" s="2">
        <v>2585</v>
      </c>
      <c r="GM171" s="2">
        <v>2557</v>
      </c>
      <c r="GN171" s="2">
        <v>2559</v>
      </c>
      <c r="GO171" s="2">
        <v>2523</v>
      </c>
      <c r="GP171" s="2">
        <v>2494</v>
      </c>
      <c r="GQ171" s="2">
        <v>2496</v>
      </c>
      <c r="GR171" s="2">
        <v>2480</v>
      </c>
      <c r="GS171" s="2">
        <v>2473</v>
      </c>
      <c r="GT171" s="2">
        <v>2494</v>
      </c>
      <c r="GU171" s="2">
        <v>2474</v>
      </c>
      <c r="GV171" s="2">
        <v>2479</v>
      </c>
      <c r="GW171" s="2">
        <v>2534</v>
      </c>
      <c r="GX171" s="2">
        <v>2516</v>
      </c>
      <c r="GY171" s="2">
        <v>2541</v>
      </c>
      <c r="GZ171" s="2">
        <v>2540</v>
      </c>
      <c r="HA171" s="2">
        <v>2508</v>
      </c>
      <c r="HB171" s="2">
        <v>2498</v>
      </c>
      <c r="HC171" s="2">
        <v>2535</v>
      </c>
      <c r="HD171" s="2">
        <v>2613</v>
      </c>
      <c r="HE171" s="2">
        <v>2616</v>
      </c>
      <c r="HF171" s="2">
        <v>2689</v>
      </c>
      <c r="HG171" s="2">
        <v>2658</v>
      </c>
      <c r="HH171" s="2">
        <v>2640</v>
      </c>
      <c r="HI171" s="2">
        <v>2616</v>
      </c>
      <c r="HJ171" s="2">
        <v>2614</v>
      </c>
      <c r="HK171" s="2">
        <v>2586</v>
      </c>
      <c r="HL171" s="2">
        <v>2601</v>
      </c>
      <c r="HM171" s="2">
        <v>2656</v>
      </c>
      <c r="HN171" s="2">
        <v>2656</v>
      </c>
      <c r="HO171" s="2">
        <v>2691</v>
      </c>
      <c r="HP171" s="2">
        <v>2686</v>
      </c>
      <c r="HQ171" s="2">
        <v>2696</v>
      </c>
      <c r="HR171" s="2">
        <v>2705</v>
      </c>
      <c r="HS171" s="2">
        <v>2690</v>
      </c>
      <c r="HT171" s="2">
        <v>2680</v>
      </c>
      <c r="HU171" s="2">
        <v>2660</v>
      </c>
      <c r="HV171" s="2">
        <v>2649</v>
      </c>
      <c r="HW171" s="2">
        <v>2639</v>
      </c>
      <c r="HX171" s="2">
        <v>2647</v>
      </c>
      <c r="HY171" s="2">
        <v>2659</v>
      </c>
      <c r="HZ171" s="2">
        <v>2663</v>
      </c>
      <c r="IA171" s="2">
        <v>2656</v>
      </c>
      <c r="IB171" s="2">
        <v>2657</v>
      </c>
      <c r="IC171" s="2">
        <v>2669</v>
      </c>
      <c r="ID171" s="2">
        <v>2653</v>
      </c>
      <c r="IE171" s="2">
        <v>2648</v>
      </c>
      <c r="IF171" s="2">
        <v>2656</v>
      </c>
      <c r="IG171" s="2">
        <v>2674</v>
      </c>
      <c r="IH171" s="2">
        <v>2684</v>
      </c>
      <c r="II171" s="2">
        <v>2693</v>
      </c>
      <c r="IJ171" s="2">
        <v>2748</v>
      </c>
      <c r="IK171" s="2">
        <v>2734</v>
      </c>
      <c r="IL171" s="2">
        <v>2727</v>
      </c>
      <c r="IM171" s="2">
        <v>2704</v>
      </c>
      <c r="IN171" s="2">
        <v>2689</v>
      </c>
      <c r="IO171" s="2">
        <v>2768</v>
      </c>
      <c r="IP171" s="2">
        <v>2610</v>
      </c>
      <c r="IQ171" s="2">
        <v>2620</v>
      </c>
      <c r="IR171" s="2">
        <v>2581</v>
      </c>
      <c r="IS171" s="2">
        <v>2561</v>
      </c>
      <c r="IT171" s="2">
        <v>2556</v>
      </c>
    </row>
    <row r="172" spans="1:254" ht="15.9" customHeight="1">
      <c r="A172" s="61" t="s">
        <v>338</v>
      </c>
      <c r="B172" s="6" t="s">
        <v>339</v>
      </c>
      <c r="C172" s="15">
        <v>1536.5</v>
      </c>
      <c r="D172" s="16">
        <v>-28</v>
      </c>
      <c r="E172" s="13">
        <v>1564.5</v>
      </c>
      <c r="F172" s="13">
        <v>1500.5</v>
      </c>
      <c r="G172" s="13">
        <v>1438</v>
      </c>
      <c r="H172" s="13">
        <v>1453</v>
      </c>
      <c r="I172" s="13">
        <v>1491</v>
      </c>
      <c r="J172" s="13">
        <v>1418</v>
      </c>
      <c r="K172" s="13">
        <v>1425.5</v>
      </c>
      <c r="L172" s="13">
        <v>1441.5</v>
      </c>
      <c r="M172" s="13">
        <v>1460</v>
      </c>
      <c r="N172" s="13">
        <v>1423.5</v>
      </c>
      <c r="O172" s="13">
        <v>1449.5</v>
      </c>
      <c r="P172" s="13">
        <v>1443</v>
      </c>
      <c r="Q172" s="13">
        <v>1440.5</v>
      </c>
      <c r="R172" s="13">
        <v>1408.5</v>
      </c>
      <c r="S172" s="13">
        <v>1458</v>
      </c>
      <c r="T172" s="13">
        <v>1472</v>
      </c>
      <c r="U172" s="13">
        <v>1450.5</v>
      </c>
      <c r="V172" s="13">
        <v>1444</v>
      </c>
      <c r="W172" s="13">
        <v>1449</v>
      </c>
      <c r="X172" s="13">
        <v>1440</v>
      </c>
      <c r="Y172" s="13">
        <v>1466</v>
      </c>
      <c r="Z172" s="13">
        <v>1498</v>
      </c>
      <c r="AA172" s="13">
        <v>1467</v>
      </c>
      <c r="AB172" s="13">
        <v>1447.5</v>
      </c>
      <c r="AC172" s="13">
        <v>1412</v>
      </c>
      <c r="AD172" s="13">
        <v>1367</v>
      </c>
      <c r="AE172" s="13">
        <v>1380</v>
      </c>
      <c r="AF172" s="13">
        <v>1425</v>
      </c>
      <c r="AG172" s="13">
        <v>1389.5</v>
      </c>
      <c r="AH172" s="13">
        <v>1395</v>
      </c>
      <c r="AI172" s="13">
        <v>1415</v>
      </c>
      <c r="AJ172" s="13">
        <v>1396</v>
      </c>
      <c r="AK172" s="13">
        <v>1422.5</v>
      </c>
      <c r="AL172" s="13">
        <v>1460</v>
      </c>
      <c r="AM172" s="13">
        <v>1489.5</v>
      </c>
      <c r="AN172" s="13">
        <v>1445</v>
      </c>
      <c r="AO172" s="13">
        <v>1449</v>
      </c>
      <c r="AP172" s="13">
        <v>1491.5</v>
      </c>
      <c r="AQ172" s="13">
        <v>1460</v>
      </c>
      <c r="AR172" s="13">
        <v>1436</v>
      </c>
      <c r="AS172" s="13">
        <v>1445</v>
      </c>
      <c r="AT172" s="13">
        <v>1494.5</v>
      </c>
      <c r="AU172" s="13">
        <v>1392.5</v>
      </c>
      <c r="AV172" s="13">
        <v>1396</v>
      </c>
      <c r="AW172" s="13">
        <v>1418</v>
      </c>
      <c r="AX172" s="13">
        <v>1392</v>
      </c>
      <c r="AY172" s="13">
        <v>1359</v>
      </c>
      <c r="AZ172" s="13">
        <v>1359</v>
      </c>
      <c r="BA172" s="13">
        <v>1398</v>
      </c>
      <c r="BB172" s="13">
        <v>1359.5</v>
      </c>
      <c r="BC172" s="13">
        <v>1380</v>
      </c>
      <c r="BD172" s="13">
        <v>1428.5</v>
      </c>
      <c r="BE172" s="13">
        <v>1458.5</v>
      </c>
      <c r="BF172" s="13">
        <v>1481</v>
      </c>
      <c r="BG172" s="13">
        <v>1500</v>
      </c>
      <c r="BH172" s="13">
        <v>1560</v>
      </c>
      <c r="BI172" s="13">
        <v>1588</v>
      </c>
      <c r="BJ172" s="13">
        <v>1629</v>
      </c>
      <c r="BK172" s="13">
        <v>1648.5</v>
      </c>
      <c r="BL172" s="13">
        <v>1616.5</v>
      </c>
      <c r="BM172" s="67">
        <v>1656.5</v>
      </c>
      <c r="BN172" s="67">
        <v>1658.5</v>
      </c>
      <c r="BO172" s="67">
        <v>1640</v>
      </c>
      <c r="BP172" s="67">
        <v>1676.5</v>
      </c>
      <c r="BQ172" s="67">
        <v>1693</v>
      </c>
      <c r="BR172" s="67">
        <v>1717</v>
      </c>
      <c r="BS172" s="67">
        <v>1835</v>
      </c>
      <c r="BT172" s="67">
        <v>1821.5</v>
      </c>
      <c r="BU172" s="67">
        <v>1722.5</v>
      </c>
      <c r="BV172" s="67">
        <v>1686</v>
      </c>
      <c r="BW172" s="67">
        <v>1747</v>
      </c>
      <c r="BX172" s="67">
        <v>1635</v>
      </c>
      <c r="BY172" s="67">
        <v>1658</v>
      </c>
      <c r="BZ172" s="67">
        <v>1674.5</v>
      </c>
      <c r="CA172" s="516">
        <v>1687</v>
      </c>
      <c r="CB172" s="516">
        <v>1709</v>
      </c>
      <c r="CC172" s="516">
        <v>1693.5</v>
      </c>
      <c r="CD172" s="516">
        <v>1670</v>
      </c>
      <c r="CE172" s="516">
        <v>1666.5</v>
      </c>
      <c r="CF172" s="516">
        <v>1693.5</v>
      </c>
      <c r="CG172" s="516">
        <v>1720.5</v>
      </c>
      <c r="CH172" s="516">
        <v>1766</v>
      </c>
      <c r="CI172" s="516">
        <v>1774</v>
      </c>
      <c r="CJ172" s="516">
        <v>1756</v>
      </c>
      <c r="CK172" s="516">
        <v>1725.5</v>
      </c>
      <c r="CL172" s="516">
        <v>1722</v>
      </c>
      <c r="CM172" s="516">
        <v>1759.5</v>
      </c>
      <c r="CN172" s="516">
        <v>1682.5</v>
      </c>
      <c r="CO172" s="516">
        <v>1686.5</v>
      </c>
      <c r="CP172" s="516">
        <v>1720.5</v>
      </c>
      <c r="CQ172" s="516">
        <v>1692</v>
      </c>
      <c r="CR172" s="516">
        <v>1720</v>
      </c>
      <c r="CS172" s="516">
        <v>1695.5</v>
      </c>
      <c r="CT172" s="516">
        <v>1652</v>
      </c>
      <c r="CU172" s="516">
        <v>1685</v>
      </c>
      <c r="CV172" s="516">
        <v>1705</v>
      </c>
      <c r="CW172" s="516">
        <v>1675.5</v>
      </c>
      <c r="CX172" s="516">
        <v>1688</v>
      </c>
      <c r="CY172" s="516">
        <v>1698</v>
      </c>
      <c r="CZ172" s="516">
        <v>1704</v>
      </c>
      <c r="DA172" s="2">
        <v>1750</v>
      </c>
      <c r="DB172" s="2">
        <v>1774</v>
      </c>
      <c r="DC172" s="2">
        <v>1712</v>
      </c>
      <c r="DD172" s="2">
        <v>1763.5</v>
      </c>
      <c r="DE172" s="2">
        <v>1700</v>
      </c>
      <c r="DF172" s="2">
        <v>1631</v>
      </c>
      <c r="DG172" s="2">
        <v>1740</v>
      </c>
      <c r="DH172" s="2">
        <v>1788</v>
      </c>
      <c r="DI172" s="2">
        <v>1878</v>
      </c>
      <c r="DJ172" s="2">
        <v>1894</v>
      </c>
      <c r="DK172" s="2">
        <v>1810.5</v>
      </c>
      <c r="DL172" s="2">
        <v>1819</v>
      </c>
      <c r="DM172" s="2">
        <v>1919.5</v>
      </c>
      <c r="DN172" s="2">
        <v>1979.5</v>
      </c>
      <c r="DO172" s="2">
        <v>1902</v>
      </c>
      <c r="DP172" s="2">
        <v>1919.5</v>
      </c>
      <c r="DQ172" s="2">
        <v>1966</v>
      </c>
      <c r="DR172" s="2">
        <v>2007</v>
      </c>
      <c r="DS172" s="2">
        <v>2039</v>
      </c>
      <c r="DT172" s="2">
        <v>2031</v>
      </c>
      <c r="DU172" s="2">
        <v>2091</v>
      </c>
      <c r="DV172" s="2">
        <v>2120</v>
      </c>
      <c r="DW172" s="2">
        <v>2019</v>
      </c>
      <c r="DX172" s="2">
        <v>1942</v>
      </c>
      <c r="DY172" s="2">
        <v>1875.5</v>
      </c>
      <c r="DZ172" s="2">
        <v>1802</v>
      </c>
      <c r="EA172" s="2">
        <v>1851.5</v>
      </c>
      <c r="EB172" s="2">
        <v>1934</v>
      </c>
      <c r="EC172" s="2">
        <v>1849</v>
      </c>
      <c r="ED172" s="2">
        <v>1900</v>
      </c>
      <c r="EE172" s="2">
        <v>1872</v>
      </c>
      <c r="EF172" s="2">
        <v>1925</v>
      </c>
      <c r="EG172" s="2">
        <v>1890</v>
      </c>
      <c r="EH172" s="2">
        <v>1900</v>
      </c>
      <c r="EI172" s="2">
        <v>1943</v>
      </c>
      <c r="EJ172" s="2">
        <v>2081</v>
      </c>
      <c r="EK172" s="2">
        <v>2125</v>
      </c>
      <c r="EL172" s="2">
        <v>2031</v>
      </c>
      <c r="EM172" s="2">
        <v>1960</v>
      </c>
      <c r="EN172" s="2">
        <v>1990</v>
      </c>
      <c r="EO172" s="2">
        <v>1982</v>
      </c>
      <c r="EP172" s="2">
        <v>1902</v>
      </c>
      <c r="EQ172" s="2">
        <v>1915</v>
      </c>
      <c r="ER172" s="2">
        <v>1798</v>
      </c>
      <c r="ES172" s="2">
        <v>1749</v>
      </c>
      <c r="ET172" s="2">
        <v>1740</v>
      </c>
      <c r="EU172" s="2">
        <v>1757</v>
      </c>
      <c r="EV172" s="2">
        <v>1789</v>
      </c>
      <c r="EW172" s="2">
        <v>1720</v>
      </c>
      <c r="EX172" s="2">
        <v>1746</v>
      </c>
      <c r="EY172" s="2">
        <v>1681</v>
      </c>
      <c r="EZ172" s="2">
        <v>1721</v>
      </c>
      <c r="FA172" s="2">
        <v>1731</v>
      </c>
      <c r="FB172" s="2">
        <v>1800</v>
      </c>
      <c r="FC172" s="2">
        <v>1623</v>
      </c>
    </row>
    <row r="173" spans="1:254" ht="15.9" customHeight="1">
      <c r="A173" s="61" t="s">
        <v>340</v>
      </c>
      <c r="B173" s="6" t="s">
        <v>341</v>
      </c>
      <c r="C173" s="15">
        <v>718</v>
      </c>
      <c r="D173" s="16">
        <v>-6</v>
      </c>
      <c r="E173" s="13">
        <v>724</v>
      </c>
      <c r="F173" s="13">
        <v>713</v>
      </c>
      <c r="G173" s="13">
        <v>705</v>
      </c>
      <c r="H173" s="13">
        <v>705</v>
      </c>
      <c r="I173" s="13">
        <v>701</v>
      </c>
      <c r="J173" s="13">
        <v>700</v>
      </c>
      <c r="K173" s="13">
        <v>695</v>
      </c>
      <c r="L173" s="13">
        <v>697</v>
      </c>
      <c r="M173" s="13">
        <v>708</v>
      </c>
      <c r="N173" s="13">
        <v>696</v>
      </c>
      <c r="O173" s="13">
        <v>703</v>
      </c>
      <c r="P173" s="13">
        <v>702</v>
      </c>
      <c r="Q173" s="13">
        <v>704</v>
      </c>
      <c r="R173" s="13">
        <v>705</v>
      </c>
      <c r="S173" s="13">
        <v>724</v>
      </c>
      <c r="T173" s="13">
        <v>724</v>
      </c>
      <c r="U173" s="13">
        <v>707</v>
      </c>
      <c r="V173" s="13">
        <v>692</v>
      </c>
      <c r="W173" s="13">
        <v>692</v>
      </c>
      <c r="X173" s="13">
        <v>693</v>
      </c>
      <c r="Y173" s="13">
        <v>715</v>
      </c>
      <c r="Z173" s="13">
        <v>719</v>
      </c>
      <c r="AA173" s="13">
        <v>721</v>
      </c>
      <c r="AB173" s="13">
        <v>717</v>
      </c>
      <c r="AC173" s="13">
        <v>713</v>
      </c>
      <c r="AD173" s="13">
        <v>718</v>
      </c>
      <c r="AE173" s="13">
        <v>718</v>
      </c>
      <c r="AF173" s="13">
        <v>754</v>
      </c>
      <c r="AG173" s="13">
        <v>713</v>
      </c>
      <c r="AH173" s="13">
        <v>717</v>
      </c>
      <c r="AI173" s="13">
        <v>710</v>
      </c>
      <c r="AJ173" s="13">
        <v>713</v>
      </c>
      <c r="AK173" s="13">
        <v>731</v>
      </c>
      <c r="AL173" s="13">
        <v>728</v>
      </c>
      <c r="AM173" s="13">
        <v>771</v>
      </c>
      <c r="AN173" s="13">
        <v>787</v>
      </c>
      <c r="AO173" s="13">
        <v>792</v>
      </c>
      <c r="AP173" s="13">
        <v>788</v>
      </c>
      <c r="AQ173" s="13">
        <v>803</v>
      </c>
      <c r="AR173" s="13">
        <v>761</v>
      </c>
      <c r="AS173" s="13">
        <v>763</v>
      </c>
      <c r="AT173" s="13">
        <v>807</v>
      </c>
      <c r="AU173" s="13">
        <v>707</v>
      </c>
      <c r="AV173" s="13">
        <v>720</v>
      </c>
      <c r="AW173" s="13">
        <v>698</v>
      </c>
      <c r="AX173" s="13">
        <v>700</v>
      </c>
      <c r="AY173" s="13">
        <v>701</v>
      </c>
      <c r="AZ173" s="13">
        <v>706</v>
      </c>
      <c r="BA173" s="13">
        <v>715</v>
      </c>
      <c r="BB173" s="13">
        <v>718</v>
      </c>
      <c r="BC173" s="13">
        <v>749</v>
      </c>
      <c r="BD173" s="13">
        <v>752</v>
      </c>
      <c r="BE173" s="13">
        <v>756</v>
      </c>
      <c r="BF173" s="13">
        <v>771</v>
      </c>
      <c r="BG173" s="13">
        <v>762</v>
      </c>
      <c r="BH173" s="13">
        <v>764</v>
      </c>
      <c r="BI173" s="13">
        <v>774</v>
      </c>
      <c r="BJ173" s="13">
        <v>761</v>
      </c>
      <c r="BK173" s="13">
        <v>764</v>
      </c>
      <c r="BL173" s="13">
        <v>770</v>
      </c>
      <c r="BM173" s="67">
        <v>782</v>
      </c>
      <c r="BN173" s="67">
        <v>782</v>
      </c>
      <c r="BO173" s="67">
        <v>783</v>
      </c>
      <c r="BP173" s="67">
        <v>804</v>
      </c>
      <c r="BQ173" s="67">
        <v>809</v>
      </c>
      <c r="BR173" s="67">
        <v>810</v>
      </c>
      <c r="BS173" s="67">
        <v>808</v>
      </c>
      <c r="BT173" s="67">
        <v>816</v>
      </c>
      <c r="BU173" s="67">
        <v>872</v>
      </c>
      <c r="BV173" s="67">
        <v>846</v>
      </c>
      <c r="BW173" s="67">
        <v>850</v>
      </c>
      <c r="BX173" s="67">
        <v>852</v>
      </c>
      <c r="BY173" s="67">
        <v>858</v>
      </c>
      <c r="BZ173" s="67">
        <v>859</v>
      </c>
      <c r="CA173" s="516">
        <v>879</v>
      </c>
      <c r="CB173" s="516">
        <v>890</v>
      </c>
      <c r="CC173" s="516">
        <v>873</v>
      </c>
      <c r="CD173" s="516">
        <v>869</v>
      </c>
      <c r="CE173" s="516">
        <v>857</v>
      </c>
      <c r="CF173" s="516">
        <v>850</v>
      </c>
      <c r="CG173" s="516">
        <v>857</v>
      </c>
      <c r="CH173" s="516">
        <v>886</v>
      </c>
      <c r="CI173" s="516">
        <v>872</v>
      </c>
      <c r="CJ173" s="516">
        <v>874</v>
      </c>
      <c r="CK173" s="516">
        <v>855</v>
      </c>
      <c r="CL173" s="516">
        <v>851</v>
      </c>
      <c r="CM173" s="516">
        <v>858</v>
      </c>
      <c r="CN173" s="516">
        <v>834</v>
      </c>
      <c r="CO173" s="516">
        <v>824</v>
      </c>
      <c r="CP173" s="516">
        <v>840</v>
      </c>
      <c r="CQ173" s="516">
        <v>808</v>
      </c>
      <c r="CR173" s="516">
        <v>824</v>
      </c>
      <c r="CS173" s="516">
        <v>808</v>
      </c>
      <c r="CT173" s="516">
        <v>778</v>
      </c>
      <c r="CU173" s="516">
        <v>822</v>
      </c>
      <c r="CV173" s="516">
        <v>861</v>
      </c>
      <c r="CW173" s="516">
        <v>863</v>
      </c>
      <c r="CX173" s="516">
        <v>865</v>
      </c>
      <c r="CY173" s="516">
        <v>888</v>
      </c>
      <c r="CZ173" s="516">
        <v>856</v>
      </c>
      <c r="DA173" s="2">
        <v>873</v>
      </c>
      <c r="DB173" s="2">
        <v>862</v>
      </c>
      <c r="DC173" s="2">
        <v>840</v>
      </c>
      <c r="DD173" s="2">
        <v>853</v>
      </c>
      <c r="DE173" s="2">
        <v>827</v>
      </c>
      <c r="DF173" s="2">
        <v>791</v>
      </c>
      <c r="DG173" s="2">
        <v>817</v>
      </c>
      <c r="DH173" s="2">
        <v>843</v>
      </c>
      <c r="DI173" s="2">
        <v>850</v>
      </c>
      <c r="DJ173" s="2">
        <v>832</v>
      </c>
      <c r="DK173" s="2">
        <v>796</v>
      </c>
      <c r="DL173" s="2">
        <v>761</v>
      </c>
      <c r="DM173" s="2">
        <v>785</v>
      </c>
      <c r="DN173" s="2">
        <v>800</v>
      </c>
      <c r="DO173" s="2">
        <v>805</v>
      </c>
      <c r="DP173" s="2">
        <v>802</v>
      </c>
      <c r="DQ173" s="2">
        <v>807</v>
      </c>
      <c r="DR173" s="2">
        <v>802</v>
      </c>
      <c r="DS173" s="2">
        <v>833</v>
      </c>
      <c r="DT173" s="2">
        <v>828</v>
      </c>
      <c r="DU173" s="2">
        <v>822</v>
      </c>
      <c r="DV173" s="2">
        <v>808</v>
      </c>
      <c r="DW173" s="2">
        <v>814</v>
      </c>
      <c r="DX173" s="2">
        <v>809</v>
      </c>
      <c r="DY173" s="2">
        <v>817</v>
      </c>
      <c r="DZ173" s="2">
        <v>816</v>
      </c>
      <c r="EA173" s="2">
        <v>833</v>
      </c>
      <c r="EB173" s="2">
        <v>833</v>
      </c>
      <c r="EC173" s="2">
        <v>833</v>
      </c>
      <c r="ED173" s="2">
        <v>837</v>
      </c>
      <c r="EE173" s="2">
        <v>836</v>
      </c>
      <c r="EF173" s="2">
        <v>856</v>
      </c>
      <c r="EG173" s="2">
        <v>846</v>
      </c>
      <c r="EH173" s="2">
        <v>861</v>
      </c>
      <c r="EI173" s="2">
        <v>860</v>
      </c>
      <c r="EJ173" s="2">
        <v>879</v>
      </c>
      <c r="EK173" s="2">
        <v>915</v>
      </c>
      <c r="EL173" s="2">
        <v>928</v>
      </c>
      <c r="EM173" s="2">
        <v>861</v>
      </c>
      <c r="EN173" s="2">
        <v>862</v>
      </c>
      <c r="EO173" s="2">
        <v>857</v>
      </c>
      <c r="EP173" s="2">
        <v>850</v>
      </c>
      <c r="EQ173" s="2">
        <v>854</v>
      </c>
      <c r="ER173" s="2">
        <v>850</v>
      </c>
      <c r="ES173" s="2">
        <v>830</v>
      </c>
      <c r="ET173" s="2">
        <v>831</v>
      </c>
      <c r="EU173" s="2">
        <v>835</v>
      </c>
      <c r="EV173" s="2">
        <v>834</v>
      </c>
      <c r="EW173" s="2">
        <v>867</v>
      </c>
      <c r="EX173" s="2">
        <v>839</v>
      </c>
      <c r="EY173" s="2">
        <v>842</v>
      </c>
      <c r="EZ173" s="2">
        <v>830</v>
      </c>
      <c r="FA173" s="2">
        <v>815</v>
      </c>
      <c r="FB173" s="2">
        <v>812</v>
      </c>
      <c r="FC173" s="2">
        <v>820</v>
      </c>
      <c r="FD173" s="2">
        <v>833</v>
      </c>
      <c r="FE173" s="2">
        <v>853</v>
      </c>
      <c r="FF173" s="2">
        <v>917</v>
      </c>
      <c r="FG173" s="2">
        <v>896</v>
      </c>
      <c r="FH173" s="2">
        <v>910</v>
      </c>
      <c r="FI173" s="2">
        <v>893</v>
      </c>
      <c r="FJ173" s="2">
        <v>890</v>
      </c>
      <c r="FK173" s="2">
        <v>878</v>
      </c>
      <c r="FL173" s="2">
        <v>875</v>
      </c>
      <c r="FM173" s="2">
        <v>863</v>
      </c>
      <c r="FN173" s="2">
        <v>856</v>
      </c>
      <c r="FO173" s="2">
        <v>880</v>
      </c>
      <c r="FP173" s="2">
        <v>897</v>
      </c>
      <c r="FQ173" s="2">
        <v>895</v>
      </c>
      <c r="FR173" s="2">
        <v>881</v>
      </c>
      <c r="FS173" s="2">
        <v>872</v>
      </c>
      <c r="FT173" s="2">
        <v>880</v>
      </c>
      <c r="FU173" s="2">
        <v>889</v>
      </c>
      <c r="FV173" s="2">
        <v>895</v>
      </c>
      <c r="FW173" s="2">
        <v>885</v>
      </c>
      <c r="FX173" s="2">
        <v>913</v>
      </c>
      <c r="FY173" s="2">
        <v>927</v>
      </c>
      <c r="FZ173" s="2">
        <v>972</v>
      </c>
      <c r="GA173" s="2">
        <v>955</v>
      </c>
      <c r="GB173" s="2">
        <v>916</v>
      </c>
      <c r="GC173" s="2">
        <v>935</v>
      </c>
      <c r="GD173" s="2">
        <v>925</v>
      </c>
      <c r="GE173" s="2">
        <v>930</v>
      </c>
      <c r="GF173" s="2">
        <v>949</v>
      </c>
      <c r="GG173" s="2">
        <v>968</v>
      </c>
      <c r="GH173" s="2">
        <v>973</v>
      </c>
      <c r="GI173" s="2">
        <v>973</v>
      </c>
      <c r="GJ173" s="2">
        <v>1016</v>
      </c>
      <c r="GK173" s="2">
        <v>1015</v>
      </c>
      <c r="GL173" s="2">
        <v>1036</v>
      </c>
      <c r="GM173" s="2">
        <v>1023</v>
      </c>
      <c r="GN173" s="2">
        <v>1022</v>
      </c>
      <c r="GO173" s="2">
        <v>1030</v>
      </c>
      <c r="GP173" s="2">
        <v>1023</v>
      </c>
      <c r="GQ173" s="2">
        <v>1022</v>
      </c>
      <c r="GR173" s="2">
        <v>1027</v>
      </c>
      <c r="GS173" s="2">
        <v>1059</v>
      </c>
      <c r="GT173" s="2">
        <v>1062</v>
      </c>
      <c r="GU173" s="2">
        <v>1052</v>
      </c>
      <c r="GV173" s="2">
        <v>1120</v>
      </c>
      <c r="GW173" s="2">
        <v>1148</v>
      </c>
      <c r="GX173" s="2">
        <v>1190</v>
      </c>
      <c r="GY173" s="2">
        <v>1152</v>
      </c>
      <c r="GZ173" s="2">
        <v>1145</v>
      </c>
      <c r="HA173" s="2">
        <v>1126</v>
      </c>
      <c r="HB173" s="2">
        <v>1120</v>
      </c>
      <c r="HC173" s="2">
        <v>1135</v>
      </c>
      <c r="HD173" s="2">
        <v>1142</v>
      </c>
      <c r="HE173" s="2">
        <v>1132</v>
      </c>
      <c r="HF173" s="2">
        <v>1098</v>
      </c>
      <c r="HG173" s="2">
        <v>1110</v>
      </c>
      <c r="HH173" s="2">
        <v>1096</v>
      </c>
      <c r="HI173" s="2">
        <v>1115</v>
      </c>
      <c r="HJ173" s="2">
        <v>1116</v>
      </c>
      <c r="HK173" s="2">
        <v>1117</v>
      </c>
      <c r="HL173" s="2">
        <v>1114</v>
      </c>
      <c r="HM173" s="2">
        <v>1115</v>
      </c>
      <c r="HN173" s="2">
        <v>1145</v>
      </c>
      <c r="HO173" s="2">
        <v>1247</v>
      </c>
      <c r="HP173" s="2">
        <v>1178</v>
      </c>
      <c r="HQ173" s="2">
        <v>1175</v>
      </c>
      <c r="HR173" s="2">
        <v>1127</v>
      </c>
      <c r="HS173" s="2">
        <v>1091</v>
      </c>
      <c r="HT173" s="2">
        <v>1088</v>
      </c>
      <c r="HU173" s="2">
        <v>1079</v>
      </c>
      <c r="HV173" s="2">
        <v>1105</v>
      </c>
      <c r="HW173" s="2">
        <v>1126</v>
      </c>
      <c r="HX173" s="2">
        <v>1107</v>
      </c>
      <c r="HY173" s="2">
        <v>1089</v>
      </c>
      <c r="HZ173" s="2">
        <v>1087</v>
      </c>
      <c r="IA173" s="2">
        <v>1120</v>
      </c>
      <c r="IB173" s="2">
        <v>1154</v>
      </c>
      <c r="IC173" s="2">
        <v>1153</v>
      </c>
      <c r="ID173" s="2">
        <v>1116</v>
      </c>
      <c r="IE173" s="2">
        <v>1140</v>
      </c>
      <c r="IF173" s="2">
        <v>1171</v>
      </c>
      <c r="IG173" s="2">
        <v>1166</v>
      </c>
      <c r="IH173" s="2">
        <v>1122</v>
      </c>
      <c r="II173" s="2">
        <v>1112</v>
      </c>
      <c r="IJ173" s="2">
        <v>1100</v>
      </c>
      <c r="IK173" s="2">
        <v>1079</v>
      </c>
      <c r="IL173" s="2">
        <v>1055</v>
      </c>
      <c r="IM173" s="2">
        <v>1068</v>
      </c>
      <c r="IN173" s="2">
        <v>1044</v>
      </c>
      <c r="IO173" s="2">
        <v>1047</v>
      </c>
      <c r="IP173" s="2">
        <v>1055</v>
      </c>
      <c r="IQ173" s="2">
        <v>1093</v>
      </c>
      <c r="IR173" s="2">
        <v>1087</v>
      </c>
      <c r="IS173" s="2">
        <v>1064</v>
      </c>
      <c r="IT173" s="2">
        <v>1059</v>
      </c>
    </row>
    <row r="174" spans="1:254" ht="15.9" customHeight="1">
      <c r="A174" s="61" t="s">
        <v>342</v>
      </c>
      <c r="B174" s="6" t="s">
        <v>343</v>
      </c>
      <c r="C174" s="15">
        <v>3788</v>
      </c>
      <c r="D174" s="16">
        <v>35</v>
      </c>
      <c r="E174" s="13">
        <v>3753</v>
      </c>
      <c r="F174" s="13">
        <v>3662</v>
      </c>
      <c r="G174" s="13">
        <v>3696</v>
      </c>
      <c r="H174" s="13">
        <v>3726</v>
      </c>
      <c r="I174" s="13">
        <v>3915</v>
      </c>
      <c r="J174" s="13">
        <v>3931</v>
      </c>
      <c r="K174" s="13">
        <v>3985</v>
      </c>
      <c r="L174" s="13">
        <v>3928</v>
      </c>
      <c r="M174" s="13">
        <v>3904</v>
      </c>
      <c r="N174" s="13">
        <v>3800</v>
      </c>
      <c r="O174" s="13">
        <v>3720</v>
      </c>
      <c r="P174" s="13">
        <v>3777</v>
      </c>
      <c r="Q174" s="13">
        <v>3856</v>
      </c>
      <c r="R174" s="13">
        <v>3837</v>
      </c>
      <c r="S174" s="13">
        <v>3816</v>
      </c>
      <c r="T174" s="13">
        <v>3780</v>
      </c>
      <c r="U174" s="13">
        <v>3850</v>
      </c>
      <c r="V174" s="13">
        <v>3782</v>
      </c>
      <c r="W174" s="13">
        <v>3775</v>
      </c>
      <c r="X174" s="13">
        <v>3738</v>
      </c>
      <c r="Y174" s="13">
        <v>3783</v>
      </c>
      <c r="Z174" s="13">
        <v>3772</v>
      </c>
      <c r="AA174" s="13">
        <v>3671</v>
      </c>
      <c r="AB174" s="13">
        <v>3593</v>
      </c>
      <c r="AC174" s="13">
        <v>3485</v>
      </c>
      <c r="AD174" s="13">
        <v>3319</v>
      </c>
      <c r="AE174" s="13">
        <v>3398</v>
      </c>
      <c r="AF174" s="13">
        <v>3378</v>
      </c>
      <c r="AG174" s="13">
        <v>3254</v>
      </c>
      <c r="AH174" s="13">
        <v>3214</v>
      </c>
      <c r="AI174" s="13">
        <v>3230</v>
      </c>
      <c r="AJ174" s="13">
        <v>3182</v>
      </c>
      <c r="AK174" s="13">
        <v>3228</v>
      </c>
      <c r="AL174" s="13">
        <v>3194</v>
      </c>
      <c r="AM174" s="13">
        <v>3173</v>
      </c>
      <c r="AN174" s="13">
        <v>3135</v>
      </c>
      <c r="AO174" s="13">
        <v>3120</v>
      </c>
      <c r="AP174" s="13">
        <v>3247</v>
      </c>
      <c r="AQ174" s="13">
        <v>3214</v>
      </c>
      <c r="AR174" s="13">
        <v>3232</v>
      </c>
      <c r="AS174" s="13">
        <v>3256</v>
      </c>
      <c r="AT174" s="13">
        <v>3280</v>
      </c>
      <c r="AU174" s="13">
        <v>3339</v>
      </c>
      <c r="AV174" s="13">
        <v>3415</v>
      </c>
      <c r="AW174" s="13">
        <v>3433</v>
      </c>
      <c r="AX174" s="13">
        <v>3423</v>
      </c>
      <c r="AY174" s="13">
        <v>3545</v>
      </c>
      <c r="AZ174" s="13">
        <v>3566</v>
      </c>
      <c r="BA174" s="13">
        <v>3485</v>
      </c>
      <c r="BB174" s="13">
        <v>3511</v>
      </c>
      <c r="BC174" s="13">
        <v>3566</v>
      </c>
      <c r="BD174" s="13">
        <v>3661</v>
      </c>
      <c r="BE174" s="13">
        <v>3649</v>
      </c>
      <c r="BF174" s="13">
        <v>3576</v>
      </c>
      <c r="BG174" s="13">
        <v>3548</v>
      </c>
      <c r="BH174" s="13">
        <v>3548</v>
      </c>
      <c r="BI174" s="13">
        <v>3590</v>
      </c>
      <c r="BJ174" s="13">
        <v>3522</v>
      </c>
      <c r="BK174" s="13">
        <v>3476</v>
      </c>
      <c r="BL174" s="13">
        <v>3529</v>
      </c>
      <c r="BM174" s="67">
        <v>3563</v>
      </c>
      <c r="BN174" s="67">
        <v>3709</v>
      </c>
      <c r="BO174" s="67">
        <v>3610</v>
      </c>
      <c r="BP174" s="67">
        <v>3648</v>
      </c>
      <c r="BQ174" s="67">
        <v>3590</v>
      </c>
      <c r="BR174" s="67">
        <v>3566</v>
      </c>
      <c r="BS174" s="67">
        <v>3605</v>
      </c>
      <c r="BT174" s="67">
        <v>3711</v>
      </c>
      <c r="BU174" s="67">
        <v>3584</v>
      </c>
      <c r="BV174" s="67">
        <v>3680</v>
      </c>
      <c r="BW174" s="67">
        <v>3708</v>
      </c>
      <c r="BX174" s="67">
        <v>3903</v>
      </c>
      <c r="BY174" s="67">
        <v>3878</v>
      </c>
      <c r="BZ174" s="67">
        <v>3832</v>
      </c>
      <c r="CA174" s="516">
        <v>3909</v>
      </c>
      <c r="CB174" s="516">
        <v>3862</v>
      </c>
      <c r="CC174" s="516">
        <v>3865</v>
      </c>
      <c r="CD174" s="516">
        <v>3750</v>
      </c>
      <c r="CE174" s="516">
        <v>3714</v>
      </c>
      <c r="CF174" s="516">
        <v>3771</v>
      </c>
      <c r="CG174" s="516">
        <v>3841</v>
      </c>
      <c r="CH174" s="516">
        <v>3864</v>
      </c>
      <c r="CI174" s="516">
        <v>3872</v>
      </c>
      <c r="CJ174" s="516">
        <v>3854</v>
      </c>
      <c r="CK174" s="516">
        <v>3820</v>
      </c>
      <c r="CL174" s="516">
        <v>3670</v>
      </c>
      <c r="CM174" s="516">
        <v>3741</v>
      </c>
      <c r="CN174" s="516">
        <v>3662</v>
      </c>
      <c r="CO174" s="516">
        <v>3639</v>
      </c>
      <c r="CP174" s="516">
        <v>3692</v>
      </c>
      <c r="CQ174" s="516">
        <v>3669</v>
      </c>
      <c r="CR174" s="516">
        <v>3670</v>
      </c>
      <c r="CS174" s="516">
        <v>3648</v>
      </c>
      <c r="CT174" s="516">
        <v>3624</v>
      </c>
      <c r="CU174" s="516">
        <v>3683</v>
      </c>
      <c r="CV174" s="516">
        <v>3762</v>
      </c>
      <c r="CW174" s="516">
        <v>3743</v>
      </c>
      <c r="CX174" s="516">
        <v>3729</v>
      </c>
      <c r="CY174" s="516">
        <v>3675</v>
      </c>
      <c r="CZ174" s="516">
        <v>3669</v>
      </c>
      <c r="DA174" s="2">
        <v>3742</v>
      </c>
      <c r="DB174" s="2">
        <v>3769</v>
      </c>
      <c r="DC174" s="2">
        <v>3917</v>
      </c>
      <c r="DD174" s="2">
        <v>3930</v>
      </c>
      <c r="DE174" s="2">
        <v>3903</v>
      </c>
      <c r="DF174" s="2">
        <v>3895</v>
      </c>
      <c r="DG174" s="2">
        <v>3849</v>
      </c>
      <c r="DH174" s="2">
        <v>3993</v>
      </c>
      <c r="DI174" s="2">
        <v>4020</v>
      </c>
      <c r="DJ174" s="2">
        <v>4020</v>
      </c>
      <c r="DK174" s="2">
        <v>3889</v>
      </c>
      <c r="DL174" s="2">
        <v>3760</v>
      </c>
      <c r="DM174" s="2">
        <v>3660</v>
      </c>
      <c r="DN174" s="2">
        <v>3685</v>
      </c>
      <c r="DO174" s="2">
        <v>3624</v>
      </c>
      <c r="DP174" s="2">
        <v>3609</v>
      </c>
      <c r="DQ174" s="2">
        <v>3665</v>
      </c>
      <c r="DR174" s="2">
        <v>3623</v>
      </c>
      <c r="DS174" s="2">
        <v>3712</v>
      </c>
      <c r="DT174" s="2">
        <v>3972</v>
      </c>
      <c r="DU174" s="2">
        <v>3890</v>
      </c>
      <c r="DV174" s="2">
        <v>3905</v>
      </c>
      <c r="DW174" s="2">
        <v>3989</v>
      </c>
      <c r="DX174" s="2">
        <v>3962</v>
      </c>
      <c r="DY174" s="2">
        <v>4280</v>
      </c>
      <c r="DZ174" s="2">
        <v>4252</v>
      </c>
      <c r="EA174" s="2">
        <v>4083</v>
      </c>
      <c r="EB174" s="2">
        <v>4270</v>
      </c>
      <c r="EC174" s="2">
        <v>4435</v>
      </c>
      <c r="ED174" s="2">
        <v>4483</v>
      </c>
      <c r="EE174" s="2">
        <v>4524</v>
      </c>
      <c r="EF174" s="2">
        <v>4653</v>
      </c>
      <c r="EG174" s="2">
        <v>4578</v>
      </c>
      <c r="EH174" s="2">
        <v>4566</v>
      </c>
      <c r="EI174" s="2">
        <v>4566</v>
      </c>
      <c r="EJ174" s="2">
        <v>4552</v>
      </c>
      <c r="EK174" s="2">
        <v>4479</v>
      </c>
      <c r="EL174" s="2">
        <v>4560</v>
      </c>
      <c r="EM174" s="2">
        <v>4497</v>
      </c>
      <c r="EN174" s="2">
        <v>4444</v>
      </c>
      <c r="EO174" s="2">
        <v>4444</v>
      </c>
      <c r="EP174" s="2">
        <v>4397</v>
      </c>
      <c r="EQ174" s="2">
        <v>4458</v>
      </c>
      <c r="ER174" s="2">
        <v>4418</v>
      </c>
      <c r="ES174" s="2">
        <v>4378</v>
      </c>
      <c r="ET174" s="2">
        <v>4422</v>
      </c>
      <c r="EU174" s="2">
        <v>4481</v>
      </c>
      <c r="EV174" s="2">
        <v>4504</v>
      </c>
      <c r="EW174" s="2">
        <v>4500</v>
      </c>
      <c r="EX174" s="2">
        <v>4425</v>
      </c>
      <c r="EY174" s="2">
        <v>4400</v>
      </c>
      <c r="EZ174" s="2">
        <v>4400</v>
      </c>
      <c r="FA174" s="2">
        <v>4532</v>
      </c>
      <c r="FB174" s="2">
        <v>4426</v>
      </c>
      <c r="FC174" s="2">
        <v>4388</v>
      </c>
      <c r="FD174" s="2">
        <v>4362</v>
      </c>
      <c r="FE174" s="2">
        <v>4399</v>
      </c>
      <c r="FF174" s="2">
        <v>4332</v>
      </c>
      <c r="FG174" s="2">
        <v>4205</v>
      </c>
      <c r="FH174" s="2">
        <v>4205</v>
      </c>
      <c r="FI174" s="2">
        <v>4140</v>
      </c>
      <c r="FJ174" s="2">
        <v>4145</v>
      </c>
      <c r="FK174" s="2">
        <v>4183</v>
      </c>
      <c r="FL174" s="2">
        <v>4206</v>
      </c>
      <c r="FM174" s="2">
        <v>4193</v>
      </c>
      <c r="FN174" s="2">
        <v>4182</v>
      </c>
      <c r="FO174" s="2">
        <v>4109</v>
      </c>
      <c r="FP174" s="2">
        <v>3822</v>
      </c>
      <c r="FQ174" s="2">
        <v>3841</v>
      </c>
      <c r="FR174" s="2">
        <v>3821</v>
      </c>
      <c r="FS174" s="2">
        <v>3785</v>
      </c>
      <c r="FT174" s="2">
        <v>3709</v>
      </c>
      <c r="FU174" s="2">
        <v>3583</v>
      </c>
      <c r="FV174" s="2">
        <v>3630</v>
      </c>
      <c r="FW174" s="2">
        <v>3654</v>
      </c>
      <c r="FX174" s="2">
        <v>3772</v>
      </c>
      <c r="FY174" s="2">
        <v>3743</v>
      </c>
      <c r="FZ174" s="2">
        <v>3731</v>
      </c>
      <c r="GA174" s="2">
        <v>3700</v>
      </c>
      <c r="GB174" s="2">
        <v>3722</v>
      </c>
      <c r="GC174" s="2">
        <v>3735</v>
      </c>
      <c r="GD174" s="2">
        <v>3707</v>
      </c>
      <c r="GE174" s="2">
        <v>3651</v>
      </c>
      <c r="GF174" s="2">
        <v>3775</v>
      </c>
      <c r="GG174" s="2">
        <v>3827</v>
      </c>
      <c r="GH174" s="2">
        <v>3890</v>
      </c>
      <c r="GI174" s="2">
        <v>3878</v>
      </c>
      <c r="GJ174" s="2">
        <v>3751</v>
      </c>
      <c r="GK174" s="2">
        <v>3660</v>
      </c>
      <c r="GL174" s="2">
        <v>3696</v>
      </c>
      <c r="GM174" s="2">
        <v>3678</v>
      </c>
      <c r="GN174" s="2">
        <v>3651</v>
      </c>
      <c r="GO174" s="2">
        <v>3615</v>
      </c>
      <c r="GP174" s="2">
        <v>3554</v>
      </c>
      <c r="GQ174" s="2">
        <v>3461</v>
      </c>
      <c r="GR174" s="2">
        <v>3420</v>
      </c>
      <c r="GS174" s="2">
        <v>3458</v>
      </c>
      <c r="GT174" s="2">
        <v>3470</v>
      </c>
      <c r="GU174" s="2">
        <v>3499</v>
      </c>
      <c r="GV174" s="2">
        <v>3467</v>
      </c>
      <c r="GW174" s="2">
        <v>3610</v>
      </c>
      <c r="GX174" s="2">
        <v>3650</v>
      </c>
      <c r="GY174" s="2">
        <v>3631</v>
      </c>
      <c r="GZ174" s="2">
        <v>3644</v>
      </c>
      <c r="HA174" s="2">
        <v>3571</v>
      </c>
      <c r="HB174" s="2">
        <v>3433</v>
      </c>
      <c r="HC174" s="2">
        <v>3544</v>
      </c>
      <c r="HD174" s="2">
        <v>3608</v>
      </c>
      <c r="HE174" s="2">
        <v>3586</v>
      </c>
      <c r="HF174" s="2">
        <v>3538</v>
      </c>
      <c r="HG174" s="2">
        <v>3603</v>
      </c>
      <c r="HH174" s="2">
        <v>3610</v>
      </c>
      <c r="HI174" s="2">
        <v>3720</v>
      </c>
      <c r="HJ174" s="2">
        <v>3714</v>
      </c>
      <c r="HK174" s="2">
        <v>3807</v>
      </c>
      <c r="HL174" s="2">
        <v>3683</v>
      </c>
      <c r="HM174" s="2">
        <v>3719</v>
      </c>
      <c r="HN174" s="2">
        <v>3692</v>
      </c>
      <c r="HO174" s="2">
        <v>3684</v>
      </c>
      <c r="HP174" s="2">
        <v>3607</v>
      </c>
      <c r="HQ174" s="2">
        <v>3594</v>
      </c>
      <c r="HR174" s="2">
        <v>3533</v>
      </c>
      <c r="HS174" s="2">
        <v>3472</v>
      </c>
      <c r="HT174" s="2">
        <v>3511</v>
      </c>
      <c r="HU174" s="2">
        <v>3483</v>
      </c>
      <c r="HV174" s="2">
        <v>3495</v>
      </c>
      <c r="HW174" s="2">
        <v>3518</v>
      </c>
      <c r="HX174" s="2">
        <v>3505</v>
      </c>
      <c r="HY174" s="2">
        <v>3515</v>
      </c>
      <c r="HZ174" s="2">
        <v>3518</v>
      </c>
      <c r="IA174" s="2">
        <v>3558</v>
      </c>
      <c r="IB174" s="2">
        <v>3516</v>
      </c>
      <c r="IC174" s="2">
        <v>3559</v>
      </c>
      <c r="ID174" s="2">
        <v>3556</v>
      </c>
      <c r="IE174" s="2">
        <v>3596</v>
      </c>
      <c r="IF174" s="2">
        <v>3580</v>
      </c>
      <c r="IG174" s="2">
        <v>3599</v>
      </c>
      <c r="IH174" s="2">
        <v>3547</v>
      </c>
      <c r="II174" s="2">
        <v>3544</v>
      </c>
      <c r="IJ174" s="2">
        <v>3608</v>
      </c>
      <c r="IK174" s="2">
        <v>3542</v>
      </c>
      <c r="IL174" s="2">
        <v>3531</v>
      </c>
      <c r="IM174" s="2">
        <v>3501</v>
      </c>
      <c r="IN174" s="2">
        <v>3567</v>
      </c>
      <c r="IO174" s="2">
        <v>3714</v>
      </c>
      <c r="IP174" s="2">
        <v>3632</v>
      </c>
      <c r="IQ174" s="2">
        <v>3550</v>
      </c>
      <c r="IR174" s="2">
        <v>3565</v>
      </c>
      <c r="IS174" s="2">
        <v>3815</v>
      </c>
      <c r="IT174" s="2">
        <v>3735</v>
      </c>
    </row>
    <row r="175" spans="1:254" ht="15.9" customHeight="1">
      <c r="A175" s="61" t="s">
        <v>344</v>
      </c>
      <c r="B175" s="6" t="s">
        <v>345</v>
      </c>
      <c r="C175" s="15">
        <v>5517</v>
      </c>
      <c r="D175" s="16">
        <v>-125</v>
      </c>
      <c r="E175" s="13">
        <v>5642</v>
      </c>
      <c r="F175" s="13">
        <v>5684</v>
      </c>
      <c r="G175" s="13">
        <v>5515</v>
      </c>
      <c r="H175" s="13">
        <v>5323</v>
      </c>
      <c r="I175" s="13">
        <v>5368</v>
      </c>
      <c r="J175" s="13">
        <v>5488</v>
      </c>
      <c r="K175" s="13">
        <v>5596</v>
      </c>
      <c r="L175" s="13">
        <v>5905</v>
      </c>
      <c r="M175" s="13">
        <v>6085</v>
      </c>
      <c r="N175" s="13">
        <v>5974</v>
      </c>
      <c r="O175" s="13">
        <v>5988</v>
      </c>
      <c r="P175" s="13">
        <v>5959</v>
      </c>
      <c r="Q175" s="13">
        <v>5939</v>
      </c>
      <c r="R175" s="13">
        <v>5845</v>
      </c>
      <c r="S175" s="13">
        <v>6114</v>
      </c>
      <c r="T175" s="13">
        <v>6330</v>
      </c>
      <c r="U175" s="13">
        <v>6148</v>
      </c>
      <c r="V175" s="13">
        <v>6130</v>
      </c>
      <c r="W175" s="13">
        <v>6351</v>
      </c>
      <c r="X175" s="13">
        <v>6382</v>
      </c>
      <c r="Y175" s="13">
        <v>6468</v>
      </c>
      <c r="Z175" s="13">
        <v>6808</v>
      </c>
      <c r="AA175" s="13">
        <v>6857</v>
      </c>
      <c r="AB175" s="13">
        <v>6772</v>
      </c>
      <c r="AC175" s="13">
        <v>6643</v>
      </c>
      <c r="AD175" s="13">
        <v>6726</v>
      </c>
      <c r="AE175" s="13">
        <v>6722</v>
      </c>
      <c r="AF175" s="13">
        <v>6797</v>
      </c>
      <c r="AG175" s="13">
        <v>6720</v>
      </c>
      <c r="AH175" s="13">
        <v>6673</v>
      </c>
      <c r="AI175" s="13">
        <v>6732</v>
      </c>
      <c r="AJ175" s="13">
        <v>6635</v>
      </c>
      <c r="AK175" s="13">
        <v>6736</v>
      </c>
      <c r="AL175" s="13">
        <v>6829</v>
      </c>
      <c r="AM175" s="13">
        <v>6611</v>
      </c>
      <c r="AN175" s="13">
        <v>6467</v>
      </c>
      <c r="AO175" s="13">
        <v>6237</v>
      </c>
      <c r="AP175" s="13">
        <v>6342</v>
      </c>
      <c r="AQ175" s="13">
        <v>5773</v>
      </c>
      <c r="AR175" s="13">
        <v>5801</v>
      </c>
      <c r="AS175" s="13">
        <v>5935</v>
      </c>
      <c r="AT175" s="13">
        <v>5997</v>
      </c>
      <c r="AU175" s="13">
        <v>5745</v>
      </c>
      <c r="AV175" s="13">
        <v>5854</v>
      </c>
      <c r="AW175" s="13">
        <v>5786</v>
      </c>
      <c r="AX175" s="13">
        <v>5802</v>
      </c>
      <c r="AY175" s="13">
        <v>6067</v>
      </c>
      <c r="AZ175" s="13">
        <v>6087</v>
      </c>
      <c r="BA175" s="13">
        <v>6538</v>
      </c>
      <c r="BB175" s="13">
        <v>6568</v>
      </c>
      <c r="BC175" s="13">
        <v>6475</v>
      </c>
      <c r="BD175" s="13">
        <v>6603</v>
      </c>
      <c r="BE175" s="13">
        <v>6442</v>
      </c>
      <c r="BF175" s="13">
        <v>5966</v>
      </c>
      <c r="BG175" s="13">
        <v>6089</v>
      </c>
      <c r="BH175" s="13">
        <v>6088</v>
      </c>
      <c r="BI175" s="13">
        <v>6422</v>
      </c>
      <c r="BJ175" s="13">
        <v>6470</v>
      </c>
      <c r="BK175" s="13">
        <v>6845</v>
      </c>
      <c r="BL175" s="13">
        <v>6929</v>
      </c>
      <c r="BM175" s="67">
        <v>7267</v>
      </c>
      <c r="BN175" s="67">
        <v>7346</v>
      </c>
      <c r="BO175" s="67">
        <v>7165</v>
      </c>
      <c r="BP175" s="67">
        <v>7046</v>
      </c>
      <c r="BQ175" s="67">
        <v>7025</v>
      </c>
      <c r="BR175" s="67">
        <v>6734</v>
      </c>
      <c r="BS175" s="67">
        <v>6838</v>
      </c>
      <c r="BT175" s="67">
        <v>6797</v>
      </c>
      <c r="BU175" s="67">
        <v>5982</v>
      </c>
      <c r="BV175" s="67">
        <v>6073</v>
      </c>
      <c r="BW175" s="67">
        <v>6077</v>
      </c>
      <c r="BX175" s="67">
        <v>6052</v>
      </c>
      <c r="BY175" s="67">
        <v>6145</v>
      </c>
      <c r="BZ175" s="67">
        <v>6139</v>
      </c>
      <c r="CA175" s="516">
        <v>6141</v>
      </c>
      <c r="CB175" s="516">
        <v>6188</v>
      </c>
      <c r="CC175" s="516">
        <v>6110</v>
      </c>
      <c r="CD175" s="516">
        <v>6326</v>
      </c>
      <c r="CE175" s="516">
        <v>6243</v>
      </c>
      <c r="CF175" s="516">
        <v>6333</v>
      </c>
      <c r="CG175" s="516">
        <v>6385</v>
      </c>
      <c r="CH175" s="516">
        <v>6300</v>
      </c>
      <c r="CI175" s="516">
        <v>6075</v>
      </c>
      <c r="CJ175" s="516">
        <v>6063</v>
      </c>
      <c r="CK175" s="516">
        <v>6113</v>
      </c>
      <c r="CL175" s="516">
        <v>6022</v>
      </c>
      <c r="CM175" s="516">
        <v>6200</v>
      </c>
      <c r="CN175" s="516">
        <v>5862</v>
      </c>
      <c r="CO175" s="516">
        <v>5995</v>
      </c>
      <c r="CP175" s="516">
        <v>6216</v>
      </c>
      <c r="CQ175" s="516">
        <v>6306</v>
      </c>
      <c r="CR175" s="516">
        <v>6332</v>
      </c>
      <c r="CS175" s="516">
        <v>6048</v>
      </c>
      <c r="CT175" s="516">
        <v>5918</v>
      </c>
      <c r="CU175" s="516">
        <v>6195</v>
      </c>
      <c r="CV175" s="516">
        <v>6352</v>
      </c>
      <c r="CW175" s="516">
        <v>6227</v>
      </c>
      <c r="CX175" s="516">
        <v>6044</v>
      </c>
      <c r="CY175" s="516">
        <v>6112</v>
      </c>
      <c r="CZ175" s="516">
        <v>6125</v>
      </c>
      <c r="DA175" s="2">
        <v>6239</v>
      </c>
      <c r="DB175" s="2">
        <v>6120</v>
      </c>
      <c r="DC175" s="2">
        <v>5944</v>
      </c>
      <c r="DD175" s="2">
        <v>6391</v>
      </c>
      <c r="DE175" s="2">
        <v>6553</v>
      </c>
      <c r="DF175" s="2">
        <v>6457</v>
      </c>
      <c r="DG175" s="2">
        <v>6690</v>
      </c>
      <c r="DH175" s="2">
        <v>6890</v>
      </c>
      <c r="DI175" s="2">
        <v>6986</v>
      </c>
      <c r="DJ175" s="2">
        <v>6662</v>
      </c>
      <c r="DK175" s="2">
        <v>6531</v>
      </c>
      <c r="DL175" s="2">
        <v>6617</v>
      </c>
      <c r="DM175" s="2">
        <v>6688</v>
      </c>
      <c r="DN175" s="2">
        <v>6664</v>
      </c>
      <c r="DO175" s="2">
        <v>6695</v>
      </c>
      <c r="DP175" s="2">
        <v>6700</v>
      </c>
      <c r="DQ175" s="2">
        <v>6284</v>
      </c>
      <c r="DR175" s="2">
        <v>6342</v>
      </c>
      <c r="DS175" s="2">
        <v>6408</v>
      </c>
      <c r="DT175" s="2">
        <v>6022</v>
      </c>
      <c r="DU175" s="2">
        <v>5972</v>
      </c>
      <c r="DV175" s="2">
        <v>5753</v>
      </c>
      <c r="DW175" s="2">
        <v>5621</v>
      </c>
      <c r="DX175" s="2">
        <v>5753</v>
      </c>
      <c r="DY175" s="2">
        <v>5825</v>
      </c>
      <c r="DZ175" s="2">
        <v>5557</v>
      </c>
      <c r="EA175" s="2">
        <v>5563</v>
      </c>
      <c r="EB175" s="2">
        <v>5759</v>
      </c>
      <c r="EC175" s="2">
        <v>5571</v>
      </c>
      <c r="ED175" s="2">
        <v>5472</v>
      </c>
      <c r="EE175" s="2">
        <v>5560</v>
      </c>
      <c r="EF175" s="2">
        <v>5767</v>
      </c>
      <c r="EG175" s="2">
        <v>5743</v>
      </c>
      <c r="EH175" s="2">
        <v>5740</v>
      </c>
      <c r="EI175" s="2">
        <v>5741</v>
      </c>
      <c r="EJ175" s="2">
        <v>5883</v>
      </c>
      <c r="EK175" s="2">
        <v>5885</v>
      </c>
      <c r="EL175" s="2">
        <v>5697</v>
      </c>
      <c r="EM175" s="2">
        <v>5680</v>
      </c>
      <c r="EN175" s="2">
        <v>5622</v>
      </c>
      <c r="EO175" s="2">
        <v>5533</v>
      </c>
      <c r="EP175" s="2">
        <v>5447</v>
      </c>
      <c r="EQ175" s="2">
        <v>5455</v>
      </c>
      <c r="ER175" s="2">
        <v>5508</v>
      </c>
      <c r="ES175" s="2">
        <v>5218</v>
      </c>
      <c r="ET175" s="2">
        <v>5028</v>
      </c>
      <c r="EU175" s="2">
        <v>5043</v>
      </c>
      <c r="EV175" s="2">
        <v>5048</v>
      </c>
      <c r="EW175" s="2">
        <v>5063</v>
      </c>
      <c r="EX175" s="2">
        <v>5060</v>
      </c>
      <c r="EY175" s="2">
        <v>5054</v>
      </c>
      <c r="EZ175" s="2">
        <v>5068</v>
      </c>
      <c r="FA175" s="2">
        <v>5045</v>
      </c>
      <c r="FB175" s="2">
        <v>4829</v>
      </c>
      <c r="FC175" s="2">
        <v>4809</v>
      </c>
      <c r="FD175" s="2">
        <v>4829</v>
      </c>
      <c r="FE175" s="2">
        <v>4925</v>
      </c>
      <c r="FF175" s="2">
        <v>4909</v>
      </c>
      <c r="FG175" s="2">
        <v>4797</v>
      </c>
      <c r="FH175" s="2">
        <v>4865</v>
      </c>
      <c r="FI175" s="2">
        <v>4895</v>
      </c>
      <c r="FJ175" s="2">
        <v>4859</v>
      </c>
      <c r="FK175" s="2">
        <v>4771</v>
      </c>
      <c r="FL175" s="2">
        <v>4770</v>
      </c>
      <c r="FM175" s="2">
        <v>4821</v>
      </c>
      <c r="FN175" s="2">
        <v>4794</v>
      </c>
      <c r="FO175" s="2">
        <v>4800</v>
      </c>
      <c r="FP175" s="2">
        <v>4948</v>
      </c>
      <c r="FQ175" s="2">
        <v>4906</v>
      </c>
      <c r="FR175" s="2">
        <v>4828</v>
      </c>
      <c r="FS175" s="2">
        <v>4825</v>
      </c>
      <c r="FT175" s="2">
        <v>4852</v>
      </c>
      <c r="FU175" s="2">
        <v>4851</v>
      </c>
      <c r="FV175" s="2">
        <v>4730</v>
      </c>
      <c r="FW175" s="2">
        <v>4624</v>
      </c>
      <c r="FX175" s="2">
        <v>4909</v>
      </c>
      <c r="FY175" s="2">
        <v>4846</v>
      </c>
      <c r="FZ175" s="2">
        <v>5033</v>
      </c>
      <c r="GA175" s="2">
        <v>4833</v>
      </c>
      <c r="GB175" s="2">
        <v>4884</v>
      </c>
      <c r="GC175" s="2">
        <v>4864</v>
      </c>
      <c r="GD175" s="2">
        <v>4843</v>
      </c>
      <c r="GE175" s="2">
        <v>4912</v>
      </c>
      <c r="GF175" s="2">
        <v>4823</v>
      </c>
      <c r="GG175" s="2">
        <v>4826</v>
      </c>
      <c r="GH175" s="2">
        <v>4717</v>
      </c>
      <c r="GI175" s="2">
        <v>4942</v>
      </c>
      <c r="GJ175" s="2">
        <v>4885</v>
      </c>
      <c r="GK175" s="2">
        <v>4433</v>
      </c>
      <c r="GL175" s="2">
        <v>4574</v>
      </c>
      <c r="GM175" s="2">
        <v>4542</v>
      </c>
      <c r="GN175" s="2">
        <v>4455</v>
      </c>
      <c r="GO175" s="2">
        <v>4414</v>
      </c>
      <c r="GP175" s="2">
        <v>4337</v>
      </c>
      <c r="GQ175" s="2">
        <v>4349</v>
      </c>
      <c r="GR175" s="2">
        <v>4292</v>
      </c>
      <c r="GS175" s="2">
        <v>4420</v>
      </c>
      <c r="GT175" s="2">
        <v>4418</v>
      </c>
      <c r="GU175" s="2">
        <v>4209</v>
      </c>
      <c r="GV175" s="2">
        <v>4198</v>
      </c>
      <c r="GW175" s="2">
        <v>4239</v>
      </c>
      <c r="GX175" s="2">
        <v>4189</v>
      </c>
      <c r="GY175" s="2">
        <v>4082</v>
      </c>
      <c r="GZ175" s="2">
        <v>4158</v>
      </c>
      <c r="HA175" s="2">
        <v>3997</v>
      </c>
      <c r="HB175" s="2">
        <v>3891</v>
      </c>
      <c r="HC175" s="2">
        <v>4001</v>
      </c>
      <c r="HD175" s="2">
        <v>4056</v>
      </c>
      <c r="HE175" s="2">
        <v>4113</v>
      </c>
      <c r="HF175" s="2">
        <v>4172</v>
      </c>
      <c r="HG175" s="2">
        <v>4057</v>
      </c>
      <c r="HH175" s="2">
        <v>4060</v>
      </c>
      <c r="HI175" s="2">
        <v>4108</v>
      </c>
      <c r="HJ175" s="2">
        <v>4154</v>
      </c>
      <c r="HK175" s="2">
        <v>4057</v>
      </c>
      <c r="HL175" s="2">
        <v>4020</v>
      </c>
      <c r="HM175" s="2">
        <v>4089</v>
      </c>
      <c r="HN175" s="2">
        <v>4080</v>
      </c>
      <c r="HO175" s="2">
        <v>4095</v>
      </c>
      <c r="HP175" s="2">
        <v>4092</v>
      </c>
      <c r="HQ175" s="2">
        <v>4014</v>
      </c>
      <c r="HR175" s="2">
        <v>4039</v>
      </c>
      <c r="HS175" s="2">
        <v>4003</v>
      </c>
      <c r="HT175" s="2">
        <v>4047</v>
      </c>
      <c r="HU175" s="2">
        <v>3986</v>
      </c>
      <c r="HV175" s="2">
        <v>4069</v>
      </c>
      <c r="HW175" s="2">
        <v>4087</v>
      </c>
      <c r="HX175" s="2">
        <v>3978</v>
      </c>
      <c r="HY175" s="2">
        <v>3936</v>
      </c>
      <c r="HZ175" s="2">
        <v>3888</v>
      </c>
      <c r="IA175" s="2">
        <v>3875</v>
      </c>
      <c r="IB175" s="2">
        <v>3895</v>
      </c>
      <c r="IC175" s="2">
        <v>3932</v>
      </c>
      <c r="ID175" s="2">
        <v>3845</v>
      </c>
      <c r="IE175" s="2">
        <v>3857</v>
      </c>
      <c r="IF175" s="2">
        <v>3859</v>
      </c>
      <c r="IG175" s="2">
        <v>3902</v>
      </c>
      <c r="IH175" s="2">
        <v>3954</v>
      </c>
      <c r="II175" s="2">
        <v>3956</v>
      </c>
      <c r="IJ175" s="2">
        <v>3939</v>
      </c>
      <c r="IK175" s="2">
        <v>3909</v>
      </c>
      <c r="IL175" s="2">
        <v>3843</v>
      </c>
      <c r="IM175" s="2">
        <v>3881</v>
      </c>
      <c r="IN175" s="2">
        <v>3844</v>
      </c>
      <c r="IO175" s="2">
        <v>3744</v>
      </c>
      <c r="IP175" s="2">
        <v>3703</v>
      </c>
      <c r="IQ175" s="2">
        <v>3725</v>
      </c>
      <c r="IR175" s="2">
        <v>3596</v>
      </c>
      <c r="IS175" s="2">
        <v>3546</v>
      </c>
      <c r="IT175" s="2">
        <v>3461</v>
      </c>
    </row>
    <row r="176" spans="1:254" ht="15.9" customHeight="1">
      <c r="A176" s="61" t="s">
        <v>346</v>
      </c>
      <c r="B176" s="6" t="s">
        <v>347</v>
      </c>
      <c r="C176" s="15">
        <v>2403</v>
      </c>
      <c r="D176" s="16">
        <v>-105</v>
      </c>
      <c r="E176" s="13">
        <v>2508</v>
      </c>
      <c r="F176" s="13">
        <v>2504</v>
      </c>
      <c r="G176" s="13">
        <v>2437</v>
      </c>
      <c r="H176" s="13">
        <v>2389</v>
      </c>
      <c r="I176" s="13">
        <v>2422</v>
      </c>
      <c r="J176" s="13">
        <v>2404</v>
      </c>
      <c r="K176" s="13">
        <v>2399</v>
      </c>
      <c r="L176" s="13">
        <v>2448</v>
      </c>
      <c r="M176" s="13">
        <v>2529</v>
      </c>
      <c r="N176" s="13">
        <v>2506</v>
      </c>
      <c r="O176" s="13">
        <v>2517</v>
      </c>
      <c r="P176" s="13">
        <v>2516</v>
      </c>
      <c r="Q176" s="13">
        <v>2507</v>
      </c>
      <c r="R176" s="13">
        <v>2460</v>
      </c>
      <c r="S176" s="13">
        <v>2581</v>
      </c>
      <c r="T176" s="13">
        <v>2588</v>
      </c>
      <c r="U176" s="13">
        <v>2589</v>
      </c>
      <c r="V176" s="13">
        <v>2551</v>
      </c>
      <c r="W176" s="13">
        <v>2578</v>
      </c>
      <c r="X176" s="13">
        <v>2562</v>
      </c>
      <c r="Y176" s="13">
        <v>2588</v>
      </c>
      <c r="Z176" s="13">
        <v>2676</v>
      </c>
      <c r="AA176" s="13">
        <v>2739</v>
      </c>
      <c r="AB176" s="13">
        <v>2685</v>
      </c>
      <c r="AC176" s="13">
        <v>2655</v>
      </c>
      <c r="AD176" s="13">
        <v>2668</v>
      </c>
      <c r="AE176" s="13">
        <v>2701</v>
      </c>
      <c r="AF176" s="13">
        <v>2733</v>
      </c>
      <c r="AG176" s="13">
        <v>2736</v>
      </c>
      <c r="AH176" s="13">
        <v>2704</v>
      </c>
      <c r="AI176" s="13">
        <v>2718</v>
      </c>
      <c r="AJ176" s="13">
        <v>2712</v>
      </c>
      <c r="AK176" s="13">
        <v>2781</v>
      </c>
      <c r="AL176" s="13">
        <v>2796</v>
      </c>
      <c r="AM176" s="13">
        <v>2835</v>
      </c>
      <c r="AN176" s="13">
        <v>2767</v>
      </c>
      <c r="AO176" s="13">
        <v>2758</v>
      </c>
      <c r="AP176" s="13">
        <v>2810</v>
      </c>
      <c r="AQ176" s="13">
        <v>2688</v>
      </c>
      <c r="AR176" s="13">
        <v>2664</v>
      </c>
      <c r="AS176" s="13">
        <v>2744</v>
      </c>
      <c r="AT176" s="13">
        <v>2752</v>
      </c>
      <c r="AU176" s="13">
        <v>2695</v>
      </c>
      <c r="AV176" s="13">
        <v>2772</v>
      </c>
      <c r="AW176" s="13">
        <v>2763</v>
      </c>
      <c r="AX176" s="13">
        <v>2705</v>
      </c>
      <c r="AY176" s="13">
        <v>2704</v>
      </c>
      <c r="AZ176" s="13">
        <v>2732</v>
      </c>
      <c r="BA176" s="13">
        <v>2829</v>
      </c>
      <c r="BB176" s="13">
        <v>2779</v>
      </c>
      <c r="BC176" s="13">
        <v>2761</v>
      </c>
      <c r="BD176" s="13">
        <v>2865</v>
      </c>
      <c r="BE176" s="13">
        <v>2830</v>
      </c>
      <c r="BF176" s="13">
        <v>2637</v>
      </c>
      <c r="BG176" s="13">
        <v>2655</v>
      </c>
      <c r="BH176" s="13">
        <v>2704</v>
      </c>
      <c r="BI176" s="13">
        <v>2802</v>
      </c>
      <c r="BJ176" s="13">
        <v>2849</v>
      </c>
      <c r="BK176" s="13">
        <v>2921</v>
      </c>
      <c r="BL176" s="13">
        <v>2919</v>
      </c>
      <c r="BM176" s="67">
        <v>3055</v>
      </c>
      <c r="BN176" s="67">
        <v>3045</v>
      </c>
      <c r="BO176" s="67">
        <v>3010</v>
      </c>
      <c r="BP176" s="67">
        <v>2918</v>
      </c>
      <c r="BQ176" s="67">
        <v>2924</v>
      </c>
      <c r="BR176" s="67">
        <v>2789</v>
      </c>
      <c r="BS176" s="67">
        <v>2710</v>
      </c>
      <c r="BT176" s="67">
        <v>2733</v>
      </c>
      <c r="BU176" s="67">
        <v>2543</v>
      </c>
      <c r="BV176" s="67">
        <v>2582</v>
      </c>
      <c r="BW176" s="67">
        <v>2572</v>
      </c>
      <c r="BX176" s="67">
        <v>2510</v>
      </c>
      <c r="BY176" s="67">
        <v>2588</v>
      </c>
      <c r="BZ176" s="67">
        <v>2543</v>
      </c>
      <c r="CA176" s="516">
        <v>2537</v>
      </c>
      <c r="CB176" s="516">
        <v>2610</v>
      </c>
      <c r="CC176" s="516">
        <v>2585</v>
      </c>
      <c r="CD176" s="516">
        <v>2654</v>
      </c>
      <c r="CE176" s="516">
        <v>2657</v>
      </c>
      <c r="CF176" s="516">
        <v>2654</v>
      </c>
      <c r="CG176" s="516">
        <v>2641</v>
      </c>
      <c r="CH176" s="516">
        <v>2679</v>
      </c>
      <c r="CI176" s="516">
        <v>2576</v>
      </c>
      <c r="CJ176" s="516">
        <v>2551</v>
      </c>
      <c r="CK176" s="516">
        <v>2535</v>
      </c>
      <c r="CL176" s="516">
        <v>2522</v>
      </c>
      <c r="CM176" s="516">
        <v>2576</v>
      </c>
      <c r="CN176" s="516">
        <v>2521</v>
      </c>
      <c r="CO176" s="516">
        <v>2534</v>
      </c>
      <c r="CP176" s="516">
        <v>2653</v>
      </c>
      <c r="CQ176" s="516">
        <v>2633</v>
      </c>
      <c r="CR176" s="516">
        <v>2700</v>
      </c>
      <c r="CS176" s="516">
        <v>2592</v>
      </c>
      <c r="CT176" s="516">
        <v>2525</v>
      </c>
      <c r="CU176" s="516">
        <v>2694</v>
      </c>
      <c r="CV176" s="516">
        <v>2763</v>
      </c>
      <c r="CW176" s="516">
        <v>2676</v>
      </c>
      <c r="CX176" s="516">
        <v>2640</v>
      </c>
      <c r="CY176" s="516">
        <v>2642</v>
      </c>
      <c r="CZ176" s="516">
        <v>2664</v>
      </c>
      <c r="DA176" s="2">
        <v>2745</v>
      </c>
      <c r="DB176" s="2">
        <v>2741</v>
      </c>
      <c r="DC176" s="2">
        <v>2722</v>
      </c>
      <c r="DD176" s="2">
        <v>2857</v>
      </c>
      <c r="DE176" s="2">
        <v>2994</v>
      </c>
      <c r="DF176" s="2">
        <v>2935</v>
      </c>
      <c r="DG176" s="2">
        <v>3025</v>
      </c>
      <c r="DH176" s="2">
        <v>3150</v>
      </c>
      <c r="DI176" s="2">
        <v>3215</v>
      </c>
      <c r="DJ176" s="2">
        <v>3185</v>
      </c>
      <c r="DK176" s="2">
        <v>3080</v>
      </c>
      <c r="DL176" s="2">
        <v>3050</v>
      </c>
      <c r="DM176" s="2">
        <v>3095</v>
      </c>
      <c r="DN176" s="2">
        <v>3035</v>
      </c>
      <c r="DO176" s="2">
        <v>2983</v>
      </c>
      <c r="DP176" s="2">
        <v>2878</v>
      </c>
      <c r="DQ176" s="2">
        <v>2791</v>
      </c>
      <c r="DR176" s="2">
        <v>2736</v>
      </c>
      <c r="DS176" s="2">
        <v>2612</v>
      </c>
      <c r="DT176" s="2">
        <v>2575</v>
      </c>
      <c r="DU176" s="2">
        <v>2564</v>
      </c>
      <c r="DV176" s="2">
        <v>2526</v>
      </c>
      <c r="DW176" s="2">
        <v>2450</v>
      </c>
      <c r="DX176" s="2">
        <v>2451</v>
      </c>
      <c r="DY176" s="2">
        <v>2345</v>
      </c>
      <c r="DZ176" s="2">
        <v>2308</v>
      </c>
      <c r="EA176" s="2">
        <v>2228</v>
      </c>
      <c r="EB176" s="2">
        <v>2230</v>
      </c>
      <c r="EC176" s="2">
        <v>2230</v>
      </c>
      <c r="ED176" s="2">
        <v>2226</v>
      </c>
      <c r="EE176" s="2">
        <v>2238</v>
      </c>
      <c r="EF176" s="2">
        <v>2311</v>
      </c>
      <c r="EG176" s="2">
        <v>2329</v>
      </c>
      <c r="EH176" s="2">
        <v>2306</v>
      </c>
      <c r="EI176" s="2">
        <v>2321</v>
      </c>
      <c r="EJ176" s="2">
        <v>2390</v>
      </c>
      <c r="EK176" s="2">
        <v>2409</v>
      </c>
      <c r="EL176" s="2">
        <v>2392</v>
      </c>
      <c r="EM176" s="2">
        <v>2370</v>
      </c>
      <c r="EN176" s="2">
        <v>2378</v>
      </c>
      <c r="EO176" s="2">
        <v>2375</v>
      </c>
      <c r="EP176" s="2">
        <v>2334</v>
      </c>
      <c r="EQ176" s="2">
        <v>2309</v>
      </c>
      <c r="ER176" s="2">
        <v>2324</v>
      </c>
      <c r="ES176" s="2">
        <v>2290</v>
      </c>
      <c r="ET176" s="2">
        <v>2275</v>
      </c>
      <c r="EU176" s="2">
        <v>2309</v>
      </c>
      <c r="EV176" s="2">
        <v>2257</v>
      </c>
      <c r="EW176" s="2">
        <v>2277</v>
      </c>
      <c r="EX176" s="2">
        <v>2244</v>
      </c>
      <c r="EY176" s="2">
        <v>2300</v>
      </c>
      <c r="EZ176" s="2">
        <v>2300</v>
      </c>
      <c r="FA176" s="2">
        <v>2231</v>
      </c>
      <c r="FB176" s="2">
        <v>2210</v>
      </c>
      <c r="FC176" s="2">
        <v>2147</v>
      </c>
      <c r="FD176" s="2">
        <v>2113</v>
      </c>
      <c r="FE176" s="2">
        <v>2174</v>
      </c>
      <c r="FF176" s="2">
        <v>2148</v>
      </c>
      <c r="FG176" s="2">
        <v>2111</v>
      </c>
      <c r="FH176" s="2">
        <v>2163</v>
      </c>
      <c r="FI176" s="2">
        <v>2140</v>
      </c>
      <c r="FJ176" s="2">
        <v>2126</v>
      </c>
      <c r="FK176" s="2">
        <v>2101</v>
      </c>
      <c r="FL176" s="2">
        <v>2136</v>
      </c>
      <c r="FM176" s="2">
        <v>2090</v>
      </c>
      <c r="FN176" s="2">
        <v>2108</v>
      </c>
      <c r="FO176" s="2">
        <v>2145</v>
      </c>
      <c r="FP176" s="2">
        <v>2134</v>
      </c>
      <c r="FQ176" s="2">
        <v>2130</v>
      </c>
      <c r="FR176" s="2">
        <v>2138</v>
      </c>
      <c r="FS176" s="2">
        <v>2110</v>
      </c>
      <c r="FT176" s="2">
        <v>2102</v>
      </c>
      <c r="FU176" s="2">
        <v>2065</v>
      </c>
      <c r="FV176" s="2">
        <v>2016</v>
      </c>
      <c r="FW176" s="2">
        <v>2002</v>
      </c>
      <c r="FX176" s="2">
        <v>2044</v>
      </c>
      <c r="FY176" s="2">
        <v>2030</v>
      </c>
      <c r="FZ176" s="2">
        <v>2092</v>
      </c>
      <c r="GA176" s="2">
        <v>2070</v>
      </c>
      <c r="GB176" s="2">
        <v>2057</v>
      </c>
      <c r="GC176" s="2">
        <v>2152</v>
      </c>
      <c r="GD176" s="2">
        <v>2146</v>
      </c>
      <c r="GE176" s="2">
        <v>2108</v>
      </c>
      <c r="GF176" s="2">
        <v>2101</v>
      </c>
      <c r="GG176" s="2">
        <v>2137</v>
      </c>
      <c r="GH176" s="2">
        <v>2060</v>
      </c>
      <c r="GI176" s="2">
        <v>2082</v>
      </c>
      <c r="GJ176" s="2">
        <v>2048</v>
      </c>
      <c r="GK176" s="2">
        <v>2015</v>
      </c>
      <c r="GL176" s="2">
        <v>2086</v>
      </c>
      <c r="GM176" s="2">
        <v>2035</v>
      </c>
      <c r="GN176" s="2">
        <v>2040</v>
      </c>
      <c r="GO176" s="2">
        <v>2021</v>
      </c>
      <c r="GP176" s="2">
        <v>1977</v>
      </c>
      <c r="GQ176" s="2">
        <v>2008</v>
      </c>
      <c r="GR176" s="2">
        <v>1971</v>
      </c>
      <c r="GS176" s="2">
        <v>1984</v>
      </c>
      <c r="GT176" s="2">
        <v>1983</v>
      </c>
      <c r="GU176" s="2">
        <v>1932</v>
      </c>
      <c r="GV176" s="2">
        <v>1918</v>
      </c>
      <c r="GW176" s="2">
        <v>1976</v>
      </c>
      <c r="GX176" s="2">
        <v>1971</v>
      </c>
      <c r="GY176" s="2">
        <v>2000</v>
      </c>
      <c r="GZ176" s="2">
        <v>2007</v>
      </c>
      <c r="HA176" s="2">
        <v>1936</v>
      </c>
      <c r="HB176" s="2">
        <v>1947</v>
      </c>
      <c r="HC176" s="2">
        <v>1980</v>
      </c>
      <c r="HD176" s="2">
        <v>2008</v>
      </c>
      <c r="HE176" s="2">
        <v>2020</v>
      </c>
      <c r="HF176" s="2">
        <v>2009</v>
      </c>
      <c r="HG176" s="2">
        <v>2005</v>
      </c>
      <c r="HH176" s="2">
        <v>1964</v>
      </c>
      <c r="HI176" s="2">
        <v>1976</v>
      </c>
      <c r="HJ176" s="2">
        <v>1983</v>
      </c>
      <c r="HK176" s="2">
        <v>1976</v>
      </c>
      <c r="HL176" s="2">
        <v>1985</v>
      </c>
      <c r="HM176" s="2">
        <v>2022</v>
      </c>
      <c r="HN176" s="2">
        <v>2034</v>
      </c>
      <c r="HO176" s="2">
        <v>2077</v>
      </c>
      <c r="HP176" s="2">
        <v>2044</v>
      </c>
      <c r="HQ176" s="2">
        <v>2021</v>
      </c>
      <c r="HR176" s="2">
        <v>2016</v>
      </c>
      <c r="HS176" s="2">
        <v>2014</v>
      </c>
      <c r="HT176" s="2">
        <v>2024</v>
      </c>
      <c r="HU176" s="2">
        <v>1989</v>
      </c>
      <c r="HV176" s="2">
        <v>1990</v>
      </c>
      <c r="HW176" s="2">
        <v>1991</v>
      </c>
      <c r="HX176" s="2">
        <v>1970</v>
      </c>
      <c r="HY176" s="2">
        <v>1988</v>
      </c>
      <c r="HZ176" s="2">
        <v>1967</v>
      </c>
      <c r="IA176" s="2">
        <v>1989</v>
      </c>
      <c r="IB176" s="2">
        <v>2019</v>
      </c>
      <c r="IC176" s="2">
        <v>2050</v>
      </c>
      <c r="ID176" s="2">
        <v>2032</v>
      </c>
      <c r="IE176" s="2">
        <v>2043</v>
      </c>
      <c r="IF176" s="2">
        <v>2044</v>
      </c>
      <c r="IG176" s="2">
        <v>2023</v>
      </c>
      <c r="IH176" s="2">
        <v>2010</v>
      </c>
      <c r="II176" s="2">
        <v>2029</v>
      </c>
      <c r="IJ176" s="2">
        <v>2057</v>
      </c>
      <c r="IK176" s="2">
        <v>2070</v>
      </c>
      <c r="IL176" s="2">
        <v>2039</v>
      </c>
      <c r="IM176" s="2">
        <v>2104</v>
      </c>
      <c r="IN176" s="2">
        <v>2088</v>
      </c>
      <c r="IO176" s="2">
        <v>1994</v>
      </c>
      <c r="IP176" s="2">
        <v>2015</v>
      </c>
      <c r="IQ176" s="2">
        <v>2029</v>
      </c>
      <c r="IR176" s="2">
        <v>1995</v>
      </c>
      <c r="IS176" s="2">
        <v>1985</v>
      </c>
      <c r="IT176" s="2">
        <v>1976</v>
      </c>
    </row>
    <row r="177" spans="1:254" ht="15.9" customHeight="1">
      <c r="A177" s="61" t="s">
        <v>348</v>
      </c>
      <c r="B177" s="6" t="s">
        <v>349</v>
      </c>
      <c r="C177" s="15">
        <v>1523</v>
      </c>
      <c r="D177" s="16">
        <v>-14</v>
      </c>
      <c r="E177" s="13">
        <v>1537</v>
      </c>
      <c r="F177" s="13">
        <v>1529</v>
      </c>
      <c r="G177" s="13">
        <v>1452</v>
      </c>
      <c r="H177" s="13">
        <v>1525</v>
      </c>
      <c r="I177" s="13">
        <v>1483</v>
      </c>
      <c r="J177" s="13">
        <v>1475</v>
      </c>
      <c r="K177" s="13">
        <v>1467</v>
      </c>
      <c r="L177" s="13">
        <v>1481</v>
      </c>
      <c r="M177" s="13">
        <v>1540</v>
      </c>
      <c r="N177" s="13">
        <v>1502</v>
      </c>
      <c r="O177" s="13">
        <v>1521</v>
      </c>
      <c r="P177" s="13">
        <v>1524</v>
      </c>
      <c r="Q177" s="13">
        <v>1537</v>
      </c>
      <c r="R177" s="13">
        <v>1482</v>
      </c>
      <c r="S177" s="13">
        <v>1527</v>
      </c>
      <c r="T177" s="13">
        <v>1530</v>
      </c>
      <c r="U177" s="13">
        <v>1507</v>
      </c>
      <c r="V177" s="13">
        <v>1468</v>
      </c>
      <c r="W177" s="13">
        <v>1478</v>
      </c>
      <c r="X177" s="13">
        <v>1486</v>
      </c>
      <c r="Y177" s="13">
        <v>1464</v>
      </c>
      <c r="Z177" s="13">
        <v>1512</v>
      </c>
      <c r="AA177" s="13">
        <v>1558</v>
      </c>
      <c r="AB177" s="13">
        <v>1559</v>
      </c>
      <c r="AC177" s="13">
        <v>1510</v>
      </c>
      <c r="AD177" s="13">
        <v>1480</v>
      </c>
      <c r="AE177" s="13">
        <v>1441</v>
      </c>
      <c r="AF177" s="13">
        <v>1482</v>
      </c>
      <c r="AG177" s="13">
        <v>1505</v>
      </c>
      <c r="AH177" s="13">
        <v>1477</v>
      </c>
      <c r="AI177" s="13">
        <v>1441</v>
      </c>
      <c r="AJ177" s="13">
        <v>1458</v>
      </c>
      <c r="AK177" s="13">
        <v>1483</v>
      </c>
      <c r="AL177" s="13">
        <v>1428</v>
      </c>
      <c r="AM177" s="13">
        <v>1425</v>
      </c>
      <c r="AN177" s="13">
        <v>1425</v>
      </c>
      <c r="AO177" s="13">
        <v>1423</v>
      </c>
      <c r="AP177" s="13">
        <v>1440</v>
      </c>
      <c r="AQ177" s="13">
        <v>1395</v>
      </c>
      <c r="AR177" s="13">
        <v>1413</v>
      </c>
      <c r="AS177" s="13">
        <v>1435</v>
      </c>
      <c r="AT177" s="13">
        <v>1435</v>
      </c>
      <c r="AU177" s="13">
        <v>1405</v>
      </c>
      <c r="AV177" s="13">
        <v>1436</v>
      </c>
      <c r="AW177" s="13">
        <v>1406</v>
      </c>
      <c r="AX177" s="13">
        <v>1442</v>
      </c>
      <c r="AY177" s="13">
        <v>1498</v>
      </c>
      <c r="AZ177" s="13">
        <v>1532</v>
      </c>
      <c r="BA177" s="13">
        <v>1486</v>
      </c>
      <c r="BB177" s="13">
        <v>1485</v>
      </c>
      <c r="BC177" s="13">
        <v>1496</v>
      </c>
      <c r="BD177" s="13">
        <v>1523</v>
      </c>
      <c r="BE177" s="13">
        <v>1544</v>
      </c>
      <c r="BF177" s="13">
        <v>1474</v>
      </c>
      <c r="BG177" s="13">
        <v>1434</v>
      </c>
      <c r="BH177" s="13">
        <v>1365</v>
      </c>
      <c r="BI177" s="13">
        <v>1385</v>
      </c>
      <c r="BJ177" s="13">
        <v>1383</v>
      </c>
      <c r="BK177" s="13">
        <v>1437</v>
      </c>
      <c r="BL177" s="13">
        <v>1445</v>
      </c>
      <c r="BM177" s="67">
        <v>1480</v>
      </c>
      <c r="BN177" s="67">
        <v>1448</v>
      </c>
      <c r="BO177" s="67">
        <v>1473</v>
      </c>
      <c r="BP177" s="67">
        <v>1450</v>
      </c>
      <c r="BQ177" s="67">
        <v>1468</v>
      </c>
      <c r="BR177" s="67">
        <v>1460</v>
      </c>
      <c r="BS177" s="67">
        <v>1111</v>
      </c>
      <c r="BT177" s="67">
        <v>961</v>
      </c>
      <c r="BU177" s="67">
        <v>811</v>
      </c>
      <c r="BV177" s="67">
        <v>815</v>
      </c>
      <c r="BW177" s="67">
        <v>851</v>
      </c>
      <c r="BX177" s="67">
        <v>882</v>
      </c>
      <c r="BY177" s="67">
        <v>914</v>
      </c>
      <c r="BZ177" s="67">
        <v>921</v>
      </c>
      <c r="CA177" s="516">
        <v>904</v>
      </c>
      <c r="CB177" s="516">
        <v>901</v>
      </c>
      <c r="CC177" s="516">
        <v>855</v>
      </c>
      <c r="CD177" s="516">
        <v>836</v>
      </c>
      <c r="CE177" s="516">
        <v>825</v>
      </c>
      <c r="CF177" s="516">
        <v>820</v>
      </c>
      <c r="CG177" s="516">
        <v>820</v>
      </c>
      <c r="CH177" s="516">
        <v>838</v>
      </c>
      <c r="CI177" s="516">
        <v>809</v>
      </c>
      <c r="CJ177" s="516">
        <v>811</v>
      </c>
      <c r="CK177" s="516">
        <v>805</v>
      </c>
      <c r="CL177" s="516">
        <v>806</v>
      </c>
      <c r="CM177" s="516">
        <v>823</v>
      </c>
      <c r="CN177" s="516">
        <v>775</v>
      </c>
      <c r="CO177" s="516">
        <v>789</v>
      </c>
      <c r="CP177" s="516">
        <v>833</v>
      </c>
      <c r="CQ177" s="516">
        <v>842</v>
      </c>
      <c r="CR177" s="516">
        <v>870</v>
      </c>
      <c r="CS177" s="516">
        <v>848</v>
      </c>
      <c r="CT177" s="516">
        <v>830</v>
      </c>
      <c r="CU177" s="516">
        <v>883</v>
      </c>
      <c r="CV177" s="516">
        <v>932</v>
      </c>
      <c r="CW177" s="516">
        <v>903</v>
      </c>
      <c r="CX177" s="516">
        <v>912</v>
      </c>
      <c r="CY177" s="516">
        <v>915</v>
      </c>
      <c r="CZ177" s="516">
        <v>935</v>
      </c>
      <c r="DA177" s="2">
        <v>961</v>
      </c>
      <c r="DB177" s="2">
        <v>959</v>
      </c>
      <c r="DC177" s="2">
        <v>911</v>
      </c>
      <c r="DD177" s="2">
        <v>975</v>
      </c>
      <c r="DE177" s="2">
        <v>1002</v>
      </c>
      <c r="DF177" s="2">
        <v>954</v>
      </c>
      <c r="DG177" s="2">
        <v>1027</v>
      </c>
      <c r="DH177" s="2">
        <v>1065</v>
      </c>
      <c r="DI177" s="2">
        <v>1079</v>
      </c>
      <c r="DJ177" s="2">
        <v>1070</v>
      </c>
      <c r="DK177" s="2">
        <v>1085</v>
      </c>
      <c r="DL177" s="2">
        <v>1117</v>
      </c>
      <c r="DM177" s="2">
        <v>1094</v>
      </c>
      <c r="DN177" s="2">
        <v>1166</v>
      </c>
      <c r="DO177" s="2">
        <v>1148</v>
      </c>
      <c r="DP177" s="2">
        <v>1137</v>
      </c>
      <c r="DQ177" s="2">
        <v>1148</v>
      </c>
      <c r="DR177" s="2">
        <v>1150</v>
      </c>
      <c r="DS177" s="2">
        <v>1167</v>
      </c>
      <c r="DT177" s="2">
        <v>1164</v>
      </c>
      <c r="DU177" s="2">
        <v>1163</v>
      </c>
      <c r="DV177" s="2">
        <v>1122</v>
      </c>
      <c r="DW177" s="2">
        <v>1090</v>
      </c>
      <c r="DX177" s="2">
        <v>1048</v>
      </c>
      <c r="DY177" s="2">
        <v>1000</v>
      </c>
      <c r="DZ177" s="2">
        <v>880</v>
      </c>
      <c r="EA177" s="2">
        <v>853</v>
      </c>
      <c r="EB177" s="2">
        <v>831</v>
      </c>
      <c r="EC177" s="2">
        <v>830</v>
      </c>
      <c r="ED177" s="2">
        <v>843</v>
      </c>
      <c r="EE177" s="2">
        <v>856</v>
      </c>
      <c r="EF177" s="2">
        <v>867</v>
      </c>
      <c r="EG177" s="2">
        <v>877</v>
      </c>
      <c r="EH177" s="2">
        <v>865</v>
      </c>
      <c r="EI177" s="2">
        <v>880</v>
      </c>
      <c r="EJ177" s="2">
        <v>876</v>
      </c>
      <c r="EK177" s="2">
        <v>879</v>
      </c>
      <c r="EL177" s="2">
        <v>872</v>
      </c>
      <c r="EM177" s="2">
        <v>856</v>
      </c>
      <c r="EN177" s="2">
        <v>849</v>
      </c>
      <c r="EO177" s="2">
        <v>811</v>
      </c>
      <c r="EP177" s="2">
        <v>805</v>
      </c>
      <c r="EQ177" s="2">
        <v>818</v>
      </c>
      <c r="ER177" s="2">
        <v>814</v>
      </c>
      <c r="ES177" s="2">
        <v>819</v>
      </c>
      <c r="ET177" s="2">
        <v>821</v>
      </c>
      <c r="EU177" s="2">
        <v>835</v>
      </c>
      <c r="EV177" s="2">
        <v>831</v>
      </c>
      <c r="EW177" s="2">
        <v>842</v>
      </c>
      <c r="EX177" s="2">
        <v>846</v>
      </c>
      <c r="EY177" s="2">
        <v>861</v>
      </c>
      <c r="EZ177" s="2">
        <v>870</v>
      </c>
      <c r="FA177" s="2">
        <v>842</v>
      </c>
      <c r="FB177" s="2">
        <v>835</v>
      </c>
      <c r="FC177" s="2">
        <v>849</v>
      </c>
      <c r="FD177" s="2">
        <v>856</v>
      </c>
      <c r="FE177" s="2">
        <v>890</v>
      </c>
      <c r="FF177" s="2">
        <v>857</v>
      </c>
      <c r="FG177" s="2">
        <v>831</v>
      </c>
      <c r="FH177" s="2">
        <v>839</v>
      </c>
      <c r="FI177" s="2">
        <v>850</v>
      </c>
      <c r="FJ177" s="2">
        <v>853</v>
      </c>
      <c r="FK177" s="2">
        <v>840</v>
      </c>
      <c r="FL177" s="2">
        <v>854</v>
      </c>
      <c r="FM177" s="2">
        <v>853</v>
      </c>
      <c r="FN177" s="2">
        <v>856</v>
      </c>
      <c r="FO177" s="2">
        <v>864</v>
      </c>
      <c r="FP177" s="2">
        <v>899</v>
      </c>
      <c r="FQ177" s="2">
        <v>903</v>
      </c>
      <c r="FR177" s="2">
        <v>903</v>
      </c>
      <c r="FS177" s="2">
        <v>903</v>
      </c>
      <c r="FT177" s="2">
        <v>914</v>
      </c>
      <c r="FU177" s="2">
        <v>907</v>
      </c>
      <c r="FV177" s="2">
        <v>914</v>
      </c>
      <c r="FW177" s="2">
        <v>909</v>
      </c>
      <c r="FX177" s="2">
        <v>930</v>
      </c>
      <c r="FY177" s="2">
        <v>919</v>
      </c>
      <c r="FZ177" s="2">
        <v>855</v>
      </c>
      <c r="GA177" s="2">
        <v>834</v>
      </c>
      <c r="GB177" s="2">
        <v>835</v>
      </c>
      <c r="GC177" s="2">
        <v>845</v>
      </c>
      <c r="GD177" s="2">
        <v>879</v>
      </c>
      <c r="GE177" s="2">
        <v>887</v>
      </c>
      <c r="GF177" s="2">
        <v>867</v>
      </c>
      <c r="GG177" s="2">
        <v>717</v>
      </c>
      <c r="GH177" s="2">
        <v>699</v>
      </c>
      <c r="GI177" s="2">
        <v>689</v>
      </c>
      <c r="GJ177" s="2">
        <v>695</v>
      </c>
      <c r="GK177" s="2">
        <v>709</v>
      </c>
      <c r="GL177" s="2">
        <v>742</v>
      </c>
      <c r="GM177" s="2">
        <v>726</v>
      </c>
      <c r="GN177" s="2">
        <v>712</v>
      </c>
      <c r="GO177" s="2">
        <v>708</v>
      </c>
      <c r="GP177" s="2">
        <v>704</v>
      </c>
      <c r="GQ177" s="2">
        <v>705</v>
      </c>
      <c r="GR177" s="2">
        <v>683</v>
      </c>
      <c r="GS177" s="2">
        <v>693</v>
      </c>
      <c r="GT177" s="2">
        <v>684</v>
      </c>
      <c r="GU177" s="2">
        <v>661</v>
      </c>
      <c r="GV177" s="2">
        <v>681</v>
      </c>
      <c r="GW177" s="2">
        <v>692</v>
      </c>
      <c r="GX177" s="2">
        <v>685</v>
      </c>
      <c r="GY177" s="2">
        <v>694</v>
      </c>
      <c r="GZ177" s="2">
        <v>703</v>
      </c>
      <c r="HA177" s="2">
        <v>688</v>
      </c>
      <c r="HB177" s="2">
        <v>696</v>
      </c>
      <c r="HC177" s="2">
        <v>689</v>
      </c>
      <c r="HD177" s="2">
        <v>715</v>
      </c>
      <c r="HE177" s="2">
        <v>739</v>
      </c>
      <c r="HF177" s="2">
        <v>744</v>
      </c>
      <c r="HG177" s="2">
        <v>755</v>
      </c>
      <c r="HH177" s="2">
        <v>760</v>
      </c>
      <c r="HI177" s="2">
        <v>761</v>
      </c>
      <c r="HJ177" s="2">
        <v>765</v>
      </c>
      <c r="HK177" s="2">
        <v>760</v>
      </c>
      <c r="HL177" s="2">
        <v>764</v>
      </c>
      <c r="HM177" s="2">
        <v>665</v>
      </c>
      <c r="HN177" s="2">
        <v>660</v>
      </c>
      <c r="HO177" s="2">
        <v>664</v>
      </c>
      <c r="HP177" s="2">
        <v>665</v>
      </c>
      <c r="HQ177" s="2">
        <v>668</v>
      </c>
      <c r="HR177" s="2">
        <v>681</v>
      </c>
      <c r="HS177" s="2">
        <v>687</v>
      </c>
      <c r="HT177" s="2">
        <v>657</v>
      </c>
      <c r="HU177" s="2">
        <v>664</v>
      </c>
      <c r="HV177" s="2">
        <v>667</v>
      </c>
      <c r="HW177" s="2">
        <v>663</v>
      </c>
      <c r="HX177" s="2">
        <v>677</v>
      </c>
      <c r="HY177" s="2">
        <v>679</v>
      </c>
      <c r="HZ177" s="2">
        <v>694</v>
      </c>
      <c r="IA177" s="2">
        <v>682</v>
      </c>
      <c r="IB177" s="2">
        <v>705</v>
      </c>
      <c r="IC177" s="2">
        <v>728</v>
      </c>
      <c r="ID177" s="2">
        <v>737</v>
      </c>
      <c r="IE177" s="2">
        <v>745</v>
      </c>
      <c r="IF177" s="2">
        <v>722</v>
      </c>
      <c r="IG177" s="2">
        <v>715</v>
      </c>
      <c r="IH177" s="2">
        <v>717</v>
      </c>
      <c r="II177" s="2">
        <v>676</v>
      </c>
      <c r="IJ177" s="2">
        <v>675</v>
      </c>
      <c r="IK177" s="2">
        <v>669</v>
      </c>
      <c r="IL177" s="2">
        <v>667</v>
      </c>
      <c r="IM177" s="2">
        <v>659</v>
      </c>
      <c r="IN177" s="2">
        <v>655</v>
      </c>
      <c r="IO177" s="2">
        <v>565</v>
      </c>
      <c r="IP177" s="2">
        <v>494.5</v>
      </c>
      <c r="IQ177" s="2">
        <v>502</v>
      </c>
      <c r="IR177" s="2">
        <v>493.5</v>
      </c>
      <c r="IS177" s="2">
        <v>497.5</v>
      </c>
      <c r="IT177" s="2">
        <v>502</v>
      </c>
    </row>
    <row r="178" spans="1:254" ht="15.9" customHeight="1">
      <c r="A178" s="61" t="s">
        <v>350</v>
      </c>
      <c r="B178" s="6" t="s">
        <v>351</v>
      </c>
      <c r="C178" s="15">
        <v>3910</v>
      </c>
      <c r="D178" s="16">
        <v>14</v>
      </c>
      <c r="E178" s="13">
        <v>3896</v>
      </c>
      <c r="F178" s="13">
        <v>3880</v>
      </c>
      <c r="G178" s="13">
        <v>3879</v>
      </c>
      <c r="H178" s="13">
        <v>3933</v>
      </c>
      <c r="I178" s="13">
        <v>3874</v>
      </c>
      <c r="J178" s="13">
        <v>3912</v>
      </c>
      <c r="K178" s="13">
        <v>3895</v>
      </c>
      <c r="L178" s="13">
        <v>3766</v>
      </c>
      <c r="M178" s="13">
        <v>4039</v>
      </c>
      <c r="N178" s="13">
        <v>3879</v>
      </c>
      <c r="O178" s="13">
        <v>3848</v>
      </c>
      <c r="P178" s="13">
        <v>3832</v>
      </c>
      <c r="Q178" s="13">
        <v>3862</v>
      </c>
      <c r="R178" s="13">
        <v>3788</v>
      </c>
      <c r="S178" s="13">
        <v>3785</v>
      </c>
      <c r="T178" s="13">
        <v>3777</v>
      </c>
      <c r="U178" s="13">
        <v>3749</v>
      </c>
      <c r="V178" s="13">
        <v>3723</v>
      </c>
      <c r="W178" s="13">
        <v>3747</v>
      </c>
      <c r="X178" s="13">
        <v>3746</v>
      </c>
      <c r="Y178" s="13">
        <v>3720</v>
      </c>
      <c r="Z178" s="13">
        <v>3740</v>
      </c>
      <c r="AA178" s="13">
        <v>3745</v>
      </c>
      <c r="AB178" s="13">
        <v>3683</v>
      </c>
      <c r="AC178" s="13">
        <v>3711</v>
      </c>
      <c r="AD178" s="13">
        <v>3657</v>
      </c>
      <c r="AE178" s="13">
        <v>3640</v>
      </c>
      <c r="AF178" s="13">
        <v>3650</v>
      </c>
      <c r="AG178" s="13">
        <v>3640</v>
      </c>
      <c r="AH178" s="13">
        <v>3608</v>
      </c>
      <c r="AI178" s="13">
        <v>3585</v>
      </c>
      <c r="AJ178" s="13">
        <v>3586</v>
      </c>
      <c r="AK178" s="13">
        <v>3597</v>
      </c>
      <c r="AL178" s="13">
        <v>3577</v>
      </c>
      <c r="AM178" s="13">
        <v>3574</v>
      </c>
      <c r="AN178" s="13">
        <v>3565</v>
      </c>
      <c r="AO178" s="13">
        <v>3563</v>
      </c>
      <c r="AP178" s="13">
        <v>3577</v>
      </c>
      <c r="AQ178" s="13">
        <v>3588</v>
      </c>
      <c r="AR178" s="13">
        <v>3597</v>
      </c>
      <c r="AS178" s="13">
        <v>3632</v>
      </c>
      <c r="AT178" s="13">
        <v>3574</v>
      </c>
      <c r="AU178" s="13">
        <v>3562</v>
      </c>
      <c r="AV178" s="13">
        <v>3530</v>
      </c>
      <c r="AW178" s="13">
        <v>3512</v>
      </c>
      <c r="AX178" s="13">
        <v>3533</v>
      </c>
      <c r="AY178" s="13">
        <v>3532</v>
      </c>
      <c r="AZ178" s="13">
        <v>3534</v>
      </c>
      <c r="BA178" s="13">
        <v>3574</v>
      </c>
      <c r="BB178" s="13">
        <v>3568</v>
      </c>
      <c r="BC178" s="13">
        <v>3553</v>
      </c>
      <c r="BD178" s="13">
        <v>3552</v>
      </c>
      <c r="BE178" s="13">
        <v>3594</v>
      </c>
      <c r="BF178" s="13">
        <v>3622</v>
      </c>
      <c r="BG178" s="13">
        <v>3634</v>
      </c>
      <c r="BH178" s="13">
        <v>3639</v>
      </c>
      <c r="BI178" s="13">
        <v>3695</v>
      </c>
      <c r="BJ178" s="13">
        <v>3631</v>
      </c>
      <c r="BK178" s="13">
        <v>3671</v>
      </c>
      <c r="BL178" s="13">
        <v>3672</v>
      </c>
      <c r="BM178" s="67">
        <v>3647</v>
      </c>
      <c r="BN178" s="67">
        <v>3678</v>
      </c>
      <c r="BO178" s="67">
        <v>3688</v>
      </c>
      <c r="BP178" s="67">
        <v>3676</v>
      </c>
      <c r="BQ178" s="67">
        <v>3621</v>
      </c>
      <c r="BR178" s="67">
        <v>3573</v>
      </c>
      <c r="BS178" s="67">
        <v>3583</v>
      </c>
      <c r="BT178" s="67">
        <v>3706</v>
      </c>
      <c r="BU178" s="67">
        <v>3637</v>
      </c>
      <c r="BV178" s="67">
        <v>3795</v>
      </c>
      <c r="BW178" s="67">
        <v>3840</v>
      </c>
      <c r="BX178" s="67">
        <v>3846</v>
      </c>
      <c r="BY178" s="67">
        <v>3841</v>
      </c>
      <c r="BZ178" s="67">
        <v>3876</v>
      </c>
      <c r="CA178" s="516">
        <v>3914</v>
      </c>
      <c r="CB178" s="516">
        <v>3883</v>
      </c>
      <c r="CC178" s="516">
        <v>3850</v>
      </c>
      <c r="CD178" s="516">
        <v>3863</v>
      </c>
      <c r="CE178" s="516">
        <v>3887</v>
      </c>
      <c r="CF178" s="516">
        <v>3885</v>
      </c>
      <c r="CG178" s="516">
        <v>3951</v>
      </c>
      <c r="CH178" s="516">
        <v>3924</v>
      </c>
      <c r="CI178" s="516">
        <v>3902</v>
      </c>
      <c r="CJ178" s="516">
        <v>3871</v>
      </c>
      <c r="CK178" s="516">
        <v>3848</v>
      </c>
      <c r="CL178" s="516">
        <v>3844</v>
      </c>
      <c r="CM178" s="516">
        <v>3856</v>
      </c>
      <c r="CN178" s="516">
        <v>3778</v>
      </c>
      <c r="CO178" s="516">
        <v>3753</v>
      </c>
      <c r="CP178" s="516">
        <v>3891</v>
      </c>
      <c r="CQ178" s="516">
        <v>3896</v>
      </c>
      <c r="CR178" s="516">
        <v>3895</v>
      </c>
      <c r="CS178" s="516">
        <v>3867</v>
      </c>
      <c r="CT178" s="516">
        <v>3818</v>
      </c>
      <c r="CU178" s="516">
        <v>3860</v>
      </c>
      <c r="CV178" s="516">
        <v>3916</v>
      </c>
      <c r="CW178" s="516">
        <v>3859</v>
      </c>
      <c r="CX178" s="516">
        <v>3840</v>
      </c>
      <c r="CY178" s="516">
        <v>3865</v>
      </c>
      <c r="CZ178" s="516">
        <v>3927</v>
      </c>
      <c r="DA178" s="2">
        <v>3978</v>
      </c>
      <c r="DB178" s="2">
        <v>3977</v>
      </c>
      <c r="DC178" s="2">
        <v>3909</v>
      </c>
      <c r="DD178" s="2">
        <v>3983</v>
      </c>
      <c r="DE178" s="2">
        <v>3978</v>
      </c>
      <c r="DF178" s="2">
        <v>3938</v>
      </c>
      <c r="DG178" s="2">
        <v>4025</v>
      </c>
      <c r="DH178" s="2">
        <v>4096</v>
      </c>
      <c r="DI178" s="2">
        <v>4099</v>
      </c>
      <c r="DJ178" s="2">
        <v>4110</v>
      </c>
      <c r="DK178" s="2">
        <v>4053</v>
      </c>
      <c r="DL178" s="2">
        <v>4041</v>
      </c>
      <c r="DM178" s="2">
        <v>4031</v>
      </c>
      <c r="DN178" s="2">
        <v>4098</v>
      </c>
      <c r="DO178" s="2">
        <v>4055</v>
      </c>
      <c r="DP178" s="2">
        <v>4020</v>
      </c>
      <c r="DQ178" s="2">
        <v>4004</v>
      </c>
      <c r="DR178" s="2">
        <v>4004</v>
      </c>
      <c r="DS178" s="2">
        <v>4149</v>
      </c>
      <c r="DT178" s="2">
        <v>4134</v>
      </c>
      <c r="DU178" s="2">
        <v>4073</v>
      </c>
      <c r="DV178" s="2">
        <v>4020</v>
      </c>
      <c r="DW178" s="2">
        <v>3989</v>
      </c>
      <c r="DX178" s="2">
        <v>3902</v>
      </c>
      <c r="DY178" s="2">
        <v>3929</v>
      </c>
      <c r="DZ178" s="2">
        <v>3920</v>
      </c>
      <c r="EA178" s="2">
        <v>3914</v>
      </c>
      <c r="EB178" s="2">
        <v>3980</v>
      </c>
      <c r="EC178" s="2">
        <v>4000</v>
      </c>
      <c r="ED178" s="2">
        <v>4084</v>
      </c>
      <c r="EE178" s="2">
        <v>4105</v>
      </c>
      <c r="EF178" s="2">
        <v>4160</v>
      </c>
      <c r="EG178" s="2">
        <v>4166</v>
      </c>
      <c r="EH178" s="2">
        <v>4139</v>
      </c>
      <c r="EI178" s="2">
        <v>4221</v>
      </c>
      <c r="EJ178" s="2">
        <v>4221</v>
      </c>
      <c r="EK178" s="2">
        <v>4259</v>
      </c>
      <c r="EL178" s="2">
        <v>4250</v>
      </c>
      <c r="EM178" s="2">
        <v>4234</v>
      </c>
      <c r="EN178" s="2">
        <v>4252</v>
      </c>
      <c r="EO178" s="2">
        <v>4255</v>
      </c>
      <c r="EP178" s="2">
        <v>4252</v>
      </c>
      <c r="EQ178" s="2">
        <v>4253</v>
      </c>
      <c r="ER178" s="2">
        <v>4265</v>
      </c>
      <c r="ES178" s="2">
        <v>4245</v>
      </c>
      <c r="ET178" s="2">
        <v>4212</v>
      </c>
      <c r="EU178" s="2">
        <v>4249</v>
      </c>
      <c r="EV178" s="2">
        <v>4234</v>
      </c>
      <c r="EW178" s="2">
        <v>4230</v>
      </c>
      <c r="EX178" s="2">
        <v>4221</v>
      </c>
      <c r="EY178" s="2">
        <v>4279</v>
      </c>
      <c r="EZ178" s="2">
        <v>4250</v>
      </c>
      <c r="FA178" s="2">
        <v>4221</v>
      </c>
      <c r="FB178" s="2">
        <v>4213</v>
      </c>
      <c r="FC178" s="2">
        <v>4170</v>
      </c>
      <c r="FD178" s="2">
        <v>4203</v>
      </c>
      <c r="FE178" s="2">
        <v>4216</v>
      </c>
      <c r="FF178" s="2">
        <v>4179</v>
      </c>
      <c r="FG178" s="2">
        <v>4128</v>
      </c>
      <c r="FH178" s="2">
        <v>4171</v>
      </c>
      <c r="FI178" s="2">
        <v>4149</v>
      </c>
      <c r="FJ178" s="2">
        <v>4127</v>
      </c>
      <c r="FK178" s="2">
        <v>4113</v>
      </c>
      <c r="FL178" s="2">
        <v>4205</v>
      </c>
      <c r="FM178" s="2">
        <v>4135</v>
      </c>
      <c r="FN178" s="2">
        <v>4165</v>
      </c>
      <c r="FO178" s="2">
        <v>4182</v>
      </c>
      <c r="FP178" s="2">
        <v>4210</v>
      </c>
      <c r="FQ178" s="2">
        <v>4206</v>
      </c>
      <c r="FR178" s="2">
        <v>4199</v>
      </c>
      <c r="FS178" s="2">
        <v>4147</v>
      </c>
      <c r="FT178" s="2">
        <v>4145</v>
      </c>
      <c r="FU178" s="2">
        <v>3972</v>
      </c>
      <c r="FV178" s="2">
        <v>4001</v>
      </c>
      <c r="FW178" s="2">
        <v>3992</v>
      </c>
      <c r="FX178" s="2">
        <v>4071</v>
      </c>
      <c r="FY178" s="2">
        <v>4068</v>
      </c>
      <c r="FZ178" s="2">
        <v>4058</v>
      </c>
      <c r="GA178" s="2">
        <v>4062</v>
      </c>
      <c r="GB178" s="2">
        <v>4073</v>
      </c>
      <c r="GC178" s="2">
        <v>4087</v>
      </c>
      <c r="GD178" s="2">
        <v>4054</v>
      </c>
      <c r="GE178" s="2">
        <v>4007</v>
      </c>
      <c r="GF178" s="2">
        <v>4018</v>
      </c>
      <c r="GG178" s="2">
        <v>4076</v>
      </c>
      <c r="GH178" s="2">
        <v>4094</v>
      </c>
      <c r="GI178" s="2">
        <v>4012</v>
      </c>
      <c r="GJ178" s="2">
        <v>4298</v>
      </c>
      <c r="GK178" s="2">
        <v>4061</v>
      </c>
      <c r="GL178" s="2">
        <v>4130</v>
      </c>
      <c r="GM178" s="2">
        <v>4112</v>
      </c>
      <c r="GN178" s="2">
        <v>4138</v>
      </c>
      <c r="GO178" s="2">
        <v>4095</v>
      </c>
      <c r="GP178" s="2">
        <v>4100</v>
      </c>
      <c r="GQ178" s="2">
        <v>4053</v>
      </c>
      <c r="GR178" s="2">
        <v>3998</v>
      </c>
      <c r="GS178" s="2">
        <v>4021</v>
      </c>
      <c r="GT178" s="2">
        <v>4050</v>
      </c>
      <c r="GU178" s="2">
        <v>4010</v>
      </c>
      <c r="GV178" s="2">
        <v>4123</v>
      </c>
      <c r="GW178" s="2">
        <v>4104</v>
      </c>
      <c r="GX178" s="2">
        <v>4113</v>
      </c>
      <c r="GY178" s="2">
        <v>4155</v>
      </c>
      <c r="GZ178" s="2">
        <v>4151</v>
      </c>
      <c r="HA178" s="2">
        <v>4055</v>
      </c>
      <c r="HB178" s="2">
        <v>4047</v>
      </c>
      <c r="HC178" s="2">
        <v>4087</v>
      </c>
      <c r="HD178" s="2">
        <v>4199</v>
      </c>
      <c r="HE178" s="2">
        <v>4245</v>
      </c>
      <c r="HF178" s="2">
        <v>4307</v>
      </c>
      <c r="HG178" s="2">
        <v>4251</v>
      </c>
      <c r="HH178" s="2">
        <v>4230</v>
      </c>
      <c r="HI178" s="2">
        <v>4323</v>
      </c>
      <c r="HJ178" s="2">
        <v>4295</v>
      </c>
      <c r="HK178" s="2">
        <v>4352</v>
      </c>
      <c r="HL178" s="2">
        <v>4290</v>
      </c>
      <c r="HM178" s="2">
        <v>4330</v>
      </c>
      <c r="HN178" s="2">
        <v>4330</v>
      </c>
      <c r="HO178" s="2">
        <v>4329</v>
      </c>
      <c r="HP178" s="2">
        <v>4328</v>
      </c>
      <c r="HQ178" s="2">
        <v>4354</v>
      </c>
      <c r="HR178" s="2">
        <v>4340</v>
      </c>
      <c r="HS178" s="2">
        <v>4270</v>
      </c>
      <c r="HT178" s="2">
        <v>4288</v>
      </c>
      <c r="HU178" s="2">
        <v>4284</v>
      </c>
      <c r="HV178" s="2">
        <v>4268</v>
      </c>
      <c r="HW178" s="2">
        <v>4223</v>
      </c>
      <c r="HX178" s="2">
        <v>4227</v>
      </c>
      <c r="HY178" s="2">
        <v>4239</v>
      </c>
      <c r="HZ178" s="2">
        <v>4231</v>
      </c>
      <c r="IA178" s="2">
        <v>4193</v>
      </c>
      <c r="IB178" s="2">
        <v>4266</v>
      </c>
      <c r="IC178" s="2">
        <v>4327</v>
      </c>
      <c r="ID178" s="2">
        <v>4289</v>
      </c>
      <c r="IE178" s="2">
        <v>4279</v>
      </c>
      <c r="IF178" s="2">
        <v>4238</v>
      </c>
      <c r="IG178" s="2">
        <v>4213</v>
      </c>
      <c r="IH178" s="2">
        <v>4200</v>
      </c>
      <c r="II178" s="2">
        <v>4226</v>
      </c>
      <c r="IJ178" s="2">
        <v>4354</v>
      </c>
      <c r="IK178" s="2">
        <v>4366</v>
      </c>
      <c r="IL178" s="2">
        <v>4392</v>
      </c>
      <c r="IM178" s="2">
        <v>4310</v>
      </c>
      <c r="IN178" s="2">
        <v>4272</v>
      </c>
      <c r="IO178" s="2">
        <v>4270</v>
      </c>
      <c r="IP178" s="2">
        <v>4224</v>
      </c>
      <c r="IQ178" s="2">
        <v>4263</v>
      </c>
      <c r="IR178" s="2">
        <v>4223</v>
      </c>
      <c r="IS178" s="2">
        <v>4201</v>
      </c>
      <c r="IT178" s="2">
        <v>4214</v>
      </c>
    </row>
    <row r="179" spans="1:254" ht="15.9" customHeight="1">
      <c r="A179" s="61" t="s">
        <v>352</v>
      </c>
      <c r="B179" s="6" t="s">
        <v>353</v>
      </c>
      <c r="C179" s="15">
        <v>2885</v>
      </c>
      <c r="D179" s="16">
        <v>16</v>
      </c>
      <c r="E179" s="13">
        <v>2869</v>
      </c>
      <c r="F179" s="13">
        <v>2833</v>
      </c>
      <c r="G179" s="13">
        <v>2828</v>
      </c>
      <c r="H179" s="13">
        <v>2872</v>
      </c>
      <c r="I179" s="13">
        <v>2840</v>
      </c>
      <c r="J179" s="13">
        <v>2892</v>
      </c>
      <c r="K179" s="13">
        <v>2949</v>
      </c>
      <c r="L179" s="13">
        <v>2841</v>
      </c>
      <c r="M179" s="13">
        <v>2823</v>
      </c>
      <c r="N179" s="13">
        <v>2775</v>
      </c>
      <c r="O179" s="13">
        <v>2775</v>
      </c>
      <c r="P179" s="13">
        <v>2728</v>
      </c>
      <c r="Q179" s="13">
        <v>2718</v>
      </c>
      <c r="R179" s="13">
        <v>2673</v>
      </c>
      <c r="S179" s="13">
        <v>2697</v>
      </c>
      <c r="T179" s="13">
        <v>2693</v>
      </c>
      <c r="U179" s="13">
        <v>2681</v>
      </c>
      <c r="V179" s="13">
        <v>2692</v>
      </c>
      <c r="W179" s="13">
        <v>2693</v>
      </c>
      <c r="X179" s="13">
        <v>2671</v>
      </c>
      <c r="Y179" s="13">
        <v>2675</v>
      </c>
      <c r="Z179" s="13">
        <v>2699</v>
      </c>
      <c r="AA179" s="13">
        <v>2667</v>
      </c>
      <c r="AB179" s="13">
        <v>2659</v>
      </c>
      <c r="AC179" s="13">
        <v>2606</v>
      </c>
      <c r="AD179" s="13">
        <v>2545</v>
      </c>
      <c r="AE179" s="13">
        <v>2577</v>
      </c>
      <c r="AF179" s="13">
        <v>2622</v>
      </c>
      <c r="AG179" s="13">
        <v>2592</v>
      </c>
      <c r="AH179" s="13">
        <v>2567</v>
      </c>
      <c r="AI179" s="13">
        <v>2577</v>
      </c>
      <c r="AJ179" s="13">
        <v>2590</v>
      </c>
      <c r="AK179" s="13">
        <v>2591</v>
      </c>
      <c r="AL179" s="13">
        <v>2607</v>
      </c>
      <c r="AM179" s="13">
        <v>2605</v>
      </c>
      <c r="AN179" s="13">
        <v>2617</v>
      </c>
      <c r="AO179" s="13">
        <v>2594</v>
      </c>
      <c r="AP179" s="13">
        <v>2637</v>
      </c>
      <c r="AQ179" s="13">
        <v>2602</v>
      </c>
      <c r="AR179" s="13">
        <v>2533</v>
      </c>
      <c r="AS179" s="13">
        <v>2553</v>
      </c>
      <c r="AT179" s="13">
        <v>2553</v>
      </c>
      <c r="AU179" s="13">
        <v>2530</v>
      </c>
      <c r="AV179" s="13">
        <v>2566</v>
      </c>
      <c r="AW179" s="13">
        <v>2551</v>
      </c>
      <c r="AX179" s="13">
        <v>2581</v>
      </c>
      <c r="AY179" s="13">
        <v>2567</v>
      </c>
      <c r="AZ179" s="13">
        <v>2600</v>
      </c>
      <c r="BA179" s="13">
        <v>2747</v>
      </c>
      <c r="BB179" s="13">
        <v>2704</v>
      </c>
      <c r="BC179" s="13">
        <v>2705</v>
      </c>
      <c r="BD179" s="13">
        <v>2639</v>
      </c>
      <c r="BE179" s="13">
        <v>2658</v>
      </c>
      <c r="BF179" s="13">
        <v>2682</v>
      </c>
      <c r="BG179" s="13">
        <v>2713</v>
      </c>
      <c r="BH179" s="13">
        <v>2675</v>
      </c>
      <c r="BI179" s="13">
        <v>2780</v>
      </c>
      <c r="BJ179" s="13">
        <v>2762</v>
      </c>
      <c r="BK179" s="13">
        <v>2839</v>
      </c>
      <c r="BL179" s="13">
        <v>2852</v>
      </c>
      <c r="BM179" s="67">
        <v>2824</v>
      </c>
      <c r="BN179" s="67">
        <v>2852</v>
      </c>
      <c r="BO179" s="67">
        <v>2849</v>
      </c>
      <c r="BP179" s="67">
        <v>2886</v>
      </c>
      <c r="BQ179" s="67">
        <v>2881</v>
      </c>
      <c r="BR179" s="67">
        <v>2883</v>
      </c>
      <c r="BS179" s="67">
        <v>2845</v>
      </c>
      <c r="BT179" s="67">
        <v>2929</v>
      </c>
      <c r="BU179" s="67">
        <v>3040</v>
      </c>
      <c r="BV179" s="67">
        <v>3410</v>
      </c>
      <c r="BW179" s="67">
        <v>3460</v>
      </c>
      <c r="BX179" s="67">
        <v>3475</v>
      </c>
      <c r="BY179" s="67">
        <v>3535</v>
      </c>
      <c r="BZ179" s="67">
        <v>3540</v>
      </c>
      <c r="CA179" s="516">
        <v>3555</v>
      </c>
      <c r="CB179" s="516">
        <v>3570</v>
      </c>
      <c r="CC179" s="516">
        <v>3560</v>
      </c>
      <c r="CD179" s="516">
        <v>3565</v>
      </c>
      <c r="CE179" s="516">
        <v>3545</v>
      </c>
      <c r="CF179" s="516">
        <v>3580</v>
      </c>
      <c r="CG179" s="516">
        <v>3640</v>
      </c>
      <c r="CH179" s="516">
        <v>3700</v>
      </c>
      <c r="CI179" s="516">
        <v>3675</v>
      </c>
      <c r="CJ179" s="516">
        <v>3695</v>
      </c>
      <c r="CK179" s="516">
        <v>3690</v>
      </c>
      <c r="CL179" s="516">
        <v>3670</v>
      </c>
      <c r="CM179" s="516">
        <v>3725</v>
      </c>
      <c r="CN179" s="516">
        <v>3635</v>
      </c>
      <c r="CO179" s="516">
        <v>3640</v>
      </c>
      <c r="CP179" s="516">
        <v>3735</v>
      </c>
      <c r="CQ179" s="516">
        <v>3720</v>
      </c>
      <c r="CR179" s="516">
        <v>3730</v>
      </c>
      <c r="CS179" s="516">
        <v>3690</v>
      </c>
      <c r="CT179" s="516">
        <v>3600</v>
      </c>
      <c r="CU179" s="516">
        <v>3685</v>
      </c>
      <c r="CV179" s="516">
        <v>3790</v>
      </c>
      <c r="CW179" s="516">
        <v>3740</v>
      </c>
      <c r="CX179" s="516">
        <v>3690</v>
      </c>
      <c r="CY179" s="516">
        <v>3735</v>
      </c>
      <c r="CZ179" s="516">
        <v>3780</v>
      </c>
      <c r="DA179" s="2">
        <v>3835</v>
      </c>
      <c r="DB179" s="2">
        <v>3865</v>
      </c>
      <c r="DC179" s="2">
        <v>3765</v>
      </c>
      <c r="DD179" s="2">
        <v>3815</v>
      </c>
      <c r="DE179" s="2">
        <v>3830</v>
      </c>
      <c r="DF179" s="2">
        <v>3710</v>
      </c>
      <c r="DG179" s="2">
        <v>3875</v>
      </c>
      <c r="DH179" s="2">
        <v>4005</v>
      </c>
      <c r="DI179" s="2">
        <v>4060</v>
      </c>
      <c r="DJ179" s="2">
        <v>3960</v>
      </c>
      <c r="DK179" s="2">
        <v>3940</v>
      </c>
      <c r="DL179" s="2">
        <v>3990</v>
      </c>
      <c r="DM179" s="2">
        <v>4025</v>
      </c>
      <c r="DN179" s="2">
        <v>4000</v>
      </c>
      <c r="DO179" s="2">
        <v>4035</v>
      </c>
      <c r="DP179" s="2">
        <v>4005</v>
      </c>
      <c r="DQ179" s="2">
        <v>4020</v>
      </c>
      <c r="DR179" s="2">
        <v>3970</v>
      </c>
      <c r="DS179" s="2">
        <v>4110</v>
      </c>
      <c r="DT179" s="2">
        <v>4070</v>
      </c>
      <c r="DU179" s="2">
        <v>4040</v>
      </c>
      <c r="DV179" s="2">
        <v>4040</v>
      </c>
      <c r="DW179" s="2">
        <v>4020</v>
      </c>
      <c r="DX179" s="2">
        <v>4015</v>
      </c>
      <c r="DY179" s="2">
        <v>3990</v>
      </c>
      <c r="DZ179" s="2">
        <v>3890</v>
      </c>
      <c r="EA179" s="2">
        <v>4000</v>
      </c>
      <c r="EB179" s="2">
        <v>3975</v>
      </c>
      <c r="EC179" s="2">
        <v>3995</v>
      </c>
      <c r="ED179" s="2">
        <v>4035</v>
      </c>
      <c r="EE179" s="2">
        <v>4065</v>
      </c>
      <c r="EF179" s="2">
        <v>4150</v>
      </c>
      <c r="EG179" s="2">
        <v>4180</v>
      </c>
      <c r="EH179" s="2">
        <v>4115</v>
      </c>
      <c r="EI179" s="2">
        <v>4165</v>
      </c>
      <c r="EJ179" s="2">
        <v>4200</v>
      </c>
      <c r="EK179" s="2">
        <v>4220</v>
      </c>
      <c r="EL179" s="2">
        <v>4270</v>
      </c>
      <c r="EM179" s="2">
        <v>4210</v>
      </c>
      <c r="EN179" s="2">
        <v>4135</v>
      </c>
      <c r="EO179" s="2">
        <v>4080</v>
      </c>
      <c r="EP179" s="2">
        <v>4020</v>
      </c>
      <c r="EQ179" s="2">
        <v>4080</v>
      </c>
      <c r="ER179" s="2">
        <v>4045</v>
      </c>
      <c r="ES179" s="2">
        <v>3975</v>
      </c>
      <c r="ET179" s="2">
        <v>3945</v>
      </c>
      <c r="EU179" s="2">
        <v>3935</v>
      </c>
      <c r="EV179" s="2">
        <v>3920</v>
      </c>
      <c r="EW179" s="2">
        <v>3885</v>
      </c>
      <c r="EX179" s="2">
        <v>3830</v>
      </c>
      <c r="EY179" s="2">
        <v>3830</v>
      </c>
      <c r="EZ179" s="2">
        <v>3785</v>
      </c>
      <c r="FA179" s="2">
        <v>3745</v>
      </c>
      <c r="FB179" s="2">
        <v>3760</v>
      </c>
      <c r="FC179" s="2">
        <v>3720</v>
      </c>
      <c r="FD179" s="2">
        <v>3735</v>
      </c>
      <c r="FE179" s="2">
        <v>3800</v>
      </c>
      <c r="FF179" s="2">
        <v>3795</v>
      </c>
      <c r="FG179" s="2">
        <v>3740</v>
      </c>
      <c r="FH179" s="2">
        <v>3810</v>
      </c>
      <c r="FI179" s="2">
        <v>3765</v>
      </c>
      <c r="FJ179" s="2">
        <v>3805</v>
      </c>
      <c r="FK179" s="2">
        <v>3755</v>
      </c>
      <c r="FL179" s="2">
        <v>3770</v>
      </c>
      <c r="FM179" s="2">
        <v>3750</v>
      </c>
      <c r="FN179" s="2">
        <v>3750</v>
      </c>
      <c r="FO179" s="2">
        <v>3880</v>
      </c>
      <c r="FP179" s="2">
        <v>3855</v>
      </c>
      <c r="FQ179" s="2">
        <v>3795</v>
      </c>
      <c r="FR179" s="2">
        <v>3755</v>
      </c>
      <c r="FS179" s="2">
        <v>3700</v>
      </c>
      <c r="FT179" s="2">
        <v>3675</v>
      </c>
      <c r="FU179" s="2">
        <v>3635</v>
      </c>
      <c r="FV179" s="2">
        <v>3560</v>
      </c>
      <c r="FW179" s="2">
        <v>3570</v>
      </c>
      <c r="FX179" s="2">
        <v>3660</v>
      </c>
      <c r="FY179" s="2">
        <v>3705</v>
      </c>
      <c r="FZ179" s="2">
        <v>3700</v>
      </c>
      <c r="GA179" s="2">
        <v>3660</v>
      </c>
      <c r="GB179" s="2">
        <v>3605</v>
      </c>
      <c r="GC179" s="2">
        <v>3620</v>
      </c>
      <c r="GD179" s="2">
        <v>3625</v>
      </c>
      <c r="GE179" s="2">
        <v>3615</v>
      </c>
      <c r="GF179" s="2">
        <v>3590</v>
      </c>
      <c r="GG179" s="2">
        <v>3605</v>
      </c>
      <c r="GH179" s="2">
        <v>3660</v>
      </c>
      <c r="GI179" s="2">
        <v>3960</v>
      </c>
      <c r="GJ179" s="2">
        <v>3920</v>
      </c>
      <c r="GK179" s="2">
        <v>3940</v>
      </c>
      <c r="GL179" s="2">
        <v>4005</v>
      </c>
      <c r="GM179" s="2">
        <v>3955</v>
      </c>
      <c r="GN179" s="2">
        <v>3945</v>
      </c>
      <c r="GO179" s="2">
        <v>3915</v>
      </c>
      <c r="GP179" s="2">
        <v>3905</v>
      </c>
      <c r="GQ179" s="2">
        <v>3915</v>
      </c>
      <c r="GR179" s="2">
        <v>3900</v>
      </c>
      <c r="GS179" s="2">
        <v>3945</v>
      </c>
      <c r="GT179" s="2">
        <v>3905</v>
      </c>
      <c r="GU179" s="2">
        <v>3825</v>
      </c>
      <c r="GV179" s="2">
        <v>3845</v>
      </c>
      <c r="GW179" s="2">
        <v>3945</v>
      </c>
      <c r="GX179" s="2">
        <v>3935</v>
      </c>
      <c r="GY179" s="2">
        <v>3970</v>
      </c>
      <c r="GZ179" s="2">
        <v>3940</v>
      </c>
      <c r="HA179" s="2">
        <v>3895</v>
      </c>
      <c r="HB179" s="2">
        <v>3880</v>
      </c>
      <c r="HC179" s="2">
        <v>3890</v>
      </c>
      <c r="HD179" s="2">
        <v>3980</v>
      </c>
      <c r="HE179" s="2">
        <v>4065</v>
      </c>
      <c r="HF179" s="2">
        <v>4190</v>
      </c>
      <c r="HG179" s="2">
        <v>4190</v>
      </c>
      <c r="HH179" s="2">
        <v>4170</v>
      </c>
      <c r="HI179" s="2">
        <v>4140</v>
      </c>
      <c r="HJ179" s="2">
        <v>4135</v>
      </c>
      <c r="HK179" s="2">
        <v>4130</v>
      </c>
      <c r="HL179" s="2">
        <v>4145</v>
      </c>
      <c r="HM179" s="2">
        <v>4220</v>
      </c>
      <c r="HN179" s="2">
        <v>4220</v>
      </c>
      <c r="HO179" s="2">
        <v>4235</v>
      </c>
      <c r="HP179" s="2">
        <v>4255</v>
      </c>
      <c r="HQ179" s="2">
        <v>4340</v>
      </c>
      <c r="HR179" s="2">
        <v>4325</v>
      </c>
      <c r="HS179" s="2">
        <v>4320</v>
      </c>
      <c r="HT179" s="2">
        <v>4215</v>
      </c>
      <c r="HU179" s="2">
        <v>4185</v>
      </c>
      <c r="HV179" s="2">
        <v>4180</v>
      </c>
      <c r="HW179" s="2">
        <v>4110</v>
      </c>
      <c r="HX179" s="2">
        <v>4145</v>
      </c>
      <c r="HY179" s="2">
        <v>4130</v>
      </c>
      <c r="HZ179" s="2">
        <v>4115</v>
      </c>
      <c r="IA179" s="2">
        <v>4075</v>
      </c>
      <c r="IB179" s="2">
        <v>4140</v>
      </c>
      <c r="IC179" s="2">
        <v>4070</v>
      </c>
      <c r="ID179" s="2">
        <v>4050</v>
      </c>
      <c r="IE179" s="2">
        <v>4020</v>
      </c>
      <c r="IF179" s="2">
        <v>4025</v>
      </c>
      <c r="IG179" s="2">
        <v>4000</v>
      </c>
      <c r="IH179" s="2">
        <v>4000</v>
      </c>
      <c r="II179" s="2">
        <v>4000</v>
      </c>
      <c r="IJ179" s="2">
        <v>4050</v>
      </c>
      <c r="IK179" s="2">
        <v>4025</v>
      </c>
      <c r="IL179" s="2">
        <v>4015</v>
      </c>
      <c r="IM179" s="2">
        <v>3975</v>
      </c>
      <c r="IN179" s="2">
        <v>3995</v>
      </c>
      <c r="IO179" s="2">
        <v>3950</v>
      </c>
      <c r="IP179" s="2">
        <v>3880</v>
      </c>
      <c r="IQ179" s="2">
        <v>3920</v>
      </c>
      <c r="IR179" s="2">
        <v>3820</v>
      </c>
      <c r="IS179" s="2">
        <v>3865</v>
      </c>
      <c r="IT179" s="2">
        <v>3860</v>
      </c>
    </row>
    <row r="180" spans="1:254" ht="15.9" customHeight="1">
      <c r="A180" s="61" t="s">
        <v>354</v>
      </c>
      <c r="B180" s="6" t="s">
        <v>355</v>
      </c>
      <c r="C180" s="15">
        <v>1887</v>
      </c>
      <c r="D180" s="16">
        <v>-6</v>
      </c>
      <c r="E180" s="13">
        <v>1893</v>
      </c>
      <c r="F180" s="13">
        <v>1865</v>
      </c>
      <c r="G180" s="13">
        <v>1865</v>
      </c>
      <c r="H180" s="13">
        <v>1876</v>
      </c>
      <c r="I180" s="13">
        <v>1942</v>
      </c>
      <c r="J180" s="13">
        <v>2018</v>
      </c>
      <c r="K180" s="13">
        <v>1992</v>
      </c>
      <c r="L180" s="13">
        <v>1935</v>
      </c>
      <c r="M180" s="13">
        <v>1930</v>
      </c>
      <c r="N180" s="13">
        <v>1894</v>
      </c>
      <c r="O180" s="13">
        <v>1895</v>
      </c>
      <c r="P180" s="13">
        <v>1884</v>
      </c>
      <c r="Q180" s="13">
        <v>1880</v>
      </c>
      <c r="R180" s="13">
        <v>1838</v>
      </c>
      <c r="S180" s="13">
        <v>1843</v>
      </c>
      <c r="T180" s="13">
        <v>1844</v>
      </c>
      <c r="U180" s="13">
        <v>1832</v>
      </c>
      <c r="V180" s="13">
        <v>1799</v>
      </c>
      <c r="W180" s="13">
        <v>1807</v>
      </c>
      <c r="X180" s="13">
        <v>1794</v>
      </c>
      <c r="Y180" s="13">
        <v>1803</v>
      </c>
      <c r="Z180" s="13">
        <v>1808</v>
      </c>
      <c r="AA180" s="13">
        <v>1798</v>
      </c>
      <c r="AB180" s="13">
        <v>1781</v>
      </c>
      <c r="AC180" s="13">
        <v>1758</v>
      </c>
      <c r="AD180" s="13">
        <v>1719</v>
      </c>
      <c r="AE180" s="13">
        <v>1740</v>
      </c>
      <c r="AF180" s="13">
        <v>1747</v>
      </c>
      <c r="AG180" s="13">
        <v>1740</v>
      </c>
      <c r="AH180" s="13">
        <v>1707</v>
      </c>
      <c r="AI180" s="13">
        <v>1707</v>
      </c>
      <c r="AJ180" s="13">
        <v>1716</v>
      </c>
      <c r="AK180" s="13">
        <v>1753</v>
      </c>
      <c r="AL180" s="13">
        <v>1767</v>
      </c>
      <c r="AM180" s="13">
        <v>1750</v>
      </c>
      <c r="AN180" s="13">
        <v>1755</v>
      </c>
      <c r="AO180" s="13">
        <v>1753</v>
      </c>
      <c r="AP180" s="13">
        <v>1782</v>
      </c>
      <c r="AQ180" s="13">
        <v>1760</v>
      </c>
      <c r="AR180" s="13">
        <v>1716</v>
      </c>
      <c r="AS180" s="13">
        <v>1717</v>
      </c>
      <c r="AT180" s="13">
        <v>1721</v>
      </c>
      <c r="AU180" s="13">
        <v>1731</v>
      </c>
      <c r="AV180" s="13">
        <v>1748</v>
      </c>
      <c r="AW180" s="13">
        <v>1738</v>
      </c>
      <c r="AX180" s="13">
        <v>1753</v>
      </c>
      <c r="AY180" s="13">
        <v>1734</v>
      </c>
      <c r="AZ180" s="13">
        <v>1754</v>
      </c>
      <c r="BA180" s="13">
        <v>1815</v>
      </c>
      <c r="BB180" s="13">
        <v>1820</v>
      </c>
      <c r="BC180" s="13">
        <v>1829</v>
      </c>
      <c r="BD180" s="13">
        <v>1823</v>
      </c>
      <c r="BE180" s="13">
        <v>1848</v>
      </c>
      <c r="BF180" s="13">
        <v>1853</v>
      </c>
      <c r="BG180" s="13">
        <v>1841</v>
      </c>
      <c r="BH180" s="13">
        <v>1814</v>
      </c>
      <c r="BI180" s="13">
        <v>1833</v>
      </c>
      <c r="BJ180" s="13">
        <v>1819</v>
      </c>
      <c r="BK180" s="13">
        <v>1865</v>
      </c>
      <c r="BL180" s="13">
        <v>1878</v>
      </c>
      <c r="BM180" s="67">
        <v>1824</v>
      </c>
      <c r="BN180" s="67">
        <v>1823</v>
      </c>
      <c r="BO180" s="67">
        <v>1831</v>
      </c>
      <c r="BP180" s="67">
        <v>1825</v>
      </c>
      <c r="BQ180" s="67">
        <v>1826</v>
      </c>
      <c r="BR180" s="67">
        <v>1827</v>
      </c>
      <c r="BS180" s="67">
        <v>1899</v>
      </c>
      <c r="BT180" s="67">
        <v>2185</v>
      </c>
      <c r="BU180" s="67">
        <v>2189</v>
      </c>
      <c r="BV180" s="67">
        <v>2229</v>
      </c>
      <c r="BW180" s="67">
        <v>2238</v>
      </c>
      <c r="BX180" s="67">
        <v>2258</v>
      </c>
      <c r="BY180" s="67">
        <v>2274</v>
      </c>
      <c r="BZ180" s="67">
        <v>2307</v>
      </c>
      <c r="CA180" s="516">
        <v>2288</v>
      </c>
      <c r="CB180" s="516">
        <v>2320</v>
      </c>
      <c r="CC180" s="516">
        <v>2332</v>
      </c>
      <c r="CD180" s="516">
        <v>2345</v>
      </c>
      <c r="CE180" s="516">
        <v>2339</v>
      </c>
      <c r="CF180" s="516">
        <v>2363</v>
      </c>
      <c r="CG180" s="516">
        <v>2401</v>
      </c>
      <c r="CH180" s="516">
        <v>2426</v>
      </c>
      <c r="CI180" s="516">
        <v>2376</v>
      </c>
      <c r="CJ180" s="516">
        <v>2380</v>
      </c>
      <c r="CK180" s="516">
        <v>2391</v>
      </c>
      <c r="CL180" s="516">
        <v>2370</v>
      </c>
      <c r="CM180" s="516">
        <v>2398</v>
      </c>
      <c r="CN180" s="516">
        <v>2321</v>
      </c>
      <c r="CO180" s="516">
        <v>2332</v>
      </c>
      <c r="CP180" s="516">
        <v>2414</v>
      </c>
      <c r="CQ180" s="516">
        <v>2389</v>
      </c>
      <c r="CR180" s="516">
        <v>2387</v>
      </c>
      <c r="CS180" s="516">
        <v>2368</v>
      </c>
      <c r="CT180" s="516">
        <v>2304</v>
      </c>
      <c r="CU180" s="516">
        <v>2358</v>
      </c>
      <c r="CV180" s="516">
        <v>2446</v>
      </c>
      <c r="CW180" s="516">
        <v>2370</v>
      </c>
      <c r="CX180" s="516">
        <v>2348</v>
      </c>
      <c r="CY180" s="516">
        <v>2333</v>
      </c>
      <c r="CZ180" s="516">
        <v>2379</v>
      </c>
      <c r="DA180" s="2">
        <v>2440</v>
      </c>
      <c r="DB180" s="2">
        <v>2434</v>
      </c>
      <c r="DC180" s="2">
        <v>2369</v>
      </c>
      <c r="DD180" s="2">
        <v>2459</v>
      </c>
      <c r="DE180" s="2">
        <v>2485</v>
      </c>
      <c r="DF180" s="2">
        <v>2441</v>
      </c>
      <c r="DG180" s="2">
        <v>2568</v>
      </c>
      <c r="DH180" s="2">
        <v>2640</v>
      </c>
      <c r="DI180" s="2">
        <v>2655</v>
      </c>
      <c r="DJ180" s="2">
        <v>2590</v>
      </c>
      <c r="DK180" s="2">
        <v>2611</v>
      </c>
      <c r="DL180" s="2">
        <v>2602</v>
      </c>
      <c r="DM180" s="2">
        <v>2565</v>
      </c>
      <c r="DN180" s="2">
        <v>2564</v>
      </c>
      <c r="DO180" s="2">
        <v>2553</v>
      </c>
      <c r="DP180" s="2">
        <v>2517</v>
      </c>
      <c r="DQ180" s="2">
        <v>2509</v>
      </c>
      <c r="DR180" s="2">
        <v>2500</v>
      </c>
      <c r="DS180" s="2">
        <v>2623</v>
      </c>
      <c r="DT180" s="2">
        <v>2614</v>
      </c>
      <c r="DU180" s="2">
        <v>2546</v>
      </c>
      <c r="DV180" s="2">
        <v>2553</v>
      </c>
      <c r="DW180" s="2">
        <v>2537</v>
      </c>
      <c r="DX180" s="2">
        <v>2513</v>
      </c>
      <c r="DY180" s="2">
        <v>2483</v>
      </c>
      <c r="DZ180" s="2">
        <v>2425</v>
      </c>
      <c r="EA180" s="2">
        <v>2489</v>
      </c>
      <c r="EB180" s="2">
        <v>2534</v>
      </c>
      <c r="EC180" s="2">
        <v>2530</v>
      </c>
      <c r="ED180" s="2">
        <v>2616</v>
      </c>
      <c r="EE180" s="2">
        <v>2631</v>
      </c>
      <c r="EF180" s="2">
        <v>2685</v>
      </c>
      <c r="EG180" s="2">
        <v>2677</v>
      </c>
      <c r="EH180" s="2">
        <v>2624</v>
      </c>
      <c r="EI180" s="2">
        <v>2640</v>
      </c>
      <c r="EJ180" s="2">
        <v>2661</v>
      </c>
      <c r="EK180" s="2">
        <v>2658</v>
      </c>
      <c r="EL180" s="2">
        <v>2657</v>
      </c>
      <c r="EM180" s="2">
        <v>2649</v>
      </c>
      <c r="EN180" s="2">
        <v>2590</v>
      </c>
      <c r="EO180" s="2">
        <v>2569</v>
      </c>
      <c r="EP180" s="2">
        <v>2489</v>
      </c>
      <c r="EQ180" s="2">
        <v>2513</v>
      </c>
      <c r="ER180" s="2">
        <v>2470</v>
      </c>
      <c r="ES180" s="2">
        <v>2462</v>
      </c>
      <c r="ET180" s="2">
        <v>2450</v>
      </c>
      <c r="EU180" s="2">
        <v>2435</v>
      </c>
      <c r="EV180" s="2">
        <v>2426</v>
      </c>
      <c r="EW180" s="2">
        <v>2422</v>
      </c>
      <c r="EX180" s="2">
        <v>2420</v>
      </c>
      <c r="EY180" s="2">
        <v>2432</v>
      </c>
      <c r="EZ180" s="2">
        <v>2404</v>
      </c>
      <c r="FA180" s="2">
        <v>2381</v>
      </c>
      <c r="FB180" s="2">
        <v>2390</v>
      </c>
      <c r="FC180" s="2">
        <v>2369</v>
      </c>
      <c r="FD180" s="2">
        <v>2372</v>
      </c>
      <c r="FE180" s="2">
        <v>2422</v>
      </c>
      <c r="FF180" s="2">
        <v>2443</v>
      </c>
      <c r="FG180" s="2">
        <v>2367</v>
      </c>
      <c r="FH180" s="2">
        <v>2375</v>
      </c>
      <c r="FI180" s="2">
        <v>2335</v>
      </c>
      <c r="FJ180" s="2">
        <v>2359</v>
      </c>
      <c r="FK180" s="2">
        <v>2332</v>
      </c>
      <c r="FL180" s="2">
        <v>2343</v>
      </c>
      <c r="FM180" s="2">
        <v>2343</v>
      </c>
      <c r="FN180" s="2">
        <v>2338</v>
      </c>
      <c r="FO180" s="2">
        <v>2374</v>
      </c>
      <c r="FP180" s="2">
        <v>2386</v>
      </c>
      <c r="FQ180" s="2">
        <v>2362</v>
      </c>
      <c r="FR180" s="2">
        <v>2340</v>
      </c>
      <c r="FS180" s="2">
        <v>2319</v>
      </c>
      <c r="FT180" s="2">
        <v>2323</v>
      </c>
      <c r="FU180" s="2">
        <v>2291</v>
      </c>
      <c r="FV180" s="2">
        <v>2231</v>
      </c>
      <c r="FW180" s="2">
        <v>2209</v>
      </c>
      <c r="FX180" s="2">
        <v>2272</v>
      </c>
      <c r="FY180" s="2">
        <v>2291</v>
      </c>
      <c r="FZ180" s="2">
        <v>2286</v>
      </c>
      <c r="GA180" s="2">
        <v>2281</v>
      </c>
      <c r="GB180" s="2">
        <v>2250</v>
      </c>
      <c r="GC180" s="2">
        <v>2251</v>
      </c>
      <c r="GD180" s="2">
        <v>2243</v>
      </c>
      <c r="GE180" s="2">
        <v>2234</v>
      </c>
      <c r="GF180" s="2">
        <v>2205</v>
      </c>
      <c r="GG180" s="2">
        <v>2208</v>
      </c>
      <c r="GH180" s="2">
        <v>2298</v>
      </c>
      <c r="GI180" s="2">
        <v>2213</v>
      </c>
      <c r="GJ180" s="2">
        <v>2163</v>
      </c>
      <c r="GK180" s="2">
        <v>2206</v>
      </c>
      <c r="GL180" s="2">
        <v>2262</v>
      </c>
      <c r="GM180" s="2">
        <v>2235</v>
      </c>
      <c r="GN180" s="2">
        <v>2232</v>
      </c>
      <c r="GO180" s="2">
        <v>2176</v>
      </c>
      <c r="GP180" s="2">
        <v>2141</v>
      </c>
      <c r="GQ180" s="2">
        <v>2155</v>
      </c>
      <c r="GR180" s="2">
        <v>2143</v>
      </c>
      <c r="GS180" s="2">
        <v>2176</v>
      </c>
      <c r="GT180" s="2">
        <v>2176</v>
      </c>
      <c r="GU180" s="2">
        <v>2158</v>
      </c>
      <c r="GV180" s="2">
        <v>2182</v>
      </c>
      <c r="GW180" s="2">
        <v>2270</v>
      </c>
      <c r="GX180" s="2">
        <v>2252</v>
      </c>
      <c r="GY180" s="2">
        <v>2298</v>
      </c>
      <c r="GZ180" s="2">
        <v>2285</v>
      </c>
      <c r="HA180" s="2">
        <v>2245</v>
      </c>
      <c r="HB180" s="2">
        <v>2227</v>
      </c>
      <c r="HC180" s="2">
        <v>2212</v>
      </c>
      <c r="HD180" s="2">
        <v>2292</v>
      </c>
      <c r="HE180" s="2">
        <v>2323</v>
      </c>
      <c r="HF180" s="2">
        <v>2367</v>
      </c>
      <c r="HG180" s="2">
        <v>2344</v>
      </c>
      <c r="HH180" s="2">
        <v>2328</v>
      </c>
      <c r="HI180" s="2">
        <v>2334</v>
      </c>
      <c r="HJ180" s="2">
        <v>2303</v>
      </c>
      <c r="HK180" s="2">
        <v>2308</v>
      </c>
      <c r="HL180" s="2">
        <v>2319</v>
      </c>
      <c r="HM180" s="2">
        <v>2376</v>
      </c>
      <c r="HN180" s="2">
        <v>2351</v>
      </c>
      <c r="HO180" s="2">
        <v>2390</v>
      </c>
      <c r="HP180" s="2">
        <v>2372</v>
      </c>
      <c r="HQ180" s="2">
        <v>2373</v>
      </c>
      <c r="HR180" s="2">
        <v>2396</v>
      </c>
      <c r="HS180" s="2">
        <v>2367</v>
      </c>
      <c r="HT180" s="2">
        <v>2327</v>
      </c>
      <c r="HU180" s="2">
        <v>2319</v>
      </c>
      <c r="HV180" s="2">
        <v>2284</v>
      </c>
      <c r="HW180" s="2">
        <v>2258</v>
      </c>
      <c r="HX180" s="2">
        <v>2282</v>
      </c>
      <c r="HY180" s="2">
        <v>2266</v>
      </c>
      <c r="HZ180" s="2">
        <v>2268</v>
      </c>
      <c r="IA180" s="2">
        <v>2242</v>
      </c>
      <c r="IB180" s="2">
        <v>2277</v>
      </c>
      <c r="IC180" s="2">
        <v>2224</v>
      </c>
      <c r="ID180" s="2">
        <v>2228</v>
      </c>
      <c r="IE180" s="2">
        <v>2211</v>
      </c>
      <c r="IF180" s="2">
        <v>2198</v>
      </c>
      <c r="IG180" s="2">
        <v>2182</v>
      </c>
      <c r="IH180" s="2">
        <v>2176</v>
      </c>
      <c r="II180" s="2">
        <v>2224</v>
      </c>
      <c r="IJ180" s="2">
        <v>2256</v>
      </c>
      <c r="IK180" s="2">
        <v>2252</v>
      </c>
      <c r="IL180" s="2">
        <v>2212</v>
      </c>
      <c r="IM180" s="2">
        <v>2187</v>
      </c>
      <c r="IN180" s="2">
        <v>2172</v>
      </c>
      <c r="IO180" s="2">
        <v>2145</v>
      </c>
      <c r="IP180" s="2">
        <v>2110</v>
      </c>
      <c r="IQ180" s="2">
        <v>2132</v>
      </c>
      <c r="IR180" s="2">
        <v>2172</v>
      </c>
      <c r="IS180" s="2">
        <v>2235</v>
      </c>
      <c r="IT180" s="2">
        <v>2245</v>
      </c>
    </row>
    <row r="181" spans="1:254" ht="15.9" customHeight="1">
      <c r="A181" s="61" t="s">
        <v>356</v>
      </c>
      <c r="B181" s="6" t="s">
        <v>357</v>
      </c>
      <c r="C181" s="15">
        <v>925.3</v>
      </c>
      <c r="D181" s="16">
        <v>3.7999999999999545</v>
      </c>
      <c r="E181" s="13">
        <v>921.5</v>
      </c>
      <c r="F181" s="13">
        <v>915.8</v>
      </c>
      <c r="G181" s="13">
        <v>931.9</v>
      </c>
      <c r="H181" s="13">
        <v>940</v>
      </c>
      <c r="I181" s="13">
        <v>961.5</v>
      </c>
      <c r="J181" s="13">
        <v>983.7</v>
      </c>
      <c r="K181" s="13">
        <v>990.8</v>
      </c>
      <c r="L181" s="13">
        <v>955.2</v>
      </c>
      <c r="M181" s="13">
        <v>966.5</v>
      </c>
      <c r="N181" s="13">
        <v>935.2</v>
      </c>
      <c r="O181" s="13">
        <v>951.2</v>
      </c>
      <c r="P181" s="13">
        <v>939.7</v>
      </c>
      <c r="Q181" s="13">
        <v>937.6</v>
      </c>
      <c r="R181" s="13">
        <v>909.4</v>
      </c>
      <c r="S181" s="13">
        <v>912.9</v>
      </c>
      <c r="T181" s="13">
        <v>910.4</v>
      </c>
      <c r="U181" s="13">
        <v>902.2</v>
      </c>
      <c r="V181" s="13">
        <v>883.2</v>
      </c>
      <c r="W181" s="13">
        <v>900.4</v>
      </c>
      <c r="X181" s="13">
        <v>913.3</v>
      </c>
      <c r="Y181" s="13">
        <v>915.6</v>
      </c>
      <c r="Z181" s="13">
        <v>909.3</v>
      </c>
      <c r="AA181" s="13">
        <v>917.9</v>
      </c>
      <c r="AB181" s="13">
        <v>886</v>
      </c>
      <c r="AC181" s="13">
        <v>884.4</v>
      </c>
      <c r="AD181" s="13">
        <v>875</v>
      </c>
      <c r="AE181" s="13">
        <v>869.1</v>
      </c>
      <c r="AF181" s="13">
        <v>878</v>
      </c>
      <c r="AG181" s="13">
        <v>868.6</v>
      </c>
      <c r="AH181" s="13">
        <v>866.6</v>
      </c>
      <c r="AI181" s="13">
        <v>852.4</v>
      </c>
      <c r="AJ181" s="13">
        <v>847.9</v>
      </c>
      <c r="AK181" s="13">
        <v>845.8</v>
      </c>
      <c r="AL181" s="13">
        <v>844.5</v>
      </c>
      <c r="AM181" s="13">
        <v>843.4</v>
      </c>
      <c r="AN181" s="13">
        <v>850</v>
      </c>
      <c r="AO181" s="13">
        <v>851.7</v>
      </c>
      <c r="AP181" s="13">
        <v>887.9</v>
      </c>
      <c r="AQ181" s="13">
        <v>864.2</v>
      </c>
      <c r="AR181" s="13">
        <v>853.5</v>
      </c>
      <c r="AS181" s="13">
        <v>857.8</v>
      </c>
      <c r="AT181" s="13">
        <v>847.6</v>
      </c>
      <c r="AU181" s="13">
        <v>833.3</v>
      </c>
      <c r="AV181" s="13">
        <v>820.6</v>
      </c>
      <c r="AW181" s="13">
        <v>799.7</v>
      </c>
      <c r="AX181" s="13">
        <v>813.3</v>
      </c>
      <c r="AY181" s="13">
        <v>807.6</v>
      </c>
      <c r="AZ181" s="13">
        <v>804.5</v>
      </c>
      <c r="BA181" s="13">
        <v>834.5</v>
      </c>
      <c r="BB181" s="13">
        <v>840.3</v>
      </c>
      <c r="BC181" s="13">
        <v>857.3</v>
      </c>
      <c r="BD181" s="13">
        <v>852.5</v>
      </c>
      <c r="BE181" s="13">
        <v>849</v>
      </c>
      <c r="BF181" s="13">
        <v>860.6</v>
      </c>
      <c r="BG181" s="13">
        <v>872</v>
      </c>
      <c r="BH181" s="13">
        <v>863.6</v>
      </c>
      <c r="BI181" s="13">
        <v>878.9</v>
      </c>
      <c r="BJ181" s="13">
        <v>866.4</v>
      </c>
      <c r="BK181" s="13">
        <v>907.2</v>
      </c>
      <c r="BL181" s="13">
        <v>915.1</v>
      </c>
      <c r="BM181" s="67">
        <v>908.1</v>
      </c>
      <c r="BN181" s="67">
        <v>918.3</v>
      </c>
      <c r="BO181" s="67">
        <v>904</v>
      </c>
      <c r="BP181" s="67">
        <v>887.4</v>
      </c>
      <c r="BQ181" s="67">
        <v>894.3</v>
      </c>
      <c r="BR181" s="67">
        <v>864.9</v>
      </c>
      <c r="BS181" s="67">
        <v>872.8</v>
      </c>
      <c r="BT181" s="67">
        <v>1005</v>
      </c>
      <c r="BU181" s="67">
        <v>988.6</v>
      </c>
      <c r="BV181" s="67">
        <v>993.7</v>
      </c>
      <c r="BW181" s="67">
        <v>989.3</v>
      </c>
      <c r="BX181" s="67">
        <v>1001</v>
      </c>
      <c r="BY181" s="67">
        <v>1010.5</v>
      </c>
      <c r="BZ181" s="67">
        <v>1031</v>
      </c>
      <c r="CA181" s="516">
        <v>1058.5</v>
      </c>
      <c r="CB181" s="516">
        <v>1083</v>
      </c>
      <c r="CC181" s="516">
        <v>1080</v>
      </c>
      <c r="CD181" s="516">
        <v>1076</v>
      </c>
      <c r="CE181" s="516">
        <v>1094</v>
      </c>
      <c r="CF181" s="516">
        <v>1105</v>
      </c>
      <c r="CG181" s="516">
        <v>1105</v>
      </c>
      <c r="CH181" s="516">
        <v>1112</v>
      </c>
      <c r="CI181" s="516">
        <v>1107</v>
      </c>
      <c r="CJ181" s="516">
        <v>1094</v>
      </c>
      <c r="CK181" s="516">
        <v>1115</v>
      </c>
      <c r="CL181" s="516">
        <v>1110.5</v>
      </c>
      <c r="CM181" s="516">
        <v>1106.5</v>
      </c>
      <c r="CN181" s="516">
        <v>1067.5</v>
      </c>
      <c r="CO181" s="516">
        <v>1088</v>
      </c>
      <c r="CP181" s="516">
        <v>1107</v>
      </c>
      <c r="CQ181" s="516">
        <v>1082.5</v>
      </c>
      <c r="CR181" s="516">
        <v>1066</v>
      </c>
      <c r="CS181" s="516">
        <v>1054</v>
      </c>
      <c r="CT181" s="516">
        <v>1037</v>
      </c>
      <c r="CU181" s="516">
        <v>1088</v>
      </c>
      <c r="CV181" s="516">
        <v>1134.5</v>
      </c>
      <c r="CW181" s="516">
        <v>1068.5</v>
      </c>
      <c r="CX181" s="516">
        <v>1060.5</v>
      </c>
      <c r="CY181" s="516">
        <v>1052.5</v>
      </c>
      <c r="CZ181" s="516">
        <v>1041.5</v>
      </c>
      <c r="DA181" s="2">
        <v>1044.5</v>
      </c>
      <c r="DB181" s="2">
        <v>1014.5</v>
      </c>
      <c r="DC181" s="2">
        <v>977.2</v>
      </c>
      <c r="DD181" s="2">
        <v>1042</v>
      </c>
      <c r="DE181" s="2">
        <v>1039.5</v>
      </c>
      <c r="DF181" s="2">
        <v>1027</v>
      </c>
      <c r="DG181" s="2">
        <v>1104.5</v>
      </c>
      <c r="DH181" s="2">
        <v>1120</v>
      </c>
      <c r="DI181" s="2">
        <v>1107.5</v>
      </c>
      <c r="DJ181" s="2">
        <v>1077.5</v>
      </c>
      <c r="DK181" s="2">
        <v>1069</v>
      </c>
      <c r="DL181" s="2">
        <v>1085</v>
      </c>
      <c r="DM181" s="2">
        <v>1076.5</v>
      </c>
      <c r="DN181" s="2">
        <v>1097</v>
      </c>
      <c r="DO181" s="2">
        <v>1095</v>
      </c>
      <c r="DP181" s="2">
        <v>1067.5</v>
      </c>
      <c r="DQ181" s="2">
        <v>1052.5</v>
      </c>
      <c r="DR181" s="2">
        <v>1039.5</v>
      </c>
      <c r="DS181" s="2">
        <v>1052</v>
      </c>
      <c r="DT181" s="2">
        <v>1026</v>
      </c>
      <c r="DU181" s="2">
        <v>1004</v>
      </c>
      <c r="DV181" s="2">
        <v>1012</v>
      </c>
      <c r="DW181" s="2">
        <v>984.4</v>
      </c>
      <c r="DX181" s="2">
        <v>974.7</v>
      </c>
      <c r="DY181" s="2">
        <v>955.2</v>
      </c>
      <c r="DZ181" s="2">
        <v>945</v>
      </c>
      <c r="EA181" s="2">
        <v>977.2</v>
      </c>
      <c r="EB181" s="2">
        <v>964.7</v>
      </c>
      <c r="EC181" s="2">
        <v>963.1</v>
      </c>
      <c r="ED181" s="2">
        <v>981.8</v>
      </c>
      <c r="EE181" s="2">
        <v>993.3</v>
      </c>
      <c r="EF181" s="2">
        <v>1004</v>
      </c>
      <c r="EG181" s="2">
        <v>1023</v>
      </c>
      <c r="EH181" s="2">
        <v>1017.5</v>
      </c>
      <c r="EI181" s="2">
        <v>1013.5</v>
      </c>
      <c r="EJ181" s="2">
        <v>1025.5</v>
      </c>
      <c r="EK181" s="2">
        <v>1024</v>
      </c>
      <c r="EL181" s="2">
        <v>1027.5</v>
      </c>
      <c r="EM181" s="2">
        <v>1013</v>
      </c>
      <c r="EN181" s="2">
        <v>995</v>
      </c>
      <c r="EO181" s="2">
        <v>978.9</v>
      </c>
      <c r="EP181" s="2">
        <v>976.4</v>
      </c>
      <c r="EQ181" s="2">
        <v>962.3</v>
      </c>
      <c r="ER181" s="2">
        <v>979.1</v>
      </c>
      <c r="ES181" s="2">
        <v>985.8</v>
      </c>
      <c r="ET181" s="2">
        <v>976</v>
      </c>
      <c r="EU181" s="2">
        <v>991.5</v>
      </c>
      <c r="EV181" s="2">
        <v>977</v>
      </c>
      <c r="EW181" s="2">
        <v>983.6</v>
      </c>
      <c r="EX181" s="2">
        <v>973</v>
      </c>
      <c r="EY181" s="2">
        <v>974.3</v>
      </c>
      <c r="EZ181" s="2">
        <v>974.4</v>
      </c>
      <c r="FA181" s="2">
        <v>970.8</v>
      </c>
      <c r="FB181" s="2">
        <v>958.6</v>
      </c>
      <c r="FC181" s="2">
        <v>951.1</v>
      </c>
      <c r="FD181" s="2">
        <v>959.4</v>
      </c>
      <c r="FE181" s="2">
        <v>969.9</v>
      </c>
      <c r="FF181" s="2">
        <v>962.7</v>
      </c>
      <c r="FG181" s="2">
        <v>943.4</v>
      </c>
      <c r="FH181" s="2">
        <v>980.6</v>
      </c>
      <c r="FI181" s="2">
        <v>963.6</v>
      </c>
      <c r="FJ181" s="2">
        <v>960.7</v>
      </c>
      <c r="FK181" s="2">
        <v>951.2</v>
      </c>
      <c r="FL181" s="2">
        <v>957</v>
      </c>
      <c r="FM181" s="2">
        <v>968.2</v>
      </c>
      <c r="FN181" s="2">
        <v>969.8</v>
      </c>
      <c r="FO181" s="2">
        <v>991</v>
      </c>
      <c r="FP181" s="2">
        <v>1016.5</v>
      </c>
      <c r="FQ181" s="2">
        <v>1011.5</v>
      </c>
      <c r="FR181" s="2">
        <v>1041.5</v>
      </c>
      <c r="FS181" s="2">
        <v>987.5</v>
      </c>
      <c r="FT181" s="2">
        <v>937.4</v>
      </c>
      <c r="FU181" s="2">
        <v>939.2</v>
      </c>
      <c r="FV181" s="2">
        <v>925</v>
      </c>
      <c r="FW181" s="2">
        <v>913.5</v>
      </c>
      <c r="FX181" s="2">
        <v>930.9</v>
      </c>
      <c r="FY181" s="2">
        <v>910.4</v>
      </c>
      <c r="FZ181" s="2">
        <v>901.3</v>
      </c>
      <c r="GA181" s="2">
        <v>881.8</v>
      </c>
      <c r="GB181" s="2">
        <v>883.1</v>
      </c>
      <c r="GC181" s="2">
        <v>865.8</v>
      </c>
      <c r="GD181" s="2">
        <v>859.9</v>
      </c>
      <c r="GE181" s="2">
        <v>870.9</v>
      </c>
      <c r="GF181" s="2">
        <v>875.8</v>
      </c>
      <c r="GG181" s="2">
        <v>862.2</v>
      </c>
      <c r="GH181" s="2">
        <v>858</v>
      </c>
      <c r="GI181" s="2">
        <v>859</v>
      </c>
      <c r="GJ181" s="2">
        <v>845.7</v>
      </c>
      <c r="GK181" s="2">
        <v>865</v>
      </c>
      <c r="GL181" s="2">
        <v>889.6</v>
      </c>
      <c r="GM181" s="2">
        <v>887.1</v>
      </c>
      <c r="GN181" s="2">
        <v>890.3</v>
      </c>
      <c r="GO181" s="2">
        <v>892.7</v>
      </c>
      <c r="GP181" s="2">
        <v>883.3</v>
      </c>
      <c r="GQ181" s="2">
        <v>895</v>
      </c>
      <c r="GR181" s="2">
        <v>897.8</v>
      </c>
      <c r="GS181" s="2">
        <v>906.4</v>
      </c>
      <c r="GT181" s="2">
        <v>898.5</v>
      </c>
      <c r="GU181" s="2">
        <v>866.6</v>
      </c>
      <c r="GV181" s="2">
        <v>870.3</v>
      </c>
      <c r="GW181" s="2">
        <v>905.8</v>
      </c>
      <c r="GX181" s="2">
        <v>894.5</v>
      </c>
      <c r="GY181" s="2">
        <v>906.3</v>
      </c>
      <c r="GZ181" s="2">
        <v>890</v>
      </c>
      <c r="HA181" s="2">
        <v>862.9</v>
      </c>
      <c r="HB181" s="2">
        <v>840.9</v>
      </c>
      <c r="HC181" s="2">
        <v>858.9</v>
      </c>
      <c r="HD181" s="2">
        <v>845.4</v>
      </c>
      <c r="HE181" s="2">
        <v>869.8</v>
      </c>
      <c r="HF181" s="2">
        <v>879.3</v>
      </c>
      <c r="HG181" s="2">
        <v>875.1</v>
      </c>
      <c r="HH181" s="2">
        <v>866.4</v>
      </c>
      <c r="HI181" s="2">
        <v>862</v>
      </c>
      <c r="HJ181" s="2">
        <v>869.4</v>
      </c>
      <c r="HK181" s="2">
        <v>879.3</v>
      </c>
      <c r="HL181" s="2">
        <v>890.7</v>
      </c>
      <c r="HM181" s="2">
        <v>921.7</v>
      </c>
      <c r="HN181" s="2">
        <v>925.1</v>
      </c>
      <c r="HO181" s="2">
        <v>933.4</v>
      </c>
      <c r="HP181" s="2">
        <v>931.5</v>
      </c>
      <c r="HQ181" s="2">
        <v>924</v>
      </c>
      <c r="HR181" s="2">
        <v>931.4</v>
      </c>
      <c r="HS181" s="2">
        <v>921.4</v>
      </c>
      <c r="HT181" s="2">
        <v>919.7</v>
      </c>
      <c r="HU181" s="2">
        <v>910.8</v>
      </c>
      <c r="HV181" s="2">
        <v>925</v>
      </c>
      <c r="HW181" s="2">
        <v>922</v>
      </c>
      <c r="HX181" s="2">
        <v>905.6</v>
      </c>
      <c r="HY181" s="2">
        <v>911</v>
      </c>
      <c r="HZ181" s="2">
        <v>908.9</v>
      </c>
      <c r="IA181" s="2">
        <v>885.5</v>
      </c>
      <c r="IB181" s="2">
        <v>917.6</v>
      </c>
      <c r="IC181" s="2">
        <v>919.4</v>
      </c>
      <c r="ID181" s="2">
        <v>885.7</v>
      </c>
      <c r="IE181" s="2">
        <v>897.6</v>
      </c>
      <c r="IF181" s="2">
        <v>905.2</v>
      </c>
      <c r="IG181" s="2">
        <v>882.1</v>
      </c>
      <c r="IH181" s="2">
        <v>898.2</v>
      </c>
      <c r="II181" s="2">
        <v>866.4</v>
      </c>
      <c r="IJ181" s="2">
        <v>851.1</v>
      </c>
      <c r="IK181" s="2">
        <v>844.7</v>
      </c>
      <c r="IL181" s="2">
        <v>840.5</v>
      </c>
      <c r="IM181" s="2">
        <v>830.4</v>
      </c>
      <c r="IN181" s="2">
        <v>812.4</v>
      </c>
      <c r="IO181" s="2">
        <v>789.2</v>
      </c>
      <c r="IP181" s="2">
        <v>784.9</v>
      </c>
      <c r="IQ181" s="2">
        <v>797.8</v>
      </c>
      <c r="IR181" s="2">
        <v>783</v>
      </c>
      <c r="IS181" s="2">
        <v>776.5</v>
      </c>
      <c r="IT181" s="2">
        <v>768.1</v>
      </c>
    </row>
    <row r="182" spans="1:254" ht="15.9" customHeight="1">
      <c r="A182" s="61" t="s">
        <v>358</v>
      </c>
      <c r="B182" s="6" t="s">
        <v>359</v>
      </c>
      <c r="C182" s="15">
        <v>2371</v>
      </c>
      <c r="D182" s="16">
        <v>6</v>
      </c>
      <c r="E182" s="13">
        <v>2365</v>
      </c>
      <c r="F182" s="13">
        <v>2336</v>
      </c>
      <c r="G182" s="13">
        <v>2360</v>
      </c>
      <c r="H182" s="13">
        <v>2382</v>
      </c>
      <c r="I182" s="13">
        <v>2390</v>
      </c>
      <c r="J182" s="13">
        <v>2399</v>
      </c>
      <c r="K182" s="13">
        <v>2384</v>
      </c>
      <c r="L182" s="13">
        <v>2341</v>
      </c>
      <c r="M182" s="13">
        <v>2345</v>
      </c>
      <c r="N182" s="13">
        <v>2323</v>
      </c>
      <c r="O182" s="13">
        <v>2330</v>
      </c>
      <c r="P182" s="13">
        <v>2340</v>
      </c>
      <c r="Q182" s="13">
        <v>2324</v>
      </c>
      <c r="R182" s="13">
        <v>2316</v>
      </c>
      <c r="S182" s="13">
        <v>2312</v>
      </c>
      <c r="T182" s="13">
        <v>2323</v>
      </c>
      <c r="U182" s="13">
        <v>2283</v>
      </c>
      <c r="V182" s="13">
        <v>2269</v>
      </c>
      <c r="W182" s="13">
        <v>2310</v>
      </c>
      <c r="X182" s="13">
        <v>2273</v>
      </c>
      <c r="Y182" s="13">
        <v>2276</v>
      </c>
      <c r="Z182" s="13">
        <v>2333</v>
      </c>
      <c r="AA182" s="13">
        <v>2328</v>
      </c>
      <c r="AB182" s="13">
        <v>2303</v>
      </c>
      <c r="AC182" s="13">
        <v>2295</v>
      </c>
      <c r="AD182" s="13">
        <v>2274</v>
      </c>
      <c r="AE182" s="13">
        <v>2279</v>
      </c>
      <c r="AF182" s="13">
        <v>2295</v>
      </c>
      <c r="AG182" s="13">
        <v>2266</v>
      </c>
      <c r="AH182" s="13">
        <v>2277</v>
      </c>
      <c r="AI182" s="13">
        <v>2278</v>
      </c>
      <c r="AJ182" s="13">
        <v>2266</v>
      </c>
      <c r="AK182" s="13">
        <v>2268</v>
      </c>
      <c r="AL182" s="13">
        <v>2272</v>
      </c>
      <c r="AM182" s="13">
        <v>2261</v>
      </c>
      <c r="AN182" s="13">
        <v>2211</v>
      </c>
      <c r="AO182" s="13">
        <v>2214</v>
      </c>
      <c r="AP182" s="13">
        <v>2211</v>
      </c>
      <c r="AQ182" s="13">
        <v>2178</v>
      </c>
      <c r="AR182" s="13">
        <v>2175</v>
      </c>
      <c r="AS182" s="13">
        <v>2206</v>
      </c>
      <c r="AT182" s="13">
        <v>2180</v>
      </c>
      <c r="AU182" s="13">
        <v>2175</v>
      </c>
      <c r="AV182" s="13">
        <v>2211</v>
      </c>
      <c r="AW182" s="13">
        <v>2158</v>
      </c>
      <c r="AX182" s="13">
        <v>2135</v>
      </c>
      <c r="AY182" s="13">
        <v>2124</v>
      </c>
      <c r="AZ182" s="13">
        <v>2147</v>
      </c>
      <c r="BA182" s="13">
        <v>2176</v>
      </c>
      <c r="BB182" s="13">
        <v>2168</v>
      </c>
      <c r="BC182" s="13">
        <v>2140</v>
      </c>
      <c r="BD182" s="13">
        <v>2141</v>
      </c>
      <c r="BE182" s="13">
        <v>2134</v>
      </c>
      <c r="BF182" s="13">
        <v>2147</v>
      </c>
      <c r="BG182" s="13">
        <v>2163</v>
      </c>
      <c r="BH182" s="13">
        <v>2152</v>
      </c>
      <c r="BI182" s="13">
        <v>2190</v>
      </c>
      <c r="BJ182" s="13">
        <v>2158</v>
      </c>
      <c r="BK182" s="13">
        <v>2309</v>
      </c>
      <c r="BL182" s="13">
        <v>2279</v>
      </c>
      <c r="BM182" s="67">
        <v>2275</v>
      </c>
      <c r="BN182" s="67">
        <v>2255</v>
      </c>
      <c r="BO182" s="67">
        <v>2267</v>
      </c>
      <c r="BP182" s="67">
        <v>2238</v>
      </c>
      <c r="BQ182" s="67">
        <v>2259</v>
      </c>
      <c r="BR182" s="67">
        <v>2223</v>
      </c>
      <c r="BS182" s="67">
        <v>2246</v>
      </c>
      <c r="BT182" s="67">
        <v>2302</v>
      </c>
      <c r="BU182" s="67">
        <v>2265</v>
      </c>
      <c r="BV182" s="67">
        <v>2452</v>
      </c>
      <c r="BW182" s="67">
        <v>2444</v>
      </c>
      <c r="BX182" s="67">
        <v>2466</v>
      </c>
      <c r="BY182" s="67">
        <v>2495</v>
      </c>
      <c r="BZ182" s="67">
        <v>2501</v>
      </c>
      <c r="CA182" s="516">
        <v>2522</v>
      </c>
      <c r="CB182" s="516">
        <v>2520</v>
      </c>
      <c r="CC182" s="516">
        <v>2527</v>
      </c>
      <c r="CD182" s="516">
        <v>2525</v>
      </c>
      <c r="CE182" s="516">
        <v>2523</v>
      </c>
      <c r="CF182" s="516">
        <v>2533</v>
      </c>
      <c r="CG182" s="516">
        <v>2569</v>
      </c>
      <c r="CH182" s="516">
        <v>2583</v>
      </c>
      <c r="CI182" s="516">
        <v>2554</v>
      </c>
      <c r="CJ182" s="516">
        <v>2550</v>
      </c>
      <c r="CK182" s="516">
        <v>2549</v>
      </c>
      <c r="CL182" s="516">
        <v>2554</v>
      </c>
      <c r="CM182" s="516">
        <v>2550</v>
      </c>
      <c r="CN182" s="516">
        <v>2499</v>
      </c>
      <c r="CO182" s="516">
        <v>2516</v>
      </c>
      <c r="CP182" s="516">
        <v>2570</v>
      </c>
      <c r="CQ182" s="516">
        <v>2545</v>
      </c>
      <c r="CR182" s="516">
        <v>2570</v>
      </c>
      <c r="CS182" s="516">
        <v>2536</v>
      </c>
      <c r="CT182" s="516">
        <v>2500</v>
      </c>
      <c r="CU182" s="516">
        <v>2566</v>
      </c>
      <c r="CV182" s="516">
        <v>2620</v>
      </c>
      <c r="CW182" s="516">
        <v>2565</v>
      </c>
      <c r="CX182" s="516">
        <v>2560</v>
      </c>
      <c r="CY182" s="516">
        <v>2572</v>
      </c>
      <c r="CZ182" s="516">
        <v>2593</v>
      </c>
      <c r="DA182" s="2">
        <v>2633</v>
      </c>
      <c r="DB182" s="2">
        <v>2627</v>
      </c>
      <c r="DC182" s="2">
        <v>2586</v>
      </c>
      <c r="DD182" s="2">
        <v>2637</v>
      </c>
      <c r="DE182" s="2">
        <v>2641</v>
      </c>
      <c r="DF182" s="2">
        <v>2548</v>
      </c>
      <c r="DG182" s="2">
        <v>2611</v>
      </c>
      <c r="DH182" s="2">
        <v>2684</v>
      </c>
      <c r="DI182" s="2">
        <v>2730</v>
      </c>
      <c r="DJ182" s="2">
        <v>2700</v>
      </c>
      <c r="DK182" s="2">
        <v>2693</v>
      </c>
      <c r="DL182" s="2">
        <v>2674</v>
      </c>
      <c r="DM182" s="2">
        <v>2657</v>
      </c>
      <c r="DN182" s="2">
        <v>2709</v>
      </c>
      <c r="DO182" s="2">
        <v>2693</v>
      </c>
      <c r="DP182" s="2">
        <v>2703</v>
      </c>
      <c r="DQ182" s="2">
        <v>2725</v>
      </c>
      <c r="DR182" s="2">
        <v>2675</v>
      </c>
      <c r="DS182" s="2">
        <v>2690</v>
      </c>
      <c r="DT182" s="2">
        <v>2655</v>
      </c>
      <c r="DU182" s="2">
        <v>2618</v>
      </c>
      <c r="DV182" s="2">
        <v>2582</v>
      </c>
      <c r="DW182" s="2">
        <v>2604</v>
      </c>
      <c r="DX182" s="2">
        <v>2558</v>
      </c>
      <c r="DY182" s="2">
        <v>2535</v>
      </c>
      <c r="DZ182" s="2">
        <v>2517</v>
      </c>
      <c r="EA182" s="2">
        <v>2516</v>
      </c>
      <c r="EB182" s="2">
        <v>2507</v>
      </c>
      <c r="EC182" s="2">
        <v>2508</v>
      </c>
      <c r="ED182" s="2">
        <v>2514</v>
      </c>
      <c r="EE182" s="2">
        <v>2516</v>
      </c>
      <c r="EF182" s="2">
        <v>2551</v>
      </c>
      <c r="EG182" s="2">
        <v>2541</v>
      </c>
      <c r="EH182" s="2">
        <v>2517</v>
      </c>
      <c r="EI182" s="2">
        <v>2550</v>
      </c>
      <c r="EJ182" s="2">
        <v>2563</v>
      </c>
      <c r="EK182" s="2">
        <v>2542</v>
      </c>
      <c r="EL182" s="2">
        <v>2522</v>
      </c>
      <c r="EM182" s="2">
        <v>2525</v>
      </c>
      <c r="EN182" s="2">
        <v>2512</v>
      </c>
      <c r="EO182" s="2">
        <v>2500</v>
      </c>
      <c r="EP182" s="2">
        <v>2496</v>
      </c>
      <c r="EQ182" s="2">
        <v>2490</v>
      </c>
      <c r="ER182" s="2">
        <v>2484</v>
      </c>
      <c r="ES182" s="2">
        <v>2460</v>
      </c>
      <c r="ET182" s="2">
        <v>2470</v>
      </c>
      <c r="EU182" s="2">
        <v>2465</v>
      </c>
      <c r="EV182" s="2">
        <v>2429</v>
      </c>
      <c r="EW182" s="2">
        <v>2439</v>
      </c>
      <c r="EX182" s="2">
        <v>2430</v>
      </c>
      <c r="EY182" s="2">
        <v>2420</v>
      </c>
      <c r="EZ182" s="2">
        <v>2425</v>
      </c>
      <c r="FA182" s="2">
        <v>2429</v>
      </c>
      <c r="FB182" s="2">
        <v>2413</v>
      </c>
      <c r="FC182" s="2">
        <v>2404</v>
      </c>
      <c r="FD182" s="2">
        <v>2408</v>
      </c>
      <c r="FE182" s="2">
        <v>2411</v>
      </c>
      <c r="FF182" s="2">
        <v>2412</v>
      </c>
      <c r="FG182" s="2">
        <v>2399</v>
      </c>
      <c r="FH182" s="2">
        <v>2407</v>
      </c>
      <c r="FI182" s="2">
        <v>2393</v>
      </c>
      <c r="FJ182" s="2">
        <v>2412</v>
      </c>
      <c r="FK182" s="2">
        <v>2423</v>
      </c>
      <c r="FL182" s="2">
        <v>2404</v>
      </c>
      <c r="FM182" s="2">
        <v>2391</v>
      </c>
      <c r="FN182" s="2">
        <v>2409</v>
      </c>
      <c r="FO182" s="2">
        <v>2419</v>
      </c>
      <c r="FP182" s="2">
        <v>2429</v>
      </c>
      <c r="FQ182" s="2">
        <v>2411</v>
      </c>
      <c r="FR182" s="2">
        <v>2397</v>
      </c>
      <c r="FS182" s="2">
        <v>2382</v>
      </c>
      <c r="FT182" s="2">
        <v>2368</v>
      </c>
      <c r="FU182" s="2">
        <v>2360</v>
      </c>
      <c r="FV182" s="2">
        <v>2348</v>
      </c>
      <c r="FW182" s="2">
        <v>2371</v>
      </c>
      <c r="FX182" s="2">
        <v>2383</v>
      </c>
      <c r="FY182" s="2">
        <v>2425</v>
      </c>
      <c r="FZ182" s="2">
        <v>2435</v>
      </c>
      <c r="GA182" s="2">
        <v>2433</v>
      </c>
      <c r="GB182" s="2">
        <v>2416</v>
      </c>
      <c r="GC182" s="2">
        <v>2426</v>
      </c>
      <c r="GD182" s="2">
        <v>2536</v>
      </c>
      <c r="GE182" s="2">
        <v>2545</v>
      </c>
      <c r="GF182" s="2">
        <v>2505</v>
      </c>
      <c r="GG182" s="2">
        <v>2491</v>
      </c>
      <c r="GH182" s="2">
        <v>2494</v>
      </c>
      <c r="GI182" s="2">
        <v>2486</v>
      </c>
      <c r="GJ182" s="2">
        <v>2460</v>
      </c>
      <c r="GK182" s="2">
        <v>2505</v>
      </c>
      <c r="GL182" s="2">
        <v>2537</v>
      </c>
      <c r="GM182" s="2">
        <v>2532</v>
      </c>
      <c r="GN182" s="2">
        <v>2538</v>
      </c>
      <c r="GO182" s="2">
        <v>2522</v>
      </c>
      <c r="GP182" s="2">
        <v>2479</v>
      </c>
      <c r="GQ182" s="2">
        <v>2500</v>
      </c>
      <c r="GR182" s="2">
        <v>2492</v>
      </c>
      <c r="GS182" s="2">
        <v>2486</v>
      </c>
      <c r="GT182" s="2">
        <v>2488</v>
      </c>
      <c r="GU182" s="2">
        <v>2438</v>
      </c>
      <c r="GV182" s="2">
        <v>2458</v>
      </c>
      <c r="GW182" s="2">
        <v>2509</v>
      </c>
      <c r="GX182" s="2">
        <v>2485</v>
      </c>
      <c r="GY182" s="2">
        <v>2483</v>
      </c>
      <c r="GZ182" s="2">
        <v>2472</v>
      </c>
      <c r="HA182" s="2">
        <v>2451</v>
      </c>
      <c r="HB182" s="2">
        <v>2431</v>
      </c>
      <c r="HC182" s="2">
        <v>2437</v>
      </c>
      <c r="HD182" s="2">
        <v>2500</v>
      </c>
      <c r="HE182" s="2">
        <v>2540</v>
      </c>
      <c r="HF182" s="2">
        <v>2593</v>
      </c>
      <c r="HG182" s="2">
        <v>2574</v>
      </c>
      <c r="HH182" s="2">
        <v>2560</v>
      </c>
      <c r="HI182" s="2">
        <v>2559</v>
      </c>
      <c r="HJ182" s="2">
        <v>2564</v>
      </c>
      <c r="HK182" s="2">
        <v>2559</v>
      </c>
      <c r="HL182" s="2">
        <v>2573</v>
      </c>
      <c r="HM182" s="2">
        <v>2613</v>
      </c>
      <c r="HN182" s="2">
        <v>2611</v>
      </c>
      <c r="HO182" s="2">
        <v>2636</v>
      </c>
      <c r="HP182" s="2">
        <v>2614</v>
      </c>
      <c r="HQ182" s="2">
        <v>2634</v>
      </c>
      <c r="HR182" s="2">
        <v>2651</v>
      </c>
      <c r="HS182" s="2">
        <v>2640</v>
      </c>
      <c r="HT182" s="2">
        <v>2624</v>
      </c>
      <c r="HU182" s="2">
        <v>2602</v>
      </c>
      <c r="HV182" s="2">
        <v>2636</v>
      </c>
      <c r="HW182" s="2">
        <v>2622</v>
      </c>
      <c r="HX182" s="2">
        <v>2649</v>
      </c>
      <c r="HY182" s="2">
        <v>2600</v>
      </c>
      <c r="HZ182" s="2">
        <v>2586</v>
      </c>
      <c r="IA182" s="2">
        <v>2580</v>
      </c>
      <c r="IB182" s="2">
        <v>2586</v>
      </c>
      <c r="IC182" s="2">
        <v>2525</v>
      </c>
      <c r="ID182" s="2">
        <v>2510</v>
      </c>
      <c r="IE182" s="2">
        <v>2518</v>
      </c>
      <c r="IF182" s="2">
        <v>2520</v>
      </c>
      <c r="IG182" s="2">
        <v>2500</v>
      </c>
      <c r="IH182" s="2">
        <v>2460</v>
      </c>
      <c r="II182" s="2">
        <v>2444</v>
      </c>
      <c r="IJ182" s="2">
        <v>2463</v>
      </c>
      <c r="IK182" s="2">
        <v>2437</v>
      </c>
      <c r="IL182" s="2">
        <v>2386</v>
      </c>
      <c r="IM182" s="2">
        <v>2383</v>
      </c>
      <c r="IN182" s="2">
        <v>2373</v>
      </c>
      <c r="IO182" s="2">
        <v>2358</v>
      </c>
      <c r="IP182" s="2">
        <v>2315</v>
      </c>
      <c r="IQ182" s="2">
        <v>2352</v>
      </c>
      <c r="IR182" s="2">
        <v>2354</v>
      </c>
      <c r="IS182" s="2">
        <v>2349</v>
      </c>
      <c r="IT182" s="2">
        <v>2334</v>
      </c>
    </row>
    <row r="183" spans="1:254" ht="15.9" customHeight="1">
      <c r="A183" s="61" t="s">
        <v>360</v>
      </c>
      <c r="B183" s="6" t="s">
        <v>361</v>
      </c>
      <c r="C183" s="15">
        <v>13040</v>
      </c>
      <c r="D183" s="16">
        <v>-980</v>
      </c>
      <c r="E183" s="13">
        <v>14020</v>
      </c>
      <c r="F183" s="13">
        <v>14820</v>
      </c>
      <c r="G183" s="13">
        <v>14020</v>
      </c>
      <c r="H183" s="13">
        <v>13450</v>
      </c>
      <c r="I183" s="13">
        <v>13330</v>
      </c>
      <c r="J183" s="13">
        <v>12250</v>
      </c>
      <c r="K183" s="13">
        <v>11930</v>
      </c>
      <c r="L183" s="13">
        <v>12530</v>
      </c>
      <c r="M183" s="13">
        <v>13840</v>
      </c>
      <c r="N183" s="13">
        <v>14300</v>
      </c>
      <c r="O183" s="13">
        <v>14230</v>
      </c>
      <c r="P183" s="13">
        <v>13930</v>
      </c>
      <c r="Q183" s="13">
        <v>13860</v>
      </c>
      <c r="R183" s="13">
        <v>13540</v>
      </c>
      <c r="S183" s="13">
        <v>14380</v>
      </c>
      <c r="T183" s="13">
        <v>14910</v>
      </c>
      <c r="U183" s="13">
        <v>14240</v>
      </c>
      <c r="V183" s="13">
        <v>14290</v>
      </c>
      <c r="W183" s="13">
        <v>14930</v>
      </c>
      <c r="X183" s="13">
        <v>14660</v>
      </c>
      <c r="Y183" s="13">
        <v>14500</v>
      </c>
      <c r="Z183" s="13">
        <v>15580</v>
      </c>
      <c r="AA183" s="13">
        <v>16600</v>
      </c>
      <c r="AB183" s="13">
        <v>15690</v>
      </c>
      <c r="AC183" s="13">
        <v>15320</v>
      </c>
      <c r="AD183" s="13">
        <v>16480</v>
      </c>
      <c r="AE183" s="13">
        <v>15930</v>
      </c>
      <c r="AF183" s="13">
        <v>15250</v>
      </c>
      <c r="AG183" s="13">
        <v>15470</v>
      </c>
      <c r="AH183" s="13">
        <v>15920</v>
      </c>
      <c r="AI183" s="13">
        <v>15580</v>
      </c>
      <c r="AJ183" s="13">
        <v>15550</v>
      </c>
      <c r="AK183" s="13">
        <v>16640</v>
      </c>
      <c r="AL183" s="13">
        <v>16230</v>
      </c>
      <c r="AM183" s="13">
        <v>16310</v>
      </c>
      <c r="AN183" s="13">
        <v>15680</v>
      </c>
      <c r="AO183" s="13">
        <v>14720</v>
      </c>
      <c r="AP183" s="13">
        <v>13740</v>
      </c>
      <c r="AQ183" s="13">
        <v>13410</v>
      </c>
      <c r="AR183" s="13">
        <v>13210</v>
      </c>
      <c r="AS183" s="13">
        <v>13280</v>
      </c>
      <c r="AT183" s="13">
        <v>13940</v>
      </c>
      <c r="AU183" s="13">
        <v>14230</v>
      </c>
      <c r="AV183" s="13">
        <v>15330</v>
      </c>
      <c r="AW183" s="13">
        <v>15010</v>
      </c>
      <c r="AX183" s="13">
        <v>14010</v>
      </c>
      <c r="AY183" s="13">
        <v>14110</v>
      </c>
      <c r="AZ183" s="13">
        <v>13380</v>
      </c>
      <c r="BA183" s="13">
        <v>13750</v>
      </c>
      <c r="BB183" s="13">
        <v>14140</v>
      </c>
      <c r="BC183" s="13">
        <v>14660</v>
      </c>
      <c r="BD183" s="13">
        <v>14880</v>
      </c>
      <c r="BE183" s="13">
        <v>14450</v>
      </c>
      <c r="BF183" s="13">
        <v>13790</v>
      </c>
      <c r="BG183" s="13">
        <v>13600</v>
      </c>
      <c r="BH183" s="13">
        <v>13180</v>
      </c>
      <c r="BI183" s="13">
        <v>13600</v>
      </c>
      <c r="BJ183" s="13">
        <v>15030</v>
      </c>
      <c r="BK183" s="13">
        <v>15210</v>
      </c>
      <c r="BL183" s="13">
        <v>15680</v>
      </c>
      <c r="BM183" s="67">
        <v>14720</v>
      </c>
      <c r="BN183" s="67">
        <v>14780</v>
      </c>
      <c r="BO183" s="67">
        <v>14800</v>
      </c>
      <c r="BP183" s="67">
        <v>14870</v>
      </c>
      <c r="BQ183" s="67">
        <v>15040</v>
      </c>
      <c r="BR183" s="67">
        <v>14370</v>
      </c>
      <c r="BS183" s="67">
        <v>14250</v>
      </c>
      <c r="BT183" s="67">
        <v>13960</v>
      </c>
      <c r="BU183" s="67">
        <v>13670</v>
      </c>
      <c r="BV183" s="67">
        <v>13380</v>
      </c>
      <c r="BW183" s="67">
        <v>13180</v>
      </c>
      <c r="BX183" s="67">
        <v>13270</v>
      </c>
      <c r="BY183" s="67">
        <v>13440</v>
      </c>
      <c r="BZ183" s="67">
        <v>13600</v>
      </c>
      <c r="CA183" s="516">
        <v>13440</v>
      </c>
      <c r="CB183" s="516">
        <v>14000</v>
      </c>
      <c r="CC183" s="516">
        <v>13180</v>
      </c>
      <c r="CD183" s="516">
        <v>13300</v>
      </c>
      <c r="CE183" s="516">
        <v>13380</v>
      </c>
      <c r="CF183" s="516">
        <v>13480</v>
      </c>
      <c r="CG183" s="516">
        <v>12940</v>
      </c>
      <c r="CH183" s="516">
        <v>12960</v>
      </c>
      <c r="CI183" s="516">
        <v>12200</v>
      </c>
      <c r="CJ183" s="516">
        <v>12000</v>
      </c>
      <c r="CK183" s="516">
        <v>12130</v>
      </c>
      <c r="CL183" s="516">
        <v>11770</v>
      </c>
      <c r="CM183" s="516">
        <v>11360</v>
      </c>
      <c r="CN183" s="516">
        <v>10370</v>
      </c>
      <c r="CO183" s="516">
        <v>10760</v>
      </c>
      <c r="CP183" s="516">
        <v>11480</v>
      </c>
      <c r="CQ183" s="516">
        <v>11960</v>
      </c>
      <c r="CR183" s="516">
        <v>12210</v>
      </c>
      <c r="CS183" s="516">
        <v>11710</v>
      </c>
      <c r="CT183" s="516">
        <v>11600</v>
      </c>
      <c r="CU183" s="516">
        <v>12490</v>
      </c>
      <c r="CV183" s="516">
        <v>12970</v>
      </c>
      <c r="CW183" s="516">
        <v>12490</v>
      </c>
      <c r="CX183" s="516">
        <v>13000</v>
      </c>
      <c r="CY183" s="516">
        <v>12660</v>
      </c>
      <c r="CZ183" s="516">
        <v>12350</v>
      </c>
      <c r="DA183" s="2">
        <v>11430</v>
      </c>
      <c r="DB183" s="2">
        <v>10910</v>
      </c>
      <c r="DC183" s="2">
        <v>10680</v>
      </c>
      <c r="DD183" s="2">
        <v>11610</v>
      </c>
      <c r="DE183" s="2">
        <v>11380</v>
      </c>
      <c r="DF183" s="2">
        <v>11260</v>
      </c>
      <c r="DG183" s="2">
        <v>12280</v>
      </c>
      <c r="DH183" s="2">
        <v>13250</v>
      </c>
      <c r="DI183" s="2">
        <v>13180</v>
      </c>
      <c r="DJ183" s="2">
        <v>12830</v>
      </c>
      <c r="DK183" s="2">
        <v>12410</v>
      </c>
      <c r="DL183" s="2">
        <v>12130</v>
      </c>
      <c r="DM183" s="2">
        <v>12020</v>
      </c>
      <c r="DN183" s="2">
        <v>11850</v>
      </c>
      <c r="DO183" s="2">
        <v>11670</v>
      </c>
      <c r="DP183" s="2">
        <v>11230</v>
      </c>
      <c r="DQ183" s="2">
        <v>11430</v>
      </c>
      <c r="DR183" s="2">
        <v>11240</v>
      </c>
      <c r="DS183" s="2">
        <v>11630</v>
      </c>
      <c r="DT183" s="2">
        <v>11390</v>
      </c>
      <c r="DU183" s="2">
        <v>11420</v>
      </c>
      <c r="DV183" s="2">
        <v>10820</v>
      </c>
      <c r="DW183" s="2">
        <v>10740</v>
      </c>
      <c r="DX183" s="2">
        <v>11350</v>
      </c>
      <c r="DY183" s="2">
        <v>11020</v>
      </c>
      <c r="DZ183" s="2">
        <v>10370</v>
      </c>
      <c r="EA183" s="2">
        <v>10430</v>
      </c>
      <c r="EB183" s="2">
        <v>10830</v>
      </c>
      <c r="EC183" s="2">
        <v>10720</v>
      </c>
      <c r="ED183" s="2">
        <v>10600</v>
      </c>
      <c r="EE183" s="2">
        <v>10520</v>
      </c>
      <c r="EF183" s="2">
        <v>10770</v>
      </c>
      <c r="EG183" s="2">
        <v>11060</v>
      </c>
      <c r="EH183" s="2">
        <v>11130</v>
      </c>
      <c r="EI183" s="2">
        <v>10850</v>
      </c>
      <c r="EJ183" s="2">
        <v>11150</v>
      </c>
      <c r="EK183" s="2">
        <v>11120</v>
      </c>
      <c r="EL183" s="2">
        <v>10810</v>
      </c>
      <c r="EM183" s="2">
        <v>10590</v>
      </c>
      <c r="EN183" s="2">
        <v>10840</v>
      </c>
      <c r="EO183" s="2">
        <v>9710</v>
      </c>
      <c r="EP183" s="2">
        <v>9890</v>
      </c>
      <c r="EQ183" s="2">
        <v>9880</v>
      </c>
      <c r="ER183" s="2">
        <v>9900</v>
      </c>
      <c r="ES183" s="2">
        <v>9820</v>
      </c>
      <c r="ET183" s="2">
        <v>9070</v>
      </c>
      <c r="EU183" s="2">
        <v>9360</v>
      </c>
      <c r="EV183" s="2">
        <v>9260</v>
      </c>
      <c r="EW183" s="2">
        <v>9340</v>
      </c>
      <c r="EX183" s="2">
        <v>9450</v>
      </c>
      <c r="EY183" s="2">
        <v>9370</v>
      </c>
      <c r="EZ183" s="2">
        <v>9370</v>
      </c>
      <c r="FA183" s="2">
        <v>9410</v>
      </c>
      <c r="FB183" s="2">
        <v>8910</v>
      </c>
      <c r="FC183" s="2">
        <v>9060</v>
      </c>
      <c r="FD183" s="2">
        <v>9020</v>
      </c>
      <c r="FE183" s="2">
        <v>9330</v>
      </c>
      <c r="FF183" s="2">
        <v>9540</v>
      </c>
      <c r="FG183" s="2">
        <v>9130</v>
      </c>
      <c r="FH183" s="2">
        <v>9540</v>
      </c>
      <c r="FI183" s="2">
        <v>9700</v>
      </c>
      <c r="FJ183" s="2">
        <v>9760</v>
      </c>
      <c r="FK183" s="2">
        <v>9480</v>
      </c>
      <c r="FL183" s="2">
        <v>9300</v>
      </c>
      <c r="FM183" s="2">
        <v>8370</v>
      </c>
      <c r="FN183" s="2">
        <v>8320</v>
      </c>
      <c r="FO183" s="2">
        <v>8550</v>
      </c>
      <c r="FP183" s="2">
        <v>8680</v>
      </c>
      <c r="FQ183" s="2">
        <v>8680</v>
      </c>
      <c r="FR183" s="2">
        <v>8630</v>
      </c>
      <c r="FS183" s="2">
        <v>8470</v>
      </c>
      <c r="FT183" s="2">
        <v>8480</v>
      </c>
      <c r="FU183" s="2">
        <v>9200</v>
      </c>
      <c r="FV183" s="2">
        <v>8690</v>
      </c>
      <c r="FW183" s="2">
        <v>8800</v>
      </c>
      <c r="FX183" s="2">
        <v>9470</v>
      </c>
      <c r="FY183" s="2">
        <v>9330</v>
      </c>
      <c r="FZ183" s="2">
        <v>9750</v>
      </c>
      <c r="GA183" s="2">
        <v>9960</v>
      </c>
      <c r="GB183" s="2">
        <v>9820</v>
      </c>
      <c r="GC183" s="2">
        <v>9690</v>
      </c>
      <c r="GD183" s="2">
        <v>10040</v>
      </c>
      <c r="GE183" s="2">
        <v>10300</v>
      </c>
      <c r="GF183" s="2">
        <v>10080</v>
      </c>
      <c r="GG183" s="2">
        <v>10550</v>
      </c>
      <c r="GH183" s="2">
        <v>10660</v>
      </c>
      <c r="GI183" s="2">
        <v>10870</v>
      </c>
      <c r="GJ183" s="2">
        <v>10610</v>
      </c>
      <c r="GK183" s="2">
        <v>10510</v>
      </c>
      <c r="GL183" s="2">
        <v>11150</v>
      </c>
      <c r="GM183" s="2">
        <v>10780</v>
      </c>
      <c r="GN183" s="2">
        <v>10600</v>
      </c>
      <c r="GO183" s="2">
        <v>10590</v>
      </c>
      <c r="GP183" s="2">
        <v>10340</v>
      </c>
      <c r="GQ183" s="2">
        <v>10760</v>
      </c>
      <c r="GR183" s="2">
        <v>10260</v>
      </c>
      <c r="GS183" s="2">
        <v>10500</v>
      </c>
      <c r="GT183" s="2">
        <v>10080</v>
      </c>
      <c r="GU183" s="2">
        <v>9580</v>
      </c>
      <c r="GV183" s="2">
        <v>10320</v>
      </c>
      <c r="GW183" s="2">
        <v>10810</v>
      </c>
      <c r="GX183" s="2">
        <v>10800</v>
      </c>
      <c r="GY183" s="2">
        <v>10550</v>
      </c>
      <c r="GZ183" s="2">
        <v>10730</v>
      </c>
      <c r="HA183" s="2">
        <v>9250</v>
      </c>
      <c r="HB183" s="2">
        <v>9120</v>
      </c>
      <c r="HC183" s="2">
        <v>8950</v>
      </c>
      <c r="HD183" s="2">
        <v>9120</v>
      </c>
      <c r="HE183" s="2">
        <v>9130</v>
      </c>
      <c r="HF183" s="2">
        <v>8710</v>
      </c>
      <c r="HG183" s="2">
        <v>9220</v>
      </c>
      <c r="HH183" s="2">
        <v>8840</v>
      </c>
      <c r="HI183" s="2">
        <v>8360</v>
      </c>
      <c r="HJ183" s="2">
        <v>8250</v>
      </c>
      <c r="HK183" s="2">
        <v>7970</v>
      </c>
      <c r="HL183" s="2">
        <v>7900</v>
      </c>
      <c r="HM183" s="2">
        <v>8000</v>
      </c>
      <c r="HN183" s="2">
        <v>7940</v>
      </c>
      <c r="HO183" s="2">
        <v>7700</v>
      </c>
      <c r="HP183" s="2">
        <v>7560</v>
      </c>
      <c r="HQ183" s="2">
        <v>7520</v>
      </c>
      <c r="HR183" s="2">
        <v>7500</v>
      </c>
      <c r="HS183" s="2">
        <v>7490</v>
      </c>
      <c r="HT183" s="2">
        <v>7430</v>
      </c>
      <c r="HU183" s="2">
        <v>7460</v>
      </c>
      <c r="HV183" s="2">
        <v>7630</v>
      </c>
      <c r="HW183" s="2">
        <v>7690</v>
      </c>
      <c r="HX183" s="2">
        <v>7950</v>
      </c>
      <c r="HY183" s="2">
        <v>7980</v>
      </c>
      <c r="HZ183" s="2">
        <v>8040</v>
      </c>
      <c r="IA183" s="2">
        <v>8240</v>
      </c>
      <c r="IB183" s="2">
        <v>8380</v>
      </c>
      <c r="IC183" s="2">
        <v>8200</v>
      </c>
      <c r="ID183" s="2">
        <v>8180</v>
      </c>
      <c r="IE183" s="2">
        <v>8290</v>
      </c>
      <c r="IF183" s="2">
        <v>8520</v>
      </c>
      <c r="IG183" s="2">
        <v>8740</v>
      </c>
      <c r="IH183" s="2">
        <v>8760</v>
      </c>
      <c r="II183" s="2">
        <v>9110</v>
      </c>
      <c r="IJ183" s="2">
        <v>9190</v>
      </c>
      <c r="IK183" s="2">
        <v>9290</v>
      </c>
      <c r="IL183" s="2">
        <v>9610</v>
      </c>
      <c r="IM183" s="2">
        <v>10040</v>
      </c>
      <c r="IN183" s="2">
        <v>10050</v>
      </c>
      <c r="IO183" s="2">
        <v>9740</v>
      </c>
      <c r="IP183" s="2">
        <v>9630</v>
      </c>
      <c r="IQ183" s="2">
        <v>9560</v>
      </c>
      <c r="IR183" s="2">
        <v>9610</v>
      </c>
      <c r="IS183" s="2">
        <v>9510</v>
      </c>
      <c r="IT183" s="2">
        <v>9270</v>
      </c>
    </row>
    <row r="184" spans="1:254" ht="15.9" customHeight="1">
      <c r="A184" s="61" t="s">
        <v>362</v>
      </c>
      <c r="B184" s="6" t="s">
        <v>363</v>
      </c>
      <c r="C184" s="15">
        <v>3897</v>
      </c>
      <c r="D184" s="16">
        <v>50</v>
      </c>
      <c r="E184" s="13">
        <v>3847</v>
      </c>
      <c r="F184" s="13">
        <v>3830</v>
      </c>
      <c r="G184" s="13">
        <v>3820</v>
      </c>
      <c r="H184" s="13">
        <v>3902</v>
      </c>
      <c r="I184" s="13">
        <v>3988</v>
      </c>
      <c r="J184" s="13">
        <v>4174</v>
      </c>
      <c r="K184" s="13">
        <v>4243</v>
      </c>
      <c r="L184" s="13">
        <v>4090</v>
      </c>
      <c r="M184" s="13">
        <v>4023</v>
      </c>
      <c r="N184" s="13">
        <v>3892</v>
      </c>
      <c r="O184" s="13">
        <v>3830</v>
      </c>
      <c r="P184" s="13">
        <v>3796</v>
      </c>
      <c r="Q184" s="13">
        <v>3838</v>
      </c>
      <c r="R184" s="13">
        <v>3766</v>
      </c>
      <c r="S184" s="13">
        <v>3709</v>
      </c>
      <c r="T184" s="13">
        <v>3694</v>
      </c>
      <c r="U184" s="13">
        <v>3709</v>
      </c>
      <c r="V184" s="13">
        <v>3657</v>
      </c>
      <c r="W184" s="13">
        <v>3621</v>
      </c>
      <c r="X184" s="13">
        <v>3659</v>
      </c>
      <c r="Y184" s="13">
        <v>3664</v>
      </c>
      <c r="Z184" s="13">
        <v>3700</v>
      </c>
      <c r="AA184" s="13">
        <v>3559</v>
      </c>
      <c r="AB184" s="13">
        <v>3514</v>
      </c>
      <c r="AC184" s="13">
        <v>3453</v>
      </c>
      <c r="AD184" s="13">
        <v>3384</v>
      </c>
      <c r="AE184" s="13">
        <v>3469</v>
      </c>
      <c r="AF184" s="13">
        <v>3485</v>
      </c>
      <c r="AG184" s="13">
        <v>3420</v>
      </c>
      <c r="AH184" s="13">
        <v>3341</v>
      </c>
      <c r="AI184" s="13">
        <v>3371</v>
      </c>
      <c r="AJ184" s="13">
        <v>3346</v>
      </c>
      <c r="AK184" s="13">
        <v>3259</v>
      </c>
      <c r="AL184" s="13">
        <v>3256</v>
      </c>
      <c r="AM184" s="13">
        <v>3331</v>
      </c>
      <c r="AN184" s="13">
        <v>3297</v>
      </c>
      <c r="AO184" s="13">
        <v>3351</v>
      </c>
      <c r="AP184" s="13">
        <v>3350</v>
      </c>
      <c r="AQ184" s="13">
        <v>3365</v>
      </c>
      <c r="AR184" s="13">
        <v>3405</v>
      </c>
      <c r="AS184" s="13">
        <v>3507</v>
      </c>
      <c r="AT184" s="13">
        <v>3463</v>
      </c>
      <c r="AU184" s="13">
        <v>3394</v>
      </c>
      <c r="AV184" s="13">
        <v>3345</v>
      </c>
      <c r="AW184" s="13">
        <v>3297</v>
      </c>
      <c r="AX184" s="13">
        <v>3325</v>
      </c>
      <c r="AY184" s="13">
        <v>3364</v>
      </c>
      <c r="AZ184" s="13">
        <v>3386</v>
      </c>
      <c r="BA184" s="13">
        <v>3479</v>
      </c>
      <c r="BB184" s="13">
        <v>3471</v>
      </c>
      <c r="BC184" s="13">
        <v>3500</v>
      </c>
      <c r="BD184" s="13">
        <v>3547</v>
      </c>
      <c r="BE184" s="13">
        <v>3552</v>
      </c>
      <c r="BF184" s="13">
        <v>3553</v>
      </c>
      <c r="BG184" s="13">
        <v>3535</v>
      </c>
      <c r="BH184" s="13">
        <v>3550</v>
      </c>
      <c r="BI184" s="13">
        <v>3609</v>
      </c>
      <c r="BJ184" s="13">
        <v>3557</v>
      </c>
      <c r="BK184" s="13">
        <v>3634</v>
      </c>
      <c r="BL184" s="13">
        <v>3618</v>
      </c>
      <c r="BM184" s="67">
        <v>3626</v>
      </c>
      <c r="BN184" s="67">
        <v>3582</v>
      </c>
      <c r="BO184" s="67">
        <v>3580</v>
      </c>
      <c r="BP184" s="67">
        <v>3579</v>
      </c>
      <c r="BQ184" s="67">
        <v>3681</v>
      </c>
      <c r="BR184" s="67">
        <v>3611</v>
      </c>
      <c r="BS184" s="67">
        <v>3744</v>
      </c>
      <c r="BT184" s="67">
        <v>4069</v>
      </c>
      <c r="BU184" s="67">
        <v>4052</v>
      </c>
      <c r="BV184" s="67">
        <v>4110</v>
      </c>
      <c r="BW184" s="67">
        <v>4039</v>
      </c>
      <c r="BX184" s="67">
        <v>4149</v>
      </c>
      <c r="BY184" s="67">
        <v>4213</v>
      </c>
      <c r="BZ184" s="67">
        <v>4253</v>
      </c>
      <c r="CA184" s="516">
        <v>4195</v>
      </c>
      <c r="CB184" s="516">
        <v>4251</v>
      </c>
      <c r="CC184" s="516">
        <v>4325</v>
      </c>
      <c r="CD184" s="516">
        <v>4193</v>
      </c>
      <c r="CE184" s="516">
        <v>4220</v>
      </c>
      <c r="CF184" s="516">
        <v>4196</v>
      </c>
      <c r="CG184" s="516">
        <v>4220</v>
      </c>
      <c r="CH184" s="516">
        <v>4179</v>
      </c>
      <c r="CI184" s="516">
        <v>4049</v>
      </c>
      <c r="CJ184" s="516">
        <v>4080</v>
      </c>
      <c r="CK184" s="516">
        <v>4142</v>
      </c>
      <c r="CL184" s="516">
        <v>4190</v>
      </c>
      <c r="CM184" s="516">
        <v>4192</v>
      </c>
      <c r="CN184" s="516">
        <v>4084</v>
      </c>
      <c r="CO184" s="516">
        <v>4082</v>
      </c>
      <c r="CP184" s="516">
        <v>4221</v>
      </c>
      <c r="CQ184" s="516">
        <v>4233</v>
      </c>
      <c r="CR184" s="516">
        <v>4274</v>
      </c>
      <c r="CS184" s="516">
        <v>4156</v>
      </c>
      <c r="CT184" s="516">
        <v>4117</v>
      </c>
      <c r="CU184" s="516">
        <v>4233</v>
      </c>
      <c r="CV184" s="516">
        <v>4386</v>
      </c>
      <c r="CW184" s="516">
        <v>4310</v>
      </c>
      <c r="CX184" s="516">
        <v>4242</v>
      </c>
      <c r="CY184" s="516">
        <v>4220</v>
      </c>
      <c r="CZ184" s="516">
        <v>4298</v>
      </c>
      <c r="DA184" s="2">
        <v>4379</v>
      </c>
      <c r="DB184" s="2">
        <v>4336</v>
      </c>
      <c r="DC184" s="2">
        <v>4293</v>
      </c>
      <c r="DD184" s="2">
        <v>4318</v>
      </c>
      <c r="DE184" s="2">
        <v>4418</v>
      </c>
      <c r="DF184" s="2">
        <v>4540</v>
      </c>
      <c r="DG184" s="2">
        <v>4563</v>
      </c>
      <c r="DH184" s="2">
        <v>4645</v>
      </c>
      <c r="DI184" s="2">
        <v>4608</v>
      </c>
      <c r="DJ184" s="2">
        <v>4588</v>
      </c>
      <c r="DK184" s="2">
        <v>4623</v>
      </c>
      <c r="DL184" s="2">
        <v>4630</v>
      </c>
      <c r="DM184" s="2">
        <v>4623</v>
      </c>
      <c r="DN184" s="2">
        <v>4805</v>
      </c>
      <c r="DO184" s="2">
        <v>4644</v>
      </c>
      <c r="DP184" s="2">
        <v>4615</v>
      </c>
      <c r="DQ184" s="2">
        <v>4557</v>
      </c>
      <c r="DR184" s="2">
        <v>4647</v>
      </c>
      <c r="DS184" s="2">
        <v>4665</v>
      </c>
      <c r="DT184" s="2">
        <v>4717</v>
      </c>
      <c r="DU184" s="2">
        <v>4716</v>
      </c>
      <c r="DV184" s="2">
        <v>4668</v>
      </c>
      <c r="DW184" s="2">
        <v>4645</v>
      </c>
      <c r="DX184" s="2">
        <v>4624</v>
      </c>
      <c r="DY184" s="2">
        <v>4640</v>
      </c>
      <c r="DZ184" s="2">
        <v>4328</v>
      </c>
      <c r="EA184" s="2">
        <v>4307</v>
      </c>
      <c r="EB184" s="2">
        <v>4246</v>
      </c>
      <c r="EC184" s="2">
        <v>4230</v>
      </c>
      <c r="ED184" s="2">
        <v>4264</v>
      </c>
      <c r="EE184" s="2">
        <v>4300</v>
      </c>
      <c r="EF184" s="2">
        <v>4261</v>
      </c>
      <c r="EG184" s="2">
        <v>4226</v>
      </c>
      <c r="EH184" s="2">
        <v>4217</v>
      </c>
      <c r="EI184" s="2">
        <v>4289</v>
      </c>
      <c r="EJ184" s="2">
        <v>4250</v>
      </c>
      <c r="EK184" s="2">
        <v>4223</v>
      </c>
      <c r="EL184" s="2">
        <v>4284</v>
      </c>
      <c r="EM184" s="2">
        <v>4370</v>
      </c>
      <c r="EN184" s="2">
        <v>4400</v>
      </c>
      <c r="EO184" s="2">
        <v>4374</v>
      </c>
      <c r="EP184" s="2">
        <v>4369</v>
      </c>
      <c r="EQ184" s="2">
        <v>4388</v>
      </c>
      <c r="ER184" s="2">
        <v>4371</v>
      </c>
      <c r="ES184" s="2">
        <v>4389</v>
      </c>
      <c r="ET184" s="2">
        <v>4337</v>
      </c>
      <c r="EU184" s="2">
        <v>4366</v>
      </c>
      <c r="EV184" s="2">
        <v>4401</v>
      </c>
      <c r="EW184" s="2">
        <v>4400</v>
      </c>
      <c r="EX184" s="2">
        <v>4378</v>
      </c>
      <c r="EY184" s="2">
        <v>4332</v>
      </c>
      <c r="EZ184" s="2">
        <v>4311</v>
      </c>
      <c r="FA184" s="2">
        <v>4501</v>
      </c>
      <c r="FB184" s="2">
        <v>4453</v>
      </c>
      <c r="FC184" s="2">
        <v>4401</v>
      </c>
      <c r="FD184" s="2">
        <v>4430</v>
      </c>
      <c r="FE184" s="2">
        <v>4525</v>
      </c>
      <c r="FF184" s="2">
        <v>4430</v>
      </c>
      <c r="FG184" s="2">
        <v>4396</v>
      </c>
      <c r="FH184" s="2">
        <v>4479</v>
      </c>
      <c r="FI184" s="2">
        <v>4405</v>
      </c>
      <c r="FJ184" s="2">
        <v>4376</v>
      </c>
      <c r="FK184" s="2">
        <v>4247</v>
      </c>
      <c r="FL184" s="2">
        <v>4368</v>
      </c>
      <c r="FM184" s="2">
        <v>4320</v>
      </c>
      <c r="FN184" s="2">
        <v>4355</v>
      </c>
      <c r="FO184" s="2">
        <v>4301</v>
      </c>
      <c r="FP184" s="2">
        <v>4268</v>
      </c>
      <c r="FQ184" s="2">
        <v>4326</v>
      </c>
      <c r="FR184" s="2">
        <v>4279</v>
      </c>
      <c r="FS184" s="2">
        <v>4197</v>
      </c>
      <c r="FT184" s="2">
        <v>4090</v>
      </c>
      <c r="FU184" s="2">
        <v>4065</v>
      </c>
      <c r="FV184" s="2">
        <v>4090</v>
      </c>
      <c r="FW184" s="2">
        <v>4068</v>
      </c>
      <c r="FX184" s="2">
        <v>4012</v>
      </c>
      <c r="FY184" s="2">
        <v>4136</v>
      </c>
      <c r="FZ184" s="2">
        <v>4081</v>
      </c>
      <c r="GA184" s="2">
        <v>4028</v>
      </c>
      <c r="GB184" s="2">
        <v>3960</v>
      </c>
      <c r="GC184" s="2">
        <v>4128</v>
      </c>
      <c r="GD184" s="2">
        <v>4098</v>
      </c>
      <c r="GE184" s="2">
        <v>3990</v>
      </c>
      <c r="GF184" s="2">
        <v>3929</v>
      </c>
      <c r="GG184" s="2">
        <v>3761</v>
      </c>
      <c r="GH184" s="2">
        <v>3766</v>
      </c>
      <c r="GI184" s="2">
        <v>3793</v>
      </c>
      <c r="GJ184" s="2">
        <v>4134</v>
      </c>
      <c r="GK184" s="2">
        <v>4182</v>
      </c>
      <c r="GL184" s="2">
        <v>4221</v>
      </c>
      <c r="GM184" s="2">
        <v>4188</v>
      </c>
      <c r="GN184" s="2">
        <v>4235</v>
      </c>
      <c r="GO184" s="2">
        <v>4191</v>
      </c>
      <c r="GP184" s="2">
        <v>4209</v>
      </c>
      <c r="GQ184" s="2">
        <v>4254</v>
      </c>
      <c r="GR184" s="2">
        <v>4222</v>
      </c>
      <c r="GS184" s="2">
        <v>4298</v>
      </c>
      <c r="GT184" s="2">
        <v>4288</v>
      </c>
      <c r="GU184" s="2">
        <v>4266</v>
      </c>
      <c r="GV184" s="2">
        <v>4272</v>
      </c>
      <c r="GW184" s="2">
        <v>4350</v>
      </c>
      <c r="GX184" s="2">
        <v>4328</v>
      </c>
      <c r="GY184" s="2">
        <v>4348</v>
      </c>
      <c r="GZ184" s="2">
        <v>4272</v>
      </c>
      <c r="HA184" s="2">
        <v>4238</v>
      </c>
      <c r="HB184" s="2">
        <v>4210</v>
      </c>
      <c r="HC184" s="2">
        <v>4242</v>
      </c>
      <c r="HD184" s="2">
        <v>4243</v>
      </c>
      <c r="HE184" s="2">
        <v>4193</v>
      </c>
      <c r="HF184" s="2">
        <v>4267</v>
      </c>
      <c r="HG184" s="2">
        <v>4223</v>
      </c>
      <c r="HH184" s="2">
        <v>4214</v>
      </c>
      <c r="HI184" s="2">
        <v>4157</v>
      </c>
      <c r="HJ184" s="2">
        <v>4169</v>
      </c>
      <c r="HK184" s="2">
        <v>4178</v>
      </c>
      <c r="HL184" s="2">
        <v>4290</v>
      </c>
      <c r="HM184" s="2">
        <v>4245</v>
      </c>
      <c r="HN184" s="2">
        <v>4187</v>
      </c>
      <c r="HO184" s="2">
        <v>4196</v>
      </c>
      <c r="HP184" s="2">
        <v>4152</v>
      </c>
      <c r="HQ184" s="2">
        <v>4165</v>
      </c>
      <c r="HR184" s="2">
        <v>4156</v>
      </c>
      <c r="HS184" s="2">
        <v>4081</v>
      </c>
      <c r="HT184" s="2">
        <v>4038</v>
      </c>
      <c r="HU184" s="2">
        <v>4006</v>
      </c>
      <c r="HV184" s="2">
        <v>3966</v>
      </c>
      <c r="HW184" s="2">
        <v>3976</v>
      </c>
      <c r="HX184" s="2">
        <v>3923</v>
      </c>
      <c r="HY184" s="2">
        <v>3960</v>
      </c>
      <c r="HZ184" s="2">
        <v>3883</v>
      </c>
      <c r="IA184" s="2">
        <v>3849</v>
      </c>
      <c r="IB184" s="2">
        <v>3947</v>
      </c>
      <c r="IC184" s="2">
        <v>3939</v>
      </c>
      <c r="ID184" s="2">
        <v>3931</v>
      </c>
      <c r="IE184" s="2">
        <v>3978</v>
      </c>
      <c r="IF184" s="2">
        <v>3980</v>
      </c>
      <c r="IG184" s="2">
        <v>3930</v>
      </c>
      <c r="IH184" s="2">
        <v>3892</v>
      </c>
      <c r="II184" s="2">
        <v>3822</v>
      </c>
      <c r="IJ184" s="2">
        <v>3826</v>
      </c>
      <c r="IK184" s="2">
        <v>3822</v>
      </c>
      <c r="IL184" s="2">
        <v>3805</v>
      </c>
      <c r="IM184" s="2">
        <v>3768</v>
      </c>
      <c r="IN184" s="2">
        <v>3738</v>
      </c>
      <c r="IO184" s="2">
        <v>3649</v>
      </c>
      <c r="IP184" s="2">
        <v>3595</v>
      </c>
      <c r="IQ184" s="2">
        <v>3598</v>
      </c>
      <c r="IR184" s="2">
        <v>3511</v>
      </c>
      <c r="IS184" s="2">
        <v>3488</v>
      </c>
      <c r="IT184" s="2">
        <v>3432</v>
      </c>
    </row>
    <row r="185" spans="1:254" ht="15.9" customHeight="1">
      <c r="A185" s="61" t="s">
        <v>364</v>
      </c>
      <c r="B185" s="6" t="s">
        <v>365</v>
      </c>
      <c r="C185" s="15">
        <v>2362</v>
      </c>
      <c r="D185" s="16">
        <v>3</v>
      </c>
      <c r="E185" s="13">
        <v>2359</v>
      </c>
      <c r="F185" s="13">
        <v>2333</v>
      </c>
      <c r="G185" s="13">
        <v>2381</v>
      </c>
      <c r="H185" s="13">
        <v>2419</v>
      </c>
      <c r="I185" s="13">
        <v>2361</v>
      </c>
      <c r="J185" s="13">
        <v>2382</v>
      </c>
      <c r="K185" s="13">
        <v>2369</v>
      </c>
      <c r="L185" s="13">
        <v>2351</v>
      </c>
      <c r="M185" s="13">
        <v>2393</v>
      </c>
      <c r="N185" s="13">
        <v>2361</v>
      </c>
      <c r="O185" s="13">
        <v>2354</v>
      </c>
      <c r="P185" s="13">
        <v>2366</v>
      </c>
      <c r="Q185" s="13">
        <v>2349</v>
      </c>
      <c r="R185" s="13">
        <v>2318</v>
      </c>
      <c r="S185" s="13">
        <v>2316</v>
      </c>
      <c r="T185" s="13">
        <v>2333</v>
      </c>
      <c r="U185" s="13">
        <v>2302</v>
      </c>
      <c r="V185" s="13">
        <v>2295</v>
      </c>
      <c r="W185" s="13">
        <v>2328</v>
      </c>
      <c r="X185" s="13">
        <v>2347</v>
      </c>
      <c r="Y185" s="13">
        <v>2356</v>
      </c>
      <c r="Z185" s="13">
        <v>2324</v>
      </c>
      <c r="AA185" s="13">
        <v>2303</v>
      </c>
      <c r="AB185" s="13">
        <v>2257</v>
      </c>
      <c r="AC185" s="13">
        <v>2225</v>
      </c>
      <c r="AD185" s="13">
        <v>2225</v>
      </c>
      <c r="AE185" s="13">
        <v>2248</v>
      </c>
      <c r="AF185" s="13">
        <v>2270</v>
      </c>
      <c r="AG185" s="13">
        <v>2246</v>
      </c>
      <c r="AH185" s="13">
        <v>2211</v>
      </c>
      <c r="AI185" s="13">
        <v>2220</v>
      </c>
      <c r="AJ185" s="13">
        <v>2213</v>
      </c>
      <c r="AK185" s="13">
        <v>2213</v>
      </c>
      <c r="AL185" s="13">
        <v>2238</v>
      </c>
      <c r="AM185" s="13">
        <v>2237</v>
      </c>
      <c r="AN185" s="13">
        <v>2240</v>
      </c>
      <c r="AO185" s="13">
        <v>2238</v>
      </c>
      <c r="AP185" s="13">
        <v>2263</v>
      </c>
      <c r="AQ185" s="13">
        <v>2243</v>
      </c>
      <c r="AR185" s="13">
        <v>2232</v>
      </c>
      <c r="AS185" s="13">
        <v>2229</v>
      </c>
      <c r="AT185" s="13">
        <v>2213</v>
      </c>
      <c r="AU185" s="13">
        <v>2210</v>
      </c>
      <c r="AV185" s="13">
        <v>2201</v>
      </c>
      <c r="AW185" s="13">
        <v>2182</v>
      </c>
      <c r="AX185" s="13">
        <v>2189</v>
      </c>
      <c r="AY185" s="13">
        <v>2154</v>
      </c>
      <c r="AZ185" s="13">
        <v>2197</v>
      </c>
      <c r="BA185" s="13">
        <v>2195</v>
      </c>
      <c r="BB185" s="13">
        <v>2182</v>
      </c>
      <c r="BC185" s="13">
        <v>2222</v>
      </c>
      <c r="BD185" s="13">
        <v>2191</v>
      </c>
      <c r="BE185" s="13">
        <v>2198</v>
      </c>
      <c r="BF185" s="13">
        <v>2221</v>
      </c>
      <c r="BG185" s="13">
        <v>2201</v>
      </c>
      <c r="BH185" s="13">
        <v>2208</v>
      </c>
      <c r="BI185" s="13">
        <v>2238</v>
      </c>
      <c r="BJ185" s="13">
        <v>2201</v>
      </c>
      <c r="BK185" s="13">
        <v>2261</v>
      </c>
      <c r="BL185" s="13">
        <v>2244</v>
      </c>
      <c r="BM185" s="67">
        <v>2225</v>
      </c>
      <c r="BN185" s="67">
        <v>2233</v>
      </c>
      <c r="BO185" s="67">
        <v>2241</v>
      </c>
      <c r="BP185" s="67">
        <v>2222</v>
      </c>
      <c r="BQ185" s="67">
        <v>2275</v>
      </c>
      <c r="BR185" s="67">
        <v>2208</v>
      </c>
      <c r="BS185" s="67">
        <v>2236</v>
      </c>
      <c r="BT185" s="67">
        <v>2457</v>
      </c>
      <c r="BU185" s="67">
        <v>2423</v>
      </c>
      <c r="BV185" s="67">
        <v>2470</v>
      </c>
      <c r="BW185" s="67">
        <v>2441</v>
      </c>
      <c r="BX185" s="67">
        <v>2460</v>
      </c>
      <c r="BY185" s="67">
        <v>2529</v>
      </c>
      <c r="BZ185" s="67">
        <v>2535</v>
      </c>
      <c r="CA185" s="516">
        <v>2595</v>
      </c>
      <c r="CB185" s="516">
        <v>2615</v>
      </c>
      <c r="CC185" s="516">
        <v>2586</v>
      </c>
      <c r="CD185" s="516">
        <v>2574</v>
      </c>
      <c r="CE185" s="516">
        <v>2573</v>
      </c>
      <c r="CF185" s="516">
        <v>2552</v>
      </c>
      <c r="CG185" s="516">
        <v>2575</v>
      </c>
      <c r="CH185" s="516">
        <v>2621</v>
      </c>
      <c r="CI185" s="516">
        <v>2579</v>
      </c>
      <c r="CJ185" s="516">
        <v>2562</v>
      </c>
      <c r="CK185" s="516">
        <v>2567</v>
      </c>
      <c r="CL185" s="516">
        <v>2566</v>
      </c>
      <c r="CM185" s="516">
        <v>2578</v>
      </c>
      <c r="CN185" s="516">
        <v>2545</v>
      </c>
      <c r="CO185" s="516">
        <v>2577</v>
      </c>
      <c r="CP185" s="516">
        <v>2587</v>
      </c>
      <c r="CQ185" s="516">
        <v>2570</v>
      </c>
      <c r="CR185" s="516">
        <v>2587</v>
      </c>
      <c r="CS185" s="516">
        <v>2531</v>
      </c>
      <c r="CT185" s="516">
        <v>2431</v>
      </c>
      <c r="CU185" s="516">
        <v>2496</v>
      </c>
      <c r="CV185" s="516">
        <v>2570</v>
      </c>
      <c r="CW185" s="516">
        <v>2511</v>
      </c>
      <c r="CX185" s="516">
        <v>2496</v>
      </c>
      <c r="CY185" s="516">
        <v>2500</v>
      </c>
      <c r="CZ185" s="516">
        <v>2520</v>
      </c>
      <c r="DA185" s="2">
        <v>2595</v>
      </c>
      <c r="DB185" s="2">
        <v>2550</v>
      </c>
      <c r="DC185" s="2">
        <v>2536</v>
      </c>
      <c r="DD185" s="2">
        <v>2600</v>
      </c>
      <c r="DE185" s="2">
        <v>2602</v>
      </c>
      <c r="DF185" s="2">
        <v>2502</v>
      </c>
      <c r="DG185" s="2">
        <v>2575</v>
      </c>
      <c r="DH185" s="2">
        <v>2625</v>
      </c>
      <c r="DI185" s="2">
        <v>2599</v>
      </c>
      <c r="DJ185" s="2">
        <v>2575</v>
      </c>
      <c r="DK185" s="2">
        <v>2550</v>
      </c>
      <c r="DL185" s="2">
        <v>2560</v>
      </c>
      <c r="DM185" s="2">
        <v>2517</v>
      </c>
      <c r="DN185" s="2">
        <v>2500</v>
      </c>
      <c r="DO185" s="2">
        <v>2482</v>
      </c>
      <c r="DP185" s="2">
        <v>2481</v>
      </c>
      <c r="DQ185" s="2">
        <v>2501</v>
      </c>
      <c r="DR185" s="2">
        <v>2469</v>
      </c>
      <c r="DS185" s="2">
        <v>2456</v>
      </c>
      <c r="DT185" s="2">
        <v>2400</v>
      </c>
      <c r="DU185" s="2">
        <v>2386</v>
      </c>
      <c r="DV185" s="2">
        <v>2384</v>
      </c>
      <c r="DW185" s="2">
        <v>2371</v>
      </c>
      <c r="DX185" s="2">
        <v>2388</v>
      </c>
      <c r="DY185" s="2">
        <v>2376</v>
      </c>
      <c r="DZ185" s="2">
        <v>2351</v>
      </c>
      <c r="EA185" s="2">
        <v>2387</v>
      </c>
      <c r="EB185" s="2">
        <v>2315</v>
      </c>
      <c r="EC185" s="2">
        <v>2273</v>
      </c>
      <c r="ED185" s="2">
        <v>2287</v>
      </c>
      <c r="EE185" s="2">
        <v>2311</v>
      </c>
      <c r="EF185" s="2">
        <v>2329</v>
      </c>
      <c r="EG185" s="2">
        <v>2308</v>
      </c>
      <c r="EH185" s="2">
        <v>2288</v>
      </c>
      <c r="EI185" s="2">
        <v>2300</v>
      </c>
      <c r="EJ185" s="2">
        <v>2315</v>
      </c>
      <c r="EK185" s="2">
        <v>2297</v>
      </c>
      <c r="EL185" s="2">
        <v>2311</v>
      </c>
      <c r="EM185" s="2">
        <v>2274</v>
      </c>
      <c r="EN185" s="2">
        <v>2244</v>
      </c>
      <c r="EO185" s="2">
        <v>2237</v>
      </c>
      <c r="EP185" s="2">
        <v>2211</v>
      </c>
      <c r="EQ185" s="2">
        <v>2205</v>
      </c>
      <c r="ER185" s="2">
        <v>2214</v>
      </c>
      <c r="ES185" s="2">
        <v>2239</v>
      </c>
      <c r="ET185" s="2">
        <v>2255</v>
      </c>
      <c r="EU185" s="2">
        <v>2213</v>
      </c>
      <c r="EV185" s="2">
        <v>2206</v>
      </c>
      <c r="EW185" s="2">
        <v>2196</v>
      </c>
      <c r="EX185" s="2">
        <v>2190</v>
      </c>
      <c r="EY185" s="2">
        <v>1939</v>
      </c>
      <c r="EZ185" s="2">
        <v>1940</v>
      </c>
      <c r="FA185" s="2">
        <v>1939</v>
      </c>
      <c r="FB185" s="2">
        <v>1938</v>
      </c>
      <c r="FC185" s="2">
        <v>1905</v>
      </c>
      <c r="FD185" s="2">
        <v>1919</v>
      </c>
      <c r="FE185" s="2">
        <v>1920</v>
      </c>
      <c r="FF185" s="2">
        <v>1899</v>
      </c>
      <c r="FG185" s="2">
        <v>1887</v>
      </c>
      <c r="FH185" s="2">
        <v>1907</v>
      </c>
      <c r="FI185" s="2">
        <v>1891</v>
      </c>
      <c r="FJ185" s="2">
        <v>1890</v>
      </c>
      <c r="FK185" s="2">
        <v>1857</v>
      </c>
      <c r="FL185" s="2">
        <v>1893</v>
      </c>
      <c r="FM185" s="2">
        <v>1879</v>
      </c>
      <c r="FN185" s="2">
        <v>1899</v>
      </c>
      <c r="FO185" s="2">
        <v>1923</v>
      </c>
      <c r="FP185" s="2">
        <v>1947</v>
      </c>
      <c r="FQ185" s="2">
        <v>1935</v>
      </c>
      <c r="FR185" s="2">
        <v>1939</v>
      </c>
      <c r="FS185" s="2">
        <v>1935</v>
      </c>
      <c r="FT185" s="2">
        <v>1933</v>
      </c>
      <c r="FU185" s="2">
        <v>1910</v>
      </c>
      <c r="FV185" s="2">
        <v>1890</v>
      </c>
      <c r="FW185" s="2">
        <v>1875</v>
      </c>
      <c r="FX185" s="2">
        <v>1900</v>
      </c>
      <c r="FY185" s="2">
        <v>1907</v>
      </c>
      <c r="FZ185" s="2">
        <v>1916</v>
      </c>
      <c r="GA185" s="2">
        <v>1919</v>
      </c>
      <c r="GB185" s="2">
        <v>1907</v>
      </c>
      <c r="GC185" s="2">
        <v>1912</v>
      </c>
      <c r="GD185" s="2">
        <v>1906</v>
      </c>
      <c r="GE185" s="2">
        <v>1887</v>
      </c>
      <c r="GF185" s="2">
        <v>1876</v>
      </c>
      <c r="GG185" s="2">
        <v>1868</v>
      </c>
      <c r="GH185" s="2">
        <v>1848</v>
      </c>
      <c r="GI185" s="2">
        <v>1872</v>
      </c>
      <c r="GJ185" s="2">
        <v>1877</v>
      </c>
      <c r="GK185" s="2">
        <v>1895</v>
      </c>
      <c r="GL185" s="2">
        <v>1945</v>
      </c>
      <c r="GM185" s="2">
        <v>1927</v>
      </c>
      <c r="GN185" s="2">
        <v>1949</v>
      </c>
      <c r="GO185" s="2">
        <v>1939</v>
      </c>
      <c r="GP185" s="2">
        <v>1923</v>
      </c>
      <c r="GQ185" s="2">
        <v>1933</v>
      </c>
      <c r="GR185" s="2">
        <v>1930</v>
      </c>
      <c r="GS185" s="2">
        <v>1924</v>
      </c>
      <c r="GT185" s="2">
        <v>1914</v>
      </c>
      <c r="GU185" s="2">
        <v>1911</v>
      </c>
      <c r="GV185" s="2">
        <v>1933</v>
      </c>
      <c r="GW185" s="2">
        <v>1979</v>
      </c>
      <c r="GX185" s="2">
        <v>1944</v>
      </c>
      <c r="GY185" s="2">
        <v>1959</v>
      </c>
      <c r="GZ185" s="2">
        <v>1957</v>
      </c>
      <c r="HA185" s="2">
        <v>1930</v>
      </c>
      <c r="HB185" s="2">
        <v>1910</v>
      </c>
      <c r="HC185" s="2">
        <v>1927</v>
      </c>
      <c r="HD185" s="2">
        <v>1977</v>
      </c>
      <c r="HE185" s="2">
        <v>1965</v>
      </c>
      <c r="HF185" s="2">
        <v>1995</v>
      </c>
      <c r="HG185" s="2">
        <v>1973</v>
      </c>
      <c r="HH185" s="2">
        <v>1958</v>
      </c>
      <c r="HI185" s="2">
        <v>1963</v>
      </c>
      <c r="HJ185" s="2">
        <v>1956</v>
      </c>
      <c r="HK185" s="2">
        <v>1962</v>
      </c>
      <c r="HL185" s="2">
        <v>1976</v>
      </c>
      <c r="HM185" s="2">
        <v>1994</v>
      </c>
      <c r="HN185" s="2">
        <v>1982</v>
      </c>
      <c r="HO185" s="2">
        <v>1990</v>
      </c>
      <c r="HP185" s="2">
        <v>1988</v>
      </c>
      <c r="HQ185" s="2">
        <v>1995</v>
      </c>
      <c r="HR185" s="2">
        <v>1999</v>
      </c>
      <c r="HS185" s="2">
        <v>1990</v>
      </c>
      <c r="HT185" s="2">
        <v>1999</v>
      </c>
      <c r="HU185" s="2">
        <v>1991</v>
      </c>
      <c r="HV185" s="2">
        <v>1966</v>
      </c>
      <c r="HW185" s="2">
        <v>1963</v>
      </c>
      <c r="HX185" s="2">
        <v>1950</v>
      </c>
      <c r="HY185" s="2">
        <v>1985</v>
      </c>
      <c r="HZ185" s="2">
        <v>1987</v>
      </c>
      <c r="IA185" s="2">
        <v>1974</v>
      </c>
      <c r="IB185" s="2">
        <v>1997</v>
      </c>
      <c r="IC185" s="2">
        <v>1980</v>
      </c>
      <c r="ID185" s="2">
        <v>1968</v>
      </c>
      <c r="IE185" s="2">
        <v>1966</v>
      </c>
      <c r="IF185" s="2">
        <v>1973</v>
      </c>
      <c r="IG185" s="2">
        <v>1974</v>
      </c>
      <c r="IH185" s="2">
        <v>1973</v>
      </c>
      <c r="II185" s="2">
        <v>1969</v>
      </c>
      <c r="IJ185" s="2">
        <v>1983</v>
      </c>
      <c r="IK185" s="2">
        <v>1978</v>
      </c>
      <c r="IL185" s="2">
        <v>1960</v>
      </c>
      <c r="IM185" s="2">
        <v>1928</v>
      </c>
      <c r="IN185" s="2">
        <v>1926</v>
      </c>
      <c r="IO185" s="2">
        <v>1916</v>
      </c>
      <c r="IP185" s="2">
        <v>1890</v>
      </c>
      <c r="IQ185" s="2">
        <v>1908</v>
      </c>
      <c r="IR185" s="2">
        <v>1852</v>
      </c>
      <c r="IS185" s="2">
        <v>1853</v>
      </c>
      <c r="IT185" s="2">
        <v>1842</v>
      </c>
    </row>
    <row r="186" spans="1:254" ht="15.9" customHeight="1">
      <c r="A186" s="61" t="s">
        <v>366</v>
      </c>
      <c r="B186" s="6" t="s">
        <v>367</v>
      </c>
      <c r="C186" s="15">
        <v>1219.5</v>
      </c>
      <c r="D186" s="16">
        <v>14.5</v>
      </c>
      <c r="E186" s="13">
        <v>1205</v>
      </c>
      <c r="F186" s="13">
        <v>1183.5</v>
      </c>
      <c r="G186" s="13">
        <v>1186.5</v>
      </c>
      <c r="H186" s="13">
        <v>1190.5</v>
      </c>
      <c r="I186" s="13">
        <v>1180.5</v>
      </c>
      <c r="J186" s="13">
        <v>1179</v>
      </c>
      <c r="K186" s="13">
        <v>1192.5</v>
      </c>
      <c r="L186" s="13">
        <v>1163.5</v>
      </c>
      <c r="M186" s="13">
        <v>1177.5</v>
      </c>
      <c r="N186" s="13">
        <v>1142</v>
      </c>
      <c r="O186" s="13">
        <v>1146.5</v>
      </c>
      <c r="P186" s="13">
        <v>1140.5</v>
      </c>
      <c r="Q186" s="13">
        <v>1146</v>
      </c>
      <c r="R186" s="13">
        <v>1127</v>
      </c>
      <c r="S186" s="13">
        <v>1132</v>
      </c>
      <c r="T186" s="13">
        <v>1127.5</v>
      </c>
      <c r="U186" s="13">
        <v>1103</v>
      </c>
      <c r="V186" s="13">
        <v>1088</v>
      </c>
      <c r="W186" s="13">
        <v>1089.5</v>
      </c>
      <c r="X186" s="13">
        <v>1095</v>
      </c>
      <c r="Y186" s="13">
        <v>1093</v>
      </c>
      <c r="Z186" s="13">
        <v>1087</v>
      </c>
      <c r="AA186" s="13">
        <v>1097.5</v>
      </c>
      <c r="AB186" s="13">
        <v>1069</v>
      </c>
      <c r="AC186" s="13">
        <v>1063.5</v>
      </c>
      <c r="AD186" s="13">
        <v>1062</v>
      </c>
      <c r="AE186" s="13">
        <v>1064.5</v>
      </c>
      <c r="AF186" s="13">
        <v>1050</v>
      </c>
      <c r="AG186" s="13">
        <v>1042</v>
      </c>
      <c r="AH186" s="13">
        <v>1044</v>
      </c>
      <c r="AI186" s="13">
        <v>1029.5</v>
      </c>
      <c r="AJ186" s="13">
        <v>1030.5</v>
      </c>
      <c r="AK186" s="13">
        <v>1041</v>
      </c>
      <c r="AL186" s="13">
        <v>1049</v>
      </c>
      <c r="AM186" s="13">
        <v>1050</v>
      </c>
      <c r="AN186" s="13">
        <v>1046</v>
      </c>
      <c r="AO186" s="13">
        <v>1043.5</v>
      </c>
      <c r="AP186" s="13">
        <v>1066</v>
      </c>
      <c r="AQ186" s="13">
        <v>1019.5</v>
      </c>
      <c r="AR186" s="13">
        <v>1018.5</v>
      </c>
      <c r="AS186" s="13">
        <v>1015.5</v>
      </c>
      <c r="AT186" s="13">
        <v>1008.5</v>
      </c>
      <c r="AU186" s="13">
        <v>1006.5</v>
      </c>
      <c r="AV186" s="13">
        <v>993.3</v>
      </c>
      <c r="AW186" s="13">
        <v>991.4</v>
      </c>
      <c r="AX186" s="13">
        <v>1013.5</v>
      </c>
      <c r="AY186" s="13">
        <v>983.6</v>
      </c>
      <c r="AZ186" s="13">
        <v>989.5</v>
      </c>
      <c r="BA186" s="13">
        <v>1006.5</v>
      </c>
      <c r="BB186" s="13">
        <v>996.7</v>
      </c>
      <c r="BC186" s="13">
        <v>998</v>
      </c>
      <c r="BD186" s="13">
        <v>1009.5</v>
      </c>
      <c r="BE186" s="13">
        <v>1009</v>
      </c>
      <c r="BF186" s="13">
        <v>1011</v>
      </c>
      <c r="BG186" s="13">
        <v>1024.5</v>
      </c>
      <c r="BH186" s="13">
        <v>1006</v>
      </c>
      <c r="BI186" s="13">
        <v>1019</v>
      </c>
      <c r="BJ186" s="13">
        <v>1006.5</v>
      </c>
      <c r="BK186" s="13">
        <v>1051.5</v>
      </c>
      <c r="BL186" s="13">
        <v>1052.5</v>
      </c>
      <c r="BM186" s="67">
        <v>1064</v>
      </c>
      <c r="BN186" s="67">
        <v>1064</v>
      </c>
      <c r="BO186" s="67">
        <v>1060</v>
      </c>
      <c r="BP186" s="67">
        <v>1055.5</v>
      </c>
      <c r="BQ186" s="67">
        <v>1092.5</v>
      </c>
      <c r="BR186" s="67">
        <v>1064</v>
      </c>
      <c r="BS186" s="67">
        <v>1088.5</v>
      </c>
      <c r="BT186" s="67">
        <v>1157</v>
      </c>
      <c r="BU186" s="67">
        <v>1122</v>
      </c>
      <c r="BV186" s="67">
        <v>1128.5</v>
      </c>
      <c r="BW186" s="67">
        <v>1117.5</v>
      </c>
      <c r="BX186" s="67">
        <v>1130</v>
      </c>
      <c r="BY186" s="67">
        <v>1144.5</v>
      </c>
      <c r="BZ186" s="67">
        <v>1170.5</v>
      </c>
      <c r="CA186" s="516">
        <v>1178</v>
      </c>
      <c r="CB186" s="516">
        <v>1182.5</v>
      </c>
      <c r="CC186" s="516">
        <v>1172</v>
      </c>
      <c r="CD186" s="516">
        <v>1170.5</v>
      </c>
      <c r="CE186" s="516">
        <v>1158.5</v>
      </c>
      <c r="CF186" s="516">
        <v>1164</v>
      </c>
      <c r="CG186" s="516">
        <v>1175.5</v>
      </c>
      <c r="CH186" s="516">
        <v>1172.5</v>
      </c>
      <c r="CI186" s="516">
        <v>1168</v>
      </c>
      <c r="CJ186" s="516">
        <v>1170</v>
      </c>
      <c r="CK186" s="516">
        <v>1190.5</v>
      </c>
      <c r="CL186" s="516">
        <v>1190.5</v>
      </c>
      <c r="CM186" s="516">
        <v>1200</v>
      </c>
      <c r="CN186" s="516">
        <v>1170</v>
      </c>
      <c r="CO186" s="516">
        <v>1188.5</v>
      </c>
      <c r="CP186" s="516">
        <v>1212.5</v>
      </c>
      <c r="CQ186" s="516">
        <v>1184</v>
      </c>
      <c r="CR186" s="516">
        <v>1169</v>
      </c>
      <c r="CS186" s="516">
        <v>1142</v>
      </c>
      <c r="CT186" s="516">
        <v>1123</v>
      </c>
      <c r="CU186" s="516">
        <v>1143.5</v>
      </c>
      <c r="CV186" s="516">
        <v>1197.5</v>
      </c>
      <c r="CW186" s="516">
        <v>1141</v>
      </c>
      <c r="CX186" s="516">
        <v>1137.5</v>
      </c>
      <c r="CY186" s="516">
        <v>1152</v>
      </c>
      <c r="CZ186" s="516">
        <v>1130</v>
      </c>
      <c r="DA186" s="2">
        <v>1133</v>
      </c>
      <c r="DB186" s="2">
        <v>1113.5</v>
      </c>
      <c r="DC186" s="2">
        <v>1092</v>
      </c>
      <c r="DD186" s="2">
        <v>1150.5</v>
      </c>
      <c r="DE186" s="2">
        <v>1158</v>
      </c>
      <c r="DF186" s="2">
        <v>1151</v>
      </c>
      <c r="DG186" s="2">
        <v>1212</v>
      </c>
      <c r="DH186" s="2">
        <v>1261</v>
      </c>
      <c r="DI186" s="2">
        <v>1295.5</v>
      </c>
      <c r="DJ186" s="2">
        <v>1272</v>
      </c>
      <c r="DK186" s="2">
        <v>1244.5</v>
      </c>
      <c r="DL186" s="2">
        <v>1294</v>
      </c>
      <c r="DM186" s="2">
        <v>1301</v>
      </c>
      <c r="DN186" s="2">
        <v>1322</v>
      </c>
      <c r="DO186" s="2">
        <v>1278</v>
      </c>
      <c r="DP186" s="2">
        <v>1243</v>
      </c>
      <c r="DQ186" s="2">
        <v>1231.5</v>
      </c>
      <c r="DR186" s="2">
        <v>1198.5</v>
      </c>
      <c r="DS186" s="2">
        <v>1225</v>
      </c>
      <c r="DT186" s="2">
        <v>1195.5</v>
      </c>
      <c r="DU186" s="2">
        <v>1177</v>
      </c>
      <c r="DV186" s="2">
        <v>1170</v>
      </c>
      <c r="DW186" s="2">
        <v>1148.5</v>
      </c>
      <c r="DX186" s="2">
        <v>1135</v>
      </c>
      <c r="DY186" s="2">
        <v>1120.5</v>
      </c>
      <c r="DZ186" s="2">
        <v>1100</v>
      </c>
      <c r="EA186" s="2">
        <v>1116</v>
      </c>
      <c r="EB186" s="2">
        <v>1109</v>
      </c>
      <c r="EC186" s="2">
        <v>1105</v>
      </c>
      <c r="ED186" s="2">
        <v>1114</v>
      </c>
      <c r="EE186" s="2">
        <v>1142</v>
      </c>
      <c r="EF186" s="2">
        <v>1168</v>
      </c>
      <c r="EG186" s="2">
        <v>1188</v>
      </c>
      <c r="EH186" s="2">
        <v>1178.5</v>
      </c>
      <c r="EI186" s="2">
        <v>1188</v>
      </c>
      <c r="EJ186" s="2">
        <v>1185.5</v>
      </c>
      <c r="EK186" s="2">
        <v>1178</v>
      </c>
      <c r="EL186" s="2">
        <v>1183</v>
      </c>
      <c r="EM186" s="2">
        <v>1188.5</v>
      </c>
      <c r="EN186" s="2">
        <v>1186.5</v>
      </c>
      <c r="EO186" s="2">
        <v>1156.5</v>
      </c>
      <c r="EP186" s="2">
        <v>1170</v>
      </c>
      <c r="EQ186" s="2">
        <v>1164.5</v>
      </c>
      <c r="ER186" s="2">
        <v>1178.5</v>
      </c>
      <c r="ES186" s="2">
        <v>1170</v>
      </c>
      <c r="ET186" s="2">
        <v>1153</v>
      </c>
      <c r="EU186" s="2">
        <v>1158.5</v>
      </c>
      <c r="EV186" s="2">
        <v>1148.5</v>
      </c>
      <c r="EW186" s="2">
        <v>1151.5</v>
      </c>
      <c r="EX186" s="2">
        <v>1147.5</v>
      </c>
      <c r="EY186" s="2">
        <v>1152.5</v>
      </c>
      <c r="EZ186" s="2">
        <v>1136.5</v>
      </c>
      <c r="FA186" s="2">
        <v>1132.5</v>
      </c>
      <c r="FB186" s="2">
        <v>1129</v>
      </c>
      <c r="FC186" s="2">
        <v>1114</v>
      </c>
      <c r="FD186" s="2">
        <v>1114.5</v>
      </c>
      <c r="FE186" s="2">
        <v>1122.5</v>
      </c>
      <c r="FF186" s="2">
        <v>1104.5</v>
      </c>
      <c r="FG186" s="2">
        <v>1088</v>
      </c>
      <c r="FH186" s="2">
        <v>1111</v>
      </c>
      <c r="FI186" s="2">
        <v>1088.5</v>
      </c>
      <c r="FJ186" s="2">
        <v>1090.5</v>
      </c>
      <c r="FK186" s="2">
        <v>1098</v>
      </c>
      <c r="FL186" s="2">
        <v>1090</v>
      </c>
      <c r="FM186" s="2">
        <v>1094</v>
      </c>
      <c r="FN186" s="2">
        <v>1095.5</v>
      </c>
      <c r="FO186" s="2">
        <v>1108</v>
      </c>
      <c r="FP186" s="2">
        <v>1151.5</v>
      </c>
      <c r="FQ186" s="2">
        <v>1142</v>
      </c>
      <c r="FR186" s="2">
        <v>1164.5</v>
      </c>
      <c r="FS186" s="2">
        <v>1132</v>
      </c>
      <c r="FT186" s="2">
        <v>1087</v>
      </c>
      <c r="FU186" s="2">
        <v>1093</v>
      </c>
      <c r="FV186" s="2">
        <v>1087</v>
      </c>
      <c r="FW186" s="2">
        <v>1082</v>
      </c>
      <c r="FX186" s="2">
        <v>1090.5</v>
      </c>
      <c r="FY186" s="2">
        <v>1079</v>
      </c>
      <c r="FZ186" s="2">
        <v>1092</v>
      </c>
      <c r="GA186" s="2">
        <v>1071</v>
      </c>
      <c r="GB186" s="2">
        <v>1078.5</v>
      </c>
      <c r="GC186" s="2">
        <v>1060</v>
      </c>
      <c r="GD186" s="2">
        <v>1056</v>
      </c>
      <c r="GE186" s="2">
        <v>1054</v>
      </c>
      <c r="GF186" s="2">
        <v>1046.5</v>
      </c>
      <c r="GG186" s="2">
        <v>1069</v>
      </c>
      <c r="GH186" s="2">
        <v>1056</v>
      </c>
      <c r="GI186" s="2">
        <v>1053.5</v>
      </c>
      <c r="GJ186" s="2">
        <v>1049</v>
      </c>
      <c r="GK186" s="2">
        <v>1081</v>
      </c>
      <c r="GL186" s="2">
        <v>1100.5</v>
      </c>
      <c r="GM186" s="2">
        <v>1102.5</v>
      </c>
      <c r="GN186" s="2">
        <v>1100</v>
      </c>
      <c r="GO186" s="2">
        <v>1100.5</v>
      </c>
      <c r="GP186" s="2">
        <v>1097</v>
      </c>
      <c r="GQ186" s="2">
        <v>1074.5</v>
      </c>
      <c r="GR186" s="2">
        <v>1052.5</v>
      </c>
      <c r="GS186" s="2">
        <v>1132</v>
      </c>
      <c r="GT186" s="2">
        <v>1124</v>
      </c>
      <c r="GU186" s="2">
        <v>1086.5</v>
      </c>
      <c r="GV186" s="2">
        <v>1106</v>
      </c>
      <c r="GW186" s="2">
        <v>1132.5</v>
      </c>
      <c r="GX186" s="2">
        <v>1117</v>
      </c>
      <c r="GY186" s="2">
        <v>1116.5</v>
      </c>
      <c r="GZ186" s="2">
        <v>1098</v>
      </c>
      <c r="HA186" s="2">
        <v>1074.5</v>
      </c>
      <c r="HB186" s="2">
        <v>1056</v>
      </c>
      <c r="HC186" s="2">
        <v>1090</v>
      </c>
      <c r="HD186" s="2">
        <v>1076</v>
      </c>
      <c r="HE186" s="2">
        <v>1098</v>
      </c>
      <c r="HF186" s="2">
        <v>1124.5</v>
      </c>
      <c r="HG186" s="2">
        <v>1124</v>
      </c>
      <c r="HH186" s="2">
        <v>1116</v>
      </c>
      <c r="HI186" s="2">
        <v>1123</v>
      </c>
      <c r="HJ186" s="2">
        <v>1111</v>
      </c>
      <c r="HK186" s="2">
        <v>1116</v>
      </c>
      <c r="HL186" s="2">
        <v>1120</v>
      </c>
      <c r="HM186" s="2">
        <v>1150.5</v>
      </c>
      <c r="HN186" s="2">
        <v>1160.5</v>
      </c>
      <c r="HO186" s="2">
        <v>1177</v>
      </c>
      <c r="HP186" s="2">
        <v>1160</v>
      </c>
      <c r="HQ186" s="2">
        <v>1150.5</v>
      </c>
      <c r="HR186" s="2">
        <v>1145</v>
      </c>
      <c r="HS186" s="2">
        <v>1141.5</v>
      </c>
      <c r="HT186" s="2">
        <v>1137.5</v>
      </c>
      <c r="HU186" s="2">
        <v>1132</v>
      </c>
      <c r="HV186" s="2">
        <v>1149.5</v>
      </c>
      <c r="HW186" s="2">
        <v>1152.5</v>
      </c>
      <c r="HX186" s="2">
        <v>1138</v>
      </c>
      <c r="HY186" s="2">
        <v>1158.5</v>
      </c>
      <c r="HZ186" s="2">
        <v>1168</v>
      </c>
      <c r="IA186" s="2">
        <v>1142</v>
      </c>
      <c r="IB186" s="2">
        <v>1163.5</v>
      </c>
      <c r="IC186" s="2">
        <v>1189</v>
      </c>
      <c r="ID186" s="2">
        <v>1157.5</v>
      </c>
      <c r="IE186" s="2">
        <v>1162</v>
      </c>
      <c r="IF186" s="2">
        <v>1172</v>
      </c>
      <c r="IG186" s="2">
        <v>1153.5</v>
      </c>
      <c r="IH186" s="2">
        <v>1187.5</v>
      </c>
      <c r="II186" s="2">
        <v>1156.5</v>
      </c>
      <c r="IJ186" s="2">
        <v>1148</v>
      </c>
      <c r="IK186" s="2">
        <v>1150</v>
      </c>
      <c r="IL186" s="2">
        <v>1142</v>
      </c>
      <c r="IM186" s="2">
        <v>1110</v>
      </c>
      <c r="IN186" s="2">
        <v>1084.5</v>
      </c>
      <c r="IO186" s="2">
        <v>1066.5</v>
      </c>
      <c r="IP186" s="2">
        <v>1050.5</v>
      </c>
      <c r="IQ186" s="2">
        <v>1062</v>
      </c>
      <c r="IR186" s="2">
        <v>1060.5</v>
      </c>
      <c r="IS186" s="2">
        <v>1104</v>
      </c>
      <c r="IT186" s="2">
        <v>1107.5</v>
      </c>
    </row>
    <row r="187" spans="1:254" ht="15.9" customHeight="1">
      <c r="A187" s="61" t="s">
        <v>368</v>
      </c>
      <c r="B187" s="6" t="s">
        <v>369</v>
      </c>
      <c r="C187" s="15">
        <v>640.5</v>
      </c>
      <c r="D187" s="16">
        <v>1.5</v>
      </c>
      <c r="E187" s="13">
        <v>639</v>
      </c>
      <c r="F187" s="13">
        <v>635.5</v>
      </c>
      <c r="G187" s="13">
        <v>635.20000000000005</v>
      </c>
      <c r="H187" s="13">
        <v>639.29999999999995</v>
      </c>
      <c r="I187" s="13">
        <v>637.6</v>
      </c>
      <c r="J187" s="13">
        <v>701.8</v>
      </c>
      <c r="K187" s="13">
        <v>696.5</v>
      </c>
      <c r="L187" s="13">
        <v>679.9</v>
      </c>
      <c r="M187" s="13">
        <v>681.1</v>
      </c>
      <c r="N187" s="13">
        <v>664</v>
      </c>
      <c r="O187" s="13">
        <v>660.4</v>
      </c>
      <c r="P187" s="13">
        <v>664.4</v>
      </c>
      <c r="Q187" s="13">
        <v>676.5</v>
      </c>
      <c r="R187" s="13">
        <v>672.2</v>
      </c>
      <c r="S187" s="13">
        <v>673.1</v>
      </c>
      <c r="T187" s="13">
        <v>678.7</v>
      </c>
      <c r="U187" s="13">
        <v>679.4</v>
      </c>
      <c r="V187" s="13">
        <v>671.4</v>
      </c>
      <c r="W187" s="13">
        <v>676.7</v>
      </c>
      <c r="X187" s="13">
        <v>676.5</v>
      </c>
      <c r="Y187" s="13">
        <v>682</v>
      </c>
      <c r="Z187" s="13">
        <v>689.9</v>
      </c>
      <c r="AA187" s="13">
        <v>679.5</v>
      </c>
      <c r="AB187" s="13">
        <v>656.5</v>
      </c>
      <c r="AC187" s="13">
        <v>649.4</v>
      </c>
      <c r="AD187" s="13">
        <v>635.29999999999995</v>
      </c>
      <c r="AE187" s="13">
        <v>636.70000000000005</v>
      </c>
      <c r="AF187" s="13">
        <v>634</v>
      </c>
      <c r="AG187" s="13">
        <v>620.20000000000005</v>
      </c>
      <c r="AH187" s="13">
        <v>623.79999999999995</v>
      </c>
      <c r="AI187" s="13">
        <v>629.5</v>
      </c>
      <c r="AJ187" s="13">
        <v>628</v>
      </c>
      <c r="AK187" s="13">
        <v>634.1</v>
      </c>
      <c r="AL187" s="13">
        <v>644.1</v>
      </c>
      <c r="AM187" s="13">
        <v>661.9</v>
      </c>
      <c r="AN187" s="13">
        <v>650.9</v>
      </c>
      <c r="AO187" s="13">
        <v>638.29999999999995</v>
      </c>
      <c r="AP187" s="13">
        <v>643.5</v>
      </c>
      <c r="AQ187" s="13">
        <v>636</v>
      </c>
      <c r="AR187" s="13">
        <v>643.5</v>
      </c>
      <c r="AS187" s="13">
        <v>637.5</v>
      </c>
      <c r="AT187" s="13">
        <v>632.9</v>
      </c>
      <c r="AU187" s="13">
        <v>632.9</v>
      </c>
      <c r="AV187" s="13">
        <v>637.1</v>
      </c>
      <c r="AW187" s="13">
        <v>624</v>
      </c>
      <c r="AX187" s="13">
        <v>645</v>
      </c>
      <c r="AY187" s="13">
        <v>655.8</v>
      </c>
      <c r="AZ187" s="13">
        <v>654.4</v>
      </c>
      <c r="BA187" s="13">
        <v>652</v>
      </c>
      <c r="BB187" s="13">
        <v>652.79999999999995</v>
      </c>
      <c r="BC187" s="13">
        <v>665.5</v>
      </c>
      <c r="BD187" s="13">
        <v>656</v>
      </c>
      <c r="BE187" s="13">
        <v>655.1</v>
      </c>
      <c r="BF187" s="13">
        <v>661.9</v>
      </c>
      <c r="BG187" s="13">
        <v>657.2</v>
      </c>
      <c r="BH187" s="13">
        <v>645</v>
      </c>
      <c r="BI187" s="13">
        <v>660.2</v>
      </c>
      <c r="BJ187" s="13">
        <v>633.4</v>
      </c>
      <c r="BK187" s="13">
        <v>638.29999999999995</v>
      </c>
      <c r="BL187" s="13">
        <v>638.79999999999995</v>
      </c>
      <c r="BM187" s="67">
        <v>644.70000000000005</v>
      </c>
      <c r="BN187" s="67">
        <v>639.5</v>
      </c>
      <c r="BO187" s="67">
        <v>658.8</v>
      </c>
      <c r="BP187" s="67">
        <v>656.1</v>
      </c>
      <c r="BQ187" s="67">
        <v>652.29999999999995</v>
      </c>
      <c r="BR187" s="67">
        <v>626.9</v>
      </c>
      <c r="BS187" s="67">
        <v>654.5</v>
      </c>
      <c r="BT187" s="67">
        <v>690</v>
      </c>
      <c r="BU187" s="67">
        <v>677.5</v>
      </c>
      <c r="BV187" s="67">
        <v>668.7</v>
      </c>
      <c r="BW187" s="67">
        <v>683</v>
      </c>
      <c r="BX187" s="67">
        <v>688.8</v>
      </c>
      <c r="BY187" s="67">
        <v>690.3</v>
      </c>
      <c r="BZ187" s="67">
        <v>682.3</v>
      </c>
      <c r="CA187" s="516">
        <v>689.8</v>
      </c>
      <c r="CB187" s="516">
        <v>689.8</v>
      </c>
      <c r="CC187" s="516">
        <v>676.5</v>
      </c>
      <c r="CD187" s="516">
        <v>667.9</v>
      </c>
      <c r="CE187" s="516">
        <v>655.7</v>
      </c>
      <c r="CF187" s="516">
        <v>658.3</v>
      </c>
      <c r="CG187" s="516">
        <v>662</v>
      </c>
      <c r="CH187" s="516">
        <v>672.6</v>
      </c>
      <c r="CI187" s="516">
        <v>654</v>
      </c>
      <c r="CJ187" s="516">
        <v>650.5</v>
      </c>
      <c r="CK187" s="516">
        <v>649.9</v>
      </c>
      <c r="CL187" s="516">
        <v>642.29999999999995</v>
      </c>
      <c r="CM187" s="516">
        <v>648.6</v>
      </c>
      <c r="CN187" s="516">
        <v>630.1</v>
      </c>
      <c r="CO187" s="516">
        <v>623.70000000000005</v>
      </c>
      <c r="CP187" s="516">
        <v>650.9</v>
      </c>
      <c r="CQ187" s="516">
        <v>647.79999999999995</v>
      </c>
      <c r="CR187" s="516">
        <v>648.79999999999995</v>
      </c>
      <c r="CS187" s="516">
        <v>640</v>
      </c>
      <c r="CT187" s="516">
        <v>627.4</v>
      </c>
      <c r="CU187" s="516">
        <v>633.6</v>
      </c>
      <c r="CV187" s="516">
        <v>649.5</v>
      </c>
      <c r="CW187" s="516">
        <v>635.6</v>
      </c>
      <c r="CX187" s="516">
        <v>632.20000000000005</v>
      </c>
      <c r="CY187" s="516">
        <v>639.20000000000005</v>
      </c>
      <c r="CZ187" s="516">
        <v>645.20000000000005</v>
      </c>
      <c r="DA187" s="2">
        <v>660</v>
      </c>
      <c r="DB187" s="2">
        <v>653.1</v>
      </c>
      <c r="DC187" s="2">
        <v>647.29999999999995</v>
      </c>
      <c r="DD187" s="2">
        <v>658.9</v>
      </c>
      <c r="DE187" s="2">
        <v>643.29999999999995</v>
      </c>
      <c r="DF187" s="2">
        <v>633.5</v>
      </c>
      <c r="DG187" s="2">
        <v>659.7</v>
      </c>
      <c r="DH187" s="2">
        <v>714</v>
      </c>
      <c r="DI187" s="2">
        <v>722.7</v>
      </c>
      <c r="DJ187" s="2">
        <v>715.8</v>
      </c>
      <c r="DK187" s="2">
        <v>707.9</v>
      </c>
      <c r="DL187" s="2">
        <v>696.1</v>
      </c>
      <c r="DM187" s="2">
        <v>695.6</v>
      </c>
      <c r="DN187" s="2">
        <v>704.4</v>
      </c>
      <c r="DO187" s="2">
        <v>702.8</v>
      </c>
      <c r="DP187" s="2">
        <v>691.8</v>
      </c>
      <c r="DQ187" s="2">
        <v>697.3</v>
      </c>
      <c r="DR187" s="2">
        <v>694.8</v>
      </c>
      <c r="DS187" s="2">
        <v>709.5</v>
      </c>
      <c r="DT187" s="2">
        <v>725.2</v>
      </c>
      <c r="DU187" s="2">
        <v>726.2</v>
      </c>
      <c r="DV187" s="2">
        <v>731</v>
      </c>
      <c r="DW187" s="2">
        <v>732.5</v>
      </c>
      <c r="DX187" s="2">
        <v>737.6</v>
      </c>
      <c r="DY187" s="2">
        <v>763.7</v>
      </c>
      <c r="DZ187" s="2">
        <v>730.3</v>
      </c>
      <c r="EA187" s="2">
        <v>709.1</v>
      </c>
      <c r="EB187" s="2">
        <v>709.4</v>
      </c>
      <c r="EC187" s="2">
        <v>718.8</v>
      </c>
      <c r="ED187" s="2">
        <v>717.1</v>
      </c>
      <c r="EE187" s="2">
        <v>717.6</v>
      </c>
      <c r="EF187" s="2">
        <v>727.5</v>
      </c>
      <c r="EG187" s="2">
        <v>721</v>
      </c>
      <c r="EH187" s="2">
        <v>721.1</v>
      </c>
      <c r="EI187" s="2">
        <v>734.2</v>
      </c>
      <c r="EJ187" s="2">
        <v>744.2</v>
      </c>
      <c r="EK187" s="2">
        <v>737.1</v>
      </c>
      <c r="EL187" s="2">
        <v>747.6</v>
      </c>
      <c r="EM187" s="2">
        <v>735.4</v>
      </c>
      <c r="EN187" s="2">
        <v>747.4</v>
      </c>
      <c r="EO187" s="2">
        <v>742.9</v>
      </c>
      <c r="EP187" s="2">
        <v>735.4</v>
      </c>
      <c r="EQ187" s="2">
        <v>737.5</v>
      </c>
      <c r="ER187" s="2">
        <v>735</v>
      </c>
      <c r="ES187" s="2">
        <v>725.5</v>
      </c>
      <c r="ET187" s="2">
        <v>720.8</v>
      </c>
      <c r="EU187" s="2">
        <v>727.4</v>
      </c>
      <c r="EV187" s="2">
        <v>727</v>
      </c>
      <c r="EW187" s="2">
        <v>729.5</v>
      </c>
      <c r="EX187" s="2">
        <v>724.6</v>
      </c>
      <c r="EY187" s="2">
        <v>725.6</v>
      </c>
      <c r="EZ187" s="2">
        <v>714.6</v>
      </c>
      <c r="FA187" s="2">
        <v>729.7</v>
      </c>
      <c r="FB187" s="2">
        <v>716.6</v>
      </c>
      <c r="FC187" s="2">
        <v>714.9</v>
      </c>
      <c r="FD187" s="2">
        <v>722.8</v>
      </c>
      <c r="FE187" s="2">
        <v>729.8</v>
      </c>
      <c r="FF187" s="2">
        <v>722.2</v>
      </c>
      <c r="FG187" s="2">
        <v>722.2</v>
      </c>
      <c r="FH187" s="2">
        <v>733</v>
      </c>
      <c r="FI187" s="2">
        <v>733</v>
      </c>
      <c r="FJ187" s="2">
        <v>729.2</v>
      </c>
      <c r="FK187" s="2">
        <v>721.6</v>
      </c>
      <c r="FL187" s="2">
        <v>726.3</v>
      </c>
      <c r="FM187" s="2">
        <v>708.2</v>
      </c>
      <c r="FN187" s="2">
        <v>704.5</v>
      </c>
      <c r="FO187" s="2">
        <v>710.3</v>
      </c>
      <c r="FP187" s="2">
        <v>732.2</v>
      </c>
      <c r="FQ187" s="2">
        <v>736.1</v>
      </c>
      <c r="FR187" s="2">
        <v>725.8</v>
      </c>
      <c r="FS187" s="2">
        <v>709.9</v>
      </c>
      <c r="FT187" s="2">
        <v>730</v>
      </c>
      <c r="FU187" s="2">
        <v>719</v>
      </c>
      <c r="FV187" s="2">
        <v>710</v>
      </c>
      <c r="FW187" s="2">
        <v>705.2</v>
      </c>
      <c r="FX187" s="2">
        <v>745.9</v>
      </c>
      <c r="FY187" s="2">
        <v>742.1</v>
      </c>
      <c r="FZ187" s="2">
        <v>756.4</v>
      </c>
      <c r="GA187" s="2">
        <v>763.9</v>
      </c>
      <c r="GB187" s="2">
        <v>750.5</v>
      </c>
      <c r="GC187" s="2">
        <v>738.8</v>
      </c>
      <c r="GD187" s="2">
        <v>730.2</v>
      </c>
      <c r="GE187" s="2">
        <v>733.7</v>
      </c>
      <c r="GF187" s="2">
        <v>733.6</v>
      </c>
      <c r="GG187" s="2">
        <v>730.8</v>
      </c>
      <c r="GH187" s="2">
        <v>726.6</v>
      </c>
      <c r="GI187" s="2">
        <v>760.7</v>
      </c>
      <c r="GJ187" s="2">
        <v>757.9</v>
      </c>
      <c r="GK187" s="2">
        <v>777.4</v>
      </c>
      <c r="GL187" s="2">
        <v>802.6</v>
      </c>
      <c r="GM187" s="2">
        <v>793.8</v>
      </c>
      <c r="GN187" s="2">
        <v>705.6</v>
      </c>
      <c r="GO187" s="2">
        <v>711.5</v>
      </c>
      <c r="GP187" s="2">
        <v>709.7</v>
      </c>
      <c r="GQ187" s="2">
        <v>701.2</v>
      </c>
      <c r="GR187" s="2">
        <v>684.1</v>
      </c>
      <c r="GS187" s="2">
        <v>701.5</v>
      </c>
      <c r="GT187" s="2">
        <v>710.8</v>
      </c>
      <c r="GU187" s="2">
        <v>695.5</v>
      </c>
      <c r="GV187" s="2">
        <v>718.7</v>
      </c>
      <c r="GW187" s="2">
        <v>728.8</v>
      </c>
      <c r="GX187" s="2">
        <v>722.4</v>
      </c>
      <c r="GY187" s="2">
        <v>731.1</v>
      </c>
      <c r="GZ187" s="2">
        <v>737</v>
      </c>
      <c r="HA187" s="2">
        <v>719.7</v>
      </c>
      <c r="HB187" s="2">
        <v>729.8</v>
      </c>
      <c r="HC187" s="2">
        <v>752</v>
      </c>
      <c r="HD187" s="2">
        <v>755.3</v>
      </c>
      <c r="HE187" s="2">
        <v>740.5</v>
      </c>
      <c r="HF187" s="2">
        <v>758.6</v>
      </c>
      <c r="HG187" s="2">
        <v>762.3</v>
      </c>
      <c r="HH187" s="2">
        <v>768.6</v>
      </c>
      <c r="HI187" s="2">
        <v>774</v>
      </c>
      <c r="HJ187" s="2">
        <v>771.6</v>
      </c>
      <c r="HK187" s="2">
        <v>780.5</v>
      </c>
      <c r="HL187" s="2">
        <v>796.2</v>
      </c>
      <c r="HM187" s="2">
        <v>805.8</v>
      </c>
      <c r="HN187" s="2">
        <v>799.5</v>
      </c>
      <c r="HO187" s="2">
        <v>787.3</v>
      </c>
      <c r="HP187" s="2">
        <v>800.9</v>
      </c>
      <c r="HQ187" s="2">
        <v>792.9</v>
      </c>
      <c r="HR187" s="2">
        <v>795.9</v>
      </c>
      <c r="HS187" s="2">
        <v>787</v>
      </c>
      <c r="HT187" s="2">
        <v>788</v>
      </c>
      <c r="HU187" s="2">
        <v>775.4</v>
      </c>
      <c r="HV187" s="2">
        <v>783.1</v>
      </c>
      <c r="HW187" s="2">
        <v>782.3</v>
      </c>
      <c r="HX187" s="2">
        <v>753</v>
      </c>
      <c r="HY187" s="2">
        <v>754.4</v>
      </c>
      <c r="HZ187" s="2">
        <v>747.6</v>
      </c>
      <c r="IA187" s="2">
        <v>743.9</v>
      </c>
      <c r="IB187" s="2">
        <v>757.6</v>
      </c>
      <c r="IC187" s="2">
        <v>736</v>
      </c>
      <c r="ID187" s="2">
        <v>745.8</v>
      </c>
      <c r="IE187" s="2">
        <v>746.4</v>
      </c>
      <c r="IF187" s="2">
        <v>747</v>
      </c>
      <c r="IG187" s="2">
        <v>754.9</v>
      </c>
      <c r="IH187" s="2">
        <v>736.2</v>
      </c>
      <c r="II187" s="2">
        <v>742.7</v>
      </c>
      <c r="IJ187" s="2">
        <v>742</v>
      </c>
      <c r="IK187" s="2">
        <v>760.5</v>
      </c>
      <c r="IL187" s="2">
        <v>760.5</v>
      </c>
      <c r="IM187" s="2">
        <v>757.5</v>
      </c>
      <c r="IN187" s="2">
        <v>744</v>
      </c>
      <c r="IO187" s="2">
        <v>745.9</v>
      </c>
      <c r="IP187" s="2">
        <v>753.3</v>
      </c>
      <c r="IQ187" s="2">
        <v>760.2</v>
      </c>
      <c r="IR187" s="2">
        <v>760</v>
      </c>
      <c r="IS187" s="2">
        <v>720.4</v>
      </c>
      <c r="IT187" s="2">
        <v>726.7</v>
      </c>
    </row>
    <row r="188" spans="1:254" ht="15.9" customHeight="1">
      <c r="A188" s="61" t="s">
        <v>370</v>
      </c>
      <c r="B188" s="6" t="s">
        <v>371</v>
      </c>
      <c r="C188" s="15">
        <v>648.20000000000005</v>
      </c>
      <c r="D188" s="16">
        <v>13.300000000000068</v>
      </c>
      <c r="E188" s="13">
        <v>634.9</v>
      </c>
      <c r="F188" s="13">
        <v>621.6</v>
      </c>
      <c r="G188" s="13">
        <v>617.70000000000005</v>
      </c>
      <c r="H188" s="13">
        <v>623.1</v>
      </c>
      <c r="I188" s="13">
        <v>618.4</v>
      </c>
      <c r="J188" s="13">
        <v>632.9</v>
      </c>
      <c r="K188" s="13">
        <v>635.6</v>
      </c>
      <c r="L188" s="13">
        <v>610.20000000000005</v>
      </c>
      <c r="M188" s="13">
        <v>608.70000000000005</v>
      </c>
      <c r="N188" s="13">
        <v>586.79999999999995</v>
      </c>
      <c r="O188" s="13">
        <v>610.29999999999995</v>
      </c>
      <c r="P188" s="13">
        <v>622.20000000000005</v>
      </c>
      <c r="Q188" s="13">
        <v>623.79999999999995</v>
      </c>
      <c r="R188" s="13">
        <v>627.29999999999995</v>
      </c>
      <c r="S188" s="13">
        <v>634.1</v>
      </c>
      <c r="T188" s="13">
        <v>637</v>
      </c>
      <c r="U188" s="13">
        <v>645</v>
      </c>
      <c r="V188" s="13">
        <v>637.4</v>
      </c>
      <c r="W188" s="13">
        <v>648.29999999999995</v>
      </c>
      <c r="X188" s="13">
        <v>647.1</v>
      </c>
      <c r="Y188" s="13">
        <v>643.29999999999995</v>
      </c>
      <c r="Z188" s="13">
        <v>655.8</v>
      </c>
      <c r="AA188" s="13">
        <v>640.5</v>
      </c>
      <c r="AB188" s="13">
        <v>639.1</v>
      </c>
      <c r="AC188" s="13">
        <v>643.6</v>
      </c>
      <c r="AD188" s="13">
        <v>636.20000000000005</v>
      </c>
      <c r="AE188" s="13">
        <v>651.29999999999995</v>
      </c>
      <c r="AF188" s="13">
        <v>633.20000000000005</v>
      </c>
      <c r="AG188" s="13">
        <v>606.20000000000005</v>
      </c>
      <c r="AH188" s="13">
        <v>601</v>
      </c>
      <c r="AI188" s="13">
        <v>665.5</v>
      </c>
      <c r="AJ188" s="13">
        <v>578</v>
      </c>
      <c r="AK188" s="13">
        <v>585</v>
      </c>
      <c r="AL188" s="13">
        <v>573.20000000000005</v>
      </c>
      <c r="AM188" s="13">
        <v>596.29999999999995</v>
      </c>
      <c r="AN188" s="13">
        <v>594.4</v>
      </c>
      <c r="AO188" s="13">
        <v>593.79999999999995</v>
      </c>
      <c r="AP188" s="13">
        <v>614.20000000000005</v>
      </c>
      <c r="AQ188" s="13">
        <v>609.20000000000005</v>
      </c>
      <c r="AR188" s="13">
        <v>620.5</v>
      </c>
      <c r="AS188" s="13">
        <v>636.20000000000005</v>
      </c>
      <c r="AT188" s="13">
        <v>639.79999999999995</v>
      </c>
      <c r="AU188" s="13">
        <v>657.2</v>
      </c>
      <c r="AV188" s="13">
        <v>658.1</v>
      </c>
      <c r="AW188" s="13">
        <v>671.6</v>
      </c>
      <c r="AX188" s="13">
        <v>668.5</v>
      </c>
      <c r="AY188" s="13">
        <v>651.9</v>
      </c>
      <c r="AZ188" s="13">
        <v>629.79999999999995</v>
      </c>
      <c r="BA188" s="13">
        <v>621.5</v>
      </c>
      <c r="BB188" s="13">
        <v>621.6</v>
      </c>
      <c r="BC188" s="13">
        <v>610.1</v>
      </c>
      <c r="BD188" s="13">
        <v>636.6</v>
      </c>
      <c r="BE188" s="13">
        <v>638.6</v>
      </c>
      <c r="BF188" s="13">
        <v>631.5</v>
      </c>
      <c r="BG188" s="13">
        <v>606.29999999999995</v>
      </c>
      <c r="BH188" s="13">
        <v>601</v>
      </c>
      <c r="BI188" s="13">
        <v>640.20000000000005</v>
      </c>
      <c r="BJ188" s="13">
        <v>606.5</v>
      </c>
      <c r="BK188" s="13">
        <v>603.9</v>
      </c>
      <c r="BL188" s="13">
        <v>571.70000000000005</v>
      </c>
      <c r="BM188" s="67">
        <v>591.1</v>
      </c>
      <c r="BN188" s="67">
        <v>592.79999999999995</v>
      </c>
      <c r="BO188" s="67">
        <v>561</v>
      </c>
      <c r="BP188" s="67">
        <v>564.29999999999995</v>
      </c>
      <c r="BQ188" s="67">
        <v>559.4</v>
      </c>
      <c r="BR188" s="67">
        <v>582.4</v>
      </c>
      <c r="BS188" s="67">
        <v>559.5</v>
      </c>
      <c r="BT188" s="67">
        <v>566.1</v>
      </c>
      <c r="BU188" s="67">
        <v>545.29999999999995</v>
      </c>
      <c r="BV188" s="67">
        <v>555</v>
      </c>
      <c r="BW188" s="67">
        <v>592.6</v>
      </c>
      <c r="BX188" s="67">
        <v>611.29999999999995</v>
      </c>
      <c r="BY188" s="67">
        <v>612</v>
      </c>
      <c r="BZ188" s="67">
        <v>613.79999999999995</v>
      </c>
      <c r="CA188" s="516">
        <v>616.1</v>
      </c>
      <c r="CB188" s="516">
        <v>603.6</v>
      </c>
      <c r="CC188" s="516">
        <v>594.70000000000005</v>
      </c>
      <c r="CD188" s="516">
        <v>589.4</v>
      </c>
      <c r="CE188" s="516">
        <v>587.79999999999995</v>
      </c>
      <c r="CF188" s="516">
        <v>604.4</v>
      </c>
      <c r="CG188" s="516">
        <v>612.4</v>
      </c>
      <c r="CH188" s="516">
        <v>629.6</v>
      </c>
      <c r="CI188" s="516">
        <v>626.4</v>
      </c>
      <c r="CJ188" s="516">
        <v>637</v>
      </c>
      <c r="CK188" s="516">
        <v>637.4</v>
      </c>
      <c r="CL188" s="516">
        <v>598.20000000000005</v>
      </c>
      <c r="CM188" s="516">
        <v>605.5</v>
      </c>
      <c r="CN188" s="516">
        <v>576</v>
      </c>
      <c r="CO188" s="516">
        <v>570.79999999999995</v>
      </c>
      <c r="CP188" s="516">
        <v>587.4</v>
      </c>
      <c r="CQ188" s="516">
        <v>587.6</v>
      </c>
      <c r="CR188" s="516">
        <v>580.5</v>
      </c>
      <c r="CS188" s="516">
        <v>581</v>
      </c>
      <c r="CT188" s="516">
        <v>565.4</v>
      </c>
      <c r="CU188" s="516">
        <v>579</v>
      </c>
      <c r="CV188" s="516">
        <v>599.79999999999995</v>
      </c>
      <c r="CW188" s="516">
        <v>584.79999999999995</v>
      </c>
      <c r="CX188" s="516">
        <v>589.9</v>
      </c>
      <c r="CY188" s="516">
        <v>603.1</v>
      </c>
      <c r="CZ188" s="516">
        <v>613</v>
      </c>
      <c r="DA188" s="2">
        <v>622.6</v>
      </c>
      <c r="DB188" s="2">
        <v>620.20000000000005</v>
      </c>
      <c r="DC188" s="2">
        <v>605</v>
      </c>
      <c r="DD188" s="2">
        <v>613.29999999999995</v>
      </c>
      <c r="DE188" s="2">
        <v>601.70000000000005</v>
      </c>
      <c r="DF188" s="2">
        <v>575.70000000000005</v>
      </c>
      <c r="DG188" s="2">
        <v>610.9</v>
      </c>
      <c r="DH188" s="2">
        <v>616.79999999999995</v>
      </c>
      <c r="DI188" s="2">
        <v>644.1</v>
      </c>
      <c r="DJ188" s="2">
        <v>630.79999999999995</v>
      </c>
      <c r="DK188" s="2">
        <v>632</v>
      </c>
      <c r="DL188" s="2">
        <v>617.20000000000005</v>
      </c>
      <c r="DM188" s="2">
        <v>651</v>
      </c>
      <c r="DN188" s="2">
        <v>666.1</v>
      </c>
      <c r="DO188" s="2">
        <v>668.2</v>
      </c>
      <c r="DP188" s="2">
        <v>664.9</v>
      </c>
      <c r="DQ188" s="2">
        <v>667.8</v>
      </c>
      <c r="DR188" s="2">
        <v>678.5</v>
      </c>
      <c r="DS188" s="2">
        <v>675.4</v>
      </c>
      <c r="DT188" s="2">
        <v>771.7</v>
      </c>
      <c r="DU188" s="2">
        <v>748.3</v>
      </c>
      <c r="DV188" s="2">
        <v>728.2</v>
      </c>
      <c r="DW188" s="2">
        <v>720</v>
      </c>
      <c r="DX188" s="2">
        <v>713.4</v>
      </c>
      <c r="DY188" s="2">
        <v>713.7</v>
      </c>
      <c r="DZ188" s="2">
        <v>698.5</v>
      </c>
      <c r="EA188" s="2">
        <v>701.7</v>
      </c>
      <c r="EB188" s="2">
        <v>683.9</v>
      </c>
      <c r="EC188" s="2">
        <v>681.3</v>
      </c>
      <c r="ED188" s="2">
        <v>702.6</v>
      </c>
      <c r="EE188" s="2">
        <v>705.8</v>
      </c>
      <c r="EF188" s="2">
        <v>730</v>
      </c>
      <c r="EG188" s="2">
        <v>745</v>
      </c>
      <c r="EH188" s="2">
        <v>741</v>
      </c>
      <c r="EI188" s="2">
        <v>763.8</v>
      </c>
      <c r="EJ188" s="2">
        <v>755</v>
      </c>
      <c r="EK188" s="2">
        <v>769</v>
      </c>
      <c r="EL188" s="2">
        <v>780</v>
      </c>
      <c r="EM188" s="2">
        <v>795.2</v>
      </c>
      <c r="EN188" s="2">
        <v>785.6</v>
      </c>
      <c r="EO188" s="2">
        <v>793.4</v>
      </c>
      <c r="EP188" s="2">
        <v>790</v>
      </c>
      <c r="EQ188" s="2">
        <v>815.7</v>
      </c>
      <c r="ER188" s="2">
        <v>817.3</v>
      </c>
      <c r="ES188" s="2">
        <v>795.2</v>
      </c>
      <c r="ET188" s="2">
        <v>770.8</v>
      </c>
      <c r="EU188" s="2">
        <v>770.1</v>
      </c>
      <c r="EV188" s="2">
        <v>763.2</v>
      </c>
      <c r="EW188" s="2">
        <v>768.8</v>
      </c>
      <c r="EX188" s="2">
        <v>773.2</v>
      </c>
      <c r="EY188" s="2">
        <v>766.4</v>
      </c>
      <c r="EZ188" s="2">
        <v>761.2</v>
      </c>
      <c r="FA188" s="2">
        <v>764.8</v>
      </c>
      <c r="FB188" s="2">
        <v>772.1</v>
      </c>
      <c r="FC188" s="2">
        <v>755</v>
      </c>
      <c r="FD188" s="2">
        <v>775.6</v>
      </c>
      <c r="FE188" s="2">
        <v>772.2</v>
      </c>
      <c r="FF188" s="2">
        <v>784</v>
      </c>
      <c r="FG188" s="2">
        <v>785.4</v>
      </c>
      <c r="FH188" s="2">
        <v>795.2</v>
      </c>
      <c r="FI188" s="2">
        <v>805.4</v>
      </c>
      <c r="FJ188" s="2">
        <v>799.4</v>
      </c>
      <c r="FK188" s="2">
        <v>795.6</v>
      </c>
      <c r="FL188" s="2">
        <v>769.6</v>
      </c>
      <c r="FM188" s="2">
        <v>752.2</v>
      </c>
      <c r="FN188" s="2">
        <v>756</v>
      </c>
      <c r="FO188" s="2">
        <v>765.2</v>
      </c>
      <c r="FP188" s="2">
        <v>778.5</v>
      </c>
      <c r="FQ188" s="2">
        <v>786.8</v>
      </c>
      <c r="FR188" s="2">
        <v>791</v>
      </c>
      <c r="FS188" s="2">
        <v>776.8</v>
      </c>
      <c r="FT188" s="2">
        <v>802.3</v>
      </c>
      <c r="FU188" s="2">
        <v>785.2</v>
      </c>
      <c r="FV188" s="2">
        <v>773</v>
      </c>
      <c r="FW188" s="2">
        <v>784.1</v>
      </c>
      <c r="FX188" s="2">
        <v>805.4</v>
      </c>
      <c r="FY188" s="2">
        <v>863.6</v>
      </c>
      <c r="FZ188" s="2">
        <v>836</v>
      </c>
      <c r="GA188" s="2">
        <v>845.9</v>
      </c>
      <c r="GB188" s="2">
        <v>879.6</v>
      </c>
      <c r="GC188" s="2">
        <v>848.4</v>
      </c>
      <c r="GD188" s="2">
        <v>836.2</v>
      </c>
      <c r="GE188" s="2">
        <v>837.2</v>
      </c>
      <c r="GF188" s="2">
        <v>818</v>
      </c>
      <c r="GG188" s="2">
        <v>843.8</v>
      </c>
      <c r="GH188" s="2">
        <v>857.5</v>
      </c>
      <c r="GI188" s="2">
        <v>849.2</v>
      </c>
      <c r="GJ188" s="2">
        <v>851</v>
      </c>
      <c r="GK188" s="2">
        <v>842.5</v>
      </c>
      <c r="GL188" s="2">
        <v>868.7</v>
      </c>
      <c r="GM188" s="2">
        <v>865.3</v>
      </c>
      <c r="GN188" s="2">
        <v>859.3</v>
      </c>
      <c r="GO188" s="2">
        <v>863.8</v>
      </c>
      <c r="GP188" s="2">
        <v>868.4</v>
      </c>
      <c r="GQ188" s="2">
        <v>860</v>
      </c>
      <c r="GR188" s="2">
        <v>840.2</v>
      </c>
      <c r="GS188" s="2">
        <v>841.2</v>
      </c>
      <c r="GT188" s="2">
        <v>822.1</v>
      </c>
      <c r="GU188" s="2">
        <v>819.5</v>
      </c>
      <c r="GV188" s="2">
        <v>864.3</v>
      </c>
      <c r="GW188" s="2">
        <v>878.7</v>
      </c>
      <c r="GX188" s="2">
        <v>875.4</v>
      </c>
      <c r="GY188" s="2">
        <v>887</v>
      </c>
      <c r="GZ188" s="2">
        <v>882.9</v>
      </c>
      <c r="HA188" s="2">
        <v>864.5</v>
      </c>
      <c r="HB188" s="2">
        <v>832.1</v>
      </c>
      <c r="HC188" s="2">
        <v>824.5</v>
      </c>
      <c r="HD188" s="2">
        <v>829.9</v>
      </c>
      <c r="HE188" s="2">
        <v>831</v>
      </c>
      <c r="HF188" s="2">
        <v>859.9</v>
      </c>
      <c r="HG188" s="2">
        <v>865.5</v>
      </c>
      <c r="HH188" s="2">
        <v>851.8</v>
      </c>
      <c r="HI188" s="2">
        <v>857.4</v>
      </c>
      <c r="HJ188" s="2">
        <v>831.2</v>
      </c>
      <c r="HK188" s="2">
        <v>869.1</v>
      </c>
      <c r="HL188" s="2">
        <v>849.6</v>
      </c>
      <c r="HM188" s="2">
        <v>858</v>
      </c>
      <c r="HN188" s="2">
        <v>854.9</v>
      </c>
      <c r="HO188" s="2">
        <v>852.2</v>
      </c>
      <c r="HP188" s="2">
        <v>855.7</v>
      </c>
      <c r="HQ188" s="2">
        <v>870.5</v>
      </c>
      <c r="HR188" s="2">
        <v>872</v>
      </c>
      <c r="HS188" s="2">
        <v>868</v>
      </c>
      <c r="HT188" s="2">
        <v>868.6</v>
      </c>
      <c r="HU188" s="2">
        <v>863.8</v>
      </c>
      <c r="HV188" s="2">
        <v>866.3</v>
      </c>
      <c r="HW188" s="2">
        <v>881.8</v>
      </c>
      <c r="HX188" s="2">
        <v>889.8</v>
      </c>
      <c r="HY188" s="2">
        <v>882.1</v>
      </c>
      <c r="HZ188" s="2">
        <v>870.7</v>
      </c>
      <c r="IA188" s="2">
        <v>871.4</v>
      </c>
      <c r="IB188" s="2">
        <v>860.9</v>
      </c>
      <c r="IC188" s="2">
        <v>846</v>
      </c>
      <c r="ID188" s="2">
        <v>841.5</v>
      </c>
      <c r="IE188" s="2">
        <v>855.6</v>
      </c>
      <c r="IF188" s="2">
        <v>862.9</v>
      </c>
      <c r="IG188" s="2">
        <v>884.1</v>
      </c>
      <c r="IH188" s="2">
        <v>881.9</v>
      </c>
      <c r="II188" s="2">
        <v>879.6</v>
      </c>
      <c r="IJ188" s="2">
        <v>888.6</v>
      </c>
      <c r="IK188" s="2">
        <v>854.8</v>
      </c>
      <c r="IL188" s="2">
        <v>769.8</v>
      </c>
      <c r="IM188" s="2">
        <v>767.2</v>
      </c>
      <c r="IN188" s="2">
        <v>756.9</v>
      </c>
      <c r="IO188" s="2">
        <v>732.2</v>
      </c>
      <c r="IP188" s="2">
        <v>726.9</v>
      </c>
      <c r="IQ188" s="2">
        <v>740.7</v>
      </c>
      <c r="IR188" s="2">
        <v>717.8</v>
      </c>
      <c r="IS188" s="2">
        <v>718</v>
      </c>
      <c r="IT188" s="2">
        <v>710.8</v>
      </c>
    </row>
    <row r="189" spans="1:254" ht="15.9" customHeight="1">
      <c r="A189" s="61" t="s">
        <v>372</v>
      </c>
      <c r="B189" s="6" t="inlineStr">
        <is>
          <t>ヤマトホールディングス</t>
        </is>
      </c>
      <c r="C189" s="15">
        <v>1941.5</v>
      </c>
      <c r="D189" s="16"/>
      <c r="E189" s="13">
        <v>1892.5</v>
      </c>
      <c r="F189" s="13">
        <v>1880</v>
      </c>
      <c r="G189" s="13">
        <v>1915.5</v>
      </c>
      <c r="H189" s="13">
        <v>2041</v>
      </c>
      <c r="I189" s="13">
        <v>2069.5</v>
      </c>
      <c r="J189" s="13">
        <v>2139</v>
      </c>
      <c r="K189" s="13">
        <v>2180</v>
      </c>
      <c r="L189" s="13">
        <v>2119</v>
      </c>
      <c r="M189" s="13">
        <v>2067.5</v>
      </c>
      <c r="N189" s="13">
        <v>2044.5</v>
      </c>
      <c r="O189" s="13">
        <v>2034</v>
      </c>
      <c r="P189" s="13">
        <v>2017</v>
      </c>
      <c r="Q189" s="13">
        <v>2022</v>
      </c>
      <c r="R189" s="13">
        <v>2003</v>
      </c>
      <c r="S189" s="13">
        <v>1968</v>
      </c>
      <c r="T189" s="13">
        <v>1970.5</v>
      </c>
      <c r="U189" s="13">
        <v>1960</v>
      </c>
      <c r="V189" s="13">
        <v>1937.5</v>
      </c>
      <c r="W189" s="13">
        <v>1944</v>
      </c>
      <c r="X189" s="13">
        <v>1953</v>
      </c>
      <c r="Y189" s="13">
        <v>1969.5</v>
      </c>
      <c r="Z189" s="13">
        <v>1980</v>
      </c>
      <c r="AA189" s="13">
        <v>1995.5</v>
      </c>
      <c r="AB189" s="13">
        <v>1945.5</v>
      </c>
      <c r="AC189" s="13">
        <v>1909</v>
      </c>
      <c r="AD189" s="13">
        <v>1839.5</v>
      </c>
      <c r="AE189" s="13">
        <v>1834.5</v>
      </c>
      <c r="AF189" s="13">
        <v>1854</v>
      </c>
      <c r="AG189" s="13">
        <v>1819.5</v>
      </c>
      <c r="AH189" s="13">
        <v>1812</v>
      </c>
      <c r="AI189" s="13">
        <v>1756.5</v>
      </c>
      <c r="AJ189" s="13">
        <v>1775</v>
      </c>
      <c r="AK189" s="13">
        <v>1757</v>
      </c>
      <c r="AL189" s="13">
        <v>1770.5</v>
      </c>
      <c r="AM189" s="13">
        <v>1765</v>
      </c>
      <c r="AN189" s="13">
        <v>1769.5</v>
      </c>
      <c r="AO189" s="13">
        <v>1774.5</v>
      </c>
      <c r="AP189" s="13">
        <v>1785</v>
      </c>
      <c r="AQ189" s="13">
        <v>1785</v>
      </c>
      <c r="AR189" s="13">
        <v>1815.5</v>
      </c>
      <c r="AS189" s="13">
        <v>1805</v>
      </c>
      <c r="AT189" s="13">
        <v>1786.5</v>
      </c>
      <c r="AU189" s="13">
        <v>1792.5</v>
      </c>
      <c r="AV189" s="13">
        <v>1799</v>
      </c>
      <c r="AW189" s="13">
        <v>1800.5</v>
      </c>
      <c r="AX189" s="13">
        <v>1825.5</v>
      </c>
      <c r="AY189" s="13">
        <v>1800</v>
      </c>
      <c r="AZ189" s="13">
        <v>1799.5</v>
      </c>
      <c r="BA189" s="13">
        <v>1818</v>
      </c>
      <c r="BB189" s="13">
        <v>1778.5</v>
      </c>
      <c r="BC189" s="13">
        <v>1763</v>
      </c>
      <c r="BD189" s="13">
        <v>1780</v>
      </c>
      <c r="BE189" s="13">
        <v>1773.5</v>
      </c>
      <c r="BF189" s="13">
        <v>1771</v>
      </c>
      <c r="BG189" s="13">
        <v>1787</v>
      </c>
      <c r="BH189" s="13">
        <v>1750</v>
      </c>
      <c r="BI189" s="13">
        <v>1780</v>
      </c>
      <c r="BJ189" s="13">
        <v>1727</v>
      </c>
      <c r="BK189" s="13">
        <v>1732.5</v>
      </c>
      <c r="BL189" s="13">
        <v>1780</v>
      </c>
      <c r="BM189" s="67">
        <v>1752.5</v>
      </c>
      <c r="BN189" s="67">
        <v>1745.5</v>
      </c>
      <c r="BO189" s="67">
        <v>1730.5</v>
      </c>
      <c r="BP189" s="67">
        <v>1800</v>
      </c>
      <c r="BQ189" s="67">
        <v>1822.5</v>
      </c>
      <c r="BR189" s="67">
        <v>1748.5</v>
      </c>
      <c r="BS189" s="67">
        <v>1764.5</v>
      </c>
      <c r="BT189" s="67">
        <v>1802.5</v>
      </c>
      <c r="BU189" s="67">
        <v>1774</v>
      </c>
      <c r="BV189" s="67">
        <v>1768</v>
      </c>
      <c r="BW189" s="67">
        <v>1773</v>
      </c>
      <c r="BX189" s="67">
        <v>1809</v>
      </c>
      <c r="BY189" s="67">
        <v>1832.5</v>
      </c>
      <c r="BZ189" s="67">
        <v>1821.5</v>
      </c>
      <c r="CA189" s="516">
        <v>1845</v>
      </c>
      <c r="CB189" s="516">
        <v>1862.5</v>
      </c>
      <c r="CC189" s="516">
        <v>1866.5</v>
      </c>
      <c r="CD189" s="516">
        <v>1861</v>
      </c>
      <c r="CE189" s="516">
        <v>1846.5</v>
      </c>
      <c r="CF189" s="516">
        <v>1836</v>
      </c>
      <c r="CG189" s="516">
        <v>1848.5</v>
      </c>
      <c r="CH189" s="516">
        <v>1870.5</v>
      </c>
      <c r="CI189" s="516">
        <v>1814.5</v>
      </c>
      <c r="CJ189" s="516">
        <v>1796.5</v>
      </c>
      <c r="CK189" s="516">
        <v>1776.5</v>
      </c>
      <c r="CL189" s="516">
        <v>1768</v>
      </c>
      <c r="CM189" s="516">
        <v>1758.5</v>
      </c>
      <c r="CN189" s="516">
        <v>1744.5</v>
      </c>
      <c r="CO189" s="516">
        <v>1745</v>
      </c>
      <c r="CP189" s="516">
        <v>1772.5</v>
      </c>
      <c r="CQ189" s="516">
        <v>1767.5</v>
      </c>
      <c r="CR189" s="516">
        <v>1764</v>
      </c>
      <c r="CS189" s="516">
        <v>1748</v>
      </c>
      <c r="CT189" s="516">
        <v>1701</v>
      </c>
      <c r="CU189" s="516">
        <v>1725.5</v>
      </c>
      <c r="CV189" s="516">
        <v>1780</v>
      </c>
      <c r="CW189" s="516">
        <v>1762</v>
      </c>
      <c r="CX189" s="516">
        <v>1747</v>
      </c>
      <c r="CY189" s="516">
        <v>1747</v>
      </c>
      <c r="CZ189" s="516">
        <v>1764.5</v>
      </c>
      <c r="DA189" s="2">
        <v>1809</v>
      </c>
      <c r="DB189" s="2">
        <v>1801</v>
      </c>
      <c r="DC189" s="2">
        <v>1798</v>
      </c>
      <c r="DD189" s="2">
        <v>1799</v>
      </c>
      <c r="DE189" s="2">
        <v>1813.5</v>
      </c>
      <c r="DF189" s="2">
        <v>1808</v>
      </c>
      <c r="DG189" s="2">
        <v>1820</v>
      </c>
      <c r="DH189" s="2">
        <v>1889</v>
      </c>
      <c r="DI189" s="2">
        <v>1914</v>
      </c>
      <c r="DJ189" s="2">
        <v>1898</v>
      </c>
      <c r="DK189" s="2">
        <v>1881</v>
      </c>
      <c r="DL189" s="2">
        <v>1851.5</v>
      </c>
      <c r="DM189" s="2">
        <v>1853</v>
      </c>
      <c r="DN189" s="2">
        <v>1866</v>
      </c>
      <c r="DO189" s="2">
        <v>1870</v>
      </c>
      <c r="DP189" s="2">
        <v>1866</v>
      </c>
      <c r="DQ189" s="2">
        <v>1871</v>
      </c>
      <c r="DR189" s="2">
        <v>1854</v>
      </c>
      <c r="DS189" s="2">
        <v>1935</v>
      </c>
      <c r="DT189" s="2">
        <v>1934</v>
      </c>
      <c r="DU189" s="2">
        <v>1911.5</v>
      </c>
      <c r="DV189" s="2">
        <v>1908.5</v>
      </c>
      <c r="DW189" s="2">
        <v>1914.5</v>
      </c>
      <c r="DX189" s="2">
        <v>1877</v>
      </c>
      <c r="DY189" s="2">
        <v>1895.5</v>
      </c>
      <c r="DZ189" s="2">
        <v>2049</v>
      </c>
      <c r="EA189" s="2">
        <v>2020.5</v>
      </c>
      <c r="EB189" s="2">
        <v>2014</v>
      </c>
      <c r="EC189" s="2">
        <v>2027</v>
      </c>
      <c r="ED189" s="2">
        <v>2043</v>
      </c>
      <c r="EE189" s="2">
        <v>2079.5</v>
      </c>
      <c r="EF189" s="2">
        <v>2076</v>
      </c>
      <c r="EG189" s="2">
        <v>2060.5</v>
      </c>
      <c r="EH189" s="2">
        <v>2069</v>
      </c>
      <c r="EI189" s="2">
        <v>2089</v>
      </c>
      <c r="EJ189" s="2">
        <v>2063.5</v>
      </c>
      <c r="EK189" s="2">
        <v>2070.5</v>
      </c>
      <c r="EL189" s="2">
        <v>2091</v>
      </c>
      <c r="EM189" s="2">
        <v>2093</v>
      </c>
      <c r="EN189" s="2">
        <v>2121.5</v>
      </c>
      <c r="EO189" s="2">
        <v>2109</v>
      </c>
      <c r="EP189" s="2">
        <v>2227</v>
      </c>
      <c r="EQ189" s="2">
        <v>2268.5</v>
      </c>
      <c r="ER189" s="2">
        <v>2258</v>
      </c>
      <c r="ES189" s="2">
        <v>2247</v>
      </c>
      <c r="ET189" s="2">
        <v>2209</v>
      </c>
      <c r="EU189" s="2">
        <v>2203.5</v>
      </c>
      <c r="EV189" s="2">
        <v>2215</v>
      </c>
      <c r="EW189" s="2">
        <v>2216</v>
      </c>
      <c r="EX189" s="2">
        <v>2199</v>
      </c>
      <c r="EY189" s="2">
        <v>2188.5</v>
      </c>
      <c r="EZ189" s="2">
        <v>2152.5</v>
      </c>
      <c r="FA189" s="2">
        <v>2185.5</v>
      </c>
      <c r="FB189" s="2">
        <v>2170.5</v>
      </c>
      <c r="FC189" s="2">
        <v>2156</v>
      </c>
      <c r="FD189" s="2">
        <v>2183.5</v>
      </c>
      <c r="FE189" s="2">
        <v>2206.5</v>
      </c>
      <c r="FF189" s="2">
        <v>2202</v>
      </c>
      <c r="FG189" s="2">
        <v>2199.5</v>
      </c>
      <c r="FH189" s="2">
        <v>2192.5</v>
      </c>
      <c r="FI189" s="2">
        <v>2182.5</v>
      </c>
      <c r="FJ189" s="2">
        <v>2175</v>
      </c>
      <c r="FK189" s="2">
        <v>2169.5</v>
      </c>
      <c r="FL189" s="2">
        <v>2204</v>
      </c>
      <c r="FM189" s="2">
        <v>2177.5</v>
      </c>
      <c r="FN189" s="2">
        <v>2215.5</v>
      </c>
      <c r="FO189" s="2">
        <v>2229</v>
      </c>
      <c r="FP189" s="2">
        <v>2248</v>
      </c>
      <c r="FQ189" s="2">
        <v>2269</v>
      </c>
      <c r="FR189" s="2">
        <v>2254</v>
      </c>
      <c r="FS189" s="2">
        <v>2265</v>
      </c>
      <c r="FT189" s="2">
        <v>2249</v>
      </c>
      <c r="FU189" s="2">
        <v>2215.5</v>
      </c>
      <c r="FV189" s="2">
        <v>2200.5</v>
      </c>
      <c r="FW189" s="2">
        <v>2197</v>
      </c>
      <c r="FX189" s="2">
        <v>2234</v>
      </c>
      <c r="FY189" s="2">
        <v>2237</v>
      </c>
      <c r="FZ189" s="2">
        <v>2259</v>
      </c>
      <c r="GA189" s="2">
        <v>2217.5</v>
      </c>
      <c r="GB189" s="2">
        <v>2215.5</v>
      </c>
      <c r="GC189" s="2">
        <v>2243.5</v>
      </c>
      <c r="GD189" s="2">
        <v>2211.5</v>
      </c>
      <c r="GE189" s="2">
        <v>2196.5</v>
      </c>
      <c r="GF189" s="2">
        <v>2199.5</v>
      </c>
      <c r="GG189" s="2">
        <v>2205</v>
      </c>
      <c r="GH189" s="2">
        <v>2252</v>
      </c>
      <c r="GI189" s="2">
        <v>2330.5</v>
      </c>
      <c r="GJ189" s="2">
        <v>2293</v>
      </c>
      <c r="GK189" s="2">
        <v>2339.5</v>
      </c>
      <c r="GL189" s="2">
        <v>2358.5</v>
      </c>
      <c r="GM189" s="2">
        <v>2317</v>
      </c>
      <c r="GN189" s="2">
        <v>2307.5</v>
      </c>
      <c r="GO189" s="2">
        <v>2308.5</v>
      </c>
      <c r="GP189" s="2">
        <v>2289.5</v>
      </c>
      <c r="GQ189" s="2">
        <v>2285.5</v>
      </c>
      <c r="GR189" s="2">
        <v>2246</v>
      </c>
      <c r="GS189" s="2">
        <v>2255.5</v>
      </c>
      <c r="GT189" s="2">
        <v>2243.5</v>
      </c>
      <c r="GU189" s="2">
        <v>2225.5</v>
      </c>
      <c r="GV189" s="2">
        <v>2240.5</v>
      </c>
      <c r="GW189" s="2">
        <v>2232.5</v>
      </c>
      <c r="GX189" s="2">
        <v>2243</v>
      </c>
      <c r="GY189" s="2">
        <v>2247</v>
      </c>
      <c r="GZ189" s="2">
        <v>2291</v>
      </c>
      <c r="HA189" s="2">
        <v>2262</v>
      </c>
      <c r="HB189" s="2">
        <v>2285.5</v>
      </c>
      <c r="HC189" s="2">
        <v>2346.5</v>
      </c>
      <c r="HD189" s="2">
        <v>2366</v>
      </c>
      <c r="HE189" s="2">
        <v>2370</v>
      </c>
      <c r="HF189" s="2">
        <v>2414</v>
      </c>
      <c r="HG189" s="2">
        <v>2390</v>
      </c>
      <c r="HH189" s="2">
        <v>2397.5</v>
      </c>
      <c r="HI189" s="2">
        <v>2400</v>
      </c>
      <c r="HJ189" s="2">
        <v>2408</v>
      </c>
      <c r="HK189" s="2">
        <v>2433.5</v>
      </c>
      <c r="HL189" s="2">
        <v>2429.5</v>
      </c>
      <c r="HM189" s="2">
        <v>2468</v>
      </c>
      <c r="HN189" s="2">
        <v>2443</v>
      </c>
      <c r="HO189" s="2">
        <v>2449</v>
      </c>
      <c r="HP189" s="2">
        <v>2462.5</v>
      </c>
      <c r="HQ189" s="2">
        <v>2474.5</v>
      </c>
      <c r="HR189" s="2">
        <v>2506.5</v>
      </c>
      <c r="HS189" s="2">
        <v>2477</v>
      </c>
      <c r="HT189" s="2">
        <v>2557</v>
      </c>
      <c r="HU189" s="2">
        <v>2541.5</v>
      </c>
      <c r="HV189" s="2">
        <v>2526</v>
      </c>
      <c r="HW189" s="2">
        <v>2514</v>
      </c>
      <c r="HX189" s="2">
        <v>2494</v>
      </c>
      <c r="HY189" s="2">
        <v>2501</v>
      </c>
      <c r="HZ189" s="2">
        <v>2475.5</v>
      </c>
      <c r="IA189" s="2">
        <v>2461</v>
      </c>
      <c r="IB189" s="2">
        <v>2455</v>
      </c>
      <c r="IC189" s="2">
        <v>2473.5</v>
      </c>
      <c r="ID189" s="2">
        <v>2464.5</v>
      </c>
      <c r="IE189" s="2">
        <v>2495.5</v>
      </c>
      <c r="IF189" s="2">
        <v>2448.5</v>
      </c>
      <c r="IG189" s="2">
        <v>2432.5</v>
      </c>
      <c r="IH189" s="2">
        <v>2469</v>
      </c>
      <c r="II189" s="2">
        <v>2506</v>
      </c>
      <c r="IJ189" s="2">
        <v>2495.5</v>
      </c>
      <c r="IK189" s="2">
        <v>2488.5</v>
      </c>
      <c r="IL189" s="2">
        <v>2478.5</v>
      </c>
      <c r="IM189" s="2">
        <v>2410.5</v>
      </c>
      <c r="IN189" s="2">
        <v>2331.5</v>
      </c>
      <c r="IO189" s="2">
        <v>2276.5</v>
      </c>
      <c r="IP189" s="2">
        <v>2219.5</v>
      </c>
      <c r="IQ189" s="2">
        <v>2212.5</v>
      </c>
      <c r="IR189" s="2">
        <v>2195</v>
      </c>
      <c r="IS189" s="2">
        <v>1946.5</v>
      </c>
      <c r="IT189" s="2">
        <v>1959.5</v>
      </c>
    </row>
    <row r="190" spans="1:254" ht="15.9" customHeight="1">
      <c r="A190" s="61" t="s">
        <v>373</v>
      </c>
      <c r="B190" s="6" t="s">
        <v>374</v>
      </c>
      <c r="C190" s="15">
        <v>1778</v>
      </c>
      <c r="D190" s="16">
        <v>27.5</v>
      </c>
      <c r="E190" s="13">
        <v>1750.5</v>
      </c>
      <c r="F190" s="13">
        <v>1721</v>
      </c>
      <c r="G190" s="13">
        <v>1686</v>
      </c>
      <c r="H190" s="13">
        <v>1728</v>
      </c>
      <c r="I190" s="13">
        <v>1771</v>
      </c>
      <c r="J190" s="13">
        <v>1766</v>
      </c>
      <c r="K190" s="13">
        <v>1783.5</v>
      </c>
      <c r="L190" s="13">
        <v>1752.5</v>
      </c>
      <c r="M190" s="13">
        <v>1795.5</v>
      </c>
      <c r="N190" s="13">
        <v>1769</v>
      </c>
      <c r="O190" s="13">
        <v>1749</v>
      </c>
      <c r="P190" s="13">
        <v>1728</v>
      </c>
      <c r="Q190" s="13">
        <v>1686</v>
      </c>
      <c r="R190" s="13">
        <v>1610.5</v>
      </c>
      <c r="S190" s="13">
        <v>1657.5</v>
      </c>
      <c r="T190" s="13">
        <v>1672.5</v>
      </c>
      <c r="U190" s="13">
        <v>1660</v>
      </c>
      <c r="V190" s="13">
        <v>1622.5</v>
      </c>
      <c r="W190" s="13">
        <v>1612.5</v>
      </c>
      <c r="X190" s="13">
        <v>1641.5</v>
      </c>
      <c r="Y190" s="13">
        <v>1646</v>
      </c>
      <c r="Z190" s="13">
        <v>1667</v>
      </c>
      <c r="AA190" s="13">
        <v>1654.5</v>
      </c>
      <c r="AB190" s="13">
        <v>1613</v>
      </c>
      <c r="AC190" s="13">
        <v>1581.5</v>
      </c>
      <c r="AD190" s="13">
        <v>1519</v>
      </c>
      <c r="AE190" s="13">
        <v>1526.5</v>
      </c>
      <c r="AF190" s="13">
        <v>1499</v>
      </c>
      <c r="AG190" s="13">
        <v>1491.5</v>
      </c>
      <c r="AH190" s="13">
        <v>1473.5</v>
      </c>
      <c r="AI190" s="13">
        <v>1487</v>
      </c>
      <c r="AJ190" s="13">
        <v>1518.5</v>
      </c>
      <c r="AK190" s="13">
        <v>1524.5</v>
      </c>
      <c r="AL190" s="13">
        <v>1525</v>
      </c>
      <c r="AM190" s="13">
        <v>1550</v>
      </c>
      <c r="AN190" s="13">
        <v>1516</v>
      </c>
      <c r="AO190" s="13">
        <v>1560</v>
      </c>
      <c r="AP190" s="13">
        <v>1564.5</v>
      </c>
      <c r="AQ190" s="13">
        <v>1541</v>
      </c>
      <c r="AR190" s="13">
        <v>1535</v>
      </c>
      <c r="AS190" s="13">
        <v>1568</v>
      </c>
      <c r="AT190" s="13">
        <v>1505</v>
      </c>
      <c r="AU190" s="13">
        <v>1455</v>
      </c>
      <c r="AV190" s="13">
        <v>1422.5</v>
      </c>
      <c r="AW190" s="13">
        <v>1404.5</v>
      </c>
      <c r="AX190" s="13">
        <v>1429.5</v>
      </c>
      <c r="AY190" s="13">
        <v>1407.5</v>
      </c>
      <c r="AZ190" s="13">
        <v>1406</v>
      </c>
      <c r="BA190" s="13">
        <v>1429.5</v>
      </c>
      <c r="BB190" s="13">
        <v>1413.5</v>
      </c>
      <c r="BC190" s="13">
        <v>1479</v>
      </c>
      <c r="BD190" s="13">
        <v>1480.5</v>
      </c>
      <c r="BE190" s="13">
        <v>1473.5</v>
      </c>
      <c r="BF190" s="13">
        <v>1526.5</v>
      </c>
      <c r="BG190" s="13">
        <v>1543.5</v>
      </c>
      <c r="BH190" s="13">
        <v>1529</v>
      </c>
      <c r="BI190" s="13">
        <v>1525</v>
      </c>
      <c r="BJ190" s="13">
        <v>1463.5</v>
      </c>
      <c r="BK190" s="13">
        <v>1648</v>
      </c>
      <c r="BL190" s="13">
        <v>1594.5</v>
      </c>
      <c r="BM190" s="67">
        <v>1618</v>
      </c>
      <c r="BN190" s="67">
        <v>1554</v>
      </c>
      <c r="BO190" s="67">
        <v>1547.5</v>
      </c>
      <c r="BP190" s="67">
        <v>1558.5</v>
      </c>
      <c r="BQ190" s="67">
        <v>1573</v>
      </c>
      <c r="BR190" s="67">
        <v>1531</v>
      </c>
      <c r="BS190" s="67">
        <v>1525.5</v>
      </c>
      <c r="BT190" s="67">
        <v>1525.5</v>
      </c>
      <c r="BU190" s="67">
        <v>1491</v>
      </c>
      <c r="BV190" s="67">
        <v>1495.5</v>
      </c>
      <c r="BW190" s="67">
        <v>1506</v>
      </c>
      <c r="BX190" s="67">
        <v>1498</v>
      </c>
      <c r="BY190" s="67">
        <v>1542.5</v>
      </c>
      <c r="BZ190" s="67">
        <v>1576.5</v>
      </c>
      <c r="CA190" s="516">
        <v>1600.5</v>
      </c>
      <c r="CB190" s="516">
        <v>1670</v>
      </c>
      <c r="CC190" s="516">
        <v>1644.5</v>
      </c>
      <c r="CD190" s="516">
        <v>1625</v>
      </c>
      <c r="CE190" s="516">
        <v>1584.5</v>
      </c>
      <c r="CF190" s="516">
        <v>1595.5</v>
      </c>
      <c r="CG190" s="516">
        <v>1598</v>
      </c>
      <c r="CH190" s="516">
        <v>1635.5</v>
      </c>
      <c r="CI190" s="516">
        <v>1601.5</v>
      </c>
      <c r="CJ190" s="516">
        <v>1595</v>
      </c>
      <c r="CK190" s="516">
        <v>1619.5</v>
      </c>
      <c r="CL190" s="516">
        <v>1623</v>
      </c>
      <c r="CM190" s="516">
        <v>1642.5</v>
      </c>
      <c r="CN190" s="516">
        <v>1575</v>
      </c>
      <c r="CO190" s="516">
        <v>1571</v>
      </c>
      <c r="CP190" s="516">
        <v>1638.6666</v>
      </c>
      <c r="CQ190" s="516">
        <v>1602.3333</v>
      </c>
      <c r="CR190" s="516">
        <v>1626.3333</v>
      </c>
      <c r="CS190" s="516">
        <v>1554.6666</v>
      </c>
      <c r="CT190" s="516">
        <v>1534.6666</v>
      </c>
      <c r="CU190" s="516">
        <v>1569.6666</v>
      </c>
      <c r="CV190" s="516">
        <v>1605.6666</v>
      </c>
      <c r="CW190" s="516">
        <v>1566.3333</v>
      </c>
      <c r="CX190" s="516">
        <v>1543.3333</v>
      </c>
      <c r="CY190" s="516">
        <v>1531.6666</v>
      </c>
      <c r="CZ190" s="516">
        <v>1536.3333</v>
      </c>
      <c r="DA190" s="2">
        <v>1587</v>
      </c>
      <c r="DB190" s="2">
        <v>1573.3333</v>
      </c>
      <c r="DC190" s="2">
        <v>1522.3333</v>
      </c>
      <c r="DD190" s="2">
        <v>1579.6666</v>
      </c>
      <c r="DE190" s="2">
        <v>1588</v>
      </c>
      <c r="DF190" s="2">
        <v>1551.6666</v>
      </c>
      <c r="DG190" s="2">
        <v>1620</v>
      </c>
      <c r="DH190" s="2">
        <v>1669</v>
      </c>
      <c r="DI190" s="2">
        <v>1700.6666</v>
      </c>
      <c r="DJ190" s="2">
        <v>1674.3333</v>
      </c>
      <c r="DK190" s="2">
        <v>1628.6666</v>
      </c>
      <c r="DL190" s="2">
        <v>1678.3333</v>
      </c>
      <c r="DM190" s="2">
        <v>1653</v>
      </c>
      <c r="DN190" s="2">
        <v>1651.3333</v>
      </c>
      <c r="DO190" s="2">
        <v>1627.6666</v>
      </c>
      <c r="DP190" s="2">
        <v>1625.6666</v>
      </c>
      <c r="DQ190" s="2">
        <v>1630</v>
      </c>
      <c r="DR190" s="2">
        <v>1707</v>
      </c>
      <c r="DS190" s="2">
        <v>1714.3333</v>
      </c>
      <c r="DT190" s="2">
        <v>1763.3333</v>
      </c>
      <c r="DU190" s="2">
        <v>1737</v>
      </c>
      <c r="DV190" s="2">
        <v>1670.6666</v>
      </c>
      <c r="DW190" s="2">
        <v>1647.6666</v>
      </c>
      <c r="DX190" s="2">
        <v>1636</v>
      </c>
      <c r="DY190" s="2">
        <v>1620.3333</v>
      </c>
      <c r="DZ190" s="2">
        <v>1566.6666</v>
      </c>
      <c r="EA190" s="2">
        <v>1591.6666</v>
      </c>
      <c r="EB190" s="2">
        <v>1596.3333</v>
      </c>
      <c r="EC190" s="2">
        <v>1555.6666</v>
      </c>
      <c r="ED190" s="2">
        <v>1568</v>
      </c>
      <c r="EE190" s="2">
        <v>1548.6666</v>
      </c>
      <c r="EF190" s="2">
        <v>1590</v>
      </c>
      <c r="EG190" s="2">
        <v>1613.6666</v>
      </c>
      <c r="EH190" s="2">
        <v>1632.6666</v>
      </c>
      <c r="EI190" s="2">
        <v>1689.6666</v>
      </c>
      <c r="EJ190" s="2">
        <v>1699</v>
      </c>
      <c r="EK190" s="2">
        <v>1727.6666</v>
      </c>
      <c r="EL190" s="2">
        <v>1728.3333</v>
      </c>
      <c r="EM190" s="2">
        <v>1702.6666</v>
      </c>
      <c r="EN190" s="2">
        <v>1680.3333</v>
      </c>
      <c r="EO190" s="2">
        <v>1677.6666</v>
      </c>
      <c r="EP190" s="2">
        <v>1652.6666</v>
      </c>
      <c r="EQ190" s="2">
        <v>1668.6666</v>
      </c>
      <c r="ER190" s="2">
        <v>1668</v>
      </c>
      <c r="ES190" s="2">
        <v>1609.3333</v>
      </c>
      <c r="ET190" s="2">
        <v>1570.6666</v>
      </c>
      <c r="EU190" s="2">
        <v>1578</v>
      </c>
      <c r="EV190" s="2">
        <v>1552.3333</v>
      </c>
      <c r="EW190" s="2">
        <v>1555.3333</v>
      </c>
      <c r="EX190" s="2">
        <v>1559.3333</v>
      </c>
      <c r="EY190" s="2">
        <v>1573.6666</v>
      </c>
      <c r="EZ190" s="2">
        <v>1569</v>
      </c>
      <c r="FA190" s="2">
        <v>1523.6666</v>
      </c>
      <c r="FB190" s="2">
        <v>1489.3333</v>
      </c>
      <c r="FC190" s="2">
        <v>1527.6666</v>
      </c>
      <c r="FD190" s="2">
        <v>1487</v>
      </c>
      <c r="FE190" s="2">
        <v>1496</v>
      </c>
      <c r="FF190" s="2">
        <v>1473.6666</v>
      </c>
      <c r="FG190" s="2">
        <v>1445</v>
      </c>
      <c r="FH190" s="2">
        <v>1457</v>
      </c>
      <c r="FI190" s="2">
        <v>1466.6666</v>
      </c>
      <c r="FJ190" s="2">
        <v>1478</v>
      </c>
      <c r="FK190" s="2">
        <v>1460.3333</v>
      </c>
      <c r="FL190" s="2">
        <v>1486.6666</v>
      </c>
      <c r="FM190" s="2">
        <v>1470</v>
      </c>
      <c r="FN190" s="2">
        <v>1480</v>
      </c>
      <c r="FO190" s="2">
        <v>1466</v>
      </c>
      <c r="FP190" s="2">
        <v>1448.3333</v>
      </c>
      <c r="FQ190" s="2">
        <v>1440</v>
      </c>
      <c r="FR190" s="2">
        <v>1424.6666</v>
      </c>
      <c r="FS190" s="2">
        <v>1383</v>
      </c>
      <c r="FT190" s="2">
        <v>1417.3333</v>
      </c>
      <c r="FU190" s="2">
        <v>1402.6666</v>
      </c>
      <c r="FV190" s="2">
        <v>1384.6666</v>
      </c>
      <c r="FW190" s="2">
        <v>1365.3333</v>
      </c>
      <c r="FX190" s="2">
        <v>1400</v>
      </c>
      <c r="FY190" s="2">
        <v>1382.6666</v>
      </c>
      <c r="FZ190" s="2">
        <v>1374.6666</v>
      </c>
      <c r="GA190" s="2">
        <v>1349.3333</v>
      </c>
      <c r="GB190" s="2">
        <v>1334.6666</v>
      </c>
      <c r="GC190" s="2">
        <v>1332.6666</v>
      </c>
      <c r="GD190" s="2">
        <v>1328.6666</v>
      </c>
      <c r="GE190" s="2">
        <v>1341.3333</v>
      </c>
      <c r="GF190" s="2">
        <v>1325.6666</v>
      </c>
      <c r="GG190" s="2">
        <v>1339.3333</v>
      </c>
      <c r="GH190" s="2">
        <v>1330.6666</v>
      </c>
      <c r="GI190" s="2">
        <v>1320.6666</v>
      </c>
      <c r="GJ190" s="2">
        <v>1306</v>
      </c>
      <c r="GK190" s="2">
        <v>1336.3333</v>
      </c>
      <c r="GL190" s="2">
        <v>1344.3333</v>
      </c>
      <c r="GM190" s="2">
        <v>1336.6666</v>
      </c>
      <c r="GN190" s="2">
        <v>1332.6666</v>
      </c>
      <c r="GO190" s="2">
        <v>1371.3333</v>
      </c>
      <c r="GP190" s="2">
        <v>1366.3333</v>
      </c>
      <c r="GQ190" s="2">
        <v>1383</v>
      </c>
      <c r="GR190" s="2">
        <v>1347.6666</v>
      </c>
      <c r="GS190" s="2">
        <v>1373.6666</v>
      </c>
      <c r="GT190" s="2">
        <v>1402</v>
      </c>
      <c r="GU190" s="2">
        <v>1375</v>
      </c>
      <c r="GV190" s="2">
        <v>1378.6666</v>
      </c>
      <c r="GW190" s="2">
        <v>1417.3333</v>
      </c>
      <c r="GX190" s="2">
        <v>1419.3333</v>
      </c>
      <c r="GY190" s="2">
        <v>1384.6666</v>
      </c>
      <c r="GZ190" s="2">
        <v>1414.3333</v>
      </c>
      <c r="HA190" s="2">
        <v>1360</v>
      </c>
      <c r="HB190" s="2">
        <v>1362</v>
      </c>
      <c r="HC190" s="2">
        <v>1368.3333</v>
      </c>
      <c r="HD190" s="2">
        <v>1397.6666</v>
      </c>
      <c r="HE190" s="2">
        <v>1350.6666</v>
      </c>
      <c r="HF190" s="2">
        <v>1391.6666</v>
      </c>
      <c r="HG190" s="2">
        <v>1377</v>
      </c>
      <c r="HH190" s="2">
        <v>1368</v>
      </c>
      <c r="HI190" s="2">
        <v>1367</v>
      </c>
      <c r="HJ190" s="2">
        <v>1366.3333</v>
      </c>
      <c r="HK190" s="2">
        <v>1383.3333</v>
      </c>
      <c r="HL190" s="2">
        <v>1389.3333</v>
      </c>
      <c r="HM190" s="2">
        <v>1423</v>
      </c>
      <c r="HN190" s="2">
        <v>1426.6666</v>
      </c>
      <c r="HO190" s="2">
        <v>1419</v>
      </c>
      <c r="HP190" s="2">
        <v>1421.3333</v>
      </c>
      <c r="HQ190" s="2">
        <v>1401.3333</v>
      </c>
      <c r="HR190" s="2">
        <v>1398</v>
      </c>
      <c r="HS190" s="2">
        <v>1399.3333</v>
      </c>
      <c r="HT190" s="2">
        <v>1388.3333</v>
      </c>
      <c r="HU190" s="2">
        <v>1371</v>
      </c>
      <c r="HV190" s="2">
        <v>1405.3333</v>
      </c>
      <c r="HW190" s="2">
        <v>1380</v>
      </c>
      <c r="HX190" s="2">
        <v>1382</v>
      </c>
      <c r="HY190" s="2">
        <v>1386.6666</v>
      </c>
      <c r="HZ190" s="2">
        <v>1373.6666</v>
      </c>
      <c r="IA190" s="2">
        <v>1396.3333</v>
      </c>
      <c r="IB190" s="2">
        <v>1386.6666</v>
      </c>
      <c r="IC190" s="2">
        <v>1410</v>
      </c>
      <c r="ID190" s="2">
        <v>1378.3333</v>
      </c>
      <c r="IE190" s="2">
        <v>1372</v>
      </c>
      <c r="IF190" s="2">
        <v>1357.6666</v>
      </c>
      <c r="IG190" s="2">
        <v>1381.6666</v>
      </c>
      <c r="IH190" s="2">
        <v>1393.6666</v>
      </c>
      <c r="II190" s="2">
        <v>1350.3333</v>
      </c>
      <c r="IJ190" s="2">
        <v>1342.3333</v>
      </c>
      <c r="IK190" s="2">
        <v>1316.6666</v>
      </c>
      <c r="IL190" s="2">
        <v>1354.6666</v>
      </c>
      <c r="IM190" s="2">
        <v>1368.3333</v>
      </c>
      <c r="IN190" s="2">
        <v>1330</v>
      </c>
      <c r="IO190" s="2">
        <v>1312.3333</v>
      </c>
      <c r="IP190" s="2">
        <v>1299.6666</v>
      </c>
      <c r="IQ190" s="2">
        <v>1321.3333</v>
      </c>
      <c r="IR190" s="2">
        <v>1292</v>
      </c>
      <c r="IS190" s="2">
        <v>1255</v>
      </c>
      <c r="IT190" s="2">
        <v>1232</v>
      </c>
    </row>
    <row r="191" spans="1:254" ht="15.9" customHeight="1">
      <c r="A191" s="61" t="s">
        <v>375</v>
      </c>
      <c r="B191" s="6" t="inlineStr">
        <is>
          <t>前澤給装工業</t>
        </is>
      </c>
      <c r="C191" s="15">
        <v>1619</v>
      </c>
      <c r="D191" s="16"/>
      <c r="E191" s="13">
        <v>1605</v>
      </c>
      <c r="F191" s="13">
        <v>1587</v>
      </c>
      <c r="G191" s="13">
        <v>1573</v>
      </c>
      <c r="H191" s="13">
        <v>1569</v>
      </c>
      <c r="I191" s="13">
        <v>1572</v>
      </c>
      <c r="J191" s="13">
        <v>1588</v>
      </c>
      <c r="K191" s="13">
        <v>1595</v>
      </c>
      <c r="L191" s="13">
        <v>1567</v>
      </c>
      <c r="M191" s="13">
        <v>1581</v>
      </c>
      <c r="N191" s="13">
        <v>1544</v>
      </c>
      <c r="O191" s="13">
        <v>1544</v>
      </c>
      <c r="P191" s="13">
        <v>1544</v>
      </c>
      <c r="Q191" s="13">
        <v>1537</v>
      </c>
      <c r="R191" s="13">
        <v>1526</v>
      </c>
      <c r="S191" s="13">
        <v>1552</v>
      </c>
      <c r="T191" s="13">
        <v>1554</v>
      </c>
      <c r="U191" s="13">
        <v>1536</v>
      </c>
      <c r="V191" s="13">
        <v>1539</v>
      </c>
      <c r="W191" s="13">
        <v>1572</v>
      </c>
      <c r="X191" s="13">
        <v>1546</v>
      </c>
      <c r="Y191" s="13">
        <v>1547</v>
      </c>
      <c r="Z191" s="13">
        <v>1527</v>
      </c>
      <c r="AA191" s="13">
        <v>1524</v>
      </c>
      <c r="AB191" s="13">
        <v>1520</v>
      </c>
      <c r="AC191" s="13">
        <v>1529</v>
      </c>
      <c r="AD191" s="13">
        <v>1519</v>
      </c>
      <c r="AE191" s="13">
        <v>1496</v>
      </c>
      <c r="AF191" s="13">
        <v>1509</v>
      </c>
      <c r="AG191" s="13">
        <v>1501</v>
      </c>
      <c r="AH191" s="13">
        <v>1483</v>
      </c>
      <c r="AI191" s="13">
        <v>1464</v>
      </c>
      <c r="AJ191" s="13">
        <v>1464</v>
      </c>
      <c r="AK191" s="13">
        <v>1482</v>
      </c>
      <c r="AL191" s="13">
        <v>1459</v>
      </c>
      <c r="AM191" s="13">
        <v>1473</v>
      </c>
      <c r="AN191" s="13">
        <v>1454</v>
      </c>
      <c r="AO191" s="13">
        <v>1449</v>
      </c>
      <c r="AP191" s="13">
        <v>1440</v>
      </c>
      <c r="AQ191" s="13">
        <v>1424</v>
      </c>
      <c r="AR191" s="13">
        <v>1411</v>
      </c>
      <c r="AS191" s="13">
        <v>1429</v>
      </c>
      <c r="AT191" s="13">
        <v>1434</v>
      </c>
      <c r="AU191" s="13">
        <v>1419</v>
      </c>
      <c r="AV191" s="13">
        <v>1435</v>
      </c>
      <c r="AW191" s="13">
        <v>1414</v>
      </c>
      <c r="AX191" s="13">
        <v>1402</v>
      </c>
      <c r="AY191" s="13">
        <v>1376</v>
      </c>
      <c r="AZ191" s="13">
        <v>1388</v>
      </c>
      <c r="BA191" s="13">
        <v>1417</v>
      </c>
      <c r="BB191" s="13">
        <v>1425</v>
      </c>
      <c r="BC191" s="13">
        <v>1420</v>
      </c>
      <c r="BD191" s="13">
        <v>1415</v>
      </c>
      <c r="BE191" s="13">
        <v>1411</v>
      </c>
      <c r="BF191" s="13">
        <v>1411</v>
      </c>
      <c r="BG191" s="13">
        <v>1411</v>
      </c>
      <c r="BH191" s="13">
        <v>1428</v>
      </c>
      <c r="BI191" s="13">
        <v>1455</v>
      </c>
      <c r="BJ191" s="13">
        <v>1442</v>
      </c>
      <c r="BK191" s="13">
        <v>1497</v>
      </c>
      <c r="BL191" s="13">
        <v>1485</v>
      </c>
      <c r="BM191" s="67">
        <v>1500</v>
      </c>
      <c r="BN191" s="67">
        <v>1524</v>
      </c>
      <c r="BO191" s="67">
        <v>1508</v>
      </c>
      <c r="BP191" s="67">
        <v>1507</v>
      </c>
      <c r="BQ191" s="67">
        <v>1512</v>
      </c>
      <c r="BR191" s="67">
        <v>1503</v>
      </c>
      <c r="BS191" s="67">
        <v>1493</v>
      </c>
      <c r="BT191" s="67">
        <v>1555</v>
      </c>
      <c r="BU191" s="67">
        <v>1491</v>
      </c>
      <c r="BV191" s="67">
        <v>1498</v>
      </c>
      <c r="BW191" s="67">
        <v>1504</v>
      </c>
      <c r="BX191" s="67">
        <v>1525</v>
      </c>
      <c r="BY191" s="67">
        <v>1554</v>
      </c>
      <c r="BZ191" s="67">
        <v>1554</v>
      </c>
      <c r="CA191" s="516">
        <v>1555</v>
      </c>
      <c r="CB191" s="516">
        <v>1567</v>
      </c>
      <c r="CC191" s="516">
        <v>1576</v>
      </c>
      <c r="CD191" s="516">
        <v>1574</v>
      </c>
      <c r="CE191" s="516">
        <v>1594</v>
      </c>
      <c r="CF191" s="516">
        <v>1611</v>
      </c>
      <c r="CG191" s="516">
        <v>1619</v>
      </c>
      <c r="CH191" s="516">
        <v>1630</v>
      </c>
      <c r="CI191" s="516">
        <v>1605</v>
      </c>
      <c r="CJ191" s="516">
        <v>1588</v>
      </c>
      <c r="CK191" s="516">
        <v>1586</v>
      </c>
      <c r="CL191" s="516">
        <v>1580</v>
      </c>
      <c r="CM191" s="516">
        <v>1586</v>
      </c>
      <c r="CN191" s="516">
        <v>1556</v>
      </c>
      <c r="CO191" s="516">
        <v>1573</v>
      </c>
      <c r="CP191" s="516">
        <v>1612</v>
      </c>
      <c r="CQ191" s="516">
        <v>1600</v>
      </c>
      <c r="CR191" s="516">
        <v>1605</v>
      </c>
      <c r="CS191" s="516">
        <v>1580</v>
      </c>
      <c r="CT191" s="516">
        <v>1561</v>
      </c>
      <c r="CU191" s="516">
        <v>1637</v>
      </c>
      <c r="CV191" s="516">
        <v>1678</v>
      </c>
      <c r="CW191" s="516">
        <v>1627</v>
      </c>
      <c r="CX191" s="516">
        <v>1628</v>
      </c>
      <c r="CY191" s="516">
        <v>1626</v>
      </c>
      <c r="CZ191" s="516">
        <v>1631</v>
      </c>
      <c r="DA191" s="2">
        <v>1644</v>
      </c>
      <c r="DB191" s="2">
        <v>1629</v>
      </c>
      <c r="DC191" s="2">
        <v>1610</v>
      </c>
      <c r="DD191" s="2">
        <v>1670</v>
      </c>
      <c r="DE191" s="2">
        <v>1712</v>
      </c>
      <c r="DF191" s="2">
        <v>1661</v>
      </c>
      <c r="DG191" s="2">
        <v>1719</v>
      </c>
      <c r="DH191" s="2">
        <v>1732</v>
      </c>
      <c r="DI191" s="2">
        <v>1750</v>
      </c>
      <c r="DJ191" s="2">
        <v>1705</v>
      </c>
      <c r="DK191" s="2">
        <v>1709</v>
      </c>
      <c r="DL191" s="2">
        <v>1698</v>
      </c>
      <c r="DM191" s="2">
        <v>1653</v>
      </c>
      <c r="DN191" s="2">
        <v>1668</v>
      </c>
      <c r="DO191" s="2">
        <v>1661</v>
      </c>
      <c r="DP191" s="2">
        <v>1658</v>
      </c>
      <c r="DQ191" s="2">
        <v>1659</v>
      </c>
      <c r="DR191" s="2">
        <v>1650</v>
      </c>
      <c r="DS191" s="2">
        <v>1675</v>
      </c>
      <c r="DT191" s="2">
        <v>1707</v>
      </c>
      <c r="DU191" s="2">
        <v>1706</v>
      </c>
      <c r="DV191" s="2">
        <v>1682</v>
      </c>
      <c r="DW191" s="2">
        <v>1674</v>
      </c>
      <c r="DX191" s="2">
        <v>1655</v>
      </c>
      <c r="DY191" s="2">
        <v>1649</v>
      </c>
      <c r="DZ191" s="2">
        <v>1620</v>
      </c>
      <c r="EA191" s="2">
        <v>1633</v>
      </c>
      <c r="EB191" s="2">
        <v>1628</v>
      </c>
      <c r="EC191" s="2">
        <v>1621</v>
      </c>
      <c r="ED191" s="2">
        <v>1641</v>
      </c>
      <c r="EE191" s="2">
        <v>1645</v>
      </c>
      <c r="EF191" s="2">
        <v>1700</v>
      </c>
      <c r="EG191" s="2">
        <v>1706</v>
      </c>
      <c r="EH191" s="2">
        <v>1685</v>
      </c>
      <c r="EI191" s="2">
        <v>1693</v>
      </c>
      <c r="EJ191" s="2">
        <v>1736</v>
      </c>
      <c r="EK191" s="2">
        <v>1766</v>
      </c>
      <c r="EL191" s="2">
        <v>1768</v>
      </c>
      <c r="EM191" s="2">
        <v>1752</v>
      </c>
      <c r="EN191" s="2">
        <v>1625</v>
      </c>
      <c r="EO191" s="2">
        <v>1608</v>
      </c>
      <c r="EP191" s="2">
        <v>1580</v>
      </c>
      <c r="EQ191" s="2">
        <v>1590</v>
      </c>
      <c r="ER191" s="2">
        <v>1595</v>
      </c>
      <c r="ES191" s="2">
        <v>1588</v>
      </c>
      <c r="ET191" s="2">
        <v>1581</v>
      </c>
      <c r="EU191" s="2">
        <v>1575</v>
      </c>
      <c r="EV191" s="2">
        <v>1563</v>
      </c>
      <c r="EW191" s="2">
        <v>1558</v>
      </c>
      <c r="EX191" s="2">
        <v>1553</v>
      </c>
      <c r="EY191" s="2">
        <v>1559</v>
      </c>
      <c r="EZ191" s="2">
        <v>1535</v>
      </c>
      <c r="FA191" s="2">
        <v>1556</v>
      </c>
      <c r="FB191" s="2">
        <v>1550</v>
      </c>
      <c r="FC191" s="2">
        <v>1555</v>
      </c>
      <c r="FD191" s="2">
        <v>1517</v>
      </c>
      <c r="FE191" s="2">
        <v>1526</v>
      </c>
      <c r="FF191" s="2">
        <v>1501</v>
      </c>
      <c r="FG191" s="2">
        <v>1494</v>
      </c>
      <c r="FH191" s="2">
        <v>1520</v>
      </c>
      <c r="FI191" s="2">
        <v>1501</v>
      </c>
      <c r="FJ191" s="2">
        <v>1499</v>
      </c>
      <c r="FK191" s="2">
        <v>1488</v>
      </c>
      <c r="FL191" s="2">
        <v>1488</v>
      </c>
      <c r="FM191" s="2">
        <v>1480</v>
      </c>
      <c r="FN191" s="2">
        <v>1488</v>
      </c>
      <c r="FO191" s="2">
        <v>1497</v>
      </c>
      <c r="FP191" s="2">
        <v>1534</v>
      </c>
      <c r="FQ191" s="2">
        <v>1521</v>
      </c>
      <c r="FR191" s="2">
        <v>1520</v>
      </c>
      <c r="FS191" s="2">
        <v>1508</v>
      </c>
      <c r="FT191" s="2">
        <v>1482</v>
      </c>
      <c r="FU191" s="2">
        <v>1451</v>
      </c>
      <c r="FV191" s="2">
        <v>1428</v>
      </c>
      <c r="FW191" s="2">
        <v>1438</v>
      </c>
      <c r="FX191" s="2">
        <v>1460</v>
      </c>
      <c r="FY191" s="2">
        <v>1465</v>
      </c>
      <c r="FZ191" s="2">
        <v>1471</v>
      </c>
      <c r="GA191" s="2">
        <v>1450</v>
      </c>
      <c r="GB191" s="2">
        <v>1457</v>
      </c>
      <c r="GC191" s="2">
        <v>1463</v>
      </c>
      <c r="GD191" s="2">
        <v>1442</v>
      </c>
      <c r="GE191" s="2">
        <v>1445</v>
      </c>
      <c r="GF191" s="2">
        <v>1436</v>
      </c>
      <c r="GG191" s="2">
        <v>1455</v>
      </c>
      <c r="GH191" s="2">
        <v>1434</v>
      </c>
      <c r="GI191" s="2">
        <v>1430</v>
      </c>
      <c r="GJ191" s="2">
        <v>1441</v>
      </c>
      <c r="GK191" s="2">
        <v>1459</v>
      </c>
      <c r="GL191" s="2">
        <v>1491</v>
      </c>
      <c r="GM191" s="2">
        <v>1478</v>
      </c>
      <c r="GN191" s="2">
        <v>1457</v>
      </c>
      <c r="GO191" s="2">
        <v>1451</v>
      </c>
      <c r="GP191" s="2">
        <v>1419</v>
      </c>
      <c r="GQ191" s="2">
        <v>1436</v>
      </c>
      <c r="GR191" s="2">
        <v>1420</v>
      </c>
      <c r="GS191" s="2">
        <v>1427</v>
      </c>
      <c r="GT191" s="2">
        <v>1432</v>
      </c>
      <c r="GU191" s="2">
        <v>1416</v>
      </c>
      <c r="GV191" s="2">
        <v>1420</v>
      </c>
      <c r="GW191" s="2">
        <v>1446</v>
      </c>
      <c r="GX191" s="2">
        <v>1445</v>
      </c>
      <c r="GY191" s="2">
        <v>1451</v>
      </c>
      <c r="GZ191" s="2">
        <v>1460</v>
      </c>
      <c r="HA191" s="2">
        <v>1448</v>
      </c>
      <c r="HB191" s="2">
        <v>1440</v>
      </c>
      <c r="HC191" s="2">
        <v>1442</v>
      </c>
      <c r="HD191" s="2">
        <v>1490</v>
      </c>
      <c r="HE191" s="2">
        <v>1501</v>
      </c>
      <c r="HF191" s="2">
        <v>1539</v>
      </c>
      <c r="HG191" s="2">
        <v>1531</v>
      </c>
      <c r="HH191" s="2">
        <v>1525</v>
      </c>
      <c r="HI191" s="2">
        <v>1531</v>
      </c>
      <c r="HJ191" s="2">
        <v>1597</v>
      </c>
      <c r="HK191" s="2">
        <v>1502</v>
      </c>
      <c r="HL191" s="2">
        <v>1495</v>
      </c>
      <c r="HM191" s="2">
        <v>1517</v>
      </c>
      <c r="HN191" s="2">
        <v>1495</v>
      </c>
      <c r="HO191" s="2">
        <v>1505</v>
      </c>
      <c r="HP191" s="2">
        <v>1495</v>
      </c>
      <c r="HQ191" s="2">
        <v>1492</v>
      </c>
      <c r="HR191" s="2">
        <v>1501</v>
      </c>
      <c r="HS191" s="2">
        <v>1503</v>
      </c>
      <c r="HT191" s="2">
        <v>1530</v>
      </c>
      <c r="HU191" s="2">
        <v>1471</v>
      </c>
      <c r="HV191" s="2">
        <v>1454</v>
      </c>
      <c r="HW191" s="2">
        <v>1428</v>
      </c>
      <c r="HX191" s="2">
        <v>1436</v>
      </c>
      <c r="HY191" s="2">
        <v>1430</v>
      </c>
      <c r="HZ191" s="2">
        <v>1432</v>
      </c>
      <c r="IA191" s="2">
        <v>1439</v>
      </c>
      <c r="IB191" s="2">
        <v>1447</v>
      </c>
      <c r="IC191" s="2">
        <v>1410</v>
      </c>
      <c r="ID191" s="2">
        <v>1409</v>
      </c>
      <c r="IE191" s="2">
        <v>1408</v>
      </c>
      <c r="IF191" s="2">
        <v>1412</v>
      </c>
      <c r="IG191" s="2">
        <v>1411</v>
      </c>
      <c r="IH191" s="2">
        <v>1417</v>
      </c>
      <c r="II191" s="2">
        <v>1403</v>
      </c>
      <c r="IJ191" s="2">
        <v>1417</v>
      </c>
      <c r="IK191" s="2">
        <v>1430</v>
      </c>
      <c r="IL191" s="2">
        <v>1391</v>
      </c>
      <c r="IM191" s="2">
        <v>1315</v>
      </c>
      <c r="IN191" s="2">
        <v>1303</v>
      </c>
      <c r="IO191" s="2">
        <v>1281</v>
      </c>
      <c r="IP191" s="2">
        <v>1279</v>
      </c>
      <c r="IQ191" s="2">
        <v>1289</v>
      </c>
      <c r="IR191" s="2">
        <v>1264</v>
      </c>
      <c r="IS191" s="2">
        <v>1238</v>
      </c>
      <c r="IT191" s="2">
        <v>1233</v>
      </c>
    </row>
    <row r="192" spans="1:254" ht="15.9" customHeight="1">
      <c r="A192" s="61" t="s">
        <v>376</v>
      </c>
      <c r="B192" s="6" t="s">
        <v>377</v>
      </c>
      <c r="C192" s="15">
        <v>1645</v>
      </c>
      <c r="D192" s="16">
        <v>21</v>
      </c>
      <c r="E192" s="13">
        <v>1624</v>
      </c>
      <c r="F192" s="13">
        <v>1599</v>
      </c>
      <c r="G192" s="13">
        <v>1601.5</v>
      </c>
      <c r="H192" s="13">
        <v>1616.5</v>
      </c>
      <c r="I192" s="13">
        <v>1650.5</v>
      </c>
      <c r="J192" s="13">
        <v>1697.5</v>
      </c>
      <c r="K192" s="13">
        <v>1710.5</v>
      </c>
      <c r="L192" s="13">
        <v>1675</v>
      </c>
      <c r="M192" s="13">
        <v>1679</v>
      </c>
      <c r="N192" s="13">
        <v>1659.5</v>
      </c>
      <c r="O192" s="13">
        <v>1662.5</v>
      </c>
      <c r="P192" s="13">
        <v>1680.5</v>
      </c>
      <c r="Q192" s="13">
        <v>1681</v>
      </c>
      <c r="R192" s="13">
        <v>1681</v>
      </c>
      <c r="S192" s="13">
        <v>1677.5</v>
      </c>
      <c r="T192" s="13">
        <v>1693.5</v>
      </c>
      <c r="U192" s="13">
        <v>1675</v>
      </c>
      <c r="V192" s="13">
        <v>1661</v>
      </c>
      <c r="W192" s="13">
        <v>1673</v>
      </c>
      <c r="X192" s="13">
        <v>1690</v>
      </c>
      <c r="Y192" s="13">
        <v>1716</v>
      </c>
      <c r="Z192" s="13">
        <v>1740.5</v>
      </c>
      <c r="AA192" s="13">
        <v>1747.5</v>
      </c>
      <c r="AB192" s="13">
        <v>1718</v>
      </c>
      <c r="AC192" s="13">
        <v>1702</v>
      </c>
      <c r="AD192" s="13">
        <v>1675</v>
      </c>
      <c r="AE192" s="13">
        <v>1685</v>
      </c>
      <c r="AF192" s="13">
        <v>1663.5</v>
      </c>
      <c r="AG192" s="13">
        <v>1626</v>
      </c>
      <c r="AH192" s="13">
        <v>1650.5</v>
      </c>
      <c r="AI192" s="13">
        <v>1658</v>
      </c>
      <c r="AJ192" s="13">
        <v>1646.5</v>
      </c>
      <c r="AK192" s="13">
        <v>1633.5</v>
      </c>
      <c r="AL192" s="13">
        <v>1638</v>
      </c>
      <c r="AM192" s="13">
        <v>1652.5</v>
      </c>
      <c r="AN192" s="13">
        <v>1676.5</v>
      </c>
      <c r="AO192" s="13">
        <v>1650.5</v>
      </c>
      <c r="AP192" s="13">
        <v>1674</v>
      </c>
      <c r="AQ192" s="13">
        <v>1711</v>
      </c>
      <c r="AR192" s="13">
        <v>1711</v>
      </c>
      <c r="AS192" s="13">
        <v>1720</v>
      </c>
      <c r="AT192" s="13">
        <v>1707</v>
      </c>
      <c r="AU192" s="13">
        <v>1688</v>
      </c>
      <c r="AV192" s="13">
        <v>1712.5</v>
      </c>
      <c r="AW192" s="13">
        <v>1717</v>
      </c>
      <c r="AX192" s="13">
        <v>1719.5</v>
      </c>
      <c r="AY192" s="13">
        <v>1707.5</v>
      </c>
      <c r="AZ192" s="13">
        <v>1732</v>
      </c>
      <c r="BA192" s="13">
        <v>1749</v>
      </c>
      <c r="BB192" s="13">
        <v>1734.5</v>
      </c>
      <c r="BC192" s="13">
        <v>1773.5</v>
      </c>
      <c r="BD192" s="13">
        <v>1772.5</v>
      </c>
      <c r="BE192" s="13">
        <v>1788.5</v>
      </c>
      <c r="BF192" s="13">
        <v>1768</v>
      </c>
      <c r="BG192" s="13">
        <v>1757.5</v>
      </c>
      <c r="BH192" s="13">
        <v>1789</v>
      </c>
      <c r="BI192" s="13">
        <v>1805</v>
      </c>
      <c r="BJ192" s="13">
        <v>1740</v>
      </c>
      <c r="BK192" s="13">
        <v>2032.5</v>
      </c>
      <c r="BL192" s="13">
        <v>2082.5</v>
      </c>
      <c r="BM192" s="67">
        <v>2080.5</v>
      </c>
      <c r="BN192" s="67">
        <v>2081</v>
      </c>
      <c r="BO192" s="67">
        <v>2097.5</v>
      </c>
      <c r="BP192" s="67">
        <v>2102</v>
      </c>
      <c r="BQ192" s="67">
        <v>2135</v>
      </c>
      <c r="BR192" s="67">
        <v>2066</v>
      </c>
      <c r="BS192" s="67">
        <v>2104.5</v>
      </c>
      <c r="BT192" s="67">
        <v>2098.5</v>
      </c>
      <c r="BU192" s="67">
        <v>2080.5</v>
      </c>
      <c r="BV192" s="67">
        <v>2121</v>
      </c>
      <c r="BW192" s="67">
        <v>2099</v>
      </c>
      <c r="BX192" s="67">
        <v>2110.5</v>
      </c>
      <c r="BY192" s="67">
        <v>2174</v>
      </c>
      <c r="BZ192" s="67">
        <v>2189.5</v>
      </c>
      <c r="CA192" s="516">
        <v>2208</v>
      </c>
      <c r="CB192" s="516">
        <v>2248</v>
      </c>
      <c r="CC192" s="516">
        <v>2222</v>
      </c>
      <c r="CD192" s="516">
        <v>2177</v>
      </c>
      <c r="CE192" s="516">
        <v>2224.5</v>
      </c>
      <c r="CF192" s="516">
        <v>2255.5</v>
      </c>
      <c r="CG192" s="516">
        <v>2252.5</v>
      </c>
      <c r="CH192" s="516">
        <v>2267.5</v>
      </c>
      <c r="CI192" s="516">
        <v>2278.5</v>
      </c>
      <c r="CJ192" s="516">
        <v>2287.5</v>
      </c>
      <c r="CK192" s="516">
        <v>2301</v>
      </c>
      <c r="CL192" s="516">
        <v>2237</v>
      </c>
      <c r="CM192" s="516">
        <v>2275</v>
      </c>
      <c r="CN192" s="516">
        <v>2210</v>
      </c>
      <c r="CO192" s="516">
        <v>2243</v>
      </c>
      <c r="CP192" s="516">
        <v>2325</v>
      </c>
      <c r="CQ192" s="516">
        <v>2278.5</v>
      </c>
      <c r="CR192" s="516">
        <v>2260</v>
      </c>
      <c r="CS192" s="516">
        <v>2192</v>
      </c>
      <c r="CT192" s="516">
        <v>2110</v>
      </c>
      <c r="CU192" s="516">
        <v>2149</v>
      </c>
      <c r="CV192" s="516">
        <v>2190</v>
      </c>
      <c r="CW192" s="516">
        <v>2153</v>
      </c>
      <c r="CX192" s="516">
        <v>2140.5</v>
      </c>
      <c r="CY192" s="516">
        <v>2127</v>
      </c>
      <c r="CZ192" s="516">
        <v>2128</v>
      </c>
      <c r="DA192" s="2">
        <v>2204.5</v>
      </c>
      <c r="DB192" s="2">
        <v>2180</v>
      </c>
      <c r="DC192" s="2">
        <v>2155</v>
      </c>
      <c r="DD192" s="2">
        <v>2219.5</v>
      </c>
      <c r="DE192" s="2">
        <v>2213.5</v>
      </c>
      <c r="DF192" s="2">
        <v>2191</v>
      </c>
      <c r="DG192" s="2">
        <v>2266.5</v>
      </c>
      <c r="DH192" s="2">
        <v>2309</v>
      </c>
      <c r="DI192" s="2">
        <v>2321</v>
      </c>
      <c r="DJ192" s="2">
        <v>2308.5</v>
      </c>
      <c r="DK192" s="2">
        <v>2309.5</v>
      </c>
      <c r="DL192" s="2">
        <v>2335</v>
      </c>
      <c r="DM192" s="2">
        <v>2365.5</v>
      </c>
      <c r="DN192" s="2">
        <v>2383.5</v>
      </c>
      <c r="DO192" s="2">
        <v>2367.5</v>
      </c>
      <c r="DP192" s="2">
        <v>2333</v>
      </c>
      <c r="DQ192" s="2">
        <v>2306</v>
      </c>
      <c r="DR192" s="2">
        <v>2290.5</v>
      </c>
      <c r="DS192" s="2">
        <v>2400.5</v>
      </c>
      <c r="DT192" s="2">
        <v>2400</v>
      </c>
      <c r="DU192" s="2">
        <v>2402.5</v>
      </c>
      <c r="DV192" s="2">
        <v>2362.5</v>
      </c>
      <c r="DW192" s="2">
        <v>2374</v>
      </c>
      <c r="DX192" s="2">
        <v>2371</v>
      </c>
      <c r="DY192" s="2">
        <v>2387.5</v>
      </c>
      <c r="DZ192" s="2">
        <v>2343.5</v>
      </c>
      <c r="EA192" s="2">
        <v>2370</v>
      </c>
      <c r="EB192" s="2">
        <v>2355.5</v>
      </c>
      <c r="EC192" s="2">
        <v>2362</v>
      </c>
      <c r="ED192" s="2">
        <v>2414.5</v>
      </c>
      <c r="EE192" s="2">
        <v>2419</v>
      </c>
      <c r="EF192" s="2">
        <v>2425</v>
      </c>
      <c r="EG192" s="2">
        <v>2416</v>
      </c>
      <c r="EH192" s="2">
        <v>2397</v>
      </c>
      <c r="EI192" s="2">
        <v>2396</v>
      </c>
      <c r="EJ192" s="2">
        <v>2392.5</v>
      </c>
      <c r="EK192" s="2">
        <v>2386</v>
      </c>
      <c r="EL192" s="2">
        <v>2387.5</v>
      </c>
      <c r="EM192" s="2">
        <v>2392</v>
      </c>
      <c r="EN192" s="2">
        <v>2400</v>
      </c>
      <c r="EO192" s="2">
        <v>2400</v>
      </c>
      <c r="EP192" s="2">
        <v>2402.5</v>
      </c>
      <c r="EQ192" s="2">
        <v>2373.5</v>
      </c>
      <c r="ER192" s="2">
        <v>2362.5</v>
      </c>
      <c r="ES192" s="2">
        <v>2366</v>
      </c>
      <c r="ET192" s="2">
        <v>2359</v>
      </c>
      <c r="EU192" s="2">
        <v>2420</v>
      </c>
      <c r="EV192" s="2">
        <v>2407.5</v>
      </c>
      <c r="EW192" s="2">
        <v>2375</v>
      </c>
      <c r="EX192" s="2">
        <v>2340</v>
      </c>
      <c r="EY192" s="2">
        <v>2373.5</v>
      </c>
      <c r="EZ192" s="2">
        <v>2341</v>
      </c>
      <c r="FA192" s="2">
        <v>2348</v>
      </c>
      <c r="FB192" s="2">
        <v>2369</v>
      </c>
      <c r="FC192" s="2">
        <v>2342</v>
      </c>
      <c r="FD192" s="2">
        <v>2328.5</v>
      </c>
      <c r="FE192" s="2">
        <v>2287.5</v>
      </c>
      <c r="FF192" s="2">
        <v>2250.5</v>
      </c>
      <c r="FG192" s="2">
        <v>2248.5</v>
      </c>
      <c r="FH192" s="2">
        <v>2220.5</v>
      </c>
      <c r="FI192" s="2">
        <v>2199.5</v>
      </c>
      <c r="FJ192" s="2">
        <v>2129</v>
      </c>
      <c r="FK192" s="2">
        <v>2138.5</v>
      </c>
      <c r="FL192" s="2">
        <v>2067</v>
      </c>
      <c r="FM192" s="2">
        <v>1941.5</v>
      </c>
      <c r="FN192" s="2">
        <v>1981.5</v>
      </c>
      <c r="FO192" s="2">
        <v>1958</v>
      </c>
      <c r="FP192" s="2">
        <v>1982</v>
      </c>
      <c r="FQ192" s="2">
        <v>1945</v>
      </c>
      <c r="FR192" s="2">
        <v>1939</v>
      </c>
      <c r="FS192" s="2">
        <v>1912</v>
      </c>
      <c r="FT192" s="2">
        <v>1903.5</v>
      </c>
      <c r="FU192" s="2">
        <v>1900</v>
      </c>
      <c r="FV192" s="2">
        <v>1882</v>
      </c>
      <c r="FW192" s="2">
        <v>1875</v>
      </c>
      <c r="FX192" s="2">
        <v>1882.5</v>
      </c>
      <c r="FY192" s="2">
        <v>1845.5</v>
      </c>
      <c r="FZ192" s="2">
        <v>1880.5</v>
      </c>
      <c r="GA192" s="2">
        <v>1858.5</v>
      </c>
      <c r="GB192" s="2">
        <v>1843.5</v>
      </c>
      <c r="GC192" s="2">
        <v>1892</v>
      </c>
      <c r="GD192" s="2">
        <v>1866</v>
      </c>
      <c r="GE192" s="2">
        <v>1869.5</v>
      </c>
      <c r="GF192" s="2">
        <v>1852.5</v>
      </c>
      <c r="GG192" s="2">
        <v>1835</v>
      </c>
      <c r="GH192" s="2">
        <v>1839.5</v>
      </c>
      <c r="GI192" s="2">
        <v>1847</v>
      </c>
      <c r="GJ192" s="2">
        <v>1835</v>
      </c>
      <c r="GK192" s="2">
        <v>1887.5</v>
      </c>
      <c r="GL192" s="2">
        <v>1919</v>
      </c>
      <c r="GM192" s="2">
        <v>1897.5</v>
      </c>
      <c r="GN192" s="2">
        <v>1913.5</v>
      </c>
      <c r="GO192" s="2">
        <v>1935.5</v>
      </c>
      <c r="GP192" s="2">
        <v>1919</v>
      </c>
      <c r="GQ192" s="2">
        <v>1919</v>
      </c>
      <c r="GR192" s="2">
        <v>1916.5</v>
      </c>
      <c r="GS192" s="2">
        <v>1900</v>
      </c>
      <c r="GT192" s="2">
        <v>1897.5</v>
      </c>
      <c r="GU192" s="2">
        <v>1867.5</v>
      </c>
      <c r="GV192" s="2">
        <v>1936</v>
      </c>
      <c r="GW192" s="2">
        <v>2001</v>
      </c>
      <c r="GX192" s="2">
        <v>1999</v>
      </c>
      <c r="GY192" s="2">
        <v>1970</v>
      </c>
      <c r="GZ192" s="2">
        <v>2011.5</v>
      </c>
      <c r="HA192" s="2">
        <v>1961.5</v>
      </c>
      <c r="HB192" s="2">
        <v>1959</v>
      </c>
      <c r="HC192" s="2">
        <v>1932</v>
      </c>
      <c r="HD192" s="2">
        <v>2004.5</v>
      </c>
      <c r="HE192" s="2">
        <v>2011.5</v>
      </c>
      <c r="HF192" s="2">
        <v>2059</v>
      </c>
      <c r="HG192" s="2">
        <v>2016</v>
      </c>
      <c r="HH192" s="2">
        <v>2044</v>
      </c>
      <c r="HI192" s="2">
        <v>2007</v>
      </c>
      <c r="HJ192" s="2">
        <v>2031.5</v>
      </c>
      <c r="HK192" s="2">
        <v>2036</v>
      </c>
      <c r="HL192" s="2">
        <v>2023</v>
      </c>
      <c r="HM192" s="2">
        <v>2023</v>
      </c>
      <c r="HN192" s="2">
        <v>2034</v>
      </c>
      <c r="HO192" s="2">
        <v>2029</v>
      </c>
      <c r="HP192" s="2">
        <v>2023</v>
      </c>
      <c r="HQ192" s="2">
        <v>2007</v>
      </c>
      <c r="HR192" s="2">
        <v>2033.5</v>
      </c>
      <c r="HS192" s="2">
        <v>1993.5</v>
      </c>
      <c r="HT192" s="2">
        <v>1969</v>
      </c>
      <c r="HU192" s="2">
        <v>1945</v>
      </c>
      <c r="HV192" s="2">
        <v>1926</v>
      </c>
      <c r="HW192" s="2">
        <v>1911</v>
      </c>
      <c r="HX192" s="2">
        <v>1874</v>
      </c>
      <c r="HY192" s="2">
        <v>1892</v>
      </c>
      <c r="HZ192" s="2">
        <v>1907</v>
      </c>
      <c r="IA192" s="2">
        <v>1916.5</v>
      </c>
      <c r="IB192" s="2">
        <v>1939.5</v>
      </c>
      <c r="IC192" s="2">
        <v>1921</v>
      </c>
      <c r="ID192" s="2">
        <v>1929</v>
      </c>
      <c r="IE192" s="2">
        <v>1930.5</v>
      </c>
      <c r="IF192" s="2">
        <v>1971.5</v>
      </c>
      <c r="IG192" s="2">
        <v>1955</v>
      </c>
      <c r="IH192" s="2">
        <v>1963.5</v>
      </c>
      <c r="II192" s="2">
        <v>1965.5</v>
      </c>
      <c r="IJ192" s="2">
        <v>1997.5</v>
      </c>
      <c r="IK192" s="2">
        <v>2030</v>
      </c>
      <c r="IL192" s="2">
        <v>1971</v>
      </c>
      <c r="IM192" s="2">
        <v>1976.5</v>
      </c>
      <c r="IN192" s="2">
        <v>1989.5</v>
      </c>
      <c r="IO192" s="2">
        <v>1960</v>
      </c>
      <c r="IP192" s="2">
        <v>1942</v>
      </c>
      <c r="IQ192" s="2">
        <v>1960.5</v>
      </c>
      <c r="IR192" s="2">
        <v>1949.5</v>
      </c>
      <c r="IS192" s="2">
        <v>1944.5</v>
      </c>
      <c r="IT192" s="2">
        <v>1947</v>
      </c>
    </row>
    <row r="193" spans="1:254" ht="15.9" customHeight="1">
      <c r="A193" s="61" t="s">
        <v>378</v>
      </c>
      <c r="B193" s="6" t="s">
        <v>379</v>
      </c>
      <c r="C193" s="15">
        <v>2256</v>
      </c>
      <c r="D193" s="16">
        <v>-58</v>
      </c>
      <c r="E193" s="13">
        <v>2314</v>
      </c>
      <c r="F193" s="13">
        <v>2288</v>
      </c>
      <c r="G193" s="13">
        <v>2158</v>
      </c>
      <c r="H193" s="13">
        <v>1984</v>
      </c>
      <c r="I193" s="13">
        <v>2129</v>
      </c>
      <c r="J193" s="13">
        <v>2039</v>
      </c>
      <c r="K193" s="13">
        <v>2065</v>
      </c>
      <c r="L193" s="13">
        <v>2045</v>
      </c>
      <c r="M193" s="13">
        <v>2112</v>
      </c>
      <c r="N193" s="13">
        <v>2025</v>
      </c>
      <c r="O193" s="13">
        <v>2013</v>
      </c>
      <c r="P193" s="13">
        <v>1930</v>
      </c>
      <c r="Q193" s="13">
        <v>2042</v>
      </c>
      <c r="R193" s="13">
        <v>2050</v>
      </c>
      <c r="S193" s="13">
        <v>2195</v>
      </c>
      <c r="T193" s="13">
        <v>2144</v>
      </c>
      <c r="U193" s="13">
        <v>2061</v>
      </c>
      <c r="V193" s="13">
        <v>2106</v>
      </c>
      <c r="W193" s="13">
        <v>2258</v>
      </c>
      <c r="X193" s="13">
        <v>2010</v>
      </c>
      <c r="Y193" s="13">
        <v>2289</v>
      </c>
      <c r="Z193" s="13">
        <v>2219</v>
      </c>
      <c r="AA193" s="13">
        <v>2250</v>
      </c>
      <c r="AB193" s="13">
        <v>2075</v>
      </c>
      <c r="AC193" s="13">
        <v>2024</v>
      </c>
      <c r="AD193" s="13">
        <v>1920</v>
      </c>
      <c r="AE193" s="13">
        <v>1920</v>
      </c>
      <c r="AF193" s="13">
        <v>1838</v>
      </c>
      <c r="AG193" s="13">
        <v>1745</v>
      </c>
      <c r="AH193" s="13">
        <v>1730</v>
      </c>
      <c r="AI193" s="13">
        <v>1736</v>
      </c>
      <c r="AJ193" s="13">
        <v>1741</v>
      </c>
      <c r="AK193" s="13">
        <v>1800</v>
      </c>
      <c r="AL193" s="13">
        <v>1760</v>
      </c>
      <c r="AM193" s="13">
        <v>1881</v>
      </c>
      <c r="AN193" s="13">
        <v>1821</v>
      </c>
      <c r="AO193" s="13">
        <v>1728</v>
      </c>
      <c r="AP193" s="13">
        <v>1673</v>
      </c>
      <c r="AQ193" s="13">
        <v>1655</v>
      </c>
      <c r="AR193" s="13">
        <v>1683</v>
      </c>
      <c r="AS193" s="13">
        <v>1676</v>
      </c>
      <c r="AT193" s="13">
        <v>1725</v>
      </c>
      <c r="AU193" s="13">
        <v>1754</v>
      </c>
      <c r="AV193" s="13">
        <v>1848</v>
      </c>
      <c r="AW193" s="13">
        <v>1816</v>
      </c>
      <c r="AX193" s="13">
        <v>1935</v>
      </c>
      <c r="AY193" s="13">
        <v>1901</v>
      </c>
      <c r="AZ193" s="13">
        <v>2008</v>
      </c>
      <c r="BA193" s="13">
        <v>2070</v>
      </c>
      <c r="BB193" s="13">
        <v>2063</v>
      </c>
      <c r="BC193" s="13">
        <v>2060</v>
      </c>
      <c r="BD193" s="13">
        <v>2200</v>
      </c>
      <c r="BE193" s="13">
        <v>2191</v>
      </c>
      <c r="BF193" s="13">
        <v>2248</v>
      </c>
      <c r="BG193" s="13">
        <v>2216</v>
      </c>
      <c r="BH193" s="13">
        <v>2147</v>
      </c>
      <c r="BI193" s="13">
        <v>2205</v>
      </c>
      <c r="BJ193" s="13">
        <v>2264</v>
      </c>
      <c r="BK193" s="13">
        <v>2255</v>
      </c>
      <c r="BL193" s="13">
        <v>2297</v>
      </c>
      <c r="BM193" s="67">
        <v>2407</v>
      </c>
      <c r="BN193" s="67">
        <v>2245</v>
      </c>
      <c r="BO193" s="67">
        <v>2135</v>
      </c>
      <c r="BP193" s="67">
        <v>2150</v>
      </c>
      <c r="BQ193" s="67">
        <v>2251</v>
      </c>
      <c r="BR193" s="67">
        <v>2363</v>
      </c>
      <c r="BS193" s="67">
        <v>2424</v>
      </c>
      <c r="BT193" s="67">
        <v>2503</v>
      </c>
      <c r="BU193" s="67">
        <v>2330</v>
      </c>
      <c r="BV193" s="67">
        <v>2449</v>
      </c>
      <c r="BW193" s="67">
        <v>2490</v>
      </c>
      <c r="BX193" s="67">
        <v>2691</v>
      </c>
      <c r="BY193" s="67">
        <v>2571</v>
      </c>
      <c r="BZ193" s="67">
        <v>2609</v>
      </c>
      <c r="CA193" s="516">
        <v>2608</v>
      </c>
      <c r="CB193" s="516">
        <v>2769</v>
      </c>
      <c r="CC193" s="516">
        <v>2521</v>
      </c>
      <c r="CD193" s="516">
        <v>3010</v>
      </c>
      <c r="CE193" s="516">
        <v>2909</v>
      </c>
      <c r="CF193" s="516">
        <v>2703</v>
      </c>
      <c r="CG193" s="516">
        <v>2695</v>
      </c>
      <c r="CH193" s="516">
        <v>2734</v>
      </c>
      <c r="CI193" s="516">
        <v>2517</v>
      </c>
      <c r="CJ193" s="516">
        <v>2552</v>
      </c>
      <c r="CK193" s="516">
        <v>2541</v>
      </c>
      <c r="CL193" s="516">
        <v>2459</v>
      </c>
      <c r="CM193" s="516">
        <v>2562</v>
      </c>
      <c r="CN193" s="516">
        <v>2445</v>
      </c>
      <c r="CO193" s="516">
        <v>2424</v>
      </c>
      <c r="CP193" s="516">
        <v>2519</v>
      </c>
      <c r="CQ193" s="516">
        <v>2443</v>
      </c>
      <c r="CR193" s="516">
        <v>2485</v>
      </c>
      <c r="CS193" s="516">
        <v>2227</v>
      </c>
      <c r="CT193" s="516">
        <v>2103</v>
      </c>
      <c r="CU193" s="516">
        <v>2188</v>
      </c>
      <c r="CV193" s="516">
        <v>2351</v>
      </c>
      <c r="CW193" s="516">
        <v>2313</v>
      </c>
      <c r="CX193" s="516">
        <v>2425</v>
      </c>
      <c r="CY193" s="516">
        <v>2510</v>
      </c>
      <c r="CZ193" s="516">
        <v>2351</v>
      </c>
      <c r="DA193" s="2">
        <v>2438</v>
      </c>
      <c r="DB193" s="2">
        <v>2314</v>
      </c>
      <c r="DC193" s="2">
        <v>2062</v>
      </c>
      <c r="DD193" s="2">
        <v>2135</v>
      </c>
      <c r="DE193" s="2">
        <v>2009</v>
      </c>
      <c r="DF193" s="2">
        <v>1963</v>
      </c>
      <c r="DG193" s="2">
        <v>2028</v>
      </c>
      <c r="DH193" s="2">
        <v>2092</v>
      </c>
      <c r="DI193" s="2">
        <v>2216</v>
      </c>
      <c r="DJ193" s="2">
        <v>2145</v>
      </c>
      <c r="DK193" s="2">
        <v>2120</v>
      </c>
      <c r="DL193" s="2">
        <v>2022</v>
      </c>
      <c r="DM193" s="2">
        <v>2160</v>
      </c>
      <c r="DN193" s="2">
        <v>2356</v>
      </c>
      <c r="DO193" s="2">
        <v>2338</v>
      </c>
      <c r="DP193" s="2">
        <v>2222</v>
      </c>
      <c r="DQ193" s="2">
        <v>2262</v>
      </c>
      <c r="DR193" s="2">
        <v>2233</v>
      </c>
      <c r="DS193" s="2">
        <v>2352</v>
      </c>
      <c r="DT193" s="2">
        <v>2496</v>
      </c>
      <c r="DU193" s="2">
        <v>2495</v>
      </c>
      <c r="DV193" s="2">
        <v>2779</v>
      </c>
      <c r="DW193" s="2">
        <v>2723</v>
      </c>
      <c r="DX193" s="2">
        <v>2604</v>
      </c>
      <c r="DY193" s="2">
        <v>2595</v>
      </c>
      <c r="DZ193" s="2">
        <v>2560</v>
      </c>
      <c r="EA193" s="2">
        <v>2658</v>
      </c>
      <c r="EB193" s="2">
        <v>2570</v>
      </c>
      <c r="EC193" s="2">
        <v>2456</v>
      </c>
      <c r="ED193" s="2">
        <v>2560</v>
      </c>
      <c r="EE193" s="2">
        <v>2748</v>
      </c>
      <c r="EF193" s="2">
        <v>2971</v>
      </c>
      <c r="EG193" s="2">
        <v>2889</v>
      </c>
      <c r="EH193" s="2">
        <v>3110</v>
      </c>
      <c r="EI193" s="2">
        <v>2773</v>
      </c>
      <c r="EJ193" s="2">
        <v>2734</v>
      </c>
      <c r="EK193" s="2">
        <v>2531</v>
      </c>
      <c r="EL193" s="2">
        <v>2775</v>
      </c>
      <c r="EM193" s="2">
        <v>2275</v>
      </c>
      <c r="EN193" s="2">
        <v>1875</v>
      </c>
      <c r="EO193" s="2">
        <v>1950</v>
      </c>
      <c r="EP193" s="2">
        <v>1798</v>
      </c>
      <c r="EQ193" s="2">
        <v>1712</v>
      </c>
      <c r="ER193" s="2">
        <v>1677</v>
      </c>
      <c r="ES193" s="2">
        <v>1663</v>
      </c>
      <c r="ET193" s="2">
        <v>1632</v>
      </c>
      <c r="EU193" s="2">
        <v>1698</v>
      </c>
      <c r="EV193" s="2">
        <v>1598</v>
      </c>
      <c r="EW193" s="2">
        <v>1563</v>
      </c>
      <c r="EX193" s="2">
        <v>1537</v>
      </c>
      <c r="EY193" s="2">
        <v>1527</v>
      </c>
      <c r="EZ193" s="2">
        <v>1556</v>
      </c>
      <c r="FA193" s="2">
        <v>1581</v>
      </c>
      <c r="FB193" s="2">
        <v>1480</v>
      </c>
      <c r="FC193" s="2">
        <v>1480</v>
      </c>
      <c r="FD193" s="2">
        <v>1468</v>
      </c>
      <c r="FE193" s="2">
        <v>1529</v>
      </c>
      <c r="FF193" s="2">
        <v>1454</v>
      </c>
      <c r="FG193" s="2">
        <v>1420</v>
      </c>
      <c r="FH193" s="2">
        <v>1500</v>
      </c>
      <c r="FI193" s="2">
        <v>1613</v>
      </c>
      <c r="FJ193" s="2">
        <v>1567</v>
      </c>
      <c r="FK193" s="2">
        <v>1521</v>
      </c>
      <c r="FL193" s="2">
        <v>1486</v>
      </c>
      <c r="FM193" s="2">
        <v>1576</v>
      </c>
      <c r="FN193" s="2">
        <v>1590</v>
      </c>
      <c r="FO193" s="2">
        <v>1566</v>
      </c>
      <c r="FP193" s="2">
        <v>1662</v>
      </c>
      <c r="FQ193" s="2">
        <v>1750</v>
      </c>
      <c r="FR193" s="2">
        <v>1586</v>
      </c>
      <c r="FS193" s="2">
        <v>1579</v>
      </c>
      <c r="FT193" s="2">
        <v>1420</v>
      </c>
      <c r="FU193" s="2">
        <v>1440</v>
      </c>
      <c r="FV193" s="2">
        <v>1370</v>
      </c>
      <c r="FW193" s="2">
        <v>1334</v>
      </c>
      <c r="FX193" s="2">
        <v>1372</v>
      </c>
      <c r="FY193" s="2">
        <v>1422</v>
      </c>
      <c r="FZ193" s="2">
        <v>1447</v>
      </c>
      <c r="GA193" s="2">
        <v>1493</v>
      </c>
      <c r="GB193" s="2">
        <v>1416</v>
      </c>
      <c r="GC193" s="2">
        <v>1457</v>
      </c>
      <c r="GD193" s="2">
        <v>1527</v>
      </c>
      <c r="GE193" s="2">
        <v>1600</v>
      </c>
      <c r="GF193" s="2">
        <v>1300</v>
      </c>
      <c r="GG193" s="2">
        <v>1272</v>
      </c>
      <c r="GH193" s="2">
        <v>1298</v>
      </c>
      <c r="GI193" s="2">
        <v>1339</v>
      </c>
      <c r="GJ193" s="2">
        <v>1306</v>
      </c>
      <c r="GK193" s="2">
        <v>1371</v>
      </c>
      <c r="GL193" s="2">
        <v>1424</v>
      </c>
      <c r="GM193" s="2">
        <v>1456</v>
      </c>
      <c r="GN193" s="2">
        <v>1454</v>
      </c>
      <c r="GO193" s="2">
        <v>1485</v>
      </c>
      <c r="GP193" s="2">
        <v>1434</v>
      </c>
      <c r="GQ193" s="2">
        <v>1472</v>
      </c>
      <c r="GR193" s="2">
        <v>1409</v>
      </c>
      <c r="GS193" s="2">
        <v>1458</v>
      </c>
      <c r="GT193" s="2">
        <v>1490</v>
      </c>
      <c r="GU193" s="2">
        <v>1415</v>
      </c>
      <c r="GV193" s="2">
        <v>1500</v>
      </c>
      <c r="GW193" s="2">
        <v>1513</v>
      </c>
      <c r="GX193" s="2">
        <v>1644</v>
      </c>
      <c r="GY193" s="2">
        <v>1344</v>
      </c>
      <c r="GZ193" s="2">
        <v>1273</v>
      </c>
      <c r="HA193" s="2">
        <v>1190</v>
      </c>
      <c r="HB193" s="2">
        <v>1170</v>
      </c>
      <c r="HC193" s="2">
        <v>1197</v>
      </c>
      <c r="HD193" s="2">
        <v>1233</v>
      </c>
      <c r="HE193" s="2">
        <v>1272</v>
      </c>
      <c r="HF193" s="2">
        <v>1285</v>
      </c>
      <c r="HG193" s="2">
        <v>1291</v>
      </c>
      <c r="HH193" s="2">
        <v>1313</v>
      </c>
      <c r="HI193" s="2">
        <v>1355</v>
      </c>
      <c r="HJ193" s="2">
        <v>1357</v>
      </c>
      <c r="HK193" s="2">
        <v>1325</v>
      </c>
      <c r="HL193" s="2">
        <v>1274</v>
      </c>
      <c r="HM193" s="2">
        <v>1284</v>
      </c>
      <c r="HN193" s="2">
        <v>1278</v>
      </c>
      <c r="HO193" s="2">
        <v>1285</v>
      </c>
      <c r="HP193" s="2">
        <v>1321</v>
      </c>
      <c r="HQ193" s="2">
        <v>1320</v>
      </c>
      <c r="HR193" s="2">
        <v>1291</v>
      </c>
      <c r="HS193" s="2">
        <v>1249</v>
      </c>
      <c r="HT193" s="2">
        <v>1277</v>
      </c>
      <c r="HU193" s="2">
        <v>1270</v>
      </c>
      <c r="HV193" s="2">
        <v>1300</v>
      </c>
      <c r="HW193" s="2">
        <v>1297</v>
      </c>
      <c r="HX193" s="2">
        <v>1323</v>
      </c>
      <c r="HY193" s="2">
        <v>1325</v>
      </c>
      <c r="HZ193" s="2">
        <v>1356</v>
      </c>
      <c r="IA193" s="2">
        <v>1359</v>
      </c>
      <c r="IB193" s="2">
        <v>1364</v>
      </c>
      <c r="IC193" s="2">
        <v>1387</v>
      </c>
      <c r="ID193" s="2">
        <v>1385</v>
      </c>
      <c r="IE193" s="2">
        <v>1405</v>
      </c>
      <c r="IF193" s="2">
        <v>1420</v>
      </c>
      <c r="IG193" s="2">
        <v>1434</v>
      </c>
      <c r="IH193" s="2">
        <v>1378</v>
      </c>
      <c r="II193" s="2">
        <v>1420</v>
      </c>
      <c r="IJ193" s="2">
        <v>1340</v>
      </c>
      <c r="IK193" s="2">
        <v>1347</v>
      </c>
      <c r="IL193" s="2">
        <v>1369</v>
      </c>
      <c r="IM193" s="2">
        <v>1377</v>
      </c>
      <c r="IN193" s="2">
        <v>1342</v>
      </c>
      <c r="IO193" s="2">
        <v>1333</v>
      </c>
      <c r="IP193" s="2">
        <v>1301</v>
      </c>
      <c r="IQ193" s="2">
        <v>1317</v>
      </c>
      <c r="IR193" s="2">
        <v>1302</v>
      </c>
      <c r="IS193" s="2">
        <v>1299</v>
      </c>
      <c r="IT193" s="2">
        <v>1324</v>
      </c>
    </row>
    <row r="194" spans="1:254" ht="15.9" customHeight="1">
      <c r="A194" s="61" t="s">
        <v>380</v>
      </c>
      <c r="B194" s="6" t="s">
        <v>381</v>
      </c>
      <c r="C194" s="15">
        <v>8140</v>
      </c>
      <c r="D194" s="16">
        <v>90</v>
      </c>
      <c r="E194" s="13">
        <v>8050</v>
      </c>
      <c r="F194" s="13">
        <v>7990</v>
      </c>
      <c r="G194" s="13">
        <v>8150</v>
      </c>
      <c r="H194" s="13">
        <v>8220</v>
      </c>
      <c r="I194" s="13">
        <v>8080</v>
      </c>
      <c r="J194" s="13">
        <v>8190</v>
      </c>
      <c r="K194" s="13">
        <v>8060</v>
      </c>
      <c r="L194" s="13">
        <v>7910</v>
      </c>
      <c r="M194" s="13">
        <v>7730</v>
      </c>
      <c r="N194" s="13">
        <v>7590</v>
      </c>
      <c r="O194" s="13">
        <v>7550</v>
      </c>
      <c r="P194" s="13">
        <v>7540</v>
      </c>
      <c r="Q194" s="13">
        <v>7580</v>
      </c>
      <c r="R194" s="13">
        <v>7630</v>
      </c>
      <c r="S194" s="13">
        <v>7510</v>
      </c>
      <c r="T194" s="13">
        <v>7580</v>
      </c>
      <c r="U194" s="13">
        <v>7700</v>
      </c>
      <c r="V194" s="13">
        <v>7730</v>
      </c>
      <c r="W194" s="13">
        <v>7680</v>
      </c>
      <c r="X194" s="13">
        <v>7890</v>
      </c>
      <c r="Y194" s="13">
        <v>7750</v>
      </c>
      <c r="Z194" s="13">
        <v>7760</v>
      </c>
      <c r="AA194" s="13">
        <v>7640</v>
      </c>
      <c r="AB194" s="13">
        <v>7650</v>
      </c>
      <c r="AC194" s="13">
        <v>7570</v>
      </c>
      <c r="AD194" s="13">
        <v>7340</v>
      </c>
      <c r="AE194" s="13">
        <v>7480</v>
      </c>
      <c r="AF194" s="13">
        <v>7580</v>
      </c>
      <c r="AG194" s="13">
        <v>7460</v>
      </c>
      <c r="AH194" s="13">
        <v>7400</v>
      </c>
      <c r="AI194" s="13">
        <v>7250</v>
      </c>
      <c r="AJ194" s="13">
        <v>7100</v>
      </c>
      <c r="AK194" s="13">
        <v>7150</v>
      </c>
      <c r="AL194" s="13">
        <v>7240</v>
      </c>
      <c r="AM194" s="13">
        <v>7330</v>
      </c>
      <c r="AN194" s="13">
        <v>7410</v>
      </c>
      <c r="AO194" s="13">
        <v>7380</v>
      </c>
      <c r="AP194" s="13">
        <v>7410</v>
      </c>
      <c r="AQ194" s="13">
        <v>7500</v>
      </c>
      <c r="AR194" s="13">
        <v>7470</v>
      </c>
      <c r="AS194" s="13">
        <v>7280</v>
      </c>
      <c r="AT194" s="13">
        <v>7230</v>
      </c>
      <c r="AU194" s="13">
        <v>7430</v>
      </c>
      <c r="AV194" s="13">
        <v>7360</v>
      </c>
      <c r="AW194" s="13">
        <v>7310</v>
      </c>
      <c r="AX194" s="13">
        <v>7490</v>
      </c>
      <c r="AY194" s="13">
        <v>7570</v>
      </c>
      <c r="AZ194" s="13">
        <v>7750</v>
      </c>
      <c r="BA194" s="13">
        <v>7790</v>
      </c>
      <c r="BB194" s="13">
        <v>7780</v>
      </c>
      <c r="BC194" s="13">
        <v>7870</v>
      </c>
      <c r="BD194" s="13">
        <v>8160</v>
      </c>
      <c r="BE194" s="13">
        <v>8080</v>
      </c>
      <c r="BF194" s="13">
        <v>8130</v>
      </c>
      <c r="BG194" s="13">
        <v>7980</v>
      </c>
      <c r="BH194" s="13">
        <v>8070</v>
      </c>
      <c r="BI194" s="13">
        <v>8000</v>
      </c>
      <c r="BJ194" s="13">
        <v>7800</v>
      </c>
      <c r="BK194" s="13">
        <v>8130</v>
      </c>
      <c r="BL194" s="13">
        <v>8330</v>
      </c>
      <c r="BM194" s="67">
        <v>8590</v>
      </c>
      <c r="BN194" s="67">
        <v>7690</v>
      </c>
      <c r="BO194" s="67">
        <v>7740</v>
      </c>
      <c r="BP194" s="67">
        <v>7870</v>
      </c>
      <c r="BQ194" s="67">
        <v>8000</v>
      </c>
      <c r="BR194" s="67">
        <v>8130</v>
      </c>
      <c r="BS194" s="67">
        <v>8120</v>
      </c>
      <c r="BT194" s="67">
        <v>8190</v>
      </c>
      <c r="BU194" s="67">
        <v>8210</v>
      </c>
      <c r="BV194" s="67">
        <v>8100</v>
      </c>
      <c r="BW194" s="67">
        <v>8120</v>
      </c>
      <c r="BX194" s="67">
        <v>8210</v>
      </c>
      <c r="BY194" s="67">
        <v>8250</v>
      </c>
      <c r="BZ194" s="67">
        <v>8260</v>
      </c>
      <c r="CA194" s="516">
        <v>8190</v>
      </c>
      <c r="CB194" s="516">
        <v>8200</v>
      </c>
      <c r="CC194" s="516">
        <v>8240</v>
      </c>
      <c r="CD194" s="516">
        <v>8030</v>
      </c>
      <c r="CE194" s="516">
        <v>8090</v>
      </c>
      <c r="CF194" s="516">
        <v>8240</v>
      </c>
      <c r="CG194" s="516">
        <v>8470</v>
      </c>
      <c r="CH194" s="516">
        <v>8580</v>
      </c>
      <c r="CI194" s="516">
        <v>8580</v>
      </c>
      <c r="CJ194" s="516">
        <v>8410</v>
      </c>
      <c r="CK194" s="516">
        <v>8420</v>
      </c>
      <c r="CL194" s="516">
        <v>8200</v>
      </c>
      <c r="CM194" s="516">
        <v>8260</v>
      </c>
      <c r="CN194" s="516">
        <v>8260</v>
      </c>
      <c r="CO194" s="516">
        <v>8430</v>
      </c>
      <c r="CP194" s="516">
        <v>8360</v>
      </c>
      <c r="CQ194" s="516">
        <v>8060</v>
      </c>
      <c r="CR194" s="516">
        <v>8100</v>
      </c>
      <c r="CS194" s="516">
        <v>7960</v>
      </c>
      <c r="CT194" s="516">
        <v>7820</v>
      </c>
      <c r="CU194" s="516">
        <v>7980</v>
      </c>
      <c r="CV194" s="516">
        <v>8030</v>
      </c>
      <c r="CW194" s="516">
        <v>7950</v>
      </c>
      <c r="CX194" s="516">
        <v>7770</v>
      </c>
      <c r="CY194" s="516">
        <v>7820</v>
      </c>
      <c r="CZ194" s="516">
        <v>7650</v>
      </c>
      <c r="DA194" s="2">
        <v>7740</v>
      </c>
      <c r="DB194" s="2">
        <v>7570</v>
      </c>
      <c r="DC194" s="2">
        <v>7630</v>
      </c>
      <c r="DD194" s="2">
        <v>7760</v>
      </c>
      <c r="DE194" s="2">
        <v>7780</v>
      </c>
      <c r="DF194" s="2">
        <v>7720</v>
      </c>
      <c r="DG194" s="2">
        <v>7600</v>
      </c>
      <c r="DH194" s="2">
        <v>7490</v>
      </c>
      <c r="DI194" s="2">
        <v>7430</v>
      </c>
      <c r="DJ194" s="2">
        <v>7290</v>
      </c>
      <c r="DK194" s="2">
        <v>7340</v>
      </c>
      <c r="DL194" s="2">
        <v>7290</v>
      </c>
      <c r="DM194" s="2">
        <v>7110</v>
      </c>
      <c r="DN194" s="2">
        <v>7220</v>
      </c>
      <c r="DO194" s="2">
        <v>7160</v>
      </c>
      <c r="DP194" s="2">
        <v>7100</v>
      </c>
      <c r="DQ194" s="2">
        <v>7070</v>
      </c>
      <c r="DR194" s="2">
        <v>7070</v>
      </c>
      <c r="DS194" s="2">
        <v>7030</v>
      </c>
      <c r="DT194" s="2">
        <v>6990</v>
      </c>
      <c r="DU194" s="2">
        <v>6900</v>
      </c>
      <c r="DV194" s="2">
        <v>6960</v>
      </c>
      <c r="DW194" s="2">
        <v>6910</v>
      </c>
      <c r="DX194" s="2">
        <v>6840</v>
      </c>
      <c r="DY194" s="2">
        <v>6820</v>
      </c>
      <c r="DZ194" s="2">
        <v>6770</v>
      </c>
      <c r="EA194" s="2">
        <v>6710</v>
      </c>
      <c r="EB194" s="2">
        <v>6690</v>
      </c>
      <c r="EC194" s="2">
        <v>6640</v>
      </c>
      <c r="ED194" s="2">
        <v>6750</v>
      </c>
      <c r="EE194" s="2">
        <v>6720</v>
      </c>
      <c r="EF194" s="2">
        <v>6750</v>
      </c>
      <c r="EG194" s="2">
        <v>6710</v>
      </c>
      <c r="EH194" s="2">
        <v>6670</v>
      </c>
      <c r="EI194" s="2">
        <v>6850</v>
      </c>
      <c r="EJ194" s="2">
        <v>6660</v>
      </c>
      <c r="EK194" s="2">
        <v>6600</v>
      </c>
      <c r="EL194" s="2">
        <v>6530</v>
      </c>
      <c r="EM194" s="2">
        <v>6510</v>
      </c>
      <c r="EN194" s="2">
        <v>6390</v>
      </c>
      <c r="EO194" s="2">
        <v>6400</v>
      </c>
      <c r="EP194" s="2">
        <v>6360</v>
      </c>
      <c r="EQ194" s="2">
        <v>6350</v>
      </c>
      <c r="ER194" s="2">
        <v>6350</v>
      </c>
      <c r="ES194" s="2">
        <v>6330</v>
      </c>
      <c r="ET194" s="2">
        <v>6390</v>
      </c>
      <c r="EU194" s="2">
        <v>6380</v>
      </c>
      <c r="EV194" s="2">
        <v>6530</v>
      </c>
      <c r="EW194" s="2">
        <v>6520</v>
      </c>
      <c r="EX194" s="2">
        <v>6480</v>
      </c>
      <c r="EY194" s="2">
        <v>6490</v>
      </c>
      <c r="EZ194" s="2">
        <v>6430</v>
      </c>
      <c r="FA194" s="2">
        <v>6500</v>
      </c>
      <c r="FB194" s="2">
        <v>6520</v>
      </c>
      <c r="FC194" s="2">
        <v>6440</v>
      </c>
      <c r="FD194" s="2">
        <v>6540</v>
      </c>
      <c r="FE194" s="2">
        <v>6510</v>
      </c>
      <c r="FF194" s="2">
        <v>6400</v>
      </c>
      <c r="FG194" s="2">
        <v>6410</v>
      </c>
      <c r="FH194" s="2">
        <v>6490</v>
      </c>
      <c r="FI194" s="2">
        <v>6420</v>
      </c>
      <c r="FJ194" s="2">
        <v>6350</v>
      </c>
      <c r="FK194" s="2">
        <v>6400</v>
      </c>
      <c r="FL194" s="2">
        <v>6300</v>
      </c>
      <c r="FM194" s="2">
        <v>6270</v>
      </c>
      <c r="FN194" s="2">
        <v>6310</v>
      </c>
      <c r="FO194" s="2">
        <v>6340</v>
      </c>
      <c r="FP194" s="2">
        <v>6370</v>
      </c>
      <c r="FQ194" s="2">
        <v>6380</v>
      </c>
      <c r="FR194" s="2">
        <v>6360</v>
      </c>
      <c r="FS194" s="2">
        <v>6320</v>
      </c>
      <c r="FT194" s="2">
        <v>6380</v>
      </c>
      <c r="FU194" s="2">
        <v>6270</v>
      </c>
      <c r="FV194" s="2">
        <v>6300</v>
      </c>
      <c r="FW194" s="2">
        <v>6230</v>
      </c>
      <c r="FX194" s="2">
        <v>6190</v>
      </c>
      <c r="FY194" s="2">
        <v>6180</v>
      </c>
      <c r="FZ194" s="2">
        <v>6190</v>
      </c>
      <c r="GA194" s="2">
        <v>6160</v>
      </c>
      <c r="GB194" s="2">
        <v>6100</v>
      </c>
      <c r="GC194" s="2">
        <v>6210</v>
      </c>
      <c r="GD194" s="2">
        <v>6070</v>
      </c>
      <c r="GE194" s="2">
        <v>6020</v>
      </c>
      <c r="GF194" s="2">
        <v>6040</v>
      </c>
      <c r="GG194" s="2">
        <v>6040</v>
      </c>
      <c r="GH194" s="2">
        <v>6030</v>
      </c>
      <c r="GI194" s="2">
        <v>6010</v>
      </c>
      <c r="GJ194" s="2">
        <v>6000</v>
      </c>
      <c r="GK194" s="2">
        <v>6100</v>
      </c>
      <c r="GL194" s="2">
        <v>6100</v>
      </c>
      <c r="GM194" s="2">
        <v>6130</v>
      </c>
      <c r="GN194" s="2">
        <v>6190</v>
      </c>
      <c r="GO194" s="2">
        <v>6170</v>
      </c>
      <c r="GP194" s="2">
        <v>6140</v>
      </c>
      <c r="GQ194" s="2">
        <v>6170</v>
      </c>
      <c r="GR194" s="2">
        <v>6200</v>
      </c>
      <c r="GS194" s="2">
        <v>6210</v>
      </c>
      <c r="GT194" s="2">
        <v>6210</v>
      </c>
      <c r="GU194" s="2">
        <v>6250</v>
      </c>
      <c r="GV194" s="2">
        <v>6210</v>
      </c>
      <c r="GW194" s="2">
        <v>6200</v>
      </c>
      <c r="GX194" s="2">
        <v>6210</v>
      </c>
      <c r="GY194" s="2">
        <v>6230</v>
      </c>
      <c r="GZ194" s="2">
        <v>6220</v>
      </c>
      <c r="HA194" s="2">
        <v>6170</v>
      </c>
      <c r="HB194" s="2">
        <v>6100</v>
      </c>
      <c r="HC194" s="2">
        <v>6160</v>
      </c>
      <c r="HD194" s="2">
        <v>6210</v>
      </c>
      <c r="HE194" s="2">
        <v>6220</v>
      </c>
      <c r="HF194" s="2">
        <v>6360</v>
      </c>
      <c r="HG194" s="2">
        <v>6340</v>
      </c>
      <c r="HH194" s="2">
        <v>6330</v>
      </c>
      <c r="HI194" s="2">
        <v>6330</v>
      </c>
      <c r="HJ194" s="2">
        <v>6350</v>
      </c>
      <c r="HK194" s="2">
        <v>6380</v>
      </c>
      <c r="HL194" s="2">
        <v>6370</v>
      </c>
      <c r="HM194" s="2">
        <v>6380</v>
      </c>
      <c r="HN194" s="2">
        <v>6470</v>
      </c>
      <c r="HO194" s="2">
        <v>6490</v>
      </c>
      <c r="HP194" s="2">
        <v>6530</v>
      </c>
      <c r="HQ194" s="2">
        <v>6520</v>
      </c>
      <c r="HR194" s="2">
        <v>6560</v>
      </c>
      <c r="HS194" s="2">
        <v>6600</v>
      </c>
      <c r="HT194" s="2">
        <v>6600</v>
      </c>
      <c r="HU194" s="2">
        <v>6580</v>
      </c>
      <c r="HV194" s="2">
        <v>6520</v>
      </c>
      <c r="HW194" s="2">
        <v>6560</v>
      </c>
      <c r="HX194" s="2">
        <v>6550</v>
      </c>
      <c r="HY194" s="2">
        <v>6580</v>
      </c>
      <c r="HZ194" s="2">
        <v>6600</v>
      </c>
      <c r="IA194" s="2">
        <v>6610</v>
      </c>
      <c r="IB194" s="2">
        <v>6620</v>
      </c>
      <c r="IC194" s="2">
        <v>6590</v>
      </c>
      <c r="ID194" s="2">
        <v>6630</v>
      </c>
      <c r="IE194" s="2">
        <v>6650</v>
      </c>
      <c r="IF194" s="2">
        <v>6600</v>
      </c>
      <c r="IG194" s="2">
        <v>6540</v>
      </c>
      <c r="IH194" s="2">
        <v>6490</v>
      </c>
      <c r="II194" s="2">
        <v>6500</v>
      </c>
      <c r="IJ194" s="2">
        <v>6530</v>
      </c>
      <c r="IK194" s="2">
        <v>6680</v>
      </c>
      <c r="IL194" s="2">
        <v>6300</v>
      </c>
      <c r="IM194" s="2">
        <v>6230</v>
      </c>
      <c r="IN194" s="2">
        <v>6100</v>
      </c>
      <c r="IO194" s="2">
        <v>6100</v>
      </c>
      <c r="IP194" s="2">
        <v>6100</v>
      </c>
      <c r="IQ194" s="2">
        <v>6070</v>
      </c>
      <c r="IR194" s="2">
        <v>6040</v>
      </c>
      <c r="IS194" s="2">
        <v>5990</v>
      </c>
      <c r="IT194" s="2">
        <v>5960</v>
      </c>
    </row>
    <row r="195" spans="1:254" ht="15.9" customHeight="1">
      <c r="A195" s="61" t="s">
        <v>382</v>
      </c>
      <c r="B195" s="6" t="s">
        <v>383</v>
      </c>
      <c r="C195" s="15">
        <v>8600</v>
      </c>
      <c r="D195" s="16">
        <v>-280</v>
      </c>
      <c r="E195" s="13">
        <v>8880</v>
      </c>
      <c r="F195" s="13">
        <v>9370</v>
      </c>
      <c r="G195" s="13">
        <v>8740</v>
      </c>
      <c r="H195" s="13">
        <v>8190</v>
      </c>
      <c r="I195" s="13">
        <v>8300</v>
      </c>
      <c r="J195" s="13">
        <v>7160</v>
      </c>
      <c r="K195" s="13">
        <v>7250</v>
      </c>
      <c r="L195" s="13">
        <v>7550</v>
      </c>
      <c r="M195" s="13">
        <v>8620</v>
      </c>
      <c r="N195" s="13">
        <v>8920</v>
      </c>
      <c r="O195" s="13">
        <v>8940</v>
      </c>
      <c r="P195" s="13">
        <v>7440</v>
      </c>
      <c r="Q195" s="13">
        <v>7200</v>
      </c>
      <c r="R195" s="13">
        <v>7010</v>
      </c>
      <c r="S195" s="13">
        <v>8000</v>
      </c>
      <c r="T195" s="13">
        <v>8260</v>
      </c>
      <c r="U195" s="13">
        <v>8100</v>
      </c>
      <c r="V195" s="13">
        <v>8430</v>
      </c>
      <c r="W195" s="13">
        <v>9090</v>
      </c>
      <c r="X195" s="13">
        <v>8330</v>
      </c>
      <c r="Y195" s="13">
        <v>8150</v>
      </c>
      <c r="Z195" s="13">
        <v>8440</v>
      </c>
      <c r="AA195" s="13">
        <v>9060</v>
      </c>
      <c r="AB195" s="13">
        <v>9280</v>
      </c>
      <c r="AC195" s="13">
        <v>8950</v>
      </c>
      <c r="AD195" s="13">
        <v>9720</v>
      </c>
      <c r="AE195" s="13">
        <v>9530</v>
      </c>
      <c r="AF195" s="13">
        <v>9140</v>
      </c>
      <c r="AG195" s="13">
        <v>9460</v>
      </c>
      <c r="AH195" s="13">
        <v>10260</v>
      </c>
      <c r="AI195" s="13">
        <v>9800</v>
      </c>
      <c r="AJ195" s="13">
        <v>10590</v>
      </c>
      <c r="AK195" s="13">
        <v>11590</v>
      </c>
      <c r="AL195" s="13">
        <v>10470</v>
      </c>
      <c r="AM195" s="13">
        <v>10280</v>
      </c>
      <c r="AN195" s="13">
        <v>9440</v>
      </c>
      <c r="AO195" s="13">
        <v>9300</v>
      </c>
      <c r="AP195" s="13">
        <v>9300</v>
      </c>
      <c r="AQ195" s="13">
        <v>9100</v>
      </c>
      <c r="AR195" s="13">
        <v>7940</v>
      </c>
      <c r="AS195" s="13">
        <v>7880</v>
      </c>
      <c r="AT195" s="13">
        <v>8270</v>
      </c>
      <c r="AU195" s="13">
        <v>8230</v>
      </c>
      <c r="AV195" s="13">
        <v>9100</v>
      </c>
      <c r="AW195" s="13">
        <v>9020</v>
      </c>
      <c r="AX195" s="13">
        <v>7950</v>
      </c>
      <c r="AY195" s="13">
        <v>8010</v>
      </c>
      <c r="AZ195" s="13">
        <v>8120</v>
      </c>
      <c r="BA195" s="13">
        <v>8690</v>
      </c>
      <c r="BB195" s="13">
        <v>8540</v>
      </c>
      <c r="BC195" s="13">
        <v>8530</v>
      </c>
      <c r="BD195" s="13">
        <v>8820</v>
      </c>
      <c r="BE195" s="13">
        <v>9220</v>
      </c>
      <c r="BF195" s="13">
        <v>8930</v>
      </c>
      <c r="BG195" s="13">
        <v>8720</v>
      </c>
      <c r="BH195" s="13">
        <v>8760</v>
      </c>
      <c r="BI195" s="13">
        <v>8550</v>
      </c>
      <c r="BJ195" s="13">
        <v>9200</v>
      </c>
      <c r="BK195" s="13">
        <v>9460</v>
      </c>
      <c r="BL195" s="13">
        <v>9800</v>
      </c>
      <c r="BM195" s="67">
        <v>9430</v>
      </c>
      <c r="BN195" s="67">
        <v>9620</v>
      </c>
      <c r="BO195" s="67">
        <v>9610</v>
      </c>
      <c r="BP195" s="67">
        <v>9580</v>
      </c>
      <c r="BQ195" s="67">
        <v>9150</v>
      </c>
      <c r="BR195" s="67">
        <v>8090</v>
      </c>
      <c r="BS195" s="67">
        <v>7530</v>
      </c>
      <c r="BT195" s="67">
        <v>7750</v>
      </c>
      <c r="BU195" s="67">
        <v>7230</v>
      </c>
      <c r="BV195" s="67">
        <v>7480</v>
      </c>
      <c r="BW195" s="67">
        <v>7200</v>
      </c>
      <c r="BX195" s="67">
        <v>7000</v>
      </c>
      <c r="BY195" s="67">
        <v>6810</v>
      </c>
      <c r="BZ195" s="67">
        <v>6700</v>
      </c>
      <c r="CA195" s="516">
        <v>6700</v>
      </c>
      <c r="CB195" s="516">
        <v>6760</v>
      </c>
      <c r="CC195" s="516">
        <v>6760</v>
      </c>
      <c r="CD195" s="516">
        <v>6930</v>
      </c>
      <c r="CE195" s="516">
        <v>6940</v>
      </c>
      <c r="CF195" s="516">
        <v>6980</v>
      </c>
      <c r="CG195" s="516">
        <v>6850</v>
      </c>
      <c r="CH195" s="516">
        <v>6810</v>
      </c>
      <c r="CI195" s="516">
        <v>6510</v>
      </c>
      <c r="CJ195" s="516">
        <v>6490</v>
      </c>
      <c r="CK195" s="516">
        <v>6580</v>
      </c>
      <c r="CL195" s="516">
        <v>6320</v>
      </c>
      <c r="CM195" s="516">
        <v>6750</v>
      </c>
      <c r="CN195" s="516">
        <v>6280</v>
      </c>
      <c r="CO195" s="516">
        <v>6600</v>
      </c>
      <c r="CP195" s="516">
        <v>6500</v>
      </c>
      <c r="CQ195" s="516">
        <v>6460</v>
      </c>
      <c r="CR195" s="516">
        <v>6430</v>
      </c>
      <c r="CS195" s="516">
        <v>5920</v>
      </c>
      <c r="CT195" s="516">
        <v>5740</v>
      </c>
      <c r="CU195" s="516">
        <v>6010</v>
      </c>
      <c r="CV195" s="516">
        <v>6310</v>
      </c>
      <c r="CW195" s="516">
        <v>6020</v>
      </c>
      <c r="CX195" s="516">
        <v>6140</v>
      </c>
      <c r="CY195" s="516">
        <v>6050</v>
      </c>
      <c r="CZ195" s="516">
        <v>6280</v>
      </c>
      <c r="DA195" s="2">
        <v>6580</v>
      </c>
      <c r="DB195" s="2">
        <v>6170</v>
      </c>
      <c r="DC195" s="2">
        <v>5860</v>
      </c>
      <c r="DD195" s="2">
        <v>6300</v>
      </c>
      <c r="DE195" s="2">
        <v>6280</v>
      </c>
      <c r="DF195" s="2">
        <v>5930</v>
      </c>
      <c r="DG195" s="2">
        <v>6370</v>
      </c>
      <c r="DH195" s="2">
        <v>6450</v>
      </c>
      <c r="DI195" s="2">
        <v>6350</v>
      </c>
      <c r="DJ195" s="2">
        <v>6250</v>
      </c>
      <c r="DK195" s="2">
        <v>6240</v>
      </c>
      <c r="DL195" s="2">
        <v>6570</v>
      </c>
      <c r="DM195" s="2">
        <v>6450</v>
      </c>
      <c r="DN195" s="2">
        <v>6520</v>
      </c>
      <c r="DO195" s="2">
        <v>6550</v>
      </c>
      <c r="DP195" s="2">
        <v>6280</v>
      </c>
      <c r="DQ195" s="2">
        <v>6010</v>
      </c>
      <c r="DR195" s="2">
        <v>6320</v>
      </c>
      <c r="DS195" s="2">
        <v>6050</v>
      </c>
      <c r="DT195" s="2">
        <v>6100</v>
      </c>
      <c r="DU195" s="2">
        <v>5930</v>
      </c>
      <c r="DV195" s="2">
        <v>5890</v>
      </c>
      <c r="DW195" s="2">
        <v>5920</v>
      </c>
      <c r="DX195" s="2">
        <v>5970</v>
      </c>
      <c r="DY195" s="2">
        <v>5920</v>
      </c>
      <c r="DZ195" s="2">
        <v>5670</v>
      </c>
      <c r="EA195" s="2">
        <v>5930</v>
      </c>
      <c r="EB195" s="2">
        <v>6410</v>
      </c>
      <c r="EC195" s="2">
        <v>6500</v>
      </c>
      <c r="ED195" s="2">
        <v>6790</v>
      </c>
      <c r="EE195" s="2">
        <v>6660</v>
      </c>
      <c r="EF195" s="2">
        <v>6760</v>
      </c>
      <c r="EG195" s="2">
        <v>6630</v>
      </c>
      <c r="EH195" s="2">
        <v>6080</v>
      </c>
      <c r="EI195" s="2">
        <v>5890</v>
      </c>
      <c r="EJ195" s="2">
        <v>5920</v>
      </c>
      <c r="EK195" s="2">
        <v>5940</v>
      </c>
      <c r="EL195" s="2">
        <v>5570</v>
      </c>
      <c r="EM195" s="2">
        <v>5580</v>
      </c>
      <c r="EN195" s="2">
        <v>5460</v>
      </c>
      <c r="EO195" s="2">
        <v>5260</v>
      </c>
      <c r="EP195" s="2">
        <v>5220</v>
      </c>
      <c r="EQ195" s="2">
        <v>5200</v>
      </c>
      <c r="ER195" s="2">
        <v>5120</v>
      </c>
      <c r="ES195" s="2">
        <v>5140</v>
      </c>
      <c r="ET195" s="2">
        <v>5030</v>
      </c>
      <c r="EU195" s="2">
        <v>5050</v>
      </c>
      <c r="EV195" s="2">
        <v>4960</v>
      </c>
      <c r="EW195" s="2">
        <v>4965</v>
      </c>
      <c r="EX195" s="2">
        <v>4900</v>
      </c>
      <c r="EY195" s="2">
        <v>4880</v>
      </c>
      <c r="EZ195" s="2">
        <v>4935</v>
      </c>
      <c r="FA195" s="2">
        <v>4890</v>
      </c>
      <c r="FB195" s="2">
        <v>4810</v>
      </c>
      <c r="FC195" s="2">
        <v>4645</v>
      </c>
      <c r="FD195" s="2">
        <v>4605</v>
      </c>
      <c r="FE195" s="2">
        <v>4690</v>
      </c>
      <c r="FF195" s="2">
        <v>4740</v>
      </c>
      <c r="FG195" s="2">
        <v>4770</v>
      </c>
      <c r="FH195" s="2">
        <v>4820</v>
      </c>
      <c r="FI195" s="2">
        <v>4985</v>
      </c>
      <c r="FJ195" s="2">
        <v>4985</v>
      </c>
      <c r="FK195" s="2">
        <v>4885</v>
      </c>
      <c r="FL195" s="2">
        <v>4815</v>
      </c>
      <c r="FM195" s="2">
        <v>4870</v>
      </c>
      <c r="FN195" s="2">
        <v>4840</v>
      </c>
      <c r="FO195" s="2">
        <v>4920</v>
      </c>
      <c r="FP195" s="2">
        <v>4895</v>
      </c>
      <c r="FQ195" s="2">
        <v>4890</v>
      </c>
      <c r="FR195" s="2">
        <v>4760</v>
      </c>
      <c r="FS195" s="2">
        <v>4825</v>
      </c>
      <c r="FT195" s="2">
        <v>4730</v>
      </c>
      <c r="FU195" s="2">
        <v>4890</v>
      </c>
      <c r="FV195" s="2">
        <v>4665</v>
      </c>
      <c r="FW195" s="2">
        <v>4600</v>
      </c>
      <c r="FX195" s="2">
        <v>4725</v>
      </c>
      <c r="FY195" s="2">
        <v>4495</v>
      </c>
      <c r="FZ195" s="2">
        <v>4810</v>
      </c>
      <c r="GA195" s="2">
        <v>4705</v>
      </c>
      <c r="GB195" s="2">
        <v>4755</v>
      </c>
      <c r="GC195" s="2">
        <v>4830</v>
      </c>
      <c r="GD195" s="2">
        <v>4735</v>
      </c>
      <c r="GE195" s="2">
        <v>4880</v>
      </c>
      <c r="GF195" s="2">
        <v>4730</v>
      </c>
      <c r="GG195" s="2">
        <v>4925</v>
      </c>
      <c r="GH195" s="2">
        <v>5070</v>
      </c>
      <c r="GI195" s="2">
        <v>4985</v>
      </c>
      <c r="GJ195" s="2">
        <v>4990</v>
      </c>
      <c r="GK195" s="2">
        <v>4755</v>
      </c>
      <c r="GL195" s="2">
        <v>4800</v>
      </c>
      <c r="GM195" s="2">
        <v>4610</v>
      </c>
      <c r="GN195" s="2">
        <v>4390</v>
      </c>
      <c r="GO195" s="2">
        <v>4220</v>
      </c>
      <c r="GP195" s="2">
        <v>4155</v>
      </c>
      <c r="GQ195" s="2">
        <v>4245</v>
      </c>
      <c r="GR195" s="2">
        <v>4160</v>
      </c>
      <c r="GS195" s="2">
        <v>4215</v>
      </c>
      <c r="GT195" s="2">
        <v>4130</v>
      </c>
      <c r="GU195" s="2">
        <v>4035</v>
      </c>
      <c r="GV195" s="2">
        <v>4150</v>
      </c>
      <c r="GW195" s="2">
        <v>4265</v>
      </c>
      <c r="GX195" s="2">
        <v>4140</v>
      </c>
      <c r="GY195" s="2">
        <v>4225</v>
      </c>
      <c r="GZ195" s="2">
        <v>4140</v>
      </c>
      <c r="HA195" s="2">
        <v>4080</v>
      </c>
      <c r="HB195" s="2">
        <v>3960</v>
      </c>
      <c r="HC195" s="2">
        <v>3940</v>
      </c>
      <c r="HD195" s="2">
        <v>4000</v>
      </c>
      <c r="HE195" s="2">
        <v>4015</v>
      </c>
      <c r="HF195" s="2">
        <v>4050</v>
      </c>
      <c r="HG195" s="2">
        <v>4170</v>
      </c>
      <c r="HH195" s="2">
        <v>4320</v>
      </c>
      <c r="HI195" s="2">
        <v>4155</v>
      </c>
      <c r="HJ195" s="2">
        <v>4040</v>
      </c>
      <c r="HK195" s="2">
        <v>4065</v>
      </c>
      <c r="HL195" s="2">
        <v>3975</v>
      </c>
      <c r="HM195" s="2">
        <v>4040</v>
      </c>
      <c r="HN195" s="2">
        <v>3960</v>
      </c>
      <c r="HO195" s="2">
        <v>4000</v>
      </c>
      <c r="HP195" s="2">
        <v>3920</v>
      </c>
      <c r="HQ195" s="2">
        <v>3840</v>
      </c>
      <c r="HR195" s="2">
        <v>3820</v>
      </c>
      <c r="HS195" s="2">
        <v>3780</v>
      </c>
      <c r="HT195" s="2">
        <v>3760</v>
      </c>
      <c r="HU195" s="2">
        <v>3775</v>
      </c>
      <c r="HV195" s="2">
        <v>3770</v>
      </c>
      <c r="HW195" s="2">
        <v>3780</v>
      </c>
      <c r="HX195" s="2">
        <v>3900</v>
      </c>
      <c r="HY195" s="2">
        <v>3800</v>
      </c>
      <c r="HZ195" s="2">
        <v>3790</v>
      </c>
      <c r="IA195" s="2">
        <v>3725</v>
      </c>
      <c r="IB195" s="2">
        <v>3700</v>
      </c>
      <c r="IC195" s="2">
        <v>3730</v>
      </c>
      <c r="ID195" s="2">
        <v>3680</v>
      </c>
      <c r="IE195" s="2">
        <v>3715</v>
      </c>
      <c r="IF195" s="2">
        <v>3775</v>
      </c>
      <c r="IG195" s="2">
        <v>3735</v>
      </c>
      <c r="IH195" s="2">
        <v>3750</v>
      </c>
      <c r="II195" s="2">
        <v>3725</v>
      </c>
      <c r="IJ195" s="2">
        <v>3755</v>
      </c>
      <c r="IK195" s="2">
        <v>3765</v>
      </c>
      <c r="IL195" s="2">
        <v>3710</v>
      </c>
      <c r="IM195" s="2">
        <v>3710</v>
      </c>
      <c r="IN195" s="2">
        <v>3685</v>
      </c>
      <c r="IO195" s="2">
        <v>3710</v>
      </c>
      <c r="IP195" s="2">
        <v>3700</v>
      </c>
      <c r="IQ195" s="2">
        <v>3590</v>
      </c>
      <c r="IR195" s="2">
        <v>3650</v>
      </c>
      <c r="IS195" s="2">
        <v>3615</v>
      </c>
      <c r="IT195" s="2">
        <v>3630</v>
      </c>
    </row>
    <row r="196" spans="1:254" ht="15.9" customHeight="1">
      <c r="A196" s="61" t="s">
        <v>384</v>
      </c>
      <c r="B196" s="6" t="s">
        <v>385</v>
      </c>
      <c r="C196" s="15">
        <v>22380</v>
      </c>
      <c r="D196" s="16">
        <v>-1940</v>
      </c>
      <c r="E196" s="13">
        <v>24320</v>
      </c>
      <c r="F196" s="13">
        <v>25500</v>
      </c>
      <c r="G196" s="13">
        <v>23900</v>
      </c>
      <c r="H196" s="13">
        <v>22930</v>
      </c>
      <c r="I196" s="13">
        <v>22380</v>
      </c>
      <c r="J196" s="13">
        <v>20450</v>
      </c>
      <c r="K196" s="13">
        <v>20230</v>
      </c>
      <c r="L196" s="13">
        <v>21630</v>
      </c>
      <c r="M196" s="13">
        <v>23130</v>
      </c>
      <c r="N196" s="13">
        <v>23430</v>
      </c>
      <c r="O196" s="13">
        <v>24130</v>
      </c>
      <c r="P196" s="13">
        <v>23910</v>
      </c>
      <c r="Q196" s="13">
        <v>23980</v>
      </c>
      <c r="R196" s="13">
        <v>23000</v>
      </c>
      <c r="S196" s="13">
        <v>24110</v>
      </c>
      <c r="T196" s="13">
        <v>25250</v>
      </c>
      <c r="U196" s="13">
        <v>24020</v>
      </c>
      <c r="V196" s="13">
        <v>23490</v>
      </c>
      <c r="W196" s="13">
        <v>24740</v>
      </c>
      <c r="X196" s="13">
        <v>24250</v>
      </c>
      <c r="Y196" s="13">
        <v>23750</v>
      </c>
      <c r="Z196" s="13">
        <v>24150</v>
      </c>
      <c r="AA196" s="13">
        <v>25730</v>
      </c>
      <c r="AB196" s="13">
        <v>26630</v>
      </c>
      <c r="AC196" s="13">
        <v>25750</v>
      </c>
      <c r="AD196" s="13">
        <v>27610</v>
      </c>
      <c r="AE196" s="13">
        <v>27440</v>
      </c>
      <c r="AF196" s="13">
        <v>26830</v>
      </c>
      <c r="AG196" s="13">
        <v>26930</v>
      </c>
      <c r="AH196" s="13">
        <v>27570</v>
      </c>
      <c r="AI196" s="13">
        <v>27190</v>
      </c>
      <c r="AJ196" s="13">
        <v>26950</v>
      </c>
      <c r="AK196" s="13">
        <v>28050</v>
      </c>
      <c r="AL196" s="13">
        <v>27070</v>
      </c>
      <c r="AM196" s="13">
        <v>27070</v>
      </c>
      <c r="AN196" s="13">
        <v>26340</v>
      </c>
      <c r="AO196" s="13">
        <v>26410</v>
      </c>
      <c r="AP196" s="13">
        <v>26190</v>
      </c>
      <c r="AQ196" s="13">
        <v>24160</v>
      </c>
      <c r="AR196" s="13">
        <v>23150</v>
      </c>
      <c r="AS196" s="13">
        <v>22470</v>
      </c>
      <c r="AT196" s="13">
        <v>22700</v>
      </c>
      <c r="AU196" s="13">
        <v>21800</v>
      </c>
      <c r="AV196" s="13">
        <v>22740</v>
      </c>
      <c r="AW196" s="13">
        <v>23020</v>
      </c>
      <c r="AX196" s="13">
        <v>23580</v>
      </c>
      <c r="AY196" s="13">
        <v>23160</v>
      </c>
      <c r="AZ196" s="13">
        <v>23300</v>
      </c>
      <c r="BA196" s="13">
        <v>23320</v>
      </c>
      <c r="BB196" s="13">
        <v>23470</v>
      </c>
      <c r="BC196" s="13">
        <v>23780</v>
      </c>
      <c r="BD196" s="13">
        <v>24020</v>
      </c>
      <c r="BE196" s="13">
        <v>23890</v>
      </c>
      <c r="BF196" s="13">
        <v>24250</v>
      </c>
      <c r="BG196" s="13">
        <v>23440</v>
      </c>
      <c r="BH196" s="13">
        <v>22750</v>
      </c>
      <c r="BI196" s="13">
        <v>22810</v>
      </c>
      <c r="BJ196" s="13">
        <v>23800</v>
      </c>
      <c r="BK196" s="13">
        <v>23990</v>
      </c>
      <c r="BL196" s="13">
        <v>25680</v>
      </c>
      <c r="BM196" s="67">
        <v>24970</v>
      </c>
      <c r="BN196" s="67">
        <v>24600</v>
      </c>
      <c r="BO196" s="67">
        <v>23830</v>
      </c>
      <c r="BP196" s="67">
        <v>23710</v>
      </c>
      <c r="BQ196" s="67">
        <v>23800</v>
      </c>
      <c r="BR196" s="67">
        <v>22600</v>
      </c>
      <c r="BS196" s="67">
        <v>23440</v>
      </c>
      <c r="BT196" s="67">
        <v>23320</v>
      </c>
      <c r="BU196" s="67">
        <v>23270</v>
      </c>
      <c r="BV196" s="67">
        <v>23320</v>
      </c>
      <c r="BW196" s="67">
        <v>23060</v>
      </c>
      <c r="BX196" s="67">
        <v>23410</v>
      </c>
      <c r="BY196" s="67">
        <v>23020</v>
      </c>
      <c r="BZ196" s="67">
        <v>22810</v>
      </c>
      <c r="CA196" s="516">
        <v>23140</v>
      </c>
      <c r="CB196" s="516">
        <v>23680</v>
      </c>
      <c r="CC196" s="516">
        <v>23980</v>
      </c>
      <c r="CD196" s="516">
        <v>24000</v>
      </c>
      <c r="CE196" s="516">
        <v>23230</v>
      </c>
      <c r="CF196" s="516">
        <v>22960</v>
      </c>
      <c r="CG196" s="516">
        <v>22670</v>
      </c>
      <c r="CH196" s="516">
        <v>22650</v>
      </c>
      <c r="CI196" s="516">
        <v>21010</v>
      </c>
      <c r="CJ196" s="516">
        <v>21410</v>
      </c>
      <c r="CK196" s="516">
        <v>20880</v>
      </c>
      <c r="CL196" s="516">
        <v>20420</v>
      </c>
      <c r="CM196" s="516">
        <v>20900</v>
      </c>
      <c r="CN196" s="516">
        <v>19720</v>
      </c>
      <c r="CO196" s="516">
        <v>20700</v>
      </c>
      <c r="CP196" s="516">
        <v>21890</v>
      </c>
      <c r="CQ196" s="516">
        <v>22690</v>
      </c>
      <c r="CR196" s="516">
        <v>22960</v>
      </c>
      <c r="CS196" s="516">
        <v>22060</v>
      </c>
      <c r="CT196" s="516">
        <v>21780</v>
      </c>
      <c r="CU196" s="516">
        <v>22570</v>
      </c>
      <c r="CV196" s="516">
        <v>23400</v>
      </c>
      <c r="CW196" s="516">
        <v>22900</v>
      </c>
      <c r="CX196" s="516">
        <v>22610</v>
      </c>
      <c r="CY196" s="516">
        <v>22130</v>
      </c>
      <c r="CZ196" s="516">
        <v>21970</v>
      </c>
      <c r="DA196" s="2">
        <v>22210</v>
      </c>
      <c r="DB196" s="2">
        <v>20760</v>
      </c>
      <c r="DC196" s="2">
        <v>19890</v>
      </c>
      <c r="DD196" s="2">
        <v>21500</v>
      </c>
      <c r="DE196" s="2">
        <v>21300</v>
      </c>
      <c r="DF196" s="2">
        <v>20670</v>
      </c>
      <c r="DG196" s="2">
        <v>21650</v>
      </c>
      <c r="DH196" s="2">
        <v>22280</v>
      </c>
      <c r="DI196" s="2">
        <v>21690</v>
      </c>
      <c r="DJ196" s="2">
        <v>21350</v>
      </c>
      <c r="DK196" s="2">
        <v>21850</v>
      </c>
      <c r="DL196" s="2">
        <v>21690</v>
      </c>
      <c r="DM196" s="2">
        <v>21110</v>
      </c>
      <c r="DN196" s="2">
        <v>21070</v>
      </c>
      <c r="DO196" s="2">
        <v>20460</v>
      </c>
      <c r="DP196" s="2">
        <v>20420</v>
      </c>
      <c r="DQ196" s="2">
        <v>20300</v>
      </c>
      <c r="DR196" s="2">
        <v>19940</v>
      </c>
      <c r="DS196" s="2">
        <v>20420</v>
      </c>
      <c r="DT196" s="2">
        <v>20230</v>
      </c>
      <c r="DU196" s="2">
        <v>19180</v>
      </c>
      <c r="DV196" s="2">
        <v>18840</v>
      </c>
      <c r="DW196" s="2">
        <v>18420</v>
      </c>
      <c r="DX196" s="2">
        <v>18750</v>
      </c>
      <c r="DY196" s="2">
        <v>18930</v>
      </c>
      <c r="DZ196" s="2">
        <v>17800</v>
      </c>
      <c r="EA196" s="2">
        <v>17860</v>
      </c>
      <c r="EB196" s="2">
        <v>18030</v>
      </c>
      <c r="EC196" s="2">
        <v>17500</v>
      </c>
      <c r="ED196" s="2">
        <v>17620</v>
      </c>
      <c r="EE196" s="2">
        <v>17240</v>
      </c>
      <c r="EF196" s="2">
        <v>17760</v>
      </c>
      <c r="EG196" s="2">
        <v>17450</v>
      </c>
      <c r="EH196" s="2">
        <v>16750</v>
      </c>
      <c r="EI196" s="2">
        <v>16440</v>
      </c>
      <c r="EJ196" s="2">
        <v>17290</v>
      </c>
      <c r="EK196" s="2">
        <v>16780</v>
      </c>
      <c r="EL196" s="2">
        <v>15980</v>
      </c>
      <c r="EM196" s="2">
        <v>15670</v>
      </c>
      <c r="EN196" s="2">
        <v>15290</v>
      </c>
      <c r="EO196" s="2">
        <v>14930</v>
      </c>
      <c r="EP196" s="2">
        <v>15100</v>
      </c>
      <c r="EQ196" s="2">
        <v>15150</v>
      </c>
      <c r="ER196" s="2">
        <v>14920</v>
      </c>
      <c r="ES196" s="2">
        <v>14720</v>
      </c>
      <c r="ET196" s="2">
        <v>14660</v>
      </c>
      <c r="EU196" s="2">
        <v>14690</v>
      </c>
      <c r="EV196" s="2">
        <v>14650</v>
      </c>
      <c r="EW196" s="2">
        <v>14740</v>
      </c>
      <c r="EX196" s="2">
        <v>14950</v>
      </c>
      <c r="EY196" s="2">
        <v>14920</v>
      </c>
      <c r="EZ196" s="2">
        <v>14920</v>
      </c>
      <c r="FA196" s="2">
        <v>14650</v>
      </c>
      <c r="FB196" s="2">
        <v>14340</v>
      </c>
      <c r="FC196" s="2">
        <v>14650</v>
      </c>
      <c r="FD196" s="2">
        <v>14370</v>
      </c>
      <c r="FE196" s="2">
        <v>14910</v>
      </c>
      <c r="FF196" s="2">
        <v>14990</v>
      </c>
      <c r="FG196" s="2">
        <v>14720</v>
      </c>
      <c r="FH196" s="2">
        <v>15070</v>
      </c>
      <c r="FI196" s="2">
        <v>15220</v>
      </c>
      <c r="FJ196" s="2">
        <v>15040</v>
      </c>
      <c r="FK196" s="2">
        <v>14770</v>
      </c>
      <c r="FL196" s="2">
        <v>14700</v>
      </c>
      <c r="FM196" s="2">
        <v>14470</v>
      </c>
      <c r="FN196" s="2">
        <v>14600</v>
      </c>
      <c r="FO196" s="2">
        <v>14610</v>
      </c>
      <c r="FP196" s="2">
        <v>14930</v>
      </c>
      <c r="FQ196" s="2">
        <v>14590</v>
      </c>
      <c r="FR196" s="2">
        <v>14240</v>
      </c>
      <c r="FS196" s="2">
        <v>13780</v>
      </c>
      <c r="FT196" s="2">
        <v>13830</v>
      </c>
      <c r="FU196" s="2">
        <v>14420</v>
      </c>
      <c r="FV196" s="2">
        <v>13790</v>
      </c>
      <c r="FW196" s="2">
        <v>13910</v>
      </c>
      <c r="FX196" s="2">
        <v>14390</v>
      </c>
      <c r="FY196" s="2">
        <v>14360</v>
      </c>
      <c r="FZ196" s="2">
        <v>14410</v>
      </c>
      <c r="GA196" s="2">
        <v>14020</v>
      </c>
      <c r="GB196" s="2">
        <v>13520</v>
      </c>
      <c r="GC196" s="2">
        <v>13190</v>
      </c>
      <c r="GD196" s="2">
        <v>12690</v>
      </c>
      <c r="GE196" s="2">
        <v>12830</v>
      </c>
      <c r="GF196" s="2">
        <v>12510</v>
      </c>
      <c r="GG196" s="2">
        <v>12700</v>
      </c>
      <c r="GH196" s="2">
        <v>12560</v>
      </c>
      <c r="GI196" s="2">
        <v>12450</v>
      </c>
      <c r="GJ196" s="2">
        <v>12220</v>
      </c>
      <c r="GK196" s="2">
        <v>12100</v>
      </c>
      <c r="GL196" s="2">
        <v>12490</v>
      </c>
      <c r="GM196" s="2">
        <v>12300</v>
      </c>
      <c r="GN196" s="2">
        <v>11940</v>
      </c>
      <c r="GO196" s="2">
        <v>11990</v>
      </c>
      <c r="GP196" s="2">
        <v>12000</v>
      </c>
      <c r="GQ196" s="2">
        <v>11940</v>
      </c>
      <c r="GR196" s="2">
        <v>11910</v>
      </c>
      <c r="GS196" s="2">
        <v>12090</v>
      </c>
      <c r="GT196" s="2">
        <v>12190</v>
      </c>
      <c r="GU196" s="2">
        <v>11820</v>
      </c>
      <c r="GV196" s="2">
        <v>12130</v>
      </c>
      <c r="GW196" s="2">
        <v>12440</v>
      </c>
      <c r="GX196" s="2">
        <v>12240</v>
      </c>
      <c r="GY196" s="2">
        <v>12290</v>
      </c>
      <c r="GZ196" s="2">
        <v>12260</v>
      </c>
      <c r="HA196" s="2">
        <v>11940</v>
      </c>
      <c r="HB196" s="2">
        <v>11790</v>
      </c>
      <c r="HC196" s="2">
        <v>11610</v>
      </c>
      <c r="HD196" s="2">
        <v>11700</v>
      </c>
      <c r="HE196" s="2">
        <v>11470</v>
      </c>
      <c r="HF196" s="2">
        <v>11680</v>
      </c>
      <c r="HG196" s="2">
        <v>11650</v>
      </c>
      <c r="HH196" s="2">
        <v>11490</v>
      </c>
      <c r="HI196" s="2">
        <v>11560</v>
      </c>
      <c r="HJ196" s="2">
        <v>11300</v>
      </c>
      <c r="HK196" s="2">
        <v>11340</v>
      </c>
      <c r="HL196" s="2">
        <v>11100</v>
      </c>
      <c r="HM196" s="2">
        <v>11000</v>
      </c>
      <c r="HN196" s="2">
        <v>11250</v>
      </c>
      <c r="HO196" s="2">
        <v>10380</v>
      </c>
      <c r="HP196" s="2">
        <v>10260</v>
      </c>
      <c r="HQ196" s="2">
        <v>10200</v>
      </c>
      <c r="HR196" s="2">
        <v>10190</v>
      </c>
      <c r="HS196" s="2">
        <v>9930</v>
      </c>
      <c r="HT196" s="2">
        <v>9980</v>
      </c>
      <c r="HU196" s="2">
        <v>10050</v>
      </c>
      <c r="HV196" s="2">
        <v>10100</v>
      </c>
      <c r="HW196" s="2">
        <v>10350</v>
      </c>
      <c r="HX196" s="2">
        <v>10490</v>
      </c>
      <c r="HY196" s="2">
        <v>10180</v>
      </c>
      <c r="HZ196" s="2">
        <v>10220</v>
      </c>
      <c r="IA196" s="2">
        <v>10150</v>
      </c>
      <c r="IB196" s="2">
        <v>10250</v>
      </c>
      <c r="IC196" s="2">
        <v>10120</v>
      </c>
      <c r="ID196" s="2">
        <v>10110</v>
      </c>
      <c r="IE196" s="2">
        <v>10110</v>
      </c>
      <c r="IF196" s="2">
        <v>10150</v>
      </c>
      <c r="IG196" s="2">
        <v>10070</v>
      </c>
      <c r="IH196" s="2">
        <v>9850</v>
      </c>
      <c r="II196" s="2">
        <v>9900</v>
      </c>
      <c r="IJ196" s="2">
        <v>9860</v>
      </c>
      <c r="IK196" s="2">
        <v>9810</v>
      </c>
      <c r="IL196" s="2">
        <v>9560</v>
      </c>
      <c r="IM196" s="2">
        <v>9980</v>
      </c>
      <c r="IN196" s="2">
        <v>10020</v>
      </c>
      <c r="IO196" s="2">
        <v>9880</v>
      </c>
      <c r="IP196" s="2">
        <v>9820</v>
      </c>
      <c r="IQ196" s="2">
        <v>9900</v>
      </c>
      <c r="IR196" s="2">
        <v>9730</v>
      </c>
      <c r="IS196" s="2">
        <v>9530</v>
      </c>
      <c r="IT196" s="2">
        <v>9500</v>
      </c>
    </row>
    <row r="197" spans="1:254" ht="15.9" customHeight="1">
      <c r="A197" s="61" t="s">
        <v>386</v>
      </c>
      <c r="B197" s="6" t="s">
        <v>387</v>
      </c>
      <c r="C197" s="15">
        <v>58760</v>
      </c>
      <c r="D197" s="16">
        <v>-2830</v>
      </c>
      <c r="E197" s="13">
        <v>61590</v>
      </c>
      <c r="F197" s="13">
        <v>63740</v>
      </c>
      <c r="G197" s="13">
        <v>60890</v>
      </c>
      <c r="H197" s="13">
        <v>60520</v>
      </c>
      <c r="I197" s="13">
        <v>58480</v>
      </c>
      <c r="J197" s="13">
        <v>51870</v>
      </c>
      <c r="K197" s="13">
        <v>51320</v>
      </c>
      <c r="L197" s="13">
        <v>54900</v>
      </c>
      <c r="M197" s="13">
        <v>62650</v>
      </c>
      <c r="N197" s="13">
        <v>60890</v>
      </c>
      <c r="O197" s="13">
        <v>69410</v>
      </c>
      <c r="P197" s="13">
        <v>68590</v>
      </c>
      <c r="Q197" s="13">
        <v>66840</v>
      </c>
      <c r="R197" s="13">
        <v>64780</v>
      </c>
      <c r="S197" s="13">
        <v>70590</v>
      </c>
      <c r="T197" s="13">
        <v>73550</v>
      </c>
      <c r="U197" s="13">
        <v>71650</v>
      </c>
      <c r="V197" s="13">
        <v>70870</v>
      </c>
      <c r="W197" s="13">
        <v>72560</v>
      </c>
      <c r="X197" s="13">
        <v>71510</v>
      </c>
      <c r="Y197" s="13">
        <v>68230</v>
      </c>
      <c r="Z197" s="13">
        <v>71900</v>
      </c>
      <c r="AA197" s="13">
        <v>78000</v>
      </c>
      <c r="AB197" s="13">
        <v>76590</v>
      </c>
      <c r="AC197" s="13">
        <v>76860</v>
      </c>
      <c r="AD197" s="13">
        <v>84520</v>
      </c>
      <c r="AE197" s="13">
        <v>81260</v>
      </c>
      <c r="AF197" s="13">
        <v>79550</v>
      </c>
      <c r="AG197" s="13">
        <v>78510</v>
      </c>
      <c r="AH197" s="13">
        <v>85970</v>
      </c>
      <c r="AI197" s="13">
        <v>79740</v>
      </c>
      <c r="AJ197" s="13">
        <v>82870</v>
      </c>
      <c r="AK197" s="13">
        <v>88480</v>
      </c>
      <c r="AL197" s="13">
        <v>84900</v>
      </c>
      <c r="AM197" s="13">
        <v>84990</v>
      </c>
      <c r="AN197" s="13">
        <v>83700</v>
      </c>
      <c r="AO197" s="13">
        <v>81550</v>
      </c>
      <c r="AP197" s="13">
        <v>85250</v>
      </c>
      <c r="AQ197" s="13">
        <v>79900</v>
      </c>
      <c r="AR197" s="13">
        <v>70030</v>
      </c>
      <c r="AS197" s="13">
        <v>70060</v>
      </c>
      <c r="AT197" s="13">
        <v>71520</v>
      </c>
      <c r="AU197" s="13">
        <v>67480</v>
      </c>
      <c r="AV197" s="13">
        <v>72580</v>
      </c>
      <c r="AW197" s="13">
        <v>72210</v>
      </c>
      <c r="AX197" s="13">
        <v>68710</v>
      </c>
      <c r="AY197" s="13">
        <v>64200</v>
      </c>
      <c r="AZ197" s="13">
        <v>63760</v>
      </c>
      <c r="BA197" s="13">
        <v>65090</v>
      </c>
      <c r="BB197" s="13">
        <v>66350</v>
      </c>
      <c r="BC197" s="13">
        <v>67630</v>
      </c>
      <c r="BD197" s="13">
        <v>66910</v>
      </c>
      <c r="BE197" s="13">
        <v>69780</v>
      </c>
      <c r="BF197" s="13">
        <v>65860</v>
      </c>
      <c r="BG197" s="13">
        <v>65650</v>
      </c>
      <c r="BH197" s="13">
        <v>61340</v>
      </c>
      <c r="BI197" s="13">
        <v>61600</v>
      </c>
      <c r="BJ197" s="13">
        <v>63500</v>
      </c>
      <c r="BK197" s="13">
        <v>64900</v>
      </c>
      <c r="BL197" s="13">
        <v>70000</v>
      </c>
      <c r="BM197" s="67">
        <v>72840</v>
      </c>
      <c r="BN197" s="67">
        <v>72800</v>
      </c>
      <c r="BO197" s="67">
        <v>73380</v>
      </c>
      <c r="BP197" s="67">
        <v>75000</v>
      </c>
      <c r="BQ197" s="67">
        <v>76590</v>
      </c>
      <c r="BR197" s="67">
        <v>72250</v>
      </c>
      <c r="BS197" s="67">
        <v>74010</v>
      </c>
      <c r="BT197" s="67">
        <v>76440</v>
      </c>
      <c r="BU197" s="67">
        <v>76030</v>
      </c>
      <c r="BV197" s="67">
        <v>71700</v>
      </c>
      <c r="BW197" s="67">
        <v>72000</v>
      </c>
      <c r="BX197" s="67">
        <v>74830</v>
      </c>
      <c r="BY197" s="67">
        <v>74240</v>
      </c>
      <c r="BZ197" s="67">
        <v>72950</v>
      </c>
      <c r="CA197" s="516">
        <v>72900</v>
      </c>
      <c r="CB197" s="516">
        <v>73030</v>
      </c>
      <c r="CC197" s="516">
        <v>70580</v>
      </c>
      <c r="CD197" s="516">
        <v>71630</v>
      </c>
      <c r="CE197" s="516">
        <v>67370</v>
      </c>
      <c r="CF197" s="516">
        <v>66890</v>
      </c>
      <c r="CG197" s="516">
        <v>64600</v>
      </c>
      <c r="CH197" s="516">
        <v>67450</v>
      </c>
      <c r="CI197" s="516">
        <v>62860</v>
      </c>
      <c r="CJ197" s="516">
        <v>66980</v>
      </c>
      <c r="CK197" s="516">
        <v>65650</v>
      </c>
      <c r="CL197" s="516">
        <v>63570</v>
      </c>
      <c r="CM197" s="516">
        <v>63680</v>
      </c>
      <c r="CN197" s="516">
        <v>61240</v>
      </c>
      <c r="CO197" s="516">
        <v>64250</v>
      </c>
      <c r="CP197" s="516">
        <v>66530</v>
      </c>
      <c r="CQ197" s="516">
        <v>67490</v>
      </c>
      <c r="CR197" s="516">
        <v>67980</v>
      </c>
      <c r="CS197" s="516">
        <v>65390</v>
      </c>
      <c r="CT197" s="516">
        <v>65300</v>
      </c>
      <c r="CU197" s="516">
        <v>69580</v>
      </c>
      <c r="CV197" s="516">
        <v>70680</v>
      </c>
      <c r="CW197" s="516">
        <v>67350</v>
      </c>
      <c r="CX197" s="516">
        <v>69920</v>
      </c>
      <c r="CY197" s="516">
        <v>69610</v>
      </c>
      <c r="CZ197" s="516">
        <v>71240</v>
      </c>
      <c r="DA197" s="2">
        <v>72370</v>
      </c>
      <c r="DB197" s="2">
        <v>69790</v>
      </c>
      <c r="DC197" s="2">
        <v>66500</v>
      </c>
      <c r="DD197" s="2">
        <v>73510</v>
      </c>
      <c r="DE197" s="2">
        <v>71660</v>
      </c>
      <c r="DF197" s="2">
        <v>68960</v>
      </c>
      <c r="DG197" s="2">
        <v>73030</v>
      </c>
      <c r="DH197" s="2">
        <v>74910</v>
      </c>
      <c r="DI197" s="2">
        <v>75500</v>
      </c>
      <c r="DJ197" s="2">
        <v>79070</v>
      </c>
      <c r="DK197" s="2">
        <v>80000</v>
      </c>
      <c r="DL197" s="2">
        <v>75620</v>
      </c>
      <c r="DM197" s="2">
        <v>74060</v>
      </c>
      <c r="DN197" s="2">
        <v>74070</v>
      </c>
      <c r="DO197" s="2">
        <v>71830</v>
      </c>
      <c r="DP197" s="2">
        <v>71720</v>
      </c>
      <c r="DQ197" s="2">
        <v>72260</v>
      </c>
      <c r="DR197" s="2">
        <v>73060</v>
      </c>
      <c r="DS197" s="2">
        <v>72830</v>
      </c>
      <c r="DT197" s="2">
        <v>75370</v>
      </c>
      <c r="DU197" s="2">
        <v>72230</v>
      </c>
      <c r="DV197" s="2">
        <v>65800</v>
      </c>
      <c r="DW197" s="2">
        <v>65170</v>
      </c>
      <c r="DX197" s="2">
        <v>68140</v>
      </c>
      <c r="DY197" s="2">
        <v>66920</v>
      </c>
      <c r="DZ197" s="2">
        <v>62300</v>
      </c>
      <c r="EA197" s="2">
        <v>66190</v>
      </c>
      <c r="EB197" s="2">
        <v>67340</v>
      </c>
      <c r="EC197" s="2">
        <v>70480</v>
      </c>
      <c r="ED197" s="2">
        <v>68930</v>
      </c>
      <c r="EE197" s="2">
        <v>66500</v>
      </c>
      <c r="EF197" s="2">
        <v>67950</v>
      </c>
      <c r="EG197" s="2">
        <v>68570</v>
      </c>
      <c r="EH197" s="2">
        <v>58570</v>
      </c>
      <c r="EI197" s="2">
        <v>60000</v>
      </c>
      <c r="EJ197" s="2">
        <v>62420</v>
      </c>
      <c r="EK197" s="2">
        <v>60600</v>
      </c>
      <c r="EL197" s="2">
        <v>59100</v>
      </c>
      <c r="EM197" s="2">
        <v>60000</v>
      </c>
      <c r="EN197" s="2">
        <v>57430</v>
      </c>
      <c r="EO197" s="2">
        <v>55000</v>
      </c>
      <c r="EP197" s="2">
        <v>55590</v>
      </c>
      <c r="EQ197" s="2">
        <v>55670</v>
      </c>
      <c r="ER197" s="2">
        <v>54200</v>
      </c>
      <c r="ES197" s="2">
        <v>51100</v>
      </c>
      <c r="ET197" s="2">
        <v>48170</v>
      </c>
      <c r="EU197" s="2">
        <v>47750</v>
      </c>
      <c r="EV197" s="2">
        <v>48870</v>
      </c>
      <c r="EW197" s="2">
        <v>47720</v>
      </c>
      <c r="EX197" s="2">
        <v>47290</v>
      </c>
      <c r="EY197" s="2">
        <v>46850</v>
      </c>
      <c r="EZ197" s="2">
        <v>47230</v>
      </c>
      <c r="FA197" s="2">
        <v>44720</v>
      </c>
      <c r="FB197" s="2">
        <v>44180</v>
      </c>
      <c r="FC197" s="2">
        <v>45830</v>
      </c>
      <c r="FD197" s="2">
        <v>46320</v>
      </c>
      <c r="FE197" s="2">
        <v>47700</v>
      </c>
      <c r="FF197" s="2">
        <v>48810</v>
      </c>
      <c r="FG197" s="2">
        <v>49330</v>
      </c>
      <c r="FH197" s="2">
        <v>48560</v>
      </c>
      <c r="FI197" s="2">
        <v>49670</v>
      </c>
      <c r="FJ197" s="2">
        <v>47460</v>
      </c>
      <c r="FK197" s="2">
        <v>46100</v>
      </c>
      <c r="FL197" s="2">
        <v>45460</v>
      </c>
      <c r="FM197" s="2">
        <v>44440</v>
      </c>
      <c r="FN197" s="2">
        <v>42510</v>
      </c>
      <c r="FO197" s="2">
        <v>42450</v>
      </c>
      <c r="FP197" s="2">
        <v>43730</v>
      </c>
      <c r="FQ197" s="2">
        <v>43760</v>
      </c>
      <c r="FR197" s="2">
        <v>43990</v>
      </c>
      <c r="FS197" s="2">
        <v>42760</v>
      </c>
      <c r="FT197" s="2">
        <v>43930</v>
      </c>
      <c r="FU197" s="2">
        <v>47270</v>
      </c>
      <c r="FV197" s="2">
        <v>44230</v>
      </c>
      <c r="FW197" s="2">
        <v>45800</v>
      </c>
      <c r="FX197" s="2">
        <v>48010</v>
      </c>
      <c r="FY197" s="2">
        <v>47290</v>
      </c>
      <c r="FZ197" s="2">
        <v>48430</v>
      </c>
      <c r="GA197" s="2">
        <v>47860</v>
      </c>
      <c r="GB197" s="2">
        <v>47750</v>
      </c>
      <c r="GC197" s="2">
        <v>50020</v>
      </c>
      <c r="GD197" s="2">
        <v>48520</v>
      </c>
      <c r="GE197" s="2">
        <v>50520</v>
      </c>
      <c r="GF197" s="2">
        <v>47540</v>
      </c>
      <c r="GG197" s="2">
        <v>51870</v>
      </c>
      <c r="GH197" s="2">
        <v>51610</v>
      </c>
      <c r="GI197" s="2">
        <v>51760</v>
      </c>
      <c r="GJ197" s="2">
        <v>56390</v>
      </c>
      <c r="GK197" s="2">
        <v>53880</v>
      </c>
      <c r="GL197" s="2">
        <v>54250</v>
      </c>
      <c r="GM197" s="2">
        <v>53450</v>
      </c>
      <c r="GN197" s="2">
        <v>50890</v>
      </c>
      <c r="GO197" s="2">
        <v>52900</v>
      </c>
      <c r="GP197" s="2">
        <v>52540</v>
      </c>
      <c r="GQ197" s="2">
        <v>53660</v>
      </c>
      <c r="GR197" s="2">
        <v>51770</v>
      </c>
      <c r="GS197" s="2">
        <v>53740</v>
      </c>
      <c r="GT197" s="2">
        <v>52410</v>
      </c>
      <c r="GU197" s="2">
        <v>51500</v>
      </c>
      <c r="GV197" s="2">
        <v>53690</v>
      </c>
      <c r="GW197" s="2">
        <v>53730</v>
      </c>
      <c r="GX197" s="2">
        <v>52140</v>
      </c>
      <c r="GY197" s="2">
        <v>53200</v>
      </c>
      <c r="GZ197" s="2">
        <v>54000</v>
      </c>
      <c r="HA197" s="2">
        <v>51000</v>
      </c>
      <c r="HB197" s="2">
        <v>51310</v>
      </c>
      <c r="HC197" s="2">
        <v>45930</v>
      </c>
      <c r="HD197" s="2">
        <v>46510</v>
      </c>
      <c r="HE197" s="2">
        <v>46810</v>
      </c>
      <c r="HF197" s="2">
        <v>46700</v>
      </c>
      <c r="HG197" s="2">
        <v>50250</v>
      </c>
      <c r="HH197" s="2">
        <v>48810</v>
      </c>
      <c r="HI197" s="2">
        <v>47670</v>
      </c>
      <c r="HJ197" s="2">
        <v>47610</v>
      </c>
      <c r="HK197" s="2">
        <v>47610</v>
      </c>
      <c r="HL197" s="2">
        <v>45320</v>
      </c>
      <c r="HM197" s="2">
        <v>44460</v>
      </c>
      <c r="HN197" s="2">
        <v>41080</v>
      </c>
      <c r="HO197" s="2">
        <v>41520</v>
      </c>
      <c r="HP197" s="2">
        <v>39000</v>
      </c>
      <c r="HQ197" s="2">
        <v>37780</v>
      </c>
      <c r="HR197" s="2">
        <v>37730</v>
      </c>
      <c r="HS197" s="2">
        <v>38250</v>
      </c>
      <c r="HT197" s="2">
        <v>38160</v>
      </c>
      <c r="HU197" s="2">
        <v>37600</v>
      </c>
      <c r="HV197" s="2">
        <v>37960</v>
      </c>
      <c r="HW197" s="2">
        <v>38160</v>
      </c>
      <c r="HX197" s="2">
        <v>41350</v>
      </c>
      <c r="HY197" s="2">
        <v>41350</v>
      </c>
      <c r="HZ197" s="2">
        <v>40960</v>
      </c>
      <c r="IA197" s="2">
        <v>39900</v>
      </c>
      <c r="IB197" s="2">
        <v>40170</v>
      </c>
      <c r="IC197" s="2">
        <v>38640</v>
      </c>
      <c r="ID197" s="2">
        <v>38610</v>
      </c>
      <c r="IE197" s="2">
        <v>39300</v>
      </c>
      <c r="IF197" s="2">
        <v>41320</v>
      </c>
      <c r="IG197" s="2">
        <v>41210</v>
      </c>
      <c r="IH197" s="2">
        <v>42350</v>
      </c>
      <c r="II197" s="2">
        <v>41650</v>
      </c>
      <c r="IJ197" s="2">
        <v>42850</v>
      </c>
      <c r="IK197" s="2">
        <v>42190</v>
      </c>
      <c r="IL197" s="2">
        <v>40560</v>
      </c>
      <c r="IM197" s="2">
        <v>40100</v>
      </c>
      <c r="IN197" s="2">
        <v>40830</v>
      </c>
      <c r="IO197" s="2">
        <v>41830</v>
      </c>
      <c r="IP197" s="2">
        <v>42400</v>
      </c>
      <c r="IQ197" s="2">
        <v>43910</v>
      </c>
      <c r="IR197" s="2">
        <v>45550</v>
      </c>
      <c r="IS197" s="2">
        <v>42520</v>
      </c>
      <c r="IT197" s="2">
        <v>42100</v>
      </c>
    </row>
    <row r="198" spans="1:254" ht="15.9" customHeight="1">
      <c r="A198" s="61" t="s">
        <v>388</v>
      </c>
      <c r="B198" s="6" t="s">
        <v>389</v>
      </c>
      <c r="C198" s="15">
        <v>54880</v>
      </c>
      <c r="D198" s="16">
        <v>-450</v>
      </c>
      <c r="E198" s="13">
        <v>55330</v>
      </c>
      <c r="F198" s="13">
        <v>58550</v>
      </c>
      <c r="G198" s="13">
        <v>56700</v>
      </c>
      <c r="H198" s="13">
        <v>54990</v>
      </c>
      <c r="I198" s="13">
        <v>55500</v>
      </c>
      <c r="J198" s="13">
        <v>52240</v>
      </c>
      <c r="K198" s="13">
        <v>50000</v>
      </c>
      <c r="L198" s="13">
        <v>55920</v>
      </c>
      <c r="M198" s="13">
        <v>62800</v>
      </c>
      <c r="N198" s="13">
        <v>62660</v>
      </c>
      <c r="O198" s="13">
        <v>65950</v>
      </c>
      <c r="P198" s="13">
        <v>65960</v>
      </c>
      <c r="Q198" s="13">
        <v>66570</v>
      </c>
      <c r="R198" s="13">
        <v>65100</v>
      </c>
      <c r="S198" s="13">
        <v>70890</v>
      </c>
      <c r="T198" s="13">
        <v>74240</v>
      </c>
      <c r="U198" s="13">
        <v>71130</v>
      </c>
      <c r="V198" s="13">
        <v>71300</v>
      </c>
      <c r="W198" s="13">
        <v>72940</v>
      </c>
      <c r="X198" s="13">
        <v>71060</v>
      </c>
      <c r="Y198" s="13">
        <v>67350</v>
      </c>
      <c r="Z198" s="13">
        <v>69470</v>
      </c>
      <c r="AA198" s="13">
        <v>72320</v>
      </c>
      <c r="AB198" s="13">
        <v>73200</v>
      </c>
      <c r="AC198" s="13">
        <v>72940</v>
      </c>
      <c r="AD198" s="13">
        <v>78800</v>
      </c>
      <c r="AE198" s="13">
        <v>77150</v>
      </c>
      <c r="AF198" s="13">
        <v>74700</v>
      </c>
      <c r="AG198" s="13">
        <v>72920</v>
      </c>
      <c r="AH198" s="13">
        <v>75340</v>
      </c>
      <c r="AI198" s="13">
        <v>69900</v>
      </c>
      <c r="AJ198" s="13">
        <v>72960</v>
      </c>
      <c r="AK198" s="13">
        <v>77800</v>
      </c>
      <c r="AL198" s="13">
        <v>75360</v>
      </c>
      <c r="AM198" s="13">
        <v>76080</v>
      </c>
      <c r="AN198" s="13">
        <v>72640</v>
      </c>
      <c r="AO198" s="13">
        <v>70860</v>
      </c>
      <c r="AP198" s="13">
        <v>72760</v>
      </c>
      <c r="AQ198" s="13">
        <v>68000</v>
      </c>
      <c r="AR198" s="13">
        <v>63400</v>
      </c>
      <c r="AS198" s="13">
        <v>61830</v>
      </c>
      <c r="AT198" s="13">
        <v>59920</v>
      </c>
      <c r="AU198" s="13">
        <v>55020</v>
      </c>
      <c r="AV198" s="13">
        <v>59450</v>
      </c>
      <c r="AW198" s="13">
        <v>63660</v>
      </c>
      <c r="AX198" s="13">
        <v>60900</v>
      </c>
      <c r="AY198" s="13">
        <v>53710</v>
      </c>
      <c r="AZ198" s="13">
        <v>53060</v>
      </c>
      <c r="BA198" s="13">
        <v>52420</v>
      </c>
      <c r="BB198" s="13">
        <v>52320</v>
      </c>
      <c r="BC198" s="13">
        <v>52500</v>
      </c>
      <c r="BD198" s="13">
        <v>51420</v>
      </c>
      <c r="BE198" s="13">
        <v>52180</v>
      </c>
      <c r="BF198" s="13">
        <v>49830</v>
      </c>
      <c r="BG198" s="13">
        <v>48800</v>
      </c>
      <c r="BH198" s="13">
        <v>46100</v>
      </c>
      <c r="BI198" s="13">
        <v>47160</v>
      </c>
      <c r="BJ198" s="13">
        <v>49260</v>
      </c>
      <c r="BK198" s="13">
        <v>50290</v>
      </c>
      <c r="BL198" s="13">
        <v>51200</v>
      </c>
      <c r="BM198" s="67">
        <v>51340</v>
      </c>
      <c r="BN198" s="67">
        <v>52160</v>
      </c>
      <c r="BO198" s="67">
        <v>52080</v>
      </c>
      <c r="BP198" s="67">
        <v>52450</v>
      </c>
      <c r="BQ198" s="67">
        <v>51720</v>
      </c>
      <c r="BR198" s="67">
        <v>47450</v>
      </c>
      <c r="BS198" s="67">
        <v>44390</v>
      </c>
      <c r="BT198" s="67">
        <v>45150</v>
      </c>
      <c r="BU198" s="67">
        <v>47100</v>
      </c>
      <c r="BV198" s="67">
        <v>45850</v>
      </c>
      <c r="BW198" s="67">
        <v>45480</v>
      </c>
      <c r="BX198" s="67">
        <v>45500</v>
      </c>
      <c r="BY198" s="67">
        <v>45780</v>
      </c>
      <c r="BZ198" s="67">
        <v>44250</v>
      </c>
      <c r="CA198" s="516">
        <v>44010</v>
      </c>
      <c r="CB198" s="516">
        <v>45820</v>
      </c>
      <c r="CC198" s="516">
        <v>43500</v>
      </c>
      <c r="CD198" s="516">
        <v>43700</v>
      </c>
      <c r="CE198" s="516">
        <v>42460</v>
      </c>
      <c r="CF198" s="516">
        <v>44040</v>
      </c>
      <c r="CG198" s="516">
        <v>42190</v>
      </c>
      <c r="CH198" s="516">
        <v>42410</v>
      </c>
      <c r="CI198" s="516">
        <v>38440</v>
      </c>
      <c r="CJ198" s="516">
        <v>38370</v>
      </c>
      <c r="CK198" s="516">
        <v>38420</v>
      </c>
      <c r="CL198" s="516">
        <v>38020</v>
      </c>
      <c r="CM198" s="516">
        <v>39280</v>
      </c>
      <c r="CN198" s="516">
        <v>37230</v>
      </c>
      <c r="CO198" s="516">
        <v>38840</v>
      </c>
      <c r="CP198" s="516">
        <v>39290</v>
      </c>
      <c r="CQ198" s="516">
        <v>40530</v>
      </c>
      <c r="CR198" s="516">
        <v>40360</v>
      </c>
      <c r="CS198" s="516">
        <v>39130</v>
      </c>
      <c r="CT198" s="516">
        <v>38300</v>
      </c>
      <c r="CU198" s="516">
        <v>39330</v>
      </c>
      <c r="CV198" s="516">
        <v>40290</v>
      </c>
      <c r="CW198" s="516">
        <v>38780</v>
      </c>
      <c r="CX198" s="516">
        <v>39150</v>
      </c>
      <c r="CY198" s="516">
        <v>38340</v>
      </c>
      <c r="CZ198" s="516">
        <v>39750</v>
      </c>
      <c r="DA198" s="2">
        <v>40530</v>
      </c>
      <c r="DB198" s="2">
        <v>40030</v>
      </c>
      <c r="DC198" s="2">
        <v>38920</v>
      </c>
      <c r="DD198" s="2">
        <v>41790</v>
      </c>
      <c r="DE198" s="2">
        <v>41720</v>
      </c>
      <c r="DF198" s="2">
        <v>40690</v>
      </c>
      <c r="DG198" s="2">
        <v>42600</v>
      </c>
      <c r="DH198" s="2">
        <v>43530</v>
      </c>
      <c r="DI198" s="2">
        <v>44010</v>
      </c>
      <c r="DJ198" s="2">
        <v>45310</v>
      </c>
      <c r="DK198" s="2">
        <v>46230</v>
      </c>
      <c r="DL198" s="2">
        <v>44380</v>
      </c>
      <c r="DM198" s="2">
        <v>43960</v>
      </c>
      <c r="DN198" s="2">
        <v>44630</v>
      </c>
      <c r="DO198" s="2">
        <v>43390</v>
      </c>
      <c r="DP198" s="2">
        <v>42150</v>
      </c>
      <c r="DQ198" s="2">
        <v>41380</v>
      </c>
      <c r="DR198" s="2">
        <v>41990</v>
      </c>
      <c r="DS198" s="2">
        <v>41300</v>
      </c>
      <c r="DT198" s="2">
        <v>41500</v>
      </c>
      <c r="DU198" s="2">
        <v>40600</v>
      </c>
      <c r="DV198" s="2">
        <v>41030</v>
      </c>
      <c r="DW198" s="2">
        <v>39990</v>
      </c>
      <c r="DX198" s="2">
        <v>40700</v>
      </c>
      <c r="DY198" s="2">
        <v>41560</v>
      </c>
      <c r="DZ198" s="2">
        <v>39660</v>
      </c>
      <c r="EA198" s="2">
        <v>41310</v>
      </c>
      <c r="EB198" s="2">
        <v>41330</v>
      </c>
      <c r="EC198" s="2">
        <v>43800</v>
      </c>
      <c r="ED198" s="2">
        <v>42130</v>
      </c>
      <c r="EE198" s="2">
        <v>41090</v>
      </c>
      <c r="EF198" s="2">
        <v>41720</v>
      </c>
      <c r="EG198" s="2">
        <v>42500</v>
      </c>
      <c r="EH198" s="2">
        <v>41210</v>
      </c>
      <c r="EI198" s="2">
        <v>41080</v>
      </c>
      <c r="EJ198" s="2">
        <v>42180</v>
      </c>
      <c r="EK198" s="2">
        <v>42150</v>
      </c>
      <c r="EL198" s="2">
        <v>42590</v>
      </c>
      <c r="EM198" s="2">
        <v>42310</v>
      </c>
      <c r="EN198" s="2">
        <v>41030</v>
      </c>
      <c r="EO198" s="2">
        <v>37910</v>
      </c>
      <c r="EP198" s="2">
        <v>36640</v>
      </c>
      <c r="EQ198" s="2">
        <v>38170</v>
      </c>
      <c r="ER198" s="2">
        <v>37350</v>
      </c>
      <c r="ES198" s="2">
        <v>36930</v>
      </c>
      <c r="ET198" s="2">
        <v>34320</v>
      </c>
      <c r="EU198" s="2">
        <v>34230</v>
      </c>
      <c r="EV198" s="2">
        <v>34330</v>
      </c>
      <c r="EW198" s="2">
        <v>33790</v>
      </c>
      <c r="EX198" s="2">
        <v>33220</v>
      </c>
      <c r="EY198" s="2">
        <v>33000</v>
      </c>
      <c r="EZ198" s="2">
        <v>33170</v>
      </c>
      <c r="FA198" s="2">
        <v>31200</v>
      </c>
      <c r="FB198" s="2">
        <v>30310</v>
      </c>
      <c r="FC198" s="2">
        <v>31320</v>
      </c>
      <c r="FD198" s="2">
        <v>30970</v>
      </c>
      <c r="FE198" s="2">
        <v>31140</v>
      </c>
      <c r="FF198" s="2">
        <v>31500</v>
      </c>
      <c r="FG198" s="2">
        <v>32600</v>
      </c>
      <c r="FH198" s="2">
        <v>33120</v>
      </c>
      <c r="FI198" s="2">
        <v>33590</v>
      </c>
      <c r="FJ198" s="2">
        <v>33160</v>
      </c>
      <c r="FK198" s="2">
        <v>33140</v>
      </c>
      <c r="FL198" s="2">
        <v>33820</v>
      </c>
      <c r="FM198" s="2">
        <v>32780</v>
      </c>
      <c r="FN198" s="2">
        <v>31300</v>
      </c>
      <c r="FO198" s="2">
        <v>31630</v>
      </c>
      <c r="FP198" s="2">
        <v>31800</v>
      </c>
      <c r="FQ198" s="2">
        <v>32180</v>
      </c>
      <c r="FR198" s="2">
        <v>31170</v>
      </c>
      <c r="FS198" s="2">
        <v>31100</v>
      </c>
      <c r="FT198" s="2">
        <v>30180</v>
      </c>
      <c r="FU198" s="2">
        <v>32500</v>
      </c>
      <c r="FV198" s="2">
        <v>30860</v>
      </c>
      <c r="FW198" s="2">
        <v>31480</v>
      </c>
      <c r="FX198" s="2">
        <v>33300</v>
      </c>
      <c r="FY198" s="2">
        <v>31850</v>
      </c>
      <c r="FZ198" s="2">
        <v>33910</v>
      </c>
      <c r="GA198" s="2">
        <v>33660</v>
      </c>
      <c r="GB198" s="2">
        <v>34190</v>
      </c>
      <c r="GC198" s="2">
        <v>34200</v>
      </c>
      <c r="GD198" s="2">
        <v>32800</v>
      </c>
      <c r="GE198" s="2">
        <v>33250</v>
      </c>
      <c r="GF198" s="2">
        <v>33370</v>
      </c>
      <c r="GG198" s="2">
        <v>34790</v>
      </c>
      <c r="GH198" s="2">
        <v>34180</v>
      </c>
      <c r="GI198" s="2">
        <v>32990</v>
      </c>
      <c r="GJ198" s="2">
        <v>32490</v>
      </c>
      <c r="GK198" s="2">
        <v>31450</v>
      </c>
      <c r="GL198" s="2">
        <v>30620</v>
      </c>
      <c r="GM198" s="2">
        <v>30270</v>
      </c>
      <c r="GN198" s="2">
        <v>29730</v>
      </c>
      <c r="GO198" s="2">
        <v>30730</v>
      </c>
      <c r="GP198" s="2">
        <v>30710</v>
      </c>
      <c r="GQ198" s="2">
        <v>31410</v>
      </c>
      <c r="GR198" s="2">
        <v>30080</v>
      </c>
      <c r="GS198" s="2">
        <v>30250</v>
      </c>
      <c r="GT198" s="2">
        <v>29070</v>
      </c>
      <c r="GU198" s="2">
        <v>28440</v>
      </c>
      <c r="GV198" s="2">
        <v>29280</v>
      </c>
      <c r="GW198" s="2">
        <v>29700</v>
      </c>
      <c r="GX198" s="2">
        <v>29255</v>
      </c>
      <c r="GY198" s="2">
        <v>30090</v>
      </c>
      <c r="GZ198" s="2">
        <v>30570</v>
      </c>
      <c r="HA198" s="2">
        <v>28490</v>
      </c>
      <c r="HB198" s="2">
        <v>27845</v>
      </c>
      <c r="HC198" s="2">
        <v>25810</v>
      </c>
      <c r="HD198" s="2">
        <v>26360</v>
      </c>
      <c r="HE198" s="2">
        <v>26505</v>
      </c>
      <c r="HF198" s="2">
        <v>26545</v>
      </c>
      <c r="HG198" s="2">
        <v>27720</v>
      </c>
      <c r="HH198" s="2">
        <v>27255</v>
      </c>
      <c r="HI198" s="2">
        <v>26600</v>
      </c>
      <c r="HJ198" s="2">
        <v>25610</v>
      </c>
      <c r="HK198" s="2">
        <v>25455</v>
      </c>
      <c r="HL198" s="2">
        <v>24250</v>
      </c>
      <c r="HM198" s="2">
        <v>23015</v>
      </c>
      <c r="HN198" s="2">
        <v>22585</v>
      </c>
      <c r="HO198" s="2">
        <v>21405</v>
      </c>
      <c r="HP198" s="2">
        <v>21150</v>
      </c>
      <c r="HQ198" s="2">
        <v>21020</v>
      </c>
      <c r="HR198" s="2">
        <v>20600</v>
      </c>
      <c r="HS198" s="2">
        <v>20240</v>
      </c>
      <c r="HT198" s="2">
        <v>20085</v>
      </c>
      <c r="HU198" s="2">
        <v>19945</v>
      </c>
      <c r="HV198" s="2">
        <v>20335</v>
      </c>
      <c r="HW198" s="2">
        <v>20285</v>
      </c>
      <c r="HX198" s="2">
        <v>20665</v>
      </c>
      <c r="HY198" s="2">
        <v>20750</v>
      </c>
      <c r="HZ198" s="2">
        <v>20335</v>
      </c>
      <c r="IA198" s="2">
        <v>20245</v>
      </c>
      <c r="IB198" s="2">
        <v>20225</v>
      </c>
      <c r="IC198" s="2">
        <v>20095</v>
      </c>
      <c r="ID198" s="2">
        <v>20420</v>
      </c>
      <c r="IE198" s="2">
        <v>20925</v>
      </c>
      <c r="IF198" s="2">
        <v>21220</v>
      </c>
      <c r="IG198" s="2">
        <v>21045</v>
      </c>
      <c r="IH198" s="2">
        <v>21505</v>
      </c>
      <c r="II198" s="2">
        <v>21255</v>
      </c>
      <c r="IJ198" s="2">
        <v>21690</v>
      </c>
      <c r="IK198" s="2">
        <v>21520</v>
      </c>
      <c r="IL198" s="2">
        <v>21290</v>
      </c>
      <c r="IM198" s="2">
        <v>21020</v>
      </c>
      <c r="IN198" s="2">
        <v>21550</v>
      </c>
      <c r="IO198" s="2">
        <v>22395</v>
      </c>
      <c r="IP198" s="2">
        <v>22485</v>
      </c>
      <c r="IQ198" s="2">
        <v>22405</v>
      </c>
      <c r="IR198" s="2">
        <v>27330</v>
      </c>
      <c r="IS198" s="2">
        <v>27265</v>
      </c>
      <c r="IT198" s="2">
        <v>27000</v>
      </c>
    </row>
    <row r="199" spans="1:254" ht="15.9" customHeight="1">
      <c r="A199" s="61" t="s">
        <v>390</v>
      </c>
      <c r="B199" s="6" t="s">
        <v>391</v>
      </c>
      <c r="C199" s="15">
        <v>37430</v>
      </c>
      <c r="D199" s="16">
        <v>-5900</v>
      </c>
      <c r="E199" s="13">
        <v>43330</v>
      </c>
      <c r="F199" s="13">
        <v>46680</v>
      </c>
      <c r="G199" s="13">
        <v>44100</v>
      </c>
      <c r="H199" s="13">
        <v>40910</v>
      </c>
      <c r="I199" s="13">
        <v>37910</v>
      </c>
      <c r="J199" s="13">
        <v>33620</v>
      </c>
      <c r="K199" s="13">
        <v>34330</v>
      </c>
      <c r="L199" s="13">
        <v>37440</v>
      </c>
      <c r="M199" s="13">
        <v>43560</v>
      </c>
      <c r="N199" s="13">
        <v>43170</v>
      </c>
      <c r="O199" s="13">
        <v>45130</v>
      </c>
      <c r="P199" s="13">
        <v>42990</v>
      </c>
      <c r="Q199" s="13">
        <v>42670</v>
      </c>
      <c r="R199" s="13">
        <v>41890</v>
      </c>
      <c r="S199" s="13">
        <v>46370</v>
      </c>
      <c r="T199" s="13">
        <v>49690</v>
      </c>
      <c r="U199" s="13">
        <v>45100</v>
      </c>
      <c r="V199" s="13">
        <v>44770</v>
      </c>
      <c r="W199" s="13">
        <v>44380</v>
      </c>
      <c r="X199" s="13">
        <v>43020</v>
      </c>
      <c r="Y199" s="13">
        <v>42000</v>
      </c>
      <c r="Z199" s="13">
        <v>44050</v>
      </c>
      <c r="AA199" s="13">
        <v>47040</v>
      </c>
      <c r="AB199" s="13">
        <v>47650</v>
      </c>
      <c r="AC199" s="13">
        <v>47740</v>
      </c>
      <c r="AD199" s="13">
        <v>50790</v>
      </c>
      <c r="AE199" s="13">
        <v>49700</v>
      </c>
      <c r="AF199" s="13">
        <v>49200</v>
      </c>
      <c r="AG199" s="13">
        <v>50000</v>
      </c>
      <c r="AH199" s="13">
        <v>53180</v>
      </c>
      <c r="AI199" s="13">
        <v>50610</v>
      </c>
      <c r="AJ199" s="13">
        <v>52000</v>
      </c>
      <c r="AK199" s="13">
        <v>57490</v>
      </c>
      <c r="AL199" s="13">
        <v>55100</v>
      </c>
      <c r="AM199" s="13">
        <v>56450</v>
      </c>
      <c r="AN199" s="13">
        <v>52700</v>
      </c>
      <c r="AO199" s="13">
        <v>46570</v>
      </c>
      <c r="AP199" s="13">
        <v>48300</v>
      </c>
      <c r="AQ199" s="13">
        <v>44000</v>
      </c>
      <c r="AR199" s="13">
        <v>40200</v>
      </c>
      <c r="AS199" s="13">
        <v>40650</v>
      </c>
      <c r="AT199" s="13">
        <v>40480</v>
      </c>
      <c r="AU199" s="13">
        <v>39100</v>
      </c>
      <c r="AV199" s="13">
        <v>42180</v>
      </c>
      <c r="AW199" s="13">
        <v>42750</v>
      </c>
      <c r="AX199" s="13">
        <v>41770</v>
      </c>
      <c r="AY199" s="13">
        <v>39250</v>
      </c>
      <c r="AZ199" s="13">
        <v>38380</v>
      </c>
      <c r="BA199" s="13">
        <v>40130</v>
      </c>
      <c r="BB199" s="13">
        <v>40110</v>
      </c>
      <c r="BC199" s="13">
        <v>41530</v>
      </c>
      <c r="BD199" s="13">
        <v>41680</v>
      </c>
      <c r="BE199" s="13">
        <v>43020</v>
      </c>
      <c r="BF199" s="13">
        <v>38130</v>
      </c>
      <c r="BG199" s="13">
        <v>38060</v>
      </c>
      <c r="BH199" s="13">
        <v>35650</v>
      </c>
      <c r="BI199" s="13">
        <v>36060</v>
      </c>
      <c r="BJ199" s="13">
        <v>38190</v>
      </c>
      <c r="BK199" s="13">
        <v>38410</v>
      </c>
      <c r="BL199" s="13">
        <v>40560</v>
      </c>
      <c r="BM199" s="67">
        <v>42490</v>
      </c>
      <c r="BN199" s="67">
        <v>43490</v>
      </c>
      <c r="BO199" s="67">
        <v>44110</v>
      </c>
      <c r="BP199" s="67">
        <v>43770</v>
      </c>
      <c r="BQ199" s="67">
        <v>44920</v>
      </c>
      <c r="BR199" s="67">
        <v>42930</v>
      </c>
      <c r="BS199" s="67">
        <v>42690</v>
      </c>
      <c r="BT199" s="67">
        <v>44330</v>
      </c>
      <c r="BU199" s="67">
        <v>45770</v>
      </c>
      <c r="BV199" s="67">
        <v>45060</v>
      </c>
      <c r="BW199" s="67">
        <v>43400</v>
      </c>
      <c r="BX199" s="67">
        <v>44800</v>
      </c>
      <c r="BY199" s="67">
        <v>44520</v>
      </c>
      <c r="BZ199" s="67">
        <v>42120</v>
      </c>
      <c r="CA199" s="516">
        <v>39950</v>
      </c>
      <c r="CB199" s="516">
        <v>42020</v>
      </c>
      <c r="CC199" s="516">
        <v>41370</v>
      </c>
      <c r="CD199" s="516">
        <v>42800</v>
      </c>
      <c r="CE199" s="516">
        <v>41230</v>
      </c>
      <c r="CF199" s="516">
        <v>41580</v>
      </c>
      <c r="CG199" s="516">
        <v>38700</v>
      </c>
      <c r="CH199" s="516">
        <v>39940</v>
      </c>
      <c r="CI199" s="516">
        <v>36570</v>
      </c>
      <c r="CJ199" s="516">
        <v>37460</v>
      </c>
      <c r="CK199" s="516">
        <v>35860</v>
      </c>
      <c r="CL199" s="516">
        <v>35020</v>
      </c>
      <c r="CM199" s="516">
        <v>35350</v>
      </c>
      <c r="CN199" s="516">
        <v>33350</v>
      </c>
      <c r="CO199" s="516">
        <v>35300</v>
      </c>
      <c r="CP199" s="516">
        <v>34970</v>
      </c>
      <c r="CQ199" s="516">
        <v>34570</v>
      </c>
      <c r="CR199" s="516">
        <v>33410</v>
      </c>
      <c r="CS199" s="516">
        <v>31870</v>
      </c>
      <c r="CT199" s="516">
        <v>32030</v>
      </c>
      <c r="CU199" s="516">
        <v>35090</v>
      </c>
      <c r="CV199" s="516">
        <v>36020</v>
      </c>
      <c r="CW199" s="516">
        <v>35850</v>
      </c>
      <c r="CX199" s="516">
        <v>37800</v>
      </c>
      <c r="CY199" s="516">
        <v>37550</v>
      </c>
      <c r="CZ199" s="516">
        <v>36350</v>
      </c>
      <c r="DA199" s="2">
        <v>36200</v>
      </c>
      <c r="DB199" s="2">
        <v>34770</v>
      </c>
      <c r="DC199" s="2">
        <v>30360</v>
      </c>
      <c r="DD199" s="2">
        <v>33310</v>
      </c>
      <c r="DE199" s="2">
        <v>33550</v>
      </c>
      <c r="DF199" s="2">
        <v>33090</v>
      </c>
      <c r="DG199" s="2">
        <v>34220</v>
      </c>
      <c r="DH199" s="2">
        <v>34290</v>
      </c>
      <c r="DI199" s="2">
        <v>33660</v>
      </c>
      <c r="DJ199" s="2">
        <v>33490</v>
      </c>
      <c r="DK199" s="2">
        <v>32540</v>
      </c>
      <c r="DL199" s="2">
        <v>31920</v>
      </c>
      <c r="DM199" s="2">
        <v>30640</v>
      </c>
      <c r="DN199" s="2">
        <v>31010</v>
      </c>
      <c r="DO199" s="2">
        <v>31170</v>
      </c>
      <c r="DP199" s="2">
        <v>30620</v>
      </c>
      <c r="DQ199" s="2">
        <v>30710</v>
      </c>
      <c r="DR199" s="2">
        <v>30860</v>
      </c>
      <c r="DS199" s="2">
        <v>31150</v>
      </c>
      <c r="DT199" s="2">
        <v>30910</v>
      </c>
      <c r="DU199" s="2">
        <v>31300</v>
      </c>
      <c r="DV199" s="2">
        <v>30190</v>
      </c>
      <c r="DW199" s="2">
        <v>28890</v>
      </c>
      <c r="DX199" s="2">
        <v>29805</v>
      </c>
      <c r="DY199" s="2">
        <v>32100</v>
      </c>
      <c r="DZ199" s="2">
        <v>31310</v>
      </c>
      <c r="EA199" s="2">
        <v>36390</v>
      </c>
      <c r="EB199" s="2">
        <v>37460</v>
      </c>
      <c r="EC199" s="2">
        <v>39220</v>
      </c>
      <c r="ED199" s="2">
        <v>36900</v>
      </c>
      <c r="EE199" s="2">
        <v>35700</v>
      </c>
      <c r="EF199" s="2">
        <v>36490</v>
      </c>
      <c r="EG199" s="2">
        <v>38730</v>
      </c>
      <c r="EH199" s="2">
        <v>36600</v>
      </c>
      <c r="EI199" s="2">
        <v>36030</v>
      </c>
      <c r="EJ199" s="2">
        <v>37000</v>
      </c>
      <c r="EK199" s="2">
        <v>36590</v>
      </c>
      <c r="EL199" s="2">
        <v>35830</v>
      </c>
      <c r="EM199" s="2">
        <v>34800</v>
      </c>
      <c r="EN199" s="2">
        <v>33080</v>
      </c>
      <c r="EO199" s="2">
        <v>30380</v>
      </c>
      <c r="EP199" s="2">
        <v>30700</v>
      </c>
      <c r="EQ199" s="2">
        <v>32100</v>
      </c>
      <c r="ER199" s="2">
        <v>32760</v>
      </c>
      <c r="ES199" s="2">
        <v>31710</v>
      </c>
      <c r="ET199" s="2">
        <v>29645</v>
      </c>
      <c r="EU199" s="2">
        <v>29420</v>
      </c>
      <c r="EV199" s="2">
        <v>30000</v>
      </c>
      <c r="EW199" s="2">
        <v>29360</v>
      </c>
      <c r="EX199" s="2">
        <v>29735</v>
      </c>
      <c r="EY199" s="2">
        <v>30000</v>
      </c>
      <c r="EZ199" s="2">
        <v>30220</v>
      </c>
      <c r="FA199" s="2">
        <v>28520</v>
      </c>
      <c r="FB199" s="2">
        <v>28090</v>
      </c>
      <c r="FC199" s="2">
        <v>29340</v>
      </c>
      <c r="FD199" s="2">
        <v>29445</v>
      </c>
      <c r="FE199" s="2">
        <v>30300</v>
      </c>
      <c r="FF199" s="2">
        <v>31080</v>
      </c>
      <c r="FG199" s="2">
        <v>31000</v>
      </c>
      <c r="FH199" s="2">
        <v>31520</v>
      </c>
      <c r="FI199" s="2">
        <v>32910</v>
      </c>
      <c r="FJ199" s="2">
        <v>31760</v>
      </c>
      <c r="FK199" s="2">
        <v>32600</v>
      </c>
      <c r="FL199" s="2">
        <v>32200</v>
      </c>
      <c r="FM199" s="2">
        <v>30310</v>
      </c>
      <c r="FN199" s="2">
        <v>28240</v>
      </c>
      <c r="FO199" s="2">
        <v>27755</v>
      </c>
      <c r="FP199" s="2">
        <v>28080</v>
      </c>
      <c r="FQ199" s="2">
        <v>27850</v>
      </c>
      <c r="FR199" s="2">
        <v>26625</v>
      </c>
      <c r="FS199" s="2">
        <v>26490</v>
      </c>
      <c r="FT199" s="2">
        <v>26515</v>
      </c>
      <c r="FU199" s="2">
        <v>27955</v>
      </c>
      <c r="FV199" s="2">
        <v>26330</v>
      </c>
      <c r="FW199" s="2">
        <v>26920</v>
      </c>
      <c r="FX199" s="2">
        <v>28680</v>
      </c>
      <c r="FY199" s="2">
        <v>28095</v>
      </c>
      <c r="FZ199" s="2">
        <v>29230</v>
      </c>
      <c r="GA199" s="2">
        <v>29285</v>
      </c>
      <c r="GB199" s="2">
        <v>28835</v>
      </c>
      <c r="GC199" s="2">
        <v>28835</v>
      </c>
      <c r="GD199" s="2">
        <v>29100</v>
      </c>
      <c r="GE199" s="2">
        <v>29695</v>
      </c>
      <c r="GF199" s="2">
        <v>28640</v>
      </c>
      <c r="GG199" s="2">
        <v>30770</v>
      </c>
      <c r="GH199" s="2">
        <v>28410</v>
      </c>
      <c r="GI199" s="2">
        <v>28575</v>
      </c>
      <c r="GJ199" s="2">
        <v>23575</v>
      </c>
      <c r="GK199" s="2">
        <v>21890</v>
      </c>
      <c r="GL199" s="2">
        <v>22310</v>
      </c>
      <c r="GM199" s="2">
        <v>21680</v>
      </c>
      <c r="GN199" s="2">
        <v>20920</v>
      </c>
      <c r="GO199" s="2">
        <v>21410</v>
      </c>
      <c r="GP199" s="2">
        <v>21340</v>
      </c>
      <c r="GQ199" s="2">
        <v>21735</v>
      </c>
      <c r="GR199" s="2">
        <v>20520</v>
      </c>
      <c r="GS199" s="2">
        <v>20965</v>
      </c>
      <c r="GT199" s="2">
        <v>21140</v>
      </c>
      <c r="GU199" s="2">
        <v>19800</v>
      </c>
      <c r="GV199" s="2">
        <v>20225</v>
      </c>
      <c r="GW199" s="2">
        <v>20180</v>
      </c>
      <c r="GX199" s="2">
        <v>20030</v>
      </c>
      <c r="GY199" s="2">
        <v>20370</v>
      </c>
      <c r="GZ199" s="2">
        <v>21445</v>
      </c>
      <c r="HA199" s="2">
        <v>20010</v>
      </c>
      <c r="HB199" s="2">
        <v>20360</v>
      </c>
      <c r="HC199" s="2">
        <v>19820</v>
      </c>
      <c r="HD199" s="2">
        <v>20305</v>
      </c>
      <c r="HE199" s="2">
        <v>20205</v>
      </c>
      <c r="HF199" s="2">
        <v>19730</v>
      </c>
      <c r="HG199" s="2">
        <v>21530</v>
      </c>
      <c r="HH199" s="2">
        <v>21520</v>
      </c>
      <c r="HI199" s="2">
        <v>21195</v>
      </c>
      <c r="HJ199" s="2">
        <v>19185</v>
      </c>
      <c r="HK199" s="2">
        <v>17055</v>
      </c>
      <c r="HL199" s="2">
        <v>16720</v>
      </c>
      <c r="HM199" s="2">
        <v>16915</v>
      </c>
      <c r="HN199" s="2">
        <v>16685</v>
      </c>
      <c r="HO199" s="2">
        <v>16600</v>
      </c>
      <c r="HP199" s="2">
        <v>16155</v>
      </c>
      <c r="HQ199" s="2">
        <v>16190</v>
      </c>
      <c r="HR199" s="2">
        <v>16000</v>
      </c>
      <c r="HS199" s="2">
        <v>15645</v>
      </c>
      <c r="HT199" s="2">
        <v>14970</v>
      </c>
      <c r="HU199" s="2">
        <v>14995</v>
      </c>
      <c r="HV199" s="2">
        <v>15265</v>
      </c>
      <c r="HW199" s="2">
        <v>15305</v>
      </c>
      <c r="HX199" s="2">
        <v>15655</v>
      </c>
      <c r="HY199" s="2">
        <v>15960</v>
      </c>
      <c r="HZ199" s="2">
        <v>15845</v>
      </c>
      <c r="IA199" s="2">
        <v>15645</v>
      </c>
      <c r="IB199" s="2">
        <v>16000</v>
      </c>
      <c r="IC199" s="2">
        <v>16045</v>
      </c>
      <c r="ID199" s="2">
        <v>15655</v>
      </c>
      <c r="IE199" s="2">
        <v>16150</v>
      </c>
      <c r="IF199" s="2">
        <v>16430</v>
      </c>
      <c r="IG199" s="2">
        <v>16825</v>
      </c>
      <c r="IH199" s="2">
        <v>17405</v>
      </c>
      <c r="II199" s="2">
        <v>16070</v>
      </c>
      <c r="IJ199" s="2">
        <v>15790</v>
      </c>
      <c r="IK199" s="2">
        <v>15485</v>
      </c>
      <c r="IL199" s="2">
        <v>14455</v>
      </c>
      <c r="IM199" s="2">
        <v>14295</v>
      </c>
      <c r="IN199" s="2">
        <v>14255</v>
      </c>
      <c r="IO199" s="2">
        <v>14525</v>
      </c>
      <c r="IP199" s="2">
        <v>14490</v>
      </c>
      <c r="IQ199" s="2">
        <v>14620</v>
      </c>
      <c r="IR199" s="2">
        <v>15520</v>
      </c>
      <c r="IS199" s="2">
        <v>14950</v>
      </c>
      <c r="IT199" s="2">
        <v>14850</v>
      </c>
    </row>
    <row r="200" spans="1:254" ht="15.9" customHeight="1">
      <c r="A200" s="61" t="s">
        <v>392</v>
      </c>
      <c r="B200" s="6" t="s">
        <v>393</v>
      </c>
      <c r="C200" s="15">
        <v>3785</v>
      </c>
      <c r="D200" s="16">
        <v>-124</v>
      </c>
      <c r="E200" s="13">
        <v>3909</v>
      </c>
      <c r="F200" s="13">
        <v>3919</v>
      </c>
      <c r="G200" s="13">
        <v>3566</v>
      </c>
      <c r="H200" s="13">
        <v>3200</v>
      </c>
      <c r="I200" s="13">
        <v>3145</v>
      </c>
      <c r="J200" s="13">
        <v>2777.5</v>
      </c>
      <c r="K200" s="13">
        <v>2772.5</v>
      </c>
      <c r="L200" s="13">
        <v>3008</v>
      </c>
      <c r="M200" s="13">
        <v>3277</v>
      </c>
      <c r="N200" s="13">
        <v>3388</v>
      </c>
      <c r="O200" s="13">
        <v>3513</v>
      </c>
      <c r="P200" s="13">
        <v>3525</v>
      </c>
      <c r="Q200" s="13">
        <v>3419</v>
      </c>
      <c r="R200" s="13">
        <v>3262</v>
      </c>
      <c r="S200" s="13">
        <v>3474</v>
      </c>
      <c r="T200" s="13">
        <v>3766</v>
      </c>
      <c r="U200" s="13">
        <v>3520</v>
      </c>
      <c r="V200" s="13">
        <v>3589</v>
      </c>
      <c r="W200" s="13">
        <v>3725</v>
      </c>
      <c r="X200" s="13">
        <v>3543</v>
      </c>
      <c r="Y200" s="13">
        <v>3541</v>
      </c>
      <c r="Z200" s="13">
        <v>3674</v>
      </c>
      <c r="AA200" s="13">
        <v>3888</v>
      </c>
      <c r="AB200" s="13">
        <v>4000</v>
      </c>
      <c r="AC200" s="13">
        <v>3976</v>
      </c>
      <c r="AD200" s="13">
        <v>4351</v>
      </c>
      <c r="AE200" s="13">
        <v>4730</v>
      </c>
      <c r="AF200" s="13">
        <v>4419</v>
      </c>
      <c r="AG200" s="13">
        <v>4528</v>
      </c>
      <c r="AH200" s="13">
        <v>4992</v>
      </c>
      <c r="AI200" s="13">
        <v>4803</v>
      </c>
      <c r="AJ200" s="13">
        <v>4900</v>
      </c>
      <c r="AK200" s="13">
        <v>5800</v>
      </c>
      <c r="AL200" s="13">
        <v>5336</v>
      </c>
      <c r="AM200" s="13">
        <v>4636</v>
      </c>
      <c r="AN200" s="13">
        <v>4744</v>
      </c>
      <c r="AO200" s="13">
        <v>4613</v>
      </c>
      <c r="AP200" s="13">
        <v>4397</v>
      </c>
      <c r="AQ200" s="13">
        <v>4209</v>
      </c>
      <c r="AR200" s="13">
        <v>4078</v>
      </c>
      <c r="AS200" s="13">
        <v>4104</v>
      </c>
      <c r="AT200" s="13">
        <v>4650</v>
      </c>
      <c r="AU200" s="13">
        <v>4526</v>
      </c>
      <c r="AV200" s="13">
        <v>4905</v>
      </c>
      <c r="AW200" s="13">
        <v>5110</v>
      </c>
      <c r="AX200" s="13">
        <v>5310</v>
      </c>
      <c r="AY200" s="13">
        <v>5091</v>
      </c>
      <c r="AZ200" s="13">
        <v>5213</v>
      </c>
      <c r="BA200" s="13">
        <v>5206</v>
      </c>
      <c r="BB200" s="13">
        <v>5200</v>
      </c>
      <c r="BC200" s="13">
        <v>5611</v>
      </c>
      <c r="BD200" s="13">
        <v>6014</v>
      </c>
      <c r="BE200" s="13">
        <v>5808</v>
      </c>
      <c r="BF200" s="13">
        <v>5365</v>
      </c>
      <c r="BG200" s="13">
        <v>4928</v>
      </c>
      <c r="BH200" s="13">
        <v>5086</v>
      </c>
      <c r="BI200" s="13">
        <v>5025</v>
      </c>
      <c r="BJ200" s="13">
        <v>5484</v>
      </c>
      <c r="BK200" s="13">
        <v>5448</v>
      </c>
      <c r="BL200" s="13">
        <v>5722</v>
      </c>
      <c r="BM200" s="67">
        <v>5813</v>
      </c>
      <c r="BN200" s="67">
        <v>5043</v>
      </c>
      <c r="BO200" s="67">
        <v>4343</v>
      </c>
      <c r="BP200" s="67">
        <v>4487</v>
      </c>
      <c r="BQ200" s="67">
        <v>4630</v>
      </c>
      <c r="BR200" s="67">
        <v>4119</v>
      </c>
      <c r="BS200" s="67">
        <v>4237</v>
      </c>
      <c r="BT200" s="67">
        <v>4290</v>
      </c>
      <c r="BU200" s="67">
        <v>4262</v>
      </c>
      <c r="BV200" s="67">
        <v>4295</v>
      </c>
      <c r="BW200" s="67">
        <v>4253</v>
      </c>
      <c r="BX200" s="67">
        <v>4405</v>
      </c>
      <c r="BY200" s="67">
        <v>4426</v>
      </c>
      <c r="BZ200" s="67">
        <v>4307</v>
      </c>
      <c r="CA200" s="516">
        <v>4496</v>
      </c>
      <c r="CB200" s="516">
        <v>4572</v>
      </c>
      <c r="CC200" s="516">
        <v>4424</v>
      </c>
      <c r="CD200" s="516">
        <v>4688</v>
      </c>
      <c r="CE200" s="516">
        <v>4531</v>
      </c>
      <c r="CF200" s="516">
        <v>4580</v>
      </c>
      <c r="CG200" s="516">
        <v>4464</v>
      </c>
      <c r="CH200" s="516">
        <v>4294</v>
      </c>
      <c r="CI200" s="516">
        <v>3651</v>
      </c>
      <c r="CJ200" s="516">
        <v>3730</v>
      </c>
      <c r="CK200" s="516">
        <v>3580</v>
      </c>
      <c r="CL200" s="516">
        <v>3242</v>
      </c>
      <c r="CM200" s="516">
        <v>3249</v>
      </c>
      <c r="CN200" s="516">
        <v>2878.5</v>
      </c>
      <c r="CO200" s="516">
        <v>3095</v>
      </c>
      <c r="CP200" s="516">
        <v>3089</v>
      </c>
      <c r="CQ200" s="516">
        <v>3221</v>
      </c>
      <c r="CR200" s="516">
        <v>3124</v>
      </c>
      <c r="CS200" s="516">
        <v>2808.5</v>
      </c>
      <c r="CT200" s="516">
        <v>2768</v>
      </c>
      <c r="CU200" s="516">
        <v>2940</v>
      </c>
      <c r="CV200" s="516">
        <v>2872</v>
      </c>
      <c r="CW200" s="516">
        <v>2744</v>
      </c>
      <c r="CX200" s="516">
        <v>2940.5</v>
      </c>
      <c r="CY200" s="516">
        <v>3069</v>
      </c>
      <c r="CZ200" s="516">
        <v>2893</v>
      </c>
      <c r="DA200" s="2">
        <v>2975</v>
      </c>
      <c r="DB200" s="2">
        <v>2745.5</v>
      </c>
      <c r="DC200" s="2">
        <v>2530</v>
      </c>
      <c r="DD200" s="2">
        <v>2815</v>
      </c>
      <c r="DE200" s="2">
        <v>2846.5</v>
      </c>
      <c r="DF200" s="2">
        <v>2767.5</v>
      </c>
      <c r="DG200" s="2">
        <v>2923</v>
      </c>
      <c r="DH200" s="2">
        <v>2982</v>
      </c>
      <c r="DI200" s="2">
        <v>2810</v>
      </c>
      <c r="DJ200" s="2">
        <v>2800.5</v>
      </c>
      <c r="DK200" s="2">
        <v>2812.5</v>
      </c>
      <c r="DL200" s="2">
        <v>2691</v>
      </c>
      <c r="DM200" s="2">
        <v>2333.5</v>
      </c>
      <c r="DN200" s="2">
        <v>2286</v>
      </c>
      <c r="DO200" s="2">
        <v>2191</v>
      </c>
      <c r="DP200" s="2">
        <v>2112.5</v>
      </c>
      <c r="DQ200" s="2">
        <v>2117</v>
      </c>
      <c r="DR200" s="2">
        <v>2149.5</v>
      </c>
      <c r="DS200" s="2">
        <v>2214.5</v>
      </c>
      <c r="DT200" s="2">
        <v>2150</v>
      </c>
      <c r="DU200" s="2">
        <v>1750</v>
      </c>
      <c r="DV200" s="2">
        <v>1450</v>
      </c>
      <c r="DW200" s="2">
        <v>1437.5</v>
      </c>
      <c r="DX200" s="2">
        <v>1529</v>
      </c>
      <c r="DY200" s="2">
        <v>1424.5</v>
      </c>
      <c r="DZ200" s="2">
        <v>1309.5</v>
      </c>
      <c r="EA200" s="2">
        <v>1353</v>
      </c>
      <c r="EB200" s="2">
        <v>1382.5</v>
      </c>
      <c r="EC200" s="2">
        <v>1441</v>
      </c>
      <c r="ED200" s="2">
        <v>1290</v>
      </c>
      <c r="EE200" s="2">
        <v>1257.5</v>
      </c>
      <c r="EF200" s="2">
        <v>1220.5</v>
      </c>
      <c r="EG200" s="2">
        <v>1181</v>
      </c>
      <c r="EH200" s="2">
        <v>1207.5</v>
      </c>
      <c r="EI200" s="2">
        <v>1120</v>
      </c>
      <c r="EJ200" s="2">
        <v>1072</v>
      </c>
      <c r="EK200" s="2">
        <v>1038</v>
      </c>
      <c r="EL200" s="2">
        <v>982.5</v>
      </c>
      <c r="EM200" s="2">
        <v>996.5</v>
      </c>
      <c r="EN200" s="2">
        <v>996.4</v>
      </c>
      <c r="EO200" s="2">
        <v>1001.5</v>
      </c>
      <c r="EP200" s="2">
        <v>992.5</v>
      </c>
      <c r="EQ200" s="2">
        <v>1012</v>
      </c>
      <c r="ER200" s="2">
        <v>1053</v>
      </c>
      <c r="ES200" s="2">
        <v>1054</v>
      </c>
      <c r="ET200" s="2">
        <v>1001</v>
      </c>
      <c r="EU200" s="2">
        <v>1004</v>
      </c>
      <c r="EV200" s="2">
        <v>988.4</v>
      </c>
      <c r="EW200" s="2">
        <v>1014</v>
      </c>
      <c r="EX200" s="2">
        <v>1016</v>
      </c>
      <c r="EY200" s="2">
        <v>989.8</v>
      </c>
      <c r="EZ200" s="2">
        <v>977</v>
      </c>
      <c r="FA200" s="2">
        <v>926.4</v>
      </c>
      <c r="FB200" s="2">
        <v>906</v>
      </c>
      <c r="FC200" s="2">
        <v>920.3</v>
      </c>
      <c r="FD200" s="2">
        <v>905</v>
      </c>
      <c r="FE200" s="2">
        <v>943.6</v>
      </c>
      <c r="FF200" s="2">
        <v>981.5</v>
      </c>
      <c r="FG200" s="2">
        <v>958.3</v>
      </c>
      <c r="FH200" s="2">
        <v>995.7</v>
      </c>
      <c r="FI200" s="2">
        <v>1006.5</v>
      </c>
      <c r="FJ200" s="2">
        <v>1014.5</v>
      </c>
      <c r="FK200" s="2">
        <v>972.7</v>
      </c>
      <c r="FL200" s="2">
        <v>981.3</v>
      </c>
      <c r="FM200" s="2">
        <v>1009</v>
      </c>
      <c r="FN200" s="2">
        <v>969</v>
      </c>
      <c r="FO200" s="2">
        <v>960</v>
      </c>
      <c r="FP200" s="2">
        <v>992.8</v>
      </c>
      <c r="FQ200" s="2">
        <v>948</v>
      </c>
      <c r="FR200" s="2">
        <v>921.5</v>
      </c>
      <c r="FS200" s="2">
        <v>902</v>
      </c>
      <c r="FT200" s="2">
        <v>886.5</v>
      </c>
      <c r="FU200" s="2">
        <v>989.5</v>
      </c>
      <c r="FV200" s="2">
        <v>965.4</v>
      </c>
      <c r="FW200" s="2">
        <v>935</v>
      </c>
      <c r="FX200" s="2">
        <v>1033</v>
      </c>
      <c r="FY200" s="2">
        <v>982.3</v>
      </c>
      <c r="FZ200" s="2">
        <v>1085</v>
      </c>
      <c r="GA200" s="2">
        <v>966.8</v>
      </c>
      <c r="GB200" s="2">
        <v>954.7</v>
      </c>
      <c r="GC200" s="2">
        <v>945.6</v>
      </c>
      <c r="GD200" s="2">
        <v>1030</v>
      </c>
      <c r="GE200" s="2">
        <v>1076</v>
      </c>
      <c r="GF200" s="2">
        <v>1041.5</v>
      </c>
      <c r="GG200" s="2">
        <v>1101</v>
      </c>
      <c r="GH200" s="2">
        <v>1100</v>
      </c>
      <c r="GI200" s="2">
        <v>1047</v>
      </c>
      <c r="GJ200" s="2">
        <v>1047.5</v>
      </c>
      <c r="GK200" s="2">
        <v>1046</v>
      </c>
      <c r="GL200" s="2">
        <v>983.6</v>
      </c>
      <c r="GM200" s="2">
        <v>962.6</v>
      </c>
      <c r="GN200" s="2">
        <v>927.8</v>
      </c>
      <c r="GO200" s="2">
        <v>931.3</v>
      </c>
      <c r="GP200" s="2">
        <v>921.4</v>
      </c>
      <c r="GQ200" s="2">
        <v>943.4</v>
      </c>
      <c r="GR200" s="2">
        <v>909.2</v>
      </c>
      <c r="GS200" s="2">
        <v>953.6</v>
      </c>
      <c r="GT200" s="2">
        <v>912.3</v>
      </c>
      <c r="GU200" s="2">
        <v>882.9</v>
      </c>
      <c r="GV200" s="2">
        <v>954.2</v>
      </c>
      <c r="GW200" s="2">
        <v>985.6</v>
      </c>
      <c r="GX200" s="2">
        <v>970.1</v>
      </c>
      <c r="GY200" s="2">
        <v>931.8</v>
      </c>
      <c r="GZ200" s="2">
        <v>919.4</v>
      </c>
      <c r="HA200" s="2">
        <v>887.9</v>
      </c>
      <c r="HB200" s="2">
        <v>880.2</v>
      </c>
      <c r="HC200" s="2">
        <v>886.6</v>
      </c>
      <c r="HD200" s="2">
        <v>911.2</v>
      </c>
      <c r="HE200" s="2">
        <v>932.3</v>
      </c>
      <c r="HF200" s="2">
        <v>889.9</v>
      </c>
      <c r="HG200" s="2">
        <v>920.5</v>
      </c>
      <c r="HH200" s="2">
        <v>924</v>
      </c>
      <c r="HI200" s="2">
        <v>896.4</v>
      </c>
      <c r="HJ200" s="2">
        <v>895.7</v>
      </c>
      <c r="HK200" s="2">
        <v>882.6</v>
      </c>
      <c r="HL200" s="2">
        <v>869.5</v>
      </c>
      <c r="HM200" s="2">
        <v>906.9</v>
      </c>
      <c r="HN200" s="2">
        <v>910.8</v>
      </c>
      <c r="HO200" s="2">
        <v>925.2</v>
      </c>
      <c r="HP200" s="2">
        <v>924.9</v>
      </c>
      <c r="HQ200" s="2">
        <v>875.1</v>
      </c>
      <c r="HR200" s="2">
        <v>888</v>
      </c>
      <c r="HS200" s="2">
        <v>882</v>
      </c>
      <c r="HT200" s="2">
        <v>848.6</v>
      </c>
      <c r="HU200" s="2">
        <v>834.8</v>
      </c>
      <c r="HV200" s="2">
        <v>855.9</v>
      </c>
      <c r="HW200" s="2">
        <v>886.2</v>
      </c>
      <c r="HX200" s="2">
        <v>937.4</v>
      </c>
      <c r="HY200" s="2">
        <v>887</v>
      </c>
      <c r="HZ200" s="2">
        <v>888.5</v>
      </c>
      <c r="IA200" s="2">
        <v>884.7</v>
      </c>
      <c r="IB200" s="2">
        <v>877</v>
      </c>
      <c r="IC200" s="2">
        <v>848.1</v>
      </c>
      <c r="ID200" s="2">
        <v>845.2</v>
      </c>
      <c r="IE200" s="2">
        <v>835.4</v>
      </c>
      <c r="IF200" s="2">
        <v>864.4</v>
      </c>
      <c r="IG200" s="2">
        <v>890.3</v>
      </c>
      <c r="IH200" s="2">
        <v>875</v>
      </c>
      <c r="II200" s="2">
        <v>821.1</v>
      </c>
      <c r="IJ200" s="2">
        <v>865.2</v>
      </c>
      <c r="IK200" s="2">
        <v>824</v>
      </c>
      <c r="IL200" s="2">
        <v>815.9</v>
      </c>
      <c r="IM200" s="2">
        <v>906.6</v>
      </c>
      <c r="IN200" s="2">
        <v>980</v>
      </c>
      <c r="IO200" s="2">
        <v>976.4</v>
      </c>
      <c r="IP200" s="2">
        <v>911.1</v>
      </c>
      <c r="IQ200" s="2">
        <v>897</v>
      </c>
      <c r="IR200" s="2">
        <v>919.5</v>
      </c>
      <c r="IS200" s="2">
        <v>869.4</v>
      </c>
      <c r="IT200" s="2">
        <v>813.8</v>
      </c>
    </row>
    <row r="201" spans="1:254" ht="15.9" customHeight="1">
      <c r="A201" s="61" t="s">
        <v>394</v>
      </c>
      <c r="B201" s="6" t="s">
        <v>395</v>
      </c>
      <c r="C201" s="15">
        <v>5275</v>
      </c>
      <c r="D201" s="16">
        <v>20</v>
      </c>
      <c r="E201" s="13">
        <v>5255</v>
      </c>
      <c r="F201" s="13">
        <v>5382</v>
      </c>
      <c r="G201" s="13">
        <v>5133</v>
      </c>
      <c r="H201" s="13">
        <v>4935</v>
      </c>
      <c r="I201" s="13">
        <v>4867</v>
      </c>
      <c r="J201" s="13">
        <v>4544</v>
      </c>
      <c r="K201" s="13">
        <v>4629</v>
      </c>
      <c r="L201" s="13">
        <v>4756</v>
      </c>
      <c r="M201" s="13">
        <v>5257</v>
      </c>
      <c r="N201" s="13">
        <v>5117</v>
      </c>
      <c r="O201" s="13">
        <v>5335</v>
      </c>
      <c r="P201" s="13">
        <v>5213</v>
      </c>
      <c r="Q201" s="13">
        <v>5119</v>
      </c>
      <c r="R201" s="13">
        <v>5116</v>
      </c>
      <c r="S201" s="13">
        <v>5494</v>
      </c>
      <c r="T201" s="13">
        <v>5490</v>
      </c>
      <c r="U201" s="13">
        <v>5436</v>
      </c>
      <c r="V201" s="13">
        <v>5972</v>
      </c>
      <c r="W201" s="13">
        <v>6972</v>
      </c>
      <c r="X201" s="13">
        <v>6816</v>
      </c>
      <c r="Y201" s="13">
        <v>6636</v>
      </c>
      <c r="Z201" s="13">
        <v>6900</v>
      </c>
      <c r="AA201" s="13">
        <v>7449</v>
      </c>
      <c r="AB201" s="13">
        <v>7479</v>
      </c>
      <c r="AC201" s="13">
        <v>6942</v>
      </c>
      <c r="AD201" s="13">
        <v>7302</v>
      </c>
      <c r="AE201" s="13">
        <v>7027</v>
      </c>
      <c r="AF201" s="13">
        <v>6902</v>
      </c>
      <c r="AG201" s="13">
        <v>6810</v>
      </c>
      <c r="AH201" s="13">
        <v>7223</v>
      </c>
      <c r="AI201" s="13">
        <v>7071</v>
      </c>
      <c r="AJ201" s="13">
        <v>7156</v>
      </c>
      <c r="AK201" s="13">
        <v>7655</v>
      </c>
      <c r="AL201" s="13">
        <v>7128</v>
      </c>
      <c r="AM201" s="13">
        <v>7253</v>
      </c>
      <c r="AN201" s="13">
        <v>7046</v>
      </c>
      <c r="AO201" s="13">
        <v>6845</v>
      </c>
      <c r="AP201" s="13">
        <v>6655</v>
      </c>
      <c r="AQ201" s="13">
        <v>6335</v>
      </c>
      <c r="AR201" s="13">
        <v>6016</v>
      </c>
      <c r="AS201" s="13">
        <v>5988</v>
      </c>
      <c r="AT201" s="13">
        <v>6395</v>
      </c>
      <c r="AU201" s="13">
        <v>6425</v>
      </c>
      <c r="AV201" s="13">
        <v>6862</v>
      </c>
      <c r="AW201" s="13">
        <v>6942</v>
      </c>
      <c r="AX201" s="13">
        <v>7152</v>
      </c>
      <c r="AY201" s="13">
        <v>6622</v>
      </c>
      <c r="AZ201" s="13">
        <v>7140</v>
      </c>
      <c r="BA201" s="13">
        <v>7208</v>
      </c>
      <c r="BB201" s="13">
        <v>7136</v>
      </c>
      <c r="BC201" s="13">
        <v>7107</v>
      </c>
      <c r="BD201" s="13">
        <v>7293</v>
      </c>
      <c r="BE201" s="13">
        <v>7481</v>
      </c>
      <c r="BF201" s="13">
        <v>7052</v>
      </c>
      <c r="BG201" s="13">
        <v>6698</v>
      </c>
      <c r="BH201" s="13">
        <v>6076</v>
      </c>
      <c r="BI201" s="13">
        <v>6338</v>
      </c>
      <c r="BJ201" s="13">
        <v>6682</v>
      </c>
      <c r="BK201" s="13">
        <v>6987</v>
      </c>
      <c r="BL201" s="13">
        <v>7006</v>
      </c>
      <c r="BM201" s="67">
        <v>6980</v>
      </c>
      <c r="BN201" s="67">
        <v>6970</v>
      </c>
      <c r="BO201" s="67">
        <v>6574</v>
      </c>
      <c r="BP201" s="67">
        <v>6367</v>
      </c>
      <c r="BQ201" s="67">
        <v>5973</v>
      </c>
      <c r="BR201" s="67">
        <v>5521</v>
      </c>
      <c r="BS201" s="67">
        <v>5520</v>
      </c>
      <c r="BT201" s="67">
        <v>5381</v>
      </c>
      <c r="BU201" s="67">
        <v>5462</v>
      </c>
      <c r="BV201" s="67">
        <v>5150</v>
      </c>
      <c r="BW201" s="67">
        <v>5151</v>
      </c>
      <c r="BX201" s="67">
        <v>5356</v>
      </c>
      <c r="BY201" s="67">
        <v>5495</v>
      </c>
      <c r="BZ201" s="67">
        <v>5420</v>
      </c>
      <c r="CA201" s="516">
        <v>5187</v>
      </c>
      <c r="CB201" s="516">
        <v>5288</v>
      </c>
      <c r="CC201" s="516">
        <v>5277</v>
      </c>
      <c r="CD201" s="516">
        <v>5151</v>
      </c>
      <c r="CE201" s="516">
        <v>5239</v>
      </c>
      <c r="CF201" s="516">
        <v>4894</v>
      </c>
      <c r="CG201" s="516">
        <v>4674</v>
      </c>
      <c r="CH201" s="516">
        <v>4659</v>
      </c>
      <c r="CI201" s="516">
        <v>4338</v>
      </c>
      <c r="CJ201" s="516">
        <v>4307</v>
      </c>
      <c r="CK201" s="516">
        <v>4280</v>
      </c>
      <c r="CL201" s="516">
        <v>4211</v>
      </c>
      <c r="CM201" s="516">
        <v>4322</v>
      </c>
      <c r="CN201" s="516">
        <v>4020</v>
      </c>
      <c r="CO201" s="516">
        <v>4128</v>
      </c>
      <c r="CP201" s="516">
        <v>4323</v>
      </c>
      <c r="CQ201" s="516">
        <v>4416</v>
      </c>
      <c r="CR201" s="516">
        <v>4510</v>
      </c>
      <c r="CS201" s="516">
        <v>4387</v>
      </c>
      <c r="CT201" s="516">
        <v>4242</v>
      </c>
      <c r="CU201" s="516">
        <v>4437</v>
      </c>
      <c r="CV201" s="516">
        <v>4654</v>
      </c>
      <c r="CW201" s="516">
        <v>4556</v>
      </c>
      <c r="CX201" s="516">
        <v>4513</v>
      </c>
      <c r="CY201" s="516">
        <v>4567</v>
      </c>
      <c r="CZ201" s="516">
        <v>4675</v>
      </c>
      <c r="DA201" s="2">
        <v>4649</v>
      </c>
      <c r="DB201" s="2">
        <v>4523</v>
      </c>
      <c r="DC201" s="2">
        <v>4325</v>
      </c>
      <c r="DD201" s="2">
        <v>4733</v>
      </c>
      <c r="DE201" s="2">
        <v>4700</v>
      </c>
      <c r="DF201" s="2">
        <v>4641</v>
      </c>
      <c r="DG201" s="2">
        <v>4954</v>
      </c>
      <c r="DH201" s="2">
        <v>5320</v>
      </c>
      <c r="DI201" s="2">
        <v>5515</v>
      </c>
      <c r="DJ201" s="2">
        <v>5403</v>
      </c>
      <c r="DK201" s="2">
        <v>5403</v>
      </c>
      <c r="DL201" s="2">
        <v>5097</v>
      </c>
      <c r="DM201" s="2">
        <v>5198</v>
      </c>
      <c r="DN201" s="2">
        <v>5233</v>
      </c>
      <c r="DO201" s="2">
        <v>5148</v>
      </c>
      <c r="DP201" s="2">
        <v>5308</v>
      </c>
      <c r="DQ201" s="2">
        <v>5418</v>
      </c>
      <c r="DR201" s="2">
        <v>5224</v>
      </c>
      <c r="DS201" s="2">
        <v>5355</v>
      </c>
      <c r="DT201" s="2">
        <v>5450</v>
      </c>
      <c r="DU201" s="2">
        <v>5247</v>
      </c>
      <c r="DV201" s="2">
        <v>5213</v>
      </c>
      <c r="DW201" s="2">
        <v>5184</v>
      </c>
      <c r="DX201" s="2">
        <v>5189</v>
      </c>
      <c r="DY201" s="2">
        <v>5207</v>
      </c>
      <c r="DZ201" s="2">
        <v>4769</v>
      </c>
      <c r="EA201" s="2">
        <v>4915</v>
      </c>
      <c r="EB201" s="2">
        <v>4944</v>
      </c>
      <c r="EC201" s="2">
        <v>5070</v>
      </c>
      <c r="ED201" s="2">
        <v>5085</v>
      </c>
      <c r="EE201" s="2">
        <v>4935</v>
      </c>
      <c r="EF201" s="2">
        <v>5140</v>
      </c>
      <c r="EG201" s="2">
        <v>5155</v>
      </c>
      <c r="EH201" s="2">
        <v>5176</v>
      </c>
      <c r="EI201" s="2">
        <v>5218</v>
      </c>
      <c r="EJ201" s="2">
        <v>5269</v>
      </c>
      <c r="EK201" s="2">
        <v>5337</v>
      </c>
      <c r="EL201" s="2">
        <v>5228</v>
      </c>
      <c r="EM201" s="2">
        <v>5246</v>
      </c>
      <c r="EN201" s="2">
        <v>4921</v>
      </c>
      <c r="EO201" s="2">
        <v>5026</v>
      </c>
      <c r="EP201" s="2">
        <v>4891</v>
      </c>
      <c r="EQ201" s="2">
        <v>4994</v>
      </c>
      <c r="ER201" s="2">
        <v>5073</v>
      </c>
      <c r="ES201" s="2">
        <v>4964</v>
      </c>
      <c r="ET201" s="2">
        <v>4756</v>
      </c>
      <c r="EU201" s="2">
        <v>4720</v>
      </c>
      <c r="EV201" s="2">
        <v>4661</v>
      </c>
      <c r="EW201" s="2">
        <v>4686</v>
      </c>
      <c r="EX201" s="2">
        <v>4626</v>
      </c>
      <c r="EY201" s="2">
        <v>4573</v>
      </c>
      <c r="EZ201" s="2">
        <v>4584</v>
      </c>
      <c r="FA201" s="2">
        <v>4397</v>
      </c>
      <c r="FB201" s="2">
        <v>4396</v>
      </c>
      <c r="FC201" s="2">
        <v>4536</v>
      </c>
      <c r="FD201" s="2">
        <v>4567</v>
      </c>
      <c r="FE201" s="2">
        <v>4913</v>
      </c>
      <c r="FF201" s="2">
        <v>5062</v>
      </c>
      <c r="FG201" s="2">
        <v>4917</v>
      </c>
      <c r="FH201" s="2">
        <v>5031</v>
      </c>
      <c r="FI201" s="2">
        <v>5033</v>
      </c>
      <c r="FJ201" s="2">
        <v>4811</v>
      </c>
      <c r="FK201" s="2">
        <v>4796</v>
      </c>
      <c r="FL201" s="2">
        <v>4769</v>
      </c>
      <c r="FM201" s="2">
        <v>4282</v>
      </c>
      <c r="FN201" s="2">
        <v>4212</v>
      </c>
      <c r="FO201" s="2">
        <v>4024</v>
      </c>
      <c r="FP201" s="2">
        <v>4039</v>
      </c>
      <c r="FQ201" s="2">
        <v>3966</v>
      </c>
      <c r="FR201" s="2">
        <v>3872</v>
      </c>
      <c r="FS201" s="2">
        <v>3860</v>
      </c>
      <c r="FT201" s="2">
        <v>3796</v>
      </c>
      <c r="FU201" s="2">
        <v>3873</v>
      </c>
      <c r="FV201" s="2">
        <v>3768</v>
      </c>
      <c r="FW201" s="2">
        <v>3746</v>
      </c>
      <c r="FX201" s="2">
        <v>4014</v>
      </c>
      <c r="FY201" s="2">
        <v>4037</v>
      </c>
      <c r="FZ201" s="2">
        <v>4200</v>
      </c>
      <c r="GA201" s="2">
        <v>4226</v>
      </c>
      <c r="GB201" s="2">
        <v>4108</v>
      </c>
      <c r="GC201" s="2">
        <v>4119</v>
      </c>
      <c r="GD201" s="2">
        <v>4061</v>
      </c>
      <c r="GE201" s="2">
        <v>4215</v>
      </c>
      <c r="GF201" s="2">
        <v>4168</v>
      </c>
      <c r="GG201" s="2">
        <v>4374</v>
      </c>
      <c r="GH201" s="2">
        <v>4245</v>
      </c>
      <c r="GI201" s="2">
        <v>4201</v>
      </c>
      <c r="GJ201" s="2">
        <v>4181</v>
      </c>
      <c r="GK201" s="2">
        <v>4354</v>
      </c>
      <c r="GL201" s="2">
        <v>4509</v>
      </c>
      <c r="GM201" s="2">
        <v>4548</v>
      </c>
      <c r="GN201" s="2">
        <v>4459</v>
      </c>
      <c r="GO201" s="2">
        <v>4561</v>
      </c>
      <c r="GP201" s="2">
        <v>4352</v>
      </c>
      <c r="GQ201" s="2">
        <v>4474</v>
      </c>
      <c r="GR201" s="2">
        <v>4173</v>
      </c>
      <c r="GS201" s="2">
        <v>4287</v>
      </c>
      <c r="GT201" s="2">
        <v>4258</v>
      </c>
      <c r="GU201" s="2">
        <v>4062</v>
      </c>
      <c r="GV201" s="2">
        <v>4085</v>
      </c>
      <c r="GW201" s="2">
        <v>4030</v>
      </c>
      <c r="GX201" s="2">
        <v>3680</v>
      </c>
      <c r="GY201" s="2">
        <v>3632</v>
      </c>
      <c r="GZ201" s="2">
        <v>3790</v>
      </c>
      <c r="HA201" s="2">
        <v>3178</v>
      </c>
      <c r="HB201" s="2">
        <v>3100</v>
      </c>
      <c r="HC201" s="2">
        <v>3067</v>
      </c>
      <c r="HD201" s="2">
        <v>3157</v>
      </c>
      <c r="HE201" s="2">
        <v>3078</v>
      </c>
      <c r="HF201" s="2">
        <v>3125</v>
      </c>
      <c r="HG201" s="2">
        <v>3177</v>
      </c>
      <c r="HH201" s="2">
        <v>3123</v>
      </c>
      <c r="HI201" s="2">
        <v>3208</v>
      </c>
      <c r="HJ201" s="2">
        <v>3064</v>
      </c>
      <c r="HK201" s="2">
        <v>3109</v>
      </c>
      <c r="HL201" s="2">
        <v>3058</v>
      </c>
      <c r="HM201" s="2">
        <v>3037</v>
      </c>
      <c r="HN201" s="2">
        <v>3029</v>
      </c>
      <c r="HO201" s="2">
        <v>3008</v>
      </c>
      <c r="HP201" s="2">
        <v>3010</v>
      </c>
      <c r="HQ201" s="2">
        <v>3008</v>
      </c>
      <c r="HR201" s="2">
        <v>2993.5</v>
      </c>
      <c r="HS201" s="2">
        <v>2930</v>
      </c>
      <c r="HT201" s="2">
        <v>2867</v>
      </c>
      <c r="HU201" s="2">
        <v>2884</v>
      </c>
      <c r="HV201" s="2">
        <v>2909</v>
      </c>
      <c r="HW201" s="2">
        <v>2910</v>
      </c>
      <c r="HX201" s="2">
        <v>2958</v>
      </c>
      <c r="HY201" s="2">
        <v>3003</v>
      </c>
      <c r="HZ201" s="2">
        <v>3013</v>
      </c>
      <c r="IA201" s="2">
        <v>3036</v>
      </c>
      <c r="IB201" s="2">
        <v>3073</v>
      </c>
      <c r="IC201" s="2">
        <v>3002</v>
      </c>
      <c r="ID201" s="2">
        <v>2992</v>
      </c>
      <c r="IE201" s="2">
        <v>3014</v>
      </c>
      <c r="IF201" s="2">
        <v>3058</v>
      </c>
      <c r="IG201" s="2">
        <v>3058</v>
      </c>
      <c r="IH201" s="2">
        <v>3074</v>
      </c>
      <c r="II201" s="2">
        <v>3033</v>
      </c>
      <c r="IJ201" s="2">
        <v>3147</v>
      </c>
      <c r="IK201" s="2">
        <v>3094</v>
      </c>
      <c r="IL201" s="2">
        <v>3120</v>
      </c>
      <c r="IM201" s="2">
        <v>3104</v>
      </c>
      <c r="IN201" s="2">
        <v>3092</v>
      </c>
      <c r="IO201" s="2">
        <v>3053</v>
      </c>
      <c r="IP201" s="2">
        <v>3071</v>
      </c>
      <c r="IQ201" s="2">
        <v>3187</v>
      </c>
      <c r="IR201" s="2">
        <v>3182</v>
      </c>
      <c r="IS201" s="2">
        <v>3184</v>
      </c>
      <c r="IT201" s="2">
        <v>3224</v>
      </c>
    </row>
    <row r="202" spans="1:254" ht="15.9" customHeight="1">
      <c r="A202" s="61" t="s">
        <v>396</v>
      </c>
      <c r="B202" s="6" t="s">
        <v>397</v>
      </c>
      <c r="C202" s="15">
        <v>5608</v>
      </c>
      <c r="D202" s="16">
        <v>68</v>
      </c>
      <c r="E202" s="13">
        <v>5540</v>
      </c>
      <c r="F202" s="13">
        <v>5387</v>
      </c>
      <c r="G202" s="13">
        <v>5232</v>
      </c>
      <c r="H202" s="13">
        <v>5193</v>
      </c>
      <c r="I202" s="13">
        <v>5381</v>
      </c>
      <c r="J202" s="13">
        <v>5345</v>
      </c>
      <c r="K202" s="13">
        <v>5338</v>
      </c>
      <c r="L202" s="13">
        <v>5359</v>
      </c>
      <c r="M202" s="13">
        <v>5446</v>
      </c>
      <c r="N202" s="13">
        <v>5390</v>
      </c>
      <c r="O202" s="13">
        <v>5470</v>
      </c>
      <c r="P202" s="13">
        <v>5389</v>
      </c>
      <c r="Q202" s="13">
        <v>5277</v>
      </c>
      <c r="R202" s="13">
        <v>5072</v>
      </c>
      <c r="S202" s="13">
        <v>5215</v>
      </c>
      <c r="T202" s="13">
        <v>5220</v>
      </c>
      <c r="U202" s="13">
        <v>5120</v>
      </c>
      <c r="V202" s="13">
        <v>5054</v>
      </c>
      <c r="W202" s="13">
        <v>5100</v>
      </c>
      <c r="X202" s="13">
        <v>5147</v>
      </c>
      <c r="Y202" s="13">
        <v>5199</v>
      </c>
      <c r="Z202" s="13">
        <v>5240</v>
      </c>
      <c r="AA202" s="13">
        <v>5326</v>
      </c>
      <c r="AB202" s="13">
        <v>5227</v>
      </c>
      <c r="AC202" s="13">
        <v>5206</v>
      </c>
      <c r="AD202" s="13">
        <v>5159</v>
      </c>
      <c r="AE202" s="13">
        <v>5171</v>
      </c>
      <c r="AF202" s="13">
        <v>5225</v>
      </c>
      <c r="AG202" s="13">
        <v>5283</v>
      </c>
      <c r="AH202" s="13">
        <v>5235</v>
      </c>
      <c r="AI202" s="13">
        <v>5187</v>
      </c>
      <c r="AJ202" s="13">
        <v>5187</v>
      </c>
      <c r="AK202" s="13">
        <v>5296</v>
      </c>
      <c r="AL202" s="13">
        <v>5297</v>
      </c>
      <c r="AM202" s="13">
        <v>5352</v>
      </c>
      <c r="AN202" s="13">
        <v>5296</v>
      </c>
      <c r="AO202" s="13">
        <v>5291</v>
      </c>
      <c r="AP202" s="13">
        <v>5316</v>
      </c>
      <c r="AQ202" s="13">
        <v>5081</v>
      </c>
      <c r="AR202" s="13">
        <v>5028</v>
      </c>
      <c r="AS202" s="13">
        <v>5089</v>
      </c>
      <c r="AT202" s="13">
        <v>5080</v>
      </c>
      <c r="AU202" s="13">
        <v>5092</v>
      </c>
      <c r="AV202" s="13">
        <v>5191</v>
      </c>
      <c r="AW202" s="13">
        <v>5155</v>
      </c>
      <c r="AX202" s="13">
        <v>5157</v>
      </c>
      <c r="AY202" s="13">
        <v>5121</v>
      </c>
      <c r="AZ202" s="13">
        <v>5143</v>
      </c>
      <c r="BA202" s="13">
        <v>5391</v>
      </c>
      <c r="BB202" s="13">
        <v>5427</v>
      </c>
      <c r="BC202" s="13">
        <v>5510</v>
      </c>
      <c r="BD202" s="13">
        <v>5583</v>
      </c>
      <c r="BE202" s="13">
        <v>5594</v>
      </c>
      <c r="BF202" s="13">
        <v>5550</v>
      </c>
      <c r="BG202" s="13">
        <v>5564</v>
      </c>
      <c r="BH202" s="13">
        <v>5533</v>
      </c>
      <c r="BI202" s="13">
        <v>5709</v>
      </c>
      <c r="BJ202" s="13">
        <v>5696</v>
      </c>
      <c r="BK202" s="13">
        <v>5914</v>
      </c>
      <c r="BL202" s="13">
        <v>5863</v>
      </c>
      <c r="BM202" s="67">
        <v>5926</v>
      </c>
      <c r="BN202" s="67">
        <v>5855</v>
      </c>
      <c r="BO202" s="67">
        <v>5726</v>
      </c>
      <c r="BP202" s="67">
        <v>5690</v>
      </c>
      <c r="BQ202" s="67">
        <v>5909</v>
      </c>
      <c r="BR202" s="67">
        <v>6218</v>
      </c>
      <c r="BS202" s="67">
        <v>5860</v>
      </c>
      <c r="BT202" s="67">
        <v>5971</v>
      </c>
      <c r="BU202" s="67">
        <v>5825</v>
      </c>
      <c r="BV202" s="67">
        <v>5914</v>
      </c>
      <c r="BW202" s="67">
        <v>5885</v>
      </c>
      <c r="BX202" s="67">
        <v>5902</v>
      </c>
      <c r="BY202" s="67">
        <v>6070</v>
      </c>
      <c r="BZ202" s="67">
        <v>6043</v>
      </c>
      <c r="CA202" s="516">
        <v>6091</v>
      </c>
      <c r="CB202" s="516">
        <v>6254</v>
      </c>
      <c r="CC202" s="516">
        <v>6146</v>
      </c>
      <c r="CD202" s="516">
        <v>6235</v>
      </c>
      <c r="CE202" s="516">
        <v>6358</v>
      </c>
      <c r="CF202" s="516">
        <v>6383</v>
      </c>
      <c r="CG202" s="516">
        <v>6454</v>
      </c>
      <c r="CH202" s="516">
        <v>6603</v>
      </c>
      <c r="CI202" s="516">
        <v>6402</v>
      </c>
      <c r="CJ202" s="516">
        <v>6373</v>
      </c>
      <c r="CK202" s="516">
        <v>6359</v>
      </c>
      <c r="CL202" s="516">
        <v>6280</v>
      </c>
      <c r="CM202" s="516">
        <v>6421</v>
      </c>
      <c r="CN202" s="516">
        <v>6125</v>
      </c>
      <c r="CO202" s="516">
        <v>6251</v>
      </c>
      <c r="CP202" s="516">
        <v>6452</v>
      </c>
      <c r="CQ202" s="516">
        <v>6366</v>
      </c>
      <c r="CR202" s="516">
        <v>6352</v>
      </c>
      <c r="CS202" s="516">
        <v>6186</v>
      </c>
      <c r="CT202" s="516">
        <v>5989</v>
      </c>
      <c r="CU202" s="516">
        <v>6232</v>
      </c>
      <c r="CV202" s="516">
        <v>6550</v>
      </c>
      <c r="CW202" s="516">
        <v>6229</v>
      </c>
      <c r="CX202" s="516">
        <v>6358</v>
      </c>
      <c r="CY202" s="516">
        <v>6256</v>
      </c>
      <c r="CZ202" s="516">
        <v>6200</v>
      </c>
      <c r="DA202" s="2">
        <v>6373</v>
      </c>
      <c r="DB202" s="2">
        <v>6190</v>
      </c>
      <c r="DC202" s="2">
        <v>5984</v>
      </c>
      <c r="DD202" s="2">
        <v>6317</v>
      </c>
      <c r="DE202" s="2">
        <v>6346</v>
      </c>
      <c r="DF202" s="2">
        <v>6267</v>
      </c>
      <c r="DG202" s="2">
        <v>6881</v>
      </c>
      <c r="DH202" s="2">
        <v>7060</v>
      </c>
      <c r="DI202" s="2">
        <v>7080</v>
      </c>
      <c r="DJ202" s="2">
        <v>6828</v>
      </c>
      <c r="DK202" s="2">
        <v>6872</v>
      </c>
      <c r="DL202" s="2">
        <v>6700</v>
      </c>
      <c r="DM202" s="2">
        <v>6766</v>
      </c>
      <c r="DN202" s="2">
        <v>6871</v>
      </c>
      <c r="DO202" s="2">
        <v>6865</v>
      </c>
      <c r="DP202" s="2">
        <v>6568</v>
      </c>
      <c r="DQ202" s="2">
        <v>6328</v>
      </c>
      <c r="DR202" s="2">
        <v>6374</v>
      </c>
      <c r="DS202" s="2">
        <v>6530</v>
      </c>
      <c r="DT202" s="2">
        <v>6335</v>
      </c>
      <c r="DU202" s="2">
        <v>6045</v>
      </c>
      <c r="DV202" s="2">
        <v>5929</v>
      </c>
      <c r="DW202" s="2">
        <v>5771</v>
      </c>
      <c r="DX202" s="2">
        <v>5775</v>
      </c>
      <c r="DY202" s="2">
        <v>5572</v>
      </c>
      <c r="DZ202" s="2">
        <v>5444</v>
      </c>
      <c r="EA202" s="2">
        <v>5628</v>
      </c>
      <c r="EB202" s="2">
        <v>5639</v>
      </c>
      <c r="EC202" s="2">
        <v>5633</v>
      </c>
      <c r="ED202" s="2">
        <v>5707</v>
      </c>
      <c r="EE202" s="2">
        <v>5554</v>
      </c>
      <c r="EF202" s="2">
        <v>5695</v>
      </c>
      <c r="EG202" s="2">
        <v>5807</v>
      </c>
      <c r="EH202" s="2">
        <v>5851</v>
      </c>
      <c r="EI202" s="2">
        <v>5910</v>
      </c>
      <c r="EJ202" s="2">
        <v>6030</v>
      </c>
      <c r="EK202" s="2">
        <v>6050</v>
      </c>
      <c r="EL202" s="2">
        <v>6037</v>
      </c>
      <c r="EM202" s="2">
        <v>5773</v>
      </c>
      <c r="EN202" s="2">
        <v>5625</v>
      </c>
      <c r="EO202" s="2">
        <v>5265</v>
      </c>
      <c r="EP202" s="2">
        <v>5259</v>
      </c>
      <c r="EQ202" s="2">
        <v>5198</v>
      </c>
      <c r="ER202" s="2">
        <v>5063</v>
      </c>
      <c r="ES202" s="2">
        <v>4970</v>
      </c>
      <c r="ET202" s="2">
        <v>4867</v>
      </c>
      <c r="EU202" s="2">
        <v>4912</v>
      </c>
      <c r="EV202" s="2">
        <v>4842</v>
      </c>
      <c r="EW202" s="2">
        <v>4870</v>
      </c>
      <c r="EX202" s="2">
        <v>4840</v>
      </c>
      <c r="EY202" s="2">
        <v>4860</v>
      </c>
      <c r="EZ202" s="2">
        <v>4848</v>
      </c>
      <c r="FA202" s="2">
        <v>4857</v>
      </c>
      <c r="FB202" s="2">
        <v>4781</v>
      </c>
      <c r="FC202" s="2">
        <v>4801</v>
      </c>
      <c r="FD202" s="2">
        <v>4883</v>
      </c>
      <c r="FE202" s="2">
        <v>5013</v>
      </c>
      <c r="FF202" s="2">
        <v>5020</v>
      </c>
      <c r="FG202" s="2">
        <v>4865</v>
      </c>
      <c r="FH202" s="2">
        <v>4842</v>
      </c>
      <c r="FI202" s="2">
        <v>4759</v>
      </c>
      <c r="FJ202" s="2">
        <v>4753</v>
      </c>
      <c r="FK202" s="2">
        <v>4690</v>
      </c>
      <c r="FL202" s="2">
        <v>4754</v>
      </c>
      <c r="FM202" s="2">
        <v>4574</v>
      </c>
      <c r="FN202" s="2">
        <v>4586</v>
      </c>
      <c r="FO202" s="2">
        <v>4563</v>
      </c>
      <c r="FP202" s="2">
        <v>4564</v>
      </c>
      <c r="FQ202" s="2">
        <v>4508</v>
      </c>
      <c r="FR202" s="2">
        <v>4518</v>
      </c>
      <c r="FS202" s="2">
        <v>4476</v>
      </c>
      <c r="FT202" s="2">
        <v>4418</v>
      </c>
      <c r="FU202" s="2">
        <v>4387</v>
      </c>
      <c r="FV202" s="2">
        <v>4310</v>
      </c>
      <c r="FW202" s="2">
        <v>4321</v>
      </c>
      <c r="FX202" s="2">
        <v>4428</v>
      </c>
      <c r="FY202" s="2">
        <v>4481</v>
      </c>
      <c r="FZ202" s="2">
        <v>4397</v>
      </c>
      <c r="GA202" s="2">
        <v>4360</v>
      </c>
      <c r="GB202" s="2">
        <v>4249</v>
      </c>
      <c r="GC202" s="2">
        <v>4271</v>
      </c>
      <c r="GD202" s="2">
        <v>4201</v>
      </c>
      <c r="GE202" s="2">
        <v>4231</v>
      </c>
      <c r="GF202" s="2">
        <v>4161</v>
      </c>
      <c r="GG202" s="2">
        <v>4100</v>
      </c>
      <c r="GH202" s="2">
        <v>4096</v>
      </c>
      <c r="GI202" s="2">
        <v>4103</v>
      </c>
      <c r="GJ202" s="2">
        <v>4100</v>
      </c>
      <c r="GK202" s="2">
        <v>4140</v>
      </c>
      <c r="GL202" s="2">
        <v>4278</v>
      </c>
      <c r="GM202" s="2">
        <v>4210</v>
      </c>
      <c r="GN202" s="2">
        <v>4156</v>
      </c>
      <c r="GO202" s="2">
        <v>4131</v>
      </c>
      <c r="GP202" s="2">
        <v>4035</v>
      </c>
      <c r="GQ202" s="2">
        <v>3986</v>
      </c>
      <c r="GR202" s="2">
        <v>3920</v>
      </c>
      <c r="GS202" s="2">
        <v>3922</v>
      </c>
      <c r="GT202" s="2">
        <v>3950</v>
      </c>
      <c r="GU202" s="2">
        <v>3867</v>
      </c>
      <c r="GV202" s="2">
        <v>3948</v>
      </c>
      <c r="GW202" s="2">
        <v>4032</v>
      </c>
      <c r="GX202" s="2">
        <v>4008</v>
      </c>
      <c r="GY202" s="2">
        <v>3972</v>
      </c>
      <c r="GZ202" s="2">
        <v>3940</v>
      </c>
      <c r="HA202" s="2">
        <v>3869</v>
      </c>
      <c r="HB202" s="2">
        <v>3854</v>
      </c>
      <c r="HC202" s="2">
        <v>3864</v>
      </c>
      <c r="HD202" s="2">
        <v>3916</v>
      </c>
      <c r="HE202" s="2">
        <v>3912</v>
      </c>
      <c r="HF202" s="2">
        <v>3988</v>
      </c>
      <c r="HG202" s="2">
        <v>3945</v>
      </c>
      <c r="HH202" s="2">
        <v>3950</v>
      </c>
      <c r="HI202" s="2">
        <v>3984</v>
      </c>
      <c r="HJ202" s="2">
        <v>3961</v>
      </c>
      <c r="HK202" s="2">
        <v>3982</v>
      </c>
      <c r="HL202" s="2">
        <v>3970</v>
      </c>
      <c r="HM202" s="2">
        <v>4015</v>
      </c>
      <c r="HN202" s="2">
        <v>3977</v>
      </c>
      <c r="HO202" s="2">
        <v>3980</v>
      </c>
      <c r="HP202" s="2">
        <v>4004</v>
      </c>
      <c r="HQ202" s="2">
        <v>4004</v>
      </c>
      <c r="HR202" s="2">
        <v>4026</v>
      </c>
      <c r="HS202" s="2">
        <v>4011</v>
      </c>
      <c r="HT202" s="2">
        <v>3986</v>
      </c>
      <c r="HU202" s="2">
        <v>3915</v>
      </c>
      <c r="HV202" s="2">
        <v>3951</v>
      </c>
      <c r="HW202" s="2">
        <v>3876</v>
      </c>
      <c r="HX202" s="2">
        <v>3908</v>
      </c>
      <c r="HY202" s="2">
        <v>3897</v>
      </c>
      <c r="HZ202" s="2">
        <v>3860</v>
      </c>
      <c r="IA202" s="2">
        <v>3865</v>
      </c>
      <c r="IB202" s="2">
        <v>3890</v>
      </c>
      <c r="IC202" s="2">
        <v>3872</v>
      </c>
      <c r="ID202" s="2">
        <v>3835</v>
      </c>
      <c r="IE202" s="2">
        <v>3845</v>
      </c>
      <c r="IF202" s="2">
        <v>3838</v>
      </c>
      <c r="IG202" s="2">
        <v>3803</v>
      </c>
      <c r="IH202" s="2">
        <v>3776</v>
      </c>
      <c r="II202" s="2">
        <v>3715</v>
      </c>
      <c r="IJ202" s="2">
        <v>3793</v>
      </c>
      <c r="IK202" s="2">
        <v>3815</v>
      </c>
      <c r="IL202" s="2">
        <v>3790</v>
      </c>
      <c r="IM202" s="2">
        <v>3726</v>
      </c>
      <c r="IN202" s="2">
        <v>3717</v>
      </c>
      <c r="IO202" s="2">
        <v>3627</v>
      </c>
      <c r="IP202" s="2">
        <v>3596</v>
      </c>
      <c r="IQ202" s="2">
        <v>3623</v>
      </c>
      <c r="IR202" s="2">
        <v>3606</v>
      </c>
      <c r="IS202" s="2">
        <v>3570</v>
      </c>
      <c r="IT202" s="2">
        <v>3676</v>
      </c>
    </row>
    <row r="203" spans="1:254" ht="15.9" customHeight="1">
      <c r="A203" s="61" t="s">
        <v>398</v>
      </c>
      <c r="B203" s="6" t="s">
        <v>399</v>
      </c>
      <c r="C203" s="15">
        <v>5612</v>
      </c>
      <c r="D203" s="16">
        <v>-25</v>
      </c>
      <c r="E203" s="13">
        <v>5637</v>
      </c>
      <c r="F203" s="13">
        <v>5481</v>
      </c>
      <c r="G203" s="13">
        <v>5305</v>
      </c>
      <c r="H203" s="13">
        <v>5244</v>
      </c>
      <c r="I203" s="13">
        <v>5394</v>
      </c>
      <c r="J203" s="13">
        <v>5598</v>
      </c>
      <c r="K203" s="13">
        <v>5613</v>
      </c>
      <c r="L203" s="13">
        <v>5438</v>
      </c>
      <c r="M203" s="13">
        <v>5680</v>
      </c>
      <c r="N203" s="13">
        <v>5352</v>
      </c>
      <c r="O203" s="13">
        <v>5415</v>
      </c>
      <c r="P203" s="13">
        <v>5294</v>
      </c>
      <c r="Q203" s="13">
        <v>5207</v>
      </c>
      <c r="R203" s="13">
        <v>5114</v>
      </c>
      <c r="S203" s="13">
        <v>5287</v>
      </c>
      <c r="T203" s="13">
        <v>5249</v>
      </c>
      <c r="U203" s="13">
        <v>5229</v>
      </c>
      <c r="V203" s="13">
        <v>5181</v>
      </c>
      <c r="W203" s="13">
        <v>5247</v>
      </c>
      <c r="X203" s="13">
        <v>5228</v>
      </c>
      <c r="Y203" s="13">
        <v>5293</v>
      </c>
      <c r="Z203" s="13">
        <v>5405</v>
      </c>
      <c r="AA203" s="13">
        <v>5453</v>
      </c>
      <c r="AB203" s="13">
        <v>5352</v>
      </c>
      <c r="AC203" s="13">
        <v>5206</v>
      </c>
      <c r="AD203" s="13">
        <v>5206</v>
      </c>
      <c r="AE203" s="13">
        <v>5254</v>
      </c>
      <c r="AF203" s="13">
        <v>5271</v>
      </c>
      <c r="AG203" s="13">
        <v>5347</v>
      </c>
      <c r="AH203" s="13">
        <v>5281</v>
      </c>
      <c r="AI203" s="13">
        <v>5287</v>
      </c>
      <c r="AJ203" s="13">
        <v>5330</v>
      </c>
      <c r="AK203" s="13">
        <v>5414</v>
      </c>
      <c r="AL203" s="13">
        <v>5408</v>
      </c>
      <c r="AM203" s="13">
        <v>5439</v>
      </c>
      <c r="AN203" s="13">
        <v>5417</v>
      </c>
      <c r="AO203" s="13">
        <v>5419</v>
      </c>
      <c r="AP203" s="13">
        <v>5559</v>
      </c>
      <c r="AQ203" s="13">
        <v>5303</v>
      </c>
      <c r="AR203" s="13">
        <v>5150</v>
      </c>
      <c r="AS203" s="13">
        <v>5267</v>
      </c>
      <c r="AT203" s="13">
        <v>5291</v>
      </c>
      <c r="AU203" s="13">
        <v>5247</v>
      </c>
      <c r="AV203" s="13">
        <v>5415</v>
      </c>
      <c r="AW203" s="13">
        <v>5339</v>
      </c>
      <c r="AX203" s="13">
        <v>5385</v>
      </c>
      <c r="AY203" s="13">
        <v>5094</v>
      </c>
      <c r="AZ203" s="13">
        <v>5100</v>
      </c>
      <c r="BA203" s="13">
        <v>5199</v>
      </c>
      <c r="BB203" s="13">
        <v>5228</v>
      </c>
      <c r="BC203" s="13">
        <v>5222</v>
      </c>
      <c r="BD203" s="13">
        <v>5099</v>
      </c>
      <c r="BE203" s="13">
        <v>5049</v>
      </c>
      <c r="BF203" s="13">
        <v>4982</v>
      </c>
      <c r="BG203" s="13">
        <v>4987</v>
      </c>
      <c r="BH203" s="13">
        <v>4912</v>
      </c>
      <c r="BI203" s="13">
        <v>5056</v>
      </c>
      <c r="BJ203" s="13">
        <v>5052</v>
      </c>
      <c r="BK203" s="13">
        <v>5226</v>
      </c>
      <c r="BL203" s="13">
        <v>5301</v>
      </c>
      <c r="BM203" s="67">
        <v>5290</v>
      </c>
      <c r="BN203" s="67">
        <v>5443</v>
      </c>
      <c r="BO203" s="67">
        <v>5674</v>
      </c>
      <c r="BP203" s="67">
        <v>5679</v>
      </c>
      <c r="BQ203" s="67">
        <v>5521</v>
      </c>
      <c r="BR203" s="67">
        <v>5541</v>
      </c>
      <c r="BS203" s="67">
        <v>5472</v>
      </c>
      <c r="BT203" s="67">
        <v>5644</v>
      </c>
      <c r="BU203" s="67">
        <v>5432</v>
      </c>
      <c r="BV203" s="67">
        <v>5443</v>
      </c>
      <c r="BW203" s="67">
        <v>5490</v>
      </c>
      <c r="BX203" s="67">
        <v>5388</v>
      </c>
      <c r="BY203" s="67">
        <v>5497</v>
      </c>
      <c r="BZ203" s="67">
        <v>5430</v>
      </c>
      <c r="CA203" s="516">
        <v>5365</v>
      </c>
      <c r="CB203" s="516">
        <v>5550</v>
      </c>
      <c r="CC203" s="516">
        <v>5683</v>
      </c>
      <c r="CD203" s="516">
        <v>5640</v>
      </c>
      <c r="CE203" s="516">
        <v>5658</v>
      </c>
      <c r="CF203" s="516">
        <v>5707</v>
      </c>
      <c r="CG203" s="516">
        <v>5693</v>
      </c>
      <c r="CH203" s="516">
        <v>5707</v>
      </c>
      <c r="CI203" s="516">
        <v>5317</v>
      </c>
      <c r="CJ203" s="516">
        <v>5379</v>
      </c>
      <c r="CK203" s="516">
        <v>5443</v>
      </c>
      <c r="CL203" s="516">
        <v>5395</v>
      </c>
      <c r="CM203" s="516">
        <v>5519</v>
      </c>
      <c r="CN203" s="516">
        <v>5271</v>
      </c>
      <c r="CO203" s="516">
        <v>5248</v>
      </c>
      <c r="CP203" s="516">
        <v>5541</v>
      </c>
      <c r="CQ203" s="516">
        <v>5519</v>
      </c>
      <c r="CR203" s="516">
        <v>5531</v>
      </c>
      <c r="CS203" s="516">
        <v>5397</v>
      </c>
      <c r="CT203" s="516">
        <v>5181</v>
      </c>
      <c r="CU203" s="516">
        <v>5432</v>
      </c>
      <c r="CV203" s="516">
        <v>5747</v>
      </c>
      <c r="CW203" s="516">
        <v>5637</v>
      </c>
      <c r="CX203" s="516">
        <v>5759</v>
      </c>
      <c r="CY203" s="516">
        <v>5918</v>
      </c>
      <c r="CZ203" s="516">
        <v>5973</v>
      </c>
      <c r="DA203" s="2">
        <v>6114</v>
      </c>
      <c r="DB203" s="2">
        <v>5943</v>
      </c>
      <c r="DC203" s="2">
        <v>5599</v>
      </c>
      <c r="DD203" s="2">
        <v>6024</v>
      </c>
      <c r="DE203" s="2">
        <v>6094</v>
      </c>
      <c r="DF203" s="2">
        <v>5988</v>
      </c>
      <c r="DG203" s="2">
        <v>6457</v>
      </c>
      <c r="DH203" s="2">
        <v>6899</v>
      </c>
      <c r="DI203" s="2">
        <v>7027</v>
      </c>
      <c r="DJ203" s="2">
        <v>6875</v>
      </c>
      <c r="DK203" s="2">
        <v>6806</v>
      </c>
      <c r="DL203" s="2">
        <v>6554</v>
      </c>
      <c r="DM203" s="2">
        <v>6549</v>
      </c>
      <c r="DN203" s="2">
        <v>6586</v>
      </c>
      <c r="DO203" s="2">
        <v>6421</v>
      </c>
      <c r="DP203" s="2">
        <v>6539</v>
      </c>
      <c r="DQ203" s="2">
        <v>6595</v>
      </c>
      <c r="DR203" s="2">
        <v>6564</v>
      </c>
      <c r="DS203" s="2">
        <v>6535</v>
      </c>
      <c r="DT203" s="2">
        <v>6521</v>
      </c>
      <c r="DU203" s="2">
        <v>6500</v>
      </c>
      <c r="DV203" s="2">
        <v>6132</v>
      </c>
      <c r="DW203" s="2">
        <v>6138</v>
      </c>
      <c r="DX203" s="2">
        <v>5976</v>
      </c>
      <c r="DY203" s="2">
        <v>5556</v>
      </c>
      <c r="DZ203" s="2">
        <v>5219</v>
      </c>
      <c r="EA203" s="2">
        <v>5051</v>
      </c>
      <c r="EB203" s="2">
        <v>5137</v>
      </c>
      <c r="EC203" s="2">
        <v>5049</v>
      </c>
      <c r="ED203" s="2">
        <v>5108</v>
      </c>
      <c r="EE203" s="2">
        <v>5061</v>
      </c>
      <c r="EF203" s="2">
        <v>5208</v>
      </c>
      <c r="EG203" s="2">
        <v>5200</v>
      </c>
      <c r="EH203" s="2">
        <v>5123</v>
      </c>
      <c r="EI203" s="2">
        <v>5226</v>
      </c>
      <c r="EJ203" s="2">
        <v>5273</v>
      </c>
      <c r="EK203" s="2">
        <v>5421</v>
      </c>
      <c r="EL203" s="2">
        <v>5334</v>
      </c>
      <c r="EM203" s="2">
        <v>5289</v>
      </c>
      <c r="EN203" s="2">
        <v>5159</v>
      </c>
      <c r="EO203" s="2">
        <v>5030</v>
      </c>
      <c r="EP203" s="2">
        <v>4946</v>
      </c>
      <c r="EQ203" s="2">
        <v>4872</v>
      </c>
      <c r="ER203" s="2">
        <v>4787</v>
      </c>
      <c r="ES203" s="2">
        <v>4700</v>
      </c>
      <c r="ET203" s="2">
        <v>4630</v>
      </c>
      <c r="EU203" s="2">
        <v>4609</v>
      </c>
      <c r="EV203" s="2">
        <v>4615</v>
      </c>
      <c r="EW203" s="2">
        <v>4645</v>
      </c>
      <c r="EX203" s="2">
        <v>4651</v>
      </c>
      <c r="EY203" s="2">
        <v>4650</v>
      </c>
      <c r="EZ203" s="2">
        <v>4688</v>
      </c>
      <c r="FA203" s="2">
        <v>4599</v>
      </c>
      <c r="FB203" s="2">
        <v>4609</v>
      </c>
      <c r="FC203" s="2">
        <v>4635</v>
      </c>
      <c r="FD203" s="2">
        <v>4571</v>
      </c>
      <c r="FE203" s="2">
        <v>4591</v>
      </c>
      <c r="FF203" s="2">
        <v>4605</v>
      </c>
      <c r="FG203" s="2">
        <v>4550</v>
      </c>
      <c r="FH203" s="2">
        <v>4581</v>
      </c>
      <c r="FI203" s="2">
        <v>4620</v>
      </c>
      <c r="FJ203" s="2">
        <v>4600</v>
      </c>
      <c r="FK203" s="2">
        <v>4660</v>
      </c>
      <c r="FL203" s="2">
        <v>4717</v>
      </c>
      <c r="FM203" s="2">
        <v>4633</v>
      </c>
      <c r="FN203" s="2">
        <v>4599</v>
      </c>
      <c r="FO203" s="2">
        <v>4629</v>
      </c>
      <c r="FP203" s="2">
        <v>4545</v>
      </c>
      <c r="FQ203" s="2">
        <v>4518</v>
      </c>
      <c r="FR203" s="2">
        <v>4566</v>
      </c>
      <c r="FS203" s="2">
        <v>4455</v>
      </c>
      <c r="FT203" s="2">
        <v>4514</v>
      </c>
      <c r="FU203" s="2">
        <v>4467</v>
      </c>
      <c r="FV203" s="2">
        <v>4341</v>
      </c>
      <c r="FW203" s="2">
        <v>4457</v>
      </c>
      <c r="FX203" s="2">
        <v>4596</v>
      </c>
      <c r="FY203" s="2">
        <v>4613</v>
      </c>
      <c r="FZ203" s="2">
        <v>4660</v>
      </c>
      <c r="GA203" s="2">
        <v>4600</v>
      </c>
      <c r="GB203" s="2">
        <v>4557</v>
      </c>
      <c r="GC203" s="2">
        <v>4517</v>
      </c>
      <c r="GD203" s="2">
        <v>4422</v>
      </c>
      <c r="GE203" s="2">
        <v>4435</v>
      </c>
      <c r="GF203" s="2">
        <v>4382</v>
      </c>
      <c r="GG203" s="2">
        <v>4989</v>
      </c>
      <c r="GH203" s="2">
        <v>5031</v>
      </c>
      <c r="GI203" s="2">
        <v>5144</v>
      </c>
      <c r="GJ203" s="2">
        <v>5168</v>
      </c>
      <c r="GK203" s="2">
        <v>5030</v>
      </c>
      <c r="GL203" s="2">
        <v>5179</v>
      </c>
      <c r="GM203" s="2">
        <v>4951</v>
      </c>
      <c r="GN203" s="2">
        <v>4876</v>
      </c>
      <c r="GO203" s="2">
        <v>4915</v>
      </c>
      <c r="GP203" s="2">
        <v>4832</v>
      </c>
      <c r="GQ203" s="2">
        <v>4756</v>
      </c>
      <c r="GR203" s="2">
        <v>4696</v>
      </c>
      <c r="GS203" s="2">
        <v>4776</v>
      </c>
      <c r="GT203" s="2">
        <v>4740</v>
      </c>
      <c r="GU203" s="2">
        <v>4649</v>
      </c>
      <c r="GV203" s="2">
        <v>4662</v>
      </c>
      <c r="GW203" s="2">
        <v>4780</v>
      </c>
      <c r="GX203" s="2">
        <v>4813</v>
      </c>
      <c r="GY203" s="2">
        <v>4785</v>
      </c>
      <c r="GZ203" s="2">
        <v>4776</v>
      </c>
      <c r="HA203" s="2">
        <v>4752</v>
      </c>
      <c r="HB203" s="2">
        <v>4654</v>
      </c>
      <c r="HC203" s="2">
        <v>4602</v>
      </c>
      <c r="HD203" s="2">
        <v>4734</v>
      </c>
      <c r="HE203" s="2">
        <v>4681</v>
      </c>
      <c r="HF203" s="2">
        <v>4801</v>
      </c>
      <c r="HG203" s="2">
        <v>4778</v>
      </c>
      <c r="HH203" s="2">
        <v>4735</v>
      </c>
      <c r="HI203" s="2">
        <v>4713</v>
      </c>
      <c r="HJ203" s="2">
        <v>4729</v>
      </c>
      <c r="HK203" s="2">
        <v>4818</v>
      </c>
      <c r="HL203" s="2">
        <v>4773</v>
      </c>
      <c r="HM203" s="2">
        <v>4870</v>
      </c>
      <c r="HN203" s="2">
        <v>4900</v>
      </c>
      <c r="HO203" s="2">
        <v>4895</v>
      </c>
      <c r="HP203" s="2">
        <v>4881</v>
      </c>
      <c r="HQ203" s="2">
        <v>4927</v>
      </c>
      <c r="HR203" s="2">
        <v>4924</v>
      </c>
      <c r="HS203" s="2">
        <v>4802</v>
      </c>
      <c r="HT203" s="2">
        <v>4707</v>
      </c>
      <c r="HU203" s="2">
        <v>4577</v>
      </c>
      <c r="HV203" s="2">
        <v>4620</v>
      </c>
      <c r="HW203" s="2">
        <v>4576</v>
      </c>
      <c r="HX203" s="2">
        <v>4580</v>
      </c>
      <c r="HY203" s="2">
        <v>4651</v>
      </c>
      <c r="HZ203" s="2">
        <v>4622</v>
      </c>
      <c r="IA203" s="2">
        <v>4644</v>
      </c>
      <c r="IB203" s="2">
        <v>4682</v>
      </c>
      <c r="IC203" s="2">
        <v>4606</v>
      </c>
      <c r="ID203" s="2">
        <v>4619</v>
      </c>
      <c r="IE203" s="2">
        <v>4580</v>
      </c>
      <c r="IF203" s="2">
        <v>4708</v>
      </c>
      <c r="IG203" s="2">
        <v>4749</v>
      </c>
      <c r="IH203" s="2">
        <v>4689</v>
      </c>
      <c r="II203" s="2">
        <v>4701</v>
      </c>
      <c r="IJ203" s="2">
        <v>4780</v>
      </c>
      <c r="IK203" s="2">
        <v>4713</v>
      </c>
      <c r="IL203" s="2">
        <v>4663</v>
      </c>
      <c r="IM203" s="2">
        <v>4559</v>
      </c>
      <c r="IN203" s="2">
        <v>4482</v>
      </c>
      <c r="IO203" s="2">
        <v>4434</v>
      </c>
      <c r="IP203" s="2">
        <v>4459</v>
      </c>
      <c r="IQ203" s="2">
        <v>4525</v>
      </c>
      <c r="IR203" s="2">
        <v>4390</v>
      </c>
      <c r="IS203" s="2">
        <v>4417</v>
      </c>
      <c r="IT203" s="2">
        <v>4457</v>
      </c>
    </row>
    <row r="204" spans="1:254" ht="15.9" customHeight="1">
      <c r="A204" s="61" t="s">
        <v>400</v>
      </c>
      <c r="B204" s="6" t="s">
        <v>401</v>
      </c>
      <c r="C204" s="15">
        <v>7460</v>
      </c>
      <c r="D204" s="16">
        <v>0</v>
      </c>
      <c r="E204" s="13">
        <v>7460</v>
      </c>
      <c r="F204" s="13">
        <v>7243</v>
      </c>
      <c r="G204" s="13">
        <v>6804</v>
      </c>
      <c r="H204" s="13">
        <v>6669</v>
      </c>
      <c r="I204" s="13">
        <v>6722</v>
      </c>
      <c r="J204" s="13">
        <v>6625</v>
      </c>
      <c r="K204" s="13">
        <v>6577</v>
      </c>
      <c r="L204" s="13">
        <v>6465</v>
      </c>
      <c r="M204" s="13">
        <v>6558</v>
      </c>
      <c r="N204" s="13">
        <v>6425</v>
      </c>
      <c r="O204" s="13">
        <v>6594</v>
      </c>
      <c r="P204" s="13">
        <v>6454</v>
      </c>
      <c r="Q204" s="13">
        <v>6504</v>
      </c>
      <c r="R204" s="13">
        <v>6076</v>
      </c>
      <c r="S204" s="13">
        <v>6209</v>
      </c>
      <c r="T204" s="13">
        <v>6223</v>
      </c>
      <c r="U204" s="13">
        <v>6065</v>
      </c>
      <c r="V204" s="13">
        <v>6054</v>
      </c>
      <c r="W204" s="13">
        <v>6034</v>
      </c>
      <c r="X204" s="13">
        <v>6110</v>
      </c>
      <c r="Y204" s="13">
        <v>6142</v>
      </c>
      <c r="Z204" s="13">
        <v>6276</v>
      </c>
      <c r="AA204" s="13">
        <v>6286</v>
      </c>
      <c r="AB204" s="13">
        <v>6216</v>
      </c>
      <c r="AC204" s="13">
        <v>6107</v>
      </c>
      <c r="AD204" s="13">
        <v>6015</v>
      </c>
      <c r="AE204" s="13">
        <v>5978</v>
      </c>
      <c r="AF204" s="13">
        <v>5964</v>
      </c>
      <c r="AG204" s="13">
        <v>5958</v>
      </c>
      <c r="AH204" s="13">
        <v>6000</v>
      </c>
      <c r="AI204" s="13">
        <v>6081</v>
      </c>
      <c r="AJ204" s="13">
        <v>6130</v>
      </c>
      <c r="AK204" s="13">
        <v>6171</v>
      </c>
      <c r="AL204" s="13">
        <v>6191</v>
      </c>
      <c r="AM204" s="13">
        <v>6217</v>
      </c>
      <c r="AN204" s="13">
        <v>6344</v>
      </c>
      <c r="AO204" s="13">
        <v>6416</v>
      </c>
      <c r="AP204" s="13">
        <v>6505</v>
      </c>
      <c r="AQ204" s="13">
        <v>6174</v>
      </c>
      <c r="AR204" s="13">
        <v>5969</v>
      </c>
      <c r="AS204" s="13">
        <v>6092</v>
      </c>
      <c r="AT204" s="13">
        <v>6105</v>
      </c>
      <c r="AU204" s="13">
        <v>6165</v>
      </c>
      <c r="AV204" s="13">
        <v>6456</v>
      </c>
      <c r="AW204" s="13">
        <v>6436</v>
      </c>
      <c r="AX204" s="13">
        <v>6500</v>
      </c>
      <c r="AY204" s="13">
        <v>6467</v>
      </c>
      <c r="AZ204" s="13">
        <v>6618</v>
      </c>
      <c r="BA204" s="13">
        <v>6930</v>
      </c>
      <c r="BB204" s="13">
        <v>6729</v>
      </c>
      <c r="BC204" s="13">
        <v>6841</v>
      </c>
      <c r="BD204" s="13">
        <v>6996</v>
      </c>
      <c r="BE204" s="13">
        <v>7096</v>
      </c>
      <c r="BF204" s="13">
        <v>6974</v>
      </c>
      <c r="BG204" s="13">
        <v>6811</v>
      </c>
      <c r="BH204" s="13">
        <v>6763</v>
      </c>
      <c r="BI204" s="13">
        <v>7056</v>
      </c>
      <c r="BJ204" s="13">
        <v>7064</v>
      </c>
      <c r="BK204" s="13">
        <v>7387</v>
      </c>
      <c r="BL204" s="13">
        <v>7370</v>
      </c>
      <c r="BM204" s="67">
        <v>7397</v>
      </c>
      <c r="BN204" s="67">
        <v>7130</v>
      </c>
      <c r="BO204" s="67">
        <v>6991</v>
      </c>
      <c r="BP204" s="67">
        <v>6743</v>
      </c>
      <c r="BQ204" s="67">
        <v>6840</v>
      </c>
      <c r="BR204" s="67">
        <v>6868</v>
      </c>
      <c r="BS204" s="67">
        <v>6101</v>
      </c>
      <c r="BT204" s="67">
        <v>6379</v>
      </c>
      <c r="BU204" s="67">
        <v>6205</v>
      </c>
      <c r="BV204" s="67">
        <v>6124</v>
      </c>
      <c r="BW204" s="67">
        <v>6154</v>
      </c>
      <c r="BX204" s="67">
        <v>6177</v>
      </c>
      <c r="BY204" s="67">
        <v>6315</v>
      </c>
      <c r="BZ204" s="67">
        <v>6284</v>
      </c>
      <c r="CA204" s="516">
        <v>6241</v>
      </c>
      <c r="CB204" s="516">
        <v>6332</v>
      </c>
      <c r="CC204" s="516">
        <v>6255</v>
      </c>
      <c r="CD204" s="516">
        <v>6386</v>
      </c>
      <c r="CE204" s="516">
        <v>6386</v>
      </c>
      <c r="CF204" s="516">
        <v>6610</v>
      </c>
      <c r="CG204" s="516">
        <v>6605</v>
      </c>
      <c r="CH204" s="516">
        <v>6474</v>
      </c>
      <c r="CI204" s="516">
        <v>6027</v>
      </c>
      <c r="CJ204" s="516">
        <v>6005</v>
      </c>
      <c r="CK204" s="516">
        <v>6081</v>
      </c>
      <c r="CL204" s="516">
        <v>6061</v>
      </c>
      <c r="CM204" s="516">
        <v>6346</v>
      </c>
      <c r="CN204" s="516">
        <v>5950</v>
      </c>
      <c r="CO204" s="516">
        <v>5973</v>
      </c>
      <c r="CP204" s="516">
        <v>6191</v>
      </c>
      <c r="CQ204" s="516">
        <v>6215</v>
      </c>
      <c r="CR204" s="516">
        <v>6229</v>
      </c>
      <c r="CS204" s="516">
        <v>6102</v>
      </c>
      <c r="CT204" s="516">
        <v>5940</v>
      </c>
      <c r="CU204" s="516">
        <v>6275</v>
      </c>
      <c r="CV204" s="516">
        <v>6690</v>
      </c>
      <c r="CW204" s="516">
        <v>6433</v>
      </c>
      <c r="CX204" s="516">
        <v>6365</v>
      </c>
      <c r="CY204" s="516">
        <v>6304</v>
      </c>
      <c r="CZ204" s="516">
        <v>6354</v>
      </c>
      <c r="DA204" s="2">
        <v>6542</v>
      </c>
      <c r="DB204" s="2">
        <v>6403</v>
      </c>
      <c r="DC204" s="2">
        <v>5916</v>
      </c>
      <c r="DD204" s="2">
        <v>6294</v>
      </c>
      <c r="DE204" s="2">
        <v>6457</v>
      </c>
      <c r="DF204" s="2">
        <v>6354</v>
      </c>
      <c r="DG204" s="2">
        <v>6823</v>
      </c>
      <c r="DH204" s="2">
        <v>6948</v>
      </c>
      <c r="DI204" s="2">
        <v>6988</v>
      </c>
      <c r="DJ204" s="2">
        <v>7017</v>
      </c>
      <c r="DK204" s="2">
        <v>7094</v>
      </c>
      <c r="DL204" s="2">
        <v>6969</v>
      </c>
      <c r="DM204" s="2">
        <v>6735</v>
      </c>
      <c r="DN204" s="2">
        <v>6896</v>
      </c>
      <c r="DO204" s="2">
        <v>6764</v>
      </c>
      <c r="DP204" s="2">
        <v>6554</v>
      </c>
      <c r="DQ204" s="2">
        <v>6606</v>
      </c>
      <c r="DR204" s="2">
        <v>6858</v>
      </c>
      <c r="DS204" s="2">
        <v>6912</v>
      </c>
      <c r="DT204" s="2">
        <v>6598</v>
      </c>
      <c r="DU204" s="2">
        <v>6717</v>
      </c>
      <c r="DV204" s="2">
        <v>6334</v>
      </c>
      <c r="DW204" s="2">
        <v>6215</v>
      </c>
      <c r="DX204" s="2">
        <v>6083</v>
      </c>
      <c r="DY204" s="2">
        <v>5751</v>
      </c>
      <c r="DZ204" s="2">
        <v>5566</v>
      </c>
      <c r="EA204" s="2">
        <v>5606</v>
      </c>
      <c r="EB204" s="2">
        <v>5567</v>
      </c>
      <c r="EC204" s="2">
        <v>5582</v>
      </c>
      <c r="ED204" s="2">
        <v>5657</v>
      </c>
      <c r="EE204" s="2">
        <v>5576</v>
      </c>
      <c r="EF204" s="2">
        <v>5758</v>
      </c>
      <c r="EG204" s="2">
        <v>5697</v>
      </c>
      <c r="EH204" s="2">
        <v>5802</v>
      </c>
      <c r="EI204" s="2">
        <v>5796</v>
      </c>
      <c r="EJ204" s="2">
        <v>5846</v>
      </c>
      <c r="EK204" s="2">
        <v>6094</v>
      </c>
      <c r="EL204" s="2">
        <v>6124</v>
      </c>
      <c r="EM204" s="2">
        <v>5964</v>
      </c>
      <c r="EN204" s="2">
        <v>5862</v>
      </c>
      <c r="EO204" s="2">
        <v>5542</v>
      </c>
      <c r="EP204" s="2">
        <v>5484</v>
      </c>
      <c r="EQ204" s="2">
        <v>5492</v>
      </c>
      <c r="ER204" s="2">
        <v>5500</v>
      </c>
      <c r="ES204" s="2">
        <v>5505</v>
      </c>
      <c r="ET204" s="2">
        <v>5274</v>
      </c>
      <c r="EU204" s="2">
        <v>5352</v>
      </c>
      <c r="EV204" s="2">
        <v>5319</v>
      </c>
      <c r="EW204" s="2">
        <v>5346</v>
      </c>
      <c r="EX204" s="2">
        <v>5291</v>
      </c>
      <c r="EY204" s="2">
        <v>5370</v>
      </c>
      <c r="EZ204" s="2">
        <v>5310</v>
      </c>
      <c r="FA204" s="2">
        <v>5303</v>
      </c>
      <c r="FB204" s="2">
        <v>5116</v>
      </c>
      <c r="FC204" s="2">
        <v>5214</v>
      </c>
      <c r="FD204" s="2">
        <v>5214</v>
      </c>
      <c r="FE204" s="2">
        <v>5344</v>
      </c>
      <c r="FF204" s="2">
        <v>5205</v>
      </c>
      <c r="FG204" s="2">
        <v>5061</v>
      </c>
      <c r="FH204" s="2">
        <v>5139</v>
      </c>
      <c r="FI204" s="2">
        <v>5121</v>
      </c>
      <c r="FJ204" s="2">
        <v>5084</v>
      </c>
      <c r="FK204" s="2">
        <v>4958</v>
      </c>
      <c r="FL204" s="2">
        <v>5035</v>
      </c>
      <c r="FM204" s="2">
        <v>4915</v>
      </c>
      <c r="FN204" s="2">
        <v>4893</v>
      </c>
      <c r="FO204" s="2">
        <v>4981</v>
      </c>
      <c r="FP204" s="2">
        <v>5054</v>
      </c>
      <c r="FQ204" s="2">
        <v>4997</v>
      </c>
      <c r="FR204" s="2">
        <v>4850</v>
      </c>
      <c r="FS204" s="2">
        <v>4729</v>
      </c>
      <c r="FT204" s="2">
        <v>4726</v>
      </c>
      <c r="FU204" s="2">
        <v>4760</v>
      </c>
      <c r="FV204" s="2">
        <v>4692</v>
      </c>
      <c r="FW204" s="2">
        <v>4723</v>
      </c>
      <c r="FX204" s="2">
        <v>4929</v>
      </c>
      <c r="FY204" s="2">
        <v>5048</v>
      </c>
      <c r="FZ204" s="2">
        <v>5023</v>
      </c>
      <c r="GA204" s="2">
        <v>4939</v>
      </c>
      <c r="GB204" s="2">
        <v>4888</v>
      </c>
      <c r="GC204" s="2">
        <v>4871</v>
      </c>
      <c r="GD204" s="2">
        <v>4825</v>
      </c>
      <c r="GE204" s="2">
        <v>4835</v>
      </c>
      <c r="GF204" s="2">
        <v>4703</v>
      </c>
      <c r="GG204" s="2">
        <v>4698</v>
      </c>
      <c r="GH204" s="2">
        <v>4717</v>
      </c>
      <c r="GI204" s="2">
        <v>4500</v>
      </c>
      <c r="GJ204" s="2">
        <v>4412</v>
      </c>
      <c r="GK204" s="2">
        <v>4456</v>
      </c>
      <c r="GL204" s="2">
        <v>4567</v>
      </c>
      <c r="GM204" s="2">
        <v>4492</v>
      </c>
      <c r="GN204" s="2">
        <v>4434</v>
      </c>
      <c r="GO204" s="2">
        <v>4391</v>
      </c>
      <c r="GP204" s="2">
        <v>4315</v>
      </c>
      <c r="GQ204" s="2">
        <v>4320</v>
      </c>
      <c r="GR204" s="2">
        <v>4263</v>
      </c>
      <c r="GS204" s="2">
        <v>4277</v>
      </c>
      <c r="GT204" s="2">
        <v>4330</v>
      </c>
      <c r="GU204" s="2">
        <v>4308</v>
      </c>
      <c r="GV204" s="2">
        <v>4343</v>
      </c>
      <c r="GW204" s="2">
        <v>4410</v>
      </c>
      <c r="GX204" s="2">
        <v>4436</v>
      </c>
      <c r="GY204" s="2">
        <v>4453</v>
      </c>
      <c r="GZ204" s="2">
        <v>4426</v>
      </c>
      <c r="HA204" s="2">
        <v>4230</v>
      </c>
      <c r="HB204" s="2">
        <v>4154</v>
      </c>
      <c r="HC204" s="2">
        <v>4172</v>
      </c>
      <c r="HD204" s="2">
        <v>4102</v>
      </c>
      <c r="HE204" s="2">
        <v>4078</v>
      </c>
      <c r="HF204" s="2">
        <v>4190</v>
      </c>
      <c r="HG204" s="2">
        <v>4169</v>
      </c>
      <c r="HH204" s="2">
        <v>4141</v>
      </c>
      <c r="HI204" s="2">
        <v>4144</v>
      </c>
      <c r="HJ204" s="2">
        <v>4116</v>
      </c>
      <c r="HK204" s="2">
        <v>4065</v>
      </c>
      <c r="HL204" s="2">
        <v>4103</v>
      </c>
      <c r="HM204" s="2">
        <v>4146</v>
      </c>
      <c r="HN204" s="2">
        <v>4066</v>
      </c>
      <c r="HO204" s="2">
        <v>3971</v>
      </c>
      <c r="HP204" s="2">
        <v>4015</v>
      </c>
      <c r="HQ204" s="2">
        <v>3976</v>
      </c>
      <c r="HR204" s="2">
        <v>4054</v>
      </c>
      <c r="HS204" s="2">
        <v>4006</v>
      </c>
      <c r="HT204" s="2">
        <v>3948</v>
      </c>
      <c r="HU204" s="2">
        <v>3919</v>
      </c>
      <c r="HV204" s="2">
        <v>3967</v>
      </c>
      <c r="HW204" s="2">
        <v>3894</v>
      </c>
      <c r="HX204" s="2">
        <v>3972</v>
      </c>
      <c r="HY204" s="2">
        <v>3952</v>
      </c>
      <c r="HZ204" s="2">
        <v>3884</v>
      </c>
      <c r="IA204" s="2">
        <v>3861</v>
      </c>
      <c r="IB204" s="2">
        <v>3878</v>
      </c>
      <c r="IC204" s="2">
        <v>3840</v>
      </c>
      <c r="ID204" s="2">
        <v>3808</v>
      </c>
      <c r="IE204" s="2">
        <v>3816</v>
      </c>
      <c r="IF204" s="2">
        <v>3857</v>
      </c>
      <c r="IG204" s="2">
        <v>3775</v>
      </c>
      <c r="IH204" s="2">
        <v>3798</v>
      </c>
      <c r="II204" s="2">
        <v>3762</v>
      </c>
      <c r="IJ204" s="2">
        <v>3910</v>
      </c>
      <c r="IK204" s="2">
        <v>3902</v>
      </c>
      <c r="IL204" s="2">
        <v>3942</v>
      </c>
      <c r="IM204" s="2">
        <v>3829</v>
      </c>
      <c r="IN204" s="2">
        <v>3793</v>
      </c>
      <c r="IO204" s="2">
        <v>3669</v>
      </c>
      <c r="IP204" s="2">
        <v>3551</v>
      </c>
      <c r="IQ204" s="2">
        <v>3580</v>
      </c>
      <c r="IR204" s="2">
        <v>3471</v>
      </c>
      <c r="IS204" s="2">
        <v>3445</v>
      </c>
      <c r="IT204" s="2">
        <v>3451</v>
      </c>
    </row>
    <row r="205" spans="1:254">
      <c r="A205" s="62" t="s">
        <v>402</v>
      </c>
      <c r="B205" s="4" t="s">
        <v>403</v>
      </c>
      <c r="C205" s="55">
        <v>3705</v>
      </c>
      <c r="D205" s="56">
        <v>79</v>
      </c>
      <c r="E205" s="67">
        <v>3626</v>
      </c>
      <c r="F205" s="67">
        <v>3565</v>
      </c>
      <c r="G205" s="67">
        <v>3539</v>
      </c>
      <c r="H205" s="67">
        <v>3589</v>
      </c>
      <c r="I205" s="67">
        <v>3787</v>
      </c>
      <c r="J205" s="67">
        <v>3809</v>
      </c>
      <c r="K205" s="67">
        <v>3809</v>
      </c>
      <c r="L205" s="67">
        <v>3662</v>
      </c>
      <c r="M205" s="67">
        <v>3574</v>
      </c>
      <c r="N205" s="67">
        <v>3409</v>
      </c>
      <c r="O205" s="67">
        <v>3445</v>
      </c>
      <c r="P205" s="67">
        <v>3444</v>
      </c>
      <c r="Q205" s="67">
        <v>3458</v>
      </c>
      <c r="R205" s="67">
        <v>3470</v>
      </c>
      <c r="S205" s="67">
        <v>3438</v>
      </c>
      <c r="T205" s="67">
        <v>3389</v>
      </c>
      <c r="U205" s="67">
        <v>3383</v>
      </c>
      <c r="V205" s="67">
        <v>3341</v>
      </c>
      <c r="W205" s="67">
        <v>3359</v>
      </c>
      <c r="X205" s="67">
        <v>3409</v>
      </c>
      <c r="Y205" s="67">
        <v>3468</v>
      </c>
      <c r="Z205" s="67">
        <v>3502</v>
      </c>
      <c r="AA205" s="67">
        <v>3422</v>
      </c>
      <c r="AB205" s="67">
        <v>3380</v>
      </c>
      <c r="AC205" s="67">
        <v>3330</v>
      </c>
      <c r="AD205" s="67">
        <v>3250</v>
      </c>
      <c r="AE205" s="67">
        <v>3280</v>
      </c>
      <c r="AF205" s="67">
        <v>3299</v>
      </c>
      <c r="AG205" s="67">
        <v>3199</v>
      </c>
      <c r="AH205" s="67">
        <v>3197</v>
      </c>
      <c r="AI205" s="67">
        <v>3250</v>
      </c>
      <c r="AJ205" s="67">
        <v>3159</v>
      </c>
      <c r="AK205" s="67">
        <v>3183</v>
      </c>
      <c r="AL205" s="67">
        <v>3140</v>
      </c>
      <c r="AM205" s="67">
        <v>3250</v>
      </c>
      <c r="AN205" s="67">
        <v>3286</v>
      </c>
      <c r="AO205" s="67">
        <v>3275</v>
      </c>
      <c r="AP205" s="67">
        <v>3320</v>
      </c>
      <c r="AQ205" s="67">
        <v>3292</v>
      </c>
      <c r="AR205" s="67">
        <v>3369</v>
      </c>
      <c r="AS205" s="67">
        <v>3385</v>
      </c>
      <c r="AT205" s="67">
        <v>3443</v>
      </c>
      <c r="AU205" s="67">
        <v>3508</v>
      </c>
      <c r="AV205" s="67">
        <v>3559</v>
      </c>
      <c r="AW205" s="67">
        <v>3540</v>
      </c>
      <c r="AX205" s="67">
        <v>3619</v>
      </c>
      <c r="AY205" s="67">
        <v>3669</v>
      </c>
      <c r="AZ205" s="67">
        <v>3542</v>
      </c>
      <c r="BA205" s="67">
        <v>3444</v>
      </c>
      <c r="BB205" s="67">
        <v>3451</v>
      </c>
      <c r="BC205" s="67">
        <v>3525</v>
      </c>
      <c r="BD205" s="67">
        <v>3548</v>
      </c>
      <c r="BE205" s="67">
        <v>3598</v>
      </c>
      <c r="BF205" s="67">
        <v>3525</v>
      </c>
      <c r="BG205" s="67">
        <v>3554</v>
      </c>
      <c r="BH205" s="67">
        <v>3606</v>
      </c>
      <c r="BI205" s="67">
        <v>3720</v>
      </c>
      <c r="BJ205" s="67">
        <v>3596</v>
      </c>
      <c r="BK205" s="67">
        <v>3576</v>
      </c>
      <c r="BL205" s="67">
        <v>3444</v>
      </c>
      <c r="BM205" s="67">
        <v>3660</v>
      </c>
      <c r="BN205" s="67">
        <v>3484</v>
      </c>
      <c r="BO205" s="67">
        <v>3372</v>
      </c>
      <c r="BP205" s="67">
        <v>3114</v>
      </c>
      <c r="BQ205" s="67">
        <v>3130</v>
      </c>
      <c r="BR205" s="67">
        <v>3127</v>
      </c>
      <c r="BS205" s="67">
        <v>3113</v>
      </c>
      <c r="BT205" s="67">
        <v>3234</v>
      </c>
      <c r="BU205" s="67">
        <v>3188</v>
      </c>
      <c r="BV205" s="67">
        <v>3208</v>
      </c>
      <c r="BW205" s="67">
        <v>3263</v>
      </c>
      <c r="BX205" s="67">
        <v>3343</v>
      </c>
      <c r="BY205" s="67">
        <v>3346</v>
      </c>
      <c r="BZ205" s="67">
        <v>3384</v>
      </c>
      <c r="CA205" s="516">
        <v>3395</v>
      </c>
      <c r="CB205" s="516">
        <v>3407</v>
      </c>
      <c r="CC205" s="516">
        <v>3340</v>
      </c>
      <c r="CD205" s="516">
        <v>3280</v>
      </c>
      <c r="CE205" s="516">
        <v>3251</v>
      </c>
      <c r="CF205" s="516">
        <v>3325</v>
      </c>
      <c r="CG205" s="516">
        <v>3375</v>
      </c>
      <c r="CH205" s="516">
        <v>3388</v>
      </c>
      <c r="CI205" s="516">
        <v>3311</v>
      </c>
      <c r="CJ205" s="516">
        <v>3292</v>
      </c>
      <c r="CK205" s="516">
        <v>3324</v>
      </c>
      <c r="CL205" s="516">
        <v>3329</v>
      </c>
      <c r="CM205" s="516">
        <v>3372</v>
      </c>
      <c r="CN205" s="516">
        <v>3209</v>
      </c>
      <c r="CO205" s="516">
        <v>3188</v>
      </c>
      <c r="CP205" s="516">
        <v>3209</v>
      </c>
      <c r="CQ205" s="516">
        <v>3218</v>
      </c>
      <c r="CR205" s="516">
        <v>3266</v>
      </c>
      <c r="CS205" s="516">
        <v>3232</v>
      </c>
      <c r="CT205" s="516">
        <v>3192</v>
      </c>
      <c r="CU205" s="516">
        <v>3271</v>
      </c>
      <c r="CV205" s="516">
        <v>3286</v>
      </c>
      <c r="CW205" s="516">
        <v>3327</v>
      </c>
      <c r="CX205" s="516">
        <v>3384</v>
      </c>
      <c r="CY205" s="516">
        <v>3458</v>
      </c>
      <c r="CZ205" s="516">
        <v>3459</v>
      </c>
      <c r="DA205" s="2">
        <v>3446</v>
      </c>
      <c r="DB205" s="2">
        <v>3403</v>
      </c>
      <c r="DC205" s="2">
        <v>3346</v>
      </c>
      <c r="DD205" s="2">
        <v>3473</v>
      </c>
      <c r="DE205" s="2">
        <v>3380</v>
      </c>
      <c r="DF205" s="2">
        <v>3389</v>
      </c>
      <c r="DG205" s="2">
        <v>3368</v>
      </c>
      <c r="DH205" s="2">
        <v>3593</v>
      </c>
      <c r="DI205" s="2">
        <v>3643</v>
      </c>
      <c r="DJ205" s="2">
        <v>3398</v>
      </c>
      <c r="DK205" s="2">
        <v>3292</v>
      </c>
      <c r="DL205" s="2">
        <v>3306</v>
      </c>
      <c r="DM205" s="2">
        <v>3336</v>
      </c>
      <c r="DN205" s="2">
        <v>3445</v>
      </c>
      <c r="DO205" s="2">
        <v>3473</v>
      </c>
      <c r="DP205" s="2">
        <v>3487</v>
      </c>
      <c r="DQ205" s="2">
        <v>3608</v>
      </c>
      <c r="DR205" s="2">
        <v>3552</v>
      </c>
      <c r="DS205" s="2">
        <v>3605</v>
      </c>
      <c r="DT205" s="2">
        <v>3560</v>
      </c>
      <c r="DU205" s="2">
        <v>3455</v>
      </c>
      <c r="DV205" s="2">
        <v>3507</v>
      </c>
      <c r="DW205" s="2">
        <v>3348</v>
      </c>
      <c r="DX205" s="2">
        <v>3345</v>
      </c>
      <c r="DY205" s="2">
        <v>3505</v>
      </c>
      <c r="DZ205" s="2">
        <v>3409</v>
      </c>
      <c r="EA205" s="2">
        <v>3454</v>
      </c>
      <c r="EB205" s="2">
        <v>3432</v>
      </c>
      <c r="EC205" s="2">
        <v>3404</v>
      </c>
      <c r="ED205" s="2">
        <v>3490</v>
      </c>
      <c r="EE205" s="2">
        <v>3546</v>
      </c>
      <c r="EF205" s="2">
        <v>3614</v>
      </c>
      <c r="EG205" s="2">
        <v>3631</v>
      </c>
      <c r="EH205" s="2">
        <v>3701</v>
      </c>
      <c r="EI205" s="2">
        <v>3736</v>
      </c>
      <c r="EJ205" s="2">
        <v>3780</v>
      </c>
      <c r="EK205" s="2">
        <v>3852</v>
      </c>
      <c r="EL205" s="2">
        <v>3904</v>
      </c>
      <c r="EM205" s="2">
        <v>3848</v>
      </c>
      <c r="EN205" s="2">
        <v>3835</v>
      </c>
      <c r="EO205" s="2">
        <v>3876</v>
      </c>
      <c r="EP205" s="2">
        <v>3930</v>
      </c>
      <c r="EQ205" s="2">
        <v>3976</v>
      </c>
      <c r="ER205" s="2">
        <v>4111</v>
      </c>
      <c r="ES205" s="2">
        <v>4079</v>
      </c>
      <c r="ET205" s="2">
        <v>4024</v>
      </c>
      <c r="EU205" s="2">
        <v>4029</v>
      </c>
      <c r="EV205" s="2">
        <v>4045</v>
      </c>
      <c r="EW205" s="2">
        <v>4039</v>
      </c>
      <c r="EX205" s="2">
        <v>3990</v>
      </c>
      <c r="EY205" s="2">
        <v>4069</v>
      </c>
      <c r="EZ205" s="2">
        <v>3960</v>
      </c>
      <c r="FA205" s="2">
        <v>3994</v>
      </c>
      <c r="FB205" s="2">
        <v>4056</v>
      </c>
      <c r="FC205" s="2">
        <v>4039</v>
      </c>
      <c r="FD205" s="2">
        <v>4071</v>
      </c>
      <c r="FE205" s="2">
        <v>4139</v>
      </c>
      <c r="FF205" s="2">
        <v>4181</v>
      </c>
      <c r="FG205" s="2">
        <v>4100</v>
      </c>
      <c r="FH205" s="2">
        <v>4182</v>
      </c>
      <c r="FI205" s="2">
        <v>4306</v>
      </c>
      <c r="FJ205" s="2">
        <v>4300</v>
      </c>
      <c r="FK205" s="2">
        <v>4332</v>
      </c>
      <c r="FL205" s="2">
        <v>4418</v>
      </c>
      <c r="FM205" s="2">
        <v>4388</v>
      </c>
      <c r="FN205" s="2">
        <v>4442</v>
      </c>
      <c r="FO205" s="2">
        <v>4414</v>
      </c>
      <c r="FP205" s="2">
        <v>4575</v>
      </c>
      <c r="FQ205" s="2">
        <v>4583</v>
      </c>
      <c r="FR205" s="2">
        <v>4525</v>
      </c>
      <c r="FS205" s="2">
        <v>4388</v>
      </c>
      <c r="FT205" s="2">
        <v>4507</v>
      </c>
      <c r="FU205" s="2">
        <v>4461</v>
      </c>
      <c r="FV205" s="2">
        <v>4332</v>
      </c>
      <c r="FW205" s="2">
        <v>4409</v>
      </c>
      <c r="FX205" s="2">
        <v>4548</v>
      </c>
      <c r="FY205" s="2">
        <v>4700</v>
      </c>
      <c r="FZ205" s="2">
        <v>4669</v>
      </c>
      <c r="GA205" s="2">
        <v>4686</v>
      </c>
      <c r="GB205" s="2">
        <v>4520</v>
      </c>
      <c r="GC205" s="2">
        <v>4284</v>
      </c>
      <c r="GD205" s="2">
        <v>4259</v>
      </c>
      <c r="GE205" s="2">
        <v>4350</v>
      </c>
      <c r="GF205" s="2">
        <v>4244</v>
      </c>
      <c r="GG205" s="2">
        <v>4295</v>
      </c>
      <c r="GH205" s="2">
        <v>4332</v>
      </c>
      <c r="GI205" s="2">
        <v>4232</v>
      </c>
      <c r="GJ205" s="2">
        <v>4315</v>
      </c>
      <c r="GK205" s="2">
        <v>4375</v>
      </c>
      <c r="GL205" s="2">
        <v>4402</v>
      </c>
      <c r="GM205" s="2">
        <v>4377</v>
      </c>
      <c r="GN205" s="2">
        <v>4389</v>
      </c>
      <c r="GO205" s="2">
        <v>4400</v>
      </c>
      <c r="GP205" s="2">
        <v>4418</v>
      </c>
      <c r="GQ205" s="2">
        <v>4420</v>
      </c>
      <c r="GR205" s="2">
        <v>4300</v>
      </c>
      <c r="GS205" s="2">
        <v>4321</v>
      </c>
      <c r="GT205" s="2">
        <v>4342</v>
      </c>
      <c r="GU205" s="2">
        <v>4310</v>
      </c>
      <c r="GV205" s="2">
        <v>4461</v>
      </c>
      <c r="GW205" s="2">
        <v>4648</v>
      </c>
      <c r="GX205" s="2">
        <v>4545</v>
      </c>
      <c r="GY205" s="2">
        <v>4497</v>
      </c>
      <c r="GZ205" s="2">
        <v>4492</v>
      </c>
      <c r="HA205" s="2">
        <v>4206</v>
      </c>
      <c r="HB205" s="2">
        <v>4112</v>
      </c>
      <c r="HC205" s="2">
        <v>4215</v>
      </c>
      <c r="HD205" s="2">
        <v>4259</v>
      </c>
      <c r="HE205" s="2">
        <v>4268</v>
      </c>
      <c r="HF205" s="2">
        <v>4405</v>
      </c>
      <c r="HG205" s="2">
        <v>4460</v>
      </c>
      <c r="HH205" s="2">
        <v>4322</v>
      </c>
      <c r="HI205" s="2">
        <v>4390</v>
      </c>
      <c r="HJ205" s="2">
        <v>4321</v>
      </c>
      <c r="HK205" s="2">
        <v>4433</v>
      </c>
      <c r="HL205" s="2">
        <v>4267</v>
      </c>
      <c r="HM205" s="2">
        <v>4221</v>
      </c>
      <c r="HN205" s="2">
        <v>4286</v>
      </c>
      <c r="HO205" s="2">
        <v>4255</v>
      </c>
      <c r="HP205" s="2">
        <v>4276</v>
      </c>
      <c r="HQ205" s="2">
        <v>4217</v>
      </c>
      <c r="HR205" s="2">
        <v>4184</v>
      </c>
      <c r="HS205" s="2">
        <v>4092</v>
      </c>
      <c r="HT205" s="2">
        <v>4105</v>
      </c>
      <c r="HU205" s="2">
        <v>3990</v>
      </c>
      <c r="HV205" s="2">
        <v>4014</v>
      </c>
      <c r="HW205" s="2">
        <v>4021</v>
      </c>
      <c r="HX205" s="2">
        <v>4083</v>
      </c>
      <c r="HY205" s="2">
        <v>4143</v>
      </c>
      <c r="HZ205" s="2">
        <v>4097</v>
      </c>
      <c r="IA205" s="2">
        <v>4096</v>
      </c>
      <c r="IB205" s="2">
        <v>4174</v>
      </c>
      <c r="IC205" s="2">
        <v>4221</v>
      </c>
      <c r="ID205" s="2">
        <v>4094</v>
      </c>
      <c r="IE205" s="2">
        <v>4128</v>
      </c>
      <c r="IF205" s="2">
        <v>4168</v>
      </c>
      <c r="IG205" s="2">
        <v>4183</v>
      </c>
      <c r="IH205" s="2">
        <v>4292</v>
      </c>
      <c r="II205" s="2">
        <v>4070</v>
      </c>
      <c r="IJ205" s="2">
        <v>4130</v>
      </c>
      <c r="IK205" s="2">
        <v>3992</v>
      </c>
      <c r="IL205" s="2">
        <v>3995</v>
      </c>
      <c r="IM205" s="2">
        <v>3860</v>
      </c>
      <c r="IN205" s="2">
        <v>3707</v>
      </c>
      <c r="IO205" s="2">
        <v>3628</v>
      </c>
      <c r="IP205" s="2">
        <v>3617</v>
      </c>
      <c r="IQ205" s="2">
        <v>3680</v>
      </c>
      <c r="IR205" s="2">
        <v>3682</v>
      </c>
      <c r="IS205" s="2">
        <v>3642</v>
      </c>
      <c r="IT205" s="2">
        <v>3605</v>
      </c>
    </row>
    <row r="206" spans="1:254">
      <c r="A206" s="62" t="s">
        <v>404</v>
      </c>
      <c r="B206" s="4" t="s">
        <v>405</v>
      </c>
      <c r="C206" s="55">
        <v>6075</v>
      </c>
      <c r="D206" s="56">
        <v>144</v>
      </c>
      <c r="E206" s="67">
        <v>5931</v>
      </c>
      <c r="F206" s="67">
        <v>5798</v>
      </c>
      <c r="G206" s="67">
        <v>6019</v>
      </c>
      <c r="H206" s="67">
        <v>6042</v>
      </c>
      <c r="I206" s="67">
        <v>6110</v>
      </c>
      <c r="J206" s="67">
        <v>6101</v>
      </c>
      <c r="K206" s="67">
        <v>6141</v>
      </c>
      <c r="L206" s="67">
        <v>6020</v>
      </c>
      <c r="M206" s="67">
        <v>6076</v>
      </c>
      <c r="N206" s="67">
        <v>5946</v>
      </c>
      <c r="O206" s="67">
        <v>5817</v>
      </c>
      <c r="P206" s="67">
        <v>5818</v>
      </c>
      <c r="Q206" s="67">
        <v>5746</v>
      </c>
      <c r="R206" s="67">
        <v>5706</v>
      </c>
      <c r="S206" s="67">
        <v>5540</v>
      </c>
      <c r="T206" s="67">
        <v>5614</v>
      </c>
      <c r="U206" s="67">
        <v>5506</v>
      </c>
      <c r="V206" s="67">
        <v>5319</v>
      </c>
      <c r="W206" s="67">
        <v>5286</v>
      </c>
      <c r="X206" s="67">
        <v>5421</v>
      </c>
      <c r="Y206" s="67">
        <v>5356</v>
      </c>
      <c r="Z206" s="67">
        <v>5253</v>
      </c>
      <c r="AA206" s="67">
        <v>5370</v>
      </c>
      <c r="AB206" s="67">
        <v>5211</v>
      </c>
      <c r="AC206" s="67">
        <v>5183</v>
      </c>
      <c r="AD206" s="67">
        <v>5080</v>
      </c>
      <c r="AE206" s="67">
        <v>5216</v>
      </c>
      <c r="AF206" s="67">
        <v>5198</v>
      </c>
      <c r="AG206" s="67">
        <v>5265</v>
      </c>
      <c r="AH206" s="67">
        <v>5271</v>
      </c>
      <c r="AI206" s="67">
        <v>5352</v>
      </c>
      <c r="AJ206" s="67">
        <v>5272</v>
      </c>
      <c r="AK206" s="67">
        <v>5203</v>
      </c>
      <c r="AL206" s="67">
        <v>5152</v>
      </c>
      <c r="AM206" s="67">
        <v>5270</v>
      </c>
      <c r="AN206" s="67">
        <v>5348</v>
      </c>
      <c r="AO206" s="67">
        <v>5466</v>
      </c>
      <c r="AP206" s="67">
        <v>5524</v>
      </c>
      <c r="AQ206" s="67">
        <v>5630</v>
      </c>
      <c r="AR206" s="67">
        <v>5660</v>
      </c>
      <c r="AS206" s="67">
        <v>5566</v>
      </c>
      <c r="AT206" s="67">
        <v>5702</v>
      </c>
      <c r="AU206" s="67">
        <v>5646</v>
      </c>
      <c r="AV206" s="67">
        <v>5609</v>
      </c>
      <c r="AW206" s="67">
        <v>5438</v>
      </c>
      <c r="AX206" s="67">
        <v>5362</v>
      </c>
      <c r="AY206" s="67">
        <v>5319</v>
      </c>
      <c r="AZ206" s="67">
        <v>5275</v>
      </c>
      <c r="BA206" s="67">
        <v>5313</v>
      </c>
      <c r="BB206" s="67">
        <v>5322</v>
      </c>
      <c r="BC206" s="67">
        <v>5230</v>
      </c>
      <c r="BD206" s="67">
        <v>5254</v>
      </c>
      <c r="BE206" s="67">
        <v>5321</v>
      </c>
      <c r="BF206" s="67">
        <v>5391</v>
      </c>
      <c r="BG206" s="67">
        <v>5498</v>
      </c>
      <c r="BH206" s="67">
        <v>5610</v>
      </c>
      <c r="BI206" s="67">
        <v>5619</v>
      </c>
      <c r="BJ206" s="67">
        <v>5558</v>
      </c>
      <c r="BK206" s="67">
        <v>5498</v>
      </c>
      <c r="BL206" s="67">
        <v>5446</v>
      </c>
      <c r="BM206" s="67">
        <v>5358</v>
      </c>
      <c r="BN206" s="67">
        <v>5301</v>
      </c>
      <c r="BO206" s="67">
        <v>5471</v>
      </c>
      <c r="BP206" s="67">
        <v>5571</v>
      </c>
      <c r="BQ206" s="67">
        <v>5660</v>
      </c>
      <c r="BR206" s="67">
        <v>5629</v>
      </c>
      <c r="BS206" s="67">
        <v>5669</v>
      </c>
      <c r="BT206" s="67">
        <v>5662</v>
      </c>
      <c r="BU206" s="67">
        <v>5580</v>
      </c>
      <c r="BV206" s="67">
        <v>5874</v>
      </c>
      <c r="BW206" s="67">
        <v>5807</v>
      </c>
      <c r="BX206" s="67">
        <v>5828</v>
      </c>
      <c r="BY206" s="67">
        <v>5872</v>
      </c>
      <c r="BZ206" s="67">
        <v>5908</v>
      </c>
      <c r="CA206" s="516">
        <v>6096</v>
      </c>
      <c r="CB206" s="516">
        <v>6053</v>
      </c>
      <c r="CC206" s="516">
        <v>6044</v>
      </c>
      <c r="CD206" s="516">
        <v>6117</v>
      </c>
      <c r="CE206" s="516">
        <v>6104</v>
      </c>
      <c r="CF206" s="516">
        <v>6163</v>
      </c>
      <c r="CG206" s="516">
        <v>6163</v>
      </c>
      <c r="CH206" s="516">
        <v>6055</v>
      </c>
      <c r="CI206" s="516">
        <v>6309</v>
      </c>
      <c r="CJ206" s="516">
        <v>6288</v>
      </c>
      <c r="CK206" s="516">
        <v>6164</v>
      </c>
      <c r="CL206" s="516">
        <v>6162</v>
      </c>
      <c r="CM206" s="516">
        <v>5984</v>
      </c>
      <c r="CN206" s="516">
        <v>5768</v>
      </c>
      <c r="CO206" s="516">
        <v>5721</v>
      </c>
      <c r="CP206" s="516">
        <v>5896</v>
      </c>
      <c r="CQ206" s="516">
        <v>5785</v>
      </c>
      <c r="CR206" s="516">
        <v>5729</v>
      </c>
      <c r="CS206" s="516">
        <v>5680</v>
      </c>
      <c r="CT206" s="516">
        <v>5714</v>
      </c>
      <c r="CU206" s="516">
        <v>6140</v>
      </c>
      <c r="CV206" s="516">
        <v>6182</v>
      </c>
      <c r="CW206" s="516">
        <v>5943</v>
      </c>
      <c r="CX206" s="516">
        <v>5624</v>
      </c>
      <c r="CY206" s="516">
        <v>5640</v>
      </c>
      <c r="CZ206" s="516">
        <v>5739</v>
      </c>
      <c r="DA206" s="2">
        <v>5720</v>
      </c>
      <c r="DB206" s="2">
        <v>5592</v>
      </c>
      <c r="DC206" s="2">
        <v>5561</v>
      </c>
      <c r="DD206" s="2">
        <v>5541</v>
      </c>
      <c r="DE206" s="2">
        <v>5511</v>
      </c>
      <c r="DF206" s="2">
        <v>5395</v>
      </c>
      <c r="DG206" s="2">
        <v>5553</v>
      </c>
      <c r="DH206" s="2">
        <v>5599</v>
      </c>
      <c r="DI206" s="2">
        <v>5369</v>
      </c>
      <c r="DJ206" s="2">
        <v>5380</v>
      </c>
      <c r="DK206" s="2">
        <v>5248</v>
      </c>
      <c r="DL206" s="2">
        <v>5253</v>
      </c>
      <c r="DM206" s="2">
        <v>5215</v>
      </c>
      <c r="DN206" s="2">
        <v>5195</v>
      </c>
      <c r="DO206" s="2">
        <v>5138</v>
      </c>
      <c r="DP206" s="2">
        <v>5050</v>
      </c>
      <c r="DQ206" s="2">
        <v>5044</v>
      </c>
      <c r="DR206" s="2">
        <v>5049</v>
      </c>
      <c r="DS206" s="2">
        <v>5110</v>
      </c>
      <c r="DT206" s="2">
        <v>5061</v>
      </c>
      <c r="DU206" s="2">
        <v>5042</v>
      </c>
      <c r="DV206" s="2">
        <v>5051</v>
      </c>
      <c r="DW206" s="2">
        <v>5051</v>
      </c>
      <c r="DX206" s="2">
        <v>5207</v>
      </c>
      <c r="DY206" s="2">
        <v>5198</v>
      </c>
      <c r="DZ206" s="2">
        <v>5118</v>
      </c>
      <c r="EA206" s="2">
        <v>5072</v>
      </c>
      <c r="EB206" s="2">
        <v>5078</v>
      </c>
      <c r="EC206" s="2">
        <v>5004</v>
      </c>
      <c r="ED206" s="2">
        <v>4981</v>
      </c>
      <c r="EE206" s="2">
        <v>4933</v>
      </c>
      <c r="EF206" s="2">
        <v>5021</v>
      </c>
      <c r="EG206" s="2">
        <v>5089</v>
      </c>
      <c r="EH206" s="2">
        <v>5078</v>
      </c>
      <c r="EI206" s="2">
        <v>5141</v>
      </c>
      <c r="EJ206" s="2">
        <v>5154</v>
      </c>
      <c r="EK206" s="2">
        <v>5150</v>
      </c>
      <c r="EL206" s="2">
        <v>5364</v>
      </c>
      <c r="EM206" s="2">
        <v>5379</v>
      </c>
      <c r="EN206" s="2">
        <v>5306</v>
      </c>
      <c r="EO206" s="2">
        <v>5274</v>
      </c>
      <c r="EP206" s="2">
        <v>5232</v>
      </c>
      <c r="EQ206" s="2">
        <v>5245</v>
      </c>
      <c r="ER206" s="2">
        <v>5203</v>
      </c>
      <c r="ES206" s="2">
        <v>5120</v>
      </c>
      <c r="ET206" s="2">
        <v>5078</v>
      </c>
      <c r="EU206" s="2">
        <v>5076</v>
      </c>
      <c r="EV206" s="2">
        <v>5025</v>
      </c>
      <c r="EW206" s="2">
        <v>4993</v>
      </c>
      <c r="EX206" s="2">
        <v>4998</v>
      </c>
      <c r="EY206" s="2">
        <v>4961</v>
      </c>
      <c r="EZ206" s="2">
        <v>4886</v>
      </c>
      <c r="FA206" s="2">
        <v>4898</v>
      </c>
      <c r="FB206" s="2">
        <v>4926</v>
      </c>
      <c r="FC206" s="2">
        <v>4928</v>
      </c>
      <c r="FD206" s="2">
        <v>4883</v>
      </c>
      <c r="FE206" s="2">
        <v>4980</v>
      </c>
      <c r="FF206" s="2">
        <v>4949</v>
      </c>
      <c r="FG206" s="2">
        <v>4884</v>
      </c>
      <c r="FH206" s="2">
        <v>4859</v>
      </c>
      <c r="FI206" s="2">
        <v>4849</v>
      </c>
      <c r="FJ206" s="2">
        <v>4809</v>
      </c>
      <c r="FK206" s="2">
        <v>4831</v>
      </c>
      <c r="FL206" s="2">
        <v>4918</v>
      </c>
      <c r="FM206" s="2">
        <v>4836</v>
      </c>
      <c r="FN206" s="2">
        <v>4915</v>
      </c>
      <c r="FO206" s="2">
        <v>4922</v>
      </c>
      <c r="FP206" s="2">
        <v>4950</v>
      </c>
      <c r="FQ206" s="2">
        <v>4918</v>
      </c>
      <c r="FR206" s="2">
        <v>4901</v>
      </c>
      <c r="FS206" s="2">
        <v>4941</v>
      </c>
      <c r="FT206" s="2">
        <v>4952</v>
      </c>
      <c r="FU206" s="2">
        <v>4947</v>
      </c>
      <c r="FV206" s="2">
        <v>4886</v>
      </c>
      <c r="FW206" s="2">
        <v>4877</v>
      </c>
      <c r="FX206" s="2">
        <v>4945</v>
      </c>
      <c r="FY206" s="2">
        <v>4974</v>
      </c>
      <c r="FZ206" s="2">
        <v>4914</v>
      </c>
      <c r="GA206" s="2">
        <v>4969</v>
      </c>
      <c r="GB206" s="2">
        <v>4886</v>
      </c>
      <c r="GC206" s="2">
        <v>4988</v>
      </c>
      <c r="GD206" s="2">
        <v>5030</v>
      </c>
      <c r="GE206" s="2">
        <v>4913</v>
      </c>
      <c r="GF206" s="2">
        <v>5101</v>
      </c>
      <c r="GG206" s="2">
        <v>5117</v>
      </c>
      <c r="GH206" s="2">
        <v>5331</v>
      </c>
      <c r="GI206" s="2">
        <v>5336</v>
      </c>
      <c r="GJ206" s="2">
        <v>5268</v>
      </c>
      <c r="GK206" s="2">
        <v>5279</v>
      </c>
      <c r="GL206" s="2">
        <v>5300</v>
      </c>
      <c r="GM206" s="2">
        <v>5209</v>
      </c>
      <c r="GN206" s="2">
        <v>5160</v>
      </c>
      <c r="GO206" s="2">
        <v>5125</v>
      </c>
      <c r="GP206" s="2">
        <v>5106</v>
      </c>
      <c r="GQ206" s="2">
        <v>5111</v>
      </c>
      <c r="GR206" s="2">
        <v>5050</v>
      </c>
      <c r="GS206" s="2">
        <v>5017</v>
      </c>
      <c r="GT206" s="2">
        <v>5012</v>
      </c>
      <c r="GU206" s="2">
        <v>5029</v>
      </c>
      <c r="GV206" s="2">
        <v>4978</v>
      </c>
      <c r="GW206" s="2">
        <v>5020</v>
      </c>
      <c r="GX206" s="2">
        <v>5119</v>
      </c>
      <c r="GY206" s="2">
        <v>5144</v>
      </c>
      <c r="GZ206" s="2">
        <v>5090</v>
      </c>
      <c r="HA206" s="2">
        <v>5050</v>
      </c>
      <c r="HB206" s="2">
        <v>5051</v>
      </c>
      <c r="HC206" s="2">
        <v>5005</v>
      </c>
      <c r="HD206" s="2">
        <v>5051</v>
      </c>
      <c r="HE206" s="2">
        <v>5147</v>
      </c>
      <c r="HF206" s="2">
        <v>5333</v>
      </c>
      <c r="HG206" s="2">
        <v>5347</v>
      </c>
      <c r="HH206" s="2">
        <v>5302</v>
      </c>
      <c r="HI206" s="2">
        <v>5360</v>
      </c>
      <c r="HJ206" s="2">
        <v>5445</v>
      </c>
      <c r="HK206" s="2">
        <v>5509</v>
      </c>
      <c r="HL206" s="2">
        <v>5510</v>
      </c>
      <c r="HM206" s="2">
        <v>5555</v>
      </c>
      <c r="HN206" s="2">
        <v>5537</v>
      </c>
      <c r="HO206" s="2">
        <v>5586</v>
      </c>
      <c r="HP206" s="2">
        <v>5597</v>
      </c>
      <c r="HQ206" s="2">
        <v>5525</v>
      </c>
      <c r="HR206" s="2">
        <v>5544</v>
      </c>
      <c r="HS206" s="2">
        <v>5520</v>
      </c>
      <c r="HT206" s="2">
        <v>5405</v>
      </c>
      <c r="HU206" s="2">
        <v>5324</v>
      </c>
      <c r="HV206" s="2">
        <v>5502</v>
      </c>
      <c r="HW206" s="2">
        <v>5357</v>
      </c>
      <c r="HX206" s="2">
        <v>5333</v>
      </c>
      <c r="HY206" s="2">
        <v>5369</v>
      </c>
      <c r="HZ206" s="2">
        <v>5359</v>
      </c>
      <c r="IA206" s="2">
        <v>5325</v>
      </c>
      <c r="IB206" s="2">
        <v>5334</v>
      </c>
      <c r="IC206" s="2">
        <v>5278</v>
      </c>
      <c r="ID206" s="2">
        <v>5235</v>
      </c>
      <c r="IE206" s="2">
        <v>5239</v>
      </c>
      <c r="IF206" s="2">
        <v>5196</v>
      </c>
      <c r="IG206" s="2">
        <v>5187</v>
      </c>
      <c r="IH206" s="2">
        <v>5278</v>
      </c>
      <c r="II206" s="2">
        <v>5247</v>
      </c>
      <c r="IJ206" s="2">
        <v>5327</v>
      </c>
      <c r="IK206" s="2">
        <v>5273</v>
      </c>
      <c r="IL206" s="2">
        <v>5230</v>
      </c>
      <c r="IM206" s="2">
        <v>5154</v>
      </c>
      <c r="IN206" s="2">
        <v>5199</v>
      </c>
      <c r="IO206" s="2">
        <v>5062</v>
      </c>
      <c r="IP206" s="2">
        <v>5231</v>
      </c>
      <c r="IQ206" s="2">
        <v>5269</v>
      </c>
      <c r="IR206" s="2">
        <v>5301</v>
      </c>
      <c r="IS206" s="2">
        <v>5250</v>
      </c>
      <c r="IT206" s="2">
        <v>5164</v>
      </c>
    </row>
    <row r="207" spans="1:254">
      <c r="A207" s="62" t="s">
        <v>406</v>
      </c>
      <c r="B207" s="4" t="s">
        <v>407</v>
      </c>
      <c r="C207" s="55">
        <v>4014</v>
      </c>
      <c r="D207" s="56">
        <v>16</v>
      </c>
      <c r="E207" s="67">
        <v>3998</v>
      </c>
      <c r="F207" s="67">
        <v>4000</v>
      </c>
      <c r="G207" s="67">
        <v>4091</v>
      </c>
      <c r="H207" s="67">
        <v>3799</v>
      </c>
      <c r="I207" s="67">
        <v>3764</v>
      </c>
      <c r="J207" s="67">
        <v>3736</v>
      </c>
      <c r="K207" s="67">
        <v>3740</v>
      </c>
      <c r="L207" s="67">
        <v>3805</v>
      </c>
      <c r="M207" s="67">
        <v>3891</v>
      </c>
      <c r="N207" s="67">
        <v>3945</v>
      </c>
      <c r="O207" s="67">
        <v>3930</v>
      </c>
      <c r="P207" s="67">
        <v>3892</v>
      </c>
      <c r="Q207" s="67">
        <v>3852</v>
      </c>
      <c r="R207" s="67">
        <v>3681</v>
      </c>
      <c r="S207" s="67">
        <v>3823</v>
      </c>
      <c r="T207" s="67">
        <v>3828</v>
      </c>
      <c r="U207" s="67">
        <v>3746</v>
      </c>
      <c r="V207" s="67">
        <v>3758</v>
      </c>
      <c r="W207" s="67">
        <v>3818</v>
      </c>
      <c r="X207" s="67">
        <v>3805</v>
      </c>
      <c r="Y207" s="67">
        <v>3821</v>
      </c>
      <c r="Z207" s="67">
        <v>4009</v>
      </c>
      <c r="AA207" s="67">
        <v>4110</v>
      </c>
      <c r="AB207" s="67">
        <v>3792</v>
      </c>
      <c r="AC207" s="67">
        <v>3788</v>
      </c>
      <c r="AD207" s="67">
        <v>3736</v>
      </c>
      <c r="AE207" s="67">
        <v>3666</v>
      </c>
      <c r="AF207" s="67">
        <v>3651</v>
      </c>
      <c r="AG207" s="67">
        <v>3567</v>
      </c>
      <c r="AH207" s="67">
        <v>3618</v>
      </c>
      <c r="AI207" s="67">
        <v>3743</v>
      </c>
      <c r="AJ207" s="67">
        <v>3742</v>
      </c>
      <c r="AK207" s="67">
        <v>3909</v>
      </c>
      <c r="AL207" s="67">
        <v>3917</v>
      </c>
      <c r="AM207" s="67">
        <v>3968</v>
      </c>
      <c r="AN207" s="67">
        <v>3860</v>
      </c>
      <c r="AO207" s="67">
        <v>3810</v>
      </c>
      <c r="AP207" s="67">
        <v>3659</v>
      </c>
      <c r="AQ207" s="67">
        <v>3540</v>
      </c>
      <c r="AR207" s="67">
        <v>3494</v>
      </c>
      <c r="AS207" s="67">
        <v>3578</v>
      </c>
      <c r="AT207" s="67">
        <v>3629</v>
      </c>
      <c r="AU207" s="67">
        <v>3699</v>
      </c>
      <c r="AV207" s="67">
        <v>3790</v>
      </c>
      <c r="AW207" s="67">
        <v>3701</v>
      </c>
      <c r="AX207" s="67">
        <v>3573</v>
      </c>
      <c r="AY207" s="67">
        <v>3516</v>
      </c>
      <c r="AZ207" s="67">
        <v>3636</v>
      </c>
      <c r="BA207" s="67">
        <v>3806</v>
      </c>
      <c r="BB207" s="67">
        <v>3804</v>
      </c>
      <c r="BC207" s="67">
        <v>3898</v>
      </c>
      <c r="BD207" s="67">
        <v>3944</v>
      </c>
      <c r="BE207" s="67">
        <v>3908</v>
      </c>
      <c r="BF207" s="67">
        <v>3969</v>
      </c>
      <c r="BG207" s="67">
        <v>3958</v>
      </c>
      <c r="BH207" s="67">
        <v>4024</v>
      </c>
      <c r="BI207" s="67">
        <v>4126</v>
      </c>
      <c r="BJ207" s="67">
        <v>4102</v>
      </c>
      <c r="BK207" s="67">
        <v>4080</v>
      </c>
      <c r="BL207" s="67">
        <v>4162</v>
      </c>
      <c r="BM207" s="67">
        <v>4406</v>
      </c>
      <c r="BN207" s="67">
        <v>4300</v>
      </c>
      <c r="BO207" s="67">
        <v>4384</v>
      </c>
      <c r="BP207" s="67">
        <v>4510</v>
      </c>
      <c r="BQ207" s="67">
        <v>4527</v>
      </c>
      <c r="BR207" s="67">
        <v>4586</v>
      </c>
      <c r="BS207" s="67">
        <v>4615</v>
      </c>
      <c r="BT207" s="67">
        <v>4797</v>
      </c>
      <c r="BU207" s="67">
        <v>4689</v>
      </c>
      <c r="BV207" s="67">
        <v>4738</v>
      </c>
      <c r="BW207" s="67">
        <v>4754</v>
      </c>
      <c r="BX207" s="67">
        <v>4508</v>
      </c>
      <c r="BY207" s="67">
        <v>4522</v>
      </c>
      <c r="BZ207" s="67">
        <v>4506</v>
      </c>
      <c r="CA207" s="516">
        <v>4371</v>
      </c>
      <c r="CB207" s="516">
        <v>4571</v>
      </c>
      <c r="CC207" s="516">
        <v>4561</v>
      </c>
      <c r="CD207" s="516">
        <v>4749</v>
      </c>
      <c r="CE207" s="516">
        <v>4761</v>
      </c>
      <c r="CF207" s="516">
        <v>4745</v>
      </c>
      <c r="CG207" s="516">
        <v>4781</v>
      </c>
      <c r="CH207" s="516">
        <v>4850</v>
      </c>
      <c r="CI207" s="516">
        <v>4784</v>
      </c>
      <c r="CJ207" s="516">
        <v>4735</v>
      </c>
      <c r="CK207" s="516">
        <v>4803</v>
      </c>
      <c r="CL207" s="516">
        <v>4711</v>
      </c>
      <c r="CM207" s="516">
        <v>4590</v>
      </c>
      <c r="CN207" s="516">
        <v>4223</v>
      </c>
      <c r="CO207" s="516">
        <v>4418</v>
      </c>
      <c r="CP207" s="516">
        <v>4577</v>
      </c>
      <c r="CQ207" s="516">
        <v>4511</v>
      </c>
      <c r="CR207" s="516">
        <v>4547</v>
      </c>
      <c r="CS207" s="516">
        <v>4430</v>
      </c>
      <c r="CT207" s="516">
        <v>4517</v>
      </c>
      <c r="CU207" s="516">
        <v>4848</v>
      </c>
      <c r="CV207" s="516">
        <v>5000</v>
      </c>
      <c r="CW207" s="516">
        <v>4881</v>
      </c>
      <c r="CX207" s="516">
        <v>4792</v>
      </c>
      <c r="CY207" s="516">
        <v>4745</v>
      </c>
      <c r="CZ207" s="516">
        <v>4781</v>
      </c>
      <c r="DA207" s="2">
        <v>4616</v>
      </c>
      <c r="DB207" s="2">
        <v>4648</v>
      </c>
      <c r="DC207" s="2">
        <v>4580</v>
      </c>
      <c r="DD207" s="2">
        <v>4761</v>
      </c>
      <c r="DE207" s="2">
        <v>4769</v>
      </c>
      <c r="DF207" s="2">
        <v>4627</v>
      </c>
      <c r="DG207" s="2">
        <v>4922</v>
      </c>
      <c r="DH207" s="2">
        <v>5195</v>
      </c>
      <c r="DI207" s="2">
        <v>5014</v>
      </c>
      <c r="DJ207" s="2">
        <v>4901</v>
      </c>
      <c r="DK207" s="2">
        <v>4752</v>
      </c>
      <c r="DL207" s="2">
        <v>4811</v>
      </c>
      <c r="DM207" s="2">
        <v>4965</v>
      </c>
      <c r="DN207" s="2">
        <v>4952</v>
      </c>
      <c r="DO207" s="2">
        <v>4952</v>
      </c>
      <c r="DP207" s="2">
        <v>4820</v>
      </c>
      <c r="DQ207" s="2">
        <v>4960</v>
      </c>
      <c r="DR207" s="2">
        <v>5031</v>
      </c>
      <c r="DS207" s="2">
        <v>4995</v>
      </c>
      <c r="DT207" s="2">
        <v>5107</v>
      </c>
      <c r="DU207" s="2">
        <v>4970</v>
      </c>
      <c r="DV207" s="2">
        <v>4818</v>
      </c>
      <c r="DW207" s="2">
        <v>4687</v>
      </c>
      <c r="DX207" s="2">
        <v>4756</v>
      </c>
      <c r="DY207" s="2">
        <v>4648</v>
      </c>
      <c r="DZ207" s="2">
        <v>4505</v>
      </c>
      <c r="EA207" s="2">
        <v>4519</v>
      </c>
      <c r="EB207" s="2">
        <v>4528</v>
      </c>
      <c r="EC207" s="2">
        <v>4434</v>
      </c>
      <c r="ED207" s="2">
        <v>4550</v>
      </c>
      <c r="EE207" s="2">
        <v>4559</v>
      </c>
      <c r="EF207" s="2">
        <v>4601</v>
      </c>
      <c r="EG207" s="2">
        <v>4697</v>
      </c>
      <c r="EH207" s="2">
        <v>4795</v>
      </c>
      <c r="EI207" s="2">
        <v>4813</v>
      </c>
      <c r="EJ207" s="2">
        <v>4880</v>
      </c>
      <c r="EK207" s="2">
        <v>4660</v>
      </c>
      <c r="EL207" s="2">
        <v>4800</v>
      </c>
      <c r="EM207" s="2">
        <v>4710</v>
      </c>
      <c r="EN207" s="2">
        <v>4476</v>
      </c>
      <c r="EO207" s="2">
        <v>4267</v>
      </c>
      <c r="EP207" s="2">
        <v>4262</v>
      </c>
      <c r="EQ207" s="2">
        <v>4163</v>
      </c>
      <c r="ER207" s="2">
        <v>4260</v>
      </c>
      <c r="ES207" s="2">
        <v>4162</v>
      </c>
      <c r="ET207" s="2">
        <v>3840</v>
      </c>
      <c r="EU207" s="2">
        <v>3882</v>
      </c>
      <c r="EV207" s="2">
        <v>3851</v>
      </c>
      <c r="EW207" s="2">
        <v>3872</v>
      </c>
      <c r="EX207" s="2">
        <v>3892</v>
      </c>
      <c r="EY207" s="2">
        <v>3896</v>
      </c>
      <c r="EZ207" s="2">
        <v>3886</v>
      </c>
      <c r="FA207" s="2">
        <v>3882</v>
      </c>
      <c r="FB207" s="2">
        <v>3811</v>
      </c>
      <c r="FC207" s="2">
        <v>3909</v>
      </c>
      <c r="FD207" s="2">
        <v>3968</v>
      </c>
      <c r="FE207" s="2">
        <v>4078</v>
      </c>
      <c r="FF207" s="2">
        <v>4157</v>
      </c>
      <c r="FG207" s="2">
        <v>4050</v>
      </c>
      <c r="FH207" s="2">
        <v>4245</v>
      </c>
      <c r="FI207" s="2">
        <v>4266</v>
      </c>
      <c r="FJ207" s="2">
        <v>4208</v>
      </c>
      <c r="FK207" s="2">
        <v>4083</v>
      </c>
      <c r="FL207" s="2">
        <v>4048</v>
      </c>
      <c r="FM207" s="2">
        <v>3886</v>
      </c>
      <c r="FN207" s="2">
        <v>3861</v>
      </c>
      <c r="FO207" s="2">
        <v>3902</v>
      </c>
      <c r="FP207" s="2">
        <v>3947</v>
      </c>
      <c r="FQ207" s="2">
        <v>3882</v>
      </c>
      <c r="FR207" s="2">
        <v>3931</v>
      </c>
      <c r="FS207" s="2">
        <v>3877</v>
      </c>
      <c r="FT207" s="2">
        <v>3855</v>
      </c>
      <c r="FU207" s="2">
        <v>4120</v>
      </c>
      <c r="FV207" s="2">
        <v>3930</v>
      </c>
      <c r="FW207" s="2">
        <v>4022</v>
      </c>
      <c r="FX207" s="2">
        <v>4220</v>
      </c>
      <c r="FY207" s="2">
        <v>4174</v>
      </c>
      <c r="FZ207" s="2">
        <v>4381</v>
      </c>
      <c r="GA207" s="2">
        <v>4327</v>
      </c>
      <c r="GB207" s="2">
        <v>4336</v>
      </c>
      <c r="GC207" s="2">
        <v>4362</v>
      </c>
      <c r="GD207" s="2">
        <v>4449</v>
      </c>
      <c r="GE207" s="2">
        <v>4618</v>
      </c>
      <c r="GF207" s="2">
        <v>4455</v>
      </c>
      <c r="GG207" s="2">
        <v>4596</v>
      </c>
      <c r="GH207" s="2">
        <v>4653</v>
      </c>
      <c r="GI207" s="2">
        <v>4538</v>
      </c>
      <c r="GJ207" s="2">
        <v>4448</v>
      </c>
      <c r="GK207" s="2">
        <v>4416</v>
      </c>
      <c r="GL207" s="2">
        <v>4479</v>
      </c>
      <c r="GM207" s="2">
        <v>4426</v>
      </c>
      <c r="GN207" s="2">
        <v>4452</v>
      </c>
      <c r="GO207" s="2">
        <v>4347</v>
      </c>
      <c r="GP207" s="2">
        <v>4268</v>
      </c>
      <c r="GQ207" s="2">
        <v>4412</v>
      </c>
      <c r="GR207" s="2">
        <v>4290</v>
      </c>
      <c r="GS207" s="2">
        <v>4268</v>
      </c>
      <c r="GT207" s="2">
        <v>4123</v>
      </c>
      <c r="GU207" s="2">
        <v>3981</v>
      </c>
      <c r="GV207" s="2">
        <v>4037</v>
      </c>
      <c r="GW207" s="2">
        <v>4193</v>
      </c>
      <c r="GX207" s="2">
        <v>4247</v>
      </c>
      <c r="GY207" s="2">
        <v>4082</v>
      </c>
      <c r="GZ207" s="2">
        <v>4102</v>
      </c>
      <c r="HA207" s="2">
        <v>3690</v>
      </c>
      <c r="HB207" s="2">
        <v>3680</v>
      </c>
      <c r="HC207" s="2">
        <v>3732</v>
      </c>
      <c r="HD207" s="2">
        <v>3879</v>
      </c>
      <c r="HE207" s="2">
        <v>3925</v>
      </c>
      <c r="HF207" s="2">
        <v>3859</v>
      </c>
      <c r="HG207" s="2">
        <v>3848</v>
      </c>
      <c r="HH207" s="2">
        <v>3878</v>
      </c>
      <c r="HI207" s="2">
        <v>3682</v>
      </c>
      <c r="HJ207" s="2">
        <v>3698</v>
      </c>
      <c r="HK207" s="2">
        <v>3679</v>
      </c>
      <c r="HL207" s="2">
        <v>3703</v>
      </c>
      <c r="HM207" s="2">
        <v>3798</v>
      </c>
      <c r="HN207" s="2">
        <v>3818</v>
      </c>
      <c r="HO207" s="2">
        <v>3812</v>
      </c>
      <c r="HP207" s="2">
        <v>3739</v>
      </c>
      <c r="HQ207" s="2">
        <v>3737</v>
      </c>
      <c r="HR207" s="2">
        <v>3727</v>
      </c>
      <c r="HS207" s="2">
        <v>3607</v>
      </c>
      <c r="HT207" s="2">
        <v>3539</v>
      </c>
      <c r="HU207" s="2">
        <v>3508</v>
      </c>
      <c r="HV207" s="2">
        <v>3706</v>
      </c>
      <c r="HW207" s="2">
        <v>3740</v>
      </c>
      <c r="HX207" s="2">
        <v>3753</v>
      </c>
      <c r="HY207" s="2">
        <v>3801</v>
      </c>
      <c r="HZ207" s="2">
        <v>3760</v>
      </c>
      <c r="IA207" s="2">
        <v>3764</v>
      </c>
      <c r="IB207" s="2">
        <v>3807</v>
      </c>
      <c r="IC207" s="2">
        <v>3821</v>
      </c>
      <c r="ID207" s="2">
        <v>3807</v>
      </c>
      <c r="IE207" s="2">
        <v>3823</v>
      </c>
      <c r="IF207" s="2">
        <v>3905</v>
      </c>
      <c r="IG207" s="2">
        <v>3953</v>
      </c>
      <c r="IH207" s="2">
        <v>3910</v>
      </c>
      <c r="II207" s="2">
        <v>3876</v>
      </c>
      <c r="IJ207" s="2">
        <v>4110</v>
      </c>
      <c r="IK207" s="2">
        <v>3960</v>
      </c>
      <c r="IL207" s="2">
        <v>3872</v>
      </c>
      <c r="IM207" s="2">
        <v>3892</v>
      </c>
      <c r="IN207" s="2">
        <v>3927</v>
      </c>
      <c r="IO207" s="2">
        <v>3749</v>
      </c>
      <c r="IP207" s="2">
        <v>3546</v>
      </c>
      <c r="IQ207" s="2">
        <v>3603</v>
      </c>
      <c r="IR207" s="2">
        <v>3630</v>
      </c>
      <c r="IS207" s="2">
        <v>3610</v>
      </c>
      <c r="IT207" s="2">
        <v>3479</v>
      </c>
    </row>
    <row r="208" spans="1:254">
      <c r="A208" s="62" t="s">
        <v>408</v>
      </c>
      <c r="B208" s="4" t="s">
        <v>409</v>
      </c>
      <c r="C208" s="55">
        <v>5076</v>
      </c>
      <c r="D208" s="56">
        <v>-59</v>
      </c>
      <c r="E208" s="67">
        <v>5135</v>
      </c>
      <c r="F208" s="67">
        <v>5252</v>
      </c>
      <c r="G208" s="67">
        <v>5310</v>
      </c>
      <c r="H208" s="67">
        <v>5255</v>
      </c>
      <c r="I208" s="67">
        <v>5383</v>
      </c>
      <c r="J208" s="67">
        <v>5382</v>
      </c>
      <c r="K208" s="67">
        <v>5397</v>
      </c>
      <c r="L208" s="67">
        <v>5485</v>
      </c>
      <c r="M208" s="67">
        <v>5655</v>
      </c>
      <c r="N208" s="67">
        <v>5580</v>
      </c>
      <c r="O208" s="67">
        <v>5655</v>
      </c>
      <c r="P208" s="67">
        <v>5598</v>
      </c>
      <c r="Q208" s="67">
        <v>5604</v>
      </c>
      <c r="R208" s="67">
        <v>5524</v>
      </c>
      <c r="S208" s="67">
        <v>5681</v>
      </c>
      <c r="T208" s="67">
        <v>5715</v>
      </c>
      <c r="U208" s="67">
        <v>5559</v>
      </c>
      <c r="V208" s="67">
        <v>5627</v>
      </c>
      <c r="W208" s="67">
        <v>5760</v>
      </c>
      <c r="X208" s="67">
        <v>5815</v>
      </c>
      <c r="Y208" s="67">
        <v>5840</v>
      </c>
      <c r="Z208" s="67">
        <v>6089</v>
      </c>
      <c r="AA208" s="67">
        <v>6227</v>
      </c>
      <c r="AB208" s="67">
        <v>6128</v>
      </c>
      <c r="AC208" s="67">
        <v>5992</v>
      </c>
      <c r="AD208" s="67">
        <v>5958</v>
      </c>
      <c r="AE208" s="67">
        <v>5872</v>
      </c>
      <c r="AF208" s="67">
        <v>5867</v>
      </c>
      <c r="AG208" s="67">
        <v>5769</v>
      </c>
      <c r="AH208" s="67">
        <v>5670</v>
      </c>
      <c r="AI208" s="67">
        <v>5701</v>
      </c>
      <c r="AJ208" s="67">
        <v>5725</v>
      </c>
      <c r="AK208" s="67">
        <v>5970</v>
      </c>
      <c r="AL208" s="67">
        <v>5961</v>
      </c>
      <c r="AM208" s="67">
        <v>6001</v>
      </c>
      <c r="AN208" s="67">
        <v>5920</v>
      </c>
      <c r="AO208" s="67">
        <v>5899</v>
      </c>
      <c r="AP208" s="67">
        <v>6130</v>
      </c>
      <c r="AQ208" s="67">
        <v>5521</v>
      </c>
      <c r="AR208" s="67">
        <v>5450</v>
      </c>
      <c r="AS208" s="67">
        <v>5567</v>
      </c>
      <c r="AT208" s="67">
        <v>5465</v>
      </c>
      <c r="AU208" s="67">
        <v>5391</v>
      </c>
      <c r="AV208" s="67">
        <v>5559</v>
      </c>
      <c r="AW208" s="67">
        <v>5455</v>
      </c>
      <c r="AX208" s="67">
        <v>5535</v>
      </c>
      <c r="AY208" s="67">
        <v>5521</v>
      </c>
      <c r="AZ208" s="67">
        <v>5628</v>
      </c>
      <c r="BA208" s="67">
        <v>5907</v>
      </c>
      <c r="BB208" s="67">
        <v>5760</v>
      </c>
      <c r="BC208" s="67">
        <v>5754</v>
      </c>
      <c r="BD208" s="67">
        <v>5960</v>
      </c>
      <c r="BE208" s="67">
        <v>5656</v>
      </c>
      <c r="BF208" s="67">
        <v>5469</v>
      </c>
      <c r="BG208" s="67">
        <v>5591</v>
      </c>
      <c r="BH208" s="67">
        <v>5567</v>
      </c>
      <c r="BI208" s="67">
        <v>5836</v>
      </c>
      <c r="BJ208" s="67">
        <v>5650</v>
      </c>
      <c r="BK208" s="67">
        <v>5843</v>
      </c>
      <c r="BL208" s="67">
        <v>6187</v>
      </c>
      <c r="BM208" s="67">
        <v>6477</v>
      </c>
      <c r="BN208" s="67">
        <v>6570</v>
      </c>
      <c r="BO208" s="67">
        <v>6257</v>
      </c>
      <c r="BP208" s="67">
        <v>6141</v>
      </c>
      <c r="BQ208" s="67">
        <v>6262</v>
      </c>
      <c r="BR208" s="67">
        <v>6077</v>
      </c>
      <c r="BS208" s="67">
        <v>6117</v>
      </c>
      <c r="BT208" s="67">
        <v>6499</v>
      </c>
      <c r="BU208" s="67">
        <v>5954</v>
      </c>
      <c r="BV208" s="67">
        <v>5907</v>
      </c>
      <c r="BW208" s="67">
        <v>5959</v>
      </c>
      <c r="BX208" s="67">
        <v>5969</v>
      </c>
      <c r="BY208" s="67">
        <v>6045</v>
      </c>
      <c r="BZ208" s="67">
        <v>6092</v>
      </c>
      <c r="CA208" s="516">
        <v>5932</v>
      </c>
      <c r="CB208" s="516">
        <v>6175</v>
      </c>
      <c r="CC208" s="516">
        <v>6135</v>
      </c>
      <c r="CD208" s="516">
        <v>6149</v>
      </c>
      <c r="CE208" s="516">
        <v>6177</v>
      </c>
      <c r="CF208" s="516">
        <v>6202</v>
      </c>
      <c r="CG208" s="516">
        <v>6324</v>
      </c>
      <c r="CH208" s="516">
        <v>6336</v>
      </c>
      <c r="CI208" s="516">
        <v>6029</v>
      </c>
      <c r="CJ208" s="516">
        <v>5993</v>
      </c>
      <c r="CK208" s="516">
        <v>6065</v>
      </c>
      <c r="CL208" s="516">
        <v>6039</v>
      </c>
      <c r="CM208" s="516">
        <v>6288</v>
      </c>
      <c r="CN208" s="516">
        <v>5907</v>
      </c>
      <c r="CO208" s="516">
        <v>5936</v>
      </c>
      <c r="CP208" s="516">
        <v>6078</v>
      </c>
      <c r="CQ208" s="516">
        <v>6076</v>
      </c>
      <c r="CR208" s="516">
        <v>6132</v>
      </c>
      <c r="CS208" s="516">
        <v>5875</v>
      </c>
      <c r="CT208" s="516">
        <v>5733</v>
      </c>
      <c r="CU208" s="516">
        <v>6099</v>
      </c>
      <c r="CV208" s="516">
        <v>6305</v>
      </c>
      <c r="CW208" s="516">
        <v>6100</v>
      </c>
      <c r="CX208" s="516">
        <v>6047</v>
      </c>
      <c r="CY208" s="516">
        <v>6184</v>
      </c>
      <c r="CZ208" s="516">
        <v>6262</v>
      </c>
      <c r="DA208" s="2">
        <v>6421</v>
      </c>
      <c r="DB208" s="2">
        <v>6330</v>
      </c>
      <c r="DC208" s="2">
        <v>6095</v>
      </c>
      <c r="DD208" s="2">
        <v>6441</v>
      </c>
      <c r="DE208" s="2">
        <v>6560</v>
      </c>
      <c r="DF208" s="2">
        <v>6462</v>
      </c>
      <c r="DG208" s="2">
        <v>6821</v>
      </c>
      <c r="DH208" s="2">
        <v>7014</v>
      </c>
      <c r="DI208" s="2">
        <v>7142</v>
      </c>
      <c r="DJ208" s="2">
        <v>6867</v>
      </c>
      <c r="DK208" s="2">
        <v>6898</v>
      </c>
      <c r="DL208" s="2">
        <v>6964</v>
      </c>
      <c r="DM208" s="2">
        <v>7085</v>
      </c>
      <c r="DN208" s="2">
        <v>7048</v>
      </c>
      <c r="DO208" s="2">
        <v>6950</v>
      </c>
      <c r="DP208" s="2">
        <v>6856</v>
      </c>
      <c r="DQ208" s="2">
        <v>6837</v>
      </c>
      <c r="DR208" s="2">
        <v>7164</v>
      </c>
      <c r="DS208" s="2">
        <v>7612</v>
      </c>
      <c r="DT208" s="2">
        <v>7696</v>
      </c>
      <c r="DU208" s="2">
        <v>7538</v>
      </c>
      <c r="DV208" s="2">
        <v>6963</v>
      </c>
      <c r="DW208" s="2">
        <v>6719</v>
      </c>
      <c r="DX208" s="2">
        <v>6623</v>
      </c>
      <c r="DY208" s="2">
        <v>6553</v>
      </c>
      <c r="DZ208" s="2">
        <v>6297</v>
      </c>
      <c r="EA208" s="2">
        <v>6300</v>
      </c>
      <c r="EB208" s="2">
        <v>6390</v>
      </c>
      <c r="EC208" s="2">
        <v>6370</v>
      </c>
      <c r="ED208" s="2">
        <v>6460</v>
      </c>
      <c r="EE208" s="2">
        <v>6362</v>
      </c>
      <c r="EF208" s="2">
        <v>6504</v>
      </c>
      <c r="EG208" s="2">
        <v>6477</v>
      </c>
      <c r="EH208" s="2">
        <v>6639</v>
      </c>
      <c r="EI208" s="2">
        <v>6588</v>
      </c>
      <c r="EJ208" s="2">
        <v>6568</v>
      </c>
      <c r="EK208" s="2">
        <v>6654</v>
      </c>
      <c r="EL208" s="2">
        <v>6596</v>
      </c>
      <c r="EM208" s="2">
        <v>6526</v>
      </c>
      <c r="EN208" s="2">
        <v>6283</v>
      </c>
      <c r="EO208" s="2">
        <v>6177</v>
      </c>
      <c r="EP208" s="2">
        <v>6121</v>
      </c>
      <c r="EQ208" s="2">
        <v>6061</v>
      </c>
      <c r="ER208" s="2">
        <v>6164</v>
      </c>
      <c r="ES208" s="2">
        <v>6010</v>
      </c>
      <c r="ET208" s="2">
        <v>5835</v>
      </c>
      <c r="EU208" s="2">
        <v>5848</v>
      </c>
      <c r="EV208" s="2">
        <v>5829</v>
      </c>
      <c r="EW208" s="2">
        <v>5850</v>
      </c>
      <c r="EX208" s="2">
        <v>5856</v>
      </c>
      <c r="EY208" s="2">
        <v>5906</v>
      </c>
      <c r="EZ208" s="2">
        <v>5891</v>
      </c>
      <c r="FA208" s="2">
        <v>5991</v>
      </c>
      <c r="FB208" s="2">
        <v>5786</v>
      </c>
      <c r="FC208" s="2">
        <v>5835</v>
      </c>
      <c r="FD208" s="2">
        <v>5767</v>
      </c>
      <c r="FE208" s="2">
        <v>5869</v>
      </c>
      <c r="FF208" s="2">
        <v>5854</v>
      </c>
      <c r="FG208" s="2">
        <v>5747</v>
      </c>
      <c r="FH208" s="2">
        <v>5760</v>
      </c>
      <c r="FI208" s="2">
        <v>5713</v>
      </c>
      <c r="FJ208" s="2">
        <v>5733</v>
      </c>
      <c r="FK208" s="2">
        <v>5608</v>
      </c>
      <c r="FL208" s="2">
        <v>5720</v>
      </c>
      <c r="FM208" s="2">
        <v>5683</v>
      </c>
      <c r="FN208" s="2">
        <v>5697</v>
      </c>
      <c r="FO208" s="2">
        <v>5720</v>
      </c>
      <c r="FP208" s="2">
        <v>5820</v>
      </c>
      <c r="FQ208" s="2">
        <v>5769</v>
      </c>
      <c r="FR208" s="2">
        <v>5740</v>
      </c>
      <c r="FS208" s="2">
        <v>5638</v>
      </c>
      <c r="FT208" s="2">
        <v>5723</v>
      </c>
      <c r="FU208" s="2">
        <v>5611</v>
      </c>
      <c r="FV208" s="2">
        <v>5500</v>
      </c>
      <c r="FW208" s="2">
        <v>5474</v>
      </c>
      <c r="FX208" s="2">
        <v>5573</v>
      </c>
      <c r="FY208" s="2">
        <v>5605</v>
      </c>
      <c r="FZ208" s="2">
        <v>5618</v>
      </c>
      <c r="GA208" s="2">
        <v>5429</v>
      </c>
      <c r="GB208" s="2">
        <v>5664</v>
      </c>
      <c r="GC208" s="2">
        <v>5203</v>
      </c>
      <c r="GD208" s="2">
        <v>5138</v>
      </c>
      <c r="GE208" s="2">
        <v>5193</v>
      </c>
      <c r="GF208" s="2">
        <v>5095</v>
      </c>
      <c r="GG208" s="2">
        <v>4982</v>
      </c>
      <c r="GH208" s="2">
        <v>4976</v>
      </c>
      <c r="GI208" s="2">
        <v>4990</v>
      </c>
      <c r="GJ208" s="2">
        <v>4923</v>
      </c>
      <c r="GK208" s="2">
        <v>4957</v>
      </c>
      <c r="GL208" s="2">
        <v>5063</v>
      </c>
      <c r="GM208" s="2">
        <v>4917</v>
      </c>
      <c r="GN208" s="2">
        <v>4834</v>
      </c>
      <c r="GO208" s="2">
        <v>4772</v>
      </c>
      <c r="GP208" s="2">
        <v>4620</v>
      </c>
      <c r="GQ208" s="2">
        <v>4687</v>
      </c>
      <c r="GR208" s="2">
        <v>4639</v>
      </c>
      <c r="GS208" s="2">
        <v>4663</v>
      </c>
      <c r="GT208" s="2">
        <v>4547</v>
      </c>
      <c r="GU208" s="2">
        <v>4434</v>
      </c>
      <c r="GV208" s="2">
        <v>4450</v>
      </c>
      <c r="GW208" s="2">
        <v>4620</v>
      </c>
      <c r="GX208" s="2">
        <v>4657</v>
      </c>
      <c r="GY208" s="2">
        <v>4540</v>
      </c>
      <c r="GZ208" s="2">
        <v>4501</v>
      </c>
      <c r="HA208" s="2">
        <v>4211</v>
      </c>
      <c r="HB208" s="2">
        <v>4195</v>
      </c>
      <c r="HC208" s="2">
        <v>4232</v>
      </c>
      <c r="HD208" s="2">
        <v>4316</v>
      </c>
      <c r="HE208" s="2">
        <v>4332</v>
      </c>
      <c r="HF208" s="2">
        <v>4448</v>
      </c>
      <c r="HG208" s="2">
        <v>4378</v>
      </c>
      <c r="HH208" s="2">
        <v>4385</v>
      </c>
      <c r="HI208" s="2">
        <v>4313</v>
      </c>
      <c r="HJ208" s="2">
        <v>4444</v>
      </c>
      <c r="HK208" s="2">
        <v>4460</v>
      </c>
      <c r="HL208" s="2">
        <v>4461</v>
      </c>
      <c r="HM208" s="2">
        <v>4527</v>
      </c>
      <c r="HN208" s="2">
        <v>4574</v>
      </c>
      <c r="HO208" s="2">
        <v>4538</v>
      </c>
      <c r="HP208" s="2">
        <v>4552</v>
      </c>
      <c r="HQ208" s="2">
        <v>4518</v>
      </c>
      <c r="HR208" s="2">
        <v>4541</v>
      </c>
      <c r="HS208" s="2">
        <v>4492</v>
      </c>
      <c r="HT208" s="2">
        <v>4519</v>
      </c>
      <c r="HU208" s="2">
        <v>4375</v>
      </c>
      <c r="HV208" s="2">
        <v>4466</v>
      </c>
      <c r="HW208" s="2">
        <v>4438</v>
      </c>
      <c r="HX208" s="2">
        <v>4405</v>
      </c>
      <c r="HY208" s="2">
        <v>4370</v>
      </c>
      <c r="HZ208" s="2">
        <v>4304</v>
      </c>
      <c r="IA208" s="2">
        <v>4280</v>
      </c>
      <c r="IB208" s="2">
        <v>4332</v>
      </c>
      <c r="IC208" s="2">
        <v>4303</v>
      </c>
      <c r="ID208" s="2">
        <v>4234</v>
      </c>
      <c r="IE208" s="2">
        <v>4300</v>
      </c>
      <c r="IF208" s="2">
        <v>4295</v>
      </c>
      <c r="IG208" s="2">
        <v>4283</v>
      </c>
      <c r="IH208" s="2">
        <v>4243</v>
      </c>
      <c r="II208" s="2">
        <v>4183</v>
      </c>
      <c r="IJ208" s="2">
        <v>4264</v>
      </c>
      <c r="IK208" s="2">
        <v>4235</v>
      </c>
      <c r="IL208" s="2">
        <v>4152</v>
      </c>
      <c r="IM208" s="2">
        <v>4128</v>
      </c>
      <c r="IN208" s="2">
        <v>4147</v>
      </c>
      <c r="IO208" s="2">
        <v>3935</v>
      </c>
      <c r="IP208" s="2">
        <v>3854</v>
      </c>
      <c r="IQ208" s="2">
        <v>3901</v>
      </c>
      <c r="IR208" s="2">
        <v>3793</v>
      </c>
      <c r="IS208" s="2">
        <v>3719</v>
      </c>
      <c r="IT208" s="2">
        <v>3674</v>
      </c>
    </row>
    <row r="209" spans="1:254">
      <c r="A209" s="62" t="s">
        <v>410</v>
      </c>
      <c r="B209" s="4" t="inlineStr">
        <is>
          <t>キーエンス</t>
        </is>
      </c>
      <c r="C209" s="55">
        <v>85010</v>
      </c>
      <c r="D209" s="56"/>
      <c r="E209" s="67">
        <v>85530</v>
      </c>
      <c r="F209" s="67">
        <v>87380</v>
      </c>
      <c r="G209" s="67">
        <v>82900</v>
      </c>
      <c r="H209" s="67">
        <v>80610</v>
      </c>
      <c r="I209" s="67">
        <v>81150</v>
      </c>
      <c r="J209" s="67">
        <v>78970</v>
      </c>
      <c r="K209" s="67">
        <v>77590</v>
      </c>
      <c r="L209" s="67">
        <v>70950</v>
      </c>
      <c r="M209" s="67">
        <v>74170</v>
      </c>
      <c r="N209" s="67">
        <v>71820</v>
      </c>
      <c r="O209" s="67">
        <v>72260</v>
      </c>
      <c r="P209" s="67">
        <v>72110</v>
      </c>
      <c r="Q209" s="67">
        <v>71960</v>
      </c>
      <c r="R209" s="67">
        <v>70880</v>
      </c>
      <c r="S209" s="67">
        <v>74050</v>
      </c>
      <c r="T209" s="67">
        <v>76620</v>
      </c>
      <c r="U209" s="67">
        <v>75390</v>
      </c>
      <c r="V209" s="67">
        <v>76700</v>
      </c>
      <c r="W209" s="67">
        <v>76970</v>
      </c>
      <c r="X209" s="67">
        <v>75600</v>
      </c>
      <c r="Y209" s="67">
        <v>74700</v>
      </c>
      <c r="Z209" s="67">
        <v>78180</v>
      </c>
      <c r="AA209" s="67">
        <v>80910</v>
      </c>
      <c r="AB209" s="67">
        <v>80300</v>
      </c>
      <c r="AC209" s="67">
        <v>80400</v>
      </c>
      <c r="AD209" s="67">
        <v>81630</v>
      </c>
      <c r="AE209" s="67">
        <v>81060</v>
      </c>
      <c r="AF209" s="67">
        <v>78200</v>
      </c>
      <c r="AG209" s="67">
        <v>77100</v>
      </c>
      <c r="AH209" s="67">
        <v>77370</v>
      </c>
      <c r="AI209" s="67">
        <v>76750</v>
      </c>
      <c r="AJ209" s="67">
        <v>75680</v>
      </c>
      <c r="AK209" s="67">
        <v>77990</v>
      </c>
      <c r="AL209" s="67">
        <v>77700</v>
      </c>
      <c r="AM209" s="67">
        <v>77520</v>
      </c>
      <c r="AN209" s="67">
        <v>75600</v>
      </c>
      <c r="AO209" s="67">
        <v>75500</v>
      </c>
      <c r="AP209" s="67">
        <v>75650</v>
      </c>
      <c r="AQ209" s="67">
        <v>72620</v>
      </c>
      <c r="AR209" s="67">
        <v>71270</v>
      </c>
      <c r="AS209" s="67">
        <v>72890</v>
      </c>
      <c r="AT209" s="67">
        <v>74770</v>
      </c>
      <c r="AU209" s="67">
        <v>74980</v>
      </c>
      <c r="AV209" s="67">
        <v>78070</v>
      </c>
      <c r="AW209" s="67">
        <v>80040</v>
      </c>
      <c r="AX209" s="67">
        <v>80630</v>
      </c>
      <c r="AY209" s="67">
        <v>78340</v>
      </c>
      <c r="AZ209" s="67">
        <v>80220</v>
      </c>
      <c r="BA209" s="67">
        <v>80110</v>
      </c>
      <c r="BB209" s="67">
        <v>75180</v>
      </c>
      <c r="BC209" s="67">
        <v>75780</v>
      </c>
      <c r="BD209" s="67">
        <v>77120</v>
      </c>
      <c r="BE209" s="67">
        <v>78860</v>
      </c>
      <c r="BF209" s="67">
        <v>79370</v>
      </c>
      <c r="BG209" s="67">
        <v>76960</v>
      </c>
      <c r="BH209" s="67">
        <v>72910</v>
      </c>
      <c r="BI209" s="67">
        <v>75000</v>
      </c>
      <c r="BJ209" s="67">
        <v>76830</v>
      </c>
      <c r="BK209" s="67">
        <v>77180</v>
      </c>
      <c r="BL209" s="67">
        <v>77310</v>
      </c>
      <c r="BM209" s="67">
        <v>79440</v>
      </c>
      <c r="BN209" s="67">
        <v>79260</v>
      </c>
      <c r="BO209" s="67">
        <v>82300</v>
      </c>
      <c r="BP209" s="67">
        <v>84170</v>
      </c>
      <c r="BQ209" s="67">
        <v>79350</v>
      </c>
      <c r="BR209" s="67">
        <v>76460</v>
      </c>
      <c r="BS209" s="67">
        <v>71300</v>
      </c>
      <c r="BT209" s="67">
        <v>73800</v>
      </c>
      <c r="BU209" s="67">
        <v>73180</v>
      </c>
      <c r="BV209" s="67">
        <v>63180</v>
      </c>
      <c r="BW209" s="67">
        <v>63470</v>
      </c>
      <c r="BX209" s="67">
        <v>63800</v>
      </c>
      <c r="BY209" s="67">
        <v>63170</v>
      </c>
      <c r="BZ209" s="67">
        <v>64030</v>
      </c>
      <c r="CA209" s="516">
        <v>62810</v>
      </c>
      <c r="CB209" s="516">
        <v>63030</v>
      </c>
      <c r="CC209" s="516">
        <v>62750</v>
      </c>
      <c r="CD209" s="516">
        <v>62850</v>
      </c>
      <c r="CE209" s="516">
        <v>63520</v>
      </c>
      <c r="CF209" s="516">
        <v>62440</v>
      </c>
      <c r="CG209" s="516">
        <v>61590</v>
      </c>
      <c r="CH209" s="516">
        <v>60520</v>
      </c>
      <c r="CI209" s="516">
        <v>58290</v>
      </c>
      <c r="CJ209" s="516">
        <v>58330</v>
      </c>
      <c r="CK209" s="516">
        <v>57730</v>
      </c>
      <c r="CL209" s="516">
        <v>56880</v>
      </c>
      <c r="CM209" s="516">
        <v>57990</v>
      </c>
      <c r="CN209" s="516">
        <v>54860</v>
      </c>
      <c r="CO209" s="516">
        <v>55370</v>
      </c>
      <c r="CP209" s="516">
        <v>57330</v>
      </c>
      <c r="CQ209" s="516">
        <v>57730</v>
      </c>
      <c r="CR209" s="516">
        <v>58010</v>
      </c>
      <c r="CS209" s="516">
        <v>56540</v>
      </c>
      <c r="CT209" s="516">
        <v>56280</v>
      </c>
      <c r="CU209" s="516">
        <v>59080</v>
      </c>
      <c r="CV209" s="516">
        <v>60650</v>
      </c>
      <c r="CW209" s="516">
        <v>59510</v>
      </c>
      <c r="CX209" s="516">
        <v>59610</v>
      </c>
      <c r="CY209" s="516">
        <v>60880</v>
      </c>
      <c r="CZ209" s="516">
        <v>61670</v>
      </c>
      <c r="DA209" s="2">
        <v>61660</v>
      </c>
      <c r="DB209" s="2">
        <v>60650</v>
      </c>
      <c r="DC209" s="2">
        <v>57870</v>
      </c>
      <c r="DD209" s="2">
        <v>61750</v>
      </c>
      <c r="DE209" s="2">
        <v>61310</v>
      </c>
      <c r="DF209" s="2">
        <v>60960</v>
      </c>
      <c r="DG209" s="2">
        <v>62920</v>
      </c>
      <c r="DH209" s="2">
        <v>64080</v>
      </c>
      <c r="DI209" s="2">
        <v>66060</v>
      </c>
      <c r="DJ209" s="2">
        <v>65590</v>
      </c>
      <c r="DK209" s="2">
        <v>67150</v>
      </c>
      <c r="DL209" s="2">
        <v>63740</v>
      </c>
      <c r="DM209" s="2">
        <v>61430</v>
      </c>
      <c r="DN209" s="2">
        <v>60220</v>
      </c>
      <c r="DO209" s="2">
        <v>58400</v>
      </c>
      <c r="DP209" s="2">
        <v>58190</v>
      </c>
      <c r="DQ209" s="2">
        <v>58160</v>
      </c>
      <c r="DR209" s="2">
        <v>55590</v>
      </c>
      <c r="DS209" s="2">
        <v>56960</v>
      </c>
      <c r="DT209" s="2">
        <v>56630</v>
      </c>
      <c r="DU209" s="2">
        <v>55320</v>
      </c>
      <c r="DV209" s="2">
        <v>53260</v>
      </c>
      <c r="DW209" s="2">
        <v>53350</v>
      </c>
      <c r="DX209" s="2">
        <v>54550</v>
      </c>
      <c r="DY209" s="2">
        <v>56910</v>
      </c>
      <c r="DZ209" s="2">
        <v>55790</v>
      </c>
      <c r="EA209" s="2">
        <v>56440</v>
      </c>
      <c r="EB209" s="2">
        <v>58780</v>
      </c>
      <c r="EC209" s="2">
        <v>58300</v>
      </c>
      <c r="ED209" s="2">
        <v>58890</v>
      </c>
      <c r="EE209" s="2">
        <v>58390</v>
      </c>
      <c r="EF209" s="2">
        <v>59490</v>
      </c>
      <c r="EG209" s="2">
        <v>59310</v>
      </c>
      <c r="EH209" s="2">
        <v>59520</v>
      </c>
      <c r="EI209" s="2">
        <v>60700</v>
      </c>
      <c r="EJ209" s="2">
        <v>61380</v>
      </c>
      <c r="EK209" s="2">
        <v>61860</v>
      </c>
      <c r="EL209" s="2">
        <v>60910</v>
      </c>
      <c r="EM209" s="2">
        <v>58830</v>
      </c>
      <c r="EN209" s="2">
        <v>58390</v>
      </c>
      <c r="EO209" s="2">
        <v>57670</v>
      </c>
      <c r="EP209" s="2">
        <v>55940</v>
      </c>
      <c r="EQ209" s="2">
        <v>56120</v>
      </c>
      <c r="ER209" s="2">
        <v>57150</v>
      </c>
      <c r="ES209" s="2">
        <v>57180</v>
      </c>
      <c r="ET209" s="2">
        <v>56680</v>
      </c>
      <c r="EU209" s="2">
        <v>57160</v>
      </c>
      <c r="EV209" s="2">
        <v>56960</v>
      </c>
      <c r="EW209" s="2">
        <v>57340</v>
      </c>
      <c r="EX209" s="2">
        <v>57470</v>
      </c>
      <c r="EY209" s="2">
        <v>57980</v>
      </c>
      <c r="EZ209" s="2">
        <v>56830</v>
      </c>
      <c r="FA209" s="2">
        <v>55440</v>
      </c>
      <c r="FB209" s="2">
        <v>56030</v>
      </c>
      <c r="FC209" s="2">
        <v>55690</v>
      </c>
      <c r="FD209" s="2">
        <v>55700</v>
      </c>
      <c r="FE209" s="2">
        <v>56510</v>
      </c>
      <c r="FF209" s="2">
        <v>56340</v>
      </c>
      <c r="FG209" s="2">
        <v>54670</v>
      </c>
      <c r="FH209" s="2">
        <v>55440</v>
      </c>
      <c r="FI209" s="2">
        <v>54250</v>
      </c>
      <c r="FJ209" s="2">
        <v>54770</v>
      </c>
      <c r="FK209" s="2">
        <v>54270</v>
      </c>
      <c r="FL209" s="2">
        <v>55740</v>
      </c>
      <c r="FM209" s="2">
        <v>52320</v>
      </c>
      <c r="FN209" s="2">
        <v>52270</v>
      </c>
      <c r="FO209" s="2">
        <v>52440</v>
      </c>
      <c r="FP209" s="2">
        <v>53140</v>
      </c>
      <c r="FQ209" s="2">
        <v>53330</v>
      </c>
      <c r="FR209" s="2">
        <v>53550</v>
      </c>
      <c r="FS209" s="2">
        <v>54050</v>
      </c>
      <c r="FT209" s="2">
        <v>54400</v>
      </c>
      <c r="FU209" s="2">
        <v>53780</v>
      </c>
      <c r="FV209" s="2">
        <v>53350</v>
      </c>
      <c r="FW209" s="2">
        <v>53100</v>
      </c>
      <c r="FX209" s="2">
        <v>54910</v>
      </c>
      <c r="FY209" s="2">
        <v>55650</v>
      </c>
      <c r="FZ209" s="2">
        <v>55780</v>
      </c>
      <c r="GA209" s="2">
        <v>55940</v>
      </c>
      <c r="GB209" s="2">
        <v>55150</v>
      </c>
      <c r="GC209" s="2">
        <v>55360</v>
      </c>
      <c r="GD209" s="2">
        <v>55000</v>
      </c>
      <c r="GE209" s="2">
        <v>55710</v>
      </c>
      <c r="GF209" s="2">
        <v>56220</v>
      </c>
      <c r="GG209" s="2">
        <v>56520</v>
      </c>
      <c r="GH209" s="2">
        <v>57370</v>
      </c>
      <c r="GI209" s="2">
        <v>60010</v>
      </c>
      <c r="GJ209" s="2">
        <v>62050</v>
      </c>
      <c r="GK209" s="2">
        <v>60880</v>
      </c>
      <c r="GL209" s="2">
        <v>61950</v>
      </c>
      <c r="GM209" s="2">
        <v>60990</v>
      </c>
      <c r="GN209" s="2">
        <v>60080</v>
      </c>
      <c r="GO209" s="2">
        <v>61000</v>
      </c>
      <c r="GP209" s="2">
        <v>60830</v>
      </c>
      <c r="GQ209" s="2">
        <v>61500</v>
      </c>
      <c r="GR209" s="2">
        <v>58780</v>
      </c>
      <c r="GS209" s="2">
        <v>58760</v>
      </c>
      <c r="GT209" s="2">
        <v>58400</v>
      </c>
      <c r="GU209" s="2">
        <v>57250</v>
      </c>
      <c r="GV209" s="2">
        <v>60440</v>
      </c>
      <c r="GW209" s="2">
        <v>59120</v>
      </c>
      <c r="GX209" s="2">
        <v>58860</v>
      </c>
      <c r="GY209" s="2">
        <v>60210</v>
      </c>
      <c r="GZ209" s="2">
        <v>60490</v>
      </c>
      <c r="HA209" s="2">
        <v>57000</v>
      </c>
      <c r="HB209" s="2">
        <v>56270</v>
      </c>
      <c r="HC209" s="2">
        <v>55620</v>
      </c>
      <c r="HD209" s="2">
        <v>55180</v>
      </c>
      <c r="HE209" s="2">
        <v>54220</v>
      </c>
      <c r="HF209" s="2">
        <v>55570</v>
      </c>
      <c r="HG209" s="2">
        <v>55380</v>
      </c>
      <c r="HH209" s="2">
        <v>55750</v>
      </c>
      <c r="HI209" s="2">
        <v>56000</v>
      </c>
      <c r="HJ209" s="2">
        <v>55730</v>
      </c>
      <c r="HK209" s="2">
        <v>56720</v>
      </c>
      <c r="HL209" s="2">
        <v>56440</v>
      </c>
      <c r="HM209" s="2">
        <v>56670</v>
      </c>
      <c r="HN209" s="2">
        <v>56210</v>
      </c>
      <c r="HO209" s="2">
        <v>55720</v>
      </c>
      <c r="HP209" s="2">
        <v>55730</v>
      </c>
      <c r="HQ209" s="2">
        <v>55310</v>
      </c>
      <c r="HR209" s="2">
        <v>55890</v>
      </c>
      <c r="HS209" s="2">
        <v>56690</v>
      </c>
      <c r="HT209" s="2">
        <v>56470</v>
      </c>
      <c r="HU209" s="2">
        <v>57650</v>
      </c>
      <c r="HV209" s="2">
        <v>57140</v>
      </c>
      <c r="HW209" s="2">
        <v>56970</v>
      </c>
      <c r="HX209" s="2">
        <v>56780</v>
      </c>
      <c r="HY209" s="2">
        <v>57280</v>
      </c>
      <c r="HZ209" s="2">
        <v>56570</v>
      </c>
      <c r="IA209" s="2">
        <v>56660</v>
      </c>
      <c r="IB209" s="2">
        <v>57320</v>
      </c>
      <c r="IC209" s="2">
        <v>56320</v>
      </c>
      <c r="ID209" s="2">
        <v>56520</v>
      </c>
      <c r="IE209" s="2">
        <v>57030</v>
      </c>
      <c r="IF209" s="2">
        <v>56770</v>
      </c>
      <c r="IG209" s="2">
        <v>56650</v>
      </c>
      <c r="IH209" s="2">
        <v>55440</v>
      </c>
      <c r="II209" s="2">
        <v>55440</v>
      </c>
      <c r="IJ209" s="2">
        <v>56610</v>
      </c>
      <c r="IK209" s="2">
        <v>57160</v>
      </c>
      <c r="IL209" s="2">
        <v>55550</v>
      </c>
      <c r="IM209" s="2">
        <v>55490</v>
      </c>
      <c r="IN209" s="2">
        <v>55780</v>
      </c>
      <c r="IO209" s="2">
        <v>56420</v>
      </c>
      <c r="IP209" s="2">
        <v>56790</v>
      </c>
      <c r="IQ209" s="2">
        <v>56830</v>
      </c>
      <c r="IR209" s="2">
        <v>55200</v>
      </c>
      <c r="IS209" s="2">
        <v>54600</v>
      </c>
      <c r="IT209" s="2">
        <v>57330</v>
      </c>
    </row>
    <row r="210" spans="1:254">
      <c r="A210" s="62" t="s">
        <v>411</v>
      </c>
      <c r="B210" s="4" t="s">
        <v>412</v>
      </c>
      <c r="C210" s="55">
        <v>7060</v>
      </c>
      <c r="D210" s="56">
        <v>-70</v>
      </c>
      <c r="E210" s="67">
        <v>7130</v>
      </c>
      <c r="F210" s="67">
        <v>7390</v>
      </c>
      <c r="G210" s="67">
        <v>6840</v>
      </c>
      <c r="H210" s="67">
        <v>6330</v>
      </c>
      <c r="I210" s="67">
        <v>6140</v>
      </c>
      <c r="J210" s="67">
        <v>5500</v>
      </c>
      <c r="K210" s="67">
        <v>5440</v>
      </c>
      <c r="L210" s="67">
        <v>5780</v>
      </c>
      <c r="M210" s="67">
        <v>6590</v>
      </c>
      <c r="N210" s="67">
        <v>6560</v>
      </c>
      <c r="O210" s="67">
        <v>6870</v>
      </c>
      <c r="P210" s="67">
        <v>6880</v>
      </c>
      <c r="Q210" s="67">
        <v>6570</v>
      </c>
      <c r="R210" s="67">
        <v>6470</v>
      </c>
      <c r="S210" s="67">
        <v>7200</v>
      </c>
      <c r="T210" s="67">
        <v>7430</v>
      </c>
      <c r="U210" s="67">
        <v>7540</v>
      </c>
      <c r="V210" s="67">
        <v>7240</v>
      </c>
      <c r="W210" s="67">
        <v>7880</v>
      </c>
      <c r="X210" s="67">
        <v>7510</v>
      </c>
      <c r="Y210" s="67">
        <v>7590</v>
      </c>
      <c r="Z210" s="67">
        <v>7940</v>
      </c>
      <c r="AA210" s="67">
        <v>8890</v>
      </c>
      <c r="AB210" s="67">
        <v>8840</v>
      </c>
      <c r="AC210" s="67">
        <v>8130</v>
      </c>
      <c r="AD210" s="67">
        <v>8010</v>
      </c>
      <c r="AE210" s="67">
        <v>7790</v>
      </c>
      <c r="AF210" s="67">
        <v>7120</v>
      </c>
      <c r="AG210" s="67">
        <v>7100</v>
      </c>
      <c r="AH210" s="67">
        <v>7900</v>
      </c>
      <c r="AI210" s="67">
        <v>7830</v>
      </c>
      <c r="AJ210" s="67">
        <v>7700</v>
      </c>
      <c r="AK210" s="67">
        <v>8710</v>
      </c>
      <c r="AL210" s="67">
        <v>7770</v>
      </c>
      <c r="AM210" s="67">
        <v>7770</v>
      </c>
      <c r="AN210" s="67">
        <v>7850</v>
      </c>
      <c r="AO210" s="67">
        <v>7000</v>
      </c>
      <c r="AP210" s="67">
        <v>6860</v>
      </c>
      <c r="AQ210" s="67">
        <v>6550</v>
      </c>
      <c r="AR210" s="67">
        <v>6280</v>
      </c>
      <c r="AS210" s="67">
        <v>6240</v>
      </c>
      <c r="AT210" s="67">
        <v>7030</v>
      </c>
      <c r="AU210" s="67">
        <v>7160</v>
      </c>
      <c r="AV210" s="67">
        <v>7090</v>
      </c>
      <c r="AW210" s="67">
        <v>6910</v>
      </c>
      <c r="AX210" s="67">
        <v>7410</v>
      </c>
      <c r="AY210" s="67">
        <v>7110</v>
      </c>
      <c r="AZ210" s="67">
        <v>7780</v>
      </c>
      <c r="BA210" s="67">
        <v>7800</v>
      </c>
      <c r="BB210" s="67">
        <v>7690</v>
      </c>
      <c r="BC210" s="67">
        <v>7850</v>
      </c>
      <c r="BD210" s="67">
        <v>8000</v>
      </c>
      <c r="BE210" s="67">
        <v>7660</v>
      </c>
      <c r="BF210" s="67">
        <v>7010</v>
      </c>
      <c r="BG210" s="67">
        <v>6550</v>
      </c>
      <c r="BH210" s="67">
        <v>5920</v>
      </c>
      <c r="BI210" s="67">
        <v>6030</v>
      </c>
      <c r="BJ210" s="67">
        <v>6800</v>
      </c>
      <c r="BK210" s="67">
        <v>7100</v>
      </c>
      <c r="BL210" s="67">
        <v>6430</v>
      </c>
      <c r="BM210" s="67">
        <v>6970</v>
      </c>
      <c r="BN210" s="67">
        <v>6600</v>
      </c>
      <c r="BO210" s="67">
        <v>6400</v>
      </c>
      <c r="BP210" s="67">
        <v>6230</v>
      </c>
      <c r="BQ210" s="67">
        <v>5710</v>
      </c>
      <c r="BR210" s="67">
        <v>5150</v>
      </c>
      <c r="BS210" s="67">
        <v>5220</v>
      </c>
      <c r="BT210" s="67">
        <v>4745</v>
      </c>
      <c r="BU210" s="67">
        <v>4885</v>
      </c>
      <c r="BV210" s="67">
        <v>4195</v>
      </c>
      <c r="BW210" s="67">
        <v>4270</v>
      </c>
      <c r="BX210" s="67">
        <v>4385</v>
      </c>
      <c r="BY210" s="67">
        <v>4490</v>
      </c>
      <c r="BZ210" s="67">
        <v>4515</v>
      </c>
      <c r="CA210" s="516">
        <v>4430</v>
      </c>
      <c r="CB210" s="516">
        <v>4695</v>
      </c>
      <c r="CC210" s="516">
        <v>4350</v>
      </c>
      <c r="CD210" s="516">
        <v>4080</v>
      </c>
      <c r="CE210" s="516">
        <v>4155</v>
      </c>
      <c r="CF210" s="516">
        <v>3990</v>
      </c>
      <c r="CG210" s="516">
        <v>3940</v>
      </c>
      <c r="CH210" s="516">
        <v>4155</v>
      </c>
      <c r="CI210" s="516">
        <v>3810</v>
      </c>
      <c r="CJ210" s="516">
        <v>3830</v>
      </c>
      <c r="CK210" s="516">
        <v>3715</v>
      </c>
      <c r="CL210" s="516">
        <v>3565</v>
      </c>
      <c r="CM210" s="516">
        <v>3655</v>
      </c>
      <c r="CN210" s="516">
        <v>3465</v>
      </c>
      <c r="CO210" s="516">
        <v>3790</v>
      </c>
      <c r="CP210" s="516">
        <v>4065</v>
      </c>
      <c r="CQ210" s="516">
        <v>4055</v>
      </c>
      <c r="CR210" s="516">
        <v>4070</v>
      </c>
      <c r="CS210" s="516">
        <v>3885</v>
      </c>
      <c r="CT210" s="516">
        <v>3825</v>
      </c>
      <c r="CU210" s="516">
        <v>4135</v>
      </c>
      <c r="CV210" s="516">
        <v>4360</v>
      </c>
      <c r="CW210" s="516">
        <v>4180</v>
      </c>
      <c r="CX210" s="516">
        <v>4280</v>
      </c>
      <c r="CY210" s="516">
        <v>4205</v>
      </c>
      <c r="CZ210" s="516">
        <v>4245</v>
      </c>
      <c r="DA210" s="2">
        <v>4210</v>
      </c>
      <c r="DB210" s="2">
        <v>4000</v>
      </c>
      <c r="DC210" s="2">
        <v>3805</v>
      </c>
      <c r="DD210" s="2">
        <v>4260</v>
      </c>
      <c r="DE210" s="2">
        <v>4355</v>
      </c>
      <c r="DF210" s="2">
        <v>4240</v>
      </c>
      <c r="DG210" s="2">
        <v>4530</v>
      </c>
      <c r="DH210" s="2">
        <v>4685</v>
      </c>
      <c r="DI210" s="2">
        <v>4555</v>
      </c>
      <c r="DJ210" s="2">
        <v>4570</v>
      </c>
      <c r="DK210" s="2">
        <v>4570</v>
      </c>
      <c r="DL210" s="2">
        <v>4590</v>
      </c>
      <c r="DM210" s="2">
        <v>4375</v>
      </c>
      <c r="DN210" s="2">
        <v>3815</v>
      </c>
      <c r="DO210" s="2">
        <v>3740</v>
      </c>
      <c r="DP210" s="2">
        <v>3750</v>
      </c>
      <c r="DQ210" s="2">
        <v>3880</v>
      </c>
      <c r="DR210" s="2">
        <v>3625</v>
      </c>
      <c r="DS210" s="2">
        <v>3910</v>
      </c>
      <c r="DT210" s="2">
        <v>3800</v>
      </c>
      <c r="DU210" s="2">
        <v>3565</v>
      </c>
      <c r="DV210" s="2">
        <v>3455</v>
      </c>
      <c r="DW210" s="2">
        <v>3465</v>
      </c>
      <c r="DX210" s="2">
        <v>3450</v>
      </c>
      <c r="DY210" s="2">
        <v>3480</v>
      </c>
      <c r="DZ210" s="2">
        <v>3330</v>
      </c>
      <c r="EA210" s="2">
        <v>3400</v>
      </c>
      <c r="EB210" s="2">
        <v>3360</v>
      </c>
      <c r="EC210" s="2">
        <v>3505</v>
      </c>
      <c r="ED210" s="2">
        <v>3600</v>
      </c>
      <c r="EE210" s="2">
        <v>3530</v>
      </c>
      <c r="EF210" s="2">
        <v>3665</v>
      </c>
      <c r="EG210" s="2">
        <v>3770</v>
      </c>
      <c r="EH210" s="2">
        <v>3885</v>
      </c>
      <c r="EI210" s="2">
        <v>3845</v>
      </c>
      <c r="EJ210" s="2">
        <v>3965</v>
      </c>
      <c r="EK210" s="2">
        <v>3945</v>
      </c>
      <c r="EL210" s="2">
        <v>3890</v>
      </c>
      <c r="EM210" s="2">
        <v>3835</v>
      </c>
      <c r="EN210" s="2">
        <v>3685</v>
      </c>
      <c r="EO210" s="2">
        <v>3550</v>
      </c>
      <c r="EP210" s="2">
        <v>3680</v>
      </c>
      <c r="EQ210" s="2">
        <v>3585</v>
      </c>
      <c r="ER210" s="2">
        <v>3910</v>
      </c>
      <c r="ES210" s="2">
        <v>3840</v>
      </c>
      <c r="ET210" s="2">
        <v>3780</v>
      </c>
      <c r="EU210" s="2">
        <v>3585</v>
      </c>
      <c r="EV210" s="2">
        <v>3540</v>
      </c>
      <c r="EW210" s="2">
        <v>3535</v>
      </c>
      <c r="EX210" s="2">
        <v>3500</v>
      </c>
      <c r="EY210" s="2">
        <v>3545</v>
      </c>
      <c r="EZ210" s="2">
        <v>3570</v>
      </c>
      <c r="FA210" s="2">
        <v>3495</v>
      </c>
      <c r="FB210" s="2">
        <v>3525</v>
      </c>
      <c r="FC210" s="2">
        <v>3650</v>
      </c>
      <c r="FD210" s="2">
        <v>3685</v>
      </c>
      <c r="FE210" s="2">
        <v>3885</v>
      </c>
      <c r="FF210" s="2">
        <v>3950</v>
      </c>
      <c r="FG210" s="2">
        <v>3820</v>
      </c>
      <c r="FH210" s="2">
        <v>3785</v>
      </c>
      <c r="FI210" s="2">
        <v>3680</v>
      </c>
      <c r="FJ210" s="2">
        <v>3640</v>
      </c>
      <c r="FK210" s="2">
        <v>3735</v>
      </c>
      <c r="FL210" s="2">
        <v>3645</v>
      </c>
      <c r="FM210" s="2">
        <v>3200</v>
      </c>
      <c r="FN210" s="2">
        <v>3200</v>
      </c>
      <c r="FO210" s="2">
        <v>3115</v>
      </c>
      <c r="FP210" s="2">
        <v>3090</v>
      </c>
      <c r="FQ210" s="2">
        <v>2980</v>
      </c>
      <c r="FR210" s="2">
        <v>2882</v>
      </c>
      <c r="FS210" s="2">
        <v>2800</v>
      </c>
      <c r="FT210" s="2">
        <v>2780</v>
      </c>
      <c r="FU210" s="2">
        <v>2855</v>
      </c>
      <c r="FV210" s="2">
        <v>2708</v>
      </c>
      <c r="FW210" s="2">
        <v>2503</v>
      </c>
      <c r="FX210" s="2">
        <v>2747</v>
      </c>
      <c r="FY210" s="2">
        <v>2743</v>
      </c>
      <c r="FZ210" s="2">
        <v>2822</v>
      </c>
      <c r="GA210" s="2">
        <v>2696</v>
      </c>
      <c r="GB210" s="2">
        <v>2694</v>
      </c>
      <c r="GC210" s="2">
        <v>2700</v>
      </c>
      <c r="GD210" s="2">
        <v>2701</v>
      </c>
      <c r="GE210" s="2">
        <v>2801</v>
      </c>
      <c r="GF210" s="2">
        <v>2796</v>
      </c>
      <c r="GG210" s="2">
        <v>2913</v>
      </c>
      <c r="GH210" s="2">
        <v>2852</v>
      </c>
      <c r="GI210" s="2">
        <v>2880</v>
      </c>
      <c r="GJ210" s="2">
        <v>2971</v>
      </c>
      <c r="GK210" s="2">
        <v>2992</v>
      </c>
      <c r="GL210" s="2">
        <v>3055</v>
      </c>
      <c r="GM210" s="2">
        <v>3110</v>
      </c>
      <c r="GN210" s="2">
        <v>2992</v>
      </c>
      <c r="GO210" s="2">
        <v>3270</v>
      </c>
      <c r="GP210" s="2">
        <v>3255</v>
      </c>
      <c r="GQ210" s="2">
        <v>3200</v>
      </c>
      <c r="GR210" s="2">
        <v>3025</v>
      </c>
      <c r="GS210" s="2">
        <v>3060</v>
      </c>
      <c r="GT210" s="2">
        <v>3190</v>
      </c>
      <c r="GU210" s="2">
        <v>3060</v>
      </c>
      <c r="GV210" s="2">
        <v>3300</v>
      </c>
      <c r="GW210" s="2">
        <v>3450</v>
      </c>
      <c r="GX210" s="2">
        <v>2950</v>
      </c>
      <c r="GY210" s="2">
        <v>2787</v>
      </c>
      <c r="GZ210" s="2">
        <v>2820</v>
      </c>
      <c r="HA210" s="2">
        <v>2698</v>
      </c>
      <c r="HB210" s="2">
        <v>2608</v>
      </c>
      <c r="HC210" s="2">
        <v>2563</v>
      </c>
      <c r="HD210" s="2">
        <v>2647</v>
      </c>
      <c r="HE210" s="2">
        <v>2626</v>
      </c>
      <c r="HF210" s="2">
        <v>2690</v>
      </c>
      <c r="HG210" s="2">
        <v>2821</v>
      </c>
      <c r="HH210" s="2">
        <v>2847</v>
      </c>
      <c r="HI210" s="2">
        <v>3075</v>
      </c>
      <c r="HJ210" s="2">
        <v>3030</v>
      </c>
      <c r="HK210" s="2">
        <v>3165</v>
      </c>
      <c r="HL210" s="2">
        <v>2752</v>
      </c>
      <c r="HM210" s="2">
        <v>2603</v>
      </c>
      <c r="HN210" s="2">
        <v>2509</v>
      </c>
      <c r="HO210" s="2">
        <v>2493</v>
      </c>
      <c r="HP210" s="2">
        <v>2481</v>
      </c>
      <c r="HQ210" s="2">
        <v>2558</v>
      </c>
      <c r="HR210" s="2">
        <v>2569</v>
      </c>
      <c r="HS210" s="2">
        <v>2430</v>
      </c>
      <c r="HT210" s="2">
        <v>2328</v>
      </c>
      <c r="HU210" s="2">
        <v>2395</v>
      </c>
      <c r="HV210" s="2">
        <v>2489</v>
      </c>
      <c r="HW210" s="2">
        <v>2545</v>
      </c>
      <c r="HX210" s="2">
        <v>2578</v>
      </c>
      <c r="HY210" s="2">
        <v>2600</v>
      </c>
      <c r="HZ210" s="2">
        <v>2725</v>
      </c>
      <c r="IA210" s="2">
        <v>2752</v>
      </c>
      <c r="IB210" s="2">
        <v>2713</v>
      </c>
      <c r="IC210" s="2">
        <v>2539</v>
      </c>
      <c r="ID210" s="2">
        <v>2530</v>
      </c>
      <c r="IE210" s="2">
        <v>2536</v>
      </c>
      <c r="IF210" s="2">
        <v>2698</v>
      </c>
      <c r="IG210" s="2">
        <v>2739</v>
      </c>
      <c r="IH210" s="2">
        <v>2588</v>
      </c>
      <c r="II210" s="2">
        <v>2572</v>
      </c>
      <c r="IJ210" s="2">
        <v>2567</v>
      </c>
      <c r="IK210" s="2">
        <v>2604</v>
      </c>
      <c r="IL210" s="2">
        <v>2530</v>
      </c>
      <c r="IM210" s="2">
        <v>2565</v>
      </c>
      <c r="IN210" s="2">
        <v>2820</v>
      </c>
      <c r="IO210" s="2">
        <v>2879</v>
      </c>
      <c r="IP210" s="2">
        <v>2900</v>
      </c>
      <c r="IQ210" s="2">
        <v>2922</v>
      </c>
      <c r="IR210" s="2">
        <v>2906</v>
      </c>
      <c r="IS210" s="2">
        <v>2852</v>
      </c>
      <c r="IT210" s="2">
        <v>2868</v>
      </c>
    </row>
    <row r="211" spans="1:254">
      <c r="A211" s="62" t="s">
        <v>413</v>
      </c>
      <c r="B211" s="4" t="s">
        <v>414</v>
      </c>
      <c r="C211" s="55">
        <v>74020</v>
      </c>
      <c r="D211" s="56">
        <v>-1330</v>
      </c>
      <c r="E211" s="67">
        <v>75350</v>
      </c>
      <c r="F211" s="67">
        <v>75790</v>
      </c>
      <c r="G211" s="67">
        <v>73650</v>
      </c>
      <c r="H211" s="67">
        <v>70980</v>
      </c>
      <c r="I211" s="67">
        <v>70480</v>
      </c>
      <c r="J211" s="67">
        <v>66160</v>
      </c>
      <c r="K211" s="67">
        <v>64930</v>
      </c>
      <c r="L211" s="67">
        <v>65190</v>
      </c>
      <c r="M211" s="67">
        <v>71800</v>
      </c>
      <c r="N211" s="67">
        <v>70970</v>
      </c>
      <c r="O211" s="67">
        <v>72960</v>
      </c>
      <c r="P211" s="67">
        <v>71850</v>
      </c>
      <c r="Q211" s="67">
        <v>70460</v>
      </c>
      <c r="R211" s="67">
        <v>69230</v>
      </c>
      <c r="S211" s="67">
        <v>73430</v>
      </c>
      <c r="T211" s="67">
        <v>75000</v>
      </c>
      <c r="U211" s="67">
        <v>72660</v>
      </c>
      <c r="V211" s="67">
        <v>73820</v>
      </c>
      <c r="W211" s="67">
        <v>75570</v>
      </c>
      <c r="X211" s="67">
        <v>72020</v>
      </c>
      <c r="Y211" s="67">
        <v>70500</v>
      </c>
      <c r="Z211" s="67">
        <v>72540</v>
      </c>
      <c r="AA211" s="67">
        <v>75790</v>
      </c>
      <c r="AB211" s="67">
        <v>75800</v>
      </c>
      <c r="AC211" s="67">
        <v>72680</v>
      </c>
      <c r="AD211" s="67">
        <v>75190</v>
      </c>
      <c r="AE211" s="67">
        <v>71280</v>
      </c>
      <c r="AF211" s="67">
        <v>70450</v>
      </c>
      <c r="AG211" s="67">
        <v>71630</v>
      </c>
      <c r="AH211" s="67">
        <v>72930</v>
      </c>
      <c r="AI211" s="67">
        <v>69130</v>
      </c>
      <c r="AJ211" s="67">
        <v>71330</v>
      </c>
      <c r="AK211" s="67">
        <v>74240</v>
      </c>
      <c r="AL211" s="67">
        <v>72840</v>
      </c>
      <c r="AM211" s="67">
        <v>72600</v>
      </c>
      <c r="AN211" s="67">
        <v>72600</v>
      </c>
      <c r="AO211" s="67">
        <v>69030</v>
      </c>
      <c r="AP211" s="67">
        <v>70130</v>
      </c>
      <c r="AQ211" s="67">
        <v>65510</v>
      </c>
      <c r="AR211" s="67">
        <v>61920</v>
      </c>
      <c r="AS211" s="67">
        <v>61840</v>
      </c>
      <c r="AT211" s="67">
        <v>62480</v>
      </c>
      <c r="AU211" s="67">
        <v>62210</v>
      </c>
      <c r="AV211" s="67">
        <v>65260</v>
      </c>
      <c r="AW211" s="67">
        <v>65070</v>
      </c>
      <c r="AX211" s="67">
        <v>64000</v>
      </c>
      <c r="AY211" s="67">
        <v>63680</v>
      </c>
      <c r="AZ211" s="67">
        <v>66520</v>
      </c>
      <c r="BA211" s="67">
        <v>69110</v>
      </c>
      <c r="BB211" s="67">
        <v>67880</v>
      </c>
      <c r="BC211" s="67">
        <v>66470</v>
      </c>
      <c r="BD211" s="67">
        <v>66960</v>
      </c>
      <c r="BE211" s="67">
        <v>66930</v>
      </c>
      <c r="BF211" s="67">
        <v>66270</v>
      </c>
      <c r="BG211" s="67">
        <v>64770</v>
      </c>
      <c r="BH211" s="67">
        <v>64820</v>
      </c>
      <c r="BI211" s="67">
        <v>67120</v>
      </c>
      <c r="BJ211" s="67">
        <v>66780</v>
      </c>
      <c r="BK211" s="67">
        <v>67880</v>
      </c>
      <c r="BL211" s="67">
        <v>79470</v>
      </c>
      <c r="BM211" s="67">
        <v>84250</v>
      </c>
      <c r="BN211" s="67">
        <v>84560</v>
      </c>
      <c r="BO211" s="67">
        <v>82320</v>
      </c>
      <c r="BP211" s="67">
        <v>82860</v>
      </c>
      <c r="BQ211" s="67">
        <v>78840</v>
      </c>
      <c r="BR211" s="67">
        <v>75230</v>
      </c>
      <c r="BS211" s="67">
        <v>76080</v>
      </c>
      <c r="BT211" s="67">
        <v>77000</v>
      </c>
      <c r="BU211" s="67">
        <v>75480</v>
      </c>
      <c r="BV211" s="67">
        <v>70470</v>
      </c>
      <c r="BW211" s="67">
        <v>69530</v>
      </c>
      <c r="BX211" s="67">
        <v>70740</v>
      </c>
      <c r="BY211" s="67">
        <v>71630</v>
      </c>
      <c r="BZ211" s="67">
        <v>71470</v>
      </c>
      <c r="CA211" s="516">
        <v>70100</v>
      </c>
      <c r="CB211" s="516">
        <v>71940</v>
      </c>
      <c r="CC211" s="516">
        <v>71960</v>
      </c>
      <c r="CD211" s="516">
        <v>71290</v>
      </c>
      <c r="CE211" s="516">
        <v>71780</v>
      </c>
      <c r="CF211" s="516">
        <v>70500</v>
      </c>
      <c r="CG211" s="516">
        <v>68370</v>
      </c>
      <c r="CH211" s="516">
        <v>66810</v>
      </c>
      <c r="CI211" s="516">
        <v>62130</v>
      </c>
      <c r="CJ211" s="516">
        <v>62120</v>
      </c>
      <c r="CK211" s="516">
        <v>61990</v>
      </c>
      <c r="CL211" s="516">
        <v>61030</v>
      </c>
      <c r="CM211" s="516">
        <v>63720</v>
      </c>
      <c r="CN211" s="516">
        <v>59870</v>
      </c>
      <c r="CO211" s="516">
        <v>61050</v>
      </c>
      <c r="CP211" s="516">
        <v>62720</v>
      </c>
      <c r="CQ211" s="516">
        <v>64730</v>
      </c>
      <c r="CR211" s="516">
        <v>65230</v>
      </c>
      <c r="CS211" s="516">
        <v>62890</v>
      </c>
      <c r="CT211" s="516">
        <v>60330</v>
      </c>
      <c r="CU211" s="516">
        <v>64870</v>
      </c>
      <c r="CV211" s="516">
        <v>68040</v>
      </c>
      <c r="CW211" s="516">
        <v>66030</v>
      </c>
      <c r="CX211" s="516">
        <v>65760</v>
      </c>
      <c r="CY211" s="516">
        <v>66200</v>
      </c>
      <c r="CZ211" s="516">
        <v>68370</v>
      </c>
      <c r="DA211" s="2">
        <v>68370</v>
      </c>
      <c r="DB211" s="2">
        <v>67520</v>
      </c>
      <c r="DC211" s="2">
        <v>64470</v>
      </c>
      <c r="DD211" s="2">
        <v>69950</v>
      </c>
      <c r="DE211" s="2">
        <v>68920</v>
      </c>
      <c r="DF211" s="2">
        <v>67410</v>
      </c>
      <c r="DG211" s="2">
        <v>71620</v>
      </c>
      <c r="DH211" s="2">
        <v>74880</v>
      </c>
      <c r="DI211" s="2">
        <v>75420</v>
      </c>
      <c r="DJ211" s="2">
        <v>73540</v>
      </c>
      <c r="DK211" s="2">
        <v>75960</v>
      </c>
      <c r="DL211" s="2">
        <v>76000</v>
      </c>
      <c r="DM211" s="2">
        <v>72880</v>
      </c>
      <c r="DN211" s="2">
        <v>73180</v>
      </c>
      <c r="DO211" s="2">
        <v>71270</v>
      </c>
      <c r="DP211" s="2">
        <v>72700</v>
      </c>
      <c r="DQ211" s="2">
        <v>74500</v>
      </c>
      <c r="DR211" s="2">
        <v>70840</v>
      </c>
      <c r="DS211" s="2">
        <v>71740</v>
      </c>
      <c r="DT211" s="2">
        <v>68620</v>
      </c>
      <c r="DU211" s="2">
        <v>66610</v>
      </c>
      <c r="DV211" s="2">
        <v>64720</v>
      </c>
      <c r="DW211" s="2">
        <v>64020</v>
      </c>
      <c r="DX211" s="2">
        <v>64350</v>
      </c>
      <c r="DY211" s="2">
        <v>64010</v>
      </c>
      <c r="DZ211" s="2">
        <v>59900</v>
      </c>
      <c r="EA211" s="2">
        <v>60150</v>
      </c>
      <c r="EB211" s="2">
        <v>60130</v>
      </c>
      <c r="EC211" s="2">
        <v>63080</v>
      </c>
      <c r="ED211" s="2">
        <v>62910</v>
      </c>
      <c r="EE211" s="2">
        <v>62140</v>
      </c>
      <c r="EF211" s="2">
        <v>63080</v>
      </c>
      <c r="EG211" s="2">
        <v>61900</v>
      </c>
      <c r="EH211" s="2">
        <v>63500</v>
      </c>
      <c r="EI211" s="2">
        <v>64800</v>
      </c>
      <c r="EJ211" s="2">
        <v>65200</v>
      </c>
      <c r="EK211" s="2">
        <v>66380</v>
      </c>
      <c r="EL211" s="2">
        <v>64320</v>
      </c>
      <c r="EM211" s="2">
        <v>64060</v>
      </c>
      <c r="EN211" s="2">
        <v>61610</v>
      </c>
      <c r="EO211" s="2">
        <v>58620</v>
      </c>
      <c r="EP211" s="2">
        <v>56760</v>
      </c>
      <c r="EQ211" s="2">
        <v>57820</v>
      </c>
      <c r="ER211" s="2">
        <v>57590</v>
      </c>
      <c r="ES211" s="2">
        <v>57480</v>
      </c>
      <c r="ET211" s="2">
        <v>54460</v>
      </c>
      <c r="EU211" s="2">
        <v>54270</v>
      </c>
      <c r="EV211" s="2">
        <v>53650</v>
      </c>
      <c r="EW211" s="2">
        <v>54000</v>
      </c>
      <c r="EX211" s="2">
        <v>53580</v>
      </c>
      <c r="EY211" s="2">
        <v>53800</v>
      </c>
      <c r="EZ211" s="2">
        <v>54040</v>
      </c>
      <c r="FA211" s="2">
        <v>53150</v>
      </c>
      <c r="FB211" s="2">
        <v>53980</v>
      </c>
      <c r="FC211" s="2">
        <v>53920</v>
      </c>
      <c r="FD211" s="2">
        <v>53360</v>
      </c>
      <c r="FE211" s="2">
        <v>54590</v>
      </c>
      <c r="FF211" s="2">
        <v>56890</v>
      </c>
      <c r="FG211" s="2">
        <v>56670</v>
      </c>
      <c r="FH211" s="2">
        <v>57990</v>
      </c>
      <c r="FI211" s="2">
        <v>56750</v>
      </c>
      <c r="FJ211" s="2">
        <v>56800</v>
      </c>
      <c r="FK211" s="2">
        <v>56170</v>
      </c>
      <c r="FL211" s="2">
        <v>57950</v>
      </c>
      <c r="FM211" s="2">
        <v>55400</v>
      </c>
      <c r="FN211" s="2">
        <v>55920</v>
      </c>
      <c r="FO211" s="2">
        <v>55590</v>
      </c>
      <c r="FP211" s="2">
        <v>54880</v>
      </c>
      <c r="FQ211" s="2">
        <v>53730</v>
      </c>
      <c r="FR211" s="2">
        <v>54860</v>
      </c>
      <c r="FS211" s="2">
        <v>53720</v>
      </c>
      <c r="FT211" s="2">
        <v>52140</v>
      </c>
      <c r="FU211" s="2">
        <v>51900</v>
      </c>
      <c r="FV211" s="2">
        <v>51840</v>
      </c>
      <c r="FW211" s="2">
        <v>53030</v>
      </c>
      <c r="FX211" s="2">
        <v>55030</v>
      </c>
      <c r="FY211" s="2">
        <v>57000</v>
      </c>
      <c r="FZ211" s="2">
        <v>56610</v>
      </c>
      <c r="GA211" s="2">
        <v>53780</v>
      </c>
      <c r="GB211" s="2">
        <v>52360</v>
      </c>
      <c r="GC211" s="2">
        <v>54090</v>
      </c>
      <c r="GD211" s="2">
        <v>53390</v>
      </c>
      <c r="GE211" s="2">
        <v>54000</v>
      </c>
      <c r="GF211" s="2">
        <v>53350</v>
      </c>
      <c r="GG211" s="2">
        <v>55900</v>
      </c>
      <c r="GH211" s="2">
        <v>52570</v>
      </c>
      <c r="GI211" s="2">
        <v>52340</v>
      </c>
      <c r="GJ211" s="2">
        <v>52340</v>
      </c>
      <c r="GK211" s="2">
        <v>52000</v>
      </c>
      <c r="GL211" s="2">
        <v>52270</v>
      </c>
      <c r="GM211" s="2">
        <v>51760</v>
      </c>
      <c r="GN211" s="2">
        <v>50720</v>
      </c>
      <c r="GO211" s="2">
        <v>51550</v>
      </c>
      <c r="GP211" s="2">
        <v>51710</v>
      </c>
      <c r="GQ211" s="2">
        <v>52190</v>
      </c>
      <c r="GR211" s="2">
        <v>50180</v>
      </c>
      <c r="GS211" s="2">
        <v>51200</v>
      </c>
      <c r="GT211" s="2">
        <v>51870</v>
      </c>
      <c r="GU211" s="2">
        <v>51020</v>
      </c>
      <c r="GV211" s="2">
        <v>52280</v>
      </c>
      <c r="GW211" s="2">
        <v>52590</v>
      </c>
      <c r="GX211" s="2">
        <v>50600</v>
      </c>
      <c r="GY211" s="2">
        <v>51830</v>
      </c>
      <c r="GZ211" s="2">
        <v>51440</v>
      </c>
      <c r="HA211" s="2">
        <v>48320</v>
      </c>
      <c r="HB211" s="2">
        <v>46590</v>
      </c>
      <c r="HC211" s="2">
        <v>45410</v>
      </c>
      <c r="HD211" s="2">
        <v>45430</v>
      </c>
      <c r="HE211" s="2">
        <v>44180</v>
      </c>
      <c r="HF211" s="2">
        <v>45000</v>
      </c>
      <c r="HG211" s="2">
        <v>44240</v>
      </c>
      <c r="HH211" s="2">
        <v>43500</v>
      </c>
      <c r="HI211" s="2">
        <v>44500</v>
      </c>
      <c r="HJ211" s="2">
        <v>44410</v>
      </c>
      <c r="HK211" s="2">
        <v>46200</v>
      </c>
      <c r="HL211" s="2">
        <v>45380</v>
      </c>
      <c r="HM211" s="2">
        <v>45180</v>
      </c>
      <c r="HN211" s="2">
        <v>44950</v>
      </c>
      <c r="HO211" s="2">
        <v>44650</v>
      </c>
      <c r="HP211" s="2">
        <v>43910</v>
      </c>
      <c r="HQ211" s="2">
        <v>44120</v>
      </c>
      <c r="HR211" s="2">
        <v>44230</v>
      </c>
      <c r="HS211" s="2">
        <v>44780</v>
      </c>
      <c r="HT211" s="2">
        <v>44170</v>
      </c>
      <c r="HU211" s="2">
        <v>44480</v>
      </c>
      <c r="HV211" s="2">
        <v>44970</v>
      </c>
      <c r="HW211" s="2">
        <v>44700</v>
      </c>
      <c r="HX211" s="2">
        <v>45600</v>
      </c>
      <c r="HY211" s="2">
        <v>45360</v>
      </c>
      <c r="HZ211" s="2">
        <v>45370</v>
      </c>
      <c r="IA211" s="2">
        <v>45000</v>
      </c>
      <c r="IB211" s="2">
        <v>45860</v>
      </c>
      <c r="IC211" s="2">
        <v>44950</v>
      </c>
      <c r="ID211" s="2">
        <v>44990</v>
      </c>
      <c r="IE211" s="2">
        <v>45500</v>
      </c>
      <c r="IF211" s="2">
        <v>46600</v>
      </c>
      <c r="IG211" s="2">
        <v>46640</v>
      </c>
      <c r="IH211" s="2">
        <v>48130</v>
      </c>
      <c r="II211" s="2">
        <v>47860</v>
      </c>
      <c r="IJ211" s="2">
        <v>50080</v>
      </c>
      <c r="IK211" s="2">
        <v>49870</v>
      </c>
      <c r="IL211" s="2">
        <v>50000</v>
      </c>
      <c r="IM211" s="2">
        <v>51710</v>
      </c>
      <c r="IN211" s="2">
        <v>51520</v>
      </c>
      <c r="IO211" s="2">
        <v>51610</v>
      </c>
      <c r="IP211" s="2">
        <v>51770</v>
      </c>
      <c r="IQ211" s="2">
        <v>52300</v>
      </c>
      <c r="IR211" s="2">
        <v>52700</v>
      </c>
      <c r="IS211" s="2">
        <v>52900</v>
      </c>
      <c r="IT211" s="2">
        <v>53750</v>
      </c>
    </row>
    <row r="212" spans="1:254">
      <c r="A212" s="62" t="s">
        <v>415</v>
      </c>
      <c r="B212" s="4" t="s">
        <v>416</v>
      </c>
      <c r="C212" s="55">
        <v>5524</v>
      </c>
      <c r="D212" s="56">
        <v>99</v>
      </c>
      <c r="E212" s="67">
        <v>5425</v>
      </c>
      <c r="F212" s="67">
        <v>5269</v>
      </c>
      <c r="G212" s="67">
        <v>5286</v>
      </c>
      <c r="H212" s="67">
        <v>5408</v>
      </c>
      <c r="I212" s="67">
        <v>5513</v>
      </c>
      <c r="J212" s="67">
        <v>5718</v>
      </c>
      <c r="K212" s="67">
        <v>5847</v>
      </c>
      <c r="L212" s="67">
        <v>5744</v>
      </c>
      <c r="M212" s="67">
        <v>5769</v>
      </c>
      <c r="N212" s="67">
        <v>5648</v>
      </c>
      <c r="O212" s="67">
        <v>5505</v>
      </c>
      <c r="P212" s="67">
        <v>5552</v>
      </c>
      <c r="Q212" s="67">
        <v>5555</v>
      </c>
      <c r="R212" s="67">
        <v>5480</v>
      </c>
      <c r="S212" s="67">
        <v>5345</v>
      </c>
      <c r="T212" s="67">
        <v>5288</v>
      </c>
      <c r="U212" s="67">
        <v>5327</v>
      </c>
      <c r="V212" s="67">
        <v>5318</v>
      </c>
      <c r="W212" s="67">
        <v>5359</v>
      </c>
      <c r="X212" s="67">
        <v>5398</v>
      </c>
      <c r="Y212" s="67">
        <v>5451</v>
      </c>
      <c r="Z212" s="67">
        <v>5448</v>
      </c>
      <c r="AA212" s="67">
        <v>5517</v>
      </c>
      <c r="AB212" s="67">
        <v>5359</v>
      </c>
      <c r="AC212" s="67">
        <v>5274</v>
      </c>
      <c r="AD212" s="67">
        <v>5150</v>
      </c>
      <c r="AE212" s="67">
        <v>5155</v>
      </c>
      <c r="AF212" s="67">
        <v>5176</v>
      </c>
      <c r="AG212" s="67">
        <v>5087</v>
      </c>
      <c r="AH212" s="67">
        <v>5054</v>
      </c>
      <c r="AI212" s="67">
        <v>5104</v>
      </c>
      <c r="AJ212" s="67">
        <v>5011</v>
      </c>
      <c r="AK212" s="67">
        <v>4975</v>
      </c>
      <c r="AL212" s="67">
        <v>4934</v>
      </c>
      <c r="AM212" s="67">
        <v>5037</v>
      </c>
      <c r="AN212" s="67">
        <v>4938</v>
      </c>
      <c r="AO212" s="67">
        <v>5020</v>
      </c>
      <c r="AP212" s="67">
        <v>5088</v>
      </c>
      <c r="AQ212" s="67">
        <v>5082</v>
      </c>
      <c r="AR212" s="67">
        <v>5033</v>
      </c>
      <c r="AS212" s="67">
        <v>5070</v>
      </c>
      <c r="AT212" s="67">
        <v>4975</v>
      </c>
      <c r="AU212" s="67">
        <v>5050</v>
      </c>
      <c r="AV212" s="67">
        <v>4926</v>
      </c>
      <c r="AW212" s="67">
        <v>4850</v>
      </c>
      <c r="AX212" s="67">
        <v>4748</v>
      </c>
      <c r="AY212" s="67">
        <v>4850</v>
      </c>
      <c r="AZ212" s="67">
        <v>4881</v>
      </c>
      <c r="BA212" s="67">
        <v>5118</v>
      </c>
      <c r="BB212" s="67">
        <v>5120</v>
      </c>
      <c r="BC212" s="67">
        <v>5128</v>
      </c>
      <c r="BD212" s="67">
        <v>5060</v>
      </c>
      <c r="BE212" s="67">
        <v>5104</v>
      </c>
      <c r="BF212" s="67">
        <v>5109</v>
      </c>
      <c r="BG212" s="67">
        <v>5180</v>
      </c>
      <c r="BH212" s="67">
        <v>5255</v>
      </c>
      <c r="BI212" s="67">
        <v>5255</v>
      </c>
      <c r="BJ212" s="67">
        <v>5249</v>
      </c>
      <c r="BK212" s="67">
        <v>5277</v>
      </c>
      <c r="BL212" s="67">
        <v>5256</v>
      </c>
      <c r="BM212" s="67">
        <v>5192</v>
      </c>
      <c r="BN212" s="67">
        <v>5168</v>
      </c>
      <c r="BO212" s="67">
        <v>5162</v>
      </c>
      <c r="BP212" s="67">
        <v>5213</v>
      </c>
      <c r="BQ212" s="67">
        <v>5310</v>
      </c>
      <c r="BR212" s="67">
        <v>5239</v>
      </c>
      <c r="BS212" s="67">
        <v>5270</v>
      </c>
      <c r="BT212" s="67">
        <v>5289</v>
      </c>
      <c r="BU212" s="67">
        <v>5218</v>
      </c>
      <c r="BV212" s="67">
        <v>5335</v>
      </c>
      <c r="BW212" s="67">
        <v>5331</v>
      </c>
      <c r="BX212" s="67">
        <v>5318</v>
      </c>
      <c r="BY212" s="67">
        <v>5488</v>
      </c>
      <c r="BZ212" s="67">
        <v>5575</v>
      </c>
      <c r="CA212" s="516">
        <v>5586</v>
      </c>
      <c r="CB212" s="516">
        <v>5646</v>
      </c>
      <c r="CC212" s="516">
        <v>5654</v>
      </c>
      <c r="CD212" s="516">
        <v>5604</v>
      </c>
      <c r="CE212" s="516">
        <v>5636</v>
      </c>
      <c r="CF212" s="516">
        <v>5732</v>
      </c>
      <c r="CG212" s="516">
        <v>5821</v>
      </c>
      <c r="CH212" s="516">
        <v>5789</v>
      </c>
      <c r="CI212" s="516">
        <v>5798</v>
      </c>
      <c r="CJ212" s="516">
        <v>5754</v>
      </c>
      <c r="CK212" s="516">
        <v>5802</v>
      </c>
      <c r="CL212" s="516">
        <v>5890</v>
      </c>
      <c r="CM212" s="516">
        <v>5888</v>
      </c>
      <c r="CN212" s="516">
        <v>5664</v>
      </c>
      <c r="CO212" s="516">
        <v>5713</v>
      </c>
      <c r="CP212" s="516">
        <v>5840</v>
      </c>
      <c r="CQ212" s="516">
        <v>5789</v>
      </c>
      <c r="CR212" s="516">
        <v>5820</v>
      </c>
      <c r="CS212" s="516">
        <v>5663</v>
      </c>
      <c r="CT212" s="516">
        <v>5577</v>
      </c>
      <c r="CU212" s="516">
        <v>5768</v>
      </c>
      <c r="CV212" s="516">
        <v>5870</v>
      </c>
      <c r="CW212" s="516">
        <v>5820</v>
      </c>
      <c r="CX212" s="516">
        <v>5737</v>
      </c>
      <c r="CY212" s="516">
        <v>5673</v>
      </c>
      <c r="CZ212" s="516">
        <v>5665</v>
      </c>
      <c r="DA212" s="2">
        <v>5754</v>
      </c>
      <c r="DB212" s="2">
        <v>5717</v>
      </c>
      <c r="DC212" s="2">
        <v>5617</v>
      </c>
      <c r="DD212" s="2">
        <v>5687</v>
      </c>
      <c r="DE212" s="2">
        <v>5631</v>
      </c>
      <c r="DF212" s="2">
        <v>5608</v>
      </c>
      <c r="DG212" s="2">
        <v>5727</v>
      </c>
      <c r="DH212" s="2">
        <v>5794</v>
      </c>
      <c r="DI212" s="2">
        <v>5819</v>
      </c>
      <c r="DJ212" s="2">
        <v>5731</v>
      </c>
      <c r="DK212" s="2">
        <v>5802</v>
      </c>
      <c r="DL212" s="2">
        <v>5818</v>
      </c>
      <c r="DM212" s="2">
        <v>5790</v>
      </c>
      <c r="DN212" s="2">
        <v>5815</v>
      </c>
      <c r="DO212" s="2">
        <v>5809</v>
      </c>
      <c r="DP212" s="2">
        <v>5557</v>
      </c>
      <c r="DQ212" s="2">
        <v>5535</v>
      </c>
      <c r="DR212" s="2">
        <v>5614</v>
      </c>
      <c r="DS212" s="2">
        <v>5609</v>
      </c>
      <c r="DT212" s="2">
        <v>5581</v>
      </c>
      <c r="DU212" s="2">
        <v>5504</v>
      </c>
      <c r="DV212" s="2">
        <v>5517</v>
      </c>
      <c r="DW212" s="2">
        <v>5592</v>
      </c>
      <c r="DX212" s="2">
        <v>5488</v>
      </c>
      <c r="DY212" s="2">
        <v>5419</v>
      </c>
      <c r="DZ212" s="2">
        <v>5342</v>
      </c>
      <c r="EA212" s="2">
        <v>5242</v>
      </c>
      <c r="EB212" s="2">
        <v>5153</v>
      </c>
      <c r="EC212" s="2">
        <v>5082</v>
      </c>
      <c r="ED212" s="2">
        <v>5130</v>
      </c>
      <c r="EE212" s="2">
        <v>5089</v>
      </c>
      <c r="EF212" s="2">
        <v>5116</v>
      </c>
      <c r="EG212" s="2">
        <v>5027</v>
      </c>
      <c r="EH212" s="2">
        <v>4974</v>
      </c>
      <c r="EI212" s="2">
        <v>5062</v>
      </c>
      <c r="EJ212" s="2">
        <v>5106</v>
      </c>
      <c r="EK212" s="2">
        <v>5073</v>
      </c>
      <c r="EL212" s="2">
        <v>5176</v>
      </c>
      <c r="EM212" s="2">
        <v>5150</v>
      </c>
      <c r="EN212" s="2">
        <v>5020</v>
      </c>
      <c r="EO212" s="2">
        <v>5080</v>
      </c>
      <c r="EP212" s="2">
        <v>5087</v>
      </c>
      <c r="EQ212" s="2">
        <v>4952</v>
      </c>
      <c r="ER212" s="2">
        <v>4913</v>
      </c>
      <c r="ES212" s="2">
        <v>4916</v>
      </c>
      <c r="ET212" s="2">
        <v>4835</v>
      </c>
      <c r="EU212" s="2">
        <v>4906</v>
      </c>
      <c r="EV212" s="2">
        <v>4870</v>
      </c>
      <c r="EW212" s="2">
        <v>4860</v>
      </c>
      <c r="EX212" s="2">
        <v>4860</v>
      </c>
      <c r="EY212" s="2">
        <v>4823</v>
      </c>
      <c r="EZ212" s="2">
        <v>4684</v>
      </c>
      <c r="FA212" s="2">
        <v>4604</v>
      </c>
      <c r="FB212" s="2">
        <v>4485</v>
      </c>
      <c r="FC212" s="2">
        <v>4490</v>
      </c>
      <c r="FD212" s="2">
        <v>4518</v>
      </c>
      <c r="FE212" s="2">
        <v>4481</v>
      </c>
      <c r="FF212" s="2">
        <v>4448</v>
      </c>
      <c r="FG212" s="2">
        <v>4471</v>
      </c>
      <c r="FH212" s="2">
        <v>4483</v>
      </c>
      <c r="FI212" s="2">
        <v>4495</v>
      </c>
      <c r="FJ212" s="2">
        <v>4459</v>
      </c>
      <c r="FK212" s="2">
        <v>4410</v>
      </c>
      <c r="FL212" s="2">
        <v>4473</v>
      </c>
      <c r="FM212" s="2">
        <v>4454</v>
      </c>
      <c r="FN212" s="2">
        <v>4472</v>
      </c>
      <c r="FO212" s="2">
        <v>4509</v>
      </c>
      <c r="FP212" s="2">
        <v>4506</v>
      </c>
      <c r="FQ212" s="2">
        <v>4482</v>
      </c>
      <c r="FR212" s="2">
        <v>4535</v>
      </c>
      <c r="FS212" s="2">
        <v>4458</v>
      </c>
      <c r="FT212" s="2">
        <v>4437</v>
      </c>
      <c r="FU212" s="2">
        <v>4451</v>
      </c>
      <c r="FV212" s="2">
        <v>4410</v>
      </c>
      <c r="FW212" s="2">
        <v>4346</v>
      </c>
      <c r="FX212" s="2">
        <v>4372</v>
      </c>
      <c r="FY212" s="2">
        <v>4443</v>
      </c>
      <c r="FZ212" s="2">
        <v>4380</v>
      </c>
      <c r="GA212" s="2">
        <v>4313</v>
      </c>
      <c r="GB212" s="2">
        <v>4225</v>
      </c>
      <c r="GC212" s="2">
        <v>4182</v>
      </c>
      <c r="GD212" s="2">
        <v>4180</v>
      </c>
      <c r="GE212" s="2">
        <v>4191</v>
      </c>
      <c r="GF212" s="2">
        <v>4162</v>
      </c>
      <c r="GG212" s="2">
        <v>4196</v>
      </c>
      <c r="GH212" s="2">
        <v>4153</v>
      </c>
      <c r="GI212" s="2">
        <v>4257</v>
      </c>
      <c r="GJ212" s="2">
        <v>4234</v>
      </c>
      <c r="GK212" s="2">
        <v>4302</v>
      </c>
      <c r="GL212" s="2">
        <v>4369</v>
      </c>
      <c r="GM212" s="2">
        <v>4296</v>
      </c>
      <c r="GN212" s="2">
        <v>4288</v>
      </c>
      <c r="GO212" s="2">
        <v>4294</v>
      </c>
      <c r="GP212" s="2">
        <v>4273</v>
      </c>
      <c r="GQ212" s="2">
        <v>4222</v>
      </c>
      <c r="GR212" s="2">
        <v>4191</v>
      </c>
      <c r="GS212" s="2">
        <v>4211</v>
      </c>
      <c r="GT212" s="2">
        <v>4198</v>
      </c>
      <c r="GU212" s="2">
        <v>4228</v>
      </c>
      <c r="GV212" s="2">
        <v>4222</v>
      </c>
      <c r="GW212" s="2">
        <v>4336</v>
      </c>
      <c r="GX212" s="2">
        <v>4356</v>
      </c>
      <c r="GY212" s="2">
        <v>4361</v>
      </c>
      <c r="GZ212" s="2">
        <v>4364</v>
      </c>
      <c r="HA212" s="2">
        <v>4258</v>
      </c>
      <c r="HB212" s="2">
        <v>4297</v>
      </c>
      <c r="HC212" s="2">
        <v>4260</v>
      </c>
      <c r="HD212" s="2">
        <v>4315</v>
      </c>
      <c r="HE212" s="2">
        <v>4280</v>
      </c>
      <c r="HF212" s="2">
        <v>4438</v>
      </c>
      <c r="HG212" s="2">
        <v>4441</v>
      </c>
      <c r="HH212" s="2">
        <v>4456</v>
      </c>
      <c r="HI212" s="2">
        <v>4457</v>
      </c>
      <c r="HJ212" s="2">
        <v>4478</v>
      </c>
      <c r="HK212" s="2">
        <v>4450</v>
      </c>
      <c r="HL212" s="2">
        <v>4430</v>
      </c>
      <c r="HM212" s="2">
        <v>4464</v>
      </c>
      <c r="HN212" s="2">
        <v>4493</v>
      </c>
      <c r="HO212" s="2">
        <v>4504</v>
      </c>
      <c r="HP212" s="2">
        <v>4546</v>
      </c>
      <c r="HQ212" s="2">
        <v>4513</v>
      </c>
      <c r="HR212" s="2">
        <v>4650</v>
      </c>
      <c r="HS212" s="2">
        <v>4574</v>
      </c>
      <c r="HT212" s="2">
        <v>4541</v>
      </c>
      <c r="HU212" s="2">
        <v>4499</v>
      </c>
      <c r="HV212" s="2">
        <v>4515</v>
      </c>
      <c r="HW212" s="2">
        <v>4469</v>
      </c>
      <c r="HX212" s="2">
        <v>4421</v>
      </c>
      <c r="HY212" s="2">
        <v>4431</v>
      </c>
      <c r="HZ212" s="2">
        <v>4391</v>
      </c>
      <c r="IA212" s="2">
        <v>4402</v>
      </c>
      <c r="IB212" s="2">
        <v>4512</v>
      </c>
      <c r="IC212" s="2">
        <v>4589</v>
      </c>
      <c r="ID212" s="2">
        <v>4533</v>
      </c>
      <c r="IE212" s="2">
        <v>4563</v>
      </c>
      <c r="IF212" s="2">
        <v>4512</v>
      </c>
      <c r="IG212" s="2">
        <v>4486</v>
      </c>
      <c r="IH212" s="2">
        <v>4409</v>
      </c>
      <c r="II212" s="2">
        <v>4366</v>
      </c>
      <c r="IJ212" s="2">
        <v>4357</v>
      </c>
      <c r="IK212" s="2">
        <v>4345</v>
      </c>
      <c r="IL212" s="2">
        <v>4265</v>
      </c>
      <c r="IM212" s="2">
        <v>4230</v>
      </c>
      <c r="IN212" s="2">
        <v>4239</v>
      </c>
      <c r="IO212" s="2">
        <v>4214</v>
      </c>
      <c r="IP212" s="2">
        <v>4219</v>
      </c>
      <c r="IQ212" s="2">
        <v>4217</v>
      </c>
      <c r="IR212" s="2">
        <v>4200</v>
      </c>
      <c r="IS212" s="2">
        <v>4296</v>
      </c>
      <c r="IT212" s="2">
        <v>4286</v>
      </c>
    </row>
    <row r="213" spans="1:254">
      <c r="A213" s="62" t="s">
        <v>417</v>
      </c>
      <c r="B213" s="4" t="s">
        <v>418</v>
      </c>
      <c r="C213" s="55">
        <v>16060</v>
      </c>
      <c r="D213" s="56">
        <v>905</v>
      </c>
      <c r="E213" s="67">
        <v>15155</v>
      </c>
      <c r="F213" s="67">
        <v>16175</v>
      </c>
      <c r="G213" s="67">
        <v>14685</v>
      </c>
      <c r="H213" s="67">
        <v>14060</v>
      </c>
      <c r="I213" s="67">
        <v>13725</v>
      </c>
      <c r="J213" s="67">
        <v>12125</v>
      </c>
      <c r="K213" s="67">
        <v>12245</v>
      </c>
      <c r="L213" s="67">
        <v>12365</v>
      </c>
      <c r="M213" s="67">
        <v>13970</v>
      </c>
      <c r="N213" s="67">
        <v>14505</v>
      </c>
      <c r="O213" s="67">
        <v>15395</v>
      </c>
      <c r="P213" s="67">
        <v>15250</v>
      </c>
      <c r="Q213" s="67">
        <v>14580</v>
      </c>
      <c r="R213" s="67">
        <v>13910</v>
      </c>
      <c r="S213" s="67">
        <v>14895</v>
      </c>
      <c r="T213" s="67">
        <v>15950</v>
      </c>
      <c r="U213" s="67">
        <v>15415</v>
      </c>
      <c r="V213" s="67">
        <v>15330</v>
      </c>
      <c r="W213" s="67">
        <v>16150</v>
      </c>
      <c r="X213" s="67">
        <v>15750</v>
      </c>
      <c r="Y213" s="67">
        <v>15330</v>
      </c>
      <c r="Z213" s="67">
        <v>15675</v>
      </c>
      <c r="AA213" s="67">
        <v>16750</v>
      </c>
      <c r="AB213" s="67">
        <v>17500</v>
      </c>
      <c r="AC213" s="67">
        <v>17900</v>
      </c>
      <c r="AD213" s="67">
        <v>18680</v>
      </c>
      <c r="AE213" s="67">
        <v>17700</v>
      </c>
      <c r="AF213" s="67">
        <v>17865</v>
      </c>
      <c r="AG213" s="67">
        <v>17330</v>
      </c>
      <c r="AH213" s="67">
        <v>17770</v>
      </c>
      <c r="AI213" s="67">
        <v>17750</v>
      </c>
      <c r="AJ213" s="67">
        <v>18350</v>
      </c>
      <c r="AK213" s="67">
        <v>19325</v>
      </c>
      <c r="AL213" s="67">
        <v>18390</v>
      </c>
      <c r="AM213" s="67">
        <v>18420</v>
      </c>
      <c r="AN213" s="67">
        <v>18520</v>
      </c>
      <c r="AO213" s="67">
        <v>18290</v>
      </c>
      <c r="AP213" s="67">
        <v>18395</v>
      </c>
      <c r="AQ213" s="67">
        <v>16950</v>
      </c>
      <c r="AR213" s="67">
        <v>16375</v>
      </c>
      <c r="AS213" s="67">
        <v>15335</v>
      </c>
      <c r="AT213" s="67">
        <v>16560</v>
      </c>
      <c r="AU213" s="67">
        <v>15970</v>
      </c>
      <c r="AV213" s="67">
        <v>17315</v>
      </c>
      <c r="AW213" s="67">
        <v>17860</v>
      </c>
      <c r="AX213" s="67">
        <v>18700</v>
      </c>
      <c r="AY213" s="67">
        <v>17825</v>
      </c>
      <c r="AZ213" s="67">
        <v>18430</v>
      </c>
      <c r="BA213" s="67">
        <v>18720</v>
      </c>
      <c r="BB213" s="67">
        <v>18500</v>
      </c>
      <c r="BC213" s="67">
        <v>19100</v>
      </c>
      <c r="BD213" s="67">
        <v>19070</v>
      </c>
      <c r="BE213" s="67">
        <v>19450</v>
      </c>
      <c r="BF213" s="67">
        <v>18010</v>
      </c>
      <c r="BG213" s="67">
        <v>17310</v>
      </c>
      <c r="BH213" s="67">
        <v>15910</v>
      </c>
      <c r="BI213" s="67">
        <v>16300</v>
      </c>
      <c r="BJ213" s="67">
        <v>16690</v>
      </c>
      <c r="BK213" s="67">
        <v>17200</v>
      </c>
      <c r="BL213" s="67">
        <v>18690</v>
      </c>
      <c r="BM213" s="67">
        <v>17815</v>
      </c>
      <c r="BN213" s="67">
        <v>17815</v>
      </c>
      <c r="BO213" s="67">
        <v>16850</v>
      </c>
      <c r="BP213" s="67">
        <v>16000</v>
      </c>
      <c r="BQ213" s="67">
        <v>15590</v>
      </c>
      <c r="BR213" s="67">
        <v>14045</v>
      </c>
      <c r="BS213" s="67">
        <v>14215</v>
      </c>
      <c r="BT213" s="67">
        <v>14155</v>
      </c>
      <c r="BU213" s="67">
        <v>13990</v>
      </c>
      <c r="BV213" s="67">
        <v>13770</v>
      </c>
      <c r="BW213" s="67">
        <v>13750</v>
      </c>
      <c r="BX213" s="67">
        <v>14455</v>
      </c>
      <c r="BY213" s="67">
        <v>13330</v>
      </c>
      <c r="BZ213" s="67">
        <v>12500</v>
      </c>
      <c r="CA213" s="516">
        <v>12460</v>
      </c>
      <c r="CB213" s="516">
        <v>13200</v>
      </c>
      <c r="CC213" s="516">
        <v>12875</v>
      </c>
      <c r="CD213" s="516">
        <v>13490</v>
      </c>
      <c r="CE213" s="516">
        <v>13300</v>
      </c>
      <c r="CF213" s="516">
        <v>13405</v>
      </c>
      <c r="CG213" s="516">
        <v>13030</v>
      </c>
      <c r="CH213" s="516">
        <v>12770</v>
      </c>
      <c r="CI213" s="516">
        <v>11785</v>
      </c>
      <c r="CJ213" s="516">
        <v>11845</v>
      </c>
      <c r="CK213" s="516">
        <v>11300</v>
      </c>
      <c r="CL213" s="516">
        <v>10555</v>
      </c>
      <c r="CM213" s="516">
        <v>10740</v>
      </c>
      <c r="CN213" s="516">
        <v>9802</v>
      </c>
      <c r="CO213" s="516">
        <v>10435</v>
      </c>
      <c r="CP213" s="516">
        <v>10755</v>
      </c>
      <c r="CQ213" s="516">
        <v>11010</v>
      </c>
      <c r="CR213" s="516">
        <v>10775</v>
      </c>
      <c r="CS213" s="516">
        <v>10565</v>
      </c>
      <c r="CT213" s="516">
        <v>10420</v>
      </c>
      <c r="CU213" s="516">
        <v>11205</v>
      </c>
      <c r="CV213" s="516">
        <v>11500</v>
      </c>
      <c r="CW213" s="516">
        <v>10620</v>
      </c>
      <c r="CX213" s="516">
        <v>11060</v>
      </c>
      <c r="CY213" s="516">
        <v>11100</v>
      </c>
      <c r="CZ213" s="516">
        <v>11515</v>
      </c>
      <c r="DA213" s="2">
        <v>11925</v>
      </c>
      <c r="DB213" s="2">
        <v>10800</v>
      </c>
      <c r="DC213" s="2">
        <v>10655</v>
      </c>
      <c r="DD213" s="2">
        <v>12190</v>
      </c>
      <c r="DE213" s="2">
        <v>11990</v>
      </c>
      <c r="DF213" s="2">
        <v>11760</v>
      </c>
      <c r="DG213" s="2">
        <v>12540</v>
      </c>
      <c r="DH213" s="2">
        <v>12490</v>
      </c>
      <c r="DI213" s="2">
        <v>11930</v>
      </c>
      <c r="DJ213" s="2">
        <v>11425</v>
      </c>
      <c r="DK213" s="2">
        <v>11880</v>
      </c>
      <c r="DL213" s="2">
        <v>11900</v>
      </c>
      <c r="DM213" s="2">
        <v>11220</v>
      </c>
      <c r="DN213" s="2">
        <v>10860</v>
      </c>
      <c r="DO213" s="2">
        <v>10380</v>
      </c>
      <c r="DP213" s="2">
        <v>10510</v>
      </c>
      <c r="DQ213" s="2">
        <v>10490</v>
      </c>
      <c r="DR213" s="2">
        <v>10140</v>
      </c>
      <c r="DS213" s="2">
        <v>10135</v>
      </c>
      <c r="DT213" s="2">
        <v>9518</v>
      </c>
      <c r="DU213" s="2">
        <v>9217</v>
      </c>
      <c r="DV213" s="2">
        <v>8789</v>
      </c>
      <c r="DW213" s="2">
        <v>8804</v>
      </c>
      <c r="DX213" s="2">
        <v>9351</v>
      </c>
      <c r="DY213" s="2">
        <v>9325</v>
      </c>
      <c r="DZ213" s="2">
        <v>8759</v>
      </c>
      <c r="EA213" s="2">
        <v>8950</v>
      </c>
      <c r="EB213" s="2">
        <v>9055</v>
      </c>
      <c r="EC213" s="2">
        <v>8921</v>
      </c>
      <c r="ED213" s="2">
        <v>8576</v>
      </c>
      <c r="EE213" s="2">
        <v>8019</v>
      </c>
      <c r="EF213" s="2">
        <v>8249</v>
      </c>
      <c r="EG213" s="2">
        <v>8302</v>
      </c>
      <c r="EH213" s="2">
        <v>7981</v>
      </c>
      <c r="EI213" s="2">
        <v>7933</v>
      </c>
      <c r="EJ213" s="2">
        <v>8145</v>
      </c>
      <c r="EK213" s="2">
        <v>7772</v>
      </c>
      <c r="EL213" s="2">
        <v>7132</v>
      </c>
      <c r="EM213" s="2">
        <v>6816</v>
      </c>
      <c r="EN213" s="2">
        <v>6800</v>
      </c>
      <c r="EO213" s="2">
        <v>6810</v>
      </c>
      <c r="EP213" s="2">
        <v>6821</v>
      </c>
      <c r="EQ213" s="2">
        <v>7118</v>
      </c>
      <c r="ER213" s="2">
        <v>6908</v>
      </c>
      <c r="ES213" s="2">
        <v>6751</v>
      </c>
      <c r="ET213" s="2">
        <v>6526</v>
      </c>
      <c r="EU213" s="2">
        <v>6650</v>
      </c>
      <c r="EV213" s="2">
        <v>6617</v>
      </c>
      <c r="EW213" s="2">
        <v>6567</v>
      </c>
      <c r="EX213" s="2">
        <v>6639</v>
      </c>
      <c r="EY213" s="2">
        <v>6477</v>
      </c>
      <c r="EZ213" s="2">
        <v>6504</v>
      </c>
      <c r="FA213" s="2">
        <v>6007</v>
      </c>
      <c r="FB213" s="2">
        <v>5788</v>
      </c>
      <c r="FC213" s="2">
        <v>6021</v>
      </c>
      <c r="FD213" s="2">
        <v>6025</v>
      </c>
      <c r="FE213" s="2">
        <v>6337</v>
      </c>
      <c r="FF213" s="2">
        <v>6386</v>
      </c>
      <c r="FG213" s="2">
        <v>6342</v>
      </c>
      <c r="FH213" s="2">
        <v>6406</v>
      </c>
      <c r="FI213" s="2">
        <v>6256</v>
      </c>
      <c r="FJ213" s="2">
        <v>6152</v>
      </c>
      <c r="FK213" s="2">
        <v>6214</v>
      </c>
      <c r="FL213" s="2">
        <v>6145</v>
      </c>
      <c r="FM213" s="2">
        <v>6228</v>
      </c>
      <c r="FN213" s="2">
        <v>6302</v>
      </c>
      <c r="FO213" s="2">
        <v>6371</v>
      </c>
      <c r="FP213" s="2">
        <v>6526</v>
      </c>
      <c r="FQ213" s="2">
        <v>6322</v>
      </c>
      <c r="FR213" s="2">
        <v>5808</v>
      </c>
      <c r="FS213" s="2">
        <v>5586</v>
      </c>
      <c r="FT213" s="2">
        <v>5640</v>
      </c>
      <c r="FU213" s="2">
        <v>6129</v>
      </c>
      <c r="FV213" s="2">
        <v>5746</v>
      </c>
      <c r="FW213" s="2">
        <v>5736</v>
      </c>
      <c r="FX213" s="2">
        <v>6131</v>
      </c>
      <c r="FY213" s="2">
        <v>6040</v>
      </c>
      <c r="FZ213" s="2">
        <v>5921</v>
      </c>
      <c r="GA213" s="2">
        <v>5887</v>
      </c>
      <c r="GB213" s="2">
        <v>5705</v>
      </c>
      <c r="GC213" s="2">
        <v>5767</v>
      </c>
      <c r="GD213" s="2">
        <v>5722</v>
      </c>
      <c r="GE213" s="2">
        <v>5784</v>
      </c>
      <c r="GF213" s="2">
        <v>5654</v>
      </c>
      <c r="GG213" s="2">
        <v>5877</v>
      </c>
      <c r="GH213" s="2">
        <v>6039</v>
      </c>
      <c r="GI213" s="2">
        <v>5938</v>
      </c>
      <c r="GJ213" s="2">
        <v>5872</v>
      </c>
      <c r="GK213" s="2">
        <v>5890</v>
      </c>
      <c r="GL213" s="2">
        <v>6031</v>
      </c>
      <c r="GM213" s="2">
        <v>5954</v>
      </c>
      <c r="GN213" s="2">
        <v>5682</v>
      </c>
      <c r="GO213" s="2">
        <v>5842</v>
      </c>
      <c r="GP213" s="2">
        <v>5910</v>
      </c>
      <c r="GQ213" s="2">
        <v>5935</v>
      </c>
      <c r="GR213" s="2">
        <v>5794</v>
      </c>
      <c r="GS213" s="2">
        <v>5882</v>
      </c>
      <c r="GT213" s="2">
        <v>5932</v>
      </c>
      <c r="GU213" s="2">
        <v>5718</v>
      </c>
      <c r="GV213" s="2">
        <v>5839</v>
      </c>
      <c r="GW213" s="2">
        <v>6069</v>
      </c>
      <c r="GX213" s="2">
        <v>5848</v>
      </c>
      <c r="GY213" s="2">
        <v>5924</v>
      </c>
      <c r="GZ213" s="2">
        <v>5887</v>
      </c>
      <c r="HA213" s="2">
        <v>5528</v>
      </c>
      <c r="HB213" s="2">
        <v>5450</v>
      </c>
      <c r="HC213" s="2">
        <v>5093</v>
      </c>
      <c r="HD213" s="2">
        <v>5021</v>
      </c>
      <c r="HE213" s="2">
        <v>5030</v>
      </c>
      <c r="HF213" s="2">
        <v>5060</v>
      </c>
      <c r="HG213" s="2">
        <v>5274</v>
      </c>
      <c r="HH213" s="2">
        <v>5351</v>
      </c>
      <c r="HI213" s="2">
        <v>5385</v>
      </c>
      <c r="HJ213" s="2">
        <v>5110</v>
      </c>
      <c r="HK213" s="2">
        <v>5175</v>
      </c>
      <c r="HL213" s="2">
        <v>4635</v>
      </c>
      <c r="HM213" s="2">
        <v>4702</v>
      </c>
      <c r="HN213" s="2">
        <v>4465</v>
      </c>
      <c r="HO213" s="2">
        <v>4294</v>
      </c>
      <c r="HP213" s="2">
        <v>4152</v>
      </c>
      <c r="HQ213" s="2">
        <v>4111</v>
      </c>
      <c r="HR213" s="2">
        <v>4173</v>
      </c>
      <c r="HS213" s="2">
        <v>3944</v>
      </c>
      <c r="HT213" s="2">
        <v>3756</v>
      </c>
      <c r="HU213" s="2">
        <v>3759</v>
      </c>
      <c r="HV213" s="2">
        <v>3834</v>
      </c>
      <c r="HW213" s="2">
        <v>3843</v>
      </c>
      <c r="HX213" s="2">
        <v>3888</v>
      </c>
      <c r="HY213" s="2">
        <v>3940</v>
      </c>
      <c r="HZ213" s="2">
        <v>3923</v>
      </c>
      <c r="IA213" s="2">
        <v>3936</v>
      </c>
      <c r="IB213" s="2">
        <v>3875</v>
      </c>
      <c r="IC213" s="2">
        <v>3817</v>
      </c>
      <c r="ID213" s="2">
        <v>3821</v>
      </c>
      <c r="IE213" s="2">
        <v>3676</v>
      </c>
      <c r="IF213" s="2">
        <v>3737</v>
      </c>
      <c r="IG213" s="2">
        <v>3761</v>
      </c>
      <c r="IH213" s="2">
        <v>3586</v>
      </c>
      <c r="II213" s="2">
        <v>3559</v>
      </c>
      <c r="IJ213" s="2">
        <v>3554</v>
      </c>
      <c r="IK213" s="2">
        <v>3497</v>
      </c>
      <c r="IL213" s="2">
        <v>3562</v>
      </c>
      <c r="IM213" s="2">
        <v>3623</v>
      </c>
      <c r="IN213" s="2">
        <v>3620</v>
      </c>
      <c r="IO213" s="2">
        <v>3575</v>
      </c>
      <c r="IP213" s="2">
        <v>3575</v>
      </c>
      <c r="IQ213" s="2">
        <v>3636</v>
      </c>
      <c r="IR213" s="2">
        <v>3664</v>
      </c>
      <c r="IS213" s="2">
        <v>3632</v>
      </c>
      <c r="IT213" s="2">
        <v>3621</v>
      </c>
    </row>
    <row r="214" spans="1:254">
      <c r="A214" s="62" t="s">
        <v>419</v>
      </c>
      <c r="B214" s="4" t="s">
        <v>420</v>
      </c>
      <c r="C214" s="55">
        <v>872</v>
      </c>
      <c r="D214" s="56">
        <v>-53</v>
      </c>
      <c r="E214" s="67">
        <v>925</v>
      </c>
      <c r="F214" s="67">
        <v>928</v>
      </c>
      <c r="G214" s="67">
        <v>919</v>
      </c>
      <c r="H214" s="67">
        <v>904</v>
      </c>
      <c r="I214" s="67">
        <v>930</v>
      </c>
      <c r="J214" s="67">
        <v>928</v>
      </c>
      <c r="K214" s="67">
        <v>963</v>
      </c>
      <c r="L214" s="67">
        <v>983</v>
      </c>
      <c r="M214" s="67">
        <v>1029</v>
      </c>
      <c r="N214" s="67">
        <v>1005</v>
      </c>
      <c r="O214" s="67">
        <v>977</v>
      </c>
      <c r="P214" s="67">
        <v>997</v>
      </c>
      <c r="Q214" s="67">
        <v>985</v>
      </c>
      <c r="R214" s="67">
        <v>981</v>
      </c>
      <c r="S214" s="67">
        <v>1033</v>
      </c>
      <c r="T214" s="67">
        <v>1035</v>
      </c>
      <c r="U214" s="67">
        <v>964</v>
      </c>
      <c r="V214" s="67">
        <v>921</v>
      </c>
      <c r="W214" s="67">
        <v>923</v>
      </c>
      <c r="X214" s="67">
        <v>939</v>
      </c>
      <c r="Y214" s="67">
        <v>938</v>
      </c>
      <c r="Z214" s="67">
        <v>978</v>
      </c>
      <c r="AA214" s="67">
        <v>964</v>
      </c>
      <c r="AB214" s="67">
        <v>1000</v>
      </c>
      <c r="AC214" s="67">
        <v>981</v>
      </c>
      <c r="AD214" s="67">
        <v>966</v>
      </c>
      <c r="AE214" s="67">
        <v>985</v>
      </c>
      <c r="AF214" s="67">
        <v>982</v>
      </c>
      <c r="AG214" s="67">
        <v>914</v>
      </c>
      <c r="AH214" s="67">
        <v>883</v>
      </c>
      <c r="AI214" s="67">
        <v>925</v>
      </c>
      <c r="AJ214" s="67">
        <v>920</v>
      </c>
      <c r="AK214" s="67">
        <v>890</v>
      </c>
      <c r="AL214" s="67">
        <v>817</v>
      </c>
      <c r="AM214" s="67">
        <v>831</v>
      </c>
      <c r="AN214" s="67">
        <v>883</v>
      </c>
      <c r="AO214" s="67">
        <v>883</v>
      </c>
      <c r="AP214" s="67">
        <v>895</v>
      </c>
      <c r="AQ214" s="67">
        <v>893</v>
      </c>
      <c r="AR214" s="67">
        <v>901</v>
      </c>
      <c r="AS214" s="67">
        <v>920</v>
      </c>
      <c r="AT214" s="67">
        <v>923</v>
      </c>
      <c r="AU214" s="67">
        <v>1003</v>
      </c>
      <c r="AV214" s="67">
        <v>1026</v>
      </c>
      <c r="AW214" s="67">
        <v>984</v>
      </c>
      <c r="AX214" s="67">
        <v>1023</v>
      </c>
      <c r="AY214" s="67">
        <v>1110</v>
      </c>
      <c r="AZ214" s="67">
        <v>1198</v>
      </c>
      <c r="BA214" s="67">
        <v>1203</v>
      </c>
      <c r="BB214" s="67">
        <v>1223</v>
      </c>
      <c r="BC214" s="67">
        <v>1288</v>
      </c>
      <c r="BD214" s="67">
        <v>1270</v>
      </c>
      <c r="BE214" s="67">
        <v>1335</v>
      </c>
      <c r="BF214" s="67">
        <v>1350</v>
      </c>
      <c r="BG214" s="67">
        <v>1305</v>
      </c>
      <c r="BH214" s="67">
        <v>1262</v>
      </c>
      <c r="BI214" s="67">
        <v>1375</v>
      </c>
      <c r="BJ214" s="67">
        <v>1273</v>
      </c>
      <c r="BK214" s="67">
        <v>1346</v>
      </c>
      <c r="BL214" s="67">
        <v>1302</v>
      </c>
      <c r="BM214" s="67">
        <v>1220</v>
      </c>
      <c r="BN214" s="67">
        <v>1245</v>
      </c>
      <c r="BO214" s="67">
        <v>1225</v>
      </c>
      <c r="BP214" s="67">
        <v>1160</v>
      </c>
      <c r="BQ214" s="67">
        <v>1138</v>
      </c>
      <c r="BR214" s="67">
        <v>1111</v>
      </c>
      <c r="BS214" s="67">
        <v>1111</v>
      </c>
      <c r="BT214" s="67">
        <v>1128</v>
      </c>
      <c r="BU214" s="67">
        <v>1070</v>
      </c>
      <c r="BV214" s="67">
        <v>1059</v>
      </c>
      <c r="BW214" s="67">
        <v>988</v>
      </c>
      <c r="BX214" s="67">
        <v>949</v>
      </c>
      <c r="BY214" s="67">
        <v>980</v>
      </c>
      <c r="BZ214" s="67">
        <v>1033</v>
      </c>
      <c r="CA214" s="516">
        <v>1041</v>
      </c>
      <c r="CB214" s="516">
        <v>1079</v>
      </c>
      <c r="CC214" s="516">
        <v>1060</v>
      </c>
      <c r="CD214" s="516">
        <v>1009</v>
      </c>
      <c r="CE214" s="516">
        <v>997</v>
      </c>
      <c r="CF214" s="516">
        <v>945</v>
      </c>
      <c r="CG214" s="516">
        <v>979</v>
      </c>
      <c r="CH214" s="516">
        <v>926</v>
      </c>
      <c r="CI214" s="516">
        <v>899</v>
      </c>
      <c r="CJ214" s="516">
        <v>908</v>
      </c>
      <c r="CK214" s="516">
        <v>925</v>
      </c>
      <c r="CL214" s="516">
        <v>891</v>
      </c>
      <c r="CM214" s="516">
        <v>879</v>
      </c>
      <c r="CN214" s="516">
        <v>838</v>
      </c>
      <c r="CO214" s="516">
        <v>876</v>
      </c>
      <c r="CP214" s="516">
        <v>801</v>
      </c>
      <c r="CQ214" s="516">
        <v>777</v>
      </c>
      <c r="CR214" s="516">
        <v>796</v>
      </c>
      <c r="CS214" s="516">
        <v>748</v>
      </c>
      <c r="CT214" s="516">
        <v>760</v>
      </c>
      <c r="CU214" s="516">
        <v>758</v>
      </c>
      <c r="CV214" s="516">
        <v>829</v>
      </c>
      <c r="CW214" s="516">
        <v>812</v>
      </c>
      <c r="CX214" s="516">
        <v>820</v>
      </c>
      <c r="CY214" s="516">
        <v>782</v>
      </c>
      <c r="CZ214" s="516">
        <v>737</v>
      </c>
      <c r="DA214" s="2">
        <v>748</v>
      </c>
      <c r="DB214" s="2">
        <v>717</v>
      </c>
      <c r="DC214" s="2">
        <v>677</v>
      </c>
      <c r="DD214" s="2">
        <v>705</v>
      </c>
      <c r="DE214" s="2">
        <v>692</v>
      </c>
      <c r="DF214" s="2">
        <v>665</v>
      </c>
      <c r="DG214" s="2">
        <v>692</v>
      </c>
      <c r="DH214" s="2">
        <v>718</v>
      </c>
      <c r="DI214" s="2">
        <v>740</v>
      </c>
      <c r="DJ214" s="2">
        <v>710</v>
      </c>
      <c r="DK214" s="2">
        <v>688</v>
      </c>
      <c r="DL214" s="2">
        <v>730</v>
      </c>
      <c r="DM214" s="2">
        <v>721</v>
      </c>
      <c r="DN214" s="2">
        <v>771</v>
      </c>
      <c r="DO214" s="2">
        <v>774</v>
      </c>
      <c r="DP214" s="2">
        <v>751</v>
      </c>
      <c r="DQ214" s="2">
        <v>719</v>
      </c>
      <c r="DR214" s="2">
        <v>724</v>
      </c>
      <c r="DS214" s="2">
        <v>751</v>
      </c>
      <c r="DT214" s="2">
        <v>740</v>
      </c>
      <c r="DU214" s="2">
        <v>724</v>
      </c>
      <c r="DV214" s="2">
        <v>683</v>
      </c>
      <c r="DW214" s="2">
        <v>693</v>
      </c>
      <c r="DX214" s="2">
        <v>697</v>
      </c>
      <c r="DY214" s="2">
        <v>684</v>
      </c>
      <c r="DZ214" s="2">
        <v>678</v>
      </c>
      <c r="EA214" s="2">
        <v>689</v>
      </c>
      <c r="EB214" s="2">
        <v>683</v>
      </c>
      <c r="EC214" s="2">
        <v>684</v>
      </c>
      <c r="ED214" s="2">
        <v>686</v>
      </c>
      <c r="EE214" s="2">
        <v>696</v>
      </c>
      <c r="EF214" s="2">
        <v>728</v>
      </c>
      <c r="EG214" s="2">
        <v>724</v>
      </c>
      <c r="EH214" s="2">
        <v>717</v>
      </c>
      <c r="EI214" s="2">
        <v>726</v>
      </c>
      <c r="EJ214" s="2">
        <v>743</v>
      </c>
      <c r="EK214" s="2">
        <v>708</v>
      </c>
      <c r="EL214" s="2">
        <v>726</v>
      </c>
      <c r="EM214" s="2">
        <v>682</v>
      </c>
      <c r="EN214" s="2">
        <v>667</v>
      </c>
      <c r="EO214" s="2">
        <v>668</v>
      </c>
      <c r="EP214" s="2">
        <v>660</v>
      </c>
      <c r="EQ214" s="2">
        <v>658</v>
      </c>
      <c r="ER214" s="2">
        <v>660</v>
      </c>
      <c r="ES214" s="2">
        <v>659</v>
      </c>
      <c r="ET214" s="2">
        <v>685</v>
      </c>
      <c r="EU214" s="2">
        <v>690</v>
      </c>
      <c r="EV214" s="2">
        <v>686</v>
      </c>
      <c r="EW214" s="2">
        <v>692</v>
      </c>
      <c r="EX214" s="2">
        <v>681</v>
      </c>
      <c r="EY214" s="2">
        <v>654</v>
      </c>
      <c r="EZ214" s="2">
        <v>655</v>
      </c>
      <c r="FA214" s="2">
        <v>654</v>
      </c>
      <c r="FB214" s="2">
        <v>642</v>
      </c>
      <c r="FC214" s="2">
        <v>626</v>
      </c>
      <c r="FD214" s="2">
        <v>625</v>
      </c>
      <c r="FE214" s="2">
        <v>648</v>
      </c>
      <c r="FF214" s="2">
        <v>656</v>
      </c>
      <c r="FG214" s="2">
        <v>679</v>
      </c>
      <c r="FH214" s="2">
        <v>699</v>
      </c>
      <c r="FI214" s="2">
        <v>703</v>
      </c>
      <c r="FJ214" s="2">
        <v>707</v>
      </c>
      <c r="FK214" s="2">
        <v>706</v>
      </c>
      <c r="FL214" s="2">
        <v>734</v>
      </c>
      <c r="FM214" s="2">
        <v>720</v>
      </c>
      <c r="FN214" s="2">
        <v>740</v>
      </c>
      <c r="FO214" s="2">
        <v>765</v>
      </c>
      <c r="FP214" s="2">
        <v>790</v>
      </c>
      <c r="FQ214" s="2">
        <v>787</v>
      </c>
      <c r="FR214" s="2">
        <v>795</v>
      </c>
      <c r="FS214" s="2">
        <v>769</v>
      </c>
      <c r="FT214" s="2">
        <v>768</v>
      </c>
      <c r="FU214" s="2">
        <v>767</v>
      </c>
      <c r="FV214" s="2">
        <v>772</v>
      </c>
      <c r="FW214" s="2">
        <v>785</v>
      </c>
      <c r="FX214" s="2">
        <v>788</v>
      </c>
      <c r="FY214" s="2">
        <v>797</v>
      </c>
      <c r="FZ214" s="2">
        <v>786</v>
      </c>
      <c r="GA214" s="2">
        <v>814</v>
      </c>
      <c r="GB214" s="2">
        <v>820</v>
      </c>
      <c r="GC214" s="2">
        <v>810</v>
      </c>
      <c r="GD214" s="2">
        <v>835</v>
      </c>
      <c r="GE214" s="2">
        <v>819</v>
      </c>
      <c r="GF214" s="2">
        <v>829</v>
      </c>
      <c r="GG214" s="2">
        <v>839</v>
      </c>
      <c r="GH214" s="2">
        <v>829</v>
      </c>
      <c r="GI214" s="2">
        <v>827</v>
      </c>
      <c r="GJ214" s="2">
        <v>817</v>
      </c>
      <c r="GK214" s="2">
        <v>854</v>
      </c>
      <c r="GL214" s="2">
        <v>865</v>
      </c>
      <c r="GM214" s="2">
        <v>865</v>
      </c>
      <c r="GN214" s="2">
        <v>882</v>
      </c>
      <c r="GO214" s="2">
        <v>899</v>
      </c>
      <c r="GP214" s="2">
        <v>918</v>
      </c>
      <c r="GQ214" s="2">
        <v>921</v>
      </c>
      <c r="GR214" s="2">
        <v>915</v>
      </c>
      <c r="GS214" s="2">
        <v>965</v>
      </c>
      <c r="GT214" s="2">
        <v>940</v>
      </c>
      <c r="GU214" s="2">
        <v>883</v>
      </c>
      <c r="GV214" s="2">
        <v>876</v>
      </c>
      <c r="GW214" s="2">
        <v>905</v>
      </c>
      <c r="GX214" s="2">
        <v>864</v>
      </c>
      <c r="GY214" s="2">
        <v>874</v>
      </c>
      <c r="GZ214" s="2">
        <v>840</v>
      </c>
      <c r="HA214" s="2">
        <v>952</v>
      </c>
      <c r="HB214" s="2">
        <v>895</v>
      </c>
      <c r="HC214" s="2">
        <v>899</v>
      </c>
      <c r="HD214" s="2">
        <v>941</v>
      </c>
      <c r="HE214" s="2">
        <v>948</v>
      </c>
      <c r="HF214" s="2">
        <v>969</v>
      </c>
      <c r="HG214" s="2">
        <v>999</v>
      </c>
      <c r="HH214" s="2">
        <v>951</v>
      </c>
      <c r="HI214" s="2">
        <v>962</v>
      </c>
      <c r="HJ214" s="2">
        <v>987</v>
      </c>
      <c r="HK214" s="2">
        <v>970</v>
      </c>
      <c r="HL214" s="2">
        <v>952</v>
      </c>
      <c r="HM214" s="2">
        <v>991</v>
      </c>
      <c r="HN214" s="2">
        <v>952</v>
      </c>
      <c r="HO214" s="2">
        <v>907</v>
      </c>
      <c r="HP214" s="2">
        <v>913</v>
      </c>
      <c r="HQ214" s="2">
        <v>942</v>
      </c>
      <c r="HR214" s="2">
        <v>953</v>
      </c>
      <c r="HS214" s="2">
        <v>894</v>
      </c>
      <c r="HT214" s="2">
        <v>889</v>
      </c>
      <c r="HU214" s="2">
        <v>844</v>
      </c>
      <c r="HV214" s="2">
        <v>858</v>
      </c>
      <c r="HW214" s="2">
        <v>861</v>
      </c>
      <c r="HX214" s="2">
        <v>855</v>
      </c>
      <c r="HY214" s="2">
        <v>876</v>
      </c>
      <c r="HZ214" s="2">
        <v>894</v>
      </c>
      <c r="IA214" s="2">
        <v>846</v>
      </c>
      <c r="IB214" s="2">
        <v>868</v>
      </c>
      <c r="IC214" s="2">
        <v>874</v>
      </c>
      <c r="ID214" s="2">
        <v>850</v>
      </c>
      <c r="IE214" s="2">
        <v>846</v>
      </c>
      <c r="IF214" s="2">
        <v>826</v>
      </c>
      <c r="IG214" s="2">
        <v>816</v>
      </c>
      <c r="IH214" s="2">
        <v>824</v>
      </c>
      <c r="II214" s="2">
        <v>790</v>
      </c>
      <c r="IJ214" s="2">
        <v>793</v>
      </c>
      <c r="IK214" s="2">
        <v>792</v>
      </c>
      <c r="IL214" s="2">
        <v>806</v>
      </c>
      <c r="IM214" s="2">
        <v>741</v>
      </c>
      <c r="IN214" s="2">
        <v>748</v>
      </c>
      <c r="IO214" s="2">
        <v>739</v>
      </c>
      <c r="IP214" s="2">
        <v>723</v>
      </c>
      <c r="IQ214" s="2">
        <v>726</v>
      </c>
      <c r="IR214" s="2">
        <v>711</v>
      </c>
      <c r="IS214" s="2">
        <v>724</v>
      </c>
      <c r="IT214" s="2">
        <v>724</v>
      </c>
    </row>
    <row r="215" spans="1:254">
      <c r="A215" s="62" t="s">
        <v>421</v>
      </c>
      <c r="B215" s="4" t="s">
        <v>422</v>
      </c>
      <c r="C215" s="55">
        <v>4302</v>
      </c>
      <c r="D215" s="56">
        <v>-111</v>
      </c>
      <c r="E215" s="67">
        <v>4413</v>
      </c>
      <c r="F215" s="67">
        <v>4516</v>
      </c>
      <c r="G215" s="67">
        <v>4235</v>
      </c>
      <c r="H215" s="67">
        <v>4281</v>
      </c>
      <c r="I215" s="67">
        <v>4284</v>
      </c>
      <c r="J215" s="67">
        <v>3584</v>
      </c>
      <c r="K215" s="67">
        <v>3507</v>
      </c>
      <c r="L215" s="67">
        <v>3604</v>
      </c>
      <c r="M215" s="67">
        <v>3886</v>
      </c>
      <c r="N215" s="67">
        <v>3883</v>
      </c>
      <c r="O215" s="67">
        <v>4016</v>
      </c>
      <c r="P215" s="67">
        <v>4095</v>
      </c>
      <c r="Q215" s="67">
        <v>4073</v>
      </c>
      <c r="R215" s="67">
        <v>3993</v>
      </c>
      <c r="S215" s="67">
        <v>4218</v>
      </c>
      <c r="T215" s="67">
        <v>4318</v>
      </c>
      <c r="U215" s="67">
        <v>4173</v>
      </c>
      <c r="V215" s="67">
        <v>4419</v>
      </c>
      <c r="W215" s="67">
        <v>4480</v>
      </c>
      <c r="X215" s="67">
        <v>4455</v>
      </c>
      <c r="Y215" s="67">
        <v>4333</v>
      </c>
      <c r="Z215" s="67">
        <v>4400</v>
      </c>
      <c r="AA215" s="67">
        <v>4557</v>
      </c>
      <c r="AB215" s="67">
        <v>4522</v>
      </c>
      <c r="AC215" s="67">
        <v>4547</v>
      </c>
      <c r="AD215" s="67">
        <v>4770</v>
      </c>
      <c r="AE215" s="67">
        <v>4502</v>
      </c>
      <c r="AF215" s="67">
        <v>4393</v>
      </c>
      <c r="AG215" s="67">
        <v>4540</v>
      </c>
      <c r="AH215" s="67">
        <v>4610</v>
      </c>
      <c r="AI215" s="67">
        <v>4454</v>
      </c>
      <c r="AJ215" s="67">
        <v>4230</v>
      </c>
      <c r="AK215" s="67">
        <v>4393</v>
      </c>
      <c r="AL215" s="67">
        <v>4419</v>
      </c>
      <c r="AM215" s="67">
        <v>4305</v>
      </c>
      <c r="AN215" s="67">
        <v>4200</v>
      </c>
      <c r="AO215" s="67">
        <v>4079</v>
      </c>
      <c r="AP215" s="67">
        <v>4010</v>
      </c>
      <c r="AQ215" s="67">
        <v>3800</v>
      </c>
      <c r="AR215" s="67">
        <v>3767</v>
      </c>
      <c r="AS215" s="67">
        <v>3756</v>
      </c>
      <c r="AT215" s="67">
        <v>3924</v>
      </c>
      <c r="AU215" s="67">
        <v>3574</v>
      </c>
      <c r="AV215" s="67">
        <v>3754</v>
      </c>
      <c r="AW215" s="67">
        <v>3800</v>
      </c>
      <c r="AX215" s="67">
        <v>3916</v>
      </c>
      <c r="AY215" s="67">
        <v>3595</v>
      </c>
      <c r="AZ215" s="67">
        <v>3595</v>
      </c>
      <c r="BA215" s="67">
        <v>3700</v>
      </c>
      <c r="BB215" s="67">
        <v>3544</v>
      </c>
      <c r="BC215" s="67">
        <v>3569</v>
      </c>
      <c r="BD215" s="67">
        <v>3607</v>
      </c>
      <c r="BE215" s="67">
        <v>3566</v>
      </c>
      <c r="BF215" s="67">
        <v>3507</v>
      </c>
      <c r="BG215" s="67">
        <v>3421</v>
      </c>
      <c r="BH215" s="67">
        <v>3207</v>
      </c>
      <c r="BI215" s="67">
        <v>3353</v>
      </c>
      <c r="BJ215" s="67">
        <v>3348</v>
      </c>
      <c r="BK215" s="67">
        <v>3293</v>
      </c>
      <c r="BL215" s="67">
        <v>3377</v>
      </c>
      <c r="BM215" s="67">
        <v>3275</v>
      </c>
      <c r="BN215" s="67">
        <v>3405</v>
      </c>
      <c r="BO215" s="67">
        <v>3334</v>
      </c>
      <c r="BP215" s="67">
        <v>3318</v>
      </c>
      <c r="BQ215" s="67">
        <v>3349</v>
      </c>
      <c r="BR215" s="67">
        <v>3324</v>
      </c>
      <c r="BS215" s="67">
        <v>3203</v>
      </c>
      <c r="BT215" s="67">
        <v>3061</v>
      </c>
      <c r="BU215" s="67">
        <v>3103</v>
      </c>
      <c r="BV215" s="67">
        <v>2879</v>
      </c>
      <c r="BW215" s="67">
        <v>2904.5</v>
      </c>
      <c r="BX215" s="67">
        <v>2985</v>
      </c>
      <c r="BY215" s="67">
        <v>3019</v>
      </c>
      <c r="BZ215" s="67">
        <v>2982.5</v>
      </c>
      <c r="CA215" s="516">
        <v>2897</v>
      </c>
      <c r="CB215" s="516">
        <v>2996</v>
      </c>
      <c r="CC215" s="516">
        <v>2925</v>
      </c>
      <c r="CD215" s="516">
        <v>2917.5</v>
      </c>
      <c r="CE215" s="516">
        <v>2879.5</v>
      </c>
      <c r="CF215" s="516">
        <v>2861</v>
      </c>
      <c r="CG215" s="516">
        <v>2925</v>
      </c>
      <c r="CH215" s="516">
        <v>2955.5</v>
      </c>
      <c r="CI215" s="516">
        <v>2835.5</v>
      </c>
      <c r="CJ215" s="516">
        <v>2780.5</v>
      </c>
      <c r="CK215" s="516">
        <v>2715</v>
      </c>
      <c r="CL215" s="516">
        <v>2743</v>
      </c>
      <c r="CM215" s="516">
        <v>2774</v>
      </c>
      <c r="CN215" s="516">
        <v>2585.5</v>
      </c>
      <c r="CO215" s="516">
        <v>2600</v>
      </c>
      <c r="CP215" s="516">
        <v>2667.5</v>
      </c>
      <c r="CQ215" s="516">
        <v>2694</v>
      </c>
      <c r="CR215" s="516">
        <v>2630</v>
      </c>
      <c r="CS215" s="516">
        <v>2555.5</v>
      </c>
      <c r="CT215" s="516">
        <v>2505.5</v>
      </c>
      <c r="CU215" s="516">
        <v>2600.5</v>
      </c>
      <c r="CV215" s="516">
        <v>2652</v>
      </c>
      <c r="CW215" s="516">
        <v>2602.5</v>
      </c>
      <c r="CX215" s="516">
        <v>2570.5</v>
      </c>
      <c r="CY215" s="516">
        <v>2610.5</v>
      </c>
      <c r="CZ215" s="516">
        <v>2612</v>
      </c>
      <c r="DA215" s="2">
        <v>2642.5</v>
      </c>
      <c r="DB215" s="2">
        <v>2496.5</v>
      </c>
      <c r="DC215" s="2">
        <v>2428.5</v>
      </c>
      <c r="DD215" s="2">
        <v>2498</v>
      </c>
      <c r="DE215" s="2">
        <v>2462</v>
      </c>
      <c r="DF215" s="2">
        <v>2382</v>
      </c>
      <c r="DG215" s="2">
        <v>2432</v>
      </c>
      <c r="DH215" s="2">
        <v>2592.5</v>
      </c>
      <c r="DI215" s="2">
        <v>2537</v>
      </c>
      <c r="DJ215" s="2">
        <v>2524</v>
      </c>
      <c r="DK215" s="2">
        <v>2541</v>
      </c>
      <c r="DL215" s="2">
        <v>2459</v>
      </c>
      <c r="DM215" s="2">
        <v>2510.5</v>
      </c>
      <c r="DN215" s="2">
        <v>2525</v>
      </c>
      <c r="DO215" s="2">
        <v>2478</v>
      </c>
      <c r="DP215" s="2">
        <v>2351.5</v>
      </c>
      <c r="DQ215" s="2">
        <v>2384</v>
      </c>
      <c r="DR215" s="2">
        <v>2430</v>
      </c>
      <c r="DS215" s="2">
        <v>2554.5</v>
      </c>
      <c r="DT215" s="2">
        <v>2517.5</v>
      </c>
      <c r="DU215" s="2">
        <v>2470.5</v>
      </c>
      <c r="DV215" s="2">
        <v>2440.5</v>
      </c>
      <c r="DW215" s="2">
        <v>2378.5</v>
      </c>
      <c r="DX215" s="2">
        <v>2194</v>
      </c>
      <c r="DY215" s="2">
        <v>2146.5</v>
      </c>
      <c r="DZ215" s="2">
        <v>2069</v>
      </c>
      <c r="EA215" s="2">
        <v>2117</v>
      </c>
      <c r="EB215" s="2">
        <v>2110.5</v>
      </c>
      <c r="EC215" s="2">
        <v>2134</v>
      </c>
      <c r="ED215" s="2">
        <v>2187.5</v>
      </c>
      <c r="EE215" s="2">
        <v>2187.5</v>
      </c>
      <c r="EF215" s="2">
        <v>2295</v>
      </c>
      <c r="EG215" s="2">
        <v>2304</v>
      </c>
      <c r="EH215" s="2">
        <v>2267</v>
      </c>
      <c r="EI215" s="2">
        <v>2289.5</v>
      </c>
      <c r="EJ215" s="2">
        <v>2351</v>
      </c>
      <c r="EK215" s="2">
        <v>2240.5</v>
      </c>
      <c r="EL215" s="2">
        <v>2192.5</v>
      </c>
      <c r="EM215" s="2">
        <v>2177</v>
      </c>
      <c r="EN215" s="2">
        <v>2150.5</v>
      </c>
      <c r="EO215" s="2">
        <v>2040</v>
      </c>
      <c r="EP215" s="2">
        <v>2008</v>
      </c>
      <c r="EQ215" s="2">
        <v>2061</v>
      </c>
      <c r="ER215" s="2">
        <v>2104</v>
      </c>
      <c r="ES215" s="2">
        <v>2078.5</v>
      </c>
      <c r="ET215" s="2">
        <v>2023.5</v>
      </c>
      <c r="EU215" s="2">
        <v>2039</v>
      </c>
      <c r="EV215" s="2">
        <v>2092</v>
      </c>
      <c r="EW215" s="2">
        <v>2105</v>
      </c>
      <c r="EX215" s="2">
        <v>2062.5</v>
      </c>
      <c r="EY215" s="2">
        <v>2010</v>
      </c>
      <c r="EZ215" s="2">
        <v>2010</v>
      </c>
      <c r="FA215" s="2">
        <v>1942.5</v>
      </c>
      <c r="FB215" s="2">
        <v>1971</v>
      </c>
      <c r="FC215" s="2">
        <v>2026</v>
      </c>
      <c r="FD215" s="2">
        <v>2053.5</v>
      </c>
      <c r="FE215" s="2">
        <v>2154</v>
      </c>
      <c r="FF215" s="2">
        <v>2175</v>
      </c>
      <c r="FG215" s="2">
        <v>2034.5</v>
      </c>
      <c r="FH215" s="2">
        <v>1946</v>
      </c>
      <c r="FI215" s="2">
        <v>1886.5</v>
      </c>
      <c r="FJ215" s="2">
        <v>1858.5</v>
      </c>
      <c r="FK215" s="2">
        <v>1851</v>
      </c>
      <c r="FL215" s="2">
        <v>1875</v>
      </c>
      <c r="FM215" s="2">
        <v>1870</v>
      </c>
      <c r="FN215" s="2">
        <v>1831</v>
      </c>
      <c r="FO215" s="2">
        <v>1896.5</v>
      </c>
      <c r="FP215" s="2">
        <v>1961.5</v>
      </c>
      <c r="FQ215" s="2">
        <v>1933.5</v>
      </c>
      <c r="FR215" s="2">
        <v>1840</v>
      </c>
      <c r="FS215" s="2">
        <v>1755</v>
      </c>
      <c r="FT215" s="2">
        <v>1737.5</v>
      </c>
      <c r="FU215" s="2">
        <v>1755</v>
      </c>
      <c r="FV215" s="2">
        <v>1700</v>
      </c>
      <c r="FW215" s="2">
        <v>1745</v>
      </c>
      <c r="FX215" s="2">
        <v>1786</v>
      </c>
      <c r="FY215" s="2">
        <v>1799.5</v>
      </c>
      <c r="FZ215" s="2">
        <v>1765</v>
      </c>
      <c r="GA215" s="2">
        <v>1786.5</v>
      </c>
      <c r="GB215" s="2">
        <v>1706.5</v>
      </c>
      <c r="GC215" s="2">
        <v>1723</v>
      </c>
      <c r="GD215" s="2">
        <v>1720.5</v>
      </c>
      <c r="GE215" s="2">
        <v>1715</v>
      </c>
      <c r="GF215" s="2">
        <v>1703</v>
      </c>
      <c r="GG215" s="2">
        <v>1738.5</v>
      </c>
      <c r="GH215" s="2">
        <v>1798.5</v>
      </c>
      <c r="GI215" s="2">
        <v>1924</v>
      </c>
      <c r="GJ215" s="2">
        <v>1875</v>
      </c>
      <c r="GK215" s="2">
        <v>1826.5</v>
      </c>
      <c r="GL215" s="2">
        <v>1821</v>
      </c>
      <c r="GM215" s="2">
        <v>1839</v>
      </c>
      <c r="GN215" s="2">
        <v>1817.5</v>
      </c>
      <c r="GO215" s="2">
        <v>1833.5</v>
      </c>
      <c r="GP215" s="2">
        <v>1851.5</v>
      </c>
      <c r="GQ215" s="2">
        <v>1833.5</v>
      </c>
      <c r="GR215" s="2">
        <v>1801.5</v>
      </c>
      <c r="GS215" s="2">
        <v>1797</v>
      </c>
      <c r="GT215" s="2">
        <v>1805.5</v>
      </c>
      <c r="GU215" s="2">
        <v>1798</v>
      </c>
      <c r="GV215" s="2">
        <v>1870</v>
      </c>
      <c r="GW215" s="2">
        <v>1879.5</v>
      </c>
      <c r="GX215" s="2">
        <v>1763.5</v>
      </c>
      <c r="GY215" s="2">
        <v>1780</v>
      </c>
      <c r="GZ215" s="2">
        <v>1730</v>
      </c>
      <c r="HA215" s="2">
        <v>1697</v>
      </c>
      <c r="HB215" s="2">
        <v>1585</v>
      </c>
      <c r="HC215" s="2">
        <v>1582</v>
      </c>
      <c r="HD215" s="2">
        <v>1610</v>
      </c>
      <c r="HE215" s="2">
        <v>1604</v>
      </c>
      <c r="HF215" s="2">
        <v>1665.5</v>
      </c>
      <c r="HG215" s="2">
        <v>1675.5</v>
      </c>
      <c r="HH215" s="2">
        <v>1670</v>
      </c>
      <c r="HI215" s="2">
        <v>1619.5</v>
      </c>
      <c r="HJ215" s="2">
        <v>1557.5</v>
      </c>
      <c r="HK215" s="2">
        <v>1592.5</v>
      </c>
      <c r="HL215" s="2">
        <v>1556.5</v>
      </c>
      <c r="HM215" s="2">
        <v>1550.5</v>
      </c>
      <c r="HN215" s="2">
        <v>1558.5</v>
      </c>
      <c r="HO215" s="2">
        <v>1547</v>
      </c>
      <c r="HP215" s="2">
        <v>1531</v>
      </c>
      <c r="HQ215" s="2">
        <v>1536</v>
      </c>
      <c r="HR215" s="2">
        <v>1543</v>
      </c>
      <c r="HS215" s="2">
        <v>1541</v>
      </c>
      <c r="HT215" s="2">
        <v>1506.5</v>
      </c>
      <c r="HU215" s="2">
        <v>1512.5</v>
      </c>
      <c r="HV215" s="2">
        <v>1500</v>
      </c>
      <c r="HW215" s="2">
        <v>1479</v>
      </c>
      <c r="HX215" s="2">
        <v>1515</v>
      </c>
      <c r="HY215" s="2">
        <v>1533.5</v>
      </c>
      <c r="HZ215" s="2">
        <v>1536.5</v>
      </c>
      <c r="IA215" s="2">
        <v>1520</v>
      </c>
      <c r="IB215" s="2">
        <v>1537</v>
      </c>
      <c r="IC215" s="2">
        <v>1544.5</v>
      </c>
      <c r="ID215" s="2">
        <v>1524</v>
      </c>
      <c r="IE215" s="2">
        <v>1522.5</v>
      </c>
      <c r="IF215" s="2">
        <v>1524.5</v>
      </c>
      <c r="IG215" s="2">
        <v>1527</v>
      </c>
      <c r="IH215" s="2">
        <v>1523</v>
      </c>
      <c r="II215" s="2">
        <v>1528</v>
      </c>
      <c r="IJ215" s="2">
        <v>1556</v>
      </c>
      <c r="IK215" s="2">
        <v>1540.5</v>
      </c>
      <c r="IL215" s="2">
        <v>1526.5</v>
      </c>
      <c r="IM215" s="2">
        <v>1509</v>
      </c>
      <c r="IN215" s="2">
        <v>1511.5</v>
      </c>
      <c r="IO215" s="2">
        <v>1483.5</v>
      </c>
      <c r="IP215" s="2">
        <v>1454.5</v>
      </c>
      <c r="IQ215" s="2">
        <v>1475</v>
      </c>
      <c r="IR215" s="2">
        <v>1440.5</v>
      </c>
      <c r="IS215" s="2">
        <v>1484.5</v>
      </c>
      <c r="IT215" s="2">
        <v>1486.5</v>
      </c>
    </row>
    <row r="216" spans="1:254">
      <c r="A216" s="62" t="s">
        <v>423</v>
      </c>
      <c r="B216" s="4" t="s">
        <v>424</v>
      </c>
      <c r="C216" s="55">
        <v>13630</v>
      </c>
      <c r="D216" s="56">
        <v>-500</v>
      </c>
      <c r="E216" s="67">
        <v>14130</v>
      </c>
      <c r="F216" s="67">
        <v>15200</v>
      </c>
      <c r="G216" s="67">
        <v>14780</v>
      </c>
      <c r="H216" s="67">
        <v>13700</v>
      </c>
      <c r="I216" s="67">
        <v>13790</v>
      </c>
      <c r="J216" s="67">
        <v>12250</v>
      </c>
      <c r="K216" s="67">
        <v>11900</v>
      </c>
      <c r="L216" s="67">
        <v>13110</v>
      </c>
      <c r="M216" s="67">
        <v>14620</v>
      </c>
      <c r="N216" s="67">
        <v>14650</v>
      </c>
      <c r="O216" s="67">
        <v>15020</v>
      </c>
      <c r="P216" s="67">
        <v>14850</v>
      </c>
      <c r="Q216" s="67">
        <v>14570</v>
      </c>
      <c r="R216" s="67">
        <v>14040</v>
      </c>
      <c r="S216" s="67">
        <v>15040</v>
      </c>
      <c r="T216" s="67">
        <v>15730</v>
      </c>
      <c r="U216" s="67">
        <v>15120</v>
      </c>
      <c r="V216" s="67">
        <v>15070</v>
      </c>
      <c r="W216" s="67">
        <v>15590</v>
      </c>
      <c r="X216" s="67">
        <v>15280</v>
      </c>
      <c r="Y216" s="67">
        <v>14790</v>
      </c>
      <c r="Z216" s="67">
        <v>16000</v>
      </c>
      <c r="AA216" s="67">
        <v>17160</v>
      </c>
      <c r="AB216" s="67">
        <v>17000</v>
      </c>
      <c r="AC216" s="67">
        <v>17130</v>
      </c>
      <c r="AD216" s="67">
        <v>18550</v>
      </c>
      <c r="AE216" s="67">
        <v>18050</v>
      </c>
      <c r="AF216" s="67">
        <v>17750</v>
      </c>
      <c r="AG216" s="67">
        <v>18310</v>
      </c>
      <c r="AH216" s="67">
        <v>18930</v>
      </c>
      <c r="AI216" s="67">
        <v>18420</v>
      </c>
      <c r="AJ216" s="67">
        <v>18670</v>
      </c>
      <c r="AK216" s="67">
        <v>19450</v>
      </c>
      <c r="AL216" s="67">
        <v>17840</v>
      </c>
      <c r="AM216" s="67">
        <v>18240</v>
      </c>
      <c r="AN216" s="67">
        <v>16830</v>
      </c>
      <c r="AO216" s="67">
        <v>16230</v>
      </c>
      <c r="AP216" s="67">
        <v>16220</v>
      </c>
      <c r="AQ216" s="67">
        <v>14970</v>
      </c>
      <c r="AR216" s="67">
        <v>14440</v>
      </c>
      <c r="AS216" s="67">
        <v>14730</v>
      </c>
      <c r="AT216" s="67">
        <v>15410</v>
      </c>
      <c r="AU216" s="67">
        <v>15360</v>
      </c>
      <c r="AV216" s="67">
        <v>16200</v>
      </c>
      <c r="AW216" s="67">
        <v>15760</v>
      </c>
      <c r="AX216" s="67">
        <v>15700</v>
      </c>
      <c r="AY216" s="67">
        <v>15280</v>
      </c>
      <c r="AZ216" s="67">
        <v>15790</v>
      </c>
      <c r="BA216" s="67">
        <v>15850</v>
      </c>
      <c r="BB216" s="67">
        <v>16380</v>
      </c>
      <c r="BC216" s="67">
        <v>16620</v>
      </c>
      <c r="BD216" s="67">
        <v>17060</v>
      </c>
      <c r="BE216" s="67">
        <v>16830</v>
      </c>
      <c r="BF216" s="67">
        <v>16340</v>
      </c>
      <c r="BG216" s="67">
        <v>15820</v>
      </c>
      <c r="BH216" s="67">
        <v>15280</v>
      </c>
      <c r="BI216" s="67">
        <v>15840</v>
      </c>
      <c r="BJ216" s="67">
        <v>16540</v>
      </c>
      <c r="BK216" s="67">
        <v>16900</v>
      </c>
      <c r="BL216" s="67">
        <v>17330</v>
      </c>
      <c r="BM216" s="67">
        <v>18070</v>
      </c>
      <c r="BN216" s="67">
        <v>17720</v>
      </c>
      <c r="BO216" s="67">
        <v>17620</v>
      </c>
      <c r="BP216" s="67">
        <v>17280</v>
      </c>
      <c r="BQ216" s="67">
        <v>16900</v>
      </c>
      <c r="BR216" s="67">
        <v>15760</v>
      </c>
      <c r="BS216" s="67">
        <v>15380</v>
      </c>
      <c r="BT216" s="67">
        <v>14980</v>
      </c>
      <c r="BU216" s="67">
        <v>14770</v>
      </c>
      <c r="BV216" s="67">
        <v>13900</v>
      </c>
      <c r="BW216" s="67">
        <v>13720</v>
      </c>
      <c r="BX216" s="67">
        <v>13930</v>
      </c>
      <c r="BY216" s="67">
        <v>14100</v>
      </c>
      <c r="BZ216" s="67">
        <v>13950</v>
      </c>
      <c r="CA216" s="516">
        <v>13880</v>
      </c>
      <c r="CB216" s="516">
        <v>14310</v>
      </c>
      <c r="CC216" s="516">
        <v>13970</v>
      </c>
      <c r="CD216" s="516">
        <v>14380</v>
      </c>
      <c r="CE216" s="516">
        <v>14020</v>
      </c>
      <c r="CF216" s="516">
        <v>13950</v>
      </c>
      <c r="CG216" s="516">
        <v>13390</v>
      </c>
      <c r="CH216" s="516">
        <v>13730</v>
      </c>
      <c r="CI216" s="516">
        <v>12480</v>
      </c>
      <c r="CJ216" s="516">
        <v>12410</v>
      </c>
      <c r="CK216" s="516">
        <v>12000</v>
      </c>
      <c r="CL216" s="516">
        <v>11880</v>
      </c>
      <c r="CM216" s="516">
        <v>12340</v>
      </c>
      <c r="CN216" s="516">
        <v>11170</v>
      </c>
      <c r="CO216" s="516">
        <v>11530</v>
      </c>
      <c r="CP216" s="516">
        <v>12120</v>
      </c>
      <c r="CQ216" s="516">
        <v>12440</v>
      </c>
      <c r="CR216" s="516">
        <v>12610</v>
      </c>
      <c r="CS216" s="516">
        <v>11970</v>
      </c>
      <c r="CT216" s="516">
        <v>11610</v>
      </c>
      <c r="CU216" s="516">
        <v>12370</v>
      </c>
      <c r="CV216" s="516">
        <v>13130</v>
      </c>
      <c r="CW216" s="516">
        <v>12270</v>
      </c>
      <c r="CX216" s="516">
        <v>12350</v>
      </c>
      <c r="CY216" s="516">
        <v>12290</v>
      </c>
      <c r="CZ216" s="516">
        <v>12260</v>
      </c>
      <c r="DA216" s="2">
        <v>12640</v>
      </c>
      <c r="DB216" s="2">
        <v>12320</v>
      </c>
      <c r="DC216" s="2">
        <v>11620</v>
      </c>
      <c r="DD216" s="2">
        <v>12980</v>
      </c>
      <c r="DE216" s="2">
        <v>13160</v>
      </c>
      <c r="DF216" s="2">
        <v>12630</v>
      </c>
      <c r="DG216" s="2">
        <v>13710</v>
      </c>
      <c r="DH216" s="2">
        <v>14720</v>
      </c>
      <c r="DI216" s="2">
        <v>14600</v>
      </c>
      <c r="DJ216" s="2">
        <v>14660</v>
      </c>
      <c r="DK216" s="2">
        <v>14680</v>
      </c>
      <c r="DL216" s="2">
        <v>14860</v>
      </c>
      <c r="DM216" s="2">
        <v>14450</v>
      </c>
      <c r="DN216" s="2">
        <v>14650</v>
      </c>
      <c r="DO216" s="2">
        <v>14160</v>
      </c>
      <c r="DP216" s="2">
        <v>13830</v>
      </c>
      <c r="DQ216" s="2">
        <v>13500</v>
      </c>
      <c r="DR216" s="2">
        <v>13490</v>
      </c>
      <c r="DS216" s="2">
        <v>14020</v>
      </c>
      <c r="DT216" s="2">
        <v>13590</v>
      </c>
      <c r="DU216" s="2">
        <v>13210</v>
      </c>
      <c r="DV216" s="2">
        <v>12290</v>
      </c>
      <c r="DW216" s="2">
        <v>11970</v>
      </c>
      <c r="DX216" s="2">
        <v>11930</v>
      </c>
      <c r="DY216" s="2">
        <v>11690</v>
      </c>
      <c r="DZ216" s="2">
        <v>11350</v>
      </c>
      <c r="EA216" s="2">
        <v>11620</v>
      </c>
      <c r="EB216" s="2">
        <v>11620</v>
      </c>
      <c r="EC216" s="2">
        <v>11700</v>
      </c>
      <c r="ED216" s="2">
        <v>11780</v>
      </c>
      <c r="EE216" s="2">
        <v>11630</v>
      </c>
      <c r="EF216" s="2">
        <v>12060</v>
      </c>
      <c r="EG216" s="2">
        <v>11960</v>
      </c>
      <c r="EH216" s="2">
        <v>11680</v>
      </c>
      <c r="EI216" s="2">
        <v>11640</v>
      </c>
      <c r="EJ216" s="2">
        <v>11810</v>
      </c>
      <c r="EK216" s="2">
        <v>11810</v>
      </c>
      <c r="EL216" s="2">
        <v>11600</v>
      </c>
      <c r="EM216" s="2">
        <v>11550</v>
      </c>
      <c r="EN216" s="2">
        <v>11240</v>
      </c>
      <c r="EO216" s="2">
        <v>10820</v>
      </c>
      <c r="EP216" s="2">
        <v>10750</v>
      </c>
      <c r="EQ216" s="2">
        <v>10900</v>
      </c>
      <c r="ER216" s="2">
        <v>10540</v>
      </c>
      <c r="ES216" s="2">
        <v>10660</v>
      </c>
      <c r="ET216" s="2">
        <v>9990</v>
      </c>
      <c r="EU216" s="2">
        <v>10150</v>
      </c>
      <c r="EV216" s="2">
        <v>10100</v>
      </c>
      <c r="EW216" s="2">
        <v>10200</v>
      </c>
      <c r="EX216" s="2">
        <v>10060</v>
      </c>
      <c r="EY216" s="2">
        <v>10120</v>
      </c>
      <c r="EZ216" s="2">
        <v>10120</v>
      </c>
      <c r="FA216" s="2">
        <v>9600</v>
      </c>
      <c r="FB216" s="2">
        <v>9290</v>
      </c>
      <c r="FC216" s="2">
        <v>9610</v>
      </c>
      <c r="FD216" s="2">
        <v>9390</v>
      </c>
      <c r="FE216" s="2">
        <v>9580</v>
      </c>
      <c r="FF216" s="2">
        <v>9720</v>
      </c>
      <c r="FG216" s="2">
        <v>9550</v>
      </c>
      <c r="FH216" s="2">
        <v>9800</v>
      </c>
      <c r="FI216" s="2">
        <v>9880</v>
      </c>
      <c r="FJ216" s="2">
        <v>9890</v>
      </c>
      <c r="FK216" s="2">
        <v>9490</v>
      </c>
      <c r="FL216" s="2">
        <v>9280</v>
      </c>
      <c r="FM216" s="2">
        <v>9040</v>
      </c>
      <c r="FN216" s="2">
        <v>8660</v>
      </c>
      <c r="FO216" s="2">
        <v>8630</v>
      </c>
      <c r="FP216" s="2">
        <v>8720</v>
      </c>
      <c r="FQ216" s="2">
        <v>8630</v>
      </c>
      <c r="FR216" s="2">
        <v>8640</v>
      </c>
      <c r="FS216" s="2">
        <v>8540</v>
      </c>
      <c r="FT216" s="2">
        <v>8400</v>
      </c>
      <c r="FU216" s="2">
        <v>8720</v>
      </c>
      <c r="FV216" s="2">
        <v>8590</v>
      </c>
      <c r="FW216" s="2">
        <v>8660</v>
      </c>
      <c r="FX216" s="2">
        <v>9220</v>
      </c>
      <c r="FY216" s="2">
        <v>9010</v>
      </c>
      <c r="FZ216" s="2">
        <v>9510</v>
      </c>
      <c r="GA216" s="2">
        <v>9480</v>
      </c>
      <c r="GB216" s="2">
        <v>9550</v>
      </c>
      <c r="GC216" s="2">
        <v>9810</v>
      </c>
      <c r="GD216" s="2">
        <v>9730</v>
      </c>
      <c r="GE216" s="2">
        <v>10390</v>
      </c>
      <c r="GF216" s="2">
        <v>10030</v>
      </c>
      <c r="GG216" s="2">
        <v>10320</v>
      </c>
      <c r="GH216" s="2">
        <v>10130</v>
      </c>
      <c r="GI216" s="2">
        <v>9960</v>
      </c>
      <c r="GJ216" s="2">
        <v>9680</v>
      </c>
      <c r="GK216" s="2">
        <v>9690</v>
      </c>
      <c r="GL216" s="2">
        <v>9960</v>
      </c>
      <c r="GM216" s="2">
        <v>9680</v>
      </c>
      <c r="GN216" s="2">
        <v>9490</v>
      </c>
      <c r="GO216" s="2">
        <v>9610</v>
      </c>
      <c r="GP216" s="2">
        <v>9530</v>
      </c>
      <c r="GQ216" s="2">
        <v>9650</v>
      </c>
      <c r="GR216" s="2">
        <v>9310</v>
      </c>
      <c r="GS216" s="2">
        <v>9480</v>
      </c>
      <c r="GT216" s="2">
        <v>9440</v>
      </c>
      <c r="GU216" s="2">
        <v>8980</v>
      </c>
      <c r="GV216" s="2">
        <v>9380</v>
      </c>
      <c r="GW216" s="2">
        <v>9480</v>
      </c>
      <c r="GX216" s="2">
        <v>8980</v>
      </c>
      <c r="GY216" s="2">
        <v>8640</v>
      </c>
      <c r="GZ216" s="2">
        <v>8520</v>
      </c>
      <c r="HA216" s="2">
        <v>8210</v>
      </c>
      <c r="HB216" s="2">
        <v>8390</v>
      </c>
      <c r="HC216" s="2">
        <v>7980</v>
      </c>
      <c r="HD216" s="2">
        <v>8230</v>
      </c>
      <c r="HE216" s="2">
        <v>8160</v>
      </c>
      <c r="HF216" s="2">
        <v>8280</v>
      </c>
      <c r="HG216" s="2">
        <v>8460</v>
      </c>
      <c r="HH216" s="2">
        <v>8420</v>
      </c>
      <c r="HI216" s="2">
        <v>8350</v>
      </c>
      <c r="HJ216" s="2">
        <v>8300</v>
      </c>
      <c r="HK216" s="2">
        <v>8330</v>
      </c>
      <c r="HL216" s="2">
        <v>8090</v>
      </c>
      <c r="HM216" s="2">
        <v>8400</v>
      </c>
      <c r="HN216" s="2">
        <v>8210</v>
      </c>
      <c r="HO216" s="2">
        <v>8100</v>
      </c>
      <c r="HP216" s="2">
        <v>7930</v>
      </c>
      <c r="HQ216" s="2">
        <v>7830</v>
      </c>
      <c r="HR216" s="2">
        <v>7920</v>
      </c>
      <c r="HS216" s="2">
        <v>7720</v>
      </c>
      <c r="HT216" s="2">
        <v>7620</v>
      </c>
      <c r="HU216" s="2">
        <v>7740</v>
      </c>
      <c r="HV216" s="2">
        <v>7770</v>
      </c>
      <c r="HW216" s="2">
        <v>7750</v>
      </c>
      <c r="HX216" s="2">
        <v>7860</v>
      </c>
      <c r="HY216" s="2">
        <v>7840</v>
      </c>
      <c r="HZ216" s="2">
        <v>7800</v>
      </c>
      <c r="IA216" s="2">
        <v>7800</v>
      </c>
      <c r="IB216" s="2">
        <v>7910</v>
      </c>
      <c r="IC216" s="2">
        <v>7880</v>
      </c>
      <c r="ID216" s="2">
        <v>7910</v>
      </c>
      <c r="IE216" s="2">
        <v>7950</v>
      </c>
      <c r="IF216" s="2">
        <v>8120</v>
      </c>
      <c r="IG216" s="2">
        <v>8100</v>
      </c>
      <c r="IH216" s="2">
        <v>8220</v>
      </c>
      <c r="II216" s="2">
        <v>8180</v>
      </c>
      <c r="IJ216" s="2">
        <v>8260</v>
      </c>
      <c r="IK216" s="2">
        <v>8140</v>
      </c>
      <c r="IL216" s="2">
        <v>8070</v>
      </c>
      <c r="IM216" s="2">
        <v>8090</v>
      </c>
      <c r="IN216" s="2">
        <v>7970</v>
      </c>
      <c r="IO216" s="2">
        <v>6970</v>
      </c>
      <c r="IP216" s="2">
        <v>6890</v>
      </c>
      <c r="IQ216" s="2">
        <v>7060</v>
      </c>
      <c r="IR216" s="2">
        <v>7230</v>
      </c>
      <c r="IS216" s="2">
        <v>7050</v>
      </c>
      <c r="IT216" s="2">
        <v>6990</v>
      </c>
    </row>
    <row r="217" spans="1:254">
      <c r="A217" s="62" t="s">
        <v>425</v>
      </c>
      <c r="B217" s="4" t="s">
        <v>426</v>
      </c>
      <c r="C217" s="55">
        <v>2686</v>
      </c>
      <c r="D217" s="56">
        <v>-18</v>
      </c>
      <c r="E217" s="67">
        <v>2704</v>
      </c>
      <c r="F217" s="67">
        <v>2699</v>
      </c>
      <c r="G217" s="67">
        <v>2730</v>
      </c>
      <c r="H217" s="67">
        <v>2622</v>
      </c>
      <c r="I217" s="67">
        <v>2529</v>
      </c>
      <c r="J217" s="67">
        <v>2475</v>
      </c>
      <c r="K217" s="67">
        <v>2648</v>
      </c>
      <c r="L217" s="67">
        <v>2634</v>
      </c>
      <c r="M217" s="67">
        <v>2783</v>
      </c>
      <c r="N217" s="67">
        <v>2800</v>
      </c>
      <c r="O217" s="67">
        <v>2695</v>
      </c>
      <c r="P217" s="67">
        <v>2641</v>
      </c>
      <c r="Q217" s="67">
        <v>2734</v>
      </c>
      <c r="R217" s="67">
        <v>2835</v>
      </c>
      <c r="S217" s="67">
        <v>2747</v>
      </c>
      <c r="T217" s="67">
        <v>2802</v>
      </c>
      <c r="U217" s="67">
        <v>2302</v>
      </c>
      <c r="V217" s="67">
        <v>2179</v>
      </c>
      <c r="W217" s="67">
        <v>2151</v>
      </c>
      <c r="X217" s="67">
        <v>2274</v>
      </c>
      <c r="Y217" s="67">
        <v>2237</v>
      </c>
      <c r="Z217" s="67">
        <v>2275</v>
      </c>
      <c r="AA217" s="67">
        <v>2321</v>
      </c>
      <c r="AB217" s="67">
        <v>2389</v>
      </c>
      <c r="AC217" s="67">
        <v>2346</v>
      </c>
      <c r="AD217" s="67">
        <v>2406</v>
      </c>
      <c r="AE217" s="67">
        <v>2383</v>
      </c>
      <c r="AF217" s="67">
        <v>2427</v>
      </c>
      <c r="AG217" s="67">
        <v>2345</v>
      </c>
      <c r="AH217" s="67">
        <v>2291</v>
      </c>
      <c r="AI217" s="67">
        <v>2345</v>
      </c>
      <c r="AJ217" s="67">
        <v>2400</v>
      </c>
      <c r="AK217" s="67">
        <v>2250</v>
      </c>
      <c r="AL217" s="67">
        <v>2216</v>
      </c>
      <c r="AM217" s="67">
        <v>2308</v>
      </c>
      <c r="AN217" s="67">
        <v>2310</v>
      </c>
      <c r="AO217" s="67">
        <v>2256</v>
      </c>
      <c r="AP217" s="67">
        <v>2280</v>
      </c>
      <c r="AQ217" s="67">
        <v>2313</v>
      </c>
      <c r="AR217" s="67">
        <v>2305</v>
      </c>
      <c r="AS217" s="67">
        <v>2297</v>
      </c>
      <c r="AT217" s="67">
        <v>2413</v>
      </c>
      <c r="AU217" s="67">
        <v>2450</v>
      </c>
      <c r="AV217" s="67">
        <v>2478</v>
      </c>
      <c r="AW217" s="67">
        <v>2436</v>
      </c>
      <c r="AX217" s="67">
        <v>2578</v>
      </c>
      <c r="AY217" s="67">
        <v>2489</v>
      </c>
      <c r="AZ217" s="67">
        <v>2600</v>
      </c>
      <c r="BA217" s="67">
        <v>2695</v>
      </c>
      <c r="BB217" s="67">
        <v>2936</v>
      </c>
      <c r="BC217" s="67">
        <v>3115</v>
      </c>
      <c r="BD217" s="67">
        <v>2974</v>
      </c>
      <c r="BE217" s="67">
        <v>2991</v>
      </c>
      <c r="BF217" s="67">
        <v>2891</v>
      </c>
      <c r="BG217" s="67">
        <v>2923</v>
      </c>
      <c r="BH217" s="67">
        <v>3085</v>
      </c>
      <c r="BI217" s="67">
        <v>3040</v>
      </c>
      <c r="BJ217" s="67">
        <v>2980</v>
      </c>
      <c r="BK217" s="67">
        <v>3005</v>
      </c>
      <c r="BL217" s="67">
        <v>3070</v>
      </c>
      <c r="BM217" s="67">
        <v>3015</v>
      </c>
      <c r="BN217" s="67">
        <v>2950</v>
      </c>
      <c r="BO217" s="67">
        <v>3115</v>
      </c>
      <c r="BP217" s="67">
        <v>2980</v>
      </c>
      <c r="BQ217" s="67">
        <v>2860</v>
      </c>
      <c r="BR217" s="67">
        <v>2884</v>
      </c>
      <c r="BS217" s="67">
        <v>2877</v>
      </c>
      <c r="BT217" s="67">
        <v>2756</v>
      </c>
      <c r="BU217" s="67">
        <v>2637</v>
      </c>
      <c r="BV217" s="67">
        <v>2548</v>
      </c>
      <c r="BW217" s="67">
        <v>2356</v>
      </c>
      <c r="BX217" s="67">
        <v>2270</v>
      </c>
      <c r="BY217" s="67">
        <v>2288</v>
      </c>
      <c r="BZ217" s="67">
        <v>2279</v>
      </c>
      <c r="CA217" s="516">
        <v>2239</v>
      </c>
      <c r="CB217" s="516">
        <v>2320</v>
      </c>
      <c r="CC217" s="516">
        <v>2122</v>
      </c>
      <c r="CD217" s="516">
        <v>1947</v>
      </c>
      <c r="CE217" s="516">
        <v>1855</v>
      </c>
      <c r="CF217" s="516">
        <v>1848</v>
      </c>
      <c r="CG217" s="516">
        <v>1824</v>
      </c>
      <c r="CH217" s="516">
        <v>1838</v>
      </c>
      <c r="CI217" s="516">
        <v>1831</v>
      </c>
      <c r="CJ217" s="516">
        <v>1900</v>
      </c>
      <c r="CK217" s="516">
        <v>1896</v>
      </c>
      <c r="CL217" s="516">
        <v>1834</v>
      </c>
      <c r="CM217" s="516">
        <v>1830</v>
      </c>
      <c r="CN217" s="516">
        <v>1755</v>
      </c>
      <c r="CO217" s="516">
        <v>1792</v>
      </c>
      <c r="CP217" s="516">
        <v>1716</v>
      </c>
      <c r="CQ217" s="516">
        <v>1716</v>
      </c>
      <c r="CR217" s="516">
        <v>1800</v>
      </c>
      <c r="CS217" s="516">
        <v>1723</v>
      </c>
      <c r="CT217" s="516">
        <v>1670</v>
      </c>
      <c r="CU217" s="516">
        <v>1750</v>
      </c>
      <c r="CV217" s="516">
        <v>1851</v>
      </c>
      <c r="CW217" s="516">
        <v>1845</v>
      </c>
      <c r="CX217" s="516">
        <v>1927</v>
      </c>
      <c r="CY217" s="516">
        <v>1871</v>
      </c>
      <c r="CZ217" s="516">
        <v>1710</v>
      </c>
      <c r="DA217" s="2">
        <v>1693</v>
      </c>
      <c r="DB217" s="2">
        <v>1631</v>
      </c>
      <c r="DC217" s="2">
        <v>1580</v>
      </c>
      <c r="DD217" s="2">
        <v>1625</v>
      </c>
      <c r="DE217" s="2">
        <v>1621</v>
      </c>
      <c r="DF217" s="2">
        <v>1575</v>
      </c>
      <c r="DG217" s="2">
        <v>1667</v>
      </c>
      <c r="DH217" s="2">
        <v>1761</v>
      </c>
      <c r="DI217" s="2">
        <v>1739</v>
      </c>
      <c r="DJ217" s="2">
        <v>1675</v>
      </c>
      <c r="DK217" s="2">
        <v>1673</v>
      </c>
      <c r="DL217" s="2">
        <v>1690</v>
      </c>
      <c r="DM217" s="2">
        <v>1692</v>
      </c>
      <c r="DN217" s="2">
        <v>1741</v>
      </c>
      <c r="DO217" s="2">
        <v>1760</v>
      </c>
      <c r="DP217" s="2">
        <v>1759</v>
      </c>
      <c r="DQ217" s="2">
        <v>1704</v>
      </c>
      <c r="DR217" s="2">
        <v>1677</v>
      </c>
      <c r="DS217" s="2">
        <v>1721</v>
      </c>
      <c r="DT217" s="2">
        <v>1647</v>
      </c>
      <c r="DU217" s="2">
        <v>1621</v>
      </c>
      <c r="DV217" s="2">
        <v>1619</v>
      </c>
      <c r="DW217" s="2">
        <v>1623</v>
      </c>
      <c r="DX217" s="2">
        <v>1602</v>
      </c>
      <c r="DY217" s="2">
        <v>1618</v>
      </c>
      <c r="DZ217" s="2">
        <v>1564</v>
      </c>
      <c r="EA217" s="2">
        <v>1591</v>
      </c>
      <c r="EB217" s="2">
        <v>1595</v>
      </c>
      <c r="EC217" s="2">
        <v>1590</v>
      </c>
      <c r="ED217" s="2">
        <v>1632</v>
      </c>
      <c r="EE217" s="2">
        <v>1608</v>
      </c>
      <c r="EF217" s="2">
        <v>1645</v>
      </c>
      <c r="EG217" s="2">
        <v>1628</v>
      </c>
      <c r="EH217" s="2">
        <v>1648</v>
      </c>
      <c r="EI217" s="2">
        <v>1616</v>
      </c>
      <c r="EJ217" s="2">
        <v>1614</v>
      </c>
      <c r="EK217" s="2">
        <v>1559</v>
      </c>
      <c r="EL217" s="2">
        <v>1573</v>
      </c>
      <c r="EM217" s="2">
        <v>1531</v>
      </c>
      <c r="EN217" s="2">
        <v>1500</v>
      </c>
      <c r="EO217" s="2">
        <v>1515</v>
      </c>
      <c r="EP217" s="2">
        <v>1514</v>
      </c>
      <c r="EQ217" s="2">
        <v>1554</v>
      </c>
      <c r="ER217" s="2">
        <v>1559</v>
      </c>
      <c r="ES217" s="2">
        <v>1575</v>
      </c>
      <c r="ET217" s="2">
        <v>1528</v>
      </c>
      <c r="EU217" s="2">
        <v>1561</v>
      </c>
      <c r="EV217" s="2">
        <v>1538</v>
      </c>
      <c r="EW217" s="2">
        <v>1526</v>
      </c>
      <c r="EX217" s="2">
        <v>1532</v>
      </c>
      <c r="EY217" s="2">
        <v>1459</v>
      </c>
      <c r="EZ217" s="2">
        <v>1450</v>
      </c>
      <c r="FA217" s="2">
        <v>1394</v>
      </c>
      <c r="FB217" s="2">
        <v>1362</v>
      </c>
      <c r="FC217" s="2">
        <v>1335</v>
      </c>
      <c r="FD217" s="2">
        <v>1347</v>
      </c>
      <c r="FE217" s="2">
        <v>1385</v>
      </c>
      <c r="FF217" s="2">
        <v>1387</v>
      </c>
      <c r="FG217" s="2">
        <v>1394</v>
      </c>
      <c r="FH217" s="2">
        <v>1404</v>
      </c>
      <c r="FI217" s="2">
        <v>1415</v>
      </c>
      <c r="FJ217" s="2">
        <v>1400</v>
      </c>
      <c r="FK217" s="2">
        <v>1397</v>
      </c>
      <c r="FL217" s="2">
        <v>1406</v>
      </c>
      <c r="FM217" s="2">
        <v>1415</v>
      </c>
      <c r="FN217" s="2">
        <v>1426</v>
      </c>
      <c r="FO217" s="2">
        <v>1474</v>
      </c>
      <c r="FP217" s="2">
        <v>1529</v>
      </c>
      <c r="FQ217" s="2">
        <v>1471</v>
      </c>
      <c r="FR217" s="2">
        <v>1500</v>
      </c>
      <c r="FS217" s="2">
        <v>1459</v>
      </c>
      <c r="FT217" s="2">
        <v>1385</v>
      </c>
      <c r="FU217" s="2">
        <v>1334</v>
      </c>
      <c r="FV217" s="2">
        <v>1392</v>
      </c>
      <c r="FW217" s="2">
        <v>1408</v>
      </c>
      <c r="FX217" s="2">
        <v>1485</v>
      </c>
      <c r="FY217" s="2">
        <v>1490</v>
      </c>
      <c r="FZ217" s="2">
        <v>1479</v>
      </c>
      <c r="GA217" s="2">
        <v>1479</v>
      </c>
      <c r="GB217" s="2">
        <v>1505</v>
      </c>
      <c r="GC217" s="2">
        <v>1518</v>
      </c>
      <c r="GD217" s="2">
        <v>1519</v>
      </c>
      <c r="GE217" s="2">
        <v>1484</v>
      </c>
      <c r="GF217" s="2">
        <v>1454</v>
      </c>
      <c r="GG217" s="2">
        <v>1474</v>
      </c>
      <c r="GH217" s="2">
        <v>1477</v>
      </c>
      <c r="GI217" s="2">
        <v>1478</v>
      </c>
      <c r="GJ217" s="2">
        <v>1535</v>
      </c>
      <c r="GK217" s="2">
        <v>1584</v>
      </c>
      <c r="GL217" s="2">
        <v>1620</v>
      </c>
      <c r="GM217" s="2">
        <v>1667</v>
      </c>
      <c r="GN217" s="2">
        <v>1613</v>
      </c>
      <c r="GO217" s="2">
        <v>1628</v>
      </c>
      <c r="GP217" s="2">
        <v>1713</v>
      </c>
      <c r="GQ217" s="2">
        <v>1715</v>
      </c>
      <c r="GR217" s="2">
        <v>1707</v>
      </c>
      <c r="GS217" s="2">
        <v>1797</v>
      </c>
      <c r="GT217" s="2">
        <v>1776</v>
      </c>
      <c r="GU217" s="2">
        <v>1870</v>
      </c>
      <c r="GV217" s="2">
        <v>1871</v>
      </c>
      <c r="GW217" s="2">
        <v>1864</v>
      </c>
      <c r="GX217" s="2">
        <v>1868</v>
      </c>
      <c r="GY217" s="2">
        <v>1825</v>
      </c>
      <c r="GZ217" s="2">
        <v>1781</v>
      </c>
      <c r="HA217" s="2">
        <v>1993</v>
      </c>
      <c r="HB217" s="2">
        <v>1891</v>
      </c>
      <c r="HC217" s="2">
        <v>1852</v>
      </c>
      <c r="HD217" s="2">
        <v>1959</v>
      </c>
      <c r="HE217" s="2">
        <v>1910</v>
      </c>
      <c r="HF217" s="2">
        <v>1961</v>
      </c>
      <c r="HG217" s="2">
        <v>1933</v>
      </c>
      <c r="HH217" s="2">
        <v>1820</v>
      </c>
      <c r="HI217" s="2">
        <v>1772</v>
      </c>
      <c r="HJ217" s="2">
        <v>1782</v>
      </c>
      <c r="HK217" s="2">
        <v>1783</v>
      </c>
      <c r="HL217" s="2">
        <v>1795</v>
      </c>
      <c r="HM217" s="2">
        <v>1875</v>
      </c>
      <c r="HN217" s="2">
        <v>1810</v>
      </c>
      <c r="HO217" s="2">
        <v>1787</v>
      </c>
      <c r="HP217" s="2">
        <v>1826</v>
      </c>
      <c r="HQ217" s="2">
        <v>1845</v>
      </c>
      <c r="HR217" s="2">
        <v>1918</v>
      </c>
      <c r="HS217" s="2">
        <v>1866</v>
      </c>
      <c r="HT217" s="2">
        <v>1793</v>
      </c>
      <c r="HU217" s="2">
        <v>1663</v>
      </c>
      <c r="HV217" s="2">
        <v>1689</v>
      </c>
      <c r="HW217" s="2">
        <v>1661</v>
      </c>
      <c r="HX217" s="2">
        <v>1620</v>
      </c>
      <c r="HY217" s="2">
        <v>1621</v>
      </c>
      <c r="HZ217" s="2">
        <v>1687</v>
      </c>
      <c r="IA217" s="2">
        <v>1665</v>
      </c>
      <c r="IB217" s="2">
        <v>1704</v>
      </c>
      <c r="IC217" s="2">
        <v>1720</v>
      </c>
      <c r="ID217" s="2">
        <v>1697</v>
      </c>
      <c r="IE217" s="2">
        <v>1708</v>
      </c>
      <c r="IF217" s="2">
        <v>1718</v>
      </c>
      <c r="IG217" s="2">
        <v>1689</v>
      </c>
      <c r="IH217" s="2">
        <v>1664</v>
      </c>
      <c r="II217" s="2">
        <v>1630</v>
      </c>
      <c r="IJ217" s="2">
        <v>1643</v>
      </c>
      <c r="IK217" s="2">
        <v>1674</v>
      </c>
      <c r="IL217" s="2">
        <v>1652</v>
      </c>
      <c r="IM217" s="2">
        <v>1648</v>
      </c>
      <c r="IN217" s="2">
        <v>1615</v>
      </c>
      <c r="IO217" s="2">
        <v>1545</v>
      </c>
      <c r="IP217" s="2">
        <v>1541</v>
      </c>
      <c r="IQ217" s="2">
        <v>1511</v>
      </c>
      <c r="IR217" s="2">
        <v>1513</v>
      </c>
      <c r="IS217" s="2">
        <v>1525</v>
      </c>
      <c r="IT217" s="2">
        <v>1560</v>
      </c>
    </row>
    <row r="218" spans="1:254">
      <c r="A218" s="62" t="s">
        <v>427</v>
      </c>
      <c r="B218" s="4" t="s">
        <v>428</v>
      </c>
      <c r="C218" s="55">
        <v>46660</v>
      </c>
      <c r="D218" s="56">
        <v>-2080</v>
      </c>
      <c r="E218" s="67">
        <v>48740</v>
      </c>
      <c r="F218" s="67">
        <v>54300</v>
      </c>
      <c r="G218" s="67">
        <v>52090</v>
      </c>
      <c r="H218" s="67">
        <v>49160</v>
      </c>
      <c r="I218" s="67">
        <v>46500</v>
      </c>
      <c r="J218" s="67">
        <v>39500</v>
      </c>
      <c r="K218" s="67">
        <v>38380</v>
      </c>
      <c r="L218" s="67">
        <v>44550</v>
      </c>
      <c r="M218" s="67">
        <v>54550</v>
      </c>
      <c r="N218" s="67">
        <v>56010</v>
      </c>
      <c r="O218" s="67">
        <v>61880</v>
      </c>
      <c r="P218" s="67">
        <v>64270</v>
      </c>
      <c r="Q218" s="67">
        <v>61060</v>
      </c>
      <c r="R218" s="67">
        <v>52110</v>
      </c>
      <c r="S218" s="67">
        <v>62110</v>
      </c>
      <c r="T218" s="67">
        <v>73100</v>
      </c>
      <c r="U218" s="67">
        <v>69100</v>
      </c>
      <c r="V218" s="67">
        <v>67100</v>
      </c>
      <c r="W218" s="67">
        <v>77000</v>
      </c>
      <c r="X218" s="67">
        <v>77860</v>
      </c>
      <c r="Y218" s="67">
        <v>71870</v>
      </c>
      <c r="Z218" s="67">
        <v>72400</v>
      </c>
      <c r="AA218" s="67">
        <v>81590</v>
      </c>
      <c r="AB218" s="67">
        <v>83300</v>
      </c>
      <c r="AC218" s="67">
        <v>76260</v>
      </c>
      <c r="AD218" s="67">
        <v>88130</v>
      </c>
      <c r="AE218" s="67">
        <v>89680</v>
      </c>
      <c r="AF218" s="67">
        <v>88450</v>
      </c>
      <c r="AG218" s="67">
        <v>92180</v>
      </c>
      <c r="AH218" s="67">
        <v>103850</v>
      </c>
      <c r="AI218" s="67">
        <v>92500</v>
      </c>
      <c r="AJ218" s="67">
        <v>92290</v>
      </c>
      <c r="AK218" s="67">
        <v>108700</v>
      </c>
      <c r="AL218" s="67">
        <v>108600</v>
      </c>
      <c r="AM218" s="67">
        <v>96900</v>
      </c>
      <c r="AN218" s="67">
        <v>96000</v>
      </c>
      <c r="AO218" s="67">
        <v>94720</v>
      </c>
      <c r="AP218" s="67">
        <v>90910</v>
      </c>
      <c r="AQ218" s="67">
        <v>81200</v>
      </c>
      <c r="AR218" s="67">
        <v>75440</v>
      </c>
      <c r="AS218" s="67">
        <v>70500</v>
      </c>
      <c r="AT218" s="67">
        <v>76450</v>
      </c>
      <c r="AU218" s="67">
        <v>71880</v>
      </c>
      <c r="AV218" s="67">
        <v>78140</v>
      </c>
      <c r="AW218" s="67">
        <v>76920</v>
      </c>
      <c r="AX218" s="67">
        <v>78080</v>
      </c>
      <c r="AY218" s="67">
        <v>77540</v>
      </c>
      <c r="AZ218" s="67">
        <v>72500</v>
      </c>
      <c r="BA218" s="67">
        <v>65850</v>
      </c>
      <c r="BB218" s="67">
        <v>61280</v>
      </c>
      <c r="BC218" s="67">
        <v>60550</v>
      </c>
      <c r="BD218" s="67">
        <v>62460</v>
      </c>
      <c r="BE218" s="67">
        <v>65450</v>
      </c>
      <c r="BF218" s="67">
        <v>57400</v>
      </c>
      <c r="BG218" s="67">
        <v>55340</v>
      </c>
      <c r="BH218" s="67">
        <v>51290</v>
      </c>
      <c r="BI218" s="67">
        <v>49770</v>
      </c>
      <c r="BJ218" s="67">
        <v>51450</v>
      </c>
      <c r="BK218" s="67">
        <v>44450</v>
      </c>
      <c r="BL218" s="67">
        <v>48460</v>
      </c>
      <c r="BM218" s="67">
        <v>50500</v>
      </c>
      <c r="BN218" s="67">
        <v>46100</v>
      </c>
      <c r="BO218" s="67">
        <v>45940</v>
      </c>
      <c r="BP218" s="67">
        <v>44490</v>
      </c>
      <c r="BQ218" s="67">
        <v>43410</v>
      </c>
      <c r="BR218" s="67">
        <v>36410</v>
      </c>
      <c r="BS218" s="67">
        <v>37560</v>
      </c>
      <c r="BT218" s="67">
        <v>36320</v>
      </c>
      <c r="BU218" s="67">
        <v>35470</v>
      </c>
      <c r="BV218" s="67">
        <v>34580</v>
      </c>
      <c r="BW218" s="67">
        <v>35380</v>
      </c>
      <c r="BX218" s="67">
        <v>34800</v>
      </c>
      <c r="BY218" s="67">
        <v>32740</v>
      </c>
      <c r="BZ218" s="67">
        <v>30510</v>
      </c>
      <c r="CA218" s="516">
        <v>30530</v>
      </c>
      <c r="CB218" s="516">
        <v>33870</v>
      </c>
      <c r="CC218" s="516">
        <v>32410</v>
      </c>
      <c r="CD218" s="516">
        <v>35000</v>
      </c>
      <c r="CE218" s="516">
        <v>31270</v>
      </c>
      <c r="CF218" s="516">
        <v>30140</v>
      </c>
      <c r="CG218" s="516">
        <v>27700</v>
      </c>
      <c r="CH218" s="516">
        <v>27600</v>
      </c>
      <c r="CI218" s="516">
        <v>23270</v>
      </c>
      <c r="CJ218" s="516">
        <v>22800</v>
      </c>
      <c r="CK218" s="516">
        <v>21850</v>
      </c>
      <c r="CL218" s="516">
        <v>21095</v>
      </c>
      <c r="CM218" s="516">
        <v>21800</v>
      </c>
      <c r="CN218" s="516">
        <v>19080</v>
      </c>
      <c r="CO218" s="516">
        <v>20020</v>
      </c>
      <c r="CP218" s="516">
        <v>20270</v>
      </c>
      <c r="CQ218" s="516">
        <v>21165</v>
      </c>
      <c r="CR218" s="516">
        <v>22445</v>
      </c>
      <c r="CS218" s="516">
        <v>21100</v>
      </c>
      <c r="CT218" s="516">
        <v>21465</v>
      </c>
      <c r="CU218" s="516">
        <v>22360</v>
      </c>
      <c r="CV218" s="516">
        <v>23390</v>
      </c>
      <c r="CW218" s="516">
        <v>21610</v>
      </c>
      <c r="CX218" s="516">
        <v>22615</v>
      </c>
      <c r="CY218" s="516">
        <v>21065</v>
      </c>
      <c r="CZ218" s="516">
        <v>21245</v>
      </c>
      <c r="DA218" s="2">
        <v>21380</v>
      </c>
      <c r="DB218" s="2">
        <v>19570</v>
      </c>
      <c r="DC218" s="2">
        <v>18030</v>
      </c>
      <c r="DD218" s="2">
        <v>19975</v>
      </c>
      <c r="DE218" s="2">
        <v>20300</v>
      </c>
      <c r="DF218" s="2">
        <v>19245</v>
      </c>
      <c r="DG218" s="2">
        <v>20200</v>
      </c>
      <c r="DH218" s="2">
        <v>21515</v>
      </c>
      <c r="DI218" s="2">
        <v>21210</v>
      </c>
      <c r="DJ218" s="2">
        <v>21240</v>
      </c>
      <c r="DK218" s="2">
        <v>21465</v>
      </c>
      <c r="DL218" s="2">
        <v>22270</v>
      </c>
      <c r="DM218" s="2">
        <v>20560</v>
      </c>
      <c r="DN218" s="2">
        <v>21250</v>
      </c>
      <c r="DO218" s="2">
        <v>21420</v>
      </c>
      <c r="DP218" s="2">
        <v>22370</v>
      </c>
      <c r="DQ218" s="2">
        <v>22300</v>
      </c>
      <c r="DR218" s="2">
        <v>22845</v>
      </c>
      <c r="DS218" s="2">
        <v>21175</v>
      </c>
      <c r="DT218" s="2">
        <v>18845</v>
      </c>
      <c r="DU218" s="2">
        <v>18900</v>
      </c>
      <c r="DV218" s="2">
        <v>19095</v>
      </c>
      <c r="DW218" s="2">
        <v>19530</v>
      </c>
      <c r="DX218" s="2">
        <v>20900</v>
      </c>
      <c r="DY218" s="2">
        <v>20785</v>
      </c>
      <c r="DZ218" s="2">
        <v>18360</v>
      </c>
      <c r="EA218" s="2">
        <v>21360</v>
      </c>
      <c r="EB218" s="2">
        <v>19245</v>
      </c>
      <c r="EC218" s="2">
        <v>18945</v>
      </c>
      <c r="ED218" s="2">
        <v>18450</v>
      </c>
      <c r="EE218" s="2">
        <v>17450</v>
      </c>
      <c r="EF218" s="2">
        <v>17335</v>
      </c>
      <c r="EG218" s="2">
        <v>17910</v>
      </c>
      <c r="EH218" s="2">
        <v>16500</v>
      </c>
      <c r="EI218" s="2">
        <v>15205</v>
      </c>
      <c r="EJ218" s="2">
        <v>15210</v>
      </c>
      <c r="EK218" s="2">
        <v>14750</v>
      </c>
      <c r="EL218" s="2">
        <v>13630</v>
      </c>
      <c r="EM218" s="2">
        <v>13280</v>
      </c>
      <c r="EN218" s="2">
        <v>13685</v>
      </c>
      <c r="EO218" s="2">
        <v>12690</v>
      </c>
      <c r="EP218" s="2">
        <v>13000</v>
      </c>
      <c r="EQ218" s="2">
        <v>12690</v>
      </c>
      <c r="ER218" s="2">
        <v>11600</v>
      </c>
      <c r="ES218" s="2">
        <v>11350</v>
      </c>
      <c r="ET218" s="2">
        <v>10435</v>
      </c>
      <c r="EU218" s="2">
        <v>10675</v>
      </c>
      <c r="EV218" s="2">
        <v>11415</v>
      </c>
      <c r="EW218" s="2">
        <v>10795</v>
      </c>
      <c r="EX218" s="2">
        <v>10605</v>
      </c>
      <c r="EY218" s="2">
        <v>9952</v>
      </c>
      <c r="EZ218" s="2">
        <v>10125</v>
      </c>
      <c r="FA218" s="2">
        <v>9340</v>
      </c>
      <c r="FB218" s="2">
        <v>9510</v>
      </c>
      <c r="FC218" s="2">
        <v>9300</v>
      </c>
      <c r="FD218" s="2">
        <v>8688</v>
      </c>
      <c r="FE218" s="2">
        <v>9200</v>
      </c>
      <c r="FF218" s="2">
        <v>9890</v>
      </c>
      <c r="FG218" s="2">
        <v>9610</v>
      </c>
      <c r="FH218" s="2">
        <v>9470</v>
      </c>
      <c r="FI218" s="2">
        <v>9874</v>
      </c>
      <c r="FJ218" s="2">
        <v>10150</v>
      </c>
      <c r="FK218" s="2">
        <v>9430</v>
      </c>
      <c r="FL218" s="2">
        <v>9070</v>
      </c>
      <c r="FM218" s="2">
        <v>9011</v>
      </c>
      <c r="FN218" s="2">
        <v>9217</v>
      </c>
      <c r="FO218" s="2">
        <v>8882</v>
      </c>
      <c r="FP218" s="2">
        <v>9406</v>
      </c>
      <c r="FQ218" s="2">
        <v>9049</v>
      </c>
      <c r="FR218" s="2">
        <v>8386</v>
      </c>
      <c r="FS218" s="2">
        <v>9853</v>
      </c>
      <c r="FT218" s="2">
        <v>10030</v>
      </c>
      <c r="FU218" s="2">
        <v>11335</v>
      </c>
      <c r="FV218" s="2">
        <v>10835</v>
      </c>
      <c r="FW218" s="2">
        <v>10260</v>
      </c>
      <c r="FX218" s="2">
        <v>11165</v>
      </c>
      <c r="FY218" s="2">
        <v>10025</v>
      </c>
      <c r="FZ218" s="2">
        <v>13025</v>
      </c>
      <c r="GA218" s="2">
        <v>13240</v>
      </c>
      <c r="GB218" s="2">
        <v>13195</v>
      </c>
      <c r="GC218" s="2">
        <v>13320</v>
      </c>
      <c r="GD218" s="2">
        <v>12040</v>
      </c>
      <c r="GE218" s="2">
        <v>11500</v>
      </c>
      <c r="GF218" s="2">
        <v>10545</v>
      </c>
      <c r="GG218" s="2">
        <v>10760</v>
      </c>
      <c r="GH218" s="2">
        <v>10825</v>
      </c>
      <c r="GI218" s="2">
        <v>10900</v>
      </c>
      <c r="GJ218" s="2">
        <v>10080</v>
      </c>
      <c r="GK218" s="2">
        <v>9380</v>
      </c>
      <c r="GL218" s="2">
        <v>9810</v>
      </c>
      <c r="GM218" s="2">
        <v>8780</v>
      </c>
      <c r="GN218" s="2">
        <v>7370</v>
      </c>
      <c r="GO218" s="2">
        <v>7310</v>
      </c>
      <c r="GP218" s="2">
        <v>7040</v>
      </c>
      <c r="GQ218" s="2">
        <v>7150</v>
      </c>
      <c r="GR218" s="2">
        <v>6560</v>
      </c>
      <c r="GS218" s="2">
        <v>6880</v>
      </c>
      <c r="GT218" s="2">
        <v>6320</v>
      </c>
      <c r="GU218" s="2">
        <v>6000</v>
      </c>
      <c r="GV218" s="2">
        <v>6160</v>
      </c>
      <c r="GW218" s="2">
        <v>6220</v>
      </c>
      <c r="GX218" s="2">
        <v>5880</v>
      </c>
      <c r="GY218" s="2">
        <v>5900</v>
      </c>
      <c r="GZ218" s="2">
        <v>6320</v>
      </c>
      <c r="HA218" s="2">
        <v>6180</v>
      </c>
      <c r="HB218" s="2">
        <v>5410</v>
      </c>
      <c r="HC218" s="2">
        <v>4705</v>
      </c>
      <c r="HD218" s="2">
        <v>4875</v>
      </c>
      <c r="HE218" s="2">
        <v>4675</v>
      </c>
      <c r="HF218" s="2">
        <v>4395</v>
      </c>
      <c r="HG218" s="2">
        <v>4890</v>
      </c>
      <c r="HH218" s="2">
        <v>4950</v>
      </c>
      <c r="HI218" s="2">
        <v>4820</v>
      </c>
      <c r="HJ218" s="2">
        <v>4530</v>
      </c>
      <c r="HK218" s="2">
        <v>4520</v>
      </c>
      <c r="HL218" s="2">
        <v>4440</v>
      </c>
      <c r="HM218" s="2">
        <v>4705</v>
      </c>
      <c r="HN218" s="2">
        <v>4440</v>
      </c>
      <c r="HO218" s="2">
        <v>4005</v>
      </c>
      <c r="HP218" s="2">
        <v>3485</v>
      </c>
      <c r="HQ218" s="2">
        <v>3175</v>
      </c>
      <c r="HR218" s="2">
        <v>3150</v>
      </c>
      <c r="HS218" s="2">
        <v>3065</v>
      </c>
      <c r="HT218" s="2">
        <v>2626</v>
      </c>
      <c r="HU218" s="2">
        <v>2623</v>
      </c>
      <c r="HV218" s="2">
        <v>2616</v>
      </c>
      <c r="HW218" s="2">
        <v>2676</v>
      </c>
      <c r="HX218" s="2">
        <v>2596</v>
      </c>
      <c r="HY218" s="2">
        <v>2471</v>
      </c>
      <c r="HZ218" s="2">
        <v>2415</v>
      </c>
      <c r="IA218" s="2">
        <v>2433</v>
      </c>
      <c r="IB218" s="2">
        <v>2392</v>
      </c>
      <c r="IC218" s="2">
        <v>2403</v>
      </c>
      <c r="ID218" s="2">
        <v>2305</v>
      </c>
      <c r="IE218" s="2">
        <v>2358</v>
      </c>
      <c r="IF218" s="2">
        <v>2473</v>
      </c>
      <c r="IG218" s="2">
        <v>2442</v>
      </c>
      <c r="IH218" s="2">
        <v>2560</v>
      </c>
      <c r="II218" s="2">
        <v>2555</v>
      </c>
      <c r="IJ218" s="2">
        <v>2578</v>
      </c>
      <c r="IK218" s="2">
        <v>2618</v>
      </c>
      <c r="IL218" s="2">
        <v>2364</v>
      </c>
      <c r="IM218" s="2">
        <v>2300</v>
      </c>
      <c r="IN218" s="2">
        <v>2333</v>
      </c>
      <c r="IO218" s="2">
        <v>2370</v>
      </c>
      <c r="IP218" s="2">
        <v>2382</v>
      </c>
      <c r="IQ218" s="2">
        <v>2424</v>
      </c>
      <c r="IR218" s="2">
        <v>2478</v>
      </c>
      <c r="IS218" s="2">
        <v>2452</v>
      </c>
      <c r="IT218" s="2">
        <v>2428</v>
      </c>
    </row>
    <row r="219" spans="1:254">
      <c r="A219" s="62" t="s">
        <v>429</v>
      </c>
      <c r="B219" s="4" t="s">
        <v>430</v>
      </c>
      <c r="C219" s="55">
        <v>3245</v>
      </c>
      <c r="D219" s="56">
        <v>45</v>
      </c>
      <c r="E219" s="67">
        <v>3200</v>
      </c>
      <c r="F219" s="67">
        <v>3270</v>
      </c>
      <c r="G219" s="67">
        <v>3250</v>
      </c>
      <c r="H219" s="67">
        <v>3215</v>
      </c>
      <c r="I219" s="67">
        <v>3130</v>
      </c>
      <c r="J219" s="67">
        <v>3085</v>
      </c>
      <c r="K219" s="67">
        <v>3035</v>
      </c>
      <c r="L219" s="67">
        <v>3045</v>
      </c>
      <c r="M219" s="67">
        <v>3025</v>
      </c>
      <c r="N219" s="67">
        <v>2989</v>
      </c>
      <c r="O219" s="67">
        <v>2995</v>
      </c>
      <c r="P219" s="67">
        <v>3005</v>
      </c>
      <c r="Q219" s="67">
        <v>3015</v>
      </c>
      <c r="R219" s="67">
        <v>2980</v>
      </c>
      <c r="S219" s="67">
        <v>3030</v>
      </c>
      <c r="T219" s="67">
        <v>3005</v>
      </c>
      <c r="U219" s="67">
        <v>3045</v>
      </c>
      <c r="V219" s="67">
        <v>3055</v>
      </c>
      <c r="W219" s="67">
        <v>3040</v>
      </c>
      <c r="X219" s="67">
        <v>3100</v>
      </c>
      <c r="Y219" s="67">
        <v>3010</v>
      </c>
      <c r="Z219" s="67">
        <v>3140</v>
      </c>
      <c r="AA219" s="67">
        <v>3035</v>
      </c>
      <c r="AB219" s="67">
        <v>3075</v>
      </c>
      <c r="AC219" s="67">
        <v>2998</v>
      </c>
      <c r="AD219" s="67">
        <v>2889</v>
      </c>
      <c r="AE219" s="67">
        <v>2992</v>
      </c>
      <c r="AF219" s="67">
        <v>3070</v>
      </c>
      <c r="AG219" s="67">
        <v>2952</v>
      </c>
      <c r="AH219" s="67">
        <v>3025</v>
      </c>
      <c r="AI219" s="67">
        <v>3035</v>
      </c>
      <c r="AJ219" s="67">
        <v>2803</v>
      </c>
      <c r="AK219" s="67">
        <v>2743</v>
      </c>
      <c r="AL219" s="67">
        <v>2745</v>
      </c>
      <c r="AM219" s="67">
        <v>2731</v>
      </c>
      <c r="AN219" s="67">
        <v>2803</v>
      </c>
      <c r="AO219" s="67">
        <v>2744</v>
      </c>
      <c r="AP219" s="67">
        <v>2833</v>
      </c>
      <c r="AQ219" s="67">
        <v>2789</v>
      </c>
      <c r="AR219" s="67">
        <v>2850</v>
      </c>
      <c r="AS219" s="67">
        <v>2793</v>
      </c>
      <c r="AT219" s="67">
        <v>2815</v>
      </c>
      <c r="AU219" s="67">
        <v>2782</v>
      </c>
      <c r="AV219" s="67">
        <v>2774</v>
      </c>
      <c r="AW219" s="67">
        <v>2668</v>
      </c>
      <c r="AX219" s="67">
        <v>2734</v>
      </c>
      <c r="AY219" s="67">
        <v>2570</v>
      </c>
      <c r="AZ219" s="67">
        <v>2686</v>
      </c>
      <c r="BA219" s="67">
        <v>2865</v>
      </c>
      <c r="BB219" s="67">
        <v>2900</v>
      </c>
      <c r="BC219" s="67">
        <v>2805</v>
      </c>
      <c r="BD219" s="67">
        <v>2803</v>
      </c>
      <c r="BE219" s="67">
        <v>2878</v>
      </c>
      <c r="BF219" s="67">
        <v>2971</v>
      </c>
      <c r="BG219" s="67">
        <v>3055</v>
      </c>
      <c r="BH219" s="67">
        <v>3105</v>
      </c>
      <c r="BI219" s="67">
        <v>3180</v>
      </c>
      <c r="BJ219" s="67">
        <v>2911</v>
      </c>
      <c r="BK219" s="67">
        <v>3570</v>
      </c>
      <c r="BL219" s="67">
        <v>4270</v>
      </c>
      <c r="BM219" s="67">
        <v>4440</v>
      </c>
      <c r="BN219" s="67">
        <v>4330</v>
      </c>
      <c r="BO219" s="67">
        <v>4225</v>
      </c>
      <c r="BP219" s="67">
        <v>4140</v>
      </c>
      <c r="BQ219" s="67">
        <v>4155</v>
      </c>
      <c r="BR219" s="67">
        <v>3885</v>
      </c>
      <c r="BS219" s="67">
        <v>3920</v>
      </c>
      <c r="BT219" s="67">
        <v>4045</v>
      </c>
      <c r="BU219" s="67">
        <v>3905</v>
      </c>
      <c r="BV219" s="67">
        <v>3985</v>
      </c>
      <c r="BW219" s="67">
        <v>4255</v>
      </c>
      <c r="BX219" s="67">
        <v>4525</v>
      </c>
      <c r="BY219" s="67">
        <v>4745</v>
      </c>
      <c r="BZ219" s="67">
        <v>4585</v>
      </c>
      <c r="CA219" s="516">
        <v>4445</v>
      </c>
      <c r="CB219" s="516">
        <v>4495</v>
      </c>
      <c r="CC219" s="516">
        <v>4380</v>
      </c>
      <c r="CD219" s="516">
        <v>4255</v>
      </c>
      <c r="CE219" s="516">
        <v>4170</v>
      </c>
      <c r="CF219" s="516">
        <v>4445</v>
      </c>
      <c r="CG219" s="516">
        <v>4425</v>
      </c>
      <c r="CH219" s="516">
        <v>4655</v>
      </c>
      <c r="CI219" s="516">
        <v>4780</v>
      </c>
      <c r="CJ219" s="516">
        <v>4655</v>
      </c>
      <c r="CK219" s="516">
        <v>4625</v>
      </c>
      <c r="CL219" s="516">
        <v>4530</v>
      </c>
      <c r="CM219" s="516">
        <v>4445</v>
      </c>
      <c r="CN219" s="516">
        <v>4200</v>
      </c>
      <c r="CO219" s="516">
        <v>4205</v>
      </c>
      <c r="CP219" s="516">
        <v>4280</v>
      </c>
      <c r="CQ219" s="516">
        <v>4110</v>
      </c>
      <c r="CR219" s="516">
        <v>4250</v>
      </c>
      <c r="CS219" s="516">
        <v>4145</v>
      </c>
      <c r="CT219" s="516">
        <v>4005</v>
      </c>
      <c r="CU219" s="516">
        <v>4240</v>
      </c>
      <c r="CV219" s="516">
        <v>4510</v>
      </c>
      <c r="CW219" s="516">
        <v>4225</v>
      </c>
      <c r="CX219" s="516">
        <v>4070</v>
      </c>
      <c r="CY219" s="516">
        <v>4020</v>
      </c>
      <c r="CZ219" s="516">
        <v>3860</v>
      </c>
      <c r="DA219" s="2">
        <v>3840</v>
      </c>
      <c r="DB219" s="2">
        <v>3780</v>
      </c>
      <c r="DC219" s="2">
        <v>3800</v>
      </c>
      <c r="DD219" s="2">
        <v>4060</v>
      </c>
      <c r="DE219" s="2">
        <v>3995</v>
      </c>
      <c r="DF219" s="2">
        <v>4085</v>
      </c>
      <c r="DG219" s="2">
        <v>4255</v>
      </c>
      <c r="DH219" s="2">
        <v>4505</v>
      </c>
      <c r="DI219" s="2">
        <v>4700</v>
      </c>
      <c r="DJ219" s="2">
        <v>4485</v>
      </c>
      <c r="DK219" s="2">
        <v>4465</v>
      </c>
      <c r="DL219" s="2">
        <v>4620</v>
      </c>
      <c r="DM219" s="2">
        <v>4600</v>
      </c>
      <c r="DN219" s="2">
        <v>4480</v>
      </c>
      <c r="DO219" s="2">
        <v>4030</v>
      </c>
      <c r="DP219" s="2">
        <v>3740</v>
      </c>
      <c r="DQ219" s="2">
        <v>3895</v>
      </c>
      <c r="DR219" s="2">
        <v>3890</v>
      </c>
      <c r="DS219" s="2">
        <v>3190</v>
      </c>
      <c r="DT219" s="2">
        <v>2975</v>
      </c>
      <c r="DU219" s="2">
        <v>3015</v>
      </c>
      <c r="DV219" s="2">
        <v>2970</v>
      </c>
      <c r="DW219" s="2">
        <v>2903</v>
      </c>
      <c r="DX219" s="2">
        <v>2924</v>
      </c>
      <c r="DY219" s="2">
        <v>2860</v>
      </c>
      <c r="DZ219" s="2">
        <v>2858</v>
      </c>
      <c r="EA219" s="2">
        <v>2892</v>
      </c>
      <c r="EB219" s="2">
        <v>2917</v>
      </c>
      <c r="EC219" s="2">
        <v>3035</v>
      </c>
      <c r="ED219" s="2">
        <v>3085</v>
      </c>
      <c r="EE219" s="2">
        <v>3135</v>
      </c>
      <c r="EF219" s="2">
        <v>3070</v>
      </c>
      <c r="EG219" s="2">
        <v>3015</v>
      </c>
      <c r="EH219" s="2">
        <v>3045</v>
      </c>
      <c r="EI219" s="2">
        <v>3295</v>
      </c>
      <c r="EJ219" s="2">
        <v>3180</v>
      </c>
      <c r="EK219" s="2">
        <v>2968</v>
      </c>
      <c r="EL219" s="2">
        <v>3015</v>
      </c>
      <c r="EM219" s="2">
        <v>2825</v>
      </c>
      <c r="EN219" s="2">
        <v>2998</v>
      </c>
      <c r="EO219" s="2">
        <v>3090</v>
      </c>
      <c r="EP219" s="2">
        <v>2927</v>
      </c>
      <c r="EQ219" s="2">
        <v>3045</v>
      </c>
      <c r="ER219" s="2">
        <v>3120</v>
      </c>
      <c r="ES219" s="2">
        <v>3165</v>
      </c>
      <c r="ET219" s="2">
        <v>3100</v>
      </c>
      <c r="EU219" s="2">
        <v>3115</v>
      </c>
      <c r="EV219" s="2">
        <v>3130</v>
      </c>
      <c r="EW219" s="2">
        <v>3035</v>
      </c>
      <c r="EX219" s="2">
        <v>2849</v>
      </c>
      <c r="EY219" s="2">
        <v>2861</v>
      </c>
      <c r="EZ219" s="2">
        <v>2799</v>
      </c>
      <c r="FA219" s="2">
        <v>2683</v>
      </c>
      <c r="FB219" s="2">
        <v>2729</v>
      </c>
      <c r="FC219" s="2">
        <v>2794</v>
      </c>
      <c r="FD219" s="2">
        <v>2786</v>
      </c>
      <c r="FE219" s="2">
        <v>2876</v>
      </c>
      <c r="FF219" s="2">
        <v>2657</v>
      </c>
      <c r="FG219" s="2">
        <v>2594</v>
      </c>
      <c r="FH219" s="2">
        <v>2484</v>
      </c>
      <c r="FI219" s="2">
        <v>2386</v>
      </c>
      <c r="FJ219" s="2">
        <v>2380</v>
      </c>
      <c r="FK219" s="2">
        <v>2401</v>
      </c>
      <c r="FL219" s="2">
        <v>2446</v>
      </c>
      <c r="FM219" s="2">
        <v>2397</v>
      </c>
      <c r="FN219" s="2">
        <v>2418</v>
      </c>
      <c r="FO219" s="2">
        <v>2431</v>
      </c>
      <c r="FP219" s="2">
        <v>2316</v>
      </c>
      <c r="FQ219" s="2">
        <v>2302</v>
      </c>
      <c r="FR219" s="2">
        <v>2327</v>
      </c>
      <c r="FS219" s="2">
        <v>2317</v>
      </c>
      <c r="FT219" s="2">
        <v>2365</v>
      </c>
      <c r="FU219" s="2">
        <v>2263</v>
      </c>
      <c r="FV219" s="2">
        <v>2267</v>
      </c>
      <c r="FW219" s="2">
        <v>2308</v>
      </c>
      <c r="FX219" s="2">
        <v>2310</v>
      </c>
      <c r="FY219" s="2">
        <v>2415</v>
      </c>
      <c r="FZ219" s="2">
        <v>2298</v>
      </c>
      <c r="GA219" s="2">
        <v>2276</v>
      </c>
      <c r="GB219" s="2">
        <v>2208</v>
      </c>
      <c r="GC219" s="2">
        <v>2181</v>
      </c>
      <c r="GD219" s="2">
        <v>2087</v>
      </c>
      <c r="GE219" s="2">
        <v>2044</v>
      </c>
      <c r="GF219" s="2">
        <v>2082</v>
      </c>
      <c r="GG219" s="2">
        <v>2017</v>
      </c>
      <c r="GH219" s="2">
        <v>2059</v>
      </c>
      <c r="GI219" s="2">
        <v>2056</v>
      </c>
      <c r="GJ219" s="2">
        <v>2025</v>
      </c>
      <c r="GK219" s="2">
        <v>2090</v>
      </c>
      <c r="GL219" s="2">
        <v>2130</v>
      </c>
      <c r="GM219" s="2">
        <v>2142</v>
      </c>
      <c r="GN219" s="2">
        <v>2195</v>
      </c>
      <c r="GO219" s="2">
        <v>2219</v>
      </c>
      <c r="GP219" s="2">
        <v>2130</v>
      </c>
      <c r="GQ219" s="2">
        <v>2146</v>
      </c>
      <c r="GR219" s="2">
        <v>2181</v>
      </c>
      <c r="GS219" s="2">
        <v>2216</v>
      </c>
      <c r="GT219" s="2">
        <v>2266</v>
      </c>
      <c r="GU219" s="2">
        <v>2248</v>
      </c>
      <c r="GV219" s="2">
        <v>2286</v>
      </c>
      <c r="GW219" s="2">
        <v>2329</v>
      </c>
      <c r="GX219" s="2">
        <v>2300</v>
      </c>
      <c r="GY219" s="2">
        <v>2289</v>
      </c>
      <c r="GZ219" s="2">
        <v>2254</v>
      </c>
      <c r="HA219" s="2">
        <v>2232</v>
      </c>
      <c r="HB219" s="2">
        <v>2171</v>
      </c>
      <c r="HC219" s="2">
        <v>2268</v>
      </c>
      <c r="HD219" s="2">
        <v>2351</v>
      </c>
      <c r="HE219" s="2">
        <v>2415</v>
      </c>
      <c r="HF219" s="2">
        <v>2376</v>
      </c>
      <c r="HG219" s="2">
        <v>2364</v>
      </c>
      <c r="HH219" s="2">
        <v>2365</v>
      </c>
      <c r="HI219" s="2">
        <v>2351</v>
      </c>
      <c r="HJ219" s="2">
        <v>2391</v>
      </c>
      <c r="HK219" s="2">
        <v>2427</v>
      </c>
      <c r="HL219" s="2">
        <v>2470</v>
      </c>
      <c r="HM219" s="2">
        <v>2454</v>
      </c>
      <c r="HN219" s="2">
        <v>2470</v>
      </c>
      <c r="HO219" s="2">
        <v>2417</v>
      </c>
      <c r="HP219" s="2">
        <v>2453</v>
      </c>
      <c r="HQ219" s="2">
        <v>2475</v>
      </c>
      <c r="HR219" s="2">
        <v>2555</v>
      </c>
      <c r="HS219" s="2">
        <v>2507</v>
      </c>
      <c r="HT219" s="2">
        <v>2510</v>
      </c>
      <c r="HU219" s="2">
        <v>2508</v>
      </c>
      <c r="HV219" s="2">
        <v>2575</v>
      </c>
      <c r="HW219" s="2">
        <v>2624</v>
      </c>
      <c r="HX219" s="2">
        <v>2773</v>
      </c>
      <c r="HY219" s="2">
        <v>2865</v>
      </c>
      <c r="HZ219" s="2">
        <v>2837</v>
      </c>
      <c r="IA219" s="2">
        <v>2607</v>
      </c>
      <c r="IB219" s="2">
        <v>2600</v>
      </c>
      <c r="IC219" s="2">
        <v>2462</v>
      </c>
      <c r="ID219" s="2">
        <v>2500</v>
      </c>
      <c r="IE219" s="2">
        <v>2552</v>
      </c>
      <c r="IF219" s="2">
        <v>2453</v>
      </c>
      <c r="IG219" s="2">
        <v>2435</v>
      </c>
      <c r="IH219" s="2">
        <v>2450</v>
      </c>
      <c r="II219" s="2">
        <v>2261</v>
      </c>
      <c r="IJ219" s="2">
        <v>2550</v>
      </c>
      <c r="IK219" s="2">
        <v>2537</v>
      </c>
      <c r="IL219" s="2">
        <v>2501</v>
      </c>
      <c r="IM219" s="2">
        <v>2464</v>
      </c>
      <c r="IN219" s="2">
        <v>2436</v>
      </c>
      <c r="IO219" s="2">
        <v>2439</v>
      </c>
      <c r="IP219" s="2">
        <v>2418</v>
      </c>
      <c r="IQ219" s="2">
        <v>2424</v>
      </c>
      <c r="IR219" s="2">
        <v>2383</v>
      </c>
      <c r="IS219" s="2">
        <v>2415</v>
      </c>
      <c r="IT219" s="2">
        <v>2471</v>
      </c>
    </row>
    <row r="220" spans="1:254">
      <c r="A220" s="62" t="s">
        <v>431</v>
      </c>
      <c r="B220" s="4" t="s">
        <v>432</v>
      </c>
      <c r="C220" s="55">
        <v>1632</v>
      </c>
      <c r="D220" s="56">
        <v>-14</v>
      </c>
      <c r="E220" s="67">
        <v>1646</v>
      </c>
      <c r="F220" s="67">
        <v>1670</v>
      </c>
      <c r="G220" s="67">
        <v>1590</v>
      </c>
      <c r="H220" s="67">
        <v>1528</v>
      </c>
      <c r="I220" s="67">
        <v>1537</v>
      </c>
      <c r="J220" s="67">
        <v>1388</v>
      </c>
      <c r="K220" s="67">
        <v>1371</v>
      </c>
      <c r="L220" s="67">
        <v>1517</v>
      </c>
      <c r="M220" s="67">
        <v>1443</v>
      </c>
      <c r="N220" s="67">
        <v>1509</v>
      </c>
      <c r="O220" s="67">
        <v>1620</v>
      </c>
      <c r="P220" s="67">
        <v>1621</v>
      </c>
      <c r="Q220" s="67">
        <v>1645</v>
      </c>
      <c r="R220" s="67">
        <v>1597</v>
      </c>
      <c r="S220" s="67">
        <v>1737</v>
      </c>
      <c r="T220" s="67">
        <v>1886</v>
      </c>
      <c r="U220" s="67">
        <v>1844</v>
      </c>
      <c r="V220" s="67">
        <v>1821</v>
      </c>
      <c r="W220" s="67">
        <v>1833</v>
      </c>
      <c r="X220" s="67">
        <v>1825</v>
      </c>
      <c r="Y220" s="67">
        <v>1797</v>
      </c>
      <c r="Z220" s="67">
        <v>1948</v>
      </c>
      <c r="AA220" s="67">
        <v>2054</v>
      </c>
      <c r="AB220" s="67">
        <v>2098</v>
      </c>
      <c r="AC220" s="67">
        <v>1983</v>
      </c>
      <c r="AD220" s="67">
        <v>1908</v>
      </c>
      <c r="AE220" s="67">
        <v>1948</v>
      </c>
      <c r="AF220" s="67">
        <v>1874</v>
      </c>
      <c r="AG220" s="67">
        <v>1866</v>
      </c>
      <c r="AH220" s="67">
        <v>1986</v>
      </c>
      <c r="AI220" s="67">
        <v>1964</v>
      </c>
      <c r="AJ220" s="67">
        <v>2011</v>
      </c>
      <c r="AK220" s="67">
        <v>2277</v>
      </c>
      <c r="AL220" s="67">
        <v>2180</v>
      </c>
      <c r="AM220" s="67">
        <v>2251</v>
      </c>
      <c r="AN220" s="67">
        <v>2202</v>
      </c>
      <c r="AO220" s="67">
        <v>2280</v>
      </c>
      <c r="AP220" s="67">
        <v>2324</v>
      </c>
      <c r="AQ220" s="67">
        <v>2792</v>
      </c>
      <c r="AR220" s="67">
        <v>2607</v>
      </c>
      <c r="AS220" s="67">
        <v>2533</v>
      </c>
      <c r="AT220" s="67">
        <v>2661</v>
      </c>
      <c r="AU220" s="67">
        <v>2870</v>
      </c>
      <c r="AV220" s="67">
        <v>2919</v>
      </c>
      <c r="AW220" s="67">
        <v>2720</v>
      </c>
      <c r="AX220" s="67">
        <v>2998</v>
      </c>
      <c r="AY220" s="67">
        <v>3080</v>
      </c>
      <c r="AZ220" s="67">
        <v>3495</v>
      </c>
      <c r="BA220" s="67">
        <v>4060</v>
      </c>
      <c r="BB220" s="67">
        <v>4365</v>
      </c>
      <c r="BC220" s="67">
        <v>4200</v>
      </c>
      <c r="BD220" s="67">
        <v>4200</v>
      </c>
      <c r="BE220" s="67">
        <v>3930</v>
      </c>
      <c r="BF220" s="67">
        <v>3725</v>
      </c>
      <c r="BG220" s="67">
        <v>3435</v>
      </c>
      <c r="BH220" s="67">
        <v>3240</v>
      </c>
      <c r="BI220" s="67">
        <v>3565</v>
      </c>
      <c r="BJ220" s="67">
        <v>3230</v>
      </c>
      <c r="BK220" s="67">
        <v>3300</v>
      </c>
      <c r="BL220" s="67">
        <v>3280</v>
      </c>
      <c r="BM220" s="67">
        <v>3120</v>
      </c>
      <c r="BN220" s="67">
        <v>2954</v>
      </c>
      <c r="BO220" s="67">
        <v>2990</v>
      </c>
      <c r="BP220" s="67">
        <v>2825</v>
      </c>
      <c r="BQ220" s="67">
        <v>2676</v>
      </c>
      <c r="BR220" s="67">
        <v>2530</v>
      </c>
      <c r="BS220" s="67">
        <v>2520</v>
      </c>
      <c r="BT220" s="67">
        <v>2534</v>
      </c>
      <c r="BU220" s="67">
        <v>2423</v>
      </c>
      <c r="BV220" s="67">
        <v>2580</v>
      </c>
      <c r="BW220" s="67">
        <v>2582</v>
      </c>
      <c r="BX220" s="67">
        <v>2669</v>
      </c>
      <c r="BY220" s="67">
        <v>2750</v>
      </c>
      <c r="BZ220" s="67">
        <v>2659</v>
      </c>
      <c r="CA220" s="516">
        <v>2647</v>
      </c>
      <c r="CB220" s="516">
        <v>2630</v>
      </c>
      <c r="CC220" s="516">
        <v>2514</v>
      </c>
      <c r="CD220" s="516">
        <v>2610</v>
      </c>
      <c r="CE220" s="516">
        <v>2787</v>
      </c>
      <c r="CF220" s="516">
        <v>2832</v>
      </c>
      <c r="CG220" s="516">
        <v>2593</v>
      </c>
      <c r="CH220" s="516">
        <v>2702</v>
      </c>
      <c r="CI220" s="516">
        <v>2454</v>
      </c>
      <c r="CJ220" s="516">
        <v>2413</v>
      </c>
      <c r="CK220" s="516">
        <v>2297</v>
      </c>
      <c r="CL220" s="516">
        <v>2281</v>
      </c>
      <c r="CM220" s="516">
        <v>2232</v>
      </c>
      <c r="CN220" s="516">
        <v>2063</v>
      </c>
      <c r="CO220" s="516">
        <v>2133</v>
      </c>
      <c r="CP220" s="516">
        <v>2298</v>
      </c>
      <c r="CQ220" s="516">
        <v>2363</v>
      </c>
      <c r="CR220" s="516">
        <v>2480</v>
      </c>
      <c r="CS220" s="516">
        <v>2275</v>
      </c>
      <c r="CT220" s="516">
        <v>2278</v>
      </c>
      <c r="CU220" s="516">
        <v>2503</v>
      </c>
      <c r="CV220" s="516">
        <v>2632</v>
      </c>
      <c r="CW220" s="516">
        <v>2260</v>
      </c>
      <c r="CX220" s="516">
        <v>2295</v>
      </c>
      <c r="CY220" s="516">
        <v>2215</v>
      </c>
      <c r="CZ220" s="516">
        <v>2071</v>
      </c>
      <c r="DA220" s="2">
        <v>2130</v>
      </c>
      <c r="DB220" s="2">
        <v>2049</v>
      </c>
      <c r="DC220" s="2">
        <v>1946</v>
      </c>
      <c r="DD220" s="2">
        <v>2079</v>
      </c>
      <c r="DE220" s="2">
        <v>2106</v>
      </c>
      <c r="DF220" s="2">
        <v>2010</v>
      </c>
      <c r="DG220" s="2">
        <v>2145</v>
      </c>
      <c r="DH220" s="2">
        <v>2314</v>
      </c>
      <c r="DI220" s="2">
        <v>2209</v>
      </c>
      <c r="DJ220" s="2">
        <v>2110</v>
      </c>
      <c r="DK220" s="2">
        <v>2010</v>
      </c>
      <c r="DL220" s="2">
        <v>2067</v>
      </c>
      <c r="DM220" s="2">
        <v>2098</v>
      </c>
      <c r="DN220" s="2">
        <v>2080</v>
      </c>
      <c r="DO220" s="2">
        <v>2075</v>
      </c>
      <c r="DP220" s="2">
        <v>2037</v>
      </c>
      <c r="DQ220" s="2">
        <v>2013</v>
      </c>
      <c r="DR220" s="2">
        <v>1949</v>
      </c>
      <c r="DS220" s="2">
        <v>2004</v>
      </c>
      <c r="DT220" s="2">
        <v>2115</v>
      </c>
      <c r="DU220" s="2">
        <v>2048</v>
      </c>
      <c r="DV220" s="2">
        <v>2020</v>
      </c>
      <c r="DW220" s="2">
        <v>1963</v>
      </c>
      <c r="DX220" s="2">
        <v>2015</v>
      </c>
      <c r="DY220" s="2">
        <v>1945</v>
      </c>
      <c r="DZ220" s="2">
        <v>1871</v>
      </c>
      <c r="EA220" s="2">
        <v>1825</v>
      </c>
      <c r="EB220" s="2">
        <v>1846</v>
      </c>
      <c r="EC220" s="2">
        <v>1800</v>
      </c>
      <c r="ED220" s="2">
        <v>1778</v>
      </c>
      <c r="EE220" s="2">
        <v>1691</v>
      </c>
      <c r="EF220" s="2">
        <v>1721</v>
      </c>
      <c r="EG220" s="2">
        <v>1685</v>
      </c>
      <c r="EH220" s="2">
        <v>1760</v>
      </c>
      <c r="EI220" s="2">
        <v>1786</v>
      </c>
      <c r="EJ220" s="2">
        <v>1880</v>
      </c>
      <c r="EK220" s="2">
        <v>1765</v>
      </c>
      <c r="EL220" s="2">
        <v>1705</v>
      </c>
      <c r="EM220" s="2">
        <v>1671</v>
      </c>
      <c r="EN220" s="2">
        <v>1716</v>
      </c>
      <c r="EO220" s="2">
        <v>1650</v>
      </c>
      <c r="EP220" s="2">
        <v>1692</v>
      </c>
      <c r="EQ220" s="2">
        <v>1674</v>
      </c>
      <c r="ER220" s="2">
        <v>1697</v>
      </c>
      <c r="ES220" s="2">
        <v>1670</v>
      </c>
      <c r="ET220" s="2">
        <v>1616</v>
      </c>
      <c r="EU220" s="2">
        <v>1642</v>
      </c>
      <c r="EV220" s="2">
        <v>1615</v>
      </c>
      <c r="EW220" s="2">
        <v>1612</v>
      </c>
      <c r="EX220" s="2">
        <v>1696</v>
      </c>
      <c r="EY220" s="2">
        <v>1665</v>
      </c>
      <c r="EZ220" s="2">
        <v>1646</v>
      </c>
      <c r="FA220" s="2">
        <v>1628</v>
      </c>
      <c r="FB220" s="2">
        <v>1537</v>
      </c>
      <c r="FC220" s="2">
        <v>1642</v>
      </c>
      <c r="FD220" s="2">
        <v>1645</v>
      </c>
      <c r="FE220" s="2">
        <v>1748</v>
      </c>
      <c r="FF220" s="2">
        <v>1822</v>
      </c>
      <c r="FG220" s="2">
        <v>1811</v>
      </c>
      <c r="FH220" s="2">
        <v>1812</v>
      </c>
      <c r="FI220" s="2">
        <v>1847</v>
      </c>
      <c r="FJ220" s="2">
        <v>1752</v>
      </c>
      <c r="FK220" s="2">
        <v>1818</v>
      </c>
      <c r="FL220" s="2">
        <v>1628</v>
      </c>
      <c r="FM220" s="2">
        <v>1620</v>
      </c>
      <c r="FN220" s="2">
        <v>1551</v>
      </c>
      <c r="FO220" s="2">
        <v>1740</v>
      </c>
    </row>
    <row r="221" spans="1:254">
      <c r="A221" s="62" t="s">
        <v>433</v>
      </c>
      <c r="B221" s="4" t="s">
        <v>434</v>
      </c>
      <c r="C221" s="55">
        <v>1852</v>
      </c>
      <c r="D221" s="56">
        <v>-3</v>
      </c>
      <c r="E221" s="67">
        <v>1855</v>
      </c>
      <c r="F221" s="67">
        <v>1923</v>
      </c>
      <c r="G221" s="67">
        <v>1850</v>
      </c>
      <c r="H221" s="67">
        <v>1671</v>
      </c>
      <c r="I221" s="67">
        <v>1577</v>
      </c>
      <c r="J221" s="67">
        <v>1455</v>
      </c>
      <c r="K221" s="67">
        <v>1360</v>
      </c>
      <c r="L221" s="67">
        <v>1520</v>
      </c>
      <c r="M221" s="67">
        <v>1777</v>
      </c>
      <c r="N221" s="67">
        <v>1860</v>
      </c>
      <c r="O221" s="67">
        <v>1973</v>
      </c>
      <c r="P221" s="67">
        <v>1865</v>
      </c>
      <c r="Q221" s="67">
        <v>1917</v>
      </c>
      <c r="R221" s="67">
        <v>1942</v>
      </c>
      <c r="S221" s="67">
        <v>1975</v>
      </c>
      <c r="T221" s="67">
        <v>2150</v>
      </c>
      <c r="U221" s="67">
        <v>1860</v>
      </c>
      <c r="V221" s="67">
        <v>1807</v>
      </c>
      <c r="W221" s="67">
        <v>1857</v>
      </c>
      <c r="X221" s="67">
        <v>2000</v>
      </c>
      <c r="Y221" s="67">
        <v>1834</v>
      </c>
      <c r="Z221" s="67">
        <v>1937</v>
      </c>
      <c r="AA221" s="67">
        <v>2026</v>
      </c>
      <c r="AB221" s="67">
        <v>2011</v>
      </c>
      <c r="AC221" s="67">
        <v>1862</v>
      </c>
      <c r="AD221" s="67">
        <v>1787</v>
      </c>
      <c r="AE221" s="67">
        <v>1880</v>
      </c>
      <c r="AF221" s="67">
        <v>1975</v>
      </c>
      <c r="AG221" s="67">
        <v>1977</v>
      </c>
      <c r="AH221" s="67">
        <v>1922</v>
      </c>
      <c r="AI221" s="67">
        <v>2150</v>
      </c>
      <c r="AJ221" s="67">
        <v>2134</v>
      </c>
      <c r="AK221" s="67">
        <v>2200</v>
      </c>
      <c r="AL221" s="67">
        <v>1800</v>
      </c>
      <c r="AM221" s="67">
        <v>2015</v>
      </c>
      <c r="AN221" s="67">
        <v>2291</v>
      </c>
      <c r="AO221" s="67">
        <v>2791</v>
      </c>
      <c r="AP221" s="67">
        <v>2385</v>
      </c>
      <c r="AQ221" s="67">
        <v>2562</v>
      </c>
      <c r="AR221" s="67">
        <v>2497</v>
      </c>
      <c r="AS221" s="67">
        <v>2312</v>
      </c>
      <c r="AT221" s="67">
        <v>2492</v>
      </c>
      <c r="AU221" s="67">
        <v>2726</v>
      </c>
      <c r="AV221" s="67">
        <v>2889</v>
      </c>
      <c r="AW221" s="67">
        <v>2893</v>
      </c>
      <c r="AX221" s="67">
        <v>3210</v>
      </c>
      <c r="AY221" s="67">
        <v>3300</v>
      </c>
      <c r="AZ221" s="67">
        <v>3465</v>
      </c>
      <c r="BA221" s="67">
        <v>3855</v>
      </c>
      <c r="BB221" s="67">
        <v>4340</v>
      </c>
      <c r="BC221" s="67">
        <v>4530</v>
      </c>
      <c r="BD221" s="67">
        <v>4503.3333000000002</v>
      </c>
      <c r="BE221" s="67">
        <v>4906.6665999999996</v>
      </c>
      <c r="BF221" s="67">
        <v>4283.3333000000002</v>
      </c>
      <c r="BG221" s="67">
        <v>4450</v>
      </c>
      <c r="BH221" s="67">
        <v>4550</v>
      </c>
      <c r="BI221" s="67">
        <v>4953.3333000000002</v>
      </c>
      <c r="BJ221" s="67">
        <v>4996.6665999999996</v>
      </c>
      <c r="BK221" s="67">
        <v>4106.6665999999996</v>
      </c>
      <c r="BL221" s="67">
        <v>4050</v>
      </c>
      <c r="BM221" s="67">
        <v>4400</v>
      </c>
      <c r="BN221" s="67">
        <v>4360</v>
      </c>
      <c r="BO221" s="67">
        <v>4986.6665999999996</v>
      </c>
      <c r="BP221" s="67">
        <v>4696.6665999999996</v>
      </c>
      <c r="BQ221" s="67">
        <v>3696.6666</v>
      </c>
      <c r="BR221" s="67">
        <v>3493.3332999999998</v>
      </c>
      <c r="BS221" s="67">
        <v>3563.3332999999998</v>
      </c>
      <c r="BT221" s="67">
        <v>3283.3332999999998</v>
      </c>
      <c r="BU221" s="67">
        <v>2990</v>
      </c>
      <c r="BV221" s="67">
        <v>2580</v>
      </c>
      <c r="BW221" s="67">
        <v>2376.6666</v>
      </c>
      <c r="BX221" s="67">
        <v>2556.6666</v>
      </c>
      <c r="BY221" s="67">
        <v>2373.3332999999998</v>
      </c>
      <c r="BZ221" s="67">
        <v>2236.6666</v>
      </c>
      <c r="CA221" s="516">
        <v>2233.3332999999998</v>
      </c>
      <c r="CB221" s="516">
        <v>2440</v>
      </c>
      <c r="CC221" s="516">
        <v>2250</v>
      </c>
      <c r="CD221" s="516">
        <v>2370</v>
      </c>
      <c r="CE221" s="516">
        <v>2373.3332999999998</v>
      </c>
      <c r="CF221" s="516">
        <v>2533.3332999999998</v>
      </c>
      <c r="CG221" s="516">
        <v>2233.3332999999998</v>
      </c>
      <c r="CH221" s="516">
        <v>2140</v>
      </c>
      <c r="CI221" s="516">
        <v>1916.6666</v>
      </c>
      <c r="CJ221" s="516">
        <v>1996.6666</v>
      </c>
      <c r="CK221" s="516">
        <v>1933.3333</v>
      </c>
      <c r="CL221" s="516">
        <v>1676.6666</v>
      </c>
      <c r="CM221" s="516">
        <v>1776.6666</v>
      </c>
      <c r="CN221" s="516">
        <v>1541.6666</v>
      </c>
      <c r="CO221" s="516">
        <v>1575</v>
      </c>
      <c r="CP221" s="516">
        <v>1416.6666</v>
      </c>
      <c r="CQ221" s="516">
        <v>1315</v>
      </c>
      <c r="CR221" s="516">
        <v>1393.3333</v>
      </c>
      <c r="CS221" s="516">
        <v>1626.6666</v>
      </c>
      <c r="CT221" s="516">
        <v>1776.6666</v>
      </c>
      <c r="CU221" s="516">
        <v>1956.6666</v>
      </c>
      <c r="CV221" s="516">
        <v>1933.3333</v>
      </c>
      <c r="CW221" s="516">
        <v>1770</v>
      </c>
      <c r="CX221" s="516">
        <v>1890</v>
      </c>
      <c r="CY221" s="516">
        <v>1716.6666</v>
      </c>
      <c r="CZ221" s="516">
        <v>1546.6666</v>
      </c>
      <c r="DA221" s="2">
        <v>1471.6666</v>
      </c>
      <c r="DB221" s="2">
        <v>1466.6666</v>
      </c>
      <c r="DC221" s="2">
        <v>1396.6666</v>
      </c>
      <c r="DD221" s="2">
        <v>1436.6666</v>
      </c>
      <c r="DE221" s="2">
        <v>1508.3333</v>
      </c>
      <c r="DF221" s="2">
        <v>1353.3333</v>
      </c>
      <c r="DG221" s="2">
        <v>1478.3333</v>
      </c>
      <c r="DH221" s="2">
        <v>1513.3333</v>
      </c>
      <c r="DI221" s="2">
        <v>1280</v>
      </c>
      <c r="DJ221" s="2">
        <v>1158.3333</v>
      </c>
      <c r="DK221" s="2">
        <v>1158.3333</v>
      </c>
      <c r="DL221" s="2">
        <v>1188.3333</v>
      </c>
      <c r="DM221" s="2">
        <v>1143.3333</v>
      </c>
      <c r="DN221" s="2">
        <v>1220</v>
      </c>
      <c r="DO221" s="2">
        <v>1398.3333</v>
      </c>
      <c r="DP221" s="2">
        <v>1241.6666</v>
      </c>
      <c r="DQ221" s="2">
        <v>1008.3333</v>
      </c>
      <c r="DR221" s="2">
        <v>841.66660000000002</v>
      </c>
      <c r="DS221" s="2">
        <v>830.66660000000002</v>
      </c>
      <c r="DT221" s="2">
        <v>806.66660000000002</v>
      </c>
      <c r="DU221" s="2">
        <v>744.33330000000001</v>
      </c>
      <c r="DV221" s="2">
        <v>721</v>
      </c>
      <c r="DW221" s="2">
        <v>696.33330000000001</v>
      </c>
      <c r="DX221" s="2">
        <v>726.66660000000002</v>
      </c>
      <c r="DY221" s="2">
        <v>699.33330000000001</v>
      </c>
      <c r="DZ221" s="2">
        <v>673.66660000000002</v>
      </c>
      <c r="EA221" s="2">
        <v>628.66660000000002</v>
      </c>
      <c r="EB221" s="2">
        <v>649.33330000000001</v>
      </c>
      <c r="EC221" s="2">
        <v>668.33330000000001</v>
      </c>
      <c r="ED221" s="2">
        <v>701</v>
      </c>
      <c r="EE221" s="2">
        <v>745.33330000000001</v>
      </c>
      <c r="EF221" s="2">
        <v>739</v>
      </c>
      <c r="EG221" s="2">
        <v>700</v>
      </c>
      <c r="EH221" s="2">
        <v>760</v>
      </c>
      <c r="EI221" s="2">
        <v>813</v>
      </c>
      <c r="EJ221" s="2">
        <v>815</v>
      </c>
      <c r="EK221" s="2">
        <v>839.33330000000001</v>
      </c>
      <c r="EL221" s="2">
        <v>840</v>
      </c>
      <c r="EM221" s="2">
        <v>741</v>
      </c>
      <c r="EN221" s="2">
        <v>770</v>
      </c>
      <c r="EO221" s="2">
        <v>723.66660000000002</v>
      </c>
      <c r="EP221" s="2">
        <v>750</v>
      </c>
      <c r="EQ221" s="2">
        <v>836.33330000000001</v>
      </c>
      <c r="ER221" s="2">
        <v>866</v>
      </c>
      <c r="ES221" s="2">
        <v>883.66660000000002</v>
      </c>
      <c r="ET221" s="2">
        <v>717</v>
      </c>
      <c r="EU221" s="2">
        <v>851</v>
      </c>
      <c r="EV221" s="2">
        <v>794.33330000000001</v>
      </c>
      <c r="EW221" s="2">
        <v>661</v>
      </c>
      <c r="EX221" s="2">
        <v>680</v>
      </c>
      <c r="EY221" s="2">
        <v>546.66660000000002</v>
      </c>
      <c r="EZ221" s="2">
        <v>576.66660000000002</v>
      </c>
      <c r="FA221" s="2">
        <v>476.66660000000002</v>
      </c>
    </row>
    <row r="222" spans="1:254">
      <c r="A222" s="62" t="s">
        <v>435</v>
      </c>
      <c r="B222" s="4" t="inlineStr">
        <is>
          <t>ＮＦ日経レバ</t>
        </is>
      </c>
      <c r="C222" s="55">
        <v>67550</v>
      </c>
      <c r="D222" s="56">
        <v>-990</v>
      </c>
      <c r="E222" s="67">
        <v>68540</v>
      </c>
      <c r="F222" s="67">
        <v>69880</v>
      </c>
      <c r="G222" s="67">
        <v>65180</v>
      </c>
      <c r="H222" s="67">
        <v>64610</v>
      </c>
      <c r="I222" s="67">
        <v>66020</v>
      </c>
      <c r="J222" s="67">
        <v>61170</v>
      </c>
      <c r="K222" s="67">
        <v>60430</v>
      </c>
      <c r="L222" s="67">
        <v>62100</v>
      </c>
      <c r="M222" s="67">
        <v>67590</v>
      </c>
      <c r="N222" s="67">
        <v>66770</v>
      </c>
      <c r="O222" s="67">
        <v>70470</v>
      </c>
      <c r="P222" s="67">
        <v>69780</v>
      </c>
      <c r="Q222" s="67">
        <v>70080</v>
      </c>
      <c r="R222" s="67">
        <v>66090</v>
      </c>
      <c r="S222" s="67">
        <v>71860</v>
      </c>
      <c r="T222" s="67">
        <v>75920</v>
      </c>
      <c r="U222" s="67">
        <v>73770</v>
      </c>
      <c r="V222" s="67">
        <v>72730</v>
      </c>
      <c r="W222" s="67">
        <v>75850</v>
      </c>
      <c r="X222" s="67">
        <v>74350</v>
      </c>
      <c r="Y222" s="67">
        <v>72500</v>
      </c>
      <c r="Z222" s="67">
        <v>75400</v>
      </c>
      <c r="AA222" s="67">
        <v>78500</v>
      </c>
      <c r="AB222" s="67">
        <v>78680</v>
      </c>
      <c r="AC222" s="67">
        <v>76380</v>
      </c>
      <c r="AD222" s="67">
        <v>80090</v>
      </c>
      <c r="AE222" s="67">
        <v>79510</v>
      </c>
      <c r="AF222" s="67">
        <v>78020</v>
      </c>
      <c r="AG222" s="67">
        <v>77620</v>
      </c>
      <c r="AH222" s="67">
        <v>84770</v>
      </c>
      <c r="AI222" s="67">
        <v>77660</v>
      </c>
      <c r="AJ222" s="67">
        <v>79140</v>
      </c>
      <c r="AK222" s="67">
        <v>85450</v>
      </c>
      <c r="AL222" s="67">
        <v>82660</v>
      </c>
      <c r="AM222" s="67">
        <v>82200</v>
      </c>
      <c r="AN222" s="67">
        <v>79550</v>
      </c>
      <c r="AO222" s="67">
        <v>78180</v>
      </c>
      <c r="AP222" s="67">
        <v>78170</v>
      </c>
      <c r="AQ222" s="67">
        <v>71130</v>
      </c>
      <c r="AR222" s="67">
        <v>67250</v>
      </c>
      <c r="AS222" s="67">
        <v>67450</v>
      </c>
      <c r="AT222" s="67">
        <v>69730</v>
      </c>
      <c r="AU222" s="67">
        <v>67010</v>
      </c>
      <c r="AV222" s="67">
        <v>72640</v>
      </c>
      <c r="AW222" s="67">
        <v>74620</v>
      </c>
      <c r="AX222" s="67">
        <v>76720</v>
      </c>
      <c r="AY222" s="67">
        <v>72930</v>
      </c>
      <c r="AZ222" s="67">
        <v>73490</v>
      </c>
      <c r="BA222" s="67">
        <v>72090</v>
      </c>
      <c r="BB222" s="67">
        <v>68680</v>
      </c>
      <c r="BC222" s="67">
        <v>69560</v>
      </c>
      <c r="BD222" s="67">
        <v>69260</v>
      </c>
      <c r="BE222" s="67">
        <v>70010</v>
      </c>
      <c r="BF222" s="67">
        <v>65880</v>
      </c>
      <c r="BG222" s="67">
        <v>62540</v>
      </c>
      <c r="BH222" s="67">
        <v>59060</v>
      </c>
      <c r="BI222" s="67">
        <v>60530</v>
      </c>
      <c r="BJ222" s="67">
        <v>60970</v>
      </c>
      <c r="BK222" s="67">
        <v>62240</v>
      </c>
      <c r="BL222" s="67">
        <v>64770</v>
      </c>
      <c r="BM222" s="67">
        <v>66000</v>
      </c>
      <c r="BN222" s="67">
        <v>64830</v>
      </c>
      <c r="BO222" s="67">
        <v>64310</v>
      </c>
      <c r="BP222" s="67">
        <v>64800</v>
      </c>
      <c r="BQ222" s="67">
        <v>65520</v>
      </c>
      <c r="BR222" s="67">
        <v>58570</v>
      </c>
      <c r="BS222" s="67">
        <v>58070</v>
      </c>
      <c r="BT222" s="67">
        <v>59440</v>
      </c>
      <c r="BU222" s="67">
        <v>60810</v>
      </c>
      <c r="BV222" s="67">
        <v>59020</v>
      </c>
      <c r="BW222" s="67">
        <v>57970</v>
      </c>
      <c r="BX222" s="67">
        <v>58850</v>
      </c>
      <c r="BY222" s="67">
        <v>58390</v>
      </c>
      <c r="BZ222" s="67">
        <v>57370</v>
      </c>
      <c r="CA222" s="516">
        <v>57070</v>
      </c>
      <c r="CB222" s="516">
        <v>59020</v>
      </c>
      <c r="CC222" s="516">
        <v>56180</v>
      </c>
      <c r="CD222" s="516">
        <v>55560</v>
      </c>
      <c r="CE222" s="516">
        <v>53100</v>
      </c>
      <c r="CF222" s="516">
        <v>53800</v>
      </c>
      <c r="CG222" s="516">
        <v>52140</v>
      </c>
      <c r="CH222" s="516">
        <v>52900</v>
      </c>
      <c r="CI222" s="516">
        <v>47750</v>
      </c>
      <c r="CJ222" s="516">
        <v>47670</v>
      </c>
      <c r="CK222" s="516">
        <v>47100</v>
      </c>
      <c r="CL222" s="516">
        <v>46000</v>
      </c>
      <c r="CM222" s="516">
        <v>48330</v>
      </c>
      <c r="CN222" s="516">
        <v>43890</v>
      </c>
      <c r="CO222" s="516">
        <v>45000</v>
      </c>
      <c r="CP222" s="516">
        <v>47200</v>
      </c>
      <c r="CQ222" s="516">
        <v>47400</v>
      </c>
      <c r="CR222" s="516">
        <v>47830</v>
      </c>
      <c r="CS222" s="516">
        <v>45270</v>
      </c>
      <c r="CT222" s="516">
        <v>43980</v>
      </c>
      <c r="CU222" s="516">
        <v>47260</v>
      </c>
      <c r="CV222" s="516">
        <v>50850</v>
      </c>
      <c r="CW222" s="516">
        <v>48030</v>
      </c>
      <c r="CX222" s="516">
        <v>48040</v>
      </c>
      <c r="CY222" s="516">
        <v>48140</v>
      </c>
      <c r="CZ222" s="516">
        <v>49460</v>
      </c>
      <c r="DA222" s="2">
        <v>50260</v>
      </c>
      <c r="DB222" s="2">
        <v>49010</v>
      </c>
      <c r="DC222" s="2">
        <v>46460</v>
      </c>
      <c r="DD222" s="2">
        <v>51840</v>
      </c>
      <c r="DE222" s="2">
        <v>51160</v>
      </c>
      <c r="DF222" s="2">
        <v>49290</v>
      </c>
      <c r="DG222" s="2">
        <v>53190</v>
      </c>
      <c r="DH222" s="2">
        <v>56580</v>
      </c>
      <c r="DI222" s="2">
        <v>58200</v>
      </c>
      <c r="DJ222" s="2">
        <v>58110</v>
      </c>
      <c r="DK222" s="2">
        <v>57780</v>
      </c>
      <c r="DL222" s="2">
        <v>55210</v>
      </c>
      <c r="DM222" s="2">
        <v>54370</v>
      </c>
      <c r="DN222" s="2">
        <v>55580</v>
      </c>
      <c r="DO222" s="2">
        <v>54980</v>
      </c>
      <c r="DP222" s="2">
        <v>53780</v>
      </c>
      <c r="DQ222" s="2">
        <v>54410</v>
      </c>
      <c r="DR222" s="2">
        <v>54720</v>
      </c>
      <c r="DS222" s="2">
        <v>56050</v>
      </c>
      <c r="DT222" s="2">
        <v>55930</v>
      </c>
      <c r="DU222" s="2">
        <v>53410</v>
      </c>
      <c r="DV222" s="2">
        <v>49680</v>
      </c>
      <c r="DW222" s="2">
        <v>49010</v>
      </c>
      <c r="DX222" s="2">
        <v>49830</v>
      </c>
      <c r="DY222" s="2">
        <v>50650</v>
      </c>
      <c r="DZ222" s="2">
        <v>46990</v>
      </c>
      <c r="EA222" s="2">
        <v>48070</v>
      </c>
      <c r="EB222" s="2">
        <v>48150</v>
      </c>
      <c r="EC222" s="2">
        <v>48110</v>
      </c>
      <c r="ED222" s="2">
        <v>48050</v>
      </c>
      <c r="EE222" s="2">
        <v>47370</v>
      </c>
      <c r="EF222" s="2">
        <v>49070</v>
      </c>
      <c r="EG222" s="2">
        <v>48740</v>
      </c>
      <c r="EH222" s="2">
        <v>47080</v>
      </c>
      <c r="EI222" s="2">
        <v>47600</v>
      </c>
      <c r="EJ222" s="2">
        <v>48670</v>
      </c>
      <c r="EK222" s="2">
        <v>49360</v>
      </c>
      <c r="EL222" s="2">
        <v>49650</v>
      </c>
      <c r="EM222" s="2">
        <v>50110</v>
      </c>
      <c r="EN222" s="2">
        <v>48610</v>
      </c>
      <c r="EO222" s="2">
        <v>45710</v>
      </c>
      <c r="EP222" s="2">
        <v>44350</v>
      </c>
      <c r="EQ222" s="2">
        <v>45810</v>
      </c>
      <c r="ER222" s="2">
        <v>46850</v>
      </c>
      <c r="ES222" s="2">
        <v>45740</v>
      </c>
      <c r="ET222" s="2">
        <v>43100</v>
      </c>
      <c r="EU222" s="2">
        <v>43330</v>
      </c>
      <c r="EV222" s="2">
        <v>43690</v>
      </c>
      <c r="EW222" s="2">
        <v>43120</v>
      </c>
      <c r="EX222" s="2">
        <v>43100</v>
      </c>
      <c r="EY222" s="2">
        <v>43130</v>
      </c>
      <c r="EZ222" s="2">
        <v>43130</v>
      </c>
      <c r="FA222" s="2">
        <v>41720</v>
      </c>
      <c r="FB222" s="2">
        <v>40960</v>
      </c>
      <c r="FC222" s="2">
        <v>41810</v>
      </c>
      <c r="FD222" s="2">
        <v>41620</v>
      </c>
      <c r="FE222" s="2">
        <v>42920</v>
      </c>
      <c r="FF222" s="2">
        <v>44030</v>
      </c>
      <c r="FG222" s="2">
        <v>42840</v>
      </c>
      <c r="FH222" s="2">
        <v>43570</v>
      </c>
      <c r="FI222" s="2">
        <v>43690</v>
      </c>
      <c r="FJ222" s="2">
        <v>43590</v>
      </c>
      <c r="FK222" s="2">
        <v>43420</v>
      </c>
      <c r="FL222" s="2">
        <v>44350</v>
      </c>
      <c r="FM222" s="2">
        <v>42400</v>
      </c>
      <c r="FN222" s="2">
        <v>41400</v>
      </c>
      <c r="FO222" s="2">
        <v>41510</v>
      </c>
      <c r="FP222" s="2">
        <v>43060</v>
      </c>
      <c r="FQ222" s="2">
        <v>42940</v>
      </c>
      <c r="FR222" s="2">
        <v>41900</v>
      </c>
      <c r="FS222" s="2">
        <v>40410</v>
      </c>
      <c r="FT222" s="2">
        <v>40520</v>
      </c>
      <c r="FU222" s="2">
        <v>42390</v>
      </c>
      <c r="FV222" s="2">
        <v>40390</v>
      </c>
      <c r="FW222" s="2">
        <v>40760</v>
      </c>
      <c r="FX222" s="2">
        <v>43460</v>
      </c>
      <c r="FY222" s="2">
        <v>43440</v>
      </c>
      <c r="FZ222" s="2">
        <v>45040</v>
      </c>
      <c r="GA222" s="2">
        <v>44680</v>
      </c>
      <c r="GB222" s="2">
        <v>44300</v>
      </c>
      <c r="GC222" s="2">
        <v>44460</v>
      </c>
      <c r="GD222" s="2">
        <v>43400</v>
      </c>
      <c r="GE222" s="2">
        <v>44240</v>
      </c>
      <c r="GF222" s="2">
        <v>43340</v>
      </c>
      <c r="GG222" s="2">
        <v>45730</v>
      </c>
      <c r="GH222" s="2">
        <v>47210</v>
      </c>
      <c r="GI222" s="2">
        <v>45200</v>
      </c>
      <c r="GJ222" s="2">
        <v>45350</v>
      </c>
      <c r="GK222" s="2">
        <v>43330</v>
      </c>
      <c r="GL222" s="2">
        <v>43890</v>
      </c>
      <c r="GM222" s="2">
        <v>41780</v>
      </c>
      <c r="GN222" s="2">
        <v>40700</v>
      </c>
      <c r="GO222" s="2">
        <v>41820</v>
      </c>
      <c r="GP222" s="2">
        <v>41770</v>
      </c>
      <c r="GQ222" s="2">
        <v>41600</v>
      </c>
      <c r="GR222" s="2">
        <v>38930</v>
      </c>
      <c r="GS222" s="2">
        <v>40150</v>
      </c>
      <c r="GT222" s="2">
        <v>39200</v>
      </c>
      <c r="GU222" s="2">
        <v>37820</v>
      </c>
      <c r="GV222" s="2">
        <v>39900</v>
      </c>
      <c r="GW222" s="2">
        <v>40760</v>
      </c>
      <c r="GX222" s="2">
        <v>39400</v>
      </c>
      <c r="GY222" s="2">
        <v>39710</v>
      </c>
      <c r="GZ222" s="2">
        <v>39780</v>
      </c>
      <c r="HA222" s="2">
        <v>36260</v>
      </c>
      <c r="HB222" s="2">
        <v>35000</v>
      </c>
      <c r="HC222" s="2">
        <v>34410</v>
      </c>
      <c r="HD222" s="2">
        <v>34970</v>
      </c>
      <c r="HE222" s="2">
        <v>35080</v>
      </c>
      <c r="HF222" s="2">
        <v>35210</v>
      </c>
      <c r="HG222" s="2">
        <v>35790</v>
      </c>
      <c r="HH222" s="2">
        <v>35640</v>
      </c>
      <c r="HI222" s="2">
        <v>35410</v>
      </c>
      <c r="HJ222" s="2">
        <v>34660</v>
      </c>
      <c r="HK222" s="2">
        <v>35150</v>
      </c>
      <c r="HL222" s="2">
        <v>34350</v>
      </c>
      <c r="HM222" s="2">
        <v>34460</v>
      </c>
      <c r="HN222" s="2">
        <v>34270</v>
      </c>
      <c r="HO222" s="2">
        <v>33680</v>
      </c>
      <c r="HP222" s="2">
        <v>32860</v>
      </c>
      <c r="HQ222" s="2">
        <v>32310</v>
      </c>
      <c r="HR222" s="2">
        <v>32620</v>
      </c>
      <c r="HS222" s="2">
        <v>31660</v>
      </c>
      <c r="HT222" s="2">
        <v>31040</v>
      </c>
      <c r="HU222" s="2">
        <v>30090</v>
      </c>
      <c r="HV222" s="2">
        <v>30640</v>
      </c>
      <c r="HW222" s="2">
        <v>30490</v>
      </c>
      <c r="HX222" s="2">
        <v>31300</v>
      </c>
      <c r="HY222" s="2">
        <v>31450</v>
      </c>
      <c r="HZ222" s="2">
        <v>30970</v>
      </c>
      <c r="IA222" s="2">
        <v>30810</v>
      </c>
      <c r="IB222" s="2">
        <v>31400</v>
      </c>
      <c r="IC222" s="2">
        <v>31100</v>
      </c>
      <c r="ID222" s="2">
        <v>31160</v>
      </c>
      <c r="IE222" s="2">
        <v>31510</v>
      </c>
      <c r="IF222" s="2">
        <v>32470</v>
      </c>
      <c r="IG222" s="2">
        <v>32730</v>
      </c>
      <c r="IH222" s="2">
        <v>32280</v>
      </c>
      <c r="II222" s="2">
        <v>31200</v>
      </c>
      <c r="IJ222" s="2">
        <v>32180</v>
      </c>
      <c r="IK222" s="2">
        <v>31340</v>
      </c>
      <c r="IL222" s="2">
        <v>30000</v>
      </c>
      <c r="IM222" s="2">
        <v>28920</v>
      </c>
      <c r="IN222" s="2">
        <v>28605</v>
      </c>
      <c r="IO222" s="2">
        <v>28245</v>
      </c>
      <c r="IP222" s="2">
        <v>27920</v>
      </c>
      <c r="IQ222" s="2">
        <v>28655</v>
      </c>
      <c r="IR222" s="2">
        <v>29015</v>
      </c>
      <c r="IS222" s="2">
        <v>28375</v>
      </c>
      <c r="IT222" s="2">
        <v>28425</v>
      </c>
    </row>
    <row r="223" spans="1:254">
      <c r="A223" s="62" t="s">
        <v>436</v>
      </c>
      <c r="B223" s="4" t="inlineStr">
        <is>
          <t>牧野フライス</t>
        </is>
      </c>
      <c r="C223" s="55">
        <v>14520</v>
      </c>
      <c r="D223" s="56">
        <v>-550</v>
      </c>
      <c r="E223" s="67">
        <v>15070</v>
      </c>
      <c r="F223" s="67">
        <v>15230</v>
      </c>
      <c r="G223" s="67">
        <v>14880</v>
      </c>
      <c r="H223" s="67">
        <v>14710</v>
      </c>
      <c r="I223" s="67">
        <v>13920</v>
      </c>
      <c r="J223" s="67">
        <v>14080</v>
      </c>
      <c r="K223" s="67">
        <v>13930</v>
      </c>
      <c r="L223" s="67">
        <v>14270</v>
      </c>
      <c r="M223" s="67">
        <v>14790</v>
      </c>
      <c r="N223" s="67">
        <v>14710</v>
      </c>
      <c r="O223" s="67">
        <v>14860</v>
      </c>
      <c r="P223" s="67">
        <v>14490</v>
      </c>
      <c r="Q223" s="67">
        <v>14410</v>
      </c>
      <c r="R223" s="67">
        <v>14420</v>
      </c>
      <c r="S223" s="67">
        <v>14570</v>
      </c>
      <c r="T223" s="67">
        <v>14790</v>
      </c>
      <c r="U223" s="67">
        <v>14790</v>
      </c>
      <c r="V223" s="67">
        <v>14820</v>
      </c>
      <c r="W223" s="67">
        <v>14960</v>
      </c>
      <c r="X223" s="67">
        <v>14810</v>
      </c>
      <c r="Y223" s="67">
        <v>14580</v>
      </c>
      <c r="Z223" s="67">
        <v>14830</v>
      </c>
      <c r="AA223" s="67">
        <v>15100</v>
      </c>
      <c r="AB223" s="67">
        <v>15330</v>
      </c>
      <c r="AC223" s="67">
        <v>15200</v>
      </c>
      <c r="AD223" s="67">
        <v>15410</v>
      </c>
      <c r="AE223" s="67">
        <v>15200</v>
      </c>
      <c r="AF223" s="67">
        <v>15130</v>
      </c>
      <c r="AG223" s="67">
        <v>15340</v>
      </c>
      <c r="AH223" s="67">
        <v>15710</v>
      </c>
      <c r="AI223" s="67">
        <v>14310</v>
      </c>
      <c r="AJ223" s="67">
        <v>14120</v>
      </c>
      <c r="AK223" s="67">
        <v>14550</v>
      </c>
      <c r="AL223" s="67">
        <v>14560</v>
      </c>
      <c r="AM223" s="67">
        <v>14320</v>
      </c>
      <c r="AN223" s="67">
        <v>14250</v>
      </c>
      <c r="AO223" s="67">
        <v>14390</v>
      </c>
      <c r="AP223" s="67">
        <v>14170</v>
      </c>
      <c r="AQ223" s="67">
        <v>13980</v>
      </c>
      <c r="AR223" s="67">
        <v>14150</v>
      </c>
      <c r="AS223" s="67">
        <v>14490</v>
      </c>
      <c r="AT223" s="67">
        <v>14920</v>
      </c>
      <c r="AU223" s="67">
        <v>14190</v>
      </c>
      <c r="AV223" s="67">
        <v>14510</v>
      </c>
      <c r="AW223" s="67">
        <v>14050</v>
      </c>
      <c r="AX223" s="67">
        <v>13990</v>
      </c>
      <c r="AY223" s="67">
        <v>13750</v>
      </c>
      <c r="AZ223" s="67">
        <v>14110</v>
      </c>
      <c r="BA223" s="67">
        <v>13240</v>
      </c>
      <c r="BB223" s="67">
        <v>13210</v>
      </c>
      <c r="BC223" s="67">
        <v>13220</v>
      </c>
      <c r="BD223" s="67">
        <v>13000</v>
      </c>
      <c r="BE223" s="67">
        <v>13400</v>
      </c>
      <c r="BF223" s="67">
        <v>13110</v>
      </c>
      <c r="BG223" s="67">
        <v>13290</v>
      </c>
      <c r="BH223" s="67">
        <v>13190</v>
      </c>
      <c r="BI223" s="67">
        <v>13810</v>
      </c>
      <c r="BJ223" s="67">
        <v>13680</v>
      </c>
      <c r="BK223" s="67">
        <v>13620</v>
      </c>
      <c r="BL223" s="67">
        <v>13960</v>
      </c>
      <c r="BM223" s="67">
        <v>13610</v>
      </c>
      <c r="BN223" s="67">
        <v>13750</v>
      </c>
      <c r="BO223" s="67">
        <v>13680</v>
      </c>
      <c r="BP223" s="67">
        <v>13200</v>
      </c>
      <c r="BQ223" s="67">
        <v>13650</v>
      </c>
      <c r="BR223" s="67">
        <v>12660</v>
      </c>
      <c r="BS223" s="67">
        <v>11900</v>
      </c>
      <c r="BT223" s="67">
        <v>11800</v>
      </c>
      <c r="BU223" s="67">
        <v>11800</v>
      </c>
      <c r="BV223" s="67">
        <v>11790</v>
      </c>
      <c r="BW223" s="67">
        <v>10570</v>
      </c>
      <c r="BX223" s="67">
        <v>11590</v>
      </c>
      <c r="BY223" s="67">
        <v>11620</v>
      </c>
      <c r="BZ223" s="67">
        <v>11630</v>
      </c>
      <c r="CA223" s="516">
        <v>11630</v>
      </c>
      <c r="CB223" s="516">
        <v>11600</v>
      </c>
      <c r="CC223" s="516">
        <v>11610</v>
      </c>
      <c r="CD223" s="516">
        <v>11610</v>
      </c>
      <c r="CE223" s="516">
        <v>11590</v>
      </c>
      <c r="CF223" s="516">
        <v>11600</v>
      </c>
      <c r="CG223" s="516">
        <v>11610</v>
      </c>
      <c r="CH223" s="516">
        <v>11540</v>
      </c>
      <c r="CI223" s="516">
        <v>11540</v>
      </c>
      <c r="CJ223" s="516">
        <v>11530</v>
      </c>
      <c r="CK223" s="516">
        <v>11540</v>
      </c>
      <c r="CL223" s="516">
        <v>11500</v>
      </c>
      <c r="CM223" s="516">
        <v>11560</v>
      </c>
      <c r="CN223" s="516">
        <v>11460</v>
      </c>
      <c r="CO223" s="516">
        <v>11500</v>
      </c>
      <c r="CP223" s="516">
        <v>11550</v>
      </c>
      <c r="CQ223" s="516">
        <v>11570</v>
      </c>
      <c r="CR223" s="516">
        <v>11480</v>
      </c>
      <c r="CS223" s="516">
        <v>11500</v>
      </c>
      <c r="CT223" s="516">
        <v>11450</v>
      </c>
      <c r="CU223" s="516">
        <v>11600</v>
      </c>
      <c r="CV223" s="516">
        <v>11600</v>
      </c>
      <c r="CW223" s="516">
        <v>11550</v>
      </c>
      <c r="CX223" s="516">
        <v>11520</v>
      </c>
      <c r="CY223" s="516">
        <v>11530</v>
      </c>
      <c r="CZ223" s="516">
        <v>11530</v>
      </c>
      <c r="DA223" s="2">
        <v>11500</v>
      </c>
      <c r="DB223" s="2">
        <v>11480</v>
      </c>
      <c r="DC223" s="2">
        <v>11440</v>
      </c>
      <c r="DD223" s="2">
        <v>11570</v>
      </c>
      <c r="DE223" s="2">
        <v>11580</v>
      </c>
      <c r="DF223" s="2">
        <v>11580</v>
      </c>
      <c r="DG223" s="2">
        <v>11620</v>
      </c>
      <c r="DH223" s="2">
        <v>11650</v>
      </c>
      <c r="DI223" s="2">
        <v>11630</v>
      </c>
      <c r="DJ223" s="2">
        <v>11620</v>
      </c>
      <c r="DK223" s="2">
        <v>11650</v>
      </c>
      <c r="DL223" s="2">
        <v>11660</v>
      </c>
      <c r="DM223" s="2">
        <v>11680</v>
      </c>
      <c r="DN223" s="2">
        <v>11690</v>
      </c>
      <c r="DO223" s="2">
        <v>11680</v>
      </c>
      <c r="DP223" s="2">
        <v>11670</v>
      </c>
      <c r="DQ223" s="2">
        <v>11680</v>
      </c>
      <c r="DR223" s="2">
        <v>11670</v>
      </c>
      <c r="DS223" s="2">
        <v>11680</v>
      </c>
      <c r="DT223" s="2">
        <v>11660</v>
      </c>
      <c r="DU223" s="2">
        <v>11690</v>
      </c>
      <c r="DV223" s="2">
        <v>11660</v>
      </c>
      <c r="DW223" s="2">
        <v>11660</v>
      </c>
      <c r="DX223" s="2">
        <v>11650</v>
      </c>
      <c r="DY223" s="2">
        <v>11660</v>
      </c>
      <c r="DZ223" s="2">
        <v>11680</v>
      </c>
      <c r="EA223" s="2">
        <v>11380</v>
      </c>
      <c r="EB223" s="2">
        <v>11330</v>
      </c>
      <c r="EC223" s="2">
        <v>11100</v>
      </c>
      <c r="ED223" s="2">
        <v>11160</v>
      </c>
      <c r="EE223" s="2">
        <v>11160</v>
      </c>
      <c r="EF223" s="2">
        <v>11260</v>
      </c>
      <c r="EG223" s="2">
        <v>11140</v>
      </c>
      <c r="EH223" s="2">
        <v>11070</v>
      </c>
      <c r="EI223" s="2">
        <v>10800</v>
      </c>
      <c r="EJ223" s="2">
        <v>10860</v>
      </c>
      <c r="EK223" s="2">
        <v>10850</v>
      </c>
      <c r="EL223" s="2">
        <v>10760</v>
      </c>
      <c r="EM223" s="2">
        <v>10800</v>
      </c>
      <c r="EN223" s="2">
        <v>10750</v>
      </c>
      <c r="EO223" s="2">
        <v>10840</v>
      </c>
      <c r="EP223" s="2">
        <v>10770</v>
      </c>
      <c r="EQ223" s="2">
        <v>11000</v>
      </c>
      <c r="ER223" s="2">
        <v>10960</v>
      </c>
      <c r="ES223" s="2">
        <v>11010</v>
      </c>
      <c r="ET223" s="2">
        <v>11040</v>
      </c>
      <c r="EU223" s="2">
        <v>10980</v>
      </c>
      <c r="EV223" s="2">
        <v>10940</v>
      </c>
      <c r="EW223" s="2">
        <v>10890</v>
      </c>
      <c r="EX223" s="2">
        <v>10870</v>
      </c>
      <c r="EY223" s="2">
        <v>10930</v>
      </c>
      <c r="EZ223" s="2">
        <v>10890</v>
      </c>
      <c r="FA223" s="2">
        <v>10910</v>
      </c>
      <c r="FB223" s="2">
        <v>10870</v>
      </c>
      <c r="FC223" s="2">
        <v>10920</v>
      </c>
      <c r="FD223" s="2">
        <v>10950</v>
      </c>
      <c r="FE223" s="2">
        <v>10980</v>
      </c>
      <c r="FF223" s="2">
        <v>10770</v>
      </c>
      <c r="FG223" s="2">
        <v>10780</v>
      </c>
      <c r="FH223" s="2">
        <v>10700</v>
      </c>
      <c r="FI223" s="2">
        <v>10690</v>
      </c>
      <c r="FJ223" s="2">
        <v>10540</v>
      </c>
      <c r="FK223" s="2">
        <v>10670</v>
      </c>
      <c r="FL223" s="2">
        <v>10900</v>
      </c>
      <c r="FM223" s="2">
        <v>10960</v>
      </c>
      <c r="FN223" s="2">
        <v>11000</v>
      </c>
      <c r="FO223" s="2">
        <v>11060</v>
      </c>
      <c r="FP223" s="2">
        <v>11060</v>
      </c>
      <c r="FQ223" s="2">
        <v>11000</v>
      </c>
      <c r="FR223" s="2">
        <v>10960</v>
      </c>
      <c r="FS223" s="2">
        <v>10700</v>
      </c>
      <c r="FT223" s="2">
        <v>11320</v>
      </c>
      <c r="FU223" s="2">
        <v>11310</v>
      </c>
      <c r="FV223" s="2">
        <v>11320</v>
      </c>
      <c r="FW223" s="2">
        <v>11320</v>
      </c>
      <c r="FX223" s="2">
        <v>11340</v>
      </c>
      <c r="FY223" s="2">
        <v>11390</v>
      </c>
      <c r="FZ223" s="2">
        <v>11410</v>
      </c>
      <c r="GA223" s="2">
        <v>11420</v>
      </c>
      <c r="GB223" s="2">
        <v>11440</v>
      </c>
      <c r="GC223" s="2">
        <v>11330</v>
      </c>
      <c r="GD223" s="2">
        <v>11330</v>
      </c>
      <c r="GE223" s="2">
        <v>11310</v>
      </c>
      <c r="GF223" s="2">
        <v>11300</v>
      </c>
      <c r="GG223" s="2">
        <v>11200</v>
      </c>
      <c r="GH223" s="2">
        <v>11200</v>
      </c>
      <c r="GI223" s="2">
        <v>11200</v>
      </c>
      <c r="GJ223" s="2">
        <v>11350</v>
      </c>
      <c r="GK223" s="2">
        <v>11350</v>
      </c>
      <c r="GL223" s="2">
        <v>11360</v>
      </c>
      <c r="GM223" s="2">
        <v>11280</v>
      </c>
      <c r="GN223" s="2">
        <v>11270</v>
      </c>
      <c r="GO223" s="2">
        <v>11260</v>
      </c>
      <c r="GP223" s="2">
        <v>11250</v>
      </c>
      <c r="GQ223" s="2">
        <v>11220</v>
      </c>
      <c r="GR223" s="2">
        <v>11200</v>
      </c>
      <c r="GS223" s="2">
        <v>11200</v>
      </c>
      <c r="GT223" s="2">
        <v>11170</v>
      </c>
      <c r="GU223" s="2">
        <v>11300</v>
      </c>
      <c r="GV223" s="2">
        <v>11350</v>
      </c>
      <c r="GW223" s="2">
        <v>11400</v>
      </c>
      <c r="GX223" s="2">
        <v>11420</v>
      </c>
      <c r="GY223" s="2">
        <v>11420</v>
      </c>
      <c r="GZ223" s="2">
        <v>11420</v>
      </c>
      <c r="HA223" s="2">
        <v>11430</v>
      </c>
      <c r="HB223" s="2">
        <v>11410</v>
      </c>
      <c r="HC223" s="2">
        <v>11460</v>
      </c>
      <c r="HD223" s="2">
        <v>11460</v>
      </c>
      <c r="HE223" s="2">
        <v>11470</v>
      </c>
      <c r="HF223" s="2">
        <v>11500</v>
      </c>
      <c r="HG223" s="2">
        <v>11490</v>
      </c>
      <c r="HH223" s="2">
        <v>11500</v>
      </c>
      <c r="HI223" s="2">
        <v>11520</v>
      </c>
      <c r="HJ223" s="2">
        <v>11560</v>
      </c>
      <c r="HK223" s="2">
        <v>11520</v>
      </c>
      <c r="HL223" s="2">
        <v>11520</v>
      </c>
      <c r="HM223" s="2">
        <v>11520</v>
      </c>
      <c r="HN223" s="2">
        <v>11560</v>
      </c>
      <c r="HO223" s="2">
        <v>11530</v>
      </c>
      <c r="HP223" s="2">
        <v>11530</v>
      </c>
      <c r="HQ223" s="2">
        <v>11570</v>
      </c>
      <c r="HR223" s="2">
        <v>11560</v>
      </c>
      <c r="HS223" s="2">
        <v>11590</v>
      </c>
      <c r="HT223" s="2">
        <v>11570</v>
      </c>
      <c r="HU223" s="2">
        <v>11610</v>
      </c>
      <c r="HV223" s="2">
        <v>11550</v>
      </c>
      <c r="HW223" s="2">
        <v>11560</v>
      </c>
      <c r="HX223" s="2">
        <v>11540</v>
      </c>
      <c r="HY223" s="2">
        <v>11480</v>
      </c>
      <c r="HZ223" s="2">
        <v>11450</v>
      </c>
      <c r="IA223" s="2">
        <v>11480</v>
      </c>
      <c r="IB223" s="2">
        <v>11470</v>
      </c>
      <c r="IC223" s="2">
        <v>11490</v>
      </c>
      <c r="ID223" s="2">
        <v>11480</v>
      </c>
      <c r="IE223" s="2">
        <v>11480</v>
      </c>
      <c r="IF223" s="2">
        <v>11480</v>
      </c>
      <c r="IG223" s="2">
        <v>11490</v>
      </c>
      <c r="IH223" s="2">
        <v>11500</v>
      </c>
      <c r="II223" s="2">
        <v>11490</v>
      </c>
      <c r="IJ223" s="2">
        <v>11500</v>
      </c>
      <c r="IK223" s="2">
        <v>11490</v>
      </c>
      <c r="IL223" s="2">
        <v>11490</v>
      </c>
      <c r="IM223" s="2">
        <v>11480</v>
      </c>
      <c r="IN223" s="2">
        <v>11470</v>
      </c>
      <c r="IO223" s="2">
        <v>11480</v>
      </c>
      <c r="IP223" s="2">
        <v>11430</v>
      </c>
      <c r="IQ223" s="2">
        <v>11440</v>
      </c>
      <c r="IR223" s="2">
        <v>11490</v>
      </c>
      <c r="IS223" s="2">
        <v>11480</v>
      </c>
      <c r="IT223" s="2">
        <v>11470</v>
      </c>
    </row>
    <row r="224" spans="1:254">
      <c r="A224" s="62" t="s">
        <v>437</v>
      </c>
      <c r="B224" s="4" t="inlineStr">
        <is>
          <t>ジャパンマテリアル</t>
        </is>
      </c>
      <c r="C224" s="55">
        <v>2217</v>
      </c>
      <c r="D224" s="56">
        <v>-150</v>
      </c>
      <c r="E224" s="67">
        <v>2367</v>
      </c>
      <c r="F224" s="67">
        <v>2431</v>
      </c>
      <c r="G224" s="67">
        <v>2327</v>
      </c>
      <c r="H224" s="67">
        <v>2278</v>
      </c>
      <c r="I224" s="67">
        <v>2267</v>
      </c>
      <c r="J224" s="67">
        <v>2019</v>
      </c>
      <c r="K224" s="67">
        <v>1983</v>
      </c>
      <c r="L224" s="67">
        <v>2103</v>
      </c>
      <c r="M224" s="67">
        <v>2300</v>
      </c>
      <c r="N224" s="67">
        <v>2238</v>
      </c>
      <c r="O224" s="67">
        <v>2326</v>
      </c>
      <c r="P224" s="67">
        <v>2313</v>
      </c>
      <c r="Q224" s="67">
        <v>2320</v>
      </c>
      <c r="R224" s="67">
        <v>2253</v>
      </c>
      <c r="S224" s="67">
        <v>2437</v>
      </c>
      <c r="T224" s="67">
        <v>2610</v>
      </c>
      <c r="U224" s="67">
        <v>2567</v>
      </c>
      <c r="V224" s="67">
        <v>2623</v>
      </c>
      <c r="W224" s="67">
        <v>2657</v>
      </c>
      <c r="X224" s="67">
        <v>2549</v>
      </c>
      <c r="Y224" s="67">
        <v>2474</v>
      </c>
      <c r="Z224" s="67">
        <v>2640</v>
      </c>
      <c r="AA224" s="67">
        <v>2451</v>
      </c>
      <c r="AB224" s="67">
        <v>2500</v>
      </c>
      <c r="AC224" s="67">
        <v>2490</v>
      </c>
      <c r="AD224" s="67">
        <v>2684</v>
      </c>
      <c r="AE224" s="67">
        <v>2570</v>
      </c>
      <c r="AF224" s="67">
        <v>2605</v>
      </c>
      <c r="AG224" s="67">
        <v>2633</v>
      </c>
      <c r="AH224" s="67">
        <v>2718</v>
      </c>
      <c r="AI224" s="67">
        <v>2526</v>
      </c>
      <c r="AJ224" s="67">
        <v>2555</v>
      </c>
      <c r="AK224" s="67">
        <v>2632</v>
      </c>
      <c r="AL224" s="67">
        <v>2454</v>
      </c>
      <c r="AM224" s="67">
        <v>2441</v>
      </c>
      <c r="AN224" s="67">
        <v>2361</v>
      </c>
      <c r="AO224" s="67">
        <v>2396</v>
      </c>
      <c r="AP224" s="67">
        <v>2470</v>
      </c>
      <c r="AQ224" s="67">
        <v>2267</v>
      </c>
      <c r="AR224" s="67">
        <v>2167</v>
      </c>
      <c r="AS224" s="67">
        <v>2118</v>
      </c>
      <c r="AT224" s="67">
        <v>2146</v>
      </c>
      <c r="AU224" s="67">
        <v>2084</v>
      </c>
      <c r="AV224" s="67">
        <v>2266</v>
      </c>
      <c r="AW224" s="67">
        <v>2422</v>
      </c>
      <c r="AX224" s="67">
        <v>2117</v>
      </c>
      <c r="AY224" s="67">
        <v>2007</v>
      </c>
      <c r="AZ224" s="67">
        <v>2107</v>
      </c>
      <c r="BA224" s="67">
        <v>2053</v>
      </c>
      <c r="BB224" s="67">
        <v>2053</v>
      </c>
      <c r="BC224" s="67">
        <v>2051</v>
      </c>
      <c r="BD224" s="67">
        <v>2115</v>
      </c>
      <c r="BE224" s="67">
        <v>2124</v>
      </c>
      <c r="BF224" s="67">
        <v>1993</v>
      </c>
      <c r="BG224" s="67">
        <v>2011</v>
      </c>
      <c r="BH224" s="67">
        <v>1933</v>
      </c>
      <c r="BI224" s="67">
        <v>1972</v>
      </c>
      <c r="BJ224" s="67">
        <v>2078</v>
      </c>
      <c r="BK224" s="67">
        <v>1992</v>
      </c>
      <c r="BL224" s="67">
        <v>2012</v>
      </c>
      <c r="BM224" s="67">
        <v>2146</v>
      </c>
      <c r="BN224" s="67">
        <v>2173</v>
      </c>
      <c r="BO224" s="67">
        <v>2077</v>
      </c>
      <c r="BP224" s="67">
        <v>1953</v>
      </c>
      <c r="BQ224" s="67">
        <v>1933</v>
      </c>
      <c r="BR224" s="67">
        <v>1800</v>
      </c>
      <c r="BS224" s="67">
        <v>1778</v>
      </c>
      <c r="BT224" s="67">
        <v>1802</v>
      </c>
      <c r="BU224" s="67">
        <v>1872</v>
      </c>
      <c r="BV224" s="67">
        <v>1814</v>
      </c>
      <c r="BW224" s="67">
        <v>1786</v>
      </c>
      <c r="BX224" s="67">
        <v>1824</v>
      </c>
      <c r="BY224" s="67">
        <v>1844</v>
      </c>
      <c r="BZ224" s="67">
        <v>1847</v>
      </c>
      <c r="CA224" s="516">
        <v>1862</v>
      </c>
      <c r="CB224" s="516">
        <v>1900</v>
      </c>
      <c r="CC224" s="516">
        <v>1900</v>
      </c>
      <c r="CD224" s="516">
        <v>1905</v>
      </c>
      <c r="CE224" s="516">
        <v>1793</v>
      </c>
      <c r="CF224" s="516">
        <v>1801</v>
      </c>
      <c r="CG224" s="516">
        <v>1774</v>
      </c>
      <c r="CH224" s="516">
        <v>1811</v>
      </c>
      <c r="CI224" s="516">
        <v>1665</v>
      </c>
      <c r="CJ224" s="516">
        <v>1642</v>
      </c>
      <c r="CK224" s="516">
        <v>1626</v>
      </c>
      <c r="CL224" s="516">
        <v>1604</v>
      </c>
      <c r="CM224" s="516">
        <v>1659</v>
      </c>
      <c r="CN224" s="516">
        <v>1573</v>
      </c>
      <c r="CO224" s="516">
        <v>1599</v>
      </c>
      <c r="CP224" s="516">
        <v>1739</v>
      </c>
      <c r="CQ224" s="516">
        <v>1708</v>
      </c>
      <c r="CR224" s="516">
        <v>1769</v>
      </c>
      <c r="CS224" s="516">
        <v>1671</v>
      </c>
      <c r="CT224" s="516">
        <v>1617</v>
      </c>
      <c r="CU224" s="516">
        <v>1723</v>
      </c>
      <c r="CV224" s="516">
        <v>1830</v>
      </c>
      <c r="CW224" s="516">
        <v>1795</v>
      </c>
      <c r="CX224" s="516">
        <v>1844</v>
      </c>
      <c r="CY224" s="516">
        <v>1802</v>
      </c>
      <c r="CZ224" s="516">
        <v>1830</v>
      </c>
      <c r="DA224" s="2">
        <v>1901</v>
      </c>
      <c r="DB224" s="2">
        <v>1850</v>
      </c>
      <c r="DC224" s="2">
        <v>1785</v>
      </c>
      <c r="DD224" s="2">
        <v>1917</v>
      </c>
      <c r="DE224" s="2">
        <v>1969</v>
      </c>
      <c r="DF224" s="2">
        <v>1868</v>
      </c>
      <c r="DG224" s="2">
        <v>2005</v>
      </c>
      <c r="DH224" s="2">
        <v>2126</v>
      </c>
      <c r="DI224" s="2">
        <v>2182</v>
      </c>
      <c r="DJ224" s="2">
        <v>2210</v>
      </c>
      <c r="DK224" s="2">
        <v>2123</v>
      </c>
      <c r="DL224" s="2">
        <v>2072</v>
      </c>
      <c r="DM224" s="2">
        <v>2039</v>
      </c>
      <c r="DN224" s="2">
        <v>2073</v>
      </c>
      <c r="DO224" s="2">
        <v>2075</v>
      </c>
      <c r="DP224" s="2">
        <v>2074</v>
      </c>
      <c r="DQ224" s="2">
        <v>1997</v>
      </c>
      <c r="DR224" s="2">
        <v>1986</v>
      </c>
      <c r="DS224" s="2">
        <v>1967</v>
      </c>
      <c r="DT224" s="2">
        <v>1778</v>
      </c>
      <c r="DU224" s="2">
        <v>1730</v>
      </c>
      <c r="DV224" s="2">
        <v>1643</v>
      </c>
      <c r="DW224" s="2">
        <v>1690</v>
      </c>
      <c r="DX224" s="2">
        <v>1702</v>
      </c>
      <c r="DY224" s="2">
        <v>1773</v>
      </c>
      <c r="DZ224" s="2">
        <v>1704</v>
      </c>
      <c r="EA224" s="2">
        <v>1784</v>
      </c>
      <c r="EB224" s="2">
        <v>1775</v>
      </c>
      <c r="EC224" s="2">
        <v>1758</v>
      </c>
      <c r="ED224" s="2">
        <v>1736</v>
      </c>
      <c r="EE224" s="2">
        <v>1666</v>
      </c>
      <c r="EF224" s="2">
        <v>1719</v>
      </c>
      <c r="EG224" s="2">
        <v>1625</v>
      </c>
      <c r="EH224" s="2">
        <v>1576</v>
      </c>
      <c r="EI224" s="2">
        <v>1555</v>
      </c>
      <c r="EJ224" s="2">
        <v>1580</v>
      </c>
      <c r="EK224" s="2">
        <v>1588</v>
      </c>
      <c r="EL224" s="2">
        <v>1542</v>
      </c>
      <c r="EM224" s="2">
        <v>1543</v>
      </c>
      <c r="EN224" s="2">
        <v>1541</v>
      </c>
      <c r="EO224" s="2">
        <v>1519</v>
      </c>
      <c r="EP224" s="2">
        <v>1532</v>
      </c>
      <c r="EQ224" s="2">
        <v>1570</v>
      </c>
      <c r="ER224" s="2">
        <v>1590</v>
      </c>
      <c r="ES224" s="2">
        <v>1580</v>
      </c>
      <c r="ET224" s="2">
        <v>1547</v>
      </c>
      <c r="EU224" s="2">
        <v>1563</v>
      </c>
      <c r="EV224" s="2">
        <v>1570</v>
      </c>
      <c r="EW224" s="2">
        <v>1564</v>
      </c>
      <c r="EX224" s="2">
        <v>1555</v>
      </c>
      <c r="EY224" s="2">
        <v>1567</v>
      </c>
      <c r="EZ224" s="2">
        <v>1564</v>
      </c>
      <c r="FA224" s="2">
        <v>1534</v>
      </c>
      <c r="FB224" s="2">
        <v>1510</v>
      </c>
      <c r="FC224" s="2">
        <v>1531</v>
      </c>
      <c r="FD224" s="2">
        <v>1519</v>
      </c>
      <c r="FE224" s="2">
        <v>1573</v>
      </c>
      <c r="FF224" s="2">
        <v>1614</v>
      </c>
      <c r="FG224" s="2">
        <v>1649</v>
      </c>
      <c r="FH224" s="2">
        <v>1675</v>
      </c>
      <c r="FI224" s="2">
        <v>1722</v>
      </c>
      <c r="FJ224" s="2">
        <v>1700</v>
      </c>
      <c r="FK224" s="2">
        <v>1685</v>
      </c>
      <c r="FL224" s="2">
        <v>1674</v>
      </c>
      <c r="FM224" s="2">
        <v>1676</v>
      </c>
      <c r="FN224" s="2">
        <v>1689</v>
      </c>
      <c r="FO224" s="2">
        <v>1710</v>
      </c>
      <c r="FP224" s="2">
        <v>1694</v>
      </c>
      <c r="FQ224" s="2">
        <v>1658</v>
      </c>
      <c r="FR224" s="2">
        <v>1616</v>
      </c>
      <c r="FS224" s="2">
        <v>1633</v>
      </c>
      <c r="FT224" s="2">
        <v>1612</v>
      </c>
      <c r="FU224" s="2">
        <v>1646</v>
      </c>
      <c r="FV224" s="2">
        <v>1557</v>
      </c>
      <c r="FW224" s="2">
        <v>1617</v>
      </c>
      <c r="FX224" s="2">
        <v>1736</v>
      </c>
      <c r="FY224" s="2">
        <v>1707</v>
      </c>
      <c r="FZ224" s="2">
        <v>1774</v>
      </c>
      <c r="GA224" s="2">
        <v>1947</v>
      </c>
      <c r="GB224" s="2">
        <v>1963</v>
      </c>
      <c r="GC224" s="2">
        <v>1942</v>
      </c>
      <c r="GD224" s="2">
        <v>1906</v>
      </c>
      <c r="GE224" s="2">
        <v>1902</v>
      </c>
      <c r="GF224" s="2">
        <v>1852</v>
      </c>
      <c r="GG224" s="2">
        <v>1950</v>
      </c>
      <c r="GH224" s="2">
        <v>1934</v>
      </c>
      <c r="GI224" s="2">
        <v>1918</v>
      </c>
      <c r="GJ224" s="2">
        <v>1921</v>
      </c>
      <c r="GK224" s="2">
        <v>1838</v>
      </c>
      <c r="GL224" s="2">
        <v>1877</v>
      </c>
      <c r="GM224" s="2">
        <v>1851</v>
      </c>
      <c r="GN224" s="2">
        <v>1811</v>
      </c>
      <c r="GO224" s="2">
        <v>1836</v>
      </c>
      <c r="GP224" s="2">
        <v>1865</v>
      </c>
      <c r="GQ224" s="2">
        <v>1876</v>
      </c>
      <c r="GR224" s="2">
        <v>1887</v>
      </c>
      <c r="GS224" s="2">
        <v>1912</v>
      </c>
      <c r="GT224" s="2">
        <v>1879</v>
      </c>
      <c r="GU224" s="2">
        <v>1844</v>
      </c>
      <c r="GV224" s="2">
        <v>1944</v>
      </c>
      <c r="GW224" s="2">
        <v>1960</v>
      </c>
      <c r="GX224" s="2">
        <v>1906</v>
      </c>
      <c r="GY224" s="2">
        <v>1916</v>
      </c>
      <c r="GZ224" s="2">
        <v>1924</v>
      </c>
      <c r="HA224" s="2">
        <v>1882</v>
      </c>
      <c r="HB224" s="2">
        <v>1872</v>
      </c>
      <c r="HC224" s="2">
        <v>1787</v>
      </c>
      <c r="HD224" s="2">
        <v>1828</v>
      </c>
      <c r="HE224" s="2">
        <v>1792</v>
      </c>
      <c r="HF224" s="2">
        <v>1840</v>
      </c>
      <c r="HG224" s="2">
        <v>1886</v>
      </c>
      <c r="HH224" s="2">
        <v>1895</v>
      </c>
      <c r="HI224" s="2">
        <v>1890</v>
      </c>
      <c r="HJ224" s="2">
        <v>1906</v>
      </c>
      <c r="HK224" s="2">
        <v>1846</v>
      </c>
      <c r="HL224" s="2">
        <v>1822</v>
      </c>
      <c r="HM224" s="2">
        <v>1766</v>
      </c>
      <c r="HN224" s="2">
        <v>1643</v>
      </c>
      <c r="HO224" s="2">
        <v>1638</v>
      </c>
      <c r="HP224" s="2">
        <v>1570</v>
      </c>
      <c r="HQ224" s="2">
        <v>1568</v>
      </c>
      <c r="HR224" s="2">
        <v>1518</v>
      </c>
      <c r="HS224" s="2">
        <v>1523</v>
      </c>
      <c r="HT224" s="2">
        <v>1445</v>
      </c>
      <c r="HU224" s="2">
        <v>1461</v>
      </c>
      <c r="HV224" s="2">
        <v>1464</v>
      </c>
      <c r="HW224" s="2">
        <v>1522</v>
      </c>
      <c r="HX224" s="2">
        <v>1498</v>
      </c>
      <c r="HY224" s="2">
        <v>1486</v>
      </c>
      <c r="HZ224" s="2">
        <v>1472</v>
      </c>
      <c r="IA224" s="2">
        <v>1495</v>
      </c>
      <c r="IB224" s="2">
        <v>1494</v>
      </c>
      <c r="IC224" s="2">
        <v>1430</v>
      </c>
      <c r="ID224" s="2">
        <v>1413</v>
      </c>
      <c r="IE224" s="2">
        <v>1429</v>
      </c>
      <c r="IF224" s="2">
        <v>1509</v>
      </c>
      <c r="IG224" s="2">
        <v>1482</v>
      </c>
      <c r="IH224" s="2">
        <v>1486</v>
      </c>
      <c r="II224" s="2">
        <v>1464</v>
      </c>
      <c r="IJ224" s="2">
        <v>1497</v>
      </c>
      <c r="IK224" s="2">
        <v>1487</v>
      </c>
      <c r="IL224" s="2">
        <v>1440</v>
      </c>
      <c r="IM224" s="2">
        <v>1377</v>
      </c>
      <c r="IN224" s="2">
        <v>1360</v>
      </c>
      <c r="IO224" s="2">
        <v>1366</v>
      </c>
      <c r="IP224" s="2">
        <v>1342</v>
      </c>
      <c r="IQ224" s="2">
        <v>1397</v>
      </c>
      <c r="IR224" s="2">
        <v>1395</v>
      </c>
      <c r="IS224" s="2">
        <v>1378</v>
      </c>
      <c r="IT224" s="2">
        <v>1362</v>
      </c>
    </row>
    <row r="225" spans="1:254">
      <c r="A225" s="62" t="s">
        <v>438</v>
      </c>
      <c r="B225" s="4" t="inlineStr">
        <is>
          <t>ミナトホールディングス</t>
        </is>
      </c>
      <c r="C225" s="4">
        <v>2260</v>
      </c>
      <c r="D225" s="4">
        <v>-75</v>
      </c>
      <c r="E225" s="67">
        <v>2335</v>
      </c>
      <c r="F225" s="67">
        <v>2331</v>
      </c>
      <c r="G225" s="67">
        <v>2240</v>
      </c>
      <c r="H225" s="67">
        <v>2116</v>
      </c>
      <c r="I225" s="67">
        <v>2022</v>
      </c>
      <c r="J225" s="67">
        <v>1829</v>
      </c>
      <c r="K225" s="67">
        <v>1567</v>
      </c>
      <c r="L225" s="67">
        <v>1677</v>
      </c>
      <c r="M225" s="67">
        <v>1851</v>
      </c>
      <c r="N225" s="67">
        <v>1846</v>
      </c>
      <c r="O225" s="67">
        <v>1919</v>
      </c>
      <c r="P225" s="67">
        <v>1870</v>
      </c>
      <c r="Q225" s="67">
        <v>1863</v>
      </c>
      <c r="R225" s="67">
        <v>1765</v>
      </c>
      <c r="S225" s="67">
        <v>1954</v>
      </c>
      <c r="T225" s="67">
        <v>2073</v>
      </c>
      <c r="U225" s="67">
        <v>2009</v>
      </c>
      <c r="V225" s="67">
        <v>1976</v>
      </c>
      <c r="W225" s="67">
        <v>2044</v>
      </c>
      <c r="X225" s="67">
        <v>1972</v>
      </c>
      <c r="Y225" s="67">
        <v>1931</v>
      </c>
      <c r="Z225" s="67">
        <v>2000</v>
      </c>
      <c r="AA225" s="67">
        <v>2078</v>
      </c>
      <c r="AB225" s="67">
        <v>2139</v>
      </c>
      <c r="AC225" s="67">
        <v>2125</v>
      </c>
      <c r="AD225" s="67">
        <v>2133</v>
      </c>
      <c r="AE225" s="67">
        <v>2109</v>
      </c>
      <c r="AF225" s="67">
        <v>2117</v>
      </c>
      <c r="AG225" s="67">
        <v>2179</v>
      </c>
      <c r="AH225" s="67">
        <v>2330</v>
      </c>
      <c r="AI225" s="67">
        <v>2233</v>
      </c>
      <c r="AJ225" s="67">
        <v>2210</v>
      </c>
      <c r="AK225" s="67">
        <v>2340</v>
      </c>
      <c r="AL225" s="67">
        <v>2540</v>
      </c>
      <c r="AM225" s="67">
        <v>2215</v>
      </c>
      <c r="AN225" s="67">
        <v>2191</v>
      </c>
      <c r="AO225" s="67">
        <v>2138</v>
      </c>
      <c r="AP225" s="67">
        <v>2034</v>
      </c>
      <c r="AQ225" s="67">
        <v>1920</v>
      </c>
      <c r="AR225" s="67">
        <v>1907</v>
      </c>
      <c r="AS225" s="67">
        <v>1962</v>
      </c>
      <c r="AT225" s="67">
        <v>2093</v>
      </c>
      <c r="AU225" s="67">
        <v>2099</v>
      </c>
      <c r="AV225" s="67">
        <v>2269</v>
      </c>
      <c r="AW225" s="67">
        <v>2135</v>
      </c>
      <c r="AX225" s="67">
        <v>2260</v>
      </c>
      <c r="AY225" s="67">
        <v>2196</v>
      </c>
      <c r="AZ225" s="67">
        <v>2175</v>
      </c>
      <c r="BA225" s="67">
        <v>2204</v>
      </c>
      <c r="BB225" s="67">
        <v>2192</v>
      </c>
      <c r="BC225" s="67">
        <v>2260</v>
      </c>
      <c r="BD225" s="67">
        <v>2403</v>
      </c>
      <c r="BE225" s="67">
        <v>2541</v>
      </c>
      <c r="BF225" s="67">
        <v>2548</v>
      </c>
      <c r="BG225" s="67">
        <v>2417</v>
      </c>
      <c r="BH225" s="67">
        <v>2355</v>
      </c>
      <c r="BI225" s="67">
        <v>2533</v>
      </c>
      <c r="BJ225" s="67">
        <v>2743</v>
      </c>
      <c r="BK225" s="67">
        <v>2729</v>
      </c>
      <c r="BL225" s="67">
        <v>2975</v>
      </c>
      <c r="BM225" s="67">
        <v>2930</v>
      </c>
      <c r="BN225" s="67">
        <v>3630</v>
      </c>
      <c r="BO225" s="67">
        <v>3485</v>
      </c>
      <c r="BP225" s="67">
        <v>3885</v>
      </c>
      <c r="BQ225" s="67">
        <v>3760</v>
      </c>
      <c r="BR225" s="67">
        <v>3060</v>
      </c>
      <c r="BS225" s="67">
        <v>2841</v>
      </c>
      <c r="BT225" s="67">
        <v>2622</v>
      </c>
      <c r="BU225" s="67">
        <v>2696</v>
      </c>
      <c r="BV225" s="67">
        <v>2482</v>
      </c>
      <c r="BW225" s="67">
        <v>2453</v>
      </c>
      <c r="BX225" s="67">
        <v>2480</v>
      </c>
      <c r="BY225" s="67">
        <v>2518</v>
      </c>
      <c r="BZ225" s="67">
        <v>2509</v>
      </c>
      <c r="CA225" s="516">
        <v>2372</v>
      </c>
      <c r="CB225" s="516">
        <v>2467</v>
      </c>
      <c r="CC225" s="516">
        <v>2388</v>
      </c>
      <c r="CD225" s="516">
        <v>2591</v>
      </c>
      <c r="CE225" s="516">
        <v>2312</v>
      </c>
      <c r="CF225" s="516">
        <v>2198</v>
      </c>
      <c r="CG225" s="516">
        <v>2195</v>
      </c>
      <c r="CH225" s="516">
        <v>2359</v>
      </c>
      <c r="CI225" s="516">
        <v>2048</v>
      </c>
      <c r="CJ225" s="516">
        <v>2088</v>
      </c>
      <c r="CK225" s="516">
        <v>2039</v>
      </c>
      <c r="CL225" s="516">
        <v>2017</v>
      </c>
      <c r="CM225" s="516">
        <v>2129</v>
      </c>
      <c r="CN225" s="516">
        <v>1992</v>
      </c>
      <c r="CO225" s="516">
        <v>2189</v>
      </c>
      <c r="CP225" s="516">
        <v>2348</v>
      </c>
      <c r="CQ225" s="516">
        <v>2488</v>
      </c>
      <c r="CR225" s="516">
        <v>2197</v>
      </c>
      <c r="CS225" s="516">
        <v>2103</v>
      </c>
      <c r="CT225" s="516">
        <v>2067</v>
      </c>
      <c r="CU225" s="516">
        <v>2256</v>
      </c>
      <c r="CV225" s="516">
        <v>2411</v>
      </c>
      <c r="CW225" s="516">
        <v>2287</v>
      </c>
      <c r="CX225" s="516">
        <v>2428</v>
      </c>
      <c r="CY225" s="516">
        <v>2371</v>
      </c>
      <c r="CZ225" s="516">
        <v>2413</v>
      </c>
      <c r="DA225" s="2">
        <v>2589</v>
      </c>
      <c r="DB225" s="2">
        <v>2500</v>
      </c>
      <c r="DC225" s="2">
        <v>2354</v>
      </c>
      <c r="DD225" s="2">
        <v>2660</v>
      </c>
      <c r="DE225" s="2">
        <v>2524</v>
      </c>
      <c r="DF225" s="2">
        <v>2322</v>
      </c>
      <c r="DG225" s="2">
        <v>2474</v>
      </c>
      <c r="DH225" s="2">
        <v>2533</v>
      </c>
      <c r="DI225" s="2">
        <v>2662</v>
      </c>
      <c r="DJ225" s="2">
        <v>2714</v>
      </c>
      <c r="DK225" s="2">
        <v>2542</v>
      </c>
      <c r="DL225" s="2">
        <v>2350</v>
      </c>
      <c r="DM225" s="2">
        <v>2437</v>
      </c>
      <c r="DN225" s="2">
        <v>2337</v>
      </c>
      <c r="DO225" s="2">
        <v>2633</v>
      </c>
      <c r="DP225" s="2">
        <v>2953</v>
      </c>
      <c r="DQ225" s="2">
        <v>2850</v>
      </c>
      <c r="DR225" s="2">
        <v>2322</v>
      </c>
      <c r="DS225" s="2">
        <v>1922</v>
      </c>
      <c r="DT225" s="2">
        <v>1522</v>
      </c>
      <c r="DU225" s="2">
        <v>1451</v>
      </c>
      <c r="DV225" s="2">
        <v>1453</v>
      </c>
      <c r="DW225" s="2">
        <v>1485</v>
      </c>
      <c r="DX225" s="2">
        <v>1485</v>
      </c>
      <c r="DY225" s="2">
        <v>1540</v>
      </c>
      <c r="DZ225" s="2">
        <v>1504</v>
      </c>
      <c r="EA225" s="2">
        <v>1650</v>
      </c>
      <c r="EB225" s="2">
        <v>1659</v>
      </c>
      <c r="EC225" s="2">
        <v>1710</v>
      </c>
      <c r="ED225" s="2">
        <v>1757</v>
      </c>
      <c r="EE225" s="2">
        <v>1781</v>
      </c>
      <c r="EF225" s="2">
        <v>1829</v>
      </c>
      <c r="EG225" s="2">
        <v>1855</v>
      </c>
      <c r="EH225" s="2">
        <v>1689</v>
      </c>
      <c r="EI225" s="2">
        <v>1625</v>
      </c>
      <c r="EJ225" s="2">
        <v>1653</v>
      </c>
      <c r="EK225" s="2">
        <v>1679</v>
      </c>
      <c r="EL225" s="2">
        <v>1650</v>
      </c>
      <c r="EM225" s="2">
        <v>1641</v>
      </c>
      <c r="EN225" s="2">
        <v>1574</v>
      </c>
      <c r="EO225" s="2">
        <v>1552</v>
      </c>
      <c r="EP225" s="2">
        <v>1522</v>
      </c>
      <c r="EQ225" s="2">
        <v>1563</v>
      </c>
      <c r="ER225" s="2">
        <v>1475</v>
      </c>
      <c r="ES225" s="2">
        <v>1480</v>
      </c>
      <c r="ET225" s="2">
        <v>1455</v>
      </c>
      <c r="EU225" s="2">
        <v>1490</v>
      </c>
      <c r="EV225" s="2">
        <v>1467</v>
      </c>
      <c r="EW225" s="2">
        <v>1515</v>
      </c>
      <c r="EX225" s="2">
        <v>1371</v>
      </c>
      <c r="EY225" s="2">
        <v>1363</v>
      </c>
      <c r="EZ225" s="2">
        <v>1348</v>
      </c>
      <c r="FA225" s="2">
        <v>1325</v>
      </c>
      <c r="FB225" s="2">
        <v>1308</v>
      </c>
      <c r="FC225" s="2">
        <v>1295</v>
      </c>
      <c r="FD225" s="2">
        <v>1260</v>
      </c>
      <c r="FE225" s="2">
        <v>1304</v>
      </c>
      <c r="FF225" s="2">
        <v>1327</v>
      </c>
      <c r="FG225" s="2">
        <v>1345</v>
      </c>
      <c r="FH225" s="2">
        <v>1291</v>
      </c>
      <c r="FI225" s="2">
        <v>1294</v>
      </c>
      <c r="FJ225" s="2">
        <v>1314</v>
      </c>
      <c r="FK225" s="2">
        <v>1244</v>
      </c>
      <c r="FL225" s="2">
        <v>1305</v>
      </c>
      <c r="FM225" s="2">
        <v>1301</v>
      </c>
      <c r="FN225" s="2">
        <v>1291</v>
      </c>
      <c r="FO225" s="2">
        <v>1337</v>
      </c>
      <c r="FP225" s="2">
        <v>1180</v>
      </c>
      <c r="FQ225" s="2">
        <v>1085</v>
      </c>
      <c r="FR225" s="2">
        <v>1067</v>
      </c>
      <c r="FS225" s="2">
        <v>1056</v>
      </c>
      <c r="FT225" s="2">
        <v>1042</v>
      </c>
      <c r="FU225" s="2">
        <v>1069</v>
      </c>
      <c r="FV225" s="2">
        <v>1020</v>
      </c>
      <c r="FW225" s="2">
        <v>1028</v>
      </c>
      <c r="FX225" s="2">
        <v>1077</v>
      </c>
      <c r="FY225" s="2">
        <v>1062</v>
      </c>
      <c r="FZ225" s="2">
        <v>1042</v>
      </c>
      <c r="GA225" s="2">
        <v>1001</v>
      </c>
      <c r="GB225" s="2">
        <v>851</v>
      </c>
      <c r="GC225" s="2">
        <v>881</v>
      </c>
      <c r="GD225" s="2">
        <v>860</v>
      </c>
      <c r="GE225" s="2">
        <v>845</v>
      </c>
      <c r="GF225" s="2">
        <v>812</v>
      </c>
      <c r="GG225" s="2">
        <v>832</v>
      </c>
      <c r="GH225" s="2">
        <v>857</v>
      </c>
      <c r="GI225" s="2">
        <v>835</v>
      </c>
      <c r="GJ225" s="2">
        <v>822</v>
      </c>
      <c r="GK225" s="2">
        <v>825</v>
      </c>
      <c r="GL225" s="2">
        <v>849</v>
      </c>
      <c r="GM225" s="2">
        <v>833</v>
      </c>
      <c r="GN225" s="2">
        <v>815</v>
      </c>
      <c r="GO225" s="2">
        <v>817</v>
      </c>
      <c r="GP225" s="2">
        <v>820</v>
      </c>
      <c r="GQ225" s="2">
        <v>822</v>
      </c>
      <c r="GR225" s="2">
        <v>804</v>
      </c>
      <c r="GS225" s="2">
        <v>820</v>
      </c>
      <c r="GT225" s="2">
        <v>808</v>
      </c>
      <c r="GU225" s="2">
        <v>795</v>
      </c>
      <c r="GV225" s="2">
        <v>820</v>
      </c>
      <c r="GW225" s="2">
        <v>838</v>
      </c>
      <c r="GX225" s="2">
        <v>844</v>
      </c>
      <c r="GY225" s="2">
        <v>840</v>
      </c>
      <c r="GZ225" s="2">
        <v>855</v>
      </c>
      <c r="HA225" s="2">
        <v>850</v>
      </c>
      <c r="HB225" s="2">
        <v>842</v>
      </c>
      <c r="HC225" s="2">
        <v>842</v>
      </c>
      <c r="HD225" s="2">
        <v>867</v>
      </c>
      <c r="HE225" s="2">
        <v>892</v>
      </c>
      <c r="HF225" s="2">
        <v>896</v>
      </c>
      <c r="HG225" s="2">
        <v>884</v>
      </c>
      <c r="HH225" s="2">
        <v>873</v>
      </c>
      <c r="HI225" s="2">
        <v>870</v>
      </c>
      <c r="HJ225" s="2">
        <v>866</v>
      </c>
      <c r="HK225" s="2">
        <v>855</v>
      </c>
      <c r="HL225" s="2">
        <v>840</v>
      </c>
      <c r="HM225" s="2">
        <v>838</v>
      </c>
      <c r="HN225" s="2">
        <v>826</v>
      </c>
      <c r="HO225" s="2">
        <v>828</v>
      </c>
      <c r="HP225" s="2">
        <v>836</v>
      </c>
      <c r="HQ225" s="2">
        <v>836</v>
      </c>
      <c r="HR225" s="2">
        <v>832</v>
      </c>
      <c r="HS225" s="2">
        <v>823</v>
      </c>
      <c r="HT225" s="2">
        <v>824</v>
      </c>
      <c r="HU225" s="2">
        <v>820</v>
      </c>
      <c r="HV225" s="2">
        <v>829</v>
      </c>
      <c r="HW225" s="2">
        <v>818</v>
      </c>
      <c r="HX225" s="2">
        <v>816</v>
      </c>
      <c r="HY225" s="2">
        <v>815</v>
      </c>
      <c r="HZ225" s="2">
        <v>818</v>
      </c>
      <c r="IA225" s="2">
        <v>822</v>
      </c>
      <c r="IB225" s="2">
        <v>824</v>
      </c>
      <c r="IC225" s="2">
        <v>820</v>
      </c>
      <c r="ID225" s="2">
        <v>821</v>
      </c>
      <c r="IE225" s="2">
        <v>819</v>
      </c>
      <c r="IF225" s="2">
        <v>821</v>
      </c>
      <c r="IG225" s="2">
        <v>818</v>
      </c>
      <c r="IH225" s="2">
        <v>820</v>
      </c>
      <c r="II225" s="2">
        <v>823</v>
      </c>
      <c r="IJ225" s="2">
        <v>823</v>
      </c>
      <c r="IK225" s="2">
        <v>826</v>
      </c>
      <c r="IL225" s="2">
        <v>840</v>
      </c>
      <c r="IM225" s="2">
        <v>862</v>
      </c>
      <c r="IN225" s="2">
        <v>840</v>
      </c>
      <c r="IO225" s="2">
        <v>843</v>
      </c>
      <c r="IP225" s="2">
        <v>842</v>
      </c>
      <c r="IQ225" s="2">
        <v>831</v>
      </c>
      <c r="IR225" s="2">
        <v>837</v>
      </c>
      <c r="IS225" s="2">
        <v>844</v>
      </c>
      <c r="IT225" s="2">
        <v>849</v>
      </c>
    </row>
    <row r="226" spans="1:254">
      <c r="A226" s="62" t="s">
        <v>439</v>
      </c>
      <c r="B226" s="4" t="inlineStr">
        <is>
          <t>ヤクルト</t>
        </is>
      </c>
      <c r="C226" s="4">
        <v>2881.5</v>
      </c>
      <c r="D226" s="4">
        <v>42.5</v>
      </c>
      <c r="E226" s="67">
        <v>2839</v>
      </c>
      <c r="F226" s="67">
        <v>2744</v>
      </c>
      <c r="G226" s="67">
        <v>2795.5</v>
      </c>
      <c r="H226" s="67">
        <v>2781.5</v>
      </c>
      <c r="I226" s="67">
        <v>2819</v>
      </c>
      <c r="J226" s="67">
        <v>2903</v>
      </c>
      <c r="K226" s="67">
        <v>2911.5</v>
      </c>
      <c r="L226" s="67">
        <v>2812.5</v>
      </c>
      <c r="M226" s="67">
        <v>2815.5</v>
      </c>
      <c r="N226" s="67">
        <v>2746</v>
      </c>
      <c r="O226" s="67">
        <v>2762.5</v>
      </c>
      <c r="P226" s="67">
        <v>2775.5</v>
      </c>
      <c r="Q226" s="67">
        <v>2792</v>
      </c>
      <c r="R226" s="67">
        <v>2834.5</v>
      </c>
      <c r="S226" s="67">
        <v>2789</v>
      </c>
      <c r="T226" s="67">
        <v>2820</v>
      </c>
      <c r="U226" s="67">
        <v>2840</v>
      </c>
      <c r="V226" s="67">
        <v>2850</v>
      </c>
      <c r="W226" s="67">
        <v>2840.5</v>
      </c>
      <c r="X226" s="67">
        <v>2836.5</v>
      </c>
      <c r="Y226" s="67">
        <v>2920</v>
      </c>
      <c r="Z226" s="67">
        <v>2889</v>
      </c>
      <c r="AA226" s="67">
        <v>2904</v>
      </c>
      <c r="AB226" s="67">
        <v>2846.5</v>
      </c>
      <c r="AC226" s="67">
        <v>2790.5</v>
      </c>
      <c r="AD226" s="67">
        <v>2703</v>
      </c>
      <c r="AE226" s="67">
        <v>2746</v>
      </c>
      <c r="AF226" s="67">
        <v>2749.5</v>
      </c>
      <c r="AG226" s="67">
        <v>2753</v>
      </c>
      <c r="AH226" s="67">
        <v>2725.5</v>
      </c>
      <c r="AI226" s="67">
        <v>2721.5</v>
      </c>
      <c r="AJ226" s="67">
        <v>2700.5</v>
      </c>
      <c r="AK226" s="67">
        <v>2705</v>
      </c>
      <c r="AL226" s="67">
        <v>2703</v>
      </c>
      <c r="AM226" s="67">
        <v>2686.5</v>
      </c>
      <c r="AN226" s="67">
        <v>2619.5</v>
      </c>
      <c r="AO226" s="67">
        <v>2634.5</v>
      </c>
      <c r="AP226" s="67">
        <v>2645.5</v>
      </c>
      <c r="AQ226" s="67">
        <v>2667</v>
      </c>
      <c r="AR226" s="67">
        <v>2658</v>
      </c>
      <c r="AS226" s="67">
        <v>2682</v>
      </c>
      <c r="AT226" s="67">
        <v>2655</v>
      </c>
      <c r="AU226" s="67">
        <v>2675</v>
      </c>
      <c r="AV226" s="67">
        <v>2630</v>
      </c>
      <c r="AW226" s="67">
        <v>2684.5</v>
      </c>
      <c r="AX226" s="67">
        <v>2714</v>
      </c>
      <c r="AY226" s="67">
        <v>2683.5</v>
      </c>
      <c r="AZ226" s="67">
        <v>2757.5</v>
      </c>
      <c r="BA226" s="67">
        <v>2681.5</v>
      </c>
      <c r="BB226" s="67">
        <v>2720.5</v>
      </c>
      <c r="BC226" s="67">
        <v>2733.5</v>
      </c>
      <c r="BD226" s="67">
        <v>2656.5</v>
      </c>
      <c r="BE226" s="67">
        <v>2773.5</v>
      </c>
      <c r="BF226" s="67">
        <v>2806.5</v>
      </c>
      <c r="BG226" s="67">
        <v>2765</v>
      </c>
      <c r="BH226" s="67">
        <v>2772.5</v>
      </c>
      <c r="BI226" s="67">
        <v>2811</v>
      </c>
      <c r="BJ226" s="67">
        <v>2713</v>
      </c>
      <c r="BK226" s="67">
        <v>2761.5</v>
      </c>
      <c r="BL226" s="67">
        <v>2784.5</v>
      </c>
      <c r="BM226" s="67">
        <v>2800.5</v>
      </c>
      <c r="BN226" s="67">
        <v>2620</v>
      </c>
      <c r="BO226" s="67">
        <v>2906</v>
      </c>
      <c r="BP226" s="67">
        <v>2924.5</v>
      </c>
      <c r="BQ226" s="67">
        <v>2961.5</v>
      </c>
      <c r="BR226" s="67">
        <v>3087</v>
      </c>
      <c r="BS226" s="67">
        <v>2732.5</v>
      </c>
      <c r="BT226" s="67">
        <v>2722.5</v>
      </c>
      <c r="BU226" s="67">
        <v>2732.5</v>
      </c>
      <c r="BV226" s="67">
        <v>2768.5</v>
      </c>
      <c r="BW226" s="67">
        <v>2622.5</v>
      </c>
      <c r="BX226" s="67">
        <v>2600</v>
      </c>
      <c r="BY226" s="67">
        <v>2608.5</v>
      </c>
      <c r="BZ226" s="67">
        <v>2620.5</v>
      </c>
      <c r="CA226" s="516">
        <v>2644.5</v>
      </c>
      <c r="CB226" s="516">
        <v>2654</v>
      </c>
      <c r="CC226" s="516">
        <v>2720</v>
      </c>
      <c r="CD226" s="516">
        <v>2628.5</v>
      </c>
      <c r="CE226" s="516">
        <v>2638</v>
      </c>
      <c r="CF226" s="516">
        <v>2647</v>
      </c>
      <c r="CG226" s="516">
        <v>2701</v>
      </c>
      <c r="CH226" s="516">
        <v>2775</v>
      </c>
      <c r="CI226" s="516">
        <v>2755.5</v>
      </c>
      <c r="CJ226" s="516">
        <v>2726</v>
      </c>
      <c r="CK226" s="516">
        <v>2701</v>
      </c>
      <c r="CL226" s="516">
        <v>2680</v>
      </c>
      <c r="CM226" s="516">
        <v>2671.5</v>
      </c>
      <c r="CN226" s="516">
        <v>2660</v>
      </c>
      <c r="CO226" s="516">
        <v>2659</v>
      </c>
      <c r="CP226" s="516">
        <v>2670.5</v>
      </c>
      <c r="CQ226" s="516">
        <v>2641</v>
      </c>
      <c r="CR226" s="516">
        <v>2600</v>
      </c>
      <c r="CS226" s="516">
        <v>2595.5</v>
      </c>
      <c r="CT226" s="516">
        <v>2585</v>
      </c>
      <c r="CU226" s="516">
        <v>2581.5</v>
      </c>
      <c r="CV226" s="516">
        <v>2628.5</v>
      </c>
      <c r="CW226" s="516">
        <v>2600</v>
      </c>
      <c r="CX226" s="516">
        <v>2576.5</v>
      </c>
      <c r="CY226" s="516">
        <v>2560</v>
      </c>
      <c r="CZ226" s="516">
        <v>2558</v>
      </c>
      <c r="DA226" s="2">
        <v>2603.5</v>
      </c>
      <c r="DB226" s="2">
        <v>2585</v>
      </c>
      <c r="DC226" s="2">
        <v>2614.5</v>
      </c>
      <c r="DD226" s="2">
        <v>2579</v>
      </c>
      <c r="DE226" s="2">
        <v>2625</v>
      </c>
      <c r="DF226" s="2">
        <v>2669</v>
      </c>
      <c r="DG226" s="2">
        <v>2606.5</v>
      </c>
      <c r="DH226" s="2">
        <v>2602</v>
      </c>
      <c r="DI226" s="2">
        <v>2614.5</v>
      </c>
      <c r="DJ226" s="2">
        <v>2577</v>
      </c>
      <c r="DK226" s="2">
        <v>2584.5</v>
      </c>
      <c r="DL226" s="2">
        <v>2606.5</v>
      </c>
      <c r="DM226" s="2">
        <v>2583</v>
      </c>
      <c r="DN226" s="2">
        <v>2582</v>
      </c>
      <c r="DO226" s="2">
        <v>2581</v>
      </c>
      <c r="DP226" s="2">
        <v>2627.5</v>
      </c>
      <c r="DQ226" s="2">
        <v>2693</v>
      </c>
      <c r="DR226" s="2">
        <v>2676</v>
      </c>
      <c r="DS226" s="2">
        <v>2662</v>
      </c>
      <c r="DT226" s="2">
        <v>2630</v>
      </c>
      <c r="DU226" s="2">
        <v>2689</v>
      </c>
      <c r="DV226" s="2">
        <v>2635</v>
      </c>
      <c r="DW226" s="2">
        <v>2607</v>
      </c>
      <c r="DX226" s="2">
        <v>2546</v>
      </c>
      <c r="DY226" s="2">
        <v>2536</v>
      </c>
      <c r="DZ226" s="2">
        <v>2514.5</v>
      </c>
      <c r="EA226" s="2">
        <v>2492</v>
      </c>
      <c r="EB226" s="2">
        <v>2461</v>
      </c>
      <c r="EC226" s="2">
        <v>2455.5</v>
      </c>
      <c r="ED226" s="2">
        <v>2510</v>
      </c>
      <c r="EE226" s="2">
        <v>2553.5</v>
      </c>
      <c r="EF226" s="2">
        <v>2569.5</v>
      </c>
      <c r="EG226" s="2">
        <v>2597</v>
      </c>
      <c r="EH226" s="2">
        <v>2563.5</v>
      </c>
      <c r="EI226" s="2">
        <v>2622.5</v>
      </c>
      <c r="EJ226" s="2">
        <v>2580</v>
      </c>
      <c r="EK226" s="2">
        <v>2538.5</v>
      </c>
      <c r="EL226" s="2">
        <v>2535.5</v>
      </c>
      <c r="EM226" s="2">
        <v>2517.5</v>
      </c>
      <c r="EN226" s="2">
        <v>2504</v>
      </c>
      <c r="EO226" s="2">
        <v>2508</v>
      </c>
      <c r="EP226" s="2">
        <v>2498</v>
      </c>
      <c r="EQ226" s="2">
        <v>2500</v>
      </c>
      <c r="ER226" s="2">
        <v>2474</v>
      </c>
      <c r="ES226" s="2">
        <v>2453</v>
      </c>
      <c r="ET226" s="2">
        <v>2448.5</v>
      </c>
      <c r="EU226" s="2">
        <v>2457.5</v>
      </c>
      <c r="EV226" s="2">
        <v>2470</v>
      </c>
      <c r="EW226" s="2">
        <v>2446</v>
      </c>
      <c r="EX226" s="2">
        <v>2436.5</v>
      </c>
      <c r="EY226" s="2">
        <v>2435.5</v>
      </c>
      <c r="EZ226" s="2">
        <v>2421</v>
      </c>
      <c r="FA226" s="2">
        <v>2443.5</v>
      </c>
      <c r="FB226" s="2">
        <v>2438.5</v>
      </c>
      <c r="FC226" s="2">
        <v>2434.5</v>
      </c>
      <c r="FD226" s="2">
        <v>2425.5</v>
      </c>
      <c r="FE226" s="2">
        <v>2407</v>
      </c>
      <c r="FF226" s="2">
        <v>2366</v>
      </c>
      <c r="FG226" s="2">
        <v>2375</v>
      </c>
      <c r="FH226" s="2">
        <v>2417</v>
      </c>
      <c r="FI226" s="2">
        <v>2418.5</v>
      </c>
      <c r="FJ226" s="2">
        <v>2403</v>
      </c>
      <c r="FK226" s="2">
        <v>2388.5</v>
      </c>
      <c r="FL226" s="2">
        <v>2396.5</v>
      </c>
      <c r="FM226" s="2">
        <v>2412</v>
      </c>
      <c r="FN226" s="2">
        <v>2402</v>
      </c>
      <c r="FO226" s="2">
        <v>2456.5</v>
      </c>
      <c r="FP226" s="2">
        <v>2444</v>
      </c>
      <c r="FQ226" s="2">
        <v>2463</v>
      </c>
      <c r="FR226" s="2">
        <v>2488</v>
      </c>
      <c r="FS226" s="2">
        <v>2477.5</v>
      </c>
      <c r="FT226" s="2">
        <v>2550.5</v>
      </c>
      <c r="FU226" s="2">
        <v>2584.5</v>
      </c>
      <c r="FV226" s="2">
        <v>2588.5</v>
      </c>
      <c r="FW226" s="2">
        <v>2600.5</v>
      </c>
      <c r="FX226" s="2">
        <v>2582</v>
      </c>
      <c r="FY226" s="2">
        <v>2675</v>
      </c>
      <c r="FZ226" s="2">
        <v>2719</v>
      </c>
      <c r="GA226" s="2">
        <v>2483</v>
      </c>
      <c r="GB226" s="2">
        <v>2485</v>
      </c>
      <c r="GC226" s="2">
        <v>2477</v>
      </c>
      <c r="GD226" s="2">
        <v>2466</v>
      </c>
      <c r="GE226" s="2">
        <v>2365</v>
      </c>
      <c r="GF226" s="2">
        <v>2322</v>
      </c>
      <c r="GG226" s="2">
        <v>2317</v>
      </c>
      <c r="GH226" s="2">
        <v>2303.5</v>
      </c>
      <c r="GI226" s="2">
        <v>2325.5</v>
      </c>
      <c r="GJ226" s="2">
        <v>2315</v>
      </c>
      <c r="GK226" s="2">
        <v>2367.5</v>
      </c>
      <c r="GL226" s="2">
        <v>2376.5</v>
      </c>
      <c r="GM226" s="2">
        <v>2374</v>
      </c>
      <c r="GN226" s="2">
        <v>2416</v>
      </c>
      <c r="GO226" s="2">
        <v>2424.5</v>
      </c>
      <c r="GP226" s="2">
        <v>2427.5</v>
      </c>
      <c r="GQ226" s="2">
        <v>2402</v>
      </c>
      <c r="GR226" s="2">
        <v>2401.5</v>
      </c>
      <c r="GS226" s="2">
        <v>2358</v>
      </c>
      <c r="GT226" s="2">
        <v>2350</v>
      </c>
      <c r="GU226" s="2">
        <v>2357.5</v>
      </c>
      <c r="GV226" s="2">
        <v>2358.5</v>
      </c>
      <c r="GW226" s="2">
        <v>2393</v>
      </c>
      <c r="GX226" s="2">
        <v>2381</v>
      </c>
      <c r="GY226" s="2">
        <v>2399.5</v>
      </c>
      <c r="GZ226" s="2">
        <v>2376</v>
      </c>
      <c r="HA226" s="2">
        <v>2370</v>
      </c>
      <c r="HB226" s="2">
        <v>2321</v>
      </c>
      <c r="HC226" s="2">
        <v>2341.5</v>
      </c>
      <c r="HD226" s="2">
        <v>2411.5</v>
      </c>
      <c r="HE226" s="2">
        <v>2400.5</v>
      </c>
      <c r="HF226" s="2">
        <v>2472</v>
      </c>
      <c r="HG226" s="2">
        <v>2445</v>
      </c>
      <c r="HH226" s="2">
        <v>2462</v>
      </c>
      <c r="HI226" s="2">
        <v>2470</v>
      </c>
      <c r="HJ226" s="2">
        <v>2460</v>
      </c>
      <c r="HK226" s="2">
        <v>2488.5</v>
      </c>
      <c r="HL226" s="2">
        <v>2471.5</v>
      </c>
      <c r="HM226" s="2">
        <v>2482</v>
      </c>
      <c r="HN226" s="2">
        <v>2457.5</v>
      </c>
      <c r="HO226" s="2">
        <v>2471.5</v>
      </c>
      <c r="HP226" s="2">
        <v>2462.5</v>
      </c>
      <c r="HQ226" s="2">
        <v>2469.5</v>
      </c>
      <c r="HR226" s="2">
        <v>2458</v>
      </c>
      <c r="HS226" s="2">
        <v>2484</v>
      </c>
      <c r="HT226" s="2">
        <v>2475.5</v>
      </c>
      <c r="HU226" s="2">
        <v>2470</v>
      </c>
      <c r="HV226" s="2">
        <v>2456</v>
      </c>
      <c r="HW226" s="2">
        <v>2449</v>
      </c>
      <c r="HX226" s="2">
        <v>2402.5</v>
      </c>
      <c r="HY226" s="2">
        <v>2432</v>
      </c>
      <c r="HZ226" s="2">
        <v>2436</v>
      </c>
      <c r="IA226" s="2">
        <v>2434</v>
      </c>
      <c r="IB226" s="2">
        <v>2478.5</v>
      </c>
      <c r="IC226" s="2">
        <v>2504</v>
      </c>
      <c r="ID226" s="2">
        <v>2489.5</v>
      </c>
      <c r="IE226" s="2">
        <v>2525</v>
      </c>
      <c r="IF226" s="2">
        <v>2491</v>
      </c>
      <c r="IG226" s="2">
        <v>2441</v>
      </c>
      <c r="IH226" s="2">
        <v>2423</v>
      </c>
      <c r="II226" s="2">
        <v>2406</v>
      </c>
      <c r="IJ226" s="2">
        <v>2407</v>
      </c>
      <c r="IK226" s="2">
        <v>2428</v>
      </c>
      <c r="IL226" s="2">
        <v>2424</v>
      </c>
      <c r="IM226" s="2">
        <v>2378</v>
      </c>
      <c r="IN226" s="2">
        <v>2401.5</v>
      </c>
      <c r="IO226" s="2">
        <v>2385</v>
      </c>
      <c r="IP226" s="2">
        <v>2411</v>
      </c>
      <c r="IQ226" s="2">
        <v>2416.5</v>
      </c>
      <c r="IR226" s="2">
        <v>2432</v>
      </c>
      <c r="IS226" s="2">
        <v>2424</v>
      </c>
      <c r="IT226" s="2">
        <v>2400</v>
      </c>
    </row>
    <row r="227" spans="1:254">
      <c r="A227" s="62" t="s">
        <v>440</v>
      </c>
      <c r="B227" s="4" t="inlineStr">
        <is>
          <t>ＮＦエネ資源Ｔ１７</t>
        </is>
      </c>
      <c r="C227" s="4">
        <v>33460</v>
      </c>
      <c r="D227" s="4">
        <v>630</v>
      </c>
      <c r="E227" s="67">
        <v>32830</v>
      </c>
      <c r="F227" s="67">
        <v>32240</v>
      </c>
      <c r="G227" s="67">
        <v>32510</v>
      </c>
      <c r="H227" s="67">
        <v>32980</v>
      </c>
      <c r="I227" s="67">
        <v>33640</v>
      </c>
      <c r="J227" s="67">
        <v>33600</v>
      </c>
      <c r="K227" s="67">
        <v>33750</v>
      </c>
      <c r="L227" s="67">
        <v>33460</v>
      </c>
      <c r="M227" s="67">
        <v>33890</v>
      </c>
      <c r="N227" s="67">
        <v>34210</v>
      </c>
      <c r="O227" s="67">
        <v>34040</v>
      </c>
      <c r="P227" s="67">
        <v>33490</v>
      </c>
      <c r="Q227" s="67">
        <v>33120</v>
      </c>
      <c r="R227" s="67">
        <v>31670</v>
      </c>
      <c r="S227" s="67">
        <v>32150</v>
      </c>
      <c r="T227" s="67">
        <v>32490</v>
      </c>
      <c r="U227" s="67">
        <v>32010</v>
      </c>
      <c r="V227" s="67">
        <v>32570</v>
      </c>
      <c r="W227" s="67">
        <v>32590</v>
      </c>
      <c r="X227" s="67">
        <v>32620</v>
      </c>
      <c r="Y227" s="67">
        <v>32400</v>
      </c>
      <c r="Z227" s="67">
        <v>32580</v>
      </c>
      <c r="AA227" s="67">
        <v>32500</v>
      </c>
      <c r="AB227" s="67">
        <v>31720</v>
      </c>
      <c r="AC227" s="67">
        <v>31360</v>
      </c>
      <c r="AD227" s="67">
        <v>31120</v>
      </c>
      <c r="AE227" s="67">
        <v>31070</v>
      </c>
      <c r="AF227" s="67">
        <v>31660</v>
      </c>
      <c r="AG227" s="67">
        <v>31330</v>
      </c>
      <c r="AH227" s="67">
        <v>31060</v>
      </c>
      <c r="AI227" s="67">
        <v>31770</v>
      </c>
      <c r="AJ227" s="67">
        <v>32250</v>
      </c>
      <c r="AK227" s="67">
        <v>32520</v>
      </c>
      <c r="AL227" s="67">
        <v>32950</v>
      </c>
      <c r="AM227" s="67">
        <v>32320</v>
      </c>
      <c r="AN227" s="67">
        <v>32410</v>
      </c>
      <c r="AO227" s="67">
        <v>32260</v>
      </c>
      <c r="AP227" s="67">
        <v>32890</v>
      </c>
      <c r="AQ227" s="67">
        <v>32420</v>
      </c>
      <c r="AR227" s="67">
        <v>32910</v>
      </c>
      <c r="AS227" s="67">
        <v>32130</v>
      </c>
      <c r="AT227" s="67">
        <v>33360</v>
      </c>
      <c r="AU227" s="67">
        <v>33540</v>
      </c>
      <c r="AV227" s="67">
        <v>34010</v>
      </c>
      <c r="AW227" s="67">
        <v>33900</v>
      </c>
      <c r="AX227" s="67">
        <v>34900</v>
      </c>
      <c r="AY227" s="67">
        <v>33640</v>
      </c>
      <c r="AZ227" s="67">
        <v>32850</v>
      </c>
      <c r="BA227" s="67">
        <v>34020</v>
      </c>
      <c r="BB227" s="67">
        <v>34140</v>
      </c>
      <c r="BC227" s="67">
        <v>34190</v>
      </c>
      <c r="BD227" s="67">
        <v>33810</v>
      </c>
      <c r="BE227" s="67">
        <v>34050</v>
      </c>
      <c r="BF227" s="67">
        <v>34840</v>
      </c>
      <c r="BG227" s="67">
        <v>35000</v>
      </c>
      <c r="BH227" s="67">
        <v>35570</v>
      </c>
      <c r="BI227" s="67">
        <v>36050</v>
      </c>
      <c r="BJ227" s="67">
        <v>35830</v>
      </c>
      <c r="BK227" s="67">
        <v>36390</v>
      </c>
      <c r="BL227" s="67">
        <v>35670</v>
      </c>
      <c r="BM227" s="67">
        <v>36000</v>
      </c>
      <c r="BN227" s="67">
        <v>36560</v>
      </c>
      <c r="BO227" s="67">
        <v>35330</v>
      </c>
      <c r="BP227" s="67">
        <v>34850</v>
      </c>
      <c r="BQ227" s="67">
        <v>35260</v>
      </c>
      <c r="BR227" s="67">
        <v>36430</v>
      </c>
      <c r="BS227" s="67">
        <v>36110</v>
      </c>
      <c r="BT227" s="67">
        <v>36200</v>
      </c>
      <c r="BU227" s="67">
        <v>35000</v>
      </c>
      <c r="BV227" s="67">
        <v>36020</v>
      </c>
      <c r="BW227" s="67">
        <v>35630</v>
      </c>
      <c r="BX227" s="67">
        <v>35340</v>
      </c>
      <c r="BY227" s="67">
        <v>35700</v>
      </c>
      <c r="BZ227" s="67">
        <v>36070</v>
      </c>
      <c r="CA227" s="516">
        <v>37180</v>
      </c>
      <c r="CB227" s="516">
        <v>37580</v>
      </c>
      <c r="CC227" s="516">
        <v>38060</v>
      </c>
      <c r="CD227" s="516">
        <v>38660</v>
      </c>
      <c r="CE227" s="516">
        <v>39070</v>
      </c>
      <c r="CF227" s="516">
        <v>38600</v>
      </c>
      <c r="CG227" s="516">
        <v>39100</v>
      </c>
      <c r="CH227" s="516">
        <v>39320</v>
      </c>
      <c r="CI227" s="516">
        <v>40620</v>
      </c>
      <c r="CJ227" s="516">
        <v>40740</v>
      </c>
      <c r="CK227" s="516">
        <v>41000</v>
      </c>
      <c r="CL227" s="516">
        <v>40380</v>
      </c>
      <c r="CM227" s="516">
        <v>41460</v>
      </c>
      <c r="CN227" s="516">
        <v>40440</v>
      </c>
      <c r="CO227" s="516">
        <v>41540</v>
      </c>
      <c r="CP227" s="516">
        <v>41240</v>
      </c>
      <c r="CQ227" s="516">
        <v>40000</v>
      </c>
      <c r="CR227" s="516">
        <v>38510</v>
      </c>
      <c r="CS227" s="516">
        <v>38700</v>
      </c>
      <c r="CT227" s="516">
        <v>37440</v>
      </c>
      <c r="CU227" s="516">
        <v>39830</v>
      </c>
      <c r="CV227" s="516">
        <v>40650</v>
      </c>
      <c r="CW227" s="516">
        <v>38700</v>
      </c>
      <c r="CX227" s="516">
        <v>38300</v>
      </c>
      <c r="CY227" s="516">
        <v>38400</v>
      </c>
      <c r="CZ227" s="516">
        <v>37800</v>
      </c>
      <c r="DA227" s="2">
        <v>37770</v>
      </c>
      <c r="DB227" s="2">
        <v>37230</v>
      </c>
      <c r="DC227" s="2">
        <v>36740</v>
      </c>
      <c r="DD227" s="2">
        <v>37370</v>
      </c>
      <c r="DE227" s="2">
        <v>38000</v>
      </c>
      <c r="DF227" s="2">
        <v>35920</v>
      </c>
      <c r="DG227" s="2">
        <v>38320</v>
      </c>
      <c r="DH227" s="2">
        <v>39920</v>
      </c>
      <c r="DI227" s="2">
        <v>38020</v>
      </c>
      <c r="DJ227" s="2">
        <v>36870</v>
      </c>
      <c r="DK227" s="2">
        <v>36510</v>
      </c>
      <c r="DL227" s="2">
        <v>37030</v>
      </c>
      <c r="DM227" s="2">
        <v>37200</v>
      </c>
      <c r="DN227" s="2">
        <v>37200</v>
      </c>
      <c r="DO227" s="2">
        <v>36490</v>
      </c>
      <c r="DP227" s="2">
        <v>36090</v>
      </c>
      <c r="DQ227" s="2">
        <v>35840</v>
      </c>
      <c r="DR227" s="2">
        <v>35770</v>
      </c>
      <c r="DS227" s="2">
        <v>38620</v>
      </c>
      <c r="DT227" s="2">
        <v>37580</v>
      </c>
      <c r="DU227" s="2">
        <v>36340</v>
      </c>
      <c r="DV227" s="2">
        <v>36170</v>
      </c>
      <c r="DW227" s="2">
        <v>35400</v>
      </c>
      <c r="DX227" s="2">
        <v>35500</v>
      </c>
      <c r="DY227" s="2">
        <v>34000</v>
      </c>
      <c r="DZ227" s="2">
        <v>32940</v>
      </c>
      <c r="EA227" s="2">
        <v>33790</v>
      </c>
      <c r="EB227" s="2">
        <v>33330</v>
      </c>
      <c r="EC227" s="2">
        <v>32570</v>
      </c>
      <c r="ED227" s="2">
        <v>32480</v>
      </c>
      <c r="EE227" s="2">
        <v>32160</v>
      </c>
      <c r="EF227" s="2">
        <v>32490</v>
      </c>
      <c r="EG227" s="2">
        <v>32530</v>
      </c>
      <c r="EH227" s="2">
        <v>31900</v>
      </c>
      <c r="EI227" s="2">
        <v>31730</v>
      </c>
      <c r="EJ227" s="2">
        <v>32100</v>
      </c>
      <c r="EK227" s="2">
        <v>32210</v>
      </c>
      <c r="EL227" s="2">
        <v>32380</v>
      </c>
      <c r="EM227" s="2">
        <v>32330</v>
      </c>
      <c r="EN227" s="2">
        <v>31600</v>
      </c>
      <c r="EO227" s="2">
        <v>30490</v>
      </c>
      <c r="EP227" s="2">
        <v>30120</v>
      </c>
      <c r="EQ227" s="2">
        <v>29855</v>
      </c>
      <c r="ER227" s="2">
        <v>30860</v>
      </c>
      <c r="ES227" s="2">
        <v>29855</v>
      </c>
      <c r="ET227" s="2">
        <v>29650</v>
      </c>
      <c r="EU227" s="2">
        <v>29550</v>
      </c>
      <c r="EV227" s="2">
        <v>29650</v>
      </c>
      <c r="EW227" s="2">
        <v>29490</v>
      </c>
      <c r="EX227" s="2">
        <v>29465</v>
      </c>
      <c r="EY227" s="2">
        <v>29500</v>
      </c>
      <c r="EZ227" s="2">
        <v>29405</v>
      </c>
      <c r="FA227" s="2">
        <v>29200</v>
      </c>
      <c r="FB227" s="2">
        <v>29040</v>
      </c>
      <c r="FC227" s="2">
        <v>28760</v>
      </c>
      <c r="FD227" s="2">
        <v>29070</v>
      </c>
      <c r="FE227" s="2">
        <v>29930</v>
      </c>
      <c r="FF227" s="2">
        <v>29410</v>
      </c>
      <c r="FG227" s="2">
        <v>29195</v>
      </c>
      <c r="FH227" s="2">
        <v>29420</v>
      </c>
      <c r="FI227" s="2">
        <v>29110</v>
      </c>
      <c r="FJ227" s="2">
        <v>29255</v>
      </c>
      <c r="FK227" s="2">
        <v>28930</v>
      </c>
      <c r="FL227" s="2">
        <v>29015</v>
      </c>
      <c r="FM227" s="2">
        <v>28525</v>
      </c>
      <c r="FN227" s="2">
        <v>28520</v>
      </c>
      <c r="FO227" s="2">
        <v>28570</v>
      </c>
      <c r="FP227" s="2">
        <v>29055</v>
      </c>
      <c r="FQ227" s="2">
        <v>28945</v>
      </c>
      <c r="FR227" s="2">
        <v>29055</v>
      </c>
      <c r="FS227" s="2">
        <v>28355</v>
      </c>
      <c r="FT227" s="2">
        <v>28125</v>
      </c>
      <c r="FU227" s="2">
        <v>28190</v>
      </c>
      <c r="FV227" s="2">
        <v>27850</v>
      </c>
      <c r="FW227" s="2">
        <v>27595</v>
      </c>
      <c r="FX227" s="2">
        <v>28635</v>
      </c>
      <c r="FY227" s="2">
        <v>29175</v>
      </c>
      <c r="FZ227" s="2">
        <v>27605</v>
      </c>
      <c r="GA227" s="2">
        <v>27485</v>
      </c>
      <c r="GB227" s="2">
        <v>26955</v>
      </c>
      <c r="GC227" s="2">
        <v>27045</v>
      </c>
      <c r="GD227" s="2">
        <v>26300</v>
      </c>
      <c r="GE227" s="2">
        <v>26330</v>
      </c>
      <c r="GF227" s="2">
        <v>26050</v>
      </c>
      <c r="GG227" s="2">
        <v>26515</v>
      </c>
      <c r="GH227" s="2">
        <v>26160</v>
      </c>
      <c r="GI227" s="2">
        <v>26175</v>
      </c>
      <c r="GJ227" s="2">
        <v>25790</v>
      </c>
      <c r="GK227" s="2">
        <v>25820</v>
      </c>
      <c r="GL227" s="2">
        <v>26595</v>
      </c>
      <c r="GM227" s="2">
        <v>26010</v>
      </c>
      <c r="GN227" s="2">
        <v>25950</v>
      </c>
      <c r="GO227" s="2">
        <v>25375</v>
      </c>
      <c r="GP227" s="2">
        <v>25055</v>
      </c>
      <c r="GQ227" s="2">
        <v>25150</v>
      </c>
      <c r="GR227" s="2">
        <v>24600</v>
      </c>
      <c r="GS227" s="2">
        <v>24970</v>
      </c>
      <c r="GT227" s="2">
        <v>24890</v>
      </c>
      <c r="GU227" s="2">
        <v>24655</v>
      </c>
      <c r="GV227" s="2">
        <v>24980</v>
      </c>
      <c r="GW227" s="2">
        <v>25995</v>
      </c>
      <c r="GX227" s="2">
        <v>25620</v>
      </c>
      <c r="GY227" s="2">
        <v>25235</v>
      </c>
      <c r="GZ227" s="2">
        <v>25195</v>
      </c>
      <c r="HA227" s="2">
        <v>24575</v>
      </c>
      <c r="HB227" s="2">
        <v>24950</v>
      </c>
      <c r="HC227" s="2">
        <v>24770</v>
      </c>
      <c r="HD227" s="2">
        <v>25300</v>
      </c>
      <c r="HE227" s="2">
        <v>25580</v>
      </c>
      <c r="HF227" s="2">
        <v>25650</v>
      </c>
      <c r="HG227" s="2">
        <v>25650</v>
      </c>
      <c r="HH227" s="2">
        <v>25310</v>
      </c>
      <c r="HI227" s="2">
        <v>24910</v>
      </c>
      <c r="HJ227" s="2">
        <v>24495</v>
      </c>
      <c r="HK227" s="2">
        <v>24670</v>
      </c>
      <c r="HL227" s="2">
        <v>24610</v>
      </c>
      <c r="HM227" s="2">
        <v>24780</v>
      </c>
      <c r="HN227" s="2">
        <v>24370</v>
      </c>
      <c r="HO227" s="2">
        <v>24430</v>
      </c>
      <c r="HP227" s="2">
        <v>24095</v>
      </c>
      <c r="HQ227" s="2">
        <v>23970</v>
      </c>
      <c r="HR227" s="2">
        <v>24290</v>
      </c>
      <c r="HS227" s="2">
        <v>24100</v>
      </c>
      <c r="HT227" s="2">
        <v>24035</v>
      </c>
      <c r="HU227" s="2">
        <v>23955</v>
      </c>
      <c r="HV227" s="2">
        <v>24230</v>
      </c>
      <c r="HW227" s="2">
        <v>23840</v>
      </c>
      <c r="HX227" s="2">
        <v>23640</v>
      </c>
      <c r="HY227" s="2">
        <v>23720</v>
      </c>
      <c r="HZ227" s="2">
        <v>23145</v>
      </c>
      <c r="IA227" s="2">
        <v>23135</v>
      </c>
      <c r="IB227" s="2">
        <v>23320</v>
      </c>
      <c r="IC227" s="2">
        <v>23305</v>
      </c>
      <c r="ID227" s="2">
        <v>23055</v>
      </c>
      <c r="IE227" s="2">
        <v>23050</v>
      </c>
      <c r="IF227" s="2">
        <v>22865</v>
      </c>
      <c r="IG227" s="2">
        <v>22800</v>
      </c>
      <c r="IH227" s="2">
        <v>22855</v>
      </c>
      <c r="II227" s="2">
        <v>22370</v>
      </c>
      <c r="IJ227" s="2">
        <v>22450</v>
      </c>
      <c r="IK227" s="2">
        <v>22435</v>
      </c>
      <c r="IL227" s="2">
        <v>22170</v>
      </c>
      <c r="IM227" s="2">
        <v>21700</v>
      </c>
      <c r="IN227" s="2">
        <v>21585</v>
      </c>
      <c r="IO227" s="2">
        <v>21025</v>
      </c>
      <c r="IP227" s="2">
        <v>20860</v>
      </c>
      <c r="IQ227" s="2">
        <v>21360</v>
      </c>
      <c r="IR227" s="2">
        <v>21240</v>
      </c>
      <c r="IS227" s="2">
        <v>21130</v>
      </c>
      <c r="IT227" s="2">
        <v>20940</v>
      </c>
    </row>
    <row r="228" spans="1:254">
      <c r="A228" s="62" t="s">
        <v>441</v>
      </c>
      <c r="C228" s="4">
        <v>2064</v>
      </c>
      <c r="D228" s="4">
        <v>-8</v>
      </c>
      <c r="E228" s="67">
        <v>2072</v>
      </c>
      <c r="F228" s="67">
        <v>2057</v>
      </c>
      <c r="G228" s="67">
        <v>2047</v>
      </c>
      <c r="H228" s="67">
        <v>2124</v>
      </c>
      <c r="I228" s="67">
        <v>2113</v>
      </c>
      <c r="J228" s="67">
        <v>2173</v>
      </c>
      <c r="K228" s="67">
        <v>2142</v>
      </c>
      <c r="L228" s="67">
        <v>2120</v>
      </c>
      <c r="M228" s="67">
        <v>2105</v>
      </c>
      <c r="N228" s="67">
        <v>2063</v>
      </c>
      <c r="O228" s="67">
        <v>2112</v>
      </c>
      <c r="P228" s="67">
        <v>2138</v>
      </c>
      <c r="Q228" s="67">
        <v>2132</v>
      </c>
      <c r="R228" s="67">
        <v>2108</v>
      </c>
      <c r="S228" s="67">
        <v>2145</v>
      </c>
      <c r="T228" s="67">
        <v>2158</v>
      </c>
      <c r="U228" s="67">
        <v>2160</v>
      </c>
      <c r="V228" s="67">
        <v>2133</v>
      </c>
      <c r="W228" s="67">
        <v>2156</v>
      </c>
      <c r="X228" s="67">
        <v>2134</v>
      </c>
      <c r="Y228" s="67">
        <v>2144</v>
      </c>
      <c r="Z228" s="67">
        <v>2129</v>
      </c>
      <c r="AA228" s="67">
        <v>2101</v>
      </c>
      <c r="AB228" s="67">
        <v>2096</v>
      </c>
      <c r="AC228" s="67">
        <v>2186</v>
      </c>
      <c r="AD228" s="67">
        <v>2112</v>
      </c>
      <c r="AE228" s="67">
        <v>2091</v>
      </c>
      <c r="AF228" s="67">
        <v>2054</v>
      </c>
      <c r="AG228" s="67">
        <v>2039</v>
      </c>
      <c r="AH228" s="67">
        <v>1699</v>
      </c>
      <c r="AI228" s="67">
        <v>1710</v>
      </c>
      <c r="AJ228" s="67">
        <v>1709</v>
      </c>
      <c r="AK228" s="67">
        <v>1734</v>
      </c>
      <c r="AL228" s="67">
        <v>1751</v>
      </c>
      <c r="AM228" s="67">
        <v>1813</v>
      </c>
      <c r="AN228" s="67">
        <v>1806</v>
      </c>
      <c r="AO228" s="67">
        <v>1782</v>
      </c>
      <c r="AP228" s="67">
        <v>1845</v>
      </c>
      <c r="AQ228" s="67">
        <v>1781</v>
      </c>
      <c r="AR228" s="67">
        <v>1775</v>
      </c>
      <c r="AS228" s="67">
        <v>1769</v>
      </c>
      <c r="AT228" s="67">
        <v>1768</v>
      </c>
      <c r="AU228" s="67">
        <v>1726</v>
      </c>
      <c r="AV228" s="67">
        <v>1789</v>
      </c>
      <c r="AW228" s="67">
        <v>1731</v>
      </c>
      <c r="AX228" s="67">
        <v>1783</v>
      </c>
      <c r="AY228" s="67">
        <v>1885</v>
      </c>
      <c r="AZ228" s="67">
        <v>1832</v>
      </c>
      <c r="BA228" s="67">
        <v>1798</v>
      </c>
      <c r="BB228" s="67">
        <v>1736</v>
      </c>
      <c r="BC228" s="67">
        <v>1709</v>
      </c>
      <c r="BD228" s="67">
        <v>1784</v>
      </c>
      <c r="BE228" s="67">
        <v>1775</v>
      </c>
      <c r="BF228" s="67">
        <v>1801</v>
      </c>
      <c r="BG228" s="67">
        <v>1838</v>
      </c>
      <c r="BH228" s="67">
        <v>1790</v>
      </c>
      <c r="BI228" s="67">
        <v>1889</v>
      </c>
      <c r="BJ228" s="67">
        <v>1888</v>
      </c>
      <c r="BK228" s="67">
        <v>1914</v>
      </c>
      <c r="BL228" s="67">
        <v>1847</v>
      </c>
      <c r="BM228" s="67">
        <v>1907</v>
      </c>
      <c r="BN228" s="67">
        <v>1876</v>
      </c>
      <c r="BO228" s="67">
        <v>1944</v>
      </c>
      <c r="BP228" s="67">
        <v>1985</v>
      </c>
      <c r="BQ228" s="67">
        <v>1928</v>
      </c>
      <c r="BR228" s="67">
        <v>2062</v>
      </c>
      <c r="BS228" s="67">
        <v>1795</v>
      </c>
      <c r="BT228" s="67">
        <v>1495</v>
      </c>
      <c r="BU228" s="67">
        <v>1491</v>
      </c>
      <c r="BV228" s="67">
        <v>1495</v>
      </c>
      <c r="BW228" s="67">
        <v>1506</v>
      </c>
      <c r="BX228" s="67">
        <v>1531</v>
      </c>
      <c r="BY228" s="67">
        <v>1552</v>
      </c>
      <c r="BZ228" s="67">
        <v>1550</v>
      </c>
      <c r="CA228" s="516">
        <v>1563</v>
      </c>
      <c r="CB228" s="516">
        <v>1545</v>
      </c>
      <c r="CC228" s="516">
        <v>1536</v>
      </c>
      <c r="CD228" s="516">
        <v>1541</v>
      </c>
      <c r="CE228" s="516">
        <v>1498</v>
      </c>
      <c r="CF228" s="516">
        <v>1498</v>
      </c>
      <c r="CG228" s="516">
        <v>1510</v>
      </c>
      <c r="CH228" s="516">
        <v>1550</v>
      </c>
      <c r="CI228" s="516">
        <v>1503</v>
      </c>
      <c r="CJ228" s="516">
        <v>1485</v>
      </c>
      <c r="CK228" s="516">
        <v>1457</v>
      </c>
      <c r="CL228" s="516">
        <v>1440</v>
      </c>
      <c r="CM228" s="516">
        <v>1458</v>
      </c>
      <c r="CN228" s="516">
        <v>1419</v>
      </c>
      <c r="CO228" s="516">
        <v>1419</v>
      </c>
      <c r="CP228" s="516">
        <v>1489</v>
      </c>
      <c r="CQ228" s="516">
        <v>1461</v>
      </c>
      <c r="CR228" s="516">
        <v>1476</v>
      </c>
      <c r="CS228" s="516">
        <v>1475</v>
      </c>
      <c r="CT228" s="516">
        <v>1438</v>
      </c>
      <c r="CU228" s="516">
        <v>1499</v>
      </c>
      <c r="CV228" s="516">
        <v>1584</v>
      </c>
      <c r="CW228" s="516">
        <v>1564</v>
      </c>
      <c r="CX228" s="516">
        <v>1555</v>
      </c>
      <c r="CY228" s="516">
        <v>1550</v>
      </c>
      <c r="CZ228" s="516">
        <v>1550</v>
      </c>
      <c r="DA228" s="2">
        <v>1595</v>
      </c>
      <c r="DB228" s="2">
        <v>1579</v>
      </c>
      <c r="DC228" s="2">
        <v>1541</v>
      </c>
      <c r="DD228" s="2">
        <v>1574</v>
      </c>
      <c r="DE228" s="2">
        <v>1554</v>
      </c>
      <c r="DF228" s="2">
        <v>1474</v>
      </c>
      <c r="DG228" s="2">
        <v>1510</v>
      </c>
      <c r="DH228" s="2">
        <v>1563</v>
      </c>
      <c r="DI228" s="2">
        <v>1618</v>
      </c>
      <c r="DJ228" s="2">
        <v>1606</v>
      </c>
      <c r="DK228" s="2">
        <v>1560</v>
      </c>
      <c r="DL228" s="2">
        <v>1522</v>
      </c>
      <c r="DM228" s="2">
        <v>1594</v>
      </c>
      <c r="DN228" s="2">
        <v>1617</v>
      </c>
      <c r="DO228" s="2">
        <v>1613</v>
      </c>
      <c r="DP228" s="2">
        <v>1623</v>
      </c>
      <c r="DQ228" s="2">
        <v>1647</v>
      </c>
      <c r="DR228" s="2">
        <v>1617</v>
      </c>
      <c r="DS228" s="2">
        <v>1806</v>
      </c>
      <c r="DT228" s="2">
        <v>1826</v>
      </c>
      <c r="DU228" s="2">
        <v>1797</v>
      </c>
      <c r="DV228" s="2">
        <v>1810</v>
      </c>
      <c r="DW228" s="2">
        <v>1854</v>
      </c>
      <c r="DX228" s="2">
        <v>1864</v>
      </c>
      <c r="DY228" s="2">
        <v>1820</v>
      </c>
      <c r="DZ228" s="2">
        <v>1812</v>
      </c>
      <c r="EA228" s="2">
        <v>1829</v>
      </c>
      <c r="EB228" s="2">
        <v>1828</v>
      </c>
      <c r="EC228" s="2">
        <v>1826</v>
      </c>
      <c r="ED228" s="2">
        <v>1861</v>
      </c>
      <c r="EE228" s="2">
        <v>1855</v>
      </c>
      <c r="EF228" s="2">
        <v>1921</v>
      </c>
      <c r="EG228" s="2">
        <v>1909</v>
      </c>
      <c r="EH228" s="2">
        <v>1892</v>
      </c>
      <c r="EI228" s="2">
        <v>1931</v>
      </c>
      <c r="EJ228" s="2">
        <v>1948</v>
      </c>
      <c r="EK228" s="2">
        <v>1972</v>
      </c>
      <c r="EL228" s="2">
        <v>2016</v>
      </c>
      <c r="EM228" s="2">
        <v>1954</v>
      </c>
      <c r="EN228" s="2">
        <v>1940</v>
      </c>
      <c r="EO228" s="2">
        <v>1943</v>
      </c>
      <c r="EP228" s="2">
        <v>1931</v>
      </c>
      <c r="EQ228" s="2">
        <v>1973</v>
      </c>
      <c r="ER228" s="2">
        <v>1996</v>
      </c>
      <c r="ES228" s="2">
        <v>1962</v>
      </c>
      <c r="ET228" s="2">
        <v>1943</v>
      </c>
      <c r="EU228" s="2">
        <v>2008</v>
      </c>
      <c r="EV228" s="2">
        <v>2100</v>
      </c>
      <c r="EW228" s="2">
        <v>2115</v>
      </c>
      <c r="EX228" s="2">
        <v>2094</v>
      </c>
      <c r="EY228" s="2">
        <v>2084</v>
      </c>
      <c r="EZ228" s="2">
        <v>2070</v>
      </c>
      <c r="FA228" s="2">
        <v>2050</v>
      </c>
      <c r="FB228" s="2">
        <v>2029</v>
      </c>
      <c r="FC228" s="2">
        <v>2030</v>
      </c>
      <c r="FD228" s="2">
        <v>2025</v>
      </c>
      <c r="FE228" s="2">
        <v>2070</v>
      </c>
      <c r="FF228" s="2">
        <v>2048</v>
      </c>
      <c r="FG228" s="2">
        <v>2058</v>
      </c>
      <c r="FH228" s="2">
        <v>2054</v>
      </c>
      <c r="FI228" s="2">
        <v>2007</v>
      </c>
      <c r="FJ228" s="2">
        <v>2090</v>
      </c>
      <c r="FK228" s="2">
        <v>2061</v>
      </c>
      <c r="FL228" s="2">
        <v>2092</v>
      </c>
      <c r="FM228" s="2">
        <v>2086</v>
      </c>
      <c r="FN228" s="2">
        <v>2113</v>
      </c>
      <c r="FO228" s="2">
        <v>2125</v>
      </c>
      <c r="FP228" s="2">
        <v>2161</v>
      </c>
      <c r="FQ228" s="2">
        <v>2188</v>
      </c>
      <c r="FR228" s="2">
        <v>2188</v>
      </c>
      <c r="FS228" s="2">
        <v>2114</v>
      </c>
      <c r="FT228" s="2">
        <v>2149</v>
      </c>
      <c r="FU228" s="2">
        <v>2083</v>
      </c>
      <c r="FV228" s="2">
        <v>2082</v>
      </c>
      <c r="FW228" s="2">
        <v>2056</v>
      </c>
      <c r="FX228" s="2">
        <v>2121</v>
      </c>
      <c r="FY228" s="2">
        <v>2196</v>
      </c>
      <c r="FZ228" s="2">
        <v>2209</v>
      </c>
      <c r="GA228" s="2">
        <v>2237</v>
      </c>
      <c r="GB228" s="2">
        <v>2185</v>
      </c>
      <c r="GC228" s="2">
        <v>2128</v>
      </c>
      <c r="GD228" s="2">
        <v>2115</v>
      </c>
      <c r="GE228" s="2">
        <v>2070</v>
      </c>
      <c r="GF228" s="2">
        <v>2125</v>
      </c>
      <c r="GG228" s="2">
        <v>2170</v>
      </c>
      <c r="GH228" s="2">
        <v>2089</v>
      </c>
      <c r="GI228" s="2">
        <v>2199</v>
      </c>
      <c r="GJ228" s="2">
        <v>2163</v>
      </c>
      <c r="GK228" s="2">
        <v>2245</v>
      </c>
      <c r="GL228" s="2">
        <v>2317</v>
      </c>
      <c r="GM228" s="2">
        <v>2279</v>
      </c>
      <c r="GN228" s="2">
        <v>2265</v>
      </c>
      <c r="GO228" s="2">
        <v>2270</v>
      </c>
      <c r="GP228" s="2">
        <v>2251</v>
      </c>
      <c r="GQ228" s="2">
        <v>2293</v>
      </c>
      <c r="GR228" s="2">
        <v>2238</v>
      </c>
      <c r="GS228" s="2">
        <v>2376</v>
      </c>
      <c r="GT228" s="2">
        <v>2416</v>
      </c>
      <c r="GU228" s="2">
        <v>2365</v>
      </c>
      <c r="GV228" s="2">
        <v>2480</v>
      </c>
      <c r="GW228" s="2">
        <v>2532</v>
      </c>
      <c r="GX228" s="2">
        <v>2507</v>
      </c>
      <c r="GY228" s="2">
        <v>2568</v>
      </c>
      <c r="GZ228" s="2">
        <v>2486</v>
      </c>
      <c r="HA228" s="2">
        <v>2430</v>
      </c>
      <c r="HB228" s="2">
        <v>2396</v>
      </c>
      <c r="HC228" s="2">
        <v>2372</v>
      </c>
      <c r="HD228" s="2">
        <v>2561</v>
      </c>
      <c r="HE228" s="2">
        <v>2500</v>
      </c>
      <c r="HF228" s="2">
        <v>2591</v>
      </c>
      <c r="HG228" s="2">
        <v>2669</v>
      </c>
      <c r="HH228" s="2">
        <v>2646</v>
      </c>
      <c r="HI228" s="2">
        <v>2699</v>
      </c>
      <c r="HJ228" s="2">
        <v>2740</v>
      </c>
      <c r="HK228" s="2">
        <v>2583</v>
      </c>
      <c r="HL228" s="2">
        <v>2516</v>
      </c>
      <c r="HM228" s="2">
        <v>2556</v>
      </c>
      <c r="HN228" s="2">
        <v>2438</v>
      </c>
      <c r="HO228" s="2">
        <v>2421</v>
      </c>
      <c r="HP228" s="2">
        <v>2468</v>
      </c>
      <c r="HQ228" s="2">
        <v>2400</v>
      </c>
      <c r="HR228" s="2">
        <v>2450</v>
      </c>
      <c r="HS228" s="2">
        <v>2490</v>
      </c>
      <c r="HT228" s="2">
        <v>2499</v>
      </c>
      <c r="HU228" s="2">
        <v>2519</v>
      </c>
      <c r="HV228" s="2">
        <v>2558</v>
      </c>
      <c r="HW228" s="2">
        <v>2539</v>
      </c>
      <c r="HX228" s="2">
        <v>2556</v>
      </c>
      <c r="HY228" s="2">
        <v>2577</v>
      </c>
      <c r="HZ228" s="2">
        <v>2546</v>
      </c>
      <c r="IA228" s="2">
        <v>2416</v>
      </c>
      <c r="IB228" s="2">
        <v>2466</v>
      </c>
      <c r="IC228" s="2">
        <v>2485</v>
      </c>
      <c r="ID228" s="2">
        <v>2310</v>
      </c>
      <c r="IE228" s="2">
        <v>2217</v>
      </c>
      <c r="IF228" s="2">
        <v>2423</v>
      </c>
      <c r="IG228" s="2">
        <v>2403</v>
      </c>
      <c r="IH228" s="2">
        <v>2218</v>
      </c>
      <c r="II228" s="2">
        <v>2276</v>
      </c>
      <c r="IJ228" s="2">
        <v>2283</v>
      </c>
      <c r="IK228" s="2">
        <v>2342</v>
      </c>
      <c r="IL228" s="2">
        <v>2396</v>
      </c>
      <c r="IM228" s="2">
        <v>2410</v>
      </c>
      <c r="IN228" s="2">
        <v>2390</v>
      </c>
      <c r="IO228" s="2">
        <v>2411</v>
      </c>
      <c r="IP228" s="2">
        <v>2352</v>
      </c>
      <c r="IQ228" s="2">
        <v>2411</v>
      </c>
      <c r="IR228" s="2">
        <v>2427</v>
      </c>
      <c r="IS228" s="2">
        <v>2466</v>
      </c>
      <c r="IT228" s="2">
        <v>2488</v>
      </c>
    </row>
    <row r="229" spans="1:254">
      <c r="A229" s="62" t="s">
        <v>442</v>
      </c>
      <c r="B229" s="4" t="inlineStr">
        <is>
          <t>児玉化学</t>
        </is>
      </c>
      <c r="C229" s="4">
        <v>599</v>
      </c>
      <c r="D229" s="4">
        <v>-10</v>
      </c>
      <c r="E229" s="67">
        <v>609</v>
      </c>
      <c r="F229" s="67">
        <v>613</v>
      </c>
      <c r="G229" s="67">
        <v>590</v>
      </c>
      <c r="H229" s="67">
        <v>566</v>
      </c>
      <c r="I229" s="67">
        <v>572</v>
      </c>
      <c r="J229" s="67">
        <v>550</v>
      </c>
      <c r="K229" s="67">
        <v>556</v>
      </c>
      <c r="L229" s="67">
        <v>569</v>
      </c>
      <c r="M229" s="67">
        <v>593</v>
      </c>
      <c r="N229" s="67">
        <v>592</v>
      </c>
      <c r="O229" s="67">
        <v>611</v>
      </c>
      <c r="P229" s="67">
        <v>615</v>
      </c>
      <c r="Q229" s="67">
        <v>610</v>
      </c>
      <c r="R229" s="67">
        <v>601</v>
      </c>
      <c r="S229" s="67">
        <v>627</v>
      </c>
      <c r="T229" s="67">
        <v>650</v>
      </c>
      <c r="U229" s="67">
        <v>650</v>
      </c>
      <c r="V229" s="67">
        <v>649</v>
      </c>
      <c r="W229" s="67">
        <v>661</v>
      </c>
      <c r="X229" s="67">
        <v>646</v>
      </c>
      <c r="Y229" s="67">
        <v>645</v>
      </c>
      <c r="Z229" s="67">
        <v>664</v>
      </c>
      <c r="AA229" s="67">
        <v>679</v>
      </c>
      <c r="AB229" s="67">
        <v>681</v>
      </c>
      <c r="AC229" s="67">
        <v>653</v>
      </c>
      <c r="AD229" s="67">
        <v>649</v>
      </c>
      <c r="AE229" s="67">
        <v>641</v>
      </c>
      <c r="AF229" s="67">
        <v>653</v>
      </c>
      <c r="AG229" s="67">
        <v>658</v>
      </c>
      <c r="AH229" s="67">
        <v>666</v>
      </c>
      <c r="AI229" s="67">
        <v>671</v>
      </c>
      <c r="AJ229" s="67">
        <v>700</v>
      </c>
      <c r="AK229" s="67">
        <v>718</v>
      </c>
      <c r="AL229" s="67">
        <v>707</v>
      </c>
      <c r="AM229" s="67">
        <v>701</v>
      </c>
      <c r="AN229" s="67">
        <v>723</v>
      </c>
      <c r="AO229" s="67">
        <v>691</v>
      </c>
      <c r="AP229" s="67">
        <v>697</v>
      </c>
      <c r="AQ229" s="67">
        <v>654</v>
      </c>
      <c r="AR229" s="67">
        <v>660</v>
      </c>
      <c r="AS229" s="67">
        <v>665</v>
      </c>
      <c r="AT229" s="67">
        <v>686</v>
      </c>
      <c r="AU229" s="67">
        <v>693</v>
      </c>
      <c r="AV229" s="67">
        <v>714</v>
      </c>
      <c r="AW229" s="67">
        <v>697</v>
      </c>
      <c r="AX229" s="67">
        <v>715</v>
      </c>
      <c r="AY229" s="67">
        <v>688</v>
      </c>
      <c r="AZ229" s="67">
        <v>713</v>
      </c>
      <c r="BA229" s="67">
        <v>731</v>
      </c>
      <c r="BB229" s="67">
        <v>744</v>
      </c>
      <c r="BC229" s="67">
        <v>755</v>
      </c>
      <c r="BD229" s="67">
        <v>783</v>
      </c>
      <c r="BE229" s="67">
        <v>791</v>
      </c>
      <c r="BF229" s="67">
        <v>788</v>
      </c>
      <c r="BG229" s="67">
        <v>800</v>
      </c>
      <c r="BH229" s="67">
        <v>809</v>
      </c>
      <c r="BI229" s="67">
        <v>855</v>
      </c>
      <c r="BJ229" s="67">
        <v>859</v>
      </c>
      <c r="BK229" s="67">
        <v>894</v>
      </c>
      <c r="BL229" s="67">
        <v>1194</v>
      </c>
      <c r="BM229" s="67">
        <v>1235</v>
      </c>
      <c r="BN229" s="67">
        <v>1266</v>
      </c>
      <c r="BO229" s="67">
        <v>1262</v>
      </c>
      <c r="BP229" s="67">
        <v>1165</v>
      </c>
      <c r="BQ229" s="67">
        <v>1146</v>
      </c>
      <c r="BR229" s="67">
        <v>1109</v>
      </c>
      <c r="BS229" s="67">
        <v>1118</v>
      </c>
      <c r="BT229" s="67">
        <v>1124</v>
      </c>
      <c r="BU229" s="67">
        <v>1140</v>
      </c>
      <c r="BV229" s="67">
        <v>1149</v>
      </c>
      <c r="BW229" s="67">
        <v>1134</v>
      </c>
      <c r="BX229" s="67">
        <v>1159</v>
      </c>
      <c r="BY229" s="67">
        <v>1186</v>
      </c>
      <c r="BZ229" s="67">
        <v>1199</v>
      </c>
      <c r="CA229" s="516">
        <v>1151</v>
      </c>
      <c r="CB229" s="516">
        <v>1160</v>
      </c>
      <c r="CC229" s="516">
        <v>1140</v>
      </c>
      <c r="CD229" s="516">
        <v>1138</v>
      </c>
      <c r="CE229" s="516">
        <v>1121</v>
      </c>
      <c r="CF229" s="516">
        <v>1108</v>
      </c>
      <c r="CG229" s="516">
        <v>1119</v>
      </c>
      <c r="CH229" s="516">
        <v>1140</v>
      </c>
      <c r="CI229" s="516">
        <v>1017</v>
      </c>
      <c r="CJ229" s="516">
        <v>1045</v>
      </c>
      <c r="CK229" s="516">
        <v>1015</v>
      </c>
      <c r="CL229" s="516">
        <v>988</v>
      </c>
      <c r="CM229" s="516">
        <v>1020</v>
      </c>
      <c r="CN229" s="516">
        <v>991</v>
      </c>
      <c r="CO229" s="516">
        <v>1020</v>
      </c>
      <c r="CP229" s="516">
        <v>1091</v>
      </c>
      <c r="CQ229" s="516">
        <v>1062</v>
      </c>
      <c r="CR229" s="516">
        <v>1069</v>
      </c>
      <c r="CS229" s="516">
        <v>1017</v>
      </c>
      <c r="CT229" s="516">
        <v>955</v>
      </c>
      <c r="CU229" s="516">
        <v>1036</v>
      </c>
      <c r="CV229" s="516">
        <v>1096</v>
      </c>
      <c r="CW229" s="516">
        <v>1052</v>
      </c>
      <c r="CX229" s="516">
        <v>1060</v>
      </c>
      <c r="CY229" s="516">
        <v>1085</v>
      </c>
      <c r="CZ229" s="516">
        <v>1133</v>
      </c>
      <c r="DA229" s="2">
        <v>1199</v>
      </c>
      <c r="DB229" s="2">
        <v>1161</v>
      </c>
      <c r="DC229" s="2">
        <v>1109</v>
      </c>
      <c r="DD229" s="2">
        <v>1227</v>
      </c>
      <c r="DE229" s="2">
        <v>1190</v>
      </c>
      <c r="DF229" s="2">
        <v>1109</v>
      </c>
      <c r="DG229" s="2">
        <v>1174</v>
      </c>
      <c r="DH229" s="2">
        <v>1205</v>
      </c>
      <c r="DI229" s="2">
        <v>1240</v>
      </c>
      <c r="DJ229" s="2">
        <v>1150</v>
      </c>
      <c r="DK229" s="2">
        <v>1184</v>
      </c>
      <c r="DL229" s="2">
        <v>1284</v>
      </c>
      <c r="DM229" s="2">
        <v>1411</v>
      </c>
      <c r="DN229" s="2">
        <v>1399</v>
      </c>
      <c r="DO229" s="2">
        <v>1236</v>
      </c>
      <c r="DP229" s="2">
        <v>1219</v>
      </c>
      <c r="DQ229" s="2">
        <v>1042</v>
      </c>
      <c r="DR229" s="2">
        <v>892</v>
      </c>
      <c r="DS229" s="2">
        <v>952</v>
      </c>
      <c r="DT229" s="2">
        <v>932</v>
      </c>
      <c r="DU229" s="2">
        <v>902</v>
      </c>
      <c r="DV229" s="2">
        <v>891</v>
      </c>
      <c r="DW229" s="2">
        <v>883</v>
      </c>
      <c r="DX229" s="2">
        <v>864</v>
      </c>
      <c r="DY229" s="2">
        <v>836</v>
      </c>
      <c r="DZ229" s="2">
        <v>813</v>
      </c>
      <c r="EA229" s="2">
        <v>810</v>
      </c>
      <c r="EB229" s="2">
        <v>805</v>
      </c>
      <c r="EC229" s="2">
        <v>810</v>
      </c>
      <c r="ED229" s="2">
        <v>847</v>
      </c>
      <c r="EE229" s="2">
        <v>862</v>
      </c>
      <c r="EF229" s="2">
        <v>892</v>
      </c>
      <c r="EG229" s="2">
        <v>874</v>
      </c>
      <c r="EH229" s="2">
        <v>866</v>
      </c>
      <c r="EI229" s="2">
        <v>891</v>
      </c>
      <c r="EJ229" s="2">
        <v>876</v>
      </c>
      <c r="EK229" s="2">
        <v>903</v>
      </c>
      <c r="EL229" s="2">
        <v>902</v>
      </c>
      <c r="EM229" s="2">
        <v>817</v>
      </c>
      <c r="EN229" s="2">
        <v>786</v>
      </c>
      <c r="EO229" s="2">
        <v>773</v>
      </c>
      <c r="EP229" s="2">
        <v>760</v>
      </c>
      <c r="EQ229" s="2">
        <v>769</v>
      </c>
      <c r="ER229" s="2">
        <v>747</v>
      </c>
      <c r="ES229" s="2">
        <v>726</v>
      </c>
      <c r="ET229" s="2">
        <v>715</v>
      </c>
      <c r="EU229" s="2">
        <v>713</v>
      </c>
      <c r="EV229" s="2">
        <v>707</v>
      </c>
      <c r="EW229" s="2">
        <v>716</v>
      </c>
      <c r="EX229" s="2">
        <v>701</v>
      </c>
      <c r="EY229" s="2">
        <v>721</v>
      </c>
      <c r="EZ229" s="2">
        <v>715</v>
      </c>
      <c r="FA229" s="2">
        <v>710</v>
      </c>
      <c r="FB229" s="2">
        <v>698</v>
      </c>
      <c r="FC229" s="2">
        <v>691</v>
      </c>
      <c r="FD229" s="2">
        <v>699</v>
      </c>
      <c r="FE229" s="2">
        <v>720</v>
      </c>
      <c r="FF229" s="2">
        <v>692</v>
      </c>
      <c r="FG229" s="2">
        <v>681</v>
      </c>
      <c r="FH229" s="2">
        <v>726</v>
      </c>
      <c r="FI229" s="2">
        <v>742</v>
      </c>
      <c r="FJ229" s="2">
        <v>743</v>
      </c>
      <c r="FK229" s="2">
        <v>728</v>
      </c>
      <c r="FL229" s="2">
        <v>747</v>
      </c>
      <c r="FM229" s="2">
        <v>724</v>
      </c>
      <c r="FN229" s="2">
        <v>725</v>
      </c>
      <c r="FO229" s="2">
        <v>746</v>
      </c>
      <c r="FP229" s="2">
        <v>765</v>
      </c>
      <c r="FQ229" s="2">
        <v>729</v>
      </c>
      <c r="FR229" s="2">
        <v>707</v>
      </c>
      <c r="FS229" s="2">
        <v>705</v>
      </c>
      <c r="FT229" s="2">
        <v>746</v>
      </c>
      <c r="FU229" s="2">
        <v>758</v>
      </c>
      <c r="FV229" s="2">
        <v>792</v>
      </c>
      <c r="FW229" s="2">
        <v>812</v>
      </c>
      <c r="FX229" s="2">
        <v>827</v>
      </c>
      <c r="FY229" s="2">
        <v>882</v>
      </c>
      <c r="FZ229" s="2">
        <v>762</v>
      </c>
      <c r="GA229" s="2">
        <v>790</v>
      </c>
      <c r="GB229" s="2">
        <v>761</v>
      </c>
      <c r="GC229" s="2">
        <v>761</v>
      </c>
      <c r="GD229" s="2">
        <v>741</v>
      </c>
      <c r="GE229" s="2">
        <v>754</v>
      </c>
      <c r="GF229" s="2">
        <v>763</v>
      </c>
      <c r="GG229" s="2">
        <v>777</v>
      </c>
      <c r="GH229" s="2">
        <v>760</v>
      </c>
      <c r="GI229" s="2">
        <v>731</v>
      </c>
      <c r="GJ229" s="2">
        <v>690</v>
      </c>
      <c r="GK229" s="2">
        <v>710</v>
      </c>
      <c r="GL229" s="2">
        <v>721</v>
      </c>
      <c r="GM229" s="2">
        <v>718</v>
      </c>
      <c r="GN229" s="2">
        <v>706</v>
      </c>
      <c r="GO229" s="2">
        <v>719</v>
      </c>
      <c r="GP229" s="2">
        <v>701</v>
      </c>
      <c r="GQ229" s="2">
        <v>700</v>
      </c>
      <c r="GR229" s="2">
        <v>699</v>
      </c>
      <c r="GS229" s="2">
        <v>698</v>
      </c>
      <c r="GT229" s="2">
        <v>687</v>
      </c>
      <c r="GU229" s="2">
        <v>669</v>
      </c>
      <c r="GV229" s="2">
        <v>702</v>
      </c>
      <c r="GW229" s="2">
        <v>710</v>
      </c>
      <c r="GX229" s="2">
        <v>702</v>
      </c>
      <c r="GY229" s="2">
        <v>699</v>
      </c>
      <c r="GZ229" s="2">
        <v>699</v>
      </c>
      <c r="HA229" s="2">
        <v>677</v>
      </c>
      <c r="HB229" s="2">
        <v>643</v>
      </c>
      <c r="HC229" s="2">
        <v>663</v>
      </c>
      <c r="HD229" s="2">
        <v>705</v>
      </c>
      <c r="HE229" s="2">
        <v>738</v>
      </c>
      <c r="HF229" s="2">
        <v>745</v>
      </c>
      <c r="HG229" s="2">
        <v>763</v>
      </c>
      <c r="HH229" s="2">
        <v>770</v>
      </c>
      <c r="HI229" s="2">
        <v>821</v>
      </c>
      <c r="HJ229" s="2">
        <v>827</v>
      </c>
      <c r="HK229" s="2">
        <v>849</v>
      </c>
      <c r="HL229" s="2">
        <v>847</v>
      </c>
      <c r="HM229" s="2">
        <v>841</v>
      </c>
      <c r="HN229" s="2">
        <v>830</v>
      </c>
      <c r="HO229" s="2">
        <v>862</v>
      </c>
      <c r="HP229" s="2">
        <v>838</v>
      </c>
      <c r="HQ229" s="2">
        <v>819</v>
      </c>
      <c r="HR229" s="2">
        <v>844</v>
      </c>
      <c r="HS229" s="2">
        <v>844</v>
      </c>
      <c r="HT229" s="2">
        <v>832</v>
      </c>
      <c r="HU229" s="2">
        <v>812</v>
      </c>
      <c r="HV229" s="2">
        <v>840</v>
      </c>
      <c r="HW229" s="2">
        <v>879</v>
      </c>
      <c r="HX229" s="2">
        <v>871</v>
      </c>
      <c r="HY229" s="2">
        <v>869</v>
      </c>
      <c r="HZ229" s="2">
        <v>793</v>
      </c>
      <c r="IA229" s="2">
        <v>935</v>
      </c>
      <c r="IB229" s="2">
        <v>881</v>
      </c>
      <c r="IC229" s="2">
        <v>881</v>
      </c>
      <c r="ID229" s="2">
        <v>837</v>
      </c>
      <c r="IE229" s="2">
        <v>863</v>
      </c>
      <c r="IF229" s="2">
        <v>771</v>
      </c>
      <c r="IG229" s="2">
        <v>749</v>
      </c>
      <c r="IH229" s="2">
        <v>722</v>
      </c>
      <c r="II229" s="2">
        <v>739</v>
      </c>
      <c r="IJ229" s="2">
        <v>791</v>
      </c>
      <c r="IK229" s="2">
        <v>691</v>
      </c>
      <c r="IL229" s="2">
        <v>591</v>
      </c>
      <c r="IM229" s="2">
        <v>611</v>
      </c>
      <c r="IN229" s="2">
        <v>616</v>
      </c>
      <c r="IO229" s="2">
        <v>589</v>
      </c>
      <c r="IP229" s="2">
        <v>585</v>
      </c>
      <c r="IQ229" s="2">
        <v>579</v>
      </c>
      <c r="IR229" s="2">
        <v>570</v>
      </c>
      <c r="IS229" s="2">
        <v>570</v>
      </c>
      <c r="IT229" s="2">
        <v>556</v>
      </c>
    </row>
    <row r="230" spans="1:254">
      <c r="A230" s="62" t="s">
        <v>443</v>
      </c>
      <c r="B230" s="4" t="inlineStr">
        <is>
          <t>ＦＯＯＤ＆ＬＩＦＥＣＯＭＰＡＮ</t>
        </is>
      </c>
      <c r="C230" s="4">
        <v>5661</v>
      </c>
      <c r="D230" s="4">
        <v>-159</v>
      </c>
      <c r="E230" s="67">
        <v>5820</v>
      </c>
      <c r="F230" s="67">
        <v>5901</v>
      </c>
      <c r="G230" s="67">
        <v>5624</v>
      </c>
      <c r="H230" s="67">
        <v>5515</v>
      </c>
      <c r="I230" s="67">
        <v>5559</v>
      </c>
      <c r="J230" s="67">
        <v>5737</v>
      </c>
      <c r="K230" s="67">
        <v>5846</v>
      </c>
      <c r="L230" s="67">
        <v>5736</v>
      </c>
      <c r="M230" s="67">
        <v>5657</v>
      </c>
      <c r="N230" s="67">
        <v>5428</v>
      </c>
      <c r="O230" s="67">
        <v>5433</v>
      </c>
      <c r="P230" s="67">
        <v>5328</v>
      </c>
      <c r="Q230" s="67">
        <v>5345</v>
      </c>
      <c r="R230" s="67">
        <v>5409</v>
      </c>
      <c r="S230" s="67">
        <v>5423</v>
      </c>
      <c r="T230" s="67">
        <v>5205</v>
      </c>
      <c r="U230" s="67">
        <v>5250</v>
      </c>
      <c r="V230" s="67">
        <v>5078</v>
      </c>
      <c r="W230" s="67">
        <v>4806</v>
      </c>
      <c r="X230" s="67">
        <v>4850</v>
      </c>
      <c r="Y230" s="67">
        <v>4931</v>
      </c>
      <c r="Z230" s="67">
        <v>4779</v>
      </c>
      <c r="AA230" s="67">
        <v>4616</v>
      </c>
      <c r="AB230" s="67">
        <v>4643</v>
      </c>
      <c r="AC230" s="67">
        <v>4728</v>
      </c>
      <c r="AD230" s="67">
        <v>4778</v>
      </c>
      <c r="AE230" s="67">
        <v>4882</v>
      </c>
      <c r="AF230" s="67">
        <v>5055</v>
      </c>
      <c r="AG230" s="67">
        <v>4984.5</v>
      </c>
      <c r="AH230" s="67">
        <v>4941.5</v>
      </c>
      <c r="AI230" s="67">
        <v>4723</v>
      </c>
      <c r="AJ230" s="67">
        <v>4722</v>
      </c>
      <c r="AK230" s="67">
        <v>4664.5</v>
      </c>
      <c r="AL230" s="67">
        <v>4625</v>
      </c>
      <c r="AM230" s="67">
        <v>4693</v>
      </c>
      <c r="AN230" s="67">
        <v>4848</v>
      </c>
      <c r="AO230" s="67">
        <v>5075</v>
      </c>
      <c r="AP230" s="67">
        <v>5025</v>
      </c>
      <c r="AQ230" s="67">
        <v>4993.5</v>
      </c>
      <c r="AR230" s="67">
        <v>4890.5</v>
      </c>
      <c r="AS230" s="67">
        <v>4931.5</v>
      </c>
      <c r="AT230" s="67">
        <v>4786.5</v>
      </c>
      <c r="AU230" s="67">
        <v>4867.5</v>
      </c>
      <c r="AV230" s="67">
        <v>4943.5</v>
      </c>
      <c r="AW230" s="67">
        <v>4920.5</v>
      </c>
      <c r="AX230" s="67">
        <v>5222.5</v>
      </c>
      <c r="AY230" s="67">
        <v>5237.5</v>
      </c>
      <c r="AZ230" s="67">
        <v>5297.5</v>
      </c>
      <c r="BA230" s="67">
        <v>5437.5</v>
      </c>
      <c r="BB230" s="67">
        <v>5195</v>
      </c>
      <c r="BC230" s="67">
        <v>5042.5</v>
      </c>
      <c r="BD230" s="67">
        <v>5115</v>
      </c>
      <c r="BE230" s="67">
        <v>5097.5</v>
      </c>
      <c r="BF230" s="67">
        <v>5412.5</v>
      </c>
      <c r="BG230" s="67">
        <v>5300</v>
      </c>
      <c r="BH230" s="67">
        <v>5382.5</v>
      </c>
      <c r="BI230" s="67">
        <v>5362.5</v>
      </c>
      <c r="BJ230" s="67">
        <v>5232.5</v>
      </c>
      <c r="BK230" s="67">
        <v>5170</v>
      </c>
      <c r="BL230" s="67">
        <v>5347.5</v>
      </c>
      <c r="BM230" s="67">
        <v>5400</v>
      </c>
      <c r="BN230" s="67">
        <v>5187.5</v>
      </c>
      <c r="BO230" s="67">
        <v>5155</v>
      </c>
      <c r="BP230" s="67">
        <v>5150</v>
      </c>
      <c r="BQ230" s="67">
        <v>4791</v>
      </c>
      <c r="BR230" s="67">
        <v>4581</v>
      </c>
      <c r="BS230" s="67">
        <v>4537</v>
      </c>
      <c r="BT230" s="67">
        <v>4507</v>
      </c>
      <c r="BU230" s="67">
        <v>4569</v>
      </c>
      <c r="BV230" s="67">
        <v>4559.5</v>
      </c>
      <c r="BW230" s="67">
        <v>4574</v>
      </c>
      <c r="BX230" s="67">
        <v>4569.5</v>
      </c>
      <c r="BY230" s="67">
        <v>4698.5</v>
      </c>
      <c r="BZ230" s="67">
        <v>4748.5</v>
      </c>
      <c r="CA230" s="516">
        <v>4628</v>
      </c>
      <c r="CB230" s="516">
        <v>4746.5</v>
      </c>
      <c r="CC230" s="516">
        <v>4759</v>
      </c>
      <c r="CD230" s="516">
        <v>4799</v>
      </c>
      <c r="CE230" s="516">
        <v>4791</v>
      </c>
      <c r="CF230" s="516">
        <v>4794</v>
      </c>
      <c r="CG230" s="516">
        <v>4697</v>
      </c>
      <c r="CH230" s="516">
        <v>4817</v>
      </c>
      <c r="CI230" s="516">
        <v>4768.5</v>
      </c>
      <c r="CJ230" s="516">
        <v>4805.5</v>
      </c>
      <c r="CK230" s="516">
        <v>4875.5</v>
      </c>
      <c r="CL230" s="516">
        <v>4805.5</v>
      </c>
      <c r="CM230" s="516">
        <v>4862.5</v>
      </c>
      <c r="CN230" s="516">
        <v>4635</v>
      </c>
      <c r="CO230" s="516">
        <v>4731.5</v>
      </c>
      <c r="CP230" s="516">
        <v>4876.5</v>
      </c>
      <c r="CQ230" s="516">
        <v>4949.5</v>
      </c>
      <c r="CR230" s="516">
        <v>5025</v>
      </c>
      <c r="CS230" s="516">
        <v>4925.5</v>
      </c>
      <c r="CT230" s="516">
        <v>4714.5</v>
      </c>
      <c r="CU230" s="516">
        <v>4755</v>
      </c>
      <c r="CV230" s="516">
        <v>4858.5</v>
      </c>
      <c r="CW230" s="516">
        <v>4735.5</v>
      </c>
      <c r="CX230" s="516">
        <v>4762.5</v>
      </c>
      <c r="CY230" s="516">
        <v>4820</v>
      </c>
      <c r="CZ230" s="516">
        <v>4693.5</v>
      </c>
      <c r="DA230" s="2">
        <v>4768.5</v>
      </c>
      <c r="DB230" s="2">
        <v>4642.5</v>
      </c>
      <c r="DC230" s="2">
        <v>4408</v>
      </c>
      <c r="DD230" s="2">
        <v>4630</v>
      </c>
      <c r="DE230" s="2">
        <v>4888.5</v>
      </c>
      <c r="DF230" s="2">
        <v>4951.5</v>
      </c>
      <c r="DG230" s="2">
        <v>4797.5</v>
      </c>
      <c r="DH230" s="2">
        <v>5002.5</v>
      </c>
      <c r="DI230" s="2">
        <v>5032.5</v>
      </c>
      <c r="DJ230" s="2">
        <v>4850</v>
      </c>
      <c r="DK230" s="2">
        <v>4843.5</v>
      </c>
      <c r="DL230" s="2">
        <v>4725</v>
      </c>
      <c r="DM230" s="2">
        <v>4657</v>
      </c>
      <c r="DN230" s="2">
        <v>4802.5</v>
      </c>
      <c r="DO230" s="2">
        <v>4757</v>
      </c>
      <c r="DP230" s="2">
        <v>4619</v>
      </c>
      <c r="DQ230" s="2">
        <v>4668</v>
      </c>
      <c r="DR230" s="2">
        <v>4670</v>
      </c>
      <c r="DS230" s="2">
        <v>4714.5</v>
      </c>
      <c r="DT230" s="2">
        <v>4549.5</v>
      </c>
      <c r="DU230" s="2">
        <v>4604</v>
      </c>
      <c r="DV230" s="2">
        <v>4716.5</v>
      </c>
      <c r="DW230" s="2">
        <v>4327.5</v>
      </c>
      <c r="DX230" s="2">
        <v>4140</v>
      </c>
      <c r="DY230" s="2">
        <v>4053.5</v>
      </c>
      <c r="DZ230" s="2">
        <v>4153.5</v>
      </c>
      <c r="EA230" s="2">
        <v>4235.5</v>
      </c>
      <c r="EB230" s="2">
        <v>4225.5</v>
      </c>
      <c r="EC230" s="2">
        <v>4447.5</v>
      </c>
      <c r="ED230" s="2">
        <v>4434</v>
      </c>
      <c r="EE230" s="2">
        <v>4442</v>
      </c>
      <c r="EF230" s="2">
        <v>4438</v>
      </c>
      <c r="EG230" s="2">
        <v>4335</v>
      </c>
      <c r="EH230" s="2">
        <v>4360.5</v>
      </c>
      <c r="EI230" s="2">
        <v>4457</v>
      </c>
      <c r="EJ230" s="2">
        <v>4242</v>
      </c>
      <c r="EK230" s="2">
        <v>4209.5</v>
      </c>
      <c r="EL230" s="2">
        <v>4252.5</v>
      </c>
      <c r="EM230" s="2">
        <v>4306.5</v>
      </c>
      <c r="EN230" s="2">
        <v>4216</v>
      </c>
      <c r="EO230" s="2">
        <v>4371</v>
      </c>
      <c r="EP230" s="2">
        <v>4298</v>
      </c>
      <c r="EQ230" s="2">
        <v>4203</v>
      </c>
      <c r="ER230" s="2">
        <v>4197</v>
      </c>
      <c r="ES230" s="2">
        <v>4166.5</v>
      </c>
      <c r="ET230" s="2">
        <v>3956.5</v>
      </c>
      <c r="EU230" s="2">
        <v>3971</v>
      </c>
      <c r="EV230" s="2">
        <v>3913</v>
      </c>
      <c r="EW230" s="2">
        <v>3892</v>
      </c>
      <c r="EX230" s="2">
        <v>3870.5</v>
      </c>
      <c r="EY230" s="2">
        <v>3843.5</v>
      </c>
      <c r="EZ230" s="2">
        <v>3818.5</v>
      </c>
      <c r="FA230" s="2">
        <v>3840</v>
      </c>
      <c r="FB230" s="2">
        <v>3765</v>
      </c>
      <c r="FC230" s="2">
        <v>3745</v>
      </c>
      <c r="FD230" s="2">
        <v>3785</v>
      </c>
      <c r="FE230" s="2">
        <v>3900</v>
      </c>
      <c r="FF230" s="2">
        <v>3835</v>
      </c>
      <c r="FG230" s="2">
        <v>3692.5</v>
      </c>
      <c r="FH230" s="2">
        <v>3797.5</v>
      </c>
      <c r="FI230" s="2">
        <v>3808.5</v>
      </c>
      <c r="FJ230" s="2">
        <v>3857</v>
      </c>
      <c r="FK230" s="2">
        <v>3803.5</v>
      </c>
      <c r="FL230" s="2">
        <v>3801</v>
      </c>
      <c r="FM230" s="2">
        <v>3740.5</v>
      </c>
      <c r="FN230" s="2">
        <v>3503.5</v>
      </c>
      <c r="FO230" s="2">
        <v>3545</v>
      </c>
      <c r="FP230" s="2">
        <v>3515</v>
      </c>
      <c r="FQ230" s="2">
        <v>3589.5</v>
      </c>
      <c r="FR230" s="2">
        <v>3614</v>
      </c>
      <c r="FS230" s="2">
        <v>3361.5</v>
      </c>
      <c r="FT230" s="2">
        <v>3416.5</v>
      </c>
      <c r="FU230" s="2">
        <v>3314</v>
      </c>
      <c r="FV230" s="2">
        <v>3162.5</v>
      </c>
      <c r="FW230" s="2">
        <v>3326</v>
      </c>
      <c r="FX230" s="2">
        <v>3381.5</v>
      </c>
      <c r="FY230" s="2">
        <v>3919</v>
      </c>
      <c r="FZ230" s="2">
        <v>4000</v>
      </c>
      <c r="GA230" s="2">
        <v>3924</v>
      </c>
      <c r="GB230" s="2">
        <v>3869.5</v>
      </c>
      <c r="GC230" s="2">
        <v>3952</v>
      </c>
      <c r="GD230" s="2">
        <v>4009</v>
      </c>
      <c r="GE230" s="2">
        <v>3855.5</v>
      </c>
      <c r="GF230" s="2">
        <v>3867</v>
      </c>
      <c r="GG230" s="2">
        <v>3784</v>
      </c>
      <c r="GH230" s="2">
        <v>3757.5</v>
      </c>
      <c r="GI230" s="2">
        <v>3641.5</v>
      </c>
      <c r="GJ230" s="2">
        <v>3566.5</v>
      </c>
      <c r="GK230" s="2">
        <v>3655.5</v>
      </c>
      <c r="GL230" s="2">
        <v>3697.5</v>
      </c>
      <c r="GM230" s="2">
        <v>3661</v>
      </c>
      <c r="GN230" s="2">
        <v>3660.5</v>
      </c>
      <c r="GO230" s="2">
        <v>3661.5</v>
      </c>
      <c r="GP230" s="2">
        <v>3546.5</v>
      </c>
      <c r="GQ230" s="2">
        <v>3520.5</v>
      </c>
      <c r="GR230" s="2">
        <v>3554.5</v>
      </c>
      <c r="GS230" s="2">
        <v>3535</v>
      </c>
      <c r="GT230" s="2">
        <v>3566</v>
      </c>
      <c r="GU230" s="2">
        <v>3543.5</v>
      </c>
      <c r="GV230" s="2">
        <v>3463.5</v>
      </c>
      <c r="GW230" s="2">
        <v>3435</v>
      </c>
      <c r="GX230" s="2">
        <v>3535</v>
      </c>
      <c r="GY230" s="2">
        <v>3547.5</v>
      </c>
      <c r="GZ230" s="2">
        <v>3557</v>
      </c>
      <c r="HA230" s="2">
        <v>3545</v>
      </c>
      <c r="HB230" s="2">
        <v>3775</v>
      </c>
      <c r="HC230" s="2">
        <v>3947</v>
      </c>
      <c r="HD230" s="2">
        <v>3868.5</v>
      </c>
      <c r="HE230" s="2">
        <v>4002.5</v>
      </c>
      <c r="HF230" s="2">
        <v>4123</v>
      </c>
      <c r="HG230" s="2">
        <v>4070</v>
      </c>
      <c r="HH230" s="2">
        <v>4028.5</v>
      </c>
      <c r="HI230" s="2">
        <v>4088</v>
      </c>
      <c r="HJ230" s="2">
        <v>3948</v>
      </c>
      <c r="HK230" s="2">
        <v>3946</v>
      </c>
      <c r="HL230" s="2">
        <v>3787.5</v>
      </c>
      <c r="HM230" s="2">
        <v>3794.5</v>
      </c>
      <c r="HN230" s="2">
        <v>3909.5</v>
      </c>
      <c r="HO230" s="2">
        <v>3869</v>
      </c>
      <c r="HP230" s="2">
        <v>3935</v>
      </c>
      <c r="HQ230" s="2">
        <v>3931</v>
      </c>
      <c r="HR230" s="2">
        <v>4080.5</v>
      </c>
      <c r="HS230" s="2">
        <v>3966.5</v>
      </c>
      <c r="HT230" s="2">
        <v>4001</v>
      </c>
      <c r="HU230" s="2">
        <v>4035</v>
      </c>
      <c r="HV230" s="2">
        <v>4067</v>
      </c>
      <c r="HW230" s="2">
        <v>4245.5</v>
      </c>
      <c r="HX230" s="2">
        <v>4263.5</v>
      </c>
      <c r="HY230" s="2">
        <v>4189</v>
      </c>
      <c r="HZ230" s="2">
        <v>4200</v>
      </c>
      <c r="IA230" s="2">
        <v>4231.5</v>
      </c>
      <c r="IB230" s="2">
        <v>4249.5</v>
      </c>
      <c r="IC230" s="2">
        <v>4264</v>
      </c>
      <c r="ID230" s="2">
        <v>4226.5</v>
      </c>
      <c r="IE230" s="2">
        <v>4276.5</v>
      </c>
      <c r="IF230" s="2">
        <v>4357.5</v>
      </c>
      <c r="IG230" s="2">
        <v>4266.5</v>
      </c>
      <c r="IH230" s="2">
        <v>4217.5</v>
      </c>
      <c r="II230" s="2">
        <v>4191.5</v>
      </c>
      <c r="IJ230" s="2">
        <v>4273</v>
      </c>
      <c r="IK230" s="2">
        <v>4017.5</v>
      </c>
      <c r="IL230" s="2">
        <v>3910</v>
      </c>
      <c r="IM230" s="2">
        <v>4037.5</v>
      </c>
      <c r="IN230" s="2">
        <v>3856.5</v>
      </c>
      <c r="IO230" s="2">
        <v>3931.5</v>
      </c>
      <c r="IP230" s="2">
        <v>3850</v>
      </c>
      <c r="IQ230" s="2">
        <v>3794.5</v>
      </c>
      <c r="IR230" s="2">
        <v>3818</v>
      </c>
      <c r="IS230" s="2">
        <v>3747</v>
      </c>
      <c r="IT230" s="2">
        <v>3625</v>
      </c>
    </row>
    <row r="231" spans="1:254">
      <c r="A231" s="62" t="s">
        <v>444</v>
      </c>
      <c r="B231" s="4" t="inlineStr">
        <is>
          <t>ＩＨＩ</t>
        </is>
      </c>
      <c r="C231" s="4">
        <v>2721</v>
      </c>
      <c r="D231" s="4">
        <v>82.5</v>
      </c>
      <c r="E231" s="67">
        <v>2638.5</v>
      </c>
      <c r="F231" s="67">
        <v>2691.5</v>
      </c>
      <c r="G231" s="67">
        <v>2879.5</v>
      </c>
      <c r="H231" s="67">
        <v>2771</v>
      </c>
      <c r="I231" s="67">
        <v>2827.5</v>
      </c>
      <c r="J231" s="67">
        <v>2771.5</v>
      </c>
      <c r="K231" s="67">
        <v>2755</v>
      </c>
      <c r="L231" s="67">
        <v>2774.5</v>
      </c>
      <c r="M231" s="67">
        <v>2836</v>
      </c>
      <c r="N231" s="67">
        <v>2878.5</v>
      </c>
      <c r="O231" s="67">
        <v>2889</v>
      </c>
      <c r="P231" s="67">
        <v>2779</v>
      </c>
      <c r="Q231" s="67">
        <v>2780</v>
      </c>
      <c r="R231" s="67">
        <v>2666.5</v>
      </c>
      <c r="S231" s="67">
        <v>2809</v>
      </c>
      <c r="T231" s="67">
        <v>2811.5</v>
      </c>
      <c r="U231" s="67">
        <v>2815</v>
      </c>
      <c r="V231" s="67">
        <v>2812.5</v>
      </c>
      <c r="W231" s="67">
        <v>2810.5</v>
      </c>
      <c r="X231" s="67">
        <v>2813</v>
      </c>
      <c r="Y231" s="67">
        <v>2892</v>
      </c>
      <c r="Z231" s="67">
        <v>2982</v>
      </c>
      <c r="AA231" s="67">
        <v>3071</v>
      </c>
      <c r="AB231" s="67">
        <v>2869.5</v>
      </c>
      <c r="AC231" s="67">
        <v>2801.5</v>
      </c>
      <c r="AD231" s="67">
        <v>2673.5</v>
      </c>
      <c r="AE231" s="67">
        <v>2711.5</v>
      </c>
      <c r="AF231" s="67">
        <v>2675</v>
      </c>
      <c r="AG231" s="67">
        <v>2672.5</v>
      </c>
      <c r="AH231" s="67">
        <v>2719</v>
      </c>
      <c r="AI231" s="67">
        <v>2782.5</v>
      </c>
      <c r="AJ231" s="67">
        <v>2717.5</v>
      </c>
      <c r="AK231" s="67">
        <v>2816.5</v>
      </c>
      <c r="AL231" s="67">
        <v>2817</v>
      </c>
      <c r="AM231" s="67">
        <v>2866</v>
      </c>
      <c r="AN231" s="67">
        <v>2916.5</v>
      </c>
      <c r="AO231" s="67">
        <v>2774.5</v>
      </c>
      <c r="AP231" s="67">
        <v>2705</v>
      </c>
      <c r="AQ231" s="67">
        <v>2430</v>
      </c>
      <c r="AR231" s="67">
        <v>2358</v>
      </c>
      <c r="AS231" s="67">
        <v>2439.5</v>
      </c>
      <c r="AT231" s="67">
        <v>2457.5</v>
      </c>
      <c r="AU231" s="67">
        <v>2505</v>
      </c>
      <c r="AV231" s="67">
        <v>2574</v>
      </c>
      <c r="AW231" s="67">
        <v>2538.5</v>
      </c>
      <c r="AX231" s="67">
        <v>2486.5</v>
      </c>
      <c r="AY231" s="67">
        <v>2588.5</v>
      </c>
      <c r="AZ231" s="67">
        <v>2694</v>
      </c>
      <c r="BA231" s="67">
        <v>2766.5</v>
      </c>
      <c r="BB231" s="67">
        <v>2730</v>
      </c>
      <c r="BC231" s="67">
        <v>2818</v>
      </c>
      <c r="BD231" s="67">
        <v>2944.5</v>
      </c>
      <c r="BE231" s="67">
        <v>2839.5</v>
      </c>
      <c r="BF231" s="67">
        <v>2761</v>
      </c>
      <c r="BG231" s="67">
        <v>2675</v>
      </c>
      <c r="BH231" s="67">
        <v>2554.5</v>
      </c>
      <c r="BI231" s="67">
        <v>2561</v>
      </c>
      <c r="BJ231" s="67">
        <v>2670.5</v>
      </c>
      <c r="BK231" s="67">
        <v>2685</v>
      </c>
      <c r="BL231" s="67">
        <v>2679.5</v>
      </c>
      <c r="BM231" s="67">
        <v>2832.5</v>
      </c>
      <c r="BN231" s="67">
        <v>2806</v>
      </c>
      <c r="BO231" s="67">
        <v>2870</v>
      </c>
      <c r="BP231" s="67">
        <v>3059</v>
      </c>
      <c r="BQ231" s="67">
        <v>3045</v>
      </c>
      <c r="BR231" s="67">
        <v>2880</v>
      </c>
      <c r="BS231" s="67">
        <v>2853</v>
      </c>
      <c r="BT231" s="67">
        <v>2959.5</v>
      </c>
      <c r="BU231" s="67">
        <v>2901</v>
      </c>
      <c r="BV231" s="67">
        <v>2995</v>
      </c>
      <c r="BW231" s="67">
        <v>3027</v>
      </c>
      <c r="BX231" s="67">
        <v>3054</v>
      </c>
      <c r="BY231" s="67">
        <v>3087</v>
      </c>
      <c r="BZ231" s="67">
        <v>3153</v>
      </c>
      <c r="CA231" s="516">
        <v>3120</v>
      </c>
      <c r="CB231" s="516">
        <v>3210</v>
      </c>
      <c r="CC231" s="516">
        <v>3153</v>
      </c>
      <c r="CD231" s="516">
        <v>3293</v>
      </c>
      <c r="CE231" s="516">
        <v>3281</v>
      </c>
      <c r="CF231" s="516">
        <v>3303</v>
      </c>
      <c r="CG231" s="516">
        <v>3391</v>
      </c>
      <c r="CH231" s="516">
        <v>3442</v>
      </c>
      <c r="CI231" s="516">
        <v>3341</v>
      </c>
      <c r="CJ231" s="516">
        <v>3301</v>
      </c>
      <c r="CK231" s="516">
        <v>3400</v>
      </c>
      <c r="CL231" s="516">
        <v>3380</v>
      </c>
      <c r="CM231" s="516">
        <v>3330</v>
      </c>
      <c r="CN231" s="516">
        <v>3138</v>
      </c>
      <c r="CO231" s="516">
        <v>3308</v>
      </c>
      <c r="CP231" s="516">
        <v>3500</v>
      </c>
      <c r="CQ231" s="516">
        <v>3487</v>
      </c>
      <c r="CR231" s="516">
        <v>3510</v>
      </c>
      <c r="CS231" s="516">
        <v>3419</v>
      </c>
      <c r="CT231" s="516">
        <v>3470</v>
      </c>
      <c r="CU231" s="516">
        <v>3769</v>
      </c>
      <c r="CV231" s="516">
        <v>3930</v>
      </c>
      <c r="CW231" s="516">
        <v>3781</v>
      </c>
      <c r="CX231" s="516">
        <v>3731</v>
      </c>
      <c r="CY231" s="516">
        <v>3734</v>
      </c>
      <c r="CZ231" s="516">
        <v>3824</v>
      </c>
      <c r="DA231" s="2">
        <v>3781</v>
      </c>
      <c r="DB231" s="2">
        <v>3835</v>
      </c>
      <c r="DC231" s="2">
        <v>3751</v>
      </c>
      <c r="DD231" s="2">
        <v>3815</v>
      </c>
      <c r="DE231" s="2">
        <v>3921</v>
      </c>
      <c r="DF231" s="2">
        <v>3902</v>
      </c>
      <c r="DG231" s="2">
        <v>4215</v>
      </c>
      <c r="DH231" s="2">
        <v>4431</v>
      </c>
      <c r="DI231" s="2">
        <v>4303</v>
      </c>
      <c r="DJ231" s="2">
        <v>4160</v>
      </c>
      <c r="DK231" s="2">
        <v>4010</v>
      </c>
      <c r="DL231" s="2">
        <v>4133</v>
      </c>
      <c r="DM231" s="2">
        <v>4384</v>
      </c>
      <c r="DN231" s="2">
        <v>4168</v>
      </c>
      <c r="DO231" s="2">
        <v>4040</v>
      </c>
      <c r="DP231" s="2">
        <v>3920</v>
      </c>
      <c r="DQ231" s="2">
        <v>4064</v>
      </c>
      <c r="DR231" s="2">
        <v>4165</v>
      </c>
      <c r="DS231" s="2">
        <v>4150</v>
      </c>
      <c r="DT231" s="2">
        <v>4500</v>
      </c>
      <c r="DU231" s="2">
        <v>4288</v>
      </c>
      <c r="DV231" s="2">
        <v>3946</v>
      </c>
      <c r="DW231" s="2">
        <v>3705</v>
      </c>
      <c r="DX231" s="2">
        <v>3791</v>
      </c>
      <c r="DY231" s="2">
        <v>3688</v>
      </c>
      <c r="DZ231" s="2">
        <v>3525</v>
      </c>
      <c r="EA231" s="2">
        <v>3568</v>
      </c>
      <c r="EB231" s="2">
        <v>3588</v>
      </c>
      <c r="EC231" s="2">
        <v>3492</v>
      </c>
      <c r="ED231" s="2">
        <v>3561</v>
      </c>
      <c r="EE231" s="2">
        <v>3600</v>
      </c>
      <c r="EF231" s="2">
        <v>3496</v>
      </c>
      <c r="EG231" s="2">
        <v>3541</v>
      </c>
      <c r="EH231" s="2">
        <v>3667</v>
      </c>
      <c r="EI231" s="2">
        <v>3619</v>
      </c>
      <c r="EJ231" s="2">
        <v>3534</v>
      </c>
      <c r="EK231" s="2">
        <v>3419</v>
      </c>
      <c r="EL231" s="2">
        <v>3492</v>
      </c>
      <c r="EM231" s="2">
        <v>3458</v>
      </c>
      <c r="EN231" s="2">
        <v>3421</v>
      </c>
      <c r="EO231" s="2">
        <v>3235</v>
      </c>
      <c r="EP231" s="2">
        <v>3131</v>
      </c>
      <c r="EQ231" s="2">
        <v>3120</v>
      </c>
      <c r="ER231" s="2">
        <v>3112</v>
      </c>
      <c r="ES231" s="2">
        <v>3002</v>
      </c>
      <c r="ET231" s="2">
        <v>2754.5</v>
      </c>
      <c r="EU231" s="2">
        <v>2783</v>
      </c>
      <c r="EV231" s="2">
        <v>2800</v>
      </c>
      <c r="EW231" s="2">
        <v>2790</v>
      </c>
      <c r="EX231" s="2">
        <v>2808</v>
      </c>
      <c r="EY231" s="2">
        <v>2831</v>
      </c>
      <c r="EZ231" s="2">
        <v>2809.5</v>
      </c>
      <c r="FA231" s="2">
        <v>2765</v>
      </c>
      <c r="FB231" s="2">
        <v>2749.5</v>
      </c>
      <c r="FC231" s="2">
        <v>2812</v>
      </c>
      <c r="FD231" s="2">
        <v>2866.5</v>
      </c>
      <c r="FE231" s="2">
        <v>2947</v>
      </c>
      <c r="FF231" s="2">
        <v>2930.5</v>
      </c>
      <c r="FG231" s="2">
        <v>2904</v>
      </c>
      <c r="FH231" s="2">
        <v>3002</v>
      </c>
      <c r="FI231" s="2">
        <v>3046</v>
      </c>
      <c r="FJ231" s="2">
        <v>3049</v>
      </c>
      <c r="FK231" s="2">
        <v>3019</v>
      </c>
      <c r="FL231" s="2">
        <v>2967</v>
      </c>
      <c r="FM231" s="2">
        <v>2902</v>
      </c>
      <c r="FN231" s="2">
        <v>2822.5</v>
      </c>
      <c r="FO231" s="2">
        <v>2730</v>
      </c>
      <c r="FP231" s="2">
        <v>2785.5</v>
      </c>
      <c r="FQ231" s="2">
        <v>2770.5</v>
      </c>
      <c r="FR231" s="2">
        <v>2740</v>
      </c>
      <c r="FS231" s="2">
        <v>2657</v>
      </c>
      <c r="FT231" s="2">
        <v>2679</v>
      </c>
      <c r="FU231" s="2">
        <v>2811</v>
      </c>
      <c r="FV231" s="2">
        <v>2707</v>
      </c>
      <c r="FW231" s="2">
        <v>2769.5</v>
      </c>
      <c r="FX231" s="2">
        <v>2975.5</v>
      </c>
      <c r="FY231" s="2">
        <v>2910</v>
      </c>
      <c r="FZ231" s="2">
        <v>2946</v>
      </c>
      <c r="GA231" s="2">
        <v>2905.5</v>
      </c>
      <c r="GB231" s="2">
        <v>2913</v>
      </c>
      <c r="GC231" s="2">
        <v>2999</v>
      </c>
      <c r="GD231" s="2">
        <v>3065</v>
      </c>
      <c r="GE231" s="2">
        <v>3185</v>
      </c>
      <c r="GF231" s="2">
        <v>3150</v>
      </c>
      <c r="GG231" s="2">
        <v>3147</v>
      </c>
      <c r="GH231" s="2">
        <v>3215</v>
      </c>
      <c r="GI231" s="2">
        <v>3182</v>
      </c>
      <c r="GJ231" s="2">
        <v>3105</v>
      </c>
      <c r="GK231" s="2">
        <v>3089</v>
      </c>
      <c r="GL231" s="2">
        <v>3193</v>
      </c>
      <c r="GM231" s="2">
        <v>3105</v>
      </c>
      <c r="GN231" s="2">
        <v>3153</v>
      </c>
      <c r="GO231" s="2">
        <v>3023</v>
      </c>
      <c r="GP231" s="2">
        <v>2840</v>
      </c>
      <c r="GQ231" s="2">
        <v>2886.5</v>
      </c>
      <c r="GR231" s="2">
        <v>2752</v>
      </c>
      <c r="GS231" s="2">
        <v>2825.5</v>
      </c>
      <c r="GT231" s="2">
        <v>2886.5</v>
      </c>
      <c r="GU231" s="2">
        <v>2744</v>
      </c>
      <c r="GV231" s="2">
        <v>2818</v>
      </c>
      <c r="GW231" s="2">
        <v>2957</v>
      </c>
      <c r="GX231" s="2">
        <v>3094</v>
      </c>
      <c r="GY231" s="2">
        <v>2891</v>
      </c>
      <c r="GZ231" s="2">
        <v>2835</v>
      </c>
      <c r="HA231" s="2">
        <v>2543.5</v>
      </c>
      <c r="HB231" s="2">
        <v>2536</v>
      </c>
      <c r="HC231" s="2">
        <v>2565</v>
      </c>
      <c r="HD231" s="2">
        <v>2760</v>
      </c>
      <c r="HE231" s="2">
        <v>2623</v>
      </c>
      <c r="HF231" s="2">
        <v>2499.2856999999999</v>
      </c>
      <c r="HG231" s="2">
        <v>2520.7141999999999</v>
      </c>
      <c r="HH231" s="2">
        <v>2530</v>
      </c>
      <c r="HI231" s="2">
        <v>2306.4285</v>
      </c>
      <c r="HJ231" s="2">
        <v>2305.7141999999999</v>
      </c>
      <c r="HK231" s="2">
        <v>2207.1428000000001</v>
      </c>
      <c r="HL231" s="2">
        <v>2248.5713999999998</v>
      </c>
      <c r="HM231" s="2">
        <v>2342.8571000000002</v>
      </c>
      <c r="HN231" s="2">
        <v>2303.5713999999998</v>
      </c>
      <c r="HO231" s="2">
        <v>2297.8571000000002</v>
      </c>
      <c r="HP231" s="2">
        <v>2264.2856999999999</v>
      </c>
      <c r="HQ231" s="2">
        <v>2288.5713999999998</v>
      </c>
      <c r="HR231" s="2">
        <v>2265</v>
      </c>
      <c r="HS231" s="2">
        <v>2157.1428000000001</v>
      </c>
      <c r="HT231" s="2">
        <v>2162.1428000000001</v>
      </c>
      <c r="HU231" s="2">
        <v>2102.1428000000001</v>
      </c>
      <c r="HV231" s="2">
        <v>2160.7141999999999</v>
      </c>
      <c r="HW231" s="2">
        <v>2173.5713999999998</v>
      </c>
      <c r="HX231" s="2">
        <v>2210</v>
      </c>
      <c r="HY231" s="2">
        <v>2210</v>
      </c>
      <c r="HZ231" s="2">
        <v>2207.1428000000001</v>
      </c>
      <c r="IA231" s="2">
        <v>2237.8571000000002</v>
      </c>
      <c r="IB231" s="2">
        <v>2250</v>
      </c>
      <c r="IC231" s="2">
        <v>2246.4285</v>
      </c>
      <c r="ID231" s="2">
        <v>2237.1428000000001</v>
      </c>
      <c r="IE231" s="2">
        <v>2257.1428000000001</v>
      </c>
      <c r="IF231" s="2">
        <v>2356.4285</v>
      </c>
      <c r="IG231" s="2">
        <v>2446.4285</v>
      </c>
      <c r="IH231" s="2">
        <v>2391.4285</v>
      </c>
      <c r="II231" s="2">
        <v>2384.2856999999999</v>
      </c>
      <c r="IJ231" s="2">
        <v>2428.5713999999998</v>
      </c>
      <c r="IK231" s="2">
        <v>2459.2856999999999</v>
      </c>
      <c r="IL231" s="2">
        <v>2391.4285</v>
      </c>
      <c r="IM231" s="2">
        <v>2391.4285</v>
      </c>
      <c r="IN231" s="2">
        <v>2448.5713999999998</v>
      </c>
      <c r="IO231" s="2">
        <v>2478.5713999999998</v>
      </c>
      <c r="IP231" s="2">
        <v>2420.7141999999999</v>
      </c>
      <c r="IQ231" s="2">
        <v>2452.8571000000002</v>
      </c>
      <c r="IR231" s="2">
        <v>2426.4285</v>
      </c>
      <c r="IS231" s="2">
        <v>2371.4285</v>
      </c>
      <c r="IT231" s="2">
        <v>2267.1428000000001</v>
      </c>
    </row>
    <row r="232" spans="1:254">
      <c r="A232" s="62" t="s">
        <v>445</v>
      </c>
      <c r="B232" s="4" t="inlineStr">
        <is>
          <t>ＮＥＣキャピタルソリューション</t>
        </is>
      </c>
      <c r="C232" s="4">
        <v>4065</v>
      </c>
      <c r="D232" s="4">
        <v>10</v>
      </c>
      <c r="E232" s="67">
        <v>4055</v>
      </c>
      <c r="F232" s="67">
        <v>4025</v>
      </c>
      <c r="G232" s="67">
        <v>4020</v>
      </c>
      <c r="H232" s="67">
        <v>4085</v>
      </c>
      <c r="I232" s="67">
        <v>4150</v>
      </c>
      <c r="J232" s="67">
        <v>4200</v>
      </c>
      <c r="K232" s="67">
        <v>4205</v>
      </c>
      <c r="L232" s="67">
        <v>4110</v>
      </c>
      <c r="M232" s="67">
        <v>4120</v>
      </c>
      <c r="N232" s="67">
        <v>4065</v>
      </c>
      <c r="O232" s="67">
        <v>4110</v>
      </c>
      <c r="P232" s="67">
        <v>4115</v>
      </c>
      <c r="Q232" s="67">
        <v>4085</v>
      </c>
      <c r="R232" s="67">
        <v>4015</v>
      </c>
      <c r="S232" s="67">
        <v>4085</v>
      </c>
      <c r="T232" s="67">
        <v>4105</v>
      </c>
      <c r="U232" s="67">
        <v>4130</v>
      </c>
      <c r="V232" s="67">
        <v>4135</v>
      </c>
      <c r="W232" s="67">
        <v>4145</v>
      </c>
      <c r="X232" s="67">
        <v>4120</v>
      </c>
      <c r="Y232" s="67">
        <v>4105</v>
      </c>
      <c r="Z232" s="67">
        <v>4090</v>
      </c>
      <c r="AA232" s="67">
        <v>4075</v>
      </c>
      <c r="AB232" s="67">
        <v>3990</v>
      </c>
      <c r="AC232" s="67">
        <v>3970</v>
      </c>
      <c r="AD232" s="67">
        <v>3970</v>
      </c>
      <c r="AE232" s="67">
        <v>3985</v>
      </c>
      <c r="AF232" s="67">
        <v>3980</v>
      </c>
      <c r="AG232" s="67">
        <v>3970</v>
      </c>
      <c r="AH232" s="67">
        <v>4030</v>
      </c>
      <c r="AI232" s="67">
        <v>4010</v>
      </c>
      <c r="AJ232" s="67">
        <v>4025</v>
      </c>
      <c r="AK232" s="67">
        <v>4065</v>
      </c>
      <c r="AL232" s="67">
        <v>4100</v>
      </c>
      <c r="AM232" s="67">
        <v>4095</v>
      </c>
      <c r="AN232" s="67">
        <v>4100</v>
      </c>
      <c r="AO232" s="67">
        <v>4135</v>
      </c>
      <c r="AP232" s="67">
        <v>4145</v>
      </c>
      <c r="AQ232" s="67">
        <v>4175</v>
      </c>
      <c r="AR232" s="67">
        <v>4105</v>
      </c>
      <c r="AS232" s="67">
        <v>4130</v>
      </c>
      <c r="AT232" s="67">
        <v>4120</v>
      </c>
      <c r="AU232" s="67">
        <v>4025</v>
      </c>
      <c r="AV232" s="67">
        <v>4045</v>
      </c>
      <c r="AW232" s="67">
        <v>3945</v>
      </c>
      <c r="AX232" s="67">
        <v>3930</v>
      </c>
      <c r="AY232" s="67">
        <v>3870</v>
      </c>
      <c r="AZ232" s="67">
        <v>3910</v>
      </c>
      <c r="BA232" s="67">
        <v>3970</v>
      </c>
      <c r="BB232" s="67">
        <v>3960</v>
      </c>
      <c r="BC232" s="67">
        <v>3940</v>
      </c>
      <c r="BD232" s="67">
        <v>3965</v>
      </c>
      <c r="BE232" s="67">
        <v>3950</v>
      </c>
      <c r="BF232" s="67">
        <v>3985</v>
      </c>
      <c r="BG232" s="67">
        <v>4010</v>
      </c>
      <c r="BH232" s="67">
        <v>3965</v>
      </c>
      <c r="BI232" s="67">
        <v>3970</v>
      </c>
      <c r="BJ232" s="67">
        <v>3910</v>
      </c>
      <c r="BK232" s="67">
        <v>3975</v>
      </c>
      <c r="BL232" s="67">
        <v>3990</v>
      </c>
      <c r="BM232" s="67">
        <v>4015</v>
      </c>
      <c r="BN232" s="67">
        <v>4020</v>
      </c>
      <c r="BO232" s="67">
        <v>4035</v>
      </c>
      <c r="BP232" s="67">
        <v>4055</v>
      </c>
      <c r="BQ232" s="67">
        <v>4040</v>
      </c>
      <c r="BR232" s="67">
        <v>4000</v>
      </c>
      <c r="BS232" s="67">
        <v>4055</v>
      </c>
      <c r="BT232" s="67">
        <v>4265</v>
      </c>
      <c r="BU232" s="67">
        <v>4165</v>
      </c>
      <c r="BV232" s="67">
        <v>4265</v>
      </c>
      <c r="BW232" s="67">
        <v>4195</v>
      </c>
      <c r="BX232" s="67">
        <v>4215</v>
      </c>
      <c r="BY232" s="67">
        <v>4255</v>
      </c>
      <c r="BZ232" s="67">
        <v>4285</v>
      </c>
      <c r="CA232" s="516">
        <v>4265</v>
      </c>
      <c r="CB232" s="516">
        <v>4280</v>
      </c>
      <c r="CC232" s="516">
        <v>4275</v>
      </c>
      <c r="CD232" s="516">
        <v>4215</v>
      </c>
      <c r="CE232" s="516">
        <v>4170</v>
      </c>
      <c r="CF232" s="516">
        <v>4170</v>
      </c>
      <c r="CG232" s="516">
        <v>4205</v>
      </c>
      <c r="CH232" s="516">
        <v>4265</v>
      </c>
      <c r="CI232" s="516">
        <v>4225</v>
      </c>
      <c r="CJ232" s="516">
        <v>4160</v>
      </c>
      <c r="CK232" s="516">
        <v>4165</v>
      </c>
      <c r="CL232" s="516">
        <v>4150</v>
      </c>
      <c r="CM232" s="516">
        <v>4115</v>
      </c>
      <c r="CN232" s="516">
        <v>4045</v>
      </c>
      <c r="CO232" s="516">
        <v>4030</v>
      </c>
      <c r="CP232" s="516">
        <v>4165</v>
      </c>
      <c r="CQ232" s="516">
        <v>4165</v>
      </c>
      <c r="CR232" s="516">
        <v>4190</v>
      </c>
      <c r="CS232" s="516">
        <v>4100</v>
      </c>
      <c r="CT232" s="516">
        <v>4035</v>
      </c>
      <c r="CU232" s="516">
        <v>4100</v>
      </c>
      <c r="CV232" s="516">
        <v>4160</v>
      </c>
      <c r="CW232" s="516">
        <v>4075</v>
      </c>
      <c r="CX232" s="516">
        <v>4070</v>
      </c>
      <c r="CY232" s="516">
        <v>4075</v>
      </c>
      <c r="CZ232" s="516">
        <v>4105</v>
      </c>
      <c r="DA232" s="2">
        <v>4185</v>
      </c>
      <c r="DB232" s="2">
        <v>4185</v>
      </c>
      <c r="DC232" s="2">
        <v>4125</v>
      </c>
      <c r="DD232" s="2">
        <v>4180</v>
      </c>
      <c r="DE232" s="2">
        <v>4200</v>
      </c>
      <c r="DF232" s="2">
        <v>4055</v>
      </c>
      <c r="DG232" s="2">
        <v>4180</v>
      </c>
      <c r="DH232" s="2">
        <v>4320</v>
      </c>
      <c r="DI232" s="2">
        <v>4385</v>
      </c>
      <c r="DJ232" s="2">
        <v>4270</v>
      </c>
      <c r="DK232" s="2">
        <v>4265</v>
      </c>
      <c r="DL232" s="2">
        <v>4290</v>
      </c>
      <c r="DM232" s="2">
        <v>4250</v>
      </c>
      <c r="DN232" s="2">
        <v>4335</v>
      </c>
      <c r="DO232" s="2">
        <v>4340</v>
      </c>
      <c r="DP232" s="2">
        <v>4300</v>
      </c>
      <c r="DQ232" s="2">
        <v>4325</v>
      </c>
      <c r="DR232" s="2">
        <v>4300</v>
      </c>
      <c r="DS232" s="2">
        <v>4340</v>
      </c>
      <c r="DT232" s="2">
        <v>4280</v>
      </c>
      <c r="DU232" s="2">
        <v>4190</v>
      </c>
      <c r="DV232" s="2">
        <v>4115</v>
      </c>
      <c r="DW232" s="2">
        <v>4120</v>
      </c>
      <c r="DX232" s="2">
        <v>4130</v>
      </c>
      <c r="DY232" s="2">
        <v>4080</v>
      </c>
      <c r="DZ232" s="2">
        <v>4030</v>
      </c>
      <c r="EA232" s="2">
        <v>4075</v>
      </c>
      <c r="EB232" s="2">
        <v>4040</v>
      </c>
      <c r="EC232" s="2">
        <v>4020</v>
      </c>
      <c r="ED232" s="2">
        <v>4055</v>
      </c>
      <c r="EE232" s="2">
        <v>4090</v>
      </c>
      <c r="EF232" s="2">
        <v>4140</v>
      </c>
      <c r="EG232" s="2">
        <v>4130</v>
      </c>
      <c r="EH232" s="2">
        <v>4085</v>
      </c>
      <c r="EI232" s="2">
        <v>4120</v>
      </c>
      <c r="EJ232" s="2">
        <v>4185</v>
      </c>
      <c r="EK232" s="2">
        <v>4215</v>
      </c>
      <c r="EL232" s="2">
        <v>4190</v>
      </c>
      <c r="EM232" s="2">
        <v>4170</v>
      </c>
      <c r="EN232" s="2">
        <v>4165</v>
      </c>
      <c r="EO232" s="2">
        <v>4135</v>
      </c>
      <c r="EP232" s="2">
        <v>4120</v>
      </c>
      <c r="EQ232" s="2">
        <v>4125</v>
      </c>
      <c r="ER232" s="2">
        <v>4145</v>
      </c>
      <c r="ES232" s="2">
        <v>4030</v>
      </c>
      <c r="ET232" s="2">
        <v>4030</v>
      </c>
      <c r="EU232" s="2">
        <v>4060</v>
      </c>
      <c r="EV232" s="2">
        <v>4045</v>
      </c>
      <c r="EW232" s="2">
        <v>4010</v>
      </c>
      <c r="EX232" s="2">
        <v>3995</v>
      </c>
      <c r="EY232" s="2">
        <v>4000</v>
      </c>
      <c r="EZ232" s="2">
        <v>3950</v>
      </c>
      <c r="FA232" s="2">
        <v>3970</v>
      </c>
      <c r="FB232" s="2">
        <v>3960</v>
      </c>
      <c r="FC232" s="2">
        <v>3940</v>
      </c>
      <c r="FD232" s="2">
        <v>3950</v>
      </c>
      <c r="FE232" s="2">
        <v>3950</v>
      </c>
      <c r="FF232" s="2">
        <v>3895</v>
      </c>
      <c r="FG232" s="2">
        <v>3865</v>
      </c>
      <c r="FH232" s="2">
        <v>3900</v>
      </c>
      <c r="FI232" s="2">
        <v>3860</v>
      </c>
      <c r="FJ232" s="2">
        <v>3885</v>
      </c>
      <c r="FK232" s="2">
        <v>3870</v>
      </c>
      <c r="FL232" s="2">
        <v>3945</v>
      </c>
      <c r="FM232" s="2">
        <v>3930</v>
      </c>
      <c r="FN232" s="2">
        <v>3925</v>
      </c>
      <c r="FO232" s="2">
        <v>3945</v>
      </c>
      <c r="FP232" s="2">
        <v>3995</v>
      </c>
      <c r="FQ232" s="2">
        <v>3975</v>
      </c>
      <c r="FR232" s="2">
        <v>3970</v>
      </c>
      <c r="FS232" s="2">
        <v>3955</v>
      </c>
      <c r="FT232" s="2">
        <v>3900</v>
      </c>
      <c r="FU232" s="2">
        <v>3860</v>
      </c>
      <c r="FV232" s="2">
        <v>3805</v>
      </c>
      <c r="FW232" s="2">
        <v>3815</v>
      </c>
      <c r="FX232" s="2">
        <v>3845</v>
      </c>
      <c r="FY232" s="2">
        <v>3870</v>
      </c>
      <c r="FZ232" s="2">
        <v>3870</v>
      </c>
      <c r="GA232" s="2">
        <v>3865</v>
      </c>
      <c r="GB232" s="2">
        <v>3830</v>
      </c>
      <c r="GC232" s="2">
        <v>3805</v>
      </c>
      <c r="GD232" s="2">
        <v>3800</v>
      </c>
      <c r="GE232" s="2">
        <v>3805</v>
      </c>
      <c r="GF232" s="2">
        <v>3800</v>
      </c>
      <c r="GG232" s="2">
        <v>3800</v>
      </c>
      <c r="GH232" s="2">
        <v>3810</v>
      </c>
      <c r="GI232" s="2">
        <v>3830</v>
      </c>
      <c r="GJ232" s="2">
        <v>3815</v>
      </c>
      <c r="GK232" s="2">
        <v>3855</v>
      </c>
      <c r="GL232" s="2">
        <v>3920</v>
      </c>
      <c r="GM232" s="2">
        <v>3880</v>
      </c>
      <c r="GN232" s="2">
        <v>3905</v>
      </c>
      <c r="GO232" s="2">
        <v>3885</v>
      </c>
      <c r="GP232" s="2">
        <v>3860</v>
      </c>
      <c r="GQ232" s="2">
        <v>3870</v>
      </c>
      <c r="GR232" s="2">
        <v>3815</v>
      </c>
      <c r="GS232" s="2">
        <v>3855</v>
      </c>
      <c r="GT232" s="2">
        <v>3840</v>
      </c>
      <c r="GU232" s="2">
        <v>3795</v>
      </c>
      <c r="GV232" s="2">
        <v>3830</v>
      </c>
      <c r="GW232" s="2">
        <v>3900</v>
      </c>
      <c r="GX232" s="2">
        <v>3890</v>
      </c>
      <c r="GY232" s="2">
        <v>3905</v>
      </c>
      <c r="GZ232" s="2">
        <v>3930</v>
      </c>
      <c r="HA232" s="2">
        <v>3820</v>
      </c>
      <c r="HB232" s="2">
        <v>3785</v>
      </c>
      <c r="HC232" s="2">
        <v>3815</v>
      </c>
      <c r="HD232" s="2">
        <v>3920</v>
      </c>
      <c r="HE232" s="2">
        <v>3960</v>
      </c>
      <c r="HF232" s="2">
        <v>4090</v>
      </c>
      <c r="HG232" s="2">
        <v>4055</v>
      </c>
      <c r="HH232" s="2">
        <v>4020</v>
      </c>
      <c r="HI232" s="2">
        <v>3995</v>
      </c>
      <c r="HJ232" s="2">
        <v>3980</v>
      </c>
      <c r="HK232" s="2">
        <v>3940</v>
      </c>
      <c r="HL232" s="2">
        <v>3950</v>
      </c>
      <c r="HM232" s="2">
        <v>3980</v>
      </c>
      <c r="HN232" s="2">
        <v>3955</v>
      </c>
      <c r="HO232" s="2">
        <v>3975</v>
      </c>
      <c r="HP232" s="2">
        <v>3960</v>
      </c>
      <c r="HQ232" s="2">
        <v>3915</v>
      </c>
      <c r="HR232" s="2">
        <v>3905</v>
      </c>
      <c r="HS232" s="2">
        <v>3900</v>
      </c>
      <c r="HT232" s="2">
        <v>3920</v>
      </c>
      <c r="HU232" s="2">
        <v>3900</v>
      </c>
      <c r="HV232" s="2">
        <v>3890</v>
      </c>
      <c r="HW232" s="2">
        <v>3865</v>
      </c>
      <c r="HX232" s="2">
        <v>3875</v>
      </c>
      <c r="HY232" s="2">
        <v>3880</v>
      </c>
      <c r="HZ232" s="2">
        <v>3875</v>
      </c>
      <c r="IA232" s="2">
        <v>3855</v>
      </c>
      <c r="IB232" s="2">
        <v>3910</v>
      </c>
      <c r="IC232" s="2">
        <v>3925</v>
      </c>
      <c r="ID232" s="2">
        <v>3905</v>
      </c>
      <c r="IE232" s="2">
        <v>3940</v>
      </c>
      <c r="IF232" s="2">
        <v>3935</v>
      </c>
      <c r="IG232" s="2">
        <v>3940</v>
      </c>
      <c r="IH232" s="2">
        <v>3920</v>
      </c>
      <c r="II232" s="2">
        <v>3925</v>
      </c>
      <c r="IJ232" s="2">
        <v>3975</v>
      </c>
      <c r="IK232" s="2">
        <v>3955</v>
      </c>
      <c r="IL232" s="2">
        <v>3955</v>
      </c>
      <c r="IM232" s="2">
        <v>3925</v>
      </c>
      <c r="IN232" s="2">
        <v>3890</v>
      </c>
      <c r="IO232" s="2">
        <v>3870</v>
      </c>
      <c r="IP232" s="2">
        <v>3830</v>
      </c>
      <c r="IQ232" s="2">
        <v>3855</v>
      </c>
      <c r="IR232" s="2">
        <v>3860</v>
      </c>
      <c r="IS232" s="2">
        <v>4000</v>
      </c>
      <c r="IT232" s="2">
        <v>3965</v>
      </c>
    </row>
    <row r="233" spans="1:254">
      <c r="A233" s="62" t="s">
        <v>446</v>
      </c>
      <c r="B233" s="4" t="inlineStr">
        <is>
          <t>ミスミグループ本社</t>
        </is>
      </c>
      <c r="C233" s="4">
        <v>3738</v>
      </c>
      <c r="D233" s="4">
        <v>-68</v>
      </c>
      <c r="E233" s="67">
        <v>3806</v>
      </c>
      <c r="F233" s="67">
        <v>3814</v>
      </c>
      <c r="G233" s="67">
        <v>4051</v>
      </c>
      <c r="H233" s="67">
        <v>3952</v>
      </c>
      <c r="I233" s="67">
        <v>3861</v>
      </c>
      <c r="J233" s="67">
        <v>3479</v>
      </c>
      <c r="K233" s="67">
        <v>3518</v>
      </c>
      <c r="L233" s="67">
        <v>3459</v>
      </c>
      <c r="M233" s="67">
        <v>3677</v>
      </c>
      <c r="N233" s="67">
        <v>3583</v>
      </c>
      <c r="O233" s="67">
        <v>3739</v>
      </c>
      <c r="P233" s="67">
        <v>3711</v>
      </c>
      <c r="Q233" s="67">
        <v>3723</v>
      </c>
      <c r="R233" s="67">
        <v>3632</v>
      </c>
      <c r="S233" s="67">
        <v>3772</v>
      </c>
      <c r="T233" s="67">
        <v>3854</v>
      </c>
      <c r="U233" s="67">
        <v>3783</v>
      </c>
      <c r="V233" s="67">
        <v>3872</v>
      </c>
      <c r="W233" s="67">
        <v>3994</v>
      </c>
      <c r="X233" s="67">
        <v>3951</v>
      </c>
      <c r="Y233" s="67">
        <v>3899</v>
      </c>
      <c r="Z233" s="67">
        <v>3999</v>
      </c>
      <c r="AA233" s="67">
        <v>4150</v>
      </c>
      <c r="AB233" s="67">
        <v>4187</v>
      </c>
      <c r="AC233" s="67">
        <v>4065</v>
      </c>
      <c r="AD233" s="67">
        <v>3981</v>
      </c>
      <c r="AE233" s="67">
        <v>3994</v>
      </c>
      <c r="AF233" s="67">
        <v>3932</v>
      </c>
      <c r="AG233" s="67">
        <v>3814</v>
      </c>
      <c r="AH233" s="67">
        <v>3767</v>
      </c>
      <c r="AI233" s="67">
        <v>3773</v>
      </c>
      <c r="AJ233" s="67">
        <v>3684</v>
      </c>
      <c r="AK233" s="67">
        <v>3860</v>
      </c>
      <c r="AL233" s="67">
        <v>3850</v>
      </c>
      <c r="AM233" s="67">
        <v>3895</v>
      </c>
      <c r="AN233" s="67">
        <v>3859</v>
      </c>
      <c r="AO233" s="67">
        <v>3875</v>
      </c>
      <c r="AP233" s="67">
        <v>3811</v>
      </c>
      <c r="AQ233" s="67">
        <v>3705</v>
      </c>
      <c r="AR233" s="67">
        <v>3645</v>
      </c>
      <c r="AS233" s="67">
        <v>3638</v>
      </c>
      <c r="AT233" s="67">
        <v>3598</v>
      </c>
      <c r="AU233" s="67">
        <v>3611</v>
      </c>
      <c r="AV233" s="67">
        <v>3742</v>
      </c>
      <c r="AW233" s="67">
        <v>3768</v>
      </c>
      <c r="AX233" s="67">
        <v>3828</v>
      </c>
      <c r="AY233" s="67">
        <v>3627</v>
      </c>
      <c r="AZ233" s="67">
        <v>3675</v>
      </c>
      <c r="BA233" s="67">
        <v>3773</v>
      </c>
      <c r="BB233" s="67">
        <v>3635</v>
      </c>
      <c r="BC233" s="67">
        <v>3555</v>
      </c>
      <c r="BD233" s="67">
        <v>3565</v>
      </c>
      <c r="BE233" s="67">
        <v>3509</v>
      </c>
      <c r="BF233" s="67">
        <v>3376</v>
      </c>
      <c r="BG233" s="67">
        <v>3227</v>
      </c>
      <c r="BH233" s="67">
        <v>3129</v>
      </c>
      <c r="BI233" s="67">
        <v>3129</v>
      </c>
      <c r="BJ233" s="67">
        <v>3151</v>
      </c>
      <c r="BK233" s="67">
        <v>3229</v>
      </c>
      <c r="BL233" s="67">
        <v>3374</v>
      </c>
      <c r="BM233" s="67">
        <v>3289</v>
      </c>
      <c r="BN233" s="67">
        <v>3382</v>
      </c>
      <c r="BO233" s="67">
        <v>3426</v>
      </c>
      <c r="BP233" s="67">
        <v>3490</v>
      </c>
      <c r="BQ233" s="67">
        <v>3452</v>
      </c>
      <c r="BR233" s="67">
        <v>3428</v>
      </c>
      <c r="BS233" s="67">
        <v>3589</v>
      </c>
      <c r="BT233" s="67">
        <v>3335</v>
      </c>
      <c r="BU233" s="67">
        <v>3393</v>
      </c>
      <c r="BV233" s="67">
        <v>3042</v>
      </c>
      <c r="BW233" s="67">
        <v>3001</v>
      </c>
      <c r="BX233" s="67">
        <v>3090</v>
      </c>
      <c r="BY233" s="67">
        <v>3111</v>
      </c>
      <c r="BZ233" s="67">
        <v>3132</v>
      </c>
      <c r="CA233" s="516">
        <v>3051</v>
      </c>
      <c r="CB233" s="516">
        <v>3049</v>
      </c>
      <c r="CC233" s="516">
        <v>3025</v>
      </c>
      <c r="CD233" s="516">
        <v>2959</v>
      </c>
      <c r="CE233" s="516">
        <v>2984.5</v>
      </c>
      <c r="CF233" s="516">
        <v>3017</v>
      </c>
      <c r="CG233" s="516">
        <v>2979</v>
      </c>
      <c r="CH233" s="516">
        <v>2952.5</v>
      </c>
      <c r="CI233" s="516">
        <v>2807.5</v>
      </c>
      <c r="CJ233" s="516">
        <v>2803.5</v>
      </c>
      <c r="CK233" s="516">
        <v>2759.5</v>
      </c>
      <c r="CL233" s="516">
        <v>2712</v>
      </c>
      <c r="CM233" s="516">
        <v>2765</v>
      </c>
      <c r="CN233" s="516">
        <v>2625.5</v>
      </c>
      <c r="CO233" s="516">
        <v>2605.5</v>
      </c>
      <c r="CP233" s="516">
        <v>2781</v>
      </c>
      <c r="CQ233" s="516">
        <v>2820</v>
      </c>
      <c r="CR233" s="516">
        <v>2823</v>
      </c>
      <c r="CS233" s="516">
        <v>2738.5</v>
      </c>
      <c r="CT233" s="516">
        <v>2648.5</v>
      </c>
      <c r="CU233" s="516">
        <v>2786.5</v>
      </c>
      <c r="CV233" s="516">
        <v>2958</v>
      </c>
      <c r="CW233" s="516">
        <v>2884</v>
      </c>
      <c r="CX233" s="516">
        <v>2830</v>
      </c>
      <c r="CY233" s="516">
        <v>2892</v>
      </c>
      <c r="CZ233" s="516">
        <v>2959</v>
      </c>
      <c r="DA233" s="2">
        <v>2998.5</v>
      </c>
      <c r="DB233" s="2">
        <v>2858.5</v>
      </c>
      <c r="DC233" s="2">
        <v>2787.5</v>
      </c>
      <c r="DD233" s="2">
        <v>2987.5</v>
      </c>
      <c r="DE233" s="2">
        <v>2999</v>
      </c>
      <c r="DF233" s="2">
        <v>2898.5</v>
      </c>
      <c r="DG233" s="2">
        <v>2983</v>
      </c>
      <c r="DH233" s="2">
        <v>3118</v>
      </c>
      <c r="DI233" s="2">
        <v>3148</v>
      </c>
      <c r="DJ233" s="2">
        <v>3050</v>
      </c>
      <c r="DK233" s="2">
        <v>3165</v>
      </c>
      <c r="DL233" s="2">
        <v>3093</v>
      </c>
      <c r="DM233" s="2">
        <v>3047</v>
      </c>
      <c r="DN233" s="2">
        <v>3078</v>
      </c>
      <c r="DO233" s="2">
        <v>3070</v>
      </c>
      <c r="DP233" s="2">
        <v>3067</v>
      </c>
      <c r="DQ233" s="2">
        <v>3141</v>
      </c>
      <c r="DR233" s="2">
        <v>3033</v>
      </c>
      <c r="DS233" s="2">
        <v>3179</v>
      </c>
      <c r="DT233" s="2">
        <v>3171</v>
      </c>
      <c r="DU233" s="2">
        <v>3172</v>
      </c>
      <c r="DV233" s="2">
        <v>3083</v>
      </c>
      <c r="DW233" s="2">
        <v>3026</v>
      </c>
      <c r="DX233" s="2">
        <v>3063</v>
      </c>
      <c r="DY233" s="2">
        <v>2842</v>
      </c>
      <c r="DZ233" s="2">
        <v>2669</v>
      </c>
      <c r="EA233" s="2">
        <v>2552</v>
      </c>
      <c r="EB233" s="2">
        <v>2452.5</v>
      </c>
      <c r="EC233" s="2">
        <v>2470</v>
      </c>
      <c r="ED233" s="2">
        <v>2551</v>
      </c>
      <c r="EE233" s="2">
        <v>2525.5</v>
      </c>
      <c r="EF233" s="2">
        <v>2605.5</v>
      </c>
      <c r="EG233" s="2">
        <v>2596</v>
      </c>
      <c r="EH233" s="2">
        <v>2559</v>
      </c>
      <c r="EI233" s="2">
        <v>2581</v>
      </c>
      <c r="EJ233" s="2">
        <v>2614</v>
      </c>
      <c r="EK233" s="2">
        <v>2633.5</v>
      </c>
      <c r="EL233" s="2">
        <v>2611</v>
      </c>
      <c r="EM233" s="2">
        <v>2635.5</v>
      </c>
      <c r="EN233" s="2">
        <v>2645</v>
      </c>
      <c r="EO233" s="2">
        <v>2581</v>
      </c>
      <c r="EP233" s="2">
        <v>2517.5</v>
      </c>
      <c r="EQ233" s="2">
        <v>2515</v>
      </c>
      <c r="ER233" s="2">
        <v>2521.5</v>
      </c>
      <c r="ES233" s="2">
        <v>2505</v>
      </c>
      <c r="ET233" s="2">
        <v>2447</v>
      </c>
      <c r="EU233" s="2">
        <v>2508</v>
      </c>
      <c r="EV233" s="2">
        <v>2471</v>
      </c>
      <c r="EW233" s="2">
        <v>2499</v>
      </c>
      <c r="EX233" s="2">
        <v>2475</v>
      </c>
      <c r="EY233" s="2">
        <v>2541.5</v>
      </c>
      <c r="EZ233" s="2">
        <v>2551</v>
      </c>
      <c r="FA233" s="2">
        <v>2473.5</v>
      </c>
      <c r="FB233" s="2">
        <v>2448.5</v>
      </c>
      <c r="FC233" s="2">
        <v>2451.5</v>
      </c>
      <c r="FD233" s="2">
        <v>2463.5</v>
      </c>
      <c r="FE233" s="2">
        <v>2581.5</v>
      </c>
      <c r="FF233" s="2">
        <v>2579</v>
      </c>
      <c r="FG233" s="2">
        <v>2405</v>
      </c>
      <c r="FH233" s="2">
        <v>2370</v>
      </c>
      <c r="FI233" s="2">
        <v>2330</v>
      </c>
      <c r="FJ233" s="2">
        <v>2339</v>
      </c>
      <c r="FK233" s="2">
        <v>2320.5</v>
      </c>
      <c r="FL233" s="2">
        <v>2321</v>
      </c>
      <c r="FM233" s="2">
        <v>2218.5</v>
      </c>
      <c r="FN233" s="2">
        <v>2246.5</v>
      </c>
      <c r="FO233" s="2">
        <v>2250.5</v>
      </c>
      <c r="FP233" s="2">
        <v>2258</v>
      </c>
      <c r="FQ233" s="2">
        <v>2222</v>
      </c>
      <c r="FR233" s="2">
        <v>2204</v>
      </c>
      <c r="FS233" s="2">
        <v>2181</v>
      </c>
      <c r="FT233" s="2">
        <v>2183</v>
      </c>
      <c r="FU233" s="2">
        <v>2155</v>
      </c>
      <c r="FV233" s="2">
        <v>2154.5</v>
      </c>
      <c r="FW233" s="2">
        <v>2159.5</v>
      </c>
      <c r="FX233" s="2">
        <v>2286</v>
      </c>
      <c r="FY233" s="2">
        <v>2307.5</v>
      </c>
      <c r="FZ233" s="2">
        <v>2309.5</v>
      </c>
      <c r="GA233" s="2">
        <v>2317</v>
      </c>
      <c r="GB233" s="2">
        <v>2309</v>
      </c>
      <c r="GC233" s="2">
        <v>2311</v>
      </c>
      <c r="GD233" s="2">
        <v>2266.5</v>
      </c>
      <c r="GE233" s="2">
        <v>2319.5</v>
      </c>
      <c r="GF233" s="2">
        <v>2259</v>
      </c>
      <c r="GG233" s="2">
        <v>2300.5</v>
      </c>
      <c r="GH233" s="2">
        <v>2412</v>
      </c>
      <c r="GI233" s="2">
        <v>2312.5</v>
      </c>
      <c r="GJ233" s="2">
        <v>2312</v>
      </c>
      <c r="GK233" s="2">
        <v>2356</v>
      </c>
      <c r="GL233" s="2">
        <v>2439.5</v>
      </c>
      <c r="GM233" s="2">
        <v>2406</v>
      </c>
      <c r="GN233" s="2">
        <v>2371</v>
      </c>
      <c r="GO233" s="2">
        <v>2350</v>
      </c>
      <c r="GP233" s="2">
        <v>2348.5</v>
      </c>
      <c r="GQ233" s="2">
        <v>2319</v>
      </c>
      <c r="GR233" s="2">
        <v>2243</v>
      </c>
      <c r="GS233" s="2">
        <v>2303</v>
      </c>
      <c r="GT233" s="2">
        <v>2292</v>
      </c>
      <c r="GU233" s="2">
        <v>2208.5</v>
      </c>
      <c r="GV233" s="2">
        <v>2320</v>
      </c>
      <c r="GW233" s="2">
        <v>2408.5</v>
      </c>
      <c r="GX233" s="2">
        <v>2341</v>
      </c>
      <c r="GY233" s="2">
        <v>2336</v>
      </c>
      <c r="GZ233" s="2">
        <v>2361</v>
      </c>
      <c r="HA233" s="2">
        <v>2313.5</v>
      </c>
      <c r="HB233" s="2">
        <v>2287</v>
      </c>
      <c r="HC233" s="2">
        <v>2291.5</v>
      </c>
      <c r="HD233" s="2">
        <v>2306.5</v>
      </c>
      <c r="HE233" s="2">
        <v>2284</v>
      </c>
      <c r="HF233" s="2">
        <v>2341.5</v>
      </c>
      <c r="HG233" s="2">
        <v>2361</v>
      </c>
      <c r="HH233" s="2">
        <v>2363.5</v>
      </c>
      <c r="HI233" s="2">
        <v>2389.5</v>
      </c>
      <c r="HJ233" s="2">
        <v>2374</v>
      </c>
      <c r="HK233" s="2">
        <v>2422</v>
      </c>
      <c r="HL233" s="2">
        <v>2398</v>
      </c>
      <c r="HM233" s="2">
        <v>2406.5</v>
      </c>
      <c r="HN233" s="2">
        <v>2367</v>
      </c>
      <c r="HO233" s="2">
        <v>2366</v>
      </c>
      <c r="HP233" s="2">
        <v>2316.5</v>
      </c>
      <c r="HQ233" s="2">
        <v>2340</v>
      </c>
      <c r="HR233" s="2">
        <v>2352.5</v>
      </c>
      <c r="HS233" s="2">
        <v>2320.5</v>
      </c>
      <c r="HT233" s="2">
        <v>2263</v>
      </c>
      <c r="HU233" s="2">
        <v>2240.5</v>
      </c>
      <c r="HV233" s="2">
        <v>2279</v>
      </c>
      <c r="HW233" s="2">
        <v>2303</v>
      </c>
      <c r="HX233" s="2">
        <v>2258</v>
      </c>
      <c r="HY233" s="2">
        <v>2283</v>
      </c>
      <c r="HZ233" s="2">
        <v>2307.5</v>
      </c>
      <c r="IA233" s="2">
        <v>2315</v>
      </c>
      <c r="IB233" s="2">
        <v>2323.5</v>
      </c>
      <c r="IC233" s="2">
        <v>2192.5</v>
      </c>
      <c r="ID233" s="2">
        <v>2147.5</v>
      </c>
      <c r="IE233" s="2">
        <v>2165.5</v>
      </c>
      <c r="IF233" s="2">
        <v>2169.5</v>
      </c>
      <c r="IG233" s="2">
        <v>2199</v>
      </c>
      <c r="IH233" s="2">
        <v>2209.5</v>
      </c>
      <c r="II233" s="2">
        <v>2219.5</v>
      </c>
      <c r="IJ233" s="2">
        <v>2243.5</v>
      </c>
      <c r="IK233" s="2">
        <v>2213</v>
      </c>
      <c r="IL233" s="2">
        <v>2166</v>
      </c>
      <c r="IM233" s="2">
        <v>2169.5</v>
      </c>
      <c r="IN233" s="2">
        <v>2190.5</v>
      </c>
      <c r="IO233" s="2">
        <v>2178.5</v>
      </c>
      <c r="IP233" s="2">
        <v>2157</v>
      </c>
      <c r="IQ233" s="2">
        <v>2203.5</v>
      </c>
      <c r="IR233" s="2">
        <v>2192</v>
      </c>
      <c r="IS233" s="2">
        <v>2209.5</v>
      </c>
      <c r="IT233" s="2">
        <v>2264</v>
      </c>
    </row>
    <row r="234" spans="1:254">
      <c r="A234" s="62" t="s">
        <v>447</v>
      </c>
      <c r="B234" s="4" t="inlineStr">
        <is>
          <t>ＴＤＫ</t>
        </is>
      </c>
      <c r="C234" s="4">
        <v>2980</v>
      </c>
      <c r="D234" s="4">
        <v>-33</v>
      </c>
      <c r="E234" s="67">
        <v>3013</v>
      </c>
      <c r="F234" s="67">
        <v>3150</v>
      </c>
      <c r="G234" s="67">
        <v>3052</v>
      </c>
      <c r="H234" s="67">
        <v>3092</v>
      </c>
      <c r="I234" s="67">
        <v>3008</v>
      </c>
      <c r="J234" s="67">
        <v>2811.5</v>
      </c>
      <c r="K234" s="67">
        <v>2746</v>
      </c>
      <c r="L234" s="67">
        <v>2927.5</v>
      </c>
      <c r="M234" s="67">
        <v>3012</v>
      </c>
      <c r="N234" s="67">
        <v>3021</v>
      </c>
      <c r="O234" s="67">
        <v>3116</v>
      </c>
      <c r="P234" s="67">
        <v>3107</v>
      </c>
      <c r="Q234" s="67">
        <v>3073</v>
      </c>
      <c r="R234" s="67">
        <v>2968</v>
      </c>
      <c r="S234" s="67">
        <v>3085</v>
      </c>
      <c r="T234" s="67">
        <v>3246</v>
      </c>
      <c r="U234" s="67">
        <v>3234</v>
      </c>
      <c r="V234" s="67">
        <v>3203</v>
      </c>
      <c r="W234" s="67">
        <v>3389</v>
      </c>
      <c r="X234" s="67">
        <v>3382</v>
      </c>
      <c r="Y234" s="67">
        <v>3298</v>
      </c>
      <c r="Z234" s="67">
        <v>3357</v>
      </c>
      <c r="AA234" s="67">
        <v>3501</v>
      </c>
      <c r="AB234" s="67">
        <v>3699</v>
      </c>
      <c r="AC234" s="67">
        <v>3660</v>
      </c>
      <c r="AD234" s="67">
        <v>3700</v>
      </c>
      <c r="AE234" s="67">
        <v>3570</v>
      </c>
      <c r="AF234" s="67">
        <v>3593</v>
      </c>
      <c r="AG234" s="67">
        <v>3575</v>
      </c>
      <c r="AH234" s="67">
        <v>3908</v>
      </c>
      <c r="AI234" s="67">
        <v>3816</v>
      </c>
      <c r="AJ234" s="67">
        <v>3943</v>
      </c>
      <c r="AK234" s="67">
        <v>4063</v>
      </c>
      <c r="AL234" s="67">
        <v>3909</v>
      </c>
      <c r="AM234" s="67">
        <v>3855</v>
      </c>
      <c r="AN234" s="67">
        <v>3830</v>
      </c>
      <c r="AO234" s="67">
        <v>3802</v>
      </c>
      <c r="AP234" s="67">
        <v>3906</v>
      </c>
      <c r="AQ234" s="67">
        <v>3504</v>
      </c>
      <c r="AR234" s="67">
        <v>3561</v>
      </c>
      <c r="AS234" s="67">
        <v>3640</v>
      </c>
      <c r="AT234" s="67">
        <v>3835</v>
      </c>
      <c r="AU234" s="67">
        <v>3715</v>
      </c>
      <c r="AV234" s="67">
        <v>4111</v>
      </c>
      <c r="AW234" s="67">
        <v>3950</v>
      </c>
      <c r="AX234" s="67">
        <v>3950</v>
      </c>
      <c r="AY234" s="67">
        <v>3849</v>
      </c>
      <c r="AZ234" s="67">
        <v>4104</v>
      </c>
      <c r="BA234" s="67">
        <v>4108</v>
      </c>
      <c r="BB234" s="67">
        <v>3796</v>
      </c>
      <c r="BC234" s="67">
        <v>3608</v>
      </c>
      <c r="BD234" s="67">
        <v>3627</v>
      </c>
      <c r="BE234" s="67">
        <v>3715</v>
      </c>
      <c r="BF234" s="67">
        <v>3370</v>
      </c>
      <c r="BG234" s="67">
        <v>3141</v>
      </c>
      <c r="BH234" s="67">
        <v>2943</v>
      </c>
      <c r="BI234" s="67">
        <v>2985.5</v>
      </c>
      <c r="BJ234" s="67">
        <v>2977.5</v>
      </c>
      <c r="BK234" s="67">
        <v>2993</v>
      </c>
      <c r="BL234" s="67">
        <v>3072</v>
      </c>
      <c r="BM234" s="67">
        <v>2916.5</v>
      </c>
      <c r="BN234" s="67">
        <v>2961</v>
      </c>
      <c r="BO234" s="67">
        <v>2936</v>
      </c>
      <c r="BP234" s="67">
        <v>2923.5</v>
      </c>
      <c r="BQ234" s="67">
        <v>2896</v>
      </c>
      <c r="BR234" s="67">
        <v>2775.5</v>
      </c>
      <c r="BS234" s="67">
        <v>2890.5</v>
      </c>
      <c r="BT234" s="67">
        <v>2677</v>
      </c>
      <c r="BU234" s="67">
        <v>2718</v>
      </c>
      <c r="BV234" s="67">
        <v>2689.5</v>
      </c>
      <c r="BW234" s="67">
        <v>2662</v>
      </c>
      <c r="BX234" s="67">
        <v>2700.5</v>
      </c>
      <c r="BY234" s="67">
        <v>2576</v>
      </c>
      <c r="BZ234" s="67">
        <v>2542</v>
      </c>
      <c r="CA234" s="516">
        <v>2616</v>
      </c>
      <c r="CB234" s="516">
        <v>2540</v>
      </c>
      <c r="CC234" s="516">
        <v>2246.5</v>
      </c>
      <c r="CD234" s="516">
        <v>2273</v>
      </c>
      <c r="CE234" s="516">
        <v>2266</v>
      </c>
      <c r="CF234" s="516">
        <v>2310</v>
      </c>
      <c r="CG234" s="516">
        <v>2220</v>
      </c>
      <c r="CH234" s="516">
        <v>2200</v>
      </c>
      <c r="CI234" s="516">
        <v>2076.5</v>
      </c>
      <c r="CJ234" s="516">
        <v>2020.5</v>
      </c>
      <c r="CK234" s="516">
        <v>2011.5</v>
      </c>
      <c r="CL234" s="516">
        <v>1945.5</v>
      </c>
      <c r="CM234" s="516">
        <v>2073</v>
      </c>
      <c r="CN234" s="516">
        <v>1966</v>
      </c>
      <c r="CO234" s="516">
        <v>2000</v>
      </c>
      <c r="CP234" s="516">
        <v>2110.5</v>
      </c>
      <c r="CQ234" s="516">
        <v>2096.5</v>
      </c>
      <c r="CR234" s="516">
        <v>2089.5</v>
      </c>
      <c r="CS234" s="516">
        <v>2037.5</v>
      </c>
      <c r="CT234" s="516">
        <v>2042.5</v>
      </c>
      <c r="CU234" s="516">
        <v>2127.5</v>
      </c>
      <c r="CV234" s="516">
        <v>2192</v>
      </c>
      <c r="CW234" s="516">
        <v>2109</v>
      </c>
      <c r="CX234" s="516">
        <v>2070.5</v>
      </c>
      <c r="CY234" s="516">
        <v>2154</v>
      </c>
      <c r="CZ234" s="516">
        <v>2172.5</v>
      </c>
      <c r="DA234" s="2">
        <v>2155.5</v>
      </c>
      <c r="DB234" s="2">
        <v>2208</v>
      </c>
      <c r="DC234" s="2">
        <v>2100</v>
      </c>
      <c r="DD234" s="2">
        <v>2238</v>
      </c>
      <c r="DE234" s="2">
        <v>2194</v>
      </c>
      <c r="DF234" s="2">
        <v>2104.5</v>
      </c>
      <c r="DG234" s="2">
        <v>2094</v>
      </c>
      <c r="DH234" s="2">
        <v>2336.5</v>
      </c>
      <c r="DI234" s="2">
        <v>2424.5</v>
      </c>
      <c r="DJ234" s="2">
        <v>2430.5</v>
      </c>
      <c r="DK234" s="2">
        <v>2378</v>
      </c>
      <c r="DL234" s="2">
        <v>2370</v>
      </c>
      <c r="DM234" s="2">
        <v>2380</v>
      </c>
      <c r="DN234" s="2">
        <v>2383.5</v>
      </c>
      <c r="DO234" s="2">
        <v>2433.5</v>
      </c>
      <c r="DP234" s="2">
        <v>2280</v>
      </c>
      <c r="DQ234" s="2">
        <v>2172</v>
      </c>
      <c r="DR234" s="2">
        <v>2212</v>
      </c>
      <c r="DS234" s="2">
        <v>2246</v>
      </c>
      <c r="DT234" s="2">
        <v>2319.5</v>
      </c>
      <c r="DU234" s="2">
        <v>2270.5</v>
      </c>
      <c r="DV234" s="2">
        <v>2162.5</v>
      </c>
      <c r="DW234" s="2">
        <v>2155.5</v>
      </c>
      <c r="DX234" s="2">
        <v>2152</v>
      </c>
      <c r="DY234" s="2">
        <v>2212.5</v>
      </c>
      <c r="DZ234" s="2">
        <v>1985.5</v>
      </c>
      <c r="EA234" s="2">
        <v>1981</v>
      </c>
      <c r="EB234" s="2">
        <v>1941</v>
      </c>
      <c r="EC234" s="2">
        <v>1934</v>
      </c>
      <c r="ED234" s="2">
        <v>1933.5</v>
      </c>
      <c r="EE234" s="2">
        <v>1919</v>
      </c>
      <c r="EF234" s="2">
        <v>2000</v>
      </c>
      <c r="EG234" s="2">
        <v>1994</v>
      </c>
      <c r="EH234" s="2">
        <v>1978</v>
      </c>
      <c r="EI234" s="2">
        <v>1980.5</v>
      </c>
      <c r="EJ234" s="2">
        <v>2013.5</v>
      </c>
      <c r="EK234" s="2">
        <v>2088</v>
      </c>
      <c r="EL234" s="2">
        <v>2044</v>
      </c>
      <c r="EM234" s="2">
        <v>2043</v>
      </c>
      <c r="EN234" s="2">
        <v>2102.5</v>
      </c>
      <c r="EO234" s="2">
        <v>2141.5</v>
      </c>
      <c r="EP234" s="2">
        <v>2116.5</v>
      </c>
      <c r="EQ234" s="2">
        <v>2173</v>
      </c>
      <c r="ER234" s="2">
        <v>2244.5</v>
      </c>
      <c r="ES234" s="2">
        <v>2250</v>
      </c>
      <c r="ET234" s="2">
        <v>2211</v>
      </c>
      <c r="EU234" s="2">
        <v>2206</v>
      </c>
      <c r="EV234" s="2">
        <v>2226.5</v>
      </c>
      <c r="EW234" s="2">
        <v>2230</v>
      </c>
      <c r="EX234" s="2">
        <v>2200.5</v>
      </c>
      <c r="EY234" s="2">
        <v>2269</v>
      </c>
      <c r="EZ234" s="2">
        <v>2230</v>
      </c>
      <c r="FA234" s="2">
        <v>2197</v>
      </c>
      <c r="FB234" s="2">
        <v>2218.5</v>
      </c>
      <c r="FC234" s="2">
        <v>2223</v>
      </c>
      <c r="FD234" s="2">
        <v>2225.5</v>
      </c>
      <c r="FE234" s="2">
        <v>2243.5</v>
      </c>
      <c r="FF234" s="2">
        <v>2339.5</v>
      </c>
      <c r="FG234" s="2">
        <v>2275</v>
      </c>
      <c r="FH234" s="2">
        <v>2362</v>
      </c>
      <c r="FI234" s="2">
        <v>2382</v>
      </c>
      <c r="FJ234" s="2">
        <v>2446</v>
      </c>
      <c r="FK234" s="2">
        <v>2433</v>
      </c>
      <c r="FL234" s="2">
        <v>2481</v>
      </c>
      <c r="FM234" s="2">
        <v>2430.5</v>
      </c>
      <c r="FN234" s="2">
        <v>2491</v>
      </c>
      <c r="FO234" s="2">
        <v>2477.5</v>
      </c>
      <c r="FP234" s="2">
        <v>2559.5</v>
      </c>
      <c r="FQ234" s="2">
        <v>2556</v>
      </c>
      <c r="FR234" s="2">
        <v>2468.5</v>
      </c>
      <c r="FS234" s="2">
        <v>2458.5</v>
      </c>
      <c r="FT234" s="2">
        <v>2413.5</v>
      </c>
      <c r="FU234" s="2">
        <v>2490.5</v>
      </c>
      <c r="FV234" s="2">
        <v>2393</v>
      </c>
      <c r="FW234" s="2">
        <v>2414.5</v>
      </c>
      <c r="FX234" s="2">
        <v>2504.5</v>
      </c>
      <c r="FY234" s="2">
        <v>2535.5</v>
      </c>
      <c r="FZ234" s="2">
        <v>2553</v>
      </c>
      <c r="GA234" s="2">
        <v>2569</v>
      </c>
      <c r="GB234" s="2">
        <v>2448.5</v>
      </c>
      <c r="GC234" s="2">
        <v>2505.5</v>
      </c>
      <c r="GD234" s="2">
        <v>2493</v>
      </c>
      <c r="GE234" s="2">
        <v>2556</v>
      </c>
      <c r="GF234" s="2">
        <v>2513</v>
      </c>
      <c r="GG234" s="2">
        <v>2595</v>
      </c>
      <c r="GH234" s="2">
        <v>2673</v>
      </c>
      <c r="GI234" s="2">
        <v>2571.5</v>
      </c>
      <c r="GJ234" s="2">
        <v>2591.5</v>
      </c>
      <c r="GK234" s="2">
        <v>2572.5</v>
      </c>
      <c r="GL234" s="2">
        <v>2589</v>
      </c>
      <c r="GM234" s="2">
        <v>2528.5</v>
      </c>
      <c r="GN234" s="2">
        <v>2409</v>
      </c>
      <c r="GO234" s="2">
        <v>2477.5</v>
      </c>
      <c r="GP234" s="2">
        <v>2443.5</v>
      </c>
      <c r="GQ234" s="2">
        <v>2379</v>
      </c>
      <c r="GR234" s="2">
        <v>2255.5</v>
      </c>
      <c r="GS234" s="2">
        <v>2277.5</v>
      </c>
      <c r="GT234" s="2">
        <v>2226</v>
      </c>
      <c r="GU234" s="2">
        <v>2140</v>
      </c>
      <c r="GV234" s="2">
        <v>2211.5</v>
      </c>
      <c r="GW234" s="2">
        <v>2281.5</v>
      </c>
      <c r="GX234" s="2">
        <v>2268</v>
      </c>
      <c r="GY234" s="2">
        <v>2264</v>
      </c>
      <c r="GZ234" s="2">
        <v>2295</v>
      </c>
      <c r="HA234" s="2">
        <v>2210</v>
      </c>
      <c r="HB234" s="2">
        <v>2153.5</v>
      </c>
      <c r="HC234" s="2">
        <v>2119.5</v>
      </c>
      <c r="HD234" s="2">
        <v>2148.5</v>
      </c>
      <c r="HE234" s="2">
        <v>2100.5</v>
      </c>
      <c r="HF234" s="2">
        <v>2130</v>
      </c>
      <c r="HG234" s="2">
        <v>2143</v>
      </c>
      <c r="HH234" s="2">
        <v>2127</v>
      </c>
      <c r="HI234" s="2">
        <v>2176</v>
      </c>
      <c r="HJ234" s="2">
        <v>2089</v>
      </c>
      <c r="HK234" s="2">
        <v>2160</v>
      </c>
      <c r="HL234" s="2">
        <v>2092.5</v>
      </c>
      <c r="HM234" s="2">
        <v>2021.5</v>
      </c>
      <c r="HN234" s="2">
        <v>1980</v>
      </c>
      <c r="HO234" s="2">
        <v>1991</v>
      </c>
      <c r="HP234" s="2">
        <v>2015.5</v>
      </c>
      <c r="HQ234" s="2">
        <v>1995</v>
      </c>
      <c r="HR234" s="2">
        <v>2081</v>
      </c>
      <c r="HS234" s="2">
        <v>2033</v>
      </c>
      <c r="HT234" s="2">
        <v>1924.5</v>
      </c>
      <c r="HU234" s="2">
        <v>1894.5</v>
      </c>
      <c r="HV234" s="2">
        <v>1910</v>
      </c>
      <c r="HW234" s="2">
        <v>1914.5</v>
      </c>
      <c r="HX234" s="2">
        <v>1936</v>
      </c>
      <c r="HY234" s="2">
        <v>1946</v>
      </c>
      <c r="HZ234" s="2">
        <v>1924.5</v>
      </c>
      <c r="IA234" s="2">
        <v>1906</v>
      </c>
      <c r="IB234" s="2">
        <v>1890</v>
      </c>
      <c r="IC234" s="2">
        <v>1915</v>
      </c>
      <c r="ID234" s="2">
        <v>1913.5</v>
      </c>
      <c r="IE234" s="2">
        <v>1927.5</v>
      </c>
      <c r="IF234" s="2">
        <v>1957</v>
      </c>
      <c r="IG234" s="2">
        <v>1923.5</v>
      </c>
      <c r="IH234" s="2">
        <v>1917.5</v>
      </c>
      <c r="II234" s="2">
        <v>1931</v>
      </c>
      <c r="IJ234" s="2">
        <v>1994</v>
      </c>
      <c r="IK234" s="2">
        <v>1918</v>
      </c>
      <c r="IL234" s="2">
        <v>1905</v>
      </c>
      <c r="IM234" s="2">
        <v>1877</v>
      </c>
      <c r="IN234" s="2">
        <v>1809</v>
      </c>
      <c r="IO234" s="2">
        <v>1813.5</v>
      </c>
      <c r="IP234" s="2">
        <v>1781</v>
      </c>
      <c r="IQ234" s="2">
        <v>1876</v>
      </c>
      <c r="IR234" s="2">
        <v>1857</v>
      </c>
      <c r="IS234" s="2">
        <v>1807.5</v>
      </c>
      <c r="IT234" s="2">
        <v>1801</v>
      </c>
    </row>
    <row r="235" spans="1:254">
      <c r="A235" s="62" t="s">
        <v>448</v>
      </c>
      <c r="B235" s="4" t="inlineStr">
        <is>
          <t>ＦＩＧ</t>
        </is>
      </c>
      <c r="C235" s="4">
        <v>898</v>
      </c>
      <c r="D235" s="4">
        <v>-36</v>
      </c>
      <c r="E235" s="67">
        <v>934</v>
      </c>
      <c r="F235" s="67">
        <v>933</v>
      </c>
      <c r="G235" s="67">
        <v>871</v>
      </c>
      <c r="H235" s="67">
        <v>836</v>
      </c>
      <c r="I235" s="67">
        <v>875</v>
      </c>
      <c r="J235" s="67">
        <v>817</v>
      </c>
      <c r="K235" s="67">
        <v>847</v>
      </c>
      <c r="L235" s="67">
        <v>891</v>
      </c>
      <c r="M235" s="67">
        <v>949</v>
      </c>
      <c r="N235" s="67">
        <v>1015</v>
      </c>
      <c r="O235" s="67">
        <v>1075</v>
      </c>
      <c r="P235" s="67">
        <v>1065</v>
      </c>
      <c r="Q235" s="67">
        <v>1070</v>
      </c>
      <c r="R235" s="67">
        <v>1064</v>
      </c>
      <c r="S235" s="67">
        <v>1115</v>
      </c>
      <c r="T235" s="67">
        <v>1108</v>
      </c>
      <c r="U235" s="67">
        <v>1032</v>
      </c>
      <c r="V235" s="67">
        <v>1051</v>
      </c>
      <c r="W235" s="67">
        <v>1090</v>
      </c>
      <c r="X235" s="67">
        <v>1057</v>
      </c>
      <c r="Y235" s="67">
        <v>1102</v>
      </c>
      <c r="Z235" s="67">
        <v>1097</v>
      </c>
      <c r="AA235" s="67">
        <v>1137</v>
      </c>
      <c r="AB235" s="67">
        <v>1171</v>
      </c>
      <c r="AC235" s="67">
        <v>1115</v>
      </c>
      <c r="AD235" s="67">
        <v>1100</v>
      </c>
      <c r="AE235" s="67">
        <v>1126</v>
      </c>
      <c r="AF235" s="67">
        <v>1110</v>
      </c>
      <c r="AG235" s="67">
        <v>1115</v>
      </c>
      <c r="AH235" s="67">
        <v>1160</v>
      </c>
      <c r="AI235" s="67">
        <v>1203</v>
      </c>
      <c r="AJ235" s="67">
        <v>1125</v>
      </c>
      <c r="AK235" s="67">
        <v>1197</v>
      </c>
      <c r="AL235" s="67">
        <v>1143</v>
      </c>
      <c r="AM235" s="67">
        <v>1280</v>
      </c>
      <c r="AN235" s="67">
        <v>1270</v>
      </c>
      <c r="AO235" s="67">
        <v>1246</v>
      </c>
      <c r="AP235" s="67">
        <v>1317</v>
      </c>
      <c r="AQ235" s="67">
        <v>1347</v>
      </c>
      <c r="AR235" s="67">
        <v>1421</v>
      </c>
      <c r="AS235" s="67">
        <v>1588</v>
      </c>
      <c r="AT235" s="67">
        <v>1547</v>
      </c>
      <c r="AU235" s="67">
        <v>1596</v>
      </c>
      <c r="AV235" s="67">
        <v>1360</v>
      </c>
      <c r="AW235" s="67">
        <v>1363</v>
      </c>
      <c r="AX235" s="67">
        <v>1629</v>
      </c>
      <c r="AY235" s="67">
        <v>1705</v>
      </c>
      <c r="AZ235" s="67">
        <v>2015</v>
      </c>
      <c r="BA235" s="67">
        <v>1781</v>
      </c>
      <c r="BB235" s="67">
        <v>2039</v>
      </c>
      <c r="BC235" s="67">
        <v>2246</v>
      </c>
      <c r="BD235" s="67">
        <v>2571</v>
      </c>
      <c r="BE235" s="67">
        <v>2185</v>
      </c>
      <c r="BF235" s="67">
        <v>1785</v>
      </c>
      <c r="BG235" s="67">
        <v>1981</v>
      </c>
      <c r="BH235" s="67">
        <v>1581</v>
      </c>
      <c r="BI235" s="67">
        <v>1360</v>
      </c>
      <c r="BJ235" s="67">
        <v>1060</v>
      </c>
      <c r="BK235" s="67">
        <v>910</v>
      </c>
      <c r="BL235" s="67">
        <v>760</v>
      </c>
      <c r="BM235" s="67">
        <v>735</v>
      </c>
      <c r="BN235" s="67">
        <v>870</v>
      </c>
      <c r="BO235" s="67">
        <v>509</v>
      </c>
      <c r="BP235" s="67">
        <v>429</v>
      </c>
      <c r="BQ235" s="67">
        <v>349</v>
      </c>
      <c r="BR235" s="67">
        <v>345</v>
      </c>
      <c r="BS235" s="67">
        <v>344</v>
      </c>
      <c r="BT235" s="67">
        <v>353</v>
      </c>
      <c r="BU235" s="67">
        <v>356</v>
      </c>
      <c r="BV235" s="67">
        <v>348</v>
      </c>
      <c r="BW235" s="67">
        <v>347</v>
      </c>
      <c r="BX235" s="67">
        <v>350</v>
      </c>
      <c r="BY235" s="67">
        <v>347</v>
      </c>
      <c r="BZ235" s="67">
        <v>336</v>
      </c>
      <c r="CA235" s="516">
        <v>328</v>
      </c>
      <c r="CB235" s="516">
        <v>329</v>
      </c>
      <c r="CC235" s="516">
        <v>323</v>
      </c>
      <c r="CD235" s="516">
        <v>322</v>
      </c>
      <c r="CE235" s="516">
        <v>319</v>
      </c>
      <c r="CF235" s="516">
        <v>322</v>
      </c>
      <c r="CG235" s="516">
        <v>324</v>
      </c>
      <c r="CH235" s="516">
        <v>333</v>
      </c>
      <c r="CI235" s="516">
        <v>321</v>
      </c>
      <c r="CJ235" s="516">
        <v>323</v>
      </c>
      <c r="CK235" s="516">
        <v>319</v>
      </c>
      <c r="CL235" s="516">
        <v>315</v>
      </c>
      <c r="CM235" s="516">
        <v>318</v>
      </c>
      <c r="CN235" s="516">
        <v>310</v>
      </c>
      <c r="CO235" s="516">
        <v>310</v>
      </c>
      <c r="CP235" s="516">
        <v>322</v>
      </c>
      <c r="CQ235" s="516">
        <v>320</v>
      </c>
      <c r="CR235" s="516">
        <v>324</v>
      </c>
      <c r="CS235" s="516">
        <v>313</v>
      </c>
      <c r="CT235" s="516">
        <v>301</v>
      </c>
      <c r="CU235" s="516">
        <v>308</v>
      </c>
      <c r="CV235" s="516">
        <v>326</v>
      </c>
      <c r="CW235" s="516">
        <v>315</v>
      </c>
      <c r="CX235" s="516">
        <v>316</v>
      </c>
      <c r="CY235" s="516">
        <v>318</v>
      </c>
      <c r="CZ235" s="516">
        <v>320</v>
      </c>
      <c r="DA235" s="2">
        <v>331</v>
      </c>
      <c r="DB235" s="2">
        <v>325</v>
      </c>
      <c r="DC235" s="2">
        <v>315</v>
      </c>
      <c r="DD235" s="2">
        <v>331</v>
      </c>
      <c r="DE235" s="2">
        <v>330</v>
      </c>
      <c r="DF235" s="2">
        <v>312</v>
      </c>
      <c r="DG235" s="2">
        <v>336</v>
      </c>
      <c r="DH235" s="2">
        <v>338</v>
      </c>
      <c r="DI235" s="2">
        <v>357</v>
      </c>
      <c r="DJ235" s="2">
        <v>351</v>
      </c>
      <c r="DK235" s="2">
        <v>343</v>
      </c>
      <c r="DL235" s="2">
        <v>338</v>
      </c>
      <c r="DM235" s="2">
        <v>344</v>
      </c>
      <c r="DN235" s="2">
        <v>354</v>
      </c>
      <c r="DO235" s="2">
        <v>366</v>
      </c>
      <c r="DP235" s="2">
        <v>359</v>
      </c>
      <c r="DQ235" s="2">
        <v>341</v>
      </c>
      <c r="DR235" s="2">
        <v>333</v>
      </c>
      <c r="DS235" s="2">
        <v>348</v>
      </c>
      <c r="DT235" s="2">
        <v>341</v>
      </c>
      <c r="DU235" s="2">
        <v>333</v>
      </c>
      <c r="DV235" s="2">
        <v>327</v>
      </c>
      <c r="DW235" s="2">
        <v>340</v>
      </c>
      <c r="DX235" s="2">
        <v>332</v>
      </c>
      <c r="DY235" s="2">
        <v>336</v>
      </c>
      <c r="DZ235" s="2">
        <v>333</v>
      </c>
      <c r="EA235" s="2">
        <v>333</v>
      </c>
      <c r="EB235" s="2">
        <v>331</v>
      </c>
      <c r="EC235" s="2">
        <v>332</v>
      </c>
      <c r="ED235" s="2">
        <v>339</v>
      </c>
      <c r="EE235" s="2">
        <v>342</v>
      </c>
      <c r="EF235" s="2">
        <v>355</v>
      </c>
      <c r="EG235" s="2">
        <v>351</v>
      </c>
      <c r="EH235" s="2">
        <v>344</v>
      </c>
      <c r="EI235" s="2">
        <v>354</v>
      </c>
      <c r="EJ235" s="2">
        <v>364</v>
      </c>
      <c r="EK235" s="2">
        <v>321</v>
      </c>
      <c r="EL235" s="2">
        <v>314</v>
      </c>
      <c r="EM235" s="2">
        <v>301</v>
      </c>
      <c r="EN235" s="2">
        <v>298</v>
      </c>
      <c r="EO235" s="2">
        <v>298</v>
      </c>
      <c r="EP235" s="2">
        <v>300</v>
      </c>
      <c r="EQ235" s="2">
        <v>298</v>
      </c>
      <c r="ER235" s="2">
        <v>286</v>
      </c>
      <c r="ES235" s="2">
        <v>285</v>
      </c>
      <c r="ET235" s="2">
        <v>288</v>
      </c>
      <c r="EU235" s="2">
        <v>289</v>
      </c>
      <c r="EV235" s="2">
        <v>305</v>
      </c>
      <c r="EW235" s="2">
        <v>301</v>
      </c>
      <c r="EX235" s="2">
        <v>302</v>
      </c>
      <c r="EY235" s="2">
        <v>302</v>
      </c>
      <c r="EZ235" s="2">
        <v>301</v>
      </c>
      <c r="FA235" s="2">
        <v>303</v>
      </c>
      <c r="FB235" s="2">
        <v>300</v>
      </c>
      <c r="FC235" s="2">
        <v>299</v>
      </c>
      <c r="FD235" s="2">
        <v>299</v>
      </c>
      <c r="FE235" s="2">
        <v>300</v>
      </c>
      <c r="FF235" s="2">
        <v>299</v>
      </c>
      <c r="FG235" s="2">
        <v>298</v>
      </c>
      <c r="FH235" s="2">
        <v>303</v>
      </c>
      <c r="FI235" s="2">
        <v>302</v>
      </c>
      <c r="FJ235" s="2">
        <v>306</v>
      </c>
      <c r="FK235" s="2">
        <v>313</v>
      </c>
      <c r="FL235" s="2">
        <v>305</v>
      </c>
      <c r="FM235" s="2">
        <v>301</v>
      </c>
      <c r="FN235" s="2">
        <v>299</v>
      </c>
      <c r="FO235" s="2">
        <v>301</v>
      </c>
      <c r="FP235" s="2">
        <v>306</v>
      </c>
      <c r="FQ235" s="2">
        <v>302</v>
      </c>
      <c r="FR235" s="2">
        <v>300</v>
      </c>
      <c r="FS235" s="2">
        <v>296</v>
      </c>
      <c r="FT235" s="2">
        <v>298</v>
      </c>
      <c r="FU235" s="2">
        <v>299</v>
      </c>
      <c r="FV235" s="2">
        <v>297</v>
      </c>
      <c r="FW235" s="2">
        <v>301</v>
      </c>
      <c r="FX235" s="2">
        <v>304</v>
      </c>
      <c r="FY235" s="2">
        <v>315</v>
      </c>
      <c r="FZ235" s="2">
        <v>316</v>
      </c>
      <c r="GA235" s="2">
        <v>315</v>
      </c>
      <c r="GB235" s="2">
        <v>310</v>
      </c>
      <c r="GC235" s="2">
        <v>308</v>
      </c>
      <c r="GD235" s="2">
        <v>305</v>
      </c>
      <c r="GE235" s="2">
        <v>306</v>
      </c>
      <c r="GF235" s="2">
        <v>309</v>
      </c>
      <c r="GG235" s="2">
        <v>312</v>
      </c>
      <c r="GH235" s="2">
        <v>311</v>
      </c>
      <c r="GI235" s="2">
        <v>309</v>
      </c>
      <c r="GJ235" s="2">
        <v>305</v>
      </c>
      <c r="GK235" s="2">
        <v>310</v>
      </c>
      <c r="GL235" s="2">
        <v>315</v>
      </c>
      <c r="GM235" s="2">
        <v>312</v>
      </c>
      <c r="GN235" s="2">
        <v>314</v>
      </c>
      <c r="GO235" s="2">
        <v>316</v>
      </c>
      <c r="GP235" s="2">
        <v>312</v>
      </c>
      <c r="GQ235" s="2">
        <v>309</v>
      </c>
      <c r="GR235" s="2">
        <v>304</v>
      </c>
      <c r="GS235" s="2">
        <v>311</v>
      </c>
      <c r="GT235" s="2">
        <v>310</v>
      </c>
      <c r="GU235" s="2">
        <v>303</v>
      </c>
      <c r="GV235" s="2">
        <v>311</v>
      </c>
      <c r="GW235" s="2">
        <v>318</v>
      </c>
      <c r="GX235" s="2">
        <v>321</v>
      </c>
      <c r="GY235" s="2">
        <v>321</v>
      </c>
      <c r="GZ235" s="2">
        <v>324</v>
      </c>
      <c r="HA235" s="2">
        <v>340</v>
      </c>
      <c r="HB235" s="2">
        <v>337</v>
      </c>
      <c r="HC235" s="2">
        <v>323</v>
      </c>
      <c r="HD235" s="2">
        <v>332</v>
      </c>
      <c r="HE235" s="2">
        <v>319</v>
      </c>
      <c r="HF235" s="2">
        <v>325</v>
      </c>
      <c r="HG235" s="2">
        <v>330</v>
      </c>
      <c r="HH235" s="2">
        <v>329</v>
      </c>
      <c r="HI235" s="2">
        <v>322</v>
      </c>
      <c r="HJ235" s="2">
        <v>319</v>
      </c>
      <c r="HK235" s="2">
        <v>316</v>
      </c>
      <c r="HL235" s="2">
        <v>312</v>
      </c>
      <c r="HM235" s="2">
        <v>318</v>
      </c>
      <c r="HN235" s="2">
        <v>319</v>
      </c>
      <c r="HO235" s="2">
        <v>312</v>
      </c>
      <c r="HP235" s="2">
        <v>313</v>
      </c>
      <c r="HQ235" s="2">
        <v>321</v>
      </c>
      <c r="HR235" s="2">
        <v>330</v>
      </c>
      <c r="HS235" s="2">
        <v>313</v>
      </c>
      <c r="HT235" s="2">
        <v>302</v>
      </c>
      <c r="HU235" s="2">
        <v>302</v>
      </c>
      <c r="HV235" s="2">
        <v>300</v>
      </c>
      <c r="HW235" s="2">
        <v>295</v>
      </c>
      <c r="HX235" s="2">
        <v>293</v>
      </c>
      <c r="HY235" s="2">
        <v>294</v>
      </c>
      <c r="HZ235" s="2">
        <v>295</v>
      </c>
      <c r="IA235" s="2">
        <v>299</v>
      </c>
      <c r="IB235" s="2">
        <v>299</v>
      </c>
      <c r="IC235" s="2">
        <v>297</v>
      </c>
      <c r="ID235" s="2">
        <v>291</v>
      </c>
      <c r="IE235" s="2">
        <v>295</v>
      </c>
      <c r="IF235" s="2">
        <v>297</v>
      </c>
      <c r="IG235" s="2">
        <v>293</v>
      </c>
      <c r="IH235" s="2">
        <v>292</v>
      </c>
      <c r="II235" s="2">
        <v>293</v>
      </c>
      <c r="IJ235" s="2">
        <v>294</v>
      </c>
      <c r="IK235" s="2">
        <v>294</v>
      </c>
      <c r="IL235" s="2">
        <v>302</v>
      </c>
      <c r="IM235" s="2">
        <v>305</v>
      </c>
      <c r="IN235" s="2">
        <v>302</v>
      </c>
      <c r="IO235" s="2">
        <v>302</v>
      </c>
      <c r="IP235" s="2">
        <v>298</v>
      </c>
      <c r="IQ235" s="2">
        <v>301</v>
      </c>
      <c r="IR235" s="2">
        <v>299</v>
      </c>
      <c r="IS235" s="2">
        <v>298</v>
      </c>
      <c r="IT235" s="2">
        <v>293</v>
      </c>
    </row>
    <row r="236" spans="1:254">
      <c r="A236" s="62" t="s">
        <v>449</v>
      </c>
      <c r="B236" s="4" t="inlineStr">
        <is>
          <t>スクロール</t>
        </is>
      </c>
      <c r="C236" s="4">
        <v>1870</v>
      </c>
      <c r="D236" s="4">
        <v>29</v>
      </c>
      <c r="E236" s="67">
        <v>1841</v>
      </c>
      <c r="F236" s="67">
        <v>1809</v>
      </c>
      <c r="G236" s="67">
        <v>1809</v>
      </c>
      <c r="H236" s="67">
        <v>1814</v>
      </c>
      <c r="I236" s="67">
        <v>1701</v>
      </c>
      <c r="J236" s="67">
        <v>1723</v>
      </c>
      <c r="K236" s="67">
        <v>1725</v>
      </c>
      <c r="L236" s="67">
        <v>1714</v>
      </c>
      <c r="M236" s="67">
        <v>1716</v>
      </c>
      <c r="N236" s="67">
        <v>1695</v>
      </c>
      <c r="O236" s="67">
        <v>1711</v>
      </c>
      <c r="P236" s="67">
        <v>1721</v>
      </c>
      <c r="Q236" s="67">
        <v>1742</v>
      </c>
      <c r="R236" s="67">
        <v>1713</v>
      </c>
      <c r="S236" s="67">
        <v>1737</v>
      </c>
      <c r="T236" s="67">
        <v>1743</v>
      </c>
      <c r="U236" s="67">
        <v>1728</v>
      </c>
      <c r="V236" s="67">
        <v>1728</v>
      </c>
      <c r="W236" s="67">
        <v>1715</v>
      </c>
      <c r="X236" s="67">
        <v>1706</v>
      </c>
      <c r="Y236" s="67">
        <v>1723</v>
      </c>
      <c r="Z236" s="67">
        <v>1711</v>
      </c>
      <c r="AA236" s="67">
        <v>1706</v>
      </c>
      <c r="AB236" s="67">
        <v>1670</v>
      </c>
      <c r="AC236" s="67">
        <v>1645</v>
      </c>
      <c r="AD236" s="67">
        <v>1618</v>
      </c>
      <c r="AE236" s="67">
        <v>1628</v>
      </c>
      <c r="AF236" s="67">
        <v>1639</v>
      </c>
      <c r="AG236" s="67">
        <v>1631</v>
      </c>
      <c r="AH236" s="67">
        <v>1642</v>
      </c>
      <c r="AI236" s="67">
        <v>1625</v>
      </c>
      <c r="AJ236" s="67">
        <v>1640</v>
      </c>
      <c r="AK236" s="67">
        <v>1644</v>
      </c>
      <c r="AL236" s="67">
        <v>1636</v>
      </c>
      <c r="AM236" s="67">
        <v>1655</v>
      </c>
      <c r="AN236" s="67">
        <v>1643</v>
      </c>
      <c r="AO236" s="67">
        <v>1627</v>
      </c>
      <c r="AP236" s="67">
        <v>1619</v>
      </c>
      <c r="AQ236" s="67">
        <v>1615</v>
      </c>
      <c r="AR236" s="67">
        <v>1634</v>
      </c>
      <c r="AS236" s="67">
        <v>1628</v>
      </c>
      <c r="AT236" s="67">
        <v>1611</v>
      </c>
      <c r="AU236" s="67">
        <v>1620</v>
      </c>
      <c r="AV236" s="67">
        <v>1637</v>
      </c>
      <c r="AW236" s="67">
        <v>1620</v>
      </c>
      <c r="AX236" s="67">
        <v>1643</v>
      </c>
      <c r="AY236" s="67">
        <v>1638</v>
      </c>
      <c r="AZ236" s="67">
        <v>1679</v>
      </c>
      <c r="BA236" s="67">
        <v>1649</v>
      </c>
      <c r="BB236" s="67">
        <v>1626</v>
      </c>
      <c r="BC236" s="67">
        <v>1628</v>
      </c>
      <c r="BD236" s="67">
        <v>1647</v>
      </c>
      <c r="BE236" s="67">
        <v>1642</v>
      </c>
      <c r="BF236" s="67">
        <v>1634</v>
      </c>
      <c r="BG236" s="67">
        <v>1642</v>
      </c>
      <c r="BH236" s="67">
        <v>1657</v>
      </c>
      <c r="BI236" s="67">
        <v>1682</v>
      </c>
      <c r="BJ236" s="67">
        <v>1649</v>
      </c>
      <c r="BK236" s="67">
        <v>1618</v>
      </c>
      <c r="BL236" s="67">
        <v>1623</v>
      </c>
      <c r="BM236" s="67">
        <v>1631</v>
      </c>
      <c r="BN236" s="67">
        <v>1655</v>
      </c>
      <c r="BO236" s="67">
        <v>1705</v>
      </c>
      <c r="BP236" s="67">
        <v>1597</v>
      </c>
      <c r="BQ236" s="67">
        <v>1297</v>
      </c>
      <c r="BR236" s="67">
        <v>1305</v>
      </c>
      <c r="BS236" s="67">
        <v>1325</v>
      </c>
      <c r="BT236" s="67">
        <v>1333</v>
      </c>
      <c r="BU236" s="67">
        <v>1314</v>
      </c>
      <c r="BV236" s="67">
        <v>1322</v>
      </c>
      <c r="BW236" s="67">
        <v>1317</v>
      </c>
      <c r="BX236" s="67">
        <v>1327</v>
      </c>
      <c r="BY236" s="67">
        <v>1347</v>
      </c>
      <c r="BZ236" s="67">
        <v>1352</v>
      </c>
      <c r="CA236" s="516">
        <v>1352</v>
      </c>
      <c r="CB236" s="516">
        <v>1355</v>
      </c>
      <c r="CC236" s="516">
        <v>1334</v>
      </c>
      <c r="CD236" s="516">
        <v>1316</v>
      </c>
      <c r="CE236" s="516">
        <v>1312</v>
      </c>
      <c r="CF236" s="516">
        <v>1329</v>
      </c>
      <c r="CG236" s="516">
        <v>1353</v>
      </c>
      <c r="CH236" s="516">
        <v>1358</v>
      </c>
      <c r="CI236" s="516">
        <v>1346</v>
      </c>
      <c r="CJ236" s="516">
        <v>1348</v>
      </c>
      <c r="CK236" s="516">
        <v>1342</v>
      </c>
      <c r="CL236" s="516">
        <v>1342</v>
      </c>
      <c r="CM236" s="516">
        <v>1345</v>
      </c>
      <c r="CN236" s="516">
        <v>1330</v>
      </c>
      <c r="CO236" s="516">
        <v>1297</v>
      </c>
      <c r="CP236" s="516">
        <v>1336</v>
      </c>
      <c r="CQ236" s="516">
        <v>1333</v>
      </c>
      <c r="CR236" s="516">
        <v>1331</v>
      </c>
      <c r="CS236" s="516">
        <v>1314</v>
      </c>
      <c r="CT236" s="516">
        <v>1282</v>
      </c>
      <c r="CU236" s="516">
        <v>1305</v>
      </c>
      <c r="CV236" s="516">
        <v>1336</v>
      </c>
      <c r="CW236" s="516">
        <v>1319</v>
      </c>
      <c r="CX236" s="516">
        <v>1310</v>
      </c>
      <c r="CY236" s="516">
        <v>1310</v>
      </c>
      <c r="CZ236" s="516">
        <v>1313</v>
      </c>
      <c r="DA236" s="2">
        <v>1345</v>
      </c>
      <c r="DB236" s="2">
        <v>1353</v>
      </c>
      <c r="DC236" s="2">
        <v>1347</v>
      </c>
      <c r="DD236" s="2">
        <v>1356</v>
      </c>
      <c r="DE236" s="2">
        <v>1377</v>
      </c>
      <c r="DF236" s="2">
        <v>1351</v>
      </c>
      <c r="DG236" s="2">
        <v>1366</v>
      </c>
      <c r="DH236" s="2">
        <v>1393</v>
      </c>
      <c r="DI236" s="2">
        <v>1386</v>
      </c>
      <c r="DJ236" s="2">
        <v>1377</v>
      </c>
      <c r="DK236" s="2">
        <v>1368</v>
      </c>
      <c r="DL236" s="2">
        <v>1360</v>
      </c>
      <c r="DM236" s="2">
        <v>1348</v>
      </c>
      <c r="DN236" s="2">
        <v>1356</v>
      </c>
      <c r="DO236" s="2">
        <v>1354</v>
      </c>
      <c r="DP236" s="2">
        <v>1342</v>
      </c>
      <c r="DQ236" s="2">
        <v>1352</v>
      </c>
      <c r="DR236" s="2">
        <v>1355</v>
      </c>
      <c r="DS236" s="2">
        <v>1371</v>
      </c>
      <c r="DT236" s="2">
        <v>1364</v>
      </c>
      <c r="DU236" s="2">
        <v>1346</v>
      </c>
      <c r="DV236" s="2">
        <v>1336</v>
      </c>
      <c r="DW236" s="2">
        <v>1337</v>
      </c>
      <c r="DX236" s="2">
        <v>1319</v>
      </c>
      <c r="DY236" s="2">
        <v>1323</v>
      </c>
      <c r="DZ236" s="2">
        <v>1291</v>
      </c>
      <c r="EA236" s="2">
        <v>1303</v>
      </c>
      <c r="EB236" s="2">
        <v>1304</v>
      </c>
      <c r="EC236" s="2">
        <v>1310</v>
      </c>
      <c r="ED236" s="2">
        <v>1313</v>
      </c>
      <c r="EE236" s="2">
        <v>1340</v>
      </c>
      <c r="EF236" s="2">
        <v>1341</v>
      </c>
      <c r="EG236" s="2">
        <v>1355</v>
      </c>
      <c r="EH236" s="2">
        <v>1343</v>
      </c>
      <c r="EI236" s="2">
        <v>1357</v>
      </c>
      <c r="EJ236" s="2">
        <v>1360</v>
      </c>
      <c r="EK236" s="2">
        <v>1369</v>
      </c>
      <c r="EL236" s="2">
        <v>1369</v>
      </c>
      <c r="EM236" s="2">
        <v>1381</v>
      </c>
      <c r="EN236" s="2">
        <v>1383</v>
      </c>
      <c r="EO236" s="2">
        <v>1378</v>
      </c>
      <c r="EP236" s="2">
        <v>1383</v>
      </c>
      <c r="EQ236" s="2">
        <v>1387</v>
      </c>
      <c r="ER236" s="2">
        <v>1386</v>
      </c>
      <c r="ES236" s="2">
        <v>1373</v>
      </c>
      <c r="ET236" s="2">
        <v>1340</v>
      </c>
      <c r="EU236" s="2">
        <v>1349</v>
      </c>
      <c r="EV236" s="2">
        <v>1347</v>
      </c>
      <c r="EW236" s="2">
        <v>1341</v>
      </c>
      <c r="EX236" s="2">
        <v>1333</v>
      </c>
      <c r="EY236" s="2">
        <v>1334</v>
      </c>
      <c r="EZ236" s="2">
        <v>1333</v>
      </c>
      <c r="FA236" s="2">
        <v>1330</v>
      </c>
      <c r="FB236" s="2">
        <v>1318</v>
      </c>
      <c r="FC236" s="2">
        <v>1306</v>
      </c>
      <c r="FD236" s="2">
        <v>1310</v>
      </c>
      <c r="FE236" s="2">
        <v>1322</v>
      </c>
      <c r="FF236" s="2">
        <v>1313</v>
      </c>
      <c r="FG236" s="2">
        <v>1283</v>
      </c>
      <c r="FH236" s="2">
        <v>1304</v>
      </c>
      <c r="FI236" s="2">
        <v>1287</v>
      </c>
      <c r="FJ236" s="2">
        <v>1289</v>
      </c>
      <c r="FK236" s="2">
        <v>1267</v>
      </c>
      <c r="FL236" s="2">
        <v>1266</v>
      </c>
      <c r="FM236" s="2">
        <v>1266</v>
      </c>
      <c r="FN236" s="2">
        <v>1271</v>
      </c>
      <c r="FO236" s="2">
        <v>1248</v>
      </c>
      <c r="FP236" s="2">
        <v>1251</v>
      </c>
      <c r="FQ236" s="2">
        <v>1243</v>
      </c>
      <c r="FR236" s="2">
        <v>1240</v>
      </c>
      <c r="FS236" s="2">
        <v>1236</v>
      </c>
      <c r="FT236" s="2">
        <v>1258</v>
      </c>
      <c r="FU236" s="2">
        <v>1229</v>
      </c>
      <c r="FV236" s="2">
        <v>1214</v>
      </c>
      <c r="FW236" s="2">
        <v>1217</v>
      </c>
      <c r="FX236" s="2">
        <v>1213</v>
      </c>
      <c r="FY236" s="2">
        <v>1209</v>
      </c>
      <c r="FZ236" s="2">
        <v>1213</v>
      </c>
      <c r="GA236" s="2">
        <v>1213</v>
      </c>
      <c r="GB236" s="2">
        <v>1210</v>
      </c>
      <c r="GC236" s="2">
        <v>1202</v>
      </c>
      <c r="GD236" s="2">
        <v>1208</v>
      </c>
      <c r="GE236" s="2">
        <v>1179</v>
      </c>
      <c r="GF236" s="2">
        <v>1163</v>
      </c>
      <c r="GG236" s="2">
        <v>1146</v>
      </c>
      <c r="GH236" s="2">
        <v>1097</v>
      </c>
      <c r="GI236" s="2">
        <v>1093</v>
      </c>
      <c r="GJ236" s="2">
        <v>1098</v>
      </c>
      <c r="GK236" s="2">
        <v>1105</v>
      </c>
      <c r="GL236" s="2">
        <v>1128</v>
      </c>
      <c r="GM236" s="2">
        <v>1110</v>
      </c>
      <c r="GN236" s="2">
        <v>1115</v>
      </c>
      <c r="GO236" s="2">
        <v>1105</v>
      </c>
      <c r="GP236" s="2">
        <v>1099</v>
      </c>
      <c r="GQ236" s="2">
        <v>1097</v>
      </c>
      <c r="GR236" s="2">
        <v>1088</v>
      </c>
      <c r="GS236" s="2">
        <v>1085</v>
      </c>
      <c r="GT236" s="2">
        <v>1082</v>
      </c>
      <c r="GU236" s="2">
        <v>1081</v>
      </c>
      <c r="GV236" s="2">
        <v>1093</v>
      </c>
      <c r="GW236" s="2">
        <v>1107</v>
      </c>
      <c r="GX236" s="2">
        <v>1100</v>
      </c>
      <c r="GY236" s="2">
        <v>1113</v>
      </c>
      <c r="GZ236" s="2">
        <v>1115</v>
      </c>
      <c r="HA236" s="2">
        <v>1097</v>
      </c>
      <c r="HB236" s="2">
        <v>1091</v>
      </c>
      <c r="HC236" s="2">
        <v>1098</v>
      </c>
      <c r="HD236" s="2">
        <v>1126</v>
      </c>
      <c r="HE236" s="2">
        <v>1124</v>
      </c>
      <c r="HF236" s="2">
        <v>1158</v>
      </c>
      <c r="HG236" s="2">
        <v>1150</v>
      </c>
      <c r="HH236" s="2">
        <v>1145</v>
      </c>
      <c r="HI236" s="2">
        <v>1147</v>
      </c>
      <c r="HJ236" s="2">
        <v>1153</v>
      </c>
      <c r="HK236" s="2">
        <v>1161</v>
      </c>
      <c r="HL236" s="2">
        <v>1163</v>
      </c>
      <c r="HM236" s="2">
        <v>1167</v>
      </c>
      <c r="HN236" s="2">
        <v>1168</v>
      </c>
      <c r="HO236" s="2">
        <v>1177</v>
      </c>
      <c r="HP236" s="2">
        <v>1175</v>
      </c>
      <c r="HQ236" s="2">
        <v>1169</v>
      </c>
      <c r="HR236" s="2">
        <v>1159</v>
      </c>
      <c r="HS236" s="2">
        <v>1148</v>
      </c>
      <c r="HT236" s="2">
        <v>1133</v>
      </c>
      <c r="HU236" s="2">
        <v>1133</v>
      </c>
      <c r="HV236" s="2">
        <v>1134</v>
      </c>
      <c r="HW236" s="2">
        <v>1116</v>
      </c>
      <c r="HX236" s="2">
        <v>1100</v>
      </c>
      <c r="HY236" s="2">
        <v>1108</v>
      </c>
      <c r="HZ236" s="2">
        <v>1110</v>
      </c>
      <c r="IA236" s="2">
        <v>1108</v>
      </c>
      <c r="IB236" s="2">
        <v>1110</v>
      </c>
      <c r="IC236" s="2">
        <v>1113</v>
      </c>
      <c r="ID236" s="2">
        <v>1116</v>
      </c>
      <c r="IE236" s="2">
        <v>1115</v>
      </c>
      <c r="IF236" s="2">
        <v>1107</v>
      </c>
      <c r="IG236" s="2">
        <v>1092</v>
      </c>
      <c r="IH236" s="2">
        <v>1090</v>
      </c>
      <c r="II236" s="2">
        <v>1091</v>
      </c>
      <c r="IJ236" s="2">
        <v>1087</v>
      </c>
      <c r="IK236" s="2">
        <v>1083</v>
      </c>
      <c r="IL236" s="2">
        <v>1069</v>
      </c>
      <c r="IM236" s="2">
        <v>1060</v>
      </c>
      <c r="IN236" s="2">
        <v>1063</v>
      </c>
      <c r="IO236" s="2">
        <v>1055</v>
      </c>
      <c r="IP236" s="2">
        <v>1052</v>
      </c>
      <c r="IQ236" s="2">
        <v>1054</v>
      </c>
      <c r="IR236" s="2">
        <v>1091</v>
      </c>
      <c r="IS236" s="2">
        <v>1082</v>
      </c>
      <c r="IT236" s="2">
        <v>1078</v>
      </c>
    </row>
    <row r="237" spans="1:254">
      <c r="A237" s="62" t="s">
        <v>450</v>
      </c>
      <c r="B237" s="4" t="inlineStr">
        <is>
          <t>デジタルアーツ</t>
        </is>
      </c>
      <c r="C237" s="4">
        <v>4570</v>
      </c>
      <c r="D237" s="4">
        <v>50</v>
      </c>
      <c r="E237" s="67">
        <v>4520</v>
      </c>
      <c r="F237" s="67">
        <v>4320</v>
      </c>
      <c r="G237" s="67">
        <v>4325</v>
      </c>
      <c r="H237" s="67">
        <v>4205</v>
      </c>
      <c r="I237" s="67">
        <v>4065</v>
      </c>
      <c r="J237" s="67">
        <v>4105</v>
      </c>
      <c r="K237" s="67">
        <v>4165</v>
      </c>
      <c r="L237" s="67">
        <v>4100</v>
      </c>
      <c r="M237" s="67">
        <v>4050</v>
      </c>
      <c r="N237" s="67">
        <v>3935</v>
      </c>
      <c r="O237" s="67">
        <v>4025</v>
      </c>
      <c r="P237" s="67">
        <v>4035</v>
      </c>
      <c r="Q237" s="67">
        <v>4080</v>
      </c>
      <c r="R237" s="67">
        <v>3995</v>
      </c>
      <c r="S237" s="67">
        <v>4015</v>
      </c>
      <c r="T237" s="67">
        <v>4035</v>
      </c>
      <c r="U237" s="67">
        <v>4000</v>
      </c>
      <c r="V237" s="67">
        <v>3980</v>
      </c>
      <c r="W237" s="67">
        <v>3965</v>
      </c>
      <c r="X237" s="67">
        <v>3920</v>
      </c>
      <c r="Y237" s="67">
        <v>3890</v>
      </c>
      <c r="Z237" s="67">
        <v>3925</v>
      </c>
      <c r="AA237" s="67">
        <v>3880</v>
      </c>
      <c r="AB237" s="67">
        <v>3845</v>
      </c>
      <c r="AC237" s="67">
        <v>3755</v>
      </c>
      <c r="AD237" s="67">
        <v>3655</v>
      </c>
      <c r="AE237" s="67">
        <v>3705</v>
      </c>
      <c r="AF237" s="67">
        <v>3695</v>
      </c>
      <c r="AG237" s="67">
        <v>3625</v>
      </c>
      <c r="AH237" s="67">
        <v>3570</v>
      </c>
      <c r="AI237" s="67">
        <v>3555</v>
      </c>
      <c r="AJ237" s="67">
        <v>3530</v>
      </c>
      <c r="AK237" s="67">
        <v>3605</v>
      </c>
      <c r="AL237" s="67">
        <v>3525</v>
      </c>
      <c r="AM237" s="67">
        <v>3625</v>
      </c>
      <c r="AN237" s="67">
        <v>3610</v>
      </c>
      <c r="AO237" s="67">
        <v>3580</v>
      </c>
      <c r="AP237" s="67">
        <v>3610</v>
      </c>
      <c r="AQ237" s="67">
        <v>3565</v>
      </c>
      <c r="AR237" s="67">
        <v>3610</v>
      </c>
      <c r="AS237" s="67">
        <v>3625</v>
      </c>
      <c r="AT237" s="67">
        <v>3700</v>
      </c>
      <c r="AU237" s="67">
        <v>3700</v>
      </c>
      <c r="AV237" s="67">
        <v>3830</v>
      </c>
      <c r="AW237" s="67">
        <v>3695</v>
      </c>
      <c r="AX237" s="67">
        <v>3695</v>
      </c>
      <c r="AY237" s="67">
        <v>3745</v>
      </c>
      <c r="AZ237" s="67">
        <v>4070</v>
      </c>
      <c r="BA237" s="67">
        <v>3980</v>
      </c>
      <c r="BB237" s="67">
        <v>4045</v>
      </c>
      <c r="BC237" s="67">
        <v>4145</v>
      </c>
      <c r="BD237" s="67">
        <v>4120</v>
      </c>
      <c r="BE237" s="67">
        <v>4100</v>
      </c>
      <c r="BF237" s="67">
        <v>4150</v>
      </c>
      <c r="BG237" s="67">
        <v>4120</v>
      </c>
      <c r="BH237" s="67">
        <v>4145</v>
      </c>
      <c r="BI237" s="67">
        <v>4350</v>
      </c>
      <c r="BJ237" s="67">
        <v>4245</v>
      </c>
      <c r="BK237" s="67">
        <v>4240</v>
      </c>
      <c r="BL237" s="67">
        <v>4030</v>
      </c>
      <c r="BM237" s="67">
        <v>4110</v>
      </c>
      <c r="BN237" s="67">
        <v>4020</v>
      </c>
      <c r="BO237" s="67">
        <v>4240</v>
      </c>
      <c r="BP237" s="67">
        <v>4940</v>
      </c>
      <c r="BQ237" s="67">
        <v>5940</v>
      </c>
      <c r="BR237" s="67">
        <v>5590</v>
      </c>
      <c r="BS237" s="67">
        <v>5600</v>
      </c>
      <c r="BT237" s="67">
        <v>5550</v>
      </c>
      <c r="BU237" s="67">
        <v>5490</v>
      </c>
      <c r="BV237" s="67">
        <v>5510</v>
      </c>
      <c r="BW237" s="67">
        <v>5660</v>
      </c>
      <c r="BX237" s="67">
        <v>6050</v>
      </c>
      <c r="BY237" s="67">
        <v>5910</v>
      </c>
      <c r="BZ237" s="67">
        <v>5850</v>
      </c>
      <c r="CA237" s="516">
        <v>5830</v>
      </c>
      <c r="CB237" s="516">
        <v>5770</v>
      </c>
      <c r="CC237" s="516">
        <v>5550</v>
      </c>
      <c r="CD237" s="516">
        <v>5480</v>
      </c>
      <c r="CE237" s="516">
        <v>5400</v>
      </c>
      <c r="CF237" s="516">
        <v>5440</v>
      </c>
      <c r="CG237" s="516">
        <v>5420</v>
      </c>
      <c r="CH237" s="516">
        <v>5610</v>
      </c>
      <c r="CI237" s="516">
        <v>5440</v>
      </c>
      <c r="CJ237" s="516">
        <v>5430</v>
      </c>
      <c r="CK237" s="516">
        <v>5370</v>
      </c>
      <c r="CL237" s="516">
        <v>5260</v>
      </c>
      <c r="CM237" s="516">
        <v>5380</v>
      </c>
      <c r="CN237" s="516">
        <v>5160</v>
      </c>
      <c r="CO237" s="516">
        <v>5090</v>
      </c>
      <c r="CP237" s="516">
        <v>5230</v>
      </c>
      <c r="CQ237" s="516">
        <v>5110</v>
      </c>
      <c r="CR237" s="516">
        <v>5080</v>
      </c>
      <c r="CS237" s="516">
        <v>4980</v>
      </c>
      <c r="CT237" s="516">
        <v>4865</v>
      </c>
      <c r="CU237" s="516">
        <v>5040</v>
      </c>
      <c r="CV237" s="516">
        <v>5210</v>
      </c>
      <c r="CW237" s="516">
        <v>5220</v>
      </c>
      <c r="CX237" s="516">
        <v>5290</v>
      </c>
      <c r="CY237" s="516">
        <v>5340</v>
      </c>
      <c r="CZ237" s="516">
        <v>5350</v>
      </c>
      <c r="DA237" s="2">
        <v>5390</v>
      </c>
      <c r="DB237" s="2">
        <v>5380</v>
      </c>
      <c r="DC237" s="2">
        <v>5130</v>
      </c>
      <c r="DD237" s="2">
        <v>5280</v>
      </c>
      <c r="DE237" s="2">
        <v>5140</v>
      </c>
      <c r="DF237" s="2">
        <v>5080</v>
      </c>
      <c r="DG237" s="2">
        <v>5120</v>
      </c>
      <c r="DH237" s="2">
        <v>5540</v>
      </c>
      <c r="DI237" s="2">
        <v>5630</v>
      </c>
      <c r="DJ237" s="2">
        <v>5470</v>
      </c>
      <c r="DK237" s="2">
        <v>5350</v>
      </c>
      <c r="DL237" s="2">
        <v>5340</v>
      </c>
      <c r="DM237" s="2">
        <v>5520</v>
      </c>
      <c r="DN237" s="2">
        <v>5500</v>
      </c>
      <c r="DO237" s="2">
        <v>5330</v>
      </c>
      <c r="DP237" s="2">
        <v>5170</v>
      </c>
      <c r="DQ237" s="2">
        <v>5110</v>
      </c>
      <c r="DR237" s="2">
        <v>5050</v>
      </c>
      <c r="DS237" s="2">
        <v>5270</v>
      </c>
      <c r="DT237" s="2">
        <v>5250</v>
      </c>
      <c r="DU237" s="2">
        <v>4985</v>
      </c>
      <c r="DV237" s="2">
        <v>4950</v>
      </c>
      <c r="DW237" s="2">
        <v>5150</v>
      </c>
      <c r="DX237" s="2">
        <v>5120</v>
      </c>
      <c r="DY237" s="2">
        <v>5320</v>
      </c>
      <c r="DZ237" s="2">
        <v>5390</v>
      </c>
      <c r="EA237" s="2">
        <v>5610</v>
      </c>
      <c r="EB237" s="2">
        <v>5470</v>
      </c>
      <c r="EC237" s="2">
        <v>5580</v>
      </c>
      <c r="ED237" s="2">
        <v>5730</v>
      </c>
      <c r="EE237" s="2">
        <v>5760</v>
      </c>
      <c r="EF237" s="2">
        <v>5730</v>
      </c>
      <c r="EG237" s="2">
        <v>5560</v>
      </c>
      <c r="EH237" s="2">
        <v>5610</v>
      </c>
      <c r="EI237" s="2">
        <v>5710</v>
      </c>
      <c r="EJ237" s="2">
        <v>5800</v>
      </c>
      <c r="EK237" s="2">
        <v>5790</v>
      </c>
      <c r="EL237" s="2">
        <v>6020</v>
      </c>
      <c r="EM237" s="2">
        <v>5960</v>
      </c>
      <c r="EN237" s="2">
        <v>6130</v>
      </c>
      <c r="EO237" s="2">
        <v>6150</v>
      </c>
      <c r="EP237" s="2">
        <v>6110</v>
      </c>
      <c r="EQ237" s="2">
        <v>6030</v>
      </c>
      <c r="ER237" s="2">
        <v>6050</v>
      </c>
      <c r="ES237" s="2">
        <v>6020</v>
      </c>
      <c r="ET237" s="2">
        <v>6250</v>
      </c>
      <c r="EU237" s="2">
        <v>6300</v>
      </c>
      <c r="EV237" s="2">
        <v>6360</v>
      </c>
      <c r="EW237" s="2">
        <v>6380</v>
      </c>
      <c r="EX237" s="2">
        <v>6320</v>
      </c>
      <c r="EY237" s="2">
        <v>6350</v>
      </c>
      <c r="EZ237" s="2">
        <v>6270</v>
      </c>
      <c r="FA237" s="2">
        <v>6340</v>
      </c>
      <c r="FB237" s="2">
        <v>6300</v>
      </c>
      <c r="FC237" s="2">
        <v>6370</v>
      </c>
      <c r="FD237" s="2">
        <v>6450</v>
      </c>
      <c r="FE237" s="2">
        <v>6580</v>
      </c>
      <c r="FF237" s="2">
        <v>6670</v>
      </c>
      <c r="FG237" s="2">
        <v>6600</v>
      </c>
      <c r="FH237" s="2">
        <v>6750</v>
      </c>
      <c r="FI237" s="2">
        <v>6770</v>
      </c>
      <c r="FJ237" s="2">
        <v>6650</v>
      </c>
      <c r="FK237" s="2">
        <v>6770</v>
      </c>
      <c r="FL237" s="2">
        <v>6950</v>
      </c>
      <c r="FM237" s="2">
        <v>6860</v>
      </c>
      <c r="FN237" s="2">
        <v>6900</v>
      </c>
      <c r="FO237" s="2">
        <v>6990</v>
      </c>
      <c r="FP237" s="2">
        <v>7170</v>
      </c>
      <c r="FQ237" s="2">
        <v>7120</v>
      </c>
      <c r="FR237" s="2">
        <v>7100</v>
      </c>
      <c r="FS237" s="2">
        <v>7000</v>
      </c>
      <c r="FT237" s="2">
        <v>7210</v>
      </c>
      <c r="FU237" s="2">
        <v>6940</v>
      </c>
      <c r="FV237" s="2">
        <v>6960</v>
      </c>
      <c r="FW237" s="2">
        <v>6930</v>
      </c>
      <c r="FX237" s="2">
        <v>7170</v>
      </c>
      <c r="FY237" s="2">
        <v>7150</v>
      </c>
      <c r="FZ237" s="2">
        <v>7190</v>
      </c>
      <c r="GA237" s="2">
        <v>7250</v>
      </c>
      <c r="GB237" s="2">
        <v>7360</v>
      </c>
      <c r="GC237" s="2">
        <v>7470</v>
      </c>
      <c r="GD237" s="2">
        <v>7430</v>
      </c>
      <c r="GE237" s="2">
        <v>7530</v>
      </c>
      <c r="GF237" s="2">
        <v>7590</v>
      </c>
      <c r="GG237" s="2">
        <v>7530</v>
      </c>
      <c r="GH237" s="2">
        <v>7550</v>
      </c>
      <c r="GI237" s="2">
        <v>7380</v>
      </c>
      <c r="GJ237" s="2">
        <v>7320</v>
      </c>
      <c r="GK237" s="2">
        <v>7610</v>
      </c>
      <c r="GL237" s="2">
        <v>7860</v>
      </c>
      <c r="GM237" s="2">
        <v>7810</v>
      </c>
      <c r="GN237" s="2">
        <v>7890</v>
      </c>
      <c r="GO237" s="2">
        <v>7990</v>
      </c>
      <c r="GP237" s="2">
        <v>7830</v>
      </c>
      <c r="GQ237" s="2">
        <v>7370</v>
      </c>
      <c r="GR237" s="2">
        <v>7100</v>
      </c>
      <c r="GS237" s="2">
        <v>7200</v>
      </c>
      <c r="GT237" s="2">
        <v>7180</v>
      </c>
      <c r="GU237" s="2">
        <v>7250</v>
      </c>
      <c r="GV237" s="2">
        <v>7570</v>
      </c>
      <c r="GW237" s="2">
        <v>7440</v>
      </c>
      <c r="GX237" s="2">
        <v>7430</v>
      </c>
      <c r="GY237" s="2">
        <v>7680</v>
      </c>
      <c r="GZ237" s="2">
        <v>7670</v>
      </c>
      <c r="HA237" s="2">
        <v>7040</v>
      </c>
      <c r="HB237" s="2">
        <v>6950</v>
      </c>
      <c r="HC237" s="2">
        <v>7210</v>
      </c>
      <c r="HD237" s="2">
        <v>7680</v>
      </c>
      <c r="HE237" s="2">
        <v>7490</v>
      </c>
      <c r="HF237" s="2">
        <v>7580</v>
      </c>
      <c r="HG237" s="2">
        <v>7670</v>
      </c>
      <c r="HH237" s="2">
        <v>7800</v>
      </c>
      <c r="HI237" s="2">
        <v>8000</v>
      </c>
      <c r="HJ237" s="2">
        <v>7990</v>
      </c>
      <c r="HK237" s="2">
        <v>7960</v>
      </c>
      <c r="HL237" s="2">
        <v>7840</v>
      </c>
      <c r="HM237" s="2">
        <v>7980</v>
      </c>
      <c r="HN237" s="2">
        <v>8100</v>
      </c>
      <c r="HO237" s="2">
        <v>7970</v>
      </c>
      <c r="HP237" s="2">
        <v>8040</v>
      </c>
      <c r="HQ237" s="2">
        <v>7890</v>
      </c>
      <c r="HR237" s="2">
        <v>7990</v>
      </c>
      <c r="HS237" s="2">
        <v>7640</v>
      </c>
      <c r="HT237" s="2">
        <v>7720</v>
      </c>
      <c r="HU237" s="2">
        <v>7630</v>
      </c>
      <c r="HV237" s="2">
        <v>7780</v>
      </c>
      <c r="HW237" s="2">
        <v>7880</v>
      </c>
      <c r="HX237" s="2">
        <v>7740</v>
      </c>
      <c r="HY237" s="2">
        <v>7540</v>
      </c>
      <c r="HZ237" s="2">
        <v>7540</v>
      </c>
      <c r="IA237" s="2">
        <v>7820</v>
      </c>
      <c r="IB237" s="2">
        <v>7970</v>
      </c>
      <c r="IC237" s="2">
        <v>7960</v>
      </c>
      <c r="ID237" s="2">
        <v>7950</v>
      </c>
      <c r="IE237" s="2">
        <v>7580</v>
      </c>
      <c r="IF237" s="2">
        <v>7900</v>
      </c>
      <c r="IG237" s="2">
        <v>7820</v>
      </c>
      <c r="IH237" s="2">
        <v>7640</v>
      </c>
      <c r="II237" s="2">
        <v>7780</v>
      </c>
      <c r="IJ237" s="2">
        <v>7810</v>
      </c>
      <c r="IK237" s="2">
        <v>7620</v>
      </c>
      <c r="IL237" s="2">
        <v>7420</v>
      </c>
      <c r="IM237" s="2">
        <v>7660</v>
      </c>
      <c r="IN237" s="2">
        <v>7410</v>
      </c>
      <c r="IO237" s="2">
        <v>7350</v>
      </c>
      <c r="IP237" s="2">
        <v>7270</v>
      </c>
      <c r="IQ237" s="2">
        <v>7010</v>
      </c>
      <c r="IR237" s="2">
        <v>8030</v>
      </c>
      <c r="IS237" s="2">
        <v>7960</v>
      </c>
      <c r="IT237" s="2">
        <v>7830</v>
      </c>
    </row>
    <row r="238" spans="1:254">
      <c r="A238" s="62" t="s">
        <v>451</v>
      </c>
      <c r="B238" s="4" t="inlineStr">
        <is>
          <t>ＴＯＡ</t>
        </is>
      </c>
      <c r="C238" s="4">
        <v>1664</v>
      </c>
      <c r="D238" s="4">
        <v>-5</v>
      </c>
      <c r="E238" s="67">
        <v>1669</v>
      </c>
      <c r="F238" s="67">
        <v>1659</v>
      </c>
      <c r="G238" s="67">
        <v>1608</v>
      </c>
      <c r="H238" s="67">
        <v>1602</v>
      </c>
      <c r="I238" s="67">
        <v>1628</v>
      </c>
      <c r="J238" s="67">
        <v>1633</v>
      </c>
      <c r="K238" s="67">
        <v>1639</v>
      </c>
      <c r="L238" s="67">
        <v>1636</v>
      </c>
      <c r="M238" s="67">
        <v>1639</v>
      </c>
      <c r="N238" s="67">
        <v>1612</v>
      </c>
      <c r="O238" s="67">
        <v>1619</v>
      </c>
      <c r="P238" s="67">
        <v>1620</v>
      </c>
      <c r="Q238" s="67">
        <v>1615</v>
      </c>
      <c r="R238" s="67">
        <v>1569</v>
      </c>
      <c r="S238" s="67">
        <v>1585</v>
      </c>
      <c r="T238" s="67">
        <v>1608</v>
      </c>
      <c r="U238" s="67">
        <v>1600</v>
      </c>
      <c r="V238" s="67">
        <v>1587</v>
      </c>
      <c r="W238" s="67">
        <v>1610</v>
      </c>
      <c r="X238" s="67">
        <v>1615</v>
      </c>
      <c r="Y238" s="67">
        <v>1633</v>
      </c>
      <c r="Z238" s="67">
        <v>1640</v>
      </c>
      <c r="AA238" s="67">
        <v>1625</v>
      </c>
      <c r="AB238" s="67">
        <v>1600</v>
      </c>
      <c r="AC238" s="67">
        <v>1566</v>
      </c>
      <c r="AD238" s="67">
        <v>1552</v>
      </c>
      <c r="AE238" s="67">
        <v>1565</v>
      </c>
      <c r="AF238" s="67">
        <v>1576</v>
      </c>
      <c r="AG238" s="67">
        <v>1583</v>
      </c>
      <c r="AH238" s="67">
        <v>1580</v>
      </c>
      <c r="AI238" s="67">
        <v>1554</v>
      </c>
      <c r="AJ238" s="67">
        <v>1558</v>
      </c>
      <c r="AK238" s="67">
        <v>1557</v>
      </c>
      <c r="AL238" s="67">
        <v>1560</v>
      </c>
      <c r="AM238" s="67">
        <v>1571</v>
      </c>
      <c r="AN238" s="67">
        <v>1567</v>
      </c>
      <c r="AO238" s="67">
        <v>1565</v>
      </c>
      <c r="AP238" s="67">
        <v>1571</v>
      </c>
      <c r="AQ238" s="67">
        <v>1556</v>
      </c>
      <c r="AR238" s="67">
        <v>1548</v>
      </c>
      <c r="AS238" s="67">
        <v>1562</v>
      </c>
      <c r="AT238" s="67">
        <v>1574</v>
      </c>
      <c r="AU238" s="67">
        <v>1549</v>
      </c>
      <c r="AV238" s="67">
        <v>1573</v>
      </c>
      <c r="AW238" s="67">
        <v>1544</v>
      </c>
      <c r="AX238" s="67">
        <v>1540</v>
      </c>
      <c r="AY238" s="67">
        <v>1558</v>
      </c>
      <c r="AZ238" s="67">
        <v>1535</v>
      </c>
      <c r="BA238" s="67">
        <v>1552</v>
      </c>
      <c r="BB238" s="67">
        <v>1544</v>
      </c>
      <c r="BC238" s="67">
        <v>1537</v>
      </c>
      <c r="BD238" s="67">
        <v>1554</v>
      </c>
      <c r="BE238" s="67">
        <v>1560</v>
      </c>
      <c r="BF238" s="67">
        <v>1557</v>
      </c>
      <c r="BG238" s="67">
        <v>1535</v>
      </c>
      <c r="BH238" s="67">
        <v>1525</v>
      </c>
      <c r="BI238" s="67">
        <v>1599</v>
      </c>
      <c r="BJ238" s="67">
        <v>1577</v>
      </c>
      <c r="BK238" s="67">
        <v>1605</v>
      </c>
      <c r="BL238" s="67">
        <v>1581</v>
      </c>
      <c r="BM238" s="67">
        <v>1573</v>
      </c>
      <c r="BN238" s="67">
        <v>1558</v>
      </c>
      <c r="BO238" s="67">
        <v>1570</v>
      </c>
      <c r="BP238" s="67">
        <v>1569</v>
      </c>
      <c r="BQ238" s="67">
        <v>1780</v>
      </c>
      <c r="BR238" s="67">
        <v>1747</v>
      </c>
      <c r="BS238" s="67">
        <v>1730</v>
      </c>
      <c r="BT238" s="67">
        <v>1744</v>
      </c>
      <c r="BU238" s="67">
        <v>1707</v>
      </c>
      <c r="BV238" s="67">
        <v>1713</v>
      </c>
      <c r="BW238" s="67">
        <v>1745</v>
      </c>
      <c r="BX238" s="67">
        <v>1761</v>
      </c>
      <c r="BY238" s="67">
        <v>1786</v>
      </c>
      <c r="BZ238" s="67">
        <v>1769</v>
      </c>
      <c r="CA238" s="516">
        <v>1791</v>
      </c>
      <c r="CB238" s="516">
        <v>1776</v>
      </c>
      <c r="CC238" s="516">
        <v>1780</v>
      </c>
      <c r="CD238" s="516">
        <v>1777</v>
      </c>
      <c r="CE238" s="516">
        <v>1786</v>
      </c>
      <c r="CF238" s="516">
        <v>1807</v>
      </c>
      <c r="CG238" s="516">
        <v>1815</v>
      </c>
      <c r="CH238" s="516">
        <v>1844</v>
      </c>
      <c r="CI238" s="516">
        <v>1816</v>
      </c>
      <c r="CJ238" s="516">
        <v>1791</v>
      </c>
      <c r="CK238" s="516">
        <v>1790</v>
      </c>
      <c r="CL238" s="516">
        <v>1787</v>
      </c>
      <c r="CM238" s="516">
        <v>1799</v>
      </c>
      <c r="CN238" s="516">
        <v>1751</v>
      </c>
      <c r="CO238" s="516">
        <v>1788</v>
      </c>
      <c r="CP238" s="516">
        <v>1898</v>
      </c>
      <c r="CQ238" s="516">
        <v>1879</v>
      </c>
      <c r="CR238" s="516">
        <v>1883</v>
      </c>
      <c r="CS238" s="516">
        <v>1814</v>
      </c>
      <c r="CT238" s="516">
        <v>1773</v>
      </c>
      <c r="CU238" s="516">
        <v>1814</v>
      </c>
      <c r="CV238" s="516">
        <v>1794</v>
      </c>
      <c r="CW238" s="516">
        <v>1733</v>
      </c>
      <c r="CX238" s="516">
        <v>1740</v>
      </c>
      <c r="CY238" s="516">
        <v>1742</v>
      </c>
      <c r="CZ238" s="516">
        <v>1755</v>
      </c>
      <c r="DA238" s="2">
        <v>1805</v>
      </c>
      <c r="DB238" s="2">
        <v>1773</v>
      </c>
      <c r="DC238" s="2">
        <v>1724</v>
      </c>
      <c r="DD238" s="2">
        <v>1783</v>
      </c>
      <c r="DE238" s="2">
        <v>1779</v>
      </c>
      <c r="DF238" s="2">
        <v>1725</v>
      </c>
      <c r="DG238" s="2">
        <v>1790</v>
      </c>
      <c r="DH238" s="2">
        <v>1853</v>
      </c>
      <c r="DI238" s="2">
        <v>1839</v>
      </c>
      <c r="DJ238" s="2">
        <v>1803</v>
      </c>
      <c r="DK238" s="2">
        <v>1811</v>
      </c>
      <c r="DL238" s="2">
        <v>1817</v>
      </c>
      <c r="DM238" s="2">
        <v>1786</v>
      </c>
      <c r="DN238" s="2">
        <v>1805</v>
      </c>
      <c r="DO238" s="2">
        <v>1810</v>
      </c>
      <c r="DP238" s="2">
        <v>1800</v>
      </c>
      <c r="DQ238" s="2">
        <v>1823</v>
      </c>
      <c r="DR238" s="2">
        <v>1810</v>
      </c>
      <c r="DS238" s="2">
        <v>1870</v>
      </c>
      <c r="DT238" s="2">
        <v>1832</v>
      </c>
      <c r="DU238" s="2">
        <v>1817</v>
      </c>
      <c r="DV238" s="2">
        <v>1808</v>
      </c>
      <c r="DW238" s="2">
        <v>1774</v>
      </c>
      <c r="DX238" s="2">
        <v>1751</v>
      </c>
      <c r="DY238" s="2">
        <v>1667</v>
      </c>
      <c r="DZ238" s="2">
        <v>1643</v>
      </c>
      <c r="EA238" s="2">
        <v>1653</v>
      </c>
      <c r="EB238" s="2">
        <v>1641</v>
      </c>
      <c r="EC238" s="2">
        <v>1634</v>
      </c>
      <c r="ED238" s="2">
        <v>1659</v>
      </c>
      <c r="EE238" s="2">
        <v>1663</v>
      </c>
      <c r="EF238" s="2">
        <v>1699</v>
      </c>
      <c r="EG238" s="2">
        <v>1678</v>
      </c>
      <c r="EH238" s="2">
        <v>1672</v>
      </c>
      <c r="EI238" s="2">
        <v>1667</v>
      </c>
      <c r="EJ238" s="2">
        <v>1701</v>
      </c>
      <c r="EK238" s="2">
        <v>1710</v>
      </c>
      <c r="EL238" s="2">
        <v>1701</v>
      </c>
      <c r="EM238" s="2">
        <v>1691</v>
      </c>
      <c r="EN238" s="2">
        <v>1659</v>
      </c>
      <c r="EO238" s="2">
        <v>1610</v>
      </c>
      <c r="EP238" s="2">
        <v>1612</v>
      </c>
      <c r="EQ238" s="2">
        <v>1623</v>
      </c>
      <c r="ER238" s="2">
        <v>1618</v>
      </c>
      <c r="ES238" s="2">
        <v>1617</v>
      </c>
      <c r="ET238" s="2">
        <v>1602</v>
      </c>
      <c r="EU238" s="2">
        <v>1620</v>
      </c>
      <c r="EV238" s="2">
        <v>1600</v>
      </c>
      <c r="EW238" s="2">
        <v>1600</v>
      </c>
      <c r="EX238" s="2">
        <v>1576</v>
      </c>
      <c r="EY238" s="2">
        <v>1624</v>
      </c>
      <c r="EZ238" s="2">
        <v>1607</v>
      </c>
      <c r="FA238" s="2">
        <v>1597</v>
      </c>
      <c r="FB238" s="2">
        <v>1571</v>
      </c>
      <c r="FC238" s="2">
        <v>1590</v>
      </c>
      <c r="FD238" s="2">
        <v>1645</v>
      </c>
      <c r="FE238" s="2">
        <v>1576</v>
      </c>
      <c r="FF238" s="2">
        <v>1572</v>
      </c>
      <c r="FG238" s="2">
        <v>1552</v>
      </c>
      <c r="FH238" s="2">
        <v>1565</v>
      </c>
      <c r="FI238" s="2">
        <v>1557</v>
      </c>
      <c r="FJ238" s="2">
        <v>1667</v>
      </c>
      <c r="FK238" s="2">
        <v>1647</v>
      </c>
      <c r="FL238" s="2">
        <v>1665</v>
      </c>
      <c r="FM238" s="2">
        <v>1664</v>
      </c>
      <c r="FN238" s="2">
        <v>1666</v>
      </c>
      <c r="FO238" s="2">
        <v>1666</v>
      </c>
      <c r="FP238" s="2">
        <v>1699</v>
      </c>
      <c r="FQ238" s="2">
        <v>1697</v>
      </c>
      <c r="FR238" s="2">
        <v>1701</v>
      </c>
      <c r="FS238" s="2">
        <v>1690</v>
      </c>
      <c r="FT238" s="2">
        <v>1690</v>
      </c>
      <c r="FU238" s="2">
        <v>1669</v>
      </c>
      <c r="FV238" s="2">
        <v>1665</v>
      </c>
      <c r="FW238" s="2">
        <v>1693</v>
      </c>
      <c r="FX238" s="2">
        <v>1695</v>
      </c>
      <c r="FY238" s="2">
        <v>1673</v>
      </c>
      <c r="FZ238" s="2">
        <v>1680</v>
      </c>
      <c r="GA238" s="2">
        <v>1734</v>
      </c>
      <c r="GB238" s="2">
        <v>1706</v>
      </c>
      <c r="GC238" s="2">
        <v>1717</v>
      </c>
      <c r="GD238" s="2">
        <v>1705</v>
      </c>
      <c r="GE238" s="2">
        <v>1719</v>
      </c>
      <c r="GF238" s="2">
        <v>1613</v>
      </c>
      <c r="GG238" s="2">
        <v>1313</v>
      </c>
      <c r="GH238" s="2">
        <v>1265</v>
      </c>
      <c r="GI238" s="2">
        <v>1238</v>
      </c>
      <c r="GJ238" s="2">
        <v>1231</v>
      </c>
      <c r="GK238" s="2">
        <v>1300</v>
      </c>
      <c r="GL238" s="2">
        <v>1340</v>
      </c>
      <c r="GM238" s="2">
        <v>1341</v>
      </c>
      <c r="GN238" s="2">
        <v>1361</v>
      </c>
      <c r="GO238" s="2">
        <v>1335</v>
      </c>
      <c r="GP238" s="2">
        <v>1322</v>
      </c>
      <c r="GQ238" s="2">
        <v>1329</v>
      </c>
      <c r="GR238" s="2">
        <v>1289</v>
      </c>
      <c r="GS238" s="2">
        <v>1301</v>
      </c>
      <c r="GT238" s="2">
        <v>1278</v>
      </c>
      <c r="GU238" s="2">
        <v>1241</v>
      </c>
      <c r="GV238" s="2">
        <v>1285</v>
      </c>
      <c r="GW238" s="2">
        <v>1291</v>
      </c>
      <c r="GX238" s="2">
        <v>1289</v>
      </c>
      <c r="GY238" s="2">
        <v>1304</v>
      </c>
      <c r="GZ238" s="2">
        <v>1288</v>
      </c>
      <c r="HA238" s="2">
        <v>1250</v>
      </c>
      <c r="HB238" s="2">
        <v>1228</v>
      </c>
      <c r="HC238" s="2">
        <v>1187</v>
      </c>
      <c r="HD238" s="2">
        <v>1203</v>
      </c>
      <c r="HE238" s="2">
        <v>1199</v>
      </c>
      <c r="HF238" s="2">
        <v>1213</v>
      </c>
      <c r="HG238" s="2">
        <v>1210</v>
      </c>
      <c r="HH238" s="2">
        <v>1199</v>
      </c>
      <c r="HI238" s="2">
        <v>1199</v>
      </c>
      <c r="HJ238" s="2">
        <v>1177</v>
      </c>
      <c r="HK238" s="2">
        <v>1194</v>
      </c>
      <c r="HL238" s="2">
        <v>1194</v>
      </c>
      <c r="HM238" s="2">
        <v>1195</v>
      </c>
      <c r="HN238" s="2">
        <v>1220</v>
      </c>
      <c r="HO238" s="2">
        <v>1198</v>
      </c>
      <c r="HP238" s="2">
        <v>1180</v>
      </c>
      <c r="HQ238" s="2">
        <v>1178</v>
      </c>
      <c r="HR238" s="2">
        <v>1154</v>
      </c>
      <c r="HS238" s="2">
        <v>1159</v>
      </c>
      <c r="HT238" s="2">
        <v>1158</v>
      </c>
      <c r="HU238" s="2">
        <v>1154</v>
      </c>
      <c r="HV238" s="2">
        <v>1143</v>
      </c>
      <c r="HW238" s="2">
        <v>1153</v>
      </c>
      <c r="HX238" s="2">
        <v>1158</v>
      </c>
      <c r="HY238" s="2">
        <v>1148</v>
      </c>
      <c r="HZ238" s="2">
        <v>1145</v>
      </c>
      <c r="IA238" s="2">
        <v>1145</v>
      </c>
      <c r="IB238" s="2">
        <v>1130</v>
      </c>
      <c r="IC238" s="2">
        <v>1130</v>
      </c>
      <c r="ID238" s="2">
        <v>1141</v>
      </c>
      <c r="IE238" s="2">
        <v>1140</v>
      </c>
      <c r="IF238" s="2">
        <v>1140</v>
      </c>
      <c r="IG238" s="2">
        <v>1119</v>
      </c>
      <c r="IH238" s="2">
        <v>1112</v>
      </c>
      <c r="II238" s="2">
        <v>1115</v>
      </c>
      <c r="IJ238" s="2">
        <v>1119</v>
      </c>
      <c r="IK238" s="2">
        <v>1118</v>
      </c>
      <c r="IL238" s="2">
        <v>1122</v>
      </c>
      <c r="IM238" s="2">
        <v>1121</v>
      </c>
      <c r="IN238" s="2">
        <v>1111</v>
      </c>
      <c r="IO238" s="2">
        <v>1104</v>
      </c>
      <c r="IP238" s="2">
        <v>1046</v>
      </c>
      <c r="IQ238" s="2">
        <v>1065</v>
      </c>
      <c r="IR238" s="2">
        <v>1049</v>
      </c>
      <c r="IS238" s="2">
        <v>1035</v>
      </c>
      <c r="IT238" s="2">
        <v>1028</v>
      </c>
    </row>
    <row r="239" spans="1:254">
      <c r="A239" s="62" t="s">
        <v>452</v>
      </c>
      <c r="B239" s="4" t="inlineStr">
        <is>
          <t>ユーザーローカル</t>
        </is>
      </c>
      <c r="C239" s="4">
        <v>1561</v>
      </c>
      <c r="D239" s="4">
        <v>-275</v>
      </c>
      <c r="E239" s="67">
        <v>1836</v>
      </c>
      <c r="F239" s="67">
        <v>1842</v>
      </c>
      <c r="G239" s="67">
        <v>1809</v>
      </c>
      <c r="H239" s="67">
        <v>1795</v>
      </c>
      <c r="I239" s="67">
        <v>1816</v>
      </c>
      <c r="J239" s="67">
        <v>1801</v>
      </c>
      <c r="K239" s="67">
        <v>1795</v>
      </c>
      <c r="L239" s="67">
        <v>1791</v>
      </c>
      <c r="M239" s="67">
        <v>1805</v>
      </c>
      <c r="N239" s="67">
        <v>1712</v>
      </c>
      <c r="O239" s="67">
        <v>1721</v>
      </c>
      <c r="P239" s="67">
        <v>1774</v>
      </c>
      <c r="Q239" s="67">
        <v>1781</v>
      </c>
      <c r="R239" s="67">
        <v>1797</v>
      </c>
      <c r="S239" s="67">
        <v>1829</v>
      </c>
      <c r="T239" s="67">
        <v>1835</v>
      </c>
      <c r="U239" s="67">
        <v>1805</v>
      </c>
      <c r="V239" s="67">
        <v>1794</v>
      </c>
      <c r="W239" s="67">
        <v>1784</v>
      </c>
      <c r="X239" s="67">
        <v>1768</v>
      </c>
      <c r="Y239" s="67">
        <v>1771</v>
      </c>
      <c r="Z239" s="67">
        <v>1778</v>
      </c>
      <c r="AA239" s="67">
        <v>1780</v>
      </c>
      <c r="AB239" s="67">
        <v>1793</v>
      </c>
      <c r="AC239" s="67">
        <v>1725</v>
      </c>
      <c r="AD239" s="67">
        <v>1707</v>
      </c>
      <c r="AE239" s="67">
        <v>1644</v>
      </c>
      <c r="AF239" s="67">
        <v>1604</v>
      </c>
      <c r="AG239" s="67">
        <v>1588</v>
      </c>
      <c r="AH239" s="67">
        <v>1655</v>
      </c>
      <c r="AI239" s="67">
        <v>1680</v>
      </c>
      <c r="AJ239" s="67">
        <v>1685</v>
      </c>
      <c r="AK239" s="67">
        <v>1750</v>
      </c>
      <c r="AL239" s="67">
        <v>1735</v>
      </c>
      <c r="AM239" s="67">
        <v>1813</v>
      </c>
      <c r="AN239" s="67">
        <v>1810</v>
      </c>
      <c r="AO239" s="67">
        <v>1773</v>
      </c>
      <c r="AP239" s="67">
        <v>1775</v>
      </c>
      <c r="AQ239" s="67">
        <v>1753</v>
      </c>
      <c r="AR239" s="67">
        <v>1800</v>
      </c>
      <c r="AS239" s="67">
        <v>1791</v>
      </c>
      <c r="AT239" s="67">
        <v>1811</v>
      </c>
      <c r="AU239" s="67">
        <v>1825</v>
      </c>
      <c r="AV239" s="67">
        <v>1910</v>
      </c>
      <c r="AW239" s="67">
        <v>1807</v>
      </c>
      <c r="AX239" s="67">
        <v>1815</v>
      </c>
      <c r="AY239" s="67">
        <v>1820</v>
      </c>
      <c r="AZ239" s="67">
        <v>1812</v>
      </c>
      <c r="BA239" s="67">
        <v>1720</v>
      </c>
      <c r="BB239" s="67">
        <v>1670</v>
      </c>
      <c r="BC239" s="67">
        <v>1706</v>
      </c>
      <c r="BD239" s="67">
        <v>1697</v>
      </c>
      <c r="BE239" s="67">
        <v>1741</v>
      </c>
      <c r="BF239" s="67">
        <v>1791</v>
      </c>
      <c r="BG239" s="67">
        <v>1758</v>
      </c>
      <c r="BH239" s="67">
        <v>1736</v>
      </c>
      <c r="BI239" s="67">
        <v>1729</v>
      </c>
      <c r="BJ239" s="67">
        <v>1706</v>
      </c>
      <c r="BK239" s="67">
        <v>1702</v>
      </c>
      <c r="BL239" s="67">
        <v>1700</v>
      </c>
      <c r="BM239" s="67">
        <v>1745</v>
      </c>
      <c r="BN239" s="67">
        <v>1724</v>
      </c>
      <c r="BO239" s="67">
        <v>1812</v>
      </c>
      <c r="BP239" s="67">
        <v>1793</v>
      </c>
      <c r="BQ239" s="67">
        <v>1600</v>
      </c>
      <c r="BR239" s="67">
        <v>1540</v>
      </c>
      <c r="BS239" s="67">
        <v>1544</v>
      </c>
      <c r="BT239" s="67">
        <v>1559</v>
      </c>
      <c r="BU239" s="67">
        <v>1554</v>
      </c>
      <c r="BV239" s="67">
        <v>1567</v>
      </c>
      <c r="BW239" s="67">
        <v>1577</v>
      </c>
      <c r="BX239" s="67">
        <v>1608</v>
      </c>
      <c r="BY239" s="67">
        <v>1580</v>
      </c>
      <c r="BZ239" s="67">
        <v>1565</v>
      </c>
      <c r="CA239" s="516">
        <v>1575</v>
      </c>
      <c r="CB239" s="516">
        <v>1576</v>
      </c>
      <c r="CC239" s="516">
        <v>1508</v>
      </c>
      <c r="CD239" s="516">
        <v>1468</v>
      </c>
      <c r="CE239" s="516">
        <v>1448</v>
      </c>
      <c r="CF239" s="516">
        <v>1458</v>
      </c>
      <c r="CG239" s="516">
        <v>1495</v>
      </c>
      <c r="CH239" s="516">
        <v>1535</v>
      </c>
      <c r="CI239" s="516">
        <v>1472</v>
      </c>
      <c r="CJ239" s="516">
        <v>1459</v>
      </c>
      <c r="CK239" s="516">
        <v>1456</v>
      </c>
      <c r="CL239" s="516">
        <v>1440</v>
      </c>
      <c r="CM239" s="516">
        <v>1474</v>
      </c>
      <c r="CN239" s="516">
        <v>1408</v>
      </c>
      <c r="CO239" s="516">
        <v>1384</v>
      </c>
      <c r="CP239" s="516">
        <v>1439</v>
      </c>
      <c r="CQ239" s="516">
        <v>1431</v>
      </c>
      <c r="CR239" s="516">
        <v>1478</v>
      </c>
      <c r="CS239" s="516">
        <v>1461</v>
      </c>
      <c r="CT239" s="516">
        <v>1426</v>
      </c>
      <c r="CU239" s="516">
        <v>1473</v>
      </c>
      <c r="CV239" s="516">
        <v>1543</v>
      </c>
      <c r="CW239" s="516">
        <v>1511</v>
      </c>
      <c r="CX239" s="516">
        <v>1526</v>
      </c>
      <c r="CY239" s="516">
        <v>1524</v>
      </c>
      <c r="CZ239" s="516">
        <v>1562</v>
      </c>
      <c r="DA239" s="2">
        <v>1599</v>
      </c>
      <c r="DB239" s="2">
        <v>1587</v>
      </c>
      <c r="DC239" s="2">
        <v>1533</v>
      </c>
      <c r="DD239" s="2">
        <v>1554</v>
      </c>
      <c r="DE239" s="2">
        <v>1518</v>
      </c>
      <c r="DF239" s="2">
        <v>1474</v>
      </c>
      <c r="DG239" s="2">
        <v>1502</v>
      </c>
      <c r="DH239" s="2">
        <v>1565</v>
      </c>
      <c r="DI239" s="2">
        <v>1649</v>
      </c>
      <c r="DJ239" s="2">
        <v>1603</v>
      </c>
      <c r="DK239" s="2">
        <v>1548</v>
      </c>
      <c r="DL239" s="2">
        <v>1521</v>
      </c>
      <c r="DM239" s="2">
        <v>1591</v>
      </c>
      <c r="DN239" s="2">
        <v>1553</v>
      </c>
      <c r="DO239" s="2">
        <v>1573</v>
      </c>
      <c r="DP239" s="2">
        <v>1600</v>
      </c>
      <c r="DQ239" s="2">
        <v>1653</v>
      </c>
      <c r="DR239" s="2">
        <v>1633</v>
      </c>
      <c r="DS239" s="2">
        <v>1740</v>
      </c>
      <c r="DT239" s="2">
        <v>1753</v>
      </c>
      <c r="DU239" s="2">
        <v>1738</v>
      </c>
      <c r="DV239" s="2">
        <v>1719</v>
      </c>
      <c r="DW239" s="2">
        <v>1817</v>
      </c>
      <c r="DX239" s="2">
        <v>1800</v>
      </c>
      <c r="DY239" s="2">
        <v>1855</v>
      </c>
      <c r="DZ239" s="2">
        <v>1819</v>
      </c>
      <c r="EA239" s="2">
        <v>1852</v>
      </c>
      <c r="EB239" s="2">
        <v>1897</v>
      </c>
      <c r="EC239" s="2">
        <v>1910</v>
      </c>
      <c r="ED239" s="2">
        <v>1956</v>
      </c>
      <c r="EE239" s="2">
        <v>1948</v>
      </c>
      <c r="EF239" s="2">
        <v>1984</v>
      </c>
      <c r="EG239" s="2">
        <v>1977</v>
      </c>
      <c r="EH239" s="2">
        <v>2002</v>
      </c>
      <c r="EI239" s="2">
        <v>2025</v>
      </c>
      <c r="EJ239" s="2">
        <v>2024</v>
      </c>
      <c r="EK239" s="2">
        <v>2037</v>
      </c>
      <c r="EL239" s="2">
        <v>2048</v>
      </c>
      <c r="EM239" s="2">
        <v>2003</v>
      </c>
      <c r="EN239" s="2">
        <v>1984</v>
      </c>
      <c r="EO239" s="2">
        <v>1996</v>
      </c>
      <c r="EP239" s="2">
        <v>2009</v>
      </c>
      <c r="EQ239" s="2">
        <v>1971</v>
      </c>
      <c r="ER239" s="2">
        <v>1968</v>
      </c>
      <c r="ES239" s="2">
        <v>1936</v>
      </c>
      <c r="ET239" s="2">
        <v>1944</v>
      </c>
      <c r="EU239" s="2">
        <v>1957</v>
      </c>
      <c r="EV239" s="2">
        <v>1922</v>
      </c>
      <c r="EW239" s="2">
        <v>1925</v>
      </c>
      <c r="EX239" s="2">
        <v>1910</v>
      </c>
      <c r="EY239" s="2">
        <v>1908</v>
      </c>
      <c r="EZ239" s="2">
        <v>1921</v>
      </c>
      <c r="FA239" s="2">
        <v>1924</v>
      </c>
      <c r="FB239" s="2">
        <v>1906</v>
      </c>
      <c r="FC239" s="2">
        <v>1910</v>
      </c>
      <c r="FD239" s="2">
        <v>1909</v>
      </c>
      <c r="FE239" s="2">
        <v>1927</v>
      </c>
      <c r="FF239" s="2">
        <v>1880</v>
      </c>
      <c r="FG239" s="2">
        <v>1868</v>
      </c>
      <c r="FH239" s="2">
        <v>1920</v>
      </c>
      <c r="FI239" s="2">
        <v>1939</v>
      </c>
      <c r="FJ239" s="2">
        <v>1972</v>
      </c>
      <c r="FK239" s="2">
        <v>1925</v>
      </c>
      <c r="FL239" s="2">
        <v>1929</v>
      </c>
      <c r="FM239" s="2">
        <v>1925</v>
      </c>
      <c r="FN239" s="2">
        <v>1905</v>
      </c>
      <c r="FO239" s="2">
        <v>1911</v>
      </c>
      <c r="FP239" s="2">
        <v>1938</v>
      </c>
      <c r="FQ239" s="2">
        <v>1950</v>
      </c>
      <c r="FR239" s="2">
        <v>1990</v>
      </c>
      <c r="FS239" s="2">
        <v>1926</v>
      </c>
      <c r="FT239" s="2">
        <v>1963</v>
      </c>
      <c r="FU239" s="2">
        <v>1954</v>
      </c>
      <c r="FV239" s="2">
        <v>1933</v>
      </c>
      <c r="FW239" s="2">
        <v>1944</v>
      </c>
      <c r="FX239" s="2">
        <v>1942</v>
      </c>
      <c r="FY239" s="2">
        <v>1928</v>
      </c>
      <c r="FZ239" s="2">
        <v>1987</v>
      </c>
      <c r="GA239" s="2">
        <v>1964</v>
      </c>
      <c r="GB239" s="2">
        <v>1937</v>
      </c>
      <c r="GC239" s="2">
        <v>1934</v>
      </c>
      <c r="GD239" s="2">
        <v>1903</v>
      </c>
      <c r="GE239" s="2">
        <v>1931</v>
      </c>
      <c r="GF239" s="2">
        <v>1899</v>
      </c>
      <c r="GG239" s="2">
        <v>1939</v>
      </c>
      <c r="GH239" s="2">
        <v>1962</v>
      </c>
      <c r="GI239" s="2">
        <v>1920</v>
      </c>
      <c r="GJ239" s="2">
        <v>1895</v>
      </c>
      <c r="GK239" s="2">
        <v>1960</v>
      </c>
      <c r="GL239" s="2">
        <v>1992</v>
      </c>
      <c r="GM239" s="2">
        <v>1966</v>
      </c>
      <c r="GN239" s="2">
        <v>1938</v>
      </c>
      <c r="GO239" s="2">
        <v>1963</v>
      </c>
      <c r="GP239" s="2">
        <v>1970</v>
      </c>
      <c r="GQ239" s="2">
        <v>1957</v>
      </c>
      <c r="GR239" s="2">
        <v>1876</v>
      </c>
      <c r="GS239" s="2">
        <v>1926</v>
      </c>
      <c r="GT239" s="2">
        <v>1928</v>
      </c>
      <c r="GU239" s="2">
        <v>1880</v>
      </c>
      <c r="GV239" s="2">
        <v>1957</v>
      </c>
      <c r="GW239" s="2">
        <v>2008</v>
      </c>
      <c r="GX239" s="2">
        <v>2030</v>
      </c>
      <c r="GY239" s="2">
        <v>2025</v>
      </c>
      <c r="GZ239" s="2">
        <v>2017</v>
      </c>
      <c r="HA239" s="2">
        <v>1919</v>
      </c>
      <c r="HB239" s="2">
        <v>1919</v>
      </c>
      <c r="HC239" s="2">
        <v>1960</v>
      </c>
      <c r="HD239" s="2">
        <v>2005</v>
      </c>
      <c r="HE239" s="2">
        <v>2004</v>
      </c>
      <c r="HF239" s="2">
        <v>2020</v>
      </c>
      <c r="HG239" s="2">
        <v>2036</v>
      </c>
      <c r="HH239" s="2">
        <v>2043</v>
      </c>
      <c r="HI239" s="2">
        <v>2052</v>
      </c>
      <c r="HJ239" s="2">
        <v>2054</v>
      </c>
      <c r="HK239" s="2">
        <v>2108</v>
      </c>
      <c r="HL239" s="2">
        <v>2085</v>
      </c>
      <c r="HM239" s="2">
        <v>2065</v>
      </c>
      <c r="HN239" s="2">
        <v>2037</v>
      </c>
      <c r="HO239" s="2">
        <v>2112</v>
      </c>
      <c r="HP239" s="2">
        <v>2100</v>
      </c>
      <c r="HQ239" s="2">
        <v>2125</v>
      </c>
      <c r="HR239" s="2">
        <v>2072</v>
      </c>
      <c r="HS239" s="2">
        <v>2017</v>
      </c>
      <c r="HT239" s="2">
        <v>2021</v>
      </c>
      <c r="HU239" s="2">
        <v>2054</v>
      </c>
      <c r="HV239" s="2">
        <v>2050</v>
      </c>
      <c r="HW239" s="2">
        <v>2076</v>
      </c>
      <c r="HX239" s="2">
        <v>2100</v>
      </c>
      <c r="HY239" s="2">
        <v>2112</v>
      </c>
      <c r="HZ239" s="2">
        <v>2102</v>
      </c>
      <c r="IA239" s="2">
        <v>2140</v>
      </c>
      <c r="IB239" s="2">
        <v>2160</v>
      </c>
      <c r="IC239" s="2">
        <v>2036</v>
      </c>
      <c r="ID239" s="2">
        <v>2056</v>
      </c>
      <c r="IE239" s="2">
        <v>2045</v>
      </c>
      <c r="IF239" s="2">
        <v>2125</v>
      </c>
      <c r="IG239" s="2">
        <v>2132</v>
      </c>
      <c r="IH239" s="2">
        <v>2087</v>
      </c>
      <c r="II239" s="2">
        <v>2085</v>
      </c>
      <c r="IJ239" s="2">
        <v>2113</v>
      </c>
      <c r="IK239" s="2">
        <v>2090</v>
      </c>
      <c r="IL239" s="2">
        <v>2068</v>
      </c>
      <c r="IM239" s="2">
        <v>2011</v>
      </c>
      <c r="IN239" s="2">
        <v>1971</v>
      </c>
      <c r="IO239" s="2">
        <v>1994</v>
      </c>
      <c r="IP239" s="2">
        <v>1963</v>
      </c>
      <c r="IQ239" s="2">
        <v>1956</v>
      </c>
      <c r="IR239" s="2">
        <v>1912</v>
      </c>
      <c r="IS239" s="2">
        <v>1872</v>
      </c>
      <c r="IT239" s="2">
        <v>1854</v>
      </c>
    </row>
    <row r="240" spans="1:254">
      <c r="A240" s="62" t="s">
        <v>453</v>
      </c>
      <c r="B240" s="4" t="inlineStr">
        <is>
          <t>ダイトロン</t>
        </is>
      </c>
      <c r="C240" s="4">
        <v>4135</v>
      </c>
      <c r="D240" s="4">
        <v>-80</v>
      </c>
      <c r="E240" s="67">
        <v>4215</v>
      </c>
      <c r="F240" s="67">
        <v>4325</v>
      </c>
      <c r="G240" s="67">
        <v>4150</v>
      </c>
      <c r="H240" s="67">
        <v>3580</v>
      </c>
      <c r="I240" s="67">
        <v>3320</v>
      </c>
      <c r="J240" s="67">
        <v>3150</v>
      </c>
      <c r="K240" s="67">
        <v>3080</v>
      </c>
      <c r="L240" s="67">
        <v>3285</v>
      </c>
      <c r="M240" s="67">
        <v>3460</v>
      </c>
      <c r="N240" s="67">
        <v>3540</v>
      </c>
      <c r="O240" s="67">
        <v>3540</v>
      </c>
      <c r="P240" s="67">
        <v>3520</v>
      </c>
      <c r="Q240" s="67">
        <v>3385</v>
      </c>
      <c r="R240" s="67">
        <v>3300</v>
      </c>
      <c r="S240" s="67">
        <v>3455</v>
      </c>
      <c r="T240" s="67">
        <v>3495</v>
      </c>
      <c r="U240" s="67">
        <v>3335</v>
      </c>
      <c r="V240" s="67">
        <v>3385</v>
      </c>
      <c r="W240" s="67">
        <v>3560</v>
      </c>
      <c r="X240" s="67">
        <v>3475</v>
      </c>
      <c r="Y240" s="67">
        <v>3410</v>
      </c>
      <c r="Z240" s="67">
        <v>3525</v>
      </c>
      <c r="AA240" s="67">
        <v>3640</v>
      </c>
      <c r="AB240" s="67">
        <v>3670</v>
      </c>
      <c r="AC240" s="67">
        <v>3640</v>
      </c>
      <c r="AD240" s="67">
        <v>3785</v>
      </c>
      <c r="AE240" s="67">
        <v>3675</v>
      </c>
      <c r="AF240" s="67">
        <v>3650</v>
      </c>
      <c r="AG240" s="67">
        <v>3735</v>
      </c>
      <c r="AH240" s="67">
        <v>3815</v>
      </c>
      <c r="AI240" s="67">
        <v>3695</v>
      </c>
      <c r="AJ240" s="67">
        <v>3770</v>
      </c>
      <c r="AK240" s="67">
        <v>3935</v>
      </c>
      <c r="AL240" s="67">
        <v>3900</v>
      </c>
      <c r="AM240" s="67">
        <v>3830</v>
      </c>
      <c r="AN240" s="67">
        <v>3635</v>
      </c>
      <c r="AO240" s="67">
        <v>3565</v>
      </c>
      <c r="AP240" s="67">
        <v>3595</v>
      </c>
      <c r="AQ240" s="67">
        <v>3465</v>
      </c>
      <c r="AR240" s="67">
        <v>3430</v>
      </c>
      <c r="AS240" s="67">
        <v>3435</v>
      </c>
      <c r="AT240" s="67">
        <v>3595</v>
      </c>
      <c r="AU240" s="67">
        <v>3565</v>
      </c>
      <c r="AV240" s="67">
        <v>3775</v>
      </c>
      <c r="AW240" s="67">
        <v>3725</v>
      </c>
      <c r="AX240" s="67">
        <v>3695</v>
      </c>
      <c r="AY240" s="67">
        <v>3575</v>
      </c>
      <c r="AZ240" s="67">
        <v>3565</v>
      </c>
      <c r="BA240" s="67">
        <v>3570</v>
      </c>
      <c r="BB240" s="67">
        <v>3540</v>
      </c>
      <c r="BC240" s="67">
        <v>3530</v>
      </c>
      <c r="BD240" s="67">
        <v>3665</v>
      </c>
      <c r="BE240" s="67">
        <v>3655</v>
      </c>
      <c r="BF240" s="67">
        <v>3615</v>
      </c>
      <c r="BG240" s="67">
        <v>3535</v>
      </c>
      <c r="BH240" s="67">
        <v>3490</v>
      </c>
      <c r="BI240" s="67">
        <v>3575</v>
      </c>
      <c r="BJ240" s="67">
        <v>3855</v>
      </c>
      <c r="BK240" s="67">
        <v>3825</v>
      </c>
      <c r="BL240" s="67">
        <v>3930</v>
      </c>
      <c r="BM240" s="67">
        <v>3870</v>
      </c>
      <c r="BN240" s="67">
        <v>3940</v>
      </c>
      <c r="BO240" s="67">
        <v>3950</v>
      </c>
      <c r="BP240" s="67">
        <v>3840</v>
      </c>
      <c r="BQ240" s="67">
        <v>3380</v>
      </c>
      <c r="BR240" s="67">
        <v>3140</v>
      </c>
      <c r="BS240" s="67">
        <v>2909</v>
      </c>
      <c r="BT240" s="67">
        <v>2894</v>
      </c>
      <c r="BU240" s="67">
        <v>2889</v>
      </c>
      <c r="BV240" s="67">
        <v>2891</v>
      </c>
      <c r="BW240" s="67">
        <v>2862</v>
      </c>
      <c r="BX240" s="67">
        <v>2827</v>
      </c>
      <c r="BY240" s="67">
        <v>2883</v>
      </c>
      <c r="BZ240" s="67">
        <v>2883</v>
      </c>
      <c r="CA240" s="516">
        <v>2873</v>
      </c>
      <c r="CB240" s="516">
        <v>2961</v>
      </c>
      <c r="CC240" s="516">
        <v>2870</v>
      </c>
      <c r="CD240" s="516">
        <v>2930</v>
      </c>
      <c r="CE240" s="516">
        <v>2839</v>
      </c>
      <c r="CF240" s="516">
        <v>2823</v>
      </c>
      <c r="CG240" s="516">
        <v>2778</v>
      </c>
      <c r="CH240" s="516">
        <v>2843</v>
      </c>
      <c r="CI240" s="516">
        <v>2712</v>
      </c>
      <c r="CJ240" s="516">
        <v>2709</v>
      </c>
      <c r="CK240" s="516">
        <v>2721</v>
      </c>
      <c r="CL240" s="516">
        <v>2714</v>
      </c>
      <c r="CM240" s="516">
        <v>2778</v>
      </c>
      <c r="CN240" s="516">
        <v>2651</v>
      </c>
      <c r="CO240" s="516">
        <v>2766</v>
      </c>
      <c r="CP240" s="516">
        <v>2866</v>
      </c>
      <c r="CQ240" s="516">
        <v>2866</v>
      </c>
      <c r="CR240" s="516">
        <v>2845</v>
      </c>
      <c r="CS240" s="516">
        <v>2783</v>
      </c>
      <c r="CT240" s="516">
        <v>2703</v>
      </c>
      <c r="CU240" s="516">
        <v>2828</v>
      </c>
      <c r="CV240" s="516">
        <v>2948</v>
      </c>
      <c r="CW240" s="516">
        <v>2860</v>
      </c>
      <c r="CX240" s="516">
        <v>2880</v>
      </c>
      <c r="CY240" s="516">
        <v>2854</v>
      </c>
      <c r="CZ240" s="516">
        <v>2879</v>
      </c>
      <c r="DA240" s="2">
        <v>2952</v>
      </c>
      <c r="DB240" s="2">
        <v>2866</v>
      </c>
      <c r="DC240" s="2">
        <v>2761</v>
      </c>
      <c r="DD240" s="2">
        <v>2904</v>
      </c>
      <c r="DE240" s="2">
        <v>2908</v>
      </c>
      <c r="DF240" s="2">
        <v>2796</v>
      </c>
      <c r="DG240" s="2">
        <v>2892</v>
      </c>
      <c r="DH240" s="2">
        <v>2999</v>
      </c>
      <c r="DI240" s="2">
        <v>3015</v>
      </c>
      <c r="DJ240" s="2">
        <v>3000</v>
      </c>
      <c r="DK240" s="2">
        <v>3000</v>
      </c>
      <c r="DL240" s="2">
        <v>2922</v>
      </c>
      <c r="DM240" s="2">
        <v>2880</v>
      </c>
      <c r="DN240" s="2">
        <v>2880</v>
      </c>
      <c r="DO240" s="2">
        <v>2842</v>
      </c>
      <c r="DP240" s="2">
        <v>2813</v>
      </c>
      <c r="DQ240" s="2">
        <v>2794</v>
      </c>
      <c r="DR240" s="2">
        <v>2742</v>
      </c>
      <c r="DS240" s="2">
        <v>2773</v>
      </c>
      <c r="DT240" s="2">
        <v>2701</v>
      </c>
      <c r="DU240" s="2">
        <v>2661</v>
      </c>
      <c r="DV240" s="2">
        <v>2585</v>
      </c>
      <c r="DW240" s="2">
        <v>2613</v>
      </c>
      <c r="DX240" s="2">
        <v>2584</v>
      </c>
      <c r="DY240" s="2">
        <v>2547</v>
      </c>
      <c r="DZ240" s="2">
        <v>2466</v>
      </c>
      <c r="EA240" s="2">
        <v>2535</v>
      </c>
      <c r="EB240" s="2">
        <v>2509</v>
      </c>
      <c r="EC240" s="2">
        <v>2540</v>
      </c>
      <c r="ED240" s="2">
        <v>2547</v>
      </c>
      <c r="EE240" s="2">
        <v>2487</v>
      </c>
      <c r="EF240" s="2">
        <v>2609</v>
      </c>
      <c r="EG240" s="2">
        <v>2602</v>
      </c>
      <c r="EH240" s="2">
        <v>2542</v>
      </c>
      <c r="EI240" s="2">
        <v>2527</v>
      </c>
      <c r="EJ240" s="2">
        <v>2576</v>
      </c>
      <c r="EK240" s="2">
        <v>2610</v>
      </c>
      <c r="EL240" s="2">
        <v>2539</v>
      </c>
      <c r="EM240" s="2">
        <v>2522</v>
      </c>
      <c r="EN240" s="2">
        <v>2530</v>
      </c>
      <c r="EO240" s="2">
        <v>2513</v>
      </c>
      <c r="EP240" s="2">
        <v>2522</v>
      </c>
      <c r="EQ240" s="2">
        <v>2546</v>
      </c>
      <c r="ER240" s="2">
        <v>2535</v>
      </c>
      <c r="ES240" s="2">
        <v>2482</v>
      </c>
      <c r="ET240" s="2">
        <v>2427</v>
      </c>
      <c r="EU240" s="2">
        <v>2500</v>
      </c>
      <c r="EV240" s="2">
        <v>2445</v>
      </c>
      <c r="EW240" s="2">
        <v>2450</v>
      </c>
      <c r="EX240" s="2">
        <v>2425</v>
      </c>
      <c r="EY240" s="2">
        <v>2437.5</v>
      </c>
      <c r="EZ240" s="2">
        <v>2430</v>
      </c>
      <c r="FA240" s="2">
        <v>2402.5</v>
      </c>
      <c r="FB240" s="2">
        <v>2382.5</v>
      </c>
      <c r="FC240" s="2">
        <v>2400</v>
      </c>
      <c r="FD240" s="2">
        <v>2395</v>
      </c>
      <c r="FE240" s="2">
        <v>2475</v>
      </c>
      <c r="FF240" s="2">
        <v>2475</v>
      </c>
      <c r="FG240" s="2">
        <v>2435</v>
      </c>
      <c r="FH240" s="2">
        <v>2435</v>
      </c>
      <c r="FI240" s="2">
        <v>2412.5</v>
      </c>
      <c r="FJ240" s="2">
        <v>2410</v>
      </c>
      <c r="FK240" s="2">
        <v>2355</v>
      </c>
      <c r="FL240" s="2">
        <v>2330</v>
      </c>
      <c r="FM240" s="2">
        <v>2310</v>
      </c>
      <c r="FN240" s="2">
        <v>2287.5</v>
      </c>
      <c r="FO240" s="2">
        <v>2322.5</v>
      </c>
      <c r="FP240" s="2">
        <v>2382.5</v>
      </c>
      <c r="FQ240" s="2">
        <v>2340</v>
      </c>
      <c r="FR240" s="2">
        <v>2317.5</v>
      </c>
      <c r="FS240" s="2">
        <v>2317.5</v>
      </c>
      <c r="FT240" s="2">
        <v>2285</v>
      </c>
      <c r="FU240" s="2">
        <v>2325</v>
      </c>
      <c r="FV240" s="2">
        <v>2275</v>
      </c>
      <c r="FW240" s="2">
        <v>2272.5</v>
      </c>
      <c r="FX240" s="2">
        <v>2322.5</v>
      </c>
      <c r="FY240" s="2">
        <v>2270</v>
      </c>
      <c r="FZ240" s="2">
        <v>2330</v>
      </c>
      <c r="GA240" s="2">
        <v>2315</v>
      </c>
      <c r="GB240" s="2">
        <v>2297.5</v>
      </c>
      <c r="GC240" s="2">
        <v>2295</v>
      </c>
      <c r="GD240" s="2">
        <v>2247.5</v>
      </c>
      <c r="GE240" s="2">
        <v>2247.5</v>
      </c>
      <c r="GF240" s="2">
        <v>2260</v>
      </c>
      <c r="GG240" s="2">
        <v>2432.5</v>
      </c>
      <c r="GH240" s="2">
        <v>2317.5</v>
      </c>
      <c r="GI240" s="2">
        <v>2282.5</v>
      </c>
      <c r="GJ240" s="2">
        <v>2260</v>
      </c>
      <c r="GK240" s="2">
        <v>2275</v>
      </c>
      <c r="GL240" s="2">
        <v>2312.5</v>
      </c>
      <c r="GM240" s="2">
        <v>2272.5</v>
      </c>
      <c r="GN240" s="2">
        <v>2230</v>
      </c>
      <c r="GO240" s="2">
        <v>2222.5</v>
      </c>
      <c r="GP240" s="2">
        <v>2220</v>
      </c>
      <c r="GQ240" s="2">
        <v>2215</v>
      </c>
      <c r="GR240" s="2">
        <v>2175</v>
      </c>
      <c r="GS240" s="2">
        <v>2162.5</v>
      </c>
      <c r="GT240" s="2">
        <v>2167.5</v>
      </c>
      <c r="GU240" s="2">
        <v>2110</v>
      </c>
      <c r="GV240" s="2">
        <v>2132.5</v>
      </c>
      <c r="GW240" s="2">
        <v>2197.5</v>
      </c>
      <c r="GX240" s="2">
        <v>2205</v>
      </c>
      <c r="GY240" s="2">
        <v>2247.5</v>
      </c>
      <c r="GZ240" s="2">
        <v>2220</v>
      </c>
      <c r="HA240" s="2">
        <v>2170</v>
      </c>
      <c r="HB240" s="2">
        <v>2125</v>
      </c>
      <c r="HC240" s="2">
        <v>2107.5</v>
      </c>
      <c r="HD240" s="2">
        <v>2195</v>
      </c>
      <c r="HE240" s="2">
        <v>2207.5</v>
      </c>
      <c r="HF240" s="2">
        <v>2237.5</v>
      </c>
      <c r="HG240" s="2">
        <v>2215</v>
      </c>
      <c r="HH240" s="2">
        <v>2242.5</v>
      </c>
      <c r="HI240" s="2">
        <v>2225</v>
      </c>
      <c r="HJ240" s="2">
        <v>2235</v>
      </c>
      <c r="HK240" s="2">
        <v>2237.5</v>
      </c>
      <c r="HL240" s="2">
        <v>2215</v>
      </c>
      <c r="HM240" s="2">
        <v>2250</v>
      </c>
      <c r="HN240" s="2">
        <v>2182.5</v>
      </c>
      <c r="HO240" s="2">
        <v>2162.5</v>
      </c>
      <c r="HP240" s="2">
        <v>2162.5</v>
      </c>
      <c r="HQ240" s="2">
        <v>2107.5</v>
      </c>
      <c r="HR240" s="2">
        <v>2110</v>
      </c>
      <c r="HS240" s="2">
        <v>2067.5</v>
      </c>
      <c r="HT240" s="2">
        <v>2032.5</v>
      </c>
      <c r="HU240" s="2">
        <v>2027.5</v>
      </c>
      <c r="HV240" s="2">
        <v>2027.5</v>
      </c>
      <c r="HW240" s="2">
        <v>2027.5</v>
      </c>
      <c r="HX240" s="2">
        <v>2065</v>
      </c>
      <c r="HY240" s="2">
        <v>2067.5</v>
      </c>
      <c r="HZ240" s="2">
        <v>2045</v>
      </c>
      <c r="IA240" s="2">
        <v>2020</v>
      </c>
      <c r="IB240" s="2">
        <v>2035</v>
      </c>
      <c r="IC240" s="2">
        <v>2065</v>
      </c>
      <c r="ID240" s="2">
        <v>2077.5</v>
      </c>
      <c r="IE240" s="2">
        <v>2100</v>
      </c>
      <c r="IF240" s="2">
        <v>2072.5</v>
      </c>
      <c r="IG240" s="2">
        <v>2057.5</v>
      </c>
      <c r="IH240" s="2">
        <v>2042.5</v>
      </c>
      <c r="II240" s="2">
        <v>2035</v>
      </c>
      <c r="IJ240" s="2">
        <v>2027.5</v>
      </c>
      <c r="IK240" s="2">
        <v>2032.5</v>
      </c>
      <c r="IL240" s="2">
        <v>2025</v>
      </c>
      <c r="IM240" s="2">
        <v>2012.5</v>
      </c>
      <c r="IN240" s="2">
        <v>1967.5</v>
      </c>
      <c r="IO240" s="2">
        <v>1925</v>
      </c>
      <c r="IP240" s="2">
        <v>1932.5</v>
      </c>
      <c r="IQ240" s="2">
        <v>1862.5</v>
      </c>
      <c r="IR240" s="2">
        <v>1850</v>
      </c>
      <c r="IS240" s="2">
        <v>1827.5</v>
      </c>
      <c r="IT240" s="2">
        <v>1842.5</v>
      </c>
    </row>
    <row r="241" spans="1:254">
      <c r="A241" s="62" t="s">
        <v>454</v>
      </c>
      <c r="B241" s="4" t="inlineStr">
        <is>
          <t>イトーキ</t>
        </is>
      </c>
      <c r="C241" s="4">
        <v>2558</v>
      </c>
      <c r="D241" s="4">
        <v>-365</v>
      </c>
      <c r="E241" s="67">
        <v>2923</v>
      </c>
      <c r="F241" s="67">
        <v>2900</v>
      </c>
      <c r="G241" s="67">
        <v>2894</v>
      </c>
      <c r="H241" s="67">
        <v>2883</v>
      </c>
      <c r="I241" s="67">
        <v>2940</v>
      </c>
      <c r="J241" s="67">
        <v>2901</v>
      </c>
      <c r="K241" s="67">
        <v>2887</v>
      </c>
      <c r="L241" s="67">
        <v>2905</v>
      </c>
      <c r="M241" s="67">
        <v>2938</v>
      </c>
      <c r="N241" s="67">
        <v>2862</v>
      </c>
      <c r="O241" s="67">
        <v>2846</v>
      </c>
      <c r="P241" s="67">
        <v>2856</v>
      </c>
      <c r="Q241" s="67">
        <v>2858</v>
      </c>
      <c r="R241" s="67">
        <v>2720</v>
      </c>
      <c r="S241" s="67">
        <v>2801</v>
      </c>
      <c r="T241" s="67">
        <v>2850</v>
      </c>
      <c r="U241" s="67">
        <v>2836</v>
      </c>
      <c r="V241" s="67">
        <v>2760</v>
      </c>
      <c r="W241" s="67">
        <v>2810</v>
      </c>
      <c r="X241" s="67">
        <v>2849</v>
      </c>
      <c r="Y241" s="67">
        <v>2857</v>
      </c>
      <c r="Z241" s="67">
        <v>2853</v>
      </c>
      <c r="AA241" s="67">
        <v>2834</v>
      </c>
      <c r="AB241" s="67">
        <v>2730</v>
      </c>
      <c r="AC241" s="67">
        <v>2654</v>
      </c>
      <c r="AD241" s="67">
        <v>2623</v>
      </c>
      <c r="AE241" s="67">
        <v>2643</v>
      </c>
      <c r="AF241" s="67">
        <v>2666</v>
      </c>
      <c r="AG241" s="67">
        <v>2631</v>
      </c>
      <c r="AH241" s="67">
        <v>2571</v>
      </c>
      <c r="AI241" s="67">
        <v>2559</v>
      </c>
      <c r="AJ241" s="67">
        <v>2534</v>
      </c>
      <c r="AK241" s="67">
        <v>2571</v>
      </c>
      <c r="AL241" s="67">
        <v>2515</v>
      </c>
      <c r="AM241" s="67">
        <v>2486</v>
      </c>
      <c r="AN241" s="67">
        <v>2431</v>
      </c>
      <c r="AO241" s="67">
        <v>2455</v>
      </c>
      <c r="AP241" s="67">
        <v>2449</v>
      </c>
      <c r="AQ241" s="67">
        <v>2438</v>
      </c>
      <c r="AR241" s="67">
        <v>2416</v>
      </c>
      <c r="AS241" s="67">
        <v>2408</v>
      </c>
      <c r="AT241" s="67">
        <v>2403</v>
      </c>
      <c r="AU241" s="67">
        <v>2425</v>
      </c>
      <c r="AV241" s="67">
        <v>2422</v>
      </c>
      <c r="AW241" s="67">
        <v>2369</v>
      </c>
      <c r="AX241" s="67">
        <v>2446</v>
      </c>
      <c r="AY241" s="67">
        <v>2455</v>
      </c>
      <c r="AZ241" s="67">
        <v>2522</v>
      </c>
      <c r="BA241" s="67">
        <v>2567</v>
      </c>
      <c r="BB241" s="67">
        <v>2615</v>
      </c>
      <c r="BC241" s="67">
        <v>2713</v>
      </c>
      <c r="BD241" s="67">
        <v>2671</v>
      </c>
      <c r="BE241" s="67">
        <v>2622</v>
      </c>
      <c r="BF241" s="67">
        <v>2625</v>
      </c>
      <c r="BG241" s="67">
        <v>2573</v>
      </c>
      <c r="BH241" s="67">
        <v>2653</v>
      </c>
      <c r="BI241" s="67">
        <v>2704</v>
      </c>
      <c r="BJ241" s="67">
        <v>2698</v>
      </c>
      <c r="BK241" s="67">
        <v>2715</v>
      </c>
      <c r="BL241" s="67">
        <v>2789</v>
      </c>
      <c r="BM241" s="67">
        <v>2799</v>
      </c>
      <c r="BN241" s="67">
        <v>2787</v>
      </c>
      <c r="BO241" s="67">
        <v>2760</v>
      </c>
      <c r="BP241" s="67">
        <v>2893</v>
      </c>
      <c r="BQ241" s="67">
        <v>3250</v>
      </c>
      <c r="BR241" s="67">
        <v>3160</v>
      </c>
      <c r="BS241" s="67">
        <v>3165</v>
      </c>
      <c r="BT241" s="67">
        <v>3290</v>
      </c>
      <c r="BU241" s="67">
        <v>3215</v>
      </c>
      <c r="BV241" s="67">
        <v>3190</v>
      </c>
      <c r="BW241" s="67">
        <v>3235</v>
      </c>
      <c r="BX241" s="67">
        <v>3265</v>
      </c>
      <c r="BY241" s="67">
        <v>3300</v>
      </c>
      <c r="BZ241" s="67">
        <v>3285</v>
      </c>
      <c r="CA241" s="516">
        <v>3295</v>
      </c>
      <c r="CB241" s="516">
        <v>3350</v>
      </c>
      <c r="CC241" s="516">
        <v>3365</v>
      </c>
      <c r="CD241" s="516">
        <v>3535</v>
      </c>
      <c r="CE241" s="516">
        <v>3535</v>
      </c>
      <c r="CF241" s="516">
        <v>3480</v>
      </c>
      <c r="CG241" s="516">
        <v>3460</v>
      </c>
      <c r="CH241" s="516">
        <v>3520</v>
      </c>
      <c r="CI241" s="516">
        <v>3365</v>
      </c>
      <c r="CJ241" s="516">
        <v>3315</v>
      </c>
      <c r="CK241" s="516">
        <v>3285</v>
      </c>
      <c r="CL241" s="516">
        <v>3240</v>
      </c>
      <c r="CM241" s="516">
        <v>3245</v>
      </c>
      <c r="CN241" s="516">
        <v>3025</v>
      </c>
      <c r="CO241" s="516">
        <v>3125</v>
      </c>
      <c r="CP241" s="516">
        <v>3250</v>
      </c>
      <c r="CQ241" s="516">
        <v>3265</v>
      </c>
      <c r="CR241" s="516">
        <v>3370</v>
      </c>
      <c r="CS241" s="516">
        <v>3300</v>
      </c>
      <c r="CT241" s="516">
        <v>3170</v>
      </c>
      <c r="CU241" s="516">
        <v>3295</v>
      </c>
      <c r="CV241" s="516">
        <v>3455</v>
      </c>
      <c r="CW241" s="516">
        <v>3440</v>
      </c>
      <c r="CX241" s="516">
        <v>3415</v>
      </c>
      <c r="CY241" s="516">
        <v>3380</v>
      </c>
      <c r="CZ241" s="516">
        <v>3425</v>
      </c>
      <c r="DA241" s="2">
        <v>3545</v>
      </c>
      <c r="DB241" s="2">
        <v>3480</v>
      </c>
      <c r="DC241" s="2">
        <v>3285</v>
      </c>
      <c r="DD241" s="2">
        <v>3450</v>
      </c>
      <c r="DE241" s="2">
        <v>3415</v>
      </c>
      <c r="DF241" s="2">
        <v>3260</v>
      </c>
      <c r="DG241" s="2">
        <v>3545</v>
      </c>
      <c r="DH241" s="2">
        <v>3680</v>
      </c>
      <c r="DI241" s="2">
        <v>3610</v>
      </c>
      <c r="DJ241" s="2">
        <v>3470</v>
      </c>
      <c r="DK241" s="2">
        <v>3410</v>
      </c>
      <c r="DL241" s="2">
        <v>3300</v>
      </c>
      <c r="DM241" s="2">
        <v>3205</v>
      </c>
      <c r="DN241" s="2">
        <v>3245</v>
      </c>
      <c r="DO241" s="2">
        <v>3200</v>
      </c>
      <c r="DP241" s="2">
        <v>3115</v>
      </c>
      <c r="DQ241" s="2">
        <v>3060</v>
      </c>
      <c r="DR241" s="2">
        <v>2624</v>
      </c>
      <c r="DS241" s="2">
        <v>2850</v>
      </c>
      <c r="DT241" s="2">
        <v>2808</v>
      </c>
      <c r="DU241" s="2">
        <v>2735</v>
      </c>
      <c r="DV241" s="2">
        <v>2643</v>
      </c>
      <c r="DW241" s="2">
        <v>2630</v>
      </c>
      <c r="DX241" s="2">
        <v>2636</v>
      </c>
      <c r="DY241" s="2">
        <v>2626</v>
      </c>
      <c r="DZ241" s="2">
        <v>2593</v>
      </c>
      <c r="EA241" s="2">
        <v>2602</v>
      </c>
      <c r="EB241" s="2">
        <v>2584</v>
      </c>
      <c r="EC241" s="2">
        <v>2601</v>
      </c>
      <c r="ED241" s="2">
        <v>2616</v>
      </c>
      <c r="EE241" s="2">
        <v>2528</v>
      </c>
      <c r="EF241" s="2">
        <v>2555</v>
      </c>
      <c r="EG241" s="2">
        <v>2563</v>
      </c>
      <c r="EH241" s="2">
        <v>2535</v>
      </c>
      <c r="EI241" s="2">
        <v>2541</v>
      </c>
      <c r="EJ241" s="2">
        <v>2634</v>
      </c>
      <c r="EK241" s="2">
        <v>2631</v>
      </c>
      <c r="EL241" s="2">
        <v>2581</v>
      </c>
      <c r="EM241" s="2">
        <v>2567</v>
      </c>
      <c r="EN241" s="2">
        <v>2529</v>
      </c>
      <c r="EO241" s="2">
        <v>2493</v>
      </c>
      <c r="EP241" s="2">
        <v>2449</v>
      </c>
      <c r="EQ241" s="2">
        <v>2454</v>
      </c>
      <c r="ER241" s="2">
        <v>2425</v>
      </c>
      <c r="ES241" s="2">
        <v>2413</v>
      </c>
      <c r="ET241" s="2">
        <v>2440</v>
      </c>
      <c r="EU241" s="2">
        <v>2466</v>
      </c>
      <c r="EV241" s="2">
        <v>2540</v>
      </c>
      <c r="EW241" s="2">
        <v>2514</v>
      </c>
      <c r="EX241" s="2">
        <v>2500</v>
      </c>
      <c r="EY241" s="2">
        <v>2530</v>
      </c>
      <c r="EZ241" s="2">
        <v>2586</v>
      </c>
      <c r="FA241" s="2">
        <v>2544</v>
      </c>
      <c r="FB241" s="2">
        <v>2507</v>
      </c>
      <c r="FC241" s="2">
        <v>2511</v>
      </c>
      <c r="FD241" s="2">
        <v>2510</v>
      </c>
      <c r="FE241" s="2">
        <v>2520</v>
      </c>
      <c r="FF241" s="2">
        <v>2509</v>
      </c>
      <c r="FG241" s="2">
        <v>2520</v>
      </c>
      <c r="FH241" s="2">
        <v>2501</v>
      </c>
      <c r="FI241" s="2">
        <v>2502</v>
      </c>
      <c r="FJ241" s="2">
        <v>2506</v>
      </c>
      <c r="FK241" s="2">
        <v>2420</v>
      </c>
      <c r="FL241" s="2">
        <v>2406</v>
      </c>
      <c r="FM241" s="2">
        <v>2411</v>
      </c>
      <c r="FN241" s="2">
        <v>2400</v>
      </c>
      <c r="FO241" s="2">
        <v>2398</v>
      </c>
      <c r="FP241" s="2">
        <v>2428</v>
      </c>
      <c r="FQ241" s="2">
        <v>2390</v>
      </c>
      <c r="FR241" s="2">
        <v>2420</v>
      </c>
      <c r="FS241" s="2">
        <v>2423</v>
      </c>
      <c r="FT241" s="2">
        <v>2359</v>
      </c>
      <c r="FU241" s="2">
        <v>2286</v>
      </c>
      <c r="FV241" s="2">
        <v>2272</v>
      </c>
      <c r="FW241" s="2">
        <v>2268</v>
      </c>
      <c r="FX241" s="2">
        <v>2356</v>
      </c>
      <c r="FY241" s="2">
        <v>2379</v>
      </c>
      <c r="FZ241" s="2">
        <v>2406</v>
      </c>
      <c r="GA241" s="2">
        <v>2410</v>
      </c>
      <c r="GB241" s="2">
        <v>2358</v>
      </c>
      <c r="GC241" s="2">
        <v>2359</v>
      </c>
      <c r="GD241" s="2">
        <v>2353</v>
      </c>
      <c r="GE241" s="2">
        <v>2316</v>
      </c>
      <c r="GF241" s="2">
        <v>2299</v>
      </c>
      <c r="GG241" s="2">
        <v>2312</v>
      </c>
      <c r="GH241" s="2">
        <v>2492</v>
      </c>
      <c r="GI241" s="2">
        <v>2436</v>
      </c>
      <c r="GJ241" s="2">
        <v>2396</v>
      </c>
      <c r="GK241" s="2">
        <v>2434</v>
      </c>
      <c r="GL241" s="2">
        <v>2576</v>
      </c>
      <c r="GM241" s="2">
        <v>2482</v>
      </c>
      <c r="GN241" s="2">
        <v>2527</v>
      </c>
      <c r="GO241" s="2">
        <v>2508</v>
      </c>
      <c r="GP241" s="2">
        <v>2451</v>
      </c>
      <c r="GQ241" s="2">
        <v>2463</v>
      </c>
      <c r="GR241" s="2">
        <v>2436</v>
      </c>
      <c r="GS241" s="2">
        <v>2427</v>
      </c>
      <c r="GT241" s="2">
        <v>2422</v>
      </c>
      <c r="GU241" s="2">
        <v>2382</v>
      </c>
      <c r="GV241" s="2">
        <v>2467</v>
      </c>
      <c r="GW241" s="2">
        <v>2526</v>
      </c>
      <c r="GX241" s="2">
        <v>2501</v>
      </c>
      <c r="GY241" s="2">
        <v>2495</v>
      </c>
      <c r="GZ241" s="2">
        <v>2462</v>
      </c>
      <c r="HA241" s="2">
        <v>2390</v>
      </c>
      <c r="HB241" s="2">
        <v>2318</v>
      </c>
      <c r="HC241" s="2">
        <v>2375</v>
      </c>
      <c r="HD241" s="2">
        <v>2453</v>
      </c>
      <c r="HE241" s="2">
        <v>2534</v>
      </c>
      <c r="HF241" s="2">
        <v>2548</v>
      </c>
      <c r="HG241" s="2">
        <v>2508</v>
      </c>
      <c r="HH241" s="2">
        <v>2550</v>
      </c>
      <c r="HI241" s="2">
        <v>2532</v>
      </c>
      <c r="HJ241" s="2">
        <v>2523</v>
      </c>
      <c r="HK241" s="2">
        <v>2499</v>
      </c>
      <c r="HL241" s="2">
        <v>2474</v>
      </c>
      <c r="HM241" s="2">
        <v>2466</v>
      </c>
      <c r="HN241" s="2">
        <v>2441</v>
      </c>
      <c r="HO241" s="2">
        <v>2444</v>
      </c>
      <c r="HP241" s="2">
        <v>2423</v>
      </c>
      <c r="HQ241" s="2">
        <v>2378</v>
      </c>
      <c r="HR241" s="2">
        <v>2385</v>
      </c>
      <c r="HS241" s="2">
        <v>2420</v>
      </c>
      <c r="HT241" s="2">
        <v>2402</v>
      </c>
      <c r="HU241" s="2">
        <v>2389</v>
      </c>
      <c r="HV241" s="2">
        <v>2318</v>
      </c>
      <c r="HW241" s="2">
        <v>2334</v>
      </c>
      <c r="HX241" s="2">
        <v>2348</v>
      </c>
      <c r="HY241" s="2">
        <v>2361</v>
      </c>
      <c r="HZ241" s="2">
        <v>2356</v>
      </c>
      <c r="IA241" s="2">
        <v>2380</v>
      </c>
      <c r="IB241" s="2">
        <v>2417</v>
      </c>
      <c r="IC241" s="2">
        <v>2477</v>
      </c>
      <c r="ID241" s="2">
        <v>2479</v>
      </c>
      <c r="IE241" s="2">
        <v>2474</v>
      </c>
      <c r="IF241" s="2">
        <v>2482</v>
      </c>
      <c r="IG241" s="2">
        <v>2486</v>
      </c>
      <c r="IH241" s="2">
        <v>2440</v>
      </c>
      <c r="II241" s="2">
        <v>2405</v>
      </c>
      <c r="IJ241" s="2">
        <v>2467</v>
      </c>
      <c r="IK241" s="2">
        <v>2471</v>
      </c>
      <c r="IL241" s="2">
        <v>2503</v>
      </c>
      <c r="IM241" s="2">
        <v>2481</v>
      </c>
      <c r="IN241" s="2">
        <v>2449</v>
      </c>
      <c r="IO241" s="2">
        <v>2425</v>
      </c>
      <c r="IP241" s="2">
        <v>2341</v>
      </c>
      <c r="IQ241" s="2">
        <v>2359</v>
      </c>
      <c r="IR241" s="2">
        <v>2331</v>
      </c>
      <c r="IS241" s="2">
        <v>2272</v>
      </c>
      <c r="IT241" s="2">
        <v>2280</v>
      </c>
    </row>
    <row r="242" spans="1:254">
      <c r="A242" s="62" t="s">
        <v>455</v>
      </c>
      <c r="B242" s="4" t="inlineStr">
        <is>
          <t>オキサイド</t>
        </is>
      </c>
      <c r="C242" s="4">
        <v>3115</v>
      </c>
      <c r="D242" s="4">
        <v>-95</v>
      </c>
      <c r="E242" s="67">
        <v>3210</v>
      </c>
      <c r="F242" s="67">
        <v>3265</v>
      </c>
      <c r="G242" s="67">
        <v>3085</v>
      </c>
      <c r="H242" s="67">
        <v>2972</v>
      </c>
      <c r="I242" s="67">
        <v>2903</v>
      </c>
      <c r="J242" s="67">
        <v>2698</v>
      </c>
      <c r="K242" s="67">
        <v>2783</v>
      </c>
      <c r="L242" s="67">
        <v>2925</v>
      </c>
      <c r="M242" s="67">
        <v>3180</v>
      </c>
      <c r="N242" s="67">
        <v>3290</v>
      </c>
      <c r="O242" s="67">
        <v>3420</v>
      </c>
      <c r="P242" s="67">
        <v>3340</v>
      </c>
      <c r="Q242" s="67">
        <v>3425</v>
      </c>
      <c r="R242" s="67">
        <v>3385</v>
      </c>
      <c r="S242" s="67">
        <v>3645</v>
      </c>
      <c r="T242" s="67">
        <v>3950</v>
      </c>
      <c r="U242" s="67">
        <v>3830</v>
      </c>
      <c r="V242" s="67">
        <v>4185</v>
      </c>
      <c r="W242" s="67">
        <v>4300</v>
      </c>
      <c r="X242" s="67">
        <v>4200</v>
      </c>
      <c r="Y242" s="67">
        <v>4070</v>
      </c>
      <c r="Z242" s="67">
        <v>4220</v>
      </c>
      <c r="AA242" s="67">
        <v>4450</v>
      </c>
      <c r="AB242" s="67">
        <v>4585</v>
      </c>
      <c r="AC242" s="67">
        <v>4415</v>
      </c>
      <c r="AD242" s="67">
        <v>4580</v>
      </c>
      <c r="AE242" s="67">
        <v>4710</v>
      </c>
      <c r="AF242" s="67">
        <v>4660</v>
      </c>
      <c r="AG242" s="67">
        <v>4720</v>
      </c>
      <c r="AH242" s="67">
        <v>5140</v>
      </c>
      <c r="AI242" s="67">
        <v>5100</v>
      </c>
      <c r="AJ242" s="67">
        <v>4840</v>
      </c>
      <c r="AK242" s="67">
        <v>5140</v>
      </c>
      <c r="AL242" s="67">
        <v>5060</v>
      </c>
      <c r="AM242" s="67">
        <v>4690</v>
      </c>
      <c r="AN242" s="67">
        <v>4810</v>
      </c>
      <c r="AO242" s="67">
        <v>4680</v>
      </c>
      <c r="AP242" s="67">
        <v>4480</v>
      </c>
      <c r="AQ242" s="67">
        <v>4400</v>
      </c>
      <c r="AR242" s="67">
        <v>4430</v>
      </c>
      <c r="AS242" s="67">
        <v>4495</v>
      </c>
      <c r="AT242" s="67">
        <v>4885</v>
      </c>
      <c r="AU242" s="67">
        <v>4850</v>
      </c>
      <c r="AV242" s="67">
        <v>5130</v>
      </c>
      <c r="AW242" s="67">
        <v>4915</v>
      </c>
      <c r="AX242" s="67">
        <v>5200</v>
      </c>
      <c r="AY242" s="67">
        <v>5030</v>
      </c>
      <c r="AZ242" s="67">
        <v>5330</v>
      </c>
      <c r="BA242" s="67">
        <v>5420</v>
      </c>
      <c r="BB242" s="67">
        <v>5850</v>
      </c>
      <c r="BC242" s="67">
        <v>5590</v>
      </c>
      <c r="BD242" s="67">
        <v>5840</v>
      </c>
      <c r="BE242" s="67">
        <v>6100</v>
      </c>
      <c r="BF242" s="67">
        <v>6410</v>
      </c>
      <c r="BG242" s="67">
        <v>5590</v>
      </c>
      <c r="BH242" s="67">
        <v>5780</v>
      </c>
      <c r="BI242" s="67">
        <v>5820</v>
      </c>
      <c r="BJ242" s="67">
        <v>6780</v>
      </c>
      <c r="BK242" s="67">
        <v>6030</v>
      </c>
      <c r="BL242" s="67">
        <v>6460</v>
      </c>
      <c r="BM242" s="67">
        <v>6330</v>
      </c>
      <c r="BN242" s="67">
        <v>6530</v>
      </c>
      <c r="BO242" s="67">
        <v>6570</v>
      </c>
      <c r="BP242" s="67">
        <v>6210</v>
      </c>
      <c r="BQ242" s="67">
        <v>5280</v>
      </c>
      <c r="BR242" s="67">
        <v>4680</v>
      </c>
      <c r="BS242" s="67">
        <v>4595</v>
      </c>
      <c r="BT242" s="67">
        <v>4745</v>
      </c>
      <c r="BU242" s="67">
        <v>4645</v>
      </c>
      <c r="BV242" s="67">
        <v>4755</v>
      </c>
      <c r="BW242" s="67">
        <v>4600</v>
      </c>
      <c r="BX242" s="67">
        <v>4905</v>
      </c>
      <c r="BY242" s="67">
        <v>5090</v>
      </c>
      <c r="BZ242" s="67">
        <v>4385</v>
      </c>
      <c r="CA242" s="516">
        <v>4050</v>
      </c>
      <c r="CB242" s="516">
        <v>4435</v>
      </c>
      <c r="CC242" s="516">
        <v>4350</v>
      </c>
      <c r="CD242" s="516">
        <v>5010</v>
      </c>
      <c r="CE242" s="516">
        <v>5050</v>
      </c>
      <c r="CF242" s="516">
        <v>4685</v>
      </c>
      <c r="CG242" s="516">
        <v>4470</v>
      </c>
      <c r="CH242" s="516">
        <v>4665</v>
      </c>
      <c r="CI242" s="516">
        <v>4305</v>
      </c>
      <c r="CJ242" s="516">
        <v>4585</v>
      </c>
      <c r="CK242" s="516">
        <v>4290</v>
      </c>
      <c r="CL242" s="516">
        <v>4090</v>
      </c>
      <c r="CM242" s="516">
        <v>4495</v>
      </c>
      <c r="CN242" s="516">
        <v>4235</v>
      </c>
      <c r="CO242" s="516">
        <v>4200</v>
      </c>
      <c r="CP242" s="516">
        <v>4370</v>
      </c>
      <c r="CQ242" s="516">
        <v>4450</v>
      </c>
      <c r="CR242" s="516">
        <v>4565</v>
      </c>
      <c r="CS242" s="516">
        <v>4945</v>
      </c>
      <c r="CT242" s="516">
        <v>4700</v>
      </c>
      <c r="CU242" s="516">
        <v>5190</v>
      </c>
      <c r="CV242" s="516">
        <v>5090</v>
      </c>
      <c r="CW242" s="516">
        <v>4850</v>
      </c>
      <c r="CX242" s="516">
        <v>5040</v>
      </c>
      <c r="CY242" s="516">
        <v>4455</v>
      </c>
      <c r="CZ242" s="516">
        <v>4800</v>
      </c>
      <c r="DA242" s="2">
        <v>4865</v>
      </c>
      <c r="DB242" s="2">
        <v>4920</v>
      </c>
      <c r="DC242" s="2">
        <v>4220</v>
      </c>
      <c r="DD242" s="2">
        <v>3570</v>
      </c>
      <c r="DE242" s="2">
        <v>3425</v>
      </c>
      <c r="DF242" s="2">
        <v>2960</v>
      </c>
      <c r="DG242" s="2">
        <v>3330</v>
      </c>
      <c r="DH242" s="2">
        <v>3160</v>
      </c>
      <c r="DI242" s="2">
        <v>3210</v>
      </c>
      <c r="DJ242" s="2">
        <v>3015</v>
      </c>
      <c r="DK242" s="2">
        <v>3005</v>
      </c>
      <c r="DL242" s="2">
        <v>3115</v>
      </c>
      <c r="DM242" s="2">
        <v>2964</v>
      </c>
      <c r="DN242" s="2">
        <v>2909</v>
      </c>
      <c r="DO242" s="2">
        <v>2815</v>
      </c>
      <c r="DP242" s="2">
        <v>2930</v>
      </c>
      <c r="DQ242" s="2">
        <v>3090</v>
      </c>
      <c r="DR242" s="2">
        <v>2819</v>
      </c>
      <c r="DS242" s="2">
        <v>2955</v>
      </c>
      <c r="DT242" s="2">
        <v>2599</v>
      </c>
      <c r="DU242" s="2">
        <v>2500</v>
      </c>
      <c r="DV242" s="2">
        <v>2388</v>
      </c>
      <c r="DW242" s="2">
        <v>2480</v>
      </c>
      <c r="DX242" s="2">
        <v>2470</v>
      </c>
      <c r="DY242" s="2">
        <v>2459</v>
      </c>
      <c r="DZ242" s="2">
        <v>2515</v>
      </c>
      <c r="EA242" s="2">
        <v>2370</v>
      </c>
      <c r="EB242" s="2">
        <v>2221</v>
      </c>
      <c r="EC242" s="2">
        <v>1821</v>
      </c>
      <c r="ED242" s="2">
        <v>1779</v>
      </c>
      <c r="EE242" s="2">
        <v>1740</v>
      </c>
      <c r="EF242" s="2">
        <v>1820</v>
      </c>
      <c r="EG242" s="2">
        <v>1784</v>
      </c>
      <c r="EH242" s="2">
        <v>1718</v>
      </c>
      <c r="EI242" s="2">
        <v>1775</v>
      </c>
      <c r="EJ242" s="2">
        <v>1700</v>
      </c>
      <c r="EK242" s="2">
        <v>1780</v>
      </c>
      <c r="EL242" s="2">
        <v>1640</v>
      </c>
      <c r="EM242" s="2">
        <v>1621</v>
      </c>
      <c r="EN242" s="2">
        <v>1689</v>
      </c>
      <c r="EO242" s="2">
        <v>1732</v>
      </c>
      <c r="EP242" s="2">
        <v>1759</v>
      </c>
      <c r="EQ242" s="2">
        <v>1617</v>
      </c>
      <c r="ER242" s="2">
        <v>1570</v>
      </c>
      <c r="ES242" s="2">
        <v>1560</v>
      </c>
      <c r="ET242" s="2">
        <v>1512</v>
      </c>
      <c r="EU242" s="2">
        <v>1525</v>
      </c>
      <c r="EV242" s="2">
        <v>1484</v>
      </c>
      <c r="EW242" s="2">
        <v>1528</v>
      </c>
      <c r="EX242" s="2">
        <v>1451</v>
      </c>
      <c r="EY242" s="2">
        <v>1504</v>
      </c>
      <c r="EZ242" s="2">
        <v>1398</v>
      </c>
      <c r="FA242" s="2">
        <v>1420</v>
      </c>
      <c r="FB242" s="2">
        <v>1398</v>
      </c>
      <c r="FC242" s="2">
        <v>1427</v>
      </c>
      <c r="FD242" s="2">
        <v>1436</v>
      </c>
      <c r="FE242" s="2">
        <v>1465</v>
      </c>
      <c r="FF242" s="2">
        <v>1429</v>
      </c>
      <c r="FG242" s="2">
        <v>1439</v>
      </c>
      <c r="FH242" s="2">
        <v>1492</v>
      </c>
      <c r="FI242" s="2">
        <v>1469</v>
      </c>
      <c r="FJ242" s="2">
        <v>1467</v>
      </c>
      <c r="FK242" s="2">
        <v>1496</v>
      </c>
      <c r="FL242" s="2">
        <v>1510</v>
      </c>
      <c r="FM242" s="2">
        <v>1511</v>
      </c>
      <c r="FN242" s="2">
        <v>1506</v>
      </c>
      <c r="FO242" s="2">
        <v>1579</v>
      </c>
      <c r="FP242" s="2">
        <v>1581</v>
      </c>
      <c r="FQ242" s="2">
        <v>1538</v>
      </c>
      <c r="FR242" s="2">
        <v>1538</v>
      </c>
      <c r="FS242" s="2">
        <v>1551</v>
      </c>
      <c r="FT242" s="2">
        <v>1627</v>
      </c>
      <c r="FU242" s="2">
        <v>1796</v>
      </c>
      <c r="FV242" s="2">
        <v>1633</v>
      </c>
      <c r="FW242" s="2">
        <v>1621</v>
      </c>
      <c r="FX242" s="2">
        <v>1695</v>
      </c>
      <c r="FY242" s="2">
        <v>1642</v>
      </c>
      <c r="FZ242" s="2">
        <v>1688</v>
      </c>
      <c r="GA242" s="2">
        <v>1695</v>
      </c>
      <c r="GB242" s="2">
        <v>1640</v>
      </c>
      <c r="GC242" s="2">
        <v>1691</v>
      </c>
      <c r="GD242" s="2">
        <v>1659</v>
      </c>
      <c r="GE242" s="2">
        <v>1711</v>
      </c>
      <c r="GF242" s="2">
        <v>1781</v>
      </c>
      <c r="GG242" s="2">
        <v>1854</v>
      </c>
      <c r="GH242" s="2">
        <v>1718</v>
      </c>
      <c r="GI242" s="2">
        <v>1656</v>
      </c>
      <c r="GJ242" s="2">
        <v>1658</v>
      </c>
      <c r="GK242" s="2">
        <v>1751</v>
      </c>
      <c r="GL242" s="2">
        <v>1859</v>
      </c>
      <c r="GM242" s="2">
        <v>1889</v>
      </c>
      <c r="GN242" s="2">
        <v>1905</v>
      </c>
      <c r="GO242" s="2">
        <v>1937</v>
      </c>
      <c r="GP242" s="2">
        <v>1961</v>
      </c>
      <c r="GQ242" s="2">
        <v>2076</v>
      </c>
      <c r="GR242" s="2">
        <v>1806</v>
      </c>
      <c r="GS242" s="2">
        <v>1846</v>
      </c>
      <c r="GT242" s="2">
        <v>1845</v>
      </c>
      <c r="GU242" s="2">
        <v>1883</v>
      </c>
      <c r="GV242" s="2">
        <v>2005</v>
      </c>
      <c r="GW242" s="2">
        <v>2134</v>
      </c>
      <c r="GX242" s="2">
        <v>2131</v>
      </c>
      <c r="GY242" s="2">
        <v>2179</v>
      </c>
      <c r="GZ242" s="2">
        <v>2153</v>
      </c>
      <c r="HA242" s="2">
        <v>2089</v>
      </c>
      <c r="HB242" s="2">
        <v>2087</v>
      </c>
      <c r="HC242" s="2">
        <v>2120</v>
      </c>
      <c r="HD242" s="2">
        <v>2258</v>
      </c>
      <c r="HE242" s="2">
        <v>2247</v>
      </c>
      <c r="HF242" s="2">
        <v>2340</v>
      </c>
      <c r="HG242" s="2">
        <v>2365</v>
      </c>
      <c r="HH242" s="2">
        <v>2333</v>
      </c>
      <c r="HI242" s="2">
        <v>2257</v>
      </c>
      <c r="HJ242" s="2">
        <v>2123</v>
      </c>
      <c r="HK242" s="2">
        <v>1987</v>
      </c>
      <c r="HL242" s="2">
        <v>1880</v>
      </c>
      <c r="HM242" s="2">
        <v>1900</v>
      </c>
      <c r="HN242" s="2">
        <v>1803</v>
      </c>
      <c r="HO242" s="2">
        <v>1724</v>
      </c>
      <c r="HP242" s="2">
        <v>1705</v>
      </c>
      <c r="HQ242" s="2">
        <v>1683</v>
      </c>
      <c r="HR242" s="2">
        <v>1693</v>
      </c>
      <c r="HS242" s="2">
        <v>1680</v>
      </c>
      <c r="HT242" s="2">
        <v>1645</v>
      </c>
      <c r="HU242" s="2">
        <v>1688</v>
      </c>
      <c r="HV242" s="2">
        <v>1713</v>
      </c>
      <c r="HW242" s="2">
        <v>1752</v>
      </c>
      <c r="HX242" s="2">
        <v>1795</v>
      </c>
      <c r="HY242" s="2">
        <v>1814</v>
      </c>
      <c r="HZ242" s="2">
        <v>1829</v>
      </c>
      <c r="IA242" s="2">
        <v>1840</v>
      </c>
      <c r="IB242" s="2">
        <v>1819</v>
      </c>
      <c r="IC242" s="2">
        <v>1782</v>
      </c>
      <c r="ID242" s="2">
        <v>1770</v>
      </c>
      <c r="IE242" s="2">
        <v>1797</v>
      </c>
      <c r="IF242" s="2">
        <v>1840</v>
      </c>
      <c r="IG242" s="2">
        <v>1835</v>
      </c>
      <c r="IH242" s="2">
        <v>1836</v>
      </c>
      <c r="II242" s="2">
        <v>1823</v>
      </c>
      <c r="IJ242" s="2">
        <v>1828</v>
      </c>
      <c r="IK242" s="2">
        <v>1823</v>
      </c>
      <c r="IL242" s="2">
        <v>1835</v>
      </c>
      <c r="IM242" s="2">
        <v>1810</v>
      </c>
      <c r="IN242" s="2">
        <v>1809</v>
      </c>
      <c r="IO242" s="2">
        <v>1782</v>
      </c>
      <c r="IP242" s="2">
        <v>1765</v>
      </c>
      <c r="IQ242" s="2">
        <v>1824</v>
      </c>
      <c r="IR242" s="2">
        <v>1866</v>
      </c>
      <c r="IS242" s="2">
        <v>1801</v>
      </c>
      <c r="IT242" s="2">
        <v>1801</v>
      </c>
    </row>
    <row r="243" spans="1:254">
      <c r="A243" s="62" t="s">
        <v>456</v>
      </c>
      <c r="B243" s="4" t="inlineStr">
        <is>
          <t>クオルテック</t>
        </is>
      </c>
      <c r="C243" s="4">
        <v>1706</v>
      </c>
      <c r="D243" s="4">
        <v>-64</v>
      </c>
      <c r="E243" s="67">
        <v>1770</v>
      </c>
      <c r="F243" s="67">
        <v>1772</v>
      </c>
      <c r="G243" s="67">
        <v>1756</v>
      </c>
      <c r="H243" s="67">
        <v>1707</v>
      </c>
      <c r="I243" s="67">
        <v>1715</v>
      </c>
      <c r="J243" s="67">
        <v>1742</v>
      </c>
      <c r="K243" s="67">
        <v>1715</v>
      </c>
      <c r="L243" s="67">
        <v>1695</v>
      </c>
      <c r="M243" s="67">
        <v>1715</v>
      </c>
      <c r="N243" s="67">
        <v>1701</v>
      </c>
      <c r="O243" s="67">
        <v>1721</v>
      </c>
      <c r="P243" s="67">
        <v>1736</v>
      </c>
      <c r="Q243" s="67">
        <v>1713</v>
      </c>
      <c r="R243" s="67">
        <v>1702</v>
      </c>
      <c r="S243" s="67">
        <v>1708</v>
      </c>
      <c r="T243" s="67">
        <v>1727</v>
      </c>
      <c r="U243" s="67">
        <v>1708</v>
      </c>
      <c r="V243" s="67">
        <v>1746</v>
      </c>
      <c r="W243" s="67">
        <v>1758</v>
      </c>
      <c r="X243" s="67">
        <v>1764</v>
      </c>
      <c r="Y243" s="67">
        <v>1718</v>
      </c>
      <c r="Z243" s="67">
        <v>1754</v>
      </c>
      <c r="AA243" s="67">
        <v>1751</v>
      </c>
      <c r="AB243" s="67">
        <v>1777</v>
      </c>
      <c r="AC243" s="67">
        <v>1748</v>
      </c>
      <c r="AD243" s="67">
        <v>1761</v>
      </c>
      <c r="AE243" s="67">
        <v>1695</v>
      </c>
      <c r="AF243" s="67">
        <v>1684</v>
      </c>
      <c r="AG243" s="67">
        <v>1729</v>
      </c>
      <c r="AH243" s="67">
        <v>1741</v>
      </c>
      <c r="AI243" s="67">
        <v>1729</v>
      </c>
      <c r="AJ243" s="67">
        <v>1761</v>
      </c>
      <c r="AK243" s="67">
        <v>1791</v>
      </c>
      <c r="AL243" s="67">
        <v>1694</v>
      </c>
      <c r="AM243" s="67">
        <v>1724</v>
      </c>
      <c r="AN243" s="67">
        <v>1691</v>
      </c>
      <c r="AO243" s="67">
        <v>1708</v>
      </c>
      <c r="AP243" s="67">
        <v>1702</v>
      </c>
      <c r="AQ243" s="67">
        <v>1711</v>
      </c>
      <c r="AR243" s="67">
        <v>1680</v>
      </c>
      <c r="AS243" s="67">
        <v>1707</v>
      </c>
      <c r="AT243" s="67">
        <v>1754</v>
      </c>
      <c r="AU243" s="67">
        <v>1726</v>
      </c>
      <c r="AV243" s="67">
        <v>1841</v>
      </c>
      <c r="AW243" s="67">
        <v>1801</v>
      </c>
      <c r="AX243" s="67">
        <v>1808</v>
      </c>
      <c r="AY243" s="67">
        <v>1778</v>
      </c>
      <c r="AZ243" s="67">
        <v>1826</v>
      </c>
      <c r="BA243" s="67">
        <v>1873</v>
      </c>
      <c r="BB243" s="67">
        <v>1865</v>
      </c>
      <c r="BC243" s="67">
        <v>1945</v>
      </c>
      <c r="BD243" s="67">
        <v>2117</v>
      </c>
      <c r="BE243" s="67">
        <v>2193</v>
      </c>
      <c r="BF243" s="67">
        <v>2005</v>
      </c>
      <c r="BG243" s="67">
        <v>1750</v>
      </c>
      <c r="BH243" s="67">
        <v>1820</v>
      </c>
      <c r="BI243" s="67">
        <v>1838</v>
      </c>
      <c r="BJ243" s="67">
        <v>1844</v>
      </c>
      <c r="BK243" s="67">
        <v>1683</v>
      </c>
      <c r="BL243" s="67">
        <v>1724</v>
      </c>
      <c r="BM243" s="67">
        <v>1777</v>
      </c>
      <c r="BN243" s="67">
        <v>1765</v>
      </c>
      <c r="BO243" s="67">
        <v>1857</v>
      </c>
      <c r="BP243" s="67">
        <v>1800</v>
      </c>
      <c r="BQ243" s="67">
        <v>1611</v>
      </c>
      <c r="BR243" s="67">
        <v>1490</v>
      </c>
      <c r="BS243" s="67">
        <v>1479</v>
      </c>
      <c r="BT243" s="67">
        <v>1470</v>
      </c>
      <c r="BU243" s="67">
        <v>1467</v>
      </c>
      <c r="BV243" s="67">
        <v>1469</v>
      </c>
      <c r="BW243" s="67">
        <v>1468</v>
      </c>
      <c r="BX243" s="67">
        <v>1470</v>
      </c>
      <c r="BY243" s="67">
        <v>1469</v>
      </c>
      <c r="BZ243" s="67">
        <v>1449</v>
      </c>
      <c r="CA243" s="516">
        <v>1451</v>
      </c>
      <c r="CB243" s="516">
        <v>1460</v>
      </c>
      <c r="CC243" s="516">
        <v>1457</v>
      </c>
      <c r="CD243" s="516">
        <v>1440</v>
      </c>
      <c r="CE243" s="516">
        <v>1422</v>
      </c>
      <c r="CF243" s="516">
        <v>1421</v>
      </c>
      <c r="CG243" s="516">
        <v>1434</v>
      </c>
      <c r="CH243" s="516">
        <v>1434</v>
      </c>
      <c r="CI243" s="516">
        <v>1419</v>
      </c>
      <c r="CJ243" s="516">
        <v>1427</v>
      </c>
      <c r="CK243" s="516">
        <v>1419</v>
      </c>
      <c r="CL243" s="516">
        <v>1400</v>
      </c>
      <c r="CM243" s="516">
        <v>1415</v>
      </c>
      <c r="CN243" s="516">
        <v>1396</v>
      </c>
      <c r="CO243" s="516">
        <v>1408</v>
      </c>
      <c r="CP243" s="516">
        <v>1415</v>
      </c>
      <c r="CQ243" s="516">
        <v>1415</v>
      </c>
      <c r="CR243" s="516">
        <v>1418</v>
      </c>
      <c r="CS243" s="516">
        <v>1420</v>
      </c>
      <c r="CT243" s="516">
        <v>1405</v>
      </c>
      <c r="CU243" s="516">
        <v>1410</v>
      </c>
      <c r="CV243" s="516">
        <v>1414</v>
      </c>
      <c r="CW243" s="516">
        <v>1412</v>
      </c>
      <c r="CX243" s="516">
        <v>1410</v>
      </c>
      <c r="CY243" s="516">
        <v>1393</v>
      </c>
      <c r="CZ243" s="516">
        <v>1427</v>
      </c>
      <c r="DA243" s="2">
        <v>1416</v>
      </c>
      <c r="DB243" s="2">
        <v>1435</v>
      </c>
      <c r="DC243" s="2">
        <v>1428</v>
      </c>
      <c r="DD243" s="2">
        <v>1460</v>
      </c>
      <c r="DE243" s="2">
        <v>1416</v>
      </c>
      <c r="DF243" s="2">
        <v>1388</v>
      </c>
      <c r="DG243" s="2">
        <v>1462</v>
      </c>
      <c r="DH243" s="2">
        <v>1498</v>
      </c>
      <c r="DI243" s="2">
        <v>1494</v>
      </c>
      <c r="DJ243" s="2">
        <v>1490</v>
      </c>
      <c r="DK243" s="2">
        <v>1479</v>
      </c>
      <c r="DL243" s="2">
        <v>1478</v>
      </c>
      <c r="DM243" s="2">
        <v>1486</v>
      </c>
      <c r="DN243" s="2">
        <v>1479</v>
      </c>
      <c r="DO243" s="2">
        <v>1492</v>
      </c>
      <c r="DP243" s="2">
        <v>1461</v>
      </c>
      <c r="DQ243" s="2">
        <v>1490</v>
      </c>
      <c r="DR243" s="2">
        <v>1600</v>
      </c>
      <c r="DS243" s="2">
        <v>1575</v>
      </c>
      <c r="DT243" s="2">
        <v>1499</v>
      </c>
      <c r="DU243" s="2">
        <v>1461</v>
      </c>
      <c r="DV243" s="2">
        <v>1440</v>
      </c>
      <c r="DW243" s="2">
        <v>1445</v>
      </c>
      <c r="DX243" s="2">
        <v>1430</v>
      </c>
      <c r="DY243" s="2">
        <v>1427</v>
      </c>
      <c r="DZ243" s="2">
        <v>1428</v>
      </c>
      <c r="EA243" s="2">
        <v>1425</v>
      </c>
      <c r="EB243" s="2">
        <v>1425</v>
      </c>
      <c r="EC243" s="2">
        <v>1422</v>
      </c>
      <c r="ED243" s="2">
        <v>1429</v>
      </c>
      <c r="EE243" s="2">
        <v>1416</v>
      </c>
      <c r="EF243" s="2">
        <v>1415</v>
      </c>
      <c r="EG243" s="2">
        <v>1426</v>
      </c>
      <c r="EH243" s="2">
        <v>1473</v>
      </c>
      <c r="EI243" s="2">
        <v>1432</v>
      </c>
      <c r="EJ243" s="2">
        <v>1436</v>
      </c>
      <c r="EK243" s="2">
        <v>1442</v>
      </c>
      <c r="EL243" s="2">
        <v>1444</v>
      </c>
      <c r="EM243" s="2">
        <v>1422</v>
      </c>
      <c r="EN243" s="2">
        <v>1419</v>
      </c>
      <c r="EO243" s="2">
        <v>1436</v>
      </c>
      <c r="EP243" s="2">
        <v>1462</v>
      </c>
      <c r="EQ243" s="2">
        <v>1384</v>
      </c>
      <c r="ER243" s="2">
        <v>1368</v>
      </c>
      <c r="ES243" s="2">
        <v>1380</v>
      </c>
      <c r="ET243" s="2">
        <v>1375</v>
      </c>
      <c r="EU243" s="2">
        <v>1352</v>
      </c>
      <c r="EV243" s="2">
        <v>1345</v>
      </c>
      <c r="EW243" s="2">
        <v>1360</v>
      </c>
      <c r="EX243" s="2">
        <v>1360</v>
      </c>
      <c r="EY243" s="2">
        <v>1356</v>
      </c>
      <c r="EZ243" s="2">
        <v>1355</v>
      </c>
      <c r="FA243" s="2">
        <v>1395</v>
      </c>
      <c r="FB243" s="2">
        <v>1415</v>
      </c>
      <c r="FC243" s="2">
        <v>1420</v>
      </c>
      <c r="FD243" s="2">
        <v>1415</v>
      </c>
      <c r="FE243" s="2">
        <v>1446</v>
      </c>
      <c r="FF243" s="2">
        <v>1463</v>
      </c>
      <c r="FG243" s="2">
        <v>1469</v>
      </c>
      <c r="FH243" s="2">
        <v>1475</v>
      </c>
      <c r="FI243" s="2">
        <v>1500</v>
      </c>
      <c r="FJ243" s="2">
        <v>1518</v>
      </c>
      <c r="FK243" s="2">
        <v>1486</v>
      </c>
      <c r="FL243" s="2">
        <v>1463</v>
      </c>
      <c r="FM243" s="2">
        <v>1448</v>
      </c>
      <c r="FN243" s="2">
        <v>1449</v>
      </c>
      <c r="FO243" s="2">
        <v>1437</v>
      </c>
      <c r="FP243" s="2">
        <v>1438</v>
      </c>
      <c r="FQ243" s="2">
        <v>1462</v>
      </c>
      <c r="FR243" s="2">
        <v>1473</v>
      </c>
      <c r="FS243" s="2">
        <v>1483</v>
      </c>
      <c r="FT243" s="2">
        <v>1472</v>
      </c>
      <c r="FU243" s="2">
        <v>1511</v>
      </c>
      <c r="FV243" s="2">
        <v>1475</v>
      </c>
      <c r="FW243" s="2">
        <v>1485</v>
      </c>
      <c r="FX243" s="2">
        <v>1504</v>
      </c>
      <c r="FY243" s="2">
        <v>1445</v>
      </c>
      <c r="FZ243" s="2">
        <v>1451</v>
      </c>
      <c r="GA243" s="2">
        <v>1457</v>
      </c>
      <c r="GB243" s="2">
        <v>1428</v>
      </c>
      <c r="GC243" s="2">
        <v>1425</v>
      </c>
      <c r="GD243" s="2">
        <v>1431</v>
      </c>
      <c r="GE243" s="2">
        <v>1447</v>
      </c>
      <c r="GF243" s="2">
        <v>1446</v>
      </c>
      <c r="GG243" s="2">
        <v>1470</v>
      </c>
      <c r="GH243" s="2">
        <v>1467</v>
      </c>
      <c r="GI243" s="2">
        <v>1470</v>
      </c>
      <c r="GJ243" s="2">
        <v>1461</v>
      </c>
      <c r="GK243" s="2">
        <v>1500</v>
      </c>
      <c r="GL243" s="2">
        <v>1500</v>
      </c>
      <c r="GM243" s="2">
        <v>1501</v>
      </c>
      <c r="GN243" s="2">
        <v>1498</v>
      </c>
      <c r="GO243" s="2">
        <v>1501</v>
      </c>
      <c r="GP243" s="2">
        <v>1505</v>
      </c>
      <c r="GQ243" s="2">
        <v>1534</v>
      </c>
      <c r="GR243" s="2">
        <v>1552</v>
      </c>
      <c r="GS243" s="2">
        <v>1530</v>
      </c>
      <c r="GT243" s="2">
        <v>1523</v>
      </c>
      <c r="GU243" s="2">
        <v>1456</v>
      </c>
      <c r="GV243" s="2">
        <v>1514</v>
      </c>
      <c r="GW243" s="2">
        <v>1536</v>
      </c>
      <c r="GX243" s="2">
        <v>1541</v>
      </c>
      <c r="GY243" s="2">
        <v>1547</v>
      </c>
      <c r="GZ243" s="2">
        <v>1505</v>
      </c>
      <c r="HA243" s="2">
        <v>1498</v>
      </c>
      <c r="HB243" s="2">
        <v>1487</v>
      </c>
      <c r="HC243" s="2">
        <v>1497</v>
      </c>
      <c r="HD243" s="2">
        <v>1490</v>
      </c>
      <c r="HE243" s="2">
        <v>1500</v>
      </c>
      <c r="HF243" s="2">
        <v>1502</v>
      </c>
      <c r="HG243" s="2">
        <v>1491</v>
      </c>
      <c r="HH243" s="2">
        <v>1481</v>
      </c>
      <c r="HI243" s="2">
        <v>1480</v>
      </c>
      <c r="HJ243" s="2">
        <v>1533</v>
      </c>
      <c r="HK243" s="2">
        <v>1461</v>
      </c>
      <c r="HL243" s="2">
        <v>1463</v>
      </c>
      <c r="HM243" s="2">
        <v>1476</v>
      </c>
      <c r="HN243" s="2">
        <v>1464</v>
      </c>
      <c r="HO243" s="2">
        <v>1469</v>
      </c>
      <c r="HP243" s="2">
        <v>1461</v>
      </c>
      <c r="HQ243" s="2">
        <v>1460</v>
      </c>
      <c r="HR243" s="2">
        <v>1478</v>
      </c>
      <c r="HS243" s="2">
        <v>1465</v>
      </c>
      <c r="HT243" s="2">
        <v>1469</v>
      </c>
      <c r="HU243" s="2">
        <v>1469</v>
      </c>
      <c r="HV243" s="2">
        <v>1469</v>
      </c>
      <c r="HW243" s="2">
        <v>1461</v>
      </c>
      <c r="HX243" s="2">
        <v>1482</v>
      </c>
      <c r="HY243" s="2">
        <v>1477</v>
      </c>
      <c r="HZ243" s="2">
        <v>1483</v>
      </c>
      <c r="IA243" s="2">
        <v>1479</v>
      </c>
      <c r="IB243" s="2">
        <v>1480</v>
      </c>
      <c r="IC243" s="2">
        <v>1462</v>
      </c>
      <c r="ID243" s="2">
        <v>1448</v>
      </c>
      <c r="IE243" s="2">
        <v>1459</v>
      </c>
      <c r="IF243" s="2">
        <v>1490</v>
      </c>
      <c r="IG243" s="2">
        <v>1500</v>
      </c>
      <c r="IH243" s="2">
        <v>1499</v>
      </c>
      <c r="II243" s="2">
        <v>1512</v>
      </c>
      <c r="IJ243" s="2">
        <v>1539</v>
      </c>
      <c r="IK243" s="2">
        <v>1537</v>
      </c>
      <c r="IL243" s="2">
        <v>1565</v>
      </c>
      <c r="IM243" s="2">
        <v>1553</v>
      </c>
      <c r="IN243" s="2">
        <v>1552</v>
      </c>
      <c r="IO243" s="2">
        <v>1581</v>
      </c>
      <c r="IP243" s="2">
        <v>1583</v>
      </c>
      <c r="IQ243" s="2">
        <v>1598</v>
      </c>
      <c r="IR243" s="2">
        <v>1620</v>
      </c>
      <c r="IS243" s="2">
        <v>1594</v>
      </c>
      <c r="IT243" s="2">
        <v>1572</v>
      </c>
    </row>
    <row r="244" spans="1:254">
      <c r="A244" s="62" t="s">
        <v>457</v>
      </c>
      <c r="B244" s="4" t="inlineStr">
        <is>
          <t>デンソー</t>
        </is>
      </c>
      <c r="C244" s="4">
        <v>1934.5</v>
      </c>
      <c r="D244" s="4">
        <v>9.5</v>
      </c>
      <c r="E244" s="67">
        <v>1925</v>
      </c>
      <c r="F244" s="67">
        <v>1919</v>
      </c>
      <c r="G244" s="67">
        <v>1890.5</v>
      </c>
      <c r="H244" s="67">
        <v>1928</v>
      </c>
      <c r="I244" s="67">
        <v>1967.5</v>
      </c>
      <c r="J244" s="67">
        <v>2197.5</v>
      </c>
      <c r="K244" s="67">
        <v>2208</v>
      </c>
      <c r="L244" s="67">
        <v>2079.5</v>
      </c>
      <c r="M244" s="67">
        <v>2056</v>
      </c>
      <c r="N244" s="67">
        <v>1977</v>
      </c>
      <c r="O244" s="67">
        <v>1993</v>
      </c>
      <c r="P244" s="67">
        <v>1989.5</v>
      </c>
      <c r="Q244" s="67">
        <v>1992.5</v>
      </c>
      <c r="R244" s="67">
        <v>1964</v>
      </c>
      <c r="S244" s="67">
        <v>1975.5</v>
      </c>
      <c r="T244" s="67">
        <v>1953.5</v>
      </c>
      <c r="U244" s="67">
        <v>1941.5</v>
      </c>
      <c r="V244" s="67">
        <v>1925.5</v>
      </c>
      <c r="W244" s="67">
        <v>1933.5</v>
      </c>
      <c r="X244" s="67">
        <v>1928</v>
      </c>
      <c r="Y244" s="67">
        <v>1945</v>
      </c>
      <c r="Z244" s="67">
        <v>1985</v>
      </c>
      <c r="AA244" s="67">
        <v>1992</v>
      </c>
      <c r="AB244" s="67">
        <v>1955.5</v>
      </c>
      <c r="AC244" s="67">
        <v>1932.5</v>
      </c>
      <c r="AD244" s="67">
        <v>1870.5</v>
      </c>
      <c r="AE244" s="67">
        <v>1876</v>
      </c>
      <c r="AF244" s="67">
        <v>1888</v>
      </c>
      <c r="AG244" s="67">
        <v>1875</v>
      </c>
      <c r="AH244" s="67">
        <v>1860.5</v>
      </c>
      <c r="AI244" s="67">
        <v>1869.5</v>
      </c>
      <c r="AJ244" s="67">
        <v>1885.5</v>
      </c>
      <c r="AK244" s="67">
        <v>1892</v>
      </c>
      <c r="AL244" s="67">
        <v>1900.5</v>
      </c>
      <c r="AM244" s="67">
        <v>1935</v>
      </c>
      <c r="AN244" s="67">
        <v>1917</v>
      </c>
      <c r="AO244" s="67">
        <v>1893.5</v>
      </c>
      <c r="AP244" s="67">
        <v>1906.5</v>
      </c>
      <c r="AQ244" s="67">
        <v>1854</v>
      </c>
      <c r="AR244" s="67">
        <v>1834.5</v>
      </c>
      <c r="AS244" s="67">
        <v>1882.5</v>
      </c>
      <c r="AT244" s="67">
        <v>1925</v>
      </c>
      <c r="AU244" s="67">
        <v>1903.5</v>
      </c>
      <c r="AV244" s="67">
        <v>1887</v>
      </c>
      <c r="AW244" s="67">
        <v>1907</v>
      </c>
      <c r="AX244" s="67">
        <v>1926</v>
      </c>
      <c r="AY244" s="67">
        <v>1867.5</v>
      </c>
      <c r="AZ244" s="67">
        <v>1869</v>
      </c>
      <c r="BA244" s="67">
        <v>1908</v>
      </c>
      <c r="BB244" s="67">
        <v>1886</v>
      </c>
      <c r="BC244" s="67">
        <v>1888.5</v>
      </c>
      <c r="BD244" s="67">
        <v>1850.5</v>
      </c>
      <c r="BE244" s="67">
        <v>1837</v>
      </c>
      <c r="BF244" s="67">
        <v>1834.5</v>
      </c>
      <c r="BG244" s="67">
        <v>1850</v>
      </c>
      <c r="BH244" s="67">
        <v>1835.5</v>
      </c>
      <c r="BI244" s="67">
        <v>1859.5</v>
      </c>
      <c r="BJ244" s="67">
        <v>1838.5</v>
      </c>
      <c r="BK244" s="67">
        <v>1944</v>
      </c>
      <c r="BL244" s="67">
        <v>1884</v>
      </c>
      <c r="BM244" s="67">
        <v>1917</v>
      </c>
      <c r="BN244" s="67">
        <v>1878</v>
      </c>
      <c r="BO244" s="67">
        <v>1879</v>
      </c>
      <c r="BP244" s="67">
        <v>1919</v>
      </c>
      <c r="BQ244" s="67">
        <v>1914.5</v>
      </c>
      <c r="BR244" s="67">
        <v>1895.5</v>
      </c>
      <c r="BS244" s="67">
        <v>1882.5</v>
      </c>
      <c r="BT244" s="67">
        <v>1846.5</v>
      </c>
      <c r="BU244" s="67">
        <v>1883.5</v>
      </c>
      <c r="BV244" s="67">
        <v>1868</v>
      </c>
      <c r="BW244" s="67">
        <v>1893.5</v>
      </c>
      <c r="BX244" s="67">
        <v>1925.5</v>
      </c>
      <c r="BY244" s="67">
        <v>1944</v>
      </c>
      <c r="BZ244" s="67">
        <v>1962.5</v>
      </c>
      <c r="CA244" s="516">
        <v>1926</v>
      </c>
      <c r="CB244" s="516">
        <v>1917.5</v>
      </c>
      <c r="CC244" s="516">
        <v>1915</v>
      </c>
      <c r="CD244" s="516">
        <v>1926.5</v>
      </c>
      <c r="CE244" s="516">
        <v>1917</v>
      </c>
      <c r="CF244" s="516">
        <v>1933</v>
      </c>
      <c r="CG244" s="516">
        <v>1951.5</v>
      </c>
      <c r="CH244" s="516">
        <v>1960.5</v>
      </c>
      <c r="CI244" s="516">
        <v>1908</v>
      </c>
      <c r="CJ244" s="516">
        <v>1907.5</v>
      </c>
      <c r="CK244" s="516">
        <v>1923</v>
      </c>
      <c r="CL244" s="516">
        <v>1930</v>
      </c>
      <c r="CM244" s="516">
        <v>1954</v>
      </c>
      <c r="CN244" s="516">
        <v>1947.5</v>
      </c>
      <c r="CO244" s="516">
        <v>1891</v>
      </c>
      <c r="CP244" s="516">
        <v>1953.5</v>
      </c>
      <c r="CQ244" s="516">
        <v>1944.5</v>
      </c>
      <c r="CR244" s="516">
        <v>1921.5</v>
      </c>
      <c r="CS244" s="516">
        <v>1907.5</v>
      </c>
      <c r="CT244" s="516">
        <v>1864</v>
      </c>
      <c r="CU244" s="516">
        <v>1915.5</v>
      </c>
      <c r="CV244" s="516">
        <v>1965</v>
      </c>
      <c r="CW244" s="516">
        <v>1945</v>
      </c>
      <c r="CX244" s="516">
        <v>1933.5</v>
      </c>
      <c r="CY244" s="516">
        <v>1937.5</v>
      </c>
      <c r="CZ244" s="516">
        <v>2003</v>
      </c>
      <c r="DA244" s="2">
        <v>2025</v>
      </c>
      <c r="DB244" s="2">
        <v>2007</v>
      </c>
      <c r="DC244" s="2">
        <v>1994</v>
      </c>
      <c r="DD244" s="2">
        <v>2034</v>
      </c>
      <c r="DE244" s="2">
        <v>2104.5</v>
      </c>
      <c r="DF244" s="2">
        <v>2086.5</v>
      </c>
      <c r="DG244" s="2">
        <v>2142.5</v>
      </c>
      <c r="DH244" s="2">
        <v>2219.5</v>
      </c>
      <c r="DI244" s="2">
        <v>2250</v>
      </c>
      <c r="DJ244" s="2">
        <v>2232.5</v>
      </c>
      <c r="DK244" s="2">
        <v>2225.5</v>
      </c>
      <c r="DL244" s="2">
        <v>2223</v>
      </c>
      <c r="DM244" s="2">
        <v>2215</v>
      </c>
      <c r="DN244" s="2">
        <v>2292</v>
      </c>
      <c r="DO244" s="2">
        <v>2300</v>
      </c>
      <c r="DP244" s="2">
        <v>2255</v>
      </c>
      <c r="DQ244" s="2">
        <v>2213.5</v>
      </c>
      <c r="DR244" s="2">
        <v>2234</v>
      </c>
      <c r="DS244" s="2">
        <v>2156</v>
      </c>
      <c r="DT244" s="2">
        <v>2148</v>
      </c>
      <c r="DU244" s="2">
        <v>2137.5</v>
      </c>
      <c r="DV244" s="2">
        <v>2161.5</v>
      </c>
      <c r="DW244" s="2">
        <v>2088.5</v>
      </c>
      <c r="DX244" s="2">
        <v>2056.5</v>
      </c>
      <c r="DY244" s="2">
        <v>2065</v>
      </c>
      <c r="DZ244" s="2">
        <v>2153</v>
      </c>
      <c r="EA244" s="2">
        <v>2143</v>
      </c>
      <c r="EB244" s="2">
        <v>2117</v>
      </c>
      <c r="EC244" s="2">
        <v>2096.5</v>
      </c>
      <c r="ED244" s="2">
        <v>2126</v>
      </c>
      <c r="EE244" s="2">
        <v>2134</v>
      </c>
      <c r="EF244" s="2">
        <v>2210.5</v>
      </c>
      <c r="EG244" s="2">
        <v>2226</v>
      </c>
      <c r="EH244" s="2">
        <v>2202.5</v>
      </c>
      <c r="EI244" s="2">
        <v>2224</v>
      </c>
      <c r="EJ244" s="2">
        <v>2242.5</v>
      </c>
      <c r="EK244" s="2">
        <v>2276.5</v>
      </c>
      <c r="EL244" s="2">
        <v>2274.5</v>
      </c>
      <c r="EM244" s="2">
        <v>2218.5</v>
      </c>
      <c r="EN244" s="2">
        <v>2209</v>
      </c>
      <c r="EO244" s="2">
        <v>2159</v>
      </c>
      <c r="EP244" s="2">
        <v>2119.5</v>
      </c>
      <c r="EQ244" s="2">
        <v>2152</v>
      </c>
      <c r="ER244" s="2">
        <v>2203.5</v>
      </c>
      <c r="ES244" s="2">
        <v>2180.5</v>
      </c>
      <c r="ET244" s="2">
        <v>2158</v>
      </c>
      <c r="EU244" s="2">
        <v>2155</v>
      </c>
      <c r="EV244" s="2">
        <v>2160</v>
      </c>
      <c r="EW244" s="2">
        <v>2157.5</v>
      </c>
      <c r="EX244" s="2">
        <v>2137.5</v>
      </c>
      <c r="EY244" s="2">
        <v>2149.5</v>
      </c>
      <c r="EZ244" s="2">
        <v>2173</v>
      </c>
      <c r="FA244" s="2">
        <v>2139.5</v>
      </c>
      <c r="FB244" s="2">
        <v>2126.5</v>
      </c>
      <c r="FC244" s="2">
        <v>2109</v>
      </c>
      <c r="FD244" s="2">
        <v>2102.5</v>
      </c>
      <c r="FE244" s="2">
        <v>2135</v>
      </c>
      <c r="FF244" s="2">
        <v>2125.5</v>
      </c>
      <c r="FG244" s="2">
        <v>2096.5</v>
      </c>
      <c r="FH244" s="2">
        <v>2088.5</v>
      </c>
      <c r="FI244" s="2">
        <v>2036</v>
      </c>
      <c r="FJ244" s="2">
        <v>2022.5</v>
      </c>
      <c r="FK244" s="2">
        <v>2001.5</v>
      </c>
      <c r="FL244" s="2">
        <v>2074</v>
      </c>
      <c r="FM244" s="2">
        <v>2022</v>
      </c>
      <c r="FN244" s="2">
        <v>2027.5</v>
      </c>
      <c r="FO244" s="2">
        <v>2043</v>
      </c>
      <c r="FP244" s="2">
        <v>2059.5</v>
      </c>
      <c r="FQ244" s="2">
        <v>2064.5</v>
      </c>
      <c r="FR244" s="2">
        <v>2059.5</v>
      </c>
      <c r="FS244" s="2">
        <v>2046</v>
      </c>
      <c r="FT244" s="2">
        <v>2067.5</v>
      </c>
      <c r="FU244" s="2">
        <v>2019</v>
      </c>
      <c r="FV244" s="2">
        <v>2004</v>
      </c>
      <c r="FW244" s="2">
        <v>2011</v>
      </c>
      <c r="FX244" s="2">
        <v>2084</v>
      </c>
      <c r="FY244" s="2">
        <v>2130.5</v>
      </c>
      <c r="FZ244" s="2">
        <v>2094.5</v>
      </c>
      <c r="GA244" s="2">
        <v>2111</v>
      </c>
      <c r="GB244" s="2">
        <v>2075.5</v>
      </c>
      <c r="GC244" s="2">
        <v>2071.5</v>
      </c>
      <c r="GD244" s="2">
        <v>2083</v>
      </c>
      <c r="GE244" s="2">
        <v>2091.5</v>
      </c>
      <c r="GF244" s="2">
        <v>2100</v>
      </c>
      <c r="GG244" s="2">
        <v>2126</v>
      </c>
      <c r="GH244" s="2">
        <v>2161.5</v>
      </c>
      <c r="GI244" s="2">
        <v>2300</v>
      </c>
      <c r="GJ244" s="2">
        <v>2282.5</v>
      </c>
      <c r="GK244" s="2">
        <v>2292</v>
      </c>
      <c r="GL244" s="2">
        <v>2315</v>
      </c>
      <c r="GM244" s="2">
        <v>2286.5</v>
      </c>
      <c r="GN244" s="2">
        <v>2250</v>
      </c>
      <c r="GO244" s="2">
        <v>2283</v>
      </c>
      <c r="GP244" s="2">
        <v>2236</v>
      </c>
      <c r="GQ244" s="2">
        <v>2243.5</v>
      </c>
      <c r="GR244" s="2">
        <v>2185</v>
      </c>
      <c r="GS244" s="2">
        <v>2211.5</v>
      </c>
      <c r="GT244" s="2">
        <v>2197</v>
      </c>
      <c r="GU244" s="2">
        <v>2180</v>
      </c>
      <c r="GV244" s="2">
        <v>2197.5</v>
      </c>
      <c r="GW244" s="2">
        <v>2240</v>
      </c>
      <c r="GX244" s="2">
        <v>2252</v>
      </c>
      <c r="GY244" s="2">
        <v>2272</v>
      </c>
      <c r="GZ244" s="2">
        <v>2244.5</v>
      </c>
      <c r="HA244" s="2">
        <v>2154.5</v>
      </c>
      <c r="HB244" s="2">
        <v>2129</v>
      </c>
      <c r="HC244" s="2">
        <v>2106.5</v>
      </c>
      <c r="HD244" s="2">
        <v>2135.5</v>
      </c>
      <c r="HE244" s="2">
        <v>2148.5</v>
      </c>
      <c r="HF244" s="2">
        <v>2238</v>
      </c>
      <c r="HG244" s="2">
        <v>2213.5</v>
      </c>
      <c r="HH244" s="2">
        <v>2201.5</v>
      </c>
      <c r="HI244" s="2">
        <v>2199.5</v>
      </c>
      <c r="HJ244" s="2">
        <v>2158</v>
      </c>
      <c r="HK244" s="2">
        <v>2181.5</v>
      </c>
      <c r="HL244" s="2">
        <v>2160.5</v>
      </c>
      <c r="HM244" s="2">
        <v>2174</v>
      </c>
      <c r="HN244" s="2">
        <v>2139</v>
      </c>
      <c r="HO244" s="2">
        <v>2141</v>
      </c>
      <c r="HP244" s="2">
        <v>2149.5</v>
      </c>
      <c r="HQ244" s="2">
        <v>2212.5</v>
      </c>
      <c r="HR244" s="2">
        <v>2204.5</v>
      </c>
      <c r="HS244" s="2">
        <v>2182.5</v>
      </c>
      <c r="HT244" s="2">
        <v>2156</v>
      </c>
      <c r="HU244" s="2">
        <v>2138.5</v>
      </c>
      <c r="HV244" s="2">
        <v>2136</v>
      </c>
      <c r="HW244" s="2">
        <v>2120</v>
      </c>
      <c r="HX244" s="2">
        <v>2135.5</v>
      </c>
      <c r="HY244" s="2">
        <v>2143.5</v>
      </c>
      <c r="HZ244" s="2">
        <v>2136.5</v>
      </c>
      <c r="IA244" s="2">
        <v>2136</v>
      </c>
      <c r="IB244" s="2">
        <v>2154.5</v>
      </c>
      <c r="IC244" s="2">
        <v>2146</v>
      </c>
      <c r="ID244" s="2">
        <v>2116.5</v>
      </c>
      <c r="IE244" s="2">
        <v>2167.5</v>
      </c>
      <c r="IF244" s="2">
        <v>2170</v>
      </c>
      <c r="IG244" s="2">
        <v>2129</v>
      </c>
      <c r="IH244" s="2">
        <v>2103</v>
      </c>
      <c r="II244" s="2">
        <v>2084.5</v>
      </c>
      <c r="IJ244" s="2">
        <v>2138</v>
      </c>
      <c r="IK244" s="2">
        <v>2116.5</v>
      </c>
      <c r="IL244" s="2">
        <v>2104.5</v>
      </c>
      <c r="IM244" s="2">
        <v>2048.5</v>
      </c>
      <c r="IN244" s="2">
        <v>2083.5</v>
      </c>
      <c r="IO244" s="2">
        <v>2084.5</v>
      </c>
      <c r="IP244" s="2">
        <v>2083</v>
      </c>
      <c r="IQ244" s="2">
        <v>2090</v>
      </c>
      <c r="IR244" s="2">
        <v>2056</v>
      </c>
      <c r="IS244" s="2">
        <v>2067</v>
      </c>
      <c r="IT244" s="2">
        <v>2067.5</v>
      </c>
    </row>
    <row r="245" spans="1:254">
      <c r="A245" s="62" t="s">
        <v>458</v>
      </c>
      <c r="B245" s="4" t="inlineStr">
        <is>
          <t>グローバルウェイ</t>
        </is>
      </c>
      <c r="C245" s="4">
        <v>155</v>
      </c>
      <c r="D245" s="4">
        <v>-3</v>
      </c>
      <c r="E245" s="67">
        <v>158</v>
      </c>
      <c r="F245" s="67">
        <v>160</v>
      </c>
      <c r="G245" s="67">
        <v>160</v>
      </c>
      <c r="H245" s="67">
        <v>155</v>
      </c>
      <c r="I245" s="67">
        <v>153</v>
      </c>
      <c r="J245" s="67">
        <v>148</v>
      </c>
      <c r="K245" s="67">
        <v>148</v>
      </c>
      <c r="L245" s="67">
        <v>154</v>
      </c>
      <c r="M245" s="67">
        <v>159</v>
      </c>
      <c r="N245" s="67">
        <v>153</v>
      </c>
      <c r="O245" s="67">
        <v>156</v>
      </c>
      <c r="P245" s="67">
        <v>159</v>
      </c>
      <c r="Q245" s="67">
        <v>156</v>
      </c>
      <c r="R245" s="67">
        <v>156</v>
      </c>
      <c r="S245" s="67">
        <v>163</v>
      </c>
      <c r="T245" s="67">
        <v>168</v>
      </c>
      <c r="U245" s="67">
        <v>164</v>
      </c>
      <c r="V245" s="67">
        <v>162</v>
      </c>
      <c r="W245" s="67">
        <v>160</v>
      </c>
      <c r="X245" s="67">
        <v>154</v>
      </c>
      <c r="Y245" s="67">
        <v>151</v>
      </c>
      <c r="Z245" s="67">
        <v>155</v>
      </c>
      <c r="AA245" s="67">
        <v>160</v>
      </c>
      <c r="AB245" s="67">
        <v>157</v>
      </c>
      <c r="AC245" s="67">
        <v>152</v>
      </c>
      <c r="AD245" s="67">
        <v>148</v>
      </c>
      <c r="AE245" s="67">
        <v>147</v>
      </c>
      <c r="AF245" s="67">
        <v>147</v>
      </c>
      <c r="AG245" s="67">
        <v>152</v>
      </c>
      <c r="AH245" s="67">
        <v>163</v>
      </c>
      <c r="AI245" s="67">
        <v>160</v>
      </c>
      <c r="AJ245" s="67">
        <v>161</v>
      </c>
      <c r="AK245" s="67">
        <v>169</v>
      </c>
      <c r="AL245" s="67">
        <v>169</v>
      </c>
      <c r="AM245" s="67">
        <v>165</v>
      </c>
      <c r="AN245" s="67">
        <v>155</v>
      </c>
      <c r="AO245" s="67">
        <v>155</v>
      </c>
      <c r="AP245" s="67">
        <v>166</v>
      </c>
      <c r="AQ245" s="67">
        <v>161</v>
      </c>
      <c r="AR245" s="67">
        <v>167</v>
      </c>
      <c r="AS245" s="67">
        <v>171</v>
      </c>
      <c r="AT245" s="67">
        <v>176</v>
      </c>
      <c r="AU245" s="67">
        <v>178</v>
      </c>
      <c r="AV245" s="67">
        <v>179</v>
      </c>
      <c r="AW245" s="67">
        <v>175</v>
      </c>
      <c r="AX245" s="67">
        <v>169</v>
      </c>
      <c r="AY245" s="67">
        <v>169</v>
      </c>
      <c r="AZ245" s="67">
        <v>168</v>
      </c>
      <c r="BA245" s="67">
        <v>165</v>
      </c>
      <c r="BB245" s="67">
        <v>170</v>
      </c>
      <c r="BC245" s="67">
        <v>177</v>
      </c>
      <c r="BD245" s="67">
        <v>159</v>
      </c>
      <c r="BE245" s="67">
        <v>167</v>
      </c>
      <c r="BF245" s="67">
        <v>162</v>
      </c>
      <c r="BG245" s="67">
        <v>162</v>
      </c>
      <c r="BH245" s="67">
        <v>167</v>
      </c>
      <c r="BI245" s="67">
        <v>169</v>
      </c>
      <c r="BJ245" s="67">
        <v>174</v>
      </c>
      <c r="BK245" s="67">
        <v>161</v>
      </c>
      <c r="BL245" s="67">
        <v>200</v>
      </c>
      <c r="BM245" s="67">
        <v>206</v>
      </c>
      <c r="BN245" s="67">
        <v>156</v>
      </c>
      <c r="BO245" s="67">
        <v>169</v>
      </c>
      <c r="BP245" s="67">
        <v>172</v>
      </c>
      <c r="BQ245" s="67">
        <v>168</v>
      </c>
      <c r="BR245" s="67">
        <v>176</v>
      </c>
      <c r="BS245" s="67">
        <v>186</v>
      </c>
      <c r="BT245" s="67">
        <v>173</v>
      </c>
      <c r="BU245" s="67">
        <v>193</v>
      </c>
      <c r="BV245" s="67">
        <v>209</v>
      </c>
      <c r="BW245" s="67">
        <v>238</v>
      </c>
      <c r="BX245" s="67">
        <v>235</v>
      </c>
      <c r="BY245" s="67">
        <v>198</v>
      </c>
      <c r="BZ245" s="67">
        <v>199</v>
      </c>
      <c r="CA245" s="516">
        <v>149</v>
      </c>
      <c r="CB245" s="516">
        <v>130</v>
      </c>
      <c r="CC245" s="516">
        <v>127</v>
      </c>
      <c r="CD245" s="516">
        <v>125</v>
      </c>
      <c r="CE245" s="516">
        <v>124</v>
      </c>
      <c r="CF245" s="516">
        <v>125</v>
      </c>
      <c r="CG245" s="516">
        <v>127</v>
      </c>
      <c r="CH245" s="516">
        <v>129</v>
      </c>
      <c r="CI245" s="516">
        <v>127</v>
      </c>
      <c r="CJ245" s="516">
        <v>126</v>
      </c>
      <c r="CK245" s="516">
        <v>127</v>
      </c>
      <c r="CL245" s="516">
        <v>125</v>
      </c>
      <c r="CM245" s="516">
        <v>130</v>
      </c>
      <c r="CN245" s="516">
        <v>125</v>
      </c>
      <c r="CO245" s="516">
        <v>125</v>
      </c>
      <c r="CP245" s="516">
        <v>128</v>
      </c>
      <c r="CQ245" s="516">
        <v>126</v>
      </c>
      <c r="CR245" s="516">
        <v>131</v>
      </c>
      <c r="CS245" s="516">
        <v>127</v>
      </c>
      <c r="CT245" s="516">
        <v>124</v>
      </c>
      <c r="CU245" s="516">
        <v>128</v>
      </c>
      <c r="CV245" s="516">
        <v>138</v>
      </c>
      <c r="CW245" s="516">
        <v>130</v>
      </c>
      <c r="CX245" s="516">
        <v>132</v>
      </c>
      <c r="CY245" s="516">
        <v>130</v>
      </c>
      <c r="CZ245" s="516">
        <v>131</v>
      </c>
      <c r="DA245" s="2">
        <v>134</v>
      </c>
      <c r="DB245" s="2">
        <v>132</v>
      </c>
      <c r="DC245" s="2">
        <v>128</v>
      </c>
      <c r="DD245" s="2">
        <v>132</v>
      </c>
      <c r="DE245" s="2">
        <v>130</v>
      </c>
      <c r="DF245" s="2">
        <v>123</v>
      </c>
      <c r="DG245" s="2">
        <v>132</v>
      </c>
      <c r="DH245" s="2">
        <v>133</v>
      </c>
      <c r="DI245" s="2">
        <v>139</v>
      </c>
      <c r="DJ245" s="2">
        <v>138</v>
      </c>
      <c r="DK245" s="2">
        <v>133</v>
      </c>
      <c r="DL245" s="2">
        <v>131</v>
      </c>
      <c r="DM245" s="2">
        <v>134</v>
      </c>
      <c r="DN245" s="2">
        <v>138</v>
      </c>
      <c r="DO245" s="2">
        <v>144</v>
      </c>
      <c r="DP245" s="2">
        <v>148</v>
      </c>
      <c r="DQ245" s="2">
        <v>140</v>
      </c>
      <c r="DR245" s="2">
        <v>140</v>
      </c>
      <c r="DS245" s="2">
        <v>150</v>
      </c>
      <c r="DT245" s="2">
        <v>144</v>
      </c>
      <c r="DU245" s="2">
        <v>139</v>
      </c>
      <c r="DV245" s="2">
        <v>136</v>
      </c>
      <c r="DW245" s="2">
        <v>141</v>
      </c>
      <c r="DX245" s="2">
        <v>136</v>
      </c>
      <c r="DY245" s="2">
        <v>137</v>
      </c>
      <c r="DZ245" s="2">
        <v>139</v>
      </c>
      <c r="EA245" s="2">
        <v>141</v>
      </c>
      <c r="EB245" s="2">
        <v>140</v>
      </c>
      <c r="EC245" s="2">
        <v>139</v>
      </c>
      <c r="ED245" s="2">
        <v>143</v>
      </c>
      <c r="EE245" s="2">
        <v>147</v>
      </c>
      <c r="EF245" s="2">
        <v>149</v>
      </c>
      <c r="EG245" s="2">
        <v>142</v>
      </c>
      <c r="EH245" s="2">
        <v>146</v>
      </c>
      <c r="EI245" s="2">
        <v>152</v>
      </c>
      <c r="EJ245" s="2">
        <v>147</v>
      </c>
      <c r="EK245" s="2">
        <v>149</v>
      </c>
      <c r="EL245" s="2">
        <v>151</v>
      </c>
      <c r="EM245" s="2">
        <v>141</v>
      </c>
      <c r="EN245" s="2">
        <v>144</v>
      </c>
      <c r="EO245" s="2">
        <v>150</v>
      </c>
      <c r="EP245" s="2">
        <v>150</v>
      </c>
      <c r="EQ245" s="2">
        <v>153</v>
      </c>
      <c r="ER245" s="2">
        <v>144</v>
      </c>
      <c r="ES245" s="2">
        <v>141</v>
      </c>
      <c r="ET245" s="2">
        <v>138</v>
      </c>
      <c r="EU245" s="2">
        <v>144</v>
      </c>
      <c r="EV245" s="2">
        <v>133</v>
      </c>
      <c r="EW245" s="2">
        <v>132</v>
      </c>
      <c r="EX245" s="2">
        <v>136</v>
      </c>
      <c r="EY245" s="2">
        <v>140</v>
      </c>
      <c r="EZ245" s="2">
        <v>148</v>
      </c>
      <c r="FA245" s="2">
        <v>163</v>
      </c>
      <c r="FB245" s="2">
        <v>120</v>
      </c>
      <c r="FC245" s="2">
        <v>120</v>
      </c>
      <c r="FD245" s="2">
        <v>118</v>
      </c>
      <c r="FE245" s="2">
        <v>123</v>
      </c>
      <c r="FF245" s="2">
        <v>124</v>
      </c>
      <c r="FG245" s="2">
        <v>127</v>
      </c>
      <c r="FH245" s="2">
        <v>131</v>
      </c>
      <c r="FI245" s="2">
        <v>131</v>
      </c>
      <c r="FJ245" s="2">
        <v>131</v>
      </c>
      <c r="FK245" s="2">
        <v>131</v>
      </c>
      <c r="FL245" s="2">
        <v>133</v>
      </c>
      <c r="FM245" s="2">
        <v>131</v>
      </c>
      <c r="FN245" s="2">
        <v>131</v>
      </c>
      <c r="FO245" s="2">
        <v>139</v>
      </c>
      <c r="FP245" s="2">
        <v>142</v>
      </c>
      <c r="FQ245" s="2">
        <v>139</v>
      </c>
      <c r="FR245" s="2">
        <v>137</v>
      </c>
      <c r="FS245" s="2">
        <v>139</v>
      </c>
      <c r="FT245" s="2">
        <v>143</v>
      </c>
      <c r="FU245" s="2">
        <v>143</v>
      </c>
      <c r="FV245" s="2">
        <v>140</v>
      </c>
      <c r="FW245" s="2">
        <v>142</v>
      </c>
      <c r="FX245" s="2">
        <v>155</v>
      </c>
      <c r="FY245" s="2">
        <v>152</v>
      </c>
      <c r="FZ245" s="2">
        <v>152</v>
      </c>
      <c r="GA245" s="2">
        <v>154</v>
      </c>
      <c r="GB245" s="2">
        <v>147</v>
      </c>
      <c r="GC245" s="2">
        <v>147</v>
      </c>
      <c r="GD245" s="2">
        <v>145</v>
      </c>
      <c r="GE245" s="2">
        <v>147</v>
      </c>
      <c r="GF245" s="2">
        <v>151</v>
      </c>
      <c r="GG245" s="2">
        <v>155</v>
      </c>
      <c r="GH245" s="2">
        <v>159</v>
      </c>
      <c r="GI245" s="2">
        <v>155</v>
      </c>
      <c r="GJ245" s="2">
        <v>156</v>
      </c>
      <c r="GK245" s="2">
        <v>159</v>
      </c>
      <c r="GL245" s="2">
        <v>162</v>
      </c>
      <c r="GM245" s="2">
        <v>161</v>
      </c>
      <c r="GN245" s="2">
        <v>162</v>
      </c>
      <c r="GO245" s="2">
        <v>167</v>
      </c>
      <c r="GP245" s="2">
        <v>165</v>
      </c>
      <c r="GQ245" s="2">
        <v>167</v>
      </c>
      <c r="GR245" s="2">
        <v>160</v>
      </c>
      <c r="GS245" s="2">
        <v>163</v>
      </c>
      <c r="GT245" s="2">
        <v>167</v>
      </c>
      <c r="GU245" s="2">
        <v>157</v>
      </c>
      <c r="GV245" s="2">
        <v>165</v>
      </c>
      <c r="GW245" s="2">
        <v>167</v>
      </c>
      <c r="GX245" s="2">
        <v>164</v>
      </c>
      <c r="GY245" s="2">
        <v>168</v>
      </c>
      <c r="GZ245" s="2">
        <v>168</v>
      </c>
      <c r="HA245" s="2">
        <v>171</v>
      </c>
      <c r="HB245" s="2">
        <v>162</v>
      </c>
      <c r="HC245" s="2">
        <v>167</v>
      </c>
      <c r="HD245" s="2">
        <v>174</v>
      </c>
      <c r="HE245" s="2">
        <v>175</v>
      </c>
      <c r="HF245" s="2">
        <v>178</v>
      </c>
      <c r="HG245" s="2">
        <v>179</v>
      </c>
      <c r="HH245" s="2">
        <v>181</v>
      </c>
      <c r="HI245" s="2">
        <v>192</v>
      </c>
      <c r="HJ245" s="2">
        <v>186</v>
      </c>
      <c r="HK245" s="2">
        <v>182</v>
      </c>
      <c r="HL245" s="2">
        <v>183</v>
      </c>
      <c r="HM245" s="2">
        <v>181</v>
      </c>
      <c r="HN245" s="2">
        <v>177</v>
      </c>
      <c r="HO245" s="2">
        <v>179</v>
      </c>
      <c r="HP245" s="2">
        <v>184</v>
      </c>
      <c r="HQ245" s="2">
        <v>191</v>
      </c>
      <c r="HR245" s="2">
        <v>194</v>
      </c>
      <c r="HS245" s="2">
        <v>191</v>
      </c>
      <c r="HT245" s="2">
        <v>191</v>
      </c>
      <c r="HU245" s="2">
        <v>191</v>
      </c>
      <c r="HV245" s="2">
        <v>198</v>
      </c>
      <c r="HW245" s="2">
        <v>194</v>
      </c>
      <c r="HX245" s="2">
        <v>184</v>
      </c>
      <c r="HY245" s="2">
        <v>184</v>
      </c>
      <c r="HZ245" s="2">
        <v>187</v>
      </c>
      <c r="IA245" s="2">
        <v>202</v>
      </c>
      <c r="IB245" s="2">
        <v>203</v>
      </c>
      <c r="IC245" s="2">
        <v>203</v>
      </c>
      <c r="ID245" s="2">
        <v>193</v>
      </c>
      <c r="IE245" s="2">
        <v>190</v>
      </c>
      <c r="IF245" s="2">
        <v>192</v>
      </c>
      <c r="IG245" s="2">
        <v>194</v>
      </c>
      <c r="IH245" s="2">
        <v>182</v>
      </c>
      <c r="II245" s="2">
        <v>218</v>
      </c>
      <c r="IJ245" s="2">
        <v>221</v>
      </c>
      <c r="IK245" s="2">
        <v>224</v>
      </c>
      <c r="IL245" s="2">
        <v>224</v>
      </c>
      <c r="IM245" s="2">
        <v>218</v>
      </c>
      <c r="IN245" s="2">
        <v>220</v>
      </c>
      <c r="IO245" s="2">
        <v>220</v>
      </c>
      <c r="IP245" s="2">
        <v>217</v>
      </c>
      <c r="IQ245" s="2">
        <v>213</v>
      </c>
      <c r="IR245" s="2">
        <v>216</v>
      </c>
      <c r="IS245" s="2">
        <v>214</v>
      </c>
      <c r="IT245" s="2">
        <v>211</v>
      </c>
    </row>
    <row r="246" spans="1:254">
      <c r="A246" s="62" t="s">
        <v>459</v>
      </c>
      <c r="B246" s="4" t="inlineStr">
        <is>
          <t>エノモト</t>
        </is>
      </c>
      <c r="C246" s="4">
        <v>2552</v>
      </c>
      <c r="D246" s="4">
        <v>-87</v>
      </c>
      <c r="E246" s="67">
        <v>2639</v>
      </c>
      <c r="F246" s="67">
        <v>2657</v>
      </c>
      <c r="G246" s="67">
        <v>2548</v>
      </c>
      <c r="H246" s="67">
        <v>2433</v>
      </c>
      <c r="I246" s="67">
        <v>2361</v>
      </c>
      <c r="J246" s="67">
        <v>2237</v>
      </c>
      <c r="K246" s="67">
        <v>2174</v>
      </c>
      <c r="L246" s="67">
        <v>2339</v>
      </c>
      <c r="M246" s="67">
        <v>2514</v>
      </c>
      <c r="N246" s="67">
        <v>2576</v>
      </c>
      <c r="O246" s="67">
        <v>2572</v>
      </c>
      <c r="P246" s="67">
        <v>2590</v>
      </c>
      <c r="Q246" s="67">
        <v>2606</v>
      </c>
      <c r="R246" s="67">
        <v>2530</v>
      </c>
      <c r="S246" s="67">
        <v>2785</v>
      </c>
      <c r="T246" s="67">
        <v>2878</v>
      </c>
      <c r="U246" s="67">
        <v>2850</v>
      </c>
      <c r="V246" s="67">
        <v>2885</v>
      </c>
      <c r="W246" s="67">
        <v>2841</v>
      </c>
      <c r="X246" s="67">
        <v>2858</v>
      </c>
      <c r="Y246" s="67">
        <v>2725</v>
      </c>
      <c r="Z246" s="67">
        <v>2823</v>
      </c>
      <c r="AA246" s="67">
        <v>2900</v>
      </c>
      <c r="AB246" s="67">
        <v>2911</v>
      </c>
      <c r="AC246" s="67">
        <v>2921</v>
      </c>
      <c r="AD246" s="67">
        <v>3030</v>
      </c>
      <c r="AE246" s="67">
        <v>3110</v>
      </c>
      <c r="AF246" s="67">
        <v>3115</v>
      </c>
      <c r="AG246" s="67">
        <v>3165</v>
      </c>
      <c r="AH246" s="67">
        <v>3370</v>
      </c>
      <c r="AI246" s="67">
        <v>3375</v>
      </c>
      <c r="AJ246" s="67">
        <v>3385</v>
      </c>
      <c r="AK246" s="67">
        <v>3465</v>
      </c>
      <c r="AL246" s="67">
        <v>3465</v>
      </c>
      <c r="AM246" s="67">
        <v>3500</v>
      </c>
      <c r="AN246" s="67">
        <v>3365</v>
      </c>
      <c r="AO246" s="67">
        <v>3320</v>
      </c>
      <c r="AP246" s="67">
        <v>3355</v>
      </c>
      <c r="AQ246" s="67">
        <v>3160</v>
      </c>
      <c r="AR246" s="67">
        <v>3315</v>
      </c>
      <c r="AS246" s="67">
        <v>3455</v>
      </c>
      <c r="AT246" s="67">
        <v>3545</v>
      </c>
      <c r="AU246" s="67">
        <v>3430</v>
      </c>
      <c r="AV246" s="67">
        <v>3635</v>
      </c>
      <c r="AW246" s="67">
        <v>3675</v>
      </c>
      <c r="AX246" s="67">
        <v>3700</v>
      </c>
      <c r="AY246" s="67">
        <v>3720</v>
      </c>
      <c r="AZ246" s="67">
        <v>3890</v>
      </c>
      <c r="BA246" s="67">
        <v>3805</v>
      </c>
      <c r="BB246" s="67">
        <v>3735</v>
      </c>
      <c r="BC246" s="67">
        <v>3530</v>
      </c>
      <c r="BD246" s="67">
        <v>3705</v>
      </c>
      <c r="BE246" s="67">
        <v>3655</v>
      </c>
      <c r="BF246" s="67">
        <v>3650</v>
      </c>
      <c r="BG246" s="67">
        <v>3485</v>
      </c>
      <c r="BH246" s="67">
        <v>3500</v>
      </c>
      <c r="BI246" s="67">
        <v>3475</v>
      </c>
      <c r="BJ246" s="67">
        <v>3510</v>
      </c>
      <c r="BK246" s="67">
        <v>3470</v>
      </c>
      <c r="BL246" s="67">
        <v>3435</v>
      </c>
      <c r="BM246" s="67">
        <v>3505</v>
      </c>
      <c r="BN246" s="67">
        <v>3440</v>
      </c>
      <c r="BO246" s="67">
        <v>3480</v>
      </c>
      <c r="BP246" s="67">
        <v>3620</v>
      </c>
      <c r="BQ246" s="67">
        <v>3600</v>
      </c>
      <c r="BR246" s="67">
        <v>3445</v>
      </c>
      <c r="BS246" s="67">
        <v>3285</v>
      </c>
      <c r="BT246" s="67">
        <v>3220</v>
      </c>
      <c r="BU246" s="67">
        <v>3120</v>
      </c>
      <c r="BV246" s="67">
        <v>3165</v>
      </c>
      <c r="BW246" s="67">
        <v>3105</v>
      </c>
      <c r="BX246" s="67">
        <v>3200</v>
      </c>
      <c r="BY246" s="67">
        <v>3235</v>
      </c>
      <c r="BZ246" s="67">
        <v>3230</v>
      </c>
      <c r="CA246" s="516">
        <v>3230</v>
      </c>
      <c r="CB246" s="516">
        <v>3325</v>
      </c>
      <c r="CC246" s="516">
        <v>3290</v>
      </c>
      <c r="CD246" s="516">
        <v>3195</v>
      </c>
      <c r="CE246" s="516">
        <v>3150</v>
      </c>
      <c r="CF246" s="516">
        <v>3115</v>
      </c>
      <c r="CG246" s="516">
        <v>3085</v>
      </c>
      <c r="CH246" s="516">
        <v>3115</v>
      </c>
      <c r="CI246" s="516">
        <v>2917</v>
      </c>
      <c r="CJ246" s="516">
        <v>2851</v>
      </c>
      <c r="CK246" s="516">
        <v>2857</v>
      </c>
      <c r="CL246" s="516">
        <v>2860</v>
      </c>
      <c r="CM246" s="516">
        <v>2904</v>
      </c>
      <c r="CN246" s="516">
        <v>2814</v>
      </c>
      <c r="CO246" s="516">
        <v>2850</v>
      </c>
      <c r="CP246" s="516">
        <v>2879</v>
      </c>
      <c r="CQ246" s="516">
        <v>2890</v>
      </c>
      <c r="CR246" s="516">
        <v>2920</v>
      </c>
      <c r="CS246" s="516">
        <v>2829</v>
      </c>
      <c r="CT246" s="516">
        <v>2755</v>
      </c>
      <c r="CU246" s="516">
        <v>2871</v>
      </c>
      <c r="CV246" s="516">
        <v>3060</v>
      </c>
      <c r="CW246" s="516">
        <v>2959</v>
      </c>
      <c r="CX246" s="516">
        <v>2997</v>
      </c>
      <c r="CY246" s="516">
        <v>3030</v>
      </c>
      <c r="CZ246" s="516">
        <v>3120</v>
      </c>
      <c r="DA246" s="2">
        <v>3145</v>
      </c>
      <c r="DB246" s="2">
        <v>3080</v>
      </c>
      <c r="DC246" s="2">
        <v>2870</v>
      </c>
      <c r="DD246" s="2">
        <v>3160</v>
      </c>
      <c r="DE246" s="2">
        <v>3170</v>
      </c>
      <c r="DF246" s="2">
        <v>2953</v>
      </c>
      <c r="DG246" s="2">
        <v>3215</v>
      </c>
      <c r="DH246" s="2">
        <v>3275</v>
      </c>
      <c r="DI246" s="2">
        <v>3395</v>
      </c>
      <c r="DJ246" s="2">
        <v>3270</v>
      </c>
      <c r="DK246" s="2">
        <v>3370</v>
      </c>
      <c r="DL246" s="2">
        <v>3270</v>
      </c>
      <c r="DM246" s="2">
        <v>3045</v>
      </c>
      <c r="DN246" s="2">
        <v>3085</v>
      </c>
      <c r="DO246" s="2">
        <v>3095</v>
      </c>
      <c r="DP246" s="2">
        <v>2990</v>
      </c>
      <c r="DQ246" s="2">
        <v>2943</v>
      </c>
      <c r="DR246" s="2">
        <v>2870</v>
      </c>
      <c r="DS246" s="2">
        <v>2942</v>
      </c>
      <c r="DT246" s="2">
        <v>2798</v>
      </c>
      <c r="DU246" s="2">
        <v>2800</v>
      </c>
      <c r="DV246" s="2">
        <v>2931</v>
      </c>
      <c r="DW246" s="2">
        <v>2595</v>
      </c>
      <c r="DX246" s="2">
        <v>2537</v>
      </c>
      <c r="DY246" s="2">
        <v>2485</v>
      </c>
      <c r="DZ246" s="2">
        <v>2427</v>
      </c>
      <c r="EA246" s="2">
        <v>2431</v>
      </c>
      <c r="EB246" s="2">
        <v>2419</v>
      </c>
      <c r="EC246" s="2">
        <v>2444</v>
      </c>
      <c r="ED246" s="2">
        <v>2482</v>
      </c>
      <c r="EE246" s="2">
        <v>2452</v>
      </c>
      <c r="EF246" s="2">
        <v>2630</v>
      </c>
      <c r="EG246" s="2">
        <v>2586</v>
      </c>
      <c r="EH246" s="2">
        <v>2418</v>
      </c>
      <c r="EI246" s="2">
        <v>2478</v>
      </c>
      <c r="EJ246" s="2">
        <v>2507</v>
      </c>
      <c r="EK246" s="2">
        <v>2452</v>
      </c>
      <c r="EL246" s="2">
        <v>2420</v>
      </c>
      <c r="EM246" s="2">
        <v>2409</v>
      </c>
      <c r="EN246" s="2">
        <v>2401</v>
      </c>
      <c r="EO246" s="2">
        <v>2404</v>
      </c>
      <c r="EP246" s="2">
        <v>2365</v>
      </c>
      <c r="EQ246" s="2">
        <v>2373</v>
      </c>
      <c r="ER246" s="2">
        <v>2372</v>
      </c>
      <c r="ES246" s="2">
        <v>2384</v>
      </c>
      <c r="ET246" s="2">
        <v>2397</v>
      </c>
      <c r="EU246" s="2">
        <v>2435</v>
      </c>
      <c r="EV246" s="2">
        <v>2444</v>
      </c>
      <c r="EW246" s="2">
        <v>2438</v>
      </c>
      <c r="EX246" s="2">
        <v>2411</v>
      </c>
      <c r="EY246" s="2">
        <v>2434</v>
      </c>
      <c r="EZ246" s="2">
        <v>2450</v>
      </c>
      <c r="FA246" s="2">
        <v>2331</v>
      </c>
      <c r="FB246" s="2">
        <v>2325</v>
      </c>
      <c r="FC246" s="2">
        <v>2314</v>
      </c>
      <c r="FD246" s="2">
        <v>2303</v>
      </c>
      <c r="FE246" s="2">
        <v>2358</v>
      </c>
      <c r="FF246" s="2">
        <v>2388</v>
      </c>
      <c r="FG246" s="2">
        <v>2333</v>
      </c>
      <c r="FH246" s="2">
        <v>2409</v>
      </c>
      <c r="FI246" s="2">
        <v>2323</v>
      </c>
      <c r="FJ246" s="2">
        <v>2314</v>
      </c>
      <c r="FK246" s="2">
        <v>2178</v>
      </c>
      <c r="FL246" s="2">
        <v>2162</v>
      </c>
      <c r="FM246" s="2">
        <v>2168</v>
      </c>
      <c r="FN246" s="2">
        <v>2098</v>
      </c>
      <c r="FO246" s="2">
        <v>2103</v>
      </c>
      <c r="FP246" s="2">
        <v>2145</v>
      </c>
      <c r="FQ246" s="2">
        <v>2100</v>
      </c>
      <c r="FR246" s="2">
        <v>2073</v>
      </c>
      <c r="FS246" s="2">
        <v>2052</v>
      </c>
      <c r="FT246" s="2">
        <v>2061</v>
      </c>
      <c r="FU246" s="2">
        <v>2086</v>
      </c>
      <c r="FV246" s="2">
        <v>2024</v>
      </c>
      <c r="FW246" s="2">
        <v>2020</v>
      </c>
      <c r="FX246" s="2">
        <v>2013</v>
      </c>
      <c r="FY246" s="2">
        <v>2033</v>
      </c>
      <c r="FZ246" s="2">
        <v>2033</v>
      </c>
      <c r="GA246" s="2">
        <v>2038</v>
      </c>
      <c r="GB246" s="2">
        <v>2000</v>
      </c>
      <c r="GC246" s="2">
        <v>2010</v>
      </c>
      <c r="GD246" s="2">
        <v>1935</v>
      </c>
      <c r="GE246" s="2">
        <v>1921</v>
      </c>
      <c r="GF246" s="2">
        <v>1894</v>
      </c>
      <c r="GG246" s="2">
        <v>1931</v>
      </c>
      <c r="GH246" s="2">
        <v>1933</v>
      </c>
      <c r="GI246" s="2">
        <v>1896</v>
      </c>
      <c r="GJ246" s="2">
        <v>1878</v>
      </c>
      <c r="GK246" s="2">
        <v>1811</v>
      </c>
      <c r="GL246" s="2">
        <v>1855</v>
      </c>
      <c r="GM246" s="2">
        <v>1681</v>
      </c>
      <c r="GN246" s="2">
        <v>1665</v>
      </c>
      <c r="GO246" s="2">
        <v>1668</v>
      </c>
      <c r="GP246" s="2">
        <v>1656</v>
      </c>
      <c r="GQ246" s="2">
        <v>1654</v>
      </c>
      <c r="GR246" s="2">
        <v>1642</v>
      </c>
      <c r="GS246" s="2">
        <v>1670</v>
      </c>
      <c r="GT246" s="2">
        <v>1657</v>
      </c>
      <c r="GU246" s="2">
        <v>1643</v>
      </c>
      <c r="GV246" s="2">
        <v>1687</v>
      </c>
      <c r="GW246" s="2">
        <v>1727</v>
      </c>
      <c r="GX246" s="2">
        <v>1716</v>
      </c>
      <c r="GY246" s="2">
        <v>1699</v>
      </c>
      <c r="GZ246" s="2">
        <v>1712</v>
      </c>
      <c r="HA246" s="2">
        <v>1619</v>
      </c>
      <c r="HB246" s="2">
        <v>1606</v>
      </c>
      <c r="HC246" s="2">
        <v>1600</v>
      </c>
      <c r="HD246" s="2">
        <v>1642</v>
      </c>
      <c r="HE246" s="2">
        <v>1680</v>
      </c>
      <c r="HF246" s="2">
        <v>1697</v>
      </c>
      <c r="HG246" s="2">
        <v>1703</v>
      </c>
      <c r="HH246" s="2">
        <v>1700</v>
      </c>
      <c r="HI246" s="2">
        <v>1703</v>
      </c>
      <c r="HJ246" s="2">
        <v>1703</v>
      </c>
      <c r="HK246" s="2">
        <v>1735</v>
      </c>
      <c r="HL246" s="2">
        <v>1712</v>
      </c>
      <c r="HM246" s="2">
        <v>1753</v>
      </c>
      <c r="HN246" s="2">
        <v>1703</v>
      </c>
      <c r="HO246" s="2">
        <v>1713</v>
      </c>
      <c r="HP246" s="2">
        <v>1682</v>
      </c>
      <c r="HQ246" s="2">
        <v>1690</v>
      </c>
      <c r="HR246" s="2">
        <v>1719</v>
      </c>
      <c r="HS246" s="2">
        <v>1699</v>
      </c>
      <c r="HT246" s="2">
        <v>1652</v>
      </c>
      <c r="HU246" s="2">
        <v>1643</v>
      </c>
      <c r="HV246" s="2">
        <v>1645</v>
      </c>
      <c r="HW246" s="2">
        <v>1652</v>
      </c>
      <c r="HX246" s="2">
        <v>1668</v>
      </c>
      <c r="HY246" s="2">
        <v>1668</v>
      </c>
      <c r="HZ246" s="2">
        <v>1655</v>
      </c>
      <c r="IA246" s="2">
        <v>1653</v>
      </c>
      <c r="IB246" s="2">
        <v>1675</v>
      </c>
      <c r="IC246" s="2">
        <v>1674</v>
      </c>
      <c r="ID246" s="2">
        <v>1667</v>
      </c>
      <c r="IE246" s="2">
        <v>1626</v>
      </c>
      <c r="IF246" s="2">
        <v>1619</v>
      </c>
      <c r="IG246" s="2">
        <v>1629</v>
      </c>
      <c r="IH246" s="2">
        <v>1600</v>
      </c>
      <c r="II246" s="2">
        <v>1567</v>
      </c>
      <c r="IJ246" s="2">
        <v>1535</v>
      </c>
      <c r="IK246" s="2">
        <v>1530</v>
      </c>
      <c r="IL246" s="2">
        <v>1528</v>
      </c>
      <c r="IM246" s="2">
        <v>1547</v>
      </c>
      <c r="IN246" s="2">
        <v>1542</v>
      </c>
      <c r="IO246" s="2">
        <v>1475</v>
      </c>
      <c r="IP246" s="2">
        <v>1461</v>
      </c>
      <c r="IQ246" s="2">
        <v>1469</v>
      </c>
      <c r="IR246" s="2">
        <v>1451</v>
      </c>
      <c r="IS246" s="2">
        <v>1443</v>
      </c>
      <c r="IT246" s="2">
        <v>1471</v>
      </c>
    </row>
    <row r="247" spans="1:254">
      <c r="A247" s="62" t="s">
        <v>460</v>
      </c>
      <c r="B247" s="4" t="inlineStr">
        <is>
          <t>三菱製鋼</t>
        </is>
      </c>
      <c r="C247" s="4">
        <v>2280</v>
      </c>
      <c r="D247" s="4">
        <v>-27</v>
      </c>
      <c r="E247" s="67">
        <v>2307</v>
      </c>
      <c r="F247" s="67">
        <v>2269</v>
      </c>
      <c r="G247" s="67">
        <v>2176</v>
      </c>
      <c r="H247" s="67">
        <v>2168</v>
      </c>
      <c r="I247" s="67">
        <v>2180</v>
      </c>
      <c r="J247" s="67">
        <v>2137</v>
      </c>
      <c r="K247" s="67">
        <v>2119</v>
      </c>
      <c r="L247" s="67">
        <v>2124</v>
      </c>
      <c r="M247" s="67">
        <v>2186</v>
      </c>
      <c r="N247" s="67">
        <v>2177</v>
      </c>
      <c r="O247" s="67">
        <v>2183</v>
      </c>
      <c r="P247" s="67">
        <v>2148</v>
      </c>
      <c r="Q247" s="67">
        <v>2139</v>
      </c>
      <c r="R247" s="67">
        <v>2101</v>
      </c>
      <c r="S247" s="67">
        <v>2147</v>
      </c>
      <c r="T247" s="67">
        <v>2181</v>
      </c>
      <c r="U247" s="67">
        <v>2143</v>
      </c>
      <c r="V247" s="67">
        <v>2072</v>
      </c>
      <c r="W247" s="67">
        <v>2107</v>
      </c>
      <c r="X247" s="67">
        <v>2098</v>
      </c>
      <c r="Y247" s="67">
        <v>2122</v>
      </c>
      <c r="Z247" s="67">
        <v>2170</v>
      </c>
      <c r="AA247" s="67">
        <v>2188</v>
      </c>
      <c r="AB247" s="67">
        <v>2208</v>
      </c>
      <c r="AC247" s="67">
        <v>2146</v>
      </c>
      <c r="AD247" s="67">
        <v>2140</v>
      </c>
      <c r="AE247" s="67">
        <v>2152</v>
      </c>
      <c r="AF247" s="67">
        <v>2208</v>
      </c>
      <c r="AG247" s="67">
        <v>2177</v>
      </c>
      <c r="AH247" s="67">
        <v>2217</v>
      </c>
      <c r="AI247" s="67">
        <v>2215</v>
      </c>
      <c r="AJ247" s="67">
        <v>2258</v>
      </c>
      <c r="AK247" s="67">
        <v>2425</v>
      </c>
      <c r="AL247" s="67">
        <v>2331</v>
      </c>
      <c r="AM247" s="67">
        <v>2288</v>
      </c>
      <c r="AN247" s="67">
        <v>2141</v>
      </c>
      <c r="AO247" s="67">
        <v>2171</v>
      </c>
      <c r="AP247" s="67">
        <v>2196</v>
      </c>
      <c r="AQ247" s="67">
        <v>2139</v>
      </c>
      <c r="AR247" s="67">
        <v>2111</v>
      </c>
      <c r="AS247" s="67">
        <v>2107</v>
      </c>
      <c r="AT247" s="67">
        <v>2089</v>
      </c>
      <c r="AU247" s="67">
        <v>2103</v>
      </c>
      <c r="AV247" s="67">
        <v>2150</v>
      </c>
      <c r="AW247" s="67">
        <v>2103</v>
      </c>
      <c r="AX247" s="67">
        <v>2083</v>
      </c>
      <c r="AY247" s="67">
        <v>2076</v>
      </c>
      <c r="AZ247" s="67">
        <v>2127</v>
      </c>
      <c r="BA247" s="67">
        <v>2157</v>
      </c>
      <c r="BB247" s="67">
        <v>2126</v>
      </c>
      <c r="BC247" s="67">
        <v>2143</v>
      </c>
      <c r="BD247" s="67">
        <v>2114</v>
      </c>
      <c r="BE247" s="67">
        <v>2135</v>
      </c>
      <c r="BF247" s="67">
        <v>2144</v>
      </c>
      <c r="BG247" s="67">
        <v>2105</v>
      </c>
      <c r="BH247" s="67">
        <v>2015</v>
      </c>
      <c r="BI247" s="67">
        <v>2083</v>
      </c>
      <c r="BJ247" s="67">
        <v>2053</v>
      </c>
      <c r="BK247" s="67">
        <v>2169</v>
      </c>
      <c r="BL247" s="67">
        <v>2074</v>
      </c>
      <c r="BM247" s="67">
        <v>1980</v>
      </c>
      <c r="BN247" s="67">
        <v>1863</v>
      </c>
      <c r="BO247" s="67">
        <v>1892</v>
      </c>
      <c r="BP247" s="67">
        <v>1835</v>
      </c>
      <c r="BQ247" s="67">
        <v>1845</v>
      </c>
      <c r="BR247" s="67">
        <v>1812</v>
      </c>
      <c r="BS247" s="67">
        <v>1795</v>
      </c>
      <c r="BT247" s="67">
        <v>1824</v>
      </c>
      <c r="BU247" s="67">
        <v>1788</v>
      </c>
      <c r="BV247" s="67">
        <v>1789</v>
      </c>
      <c r="BW247" s="67">
        <v>1806</v>
      </c>
      <c r="BX247" s="67">
        <v>1804</v>
      </c>
      <c r="BY247" s="67">
        <v>1833</v>
      </c>
      <c r="BZ247" s="67">
        <v>1838</v>
      </c>
      <c r="CA247" s="516">
        <v>1822</v>
      </c>
      <c r="CB247" s="516">
        <v>1837</v>
      </c>
      <c r="CC247" s="516">
        <v>1826</v>
      </c>
      <c r="CD247" s="516">
        <v>1813</v>
      </c>
      <c r="CE247" s="516">
        <v>1796</v>
      </c>
      <c r="CF247" s="516">
        <v>1791</v>
      </c>
      <c r="CG247" s="516">
        <v>1811</v>
      </c>
      <c r="CH247" s="516">
        <v>1840</v>
      </c>
      <c r="CI247" s="516">
        <v>1809</v>
      </c>
      <c r="CJ247" s="516">
        <v>1797</v>
      </c>
      <c r="CK247" s="516">
        <v>1815</v>
      </c>
      <c r="CL247" s="516">
        <v>1792</v>
      </c>
      <c r="CM247" s="516">
        <v>1835</v>
      </c>
      <c r="CN247" s="516">
        <v>1781</v>
      </c>
      <c r="CO247" s="516">
        <v>1807</v>
      </c>
      <c r="CP247" s="516">
        <v>1885</v>
      </c>
      <c r="CQ247" s="516">
        <v>1874</v>
      </c>
      <c r="CR247" s="516">
        <v>1877</v>
      </c>
      <c r="CS247" s="516">
        <v>1831</v>
      </c>
      <c r="CT247" s="516">
        <v>1778</v>
      </c>
      <c r="CU247" s="516">
        <v>1834</v>
      </c>
      <c r="CV247" s="516">
        <v>1893</v>
      </c>
      <c r="CW247" s="516">
        <v>1826</v>
      </c>
      <c r="CX247" s="516">
        <v>1820</v>
      </c>
      <c r="CY247" s="516">
        <v>1839</v>
      </c>
      <c r="CZ247" s="516">
        <v>1879</v>
      </c>
      <c r="DA247" s="2">
        <v>1925</v>
      </c>
      <c r="DB247" s="2">
        <v>1905</v>
      </c>
      <c r="DC247" s="2">
        <v>1842</v>
      </c>
      <c r="DD247" s="2">
        <v>1914</v>
      </c>
      <c r="DE247" s="2">
        <v>1938</v>
      </c>
      <c r="DF247" s="2">
        <v>1859</v>
      </c>
      <c r="DG247" s="2">
        <v>1986</v>
      </c>
      <c r="DH247" s="2">
        <v>2070</v>
      </c>
      <c r="DI247" s="2">
        <v>2124</v>
      </c>
      <c r="DJ247" s="2">
        <v>2040</v>
      </c>
      <c r="DK247" s="2">
        <v>2008</v>
      </c>
      <c r="DL247" s="2">
        <v>2044</v>
      </c>
      <c r="DM247" s="2">
        <v>2024</v>
      </c>
      <c r="DN247" s="2">
        <v>2014</v>
      </c>
      <c r="DO247" s="2">
        <v>1957</v>
      </c>
      <c r="DP247" s="2">
        <v>1929</v>
      </c>
      <c r="DQ247" s="2">
        <v>1948</v>
      </c>
      <c r="DR247" s="2">
        <v>1922</v>
      </c>
      <c r="DS247" s="2">
        <v>1974</v>
      </c>
      <c r="DT247" s="2">
        <v>1933</v>
      </c>
      <c r="DU247" s="2">
        <v>1925</v>
      </c>
      <c r="DV247" s="2">
        <v>1896</v>
      </c>
      <c r="DW247" s="2">
        <v>1867</v>
      </c>
      <c r="DX247" s="2">
        <v>1935</v>
      </c>
      <c r="DY247" s="2">
        <v>1914</v>
      </c>
      <c r="DZ247" s="2">
        <v>1861</v>
      </c>
      <c r="EA247" s="2">
        <v>1878</v>
      </c>
      <c r="EB247" s="2">
        <v>1886</v>
      </c>
      <c r="EC247" s="2">
        <v>1869</v>
      </c>
      <c r="ED247" s="2">
        <v>1912</v>
      </c>
      <c r="EE247" s="2">
        <v>1898</v>
      </c>
      <c r="EF247" s="2">
        <v>1961</v>
      </c>
      <c r="EG247" s="2">
        <v>1990</v>
      </c>
      <c r="EH247" s="2">
        <v>1961</v>
      </c>
      <c r="EI247" s="2">
        <v>1974</v>
      </c>
      <c r="EJ247" s="2">
        <v>2006</v>
      </c>
      <c r="EK247" s="2">
        <v>2012</v>
      </c>
      <c r="EL247" s="2">
        <v>2024</v>
      </c>
      <c r="EM247" s="2">
        <v>1983</v>
      </c>
      <c r="EN247" s="2">
        <v>1970</v>
      </c>
      <c r="EO247" s="2">
        <v>1929</v>
      </c>
      <c r="EP247" s="2">
        <v>1912</v>
      </c>
      <c r="EQ247" s="2">
        <v>1907</v>
      </c>
      <c r="ER247" s="2">
        <v>1885</v>
      </c>
      <c r="ES247" s="2">
        <v>1857</v>
      </c>
      <c r="ET247" s="2">
        <v>1877</v>
      </c>
      <c r="EU247" s="2">
        <v>1849</v>
      </c>
      <c r="EV247" s="2">
        <v>1822</v>
      </c>
      <c r="EW247" s="2">
        <v>1812</v>
      </c>
      <c r="EX247" s="2">
        <v>1790</v>
      </c>
      <c r="EY247" s="2">
        <v>1796</v>
      </c>
      <c r="EZ247" s="2">
        <v>1760</v>
      </c>
      <c r="FA247" s="2">
        <v>1735</v>
      </c>
      <c r="FB247" s="2">
        <v>1722</v>
      </c>
      <c r="FC247" s="2">
        <v>1717</v>
      </c>
      <c r="FD247" s="2">
        <v>1735</v>
      </c>
      <c r="FE247" s="2">
        <v>1768</v>
      </c>
      <c r="FF247" s="2">
        <v>1780</v>
      </c>
      <c r="FG247" s="2">
        <v>1734</v>
      </c>
      <c r="FH247" s="2">
        <v>1766</v>
      </c>
      <c r="FI247" s="2">
        <v>1769</v>
      </c>
      <c r="FJ247" s="2">
        <v>1774</v>
      </c>
      <c r="FK247" s="2">
        <v>1744</v>
      </c>
      <c r="FL247" s="2">
        <v>1760</v>
      </c>
      <c r="FM247" s="2">
        <v>1745</v>
      </c>
      <c r="FN247" s="2">
        <v>1768</v>
      </c>
      <c r="FO247" s="2">
        <v>1798</v>
      </c>
      <c r="FP247" s="2">
        <v>1831</v>
      </c>
      <c r="FQ247" s="2">
        <v>1803</v>
      </c>
      <c r="FR247" s="2">
        <v>1770</v>
      </c>
      <c r="FS247" s="2">
        <v>1754</v>
      </c>
      <c r="FT247" s="2">
        <v>1747</v>
      </c>
      <c r="FU247" s="2">
        <v>1739</v>
      </c>
      <c r="FV247" s="2">
        <v>1716</v>
      </c>
      <c r="FW247" s="2">
        <v>1719</v>
      </c>
      <c r="FX247" s="2">
        <v>1761</v>
      </c>
      <c r="FY247" s="2">
        <v>1759</v>
      </c>
      <c r="FZ247" s="2">
        <v>1793</v>
      </c>
      <c r="GA247" s="2">
        <v>1798</v>
      </c>
      <c r="GB247" s="2">
        <v>1806</v>
      </c>
      <c r="GC247" s="2">
        <v>1777</v>
      </c>
      <c r="GD247" s="2">
        <v>1700</v>
      </c>
      <c r="GE247" s="2">
        <v>1732</v>
      </c>
      <c r="GF247" s="2">
        <v>1819</v>
      </c>
      <c r="GG247" s="2">
        <v>1857</v>
      </c>
      <c r="GH247" s="2">
        <v>1878</v>
      </c>
      <c r="GI247" s="2">
        <v>1877</v>
      </c>
      <c r="GJ247" s="2">
        <v>1856</v>
      </c>
      <c r="GK247" s="2">
        <v>1849</v>
      </c>
      <c r="GL247" s="2">
        <v>1939</v>
      </c>
      <c r="GM247" s="2">
        <v>1936</v>
      </c>
      <c r="GN247" s="2">
        <v>1940</v>
      </c>
      <c r="GO247" s="2">
        <v>1918</v>
      </c>
      <c r="GP247" s="2">
        <v>1888</v>
      </c>
      <c r="GQ247" s="2">
        <v>1924</v>
      </c>
      <c r="GR247" s="2">
        <v>1937</v>
      </c>
      <c r="GS247" s="2">
        <v>1935</v>
      </c>
      <c r="GT247" s="2">
        <v>1875</v>
      </c>
      <c r="GU247" s="2">
        <v>1799</v>
      </c>
      <c r="GV247" s="2">
        <v>1817</v>
      </c>
      <c r="GW247" s="2">
        <v>1893</v>
      </c>
      <c r="GX247" s="2">
        <v>1923</v>
      </c>
      <c r="GY247" s="2">
        <v>1762</v>
      </c>
      <c r="GZ247" s="2">
        <v>1744</v>
      </c>
      <c r="HA247" s="2">
        <v>1684</v>
      </c>
      <c r="HB247" s="2">
        <v>1659</v>
      </c>
      <c r="HC247" s="2">
        <v>1650</v>
      </c>
      <c r="HD247" s="2">
        <v>1702</v>
      </c>
      <c r="HE247" s="2">
        <v>1747</v>
      </c>
      <c r="HF247" s="2">
        <v>1788</v>
      </c>
      <c r="HG247" s="2">
        <v>1757</v>
      </c>
      <c r="HH247" s="2">
        <v>1735</v>
      </c>
      <c r="HI247" s="2">
        <v>1740</v>
      </c>
      <c r="HJ247" s="2">
        <v>1743</v>
      </c>
      <c r="HK247" s="2">
        <v>1746</v>
      </c>
      <c r="HL247" s="2">
        <v>1752</v>
      </c>
      <c r="HM247" s="2">
        <v>1778</v>
      </c>
      <c r="HN247" s="2">
        <v>1771</v>
      </c>
      <c r="HO247" s="2">
        <v>1760</v>
      </c>
      <c r="HP247" s="2">
        <v>1760</v>
      </c>
      <c r="HQ247" s="2">
        <v>1786</v>
      </c>
      <c r="HR247" s="2">
        <v>1805</v>
      </c>
      <c r="HS247" s="2">
        <v>1780</v>
      </c>
      <c r="HT247" s="2">
        <v>1755</v>
      </c>
      <c r="HU247" s="2">
        <v>1734</v>
      </c>
      <c r="HV247" s="2">
        <v>1730</v>
      </c>
      <c r="HW247" s="2">
        <v>1723</v>
      </c>
      <c r="HX247" s="2">
        <v>1745</v>
      </c>
      <c r="HY247" s="2">
        <v>1745</v>
      </c>
      <c r="HZ247" s="2">
        <v>1740</v>
      </c>
      <c r="IA247" s="2">
        <v>1748</v>
      </c>
      <c r="IB247" s="2">
        <v>1757</v>
      </c>
      <c r="IC247" s="2">
        <v>1734</v>
      </c>
      <c r="ID247" s="2">
        <v>1737</v>
      </c>
      <c r="IE247" s="2">
        <v>1713</v>
      </c>
      <c r="IF247" s="2">
        <v>1722</v>
      </c>
      <c r="IG247" s="2">
        <v>1714</v>
      </c>
      <c r="IH247" s="2">
        <v>1704</v>
      </c>
      <c r="II247" s="2">
        <v>1700</v>
      </c>
      <c r="IJ247" s="2">
        <v>1700</v>
      </c>
      <c r="IK247" s="2">
        <v>1680</v>
      </c>
      <c r="IL247" s="2">
        <v>1680</v>
      </c>
      <c r="IM247" s="2">
        <v>1674</v>
      </c>
      <c r="IN247" s="2">
        <v>1716</v>
      </c>
      <c r="IO247" s="2">
        <v>1695</v>
      </c>
      <c r="IP247" s="2">
        <v>1659</v>
      </c>
      <c r="IQ247" s="2">
        <v>1679</v>
      </c>
      <c r="IR247" s="2">
        <v>1667</v>
      </c>
      <c r="IS247" s="2">
        <v>1684</v>
      </c>
      <c r="IT247" s="2">
        <v>1669</v>
      </c>
    </row>
    <row r="248" spans="1:254">
      <c r="A248" s="62" t="s">
        <v>461</v>
      </c>
      <c r="B248" s="4" t="inlineStr">
        <is>
          <t>リクルートホールディングス</t>
        </is>
      </c>
      <c r="C248" s="4">
        <v>13095</v>
      </c>
      <c r="D248" s="4">
        <v>250</v>
      </c>
      <c r="E248" s="67">
        <v>12845</v>
      </c>
      <c r="F248" s="67">
        <v>12720</v>
      </c>
      <c r="G248" s="67">
        <v>12415</v>
      </c>
      <c r="H248" s="67">
        <v>12385</v>
      </c>
      <c r="I248" s="67">
        <v>12550</v>
      </c>
      <c r="J248" s="67">
        <v>12915</v>
      </c>
      <c r="K248" s="67">
        <v>13100</v>
      </c>
      <c r="L248" s="67">
        <v>12595</v>
      </c>
      <c r="M248" s="67">
        <v>12510</v>
      </c>
      <c r="N248" s="67">
        <v>12055</v>
      </c>
      <c r="O248" s="67">
        <v>12355</v>
      </c>
      <c r="P248" s="67">
        <v>12305</v>
      </c>
      <c r="Q248" s="67">
        <v>12920</v>
      </c>
      <c r="R248" s="67">
        <v>12820</v>
      </c>
      <c r="S248" s="67">
        <v>12615</v>
      </c>
      <c r="T248" s="67">
        <v>12580</v>
      </c>
      <c r="U248" s="67">
        <v>12660</v>
      </c>
      <c r="V248" s="67">
        <v>12350</v>
      </c>
      <c r="W248" s="67">
        <v>12240</v>
      </c>
      <c r="X248" s="67">
        <v>12505</v>
      </c>
      <c r="Y248" s="67">
        <v>12180</v>
      </c>
      <c r="Z248" s="67">
        <v>12300</v>
      </c>
      <c r="AA248" s="67">
        <v>11895</v>
      </c>
      <c r="AB248" s="67">
        <v>11920</v>
      </c>
      <c r="AC248" s="67">
        <v>11630</v>
      </c>
      <c r="AD248" s="67">
        <v>11530</v>
      </c>
      <c r="AE248" s="67">
        <v>11330</v>
      </c>
      <c r="AF248" s="67">
        <v>11295</v>
      </c>
      <c r="AG248" s="67">
        <v>11040</v>
      </c>
      <c r="AH248" s="67">
        <v>11240</v>
      </c>
      <c r="AI248" s="67">
        <v>11225</v>
      </c>
      <c r="AJ248" s="67">
        <v>11115</v>
      </c>
      <c r="AK248" s="67">
        <v>11050</v>
      </c>
      <c r="AL248" s="67">
        <v>10865</v>
      </c>
      <c r="AM248" s="67">
        <v>11165</v>
      </c>
      <c r="AN248" s="67">
        <v>10520</v>
      </c>
      <c r="AO248" s="67">
        <v>10750</v>
      </c>
      <c r="AP248" s="67">
        <v>10720</v>
      </c>
      <c r="AQ248" s="67">
        <v>10790</v>
      </c>
      <c r="AR248" s="67">
        <v>11155</v>
      </c>
      <c r="AS248" s="67">
        <v>11380</v>
      </c>
      <c r="AT248" s="67">
        <v>11185</v>
      </c>
      <c r="AU248" s="67">
        <v>10755</v>
      </c>
      <c r="AV248" s="67">
        <v>10595</v>
      </c>
      <c r="AW248" s="67">
        <v>10615</v>
      </c>
      <c r="AX248" s="67">
        <v>10920</v>
      </c>
      <c r="AY248" s="67">
        <v>10845</v>
      </c>
      <c r="AZ248" s="67">
        <v>10900</v>
      </c>
      <c r="BA248" s="67">
        <v>10570</v>
      </c>
      <c r="BB248" s="67">
        <v>10185</v>
      </c>
      <c r="BC248" s="67">
        <v>9907</v>
      </c>
      <c r="BD248" s="67">
        <v>9824</v>
      </c>
      <c r="BE248" s="67">
        <v>9688</v>
      </c>
      <c r="BF248" s="67">
        <v>9789</v>
      </c>
      <c r="BG248" s="67">
        <v>9564</v>
      </c>
      <c r="BH248" s="67">
        <v>9653</v>
      </c>
      <c r="BI248" s="67">
        <v>9846</v>
      </c>
      <c r="BJ248" s="67">
        <v>9122</v>
      </c>
      <c r="BK248" s="67">
        <v>7825</v>
      </c>
      <c r="BL248" s="67">
        <v>7780</v>
      </c>
      <c r="BM248" s="67">
        <v>7800</v>
      </c>
      <c r="BN248" s="67">
        <v>7573</v>
      </c>
      <c r="BO248" s="67">
        <v>7700</v>
      </c>
      <c r="BP248" s="67">
        <v>7822</v>
      </c>
      <c r="BQ248" s="67">
        <v>7475</v>
      </c>
      <c r="BR248" s="67">
        <v>7361</v>
      </c>
      <c r="BS248" s="67">
        <v>7303</v>
      </c>
      <c r="BT248" s="67">
        <v>7464</v>
      </c>
      <c r="BU248" s="67">
        <v>7302</v>
      </c>
      <c r="BV248" s="67">
        <v>7308</v>
      </c>
      <c r="BW248" s="67">
        <v>7561</v>
      </c>
      <c r="BX248" s="67">
        <v>7953</v>
      </c>
      <c r="BY248" s="67">
        <v>7853</v>
      </c>
      <c r="BZ248" s="67">
        <v>7625</v>
      </c>
      <c r="CA248" s="516">
        <v>7524</v>
      </c>
      <c r="CB248" s="516">
        <v>7275</v>
      </c>
      <c r="CC248" s="516">
        <v>7163</v>
      </c>
      <c r="CD248" s="516">
        <v>7030</v>
      </c>
      <c r="CE248" s="516">
        <v>6996</v>
      </c>
      <c r="CF248" s="516">
        <v>7117</v>
      </c>
      <c r="CG248" s="516">
        <v>7179</v>
      </c>
      <c r="CH248" s="516">
        <v>7333</v>
      </c>
      <c r="CI248" s="516">
        <v>6977</v>
      </c>
      <c r="CJ248" s="516">
        <v>6940</v>
      </c>
      <c r="CK248" s="516">
        <v>6942</v>
      </c>
      <c r="CL248" s="516">
        <v>6922</v>
      </c>
      <c r="CM248" s="516">
        <v>7145</v>
      </c>
      <c r="CN248" s="516">
        <v>6526</v>
      </c>
      <c r="CO248" s="516">
        <v>6316</v>
      </c>
      <c r="CP248" s="516">
        <v>6519</v>
      </c>
      <c r="CQ248" s="516">
        <v>6399</v>
      </c>
      <c r="CR248" s="516">
        <v>6416</v>
      </c>
      <c r="CS248" s="516">
        <v>6539</v>
      </c>
      <c r="CT248" s="516">
        <v>6311</v>
      </c>
      <c r="CU248" s="516">
        <v>6332</v>
      </c>
      <c r="CV248" s="516">
        <v>6554</v>
      </c>
      <c r="CW248" s="516">
        <v>6565</v>
      </c>
      <c r="CX248" s="516">
        <v>6435</v>
      </c>
      <c r="CY248" s="516">
        <v>6514</v>
      </c>
      <c r="CZ248" s="516">
        <v>6516</v>
      </c>
      <c r="DA248" s="2">
        <v>6528</v>
      </c>
      <c r="DB248" s="2">
        <v>6598</v>
      </c>
      <c r="DC248" s="2">
        <v>6700</v>
      </c>
      <c r="DD248" s="2">
        <v>7002</v>
      </c>
      <c r="DE248" s="2">
        <v>6925</v>
      </c>
      <c r="DF248" s="2">
        <v>6760</v>
      </c>
      <c r="DG248" s="2">
        <v>6784</v>
      </c>
      <c r="DH248" s="2">
        <v>6688</v>
      </c>
      <c r="DI248" s="2">
        <v>6866</v>
      </c>
      <c r="DJ248" s="2">
        <v>6750</v>
      </c>
      <c r="DK248" s="2">
        <v>6290</v>
      </c>
      <c r="DL248" s="2">
        <v>6163</v>
      </c>
      <c r="DM248" s="2">
        <v>6284</v>
      </c>
      <c r="DN248" s="2">
        <v>6337</v>
      </c>
      <c r="DO248" s="2">
        <v>6327</v>
      </c>
      <c r="DP248" s="2">
        <v>6114</v>
      </c>
      <c r="DQ248" s="2">
        <v>6365</v>
      </c>
      <c r="DR248" s="2">
        <v>6156</v>
      </c>
      <c r="DS248" s="2">
        <v>6805</v>
      </c>
      <c r="DT248" s="2">
        <v>7360</v>
      </c>
      <c r="DU248" s="2">
        <v>7153</v>
      </c>
      <c r="DV248" s="2">
        <v>7062</v>
      </c>
      <c r="DW248" s="2">
        <v>7150</v>
      </c>
      <c r="DX248" s="2">
        <v>7501</v>
      </c>
      <c r="DY248" s="2">
        <v>8344</v>
      </c>
      <c r="DZ248" s="2">
        <v>8258</v>
      </c>
      <c r="EA248" s="2">
        <v>8100</v>
      </c>
      <c r="EB248" s="2">
        <v>8162</v>
      </c>
      <c r="EC248" s="2">
        <v>8459</v>
      </c>
      <c r="ED248" s="2">
        <v>8510</v>
      </c>
      <c r="EE248" s="2">
        <v>8368</v>
      </c>
      <c r="EF248" s="2">
        <v>8588</v>
      </c>
      <c r="EG248" s="2">
        <v>8499</v>
      </c>
      <c r="EH248" s="2">
        <v>8453</v>
      </c>
      <c r="EI248" s="2">
        <v>8773</v>
      </c>
      <c r="EJ248" s="2">
        <v>9363</v>
      </c>
      <c r="EK248" s="2">
        <v>9191</v>
      </c>
      <c r="EL248" s="2">
        <v>9240</v>
      </c>
      <c r="EM248" s="2">
        <v>9097</v>
      </c>
      <c r="EN248" s="2">
        <v>9174</v>
      </c>
      <c r="EO248" s="2">
        <v>9332</v>
      </c>
      <c r="EP248" s="2">
        <v>9255</v>
      </c>
      <c r="EQ248" s="2">
        <v>9310</v>
      </c>
      <c r="ER248" s="2">
        <v>9000</v>
      </c>
      <c r="ES248" s="2">
        <v>9020</v>
      </c>
      <c r="ET248" s="2">
        <v>8847</v>
      </c>
      <c r="EU248" s="2">
        <v>9004</v>
      </c>
      <c r="EV248" s="2">
        <v>9100</v>
      </c>
      <c r="EW248" s="2">
        <v>9110</v>
      </c>
      <c r="EX248" s="2">
        <v>9094</v>
      </c>
      <c r="EY248" s="2">
        <v>9105</v>
      </c>
      <c r="EZ248" s="2">
        <v>8949</v>
      </c>
      <c r="FA248" s="2">
        <v>8849</v>
      </c>
      <c r="FB248" s="2">
        <v>8849</v>
      </c>
      <c r="FC248" s="2">
        <v>8632</v>
      </c>
      <c r="FD248" s="2">
        <v>8485</v>
      </c>
      <c r="FE248" s="2">
        <v>8620</v>
      </c>
      <c r="FF248" s="2">
        <v>8312</v>
      </c>
      <c r="FG248" s="2">
        <v>8131</v>
      </c>
      <c r="FH248" s="2">
        <v>8097</v>
      </c>
      <c r="FI248" s="2">
        <v>8080</v>
      </c>
      <c r="FJ248" s="2">
        <v>8096</v>
      </c>
      <c r="FK248" s="2">
        <v>8249</v>
      </c>
      <c r="FL248" s="2">
        <v>8422</v>
      </c>
      <c r="FM248" s="2">
        <v>8203</v>
      </c>
      <c r="FN248" s="2">
        <v>7811</v>
      </c>
      <c r="FO248" s="2">
        <v>7977</v>
      </c>
      <c r="FP248" s="2">
        <v>8006</v>
      </c>
      <c r="FQ248" s="2">
        <v>8029</v>
      </c>
      <c r="FR248" s="2">
        <v>8036</v>
      </c>
      <c r="FS248" s="2">
        <v>7746</v>
      </c>
      <c r="FT248" s="2">
        <v>7708</v>
      </c>
      <c r="FU248" s="2">
        <v>7639</v>
      </c>
      <c r="FV248" s="2">
        <v>7600</v>
      </c>
      <c r="FW248" s="2">
        <v>7695</v>
      </c>
      <c r="FX248" s="2">
        <v>7982</v>
      </c>
      <c r="FY248" s="2">
        <v>8103</v>
      </c>
      <c r="FZ248" s="2">
        <v>8219</v>
      </c>
      <c r="GA248" s="2">
        <v>8165</v>
      </c>
      <c r="GB248" s="2">
        <v>8282</v>
      </c>
      <c r="GC248" s="2">
        <v>8107</v>
      </c>
      <c r="GD248" s="2">
        <v>8487</v>
      </c>
      <c r="GE248" s="2">
        <v>7311</v>
      </c>
      <c r="GF248" s="2">
        <v>7221</v>
      </c>
      <c r="GG248" s="2">
        <v>7344</v>
      </c>
      <c r="GH248" s="2">
        <v>7708</v>
      </c>
      <c r="GI248" s="2">
        <v>7611</v>
      </c>
      <c r="GJ248" s="2">
        <v>7580</v>
      </c>
      <c r="GK248" s="2">
        <v>7719</v>
      </c>
      <c r="GL248" s="2">
        <v>7905</v>
      </c>
      <c r="GM248" s="2">
        <v>7930</v>
      </c>
      <c r="GN248" s="2">
        <v>7729</v>
      </c>
      <c r="GO248" s="2">
        <v>7871</v>
      </c>
      <c r="GP248" s="2">
        <v>7910</v>
      </c>
      <c r="GQ248" s="2">
        <v>7801</v>
      </c>
      <c r="GR248" s="2">
        <v>7416</v>
      </c>
      <c r="GS248" s="2">
        <v>7646</v>
      </c>
      <c r="GT248" s="2">
        <v>7737</v>
      </c>
      <c r="GU248" s="2">
        <v>7996</v>
      </c>
      <c r="GV248" s="2">
        <v>8122</v>
      </c>
      <c r="GW248" s="2">
        <v>8145</v>
      </c>
      <c r="GX248" s="2">
        <v>8014</v>
      </c>
      <c r="GY248" s="2">
        <v>7893</v>
      </c>
      <c r="GZ248" s="2">
        <v>7961</v>
      </c>
      <c r="HA248" s="2">
        <v>7882</v>
      </c>
      <c r="HB248" s="2">
        <v>7589</v>
      </c>
      <c r="HC248" s="2">
        <v>7799</v>
      </c>
      <c r="HD248" s="2">
        <v>7963</v>
      </c>
      <c r="HE248" s="2">
        <v>7956</v>
      </c>
      <c r="HF248" s="2">
        <v>8243</v>
      </c>
      <c r="HG248" s="2">
        <v>8022</v>
      </c>
      <c r="HH248" s="2">
        <v>7768</v>
      </c>
      <c r="HI248" s="2">
        <v>7971</v>
      </c>
      <c r="HJ248" s="2">
        <v>7930</v>
      </c>
      <c r="HK248" s="2">
        <v>8207</v>
      </c>
      <c r="HL248" s="2">
        <v>8313</v>
      </c>
      <c r="HM248" s="2">
        <v>8470</v>
      </c>
      <c r="HN248" s="2">
        <v>8481</v>
      </c>
      <c r="HO248" s="2">
        <v>8355</v>
      </c>
      <c r="HP248" s="2">
        <v>8353</v>
      </c>
      <c r="HQ248" s="2">
        <v>8428</v>
      </c>
      <c r="HR248" s="2">
        <v>8454</v>
      </c>
      <c r="HS248" s="2">
        <v>8461</v>
      </c>
      <c r="HT248" s="2">
        <v>8567</v>
      </c>
      <c r="HU248" s="2">
        <v>8555</v>
      </c>
      <c r="HV248" s="2">
        <v>8569</v>
      </c>
      <c r="HW248" s="2">
        <v>8570</v>
      </c>
      <c r="HX248" s="2">
        <v>8579</v>
      </c>
      <c r="HY248" s="2">
        <v>8690</v>
      </c>
      <c r="HZ248" s="2">
        <v>8650</v>
      </c>
      <c r="IA248" s="2">
        <v>8851</v>
      </c>
      <c r="IB248" s="2">
        <v>9175</v>
      </c>
      <c r="IC248" s="2">
        <v>8764</v>
      </c>
      <c r="ID248" s="2">
        <v>8895</v>
      </c>
      <c r="IE248" s="2">
        <v>8973</v>
      </c>
      <c r="IF248" s="2">
        <v>9149</v>
      </c>
      <c r="IG248" s="2">
        <v>9287</v>
      </c>
      <c r="IH248" s="2">
        <v>8956</v>
      </c>
      <c r="II248" s="2">
        <v>8785</v>
      </c>
      <c r="IJ248" s="2">
        <v>9238</v>
      </c>
      <c r="IK248" s="2">
        <v>8790</v>
      </c>
      <c r="IL248" s="2">
        <v>8503</v>
      </c>
      <c r="IM248" s="2">
        <v>8281</v>
      </c>
      <c r="IN248" s="2">
        <v>8334</v>
      </c>
      <c r="IO248" s="2">
        <v>8719</v>
      </c>
      <c r="IP248" s="2">
        <v>8579</v>
      </c>
      <c r="IQ248" s="2">
        <v>9090</v>
      </c>
      <c r="IR248" s="2">
        <v>9052</v>
      </c>
      <c r="IS248" s="2">
        <v>8939</v>
      </c>
      <c r="IT248" s="2">
        <v>9250</v>
      </c>
    </row>
    <row r="249" spans="1:254">
      <c r="A249" s="62" t="s">
        <v>462</v>
      </c>
      <c r="B249" s="4" t="inlineStr">
        <is>
          <t>荏原製作所</t>
        </is>
      </c>
      <c r="C249" s="4">
        <v>5660</v>
      </c>
      <c r="D249" s="4">
        <v>-192</v>
      </c>
      <c r="E249" s="67">
        <v>5852</v>
      </c>
      <c r="F249" s="67">
        <v>6019</v>
      </c>
      <c r="G249" s="67">
        <v>5787</v>
      </c>
      <c r="H249" s="67">
        <v>5555</v>
      </c>
      <c r="I249" s="67">
        <v>5558</v>
      </c>
      <c r="J249" s="67">
        <v>4953</v>
      </c>
      <c r="K249" s="67">
        <v>4871</v>
      </c>
      <c r="L249" s="67">
        <v>5151</v>
      </c>
      <c r="M249" s="67">
        <v>5641</v>
      </c>
      <c r="N249" s="67">
        <v>5681</v>
      </c>
      <c r="O249" s="67">
        <v>5752</v>
      </c>
      <c r="P249" s="67">
        <v>5593</v>
      </c>
      <c r="Q249" s="67">
        <v>5587</v>
      </c>
      <c r="R249" s="67">
        <v>5384</v>
      </c>
      <c r="S249" s="67">
        <v>5830</v>
      </c>
      <c r="T249" s="67">
        <v>6230</v>
      </c>
      <c r="U249" s="67">
        <v>5881</v>
      </c>
      <c r="V249" s="67">
        <v>5908</v>
      </c>
      <c r="W249" s="67">
        <v>6127</v>
      </c>
      <c r="X249" s="67">
        <v>5859</v>
      </c>
      <c r="Y249" s="67">
        <v>5808</v>
      </c>
      <c r="Z249" s="67">
        <v>5923</v>
      </c>
      <c r="AA249" s="67">
        <v>6223</v>
      </c>
      <c r="AB249" s="67">
        <v>6063</v>
      </c>
      <c r="AC249" s="67">
        <v>5989</v>
      </c>
      <c r="AD249" s="67">
        <v>6300</v>
      </c>
      <c r="AE249" s="67">
        <v>6256</v>
      </c>
      <c r="AF249" s="67">
        <v>6164</v>
      </c>
      <c r="AG249" s="67">
        <v>6248</v>
      </c>
      <c r="AH249" s="67">
        <v>6464</v>
      </c>
      <c r="AI249" s="67">
        <v>6279</v>
      </c>
      <c r="AJ249" s="67">
        <v>6356</v>
      </c>
      <c r="AK249" s="67">
        <v>6775</v>
      </c>
      <c r="AL249" s="67">
        <v>6560</v>
      </c>
      <c r="AM249" s="67">
        <v>6694</v>
      </c>
      <c r="AN249" s="67">
        <v>6527</v>
      </c>
      <c r="AO249" s="67">
        <v>6232</v>
      </c>
      <c r="AP249" s="67">
        <v>6204</v>
      </c>
      <c r="AQ249" s="67">
        <v>5506</v>
      </c>
      <c r="AR249" s="67">
        <v>5243</v>
      </c>
      <c r="AS249" s="67">
        <v>5265</v>
      </c>
      <c r="AT249" s="67">
        <v>5300</v>
      </c>
      <c r="AU249" s="67">
        <v>5030</v>
      </c>
      <c r="AV249" s="67">
        <v>5535</v>
      </c>
      <c r="AW249" s="67">
        <v>5480</v>
      </c>
      <c r="AX249" s="67">
        <v>5626</v>
      </c>
      <c r="AY249" s="67">
        <v>5357</v>
      </c>
      <c r="AZ249" s="67">
        <v>5730</v>
      </c>
      <c r="BA249" s="67">
        <v>5683</v>
      </c>
      <c r="BB249" s="67">
        <v>5499</v>
      </c>
      <c r="BC249" s="67">
        <v>5472</v>
      </c>
      <c r="BD249" s="67">
        <v>5642</v>
      </c>
      <c r="BE249" s="67">
        <v>5693</v>
      </c>
      <c r="BF249" s="67">
        <v>5452</v>
      </c>
      <c r="BG249" s="67">
        <v>5036</v>
      </c>
      <c r="BH249" s="67">
        <v>4935</v>
      </c>
      <c r="BI249" s="67">
        <v>5153</v>
      </c>
      <c r="BJ249" s="67">
        <v>5349</v>
      </c>
      <c r="BK249" s="67">
        <v>5533</v>
      </c>
      <c r="BL249" s="67">
        <v>5729</v>
      </c>
      <c r="BM249" s="67">
        <v>5740</v>
      </c>
      <c r="BN249" s="67">
        <v>5841</v>
      </c>
      <c r="BO249" s="67">
        <v>5902</v>
      </c>
      <c r="BP249" s="67">
        <v>5750</v>
      </c>
      <c r="BQ249" s="67">
        <v>5763</v>
      </c>
      <c r="BR249" s="67">
        <v>5242</v>
      </c>
      <c r="BS249" s="67">
        <v>5327</v>
      </c>
      <c r="BT249" s="67">
        <v>5423</v>
      </c>
      <c r="BU249" s="67">
        <v>5446</v>
      </c>
      <c r="BV249" s="67">
        <v>5304</v>
      </c>
      <c r="BW249" s="67">
        <v>5309</v>
      </c>
      <c r="BX249" s="67">
        <v>5471</v>
      </c>
      <c r="BY249" s="67">
        <v>5137</v>
      </c>
      <c r="BZ249" s="67">
        <v>5131</v>
      </c>
      <c r="CA249" s="516">
        <v>4933</v>
      </c>
      <c r="CB249" s="516">
        <v>5161</v>
      </c>
      <c r="CC249" s="516">
        <v>5004</v>
      </c>
      <c r="CD249" s="516">
        <v>5171</v>
      </c>
      <c r="CE249" s="516">
        <v>5087</v>
      </c>
      <c r="CF249" s="516">
        <v>5124</v>
      </c>
      <c r="CG249" s="516">
        <v>5080</v>
      </c>
      <c r="CH249" s="516">
        <v>5057</v>
      </c>
      <c r="CI249" s="516">
        <v>4566</v>
      </c>
      <c r="CJ249" s="516">
        <v>4527</v>
      </c>
      <c r="CK249" s="516">
        <v>4487</v>
      </c>
      <c r="CL249" s="516">
        <v>4436</v>
      </c>
      <c r="CM249" s="516">
        <v>4552</v>
      </c>
      <c r="CN249" s="516">
        <v>4254</v>
      </c>
      <c r="CO249" s="516">
        <v>4253</v>
      </c>
      <c r="CP249" s="516">
        <v>4465</v>
      </c>
      <c r="CQ249" s="516">
        <v>4642</v>
      </c>
      <c r="CR249" s="516">
        <v>4848</v>
      </c>
      <c r="CS249" s="516">
        <v>4487</v>
      </c>
      <c r="CT249" s="516">
        <v>4365</v>
      </c>
      <c r="CU249" s="516">
        <v>4752</v>
      </c>
      <c r="CV249" s="516">
        <v>4965</v>
      </c>
      <c r="CW249" s="516">
        <v>4752</v>
      </c>
      <c r="CX249" s="516">
        <v>4688</v>
      </c>
      <c r="CY249" s="516">
        <v>4835</v>
      </c>
      <c r="CZ249" s="516">
        <v>5086</v>
      </c>
      <c r="DA249" s="2">
        <v>5215</v>
      </c>
      <c r="DB249" s="2">
        <v>5103</v>
      </c>
      <c r="DC249" s="2">
        <v>4827</v>
      </c>
      <c r="DD249" s="2">
        <v>5241</v>
      </c>
      <c r="DE249" s="2">
        <v>5239</v>
      </c>
      <c r="DF249" s="2">
        <v>5038</v>
      </c>
      <c r="DG249" s="2">
        <v>5393</v>
      </c>
      <c r="DH249" s="2">
        <v>5571</v>
      </c>
      <c r="DI249" s="2">
        <v>5542</v>
      </c>
      <c r="DJ249" s="2">
        <v>5622</v>
      </c>
      <c r="DK249" s="2">
        <v>5607</v>
      </c>
      <c r="DL249" s="2">
        <v>5680</v>
      </c>
      <c r="DM249" s="2">
        <v>5638</v>
      </c>
      <c r="DN249" s="2">
        <v>5524</v>
      </c>
      <c r="DO249" s="2">
        <v>5666</v>
      </c>
      <c r="DP249" s="2">
        <v>5542</v>
      </c>
      <c r="DQ249" s="2">
        <v>5662</v>
      </c>
      <c r="DR249" s="2">
        <v>5303</v>
      </c>
      <c r="DS249" s="2">
        <v>5425</v>
      </c>
      <c r="DT249" s="2">
        <v>5344</v>
      </c>
      <c r="DU249" s="2">
        <v>5196</v>
      </c>
      <c r="DV249" s="2">
        <v>4930</v>
      </c>
      <c r="DW249" s="2">
        <v>4989</v>
      </c>
      <c r="DX249" s="2">
        <v>5056</v>
      </c>
      <c r="DY249" s="2">
        <v>5072</v>
      </c>
      <c r="DZ249" s="2">
        <v>4772</v>
      </c>
      <c r="EA249" s="2">
        <v>4656</v>
      </c>
      <c r="EB249" s="2">
        <v>4795</v>
      </c>
      <c r="EC249" s="2">
        <v>4811</v>
      </c>
      <c r="ED249" s="2">
        <v>4931</v>
      </c>
      <c r="EE249" s="2">
        <v>4816</v>
      </c>
      <c r="EF249" s="2">
        <v>4967</v>
      </c>
      <c r="EG249" s="2">
        <v>4952</v>
      </c>
      <c r="EH249" s="2">
        <v>5052</v>
      </c>
      <c r="EI249" s="2">
        <v>4754</v>
      </c>
      <c r="EJ249" s="2">
        <v>4696</v>
      </c>
      <c r="EK249" s="2">
        <v>4862</v>
      </c>
      <c r="EL249" s="2">
        <v>4765</v>
      </c>
      <c r="EM249" s="2">
        <v>4657</v>
      </c>
      <c r="EN249" s="2">
        <v>4592</v>
      </c>
      <c r="EO249" s="2">
        <v>4410</v>
      </c>
      <c r="EP249" s="2">
        <v>4400</v>
      </c>
      <c r="EQ249" s="2">
        <v>4326</v>
      </c>
      <c r="ER249" s="2">
        <v>4050</v>
      </c>
      <c r="ES249" s="2">
        <v>3886</v>
      </c>
      <c r="ET249" s="2">
        <v>3684</v>
      </c>
      <c r="EU249" s="2">
        <v>3710</v>
      </c>
      <c r="EV249" s="2">
        <v>3668</v>
      </c>
      <c r="EW249" s="2">
        <v>3691</v>
      </c>
      <c r="EX249" s="2">
        <v>3698</v>
      </c>
      <c r="EY249" s="2">
        <v>3626</v>
      </c>
      <c r="EZ249" s="2">
        <v>3679</v>
      </c>
      <c r="FA249" s="2">
        <v>3593</v>
      </c>
      <c r="FB249" s="2">
        <v>3566</v>
      </c>
      <c r="FC249" s="2">
        <v>3672</v>
      </c>
      <c r="FD249" s="2">
        <v>3704</v>
      </c>
      <c r="FE249" s="2">
        <v>3774</v>
      </c>
      <c r="FF249" s="2">
        <v>3938</v>
      </c>
      <c r="FG249" s="2">
        <v>4034</v>
      </c>
      <c r="FH249" s="2">
        <v>3942</v>
      </c>
      <c r="FI249" s="2">
        <v>3897</v>
      </c>
      <c r="FJ249" s="2">
        <v>3931</v>
      </c>
      <c r="FK249" s="2">
        <v>3822</v>
      </c>
      <c r="FL249" s="2">
        <v>3892</v>
      </c>
      <c r="FM249" s="2">
        <v>4018</v>
      </c>
      <c r="FN249" s="2">
        <v>3767</v>
      </c>
      <c r="FO249" s="2">
        <v>3887</v>
      </c>
      <c r="FP249" s="2">
        <v>4088</v>
      </c>
      <c r="FQ249" s="2">
        <v>4035</v>
      </c>
      <c r="FR249" s="2">
        <v>3985</v>
      </c>
      <c r="FS249" s="2">
        <v>3781</v>
      </c>
      <c r="FT249" s="2">
        <v>3768</v>
      </c>
      <c r="FU249" s="2">
        <v>3862</v>
      </c>
      <c r="FV249" s="2">
        <v>3794</v>
      </c>
      <c r="FW249" s="2">
        <v>3910</v>
      </c>
      <c r="FX249" s="2">
        <v>4041</v>
      </c>
      <c r="FY249" s="2">
        <v>3926</v>
      </c>
      <c r="FZ249" s="2">
        <v>4543</v>
      </c>
      <c r="GA249" s="2">
        <v>4416</v>
      </c>
      <c r="GB249" s="2">
        <v>4426</v>
      </c>
      <c r="GC249" s="2">
        <v>4491</v>
      </c>
      <c r="GD249" s="2">
        <v>4329</v>
      </c>
      <c r="GE249" s="2">
        <v>4399</v>
      </c>
      <c r="GF249" s="2">
        <v>4079</v>
      </c>
      <c r="GG249" s="2">
        <v>4173</v>
      </c>
      <c r="GH249" s="2">
        <v>4131</v>
      </c>
      <c r="GI249" s="2">
        <v>4072</v>
      </c>
      <c r="GJ249" s="2">
        <v>4013</v>
      </c>
      <c r="GK249" s="2">
        <v>3982</v>
      </c>
      <c r="GL249" s="2">
        <v>4058</v>
      </c>
      <c r="GM249" s="2">
        <v>3913</v>
      </c>
      <c r="GN249" s="2">
        <v>3876</v>
      </c>
      <c r="GO249" s="2">
        <v>3910</v>
      </c>
      <c r="GP249" s="2">
        <v>3829</v>
      </c>
      <c r="GQ249" s="2">
        <v>3880</v>
      </c>
      <c r="GR249" s="2">
        <v>3834</v>
      </c>
      <c r="GS249" s="2">
        <v>3880</v>
      </c>
      <c r="GT249" s="2">
        <v>3901</v>
      </c>
      <c r="GU249" s="2">
        <v>3812</v>
      </c>
      <c r="GV249" s="2">
        <v>4059</v>
      </c>
      <c r="GW249" s="2">
        <v>4021</v>
      </c>
      <c r="GX249" s="2">
        <v>3793</v>
      </c>
      <c r="GY249" s="2">
        <v>3733</v>
      </c>
      <c r="GZ249" s="2">
        <v>3784</v>
      </c>
      <c r="HA249" s="2">
        <v>3595</v>
      </c>
      <c r="HB249" s="2">
        <v>3517</v>
      </c>
      <c r="HC249" s="2">
        <v>3349</v>
      </c>
      <c r="HD249" s="2">
        <v>3383</v>
      </c>
      <c r="HE249" s="2">
        <v>3170</v>
      </c>
      <c r="HF249" s="2">
        <v>3137</v>
      </c>
      <c r="HG249" s="2">
        <v>3136</v>
      </c>
      <c r="HH249" s="2">
        <v>3146</v>
      </c>
      <c r="HI249" s="2">
        <v>3131</v>
      </c>
      <c r="HJ249" s="2">
        <v>3109</v>
      </c>
      <c r="HK249" s="2">
        <v>3090</v>
      </c>
      <c r="HL249" s="2">
        <v>3088</v>
      </c>
      <c r="HM249" s="2">
        <v>3122</v>
      </c>
      <c r="HN249" s="2">
        <v>3109</v>
      </c>
      <c r="HO249" s="2">
        <v>3095</v>
      </c>
      <c r="HP249" s="2">
        <v>3122</v>
      </c>
      <c r="HQ249" s="2">
        <v>3091</v>
      </c>
      <c r="HR249" s="2">
        <v>3155</v>
      </c>
      <c r="HS249" s="2">
        <v>3099</v>
      </c>
      <c r="HT249" s="2">
        <v>3048</v>
      </c>
      <c r="HU249" s="2">
        <v>2986</v>
      </c>
      <c r="HV249" s="2">
        <v>3054</v>
      </c>
      <c r="HW249" s="2">
        <v>3027</v>
      </c>
      <c r="HX249" s="2">
        <v>3088</v>
      </c>
      <c r="HY249" s="2">
        <v>3135</v>
      </c>
      <c r="HZ249" s="2">
        <v>3110</v>
      </c>
      <c r="IA249" s="2">
        <v>3139</v>
      </c>
      <c r="IB249" s="2">
        <v>3176</v>
      </c>
      <c r="IC249" s="2">
        <v>3160</v>
      </c>
      <c r="ID249" s="2">
        <v>3129</v>
      </c>
      <c r="IE249" s="2">
        <v>3092</v>
      </c>
      <c r="IF249" s="2">
        <v>3230</v>
      </c>
      <c r="IG249" s="2">
        <v>3292</v>
      </c>
      <c r="IH249" s="2">
        <v>3238</v>
      </c>
      <c r="II249" s="2">
        <v>2912</v>
      </c>
      <c r="IJ249" s="2">
        <v>2929</v>
      </c>
      <c r="IK249" s="2">
        <v>2910</v>
      </c>
      <c r="IL249" s="2">
        <v>2942.5</v>
      </c>
      <c r="IM249" s="2">
        <v>2878.5</v>
      </c>
      <c r="IN249" s="2">
        <v>2868</v>
      </c>
      <c r="IO249" s="2">
        <v>2769</v>
      </c>
      <c r="IP249" s="2">
        <v>2758.5</v>
      </c>
      <c r="IQ249" s="2">
        <v>2760</v>
      </c>
      <c r="IR249" s="2">
        <v>2800</v>
      </c>
      <c r="IS249" s="2">
        <v>2793</v>
      </c>
      <c r="IT249" s="2">
        <v>2791</v>
      </c>
    </row>
    <row r="250" spans="1:254">
      <c r="A250" s="62" t="s">
        <v>463</v>
      </c>
      <c r="B250" s="4" t="inlineStr">
        <is>
          <t>情報戦略テクノロジー</t>
        </is>
      </c>
      <c r="C250" s="4">
        <v>856</v>
      </c>
      <c r="D250" s="4">
        <v>-7</v>
      </c>
      <c r="E250" s="67">
        <v>863</v>
      </c>
      <c r="F250" s="67">
        <v>854</v>
      </c>
      <c r="G250" s="67">
        <v>833</v>
      </c>
      <c r="H250" s="67">
        <v>833</v>
      </c>
      <c r="I250" s="67">
        <v>831</v>
      </c>
      <c r="J250" s="67">
        <v>828</v>
      </c>
      <c r="K250" s="67">
        <v>814</v>
      </c>
      <c r="L250" s="67">
        <v>832</v>
      </c>
      <c r="M250" s="67">
        <v>852</v>
      </c>
      <c r="N250" s="67">
        <v>838</v>
      </c>
      <c r="O250" s="67">
        <v>859</v>
      </c>
      <c r="P250" s="67">
        <v>860</v>
      </c>
      <c r="Q250" s="67">
        <v>870</v>
      </c>
      <c r="R250" s="67">
        <v>843</v>
      </c>
      <c r="S250" s="67">
        <v>891</v>
      </c>
      <c r="T250" s="67">
        <v>893</v>
      </c>
      <c r="U250" s="67">
        <v>909</v>
      </c>
      <c r="V250" s="67">
        <v>902</v>
      </c>
      <c r="W250" s="67">
        <v>907</v>
      </c>
      <c r="X250" s="67">
        <v>883</v>
      </c>
      <c r="Y250" s="67">
        <v>884</v>
      </c>
      <c r="Z250" s="67">
        <v>906</v>
      </c>
      <c r="AA250" s="67">
        <v>917</v>
      </c>
      <c r="AB250" s="67">
        <v>890</v>
      </c>
      <c r="AC250" s="67">
        <v>870</v>
      </c>
      <c r="AD250" s="67">
        <v>878</v>
      </c>
      <c r="AE250" s="67">
        <v>876</v>
      </c>
      <c r="AF250" s="67">
        <v>861</v>
      </c>
      <c r="AG250" s="67">
        <v>840</v>
      </c>
      <c r="AH250" s="67">
        <v>869</v>
      </c>
      <c r="AI250" s="67">
        <v>844</v>
      </c>
      <c r="AJ250" s="67">
        <v>896</v>
      </c>
      <c r="AK250" s="67">
        <v>914</v>
      </c>
      <c r="AL250" s="67">
        <v>883</v>
      </c>
      <c r="AM250" s="67">
        <v>886</v>
      </c>
      <c r="AN250" s="67">
        <v>866</v>
      </c>
      <c r="AO250" s="67">
        <v>820</v>
      </c>
      <c r="AP250" s="67">
        <v>846</v>
      </c>
      <c r="AQ250" s="67">
        <v>835</v>
      </c>
      <c r="AR250" s="67">
        <v>858</v>
      </c>
      <c r="AS250" s="67">
        <v>889</v>
      </c>
      <c r="AT250" s="67">
        <v>888</v>
      </c>
      <c r="AU250" s="67">
        <v>839</v>
      </c>
      <c r="AV250" s="67">
        <v>868</v>
      </c>
      <c r="AW250" s="67">
        <v>844</v>
      </c>
      <c r="AX250" s="67">
        <v>833</v>
      </c>
      <c r="AY250" s="67">
        <v>828</v>
      </c>
      <c r="AZ250" s="67">
        <v>836</v>
      </c>
      <c r="BA250" s="67">
        <v>872</v>
      </c>
      <c r="BB250" s="67">
        <v>860</v>
      </c>
      <c r="BC250" s="67">
        <v>879</v>
      </c>
      <c r="BD250" s="67">
        <v>850</v>
      </c>
      <c r="BE250" s="67">
        <v>880</v>
      </c>
      <c r="BF250" s="67">
        <v>852</v>
      </c>
      <c r="BG250" s="67">
        <v>846</v>
      </c>
      <c r="BH250" s="67">
        <v>835</v>
      </c>
      <c r="BI250" s="67">
        <v>875</v>
      </c>
      <c r="BJ250" s="67">
        <v>880</v>
      </c>
      <c r="BK250" s="67">
        <v>889</v>
      </c>
      <c r="BL250" s="67">
        <v>739</v>
      </c>
      <c r="BM250" s="67">
        <v>770</v>
      </c>
      <c r="BN250" s="67">
        <v>791</v>
      </c>
      <c r="BO250" s="67">
        <v>798</v>
      </c>
      <c r="BP250" s="67">
        <v>815</v>
      </c>
      <c r="BQ250" s="67">
        <v>816</v>
      </c>
      <c r="BR250" s="67">
        <v>801</v>
      </c>
      <c r="BS250" s="67">
        <v>801</v>
      </c>
      <c r="BT250" s="67">
        <v>807</v>
      </c>
      <c r="BU250" s="67">
        <v>813</v>
      </c>
      <c r="BV250" s="67">
        <v>821</v>
      </c>
      <c r="BW250" s="67">
        <v>835</v>
      </c>
      <c r="BX250" s="67">
        <v>860</v>
      </c>
      <c r="BY250" s="67">
        <v>852</v>
      </c>
      <c r="BZ250" s="67">
        <v>836</v>
      </c>
      <c r="CA250" s="516">
        <v>842</v>
      </c>
      <c r="CB250" s="516">
        <v>833</v>
      </c>
      <c r="CC250" s="516">
        <v>829</v>
      </c>
      <c r="CD250" s="516">
        <v>812</v>
      </c>
      <c r="CE250" s="516">
        <v>808</v>
      </c>
      <c r="CF250" s="516">
        <v>823</v>
      </c>
      <c r="CG250" s="516">
        <v>847</v>
      </c>
      <c r="CH250" s="516">
        <v>876</v>
      </c>
      <c r="CI250" s="516">
        <v>853</v>
      </c>
      <c r="CJ250" s="516">
        <v>854</v>
      </c>
      <c r="CK250" s="516">
        <v>842</v>
      </c>
      <c r="CL250" s="516">
        <v>840</v>
      </c>
      <c r="CM250" s="516">
        <v>859</v>
      </c>
      <c r="CN250" s="516">
        <v>812</v>
      </c>
      <c r="CO250" s="516">
        <v>827</v>
      </c>
      <c r="CP250" s="516">
        <v>878</v>
      </c>
      <c r="CQ250" s="516">
        <v>863</v>
      </c>
      <c r="CR250" s="516">
        <v>884</v>
      </c>
      <c r="CS250" s="516">
        <v>864</v>
      </c>
      <c r="CT250" s="516">
        <v>861</v>
      </c>
      <c r="CU250" s="516">
        <v>890</v>
      </c>
      <c r="CV250" s="516">
        <v>935</v>
      </c>
      <c r="CW250" s="516">
        <v>873</v>
      </c>
      <c r="CX250" s="516">
        <v>879</v>
      </c>
      <c r="CY250" s="516">
        <v>890</v>
      </c>
      <c r="CZ250" s="516">
        <v>904</v>
      </c>
      <c r="DA250" s="2">
        <v>912</v>
      </c>
      <c r="DB250" s="2">
        <v>915</v>
      </c>
      <c r="DC250" s="2">
        <v>887</v>
      </c>
      <c r="DD250" s="2">
        <v>939</v>
      </c>
      <c r="DE250" s="2">
        <v>937</v>
      </c>
      <c r="DF250" s="2">
        <v>893</v>
      </c>
      <c r="DG250" s="2">
        <v>927</v>
      </c>
      <c r="DH250" s="2">
        <v>908</v>
      </c>
      <c r="DI250" s="2">
        <v>917</v>
      </c>
      <c r="DJ250" s="2">
        <v>897</v>
      </c>
      <c r="DK250" s="2">
        <v>875</v>
      </c>
      <c r="DL250" s="2">
        <v>828</v>
      </c>
      <c r="DM250" s="2">
        <v>900</v>
      </c>
      <c r="DN250" s="2">
        <v>965</v>
      </c>
      <c r="DO250" s="2">
        <v>937</v>
      </c>
      <c r="DP250" s="2">
        <v>959</v>
      </c>
      <c r="DQ250" s="2">
        <v>1042</v>
      </c>
      <c r="DR250" s="2">
        <v>1230</v>
      </c>
      <c r="DS250" s="2">
        <v>1293</v>
      </c>
      <c r="DT250" s="2">
        <v>1282</v>
      </c>
      <c r="DU250" s="2">
        <v>1252</v>
      </c>
      <c r="DV250" s="2">
        <v>1299</v>
      </c>
      <c r="DW250" s="2">
        <v>1355</v>
      </c>
      <c r="DX250" s="2">
        <v>1334</v>
      </c>
      <c r="DY250" s="2">
        <v>1385</v>
      </c>
      <c r="DZ250" s="2">
        <v>1402</v>
      </c>
      <c r="EA250" s="2">
        <v>1387</v>
      </c>
      <c r="EB250" s="2">
        <v>1376</v>
      </c>
      <c r="EC250" s="2">
        <v>1392</v>
      </c>
      <c r="ED250" s="2">
        <v>1432</v>
      </c>
      <c r="EE250" s="2">
        <v>1370</v>
      </c>
      <c r="EF250" s="2">
        <v>1399</v>
      </c>
      <c r="EG250" s="2">
        <v>1308</v>
      </c>
      <c r="EH250" s="2">
        <v>1354</v>
      </c>
      <c r="EI250" s="2">
        <v>1319</v>
      </c>
      <c r="EJ250" s="2">
        <v>1315</v>
      </c>
      <c r="EK250" s="2">
        <v>1356</v>
      </c>
      <c r="EL250" s="2">
        <v>1360</v>
      </c>
      <c r="EM250" s="2">
        <v>1322</v>
      </c>
      <c r="EN250" s="2">
        <v>1350</v>
      </c>
      <c r="EO250" s="2">
        <v>1336</v>
      </c>
      <c r="EP250" s="2">
        <v>1364</v>
      </c>
      <c r="EQ250" s="2">
        <v>1341</v>
      </c>
      <c r="ER250" s="2">
        <v>1446</v>
      </c>
      <c r="ES250" s="2">
        <v>1357</v>
      </c>
      <c r="ET250" s="2">
        <v>1332</v>
      </c>
      <c r="EU250" s="2">
        <v>1364</v>
      </c>
      <c r="EV250" s="2">
        <v>1312</v>
      </c>
      <c r="EW250" s="2">
        <v>1288</v>
      </c>
      <c r="EX250" s="2">
        <v>1236</v>
      </c>
      <c r="EY250" s="2">
        <v>1209</v>
      </c>
      <c r="EZ250" s="2">
        <v>1235</v>
      </c>
      <c r="FA250" s="2">
        <v>1256</v>
      </c>
      <c r="FB250" s="2">
        <v>1250</v>
      </c>
      <c r="FC250" s="2">
        <v>1278</v>
      </c>
      <c r="FD250" s="2">
        <v>1300</v>
      </c>
      <c r="FE250" s="2">
        <v>1394</v>
      </c>
      <c r="FF250" s="2">
        <v>1415</v>
      </c>
      <c r="FG250" s="2">
        <v>1452</v>
      </c>
      <c r="FH250" s="2">
        <v>1420</v>
      </c>
      <c r="FI250" s="2">
        <v>1473</v>
      </c>
      <c r="FJ250" s="2">
        <v>1342</v>
      </c>
      <c r="FK250" s="2">
        <v>1339</v>
      </c>
      <c r="FL250" s="2">
        <v>1392</v>
      </c>
      <c r="FM250" s="2">
        <v>1470</v>
      </c>
      <c r="FN250" s="2">
        <v>1526</v>
      </c>
      <c r="FO250" s="2">
        <v>1585</v>
      </c>
      <c r="FP250" s="2">
        <v>1472</v>
      </c>
      <c r="FQ250" s="2">
        <v>1487</v>
      </c>
      <c r="FR250" s="2">
        <v>1687</v>
      </c>
      <c r="FS250" s="2">
        <v>1607</v>
      </c>
      <c r="FT250" s="2">
        <v>1440</v>
      </c>
      <c r="FU250" s="2">
        <v>1336</v>
      </c>
      <c r="FV250" s="2">
        <v>1233</v>
      </c>
      <c r="FW250" s="2">
        <v>1186</v>
      </c>
      <c r="FX250" s="2">
        <v>1209</v>
      </c>
      <c r="FY250" s="2">
        <v>1161</v>
      </c>
      <c r="FZ250" s="2">
        <v>1172</v>
      </c>
      <c r="GA250" s="2">
        <v>1180</v>
      </c>
      <c r="GB250" s="2">
        <v>1129</v>
      </c>
      <c r="GC250" s="2">
        <v>1126</v>
      </c>
      <c r="GD250" s="2">
        <v>1077</v>
      </c>
      <c r="GE250" s="2">
        <v>1079</v>
      </c>
      <c r="GF250" s="2">
        <v>1074</v>
      </c>
      <c r="GG250" s="2">
        <v>1065</v>
      </c>
      <c r="GH250" s="2">
        <v>1026</v>
      </c>
      <c r="GI250" s="2">
        <v>1045</v>
      </c>
      <c r="GJ250" s="2">
        <v>1004</v>
      </c>
      <c r="GK250" s="2">
        <v>1033</v>
      </c>
      <c r="GL250" s="2">
        <v>1044</v>
      </c>
      <c r="GM250" s="2">
        <v>1055</v>
      </c>
      <c r="GN250" s="2">
        <v>1049</v>
      </c>
      <c r="GO250" s="2">
        <v>990</v>
      </c>
      <c r="GP250" s="2">
        <v>989</v>
      </c>
      <c r="GQ250" s="2">
        <v>959</v>
      </c>
      <c r="GR250" s="2">
        <v>922</v>
      </c>
      <c r="GS250" s="2">
        <v>950</v>
      </c>
      <c r="GT250" s="2">
        <v>1002</v>
      </c>
      <c r="GU250" s="2">
        <v>953</v>
      </c>
      <c r="GV250" s="2">
        <v>992</v>
      </c>
      <c r="GW250" s="2">
        <v>1018</v>
      </c>
      <c r="GX250" s="2">
        <v>993</v>
      </c>
      <c r="GY250" s="2">
        <v>941</v>
      </c>
      <c r="GZ250" s="2">
        <v>984</v>
      </c>
      <c r="HA250" s="2">
        <v>935</v>
      </c>
      <c r="HB250" s="2">
        <v>861</v>
      </c>
      <c r="HC250" s="2">
        <v>870</v>
      </c>
      <c r="HD250" s="2">
        <v>930</v>
      </c>
      <c r="HE250" s="2">
        <v>985</v>
      </c>
      <c r="HF250" s="2">
        <v>888</v>
      </c>
      <c r="HG250" s="2">
        <v>874</v>
      </c>
      <c r="HH250" s="2">
        <v>877</v>
      </c>
      <c r="HI250" s="2">
        <v>889</v>
      </c>
      <c r="HJ250" s="2">
        <v>881</v>
      </c>
      <c r="HK250" s="2">
        <v>885</v>
      </c>
      <c r="HL250" s="2">
        <v>906</v>
      </c>
      <c r="HM250" s="2">
        <v>914</v>
      </c>
      <c r="HN250" s="2">
        <v>934</v>
      </c>
      <c r="HO250" s="2">
        <v>1011</v>
      </c>
      <c r="HP250" s="2">
        <v>1050</v>
      </c>
      <c r="HQ250" s="2">
        <v>1100</v>
      </c>
      <c r="HR250" s="2">
        <v>1121</v>
      </c>
      <c r="HS250" s="2">
        <v>971</v>
      </c>
      <c r="HT250" s="2">
        <v>821</v>
      </c>
      <c r="HU250" s="2">
        <v>809</v>
      </c>
      <c r="HV250" s="2">
        <v>864</v>
      </c>
      <c r="HW250" s="2">
        <v>884</v>
      </c>
      <c r="HX250" s="2">
        <v>943</v>
      </c>
      <c r="HY250" s="2">
        <v>960</v>
      </c>
      <c r="HZ250" s="2">
        <v>1013</v>
      </c>
      <c r="IA250" s="2">
        <v>1015</v>
      </c>
      <c r="IB250" s="2">
        <v>865</v>
      </c>
      <c r="IC250" s="2">
        <v>803</v>
      </c>
      <c r="ID250" s="2">
        <v>777</v>
      </c>
      <c r="IE250" s="2">
        <v>788</v>
      </c>
      <c r="IF250" s="2">
        <v>793</v>
      </c>
      <c r="IG250" s="2">
        <v>783</v>
      </c>
      <c r="IH250" s="2">
        <v>784</v>
      </c>
      <c r="II250" s="2">
        <v>775</v>
      </c>
      <c r="IJ250" s="2">
        <v>814</v>
      </c>
      <c r="IK250" s="2">
        <v>806</v>
      </c>
      <c r="IL250" s="2">
        <v>785</v>
      </c>
      <c r="IM250" s="2">
        <v>825</v>
      </c>
      <c r="IN250" s="2">
        <v>846</v>
      </c>
      <c r="IO250" s="2">
        <v>909</v>
      </c>
      <c r="IP250" s="2">
        <v>759</v>
      </c>
      <c r="IQ250" s="2">
        <v>780</v>
      </c>
      <c r="IR250" s="2">
        <v>869</v>
      </c>
      <c r="IS250" s="2">
        <v>719</v>
      </c>
      <c r="IT250" s="2">
        <v>669</v>
      </c>
    </row>
    <row r="251" spans="1:254">
      <c r="A251" s="62" t="s">
        <v>464</v>
      </c>
      <c r="B251" s="4" t="inlineStr">
        <is>
          <t>ＴＥＲＲＡＤＲＯＮＥ</t>
        </is>
      </c>
      <c r="C251" s="4">
        <v>12070</v>
      </c>
      <c r="D251" s="4">
        <v>-840</v>
      </c>
      <c r="E251" s="67">
        <v>12910</v>
      </c>
      <c r="F251" s="67">
        <v>12970</v>
      </c>
      <c r="G251" s="67">
        <v>14360</v>
      </c>
      <c r="H251" s="67">
        <v>12000</v>
      </c>
      <c r="I251" s="67">
        <v>10540</v>
      </c>
      <c r="J251" s="67">
        <v>10270</v>
      </c>
      <c r="K251" s="67">
        <v>10140</v>
      </c>
      <c r="L251" s="67">
        <v>10380</v>
      </c>
      <c r="M251" s="67">
        <v>12920</v>
      </c>
      <c r="N251" s="67">
        <v>12690</v>
      </c>
      <c r="O251" s="67">
        <v>13770</v>
      </c>
      <c r="P251" s="67">
        <v>15550</v>
      </c>
      <c r="Q251" s="67">
        <v>15370</v>
      </c>
      <c r="R251" s="67">
        <v>13770</v>
      </c>
      <c r="S251" s="67">
        <v>12120</v>
      </c>
      <c r="T251" s="67">
        <v>13100</v>
      </c>
      <c r="U251" s="67">
        <v>10700</v>
      </c>
      <c r="V251" s="67">
        <v>11400</v>
      </c>
      <c r="W251" s="67">
        <v>10860</v>
      </c>
      <c r="X251" s="67">
        <v>9500</v>
      </c>
      <c r="Y251" s="67">
        <v>8750</v>
      </c>
      <c r="Z251" s="67">
        <v>9130</v>
      </c>
      <c r="AA251" s="67">
        <v>9750</v>
      </c>
      <c r="AB251" s="67">
        <v>8410</v>
      </c>
      <c r="AC251" s="67">
        <v>8110</v>
      </c>
      <c r="AD251" s="67">
        <v>7810</v>
      </c>
      <c r="AE251" s="67">
        <v>7700</v>
      </c>
      <c r="AF251" s="67">
        <v>7830</v>
      </c>
      <c r="AG251" s="67">
        <v>7650</v>
      </c>
      <c r="AH251" s="67">
        <v>8000</v>
      </c>
      <c r="AI251" s="67">
        <v>8020</v>
      </c>
      <c r="AJ251" s="67">
        <v>7990</v>
      </c>
      <c r="AK251" s="67">
        <v>9420</v>
      </c>
      <c r="AL251" s="67">
        <v>7920</v>
      </c>
      <c r="AM251" s="67">
        <v>8410</v>
      </c>
      <c r="AN251" s="67">
        <v>8020</v>
      </c>
      <c r="AO251" s="67">
        <v>8750</v>
      </c>
      <c r="AP251" s="67">
        <v>7250</v>
      </c>
      <c r="AQ251" s="67">
        <v>8100</v>
      </c>
      <c r="AR251" s="67">
        <v>8570</v>
      </c>
      <c r="AS251" s="67">
        <v>8990</v>
      </c>
      <c r="AT251" s="67">
        <v>8990</v>
      </c>
      <c r="AU251" s="67">
        <v>8260</v>
      </c>
      <c r="AV251" s="67">
        <v>8190</v>
      </c>
      <c r="AW251" s="67">
        <v>8050</v>
      </c>
      <c r="AX251" s="67">
        <v>8590</v>
      </c>
      <c r="AY251" s="67">
        <v>8540</v>
      </c>
      <c r="AZ251" s="67">
        <v>9110</v>
      </c>
      <c r="BA251" s="67">
        <v>9690</v>
      </c>
      <c r="BB251" s="67">
        <v>10010</v>
      </c>
      <c r="BC251" s="67">
        <v>9210</v>
      </c>
      <c r="BD251" s="67">
        <v>9900</v>
      </c>
      <c r="BE251" s="67">
        <v>10870</v>
      </c>
      <c r="BF251" s="67">
        <v>11320</v>
      </c>
      <c r="BG251" s="67">
        <v>10910</v>
      </c>
      <c r="BH251" s="67">
        <v>11100</v>
      </c>
      <c r="BI251" s="67">
        <v>12560</v>
      </c>
      <c r="BJ251" s="67">
        <v>12750</v>
      </c>
      <c r="BK251" s="67">
        <v>12190</v>
      </c>
      <c r="BL251" s="67">
        <v>10740</v>
      </c>
      <c r="BM251" s="67">
        <v>11470</v>
      </c>
      <c r="BN251" s="67">
        <v>12400</v>
      </c>
      <c r="BO251" s="67">
        <v>16400</v>
      </c>
      <c r="BP251" s="67">
        <v>13400</v>
      </c>
      <c r="BQ251" s="67">
        <v>12850</v>
      </c>
      <c r="BR251" s="67">
        <v>10770</v>
      </c>
      <c r="BS251" s="67">
        <v>9270</v>
      </c>
      <c r="BT251" s="67">
        <v>7770</v>
      </c>
      <c r="BU251" s="67">
        <v>7450</v>
      </c>
      <c r="BV251" s="67">
        <v>7840</v>
      </c>
      <c r="BW251" s="67">
        <v>8260</v>
      </c>
      <c r="BX251" s="67">
        <v>7220</v>
      </c>
      <c r="BY251" s="67">
        <v>6220</v>
      </c>
      <c r="BZ251" s="67">
        <v>6550</v>
      </c>
      <c r="CA251" s="516">
        <v>6480</v>
      </c>
      <c r="CB251" s="516">
        <v>6700</v>
      </c>
      <c r="CC251" s="516">
        <v>6000</v>
      </c>
      <c r="CD251" s="516">
        <v>5660</v>
      </c>
      <c r="CE251" s="516">
        <v>5660</v>
      </c>
      <c r="CF251" s="516">
        <v>4960</v>
      </c>
      <c r="CG251" s="516">
        <v>4445</v>
      </c>
      <c r="CH251" s="516">
        <v>4250</v>
      </c>
      <c r="CI251" s="516">
        <v>4215</v>
      </c>
      <c r="CJ251" s="516">
        <v>4710</v>
      </c>
      <c r="CK251" s="516">
        <v>4490</v>
      </c>
      <c r="CL251" s="516">
        <v>4795</v>
      </c>
      <c r="CM251" s="516">
        <v>4495</v>
      </c>
      <c r="CN251" s="516">
        <v>3795</v>
      </c>
      <c r="CO251" s="516">
        <v>3825</v>
      </c>
      <c r="CP251" s="516">
        <v>4100</v>
      </c>
      <c r="CQ251" s="516">
        <v>4000</v>
      </c>
      <c r="CR251" s="516">
        <v>4095</v>
      </c>
      <c r="CS251" s="516">
        <v>3395</v>
      </c>
      <c r="CT251" s="516">
        <v>2891</v>
      </c>
      <c r="CU251" s="516">
        <v>2940</v>
      </c>
      <c r="CV251" s="516">
        <v>2985</v>
      </c>
      <c r="CW251" s="516">
        <v>3125</v>
      </c>
      <c r="CX251" s="516">
        <v>2624</v>
      </c>
      <c r="CY251" s="516">
        <v>2688</v>
      </c>
      <c r="CZ251" s="516">
        <v>2640</v>
      </c>
      <c r="DA251" s="2">
        <v>2713</v>
      </c>
      <c r="DB251" s="2">
        <v>2610</v>
      </c>
      <c r="DC251" s="2">
        <v>2450</v>
      </c>
      <c r="DD251" s="2">
        <v>2554</v>
      </c>
      <c r="DE251" s="2">
        <v>2385</v>
      </c>
      <c r="DF251" s="2">
        <v>2305</v>
      </c>
      <c r="DG251" s="2">
        <v>2441</v>
      </c>
      <c r="DH251" s="2">
        <v>2741</v>
      </c>
      <c r="DI251" s="2">
        <v>2560</v>
      </c>
      <c r="DJ251" s="2">
        <v>2408</v>
      </c>
      <c r="DK251" s="2">
        <v>2300</v>
      </c>
      <c r="DL251" s="2">
        <v>2303</v>
      </c>
      <c r="DM251" s="2">
        <v>2424</v>
      </c>
      <c r="DN251" s="2">
        <v>2443</v>
      </c>
      <c r="DO251" s="2">
        <v>2555</v>
      </c>
      <c r="DP251" s="2">
        <v>2527</v>
      </c>
      <c r="DQ251" s="2">
        <v>2708</v>
      </c>
      <c r="DR251" s="2">
        <v>2638</v>
      </c>
      <c r="DS251" s="2">
        <v>2729</v>
      </c>
      <c r="DT251" s="2">
        <v>2794</v>
      </c>
      <c r="DU251" s="2">
        <v>2802</v>
      </c>
      <c r="DV251" s="2">
        <v>2747</v>
      </c>
      <c r="DW251" s="2">
        <v>2714</v>
      </c>
      <c r="DX251" s="2">
        <v>2667</v>
      </c>
      <c r="DY251" s="2">
        <v>2705</v>
      </c>
      <c r="DZ251" s="2">
        <v>2683</v>
      </c>
      <c r="EA251" s="2">
        <v>2675</v>
      </c>
      <c r="EB251" s="2">
        <v>2686</v>
      </c>
      <c r="EC251" s="2">
        <v>2685</v>
      </c>
      <c r="ED251" s="2">
        <v>2797</v>
      </c>
      <c r="EE251" s="2">
        <v>2653</v>
      </c>
      <c r="EF251" s="2">
        <v>2663</v>
      </c>
      <c r="EG251" s="2">
        <v>2700</v>
      </c>
      <c r="EH251" s="2">
        <v>2530</v>
      </c>
      <c r="EI251" s="2">
        <v>2636</v>
      </c>
      <c r="EJ251" s="2">
        <v>2653</v>
      </c>
      <c r="EK251" s="2">
        <v>2663</v>
      </c>
      <c r="EL251" s="2">
        <v>2823</v>
      </c>
      <c r="EM251" s="2">
        <v>2776</v>
      </c>
      <c r="EN251" s="2">
        <v>2861</v>
      </c>
      <c r="EO251" s="2">
        <v>3000</v>
      </c>
      <c r="EP251" s="2">
        <v>3140</v>
      </c>
      <c r="EQ251" s="2">
        <v>2637</v>
      </c>
      <c r="ER251" s="2">
        <v>2137</v>
      </c>
      <c r="ES251" s="2">
        <v>2114</v>
      </c>
      <c r="ET251" s="2">
        <v>2082</v>
      </c>
      <c r="EU251" s="2">
        <v>2205</v>
      </c>
      <c r="EV251" s="2">
        <v>2137</v>
      </c>
      <c r="EW251" s="2">
        <v>2180</v>
      </c>
      <c r="EX251" s="2">
        <v>2260</v>
      </c>
      <c r="EY251" s="2">
        <v>2166</v>
      </c>
      <c r="EZ251" s="2">
        <v>2032</v>
      </c>
      <c r="FA251" s="2">
        <v>2134</v>
      </c>
      <c r="FB251" s="2">
        <v>2110</v>
      </c>
      <c r="FC251" s="2">
        <v>2023</v>
      </c>
      <c r="FD251" s="2">
        <v>2075</v>
      </c>
      <c r="FE251" s="2">
        <v>2295</v>
      </c>
      <c r="FF251" s="2">
        <v>2339</v>
      </c>
      <c r="FG251" s="2">
        <v>2261</v>
      </c>
      <c r="FH251" s="2">
        <v>2485</v>
      </c>
      <c r="FI251" s="2">
        <v>2733</v>
      </c>
      <c r="FJ251" s="2">
        <v>2781</v>
      </c>
      <c r="FK251" s="2">
        <v>2806</v>
      </c>
      <c r="FL251" s="2">
        <v>2930</v>
      </c>
      <c r="FM251" s="2">
        <v>2905</v>
      </c>
      <c r="FN251" s="2">
        <v>2891</v>
      </c>
      <c r="FO251" s="2">
        <v>2967</v>
      </c>
      <c r="FP251" s="2">
        <v>3100</v>
      </c>
      <c r="FQ251" s="2">
        <v>2992</v>
      </c>
      <c r="FR251" s="2">
        <v>2992</v>
      </c>
      <c r="FS251" s="2">
        <v>2975</v>
      </c>
      <c r="FT251" s="2">
        <v>3075</v>
      </c>
      <c r="FU251" s="2">
        <v>3050</v>
      </c>
      <c r="FV251" s="2">
        <v>2913</v>
      </c>
      <c r="FW251" s="2">
        <v>2920</v>
      </c>
      <c r="FX251" s="2">
        <v>3090</v>
      </c>
      <c r="FY251" s="2">
        <v>3120</v>
      </c>
      <c r="FZ251" s="2">
        <v>3175</v>
      </c>
      <c r="GA251" s="2">
        <v>3235</v>
      </c>
      <c r="GB251" s="2">
        <v>3105</v>
      </c>
      <c r="GC251" s="2">
        <v>3185</v>
      </c>
      <c r="GD251" s="2">
        <v>3185</v>
      </c>
      <c r="GE251" s="2">
        <v>3050</v>
      </c>
      <c r="GF251" s="2">
        <v>3125</v>
      </c>
      <c r="GG251" s="2">
        <v>3230</v>
      </c>
      <c r="GH251" s="2">
        <v>3085</v>
      </c>
      <c r="GI251" s="2">
        <v>3085</v>
      </c>
      <c r="GJ251" s="2">
        <v>3135</v>
      </c>
      <c r="GK251" s="2">
        <v>3185</v>
      </c>
      <c r="GL251" s="2">
        <v>3410</v>
      </c>
      <c r="GM251" s="2">
        <v>3360</v>
      </c>
      <c r="GN251" s="2">
        <v>3350</v>
      </c>
      <c r="GO251" s="2">
        <v>3580</v>
      </c>
      <c r="GP251" s="2">
        <v>3320</v>
      </c>
      <c r="GQ251" s="2">
        <v>3465</v>
      </c>
      <c r="GR251" s="2">
        <v>3080</v>
      </c>
      <c r="GS251" s="2">
        <v>3180</v>
      </c>
      <c r="GT251" s="2">
        <v>3235</v>
      </c>
      <c r="GU251" s="2">
        <v>3100</v>
      </c>
      <c r="GV251" s="2">
        <v>3225</v>
      </c>
      <c r="GW251" s="2">
        <v>3535</v>
      </c>
      <c r="GX251" s="2">
        <v>3775</v>
      </c>
      <c r="GY251" s="2">
        <v>3550</v>
      </c>
      <c r="GZ251" s="2">
        <v>3215</v>
      </c>
      <c r="HA251" s="2">
        <v>3045</v>
      </c>
      <c r="HB251" s="2">
        <v>3035</v>
      </c>
      <c r="HC251" s="2">
        <v>3145</v>
      </c>
      <c r="HD251" s="2">
        <v>3360</v>
      </c>
      <c r="HE251" s="2">
        <v>3500</v>
      </c>
      <c r="HF251" s="2">
        <v>3585</v>
      </c>
      <c r="HG251" s="2">
        <v>3695</v>
      </c>
      <c r="HH251" s="2">
        <v>3755</v>
      </c>
      <c r="HI251" s="2">
        <v>3850</v>
      </c>
      <c r="HJ251" s="2">
        <v>3905</v>
      </c>
      <c r="HK251" s="2">
        <v>3765</v>
      </c>
      <c r="HL251" s="2">
        <v>3905</v>
      </c>
      <c r="HM251" s="2">
        <v>4245</v>
      </c>
      <c r="HN251" s="2">
        <v>4090</v>
      </c>
      <c r="HO251" s="2">
        <v>4190</v>
      </c>
      <c r="HP251" s="2">
        <v>4265</v>
      </c>
      <c r="HQ251" s="2">
        <v>4120</v>
      </c>
      <c r="HR251" s="2">
        <v>4360</v>
      </c>
      <c r="HS251" s="2">
        <v>4465</v>
      </c>
      <c r="HT251" s="2">
        <v>4250</v>
      </c>
      <c r="HU251" s="2">
        <v>4305</v>
      </c>
      <c r="HV251" s="2">
        <v>4470</v>
      </c>
      <c r="HW251" s="2">
        <v>4375</v>
      </c>
      <c r="HX251" s="2">
        <v>4460</v>
      </c>
      <c r="HY251" s="2">
        <v>4485</v>
      </c>
      <c r="HZ251" s="2">
        <v>4415</v>
      </c>
      <c r="IA251" s="2">
        <v>4445</v>
      </c>
      <c r="IB251" s="2">
        <v>4340</v>
      </c>
      <c r="IC251" s="2">
        <v>4250</v>
      </c>
      <c r="ID251" s="2">
        <v>4300</v>
      </c>
      <c r="IE251" s="2">
        <v>4420</v>
      </c>
      <c r="IF251" s="2">
        <v>4520</v>
      </c>
      <c r="IG251" s="2">
        <v>4640</v>
      </c>
      <c r="IH251" s="2">
        <v>4680</v>
      </c>
      <c r="II251" s="2">
        <v>4650</v>
      </c>
      <c r="IJ251" s="2">
        <v>4580</v>
      </c>
      <c r="IK251" s="2">
        <v>4310</v>
      </c>
      <c r="IL251" s="2">
        <v>4530</v>
      </c>
      <c r="IM251" s="2">
        <v>4570</v>
      </c>
      <c r="IN251" s="2">
        <v>4585</v>
      </c>
      <c r="IO251" s="2">
        <v>4530</v>
      </c>
      <c r="IP251" s="2">
        <v>4400</v>
      </c>
      <c r="IQ251" s="2">
        <v>4465</v>
      </c>
      <c r="IR251" s="2">
        <v>4475</v>
      </c>
      <c r="IS251" s="2">
        <v>4510</v>
      </c>
      <c r="IT251" s="2">
        <v>4540</v>
      </c>
    </row>
    <row r="252" spans="1:254">
      <c r="A252" s="62" t="s">
        <v>465</v>
      </c>
      <c r="B252" s="4" t="inlineStr">
        <is>
          <t>ＭＩＣ</t>
        </is>
      </c>
      <c r="C252" s="4">
        <v>3180</v>
      </c>
      <c r="D252" s="4">
        <v>110</v>
      </c>
      <c r="E252" s="67">
        <v>3070</v>
      </c>
      <c r="F252" s="67">
        <v>3030</v>
      </c>
      <c r="G252" s="67">
        <v>3000</v>
      </c>
      <c r="H252" s="67">
        <v>2957</v>
      </c>
      <c r="I252" s="67">
        <v>3000</v>
      </c>
      <c r="J252" s="67">
        <v>3000</v>
      </c>
      <c r="K252" s="67">
        <v>2978</v>
      </c>
      <c r="L252" s="67">
        <v>2979</v>
      </c>
      <c r="M252" s="67">
        <v>2946</v>
      </c>
      <c r="N252" s="67">
        <v>2854</v>
      </c>
      <c r="O252" s="67">
        <v>2985</v>
      </c>
      <c r="P252" s="67">
        <v>2948</v>
      </c>
      <c r="Q252" s="67">
        <v>2915</v>
      </c>
      <c r="R252" s="67">
        <v>2874</v>
      </c>
      <c r="S252" s="67">
        <v>2881</v>
      </c>
      <c r="T252" s="67">
        <v>2880</v>
      </c>
      <c r="U252" s="67">
        <v>2842</v>
      </c>
      <c r="V252" s="67">
        <v>2837</v>
      </c>
      <c r="W252" s="67">
        <v>2908</v>
      </c>
      <c r="X252" s="67">
        <v>2860</v>
      </c>
      <c r="Y252" s="67">
        <v>2910</v>
      </c>
      <c r="Z252" s="67">
        <v>2910</v>
      </c>
      <c r="AA252" s="67">
        <v>2912</v>
      </c>
      <c r="AB252" s="67">
        <v>2917</v>
      </c>
      <c r="AC252" s="67">
        <v>2917</v>
      </c>
      <c r="AD252" s="67">
        <v>2971</v>
      </c>
      <c r="AE252" s="67">
        <v>2929</v>
      </c>
      <c r="AF252" s="67">
        <v>2900</v>
      </c>
      <c r="AG252" s="67">
        <v>2824</v>
      </c>
      <c r="AH252" s="67">
        <v>2790</v>
      </c>
      <c r="AI252" s="67">
        <v>2791</v>
      </c>
      <c r="AJ252" s="67">
        <v>2801</v>
      </c>
      <c r="AK252" s="67">
        <v>2800</v>
      </c>
      <c r="AL252" s="67">
        <v>2800</v>
      </c>
      <c r="AM252" s="67">
        <v>2796</v>
      </c>
      <c r="AN252" s="67">
        <v>2847</v>
      </c>
      <c r="AO252" s="67">
        <v>2810</v>
      </c>
      <c r="AP252" s="67">
        <v>2816</v>
      </c>
      <c r="AQ252" s="67">
        <v>2867</v>
      </c>
      <c r="AR252" s="67">
        <v>2780</v>
      </c>
      <c r="AS252" s="67">
        <v>2800</v>
      </c>
      <c r="AT252" s="67">
        <v>2802</v>
      </c>
      <c r="AU252" s="67">
        <v>2737</v>
      </c>
      <c r="AV252" s="67">
        <v>2804</v>
      </c>
      <c r="AW252" s="67">
        <v>2755</v>
      </c>
      <c r="AX252" s="67">
        <v>2804</v>
      </c>
      <c r="AY252" s="67">
        <v>2844</v>
      </c>
      <c r="AZ252" s="67">
        <v>2872</v>
      </c>
      <c r="BA252" s="67">
        <v>2835</v>
      </c>
      <c r="BB252" s="67">
        <v>2887</v>
      </c>
      <c r="BC252" s="67">
        <v>2844</v>
      </c>
      <c r="BD252" s="67">
        <v>2880</v>
      </c>
      <c r="BE252" s="67">
        <v>2869</v>
      </c>
      <c r="BF252" s="67">
        <v>2918</v>
      </c>
      <c r="BG252" s="67">
        <v>2864</v>
      </c>
      <c r="BH252" s="67">
        <v>2891</v>
      </c>
      <c r="BI252" s="67">
        <v>2900</v>
      </c>
      <c r="BJ252" s="67">
        <v>2874</v>
      </c>
      <c r="BK252" s="67">
        <v>2950</v>
      </c>
      <c r="BL252" s="67">
        <v>2604</v>
      </c>
      <c r="BM252" s="67">
        <v>2781</v>
      </c>
      <c r="BN252" s="67">
        <v>2731</v>
      </c>
      <c r="BO252" s="67">
        <v>2802</v>
      </c>
      <c r="BP252" s="67">
        <v>2782</v>
      </c>
      <c r="BQ252" s="67">
        <v>2753</v>
      </c>
      <c r="BR252" s="67">
        <v>2795</v>
      </c>
      <c r="BS252" s="67">
        <v>2768</v>
      </c>
      <c r="BT252" s="67">
        <v>2849</v>
      </c>
      <c r="BU252" s="67">
        <v>2762</v>
      </c>
      <c r="BV252" s="67">
        <v>2879</v>
      </c>
      <c r="BW252" s="67">
        <v>2950</v>
      </c>
      <c r="BX252" s="67">
        <v>3060</v>
      </c>
      <c r="BY252" s="67">
        <v>3075</v>
      </c>
      <c r="BZ252" s="67">
        <v>3045</v>
      </c>
      <c r="CA252" s="516">
        <v>2982</v>
      </c>
      <c r="CB252" s="516">
        <v>2998</v>
      </c>
      <c r="CC252" s="516">
        <v>2945</v>
      </c>
      <c r="CD252" s="516">
        <v>2913</v>
      </c>
      <c r="CE252" s="516">
        <v>2898</v>
      </c>
      <c r="CF252" s="516">
        <v>2928</v>
      </c>
      <c r="CG252" s="516">
        <v>2853</v>
      </c>
      <c r="CH252" s="516">
        <v>2820</v>
      </c>
      <c r="CI252" s="516">
        <v>2824</v>
      </c>
      <c r="CJ252" s="516">
        <v>2842</v>
      </c>
      <c r="CK252" s="516">
        <v>2845</v>
      </c>
      <c r="CL252" s="516">
        <v>2808</v>
      </c>
      <c r="CM252" s="516">
        <v>2865</v>
      </c>
      <c r="CN252" s="516">
        <v>2749</v>
      </c>
      <c r="CO252" s="516">
        <v>2720</v>
      </c>
      <c r="CP252" s="516">
        <v>2842</v>
      </c>
      <c r="CQ252" s="516">
        <v>2770</v>
      </c>
      <c r="CR252" s="516">
        <v>2818</v>
      </c>
      <c r="CS252" s="516">
        <v>2725</v>
      </c>
      <c r="CT252" s="516">
        <v>2650</v>
      </c>
      <c r="CU252" s="516">
        <v>2774</v>
      </c>
      <c r="CV252" s="516">
        <v>2834</v>
      </c>
      <c r="CW252" s="516">
        <v>2784</v>
      </c>
      <c r="CX252" s="516">
        <v>2782</v>
      </c>
      <c r="CY252" s="516">
        <v>2803</v>
      </c>
      <c r="CZ252" s="516">
        <v>2783</v>
      </c>
      <c r="DA252" s="2">
        <v>2848</v>
      </c>
      <c r="DB252" s="2">
        <v>2847</v>
      </c>
      <c r="DC252" s="2">
        <v>2833</v>
      </c>
      <c r="DD252" s="2">
        <v>2888</v>
      </c>
      <c r="DE252" s="2">
        <v>2749</v>
      </c>
      <c r="DF252" s="2">
        <v>2571</v>
      </c>
      <c r="DG252" s="2">
        <v>2662</v>
      </c>
      <c r="DH252" s="2">
        <v>2602</v>
      </c>
      <c r="DI252" s="2">
        <v>2775</v>
      </c>
      <c r="DJ252" s="2">
        <v>2709</v>
      </c>
      <c r="DK252" s="2">
        <v>2684</v>
      </c>
      <c r="DL252" s="2">
        <v>2607</v>
      </c>
      <c r="DM252" s="2">
        <v>2746</v>
      </c>
      <c r="DN252" s="2">
        <v>2815</v>
      </c>
      <c r="DO252" s="2">
        <v>2716</v>
      </c>
      <c r="DP252" s="2">
        <v>2775</v>
      </c>
      <c r="DQ252" s="2">
        <v>2929</v>
      </c>
      <c r="DR252" s="2">
        <v>2975</v>
      </c>
      <c r="DS252" s="2">
        <v>3240</v>
      </c>
      <c r="DT252" s="2">
        <v>3300</v>
      </c>
      <c r="DU252" s="2">
        <v>3135</v>
      </c>
      <c r="DV252" s="2">
        <v>3100</v>
      </c>
      <c r="DW252" s="2">
        <v>3110</v>
      </c>
      <c r="DX252" s="2">
        <v>3070</v>
      </c>
      <c r="DY252" s="2">
        <v>3155</v>
      </c>
      <c r="DZ252" s="2">
        <v>3110</v>
      </c>
      <c r="EA252" s="2">
        <v>3185</v>
      </c>
      <c r="EB252" s="2">
        <v>3195</v>
      </c>
      <c r="EC252" s="2">
        <v>3115</v>
      </c>
      <c r="ED252" s="2">
        <v>3130</v>
      </c>
      <c r="EE252" s="2">
        <v>3115</v>
      </c>
      <c r="EF252" s="2">
        <v>3180</v>
      </c>
      <c r="EG252" s="2">
        <v>3130</v>
      </c>
      <c r="EH252" s="2">
        <v>3155</v>
      </c>
      <c r="EI252" s="2">
        <v>3140</v>
      </c>
      <c r="EJ252" s="2">
        <v>3105</v>
      </c>
      <c r="EK252" s="2">
        <v>3110</v>
      </c>
      <c r="EL252" s="2">
        <v>3165</v>
      </c>
      <c r="EM252" s="2">
        <v>3135</v>
      </c>
      <c r="EN252" s="2">
        <v>3170</v>
      </c>
      <c r="EO252" s="2">
        <v>3080</v>
      </c>
      <c r="EP252" s="2">
        <v>3075</v>
      </c>
      <c r="EQ252" s="2">
        <v>3080</v>
      </c>
      <c r="ER252" s="2">
        <v>3105</v>
      </c>
      <c r="ES252" s="2">
        <v>3060</v>
      </c>
      <c r="ET252" s="2">
        <v>3090</v>
      </c>
      <c r="EU252" s="2">
        <v>3120</v>
      </c>
      <c r="EV252" s="2">
        <v>3070</v>
      </c>
      <c r="EW252" s="2">
        <v>3015</v>
      </c>
      <c r="EX252" s="2">
        <v>2940</v>
      </c>
      <c r="EY252" s="2">
        <v>2941</v>
      </c>
      <c r="EZ252" s="2">
        <v>2999</v>
      </c>
      <c r="FA252" s="2">
        <v>2991</v>
      </c>
      <c r="FB252" s="2">
        <v>2938</v>
      </c>
      <c r="FC252" s="2">
        <v>2983</v>
      </c>
      <c r="FD252" s="2">
        <v>2948</v>
      </c>
      <c r="FE252" s="2">
        <v>2935</v>
      </c>
      <c r="FF252" s="2">
        <v>2960</v>
      </c>
      <c r="FG252" s="2">
        <v>2922</v>
      </c>
      <c r="FH252" s="2">
        <v>2980</v>
      </c>
      <c r="FI252" s="2">
        <v>2943</v>
      </c>
      <c r="FJ252" s="2">
        <v>2999</v>
      </c>
      <c r="FK252" s="2">
        <v>2947</v>
      </c>
      <c r="FL252" s="2">
        <v>3020</v>
      </c>
      <c r="FM252" s="2">
        <v>2967</v>
      </c>
      <c r="FN252" s="2">
        <v>2986</v>
      </c>
      <c r="FO252" s="2">
        <v>3105</v>
      </c>
      <c r="FP252" s="2">
        <v>3095</v>
      </c>
      <c r="FQ252" s="2">
        <v>3135</v>
      </c>
      <c r="FR252" s="2">
        <v>3105</v>
      </c>
      <c r="FS252" s="2">
        <v>3020</v>
      </c>
      <c r="FT252" s="2">
        <v>3070</v>
      </c>
      <c r="FU252" s="2">
        <v>3085</v>
      </c>
      <c r="FV252" s="2">
        <v>2990</v>
      </c>
      <c r="FW252" s="2">
        <v>3085</v>
      </c>
      <c r="FX252" s="2">
        <v>3035</v>
      </c>
      <c r="FY252" s="2">
        <v>3060</v>
      </c>
      <c r="FZ252" s="2">
        <v>2715</v>
      </c>
      <c r="GA252" s="2">
        <v>2660</v>
      </c>
      <c r="GB252" s="2">
        <v>2564</v>
      </c>
      <c r="GC252" s="2">
        <v>2529</v>
      </c>
      <c r="GD252" s="2">
        <v>2501</v>
      </c>
      <c r="GE252" s="2">
        <v>2540</v>
      </c>
      <c r="GF252" s="2">
        <v>2432</v>
      </c>
      <c r="GG252" s="2">
        <v>2489</v>
      </c>
      <c r="GH252" s="2">
        <v>2538</v>
      </c>
      <c r="GI252" s="2">
        <v>2524</v>
      </c>
      <c r="GJ252" s="2">
        <v>2516</v>
      </c>
      <c r="GK252" s="2">
        <v>2576</v>
      </c>
      <c r="GL252" s="2">
        <v>2613</v>
      </c>
      <c r="GM252" s="2">
        <v>2630</v>
      </c>
      <c r="GN252" s="2">
        <v>2605</v>
      </c>
      <c r="GO252" s="2">
        <v>2630</v>
      </c>
      <c r="GP252" s="2">
        <v>2540</v>
      </c>
      <c r="GQ252" s="2">
        <v>2554</v>
      </c>
      <c r="GR252" s="2">
        <v>2528</v>
      </c>
      <c r="GS252" s="2">
        <v>2534</v>
      </c>
      <c r="GT252" s="2">
        <v>2519</v>
      </c>
      <c r="GU252" s="2">
        <v>2479</v>
      </c>
      <c r="GV252" s="2">
        <v>2566</v>
      </c>
      <c r="GW252" s="2">
        <v>2645</v>
      </c>
      <c r="GX252" s="2">
        <v>2685</v>
      </c>
      <c r="GY252" s="2">
        <v>2705</v>
      </c>
      <c r="GZ252" s="2">
        <v>2730</v>
      </c>
      <c r="HA252" s="2">
        <v>2691</v>
      </c>
      <c r="HB252" s="2">
        <v>2673</v>
      </c>
      <c r="HC252" s="2">
        <v>2650</v>
      </c>
      <c r="HD252" s="2">
        <v>2751</v>
      </c>
      <c r="HE252" s="2">
        <v>2757</v>
      </c>
      <c r="HF252" s="2">
        <v>2781</v>
      </c>
      <c r="HG252" s="2">
        <v>2713</v>
      </c>
      <c r="HH252" s="2">
        <v>2755</v>
      </c>
      <c r="HI252" s="2">
        <v>2794</v>
      </c>
      <c r="HJ252" s="2">
        <v>2642</v>
      </c>
      <c r="HK252" s="2">
        <v>2702</v>
      </c>
      <c r="HL252" s="2">
        <v>2720</v>
      </c>
      <c r="HM252" s="2">
        <v>2715</v>
      </c>
      <c r="HN252" s="2">
        <v>2655</v>
      </c>
      <c r="HO252" s="2">
        <v>2792</v>
      </c>
      <c r="HP252" s="2">
        <v>2775</v>
      </c>
      <c r="HQ252" s="2">
        <v>2756</v>
      </c>
      <c r="HR252" s="2">
        <v>2690</v>
      </c>
      <c r="HS252" s="2">
        <v>2647</v>
      </c>
      <c r="HT252" s="2">
        <v>2767</v>
      </c>
      <c r="HU252" s="2">
        <v>2788</v>
      </c>
      <c r="HV252" s="2">
        <v>2789</v>
      </c>
      <c r="HW252" s="2">
        <v>2814</v>
      </c>
      <c r="HX252" s="2">
        <v>2859</v>
      </c>
      <c r="HY252" s="2">
        <v>2825</v>
      </c>
      <c r="HZ252" s="2">
        <v>2763</v>
      </c>
      <c r="IA252" s="2">
        <v>2586</v>
      </c>
      <c r="IB252" s="2">
        <v>2624</v>
      </c>
      <c r="IC252" s="2">
        <v>2609</v>
      </c>
      <c r="ID252" s="2">
        <v>2579</v>
      </c>
      <c r="IE252" s="2">
        <v>2620</v>
      </c>
      <c r="IF252" s="2">
        <v>2688</v>
      </c>
      <c r="IG252" s="2">
        <v>2690</v>
      </c>
      <c r="IH252" s="2">
        <v>2695</v>
      </c>
      <c r="II252" s="2">
        <v>2696</v>
      </c>
      <c r="IJ252" s="2">
        <v>2672</v>
      </c>
      <c r="IK252" s="2">
        <v>2673</v>
      </c>
      <c r="IL252" s="2">
        <v>2744</v>
      </c>
      <c r="IM252" s="2">
        <v>2284</v>
      </c>
      <c r="IN252" s="2">
        <v>2203</v>
      </c>
      <c r="IO252" s="2">
        <v>2222</v>
      </c>
      <c r="IP252" s="2">
        <v>2235</v>
      </c>
      <c r="IQ252" s="2">
        <v>2209</v>
      </c>
      <c r="IR252" s="2">
        <v>2217</v>
      </c>
      <c r="IS252" s="2">
        <v>2202</v>
      </c>
      <c r="IT252" s="2">
        <v>2249</v>
      </c>
    </row>
    <row r="253" spans="1:254">
      <c r="A253" s="62" t="s">
        <v>466</v>
      </c>
      <c r="B253" s="4" t="inlineStr">
        <is>
          <t>サイボウズ</t>
        </is>
      </c>
      <c r="C253" s="4">
        <v>2751</v>
      </c>
      <c r="D253" s="4">
        <v>52</v>
      </c>
      <c r="E253" s="67">
        <v>2699</v>
      </c>
      <c r="F253" s="67">
        <v>2729</v>
      </c>
      <c r="G253" s="67">
        <v>2677</v>
      </c>
      <c r="H253" s="67">
        <v>2653</v>
      </c>
      <c r="I253" s="67">
        <v>2695</v>
      </c>
      <c r="J253" s="67">
        <v>2749</v>
      </c>
      <c r="K253" s="67">
        <v>2831</v>
      </c>
      <c r="L253" s="67">
        <v>2659</v>
      </c>
      <c r="M253" s="67">
        <v>2625</v>
      </c>
      <c r="N253" s="67">
        <v>2485</v>
      </c>
      <c r="O253" s="67">
        <v>2473</v>
      </c>
      <c r="P253" s="67">
        <v>2532</v>
      </c>
      <c r="Q253" s="67">
        <v>2610</v>
      </c>
      <c r="R253" s="67">
        <v>2566</v>
      </c>
      <c r="S253" s="67">
        <v>2610</v>
      </c>
      <c r="T253" s="67">
        <v>2563</v>
      </c>
      <c r="U253" s="67">
        <v>2590</v>
      </c>
      <c r="V253" s="67">
        <v>2571</v>
      </c>
      <c r="W253" s="67">
        <v>2602</v>
      </c>
      <c r="X253" s="67">
        <v>2623</v>
      </c>
      <c r="Y253" s="67">
        <v>2623</v>
      </c>
      <c r="Z253" s="67">
        <v>2613</v>
      </c>
      <c r="AA253" s="67">
        <v>2580</v>
      </c>
      <c r="AB253" s="67">
        <v>2533</v>
      </c>
      <c r="AC253" s="67">
        <v>2474</v>
      </c>
      <c r="AD253" s="67">
        <v>2286</v>
      </c>
      <c r="AE253" s="67">
        <v>2259</v>
      </c>
      <c r="AF253" s="67">
        <v>2326</v>
      </c>
      <c r="AG253" s="67">
        <v>2136</v>
      </c>
      <c r="AH253" s="67">
        <v>2165</v>
      </c>
      <c r="AI253" s="67">
        <v>2237</v>
      </c>
      <c r="AJ253" s="67">
        <v>2222</v>
      </c>
      <c r="AK253" s="67">
        <v>2295</v>
      </c>
      <c r="AL253" s="67">
        <v>2317</v>
      </c>
      <c r="AM253" s="67">
        <v>2379</v>
      </c>
      <c r="AN253" s="67">
        <v>2299</v>
      </c>
      <c r="AO253" s="67">
        <v>2297</v>
      </c>
      <c r="AP253" s="67">
        <v>2359</v>
      </c>
      <c r="AQ253" s="67">
        <v>2293</v>
      </c>
      <c r="AR253" s="67">
        <v>2322</v>
      </c>
      <c r="AS253" s="67">
        <v>2339</v>
      </c>
      <c r="AT253" s="67">
        <v>2327</v>
      </c>
      <c r="AU253" s="67">
        <v>2368</v>
      </c>
      <c r="AV253" s="67">
        <v>2462</v>
      </c>
      <c r="AW253" s="67">
        <v>2400</v>
      </c>
      <c r="AX253" s="67">
        <v>2469</v>
      </c>
      <c r="AY253" s="67">
        <v>2657</v>
      </c>
      <c r="AZ253" s="67">
        <v>2597</v>
      </c>
      <c r="BA253" s="67">
        <v>2539</v>
      </c>
      <c r="BB253" s="67">
        <v>2515</v>
      </c>
      <c r="BC253" s="67">
        <v>2559</v>
      </c>
      <c r="BD253" s="67">
        <v>2585</v>
      </c>
      <c r="BE253" s="67">
        <v>2587</v>
      </c>
      <c r="BF253" s="67">
        <v>2513</v>
      </c>
      <c r="BG253" s="67">
        <v>2495</v>
      </c>
      <c r="BH253" s="67">
        <v>2452</v>
      </c>
      <c r="BI253" s="67">
        <v>2449</v>
      </c>
      <c r="BJ253" s="67">
        <v>2365</v>
      </c>
      <c r="BK253" s="67">
        <v>2392</v>
      </c>
      <c r="BL253" s="67">
        <v>2124</v>
      </c>
      <c r="BM253" s="67">
        <v>2197</v>
      </c>
      <c r="BN253" s="67">
        <v>2136</v>
      </c>
      <c r="BO253" s="67">
        <v>2178</v>
      </c>
      <c r="BP253" s="67">
        <v>2185</v>
      </c>
      <c r="BQ253" s="67">
        <v>2121</v>
      </c>
      <c r="BR253" s="67">
        <v>2082</v>
      </c>
      <c r="BS253" s="67">
        <v>2078</v>
      </c>
      <c r="BT253" s="67">
        <v>2116</v>
      </c>
      <c r="BU253" s="67">
        <v>2113</v>
      </c>
      <c r="BV253" s="67">
        <v>2116</v>
      </c>
      <c r="BW253" s="67">
        <v>2116</v>
      </c>
      <c r="BX253" s="67">
        <v>2158</v>
      </c>
      <c r="BY253" s="67">
        <v>2133</v>
      </c>
      <c r="BZ253" s="67">
        <v>2180</v>
      </c>
      <c r="CA253" s="516">
        <v>2282</v>
      </c>
      <c r="CB253" s="516">
        <v>2187</v>
      </c>
      <c r="CC253" s="516">
        <v>2113</v>
      </c>
      <c r="CD253" s="516">
        <v>2041</v>
      </c>
      <c r="CE253" s="516">
        <v>1965</v>
      </c>
      <c r="CF253" s="516">
        <v>1977</v>
      </c>
      <c r="CG253" s="516">
        <v>2038</v>
      </c>
      <c r="CH253" s="516">
        <v>2113</v>
      </c>
      <c r="CI253" s="516">
        <v>2083</v>
      </c>
      <c r="CJ253" s="516">
        <v>2053</v>
      </c>
      <c r="CK253" s="516">
        <v>2033</v>
      </c>
      <c r="CL253" s="516">
        <v>2037</v>
      </c>
      <c r="CM253" s="516">
        <v>2087</v>
      </c>
      <c r="CN253" s="516">
        <v>2067</v>
      </c>
      <c r="CO253" s="516">
        <v>2044</v>
      </c>
      <c r="CP253" s="516">
        <v>2098</v>
      </c>
      <c r="CQ253" s="516">
        <v>2048</v>
      </c>
      <c r="CR253" s="516">
        <v>2065</v>
      </c>
      <c r="CS253" s="516">
        <v>2044</v>
      </c>
      <c r="CT253" s="516">
        <v>1992</v>
      </c>
      <c r="CU253" s="516">
        <v>2082</v>
      </c>
      <c r="CV253" s="516">
        <v>2152</v>
      </c>
      <c r="CW253" s="516">
        <v>2120</v>
      </c>
      <c r="CX253" s="516">
        <v>2137</v>
      </c>
      <c r="CY253" s="516">
        <v>2150</v>
      </c>
      <c r="CZ253" s="516">
        <v>2167</v>
      </c>
      <c r="DA253" s="2">
        <v>2228</v>
      </c>
      <c r="DB253" s="2">
        <v>2285</v>
      </c>
      <c r="DC253" s="2">
        <v>2376</v>
      </c>
      <c r="DD253" s="2">
        <v>2344</v>
      </c>
      <c r="DE253" s="2">
        <v>2165</v>
      </c>
      <c r="DF253" s="2">
        <v>2143</v>
      </c>
      <c r="DG253" s="2">
        <v>2127</v>
      </c>
      <c r="DH253" s="2">
        <v>2191</v>
      </c>
      <c r="DI253" s="2">
        <v>2232</v>
      </c>
      <c r="DJ253" s="2">
        <v>2210</v>
      </c>
      <c r="DK253" s="2">
        <v>2106</v>
      </c>
      <c r="DL253" s="2">
        <v>2046</v>
      </c>
      <c r="DM253" s="2">
        <v>2164</v>
      </c>
      <c r="DN253" s="2">
        <v>2210</v>
      </c>
      <c r="DO253" s="2">
        <v>2212</v>
      </c>
      <c r="DP253" s="2">
        <v>2173</v>
      </c>
      <c r="DQ253" s="2">
        <v>2208</v>
      </c>
      <c r="DR253" s="2">
        <v>2117</v>
      </c>
      <c r="DS253" s="2">
        <v>2211</v>
      </c>
      <c r="DT253" s="2">
        <v>2230</v>
      </c>
      <c r="DU253" s="2">
        <v>2130</v>
      </c>
      <c r="DV253" s="2">
        <v>2113</v>
      </c>
      <c r="DW253" s="2">
        <v>2197</v>
      </c>
      <c r="DX253" s="2">
        <v>2138</v>
      </c>
      <c r="DY253" s="2">
        <v>2313</v>
      </c>
      <c r="DZ253" s="2">
        <v>2353</v>
      </c>
      <c r="EA253" s="2">
        <v>2384</v>
      </c>
      <c r="EB253" s="2">
        <v>2401</v>
      </c>
      <c r="EC253" s="2">
        <v>2470</v>
      </c>
      <c r="ED253" s="2">
        <v>2503</v>
      </c>
      <c r="EE253" s="2">
        <v>2523</v>
      </c>
      <c r="EF253" s="2">
        <v>2542</v>
      </c>
      <c r="EG253" s="2">
        <v>2494</v>
      </c>
      <c r="EH253" s="2">
        <v>2528</v>
      </c>
      <c r="EI253" s="2">
        <v>2563</v>
      </c>
      <c r="EJ253" s="2">
        <v>2588</v>
      </c>
      <c r="EK253" s="2">
        <v>2602</v>
      </c>
      <c r="EL253" s="2">
        <v>2698</v>
      </c>
      <c r="EM253" s="2">
        <v>2680</v>
      </c>
      <c r="EN253" s="2">
        <v>2713</v>
      </c>
      <c r="EO253" s="2">
        <v>2730</v>
      </c>
      <c r="EP253" s="2">
        <v>2740</v>
      </c>
      <c r="EQ253" s="2">
        <v>2693</v>
      </c>
      <c r="ER253" s="2">
        <v>2734</v>
      </c>
      <c r="ES253" s="2">
        <v>2725</v>
      </c>
      <c r="ET253" s="2">
        <v>2815</v>
      </c>
      <c r="EU253" s="2">
        <v>2861</v>
      </c>
      <c r="EV253" s="2">
        <v>2909</v>
      </c>
      <c r="EW253" s="2">
        <v>2929</v>
      </c>
      <c r="EX253" s="2">
        <v>2930</v>
      </c>
      <c r="EY253" s="2">
        <v>2924</v>
      </c>
      <c r="EZ253" s="2">
        <v>2868</v>
      </c>
      <c r="FA253" s="2">
        <v>2962</v>
      </c>
      <c r="FB253" s="2">
        <v>2856</v>
      </c>
      <c r="FC253" s="2">
        <v>2807</v>
      </c>
      <c r="FD253" s="2">
        <v>2790</v>
      </c>
      <c r="FE253" s="2">
        <v>2887</v>
      </c>
      <c r="FF253" s="2">
        <v>2865</v>
      </c>
      <c r="FG253" s="2">
        <v>2851</v>
      </c>
      <c r="FH253" s="2">
        <v>2940</v>
      </c>
      <c r="FI253" s="2">
        <v>3000</v>
      </c>
      <c r="FJ253" s="2">
        <v>3070</v>
      </c>
      <c r="FK253" s="2">
        <v>3010</v>
      </c>
      <c r="FL253" s="2">
        <v>3080</v>
      </c>
      <c r="FM253" s="2">
        <v>3015</v>
      </c>
      <c r="FN253" s="2">
        <v>3095</v>
      </c>
      <c r="FO253" s="2">
        <v>3155</v>
      </c>
      <c r="FP253" s="2">
        <v>3290</v>
      </c>
      <c r="FQ253" s="2">
        <v>3405</v>
      </c>
      <c r="FR253" s="2">
        <v>3295</v>
      </c>
      <c r="FS253" s="2">
        <v>3220</v>
      </c>
      <c r="FT253" s="2">
        <v>3330</v>
      </c>
      <c r="FU253" s="2">
        <v>3075</v>
      </c>
      <c r="FV253" s="2">
        <v>3060</v>
      </c>
      <c r="FW253" s="2">
        <v>3070</v>
      </c>
      <c r="FX253" s="2">
        <v>3200</v>
      </c>
      <c r="FY253" s="2">
        <v>3075</v>
      </c>
      <c r="FZ253" s="2">
        <v>3035</v>
      </c>
      <c r="GA253" s="2">
        <v>3120</v>
      </c>
      <c r="GB253" s="2">
        <v>3035</v>
      </c>
      <c r="GC253" s="2">
        <v>3025</v>
      </c>
      <c r="GD253" s="2">
        <v>2999</v>
      </c>
      <c r="GE253" s="2">
        <v>2960</v>
      </c>
      <c r="GF253" s="2">
        <v>3015</v>
      </c>
      <c r="GG253" s="2">
        <v>3045</v>
      </c>
      <c r="GH253" s="2">
        <v>3075</v>
      </c>
      <c r="GI253" s="2">
        <v>3005</v>
      </c>
      <c r="GJ253" s="2">
        <v>2999</v>
      </c>
      <c r="GK253" s="2">
        <v>3050</v>
      </c>
      <c r="GL253" s="2">
        <v>3175</v>
      </c>
      <c r="GM253" s="2">
        <v>3165</v>
      </c>
      <c r="GN253" s="2">
        <v>3170</v>
      </c>
      <c r="GO253" s="2">
        <v>3230</v>
      </c>
      <c r="GP253" s="2">
        <v>3205</v>
      </c>
      <c r="GQ253" s="2">
        <v>3150</v>
      </c>
      <c r="GR253" s="2">
        <v>2996</v>
      </c>
      <c r="GS253" s="2">
        <v>3060</v>
      </c>
      <c r="GT253" s="2">
        <v>3080</v>
      </c>
      <c r="GU253" s="2">
        <v>3085</v>
      </c>
      <c r="GV253" s="2">
        <v>3145</v>
      </c>
      <c r="GW253" s="2">
        <v>3215</v>
      </c>
      <c r="GX253" s="2">
        <v>3180</v>
      </c>
      <c r="GY253" s="2">
        <v>3250</v>
      </c>
      <c r="GZ253" s="2">
        <v>3230</v>
      </c>
      <c r="HA253" s="2">
        <v>3175</v>
      </c>
      <c r="HB253" s="2">
        <v>3190</v>
      </c>
      <c r="HC253" s="2">
        <v>3265</v>
      </c>
      <c r="HD253" s="2">
        <v>3410</v>
      </c>
      <c r="HE253" s="2">
        <v>3425</v>
      </c>
      <c r="HF253" s="2">
        <v>3460</v>
      </c>
      <c r="HG253" s="2">
        <v>3490</v>
      </c>
      <c r="HH253" s="2">
        <v>3520</v>
      </c>
      <c r="HI253" s="2">
        <v>3440</v>
      </c>
      <c r="HJ253" s="2">
        <v>3445</v>
      </c>
      <c r="HK253" s="2">
        <v>3415</v>
      </c>
      <c r="HL253" s="2">
        <v>3405</v>
      </c>
      <c r="HM253" s="2">
        <v>3455</v>
      </c>
      <c r="HN253" s="2">
        <v>3550</v>
      </c>
      <c r="HO253" s="2">
        <v>3660</v>
      </c>
      <c r="HP253" s="2">
        <v>3710</v>
      </c>
      <c r="HQ253" s="2">
        <v>3610</v>
      </c>
      <c r="HR253" s="2">
        <v>3610</v>
      </c>
      <c r="HS253" s="2">
        <v>3560</v>
      </c>
      <c r="HT253" s="2">
        <v>3575</v>
      </c>
      <c r="HU253" s="2">
        <v>3595</v>
      </c>
      <c r="HV253" s="2">
        <v>3640</v>
      </c>
      <c r="HW253" s="2">
        <v>3765</v>
      </c>
      <c r="HX253" s="2">
        <v>3825</v>
      </c>
      <c r="HY253" s="2">
        <v>3830</v>
      </c>
      <c r="HZ253" s="2">
        <v>3850</v>
      </c>
      <c r="IA253" s="2">
        <v>3985</v>
      </c>
      <c r="IB253" s="2">
        <v>4085</v>
      </c>
      <c r="IC253" s="2">
        <v>4115</v>
      </c>
      <c r="ID253" s="2">
        <v>4075</v>
      </c>
      <c r="IE253" s="2">
        <v>4055</v>
      </c>
      <c r="IF253" s="2">
        <v>4150</v>
      </c>
      <c r="IG253" s="2">
        <v>4095</v>
      </c>
      <c r="IH253" s="2">
        <v>3960</v>
      </c>
      <c r="II253" s="2">
        <v>3935</v>
      </c>
      <c r="IJ253" s="2">
        <v>3945</v>
      </c>
      <c r="IK253" s="2">
        <v>3925</v>
      </c>
      <c r="IL253" s="2">
        <v>3985</v>
      </c>
      <c r="IM253" s="2">
        <v>4125</v>
      </c>
      <c r="IN253" s="2">
        <v>4025</v>
      </c>
      <c r="IO253" s="2">
        <v>4055</v>
      </c>
      <c r="IP253" s="2">
        <v>4055</v>
      </c>
      <c r="IQ253" s="2">
        <v>4045</v>
      </c>
      <c r="IR253" s="2">
        <v>4045</v>
      </c>
      <c r="IS253" s="2">
        <v>3940</v>
      </c>
      <c r="IT253" s="2">
        <v>3920</v>
      </c>
    </row>
    <row r="254" spans="1:254">
      <c r="A254" s="62" t="s">
        <v>467</v>
      </c>
      <c r="B254" s="4" t="inlineStr">
        <is>
          <t>トレンドマイクロ</t>
        </is>
      </c>
      <c r="C254" s="4">
        <v>6700</v>
      </c>
      <c r="D254" s="4">
        <v>-20</v>
      </c>
      <c r="E254" s="67">
        <v>6720</v>
      </c>
      <c r="F254" s="67">
        <v>6467</v>
      </c>
      <c r="G254" s="67">
        <v>6466</v>
      </c>
      <c r="H254" s="67">
        <v>6304</v>
      </c>
      <c r="I254" s="67">
        <v>6341</v>
      </c>
      <c r="J254" s="67">
        <v>6743</v>
      </c>
      <c r="K254" s="67">
        <v>6799</v>
      </c>
      <c r="L254" s="67">
        <v>6574</v>
      </c>
      <c r="M254" s="67">
        <v>6490</v>
      </c>
      <c r="N254" s="67">
        <v>6269</v>
      </c>
      <c r="O254" s="67">
        <v>6165</v>
      </c>
      <c r="P254" s="67">
        <v>6319</v>
      </c>
      <c r="Q254" s="67">
        <v>6364</v>
      </c>
      <c r="R254" s="67">
        <v>6480</v>
      </c>
      <c r="S254" s="67">
        <v>6470</v>
      </c>
      <c r="T254" s="67">
        <v>6391</v>
      </c>
      <c r="U254" s="67">
        <v>6335</v>
      </c>
      <c r="V254" s="67">
        <v>6242</v>
      </c>
      <c r="W254" s="67">
        <v>6277</v>
      </c>
      <c r="X254" s="67">
        <v>6257</v>
      </c>
      <c r="Y254" s="67">
        <v>6242</v>
      </c>
      <c r="Z254" s="67">
        <v>6382</v>
      </c>
      <c r="AA254" s="67">
        <v>6372</v>
      </c>
      <c r="AB254" s="67">
        <v>6267</v>
      </c>
      <c r="AC254" s="67">
        <v>6261</v>
      </c>
      <c r="AD254" s="67">
        <v>5962</v>
      </c>
      <c r="AE254" s="67">
        <v>5982</v>
      </c>
      <c r="AF254" s="67">
        <v>5973</v>
      </c>
      <c r="AG254" s="67">
        <v>5590</v>
      </c>
      <c r="AH254" s="67">
        <v>5698</v>
      </c>
      <c r="AI254" s="67">
        <v>5643</v>
      </c>
      <c r="AJ254" s="67">
        <v>5490</v>
      </c>
      <c r="AK254" s="67">
        <v>5646</v>
      </c>
      <c r="AL254" s="67">
        <v>5606</v>
      </c>
      <c r="AM254" s="67">
        <v>5909</v>
      </c>
      <c r="AN254" s="67">
        <v>5820</v>
      </c>
      <c r="AO254" s="67">
        <v>5749</v>
      </c>
      <c r="AP254" s="67">
        <v>5865</v>
      </c>
      <c r="AQ254" s="67">
        <v>5900</v>
      </c>
      <c r="AR254" s="67">
        <v>6135</v>
      </c>
      <c r="AS254" s="67">
        <v>6217</v>
      </c>
      <c r="AT254" s="67">
        <v>6231</v>
      </c>
      <c r="AU254" s="67">
        <v>6328</v>
      </c>
      <c r="AV254" s="67">
        <v>6678</v>
      </c>
      <c r="AW254" s="67">
        <v>6225</v>
      </c>
      <c r="AX254" s="67">
        <v>6333</v>
      </c>
      <c r="AY254" s="67">
        <v>6351</v>
      </c>
      <c r="AZ254" s="67">
        <v>6353</v>
      </c>
      <c r="BA254" s="67">
        <v>6010</v>
      </c>
      <c r="BB254" s="67">
        <v>5880</v>
      </c>
      <c r="BC254" s="67">
        <v>6065</v>
      </c>
      <c r="BD254" s="67">
        <v>6166</v>
      </c>
      <c r="BE254" s="67">
        <v>6356</v>
      </c>
      <c r="BF254" s="67">
        <v>6184</v>
      </c>
      <c r="BG254" s="67">
        <v>5990</v>
      </c>
      <c r="BH254" s="67">
        <v>5944</v>
      </c>
      <c r="BI254" s="67">
        <v>6113</v>
      </c>
      <c r="BJ254" s="67">
        <v>5905</v>
      </c>
      <c r="BK254" s="67">
        <v>5537</v>
      </c>
      <c r="BL254" s="67">
        <v>5471</v>
      </c>
      <c r="BM254" s="67">
        <v>5607</v>
      </c>
      <c r="BN254" s="67">
        <v>5594</v>
      </c>
      <c r="BO254" s="67">
        <v>5645</v>
      </c>
      <c r="BP254" s="67">
        <v>5645</v>
      </c>
      <c r="BQ254" s="67">
        <v>5535</v>
      </c>
      <c r="BR254" s="67">
        <v>5304</v>
      </c>
      <c r="BS254" s="67">
        <v>5476</v>
      </c>
      <c r="BT254" s="67">
        <v>5611</v>
      </c>
      <c r="BU254" s="67">
        <v>5476</v>
      </c>
      <c r="BV254" s="67">
        <v>5576</v>
      </c>
      <c r="BW254" s="67">
        <v>5765</v>
      </c>
      <c r="BX254" s="67">
        <v>5879</v>
      </c>
      <c r="BY254" s="67">
        <v>5986</v>
      </c>
      <c r="BZ254" s="67">
        <v>5756</v>
      </c>
      <c r="CA254" s="516">
        <v>5978</v>
      </c>
      <c r="CB254" s="516">
        <v>5998</v>
      </c>
      <c r="CC254" s="516">
        <v>5459</v>
      </c>
      <c r="CD254" s="516">
        <v>5361</v>
      </c>
      <c r="CE254" s="516">
        <v>5143</v>
      </c>
      <c r="CF254" s="516">
        <v>5135</v>
      </c>
      <c r="CG254" s="516">
        <v>5356</v>
      </c>
      <c r="CH254" s="516">
        <v>5504</v>
      </c>
      <c r="CI254" s="516">
        <v>5365</v>
      </c>
      <c r="CJ254" s="516">
        <v>5324</v>
      </c>
      <c r="CK254" s="516">
        <v>5316</v>
      </c>
      <c r="CL254" s="516">
        <v>5301</v>
      </c>
      <c r="CM254" s="516">
        <v>5371</v>
      </c>
      <c r="CN254" s="516">
        <v>5240</v>
      </c>
      <c r="CO254" s="516">
        <v>5172</v>
      </c>
      <c r="CP254" s="516">
        <v>5338</v>
      </c>
      <c r="CQ254" s="516">
        <v>5217</v>
      </c>
      <c r="CR254" s="516">
        <v>5323</v>
      </c>
      <c r="CS254" s="516">
        <v>5363</v>
      </c>
      <c r="CT254" s="516">
        <v>5295</v>
      </c>
      <c r="CU254" s="516">
        <v>5347</v>
      </c>
      <c r="CV254" s="516">
        <v>5343</v>
      </c>
      <c r="CW254" s="516">
        <v>5303</v>
      </c>
      <c r="CX254" s="516">
        <v>5365</v>
      </c>
      <c r="CY254" s="516">
        <v>5381</v>
      </c>
      <c r="CZ254" s="516">
        <v>5355</v>
      </c>
      <c r="DA254" s="2">
        <v>5450</v>
      </c>
      <c r="DB254" s="2">
        <v>5557</v>
      </c>
      <c r="DC254" s="2">
        <v>5536</v>
      </c>
      <c r="DD254" s="2">
        <v>5508</v>
      </c>
      <c r="DE254" s="2">
        <v>5286</v>
      </c>
      <c r="DF254" s="2">
        <v>5230</v>
      </c>
      <c r="DG254" s="2">
        <v>5129</v>
      </c>
      <c r="DH254" s="2">
        <v>5278</v>
      </c>
      <c r="DI254" s="2">
        <v>5200</v>
      </c>
      <c r="DJ254" s="2">
        <v>5270</v>
      </c>
      <c r="DK254" s="2">
        <v>5028</v>
      </c>
      <c r="DL254" s="2">
        <v>4906</v>
      </c>
      <c r="DM254" s="2">
        <v>5688</v>
      </c>
      <c r="DN254" s="2">
        <v>5832</v>
      </c>
      <c r="DO254" s="2">
        <v>5591</v>
      </c>
      <c r="DP254" s="2">
        <v>5644</v>
      </c>
      <c r="DQ254" s="2">
        <v>5679</v>
      </c>
      <c r="DR254" s="2">
        <v>5421</v>
      </c>
      <c r="DS254" s="2">
        <v>5743</v>
      </c>
      <c r="DT254" s="2">
        <v>5877</v>
      </c>
      <c r="DU254" s="2">
        <v>5724</v>
      </c>
      <c r="DV254" s="2">
        <v>5599</v>
      </c>
      <c r="DW254" s="2">
        <v>5713</v>
      </c>
      <c r="DX254" s="2">
        <v>5649</v>
      </c>
      <c r="DY254" s="2">
        <v>6103</v>
      </c>
      <c r="DZ254" s="2">
        <v>6091</v>
      </c>
      <c r="EA254" s="2">
        <v>6050</v>
      </c>
      <c r="EB254" s="2">
        <v>6088</v>
      </c>
      <c r="EC254" s="2">
        <v>6084</v>
      </c>
      <c r="ED254" s="2">
        <v>6152</v>
      </c>
      <c r="EE254" s="2">
        <v>6178</v>
      </c>
      <c r="EF254" s="2">
        <v>6277</v>
      </c>
      <c r="EG254" s="2">
        <v>6286</v>
      </c>
      <c r="EH254" s="2">
        <v>6327</v>
      </c>
      <c r="EI254" s="2">
        <v>6423</v>
      </c>
      <c r="EJ254" s="2">
        <v>6472</v>
      </c>
      <c r="EK254" s="2">
        <v>6467</v>
      </c>
      <c r="EL254" s="2">
        <v>6647</v>
      </c>
      <c r="EM254" s="2">
        <v>6599</v>
      </c>
      <c r="EN254" s="2">
        <v>6559</v>
      </c>
      <c r="EO254" s="2">
        <v>6517</v>
      </c>
      <c r="EP254" s="2">
        <v>6550</v>
      </c>
      <c r="EQ254" s="2">
        <v>6538</v>
      </c>
      <c r="ER254" s="2">
        <v>6470</v>
      </c>
      <c r="ES254" s="2">
        <v>6436</v>
      </c>
      <c r="ET254" s="2">
        <v>6502</v>
      </c>
      <c r="EU254" s="2">
        <v>6525</v>
      </c>
      <c r="EV254" s="2">
        <v>6766</v>
      </c>
      <c r="EW254" s="2">
        <v>6783</v>
      </c>
      <c r="EX254" s="2">
        <v>6674</v>
      </c>
      <c r="EY254" s="2">
        <v>6733</v>
      </c>
      <c r="EZ254" s="2">
        <v>6765</v>
      </c>
      <c r="FA254" s="2">
        <v>6921</v>
      </c>
      <c r="FB254" s="2">
        <v>7005</v>
      </c>
      <c r="FC254" s="2">
        <v>6891</v>
      </c>
      <c r="FD254" s="2">
        <v>6788</v>
      </c>
      <c r="FE254" s="2">
        <v>6881</v>
      </c>
      <c r="FF254" s="2">
        <v>6721</v>
      </c>
      <c r="FG254" s="2">
        <v>6658</v>
      </c>
      <c r="FH254" s="2">
        <v>6715</v>
      </c>
      <c r="FI254" s="2">
        <v>6820</v>
      </c>
      <c r="FJ254" s="2">
        <v>7111</v>
      </c>
      <c r="FK254" s="2">
        <v>7167</v>
      </c>
      <c r="FL254" s="2">
        <v>7869</v>
      </c>
      <c r="FM254" s="2">
        <v>7697</v>
      </c>
      <c r="FN254" s="2">
        <v>7818</v>
      </c>
      <c r="FO254" s="2">
        <v>7760</v>
      </c>
      <c r="FP254" s="2">
        <v>7796</v>
      </c>
      <c r="FQ254" s="2">
        <v>7799</v>
      </c>
      <c r="FR254" s="2">
        <v>7772</v>
      </c>
      <c r="FS254" s="2">
        <v>7820</v>
      </c>
      <c r="FT254" s="2">
        <v>7910</v>
      </c>
      <c r="FU254" s="2">
        <v>7850</v>
      </c>
      <c r="FV254" s="2">
        <v>7818</v>
      </c>
      <c r="FW254" s="2">
        <v>7800</v>
      </c>
      <c r="FX254" s="2">
        <v>7830</v>
      </c>
      <c r="FY254" s="2">
        <v>7730</v>
      </c>
      <c r="FZ254" s="2">
        <v>7748</v>
      </c>
      <c r="GA254" s="2">
        <v>7755</v>
      </c>
      <c r="GB254" s="2">
        <v>7874</v>
      </c>
      <c r="GC254" s="2">
        <v>7835</v>
      </c>
      <c r="GD254" s="2">
        <v>7800</v>
      </c>
      <c r="GE254" s="2">
        <v>7772</v>
      </c>
      <c r="GF254" s="2">
        <v>7807</v>
      </c>
      <c r="GG254" s="2">
        <v>7890</v>
      </c>
      <c r="GH254" s="2">
        <v>7883</v>
      </c>
      <c r="GI254" s="2">
        <v>7643</v>
      </c>
      <c r="GJ254" s="2">
        <v>7679</v>
      </c>
      <c r="GK254" s="2">
        <v>7780</v>
      </c>
      <c r="GL254" s="2">
        <v>7940</v>
      </c>
      <c r="GM254" s="2">
        <v>7911</v>
      </c>
      <c r="GN254" s="2">
        <v>7888</v>
      </c>
      <c r="GO254" s="2">
        <v>7930</v>
      </c>
      <c r="GP254" s="2">
        <v>7826</v>
      </c>
      <c r="GQ254" s="2">
        <v>7742</v>
      </c>
      <c r="GR254" s="2">
        <v>7401</v>
      </c>
      <c r="GS254" s="2">
        <v>7518</v>
      </c>
      <c r="GT254" s="2">
        <v>7650</v>
      </c>
      <c r="GU254" s="2">
        <v>7700</v>
      </c>
      <c r="GV254" s="2">
        <v>7779</v>
      </c>
      <c r="GW254" s="2">
        <v>7978</v>
      </c>
      <c r="GX254" s="2">
        <v>7952</v>
      </c>
      <c r="GY254" s="2">
        <v>7896</v>
      </c>
      <c r="GZ254" s="2">
        <v>8082</v>
      </c>
      <c r="HA254" s="2">
        <v>7767</v>
      </c>
      <c r="HB254" s="2">
        <v>7414</v>
      </c>
      <c r="HC254" s="2">
        <v>7854</v>
      </c>
      <c r="HD254" s="2">
        <v>8100</v>
      </c>
      <c r="HE254" s="2">
        <v>8184</v>
      </c>
      <c r="HF254" s="2">
        <v>8165</v>
      </c>
      <c r="HG254" s="2">
        <v>8308</v>
      </c>
      <c r="HH254" s="2">
        <v>8265</v>
      </c>
      <c r="HI254" s="2">
        <v>8400</v>
      </c>
      <c r="HJ254" s="2">
        <v>8442</v>
      </c>
      <c r="HK254" s="2">
        <v>8550</v>
      </c>
      <c r="HL254" s="2">
        <v>8340</v>
      </c>
      <c r="HM254" s="2">
        <v>8300</v>
      </c>
      <c r="HN254" s="2">
        <v>8150</v>
      </c>
      <c r="HO254" s="2">
        <v>8146</v>
      </c>
      <c r="HP254" s="2">
        <v>8100</v>
      </c>
      <c r="HQ254" s="2">
        <v>7812</v>
      </c>
      <c r="HR254" s="2">
        <v>7940</v>
      </c>
      <c r="HS254" s="2">
        <v>7781</v>
      </c>
      <c r="HT254" s="2">
        <v>7826</v>
      </c>
      <c r="HU254" s="2">
        <v>7785</v>
      </c>
      <c r="HV254" s="2">
        <v>7909</v>
      </c>
      <c r="HW254" s="2">
        <v>7880</v>
      </c>
      <c r="HX254" s="2">
        <v>7851</v>
      </c>
      <c r="HY254" s="2">
        <v>7849</v>
      </c>
      <c r="HZ254" s="2">
        <v>8004</v>
      </c>
      <c r="IA254" s="2">
        <v>7925</v>
      </c>
      <c r="IB254" s="2">
        <v>8075</v>
      </c>
      <c r="IC254" s="2">
        <v>7844</v>
      </c>
      <c r="ID254" s="2">
        <v>7948</v>
      </c>
      <c r="IE254" s="2">
        <v>8000</v>
      </c>
      <c r="IF254" s="2">
        <v>8101</v>
      </c>
      <c r="IG254" s="2">
        <v>8182</v>
      </c>
      <c r="IH254" s="2">
        <v>8076</v>
      </c>
      <c r="II254" s="2">
        <v>8202</v>
      </c>
      <c r="IJ254" s="2">
        <v>8371</v>
      </c>
      <c r="IK254" s="2">
        <v>8347</v>
      </c>
      <c r="IL254" s="2">
        <v>8294</v>
      </c>
      <c r="IM254" s="2">
        <v>8896</v>
      </c>
      <c r="IN254" s="2">
        <v>8991</v>
      </c>
      <c r="IO254" s="2">
        <v>9200</v>
      </c>
      <c r="IP254" s="2">
        <v>9104</v>
      </c>
      <c r="IQ254" s="2">
        <v>9204</v>
      </c>
      <c r="IR254" s="2">
        <v>9228</v>
      </c>
      <c r="IS254" s="2">
        <v>9150</v>
      </c>
      <c r="IT254" s="2">
        <v>9265</v>
      </c>
    </row>
    <row r="255" spans="1:254">
      <c r="A255" s="62" t="s">
        <v>468</v>
      </c>
      <c r="B255" s="4" t="inlineStr">
        <is>
          <t>栗田工業</t>
        </is>
      </c>
      <c r="C255" s="4">
        <v>8706</v>
      </c>
      <c r="D255" s="4">
        <v>-269</v>
      </c>
      <c r="E255" s="67">
        <v>8975</v>
      </c>
      <c r="F255" s="67">
        <v>9186</v>
      </c>
      <c r="G255" s="67">
        <v>8950</v>
      </c>
      <c r="H255" s="67">
        <v>8723</v>
      </c>
      <c r="I255" s="67">
        <v>8742</v>
      </c>
      <c r="J255" s="67">
        <v>8180</v>
      </c>
      <c r="K255" s="67">
        <v>8178</v>
      </c>
      <c r="L255" s="67">
        <v>8301</v>
      </c>
      <c r="M255" s="67">
        <v>8978</v>
      </c>
      <c r="N255" s="67">
        <v>8943</v>
      </c>
      <c r="O255" s="67">
        <v>9043</v>
      </c>
      <c r="P255" s="67">
        <v>8911</v>
      </c>
      <c r="Q255" s="67">
        <v>8806</v>
      </c>
      <c r="R255" s="67">
        <v>8575</v>
      </c>
      <c r="S255" s="67">
        <v>8973</v>
      </c>
      <c r="T255" s="67">
        <v>9270</v>
      </c>
      <c r="U255" s="67">
        <v>9065</v>
      </c>
      <c r="V255" s="67">
        <v>9054</v>
      </c>
      <c r="W255" s="67">
        <v>9105</v>
      </c>
      <c r="X255" s="67">
        <v>8947</v>
      </c>
      <c r="Y255" s="67">
        <v>8702</v>
      </c>
      <c r="Z255" s="67">
        <v>8939</v>
      </c>
      <c r="AA255" s="67">
        <v>9500</v>
      </c>
      <c r="AB255" s="67">
        <v>9398</v>
      </c>
      <c r="AC255" s="67">
        <v>9100</v>
      </c>
      <c r="AD255" s="67">
        <v>9455</v>
      </c>
      <c r="AE255" s="67">
        <v>9151</v>
      </c>
      <c r="AF255" s="67">
        <v>9071</v>
      </c>
      <c r="AG255" s="67">
        <v>9080</v>
      </c>
      <c r="AH255" s="67">
        <v>9382</v>
      </c>
      <c r="AI255" s="67">
        <v>9239</v>
      </c>
      <c r="AJ255" s="67">
        <v>9274</v>
      </c>
      <c r="AK255" s="67">
        <v>9562</v>
      </c>
      <c r="AL255" s="67">
        <v>9563</v>
      </c>
      <c r="AM255" s="67">
        <v>9537</v>
      </c>
      <c r="AN255" s="67">
        <v>9370</v>
      </c>
      <c r="AO255" s="67">
        <v>9187</v>
      </c>
      <c r="AP255" s="67">
        <v>8696</v>
      </c>
      <c r="AQ255" s="67">
        <v>8383</v>
      </c>
      <c r="AR255" s="67">
        <v>8125</v>
      </c>
      <c r="AS255" s="67">
        <v>8200</v>
      </c>
      <c r="AT255" s="67">
        <v>8326</v>
      </c>
      <c r="AU255" s="67">
        <v>8279</v>
      </c>
      <c r="AV255" s="67">
        <v>8769</v>
      </c>
      <c r="AW255" s="67">
        <v>8839</v>
      </c>
      <c r="AX255" s="67">
        <v>8856</v>
      </c>
      <c r="AY255" s="67">
        <v>8490</v>
      </c>
      <c r="AZ255" s="67">
        <v>8699</v>
      </c>
      <c r="BA255" s="67">
        <v>8753</v>
      </c>
      <c r="BB255" s="67">
        <v>8691</v>
      </c>
      <c r="BC255" s="67">
        <v>8819</v>
      </c>
      <c r="BD255" s="67">
        <v>8844</v>
      </c>
      <c r="BE255" s="67">
        <v>8776</v>
      </c>
      <c r="BF255" s="67">
        <v>8684</v>
      </c>
      <c r="BG255" s="67">
        <v>8563</v>
      </c>
      <c r="BH255" s="67">
        <v>8388</v>
      </c>
      <c r="BI255" s="67">
        <v>8766</v>
      </c>
      <c r="BJ255" s="67">
        <v>8720</v>
      </c>
      <c r="BK255" s="67">
        <v>9000</v>
      </c>
      <c r="BL255" s="67">
        <v>8809</v>
      </c>
      <c r="BM255" s="67">
        <v>8917</v>
      </c>
      <c r="BN255" s="67">
        <v>9036</v>
      </c>
      <c r="BO255" s="67">
        <v>8937</v>
      </c>
      <c r="BP255" s="67">
        <v>8648</v>
      </c>
      <c r="BQ255" s="67">
        <v>8358</v>
      </c>
      <c r="BR255" s="67">
        <v>8044</v>
      </c>
      <c r="BS255" s="67">
        <v>8429</v>
      </c>
      <c r="BT255" s="67">
        <v>8477</v>
      </c>
      <c r="BU255" s="67">
        <v>8303</v>
      </c>
      <c r="BV255" s="67">
        <v>7796</v>
      </c>
      <c r="BW255" s="67">
        <v>7827</v>
      </c>
      <c r="BX255" s="67">
        <v>7818</v>
      </c>
      <c r="BY255" s="67">
        <v>8038</v>
      </c>
      <c r="BZ255" s="67">
        <v>8163</v>
      </c>
      <c r="CA255" s="516">
        <v>8080</v>
      </c>
      <c r="CB255" s="516">
        <v>7971</v>
      </c>
      <c r="CC255" s="516">
        <v>7916</v>
      </c>
      <c r="CD255" s="516">
        <v>7947</v>
      </c>
      <c r="CE255" s="516">
        <v>8090</v>
      </c>
      <c r="CF255" s="516">
        <v>8118</v>
      </c>
      <c r="CG255" s="516">
        <v>8059</v>
      </c>
      <c r="CH255" s="516">
        <v>8115</v>
      </c>
      <c r="CI255" s="516">
        <v>7748</v>
      </c>
      <c r="CJ255" s="516">
        <v>7704</v>
      </c>
      <c r="CK255" s="516">
        <v>7685</v>
      </c>
      <c r="CL255" s="516">
        <v>7573</v>
      </c>
      <c r="CM255" s="516">
        <v>7730</v>
      </c>
      <c r="CN255" s="516">
        <v>7328</v>
      </c>
      <c r="CO255" s="516">
        <v>7353</v>
      </c>
      <c r="CP255" s="516">
        <v>7674</v>
      </c>
      <c r="CQ255" s="516">
        <v>7745</v>
      </c>
      <c r="CR255" s="516">
        <v>7702</v>
      </c>
      <c r="CS255" s="516">
        <v>7522</v>
      </c>
      <c r="CT255" s="516">
        <v>7186</v>
      </c>
      <c r="CU255" s="516">
        <v>7698</v>
      </c>
      <c r="CV255" s="516">
        <v>7974</v>
      </c>
      <c r="CW255" s="516">
        <v>7826</v>
      </c>
      <c r="CX255" s="516">
        <v>7740</v>
      </c>
      <c r="CY255" s="516">
        <v>7792</v>
      </c>
      <c r="CZ255" s="516">
        <v>7991</v>
      </c>
      <c r="DA255" s="2">
        <v>8120</v>
      </c>
      <c r="DB255" s="2">
        <v>7928</v>
      </c>
      <c r="DC255" s="2">
        <v>7575</v>
      </c>
      <c r="DD255" s="2">
        <v>8140</v>
      </c>
      <c r="DE255" s="2">
        <v>8255</v>
      </c>
      <c r="DF255" s="2">
        <v>8160</v>
      </c>
      <c r="DG255" s="2">
        <v>8549</v>
      </c>
      <c r="DH255" s="2">
        <v>8733</v>
      </c>
      <c r="DI255" s="2">
        <v>8713</v>
      </c>
      <c r="DJ255" s="2">
        <v>8578</v>
      </c>
      <c r="DK255" s="2">
        <v>8531</v>
      </c>
      <c r="DL255" s="2">
        <v>8520</v>
      </c>
      <c r="DM255" s="2">
        <v>8307</v>
      </c>
      <c r="DN255" s="2">
        <v>8157</v>
      </c>
      <c r="DO255" s="2">
        <v>7992</v>
      </c>
      <c r="DP255" s="2">
        <v>8076</v>
      </c>
      <c r="DQ255" s="2">
        <v>8045</v>
      </c>
      <c r="DR255" s="2">
        <v>8041</v>
      </c>
      <c r="DS255" s="2">
        <v>8284</v>
      </c>
      <c r="DT255" s="2">
        <v>7972</v>
      </c>
      <c r="DU255" s="2">
        <v>7799</v>
      </c>
      <c r="DV255" s="2">
        <v>7726</v>
      </c>
      <c r="DW255" s="2">
        <v>7658</v>
      </c>
      <c r="DX255" s="2">
        <v>7770</v>
      </c>
      <c r="DY255" s="2">
        <v>7764</v>
      </c>
      <c r="DZ255" s="2">
        <v>7540</v>
      </c>
      <c r="EA255" s="2">
        <v>7713</v>
      </c>
      <c r="EB255" s="2">
        <v>7615</v>
      </c>
      <c r="EC255" s="2">
        <v>7276</v>
      </c>
      <c r="ED255" s="2">
        <v>7311</v>
      </c>
      <c r="EE255" s="2">
        <v>7234</v>
      </c>
      <c r="EF255" s="2">
        <v>7381</v>
      </c>
      <c r="EG255" s="2">
        <v>7316</v>
      </c>
      <c r="EH255" s="2">
        <v>7180</v>
      </c>
      <c r="EI255" s="2">
        <v>7150</v>
      </c>
      <c r="EJ255" s="2">
        <v>7248</v>
      </c>
      <c r="EK255" s="2">
        <v>7313</v>
      </c>
      <c r="EL255" s="2">
        <v>7059</v>
      </c>
      <c r="EM255" s="2">
        <v>6970</v>
      </c>
      <c r="EN255" s="2">
        <v>7000</v>
      </c>
      <c r="EO255" s="2">
        <v>6862</v>
      </c>
      <c r="EP255" s="2">
        <v>6756</v>
      </c>
      <c r="EQ255" s="2">
        <v>6793</v>
      </c>
      <c r="ER255" s="2">
        <v>6658</v>
      </c>
      <c r="ES255" s="2">
        <v>6549</v>
      </c>
      <c r="ET255" s="2">
        <v>6348</v>
      </c>
      <c r="EU255" s="2">
        <v>6454</v>
      </c>
      <c r="EV255" s="2">
        <v>6415</v>
      </c>
      <c r="EW255" s="2">
        <v>6450</v>
      </c>
      <c r="EX255" s="2">
        <v>6437</v>
      </c>
      <c r="EY255" s="2">
        <v>6450</v>
      </c>
      <c r="EZ255" s="2">
        <v>6444</v>
      </c>
      <c r="FA255" s="2">
        <v>6360</v>
      </c>
      <c r="FB255" s="2">
        <v>6218</v>
      </c>
      <c r="FC255" s="2">
        <v>6326</v>
      </c>
      <c r="FD255" s="2">
        <v>6356</v>
      </c>
      <c r="FE255" s="2">
        <v>6515</v>
      </c>
      <c r="FF255" s="2">
        <v>6619</v>
      </c>
      <c r="FG255" s="2">
        <v>6583</v>
      </c>
      <c r="FH255" s="2">
        <v>6624</v>
      </c>
      <c r="FI255" s="2">
        <v>6597</v>
      </c>
      <c r="FJ255" s="2">
        <v>6703</v>
      </c>
      <c r="FK255" s="2">
        <v>6529</v>
      </c>
      <c r="FL255" s="2">
        <v>6515</v>
      </c>
      <c r="FM255" s="2">
        <v>6361</v>
      </c>
      <c r="FN255" s="2">
        <v>6175</v>
      </c>
      <c r="FO255" s="2">
        <v>6180</v>
      </c>
      <c r="FP255" s="2">
        <v>6217</v>
      </c>
      <c r="FQ255" s="2">
        <v>6274</v>
      </c>
      <c r="FR255" s="2">
        <v>6250</v>
      </c>
      <c r="FS255" s="2">
        <v>6131</v>
      </c>
      <c r="FT255" s="2">
        <v>6094</v>
      </c>
      <c r="FU255" s="2">
        <v>6134</v>
      </c>
      <c r="FV255" s="2">
        <v>6097</v>
      </c>
      <c r="FW255" s="2">
        <v>6156</v>
      </c>
      <c r="FX255" s="2">
        <v>6493</v>
      </c>
      <c r="FY255" s="2">
        <v>6456</v>
      </c>
      <c r="FZ255" s="2">
        <v>6433</v>
      </c>
      <c r="GA255" s="2">
        <v>6514</v>
      </c>
      <c r="GB255" s="2">
        <v>6374</v>
      </c>
      <c r="GC255" s="2">
        <v>6545</v>
      </c>
      <c r="GD255" s="2">
        <v>5728</v>
      </c>
      <c r="GE255" s="2">
        <v>5724</v>
      </c>
      <c r="GF255" s="2">
        <v>5607</v>
      </c>
      <c r="GG255" s="2">
        <v>5814</v>
      </c>
      <c r="GH255" s="2">
        <v>5858</v>
      </c>
      <c r="GI255" s="2">
        <v>5843</v>
      </c>
      <c r="GJ255" s="2">
        <v>5716</v>
      </c>
      <c r="GK255" s="2">
        <v>5782</v>
      </c>
      <c r="GL255" s="2">
        <v>5895</v>
      </c>
      <c r="GM255" s="2">
        <v>5844</v>
      </c>
      <c r="GN255" s="2">
        <v>5771</v>
      </c>
      <c r="GO255" s="2">
        <v>5577</v>
      </c>
      <c r="GP255" s="2">
        <v>5495</v>
      </c>
      <c r="GQ255" s="2">
        <v>5482</v>
      </c>
      <c r="GR255" s="2">
        <v>5358</v>
      </c>
      <c r="GS255" s="2">
        <v>5376</v>
      </c>
      <c r="GT255" s="2">
        <v>5359</v>
      </c>
      <c r="GU255" s="2">
        <v>5122</v>
      </c>
      <c r="GV255" s="2">
        <v>5438</v>
      </c>
      <c r="GW255" s="2">
        <v>5439</v>
      </c>
      <c r="GX255" s="2">
        <v>5166</v>
      </c>
      <c r="GY255" s="2">
        <v>5198</v>
      </c>
      <c r="GZ255" s="2">
        <v>5151</v>
      </c>
      <c r="HA255" s="2">
        <v>5002</v>
      </c>
      <c r="HB255" s="2">
        <v>4971</v>
      </c>
      <c r="HC255" s="2">
        <v>4970</v>
      </c>
      <c r="HD255" s="2">
        <v>5049</v>
      </c>
      <c r="HE255" s="2">
        <v>5036</v>
      </c>
      <c r="HF255" s="2">
        <v>5115</v>
      </c>
      <c r="HG255" s="2">
        <v>5186</v>
      </c>
      <c r="HH255" s="2">
        <v>5142</v>
      </c>
      <c r="HI255" s="2">
        <v>5179</v>
      </c>
      <c r="HJ255" s="2">
        <v>5187</v>
      </c>
      <c r="HK255" s="2">
        <v>5232</v>
      </c>
      <c r="HL255" s="2">
        <v>5102</v>
      </c>
      <c r="HM255" s="2">
        <v>5185</v>
      </c>
      <c r="HN255" s="2">
        <v>5170</v>
      </c>
      <c r="HO255" s="2">
        <v>5180</v>
      </c>
      <c r="HP255" s="2">
        <v>5205</v>
      </c>
      <c r="HQ255" s="2">
        <v>5221</v>
      </c>
      <c r="HR255" s="2">
        <v>5181</v>
      </c>
      <c r="HS255" s="2">
        <v>5097</v>
      </c>
      <c r="HT255" s="2">
        <v>5002</v>
      </c>
      <c r="HU255" s="2">
        <v>5044</v>
      </c>
      <c r="HV255" s="2">
        <v>5007</v>
      </c>
      <c r="HW255" s="2">
        <v>4952</v>
      </c>
      <c r="HX255" s="2">
        <v>5046</v>
      </c>
      <c r="HY255" s="2">
        <v>5001</v>
      </c>
      <c r="HZ255" s="2">
        <v>4969</v>
      </c>
      <c r="IA255" s="2">
        <v>4960</v>
      </c>
      <c r="IB255" s="2">
        <v>5083</v>
      </c>
      <c r="IC255" s="2">
        <v>5084</v>
      </c>
      <c r="ID255" s="2">
        <v>5172</v>
      </c>
      <c r="IE255" s="2">
        <v>5258</v>
      </c>
      <c r="IF255" s="2">
        <v>5270</v>
      </c>
      <c r="IG255" s="2">
        <v>5266</v>
      </c>
      <c r="IH255" s="2">
        <v>5310</v>
      </c>
      <c r="II255" s="2">
        <v>5313</v>
      </c>
      <c r="IJ255" s="2">
        <v>5352</v>
      </c>
      <c r="IK255" s="2">
        <v>5213</v>
      </c>
      <c r="IL255" s="2">
        <v>5114</v>
      </c>
      <c r="IM255" s="2">
        <v>4984</v>
      </c>
      <c r="IN255" s="2">
        <v>5977</v>
      </c>
      <c r="IO255" s="2">
        <v>5865</v>
      </c>
      <c r="IP255" s="2">
        <v>5822</v>
      </c>
      <c r="IQ255" s="2">
        <v>5930</v>
      </c>
      <c r="IR255" s="2">
        <v>5860</v>
      </c>
      <c r="IS255" s="2">
        <v>5802</v>
      </c>
      <c r="IT255" s="2">
        <v>5749</v>
      </c>
    </row>
    <row r="256" spans="1:254">
      <c r="A256" s="62" t="s">
        <v>469</v>
      </c>
      <c r="B256" s="4" t="inlineStr">
        <is>
          <t>名村造船所</t>
        </is>
      </c>
      <c r="C256" s="4">
        <v>4315</v>
      </c>
      <c r="D256" s="4">
        <v>-45</v>
      </c>
      <c r="E256" s="67">
        <v>4360</v>
      </c>
      <c r="F256" s="67">
        <v>4300</v>
      </c>
      <c r="G256" s="67">
        <v>4155</v>
      </c>
      <c r="H256" s="67">
        <v>4125</v>
      </c>
      <c r="I256" s="67">
        <v>4340</v>
      </c>
      <c r="J256" s="67">
        <v>4250</v>
      </c>
      <c r="K256" s="67">
        <v>4135</v>
      </c>
      <c r="L256" s="67">
        <v>4375</v>
      </c>
      <c r="M256" s="67">
        <v>4460</v>
      </c>
      <c r="N256" s="67">
        <v>4285</v>
      </c>
      <c r="O256" s="67">
        <v>4240</v>
      </c>
      <c r="P256" s="67">
        <v>4160</v>
      </c>
      <c r="Q256" s="67">
        <v>3895</v>
      </c>
      <c r="R256" s="67">
        <v>3785</v>
      </c>
      <c r="S256" s="67">
        <v>3960</v>
      </c>
      <c r="T256" s="67">
        <v>4015</v>
      </c>
      <c r="U256" s="67">
        <v>3880</v>
      </c>
      <c r="V256" s="67">
        <v>3795</v>
      </c>
      <c r="W256" s="67">
        <v>3800</v>
      </c>
      <c r="X256" s="67">
        <v>3760</v>
      </c>
      <c r="Y256" s="67">
        <v>3890</v>
      </c>
      <c r="Z256" s="67">
        <v>4200</v>
      </c>
      <c r="AA256" s="67">
        <v>4180</v>
      </c>
      <c r="AB256" s="67">
        <v>3640</v>
      </c>
      <c r="AC256" s="67">
        <v>3570</v>
      </c>
      <c r="AD256" s="67">
        <v>3515</v>
      </c>
      <c r="AE256" s="67">
        <v>3545</v>
      </c>
      <c r="AF256" s="67">
        <v>3590</v>
      </c>
      <c r="AG256" s="67">
        <v>3690</v>
      </c>
      <c r="AH256" s="67">
        <v>3640</v>
      </c>
      <c r="AI256" s="67">
        <v>3660</v>
      </c>
      <c r="AJ256" s="67">
        <v>3675</v>
      </c>
      <c r="AK256" s="67">
        <v>3840</v>
      </c>
      <c r="AL256" s="67">
        <v>3840</v>
      </c>
      <c r="AM256" s="67">
        <v>3840</v>
      </c>
      <c r="AN256" s="67">
        <v>3875</v>
      </c>
      <c r="AO256" s="67">
        <v>3770</v>
      </c>
      <c r="AP256" s="67">
        <v>3765</v>
      </c>
      <c r="AQ256" s="67">
        <v>3545</v>
      </c>
      <c r="AR256" s="67">
        <v>3430</v>
      </c>
      <c r="AS256" s="67">
        <v>3415</v>
      </c>
      <c r="AT256" s="67">
        <v>3510</v>
      </c>
      <c r="AU256" s="67">
        <v>3590</v>
      </c>
      <c r="AV256" s="67">
        <v>3695</v>
      </c>
      <c r="AW256" s="67">
        <v>3445</v>
      </c>
      <c r="AX256" s="67">
        <v>3555</v>
      </c>
      <c r="AY256" s="67">
        <v>3470</v>
      </c>
      <c r="AZ256" s="67">
        <v>3525</v>
      </c>
      <c r="BA256" s="67">
        <v>3735</v>
      </c>
      <c r="BB256" s="67">
        <v>3800</v>
      </c>
      <c r="BC256" s="67">
        <v>4075</v>
      </c>
      <c r="BD256" s="67">
        <v>4215</v>
      </c>
      <c r="BE256" s="67">
        <v>4080</v>
      </c>
      <c r="BF256" s="67">
        <v>3815</v>
      </c>
      <c r="BG256" s="67">
        <v>3755</v>
      </c>
      <c r="BH256" s="67">
        <v>3675</v>
      </c>
      <c r="BI256" s="67">
        <v>3885</v>
      </c>
      <c r="BJ256" s="67">
        <v>4150</v>
      </c>
      <c r="BK256" s="67">
        <v>4375</v>
      </c>
      <c r="BL256" s="67">
        <v>3675</v>
      </c>
      <c r="BM256" s="67">
        <v>4030</v>
      </c>
      <c r="BN256" s="67">
        <v>4020</v>
      </c>
      <c r="BO256" s="67">
        <v>4015</v>
      </c>
      <c r="BP256" s="67">
        <v>3980</v>
      </c>
      <c r="BQ256" s="67">
        <v>4055</v>
      </c>
      <c r="BR256" s="67">
        <v>4025</v>
      </c>
      <c r="BS256" s="67">
        <v>4050</v>
      </c>
      <c r="BT256" s="67">
        <v>4145</v>
      </c>
      <c r="BU256" s="67">
        <v>4130</v>
      </c>
      <c r="BV256" s="67">
        <v>4055</v>
      </c>
      <c r="BW256" s="67">
        <v>4055</v>
      </c>
      <c r="BX256" s="67">
        <v>4390</v>
      </c>
      <c r="BY256" s="67">
        <v>4055</v>
      </c>
      <c r="BZ256" s="67">
        <v>4075</v>
      </c>
      <c r="CA256" s="516">
        <v>4055</v>
      </c>
      <c r="CB256" s="516">
        <v>4115</v>
      </c>
      <c r="CC256" s="516">
        <v>4030</v>
      </c>
      <c r="CD256" s="516">
        <v>4175</v>
      </c>
      <c r="CE256" s="516">
        <v>4120</v>
      </c>
      <c r="CF256" s="516">
        <v>4070</v>
      </c>
      <c r="CG256" s="516">
        <v>4315</v>
      </c>
      <c r="CH256" s="516">
        <v>4615</v>
      </c>
      <c r="CI256" s="516">
        <v>4320</v>
      </c>
      <c r="CJ256" s="516">
        <v>4340</v>
      </c>
      <c r="CK256" s="516">
        <v>4365</v>
      </c>
      <c r="CL256" s="516">
        <v>4295</v>
      </c>
      <c r="CM256" s="516">
        <v>4425</v>
      </c>
      <c r="CN256" s="516">
        <v>4175</v>
      </c>
      <c r="CO256" s="516">
        <v>4285</v>
      </c>
      <c r="CP256" s="516">
        <v>4510</v>
      </c>
      <c r="CQ256" s="516">
        <v>4610</v>
      </c>
      <c r="CR256" s="516">
        <v>4500</v>
      </c>
      <c r="CS256" s="516">
        <v>4320</v>
      </c>
      <c r="CT256" s="516">
        <v>4485</v>
      </c>
      <c r="CU256" s="516">
        <v>4990</v>
      </c>
      <c r="CV256" s="516">
        <v>5130</v>
      </c>
      <c r="CW256" s="516">
        <v>4795</v>
      </c>
      <c r="CX256" s="516">
        <v>4755</v>
      </c>
      <c r="CY256" s="516">
        <v>4765</v>
      </c>
      <c r="CZ256" s="516">
        <v>4750</v>
      </c>
      <c r="DA256" s="2">
        <v>4840</v>
      </c>
      <c r="DB256" s="2">
        <v>4765</v>
      </c>
      <c r="DC256" s="2">
        <v>4650</v>
      </c>
      <c r="DD256" s="2">
        <v>4960</v>
      </c>
      <c r="DE256" s="2">
        <v>5080</v>
      </c>
      <c r="DF256" s="2">
        <v>4725</v>
      </c>
      <c r="DG256" s="2">
        <v>5250</v>
      </c>
      <c r="DH256" s="2">
        <v>5600</v>
      </c>
      <c r="DI256" s="2">
        <v>5570</v>
      </c>
      <c r="DJ256" s="2">
        <v>5680</v>
      </c>
      <c r="DK256" s="2">
        <v>5500</v>
      </c>
      <c r="DL256" s="2">
        <v>5510</v>
      </c>
      <c r="DM256" s="2">
        <v>5630</v>
      </c>
      <c r="DN256" s="2">
        <v>5730</v>
      </c>
      <c r="DO256" s="2">
        <v>5690</v>
      </c>
      <c r="DP256" s="2">
        <v>5590</v>
      </c>
      <c r="DQ256" s="2">
        <v>5730</v>
      </c>
      <c r="DR256" s="2">
        <v>5430</v>
      </c>
      <c r="DS256" s="2">
        <v>4875</v>
      </c>
      <c r="DT256" s="2">
        <v>4915</v>
      </c>
      <c r="DU256" s="2">
        <v>4685</v>
      </c>
      <c r="DV256" s="2">
        <v>4555</v>
      </c>
      <c r="DW256" s="2">
        <v>4365</v>
      </c>
      <c r="DX256" s="2">
        <v>4570</v>
      </c>
      <c r="DY256" s="2">
        <v>4410</v>
      </c>
      <c r="DZ256" s="2">
        <v>4050</v>
      </c>
      <c r="EA256" s="2">
        <v>4200</v>
      </c>
      <c r="EB256" s="2">
        <v>4370</v>
      </c>
      <c r="EC256" s="2">
        <v>4175</v>
      </c>
      <c r="ED256" s="2">
        <v>4300</v>
      </c>
      <c r="EE256" s="2">
        <v>4255</v>
      </c>
      <c r="EF256" s="2">
        <v>4395</v>
      </c>
      <c r="EG256" s="2">
        <v>4335</v>
      </c>
      <c r="EH256" s="2">
        <v>4530</v>
      </c>
      <c r="EI256" s="2">
        <v>4510</v>
      </c>
      <c r="EJ256" s="2">
        <v>4790</v>
      </c>
      <c r="EK256" s="2">
        <v>4715</v>
      </c>
      <c r="EL256" s="2">
        <v>4665</v>
      </c>
      <c r="EM256" s="2">
        <v>4620</v>
      </c>
      <c r="EN256" s="2">
        <v>4510</v>
      </c>
      <c r="EO256" s="2">
        <v>4145</v>
      </c>
      <c r="EP256" s="2">
        <v>4015</v>
      </c>
      <c r="EQ256" s="2">
        <v>3860</v>
      </c>
      <c r="ER256" s="2">
        <v>3740</v>
      </c>
      <c r="ES256" s="2">
        <v>3705</v>
      </c>
      <c r="ET256" s="2">
        <v>3540</v>
      </c>
      <c r="EU256" s="2">
        <v>3655</v>
      </c>
      <c r="EV256" s="2">
        <v>3495</v>
      </c>
      <c r="EW256" s="2">
        <v>3475</v>
      </c>
      <c r="EX256" s="2">
        <v>3670</v>
      </c>
      <c r="EY256" s="2">
        <v>3675</v>
      </c>
      <c r="EZ256" s="2">
        <v>3630</v>
      </c>
      <c r="FA256" s="2">
        <v>3590</v>
      </c>
      <c r="FB256" s="2">
        <v>3545</v>
      </c>
      <c r="FC256" s="2">
        <v>3520</v>
      </c>
      <c r="FD256" s="2">
        <v>3645</v>
      </c>
      <c r="FE256" s="2">
        <v>3950</v>
      </c>
      <c r="FF256" s="2">
        <v>4150</v>
      </c>
      <c r="FG256" s="2">
        <v>4005</v>
      </c>
      <c r="FH256" s="2">
        <v>4075</v>
      </c>
      <c r="FI256" s="2">
        <v>4400</v>
      </c>
      <c r="FJ256" s="2">
        <v>4340</v>
      </c>
      <c r="FK256" s="2">
        <v>4425</v>
      </c>
      <c r="FL256" s="2">
        <v>4345</v>
      </c>
      <c r="FM256" s="2">
        <v>4310</v>
      </c>
      <c r="FN256" s="2">
        <v>4290</v>
      </c>
      <c r="FO256" s="2">
        <v>4380</v>
      </c>
      <c r="FP256" s="2">
        <v>4605</v>
      </c>
      <c r="FQ256" s="2">
        <v>4410</v>
      </c>
      <c r="FR256" s="2">
        <v>4315</v>
      </c>
      <c r="FS256" s="2">
        <v>4235</v>
      </c>
      <c r="FT256" s="2">
        <v>4410</v>
      </c>
      <c r="FU256" s="2">
        <v>4715</v>
      </c>
      <c r="FV256" s="2">
        <v>4345</v>
      </c>
      <c r="FW256" s="2">
        <v>4475</v>
      </c>
      <c r="FX256" s="2">
        <v>4810</v>
      </c>
      <c r="FY256" s="2">
        <v>4590</v>
      </c>
      <c r="FZ256" s="2">
        <v>4585</v>
      </c>
      <c r="GA256" s="2">
        <v>4435</v>
      </c>
      <c r="GB256" s="2">
        <v>4330</v>
      </c>
      <c r="GC256" s="2">
        <v>4525</v>
      </c>
      <c r="GD256" s="2">
        <v>4385</v>
      </c>
      <c r="GE256" s="2">
        <v>4665</v>
      </c>
      <c r="GF256" s="2">
        <v>4865</v>
      </c>
      <c r="GG256" s="2">
        <v>4900</v>
      </c>
      <c r="GH256" s="2">
        <v>5250</v>
      </c>
      <c r="GI256" s="2">
        <v>5260</v>
      </c>
      <c r="GJ256" s="2">
        <v>5210</v>
      </c>
      <c r="GK256" s="2">
        <v>5430</v>
      </c>
      <c r="GL256" s="2">
        <v>5390</v>
      </c>
      <c r="GM256" s="2">
        <v>5050</v>
      </c>
      <c r="GN256" s="2">
        <v>4410</v>
      </c>
      <c r="GO256" s="2">
        <v>3840</v>
      </c>
      <c r="GP256" s="2">
        <v>3770</v>
      </c>
      <c r="GQ256" s="2">
        <v>3785</v>
      </c>
      <c r="GR256" s="2">
        <v>3775</v>
      </c>
      <c r="GS256" s="2">
        <v>3700</v>
      </c>
      <c r="GT256" s="2">
        <v>3620</v>
      </c>
      <c r="GU256" s="2">
        <v>3585</v>
      </c>
      <c r="GV256" s="2">
        <v>3685</v>
      </c>
      <c r="GW256" s="2">
        <v>3755</v>
      </c>
      <c r="GX256" s="2">
        <v>3845</v>
      </c>
      <c r="GY256" s="2">
        <v>3720</v>
      </c>
      <c r="GZ256" s="2">
        <v>3615</v>
      </c>
      <c r="HA256" s="2">
        <v>3195</v>
      </c>
      <c r="HB256" s="2">
        <v>3135</v>
      </c>
      <c r="HC256" s="2">
        <v>3230</v>
      </c>
      <c r="HD256" s="2">
        <v>3415</v>
      </c>
      <c r="HE256" s="2">
        <v>3340</v>
      </c>
      <c r="HF256" s="2">
        <v>3395</v>
      </c>
      <c r="HG256" s="2">
        <v>3310</v>
      </c>
      <c r="HH256" s="2">
        <v>3360</v>
      </c>
      <c r="HI256" s="2">
        <v>3050</v>
      </c>
      <c r="HJ256" s="2">
        <v>3085</v>
      </c>
      <c r="HK256" s="2">
        <v>3020</v>
      </c>
      <c r="HL256" s="2">
        <v>3020</v>
      </c>
      <c r="HM256" s="2">
        <v>3050</v>
      </c>
      <c r="HN256" s="2">
        <v>3225</v>
      </c>
      <c r="HO256" s="2">
        <v>3185</v>
      </c>
      <c r="HP256" s="2">
        <v>3160</v>
      </c>
      <c r="HQ256" s="2">
        <v>3150</v>
      </c>
      <c r="HR256" s="2">
        <v>3275</v>
      </c>
      <c r="HS256" s="2">
        <v>3350</v>
      </c>
      <c r="HT256" s="2">
        <v>3275</v>
      </c>
      <c r="HU256" s="2">
        <v>3235</v>
      </c>
      <c r="HV256" s="2">
        <v>3360</v>
      </c>
      <c r="HW256" s="2">
        <v>3415</v>
      </c>
      <c r="HX256" s="2">
        <v>3535</v>
      </c>
      <c r="HY256" s="2">
        <v>3425</v>
      </c>
      <c r="HZ256" s="2">
        <v>3310</v>
      </c>
      <c r="IA256" s="2">
        <v>3375</v>
      </c>
      <c r="IB256" s="2">
        <v>3630</v>
      </c>
      <c r="IC256" s="2">
        <v>3200</v>
      </c>
      <c r="ID256" s="2">
        <v>3080</v>
      </c>
      <c r="IE256" s="2">
        <v>3180</v>
      </c>
      <c r="IF256" s="2">
        <v>3445</v>
      </c>
      <c r="IG256" s="2">
        <v>3355</v>
      </c>
      <c r="IH256" s="2">
        <v>3320</v>
      </c>
      <c r="II256" s="2">
        <v>3245</v>
      </c>
      <c r="IJ256" s="2">
        <v>3260</v>
      </c>
      <c r="IK256" s="2">
        <v>3150</v>
      </c>
      <c r="IL256" s="2">
        <v>3190</v>
      </c>
      <c r="IM256" s="2">
        <v>3340</v>
      </c>
      <c r="IN256" s="2">
        <v>3205</v>
      </c>
      <c r="IO256" s="2">
        <v>3035</v>
      </c>
      <c r="IP256" s="2">
        <v>3045</v>
      </c>
      <c r="IQ256" s="2">
        <v>3120</v>
      </c>
      <c r="IR256" s="2">
        <v>3120</v>
      </c>
      <c r="IS256" s="2">
        <v>3055</v>
      </c>
      <c r="IT256" s="2">
        <v>3010</v>
      </c>
    </row>
    <row r="257" spans="1:254">
      <c r="A257" s="62" t="s">
        <v>470</v>
      </c>
      <c r="B257" s="4" t="inlineStr">
        <is>
          <t>イノテック</t>
        </is>
      </c>
      <c r="C257" s="4">
        <v>3565</v>
      </c>
      <c r="D257" s="4">
        <v>-165</v>
      </c>
      <c r="E257" s="67">
        <v>3730</v>
      </c>
      <c r="F257" s="67">
        <v>3745</v>
      </c>
      <c r="G257" s="67">
        <v>3600</v>
      </c>
      <c r="H257" s="67">
        <v>3445</v>
      </c>
      <c r="I257" s="67">
        <v>3380</v>
      </c>
      <c r="J257" s="67">
        <v>3105</v>
      </c>
      <c r="K257" s="67">
        <v>3005</v>
      </c>
      <c r="L257" s="67">
        <v>3095</v>
      </c>
      <c r="M257" s="67">
        <v>3310</v>
      </c>
      <c r="N257" s="67">
        <v>3315</v>
      </c>
      <c r="O257" s="67">
        <v>3390</v>
      </c>
      <c r="P257" s="67">
        <v>3390</v>
      </c>
      <c r="Q257" s="67">
        <v>3330</v>
      </c>
      <c r="R257" s="67">
        <v>3230</v>
      </c>
      <c r="S257" s="67">
        <v>3425</v>
      </c>
      <c r="T257" s="67">
        <v>3540</v>
      </c>
      <c r="U257" s="67">
        <v>3500</v>
      </c>
      <c r="V257" s="67">
        <v>3490</v>
      </c>
      <c r="W257" s="67">
        <v>3575</v>
      </c>
      <c r="X257" s="67">
        <v>3540</v>
      </c>
      <c r="Y257" s="67">
        <v>3535</v>
      </c>
      <c r="Z257" s="67">
        <v>3550</v>
      </c>
      <c r="AA257" s="67">
        <v>3775</v>
      </c>
      <c r="AB257" s="67">
        <v>3820</v>
      </c>
      <c r="AC257" s="67">
        <v>3775</v>
      </c>
      <c r="AD257" s="67">
        <v>3910</v>
      </c>
      <c r="AE257" s="67">
        <v>3980</v>
      </c>
      <c r="AF257" s="67">
        <v>3930</v>
      </c>
      <c r="AG257" s="67">
        <v>4130</v>
      </c>
      <c r="AH257" s="67">
        <v>4285</v>
      </c>
      <c r="AI257" s="67">
        <v>4180</v>
      </c>
      <c r="AJ257" s="67">
        <v>4310</v>
      </c>
      <c r="AK257" s="67">
        <v>4555</v>
      </c>
      <c r="AL257" s="67">
        <v>4260</v>
      </c>
      <c r="AM257" s="67">
        <v>4190</v>
      </c>
      <c r="AN257" s="67">
        <v>4115</v>
      </c>
      <c r="AO257" s="67">
        <v>3955</v>
      </c>
      <c r="AP257" s="67">
        <v>4105</v>
      </c>
      <c r="AQ257" s="67">
        <v>4005</v>
      </c>
      <c r="AR257" s="67">
        <v>4035</v>
      </c>
      <c r="AS257" s="67">
        <v>4100</v>
      </c>
      <c r="AT257" s="67">
        <v>4210</v>
      </c>
      <c r="AU257" s="67">
        <v>4195</v>
      </c>
      <c r="AV257" s="67">
        <v>4480</v>
      </c>
      <c r="AW257" s="67">
        <v>4530</v>
      </c>
      <c r="AX257" s="67">
        <v>4370</v>
      </c>
      <c r="AY257" s="67">
        <v>4270</v>
      </c>
      <c r="AZ257" s="67">
        <v>4345</v>
      </c>
      <c r="BA257" s="67">
        <v>4185</v>
      </c>
      <c r="BB257" s="67">
        <v>4320</v>
      </c>
      <c r="BC257" s="67">
        <v>4310</v>
      </c>
      <c r="BD257" s="67">
        <v>4580</v>
      </c>
      <c r="BE257" s="67">
        <v>4585</v>
      </c>
      <c r="BF257" s="67">
        <v>4345</v>
      </c>
      <c r="BG257" s="67">
        <v>4305</v>
      </c>
      <c r="BH257" s="67">
        <v>4100</v>
      </c>
      <c r="BI257" s="67">
        <v>4280</v>
      </c>
      <c r="BJ257" s="67">
        <v>4540</v>
      </c>
      <c r="BK257" s="67">
        <v>3840</v>
      </c>
      <c r="BL257" s="67">
        <v>3345</v>
      </c>
      <c r="BM257" s="67">
        <v>3290</v>
      </c>
      <c r="BN257" s="67">
        <v>3370</v>
      </c>
      <c r="BO257" s="67">
        <v>3385</v>
      </c>
      <c r="BP257" s="67">
        <v>3220</v>
      </c>
      <c r="BQ257" s="67">
        <v>3225</v>
      </c>
      <c r="BR257" s="67">
        <v>2823</v>
      </c>
      <c r="BS257" s="67">
        <v>2859</v>
      </c>
      <c r="BT257" s="67">
        <v>2814</v>
      </c>
      <c r="BU257" s="67">
        <v>2764</v>
      </c>
      <c r="BV257" s="67">
        <v>2749</v>
      </c>
      <c r="BW257" s="67">
        <v>2633</v>
      </c>
      <c r="BX257" s="67">
        <v>2672</v>
      </c>
      <c r="BY257" s="67">
        <v>2737</v>
      </c>
      <c r="BZ257" s="67">
        <v>2755</v>
      </c>
      <c r="CA257" s="516">
        <v>2807</v>
      </c>
      <c r="CB257" s="516">
        <v>2895</v>
      </c>
      <c r="CC257" s="516">
        <v>2852</v>
      </c>
      <c r="CD257" s="516">
        <v>2678</v>
      </c>
      <c r="CE257" s="516">
        <v>2610</v>
      </c>
      <c r="CF257" s="516">
        <v>2594</v>
      </c>
      <c r="CG257" s="516">
        <v>2575</v>
      </c>
      <c r="CH257" s="516">
        <v>2624</v>
      </c>
      <c r="CI257" s="516">
        <v>2478</v>
      </c>
      <c r="CJ257" s="516">
        <v>2508</v>
      </c>
      <c r="CK257" s="516">
        <v>2479</v>
      </c>
      <c r="CL257" s="516">
        <v>2443</v>
      </c>
      <c r="CM257" s="516">
        <v>2495</v>
      </c>
      <c r="CN257" s="516">
        <v>2401</v>
      </c>
      <c r="CO257" s="516">
        <v>2401</v>
      </c>
      <c r="CP257" s="516">
        <v>2567</v>
      </c>
      <c r="CQ257" s="516">
        <v>2597</v>
      </c>
      <c r="CR257" s="516">
        <v>2559</v>
      </c>
      <c r="CS257" s="516">
        <v>2476</v>
      </c>
      <c r="CT257" s="516">
        <v>2371</v>
      </c>
      <c r="CU257" s="516">
        <v>2532</v>
      </c>
      <c r="CV257" s="516">
        <v>2660</v>
      </c>
      <c r="CW257" s="516">
        <v>2553</v>
      </c>
      <c r="CX257" s="516">
        <v>2607</v>
      </c>
      <c r="CY257" s="516">
        <v>2600</v>
      </c>
      <c r="CZ257" s="516">
        <v>2659</v>
      </c>
      <c r="DA257" s="2">
        <v>2717</v>
      </c>
      <c r="DB257" s="2">
        <v>2681</v>
      </c>
      <c r="DC257" s="2">
        <v>2585</v>
      </c>
      <c r="DD257" s="2">
        <v>2801</v>
      </c>
      <c r="DE257" s="2">
        <v>2748</v>
      </c>
      <c r="DF257" s="2">
        <v>2549</v>
      </c>
      <c r="DG257" s="2">
        <v>2708</v>
      </c>
      <c r="DH257" s="2">
        <v>2869</v>
      </c>
      <c r="DI257" s="2">
        <v>2917</v>
      </c>
      <c r="DJ257" s="2">
        <v>2812</v>
      </c>
      <c r="DK257" s="2">
        <v>2807</v>
      </c>
      <c r="DL257" s="2">
        <v>2804</v>
      </c>
      <c r="DM257" s="2">
        <v>2722</v>
      </c>
      <c r="DN257" s="2">
        <v>2819</v>
      </c>
      <c r="DO257" s="2">
        <v>2890</v>
      </c>
      <c r="DP257" s="2">
        <v>2857</v>
      </c>
      <c r="DQ257" s="2">
        <v>2863</v>
      </c>
      <c r="DR257" s="2">
        <v>2770</v>
      </c>
      <c r="DS257" s="2">
        <v>2702</v>
      </c>
      <c r="DT257" s="2">
        <v>2779</v>
      </c>
      <c r="DU257" s="2">
        <v>2302</v>
      </c>
      <c r="DV257" s="2">
        <v>2214</v>
      </c>
      <c r="DW257" s="2">
        <v>2182</v>
      </c>
      <c r="DX257" s="2">
        <v>2182</v>
      </c>
      <c r="DY257" s="2">
        <v>2163</v>
      </c>
      <c r="DZ257" s="2">
        <v>2071</v>
      </c>
      <c r="EA257" s="2">
        <v>2121</v>
      </c>
      <c r="EB257" s="2">
        <v>2107</v>
      </c>
      <c r="EC257" s="2">
        <v>2141</v>
      </c>
      <c r="ED257" s="2">
        <v>2184</v>
      </c>
      <c r="EE257" s="2">
        <v>2121</v>
      </c>
      <c r="EF257" s="2">
        <v>2225</v>
      </c>
      <c r="EG257" s="2">
        <v>2269</v>
      </c>
      <c r="EH257" s="2">
        <v>2161</v>
      </c>
      <c r="EI257" s="2">
        <v>2164</v>
      </c>
      <c r="EJ257" s="2">
        <v>2176</v>
      </c>
      <c r="EK257" s="2">
        <v>2228</v>
      </c>
      <c r="EL257" s="2">
        <v>2218</v>
      </c>
      <c r="EM257" s="2">
        <v>2273</v>
      </c>
      <c r="EN257" s="2">
        <v>2272</v>
      </c>
      <c r="EO257" s="2">
        <v>2223</v>
      </c>
      <c r="EP257" s="2">
        <v>2176</v>
      </c>
      <c r="EQ257" s="2">
        <v>2173</v>
      </c>
      <c r="ER257" s="2">
        <v>2156</v>
      </c>
      <c r="ES257" s="2">
        <v>2136</v>
      </c>
      <c r="ET257" s="2">
        <v>2100</v>
      </c>
      <c r="EU257" s="2">
        <v>2121</v>
      </c>
      <c r="EV257" s="2">
        <v>2106</v>
      </c>
      <c r="EW257" s="2">
        <v>2093</v>
      </c>
      <c r="EX257" s="2">
        <v>2097</v>
      </c>
      <c r="EY257" s="2">
        <v>2154</v>
      </c>
      <c r="EZ257" s="2">
        <v>2117</v>
      </c>
      <c r="FA257" s="2">
        <v>2071</v>
      </c>
      <c r="FB257" s="2">
        <v>2010</v>
      </c>
      <c r="FC257" s="2">
        <v>2058</v>
      </c>
      <c r="FD257" s="2">
        <v>2067</v>
      </c>
      <c r="FE257" s="2">
        <v>2138</v>
      </c>
      <c r="FF257" s="2">
        <v>2091</v>
      </c>
      <c r="FG257" s="2">
        <v>2084</v>
      </c>
      <c r="FH257" s="2">
        <v>2120</v>
      </c>
      <c r="FI257" s="2">
        <v>2130</v>
      </c>
      <c r="FJ257" s="2">
        <v>2157</v>
      </c>
      <c r="FK257" s="2">
        <v>2103</v>
      </c>
      <c r="FL257" s="2">
        <v>2015</v>
      </c>
      <c r="FM257" s="2">
        <v>1994</v>
      </c>
      <c r="FN257" s="2">
        <v>1985</v>
      </c>
      <c r="FO257" s="2">
        <v>2030</v>
      </c>
      <c r="FP257" s="2">
        <v>2010</v>
      </c>
      <c r="FQ257" s="2">
        <v>1986</v>
      </c>
      <c r="FR257" s="2">
        <v>1989</v>
      </c>
      <c r="FS257" s="2">
        <v>1962</v>
      </c>
      <c r="FT257" s="2">
        <v>1923</v>
      </c>
      <c r="FU257" s="2">
        <v>1980</v>
      </c>
      <c r="FV257" s="2">
        <v>1884</v>
      </c>
      <c r="FW257" s="2">
        <v>1912</v>
      </c>
      <c r="FX257" s="2">
        <v>1953</v>
      </c>
      <c r="FY257" s="2">
        <v>1942</v>
      </c>
      <c r="FZ257" s="2">
        <v>1996</v>
      </c>
      <c r="GA257" s="2">
        <v>1965</v>
      </c>
      <c r="GB257" s="2">
        <v>1949</v>
      </c>
      <c r="GC257" s="2">
        <v>1814</v>
      </c>
      <c r="GD257" s="2">
        <v>1791</v>
      </c>
      <c r="GE257" s="2">
        <v>1818</v>
      </c>
      <c r="GF257" s="2">
        <v>1794</v>
      </c>
      <c r="GG257" s="2">
        <v>1853</v>
      </c>
      <c r="GH257" s="2">
        <v>1828</v>
      </c>
      <c r="GI257" s="2">
        <v>1768</v>
      </c>
      <c r="GJ257" s="2">
        <v>1730</v>
      </c>
      <c r="GK257" s="2">
        <v>1718</v>
      </c>
      <c r="GL257" s="2">
        <v>1755</v>
      </c>
      <c r="GM257" s="2">
        <v>1754</v>
      </c>
      <c r="GN257" s="2">
        <v>1631</v>
      </c>
      <c r="GO257" s="2">
        <v>1626</v>
      </c>
      <c r="GP257" s="2">
        <v>1627</v>
      </c>
      <c r="GQ257" s="2">
        <v>1652</v>
      </c>
      <c r="GR257" s="2">
        <v>1602</v>
      </c>
      <c r="GS257" s="2">
        <v>1646</v>
      </c>
      <c r="GT257" s="2">
        <v>1613</v>
      </c>
      <c r="GU257" s="2">
        <v>1581</v>
      </c>
      <c r="GV257" s="2">
        <v>1606</v>
      </c>
      <c r="GW257" s="2">
        <v>1689</v>
      </c>
      <c r="GX257" s="2">
        <v>1638</v>
      </c>
      <c r="GY257" s="2">
        <v>1657</v>
      </c>
      <c r="GZ257" s="2">
        <v>1624</v>
      </c>
      <c r="HA257" s="2">
        <v>1601</v>
      </c>
      <c r="HB257" s="2">
        <v>1576</v>
      </c>
      <c r="HC257" s="2">
        <v>1555</v>
      </c>
      <c r="HD257" s="2">
        <v>1616</v>
      </c>
      <c r="HE257" s="2">
        <v>1618</v>
      </c>
      <c r="HF257" s="2">
        <v>1661</v>
      </c>
      <c r="HG257" s="2">
        <v>1671</v>
      </c>
      <c r="HH257" s="2">
        <v>1688</v>
      </c>
      <c r="HI257" s="2">
        <v>1704</v>
      </c>
      <c r="HJ257" s="2">
        <v>1694</v>
      </c>
      <c r="HK257" s="2">
        <v>1670</v>
      </c>
      <c r="HL257" s="2">
        <v>1626</v>
      </c>
      <c r="HM257" s="2">
        <v>1652</v>
      </c>
      <c r="HN257" s="2">
        <v>1650</v>
      </c>
      <c r="HO257" s="2">
        <v>1649</v>
      </c>
      <c r="HP257" s="2">
        <v>1613</v>
      </c>
      <c r="HQ257" s="2">
        <v>1557</v>
      </c>
      <c r="HR257" s="2">
        <v>1555</v>
      </c>
      <c r="HS257" s="2">
        <v>1538</v>
      </c>
      <c r="HT257" s="2">
        <v>1530</v>
      </c>
      <c r="HU257" s="2">
        <v>1522</v>
      </c>
      <c r="HV257" s="2">
        <v>1525</v>
      </c>
      <c r="HW257" s="2">
        <v>1509</v>
      </c>
      <c r="HX257" s="2">
        <v>1519</v>
      </c>
      <c r="HY257" s="2">
        <v>1530</v>
      </c>
      <c r="HZ257" s="2">
        <v>1515</v>
      </c>
      <c r="IA257" s="2">
        <v>1512</v>
      </c>
      <c r="IB257" s="2">
        <v>1529</v>
      </c>
      <c r="IC257" s="2">
        <v>1542</v>
      </c>
      <c r="ID257" s="2">
        <v>1534</v>
      </c>
      <c r="IE257" s="2">
        <v>1530</v>
      </c>
      <c r="IF257" s="2">
        <v>1527</v>
      </c>
      <c r="IG257" s="2">
        <v>1501</v>
      </c>
      <c r="IH257" s="2">
        <v>1475</v>
      </c>
      <c r="II257" s="2">
        <v>1477</v>
      </c>
      <c r="IJ257" s="2">
        <v>1467</v>
      </c>
      <c r="IK257" s="2">
        <v>1449</v>
      </c>
      <c r="IL257" s="2">
        <v>1508</v>
      </c>
      <c r="IM257" s="2">
        <v>1493</v>
      </c>
      <c r="IN257" s="2">
        <v>1507</v>
      </c>
      <c r="IO257" s="2">
        <v>1486</v>
      </c>
      <c r="IP257" s="2">
        <v>1475</v>
      </c>
      <c r="IQ257" s="2">
        <v>1487</v>
      </c>
      <c r="IR257" s="2">
        <v>1482</v>
      </c>
      <c r="IS257" s="2">
        <v>1471</v>
      </c>
      <c r="IT257" s="2">
        <v>1464</v>
      </c>
    </row>
    <row r="258" spans="1:254">
      <c r="A258" s="62" t="s">
        <v>471</v>
      </c>
      <c r="B258" s="4" t="inlineStr">
        <is>
          <t>カバー</t>
        </is>
      </c>
      <c r="C258" s="4">
        <v>1597</v>
      </c>
      <c r="D258" s="4">
        <v>20</v>
      </c>
      <c r="E258" s="67">
        <v>1577</v>
      </c>
      <c r="F258" s="67">
        <v>1531</v>
      </c>
      <c r="G258" s="67">
        <v>1459</v>
      </c>
      <c r="H258" s="67">
        <v>1457</v>
      </c>
      <c r="I258" s="67">
        <v>1460</v>
      </c>
      <c r="J258" s="67">
        <v>1546</v>
      </c>
      <c r="K258" s="67">
        <v>1547</v>
      </c>
      <c r="L258" s="67">
        <v>1608</v>
      </c>
      <c r="M258" s="67">
        <v>1650</v>
      </c>
      <c r="N258" s="67">
        <v>1350</v>
      </c>
      <c r="O258" s="67">
        <v>1545</v>
      </c>
      <c r="P258" s="67">
        <v>1692</v>
      </c>
      <c r="Q258" s="67">
        <v>1633</v>
      </c>
      <c r="R258" s="67">
        <v>1640</v>
      </c>
      <c r="S258" s="67">
        <v>1677</v>
      </c>
      <c r="T258" s="67">
        <v>1697</v>
      </c>
      <c r="U258" s="67">
        <v>1694</v>
      </c>
      <c r="V258" s="67">
        <v>1641</v>
      </c>
      <c r="W258" s="67">
        <v>1612</v>
      </c>
      <c r="X258" s="67">
        <v>1632</v>
      </c>
      <c r="Y258" s="67">
        <v>1618</v>
      </c>
      <c r="Z258" s="67">
        <v>1625</v>
      </c>
      <c r="AA258" s="67">
        <v>1616</v>
      </c>
      <c r="AB258" s="67">
        <v>1548</v>
      </c>
      <c r="AC258" s="67">
        <v>1458</v>
      </c>
      <c r="AD258" s="67">
        <v>1344</v>
      </c>
      <c r="AE258" s="67">
        <v>1371</v>
      </c>
      <c r="AF258" s="67">
        <v>1357</v>
      </c>
      <c r="AG258" s="67">
        <v>1218</v>
      </c>
      <c r="AH258" s="67">
        <v>1165</v>
      </c>
      <c r="AI258" s="67">
        <v>1176</v>
      </c>
      <c r="AJ258" s="67">
        <v>1200</v>
      </c>
      <c r="AK258" s="67">
        <v>1282</v>
      </c>
      <c r="AL258" s="67">
        <v>1301</v>
      </c>
      <c r="AM258" s="67">
        <v>1440</v>
      </c>
      <c r="AN258" s="67">
        <v>1449</v>
      </c>
      <c r="AO258" s="67">
        <v>1415</v>
      </c>
      <c r="AP258" s="67">
        <v>1418</v>
      </c>
      <c r="AQ258" s="67">
        <v>1429</v>
      </c>
      <c r="AR258" s="67">
        <v>1522</v>
      </c>
      <c r="AS258" s="67">
        <v>1520</v>
      </c>
      <c r="AT258" s="67">
        <v>1628</v>
      </c>
      <c r="AU258" s="67">
        <v>1636</v>
      </c>
      <c r="AV258" s="67">
        <v>1630</v>
      </c>
      <c r="AW258" s="67">
        <v>1600</v>
      </c>
      <c r="AX258" s="67">
        <v>1637</v>
      </c>
      <c r="AY258" s="67">
        <v>1633</v>
      </c>
      <c r="AZ258" s="67">
        <v>1633</v>
      </c>
      <c r="BA258" s="67">
        <v>1600</v>
      </c>
      <c r="BB258" s="67">
        <v>1587</v>
      </c>
      <c r="BC258" s="67">
        <v>1564</v>
      </c>
      <c r="BD258" s="67">
        <v>1594</v>
      </c>
      <c r="BE258" s="67">
        <v>1693</v>
      </c>
      <c r="BF258" s="67">
        <v>1760</v>
      </c>
      <c r="BG258" s="67">
        <v>1743</v>
      </c>
      <c r="BH258" s="67">
        <v>1700</v>
      </c>
      <c r="BI258" s="67">
        <v>1671</v>
      </c>
      <c r="BJ258" s="67">
        <v>1572</v>
      </c>
      <c r="BK258" s="67">
        <v>1466</v>
      </c>
      <c r="BL258" s="67">
        <v>1433</v>
      </c>
      <c r="BM258" s="67">
        <v>1430</v>
      </c>
      <c r="BN258" s="67">
        <v>1382</v>
      </c>
      <c r="BO258" s="67">
        <v>1411</v>
      </c>
      <c r="BP258" s="67">
        <v>1418</v>
      </c>
      <c r="BQ258" s="67">
        <v>1415</v>
      </c>
      <c r="BR258" s="67">
        <v>1435</v>
      </c>
      <c r="BS258" s="67">
        <v>1372</v>
      </c>
      <c r="BT258" s="67">
        <v>1376</v>
      </c>
      <c r="BU258" s="67">
        <v>1350</v>
      </c>
      <c r="BV258" s="67">
        <v>1385</v>
      </c>
      <c r="BW258" s="67">
        <v>1419</v>
      </c>
      <c r="BX258" s="67">
        <v>1425</v>
      </c>
      <c r="BY258" s="67">
        <v>1449</v>
      </c>
      <c r="BZ258" s="67">
        <v>1450</v>
      </c>
      <c r="CA258" s="516">
        <v>1465</v>
      </c>
      <c r="CB258" s="516">
        <v>1441</v>
      </c>
      <c r="CC258" s="516">
        <v>1470</v>
      </c>
      <c r="CD258" s="516">
        <v>1441</v>
      </c>
      <c r="CE258" s="516">
        <v>1408</v>
      </c>
      <c r="CF258" s="516">
        <v>1425</v>
      </c>
      <c r="CG258" s="516">
        <v>1476</v>
      </c>
      <c r="CH258" s="516">
        <v>1542</v>
      </c>
      <c r="CI258" s="516">
        <v>1419</v>
      </c>
      <c r="CJ258" s="516">
        <v>1390</v>
      </c>
      <c r="CK258" s="516">
        <v>1377</v>
      </c>
      <c r="CL258" s="516">
        <v>1340</v>
      </c>
      <c r="CM258" s="516">
        <v>1390</v>
      </c>
      <c r="CN258" s="516">
        <v>1336</v>
      </c>
      <c r="CO258" s="516">
        <v>1340</v>
      </c>
      <c r="CP258" s="516">
        <v>1389</v>
      </c>
      <c r="CQ258" s="516">
        <v>1395</v>
      </c>
      <c r="CR258" s="516">
        <v>1471</v>
      </c>
      <c r="CS258" s="516">
        <v>1413</v>
      </c>
      <c r="CT258" s="516">
        <v>1411</v>
      </c>
      <c r="CU258" s="516">
        <v>1610</v>
      </c>
      <c r="CV258" s="516">
        <v>1611</v>
      </c>
      <c r="CW258" s="516">
        <v>1637</v>
      </c>
      <c r="CX258" s="516">
        <v>1595</v>
      </c>
      <c r="CY258" s="516">
        <v>1628</v>
      </c>
      <c r="CZ258" s="516">
        <v>1594</v>
      </c>
      <c r="DA258" s="2">
        <v>1640</v>
      </c>
      <c r="DB258" s="2">
        <v>1633</v>
      </c>
      <c r="DC258" s="2">
        <v>1630</v>
      </c>
      <c r="DD258" s="2">
        <v>1689</v>
      </c>
      <c r="DE258" s="2">
        <v>1559</v>
      </c>
      <c r="DF258" s="2">
        <v>1515</v>
      </c>
      <c r="DG258" s="2">
        <v>1594</v>
      </c>
      <c r="DH258" s="2">
        <v>1640</v>
      </c>
      <c r="DI258" s="2">
        <v>1745</v>
      </c>
      <c r="DJ258" s="2">
        <v>1697</v>
      </c>
      <c r="DK258" s="2">
        <v>1595</v>
      </c>
      <c r="DL258" s="2">
        <v>1590</v>
      </c>
      <c r="DM258" s="2">
        <v>1690</v>
      </c>
      <c r="DN258" s="2">
        <v>1716</v>
      </c>
      <c r="DO258" s="2">
        <v>1753</v>
      </c>
      <c r="DP258" s="2">
        <v>1761</v>
      </c>
      <c r="DQ258" s="2">
        <v>1749</v>
      </c>
      <c r="DR258" s="2">
        <v>1575</v>
      </c>
      <c r="DS258" s="2">
        <v>1547</v>
      </c>
      <c r="DT258" s="2">
        <v>1594</v>
      </c>
      <c r="DU258" s="2">
        <v>1536</v>
      </c>
      <c r="DV258" s="2">
        <v>1545</v>
      </c>
      <c r="DW258" s="2">
        <v>1577</v>
      </c>
      <c r="DX258" s="2">
        <v>1520</v>
      </c>
      <c r="DY258" s="2">
        <v>1562</v>
      </c>
      <c r="DZ258" s="2">
        <v>1584</v>
      </c>
      <c r="EA258" s="2">
        <v>1622</v>
      </c>
      <c r="EB258" s="2">
        <v>1608</v>
      </c>
      <c r="EC258" s="2">
        <v>1631</v>
      </c>
      <c r="ED258" s="2">
        <v>1657</v>
      </c>
      <c r="EE258" s="2">
        <v>1673</v>
      </c>
      <c r="EF258" s="2">
        <v>1742</v>
      </c>
      <c r="EG258" s="2">
        <v>1725</v>
      </c>
      <c r="EH258" s="2">
        <v>1711</v>
      </c>
      <c r="EI258" s="2">
        <v>1738</v>
      </c>
      <c r="EJ258" s="2">
        <v>1839</v>
      </c>
      <c r="EK258" s="2">
        <v>1847</v>
      </c>
      <c r="EL258" s="2">
        <v>1819</v>
      </c>
      <c r="EM258" s="2">
        <v>1840</v>
      </c>
      <c r="EN258" s="2">
        <v>1830</v>
      </c>
      <c r="EO258" s="2">
        <v>1904</v>
      </c>
      <c r="EP258" s="2">
        <v>1718</v>
      </c>
      <c r="EQ258" s="2">
        <v>1644</v>
      </c>
      <c r="ER258" s="2">
        <v>1663</v>
      </c>
      <c r="ES258" s="2">
        <v>1658</v>
      </c>
      <c r="ET258" s="2">
        <v>1509</v>
      </c>
      <c r="EU258" s="2">
        <v>1522</v>
      </c>
      <c r="EV258" s="2">
        <v>1488</v>
      </c>
      <c r="EW258" s="2">
        <v>1535</v>
      </c>
      <c r="EX258" s="2">
        <v>1525</v>
      </c>
      <c r="EY258" s="2">
        <v>1536</v>
      </c>
      <c r="EZ258" s="2">
        <v>1483</v>
      </c>
      <c r="FA258" s="2">
        <v>1509</v>
      </c>
      <c r="FB258" s="2">
        <v>1509</v>
      </c>
      <c r="FC258" s="2">
        <v>1531</v>
      </c>
      <c r="FD258" s="2">
        <v>1530</v>
      </c>
      <c r="FE258" s="2">
        <v>1580</v>
      </c>
      <c r="FF258" s="2">
        <v>1543</v>
      </c>
      <c r="FG258" s="2">
        <v>1515</v>
      </c>
      <c r="FH258" s="2">
        <v>1619</v>
      </c>
      <c r="FI258" s="2">
        <v>1569</v>
      </c>
      <c r="FJ258" s="2">
        <v>1562</v>
      </c>
      <c r="FK258" s="2">
        <v>1545</v>
      </c>
      <c r="FL258" s="2">
        <v>1532</v>
      </c>
      <c r="FM258" s="2">
        <v>1504</v>
      </c>
      <c r="FN258" s="2">
        <v>1580</v>
      </c>
      <c r="FO258" s="2">
        <v>1648</v>
      </c>
      <c r="FP258" s="2">
        <v>1670</v>
      </c>
      <c r="FQ258" s="2">
        <v>1684</v>
      </c>
      <c r="FR258" s="2">
        <v>1667</v>
      </c>
      <c r="FS258" s="2">
        <v>1611</v>
      </c>
      <c r="FT258" s="2">
        <v>1631</v>
      </c>
      <c r="FU258" s="2">
        <v>1618</v>
      </c>
      <c r="FV258" s="2">
        <v>1550</v>
      </c>
      <c r="FW258" s="2">
        <v>1573</v>
      </c>
      <c r="FX258" s="2">
        <v>1659</v>
      </c>
      <c r="FY258" s="2">
        <v>1675</v>
      </c>
      <c r="FZ258" s="2">
        <v>1764</v>
      </c>
      <c r="GA258" s="2">
        <v>1707</v>
      </c>
      <c r="GB258" s="2">
        <v>1907</v>
      </c>
      <c r="GC258" s="2">
        <v>1908</v>
      </c>
      <c r="GD258" s="2">
        <v>1798</v>
      </c>
      <c r="GE258" s="2">
        <v>1801</v>
      </c>
      <c r="GF258" s="2">
        <v>1838</v>
      </c>
      <c r="GG258" s="2">
        <v>1857</v>
      </c>
      <c r="GH258" s="2">
        <v>1830</v>
      </c>
      <c r="GI258" s="2">
        <v>1807</v>
      </c>
      <c r="GJ258" s="2">
        <v>1852</v>
      </c>
      <c r="GK258" s="2">
        <v>1867</v>
      </c>
      <c r="GL258" s="2">
        <v>1900</v>
      </c>
      <c r="GM258" s="2">
        <v>1872</v>
      </c>
      <c r="GN258" s="2">
        <v>1911</v>
      </c>
      <c r="GO258" s="2">
        <v>1925</v>
      </c>
      <c r="GP258" s="2">
        <v>1948</v>
      </c>
      <c r="GQ258" s="2">
        <v>1946</v>
      </c>
      <c r="GR258" s="2">
        <v>1906</v>
      </c>
      <c r="GS258" s="2">
        <v>1900</v>
      </c>
      <c r="GT258" s="2">
        <v>1930</v>
      </c>
      <c r="GU258" s="2">
        <v>1905</v>
      </c>
      <c r="GV258" s="2">
        <v>1960</v>
      </c>
      <c r="GW258" s="2">
        <v>2015</v>
      </c>
      <c r="GX258" s="2">
        <v>1941</v>
      </c>
      <c r="GY258" s="2">
        <v>1834</v>
      </c>
      <c r="GZ258" s="2">
        <v>1841</v>
      </c>
      <c r="HA258" s="2">
        <v>1782</v>
      </c>
      <c r="HB258" s="2">
        <v>1763</v>
      </c>
      <c r="HC258" s="2">
        <v>1799</v>
      </c>
      <c r="HD258" s="2">
        <v>1826</v>
      </c>
      <c r="HE258" s="2">
        <v>1880</v>
      </c>
      <c r="HF258" s="2">
        <v>1900</v>
      </c>
      <c r="HG258" s="2">
        <v>1887</v>
      </c>
      <c r="HH258" s="2">
        <v>1889</v>
      </c>
      <c r="HI258" s="2">
        <v>1932</v>
      </c>
      <c r="HJ258" s="2">
        <v>1950</v>
      </c>
      <c r="HK258" s="2">
        <v>1958</v>
      </c>
      <c r="HL258" s="2">
        <v>1974</v>
      </c>
      <c r="HM258" s="2">
        <v>1990</v>
      </c>
      <c r="HN258" s="2">
        <v>2056</v>
      </c>
      <c r="HO258" s="2">
        <v>2010</v>
      </c>
      <c r="HP258" s="2">
        <v>1937</v>
      </c>
      <c r="HQ258" s="2">
        <v>1962</v>
      </c>
      <c r="HR258" s="2">
        <v>2000</v>
      </c>
      <c r="HS258" s="2">
        <v>2000</v>
      </c>
      <c r="HT258" s="2">
        <v>1978</v>
      </c>
      <c r="HU258" s="2">
        <v>1971</v>
      </c>
      <c r="HV258" s="2">
        <v>2017</v>
      </c>
      <c r="HW258" s="2">
        <v>2121</v>
      </c>
      <c r="HX258" s="2">
        <v>2124</v>
      </c>
      <c r="HY258" s="2">
        <v>2150</v>
      </c>
      <c r="HZ258" s="2">
        <v>2227</v>
      </c>
      <c r="IA258" s="2">
        <v>2281</v>
      </c>
      <c r="IB258" s="2">
        <v>2280</v>
      </c>
      <c r="IC258" s="2">
        <v>2203</v>
      </c>
      <c r="ID258" s="2">
        <v>2273</v>
      </c>
      <c r="IE258" s="2">
        <v>2244</v>
      </c>
      <c r="IF258" s="2">
        <v>2300</v>
      </c>
      <c r="IG258" s="2">
        <v>2290</v>
      </c>
      <c r="IH258" s="2">
        <v>2243</v>
      </c>
      <c r="II258" s="2">
        <v>2263</v>
      </c>
      <c r="IJ258" s="2">
        <v>2188</v>
      </c>
      <c r="IK258" s="2">
        <v>2200</v>
      </c>
      <c r="IL258" s="2">
        <v>2190</v>
      </c>
      <c r="IM258" s="2">
        <v>2217</v>
      </c>
      <c r="IN258" s="2">
        <v>2197</v>
      </c>
      <c r="IO258" s="2">
        <v>2189</v>
      </c>
      <c r="IP258" s="2">
        <v>2200</v>
      </c>
      <c r="IQ258" s="2">
        <v>2151</v>
      </c>
      <c r="IR258" s="2">
        <v>2143</v>
      </c>
      <c r="IS258" s="2">
        <v>2136</v>
      </c>
      <c r="IT258" s="2">
        <v>2127</v>
      </c>
    </row>
    <row r="259" spans="1:254">
      <c r="A259" s="62" t="s">
        <v>472</v>
      </c>
      <c r="B259" s="4" t="inlineStr">
        <is>
          <t>商船三井</t>
        </is>
      </c>
      <c r="C259" s="4">
        <v>6108</v>
      </c>
      <c r="D259" s="4">
        <v>72</v>
      </c>
      <c r="E259" s="67">
        <v>6036</v>
      </c>
      <c r="F259" s="67">
        <v>5970</v>
      </c>
      <c r="G259" s="67">
        <v>6058</v>
      </c>
      <c r="H259" s="67">
        <v>5801</v>
      </c>
      <c r="I259" s="67">
        <v>5894</v>
      </c>
      <c r="J259" s="67">
        <v>5933</v>
      </c>
      <c r="K259" s="67">
        <v>5953</v>
      </c>
      <c r="L259" s="67">
        <v>5863</v>
      </c>
      <c r="M259" s="67">
        <v>5912</v>
      </c>
      <c r="N259" s="67">
        <v>5843</v>
      </c>
      <c r="O259" s="67">
        <v>5795</v>
      </c>
      <c r="P259" s="67">
        <v>5783</v>
      </c>
      <c r="Q259" s="67">
        <v>5670</v>
      </c>
      <c r="R259" s="67">
        <v>5609</v>
      </c>
      <c r="S259" s="67">
        <v>5522</v>
      </c>
      <c r="T259" s="67">
        <v>5605</v>
      </c>
      <c r="U259" s="67">
        <v>5500</v>
      </c>
      <c r="V259" s="67">
        <v>5340</v>
      </c>
      <c r="W259" s="67">
        <v>5324</v>
      </c>
      <c r="X259" s="67">
        <v>5478</v>
      </c>
      <c r="Y259" s="67">
        <v>5421</v>
      </c>
      <c r="Z259" s="67">
        <v>5322</v>
      </c>
      <c r="AA259" s="67">
        <v>5379</v>
      </c>
      <c r="AB259" s="67">
        <v>5193</v>
      </c>
      <c r="AC259" s="67">
        <v>5121</v>
      </c>
      <c r="AD259" s="67">
        <v>5031</v>
      </c>
      <c r="AE259" s="67">
        <v>5213</v>
      </c>
      <c r="AF259" s="67">
        <v>5234</v>
      </c>
      <c r="AG259" s="67">
        <v>5219</v>
      </c>
      <c r="AH259" s="67">
        <v>5255</v>
      </c>
      <c r="AI259" s="67">
        <v>5370</v>
      </c>
      <c r="AJ259" s="67">
        <v>5328</v>
      </c>
      <c r="AK259" s="67">
        <v>5293</v>
      </c>
      <c r="AL259" s="67">
        <v>5264</v>
      </c>
      <c r="AM259" s="67">
        <v>5362</v>
      </c>
      <c r="AN259" s="67">
        <v>5438</v>
      </c>
      <c r="AO259" s="67">
        <v>5559</v>
      </c>
      <c r="AP259" s="67">
        <v>5686</v>
      </c>
      <c r="AQ259" s="67">
        <v>5765</v>
      </c>
      <c r="AR259" s="67">
        <v>5712</v>
      </c>
      <c r="AS259" s="67">
        <v>5689</v>
      </c>
      <c r="AT259" s="67">
        <v>5878</v>
      </c>
      <c r="AU259" s="67">
        <v>5767</v>
      </c>
      <c r="AV259" s="67">
        <v>5801</v>
      </c>
      <c r="AW259" s="67">
        <v>5534</v>
      </c>
      <c r="AX259" s="67">
        <v>5459</v>
      </c>
      <c r="AY259" s="67">
        <v>5500</v>
      </c>
      <c r="AZ259" s="67">
        <v>5385</v>
      </c>
      <c r="BA259" s="67">
        <v>5476</v>
      </c>
      <c r="BB259" s="67">
        <v>5433</v>
      </c>
      <c r="BC259" s="67">
        <v>5454</v>
      </c>
      <c r="BD259" s="67">
        <v>5554</v>
      </c>
      <c r="BE259" s="67">
        <v>5560</v>
      </c>
      <c r="BF259" s="67">
        <v>5650</v>
      </c>
      <c r="BG259" s="67">
        <v>5709</v>
      </c>
      <c r="BH259" s="67">
        <v>5795</v>
      </c>
      <c r="BI259" s="67">
        <v>5824</v>
      </c>
      <c r="BJ259" s="67">
        <v>5851</v>
      </c>
      <c r="BK259" s="67">
        <v>5863</v>
      </c>
      <c r="BL259" s="67">
        <v>5901</v>
      </c>
      <c r="BM259" s="67">
        <v>5873</v>
      </c>
      <c r="BN259" s="67">
        <v>5846</v>
      </c>
      <c r="BO259" s="67">
        <v>5802</v>
      </c>
      <c r="BP259" s="67">
        <v>5774</v>
      </c>
      <c r="BQ259" s="67">
        <v>5870</v>
      </c>
      <c r="BR259" s="67">
        <v>5917</v>
      </c>
      <c r="BS259" s="67">
        <v>5935</v>
      </c>
      <c r="BT259" s="67">
        <v>5965</v>
      </c>
      <c r="BU259" s="67">
        <v>5773</v>
      </c>
      <c r="BV259" s="67">
        <v>6122</v>
      </c>
      <c r="BW259" s="67">
        <v>5999</v>
      </c>
      <c r="BX259" s="67">
        <v>6089</v>
      </c>
      <c r="BY259" s="67">
        <v>6088</v>
      </c>
      <c r="BZ259" s="67">
        <v>6106</v>
      </c>
      <c r="CA259" s="516">
        <v>6307</v>
      </c>
      <c r="CB259" s="516">
        <v>6380</v>
      </c>
      <c r="CC259" s="516">
        <v>6362</v>
      </c>
      <c r="CD259" s="516">
        <v>6408</v>
      </c>
      <c r="CE259" s="516">
        <v>6387</v>
      </c>
      <c r="CF259" s="516">
        <v>6473</v>
      </c>
      <c r="CG259" s="516">
        <v>6631</v>
      </c>
      <c r="CH259" s="516">
        <v>6593</v>
      </c>
      <c r="CI259" s="516">
        <v>6870</v>
      </c>
      <c r="CJ259" s="516">
        <v>6851</v>
      </c>
      <c r="CK259" s="516">
        <v>6766</v>
      </c>
      <c r="CL259" s="516">
        <v>6603</v>
      </c>
      <c r="CM259" s="516">
        <v>6498</v>
      </c>
      <c r="CN259" s="516">
        <v>6496</v>
      </c>
      <c r="CO259" s="516">
        <v>6763</v>
      </c>
      <c r="CP259" s="516">
        <v>7022</v>
      </c>
      <c r="CQ259" s="516">
        <v>6862</v>
      </c>
      <c r="CR259" s="516">
        <v>6532</v>
      </c>
      <c r="CS259" s="516">
        <v>6410</v>
      </c>
      <c r="CT259" s="516">
        <v>6382</v>
      </c>
      <c r="CU259" s="516">
        <v>6976</v>
      </c>
      <c r="CV259" s="516">
        <v>7014</v>
      </c>
      <c r="CW259" s="516">
        <v>6276</v>
      </c>
      <c r="CX259" s="516">
        <v>6039</v>
      </c>
      <c r="CY259" s="516">
        <v>6116</v>
      </c>
      <c r="CZ259" s="516">
        <v>6174</v>
      </c>
      <c r="DA259" s="2">
        <v>6249</v>
      </c>
      <c r="DB259" s="2">
        <v>6001</v>
      </c>
      <c r="DC259" s="2">
        <v>5961</v>
      </c>
      <c r="DD259" s="2">
        <v>5958</v>
      </c>
      <c r="DE259" s="2">
        <v>6034</v>
      </c>
      <c r="DF259" s="2">
        <v>5898</v>
      </c>
      <c r="DG259" s="2">
        <v>6006</v>
      </c>
      <c r="DH259" s="2">
        <v>6049</v>
      </c>
      <c r="DI259" s="2">
        <v>5798</v>
      </c>
      <c r="DJ259" s="2">
        <v>5691</v>
      </c>
      <c r="DK259" s="2">
        <v>5495</v>
      </c>
      <c r="DL259" s="2">
        <v>5505</v>
      </c>
      <c r="DM259" s="2">
        <v>5441</v>
      </c>
      <c r="DN259" s="2">
        <v>5415</v>
      </c>
      <c r="DO259" s="2">
        <v>5228</v>
      </c>
      <c r="DP259" s="2">
        <v>5152</v>
      </c>
      <c r="DQ259" s="2">
        <v>5155</v>
      </c>
      <c r="DR259" s="2">
        <v>5140</v>
      </c>
      <c r="DS259" s="2">
        <v>5211</v>
      </c>
      <c r="DT259" s="2">
        <v>5055</v>
      </c>
      <c r="DU259" s="2">
        <v>5026</v>
      </c>
      <c r="DV259" s="2">
        <v>5081</v>
      </c>
      <c r="DW259" s="2">
        <v>5011</v>
      </c>
      <c r="DX259" s="2">
        <v>5100</v>
      </c>
      <c r="DY259" s="2">
        <v>5000</v>
      </c>
      <c r="DZ259" s="2">
        <v>4916</v>
      </c>
      <c r="EA259" s="2">
        <v>4839</v>
      </c>
      <c r="EB259" s="2">
        <v>4844</v>
      </c>
      <c r="EC259" s="2">
        <v>4785</v>
      </c>
      <c r="ED259" s="2">
        <v>4736</v>
      </c>
      <c r="EE259" s="2">
        <v>4687</v>
      </c>
      <c r="EF259" s="2">
        <v>4728</v>
      </c>
      <c r="EG259" s="2">
        <v>4750</v>
      </c>
      <c r="EH259" s="2">
        <v>4735</v>
      </c>
      <c r="EI259" s="2">
        <v>4772</v>
      </c>
      <c r="EJ259" s="2">
        <v>4756</v>
      </c>
      <c r="EK259" s="2">
        <v>4718</v>
      </c>
      <c r="EL259" s="2">
        <v>4967</v>
      </c>
      <c r="EM259" s="2">
        <v>4979</v>
      </c>
      <c r="EN259" s="2">
        <v>4920</v>
      </c>
      <c r="EO259" s="2">
        <v>4895</v>
      </c>
      <c r="EP259" s="2">
        <v>4849</v>
      </c>
      <c r="EQ259" s="2">
        <v>4848</v>
      </c>
      <c r="ER259" s="2">
        <v>4812</v>
      </c>
      <c r="ES259" s="2">
        <v>4736</v>
      </c>
      <c r="ET259" s="2">
        <v>4710</v>
      </c>
      <c r="EU259" s="2">
        <v>4696</v>
      </c>
      <c r="EV259" s="2">
        <v>4622</v>
      </c>
      <c r="EW259" s="2">
        <v>4570</v>
      </c>
      <c r="EX259" s="2">
        <v>4581</v>
      </c>
      <c r="EY259" s="2">
        <v>4558</v>
      </c>
      <c r="EZ259" s="2">
        <v>4494</v>
      </c>
      <c r="FA259" s="2">
        <v>4503</v>
      </c>
      <c r="FB259" s="2">
        <v>4523</v>
      </c>
      <c r="FC259" s="2">
        <v>4527</v>
      </c>
      <c r="FD259" s="2">
        <v>4490</v>
      </c>
      <c r="FE259" s="2">
        <v>4580</v>
      </c>
      <c r="FF259" s="2">
        <v>4575</v>
      </c>
      <c r="FG259" s="2">
        <v>4496</v>
      </c>
      <c r="FH259" s="2">
        <v>4465</v>
      </c>
      <c r="FI259" s="2">
        <v>4462</v>
      </c>
      <c r="FJ259" s="2">
        <v>4425</v>
      </c>
      <c r="FK259" s="2">
        <v>4405</v>
      </c>
      <c r="FL259" s="2">
        <v>4438</v>
      </c>
      <c r="FM259" s="2">
        <v>4380</v>
      </c>
      <c r="FN259" s="2">
        <v>4439</v>
      </c>
      <c r="FO259" s="2">
        <v>4421</v>
      </c>
      <c r="FP259" s="2">
        <v>4433</v>
      </c>
      <c r="FQ259" s="2">
        <v>4389</v>
      </c>
      <c r="FR259" s="2">
        <v>4391</v>
      </c>
      <c r="FS259" s="2">
        <v>4412</v>
      </c>
      <c r="FT259" s="2">
        <v>4408</v>
      </c>
      <c r="FU259" s="2">
        <v>4410</v>
      </c>
      <c r="FV259" s="2">
        <v>4373</v>
      </c>
      <c r="FW259" s="2">
        <v>4356</v>
      </c>
      <c r="FX259" s="2">
        <v>4410</v>
      </c>
      <c r="FY259" s="2">
        <v>4490</v>
      </c>
      <c r="FZ259" s="2">
        <v>4454</v>
      </c>
      <c r="GA259" s="2">
        <v>4474</v>
      </c>
      <c r="GB259" s="2">
        <v>4385</v>
      </c>
      <c r="GC259" s="2">
        <v>4443</v>
      </c>
      <c r="GD259" s="2">
        <v>4464</v>
      </c>
      <c r="GE259" s="2">
        <v>4396</v>
      </c>
      <c r="GF259" s="2">
        <v>4403</v>
      </c>
      <c r="GG259" s="2">
        <v>4357</v>
      </c>
      <c r="GH259" s="2">
        <v>4583</v>
      </c>
      <c r="GI259" s="2">
        <v>4569</v>
      </c>
      <c r="GJ259" s="2">
        <v>4499</v>
      </c>
      <c r="GK259" s="2">
        <v>4547</v>
      </c>
      <c r="GL259" s="2">
        <v>4554</v>
      </c>
      <c r="GM259" s="2">
        <v>4492</v>
      </c>
      <c r="GN259" s="2">
        <v>4454</v>
      </c>
      <c r="GO259" s="2">
        <v>4430</v>
      </c>
      <c r="GP259" s="2">
        <v>4391</v>
      </c>
      <c r="GQ259" s="2">
        <v>4411</v>
      </c>
      <c r="GR259" s="2">
        <v>4346</v>
      </c>
      <c r="GS259" s="2">
        <v>4362</v>
      </c>
      <c r="GT259" s="2">
        <v>4378</v>
      </c>
      <c r="GU259" s="2">
        <v>4378</v>
      </c>
      <c r="GV259" s="2">
        <v>4347</v>
      </c>
      <c r="GW259" s="2">
        <v>4362</v>
      </c>
      <c r="GX259" s="2">
        <v>4442</v>
      </c>
      <c r="GY259" s="2">
        <v>4454</v>
      </c>
      <c r="GZ259" s="2">
        <v>4434</v>
      </c>
      <c r="HA259" s="2">
        <v>4394</v>
      </c>
      <c r="HB259" s="2">
        <v>4406</v>
      </c>
      <c r="HC259" s="2">
        <v>4401</v>
      </c>
      <c r="HD259" s="2">
        <v>4494</v>
      </c>
      <c r="HE259" s="2">
        <v>4550</v>
      </c>
      <c r="HF259" s="2">
        <v>4693</v>
      </c>
      <c r="HG259" s="2">
        <v>4704</v>
      </c>
      <c r="HH259" s="2">
        <v>4680</v>
      </c>
      <c r="HI259" s="2">
        <v>4670</v>
      </c>
      <c r="HJ259" s="2">
        <v>4776</v>
      </c>
      <c r="HK259" s="2">
        <v>4797</v>
      </c>
      <c r="HL259" s="2">
        <v>4807</v>
      </c>
      <c r="HM259" s="2">
        <v>4843</v>
      </c>
      <c r="HN259" s="2">
        <v>4826</v>
      </c>
      <c r="HO259" s="2">
        <v>4847</v>
      </c>
      <c r="HP259" s="2">
        <v>4878</v>
      </c>
      <c r="HQ259" s="2">
        <v>4821</v>
      </c>
      <c r="HR259" s="2">
        <v>4861</v>
      </c>
      <c r="HS259" s="2">
        <v>4813</v>
      </c>
      <c r="HT259" s="2">
        <v>4773</v>
      </c>
      <c r="HU259" s="2">
        <v>4729</v>
      </c>
      <c r="HV259" s="2">
        <v>4827</v>
      </c>
      <c r="HW259" s="2">
        <v>4728</v>
      </c>
      <c r="HX259" s="2">
        <v>4749</v>
      </c>
      <c r="HY259" s="2">
        <v>4814</v>
      </c>
      <c r="HZ259" s="2">
        <v>4808</v>
      </c>
      <c r="IA259" s="2">
        <v>4802</v>
      </c>
      <c r="IB259" s="2">
        <v>4845</v>
      </c>
      <c r="IC259" s="2">
        <v>4852</v>
      </c>
      <c r="ID259" s="2">
        <v>4856</v>
      </c>
      <c r="IE259" s="2">
        <v>4906</v>
      </c>
      <c r="IF259" s="2">
        <v>4899</v>
      </c>
      <c r="IG259" s="2">
        <v>4888</v>
      </c>
      <c r="IH259" s="2">
        <v>4935</v>
      </c>
      <c r="II259" s="2">
        <v>4900</v>
      </c>
      <c r="IJ259" s="2">
        <v>4900</v>
      </c>
      <c r="IK259" s="2">
        <v>4897</v>
      </c>
      <c r="IL259" s="2">
        <v>4892</v>
      </c>
      <c r="IM259" s="2">
        <v>4816</v>
      </c>
      <c r="IN259" s="2">
        <v>4820</v>
      </c>
      <c r="IO259" s="2">
        <v>4800</v>
      </c>
      <c r="IP259" s="2">
        <v>4882</v>
      </c>
      <c r="IQ259" s="2">
        <v>4921</v>
      </c>
      <c r="IR259" s="2">
        <v>5085</v>
      </c>
      <c r="IS259" s="2">
        <v>5105</v>
      </c>
      <c r="IT259" s="2">
        <v>5042</v>
      </c>
    </row>
    <row r="260" spans="1:254">
      <c r="A260" s="62" t="s">
        <v>473</v>
      </c>
      <c r="B260" s="4" t="inlineStr">
        <is>
          <t>千代田化工建</t>
        </is>
      </c>
      <c r="C260" s="4">
        <v>677</v>
      </c>
      <c r="D260" s="4">
        <v>-18</v>
      </c>
      <c r="E260" s="67">
        <v>695</v>
      </c>
      <c r="F260" s="67">
        <v>707</v>
      </c>
      <c r="G260" s="67">
        <v>671</v>
      </c>
      <c r="H260" s="67">
        <v>649</v>
      </c>
      <c r="I260" s="67">
        <v>659</v>
      </c>
      <c r="J260" s="67">
        <v>632</v>
      </c>
      <c r="K260" s="67">
        <v>630</v>
      </c>
      <c r="L260" s="67">
        <v>703</v>
      </c>
      <c r="M260" s="67">
        <v>726</v>
      </c>
      <c r="N260" s="67">
        <v>707</v>
      </c>
      <c r="O260" s="67">
        <v>705</v>
      </c>
      <c r="P260" s="67">
        <v>690</v>
      </c>
      <c r="Q260" s="67">
        <v>690</v>
      </c>
      <c r="R260" s="67">
        <v>636</v>
      </c>
      <c r="S260" s="67">
        <v>671</v>
      </c>
      <c r="T260" s="67">
        <v>702</v>
      </c>
      <c r="U260" s="67">
        <v>672</v>
      </c>
      <c r="V260" s="67">
        <v>654</v>
      </c>
      <c r="W260" s="67">
        <v>685</v>
      </c>
      <c r="X260" s="67">
        <v>692</v>
      </c>
      <c r="Y260" s="67">
        <v>704</v>
      </c>
      <c r="Z260" s="67">
        <v>735</v>
      </c>
      <c r="AA260" s="67">
        <v>744</v>
      </c>
      <c r="AB260" s="67">
        <v>694</v>
      </c>
      <c r="AC260" s="67">
        <v>691</v>
      </c>
      <c r="AD260" s="67">
        <v>649</v>
      </c>
      <c r="AE260" s="67">
        <v>670</v>
      </c>
      <c r="AF260" s="67">
        <v>686</v>
      </c>
      <c r="AG260" s="67">
        <v>675</v>
      </c>
      <c r="AH260" s="67">
        <v>687</v>
      </c>
      <c r="AI260" s="67">
        <v>728</v>
      </c>
      <c r="AJ260" s="67">
        <v>704</v>
      </c>
      <c r="AK260" s="67">
        <v>727</v>
      </c>
      <c r="AL260" s="67">
        <v>760</v>
      </c>
      <c r="AM260" s="67">
        <v>776</v>
      </c>
      <c r="AN260" s="67">
        <v>798</v>
      </c>
      <c r="AO260" s="67">
        <v>762</v>
      </c>
      <c r="AP260" s="67">
        <v>763</v>
      </c>
      <c r="AQ260" s="67">
        <v>708</v>
      </c>
      <c r="AR260" s="67">
        <v>668</v>
      </c>
      <c r="AS260" s="67">
        <v>670</v>
      </c>
      <c r="AT260" s="67">
        <v>708</v>
      </c>
      <c r="AU260" s="67">
        <v>694</v>
      </c>
      <c r="AV260" s="67">
        <v>732</v>
      </c>
      <c r="AW260" s="67">
        <v>717</v>
      </c>
      <c r="AX260" s="67">
        <v>706</v>
      </c>
      <c r="AY260" s="67">
        <v>722</v>
      </c>
      <c r="AZ260" s="67">
        <v>727</v>
      </c>
      <c r="BA260" s="67">
        <v>753</v>
      </c>
      <c r="BB260" s="67">
        <v>745</v>
      </c>
      <c r="BC260" s="67">
        <v>772</v>
      </c>
      <c r="BD260" s="67">
        <v>840</v>
      </c>
      <c r="BE260" s="67">
        <v>811</v>
      </c>
      <c r="BF260" s="67">
        <v>747</v>
      </c>
      <c r="BG260" s="67">
        <v>712</v>
      </c>
      <c r="BH260" s="67">
        <v>712</v>
      </c>
      <c r="BI260" s="67">
        <v>771</v>
      </c>
      <c r="BJ260" s="67">
        <v>751</v>
      </c>
      <c r="BK260" s="67">
        <v>813</v>
      </c>
      <c r="BL260" s="67">
        <v>821</v>
      </c>
      <c r="BM260" s="67">
        <v>822</v>
      </c>
      <c r="BN260" s="67">
        <v>794</v>
      </c>
      <c r="BO260" s="67">
        <v>843</v>
      </c>
      <c r="BP260" s="67">
        <v>993</v>
      </c>
      <c r="BQ260" s="67">
        <v>1045</v>
      </c>
      <c r="BR260" s="67">
        <v>1023</v>
      </c>
      <c r="BS260" s="67">
        <v>1011</v>
      </c>
      <c r="BT260" s="67">
        <v>1074</v>
      </c>
      <c r="BU260" s="67">
        <v>1027</v>
      </c>
      <c r="BV260" s="67">
        <v>1027</v>
      </c>
      <c r="BW260" s="67">
        <v>1064</v>
      </c>
      <c r="BX260" s="67">
        <v>1064</v>
      </c>
      <c r="BY260" s="67">
        <v>1091</v>
      </c>
      <c r="BZ260" s="67">
        <v>1111</v>
      </c>
      <c r="CA260" s="516">
        <v>1155</v>
      </c>
      <c r="CB260" s="516">
        <v>1173</v>
      </c>
      <c r="CC260" s="516">
        <v>1118</v>
      </c>
      <c r="CD260" s="516">
        <v>1135</v>
      </c>
      <c r="CE260" s="516">
        <v>1132</v>
      </c>
      <c r="CF260" s="516">
        <v>1165</v>
      </c>
      <c r="CG260" s="516">
        <v>1214</v>
      </c>
      <c r="CH260" s="516">
        <v>1116</v>
      </c>
      <c r="CI260" s="516">
        <v>966</v>
      </c>
      <c r="CJ260" s="516">
        <v>972</v>
      </c>
      <c r="CK260" s="516">
        <v>977</v>
      </c>
      <c r="CL260" s="516">
        <v>978</v>
      </c>
      <c r="CM260" s="516">
        <v>990</v>
      </c>
      <c r="CN260" s="516">
        <v>893</v>
      </c>
      <c r="CO260" s="516">
        <v>906</v>
      </c>
      <c r="CP260" s="516">
        <v>917</v>
      </c>
      <c r="CQ260" s="516">
        <v>936</v>
      </c>
      <c r="CR260" s="516">
        <v>1046</v>
      </c>
      <c r="CS260" s="516">
        <v>1056</v>
      </c>
      <c r="CT260" s="516">
        <v>1005</v>
      </c>
      <c r="CU260" s="516">
        <v>1148</v>
      </c>
      <c r="CV260" s="516">
        <v>1228</v>
      </c>
      <c r="CW260" s="516">
        <v>1048</v>
      </c>
      <c r="CX260" s="516">
        <v>1055</v>
      </c>
      <c r="CY260" s="516">
        <v>1076</v>
      </c>
      <c r="CZ260" s="516">
        <v>1067</v>
      </c>
      <c r="DA260" s="2">
        <v>1083</v>
      </c>
      <c r="DB260" s="2">
        <v>1089</v>
      </c>
      <c r="DC260" s="2">
        <v>1029</v>
      </c>
      <c r="DD260" s="2">
        <v>1118</v>
      </c>
      <c r="DE260" s="2">
        <v>1143</v>
      </c>
      <c r="DF260" s="2">
        <v>1119</v>
      </c>
      <c r="DG260" s="2">
        <v>1243</v>
      </c>
      <c r="DH260" s="2">
        <v>1359</v>
      </c>
      <c r="DI260" s="2">
        <v>1323</v>
      </c>
      <c r="DJ260" s="2">
        <v>1304</v>
      </c>
      <c r="DK260" s="2">
        <v>1302</v>
      </c>
      <c r="DL260" s="2">
        <v>1295</v>
      </c>
      <c r="DM260" s="2">
        <v>1339</v>
      </c>
      <c r="DN260" s="2">
        <v>1500</v>
      </c>
      <c r="DO260" s="2">
        <v>1408</v>
      </c>
      <c r="DP260" s="2">
        <v>1460</v>
      </c>
      <c r="DQ260" s="2">
        <v>1569</v>
      </c>
      <c r="DR260" s="2">
        <v>1613</v>
      </c>
      <c r="DS260" s="2">
        <v>1729</v>
      </c>
      <c r="DT260" s="2">
        <v>1625</v>
      </c>
      <c r="DU260" s="2">
        <v>1553</v>
      </c>
      <c r="DV260" s="2">
        <v>1374</v>
      </c>
      <c r="DW260" s="2">
        <v>1276</v>
      </c>
      <c r="DX260" s="2">
        <v>1293</v>
      </c>
      <c r="DY260" s="2">
        <v>1288</v>
      </c>
      <c r="DZ260" s="2">
        <v>1232</v>
      </c>
      <c r="EA260" s="2">
        <v>1282</v>
      </c>
      <c r="EB260" s="2">
        <v>1307</v>
      </c>
      <c r="EC260" s="2">
        <v>1026</v>
      </c>
      <c r="ED260" s="2">
        <v>876</v>
      </c>
      <c r="EE260" s="2">
        <v>882</v>
      </c>
      <c r="EF260" s="2">
        <v>894</v>
      </c>
      <c r="EG260" s="2">
        <v>858</v>
      </c>
      <c r="EH260" s="2">
        <v>867</v>
      </c>
      <c r="EI260" s="2">
        <v>880</v>
      </c>
      <c r="EJ260" s="2">
        <v>909</v>
      </c>
      <c r="EK260" s="2">
        <v>873</v>
      </c>
      <c r="EL260" s="2">
        <v>904</v>
      </c>
      <c r="EM260" s="2">
        <v>863</v>
      </c>
      <c r="EN260" s="2">
        <v>835</v>
      </c>
      <c r="EO260" s="2">
        <v>853</v>
      </c>
      <c r="EP260" s="2">
        <v>897</v>
      </c>
      <c r="EQ260" s="2">
        <v>901</v>
      </c>
      <c r="ER260" s="2">
        <v>951</v>
      </c>
      <c r="ES260" s="2">
        <v>834</v>
      </c>
      <c r="ET260" s="2">
        <v>735</v>
      </c>
      <c r="EU260" s="2">
        <v>745</v>
      </c>
      <c r="EV260" s="2">
        <v>735</v>
      </c>
      <c r="EW260" s="2">
        <v>752</v>
      </c>
      <c r="EX260" s="2">
        <v>774</v>
      </c>
      <c r="EY260" s="2">
        <v>736</v>
      </c>
      <c r="EZ260" s="2">
        <v>702</v>
      </c>
      <c r="FA260" s="2">
        <v>700</v>
      </c>
      <c r="FB260" s="2">
        <v>673</v>
      </c>
      <c r="FC260" s="2">
        <v>695</v>
      </c>
      <c r="FD260" s="2">
        <v>714</v>
      </c>
      <c r="FE260" s="2">
        <v>720</v>
      </c>
      <c r="FF260" s="2">
        <v>712</v>
      </c>
      <c r="FG260" s="2">
        <v>717</v>
      </c>
      <c r="FH260" s="2">
        <v>711</v>
      </c>
      <c r="FI260" s="2">
        <v>720</v>
      </c>
      <c r="FJ260" s="2">
        <v>676</v>
      </c>
      <c r="FK260" s="2">
        <v>692</v>
      </c>
      <c r="FL260" s="2">
        <v>656</v>
      </c>
      <c r="FM260" s="2">
        <v>628</v>
      </c>
      <c r="FN260" s="2">
        <v>648</v>
      </c>
      <c r="FO260" s="2">
        <v>690</v>
      </c>
      <c r="FP260" s="2">
        <v>713</v>
      </c>
      <c r="FQ260" s="2">
        <v>686</v>
      </c>
      <c r="FR260" s="2">
        <v>718</v>
      </c>
      <c r="FS260" s="2">
        <v>705</v>
      </c>
      <c r="FT260" s="2">
        <v>691</v>
      </c>
      <c r="FU260" s="2">
        <v>658</v>
      </c>
      <c r="FV260" s="2">
        <v>618</v>
      </c>
      <c r="FW260" s="2">
        <v>625</v>
      </c>
      <c r="FX260" s="2">
        <v>599</v>
      </c>
      <c r="FY260" s="2">
        <v>569</v>
      </c>
      <c r="FZ260" s="2">
        <v>569</v>
      </c>
      <c r="GA260" s="2">
        <v>529</v>
      </c>
      <c r="GB260" s="2">
        <v>492</v>
      </c>
      <c r="GC260" s="2">
        <v>493</v>
      </c>
      <c r="GD260" s="2">
        <v>474</v>
      </c>
      <c r="GE260" s="2">
        <v>503</v>
      </c>
      <c r="GF260" s="2">
        <v>473</v>
      </c>
      <c r="GG260" s="2">
        <v>413</v>
      </c>
      <c r="GH260" s="2">
        <v>409</v>
      </c>
      <c r="GI260" s="2">
        <v>410</v>
      </c>
      <c r="GJ260" s="2">
        <v>408</v>
      </c>
      <c r="GK260" s="2">
        <v>419</v>
      </c>
      <c r="GL260" s="2">
        <v>428</v>
      </c>
      <c r="GM260" s="2">
        <v>412</v>
      </c>
      <c r="GN260" s="2">
        <v>417</v>
      </c>
      <c r="GO260" s="2">
        <v>423</v>
      </c>
      <c r="GP260" s="2">
        <v>386</v>
      </c>
      <c r="GQ260" s="2">
        <v>388</v>
      </c>
      <c r="GR260" s="2">
        <v>385</v>
      </c>
      <c r="GS260" s="2">
        <v>391</v>
      </c>
      <c r="GT260" s="2">
        <v>394</v>
      </c>
      <c r="GU260" s="2">
        <v>374</v>
      </c>
      <c r="GV260" s="2">
        <v>383</v>
      </c>
      <c r="GW260" s="2">
        <v>396</v>
      </c>
      <c r="GX260" s="2">
        <v>405</v>
      </c>
      <c r="GY260" s="2">
        <v>394</v>
      </c>
      <c r="GZ260" s="2">
        <v>388</v>
      </c>
      <c r="HA260" s="2">
        <v>374</v>
      </c>
      <c r="HB260" s="2">
        <v>372</v>
      </c>
      <c r="HC260" s="2">
        <v>377</v>
      </c>
      <c r="HD260" s="2">
        <v>393</v>
      </c>
      <c r="HE260" s="2">
        <v>398</v>
      </c>
      <c r="HF260" s="2">
        <v>407</v>
      </c>
      <c r="HG260" s="2">
        <v>404</v>
      </c>
      <c r="HH260" s="2">
        <v>399</v>
      </c>
      <c r="HI260" s="2">
        <v>398</v>
      </c>
      <c r="HJ260" s="2">
        <v>400</v>
      </c>
      <c r="HK260" s="2">
        <v>396</v>
      </c>
      <c r="HL260" s="2">
        <v>398</v>
      </c>
      <c r="HM260" s="2">
        <v>400</v>
      </c>
      <c r="HN260" s="2">
        <v>398</v>
      </c>
      <c r="HO260" s="2">
        <v>401</v>
      </c>
      <c r="HP260" s="2">
        <v>400</v>
      </c>
      <c r="HQ260" s="2">
        <v>395</v>
      </c>
      <c r="HR260" s="2">
        <v>425</v>
      </c>
      <c r="HS260" s="2">
        <v>431</v>
      </c>
      <c r="HT260" s="2">
        <v>421</v>
      </c>
      <c r="HU260" s="2">
        <v>419</v>
      </c>
      <c r="HV260" s="2">
        <v>419</v>
      </c>
      <c r="HW260" s="2">
        <v>410</v>
      </c>
      <c r="HX260" s="2">
        <v>403</v>
      </c>
      <c r="HY260" s="2">
        <v>398</v>
      </c>
      <c r="HZ260" s="2">
        <v>396</v>
      </c>
      <c r="IA260" s="2">
        <v>388</v>
      </c>
      <c r="IB260" s="2">
        <v>386</v>
      </c>
      <c r="IC260" s="2">
        <v>388</v>
      </c>
      <c r="ID260" s="2">
        <v>370</v>
      </c>
      <c r="IE260" s="2">
        <v>369</v>
      </c>
      <c r="IF260" s="2">
        <v>372</v>
      </c>
      <c r="IG260" s="2">
        <v>369</v>
      </c>
      <c r="IH260" s="2">
        <v>362</v>
      </c>
      <c r="II260" s="2">
        <v>359</v>
      </c>
      <c r="IJ260" s="2">
        <v>366</v>
      </c>
      <c r="IK260" s="2">
        <v>372</v>
      </c>
      <c r="IL260" s="2">
        <v>375</v>
      </c>
      <c r="IM260" s="2">
        <v>376</v>
      </c>
      <c r="IN260" s="2">
        <v>377</v>
      </c>
      <c r="IO260" s="2">
        <v>384</v>
      </c>
      <c r="IP260" s="2">
        <v>370</v>
      </c>
      <c r="IQ260" s="2">
        <v>371</v>
      </c>
      <c r="IR260" s="2">
        <v>361</v>
      </c>
      <c r="IS260" s="2">
        <v>359</v>
      </c>
      <c r="IT260" s="2">
        <v>354</v>
      </c>
    </row>
    <row r="261" spans="1:254">
      <c r="A261" s="62" t="s">
        <v>474</v>
      </c>
      <c r="B261" s="4" t="inlineStr">
        <is>
          <t>旭ダイヤモンド</t>
        </is>
      </c>
      <c r="C261" s="4">
        <v>1164</v>
      </c>
      <c r="D261" s="4">
        <v>-19</v>
      </c>
      <c r="E261" s="67">
        <v>1183</v>
      </c>
      <c r="F261" s="67">
        <v>1210</v>
      </c>
      <c r="G261" s="67">
        <v>1136</v>
      </c>
      <c r="H261" s="67">
        <v>1104</v>
      </c>
      <c r="I261" s="67">
        <v>1103</v>
      </c>
      <c r="J261" s="67">
        <v>1058</v>
      </c>
      <c r="K261" s="67">
        <v>1048</v>
      </c>
      <c r="L261" s="67">
        <v>1073</v>
      </c>
      <c r="M261" s="67">
        <v>1142</v>
      </c>
      <c r="N261" s="67">
        <v>1123</v>
      </c>
      <c r="O261" s="67">
        <v>1146</v>
      </c>
      <c r="P261" s="67">
        <v>1149</v>
      </c>
      <c r="Q261" s="67">
        <v>1136</v>
      </c>
      <c r="R261" s="67">
        <v>1153</v>
      </c>
      <c r="S261" s="67">
        <v>1201</v>
      </c>
      <c r="T261" s="67">
        <v>1218</v>
      </c>
      <c r="U261" s="67">
        <v>1178</v>
      </c>
      <c r="V261" s="67">
        <v>1157</v>
      </c>
      <c r="W261" s="67">
        <v>1186</v>
      </c>
      <c r="X261" s="67">
        <v>1173</v>
      </c>
      <c r="Y261" s="67">
        <v>1183</v>
      </c>
      <c r="Z261" s="67">
        <v>1194</v>
      </c>
      <c r="AA261" s="67">
        <v>1245</v>
      </c>
      <c r="AB261" s="67">
        <v>1249</v>
      </c>
      <c r="AC261" s="67">
        <v>1222</v>
      </c>
      <c r="AD261" s="67">
        <v>1234</v>
      </c>
      <c r="AE261" s="67">
        <v>1213</v>
      </c>
      <c r="AF261" s="67">
        <v>1227</v>
      </c>
      <c r="AG261" s="67">
        <v>1217</v>
      </c>
      <c r="AH261" s="67">
        <v>1230</v>
      </c>
      <c r="AI261" s="67">
        <v>1201</v>
      </c>
      <c r="AJ261" s="67">
        <v>1228</v>
      </c>
      <c r="AK261" s="67">
        <v>1332</v>
      </c>
      <c r="AL261" s="67">
        <v>1305</v>
      </c>
      <c r="AM261" s="67">
        <v>1298</v>
      </c>
      <c r="AN261" s="67">
        <v>1323</v>
      </c>
      <c r="AO261" s="67">
        <v>1283</v>
      </c>
      <c r="AP261" s="67">
        <v>1315</v>
      </c>
      <c r="AQ261" s="67">
        <v>1235</v>
      </c>
      <c r="AR261" s="67">
        <v>1214</v>
      </c>
      <c r="AS261" s="67">
        <v>1226</v>
      </c>
      <c r="AT261" s="67">
        <v>1276</v>
      </c>
      <c r="AU261" s="67">
        <v>1289</v>
      </c>
      <c r="AV261" s="67">
        <v>1339</v>
      </c>
      <c r="AW261" s="67">
        <v>1315</v>
      </c>
      <c r="AX261" s="67">
        <v>1318</v>
      </c>
      <c r="AY261" s="67">
        <v>1323</v>
      </c>
      <c r="AZ261" s="67">
        <v>1369</v>
      </c>
      <c r="BA261" s="67">
        <v>1343</v>
      </c>
      <c r="BB261" s="67">
        <v>1362</v>
      </c>
      <c r="BC261" s="67">
        <v>1350</v>
      </c>
      <c r="BD261" s="67">
        <v>1390</v>
      </c>
      <c r="BE261" s="67">
        <v>1396</v>
      </c>
      <c r="BF261" s="67">
        <v>1362</v>
      </c>
      <c r="BG261" s="67">
        <v>1275</v>
      </c>
      <c r="BH261" s="67">
        <v>1289</v>
      </c>
      <c r="BI261" s="67">
        <v>1296</v>
      </c>
      <c r="BJ261" s="67">
        <v>1290</v>
      </c>
      <c r="BK261" s="67">
        <v>1336</v>
      </c>
      <c r="BL261" s="67">
        <v>1356</v>
      </c>
      <c r="BM261" s="67">
        <v>1384</v>
      </c>
      <c r="BN261" s="67">
        <v>1341</v>
      </c>
      <c r="BO261" s="67">
        <v>1319</v>
      </c>
      <c r="BP261" s="67">
        <v>1330</v>
      </c>
      <c r="BQ261" s="67">
        <v>1318</v>
      </c>
      <c r="BR261" s="67">
        <v>1292</v>
      </c>
      <c r="BS261" s="67">
        <v>1291</v>
      </c>
      <c r="BT261" s="67">
        <v>1314</v>
      </c>
      <c r="BU261" s="67">
        <v>1286</v>
      </c>
      <c r="BV261" s="67">
        <v>1310</v>
      </c>
      <c r="BW261" s="67">
        <v>1272</v>
      </c>
      <c r="BX261" s="67">
        <v>1297</v>
      </c>
      <c r="BY261" s="67">
        <v>1311</v>
      </c>
      <c r="BZ261" s="67">
        <v>1312</v>
      </c>
      <c r="CA261" s="516">
        <v>1332</v>
      </c>
      <c r="CB261" s="516">
        <v>1191</v>
      </c>
      <c r="CC261" s="516">
        <v>1164</v>
      </c>
      <c r="CD261" s="516">
        <v>1176</v>
      </c>
      <c r="CE261" s="516">
        <v>1164</v>
      </c>
      <c r="CF261" s="516">
        <v>1173</v>
      </c>
      <c r="CG261" s="516">
        <v>1158</v>
      </c>
      <c r="CH261" s="516">
        <v>1192</v>
      </c>
      <c r="CI261" s="516">
        <v>1152</v>
      </c>
      <c r="CJ261" s="516">
        <v>1155</v>
      </c>
      <c r="CK261" s="516">
        <v>1203</v>
      </c>
      <c r="CL261" s="516">
        <v>1218</v>
      </c>
      <c r="CM261" s="516">
        <v>1238</v>
      </c>
      <c r="CN261" s="516">
        <v>1182</v>
      </c>
      <c r="CO261" s="516">
        <v>1228</v>
      </c>
      <c r="CP261" s="516">
        <v>1279</v>
      </c>
      <c r="CQ261" s="516">
        <v>1250</v>
      </c>
      <c r="CR261" s="516">
        <v>1285</v>
      </c>
      <c r="CS261" s="516">
        <v>1234</v>
      </c>
      <c r="CT261" s="516">
        <v>1225</v>
      </c>
      <c r="CU261" s="516">
        <v>1342</v>
      </c>
      <c r="CV261" s="516">
        <v>1392</v>
      </c>
      <c r="CW261" s="516">
        <v>1375</v>
      </c>
      <c r="CX261" s="516">
        <v>1401</v>
      </c>
      <c r="CY261" s="516">
        <v>1330</v>
      </c>
      <c r="CZ261" s="516">
        <v>1334</v>
      </c>
      <c r="DA261" s="2">
        <v>1407</v>
      </c>
      <c r="DB261" s="2">
        <v>1449</v>
      </c>
      <c r="DC261" s="2">
        <v>1448</v>
      </c>
      <c r="DD261" s="2">
        <v>1436</v>
      </c>
      <c r="DE261" s="2">
        <v>1490</v>
      </c>
      <c r="DF261" s="2">
        <v>1392</v>
      </c>
      <c r="DG261" s="2">
        <v>1517</v>
      </c>
      <c r="DH261" s="2">
        <v>1659</v>
      </c>
      <c r="DI261" s="2">
        <v>1650</v>
      </c>
      <c r="DJ261" s="2">
        <v>1418</v>
      </c>
      <c r="DK261" s="2">
        <v>1491</v>
      </c>
      <c r="DL261" s="2">
        <v>1252</v>
      </c>
      <c r="DM261" s="2">
        <v>1147</v>
      </c>
      <c r="DN261" s="2">
        <v>1153</v>
      </c>
      <c r="DO261" s="2">
        <v>1245</v>
      </c>
      <c r="DP261" s="2">
        <v>1142</v>
      </c>
      <c r="DQ261" s="2">
        <v>1110</v>
      </c>
      <c r="DR261" s="2">
        <v>1077</v>
      </c>
      <c r="DS261" s="2">
        <v>1140</v>
      </c>
      <c r="DT261" s="2">
        <v>990</v>
      </c>
      <c r="DU261" s="2">
        <v>979</v>
      </c>
      <c r="DV261" s="2">
        <v>969</v>
      </c>
      <c r="DW261" s="2">
        <v>951</v>
      </c>
      <c r="DX261" s="2">
        <v>964</v>
      </c>
      <c r="DY261" s="2">
        <v>928</v>
      </c>
      <c r="DZ261" s="2">
        <v>896</v>
      </c>
      <c r="EA261" s="2">
        <v>905</v>
      </c>
      <c r="EB261" s="2">
        <v>904</v>
      </c>
      <c r="EC261" s="2">
        <v>1040</v>
      </c>
      <c r="ED261" s="2">
        <v>890</v>
      </c>
      <c r="EE261" s="2">
        <v>858</v>
      </c>
      <c r="EF261" s="2">
        <v>892</v>
      </c>
      <c r="EG261" s="2">
        <v>891</v>
      </c>
      <c r="EH261" s="2">
        <v>888</v>
      </c>
      <c r="EI261" s="2">
        <v>881</v>
      </c>
      <c r="EJ261" s="2">
        <v>897</v>
      </c>
      <c r="EK261" s="2">
        <v>908</v>
      </c>
      <c r="EL261" s="2">
        <v>905</v>
      </c>
      <c r="EM261" s="2">
        <v>898</v>
      </c>
      <c r="EN261" s="2">
        <v>866</v>
      </c>
      <c r="EO261" s="2">
        <v>844</v>
      </c>
      <c r="EP261" s="2">
        <v>836</v>
      </c>
      <c r="EQ261" s="2">
        <v>849</v>
      </c>
      <c r="ER261" s="2">
        <v>840</v>
      </c>
      <c r="ES261" s="2">
        <v>833</v>
      </c>
      <c r="ET261" s="2">
        <v>832</v>
      </c>
      <c r="EU261" s="2">
        <v>829</v>
      </c>
      <c r="EV261" s="2">
        <v>820</v>
      </c>
      <c r="EW261" s="2">
        <v>818</v>
      </c>
      <c r="EX261" s="2">
        <v>816</v>
      </c>
      <c r="EY261" s="2">
        <v>815</v>
      </c>
      <c r="EZ261" s="2">
        <v>809</v>
      </c>
      <c r="FA261" s="2">
        <v>805</v>
      </c>
      <c r="FB261" s="2">
        <v>802</v>
      </c>
      <c r="FC261" s="2">
        <v>800</v>
      </c>
      <c r="FD261" s="2">
        <v>799</v>
      </c>
      <c r="FE261" s="2">
        <v>818</v>
      </c>
      <c r="FF261" s="2">
        <v>809</v>
      </c>
      <c r="FG261" s="2">
        <v>800</v>
      </c>
      <c r="FH261" s="2">
        <v>807</v>
      </c>
      <c r="FI261" s="2">
        <v>806</v>
      </c>
      <c r="FJ261" s="2">
        <v>803</v>
      </c>
      <c r="FK261" s="2">
        <v>802</v>
      </c>
      <c r="FL261" s="2">
        <v>814</v>
      </c>
      <c r="FM261" s="2">
        <v>803</v>
      </c>
      <c r="FN261" s="2">
        <v>802</v>
      </c>
      <c r="FO261" s="2">
        <v>819</v>
      </c>
      <c r="FP261" s="2">
        <v>830</v>
      </c>
      <c r="FQ261" s="2">
        <v>823</v>
      </c>
      <c r="FR261" s="2">
        <v>818</v>
      </c>
      <c r="FS261" s="2">
        <v>804</v>
      </c>
      <c r="FT261" s="2">
        <v>803</v>
      </c>
      <c r="FU261" s="2">
        <v>803</v>
      </c>
      <c r="FV261" s="2">
        <v>788</v>
      </c>
      <c r="FW261" s="2">
        <v>800</v>
      </c>
      <c r="FX261" s="2">
        <v>811</v>
      </c>
      <c r="FY261" s="2">
        <v>815</v>
      </c>
      <c r="FZ261" s="2">
        <v>811</v>
      </c>
      <c r="GA261" s="2">
        <v>805</v>
      </c>
      <c r="GB261" s="2">
        <v>798</v>
      </c>
      <c r="GC261" s="2">
        <v>800</v>
      </c>
      <c r="GD261" s="2">
        <v>801</v>
      </c>
      <c r="GE261" s="2">
        <v>836</v>
      </c>
      <c r="GF261" s="2">
        <v>830</v>
      </c>
      <c r="GG261" s="2">
        <v>843</v>
      </c>
      <c r="GH261" s="2">
        <v>838</v>
      </c>
      <c r="GI261" s="2">
        <v>836</v>
      </c>
      <c r="GJ261" s="2">
        <v>831</v>
      </c>
      <c r="GK261" s="2">
        <v>841</v>
      </c>
      <c r="GL261" s="2">
        <v>873</v>
      </c>
      <c r="GM261" s="2">
        <v>854</v>
      </c>
      <c r="GN261" s="2">
        <v>849</v>
      </c>
      <c r="GO261" s="2">
        <v>842</v>
      </c>
      <c r="GP261" s="2">
        <v>847</v>
      </c>
      <c r="GQ261" s="2">
        <v>847</v>
      </c>
      <c r="GR261" s="2">
        <v>833</v>
      </c>
      <c r="GS261" s="2">
        <v>842</v>
      </c>
      <c r="GT261" s="2">
        <v>842</v>
      </c>
      <c r="GU261" s="2">
        <v>820</v>
      </c>
      <c r="GV261" s="2">
        <v>833</v>
      </c>
      <c r="GW261" s="2">
        <v>862</v>
      </c>
      <c r="GX261" s="2">
        <v>849</v>
      </c>
      <c r="GY261" s="2">
        <v>858</v>
      </c>
      <c r="GZ261" s="2">
        <v>857</v>
      </c>
      <c r="HA261" s="2">
        <v>849</v>
      </c>
      <c r="HB261" s="2">
        <v>849</v>
      </c>
      <c r="HC261" s="2">
        <v>846</v>
      </c>
      <c r="HD261" s="2">
        <v>869</v>
      </c>
      <c r="HE261" s="2">
        <v>879</v>
      </c>
      <c r="HF261" s="2">
        <v>891</v>
      </c>
      <c r="HG261" s="2">
        <v>890</v>
      </c>
      <c r="HH261" s="2">
        <v>884</v>
      </c>
      <c r="HI261" s="2">
        <v>883</v>
      </c>
      <c r="HJ261" s="2">
        <v>885</v>
      </c>
      <c r="HK261" s="2">
        <v>898</v>
      </c>
      <c r="HL261" s="2">
        <v>873</v>
      </c>
      <c r="HM261" s="2">
        <v>872</v>
      </c>
      <c r="HN261" s="2">
        <v>858</v>
      </c>
      <c r="HO261" s="2">
        <v>872</v>
      </c>
      <c r="HP261" s="2">
        <v>839</v>
      </c>
      <c r="HQ261" s="2">
        <v>839</v>
      </c>
      <c r="HR261" s="2">
        <v>848</v>
      </c>
      <c r="HS261" s="2">
        <v>844</v>
      </c>
      <c r="HT261" s="2">
        <v>835</v>
      </c>
      <c r="HU261" s="2">
        <v>835</v>
      </c>
      <c r="HV261" s="2">
        <v>842</v>
      </c>
      <c r="HW261" s="2">
        <v>818</v>
      </c>
      <c r="HX261" s="2">
        <v>814</v>
      </c>
      <c r="HY261" s="2">
        <v>812</v>
      </c>
      <c r="HZ261" s="2">
        <v>813</v>
      </c>
      <c r="IA261" s="2">
        <v>817</v>
      </c>
      <c r="IB261" s="2">
        <v>823</v>
      </c>
      <c r="IC261" s="2">
        <v>798</v>
      </c>
      <c r="ID261" s="2">
        <v>788</v>
      </c>
      <c r="IE261" s="2">
        <v>783</v>
      </c>
      <c r="IF261" s="2">
        <v>789</v>
      </c>
      <c r="IG261" s="2">
        <v>786</v>
      </c>
      <c r="IH261" s="2">
        <v>785</v>
      </c>
      <c r="II261" s="2">
        <v>786</v>
      </c>
      <c r="IJ261" s="2">
        <v>789</v>
      </c>
      <c r="IK261" s="2">
        <v>791</v>
      </c>
      <c r="IL261" s="2">
        <v>788</v>
      </c>
      <c r="IM261" s="2">
        <v>764</v>
      </c>
      <c r="IN261" s="2">
        <v>761</v>
      </c>
      <c r="IO261" s="2">
        <v>753</v>
      </c>
      <c r="IP261" s="2">
        <v>753</v>
      </c>
      <c r="IQ261" s="2">
        <v>757</v>
      </c>
      <c r="IR261" s="2">
        <v>748</v>
      </c>
      <c r="IS261" s="2">
        <v>737</v>
      </c>
      <c r="IT261" s="2">
        <v>734</v>
      </c>
    </row>
    <row r="262" spans="1:254">
      <c r="A262" s="62" t="s">
        <v>475</v>
      </c>
      <c r="B262" s="4" t="inlineStr">
        <is>
          <t>住石ホールディングス</t>
        </is>
      </c>
      <c r="C262" s="4">
        <v>597</v>
      </c>
      <c r="D262" s="4">
        <v>1</v>
      </c>
      <c r="E262" s="67">
        <v>596</v>
      </c>
      <c r="F262" s="67">
        <v>595</v>
      </c>
      <c r="G262" s="67">
        <v>600</v>
      </c>
      <c r="H262" s="67">
        <v>584</v>
      </c>
      <c r="I262" s="67">
        <v>577</v>
      </c>
      <c r="J262" s="67">
        <v>566</v>
      </c>
      <c r="K262" s="67">
        <v>570</v>
      </c>
      <c r="L262" s="67">
        <v>581</v>
      </c>
      <c r="M262" s="67">
        <v>600</v>
      </c>
      <c r="N262" s="67">
        <v>593</v>
      </c>
      <c r="O262" s="67">
        <v>600</v>
      </c>
      <c r="P262" s="67">
        <v>595</v>
      </c>
      <c r="Q262" s="67">
        <v>582</v>
      </c>
      <c r="R262" s="67">
        <v>560</v>
      </c>
      <c r="S262" s="67">
        <v>584</v>
      </c>
      <c r="T262" s="67">
        <v>593</v>
      </c>
      <c r="U262" s="67">
        <v>584</v>
      </c>
      <c r="V262" s="67">
        <v>571</v>
      </c>
      <c r="W262" s="67">
        <v>577</v>
      </c>
      <c r="X262" s="67">
        <v>560</v>
      </c>
      <c r="Y262" s="67">
        <v>555</v>
      </c>
      <c r="Z262" s="67">
        <v>555</v>
      </c>
      <c r="AA262" s="67">
        <v>580</v>
      </c>
      <c r="AB262" s="67">
        <v>546</v>
      </c>
      <c r="AC262" s="67">
        <v>544</v>
      </c>
      <c r="AD262" s="67">
        <v>525</v>
      </c>
      <c r="AE262" s="67">
        <v>526</v>
      </c>
      <c r="AF262" s="67">
        <v>520</v>
      </c>
      <c r="AG262" s="67">
        <v>520</v>
      </c>
      <c r="AH262" s="67">
        <v>526</v>
      </c>
      <c r="AI262" s="67">
        <v>525</v>
      </c>
      <c r="AJ262" s="67">
        <v>532</v>
      </c>
      <c r="AK262" s="67">
        <v>550</v>
      </c>
      <c r="AL262" s="67">
        <v>524</v>
      </c>
      <c r="AM262" s="67">
        <v>537</v>
      </c>
      <c r="AN262" s="67">
        <v>550</v>
      </c>
      <c r="AO262" s="67">
        <v>545</v>
      </c>
      <c r="AP262" s="67">
        <v>551</v>
      </c>
      <c r="AQ262" s="67">
        <v>553</v>
      </c>
      <c r="AR262" s="67">
        <v>548</v>
      </c>
      <c r="AS262" s="67">
        <v>555</v>
      </c>
      <c r="AT262" s="67">
        <v>570</v>
      </c>
      <c r="AU262" s="67">
        <v>577</v>
      </c>
      <c r="AV262" s="67">
        <v>579</v>
      </c>
      <c r="AW262" s="67">
        <v>550</v>
      </c>
      <c r="AX262" s="67">
        <v>561</v>
      </c>
      <c r="AY262" s="67">
        <v>569</v>
      </c>
      <c r="AZ262" s="67">
        <v>569</v>
      </c>
      <c r="BA262" s="67">
        <v>587</v>
      </c>
      <c r="BB262" s="67">
        <v>591</v>
      </c>
      <c r="BC262" s="67">
        <v>606</v>
      </c>
      <c r="BD262" s="67">
        <v>614</v>
      </c>
      <c r="BE262" s="67">
        <v>596</v>
      </c>
      <c r="BF262" s="67">
        <v>603</v>
      </c>
      <c r="BG262" s="67">
        <v>597</v>
      </c>
      <c r="BH262" s="67">
        <v>589</v>
      </c>
      <c r="BI262" s="67">
        <v>617</v>
      </c>
      <c r="BJ262" s="67">
        <v>621</v>
      </c>
      <c r="BK262" s="67">
        <v>704</v>
      </c>
      <c r="BL262" s="67">
        <v>708</v>
      </c>
      <c r="BM262" s="67">
        <v>723</v>
      </c>
      <c r="BN262" s="67">
        <v>730</v>
      </c>
      <c r="BO262" s="67">
        <v>741</v>
      </c>
      <c r="BP262" s="67">
        <v>741</v>
      </c>
      <c r="BQ262" s="67">
        <v>753</v>
      </c>
      <c r="BR262" s="67">
        <v>760</v>
      </c>
      <c r="BS262" s="67">
        <v>769</v>
      </c>
      <c r="BT262" s="67">
        <v>783</v>
      </c>
      <c r="BU262" s="67">
        <v>783</v>
      </c>
      <c r="BV262" s="67">
        <v>791</v>
      </c>
      <c r="BW262" s="67">
        <v>808</v>
      </c>
      <c r="BX262" s="67">
        <v>827</v>
      </c>
      <c r="BY262" s="67">
        <v>854</v>
      </c>
      <c r="BZ262" s="67">
        <v>861</v>
      </c>
      <c r="CA262" s="516">
        <v>841</v>
      </c>
      <c r="CB262" s="516">
        <v>873</v>
      </c>
      <c r="CC262" s="516">
        <v>850</v>
      </c>
      <c r="CD262" s="516">
        <v>856</v>
      </c>
      <c r="CE262" s="516">
        <v>879</v>
      </c>
      <c r="CF262" s="516">
        <v>828</v>
      </c>
      <c r="CG262" s="516">
        <v>882</v>
      </c>
      <c r="CH262" s="516">
        <v>891</v>
      </c>
      <c r="CI262" s="516">
        <v>930</v>
      </c>
      <c r="CJ262" s="516">
        <v>919</v>
      </c>
      <c r="CK262" s="516">
        <v>953</v>
      </c>
      <c r="CL262" s="516">
        <v>945</v>
      </c>
      <c r="CM262" s="516">
        <v>986</v>
      </c>
      <c r="CN262" s="516">
        <v>992</v>
      </c>
      <c r="CO262" s="516">
        <v>1078</v>
      </c>
      <c r="CP262" s="516">
        <v>1009</v>
      </c>
      <c r="CQ262" s="516">
        <v>859</v>
      </c>
      <c r="CR262" s="516">
        <v>893</v>
      </c>
      <c r="CS262" s="516">
        <v>863</v>
      </c>
      <c r="CT262" s="516">
        <v>872</v>
      </c>
      <c r="CU262" s="516">
        <v>939</v>
      </c>
      <c r="CV262" s="516">
        <v>1010</v>
      </c>
      <c r="CW262" s="516">
        <v>1036</v>
      </c>
      <c r="CX262" s="516">
        <v>1051</v>
      </c>
      <c r="CY262" s="516">
        <v>1138</v>
      </c>
      <c r="CZ262" s="516">
        <v>988</v>
      </c>
      <c r="DA262" s="2">
        <v>918</v>
      </c>
      <c r="DB262" s="2">
        <v>950</v>
      </c>
      <c r="DC262" s="2">
        <v>990</v>
      </c>
      <c r="DD262" s="2">
        <v>967</v>
      </c>
      <c r="DE262" s="2">
        <v>906</v>
      </c>
      <c r="DF262" s="2">
        <v>844</v>
      </c>
      <c r="DG262" s="2">
        <v>937</v>
      </c>
      <c r="DH262" s="2">
        <v>972</v>
      </c>
      <c r="DI262" s="2">
        <v>922</v>
      </c>
      <c r="DJ262" s="2">
        <v>863</v>
      </c>
      <c r="DK262" s="2">
        <v>850</v>
      </c>
      <c r="DL262" s="2">
        <v>895</v>
      </c>
      <c r="DM262" s="2">
        <v>870</v>
      </c>
      <c r="DN262" s="2">
        <v>993</v>
      </c>
      <c r="DO262" s="2">
        <v>1065</v>
      </c>
      <c r="DP262" s="2">
        <v>1365</v>
      </c>
      <c r="DQ262" s="2">
        <v>1065</v>
      </c>
      <c r="DR262" s="2">
        <v>915</v>
      </c>
      <c r="DS262" s="2">
        <v>962</v>
      </c>
      <c r="DT262" s="2">
        <v>812</v>
      </c>
      <c r="DU262" s="2">
        <v>812</v>
      </c>
      <c r="DV262" s="2">
        <v>837</v>
      </c>
      <c r="DW262" s="2">
        <v>734</v>
      </c>
      <c r="DX262" s="2">
        <v>773</v>
      </c>
      <c r="DY262" s="2">
        <v>693</v>
      </c>
      <c r="DZ262" s="2">
        <v>641</v>
      </c>
      <c r="EA262" s="2">
        <v>672</v>
      </c>
      <c r="EB262" s="2">
        <v>711</v>
      </c>
      <c r="EC262" s="2">
        <v>859</v>
      </c>
      <c r="ED262" s="2">
        <v>709</v>
      </c>
      <c r="EE262" s="2">
        <v>609</v>
      </c>
      <c r="EF262" s="2">
        <v>648</v>
      </c>
      <c r="EG262" s="2">
        <v>626</v>
      </c>
      <c r="EH262" s="2">
        <v>623</v>
      </c>
      <c r="EI262" s="2">
        <v>631</v>
      </c>
      <c r="EJ262" s="2">
        <v>628</v>
      </c>
      <c r="EK262" s="2">
        <v>644</v>
      </c>
      <c r="EL262" s="2">
        <v>630</v>
      </c>
      <c r="EM262" s="2">
        <v>614</v>
      </c>
      <c r="EN262" s="2">
        <v>618</v>
      </c>
      <c r="EO262" s="2">
        <v>600</v>
      </c>
      <c r="EP262" s="2">
        <v>605</v>
      </c>
      <c r="EQ262" s="2">
        <v>578</v>
      </c>
      <c r="ER262" s="2">
        <v>568</v>
      </c>
      <c r="ES262" s="2">
        <v>551</v>
      </c>
      <c r="ET262" s="2">
        <v>530</v>
      </c>
      <c r="EU262" s="2">
        <v>541</v>
      </c>
      <c r="EV262" s="2">
        <v>525</v>
      </c>
      <c r="EW262" s="2">
        <v>524</v>
      </c>
      <c r="EX262" s="2">
        <v>518</v>
      </c>
      <c r="EY262" s="2">
        <v>519</v>
      </c>
      <c r="EZ262" s="2">
        <v>510</v>
      </c>
      <c r="FA262" s="2">
        <v>515</v>
      </c>
      <c r="FB262" s="2">
        <v>521</v>
      </c>
      <c r="FC262" s="2">
        <v>516</v>
      </c>
      <c r="FD262" s="2">
        <v>516</v>
      </c>
      <c r="FE262" s="2">
        <v>524</v>
      </c>
      <c r="FF262" s="2">
        <v>523</v>
      </c>
      <c r="FG262" s="2">
        <v>520</v>
      </c>
      <c r="FH262" s="2">
        <v>529</v>
      </c>
      <c r="FI262" s="2">
        <v>527</v>
      </c>
      <c r="FJ262" s="2">
        <v>538</v>
      </c>
      <c r="FK262" s="2">
        <v>538</v>
      </c>
      <c r="FL262" s="2">
        <v>559</v>
      </c>
      <c r="FM262" s="2">
        <v>548</v>
      </c>
      <c r="FN262" s="2">
        <v>566</v>
      </c>
      <c r="FO262" s="2">
        <v>570</v>
      </c>
      <c r="FP262" s="2">
        <v>578</v>
      </c>
      <c r="FQ262" s="2">
        <v>583</v>
      </c>
      <c r="FR262" s="2">
        <v>588</v>
      </c>
      <c r="FS262" s="2">
        <v>573</v>
      </c>
      <c r="FT262" s="2">
        <v>579</v>
      </c>
      <c r="FU262" s="2">
        <v>572</v>
      </c>
      <c r="FV262" s="2">
        <v>553</v>
      </c>
      <c r="FW262" s="2">
        <v>562</v>
      </c>
      <c r="FX262" s="2">
        <v>583</v>
      </c>
      <c r="FY262" s="2">
        <v>577</v>
      </c>
      <c r="FZ262" s="2">
        <v>578</v>
      </c>
      <c r="GA262" s="2">
        <v>588</v>
      </c>
      <c r="GB262" s="2">
        <v>566</v>
      </c>
      <c r="GC262" s="2">
        <v>564</v>
      </c>
      <c r="GD262" s="2">
        <v>549</v>
      </c>
      <c r="GE262" s="2">
        <v>548</v>
      </c>
      <c r="GF262" s="2">
        <v>563</v>
      </c>
      <c r="GG262" s="2">
        <v>566</v>
      </c>
      <c r="GH262" s="2">
        <v>559</v>
      </c>
      <c r="GI262" s="2">
        <v>556</v>
      </c>
      <c r="GJ262" s="2">
        <v>548</v>
      </c>
      <c r="GK262" s="2">
        <v>564</v>
      </c>
      <c r="GL262" s="2">
        <v>591</v>
      </c>
      <c r="GM262" s="2">
        <v>592</v>
      </c>
      <c r="GN262" s="2">
        <v>591</v>
      </c>
      <c r="GO262" s="2">
        <v>602</v>
      </c>
      <c r="GP262" s="2">
        <v>584</v>
      </c>
      <c r="GQ262" s="2">
        <v>572</v>
      </c>
      <c r="GR262" s="2">
        <v>560</v>
      </c>
      <c r="GS262" s="2">
        <v>574</v>
      </c>
      <c r="GT262" s="2">
        <v>573</v>
      </c>
      <c r="GU262" s="2">
        <v>558</v>
      </c>
      <c r="GV262" s="2">
        <v>566</v>
      </c>
      <c r="GW262" s="2">
        <v>582</v>
      </c>
      <c r="GX262" s="2">
        <v>581</v>
      </c>
      <c r="GY262" s="2">
        <v>601</v>
      </c>
      <c r="GZ262" s="2">
        <v>616</v>
      </c>
      <c r="HA262" s="2">
        <v>589</v>
      </c>
      <c r="HB262" s="2">
        <v>590</v>
      </c>
      <c r="HC262" s="2">
        <v>584</v>
      </c>
      <c r="HD262" s="2">
        <v>603</v>
      </c>
      <c r="HE262" s="2">
        <v>604</v>
      </c>
      <c r="HF262" s="2">
        <v>612</v>
      </c>
      <c r="HG262" s="2">
        <v>616</v>
      </c>
      <c r="HH262" s="2">
        <v>616</v>
      </c>
      <c r="HI262" s="2">
        <v>612</v>
      </c>
      <c r="HJ262" s="2">
        <v>609</v>
      </c>
      <c r="HK262" s="2">
        <v>615</v>
      </c>
      <c r="HL262" s="2">
        <v>627</v>
      </c>
      <c r="HM262" s="2">
        <v>642</v>
      </c>
      <c r="HN262" s="2">
        <v>623</v>
      </c>
      <c r="HO262" s="2">
        <v>633</v>
      </c>
      <c r="HP262" s="2">
        <v>628</v>
      </c>
      <c r="HQ262" s="2">
        <v>631</v>
      </c>
      <c r="HR262" s="2">
        <v>642</v>
      </c>
      <c r="HS262" s="2">
        <v>634</v>
      </c>
      <c r="HT262" s="2">
        <v>625</v>
      </c>
      <c r="HU262" s="2">
        <v>619</v>
      </c>
      <c r="HV262" s="2">
        <v>631</v>
      </c>
      <c r="HW262" s="2">
        <v>619</v>
      </c>
      <c r="HX262" s="2">
        <v>612</v>
      </c>
      <c r="HY262" s="2">
        <v>617</v>
      </c>
      <c r="HZ262" s="2">
        <v>621</v>
      </c>
      <c r="IA262" s="2">
        <v>621</v>
      </c>
      <c r="IB262" s="2">
        <v>627</v>
      </c>
      <c r="IC262" s="2">
        <v>626</v>
      </c>
      <c r="ID262" s="2">
        <v>625</v>
      </c>
      <c r="IE262" s="2">
        <v>633</v>
      </c>
      <c r="IF262" s="2">
        <v>641</v>
      </c>
      <c r="IG262" s="2">
        <v>651</v>
      </c>
      <c r="IH262" s="2">
        <v>653</v>
      </c>
      <c r="II262" s="2">
        <v>650</v>
      </c>
      <c r="IJ262" s="2">
        <v>679</v>
      </c>
      <c r="IK262" s="2">
        <v>671</v>
      </c>
      <c r="IL262" s="2">
        <v>663</v>
      </c>
      <c r="IM262" s="2">
        <v>667</v>
      </c>
      <c r="IN262" s="2">
        <v>672</v>
      </c>
      <c r="IO262" s="2">
        <v>659</v>
      </c>
      <c r="IP262" s="2">
        <v>645</v>
      </c>
      <c r="IQ262" s="2">
        <v>662</v>
      </c>
      <c r="IR262" s="2">
        <v>626</v>
      </c>
      <c r="IS262" s="2">
        <v>635</v>
      </c>
      <c r="IT262" s="2">
        <v>627</v>
      </c>
    </row>
    <row r="263" spans="1:254">
      <c r="A263" s="62" t="s">
        <v>476</v>
      </c>
      <c r="B263" s="4" t="inlineStr">
        <is>
          <t>日本製鋼所</t>
        </is>
      </c>
      <c r="C263" s="4">
        <v>7750</v>
      </c>
      <c r="D263" s="4">
        <v>12</v>
      </c>
      <c r="E263" s="67">
        <v>7738</v>
      </c>
      <c r="F263" s="67">
        <v>7663</v>
      </c>
      <c r="G263" s="67">
        <v>7596</v>
      </c>
      <c r="H263" s="67">
        <v>7491</v>
      </c>
      <c r="I263" s="67">
        <v>7490</v>
      </c>
      <c r="J263" s="67">
        <v>7378</v>
      </c>
      <c r="K263" s="67">
        <v>7223</v>
      </c>
      <c r="L263" s="67">
        <v>7429</v>
      </c>
      <c r="M263" s="67">
        <v>7678</v>
      </c>
      <c r="N263" s="67">
        <v>7756</v>
      </c>
      <c r="O263" s="67">
        <v>7750</v>
      </c>
      <c r="P263" s="67">
        <v>7507</v>
      </c>
      <c r="Q263" s="67">
        <v>7464</v>
      </c>
      <c r="R263" s="67">
        <v>7335</v>
      </c>
      <c r="S263" s="67">
        <v>7909</v>
      </c>
      <c r="T263" s="67">
        <v>7821</v>
      </c>
      <c r="U263" s="67">
        <v>7700</v>
      </c>
      <c r="V263" s="67">
        <v>7827</v>
      </c>
      <c r="W263" s="67">
        <v>7815</v>
      </c>
      <c r="X263" s="67">
        <v>7940</v>
      </c>
      <c r="Y263" s="67">
        <v>8253</v>
      </c>
      <c r="Z263" s="67">
        <v>8272</v>
      </c>
      <c r="AA263" s="67">
        <v>8550</v>
      </c>
      <c r="AB263" s="67">
        <v>7955</v>
      </c>
      <c r="AC263" s="67">
        <v>7930</v>
      </c>
      <c r="AD263" s="67">
        <v>7833</v>
      </c>
      <c r="AE263" s="67">
        <v>7677</v>
      </c>
      <c r="AF263" s="67">
        <v>7591</v>
      </c>
      <c r="AG263" s="67">
        <v>7724</v>
      </c>
      <c r="AH263" s="67">
        <v>7945</v>
      </c>
      <c r="AI263" s="67">
        <v>8029</v>
      </c>
      <c r="AJ263" s="67">
        <v>7755</v>
      </c>
      <c r="AK263" s="67">
        <v>8163</v>
      </c>
      <c r="AL263" s="67">
        <v>7903</v>
      </c>
      <c r="AM263" s="67">
        <v>8247</v>
      </c>
      <c r="AN263" s="67">
        <v>8295</v>
      </c>
      <c r="AO263" s="67">
        <v>7747</v>
      </c>
      <c r="AP263" s="67">
        <v>7640</v>
      </c>
      <c r="AQ263" s="67">
        <v>7549</v>
      </c>
      <c r="AR263" s="67">
        <v>7114</v>
      </c>
      <c r="AS263" s="67">
        <v>7091</v>
      </c>
      <c r="AT263" s="67">
        <v>7292</v>
      </c>
      <c r="AU263" s="67">
        <v>7470</v>
      </c>
      <c r="AV263" s="67">
        <v>7930</v>
      </c>
      <c r="AW263" s="67">
        <v>7276</v>
      </c>
      <c r="AX263" s="67">
        <v>7328</v>
      </c>
      <c r="AY263" s="67">
        <v>7266</v>
      </c>
      <c r="AZ263" s="67">
        <v>7504</v>
      </c>
      <c r="BA263" s="67">
        <v>7669</v>
      </c>
      <c r="BB263" s="67">
        <v>7847</v>
      </c>
      <c r="BC263" s="67">
        <v>8007</v>
      </c>
      <c r="BD263" s="67">
        <v>8243</v>
      </c>
      <c r="BE263" s="67">
        <v>7889</v>
      </c>
      <c r="BF263" s="67">
        <v>7924</v>
      </c>
      <c r="BG263" s="67">
        <v>7742</v>
      </c>
      <c r="BH263" s="67">
        <v>8094</v>
      </c>
      <c r="BI263" s="67">
        <v>7998</v>
      </c>
      <c r="BJ263" s="67">
        <v>7806</v>
      </c>
      <c r="BK263" s="67">
        <v>7863</v>
      </c>
      <c r="BL263" s="67">
        <v>8076</v>
      </c>
      <c r="BM263" s="67">
        <v>8806</v>
      </c>
      <c r="BN263" s="67">
        <v>8819</v>
      </c>
      <c r="BO263" s="67">
        <v>9069</v>
      </c>
      <c r="BP263" s="67">
        <v>9209</v>
      </c>
      <c r="BQ263" s="67">
        <v>9317</v>
      </c>
      <c r="BR263" s="67">
        <v>9283</v>
      </c>
      <c r="BS263" s="67">
        <v>9489</v>
      </c>
      <c r="BT263" s="67">
        <v>9760</v>
      </c>
      <c r="BU263" s="67">
        <v>9748</v>
      </c>
      <c r="BV263" s="67">
        <v>9872</v>
      </c>
      <c r="BW263" s="67">
        <v>9755</v>
      </c>
      <c r="BX263" s="67">
        <v>9490</v>
      </c>
      <c r="BY263" s="67">
        <v>9425</v>
      </c>
      <c r="BZ263" s="67">
        <v>9129</v>
      </c>
      <c r="CA263" s="516">
        <v>9061</v>
      </c>
      <c r="CB263" s="516">
        <v>9300</v>
      </c>
      <c r="CC263" s="516">
        <v>9047</v>
      </c>
      <c r="CD263" s="516">
        <v>9726</v>
      </c>
      <c r="CE263" s="516">
        <v>9738</v>
      </c>
      <c r="CF263" s="516">
        <v>9836</v>
      </c>
      <c r="CG263" s="516">
        <v>9894</v>
      </c>
      <c r="CH263" s="516">
        <v>9618</v>
      </c>
      <c r="CI263" s="516">
        <v>9469</v>
      </c>
      <c r="CJ263" s="516">
        <v>9677</v>
      </c>
      <c r="CK263" s="516">
        <v>9513</v>
      </c>
      <c r="CL263" s="516">
        <v>9098</v>
      </c>
      <c r="CM263" s="516">
        <v>9249</v>
      </c>
      <c r="CN263" s="516">
        <v>8371</v>
      </c>
      <c r="CO263" s="516">
        <v>8806</v>
      </c>
      <c r="CP263" s="516">
        <v>9198</v>
      </c>
      <c r="CQ263" s="516">
        <v>9483</v>
      </c>
      <c r="CR263" s="516">
        <v>9552</v>
      </c>
      <c r="CS263" s="516">
        <v>9257</v>
      </c>
      <c r="CT263" s="516">
        <v>9569</v>
      </c>
      <c r="CU263" s="516">
        <v>9901</v>
      </c>
      <c r="CV263" s="516">
        <v>10305</v>
      </c>
      <c r="CW263" s="516">
        <v>9649</v>
      </c>
      <c r="CX263" s="516">
        <v>9877</v>
      </c>
      <c r="CY263" s="516">
        <v>10040</v>
      </c>
      <c r="CZ263" s="516">
        <v>9844</v>
      </c>
      <c r="DA263" s="2">
        <v>9641</v>
      </c>
      <c r="DB263" s="2">
        <v>9745</v>
      </c>
      <c r="DC263" s="2">
        <v>9095</v>
      </c>
      <c r="DD263" s="2">
        <v>9625</v>
      </c>
      <c r="DE263" s="2">
        <v>9331</v>
      </c>
      <c r="DF263" s="2">
        <v>9087</v>
      </c>
      <c r="DG263" s="2">
        <v>9955</v>
      </c>
      <c r="DH263" s="2">
        <v>10395</v>
      </c>
      <c r="DI263" s="2">
        <v>10220</v>
      </c>
      <c r="DJ263" s="2">
        <v>9859</v>
      </c>
      <c r="DK263" s="2">
        <v>9651</v>
      </c>
      <c r="DL263" s="2">
        <v>9563</v>
      </c>
      <c r="DM263" s="2">
        <v>10020</v>
      </c>
      <c r="DN263" s="2">
        <v>9904</v>
      </c>
      <c r="DO263" s="2">
        <v>9070</v>
      </c>
      <c r="DP263" s="2">
        <v>8852</v>
      </c>
      <c r="DQ263" s="2">
        <v>9356</v>
      </c>
      <c r="DR263" s="2">
        <v>9338</v>
      </c>
      <c r="DS263" s="2">
        <v>9694</v>
      </c>
      <c r="DT263" s="2">
        <v>9744</v>
      </c>
      <c r="DU263" s="2">
        <v>9456</v>
      </c>
      <c r="DV263" s="2">
        <v>8879</v>
      </c>
      <c r="DW263" s="2">
        <v>8732</v>
      </c>
      <c r="DX263" s="2">
        <v>8992</v>
      </c>
      <c r="DY263" s="2">
        <v>8822</v>
      </c>
      <c r="DZ263" s="2">
        <v>8496</v>
      </c>
      <c r="EA263" s="2">
        <v>8535</v>
      </c>
      <c r="EB263" s="2">
        <v>8764</v>
      </c>
      <c r="EC263" s="2">
        <v>8525</v>
      </c>
      <c r="ED263" s="2">
        <v>8601</v>
      </c>
      <c r="EE263" s="2">
        <v>8912</v>
      </c>
      <c r="EF263" s="2">
        <v>9005</v>
      </c>
      <c r="EG263" s="2">
        <v>9310</v>
      </c>
      <c r="EH263" s="2">
        <v>9547</v>
      </c>
      <c r="EI263" s="2">
        <v>9579</v>
      </c>
      <c r="EJ263" s="2">
        <v>9856</v>
      </c>
      <c r="EK263" s="2">
        <v>9494</v>
      </c>
      <c r="EL263" s="2">
        <v>9660</v>
      </c>
      <c r="EM263" s="2">
        <v>9364</v>
      </c>
      <c r="EN263" s="2">
        <v>8898</v>
      </c>
      <c r="EO263" s="2">
        <v>8629</v>
      </c>
      <c r="EP263" s="2">
        <v>8553</v>
      </c>
      <c r="EQ263" s="2">
        <v>8365</v>
      </c>
      <c r="ER263" s="2">
        <v>8397</v>
      </c>
      <c r="ES263" s="2">
        <v>8032</v>
      </c>
      <c r="ET263" s="2">
        <v>7679</v>
      </c>
      <c r="EU263" s="2">
        <v>7865</v>
      </c>
      <c r="EV263" s="2">
        <v>7728</v>
      </c>
      <c r="EW263" s="2">
        <v>7816</v>
      </c>
      <c r="EX263" s="2">
        <v>7837</v>
      </c>
      <c r="EY263" s="2">
        <v>7962</v>
      </c>
      <c r="EZ263" s="2">
        <v>7932</v>
      </c>
      <c r="FA263" s="2">
        <v>7578</v>
      </c>
      <c r="FB263" s="2">
        <v>7395</v>
      </c>
      <c r="FC263" s="2">
        <v>7934</v>
      </c>
      <c r="FD263" s="2">
        <v>7990</v>
      </c>
      <c r="FE263" s="2">
        <v>8234</v>
      </c>
      <c r="FF263" s="2">
        <v>8940</v>
      </c>
      <c r="FG263" s="2">
        <v>8847</v>
      </c>
      <c r="FH263" s="2">
        <v>9130</v>
      </c>
      <c r="FI263" s="2">
        <v>9377</v>
      </c>
      <c r="FJ263" s="2">
        <v>9542</v>
      </c>
      <c r="FK263" s="2">
        <v>9115</v>
      </c>
      <c r="FL263" s="2">
        <v>8812</v>
      </c>
      <c r="FM263" s="2">
        <v>8592</v>
      </c>
      <c r="FN263" s="2">
        <v>8554</v>
      </c>
      <c r="FO263" s="2">
        <v>8910</v>
      </c>
      <c r="FP263" s="2">
        <v>9235</v>
      </c>
      <c r="FQ263" s="2">
        <v>8973</v>
      </c>
      <c r="FR263" s="2">
        <v>8883</v>
      </c>
      <c r="FS263" s="2">
        <v>8700</v>
      </c>
      <c r="FT263" s="2">
        <v>8947</v>
      </c>
      <c r="FU263" s="2">
        <v>9779</v>
      </c>
      <c r="FV263" s="2">
        <v>9473</v>
      </c>
      <c r="FW263" s="2">
        <v>9662</v>
      </c>
      <c r="FX263" s="2">
        <v>10215</v>
      </c>
      <c r="FY263" s="2">
        <v>9534</v>
      </c>
      <c r="FZ263" s="2">
        <v>9790</v>
      </c>
      <c r="GA263" s="2">
        <v>9323</v>
      </c>
      <c r="GB263" s="2">
        <v>9316</v>
      </c>
      <c r="GC263" s="2">
        <v>8872</v>
      </c>
      <c r="GD263" s="2">
        <v>8787</v>
      </c>
      <c r="GE263" s="2">
        <v>9200</v>
      </c>
      <c r="GF263" s="2">
        <v>9082</v>
      </c>
      <c r="GG263" s="2">
        <v>9842</v>
      </c>
      <c r="GH263" s="2">
        <v>10140</v>
      </c>
      <c r="GI263" s="2">
        <v>10205</v>
      </c>
      <c r="GJ263" s="2">
        <v>10200</v>
      </c>
      <c r="GK263" s="2">
        <v>9835</v>
      </c>
      <c r="GL263" s="2">
        <v>10375</v>
      </c>
      <c r="GM263" s="2">
        <v>10245</v>
      </c>
      <c r="GN263" s="2">
        <v>10185</v>
      </c>
      <c r="GO263" s="2">
        <v>10165</v>
      </c>
      <c r="GP263" s="2">
        <v>9857</v>
      </c>
      <c r="GQ263" s="2">
        <v>10090</v>
      </c>
      <c r="GR263" s="2">
        <v>9700</v>
      </c>
      <c r="GS263" s="2">
        <v>9659</v>
      </c>
      <c r="GT263" s="2">
        <v>9630</v>
      </c>
      <c r="GU263" s="2">
        <v>9245</v>
      </c>
      <c r="GV263" s="2">
        <v>9616</v>
      </c>
      <c r="GW263" s="2">
        <v>10205</v>
      </c>
      <c r="GX263" s="2">
        <v>10165</v>
      </c>
      <c r="GY263" s="2">
        <v>9845</v>
      </c>
      <c r="GZ263" s="2">
        <v>9849</v>
      </c>
      <c r="HA263" s="2">
        <v>8535</v>
      </c>
      <c r="HB263" s="2">
        <v>8640</v>
      </c>
      <c r="HC263" s="2">
        <v>8616</v>
      </c>
      <c r="HD263" s="2">
        <v>9000</v>
      </c>
      <c r="HE263" s="2">
        <v>9070</v>
      </c>
      <c r="HF263" s="2">
        <v>8889</v>
      </c>
      <c r="HG263" s="2">
        <v>8596</v>
      </c>
      <c r="HH263" s="2">
        <v>8708</v>
      </c>
      <c r="HI263" s="2">
        <v>8518</v>
      </c>
      <c r="HJ263" s="2">
        <v>8886</v>
      </c>
      <c r="HK263" s="2">
        <v>8437</v>
      </c>
      <c r="HL263" s="2">
        <v>8606</v>
      </c>
      <c r="HM263" s="2">
        <v>8693</v>
      </c>
      <c r="HN263" s="2">
        <v>8949</v>
      </c>
      <c r="HO263" s="2">
        <v>9000</v>
      </c>
      <c r="HP263" s="2">
        <v>8930</v>
      </c>
      <c r="HQ263" s="2">
        <v>9025</v>
      </c>
      <c r="HR263" s="2">
        <v>8923</v>
      </c>
      <c r="HS263" s="2">
        <v>8878</v>
      </c>
      <c r="HT263" s="2">
        <v>8824</v>
      </c>
      <c r="HU263" s="2">
        <v>8614</v>
      </c>
      <c r="HV263" s="2">
        <v>8743</v>
      </c>
      <c r="HW263" s="2">
        <v>8897</v>
      </c>
      <c r="HX263" s="2">
        <v>8994</v>
      </c>
      <c r="HY263" s="2">
        <v>9100</v>
      </c>
      <c r="HZ263" s="2">
        <v>9120</v>
      </c>
      <c r="IA263" s="2">
        <v>9172</v>
      </c>
      <c r="IB263" s="2">
        <v>9263</v>
      </c>
      <c r="IC263" s="2">
        <v>9034</v>
      </c>
      <c r="ID263" s="2">
        <v>9059</v>
      </c>
      <c r="IE263" s="2">
        <v>9029</v>
      </c>
      <c r="IF263" s="2">
        <v>9319</v>
      </c>
      <c r="IG263" s="2">
        <v>9706</v>
      </c>
      <c r="IH263" s="2">
        <v>9633</v>
      </c>
      <c r="II263" s="2">
        <v>9465</v>
      </c>
      <c r="IJ263" s="2">
        <v>9622</v>
      </c>
      <c r="IK263" s="2">
        <v>9575</v>
      </c>
      <c r="IL263" s="2">
        <v>9640</v>
      </c>
      <c r="IM263" s="2">
        <v>9827</v>
      </c>
      <c r="IN263" s="2">
        <v>9925</v>
      </c>
      <c r="IO263" s="2">
        <v>9354</v>
      </c>
      <c r="IP263" s="2">
        <v>9360</v>
      </c>
      <c r="IQ263" s="2">
        <v>9363</v>
      </c>
      <c r="IR263" s="2">
        <v>9421</v>
      </c>
      <c r="IS263" s="2">
        <v>9234</v>
      </c>
      <c r="IT263" s="2">
        <v>9016</v>
      </c>
    </row>
    <row r="264" spans="1:254">
      <c r="A264" s="62" t="s">
        <v>477</v>
      </c>
      <c r="B264" s="4" t="inlineStr">
        <is>
          <t>ジーエス・ユアサコーポ</t>
        </is>
      </c>
      <c r="C264" s="4">
        <v>5213</v>
      </c>
      <c r="D264" s="4">
        <v>-191</v>
      </c>
      <c r="E264" s="67">
        <v>5404</v>
      </c>
      <c r="F264" s="67">
        <v>6010</v>
      </c>
      <c r="G264" s="67">
        <v>5725</v>
      </c>
      <c r="H264" s="67">
        <v>5499</v>
      </c>
      <c r="I264" s="67">
        <v>5482</v>
      </c>
      <c r="J264" s="67">
        <v>5255</v>
      </c>
      <c r="K264" s="67">
        <v>5178</v>
      </c>
      <c r="L264" s="67">
        <v>5461</v>
      </c>
      <c r="M264" s="67">
        <v>5793</v>
      </c>
      <c r="N264" s="67">
        <v>5850</v>
      </c>
      <c r="O264" s="67">
        <v>6015</v>
      </c>
      <c r="P264" s="67">
        <v>5914</v>
      </c>
      <c r="Q264" s="67">
        <v>5724</v>
      </c>
      <c r="R264" s="67">
        <v>5572</v>
      </c>
      <c r="S264" s="67">
        <v>5902</v>
      </c>
      <c r="T264" s="67">
        <v>6080</v>
      </c>
      <c r="U264" s="67">
        <v>5966</v>
      </c>
      <c r="V264" s="67">
        <v>6015</v>
      </c>
      <c r="W264" s="67">
        <v>6178</v>
      </c>
      <c r="X264" s="67">
        <v>6193</v>
      </c>
      <c r="Y264" s="67">
        <v>6174</v>
      </c>
      <c r="Z264" s="67">
        <v>6475</v>
      </c>
      <c r="AA264" s="67">
        <v>6656</v>
      </c>
      <c r="AB264" s="67">
        <v>6737</v>
      </c>
      <c r="AC264" s="67">
        <v>6602</v>
      </c>
      <c r="AD264" s="67">
        <v>6667</v>
      </c>
      <c r="AE264" s="67">
        <v>6466</v>
      </c>
      <c r="AF264" s="67">
        <v>6700</v>
      </c>
      <c r="AG264" s="67">
        <v>6766</v>
      </c>
      <c r="AH264" s="67">
        <v>7129</v>
      </c>
      <c r="AI264" s="67">
        <v>7193</v>
      </c>
      <c r="AJ264" s="67">
        <v>7088</v>
      </c>
      <c r="AK264" s="67">
        <v>7517</v>
      </c>
      <c r="AL264" s="67">
        <v>7016</v>
      </c>
      <c r="AM264" s="67">
        <v>6717</v>
      </c>
      <c r="AN264" s="67">
        <v>6718</v>
      </c>
      <c r="AO264" s="67">
        <v>6568</v>
      </c>
      <c r="AP264" s="67">
        <v>6318</v>
      </c>
      <c r="AQ264" s="67">
        <v>6197</v>
      </c>
      <c r="AR264" s="67">
        <v>6297</v>
      </c>
      <c r="AS264" s="67">
        <v>6412</v>
      </c>
      <c r="AT264" s="67">
        <v>6842</v>
      </c>
      <c r="AU264" s="67">
        <v>6654</v>
      </c>
      <c r="AV264" s="67">
        <v>7280</v>
      </c>
      <c r="AW264" s="67">
        <v>7185</v>
      </c>
      <c r="AX264" s="67">
        <v>7495</v>
      </c>
      <c r="AY264" s="67">
        <v>6861</v>
      </c>
      <c r="AZ264" s="67">
        <v>6409</v>
      </c>
      <c r="BA264" s="67">
        <v>6560</v>
      </c>
      <c r="BB264" s="67">
        <v>6438</v>
      </c>
      <c r="BC264" s="67">
        <v>6298</v>
      </c>
      <c r="BD264" s="67">
        <v>6174</v>
      </c>
      <c r="BE264" s="67">
        <v>6320</v>
      </c>
      <c r="BF264" s="67">
        <v>6148</v>
      </c>
      <c r="BG264" s="67">
        <v>6038</v>
      </c>
      <c r="BH264" s="67">
        <v>6118</v>
      </c>
      <c r="BI264" s="67">
        <v>6336</v>
      </c>
      <c r="BJ264" s="67">
        <v>6285</v>
      </c>
      <c r="BK264" s="67">
        <v>6450</v>
      </c>
      <c r="BL264" s="67">
        <v>6286</v>
      </c>
      <c r="BM264" s="67">
        <v>6339</v>
      </c>
      <c r="BN264" s="67">
        <v>6710</v>
      </c>
      <c r="BO264" s="67">
        <v>6565</v>
      </c>
      <c r="BP264" s="67">
        <v>6620</v>
      </c>
      <c r="BQ264" s="67">
        <v>6495</v>
      </c>
      <c r="BR264" s="67">
        <v>6278</v>
      </c>
      <c r="BS264" s="67">
        <v>6317</v>
      </c>
      <c r="BT264" s="67">
        <v>6164</v>
      </c>
      <c r="BU264" s="67">
        <v>6235</v>
      </c>
      <c r="BV264" s="67">
        <v>6250</v>
      </c>
      <c r="BW264" s="67">
        <v>6323</v>
      </c>
      <c r="BX264" s="67">
        <v>6452</v>
      </c>
      <c r="BY264" s="67">
        <v>6669</v>
      </c>
      <c r="BZ264" s="67">
        <v>6603</v>
      </c>
      <c r="CA264" s="516">
        <v>6745</v>
      </c>
      <c r="CB264" s="516">
        <v>6778</v>
      </c>
      <c r="CC264" s="516">
        <v>6613</v>
      </c>
      <c r="CD264" s="516">
        <v>6590</v>
      </c>
      <c r="CE264" s="516">
        <v>6343</v>
      </c>
      <c r="CF264" s="516">
        <v>6331</v>
      </c>
      <c r="CG264" s="516">
        <v>6155</v>
      </c>
      <c r="CH264" s="516">
        <v>6176</v>
      </c>
      <c r="CI264" s="516">
        <v>5929</v>
      </c>
      <c r="CJ264" s="516">
        <v>5977</v>
      </c>
      <c r="CK264" s="516">
        <v>5859</v>
      </c>
      <c r="CL264" s="516">
        <v>5663</v>
      </c>
      <c r="CM264" s="516">
        <v>5687</v>
      </c>
      <c r="CN264" s="516">
        <v>5277</v>
      </c>
      <c r="CO264" s="516">
        <v>5391</v>
      </c>
      <c r="CP264" s="516">
        <v>5411</v>
      </c>
      <c r="CQ264" s="516">
        <v>5181</v>
      </c>
      <c r="CR264" s="516">
        <v>5211</v>
      </c>
      <c r="CS264" s="516">
        <v>5015</v>
      </c>
      <c r="CT264" s="516">
        <v>4864</v>
      </c>
      <c r="CU264" s="516">
        <v>5071</v>
      </c>
      <c r="CV264" s="516">
        <v>5214</v>
      </c>
      <c r="CW264" s="516">
        <v>5088</v>
      </c>
      <c r="CX264" s="516">
        <v>5038</v>
      </c>
      <c r="CY264" s="516">
        <v>5193</v>
      </c>
      <c r="CZ264" s="516">
        <v>4997</v>
      </c>
      <c r="DA264" s="2">
        <v>5033</v>
      </c>
      <c r="DB264" s="2">
        <v>4970</v>
      </c>
      <c r="DC264" s="2">
        <v>4954</v>
      </c>
      <c r="DD264" s="2">
        <v>5059</v>
      </c>
      <c r="DE264" s="2">
        <v>4948</v>
      </c>
      <c r="DF264" s="2">
        <v>4823</v>
      </c>
      <c r="DG264" s="2">
        <v>5076</v>
      </c>
      <c r="DH264" s="2">
        <v>5443</v>
      </c>
      <c r="DI264" s="2">
        <v>5560</v>
      </c>
      <c r="DJ264" s="2">
        <v>5385</v>
      </c>
      <c r="DK264" s="2">
        <v>5513</v>
      </c>
      <c r="DL264" s="2">
        <v>5402</v>
      </c>
      <c r="DM264" s="2">
        <v>5208</v>
      </c>
      <c r="DN264" s="2">
        <v>5153</v>
      </c>
      <c r="DO264" s="2">
        <v>4846</v>
      </c>
      <c r="DP264" s="2">
        <v>4445</v>
      </c>
      <c r="DQ264" s="2">
        <v>4440</v>
      </c>
      <c r="DR264" s="2">
        <v>4434</v>
      </c>
      <c r="DS264" s="2">
        <v>4491</v>
      </c>
      <c r="DT264" s="2">
        <v>4477</v>
      </c>
      <c r="DU264" s="2">
        <v>4250</v>
      </c>
      <c r="DV264" s="2">
        <v>4141</v>
      </c>
      <c r="DW264" s="2">
        <v>4002</v>
      </c>
      <c r="DX264" s="2">
        <v>3842</v>
      </c>
      <c r="DY264" s="2">
        <v>3654</v>
      </c>
      <c r="DZ264" s="2">
        <v>3584</v>
      </c>
      <c r="EA264" s="2">
        <v>3587</v>
      </c>
      <c r="EB264" s="2">
        <v>3592</v>
      </c>
      <c r="EC264" s="2">
        <v>3572</v>
      </c>
      <c r="ED264" s="2">
        <v>3672</v>
      </c>
      <c r="EE264" s="2">
        <v>3689</v>
      </c>
      <c r="EF264" s="2">
        <v>3783</v>
      </c>
      <c r="EG264" s="2">
        <v>3753</v>
      </c>
      <c r="EH264" s="2">
        <v>3724</v>
      </c>
      <c r="EI264" s="2">
        <v>3730</v>
      </c>
      <c r="EJ264" s="2">
        <v>3914</v>
      </c>
      <c r="EK264" s="2">
        <v>4027</v>
      </c>
      <c r="EL264" s="2">
        <v>3862</v>
      </c>
      <c r="EM264" s="2">
        <v>3747</v>
      </c>
      <c r="EN264" s="2">
        <v>3802</v>
      </c>
      <c r="EO264" s="2">
        <v>3739</v>
      </c>
      <c r="EP264" s="2">
        <v>3780</v>
      </c>
      <c r="EQ264" s="2">
        <v>3816</v>
      </c>
      <c r="ER264" s="2">
        <v>3862</v>
      </c>
      <c r="ES264" s="2">
        <v>3800</v>
      </c>
      <c r="ET264" s="2">
        <v>3750</v>
      </c>
      <c r="EU264" s="2">
        <v>3797</v>
      </c>
      <c r="EV264" s="2">
        <v>3747</v>
      </c>
      <c r="EW264" s="2">
        <v>3806</v>
      </c>
      <c r="EX264" s="2">
        <v>3779</v>
      </c>
      <c r="EY264" s="2">
        <v>3765</v>
      </c>
      <c r="EZ264" s="2">
        <v>3805</v>
      </c>
      <c r="FA264" s="2">
        <v>3710</v>
      </c>
      <c r="FB264" s="2">
        <v>3697</v>
      </c>
      <c r="FC264" s="2">
        <v>3764</v>
      </c>
      <c r="FD264" s="2">
        <v>3754</v>
      </c>
      <c r="FE264" s="2">
        <v>3747</v>
      </c>
      <c r="FF264" s="2">
        <v>3798</v>
      </c>
      <c r="FG264" s="2">
        <v>3770</v>
      </c>
      <c r="FH264" s="2">
        <v>3818</v>
      </c>
      <c r="FI264" s="2">
        <v>3804</v>
      </c>
      <c r="FJ264" s="2">
        <v>3842</v>
      </c>
      <c r="FK264" s="2">
        <v>3806</v>
      </c>
      <c r="FL264" s="2">
        <v>3988</v>
      </c>
      <c r="FM264" s="2">
        <v>4029</v>
      </c>
      <c r="FN264" s="2">
        <v>4002</v>
      </c>
      <c r="FO264" s="2">
        <v>4101</v>
      </c>
      <c r="FP264" s="2">
        <v>4157</v>
      </c>
      <c r="FQ264" s="2">
        <v>4126</v>
      </c>
      <c r="FR264" s="2">
        <v>4044</v>
      </c>
      <c r="FS264" s="2">
        <v>4029</v>
      </c>
      <c r="FT264" s="2">
        <v>3943</v>
      </c>
      <c r="FU264" s="2">
        <v>3932</v>
      </c>
      <c r="FV264" s="2">
        <v>3824</v>
      </c>
      <c r="FW264" s="2">
        <v>3835</v>
      </c>
      <c r="FX264" s="2">
        <v>3841</v>
      </c>
      <c r="FY264" s="2">
        <v>3836</v>
      </c>
      <c r="FZ264" s="2">
        <v>3961</v>
      </c>
      <c r="GA264" s="2">
        <v>3917</v>
      </c>
      <c r="GB264" s="2">
        <v>3803</v>
      </c>
      <c r="GC264" s="2">
        <v>3816</v>
      </c>
      <c r="GD264" s="2">
        <v>3768</v>
      </c>
      <c r="GE264" s="2">
        <v>4025</v>
      </c>
      <c r="GF264" s="2">
        <v>4306</v>
      </c>
      <c r="GG264" s="2">
        <v>4313</v>
      </c>
      <c r="GH264" s="2">
        <v>4318</v>
      </c>
      <c r="GI264" s="2">
        <v>4242</v>
      </c>
      <c r="GJ264" s="2">
        <v>4142</v>
      </c>
      <c r="GK264" s="2">
        <v>4089</v>
      </c>
      <c r="GL264" s="2">
        <v>4154</v>
      </c>
      <c r="GM264" s="2">
        <v>4030</v>
      </c>
      <c r="GN264" s="2">
        <v>3933</v>
      </c>
      <c r="GO264" s="2">
        <v>3909</v>
      </c>
      <c r="GP264" s="2">
        <v>3890</v>
      </c>
      <c r="GQ264" s="2">
        <v>3857</v>
      </c>
      <c r="GR264" s="2">
        <v>3815</v>
      </c>
      <c r="GS264" s="2">
        <v>3874</v>
      </c>
      <c r="GT264" s="2">
        <v>3883</v>
      </c>
      <c r="GU264" s="2">
        <v>3740</v>
      </c>
      <c r="GV264" s="2">
        <v>3814</v>
      </c>
      <c r="GW264" s="2">
        <v>3904</v>
      </c>
      <c r="GX264" s="2">
        <v>3859</v>
      </c>
      <c r="GY264" s="2">
        <v>3777</v>
      </c>
      <c r="GZ264" s="2">
        <v>3649</v>
      </c>
      <c r="HA264" s="2">
        <v>3531</v>
      </c>
      <c r="HB264" s="2">
        <v>3493</v>
      </c>
      <c r="HC264" s="2">
        <v>3476</v>
      </c>
      <c r="HD264" s="2">
        <v>3500</v>
      </c>
      <c r="HE264" s="2">
        <v>3476</v>
      </c>
      <c r="HF264" s="2">
        <v>3524</v>
      </c>
      <c r="HG264" s="2">
        <v>3506</v>
      </c>
      <c r="HH264" s="2">
        <v>3453</v>
      </c>
      <c r="HI264" s="2">
        <v>3490</v>
      </c>
      <c r="HJ264" s="2">
        <v>3307</v>
      </c>
      <c r="HK264" s="2">
        <v>3286</v>
      </c>
      <c r="HL264" s="2">
        <v>3288</v>
      </c>
      <c r="HM264" s="2">
        <v>3356</v>
      </c>
      <c r="HN264" s="2">
        <v>3232</v>
      </c>
      <c r="HO264" s="2">
        <v>3250</v>
      </c>
      <c r="HP264" s="2">
        <v>3234</v>
      </c>
      <c r="HQ264" s="2">
        <v>3270</v>
      </c>
      <c r="HR264" s="2">
        <v>3427</v>
      </c>
      <c r="HS264" s="2">
        <v>3417</v>
      </c>
      <c r="HT264" s="2">
        <v>3365</v>
      </c>
      <c r="HU264" s="2">
        <v>3378</v>
      </c>
      <c r="HV264" s="2">
        <v>3359</v>
      </c>
      <c r="HW264" s="2">
        <v>3354</v>
      </c>
      <c r="HX264" s="2">
        <v>3342</v>
      </c>
      <c r="HY264" s="2">
        <v>3320</v>
      </c>
      <c r="HZ264" s="2">
        <v>3276</v>
      </c>
      <c r="IA264" s="2">
        <v>3249</v>
      </c>
      <c r="IB264" s="2">
        <v>3275</v>
      </c>
      <c r="IC264" s="2">
        <v>3231</v>
      </c>
      <c r="ID264" s="2">
        <v>3183</v>
      </c>
      <c r="IE264" s="2">
        <v>3174</v>
      </c>
      <c r="IF264" s="2">
        <v>3234</v>
      </c>
      <c r="IG264" s="2">
        <v>3237</v>
      </c>
      <c r="IH264" s="2">
        <v>3105</v>
      </c>
      <c r="II264" s="2">
        <v>3005</v>
      </c>
      <c r="IJ264" s="2">
        <v>3039</v>
      </c>
      <c r="IK264" s="2">
        <v>3031</v>
      </c>
      <c r="IL264" s="2">
        <v>3044</v>
      </c>
      <c r="IM264" s="2">
        <v>3027</v>
      </c>
      <c r="IN264" s="2">
        <v>3022</v>
      </c>
      <c r="IO264" s="2">
        <v>2913.5</v>
      </c>
      <c r="IP264" s="2">
        <v>2711.5</v>
      </c>
      <c r="IQ264" s="2">
        <v>2761.5</v>
      </c>
      <c r="IR264" s="2">
        <v>2730</v>
      </c>
      <c r="IS264" s="2">
        <v>2727</v>
      </c>
      <c r="IT264" s="2">
        <v>2739</v>
      </c>
    </row>
    <row r="265" spans="1:254">
      <c r="A265" s="62" t="s">
        <v>478</v>
      </c>
      <c r="B265" s="4" t="inlineStr">
        <is>
          <t>ＦＤＫ</t>
        </is>
      </c>
      <c r="C265" s="4">
        <v>409</v>
      </c>
      <c r="D265" s="4">
        <v>-2</v>
      </c>
      <c r="E265" s="67">
        <v>411</v>
      </c>
      <c r="F265" s="67">
        <v>401</v>
      </c>
      <c r="G265" s="67">
        <v>389</v>
      </c>
      <c r="H265" s="67">
        <v>381</v>
      </c>
      <c r="I265" s="67">
        <v>390</v>
      </c>
      <c r="J265" s="67">
        <v>390</v>
      </c>
      <c r="K265" s="67">
        <v>387</v>
      </c>
      <c r="L265" s="67">
        <v>392</v>
      </c>
      <c r="M265" s="67">
        <v>406</v>
      </c>
      <c r="N265" s="67">
        <v>403</v>
      </c>
      <c r="O265" s="67">
        <v>416</v>
      </c>
      <c r="P265" s="67">
        <v>414</v>
      </c>
      <c r="Q265" s="67">
        <v>406</v>
      </c>
      <c r="R265" s="67">
        <v>404</v>
      </c>
      <c r="S265" s="67">
        <v>412</v>
      </c>
      <c r="T265" s="67">
        <v>431</v>
      </c>
      <c r="U265" s="67">
        <v>427</v>
      </c>
      <c r="V265" s="67">
        <v>438</v>
      </c>
      <c r="W265" s="67">
        <v>436</v>
      </c>
      <c r="X265" s="67">
        <v>430</v>
      </c>
      <c r="Y265" s="67">
        <v>429</v>
      </c>
      <c r="Z265" s="67">
        <v>451</v>
      </c>
      <c r="AA265" s="67">
        <v>452</v>
      </c>
      <c r="AB265" s="67">
        <v>483</v>
      </c>
      <c r="AC265" s="67">
        <v>498</v>
      </c>
      <c r="AD265" s="67">
        <v>484</v>
      </c>
      <c r="AE265" s="67">
        <v>493</v>
      </c>
      <c r="AF265" s="67">
        <v>499</v>
      </c>
      <c r="AG265" s="67">
        <v>495</v>
      </c>
      <c r="AH265" s="67">
        <v>523</v>
      </c>
      <c r="AI265" s="67">
        <v>518</v>
      </c>
      <c r="AJ265" s="67">
        <v>516</v>
      </c>
      <c r="AK265" s="67">
        <v>545</v>
      </c>
      <c r="AL265" s="67">
        <v>513</v>
      </c>
      <c r="AM265" s="67">
        <v>513</v>
      </c>
      <c r="AN265" s="67">
        <v>513</v>
      </c>
      <c r="AO265" s="67">
        <v>502</v>
      </c>
      <c r="AP265" s="67">
        <v>478</v>
      </c>
      <c r="AQ265" s="67">
        <v>499</v>
      </c>
      <c r="AR265" s="67">
        <v>505</v>
      </c>
      <c r="AS265" s="67">
        <v>525</v>
      </c>
      <c r="AT265" s="67">
        <v>584</v>
      </c>
      <c r="AU265" s="67">
        <v>640</v>
      </c>
      <c r="AV265" s="67">
        <v>574</v>
      </c>
      <c r="AW265" s="67">
        <v>494</v>
      </c>
      <c r="AX265" s="67">
        <v>503</v>
      </c>
      <c r="AY265" s="67">
        <v>437</v>
      </c>
      <c r="AZ265" s="67">
        <v>423</v>
      </c>
      <c r="BA265" s="67">
        <v>422</v>
      </c>
      <c r="BB265" s="67">
        <v>449</v>
      </c>
      <c r="BC265" s="67">
        <v>432</v>
      </c>
      <c r="BD265" s="67">
        <v>407</v>
      </c>
      <c r="BE265" s="67">
        <v>403</v>
      </c>
      <c r="BF265" s="67">
        <v>414</v>
      </c>
      <c r="BG265" s="67">
        <v>406</v>
      </c>
      <c r="BH265" s="67">
        <v>410</v>
      </c>
      <c r="BI265" s="67">
        <v>416</v>
      </c>
      <c r="BJ265" s="67">
        <v>415</v>
      </c>
      <c r="BK265" s="67">
        <v>422</v>
      </c>
      <c r="BL265" s="67">
        <v>429</v>
      </c>
      <c r="BM265" s="67">
        <v>426</v>
      </c>
      <c r="BN265" s="67">
        <v>433</v>
      </c>
      <c r="BO265" s="67">
        <v>432</v>
      </c>
      <c r="BP265" s="67">
        <v>443</v>
      </c>
      <c r="BQ265" s="67">
        <v>455</v>
      </c>
      <c r="BR265" s="67">
        <v>428</v>
      </c>
      <c r="BS265" s="67">
        <v>433</v>
      </c>
      <c r="BT265" s="67">
        <v>447</v>
      </c>
      <c r="BU265" s="67">
        <v>454</v>
      </c>
      <c r="BV265" s="67">
        <v>450</v>
      </c>
      <c r="BW265" s="67">
        <v>450</v>
      </c>
      <c r="BX265" s="67">
        <v>448</v>
      </c>
      <c r="BY265" s="67">
        <v>452</v>
      </c>
      <c r="BZ265" s="67">
        <v>456</v>
      </c>
      <c r="CA265" s="516">
        <v>448</v>
      </c>
      <c r="CB265" s="516">
        <v>463</v>
      </c>
      <c r="CC265" s="516">
        <v>446</v>
      </c>
      <c r="CD265" s="516">
        <v>457</v>
      </c>
      <c r="CE265" s="516">
        <v>451</v>
      </c>
      <c r="CF265" s="516">
        <v>448</v>
      </c>
      <c r="CG265" s="516">
        <v>468</v>
      </c>
      <c r="CH265" s="516">
        <v>486</v>
      </c>
      <c r="CI265" s="516">
        <v>468</v>
      </c>
      <c r="CJ265" s="516">
        <v>477</v>
      </c>
      <c r="CK265" s="516">
        <v>476</v>
      </c>
      <c r="CL265" s="516">
        <v>460</v>
      </c>
      <c r="CM265" s="516">
        <v>478</v>
      </c>
      <c r="CN265" s="516">
        <v>468</v>
      </c>
      <c r="CO265" s="516">
        <v>477</v>
      </c>
      <c r="CP265" s="516">
        <v>483</v>
      </c>
      <c r="CQ265" s="516">
        <v>487</v>
      </c>
      <c r="CR265" s="516">
        <v>490</v>
      </c>
      <c r="CS265" s="516">
        <v>476</v>
      </c>
      <c r="CT265" s="516">
        <v>471</v>
      </c>
      <c r="CU265" s="516">
        <v>503</v>
      </c>
      <c r="CV265" s="516">
        <v>522</v>
      </c>
      <c r="CW265" s="516">
        <v>529</v>
      </c>
      <c r="CX265" s="516">
        <v>449</v>
      </c>
      <c r="CY265" s="516">
        <v>449</v>
      </c>
      <c r="CZ265" s="516">
        <v>455</v>
      </c>
      <c r="DA265" s="2">
        <v>463</v>
      </c>
      <c r="DB265" s="2">
        <v>449</v>
      </c>
      <c r="DC265" s="2">
        <v>432</v>
      </c>
      <c r="DD265" s="2">
        <v>458</v>
      </c>
      <c r="DE265" s="2">
        <v>475</v>
      </c>
      <c r="DF265" s="2">
        <v>455</v>
      </c>
      <c r="DG265" s="2">
        <v>476</v>
      </c>
      <c r="DH265" s="2">
        <v>479</v>
      </c>
      <c r="DI265" s="2">
        <v>494</v>
      </c>
      <c r="DJ265" s="2">
        <v>453</v>
      </c>
      <c r="DK265" s="2">
        <v>449</v>
      </c>
      <c r="DL265" s="2">
        <v>442</v>
      </c>
      <c r="DM265" s="2">
        <v>442</v>
      </c>
      <c r="DN265" s="2">
        <v>456</v>
      </c>
      <c r="DO265" s="2">
        <v>428</v>
      </c>
      <c r="DP265" s="2">
        <v>415</v>
      </c>
      <c r="DQ265" s="2">
        <v>405</v>
      </c>
      <c r="DR265" s="2">
        <v>395</v>
      </c>
      <c r="DS265" s="2">
        <v>407</v>
      </c>
      <c r="DT265" s="2">
        <v>410</v>
      </c>
      <c r="DU265" s="2">
        <v>412</v>
      </c>
      <c r="DV265" s="2">
        <v>404</v>
      </c>
      <c r="DW265" s="2">
        <v>403</v>
      </c>
      <c r="DX265" s="2">
        <v>409</v>
      </c>
      <c r="DY265" s="2">
        <v>409</v>
      </c>
      <c r="DZ265" s="2">
        <v>397</v>
      </c>
      <c r="EA265" s="2">
        <v>386</v>
      </c>
      <c r="EB265" s="2">
        <v>378</v>
      </c>
      <c r="EC265" s="2">
        <v>403</v>
      </c>
      <c r="ED265" s="2">
        <v>416</v>
      </c>
      <c r="EE265" s="2">
        <v>415</v>
      </c>
      <c r="EF265" s="2">
        <v>427</v>
      </c>
      <c r="EG265" s="2">
        <v>430</v>
      </c>
      <c r="EH265" s="2">
        <v>392</v>
      </c>
      <c r="EI265" s="2">
        <v>400</v>
      </c>
      <c r="EJ265" s="2">
        <v>402</v>
      </c>
      <c r="EK265" s="2">
        <v>390</v>
      </c>
      <c r="EL265" s="2">
        <v>390</v>
      </c>
      <c r="EM265" s="2">
        <v>376</v>
      </c>
      <c r="EN265" s="2">
        <v>372</v>
      </c>
      <c r="EO265" s="2">
        <v>374</v>
      </c>
      <c r="EP265" s="2">
        <v>373</v>
      </c>
      <c r="EQ265" s="2">
        <v>386</v>
      </c>
      <c r="ER265" s="2">
        <v>355</v>
      </c>
      <c r="ES265" s="2">
        <v>351</v>
      </c>
      <c r="ET265" s="2">
        <v>351</v>
      </c>
      <c r="EU265" s="2">
        <v>348</v>
      </c>
      <c r="EV265" s="2">
        <v>345</v>
      </c>
      <c r="EW265" s="2">
        <v>347</v>
      </c>
      <c r="EX265" s="2">
        <v>345</v>
      </c>
      <c r="EY265" s="2">
        <v>346</v>
      </c>
      <c r="EZ265" s="2">
        <v>347</v>
      </c>
      <c r="FA265" s="2">
        <v>351</v>
      </c>
      <c r="FB265" s="2">
        <v>348</v>
      </c>
      <c r="FC265" s="2">
        <v>350</v>
      </c>
      <c r="FD265" s="2">
        <v>353</v>
      </c>
      <c r="FE265" s="2">
        <v>355</v>
      </c>
      <c r="FF265" s="2">
        <v>354</v>
      </c>
      <c r="FG265" s="2">
        <v>354</v>
      </c>
      <c r="FH265" s="2">
        <v>359</v>
      </c>
      <c r="FI265" s="2">
        <v>354</v>
      </c>
      <c r="FJ265" s="2">
        <v>354</v>
      </c>
      <c r="FK265" s="2">
        <v>356</v>
      </c>
      <c r="FL265" s="2">
        <v>356</v>
      </c>
      <c r="FM265" s="2">
        <v>356</v>
      </c>
      <c r="FN265" s="2">
        <v>356</v>
      </c>
      <c r="FO265" s="2">
        <v>362</v>
      </c>
      <c r="FP265" s="2">
        <v>359</v>
      </c>
      <c r="FQ265" s="2">
        <v>358</v>
      </c>
      <c r="FR265" s="2">
        <v>343</v>
      </c>
      <c r="FS265" s="2">
        <v>343</v>
      </c>
      <c r="FT265" s="2">
        <v>343</v>
      </c>
      <c r="FU265" s="2">
        <v>345</v>
      </c>
      <c r="FV265" s="2">
        <v>348</v>
      </c>
      <c r="FW265" s="2">
        <v>352</v>
      </c>
      <c r="FX265" s="2">
        <v>349</v>
      </c>
      <c r="FY265" s="2">
        <v>352</v>
      </c>
      <c r="FZ265" s="2">
        <v>357</v>
      </c>
      <c r="GA265" s="2">
        <v>360</v>
      </c>
      <c r="GB265" s="2">
        <v>353</v>
      </c>
      <c r="GC265" s="2">
        <v>360</v>
      </c>
      <c r="GD265" s="2">
        <v>355</v>
      </c>
      <c r="GE265" s="2">
        <v>360</v>
      </c>
      <c r="GF265" s="2">
        <v>363</v>
      </c>
      <c r="GG265" s="2">
        <v>370</v>
      </c>
      <c r="GH265" s="2">
        <v>368</v>
      </c>
      <c r="GI265" s="2">
        <v>367</v>
      </c>
      <c r="GJ265" s="2">
        <v>367</v>
      </c>
      <c r="GK265" s="2">
        <v>378</v>
      </c>
      <c r="GL265" s="2">
        <v>385</v>
      </c>
      <c r="GM265" s="2">
        <v>380</v>
      </c>
      <c r="GN265" s="2">
        <v>381</v>
      </c>
      <c r="GO265" s="2">
        <v>382</v>
      </c>
      <c r="GP265" s="2">
        <v>384</v>
      </c>
      <c r="GQ265" s="2">
        <v>374</v>
      </c>
      <c r="GR265" s="2">
        <v>369</v>
      </c>
      <c r="GS265" s="2">
        <v>377</v>
      </c>
      <c r="GT265" s="2">
        <v>374</v>
      </c>
      <c r="GU265" s="2">
        <v>362</v>
      </c>
      <c r="GV265" s="2">
        <v>375</v>
      </c>
      <c r="GW265" s="2">
        <v>382</v>
      </c>
      <c r="GX265" s="2">
        <v>383</v>
      </c>
      <c r="GY265" s="2">
        <v>386</v>
      </c>
      <c r="GZ265" s="2">
        <v>389</v>
      </c>
      <c r="HA265" s="2">
        <v>374</v>
      </c>
      <c r="HB265" s="2">
        <v>369</v>
      </c>
      <c r="HC265" s="2">
        <v>371</v>
      </c>
      <c r="HD265" s="2">
        <v>378</v>
      </c>
      <c r="HE265" s="2">
        <v>381</v>
      </c>
      <c r="HF265" s="2">
        <v>388</v>
      </c>
      <c r="HG265" s="2">
        <v>390</v>
      </c>
      <c r="HH265" s="2">
        <v>387</v>
      </c>
      <c r="HI265" s="2">
        <v>388</v>
      </c>
      <c r="HJ265" s="2">
        <v>391</v>
      </c>
      <c r="HK265" s="2">
        <v>395</v>
      </c>
      <c r="HL265" s="2">
        <v>398</v>
      </c>
      <c r="HM265" s="2">
        <v>404</v>
      </c>
      <c r="HN265" s="2">
        <v>394</v>
      </c>
      <c r="HO265" s="2">
        <v>397</v>
      </c>
      <c r="HP265" s="2">
        <v>396</v>
      </c>
      <c r="HQ265" s="2">
        <v>395</v>
      </c>
      <c r="HR265" s="2">
        <v>398</v>
      </c>
      <c r="HS265" s="2">
        <v>401</v>
      </c>
      <c r="HT265" s="2">
        <v>405</v>
      </c>
      <c r="HU265" s="2">
        <v>400</v>
      </c>
      <c r="HV265" s="2">
        <v>406</v>
      </c>
      <c r="HW265" s="2">
        <v>407</v>
      </c>
      <c r="HX265" s="2">
        <v>408</v>
      </c>
      <c r="HY265" s="2">
        <v>411</v>
      </c>
      <c r="HZ265" s="2">
        <v>410</v>
      </c>
      <c r="IA265" s="2">
        <v>410</v>
      </c>
      <c r="IB265" s="2">
        <v>414</v>
      </c>
      <c r="IC265" s="2">
        <v>409</v>
      </c>
      <c r="ID265" s="2">
        <v>409</v>
      </c>
      <c r="IE265" s="2">
        <v>421</v>
      </c>
      <c r="IF265" s="2">
        <v>424</v>
      </c>
      <c r="IG265" s="2">
        <v>427</v>
      </c>
      <c r="IH265" s="2">
        <v>434</v>
      </c>
      <c r="II265" s="2">
        <v>437</v>
      </c>
      <c r="IJ265" s="2">
        <v>439</v>
      </c>
      <c r="IK265" s="2">
        <v>441</v>
      </c>
      <c r="IL265" s="2">
        <v>437</v>
      </c>
      <c r="IM265" s="2">
        <v>440</v>
      </c>
      <c r="IN265" s="2">
        <v>430</v>
      </c>
      <c r="IO265" s="2">
        <v>432</v>
      </c>
      <c r="IP265" s="2">
        <v>414</v>
      </c>
      <c r="IQ265" s="2">
        <v>415</v>
      </c>
      <c r="IR265" s="2">
        <v>406</v>
      </c>
      <c r="IS265" s="2">
        <v>407</v>
      </c>
      <c r="IT265" s="2">
        <v>435</v>
      </c>
    </row>
    <row r="266" spans="1:254">
      <c r="A266" s="62" t="s">
        <v>479</v>
      </c>
      <c r="B266" s="4" t="inlineStr">
        <is>
          <t>インフォメティス</t>
        </is>
      </c>
      <c r="C266" s="4">
        <v>440</v>
      </c>
      <c r="D266" s="4">
        <v>-13</v>
      </c>
      <c r="E266" s="67">
        <v>453</v>
      </c>
      <c r="F266" s="67">
        <v>475</v>
      </c>
      <c r="G266" s="67">
        <v>475</v>
      </c>
      <c r="H266" s="67">
        <v>457</v>
      </c>
      <c r="I266" s="67">
        <v>429</v>
      </c>
      <c r="J266" s="67">
        <v>416</v>
      </c>
      <c r="K266" s="67">
        <v>419</v>
      </c>
      <c r="L266" s="67">
        <v>428</v>
      </c>
      <c r="M266" s="67">
        <v>450</v>
      </c>
      <c r="N266" s="67">
        <v>450</v>
      </c>
      <c r="O266" s="67">
        <v>467</v>
      </c>
      <c r="P266" s="67">
        <v>467</v>
      </c>
      <c r="Q266" s="67">
        <v>472</v>
      </c>
      <c r="R266" s="67">
        <v>455</v>
      </c>
      <c r="S266" s="67">
        <v>479</v>
      </c>
      <c r="T266" s="67">
        <v>515</v>
      </c>
      <c r="U266" s="67">
        <v>509</v>
      </c>
      <c r="V266" s="67">
        <v>530</v>
      </c>
      <c r="W266" s="67">
        <v>514</v>
      </c>
      <c r="X266" s="67">
        <v>489</v>
      </c>
      <c r="Y266" s="67">
        <v>519</v>
      </c>
      <c r="Z266" s="67">
        <v>619</v>
      </c>
      <c r="AA266" s="67">
        <v>625</v>
      </c>
      <c r="AB266" s="67">
        <v>626</v>
      </c>
      <c r="AC266" s="67">
        <v>627</v>
      </c>
      <c r="AD266" s="67">
        <v>628</v>
      </c>
      <c r="AE266" s="67">
        <v>670</v>
      </c>
      <c r="AF266" s="67">
        <v>710</v>
      </c>
      <c r="AG266" s="67">
        <v>676</v>
      </c>
      <c r="AH266" s="67">
        <v>753</v>
      </c>
      <c r="AI266" s="67">
        <v>737</v>
      </c>
      <c r="AJ266" s="67">
        <v>637</v>
      </c>
      <c r="AK266" s="67">
        <v>601</v>
      </c>
      <c r="AL266" s="67">
        <v>574</v>
      </c>
      <c r="AM266" s="67">
        <v>623</v>
      </c>
      <c r="AN266" s="67">
        <v>647</v>
      </c>
      <c r="AO266" s="67">
        <v>615</v>
      </c>
      <c r="AP266" s="67">
        <v>634</v>
      </c>
      <c r="AQ266" s="67">
        <v>534</v>
      </c>
      <c r="AR266" s="67">
        <v>548</v>
      </c>
      <c r="AS266" s="67">
        <v>543</v>
      </c>
      <c r="AT266" s="67">
        <v>551</v>
      </c>
      <c r="AU266" s="67">
        <v>582</v>
      </c>
      <c r="AV266" s="67">
        <v>613</v>
      </c>
      <c r="AW266" s="67">
        <v>652</v>
      </c>
      <c r="AX266" s="67">
        <v>695</v>
      </c>
      <c r="AY266" s="67">
        <v>689</v>
      </c>
      <c r="AZ266" s="67">
        <v>687</v>
      </c>
      <c r="BA266" s="67">
        <v>760</v>
      </c>
      <c r="BB266" s="67">
        <v>829</v>
      </c>
      <c r="BC266" s="67">
        <v>825</v>
      </c>
      <c r="BD266" s="67">
        <v>904</v>
      </c>
      <c r="BE266" s="67">
        <v>895</v>
      </c>
      <c r="BF266" s="67">
        <v>805</v>
      </c>
      <c r="BG266" s="67">
        <v>773</v>
      </c>
      <c r="BH266" s="67">
        <v>775</v>
      </c>
      <c r="BI266" s="67">
        <v>842</v>
      </c>
      <c r="BJ266" s="67">
        <v>823</v>
      </c>
      <c r="BK266" s="67">
        <v>765</v>
      </c>
      <c r="BL266" s="67">
        <v>716</v>
      </c>
      <c r="BM266" s="67">
        <v>746</v>
      </c>
      <c r="BN266" s="67">
        <v>756</v>
      </c>
      <c r="BO266" s="67">
        <v>806</v>
      </c>
      <c r="BP266" s="67">
        <v>819</v>
      </c>
      <c r="BQ266" s="67">
        <v>757</v>
      </c>
      <c r="BR266" s="67">
        <v>740</v>
      </c>
      <c r="BS266" s="67">
        <v>693</v>
      </c>
      <c r="BT266" s="67">
        <v>712</v>
      </c>
      <c r="BU266" s="67">
        <v>763</v>
      </c>
      <c r="BV266" s="67">
        <v>763</v>
      </c>
      <c r="BW266" s="67">
        <v>811</v>
      </c>
      <c r="BX266" s="67">
        <v>799</v>
      </c>
      <c r="BY266" s="67">
        <v>895</v>
      </c>
      <c r="BZ266" s="67">
        <v>958</v>
      </c>
      <c r="CA266" s="516">
        <v>808</v>
      </c>
      <c r="CB266" s="516">
        <v>757</v>
      </c>
      <c r="CC266" s="516">
        <v>780</v>
      </c>
      <c r="CD266" s="516">
        <v>680</v>
      </c>
      <c r="CE266" s="516">
        <v>664</v>
      </c>
      <c r="CF266" s="516">
        <v>627</v>
      </c>
      <c r="CG266" s="516">
        <v>643</v>
      </c>
      <c r="CH266" s="516">
        <v>543</v>
      </c>
      <c r="CI266" s="516">
        <v>535</v>
      </c>
      <c r="CJ266" s="516">
        <v>595</v>
      </c>
      <c r="CK266" s="516">
        <v>517</v>
      </c>
      <c r="CL266" s="516">
        <v>437</v>
      </c>
      <c r="CM266" s="516">
        <v>446</v>
      </c>
      <c r="CN266" s="516">
        <v>457</v>
      </c>
      <c r="CO266" s="516">
        <v>491</v>
      </c>
      <c r="CP266" s="516">
        <v>466</v>
      </c>
      <c r="CQ266" s="516">
        <v>479</v>
      </c>
      <c r="CR266" s="516">
        <v>560</v>
      </c>
      <c r="CS266" s="516">
        <v>660</v>
      </c>
      <c r="CT266" s="516">
        <v>560</v>
      </c>
      <c r="CU266" s="516">
        <v>596</v>
      </c>
      <c r="CV266" s="516">
        <v>577</v>
      </c>
      <c r="CW266" s="516">
        <v>497</v>
      </c>
      <c r="CX266" s="516">
        <v>417</v>
      </c>
      <c r="CY266" s="516">
        <v>337</v>
      </c>
      <c r="CZ266" s="516">
        <v>338</v>
      </c>
      <c r="DA266" s="2">
        <v>337</v>
      </c>
      <c r="DB266" s="2">
        <v>339</v>
      </c>
      <c r="DC266" s="2">
        <v>335</v>
      </c>
      <c r="DD266" s="2">
        <v>342</v>
      </c>
      <c r="DE266" s="2">
        <v>329</v>
      </c>
      <c r="DF266" s="2">
        <v>311</v>
      </c>
      <c r="DG266" s="2">
        <v>329</v>
      </c>
      <c r="DH266" s="2">
        <v>334</v>
      </c>
      <c r="DI266" s="2">
        <v>341</v>
      </c>
      <c r="DJ266" s="2">
        <v>338</v>
      </c>
      <c r="DK266" s="2">
        <v>340</v>
      </c>
      <c r="DL266" s="2">
        <v>333</v>
      </c>
      <c r="DM266" s="2">
        <v>339</v>
      </c>
      <c r="DN266" s="2">
        <v>344</v>
      </c>
      <c r="DO266" s="2">
        <v>341</v>
      </c>
      <c r="DP266" s="2">
        <v>327</v>
      </c>
      <c r="DQ266" s="2">
        <v>325</v>
      </c>
      <c r="DR266" s="2">
        <v>327</v>
      </c>
      <c r="DS266" s="2">
        <v>340</v>
      </c>
      <c r="DT266" s="2">
        <v>343</v>
      </c>
      <c r="DU266" s="2">
        <v>327</v>
      </c>
      <c r="DV266" s="2">
        <v>329</v>
      </c>
      <c r="DW266" s="2">
        <v>341</v>
      </c>
      <c r="DX266" s="2">
        <v>340</v>
      </c>
      <c r="DY266" s="2">
        <v>340</v>
      </c>
      <c r="DZ266" s="2">
        <v>339</v>
      </c>
      <c r="EA266" s="2">
        <v>345</v>
      </c>
      <c r="EB266" s="2">
        <v>350</v>
      </c>
      <c r="EC266" s="2">
        <v>358</v>
      </c>
      <c r="ED266" s="2">
        <v>366</v>
      </c>
      <c r="EE266" s="2">
        <v>367</v>
      </c>
      <c r="EF266" s="2">
        <v>371</v>
      </c>
      <c r="EG266" s="2">
        <v>370</v>
      </c>
      <c r="EH266" s="2">
        <v>368</v>
      </c>
      <c r="EI266" s="2">
        <v>373</v>
      </c>
      <c r="EJ266" s="2">
        <v>379</v>
      </c>
      <c r="EK266" s="2">
        <v>378</v>
      </c>
      <c r="EL266" s="2">
        <v>387</v>
      </c>
      <c r="EM266" s="2">
        <v>371</v>
      </c>
      <c r="EN266" s="2">
        <v>378</v>
      </c>
      <c r="EO266" s="2">
        <v>379</v>
      </c>
      <c r="EP266" s="2">
        <v>371</v>
      </c>
      <c r="EQ266" s="2">
        <v>370</v>
      </c>
      <c r="ER266" s="2">
        <v>371</v>
      </c>
      <c r="ES266" s="2">
        <v>374</v>
      </c>
      <c r="ET266" s="2">
        <v>374</v>
      </c>
      <c r="EU266" s="2">
        <v>378</v>
      </c>
      <c r="EV266" s="2">
        <v>378</v>
      </c>
      <c r="EW266" s="2">
        <v>384</v>
      </c>
      <c r="EX266" s="2">
        <v>383</v>
      </c>
      <c r="EY266" s="2">
        <v>389</v>
      </c>
      <c r="EZ266" s="2">
        <v>387</v>
      </c>
      <c r="FA266" s="2">
        <v>398</v>
      </c>
      <c r="FB266" s="2">
        <v>391</v>
      </c>
      <c r="FC266" s="2">
        <v>393</v>
      </c>
      <c r="FD266" s="2">
        <v>405</v>
      </c>
      <c r="FE266" s="2">
        <v>409</v>
      </c>
      <c r="FF266" s="2">
        <v>415</v>
      </c>
      <c r="FG266" s="2">
        <v>410</v>
      </c>
      <c r="FH266" s="2">
        <v>424</v>
      </c>
      <c r="FI266" s="2">
        <v>420</v>
      </c>
      <c r="FJ266" s="2">
        <v>431</v>
      </c>
      <c r="FK266" s="2">
        <v>452</v>
      </c>
      <c r="FL266" s="2">
        <v>450</v>
      </c>
      <c r="FM266" s="2">
        <v>452</v>
      </c>
      <c r="FN266" s="2">
        <v>460</v>
      </c>
      <c r="FO266" s="2">
        <v>475</v>
      </c>
      <c r="FP266" s="2">
        <v>494</v>
      </c>
      <c r="FQ266" s="2">
        <v>484</v>
      </c>
      <c r="FR266" s="2">
        <v>473</v>
      </c>
      <c r="FS266" s="2">
        <v>482</v>
      </c>
      <c r="FT266" s="2">
        <v>492</v>
      </c>
      <c r="FU266" s="2">
        <v>485</v>
      </c>
      <c r="FV266" s="2">
        <v>485</v>
      </c>
      <c r="FW266" s="2">
        <v>476</v>
      </c>
      <c r="FX266" s="2">
        <v>488</v>
      </c>
      <c r="FY266" s="2">
        <v>583</v>
      </c>
      <c r="FZ266" s="2">
        <v>683</v>
      </c>
      <c r="GA266" s="2">
        <v>683</v>
      </c>
      <c r="GB266" s="2">
        <v>668</v>
      </c>
      <c r="GC266" s="2">
        <v>657</v>
      </c>
      <c r="GD266" s="2">
        <v>657</v>
      </c>
      <c r="GE266" s="2">
        <v>655</v>
      </c>
      <c r="GF266" s="2">
        <v>644</v>
      </c>
      <c r="GG266" s="2">
        <v>635</v>
      </c>
      <c r="GH266" s="2">
        <v>637</v>
      </c>
      <c r="GI266" s="2">
        <v>665</v>
      </c>
      <c r="GJ266" s="2">
        <v>642</v>
      </c>
      <c r="GK266" s="2">
        <v>670</v>
      </c>
      <c r="GL266" s="2">
        <v>691</v>
      </c>
      <c r="GM266" s="2">
        <v>728</v>
      </c>
      <c r="GN266" s="2">
        <v>1028</v>
      </c>
      <c r="GO266" s="2">
        <v>1328</v>
      </c>
      <c r="GP266" s="2">
        <v>1356</v>
      </c>
      <c r="GQ266" s="2">
        <v>1361</v>
      </c>
      <c r="GR266" s="2">
        <v>1266</v>
      </c>
      <c r="GS266" s="2">
        <v>1332</v>
      </c>
      <c r="GT266" s="2">
        <v>1321</v>
      </c>
      <c r="GU266" s="2">
        <v>1308</v>
      </c>
      <c r="GV266" s="2">
        <v>1360</v>
      </c>
      <c r="GW266" s="2">
        <v>1254</v>
      </c>
      <c r="GX266" s="2">
        <v>1225</v>
      </c>
      <c r="GY266" s="2">
        <v>1185</v>
      </c>
      <c r="GZ266" s="2">
        <v>1201</v>
      </c>
      <c r="HA266" s="2">
        <v>1162</v>
      </c>
      <c r="HB266" s="2">
        <v>1162</v>
      </c>
      <c r="HC266" s="2">
        <v>1178</v>
      </c>
      <c r="HD266" s="2">
        <v>1273</v>
      </c>
      <c r="HE266" s="2">
        <v>1436</v>
      </c>
      <c r="HF266" s="2">
        <v>1485</v>
      </c>
      <c r="HG266" s="2">
        <v>1494</v>
      </c>
      <c r="HH266" s="2">
        <v>1548</v>
      </c>
      <c r="HI266" s="2">
        <v>1541</v>
      </c>
      <c r="HJ266" s="2">
        <v>1555</v>
      </c>
      <c r="HK266" s="2">
        <v>1540</v>
      </c>
      <c r="HL266" s="2">
        <v>1543</v>
      </c>
      <c r="HM266" s="2">
        <v>1534</v>
      </c>
      <c r="HN266" s="2">
        <v>1470</v>
      </c>
      <c r="HO266" s="2">
        <v>1495</v>
      </c>
      <c r="HP266" s="2">
        <v>1555</v>
      </c>
      <c r="HQ266" s="2">
        <v>1649</v>
      </c>
      <c r="HR266" s="2">
        <v>1650</v>
      </c>
      <c r="HS266" s="2">
        <v>1607</v>
      </c>
      <c r="HT266" s="2">
        <v>1566</v>
      </c>
      <c r="HU266" s="2">
        <v>1626</v>
      </c>
      <c r="HV266" s="2">
        <v>1740</v>
      </c>
      <c r="HW266" s="2">
        <v>1719</v>
      </c>
      <c r="HX266" s="2">
        <v>1788</v>
      </c>
      <c r="HY266" s="2">
        <v>1629</v>
      </c>
      <c r="HZ266" s="2">
        <v>1699</v>
      </c>
      <c r="IA266" s="2">
        <v>1875</v>
      </c>
      <c r="IB266" s="2">
        <v>2063</v>
      </c>
      <c r="IC266" s="2">
        <v>1792</v>
      </c>
      <c r="ID266" s="2">
        <v>1492</v>
      </c>
      <c r="IE266" s="2">
        <v>1496</v>
      </c>
      <c r="IF266" s="2">
        <v>1646</v>
      </c>
      <c r="IG266" s="2">
        <v>1550</v>
      </c>
      <c r="IH266" s="2">
        <v>1478</v>
      </c>
      <c r="II266" s="2">
        <v>1512</v>
      </c>
      <c r="IJ266" s="2">
        <v>1667</v>
      </c>
      <c r="IK266" s="2">
        <v>1725</v>
      </c>
      <c r="IL266" s="2">
        <v>1820</v>
      </c>
      <c r="IM266" s="2">
        <v>1945</v>
      </c>
      <c r="IN266" s="2">
        <v>1905</v>
      </c>
      <c r="IO266" s="2">
        <v>1993</v>
      </c>
      <c r="IP266" s="2">
        <v>1980</v>
      </c>
      <c r="IQ266" s="2">
        <v>1921</v>
      </c>
      <c r="IR266" s="2">
        <v>1849</v>
      </c>
      <c r="IS266" s="2">
        <v>1730</v>
      </c>
      <c r="IT266" s="2">
        <v>1699</v>
      </c>
    </row>
    <row r="267" spans="1:254">
      <c r="A267" s="62" t="s">
        <v>480</v>
      </c>
      <c r="B267" s="4" t="inlineStr">
        <is>
          <t>日本ギア工業</t>
        </is>
      </c>
      <c r="C267" s="4">
        <v>1341</v>
      </c>
      <c r="D267" s="4">
        <v>-29</v>
      </c>
      <c r="E267" s="67">
        <v>1370</v>
      </c>
      <c r="F267" s="67">
        <v>1389</v>
      </c>
      <c r="G267" s="67">
        <v>1338</v>
      </c>
      <c r="H267" s="67">
        <v>1284</v>
      </c>
      <c r="I267" s="67">
        <v>1266</v>
      </c>
      <c r="J267" s="67">
        <v>1255</v>
      </c>
      <c r="K267" s="67">
        <v>1250</v>
      </c>
      <c r="L267" s="67">
        <v>1296</v>
      </c>
      <c r="M267" s="67">
        <v>1379</v>
      </c>
      <c r="N267" s="67">
        <v>1362</v>
      </c>
      <c r="O267" s="67">
        <v>1407</v>
      </c>
      <c r="P267" s="67">
        <v>1412</v>
      </c>
      <c r="Q267" s="67">
        <v>1375</v>
      </c>
      <c r="R267" s="67">
        <v>1410</v>
      </c>
      <c r="S267" s="67">
        <v>1527</v>
      </c>
      <c r="T267" s="67">
        <v>1578</v>
      </c>
      <c r="U267" s="67">
        <v>1571</v>
      </c>
      <c r="V267" s="67">
        <v>1500</v>
      </c>
      <c r="W267" s="67">
        <v>1500</v>
      </c>
      <c r="X267" s="67">
        <v>1489</v>
      </c>
      <c r="Y267" s="67">
        <v>1500</v>
      </c>
      <c r="Z267" s="67">
        <v>1575</v>
      </c>
      <c r="AA267" s="67">
        <v>1747</v>
      </c>
      <c r="AB267" s="67">
        <v>1647</v>
      </c>
      <c r="AC267" s="67">
        <v>1527</v>
      </c>
      <c r="AD267" s="67">
        <v>1480</v>
      </c>
      <c r="AE267" s="67">
        <v>1490</v>
      </c>
      <c r="AF267" s="67">
        <v>1499</v>
      </c>
      <c r="AG267" s="67">
        <v>1460</v>
      </c>
      <c r="AH267" s="67">
        <v>1516</v>
      </c>
      <c r="AI267" s="67">
        <v>1490</v>
      </c>
      <c r="AJ267" s="67">
        <v>1452</v>
      </c>
      <c r="AK267" s="67">
        <v>1585</v>
      </c>
      <c r="AL267" s="67">
        <v>1495</v>
      </c>
      <c r="AM267" s="67">
        <v>1526</v>
      </c>
      <c r="AN267" s="67">
        <v>1630</v>
      </c>
      <c r="AO267" s="67">
        <v>1378</v>
      </c>
      <c r="AP267" s="67">
        <v>1433</v>
      </c>
      <c r="AQ267" s="67">
        <v>1416</v>
      </c>
      <c r="AR267" s="67">
        <v>1378</v>
      </c>
      <c r="AS267" s="67">
        <v>1425</v>
      </c>
      <c r="AT267" s="67">
        <v>1538</v>
      </c>
      <c r="AU267" s="67">
        <v>1499</v>
      </c>
      <c r="AV267" s="67">
        <v>1604</v>
      </c>
      <c r="AW267" s="67">
        <v>1455</v>
      </c>
      <c r="AX267" s="67">
        <v>1488</v>
      </c>
      <c r="AY267" s="67">
        <v>1457</v>
      </c>
      <c r="AZ267" s="67">
        <v>1492</v>
      </c>
      <c r="BA267" s="67">
        <v>1660</v>
      </c>
      <c r="BB267" s="67">
        <v>1690</v>
      </c>
      <c r="BC267" s="67">
        <v>1720</v>
      </c>
      <c r="BD267" s="67">
        <v>1740</v>
      </c>
      <c r="BE267" s="67">
        <v>1560</v>
      </c>
      <c r="BF267" s="67">
        <v>1502</v>
      </c>
      <c r="BG267" s="67">
        <v>1355</v>
      </c>
      <c r="BH267" s="67">
        <v>1373</v>
      </c>
      <c r="BI267" s="67">
        <v>1415</v>
      </c>
      <c r="BJ267" s="67">
        <v>1449</v>
      </c>
      <c r="BK267" s="67">
        <v>1410</v>
      </c>
      <c r="BL267" s="67">
        <v>1438</v>
      </c>
      <c r="BM267" s="67">
        <v>1403</v>
      </c>
      <c r="BN267" s="67">
        <v>1523</v>
      </c>
      <c r="BO267" s="67">
        <v>1517</v>
      </c>
      <c r="BP267" s="67">
        <v>1489</v>
      </c>
      <c r="BQ267" s="67">
        <v>1481</v>
      </c>
      <c r="BR267" s="67">
        <v>1501</v>
      </c>
      <c r="BS267" s="67">
        <v>1586</v>
      </c>
      <c r="BT267" s="67">
        <v>1685</v>
      </c>
      <c r="BU267" s="67">
        <v>1640</v>
      </c>
      <c r="BV267" s="67">
        <v>1666</v>
      </c>
      <c r="BW267" s="67">
        <v>1526</v>
      </c>
      <c r="BX267" s="67">
        <v>1226</v>
      </c>
      <c r="BY267" s="67">
        <v>1277</v>
      </c>
      <c r="BZ267" s="67">
        <v>1304</v>
      </c>
      <c r="CA267" s="516">
        <v>1333</v>
      </c>
      <c r="CB267" s="516">
        <v>1328</v>
      </c>
      <c r="CC267" s="516">
        <v>1277</v>
      </c>
      <c r="CD267" s="516">
        <v>1281</v>
      </c>
      <c r="CE267" s="516">
        <v>1305</v>
      </c>
      <c r="CF267" s="516">
        <v>1238</v>
      </c>
      <c r="CG267" s="516">
        <v>1301</v>
      </c>
      <c r="CH267" s="516">
        <v>1304</v>
      </c>
      <c r="CI267" s="516">
        <v>1177</v>
      </c>
      <c r="CJ267" s="516">
        <v>1191</v>
      </c>
      <c r="CK267" s="516">
        <v>1183</v>
      </c>
      <c r="CL267" s="516">
        <v>1201</v>
      </c>
      <c r="CM267" s="516">
        <v>1305</v>
      </c>
      <c r="CN267" s="516">
        <v>1313</v>
      </c>
      <c r="CO267" s="516">
        <v>1401</v>
      </c>
      <c r="CP267" s="516">
        <v>1455</v>
      </c>
      <c r="CQ267" s="516">
        <v>1470</v>
      </c>
      <c r="CR267" s="516">
        <v>1584</v>
      </c>
      <c r="CS267" s="516">
        <v>1522</v>
      </c>
      <c r="CT267" s="516">
        <v>1509</v>
      </c>
      <c r="CU267" s="516">
        <v>1800</v>
      </c>
      <c r="CV267" s="516">
        <v>1883</v>
      </c>
      <c r="CW267" s="516">
        <v>1628</v>
      </c>
      <c r="CX267" s="516">
        <v>1806</v>
      </c>
      <c r="CY267" s="516">
        <v>1953</v>
      </c>
      <c r="CZ267" s="516">
        <v>1668</v>
      </c>
      <c r="DA267" s="2">
        <v>1878</v>
      </c>
      <c r="DB267" s="2">
        <v>2085</v>
      </c>
      <c r="DC267" s="2">
        <v>2200</v>
      </c>
      <c r="DD267" s="2">
        <v>1824</v>
      </c>
      <c r="DE267" s="2">
        <v>1649</v>
      </c>
      <c r="DF267" s="2">
        <v>1349</v>
      </c>
      <c r="DG267" s="2">
        <v>1236</v>
      </c>
      <c r="DH267" s="2">
        <v>1303</v>
      </c>
      <c r="DI267" s="2">
        <v>1179</v>
      </c>
      <c r="DJ267" s="2">
        <v>1125</v>
      </c>
      <c r="DK267" s="2">
        <v>1140</v>
      </c>
      <c r="DL267" s="2">
        <v>1157</v>
      </c>
      <c r="DM267" s="2">
        <v>1337</v>
      </c>
      <c r="DN267" s="2">
        <v>1092</v>
      </c>
      <c r="DO267" s="2">
        <v>942</v>
      </c>
      <c r="DP267" s="2">
        <v>915</v>
      </c>
      <c r="DQ267" s="2">
        <v>909</v>
      </c>
      <c r="DR267" s="2">
        <v>885</v>
      </c>
      <c r="DS267" s="2">
        <v>913</v>
      </c>
      <c r="DT267" s="2">
        <v>929</v>
      </c>
      <c r="DU267" s="2">
        <v>911</v>
      </c>
      <c r="DV267" s="2">
        <v>905</v>
      </c>
      <c r="DW267" s="2">
        <v>876</v>
      </c>
      <c r="DX267" s="2">
        <v>861</v>
      </c>
      <c r="DY267" s="2">
        <v>860</v>
      </c>
      <c r="DZ267" s="2">
        <v>832</v>
      </c>
      <c r="EA267" s="2">
        <v>856</v>
      </c>
      <c r="EB267" s="2">
        <v>835</v>
      </c>
      <c r="EC267" s="2">
        <v>908</v>
      </c>
      <c r="ED267" s="2">
        <v>927</v>
      </c>
      <c r="EE267" s="2">
        <v>916</v>
      </c>
      <c r="EF267" s="2">
        <v>946</v>
      </c>
      <c r="EG267" s="2">
        <v>973</v>
      </c>
      <c r="EH267" s="2">
        <v>950</v>
      </c>
      <c r="EI267" s="2">
        <v>973</v>
      </c>
      <c r="EJ267" s="2">
        <v>1004</v>
      </c>
      <c r="EK267" s="2">
        <v>990</v>
      </c>
      <c r="EL267" s="2">
        <v>1003</v>
      </c>
      <c r="EM267" s="2">
        <v>960</v>
      </c>
      <c r="EN267" s="2">
        <v>936</v>
      </c>
      <c r="EO267" s="2">
        <v>893</v>
      </c>
      <c r="EP267" s="2">
        <v>883</v>
      </c>
      <c r="EQ267" s="2">
        <v>901</v>
      </c>
      <c r="ER267" s="2">
        <v>895</v>
      </c>
      <c r="ES267" s="2">
        <v>880</v>
      </c>
      <c r="ET267" s="2">
        <v>853</v>
      </c>
      <c r="EU267" s="2">
        <v>877</v>
      </c>
      <c r="EV267" s="2">
        <v>872</v>
      </c>
      <c r="EW267" s="2">
        <v>885</v>
      </c>
      <c r="EX267" s="2">
        <v>880</v>
      </c>
      <c r="EY267" s="2">
        <v>865</v>
      </c>
      <c r="EZ267" s="2">
        <v>856</v>
      </c>
      <c r="FA267" s="2">
        <v>826</v>
      </c>
      <c r="FB267" s="2">
        <v>820</v>
      </c>
      <c r="FC267" s="2">
        <v>815</v>
      </c>
      <c r="FD267" s="2">
        <v>830</v>
      </c>
      <c r="FE267" s="2">
        <v>862</v>
      </c>
      <c r="FF267" s="2">
        <v>845</v>
      </c>
      <c r="FG267" s="2">
        <v>824</v>
      </c>
      <c r="FH267" s="2">
        <v>845</v>
      </c>
      <c r="FI267" s="2">
        <v>866</v>
      </c>
      <c r="FJ267" s="2">
        <v>903</v>
      </c>
      <c r="FK267" s="2">
        <v>890</v>
      </c>
      <c r="FL267" s="2">
        <v>865</v>
      </c>
      <c r="FM267" s="2">
        <v>858</v>
      </c>
      <c r="FN267" s="2">
        <v>855</v>
      </c>
      <c r="FO267" s="2">
        <v>885</v>
      </c>
      <c r="FP267" s="2">
        <v>922</v>
      </c>
      <c r="FQ267" s="2">
        <v>891</v>
      </c>
      <c r="FR267" s="2">
        <v>870</v>
      </c>
      <c r="FS267" s="2">
        <v>832</v>
      </c>
      <c r="FT267" s="2">
        <v>851</v>
      </c>
      <c r="FU267" s="2">
        <v>827</v>
      </c>
      <c r="FV267" s="2">
        <v>793</v>
      </c>
      <c r="FW267" s="2">
        <v>790</v>
      </c>
      <c r="FX267" s="2">
        <v>819</v>
      </c>
      <c r="FY267" s="2">
        <v>794</v>
      </c>
      <c r="FZ267" s="2">
        <v>827</v>
      </c>
      <c r="GA267" s="2">
        <v>829</v>
      </c>
      <c r="GB267" s="2">
        <v>786</v>
      </c>
      <c r="GC267" s="2">
        <v>793</v>
      </c>
      <c r="GD267" s="2">
        <v>775</v>
      </c>
      <c r="GE267" s="2">
        <v>797</v>
      </c>
      <c r="GF267" s="2">
        <v>798</v>
      </c>
      <c r="GG267" s="2">
        <v>801</v>
      </c>
      <c r="GH267" s="2">
        <v>850</v>
      </c>
      <c r="GI267" s="2">
        <v>879</v>
      </c>
      <c r="GJ267" s="2">
        <v>857</v>
      </c>
      <c r="GK267" s="2">
        <v>895</v>
      </c>
      <c r="GL267" s="2">
        <v>880</v>
      </c>
      <c r="GM267" s="2">
        <v>744</v>
      </c>
      <c r="GN267" s="2">
        <v>746</v>
      </c>
      <c r="GO267" s="2">
        <v>742</v>
      </c>
      <c r="GP267" s="2">
        <v>735</v>
      </c>
      <c r="GQ267" s="2">
        <v>748</v>
      </c>
      <c r="GR267" s="2">
        <v>729</v>
      </c>
      <c r="GS267" s="2">
        <v>750</v>
      </c>
      <c r="GT267" s="2">
        <v>707</v>
      </c>
      <c r="GU267" s="2">
        <v>679</v>
      </c>
      <c r="GV267" s="2">
        <v>709</v>
      </c>
      <c r="GW267" s="2">
        <v>746</v>
      </c>
      <c r="GX267" s="2">
        <v>739</v>
      </c>
      <c r="GY267" s="2">
        <v>717</v>
      </c>
      <c r="GZ267" s="2">
        <v>720</v>
      </c>
      <c r="HA267" s="2">
        <v>668</v>
      </c>
      <c r="HB267" s="2">
        <v>670</v>
      </c>
      <c r="HC267" s="2">
        <v>673</v>
      </c>
      <c r="HD267" s="2">
        <v>704</v>
      </c>
      <c r="HE267" s="2">
        <v>718</v>
      </c>
      <c r="HF267" s="2">
        <v>723</v>
      </c>
      <c r="HG267" s="2">
        <v>740</v>
      </c>
      <c r="HH267" s="2">
        <v>749</v>
      </c>
      <c r="HI267" s="2">
        <v>756</v>
      </c>
      <c r="HJ267" s="2">
        <v>760</v>
      </c>
      <c r="HK267" s="2">
        <v>766</v>
      </c>
      <c r="HL267" s="2">
        <v>771</v>
      </c>
      <c r="HM267" s="2">
        <v>790</v>
      </c>
      <c r="HN267" s="2">
        <v>739</v>
      </c>
      <c r="HO267" s="2">
        <v>748</v>
      </c>
      <c r="HP267" s="2">
        <v>722</v>
      </c>
      <c r="HQ267" s="2">
        <v>733</v>
      </c>
      <c r="HR267" s="2">
        <v>741</v>
      </c>
      <c r="HS267" s="2">
        <v>733</v>
      </c>
      <c r="HT267" s="2">
        <v>715</v>
      </c>
      <c r="HU267" s="2">
        <v>711</v>
      </c>
      <c r="HV267" s="2">
        <v>707</v>
      </c>
      <c r="HW267" s="2">
        <v>702</v>
      </c>
      <c r="HX267" s="2">
        <v>719</v>
      </c>
      <c r="HY267" s="2">
        <v>700</v>
      </c>
      <c r="HZ267" s="2">
        <v>713</v>
      </c>
      <c r="IA267" s="2">
        <v>723</v>
      </c>
      <c r="IB267" s="2">
        <v>714</v>
      </c>
      <c r="IC267" s="2">
        <v>722</v>
      </c>
      <c r="ID267" s="2">
        <v>725</v>
      </c>
      <c r="IE267" s="2">
        <v>746</v>
      </c>
      <c r="IF267" s="2">
        <v>750</v>
      </c>
      <c r="IG267" s="2">
        <v>754</v>
      </c>
      <c r="IH267" s="2">
        <v>736</v>
      </c>
      <c r="II267" s="2">
        <v>696</v>
      </c>
      <c r="IJ267" s="2">
        <v>693</v>
      </c>
      <c r="IK267" s="2">
        <v>671</v>
      </c>
      <c r="IL267" s="2">
        <v>657</v>
      </c>
      <c r="IM267" s="2">
        <v>675</v>
      </c>
      <c r="IN267" s="2">
        <v>668</v>
      </c>
      <c r="IO267" s="2">
        <v>672</v>
      </c>
      <c r="IP267" s="2">
        <v>645</v>
      </c>
      <c r="IQ267" s="2">
        <v>641</v>
      </c>
      <c r="IR267" s="2">
        <v>629</v>
      </c>
      <c r="IS267" s="2">
        <v>610</v>
      </c>
      <c r="IT267" s="2">
        <v>594</v>
      </c>
    </row>
    <row r="268" spans="1:254">
      <c r="A268" s="62" t="s">
        <v>481</v>
      </c>
      <c r="B268" s="4" t="inlineStr">
        <is>
          <t>助川電気工業</t>
        </is>
      </c>
      <c r="C268" s="4">
        <v>4465</v>
      </c>
      <c r="D268" s="4">
        <v>-35</v>
      </c>
      <c r="E268" s="67">
        <v>4500</v>
      </c>
      <c r="F268" s="67">
        <v>4620</v>
      </c>
      <c r="G268" s="67">
        <v>4475</v>
      </c>
      <c r="H268" s="67">
        <v>4280</v>
      </c>
      <c r="I268" s="67">
        <v>4275</v>
      </c>
      <c r="J268" s="67">
        <v>4140</v>
      </c>
      <c r="K268" s="67">
        <v>4120</v>
      </c>
      <c r="L268" s="67">
        <v>4250</v>
      </c>
      <c r="M268" s="67">
        <v>4510</v>
      </c>
      <c r="N268" s="67">
        <v>4490</v>
      </c>
      <c r="O268" s="67">
        <v>4800</v>
      </c>
      <c r="P268" s="67">
        <v>4675</v>
      </c>
      <c r="Q268" s="67">
        <v>4595</v>
      </c>
      <c r="R268" s="67">
        <v>4455</v>
      </c>
      <c r="S268" s="67">
        <v>4960</v>
      </c>
      <c r="T268" s="67">
        <v>5130</v>
      </c>
      <c r="U268" s="67">
        <v>5030</v>
      </c>
      <c r="V268" s="67">
        <v>4780</v>
      </c>
      <c r="W268" s="67">
        <v>4730</v>
      </c>
      <c r="X268" s="67">
        <v>4635</v>
      </c>
      <c r="Y268" s="67">
        <v>4850</v>
      </c>
      <c r="Z268" s="67">
        <v>4965</v>
      </c>
      <c r="AA268" s="67">
        <v>5150</v>
      </c>
      <c r="AB268" s="67">
        <v>5030</v>
      </c>
      <c r="AC268" s="67">
        <v>4810</v>
      </c>
      <c r="AD268" s="67">
        <v>4840</v>
      </c>
      <c r="AE268" s="67">
        <v>4910</v>
      </c>
      <c r="AF268" s="67">
        <v>4905</v>
      </c>
      <c r="AG268" s="67">
        <v>4905</v>
      </c>
      <c r="AH268" s="67">
        <v>5060</v>
      </c>
      <c r="AI268" s="67">
        <v>5030</v>
      </c>
      <c r="AJ268" s="67">
        <v>5050</v>
      </c>
      <c r="AK268" s="67">
        <v>5500</v>
      </c>
      <c r="AL268" s="67">
        <v>5490</v>
      </c>
      <c r="AM268" s="67">
        <v>5470</v>
      </c>
      <c r="AN268" s="67">
        <v>5650</v>
      </c>
      <c r="AO268" s="67">
        <v>4945</v>
      </c>
      <c r="AP268" s="67">
        <v>4830</v>
      </c>
      <c r="AQ268" s="67">
        <v>4825</v>
      </c>
      <c r="AR268" s="67">
        <v>4635</v>
      </c>
      <c r="AS268" s="67">
        <v>4710</v>
      </c>
      <c r="AT268" s="67">
        <v>4910</v>
      </c>
      <c r="AU268" s="67">
        <v>5050</v>
      </c>
      <c r="AV268" s="67">
        <v>5490</v>
      </c>
      <c r="AW268" s="67">
        <v>5060</v>
      </c>
      <c r="AX268" s="67">
        <v>5140</v>
      </c>
      <c r="AY268" s="67">
        <v>5200</v>
      </c>
      <c r="AZ268" s="67">
        <v>5280</v>
      </c>
      <c r="BA268" s="67">
        <v>5360</v>
      </c>
      <c r="BB268" s="67">
        <v>5380</v>
      </c>
      <c r="BC268" s="67">
        <v>5480</v>
      </c>
      <c r="BD268" s="67">
        <v>5910</v>
      </c>
      <c r="BE268" s="67">
        <v>5420</v>
      </c>
      <c r="BF268" s="67">
        <v>5360</v>
      </c>
      <c r="BG268" s="67">
        <v>5080</v>
      </c>
      <c r="BH268" s="67">
        <v>5020</v>
      </c>
      <c r="BI268" s="67">
        <v>5180</v>
      </c>
      <c r="BJ268" s="67">
        <v>5310</v>
      </c>
      <c r="BK268" s="67">
        <v>5420</v>
      </c>
      <c r="BL268" s="67">
        <v>5370</v>
      </c>
      <c r="BM268" s="67">
        <v>5650</v>
      </c>
      <c r="BN268" s="67">
        <v>5620</v>
      </c>
      <c r="BO268" s="67">
        <v>5820</v>
      </c>
      <c r="BP268" s="67">
        <v>6000</v>
      </c>
      <c r="BQ268" s="67">
        <v>6200</v>
      </c>
      <c r="BR268" s="67">
        <v>5920</v>
      </c>
      <c r="BS268" s="67">
        <v>6000</v>
      </c>
      <c r="BT268" s="67">
        <v>6130</v>
      </c>
      <c r="BU268" s="67">
        <v>6170</v>
      </c>
      <c r="BV268" s="67">
        <v>6350</v>
      </c>
      <c r="BW268" s="67">
        <v>6600</v>
      </c>
      <c r="BX268" s="67">
        <v>6280</v>
      </c>
      <c r="BY268" s="67">
        <v>6320</v>
      </c>
      <c r="BZ268" s="67">
        <v>6350</v>
      </c>
      <c r="CA268" s="516">
        <v>6280</v>
      </c>
      <c r="CB268" s="516">
        <v>6340</v>
      </c>
      <c r="CC268" s="516">
        <v>6110</v>
      </c>
      <c r="CD268" s="516">
        <v>6250</v>
      </c>
      <c r="CE268" s="516">
        <v>6260</v>
      </c>
      <c r="CF268" s="516">
        <v>6240</v>
      </c>
      <c r="CG268" s="516">
        <v>6410</v>
      </c>
      <c r="CH268" s="516">
        <v>6700</v>
      </c>
      <c r="CI268" s="516">
        <v>6250</v>
      </c>
      <c r="CJ268" s="516">
        <v>6450</v>
      </c>
      <c r="CK268" s="516">
        <v>6500</v>
      </c>
      <c r="CL268" s="516">
        <v>6480</v>
      </c>
      <c r="CM268" s="516">
        <v>6710</v>
      </c>
      <c r="CN268" s="516">
        <v>6340</v>
      </c>
      <c r="CO268" s="516">
        <v>6650</v>
      </c>
      <c r="CP268" s="516">
        <v>6670</v>
      </c>
      <c r="CQ268" s="516">
        <v>6740</v>
      </c>
      <c r="CR268" s="516">
        <v>7040</v>
      </c>
      <c r="CS268" s="516">
        <v>6620</v>
      </c>
      <c r="CT268" s="516">
        <v>6630</v>
      </c>
      <c r="CU268" s="516">
        <v>7110</v>
      </c>
      <c r="CV268" s="516">
        <v>7500</v>
      </c>
      <c r="CW268" s="516">
        <v>7050</v>
      </c>
      <c r="CX268" s="516">
        <v>7250</v>
      </c>
      <c r="CY268" s="516">
        <v>7150</v>
      </c>
      <c r="CZ268" s="516">
        <v>7260</v>
      </c>
      <c r="DA268" s="2">
        <v>7270</v>
      </c>
      <c r="DB268" s="2">
        <v>7240</v>
      </c>
      <c r="DC268" s="2">
        <v>6820</v>
      </c>
      <c r="DD268" s="2">
        <v>7070</v>
      </c>
      <c r="DE268" s="2">
        <v>7340</v>
      </c>
      <c r="DF268" s="2">
        <v>6490</v>
      </c>
      <c r="DG268" s="2">
        <v>6990</v>
      </c>
      <c r="DH268" s="2">
        <v>7310</v>
      </c>
      <c r="DI268" s="2">
        <v>7390</v>
      </c>
      <c r="DJ268" s="2">
        <v>7240</v>
      </c>
      <c r="DK268" s="2">
        <v>7320</v>
      </c>
      <c r="DL268" s="2">
        <v>7490</v>
      </c>
      <c r="DM268" s="2">
        <v>8040</v>
      </c>
      <c r="DN268" s="2">
        <v>7840</v>
      </c>
      <c r="DO268" s="2">
        <v>7670</v>
      </c>
      <c r="DP268" s="2">
        <v>7460</v>
      </c>
      <c r="DQ268" s="2">
        <v>7820</v>
      </c>
      <c r="DR268" s="2">
        <v>7230</v>
      </c>
      <c r="DS268" s="2">
        <v>7670</v>
      </c>
      <c r="DT268" s="2">
        <v>8140</v>
      </c>
      <c r="DU268" s="2">
        <v>8420</v>
      </c>
      <c r="DV268" s="2">
        <v>9600</v>
      </c>
      <c r="DW268" s="2">
        <v>8200</v>
      </c>
      <c r="DX268" s="2">
        <v>8170</v>
      </c>
      <c r="DY268" s="2">
        <v>8160</v>
      </c>
      <c r="DZ268" s="2">
        <v>7950</v>
      </c>
      <c r="EA268" s="2">
        <v>7890</v>
      </c>
      <c r="EB268" s="2">
        <v>7860</v>
      </c>
      <c r="EC268" s="2">
        <v>7560</v>
      </c>
      <c r="ED268" s="2">
        <v>7670</v>
      </c>
      <c r="EE268" s="2">
        <v>7360</v>
      </c>
      <c r="EF268" s="2">
        <v>7550</v>
      </c>
      <c r="EG268" s="2">
        <v>7250</v>
      </c>
      <c r="EH268" s="2">
        <v>7640</v>
      </c>
      <c r="EI268" s="2">
        <v>7780</v>
      </c>
      <c r="EJ268" s="2">
        <v>8760</v>
      </c>
      <c r="EK268" s="2">
        <v>8700</v>
      </c>
      <c r="EL268" s="2">
        <v>9000</v>
      </c>
      <c r="EM268" s="2">
        <v>8130</v>
      </c>
      <c r="EN268" s="2">
        <v>7480</v>
      </c>
      <c r="EO268" s="2">
        <v>6480</v>
      </c>
      <c r="EP268" s="2">
        <v>6590</v>
      </c>
      <c r="EQ268" s="2">
        <v>6110</v>
      </c>
      <c r="ER268" s="2">
        <v>6280</v>
      </c>
      <c r="ES268" s="2">
        <v>6270</v>
      </c>
      <c r="ET268" s="2">
        <v>6080</v>
      </c>
      <c r="EU268" s="2">
        <v>6180</v>
      </c>
      <c r="EV268" s="2">
        <v>5870</v>
      </c>
      <c r="EW268" s="2">
        <v>5990</v>
      </c>
      <c r="EX268" s="2">
        <v>6100</v>
      </c>
      <c r="EY268" s="2">
        <v>5940</v>
      </c>
      <c r="EZ268" s="2">
        <v>6000</v>
      </c>
      <c r="FA268" s="2">
        <v>6100</v>
      </c>
      <c r="FB268" s="2">
        <v>5960</v>
      </c>
      <c r="FC268" s="2">
        <v>6070</v>
      </c>
      <c r="FD268" s="2">
        <v>6200</v>
      </c>
      <c r="FE268" s="2">
        <v>6310</v>
      </c>
      <c r="FF268" s="2">
        <v>6410</v>
      </c>
      <c r="FG268" s="2">
        <v>6500</v>
      </c>
      <c r="FH268" s="2">
        <v>6880</v>
      </c>
      <c r="FI268" s="2">
        <v>7090</v>
      </c>
      <c r="FJ268" s="2">
        <v>7090</v>
      </c>
      <c r="FK268" s="2">
        <v>7190</v>
      </c>
      <c r="FL268" s="2">
        <v>6840</v>
      </c>
      <c r="FM268" s="2">
        <v>6980</v>
      </c>
      <c r="FN268" s="2">
        <v>6710</v>
      </c>
      <c r="FO268" s="2">
        <v>7100</v>
      </c>
      <c r="FP268" s="2">
        <v>7500</v>
      </c>
      <c r="FQ268" s="2">
        <v>7490</v>
      </c>
      <c r="FR268" s="2">
        <v>7040</v>
      </c>
      <c r="FS268" s="2">
        <v>6040</v>
      </c>
      <c r="FT268" s="2">
        <v>6240</v>
      </c>
      <c r="FU268" s="2">
        <v>6450</v>
      </c>
      <c r="FV268" s="2">
        <v>6160</v>
      </c>
      <c r="FW268" s="2">
        <v>6110</v>
      </c>
      <c r="FX268" s="2">
        <v>6370</v>
      </c>
      <c r="FY268" s="2">
        <v>6580</v>
      </c>
      <c r="FZ268" s="2">
        <v>6960</v>
      </c>
      <c r="GA268" s="2">
        <v>7620</v>
      </c>
      <c r="GB268" s="2">
        <v>6620</v>
      </c>
      <c r="GC268" s="2">
        <v>5620</v>
      </c>
      <c r="GD268" s="2">
        <v>6200</v>
      </c>
      <c r="GE268" s="2">
        <v>6670</v>
      </c>
      <c r="GF268" s="2">
        <v>8170</v>
      </c>
      <c r="GG268" s="2">
        <v>7870</v>
      </c>
      <c r="GH268" s="2">
        <v>7600</v>
      </c>
      <c r="GI268" s="2">
        <v>7970</v>
      </c>
      <c r="GJ268" s="2">
        <v>7400</v>
      </c>
      <c r="GK268" s="2">
        <v>8320</v>
      </c>
      <c r="GL268" s="2">
        <v>8750</v>
      </c>
      <c r="GM268" s="2">
        <v>8800</v>
      </c>
      <c r="GN268" s="2">
        <v>9250</v>
      </c>
      <c r="GO268" s="2">
        <v>9300</v>
      </c>
      <c r="GP268" s="2">
        <v>9250</v>
      </c>
      <c r="GQ268" s="2">
        <v>11120</v>
      </c>
      <c r="GR268" s="2">
        <v>9620</v>
      </c>
      <c r="GS268" s="2">
        <v>9460</v>
      </c>
      <c r="GT268" s="2">
        <v>7960</v>
      </c>
      <c r="GU268" s="2">
        <v>6960</v>
      </c>
      <c r="GV268" s="2">
        <v>7160</v>
      </c>
      <c r="GW268" s="2">
        <v>7700</v>
      </c>
      <c r="GX268" s="2">
        <v>6700</v>
      </c>
      <c r="GY268" s="2">
        <v>5530</v>
      </c>
      <c r="GZ268" s="2">
        <v>4830</v>
      </c>
      <c r="HA268" s="2">
        <v>4130</v>
      </c>
      <c r="HB268" s="2">
        <v>4050</v>
      </c>
      <c r="HC268" s="2">
        <v>4515</v>
      </c>
      <c r="HD268" s="2">
        <v>4620</v>
      </c>
      <c r="HE268" s="2">
        <v>4735</v>
      </c>
      <c r="HF268" s="2">
        <v>4780</v>
      </c>
      <c r="HG268" s="2">
        <v>4500</v>
      </c>
      <c r="HH268" s="2">
        <v>5270</v>
      </c>
      <c r="HI268" s="2">
        <v>5800</v>
      </c>
      <c r="HJ268" s="2">
        <v>5790</v>
      </c>
      <c r="HK268" s="2">
        <v>5030</v>
      </c>
      <c r="HL268" s="2">
        <v>4460</v>
      </c>
      <c r="HM268" s="2">
        <v>4610</v>
      </c>
      <c r="HN268" s="2">
        <v>4165</v>
      </c>
      <c r="HO268" s="2">
        <v>4475</v>
      </c>
      <c r="HP268" s="2">
        <v>4335</v>
      </c>
      <c r="HQ268" s="2">
        <v>4165</v>
      </c>
      <c r="HR268" s="2">
        <v>4370</v>
      </c>
      <c r="HS268" s="2">
        <v>3870</v>
      </c>
      <c r="HT268" s="2">
        <v>3610</v>
      </c>
      <c r="HU268" s="2">
        <v>3560</v>
      </c>
      <c r="HV268" s="2">
        <v>3580</v>
      </c>
      <c r="HW268" s="2">
        <v>3400</v>
      </c>
      <c r="HX268" s="2">
        <v>3260</v>
      </c>
      <c r="HY268" s="2">
        <v>3080</v>
      </c>
      <c r="HZ268" s="2">
        <v>3045</v>
      </c>
      <c r="IA268" s="2">
        <v>3070</v>
      </c>
      <c r="IB268" s="2">
        <v>3185</v>
      </c>
      <c r="IC268" s="2">
        <v>3195</v>
      </c>
      <c r="ID268" s="2">
        <v>3240</v>
      </c>
      <c r="IE268" s="2">
        <v>3290</v>
      </c>
      <c r="IF268" s="2">
        <v>3450</v>
      </c>
      <c r="IG268" s="2">
        <v>3455</v>
      </c>
      <c r="IH268" s="2">
        <v>3325</v>
      </c>
      <c r="II268" s="2">
        <v>3185</v>
      </c>
      <c r="IJ268" s="2">
        <v>3150</v>
      </c>
      <c r="IK268" s="2">
        <v>3075</v>
      </c>
      <c r="IL268" s="2">
        <v>3200</v>
      </c>
      <c r="IM268" s="2">
        <v>3235</v>
      </c>
      <c r="IN268" s="2">
        <v>2877</v>
      </c>
      <c r="IO268" s="2">
        <v>2743</v>
      </c>
      <c r="IP268" s="2">
        <v>2650</v>
      </c>
      <c r="IQ268" s="2">
        <v>2643</v>
      </c>
      <c r="IR268" s="2">
        <v>2626</v>
      </c>
      <c r="IS268" s="2">
        <v>2648</v>
      </c>
      <c r="IT268" s="2">
        <v>2664</v>
      </c>
    </row>
    <row r="269" spans="1:254">
      <c r="A269" s="62" t="s">
        <v>482</v>
      </c>
      <c r="B269" s="4" t="inlineStr">
        <is>
          <t>日機装</t>
        </is>
      </c>
      <c r="C269" s="4">
        <v>3935</v>
      </c>
      <c r="D269" s="4">
        <v>-160</v>
      </c>
      <c r="E269" s="67">
        <v>4095</v>
      </c>
      <c r="F269" s="67">
        <v>4065</v>
      </c>
      <c r="G269" s="67">
        <v>3975</v>
      </c>
      <c r="H269" s="67">
        <v>3780</v>
      </c>
      <c r="I269" s="67">
        <v>3750</v>
      </c>
      <c r="J269" s="67">
        <v>3525</v>
      </c>
      <c r="K269" s="67">
        <v>3565</v>
      </c>
      <c r="L269" s="67">
        <v>3730</v>
      </c>
      <c r="M269" s="67">
        <v>4060</v>
      </c>
      <c r="N269" s="67">
        <v>4000</v>
      </c>
      <c r="O269" s="67">
        <v>3985</v>
      </c>
      <c r="P269" s="67">
        <v>3965</v>
      </c>
      <c r="Q269" s="67">
        <v>4120</v>
      </c>
      <c r="R269" s="67">
        <v>3820</v>
      </c>
      <c r="S269" s="67">
        <v>3860</v>
      </c>
      <c r="T269" s="67">
        <v>3895</v>
      </c>
      <c r="U269" s="67">
        <v>3785</v>
      </c>
      <c r="V269" s="67">
        <v>3605</v>
      </c>
      <c r="W269" s="67">
        <v>3700</v>
      </c>
      <c r="X269" s="67">
        <v>3715</v>
      </c>
      <c r="Y269" s="67">
        <v>3730</v>
      </c>
      <c r="Z269" s="67">
        <v>3825</v>
      </c>
      <c r="AA269" s="67">
        <v>4070</v>
      </c>
      <c r="AB269" s="67">
        <v>4060</v>
      </c>
      <c r="AC269" s="67">
        <v>3930</v>
      </c>
      <c r="AD269" s="67">
        <v>3890</v>
      </c>
      <c r="AE269" s="67">
        <v>4050</v>
      </c>
      <c r="AF269" s="67">
        <v>4155</v>
      </c>
      <c r="AG269" s="67">
        <v>4230</v>
      </c>
      <c r="AH269" s="67">
        <v>4160</v>
      </c>
      <c r="AI269" s="67">
        <v>4030</v>
      </c>
      <c r="AJ269" s="67">
        <v>4025</v>
      </c>
      <c r="AK269" s="67">
        <v>4090</v>
      </c>
      <c r="AL269" s="67">
        <v>3880</v>
      </c>
      <c r="AM269" s="67">
        <v>3945</v>
      </c>
      <c r="AN269" s="67">
        <v>3855</v>
      </c>
      <c r="AO269" s="67">
        <v>3715</v>
      </c>
      <c r="AP269" s="67">
        <v>3705</v>
      </c>
      <c r="AQ269" s="67">
        <v>3600</v>
      </c>
      <c r="AR269" s="67">
        <v>3570</v>
      </c>
      <c r="AS269" s="67">
        <v>3570</v>
      </c>
      <c r="AT269" s="67">
        <v>3420</v>
      </c>
      <c r="AU269" s="67">
        <v>3280</v>
      </c>
      <c r="AV269" s="67">
        <v>3330</v>
      </c>
      <c r="AW269" s="67">
        <v>3195</v>
      </c>
      <c r="AX269" s="67">
        <v>3140</v>
      </c>
      <c r="AY269" s="67">
        <v>3125</v>
      </c>
      <c r="AZ269" s="67">
        <v>3225</v>
      </c>
      <c r="BA269" s="67">
        <v>3105</v>
      </c>
      <c r="BB269" s="67">
        <v>3240</v>
      </c>
      <c r="BC269" s="67">
        <v>3280</v>
      </c>
      <c r="BD269" s="67">
        <v>3480</v>
      </c>
      <c r="BE269" s="67">
        <v>3450</v>
      </c>
      <c r="BF269" s="67">
        <v>3205</v>
      </c>
      <c r="BG269" s="67">
        <v>3000</v>
      </c>
      <c r="BH269" s="67">
        <v>2861</v>
      </c>
      <c r="BI269" s="67">
        <v>2887</v>
      </c>
      <c r="BJ269" s="67">
        <v>2991</v>
      </c>
      <c r="BK269" s="67">
        <v>2911</v>
      </c>
      <c r="BL269" s="67">
        <v>2682</v>
      </c>
      <c r="BM269" s="67">
        <v>2660</v>
      </c>
      <c r="BN269" s="67">
        <v>2648</v>
      </c>
      <c r="BO269" s="67">
        <v>2641</v>
      </c>
      <c r="BP269" s="67">
        <v>2650</v>
      </c>
      <c r="BQ269" s="67">
        <v>2644</v>
      </c>
      <c r="BR269" s="67">
        <v>2634</v>
      </c>
      <c r="BS269" s="67">
        <v>2658</v>
      </c>
      <c r="BT269" s="67">
        <v>2634</v>
      </c>
      <c r="BU269" s="67">
        <v>2589</v>
      </c>
      <c r="BV269" s="67">
        <v>2644</v>
      </c>
      <c r="BW269" s="67">
        <v>2576</v>
      </c>
      <c r="BX269" s="67">
        <v>2563</v>
      </c>
      <c r="BY269" s="67">
        <v>2573</v>
      </c>
      <c r="BZ269" s="67">
        <v>2629</v>
      </c>
      <c r="CA269" s="516">
        <v>2657</v>
      </c>
      <c r="CB269" s="516">
        <v>2719</v>
      </c>
      <c r="CC269" s="516">
        <v>2773</v>
      </c>
      <c r="CD269" s="516">
        <v>2816</v>
      </c>
      <c r="CE269" s="516">
        <v>2840</v>
      </c>
      <c r="CF269" s="516">
        <v>2820</v>
      </c>
      <c r="CG269" s="516">
        <v>2726</v>
      </c>
      <c r="CH269" s="516">
        <v>2728</v>
      </c>
      <c r="CI269" s="516">
        <v>2664</v>
      </c>
      <c r="CJ269" s="516">
        <v>2660</v>
      </c>
      <c r="CK269" s="516">
        <v>2659</v>
      </c>
      <c r="CL269" s="516">
        <v>2583</v>
      </c>
      <c r="CM269" s="516">
        <v>2644</v>
      </c>
      <c r="CN269" s="516">
        <v>2483</v>
      </c>
      <c r="CO269" s="516">
        <v>2396</v>
      </c>
      <c r="CP269" s="516">
        <v>2380</v>
      </c>
      <c r="CQ269" s="516">
        <v>2296</v>
      </c>
      <c r="CR269" s="516">
        <v>2304</v>
      </c>
      <c r="CS269" s="516">
        <v>2234</v>
      </c>
      <c r="CT269" s="516">
        <v>2205</v>
      </c>
      <c r="CU269" s="516">
        <v>2322</v>
      </c>
      <c r="CV269" s="516">
        <v>2423</v>
      </c>
      <c r="CW269" s="516">
        <v>2391</v>
      </c>
      <c r="CX269" s="516">
        <v>2401</v>
      </c>
      <c r="CY269" s="516">
        <v>2340</v>
      </c>
      <c r="CZ269" s="516">
        <v>2347</v>
      </c>
      <c r="DA269" s="2">
        <v>2422</v>
      </c>
      <c r="DB269" s="2">
        <v>2396</v>
      </c>
      <c r="DC269" s="2">
        <v>2308</v>
      </c>
      <c r="DD269" s="2">
        <v>2480</v>
      </c>
      <c r="DE269" s="2">
        <v>2361</v>
      </c>
      <c r="DF269" s="2">
        <v>2247</v>
      </c>
      <c r="DG269" s="2">
        <v>2380</v>
      </c>
      <c r="DH269" s="2">
        <v>2437</v>
      </c>
      <c r="DI269" s="2">
        <v>2452</v>
      </c>
      <c r="DJ269" s="2">
        <v>2410</v>
      </c>
      <c r="DK269" s="2">
        <v>2444</v>
      </c>
      <c r="DL269" s="2">
        <v>2385</v>
      </c>
      <c r="DM269" s="2">
        <v>2350</v>
      </c>
      <c r="DN269" s="2">
        <v>2411</v>
      </c>
      <c r="DO269" s="2">
        <v>2416</v>
      </c>
      <c r="DP269" s="2">
        <v>2420</v>
      </c>
      <c r="DQ269" s="2">
        <v>2528</v>
      </c>
      <c r="DR269" s="2">
        <v>2285</v>
      </c>
      <c r="DS269" s="2">
        <v>2051</v>
      </c>
      <c r="DT269" s="2">
        <v>1988</v>
      </c>
      <c r="DU269" s="2">
        <v>1923</v>
      </c>
      <c r="DV269" s="2">
        <v>1869</v>
      </c>
      <c r="DW269" s="2">
        <v>1872</v>
      </c>
      <c r="DX269" s="2">
        <v>1853</v>
      </c>
      <c r="DY269" s="2">
        <v>1850</v>
      </c>
      <c r="DZ269" s="2">
        <v>1778</v>
      </c>
      <c r="EA269" s="2">
        <v>1779</v>
      </c>
      <c r="EB269" s="2">
        <v>1751</v>
      </c>
      <c r="EC269" s="2">
        <v>1760</v>
      </c>
      <c r="ED269" s="2">
        <v>1803</v>
      </c>
      <c r="EE269" s="2">
        <v>1788</v>
      </c>
      <c r="EF269" s="2">
        <v>1826</v>
      </c>
      <c r="EG269" s="2">
        <v>1803</v>
      </c>
      <c r="EH269" s="2">
        <v>1755</v>
      </c>
      <c r="EI269" s="2">
        <v>1757</v>
      </c>
      <c r="EJ269" s="2">
        <v>1804</v>
      </c>
      <c r="EK269" s="2">
        <v>1836</v>
      </c>
      <c r="EL269" s="2">
        <v>1793</v>
      </c>
      <c r="EM269" s="2">
        <v>1811</v>
      </c>
      <c r="EN269" s="2">
        <v>1775</v>
      </c>
      <c r="EO269" s="2">
        <v>1698</v>
      </c>
      <c r="EP269" s="2">
        <v>1689</v>
      </c>
      <c r="EQ269" s="2">
        <v>1691</v>
      </c>
      <c r="ER269" s="2">
        <v>1677</v>
      </c>
      <c r="ES269" s="2">
        <v>1619</v>
      </c>
      <c r="ET269" s="2">
        <v>1588</v>
      </c>
      <c r="EU269" s="2">
        <v>1598</v>
      </c>
      <c r="EV269" s="2">
        <v>1594</v>
      </c>
      <c r="EW269" s="2">
        <v>1600</v>
      </c>
      <c r="EX269" s="2">
        <v>1605</v>
      </c>
      <c r="EY269" s="2">
        <v>1614</v>
      </c>
      <c r="EZ269" s="2">
        <v>1604</v>
      </c>
      <c r="FA269" s="2">
        <v>1583</v>
      </c>
      <c r="FB269" s="2">
        <v>1582</v>
      </c>
      <c r="FC269" s="2">
        <v>1577</v>
      </c>
      <c r="FD269" s="2">
        <v>1558</v>
      </c>
      <c r="FE269" s="2">
        <v>1611</v>
      </c>
      <c r="FF269" s="2">
        <v>1605</v>
      </c>
      <c r="FG269" s="2">
        <v>1584</v>
      </c>
      <c r="FH269" s="2">
        <v>1578</v>
      </c>
      <c r="FI269" s="2">
        <v>1586</v>
      </c>
      <c r="FJ269" s="2">
        <v>1597</v>
      </c>
      <c r="FK269" s="2">
        <v>1544</v>
      </c>
      <c r="FL269" s="2">
        <v>1565</v>
      </c>
      <c r="FM269" s="2">
        <v>1517</v>
      </c>
      <c r="FN269" s="2">
        <v>1534</v>
      </c>
      <c r="FO269" s="2">
        <v>1555</v>
      </c>
      <c r="FP269" s="2">
        <v>1588</v>
      </c>
      <c r="FQ269" s="2">
        <v>1557</v>
      </c>
      <c r="FR269" s="2">
        <v>1554</v>
      </c>
      <c r="FS269" s="2">
        <v>1515</v>
      </c>
      <c r="FT269" s="2">
        <v>1528</v>
      </c>
      <c r="FU269" s="2">
        <v>1512</v>
      </c>
      <c r="FV269" s="2">
        <v>1468</v>
      </c>
      <c r="FW269" s="2">
        <v>1516</v>
      </c>
      <c r="FX269" s="2">
        <v>1600</v>
      </c>
      <c r="FY269" s="2">
        <v>1440</v>
      </c>
      <c r="FZ269" s="2">
        <v>1535</v>
      </c>
      <c r="GA269" s="2">
        <v>1539</v>
      </c>
      <c r="GB269" s="2">
        <v>1506</v>
      </c>
      <c r="GC269" s="2">
        <v>1513</v>
      </c>
      <c r="GD269" s="2">
        <v>1497</v>
      </c>
      <c r="GE269" s="2">
        <v>1519</v>
      </c>
      <c r="GF269" s="2">
        <v>1488</v>
      </c>
      <c r="GG269" s="2">
        <v>1517</v>
      </c>
      <c r="GH269" s="2">
        <v>1511</v>
      </c>
      <c r="GI269" s="2">
        <v>1527</v>
      </c>
      <c r="GJ269" s="2">
        <v>1502</v>
      </c>
      <c r="GK269" s="2">
        <v>1544</v>
      </c>
      <c r="GL269" s="2">
        <v>1640</v>
      </c>
      <c r="GM269" s="2">
        <v>1558</v>
      </c>
      <c r="GN269" s="2">
        <v>1560</v>
      </c>
      <c r="GO269" s="2">
        <v>1555</v>
      </c>
      <c r="GP269" s="2">
        <v>1518</v>
      </c>
      <c r="GQ269" s="2">
        <v>1508</v>
      </c>
      <c r="GR269" s="2">
        <v>1482</v>
      </c>
      <c r="GS269" s="2">
        <v>1484</v>
      </c>
      <c r="GT269" s="2">
        <v>1480</v>
      </c>
      <c r="GU269" s="2">
        <v>1449</v>
      </c>
      <c r="GV269" s="2">
        <v>1456</v>
      </c>
      <c r="GW269" s="2">
        <v>1514</v>
      </c>
      <c r="GX269" s="2">
        <v>1480</v>
      </c>
      <c r="GY269" s="2">
        <v>1478</v>
      </c>
      <c r="GZ269" s="2">
        <v>1486</v>
      </c>
      <c r="HA269" s="2">
        <v>1482</v>
      </c>
      <c r="HB269" s="2">
        <v>1470</v>
      </c>
      <c r="HC269" s="2">
        <v>1451</v>
      </c>
      <c r="HD269" s="2">
        <v>1483</v>
      </c>
      <c r="HE269" s="2">
        <v>1474</v>
      </c>
      <c r="HF269" s="2">
        <v>1476</v>
      </c>
      <c r="HG269" s="2">
        <v>1461</v>
      </c>
      <c r="HH269" s="2">
        <v>1460</v>
      </c>
      <c r="HI269" s="2">
        <v>1479</v>
      </c>
      <c r="HJ269" s="2">
        <v>1467</v>
      </c>
      <c r="HK269" s="2">
        <v>1468</v>
      </c>
      <c r="HL269" s="2">
        <v>1468</v>
      </c>
      <c r="HM269" s="2">
        <v>1487</v>
      </c>
      <c r="HN269" s="2">
        <v>1487</v>
      </c>
      <c r="HO269" s="2">
        <v>1484</v>
      </c>
      <c r="HP269" s="2">
        <v>1488</v>
      </c>
      <c r="HQ269" s="2">
        <v>1528</v>
      </c>
      <c r="HR269" s="2">
        <v>1527</v>
      </c>
      <c r="HS269" s="2">
        <v>1525</v>
      </c>
      <c r="HT269" s="2">
        <v>1510</v>
      </c>
      <c r="HU269" s="2">
        <v>1511</v>
      </c>
      <c r="HV269" s="2">
        <v>1510</v>
      </c>
      <c r="HW269" s="2">
        <v>1500</v>
      </c>
      <c r="HX269" s="2">
        <v>1497</v>
      </c>
      <c r="HY269" s="2">
        <v>1483</v>
      </c>
      <c r="HZ269" s="2">
        <v>1479</v>
      </c>
      <c r="IA269" s="2">
        <v>1482</v>
      </c>
      <c r="IB269" s="2">
        <v>1480</v>
      </c>
      <c r="IC269" s="2">
        <v>1449</v>
      </c>
      <c r="ID269" s="2">
        <v>1413</v>
      </c>
      <c r="IE269" s="2">
        <v>1413</v>
      </c>
      <c r="IF269" s="2">
        <v>1393</v>
      </c>
      <c r="IG269" s="2">
        <v>1398</v>
      </c>
      <c r="IH269" s="2">
        <v>1369</v>
      </c>
      <c r="II269" s="2">
        <v>1400</v>
      </c>
      <c r="IJ269" s="2">
        <v>1417</v>
      </c>
      <c r="IK269" s="2">
        <v>1413</v>
      </c>
      <c r="IL269" s="2">
        <v>1413</v>
      </c>
      <c r="IM269" s="2">
        <v>1399</v>
      </c>
      <c r="IN269" s="2">
        <v>1391</v>
      </c>
      <c r="IO269" s="2">
        <v>1376</v>
      </c>
      <c r="IP269" s="2">
        <v>1346</v>
      </c>
      <c r="IQ269" s="2">
        <v>1364</v>
      </c>
      <c r="IR269" s="2">
        <v>1355</v>
      </c>
      <c r="IS269" s="2">
        <v>1324</v>
      </c>
      <c r="IT269" s="2">
        <v>1315</v>
      </c>
    </row>
    <row r="270" spans="1:254">
      <c r="A270" s="62" t="s">
        <v>483</v>
      </c>
      <c r="B270" s="4" t="inlineStr">
        <is>
          <t>明海グループ</t>
        </is>
      </c>
      <c r="C270" s="4">
        <v>862</v>
      </c>
      <c r="D270" s="4">
        <v>6</v>
      </c>
      <c r="E270" s="67">
        <v>856</v>
      </c>
      <c r="F270" s="67">
        <v>912</v>
      </c>
      <c r="G270" s="67">
        <v>846</v>
      </c>
      <c r="H270" s="67">
        <v>815</v>
      </c>
      <c r="I270" s="67">
        <v>814</v>
      </c>
      <c r="J270" s="67">
        <v>788</v>
      </c>
      <c r="K270" s="67">
        <v>796</v>
      </c>
      <c r="L270" s="67">
        <v>851</v>
      </c>
      <c r="M270" s="67">
        <v>881</v>
      </c>
      <c r="N270" s="67">
        <v>891</v>
      </c>
      <c r="O270" s="67">
        <v>845</v>
      </c>
      <c r="P270" s="67">
        <v>894</v>
      </c>
      <c r="Q270" s="67">
        <v>829</v>
      </c>
      <c r="R270" s="67">
        <v>821</v>
      </c>
      <c r="S270" s="67">
        <v>825</v>
      </c>
      <c r="T270" s="67">
        <v>853</v>
      </c>
      <c r="U270" s="67">
        <v>834</v>
      </c>
      <c r="V270" s="67">
        <v>811</v>
      </c>
      <c r="W270" s="67">
        <v>809</v>
      </c>
      <c r="X270" s="67">
        <v>845</v>
      </c>
      <c r="Y270" s="67">
        <v>819</v>
      </c>
      <c r="Z270" s="67">
        <v>822</v>
      </c>
      <c r="AA270" s="67">
        <v>849</v>
      </c>
      <c r="AB270" s="67">
        <v>839</v>
      </c>
      <c r="AC270" s="67">
        <v>818</v>
      </c>
      <c r="AD270" s="67">
        <v>818</v>
      </c>
      <c r="AE270" s="67">
        <v>801</v>
      </c>
      <c r="AF270" s="67">
        <v>811</v>
      </c>
      <c r="AG270" s="67">
        <v>800</v>
      </c>
      <c r="AH270" s="67">
        <v>798</v>
      </c>
      <c r="AI270" s="67">
        <v>790</v>
      </c>
      <c r="AJ270" s="67">
        <v>802</v>
      </c>
      <c r="AK270" s="67">
        <v>759</v>
      </c>
      <c r="AL270" s="67">
        <v>768</v>
      </c>
      <c r="AM270" s="67">
        <v>781</v>
      </c>
      <c r="AN270" s="67">
        <v>805</v>
      </c>
      <c r="AO270" s="67">
        <v>826</v>
      </c>
      <c r="AP270" s="67">
        <v>835</v>
      </c>
      <c r="AQ270" s="67">
        <v>848</v>
      </c>
      <c r="AR270" s="67">
        <v>899</v>
      </c>
      <c r="AS270" s="67">
        <v>904</v>
      </c>
      <c r="AT270" s="67">
        <v>936</v>
      </c>
      <c r="AU270" s="67">
        <v>973</v>
      </c>
      <c r="AV270" s="67">
        <v>981</v>
      </c>
      <c r="AW270" s="67">
        <v>999</v>
      </c>
      <c r="AX270" s="67">
        <v>1020</v>
      </c>
      <c r="AY270" s="67">
        <v>1036</v>
      </c>
      <c r="AZ270" s="67">
        <v>1047</v>
      </c>
      <c r="BA270" s="67">
        <v>1110</v>
      </c>
      <c r="BB270" s="67">
        <v>1137</v>
      </c>
      <c r="BC270" s="67">
        <v>1143</v>
      </c>
      <c r="BD270" s="67">
        <v>1161</v>
      </c>
      <c r="BE270" s="67">
        <v>1162</v>
      </c>
      <c r="BF270" s="67">
        <v>1152</v>
      </c>
      <c r="BG270" s="67">
        <v>1130</v>
      </c>
      <c r="BH270" s="67">
        <v>1103</v>
      </c>
      <c r="BI270" s="67">
        <v>1176</v>
      </c>
      <c r="BJ270" s="67">
        <v>1218</v>
      </c>
      <c r="BK270" s="67">
        <v>1227</v>
      </c>
      <c r="BL270" s="67">
        <v>1196</v>
      </c>
      <c r="BM270" s="67">
        <v>1208</v>
      </c>
      <c r="BN270" s="67">
        <v>1216</v>
      </c>
      <c r="BO270" s="67">
        <v>1272</v>
      </c>
      <c r="BP270" s="67">
        <v>1244</v>
      </c>
      <c r="BQ270" s="67">
        <v>1329</v>
      </c>
      <c r="BR270" s="67">
        <v>1294</v>
      </c>
      <c r="BS270" s="67">
        <v>1274</v>
      </c>
      <c r="BT270" s="67">
        <v>1249</v>
      </c>
      <c r="BU270" s="67">
        <v>1180</v>
      </c>
      <c r="BV270" s="67">
        <v>1175</v>
      </c>
      <c r="BW270" s="67">
        <v>1178</v>
      </c>
      <c r="BX270" s="67">
        <v>1214</v>
      </c>
      <c r="BY270" s="67">
        <v>1267</v>
      </c>
      <c r="BZ270" s="67">
        <v>1282</v>
      </c>
      <c r="CA270" s="516">
        <v>1241</v>
      </c>
      <c r="CB270" s="516">
        <v>1285</v>
      </c>
      <c r="CC270" s="516">
        <v>1289</v>
      </c>
      <c r="CD270" s="516">
        <v>1303</v>
      </c>
      <c r="CE270" s="516">
        <v>1290</v>
      </c>
      <c r="CF270" s="516">
        <v>1269</v>
      </c>
      <c r="CG270" s="516">
        <v>1275</v>
      </c>
      <c r="CH270" s="516">
        <v>1259</v>
      </c>
      <c r="CI270" s="516">
        <v>1232</v>
      </c>
      <c r="CJ270" s="516">
        <v>1352</v>
      </c>
      <c r="CK270" s="516">
        <v>1200</v>
      </c>
      <c r="CL270" s="516">
        <v>1309</v>
      </c>
      <c r="CM270" s="516">
        <v>1273</v>
      </c>
      <c r="CN270" s="516">
        <v>1349</v>
      </c>
      <c r="CO270" s="516">
        <v>1530</v>
      </c>
      <c r="CP270" s="516">
        <v>1400</v>
      </c>
      <c r="CQ270" s="516">
        <v>1473</v>
      </c>
      <c r="CR270" s="516">
        <v>1572</v>
      </c>
      <c r="CS270" s="516">
        <v>1391</v>
      </c>
      <c r="CT270" s="516">
        <v>1480</v>
      </c>
      <c r="CU270" s="516">
        <v>1267</v>
      </c>
      <c r="CV270" s="516">
        <v>1113</v>
      </c>
      <c r="CW270" s="516">
        <v>967</v>
      </c>
      <c r="CX270" s="516">
        <v>923</v>
      </c>
      <c r="CY270" s="516">
        <v>805</v>
      </c>
      <c r="CZ270" s="516">
        <v>809</v>
      </c>
      <c r="DA270" s="2">
        <v>807</v>
      </c>
      <c r="DB270" s="2">
        <v>784</v>
      </c>
      <c r="DC270" s="2">
        <v>788</v>
      </c>
      <c r="DD270" s="2">
        <v>786</v>
      </c>
      <c r="DE270" s="2">
        <v>808</v>
      </c>
      <c r="DF270" s="2">
        <v>787</v>
      </c>
      <c r="DG270" s="2">
        <v>885</v>
      </c>
      <c r="DH270" s="2">
        <v>796</v>
      </c>
      <c r="DI270" s="2">
        <v>771</v>
      </c>
      <c r="DJ270" s="2">
        <v>764</v>
      </c>
      <c r="DK270" s="2">
        <v>755</v>
      </c>
      <c r="DL270" s="2">
        <v>749</v>
      </c>
      <c r="DM270" s="2">
        <v>738</v>
      </c>
      <c r="DN270" s="2">
        <v>756</v>
      </c>
      <c r="DO270" s="2">
        <v>744</v>
      </c>
      <c r="DP270" s="2">
        <v>738</v>
      </c>
      <c r="DQ270" s="2">
        <v>742</v>
      </c>
      <c r="DR270" s="2">
        <v>737</v>
      </c>
      <c r="DS270" s="2">
        <v>746</v>
      </c>
      <c r="DT270" s="2">
        <v>730</v>
      </c>
      <c r="DU270" s="2">
        <v>726</v>
      </c>
      <c r="DV270" s="2">
        <v>726</v>
      </c>
      <c r="DW270" s="2">
        <v>736</v>
      </c>
      <c r="DX270" s="2">
        <v>726</v>
      </c>
      <c r="DY270" s="2">
        <v>722</v>
      </c>
      <c r="DZ270" s="2">
        <v>707</v>
      </c>
      <c r="EA270" s="2">
        <v>717</v>
      </c>
      <c r="EB270" s="2">
        <v>732</v>
      </c>
      <c r="EC270" s="2">
        <v>696</v>
      </c>
      <c r="ED270" s="2">
        <v>697</v>
      </c>
      <c r="EE270" s="2">
        <v>688</v>
      </c>
      <c r="EF270" s="2">
        <v>692</v>
      </c>
      <c r="EG270" s="2">
        <v>689</v>
      </c>
      <c r="EH270" s="2">
        <v>683</v>
      </c>
      <c r="EI270" s="2">
        <v>695</v>
      </c>
      <c r="EJ270" s="2">
        <v>691</v>
      </c>
      <c r="EK270" s="2">
        <v>701</v>
      </c>
      <c r="EL270" s="2">
        <v>686</v>
      </c>
      <c r="EM270" s="2">
        <v>681</v>
      </c>
      <c r="EN270" s="2">
        <v>677</v>
      </c>
      <c r="EO270" s="2">
        <v>662</v>
      </c>
      <c r="EP270" s="2">
        <v>666</v>
      </c>
      <c r="EQ270" s="2">
        <v>672</v>
      </c>
      <c r="ER270" s="2">
        <v>680</v>
      </c>
      <c r="ES270" s="2">
        <v>682</v>
      </c>
      <c r="ET270" s="2">
        <v>678</v>
      </c>
      <c r="EU270" s="2">
        <v>674</v>
      </c>
      <c r="EV270" s="2">
        <v>664</v>
      </c>
      <c r="EW270" s="2">
        <v>650</v>
      </c>
      <c r="EX270" s="2">
        <v>649</v>
      </c>
      <c r="EY270" s="2">
        <v>635</v>
      </c>
      <c r="EZ270" s="2">
        <v>619</v>
      </c>
      <c r="FA270" s="2">
        <v>621</v>
      </c>
      <c r="FB270" s="2">
        <v>626</v>
      </c>
      <c r="FC270" s="2">
        <v>623</v>
      </c>
      <c r="FD270" s="2">
        <v>610</v>
      </c>
      <c r="FE270" s="2">
        <v>606</v>
      </c>
      <c r="FF270" s="2">
        <v>617</v>
      </c>
      <c r="FG270" s="2">
        <v>615</v>
      </c>
      <c r="FH270" s="2">
        <v>627</v>
      </c>
      <c r="FI270" s="2">
        <v>627</v>
      </c>
      <c r="FJ270" s="2">
        <v>637</v>
      </c>
      <c r="FK270" s="2">
        <v>643</v>
      </c>
      <c r="FL270" s="2">
        <v>652</v>
      </c>
      <c r="FM270" s="2">
        <v>641</v>
      </c>
      <c r="FN270" s="2">
        <v>644</v>
      </c>
      <c r="FO270" s="2">
        <v>664</v>
      </c>
      <c r="FP270" s="2">
        <v>695</v>
      </c>
      <c r="FQ270" s="2">
        <v>690</v>
      </c>
      <c r="FR270" s="2">
        <v>682</v>
      </c>
      <c r="FS270" s="2">
        <v>680</v>
      </c>
      <c r="FT270" s="2">
        <v>684</v>
      </c>
      <c r="FU270" s="2">
        <v>682</v>
      </c>
      <c r="FV270" s="2">
        <v>654</v>
      </c>
      <c r="FW270" s="2">
        <v>663</v>
      </c>
      <c r="FX270" s="2">
        <v>693</v>
      </c>
      <c r="FY270" s="2">
        <v>699</v>
      </c>
      <c r="FZ270" s="2">
        <v>702</v>
      </c>
      <c r="GA270" s="2">
        <v>698</v>
      </c>
      <c r="GB270" s="2">
        <v>682</v>
      </c>
      <c r="GC270" s="2">
        <v>686</v>
      </c>
      <c r="GD270" s="2">
        <v>697</v>
      </c>
      <c r="GE270" s="2">
        <v>680</v>
      </c>
      <c r="GF270" s="2">
        <v>651</v>
      </c>
      <c r="GG270" s="2">
        <v>662</v>
      </c>
      <c r="GH270" s="2">
        <v>701</v>
      </c>
      <c r="GI270" s="2">
        <v>785</v>
      </c>
      <c r="GJ270" s="2">
        <v>753</v>
      </c>
      <c r="GK270" s="2">
        <v>781</v>
      </c>
      <c r="GL270" s="2">
        <v>800</v>
      </c>
      <c r="GM270" s="2">
        <v>715</v>
      </c>
      <c r="GN270" s="2">
        <v>714</v>
      </c>
      <c r="GO270" s="2">
        <v>707</v>
      </c>
      <c r="GP270" s="2">
        <v>707</v>
      </c>
      <c r="GQ270" s="2">
        <v>701</v>
      </c>
      <c r="GR270" s="2">
        <v>700</v>
      </c>
      <c r="GS270" s="2">
        <v>701</v>
      </c>
      <c r="GT270" s="2">
        <v>706</v>
      </c>
      <c r="GU270" s="2">
        <v>699</v>
      </c>
      <c r="GV270" s="2">
        <v>702</v>
      </c>
      <c r="GW270" s="2">
        <v>700</v>
      </c>
      <c r="GX270" s="2">
        <v>713</v>
      </c>
      <c r="GY270" s="2">
        <v>710</v>
      </c>
      <c r="GZ270" s="2">
        <v>705</v>
      </c>
      <c r="HA270" s="2">
        <v>708</v>
      </c>
      <c r="HB270" s="2">
        <v>701</v>
      </c>
      <c r="HC270" s="2">
        <v>722</v>
      </c>
      <c r="HD270" s="2">
        <v>749</v>
      </c>
      <c r="HE270" s="2">
        <v>771</v>
      </c>
      <c r="HF270" s="2">
        <v>776</v>
      </c>
      <c r="HG270" s="2">
        <v>777</v>
      </c>
      <c r="HH270" s="2">
        <v>769</v>
      </c>
      <c r="HI270" s="2">
        <v>768</v>
      </c>
      <c r="HJ270" s="2">
        <v>757</v>
      </c>
      <c r="HK270" s="2">
        <v>747</v>
      </c>
      <c r="HL270" s="2">
        <v>756</v>
      </c>
      <c r="HM270" s="2">
        <v>744</v>
      </c>
      <c r="HN270" s="2">
        <v>740</v>
      </c>
      <c r="HO270" s="2">
        <v>727</v>
      </c>
      <c r="HP270" s="2">
        <v>733</v>
      </c>
      <c r="HQ270" s="2">
        <v>735</v>
      </c>
      <c r="HR270" s="2">
        <v>715</v>
      </c>
      <c r="HS270" s="2">
        <v>721</v>
      </c>
      <c r="HT270" s="2">
        <v>721</v>
      </c>
      <c r="HU270" s="2">
        <v>696</v>
      </c>
      <c r="HV270" s="2">
        <v>720</v>
      </c>
      <c r="HW270" s="2">
        <v>711</v>
      </c>
      <c r="HX270" s="2">
        <v>726</v>
      </c>
      <c r="HY270" s="2">
        <v>705</v>
      </c>
      <c r="HZ270" s="2">
        <v>674</v>
      </c>
      <c r="IA270" s="2">
        <v>678</v>
      </c>
      <c r="IB270" s="2">
        <v>685</v>
      </c>
      <c r="IC270" s="2">
        <v>677</v>
      </c>
      <c r="ID270" s="2">
        <v>674</v>
      </c>
      <c r="IE270" s="2">
        <v>682</v>
      </c>
      <c r="IF270" s="2">
        <v>694</v>
      </c>
      <c r="IG270" s="2">
        <v>702</v>
      </c>
      <c r="IH270" s="2">
        <v>700</v>
      </c>
      <c r="II270" s="2">
        <v>696</v>
      </c>
      <c r="IJ270" s="2">
        <v>681</v>
      </c>
      <c r="IK270" s="2">
        <v>677</v>
      </c>
      <c r="IL270" s="2">
        <v>676</v>
      </c>
      <c r="IM270" s="2">
        <v>677</v>
      </c>
      <c r="IN270" s="2">
        <v>694</v>
      </c>
      <c r="IO270" s="2">
        <v>693</v>
      </c>
      <c r="IP270" s="2">
        <v>687</v>
      </c>
      <c r="IQ270" s="2">
        <v>700</v>
      </c>
      <c r="IR270" s="2">
        <v>705</v>
      </c>
      <c r="IS270" s="2">
        <v>685</v>
      </c>
      <c r="IT270" s="2">
        <v>648</v>
      </c>
    </row>
    <row r="271" spans="1:254">
      <c r="A271" s="62" t="s">
        <v>484</v>
      </c>
      <c r="B271" s="4" t="inlineStr">
        <is>
          <t>三菱製紙</t>
        </is>
      </c>
      <c r="C271" s="4">
        <v>1164</v>
      </c>
      <c r="D271" s="4">
        <v>-4</v>
      </c>
      <c r="E271" s="67">
        <v>1168</v>
      </c>
      <c r="F271" s="67">
        <v>1174</v>
      </c>
      <c r="G271" s="67">
        <v>1152</v>
      </c>
      <c r="H271" s="67">
        <v>1117</v>
      </c>
      <c r="I271" s="67">
        <v>1123</v>
      </c>
      <c r="J271" s="67">
        <v>1117</v>
      </c>
      <c r="K271" s="67">
        <v>1122</v>
      </c>
      <c r="L271" s="67">
        <v>1091</v>
      </c>
      <c r="M271" s="67">
        <v>1151</v>
      </c>
      <c r="N271" s="67">
        <v>1133</v>
      </c>
      <c r="O271" s="67">
        <v>1198</v>
      </c>
      <c r="P271" s="67">
        <v>1175</v>
      </c>
      <c r="Q271" s="67">
        <v>1226</v>
      </c>
      <c r="R271" s="67">
        <v>1092</v>
      </c>
      <c r="S271" s="67">
        <v>1095</v>
      </c>
      <c r="T271" s="67">
        <v>1108</v>
      </c>
      <c r="U271" s="67">
        <v>1080</v>
      </c>
      <c r="V271" s="67">
        <v>1055</v>
      </c>
      <c r="W271" s="67">
        <v>1001</v>
      </c>
      <c r="X271" s="67">
        <v>1009</v>
      </c>
      <c r="Y271" s="67">
        <v>1013</v>
      </c>
      <c r="Z271" s="67">
        <v>999</v>
      </c>
      <c r="AA271" s="67">
        <v>1016</v>
      </c>
      <c r="AB271" s="67">
        <v>1015</v>
      </c>
      <c r="AC271" s="67">
        <v>1008</v>
      </c>
      <c r="AD271" s="67">
        <v>1005</v>
      </c>
      <c r="AE271" s="67">
        <v>1012</v>
      </c>
      <c r="AF271" s="67">
        <v>1015</v>
      </c>
      <c r="AG271" s="67">
        <v>1039</v>
      </c>
      <c r="AH271" s="67">
        <v>1034</v>
      </c>
      <c r="AI271" s="67">
        <v>1034</v>
      </c>
      <c r="AJ271" s="67">
        <v>1029</v>
      </c>
      <c r="AK271" s="67">
        <v>1035</v>
      </c>
      <c r="AL271" s="67">
        <v>1032</v>
      </c>
      <c r="AM271" s="67">
        <v>1030</v>
      </c>
      <c r="AN271" s="67">
        <v>1059</v>
      </c>
      <c r="AO271" s="67">
        <v>1074</v>
      </c>
      <c r="AP271" s="67">
        <v>1104</v>
      </c>
      <c r="AQ271" s="67">
        <v>1061</v>
      </c>
      <c r="AR271" s="67">
        <v>1054</v>
      </c>
      <c r="AS271" s="67">
        <v>1074</v>
      </c>
      <c r="AT271" s="67">
        <v>1059</v>
      </c>
      <c r="AU271" s="67">
        <v>1052</v>
      </c>
      <c r="AV271" s="67">
        <v>1061</v>
      </c>
      <c r="AW271" s="67">
        <v>1040</v>
      </c>
      <c r="AX271" s="67">
        <v>1060</v>
      </c>
      <c r="AY271" s="67">
        <v>1045</v>
      </c>
      <c r="AZ271" s="67">
        <v>1055</v>
      </c>
      <c r="BA271" s="67">
        <v>1100</v>
      </c>
      <c r="BB271" s="67">
        <v>1131</v>
      </c>
      <c r="BC271" s="67">
        <v>1096</v>
      </c>
      <c r="BD271" s="67">
        <v>1100</v>
      </c>
      <c r="BE271" s="67">
        <v>1088</v>
      </c>
      <c r="BF271" s="67">
        <v>1095</v>
      </c>
      <c r="BG271" s="67">
        <v>1090</v>
      </c>
      <c r="BH271" s="67">
        <v>1034</v>
      </c>
      <c r="BI271" s="67">
        <v>1018</v>
      </c>
      <c r="BJ271" s="67">
        <v>1036</v>
      </c>
      <c r="BK271" s="67">
        <v>1009</v>
      </c>
      <c r="BL271" s="67">
        <v>928</v>
      </c>
      <c r="BM271" s="67">
        <v>913</v>
      </c>
      <c r="BN271" s="67">
        <v>916</v>
      </c>
      <c r="BO271" s="67">
        <v>935</v>
      </c>
      <c r="BP271" s="67">
        <v>944</v>
      </c>
      <c r="BQ271" s="67">
        <v>934</v>
      </c>
      <c r="BR271" s="67">
        <v>928</v>
      </c>
      <c r="BS271" s="67">
        <v>932</v>
      </c>
      <c r="BT271" s="67">
        <v>937</v>
      </c>
      <c r="BU271" s="67">
        <v>936</v>
      </c>
      <c r="BV271" s="67">
        <v>959</v>
      </c>
      <c r="BW271" s="67">
        <v>951</v>
      </c>
      <c r="BX271" s="67">
        <v>959</v>
      </c>
      <c r="BY271" s="67">
        <v>978</v>
      </c>
      <c r="BZ271" s="67">
        <v>972</v>
      </c>
      <c r="CA271" s="516">
        <v>990</v>
      </c>
      <c r="CB271" s="516">
        <v>982</v>
      </c>
      <c r="CC271" s="516">
        <v>951</v>
      </c>
      <c r="CD271" s="516">
        <v>927</v>
      </c>
      <c r="CE271" s="516">
        <v>921</v>
      </c>
      <c r="CF271" s="516">
        <v>895</v>
      </c>
      <c r="CG271" s="516">
        <v>895</v>
      </c>
      <c r="CH271" s="516">
        <v>892</v>
      </c>
      <c r="CI271" s="516">
        <v>876</v>
      </c>
      <c r="CJ271" s="516">
        <v>856</v>
      </c>
      <c r="CK271" s="516">
        <v>850</v>
      </c>
      <c r="CL271" s="516">
        <v>855</v>
      </c>
      <c r="CM271" s="516">
        <v>841</v>
      </c>
      <c r="CN271" s="516">
        <v>825</v>
      </c>
      <c r="CO271" s="516">
        <v>817</v>
      </c>
      <c r="CP271" s="516">
        <v>820</v>
      </c>
      <c r="CQ271" s="516">
        <v>811</v>
      </c>
      <c r="CR271" s="516">
        <v>812</v>
      </c>
      <c r="CS271" s="516">
        <v>797</v>
      </c>
      <c r="CT271" s="516">
        <v>780</v>
      </c>
      <c r="CU271" s="516">
        <v>813</v>
      </c>
      <c r="CV271" s="516">
        <v>847</v>
      </c>
      <c r="CW271" s="516">
        <v>824</v>
      </c>
      <c r="CX271" s="516">
        <v>836</v>
      </c>
      <c r="CY271" s="516">
        <v>832</v>
      </c>
      <c r="CZ271" s="516">
        <v>854</v>
      </c>
      <c r="DA271" s="2">
        <v>875</v>
      </c>
      <c r="DB271" s="2">
        <v>856</v>
      </c>
      <c r="DC271" s="2">
        <v>829</v>
      </c>
      <c r="DD271" s="2">
        <v>883</v>
      </c>
      <c r="DE271" s="2">
        <v>887</v>
      </c>
      <c r="DF271" s="2">
        <v>830</v>
      </c>
      <c r="DG271" s="2">
        <v>861</v>
      </c>
      <c r="DH271" s="2">
        <v>870</v>
      </c>
      <c r="DI271" s="2">
        <v>855</v>
      </c>
      <c r="DJ271" s="2">
        <v>830</v>
      </c>
      <c r="DK271" s="2">
        <v>829</v>
      </c>
      <c r="DL271" s="2">
        <v>817</v>
      </c>
      <c r="DM271" s="2">
        <v>789</v>
      </c>
      <c r="DN271" s="2">
        <v>787</v>
      </c>
      <c r="DO271" s="2">
        <v>770</v>
      </c>
      <c r="DP271" s="2">
        <v>741</v>
      </c>
      <c r="DQ271" s="2">
        <v>730</v>
      </c>
      <c r="DR271" s="2">
        <v>696</v>
      </c>
      <c r="DS271" s="2">
        <v>711</v>
      </c>
      <c r="DT271" s="2">
        <v>704</v>
      </c>
      <c r="DU271" s="2">
        <v>696</v>
      </c>
      <c r="DV271" s="2">
        <v>692</v>
      </c>
      <c r="DW271" s="2">
        <v>683</v>
      </c>
      <c r="DX271" s="2">
        <v>679</v>
      </c>
      <c r="DY271" s="2">
        <v>671</v>
      </c>
      <c r="DZ271" s="2">
        <v>659</v>
      </c>
      <c r="EA271" s="2">
        <v>667</v>
      </c>
      <c r="EB271" s="2">
        <v>663</v>
      </c>
      <c r="EC271" s="2">
        <v>661</v>
      </c>
      <c r="ED271" s="2">
        <v>674</v>
      </c>
      <c r="EE271" s="2">
        <v>671</v>
      </c>
      <c r="EF271" s="2">
        <v>679</v>
      </c>
      <c r="EG271" s="2">
        <v>680</v>
      </c>
      <c r="EH271" s="2">
        <v>671</v>
      </c>
      <c r="EI271" s="2">
        <v>684</v>
      </c>
      <c r="EJ271" s="2">
        <v>691</v>
      </c>
      <c r="EK271" s="2">
        <v>686</v>
      </c>
      <c r="EL271" s="2">
        <v>703</v>
      </c>
      <c r="EM271" s="2">
        <v>684</v>
      </c>
      <c r="EN271" s="2">
        <v>682</v>
      </c>
      <c r="EO271" s="2">
        <v>673</v>
      </c>
      <c r="EP271" s="2">
        <v>670</v>
      </c>
      <c r="EQ271" s="2">
        <v>677</v>
      </c>
      <c r="ER271" s="2">
        <v>653</v>
      </c>
      <c r="ES271" s="2">
        <v>655</v>
      </c>
      <c r="ET271" s="2">
        <v>655</v>
      </c>
      <c r="EU271" s="2">
        <v>666</v>
      </c>
      <c r="EV271" s="2">
        <v>660</v>
      </c>
      <c r="EW271" s="2">
        <v>662</v>
      </c>
      <c r="EX271" s="2">
        <v>661</v>
      </c>
      <c r="EY271" s="2">
        <v>650</v>
      </c>
      <c r="EZ271" s="2">
        <v>658</v>
      </c>
      <c r="FA271" s="2">
        <v>645</v>
      </c>
      <c r="FB271" s="2">
        <v>638</v>
      </c>
      <c r="FC271" s="2">
        <v>636</v>
      </c>
      <c r="FD271" s="2">
        <v>642</v>
      </c>
      <c r="FE271" s="2">
        <v>644</v>
      </c>
      <c r="FF271" s="2">
        <v>644</v>
      </c>
      <c r="FG271" s="2">
        <v>633</v>
      </c>
      <c r="FH271" s="2">
        <v>640</v>
      </c>
      <c r="FI271" s="2">
        <v>646</v>
      </c>
      <c r="FJ271" s="2">
        <v>646</v>
      </c>
      <c r="FK271" s="2">
        <v>633</v>
      </c>
      <c r="FL271" s="2">
        <v>639</v>
      </c>
      <c r="FM271" s="2">
        <v>635</v>
      </c>
      <c r="FN271" s="2">
        <v>636</v>
      </c>
      <c r="FO271" s="2">
        <v>640</v>
      </c>
      <c r="FP271" s="2">
        <v>650</v>
      </c>
      <c r="FQ271" s="2">
        <v>644</v>
      </c>
      <c r="FR271" s="2">
        <v>635</v>
      </c>
      <c r="FS271" s="2">
        <v>619</v>
      </c>
      <c r="FT271" s="2">
        <v>626</v>
      </c>
      <c r="FU271" s="2">
        <v>620</v>
      </c>
      <c r="FV271" s="2">
        <v>607</v>
      </c>
      <c r="FW271" s="2">
        <v>610</v>
      </c>
      <c r="FX271" s="2">
        <v>628</v>
      </c>
      <c r="FY271" s="2">
        <v>635</v>
      </c>
      <c r="FZ271" s="2">
        <v>608</v>
      </c>
      <c r="GA271" s="2">
        <v>619</v>
      </c>
      <c r="GB271" s="2">
        <v>610</v>
      </c>
      <c r="GC271" s="2">
        <v>619</v>
      </c>
      <c r="GD271" s="2">
        <v>608</v>
      </c>
      <c r="GE271" s="2">
        <v>610</v>
      </c>
      <c r="GF271" s="2">
        <v>601</v>
      </c>
      <c r="GG271" s="2">
        <v>603</v>
      </c>
      <c r="GH271" s="2">
        <v>611</v>
      </c>
      <c r="GI271" s="2">
        <v>621</v>
      </c>
      <c r="GJ271" s="2">
        <v>617</v>
      </c>
      <c r="GK271" s="2">
        <v>646</v>
      </c>
      <c r="GL271" s="2">
        <v>670</v>
      </c>
      <c r="GM271" s="2">
        <v>657</v>
      </c>
      <c r="GN271" s="2">
        <v>663</v>
      </c>
      <c r="GO271" s="2">
        <v>662</v>
      </c>
      <c r="GP271" s="2">
        <v>660</v>
      </c>
      <c r="GQ271" s="2">
        <v>675</v>
      </c>
      <c r="GR271" s="2">
        <v>659</v>
      </c>
      <c r="GS271" s="2">
        <v>665</v>
      </c>
      <c r="GT271" s="2">
        <v>659</v>
      </c>
      <c r="GU271" s="2">
        <v>645</v>
      </c>
      <c r="GV271" s="2">
        <v>670</v>
      </c>
      <c r="GW271" s="2">
        <v>684</v>
      </c>
      <c r="GX271" s="2">
        <v>680</v>
      </c>
      <c r="GY271" s="2">
        <v>680</v>
      </c>
      <c r="GZ271" s="2">
        <v>678</v>
      </c>
      <c r="HA271" s="2">
        <v>672</v>
      </c>
      <c r="HB271" s="2">
        <v>655</v>
      </c>
      <c r="HC271" s="2">
        <v>648</v>
      </c>
      <c r="HD271" s="2">
        <v>676</v>
      </c>
      <c r="HE271" s="2">
        <v>684</v>
      </c>
      <c r="HF271" s="2">
        <v>695</v>
      </c>
      <c r="HG271" s="2">
        <v>686</v>
      </c>
      <c r="HH271" s="2">
        <v>683</v>
      </c>
      <c r="HI271" s="2">
        <v>686</v>
      </c>
      <c r="HJ271" s="2">
        <v>678</v>
      </c>
      <c r="HK271" s="2">
        <v>682</v>
      </c>
      <c r="HL271" s="2">
        <v>688</v>
      </c>
      <c r="HM271" s="2">
        <v>698</v>
      </c>
      <c r="HN271" s="2">
        <v>687</v>
      </c>
      <c r="HO271" s="2">
        <v>688</v>
      </c>
      <c r="HP271" s="2">
        <v>688</v>
      </c>
      <c r="HQ271" s="2">
        <v>693</v>
      </c>
      <c r="HR271" s="2">
        <v>702</v>
      </c>
      <c r="HS271" s="2">
        <v>702</v>
      </c>
      <c r="HT271" s="2">
        <v>698</v>
      </c>
      <c r="HU271" s="2">
        <v>688</v>
      </c>
      <c r="HV271" s="2">
        <v>687</v>
      </c>
      <c r="HW271" s="2">
        <v>675</v>
      </c>
      <c r="HX271" s="2">
        <v>683</v>
      </c>
      <c r="HY271" s="2">
        <v>677</v>
      </c>
      <c r="HZ271" s="2">
        <v>703</v>
      </c>
      <c r="IA271" s="2">
        <v>710</v>
      </c>
      <c r="IB271" s="2">
        <v>713</v>
      </c>
      <c r="IC271" s="2">
        <v>729</v>
      </c>
      <c r="ID271" s="2">
        <v>681</v>
      </c>
      <c r="IE271" s="2">
        <v>656</v>
      </c>
      <c r="IF271" s="2">
        <v>658</v>
      </c>
      <c r="IG271" s="2">
        <v>662</v>
      </c>
      <c r="IH271" s="2">
        <v>668</v>
      </c>
      <c r="II271" s="2">
        <v>659</v>
      </c>
      <c r="IJ271" s="2">
        <v>674</v>
      </c>
      <c r="IK271" s="2">
        <v>654</v>
      </c>
      <c r="IL271" s="2">
        <v>653</v>
      </c>
      <c r="IM271" s="2">
        <v>659</v>
      </c>
      <c r="IN271" s="2">
        <v>710</v>
      </c>
      <c r="IO271" s="2">
        <v>698</v>
      </c>
      <c r="IP271" s="2">
        <v>683</v>
      </c>
      <c r="IQ271" s="2">
        <v>681</v>
      </c>
      <c r="IR271" s="2">
        <v>674</v>
      </c>
      <c r="IS271" s="2">
        <v>654</v>
      </c>
      <c r="IT271" s="2">
        <v>658</v>
      </c>
    </row>
    <row r="272" spans="1:254">
      <c r="A272" s="62" t="s">
        <v>485</v>
      </c>
      <c r="B272" s="4" t="inlineStr">
        <is>
          <t>日本ケミコン</t>
        </is>
      </c>
      <c r="C272" s="4">
        <v>3100</v>
      </c>
      <c r="D272" s="4">
        <v>-140</v>
      </c>
      <c r="E272" s="67">
        <v>3240</v>
      </c>
      <c r="F272" s="67">
        <v>3550</v>
      </c>
      <c r="G272" s="67">
        <v>3245</v>
      </c>
      <c r="H272" s="67">
        <v>3210</v>
      </c>
      <c r="I272" s="67">
        <v>3120</v>
      </c>
      <c r="J272" s="67">
        <v>2628</v>
      </c>
      <c r="K272" s="67">
        <v>2570</v>
      </c>
      <c r="L272" s="67">
        <v>2826</v>
      </c>
      <c r="M272" s="67">
        <v>3200</v>
      </c>
      <c r="N272" s="67">
        <v>3240</v>
      </c>
      <c r="O272" s="67">
        <v>3290</v>
      </c>
      <c r="P272" s="67">
        <v>3345</v>
      </c>
      <c r="Q272" s="67">
        <v>3100</v>
      </c>
      <c r="R272" s="67">
        <v>3160</v>
      </c>
      <c r="S272" s="67">
        <v>3630</v>
      </c>
      <c r="T272" s="67">
        <v>3700</v>
      </c>
      <c r="U272" s="67">
        <v>3665</v>
      </c>
      <c r="V272" s="67">
        <v>3655</v>
      </c>
      <c r="W272" s="67">
        <v>3965</v>
      </c>
      <c r="X272" s="67">
        <v>3920</v>
      </c>
      <c r="Y272" s="67">
        <v>3920</v>
      </c>
      <c r="Z272" s="67">
        <v>4250</v>
      </c>
      <c r="AA272" s="67">
        <v>5020</v>
      </c>
      <c r="AB272" s="67">
        <v>5570</v>
      </c>
      <c r="AC272" s="67">
        <v>5140</v>
      </c>
      <c r="AD272" s="67">
        <v>5790</v>
      </c>
      <c r="AE272" s="67">
        <v>5490</v>
      </c>
      <c r="AF272" s="67">
        <v>5590</v>
      </c>
      <c r="AG272" s="67">
        <v>5590</v>
      </c>
      <c r="AH272" s="67">
        <v>5980</v>
      </c>
      <c r="AI272" s="67">
        <v>5360</v>
      </c>
      <c r="AJ272" s="67">
        <v>5340</v>
      </c>
      <c r="AK272" s="67">
        <v>5810</v>
      </c>
      <c r="AL272" s="67">
        <v>5670</v>
      </c>
      <c r="AM272" s="67">
        <v>5530</v>
      </c>
      <c r="AN272" s="67">
        <v>5240</v>
      </c>
      <c r="AO272" s="67">
        <v>4540</v>
      </c>
      <c r="AP272" s="67">
        <v>4790</v>
      </c>
      <c r="AQ272" s="67">
        <v>4175</v>
      </c>
      <c r="AR272" s="67">
        <v>4110</v>
      </c>
      <c r="AS272" s="67">
        <v>4245</v>
      </c>
      <c r="AT272" s="67">
        <v>4565</v>
      </c>
      <c r="AU272" s="67">
        <v>4535</v>
      </c>
      <c r="AV272" s="67">
        <v>4980</v>
      </c>
      <c r="AW272" s="67">
        <v>4945</v>
      </c>
      <c r="AX272" s="67">
        <v>4840</v>
      </c>
      <c r="AY272" s="67">
        <v>4785</v>
      </c>
      <c r="AZ272" s="67">
        <v>5620</v>
      </c>
      <c r="BA272" s="67">
        <v>5080</v>
      </c>
      <c r="BB272" s="67">
        <v>4380</v>
      </c>
      <c r="BC272" s="67">
        <v>3865</v>
      </c>
      <c r="BD272" s="67">
        <v>4120</v>
      </c>
      <c r="BE272" s="67">
        <v>4065</v>
      </c>
      <c r="BF272" s="67">
        <v>3365</v>
      </c>
      <c r="BG272" s="67">
        <v>2923</v>
      </c>
      <c r="BH272" s="67">
        <v>2991</v>
      </c>
      <c r="BI272" s="67">
        <v>3055</v>
      </c>
      <c r="BJ272" s="67">
        <v>2944</v>
      </c>
      <c r="BK272" s="67">
        <v>2996</v>
      </c>
      <c r="BL272" s="67">
        <v>3415</v>
      </c>
      <c r="BM272" s="67">
        <v>3180</v>
      </c>
      <c r="BN272" s="67">
        <v>3200</v>
      </c>
      <c r="BO272" s="67">
        <v>3170</v>
      </c>
      <c r="BP272" s="67">
        <v>3160</v>
      </c>
      <c r="BQ272" s="67">
        <v>2960</v>
      </c>
      <c r="BR272" s="67">
        <v>2651</v>
      </c>
      <c r="BS272" s="67">
        <v>2660</v>
      </c>
      <c r="BT272" s="67">
        <v>2462</v>
      </c>
      <c r="BU272" s="67">
        <v>2321</v>
      </c>
      <c r="BV272" s="67">
        <v>2295</v>
      </c>
      <c r="BW272" s="67">
        <v>2243</v>
      </c>
      <c r="BX272" s="67">
        <v>2450</v>
      </c>
      <c r="BY272" s="67">
        <v>2354</v>
      </c>
      <c r="BZ272" s="67">
        <v>2384</v>
      </c>
      <c r="CA272" s="516">
        <v>2243</v>
      </c>
      <c r="CB272" s="516">
        <v>2265</v>
      </c>
      <c r="CC272" s="516">
        <v>2055</v>
      </c>
      <c r="CD272" s="516">
        <v>1942</v>
      </c>
      <c r="CE272" s="516">
        <v>1762</v>
      </c>
      <c r="CF272" s="516">
        <v>1660</v>
      </c>
      <c r="CG272" s="516">
        <v>1646</v>
      </c>
      <c r="CH272" s="516">
        <v>1668</v>
      </c>
      <c r="CI272" s="516">
        <v>1504</v>
      </c>
      <c r="CJ272" s="516">
        <v>1487</v>
      </c>
      <c r="CK272" s="516">
        <v>1474</v>
      </c>
      <c r="CL272" s="516">
        <v>1459</v>
      </c>
      <c r="CM272" s="516">
        <v>1496</v>
      </c>
      <c r="CN272" s="516">
        <v>1420</v>
      </c>
      <c r="CO272" s="516">
        <v>1469</v>
      </c>
      <c r="CP272" s="516">
        <v>1454</v>
      </c>
      <c r="CQ272" s="516">
        <v>1470</v>
      </c>
      <c r="CR272" s="516">
        <v>1460</v>
      </c>
      <c r="CS272" s="516">
        <v>1402</v>
      </c>
      <c r="CT272" s="516">
        <v>1376</v>
      </c>
      <c r="CU272" s="516">
        <v>1503</v>
      </c>
      <c r="CV272" s="516">
        <v>1609</v>
      </c>
      <c r="CW272" s="516">
        <v>1544</v>
      </c>
      <c r="CX272" s="516">
        <v>1534</v>
      </c>
      <c r="CY272" s="516">
        <v>1525</v>
      </c>
      <c r="CZ272" s="516">
        <v>1555</v>
      </c>
      <c r="DA272" s="2">
        <v>1624</v>
      </c>
      <c r="DB272" s="2">
        <v>1606</v>
      </c>
      <c r="DC272" s="2">
        <v>1524</v>
      </c>
      <c r="DD272" s="2">
        <v>1688</v>
      </c>
      <c r="DE272" s="2">
        <v>1700</v>
      </c>
      <c r="DF272" s="2">
        <v>1629</v>
      </c>
      <c r="DG272" s="2">
        <v>1729</v>
      </c>
      <c r="DH272" s="2">
        <v>1860</v>
      </c>
      <c r="DI272" s="2">
        <v>1888</v>
      </c>
      <c r="DJ272" s="2">
        <v>1797</v>
      </c>
      <c r="DK272" s="2">
        <v>1826</v>
      </c>
      <c r="DL272" s="2">
        <v>1775</v>
      </c>
      <c r="DM272" s="2">
        <v>1675</v>
      </c>
      <c r="DN272" s="2">
        <v>1745</v>
      </c>
      <c r="DO272" s="2">
        <v>1662</v>
      </c>
      <c r="DP272" s="2">
        <v>1604</v>
      </c>
      <c r="DQ272" s="2">
        <v>1520</v>
      </c>
      <c r="DR272" s="2">
        <v>1508</v>
      </c>
      <c r="DS272" s="2">
        <v>1557</v>
      </c>
      <c r="DT272" s="2">
        <v>1544</v>
      </c>
      <c r="DU272" s="2">
        <v>1611</v>
      </c>
      <c r="DV272" s="2">
        <v>1572</v>
      </c>
      <c r="DW272" s="2">
        <v>1547</v>
      </c>
      <c r="DX272" s="2">
        <v>1550</v>
      </c>
      <c r="DY272" s="2">
        <v>1529</v>
      </c>
      <c r="DZ272" s="2">
        <v>1434</v>
      </c>
      <c r="EA272" s="2">
        <v>1491</v>
      </c>
      <c r="EB272" s="2">
        <v>1432</v>
      </c>
      <c r="EC272" s="2">
        <v>1453</v>
      </c>
      <c r="ED272" s="2">
        <v>1482</v>
      </c>
      <c r="EE272" s="2">
        <v>1491</v>
      </c>
      <c r="EF272" s="2">
        <v>1570</v>
      </c>
      <c r="EG272" s="2">
        <v>1586</v>
      </c>
      <c r="EH272" s="2">
        <v>1566</v>
      </c>
      <c r="EI272" s="2">
        <v>1560</v>
      </c>
      <c r="EJ272" s="2">
        <v>1601</v>
      </c>
      <c r="EK272" s="2">
        <v>1587</v>
      </c>
      <c r="EL272" s="2">
        <v>1562</v>
      </c>
      <c r="EM272" s="2">
        <v>1554</v>
      </c>
      <c r="EN272" s="2">
        <v>1504</v>
      </c>
      <c r="EO272" s="2">
        <v>1471</v>
      </c>
      <c r="EP272" s="2">
        <v>1487</v>
      </c>
      <c r="EQ272" s="2">
        <v>1531</v>
      </c>
      <c r="ER272" s="2">
        <v>1487</v>
      </c>
      <c r="ES272" s="2">
        <v>1503</v>
      </c>
      <c r="ET272" s="2">
        <v>1450</v>
      </c>
      <c r="EU272" s="2">
        <v>1465</v>
      </c>
      <c r="EV272" s="2">
        <v>1459</v>
      </c>
      <c r="EW272" s="2">
        <v>1467</v>
      </c>
      <c r="EX272" s="2">
        <v>1429</v>
      </c>
      <c r="EY272" s="2">
        <v>1425</v>
      </c>
      <c r="EZ272" s="2">
        <v>1379</v>
      </c>
      <c r="FA272" s="2">
        <v>1310</v>
      </c>
      <c r="FB272" s="2">
        <v>1317</v>
      </c>
      <c r="FC272" s="2">
        <v>1355</v>
      </c>
      <c r="FD272" s="2">
        <v>1353</v>
      </c>
      <c r="FE272" s="2">
        <v>1445</v>
      </c>
      <c r="FF272" s="2">
        <v>1446</v>
      </c>
      <c r="FG272" s="2">
        <v>1443</v>
      </c>
      <c r="FH272" s="2">
        <v>1485</v>
      </c>
      <c r="FI272" s="2">
        <v>1486</v>
      </c>
      <c r="FJ272" s="2">
        <v>1499</v>
      </c>
      <c r="FK272" s="2">
        <v>1480</v>
      </c>
      <c r="FL272" s="2">
        <v>1494</v>
      </c>
      <c r="FM272" s="2">
        <v>1507</v>
      </c>
      <c r="FN272" s="2">
        <v>1549</v>
      </c>
      <c r="FO272" s="2">
        <v>1502</v>
      </c>
      <c r="FP272" s="2">
        <v>1471</v>
      </c>
      <c r="FQ272" s="2">
        <v>1426</v>
      </c>
      <c r="FR272" s="2">
        <v>1338</v>
      </c>
      <c r="FS272" s="2">
        <v>1350</v>
      </c>
      <c r="FT272" s="2">
        <v>1307</v>
      </c>
      <c r="FU272" s="2">
        <v>1357</v>
      </c>
      <c r="FV272" s="2">
        <v>1313</v>
      </c>
      <c r="FW272" s="2">
        <v>1318</v>
      </c>
      <c r="FX272" s="2">
        <v>1283</v>
      </c>
      <c r="FY272" s="2">
        <v>1278</v>
      </c>
      <c r="FZ272" s="2">
        <v>1273</v>
      </c>
      <c r="GA272" s="2">
        <v>1213</v>
      </c>
      <c r="GB272" s="2">
        <v>1181</v>
      </c>
      <c r="GC272" s="2">
        <v>1194</v>
      </c>
      <c r="GD272" s="2">
        <v>1191</v>
      </c>
      <c r="GE272" s="2">
        <v>1507</v>
      </c>
      <c r="GF272" s="2">
        <v>1479</v>
      </c>
      <c r="GG272" s="2">
        <v>1572</v>
      </c>
      <c r="GH272" s="2">
        <v>1561</v>
      </c>
      <c r="GI272" s="2">
        <v>1540</v>
      </c>
      <c r="GJ272" s="2">
        <v>1553</v>
      </c>
      <c r="GK272" s="2">
        <v>1608</v>
      </c>
      <c r="GL272" s="2">
        <v>1661</v>
      </c>
      <c r="GM272" s="2">
        <v>1630</v>
      </c>
      <c r="GN272" s="2">
        <v>1596</v>
      </c>
      <c r="GO272" s="2">
        <v>1578</v>
      </c>
      <c r="GP272" s="2">
        <v>1558</v>
      </c>
      <c r="GQ272" s="2">
        <v>1547</v>
      </c>
      <c r="GR272" s="2">
        <v>1495</v>
      </c>
      <c r="GS272" s="2">
        <v>1520</v>
      </c>
      <c r="GT272" s="2">
        <v>1495</v>
      </c>
      <c r="GU272" s="2">
        <v>1437</v>
      </c>
      <c r="GV272" s="2">
        <v>1500</v>
      </c>
      <c r="GW272" s="2">
        <v>1573</v>
      </c>
      <c r="GX272" s="2">
        <v>1535</v>
      </c>
      <c r="GY272" s="2">
        <v>1540</v>
      </c>
      <c r="GZ272" s="2">
        <v>1551</v>
      </c>
      <c r="HA272" s="2">
        <v>1532</v>
      </c>
      <c r="HB272" s="2">
        <v>1510</v>
      </c>
      <c r="HC272" s="2">
        <v>1550</v>
      </c>
      <c r="HD272" s="2">
        <v>1635</v>
      </c>
      <c r="HE272" s="2">
        <v>1594</v>
      </c>
      <c r="HF272" s="2">
        <v>1540</v>
      </c>
      <c r="HG272" s="2">
        <v>1599</v>
      </c>
      <c r="HH272" s="2">
        <v>1570</v>
      </c>
      <c r="HI272" s="2">
        <v>1568</v>
      </c>
      <c r="HJ272" s="2">
        <v>1502</v>
      </c>
      <c r="HK272" s="2">
        <v>1509</v>
      </c>
      <c r="HL272" s="2">
        <v>1566</v>
      </c>
      <c r="HM272" s="2">
        <v>1625</v>
      </c>
      <c r="HN272" s="2">
        <v>1408</v>
      </c>
      <c r="HO272" s="2">
        <v>1407</v>
      </c>
      <c r="HP272" s="2">
        <v>1407</v>
      </c>
      <c r="HQ272" s="2">
        <v>1423</v>
      </c>
      <c r="HR272" s="2">
        <v>1439</v>
      </c>
      <c r="HS272" s="2">
        <v>1439</v>
      </c>
      <c r="HT272" s="2">
        <v>1386</v>
      </c>
      <c r="HU272" s="2">
        <v>1381</v>
      </c>
      <c r="HV272" s="2">
        <v>1385</v>
      </c>
      <c r="HW272" s="2">
        <v>1377</v>
      </c>
      <c r="HX272" s="2">
        <v>1408</v>
      </c>
      <c r="HY272" s="2">
        <v>1437</v>
      </c>
      <c r="HZ272" s="2">
        <v>1418</v>
      </c>
      <c r="IA272" s="2">
        <v>1411</v>
      </c>
      <c r="IB272" s="2">
        <v>1418</v>
      </c>
      <c r="IC272" s="2">
        <v>1410</v>
      </c>
      <c r="ID272" s="2">
        <v>1252</v>
      </c>
      <c r="IE272" s="2">
        <v>1234</v>
      </c>
      <c r="IF272" s="2">
        <v>1281</v>
      </c>
      <c r="IG272" s="2">
        <v>1281</v>
      </c>
      <c r="IH272" s="2">
        <v>1251</v>
      </c>
      <c r="II272" s="2">
        <v>1240</v>
      </c>
      <c r="IJ272" s="2">
        <v>1260</v>
      </c>
      <c r="IK272" s="2">
        <v>1236</v>
      </c>
      <c r="IL272" s="2">
        <v>1216</v>
      </c>
      <c r="IM272" s="2">
        <v>1251</v>
      </c>
      <c r="IN272" s="2">
        <v>1350</v>
      </c>
      <c r="IO272" s="2">
        <v>1342</v>
      </c>
      <c r="IP272" s="2">
        <v>1329</v>
      </c>
      <c r="IQ272" s="2">
        <v>1320</v>
      </c>
      <c r="IR272" s="2">
        <v>1261</v>
      </c>
      <c r="IS272" s="2">
        <v>1240</v>
      </c>
      <c r="IT272" s="2">
        <v>1243</v>
      </c>
    </row>
    <row r="273" spans="1:254">
      <c r="A273" s="62" t="s">
        <v>486</v>
      </c>
      <c r="B273" s="4" t="inlineStr">
        <is>
          <t>ＨＵグループＨＤ</t>
        </is>
      </c>
      <c r="C273" s="4">
        <v>3426</v>
      </c>
      <c r="D273" s="4">
        <v>46</v>
      </c>
      <c r="E273" s="67">
        <v>3380</v>
      </c>
      <c r="F273" s="67">
        <v>3331</v>
      </c>
      <c r="G273" s="67">
        <v>3346</v>
      </c>
      <c r="H273" s="67">
        <v>3360</v>
      </c>
      <c r="I273" s="67">
        <v>3411</v>
      </c>
      <c r="J273" s="67">
        <v>3478</v>
      </c>
      <c r="K273" s="67">
        <v>3595</v>
      </c>
      <c r="L273" s="67">
        <v>3472</v>
      </c>
      <c r="M273" s="67">
        <v>3434</v>
      </c>
      <c r="N273" s="67">
        <v>3347</v>
      </c>
      <c r="O273" s="67">
        <v>3313</v>
      </c>
      <c r="P273" s="67">
        <v>3344</v>
      </c>
      <c r="Q273" s="67">
        <v>3376</v>
      </c>
      <c r="R273" s="67">
        <v>3388</v>
      </c>
      <c r="S273" s="67">
        <v>3366</v>
      </c>
      <c r="T273" s="67">
        <v>3375</v>
      </c>
      <c r="U273" s="67">
        <v>3352</v>
      </c>
      <c r="V273" s="67">
        <v>3344</v>
      </c>
      <c r="W273" s="67">
        <v>3381</v>
      </c>
      <c r="X273" s="67">
        <v>3347</v>
      </c>
      <c r="Y273" s="67">
        <v>3478</v>
      </c>
      <c r="Z273" s="67">
        <v>3470</v>
      </c>
      <c r="AA273" s="67">
        <v>3436</v>
      </c>
      <c r="AB273" s="67">
        <v>3391</v>
      </c>
      <c r="AC273" s="67">
        <v>3389</v>
      </c>
      <c r="AD273" s="67">
        <v>3258</v>
      </c>
      <c r="AE273" s="67">
        <v>3295</v>
      </c>
      <c r="AF273" s="67">
        <v>3288</v>
      </c>
      <c r="AG273" s="67">
        <v>3244</v>
      </c>
      <c r="AH273" s="67">
        <v>3198</v>
      </c>
      <c r="AI273" s="67">
        <v>3157</v>
      </c>
      <c r="AJ273" s="67">
        <v>3148</v>
      </c>
      <c r="AK273" s="67">
        <v>3173</v>
      </c>
      <c r="AL273" s="67">
        <v>3136</v>
      </c>
      <c r="AM273" s="67">
        <v>3165</v>
      </c>
      <c r="AN273" s="67">
        <v>3190</v>
      </c>
      <c r="AO273" s="67">
        <v>3251</v>
      </c>
      <c r="AP273" s="67">
        <v>3244</v>
      </c>
      <c r="AQ273" s="67">
        <v>3392</v>
      </c>
      <c r="AR273" s="67">
        <v>3411</v>
      </c>
      <c r="AS273" s="67">
        <v>3462</v>
      </c>
      <c r="AT273" s="67">
        <v>3396</v>
      </c>
      <c r="AU273" s="67">
        <v>3343</v>
      </c>
      <c r="AV273" s="67">
        <v>3357</v>
      </c>
      <c r="AW273" s="67">
        <v>3298</v>
      </c>
      <c r="AX273" s="67">
        <v>3302</v>
      </c>
      <c r="AY273" s="67">
        <v>3139</v>
      </c>
      <c r="AZ273" s="67">
        <v>3186</v>
      </c>
      <c r="BA273" s="67">
        <v>3117</v>
      </c>
      <c r="BB273" s="67">
        <v>3146</v>
      </c>
      <c r="BC273" s="67">
        <v>3140</v>
      </c>
      <c r="BD273" s="67">
        <v>3152</v>
      </c>
      <c r="BE273" s="67">
        <v>3195</v>
      </c>
      <c r="BF273" s="67">
        <v>3193</v>
      </c>
      <c r="BG273" s="67">
        <v>3168</v>
      </c>
      <c r="BH273" s="67">
        <v>3240</v>
      </c>
      <c r="BI273" s="67">
        <v>3226</v>
      </c>
      <c r="BJ273" s="67">
        <v>3174</v>
      </c>
      <c r="BK273" s="67">
        <v>3228</v>
      </c>
      <c r="BL273" s="67">
        <v>3228</v>
      </c>
      <c r="BM273" s="67">
        <v>3135</v>
      </c>
      <c r="BN273" s="67">
        <v>3093</v>
      </c>
      <c r="BO273" s="67">
        <v>3112</v>
      </c>
      <c r="BP273" s="67">
        <v>3122</v>
      </c>
      <c r="BQ273" s="67">
        <v>3134</v>
      </c>
      <c r="BR273" s="67">
        <v>3100</v>
      </c>
      <c r="BS273" s="67">
        <v>3111</v>
      </c>
      <c r="BT273" s="67">
        <v>3192</v>
      </c>
      <c r="BU273" s="67">
        <v>3258</v>
      </c>
      <c r="BV273" s="67">
        <v>3190</v>
      </c>
      <c r="BW273" s="67">
        <v>3176</v>
      </c>
      <c r="BX273" s="67">
        <v>3169</v>
      </c>
      <c r="BY273" s="67">
        <v>3121</v>
      </c>
      <c r="BZ273" s="67">
        <v>3170</v>
      </c>
      <c r="CA273" s="516">
        <v>3147</v>
      </c>
      <c r="CB273" s="516">
        <v>3183</v>
      </c>
      <c r="CC273" s="516">
        <v>3166</v>
      </c>
      <c r="CD273" s="516">
        <v>3133</v>
      </c>
      <c r="CE273" s="516">
        <v>3126</v>
      </c>
      <c r="CF273" s="516">
        <v>3122</v>
      </c>
      <c r="CG273" s="516">
        <v>3209</v>
      </c>
      <c r="CH273" s="516">
        <v>3243</v>
      </c>
      <c r="CI273" s="516">
        <v>3225</v>
      </c>
      <c r="CJ273" s="516">
        <v>3237</v>
      </c>
      <c r="CK273" s="516">
        <v>3218</v>
      </c>
      <c r="CL273" s="516">
        <v>3210</v>
      </c>
      <c r="CM273" s="516">
        <v>3238</v>
      </c>
      <c r="CN273" s="516">
        <v>3191</v>
      </c>
      <c r="CO273" s="516">
        <v>3217</v>
      </c>
      <c r="CP273" s="516">
        <v>3287</v>
      </c>
      <c r="CQ273" s="516">
        <v>3170</v>
      </c>
      <c r="CR273" s="516">
        <v>3116</v>
      </c>
      <c r="CS273" s="516">
        <v>3039</v>
      </c>
      <c r="CT273" s="516">
        <v>2958.5</v>
      </c>
      <c r="CU273" s="516">
        <v>3115</v>
      </c>
      <c r="CV273" s="516">
        <v>3135</v>
      </c>
      <c r="CW273" s="516">
        <v>3112</v>
      </c>
      <c r="CX273" s="516">
        <v>3100</v>
      </c>
      <c r="CY273" s="516">
        <v>3058</v>
      </c>
      <c r="CZ273" s="516">
        <v>3076</v>
      </c>
      <c r="DA273" s="2">
        <v>3071</v>
      </c>
      <c r="DB273" s="2">
        <v>3186</v>
      </c>
      <c r="DC273" s="2">
        <v>3167</v>
      </c>
      <c r="DD273" s="2">
        <v>3310</v>
      </c>
      <c r="DE273" s="2">
        <v>3318</v>
      </c>
      <c r="DF273" s="2">
        <v>3314</v>
      </c>
      <c r="DG273" s="2">
        <v>3356</v>
      </c>
      <c r="DH273" s="2">
        <v>3331</v>
      </c>
      <c r="DI273" s="2">
        <v>3358</v>
      </c>
      <c r="DJ273" s="2">
        <v>3293</v>
      </c>
      <c r="DK273" s="2">
        <v>3259</v>
      </c>
      <c r="DL273" s="2">
        <v>3180</v>
      </c>
      <c r="DM273" s="2">
        <v>3190</v>
      </c>
      <c r="DN273" s="2">
        <v>3271</v>
      </c>
      <c r="DO273" s="2">
        <v>3237</v>
      </c>
      <c r="DP273" s="2">
        <v>3194</v>
      </c>
      <c r="DQ273" s="2">
        <v>3200</v>
      </c>
      <c r="DR273" s="2">
        <v>3156</v>
      </c>
      <c r="DS273" s="2">
        <v>3202</v>
      </c>
      <c r="DT273" s="2">
        <v>3188</v>
      </c>
      <c r="DU273" s="2">
        <v>3272</v>
      </c>
      <c r="DV273" s="2">
        <v>3213</v>
      </c>
      <c r="DW273" s="2">
        <v>3242</v>
      </c>
      <c r="DX273" s="2">
        <v>3226</v>
      </c>
      <c r="DY273" s="2">
        <v>3241</v>
      </c>
      <c r="DZ273" s="2">
        <v>3204</v>
      </c>
      <c r="EA273" s="2">
        <v>3210</v>
      </c>
      <c r="EB273" s="2">
        <v>3154</v>
      </c>
      <c r="EC273" s="2">
        <v>3213</v>
      </c>
      <c r="ED273" s="2">
        <v>3274</v>
      </c>
      <c r="EE273" s="2">
        <v>3272</v>
      </c>
      <c r="EF273" s="2">
        <v>3322</v>
      </c>
      <c r="EG273" s="2">
        <v>3299</v>
      </c>
      <c r="EH273" s="2">
        <v>3350</v>
      </c>
      <c r="EI273" s="2">
        <v>3389</v>
      </c>
      <c r="EJ273" s="2">
        <v>3343</v>
      </c>
      <c r="EK273" s="2">
        <v>3378</v>
      </c>
      <c r="EL273" s="2">
        <v>3435</v>
      </c>
      <c r="EM273" s="2">
        <v>3482</v>
      </c>
      <c r="EN273" s="2">
        <v>3494</v>
      </c>
      <c r="EO273" s="2">
        <v>3486</v>
      </c>
      <c r="EP273" s="2">
        <v>3461</v>
      </c>
      <c r="EQ273" s="2">
        <v>3459</v>
      </c>
      <c r="ER273" s="2">
        <v>3455</v>
      </c>
      <c r="ES273" s="2">
        <v>3421</v>
      </c>
      <c r="ET273" s="2">
        <v>3382</v>
      </c>
      <c r="EU273" s="2">
        <v>3438</v>
      </c>
      <c r="EV273" s="2">
        <v>3472</v>
      </c>
      <c r="EW273" s="2">
        <v>3441</v>
      </c>
      <c r="EX273" s="2">
        <v>3376</v>
      </c>
      <c r="EY273" s="2">
        <v>3364</v>
      </c>
      <c r="EZ273" s="2">
        <v>3292</v>
      </c>
      <c r="FA273" s="2">
        <v>3295</v>
      </c>
      <c r="FB273" s="2">
        <v>3245</v>
      </c>
      <c r="FC273" s="2">
        <v>3201</v>
      </c>
      <c r="FD273" s="2">
        <v>3255</v>
      </c>
      <c r="FE273" s="2">
        <v>3294</v>
      </c>
      <c r="FF273" s="2">
        <v>3319</v>
      </c>
      <c r="FG273" s="2">
        <v>3300</v>
      </c>
      <c r="FH273" s="2">
        <v>3369</v>
      </c>
      <c r="FI273" s="2">
        <v>3416</v>
      </c>
      <c r="FJ273" s="2">
        <v>3419</v>
      </c>
      <c r="FK273" s="2">
        <v>3409</v>
      </c>
      <c r="FL273" s="2">
        <v>3410</v>
      </c>
      <c r="FM273" s="2">
        <v>3397</v>
      </c>
      <c r="FN273" s="2">
        <v>3402</v>
      </c>
      <c r="FO273" s="2">
        <v>3493</v>
      </c>
      <c r="FP273" s="2">
        <v>3650</v>
      </c>
      <c r="FQ273" s="2">
        <v>3684</v>
      </c>
      <c r="FR273" s="2">
        <v>3650</v>
      </c>
      <c r="FS273" s="2">
        <v>3642</v>
      </c>
      <c r="FT273" s="2">
        <v>3651</v>
      </c>
      <c r="FU273" s="2">
        <v>3639</v>
      </c>
      <c r="FV273" s="2">
        <v>3601</v>
      </c>
      <c r="FW273" s="2">
        <v>3607</v>
      </c>
      <c r="FX273" s="2">
        <v>3664</v>
      </c>
      <c r="FY273" s="2">
        <v>3650</v>
      </c>
      <c r="FZ273" s="2">
        <v>3615</v>
      </c>
      <c r="GA273" s="2">
        <v>3641</v>
      </c>
      <c r="GB273" s="2">
        <v>3792</v>
      </c>
      <c r="GC273" s="2">
        <v>3923</v>
      </c>
      <c r="GD273" s="2">
        <v>3922</v>
      </c>
      <c r="GE273" s="2">
        <v>3899</v>
      </c>
      <c r="GF273" s="2">
        <v>3901</v>
      </c>
      <c r="GG273" s="2">
        <v>3902</v>
      </c>
      <c r="GH273" s="2">
        <v>3760</v>
      </c>
      <c r="GI273" s="2">
        <v>3773</v>
      </c>
      <c r="GJ273" s="2">
        <v>3733</v>
      </c>
      <c r="GK273" s="2">
        <v>3875</v>
      </c>
      <c r="GL273" s="2">
        <v>3937</v>
      </c>
      <c r="GM273" s="2">
        <v>3936</v>
      </c>
      <c r="GN273" s="2">
        <v>3922</v>
      </c>
      <c r="GO273" s="2">
        <v>3964</v>
      </c>
      <c r="GP273" s="2">
        <v>3925</v>
      </c>
      <c r="GQ273" s="2">
        <v>3947</v>
      </c>
      <c r="GR273" s="2">
        <v>3729</v>
      </c>
      <c r="GS273" s="2">
        <v>3707</v>
      </c>
      <c r="GT273" s="2">
        <v>3693</v>
      </c>
      <c r="GU273" s="2">
        <v>3629</v>
      </c>
      <c r="GV273" s="2">
        <v>3698</v>
      </c>
      <c r="GW273" s="2">
        <v>3729</v>
      </c>
      <c r="GX273" s="2">
        <v>3732</v>
      </c>
      <c r="GY273" s="2">
        <v>3699</v>
      </c>
      <c r="GZ273" s="2">
        <v>3627</v>
      </c>
      <c r="HA273" s="2">
        <v>3524</v>
      </c>
      <c r="HB273" s="2">
        <v>3478</v>
      </c>
      <c r="HC273" s="2">
        <v>3432</v>
      </c>
      <c r="HD273" s="2">
        <v>3415</v>
      </c>
      <c r="HE273" s="2">
        <v>3439</v>
      </c>
      <c r="HF273" s="2">
        <v>3512</v>
      </c>
      <c r="HG273" s="2">
        <v>3523</v>
      </c>
      <c r="HH273" s="2">
        <v>3490</v>
      </c>
      <c r="HI273" s="2">
        <v>3485</v>
      </c>
      <c r="HJ273" s="2">
        <v>3483</v>
      </c>
      <c r="HK273" s="2">
        <v>3517</v>
      </c>
      <c r="HL273" s="2">
        <v>3534</v>
      </c>
      <c r="HM273" s="2">
        <v>3387</v>
      </c>
      <c r="HN273" s="2">
        <v>3849</v>
      </c>
      <c r="HO273" s="2">
        <v>3829</v>
      </c>
      <c r="HP273" s="2">
        <v>3822</v>
      </c>
      <c r="HQ273" s="2">
        <v>3828</v>
      </c>
      <c r="HR273" s="2">
        <v>3887</v>
      </c>
      <c r="HS273" s="2">
        <v>3798</v>
      </c>
      <c r="HT273" s="2">
        <v>3754</v>
      </c>
      <c r="HU273" s="2">
        <v>3774</v>
      </c>
      <c r="HV273" s="2">
        <v>3739</v>
      </c>
      <c r="HW273" s="2">
        <v>3711</v>
      </c>
      <c r="HX273" s="2">
        <v>3670</v>
      </c>
      <c r="HY273" s="2">
        <v>3670</v>
      </c>
      <c r="HZ273" s="2">
        <v>3425</v>
      </c>
      <c r="IA273" s="2">
        <v>3455</v>
      </c>
      <c r="IB273" s="2">
        <v>3516</v>
      </c>
      <c r="IC273" s="2">
        <v>3487</v>
      </c>
      <c r="ID273" s="2">
        <v>3489</v>
      </c>
      <c r="IE273" s="2">
        <v>3494</v>
      </c>
      <c r="IF273" s="2">
        <v>3431</v>
      </c>
      <c r="IG273" s="2">
        <v>3400</v>
      </c>
      <c r="IH273" s="2">
        <v>3393</v>
      </c>
      <c r="II273" s="2">
        <v>3390</v>
      </c>
      <c r="IJ273" s="2">
        <v>3458</v>
      </c>
      <c r="IK273" s="2">
        <v>3460</v>
      </c>
      <c r="IL273" s="2">
        <v>3223</v>
      </c>
      <c r="IM273" s="2">
        <v>3245</v>
      </c>
      <c r="IN273" s="2">
        <v>3318</v>
      </c>
      <c r="IO273" s="2">
        <v>3273</v>
      </c>
      <c r="IP273" s="2">
        <v>3254</v>
      </c>
      <c r="IQ273" s="2">
        <v>3247</v>
      </c>
      <c r="IR273" s="2">
        <v>3257</v>
      </c>
      <c r="IS273" s="2">
        <v>3262</v>
      </c>
      <c r="IT273" s="2">
        <v>3260</v>
      </c>
    </row>
    <row r="274" spans="1:254">
      <c r="A274" s="62" t="s">
        <v>487</v>
      </c>
      <c r="B274" s="4" t="inlineStr">
        <is>
          <t>東亜ディーケーケー</t>
        </is>
      </c>
      <c r="C274" s="4">
        <v>854</v>
      </c>
      <c r="D274" s="4">
        <v>-8</v>
      </c>
      <c r="E274" s="67">
        <v>862</v>
      </c>
      <c r="F274" s="67">
        <v>859</v>
      </c>
      <c r="G274" s="67">
        <v>854</v>
      </c>
      <c r="H274" s="67">
        <v>854</v>
      </c>
      <c r="I274" s="67">
        <v>858</v>
      </c>
      <c r="J274" s="67">
        <v>854</v>
      </c>
      <c r="K274" s="67">
        <v>854</v>
      </c>
      <c r="L274" s="67">
        <v>852</v>
      </c>
      <c r="M274" s="67">
        <v>854</v>
      </c>
      <c r="N274" s="67">
        <v>852</v>
      </c>
      <c r="O274" s="67">
        <v>851</v>
      </c>
      <c r="P274" s="67">
        <v>858</v>
      </c>
      <c r="Q274" s="67">
        <v>856</v>
      </c>
      <c r="R274" s="67">
        <v>851</v>
      </c>
      <c r="S274" s="67">
        <v>856</v>
      </c>
      <c r="T274" s="67">
        <v>855</v>
      </c>
      <c r="U274" s="67">
        <v>854</v>
      </c>
      <c r="V274" s="67">
        <v>859</v>
      </c>
      <c r="W274" s="67">
        <v>851</v>
      </c>
      <c r="X274" s="67">
        <v>850</v>
      </c>
      <c r="Y274" s="67">
        <v>854</v>
      </c>
      <c r="Z274" s="67">
        <v>860</v>
      </c>
      <c r="AA274" s="67">
        <v>866</v>
      </c>
      <c r="AB274" s="67">
        <v>864</v>
      </c>
      <c r="AC274" s="67">
        <v>851</v>
      </c>
      <c r="AD274" s="67">
        <v>854</v>
      </c>
      <c r="AE274" s="67">
        <v>873</v>
      </c>
      <c r="AF274" s="67">
        <v>859</v>
      </c>
      <c r="AG274" s="67">
        <v>858</v>
      </c>
      <c r="AH274" s="67">
        <v>856</v>
      </c>
      <c r="AI274" s="67">
        <v>857</v>
      </c>
      <c r="AJ274" s="67">
        <v>864</v>
      </c>
      <c r="AK274" s="67">
        <v>885</v>
      </c>
      <c r="AL274" s="67">
        <v>852</v>
      </c>
      <c r="AM274" s="67">
        <v>857</v>
      </c>
      <c r="AN274" s="67">
        <v>864</v>
      </c>
      <c r="AO274" s="67">
        <v>855</v>
      </c>
      <c r="AP274" s="67">
        <v>857</v>
      </c>
      <c r="AQ274" s="67">
        <v>851</v>
      </c>
      <c r="AR274" s="67">
        <v>878</v>
      </c>
      <c r="AS274" s="67">
        <v>850</v>
      </c>
      <c r="AT274" s="67">
        <v>867</v>
      </c>
      <c r="AU274" s="67">
        <v>854</v>
      </c>
      <c r="AV274" s="67">
        <v>871</v>
      </c>
      <c r="AW274" s="67">
        <v>852</v>
      </c>
      <c r="AX274" s="67">
        <v>861</v>
      </c>
      <c r="AY274" s="67">
        <v>869</v>
      </c>
      <c r="AZ274" s="67">
        <v>858</v>
      </c>
      <c r="BA274" s="67">
        <v>855</v>
      </c>
      <c r="BB274" s="67">
        <v>854</v>
      </c>
      <c r="BC274" s="67">
        <v>853</v>
      </c>
      <c r="BD274" s="67">
        <v>859</v>
      </c>
      <c r="BE274" s="67">
        <v>864</v>
      </c>
      <c r="BF274" s="67">
        <v>864</v>
      </c>
      <c r="BG274" s="67">
        <v>862</v>
      </c>
      <c r="BH274" s="67">
        <v>843</v>
      </c>
      <c r="BI274" s="67">
        <v>869</v>
      </c>
      <c r="BJ274" s="67">
        <v>873</v>
      </c>
      <c r="BK274" s="67">
        <v>858</v>
      </c>
      <c r="BL274" s="67">
        <v>870</v>
      </c>
      <c r="BM274" s="67">
        <v>877</v>
      </c>
      <c r="BN274" s="67">
        <v>869</v>
      </c>
      <c r="BO274" s="67">
        <v>869</v>
      </c>
      <c r="BP274" s="67">
        <v>872</v>
      </c>
      <c r="BQ274" s="67">
        <v>870</v>
      </c>
      <c r="BR274" s="67">
        <v>862</v>
      </c>
      <c r="BS274" s="67">
        <v>871</v>
      </c>
      <c r="BT274" s="67">
        <v>876</v>
      </c>
      <c r="BU274" s="67">
        <v>870</v>
      </c>
      <c r="BV274" s="67">
        <v>881</v>
      </c>
      <c r="BW274" s="67">
        <v>874</v>
      </c>
      <c r="BX274" s="67">
        <v>878</v>
      </c>
      <c r="BY274" s="67">
        <v>879</v>
      </c>
      <c r="BZ274" s="67">
        <v>879</v>
      </c>
      <c r="CA274" s="516">
        <v>877</v>
      </c>
      <c r="CB274" s="516">
        <v>869</v>
      </c>
      <c r="CC274" s="516">
        <v>870</v>
      </c>
      <c r="CD274" s="516">
        <v>873</v>
      </c>
      <c r="CE274" s="516">
        <v>872</v>
      </c>
      <c r="CF274" s="516">
        <v>871</v>
      </c>
      <c r="CG274" s="516">
        <v>883</v>
      </c>
      <c r="CH274" s="516">
        <v>882</v>
      </c>
      <c r="CI274" s="516">
        <v>878</v>
      </c>
      <c r="CJ274" s="516">
        <v>882</v>
      </c>
      <c r="CK274" s="516">
        <v>883</v>
      </c>
      <c r="CL274" s="516">
        <v>885</v>
      </c>
      <c r="CM274" s="516">
        <v>882</v>
      </c>
      <c r="CN274" s="516">
        <v>885</v>
      </c>
      <c r="CO274" s="516">
        <v>893</v>
      </c>
      <c r="CP274" s="516">
        <v>909</v>
      </c>
      <c r="CQ274" s="516">
        <v>898</v>
      </c>
      <c r="CR274" s="516">
        <v>897</v>
      </c>
      <c r="CS274" s="516">
        <v>878</v>
      </c>
      <c r="CT274" s="516">
        <v>881</v>
      </c>
      <c r="CU274" s="516">
        <v>912</v>
      </c>
      <c r="CV274" s="516">
        <v>923</v>
      </c>
      <c r="CW274" s="516">
        <v>916</v>
      </c>
      <c r="CX274" s="516">
        <v>914</v>
      </c>
      <c r="CY274" s="516">
        <v>926</v>
      </c>
      <c r="CZ274" s="516">
        <v>915</v>
      </c>
      <c r="DA274" s="2">
        <v>915</v>
      </c>
      <c r="DB274" s="2">
        <v>919</v>
      </c>
      <c r="DC274" s="2">
        <v>916</v>
      </c>
      <c r="DD274" s="2">
        <v>931</v>
      </c>
      <c r="DE274" s="2">
        <v>925</v>
      </c>
      <c r="DF274" s="2">
        <v>913</v>
      </c>
      <c r="DG274" s="2">
        <v>935</v>
      </c>
      <c r="DH274" s="2">
        <v>956</v>
      </c>
      <c r="DI274" s="2">
        <v>963</v>
      </c>
      <c r="DJ274" s="2">
        <v>959</v>
      </c>
      <c r="DK274" s="2">
        <v>934</v>
      </c>
      <c r="DL274" s="2">
        <v>909</v>
      </c>
      <c r="DM274" s="2">
        <v>945</v>
      </c>
      <c r="DN274" s="2">
        <v>935</v>
      </c>
      <c r="DO274" s="2">
        <v>952</v>
      </c>
      <c r="DP274" s="2">
        <v>1009</v>
      </c>
      <c r="DQ274" s="2">
        <v>934</v>
      </c>
      <c r="DR274" s="2">
        <v>857</v>
      </c>
      <c r="DS274" s="2">
        <v>863</v>
      </c>
      <c r="DT274" s="2">
        <v>850</v>
      </c>
      <c r="DU274" s="2">
        <v>891</v>
      </c>
      <c r="DV274" s="2">
        <v>890</v>
      </c>
      <c r="DW274" s="2">
        <v>884</v>
      </c>
      <c r="DX274" s="2">
        <v>880</v>
      </c>
      <c r="DY274" s="2">
        <v>878</v>
      </c>
      <c r="DZ274" s="2">
        <v>881</v>
      </c>
      <c r="EA274" s="2">
        <v>884</v>
      </c>
      <c r="EB274" s="2">
        <v>876</v>
      </c>
      <c r="EC274" s="2">
        <v>889</v>
      </c>
      <c r="ED274" s="2">
        <v>883</v>
      </c>
      <c r="EE274" s="2">
        <v>878</v>
      </c>
      <c r="EF274" s="2">
        <v>877</v>
      </c>
      <c r="EG274" s="2">
        <v>874</v>
      </c>
      <c r="EH274" s="2">
        <v>887</v>
      </c>
      <c r="EI274" s="2">
        <v>889</v>
      </c>
      <c r="EJ274" s="2">
        <v>892</v>
      </c>
      <c r="EK274" s="2">
        <v>892</v>
      </c>
      <c r="EL274" s="2">
        <v>890</v>
      </c>
      <c r="EM274" s="2">
        <v>886</v>
      </c>
      <c r="EN274" s="2">
        <v>856</v>
      </c>
      <c r="EO274" s="2">
        <v>855</v>
      </c>
      <c r="EP274" s="2">
        <v>853</v>
      </c>
      <c r="EQ274" s="2">
        <v>852</v>
      </c>
      <c r="ER274" s="2">
        <v>852</v>
      </c>
      <c r="ES274" s="2">
        <v>851</v>
      </c>
      <c r="ET274" s="2">
        <v>853</v>
      </c>
      <c r="EU274" s="2">
        <v>853</v>
      </c>
      <c r="EV274" s="2">
        <v>850</v>
      </c>
      <c r="EW274" s="2">
        <v>851</v>
      </c>
      <c r="EX274" s="2">
        <v>851</v>
      </c>
      <c r="EY274" s="2">
        <v>851</v>
      </c>
      <c r="EZ274" s="2">
        <v>851</v>
      </c>
      <c r="FA274" s="2">
        <v>848</v>
      </c>
      <c r="FB274" s="2">
        <v>845</v>
      </c>
      <c r="FC274" s="2">
        <v>839</v>
      </c>
      <c r="FD274" s="2">
        <v>832</v>
      </c>
      <c r="FE274" s="2">
        <v>831</v>
      </c>
      <c r="FF274" s="2">
        <v>839</v>
      </c>
      <c r="FG274" s="2">
        <v>843</v>
      </c>
      <c r="FH274" s="2">
        <v>833</v>
      </c>
      <c r="FI274" s="2">
        <v>826</v>
      </c>
      <c r="FJ274" s="2">
        <v>824</v>
      </c>
      <c r="FK274" s="2">
        <v>823</v>
      </c>
      <c r="FL274" s="2">
        <v>832</v>
      </c>
      <c r="FM274" s="2">
        <v>835</v>
      </c>
      <c r="FN274" s="2">
        <v>832</v>
      </c>
      <c r="FO274" s="2">
        <v>838</v>
      </c>
      <c r="FP274" s="2">
        <v>832</v>
      </c>
      <c r="FQ274" s="2">
        <v>835</v>
      </c>
      <c r="FR274" s="2">
        <v>841</v>
      </c>
      <c r="FS274" s="2">
        <v>843</v>
      </c>
      <c r="FT274" s="2">
        <v>829</v>
      </c>
      <c r="FU274" s="2">
        <v>825</v>
      </c>
      <c r="FV274" s="2">
        <v>821</v>
      </c>
      <c r="FW274" s="2">
        <v>823</v>
      </c>
      <c r="FX274" s="2">
        <v>829</v>
      </c>
      <c r="FY274" s="2">
        <v>821</v>
      </c>
      <c r="FZ274" s="2">
        <v>828</v>
      </c>
      <c r="GA274" s="2">
        <v>828</v>
      </c>
      <c r="GB274" s="2">
        <v>833</v>
      </c>
      <c r="GC274" s="2">
        <v>824</v>
      </c>
      <c r="GD274" s="2">
        <v>824</v>
      </c>
      <c r="GE274" s="2">
        <v>839</v>
      </c>
      <c r="GF274" s="2">
        <v>827</v>
      </c>
      <c r="GG274" s="2">
        <v>835</v>
      </c>
      <c r="GH274" s="2">
        <v>838</v>
      </c>
      <c r="GI274" s="2">
        <v>846</v>
      </c>
      <c r="GJ274" s="2">
        <v>838</v>
      </c>
      <c r="GK274" s="2">
        <v>838</v>
      </c>
      <c r="GL274" s="2">
        <v>834</v>
      </c>
      <c r="GM274" s="2">
        <v>832</v>
      </c>
      <c r="GN274" s="2">
        <v>825</v>
      </c>
      <c r="GO274" s="2">
        <v>840</v>
      </c>
      <c r="GP274" s="2">
        <v>842</v>
      </c>
      <c r="GQ274" s="2">
        <v>844</v>
      </c>
      <c r="GR274" s="2">
        <v>839</v>
      </c>
      <c r="GS274" s="2">
        <v>836</v>
      </c>
      <c r="GT274" s="2">
        <v>834</v>
      </c>
      <c r="GU274" s="2">
        <v>841</v>
      </c>
      <c r="GV274" s="2">
        <v>837</v>
      </c>
      <c r="GW274" s="2">
        <v>852</v>
      </c>
      <c r="GX274" s="2">
        <v>835</v>
      </c>
      <c r="GY274" s="2">
        <v>835</v>
      </c>
      <c r="GZ274" s="2">
        <v>835</v>
      </c>
      <c r="HA274" s="2">
        <v>834</v>
      </c>
      <c r="HB274" s="2">
        <v>835</v>
      </c>
      <c r="HC274" s="2">
        <v>821</v>
      </c>
      <c r="HD274" s="2">
        <v>835</v>
      </c>
      <c r="HE274" s="2">
        <v>850</v>
      </c>
      <c r="HF274" s="2">
        <v>850</v>
      </c>
      <c r="HG274" s="2">
        <v>855</v>
      </c>
      <c r="HH274" s="2">
        <v>849</v>
      </c>
      <c r="HI274" s="2">
        <v>839</v>
      </c>
      <c r="HJ274" s="2">
        <v>834</v>
      </c>
      <c r="HK274" s="2">
        <v>837</v>
      </c>
      <c r="HL274" s="2">
        <v>830</v>
      </c>
      <c r="HM274" s="2">
        <v>825</v>
      </c>
      <c r="HN274" s="2">
        <v>825</v>
      </c>
      <c r="HO274" s="2">
        <v>825</v>
      </c>
      <c r="HP274" s="2">
        <v>825</v>
      </c>
      <c r="HQ274" s="2">
        <v>828</v>
      </c>
      <c r="HR274" s="2">
        <v>829</v>
      </c>
      <c r="HS274" s="2">
        <v>824</v>
      </c>
      <c r="HT274" s="2">
        <v>829</v>
      </c>
      <c r="HU274" s="2">
        <v>826</v>
      </c>
      <c r="HV274" s="2">
        <v>818</v>
      </c>
      <c r="HW274" s="2">
        <v>815</v>
      </c>
      <c r="HX274" s="2">
        <v>810</v>
      </c>
      <c r="HY274" s="2">
        <v>812</v>
      </c>
      <c r="HZ274" s="2">
        <v>816</v>
      </c>
      <c r="IA274" s="2">
        <v>809</v>
      </c>
      <c r="IB274" s="2">
        <v>809</v>
      </c>
      <c r="IC274" s="2">
        <v>809</v>
      </c>
      <c r="ID274" s="2">
        <v>814</v>
      </c>
      <c r="IE274" s="2">
        <v>816</v>
      </c>
      <c r="IF274" s="2">
        <v>818</v>
      </c>
      <c r="IG274" s="2">
        <v>818</v>
      </c>
      <c r="IH274" s="2">
        <v>810</v>
      </c>
      <c r="II274" s="2">
        <v>812</v>
      </c>
      <c r="IJ274" s="2">
        <v>807</v>
      </c>
      <c r="IK274" s="2">
        <v>809</v>
      </c>
      <c r="IL274" s="2">
        <v>809</v>
      </c>
      <c r="IM274" s="2">
        <v>812</v>
      </c>
      <c r="IN274" s="2">
        <v>811</v>
      </c>
      <c r="IO274" s="2">
        <v>810</v>
      </c>
      <c r="IP274" s="2">
        <v>815</v>
      </c>
      <c r="IQ274" s="2">
        <v>810</v>
      </c>
      <c r="IR274" s="2">
        <v>810</v>
      </c>
      <c r="IS274" s="2">
        <v>809</v>
      </c>
      <c r="IT274" s="2">
        <v>806</v>
      </c>
    </row>
    <row r="275" spans="1:254">
      <c r="A275" s="62" t="s">
        <v>488</v>
      </c>
      <c r="B275" s="4" t="inlineStr">
        <is>
          <t>大紀アルミニウム</t>
        </is>
      </c>
      <c r="C275" s="4">
        <v>1803</v>
      </c>
      <c r="D275" s="4">
        <v>-5</v>
      </c>
      <c r="E275" s="67">
        <v>1808</v>
      </c>
      <c r="F275" s="67">
        <v>1765</v>
      </c>
      <c r="G275" s="67">
        <v>1527</v>
      </c>
      <c r="H275" s="67">
        <v>1531</v>
      </c>
      <c r="I275" s="67">
        <v>1481</v>
      </c>
      <c r="J275" s="67">
        <v>1448</v>
      </c>
      <c r="K275" s="67">
        <v>1453</v>
      </c>
      <c r="L275" s="67">
        <v>1455</v>
      </c>
      <c r="M275" s="67">
        <v>1498</v>
      </c>
      <c r="N275" s="67">
        <v>1482</v>
      </c>
      <c r="O275" s="67">
        <v>1512</v>
      </c>
      <c r="P275" s="67">
        <v>1486</v>
      </c>
      <c r="Q275" s="67">
        <v>1483</v>
      </c>
      <c r="R275" s="67">
        <v>1445</v>
      </c>
      <c r="S275" s="67">
        <v>1507</v>
      </c>
      <c r="T275" s="67">
        <v>1508</v>
      </c>
      <c r="U275" s="67">
        <v>1511</v>
      </c>
      <c r="V275" s="67">
        <v>1461</v>
      </c>
      <c r="W275" s="67">
        <v>1472</v>
      </c>
      <c r="X275" s="67">
        <v>1472</v>
      </c>
      <c r="Y275" s="67">
        <v>1456</v>
      </c>
      <c r="Z275" s="67">
        <v>1485</v>
      </c>
      <c r="AA275" s="67">
        <v>1511</v>
      </c>
      <c r="AB275" s="67">
        <v>1514</v>
      </c>
      <c r="AC275" s="67">
        <v>1485</v>
      </c>
      <c r="AD275" s="67">
        <v>1500</v>
      </c>
      <c r="AE275" s="67">
        <v>1483</v>
      </c>
      <c r="AF275" s="67">
        <v>1494</v>
      </c>
      <c r="AG275" s="67">
        <v>1511</v>
      </c>
      <c r="AH275" s="67">
        <v>1526</v>
      </c>
      <c r="AI275" s="67">
        <v>1589</v>
      </c>
      <c r="AJ275" s="67">
        <v>1600</v>
      </c>
      <c r="AK275" s="67">
        <v>1653</v>
      </c>
      <c r="AL275" s="67">
        <v>1660</v>
      </c>
      <c r="AM275" s="67">
        <v>1702</v>
      </c>
      <c r="AN275" s="67">
        <v>1704</v>
      </c>
      <c r="AO275" s="67">
        <v>1732</v>
      </c>
      <c r="AP275" s="67">
        <v>1829</v>
      </c>
      <c r="AQ275" s="67">
        <v>1825</v>
      </c>
      <c r="AR275" s="67">
        <v>1816</v>
      </c>
      <c r="AS275" s="67">
        <v>1831</v>
      </c>
      <c r="AT275" s="67">
        <v>1812</v>
      </c>
      <c r="AU275" s="67">
        <v>1858</v>
      </c>
      <c r="AV275" s="67">
        <v>1931</v>
      </c>
      <c r="AW275" s="67">
        <v>1905</v>
      </c>
      <c r="AX275" s="67">
        <v>2007</v>
      </c>
      <c r="AY275" s="67">
        <v>1956</v>
      </c>
      <c r="AZ275" s="67">
        <v>1915</v>
      </c>
      <c r="BA275" s="67">
        <v>1923</v>
      </c>
      <c r="BB275" s="67">
        <v>1966</v>
      </c>
      <c r="BC275" s="67">
        <v>1973</v>
      </c>
      <c r="BD275" s="67">
        <v>2067</v>
      </c>
      <c r="BE275" s="67">
        <v>1967</v>
      </c>
      <c r="BF275" s="67">
        <v>1906</v>
      </c>
      <c r="BG275" s="67">
        <v>1857</v>
      </c>
      <c r="BH275" s="67">
        <v>1797</v>
      </c>
      <c r="BI275" s="67">
        <v>1828</v>
      </c>
      <c r="BJ275" s="67">
        <v>1796</v>
      </c>
      <c r="BK275" s="67">
        <v>1848</v>
      </c>
      <c r="BL275" s="67">
        <v>1787</v>
      </c>
      <c r="BM275" s="67">
        <v>1603</v>
      </c>
      <c r="BN275" s="67">
        <v>1587</v>
      </c>
      <c r="BO275" s="67">
        <v>1596</v>
      </c>
      <c r="BP275" s="67">
        <v>1613</v>
      </c>
      <c r="BQ275" s="67">
        <v>1543</v>
      </c>
      <c r="BR275" s="67">
        <v>1496</v>
      </c>
      <c r="BS275" s="67">
        <v>1465</v>
      </c>
      <c r="BT275" s="67">
        <v>1491</v>
      </c>
      <c r="BU275" s="67">
        <v>1459</v>
      </c>
      <c r="BV275" s="67">
        <v>1447</v>
      </c>
      <c r="BW275" s="67">
        <v>1462</v>
      </c>
      <c r="BX275" s="67">
        <v>1476</v>
      </c>
      <c r="BY275" s="67">
        <v>1495</v>
      </c>
      <c r="BZ275" s="67">
        <v>1474</v>
      </c>
      <c r="CA275" s="516">
        <v>1521</v>
      </c>
      <c r="CB275" s="516">
        <v>1556</v>
      </c>
      <c r="CC275" s="516">
        <v>1559</v>
      </c>
      <c r="CD275" s="516">
        <v>1595</v>
      </c>
      <c r="CE275" s="516">
        <v>1565</v>
      </c>
      <c r="CF275" s="516">
        <v>1543</v>
      </c>
      <c r="CG275" s="516">
        <v>1552</v>
      </c>
      <c r="CH275" s="516">
        <v>1557</v>
      </c>
      <c r="CI275" s="516">
        <v>1489</v>
      </c>
      <c r="CJ275" s="516">
        <v>1496</v>
      </c>
      <c r="CK275" s="516">
        <v>1468</v>
      </c>
      <c r="CL275" s="516">
        <v>1440</v>
      </c>
      <c r="CM275" s="516">
        <v>1452</v>
      </c>
      <c r="CN275" s="516">
        <v>1407</v>
      </c>
      <c r="CO275" s="516">
        <v>1388</v>
      </c>
      <c r="CP275" s="516">
        <v>1318</v>
      </c>
      <c r="CQ275" s="516">
        <v>1300</v>
      </c>
      <c r="CR275" s="516">
        <v>1299</v>
      </c>
      <c r="CS275" s="516">
        <v>1268</v>
      </c>
      <c r="CT275" s="516">
        <v>1233</v>
      </c>
      <c r="CU275" s="516">
        <v>1313</v>
      </c>
      <c r="CV275" s="516">
        <v>1378</v>
      </c>
      <c r="CW275" s="516">
        <v>1357</v>
      </c>
      <c r="CX275" s="516">
        <v>1356</v>
      </c>
      <c r="CY275" s="516">
        <v>1364</v>
      </c>
      <c r="CZ275" s="516">
        <v>1360</v>
      </c>
      <c r="DA275" s="2">
        <v>1376</v>
      </c>
      <c r="DB275" s="2">
        <v>1364</v>
      </c>
      <c r="DC275" s="2">
        <v>1313</v>
      </c>
      <c r="DD275" s="2">
        <v>1381</v>
      </c>
      <c r="DE275" s="2">
        <v>1394</v>
      </c>
      <c r="DF275" s="2">
        <v>1331</v>
      </c>
      <c r="DG275" s="2">
        <v>1431</v>
      </c>
      <c r="DH275" s="2">
        <v>1486</v>
      </c>
      <c r="DI275" s="2">
        <v>1492</v>
      </c>
      <c r="DJ275" s="2">
        <v>1440</v>
      </c>
      <c r="DK275" s="2">
        <v>1449</v>
      </c>
      <c r="DL275" s="2">
        <v>1469</v>
      </c>
      <c r="DM275" s="2">
        <v>1423</v>
      </c>
      <c r="DN275" s="2">
        <v>1443</v>
      </c>
      <c r="DO275" s="2">
        <v>1409</v>
      </c>
      <c r="DP275" s="2">
        <v>1379</v>
      </c>
      <c r="DQ275" s="2">
        <v>1392</v>
      </c>
      <c r="DR275" s="2">
        <v>1407</v>
      </c>
      <c r="DS275" s="2">
        <v>1474</v>
      </c>
      <c r="DT275" s="2">
        <v>1414</v>
      </c>
      <c r="DU275" s="2">
        <v>1390</v>
      </c>
      <c r="DV275" s="2">
        <v>1333</v>
      </c>
      <c r="DW275" s="2">
        <v>1330</v>
      </c>
      <c r="DX275" s="2">
        <v>1344</v>
      </c>
      <c r="DY275" s="2">
        <v>1317</v>
      </c>
      <c r="DZ275" s="2">
        <v>1274</v>
      </c>
      <c r="EA275" s="2">
        <v>1308</v>
      </c>
      <c r="EB275" s="2">
        <v>1317</v>
      </c>
      <c r="EC275" s="2">
        <v>1316</v>
      </c>
      <c r="ED275" s="2">
        <v>1323</v>
      </c>
      <c r="EE275" s="2">
        <v>1310</v>
      </c>
      <c r="EF275" s="2">
        <v>1349</v>
      </c>
      <c r="EG275" s="2">
        <v>1330</v>
      </c>
      <c r="EH275" s="2">
        <v>1335</v>
      </c>
      <c r="EI275" s="2">
        <v>1315</v>
      </c>
      <c r="EJ275" s="2">
        <v>1320</v>
      </c>
      <c r="EK275" s="2">
        <v>1350</v>
      </c>
      <c r="EL275" s="2">
        <v>1347</v>
      </c>
      <c r="EM275" s="2">
        <v>1323</v>
      </c>
      <c r="EN275" s="2">
        <v>1297</v>
      </c>
      <c r="EO275" s="2">
        <v>1283</v>
      </c>
      <c r="EP275" s="2">
        <v>1266</v>
      </c>
      <c r="EQ275" s="2">
        <v>1264</v>
      </c>
      <c r="ER275" s="2">
        <v>1249</v>
      </c>
      <c r="ES275" s="2">
        <v>1203</v>
      </c>
      <c r="ET275" s="2">
        <v>1206</v>
      </c>
      <c r="EU275" s="2">
        <v>1209</v>
      </c>
      <c r="EV275" s="2">
        <v>1158</v>
      </c>
      <c r="EW275" s="2">
        <v>1129</v>
      </c>
      <c r="EX275" s="2">
        <v>1125</v>
      </c>
      <c r="EY275" s="2">
        <v>1128</v>
      </c>
      <c r="EZ275" s="2">
        <v>1119</v>
      </c>
      <c r="FA275" s="2">
        <v>1102</v>
      </c>
      <c r="FB275" s="2">
        <v>1096</v>
      </c>
      <c r="FC275" s="2">
        <v>1090</v>
      </c>
      <c r="FD275" s="2">
        <v>1085</v>
      </c>
      <c r="FE275" s="2">
        <v>1105</v>
      </c>
      <c r="FF275" s="2">
        <v>1095</v>
      </c>
      <c r="FG275" s="2">
        <v>1077</v>
      </c>
      <c r="FH275" s="2">
        <v>1094</v>
      </c>
      <c r="FI275" s="2">
        <v>1082</v>
      </c>
      <c r="FJ275" s="2">
        <v>1090</v>
      </c>
      <c r="FK275" s="2">
        <v>1089</v>
      </c>
      <c r="FL275" s="2">
        <v>1095</v>
      </c>
      <c r="FM275" s="2">
        <v>1080</v>
      </c>
      <c r="FN275" s="2">
        <v>1091</v>
      </c>
      <c r="FO275" s="2">
        <v>1087</v>
      </c>
      <c r="FP275" s="2">
        <v>1094</v>
      </c>
      <c r="FQ275" s="2">
        <v>1094</v>
      </c>
      <c r="FR275" s="2">
        <v>1091</v>
      </c>
      <c r="FS275" s="2">
        <v>1090</v>
      </c>
      <c r="FT275" s="2">
        <v>1089</v>
      </c>
      <c r="FU275" s="2">
        <v>1082</v>
      </c>
      <c r="FV275" s="2">
        <v>1074</v>
      </c>
      <c r="FW275" s="2">
        <v>1075</v>
      </c>
      <c r="FX275" s="2">
        <v>1085</v>
      </c>
      <c r="FY275" s="2">
        <v>1082</v>
      </c>
      <c r="FZ275" s="2">
        <v>1088</v>
      </c>
      <c r="GA275" s="2">
        <v>1157</v>
      </c>
      <c r="GB275" s="2">
        <v>1140</v>
      </c>
      <c r="GC275" s="2">
        <v>1139</v>
      </c>
      <c r="GD275" s="2">
        <v>1136</v>
      </c>
      <c r="GE275" s="2">
        <v>1129</v>
      </c>
      <c r="GF275" s="2">
        <v>1131</v>
      </c>
      <c r="GG275" s="2">
        <v>1138</v>
      </c>
      <c r="GH275" s="2">
        <v>1127</v>
      </c>
      <c r="GI275" s="2">
        <v>1125</v>
      </c>
      <c r="GJ275" s="2">
        <v>1123</v>
      </c>
      <c r="GK275" s="2">
        <v>1125</v>
      </c>
      <c r="GL275" s="2">
        <v>1178</v>
      </c>
      <c r="GM275" s="2">
        <v>1174</v>
      </c>
      <c r="GN275" s="2">
        <v>1165</v>
      </c>
      <c r="GO275" s="2">
        <v>1148</v>
      </c>
      <c r="GP275" s="2">
        <v>1142</v>
      </c>
      <c r="GQ275" s="2">
        <v>1148</v>
      </c>
      <c r="GR275" s="2">
        <v>1148</v>
      </c>
      <c r="GS275" s="2">
        <v>1150</v>
      </c>
      <c r="GT275" s="2">
        <v>1147</v>
      </c>
      <c r="GU275" s="2">
        <v>1113</v>
      </c>
      <c r="GV275" s="2">
        <v>1117</v>
      </c>
      <c r="GW275" s="2">
        <v>1149</v>
      </c>
      <c r="GX275" s="2">
        <v>1124</v>
      </c>
      <c r="GY275" s="2">
        <v>1126</v>
      </c>
      <c r="GZ275" s="2">
        <v>1132</v>
      </c>
      <c r="HA275" s="2">
        <v>1117</v>
      </c>
      <c r="HB275" s="2">
        <v>1113</v>
      </c>
      <c r="HC275" s="2">
        <v>1098</v>
      </c>
      <c r="HD275" s="2">
        <v>1127</v>
      </c>
      <c r="HE275" s="2">
        <v>1132</v>
      </c>
      <c r="HF275" s="2">
        <v>1158</v>
      </c>
      <c r="HG275" s="2">
        <v>1141</v>
      </c>
      <c r="HH275" s="2">
        <v>1116</v>
      </c>
      <c r="HI275" s="2">
        <v>1123</v>
      </c>
      <c r="HJ275" s="2">
        <v>1126</v>
      </c>
      <c r="HK275" s="2">
        <v>1133</v>
      </c>
      <c r="HL275" s="2">
        <v>1128</v>
      </c>
      <c r="HM275" s="2">
        <v>1150</v>
      </c>
      <c r="HN275" s="2">
        <v>1142</v>
      </c>
      <c r="HO275" s="2">
        <v>1152</v>
      </c>
      <c r="HP275" s="2">
        <v>1152</v>
      </c>
      <c r="HQ275" s="2">
        <v>1165</v>
      </c>
      <c r="HR275" s="2">
        <v>1164</v>
      </c>
      <c r="HS275" s="2">
        <v>1167</v>
      </c>
      <c r="HT275" s="2">
        <v>1164</v>
      </c>
      <c r="HU275" s="2">
        <v>1169</v>
      </c>
      <c r="HV275" s="2">
        <v>1161</v>
      </c>
      <c r="HW275" s="2">
        <v>1150</v>
      </c>
      <c r="HX275" s="2">
        <v>1156</v>
      </c>
      <c r="HY275" s="2">
        <v>1150</v>
      </c>
      <c r="HZ275" s="2">
        <v>1145</v>
      </c>
      <c r="IA275" s="2">
        <v>1138</v>
      </c>
      <c r="IB275" s="2">
        <v>1161</v>
      </c>
      <c r="IC275" s="2">
        <v>1149</v>
      </c>
      <c r="ID275" s="2">
        <v>1138</v>
      </c>
      <c r="IE275" s="2">
        <v>1127</v>
      </c>
      <c r="IF275" s="2">
        <v>1122</v>
      </c>
      <c r="IG275" s="2">
        <v>1131</v>
      </c>
      <c r="IH275" s="2">
        <v>1125</v>
      </c>
      <c r="II275" s="2">
        <v>1104</v>
      </c>
      <c r="IJ275" s="2">
        <v>1106</v>
      </c>
      <c r="IK275" s="2">
        <v>1093</v>
      </c>
      <c r="IL275" s="2">
        <v>1099</v>
      </c>
      <c r="IM275" s="2">
        <v>1086</v>
      </c>
      <c r="IN275" s="2">
        <v>1089</v>
      </c>
      <c r="IO275" s="2">
        <v>1077</v>
      </c>
      <c r="IP275" s="2">
        <v>1051</v>
      </c>
      <c r="IQ275" s="2">
        <v>1059</v>
      </c>
      <c r="IR275" s="2">
        <v>1048</v>
      </c>
      <c r="IS275" s="2">
        <v>1046</v>
      </c>
      <c r="IT275" s="2">
        <v>1046</v>
      </c>
    </row>
    <row r="276" spans="1:254">
      <c r="A276" s="62" t="s">
        <v>489</v>
      </c>
      <c r="B276" s="4" t="inlineStr">
        <is>
          <t>河合楽器</t>
        </is>
      </c>
      <c r="C276" s="4">
        <v>3525</v>
      </c>
      <c r="D276" s="4">
        <v>-5</v>
      </c>
      <c r="E276" s="67">
        <v>3530</v>
      </c>
      <c r="F276" s="67">
        <v>3515</v>
      </c>
      <c r="G276" s="67">
        <v>3565</v>
      </c>
      <c r="H276" s="67">
        <v>3545</v>
      </c>
      <c r="I276" s="67">
        <v>3480</v>
      </c>
      <c r="J276" s="67">
        <v>3390</v>
      </c>
      <c r="K276" s="67">
        <v>3365</v>
      </c>
      <c r="L276" s="67">
        <v>3200</v>
      </c>
      <c r="M276" s="67">
        <v>3285</v>
      </c>
      <c r="N276" s="67">
        <v>3265</v>
      </c>
      <c r="O276" s="67">
        <v>3300</v>
      </c>
      <c r="P276" s="67">
        <v>3280</v>
      </c>
      <c r="Q276" s="67">
        <v>3300</v>
      </c>
      <c r="R276" s="67">
        <v>3205</v>
      </c>
      <c r="S276" s="67">
        <v>3275</v>
      </c>
      <c r="T276" s="67">
        <v>3195</v>
      </c>
      <c r="U276" s="67">
        <v>3200</v>
      </c>
      <c r="V276" s="67">
        <v>3170</v>
      </c>
      <c r="W276" s="67">
        <v>3205</v>
      </c>
      <c r="X276" s="67">
        <v>3210</v>
      </c>
      <c r="Y276" s="67">
        <v>3215</v>
      </c>
      <c r="Z276" s="67">
        <v>3285</v>
      </c>
      <c r="AA276" s="67">
        <v>3300</v>
      </c>
      <c r="AB276" s="67">
        <v>3265</v>
      </c>
      <c r="AC276" s="67">
        <v>3215</v>
      </c>
      <c r="AD276" s="67">
        <v>3170</v>
      </c>
      <c r="AE276" s="67">
        <v>3215</v>
      </c>
      <c r="AF276" s="67">
        <v>3210</v>
      </c>
      <c r="AG276" s="67">
        <v>3320</v>
      </c>
      <c r="AH276" s="67">
        <v>3350</v>
      </c>
      <c r="AI276" s="67">
        <v>3265</v>
      </c>
      <c r="AJ276" s="67">
        <v>3275</v>
      </c>
      <c r="AK276" s="67">
        <v>3340</v>
      </c>
      <c r="AL276" s="67">
        <v>3295</v>
      </c>
      <c r="AM276" s="67">
        <v>3275</v>
      </c>
      <c r="AN276" s="67">
        <v>3245</v>
      </c>
      <c r="AO276" s="67">
        <v>3250</v>
      </c>
      <c r="AP276" s="67">
        <v>3150</v>
      </c>
      <c r="AQ276" s="67">
        <v>3020</v>
      </c>
      <c r="AR276" s="67">
        <v>3010</v>
      </c>
      <c r="AS276" s="67">
        <v>3095</v>
      </c>
      <c r="AT276" s="67">
        <v>3160</v>
      </c>
      <c r="AU276" s="67">
        <v>3145</v>
      </c>
      <c r="AV276" s="67">
        <v>3140</v>
      </c>
      <c r="AW276" s="67">
        <v>3195</v>
      </c>
      <c r="AX276" s="67">
        <v>3215</v>
      </c>
      <c r="AY276" s="67">
        <v>3135</v>
      </c>
      <c r="AZ276" s="67">
        <v>3250</v>
      </c>
      <c r="BA276" s="67">
        <v>3300</v>
      </c>
      <c r="BB276" s="67">
        <v>3210</v>
      </c>
      <c r="BC276" s="67">
        <v>3055</v>
      </c>
      <c r="BD276" s="67">
        <v>3000</v>
      </c>
      <c r="BE276" s="67">
        <v>3035</v>
      </c>
      <c r="BF276" s="67">
        <v>2950</v>
      </c>
      <c r="BG276" s="67">
        <v>2961</v>
      </c>
      <c r="BH276" s="67">
        <v>2930</v>
      </c>
      <c r="BI276" s="67">
        <v>3100</v>
      </c>
      <c r="BJ276" s="67">
        <v>3080</v>
      </c>
      <c r="BK276" s="67">
        <v>3120</v>
      </c>
      <c r="BL276" s="67">
        <v>3005</v>
      </c>
      <c r="BM276" s="67">
        <v>2981</v>
      </c>
      <c r="BN276" s="67">
        <v>2937</v>
      </c>
      <c r="BO276" s="67">
        <v>2812</v>
      </c>
      <c r="BP276" s="67">
        <v>2740</v>
      </c>
      <c r="BQ276" s="67">
        <v>2825</v>
      </c>
      <c r="BR276" s="67">
        <v>2769</v>
      </c>
      <c r="BS276" s="67">
        <v>2745</v>
      </c>
      <c r="BT276" s="67">
        <v>2839</v>
      </c>
      <c r="BU276" s="67">
        <v>2829</v>
      </c>
      <c r="BV276" s="67">
        <v>2786</v>
      </c>
      <c r="BW276" s="67">
        <v>2868</v>
      </c>
      <c r="BX276" s="67">
        <v>3025</v>
      </c>
      <c r="BY276" s="67">
        <v>3065</v>
      </c>
      <c r="BZ276" s="67">
        <v>3050</v>
      </c>
      <c r="CA276" s="516">
        <v>3050</v>
      </c>
      <c r="CB276" s="516">
        <v>3135</v>
      </c>
      <c r="CC276" s="516">
        <v>3070</v>
      </c>
      <c r="CD276" s="516">
        <v>3020</v>
      </c>
      <c r="CE276" s="516">
        <v>3005</v>
      </c>
      <c r="CF276" s="516">
        <v>3030</v>
      </c>
      <c r="CG276" s="516">
        <v>2960</v>
      </c>
      <c r="CH276" s="516">
        <v>3030</v>
      </c>
      <c r="CI276" s="516">
        <v>2993</v>
      </c>
      <c r="CJ276" s="516">
        <v>2976</v>
      </c>
      <c r="CK276" s="516">
        <v>3005</v>
      </c>
      <c r="CL276" s="516">
        <v>3010</v>
      </c>
      <c r="CM276" s="516">
        <v>2978</v>
      </c>
      <c r="CN276" s="516">
        <v>2824</v>
      </c>
      <c r="CO276" s="516">
        <v>2759</v>
      </c>
      <c r="CP276" s="516">
        <v>2864</v>
      </c>
      <c r="CQ276" s="516">
        <v>2798</v>
      </c>
      <c r="CR276" s="516">
        <v>2763</v>
      </c>
      <c r="CS276" s="516">
        <v>2744</v>
      </c>
      <c r="CT276" s="516">
        <v>2660</v>
      </c>
      <c r="CU276" s="516">
        <v>2721</v>
      </c>
      <c r="CV276" s="516">
        <v>2816</v>
      </c>
      <c r="CW276" s="516">
        <v>2772</v>
      </c>
      <c r="CX276" s="516">
        <v>2773</v>
      </c>
      <c r="CY276" s="516">
        <v>2780</v>
      </c>
      <c r="CZ276" s="516">
        <v>2800</v>
      </c>
      <c r="DA276" s="2">
        <v>2877</v>
      </c>
      <c r="DB276" s="2">
        <v>2856</v>
      </c>
      <c r="DC276" s="2">
        <v>2800</v>
      </c>
      <c r="DD276" s="2">
        <v>2854</v>
      </c>
      <c r="DE276" s="2">
        <v>2927</v>
      </c>
      <c r="DF276" s="2">
        <v>2807</v>
      </c>
      <c r="DG276" s="2">
        <v>2895</v>
      </c>
      <c r="DH276" s="2">
        <v>2967</v>
      </c>
      <c r="DI276" s="2">
        <v>2974</v>
      </c>
      <c r="DJ276" s="2">
        <v>2888</v>
      </c>
      <c r="DK276" s="2">
        <v>2883</v>
      </c>
      <c r="DL276" s="2">
        <v>3010</v>
      </c>
      <c r="DM276" s="2">
        <v>2952</v>
      </c>
      <c r="DN276" s="2">
        <v>2999</v>
      </c>
      <c r="DO276" s="2">
        <v>2998</v>
      </c>
      <c r="DP276" s="2">
        <v>2956</v>
      </c>
      <c r="DQ276" s="2">
        <v>2967</v>
      </c>
      <c r="DR276" s="2">
        <v>2953</v>
      </c>
      <c r="DS276" s="2">
        <v>2939</v>
      </c>
      <c r="DT276" s="2">
        <v>2932</v>
      </c>
      <c r="DU276" s="2">
        <v>2871</v>
      </c>
      <c r="DV276" s="2">
        <v>2842</v>
      </c>
      <c r="DW276" s="2">
        <v>2807</v>
      </c>
      <c r="DX276" s="2">
        <v>2797</v>
      </c>
      <c r="DY276" s="2">
        <v>2713</v>
      </c>
      <c r="DZ276" s="2">
        <v>2669</v>
      </c>
      <c r="EA276" s="2">
        <v>2702</v>
      </c>
      <c r="EB276" s="2">
        <v>2671</v>
      </c>
      <c r="EC276" s="2">
        <v>2699</v>
      </c>
      <c r="ED276" s="2">
        <v>2739</v>
      </c>
      <c r="EE276" s="2">
        <v>2740</v>
      </c>
      <c r="EF276" s="2">
        <v>2787</v>
      </c>
      <c r="EG276" s="2">
        <v>2799</v>
      </c>
      <c r="EH276" s="2">
        <v>2750</v>
      </c>
      <c r="EI276" s="2">
        <v>2786</v>
      </c>
      <c r="EJ276" s="2">
        <v>2857</v>
      </c>
      <c r="EK276" s="2">
        <v>2915</v>
      </c>
      <c r="EL276" s="2">
        <v>2930</v>
      </c>
      <c r="EM276" s="2">
        <v>2926</v>
      </c>
      <c r="EN276" s="2">
        <v>2911</v>
      </c>
      <c r="EO276" s="2">
        <v>2943</v>
      </c>
      <c r="EP276" s="2">
        <v>2865</v>
      </c>
      <c r="EQ276" s="2">
        <v>2851</v>
      </c>
      <c r="ER276" s="2">
        <v>2814</v>
      </c>
      <c r="ES276" s="2">
        <v>2750</v>
      </c>
      <c r="ET276" s="2">
        <v>2746</v>
      </c>
      <c r="EU276" s="2">
        <v>2762</v>
      </c>
      <c r="EV276" s="2">
        <v>2737</v>
      </c>
      <c r="EW276" s="2">
        <v>2708</v>
      </c>
      <c r="EX276" s="2">
        <v>2735</v>
      </c>
      <c r="EY276" s="2">
        <v>2672</v>
      </c>
      <c r="EZ276" s="2">
        <v>2669</v>
      </c>
      <c r="FA276" s="2">
        <v>2615</v>
      </c>
      <c r="FB276" s="2">
        <v>2429</v>
      </c>
      <c r="FC276" s="2">
        <v>2444</v>
      </c>
      <c r="FD276" s="2">
        <v>2405</v>
      </c>
      <c r="FE276" s="2">
        <v>2440</v>
      </c>
      <c r="FF276" s="2">
        <v>2427</v>
      </c>
      <c r="FG276" s="2">
        <v>2391</v>
      </c>
      <c r="FH276" s="2">
        <v>2424</v>
      </c>
      <c r="FI276" s="2">
        <v>2459</v>
      </c>
      <c r="FJ276" s="2">
        <v>2515</v>
      </c>
      <c r="FK276" s="2">
        <v>2459</v>
      </c>
      <c r="FL276" s="2">
        <v>2497</v>
      </c>
      <c r="FM276" s="2">
        <v>2498</v>
      </c>
      <c r="FN276" s="2">
        <v>2498</v>
      </c>
      <c r="FO276" s="2">
        <v>2503</v>
      </c>
      <c r="FP276" s="2">
        <v>2483</v>
      </c>
      <c r="FQ276" s="2">
        <v>2479</v>
      </c>
      <c r="FR276" s="2">
        <v>2487</v>
      </c>
      <c r="FS276" s="2">
        <v>2452</v>
      </c>
      <c r="FT276" s="2">
        <v>2462</v>
      </c>
      <c r="FU276" s="2">
        <v>2420</v>
      </c>
      <c r="FV276" s="2">
        <v>2404</v>
      </c>
      <c r="FW276" s="2">
        <v>2455</v>
      </c>
      <c r="FX276" s="2">
        <v>2491</v>
      </c>
      <c r="FY276" s="2">
        <v>2565</v>
      </c>
      <c r="FZ276" s="2">
        <v>2571</v>
      </c>
      <c r="GA276" s="2">
        <v>2650</v>
      </c>
      <c r="GB276" s="2">
        <v>2595</v>
      </c>
      <c r="GC276" s="2">
        <v>2594</v>
      </c>
      <c r="GD276" s="2">
        <v>2580</v>
      </c>
      <c r="GE276" s="2">
        <v>2593</v>
      </c>
      <c r="GF276" s="2">
        <v>2585</v>
      </c>
      <c r="GG276" s="2">
        <v>2600</v>
      </c>
      <c r="GH276" s="2">
        <v>2594</v>
      </c>
      <c r="GI276" s="2">
        <v>2562</v>
      </c>
      <c r="GJ276" s="2">
        <v>2546</v>
      </c>
      <c r="GK276" s="2">
        <v>2557</v>
      </c>
      <c r="GL276" s="2">
        <v>2627</v>
      </c>
      <c r="GM276" s="2">
        <v>2604</v>
      </c>
      <c r="GN276" s="2">
        <v>2590</v>
      </c>
      <c r="GO276" s="2">
        <v>2635</v>
      </c>
      <c r="GP276" s="2">
        <v>2610</v>
      </c>
      <c r="GQ276" s="2">
        <v>2621</v>
      </c>
      <c r="GR276" s="2">
        <v>2597</v>
      </c>
      <c r="GS276" s="2">
        <v>2592</v>
      </c>
      <c r="GT276" s="2">
        <v>2585</v>
      </c>
      <c r="GU276" s="2">
        <v>2577</v>
      </c>
      <c r="GV276" s="2">
        <v>2600</v>
      </c>
      <c r="GW276" s="2">
        <v>2610</v>
      </c>
      <c r="GX276" s="2">
        <v>2599</v>
      </c>
      <c r="GY276" s="2">
        <v>2633</v>
      </c>
      <c r="GZ276" s="2">
        <v>2612</v>
      </c>
      <c r="HA276" s="2">
        <v>2542</v>
      </c>
      <c r="HB276" s="2">
        <v>2467</v>
      </c>
      <c r="HC276" s="2">
        <v>2501</v>
      </c>
      <c r="HD276" s="2">
        <v>2580</v>
      </c>
      <c r="HE276" s="2">
        <v>2605</v>
      </c>
      <c r="HF276" s="2">
        <v>2643</v>
      </c>
      <c r="HG276" s="2">
        <v>2659</v>
      </c>
      <c r="HH276" s="2">
        <v>2645</v>
      </c>
      <c r="HI276" s="2">
        <v>2615</v>
      </c>
      <c r="HJ276" s="2">
        <v>2614</v>
      </c>
      <c r="HK276" s="2">
        <v>2624</v>
      </c>
      <c r="HL276" s="2">
        <v>2600</v>
      </c>
      <c r="HM276" s="2">
        <v>2631</v>
      </c>
      <c r="HN276" s="2">
        <v>2636</v>
      </c>
      <c r="HO276" s="2">
        <v>2628</v>
      </c>
      <c r="HP276" s="2">
        <v>2647</v>
      </c>
      <c r="HQ276" s="2">
        <v>2642</v>
      </c>
      <c r="HR276" s="2">
        <v>2601</v>
      </c>
      <c r="HS276" s="2">
        <v>2555</v>
      </c>
      <c r="HT276" s="2">
        <v>2539</v>
      </c>
      <c r="HU276" s="2">
        <v>2528</v>
      </c>
      <c r="HV276" s="2">
        <v>2531</v>
      </c>
      <c r="HW276" s="2">
        <v>2537</v>
      </c>
      <c r="HX276" s="2">
        <v>2581</v>
      </c>
      <c r="HY276" s="2">
        <v>2598</v>
      </c>
      <c r="HZ276" s="2">
        <v>2580</v>
      </c>
      <c r="IA276" s="2">
        <v>2580</v>
      </c>
      <c r="IB276" s="2">
        <v>2614</v>
      </c>
      <c r="IC276" s="2">
        <v>2610</v>
      </c>
      <c r="ID276" s="2">
        <v>2555</v>
      </c>
      <c r="IE276" s="2">
        <v>2582</v>
      </c>
      <c r="IF276" s="2">
        <v>2603</v>
      </c>
      <c r="IG276" s="2">
        <v>2610</v>
      </c>
      <c r="IH276" s="2">
        <v>2551</v>
      </c>
      <c r="II276" s="2">
        <v>2565</v>
      </c>
      <c r="IJ276" s="2">
        <v>2562</v>
      </c>
      <c r="IK276" s="2">
        <v>2562</v>
      </c>
      <c r="IL276" s="2">
        <v>2581</v>
      </c>
      <c r="IM276" s="2">
        <v>2631</v>
      </c>
      <c r="IN276" s="2">
        <v>2625</v>
      </c>
      <c r="IO276" s="2">
        <v>2594</v>
      </c>
      <c r="IP276" s="2">
        <v>2600</v>
      </c>
      <c r="IQ276" s="2">
        <v>2658</v>
      </c>
      <c r="IR276" s="2">
        <v>2618</v>
      </c>
      <c r="IS276" s="2">
        <v>2620</v>
      </c>
      <c r="IT276" s="2">
        <v>2629</v>
      </c>
    </row>
    <row r="277" spans="1:254">
      <c r="A277" s="62" t="s">
        <v>490</v>
      </c>
      <c r="B277" s="4" t="inlineStr">
        <is>
          <t>グンゼ</t>
        </is>
      </c>
      <c r="C277" s="4">
        <v>4160</v>
      </c>
      <c r="D277" s="4">
        <v>-10</v>
      </c>
      <c r="E277" s="67">
        <v>4170</v>
      </c>
      <c r="F277" s="67">
        <v>4080</v>
      </c>
      <c r="G277" s="67">
        <v>4000</v>
      </c>
      <c r="H277" s="67">
        <v>3990</v>
      </c>
      <c r="I277" s="67">
        <v>4020</v>
      </c>
      <c r="J277" s="67">
        <v>4070</v>
      </c>
      <c r="K277" s="67">
        <v>4060</v>
      </c>
      <c r="L277" s="67">
        <v>4065</v>
      </c>
      <c r="M277" s="67">
        <v>4065</v>
      </c>
      <c r="N277" s="67">
        <v>3980</v>
      </c>
      <c r="O277" s="67">
        <v>3960</v>
      </c>
      <c r="P277" s="67">
        <v>3980</v>
      </c>
      <c r="Q277" s="67">
        <v>3975</v>
      </c>
      <c r="R277" s="67">
        <v>3935</v>
      </c>
      <c r="S277" s="67">
        <v>3980</v>
      </c>
      <c r="T277" s="67">
        <v>3995</v>
      </c>
      <c r="U277" s="67">
        <v>3980</v>
      </c>
      <c r="V277" s="67">
        <v>3970</v>
      </c>
      <c r="W277" s="67">
        <v>3980</v>
      </c>
      <c r="X277" s="67">
        <v>4035</v>
      </c>
      <c r="Y277" s="67">
        <v>4020</v>
      </c>
      <c r="Z277" s="67">
        <v>4040</v>
      </c>
      <c r="AA277" s="67">
        <v>4040</v>
      </c>
      <c r="AB277" s="67">
        <v>4000</v>
      </c>
      <c r="AC277" s="67">
        <v>3935</v>
      </c>
      <c r="AD277" s="67">
        <v>3855</v>
      </c>
      <c r="AE277" s="67">
        <v>3865</v>
      </c>
      <c r="AF277" s="67">
        <v>3865</v>
      </c>
      <c r="AG277" s="67">
        <v>3845</v>
      </c>
      <c r="AH277" s="67">
        <v>3870</v>
      </c>
      <c r="AI277" s="67">
        <v>3800</v>
      </c>
      <c r="AJ277" s="67">
        <v>3820</v>
      </c>
      <c r="AK277" s="67">
        <v>3850</v>
      </c>
      <c r="AL277" s="67">
        <v>3810</v>
      </c>
      <c r="AM277" s="67">
        <v>3845</v>
      </c>
      <c r="AN277" s="67">
        <v>3820</v>
      </c>
      <c r="AO277" s="67">
        <v>3815</v>
      </c>
      <c r="AP277" s="67">
        <v>3815</v>
      </c>
      <c r="AQ277" s="67">
        <v>3845</v>
      </c>
      <c r="AR277" s="67">
        <v>3725</v>
      </c>
      <c r="AS277" s="67">
        <v>3740</v>
      </c>
      <c r="AT277" s="67">
        <v>3665</v>
      </c>
      <c r="AU277" s="67">
        <v>3665</v>
      </c>
      <c r="AV277" s="67">
        <v>3715</v>
      </c>
      <c r="AW277" s="67">
        <v>3680</v>
      </c>
      <c r="AX277" s="67">
        <v>3700</v>
      </c>
      <c r="AY277" s="67">
        <v>3660</v>
      </c>
      <c r="AZ277" s="67">
        <v>3715</v>
      </c>
      <c r="BA277" s="67">
        <v>3725</v>
      </c>
      <c r="BB277" s="67">
        <v>3700</v>
      </c>
      <c r="BC277" s="67">
        <v>3725</v>
      </c>
      <c r="BD277" s="67">
        <v>3645</v>
      </c>
      <c r="BE277" s="67">
        <v>3660</v>
      </c>
      <c r="BF277" s="67">
        <v>3655</v>
      </c>
      <c r="BG277" s="67">
        <v>3695</v>
      </c>
      <c r="BH277" s="67">
        <v>3650</v>
      </c>
      <c r="BI277" s="67">
        <v>3725</v>
      </c>
      <c r="BJ277" s="67">
        <v>3715</v>
      </c>
      <c r="BK277" s="67">
        <v>3735</v>
      </c>
      <c r="BL277" s="67">
        <v>3815</v>
      </c>
      <c r="BM277" s="67">
        <v>3585</v>
      </c>
      <c r="BN277" s="67">
        <v>3595</v>
      </c>
      <c r="BO277" s="67">
        <v>3620</v>
      </c>
      <c r="BP277" s="67">
        <v>3620</v>
      </c>
      <c r="BQ277" s="67">
        <v>3640</v>
      </c>
      <c r="BR277" s="67">
        <v>3595</v>
      </c>
      <c r="BS277" s="67">
        <v>3610</v>
      </c>
      <c r="BT277" s="67">
        <v>3710</v>
      </c>
      <c r="BU277" s="67">
        <v>3660</v>
      </c>
      <c r="BV277" s="67">
        <v>3670</v>
      </c>
      <c r="BW277" s="67">
        <v>3700</v>
      </c>
      <c r="BX277" s="67">
        <v>3750</v>
      </c>
      <c r="BY277" s="67">
        <v>3840</v>
      </c>
      <c r="BZ277" s="67">
        <v>3945</v>
      </c>
      <c r="CA277" s="516">
        <v>3910</v>
      </c>
      <c r="CB277" s="516">
        <v>3925</v>
      </c>
      <c r="CC277" s="516">
        <v>3860</v>
      </c>
      <c r="CD277" s="516">
        <v>3890</v>
      </c>
      <c r="CE277" s="516">
        <v>3920</v>
      </c>
      <c r="CF277" s="516">
        <v>3945</v>
      </c>
      <c r="CG277" s="516">
        <v>3945</v>
      </c>
      <c r="CH277" s="516">
        <v>3955</v>
      </c>
      <c r="CI277" s="516">
        <v>3865</v>
      </c>
      <c r="CJ277" s="516">
        <v>3845</v>
      </c>
      <c r="CK277" s="516">
        <v>3815</v>
      </c>
      <c r="CL277" s="516">
        <v>3785</v>
      </c>
      <c r="CM277" s="516">
        <v>3805</v>
      </c>
      <c r="CN277" s="516">
        <v>3700</v>
      </c>
      <c r="CO277" s="516">
        <v>3735</v>
      </c>
      <c r="CP277" s="516">
        <v>4215</v>
      </c>
      <c r="CQ277" s="516">
        <v>4195</v>
      </c>
      <c r="CR277" s="516">
        <v>4220</v>
      </c>
      <c r="CS277" s="516">
        <v>4200</v>
      </c>
      <c r="CT277" s="516">
        <v>4100</v>
      </c>
      <c r="CU277" s="516">
        <v>4255</v>
      </c>
      <c r="CV277" s="516">
        <v>4380</v>
      </c>
      <c r="CW277" s="516">
        <v>4295</v>
      </c>
      <c r="CX277" s="516">
        <v>4260</v>
      </c>
      <c r="CY277" s="516">
        <v>4285</v>
      </c>
      <c r="CZ277" s="516">
        <v>4325</v>
      </c>
      <c r="DA277" s="2">
        <v>4375</v>
      </c>
      <c r="DB277" s="2">
        <v>4400</v>
      </c>
      <c r="DC277" s="2">
        <v>4390</v>
      </c>
      <c r="DD277" s="2">
        <v>4500</v>
      </c>
      <c r="DE277" s="2">
        <v>4540</v>
      </c>
      <c r="DF277" s="2">
        <v>4495</v>
      </c>
      <c r="DG277" s="2">
        <v>4580</v>
      </c>
      <c r="DH277" s="2">
        <v>4720</v>
      </c>
      <c r="DI277" s="2">
        <v>4745</v>
      </c>
      <c r="DJ277" s="2">
        <v>4635</v>
      </c>
      <c r="DK277" s="2">
        <v>4615</v>
      </c>
      <c r="DL277" s="2">
        <v>4620</v>
      </c>
      <c r="DM277" s="2">
        <v>4635</v>
      </c>
      <c r="DN277" s="2">
        <v>4675</v>
      </c>
      <c r="DO277" s="2">
        <v>4650</v>
      </c>
      <c r="DP277" s="2">
        <v>4615</v>
      </c>
      <c r="DQ277" s="2">
        <v>4570</v>
      </c>
      <c r="DR277" s="2">
        <v>4545</v>
      </c>
      <c r="DS277" s="2">
        <v>4570</v>
      </c>
      <c r="DT277" s="2">
        <v>4510</v>
      </c>
      <c r="DU277" s="2">
        <v>4475</v>
      </c>
      <c r="DV277" s="2">
        <v>4475</v>
      </c>
      <c r="DW277" s="2">
        <v>4580</v>
      </c>
      <c r="DX277" s="2">
        <v>4565</v>
      </c>
      <c r="DY277" s="2">
        <v>4540</v>
      </c>
      <c r="DZ277" s="2">
        <v>4490</v>
      </c>
      <c r="EA277" s="2">
        <v>4490</v>
      </c>
      <c r="EB277" s="2">
        <v>4450</v>
      </c>
      <c r="EC277" s="2">
        <v>4470</v>
      </c>
      <c r="ED277" s="2">
        <v>4565</v>
      </c>
      <c r="EE277" s="2">
        <v>4545</v>
      </c>
      <c r="EF277" s="2">
        <v>4610</v>
      </c>
      <c r="EG277" s="2">
        <v>4590</v>
      </c>
      <c r="EH277" s="2">
        <v>4555</v>
      </c>
      <c r="EI277" s="2">
        <v>4555</v>
      </c>
      <c r="EJ277" s="2">
        <v>4595</v>
      </c>
      <c r="EK277" s="2">
        <v>4630</v>
      </c>
      <c r="EL277" s="2">
        <v>4585</v>
      </c>
      <c r="EM277" s="2">
        <v>4605</v>
      </c>
      <c r="EN277" s="2">
        <v>4510</v>
      </c>
      <c r="EO277" s="2">
        <v>4425</v>
      </c>
      <c r="EP277" s="2">
        <v>4420</v>
      </c>
      <c r="EQ277" s="2">
        <v>4420</v>
      </c>
      <c r="ER277" s="2">
        <v>4375</v>
      </c>
      <c r="ES277" s="2">
        <v>4370</v>
      </c>
      <c r="ET277" s="2">
        <v>4285</v>
      </c>
      <c r="EU277" s="2">
        <v>4300</v>
      </c>
      <c r="EV277" s="2">
        <v>4265</v>
      </c>
      <c r="EW277" s="2">
        <v>4240</v>
      </c>
      <c r="EX277" s="2">
        <v>4225</v>
      </c>
      <c r="EY277" s="2">
        <v>4275</v>
      </c>
      <c r="EZ277" s="2">
        <v>4310</v>
      </c>
      <c r="FA277" s="2">
        <v>4295</v>
      </c>
      <c r="FB277" s="2">
        <v>4245</v>
      </c>
      <c r="FC277" s="2">
        <v>4220</v>
      </c>
      <c r="FD277" s="2">
        <v>4230</v>
      </c>
      <c r="FE277" s="2">
        <v>4255</v>
      </c>
      <c r="FF277" s="2">
        <v>4215</v>
      </c>
      <c r="FG277" s="2">
        <v>4210</v>
      </c>
      <c r="FH277" s="2">
        <v>4195</v>
      </c>
      <c r="FI277" s="2">
        <v>4160</v>
      </c>
      <c r="FJ277" s="2">
        <v>4200</v>
      </c>
      <c r="FK277" s="2">
        <v>4125</v>
      </c>
      <c r="FL277" s="2">
        <v>4165</v>
      </c>
      <c r="FM277" s="2">
        <v>4145</v>
      </c>
      <c r="FN277" s="2">
        <v>4165</v>
      </c>
      <c r="FO277" s="2">
        <v>4175</v>
      </c>
      <c r="FP277" s="2">
        <v>4140</v>
      </c>
      <c r="FQ277" s="2">
        <v>4130</v>
      </c>
      <c r="FR277" s="2">
        <v>4130</v>
      </c>
      <c r="FS277" s="2">
        <v>4090</v>
      </c>
      <c r="FT277" s="2">
        <v>4015</v>
      </c>
      <c r="FU277" s="2">
        <v>3965</v>
      </c>
      <c r="FV277" s="2">
        <v>3930</v>
      </c>
      <c r="FW277" s="2">
        <v>3895</v>
      </c>
      <c r="FX277" s="2">
        <v>3960</v>
      </c>
      <c r="FY277" s="2">
        <v>3985</v>
      </c>
      <c r="FZ277" s="2">
        <v>3930</v>
      </c>
      <c r="GA277" s="2">
        <v>3935</v>
      </c>
      <c r="GB277" s="2">
        <v>3865</v>
      </c>
      <c r="GC277" s="2">
        <v>3885</v>
      </c>
      <c r="GD277" s="2">
        <v>3825</v>
      </c>
      <c r="GE277" s="2">
        <v>3830</v>
      </c>
      <c r="GF277" s="2">
        <v>3765</v>
      </c>
      <c r="GG277" s="2">
        <v>3820</v>
      </c>
      <c r="GH277" s="2">
        <v>3800</v>
      </c>
      <c r="GI277" s="2">
        <v>3820</v>
      </c>
      <c r="GJ277" s="2">
        <v>3795</v>
      </c>
      <c r="GK277" s="2">
        <v>3855</v>
      </c>
      <c r="GL277" s="2">
        <v>3930</v>
      </c>
      <c r="GM277" s="2">
        <v>3880</v>
      </c>
      <c r="GN277" s="2">
        <v>3870</v>
      </c>
      <c r="GO277" s="2">
        <v>3845</v>
      </c>
      <c r="GP277" s="2">
        <v>3785</v>
      </c>
      <c r="GQ277" s="2">
        <v>3810</v>
      </c>
      <c r="GR277" s="2">
        <v>3750</v>
      </c>
      <c r="GS277" s="2">
        <v>3760</v>
      </c>
      <c r="GT277" s="2">
        <v>3695</v>
      </c>
      <c r="GU277" s="2">
        <v>3640</v>
      </c>
      <c r="GV277" s="2">
        <v>3710</v>
      </c>
      <c r="GW277" s="2">
        <v>3785</v>
      </c>
      <c r="GX277" s="2">
        <v>3775</v>
      </c>
      <c r="GY277" s="2">
        <v>3765</v>
      </c>
      <c r="GZ277" s="2">
        <v>3745</v>
      </c>
      <c r="HA277" s="2">
        <v>3730</v>
      </c>
      <c r="HB277" s="2">
        <v>3705</v>
      </c>
      <c r="HC277" s="2">
        <v>3720</v>
      </c>
      <c r="HD277" s="2">
        <v>3780</v>
      </c>
      <c r="HE277" s="2">
        <v>3815</v>
      </c>
      <c r="HF277" s="2">
        <v>3860</v>
      </c>
      <c r="HG277" s="2">
        <v>3825</v>
      </c>
      <c r="HH277" s="2">
        <v>3820</v>
      </c>
      <c r="HI277" s="2">
        <v>3820</v>
      </c>
      <c r="HJ277" s="2">
        <v>3805</v>
      </c>
      <c r="HK277" s="2">
        <v>3840</v>
      </c>
      <c r="HL277" s="2">
        <v>3805</v>
      </c>
      <c r="HM277" s="2">
        <v>3865</v>
      </c>
      <c r="HN277" s="2">
        <v>3845</v>
      </c>
      <c r="HO277" s="2">
        <v>3860</v>
      </c>
      <c r="HP277" s="2">
        <v>3870</v>
      </c>
      <c r="HQ277" s="2">
        <v>3855</v>
      </c>
      <c r="HR277" s="2">
        <v>3845</v>
      </c>
      <c r="HS277" s="2">
        <v>3845</v>
      </c>
      <c r="HT277" s="2">
        <v>3825</v>
      </c>
      <c r="HU277" s="2">
        <v>3795</v>
      </c>
      <c r="HV277" s="2">
        <v>3845</v>
      </c>
      <c r="HW277" s="2">
        <v>3775</v>
      </c>
      <c r="HX277" s="2">
        <v>3750</v>
      </c>
      <c r="HY277" s="2">
        <v>3790</v>
      </c>
      <c r="HZ277" s="2">
        <v>3780</v>
      </c>
      <c r="IA277" s="2">
        <v>3775</v>
      </c>
      <c r="IB277" s="2">
        <v>3790</v>
      </c>
      <c r="IC277" s="2">
        <v>3775</v>
      </c>
      <c r="ID277" s="2">
        <v>3765</v>
      </c>
      <c r="IE277" s="2">
        <v>3770</v>
      </c>
      <c r="IF277" s="2">
        <v>3750</v>
      </c>
      <c r="IG277" s="2">
        <v>3780</v>
      </c>
      <c r="IH277" s="2">
        <v>3800</v>
      </c>
      <c r="II277" s="2">
        <v>3815</v>
      </c>
      <c r="IJ277" s="2">
        <v>3840</v>
      </c>
      <c r="IK277" s="2">
        <v>3825</v>
      </c>
      <c r="IL277" s="2">
        <v>3760</v>
      </c>
      <c r="IM277" s="2">
        <v>3690</v>
      </c>
      <c r="IN277" s="2">
        <v>4025</v>
      </c>
      <c r="IO277" s="2">
        <v>3920</v>
      </c>
      <c r="IP277" s="2">
        <v>3925</v>
      </c>
      <c r="IQ277" s="2">
        <v>3880</v>
      </c>
      <c r="IR277" s="2">
        <v>3830</v>
      </c>
      <c r="IS277" s="2">
        <v>3785</v>
      </c>
      <c r="IT277" s="2">
        <v>3750</v>
      </c>
    </row>
    <row r="278" spans="1:254">
      <c r="A278" s="62" t="s">
        <v>491</v>
      </c>
      <c r="B278" s="4" t="inlineStr">
        <is>
          <t>ゴールドクレスト</t>
        </is>
      </c>
      <c r="C278" s="4">
        <v>3240</v>
      </c>
      <c r="D278" s="4">
        <v>5</v>
      </c>
      <c r="E278" s="67">
        <v>3235</v>
      </c>
      <c r="F278" s="67">
        <v>3240</v>
      </c>
      <c r="G278" s="67">
        <v>3200</v>
      </c>
      <c r="H278" s="67">
        <v>3255</v>
      </c>
      <c r="I278" s="67">
        <v>3245</v>
      </c>
      <c r="J278" s="67">
        <v>3325</v>
      </c>
      <c r="K278" s="67">
        <v>3400</v>
      </c>
      <c r="L278" s="67">
        <v>3360</v>
      </c>
      <c r="M278" s="67">
        <v>3375</v>
      </c>
      <c r="N278" s="67">
        <v>3330</v>
      </c>
      <c r="O278" s="67">
        <v>3355</v>
      </c>
      <c r="P278" s="67">
        <v>3365</v>
      </c>
      <c r="Q278" s="67">
        <v>3365</v>
      </c>
      <c r="R278" s="67">
        <v>3300</v>
      </c>
      <c r="S278" s="67">
        <v>3385</v>
      </c>
      <c r="T278" s="67">
        <v>3380</v>
      </c>
      <c r="U278" s="67">
        <v>3360</v>
      </c>
      <c r="V278" s="67">
        <v>3330</v>
      </c>
      <c r="W278" s="67">
        <v>3345</v>
      </c>
      <c r="X278" s="67">
        <v>3365</v>
      </c>
      <c r="Y278" s="67">
        <v>3390</v>
      </c>
      <c r="Z278" s="67">
        <v>3355</v>
      </c>
      <c r="AA278" s="67">
        <v>3330</v>
      </c>
      <c r="AB278" s="67">
        <v>3280</v>
      </c>
      <c r="AC278" s="67">
        <v>3280</v>
      </c>
      <c r="AD278" s="67">
        <v>3250</v>
      </c>
      <c r="AE278" s="67">
        <v>3255</v>
      </c>
      <c r="AF278" s="67">
        <v>3325</v>
      </c>
      <c r="AG278" s="67">
        <v>3270</v>
      </c>
      <c r="AH278" s="67">
        <v>3215</v>
      </c>
      <c r="AI278" s="67">
        <v>3225</v>
      </c>
      <c r="AJ278" s="67">
        <v>3230</v>
      </c>
      <c r="AK278" s="67">
        <v>3230</v>
      </c>
      <c r="AL278" s="67">
        <v>3290</v>
      </c>
      <c r="AM278" s="67">
        <v>3230</v>
      </c>
      <c r="AN278" s="67">
        <v>3245</v>
      </c>
      <c r="AO278" s="67">
        <v>3305</v>
      </c>
      <c r="AP278" s="67">
        <v>3340</v>
      </c>
      <c r="AQ278" s="67">
        <v>3355</v>
      </c>
      <c r="AR278" s="67">
        <v>3325</v>
      </c>
      <c r="AS278" s="67">
        <v>3330</v>
      </c>
      <c r="AT278" s="67">
        <v>3275</v>
      </c>
      <c r="AU278" s="67">
        <v>3265</v>
      </c>
      <c r="AV278" s="67">
        <v>3265</v>
      </c>
      <c r="AW278" s="67">
        <v>3220</v>
      </c>
      <c r="AX278" s="67">
        <v>3305</v>
      </c>
      <c r="AY278" s="67">
        <v>3415</v>
      </c>
      <c r="AZ278" s="67">
        <v>3490</v>
      </c>
      <c r="BA278" s="67">
        <v>3575</v>
      </c>
      <c r="BB278" s="67">
        <v>3570</v>
      </c>
      <c r="BC278" s="67">
        <v>3540</v>
      </c>
      <c r="BD278" s="67">
        <v>3600</v>
      </c>
      <c r="BE278" s="67">
        <v>3500</v>
      </c>
      <c r="BF278" s="67">
        <v>3520</v>
      </c>
      <c r="BG278" s="67">
        <v>3585</v>
      </c>
      <c r="BH278" s="67">
        <v>3560</v>
      </c>
      <c r="BI278" s="67">
        <v>3660</v>
      </c>
      <c r="BJ278" s="67">
        <v>3700</v>
      </c>
      <c r="BK278" s="67">
        <v>3650</v>
      </c>
      <c r="BL278" s="67">
        <v>3290</v>
      </c>
      <c r="BM278" s="67">
        <v>3305</v>
      </c>
      <c r="BN278" s="67">
        <v>3345</v>
      </c>
      <c r="BO278" s="67">
        <v>3320</v>
      </c>
      <c r="BP278" s="67">
        <v>3320</v>
      </c>
      <c r="BQ278" s="67">
        <v>3330</v>
      </c>
      <c r="BR278" s="67">
        <v>3325</v>
      </c>
      <c r="BS278" s="67">
        <v>3340</v>
      </c>
      <c r="BT278" s="67">
        <v>3355</v>
      </c>
      <c r="BU278" s="67">
        <v>3335</v>
      </c>
      <c r="BV278" s="67">
        <v>3310</v>
      </c>
      <c r="BW278" s="67">
        <v>3320</v>
      </c>
      <c r="BX278" s="67">
        <v>3310</v>
      </c>
      <c r="BY278" s="67">
        <v>3405</v>
      </c>
      <c r="BZ278" s="67">
        <v>3420</v>
      </c>
      <c r="CA278" s="516">
        <v>3420</v>
      </c>
      <c r="CB278" s="516">
        <v>3465</v>
      </c>
      <c r="CC278" s="516">
        <v>3480</v>
      </c>
      <c r="CD278" s="516">
        <v>3465</v>
      </c>
      <c r="CE278" s="516">
        <v>3460</v>
      </c>
      <c r="CF278" s="516">
        <v>3510</v>
      </c>
      <c r="CG278" s="516">
        <v>3485</v>
      </c>
      <c r="CH278" s="516">
        <v>3505</v>
      </c>
      <c r="CI278" s="516">
        <v>3515</v>
      </c>
      <c r="CJ278" s="516">
        <v>3455</v>
      </c>
      <c r="CK278" s="516">
        <v>3425</v>
      </c>
      <c r="CL278" s="516">
        <v>3450</v>
      </c>
      <c r="CM278" s="516">
        <v>3425</v>
      </c>
      <c r="CN278" s="516">
        <v>3335</v>
      </c>
      <c r="CO278" s="516">
        <v>3340</v>
      </c>
      <c r="CP278" s="516">
        <v>3380</v>
      </c>
      <c r="CQ278" s="516">
        <v>3355</v>
      </c>
      <c r="CR278" s="516">
        <v>3320</v>
      </c>
      <c r="CS278" s="516">
        <v>3310</v>
      </c>
      <c r="CT278" s="516">
        <v>3260</v>
      </c>
      <c r="CU278" s="516">
        <v>3325</v>
      </c>
      <c r="CV278" s="516">
        <v>3350</v>
      </c>
      <c r="CW278" s="516">
        <v>3320</v>
      </c>
      <c r="CX278" s="516">
        <v>3325</v>
      </c>
      <c r="CY278" s="516">
        <v>3300</v>
      </c>
      <c r="CZ278" s="516">
        <v>3295</v>
      </c>
      <c r="DA278" s="2">
        <v>3345</v>
      </c>
      <c r="DB278" s="2">
        <v>3335</v>
      </c>
      <c r="DC278" s="2">
        <v>3300</v>
      </c>
      <c r="DD278" s="2">
        <v>3320</v>
      </c>
      <c r="DE278" s="2">
        <v>3245</v>
      </c>
      <c r="DF278" s="2">
        <v>3195</v>
      </c>
      <c r="DG278" s="2">
        <v>3280</v>
      </c>
      <c r="DH278" s="2">
        <v>3315</v>
      </c>
      <c r="DI278" s="2">
        <v>3340</v>
      </c>
      <c r="DJ278" s="2">
        <v>3350</v>
      </c>
      <c r="DK278" s="2">
        <v>3350</v>
      </c>
      <c r="DL278" s="2">
        <v>3315</v>
      </c>
      <c r="DM278" s="2">
        <v>3260</v>
      </c>
      <c r="DN278" s="2">
        <v>3340</v>
      </c>
      <c r="DO278" s="2">
        <v>3320</v>
      </c>
      <c r="DP278" s="2">
        <v>3310</v>
      </c>
      <c r="DQ278" s="2">
        <v>3315</v>
      </c>
      <c r="DR278" s="2">
        <v>3320</v>
      </c>
      <c r="DS278" s="2">
        <v>3400</v>
      </c>
      <c r="DT278" s="2">
        <v>3375</v>
      </c>
      <c r="DU278" s="2">
        <v>3330</v>
      </c>
      <c r="DV278" s="2">
        <v>3320</v>
      </c>
      <c r="DW278" s="2">
        <v>3360</v>
      </c>
      <c r="DX278" s="2">
        <v>3340</v>
      </c>
      <c r="DY278" s="2">
        <v>3295</v>
      </c>
      <c r="DZ278" s="2">
        <v>3255</v>
      </c>
      <c r="EA278" s="2">
        <v>3320</v>
      </c>
      <c r="EB278" s="2">
        <v>3245</v>
      </c>
      <c r="EC278" s="2">
        <v>3245</v>
      </c>
      <c r="ED278" s="2">
        <v>3255</v>
      </c>
      <c r="EE278" s="2">
        <v>3280</v>
      </c>
      <c r="EF278" s="2">
        <v>3310</v>
      </c>
      <c r="EG278" s="2">
        <v>3330</v>
      </c>
      <c r="EH278" s="2">
        <v>3305</v>
      </c>
      <c r="EI278" s="2">
        <v>3350</v>
      </c>
      <c r="EJ278" s="2">
        <v>3355</v>
      </c>
      <c r="EK278" s="2">
        <v>3400</v>
      </c>
      <c r="EL278" s="2">
        <v>3405</v>
      </c>
      <c r="EM278" s="2">
        <v>3375</v>
      </c>
      <c r="EN278" s="2">
        <v>3375</v>
      </c>
      <c r="EO278" s="2">
        <v>3415</v>
      </c>
      <c r="EP278" s="2">
        <v>3380</v>
      </c>
      <c r="EQ278" s="2">
        <v>3360</v>
      </c>
      <c r="ER278" s="2">
        <v>3375</v>
      </c>
      <c r="ES278" s="2">
        <v>3305</v>
      </c>
      <c r="ET278" s="2">
        <v>3310</v>
      </c>
      <c r="EU278" s="2">
        <v>3320</v>
      </c>
      <c r="EV278" s="2">
        <v>3355</v>
      </c>
      <c r="EW278" s="2">
        <v>3345</v>
      </c>
      <c r="EX278" s="2">
        <v>3320</v>
      </c>
      <c r="EY278" s="2">
        <v>3335</v>
      </c>
      <c r="EZ278" s="2">
        <v>3315</v>
      </c>
      <c r="FA278" s="2">
        <v>3320</v>
      </c>
      <c r="FB278" s="2">
        <v>3320</v>
      </c>
      <c r="FC278" s="2">
        <v>3300</v>
      </c>
      <c r="FD278" s="2">
        <v>3325</v>
      </c>
      <c r="FE278" s="2">
        <v>3340</v>
      </c>
      <c r="FF278" s="2">
        <v>3295</v>
      </c>
      <c r="FG278" s="2">
        <v>3245</v>
      </c>
      <c r="FH278" s="2">
        <v>3300</v>
      </c>
      <c r="FI278" s="2">
        <v>3310</v>
      </c>
      <c r="FJ278" s="2">
        <v>3330</v>
      </c>
      <c r="FK278" s="2">
        <v>3300</v>
      </c>
      <c r="FL278" s="2">
        <v>3345</v>
      </c>
      <c r="FM278" s="2">
        <v>3340</v>
      </c>
      <c r="FN278" s="2">
        <v>3355</v>
      </c>
      <c r="FO278" s="2">
        <v>3430</v>
      </c>
      <c r="FP278" s="2">
        <v>3440</v>
      </c>
      <c r="FQ278" s="2">
        <v>3425</v>
      </c>
      <c r="FR278" s="2">
        <v>3410</v>
      </c>
      <c r="FS278" s="2">
        <v>3375</v>
      </c>
      <c r="FT278" s="2">
        <v>3390</v>
      </c>
      <c r="FU278" s="2">
        <v>3280</v>
      </c>
      <c r="FV278" s="2">
        <v>3300</v>
      </c>
      <c r="FW278" s="2">
        <v>3300</v>
      </c>
      <c r="FX278" s="2">
        <v>3325</v>
      </c>
      <c r="FY278" s="2">
        <v>3315</v>
      </c>
      <c r="FZ278" s="2">
        <v>3310</v>
      </c>
      <c r="GA278" s="2">
        <v>3320</v>
      </c>
      <c r="GB278" s="2">
        <v>3305</v>
      </c>
      <c r="GC278" s="2">
        <v>3300</v>
      </c>
      <c r="GD278" s="2">
        <v>3285</v>
      </c>
      <c r="GE278" s="2">
        <v>3275</v>
      </c>
      <c r="GF278" s="2">
        <v>3300</v>
      </c>
      <c r="GG278" s="2">
        <v>3240</v>
      </c>
      <c r="GH278" s="2">
        <v>3340</v>
      </c>
      <c r="GI278" s="2">
        <v>3305</v>
      </c>
      <c r="GJ278" s="2">
        <v>3260</v>
      </c>
      <c r="GK278" s="2">
        <v>3300</v>
      </c>
      <c r="GL278" s="2">
        <v>3355</v>
      </c>
      <c r="GM278" s="2">
        <v>3325</v>
      </c>
      <c r="GN278" s="2">
        <v>3370</v>
      </c>
      <c r="GO278" s="2">
        <v>3330</v>
      </c>
      <c r="GP278" s="2">
        <v>3320</v>
      </c>
      <c r="GQ278" s="2">
        <v>3325</v>
      </c>
      <c r="GR278" s="2">
        <v>3300</v>
      </c>
      <c r="GS278" s="2">
        <v>3315</v>
      </c>
      <c r="GT278" s="2">
        <v>3320</v>
      </c>
      <c r="GU278" s="2">
        <v>3305</v>
      </c>
      <c r="GV278" s="2">
        <v>3295</v>
      </c>
      <c r="GW278" s="2">
        <v>3305</v>
      </c>
      <c r="GX278" s="2">
        <v>3375</v>
      </c>
      <c r="GY278" s="2">
        <v>3430</v>
      </c>
      <c r="GZ278" s="2">
        <v>3400</v>
      </c>
      <c r="HA278" s="2">
        <v>3320</v>
      </c>
      <c r="HB278" s="2">
        <v>3290</v>
      </c>
      <c r="HC278" s="2">
        <v>3320</v>
      </c>
      <c r="HD278" s="2">
        <v>3355</v>
      </c>
      <c r="HE278" s="2">
        <v>3375</v>
      </c>
      <c r="HF278" s="2">
        <v>3430</v>
      </c>
      <c r="HG278" s="2">
        <v>3380</v>
      </c>
      <c r="HH278" s="2">
        <v>3370</v>
      </c>
      <c r="HI278" s="2">
        <v>3375</v>
      </c>
      <c r="HJ278" s="2">
        <v>3410</v>
      </c>
      <c r="HK278" s="2">
        <v>3405</v>
      </c>
      <c r="HL278" s="2">
        <v>3400</v>
      </c>
      <c r="HM278" s="2">
        <v>3425</v>
      </c>
      <c r="HN278" s="2">
        <v>3410</v>
      </c>
      <c r="HO278" s="2">
        <v>3400</v>
      </c>
      <c r="HP278" s="2">
        <v>3430</v>
      </c>
      <c r="HQ278" s="2">
        <v>3430</v>
      </c>
      <c r="HR278" s="2">
        <v>3440</v>
      </c>
      <c r="HS278" s="2">
        <v>3395</v>
      </c>
      <c r="HT278" s="2">
        <v>3390</v>
      </c>
      <c r="HU278" s="2">
        <v>3370</v>
      </c>
      <c r="HV278" s="2">
        <v>3415</v>
      </c>
      <c r="HW278" s="2">
        <v>3395</v>
      </c>
      <c r="HX278" s="2">
        <v>3370</v>
      </c>
      <c r="HY278" s="2">
        <v>3385</v>
      </c>
      <c r="HZ278" s="2">
        <v>3390</v>
      </c>
      <c r="IA278" s="2">
        <v>3420</v>
      </c>
      <c r="IB278" s="2">
        <v>3475</v>
      </c>
      <c r="IC278" s="2">
        <v>3510</v>
      </c>
      <c r="ID278" s="2">
        <v>3540</v>
      </c>
      <c r="IE278" s="2">
        <v>3540</v>
      </c>
      <c r="IF278" s="2">
        <v>3515</v>
      </c>
      <c r="IG278" s="2">
        <v>3490</v>
      </c>
      <c r="IH278" s="2">
        <v>3485</v>
      </c>
      <c r="II278" s="2">
        <v>3475</v>
      </c>
      <c r="IJ278" s="2">
        <v>3475</v>
      </c>
      <c r="IK278" s="2">
        <v>3510</v>
      </c>
      <c r="IL278" s="2">
        <v>3495</v>
      </c>
      <c r="IM278" s="2">
        <v>3495</v>
      </c>
      <c r="IN278" s="2">
        <v>3435</v>
      </c>
      <c r="IO278" s="2">
        <v>3375</v>
      </c>
      <c r="IP278" s="2">
        <v>3385</v>
      </c>
      <c r="IQ278" s="2">
        <v>3365</v>
      </c>
      <c r="IR278" s="2">
        <v>3305</v>
      </c>
      <c r="IS278" s="2">
        <v>3340</v>
      </c>
      <c r="IT278" s="2">
        <v>3325</v>
      </c>
    </row>
    <row r="279" spans="1:254">
      <c r="A279" s="62" t="s">
        <v>492</v>
      </c>
      <c r="B279" s="4" t="inlineStr">
        <is>
          <t>アバールデータ</t>
        </is>
      </c>
      <c r="C279" s="4">
        <v>3200</v>
      </c>
      <c r="D279" s="4">
        <v>-115</v>
      </c>
      <c r="E279" s="67">
        <v>3315</v>
      </c>
      <c r="F279" s="67">
        <v>3345</v>
      </c>
      <c r="G279" s="67">
        <v>3210</v>
      </c>
      <c r="H279" s="67">
        <v>3095</v>
      </c>
      <c r="I279" s="67">
        <v>3120</v>
      </c>
      <c r="J279" s="67">
        <v>2949</v>
      </c>
      <c r="K279" s="67">
        <v>2916</v>
      </c>
      <c r="L279" s="67">
        <v>3100</v>
      </c>
      <c r="M279" s="67">
        <v>3180</v>
      </c>
      <c r="N279" s="67">
        <v>3175</v>
      </c>
      <c r="O279" s="67">
        <v>3275</v>
      </c>
      <c r="P279" s="67">
        <v>3260</v>
      </c>
      <c r="Q279" s="67">
        <v>3200</v>
      </c>
      <c r="R279" s="67">
        <v>3025</v>
      </c>
      <c r="S279" s="67">
        <v>3215</v>
      </c>
      <c r="T279" s="67">
        <v>3330</v>
      </c>
      <c r="U279" s="67">
        <v>3240</v>
      </c>
      <c r="V279" s="67">
        <v>3230</v>
      </c>
      <c r="W279" s="67">
        <v>3280</v>
      </c>
      <c r="X279" s="67">
        <v>3190</v>
      </c>
      <c r="Y279" s="67">
        <v>3120</v>
      </c>
      <c r="Z279" s="67">
        <v>3230</v>
      </c>
      <c r="AA279" s="67">
        <v>3355</v>
      </c>
      <c r="AB279" s="67">
        <v>3375</v>
      </c>
      <c r="AC279" s="67">
        <v>3350</v>
      </c>
      <c r="AD279" s="67">
        <v>3380</v>
      </c>
      <c r="AE279" s="67">
        <v>3300</v>
      </c>
      <c r="AF279" s="67">
        <v>3265</v>
      </c>
      <c r="AG279" s="67">
        <v>3270</v>
      </c>
      <c r="AH279" s="67">
        <v>3410</v>
      </c>
      <c r="AI279" s="67">
        <v>3340</v>
      </c>
      <c r="AJ279" s="67">
        <v>3390</v>
      </c>
      <c r="AK279" s="67">
        <v>3540</v>
      </c>
      <c r="AL279" s="67">
        <v>3365</v>
      </c>
      <c r="AM279" s="67">
        <v>3450</v>
      </c>
      <c r="AN279" s="67">
        <v>3335</v>
      </c>
      <c r="AO279" s="67">
        <v>3270</v>
      </c>
      <c r="AP279" s="67">
        <v>3200</v>
      </c>
      <c r="AQ279" s="67">
        <v>3055</v>
      </c>
      <c r="AR279" s="67">
        <v>2975</v>
      </c>
      <c r="AS279" s="67">
        <v>2900</v>
      </c>
      <c r="AT279" s="67">
        <v>3050</v>
      </c>
      <c r="AU279" s="67">
        <v>3060</v>
      </c>
      <c r="AV279" s="67">
        <v>3255</v>
      </c>
      <c r="AW279" s="67">
        <v>3285</v>
      </c>
      <c r="AX279" s="67">
        <v>3305</v>
      </c>
      <c r="AY279" s="67">
        <v>3415</v>
      </c>
      <c r="AZ279" s="67">
        <v>3525</v>
      </c>
      <c r="BA279" s="67">
        <v>3525</v>
      </c>
      <c r="BB279" s="67">
        <v>3490</v>
      </c>
      <c r="BC279" s="67">
        <v>3315</v>
      </c>
      <c r="BD279" s="67">
        <v>3360</v>
      </c>
      <c r="BE279" s="67">
        <v>3470</v>
      </c>
      <c r="BF279" s="67">
        <v>3400</v>
      </c>
      <c r="BG279" s="67">
        <v>3435</v>
      </c>
      <c r="BH279" s="67">
        <v>3310</v>
      </c>
      <c r="BI279" s="67">
        <v>3570</v>
      </c>
      <c r="BJ279" s="67">
        <v>3760</v>
      </c>
      <c r="BK279" s="67">
        <v>3520</v>
      </c>
      <c r="BL279" s="67">
        <v>3535</v>
      </c>
      <c r="BM279" s="67">
        <v>3645</v>
      </c>
      <c r="BN279" s="67">
        <v>3670</v>
      </c>
      <c r="BO279" s="67">
        <v>3685</v>
      </c>
      <c r="BP279" s="67">
        <v>3325</v>
      </c>
      <c r="BQ279" s="67">
        <v>3295</v>
      </c>
      <c r="BR279" s="67">
        <v>3105</v>
      </c>
      <c r="BS279" s="67">
        <v>2933</v>
      </c>
      <c r="BT279" s="67">
        <v>2899</v>
      </c>
      <c r="BU279" s="67">
        <v>2969</v>
      </c>
      <c r="BV279" s="67">
        <v>3030</v>
      </c>
      <c r="BW279" s="67">
        <v>3005</v>
      </c>
      <c r="BX279" s="67">
        <v>3060</v>
      </c>
      <c r="BY279" s="67">
        <v>3055</v>
      </c>
      <c r="BZ279" s="67">
        <v>2957</v>
      </c>
      <c r="CA279" s="516">
        <v>2801</v>
      </c>
      <c r="CB279" s="516">
        <v>2854</v>
      </c>
      <c r="CC279" s="516">
        <v>2834</v>
      </c>
      <c r="CD279" s="516">
        <v>2852</v>
      </c>
      <c r="CE279" s="516">
        <v>2803</v>
      </c>
      <c r="CF279" s="516">
        <v>2764</v>
      </c>
      <c r="CG279" s="516">
        <v>2723</v>
      </c>
      <c r="CH279" s="516">
        <v>2710</v>
      </c>
      <c r="CI279" s="516">
        <v>2624</v>
      </c>
      <c r="CJ279" s="516">
        <v>2601</v>
      </c>
      <c r="CK279" s="516">
        <v>2597</v>
      </c>
      <c r="CL279" s="516">
        <v>2596</v>
      </c>
      <c r="CM279" s="516">
        <v>2628</v>
      </c>
      <c r="CN279" s="516">
        <v>2577</v>
      </c>
      <c r="CO279" s="516">
        <v>2611</v>
      </c>
      <c r="CP279" s="516">
        <v>2779</v>
      </c>
      <c r="CQ279" s="516">
        <v>2779</v>
      </c>
      <c r="CR279" s="516">
        <v>2791</v>
      </c>
      <c r="CS279" s="516">
        <v>2699</v>
      </c>
      <c r="CT279" s="516">
        <v>2650</v>
      </c>
      <c r="CU279" s="516">
        <v>2731</v>
      </c>
      <c r="CV279" s="516">
        <v>2803</v>
      </c>
      <c r="CW279" s="516">
        <v>2794</v>
      </c>
      <c r="CX279" s="516">
        <v>2789</v>
      </c>
      <c r="CY279" s="516">
        <v>2699</v>
      </c>
      <c r="CZ279" s="516">
        <v>2742</v>
      </c>
      <c r="DA279" s="2">
        <v>2833</v>
      </c>
      <c r="DB279" s="2">
        <v>2802</v>
      </c>
      <c r="DC279" s="2">
        <v>2687</v>
      </c>
      <c r="DD279" s="2">
        <v>2729</v>
      </c>
      <c r="DE279" s="2">
        <v>2798</v>
      </c>
      <c r="DF279" s="2">
        <v>2659</v>
      </c>
      <c r="DG279" s="2">
        <v>2847</v>
      </c>
      <c r="DH279" s="2">
        <v>2915</v>
      </c>
      <c r="DI279" s="2">
        <v>3025</v>
      </c>
      <c r="DJ279" s="2">
        <v>3000</v>
      </c>
      <c r="DK279" s="2">
        <v>3025</v>
      </c>
      <c r="DL279" s="2">
        <v>3020</v>
      </c>
      <c r="DM279" s="2">
        <v>2993</v>
      </c>
      <c r="DN279" s="2">
        <v>2995</v>
      </c>
      <c r="DO279" s="2">
        <v>3030</v>
      </c>
      <c r="DP279" s="2">
        <v>2995</v>
      </c>
      <c r="DQ279" s="2">
        <v>2934</v>
      </c>
      <c r="DR279" s="2">
        <v>2973</v>
      </c>
      <c r="DS279" s="2">
        <v>3165</v>
      </c>
      <c r="DT279" s="2">
        <v>3115</v>
      </c>
      <c r="DU279" s="2">
        <v>3115</v>
      </c>
      <c r="DV279" s="2">
        <v>2990</v>
      </c>
      <c r="DW279" s="2">
        <v>2990</v>
      </c>
      <c r="DX279" s="2">
        <v>2946</v>
      </c>
      <c r="DY279" s="2">
        <v>2923</v>
      </c>
      <c r="DZ279" s="2">
        <v>2877</v>
      </c>
      <c r="EA279" s="2">
        <v>2963</v>
      </c>
      <c r="EB279" s="2">
        <v>2841</v>
      </c>
      <c r="EC279" s="2">
        <v>2838</v>
      </c>
      <c r="ED279" s="2">
        <v>2865</v>
      </c>
      <c r="EE279" s="2">
        <v>2840</v>
      </c>
      <c r="EF279" s="2">
        <v>2930</v>
      </c>
      <c r="EG279" s="2">
        <v>2939</v>
      </c>
      <c r="EH279" s="2">
        <v>2877</v>
      </c>
      <c r="EI279" s="2">
        <v>2893</v>
      </c>
      <c r="EJ279" s="2">
        <v>2992</v>
      </c>
      <c r="EK279" s="2">
        <v>3040</v>
      </c>
      <c r="EL279" s="2">
        <v>2873</v>
      </c>
      <c r="EM279" s="2">
        <v>2907</v>
      </c>
      <c r="EN279" s="2">
        <v>2870</v>
      </c>
      <c r="EO279" s="2">
        <v>2807</v>
      </c>
      <c r="EP279" s="2">
        <v>2808</v>
      </c>
      <c r="EQ279" s="2">
        <v>2868</v>
      </c>
      <c r="ER279" s="2">
        <v>2816</v>
      </c>
      <c r="ES279" s="2">
        <v>2784</v>
      </c>
      <c r="ET279" s="2">
        <v>2867</v>
      </c>
      <c r="EU279" s="2">
        <v>2611</v>
      </c>
      <c r="EV279" s="2">
        <v>2633</v>
      </c>
      <c r="EW279" s="2">
        <v>2607</v>
      </c>
      <c r="EX279" s="2">
        <v>2610</v>
      </c>
      <c r="EY279" s="2">
        <v>2615</v>
      </c>
      <c r="EZ279" s="2">
        <v>2598</v>
      </c>
      <c r="FA279" s="2">
        <v>2591</v>
      </c>
      <c r="FB279" s="2">
        <v>2646</v>
      </c>
      <c r="FC279" s="2">
        <v>2726</v>
      </c>
      <c r="FD279" s="2">
        <v>2669</v>
      </c>
      <c r="FE279" s="2">
        <v>2756</v>
      </c>
      <c r="FF279" s="2">
        <v>2787</v>
      </c>
      <c r="FG279" s="2">
        <v>2781</v>
      </c>
      <c r="FH279" s="2">
        <v>2860</v>
      </c>
      <c r="FI279" s="2">
        <v>2920</v>
      </c>
      <c r="FJ279" s="2">
        <v>2861</v>
      </c>
      <c r="FK279" s="2">
        <v>2859</v>
      </c>
      <c r="FL279" s="2">
        <v>2818</v>
      </c>
      <c r="FM279" s="2">
        <v>2757</v>
      </c>
      <c r="FN279" s="2">
        <v>2683</v>
      </c>
      <c r="FO279" s="2">
        <v>2684</v>
      </c>
      <c r="FP279" s="2">
        <v>2700</v>
      </c>
      <c r="FQ279" s="2">
        <v>2695</v>
      </c>
      <c r="FR279" s="2">
        <v>2657</v>
      </c>
      <c r="FS279" s="2">
        <v>2609</v>
      </c>
      <c r="FT279" s="2">
        <v>2602</v>
      </c>
      <c r="FU279" s="2">
        <v>2718</v>
      </c>
      <c r="FV279" s="2">
        <v>2687</v>
      </c>
      <c r="FW279" s="2">
        <v>2730</v>
      </c>
      <c r="FX279" s="2">
        <v>2700</v>
      </c>
      <c r="FY279" s="2">
        <v>2589</v>
      </c>
      <c r="FZ279" s="2">
        <v>2350</v>
      </c>
      <c r="GA279" s="2">
        <v>2348</v>
      </c>
      <c r="GB279" s="2">
        <v>2366</v>
      </c>
      <c r="GC279" s="2">
        <v>2401</v>
      </c>
      <c r="GD279" s="2">
        <v>2233</v>
      </c>
      <c r="GE279" s="2">
        <v>2266</v>
      </c>
      <c r="GF279" s="2">
        <v>2279</v>
      </c>
      <c r="GG279" s="2">
        <v>2321</v>
      </c>
      <c r="GH279" s="2">
        <v>2295</v>
      </c>
      <c r="GI279" s="2">
        <v>2299</v>
      </c>
      <c r="GJ279" s="2">
        <v>2297</v>
      </c>
      <c r="GK279" s="2">
        <v>2320</v>
      </c>
      <c r="GL279" s="2">
        <v>2374</v>
      </c>
      <c r="GM279" s="2">
        <v>2380</v>
      </c>
      <c r="GN279" s="2">
        <v>2305</v>
      </c>
      <c r="GO279" s="2">
        <v>2333</v>
      </c>
      <c r="GP279" s="2">
        <v>2343</v>
      </c>
      <c r="GQ279" s="2">
        <v>2380</v>
      </c>
      <c r="GR279" s="2">
        <v>2342</v>
      </c>
      <c r="GS279" s="2">
        <v>2390</v>
      </c>
      <c r="GT279" s="2">
        <v>2339</v>
      </c>
      <c r="GU279" s="2">
        <v>2276</v>
      </c>
      <c r="GV279" s="2">
        <v>2396</v>
      </c>
      <c r="GW279" s="2">
        <v>2498</v>
      </c>
      <c r="GX279" s="2">
        <v>2468</v>
      </c>
      <c r="GY279" s="2">
        <v>2524</v>
      </c>
      <c r="GZ279" s="2">
        <v>2481</v>
      </c>
      <c r="HA279" s="2">
        <v>2498</v>
      </c>
      <c r="HB279" s="2">
        <v>2462</v>
      </c>
      <c r="HC279" s="2">
        <v>2335</v>
      </c>
      <c r="HD279" s="2">
        <v>2341</v>
      </c>
      <c r="HE279" s="2">
        <v>2417</v>
      </c>
      <c r="HF279" s="2">
        <v>2479</v>
      </c>
      <c r="HG279" s="2">
        <v>2523</v>
      </c>
      <c r="HH279" s="2">
        <v>2502</v>
      </c>
      <c r="HI279" s="2">
        <v>2520</v>
      </c>
      <c r="HJ279" s="2">
        <v>2530</v>
      </c>
      <c r="HK279" s="2">
        <v>2464</v>
      </c>
      <c r="HL279" s="2">
        <v>2447</v>
      </c>
      <c r="HM279" s="2">
        <v>2473</v>
      </c>
      <c r="HN279" s="2">
        <v>2449</v>
      </c>
      <c r="HO279" s="2">
        <v>2366</v>
      </c>
      <c r="HP279" s="2">
        <v>2291</v>
      </c>
      <c r="HQ279" s="2">
        <v>2276</v>
      </c>
      <c r="HR279" s="2">
        <v>2304</v>
      </c>
      <c r="HS279" s="2">
        <v>2279</v>
      </c>
      <c r="HT279" s="2">
        <v>2245</v>
      </c>
      <c r="HU279" s="2">
        <v>2263</v>
      </c>
      <c r="HV279" s="2">
        <v>2305</v>
      </c>
      <c r="HW279" s="2">
        <v>2335</v>
      </c>
      <c r="HX279" s="2">
        <v>2390</v>
      </c>
      <c r="HY279" s="2">
        <v>2421</v>
      </c>
      <c r="HZ279" s="2">
        <v>2456</v>
      </c>
      <c r="IA279" s="2">
        <v>2458</v>
      </c>
      <c r="IB279" s="2">
        <v>2459</v>
      </c>
      <c r="IC279" s="2">
        <v>2380</v>
      </c>
      <c r="ID279" s="2">
        <v>2380</v>
      </c>
      <c r="IE279" s="2">
        <v>2407</v>
      </c>
      <c r="IF279" s="2">
        <v>2413</v>
      </c>
      <c r="IG279" s="2">
        <v>2382</v>
      </c>
      <c r="IH279" s="2">
        <v>2382</v>
      </c>
      <c r="II279" s="2">
        <v>2337</v>
      </c>
      <c r="IJ279" s="2">
        <v>2305</v>
      </c>
      <c r="IK279" s="2">
        <v>2281</v>
      </c>
      <c r="IL279" s="2">
        <v>2238</v>
      </c>
      <c r="IM279" s="2">
        <v>2241</v>
      </c>
      <c r="IN279" s="2">
        <v>2245</v>
      </c>
      <c r="IO279" s="2">
        <v>2240</v>
      </c>
      <c r="IP279" s="2">
        <v>2250</v>
      </c>
      <c r="IQ279" s="2">
        <v>2296</v>
      </c>
      <c r="IR279" s="2">
        <v>2305</v>
      </c>
      <c r="IS279" s="2">
        <v>2293</v>
      </c>
      <c r="IT279" s="2">
        <v>2276</v>
      </c>
    </row>
    <row r="280" spans="1:254">
      <c r="A280" s="62" t="s">
        <v>493</v>
      </c>
      <c r="B280" s="4" t="inlineStr">
        <is>
          <t>ヨシタケ</t>
        </is>
      </c>
      <c r="C280" s="4">
        <v>988</v>
      </c>
      <c r="D280" s="4">
        <v>3</v>
      </c>
      <c r="E280" s="67">
        <v>985</v>
      </c>
      <c r="F280" s="67">
        <v>990</v>
      </c>
      <c r="G280" s="67">
        <v>990</v>
      </c>
      <c r="H280" s="67">
        <v>983</v>
      </c>
      <c r="I280" s="67">
        <v>980</v>
      </c>
      <c r="J280" s="67">
        <v>990</v>
      </c>
      <c r="K280" s="67">
        <v>986</v>
      </c>
      <c r="L280" s="67">
        <v>980</v>
      </c>
      <c r="M280" s="67">
        <v>980</v>
      </c>
      <c r="N280" s="67">
        <v>980</v>
      </c>
      <c r="O280" s="67">
        <v>977</v>
      </c>
      <c r="P280" s="67">
        <v>984</v>
      </c>
      <c r="Q280" s="67">
        <v>979</v>
      </c>
      <c r="R280" s="67">
        <v>971</v>
      </c>
      <c r="S280" s="67">
        <v>976</v>
      </c>
      <c r="T280" s="67">
        <v>978</v>
      </c>
      <c r="U280" s="67">
        <v>979</v>
      </c>
      <c r="V280" s="67">
        <v>976</v>
      </c>
      <c r="W280" s="67">
        <v>966</v>
      </c>
      <c r="X280" s="67">
        <v>963</v>
      </c>
      <c r="Y280" s="67">
        <v>960</v>
      </c>
      <c r="Z280" s="67">
        <v>961</v>
      </c>
      <c r="AA280" s="67">
        <v>966</v>
      </c>
      <c r="AB280" s="67">
        <v>965</v>
      </c>
      <c r="AC280" s="67">
        <v>968</v>
      </c>
      <c r="AD280" s="67">
        <v>939</v>
      </c>
      <c r="AE280" s="67">
        <v>940</v>
      </c>
      <c r="AF280" s="67">
        <v>939</v>
      </c>
      <c r="AG280" s="67">
        <v>934</v>
      </c>
      <c r="AH280" s="67">
        <v>935</v>
      </c>
      <c r="AI280" s="67">
        <v>937</v>
      </c>
      <c r="AJ280" s="67">
        <v>942</v>
      </c>
      <c r="AK280" s="67">
        <v>942</v>
      </c>
      <c r="AL280" s="67">
        <v>935</v>
      </c>
      <c r="AM280" s="67">
        <v>923</v>
      </c>
      <c r="AN280" s="67">
        <v>924</v>
      </c>
      <c r="AO280" s="67">
        <v>918</v>
      </c>
      <c r="AP280" s="67">
        <v>920</v>
      </c>
      <c r="AQ280" s="67">
        <v>913</v>
      </c>
      <c r="AR280" s="67">
        <v>915</v>
      </c>
      <c r="AS280" s="67">
        <v>921</v>
      </c>
      <c r="AT280" s="67">
        <v>931</v>
      </c>
      <c r="AU280" s="67">
        <v>933</v>
      </c>
      <c r="AV280" s="67">
        <v>936</v>
      </c>
      <c r="AW280" s="67">
        <v>934</v>
      </c>
      <c r="AX280" s="67">
        <v>931</v>
      </c>
      <c r="AY280" s="67">
        <v>931</v>
      </c>
      <c r="AZ280" s="67">
        <v>927</v>
      </c>
      <c r="BA280" s="67">
        <v>932</v>
      </c>
      <c r="BB280" s="67">
        <v>926</v>
      </c>
      <c r="BC280" s="67">
        <v>932</v>
      </c>
      <c r="BD280" s="67">
        <v>940</v>
      </c>
      <c r="BE280" s="67">
        <v>950</v>
      </c>
      <c r="BF280" s="67">
        <v>951</v>
      </c>
      <c r="BG280" s="67">
        <v>961</v>
      </c>
      <c r="BH280" s="67">
        <v>953</v>
      </c>
      <c r="BI280" s="67">
        <v>972</v>
      </c>
      <c r="BJ280" s="67">
        <v>955</v>
      </c>
      <c r="BK280" s="67">
        <v>958</v>
      </c>
      <c r="BL280" s="67">
        <v>980</v>
      </c>
      <c r="BM280" s="67">
        <v>933</v>
      </c>
      <c r="BN280" s="67">
        <v>932</v>
      </c>
      <c r="BO280" s="67">
        <v>937</v>
      </c>
      <c r="BP280" s="67">
        <v>936</v>
      </c>
      <c r="BQ280" s="67">
        <v>935</v>
      </c>
      <c r="BR280" s="67">
        <v>935</v>
      </c>
      <c r="BS280" s="67">
        <v>943</v>
      </c>
      <c r="BT280" s="67">
        <v>944</v>
      </c>
      <c r="BU280" s="67">
        <v>937</v>
      </c>
      <c r="BV280" s="67">
        <v>934</v>
      </c>
      <c r="BW280" s="67">
        <v>934</v>
      </c>
      <c r="BX280" s="67">
        <v>934</v>
      </c>
      <c r="BY280" s="67">
        <v>940</v>
      </c>
      <c r="BZ280" s="67">
        <v>953</v>
      </c>
      <c r="CA280" s="516">
        <v>956</v>
      </c>
      <c r="CB280" s="516">
        <v>952</v>
      </c>
      <c r="CC280" s="516">
        <v>940</v>
      </c>
      <c r="CD280" s="516">
        <v>940</v>
      </c>
      <c r="CE280" s="516">
        <v>944</v>
      </c>
      <c r="CF280" s="516">
        <v>945</v>
      </c>
      <c r="CG280" s="516">
        <v>942</v>
      </c>
      <c r="CH280" s="516">
        <v>941</v>
      </c>
      <c r="CI280" s="516">
        <v>936</v>
      </c>
      <c r="CJ280" s="516">
        <v>933</v>
      </c>
      <c r="CK280" s="516">
        <v>936</v>
      </c>
      <c r="CL280" s="516">
        <v>938</v>
      </c>
      <c r="CM280" s="516">
        <v>926</v>
      </c>
      <c r="CN280" s="516">
        <v>923</v>
      </c>
      <c r="CO280" s="516">
        <v>917</v>
      </c>
      <c r="CP280" s="516">
        <v>966</v>
      </c>
      <c r="CQ280" s="516">
        <v>957</v>
      </c>
      <c r="CR280" s="516">
        <v>963</v>
      </c>
      <c r="CS280" s="516">
        <v>944</v>
      </c>
      <c r="CT280" s="516">
        <v>928</v>
      </c>
      <c r="CU280" s="516">
        <v>958</v>
      </c>
      <c r="CV280" s="516">
        <v>965</v>
      </c>
      <c r="CW280" s="516">
        <v>965</v>
      </c>
      <c r="CX280" s="516">
        <v>967</v>
      </c>
      <c r="CY280" s="516">
        <v>990</v>
      </c>
      <c r="CZ280" s="516">
        <v>990</v>
      </c>
      <c r="DA280" s="2">
        <v>994</v>
      </c>
      <c r="DB280" s="2">
        <v>994</v>
      </c>
      <c r="DC280" s="2">
        <v>970</v>
      </c>
      <c r="DD280" s="2">
        <v>977</v>
      </c>
      <c r="DE280" s="2">
        <v>990</v>
      </c>
      <c r="DF280" s="2">
        <v>960</v>
      </c>
      <c r="DG280" s="2">
        <v>1012</v>
      </c>
      <c r="DH280" s="2">
        <v>1054</v>
      </c>
      <c r="DI280" s="2">
        <v>1074</v>
      </c>
      <c r="DJ280" s="2">
        <v>1055</v>
      </c>
      <c r="DK280" s="2">
        <v>1039</v>
      </c>
      <c r="DL280" s="2">
        <v>1042</v>
      </c>
      <c r="DM280" s="2">
        <v>1042</v>
      </c>
      <c r="DN280" s="2">
        <v>1070</v>
      </c>
      <c r="DO280" s="2">
        <v>1039</v>
      </c>
      <c r="DP280" s="2">
        <v>1019</v>
      </c>
      <c r="DQ280" s="2">
        <v>1005</v>
      </c>
      <c r="DR280" s="2">
        <v>1015</v>
      </c>
      <c r="DS280" s="2">
        <v>1021</v>
      </c>
      <c r="DT280" s="2">
        <v>1009</v>
      </c>
      <c r="DU280" s="2">
        <v>996</v>
      </c>
      <c r="DV280" s="2">
        <v>1020</v>
      </c>
      <c r="DW280" s="2">
        <v>998</v>
      </c>
      <c r="DX280" s="2">
        <v>1007</v>
      </c>
      <c r="DY280" s="2">
        <v>1002</v>
      </c>
      <c r="DZ280" s="2">
        <v>991</v>
      </c>
      <c r="EA280" s="2">
        <v>995</v>
      </c>
      <c r="EB280" s="2">
        <v>1019</v>
      </c>
      <c r="EC280" s="2">
        <v>1028</v>
      </c>
      <c r="ED280" s="2">
        <v>1023</v>
      </c>
      <c r="EE280" s="2">
        <v>1023</v>
      </c>
      <c r="EF280" s="2">
        <v>1042</v>
      </c>
      <c r="EG280" s="2">
        <v>1042</v>
      </c>
      <c r="EH280" s="2">
        <v>1037</v>
      </c>
      <c r="EI280" s="2">
        <v>1064</v>
      </c>
      <c r="EJ280" s="2">
        <v>1060</v>
      </c>
      <c r="EK280" s="2">
        <v>1056</v>
      </c>
      <c r="EL280" s="2">
        <v>1046</v>
      </c>
      <c r="EM280" s="2">
        <v>1040</v>
      </c>
      <c r="EN280" s="2">
        <v>1032</v>
      </c>
      <c r="EO280" s="2">
        <v>1028</v>
      </c>
      <c r="EP280" s="2">
        <v>1029</v>
      </c>
      <c r="EQ280" s="2">
        <v>1035</v>
      </c>
      <c r="ER280" s="2">
        <v>1026</v>
      </c>
      <c r="ES280" s="2">
        <v>1037</v>
      </c>
      <c r="ET280" s="2">
        <v>1013</v>
      </c>
      <c r="EU280" s="2">
        <v>985</v>
      </c>
      <c r="EV280" s="2">
        <v>977</v>
      </c>
      <c r="EW280" s="2">
        <v>960</v>
      </c>
      <c r="EX280" s="2">
        <v>962</v>
      </c>
      <c r="EY280" s="2">
        <v>959</v>
      </c>
      <c r="EZ280" s="2">
        <v>950</v>
      </c>
      <c r="FA280" s="2">
        <v>954</v>
      </c>
      <c r="FB280" s="2">
        <v>949</v>
      </c>
      <c r="FC280" s="2">
        <v>945</v>
      </c>
      <c r="FD280" s="2">
        <v>933</v>
      </c>
      <c r="FE280" s="2">
        <v>931</v>
      </c>
      <c r="FF280" s="2">
        <v>932</v>
      </c>
      <c r="FG280" s="2">
        <v>930</v>
      </c>
      <c r="FH280" s="2">
        <v>930</v>
      </c>
      <c r="FI280" s="2">
        <v>932</v>
      </c>
      <c r="FJ280" s="2">
        <v>940</v>
      </c>
      <c r="FK280" s="2">
        <v>941</v>
      </c>
      <c r="FL280" s="2">
        <v>950</v>
      </c>
      <c r="FM280" s="2">
        <v>935</v>
      </c>
      <c r="FN280" s="2">
        <v>942</v>
      </c>
      <c r="FO280" s="2">
        <v>947</v>
      </c>
      <c r="FP280" s="2">
        <v>943</v>
      </c>
      <c r="FQ280" s="2">
        <v>940</v>
      </c>
      <c r="FR280" s="2">
        <v>931</v>
      </c>
      <c r="FS280" s="2">
        <v>931</v>
      </c>
      <c r="FT280" s="2">
        <v>949</v>
      </c>
      <c r="FU280" s="2">
        <v>952</v>
      </c>
      <c r="FV280" s="2">
        <v>930</v>
      </c>
      <c r="FW280" s="2">
        <v>909</v>
      </c>
      <c r="FX280" s="2">
        <v>934</v>
      </c>
      <c r="FY280" s="2">
        <v>953</v>
      </c>
      <c r="FZ280" s="2">
        <v>972</v>
      </c>
      <c r="GA280" s="2">
        <v>967</v>
      </c>
      <c r="GB280" s="2">
        <v>953</v>
      </c>
      <c r="GC280" s="2">
        <v>943</v>
      </c>
      <c r="GD280" s="2">
        <v>926</v>
      </c>
      <c r="GE280" s="2">
        <v>925</v>
      </c>
      <c r="GF280" s="2">
        <v>921</v>
      </c>
      <c r="GG280" s="2">
        <v>928</v>
      </c>
      <c r="GH280" s="2">
        <v>940</v>
      </c>
      <c r="GI280" s="2">
        <v>964</v>
      </c>
      <c r="GJ280" s="2">
        <v>967</v>
      </c>
      <c r="GK280" s="2">
        <v>989</v>
      </c>
      <c r="GL280" s="2">
        <v>986</v>
      </c>
      <c r="GM280" s="2">
        <v>983</v>
      </c>
      <c r="GN280" s="2">
        <v>973</v>
      </c>
      <c r="GO280" s="2">
        <v>980</v>
      </c>
      <c r="GP280" s="2">
        <v>952</v>
      </c>
      <c r="GQ280" s="2">
        <v>942</v>
      </c>
      <c r="GR280" s="2">
        <v>932</v>
      </c>
      <c r="GS280" s="2">
        <v>947</v>
      </c>
      <c r="GT280" s="2">
        <v>932</v>
      </c>
      <c r="GU280" s="2">
        <v>926</v>
      </c>
      <c r="GV280" s="2">
        <v>924</v>
      </c>
      <c r="GW280" s="2">
        <v>947</v>
      </c>
      <c r="GX280" s="2">
        <v>968</v>
      </c>
      <c r="GY280" s="2">
        <v>951</v>
      </c>
      <c r="GZ280" s="2">
        <v>961</v>
      </c>
      <c r="HA280" s="2">
        <v>935</v>
      </c>
      <c r="HB280" s="2">
        <v>940</v>
      </c>
      <c r="HC280" s="2">
        <v>931</v>
      </c>
      <c r="HD280" s="2">
        <v>946</v>
      </c>
      <c r="HE280" s="2">
        <v>983</v>
      </c>
      <c r="HF280" s="2">
        <v>970</v>
      </c>
      <c r="HG280" s="2">
        <v>966</v>
      </c>
      <c r="HH280" s="2">
        <v>966</v>
      </c>
      <c r="HI280" s="2">
        <v>950</v>
      </c>
      <c r="HJ280" s="2">
        <v>950</v>
      </c>
      <c r="HK280" s="2">
        <v>959</v>
      </c>
      <c r="HL280" s="2">
        <v>934</v>
      </c>
      <c r="HM280" s="2">
        <v>922</v>
      </c>
      <c r="HN280" s="2">
        <v>903</v>
      </c>
      <c r="HO280" s="2">
        <v>898</v>
      </c>
      <c r="HP280" s="2">
        <v>899</v>
      </c>
      <c r="HQ280" s="2">
        <v>897</v>
      </c>
      <c r="HR280" s="2">
        <v>895</v>
      </c>
      <c r="HS280" s="2">
        <v>893</v>
      </c>
      <c r="HT280" s="2">
        <v>897</v>
      </c>
      <c r="HU280" s="2">
        <v>893</v>
      </c>
      <c r="HV280" s="2">
        <v>896</v>
      </c>
      <c r="HW280" s="2">
        <v>895</v>
      </c>
      <c r="HX280" s="2">
        <v>899</v>
      </c>
      <c r="HY280" s="2">
        <v>896</v>
      </c>
      <c r="HZ280" s="2">
        <v>884</v>
      </c>
      <c r="IA280" s="2">
        <v>876</v>
      </c>
      <c r="IB280" s="2">
        <v>872</v>
      </c>
      <c r="IC280" s="2">
        <v>865</v>
      </c>
      <c r="ID280" s="2">
        <v>848</v>
      </c>
      <c r="IE280" s="2">
        <v>851</v>
      </c>
      <c r="IF280" s="2">
        <v>858</v>
      </c>
      <c r="IG280" s="2">
        <v>857</v>
      </c>
      <c r="IH280" s="2">
        <v>838</v>
      </c>
      <c r="II280" s="2">
        <v>842</v>
      </c>
      <c r="IJ280" s="2">
        <v>842</v>
      </c>
      <c r="IK280" s="2">
        <v>839</v>
      </c>
      <c r="IL280" s="2">
        <v>817</v>
      </c>
      <c r="IM280" s="2">
        <v>829</v>
      </c>
      <c r="IN280" s="2">
        <v>834</v>
      </c>
      <c r="IO280" s="2">
        <v>830</v>
      </c>
      <c r="IP280" s="2">
        <v>823</v>
      </c>
      <c r="IQ280" s="2">
        <v>823</v>
      </c>
      <c r="IR280" s="2">
        <v>818</v>
      </c>
      <c r="IS280" s="2">
        <v>763</v>
      </c>
      <c r="IT280" s="2">
        <v>765</v>
      </c>
    </row>
    <row r="281" spans="1:254">
      <c r="A281" s="62" t="s">
        <v>494</v>
      </c>
      <c r="B281" s="4" t="inlineStr">
        <is>
          <t>高島</t>
        </is>
      </c>
      <c r="C281" s="4">
        <v>795</v>
      </c>
      <c r="D281" s="4">
        <v>10</v>
      </c>
      <c r="E281" s="67">
        <v>785</v>
      </c>
      <c r="F281" s="67">
        <v>796</v>
      </c>
      <c r="G281" s="67">
        <v>793</v>
      </c>
      <c r="H281" s="67">
        <v>797</v>
      </c>
      <c r="I281" s="67">
        <v>812</v>
      </c>
      <c r="J281" s="67">
        <v>814</v>
      </c>
      <c r="K281" s="67">
        <v>811</v>
      </c>
      <c r="L281" s="67">
        <v>805</v>
      </c>
      <c r="M281" s="67">
        <v>804</v>
      </c>
      <c r="N281" s="67">
        <v>795</v>
      </c>
      <c r="O281" s="67">
        <v>798</v>
      </c>
      <c r="P281" s="67">
        <v>792</v>
      </c>
      <c r="Q281" s="67">
        <v>785</v>
      </c>
      <c r="R281" s="67">
        <v>778</v>
      </c>
      <c r="S281" s="67">
        <v>786</v>
      </c>
      <c r="T281" s="67">
        <v>790</v>
      </c>
      <c r="U281" s="67">
        <v>782</v>
      </c>
      <c r="V281" s="67">
        <v>776</v>
      </c>
      <c r="W281" s="67">
        <v>780</v>
      </c>
      <c r="X281" s="67">
        <v>772</v>
      </c>
      <c r="Y281" s="67">
        <v>770</v>
      </c>
      <c r="Z281" s="67">
        <v>770</v>
      </c>
      <c r="AA281" s="67">
        <v>771</v>
      </c>
      <c r="AB281" s="67">
        <v>764</v>
      </c>
      <c r="AC281" s="67">
        <v>755</v>
      </c>
      <c r="AD281" s="67">
        <v>754</v>
      </c>
      <c r="AE281" s="67">
        <v>765</v>
      </c>
      <c r="AF281" s="67">
        <v>758</v>
      </c>
      <c r="AG281" s="67">
        <v>751</v>
      </c>
      <c r="AH281" s="67">
        <v>745</v>
      </c>
      <c r="AI281" s="67">
        <v>742</v>
      </c>
      <c r="AJ281" s="67">
        <v>738</v>
      </c>
      <c r="AK281" s="67">
        <v>748</v>
      </c>
      <c r="AL281" s="67">
        <v>741</v>
      </c>
      <c r="AM281" s="67">
        <v>747</v>
      </c>
      <c r="AN281" s="67">
        <v>749</v>
      </c>
      <c r="AO281" s="67">
        <v>746</v>
      </c>
      <c r="AP281" s="67">
        <v>763</v>
      </c>
      <c r="AQ281" s="67">
        <v>740</v>
      </c>
      <c r="AR281" s="67">
        <v>736</v>
      </c>
      <c r="AS281" s="67">
        <v>741</v>
      </c>
      <c r="AT281" s="67">
        <v>739</v>
      </c>
      <c r="AU281" s="67">
        <v>740</v>
      </c>
      <c r="AV281" s="67">
        <v>736</v>
      </c>
      <c r="AW281" s="67">
        <v>729</v>
      </c>
      <c r="AX281" s="67">
        <v>731</v>
      </c>
      <c r="AY281" s="67">
        <v>725</v>
      </c>
      <c r="AZ281" s="67">
        <v>731</v>
      </c>
      <c r="BA281" s="67">
        <v>766</v>
      </c>
      <c r="BB281" s="67">
        <v>763</v>
      </c>
      <c r="BC281" s="67">
        <v>753</v>
      </c>
      <c r="BD281" s="67">
        <v>749</v>
      </c>
      <c r="BE281" s="67">
        <v>745</v>
      </c>
      <c r="BF281" s="67">
        <v>736</v>
      </c>
      <c r="BG281" s="67">
        <v>741</v>
      </c>
      <c r="BH281" s="67">
        <v>728</v>
      </c>
      <c r="BI281" s="67">
        <v>744</v>
      </c>
      <c r="BJ281" s="67">
        <v>754</v>
      </c>
      <c r="BK281" s="67">
        <v>764</v>
      </c>
      <c r="BL281" s="67">
        <v>773</v>
      </c>
      <c r="BM281" s="67">
        <v>689</v>
      </c>
      <c r="BN281" s="67">
        <v>768</v>
      </c>
      <c r="BO281" s="67">
        <v>769</v>
      </c>
      <c r="BP281" s="67">
        <v>782</v>
      </c>
      <c r="BQ281" s="67">
        <v>793</v>
      </c>
      <c r="BR281" s="67">
        <v>794</v>
      </c>
      <c r="BS281" s="67">
        <v>784</v>
      </c>
      <c r="BT281" s="67">
        <v>798</v>
      </c>
      <c r="BU281" s="67">
        <v>772</v>
      </c>
      <c r="BV281" s="67">
        <v>768</v>
      </c>
      <c r="BW281" s="67">
        <v>775</v>
      </c>
      <c r="BX281" s="67">
        <v>776</v>
      </c>
      <c r="BY281" s="67">
        <v>786</v>
      </c>
      <c r="BZ281" s="67">
        <v>794</v>
      </c>
      <c r="CA281" s="516">
        <v>806</v>
      </c>
      <c r="CB281" s="516">
        <v>812</v>
      </c>
      <c r="CC281" s="516">
        <v>810</v>
      </c>
      <c r="CD281" s="516">
        <v>810</v>
      </c>
      <c r="CE281" s="516">
        <v>812</v>
      </c>
      <c r="CF281" s="516">
        <v>817</v>
      </c>
      <c r="CG281" s="516">
        <v>824</v>
      </c>
      <c r="CH281" s="516">
        <v>836</v>
      </c>
      <c r="CI281" s="516">
        <v>826</v>
      </c>
      <c r="CJ281" s="516">
        <v>822</v>
      </c>
      <c r="CK281" s="516">
        <v>816</v>
      </c>
      <c r="CL281" s="516">
        <v>817</v>
      </c>
      <c r="CM281" s="516">
        <v>825</v>
      </c>
      <c r="CN281" s="516">
        <v>811</v>
      </c>
      <c r="CO281" s="516">
        <v>811</v>
      </c>
      <c r="CP281" s="516">
        <v>850</v>
      </c>
      <c r="CQ281" s="516">
        <v>844</v>
      </c>
      <c r="CR281" s="516">
        <v>851</v>
      </c>
      <c r="CS281" s="516">
        <v>835</v>
      </c>
      <c r="CT281" s="516">
        <v>816</v>
      </c>
      <c r="CU281" s="516">
        <v>835</v>
      </c>
      <c r="CV281" s="516">
        <v>857</v>
      </c>
      <c r="CW281" s="516">
        <v>838</v>
      </c>
      <c r="CX281" s="516">
        <v>836</v>
      </c>
      <c r="CY281" s="516">
        <v>848</v>
      </c>
      <c r="CZ281" s="516">
        <v>851</v>
      </c>
      <c r="DA281" s="2">
        <v>873</v>
      </c>
      <c r="DB281" s="2">
        <v>876</v>
      </c>
      <c r="DC281" s="2">
        <v>859</v>
      </c>
      <c r="DD281" s="2">
        <v>887</v>
      </c>
      <c r="DE281" s="2">
        <v>894</v>
      </c>
      <c r="DF281" s="2">
        <v>863</v>
      </c>
      <c r="DG281" s="2">
        <v>899</v>
      </c>
      <c r="DH281" s="2">
        <v>918</v>
      </c>
      <c r="DI281" s="2">
        <v>940</v>
      </c>
      <c r="DJ281" s="2">
        <v>916</v>
      </c>
      <c r="DK281" s="2">
        <v>918</v>
      </c>
      <c r="DL281" s="2">
        <v>928</v>
      </c>
      <c r="DM281" s="2">
        <v>924</v>
      </c>
      <c r="DN281" s="2">
        <v>932</v>
      </c>
      <c r="DO281" s="2">
        <v>927</v>
      </c>
      <c r="DP281" s="2">
        <v>936</v>
      </c>
      <c r="DQ281" s="2">
        <v>919</v>
      </c>
      <c r="DR281" s="2">
        <v>903</v>
      </c>
      <c r="DS281" s="2">
        <v>911</v>
      </c>
      <c r="DT281" s="2">
        <v>921</v>
      </c>
      <c r="DU281" s="2">
        <v>921</v>
      </c>
      <c r="DV281" s="2">
        <v>927</v>
      </c>
      <c r="DW281" s="2">
        <v>928</v>
      </c>
      <c r="DX281" s="2">
        <v>924</v>
      </c>
      <c r="DY281" s="2">
        <v>912</v>
      </c>
      <c r="DZ281" s="2">
        <v>899</v>
      </c>
      <c r="EA281" s="2">
        <v>905</v>
      </c>
      <c r="EB281" s="2">
        <v>895</v>
      </c>
      <c r="EC281" s="2">
        <v>903</v>
      </c>
      <c r="ED281" s="2">
        <v>913</v>
      </c>
      <c r="EE281" s="2">
        <v>905</v>
      </c>
      <c r="EF281" s="2">
        <v>923</v>
      </c>
      <c r="EG281" s="2">
        <v>925</v>
      </c>
      <c r="EH281" s="2">
        <v>903</v>
      </c>
      <c r="EI281" s="2">
        <v>903</v>
      </c>
      <c r="EJ281" s="2">
        <v>912</v>
      </c>
      <c r="EK281" s="2">
        <v>920</v>
      </c>
      <c r="EL281" s="2">
        <v>901</v>
      </c>
      <c r="EM281" s="2">
        <v>886</v>
      </c>
      <c r="EN281" s="2">
        <v>878</v>
      </c>
      <c r="EO281" s="2">
        <v>868</v>
      </c>
      <c r="EP281" s="2">
        <v>870</v>
      </c>
      <c r="EQ281" s="2">
        <v>874</v>
      </c>
      <c r="ER281" s="2">
        <v>862</v>
      </c>
      <c r="ES281" s="2">
        <v>864</v>
      </c>
      <c r="ET281" s="2">
        <v>862</v>
      </c>
      <c r="EU281" s="2">
        <v>862</v>
      </c>
      <c r="EV281" s="2">
        <v>843</v>
      </c>
      <c r="EW281" s="2">
        <v>851</v>
      </c>
      <c r="EX281" s="2">
        <v>843</v>
      </c>
      <c r="EY281" s="2">
        <v>853</v>
      </c>
      <c r="EZ281" s="2">
        <v>848</v>
      </c>
      <c r="FA281" s="2">
        <v>845</v>
      </c>
      <c r="FB281" s="2">
        <v>839</v>
      </c>
      <c r="FC281" s="2">
        <v>833</v>
      </c>
      <c r="FD281" s="2">
        <v>839</v>
      </c>
      <c r="FE281" s="2">
        <v>845</v>
      </c>
      <c r="FF281" s="2">
        <v>844</v>
      </c>
      <c r="FG281" s="2">
        <v>830</v>
      </c>
      <c r="FH281" s="2">
        <v>839</v>
      </c>
      <c r="FI281" s="2">
        <v>839</v>
      </c>
      <c r="FJ281" s="2">
        <v>843</v>
      </c>
      <c r="FK281" s="2">
        <v>836</v>
      </c>
      <c r="FL281" s="2">
        <v>841</v>
      </c>
      <c r="FM281" s="2">
        <v>835</v>
      </c>
      <c r="FN281" s="2">
        <v>839</v>
      </c>
      <c r="FO281" s="2">
        <v>843</v>
      </c>
      <c r="FP281" s="2">
        <v>857</v>
      </c>
      <c r="FQ281" s="2">
        <v>851</v>
      </c>
      <c r="FR281" s="2">
        <v>841</v>
      </c>
      <c r="FS281" s="2">
        <v>820</v>
      </c>
      <c r="FT281" s="2">
        <v>832</v>
      </c>
      <c r="FU281" s="2">
        <v>824</v>
      </c>
      <c r="FV281" s="2">
        <v>821</v>
      </c>
      <c r="FW281" s="2">
        <v>828</v>
      </c>
      <c r="FX281" s="2">
        <v>832</v>
      </c>
      <c r="FY281" s="2">
        <v>840</v>
      </c>
      <c r="FZ281" s="2">
        <v>842</v>
      </c>
      <c r="GA281" s="2">
        <v>828</v>
      </c>
      <c r="GB281" s="2">
        <v>849</v>
      </c>
      <c r="GC281" s="2">
        <v>857</v>
      </c>
      <c r="GD281" s="2">
        <v>850</v>
      </c>
      <c r="GE281" s="2">
        <v>859</v>
      </c>
      <c r="GF281" s="2">
        <v>851</v>
      </c>
      <c r="GG281" s="2">
        <v>857</v>
      </c>
      <c r="GH281" s="2">
        <v>820</v>
      </c>
      <c r="GI281" s="2">
        <v>825</v>
      </c>
      <c r="GJ281" s="2">
        <v>817</v>
      </c>
      <c r="GK281" s="2">
        <v>823</v>
      </c>
      <c r="GL281" s="2">
        <v>833</v>
      </c>
      <c r="GM281" s="2">
        <v>828</v>
      </c>
      <c r="GN281" s="2">
        <v>834</v>
      </c>
      <c r="GO281" s="2">
        <v>831</v>
      </c>
      <c r="GP281" s="2">
        <v>815</v>
      </c>
      <c r="GQ281" s="2">
        <v>809</v>
      </c>
      <c r="GR281" s="2">
        <v>798</v>
      </c>
      <c r="GS281" s="2">
        <v>797</v>
      </c>
      <c r="GT281" s="2">
        <v>793</v>
      </c>
      <c r="GU281" s="2">
        <v>780</v>
      </c>
      <c r="GV281" s="2">
        <v>788</v>
      </c>
      <c r="GW281" s="2">
        <v>796</v>
      </c>
      <c r="GX281" s="2">
        <v>800</v>
      </c>
      <c r="GY281" s="2">
        <v>797</v>
      </c>
      <c r="GZ281" s="2">
        <v>800</v>
      </c>
      <c r="HA281" s="2">
        <v>804</v>
      </c>
      <c r="HB281" s="2">
        <v>795</v>
      </c>
      <c r="HC281" s="2">
        <v>791</v>
      </c>
      <c r="HD281" s="2">
        <v>818</v>
      </c>
      <c r="HE281" s="2">
        <v>835</v>
      </c>
      <c r="HF281" s="2">
        <v>862.5</v>
      </c>
      <c r="HG281" s="2">
        <v>851</v>
      </c>
      <c r="HH281" s="2">
        <v>843</v>
      </c>
      <c r="HI281" s="2">
        <v>839</v>
      </c>
      <c r="HJ281" s="2">
        <v>834.5</v>
      </c>
      <c r="HK281" s="2">
        <v>830.5</v>
      </c>
      <c r="HL281" s="2">
        <v>838</v>
      </c>
      <c r="HM281" s="2">
        <v>844</v>
      </c>
      <c r="HN281" s="2">
        <v>844.5</v>
      </c>
      <c r="HO281" s="2">
        <v>848.5</v>
      </c>
      <c r="HP281" s="2">
        <v>858</v>
      </c>
      <c r="HQ281" s="2">
        <v>861.5</v>
      </c>
      <c r="HR281" s="2">
        <v>870.5</v>
      </c>
      <c r="HS281" s="2">
        <v>879</v>
      </c>
      <c r="HT281" s="2">
        <v>881</v>
      </c>
      <c r="HU281" s="2">
        <v>876.5</v>
      </c>
      <c r="HV281" s="2">
        <v>871</v>
      </c>
      <c r="HW281" s="2">
        <v>867.5</v>
      </c>
      <c r="HX281" s="2">
        <v>872.5</v>
      </c>
      <c r="HY281" s="2">
        <v>871</v>
      </c>
      <c r="HZ281" s="2">
        <v>869</v>
      </c>
      <c r="IA281" s="2">
        <v>860</v>
      </c>
      <c r="IB281" s="2">
        <v>871</v>
      </c>
      <c r="IC281" s="2">
        <v>880</v>
      </c>
      <c r="ID281" s="2">
        <v>856</v>
      </c>
      <c r="IE281" s="2">
        <v>861.5</v>
      </c>
      <c r="IF281" s="2">
        <v>862.5</v>
      </c>
      <c r="IG281" s="2">
        <v>849</v>
      </c>
      <c r="IH281" s="2">
        <v>832.5</v>
      </c>
      <c r="II281" s="2">
        <v>831.5</v>
      </c>
      <c r="IJ281" s="2">
        <v>831</v>
      </c>
      <c r="IK281" s="2">
        <v>833</v>
      </c>
      <c r="IL281" s="2">
        <v>826.5</v>
      </c>
      <c r="IM281" s="2">
        <v>833.5</v>
      </c>
      <c r="IN281" s="2">
        <v>835.5</v>
      </c>
      <c r="IO281" s="2">
        <v>833.5</v>
      </c>
      <c r="IP281" s="2">
        <v>829.5</v>
      </c>
      <c r="IQ281" s="2">
        <v>827</v>
      </c>
      <c r="IR281" s="2">
        <v>806</v>
      </c>
      <c r="IS281" s="2">
        <v>785</v>
      </c>
      <c r="IT281" s="2">
        <v>777.5</v>
      </c>
    </row>
    <row r="282" spans="1:254">
      <c r="A282" s="62" t="s">
        <v>495</v>
      </c>
      <c r="B282" s="4" t="inlineStr">
        <is>
          <t>ニチバン</t>
        </is>
      </c>
      <c r="C282" s="4">
        <v>1973</v>
      </c>
      <c r="D282" s="4">
        <v>11</v>
      </c>
      <c r="E282" s="67">
        <v>1962</v>
      </c>
      <c r="F282" s="67">
        <v>1942</v>
      </c>
      <c r="G282" s="67">
        <v>1941</v>
      </c>
      <c r="H282" s="67">
        <v>1928</v>
      </c>
      <c r="I282" s="67">
        <v>1947</v>
      </c>
      <c r="J282" s="67">
        <v>1961</v>
      </c>
      <c r="K282" s="67">
        <v>1974</v>
      </c>
      <c r="L282" s="67">
        <v>1942</v>
      </c>
      <c r="M282" s="67">
        <v>1932</v>
      </c>
      <c r="N282" s="67">
        <v>1910</v>
      </c>
      <c r="O282" s="67">
        <v>1910</v>
      </c>
      <c r="P282" s="67">
        <v>1913</v>
      </c>
      <c r="Q282" s="67">
        <v>1913</v>
      </c>
      <c r="R282" s="67">
        <v>1934</v>
      </c>
      <c r="S282" s="67">
        <v>1916</v>
      </c>
      <c r="T282" s="67">
        <v>1912</v>
      </c>
      <c r="U282" s="67">
        <v>1912</v>
      </c>
      <c r="V282" s="67">
        <v>1894</v>
      </c>
      <c r="W282" s="67">
        <v>1897</v>
      </c>
      <c r="X282" s="67">
        <v>1906</v>
      </c>
      <c r="Y282" s="67">
        <v>1913</v>
      </c>
      <c r="Z282" s="67">
        <v>1903</v>
      </c>
      <c r="AA282" s="67">
        <v>1886</v>
      </c>
      <c r="AB282" s="67">
        <v>1895</v>
      </c>
      <c r="AC282" s="67">
        <v>1895</v>
      </c>
      <c r="AD282" s="67">
        <v>1875</v>
      </c>
      <c r="AE282" s="67">
        <v>1873</v>
      </c>
      <c r="AF282" s="67">
        <v>1894</v>
      </c>
      <c r="AG282" s="67">
        <v>1867</v>
      </c>
      <c r="AH282" s="67">
        <v>1849</v>
      </c>
      <c r="AI282" s="67">
        <v>1844</v>
      </c>
      <c r="AJ282" s="67">
        <v>1842</v>
      </c>
      <c r="AK282" s="67">
        <v>1828</v>
      </c>
      <c r="AL282" s="67">
        <v>1829</v>
      </c>
      <c r="AM282" s="67">
        <v>1847</v>
      </c>
      <c r="AN282" s="67">
        <v>1834</v>
      </c>
      <c r="AO282" s="67">
        <v>1835</v>
      </c>
      <c r="AP282" s="67">
        <v>1841</v>
      </c>
      <c r="AQ282" s="67">
        <v>1837</v>
      </c>
      <c r="AR282" s="67">
        <v>1835</v>
      </c>
      <c r="AS282" s="67">
        <v>1826</v>
      </c>
      <c r="AT282" s="67">
        <v>1808</v>
      </c>
      <c r="AU282" s="67">
        <v>1800</v>
      </c>
      <c r="AV282" s="67">
        <v>1805</v>
      </c>
      <c r="AW282" s="67">
        <v>1792</v>
      </c>
      <c r="AX282" s="67">
        <v>1813</v>
      </c>
      <c r="AY282" s="67">
        <v>1792</v>
      </c>
      <c r="AZ282" s="67">
        <v>1823</v>
      </c>
      <c r="BA282" s="67">
        <v>1825</v>
      </c>
      <c r="BB282" s="67">
        <v>1849</v>
      </c>
      <c r="BC282" s="67">
        <v>1863</v>
      </c>
      <c r="BD282" s="67">
        <v>1862</v>
      </c>
      <c r="BE282" s="67">
        <v>1866</v>
      </c>
      <c r="BF282" s="67">
        <v>1869</v>
      </c>
      <c r="BG282" s="67">
        <v>1859</v>
      </c>
      <c r="BH282" s="67">
        <v>1863</v>
      </c>
      <c r="BI282" s="67">
        <v>1880</v>
      </c>
      <c r="BJ282" s="67">
        <v>1866</v>
      </c>
      <c r="BK282" s="67">
        <v>1902</v>
      </c>
      <c r="BL282" s="67">
        <v>1897</v>
      </c>
      <c r="BM282" s="67">
        <v>1849</v>
      </c>
      <c r="BN282" s="67">
        <v>1830</v>
      </c>
      <c r="BO282" s="67">
        <v>1821</v>
      </c>
      <c r="BP282" s="67">
        <v>1836</v>
      </c>
      <c r="BQ282" s="67">
        <v>1849</v>
      </c>
      <c r="BR282" s="67">
        <v>1833</v>
      </c>
      <c r="BS282" s="67">
        <v>1817</v>
      </c>
      <c r="BT282" s="67">
        <v>1825</v>
      </c>
      <c r="BU282" s="67">
        <v>1818</v>
      </c>
      <c r="BV282" s="67">
        <v>1824</v>
      </c>
      <c r="BW282" s="67">
        <v>1842</v>
      </c>
      <c r="BX282" s="67">
        <v>1856</v>
      </c>
      <c r="BY282" s="67">
        <v>1872</v>
      </c>
      <c r="BZ282" s="67">
        <v>1885</v>
      </c>
      <c r="CA282" s="516">
        <v>1889</v>
      </c>
      <c r="CB282" s="516">
        <v>1884</v>
      </c>
      <c r="CC282" s="516">
        <v>1887</v>
      </c>
      <c r="CD282" s="516">
        <v>1882</v>
      </c>
      <c r="CE282" s="516">
        <v>1890</v>
      </c>
      <c r="CF282" s="516">
        <v>1896</v>
      </c>
      <c r="CG282" s="516">
        <v>1896</v>
      </c>
      <c r="CH282" s="516">
        <v>1909</v>
      </c>
      <c r="CI282" s="516">
        <v>1913</v>
      </c>
      <c r="CJ282" s="516">
        <v>1903</v>
      </c>
      <c r="CK282" s="516">
        <v>1893</v>
      </c>
      <c r="CL282" s="516">
        <v>1896</v>
      </c>
      <c r="CM282" s="516">
        <v>1897</v>
      </c>
      <c r="CN282" s="516">
        <v>1876</v>
      </c>
      <c r="CO282" s="516">
        <v>1871</v>
      </c>
      <c r="CP282" s="516">
        <v>1926</v>
      </c>
      <c r="CQ282" s="516">
        <v>1922</v>
      </c>
      <c r="CR282" s="516">
        <v>1911</v>
      </c>
      <c r="CS282" s="516">
        <v>1897</v>
      </c>
      <c r="CT282" s="516">
        <v>1865</v>
      </c>
      <c r="CU282" s="516">
        <v>1896</v>
      </c>
      <c r="CV282" s="516">
        <v>1912</v>
      </c>
      <c r="CW282" s="516">
        <v>1902</v>
      </c>
      <c r="CX282" s="516">
        <v>1891</v>
      </c>
      <c r="CY282" s="516">
        <v>1895</v>
      </c>
      <c r="CZ282" s="516">
        <v>1904</v>
      </c>
      <c r="DA282" s="2">
        <v>1922</v>
      </c>
      <c r="DB282" s="2">
        <v>1941</v>
      </c>
      <c r="DC282" s="2">
        <v>1933</v>
      </c>
      <c r="DD282" s="2">
        <v>1930</v>
      </c>
      <c r="DE282" s="2">
        <v>1959</v>
      </c>
      <c r="DF282" s="2">
        <v>1939</v>
      </c>
      <c r="DG282" s="2">
        <v>1960</v>
      </c>
      <c r="DH282" s="2">
        <v>1993</v>
      </c>
      <c r="DI282" s="2">
        <v>1990</v>
      </c>
      <c r="DJ282" s="2">
        <v>1990</v>
      </c>
      <c r="DK282" s="2">
        <v>1999</v>
      </c>
      <c r="DL282" s="2">
        <v>1986</v>
      </c>
      <c r="DM282" s="2">
        <v>1946</v>
      </c>
      <c r="DN282" s="2">
        <v>1961</v>
      </c>
      <c r="DO282" s="2">
        <v>1964</v>
      </c>
      <c r="DP282" s="2">
        <v>1963</v>
      </c>
      <c r="DQ282" s="2">
        <v>1965</v>
      </c>
      <c r="DR282" s="2">
        <v>1965</v>
      </c>
      <c r="DS282" s="2">
        <v>1970</v>
      </c>
      <c r="DT282" s="2">
        <v>1953</v>
      </c>
      <c r="DU282" s="2">
        <v>2000</v>
      </c>
      <c r="DV282" s="2">
        <v>1982</v>
      </c>
      <c r="DW282" s="2">
        <v>1976</v>
      </c>
      <c r="DX282" s="2">
        <v>1970</v>
      </c>
      <c r="DY282" s="2">
        <v>1949</v>
      </c>
      <c r="DZ282" s="2">
        <v>1969</v>
      </c>
      <c r="EA282" s="2">
        <v>1963</v>
      </c>
      <c r="EB282" s="2">
        <v>1941</v>
      </c>
      <c r="EC282" s="2">
        <v>1927</v>
      </c>
      <c r="ED282" s="2">
        <v>1925</v>
      </c>
      <c r="EE282" s="2">
        <v>1938</v>
      </c>
      <c r="EF282" s="2">
        <v>1961</v>
      </c>
      <c r="EG282" s="2">
        <v>1965</v>
      </c>
      <c r="EH282" s="2">
        <v>1957</v>
      </c>
      <c r="EI282" s="2">
        <v>1968</v>
      </c>
      <c r="EJ282" s="2">
        <v>1991</v>
      </c>
      <c r="EK282" s="2">
        <v>1989</v>
      </c>
      <c r="EL282" s="2">
        <v>1986</v>
      </c>
      <c r="EM282" s="2">
        <v>1979</v>
      </c>
      <c r="EN282" s="2">
        <v>1973</v>
      </c>
      <c r="EO282" s="2">
        <v>1974</v>
      </c>
      <c r="EP282" s="2">
        <v>1967</v>
      </c>
      <c r="EQ282" s="2">
        <v>1984</v>
      </c>
      <c r="ER282" s="2">
        <v>1997</v>
      </c>
      <c r="ES282" s="2">
        <v>1998</v>
      </c>
      <c r="ET282" s="2">
        <v>1997</v>
      </c>
      <c r="EU282" s="2">
        <v>1997</v>
      </c>
      <c r="EV282" s="2">
        <v>1968</v>
      </c>
      <c r="EW282" s="2">
        <v>1968</v>
      </c>
      <c r="EX282" s="2">
        <v>1975</v>
      </c>
      <c r="EY282" s="2">
        <v>1972</v>
      </c>
      <c r="EZ282" s="2">
        <v>1988</v>
      </c>
      <c r="FA282" s="2">
        <v>1990</v>
      </c>
      <c r="FB282" s="2">
        <v>1992</v>
      </c>
      <c r="FC282" s="2">
        <v>1988</v>
      </c>
      <c r="FD282" s="2">
        <v>1980</v>
      </c>
      <c r="FE282" s="2">
        <v>1988</v>
      </c>
      <c r="FF282" s="2">
        <v>1980</v>
      </c>
      <c r="FG282" s="2">
        <v>1969</v>
      </c>
      <c r="FH282" s="2">
        <v>1978</v>
      </c>
      <c r="FI282" s="2">
        <v>1964</v>
      </c>
      <c r="FJ282" s="2">
        <v>1952</v>
      </c>
      <c r="FK282" s="2">
        <v>1938</v>
      </c>
      <c r="FL282" s="2">
        <v>1950</v>
      </c>
      <c r="FM282" s="2">
        <v>1952</v>
      </c>
      <c r="FN282" s="2">
        <v>1964</v>
      </c>
      <c r="FO282" s="2">
        <v>1973</v>
      </c>
      <c r="FP282" s="2">
        <v>2006</v>
      </c>
      <c r="FQ282" s="2">
        <v>2004</v>
      </c>
      <c r="FR282" s="2">
        <v>2004</v>
      </c>
      <c r="FS282" s="2">
        <v>1986</v>
      </c>
      <c r="FT282" s="2">
        <v>1987</v>
      </c>
      <c r="FU282" s="2">
        <v>1945</v>
      </c>
      <c r="FV282" s="2">
        <v>1944</v>
      </c>
      <c r="FW282" s="2">
        <v>1950</v>
      </c>
      <c r="FX282" s="2">
        <v>1960</v>
      </c>
      <c r="FY282" s="2">
        <v>1965</v>
      </c>
      <c r="FZ282" s="2">
        <v>1952</v>
      </c>
      <c r="GA282" s="2">
        <v>1944</v>
      </c>
      <c r="GB282" s="2">
        <v>1920</v>
      </c>
      <c r="GC282" s="2">
        <v>1950</v>
      </c>
      <c r="GD282" s="2">
        <v>1927</v>
      </c>
      <c r="GE282" s="2">
        <v>1929</v>
      </c>
      <c r="GF282" s="2">
        <v>1936</v>
      </c>
      <c r="GG282" s="2">
        <v>1935</v>
      </c>
      <c r="GH282" s="2">
        <v>1911</v>
      </c>
      <c r="GI282" s="2">
        <v>1907</v>
      </c>
      <c r="GJ282" s="2">
        <v>1905</v>
      </c>
      <c r="GK282" s="2">
        <v>1936</v>
      </c>
      <c r="GL282" s="2">
        <v>1958</v>
      </c>
      <c r="GM282" s="2">
        <v>1945</v>
      </c>
      <c r="GN282" s="2">
        <v>1946</v>
      </c>
      <c r="GO282" s="2">
        <v>1938</v>
      </c>
      <c r="GP282" s="2">
        <v>1919</v>
      </c>
      <c r="GQ282" s="2">
        <v>1926</v>
      </c>
      <c r="GR282" s="2">
        <v>1920</v>
      </c>
      <c r="GS282" s="2">
        <v>1926</v>
      </c>
      <c r="GT282" s="2">
        <v>1940</v>
      </c>
      <c r="GU282" s="2">
        <v>1920</v>
      </c>
      <c r="GV282" s="2">
        <v>1936</v>
      </c>
      <c r="GW282" s="2">
        <v>1949</v>
      </c>
      <c r="GX282" s="2">
        <v>1951</v>
      </c>
      <c r="GY282" s="2">
        <v>1951</v>
      </c>
      <c r="GZ282" s="2">
        <v>1962</v>
      </c>
      <c r="HA282" s="2">
        <v>1969</v>
      </c>
      <c r="HB282" s="2">
        <v>1948</v>
      </c>
      <c r="HC282" s="2">
        <v>1948</v>
      </c>
      <c r="HD282" s="2">
        <v>1975</v>
      </c>
      <c r="HE282" s="2">
        <v>1974</v>
      </c>
      <c r="HF282" s="2">
        <v>1996</v>
      </c>
      <c r="HG282" s="2">
        <v>1986</v>
      </c>
      <c r="HH282" s="2">
        <v>1980</v>
      </c>
      <c r="HI282" s="2">
        <v>1977</v>
      </c>
      <c r="HJ282" s="2">
        <v>1985</v>
      </c>
      <c r="HK282" s="2">
        <v>1965</v>
      </c>
      <c r="HL282" s="2">
        <v>1970</v>
      </c>
      <c r="HM282" s="2">
        <v>1991</v>
      </c>
      <c r="HN282" s="2">
        <v>1976</v>
      </c>
      <c r="HO282" s="2">
        <v>1968</v>
      </c>
      <c r="HP282" s="2">
        <v>1980</v>
      </c>
      <c r="HQ282" s="2">
        <v>1988</v>
      </c>
      <c r="HR282" s="2">
        <v>1992</v>
      </c>
      <c r="HS282" s="2">
        <v>1986</v>
      </c>
      <c r="HT282" s="2">
        <v>1993</v>
      </c>
      <c r="HU282" s="2">
        <v>1992</v>
      </c>
      <c r="HV282" s="2">
        <v>1988</v>
      </c>
      <c r="HW282" s="2">
        <v>1959</v>
      </c>
      <c r="HX282" s="2">
        <v>1947</v>
      </c>
      <c r="HY282" s="2">
        <v>1960</v>
      </c>
      <c r="HZ282" s="2">
        <v>1966</v>
      </c>
      <c r="IA282" s="2">
        <v>1970</v>
      </c>
      <c r="IB282" s="2">
        <v>1994</v>
      </c>
      <c r="IC282" s="2">
        <v>1995</v>
      </c>
      <c r="ID282" s="2">
        <v>1993</v>
      </c>
      <c r="IE282" s="2">
        <v>1991</v>
      </c>
      <c r="IF282" s="2">
        <v>1998</v>
      </c>
      <c r="IG282" s="2">
        <v>1995</v>
      </c>
      <c r="IH282" s="2">
        <v>2010</v>
      </c>
      <c r="II282" s="2">
        <v>2013</v>
      </c>
      <c r="IJ282" s="2">
        <v>2024</v>
      </c>
      <c r="IK282" s="2">
        <v>2029</v>
      </c>
      <c r="IL282" s="2">
        <v>2021</v>
      </c>
      <c r="IM282" s="2">
        <v>2013</v>
      </c>
      <c r="IN282" s="2">
        <v>2024</v>
      </c>
      <c r="IO282" s="2">
        <v>2001</v>
      </c>
      <c r="IP282" s="2">
        <v>2009</v>
      </c>
      <c r="IQ282" s="2">
        <v>2020</v>
      </c>
      <c r="IR282" s="2">
        <v>2015</v>
      </c>
      <c r="IS282" s="2">
        <v>1980</v>
      </c>
      <c r="IT282" s="2">
        <v>1975</v>
      </c>
    </row>
    <row r="283" spans="1:254">
      <c r="A283" s="62" t="s">
        <v>496</v>
      </c>
      <c r="B283" s="4" t="inlineStr">
        <is>
          <t>ＳＣＲＥＥＮホールディングス</t>
        </is>
      </c>
      <c r="C283" s="4">
        <v>13005</v>
      </c>
      <c r="D283" s="4">
        <v>-685</v>
      </c>
      <c r="E283" s="67">
        <v>13690</v>
      </c>
      <c r="F283" s="67">
        <v>13690</v>
      </c>
      <c r="G283" s="67">
        <v>13070</v>
      </c>
      <c r="H283" s="67">
        <v>12350</v>
      </c>
      <c r="I283" s="67">
        <v>12600</v>
      </c>
      <c r="J283" s="67">
        <v>11980</v>
      </c>
      <c r="K283" s="67">
        <v>11730</v>
      </c>
      <c r="L283" s="67">
        <v>14175</v>
      </c>
      <c r="M283" s="67">
        <v>15895</v>
      </c>
      <c r="N283" s="67">
        <v>15850</v>
      </c>
      <c r="O283" s="67">
        <v>16650</v>
      </c>
      <c r="P283" s="67">
        <v>16500</v>
      </c>
      <c r="Q283" s="67">
        <v>16980</v>
      </c>
      <c r="R283" s="67">
        <v>16510</v>
      </c>
      <c r="S283" s="67">
        <v>18770</v>
      </c>
      <c r="T283" s="67">
        <v>18930</v>
      </c>
      <c r="U283" s="67">
        <v>18160</v>
      </c>
      <c r="V283" s="67">
        <v>17755</v>
      </c>
      <c r="W283" s="67">
        <v>18150</v>
      </c>
      <c r="X283" s="67">
        <v>17750</v>
      </c>
      <c r="Y283" s="67">
        <v>16890</v>
      </c>
      <c r="Z283" s="67">
        <v>17090</v>
      </c>
      <c r="AA283" s="67">
        <v>17860</v>
      </c>
      <c r="AB283" s="67">
        <v>18940</v>
      </c>
      <c r="AC283" s="67">
        <v>18055</v>
      </c>
      <c r="AD283" s="67">
        <v>19490</v>
      </c>
      <c r="AE283" s="67">
        <v>17805</v>
      </c>
      <c r="AF283" s="67">
        <v>16765</v>
      </c>
      <c r="AG283" s="67">
        <v>16535</v>
      </c>
      <c r="AH283" s="67">
        <v>17625</v>
      </c>
      <c r="AI283" s="67">
        <v>16130</v>
      </c>
      <c r="AJ283" s="67">
        <v>16150</v>
      </c>
      <c r="AK283" s="67">
        <v>17010</v>
      </c>
      <c r="AL283" s="67">
        <v>16745</v>
      </c>
      <c r="AM283" s="67">
        <v>16425</v>
      </c>
      <c r="AN283" s="67">
        <v>15320</v>
      </c>
      <c r="AO283" s="67">
        <v>14970</v>
      </c>
      <c r="AP283" s="67">
        <v>14860</v>
      </c>
      <c r="AQ283" s="67">
        <v>13945</v>
      </c>
      <c r="AR283" s="67">
        <v>12990</v>
      </c>
      <c r="AS283" s="67">
        <v>12980</v>
      </c>
      <c r="AT283" s="67">
        <v>12455</v>
      </c>
      <c r="AU283" s="67">
        <v>11760</v>
      </c>
      <c r="AV283" s="67">
        <v>12630</v>
      </c>
      <c r="AW283" s="67">
        <v>13440</v>
      </c>
      <c r="AX283" s="67">
        <v>13345</v>
      </c>
      <c r="AY283" s="67">
        <v>11315</v>
      </c>
      <c r="AZ283" s="67">
        <v>10875</v>
      </c>
      <c r="BA283" s="67">
        <v>11120</v>
      </c>
      <c r="BB283" s="67">
        <v>11030</v>
      </c>
      <c r="BC283" s="67">
        <v>11220</v>
      </c>
      <c r="BD283" s="67">
        <v>10715</v>
      </c>
      <c r="BE283" s="67">
        <v>11035</v>
      </c>
      <c r="BF283" s="67">
        <v>10765</v>
      </c>
      <c r="BG283" s="67">
        <v>10730</v>
      </c>
      <c r="BH283" s="67">
        <v>10545</v>
      </c>
      <c r="BI283" s="67">
        <v>10520</v>
      </c>
      <c r="BJ283" s="67">
        <v>10885</v>
      </c>
      <c r="BK283" s="67">
        <v>11335</v>
      </c>
      <c r="BL283" s="67">
        <v>12205</v>
      </c>
      <c r="BM283" s="67">
        <v>11215</v>
      </c>
      <c r="BN283" s="67">
        <v>11430</v>
      </c>
      <c r="BO283" s="67">
        <v>11410</v>
      </c>
      <c r="BP283" s="67">
        <v>11380</v>
      </c>
      <c r="BQ283" s="67">
        <v>11300</v>
      </c>
      <c r="BR283" s="67">
        <v>10390</v>
      </c>
      <c r="BS283" s="67">
        <v>10230</v>
      </c>
      <c r="BT283" s="67">
        <v>10445</v>
      </c>
      <c r="BU283" s="67">
        <v>10805</v>
      </c>
      <c r="BV283" s="67">
        <v>10610</v>
      </c>
      <c r="BW283" s="67">
        <v>10335</v>
      </c>
      <c r="BX283" s="67">
        <v>10435</v>
      </c>
      <c r="BY283" s="67">
        <v>10700</v>
      </c>
      <c r="BZ283" s="67">
        <v>10575</v>
      </c>
      <c r="CA283" s="516">
        <v>10510</v>
      </c>
      <c r="CB283" s="516">
        <v>11280</v>
      </c>
      <c r="CC283" s="516">
        <v>10930</v>
      </c>
      <c r="CD283" s="516">
        <v>11200</v>
      </c>
      <c r="CE283" s="516">
        <v>10695</v>
      </c>
      <c r="CF283" s="516">
        <v>10745</v>
      </c>
      <c r="CG283" s="516">
        <v>10150</v>
      </c>
      <c r="CH283" s="516">
        <v>10025</v>
      </c>
      <c r="CI283" s="516">
        <v>9224</v>
      </c>
      <c r="CJ283" s="516">
        <v>9050</v>
      </c>
      <c r="CK283" s="516">
        <v>9192</v>
      </c>
      <c r="CL283" s="516">
        <v>9027</v>
      </c>
      <c r="CM283" s="516">
        <v>9420</v>
      </c>
      <c r="CN283" s="516">
        <v>8940</v>
      </c>
      <c r="CO283" s="516">
        <v>9119</v>
      </c>
      <c r="CP283" s="516">
        <v>9540</v>
      </c>
      <c r="CQ283" s="516">
        <v>9777.5</v>
      </c>
      <c r="CR283" s="516">
        <v>9872.5</v>
      </c>
      <c r="CS283" s="516">
        <v>9602.5</v>
      </c>
      <c r="CT283" s="516">
        <v>9420</v>
      </c>
      <c r="CU283" s="516">
        <v>9947.5</v>
      </c>
      <c r="CV283" s="516">
        <v>10025</v>
      </c>
      <c r="CW283" s="516">
        <v>9720</v>
      </c>
      <c r="CX283" s="516">
        <v>9627.5</v>
      </c>
      <c r="CY283" s="516">
        <v>9287.5</v>
      </c>
      <c r="CZ283" s="516">
        <v>9547.5</v>
      </c>
      <c r="DA283" s="2">
        <v>9825</v>
      </c>
      <c r="DB283" s="2">
        <v>9727.5</v>
      </c>
      <c r="DC283" s="2">
        <v>9515</v>
      </c>
      <c r="DD283" s="2">
        <v>10400</v>
      </c>
      <c r="DE283" s="2">
        <v>10192.5</v>
      </c>
      <c r="DF283" s="2">
        <v>9867.5</v>
      </c>
      <c r="DG283" s="2">
        <v>10582.5</v>
      </c>
      <c r="DH283" s="2">
        <v>11120</v>
      </c>
      <c r="DI283" s="2">
        <v>11462.5</v>
      </c>
      <c r="DJ283" s="2">
        <v>11845</v>
      </c>
      <c r="DK283" s="2">
        <v>11685</v>
      </c>
      <c r="DL283" s="2">
        <v>10862.5</v>
      </c>
      <c r="DM283" s="2">
        <v>10990</v>
      </c>
      <c r="DN283" s="2">
        <v>10815</v>
      </c>
      <c r="DO283" s="2">
        <v>10530</v>
      </c>
      <c r="DP283" s="2">
        <v>10610</v>
      </c>
      <c r="DQ283" s="2">
        <v>10425</v>
      </c>
      <c r="DR283" s="2">
        <v>10415</v>
      </c>
      <c r="DS283" s="2">
        <v>10687.5</v>
      </c>
      <c r="DT283" s="2">
        <v>10592.5</v>
      </c>
      <c r="DU283" s="2">
        <v>10670</v>
      </c>
      <c r="DV283" s="2">
        <v>10080</v>
      </c>
      <c r="DW283" s="2">
        <v>10077.5</v>
      </c>
      <c r="DX283" s="2">
        <v>10482.5</v>
      </c>
      <c r="DY283" s="2">
        <v>10445</v>
      </c>
      <c r="DZ283" s="2">
        <v>9765</v>
      </c>
      <c r="EA283" s="2">
        <v>9830</v>
      </c>
      <c r="EB283" s="2">
        <v>9990</v>
      </c>
      <c r="EC283" s="2">
        <v>10237.5</v>
      </c>
      <c r="ED283" s="2">
        <v>9625</v>
      </c>
      <c r="EE283" s="2">
        <v>9515</v>
      </c>
      <c r="EF283" s="2">
        <v>9762.5</v>
      </c>
      <c r="EG283" s="2">
        <v>9852.5</v>
      </c>
      <c r="EH283" s="2">
        <v>8987.5</v>
      </c>
      <c r="EI283" s="2">
        <v>8962.5</v>
      </c>
      <c r="EJ283" s="2">
        <v>9042.5</v>
      </c>
      <c r="EK283" s="2">
        <v>8935</v>
      </c>
      <c r="EL283" s="2">
        <v>8440</v>
      </c>
      <c r="EM283" s="2">
        <v>8395</v>
      </c>
      <c r="EN283" s="2">
        <v>8150</v>
      </c>
      <c r="EO283" s="2">
        <v>7925</v>
      </c>
      <c r="EP283" s="2">
        <v>7687.5</v>
      </c>
      <c r="EQ283" s="2">
        <v>7995</v>
      </c>
      <c r="ER283" s="2">
        <v>8035</v>
      </c>
      <c r="ES283" s="2">
        <v>8000</v>
      </c>
      <c r="ET283" s="2">
        <v>7620</v>
      </c>
      <c r="EU283" s="2">
        <v>7497.5</v>
      </c>
      <c r="EV283" s="2">
        <v>7550</v>
      </c>
      <c r="EW283" s="2">
        <v>7467.5</v>
      </c>
      <c r="EX283" s="2">
        <v>7460</v>
      </c>
      <c r="EY283" s="2">
        <v>6780</v>
      </c>
      <c r="EZ283" s="2">
        <v>6712.5</v>
      </c>
      <c r="FA283" s="2">
        <v>6395</v>
      </c>
      <c r="FB283" s="2">
        <v>6395</v>
      </c>
      <c r="FC283" s="2">
        <v>6550</v>
      </c>
      <c r="FD283" s="2">
        <v>6410</v>
      </c>
      <c r="FE283" s="2">
        <v>6570</v>
      </c>
      <c r="FF283" s="2">
        <v>6597.5</v>
      </c>
      <c r="FG283" s="2">
        <v>6617.5</v>
      </c>
      <c r="FH283" s="2">
        <v>6902.5</v>
      </c>
      <c r="FI283" s="2">
        <v>6882.5</v>
      </c>
      <c r="FJ283" s="2">
        <v>6837.5</v>
      </c>
      <c r="FK283" s="2">
        <v>6807.5</v>
      </c>
      <c r="FL283" s="2">
        <v>7012.5</v>
      </c>
      <c r="FM283" s="2">
        <v>7017.5</v>
      </c>
      <c r="FN283" s="2">
        <v>6502.5</v>
      </c>
      <c r="FO283" s="2">
        <v>6577.5</v>
      </c>
      <c r="FP283" s="2">
        <v>6427.5</v>
      </c>
      <c r="FQ283" s="2">
        <v>6490</v>
      </c>
      <c r="FR283" s="2">
        <v>6272.5</v>
      </c>
      <c r="FS283" s="2">
        <v>6185</v>
      </c>
      <c r="FT283" s="2">
        <v>6202.5</v>
      </c>
      <c r="FU283" s="2">
        <v>6480</v>
      </c>
      <c r="FV283" s="2">
        <v>6097.5</v>
      </c>
      <c r="FW283" s="2">
        <v>6265</v>
      </c>
      <c r="FX283" s="2">
        <v>6422.5</v>
      </c>
      <c r="FY283" s="2">
        <v>6407.5</v>
      </c>
      <c r="FZ283" s="2">
        <v>6280</v>
      </c>
      <c r="GA283" s="2">
        <v>5930</v>
      </c>
      <c r="GB283" s="2">
        <v>6002.5</v>
      </c>
      <c r="GC283" s="2">
        <v>6135</v>
      </c>
      <c r="GD283" s="2">
        <v>6175</v>
      </c>
      <c r="GE283" s="2">
        <v>6277.5</v>
      </c>
      <c r="GF283" s="2">
        <v>6352.5</v>
      </c>
      <c r="GG283" s="2">
        <v>6430</v>
      </c>
      <c r="GH283" s="2">
        <v>7342.5</v>
      </c>
      <c r="GI283" s="2">
        <v>7120</v>
      </c>
      <c r="GJ283" s="2">
        <v>6880</v>
      </c>
      <c r="GK283" s="2">
        <v>6787.5</v>
      </c>
      <c r="GL283" s="2">
        <v>6875</v>
      </c>
      <c r="GM283" s="2">
        <v>6687.5</v>
      </c>
      <c r="GN283" s="2">
        <v>6437.5</v>
      </c>
      <c r="GO283" s="2">
        <v>6612.5</v>
      </c>
      <c r="GP283" s="2">
        <v>6900</v>
      </c>
      <c r="GQ283" s="2">
        <v>6852.5</v>
      </c>
      <c r="GR283" s="2">
        <v>6802.5</v>
      </c>
      <c r="GS283" s="2">
        <v>7095</v>
      </c>
      <c r="GT283" s="2">
        <v>6985</v>
      </c>
      <c r="GU283" s="2">
        <v>6637.5</v>
      </c>
      <c r="GV283" s="2">
        <v>6912.5</v>
      </c>
      <c r="GW283" s="2">
        <v>7147.5</v>
      </c>
      <c r="GX283" s="2">
        <v>7332.5</v>
      </c>
      <c r="GY283" s="2">
        <v>7440</v>
      </c>
      <c r="GZ283" s="2">
        <v>7530</v>
      </c>
      <c r="HA283" s="2">
        <v>7185</v>
      </c>
      <c r="HB283" s="2">
        <v>7247.5</v>
      </c>
      <c r="HC283" s="2">
        <v>6717.5</v>
      </c>
      <c r="HD283" s="2">
        <v>6730</v>
      </c>
      <c r="HE283" s="2">
        <v>6717.5</v>
      </c>
      <c r="HF283" s="2">
        <v>6757.5</v>
      </c>
      <c r="HG283" s="2">
        <v>7017.5</v>
      </c>
      <c r="HH283" s="2">
        <v>7047.5</v>
      </c>
      <c r="HI283" s="2">
        <v>6952.5</v>
      </c>
      <c r="HJ283" s="2">
        <v>6887.5</v>
      </c>
      <c r="HK283" s="2">
        <v>6627.5</v>
      </c>
      <c r="HL283" s="2">
        <v>6415</v>
      </c>
      <c r="HM283" s="2">
        <v>6450</v>
      </c>
      <c r="HN283" s="2">
        <v>6077.5</v>
      </c>
      <c r="HO283" s="2">
        <v>6222.5</v>
      </c>
      <c r="HP283" s="2">
        <v>5847.5</v>
      </c>
      <c r="HQ283" s="2">
        <v>5742.5</v>
      </c>
      <c r="HR283" s="2">
        <v>5607.5</v>
      </c>
      <c r="HS283" s="2">
        <v>5402.5</v>
      </c>
      <c r="HT283" s="2">
        <v>5437.5</v>
      </c>
      <c r="HU283" s="2">
        <v>5337.5</v>
      </c>
      <c r="HV283" s="2">
        <v>5455</v>
      </c>
      <c r="HW283" s="2">
        <v>5485</v>
      </c>
      <c r="HX283" s="2">
        <v>5690</v>
      </c>
      <c r="HY283" s="2">
        <v>5732.5</v>
      </c>
      <c r="HZ283" s="2">
        <v>5635</v>
      </c>
      <c r="IA283" s="2">
        <v>5760</v>
      </c>
      <c r="IB283" s="2">
        <v>5712.5</v>
      </c>
      <c r="IC283" s="2">
        <v>5687.5</v>
      </c>
      <c r="ID283" s="2">
        <v>5585</v>
      </c>
      <c r="IE283" s="2">
        <v>5595</v>
      </c>
      <c r="IF283" s="2">
        <v>5800</v>
      </c>
      <c r="IG283" s="2">
        <v>5600</v>
      </c>
      <c r="IH283" s="2">
        <v>5777.5</v>
      </c>
      <c r="II283" s="2">
        <v>5877.5</v>
      </c>
      <c r="IJ283" s="2">
        <v>6027.5</v>
      </c>
      <c r="IK283" s="2">
        <v>6112.5</v>
      </c>
      <c r="IL283" s="2">
        <v>6025</v>
      </c>
      <c r="IM283" s="2">
        <v>5860</v>
      </c>
      <c r="IN283" s="2">
        <v>5802.5</v>
      </c>
      <c r="IO283" s="2">
        <v>5957.5</v>
      </c>
      <c r="IP283" s="2">
        <v>5792.5</v>
      </c>
      <c r="IQ283" s="2">
        <v>5720</v>
      </c>
      <c r="IR283" s="2">
        <v>5990</v>
      </c>
      <c r="IS283" s="2">
        <v>5782.5</v>
      </c>
      <c r="IT283" s="2">
        <v>5600</v>
      </c>
    </row>
    <row r="284" spans="1:254">
      <c r="A284" s="62" t="s">
        <v>497</v>
      </c>
      <c r="B284" s="4" t="inlineStr">
        <is>
          <t>データセクション</t>
        </is>
      </c>
      <c r="C284" s="4">
        <v>1866</v>
      </c>
      <c r="D284" s="4">
        <v>-44</v>
      </c>
      <c r="E284" s="67">
        <v>1910</v>
      </c>
      <c r="F284" s="67">
        <v>2260</v>
      </c>
      <c r="G284" s="67">
        <v>2155</v>
      </c>
      <c r="H284" s="67">
        <v>2200</v>
      </c>
      <c r="I284" s="67">
        <v>2134</v>
      </c>
      <c r="J284" s="67">
        <v>1876</v>
      </c>
      <c r="K284" s="67">
        <v>1930</v>
      </c>
      <c r="L284" s="67">
        <v>2094</v>
      </c>
      <c r="M284" s="67">
        <v>2323</v>
      </c>
      <c r="N284" s="67">
        <v>2328</v>
      </c>
      <c r="O284" s="67">
        <v>2435</v>
      </c>
      <c r="P284" s="67">
        <v>2419</v>
      </c>
      <c r="Q284" s="67">
        <v>2511</v>
      </c>
      <c r="R284" s="67">
        <v>2527</v>
      </c>
      <c r="S284" s="67">
        <v>2689</v>
      </c>
      <c r="T284" s="67">
        <v>2994</v>
      </c>
      <c r="U284" s="67">
        <v>2845</v>
      </c>
      <c r="V284" s="67">
        <v>2840</v>
      </c>
      <c r="W284" s="67">
        <v>2871</v>
      </c>
      <c r="X284" s="67">
        <v>2925</v>
      </c>
      <c r="Y284" s="67">
        <v>2734</v>
      </c>
      <c r="Z284" s="67">
        <v>2795</v>
      </c>
      <c r="AA284" s="67">
        <v>2999</v>
      </c>
      <c r="AB284" s="67">
        <v>3160</v>
      </c>
      <c r="AC284" s="67">
        <v>3105</v>
      </c>
      <c r="AD284" s="67">
        <v>3420</v>
      </c>
      <c r="AE284" s="67">
        <v>3465</v>
      </c>
      <c r="AF284" s="67">
        <v>3595</v>
      </c>
      <c r="AG284" s="67">
        <v>4180</v>
      </c>
      <c r="AH284" s="67">
        <v>4860</v>
      </c>
      <c r="AI284" s="67">
        <v>4640</v>
      </c>
      <c r="AJ284" s="67">
        <v>4520</v>
      </c>
      <c r="AK284" s="67">
        <v>5030</v>
      </c>
      <c r="AL284" s="67">
        <v>5270</v>
      </c>
      <c r="AM284" s="67">
        <v>5110</v>
      </c>
      <c r="AN284" s="67">
        <v>4915</v>
      </c>
      <c r="AO284" s="67">
        <v>5200</v>
      </c>
      <c r="AP284" s="67">
        <v>4845</v>
      </c>
      <c r="AQ284" s="67">
        <v>4580</v>
      </c>
      <c r="AR284" s="67">
        <v>4340</v>
      </c>
      <c r="AS284" s="67">
        <v>4315</v>
      </c>
      <c r="AT284" s="67">
        <v>4590</v>
      </c>
      <c r="AU284" s="67">
        <v>4940</v>
      </c>
      <c r="AV284" s="67">
        <v>4900</v>
      </c>
      <c r="AW284" s="67">
        <v>5690</v>
      </c>
      <c r="AX284" s="67">
        <v>5060</v>
      </c>
      <c r="AY284" s="67">
        <v>4360</v>
      </c>
      <c r="AZ284" s="67">
        <v>5310</v>
      </c>
      <c r="BA284" s="67">
        <v>6140</v>
      </c>
      <c r="BB284" s="67">
        <v>5140</v>
      </c>
      <c r="BC284" s="67">
        <v>4435</v>
      </c>
      <c r="BD284" s="67">
        <v>4720</v>
      </c>
      <c r="BE284" s="67">
        <v>4490</v>
      </c>
      <c r="BF284" s="67">
        <v>4800</v>
      </c>
      <c r="BG284" s="67">
        <v>4100</v>
      </c>
      <c r="BH284" s="67">
        <v>3400</v>
      </c>
      <c r="BI284" s="67">
        <v>3345</v>
      </c>
      <c r="BJ284" s="67">
        <v>2843</v>
      </c>
      <c r="BK284" s="67">
        <v>2343</v>
      </c>
      <c r="BL284" s="67">
        <v>2149</v>
      </c>
      <c r="BM284" s="67">
        <v>2279</v>
      </c>
      <c r="BN284" s="67">
        <v>2250</v>
      </c>
      <c r="BO284" s="67">
        <v>2360</v>
      </c>
      <c r="BP284" s="67">
        <v>2089</v>
      </c>
      <c r="BQ284" s="67">
        <v>1689</v>
      </c>
      <c r="BR284" s="67">
        <v>1474</v>
      </c>
      <c r="BS284" s="67">
        <v>1487</v>
      </c>
      <c r="BT284" s="67">
        <v>1503</v>
      </c>
      <c r="BU284" s="67">
        <v>1467</v>
      </c>
      <c r="BV284" s="67">
        <v>1479</v>
      </c>
      <c r="BW284" s="67">
        <v>1504</v>
      </c>
      <c r="BX284" s="67">
        <v>1526</v>
      </c>
      <c r="BY284" s="67">
        <v>1589</v>
      </c>
      <c r="BZ284" s="67">
        <v>1590</v>
      </c>
      <c r="CA284" s="516">
        <v>1602</v>
      </c>
      <c r="CB284" s="516">
        <v>1547</v>
      </c>
      <c r="CC284" s="516">
        <v>1473</v>
      </c>
      <c r="CD284" s="516">
        <v>1447</v>
      </c>
      <c r="CE284" s="516">
        <v>1363</v>
      </c>
      <c r="CF284" s="516">
        <v>1365</v>
      </c>
      <c r="CG284" s="516">
        <v>1379</v>
      </c>
      <c r="CH284" s="516">
        <v>1383</v>
      </c>
      <c r="CI284" s="516">
        <v>1304</v>
      </c>
      <c r="CJ284" s="516">
        <v>1318</v>
      </c>
      <c r="CK284" s="516">
        <v>1337</v>
      </c>
      <c r="CL284" s="516">
        <v>1355</v>
      </c>
      <c r="CM284" s="516">
        <v>1373</v>
      </c>
      <c r="CN284" s="516">
        <v>1270</v>
      </c>
      <c r="CO284" s="516">
        <v>1334</v>
      </c>
      <c r="CP284" s="516">
        <v>1390</v>
      </c>
      <c r="CQ284" s="516">
        <v>1395</v>
      </c>
      <c r="CR284" s="516">
        <v>1430</v>
      </c>
      <c r="CS284" s="516">
        <v>1322</v>
      </c>
      <c r="CT284" s="516">
        <v>1292</v>
      </c>
      <c r="CU284" s="516">
        <v>1485</v>
      </c>
      <c r="CV284" s="516">
        <v>1543</v>
      </c>
      <c r="CW284" s="516">
        <v>1533</v>
      </c>
      <c r="CX284" s="516">
        <v>1595</v>
      </c>
      <c r="CY284" s="516">
        <v>1622</v>
      </c>
      <c r="CZ284" s="516">
        <v>1695</v>
      </c>
      <c r="DA284" s="2">
        <v>1690</v>
      </c>
      <c r="DB284" s="2">
        <v>1655</v>
      </c>
      <c r="DC284" s="2">
        <v>1547</v>
      </c>
      <c r="DD284" s="2">
        <v>1565</v>
      </c>
      <c r="DE284" s="2">
        <v>1578</v>
      </c>
      <c r="DF284" s="2">
        <v>1536</v>
      </c>
      <c r="DG284" s="2">
        <v>1709</v>
      </c>
      <c r="DH284" s="2">
        <v>1799</v>
      </c>
      <c r="DI284" s="2">
        <v>1897</v>
      </c>
      <c r="DJ284" s="2">
        <v>1874</v>
      </c>
      <c r="DK284" s="2">
        <v>1839</v>
      </c>
      <c r="DL284" s="2">
        <v>1813</v>
      </c>
      <c r="DM284" s="2">
        <v>1883</v>
      </c>
      <c r="DN284" s="2">
        <v>1948</v>
      </c>
      <c r="DO284" s="2">
        <v>1909</v>
      </c>
      <c r="DP284" s="2">
        <v>1925</v>
      </c>
      <c r="DQ284" s="2">
        <v>1985</v>
      </c>
      <c r="DR284" s="2">
        <v>1910</v>
      </c>
      <c r="DS284" s="2">
        <v>2059</v>
      </c>
      <c r="DT284" s="2">
        <v>1929</v>
      </c>
      <c r="DU284" s="2">
        <v>1806</v>
      </c>
      <c r="DV284" s="2">
        <v>1749</v>
      </c>
      <c r="DW284" s="2">
        <v>1795</v>
      </c>
      <c r="DX284" s="2">
        <v>1868</v>
      </c>
      <c r="DY284" s="2">
        <v>1874</v>
      </c>
      <c r="DZ284" s="2">
        <v>1859</v>
      </c>
      <c r="EA284" s="2">
        <v>1876</v>
      </c>
      <c r="EB284" s="2">
        <v>1983</v>
      </c>
      <c r="EC284" s="2">
        <v>2023</v>
      </c>
      <c r="ED284" s="2">
        <v>2027</v>
      </c>
      <c r="EE284" s="2">
        <v>2027</v>
      </c>
      <c r="EF284" s="2">
        <v>2027</v>
      </c>
      <c r="EG284" s="2">
        <v>2027</v>
      </c>
      <c r="EH284" s="2">
        <v>2032</v>
      </c>
      <c r="EI284" s="2">
        <v>2090</v>
      </c>
      <c r="EJ284" s="2">
        <v>2125</v>
      </c>
      <c r="EK284" s="2">
        <v>2220</v>
      </c>
      <c r="EL284" s="2">
        <v>2283</v>
      </c>
      <c r="EM284" s="2">
        <v>2225</v>
      </c>
      <c r="EN284" s="2">
        <v>2196</v>
      </c>
      <c r="EO284" s="2">
        <v>2196</v>
      </c>
      <c r="EP284" s="2">
        <v>2290</v>
      </c>
      <c r="EQ284" s="2">
        <v>2200</v>
      </c>
      <c r="ER284" s="2">
        <v>2147</v>
      </c>
      <c r="ES284" s="2">
        <v>2109</v>
      </c>
      <c r="ET284" s="2">
        <v>1995</v>
      </c>
      <c r="EU284" s="2">
        <v>1999</v>
      </c>
      <c r="EV284" s="2">
        <v>1954</v>
      </c>
      <c r="EW284" s="2">
        <v>2001</v>
      </c>
      <c r="EX284" s="2">
        <v>2053</v>
      </c>
      <c r="EY284" s="2">
        <v>2015</v>
      </c>
      <c r="EZ284" s="2">
        <v>2038</v>
      </c>
      <c r="FA284" s="2">
        <v>1911</v>
      </c>
      <c r="FB284" s="2">
        <v>1864</v>
      </c>
      <c r="FC284" s="2">
        <v>1914</v>
      </c>
      <c r="FD284" s="2">
        <v>1995</v>
      </c>
      <c r="FE284" s="2">
        <v>2023</v>
      </c>
      <c r="FF284" s="2">
        <v>2041</v>
      </c>
      <c r="FG284" s="2">
        <v>2066</v>
      </c>
      <c r="FH284" s="2">
        <v>2051</v>
      </c>
      <c r="FI284" s="2">
        <v>2114</v>
      </c>
      <c r="FJ284" s="2">
        <v>2115</v>
      </c>
      <c r="FK284" s="2">
        <v>2165</v>
      </c>
      <c r="FL284" s="2">
        <v>2099</v>
      </c>
      <c r="FM284" s="2">
        <v>2200</v>
      </c>
      <c r="FN284" s="2">
        <v>2147</v>
      </c>
      <c r="FO284" s="2">
        <v>2245</v>
      </c>
      <c r="FP284" s="2">
        <v>2377</v>
      </c>
      <c r="FQ284" s="2">
        <v>2450</v>
      </c>
      <c r="FR284" s="2">
        <v>2038</v>
      </c>
      <c r="FS284" s="2">
        <v>2051</v>
      </c>
      <c r="FT284" s="2">
        <v>2195</v>
      </c>
      <c r="FU284" s="2">
        <v>2260</v>
      </c>
      <c r="FV284" s="2">
        <v>2290</v>
      </c>
      <c r="FW284" s="2">
        <v>2192</v>
      </c>
      <c r="FX284" s="2">
        <v>2340</v>
      </c>
      <c r="FY284" s="2">
        <v>2501</v>
      </c>
      <c r="FZ284" s="2">
        <v>2635</v>
      </c>
      <c r="GA284" s="2">
        <v>2680</v>
      </c>
      <c r="GB284" s="2">
        <v>2702</v>
      </c>
      <c r="GC284" s="2">
        <v>2384</v>
      </c>
      <c r="GD284" s="2">
        <v>2293</v>
      </c>
      <c r="GE284" s="2">
        <v>1926</v>
      </c>
      <c r="GF284" s="2">
        <v>1990</v>
      </c>
      <c r="GG284" s="2">
        <v>2121</v>
      </c>
      <c r="GH284" s="2">
        <v>1927</v>
      </c>
      <c r="GI284" s="2">
        <v>1915</v>
      </c>
      <c r="GJ284" s="2">
        <v>1710</v>
      </c>
      <c r="GK284" s="2">
        <v>1735</v>
      </c>
      <c r="GL284" s="2">
        <v>1821</v>
      </c>
      <c r="GM284" s="2">
        <v>1816</v>
      </c>
      <c r="GN284" s="2">
        <v>1691</v>
      </c>
      <c r="GO284" s="2">
        <v>1728</v>
      </c>
      <c r="GP284" s="2">
        <v>1634</v>
      </c>
      <c r="GQ284" s="2">
        <v>1478</v>
      </c>
      <c r="GR284" s="2">
        <v>1553</v>
      </c>
      <c r="GS284" s="2">
        <v>1594</v>
      </c>
      <c r="GT284" s="2">
        <v>1513</v>
      </c>
      <c r="GU284" s="2">
        <v>1556</v>
      </c>
      <c r="GV284" s="2">
        <v>1446</v>
      </c>
      <c r="GW284" s="2">
        <v>1517</v>
      </c>
      <c r="GX284" s="2">
        <v>1640</v>
      </c>
      <c r="GY284" s="2">
        <v>1899</v>
      </c>
      <c r="GZ284" s="2">
        <v>2200</v>
      </c>
      <c r="HA284" s="2">
        <v>2115</v>
      </c>
      <c r="HB284" s="2">
        <v>2030</v>
      </c>
      <c r="HC284" s="2">
        <v>2100</v>
      </c>
      <c r="HD284" s="2">
        <v>2233</v>
      </c>
      <c r="HE284" s="2">
        <v>2249</v>
      </c>
      <c r="HF284" s="2">
        <v>2747</v>
      </c>
      <c r="HG284" s="2">
        <v>3045</v>
      </c>
      <c r="HH284" s="2">
        <v>2890</v>
      </c>
      <c r="HI284" s="2">
        <v>2397</v>
      </c>
      <c r="HJ284" s="2">
        <v>2110</v>
      </c>
      <c r="HK284" s="2">
        <v>2065</v>
      </c>
      <c r="HL284" s="2">
        <v>2123</v>
      </c>
      <c r="HM284" s="2">
        <v>2268</v>
      </c>
      <c r="HN284" s="2">
        <v>1868</v>
      </c>
      <c r="HO284" s="2">
        <v>2368</v>
      </c>
      <c r="HP284" s="2">
        <v>2868</v>
      </c>
      <c r="HQ284" s="2">
        <v>2666</v>
      </c>
      <c r="HR284" s="2">
        <v>2613</v>
      </c>
      <c r="HS284" s="2">
        <v>2586</v>
      </c>
      <c r="HT284" s="2">
        <v>2560</v>
      </c>
      <c r="HU284" s="2">
        <v>2836</v>
      </c>
      <c r="HV284" s="2">
        <v>2579</v>
      </c>
      <c r="HW284" s="2">
        <v>2528</v>
      </c>
      <c r="HX284" s="2">
        <v>2233</v>
      </c>
      <c r="HY284" s="2">
        <v>2322</v>
      </c>
      <c r="HZ284" s="2">
        <v>2481</v>
      </c>
      <c r="IA284" s="2">
        <v>2613</v>
      </c>
      <c r="IB284" s="2">
        <v>2673</v>
      </c>
      <c r="IC284" s="2">
        <v>2880</v>
      </c>
      <c r="ID284" s="2">
        <v>3110</v>
      </c>
      <c r="IE284" s="2">
        <v>3020</v>
      </c>
      <c r="IF284" s="2">
        <v>3265</v>
      </c>
      <c r="IG284" s="2">
        <v>3100</v>
      </c>
      <c r="IH284" s="2">
        <v>2757</v>
      </c>
      <c r="II284" s="2">
        <v>2596</v>
      </c>
      <c r="IJ284" s="2">
        <v>2490</v>
      </c>
      <c r="IK284" s="2">
        <v>3190</v>
      </c>
      <c r="IL284" s="2">
        <v>3285</v>
      </c>
      <c r="IM284" s="2">
        <v>3060</v>
      </c>
      <c r="IN284" s="2">
        <v>2930</v>
      </c>
      <c r="IO284" s="2">
        <v>2904</v>
      </c>
      <c r="IP284" s="2">
        <v>2864</v>
      </c>
      <c r="IQ284" s="2">
        <v>3130</v>
      </c>
      <c r="IR284" s="2">
        <v>3440</v>
      </c>
      <c r="IS284" s="2">
        <v>3455</v>
      </c>
      <c r="IT284" s="2">
        <v>3200</v>
      </c>
    </row>
    <row r="285" spans="1:254">
      <c r="A285" s="62" t="s">
        <v>498</v>
      </c>
      <c r="B285" s="4" t="inlineStr">
        <is>
          <t>トリドールホールディングス</t>
        </is>
      </c>
      <c r="C285" s="4">
        <v>4188</v>
      </c>
      <c r="D285" s="4">
        <v>1</v>
      </c>
      <c r="E285" s="67">
        <v>4187</v>
      </c>
      <c r="F285" s="67">
        <v>4130</v>
      </c>
      <c r="G285" s="67">
        <v>4155</v>
      </c>
      <c r="H285" s="67">
        <v>4305</v>
      </c>
      <c r="I285" s="67">
        <v>4345</v>
      </c>
      <c r="J285" s="67">
        <v>4509</v>
      </c>
      <c r="K285" s="67">
        <v>4584</v>
      </c>
      <c r="L285" s="67">
        <v>4307</v>
      </c>
      <c r="M285" s="67">
        <v>4185</v>
      </c>
      <c r="N285" s="67">
        <v>4070</v>
      </c>
      <c r="O285" s="67">
        <v>4036</v>
      </c>
      <c r="P285" s="67">
        <v>4065</v>
      </c>
      <c r="Q285" s="67">
        <v>4171</v>
      </c>
      <c r="R285" s="67">
        <v>4150</v>
      </c>
      <c r="S285" s="67">
        <v>4096</v>
      </c>
      <c r="T285" s="67">
        <v>4067</v>
      </c>
      <c r="U285" s="67">
        <v>4109</v>
      </c>
      <c r="V285" s="67">
        <v>4019</v>
      </c>
      <c r="W285" s="67">
        <v>3968</v>
      </c>
      <c r="X285" s="67">
        <v>4025</v>
      </c>
      <c r="Y285" s="67">
        <v>4026</v>
      </c>
      <c r="Z285" s="67">
        <v>3983</v>
      </c>
      <c r="AA285" s="67">
        <v>3900</v>
      </c>
      <c r="AB285" s="67">
        <v>3840</v>
      </c>
      <c r="AC285" s="67">
        <v>3892</v>
      </c>
      <c r="AD285" s="67">
        <v>3794</v>
      </c>
      <c r="AE285" s="67">
        <v>3845</v>
      </c>
      <c r="AF285" s="67">
        <v>3886</v>
      </c>
      <c r="AG285" s="67">
        <v>3736</v>
      </c>
      <c r="AH285" s="67">
        <v>3764</v>
      </c>
      <c r="AI285" s="67">
        <v>3654</v>
      </c>
      <c r="AJ285" s="67">
        <v>3600</v>
      </c>
      <c r="AK285" s="67">
        <v>3598</v>
      </c>
      <c r="AL285" s="67">
        <v>3569</v>
      </c>
      <c r="AM285" s="67">
        <v>3574</v>
      </c>
      <c r="AN285" s="67">
        <v>3653</v>
      </c>
      <c r="AO285" s="67">
        <v>3733</v>
      </c>
      <c r="AP285" s="67">
        <v>3740</v>
      </c>
      <c r="AQ285" s="67">
        <v>3821</v>
      </c>
      <c r="AR285" s="67">
        <v>3905</v>
      </c>
      <c r="AS285" s="67">
        <v>3856</v>
      </c>
      <c r="AT285" s="67">
        <v>3732</v>
      </c>
      <c r="AU285" s="67">
        <v>3775</v>
      </c>
      <c r="AV285" s="67">
        <v>3676</v>
      </c>
      <c r="AW285" s="67">
        <v>3731</v>
      </c>
      <c r="AX285" s="67">
        <v>3824</v>
      </c>
      <c r="AY285" s="67">
        <v>3831</v>
      </c>
      <c r="AZ285" s="67">
        <v>3766</v>
      </c>
      <c r="BA285" s="67">
        <v>3783</v>
      </c>
      <c r="BB285" s="67">
        <v>3789</v>
      </c>
      <c r="BC285" s="67">
        <v>3739</v>
      </c>
      <c r="BD285" s="67">
        <v>3698</v>
      </c>
      <c r="BE285" s="67">
        <v>3895</v>
      </c>
      <c r="BF285" s="67">
        <v>3855</v>
      </c>
      <c r="BG285" s="67">
        <v>3800</v>
      </c>
      <c r="BH285" s="67">
        <v>3895</v>
      </c>
      <c r="BI285" s="67">
        <v>3856</v>
      </c>
      <c r="BJ285" s="67">
        <v>3750</v>
      </c>
      <c r="BK285" s="67">
        <v>3758</v>
      </c>
      <c r="BL285" s="67">
        <v>3886</v>
      </c>
      <c r="BM285" s="67">
        <v>3995</v>
      </c>
      <c r="BN285" s="67">
        <v>3930</v>
      </c>
      <c r="BO285" s="67">
        <v>3960</v>
      </c>
      <c r="BP285" s="67">
        <v>3965</v>
      </c>
      <c r="BQ285" s="67">
        <v>3995</v>
      </c>
      <c r="BR285" s="67">
        <v>4008</v>
      </c>
      <c r="BS285" s="67">
        <v>4045</v>
      </c>
      <c r="BT285" s="67">
        <v>4108</v>
      </c>
      <c r="BU285" s="67">
        <v>4055</v>
      </c>
      <c r="BV285" s="67">
        <v>4072</v>
      </c>
      <c r="BW285" s="67">
        <v>4111</v>
      </c>
      <c r="BX285" s="67">
        <v>4155</v>
      </c>
      <c r="BY285" s="67">
        <v>4157</v>
      </c>
      <c r="BZ285" s="67">
        <v>4215</v>
      </c>
      <c r="CA285" s="516">
        <v>4180</v>
      </c>
      <c r="CB285" s="516">
        <v>4215</v>
      </c>
      <c r="CC285" s="516">
        <v>4272</v>
      </c>
      <c r="CD285" s="516">
        <v>4225</v>
      </c>
      <c r="CE285" s="516">
        <v>4258</v>
      </c>
      <c r="CF285" s="516">
        <v>4293</v>
      </c>
      <c r="CG285" s="516">
        <v>4366</v>
      </c>
      <c r="CH285" s="516">
        <v>4500</v>
      </c>
      <c r="CI285" s="516">
        <v>4503</v>
      </c>
      <c r="CJ285" s="516">
        <v>4490</v>
      </c>
      <c r="CK285" s="516">
        <v>4515</v>
      </c>
      <c r="CL285" s="516">
        <v>4483</v>
      </c>
      <c r="CM285" s="516">
        <v>4500</v>
      </c>
      <c r="CN285" s="516">
        <v>4357</v>
      </c>
      <c r="CO285" s="516">
        <v>4305</v>
      </c>
      <c r="CP285" s="516">
        <v>4363</v>
      </c>
      <c r="CQ285" s="516">
        <v>4354</v>
      </c>
      <c r="CR285" s="516">
        <v>4359</v>
      </c>
      <c r="CS285" s="516">
        <v>4382</v>
      </c>
      <c r="CT285" s="516">
        <v>4315</v>
      </c>
      <c r="CU285" s="516">
        <v>4326</v>
      </c>
      <c r="CV285" s="516">
        <v>4345</v>
      </c>
      <c r="CW285" s="516">
        <v>4296</v>
      </c>
      <c r="CX285" s="516">
        <v>4295</v>
      </c>
      <c r="CY285" s="516">
        <v>4294</v>
      </c>
      <c r="CZ285" s="516">
        <v>4248</v>
      </c>
      <c r="DA285" s="2">
        <v>4298</v>
      </c>
      <c r="DB285" s="2">
        <v>4305</v>
      </c>
      <c r="DC285" s="2">
        <v>4319</v>
      </c>
      <c r="DD285" s="2">
        <v>4253</v>
      </c>
      <c r="DE285" s="2">
        <v>4125</v>
      </c>
      <c r="DF285" s="2">
        <v>4153</v>
      </c>
      <c r="DG285" s="2">
        <v>4127</v>
      </c>
      <c r="DH285" s="2">
        <v>4235</v>
      </c>
      <c r="DI285" s="2">
        <v>4260</v>
      </c>
      <c r="DJ285" s="2">
        <v>4231</v>
      </c>
      <c r="DK285" s="2">
        <v>4227</v>
      </c>
      <c r="DL285" s="2">
        <v>4253</v>
      </c>
      <c r="DM285" s="2">
        <v>4248</v>
      </c>
      <c r="DN285" s="2">
        <v>4332</v>
      </c>
      <c r="DO285" s="2">
        <v>4287</v>
      </c>
      <c r="DP285" s="2">
        <v>4278</v>
      </c>
      <c r="DQ285" s="2">
        <v>4203</v>
      </c>
      <c r="DR285" s="2">
        <v>4232</v>
      </c>
      <c r="DS285" s="2">
        <v>4328</v>
      </c>
      <c r="DT285" s="2">
        <v>4342</v>
      </c>
      <c r="DU285" s="2">
        <v>4254</v>
      </c>
      <c r="DV285" s="2">
        <v>4258</v>
      </c>
      <c r="DW285" s="2">
        <v>4279</v>
      </c>
      <c r="DX285" s="2">
        <v>4224</v>
      </c>
      <c r="DY285" s="2">
        <v>4207</v>
      </c>
      <c r="DZ285" s="2">
        <v>4215</v>
      </c>
      <c r="EA285" s="2">
        <v>4178</v>
      </c>
      <c r="EB285" s="2">
        <v>4157</v>
      </c>
      <c r="EC285" s="2">
        <v>4150</v>
      </c>
      <c r="ED285" s="2">
        <v>4204</v>
      </c>
      <c r="EE285" s="2">
        <v>4247</v>
      </c>
      <c r="EF285" s="2">
        <v>4201</v>
      </c>
      <c r="EG285" s="2">
        <v>4220</v>
      </c>
      <c r="EH285" s="2">
        <v>4226</v>
      </c>
      <c r="EI285" s="2">
        <v>4259</v>
      </c>
      <c r="EJ285" s="2">
        <v>4198</v>
      </c>
      <c r="EK285" s="2">
        <v>4269</v>
      </c>
      <c r="EL285" s="2">
        <v>4311</v>
      </c>
      <c r="EM285" s="2">
        <v>4286</v>
      </c>
      <c r="EN285" s="2">
        <v>4280</v>
      </c>
      <c r="EO285" s="2">
        <v>4307</v>
      </c>
      <c r="EP285" s="2">
        <v>4261</v>
      </c>
      <c r="EQ285" s="2">
        <v>4243</v>
      </c>
      <c r="ER285" s="2">
        <v>4240</v>
      </c>
      <c r="ES285" s="2">
        <v>4208</v>
      </c>
      <c r="ET285" s="2">
        <v>4238</v>
      </c>
      <c r="EU285" s="2">
        <v>4286</v>
      </c>
      <c r="EV285" s="2">
        <v>4277</v>
      </c>
      <c r="EW285" s="2">
        <v>4234</v>
      </c>
      <c r="EX285" s="2">
        <v>4189</v>
      </c>
      <c r="EY285" s="2">
        <v>4213</v>
      </c>
      <c r="EZ285" s="2">
        <v>4191</v>
      </c>
      <c r="FA285" s="2">
        <v>4221</v>
      </c>
      <c r="FB285" s="2">
        <v>4193</v>
      </c>
      <c r="FC285" s="2">
        <v>4159</v>
      </c>
      <c r="FD285" s="2">
        <v>4214</v>
      </c>
      <c r="FE285" s="2">
        <v>4245</v>
      </c>
      <c r="FF285" s="2">
        <v>4245</v>
      </c>
      <c r="FG285" s="2">
        <v>4213</v>
      </c>
      <c r="FH285" s="2">
        <v>4285</v>
      </c>
      <c r="FI285" s="2">
        <v>4253</v>
      </c>
      <c r="FJ285" s="2">
        <v>4348</v>
      </c>
      <c r="FK285" s="2">
        <v>4336</v>
      </c>
      <c r="FL285" s="2">
        <v>4340</v>
      </c>
      <c r="FM285" s="2">
        <v>4365</v>
      </c>
      <c r="FN285" s="2">
        <v>4382</v>
      </c>
      <c r="FO285" s="2">
        <v>4420</v>
      </c>
      <c r="FP285" s="2">
        <v>4492</v>
      </c>
      <c r="FQ285" s="2">
        <v>4496</v>
      </c>
      <c r="FR285" s="2">
        <v>4495</v>
      </c>
      <c r="FS285" s="2">
        <v>4427</v>
      </c>
      <c r="FT285" s="2">
        <v>4544</v>
      </c>
      <c r="FU285" s="2">
        <v>4428</v>
      </c>
      <c r="FV285" s="2">
        <v>4434</v>
      </c>
      <c r="FW285" s="2">
        <v>4348</v>
      </c>
      <c r="FX285" s="2">
        <v>4307</v>
      </c>
      <c r="FY285" s="2">
        <v>4399</v>
      </c>
      <c r="FZ285" s="2">
        <v>4499</v>
      </c>
      <c r="GA285" s="2">
        <v>4468</v>
      </c>
      <c r="GB285" s="2">
        <v>4451</v>
      </c>
      <c r="GC285" s="2">
        <v>4484</v>
      </c>
      <c r="GD285" s="2">
        <v>4539</v>
      </c>
      <c r="GE285" s="2">
        <v>4417</v>
      </c>
      <c r="GF285" s="2">
        <v>4455</v>
      </c>
      <c r="GG285" s="2">
        <v>4436</v>
      </c>
      <c r="GH285" s="2">
        <v>4464</v>
      </c>
      <c r="GI285" s="2">
        <v>4418</v>
      </c>
      <c r="GJ285" s="2">
        <v>4349</v>
      </c>
      <c r="GK285" s="2">
        <v>4465</v>
      </c>
      <c r="GL285" s="2">
        <v>4547</v>
      </c>
      <c r="GM285" s="2">
        <v>4566</v>
      </c>
      <c r="GN285" s="2">
        <v>4640</v>
      </c>
      <c r="GO285" s="2">
        <v>4678</v>
      </c>
      <c r="GP285" s="2">
        <v>4664</v>
      </c>
      <c r="GQ285" s="2">
        <v>4647</v>
      </c>
      <c r="GR285" s="2">
        <v>4720</v>
      </c>
      <c r="GS285" s="2">
        <v>4720</v>
      </c>
      <c r="GT285" s="2">
        <v>4715</v>
      </c>
      <c r="GU285" s="2">
        <v>4767</v>
      </c>
      <c r="GV285" s="2">
        <v>4762</v>
      </c>
      <c r="GW285" s="2">
        <v>4709</v>
      </c>
      <c r="GX285" s="2">
        <v>4755</v>
      </c>
      <c r="GY285" s="2">
        <v>4715</v>
      </c>
      <c r="GZ285" s="2">
        <v>4787</v>
      </c>
      <c r="HA285" s="2">
        <v>4738</v>
      </c>
      <c r="HB285" s="2">
        <v>4737</v>
      </c>
      <c r="HC285" s="2">
        <v>4820</v>
      </c>
      <c r="HD285" s="2">
        <v>4802</v>
      </c>
      <c r="HE285" s="2">
        <v>4900</v>
      </c>
      <c r="HF285" s="2">
        <v>4982</v>
      </c>
      <c r="HG285" s="2">
        <v>4966</v>
      </c>
      <c r="HH285" s="2">
        <v>5010</v>
      </c>
      <c r="HI285" s="2">
        <v>5024</v>
      </c>
      <c r="HJ285" s="2">
        <v>5017</v>
      </c>
      <c r="HK285" s="2">
        <v>5037</v>
      </c>
      <c r="HL285" s="2">
        <v>4982</v>
      </c>
      <c r="HM285" s="2">
        <v>4991</v>
      </c>
      <c r="HN285" s="2">
        <v>5030</v>
      </c>
      <c r="HO285" s="2">
        <v>5032</v>
      </c>
      <c r="HP285" s="2">
        <v>5067</v>
      </c>
      <c r="HQ285" s="2">
        <v>5093</v>
      </c>
      <c r="HR285" s="2">
        <v>5111</v>
      </c>
      <c r="HS285" s="2">
        <v>5039</v>
      </c>
      <c r="HT285" s="2">
        <v>4962</v>
      </c>
      <c r="HU285" s="2">
        <v>4943</v>
      </c>
      <c r="HV285" s="2">
        <v>4883</v>
      </c>
      <c r="HW285" s="2">
        <v>4940</v>
      </c>
      <c r="HX285" s="2">
        <v>4949</v>
      </c>
      <c r="HY285" s="2">
        <v>5056</v>
      </c>
      <c r="HZ285" s="2">
        <v>5022</v>
      </c>
      <c r="IA285" s="2">
        <v>5085</v>
      </c>
      <c r="IB285" s="2">
        <v>5126</v>
      </c>
      <c r="IC285" s="2">
        <v>5162</v>
      </c>
      <c r="ID285" s="2">
        <v>5160</v>
      </c>
      <c r="IE285" s="2">
        <v>5263</v>
      </c>
      <c r="IF285" s="2">
        <v>5323</v>
      </c>
      <c r="IG285" s="2">
        <v>5277</v>
      </c>
      <c r="IH285" s="2">
        <v>5152</v>
      </c>
      <c r="II285" s="2">
        <v>5207</v>
      </c>
      <c r="IJ285" s="2">
        <v>4600</v>
      </c>
      <c r="IK285" s="2">
        <v>4550</v>
      </c>
      <c r="IL285" s="2">
        <v>4535</v>
      </c>
      <c r="IM285" s="2">
        <v>4508</v>
      </c>
      <c r="IN285" s="2">
        <v>4456</v>
      </c>
      <c r="IO285" s="2">
        <v>4491</v>
      </c>
      <c r="IP285" s="2">
        <v>4510</v>
      </c>
      <c r="IQ285" s="2">
        <v>4544</v>
      </c>
      <c r="IR285" s="2">
        <v>4458</v>
      </c>
      <c r="IS285" s="2">
        <v>4423</v>
      </c>
      <c r="IT285" s="2">
        <v>4350</v>
      </c>
    </row>
    <row r="286" spans="1:254">
      <c r="A286" s="62" t="s">
        <v>499</v>
      </c>
      <c r="B286" s="4" t="inlineStr">
        <is>
          <t>ＳＵＢＡＲＵ</t>
        </is>
      </c>
      <c r="C286" s="4">
        <v>2548.5</v>
      </c>
      <c r="D286" s="4">
        <v>33.5</v>
      </c>
      <c r="E286" s="67">
        <v>2515</v>
      </c>
      <c r="F286" s="67">
        <v>2475.5</v>
      </c>
      <c r="G286" s="67">
        <v>2584</v>
      </c>
      <c r="H286" s="67">
        <v>2618</v>
      </c>
      <c r="I286" s="67">
        <v>2715.5</v>
      </c>
      <c r="J286" s="67">
        <v>2823</v>
      </c>
      <c r="K286" s="67">
        <v>2848.5</v>
      </c>
      <c r="L286" s="67">
        <v>2680</v>
      </c>
      <c r="M286" s="67">
        <v>2663.5</v>
      </c>
      <c r="N286" s="67">
        <v>2557</v>
      </c>
      <c r="O286" s="67">
        <v>2611.5</v>
      </c>
      <c r="P286" s="67">
        <v>2583</v>
      </c>
      <c r="Q286" s="67">
        <v>2591</v>
      </c>
      <c r="R286" s="67">
        <v>2534</v>
      </c>
      <c r="S286" s="67">
        <v>2518.5</v>
      </c>
      <c r="T286" s="67">
        <v>2499.5</v>
      </c>
      <c r="U286" s="67">
        <v>2485.5</v>
      </c>
      <c r="V286" s="67">
        <v>2475</v>
      </c>
      <c r="W286" s="67">
        <v>2492.5</v>
      </c>
      <c r="X286" s="67">
        <v>2488.5</v>
      </c>
      <c r="Y286" s="67">
        <v>2525</v>
      </c>
      <c r="Z286" s="67">
        <v>2573.5</v>
      </c>
      <c r="AA286" s="67">
        <v>2589.5</v>
      </c>
      <c r="AB286" s="67">
        <v>2515.5</v>
      </c>
      <c r="AC286" s="67">
        <v>2501.5</v>
      </c>
      <c r="AD286" s="67">
        <v>2406</v>
      </c>
      <c r="AE286" s="67">
        <v>2390</v>
      </c>
      <c r="AF286" s="67">
        <v>2401.5</v>
      </c>
      <c r="AG286" s="67">
        <v>2401</v>
      </c>
      <c r="AH286" s="67">
        <v>2401.5</v>
      </c>
      <c r="AI286" s="67">
        <v>2375</v>
      </c>
      <c r="AJ286" s="67">
        <v>2391.5</v>
      </c>
      <c r="AK286" s="67">
        <v>2427.5</v>
      </c>
      <c r="AL286" s="67">
        <v>2440.5</v>
      </c>
      <c r="AM286" s="67">
        <v>2577</v>
      </c>
      <c r="AN286" s="67">
        <v>2582.5</v>
      </c>
      <c r="AO286" s="67">
        <v>2564.5</v>
      </c>
      <c r="AP286" s="67">
        <v>2568</v>
      </c>
      <c r="AQ286" s="67">
        <v>2474</v>
      </c>
      <c r="AR286" s="67">
        <v>2480</v>
      </c>
      <c r="AS286" s="67">
        <v>2535.5</v>
      </c>
      <c r="AT286" s="67">
        <v>2523</v>
      </c>
      <c r="AU286" s="67">
        <v>2493</v>
      </c>
      <c r="AV286" s="67">
        <v>2454.5</v>
      </c>
      <c r="AW286" s="67">
        <v>2474.5</v>
      </c>
      <c r="AX286" s="67">
        <v>2471</v>
      </c>
      <c r="AY286" s="67">
        <v>2438.5</v>
      </c>
      <c r="AZ286" s="67">
        <v>2422</v>
      </c>
      <c r="BA286" s="67">
        <v>2442</v>
      </c>
      <c r="BB286" s="67">
        <v>2465.5</v>
      </c>
      <c r="BC286" s="67">
        <v>2437</v>
      </c>
      <c r="BD286" s="67">
        <v>2466</v>
      </c>
      <c r="BE286" s="67">
        <v>2464.5</v>
      </c>
      <c r="BF286" s="67">
        <v>2441</v>
      </c>
      <c r="BG286" s="67">
        <v>2493</v>
      </c>
      <c r="BH286" s="67">
        <v>2437</v>
      </c>
      <c r="BI286" s="67">
        <v>2450</v>
      </c>
      <c r="BJ286" s="67">
        <v>2385</v>
      </c>
      <c r="BK286" s="67">
        <v>2567.5</v>
      </c>
      <c r="BL286" s="67">
        <v>2402</v>
      </c>
      <c r="BM286" s="67">
        <v>2346</v>
      </c>
      <c r="BN286" s="67">
        <v>2288</v>
      </c>
      <c r="BO286" s="67">
        <v>2319.5</v>
      </c>
      <c r="BP286" s="67">
        <v>2358</v>
      </c>
      <c r="BQ286" s="67">
        <v>2343</v>
      </c>
      <c r="BR286" s="67">
        <v>2369.5</v>
      </c>
      <c r="BS286" s="67">
        <v>2349.5</v>
      </c>
      <c r="BT286" s="67">
        <v>2438.5</v>
      </c>
      <c r="BU286" s="67">
        <v>2440</v>
      </c>
      <c r="BV286" s="67">
        <v>2447.5</v>
      </c>
      <c r="BW286" s="67">
        <v>2501</v>
      </c>
      <c r="BX286" s="67">
        <v>2500.5</v>
      </c>
      <c r="BY286" s="67">
        <v>2570.5</v>
      </c>
      <c r="BZ286" s="67">
        <v>2569</v>
      </c>
      <c r="CA286" s="516">
        <v>2537.5</v>
      </c>
      <c r="CB286" s="516">
        <v>2548</v>
      </c>
      <c r="CC286" s="516">
        <v>2506</v>
      </c>
      <c r="CD286" s="516">
        <v>2539</v>
      </c>
      <c r="CE286" s="516">
        <v>2506</v>
      </c>
      <c r="CF286" s="516">
        <v>2544.5</v>
      </c>
      <c r="CG286" s="516">
        <v>2540</v>
      </c>
      <c r="CH286" s="516">
        <v>2593.5</v>
      </c>
      <c r="CI286" s="516">
        <v>2522</v>
      </c>
      <c r="CJ286" s="516">
        <v>2523</v>
      </c>
      <c r="CK286" s="516">
        <v>2538.5</v>
      </c>
      <c r="CL286" s="516">
        <v>2510.5</v>
      </c>
      <c r="CM286" s="516">
        <v>2553</v>
      </c>
      <c r="CN286" s="516">
        <v>2483.5</v>
      </c>
      <c r="CO286" s="516">
        <v>2473</v>
      </c>
      <c r="CP286" s="516">
        <v>2601</v>
      </c>
      <c r="CQ286" s="516">
        <v>2592</v>
      </c>
      <c r="CR286" s="516">
        <v>2585</v>
      </c>
      <c r="CS286" s="516">
        <v>2560</v>
      </c>
      <c r="CT286" s="516">
        <v>2496.5</v>
      </c>
      <c r="CU286" s="516">
        <v>2559</v>
      </c>
      <c r="CV286" s="516">
        <v>2608.5</v>
      </c>
      <c r="CW286" s="516">
        <v>2577.5</v>
      </c>
      <c r="CX286" s="516">
        <v>2568.5</v>
      </c>
      <c r="CY286" s="516">
        <v>2624.5</v>
      </c>
      <c r="CZ286" s="516">
        <v>2692</v>
      </c>
      <c r="DA286" s="2">
        <v>2712</v>
      </c>
      <c r="DB286" s="2">
        <v>2698.5</v>
      </c>
      <c r="DC286" s="2">
        <v>2674.5</v>
      </c>
      <c r="DD286" s="2">
        <v>2725</v>
      </c>
      <c r="DE286" s="2">
        <v>2670.5</v>
      </c>
      <c r="DF286" s="2">
        <v>2671</v>
      </c>
      <c r="DG286" s="2">
        <v>2746.5</v>
      </c>
      <c r="DH286" s="2">
        <v>2918</v>
      </c>
      <c r="DI286" s="2">
        <v>2966.5</v>
      </c>
      <c r="DJ286" s="2">
        <v>2971</v>
      </c>
      <c r="DK286" s="2">
        <v>2955</v>
      </c>
      <c r="DL286" s="2">
        <v>2916.5</v>
      </c>
      <c r="DM286" s="2">
        <v>3021</v>
      </c>
      <c r="DN286" s="2">
        <v>3086</v>
      </c>
      <c r="DO286" s="2">
        <v>3080</v>
      </c>
      <c r="DP286" s="2">
        <v>3072</v>
      </c>
      <c r="DQ286" s="2">
        <v>3094</v>
      </c>
      <c r="DR286" s="2">
        <v>3165</v>
      </c>
      <c r="DS286" s="2">
        <v>3146</v>
      </c>
      <c r="DT286" s="2">
        <v>3160</v>
      </c>
      <c r="DU286" s="2">
        <v>3044</v>
      </c>
      <c r="DV286" s="2">
        <v>3342</v>
      </c>
      <c r="DW286" s="2">
        <v>3538</v>
      </c>
      <c r="DX286" s="2">
        <v>3530</v>
      </c>
      <c r="DY286" s="2">
        <v>3438</v>
      </c>
      <c r="DZ286" s="2">
        <v>3338</v>
      </c>
      <c r="EA286" s="2">
        <v>3327</v>
      </c>
      <c r="EB286" s="2">
        <v>3250</v>
      </c>
      <c r="EC286" s="2">
        <v>3195</v>
      </c>
      <c r="ED286" s="2">
        <v>3248</v>
      </c>
      <c r="EE286" s="2">
        <v>3262</v>
      </c>
      <c r="EF286" s="2">
        <v>3411</v>
      </c>
      <c r="EG286" s="2">
        <v>3489</v>
      </c>
      <c r="EH286" s="2">
        <v>3454</v>
      </c>
      <c r="EI286" s="2">
        <v>3460</v>
      </c>
      <c r="EJ286" s="2">
        <v>3513</v>
      </c>
      <c r="EK286" s="2">
        <v>3575</v>
      </c>
      <c r="EL286" s="2">
        <v>3569</v>
      </c>
      <c r="EM286" s="2">
        <v>3598</v>
      </c>
      <c r="EN286" s="2">
        <v>3536</v>
      </c>
      <c r="EO286" s="2">
        <v>3396</v>
      </c>
      <c r="EP286" s="2">
        <v>3299</v>
      </c>
      <c r="EQ286" s="2">
        <v>3352</v>
      </c>
      <c r="ER286" s="2">
        <v>3394</v>
      </c>
      <c r="ES286" s="2">
        <v>3445</v>
      </c>
      <c r="ET286" s="2">
        <v>3395</v>
      </c>
      <c r="EU286" s="2">
        <v>3389</v>
      </c>
      <c r="EV286" s="2">
        <v>3401</v>
      </c>
      <c r="EW286" s="2">
        <v>3402</v>
      </c>
      <c r="EX286" s="2">
        <v>3398</v>
      </c>
      <c r="EY286" s="2">
        <v>3439</v>
      </c>
      <c r="EZ286" s="2">
        <v>3541</v>
      </c>
      <c r="FA286" s="2">
        <v>3457</v>
      </c>
      <c r="FB286" s="2">
        <v>3446</v>
      </c>
      <c r="FC286" s="2">
        <v>3496</v>
      </c>
      <c r="FD286" s="2">
        <v>3539</v>
      </c>
      <c r="FE286" s="2">
        <v>3581</v>
      </c>
      <c r="FF286" s="2">
        <v>3517</v>
      </c>
      <c r="FG286" s="2">
        <v>3438</v>
      </c>
      <c r="FH286" s="2">
        <v>3413</v>
      </c>
      <c r="FI286" s="2">
        <v>3369</v>
      </c>
      <c r="FJ286" s="2">
        <v>3298</v>
      </c>
      <c r="FK286" s="2">
        <v>3315</v>
      </c>
      <c r="FL286" s="2">
        <v>3380</v>
      </c>
      <c r="FM286" s="2">
        <v>3263</v>
      </c>
      <c r="FN286" s="2">
        <v>3364</v>
      </c>
      <c r="FO286" s="2">
        <v>3438</v>
      </c>
      <c r="FP286" s="2">
        <v>3509</v>
      </c>
      <c r="FQ286" s="2">
        <v>3485</v>
      </c>
      <c r="FR286" s="2">
        <v>3494</v>
      </c>
      <c r="FS286" s="2">
        <v>3440</v>
      </c>
      <c r="FT286" s="2">
        <v>3416</v>
      </c>
      <c r="FU286" s="2">
        <v>3319</v>
      </c>
      <c r="FV286" s="2">
        <v>3324</v>
      </c>
      <c r="FW286" s="2">
        <v>3333</v>
      </c>
      <c r="FX286" s="2">
        <v>3464</v>
      </c>
      <c r="FY286" s="2">
        <v>3552</v>
      </c>
      <c r="FZ286" s="2">
        <v>3550</v>
      </c>
      <c r="GA286" s="2">
        <v>3524</v>
      </c>
      <c r="GB286" s="2">
        <v>3466</v>
      </c>
      <c r="GC286" s="2">
        <v>3372</v>
      </c>
      <c r="GD286" s="2">
        <v>3309</v>
      </c>
      <c r="GE286" s="2">
        <v>3283</v>
      </c>
      <c r="GF286" s="2">
        <v>3235</v>
      </c>
      <c r="GG286" s="2">
        <v>3323</v>
      </c>
      <c r="GH286" s="2">
        <v>3283</v>
      </c>
      <c r="GI286" s="2">
        <v>3308</v>
      </c>
      <c r="GJ286" s="2">
        <v>3295</v>
      </c>
      <c r="GK286" s="2">
        <v>3305</v>
      </c>
      <c r="GL286" s="2">
        <v>3333</v>
      </c>
      <c r="GM286" s="2">
        <v>3267</v>
      </c>
      <c r="GN286" s="2">
        <v>3270</v>
      </c>
      <c r="GO286" s="2">
        <v>3305</v>
      </c>
      <c r="GP286" s="2">
        <v>3188</v>
      </c>
      <c r="GQ286" s="2">
        <v>3141</v>
      </c>
      <c r="GR286" s="2">
        <v>3073</v>
      </c>
      <c r="GS286" s="2">
        <v>3130</v>
      </c>
      <c r="GT286" s="2">
        <v>3081</v>
      </c>
      <c r="GU286" s="2">
        <v>3025</v>
      </c>
      <c r="GV286" s="2">
        <v>3057</v>
      </c>
      <c r="GW286" s="2">
        <v>3122</v>
      </c>
      <c r="GX286" s="2">
        <v>3121</v>
      </c>
      <c r="GY286" s="2">
        <v>3115</v>
      </c>
      <c r="GZ286" s="2">
        <v>3066</v>
      </c>
      <c r="HA286" s="2">
        <v>2932.5</v>
      </c>
      <c r="HB286" s="2">
        <v>2915.5</v>
      </c>
      <c r="HC286" s="2">
        <v>2987</v>
      </c>
      <c r="HD286" s="2">
        <v>3030</v>
      </c>
      <c r="HE286" s="2">
        <v>3026</v>
      </c>
      <c r="HF286" s="2">
        <v>3121</v>
      </c>
      <c r="HG286" s="2">
        <v>3122</v>
      </c>
      <c r="HH286" s="2">
        <v>3099</v>
      </c>
      <c r="HI286" s="2">
        <v>3098</v>
      </c>
      <c r="HJ286" s="2">
        <v>3058</v>
      </c>
      <c r="HK286" s="2">
        <v>3038</v>
      </c>
      <c r="HL286" s="2">
        <v>3105</v>
      </c>
      <c r="HM286" s="2">
        <v>3117</v>
      </c>
      <c r="HN286" s="2">
        <v>3103</v>
      </c>
      <c r="HO286" s="2">
        <v>3100</v>
      </c>
      <c r="HP286" s="2">
        <v>3122</v>
      </c>
      <c r="HQ286" s="2">
        <v>3154</v>
      </c>
      <c r="HR286" s="2">
        <v>3120</v>
      </c>
      <c r="HS286" s="2">
        <v>3079</v>
      </c>
      <c r="HT286" s="2">
        <v>3013</v>
      </c>
      <c r="HU286" s="2">
        <v>2973</v>
      </c>
      <c r="HV286" s="2">
        <v>2992</v>
      </c>
      <c r="HW286" s="2">
        <v>2962.5</v>
      </c>
      <c r="HX286" s="2">
        <v>2933.5</v>
      </c>
      <c r="HY286" s="2">
        <v>2975</v>
      </c>
      <c r="HZ286" s="2">
        <v>2957</v>
      </c>
      <c r="IA286" s="2">
        <v>2972</v>
      </c>
      <c r="IB286" s="2">
        <v>3000</v>
      </c>
      <c r="IC286" s="2">
        <v>2966.5</v>
      </c>
      <c r="ID286" s="2">
        <v>2939.5</v>
      </c>
      <c r="IE286" s="2">
        <v>2981.5</v>
      </c>
      <c r="IF286" s="2">
        <v>2973.5</v>
      </c>
      <c r="IG286" s="2">
        <v>2969</v>
      </c>
      <c r="IH286" s="2">
        <v>2965</v>
      </c>
      <c r="II286" s="2">
        <v>2911.5</v>
      </c>
      <c r="IJ286" s="2">
        <v>3013</v>
      </c>
      <c r="IK286" s="2">
        <v>3049</v>
      </c>
      <c r="IL286" s="2">
        <v>3030</v>
      </c>
      <c r="IM286" s="2">
        <v>2875.5</v>
      </c>
      <c r="IN286" s="2">
        <v>2802</v>
      </c>
      <c r="IO286" s="2">
        <v>2772.5</v>
      </c>
      <c r="IP286" s="2">
        <v>2757.5</v>
      </c>
      <c r="IQ286" s="2">
        <v>2814</v>
      </c>
      <c r="IR286" s="2">
        <v>2779.5</v>
      </c>
      <c r="IS286" s="2">
        <v>2806.5</v>
      </c>
      <c r="IT286" s="2">
        <v>2832.5</v>
      </c>
    </row>
    <row r="287" spans="1:254">
      <c r="A287" s="62" t="s">
        <v>500</v>
      </c>
      <c r="B287" s="4" t="inlineStr">
        <is>
          <t>サン電子</t>
        </is>
      </c>
      <c r="C287" s="4">
        <v>10860</v>
      </c>
      <c r="D287" s="4">
        <v>50</v>
      </c>
      <c r="E287" s="67">
        <v>10810</v>
      </c>
      <c r="F287" s="67">
        <v>10580</v>
      </c>
      <c r="G287" s="67">
        <v>10660</v>
      </c>
      <c r="H287" s="67">
        <v>9670</v>
      </c>
      <c r="I287" s="67">
        <v>9760</v>
      </c>
      <c r="J287" s="67">
        <v>9180</v>
      </c>
      <c r="K287" s="67">
        <v>9130</v>
      </c>
      <c r="L287" s="67">
        <v>9340</v>
      </c>
      <c r="M287" s="67">
        <v>9860</v>
      </c>
      <c r="N287" s="67">
        <v>9260</v>
      </c>
      <c r="O287" s="67">
        <v>8990</v>
      </c>
      <c r="P287" s="67">
        <v>8990</v>
      </c>
      <c r="Q287" s="67">
        <v>9280</v>
      </c>
      <c r="R287" s="67">
        <v>8870</v>
      </c>
      <c r="S287" s="67">
        <v>8950</v>
      </c>
      <c r="T287" s="67">
        <v>9050</v>
      </c>
      <c r="U287" s="67">
        <v>9200</v>
      </c>
      <c r="V287" s="67">
        <v>9510</v>
      </c>
      <c r="W287" s="67">
        <v>9870</v>
      </c>
      <c r="X287" s="67">
        <v>10850</v>
      </c>
      <c r="Y287" s="67">
        <v>10520</v>
      </c>
      <c r="Z287" s="67">
        <v>11340</v>
      </c>
      <c r="AA287" s="67">
        <v>10810</v>
      </c>
      <c r="AB287" s="67">
        <v>9390</v>
      </c>
      <c r="AC287" s="67">
        <v>9680</v>
      </c>
      <c r="AD287" s="67">
        <v>8790</v>
      </c>
      <c r="AE287" s="67">
        <v>8580</v>
      </c>
      <c r="AF287" s="67">
        <v>8670</v>
      </c>
      <c r="AG287" s="67">
        <v>9030</v>
      </c>
      <c r="AH287" s="67">
        <v>8840</v>
      </c>
      <c r="AI287" s="67">
        <v>8490</v>
      </c>
      <c r="AJ287" s="67">
        <v>8970</v>
      </c>
      <c r="AK287" s="67">
        <v>9060</v>
      </c>
      <c r="AL287" s="67">
        <v>9010</v>
      </c>
      <c r="AM287" s="67">
        <v>9170</v>
      </c>
      <c r="AN287" s="67">
        <v>9100</v>
      </c>
      <c r="AO287" s="67">
        <v>9100</v>
      </c>
      <c r="AP287" s="67">
        <v>9110</v>
      </c>
      <c r="AQ287" s="67">
        <v>8780</v>
      </c>
      <c r="AR287" s="67">
        <v>8690</v>
      </c>
      <c r="AS287" s="67">
        <v>9030</v>
      </c>
      <c r="AT287" s="67">
        <v>8870</v>
      </c>
      <c r="AU287" s="67">
        <v>8690</v>
      </c>
      <c r="AV287" s="67">
        <v>8610</v>
      </c>
      <c r="AW287" s="67">
        <v>8670</v>
      </c>
      <c r="AX287" s="67">
        <v>8940</v>
      </c>
      <c r="AY287" s="67">
        <v>9100</v>
      </c>
      <c r="AZ287" s="67">
        <v>9460</v>
      </c>
      <c r="BA287" s="67">
        <v>9230</v>
      </c>
      <c r="BB287" s="67">
        <v>9230</v>
      </c>
      <c r="BC287" s="67">
        <v>9060</v>
      </c>
      <c r="BD287" s="67">
        <v>9320</v>
      </c>
      <c r="BE287" s="67">
        <v>9150</v>
      </c>
      <c r="BF287" s="67">
        <v>9180</v>
      </c>
      <c r="BG287" s="67">
        <v>9430</v>
      </c>
      <c r="BH287" s="67">
        <v>8900</v>
      </c>
      <c r="BI287" s="67">
        <v>8640</v>
      </c>
      <c r="BJ287" s="67">
        <v>9680</v>
      </c>
      <c r="BK287" s="67">
        <v>9120</v>
      </c>
      <c r="BL287" s="67">
        <v>8760</v>
      </c>
      <c r="BM287" s="67">
        <v>8500</v>
      </c>
      <c r="BN287" s="67">
        <v>8480</v>
      </c>
      <c r="BO287" s="67">
        <v>9070</v>
      </c>
      <c r="BP287" s="67">
        <v>8660</v>
      </c>
      <c r="BQ287" s="67">
        <v>8590</v>
      </c>
      <c r="BR287" s="67">
        <v>8610</v>
      </c>
      <c r="BS287" s="67">
        <v>8670</v>
      </c>
      <c r="BT287" s="67">
        <v>8300</v>
      </c>
      <c r="BU287" s="67">
        <v>8190</v>
      </c>
      <c r="BV287" s="67">
        <v>7980</v>
      </c>
      <c r="BW287" s="67">
        <v>8100</v>
      </c>
      <c r="BX287" s="67">
        <v>8290</v>
      </c>
      <c r="BY287" s="67">
        <v>7990</v>
      </c>
      <c r="BZ287" s="67">
        <v>7980</v>
      </c>
      <c r="CA287" s="516">
        <v>7970</v>
      </c>
      <c r="CB287" s="516">
        <v>7860</v>
      </c>
      <c r="CC287" s="516">
        <v>7840</v>
      </c>
      <c r="CD287" s="516">
        <v>7260</v>
      </c>
      <c r="CE287" s="516">
        <v>7640</v>
      </c>
      <c r="CF287" s="516">
        <v>8550</v>
      </c>
      <c r="CG287" s="516">
        <v>9060</v>
      </c>
      <c r="CH287" s="516">
        <v>9320</v>
      </c>
      <c r="CI287" s="516">
        <v>8370</v>
      </c>
      <c r="CJ287" s="516">
        <v>8330</v>
      </c>
      <c r="CK287" s="516">
        <v>8510</v>
      </c>
      <c r="CL287" s="516">
        <v>8490</v>
      </c>
      <c r="CM287" s="516">
        <v>8530</v>
      </c>
      <c r="CN287" s="516">
        <v>8070</v>
      </c>
      <c r="CO287" s="516">
        <v>8250</v>
      </c>
      <c r="CP287" s="516">
        <v>8640</v>
      </c>
      <c r="CQ287" s="516">
        <v>8570</v>
      </c>
      <c r="CR287" s="516">
        <v>8160</v>
      </c>
      <c r="CS287" s="516">
        <v>7780</v>
      </c>
      <c r="CT287" s="516">
        <v>7640</v>
      </c>
      <c r="CU287" s="516">
        <v>7610</v>
      </c>
      <c r="CV287" s="516">
        <v>7820</v>
      </c>
      <c r="CW287" s="516">
        <v>7760</v>
      </c>
      <c r="CX287" s="516">
        <v>7750</v>
      </c>
      <c r="CY287" s="516">
        <v>7720</v>
      </c>
      <c r="CZ287" s="516">
        <v>7550</v>
      </c>
      <c r="DA287" s="2">
        <v>7270</v>
      </c>
      <c r="DB287" s="2">
        <v>7170</v>
      </c>
      <c r="DC287" s="2">
        <v>6980</v>
      </c>
      <c r="DD287" s="2">
        <v>7300</v>
      </c>
      <c r="DE287" s="2">
        <v>6830</v>
      </c>
      <c r="DF287" s="2">
        <v>6480</v>
      </c>
      <c r="DG287" s="2">
        <v>6300</v>
      </c>
      <c r="DH287" s="2">
        <v>6540</v>
      </c>
      <c r="DI287" s="2">
        <v>7040</v>
      </c>
      <c r="DJ287" s="2">
        <v>7550</v>
      </c>
      <c r="DK287" s="2">
        <v>7780</v>
      </c>
      <c r="DL287" s="2">
        <v>7990</v>
      </c>
      <c r="DM287" s="2">
        <v>8650</v>
      </c>
      <c r="DN287" s="2">
        <v>8640</v>
      </c>
      <c r="DO287" s="2">
        <v>8740</v>
      </c>
      <c r="DP287" s="2">
        <v>8730</v>
      </c>
      <c r="DQ287" s="2">
        <v>8650</v>
      </c>
      <c r="DR287" s="2">
        <v>8270</v>
      </c>
      <c r="DS287" s="2">
        <v>8450</v>
      </c>
      <c r="DT287" s="2">
        <v>8650</v>
      </c>
      <c r="DU287" s="2">
        <v>8390</v>
      </c>
      <c r="DV287" s="2">
        <v>7980</v>
      </c>
      <c r="DW287" s="2">
        <v>7970</v>
      </c>
      <c r="DX287" s="2">
        <v>8200</v>
      </c>
      <c r="DY287" s="2">
        <v>8470</v>
      </c>
      <c r="DZ287" s="2">
        <v>8230</v>
      </c>
      <c r="EA287" s="2">
        <v>8290</v>
      </c>
      <c r="EB287" s="2">
        <v>8190</v>
      </c>
      <c r="EC287" s="2">
        <v>8180</v>
      </c>
      <c r="ED287" s="2">
        <v>8160</v>
      </c>
      <c r="EE287" s="2">
        <v>8180</v>
      </c>
      <c r="EF287" s="2">
        <v>8250</v>
      </c>
      <c r="EG287" s="2">
        <v>8270</v>
      </c>
      <c r="EH287" s="2">
        <v>8600</v>
      </c>
      <c r="EI287" s="2">
        <v>9160</v>
      </c>
      <c r="EJ287" s="2">
        <v>9180</v>
      </c>
      <c r="EK287" s="2">
        <v>9070</v>
      </c>
      <c r="EL287" s="2">
        <v>9240</v>
      </c>
      <c r="EM287" s="2">
        <v>9490</v>
      </c>
      <c r="EN287" s="2">
        <v>9580</v>
      </c>
      <c r="EO287" s="2">
        <v>9140</v>
      </c>
      <c r="EP287" s="2">
        <v>9030</v>
      </c>
      <c r="EQ287" s="2">
        <v>9430</v>
      </c>
      <c r="ER287" s="2">
        <v>9560</v>
      </c>
      <c r="ES287" s="2">
        <v>9320</v>
      </c>
      <c r="ET287" s="2">
        <v>8990</v>
      </c>
      <c r="EU287" s="2">
        <v>8850</v>
      </c>
      <c r="EV287" s="2">
        <v>8700</v>
      </c>
      <c r="EW287" s="2">
        <v>8700</v>
      </c>
      <c r="EX287" s="2">
        <v>8620</v>
      </c>
      <c r="EY287" s="2">
        <v>8720</v>
      </c>
      <c r="EZ287" s="2">
        <v>8930</v>
      </c>
      <c r="FA287" s="2">
        <v>8740</v>
      </c>
      <c r="FB287" s="2">
        <v>8630</v>
      </c>
      <c r="FC287" s="2">
        <v>8760</v>
      </c>
      <c r="FD287" s="2">
        <v>8940</v>
      </c>
      <c r="FE287" s="2">
        <v>9250</v>
      </c>
      <c r="FF287" s="2">
        <v>9030</v>
      </c>
      <c r="FG287" s="2">
        <v>8730</v>
      </c>
      <c r="FH287" s="2">
        <v>8870</v>
      </c>
      <c r="FI287" s="2">
        <v>9100</v>
      </c>
      <c r="FJ287" s="2">
        <v>8990</v>
      </c>
      <c r="FK287" s="2">
        <v>9110</v>
      </c>
      <c r="FL287" s="2">
        <v>9060</v>
      </c>
      <c r="FM287" s="2">
        <v>9040</v>
      </c>
      <c r="FN287" s="2">
        <v>9000</v>
      </c>
      <c r="FO287" s="2">
        <v>9000</v>
      </c>
      <c r="FP287" s="2">
        <v>9230</v>
      </c>
      <c r="FQ287" s="2">
        <v>9090</v>
      </c>
      <c r="FR287" s="2">
        <v>8750</v>
      </c>
      <c r="FS287" s="2">
        <v>8970</v>
      </c>
      <c r="FT287" s="2">
        <v>9200</v>
      </c>
      <c r="FU287" s="2">
        <v>9240</v>
      </c>
      <c r="FV287" s="2">
        <v>9000</v>
      </c>
      <c r="FW287" s="2">
        <v>9080</v>
      </c>
      <c r="FX287" s="2">
        <v>9840</v>
      </c>
      <c r="FY287" s="2">
        <v>9990</v>
      </c>
      <c r="FZ287" s="2">
        <v>9850</v>
      </c>
      <c r="GA287" s="2">
        <v>9190</v>
      </c>
      <c r="GB287" s="2">
        <v>8940</v>
      </c>
      <c r="GC287" s="2">
        <v>8540</v>
      </c>
      <c r="GD287" s="2">
        <v>8450</v>
      </c>
      <c r="GE287" s="2">
        <v>8490</v>
      </c>
      <c r="GF287" s="2">
        <v>8470</v>
      </c>
      <c r="GG287" s="2">
        <v>8520</v>
      </c>
      <c r="GH287" s="2">
        <v>8650</v>
      </c>
      <c r="GI287" s="2">
        <v>8760</v>
      </c>
      <c r="GJ287" s="2">
        <v>8640</v>
      </c>
      <c r="GK287" s="2">
        <v>9070</v>
      </c>
      <c r="GL287" s="2">
        <v>9390</v>
      </c>
      <c r="GM287" s="2">
        <v>9630</v>
      </c>
      <c r="GN287" s="2">
        <v>9790</v>
      </c>
      <c r="GO287" s="2">
        <v>10130</v>
      </c>
      <c r="GP287" s="2">
        <v>10380</v>
      </c>
      <c r="GQ287" s="2">
        <v>11710</v>
      </c>
      <c r="GR287" s="2">
        <v>11490</v>
      </c>
      <c r="GS287" s="2">
        <v>11570</v>
      </c>
      <c r="GT287" s="2">
        <v>12000</v>
      </c>
      <c r="GU287" s="2">
        <v>11110</v>
      </c>
      <c r="GV287" s="2">
        <v>11040</v>
      </c>
      <c r="GW287" s="2">
        <v>9640</v>
      </c>
      <c r="GX287" s="2">
        <v>9360</v>
      </c>
      <c r="GY287" s="2">
        <v>9280</v>
      </c>
      <c r="GZ287" s="2">
        <v>8690</v>
      </c>
      <c r="HA287" s="2">
        <v>8410</v>
      </c>
      <c r="HB287" s="2">
        <v>8240</v>
      </c>
      <c r="HC287" s="2">
        <v>8260</v>
      </c>
      <c r="HD287" s="2">
        <v>8200</v>
      </c>
      <c r="HE287" s="2">
        <v>8230</v>
      </c>
      <c r="HF287" s="2">
        <v>7880</v>
      </c>
      <c r="HG287" s="2">
        <v>7950</v>
      </c>
      <c r="HH287" s="2">
        <v>7790</v>
      </c>
      <c r="HI287" s="2">
        <v>7690</v>
      </c>
      <c r="HJ287" s="2">
        <v>7650</v>
      </c>
      <c r="HK287" s="2">
        <v>7440</v>
      </c>
      <c r="HL287" s="2">
        <v>7370</v>
      </c>
      <c r="HM287" s="2">
        <v>7390</v>
      </c>
      <c r="HN287" s="2">
        <v>7140</v>
      </c>
      <c r="HO287" s="2">
        <v>6960</v>
      </c>
      <c r="HP287" s="2">
        <v>7080</v>
      </c>
      <c r="HQ287" s="2">
        <v>7100</v>
      </c>
      <c r="HR287" s="2">
        <v>6790</v>
      </c>
      <c r="HS287" s="2">
        <v>6840</v>
      </c>
      <c r="HT287" s="2">
        <v>6890</v>
      </c>
      <c r="HU287" s="2">
        <v>6940</v>
      </c>
      <c r="HV287" s="2">
        <v>6850</v>
      </c>
      <c r="HW287" s="2">
        <v>6640</v>
      </c>
      <c r="HX287" s="2">
        <v>6750</v>
      </c>
      <c r="HY287" s="2">
        <v>6570</v>
      </c>
      <c r="HZ287" s="2">
        <v>6530</v>
      </c>
      <c r="IA287" s="2">
        <v>6700</v>
      </c>
      <c r="IB287" s="2">
        <v>6670</v>
      </c>
      <c r="IC287" s="2">
        <v>6630</v>
      </c>
      <c r="ID287" s="2">
        <v>6580</v>
      </c>
      <c r="IE287" s="2">
        <v>6730</v>
      </c>
      <c r="IF287" s="2">
        <v>6900</v>
      </c>
      <c r="IG287" s="2">
        <v>6790</v>
      </c>
      <c r="IH287" s="2">
        <v>6980</v>
      </c>
      <c r="II287" s="2">
        <v>6400</v>
      </c>
      <c r="IJ287" s="2">
        <v>6420</v>
      </c>
      <c r="IK287" s="2">
        <v>6450</v>
      </c>
      <c r="IL287" s="2">
        <v>5870</v>
      </c>
      <c r="IM287" s="2">
        <v>6010</v>
      </c>
      <c r="IN287" s="2">
        <v>5880</v>
      </c>
      <c r="IO287" s="2">
        <v>5710</v>
      </c>
      <c r="IP287" s="2">
        <v>5560</v>
      </c>
      <c r="IQ287" s="2">
        <v>5700</v>
      </c>
      <c r="IR287" s="2">
        <v>5820</v>
      </c>
      <c r="IS287" s="2">
        <v>5680</v>
      </c>
      <c r="IT287" s="2">
        <v>5620</v>
      </c>
    </row>
    <row r="288" spans="1:254">
      <c r="A288" s="62" t="s">
        <v>501</v>
      </c>
      <c r="B288" s="4" t="inlineStr">
        <is>
          <t>紀文食品</t>
        </is>
      </c>
      <c r="C288" s="4">
        <v>1117</v>
      </c>
      <c r="D288" s="4">
        <v>12</v>
      </c>
      <c r="E288" s="67">
        <v>1105</v>
      </c>
      <c r="F288" s="67">
        <v>1085</v>
      </c>
      <c r="G288" s="67">
        <v>1092</v>
      </c>
      <c r="H288" s="67">
        <v>1103</v>
      </c>
      <c r="I288" s="67">
        <v>1088</v>
      </c>
      <c r="J288" s="67">
        <v>1107</v>
      </c>
      <c r="K288" s="67">
        <v>1117</v>
      </c>
      <c r="L288" s="67">
        <v>1097</v>
      </c>
      <c r="M288" s="67">
        <v>1091</v>
      </c>
      <c r="N288" s="67">
        <v>1078</v>
      </c>
      <c r="O288" s="67">
        <v>1083</v>
      </c>
      <c r="P288" s="67">
        <v>1082</v>
      </c>
      <c r="Q288" s="67">
        <v>1080</v>
      </c>
      <c r="R288" s="67">
        <v>1090</v>
      </c>
      <c r="S288" s="67">
        <v>1081</v>
      </c>
      <c r="T288" s="67">
        <v>1078</v>
      </c>
      <c r="U288" s="67">
        <v>1076</v>
      </c>
      <c r="V288" s="67">
        <v>1075</v>
      </c>
      <c r="W288" s="67">
        <v>1079</v>
      </c>
      <c r="X288" s="67">
        <v>1075</v>
      </c>
      <c r="Y288" s="67">
        <v>1080</v>
      </c>
      <c r="Z288" s="67">
        <v>1075</v>
      </c>
      <c r="AA288" s="67">
        <v>1066</v>
      </c>
      <c r="AB288" s="67">
        <v>1065</v>
      </c>
      <c r="AC288" s="67">
        <v>1064</v>
      </c>
      <c r="AD288" s="67">
        <v>1058</v>
      </c>
      <c r="AE288" s="67">
        <v>1055</v>
      </c>
      <c r="AF288" s="67">
        <v>1065</v>
      </c>
      <c r="AG288" s="67">
        <v>1062</v>
      </c>
      <c r="AH288" s="67">
        <v>1055</v>
      </c>
      <c r="AI288" s="67">
        <v>1053</v>
      </c>
      <c r="AJ288" s="67">
        <v>1061</v>
      </c>
      <c r="AK288" s="67">
        <v>1058</v>
      </c>
      <c r="AL288" s="67">
        <v>1065</v>
      </c>
      <c r="AM288" s="67">
        <v>1056</v>
      </c>
      <c r="AN288" s="67">
        <v>1050</v>
      </c>
      <c r="AO288" s="67">
        <v>1044</v>
      </c>
      <c r="AP288" s="67">
        <v>1045</v>
      </c>
      <c r="AQ288" s="67">
        <v>1044</v>
      </c>
      <c r="AR288" s="67">
        <v>1050</v>
      </c>
      <c r="AS288" s="67">
        <v>1048</v>
      </c>
      <c r="AT288" s="67">
        <v>1044</v>
      </c>
      <c r="AU288" s="67">
        <v>1035</v>
      </c>
      <c r="AV288" s="67">
        <v>1030</v>
      </c>
      <c r="AW288" s="67">
        <v>1022</v>
      </c>
      <c r="AX288" s="67">
        <v>1028</v>
      </c>
      <c r="AY288" s="67">
        <v>1018</v>
      </c>
      <c r="AZ288" s="67">
        <v>1027</v>
      </c>
      <c r="BA288" s="67">
        <v>1036</v>
      </c>
      <c r="BB288" s="67">
        <v>1044</v>
      </c>
      <c r="BC288" s="67">
        <v>1036</v>
      </c>
      <c r="BD288" s="67">
        <v>1035</v>
      </c>
      <c r="BE288" s="67">
        <v>1038</v>
      </c>
      <c r="BF288" s="67">
        <v>1040</v>
      </c>
      <c r="BG288" s="67">
        <v>1040</v>
      </c>
      <c r="BH288" s="67">
        <v>1043</v>
      </c>
      <c r="BI288" s="67">
        <v>1042</v>
      </c>
      <c r="BJ288" s="67">
        <v>1035</v>
      </c>
      <c r="BK288" s="67">
        <v>1040</v>
      </c>
      <c r="BL288" s="67">
        <v>1030</v>
      </c>
      <c r="BM288" s="67">
        <v>1030</v>
      </c>
      <c r="BN288" s="67">
        <v>1031</v>
      </c>
      <c r="BO288" s="67">
        <v>1025</v>
      </c>
      <c r="BP288" s="67">
        <v>1024</v>
      </c>
      <c r="BQ288" s="67">
        <v>1032</v>
      </c>
      <c r="BR288" s="67">
        <v>1031</v>
      </c>
      <c r="BS288" s="67">
        <v>1032</v>
      </c>
      <c r="BT288" s="67">
        <v>1028</v>
      </c>
      <c r="BU288" s="67">
        <v>1026</v>
      </c>
      <c r="BV288" s="67">
        <v>1030</v>
      </c>
      <c r="BW288" s="67">
        <v>1034</v>
      </c>
      <c r="BX288" s="67">
        <v>1040</v>
      </c>
      <c r="BY288" s="67">
        <v>1052</v>
      </c>
      <c r="BZ288" s="67">
        <v>1061</v>
      </c>
      <c r="CA288" s="516">
        <v>1062</v>
      </c>
      <c r="CB288" s="516">
        <v>1058</v>
      </c>
      <c r="CC288" s="516">
        <v>1058</v>
      </c>
      <c r="CD288" s="516">
        <v>1051</v>
      </c>
      <c r="CE288" s="516">
        <v>1059</v>
      </c>
      <c r="CF288" s="516">
        <v>1057</v>
      </c>
      <c r="CG288" s="516">
        <v>1058</v>
      </c>
      <c r="CH288" s="516">
        <v>1064</v>
      </c>
      <c r="CI288" s="516">
        <v>1065</v>
      </c>
      <c r="CJ288" s="516">
        <v>1062</v>
      </c>
      <c r="CK288" s="516">
        <v>1056</v>
      </c>
      <c r="CL288" s="516">
        <v>1050</v>
      </c>
      <c r="CM288" s="516">
        <v>1056</v>
      </c>
      <c r="CN288" s="516">
        <v>1040</v>
      </c>
      <c r="CO288" s="516">
        <v>1040</v>
      </c>
      <c r="CP288" s="516">
        <v>1063</v>
      </c>
      <c r="CQ288" s="516">
        <v>1050</v>
      </c>
      <c r="CR288" s="516">
        <v>1050</v>
      </c>
      <c r="CS288" s="516">
        <v>1044</v>
      </c>
      <c r="CT288" s="516">
        <v>1027</v>
      </c>
      <c r="CU288" s="516">
        <v>1039</v>
      </c>
      <c r="CV288" s="516">
        <v>1053</v>
      </c>
      <c r="CW288" s="516">
        <v>1038</v>
      </c>
      <c r="CX288" s="516">
        <v>1036</v>
      </c>
      <c r="CY288" s="516">
        <v>1032</v>
      </c>
      <c r="CZ288" s="516">
        <v>1039</v>
      </c>
      <c r="DA288" s="2">
        <v>1050</v>
      </c>
      <c r="DB288" s="2">
        <v>1052</v>
      </c>
      <c r="DC288" s="2">
        <v>1045</v>
      </c>
      <c r="DD288" s="2">
        <v>1053</v>
      </c>
      <c r="DE288" s="2">
        <v>1060</v>
      </c>
      <c r="DF288" s="2">
        <v>1043</v>
      </c>
      <c r="DG288" s="2">
        <v>1063</v>
      </c>
      <c r="DH288" s="2">
        <v>1078</v>
      </c>
      <c r="DI288" s="2">
        <v>1090</v>
      </c>
      <c r="DJ288" s="2">
        <v>1082</v>
      </c>
      <c r="DK288" s="2">
        <v>1086</v>
      </c>
      <c r="DL288" s="2">
        <v>1095</v>
      </c>
      <c r="DM288" s="2">
        <v>1085</v>
      </c>
      <c r="DN288" s="2">
        <v>1091</v>
      </c>
      <c r="DO288" s="2">
        <v>1094</v>
      </c>
      <c r="DP288" s="2">
        <v>1096</v>
      </c>
      <c r="DQ288" s="2">
        <v>1100</v>
      </c>
      <c r="DR288" s="2">
        <v>1097</v>
      </c>
      <c r="DS288" s="2">
        <v>1133</v>
      </c>
      <c r="DT288" s="2">
        <v>1122</v>
      </c>
      <c r="DU288" s="2">
        <v>1121</v>
      </c>
      <c r="DV288" s="2">
        <v>1113</v>
      </c>
      <c r="DW288" s="2">
        <v>1110</v>
      </c>
      <c r="DX288" s="2">
        <v>1101</v>
      </c>
      <c r="DY288" s="2">
        <v>1094</v>
      </c>
      <c r="DZ288" s="2">
        <v>1091</v>
      </c>
      <c r="EA288" s="2">
        <v>1099</v>
      </c>
      <c r="EB288" s="2">
        <v>1086</v>
      </c>
      <c r="EC288" s="2">
        <v>1086</v>
      </c>
      <c r="ED288" s="2">
        <v>1096</v>
      </c>
      <c r="EE288" s="2">
        <v>1091</v>
      </c>
      <c r="EF288" s="2">
        <v>1102</v>
      </c>
      <c r="EG288" s="2">
        <v>1101</v>
      </c>
      <c r="EH288" s="2">
        <v>1108</v>
      </c>
      <c r="EI288" s="2">
        <v>1113</v>
      </c>
      <c r="EJ288" s="2">
        <v>1096</v>
      </c>
      <c r="EK288" s="2">
        <v>1099</v>
      </c>
      <c r="EL288" s="2">
        <v>1090</v>
      </c>
      <c r="EM288" s="2">
        <v>1083</v>
      </c>
      <c r="EN288" s="2">
        <v>1083</v>
      </c>
      <c r="EO288" s="2">
        <v>1085</v>
      </c>
      <c r="EP288" s="2">
        <v>1081</v>
      </c>
      <c r="EQ288" s="2">
        <v>1085</v>
      </c>
      <c r="ER288" s="2">
        <v>1086</v>
      </c>
      <c r="ES288" s="2">
        <v>1078</v>
      </c>
      <c r="ET288" s="2">
        <v>1078</v>
      </c>
      <c r="EU288" s="2">
        <v>1074</v>
      </c>
      <c r="EV288" s="2">
        <v>1071</v>
      </c>
      <c r="EW288" s="2">
        <v>1079</v>
      </c>
      <c r="EX288" s="2">
        <v>1071</v>
      </c>
      <c r="EY288" s="2">
        <v>1070</v>
      </c>
      <c r="EZ288" s="2">
        <v>1060</v>
      </c>
      <c r="FA288" s="2">
        <v>1067</v>
      </c>
      <c r="FB288" s="2">
        <v>1063</v>
      </c>
      <c r="FC288" s="2">
        <v>1052</v>
      </c>
      <c r="FD288" s="2">
        <v>1051</v>
      </c>
      <c r="FE288" s="2">
        <v>1051</v>
      </c>
      <c r="FF288" s="2">
        <v>1041</v>
      </c>
      <c r="FG288" s="2">
        <v>1042</v>
      </c>
      <c r="FH288" s="2">
        <v>1060</v>
      </c>
      <c r="FI288" s="2">
        <v>1055</v>
      </c>
      <c r="FJ288" s="2">
        <v>1056</v>
      </c>
      <c r="FK288" s="2">
        <v>1057</v>
      </c>
      <c r="FL288" s="2">
        <v>1062</v>
      </c>
      <c r="FM288" s="2">
        <v>1061</v>
      </c>
      <c r="FN288" s="2">
        <v>1069</v>
      </c>
      <c r="FO288" s="2">
        <v>1073</v>
      </c>
      <c r="FP288" s="2">
        <v>1095</v>
      </c>
      <c r="FQ288" s="2">
        <v>1089</v>
      </c>
      <c r="FR288" s="2">
        <v>1096</v>
      </c>
      <c r="FS288" s="2">
        <v>1090</v>
      </c>
      <c r="FT288" s="2">
        <v>1098</v>
      </c>
      <c r="FU288" s="2">
        <v>1078</v>
      </c>
      <c r="FV288" s="2">
        <v>1077</v>
      </c>
      <c r="FW288" s="2">
        <v>1081</v>
      </c>
      <c r="FX288" s="2">
        <v>1090</v>
      </c>
      <c r="FY288" s="2">
        <v>1083</v>
      </c>
      <c r="FZ288" s="2">
        <v>1106</v>
      </c>
      <c r="GA288" s="2">
        <v>1104</v>
      </c>
      <c r="GB288" s="2">
        <v>1096</v>
      </c>
      <c r="GC288" s="2">
        <v>1088</v>
      </c>
      <c r="GD288" s="2">
        <v>1085</v>
      </c>
      <c r="GE288" s="2">
        <v>1063</v>
      </c>
      <c r="GF288" s="2">
        <v>1062</v>
      </c>
      <c r="GG288" s="2">
        <v>1070</v>
      </c>
      <c r="GH288" s="2">
        <v>1075</v>
      </c>
      <c r="GI288" s="2">
        <v>1076</v>
      </c>
      <c r="GJ288" s="2">
        <v>1082</v>
      </c>
      <c r="GK288" s="2">
        <v>1095</v>
      </c>
      <c r="GL288" s="2">
        <v>1116</v>
      </c>
      <c r="GM288" s="2">
        <v>1106</v>
      </c>
      <c r="GN288" s="2">
        <v>1123</v>
      </c>
      <c r="GO288" s="2">
        <v>1112</v>
      </c>
      <c r="GP288" s="2">
        <v>1112</v>
      </c>
      <c r="GQ288" s="2">
        <v>1107</v>
      </c>
      <c r="GR288" s="2">
        <v>1102</v>
      </c>
      <c r="GS288" s="2">
        <v>1108</v>
      </c>
      <c r="GT288" s="2">
        <v>1108</v>
      </c>
      <c r="GU288" s="2">
        <v>1102</v>
      </c>
      <c r="GV288" s="2">
        <v>1103</v>
      </c>
      <c r="GW288" s="2">
        <v>1113</v>
      </c>
      <c r="GX288" s="2">
        <v>1122</v>
      </c>
      <c r="GY288" s="2">
        <v>1130</v>
      </c>
      <c r="GZ288" s="2">
        <v>1124</v>
      </c>
      <c r="HA288" s="2">
        <v>1119</v>
      </c>
      <c r="HB288" s="2">
        <v>1134</v>
      </c>
      <c r="HC288" s="2">
        <v>1139</v>
      </c>
      <c r="HD288" s="2">
        <v>1146</v>
      </c>
      <c r="HE288" s="2">
        <v>1152</v>
      </c>
      <c r="HF288" s="2">
        <v>1186</v>
      </c>
      <c r="HG288" s="2">
        <v>1199</v>
      </c>
      <c r="HH288" s="2">
        <v>1207</v>
      </c>
      <c r="HI288" s="2">
        <v>1212</v>
      </c>
      <c r="HJ288" s="2">
        <v>1206</v>
      </c>
      <c r="HK288" s="2">
        <v>1208</v>
      </c>
      <c r="HL288" s="2">
        <v>1215</v>
      </c>
      <c r="HM288" s="2">
        <v>1207</v>
      </c>
      <c r="HN288" s="2">
        <v>1190</v>
      </c>
      <c r="HO288" s="2">
        <v>1190</v>
      </c>
      <c r="HP288" s="2">
        <v>1188</v>
      </c>
      <c r="HQ288" s="2">
        <v>1199</v>
      </c>
      <c r="HR288" s="2">
        <v>1206</v>
      </c>
      <c r="HS288" s="2">
        <v>1195</v>
      </c>
      <c r="HT288" s="2">
        <v>1199</v>
      </c>
      <c r="HU288" s="2">
        <v>1171</v>
      </c>
      <c r="HV288" s="2">
        <v>1163</v>
      </c>
      <c r="HW288" s="2">
        <v>1158</v>
      </c>
      <c r="HX288" s="2">
        <v>1133</v>
      </c>
      <c r="HY288" s="2">
        <v>1140</v>
      </c>
      <c r="HZ288" s="2">
        <v>1135</v>
      </c>
      <c r="IA288" s="2">
        <v>1134</v>
      </c>
      <c r="IB288" s="2">
        <v>1143</v>
      </c>
      <c r="IC288" s="2">
        <v>1139</v>
      </c>
      <c r="ID288" s="2">
        <v>1131</v>
      </c>
      <c r="IE288" s="2">
        <v>1132</v>
      </c>
      <c r="IF288" s="2">
        <v>1134</v>
      </c>
      <c r="IG288" s="2">
        <v>1144</v>
      </c>
      <c r="IH288" s="2">
        <v>1124</v>
      </c>
      <c r="II288" s="2">
        <v>1126</v>
      </c>
      <c r="IJ288" s="2">
        <v>1127</v>
      </c>
      <c r="IK288" s="2">
        <v>1131</v>
      </c>
      <c r="IL288" s="2">
        <v>1143</v>
      </c>
      <c r="IM288" s="2">
        <v>1135</v>
      </c>
      <c r="IN288" s="2">
        <v>1132</v>
      </c>
      <c r="IO288" s="2">
        <v>1120</v>
      </c>
      <c r="IP288" s="2">
        <v>1116</v>
      </c>
      <c r="IQ288" s="2">
        <v>1122</v>
      </c>
      <c r="IR288" s="2">
        <v>1107</v>
      </c>
      <c r="IS288" s="2">
        <v>1095</v>
      </c>
      <c r="IT288" s="2">
        <v>1088</v>
      </c>
    </row>
    <row r="289" spans="1:254">
      <c r="A289" s="62" t="s">
        <v>502</v>
      </c>
      <c r="B289" s="4" t="inlineStr">
        <is>
          <t>関東電化</t>
        </is>
      </c>
      <c r="C289" s="4">
        <v>2803</v>
      </c>
      <c r="D289" s="4">
        <v>-74</v>
      </c>
      <c r="E289" s="67">
        <v>2877</v>
      </c>
      <c r="F289" s="67">
        <v>3080</v>
      </c>
      <c r="G289" s="67">
        <v>2837</v>
      </c>
      <c r="H289" s="67">
        <v>2777</v>
      </c>
      <c r="I289" s="67">
        <v>2669</v>
      </c>
      <c r="J289" s="67">
        <v>2426</v>
      </c>
      <c r="K289" s="67">
        <v>2420</v>
      </c>
      <c r="L289" s="67">
        <v>2521</v>
      </c>
      <c r="M289" s="67">
        <v>2782</v>
      </c>
      <c r="N289" s="67">
        <v>2790</v>
      </c>
      <c r="O289" s="67">
        <v>2938</v>
      </c>
      <c r="P289" s="67">
        <v>2914</v>
      </c>
      <c r="Q289" s="67">
        <v>2795</v>
      </c>
      <c r="R289" s="67">
        <v>2701</v>
      </c>
      <c r="S289" s="67">
        <v>2925</v>
      </c>
      <c r="T289" s="67">
        <v>3055</v>
      </c>
      <c r="U289" s="67">
        <v>3035</v>
      </c>
      <c r="V289" s="67">
        <v>2935</v>
      </c>
      <c r="W289" s="67">
        <v>3070</v>
      </c>
      <c r="X289" s="67">
        <v>3075</v>
      </c>
      <c r="Y289" s="67">
        <v>3055</v>
      </c>
      <c r="Z289" s="67">
        <v>3175</v>
      </c>
      <c r="AA289" s="67">
        <v>3355</v>
      </c>
      <c r="AB289" s="67">
        <v>3480</v>
      </c>
      <c r="AC289" s="67">
        <v>3345</v>
      </c>
      <c r="AD289" s="67">
        <v>3570</v>
      </c>
      <c r="AE289" s="67">
        <v>3555</v>
      </c>
      <c r="AF289" s="67">
        <v>3630</v>
      </c>
      <c r="AG289" s="67">
        <v>3700</v>
      </c>
      <c r="AH289" s="67">
        <v>4055</v>
      </c>
      <c r="AI289" s="67">
        <v>3880</v>
      </c>
      <c r="AJ289" s="67">
        <v>3670</v>
      </c>
      <c r="AK289" s="67">
        <v>3895</v>
      </c>
      <c r="AL289" s="67">
        <v>4015</v>
      </c>
      <c r="AM289" s="67">
        <v>3845</v>
      </c>
      <c r="AN289" s="67">
        <v>3895</v>
      </c>
      <c r="AO289" s="67">
        <v>3760</v>
      </c>
      <c r="AP289" s="67">
        <v>3885</v>
      </c>
      <c r="AQ289" s="67">
        <v>3750</v>
      </c>
      <c r="AR289" s="67">
        <v>4020</v>
      </c>
      <c r="AS289" s="67">
        <v>3860</v>
      </c>
      <c r="AT289" s="67">
        <v>4190</v>
      </c>
      <c r="AU289" s="67">
        <v>3905</v>
      </c>
      <c r="AV289" s="67">
        <v>4095</v>
      </c>
      <c r="AW289" s="67">
        <v>4405</v>
      </c>
      <c r="AX289" s="67">
        <v>3705</v>
      </c>
      <c r="AY289" s="67">
        <v>3530</v>
      </c>
      <c r="AZ289" s="67">
        <v>3540</v>
      </c>
      <c r="BA289" s="67">
        <v>3625</v>
      </c>
      <c r="BB289" s="67">
        <v>3455</v>
      </c>
      <c r="BC289" s="67">
        <v>3330</v>
      </c>
      <c r="BD289" s="67">
        <v>3470</v>
      </c>
      <c r="BE289" s="67">
        <v>3305</v>
      </c>
      <c r="BF289" s="67">
        <v>3040</v>
      </c>
      <c r="BG289" s="67">
        <v>2870</v>
      </c>
      <c r="BH289" s="67">
        <v>2666</v>
      </c>
      <c r="BI289" s="67">
        <v>2770</v>
      </c>
      <c r="BJ289" s="67">
        <v>2550</v>
      </c>
      <c r="BK289" s="67">
        <v>2050</v>
      </c>
      <c r="BL289" s="67">
        <v>2175</v>
      </c>
      <c r="BM289" s="67">
        <v>2112</v>
      </c>
      <c r="BN289" s="67">
        <v>1971</v>
      </c>
      <c r="BO289" s="67">
        <v>1909</v>
      </c>
      <c r="BP289" s="67">
        <v>1856</v>
      </c>
      <c r="BQ289" s="67">
        <v>1813</v>
      </c>
      <c r="BR289" s="67">
        <v>1706</v>
      </c>
      <c r="BS289" s="67">
        <v>1671</v>
      </c>
      <c r="BT289" s="67">
        <v>1700</v>
      </c>
      <c r="BU289" s="67">
        <v>1649</v>
      </c>
      <c r="BV289" s="67">
        <v>1646</v>
      </c>
      <c r="BW289" s="67">
        <v>1632</v>
      </c>
      <c r="BX289" s="67">
        <v>1657</v>
      </c>
      <c r="BY289" s="67">
        <v>1671</v>
      </c>
      <c r="BZ289" s="67">
        <v>1632</v>
      </c>
      <c r="CA289" s="516">
        <v>1632</v>
      </c>
      <c r="CB289" s="516">
        <v>1671</v>
      </c>
      <c r="CC289" s="516">
        <v>1659</v>
      </c>
      <c r="CD289" s="516">
        <v>1700</v>
      </c>
      <c r="CE289" s="516">
        <v>1635</v>
      </c>
      <c r="CF289" s="516">
        <v>1625</v>
      </c>
      <c r="CG289" s="516">
        <v>1578</v>
      </c>
      <c r="CH289" s="516">
        <v>1606</v>
      </c>
      <c r="CI289" s="516">
        <v>1442</v>
      </c>
      <c r="CJ289" s="516">
        <v>1389</v>
      </c>
      <c r="CK289" s="516">
        <v>1373</v>
      </c>
      <c r="CL289" s="516">
        <v>1372</v>
      </c>
      <c r="CM289" s="516">
        <v>1420</v>
      </c>
      <c r="CN289" s="516">
        <v>1347</v>
      </c>
      <c r="CO289" s="516">
        <v>1411</v>
      </c>
      <c r="CP289" s="516">
        <v>1506</v>
      </c>
      <c r="CQ289" s="516">
        <v>1510</v>
      </c>
      <c r="CR289" s="516">
        <v>1488</v>
      </c>
      <c r="CS289" s="516">
        <v>1405</v>
      </c>
      <c r="CT289" s="516">
        <v>1353</v>
      </c>
      <c r="CU289" s="516">
        <v>1457</v>
      </c>
      <c r="CV289" s="516">
        <v>1562</v>
      </c>
      <c r="CW289" s="516">
        <v>1477</v>
      </c>
      <c r="CX289" s="516">
        <v>1550</v>
      </c>
      <c r="CY289" s="516">
        <v>1528</v>
      </c>
      <c r="CZ289" s="516">
        <v>1526</v>
      </c>
      <c r="DA289" s="2">
        <v>1604</v>
      </c>
      <c r="DB289" s="2">
        <v>1562</v>
      </c>
      <c r="DC289" s="2">
        <v>1498</v>
      </c>
      <c r="DD289" s="2">
        <v>1669</v>
      </c>
      <c r="DE289" s="2">
        <v>1680</v>
      </c>
      <c r="DF289" s="2">
        <v>1570</v>
      </c>
      <c r="DG289" s="2">
        <v>1711</v>
      </c>
      <c r="DH289" s="2">
        <v>1764</v>
      </c>
      <c r="DI289" s="2">
        <v>1765</v>
      </c>
      <c r="DJ289" s="2">
        <v>1717</v>
      </c>
      <c r="DK289" s="2">
        <v>1772</v>
      </c>
      <c r="DL289" s="2">
        <v>1767</v>
      </c>
      <c r="DM289" s="2">
        <v>1658</v>
      </c>
      <c r="DN289" s="2">
        <v>1730</v>
      </c>
      <c r="DO289" s="2">
        <v>1710</v>
      </c>
      <c r="DP289" s="2">
        <v>1711</v>
      </c>
      <c r="DQ289" s="2">
        <v>1685</v>
      </c>
      <c r="DR289" s="2">
        <v>1385</v>
      </c>
      <c r="DS289" s="2">
        <v>1435</v>
      </c>
      <c r="DT289" s="2">
        <v>1374</v>
      </c>
      <c r="DU289" s="2">
        <v>1355</v>
      </c>
      <c r="DV289" s="2">
        <v>1326</v>
      </c>
      <c r="DW289" s="2">
        <v>1323</v>
      </c>
      <c r="DX289" s="2">
        <v>1319</v>
      </c>
      <c r="DY289" s="2">
        <v>1319</v>
      </c>
      <c r="DZ289" s="2">
        <v>1280</v>
      </c>
      <c r="EA289" s="2">
        <v>1291</v>
      </c>
      <c r="EB289" s="2">
        <v>1282</v>
      </c>
      <c r="EC289" s="2">
        <v>1290</v>
      </c>
      <c r="ED289" s="2">
        <v>1334</v>
      </c>
      <c r="EE289" s="2">
        <v>1285</v>
      </c>
      <c r="EF289" s="2">
        <v>1307</v>
      </c>
      <c r="EG289" s="2">
        <v>1304</v>
      </c>
      <c r="EH289" s="2">
        <v>1253</v>
      </c>
      <c r="EI289" s="2">
        <v>1236</v>
      </c>
      <c r="EJ289" s="2">
        <v>1252</v>
      </c>
      <c r="EK289" s="2">
        <v>1231</v>
      </c>
      <c r="EL289" s="2">
        <v>1228</v>
      </c>
      <c r="EM289" s="2">
        <v>1210</v>
      </c>
      <c r="EN289" s="2">
        <v>1207</v>
      </c>
      <c r="EO289" s="2">
        <v>1163</v>
      </c>
      <c r="EP289" s="2">
        <v>1153</v>
      </c>
      <c r="EQ289" s="2">
        <v>1206</v>
      </c>
      <c r="ER289" s="2">
        <v>1141</v>
      </c>
      <c r="ES289" s="2">
        <v>1137</v>
      </c>
      <c r="ET289" s="2">
        <v>1105</v>
      </c>
      <c r="EU289" s="2">
        <v>1142</v>
      </c>
      <c r="EV289" s="2">
        <v>1095</v>
      </c>
      <c r="EW289" s="2">
        <v>1071</v>
      </c>
      <c r="EX289" s="2">
        <v>1053</v>
      </c>
      <c r="EY289" s="2">
        <v>1062</v>
      </c>
      <c r="EZ289" s="2">
        <v>1064</v>
      </c>
      <c r="FA289" s="2">
        <v>1029</v>
      </c>
      <c r="FB289" s="2">
        <v>1018</v>
      </c>
      <c r="FC289" s="2">
        <v>1013</v>
      </c>
      <c r="FD289" s="2">
        <v>1013</v>
      </c>
      <c r="FE289" s="2">
        <v>1023</v>
      </c>
      <c r="FF289" s="2">
        <v>1025</v>
      </c>
      <c r="FG289" s="2">
        <v>1003</v>
      </c>
      <c r="FH289" s="2">
        <v>1013</v>
      </c>
      <c r="FI289" s="2">
        <v>1010</v>
      </c>
      <c r="FJ289" s="2">
        <v>1015</v>
      </c>
      <c r="FK289" s="2">
        <v>1015</v>
      </c>
      <c r="FL289" s="2">
        <v>999</v>
      </c>
      <c r="FM289" s="2">
        <v>990</v>
      </c>
      <c r="FN289" s="2">
        <v>1009</v>
      </c>
      <c r="FO289" s="2">
        <v>1016</v>
      </c>
      <c r="FP289" s="2">
        <v>1035</v>
      </c>
      <c r="FQ289" s="2">
        <v>1035</v>
      </c>
      <c r="FR289" s="2">
        <v>1004</v>
      </c>
      <c r="FS289" s="2">
        <v>987</v>
      </c>
      <c r="FT289" s="2">
        <v>1003</v>
      </c>
      <c r="FU289" s="2">
        <v>1009</v>
      </c>
      <c r="FV289" s="2">
        <v>1011</v>
      </c>
      <c r="FW289" s="2">
        <v>1013</v>
      </c>
      <c r="FX289" s="2">
        <v>1010</v>
      </c>
      <c r="FY289" s="2">
        <v>1003</v>
      </c>
      <c r="FZ289" s="2">
        <v>1020</v>
      </c>
      <c r="GA289" s="2">
        <v>1001</v>
      </c>
      <c r="GB289" s="2">
        <v>941</v>
      </c>
      <c r="GC289" s="2">
        <v>1032</v>
      </c>
      <c r="GD289" s="2">
        <v>1015</v>
      </c>
      <c r="GE289" s="2">
        <v>1015</v>
      </c>
      <c r="GF289" s="2">
        <v>1014</v>
      </c>
      <c r="GG289" s="2">
        <v>1037</v>
      </c>
      <c r="GH289" s="2">
        <v>1042</v>
      </c>
      <c r="GI289" s="2">
        <v>1058</v>
      </c>
      <c r="GJ289" s="2">
        <v>1032</v>
      </c>
      <c r="GK289" s="2">
        <v>1065</v>
      </c>
      <c r="GL289" s="2">
        <v>1089</v>
      </c>
      <c r="GM289" s="2">
        <v>1076</v>
      </c>
      <c r="GN289" s="2">
        <v>1050</v>
      </c>
      <c r="GO289" s="2">
        <v>1046</v>
      </c>
      <c r="GP289" s="2">
        <v>1035</v>
      </c>
      <c r="GQ289" s="2">
        <v>1053</v>
      </c>
      <c r="GR289" s="2">
        <v>1018</v>
      </c>
      <c r="GS289" s="2">
        <v>1005</v>
      </c>
      <c r="GT289" s="2">
        <v>995</v>
      </c>
      <c r="GU289" s="2">
        <v>981</v>
      </c>
      <c r="GV289" s="2">
        <v>1005</v>
      </c>
      <c r="GW289" s="2">
        <v>1018</v>
      </c>
      <c r="GX289" s="2">
        <v>1004</v>
      </c>
      <c r="GY289" s="2">
        <v>977</v>
      </c>
      <c r="GZ289" s="2">
        <v>990</v>
      </c>
      <c r="HA289" s="2">
        <v>975</v>
      </c>
      <c r="HB289" s="2">
        <v>934</v>
      </c>
      <c r="HC289" s="2">
        <v>921</v>
      </c>
      <c r="HD289" s="2">
        <v>959</v>
      </c>
      <c r="HE289" s="2">
        <v>955</v>
      </c>
      <c r="HF289" s="2">
        <v>964</v>
      </c>
      <c r="HG289" s="2">
        <v>962</v>
      </c>
      <c r="HH289" s="2">
        <v>944</v>
      </c>
      <c r="HI289" s="2">
        <v>943</v>
      </c>
      <c r="HJ289" s="2">
        <v>936</v>
      </c>
      <c r="HK289" s="2">
        <v>936</v>
      </c>
      <c r="HL289" s="2">
        <v>918</v>
      </c>
      <c r="HM289" s="2">
        <v>931</v>
      </c>
      <c r="HN289" s="2">
        <v>913</v>
      </c>
      <c r="HO289" s="2">
        <v>883</v>
      </c>
      <c r="HP289" s="2">
        <v>870</v>
      </c>
      <c r="HQ289" s="2">
        <v>872</v>
      </c>
      <c r="HR289" s="2">
        <v>869</v>
      </c>
      <c r="HS289" s="2">
        <v>861</v>
      </c>
      <c r="HT289" s="2">
        <v>848</v>
      </c>
      <c r="HU289" s="2">
        <v>844</v>
      </c>
      <c r="HV289" s="2">
        <v>852</v>
      </c>
      <c r="HW289" s="2">
        <v>843</v>
      </c>
      <c r="HX289" s="2">
        <v>854</v>
      </c>
      <c r="HY289" s="2">
        <v>857</v>
      </c>
      <c r="HZ289" s="2">
        <v>865</v>
      </c>
      <c r="IA289" s="2">
        <v>859</v>
      </c>
      <c r="IB289" s="2">
        <v>874</v>
      </c>
      <c r="IC289" s="2">
        <v>879</v>
      </c>
      <c r="ID289" s="2">
        <v>887</v>
      </c>
      <c r="IE289" s="2">
        <v>899</v>
      </c>
      <c r="IF289" s="2">
        <v>897</v>
      </c>
      <c r="IG289" s="2">
        <v>828</v>
      </c>
      <c r="IH289" s="2">
        <v>815</v>
      </c>
      <c r="II289" s="2">
        <v>809</v>
      </c>
      <c r="IJ289" s="2">
        <v>808</v>
      </c>
      <c r="IK289" s="2">
        <v>807</v>
      </c>
      <c r="IL289" s="2">
        <v>875</v>
      </c>
      <c r="IM289" s="2">
        <v>872</v>
      </c>
      <c r="IN289" s="2">
        <v>867</v>
      </c>
      <c r="IO289" s="2">
        <v>861</v>
      </c>
      <c r="IP289" s="2">
        <v>860</v>
      </c>
      <c r="IQ289" s="2">
        <v>867</v>
      </c>
      <c r="IR289" s="2">
        <v>857</v>
      </c>
      <c r="IS289" s="2">
        <v>847</v>
      </c>
      <c r="IT289" s="2">
        <v>854</v>
      </c>
    </row>
    <row r="290" spans="1:254">
      <c r="A290" s="62" t="s">
        <v>503</v>
      </c>
      <c r="B290" s="4" t="inlineStr">
        <is>
          <t>ＹＵＳＨＩＮ</t>
        </is>
      </c>
      <c r="C290" s="4">
        <v>684</v>
      </c>
      <c r="D290" s="4">
        <v>2</v>
      </c>
      <c r="E290" s="67">
        <v>682</v>
      </c>
      <c r="F290" s="67">
        <v>684</v>
      </c>
      <c r="G290" s="67">
        <v>679</v>
      </c>
      <c r="H290" s="67">
        <v>663</v>
      </c>
      <c r="I290" s="67">
        <v>668</v>
      </c>
      <c r="J290" s="67">
        <v>674</v>
      </c>
      <c r="K290" s="67">
        <v>666</v>
      </c>
      <c r="L290" s="67">
        <v>669</v>
      </c>
      <c r="M290" s="67">
        <v>695</v>
      </c>
      <c r="N290" s="67">
        <v>688</v>
      </c>
      <c r="O290" s="67">
        <v>691</v>
      </c>
      <c r="P290" s="67">
        <v>682</v>
      </c>
      <c r="Q290" s="67">
        <v>689</v>
      </c>
      <c r="R290" s="67">
        <v>676</v>
      </c>
      <c r="S290" s="67">
        <v>666</v>
      </c>
      <c r="T290" s="67">
        <v>669</v>
      </c>
      <c r="U290" s="67">
        <v>664</v>
      </c>
      <c r="V290" s="67">
        <v>671</v>
      </c>
      <c r="W290" s="67">
        <v>681</v>
      </c>
      <c r="X290" s="67">
        <v>675</v>
      </c>
      <c r="Y290" s="67">
        <v>691</v>
      </c>
      <c r="Z290" s="67">
        <v>698</v>
      </c>
      <c r="AA290" s="67">
        <v>700</v>
      </c>
      <c r="AB290" s="67">
        <v>686</v>
      </c>
      <c r="AC290" s="67">
        <v>693</v>
      </c>
      <c r="AD290" s="67">
        <v>698</v>
      </c>
      <c r="AE290" s="67">
        <v>688</v>
      </c>
      <c r="AF290" s="67">
        <v>703</v>
      </c>
      <c r="AG290" s="67">
        <v>705</v>
      </c>
      <c r="AH290" s="67">
        <v>715</v>
      </c>
      <c r="AI290" s="67">
        <v>706</v>
      </c>
      <c r="AJ290" s="67">
        <v>736</v>
      </c>
      <c r="AK290" s="67">
        <v>740</v>
      </c>
      <c r="AL290" s="67">
        <v>734</v>
      </c>
      <c r="AM290" s="67">
        <v>741</v>
      </c>
      <c r="AN290" s="67">
        <v>770</v>
      </c>
      <c r="AO290" s="67">
        <v>713</v>
      </c>
      <c r="AP290" s="67">
        <v>700</v>
      </c>
      <c r="AQ290" s="67">
        <v>677</v>
      </c>
      <c r="AR290" s="67">
        <v>672</v>
      </c>
      <c r="AS290" s="67">
        <v>668</v>
      </c>
      <c r="AT290" s="67">
        <v>689</v>
      </c>
      <c r="AU290" s="67">
        <v>659</v>
      </c>
      <c r="AV290" s="67">
        <v>672</v>
      </c>
      <c r="AW290" s="67">
        <v>665</v>
      </c>
      <c r="AX290" s="67">
        <v>658</v>
      </c>
      <c r="AY290" s="67">
        <v>646</v>
      </c>
      <c r="AZ290" s="67">
        <v>661</v>
      </c>
      <c r="BA290" s="67">
        <v>667</v>
      </c>
      <c r="BB290" s="67">
        <v>677</v>
      </c>
      <c r="BC290" s="67">
        <v>670</v>
      </c>
      <c r="BD290" s="67">
        <v>659</v>
      </c>
      <c r="BE290" s="67">
        <v>710</v>
      </c>
      <c r="BF290" s="67">
        <v>721</v>
      </c>
      <c r="BG290" s="67">
        <v>707</v>
      </c>
      <c r="BH290" s="67">
        <v>708</v>
      </c>
      <c r="BI290" s="67">
        <v>712</v>
      </c>
      <c r="BJ290" s="67">
        <v>720</v>
      </c>
      <c r="BK290" s="67">
        <v>734</v>
      </c>
      <c r="BL290" s="67">
        <v>754</v>
      </c>
      <c r="BM290" s="67">
        <v>731</v>
      </c>
      <c r="BN290" s="67">
        <v>724</v>
      </c>
      <c r="BO290" s="67">
        <v>701</v>
      </c>
      <c r="BP290" s="67">
        <v>683</v>
      </c>
      <c r="BQ290" s="67">
        <v>690</v>
      </c>
      <c r="BR290" s="67">
        <v>681</v>
      </c>
      <c r="BS290" s="67">
        <v>667</v>
      </c>
      <c r="BT290" s="67">
        <v>669</v>
      </c>
      <c r="BU290" s="67">
        <v>658</v>
      </c>
      <c r="BV290" s="67">
        <v>659</v>
      </c>
      <c r="BW290" s="67">
        <v>659</v>
      </c>
      <c r="BX290" s="67">
        <v>671</v>
      </c>
      <c r="BY290" s="67">
        <v>678</v>
      </c>
      <c r="BZ290" s="67">
        <v>676</v>
      </c>
      <c r="CA290" s="516">
        <v>671</v>
      </c>
      <c r="CB290" s="516">
        <v>678</v>
      </c>
      <c r="CC290" s="516">
        <v>680</v>
      </c>
      <c r="CD290" s="516">
        <v>679</v>
      </c>
      <c r="CE290" s="516">
        <v>676</v>
      </c>
      <c r="CF290" s="516">
        <v>679</v>
      </c>
      <c r="CG290" s="516">
        <v>680</v>
      </c>
      <c r="CH290" s="516">
        <v>695</v>
      </c>
      <c r="CI290" s="516">
        <v>689</v>
      </c>
      <c r="CJ290" s="516">
        <v>680</v>
      </c>
      <c r="CK290" s="516">
        <v>669</v>
      </c>
      <c r="CL290" s="516">
        <v>672</v>
      </c>
      <c r="CM290" s="516">
        <v>673</v>
      </c>
      <c r="CN290" s="516">
        <v>661</v>
      </c>
      <c r="CO290" s="516">
        <v>657</v>
      </c>
      <c r="CP290" s="516">
        <v>689</v>
      </c>
      <c r="CQ290" s="516">
        <v>693</v>
      </c>
      <c r="CR290" s="516">
        <v>696</v>
      </c>
      <c r="CS290" s="516">
        <v>679</v>
      </c>
      <c r="CT290" s="516">
        <v>670</v>
      </c>
      <c r="CU290" s="516">
        <v>672</v>
      </c>
      <c r="CV290" s="516">
        <v>719</v>
      </c>
      <c r="CW290" s="516">
        <v>720</v>
      </c>
      <c r="CX290" s="516">
        <v>700</v>
      </c>
      <c r="CY290" s="516">
        <v>712</v>
      </c>
      <c r="CZ290" s="516">
        <v>699</v>
      </c>
      <c r="DA290" s="2">
        <v>708</v>
      </c>
      <c r="DB290" s="2">
        <v>706</v>
      </c>
      <c r="DC290" s="2">
        <v>683</v>
      </c>
      <c r="DD290" s="2">
        <v>702</v>
      </c>
      <c r="DE290" s="2">
        <v>729</v>
      </c>
      <c r="DF290" s="2">
        <v>696</v>
      </c>
      <c r="DG290" s="2">
        <v>735</v>
      </c>
      <c r="DH290" s="2">
        <v>748</v>
      </c>
      <c r="DI290" s="2">
        <v>781</v>
      </c>
      <c r="DJ290" s="2">
        <v>752</v>
      </c>
      <c r="DK290" s="2">
        <v>750</v>
      </c>
      <c r="DL290" s="2">
        <v>764</v>
      </c>
      <c r="DM290" s="2">
        <v>718</v>
      </c>
      <c r="DN290" s="2">
        <v>733</v>
      </c>
      <c r="DO290" s="2">
        <v>779</v>
      </c>
      <c r="DP290" s="2">
        <v>785</v>
      </c>
      <c r="DQ290" s="2">
        <v>785</v>
      </c>
      <c r="DR290" s="2">
        <v>798</v>
      </c>
      <c r="DS290" s="2">
        <v>823</v>
      </c>
      <c r="DT290" s="2">
        <v>822</v>
      </c>
      <c r="DU290" s="2">
        <v>815</v>
      </c>
      <c r="DV290" s="2">
        <v>808</v>
      </c>
      <c r="DW290" s="2">
        <v>818</v>
      </c>
      <c r="DX290" s="2">
        <v>794</v>
      </c>
      <c r="DY290" s="2">
        <v>783</v>
      </c>
      <c r="DZ290" s="2">
        <v>773</v>
      </c>
      <c r="EA290" s="2">
        <v>761</v>
      </c>
      <c r="EB290" s="2">
        <v>755</v>
      </c>
      <c r="EC290" s="2">
        <v>757</v>
      </c>
      <c r="ED290" s="2">
        <v>748</v>
      </c>
      <c r="EE290" s="2">
        <v>742</v>
      </c>
      <c r="EF290" s="2">
        <v>741</v>
      </c>
      <c r="EG290" s="2">
        <v>756</v>
      </c>
      <c r="EH290" s="2">
        <v>745</v>
      </c>
      <c r="EI290" s="2">
        <v>750</v>
      </c>
      <c r="EJ290" s="2">
        <v>750</v>
      </c>
      <c r="EK290" s="2">
        <v>767</v>
      </c>
      <c r="EL290" s="2">
        <v>759</v>
      </c>
      <c r="EM290" s="2">
        <v>747</v>
      </c>
      <c r="EN290" s="2">
        <v>742</v>
      </c>
      <c r="EO290" s="2">
        <v>741</v>
      </c>
      <c r="EP290" s="2">
        <v>738</v>
      </c>
      <c r="EQ290" s="2">
        <v>739</v>
      </c>
      <c r="ER290" s="2">
        <v>737</v>
      </c>
      <c r="ES290" s="2">
        <v>733</v>
      </c>
      <c r="ET290" s="2">
        <v>711</v>
      </c>
      <c r="EU290" s="2">
        <v>710</v>
      </c>
      <c r="EV290" s="2">
        <v>701</v>
      </c>
      <c r="EW290" s="2">
        <v>698</v>
      </c>
      <c r="EX290" s="2">
        <v>699</v>
      </c>
      <c r="EY290" s="2">
        <v>722</v>
      </c>
      <c r="EZ290" s="2">
        <v>715</v>
      </c>
      <c r="FA290" s="2">
        <v>715</v>
      </c>
      <c r="FB290" s="2">
        <v>721</v>
      </c>
      <c r="FC290" s="2">
        <v>712</v>
      </c>
      <c r="FD290" s="2">
        <v>718</v>
      </c>
      <c r="FE290" s="2">
        <v>715</v>
      </c>
      <c r="FF290" s="2">
        <v>715</v>
      </c>
      <c r="FG290" s="2">
        <v>705</v>
      </c>
      <c r="FH290" s="2">
        <v>705</v>
      </c>
      <c r="FI290" s="2">
        <v>712</v>
      </c>
      <c r="FJ290" s="2">
        <v>714</v>
      </c>
      <c r="FK290" s="2">
        <v>715</v>
      </c>
      <c r="FL290" s="2">
        <v>719</v>
      </c>
      <c r="FM290" s="2">
        <v>700</v>
      </c>
      <c r="FN290" s="2">
        <v>700</v>
      </c>
      <c r="FO290" s="2">
        <v>688</v>
      </c>
      <c r="FP290" s="2">
        <v>682</v>
      </c>
      <c r="FQ290" s="2">
        <v>672</v>
      </c>
      <c r="FR290" s="2">
        <v>677</v>
      </c>
      <c r="FS290" s="2">
        <v>679</v>
      </c>
      <c r="FT290" s="2">
        <v>676</v>
      </c>
      <c r="FU290" s="2">
        <v>672</v>
      </c>
      <c r="FV290" s="2">
        <v>674</v>
      </c>
      <c r="FW290" s="2">
        <v>674</v>
      </c>
      <c r="FX290" s="2">
        <v>682</v>
      </c>
      <c r="FY290" s="2">
        <v>675</v>
      </c>
      <c r="FZ290" s="2">
        <v>669</v>
      </c>
      <c r="GA290" s="2">
        <v>677</v>
      </c>
      <c r="GB290" s="2">
        <v>659</v>
      </c>
      <c r="GC290" s="2">
        <v>664</v>
      </c>
      <c r="GD290" s="2">
        <v>652</v>
      </c>
      <c r="GE290" s="2">
        <v>664</v>
      </c>
      <c r="GF290" s="2">
        <v>646</v>
      </c>
      <c r="GG290" s="2">
        <v>654</v>
      </c>
      <c r="GH290" s="2">
        <v>645</v>
      </c>
      <c r="GI290" s="2">
        <v>643</v>
      </c>
      <c r="GJ290" s="2">
        <v>632</v>
      </c>
      <c r="GK290" s="2">
        <v>624</v>
      </c>
      <c r="GL290" s="2">
        <v>636</v>
      </c>
      <c r="GM290" s="2">
        <v>627</v>
      </c>
      <c r="GN290" s="2">
        <v>616</v>
      </c>
      <c r="GO290" s="2">
        <v>615</v>
      </c>
      <c r="GP290" s="2">
        <v>597</v>
      </c>
      <c r="GQ290" s="2">
        <v>599</v>
      </c>
      <c r="GR290" s="2">
        <v>582</v>
      </c>
      <c r="GS290" s="2">
        <v>595</v>
      </c>
      <c r="GT290" s="2">
        <v>587</v>
      </c>
      <c r="GU290" s="2">
        <v>578</v>
      </c>
      <c r="GV290" s="2">
        <v>590</v>
      </c>
      <c r="GW290" s="2">
        <v>604</v>
      </c>
      <c r="GX290" s="2">
        <v>600</v>
      </c>
      <c r="GY290" s="2">
        <v>597</v>
      </c>
      <c r="GZ290" s="2">
        <v>598</v>
      </c>
      <c r="HA290" s="2">
        <v>593</v>
      </c>
      <c r="HB290" s="2">
        <v>588</v>
      </c>
      <c r="HC290" s="2">
        <v>590</v>
      </c>
      <c r="HD290" s="2">
        <v>615</v>
      </c>
      <c r="HE290" s="2">
        <v>608</v>
      </c>
      <c r="HF290" s="2">
        <v>628</v>
      </c>
      <c r="HG290" s="2">
        <v>625</v>
      </c>
      <c r="HH290" s="2">
        <v>624</v>
      </c>
      <c r="HI290" s="2">
        <v>621</v>
      </c>
      <c r="HJ290" s="2">
        <v>618</v>
      </c>
      <c r="HK290" s="2">
        <v>631</v>
      </c>
      <c r="HL290" s="2">
        <v>622</v>
      </c>
      <c r="HM290" s="2">
        <v>623</v>
      </c>
      <c r="HN290" s="2">
        <v>618</v>
      </c>
      <c r="HO290" s="2">
        <v>622</v>
      </c>
      <c r="HP290" s="2">
        <v>623</v>
      </c>
      <c r="HQ290" s="2">
        <v>623</v>
      </c>
      <c r="HR290" s="2">
        <v>631</v>
      </c>
      <c r="HS290" s="2">
        <v>625</v>
      </c>
      <c r="HT290" s="2">
        <v>624</v>
      </c>
      <c r="HU290" s="2">
        <v>619</v>
      </c>
      <c r="HV290" s="2">
        <v>619</v>
      </c>
      <c r="HW290" s="2">
        <v>620</v>
      </c>
      <c r="HX290" s="2">
        <v>620</v>
      </c>
      <c r="HY290" s="2">
        <v>622</v>
      </c>
      <c r="HZ290" s="2">
        <v>620</v>
      </c>
      <c r="IA290" s="2">
        <v>625</v>
      </c>
      <c r="IB290" s="2">
        <v>631</v>
      </c>
      <c r="IC290" s="2">
        <v>630</v>
      </c>
      <c r="ID290" s="2">
        <v>633</v>
      </c>
      <c r="IE290" s="2">
        <v>633</v>
      </c>
      <c r="IF290" s="2">
        <v>635</v>
      </c>
      <c r="IG290" s="2">
        <v>640</v>
      </c>
      <c r="IH290" s="2">
        <v>630</v>
      </c>
      <c r="II290" s="2">
        <v>626</v>
      </c>
      <c r="IJ290" s="2">
        <v>635</v>
      </c>
      <c r="IK290" s="2">
        <v>625</v>
      </c>
      <c r="IL290" s="2">
        <v>647</v>
      </c>
      <c r="IM290" s="2">
        <v>646</v>
      </c>
      <c r="IN290" s="2">
        <v>653</v>
      </c>
      <c r="IO290" s="2">
        <v>642</v>
      </c>
      <c r="IP290" s="2">
        <v>634</v>
      </c>
      <c r="IQ290" s="2">
        <v>640</v>
      </c>
      <c r="IR290" s="2">
        <v>630</v>
      </c>
      <c r="IS290" s="2">
        <v>625</v>
      </c>
      <c r="IT290" s="2">
        <v>623</v>
      </c>
    </row>
    <row r="291" spans="1:254">
      <c r="A291" s="62" t="s">
        <v>504</v>
      </c>
      <c r="B291" s="4" t="inlineStr">
        <is>
          <t>電気興業</t>
        </is>
      </c>
      <c r="C291" s="4">
        <v>3205</v>
      </c>
      <c r="D291" s="4">
        <v>-15</v>
      </c>
      <c r="E291" s="67">
        <v>3220</v>
      </c>
      <c r="F291" s="67">
        <v>3170</v>
      </c>
      <c r="G291" s="67">
        <v>3085</v>
      </c>
      <c r="H291" s="67">
        <v>3065</v>
      </c>
      <c r="I291" s="67">
        <v>3085</v>
      </c>
      <c r="J291" s="67">
        <v>3055</v>
      </c>
      <c r="K291" s="67">
        <v>3005</v>
      </c>
      <c r="L291" s="67">
        <v>2991</v>
      </c>
      <c r="M291" s="67">
        <v>3020</v>
      </c>
      <c r="N291" s="67">
        <v>2957</v>
      </c>
      <c r="O291" s="67">
        <v>3015</v>
      </c>
      <c r="P291" s="67">
        <v>3010</v>
      </c>
      <c r="Q291" s="67">
        <v>2929</v>
      </c>
      <c r="R291" s="67">
        <v>2875</v>
      </c>
      <c r="S291" s="67">
        <v>2991</v>
      </c>
      <c r="T291" s="67">
        <v>3030</v>
      </c>
      <c r="U291" s="67">
        <v>3000</v>
      </c>
      <c r="V291" s="67">
        <v>2988</v>
      </c>
      <c r="W291" s="67">
        <v>3020</v>
      </c>
      <c r="X291" s="67">
        <v>3080</v>
      </c>
      <c r="Y291" s="67">
        <v>2930</v>
      </c>
      <c r="Z291" s="67">
        <v>2972</v>
      </c>
      <c r="AA291" s="67">
        <v>3010</v>
      </c>
      <c r="AB291" s="67">
        <v>3035</v>
      </c>
      <c r="AC291" s="67">
        <v>3045</v>
      </c>
      <c r="AD291" s="67">
        <v>3060</v>
      </c>
      <c r="AE291" s="67">
        <v>3040</v>
      </c>
      <c r="AF291" s="67">
        <v>3125</v>
      </c>
      <c r="AG291" s="67">
        <v>3085</v>
      </c>
      <c r="AH291" s="67">
        <v>3130</v>
      </c>
      <c r="AI291" s="67">
        <v>3120</v>
      </c>
      <c r="AJ291" s="67">
        <v>3100</v>
      </c>
      <c r="AK291" s="67">
        <v>3135</v>
      </c>
      <c r="AL291" s="67">
        <v>3175</v>
      </c>
      <c r="AM291" s="67">
        <v>3155</v>
      </c>
      <c r="AN291" s="67">
        <v>3155</v>
      </c>
      <c r="AO291" s="67">
        <v>3180</v>
      </c>
      <c r="AP291" s="67">
        <v>3285</v>
      </c>
      <c r="AQ291" s="67">
        <v>3180</v>
      </c>
      <c r="AR291" s="67">
        <v>3175</v>
      </c>
      <c r="AS291" s="67">
        <v>3290</v>
      </c>
      <c r="AT291" s="67">
        <v>3400</v>
      </c>
      <c r="AU291" s="67">
        <v>3390</v>
      </c>
      <c r="AV291" s="67">
        <v>3465</v>
      </c>
      <c r="AW291" s="67">
        <v>3475</v>
      </c>
      <c r="AX291" s="67">
        <v>3510</v>
      </c>
      <c r="AY291" s="67">
        <v>3475</v>
      </c>
      <c r="AZ291" s="67">
        <v>3525</v>
      </c>
      <c r="BA291" s="67">
        <v>3510</v>
      </c>
      <c r="BB291" s="67">
        <v>3520</v>
      </c>
      <c r="BC291" s="67">
        <v>3480</v>
      </c>
      <c r="BD291" s="67">
        <v>3500</v>
      </c>
      <c r="BE291" s="67">
        <v>3470</v>
      </c>
      <c r="BF291" s="67">
        <v>3405</v>
      </c>
      <c r="BG291" s="67">
        <v>3415</v>
      </c>
      <c r="BH291" s="67">
        <v>3415</v>
      </c>
      <c r="BI291" s="67">
        <v>3415</v>
      </c>
      <c r="BJ291" s="67">
        <v>3445</v>
      </c>
      <c r="BK291" s="67">
        <v>3460</v>
      </c>
      <c r="BL291" s="67">
        <v>3470</v>
      </c>
      <c r="BM291" s="67">
        <v>3485</v>
      </c>
      <c r="BN291" s="67">
        <v>3465</v>
      </c>
      <c r="BO291" s="67">
        <v>3425</v>
      </c>
      <c r="BP291" s="67">
        <v>3410</v>
      </c>
      <c r="BQ291" s="67">
        <v>3415</v>
      </c>
      <c r="BR291" s="67">
        <v>3335</v>
      </c>
      <c r="BS291" s="67">
        <v>3315</v>
      </c>
      <c r="BT291" s="67">
        <v>3345</v>
      </c>
      <c r="BU291" s="67">
        <v>3295</v>
      </c>
      <c r="BV291" s="67">
        <v>3325</v>
      </c>
      <c r="BW291" s="67">
        <v>3330</v>
      </c>
      <c r="BX291" s="67">
        <v>3280</v>
      </c>
      <c r="BY291" s="67">
        <v>3300</v>
      </c>
      <c r="BZ291" s="67">
        <v>3310</v>
      </c>
      <c r="CA291" s="516">
        <v>3275</v>
      </c>
      <c r="CB291" s="516">
        <v>3295</v>
      </c>
      <c r="CC291" s="516">
        <v>3255</v>
      </c>
      <c r="CD291" s="516">
        <v>3220</v>
      </c>
      <c r="CE291" s="516">
        <v>3165</v>
      </c>
      <c r="CF291" s="516">
        <v>3080</v>
      </c>
      <c r="CG291" s="516">
        <v>3095</v>
      </c>
      <c r="CH291" s="516">
        <v>3170</v>
      </c>
      <c r="CI291" s="516">
        <v>3090</v>
      </c>
      <c r="CJ291" s="516">
        <v>3075</v>
      </c>
      <c r="CK291" s="516">
        <v>3075</v>
      </c>
      <c r="CL291" s="516">
        <v>3055</v>
      </c>
      <c r="CM291" s="516">
        <v>3085</v>
      </c>
      <c r="CN291" s="516">
        <v>3000</v>
      </c>
      <c r="CO291" s="516">
        <v>3020</v>
      </c>
      <c r="CP291" s="516">
        <v>3100</v>
      </c>
      <c r="CQ291" s="516">
        <v>3085</v>
      </c>
      <c r="CR291" s="516">
        <v>3120</v>
      </c>
      <c r="CS291" s="516">
        <v>3090</v>
      </c>
      <c r="CT291" s="516">
        <v>3000</v>
      </c>
      <c r="CU291" s="516">
        <v>3125</v>
      </c>
      <c r="CV291" s="516">
        <v>3220</v>
      </c>
      <c r="CW291" s="516">
        <v>3105</v>
      </c>
      <c r="CX291" s="516">
        <v>3215</v>
      </c>
      <c r="CY291" s="516">
        <v>3195</v>
      </c>
      <c r="CZ291" s="516">
        <v>3180</v>
      </c>
      <c r="DA291" s="2">
        <v>3260</v>
      </c>
      <c r="DB291" s="2">
        <v>3200</v>
      </c>
      <c r="DC291" s="2">
        <v>3180</v>
      </c>
      <c r="DD291" s="2">
        <v>3200</v>
      </c>
      <c r="DE291" s="2">
        <v>3200</v>
      </c>
      <c r="DF291" s="2">
        <v>3065</v>
      </c>
      <c r="DG291" s="2">
        <v>3310</v>
      </c>
      <c r="DH291" s="2">
        <v>3435</v>
      </c>
      <c r="DI291" s="2">
        <v>3395</v>
      </c>
      <c r="DJ291" s="2">
        <v>3345</v>
      </c>
      <c r="DK291" s="2">
        <v>3335</v>
      </c>
      <c r="DL291" s="2">
        <v>3315</v>
      </c>
      <c r="DM291" s="2">
        <v>3040</v>
      </c>
      <c r="DN291" s="2">
        <v>3090</v>
      </c>
      <c r="DO291" s="2">
        <v>3045</v>
      </c>
      <c r="DP291" s="2">
        <v>2999</v>
      </c>
      <c r="DQ291" s="2">
        <v>2986</v>
      </c>
      <c r="DR291" s="2">
        <v>2844</v>
      </c>
      <c r="DS291" s="2">
        <v>2942</v>
      </c>
      <c r="DT291" s="2">
        <v>2891</v>
      </c>
      <c r="DU291" s="2">
        <v>2871</v>
      </c>
      <c r="DV291" s="2">
        <v>2869</v>
      </c>
      <c r="DW291" s="2">
        <v>2827</v>
      </c>
      <c r="DX291" s="2">
        <v>2781</v>
      </c>
      <c r="DY291" s="2">
        <v>2785</v>
      </c>
      <c r="DZ291" s="2">
        <v>2682</v>
      </c>
      <c r="EA291" s="2">
        <v>2681</v>
      </c>
      <c r="EB291" s="2">
        <v>2692</v>
      </c>
      <c r="EC291" s="2">
        <v>2687</v>
      </c>
      <c r="ED291" s="2">
        <v>2708</v>
      </c>
      <c r="EE291" s="2">
        <v>2697</v>
      </c>
      <c r="EF291" s="2">
        <v>2822</v>
      </c>
      <c r="EG291" s="2">
        <v>2745</v>
      </c>
      <c r="EH291" s="2">
        <v>2674</v>
      </c>
      <c r="EI291" s="2">
        <v>2687</v>
      </c>
      <c r="EJ291" s="2">
        <v>2692</v>
      </c>
      <c r="EK291" s="2">
        <v>2710</v>
      </c>
      <c r="EL291" s="2">
        <v>2720</v>
      </c>
      <c r="EM291" s="2">
        <v>2702</v>
      </c>
      <c r="EN291" s="2">
        <v>2721</v>
      </c>
      <c r="EO291" s="2">
        <v>2709</v>
      </c>
      <c r="EP291" s="2">
        <v>2686</v>
      </c>
      <c r="EQ291" s="2">
        <v>2673</v>
      </c>
      <c r="ER291" s="2">
        <v>2671</v>
      </c>
      <c r="ES291" s="2">
        <v>2651</v>
      </c>
      <c r="ET291" s="2">
        <v>2645</v>
      </c>
      <c r="EU291" s="2">
        <v>2634</v>
      </c>
      <c r="EV291" s="2">
        <v>2640</v>
      </c>
      <c r="EW291" s="2">
        <v>2622</v>
      </c>
      <c r="EX291" s="2">
        <v>2631</v>
      </c>
      <c r="EY291" s="2">
        <v>2646</v>
      </c>
      <c r="EZ291" s="2">
        <v>2673</v>
      </c>
      <c r="FA291" s="2">
        <v>2644</v>
      </c>
      <c r="FB291" s="2">
        <v>2636</v>
      </c>
      <c r="FC291" s="2">
        <v>2618</v>
      </c>
      <c r="FD291" s="2">
        <v>2631</v>
      </c>
      <c r="FE291" s="2">
        <v>2630</v>
      </c>
      <c r="FF291" s="2">
        <v>2635</v>
      </c>
      <c r="FG291" s="2">
        <v>2614</v>
      </c>
      <c r="FH291" s="2">
        <v>2625</v>
      </c>
      <c r="FI291" s="2">
        <v>2647</v>
      </c>
      <c r="FJ291" s="2">
        <v>2619</v>
      </c>
      <c r="FK291" s="2">
        <v>2605</v>
      </c>
      <c r="FL291" s="2">
        <v>2627</v>
      </c>
      <c r="FM291" s="2">
        <v>2594</v>
      </c>
      <c r="FN291" s="2">
        <v>2594</v>
      </c>
      <c r="FO291" s="2">
        <v>2592</v>
      </c>
      <c r="FP291" s="2">
        <v>2603</v>
      </c>
      <c r="FQ291" s="2">
        <v>2593</v>
      </c>
      <c r="FR291" s="2">
        <v>2621</v>
      </c>
      <c r="FS291" s="2">
        <v>2612</v>
      </c>
      <c r="FT291" s="2">
        <v>2617</v>
      </c>
      <c r="FU291" s="2">
        <v>2597</v>
      </c>
      <c r="FV291" s="2">
        <v>2496</v>
      </c>
      <c r="FW291" s="2">
        <v>2524</v>
      </c>
      <c r="FX291" s="2">
        <v>2395</v>
      </c>
      <c r="FY291" s="2">
        <v>1995</v>
      </c>
      <c r="FZ291" s="2">
        <v>1992</v>
      </c>
      <c r="GA291" s="2">
        <v>2012</v>
      </c>
      <c r="GB291" s="2">
        <v>1999</v>
      </c>
      <c r="GC291" s="2">
        <v>1971</v>
      </c>
      <c r="GD291" s="2">
        <v>1981</v>
      </c>
      <c r="GE291" s="2">
        <v>1990</v>
      </c>
      <c r="GF291" s="2">
        <v>1977</v>
      </c>
      <c r="GG291" s="2">
        <v>1932</v>
      </c>
      <c r="GH291" s="2">
        <v>1926</v>
      </c>
      <c r="GI291" s="2">
        <v>1905</v>
      </c>
      <c r="GJ291" s="2">
        <v>1884</v>
      </c>
      <c r="GK291" s="2">
        <v>1912</v>
      </c>
      <c r="GL291" s="2">
        <v>1956</v>
      </c>
      <c r="GM291" s="2">
        <v>1915</v>
      </c>
      <c r="GN291" s="2">
        <v>1923</v>
      </c>
      <c r="GO291" s="2">
        <v>1965</v>
      </c>
      <c r="GP291" s="2">
        <v>1884</v>
      </c>
      <c r="GQ291" s="2">
        <v>1902</v>
      </c>
      <c r="GR291" s="2">
        <v>1859</v>
      </c>
      <c r="GS291" s="2">
        <v>1900</v>
      </c>
      <c r="GT291" s="2">
        <v>1894</v>
      </c>
      <c r="GU291" s="2">
        <v>1884</v>
      </c>
      <c r="GV291" s="2">
        <v>1942</v>
      </c>
      <c r="GW291" s="2">
        <v>1983</v>
      </c>
      <c r="GX291" s="2">
        <v>1976</v>
      </c>
      <c r="GY291" s="2">
        <v>1998</v>
      </c>
      <c r="GZ291" s="2">
        <v>2007</v>
      </c>
      <c r="HA291" s="2">
        <v>1939</v>
      </c>
      <c r="HB291" s="2">
        <v>1925</v>
      </c>
      <c r="HC291" s="2">
        <v>1957</v>
      </c>
      <c r="HD291" s="2">
        <v>1997</v>
      </c>
      <c r="HE291" s="2">
        <v>2019</v>
      </c>
      <c r="HF291" s="2">
        <v>2100</v>
      </c>
      <c r="HG291" s="2">
        <v>2089</v>
      </c>
      <c r="HH291" s="2">
        <v>2089</v>
      </c>
      <c r="HI291" s="2">
        <v>2102</v>
      </c>
      <c r="HJ291" s="2">
        <v>2083</v>
      </c>
      <c r="HK291" s="2">
        <v>2092</v>
      </c>
      <c r="HL291" s="2">
        <v>2085</v>
      </c>
      <c r="HM291" s="2">
        <v>2093</v>
      </c>
      <c r="HN291" s="2">
        <v>2095</v>
      </c>
      <c r="HO291" s="2">
        <v>2098</v>
      </c>
      <c r="HP291" s="2">
        <v>2103</v>
      </c>
      <c r="HQ291" s="2">
        <v>2103</v>
      </c>
      <c r="HR291" s="2">
        <v>2086</v>
      </c>
      <c r="HS291" s="2">
        <v>2055</v>
      </c>
      <c r="HT291" s="2">
        <v>2065</v>
      </c>
      <c r="HU291" s="2">
        <v>2101</v>
      </c>
      <c r="HV291" s="2">
        <v>2115</v>
      </c>
      <c r="HW291" s="2">
        <v>2116</v>
      </c>
      <c r="HX291" s="2">
        <v>2126</v>
      </c>
      <c r="HY291" s="2">
        <v>2142</v>
      </c>
      <c r="HZ291" s="2">
        <v>2149</v>
      </c>
      <c r="IA291" s="2">
        <v>2145</v>
      </c>
      <c r="IB291" s="2">
        <v>2179</v>
      </c>
      <c r="IC291" s="2">
        <v>2194</v>
      </c>
      <c r="ID291" s="2">
        <v>2161</v>
      </c>
      <c r="IE291" s="2">
        <v>2178</v>
      </c>
      <c r="IF291" s="2">
        <v>2175</v>
      </c>
      <c r="IG291" s="2">
        <v>2176</v>
      </c>
      <c r="IH291" s="2">
        <v>2191</v>
      </c>
      <c r="II291" s="2">
        <v>2242</v>
      </c>
      <c r="IJ291" s="2">
        <v>2258</v>
      </c>
      <c r="IK291" s="2">
        <v>2241</v>
      </c>
      <c r="IL291" s="2">
        <v>2224</v>
      </c>
      <c r="IM291" s="2">
        <v>2211</v>
      </c>
      <c r="IN291" s="2">
        <v>2170</v>
      </c>
      <c r="IO291" s="2">
        <v>2152</v>
      </c>
      <c r="IP291" s="2">
        <v>2156</v>
      </c>
      <c r="IQ291" s="2">
        <v>2177</v>
      </c>
      <c r="IR291" s="2">
        <v>2185</v>
      </c>
      <c r="IS291" s="2">
        <v>2122</v>
      </c>
      <c r="IT291" s="2">
        <v>2119</v>
      </c>
    </row>
    <row r="292" spans="1:254">
      <c r="A292" s="62" t="s">
        <v>505</v>
      </c>
      <c r="B292" s="4" t="inlineStr">
        <is>
          <t>新光商事</t>
        </is>
      </c>
      <c r="C292" s="4">
        <v>1567</v>
      </c>
      <c r="D292" s="4">
        <v>1</v>
      </c>
      <c r="E292" s="67">
        <v>1566</v>
      </c>
      <c r="F292" s="67">
        <v>1566</v>
      </c>
      <c r="G292" s="67">
        <v>1579</v>
      </c>
      <c r="H292" s="67">
        <v>1569</v>
      </c>
      <c r="I292" s="67">
        <v>1556</v>
      </c>
      <c r="J292" s="67">
        <v>1560</v>
      </c>
      <c r="K292" s="67">
        <v>1572</v>
      </c>
      <c r="L292" s="67">
        <v>1580</v>
      </c>
      <c r="M292" s="67">
        <v>1579</v>
      </c>
      <c r="N292" s="67">
        <v>1592</v>
      </c>
      <c r="O292" s="67">
        <v>1587</v>
      </c>
      <c r="P292" s="67">
        <v>1590</v>
      </c>
      <c r="Q292" s="67">
        <v>1581</v>
      </c>
      <c r="R292" s="67">
        <v>1605</v>
      </c>
      <c r="S292" s="67">
        <v>1602</v>
      </c>
      <c r="T292" s="67">
        <v>1622</v>
      </c>
      <c r="U292" s="67">
        <v>1588</v>
      </c>
      <c r="V292" s="67">
        <v>1586</v>
      </c>
      <c r="W292" s="67">
        <v>1588</v>
      </c>
      <c r="X292" s="67">
        <v>1588</v>
      </c>
      <c r="Y292" s="67">
        <v>1590</v>
      </c>
      <c r="Z292" s="67">
        <v>1588</v>
      </c>
      <c r="AA292" s="67">
        <v>1589</v>
      </c>
      <c r="AB292" s="67">
        <v>1587</v>
      </c>
      <c r="AC292" s="67">
        <v>1588</v>
      </c>
      <c r="AD292" s="67">
        <v>1588</v>
      </c>
      <c r="AE292" s="67">
        <v>1590</v>
      </c>
      <c r="AF292" s="67">
        <v>1583</v>
      </c>
      <c r="AG292" s="67">
        <v>1565</v>
      </c>
      <c r="AH292" s="67">
        <v>1574</v>
      </c>
      <c r="AI292" s="67">
        <v>1577</v>
      </c>
      <c r="AJ292" s="67">
        <v>1579</v>
      </c>
      <c r="AK292" s="67">
        <v>1599</v>
      </c>
      <c r="AL292" s="67">
        <v>1580</v>
      </c>
      <c r="AM292" s="67">
        <v>1583</v>
      </c>
      <c r="AN292" s="67">
        <v>1581</v>
      </c>
      <c r="AO292" s="67">
        <v>1580</v>
      </c>
      <c r="AP292" s="67">
        <v>1577</v>
      </c>
      <c r="AQ292" s="67">
        <v>1580</v>
      </c>
      <c r="AR292" s="67">
        <v>1579</v>
      </c>
      <c r="AS292" s="67">
        <v>1578</v>
      </c>
      <c r="AT292" s="67">
        <v>1581</v>
      </c>
      <c r="AU292" s="67">
        <v>1583</v>
      </c>
      <c r="AV292" s="67">
        <v>1585</v>
      </c>
      <c r="AW292" s="67">
        <v>1584</v>
      </c>
      <c r="AX292" s="67">
        <v>1579</v>
      </c>
      <c r="AY292" s="67">
        <v>1579</v>
      </c>
      <c r="AZ292" s="67">
        <v>1580</v>
      </c>
      <c r="BA292" s="67">
        <v>1575</v>
      </c>
      <c r="BB292" s="67">
        <v>1579</v>
      </c>
      <c r="BC292" s="67">
        <v>1595</v>
      </c>
      <c r="BD292" s="67">
        <v>1598</v>
      </c>
      <c r="BE292" s="67">
        <v>1600</v>
      </c>
      <c r="BF292" s="67">
        <v>1603</v>
      </c>
      <c r="BG292" s="67">
        <v>1613</v>
      </c>
      <c r="BH292" s="67">
        <v>1606</v>
      </c>
      <c r="BI292" s="67">
        <v>1613</v>
      </c>
      <c r="BJ292" s="67">
        <v>1595</v>
      </c>
      <c r="BK292" s="67">
        <v>1525</v>
      </c>
      <c r="BL292" s="67">
        <v>1485</v>
      </c>
      <c r="BM292" s="67">
        <v>1575</v>
      </c>
      <c r="BN292" s="67">
        <v>1665</v>
      </c>
      <c r="BO292" s="67">
        <v>1662</v>
      </c>
      <c r="BP292" s="67">
        <v>1714</v>
      </c>
      <c r="BQ292" s="67">
        <v>1740</v>
      </c>
      <c r="BR292" s="67">
        <v>1668</v>
      </c>
      <c r="BS292" s="67">
        <v>1631</v>
      </c>
      <c r="BT292" s="67">
        <v>1601</v>
      </c>
      <c r="BU292" s="67">
        <v>1540</v>
      </c>
      <c r="BV292" s="67">
        <v>1517</v>
      </c>
      <c r="BW292" s="67">
        <v>1539</v>
      </c>
      <c r="BX292" s="67">
        <v>1577</v>
      </c>
      <c r="BY292" s="67">
        <v>1550</v>
      </c>
      <c r="BZ292" s="67">
        <v>1539</v>
      </c>
      <c r="CA292" s="516">
        <v>1490</v>
      </c>
      <c r="CB292" s="516">
        <v>1450</v>
      </c>
      <c r="CC292" s="516">
        <v>1419</v>
      </c>
      <c r="CD292" s="516">
        <v>1371</v>
      </c>
      <c r="CE292" s="516">
        <v>1447</v>
      </c>
      <c r="CF292" s="516">
        <v>1405</v>
      </c>
      <c r="CG292" s="516">
        <v>1403</v>
      </c>
      <c r="CH292" s="516">
        <v>1388</v>
      </c>
      <c r="CI292" s="516">
        <v>1350</v>
      </c>
      <c r="CJ292" s="516">
        <v>1302</v>
      </c>
      <c r="CK292" s="516">
        <v>1311</v>
      </c>
      <c r="CL292" s="516">
        <v>1269</v>
      </c>
      <c r="CM292" s="516">
        <v>1266</v>
      </c>
      <c r="CN292" s="516">
        <v>1254</v>
      </c>
      <c r="CO292" s="516">
        <v>1250</v>
      </c>
      <c r="CP292" s="516">
        <v>1225</v>
      </c>
      <c r="CQ292" s="516">
        <v>1185</v>
      </c>
      <c r="CR292" s="516">
        <v>1231</v>
      </c>
      <c r="CS292" s="516">
        <v>1103</v>
      </c>
      <c r="CT292" s="516">
        <v>1080</v>
      </c>
      <c r="CU292" s="516">
        <v>1100</v>
      </c>
      <c r="CV292" s="516">
        <v>1101</v>
      </c>
      <c r="CW292" s="516">
        <v>1099</v>
      </c>
      <c r="CX292" s="516">
        <v>1098</v>
      </c>
      <c r="CY292" s="516">
        <v>1087</v>
      </c>
      <c r="CZ292" s="516">
        <v>1076</v>
      </c>
      <c r="DA292" s="2">
        <v>1069</v>
      </c>
      <c r="DB292" s="2">
        <v>1088</v>
      </c>
      <c r="DC292" s="2">
        <v>1069</v>
      </c>
      <c r="DD292" s="2">
        <v>1078</v>
      </c>
      <c r="DE292" s="2">
        <v>1087</v>
      </c>
      <c r="DF292" s="2">
        <v>1075</v>
      </c>
      <c r="DG292" s="2">
        <v>1079</v>
      </c>
      <c r="DH292" s="2">
        <v>1080</v>
      </c>
      <c r="DI292" s="2">
        <v>1082</v>
      </c>
      <c r="DJ292" s="2">
        <v>1082</v>
      </c>
      <c r="DK292" s="2">
        <v>1089</v>
      </c>
      <c r="DL292" s="2">
        <v>1110</v>
      </c>
      <c r="DM292" s="2">
        <v>1065</v>
      </c>
      <c r="DN292" s="2">
        <v>1087</v>
      </c>
      <c r="DO292" s="2">
        <v>1086</v>
      </c>
      <c r="DP292" s="2">
        <v>1084</v>
      </c>
      <c r="DQ292" s="2">
        <v>1080</v>
      </c>
      <c r="DR292" s="2">
        <v>1075</v>
      </c>
      <c r="DS292" s="2">
        <v>1112</v>
      </c>
      <c r="DT292" s="2">
        <v>1093</v>
      </c>
      <c r="DU292" s="2">
        <v>1075</v>
      </c>
      <c r="DV292" s="2">
        <v>1071</v>
      </c>
      <c r="DW292" s="2">
        <v>1060</v>
      </c>
      <c r="DX292" s="2">
        <v>1050</v>
      </c>
      <c r="DY292" s="2">
        <v>1057</v>
      </c>
      <c r="DZ292" s="2">
        <v>1035</v>
      </c>
      <c r="EA292" s="2">
        <v>1075</v>
      </c>
      <c r="EB292" s="2">
        <v>1071</v>
      </c>
      <c r="EC292" s="2">
        <v>1070</v>
      </c>
      <c r="ED292" s="2">
        <v>1065</v>
      </c>
      <c r="EE292" s="2">
        <v>1069</v>
      </c>
      <c r="EF292" s="2">
        <v>1075</v>
      </c>
      <c r="EG292" s="2">
        <v>1090</v>
      </c>
      <c r="EH292" s="2">
        <v>1070</v>
      </c>
      <c r="EI292" s="2">
        <v>1071</v>
      </c>
      <c r="EJ292" s="2">
        <v>1067</v>
      </c>
      <c r="EK292" s="2">
        <v>1070</v>
      </c>
      <c r="EL292" s="2">
        <v>1070</v>
      </c>
      <c r="EM292" s="2">
        <v>1066</v>
      </c>
      <c r="EN292" s="2">
        <v>1055</v>
      </c>
      <c r="EO292" s="2">
        <v>1060</v>
      </c>
      <c r="EP292" s="2">
        <v>1049</v>
      </c>
      <c r="EQ292" s="2">
        <v>1042</v>
      </c>
      <c r="ER292" s="2">
        <v>1086</v>
      </c>
      <c r="ES292" s="2">
        <v>1086</v>
      </c>
      <c r="ET292" s="2">
        <v>1068</v>
      </c>
      <c r="EU292" s="2">
        <v>1064</v>
      </c>
      <c r="EV292" s="2">
        <v>1055</v>
      </c>
      <c r="EW292" s="2">
        <v>1053</v>
      </c>
      <c r="EX292" s="2">
        <v>1050</v>
      </c>
      <c r="EY292" s="2">
        <v>1048</v>
      </c>
      <c r="EZ292" s="2">
        <v>1040</v>
      </c>
      <c r="FA292" s="2">
        <v>1010</v>
      </c>
      <c r="FB292" s="2">
        <v>1025</v>
      </c>
      <c r="FC292" s="2">
        <v>1019</v>
      </c>
      <c r="FD292" s="2">
        <v>1020</v>
      </c>
      <c r="FE292" s="2">
        <v>1031</v>
      </c>
      <c r="FF292" s="2">
        <v>1037</v>
      </c>
      <c r="FG292" s="2">
        <v>1009</v>
      </c>
      <c r="FH292" s="2">
        <v>1026</v>
      </c>
      <c r="FI292" s="2">
        <v>1035</v>
      </c>
      <c r="FJ292" s="2">
        <v>1042</v>
      </c>
      <c r="FK292" s="2">
        <v>1017</v>
      </c>
      <c r="FL292" s="2">
        <v>1014</v>
      </c>
      <c r="FM292" s="2">
        <v>1014</v>
      </c>
      <c r="FN292" s="2">
        <v>1018</v>
      </c>
      <c r="FO292" s="2">
        <v>1023</v>
      </c>
      <c r="FP292" s="2">
        <v>1024</v>
      </c>
      <c r="FQ292" s="2">
        <v>1026</v>
      </c>
      <c r="FR292" s="2">
        <v>1030</v>
      </c>
      <c r="FS292" s="2">
        <v>1031</v>
      </c>
      <c r="FT292" s="2">
        <v>1038</v>
      </c>
      <c r="FU292" s="2">
        <v>1042</v>
      </c>
      <c r="FV292" s="2">
        <v>1034</v>
      </c>
      <c r="FW292" s="2">
        <v>1056</v>
      </c>
      <c r="FX292" s="2">
        <v>1062</v>
      </c>
      <c r="FY292" s="2">
        <v>1056</v>
      </c>
      <c r="FZ292" s="2">
        <v>1058</v>
      </c>
      <c r="GA292" s="2">
        <v>1060</v>
      </c>
      <c r="GB292" s="2">
        <v>1048</v>
      </c>
      <c r="GC292" s="2">
        <v>1049</v>
      </c>
      <c r="GD292" s="2">
        <v>1030</v>
      </c>
      <c r="GE292" s="2">
        <v>1020</v>
      </c>
      <c r="GF292" s="2">
        <v>1021</v>
      </c>
      <c r="GG292" s="2">
        <v>1040</v>
      </c>
      <c r="GH292" s="2">
        <v>1019</v>
      </c>
      <c r="GI292" s="2">
        <v>1002</v>
      </c>
      <c r="GJ292" s="2">
        <v>1000</v>
      </c>
      <c r="GK292" s="2">
        <v>1009</v>
      </c>
      <c r="GL292" s="2">
        <v>1049</v>
      </c>
      <c r="GM292" s="2">
        <v>1030</v>
      </c>
      <c r="GN292" s="2">
        <v>1035</v>
      </c>
      <c r="GO292" s="2">
        <v>1032</v>
      </c>
      <c r="GP292" s="2">
        <v>1023</v>
      </c>
      <c r="GQ292" s="2">
        <v>1035</v>
      </c>
      <c r="GR292" s="2">
        <v>1013</v>
      </c>
      <c r="GS292" s="2">
        <v>1016</v>
      </c>
      <c r="GT292" s="2">
        <v>1043</v>
      </c>
      <c r="GU292" s="2">
        <v>1036</v>
      </c>
      <c r="GV292" s="2">
        <v>983</v>
      </c>
      <c r="GW292" s="2">
        <v>1007</v>
      </c>
      <c r="GX292" s="2">
        <v>1011</v>
      </c>
      <c r="GY292" s="2">
        <v>1042</v>
      </c>
      <c r="GZ292" s="2">
        <v>1024</v>
      </c>
      <c r="HA292" s="2">
        <v>1053</v>
      </c>
      <c r="HB292" s="2">
        <v>1054</v>
      </c>
      <c r="HC292" s="2">
        <v>1030</v>
      </c>
      <c r="HD292" s="2">
        <v>997</v>
      </c>
      <c r="HE292" s="2">
        <v>985</v>
      </c>
      <c r="HF292" s="2">
        <v>976</v>
      </c>
      <c r="HG292" s="2">
        <v>960</v>
      </c>
      <c r="HH292" s="2">
        <v>963</v>
      </c>
      <c r="HI292" s="2">
        <v>972</v>
      </c>
      <c r="HJ292" s="2">
        <v>968</v>
      </c>
      <c r="HK292" s="2">
        <v>973</v>
      </c>
      <c r="HL292" s="2">
        <v>980</v>
      </c>
      <c r="HM292" s="2">
        <v>1006</v>
      </c>
      <c r="HN292" s="2">
        <v>1018</v>
      </c>
      <c r="HO292" s="2">
        <v>1023</v>
      </c>
      <c r="HP292" s="2">
        <v>1025</v>
      </c>
      <c r="HQ292" s="2">
        <v>1010</v>
      </c>
      <c r="HR292" s="2">
        <v>1020</v>
      </c>
      <c r="HS292" s="2">
        <v>1021</v>
      </c>
      <c r="HT292" s="2">
        <v>1045</v>
      </c>
      <c r="HU292" s="2">
        <v>977</v>
      </c>
      <c r="HV292" s="2">
        <v>974</v>
      </c>
      <c r="HW292" s="2">
        <v>973</v>
      </c>
      <c r="HX292" s="2">
        <v>966</v>
      </c>
      <c r="HY292" s="2">
        <v>972</v>
      </c>
      <c r="HZ292" s="2">
        <v>967</v>
      </c>
      <c r="IA292" s="2">
        <v>960</v>
      </c>
      <c r="IB292" s="2">
        <v>969</v>
      </c>
      <c r="IC292" s="2">
        <v>983</v>
      </c>
      <c r="ID292" s="2">
        <v>1006</v>
      </c>
      <c r="IE292" s="2">
        <v>1018</v>
      </c>
      <c r="IF292" s="2">
        <v>1009</v>
      </c>
      <c r="IG292" s="2">
        <v>1003</v>
      </c>
      <c r="IH292" s="2">
        <v>999</v>
      </c>
      <c r="II292" s="2">
        <v>988</v>
      </c>
      <c r="IJ292" s="2">
        <v>1010</v>
      </c>
      <c r="IK292" s="2">
        <v>1006</v>
      </c>
      <c r="IL292" s="2">
        <v>1000</v>
      </c>
      <c r="IM292" s="2">
        <v>1024</v>
      </c>
      <c r="IN292" s="2">
        <v>1005</v>
      </c>
      <c r="IO292" s="2">
        <v>982</v>
      </c>
      <c r="IP292" s="2">
        <v>979</v>
      </c>
      <c r="IQ292" s="2">
        <v>989</v>
      </c>
      <c r="IR292" s="2">
        <v>994</v>
      </c>
      <c r="IS292" s="2">
        <v>970</v>
      </c>
      <c r="IT292" s="2">
        <v>972</v>
      </c>
    </row>
    <row r="293" spans="1:254">
      <c r="A293" s="62" t="s">
        <v>506</v>
      </c>
      <c r="B293" s="4" t="inlineStr">
        <is>
          <t>山形銀行</t>
        </is>
      </c>
      <c r="C293" s="4">
        <v>4210</v>
      </c>
      <c r="D293" s="4">
        <v>-25</v>
      </c>
      <c r="E293" s="67">
        <v>4235</v>
      </c>
      <c r="F293" s="67">
        <v>4025</v>
      </c>
      <c r="G293" s="67">
        <v>3900</v>
      </c>
      <c r="H293" s="67">
        <v>3780</v>
      </c>
      <c r="I293" s="67">
        <v>3740</v>
      </c>
      <c r="J293" s="67">
        <v>3700</v>
      </c>
      <c r="K293" s="67">
        <v>3865</v>
      </c>
      <c r="L293" s="67">
        <v>4020</v>
      </c>
      <c r="M293" s="67">
        <v>4195</v>
      </c>
      <c r="N293" s="67">
        <v>4000</v>
      </c>
      <c r="O293" s="67">
        <v>3935</v>
      </c>
      <c r="P293" s="67">
        <v>3875</v>
      </c>
      <c r="Q293" s="67">
        <v>3760</v>
      </c>
      <c r="R293" s="67">
        <v>3615</v>
      </c>
      <c r="S293" s="67">
        <v>3910</v>
      </c>
      <c r="T293" s="67">
        <v>3930</v>
      </c>
      <c r="U293" s="67">
        <v>3765</v>
      </c>
      <c r="V293" s="67">
        <v>3690</v>
      </c>
      <c r="W293" s="67">
        <v>3690</v>
      </c>
      <c r="X293" s="67">
        <v>3785</v>
      </c>
      <c r="Y293" s="67">
        <v>3865</v>
      </c>
      <c r="Z293" s="67">
        <v>3875</v>
      </c>
      <c r="AA293" s="67">
        <v>4015</v>
      </c>
      <c r="AB293" s="67">
        <v>3965</v>
      </c>
      <c r="AC293" s="67">
        <v>3825</v>
      </c>
      <c r="AD293" s="67">
        <v>3600</v>
      </c>
      <c r="AE293" s="67">
        <v>3525</v>
      </c>
      <c r="AF293" s="67">
        <v>3455</v>
      </c>
      <c r="AG293" s="67">
        <v>3365</v>
      </c>
      <c r="AH293" s="67">
        <v>3285</v>
      </c>
      <c r="AI293" s="67">
        <v>3250</v>
      </c>
      <c r="AJ293" s="67">
        <v>3335</v>
      </c>
      <c r="AK293" s="67">
        <v>3355</v>
      </c>
      <c r="AL293" s="67">
        <v>3370</v>
      </c>
      <c r="AM293" s="67">
        <v>3480</v>
      </c>
      <c r="AN293" s="67">
        <v>3465</v>
      </c>
      <c r="AO293" s="67">
        <v>3560</v>
      </c>
      <c r="AP293" s="67">
        <v>3550</v>
      </c>
      <c r="AQ293" s="67">
        <v>3495</v>
      </c>
      <c r="AR293" s="67">
        <v>3370</v>
      </c>
      <c r="AS293" s="67">
        <v>3350</v>
      </c>
      <c r="AT293" s="67">
        <v>3185</v>
      </c>
      <c r="AU293" s="67">
        <v>3075</v>
      </c>
      <c r="AV293" s="67">
        <v>3075</v>
      </c>
      <c r="AW293" s="67">
        <v>3035</v>
      </c>
      <c r="AX293" s="67">
        <v>2975</v>
      </c>
      <c r="AY293" s="67">
        <v>3055</v>
      </c>
      <c r="AZ293" s="67">
        <v>3070</v>
      </c>
      <c r="BA293" s="67">
        <v>3095</v>
      </c>
      <c r="BB293" s="67">
        <v>3095</v>
      </c>
      <c r="BC293" s="67">
        <v>3080</v>
      </c>
      <c r="BD293" s="67">
        <v>3030</v>
      </c>
      <c r="BE293" s="67">
        <v>2991</v>
      </c>
      <c r="BF293" s="67">
        <v>3055</v>
      </c>
      <c r="BG293" s="67">
        <v>3035</v>
      </c>
      <c r="BH293" s="67">
        <v>2994</v>
      </c>
      <c r="BI293" s="67">
        <v>2940</v>
      </c>
      <c r="BJ293" s="67">
        <v>2876</v>
      </c>
      <c r="BK293" s="67">
        <v>2655</v>
      </c>
      <c r="BL293" s="67">
        <v>2636</v>
      </c>
      <c r="BM293" s="67">
        <v>2616</v>
      </c>
      <c r="BN293" s="67">
        <v>2548</v>
      </c>
      <c r="BO293" s="67">
        <v>2535</v>
      </c>
      <c r="BP293" s="67">
        <v>2515</v>
      </c>
      <c r="BQ293" s="67">
        <v>2595</v>
      </c>
      <c r="BR293" s="67">
        <v>2503</v>
      </c>
      <c r="BS293" s="67">
        <v>2537</v>
      </c>
      <c r="BT293" s="67">
        <v>2563</v>
      </c>
      <c r="BU293" s="67">
        <v>2396</v>
      </c>
      <c r="BV293" s="67">
        <v>2415</v>
      </c>
      <c r="BW293" s="67">
        <v>2477</v>
      </c>
      <c r="BX293" s="67">
        <v>2538</v>
      </c>
      <c r="BY293" s="67">
        <v>2638</v>
      </c>
      <c r="BZ293" s="67">
        <v>2726</v>
      </c>
      <c r="CA293" s="516">
        <v>2786</v>
      </c>
      <c r="CB293" s="516">
        <v>2780</v>
      </c>
      <c r="CC293" s="516">
        <v>2740</v>
      </c>
      <c r="CD293" s="516">
        <v>2688</v>
      </c>
      <c r="CE293" s="516">
        <v>2683</v>
      </c>
      <c r="CF293" s="516">
        <v>2678</v>
      </c>
      <c r="CG293" s="516">
        <v>2656</v>
      </c>
      <c r="CH293" s="516">
        <v>2657</v>
      </c>
      <c r="CI293" s="516">
        <v>2579</v>
      </c>
      <c r="CJ293" s="516">
        <v>2550</v>
      </c>
      <c r="CK293" s="516">
        <v>2510</v>
      </c>
      <c r="CL293" s="516">
        <v>2497</v>
      </c>
      <c r="CM293" s="516">
        <v>2525</v>
      </c>
      <c r="CN293" s="516">
        <v>2363</v>
      </c>
      <c r="CO293" s="516">
        <v>2411</v>
      </c>
      <c r="CP293" s="516">
        <v>2498</v>
      </c>
      <c r="CQ293" s="516">
        <v>2479</v>
      </c>
      <c r="CR293" s="516">
        <v>2518</v>
      </c>
      <c r="CS293" s="516">
        <v>2384</v>
      </c>
      <c r="CT293" s="516">
        <v>2294</v>
      </c>
      <c r="CU293" s="516">
        <v>2386</v>
      </c>
      <c r="CV293" s="516">
        <v>2471</v>
      </c>
      <c r="CW293" s="516">
        <v>2401</v>
      </c>
      <c r="CX293" s="516">
        <v>2396</v>
      </c>
      <c r="CY293" s="516">
        <v>2403</v>
      </c>
      <c r="CZ293" s="516">
        <v>2415</v>
      </c>
      <c r="DA293" s="2">
        <v>2533</v>
      </c>
      <c r="DB293" s="2">
        <v>2554</v>
      </c>
      <c r="DC293" s="2">
        <v>2406</v>
      </c>
      <c r="DD293" s="2">
        <v>2550</v>
      </c>
      <c r="DE293" s="2">
        <v>2555</v>
      </c>
      <c r="DF293" s="2">
        <v>2387</v>
      </c>
      <c r="DG293" s="2">
        <v>2625</v>
      </c>
      <c r="DH293" s="2">
        <v>2651</v>
      </c>
      <c r="DI293" s="2">
        <v>2730</v>
      </c>
      <c r="DJ293" s="2">
        <v>2645</v>
      </c>
      <c r="DK293" s="2">
        <v>2618</v>
      </c>
      <c r="DL293" s="2">
        <v>2683</v>
      </c>
      <c r="DM293" s="2">
        <v>2688</v>
      </c>
      <c r="DN293" s="2">
        <v>2674</v>
      </c>
      <c r="DO293" s="2">
        <v>2610</v>
      </c>
      <c r="DP293" s="2">
        <v>2580</v>
      </c>
      <c r="DQ293" s="2">
        <v>2668</v>
      </c>
      <c r="DR293" s="2">
        <v>2655</v>
      </c>
      <c r="DS293" s="2">
        <v>2762</v>
      </c>
      <c r="DT293" s="2">
        <v>2672</v>
      </c>
      <c r="DU293" s="2">
        <v>2472</v>
      </c>
      <c r="DV293" s="2">
        <v>2411</v>
      </c>
      <c r="DW293" s="2">
        <v>2395</v>
      </c>
      <c r="DX293" s="2">
        <v>2340</v>
      </c>
      <c r="DY293" s="2">
        <v>2320</v>
      </c>
      <c r="DZ293" s="2">
        <v>2204</v>
      </c>
      <c r="EA293" s="2">
        <v>2208</v>
      </c>
      <c r="EB293" s="2">
        <v>2178</v>
      </c>
      <c r="EC293" s="2">
        <v>2164</v>
      </c>
      <c r="ED293" s="2">
        <v>2163</v>
      </c>
      <c r="EE293" s="2">
        <v>2139</v>
      </c>
      <c r="EF293" s="2">
        <v>2192</v>
      </c>
      <c r="EG293" s="2">
        <v>2154</v>
      </c>
      <c r="EH293" s="2">
        <v>2096</v>
      </c>
      <c r="EI293" s="2">
        <v>2135</v>
      </c>
      <c r="EJ293" s="2">
        <v>2127</v>
      </c>
      <c r="EK293" s="2">
        <v>2153</v>
      </c>
      <c r="EL293" s="2">
        <v>2153</v>
      </c>
      <c r="EM293" s="2">
        <v>2126</v>
      </c>
      <c r="EN293" s="2">
        <v>2130</v>
      </c>
      <c r="EO293" s="2">
        <v>2060</v>
      </c>
      <c r="EP293" s="2">
        <v>2038</v>
      </c>
      <c r="EQ293" s="2">
        <v>2027</v>
      </c>
      <c r="ER293" s="2">
        <v>2014</v>
      </c>
      <c r="ES293" s="2">
        <v>1966</v>
      </c>
      <c r="ET293" s="2">
        <v>1934</v>
      </c>
      <c r="EU293" s="2">
        <v>1945</v>
      </c>
      <c r="EV293" s="2">
        <v>1902</v>
      </c>
      <c r="EW293" s="2">
        <v>1896</v>
      </c>
      <c r="EX293" s="2">
        <v>1897</v>
      </c>
      <c r="EY293" s="2">
        <v>1919</v>
      </c>
      <c r="EZ293" s="2">
        <v>1893</v>
      </c>
      <c r="FA293" s="2">
        <v>1884</v>
      </c>
      <c r="FB293" s="2">
        <v>1856</v>
      </c>
      <c r="FC293" s="2">
        <v>1856</v>
      </c>
      <c r="FD293" s="2">
        <v>1843</v>
      </c>
      <c r="FE293" s="2">
        <v>1869</v>
      </c>
      <c r="FF293" s="2">
        <v>1825</v>
      </c>
      <c r="FG293" s="2">
        <v>1785</v>
      </c>
      <c r="FH293" s="2">
        <v>1812</v>
      </c>
      <c r="FI293" s="2">
        <v>1810</v>
      </c>
      <c r="FJ293" s="2">
        <v>1826</v>
      </c>
      <c r="FK293" s="2">
        <v>1824</v>
      </c>
      <c r="FL293" s="2">
        <v>1853</v>
      </c>
      <c r="FM293" s="2">
        <v>1805</v>
      </c>
      <c r="FN293" s="2">
        <v>1851</v>
      </c>
      <c r="FO293" s="2">
        <v>1871</v>
      </c>
      <c r="FP293" s="2">
        <v>1866</v>
      </c>
      <c r="FQ293" s="2">
        <v>1839</v>
      </c>
      <c r="FR293" s="2">
        <v>1790</v>
      </c>
      <c r="FS293" s="2">
        <v>1765</v>
      </c>
      <c r="FT293" s="2">
        <v>1757</v>
      </c>
      <c r="FU293" s="2">
        <v>1707</v>
      </c>
      <c r="FV293" s="2">
        <v>1671</v>
      </c>
      <c r="FW293" s="2">
        <v>1661</v>
      </c>
      <c r="FX293" s="2">
        <v>1724</v>
      </c>
      <c r="FY293" s="2">
        <v>1751</v>
      </c>
      <c r="FZ293" s="2">
        <v>1750</v>
      </c>
      <c r="GA293" s="2">
        <v>1743</v>
      </c>
      <c r="GB293" s="2">
        <v>1714</v>
      </c>
      <c r="GC293" s="2">
        <v>1720</v>
      </c>
      <c r="GD293" s="2">
        <v>1701</v>
      </c>
      <c r="GE293" s="2">
        <v>1730</v>
      </c>
      <c r="GF293" s="2">
        <v>1666</v>
      </c>
      <c r="GG293" s="2">
        <v>1701</v>
      </c>
      <c r="GH293" s="2">
        <v>1679</v>
      </c>
      <c r="GI293" s="2">
        <v>1668</v>
      </c>
      <c r="GJ293" s="2">
        <v>1643</v>
      </c>
      <c r="GK293" s="2">
        <v>1641</v>
      </c>
      <c r="GL293" s="2">
        <v>1664</v>
      </c>
      <c r="GM293" s="2">
        <v>1620</v>
      </c>
      <c r="GN293" s="2">
        <v>1647</v>
      </c>
      <c r="GO293" s="2">
        <v>1637</v>
      </c>
      <c r="GP293" s="2">
        <v>1629</v>
      </c>
      <c r="GQ293" s="2">
        <v>1629</v>
      </c>
      <c r="GR293" s="2">
        <v>1583</v>
      </c>
      <c r="GS293" s="2">
        <v>1609</v>
      </c>
      <c r="GT293" s="2">
        <v>1600</v>
      </c>
      <c r="GU293" s="2">
        <v>1560</v>
      </c>
      <c r="GV293" s="2">
        <v>1600</v>
      </c>
      <c r="GW293" s="2">
        <v>1646</v>
      </c>
      <c r="GX293" s="2">
        <v>1637</v>
      </c>
      <c r="GY293" s="2">
        <v>1633</v>
      </c>
      <c r="GZ293" s="2">
        <v>1657</v>
      </c>
      <c r="HA293" s="2">
        <v>1649</v>
      </c>
      <c r="HB293" s="2">
        <v>1634</v>
      </c>
      <c r="HC293" s="2">
        <v>1631</v>
      </c>
      <c r="HD293" s="2">
        <v>1696</v>
      </c>
      <c r="HE293" s="2">
        <v>1664</v>
      </c>
      <c r="HF293" s="2">
        <v>1699</v>
      </c>
      <c r="HG293" s="2">
        <v>1663</v>
      </c>
      <c r="HH293" s="2">
        <v>1633</v>
      </c>
      <c r="HI293" s="2">
        <v>1630</v>
      </c>
      <c r="HJ293" s="2">
        <v>1622</v>
      </c>
      <c r="HK293" s="2">
        <v>1610</v>
      </c>
      <c r="HL293" s="2">
        <v>1617</v>
      </c>
      <c r="HM293" s="2">
        <v>1640</v>
      </c>
      <c r="HN293" s="2">
        <v>1644</v>
      </c>
      <c r="HO293" s="2">
        <v>1635</v>
      </c>
      <c r="HP293" s="2">
        <v>1652</v>
      </c>
      <c r="HQ293" s="2">
        <v>1630</v>
      </c>
      <c r="HR293" s="2">
        <v>1640</v>
      </c>
      <c r="HS293" s="2">
        <v>1607</v>
      </c>
      <c r="HT293" s="2">
        <v>1601</v>
      </c>
      <c r="HU293" s="2">
        <v>1582</v>
      </c>
      <c r="HV293" s="2">
        <v>1623</v>
      </c>
      <c r="HW293" s="2">
        <v>1599</v>
      </c>
      <c r="HX293" s="2">
        <v>1599</v>
      </c>
      <c r="HY293" s="2">
        <v>1613</v>
      </c>
      <c r="HZ293" s="2">
        <v>1589</v>
      </c>
      <c r="IA293" s="2">
        <v>1601</v>
      </c>
      <c r="IB293" s="2">
        <v>1640</v>
      </c>
      <c r="IC293" s="2">
        <v>1640</v>
      </c>
      <c r="ID293" s="2">
        <v>1586</v>
      </c>
      <c r="IE293" s="2">
        <v>1574</v>
      </c>
      <c r="IF293" s="2">
        <v>1570</v>
      </c>
      <c r="IG293" s="2">
        <v>1603</v>
      </c>
      <c r="IH293" s="2">
        <v>1614</v>
      </c>
      <c r="II293" s="2">
        <v>1591</v>
      </c>
      <c r="IJ293" s="2">
        <v>1581</v>
      </c>
      <c r="IK293" s="2">
        <v>1596</v>
      </c>
      <c r="IL293" s="2">
        <v>1544</v>
      </c>
      <c r="IM293" s="2">
        <v>1543</v>
      </c>
      <c r="IN293" s="2">
        <v>1521</v>
      </c>
      <c r="IO293" s="2">
        <v>1510</v>
      </c>
      <c r="IP293" s="2">
        <v>1515</v>
      </c>
      <c r="IQ293" s="2">
        <v>1521</v>
      </c>
      <c r="IR293" s="2">
        <v>1531</v>
      </c>
      <c r="IS293" s="2">
        <v>1523</v>
      </c>
      <c r="IT293" s="2">
        <v>1526</v>
      </c>
    </row>
    <row r="294" spans="1:254">
      <c r="A294" s="62" t="s">
        <v>507</v>
      </c>
      <c r="B294" s="4" t="inlineStr">
        <is>
          <t>小野建</t>
        </is>
      </c>
      <c r="C294" s="4">
        <v>1431</v>
      </c>
      <c r="D294" s="4">
        <v>15</v>
      </c>
      <c r="E294" s="67">
        <v>1416</v>
      </c>
      <c r="F294" s="67">
        <v>1409</v>
      </c>
      <c r="G294" s="67">
        <v>1405</v>
      </c>
      <c r="H294" s="67">
        <v>1416</v>
      </c>
      <c r="I294" s="67">
        <v>1438</v>
      </c>
      <c r="J294" s="67">
        <v>1462</v>
      </c>
      <c r="K294" s="67">
        <v>1465</v>
      </c>
      <c r="L294" s="67">
        <v>1438</v>
      </c>
      <c r="M294" s="67">
        <v>1447</v>
      </c>
      <c r="N294" s="67">
        <v>1435</v>
      </c>
      <c r="O294" s="67">
        <v>1435</v>
      </c>
      <c r="P294" s="67">
        <v>1430</v>
      </c>
      <c r="Q294" s="67">
        <v>1411</v>
      </c>
      <c r="R294" s="67">
        <v>1405</v>
      </c>
      <c r="S294" s="67">
        <v>1415</v>
      </c>
      <c r="T294" s="67">
        <v>1422</v>
      </c>
      <c r="U294" s="67">
        <v>1382</v>
      </c>
      <c r="V294" s="67">
        <v>1380</v>
      </c>
      <c r="W294" s="67">
        <v>1385</v>
      </c>
      <c r="X294" s="67">
        <v>1374</v>
      </c>
      <c r="Y294" s="67">
        <v>1377</v>
      </c>
      <c r="Z294" s="67">
        <v>1371</v>
      </c>
      <c r="AA294" s="67">
        <v>1364</v>
      </c>
      <c r="AB294" s="67">
        <v>1357</v>
      </c>
      <c r="AC294" s="67">
        <v>1342</v>
      </c>
      <c r="AD294" s="67">
        <v>1323</v>
      </c>
      <c r="AE294" s="67">
        <v>1334</v>
      </c>
      <c r="AF294" s="67">
        <v>1336</v>
      </c>
      <c r="AG294" s="67">
        <v>1326</v>
      </c>
      <c r="AH294" s="67">
        <v>1321</v>
      </c>
      <c r="AI294" s="67">
        <v>1322</v>
      </c>
      <c r="AJ294" s="67">
        <v>1324</v>
      </c>
      <c r="AK294" s="67">
        <v>1331</v>
      </c>
      <c r="AL294" s="67">
        <v>1319</v>
      </c>
      <c r="AM294" s="67">
        <v>1336</v>
      </c>
      <c r="AN294" s="67">
        <v>1330</v>
      </c>
      <c r="AO294" s="67">
        <v>1324</v>
      </c>
      <c r="AP294" s="67">
        <v>1325</v>
      </c>
      <c r="AQ294" s="67">
        <v>1318</v>
      </c>
      <c r="AR294" s="67">
        <v>1309</v>
      </c>
      <c r="AS294" s="67">
        <v>1311</v>
      </c>
      <c r="AT294" s="67">
        <v>1308</v>
      </c>
      <c r="AU294" s="67">
        <v>1310</v>
      </c>
      <c r="AV294" s="67">
        <v>1330</v>
      </c>
      <c r="AW294" s="67">
        <v>1308</v>
      </c>
      <c r="AX294" s="67">
        <v>1313</v>
      </c>
      <c r="AY294" s="67">
        <v>1301</v>
      </c>
      <c r="AZ294" s="67">
        <v>1318</v>
      </c>
      <c r="BA294" s="67">
        <v>1347</v>
      </c>
      <c r="BB294" s="67">
        <v>1344</v>
      </c>
      <c r="BC294" s="67">
        <v>1338</v>
      </c>
      <c r="BD294" s="67">
        <v>1330</v>
      </c>
      <c r="BE294" s="67">
        <v>1318</v>
      </c>
      <c r="BF294" s="67">
        <v>1326</v>
      </c>
      <c r="BG294" s="67">
        <v>1329</v>
      </c>
      <c r="BH294" s="67">
        <v>1322</v>
      </c>
      <c r="BI294" s="67">
        <v>1344</v>
      </c>
      <c r="BJ294" s="67">
        <v>1339</v>
      </c>
      <c r="BK294" s="67">
        <v>1366</v>
      </c>
      <c r="BL294" s="67">
        <v>1440</v>
      </c>
      <c r="BM294" s="67">
        <v>1428</v>
      </c>
      <c r="BN294" s="67">
        <v>1440</v>
      </c>
      <c r="BO294" s="67">
        <v>1435</v>
      </c>
      <c r="BP294" s="67">
        <v>1424</v>
      </c>
      <c r="BQ294" s="67">
        <v>1447</v>
      </c>
      <c r="BR294" s="67">
        <v>1413</v>
      </c>
      <c r="BS294" s="67">
        <v>1394</v>
      </c>
      <c r="BT294" s="67">
        <v>1402</v>
      </c>
      <c r="BU294" s="67">
        <v>1375</v>
      </c>
      <c r="BV294" s="67">
        <v>1382</v>
      </c>
      <c r="BW294" s="67">
        <v>1376</v>
      </c>
      <c r="BX294" s="67">
        <v>1380</v>
      </c>
      <c r="BY294" s="67">
        <v>1394</v>
      </c>
      <c r="BZ294" s="67">
        <v>1406</v>
      </c>
      <c r="CA294" s="516">
        <v>1396</v>
      </c>
      <c r="CB294" s="516">
        <v>1400</v>
      </c>
      <c r="CC294" s="516">
        <v>1407</v>
      </c>
      <c r="CD294" s="516">
        <v>1406</v>
      </c>
      <c r="CE294" s="516">
        <v>1404</v>
      </c>
      <c r="CF294" s="516">
        <v>1410</v>
      </c>
      <c r="CG294" s="516">
        <v>1419</v>
      </c>
      <c r="CH294" s="516">
        <v>1420</v>
      </c>
      <c r="CI294" s="516">
        <v>1420</v>
      </c>
      <c r="CJ294" s="516">
        <v>1393</v>
      </c>
      <c r="CK294" s="516">
        <v>1391</v>
      </c>
      <c r="CL294" s="516">
        <v>1391</v>
      </c>
      <c r="CM294" s="516">
        <v>1406</v>
      </c>
      <c r="CN294" s="516">
        <v>1388</v>
      </c>
      <c r="CO294" s="516">
        <v>1389</v>
      </c>
      <c r="CP294" s="516">
        <v>1437</v>
      </c>
      <c r="CQ294" s="516">
        <v>1435</v>
      </c>
      <c r="CR294" s="516">
        <v>1434</v>
      </c>
      <c r="CS294" s="516">
        <v>1422</v>
      </c>
      <c r="CT294" s="516">
        <v>1388</v>
      </c>
      <c r="CU294" s="516">
        <v>1413</v>
      </c>
      <c r="CV294" s="516">
        <v>1446</v>
      </c>
      <c r="CW294" s="516">
        <v>1422</v>
      </c>
      <c r="CX294" s="516">
        <v>1413</v>
      </c>
      <c r="CY294" s="516">
        <v>1421</v>
      </c>
      <c r="CZ294" s="516">
        <v>1427</v>
      </c>
      <c r="DA294" s="2">
        <v>1445</v>
      </c>
      <c r="DB294" s="2">
        <v>1449</v>
      </c>
      <c r="DC294" s="2">
        <v>1424</v>
      </c>
      <c r="DD294" s="2">
        <v>1440</v>
      </c>
      <c r="DE294" s="2">
        <v>1446</v>
      </c>
      <c r="DF294" s="2">
        <v>1408</v>
      </c>
      <c r="DG294" s="2">
        <v>1455</v>
      </c>
      <c r="DH294" s="2">
        <v>1474</v>
      </c>
      <c r="DI294" s="2">
        <v>1495</v>
      </c>
      <c r="DJ294" s="2">
        <v>1471</v>
      </c>
      <c r="DK294" s="2">
        <v>1473</v>
      </c>
      <c r="DL294" s="2">
        <v>1487</v>
      </c>
      <c r="DM294" s="2">
        <v>1480</v>
      </c>
      <c r="DN294" s="2">
        <v>1477</v>
      </c>
      <c r="DO294" s="2">
        <v>1468</v>
      </c>
      <c r="DP294" s="2">
        <v>1457</v>
      </c>
      <c r="DQ294" s="2">
        <v>1468</v>
      </c>
      <c r="DR294" s="2">
        <v>1456</v>
      </c>
      <c r="DS294" s="2">
        <v>1483</v>
      </c>
      <c r="DT294" s="2">
        <v>1470</v>
      </c>
      <c r="DU294" s="2">
        <v>1461</v>
      </c>
      <c r="DV294" s="2">
        <v>1445</v>
      </c>
      <c r="DW294" s="2">
        <v>1436</v>
      </c>
      <c r="DX294" s="2">
        <v>1436</v>
      </c>
      <c r="DY294" s="2">
        <v>1423</v>
      </c>
      <c r="DZ294" s="2">
        <v>1403</v>
      </c>
      <c r="EA294" s="2">
        <v>1422</v>
      </c>
      <c r="EB294" s="2">
        <v>1417</v>
      </c>
      <c r="EC294" s="2">
        <v>1416</v>
      </c>
      <c r="ED294" s="2">
        <v>1423</v>
      </c>
      <c r="EE294" s="2">
        <v>1417</v>
      </c>
      <c r="EF294" s="2">
        <v>1445</v>
      </c>
      <c r="EG294" s="2">
        <v>1454</v>
      </c>
      <c r="EH294" s="2">
        <v>1440</v>
      </c>
      <c r="EI294" s="2">
        <v>1451</v>
      </c>
      <c r="EJ294" s="2">
        <v>1461</v>
      </c>
      <c r="EK294" s="2">
        <v>1490</v>
      </c>
      <c r="EL294" s="2">
        <v>1470</v>
      </c>
      <c r="EM294" s="2">
        <v>1469</v>
      </c>
      <c r="EN294" s="2">
        <v>1467</v>
      </c>
      <c r="EO294" s="2">
        <v>1458</v>
      </c>
      <c r="EP294" s="2">
        <v>1451</v>
      </c>
      <c r="EQ294" s="2">
        <v>1452</v>
      </c>
      <c r="ER294" s="2">
        <v>1439</v>
      </c>
      <c r="ES294" s="2">
        <v>1425</v>
      </c>
      <c r="ET294" s="2">
        <v>1430</v>
      </c>
      <c r="EU294" s="2">
        <v>1425</v>
      </c>
      <c r="EV294" s="2">
        <v>1404</v>
      </c>
      <c r="EW294" s="2">
        <v>1403</v>
      </c>
      <c r="EX294" s="2">
        <v>1403</v>
      </c>
      <c r="EY294" s="2">
        <v>1421</v>
      </c>
      <c r="EZ294" s="2">
        <v>1407</v>
      </c>
      <c r="FA294" s="2">
        <v>1394</v>
      </c>
      <c r="FB294" s="2">
        <v>1390</v>
      </c>
      <c r="FC294" s="2">
        <v>1393</v>
      </c>
      <c r="FD294" s="2">
        <v>1392</v>
      </c>
      <c r="FE294" s="2">
        <v>1392</v>
      </c>
      <c r="FF294" s="2">
        <v>1374</v>
      </c>
      <c r="FG294" s="2">
        <v>1364</v>
      </c>
      <c r="FH294" s="2">
        <v>1375</v>
      </c>
      <c r="FI294" s="2">
        <v>1375</v>
      </c>
      <c r="FJ294" s="2">
        <v>1379</v>
      </c>
      <c r="FK294" s="2">
        <v>1371</v>
      </c>
      <c r="FL294" s="2">
        <v>1391</v>
      </c>
      <c r="FM294" s="2">
        <v>1373</v>
      </c>
      <c r="FN294" s="2">
        <v>1388</v>
      </c>
      <c r="FO294" s="2">
        <v>1396</v>
      </c>
      <c r="FP294" s="2">
        <v>1404</v>
      </c>
      <c r="FQ294" s="2">
        <v>1390</v>
      </c>
      <c r="FR294" s="2">
        <v>1403</v>
      </c>
      <c r="FS294" s="2">
        <v>1406</v>
      </c>
      <c r="FT294" s="2">
        <v>1394</v>
      </c>
      <c r="FU294" s="2">
        <v>1375</v>
      </c>
      <c r="FV294" s="2">
        <v>1355</v>
      </c>
      <c r="FW294" s="2">
        <v>1352</v>
      </c>
      <c r="FX294" s="2">
        <v>1371</v>
      </c>
      <c r="FY294" s="2">
        <v>1380</v>
      </c>
      <c r="FZ294" s="2">
        <v>1381</v>
      </c>
      <c r="GA294" s="2">
        <v>1376</v>
      </c>
      <c r="GB294" s="2">
        <v>1351</v>
      </c>
      <c r="GC294" s="2">
        <v>1338</v>
      </c>
      <c r="GD294" s="2">
        <v>1341</v>
      </c>
      <c r="GE294" s="2">
        <v>1369</v>
      </c>
      <c r="GF294" s="2">
        <v>1359</v>
      </c>
      <c r="GG294" s="2">
        <v>1378</v>
      </c>
      <c r="GH294" s="2">
        <v>1378</v>
      </c>
      <c r="GI294" s="2">
        <v>1375</v>
      </c>
      <c r="GJ294" s="2">
        <v>1383</v>
      </c>
      <c r="GK294" s="2">
        <v>1380</v>
      </c>
      <c r="GL294" s="2">
        <v>1418</v>
      </c>
      <c r="GM294" s="2">
        <v>1397</v>
      </c>
      <c r="GN294" s="2">
        <v>1409</v>
      </c>
      <c r="GO294" s="2">
        <v>1401</v>
      </c>
      <c r="GP294" s="2">
        <v>1395</v>
      </c>
      <c r="GQ294" s="2">
        <v>1406</v>
      </c>
      <c r="GR294" s="2">
        <v>1394</v>
      </c>
      <c r="GS294" s="2">
        <v>1398</v>
      </c>
      <c r="GT294" s="2">
        <v>1400</v>
      </c>
      <c r="GU294" s="2">
        <v>1362</v>
      </c>
      <c r="GV294" s="2">
        <v>1369</v>
      </c>
      <c r="GW294" s="2">
        <v>1398</v>
      </c>
      <c r="GX294" s="2">
        <v>1392</v>
      </c>
      <c r="GY294" s="2">
        <v>1397</v>
      </c>
      <c r="GZ294" s="2">
        <v>1400</v>
      </c>
      <c r="HA294" s="2">
        <v>1384</v>
      </c>
      <c r="HB294" s="2">
        <v>1375</v>
      </c>
      <c r="HC294" s="2">
        <v>1390</v>
      </c>
      <c r="HD294" s="2">
        <v>1401</v>
      </c>
      <c r="HE294" s="2">
        <v>1407</v>
      </c>
      <c r="HF294" s="2">
        <v>1444</v>
      </c>
      <c r="HG294" s="2">
        <v>1433</v>
      </c>
      <c r="HH294" s="2">
        <v>1421</v>
      </c>
      <c r="HI294" s="2">
        <v>1422</v>
      </c>
      <c r="HJ294" s="2">
        <v>1423</v>
      </c>
      <c r="HK294" s="2">
        <v>1431</v>
      </c>
      <c r="HL294" s="2">
        <v>1435</v>
      </c>
      <c r="HM294" s="2">
        <v>1453</v>
      </c>
      <c r="HN294" s="2">
        <v>1440</v>
      </c>
      <c r="HO294" s="2">
        <v>1440</v>
      </c>
      <c r="HP294" s="2">
        <v>1448</v>
      </c>
      <c r="HQ294" s="2">
        <v>1451</v>
      </c>
      <c r="HR294" s="2">
        <v>1459</v>
      </c>
      <c r="HS294" s="2">
        <v>1459</v>
      </c>
      <c r="HT294" s="2">
        <v>1447</v>
      </c>
      <c r="HU294" s="2">
        <v>1445</v>
      </c>
      <c r="HV294" s="2">
        <v>1435</v>
      </c>
      <c r="HW294" s="2">
        <v>1427</v>
      </c>
      <c r="HX294" s="2">
        <v>1428</v>
      </c>
      <c r="HY294" s="2">
        <v>1428</v>
      </c>
      <c r="HZ294" s="2">
        <v>1429</v>
      </c>
      <c r="IA294" s="2">
        <v>1429</v>
      </c>
      <c r="IB294" s="2">
        <v>1435</v>
      </c>
      <c r="IC294" s="2">
        <v>1437</v>
      </c>
      <c r="ID294" s="2">
        <v>1429</v>
      </c>
      <c r="IE294" s="2">
        <v>1431</v>
      </c>
      <c r="IF294" s="2">
        <v>1443</v>
      </c>
      <c r="IG294" s="2">
        <v>1432</v>
      </c>
      <c r="IH294" s="2">
        <v>1433</v>
      </c>
      <c r="II294" s="2">
        <v>1429</v>
      </c>
      <c r="IJ294" s="2">
        <v>1437</v>
      </c>
      <c r="IK294" s="2">
        <v>1454</v>
      </c>
      <c r="IL294" s="2">
        <v>1440</v>
      </c>
      <c r="IM294" s="2">
        <v>1460</v>
      </c>
      <c r="IN294" s="2">
        <v>1457</v>
      </c>
      <c r="IO294" s="2">
        <v>1443</v>
      </c>
      <c r="IP294" s="2">
        <v>1433</v>
      </c>
      <c r="IQ294" s="2">
        <v>1455</v>
      </c>
      <c r="IR294" s="2">
        <v>1446</v>
      </c>
      <c r="IS294" s="2">
        <v>1431</v>
      </c>
      <c r="IT294" s="2">
        <v>1428</v>
      </c>
    </row>
    <row r="295" spans="1:254">
      <c r="A295" s="62" t="s">
        <v>508</v>
      </c>
      <c r="B295" s="4" t="inlineStr">
        <is>
          <t>ＣＫＤ</t>
        </is>
      </c>
      <c r="C295" s="4">
        <v>6340</v>
      </c>
      <c r="D295" s="4">
        <v>-160</v>
      </c>
      <c r="E295" s="67">
        <v>6500</v>
      </c>
      <c r="F295" s="67">
        <v>6750</v>
      </c>
      <c r="G295" s="67">
        <v>6330</v>
      </c>
      <c r="H295" s="67">
        <v>5870</v>
      </c>
      <c r="I295" s="67">
        <v>6000</v>
      </c>
      <c r="J295" s="67">
        <v>5250</v>
      </c>
      <c r="K295" s="67">
        <v>5130</v>
      </c>
      <c r="L295" s="67">
        <v>5560</v>
      </c>
      <c r="M295" s="67">
        <v>6340</v>
      </c>
      <c r="N295" s="67">
        <v>6370</v>
      </c>
      <c r="O295" s="67">
        <v>6720</v>
      </c>
      <c r="P295" s="67">
        <v>6570</v>
      </c>
      <c r="Q295" s="67">
        <v>6600</v>
      </c>
      <c r="R295" s="67">
        <v>6280</v>
      </c>
      <c r="S295" s="67">
        <v>6770</v>
      </c>
      <c r="T295" s="67">
        <v>7210</v>
      </c>
      <c r="U295" s="67">
        <v>6730</v>
      </c>
      <c r="V295" s="67">
        <v>6850</v>
      </c>
      <c r="W295" s="67">
        <v>7230</v>
      </c>
      <c r="X295" s="67">
        <v>6860</v>
      </c>
      <c r="Y295" s="67">
        <v>6720</v>
      </c>
      <c r="Z295" s="67">
        <v>6880</v>
      </c>
      <c r="AA295" s="67">
        <v>7480</v>
      </c>
      <c r="AB295" s="67">
        <v>7490</v>
      </c>
      <c r="AC295" s="67">
        <v>7460</v>
      </c>
      <c r="AD295" s="67">
        <v>7860</v>
      </c>
      <c r="AE295" s="67">
        <v>7470</v>
      </c>
      <c r="AF295" s="67">
        <v>7450</v>
      </c>
      <c r="AG295" s="67">
        <v>7380</v>
      </c>
      <c r="AH295" s="67">
        <v>7840</v>
      </c>
      <c r="AI295" s="67">
        <v>7450</v>
      </c>
      <c r="AJ295" s="67">
        <v>7610</v>
      </c>
      <c r="AK295" s="67">
        <v>8180</v>
      </c>
      <c r="AL295" s="67">
        <v>7760</v>
      </c>
      <c r="AM295" s="67">
        <v>7840</v>
      </c>
      <c r="AN295" s="67">
        <v>7450</v>
      </c>
      <c r="AO295" s="67">
        <v>7470</v>
      </c>
      <c r="AP295" s="67">
        <v>7390</v>
      </c>
      <c r="AQ295" s="67">
        <v>6640</v>
      </c>
      <c r="AR295" s="67">
        <v>6150</v>
      </c>
      <c r="AS295" s="67">
        <v>6190</v>
      </c>
      <c r="AT295" s="67">
        <v>6100</v>
      </c>
      <c r="AU295" s="67">
        <v>5830</v>
      </c>
      <c r="AV295" s="67">
        <v>6260</v>
      </c>
      <c r="AW295" s="67">
        <v>6300</v>
      </c>
      <c r="AX295" s="67">
        <v>6480</v>
      </c>
      <c r="AY295" s="67">
        <v>6330</v>
      </c>
      <c r="AZ295" s="67">
        <v>6720</v>
      </c>
      <c r="BA295" s="67">
        <v>6560</v>
      </c>
      <c r="BB295" s="67">
        <v>6800</v>
      </c>
      <c r="BC295" s="67">
        <v>6730</v>
      </c>
      <c r="BD295" s="67">
        <v>6890</v>
      </c>
      <c r="BE295" s="67">
        <v>6890</v>
      </c>
      <c r="BF295" s="67">
        <v>6740</v>
      </c>
      <c r="BG295" s="67">
        <v>6360</v>
      </c>
      <c r="BH295" s="67">
        <v>5920</v>
      </c>
      <c r="BI295" s="67">
        <v>5970</v>
      </c>
      <c r="BJ295" s="67">
        <v>6230</v>
      </c>
      <c r="BK295" s="67">
        <v>6790</v>
      </c>
      <c r="BL295" s="67">
        <v>7000</v>
      </c>
      <c r="BM295" s="67">
        <v>6870</v>
      </c>
      <c r="BN295" s="67">
        <v>6810</v>
      </c>
      <c r="BO295" s="67">
        <v>6680</v>
      </c>
      <c r="BP295" s="67">
        <v>6650</v>
      </c>
      <c r="BQ295" s="67">
        <v>6470</v>
      </c>
      <c r="BR295" s="67">
        <v>6030</v>
      </c>
      <c r="BS295" s="67">
        <v>6040</v>
      </c>
      <c r="BT295" s="67">
        <v>5870</v>
      </c>
      <c r="BU295" s="67">
        <v>5830</v>
      </c>
      <c r="BV295" s="67">
        <v>5520</v>
      </c>
      <c r="BW295" s="67">
        <v>5490</v>
      </c>
      <c r="BX295" s="67">
        <v>5780</v>
      </c>
      <c r="BY295" s="67">
        <v>5630</v>
      </c>
      <c r="BZ295" s="67">
        <v>5670</v>
      </c>
      <c r="CA295" s="516">
        <v>5540</v>
      </c>
      <c r="CB295" s="516">
        <v>5760</v>
      </c>
      <c r="CC295" s="516">
        <v>5600</v>
      </c>
      <c r="CD295" s="516">
        <v>5740</v>
      </c>
      <c r="CE295" s="516">
        <v>5650</v>
      </c>
      <c r="CF295" s="516">
        <v>5570</v>
      </c>
      <c r="CG295" s="516">
        <v>5120</v>
      </c>
      <c r="CH295" s="516">
        <v>5080</v>
      </c>
      <c r="CI295" s="516">
        <v>4900</v>
      </c>
      <c r="CJ295" s="516">
        <v>4850</v>
      </c>
      <c r="CK295" s="516">
        <v>4875</v>
      </c>
      <c r="CL295" s="516">
        <v>4620</v>
      </c>
      <c r="CM295" s="516">
        <v>4720</v>
      </c>
      <c r="CN295" s="516">
        <v>4270</v>
      </c>
      <c r="CO295" s="516">
        <v>4265</v>
      </c>
      <c r="CP295" s="516">
        <v>4330</v>
      </c>
      <c r="CQ295" s="516">
        <v>4505</v>
      </c>
      <c r="CR295" s="516">
        <v>4685</v>
      </c>
      <c r="CS295" s="516">
        <v>4330</v>
      </c>
      <c r="CT295" s="516">
        <v>4140</v>
      </c>
      <c r="CU295" s="516">
        <v>4505</v>
      </c>
      <c r="CV295" s="516">
        <v>4780</v>
      </c>
      <c r="CW295" s="516">
        <v>4430</v>
      </c>
      <c r="CX295" s="516">
        <v>4445</v>
      </c>
      <c r="CY295" s="516">
        <v>4395</v>
      </c>
      <c r="CZ295" s="516">
        <v>4495</v>
      </c>
      <c r="DA295" s="2">
        <v>4600</v>
      </c>
      <c r="DB295" s="2">
        <v>4565</v>
      </c>
      <c r="DC295" s="2">
        <v>4385</v>
      </c>
      <c r="DD295" s="2">
        <v>4925</v>
      </c>
      <c r="DE295" s="2">
        <v>5000</v>
      </c>
      <c r="DF295" s="2">
        <v>4955</v>
      </c>
      <c r="DG295" s="2">
        <v>5330</v>
      </c>
      <c r="DH295" s="2">
        <v>5630</v>
      </c>
      <c r="DI295" s="2">
        <v>5560</v>
      </c>
      <c r="DJ295" s="2">
        <v>5600</v>
      </c>
      <c r="DK295" s="2">
        <v>5460</v>
      </c>
      <c r="DL295" s="2">
        <v>5500</v>
      </c>
      <c r="DM295" s="2">
        <v>5400</v>
      </c>
      <c r="DN295" s="2">
        <v>5210</v>
      </c>
      <c r="DO295" s="2">
        <v>5230</v>
      </c>
      <c r="DP295" s="2">
        <v>5450</v>
      </c>
      <c r="DQ295" s="2">
        <v>5200</v>
      </c>
      <c r="DR295" s="2">
        <v>4715</v>
      </c>
      <c r="DS295" s="2">
        <v>4645</v>
      </c>
      <c r="DT295" s="2">
        <v>4505</v>
      </c>
      <c r="DU295" s="2">
        <v>4425</v>
      </c>
      <c r="DV295" s="2">
        <v>4270</v>
      </c>
      <c r="DW295" s="2">
        <v>4185</v>
      </c>
      <c r="DX295" s="2">
        <v>4300</v>
      </c>
      <c r="DY295" s="2">
        <v>4290</v>
      </c>
      <c r="DZ295" s="2">
        <v>4010</v>
      </c>
      <c r="EA295" s="2">
        <v>4110</v>
      </c>
      <c r="EB295" s="2">
        <v>4080</v>
      </c>
      <c r="EC295" s="2">
        <v>4160</v>
      </c>
      <c r="ED295" s="2">
        <v>4105</v>
      </c>
      <c r="EE295" s="2">
        <v>3960</v>
      </c>
      <c r="EF295" s="2">
        <v>4045</v>
      </c>
      <c r="EG295" s="2">
        <v>4000</v>
      </c>
      <c r="EH295" s="2">
        <v>3875</v>
      </c>
      <c r="EI295" s="2">
        <v>3900</v>
      </c>
      <c r="EJ295" s="2">
        <v>4085</v>
      </c>
      <c r="EK295" s="2">
        <v>4080</v>
      </c>
      <c r="EL295" s="2">
        <v>3940</v>
      </c>
      <c r="EM295" s="2">
        <v>3750</v>
      </c>
      <c r="EN295" s="2">
        <v>3565</v>
      </c>
      <c r="EO295" s="2">
        <v>3350</v>
      </c>
      <c r="EP295" s="2">
        <v>3390</v>
      </c>
      <c r="EQ295" s="2">
        <v>3345</v>
      </c>
      <c r="ER295" s="2">
        <v>3290</v>
      </c>
      <c r="ES295" s="2">
        <v>3175</v>
      </c>
      <c r="ET295" s="2">
        <v>3060</v>
      </c>
      <c r="EU295" s="2">
        <v>3100</v>
      </c>
      <c r="EV295" s="2">
        <v>3100</v>
      </c>
      <c r="EW295" s="2">
        <v>3150</v>
      </c>
      <c r="EX295" s="2">
        <v>2992</v>
      </c>
      <c r="EY295" s="2">
        <v>2961</v>
      </c>
      <c r="EZ295" s="2">
        <v>2928</v>
      </c>
      <c r="FA295" s="2">
        <v>2760</v>
      </c>
      <c r="FB295" s="2">
        <v>2754</v>
      </c>
      <c r="FC295" s="2">
        <v>2765</v>
      </c>
      <c r="FD295" s="2">
        <v>2735</v>
      </c>
      <c r="FE295" s="2">
        <v>2767</v>
      </c>
      <c r="FF295" s="2">
        <v>2787</v>
      </c>
      <c r="FG295" s="2">
        <v>2728</v>
      </c>
      <c r="FH295" s="2">
        <v>2748</v>
      </c>
      <c r="FI295" s="2">
        <v>2652</v>
      </c>
      <c r="FJ295" s="2">
        <v>2633</v>
      </c>
      <c r="FK295" s="2">
        <v>2590</v>
      </c>
      <c r="FL295" s="2">
        <v>2583</v>
      </c>
      <c r="FM295" s="2">
        <v>2521</v>
      </c>
      <c r="FN295" s="2">
        <v>2464</v>
      </c>
      <c r="FO295" s="2">
        <v>2523</v>
      </c>
      <c r="FP295" s="2">
        <v>2584</v>
      </c>
      <c r="FQ295" s="2">
        <v>2558</v>
      </c>
      <c r="FR295" s="2">
        <v>2534</v>
      </c>
      <c r="FS295" s="2">
        <v>2544</v>
      </c>
      <c r="FT295" s="2">
        <v>2526</v>
      </c>
      <c r="FU295" s="2">
        <v>2578</v>
      </c>
      <c r="FV295" s="2">
        <v>2520</v>
      </c>
      <c r="FW295" s="2">
        <v>2562</v>
      </c>
      <c r="FX295" s="2">
        <v>2652</v>
      </c>
      <c r="FY295" s="2">
        <v>3065</v>
      </c>
      <c r="FZ295" s="2">
        <v>3185</v>
      </c>
      <c r="GA295" s="2">
        <v>3210</v>
      </c>
      <c r="GB295" s="2">
        <v>3245</v>
      </c>
      <c r="GC295" s="2">
        <v>3250</v>
      </c>
      <c r="GD295" s="2">
        <v>3225</v>
      </c>
      <c r="GE295" s="2">
        <v>3315</v>
      </c>
      <c r="GF295" s="2">
        <v>3260</v>
      </c>
      <c r="GG295" s="2">
        <v>3365</v>
      </c>
      <c r="GH295" s="2">
        <v>3315</v>
      </c>
      <c r="GI295" s="2">
        <v>3295</v>
      </c>
      <c r="GJ295" s="2">
        <v>3260</v>
      </c>
      <c r="GK295" s="2">
        <v>3180</v>
      </c>
      <c r="GL295" s="2">
        <v>3270</v>
      </c>
      <c r="GM295" s="2">
        <v>3240</v>
      </c>
      <c r="GN295" s="2">
        <v>3185</v>
      </c>
      <c r="GO295" s="2">
        <v>3235</v>
      </c>
      <c r="GP295" s="2">
        <v>3220</v>
      </c>
      <c r="GQ295" s="2">
        <v>3205</v>
      </c>
      <c r="GR295" s="2">
        <v>3145</v>
      </c>
      <c r="GS295" s="2">
        <v>3285</v>
      </c>
      <c r="GT295" s="2">
        <v>3180</v>
      </c>
      <c r="GU295" s="2">
        <v>2998</v>
      </c>
      <c r="GV295" s="2">
        <v>3215</v>
      </c>
      <c r="GW295" s="2">
        <v>3325</v>
      </c>
      <c r="GX295" s="2">
        <v>3200</v>
      </c>
      <c r="GY295" s="2">
        <v>3170</v>
      </c>
      <c r="GZ295" s="2">
        <v>3130</v>
      </c>
      <c r="HA295" s="2">
        <v>2980</v>
      </c>
      <c r="HB295" s="2">
        <v>2995</v>
      </c>
      <c r="HC295" s="2">
        <v>2672</v>
      </c>
      <c r="HD295" s="2">
        <v>2755</v>
      </c>
      <c r="HE295" s="2">
        <v>2714</v>
      </c>
      <c r="HF295" s="2">
        <v>2764</v>
      </c>
      <c r="HG295" s="2">
        <v>2808</v>
      </c>
      <c r="HH295" s="2">
        <v>2766</v>
      </c>
      <c r="HI295" s="2">
        <v>2725</v>
      </c>
      <c r="HJ295" s="2">
        <v>2710</v>
      </c>
      <c r="HK295" s="2">
        <v>2758</v>
      </c>
      <c r="HL295" s="2">
        <v>2605</v>
      </c>
      <c r="HM295" s="2">
        <v>2620</v>
      </c>
      <c r="HN295" s="2">
        <v>2553</v>
      </c>
      <c r="HO295" s="2">
        <v>2534</v>
      </c>
      <c r="HP295" s="2">
        <v>2487</v>
      </c>
      <c r="HQ295" s="2">
        <v>2492</v>
      </c>
      <c r="HR295" s="2">
        <v>2464</v>
      </c>
      <c r="HS295" s="2">
        <v>2413</v>
      </c>
      <c r="HT295" s="2">
        <v>2403</v>
      </c>
      <c r="HU295" s="2">
        <v>2371</v>
      </c>
      <c r="HV295" s="2">
        <v>2397</v>
      </c>
      <c r="HW295" s="2">
        <v>2414</v>
      </c>
      <c r="HX295" s="2">
        <v>2468</v>
      </c>
      <c r="HY295" s="2">
        <v>2506</v>
      </c>
      <c r="HZ295" s="2">
        <v>2522</v>
      </c>
      <c r="IA295" s="2">
        <v>2487</v>
      </c>
      <c r="IB295" s="2">
        <v>2553</v>
      </c>
      <c r="IC295" s="2">
        <v>2549</v>
      </c>
      <c r="ID295" s="2">
        <v>2451</v>
      </c>
      <c r="IE295" s="2">
        <v>2526</v>
      </c>
      <c r="IF295" s="2">
        <v>2513</v>
      </c>
      <c r="IG295" s="2">
        <v>2568</v>
      </c>
      <c r="IH295" s="2">
        <v>2550</v>
      </c>
      <c r="II295" s="2">
        <v>2575</v>
      </c>
      <c r="IJ295" s="2">
        <v>2612</v>
      </c>
      <c r="IK295" s="2">
        <v>2603</v>
      </c>
      <c r="IL295" s="2">
        <v>2575</v>
      </c>
      <c r="IM295" s="2">
        <v>2533</v>
      </c>
      <c r="IN295" s="2">
        <v>2577</v>
      </c>
      <c r="IO295" s="2">
        <v>2572</v>
      </c>
      <c r="IP295" s="2">
        <v>2551</v>
      </c>
      <c r="IQ295" s="2">
        <v>2573</v>
      </c>
      <c r="IR295" s="2">
        <v>2735</v>
      </c>
      <c r="IS295" s="2">
        <v>2711</v>
      </c>
      <c r="IT295" s="2">
        <v>2700</v>
      </c>
    </row>
    <row r="296" spans="1:254">
      <c r="A296" s="62" t="s">
        <v>509</v>
      </c>
      <c r="B296" s="4" t="inlineStr">
        <is>
          <t>ベルトラ</t>
        </is>
      </c>
      <c r="C296" s="4">
        <v>157</v>
      </c>
      <c r="D296" s="4">
        <v>-2</v>
      </c>
      <c r="E296" s="67">
        <v>159</v>
      </c>
      <c r="F296" s="67">
        <v>159</v>
      </c>
      <c r="G296" s="67">
        <v>157</v>
      </c>
      <c r="H296" s="67">
        <v>159</v>
      </c>
      <c r="I296" s="67">
        <v>158</v>
      </c>
      <c r="J296" s="67">
        <v>157</v>
      </c>
      <c r="K296" s="67">
        <v>157</v>
      </c>
      <c r="L296" s="67">
        <v>156</v>
      </c>
      <c r="M296" s="67">
        <v>160</v>
      </c>
      <c r="N296" s="67">
        <v>152</v>
      </c>
      <c r="O296" s="67">
        <v>154</v>
      </c>
      <c r="P296" s="67">
        <v>160</v>
      </c>
      <c r="Q296" s="67">
        <v>166</v>
      </c>
      <c r="R296" s="67">
        <v>178</v>
      </c>
      <c r="S296" s="67">
        <v>180</v>
      </c>
      <c r="T296" s="67">
        <v>183</v>
      </c>
      <c r="U296" s="67">
        <v>177</v>
      </c>
      <c r="V296" s="67">
        <v>171</v>
      </c>
      <c r="W296" s="67">
        <v>173</v>
      </c>
      <c r="X296" s="67">
        <v>163</v>
      </c>
      <c r="Y296" s="67">
        <v>163</v>
      </c>
      <c r="Z296" s="67">
        <v>163</v>
      </c>
      <c r="AA296" s="67">
        <v>169</v>
      </c>
      <c r="AB296" s="67">
        <v>172</v>
      </c>
      <c r="AC296" s="67">
        <v>171</v>
      </c>
      <c r="AD296" s="67">
        <v>163</v>
      </c>
      <c r="AE296" s="67">
        <v>164</v>
      </c>
      <c r="AF296" s="67">
        <v>164</v>
      </c>
      <c r="AG296" s="67">
        <v>162</v>
      </c>
      <c r="AH296" s="67">
        <v>163</v>
      </c>
      <c r="AI296" s="67">
        <v>176</v>
      </c>
      <c r="AJ296" s="67">
        <v>197</v>
      </c>
      <c r="AK296" s="67">
        <v>171</v>
      </c>
      <c r="AL296" s="67">
        <v>152</v>
      </c>
      <c r="AM296" s="67">
        <v>150</v>
      </c>
      <c r="AN296" s="67">
        <v>133</v>
      </c>
      <c r="AO296" s="67">
        <v>126</v>
      </c>
      <c r="AP296" s="67">
        <v>130</v>
      </c>
      <c r="AQ296" s="67">
        <v>119</v>
      </c>
      <c r="AR296" s="67">
        <v>116</v>
      </c>
      <c r="AS296" s="67">
        <v>124</v>
      </c>
      <c r="AT296" s="67">
        <v>124</v>
      </c>
      <c r="AU296" s="67">
        <v>126</v>
      </c>
      <c r="AV296" s="67">
        <v>130</v>
      </c>
      <c r="AW296" s="67">
        <v>128</v>
      </c>
      <c r="AX296" s="67">
        <v>129</v>
      </c>
      <c r="AY296" s="67">
        <v>130</v>
      </c>
      <c r="AZ296" s="67">
        <v>133</v>
      </c>
      <c r="BA296" s="67">
        <v>133</v>
      </c>
      <c r="BB296" s="67">
        <v>131</v>
      </c>
      <c r="BC296" s="67">
        <v>133</v>
      </c>
      <c r="BD296" s="67">
        <v>135</v>
      </c>
      <c r="BE296" s="67">
        <v>137</v>
      </c>
      <c r="BF296" s="67">
        <v>143</v>
      </c>
      <c r="BG296" s="67">
        <v>143</v>
      </c>
      <c r="BH296" s="67">
        <v>144</v>
      </c>
      <c r="BI296" s="67">
        <v>147</v>
      </c>
      <c r="BJ296" s="67">
        <v>145</v>
      </c>
      <c r="BK296" s="67">
        <v>148</v>
      </c>
      <c r="BL296" s="67">
        <v>159</v>
      </c>
      <c r="BM296" s="67">
        <v>165</v>
      </c>
      <c r="BN296" s="67">
        <v>163</v>
      </c>
      <c r="BO296" s="67">
        <v>164</v>
      </c>
      <c r="BP296" s="67">
        <v>164</v>
      </c>
      <c r="BQ296" s="67">
        <v>163</v>
      </c>
      <c r="BR296" s="67">
        <v>162</v>
      </c>
      <c r="BS296" s="67">
        <v>160</v>
      </c>
      <c r="BT296" s="67">
        <v>164</v>
      </c>
      <c r="BU296" s="67">
        <v>161</v>
      </c>
      <c r="BV296" s="67">
        <v>163</v>
      </c>
      <c r="BW296" s="67">
        <v>169</v>
      </c>
      <c r="BX296" s="67">
        <v>173</v>
      </c>
      <c r="BY296" s="67">
        <v>179</v>
      </c>
      <c r="BZ296" s="67">
        <v>184</v>
      </c>
      <c r="CA296" s="516">
        <v>189</v>
      </c>
      <c r="CB296" s="516">
        <v>179</v>
      </c>
      <c r="CC296" s="516">
        <v>178</v>
      </c>
      <c r="CD296" s="516">
        <v>175</v>
      </c>
      <c r="CE296" s="516">
        <v>174</v>
      </c>
      <c r="CF296" s="516">
        <v>174</v>
      </c>
      <c r="CG296" s="516">
        <v>179</v>
      </c>
      <c r="CH296" s="516">
        <v>189</v>
      </c>
      <c r="CI296" s="516">
        <v>179</v>
      </c>
      <c r="CJ296" s="516">
        <v>180</v>
      </c>
      <c r="CK296" s="516">
        <v>178</v>
      </c>
      <c r="CL296" s="516">
        <v>175</v>
      </c>
      <c r="CM296" s="516">
        <v>183</v>
      </c>
      <c r="CN296" s="516">
        <v>174</v>
      </c>
      <c r="CO296" s="516">
        <v>173</v>
      </c>
      <c r="CP296" s="516">
        <v>182</v>
      </c>
      <c r="CQ296" s="516">
        <v>175</v>
      </c>
      <c r="CR296" s="516">
        <v>185</v>
      </c>
      <c r="CS296" s="516">
        <v>179</v>
      </c>
      <c r="CT296" s="516">
        <v>175</v>
      </c>
      <c r="CU296" s="516">
        <v>180</v>
      </c>
      <c r="CV296" s="516">
        <v>192</v>
      </c>
      <c r="CW296" s="516">
        <v>188</v>
      </c>
      <c r="CX296" s="516">
        <v>186</v>
      </c>
      <c r="CY296" s="516">
        <v>188</v>
      </c>
      <c r="CZ296" s="516">
        <v>193</v>
      </c>
      <c r="DA296" s="2">
        <v>200</v>
      </c>
      <c r="DB296" s="2">
        <v>200</v>
      </c>
      <c r="DC296" s="2">
        <v>186</v>
      </c>
      <c r="DD296" s="2">
        <v>190</v>
      </c>
      <c r="DE296" s="2">
        <v>191</v>
      </c>
      <c r="DF296" s="2">
        <v>181</v>
      </c>
      <c r="DG296" s="2">
        <v>191</v>
      </c>
      <c r="DH296" s="2">
        <v>209</v>
      </c>
      <c r="DI296" s="2">
        <v>218</v>
      </c>
      <c r="DJ296" s="2">
        <v>203</v>
      </c>
      <c r="DK296" s="2">
        <v>206</v>
      </c>
      <c r="DL296" s="2">
        <v>197</v>
      </c>
      <c r="DM296" s="2">
        <v>202</v>
      </c>
      <c r="DN296" s="2">
        <v>212</v>
      </c>
      <c r="DO296" s="2">
        <v>221</v>
      </c>
      <c r="DP296" s="2">
        <v>226</v>
      </c>
      <c r="DQ296" s="2">
        <v>224</v>
      </c>
      <c r="DR296" s="2">
        <v>174</v>
      </c>
      <c r="DS296" s="2">
        <v>184</v>
      </c>
      <c r="DT296" s="2">
        <v>183</v>
      </c>
      <c r="DU296" s="2">
        <v>175</v>
      </c>
      <c r="DV296" s="2">
        <v>177</v>
      </c>
      <c r="DW296" s="2">
        <v>182</v>
      </c>
      <c r="DX296" s="2">
        <v>169</v>
      </c>
      <c r="DY296" s="2">
        <v>173</v>
      </c>
      <c r="DZ296" s="2">
        <v>177</v>
      </c>
      <c r="EA296" s="2">
        <v>177</v>
      </c>
      <c r="EB296" s="2">
        <v>178</v>
      </c>
      <c r="EC296" s="2">
        <v>181</v>
      </c>
      <c r="ED296" s="2">
        <v>185</v>
      </c>
      <c r="EE296" s="2">
        <v>190</v>
      </c>
      <c r="EF296" s="2">
        <v>190</v>
      </c>
      <c r="EG296" s="2">
        <v>190</v>
      </c>
      <c r="EH296" s="2">
        <v>189</v>
      </c>
      <c r="EI296" s="2">
        <v>195</v>
      </c>
      <c r="EJ296" s="2">
        <v>193</v>
      </c>
      <c r="EK296" s="2">
        <v>197</v>
      </c>
      <c r="EL296" s="2">
        <v>198</v>
      </c>
      <c r="EM296" s="2">
        <v>185</v>
      </c>
      <c r="EN296" s="2">
        <v>185</v>
      </c>
      <c r="EO296" s="2">
        <v>187</v>
      </c>
      <c r="EP296" s="2">
        <v>183</v>
      </c>
      <c r="EQ296" s="2">
        <v>178</v>
      </c>
      <c r="ER296" s="2">
        <v>181</v>
      </c>
      <c r="ES296" s="2">
        <v>176</v>
      </c>
      <c r="ET296" s="2">
        <v>175</v>
      </c>
      <c r="EU296" s="2">
        <v>178</v>
      </c>
      <c r="EV296" s="2">
        <v>177</v>
      </c>
      <c r="EW296" s="2">
        <v>179</v>
      </c>
      <c r="EX296" s="2">
        <v>170</v>
      </c>
      <c r="EY296" s="2">
        <v>175</v>
      </c>
      <c r="EZ296" s="2">
        <v>161</v>
      </c>
      <c r="FA296" s="2">
        <v>170</v>
      </c>
      <c r="FB296" s="2">
        <v>172</v>
      </c>
      <c r="FC296" s="2">
        <v>173</v>
      </c>
      <c r="FD296" s="2">
        <v>171</v>
      </c>
      <c r="FE296" s="2">
        <v>167</v>
      </c>
      <c r="FF296" s="2">
        <v>156</v>
      </c>
      <c r="FG296" s="2">
        <v>159</v>
      </c>
      <c r="FH296" s="2">
        <v>162</v>
      </c>
      <c r="FI296" s="2">
        <v>163</v>
      </c>
      <c r="FJ296" s="2">
        <v>164</v>
      </c>
      <c r="FK296" s="2">
        <v>169</v>
      </c>
      <c r="FL296" s="2">
        <v>165</v>
      </c>
      <c r="FM296" s="2">
        <v>173</v>
      </c>
      <c r="FN296" s="2">
        <v>175</v>
      </c>
      <c r="FO296" s="2">
        <v>181</v>
      </c>
      <c r="FP296" s="2">
        <v>185</v>
      </c>
      <c r="FQ296" s="2">
        <v>187</v>
      </c>
      <c r="FR296" s="2">
        <v>184</v>
      </c>
      <c r="FS296" s="2">
        <v>181</v>
      </c>
      <c r="FT296" s="2">
        <v>184</v>
      </c>
      <c r="FU296" s="2">
        <v>181</v>
      </c>
      <c r="FV296" s="2">
        <v>181</v>
      </c>
      <c r="FW296" s="2">
        <v>189</v>
      </c>
      <c r="FX296" s="2">
        <v>196</v>
      </c>
      <c r="FY296" s="2">
        <v>215</v>
      </c>
      <c r="FZ296" s="2">
        <v>222</v>
      </c>
      <c r="GA296" s="2">
        <v>220</v>
      </c>
      <c r="GB296" s="2">
        <v>217</v>
      </c>
      <c r="GC296" s="2">
        <v>219</v>
      </c>
      <c r="GD296" s="2">
        <v>214</v>
      </c>
      <c r="GE296" s="2">
        <v>217</v>
      </c>
      <c r="GF296" s="2">
        <v>217</v>
      </c>
      <c r="GG296" s="2">
        <v>214</v>
      </c>
      <c r="GH296" s="2">
        <v>216</v>
      </c>
      <c r="GI296" s="2">
        <v>216</v>
      </c>
      <c r="GJ296" s="2">
        <v>221</v>
      </c>
      <c r="GK296" s="2">
        <v>231</v>
      </c>
      <c r="GL296" s="2">
        <v>235</v>
      </c>
      <c r="GM296" s="2">
        <v>240</v>
      </c>
      <c r="GN296" s="2">
        <v>239</v>
      </c>
      <c r="GO296" s="2">
        <v>240</v>
      </c>
      <c r="GP296" s="2">
        <v>238</v>
      </c>
      <c r="GQ296" s="2">
        <v>236</v>
      </c>
      <c r="GR296" s="2">
        <v>236</v>
      </c>
      <c r="GS296" s="2">
        <v>236</v>
      </c>
      <c r="GT296" s="2">
        <v>237</v>
      </c>
      <c r="GU296" s="2">
        <v>227</v>
      </c>
      <c r="GV296" s="2">
        <v>240</v>
      </c>
      <c r="GW296" s="2">
        <v>246</v>
      </c>
      <c r="GX296" s="2">
        <v>252</v>
      </c>
      <c r="GY296" s="2">
        <v>249</v>
      </c>
      <c r="GZ296" s="2">
        <v>249</v>
      </c>
      <c r="HA296" s="2">
        <v>253</v>
      </c>
      <c r="HB296" s="2">
        <v>250</v>
      </c>
      <c r="HC296" s="2">
        <v>255</v>
      </c>
      <c r="HD296" s="2">
        <v>262</v>
      </c>
      <c r="HE296" s="2">
        <v>261</v>
      </c>
      <c r="HF296" s="2">
        <v>263</v>
      </c>
      <c r="HG296" s="2">
        <v>263</v>
      </c>
      <c r="HH296" s="2">
        <v>266</v>
      </c>
      <c r="HI296" s="2">
        <v>269</v>
      </c>
      <c r="HJ296" s="2">
        <v>272</v>
      </c>
      <c r="HK296" s="2">
        <v>280</v>
      </c>
      <c r="HL296" s="2">
        <v>277</v>
      </c>
      <c r="HM296" s="2">
        <v>282</v>
      </c>
      <c r="HN296" s="2">
        <v>279</v>
      </c>
      <c r="HO296" s="2">
        <v>282</v>
      </c>
      <c r="HP296" s="2">
        <v>285</v>
      </c>
      <c r="HQ296" s="2">
        <v>278</v>
      </c>
      <c r="HR296" s="2">
        <v>279</v>
      </c>
      <c r="HS296" s="2">
        <v>280</v>
      </c>
      <c r="HT296" s="2">
        <v>274</v>
      </c>
      <c r="HU296" s="2">
        <v>274</v>
      </c>
      <c r="HV296" s="2">
        <v>280</v>
      </c>
      <c r="HW296" s="2">
        <v>273</v>
      </c>
      <c r="HX296" s="2">
        <v>272</v>
      </c>
      <c r="HY296" s="2">
        <v>268</v>
      </c>
      <c r="HZ296" s="2">
        <v>269</v>
      </c>
      <c r="IA296" s="2">
        <v>274</v>
      </c>
      <c r="IB296" s="2">
        <v>273</v>
      </c>
      <c r="IC296" s="2">
        <v>269</v>
      </c>
      <c r="ID296" s="2">
        <v>265</v>
      </c>
      <c r="IE296" s="2">
        <v>276</v>
      </c>
      <c r="IF296" s="2">
        <v>279</v>
      </c>
      <c r="IG296" s="2">
        <v>284</v>
      </c>
      <c r="IH296" s="2">
        <v>278</v>
      </c>
      <c r="II296" s="2">
        <v>301</v>
      </c>
      <c r="IJ296" s="2">
        <v>297</v>
      </c>
      <c r="IK296" s="2">
        <v>298</v>
      </c>
      <c r="IL296" s="2">
        <v>300</v>
      </c>
      <c r="IM296" s="2">
        <v>305</v>
      </c>
      <c r="IN296" s="2">
        <v>304</v>
      </c>
      <c r="IO296" s="2">
        <v>303</v>
      </c>
      <c r="IP296" s="2">
        <v>298</v>
      </c>
      <c r="IQ296" s="2">
        <v>300</v>
      </c>
      <c r="IR296" s="2">
        <v>295</v>
      </c>
      <c r="IS296" s="2">
        <v>292</v>
      </c>
      <c r="IT296" s="2">
        <v>296</v>
      </c>
    </row>
    <row r="297" spans="1:254">
      <c r="A297" s="62" t="s">
        <v>510</v>
      </c>
      <c r="B297" s="4" t="inlineStr">
        <is>
          <t>長谷工コーポレーシヨン</t>
        </is>
      </c>
      <c r="C297" s="4">
        <v>2772.5</v>
      </c>
      <c r="D297" s="4">
        <v>84</v>
      </c>
      <c r="E297" s="67">
        <v>2688.5</v>
      </c>
      <c r="F297" s="67">
        <v>2659.5</v>
      </c>
      <c r="G297" s="67">
        <v>2656</v>
      </c>
      <c r="H297" s="67">
        <v>2704.5</v>
      </c>
      <c r="I297" s="67">
        <v>2780</v>
      </c>
      <c r="J297" s="67">
        <v>2833</v>
      </c>
      <c r="K297" s="67">
        <v>2902.5</v>
      </c>
      <c r="L297" s="67">
        <v>2843</v>
      </c>
      <c r="M297" s="67">
        <v>2851</v>
      </c>
      <c r="N297" s="67">
        <v>2760</v>
      </c>
      <c r="O297" s="67">
        <v>2767</v>
      </c>
      <c r="P297" s="67">
        <v>2811.5</v>
      </c>
      <c r="Q297" s="67">
        <v>2829</v>
      </c>
      <c r="R297" s="67">
        <v>2812.5</v>
      </c>
      <c r="S297" s="67">
        <v>2809</v>
      </c>
      <c r="T297" s="67">
        <v>2809.5</v>
      </c>
      <c r="U297" s="67">
        <v>2809</v>
      </c>
      <c r="V297" s="67">
        <v>2772.5</v>
      </c>
      <c r="W297" s="67">
        <v>2788.5</v>
      </c>
      <c r="X297" s="67">
        <v>2781</v>
      </c>
      <c r="Y297" s="67">
        <v>2836</v>
      </c>
      <c r="Z297" s="67">
        <v>2868.5</v>
      </c>
      <c r="AA297" s="67">
        <v>2869.5</v>
      </c>
      <c r="AB297" s="67">
        <v>2825</v>
      </c>
      <c r="AC297" s="67">
        <v>2800</v>
      </c>
      <c r="AD297" s="67">
        <v>2774</v>
      </c>
      <c r="AE297" s="67">
        <v>2843.5</v>
      </c>
      <c r="AF297" s="67">
        <v>2841.5</v>
      </c>
      <c r="AG297" s="67">
        <v>2852.5</v>
      </c>
      <c r="AH297" s="67">
        <v>2761</v>
      </c>
      <c r="AI297" s="67">
        <v>2714</v>
      </c>
      <c r="AJ297" s="67">
        <v>2720</v>
      </c>
      <c r="AK297" s="67">
        <v>2718</v>
      </c>
      <c r="AL297" s="67">
        <v>2730</v>
      </c>
      <c r="AM297" s="67">
        <v>2667</v>
      </c>
      <c r="AN297" s="67">
        <v>2706.5</v>
      </c>
      <c r="AO297" s="67">
        <v>2690</v>
      </c>
      <c r="AP297" s="67">
        <v>2706.5</v>
      </c>
      <c r="AQ297" s="67">
        <v>2691</v>
      </c>
      <c r="AR297" s="67">
        <v>2731</v>
      </c>
      <c r="AS297" s="67">
        <v>2727.5</v>
      </c>
      <c r="AT297" s="67">
        <v>2674</v>
      </c>
      <c r="AU297" s="67">
        <v>2647</v>
      </c>
      <c r="AV297" s="67">
        <v>2654</v>
      </c>
      <c r="AW297" s="67">
        <v>2626.5</v>
      </c>
      <c r="AX297" s="67">
        <v>2630</v>
      </c>
      <c r="AY297" s="67">
        <v>2617.5</v>
      </c>
      <c r="AZ297" s="67">
        <v>2660.5</v>
      </c>
      <c r="BA297" s="67">
        <v>2712.5</v>
      </c>
      <c r="BB297" s="67">
        <v>2695.5</v>
      </c>
      <c r="BC297" s="67">
        <v>2696.5</v>
      </c>
      <c r="BD297" s="67">
        <v>2714.5</v>
      </c>
      <c r="BE297" s="67">
        <v>2676.5</v>
      </c>
      <c r="BF297" s="67">
        <v>2695</v>
      </c>
      <c r="BG297" s="67">
        <v>2719</v>
      </c>
      <c r="BH297" s="67">
        <v>2714.5</v>
      </c>
      <c r="BI297" s="67">
        <v>2790.5</v>
      </c>
      <c r="BJ297" s="67">
        <v>2844</v>
      </c>
      <c r="BK297" s="67">
        <v>2684</v>
      </c>
      <c r="BL297" s="67">
        <v>2689</v>
      </c>
      <c r="BM297" s="67">
        <v>2790.5</v>
      </c>
      <c r="BN297" s="67">
        <v>2803.5</v>
      </c>
      <c r="BO297" s="67">
        <v>2767</v>
      </c>
      <c r="BP297" s="67">
        <v>2758</v>
      </c>
      <c r="BQ297" s="67">
        <v>2755</v>
      </c>
      <c r="BR297" s="67">
        <v>2744</v>
      </c>
      <c r="BS297" s="67">
        <v>2709</v>
      </c>
      <c r="BT297" s="67">
        <v>2818</v>
      </c>
      <c r="BU297" s="67">
        <v>2723.5</v>
      </c>
      <c r="BV297" s="67">
        <v>2684</v>
      </c>
      <c r="BW297" s="67">
        <v>2724.5</v>
      </c>
      <c r="BX297" s="67">
        <v>2762.5</v>
      </c>
      <c r="BY297" s="67">
        <v>2764</v>
      </c>
      <c r="BZ297" s="67">
        <v>2821</v>
      </c>
      <c r="CA297" s="516">
        <v>2766.5</v>
      </c>
      <c r="CB297" s="516">
        <v>2770.5</v>
      </c>
      <c r="CC297" s="516">
        <v>2757</v>
      </c>
      <c r="CD297" s="516">
        <v>2722</v>
      </c>
      <c r="CE297" s="516">
        <v>2885</v>
      </c>
      <c r="CF297" s="516">
        <v>2912</v>
      </c>
      <c r="CG297" s="516">
        <v>2931.5</v>
      </c>
      <c r="CH297" s="516">
        <v>2986.5</v>
      </c>
      <c r="CI297" s="516">
        <v>2920</v>
      </c>
      <c r="CJ297" s="516">
        <v>2897.5</v>
      </c>
      <c r="CK297" s="516">
        <v>2901.5</v>
      </c>
      <c r="CL297" s="516">
        <v>2933</v>
      </c>
      <c r="CM297" s="516">
        <v>2966</v>
      </c>
      <c r="CN297" s="516">
        <v>2885.5</v>
      </c>
      <c r="CO297" s="516">
        <v>2869</v>
      </c>
      <c r="CP297" s="516">
        <v>2992</v>
      </c>
      <c r="CQ297" s="516">
        <v>3003</v>
      </c>
      <c r="CR297" s="516">
        <v>2979.5</v>
      </c>
      <c r="CS297" s="516">
        <v>2928</v>
      </c>
      <c r="CT297" s="516">
        <v>2860</v>
      </c>
      <c r="CU297" s="516">
        <v>2940</v>
      </c>
      <c r="CV297" s="516">
        <v>3074</v>
      </c>
      <c r="CW297" s="516">
        <v>3015</v>
      </c>
      <c r="CX297" s="516">
        <v>2986</v>
      </c>
      <c r="CY297" s="516">
        <v>3033</v>
      </c>
      <c r="CZ297" s="516">
        <v>3042</v>
      </c>
      <c r="DA297" s="2">
        <v>3125</v>
      </c>
      <c r="DB297" s="2">
        <v>3121</v>
      </c>
      <c r="DC297" s="2">
        <v>3093</v>
      </c>
      <c r="DD297" s="2">
        <v>3230</v>
      </c>
      <c r="DE297" s="2">
        <v>3201</v>
      </c>
      <c r="DF297" s="2">
        <v>3193</v>
      </c>
      <c r="DG297" s="2">
        <v>3253</v>
      </c>
      <c r="DH297" s="2">
        <v>3359</v>
      </c>
      <c r="DI297" s="2">
        <v>3414</v>
      </c>
      <c r="DJ297" s="2">
        <v>3315</v>
      </c>
      <c r="DK297" s="2">
        <v>3305</v>
      </c>
      <c r="DL297" s="2">
        <v>3279</v>
      </c>
      <c r="DM297" s="2">
        <v>3273</v>
      </c>
      <c r="DN297" s="2">
        <v>3246</v>
      </c>
      <c r="DO297" s="2">
        <v>3227</v>
      </c>
      <c r="DP297" s="2">
        <v>3233</v>
      </c>
      <c r="DQ297" s="2">
        <v>3191</v>
      </c>
      <c r="DR297" s="2">
        <v>3277</v>
      </c>
      <c r="DS297" s="2">
        <v>3491</v>
      </c>
      <c r="DT297" s="2">
        <v>3497</v>
      </c>
      <c r="DU297" s="2">
        <v>3412</v>
      </c>
      <c r="DV297" s="2">
        <v>3349</v>
      </c>
      <c r="DW297" s="2">
        <v>3306</v>
      </c>
      <c r="DX297" s="2">
        <v>3255</v>
      </c>
      <c r="DY297" s="2">
        <v>3221</v>
      </c>
      <c r="DZ297" s="2">
        <v>3143</v>
      </c>
      <c r="EA297" s="2">
        <v>3165</v>
      </c>
      <c r="EB297" s="2">
        <v>3143</v>
      </c>
      <c r="EC297" s="2">
        <v>3131</v>
      </c>
      <c r="ED297" s="2">
        <v>3220</v>
      </c>
      <c r="EE297" s="2">
        <v>3209</v>
      </c>
      <c r="EF297" s="2">
        <v>3260</v>
      </c>
      <c r="EG297" s="2">
        <v>3240</v>
      </c>
      <c r="EH297" s="2">
        <v>3241</v>
      </c>
      <c r="EI297" s="2">
        <v>3241</v>
      </c>
      <c r="EJ297" s="2">
        <v>3261</v>
      </c>
      <c r="EK297" s="2">
        <v>3308</v>
      </c>
      <c r="EL297" s="2">
        <v>3267</v>
      </c>
      <c r="EM297" s="2">
        <v>3260</v>
      </c>
      <c r="EN297" s="2">
        <v>3246</v>
      </c>
      <c r="EO297" s="2">
        <v>3188</v>
      </c>
      <c r="EP297" s="2">
        <v>3167</v>
      </c>
      <c r="EQ297" s="2">
        <v>3135</v>
      </c>
      <c r="ER297" s="2">
        <v>3139</v>
      </c>
      <c r="ES297" s="2">
        <v>3104</v>
      </c>
      <c r="ET297" s="2">
        <v>3108</v>
      </c>
      <c r="EU297" s="2">
        <v>3112</v>
      </c>
      <c r="EV297" s="2">
        <v>3115</v>
      </c>
      <c r="EW297" s="2">
        <v>3131</v>
      </c>
      <c r="EX297" s="2">
        <v>3080</v>
      </c>
      <c r="EY297" s="2">
        <v>3081</v>
      </c>
      <c r="EZ297" s="2">
        <v>3091</v>
      </c>
      <c r="FA297" s="2">
        <v>3110</v>
      </c>
      <c r="FB297" s="2">
        <v>3068</v>
      </c>
      <c r="FC297" s="2">
        <v>3063</v>
      </c>
      <c r="FD297" s="2">
        <v>3075</v>
      </c>
      <c r="FE297" s="2">
        <v>3075</v>
      </c>
      <c r="FF297" s="2">
        <v>3056</v>
      </c>
      <c r="FG297" s="2">
        <v>2996</v>
      </c>
      <c r="FH297" s="2">
        <v>3029</v>
      </c>
      <c r="FI297" s="2">
        <v>2998.5</v>
      </c>
      <c r="FJ297" s="2">
        <v>2990.5</v>
      </c>
      <c r="FK297" s="2">
        <v>2898</v>
      </c>
      <c r="FL297" s="2">
        <v>2942</v>
      </c>
      <c r="FM297" s="2">
        <v>2914.5</v>
      </c>
      <c r="FN297" s="2">
        <v>2928</v>
      </c>
      <c r="FO297" s="2">
        <v>2896</v>
      </c>
      <c r="FP297" s="2">
        <v>2987</v>
      </c>
      <c r="FQ297" s="2">
        <v>2988.5</v>
      </c>
      <c r="FR297" s="2">
        <v>2972</v>
      </c>
      <c r="FS297" s="2">
        <v>2919.5</v>
      </c>
      <c r="FT297" s="2">
        <v>2908.5</v>
      </c>
      <c r="FU297" s="2">
        <v>2844.5</v>
      </c>
      <c r="FV297" s="2">
        <v>2849.5</v>
      </c>
      <c r="FW297" s="2">
        <v>2835</v>
      </c>
      <c r="FX297" s="2">
        <v>2855.5</v>
      </c>
      <c r="FY297" s="2">
        <v>2909.5</v>
      </c>
      <c r="FZ297" s="2">
        <v>2923</v>
      </c>
      <c r="GA297" s="2">
        <v>2698</v>
      </c>
      <c r="GB297" s="2">
        <v>2676</v>
      </c>
      <c r="GC297" s="2">
        <v>2663.5</v>
      </c>
      <c r="GD297" s="2">
        <v>2572</v>
      </c>
      <c r="GE297" s="2">
        <v>2548</v>
      </c>
      <c r="GF297" s="2">
        <v>2522.5</v>
      </c>
      <c r="GG297" s="2">
        <v>2470</v>
      </c>
      <c r="GH297" s="2">
        <v>2490</v>
      </c>
      <c r="GI297" s="2">
        <v>2485</v>
      </c>
      <c r="GJ297" s="2">
        <v>2471</v>
      </c>
      <c r="GK297" s="2">
        <v>2516</v>
      </c>
      <c r="GL297" s="2">
        <v>2574.5</v>
      </c>
      <c r="GM297" s="2">
        <v>2555</v>
      </c>
      <c r="GN297" s="2">
        <v>2560.5</v>
      </c>
      <c r="GO297" s="2">
        <v>2533.5</v>
      </c>
      <c r="GP297" s="2">
        <v>2496</v>
      </c>
      <c r="GQ297" s="2">
        <v>2513.5</v>
      </c>
      <c r="GR297" s="2">
        <v>2458</v>
      </c>
      <c r="GS297" s="2">
        <v>2452.5</v>
      </c>
      <c r="GT297" s="2">
        <v>2467.5</v>
      </c>
      <c r="GU297" s="2">
        <v>2451.5</v>
      </c>
      <c r="GV297" s="2">
        <v>2465</v>
      </c>
      <c r="GW297" s="2">
        <v>2500</v>
      </c>
      <c r="GX297" s="2">
        <v>2500</v>
      </c>
      <c r="GY297" s="2">
        <v>2511.5</v>
      </c>
      <c r="GZ297" s="2">
        <v>2501.5</v>
      </c>
      <c r="HA297" s="2">
        <v>2450</v>
      </c>
      <c r="HB297" s="2">
        <v>2396</v>
      </c>
      <c r="HC297" s="2">
        <v>2468</v>
      </c>
      <c r="HD297" s="2">
        <v>2526.5</v>
      </c>
      <c r="HE297" s="2">
        <v>2517</v>
      </c>
      <c r="HF297" s="2">
        <v>2573</v>
      </c>
      <c r="HG297" s="2">
        <v>2508</v>
      </c>
      <c r="HH297" s="2">
        <v>2495</v>
      </c>
      <c r="HI297" s="2">
        <v>2505</v>
      </c>
      <c r="HJ297" s="2">
        <v>2520</v>
      </c>
      <c r="HK297" s="2">
        <v>2536.5</v>
      </c>
      <c r="HL297" s="2">
        <v>2522</v>
      </c>
      <c r="HM297" s="2">
        <v>2533.5</v>
      </c>
      <c r="HN297" s="2">
        <v>2544</v>
      </c>
      <c r="HO297" s="2">
        <v>2532.5</v>
      </c>
      <c r="HP297" s="2">
        <v>2538</v>
      </c>
      <c r="HQ297" s="2">
        <v>2533</v>
      </c>
      <c r="HR297" s="2">
        <v>2528.5</v>
      </c>
      <c r="HS297" s="2">
        <v>2477.5</v>
      </c>
      <c r="HT297" s="2">
        <v>2465.5</v>
      </c>
      <c r="HU297" s="2">
        <v>2438.5</v>
      </c>
      <c r="HV297" s="2">
        <v>2446.5</v>
      </c>
      <c r="HW297" s="2">
        <v>2442.5</v>
      </c>
      <c r="HX297" s="2">
        <v>2435</v>
      </c>
      <c r="HY297" s="2">
        <v>2431.5</v>
      </c>
      <c r="HZ297" s="2">
        <v>2420.5</v>
      </c>
      <c r="IA297" s="2">
        <v>2427</v>
      </c>
      <c r="IB297" s="2">
        <v>2461.5</v>
      </c>
      <c r="IC297" s="2">
        <v>2483</v>
      </c>
      <c r="ID297" s="2">
        <v>2476.5</v>
      </c>
      <c r="IE297" s="2">
        <v>2479</v>
      </c>
      <c r="IF297" s="2">
        <v>2444</v>
      </c>
      <c r="IG297" s="2">
        <v>2430</v>
      </c>
      <c r="IH297" s="2">
        <v>2419.5</v>
      </c>
      <c r="II297" s="2">
        <v>2410</v>
      </c>
      <c r="IJ297" s="2">
        <v>2451</v>
      </c>
      <c r="IK297" s="2">
        <v>2434</v>
      </c>
      <c r="IL297" s="2">
        <v>2402</v>
      </c>
      <c r="IM297" s="2">
        <v>2358.5</v>
      </c>
      <c r="IN297" s="2">
        <v>2340</v>
      </c>
      <c r="IO297" s="2">
        <v>2290</v>
      </c>
      <c r="IP297" s="2">
        <v>2270</v>
      </c>
      <c r="IQ297" s="2">
        <v>2282</v>
      </c>
      <c r="IR297" s="2">
        <v>2245</v>
      </c>
      <c r="IS297" s="2">
        <v>2225.5</v>
      </c>
      <c r="IT297" s="2">
        <v>2205.5</v>
      </c>
    </row>
    <row r="298" spans="1:254">
      <c r="A298" s="62" t="s">
        <v>511</v>
      </c>
      <c r="B298" s="4" t="inlineStr">
        <is>
          <t>ＵＢＥ</t>
        </is>
      </c>
      <c r="C298" s="4">
        <v>3308</v>
      </c>
      <c r="D298" s="4">
        <v>28</v>
      </c>
      <c r="E298" s="67">
        <v>3280</v>
      </c>
      <c r="F298" s="67">
        <v>3219</v>
      </c>
      <c r="G298" s="67">
        <v>3147</v>
      </c>
      <c r="H298" s="67">
        <v>3149</v>
      </c>
      <c r="I298" s="67">
        <v>3183</v>
      </c>
      <c r="J298" s="67">
        <v>3165</v>
      </c>
      <c r="K298" s="67">
        <v>3185</v>
      </c>
      <c r="L298" s="67">
        <v>3213</v>
      </c>
      <c r="M298" s="67">
        <v>3326</v>
      </c>
      <c r="N298" s="67">
        <v>3274</v>
      </c>
      <c r="O298" s="67">
        <v>3275</v>
      </c>
      <c r="P298" s="67">
        <v>3241</v>
      </c>
      <c r="Q298" s="67">
        <v>3233</v>
      </c>
      <c r="R298" s="67">
        <v>3208</v>
      </c>
      <c r="S298" s="67">
        <v>3287</v>
      </c>
      <c r="T298" s="67">
        <v>3273</v>
      </c>
      <c r="U298" s="67">
        <v>3216</v>
      </c>
      <c r="V298" s="67">
        <v>3100</v>
      </c>
      <c r="W298" s="67">
        <v>3147</v>
      </c>
      <c r="X298" s="67">
        <v>3165</v>
      </c>
      <c r="Y298" s="67">
        <v>3172</v>
      </c>
      <c r="Z298" s="67">
        <v>3212</v>
      </c>
      <c r="AA298" s="67">
        <v>3261</v>
      </c>
      <c r="AB298" s="67">
        <v>3243</v>
      </c>
      <c r="AC298" s="67">
        <v>3202</v>
      </c>
      <c r="AD298" s="67">
        <v>3157</v>
      </c>
      <c r="AE298" s="67">
        <v>3180</v>
      </c>
      <c r="AF298" s="67">
        <v>3159</v>
      </c>
      <c r="AG298" s="67">
        <v>3142</v>
      </c>
      <c r="AH298" s="67">
        <v>3181</v>
      </c>
      <c r="AI298" s="67">
        <v>3108</v>
      </c>
      <c r="AJ298" s="67">
        <v>3129</v>
      </c>
      <c r="AK298" s="67">
        <v>3222</v>
      </c>
      <c r="AL298" s="67">
        <v>3205</v>
      </c>
      <c r="AM298" s="67">
        <v>3290</v>
      </c>
      <c r="AN298" s="67">
        <v>3163</v>
      </c>
      <c r="AO298" s="67">
        <v>3196</v>
      </c>
      <c r="AP298" s="67">
        <v>3203</v>
      </c>
      <c r="AQ298" s="67">
        <v>3068</v>
      </c>
      <c r="AR298" s="67">
        <v>2999.5</v>
      </c>
      <c r="AS298" s="67">
        <v>3018</v>
      </c>
      <c r="AT298" s="67">
        <v>2960</v>
      </c>
      <c r="AU298" s="67">
        <v>2921</v>
      </c>
      <c r="AV298" s="67">
        <v>2955</v>
      </c>
      <c r="AW298" s="67">
        <v>2941</v>
      </c>
      <c r="AX298" s="67">
        <v>2992</v>
      </c>
      <c r="AY298" s="67">
        <v>2941</v>
      </c>
      <c r="AZ298" s="67">
        <v>2918</v>
      </c>
      <c r="BA298" s="67">
        <v>2952.5</v>
      </c>
      <c r="BB298" s="67">
        <v>2930.5</v>
      </c>
      <c r="BC298" s="67">
        <v>2975.5</v>
      </c>
      <c r="BD298" s="67">
        <v>3036</v>
      </c>
      <c r="BE298" s="67">
        <v>2970</v>
      </c>
      <c r="BF298" s="67">
        <v>2992</v>
      </c>
      <c r="BG298" s="67">
        <v>3046</v>
      </c>
      <c r="BH298" s="67">
        <v>2890.5</v>
      </c>
      <c r="BI298" s="67">
        <v>2390.5</v>
      </c>
      <c r="BJ298" s="67">
        <v>2400.5</v>
      </c>
      <c r="BK298" s="67">
        <v>2384</v>
      </c>
      <c r="BL298" s="67">
        <v>2459</v>
      </c>
      <c r="BM298" s="67">
        <v>2350.5</v>
      </c>
      <c r="BN298" s="67">
        <v>2321.5</v>
      </c>
      <c r="BO298" s="67">
        <v>2387</v>
      </c>
      <c r="BP298" s="67">
        <v>2388</v>
      </c>
      <c r="BQ298" s="67">
        <v>2398</v>
      </c>
      <c r="BR298" s="67">
        <v>2378.5</v>
      </c>
      <c r="BS298" s="67">
        <v>2366.5</v>
      </c>
      <c r="BT298" s="67">
        <v>2391</v>
      </c>
      <c r="BU298" s="67">
        <v>2360.5</v>
      </c>
      <c r="BV298" s="67">
        <v>2351</v>
      </c>
      <c r="BW298" s="67">
        <v>2349</v>
      </c>
      <c r="BX298" s="67">
        <v>2375.5</v>
      </c>
      <c r="BY298" s="67">
        <v>2413</v>
      </c>
      <c r="BZ298" s="67">
        <v>2412.5</v>
      </c>
      <c r="CA298" s="516">
        <v>2447.5</v>
      </c>
      <c r="CB298" s="516">
        <v>2432</v>
      </c>
      <c r="CC298" s="516">
        <v>2425.5</v>
      </c>
      <c r="CD298" s="516">
        <v>2408.5</v>
      </c>
      <c r="CE298" s="516">
        <v>2418.5</v>
      </c>
      <c r="CF298" s="516">
        <v>2447</v>
      </c>
      <c r="CG298" s="516">
        <v>2467</v>
      </c>
      <c r="CH298" s="516">
        <v>2518</v>
      </c>
      <c r="CI298" s="516">
        <v>2447</v>
      </c>
      <c r="CJ298" s="516">
        <v>2445</v>
      </c>
      <c r="CK298" s="516">
        <v>2459.5</v>
      </c>
      <c r="CL298" s="516">
        <v>2448.5</v>
      </c>
      <c r="CM298" s="516">
        <v>2500</v>
      </c>
      <c r="CN298" s="516">
        <v>2431</v>
      </c>
      <c r="CO298" s="516">
        <v>2431.5</v>
      </c>
      <c r="CP298" s="516">
        <v>2529</v>
      </c>
      <c r="CQ298" s="516">
        <v>2518</v>
      </c>
      <c r="CR298" s="516">
        <v>2514</v>
      </c>
      <c r="CS298" s="516">
        <v>2475</v>
      </c>
      <c r="CT298" s="516">
        <v>2425</v>
      </c>
      <c r="CU298" s="516">
        <v>2485.5</v>
      </c>
      <c r="CV298" s="516">
        <v>2600</v>
      </c>
      <c r="CW298" s="516">
        <v>2526.5</v>
      </c>
      <c r="CX298" s="516">
        <v>2523.5</v>
      </c>
      <c r="CY298" s="516">
        <v>2556</v>
      </c>
      <c r="CZ298" s="516">
        <v>2552</v>
      </c>
      <c r="DA298" s="2">
        <v>2611.5</v>
      </c>
      <c r="DB298" s="2">
        <v>2598.5</v>
      </c>
      <c r="DC298" s="2">
        <v>2524.5</v>
      </c>
      <c r="DD298" s="2">
        <v>2673</v>
      </c>
      <c r="DE298" s="2">
        <v>2664</v>
      </c>
      <c r="DF298" s="2">
        <v>2586.5</v>
      </c>
      <c r="DG298" s="2">
        <v>2731</v>
      </c>
      <c r="DH298" s="2">
        <v>2849</v>
      </c>
      <c r="DI298" s="2">
        <v>2888.5</v>
      </c>
      <c r="DJ298" s="2">
        <v>2837.5</v>
      </c>
      <c r="DK298" s="2">
        <v>2817.5</v>
      </c>
      <c r="DL298" s="2">
        <v>2838</v>
      </c>
      <c r="DM298" s="2">
        <v>2802</v>
      </c>
      <c r="DN298" s="2">
        <v>2837.5</v>
      </c>
      <c r="DO298" s="2">
        <v>2837.5</v>
      </c>
      <c r="DP298" s="2">
        <v>2803.5</v>
      </c>
      <c r="DQ298" s="2">
        <v>2820.5</v>
      </c>
      <c r="DR298" s="2">
        <v>2852</v>
      </c>
      <c r="DS298" s="2">
        <v>2896.5</v>
      </c>
      <c r="DT298" s="2">
        <v>2841</v>
      </c>
      <c r="DU298" s="2">
        <v>2790</v>
      </c>
      <c r="DV298" s="2">
        <v>2769.5</v>
      </c>
      <c r="DW298" s="2">
        <v>2708</v>
      </c>
      <c r="DX298" s="2">
        <v>2799.5</v>
      </c>
      <c r="DY298" s="2">
        <v>2696.5</v>
      </c>
      <c r="DZ298" s="2">
        <v>2633.5</v>
      </c>
      <c r="EA298" s="2">
        <v>2671</v>
      </c>
      <c r="EB298" s="2">
        <v>2649.5</v>
      </c>
      <c r="EC298" s="2">
        <v>2645.5</v>
      </c>
      <c r="ED298" s="2">
        <v>2700</v>
      </c>
      <c r="EE298" s="2">
        <v>2690</v>
      </c>
      <c r="EF298" s="2">
        <v>2724</v>
      </c>
      <c r="EG298" s="2">
        <v>2702.5</v>
      </c>
      <c r="EH298" s="2">
        <v>2658</v>
      </c>
      <c r="EI298" s="2">
        <v>2678.5</v>
      </c>
      <c r="EJ298" s="2">
        <v>2720</v>
      </c>
      <c r="EK298" s="2">
        <v>2736.5</v>
      </c>
      <c r="EL298" s="2">
        <v>2722.5</v>
      </c>
      <c r="EM298" s="2">
        <v>2689</v>
      </c>
      <c r="EN298" s="2">
        <v>2656.5</v>
      </c>
      <c r="EO298" s="2">
        <v>2627</v>
      </c>
      <c r="EP298" s="2">
        <v>2613.5</v>
      </c>
      <c r="EQ298" s="2">
        <v>2668</v>
      </c>
      <c r="ER298" s="2">
        <v>2610.5</v>
      </c>
      <c r="ES298" s="2">
        <v>2568</v>
      </c>
      <c r="ET298" s="2">
        <v>2571</v>
      </c>
      <c r="EU298" s="2">
        <v>2579</v>
      </c>
      <c r="EV298" s="2">
        <v>2559</v>
      </c>
      <c r="EW298" s="2">
        <v>2571.5</v>
      </c>
      <c r="EX298" s="2">
        <v>2565.5</v>
      </c>
      <c r="EY298" s="2">
        <v>2562.5</v>
      </c>
      <c r="EZ298" s="2">
        <v>2552</v>
      </c>
      <c r="FA298" s="2">
        <v>2521.5</v>
      </c>
      <c r="FB298" s="2">
        <v>2505.5</v>
      </c>
      <c r="FC298" s="2">
        <v>2496</v>
      </c>
      <c r="FD298" s="2">
        <v>2517</v>
      </c>
      <c r="FE298" s="2">
        <v>2547.5</v>
      </c>
      <c r="FF298" s="2">
        <v>2535.5</v>
      </c>
      <c r="FG298" s="2">
        <v>2493.5</v>
      </c>
      <c r="FH298" s="2">
        <v>2516.5</v>
      </c>
      <c r="FI298" s="2">
        <v>2509</v>
      </c>
      <c r="FJ298" s="2">
        <v>2520</v>
      </c>
      <c r="FK298" s="2">
        <v>2476.5</v>
      </c>
      <c r="FL298" s="2">
        <v>2502.5</v>
      </c>
      <c r="FM298" s="2">
        <v>2468</v>
      </c>
      <c r="FN298" s="2">
        <v>2503.5</v>
      </c>
      <c r="FO298" s="2">
        <v>2496</v>
      </c>
      <c r="FP298" s="2">
        <v>2507.5</v>
      </c>
      <c r="FQ298" s="2">
        <v>2498</v>
      </c>
      <c r="FR298" s="2">
        <v>2468.5</v>
      </c>
      <c r="FS298" s="2">
        <v>2424.5</v>
      </c>
      <c r="FT298" s="2">
        <v>2390</v>
      </c>
      <c r="FU298" s="2">
        <v>2375</v>
      </c>
      <c r="FV298" s="2">
        <v>2354</v>
      </c>
      <c r="FW298" s="2">
        <v>2389.5</v>
      </c>
      <c r="FX298" s="2">
        <v>2449</v>
      </c>
      <c r="FY298" s="2">
        <v>2466</v>
      </c>
      <c r="FZ298" s="2">
        <v>2414.5</v>
      </c>
      <c r="GA298" s="2">
        <v>2430</v>
      </c>
      <c r="GB298" s="2">
        <v>2394</v>
      </c>
      <c r="GC298" s="2">
        <v>2405</v>
      </c>
      <c r="GD298" s="2">
        <v>2270</v>
      </c>
      <c r="GE298" s="2">
        <v>2255</v>
      </c>
      <c r="GF298" s="2">
        <v>2242</v>
      </c>
      <c r="GG298" s="2">
        <v>2242</v>
      </c>
      <c r="GH298" s="2">
        <v>2269.5</v>
      </c>
      <c r="GI298" s="2">
        <v>2283</v>
      </c>
      <c r="GJ298" s="2">
        <v>2256</v>
      </c>
      <c r="GK298" s="2">
        <v>2273</v>
      </c>
      <c r="GL298" s="2">
        <v>2360</v>
      </c>
      <c r="GM298" s="2">
        <v>2340.5</v>
      </c>
      <c r="GN298" s="2">
        <v>2310.5</v>
      </c>
      <c r="GO298" s="2">
        <v>2290.5</v>
      </c>
      <c r="GP298" s="2">
        <v>2267</v>
      </c>
      <c r="GQ298" s="2">
        <v>2274</v>
      </c>
      <c r="GR298" s="2">
        <v>2257</v>
      </c>
      <c r="GS298" s="2">
        <v>2261</v>
      </c>
      <c r="GT298" s="2">
        <v>2240.5</v>
      </c>
      <c r="GU298" s="2">
        <v>2200</v>
      </c>
      <c r="GV298" s="2">
        <v>2226</v>
      </c>
      <c r="GW298" s="2">
        <v>2296.5</v>
      </c>
      <c r="GX298" s="2">
        <v>2277.5</v>
      </c>
      <c r="GY298" s="2">
        <v>2282</v>
      </c>
      <c r="GZ298" s="2">
        <v>2263</v>
      </c>
      <c r="HA298" s="2">
        <v>2246.5</v>
      </c>
      <c r="HB298" s="2">
        <v>2229.5</v>
      </c>
      <c r="HC298" s="2">
        <v>2242.5</v>
      </c>
      <c r="HD298" s="2">
        <v>2284</v>
      </c>
      <c r="HE298" s="2">
        <v>2309</v>
      </c>
      <c r="HF298" s="2">
        <v>2390.5</v>
      </c>
      <c r="HG298" s="2">
        <v>2396.5</v>
      </c>
      <c r="HH298" s="2">
        <v>2370</v>
      </c>
      <c r="HI298" s="2">
        <v>2396</v>
      </c>
      <c r="HJ298" s="2">
        <v>2362</v>
      </c>
      <c r="HK298" s="2">
        <v>2389.5</v>
      </c>
      <c r="HL298" s="2">
        <v>2388</v>
      </c>
      <c r="HM298" s="2">
        <v>2405</v>
      </c>
      <c r="HN298" s="2">
        <v>2411.5</v>
      </c>
      <c r="HO298" s="2">
        <v>2410</v>
      </c>
      <c r="HP298" s="2">
        <v>2402</v>
      </c>
      <c r="HQ298" s="2">
        <v>2422.5</v>
      </c>
      <c r="HR298" s="2">
        <v>2432</v>
      </c>
      <c r="HS298" s="2">
        <v>2422</v>
      </c>
      <c r="HT298" s="2">
        <v>2380.5</v>
      </c>
      <c r="HU298" s="2">
        <v>2364</v>
      </c>
      <c r="HV298" s="2">
        <v>2371</v>
      </c>
      <c r="HW298" s="2">
        <v>2348</v>
      </c>
      <c r="HX298" s="2">
        <v>2339.5</v>
      </c>
      <c r="HY298" s="2">
        <v>2348.5</v>
      </c>
      <c r="HZ298" s="2">
        <v>2353.5</v>
      </c>
      <c r="IA298" s="2">
        <v>2374</v>
      </c>
      <c r="IB298" s="2">
        <v>2395.5</v>
      </c>
      <c r="IC298" s="2">
        <v>2366.5</v>
      </c>
      <c r="ID298" s="2">
        <v>2379.5</v>
      </c>
      <c r="IE298" s="2">
        <v>2359.5</v>
      </c>
      <c r="IF298" s="2">
        <v>2358</v>
      </c>
      <c r="IG298" s="2">
        <v>2359.5</v>
      </c>
      <c r="IH298" s="2">
        <v>2350.5</v>
      </c>
      <c r="II298" s="2">
        <v>2313</v>
      </c>
      <c r="IJ298" s="2">
        <v>2321.5</v>
      </c>
      <c r="IK298" s="2">
        <v>2304</v>
      </c>
      <c r="IL298" s="2">
        <v>2283</v>
      </c>
      <c r="IM298" s="2">
        <v>2273.5</v>
      </c>
      <c r="IN298" s="2">
        <v>2260.5</v>
      </c>
      <c r="IO298" s="2">
        <v>2337</v>
      </c>
      <c r="IP298" s="2">
        <v>2312.5</v>
      </c>
      <c r="IQ298" s="2">
        <v>2328.5</v>
      </c>
      <c r="IR298" s="2">
        <v>2318.5</v>
      </c>
      <c r="IS298" s="2">
        <v>2309.5</v>
      </c>
      <c r="IT298" s="2">
        <v>2307</v>
      </c>
    </row>
    <row r="299" spans="1:254">
      <c r="A299" s="62" t="s">
        <v>512</v>
      </c>
      <c r="B299" s="4" t="inlineStr">
        <is>
          <t>アストロスケールホールディンク</t>
        </is>
      </c>
      <c r="C299" s="4">
        <v>1187</v>
      </c>
      <c r="D299" s="4">
        <v>11</v>
      </c>
      <c r="E299" s="67">
        <v>1176</v>
      </c>
      <c r="F299" s="67">
        <v>1189</v>
      </c>
      <c r="G299" s="67">
        <v>1135</v>
      </c>
      <c r="H299" s="67">
        <v>1040</v>
      </c>
      <c r="I299" s="67">
        <v>1012</v>
      </c>
      <c r="J299" s="67">
        <v>955</v>
      </c>
      <c r="K299" s="67">
        <v>906</v>
      </c>
      <c r="L299" s="67">
        <v>1004</v>
      </c>
      <c r="M299" s="67">
        <v>1025</v>
      </c>
      <c r="N299" s="67">
        <v>1026</v>
      </c>
      <c r="O299" s="67">
        <v>1041</v>
      </c>
      <c r="P299" s="67">
        <v>1014</v>
      </c>
      <c r="Q299" s="67">
        <v>995</v>
      </c>
      <c r="R299" s="67">
        <v>981</v>
      </c>
      <c r="S299" s="67">
        <v>1022</v>
      </c>
      <c r="T299" s="67">
        <v>1102</v>
      </c>
      <c r="U299" s="67">
        <v>1064</v>
      </c>
      <c r="V299" s="67">
        <v>1096</v>
      </c>
      <c r="W299" s="67">
        <v>1095</v>
      </c>
      <c r="X299" s="67">
        <v>1096</v>
      </c>
      <c r="Y299" s="67">
        <v>1073</v>
      </c>
      <c r="Z299" s="67">
        <v>1141</v>
      </c>
      <c r="AA299" s="67">
        <v>1231</v>
      </c>
      <c r="AB299" s="67">
        <v>1218</v>
      </c>
      <c r="AC299" s="67">
        <v>1124</v>
      </c>
      <c r="AD299" s="67">
        <v>1138</v>
      </c>
      <c r="AE299" s="67">
        <v>1176</v>
      </c>
      <c r="AF299" s="67">
        <v>1140</v>
      </c>
      <c r="AG299" s="67">
        <v>1095</v>
      </c>
      <c r="AH299" s="67">
        <v>1162</v>
      </c>
      <c r="AI299" s="67">
        <v>1156</v>
      </c>
      <c r="AJ299" s="67">
        <v>1150</v>
      </c>
      <c r="AK299" s="67">
        <v>1320</v>
      </c>
      <c r="AL299" s="67">
        <v>1198</v>
      </c>
      <c r="AM299" s="67">
        <v>1331</v>
      </c>
      <c r="AN299" s="67">
        <v>1348</v>
      </c>
      <c r="AO299" s="67">
        <v>1375</v>
      </c>
      <c r="AP299" s="67">
        <v>1505</v>
      </c>
      <c r="AQ299" s="67">
        <v>1905</v>
      </c>
      <c r="AR299" s="67">
        <v>1810</v>
      </c>
      <c r="AS299" s="67">
        <v>1749</v>
      </c>
      <c r="AT299" s="67">
        <v>1846</v>
      </c>
      <c r="AU299" s="67">
        <v>2089</v>
      </c>
      <c r="AV299" s="67">
        <v>2090</v>
      </c>
      <c r="AW299" s="67">
        <v>1955</v>
      </c>
      <c r="AX299" s="67">
        <v>2065</v>
      </c>
      <c r="AY299" s="67">
        <v>2145</v>
      </c>
      <c r="AZ299" s="67">
        <v>2349</v>
      </c>
      <c r="BA299" s="67">
        <v>2739</v>
      </c>
      <c r="BB299" s="67">
        <v>2868</v>
      </c>
      <c r="BC299" s="67">
        <v>2694</v>
      </c>
      <c r="BD299" s="67">
        <v>2800</v>
      </c>
      <c r="BE299" s="67">
        <v>2696</v>
      </c>
      <c r="BF299" s="67">
        <v>2352</v>
      </c>
      <c r="BG299" s="67">
        <v>1952</v>
      </c>
      <c r="BH299" s="67">
        <v>1920</v>
      </c>
      <c r="BI299" s="67">
        <v>2115</v>
      </c>
      <c r="BJ299" s="67">
        <v>1892</v>
      </c>
      <c r="BK299" s="67">
        <v>1932</v>
      </c>
      <c r="BL299" s="67">
        <v>1860</v>
      </c>
      <c r="BM299" s="67">
        <v>1824</v>
      </c>
      <c r="BN299" s="67">
        <v>1838</v>
      </c>
      <c r="BO299" s="67">
        <v>1779</v>
      </c>
      <c r="BP299" s="67">
        <v>1570</v>
      </c>
      <c r="BQ299" s="67">
        <v>1413</v>
      </c>
      <c r="BR299" s="67">
        <v>1310</v>
      </c>
      <c r="BS299" s="67">
        <v>1286</v>
      </c>
      <c r="BT299" s="67">
        <v>1312</v>
      </c>
      <c r="BU299" s="67">
        <v>1240</v>
      </c>
      <c r="BV299" s="67">
        <v>1323</v>
      </c>
      <c r="BW299" s="67">
        <v>1409</v>
      </c>
      <c r="BX299" s="67">
        <v>1450</v>
      </c>
      <c r="BY299" s="67">
        <v>1452</v>
      </c>
      <c r="BZ299" s="67">
        <v>1454</v>
      </c>
      <c r="CA299" s="516">
        <v>1345</v>
      </c>
      <c r="CB299" s="516">
        <v>1384</v>
      </c>
      <c r="CC299" s="516">
        <v>1367</v>
      </c>
      <c r="CD299" s="516">
        <v>1389</v>
      </c>
      <c r="CE299" s="516">
        <v>1332</v>
      </c>
      <c r="CF299" s="516">
        <v>1342</v>
      </c>
      <c r="CG299" s="516">
        <v>1239</v>
      </c>
      <c r="CH299" s="516">
        <v>1185</v>
      </c>
      <c r="CI299" s="516">
        <v>1088</v>
      </c>
      <c r="CJ299" s="516">
        <v>1077</v>
      </c>
      <c r="CK299" s="516">
        <v>1030</v>
      </c>
      <c r="CL299" s="516">
        <v>1006</v>
      </c>
      <c r="CM299" s="516">
        <v>923</v>
      </c>
      <c r="CN299" s="516">
        <v>874</v>
      </c>
      <c r="CO299" s="516">
        <v>913</v>
      </c>
      <c r="CP299" s="516">
        <v>989</v>
      </c>
      <c r="CQ299" s="516">
        <v>992</v>
      </c>
      <c r="CR299" s="516">
        <v>1038</v>
      </c>
      <c r="CS299" s="516">
        <v>1003</v>
      </c>
      <c r="CT299" s="516">
        <v>985</v>
      </c>
      <c r="CU299" s="516">
        <v>1104</v>
      </c>
      <c r="CV299" s="516">
        <v>1232</v>
      </c>
      <c r="CW299" s="516">
        <v>1117</v>
      </c>
      <c r="CX299" s="516">
        <v>1112</v>
      </c>
      <c r="CY299" s="516">
        <v>1070</v>
      </c>
      <c r="CZ299" s="516">
        <v>1027</v>
      </c>
      <c r="DA299" s="2">
        <v>1026</v>
      </c>
      <c r="DB299" s="2">
        <v>1001</v>
      </c>
      <c r="DC299" s="2">
        <v>947</v>
      </c>
      <c r="DD299" s="2">
        <v>1006</v>
      </c>
      <c r="DE299" s="2">
        <v>1010</v>
      </c>
      <c r="DF299" s="2">
        <v>923</v>
      </c>
      <c r="DG299" s="2">
        <v>1020</v>
      </c>
      <c r="DH299" s="2">
        <v>1069</v>
      </c>
      <c r="DI299" s="2">
        <v>1050</v>
      </c>
      <c r="DJ299" s="2">
        <v>992</v>
      </c>
      <c r="DK299" s="2">
        <v>948</v>
      </c>
      <c r="DL299" s="2">
        <v>955</v>
      </c>
      <c r="DM299" s="2">
        <v>1019</v>
      </c>
      <c r="DN299" s="2">
        <v>1011</v>
      </c>
      <c r="DO299" s="2">
        <v>1035</v>
      </c>
      <c r="DP299" s="2">
        <v>1020</v>
      </c>
      <c r="DQ299" s="2">
        <v>1056</v>
      </c>
      <c r="DR299" s="2">
        <v>1026</v>
      </c>
      <c r="DS299" s="2">
        <v>1045</v>
      </c>
      <c r="DT299" s="2">
        <v>1121</v>
      </c>
      <c r="DU299" s="2">
        <v>1100</v>
      </c>
      <c r="DV299" s="2">
        <v>1143</v>
      </c>
      <c r="DW299" s="2">
        <v>1039</v>
      </c>
      <c r="DX299" s="2">
        <v>1157</v>
      </c>
      <c r="DY299" s="2">
        <v>1112</v>
      </c>
      <c r="DZ299" s="2">
        <v>1084</v>
      </c>
      <c r="EA299" s="2">
        <v>1084</v>
      </c>
      <c r="EB299" s="2">
        <v>1085</v>
      </c>
      <c r="EC299" s="2">
        <v>1007</v>
      </c>
      <c r="ED299" s="2">
        <v>1005</v>
      </c>
      <c r="EE299" s="2">
        <v>956</v>
      </c>
      <c r="EF299" s="2">
        <v>942</v>
      </c>
      <c r="EG299" s="2">
        <v>921</v>
      </c>
      <c r="EH299" s="2">
        <v>941</v>
      </c>
      <c r="EI299" s="2">
        <v>976</v>
      </c>
      <c r="EJ299" s="2">
        <v>1028</v>
      </c>
      <c r="EK299" s="2">
        <v>929</v>
      </c>
      <c r="EL299" s="2">
        <v>829</v>
      </c>
      <c r="EM299" s="2">
        <v>794</v>
      </c>
      <c r="EN299" s="2">
        <v>839</v>
      </c>
      <c r="EO299" s="2">
        <v>769</v>
      </c>
      <c r="EP299" s="2">
        <v>718</v>
      </c>
      <c r="EQ299" s="2">
        <v>703</v>
      </c>
      <c r="ER299" s="2">
        <v>727</v>
      </c>
      <c r="ES299" s="2">
        <v>691</v>
      </c>
      <c r="ET299" s="2">
        <v>658</v>
      </c>
      <c r="EU299" s="2">
        <v>664</v>
      </c>
      <c r="EV299" s="2">
        <v>662</v>
      </c>
      <c r="EW299" s="2">
        <v>659</v>
      </c>
      <c r="EX299" s="2">
        <v>677</v>
      </c>
      <c r="EY299" s="2">
        <v>650</v>
      </c>
      <c r="EZ299" s="2">
        <v>646</v>
      </c>
      <c r="FA299" s="2">
        <v>615</v>
      </c>
      <c r="FB299" s="2">
        <v>584</v>
      </c>
      <c r="FC299" s="2">
        <v>592</v>
      </c>
      <c r="FD299" s="2">
        <v>605</v>
      </c>
      <c r="FE299" s="2">
        <v>636</v>
      </c>
      <c r="FF299" s="2">
        <v>634</v>
      </c>
      <c r="FG299" s="2">
        <v>644</v>
      </c>
      <c r="FH299" s="2">
        <v>646</v>
      </c>
      <c r="FI299" s="2">
        <v>647</v>
      </c>
      <c r="FJ299" s="2">
        <v>652</v>
      </c>
      <c r="FK299" s="2">
        <v>655</v>
      </c>
      <c r="FL299" s="2">
        <v>649</v>
      </c>
      <c r="FM299" s="2">
        <v>646</v>
      </c>
      <c r="FN299" s="2">
        <v>650</v>
      </c>
      <c r="FO299" s="2">
        <v>668</v>
      </c>
      <c r="FP299" s="2">
        <v>699</v>
      </c>
      <c r="FQ299" s="2">
        <v>688</v>
      </c>
      <c r="FR299" s="2">
        <v>676</v>
      </c>
      <c r="FS299" s="2">
        <v>669</v>
      </c>
      <c r="FT299" s="2">
        <v>680</v>
      </c>
      <c r="FU299" s="2">
        <v>694</v>
      </c>
      <c r="FV299" s="2">
        <v>665</v>
      </c>
      <c r="FW299" s="2">
        <v>678</v>
      </c>
      <c r="FX299" s="2">
        <v>706</v>
      </c>
      <c r="FY299" s="2">
        <v>732</v>
      </c>
      <c r="FZ299" s="2">
        <v>742</v>
      </c>
      <c r="GA299" s="2">
        <v>757</v>
      </c>
      <c r="GB299" s="2">
        <v>750</v>
      </c>
      <c r="GC299" s="2">
        <v>750</v>
      </c>
      <c r="GD299" s="2">
        <v>737</v>
      </c>
      <c r="GE299" s="2">
        <v>746</v>
      </c>
      <c r="GF299" s="2">
        <v>728</v>
      </c>
      <c r="GG299" s="2">
        <v>750</v>
      </c>
      <c r="GH299" s="2">
        <v>741</v>
      </c>
      <c r="GI299" s="2">
        <v>765</v>
      </c>
      <c r="GJ299" s="2">
        <v>730</v>
      </c>
      <c r="GK299" s="2">
        <v>800</v>
      </c>
      <c r="GL299" s="2">
        <v>835</v>
      </c>
      <c r="GM299" s="2">
        <v>805</v>
      </c>
      <c r="GN299" s="2">
        <v>785</v>
      </c>
      <c r="GO299" s="2">
        <v>830</v>
      </c>
      <c r="GP299" s="2">
        <v>835</v>
      </c>
      <c r="GQ299" s="2">
        <v>916</v>
      </c>
      <c r="GR299" s="2">
        <v>836</v>
      </c>
      <c r="GS299" s="2">
        <v>883</v>
      </c>
      <c r="GT299" s="2">
        <v>870</v>
      </c>
      <c r="GU299" s="2">
        <v>752</v>
      </c>
      <c r="GV299" s="2">
        <v>840</v>
      </c>
      <c r="GW299" s="2">
        <v>911</v>
      </c>
      <c r="GX299" s="2">
        <v>825</v>
      </c>
      <c r="GY299" s="2">
        <v>817</v>
      </c>
      <c r="GZ299" s="2">
        <v>764</v>
      </c>
      <c r="HA299" s="2">
        <v>664</v>
      </c>
      <c r="HB299" s="2">
        <v>673</v>
      </c>
      <c r="HC299" s="2">
        <v>673</v>
      </c>
      <c r="HD299" s="2">
        <v>668</v>
      </c>
      <c r="HE299" s="2">
        <v>692</v>
      </c>
      <c r="HF299" s="2">
        <v>689</v>
      </c>
      <c r="HG299" s="2">
        <v>682</v>
      </c>
      <c r="HH299" s="2">
        <v>662</v>
      </c>
      <c r="HI299" s="2">
        <v>670</v>
      </c>
      <c r="HJ299" s="2">
        <v>695</v>
      </c>
      <c r="HK299" s="2">
        <v>668</v>
      </c>
      <c r="HL299" s="2">
        <v>688</v>
      </c>
      <c r="HM299" s="2">
        <v>708</v>
      </c>
      <c r="HN299" s="2">
        <v>688</v>
      </c>
      <c r="HO299" s="2">
        <v>684</v>
      </c>
      <c r="HP299" s="2">
        <v>699</v>
      </c>
      <c r="HQ299" s="2">
        <v>695</v>
      </c>
      <c r="HR299" s="2">
        <v>695</v>
      </c>
      <c r="HS299" s="2">
        <v>683</v>
      </c>
      <c r="HT299" s="2">
        <v>667</v>
      </c>
      <c r="HU299" s="2">
        <v>680</v>
      </c>
      <c r="HV299" s="2">
        <v>703</v>
      </c>
      <c r="HW299" s="2">
        <v>682</v>
      </c>
      <c r="HX299" s="2">
        <v>670</v>
      </c>
      <c r="HY299" s="2">
        <v>668</v>
      </c>
      <c r="HZ299" s="2">
        <v>670</v>
      </c>
      <c r="IA299" s="2">
        <v>680</v>
      </c>
      <c r="IB299" s="2">
        <v>672</v>
      </c>
      <c r="IC299" s="2">
        <v>663</v>
      </c>
      <c r="ID299" s="2">
        <v>664</v>
      </c>
      <c r="IE299" s="2">
        <v>669</v>
      </c>
      <c r="IF299" s="2">
        <v>682</v>
      </c>
      <c r="IG299" s="2">
        <v>708</v>
      </c>
      <c r="IH299" s="2">
        <v>688</v>
      </c>
      <c r="II299" s="2">
        <v>687</v>
      </c>
      <c r="IJ299" s="2">
        <v>674</v>
      </c>
      <c r="IK299" s="2">
        <v>684</v>
      </c>
      <c r="IL299" s="2">
        <v>676</v>
      </c>
      <c r="IM299" s="2">
        <v>678</v>
      </c>
      <c r="IN299" s="2">
        <v>671</v>
      </c>
      <c r="IO299" s="2">
        <v>672</v>
      </c>
      <c r="IP299" s="2">
        <v>676</v>
      </c>
      <c r="IQ299" s="2">
        <v>690</v>
      </c>
      <c r="IR299" s="2">
        <v>691</v>
      </c>
      <c r="IS299" s="2">
        <v>693</v>
      </c>
      <c r="IT299" s="2">
        <v>691</v>
      </c>
    </row>
    <row r="300" spans="1:254">
      <c r="A300" s="62" t="s">
        <v>513</v>
      </c>
      <c r="B300" s="4" t="inlineStr">
        <is>
          <t>浜松ホトニクス</t>
        </is>
      </c>
      <c r="C300" s="4">
        <v>2306.5</v>
      </c>
      <c r="D300" s="4">
        <v>-199</v>
      </c>
      <c r="E300" s="67">
        <v>2505.5</v>
      </c>
      <c r="F300" s="67">
        <v>2550</v>
      </c>
      <c r="G300" s="67">
        <v>2408</v>
      </c>
      <c r="H300" s="67">
        <v>2321</v>
      </c>
      <c r="I300" s="67">
        <v>2323</v>
      </c>
      <c r="J300" s="67">
        <v>2152.5</v>
      </c>
      <c r="K300" s="67">
        <v>2153.5</v>
      </c>
      <c r="L300" s="67">
        <v>2198</v>
      </c>
      <c r="M300" s="67">
        <v>2367.5</v>
      </c>
      <c r="N300" s="67">
        <v>2360</v>
      </c>
      <c r="O300" s="67">
        <v>2423.5</v>
      </c>
      <c r="P300" s="67">
        <v>2402</v>
      </c>
      <c r="Q300" s="67">
        <v>2335.5</v>
      </c>
      <c r="R300" s="67">
        <v>2302</v>
      </c>
      <c r="S300" s="67">
        <v>2398</v>
      </c>
      <c r="T300" s="67">
        <v>2509.5</v>
      </c>
      <c r="U300" s="67">
        <v>2437</v>
      </c>
      <c r="V300" s="67">
        <v>2453</v>
      </c>
      <c r="W300" s="67">
        <v>2508.5</v>
      </c>
      <c r="X300" s="67">
        <v>2421.5</v>
      </c>
      <c r="Y300" s="67">
        <v>2424</v>
      </c>
      <c r="Z300" s="67">
        <v>2477.5</v>
      </c>
      <c r="AA300" s="67">
        <v>2590</v>
      </c>
      <c r="AB300" s="67">
        <v>2669</v>
      </c>
      <c r="AC300" s="67">
        <v>2648.5</v>
      </c>
      <c r="AD300" s="67">
        <v>2749.5</v>
      </c>
      <c r="AE300" s="67">
        <v>2671</v>
      </c>
      <c r="AF300" s="67">
        <v>2661</v>
      </c>
      <c r="AG300" s="67">
        <v>2625</v>
      </c>
      <c r="AH300" s="67">
        <v>2739.5</v>
      </c>
      <c r="AI300" s="67">
        <v>2670</v>
      </c>
      <c r="AJ300" s="67">
        <v>2659.5</v>
      </c>
      <c r="AK300" s="67">
        <v>2825.5</v>
      </c>
      <c r="AL300" s="67">
        <v>2797.5</v>
      </c>
      <c r="AM300" s="67">
        <v>2770.5</v>
      </c>
      <c r="AN300" s="67">
        <v>2777.5</v>
      </c>
      <c r="AO300" s="67">
        <v>2648</v>
      </c>
      <c r="AP300" s="67">
        <v>2635.5</v>
      </c>
      <c r="AQ300" s="67">
        <v>2495.5</v>
      </c>
      <c r="AR300" s="67">
        <v>2427.5</v>
      </c>
      <c r="AS300" s="67">
        <v>2368.5</v>
      </c>
      <c r="AT300" s="67">
        <v>2663.5</v>
      </c>
      <c r="AU300" s="67">
        <v>2630</v>
      </c>
      <c r="AV300" s="67">
        <v>2864</v>
      </c>
      <c r="AW300" s="67">
        <v>2920.5</v>
      </c>
      <c r="AX300" s="67">
        <v>2877.5</v>
      </c>
      <c r="AY300" s="67">
        <v>2732</v>
      </c>
      <c r="AZ300" s="67">
        <v>2910</v>
      </c>
      <c r="BA300" s="67">
        <v>2863</v>
      </c>
      <c r="BB300" s="67">
        <v>2823</v>
      </c>
      <c r="BC300" s="67">
        <v>2700</v>
      </c>
      <c r="BD300" s="67">
        <v>2932.5</v>
      </c>
      <c r="BE300" s="67">
        <v>2973.5</v>
      </c>
      <c r="BF300" s="67">
        <v>2910.5</v>
      </c>
      <c r="BG300" s="67">
        <v>2673.5</v>
      </c>
      <c r="BH300" s="67">
        <v>2633.5</v>
      </c>
      <c r="BI300" s="67">
        <v>2685.5</v>
      </c>
      <c r="BJ300" s="67">
        <v>2867</v>
      </c>
      <c r="BK300" s="67">
        <v>2657</v>
      </c>
      <c r="BL300" s="67">
        <v>2157</v>
      </c>
      <c r="BM300" s="67">
        <v>2162.5</v>
      </c>
      <c r="BN300" s="67">
        <v>2177</v>
      </c>
      <c r="BO300" s="67">
        <v>2162</v>
      </c>
      <c r="BP300" s="67">
        <v>2193.5</v>
      </c>
      <c r="BQ300" s="67">
        <v>2140</v>
      </c>
      <c r="BR300" s="67">
        <v>2006</v>
      </c>
      <c r="BS300" s="67">
        <v>2023</v>
      </c>
      <c r="BT300" s="67">
        <v>2002.5</v>
      </c>
      <c r="BU300" s="67">
        <v>2053.5</v>
      </c>
      <c r="BV300" s="67">
        <v>1921.5</v>
      </c>
      <c r="BW300" s="67">
        <v>1913.5</v>
      </c>
      <c r="BX300" s="67">
        <v>1944.5</v>
      </c>
      <c r="BY300" s="67">
        <v>1945.5</v>
      </c>
      <c r="BZ300" s="67">
        <v>1952</v>
      </c>
      <c r="CA300" s="516">
        <v>1937</v>
      </c>
      <c r="CB300" s="516">
        <v>1960</v>
      </c>
      <c r="CC300" s="516">
        <v>1902</v>
      </c>
      <c r="CD300" s="516">
        <v>1936</v>
      </c>
      <c r="CE300" s="516">
        <v>1949.5</v>
      </c>
      <c r="CF300" s="516">
        <v>1942.5</v>
      </c>
      <c r="CG300" s="516">
        <v>1950</v>
      </c>
      <c r="CH300" s="516">
        <v>1966.5</v>
      </c>
      <c r="CI300" s="516">
        <v>1839</v>
      </c>
      <c r="CJ300" s="516">
        <v>1862</v>
      </c>
      <c r="CK300" s="516">
        <v>1848.5</v>
      </c>
      <c r="CL300" s="516">
        <v>1818.5</v>
      </c>
      <c r="CM300" s="516">
        <v>1860</v>
      </c>
      <c r="CN300" s="516">
        <v>1766.5</v>
      </c>
      <c r="CO300" s="516">
        <v>1835</v>
      </c>
      <c r="CP300" s="516">
        <v>1940.5</v>
      </c>
      <c r="CQ300" s="516">
        <v>2000</v>
      </c>
      <c r="CR300" s="516">
        <v>1966</v>
      </c>
      <c r="CS300" s="516">
        <v>1851.5</v>
      </c>
      <c r="CT300" s="516">
        <v>1778</v>
      </c>
      <c r="CU300" s="516">
        <v>1907</v>
      </c>
      <c r="CV300" s="516">
        <v>2007.5</v>
      </c>
      <c r="CW300" s="516">
        <v>1991</v>
      </c>
      <c r="CX300" s="516">
        <v>2064</v>
      </c>
      <c r="CY300" s="516">
        <v>2069</v>
      </c>
      <c r="CZ300" s="516">
        <v>2000.5</v>
      </c>
      <c r="DA300" s="2">
        <v>2099</v>
      </c>
      <c r="DB300" s="2">
        <v>2071</v>
      </c>
      <c r="DC300" s="2">
        <v>1963</v>
      </c>
      <c r="DD300" s="2">
        <v>2122</v>
      </c>
      <c r="DE300" s="2">
        <v>2019</v>
      </c>
      <c r="DF300" s="2">
        <v>1952</v>
      </c>
      <c r="DG300" s="2">
        <v>2143</v>
      </c>
      <c r="DH300" s="2">
        <v>2063.5</v>
      </c>
      <c r="DI300" s="2">
        <v>2023.5</v>
      </c>
      <c r="DJ300" s="2">
        <v>2000.5</v>
      </c>
      <c r="DK300" s="2">
        <v>2041</v>
      </c>
      <c r="DL300" s="2">
        <v>1939</v>
      </c>
      <c r="DM300" s="2">
        <v>1864</v>
      </c>
      <c r="DN300" s="2">
        <v>1774</v>
      </c>
      <c r="DO300" s="2">
        <v>1762</v>
      </c>
      <c r="DP300" s="2">
        <v>1769</v>
      </c>
      <c r="DQ300" s="2">
        <v>1720</v>
      </c>
      <c r="DR300" s="2">
        <v>1695.5</v>
      </c>
      <c r="DS300" s="2">
        <v>1711.5</v>
      </c>
      <c r="DT300" s="2">
        <v>1766</v>
      </c>
      <c r="DU300" s="2">
        <v>1714</v>
      </c>
      <c r="DV300" s="2">
        <v>1677.5</v>
      </c>
      <c r="DW300" s="2">
        <v>1790</v>
      </c>
      <c r="DX300" s="2">
        <v>1765</v>
      </c>
      <c r="DY300" s="2">
        <v>1756</v>
      </c>
      <c r="DZ300" s="2">
        <v>1683.5</v>
      </c>
      <c r="EA300" s="2">
        <v>1712</v>
      </c>
      <c r="EB300" s="2">
        <v>1679.5</v>
      </c>
      <c r="EC300" s="2">
        <v>1703</v>
      </c>
      <c r="ED300" s="2">
        <v>1728.5</v>
      </c>
      <c r="EE300" s="2">
        <v>1710.5</v>
      </c>
      <c r="EF300" s="2">
        <v>1756.5</v>
      </c>
      <c r="EG300" s="2">
        <v>1762</v>
      </c>
      <c r="EH300" s="2">
        <v>1718.5</v>
      </c>
      <c r="EI300" s="2">
        <v>1724</v>
      </c>
      <c r="EJ300" s="2">
        <v>1762</v>
      </c>
      <c r="EK300" s="2">
        <v>1788.5</v>
      </c>
      <c r="EL300" s="2">
        <v>1793.5</v>
      </c>
      <c r="EM300" s="2">
        <v>1775</v>
      </c>
      <c r="EN300" s="2">
        <v>1719.5</v>
      </c>
      <c r="EO300" s="2">
        <v>1673.5</v>
      </c>
      <c r="EP300" s="2">
        <v>1695.5</v>
      </c>
      <c r="EQ300" s="2">
        <v>1701.5</v>
      </c>
      <c r="ER300" s="2">
        <v>1705</v>
      </c>
      <c r="ES300" s="2">
        <v>1707.5</v>
      </c>
      <c r="ET300" s="2">
        <v>1661</v>
      </c>
      <c r="EU300" s="2">
        <v>1684</v>
      </c>
      <c r="EV300" s="2">
        <v>1682.5</v>
      </c>
      <c r="EW300" s="2">
        <v>1688</v>
      </c>
      <c r="EX300" s="2">
        <v>1694</v>
      </c>
      <c r="EY300" s="2">
        <v>1686</v>
      </c>
      <c r="EZ300" s="2">
        <v>1682.5</v>
      </c>
      <c r="FA300" s="2">
        <v>1650.5</v>
      </c>
      <c r="FB300" s="2">
        <v>1645</v>
      </c>
      <c r="FC300" s="2">
        <v>1677.5</v>
      </c>
      <c r="FD300" s="2">
        <v>1679</v>
      </c>
      <c r="FE300" s="2">
        <v>1713.5</v>
      </c>
      <c r="FF300" s="2">
        <v>1759.5</v>
      </c>
      <c r="FG300" s="2">
        <v>1762.5</v>
      </c>
      <c r="FH300" s="2">
        <v>1805.5</v>
      </c>
      <c r="FI300" s="2">
        <v>1787</v>
      </c>
      <c r="FJ300" s="2">
        <v>1766</v>
      </c>
      <c r="FK300" s="2">
        <v>1670</v>
      </c>
      <c r="FL300" s="2">
        <v>1642.5</v>
      </c>
      <c r="FM300" s="2">
        <v>1557.5</v>
      </c>
      <c r="FN300" s="2">
        <v>1541.5</v>
      </c>
      <c r="FO300" s="2">
        <v>1562</v>
      </c>
      <c r="FP300" s="2">
        <v>1587.5</v>
      </c>
      <c r="FQ300" s="2">
        <v>1564</v>
      </c>
      <c r="FR300" s="2">
        <v>1555.5</v>
      </c>
      <c r="FS300" s="2">
        <v>1528</v>
      </c>
      <c r="FT300" s="2">
        <v>1503</v>
      </c>
      <c r="FU300" s="2">
        <v>1524</v>
      </c>
      <c r="FV300" s="2">
        <v>1510</v>
      </c>
      <c r="FW300" s="2">
        <v>1530</v>
      </c>
      <c r="FX300" s="2">
        <v>1602</v>
      </c>
      <c r="FY300" s="2">
        <v>1620.5</v>
      </c>
      <c r="FZ300" s="2">
        <v>1629.5</v>
      </c>
      <c r="GA300" s="2">
        <v>1662</v>
      </c>
      <c r="GB300" s="2">
        <v>1660.5</v>
      </c>
      <c r="GC300" s="2">
        <v>1604.5</v>
      </c>
      <c r="GD300" s="2">
        <v>1680</v>
      </c>
      <c r="GE300" s="2">
        <v>1696</v>
      </c>
      <c r="GF300" s="2">
        <v>1687.5</v>
      </c>
      <c r="GG300" s="2">
        <v>1790.5</v>
      </c>
      <c r="GH300" s="2">
        <v>1730.5</v>
      </c>
      <c r="GI300" s="2">
        <v>1735</v>
      </c>
      <c r="GJ300" s="2">
        <v>1730.5</v>
      </c>
      <c r="GK300" s="2">
        <v>1732</v>
      </c>
      <c r="GL300" s="2">
        <v>1816.5</v>
      </c>
      <c r="GM300" s="2">
        <v>1703.5</v>
      </c>
      <c r="GN300" s="2">
        <v>1673.5</v>
      </c>
      <c r="GO300" s="2">
        <v>1662</v>
      </c>
      <c r="GP300" s="2">
        <v>1641.5</v>
      </c>
      <c r="GQ300" s="2">
        <v>1668</v>
      </c>
      <c r="GR300" s="2">
        <v>1596</v>
      </c>
      <c r="GS300" s="2">
        <v>1653</v>
      </c>
      <c r="GT300" s="2">
        <v>1630.5</v>
      </c>
      <c r="GU300" s="2">
        <v>1560.5</v>
      </c>
      <c r="GV300" s="2">
        <v>1609</v>
      </c>
      <c r="GW300" s="2">
        <v>1678</v>
      </c>
      <c r="GX300" s="2">
        <v>1665.5</v>
      </c>
      <c r="GY300" s="2">
        <v>1675</v>
      </c>
      <c r="GZ300" s="2">
        <v>1730</v>
      </c>
      <c r="HA300" s="2">
        <v>1565.5</v>
      </c>
      <c r="HB300" s="2">
        <v>1548.5</v>
      </c>
      <c r="HC300" s="2">
        <v>1569</v>
      </c>
      <c r="HD300" s="2">
        <v>1605</v>
      </c>
      <c r="HE300" s="2">
        <v>1586.5</v>
      </c>
      <c r="HF300" s="2">
        <v>1646.5</v>
      </c>
      <c r="HG300" s="2">
        <v>1653</v>
      </c>
      <c r="HH300" s="2">
        <v>1653</v>
      </c>
      <c r="HI300" s="2">
        <v>1635.5</v>
      </c>
      <c r="HJ300" s="2">
        <v>1609</v>
      </c>
      <c r="HK300" s="2">
        <v>1620.5</v>
      </c>
      <c r="HL300" s="2">
        <v>1582.5</v>
      </c>
      <c r="HM300" s="2">
        <v>1660</v>
      </c>
      <c r="HN300" s="2">
        <v>1613</v>
      </c>
      <c r="HO300" s="2">
        <v>1609</v>
      </c>
      <c r="HP300" s="2">
        <v>1565.5</v>
      </c>
      <c r="HQ300" s="2">
        <v>1556</v>
      </c>
      <c r="HR300" s="2">
        <v>1568</v>
      </c>
      <c r="HS300" s="2">
        <v>1522.5</v>
      </c>
      <c r="HT300" s="2">
        <v>1492.5</v>
      </c>
      <c r="HU300" s="2">
        <v>1500.5</v>
      </c>
      <c r="HV300" s="2">
        <v>1513.5</v>
      </c>
      <c r="HW300" s="2">
        <v>1540</v>
      </c>
      <c r="HX300" s="2">
        <v>1560</v>
      </c>
      <c r="HY300" s="2">
        <v>1565</v>
      </c>
      <c r="HZ300" s="2">
        <v>1596.5</v>
      </c>
      <c r="IA300" s="2">
        <v>1608</v>
      </c>
      <c r="IB300" s="2">
        <v>1657.5</v>
      </c>
      <c r="IC300" s="2">
        <v>1653.5</v>
      </c>
      <c r="ID300" s="2">
        <v>1655</v>
      </c>
      <c r="IE300" s="2">
        <v>1662.5</v>
      </c>
      <c r="IF300" s="2">
        <v>1689.5</v>
      </c>
      <c r="IG300" s="2">
        <v>1695</v>
      </c>
      <c r="IH300" s="2">
        <v>1667</v>
      </c>
      <c r="II300" s="2">
        <v>1654.5</v>
      </c>
      <c r="IJ300" s="2">
        <v>1640</v>
      </c>
      <c r="IK300" s="2">
        <v>1603.5</v>
      </c>
      <c r="IL300" s="2">
        <v>1534.5</v>
      </c>
      <c r="IM300" s="2">
        <v>1852.5</v>
      </c>
      <c r="IN300" s="2">
        <v>1861.5</v>
      </c>
      <c r="IO300" s="2">
        <v>1859</v>
      </c>
      <c r="IP300" s="2">
        <v>1845.5</v>
      </c>
      <c r="IQ300" s="2">
        <v>1876.5</v>
      </c>
      <c r="IR300" s="2">
        <v>1851.5</v>
      </c>
      <c r="IS300" s="2">
        <v>1832.5</v>
      </c>
      <c r="IT300" s="2">
        <v>1831</v>
      </c>
    </row>
    <row r="301" spans="1:254">
      <c r="A301" s="62" t="s">
        <v>514</v>
      </c>
      <c r="B301" s="4" t="inlineStr">
        <is>
          <t>三菱化工機</t>
        </is>
      </c>
      <c r="C301" s="4">
        <v>3210</v>
      </c>
      <c r="D301" s="4">
        <v>-60</v>
      </c>
      <c r="E301" s="67">
        <v>3270</v>
      </c>
      <c r="F301" s="67">
        <v>3255</v>
      </c>
      <c r="G301" s="67">
        <v>3150</v>
      </c>
      <c r="H301" s="67">
        <v>3090</v>
      </c>
      <c r="I301" s="67">
        <v>3155</v>
      </c>
      <c r="J301" s="67">
        <v>3110</v>
      </c>
      <c r="K301" s="67">
        <v>3070</v>
      </c>
      <c r="L301" s="67">
        <v>3235</v>
      </c>
      <c r="M301" s="67">
        <v>3400</v>
      </c>
      <c r="N301" s="67">
        <v>3395</v>
      </c>
      <c r="O301" s="67">
        <v>3400</v>
      </c>
      <c r="P301" s="67">
        <v>3300</v>
      </c>
      <c r="Q301" s="67">
        <v>3255</v>
      </c>
      <c r="R301" s="67">
        <v>3175</v>
      </c>
      <c r="S301" s="67">
        <v>3345</v>
      </c>
      <c r="T301" s="67">
        <v>3465</v>
      </c>
      <c r="U301" s="67">
        <v>3415</v>
      </c>
      <c r="V301" s="67">
        <v>3430</v>
      </c>
      <c r="W301" s="67">
        <v>3555</v>
      </c>
      <c r="X301" s="67">
        <v>3490</v>
      </c>
      <c r="Y301" s="67">
        <v>3600</v>
      </c>
      <c r="Z301" s="67">
        <v>3880</v>
      </c>
      <c r="AA301" s="67">
        <v>3955</v>
      </c>
      <c r="AB301" s="67">
        <v>3820</v>
      </c>
      <c r="AC301" s="67">
        <v>3715</v>
      </c>
      <c r="AD301" s="67">
        <v>3700</v>
      </c>
      <c r="AE301" s="67">
        <v>3650</v>
      </c>
      <c r="AF301" s="67">
        <v>3755</v>
      </c>
      <c r="AG301" s="67">
        <v>3830</v>
      </c>
      <c r="AH301" s="67">
        <v>3930</v>
      </c>
      <c r="AI301" s="67">
        <v>3840</v>
      </c>
      <c r="AJ301" s="67">
        <v>3880</v>
      </c>
      <c r="AK301" s="67">
        <v>4145</v>
      </c>
      <c r="AL301" s="67">
        <v>3995</v>
      </c>
      <c r="AM301" s="67">
        <v>4010</v>
      </c>
      <c r="AN301" s="67">
        <v>4100</v>
      </c>
      <c r="AO301" s="67">
        <v>3910</v>
      </c>
      <c r="AP301" s="67">
        <v>3840</v>
      </c>
      <c r="AQ301" s="67">
        <v>3660</v>
      </c>
      <c r="AR301" s="67">
        <v>3615</v>
      </c>
      <c r="AS301" s="67">
        <v>3615</v>
      </c>
      <c r="AT301" s="67">
        <v>3560</v>
      </c>
      <c r="AU301" s="67">
        <v>3500</v>
      </c>
      <c r="AV301" s="67">
        <v>3610</v>
      </c>
      <c r="AW301" s="67">
        <v>3460</v>
      </c>
      <c r="AX301" s="67">
        <v>3640</v>
      </c>
      <c r="AY301" s="67">
        <v>3425</v>
      </c>
      <c r="AZ301" s="67">
        <v>3485</v>
      </c>
      <c r="BA301" s="67">
        <v>3590</v>
      </c>
      <c r="BB301" s="67">
        <v>3660</v>
      </c>
      <c r="BC301" s="67">
        <v>3665</v>
      </c>
      <c r="BD301" s="67">
        <v>3790</v>
      </c>
      <c r="BE301" s="67">
        <v>3490</v>
      </c>
      <c r="BF301" s="67">
        <v>3400</v>
      </c>
      <c r="BG301" s="67">
        <v>3495</v>
      </c>
      <c r="BH301" s="67">
        <v>3440</v>
      </c>
      <c r="BI301" s="67">
        <v>3625</v>
      </c>
      <c r="BJ301" s="67">
        <v>3845</v>
      </c>
      <c r="BK301" s="67">
        <v>3660</v>
      </c>
      <c r="BL301" s="67">
        <v>3305</v>
      </c>
      <c r="BM301" s="67">
        <v>3320</v>
      </c>
      <c r="BN301" s="67">
        <v>3310</v>
      </c>
      <c r="BO301" s="67">
        <v>3285</v>
      </c>
      <c r="BP301" s="67">
        <v>3275</v>
      </c>
      <c r="BQ301" s="67">
        <v>3285</v>
      </c>
      <c r="BR301" s="67">
        <v>3260</v>
      </c>
      <c r="BS301" s="67">
        <v>3180</v>
      </c>
      <c r="BT301" s="67">
        <v>3205</v>
      </c>
      <c r="BU301" s="67">
        <v>3285</v>
      </c>
      <c r="BV301" s="67">
        <v>3210</v>
      </c>
      <c r="BW301" s="67">
        <v>3180</v>
      </c>
      <c r="BX301" s="67">
        <v>3055</v>
      </c>
      <c r="BY301" s="67">
        <v>3035</v>
      </c>
      <c r="BZ301" s="67">
        <v>3045</v>
      </c>
      <c r="CA301" s="516">
        <v>3030</v>
      </c>
      <c r="CB301" s="516">
        <v>3075</v>
      </c>
      <c r="CC301" s="516">
        <v>3045</v>
      </c>
      <c r="CD301" s="516">
        <v>3090</v>
      </c>
      <c r="CE301" s="516">
        <v>3120</v>
      </c>
      <c r="CF301" s="516">
        <v>3185</v>
      </c>
      <c r="CG301" s="516">
        <v>3170</v>
      </c>
      <c r="CH301" s="516">
        <v>3235</v>
      </c>
      <c r="CI301" s="516">
        <v>3080</v>
      </c>
      <c r="CJ301" s="516">
        <v>3075</v>
      </c>
      <c r="CK301" s="516">
        <v>3035</v>
      </c>
      <c r="CL301" s="516">
        <v>3020</v>
      </c>
      <c r="CM301" s="516">
        <v>3120</v>
      </c>
      <c r="CN301" s="516">
        <v>2914</v>
      </c>
      <c r="CO301" s="516">
        <v>3005</v>
      </c>
      <c r="CP301" s="516">
        <v>3120</v>
      </c>
      <c r="CQ301" s="516">
        <v>3165</v>
      </c>
      <c r="CR301" s="516">
        <v>3210</v>
      </c>
      <c r="CS301" s="516">
        <v>3100</v>
      </c>
      <c r="CT301" s="516">
        <v>3040</v>
      </c>
      <c r="CU301" s="516">
        <v>3265</v>
      </c>
      <c r="CV301" s="516">
        <v>3465</v>
      </c>
      <c r="CW301" s="516">
        <v>3245</v>
      </c>
      <c r="CX301" s="516">
        <v>3245</v>
      </c>
      <c r="CY301" s="516">
        <v>3220</v>
      </c>
      <c r="CZ301" s="516">
        <v>3235</v>
      </c>
      <c r="DA301" s="2">
        <v>3295</v>
      </c>
      <c r="DB301" s="2">
        <v>3270</v>
      </c>
      <c r="DC301" s="2">
        <v>3100</v>
      </c>
      <c r="DD301" s="2">
        <v>3300</v>
      </c>
      <c r="DE301" s="2">
        <v>3320</v>
      </c>
      <c r="DF301" s="2">
        <v>3160</v>
      </c>
      <c r="DG301" s="2">
        <v>3485</v>
      </c>
      <c r="DH301" s="2">
        <v>3725</v>
      </c>
      <c r="DI301" s="2">
        <v>3815</v>
      </c>
      <c r="DJ301" s="2">
        <v>3720</v>
      </c>
      <c r="DK301" s="2">
        <v>3755</v>
      </c>
      <c r="DL301" s="2">
        <v>3790</v>
      </c>
      <c r="DM301" s="2">
        <v>3920</v>
      </c>
      <c r="DN301" s="2">
        <v>3820</v>
      </c>
      <c r="DO301" s="2">
        <v>3675</v>
      </c>
      <c r="DP301" s="2">
        <v>3540</v>
      </c>
      <c r="DQ301" s="2">
        <v>3560</v>
      </c>
      <c r="DR301" s="2">
        <v>3490</v>
      </c>
      <c r="DS301" s="2">
        <v>3620</v>
      </c>
      <c r="DT301" s="2">
        <v>3565</v>
      </c>
      <c r="DU301" s="2">
        <v>3540</v>
      </c>
      <c r="DV301" s="2">
        <v>3520</v>
      </c>
      <c r="DW301" s="2">
        <v>3390</v>
      </c>
      <c r="DX301" s="2">
        <v>3465</v>
      </c>
      <c r="DY301" s="2">
        <v>3420</v>
      </c>
      <c r="DZ301" s="2">
        <v>3335</v>
      </c>
      <c r="EA301" s="2">
        <v>3275</v>
      </c>
      <c r="EB301" s="2">
        <v>3280</v>
      </c>
      <c r="EC301" s="2">
        <v>3280</v>
      </c>
      <c r="ED301" s="2">
        <v>3350</v>
      </c>
      <c r="EE301" s="2">
        <v>3345</v>
      </c>
      <c r="EF301" s="2">
        <v>3445</v>
      </c>
      <c r="EG301" s="2">
        <v>3425</v>
      </c>
      <c r="EH301" s="2">
        <v>3405</v>
      </c>
      <c r="EI301" s="2">
        <v>3455</v>
      </c>
      <c r="EJ301" s="2">
        <v>3550</v>
      </c>
      <c r="EK301" s="2">
        <v>3645</v>
      </c>
      <c r="EL301" s="2">
        <v>3525</v>
      </c>
      <c r="EM301" s="2">
        <v>3460</v>
      </c>
      <c r="EN301" s="2">
        <v>3320</v>
      </c>
      <c r="EO301" s="2">
        <v>3265</v>
      </c>
      <c r="EP301" s="2">
        <v>3310</v>
      </c>
      <c r="EQ301" s="2">
        <v>3330</v>
      </c>
      <c r="ER301" s="2">
        <v>3260</v>
      </c>
      <c r="ES301" s="2">
        <v>3210</v>
      </c>
      <c r="ET301" s="2">
        <v>3225</v>
      </c>
      <c r="EU301" s="2">
        <v>3300</v>
      </c>
      <c r="EV301" s="2">
        <v>3275</v>
      </c>
      <c r="EW301" s="2">
        <v>3370</v>
      </c>
      <c r="EX301" s="2">
        <v>3305</v>
      </c>
      <c r="EY301" s="2">
        <v>3340</v>
      </c>
      <c r="EZ301" s="2">
        <v>3350</v>
      </c>
      <c r="FA301" s="2">
        <v>3245</v>
      </c>
      <c r="FB301" s="2">
        <v>3175</v>
      </c>
      <c r="FC301" s="2">
        <v>3290</v>
      </c>
      <c r="FD301" s="2">
        <v>3305</v>
      </c>
      <c r="FE301" s="2">
        <v>3510</v>
      </c>
      <c r="FF301" s="2">
        <v>3410</v>
      </c>
      <c r="FG301" s="2">
        <v>3305</v>
      </c>
      <c r="FH301" s="2">
        <v>3425</v>
      </c>
      <c r="FI301" s="2">
        <v>3430</v>
      </c>
      <c r="FJ301" s="2">
        <v>3555</v>
      </c>
      <c r="FK301" s="2">
        <v>3235</v>
      </c>
      <c r="FL301" s="2">
        <v>3185</v>
      </c>
      <c r="FM301" s="2">
        <v>3150</v>
      </c>
      <c r="FN301" s="2">
        <v>3175</v>
      </c>
      <c r="FO301" s="2">
        <v>3185</v>
      </c>
      <c r="FP301" s="2">
        <v>3360</v>
      </c>
      <c r="FQ301" s="2">
        <v>3185</v>
      </c>
      <c r="FR301" s="2">
        <v>3080</v>
      </c>
      <c r="FS301" s="2">
        <v>3080</v>
      </c>
      <c r="FT301" s="2">
        <v>3070</v>
      </c>
      <c r="FU301" s="2">
        <v>3190</v>
      </c>
      <c r="FV301" s="2">
        <v>3115</v>
      </c>
      <c r="FW301" s="2">
        <v>3140</v>
      </c>
      <c r="FX301" s="2">
        <v>3305</v>
      </c>
      <c r="FY301" s="2">
        <v>3170</v>
      </c>
      <c r="FZ301" s="2">
        <v>3265</v>
      </c>
      <c r="GA301" s="2">
        <v>3325</v>
      </c>
      <c r="GB301" s="2">
        <v>3325</v>
      </c>
      <c r="GC301" s="2">
        <v>3380</v>
      </c>
      <c r="GD301" s="2">
        <v>3315</v>
      </c>
      <c r="GE301" s="2">
        <v>3340</v>
      </c>
      <c r="GF301" s="2">
        <v>3380</v>
      </c>
      <c r="GG301" s="2">
        <v>3480</v>
      </c>
      <c r="GH301" s="2">
        <v>3295</v>
      </c>
      <c r="GI301" s="2">
        <v>3195</v>
      </c>
      <c r="GJ301" s="2">
        <v>3105</v>
      </c>
      <c r="GK301" s="2">
        <v>3260</v>
      </c>
      <c r="GL301" s="2">
        <v>3435</v>
      </c>
      <c r="GM301" s="2">
        <v>3315</v>
      </c>
      <c r="GN301" s="2">
        <v>3130</v>
      </c>
      <c r="GO301" s="2">
        <v>3085</v>
      </c>
      <c r="GP301" s="2">
        <v>3010</v>
      </c>
      <c r="GQ301" s="2">
        <v>3085</v>
      </c>
      <c r="GR301" s="2">
        <v>2962</v>
      </c>
      <c r="GS301" s="2">
        <v>2927</v>
      </c>
      <c r="GT301" s="2">
        <v>2851</v>
      </c>
      <c r="GU301" s="2">
        <v>2768</v>
      </c>
      <c r="GV301" s="2">
        <v>2748</v>
      </c>
      <c r="GW301" s="2">
        <v>2901</v>
      </c>
      <c r="GX301" s="2">
        <v>2838</v>
      </c>
      <c r="GY301" s="2">
        <v>2842</v>
      </c>
      <c r="GZ301" s="2">
        <v>2760</v>
      </c>
      <c r="HA301" s="2">
        <v>2689</v>
      </c>
      <c r="HB301" s="2">
        <v>2635</v>
      </c>
      <c r="HC301" s="2">
        <v>2707</v>
      </c>
      <c r="HD301" s="2">
        <v>2681</v>
      </c>
      <c r="HE301" s="2">
        <v>2700</v>
      </c>
      <c r="HF301" s="2">
        <v>2734</v>
      </c>
      <c r="HG301" s="2">
        <v>2687</v>
      </c>
      <c r="HH301" s="2">
        <v>2709</v>
      </c>
      <c r="HI301" s="2">
        <v>2670</v>
      </c>
      <c r="HJ301" s="2">
        <v>2687</v>
      </c>
      <c r="HK301" s="2">
        <v>2731</v>
      </c>
      <c r="HL301" s="2">
        <v>2721</v>
      </c>
      <c r="HM301" s="2">
        <v>2841</v>
      </c>
      <c r="HN301" s="2">
        <v>2795</v>
      </c>
      <c r="HO301" s="2">
        <v>2844</v>
      </c>
      <c r="HP301" s="2">
        <v>2856</v>
      </c>
      <c r="HQ301" s="2">
        <v>2869</v>
      </c>
      <c r="HR301" s="2">
        <v>2916</v>
      </c>
      <c r="HS301" s="2">
        <v>2888</v>
      </c>
      <c r="HT301" s="2">
        <v>2715</v>
      </c>
      <c r="HU301" s="2">
        <v>2642</v>
      </c>
      <c r="HV301" s="2">
        <v>2656</v>
      </c>
      <c r="HW301" s="2">
        <v>2690</v>
      </c>
      <c r="HX301" s="2">
        <v>2713</v>
      </c>
      <c r="HY301" s="2">
        <v>2613</v>
      </c>
      <c r="HZ301" s="2">
        <v>2572</v>
      </c>
      <c r="IA301" s="2">
        <v>2626</v>
      </c>
      <c r="IB301" s="2">
        <v>2580</v>
      </c>
      <c r="IC301" s="2">
        <v>2522</v>
      </c>
      <c r="ID301" s="2">
        <v>2548</v>
      </c>
      <c r="IE301" s="2">
        <v>2478</v>
      </c>
      <c r="IF301" s="2">
        <v>2581</v>
      </c>
      <c r="IG301" s="2">
        <v>2477</v>
      </c>
      <c r="IH301" s="2">
        <v>2450</v>
      </c>
      <c r="II301" s="2">
        <v>2389</v>
      </c>
      <c r="IJ301" s="2">
        <v>2367</v>
      </c>
      <c r="IK301" s="2">
        <v>2369</v>
      </c>
      <c r="IL301" s="2">
        <v>2350</v>
      </c>
      <c r="IM301" s="2">
        <v>2325</v>
      </c>
      <c r="IN301" s="2">
        <v>2296</v>
      </c>
      <c r="IO301" s="2">
        <v>2246</v>
      </c>
      <c r="IP301" s="2">
        <v>2213</v>
      </c>
      <c r="IQ301" s="2">
        <v>2194</v>
      </c>
      <c r="IR301" s="2">
        <v>2238</v>
      </c>
      <c r="IS301" s="2">
        <v>2199</v>
      </c>
      <c r="IT301" s="2">
        <v>2159</v>
      </c>
    </row>
    <row r="302" spans="1:254">
      <c r="A302" s="62" t="s">
        <v>515</v>
      </c>
      <c r="B302" s="4" t="inlineStr">
        <is>
          <t>ＨＯＹＡ</t>
        </is>
      </c>
      <c r="C302" s="4">
        <v>25440</v>
      </c>
      <c r="D302" s="4">
        <v>-35</v>
      </c>
      <c r="E302" s="67">
        <v>25475</v>
      </c>
      <c r="F302" s="67">
        <v>25900</v>
      </c>
      <c r="G302" s="67">
        <v>25925</v>
      </c>
      <c r="H302" s="67">
        <v>25260</v>
      </c>
      <c r="I302" s="67">
        <v>24675</v>
      </c>
      <c r="J302" s="67">
        <v>23840</v>
      </c>
      <c r="K302" s="67">
        <v>23765</v>
      </c>
      <c r="L302" s="67">
        <v>23685</v>
      </c>
      <c r="M302" s="67">
        <v>24725</v>
      </c>
      <c r="N302" s="67">
        <v>24560</v>
      </c>
      <c r="O302" s="67">
        <v>24840</v>
      </c>
      <c r="P302" s="67">
        <v>25045</v>
      </c>
      <c r="Q302" s="67">
        <v>25450</v>
      </c>
      <c r="R302" s="67">
        <v>25215</v>
      </c>
      <c r="S302" s="67">
        <v>25050</v>
      </c>
      <c r="T302" s="67">
        <v>25330</v>
      </c>
      <c r="U302" s="67">
        <v>25570</v>
      </c>
      <c r="V302" s="67">
        <v>25480</v>
      </c>
      <c r="W302" s="67">
        <v>24975</v>
      </c>
      <c r="X302" s="67">
        <v>24780</v>
      </c>
      <c r="Y302" s="67">
        <v>23910</v>
      </c>
      <c r="Z302" s="67">
        <v>25645</v>
      </c>
      <c r="AA302" s="67">
        <v>25575</v>
      </c>
      <c r="AB302" s="67">
        <v>25930</v>
      </c>
      <c r="AC302" s="67">
        <v>25590</v>
      </c>
      <c r="AD302" s="67">
        <v>25905</v>
      </c>
      <c r="AE302" s="67">
        <v>25950</v>
      </c>
      <c r="AF302" s="67">
        <v>25805</v>
      </c>
      <c r="AG302" s="67">
        <v>25575</v>
      </c>
      <c r="AH302" s="67">
        <v>26120</v>
      </c>
      <c r="AI302" s="67">
        <v>26350</v>
      </c>
      <c r="AJ302" s="67">
        <v>26485</v>
      </c>
      <c r="AK302" s="67">
        <v>26975</v>
      </c>
      <c r="AL302" s="67">
        <v>27245</v>
      </c>
      <c r="AM302" s="67">
        <v>28515</v>
      </c>
      <c r="AN302" s="67">
        <v>27620</v>
      </c>
      <c r="AO302" s="67">
        <v>27065</v>
      </c>
      <c r="AP302" s="67">
        <v>26630</v>
      </c>
      <c r="AQ302" s="67">
        <v>26420</v>
      </c>
      <c r="AR302" s="67">
        <v>25650</v>
      </c>
      <c r="AS302" s="67">
        <v>25710</v>
      </c>
      <c r="AT302" s="67">
        <v>25605</v>
      </c>
      <c r="AU302" s="67">
        <v>25280</v>
      </c>
      <c r="AV302" s="67">
        <v>26340</v>
      </c>
      <c r="AW302" s="67">
        <v>26430</v>
      </c>
      <c r="AX302" s="67">
        <v>27495</v>
      </c>
      <c r="AY302" s="67">
        <v>26305</v>
      </c>
      <c r="AZ302" s="67">
        <v>26440</v>
      </c>
      <c r="BA302" s="67">
        <v>27080</v>
      </c>
      <c r="BB302" s="67">
        <v>26970</v>
      </c>
      <c r="BC302" s="67">
        <v>27195</v>
      </c>
      <c r="BD302" s="67">
        <v>25970</v>
      </c>
      <c r="BE302" s="67">
        <v>26300</v>
      </c>
      <c r="BF302" s="67">
        <v>26225</v>
      </c>
      <c r="BG302" s="67">
        <v>26580</v>
      </c>
      <c r="BH302" s="67">
        <v>26500</v>
      </c>
      <c r="BI302" s="67">
        <v>26895</v>
      </c>
      <c r="BJ302" s="67">
        <v>27725</v>
      </c>
      <c r="BK302" s="67">
        <v>28005</v>
      </c>
      <c r="BL302" s="67">
        <v>27670</v>
      </c>
      <c r="BM302" s="67">
        <v>27680</v>
      </c>
      <c r="BN302" s="67">
        <v>27285</v>
      </c>
      <c r="BO302" s="67">
        <v>27235</v>
      </c>
      <c r="BP302" s="67">
        <v>27470</v>
      </c>
      <c r="BQ302" s="67">
        <v>27510</v>
      </c>
      <c r="BR302" s="67">
        <v>27830</v>
      </c>
      <c r="BS302" s="67">
        <v>29100</v>
      </c>
      <c r="BT302" s="67">
        <v>29305</v>
      </c>
      <c r="BU302" s="67">
        <v>28940</v>
      </c>
      <c r="BV302" s="67">
        <v>28590</v>
      </c>
      <c r="BW302" s="67">
        <v>28495</v>
      </c>
      <c r="BX302" s="67">
        <v>28675</v>
      </c>
      <c r="BY302" s="67">
        <v>28970</v>
      </c>
      <c r="BZ302" s="67">
        <v>29645</v>
      </c>
      <c r="CA302" s="516">
        <v>28995</v>
      </c>
      <c r="CB302" s="516">
        <v>30000</v>
      </c>
      <c r="CC302" s="516">
        <v>30030</v>
      </c>
      <c r="CD302" s="516">
        <v>29400</v>
      </c>
      <c r="CE302" s="516">
        <v>29170</v>
      </c>
      <c r="CF302" s="516">
        <v>29490</v>
      </c>
      <c r="CG302" s="516">
        <v>28985</v>
      </c>
      <c r="CH302" s="516">
        <v>28755</v>
      </c>
      <c r="CI302" s="516">
        <v>28005</v>
      </c>
      <c r="CJ302" s="516">
        <v>27960</v>
      </c>
      <c r="CK302" s="516">
        <v>27575</v>
      </c>
      <c r="CL302" s="516">
        <v>27320</v>
      </c>
      <c r="CM302" s="516">
        <v>27600</v>
      </c>
      <c r="CN302" s="516">
        <v>26550</v>
      </c>
      <c r="CO302" s="516">
        <v>27025</v>
      </c>
      <c r="CP302" s="516">
        <v>27280</v>
      </c>
      <c r="CQ302" s="516">
        <v>28090</v>
      </c>
      <c r="CR302" s="516">
        <v>28420</v>
      </c>
      <c r="CS302" s="516">
        <v>28235</v>
      </c>
      <c r="CT302" s="516">
        <v>27265</v>
      </c>
      <c r="CU302" s="516">
        <v>27800</v>
      </c>
      <c r="CV302" s="516">
        <v>28150</v>
      </c>
      <c r="CW302" s="516">
        <v>27680</v>
      </c>
      <c r="CX302" s="516">
        <v>27570</v>
      </c>
      <c r="CY302" s="516">
        <v>27765</v>
      </c>
      <c r="CZ302" s="516">
        <v>27705</v>
      </c>
      <c r="DA302" s="2">
        <v>27775</v>
      </c>
      <c r="DB302" s="2">
        <v>27445</v>
      </c>
      <c r="DC302" s="2">
        <v>26765</v>
      </c>
      <c r="DD302" s="2">
        <v>28510</v>
      </c>
      <c r="DE302" s="2">
        <v>28140</v>
      </c>
      <c r="DF302" s="2">
        <v>27415</v>
      </c>
      <c r="DG302" s="2">
        <v>28310</v>
      </c>
      <c r="DH302" s="2">
        <v>28125</v>
      </c>
      <c r="DI302" s="2">
        <v>28265</v>
      </c>
      <c r="DJ302" s="2">
        <v>29205</v>
      </c>
      <c r="DK302" s="2">
        <v>28965</v>
      </c>
      <c r="DL302" s="2">
        <v>29100</v>
      </c>
      <c r="DM302" s="2">
        <v>27545</v>
      </c>
      <c r="DN302" s="2">
        <v>27600</v>
      </c>
      <c r="DO302" s="2">
        <v>27115</v>
      </c>
      <c r="DP302" s="2">
        <v>27420</v>
      </c>
      <c r="DQ302" s="2">
        <v>27430</v>
      </c>
      <c r="DR302" s="2">
        <v>28140</v>
      </c>
      <c r="DS302" s="2">
        <v>28460</v>
      </c>
      <c r="DT302" s="2">
        <v>28125</v>
      </c>
      <c r="DU302" s="2">
        <v>27385</v>
      </c>
      <c r="DV302" s="2">
        <v>26445</v>
      </c>
      <c r="DW302" s="2">
        <v>26940</v>
      </c>
      <c r="DX302" s="2">
        <v>27425</v>
      </c>
      <c r="DY302" s="2">
        <v>27180</v>
      </c>
      <c r="DZ302" s="2">
        <v>25815</v>
      </c>
      <c r="EA302" s="2">
        <v>25870</v>
      </c>
      <c r="EB302" s="2">
        <v>25485</v>
      </c>
      <c r="EC302" s="2">
        <v>25390</v>
      </c>
      <c r="ED302" s="2">
        <v>25125</v>
      </c>
      <c r="EE302" s="2">
        <v>24830</v>
      </c>
      <c r="EF302" s="2">
        <v>25440</v>
      </c>
      <c r="EG302" s="2">
        <v>25100</v>
      </c>
      <c r="EH302" s="2">
        <v>24915</v>
      </c>
      <c r="EI302" s="2">
        <v>25060</v>
      </c>
      <c r="EJ302" s="2">
        <v>25195</v>
      </c>
      <c r="EK302" s="2">
        <v>25325</v>
      </c>
      <c r="EL302" s="2">
        <v>25610</v>
      </c>
      <c r="EM302" s="2">
        <v>25975</v>
      </c>
      <c r="EN302" s="2">
        <v>24755</v>
      </c>
      <c r="EO302" s="2">
        <v>24990</v>
      </c>
      <c r="EP302" s="2">
        <v>25050</v>
      </c>
      <c r="EQ302" s="2">
        <v>25100</v>
      </c>
      <c r="ER302" s="2">
        <v>24260</v>
      </c>
      <c r="ES302" s="2">
        <v>24120</v>
      </c>
      <c r="ET302" s="2">
        <v>23685</v>
      </c>
      <c r="EU302" s="2">
        <v>23460</v>
      </c>
      <c r="EV302" s="2">
        <v>23660</v>
      </c>
      <c r="EW302" s="2">
        <v>23675</v>
      </c>
      <c r="EX302" s="2">
        <v>23655</v>
      </c>
      <c r="EY302" s="2">
        <v>23940</v>
      </c>
      <c r="EZ302" s="2">
        <v>23970</v>
      </c>
      <c r="FA302" s="2">
        <v>23825</v>
      </c>
      <c r="FB302" s="2">
        <v>23635</v>
      </c>
      <c r="FC302" s="2">
        <v>23790</v>
      </c>
      <c r="FD302" s="2">
        <v>24000</v>
      </c>
      <c r="FE302" s="2">
        <v>24070</v>
      </c>
      <c r="FF302" s="2">
        <v>23895</v>
      </c>
      <c r="FG302" s="2">
        <v>23475</v>
      </c>
      <c r="FH302" s="2">
        <v>23715</v>
      </c>
      <c r="FI302" s="2">
        <v>23600</v>
      </c>
      <c r="FJ302" s="2">
        <v>23925</v>
      </c>
      <c r="FK302" s="2">
        <v>23900</v>
      </c>
      <c r="FL302" s="2">
        <v>23840</v>
      </c>
      <c r="FM302" s="2">
        <v>23480</v>
      </c>
      <c r="FN302" s="2">
        <v>23660</v>
      </c>
      <c r="FO302" s="2">
        <v>23070</v>
      </c>
      <c r="FP302" s="2">
        <v>23450</v>
      </c>
      <c r="FQ302" s="2">
        <v>23410</v>
      </c>
      <c r="FR302" s="2">
        <v>23650</v>
      </c>
      <c r="FS302" s="2">
        <v>23165</v>
      </c>
      <c r="FT302" s="2">
        <v>23110</v>
      </c>
      <c r="FU302" s="2">
        <v>23075</v>
      </c>
      <c r="FV302" s="2">
        <v>22800</v>
      </c>
      <c r="FW302" s="2">
        <v>23070</v>
      </c>
      <c r="FX302" s="2">
        <v>23920</v>
      </c>
      <c r="FY302" s="2">
        <v>24185</v>
      </c>
      <c r="FZ302" s="2">
        <v>24325</v>
      </c>
      <c r="GA302" s="2">
        <v>24515</v>
      </c>
      <c r="GB302" s="2">
        <v>24930</v>
      </c>
      <c r="GC302" s="2">
        <v>25000</v>
      </c>
      <c r="GD302" s="2">
        <v>25440</v>
      </c>
      <c r="GE302" s="2">
        <v>25625</v>
      </c>
      <c r="GF302" s="2">
        <v>24800</v>
      </c>
      <c r="GG302" s="2">
        <v>25140</v>
      </c>
      <c r="GH302" s="2">
        <v>25085</v>
      </c>
      <c r="GI302" s="2">
        <v>24225</v>
      </c>
      <c r="GJ302" s="2">
        <v>23855</v>
      </c>
      <c r="GK302" s="2">
        <v>23825</v>
      </c>
      <c r="GL302" s="2">
        <v>24345</v>
      </c>
      <c r="GM302" s="2">
        <v>23000</v>
      </c>
      <c r="GN302" s="2">
        <v>22995</v>
      </c>
      <c r="GO302" s="2">
        <v>23025</v>
      </c>
      <c r="GP302" s="2">
        <v>22920</v>
      </c>
      <c r="GQ302" s="2">
        <v>22585</v>
      </c>
      <c r="GR302" s="2">
        <v>22140</v>
      </c>
      <c r="GS302" s="2">
        <v>22125</v>
      </c>
      <c r="GT302" s="2">
        <v>21485</v>
      </c>
      <c r="GU302" s="2">
        <v>21210</v>
      </c>
      <c r="GV302" s="2">
        <v>21775</v>
      </c>
      <c r="GW302" s="2">
        <v>22240</v>
      </c>
      <c r="GX302" s="2">
        <v>22155</v>
      </c>
      <c r="GY302" s="2">
        <v>22555</v>
      </c>
      <c r="GZ302" s="2">
        <v>22565</v>
      </c>
      <c r="HA302" s="2">
        <v>21415</v>
      </c>
      <c r="HB302" s="2">
        <v>21290</v>
      </c>
      <c r="HC302" s="2">
        <v>20580</v>
      </c>
      <c r="HD302" s="2">
        <v>20475</v>
      </c>
      <c r="HE302" s="2">
        <v>20330</v>
      </c>
      <c r="HF302" s="2">
        <v>20400</v>
      </c>
      <c r="HG302" s="2">
        <v>20650</v>
      </c>
      <c r="HH302" s="2">
        <v>20950</v>
      </c>
      <c r="HI302" s="2">
        <v>20970</v>
      </c>
      <c r="HJ302" s="2">
        <v>20500</v>
      </c>
      <c r="HK302" s="2">
        <v>21075</v>
      </c>
      <c r="HL302" s="2">
        <v>21330</v>
      </c>
      <c r="HM302" s="2">
        <v>21665</v>
      </c>
      <c r="HN302" s="2">
        <v>21195</v>
      </c>
      <c r="HO302" s="2">
        <v>20855</v>
      </c>
      <c r="HP302" s="2">
        <v>20720</v>
      </c>
      <c r="HQ302" s="2">
        <v>20575</v>
      </c>
      <c r="HR302" s="2">
        <v>20755</v>
      </c>
      <c r="HS302" s="2">
        <v>20515</v>
      </c>
      <c r="HT302" s="2">
        <v>19715</v>
      </c>
      <c r="HU302" s="2">
        <v>19525</v>
      </c>
      <c r="HV302" s="2">
        <v>19350</v>
      </c>
      <c r="HW302" s="2">
        <v>19265</v>
      </c>
      <c r="HX302" s="2">
        <v>19250</v>
      </c>
      <c r="HY302" s="2">
        <v>19250</v>
      </c>
      <c r="HZ302" s="2">
        <v>19210</v>
      </c>
      <c r="IA302" s="2">
        <v>19260</v>
      </c>
      <c r="IB302" s="2">
        <v>19275</v>
      </c>
      <c r="IC302" s="2">
        <v>19105</v>
      </c>
      <c r="ID302" s="2">
        <v>19320</v>
      </c>
      <c r="IE302" s="2">
        <v>19330</v>
      </c>
      <c r="IF302" s="2">
        <v>19735</v>
      </c>
      <c r="IG302" s="2">
        <v>19620</v>
      </c>
      <c r="IH302" s="2">
        <v>19375</v>
      </c>
      <c r="II302" s="2">
        <v>19250</v>
      </c>
      <c r="IJ302" s="2">
        <v>19830</v>
      </c>
      <c r="IK302" s="2">
        <v>19770</v>
      </c>
      <c r="IL302" s="2">
        <v>19370</v>
      </c>
      <c r="IM302" s="2">
        <v>18705</v>
      </c>
      <c r="IN302" s="2">
        <v>18680</v>
      </c>
      <c r="IO302" s="2">
        <v>18295</v>
      </c>
      <c r="IP302" s="2">
        <v>18065</v>
      </c>
      <c r="IQ302" s="2">
        <v>17500</v>
      </c>
      <c r="IR302" s="2">
        <v>19180</v>
      </c>
      <c r="IS302" s="2">
        <v>18930</v>
      </c>
      <c r="IT302" s="2">
        <v>19040</v>
      </c>
    </row>
    <row r="303" spans="1:254">
      <c r="A303" s="62" t="s">
        <v>869</v>
      </c>
      <c r="B303" s="4" t="inlineStr">
        <is>
          <t>ＮＦ日経２２５</t>
        </is>
      </c>
      <c r="C303" s="4">
        <v>67460</v>
      </c>
      <c r="D303" s="4">
        <v>-530</v>
      </c>
      <c r="E303" s="67">
        <v>67990</v>
      </c>
      <c r="F303" s="67">
        <v>68550</v>
      </c>
      <c r="G303" s="67">
        <v>66090</v>
      </c>
      <c r="H303" s="67">
        <v>65850</v>
      </c>
      <c r="I303" s="67">
        <v>66560</v>
      </c>
      <c r="J303" s="67">
        <v>64080</v>
      </c>
      <c r="K303" s="67">
        <v>63680</v>
      </c>
      <c r="L303" s="67">
        <v>64570</v>
      </c>
      <c r="M303" s="67">
        <v>67280</v>
      </c>
      <c r="N303" s="67">
        <v>66880</v>
      </c>
      <c r="O303" s="67">
        <v>68700</v>
      </c>
      <c r="P303" s="67">
        <v>68310</v>
      </c>
      <c r="Q303" s="67">
        <v>68450</v>
      </c>
      <c r="R303" s="67">
        <v>66960</v>
      </c>
      <c r="S303" s="67">
        <v>69230</v>
      </c>
      <c r="T303" s="67">
        <v>71140</v>
      </c>
      <c r="U303" s="67">
        <v>70050</v>
      </c>
      <c r="V303" s="67">
        <v>69510</v>
      </c>
      <c r="W303" s="67">
        <v>71120</v>
      </c>
      <c r="X303" s="67">
        <v>70280</v>
      </c>
      <c r="Y303" s="67">
        <v>69640</v>
      </c>
      <c r="Z303" s="67">
        <v>71060</v>
      </c>
      <c r="AA303" s="67">
        <v>72980</v>
      </c>
      <c r="AB303" s="67">
        <v>73140</v>
      </c>
      <c r="AC303" s="67">
        <v>72000</v>
      </c>
      <c r="AD303" s="67">
        <v>73700</v>
      </c>
      <c r="AE303" s="67">
        <v>73510</v>
      </c>
      <c r="AF303" s="67">
        <v>72800</v>
      </c>
      <c r="AG303" s="67">
        <v>72560</v>
      </c>
      <c r="AH303" s="67">
        <v>75730</v>
      </c>
      <c r="AI303" s="67">
        <v>72460</v>
      </c>
      <c r="AJ303" s="67">
        <v>73150</v>
      </c>
      <c r="AK303" s="67">
        <v>75970</v>
      </c>
      <c r="AL303" s="67">
        <v>74630</v>
      </c>
      <c r="AM303" s="67">
        <v>74380</v>
      </c>
      <c r="AN303" s="67">
        <v>73190</v>
      </c>
      <c r="AO303" s="67">
        <v>72570</v>
      </c>
      <c r="AP303" s="67">
        <v>72620</v>
      </c>
      <c r="AQ303" s="67">
        <v>69090</v>
      </c>
      <c r="AR303" s="67">
        <v>67210</v>
      </c>
      <c r="AS303" s="67">
        <v>67270</v>
      </c>
      <c r="AT303" s="67">
        <v>68400</v>
      </c>
      <c r="AU303" s="67">
        <v>67030</v>
      </c>
      <c r="AV303" s="67">
        <v>69700</v>
      </c>
      <c r="AW303" s="67">
        <v>70570</v>
      </c>
      <c r="AX303" s="67">
        <v>71580</v>
      </c>
      <c r="AY303" s="67">
        <v>69830</v>
      </c>
      <c r="AZ303" s="67">
        <v>70020</v>
      </c>
      <c r="BA303" s="67">
        <v>69310</v>
      </c>
      <c r="BB303" s="67">
        <v>67640</v>
      </c>
      <c r="BC303" s="67">
        <v>68120</v>
      </c>
      <c r="BD303" s="67">
        <v>67960</v>
      </c>
      <c r="BE303" s="67">
        <v>68330</v>
      </c>
      <c r="BF303" s="67">
        <v>66210</v>
      </c>
      <c r="BG303" s="67">
        <v>64530</v>
      </c>
      <c r="BH303" s="67">
        <v>62720</v>
      </c>
      <c r="BI303" s="67">
        <v>63470</v>
      </c>
      <c r="BJ303" s="67">
        <v>63740</v>
      </c>
      <c r="BK303" s="67">
        <v>64280</v>
      </c>
      <c r="BL303" s="67">
        <v>65610</v>
      </c>
      <c r="BM303" s="67">
        <v>66200</v>
      </c>
      <c r="BN303" s="67">
        <v>65590</v>
      </c>
      <c r="BO303" s="67">
        <v>65370</v>
      </c>
      <c r="BP303" s="67">
        <v>65600</v>
      </c>
      <c r="BQ303" s="67">
        <v>65880</v>
      </c>
      <c r="BR303" s="67">
        <v>62230</v>
      </c>
      <c r="BS303" s="67">
        <v>61990</v>
      </c>
      <c r="BT303" s="67">
        <v>62650</v>
      </c>
      <c r="BU303" s="67">
        <v>63400</v>
      </c>
      <c r="BV303" s="67">
        <v>62390</v>
      </c>
      <c r="BW303" s="67">
        <v>61870</v>
      </c>
      <c r="BX303" s="67">
        <v>62320</v>
      </c>
      <c r="BY303" s="67">
        <v>62070</v>
      </c>
      <c r="BZ303" s="67">
        <v>61530</v>
      </c>
      <c r="CA303" s="516">
        <v>61360</v>
      </c>
      <c r="CB303" s="516">
        <v>62390</v>
      </c>
      <c r="CC303" s="516">
        <v>60860</v>
      </c>
      <c r="CD303" s="516">
        <v>60480</v>
      </c>
      <c r="CE303" s="516">
        <v>59160</v>
      </c>
      <c r="CF303" s="516">
        <v>59520</v>
      </c>
      <c r="CG303" s="516">
        <v>58500</v>
      </c>
      <c r="CH303" s="516">
        <v>58960</v>
      </c>
      <c r="CI303" s="516">
        <v>55950</v>
      </c>
      <c r="CJ303" s="516">
        <v>55900</v>
      </c>
      <c r="CK303" s="516">
        <v>55590</v>
      </c>
      <c r="CL303" s="516">
        <v>54940</v>
      </c>
      <c r="CM303" s="516">
        <v>56240</v>
      </c>
      <c r="CN303" s="516">
        <v>53480</v>
      </c>
      <c r="CO303" s="516">
        <v>54310</v>
      </c>
      <c r="CP303" s="516">
        <v>55480</v>
      </c>
      <c r="CQ303" s="516">
        <v>55650</v>
      </c>
      <c r="CR303" s="516">
        <v>55860</v>
      </c>
      <c r="CS303" s="516">
        <v>54350</v>
      </c>
      <c r="CT303" s="516">
        <v>53530</v>
      </c>
      <c r="CU303" s="516">
        <v>55420</v>
      </c>
      <c r="CV303" s="516">
        <v>57450</v>
      </c>
      <c r="CW303" s="516">
        <v>55800</v>
      </c>
      <c r="CX303" s="516">
        <v>55760</v>
      </c>
      <c r="CY303" s="516">
        <v>55850</v>
      </c>
      <c r="CZ303" s="516">
        <v>56590</v>
      </c>
      <c r="DA303" s="2">
        <v>57050</v>
      </c>
      <c r="DB303" s="2">
        <v>56350</v>
      </c>
      <c r="DC303" s="2">
        <v>54800</v>
      </c>
      <c r="DD303" s="2">
        <v>57830</v>
      </c>
      <c r="DE303" s="2">
        <v>57440</v>
      </c>
      <c r="DF303" s="2">
        <v>56380</v>
      </c>
      <c r="DG303" s="2">
        <v>58450</v>
      </c>
      <c r="DH303" s="2">
        <v>60290</v>
      </c>
      <c r="DI303" s="2">
        <v>61120</v>
      </c>
      <c r="DJ303" s="2">
        <v>61100</v>
      </c>
      <c r="DK303" s="2">
        <v>60900</v>
      </c>
      <c r="DL303" s="2">
        <v>59540</v>
      </c>
      <c r="DM303" s="2">
        <v>59080</v>
      </c>
      <c r="DN303" s="2">
        <v>59710</v>
      </c>
      <c r="DO303" s="2">
        <v>59390</v>
      </c>
      <c r="DP303" s="2">
        <v>58690</v>
      </c>
      <c r="DQ303" s="2">
        <v>59090</v>
      </c>
      <c r="DR303" s="2">
        <v>59200</v>
      </c>
      <c r="DS303" s="2">
        <v>59910</v>
      </c>
      <c r="DT303" s="2">
        <v>59880</v>
      </c>
      <c r="DU303" s="2">
        <v>58540</v>
      </c>
      <c r="DV303" s="2">
        <v>56390</v>
      </c>
      <c r="DW303" s="2">
        <v>56040</v>
      </c>
      <c r="DX303" s="2">
        <v>56430</v>
      </c>
      <c r="DY303" s="2">
        <v>56850</v>
      </c>
      <c r="DZ303" s="2">
        <v>54750</v>
      </c>
      <c r="EA303" s="2">
        <v>55390</v>
      </c>
      <c r="EB303" s="2">
        <v>55440</v>
      </c>
      <c r="EC303" s="2">
        <v>55400</v>
      </c>
      <c r="ED303" s="2">
        <v>55340</v>
      </c>
      <c r="EE303" s="2">
        <v>54980</v>
      </c>
      <c r="EF303" s="2">
        <v>55960</v>
      </c>
      <c r="EG303" s="2">
        <v>55770</v>
      </c>
      <c r="EH303" s="2">
        <v>54800</v>
      </c>
      <c r="EI303" s="2">
        <v>55070</v>
      </c>
      <c r="EJ303" s="2">
        <v>55690</v>
      </c>
      <c r="EK303" s="2">
        <v>56060</v>
      </c>
      <c r="EL303" s="2">
        <v>56230</v>
      </c>
      <c r="EM303" s="2">
        <v>56490</v>
      </c>
      <c r="EN303" s="2">
        <v>55640</v>
      </c>
      <c r="EO303" s="2">
        <v>53940</v>
      </c>
      <c r="EP303" s="2">
        <v>53100</v>
      </c>
      <c r="EQ303" s="2">
        <v>53950</v>
      </c>
      <c r="ER303" s="2">
        <v>54520</v>
      </c>
      <c r="ES303" s="2">
        <v>53890</v>
      </c>
      <c r="ET303" s="2">
        <v>52320</v>
      </c>
      <c r="EU303" s="2">
        <v>52400</v>
      </c>
      <c r="EV303" s="2">
        <v>52620</v>
      </c>
      <c r="EW303" s="2">
        <v>52300</v>
      </c>
      <c r="EX303" s="2">
        <v>52240</v>
      </c>
      <c r="EY303" s="2">
        <v>52300</v>
      </c>
      <c r="EZ303" s="2">
        <v>52260</v>
      </c>
      <c r="FA303" s="2">
        <v>51380</v>
      </c>
      <c r="FB303" s="2">
        <v>50910</v>
      </c>
      <c r="FC303" s="2">
        <v>51410</v>
      </c>
      <c r="FD303" s="2">
        <v>51310</v>
      </c>
      <c r="FE303" s="2">
        <v>52070</v>
      </c>
      <c r="FF303" s="2">
        <v>52780</v>
      </c>
      <c r="FG303" s="2">
        <v>52050</v>
      </c>
      <c r="FH303" s="2">
        <v>52480</v>
      </c>
      <c r="FI303" s="2">
        <v>52560</v>
      </c>
      <c r="FJ303" s="2">
        <v>52460</v>
      </c>
      <c r="FK303" s="2">
        <v>52390</v>
      </c>
      <c r="FL303" s="2">
        <v>52920</v>
      </c>
      <c r="FM303" s="2">
        <v>51760</v>
      </c>
      <c r="FN303" s="2">
        <v>51150</v>
      </c>
      <c r="FO303" s="2">
        <v>51190</v>
      </c>
      <c r="FP303" s="2">
        <v>52120</v>
      </c>
      <c r="FQ303" s="2">
        <v>52030</v>
      </c>
      <c r="FR303" s="2">
        <v>51430</v>
      </c>
      <c r="FS303" s="2">
        <v>50490</v>
      </c>
      <c r="FT303" s="2">
        <v>50540</v>
      </c>
      <c r="FU303" s="2">
        <v>51670</v>
      </c>
      <c r="FV303" s="2">
        <v>50440</v>
      </c>
      <c r="FW303" s="2">
        <v>50660</v>
      </c>
      <c r="FX303" s="2">
        <v>52280</v>
      </c>
      <c r="FY303" s="2">
        <v>52290</v>
      </c>
      <c r="FZ303" s="2">
        <v>53240</v>
      </c>
      <c r="GA303" s="2">
        <v>53000</v>
      </c>
      <c r="GB303" s="2">
        <v>52770</v>
      </c>
      <c r="GC303" s="2">
        <v>52870</v>
      </c>
      <c r="GD303" s="2">
        <v>52220</v>
      </c>
      <c r="GE303" s="2">
        <v>52720</v>
      </c>
      <c r="GF303" s="2">
        <v>52130</v>
      </c>
      <c r="GG303" s="2">
        <v>53540</v>
      </c>
      <c r="GH303" s="2">
        <v>54390</v>
      </c>
      <c r="GI303" s="2">
        <v>53230</v>
      </c>
      <c r="GJ303" s="2">
        <v>53310</v>
      </c>
      <c r="GK303" s="2">
        <v>52100</v>
      </c>
      <c r="GL303" s="2">
        <v>52440</v>
      </c>
      <c r="GM303" s="2">
        <v>51170</v>
      </c>
      <c r="GN303" s="2">
        <v>50460</v>
      </c>
      <c r="GO303" s="2">
        <v>51150</v>
      </c>
      <c r="GP303" s="2">
        <v>51140</v>
      </c>
      <c r="GQ303" s="2">
        <v>51010</v>
      </c>
      <c r="GR303" s="2">
        <v>49390</v>
      </c>
      <c r="GS303" s="2">
        <v>50100</v>
      </c>
      <c r="GT303" s="2">
        <v>49480</v>
      </c>
      <c r="GU303" s="2">
        <v>48600</v>
      </c>
      <c r="GV303" s="2">
        <v>49850</v>
      </c>
      <c r="GW303" s="2">
        <v>50420</v>
      </c>
      <c r="GX303" s="2">
        <v>49560</v>
      </c>
      <c r="GY303" s="2">
        <v>49760</v>
      </c>
      <c r="GZ303" s="2">
        <v>49820</v>
      </c>
      <c r="HA303" s="2">
        <v>47500</v>
      </c>
      <c r="HB303" s="2">
        <v>46660</v>
      </c>
      <c r="HC303" s="2">
        <v>46250</v>
      </c>
      <c r="HD303" s="2">
        <v>46630</v>
      </c>
      <c r="HE303" s="2">
        <v>46690</v>
      </c>
      <c r="HF303" s="2">
        <v>46790</v>
      </c>
      <c r="HG303" s="2">
        <v>47180</v>
      </c>
      <c r="HH303" s="2">
        <v>47070</v>
      </c>
      <c r="HI303" s="2">
        <v>46910</v>
      </c>
      <c r="HJ303" s="2">
        <v>46390</v>
      </c>
      <c r="HK303" s="2">
        <v>46740</v>
      </c>
      <c r="HL303" s="2">
        <v>46170</v>
      </c>
      <c r="HM303" s="2">
        <v>46290</v>
      </c>
      <c r="HN303" s="2">
        <v>46120</v>
      </c>
      <c r="HO303" s="2">
        <v>45740</v>
      </c>
      <c r="HP303" s="2">
        <v>45190</v>
      </c>
      <c r="HQ303" s="2">
        <v>44800</v>
      </c>
      <c r="HR303" s="2">
        <v>45010</v>
      </c>
      <c r="HS303" s="2">
        <v>44350</v>
      </c>
      <c r="HT303" s="2">
        <v>43910</v>
      </c>
      <c r="HU303" s="2">
        <v>43210</v>
      </c>
      <c r="HV303" s="2">
        <v>43620</v>
      </c>
      <c r="HW303" s="2">
        <v>43480</v>
      </c>
      <c r="HX303" s="2">
        <v>44080</v>
      </c>
      <c r="HY303" s="2">
        <v>44160</v>
      </c>
      <c r="HZ303" s="2">
        <v>43850</v>
      </c>
      <c r="IA303" s="2">
        <v>43720</v>
      </c>
      <c r="IB303" s="2">
        <v>44100</v>
      </c>
      <c r="IC303" s="2">
        <v>43900</v>
      </c>
      <c r="ID303" s="2">
        <v>43950</v>
      </c>
      <c r="IE303" s="2">
        <v>44180</v>
      </c>
      <c r="IF303" s="2">
        <v>44860</v>
      </c>
      <c r="IG303" s="2">
        <v>45050</v>
      </c>
      <c r="IH303" s="2">
        <v>44690</v>
      </c>
      <c r="II303" s="2">
        <v>43970</v>
      </c>
      <c r="IJ303" s="2">
        <v>44610</v>
      </c>
      <c r="IK303" s="2">
        <v>44020</v>
      </c>
      <c r="IL303" s="2">
        <v>43080</v>
      </c>
      <c r="IM303" s="2">
        <v>42290</v>
      </c>
      <c r="IN303" s="2">
        <v>42050</v>
      </c>
      <c r="IO303" s="2">
        <v>41790</v>
      </c>
      <c r="IP303" s="2">
        <v>41550</v>
      </c>
      <c r="IQ303" s="2">
        <v>42090</v>
      </c>
      <c r="IR303" s="2">
        <v>42360</v>
      </c>
      <c r="IS303" s="2">
        <v>41860</v>
      </c>
      <c r="IT303" s="2">
        <v>41890</v>
      </c>
    </row>
    <row r="304" spans="1:254">
      <c r="A304" s="62" t="s">
        <v>871</v>
      </c>
      <c r="B304" s="4" t="inlineStr">
        <is>
          <t>きんでん</t>
        </is>
      </c>
      <c r="C304" s="4">
        <v>6958</v>
      </c>
      <c r="D304" s="4">
        <v>-244</v>
      </c>
      <c r="E304" s="67">
        <v>7202</v>
      </c>
      <c r="F304" s="67">
        <v>7320</v>
      </c>
      <c r="G304" s="67">
        <v>7158</v>
      </c>
      <c r="H304" s="67">
        <v>6963</v>
      </c>
      <c r="I304" s="67">
        <v>7090</v>
      </c>
      <c r="J304" s="67">
        <v>7203</v>
      </c>
      <c r="K304" s="67">
        <v>7202</v>
      </c>
      <c r="L304" s="67">
        <v>7696</v>
      </c>
      <c r="M304" s="67">
        <v>7795</v>
      </c>
      <c r="N304" s="67">
        <v>7474</v>
      </c>
      <c r="O304" s="67">
        <v>7395</v>
      </c>
      <c r="P304" s="67">
        <v>7340</v>
      </c>
      <c r="Q304" s="67">
        <v>7216</v>
      </c>
      <c r="R304" s="67">
        <v>7084</v>
      </c>
      <c r="S304" s="67">
        <v>7391</v>
      </c>
      <c r="T304" s="67">
        <v>7553</v>
      </c>
      <c r="U304" s="67">
        <v>7374</v>
      </c>
      <c r="V304" s="67">
        <v>7387</v>
      </c>
      <c r="W304" s="67">
        <v>7634</v>
      </c>
      <c r="X304" s="67">
        <v>7702</v>
      </c>
      <c r="Y304" s="67">
        <v>7792</v>
      </c>
      <c r="Z304" s="67">
        <v>8142</v>
      </c>
      <c r="AA304" s="67">
        <v>8038</v>
      </c>
      <c r="AB304" s="67">
        <v>7936</v>
      </c>
      <c r="AC304" s="67">
        <v>7837</v>
      </c>
      <c r="AD304" s="67">
        <v>7809</v>
      </c>
      <c r="AE304" s="67">
        <v>7946</v>
      </c>
      <c r="AF304" s="67">
        <v>8030</v>
      </c>
      <c r="AG304" s="67">
        <v>8095</v>
      </c>
      <c r="AH304" s="67">
        <v>8162</v>
      </c>
      <c r="AI304" s="67">
        <v>8209</v>
      </c>
      <c r="AJ304" s="67">
        <v>8073</v>
      </c>
      <c r="AK304" s="67">
        <v>8367</v>
      </c>
      <c r="AL304" s="67">
        <v>8272</v>
      </c>
      <c r="AM304" s="67">
        <v>7964</v>
      </c>
      <c r="AN304" s="67">
        <v>7737</v>
      </c>
      <c r="AO304" s="67">
        <v>7295</v>
      </c>
      <c r="AP304" s="67">
        <v>7304</v>
      </c>
      <c r="AQ304" s="67">
        <v>6780</v>
      </c>
      <c r="AR304" s="67">
        <v>6831</v>
      </c>
      <c r="AS304" s="67">
        <v>6916</v>
      </c>
      <c r="AT304" s="67">
        <v>7034</v>
      </c>
      <c r="AU304" s="67">
        <v>6762</v>
      </c>
      <c r="AV304" s="67">
        <v>6621</v>
      </c>
      <c r="AW304" s="67">
        <v>6563</v>
      </c>
      <c r="AX304" s="67">
        <v>6533</v>
      </c>
      <c r="AY304" s="67">
        <v>6777</v>
      </c>
      <c r="AZ304" s="67">
        <v>6823</v>
      </c>
      <c r="BA304" s="67">
        <v>7179</v>
      </c>
      <c r="BB304" s="67">
        <v>7235</v>
      </c>
      <c r="BC304" s="67">
        <v>7050</v>
      </c>
      <c r="BD304" s="67">
        <v>7256</v>
      </c>
      <c r="BE304" s="67">
        <v>7197</v>
      </c>
      <c r="BF304" s="67">
        <v>6798</v>
      </c>
      <c r="BG304" s="67">
        <v>6819</v>
      </c>
      <c r="BH304" s="67">
        <v>6728</v>
      </c>
      <c r="BI304" s="67">
        <v>7050</v>
      </c>
      <c r="BJ304" s="67">
        <v>6916</v>
      </c>
      <c r="BK304" s="67">
        <v>7458</v>
      </c>
      <c r="BL304" s="67">
        <v>7722</v>
      </c>
      <c r="BM304" s="67">
        <v>7995</v>
      </c>
      <c r="BN304" s="67">
        <v>8133</v>
      </c>
      <c r="BO304" s="67">
        <v>8226</v>
      </c>
      <c r="BP304" s="67">
        <v>8310</v>
      </c>
      <c r="BQ304" s="67">
        <v>8525</v>
      </c>
      <c r="BR304" s="67">
        <v>8140</v>
      </c>
      <c r="BS304" s="67">
        <v>8382</v>
      </c>
      <c r="BT304" s="67">
        <v>7932</v>
      </c>
      <c r="BU304" s="67">
        <v>6932</v>
      </c>
      <c r="BV304" s="67">
        <v>7213</v>
      </c>
      <c r="BW304" s="67">
        <v>7135</v>
      </c>
      <c r="BX304" s="67">
        <v>7001</v>
      </c>
      <c r="BY304" s="67">
        <v>7014</v>
      </c>
      <c r="BZ304" s="67">
        <v>7099</v>
      </c>
      <c r="CA304" s="516">
        <v>7056</v>
      </c>
      <c r="CB304" s="516">
        <v>7113</v>
      </c>
      <c r="CC304" s="516">
        <v>6903</v>
      </c>
      <c r="CD304" s="516">
        <v>7325</v>
      </c>
      <c r="CE304" s="516">
        <v>7303</v>
      </c>
      <c r="CF304" s="516">
        <v>7426</v>
      </c>
      <c r="CG304" s="516">
        <v>7448</v>
      </c>
      <c r="CH304" s="516">
        <v>7396</v>
      </c>
      <c r="CI304" s="516">
        <v>7123</v>
      </c>
      <c r="CJ304" s="516">
        <v>7118</v>
      </c>
      <c r="CK304" s="516">
        <v>7191</v>
      </c>
      <c r="CL304" s="516">
        <v>7144</v>
      </c>
      <c r="CM304" s="516">
        <v>7312</v>
      </c>
      <c r="CN304" s="516">
        <v>6972</v>
      </c>
      <c r="CO304" s="516">
        <v>7116</v>
      </c>
      <c r="CP304" s="516">
        <v>7269</v>
      </c>
      <c r="CQ304" s="516">
        <v>7386</v>
      </c>
      <c r="CR304" s="516">
        <v>7421</v>
      </c>
      <c r="CS304" s="516">
        <v>7212</v>
      </c>
      <c r="CT304" s="516">
        <v>6937</v>
      </c>
      <c r="CU304" s="516">
        <v>7310</v>
      </c>
      <c r="CV304" s="516">
        <v>7635</v>
      </c>
      <c r="CW304" s="516">
        <v>7498</v>
      </c>
      <c r="CX304" s="516">
        <v>7387</v>
      </c>
      <c r="CY304" s="516">
        <v>7526</v>
      </c>
      <c r="CZ304" s="516">
        <v>7484</v>
      </c>
      <c r="DA304" s="2">
        <v>7691</v>
      </c>
      <c r="DB304" s="2">
        <v>7579</v>
      </c>
      <c r="DC304" s="2">
        <v>7340</v>
      </c>
      <c r="DD304" s="2">
        <v>7909</v>
      </c>
      <c r="DE304" s="2">
        <v>8134</v>
      </c>
      <c r="DF304" s="2">
        <v>8160</v>
      </c>
      <c r="DG304" s="2">
        <v>8312</v>
      </c>
      <c r="DH304" s="2">
        <v>8391</v>
      </c>
      <c r="DI304" s="2">
        <v>8488</v>
      </c>
      <c r="DJ304" s="2">
        <v>8330</v>
      </c>
      <c r="DK304" s="2">
        <v>8154</v>
      </c>
      <c r="DL304" s="2">
        <v>8216</v>
      </c>
      <c r="DM304" s="2">
        <v>8084</v>
      </c>
      <c r="DN304" s="2">
        <v>8061</v>
      </c>
      <c r="DO304" s="2">
        <v>8095</v>
      </c>
      <c r="DP304" s="2">
        <v>8003</v>
      </c>
      <c r="DQ304" s="2">
        <v>7881</v>
      </c>
      <c r="DR304" s="2">
        <v>8033</v>
      </c>
      <c r="DS304" s="2">
        <v>8357</v>
      </c>
      <c r="DT304" s="2">
        <v>7901</v>
      </c>
      <c r="DU304" s="2">
        <v>7885</v>
      </c>
      <c r="DV304" s="2">
        <v>7297</v>
      </c>
      <c r="DW304" s="2">
        <v>7010</v>
      </c>
      <c r="DX304" s="2">
        <v>6938</v>
      </c>
      <c r="DY304" s="2">
        <v>6902</v>
      </c>
      <c r="DZ304" s="2">
        <v>6650</v>
      </c>
      <c r="EA304" s="2">
        <v>6838</v>
      </c>
      <c r="EB304" s="2">
        <v>7562</v>
      </c>
      <c r="EC304" s="2">
        <v>7447</v>
      </c>
      <c r="ED304" s="2">
        <v>7485</v>
      </c>
      <c r="EE304" s="2">
        <v>7542</v>
      </c>
      <c r="EF304" s="2">
        <v>7676</v>
      </c>
      <c r="EG304" s="2">
        <v>7584</v>
      </c>
      <c r="EH304" s="2">
        <v>7550</v>
      </c>
      <c r="EI304" s="2">
        <v>7477</v>
      </c>
      <c r="EJ304" s="2">
        <v>7547</v>
      </c>
      <c r="EK304" s="2">
        <v>7552</v>
      </c>
      <c r="EL304" s="2">
        <v>7425</v>
      </c>
      <c r="EM304" s="2">
        <v>7440</v>
      </c>
      <c r="EN304" s="2">
        <v>7436</v>
      </c>
      <c r="EO304" s="2">
        <v>7235</v>
      </c>
      <c r="EP304" s="2">
        <v>7220</v>
      </c>
      <c r="EQ304" s="2">
        <v>7119</v>
      </c>
      <c r="ER304" s="2">
        <v>7210</v>
      </c>
      <c r="ES304" s="2">
        <v>7011</v>
      </c>
      <c r="ET304" s="2">
        <v>6793</v>
      </c>
      <c r="EU304" s="2">
        <v>6877</v>
      </c>
      <c r="EV304" s="2">
        <v>6867</v>
      </c>
      <c r="EW304" s="2">
        <v>6869</v>
      </c>
      <c r="EX304" s="2">
        <v>6862</v>
      </c>
      <c r="EY304" s="2">
        <v>6903</v>
      </c>
      <c r="EZ304" s="2">
        <v>6880</v>
      </c>
      <c r="FA304" s="2">
        <v>6861</v>
      </c>
      <c r="FB304" s="2">
        <v>6611</v>
      </c>
      <c r="FC304" s="2">
        <v>6636</v>
      </c>
      <c r="FD304" s="2">
        <v>6731</v>
      </c>
      <c r="FE304" s="2">
        <v>6862</v>
      </c>
      <c r="FF304" s="2">
        <v>6891</v>
      </c>
      <c r="FG304" s="2">
        <v>6697</v>
      </c>
      <c r="FH304" s="2">
        <v>6747</v>
      </c>
      <c r="FI304" s="2">
        <v>6542</v>
      </c>
      <c r="FJ304" s="2">
        <v>6533</v>
      </c>
      <c r="FK304" s="2">
        <v>6436</v>
      </c>
      <c r="FL304" s="2">
        <v>6480</v>
      </c>
      <c r="FM304" s="2">
        <v>6479</v>
      </c>
      <c r="FN304" s="2">
        <v>6350</v>
      </c>
      <c r="FO304" s="2">
        <v>6411</v>
      </c>
      <c r="FP304" s="2">
        <v>6484</v>
      </c>
      <c r="FQ304" s="2">
        <v>6446</v>
      </c>
      <c r="FR304" s="2">
        <v>6391</v>
      </c>
      <c r="FS304" s="2">
        <v>6331</v>
      </c>
      <c r="FT304" s="2">
        <v>6349</v>
      </c>
      <c r="FU304" s="2">
        <v>6317</v>
      </c>
      <c r="FV304" s="2">
        <v>6189</v>
      </c>
      <c r="FW304" s="2">
        <v>6170</v>
      </c>
      <c r="FX304" s="2">
        <v>6311</v>
      </c>
      <c r="FY304" s="2">
        <v>6207</v>
      </c>
      <c r="FZ304" s="2">
        <v>6388</v>
      </c>
      <c r="GA304" s="2">
        <v>6197</v>
      </c>
      <c r="GB304" s="2">
        <v>6203</v>
      </c>
      <c r="GC304" s="2">
        <v>6175</v>
      </c>
      <c r="GD304" s="2">
        <v>6237</v>
      </c>
      <c r="GE304" s="2">
        <v>6292</v>
      </c>
      <c r="GF304" s="2">
        <v>6164</v>
      </c>
      <c r="GG304" s="2">
        <v>6265</v>
      </c>
      <c r="GH304" s="2">
        <v>6178</v>
      </c>
      <c r="GI304" s="2">
        <v>6046</v>
      </c>
      <c r="GJ304" s="2">
        <v>6158</v>
      </c>
      <c r="GK304" s="2">
        <v>5158</v>
      </c>
      <c r="GL304" s="2">
        <v>5361</v>
      </c>
      <c r="GM304" s="2">
        <v>5287</v>
      </c>
      <c r="GN304" s="2">
        <v>5264</v>
      </c>
      <c r="GO304" s="2">
        <v>5214</v>
      </c>
      <c r="GP304" s="2">
        <v>5132</v>
      </c>
      <c r="GQ304" s="2">
        <v>5135</v>
      </c>
      <c r="GR304" s="2">
        <v>5106</v>
      </c>
      <c r="GS304" s="2">
        <v>5175</v>
      </c>
      <c r="GT304" s="2">
        <v>5128</v>
      </c>
      <c r="GU304" s="2">
        <v>5057</v>
      </c>
      <c r="GV304" s="2">
        <v>5076</v>
      </c>
      <c r="GW304" s="2">
        <v>5177</v>
      </c>
      <c r="GX304" s="2">
        <v>5155</v>
      </c>
      <c r="GY304" s="2">
        <v>5134</v>
      </c>
      <c r="GZ304" s="2">
        <v>5230</v>
      </c>
      <c r="HA304" s="2">
        <v>5041</v>
      </c>
      <c r="HB304" s="2">
        <v>4930</v>
      </c>
      <c r="HC304" s="2">
        <v>5038</v>
      </c>
      <c r="HD304" s="2">
        <v>5061</v>
      </c>
      <c r="HE304" s="2">
        <v>5132</v>
      </c>
      <c r="HF304" s="2">
        <v>5253</v>
      </c>
      <c r="HG304" s="2">
        <v>5163</v>
      </c>
      <c r="HH304" s="2">
        <v>5157</v>
      </c>
      <c r="HI304" s="2">
        <v>5225</v>
      </c>
      <c r="HJ304" s="2">
        <v>5256</v>
      </c>
      <c r="HK304" s="2">
        <v>5217</v>
      </c>
      <c r="HL304" s="2">
        <v>5181</v>
      </c>
      <c r="HM304" s="2">
        <v>5338</v>
      </c>
      <c r="HN304" s="2">
        <v>5270</v>
      </c>
      <c r="HO304" s="2">
        <v>5341</v>
      </c>
      <c r="HP304" s="2">
        <v>5288</v>
      </c>
      <c r="HQ304" s="2">
        <v>5247</v>
      </c>
      <c r="HR304" s="2">
        <v>5243</v>
      </c>
      <c r="HS304" s="2">
        <v>5215</v>
      </c>
      <c r="HT304" s="2">
        <v>5285</v>
      </c>
      <c r="HU304" s="2">
        <v>5232</v>
      </c>
      <c r="HV304" s="2">
        <v>5265</v>
      </c>
      <c r="HW304" s="2">
        <v>5316</v>
      </c>
      <c r="HX304" s="2">
        <v>5272</v>
      </c>
      <c r="HY304" s="2">
        <v>5254</v>
      </c>
      <c r="HZ304" s="2">
        <v>5206</v>
      </c>
      <c r="IA304" s="2">
        <v>5167</v>
      </c>
      <c r="IB304" s="2">
        <v>5261</v>
      </c>
      <c r="IC304" s="2">
        <v>5351</v>
      </c>
      <c r="ID304" s="2">
        <v>5279</v>
      </c>
      <c r="IE304" s="2">
        <v>5285</v>
      </c>
      <c r="IF304" s="2">
        <v>5287</v>
      </c>
      <c r="IG304" s="2">
        <v>5247</v>
      </c>
      <c r="IH304" s="2">
        <v>5350</v>
      </c>
      <c r="II304" s="2">
        <v>5357</v>
      </c>
      <c r="IJ304" s="2">
        <v>5322</v>
      </c>
      <c r="IK304" s="2">
        <v>5314</v>
      </c>
      <c r="IL304" s="2">
        <v>5282</v>
      </c>
      <c r="IM304" s="2">
        <v>5208</v>
      </c>
      <c r="IN304" s="2">
        <v>5120</v>
      </c>
      <c r="IO304" s="2">
        <v>4925</v>
      </c>
      <c r="IP304" s="2">
        <v>4891</v>
      </c>
      <c r="IQ304" s="2">
        <v>4833</v>
      </c>
      <c r="IR304" s="2">
        <v>4768</v>
      </c>
      <c r="IS304" s="2">
        <v>4728</v>
      </c>
      <c r="IT304" s="2">
        <v>4685</v>
      </c>
    </row>
    <row r="305" spans="1:254">
      <c r="A305" s="62" t="s">
        <v>1032</v>
      </c>
      <c r="B305" s="4" t="inlineStr">
        <is>
          <t>パンパシフィックＨＤ</t>
        </is>
      </c>
      <c r="C305" s="4">
        <v>913.1</v>
      </c>
      <c r="D305" s="4">
        <v>17.100000000000023</v>
      </c>
      <c r="E305" s="67">
        <v>896</v>
      </c>
      <c r="F305" s="67">
        <v>883.5</v>
      </c>
      <c r="G305" s="67">
        <v>889.1</v>
      </c>
      <c r="H305" s="67">
        <v>896.6</v>
      </c>
      <c r="I305" s="67">
        <v>902.2</v>
      </c>
      <c r="J305" s="67">
        <v>941.4</v>
      </c>
      <c r="K305" s="67">
        <v>964.6</v>
      </c>
      <c r="L305" s="67">
        <v>923.8</v>
      </c>
      <c r="M305" s="67">
        <v>894</v>
      </c>
      <c r="N305" s="67">
        <v>862.7</v>
      </c>
      <c r="O305" s="67">
        <v>856.2</v>
      </c>
      <c r="P305" s="67">
        <v>866.3</v>
      </c>
      <c r="Q305" s="67">
        <v>880.9</v>
      </c>
      <c r="R305" s="67">
        <v>889</v>
      </c>
      <c r="S305" s="67">
        <v>869</v>
      </c>
      <c r="T305" s="67">
        <v>858.5</v>
      </c>
      <c r="U305" s="67">
        <v>874</v>
      </c>
      <c r="V305" s="67">
        <v>872.7</v>
      </c>
      <c r="W305" s="67">
        <v>850.4</v>
      </c>
      <c r="X305" s="67">
        <v>870.9</v>
      </c>
      <c r="Y305" s="67">
        <v>873.2</v>
      </c>
      <c r="Z305" s="67">
        <v>866.7</v>
      </c>
      <c r="AA305" s="67">
        <v>852.7</v>
      </c>
      <c r="AB305" s="67">
        <v>818.3</v>
      </c>
      <c r="AC305" s="67">
        <v>820.7</v>
      </c>
      <c r="AD305" s="67">
        <v>793.6</v>
      </c>
      <c r="AE305" s="67">
        <v>823</v>
      </c>
      <c r="AF305" s="67">
        <v>826.4</v>
      </c>
      <c r="AG305" s="67">
        <v>823</v>
      </c>
      <c r="AH305" s="67">
        <v>820.7</v>
      </c>
      <c r="AI305" s="67">
        <v>818.5</v>
      </c>
      <c r="AJ305" s="67">
        <v>813.4</v>
      </c>
      <c r="AK305" s="67">
        <v>816.4</v>
      </c>
      <c r="AL305" s="67">
        <v>819</v>
      </c>
      <c r="AM305" s="67">
        <v>835.3</v>
      </c>
      <c r="AN305" s="67">
        <v>835.6</v>
      </c>
      <c r="AO305" s="67">
        <v>834.6</v>
      </c>
      <c r="AP305" s="67">
        <v>837.2</v>
      </c>
      <c r="AQ305" s="67">
        <v>855.3</v>
      </c>
      <c r="AR305" s="67">
        <v>867.8</v>
      </c>
      <c r="AS305" s="67">
        <v>849</v>
      </c>
      <c r="AT305" s="67">
        <v>833.2</v>
      </c>
      <c r="AU305" s="67">
        <v>839.3</v>
      </c>
      <c r="AV305" s="67">
        <v>831.9</v>
      </c>
      <c r="AW305" s="67">
        <v>826.1</v>
      </c>
      <c r="AX305" s="67">
        <v>824.6</v>
      </c>
      <c r="AY305" s="67">
        <v>826.7</v>
      </c>
      <c r="AZ305" s="67">
        <v>823.5</v>
      </c>
      <c r="BA305" s="67">
        <v>878.2</v>
      </c>
      <c r="BB305" s="67">
        <v>858.5</v>
      </c>
      <c r="BC305" s="67">
        <v>819</v>
      </c>
      <c r="BD305" s="67">
        <v>809.4</v>
      </c>
      <c r="BE305" s="67">
        <v>824.6</v>
      </c>
      <c r="BF305" s="67">
        <v>866.9</v>
      </c>
      <c r="BG305" s="67">
        <v>867.1</v>
      </c>
      <c r="BH305" s="67">
        <v>872.1</v>
      </c>
      <c r="BI305" s="67">
        <v>884.8</v>
      </c>
      <c r="BJ305" s="67">
        <v>871.3</v>
      </c>
      <c r="BK305" s="67">
        <v>871.3</v>
      </c>
      <c r="BL305" s="67">
        <v>858</v>
      </c>
      <c r="BM305" s="67">
        <v>883.6</v>
      </c>
      <c r="BN305" s="67">
        <v>893.8</v>
      </c>
      <c r="BO305" s="67">
        <v>907.3</v>
      </c>
      <c r="BP305" s="67">
        <v>883.5</v>
      </c>
      <c r="BQ305" s="67">
        <v>887.3</v>
      </c>
      <c r="BR305" s="67">
        <v>888</v>
      </c>
      <c r="BS305" s="67">
        <v>889.4</v>
      </c>
      <c r="BT305" s="67">
        <v>900.7</v>
      </c>
      <c r="BU305" s="67">
        <v>914.6</v>
      </c>
      <c r="BV305" s="67">
        <v>918.4</v>
      </c>
      <c r="BW305" s="67">
        <v>922</v>
      </c>
      <c r="BX305" s="67">
        <v>949.4</v>
      </c>
      <c r="BY305" s="67">
        <v>942</v>
      </c>
      <c r="BZ305" s="67">
        <v>959.3</v>
      </c>
      <c r="CA305" s="516">
        <v>940</v>
      </c>
      <c r="CB305" s="516">
        <v>963.2</v>
      </c>
      <c r="CC305" s="516">
        <v>961.5</v>
      </c>
      <c r="CD305" s="516">
        <v>962.6</v>
      </c>
      <c r="CE305" s="516">
        <v>954.1</v>
      </c>
      <c r="CF305" s="516">
        <v>938.5</v>
      </c>
      <c r="CG305" s="516">
        <v>956.5</v>
      </c>
      <c r="CH305" s="516">
        <v>975.2</v>
      </c>
      <c r="CI305" s="516">
        <v>977.8</v>
      </c>
      <c r="CJ305" s="516">
        <v>992.1</v>
      </c>
      <c r="CK305" s="516">
        <v>950.8</v>
      </c>
      <c r="CL305" s="516">
        <v>936.5</v>
      </c>
      <c r="CM305" s="516">
        <v>982.4</v>
      </c>
      <c r="CN305" s="516">
        <v>968.2</v>
      </c>
      <c r="CO305" s="516">
        <v>991.9</v>
      </c>
      <c r="CP305" s="516">
        <v>983</v>
      </c>
      <c r="CQ305" s="516">
        <v>970.9</v>
      </c>
      <c r="CR305" s="516">
        <v>974.5</v>
      </c>
      <c r="CS305" s="516">
        <v>971.5</v>
      </c>
      <c r="CT305" s="516">
        <v>973</v>
      </c>
      <c r="CU305" s="516">
        <v>989.6</v>
      </c>
      <c r="CV305" s="516">
        <v>1016</v>
      </c>
      <c r="CW305" s="516">
        <v>1012</v>
      </c>
      <c r="CX305" s="516">
        <v>1003.5</v>
      </c>
      <c r="CY305" s="516">
        <v>1010</v>
      </c>
      <c r="CZ305" s="516">
        <v>1000.5</v>
      </c>
      <c r="DA305" s="2">
        <v>1039</v>
      </c>
      <c r="DB305" s="2">
        <v>1037.5</v>
      </c>
      <c r="DC305" s="2">
        <v>1047.5</v>
      </c>
      <c r="DD305" s="2">
        <v>1058.5</v>
      </c>
      <c r="DE305" s="2">
        <v>1023.5</v>
      </c>
      <c r="DF305" s="2">
        <v>1012.5</v>
      </c>
      <c r="DG305" s="2">
        <v>988.7</v>
      </c>
      <c r="DH305" s="2">
        <v>1038</v>
      </c>
      <c r="DI305" s="2">
        <v>1040</v>
      </c>
      <c r="DJ305" s="2">
        <v>1017.5</v>
      </c>
      <c r="DK305" s="2">
        <v>1036</v>
      </c>
      <c r="DL305" s="2">
        <v>1023.5</v>
      </c>
      <c r="DM305" s="2">
        <v>1005</v>
      </c>
      <c r="DN305" s="2">
        <v>985.4</v>
      </c>
      <c r="DO305" s="2">
        <v>956.4</v>
      </c>
      <c r="DP305" s="2">
        <v>952.9</v>
      </c>
      <c r="DQ305" s="2">
        <v>968.4</v>
      </c>
      <c r="DR305" s="2">
        <v>977.3</v>
      </c>
      <c r="DS305" s="2">
        <v>975.4</v>
      </c>
      <c r="DT305" s="2">
        <v>975.3</v>
      </c>
      <c r="DU305" s="2">
        <v>975</v>
      </c>
      <c r="DV305" s="2">
        <v>965.6</v>
      </c>
      <c r="DW305" s="2">
        <v>960.6</v>
      </c>
      <c r="DX305" s="2">
        <v>938.8</v>
      </c>
      <c r="DY305" s="2">
        <v>928</v>
      </c>
      <c r="DZ305" s="2">
        <v>907.9</v>
      </c>
      <c r="EA305" s="2">
        <v>915.9</v>
      </c>
      <c r="EB305" s="2">
        <v>898.6</v>
      </c>
      <c r="EC305" s="2">
        <v>923.6</v>
      </c>
      <c r="ED305" s="2">
        <v>928.1</v>
      </c>
      <c r="EE305" s="2">
        <v>927.7</v>
      </c>
      <c r="EF305" s="2">
        <v>928.9</v>
      </c>
      <c r="EG305" s="2">
        <v>924.9</v>
      </c>
      <c r="EH305" s="2">
        <v>953.7</v>
      </c>
      <c r="EI305" s="2">
        <v>972.8</v>
      </c>
      <c r="EJ305" s="2">
        <v>928.6</v>
      </c>
      <c r="EK305" s="2">
        <v>889.7</v>
      </c>
      <c r="EL305" s="2">
        <v>904.5</v>
      </c>
      <c r="EM305" s="2">
        <v>896</v>
      </c>
      <c r="EN305" s="2">
        <v>911.7</v>
      </c>
      <c r="EO305" s="2">
        <v>925</v>
      </c>
      <c r="EP305" s="2">
        <v>912.7</v>
      </c>
      <c r="EQ305" s="2">
        <v>918.7</v>
      </c>
      <c r="ER305" s="2">
        <v>926.1</v>
      </c>
      <c r="ES305" s="2">
        <v>917.3</v>
      </c>
      <c r="ET305" s="2">
        <v>932.3</v>
      </c>
      <c r="EU305" s="2">
        <v>936.9</v>
      </c>
      <c r="EV305" s="2">
        <v>946.2</v>
      </c>
      <c r="EW305" s="2">
        <v>942.7</v>
      </c>
      <c r="EX305" s="2">
        <v>946.6</v>
      </c>
      <c r="EY305" s="2">
        <v>957.2</v>
      </c>
      <c r="EZ305" s="2">
        <v>955.5</v>
      </c>
      <c r="FA305" s="2">
        <v>974.2</v>
      </c>
      <c r="FB305" s="2">
        <v>969.7</v>
      </c>
      <c r="FC305" s="2">
        <v>938.9</v>
      </c>
      <c r="FD305" s="2">
        <v>945.7</v>
      </c>
      <c r="FE305" s="2">
        <v>967.7</v>
      </c>
      <c r="FF305" s="2">
        <v>964.9</v>
      </c>
      <c r="FG305" s="2">
        <v>950.2</v>
      </c>
      <c r="FH305" s="2">
        <v>949.1</v>
      </c>
      <c r="FI305" s="2">
        <v>938.5</v>
      </c>
      <c r="FJ305" s="2">
        <v>949</v>
      </c>
      <c r="FK305" s="2">
        <v>939.1</v>
      </c>
      <c r="FL305" s="2">
        <v>951.7</v>
      </c>
      <c r="FM305" s="2">
        <v>928.9</v>
      </c>
      <c r="FN305" s="2">
        <v>926.1</v>
      </c>
      <c r="FO305" s="2">
        <v>936.8</v>
      </c>
      <c r="FP305" s="2">
        <v>947.1</v>
      </c>
      <c r="FQ305" s="2">
        <v>966.3</v>
      </c>
      <c r="FR305" s="2">
        <v>946.2</v>
      </c>
      <c r="FS305" s="2">
        <v>924.9</v>
      </c>
      <c r="FT305" s="2">
        <v>916.6</v>
      </c>
      <c r="FU305" s="2">
        <v>908.8</v>
      </c>
      <c r="FV305" s="2">
        <v>908.6</v>
      </c>
      <c r="FW305" s="2">
        <v>918.9</v>
      </c>
      <c r="FX305" s="2">
        <v>903</v>
      </c>
      <c r="FY305" s="2">
        <v>953.2</v>
      </c>
      <c r="FZ305" s="2">
        <v>957.7</v>
      </c>
      <c r="GA305" s="2">
        <v>987.4</v>
      </c>
      <c r="GB305" s="2">
        <v>1000</v>
      </c>
      <c r="GC305" s="2">
        <v>1002.5</v>
      </c>
      <c r="GD305" s="2">
        <v>999.8</v>
      </c>
      <c r="GE305" s="2">
        <v>989.9</v>
      </c>
      <c r="GF305" s="2">
        <v>992</v>
      </c>
      <c r="GG305" s="2">
        <v>945.4</v>
      </c>
      <c r="GH305" s="2">
        <v>917.8</v>
      </c>
      <c r="GI305" s="2">
        <v>921.1</v>
      </c>
      <c r="GJ305" s="2">
        <v>923.3</v>
      </c>
      <c r="GK305" s="2">
        <v>942.4</v>
      </c>
      <c r="GL305" s="2">
        <v>963.5</v>
      </c>
      <c r="GM305" s="2">
        <v>964.5</v>
      </c>
      <c r="GN305" s="2">
        <v>972.3</v>
      </c>
      <c r="GO305" s="2">
        <v>945.2</v>
      </c>
      <c r="GP305" s="2">
        <v>943.4</v>
      </c>
      <c r="GQ305" s="2">
        <v>938</v>
      </c>
      <c r="GR305" s="2">
        <v>936.3</v>
      </c>
      <c r="GS305" s="2">
        <v>931.9</v>
      </c>
      <c r="GT305" s="2">
        <v>956.3</v>
      </c>
      <c r="GU305" s="2">
        <v>974.9</v>
      </c>
      <c r="GV305" s="2">
        <v>939.1</v>
      </c>
      <c r="GW305" s="2">
        <v>945.2</v>
      </c>
      <c r="GX305" s="2">
        <v>956.8</v>
      </c>
      <c r="GY305" s="2">
        <v>947.4</v>
      </c>
      <c r="GZ305" s="2">
        <v>952.8</v>
      </c>
      <c r="HA305" s="2">
        <v>935.8</v>
      </c>
      <c r="HB305" s="2">
        <v>933.5</v>
      </c>
      <c r="HC305" s="2">
        <v>953.6</v>
      </c>
      <c r="HD305" s="2">
        <v>975</v>
      </c>
      <c r="HE305" s="2">
        <v>984.1</v>
      </c>
      <c r="HF305" s="2">
        <v>1009</v>
      </c>
      <c r="HG305" s="2">
        <v>984.8</v>
      </c>
      <c r="HH305" s="2">
        <v>987.6</v>
      </c>
      <c r="HI305" s="2">
        <v>987.8</v>
      </c>
      <c r="HJ305" s="2">
        <v>986.8</v>
      </c>
      <c r="HK305" s="2">
        <v>1007.2</v>
      </c>
      <c r="HL305" s="2">
        <v>1009.4</v>
      </c>
      <c r="HM305" s="2">
        <v>1023.6</v>
      </c>
      <c r="HN305" s="2">
        <v>1048.8</v>
      </c>
      <c r="HO305" s="2">
        <v>1052.2</v>
      </c>
      <c r="HP305" s="2">
        <v>1067.4000000000001</v>
      </c>
      <c r="HQ305" s="2">
        <v>1066.8</v>
      </c>
      <c r="HR305" s="2">
        <v>1104.4000000000001</v>
      </c>
      <c r="HS305" s="2">
        <v>1102.2</v>
      </c>
      <c r="HT305" s="2">
        <v>1099.2</v>
      </c>
      <c r="HU305" s="2">
        <v>1076.5999999999999</v>
      </c>
      <c r="HV305" s="2">
        <v>1063.4000000000001</v>
      </c>
      <c r="HW305" s="2">
        <v>1069.4000000000001</v>
      </c>
      <c r="HX305" s="2">
        <v>1067.2</v>
      </c>
      <c r="HY305" s="2">
        <v>1093</v>
      </c>
      <c r="HZ305" s="2">
        <v>1087</v>
      </c>
      <c r="IA305" s="2">
        <v>1093.4000000000001</v>
      </c>
      <c r="IB305" s="2">
        <v>1095.5999999999999</v>
      </c>
      <c r="IC305" s="2">
        <v>1101.4000000000001</v>
      </c>
      <c r="ID305" s="2">
        <v>1100</v>
      </c>
      <c r="IE305" s="2">
        <v>1095</v>
      </c>
      <c r="IF305" s="2">
        <v>1065.5999999999999</v>
      </c>
      <c r="IG305" s="2">
        <v>1069.8</v>
      </c>
      <c r="IH305" s="2">
        <v>1048.2</v>
      </c>
      <c r="II305" s="2">
        <v>1050</v>
      </c>
      <c r="IJ305" s="2">
        <v>1071</v>
      </c>
      <c r="IK305" s="2">
        <v>1087.2</v>
      </c>
      <c r="IL305" s="2">
        <v>1075.4000000000001</v>
      </c>
      <c r="IM305" s="2">
        <v>1065</v>
      </c>
      <c r="IN305" s="2">
        <v>1060.5999999999999</v>
      </c>
      <c r="IO305" s="2">
        <v>1041</v>
      </c>
      <c r="IP305" s="2">
        <v>1035</v>
      </c>
      <c r="IQ305" s="2">
        <v>1026.2</v>
      </c>
      <c r="IR305" s="2">
        <v>1013.8</v>
      </c>
      <c r="IS305" s="2">
        <v>997.6</v>
      </c>
      <c r="IT305" s="2">
        <v>987.6</v>
      </c>
    </row>
    <row r="306" spans="1:254">
      <c r="A306" s="63"/>
    </row>
    <row r="307" spans="1:254">
      <c r="A307" s="63"/>
    </row>
    <row r="308" spans="1:254">
      <c r="A308" s="63"/>
    </row>
    <row r="309" spans="1:254">
      <c r="A309" s="63"/>
    </row>
    <row r="310" spans="1:254">
      <c r="A310" s="63"/>
    </row>
    <row r="311" spans="1:254">
      <c r="A311" s="63"/>
    </row>
    <row r="312" spans="1:254">
      <c r="A312" s="63"/>
    </row>
    <row r="313" spans="1:254">
      <c r="A313" s="63"/>
    </row>
    <row r="314" spans="1:254">
      <c r="A314" s="63"/>
    </row>
    <row r="315" spans="1:254">
      <c r="A315" s="63"/>
    </row>
    <row r="316" spans="1:254">
      <c r="A316" s="63"/>
    </row>
    <row r="317" spans="1:254">
      <c r="A317" s="63"/>
    </row>
    <row r="318" spans="1:254">
      <c r="A318" s="63"/>
    </row>
    <row r="319" spans="1:254">
      <c r="A319" s="63"/>
    </row>
    <row r="320" spans="1:254">
      <c r="A320" s="63"/>
    </row>
    <row r="321" spans="1:1">
      <c r="A321" s="63"/>
    </row>
    <row r="322" spans="1:1">
      <c r="A322" s="63"/>
    </row>
    <row r="323" spans="1:1">
      <c r="A323" s="63"/>
    </row>
    <row r="324" spans="1:1">
      <c r="A324" s="63"/>
    </row>
    <row r="325" spans="1:1">
      <c r="A325" s="63"/>
    </row>
    <row r="326" spans="1:1">
      <c r="A326" s="63"/>
    </row>
    <row r="327" spans="1:1">
      <c r="A327" s="63"/>
    </row>
    <row r="328" spans="1:1">
      <c r="A328" s="63"/>
    </row>
    <row r="329" spans="1:1">
      <c r="A329" s="63"/>
    </row>
    <row r="330" spans="1:1">
      <c r="A330" s="63"/>
    </row>
    <row r="331" spans="1:1">
      <c r="A331" s="63"/>
    </row>
    <row r="332" spans="1:1">
      <c r="A332" s="63"/>
    </row>
    <row r="333" spans="1:1">
      <c r="A333" s="63"/>
    </row>
    <row r="334" spans="1:1">
      <c r="A334" s="63"/>
    </row>
    <row r="335" spans="1:1">
      <c r="A335" s="63"/>
    </row>
    <row r="336" spans="1:1">
      <c r="A336" s="63"/>
    </row>
    <row r="337" spans="1:1">
      <c r="A337" s="63"/>
    </row>
    <row r="338" spans="1:1">
      <c r="A338" s="63"/>
    </row>
    <row r="339" spans="1:1">
      <c r="A339" s="63"/>
    </row>
    <row r="340" spans="1:1">
      <c r="A340" s="63"/>
    </row>
    <row r="341" spans="1:1">
      <c r="A341" s="63"/>
    </row>
    <row r="342" spans="1:1">
      <c r="A342" s="63"/>
    </row>
    <row r="343" spans="1:1">
      <c r="A343" s="63"/>
    </row>
    <row r="344" spans="1:1">
      <c r="A344" s="63"/>
    </row>
    <row r="345" spans="1:1">
      <c r="A345" s="63"/>
    </row>
    <row r="346" spans="1:1">
      <c r="A346" s="63"/>
    </row>
    <row r="347" spans="1:1">
      <c r="A347" s="63"/>
    </row>
    <row r="348" spans="1:1">
      <c r="A348" s="63"/>
    </row>
    <row r="349" spans="1:1">
      <c r="A349" s="63"/>
    </row>
    <row r="350" spans="1:1">
      <c r="A350" s="63"/>
    </row>
    <row r="351" spans="1:1">
      <c r="A351" s="63"/>
    </row>
    <row r="352" spans="1:1">
      <c r="A352" s="63"/>
    </row>
    <row r="353" spans="1:1">
      <c r="A353" s="63"/>
    </row>
    <row r="354" spans="1:1">
      <c r="A354" s="63"/>
    </row>
    <row r="355" spans="1:1">
      <c r="A355" s="63"/>
    </row>
    <row r="356" spans="1:1">
      <c r="A356" s="63"/>
    </row>
    <row r="357" spans="1:1">
      <c r="A357" s="63"/>
    </row>
    <row r="358" spans="1:1">
      <c r="A358" s="63"/>
    </row>
    <row r="359" spans="1:1">
      <c r="A359" s="63"/>
    </row>
    <row r="360" spans="1:1">
      <c r="A360" s="63"/>
    </row>
    <row r="361" spans="1:1">
      <c r="A361" s="63"/>
    </row>
    <row r="362" spans="1:1">
      <c r="A362" s="63"/>
    </row>
    <row r="363" spans="1:1">
      <c r="A363" s="63"/>
    </row>
    <row r="364" spans="1:1">
      <c r="A364" s="63"/>
    </row>
    <row r="365" spans="1:1">
      <c r="A365" s="63"/>
    </row>
    <row r="366" spans="1:1">
      <c r="A366" s="63"/>
    </row>
    <row r="367" spans="1:1">
      <c r="A367" s="63"/>
    </row>
    <row r="368" spans="1:1">
      <c r="A368" s="63"/>
    </row>
    <row r="369" spans="1:1">
      <c r="A369" s="63"/>
    </row>
    <row r="370" spans="1:1">
      <c r="A370" s="63"/>
    </row>
    <row r="371" spans="1:1">
      <c r="A371" s="63"/>
    </row>
    <row r="372" spans="1:1">
      <c r="A372" s="63"/>
    </row>
    <row r="373" spans="1:1">
      <c r="A373" s="63"/>
    </row>
    <row r="374" spans="1:1">
      <c r="A374" s="63"/>
    </row>
    <row r="375" spans="1:1">
      <c r="A375" s="63"/>
    </row>
    <row r="376" spans="1:1">
      <c r="A376" s="63"/>
    </row>
    <row r="377" spans="1:1">
      <c r="A377" s="63"/>
    </row>
    <row r="378" spans="1:1">
      <c r="A378" s="63"/>
    </row>
    <row r="379" spans="1:1">
      <c r="A379" s="63"/>
    </row>
    <row r="380" spans="1:1">
      <c r="A380" s="63"/>
    </row>
    <row r="381" spans="1:1">
      <c r="A381" s="63"/>
    </row>
    <row r="382" spans="1:1">
      <c r="A382" s="63"/>
    </row>
    <row r="383" spans="1:1">
      <c r="A383" s="63"/>
    </row>
    <row r="384" spans="1:1">
      <c r="A384" s="63"/>
    </row>
    <row r="385" spans="1:1">
      <c r="A385" s="63"/>
    </row>
    <row r="386" spans="1:1">
      <c r="A386" s="63"/>
    </row>
    <row r="387" spans="1:1">
      <c r="A387" s="63"/>
    </row>
    <row r="388" spans="1:1">
      <c r="A388" s="63"/>
    </row>
    <row r="389" spans="1:1">
      <c r="A389" s="63"/>
    </row>
    <row r="390" spans="1:1">
      <c r="A390" s="63"/>
    </row>
    <row r="391" spans="1:1">
      <c r="A391" s="63"/>
    </row>
    <row r="392" spans="1:1">
      <c r="A392" s="63"/>
    </row>
    <row r="393" spans="1:1">
      <c r="A393" s="63"/>
    </row>
    <row r="394" spans="1:1">
      <c r="A394" s="63"/>
    </row>
    <row r="395" spans="1:1">
      <c r="A395" s="63"/>
    </row>
    <row r="396" spans="1:1">
      <c r="A396" s="63"/>
    </row>
    <row r="397" spans="1:1">
      <c r="A397" s="63"/>
    </row>
    <row r="398" spans="1:1">
      <c r="A398" s="63"/>
    </row>
    <row r="399" spans="1:1">
      <c r="A399" s="63"/>
    </row>
    <row r="400" spans="1:1">
      <c r="A400" s="63"/>
    </row>
    <row r="401" spans="1:1">
      <c r="A401" s="63"/>
    </row>
    <row r="402" spans="1:1">
      <c r="A402" s="63"/>
    </row>
    <row r="403" spans="1:1">
      <c r="A403" s="63"/>
    </row>
    <row r="404" spans="1:1">
      <c r="A404" s="63"/>
    </row>
    <row r="405" spans="1:1">
      <c r="A405" s="63"/>
    </row>
    <row r="406" spans="1:1">
      <c r="A406" s="63"/>
    </row>
    <row r="407" spans="1:1">
      <c r="A407" s="63"/>
    </row>
    <row r="408" spans="1:1">
      <c r="A408" s="63"/>
    </row>
    <row r="409" spans="1:1">
      <c r="A409" s="63"/>
    </row>
    <row r="410" spans="1:1">
      <c r="A410" s="63"/>
    </row>
    <row r="411" spans="1:1">
      <c r="A411" s="63"/>
    </row>
    <row r="412" spans="1:1">
      <c r="A412" s="63"/>
    </row>
    <row r="413" spans="1:1">
      <c r="A413" s="63"/>
    </row>
    <row r="414" spans="1:1">
      <c r="A414" s="63"/>
    </row>
    <row r="415" spans="1:1">
      <c r="A415" s="63"/>
    </row>
    <row r="416" spans="1:1">
      <c r="A416" s="63"/>
    </row>
    <row r="417" spans="1:1">
      <c r="A417" s="63"/>
    </row>
    <row r="418" spans="1:1">
      <c r="A418" s="63"/>
    </row>
    <row r="419" spans="1:1">
      <c r="A419" s="63"/>
    </row>
    <row r="420" spans="1:1">
      <c r="A420" s="63"/>
    </row>
    <row r="421" spans="1:1">
      <c r="A421" s="63"/>
    </row>
    <row r="422" spans="1:1">
      <c r="A422" s="63"/>
    </row>
    <row r="423" spans="1:1">
      <c r="A423" s="63"/>
    </row>
    <row r="424" spans="1:1">
      <c r="A424" s="63"/>
    </row>
    <row r="425" spans="1:1">
      <c r="A425" s="63"/>
    </row>
    <row r="426" spans="1:1">
      <c r="A426" s="63"/>
    </row>
    <row r="427" spans="1:1">
      <c r="A427" s="63"/>
    </row>
    <row r="428" spans="1:1">
      <c r="A428" s="63"/>
    </row>
    <row r="429" spans="1:1">
      <c r="A429" s="63"/>
    </row>
    <row r="430" spans="1:1">
      <c r="A430" s="63"/>
    </row>
    <row r="431" spans="1:1">
      <c r="A431" s="63"/>
    </row>
    <row r="432" spans="1:1">
      <c r="A432" s="63"/>
    </row>
    <row r="433" spans="1:1">
      <c r="A433" s="63"/>
    </row>
    <row r="434" spans="1:1">
      <c r="A434" s="63"/>
    </row>
    <row r="435" spans="1:1">
      <c r="A435" s="63"/>
    </row>
    <row r="436" spans="1:1">
      <c r="A436" s="63"/>
    </row>
    <row r="437" spans="1:1">
      <c r="A437" s="63"/>
    </row>
    <row r="438" spans="1:1">
      <c r="A438" s="63"/>
    </row>
    <row r="439" spans="1:1">
      <c r="A439" s="63"/>
    </row>
    <row r="440" spans="1:1">
      <c r="A440" s="63"/>
    </row>
    <row r="441" spans="1:1">
      <c r="A441" s="63"/>
    </row>
    <row r="442" spans="1:1">
      <c r="A442" s="63"/>
    </row>
    <row r="443" spans="1:1">
      <c r="A443" s="63"/>
    </row>
    <row r="444" spans="1:1">
      <c r="A444" s="63"/>
    </row>
    <row r="445" spans="1:1">
      <c r="A445" s="63"/>
    </row>
    <row r="446" spans="1:1">
      <c r="A446" s="63"/>
    </row>
    <row r="447" spans="1:1">
      <c r="A447" s="63"/>
    </row>
    <row r="448" spans="1:1">
      <c r="A448" s="63"/>
    </row>
    <row r="449" spans="1:1">
      <c r="A449" s="63"/>
    </row>
    <row r="450" spans="1:1">
      <c r="A450" s="63"/>
    </row>
    <row r="451" spans="1:1">
      <c r="A451" s="63"/>
    </row>
    <row r="452" spans="1:1">
      <c r="A452" s="63"/>
    </row>
    <row r="453" spans="1:1">
      <c r="A453" s="63"/>
    </row>
    <row r="454" spans="1:1">
      <c r="A454" s="63"/>
    </row>
    <row r="455" spans="1:1">
      <c r="A455" s="63"/>
    </row>
    <row r="456" spans="1:1">
      <c r="A456" s="63"/>
    </row>
    <row r="457" spans="1:1">
      <c r="A457" s="63"/>
    </row>
    <row r="458" spans="1:1">
      <c r="A458" s="63"/>
    </row>
    <row r="459" spans="1:1">
      <c r="A459" s="63"/>
    </row>
    <row r="460" spans="1:1">
      <c r="A460" s="63"/>
    </row>
    <row r="461" spans="1:1">
      <c r="A461" s="63"/>
    </row>
    <row r="462" spans="1:1">
      <c r="A462" s="63"/>
    </row>
    <row r="463" spans="1:1">
      <c r="A463" s="63"/>
    </row>
    <row r="464" spans="1:1">
      <c r="A464" s="63"/>
    </row>
    <row r="465" spans="1:1">
      <c r="A465" s="63"/>
    </row>
    <row r="466" spans="1:1">
      <c r="A466" s="63"/>
    </row>
    <row r="467" spans="1:1">
      <c r="A467" s="63"/>
    </row>
    <row r="468" spans="1:1">
      <c r="A468" s="63"/>
    </row>
    <row r="469" spans="1:1">
      <c r="A469" s="63"/>
    </row>
    <row r="470" spans="1:1">
      <c r="A470" s="63"/>
    </row>
    <row r="471" spans="1:1">
      <c r="A471" s="63"/>
    </row>
    <row r="472" spans="1:1">
      <c r="A472" s="63"/>
    </row>
    <row r="473" spans="1:1">
      <c r="A473" s="63"/>
    </row>
    <row r="474" spans="1:1">
      <c r="A474" s="63"/>
    </row>
    <row r="475" spans="1:1">
      <c r="A475" s="63"/>
    </row>
    <row r="476" spans="1:1">
      <c r="A476" s="63"/>
    </row>
    <row r="477" spans="1:1">
      <c r="A477" s="63"/>
    </row>
    <row r="478" spans="1:1">
      <c r="A478" s="63"/>
    </row>
    <row r="479" spans="1:1">
      <c r="A479" s="63"/>
    </row>
    <row r="480" spans="1:1">
      <c r="A480" s="63"/>
    </row>
    <row r="481" spans="1:1">
      <c r="A481" s="63"/>
    </row>
    <row r="482" spans="1:1">
      <c r="A482" s="63"/>
    </row>
    <row r="483" spans="1:1">
      <c r="A483" s="63"/>
    </row>
    <row r="484" spans="1:1">
      <c r="A484" s="63"/>
    </row>
    <row r="485" spans="1:1">
      <c r="A485" s="63"/>
    </row>
    <row r="486" spans="1:1">
      <c r="A486" s="63"/>
    </row>
    <row r="487" spans="1:1">
      <c r="A487" s="63"/>
    </row>
    <row r="488" spans="1:1">
      <c r="A488" s="63"/>
    </row>
    <row r="489" spans="1:1">
      <c r="A489" s="63"/>
    </row>
    <row r="490" spans="1:1">
      <c r="A490" s="63"/>
    </row>
    <row r="491" spans="1:1">
      <c r="A491" s="63"/>
    </row>
    <row r="492" spans="1:1">
      <c r="A492" s="63"/>
    </row>
    <row r="493" spans="1:1">
      <c r="A493" s="63"/>
    </row>
    <row r="494" spans="1:1">
      <c r="A494" s="63"/>
    </row>
    <row r="495" spans="1:1">
      <c r="A495" s="63"/>
    </row>
    <row r="496" spans="1:1">
      <c r="A496" s="63"/>
    </row>
    <row r="497" spans="1:1">
      <c r="A497" s="63"/>
    </row>
    <row r="498" spans="1:1">
      <c r="A498" s="63"/>
    </row>
    <row r="499" spans="1:1">
      <c r="A499" s="63"/>
    </row>
    <row r="500" spans="1:1">
      <c r="A500" s="63"/>
    </row>
    <row r="501" spans="1:1">
      <c r="A501" s="63"/>
    </row>
    <row r="502" spans="1:1">
      <c r="A502" s="63"/>
    </row>
    <row r="503" spans="1:1">
      <c r="A503" s="63"/>
    </row>
    <row r="504" spans="1:1">
      <c r="A504" s="63"/>
    </row>
    <row r="505" spans="1:1">
      <c r="A505" s="63"/>
    </row>
  </sheetData>
  <sheetProtection algorithmName="SHA-512" hashValue="tROXdDvg5EY9y8sbG1gbiS/PSMPAohRRARgKO/Cw+Ke1dx/nAWVP5x9SavYWw+3vYZLqwFRF56b3nOHwb/fbYw==" saltValue="AQd1r6nJHAF1wHfpGRRKgw==" spinCount="100000" sheet="1" objects="1" scenarios="1" sort="0" autoFilter="0"/>
  <mergeCells count="1">
    <mergeCell ref="A1:BL1"/>
  </mergeCells>
  <phoneticPr fontId="16"/>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499984740745262"/>
  </sheetPr>
  <dimension ref="A1:IT505"/>
  <sheetViews>
    <sheetView showGridLines="0" workbookViewId="0">
      <pane xSplit="4" ySplit="4" topLeftCell="AP5" activePane="bottomRight" state="frozen"/>
      <selection activeCell="C162" sqref="C162"/>
      <selection pane="topRight" activeCell="C162" sqref="C162"/>
      <selection pane="bottomLeft" activeCell="C162" sqref="C162"/>
      <selection pane="bottomRight" activeCell="AP454" sqref="AP454"/>
    </sheetView>
  </sheetViews>
  <sheetFormatPr defaultColWidth="9" defaultRowHeight="13.2"/>
  <cols>
    <col min="1" max="1" width="9" style="1" customWidth="1"/>
    <col min="2" max="2" width="18" style="1" customWidth="1"/>
    <col min="3" max="4" width="10" style="1" customWidth="1"/>
    <col min="5" max="5" width="9.33203125" style="1" bestFit="1" customWidth="1"/>
    <col min="6" max="6" width="8" style="1" bestFit="1" customWidth="1"/>
    <col min="7" max="7" width="9.33203125" style="1" bestFit="1" customWidth="1"/>
    <col min="8" max="8" width="9.21875" style="1" bestFit="1" customWidth="1"/>
    <col min="9" max="9" width="9.44140625" style="1" bestFit="1" customWidth="1"/>
    <col min="10" max="11" width="9.21875" style="1" bestFit="1" customWidth="1"/>
    <col min="12" max="13" width="9.44140625" style="1" bestFit="1" customWidth="1"/>
    <col min="14" max="15" width="9.21875" style="1" bestFit="1" customWidth="1"/>
    <col min="16" max="16" width="9.44140625" style="1" bestFit="1" customWidth="1"/>
    <col min="17" max="17" width="9.21875" style="1" bestFit="1" customWidth="1"/>
    <col min="18" max="18" width="9.44140625" style="1" bestFit="1" customWidth="1"/>
    <col min="19" max="19" width="9.21875" style="1" bestFit="1" customWidth="1"/>
    <col min="20" max="34" width="9.44140625" style="1" bestFit="1" customWidth="1"/>
    <col min="35" max="35" width="9.33203125" style="1" bestFit="1" customWidth="1"/>
    <col min="36" max="64" width="7" style="1" customWidth="1"/>
    <col min="65" max="65" width="9" style="1" customWidth="1"/>
    <col min="66" max="104" width="9" style="1"/>
    <col min="105" max="254" width="7" style="1" customWidth="1"/>
    <col min="255" max="16384" width="9" style="1"/>
  </cols>
  <sheetData>
    <row r="1" spans="1:254" ht="30" customHeight="1">
      <c r="A1" s="854" t="s">
        <v>580</v>
      </c>
      <c r="B1" s="830"/>
      <c r="C1" s="830"/>
      <c r="D1" s="830"/>
      <c r="E1" s="830"/>
      <c r="F1" s="830"/>
      <c r="G1" s="830"/>
      <c r="H1" s="830"/>
      <c r="I1" s="830"/>
      <c r="J1" s="830"/>
      <c r="K1" s="830"/>
      <c r="L1" s="830"/>
      <c r="M1" s="830"/>
      <c r="N1" s="830"/>
      <c r="O1" s="830"/>
      <c r="P1" s="830"/>
      <c r="Q1" s="830"/>
      <c r="R1" s="830"/>
      <c r="S1" s="830"/>
      <c r="T1" s="830"/>
      <c r="U1" s="830"/>
      <c r="V1" s="830"/>
      <c r="W1" s="830"/>
      <c r="X1" s="830"/>
      <c r="Y1" s="830"/>
      <c r="Z1" s="830"/>
      <c r="AA1" s="830"/>
      <c r="AB1" s="830"/>
      <c r="AC1" s="830"/>
      <c r="AD1" s="830"/>
      <c r="AE1" s="830"/>
      <c r="AF1" s="830"/>
      <c r="AG1" s="830"/>
      <c r="AH1" s="830"/>
      <c r="AI1" s="830"/>
      <c r="AJ1" s="830"/>
      <c r="AK1" s="830"/>
      <c r="AL1" s="830"/>
      <c r="AM1" s="830"/>
      <c r="AN1" s="830"/>
      <c r="AO1" s="830"/>
      <c r="AP1" s="830"/>
      <c r="AQ1" s="830"/>
      <c r="AR1" s="830"/>
      <c r="AS1" s="830"/>
      <c r="AT1" s="830"/>
      <c r="AU1" s="830"/>
      <c r="AV1" s="830"/>
      <c r="AW1" s="830"/>
      <c r="AX1" s="830"/>
      <c r="AY1" s="830"/>
      <c r="AZ1" s="830"/>
      <c r="BA1" s="830"/>
      <c r="BB1" s="830"/>
      <c r="BC1" s="830"/>
      <c r="BD1" s="830"/>
      <c r="BE1" s="830"/>
      <c r="BF1" s="830"/>
      <c r="BG1" s="830"/>
      <c r="BH1" s="830"/>
      <c r="BI1" s="830"/>
      <c r="BJ1" s="830"/>
      <c r="BK1" s="830"/>
      <c r="BL1" s="830"/>
    </row>
    <row r="2" spans="1:254" ht="18" customHeight="1">
      <c r="A2" s="178" t="s">
        <v>1</v>
      </c>
      <c r="B2" s="178" t="s">
        <v>2</v>
      </c>
      <c r="C2" s="178" t="s">
        <v>581</v>
      </c>
      <c r="D2" s="178" t="s">
        <v>4</v>
      </c>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row>
    <row r="3" spans="1:254" ht="14.1" customHeight="1">
      <c r="A3" s="174" t="s">
        <v>5</v>
      </c>
      <c r="B3" s="175"/>
      <c r="C3" s="202" t="s">
        <v>6</v>
      </c>
      <c r="D3" s="175"/>
      <c r="E3" s="176">
        <v>46240</v>
      </c>
      <c r="F3" s="176">
        <v>46239</v>
      </c>
      <c r="G3" s="176">
        <v>46238</v>
      </c>
      <c r="H3" s="176">
        <v>46237</v>
      </c>
      <c r="I3" s="176">
        <v>46234</v>
      </c>
      <c r="J3" s="176">
        <v>46233</v>
      </c>
      <c r="K3" s="176">
        <v>46232</v>
      </c>
      <c r="L3" s="176">
        <v>46231</v>
      </c>
      <c r="M3" s="176">
        <v>46230</v>
      </c>
      <c r="N3" s="176">
        <v>46227</v>
      </c>
      <c r="O3" s="176">
        <v>46226</v>
      </c>
      <c r="P3" s="176">
        <v>46225</v>
      </c>
      <c r="Q3" s="176">
        <v>46224</v>
      </c>
      <c r="R3" s="176">
        <v>46220</v>
      </c>
      <c r="S3" s="176">
        <v>46219</v>
      </c>
      <c r="T3" s="176">
        <v>46218</v>
      </c>
      <c r="U3" s="176">
        <v>46217</v>
      </c>
      <c r="V3" s="176">
        <v>46216</v>
      </c>
      <c r="W3" s="176">
        <v>46213</v>
      </c>
      <c r="X3" s="176">
        <v>46212</v>
      </c>
      <c r="Y3" s="176">
        <v>46211</v>
      </c>
      <c r="Z3" s="176">
        <v>46210</v>
      </c>
      <c r="AA3" s="176">
        <v>46209</v>
      </c>
      <c r="AB3" s="176">
        <v>46206</v>
      </c>
      <c r="AC3" s="176">
        <v>46205</v>
      </c>
      <c r="AD3" s="176">
        <v>46204</v>
      </c>
      <c r="AE3" s="176">
        <v>46203</v>
      </c>
      <c r="AF3" s="176">
        <v>46202</v>
      </c>
      <c r="AG3" s="176">
        <v>46199</v>
      </c>
      <c r="AH3" s="176">
        <v>46198</v>
      </c>
      <c r="AI3" s="176">
        <v>46197</v>
      </c>
      <c r="AJ3" s="176">
        <v>46196</v>
      </c>
      <c r="AK3" s="176">
        <v>46195</v>
      </c>
      <c r="AL3" s="176">
        <v>46192</v>
      </c>
      <c r="AM3" s="176">
        <v>46191</v>
      </c>
      <c r="AN3" s="176">
        <v>46190</v>
      </c>
      <c r="AO3" s="176">
        <v>46189</v>
      </c>
      <c r="AP3" s="176">
        <v>46188</v>
      </c>
      <c r="AQ3" s="176">
        <v>46185</v>
      </c>
      <c r="AR3" s="176">
        <v>46184</v>
      </c>
      <c r="AS3" s="176">
        <v>46183</v>
      </c>
      <c r="AT3" s="176">
        <v>46182</v>
      </c>
      <c r="AU3" s="176">
        <v>46181</v>
      </c>
      <c r="AV3" s="176">
        <v>46178</v>
      </c>
      <c r="AW3" s="176">
        <v>46177</v>
      </c>
      <c r="AX3" s="176">
        <v>46176</v>
      </c>
      <c r="AY3" s="176">
        <v>46175</v>
      </c>
      <c r="AZ3" s="176">
        <v>46174</v>
      </c>
      <c r="BA3" s="176">
        <v>46171</v>
      </c>
      <c r="BB3" s="176">
        <v>46170</v>
      </c>
      <c r="BC3" s="176">
        <v>46169</v>
      </c>
      <c r="BD3" s="176">
        <v>46168</v>
      </c>
      <c r="BE3" s="176">
        <v>46167</v>
      </c>
      <c r="BF3" s="176">
        <v>46164</v>
      </c>
      <c r="BG3" s="176">
        <v>46163</v>
      </c>
      <c r="BH3" s="176">
        <v>46162</v>
      </c>
      <c r="BI3" s="176">
        <v>46161</v>
      </c>
      <c r="BJ3" s="176">
        <v>46160</v>
      </c>
      <c r="BK3" s="176">
        <v>46157</v>
      </c>
      <c r="BL3" s="176">
        <v>46156</v>
      </c>
      <c r="BM3" s="732">
        <v>46155</v>
      </c>
      <c r="BN3" s="732">
        <v>46154</v>
      </c>
      <c r="BO3" s="732">
        <v>46153</v>
      </c>
      <c r="BP3" s="732">
        <v>46150</v>
      </c>
      <c r="BQ3" s="732">
        <v>46149</v>
      </c>
      <c r="BR3" s="732">
        <v>46143</v>
      </c>
      <c r="BS3" s="732">
        <v>46142</v>
      </c>
      <c r="BT3" s="732">
        <v>46140</v>
      </c>
      <c r="BU3" s="732">
        <v>46139</v>
      </c>
      <c r="BV3" s="732">
        <v>46136</v>
      </c>
      <c r="BW3" s="732">
        <v>46135</v>
      </c>
      <c r="BX3" s="732">
        <v>46134</v>
      </c>
      <c r="BY3" s="732">
        <v>46133</v>
      </c>
      <c r="BZ3" s="732">
        <v>46132</v>
      </c>
      <c r="CA3" s="732">
        <v>46129</v>
      </c>
      <c r="CB3" s="732">
        <v>46128</v>
      </c>
      <c r="CC3" s="732">
        <v>46127</v>
      </c>
      <c r="CD3" s="732">
        <v>46126</v>
      </c>
      <c r="CE3" s="732">
        <v>46125</v>
      </c>
      <c r="CF3" s="732">
        <v>46122</v>
      </c>
      <c r="CG3" s="732">
        <v>46121</v>
      </c>
      <c r="CH3" s="732">
        <v>46120</v>
      </c>
      <c r="CI3" s="732">
        <v>46119</v>
      </c>
      <c r="CJ3" s="732">
        <v>46118</v>
      </c>
      <c r="CK3" s="732">
        <v>46115</v>
      </c>
      <c r="CL3" s="732">
        <v>46114</v>
      </c>
      <c r="CM3" s="732">
        <v>46113</v>
      </c>
      <c r="CN3" s="732">
        <v>46112</v>
      </c>
      <c r="CO3" s="732">
        <v>46111</v>
      </c>
      <c r="CP3" s="732">
        <v>46108</v>
      </c>
      <c r="CQ3" s="732">
        <v>46107</v>
      </c>
      <c r="CR3" s="732">
        <v>46106</v>
      </c>
      <c r="CS3" s="732">
        <v>46105</v>
      </c>
      <c r="CT3" s="732">
        <v>46104</v>
      </c>
      <c r="CU3" s="732">
        <v>46100</v>
      </c>
      <c r="CV3" s="732">
        <v>46099</v>
      </c>
      <c r="CW3" s="732">
        <v>46098</v>
      </c>
      <c r="CX3" s="732">
        <v>46097</v>
      </c>
      <c r="CY3" s="732">
        <v>46094</v>
      </c>
      <c r="CZ3" s="732">
        <v>46093</v>
      </c>
      <c r="DA3" s="732">
        <v>46092</v>
      </c>
      <c r="DB3" s="732">
        <v>46091</v>
      </c>
      <c r="DC3" s="732">
        <v>46090</v>
      </c>
      <c r="DD3" s="732">
        <v>46087</v>
      </c>
      <c r="DE3" s="732">
        <v>46086</v>
      </c>
      <c r="DF3" s="732">
        <v>46085</v>
      </c>
      <c r="DG3" s="732">
        <v>46084</v>
      </c>
      <c r="DH3" s="732">
        <v>46083</v>
      </c>
      <c r="DI3" s="732">
        <v>46080</v>
      </c>
      <c r="DJ3" s="732">
        <v>46079</v>
      </c>
      <c r="DK3" s="732">
        <v>46078</v>
      </c>
      <c r="DL3" s="732">
        <v>46077</v>
      </c>
      <c r="DM3" s="732">
        <v>46073</v>
      </c>
      <c r="DN3" s="732">
        <v>46072</v>
      </c>
      <c r="DO3" s="732">
        <v>46071</v>
      </c>
      <c r="DP3" s="732">
        <v>46070</v>
      </c>
      <c r="DQ3" s="732">
        <v>46069</v>
      </c>
      <c r="DR3" s="732">
        <v>46066</v>
      </c>
      <c r="DS3" s="732">
        <v>46065</v>
      </c>
      <c r="DT3" s="732">
        <v>46063</v>
      </c>
      <c r="DU3" s="732">
        <v>46062</v>
      </c>
      <c r="DV3" s="732">
        <v>46059</v>
      </c>
      <c r="DW3" s="732">
        <v>46058</v>
      </c>
      <c r="DX3" s="732">
        <v>46057</v>
      </c>
      <c r="DY3" s="732">
        <v>46056</v>
      </c>
      <c r="DZ3" s="732">
        <v>46055</v>
      </c>
      <c r="EA3" s="732">
        <v>46052</v>
      </c>
      <c r="EB3" s="732">
        <v>46051</v>
      </c>
      <c r="EC3" s="732">
        <v>46050</v>
      </c>
      <c r="ED3" s="732">
        <v>46049</v>
      </c>
      <c r="EE3" s="732">
        <v>46048</v>
      </c>
      <c r="EF3" s="732">
        <v>46045</v>
      </c>
      <c r="EG3" s="732">
        <v>46044</v>
      </c>
      <c r="EH3" s="732">
        <v>46043</v>
      </c>
      <c r="EI3" s="732">
        <v>46042</v>
      </c>
      <c r="EJ3" s="732">
        <v>46041</v>
      </c>
      <c r="EK3" s="732">
        <v>46038</v>
      </c>
      <c r="EL3" s="732">
        <v>46037</v>
      </c>
      <c r="EM3" s="732">
        <v>46036</v>
      </c>
      <c r="EN3" s="732">
        <v>46035</v>
      </c>
      <c r="EO3" s="732">
        <v>46031</v>
      </c>
      <c r="EP3" s="732">
        <v>46030</v>
      </c>
      <c r="EQ3" s="732">
        <v>46029</v>
      </c>
      <c r="ER3" s="732">
        <v>46028</v>
      </c>
      <c r="ES3" s="732">
        <v>46027</v>
      </c>
      <c r="ET3" s="732">
        <v>46021</v>
      </c>
      <c r="EU3" s="732">
        <v>46020</v>
      </c>
      <c r="EV3" s="732">
        <v>46017</v>
      </c>
      <c r="EW3" s="732">
        <v>46016</v>
      </c>
      <c r="EX3" s="732">
        <v>46015</v>
      </c>
      <c r="EY3" s="732">
        <v>46014</v>
      </c>
      <c r="EZ3" s="732">
        <v>46013</v>
      </c>
      <c r="FA3" s="732">
        <v>46010</v>
      </c>
      <c r="FB3" s="732">
        <v>46009</v>
      </c>
      <c r="FC3" s="732">
        <v>46008</v>
      </c>
      <c r="FD3" s="732">
        <v>46007</v>
      </c>
      <c r="FE3" s="732">
        <v>46006</v>
      </c>
      <c r="FF3" s="732">
        <v>46003</v>
      </c>
      <c r="FG3" s="732">
        <v>46002</v>
      </c>
      <c r="FH3" s="732">
        <v>46001</v>
      </c>
      <c r="FI3" s="732">
        <v>46000</v>
      </c>
      <c r="FJ3" s="732">
        <v>45999</v>
      </c>
      <c r="FK3" s="732">
        <v>45996</v>
      </c>
      <c r="FL3" s="732">
        <v>45995</v>
      </c>
      <c r="FM3" s="732">
        <v>45994</v>
      </c>
      <c r="FN3" s="732">
        <v>45993</v>
      </c>
      <c r="FO3" s="732">
        <v>45992</v>
      </c>
      <c r="FP3" s="732">
        <v>45989</v>
      </c>
      <c r="FQ3" s="732">
        <v>45988</v>
      </c>
      <c r="FR3" s="732">
        <v>45987</v>
      </c>
      <c r="FS3" s="732">
        <v>45986</v>
      </c>
      <c r="FT3" s="732">
        <v>45982</v>
      </c>
      <c r="FU3" s="732">
        <v>45981</v>
      </c>
      <c r="FV3" s="732">
        <v>45980</v>
      </c>
      <c r="FW3" s="732">
        <v>45979</v>
      </c>
      <c r="FX3" s="732">
        <v>45978</v>
      </c>
      <c r="FY3" s="732">
        <v>45975</v>
      </c>
      <c r="FZ3" s="732">
        <v>45974</v>
      </c>
      <c r="GA3" s="732">
        <v>45973</v>
      </c>
      <c r="GB3" s="732">
        <v>45972</v>
      </c>
      <c r="GC3" s="732">
        <v>45971</v>
      </c>
      <c r="GD3" s="732">
        <v>45968</v>
      </c>
      <c r="GE3" s="732">
        <v>45967</v>
      </c>
      <c r="GF3" s="732">
        <v>45966</v>
      </c>
      <c r="GG3" s="732">
        <v>45965</v>
      </c>
      <c r="GH3" s="732">
        <v>45961</v>
      </c>
      <c r="GI3" s="732">
        <v>45960</v>
      </c>
      <c r="GJ3" s="732">
        <v>45959</v>
      </c>
      <c r="GK3" s="732">
        <v>45958</v>
      </c>
      <c r="GL3" s="732">
        <v>45957</v>
      </c>
      <c r="GM3" s="732">
        <v>45954</v>
      </c>
      <c r="GN3" s="732">
        <v>45953</v>
      </c>
      <c r="GO3" s="732">
        <v>45952</v>
      </c>
      <c r="GP3" s="732">
        <v>45951</v>
      </c>
      <c r="GQ3" s="732">
        <v>45950</v>
      </c>
      <c r="GR3" s="732">
        <v>45947</v>
      </c>
      <c r="GS3" s="732">
        <v>45946</v>
      </c>
      <c r="GT3" s="732">
        <v>45945</v>
      </c>
      <c r="GU3" s="732">
        <v>45944</v>
      </c>
      <c r="GV3" s="732">
        <v>45940</v>
      </c>
      <c r="GW3" s="732">
        <v>45939</v>
      </c>
      <c r="GX3" s="732">
        <v>45938</v>
      </c>
      <c r="GY3" s="732">
        <v>45937</v>
      </c>
      <c r="GZ3" s="732">
        <v>45936</v>
      </c>
      <c r="HA3" s="732">
        <v>45933</v>
      </c>
      <c r="HB3" s="732">
        <v>45932</v>
      </c>
      <c r="HC3" s="732">
        <v>45931</v>
      </c>
      <c r="HD3" s="732">
        <v>45930</v>
      </c>
      <c r="HE3" s="732">
        <v>45929</v>
      </c>
      <c r="HF3" s="732">
        <v>45926</v>
      </c>
      <c r="HG3" s="732">
        <v>45925</v>
      </c>
      <c r="HH3" s="732">
        <v>45924</v>
      </c>
      <c r="HI3" s="732">
        <v>45922</v>
      </c>
      <c r="HJ3" s="732">
        <v>45919</v>
      </c>
      <c r="HK3" s="732">
        <v>45918</v>
      </c>
      <c r="HL3" s="732">
        <v>45917</v>
      </c>
      <c r="HM3" s="732">
        <v>45916</v>
      </c>
      <c r="HN3" s="732">
        <v>45912</v>
      </c>
      <c r="HO3" s="732">
        <v>45911</v>
      </c>
      <c r="HP3" s="732">
        <v>45910</v>
      </c>
      <c r="HQ3" s="732">
        <v>45909</v>
      </c>
      <c r="HR3" s="732">
        <v>45908</v>
      </c>
      <c r="HS3" s="732">
        <v>45905</v>
      </c>
      <c r="HT3" s="732">
        <v>45904</v>
      </c>
      <c r="HU3" s="732">
        <v>45903</v>
      </c>
      <c r="HV3" s="732">
        <v>45902</v>
      </c>
      <c r="HW3" s="732">
        <v>45901</v>
      </c>
      <c r="HX3" s="732">
        <v>45898</v>
      </c>
      <c r="HY3" s="732">
        <v>45897</v>
      </c>
      <c r="HZ3" s="732">
        <v>45896</v>
      </c>
      <c r="IA3" s="732">
        <v>45895</v>
      </c>
      <c r="IB3" s="732">
        <v>45894</v>
      </c>
      <c r="IC3" s="732">
        <v>45891</v>
      </c>
      <c r="ID3" s="732">
        <v>45890</v>
      </c>
      <c r="IE3" s="732">
        <v>45889</v>
      </c>
      <c r="IF3" s="732">
        <v>45888</v>
      </c>
      <c r="IG3" s="732">
        <v>45887</v>
      </c>
      <c r="IH3" s="732">
        <v>45884</v>
      </c>
      <c r="II3" s="732">
        <v>45883</v>
      </c>
      <c r="IJ3" s="732">
        <v>45882</v>
      </c>
      <c r="IK3" s="732">
        <v>45881</v>
      </c>
      <c r="IL3" s="732">
        <v>45877</v>
      </c>
      <c r="IM3" s="732">
        <v>45876</v>
      </c>
      <c r="IN3" s="732">
        <v>45875</v>
      </c>
      <c r="IO3" s="732">
        <v>45874</v>
      </c>
      <c r="IP3" s="732">
        <v>45873</v>
      </c>
      <c r="IQ3" s="732">
        <v>45870</v>
      </c>
      <c r="IR3" s="732">
        <v>45869</v>
      </c>
      <c r="IS3" s="732">
        <v>45868</v>
      </c>
      <c r="IT3" s="732">
        <v>45867</v>
      </c>
    </row>
    <row r="4" spans="1:254" ht="18" customHeight="1">
      <c r="A4" s="82"/>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row>
    <row r="5" spans="1:254" ht="15.9" customHeight="1">
      <c r="A5" s="24" t="inlineStr">
        <is>
          <t>TOPX</t>
        </is>
      </c>
      <c r="B5" s="25">
        <v>4059.18</v>
      </c>
      <c r="C5" s="26">
        <v>4075.79</v>
      </c>
      <c r="D5" s="27">
        <v>3170.99</v>
      </c>
      <c r="E5" s="28">
        <v>904.8</v>
      </c>
      <c r="F5" s="28">
        <v>888.7</v>
      </c>
      <c r="G5" s="28">
        <v>899.9</v>
      </c>
      <c r="H5" s="28">
        <v>906.9</v>
      </c>
      <c r="I5" s="28">
        <v>928.9</v>
      </c>
      <c r="J5" s="28">
        <v>973</v>
      </c>
      <c r="K5" s="28">
        <v>984.5</v>
      </c>
      <c r="L5" s="28">
        <v>927.8</v>
      </c>
      <c r="M5" s="28">
        <v>894</v>
      </c>
      <c r="N5" s="28">
        <v>871</v>
      </c>
      <c r="O5" s="28">
        <v>862</v>
      </c>
      <c r="P5" s="28">
        <v>869.4</v>
      </c>
      <c r="Q5" s="28">
        <v>895.9</v>
      </c>
      <c r="R5" s="28">
        <v>903.9</v>
      </c>
      <c r="S5" s="28">
        <v>892.2</v>
      </c>
      <c r="T5" s="28">
        <v>874.5</v>
      </c>
      <c r="U5" s="28">
        <v>890.6</v>
      </c>
      <c r="V5" s="28">
        <v>873.5</v>
      </c>
      <c r="W5" s="28">
        <v>867.6</v>
      </c>
      <c r="X5" s="28">
        <v>877.8</v>
      </c>
      <c r="Y5" s="28">
        <v>882.6</v>
      </c>
      <c r="Z5" s="28">
        <v>869.8</v>
      </c>
      <c r="AA5" s="28">
        <v>852.7</v>
      </c>
      <c r="AB5" s="28">
        <v>847.6</v>
      </c>
      <c r="AC5" s="28">
        <v>829.5</v>
      </c>
      <c r="AD5" s="28">
        <v>818.1</v>
      </c>
      <c r="AE5" s="28">
        <v>854</v>
      </c>
      <c r="AF5" s="28">
        <v>846.4</v>
      </c>
      <c r="AG5" s="28">
        <v>828</v>
      </c>
      <c r="AH5" s="28">
        <v>831</v>
      </c>
      <c r="AI5" s="28">
        <v>832</v>
      </c>
      <c r="AJ5" s="28">
        <v>824.4</v>
      </c>
      <c r="AK5" s="28">
        <v>822.3</v>
      </c>
      <c r="AL5" s="28">
        <v>828.7</v>
      </c>
      <c r="AM5" s="28">
        <v>845.4</v>
      </c>
      <c r="AN5" s="28">
        <v>852.4</v>
      </c>
      <c r="AO5" s="28">
        <v>836.3</v>
      </c>
      <c r="AP5" s="28">
        <v>858.6</v>
      </c>
      <c r="AQ5" s="29">
        <v>869.7</v>
      </c>
      <c r="AR5" s="29">
        <v>893.5</v>
      </c>
      <c r="AS5" s="29">
        <v>851.8</v>
      </c>
      <c r="AT5" s="29">
        <v>854.6</v>
      </c>
      <c r="AU5" s="29">
        <v>856</v>
      </c>
      <c r="AV5" s="29">
        <v>843.7</v>
      </c>
      <c r="AW5" s="29">
        <v>844.4</v>
      </c>
      <c r="AX5" s="29">
        <v>829.4</v>
      </c>
      <c r="AY5" s="29">
        <v>833.5</v>
      </c>
      <c r="AZ5" s="29">
        <v>882.6</v>
      </c>
      <c r="BA5" s="29">
        <v>907.4</v>
      </c>
      <c r="BB5" s="29">
        <v>861.9</v>
      </c>
      <c r="BC5" s="29">
        <v>819.4</v>
      </c>
      <c r="BD5" s="29">
        <v>826.2</v>
      </c>
      <c r="BE5" s="29">
        <v>865</v>
      </c>
      <c r="BF5" s="29">
        <v>878.4</v>
      </c>
      <c r="BG5" s="29">
        <v>873.2</v>
      </c>
      <c r="BH5" s="29">
        <v>895.5</v>
      </c>
      <c r="BI5" s="29">
        <v>889.8</v>
      </c>
      <c r="BJ5" s="29">
        <v>888.5</v>
      </c>
      <c r="BK5" s="29">
        <v>871.3</v>
      </c>
      <c r="BL5" s="30">
        <v>875.2</v>
      </c>
      <c r="BM5" s="2">
        <v>895.3</v>
      </c>
      <c r="BN5" s="2">
        <v>903.5</v>
      </c>
      <c r="BO5" s="2">
        <v>915.5</v>
      </c>
      <c r="BP5" s="2">
        <v>897.8</v>
      </c>
      <c r="BQ5" s="2">
        <v>892.2</v>
      </c>
      <c r="BR5" s="2">
        <v>899.9</v>
      </c>
      <c r="BS5" s="2">
        <v>890.3</v>
      </c>
      <c r="BT5" s="2">
        <v>910.5</v>
      </c>
      <c r="BU5" s="2">
        <v>920.6</v>
      </c>
      <c r="BV5" s="2">
        <v>921.6</v>
      </c>
      <c r="BW5" s="2">
        <v>945.7</v>
      </c>
      <c r="BX5" s="2">
        <v>956.5</v>
      </c>
      <c r="BY5" s="2">
        <v>962.3</v>
      </c>
      <c r="BZ5" s="2">
        <v>959.3</v>
      </c>
      <c r="CA5" s="2">
        <v>963.1</v>
      </c>
      <c r="CB5" s="2">
        <v>972.2</v>
      </c>
      <c r="CC5" s="2">
        <v>971.9</v>
      </c>
      <c r="CD5" s="2">
        <v>964.5</v>
      </c>
      <c r="CE5" s="2">
        <v>969</v>
      </c>
      <c r="CF5" s="2">
        <v>952.6</v>
      </c>
      <c r="CG5" s="2">
        <v>984</v>
      </c>
      <c r="CH5" s="2">
        <v>999.9</v>
      </c>
      <c r="CI5" s="2">
        <v>1006</v>
      </c>
      <c r="CJ5" s="2">
        <v>1001.5</v>
      </c>
      <c r="CK5" s="2">
        <v>962</v>
      </c>
      <c r="CL5" s="2">
        <v>979</v>
      </c>
      <c r="CM5" s="2">
        <v>984.6</v>
      </c>
      <c r="CN5" s="2">
        <v>1009</v>
      </c>
      <c r="CO5" s="2">
        <v>1001</v>
      </c>
      <c r="CP5" s="2">
        <v>999.8</v>
      </c>
      <c r="CQ5" s="2">
        <v>987.9</v>
      </c>
      <c r="CR5" s="2">
        <v>991.2</v>
      </c>
      <c r="CS5" s="2">
        <v>984</v>
      </c>
      <c r="CT5" s="2">
        <v>988.9</v>
      </c>
      <c r="CU5" s="2">
        <v>1006.5</v>
      </c>
      <c r="CV5" s="2">
        <v>1023.5</v>
      </c>
      <c r="CW5" s="2">
        <v>1038</v>
      </c>
      <c r="CX5" s="2">
        <v>1023.5</v>
      </c>
      <c r="CY5" s="2">
        <v>1022</v>
      </c>
      <c r="CZ5" s="2">
        <v>1025.5</v>
      </c>
      <c r="DA5" s="2">
        <v>1067</v>
      </c>
      <c r="DB5" s="2">
        <v>1051</v>
      </c>
      <c r="DC5" s="2">
        <v>1051.5</v>
      </c>
      <c r="DD5" s="2">
        <v>1063.5</v>
      </c>
      <c r="DE5" s="2">
        <v>1037.5</v>
      </c>
      <c r="DF5" s="2">
        <v>1023.5</v>
      </c>
      <c r="DG5" s="2">
        <v>1020</v>
      </c>
      <c r="DH5" s="2">
        <v>1052</v>
      </c>
      <c r="DI5" s="2">
        <v>1048.5</v>
      </c>
      <c r="DJ5" s="2">
        <v>1035.5</v>
      </c>
      <c r="DK5" s="2">
        <v>1041</v>
      </c>
      <c r="DL5" s="2">
        <v>1034</v>
      </c>
      <c r="DM5" s="2">
        <v>1007</v>
      </c>
      <c r="DN5" s="2">
        <v>988.3</v>
      </c>
      <c r="DO5" s="2">
        <v>967.4</v>
      </c>
      <c r="DP5" s="2">
        <v>975.6</v>
      </c>
      <c r="DQ5" s="2">
        <v>969.2</v>
      </c>
      <c r="DR5" s="2">
        <v>1006</v>
      </c>
      <c r="DS5" s="2">
        <v>983</v>
      </c>
      <c r="DT5" s="2">
        <v>989.5</v>
      </c>
      <c r="DU5" s="2">
        <v>979.9</v>
      </c>
      <c r="DV5" s="2">
        <v>966.2</v>
      </c>
      <c r="DW5" s="2">
        <v>966.7</v>
      </c>
      <c r="DX5" s="2">
        <v>942.8</v>
      </c>
      <c r="DY5" s="2">
        <v>935.6</v>
      </c>
      <c r="DZ5" s="2">
        <v>924.3</v>
      </c>
      <c r="EA5" s="2">
        <v>915.9</v>
      </c>
      <c r="EB5" s="2">
        <v>909</v>
      </c>
      <c r="EC5" s="2">
        <v>930.6</v>
      </c>
      <c r="ED5" s="2">
        <v>934.7</v>
      </c>
      <c r="EE5" s="2">
        <v>939</v>
      </c>
      <c r="EF5" s="2">
        <v>934.5</v>
      </c>
      <c r="EG5" s="2">
        <v>953.7</v>
      </c>
      <c r="EH5" s="2">
        <v>984.7</v>
      </c>
      <c r="EI5" s="2">
        <v>982.5</v>
      </c>
      <c r="EJ5" s="2">
        <v>935</v>
      </c>
      <c r="EK5" s="2">
        <v>900</v>
      </c>
      <c r="EL5" s="2">
        <v>909.3</v>
      </c>
      <c r="EM5" s="2">
        <v>907.6</v>
      </c>
      <c r="EN5" s="2">
        <v>926.8</v>
      </c>
      <c r="EO5" s="2">
        <v>931.3</v>
      </c>
      <c r="EP5" s="2">
        <v>925</v>
      </c>
      <c r="EQ5" s="2">
        <v>925.9</v>
      </c>
      <c r="ER5" s="2">
        <v>931.4</v>
      </c>
      <c r="ES5" s="2">
        <v>936</v>
      </c>
      <c r="ET5" s="2">
        <v>948.9</v>
      </c>
      <c r="EU5" s="2">
        <v>947.7</v>
      </c>
      <c r="EV5" s="2">
        <v>951.9</v>
      </c>
      <c r="EW5" s="2">
        <v>959.7</v>
      </c>
      <c r="EX5" s="2">
        <v>957.8</v>
      </c>
      <c r="EY5" s="2">
        <v>963</v>
      </c>
      <c r="EZ5" s="2">
        <v>975</v>
      </c>
      <c r="FA5" s="2">
        <v>976.4</v>
      </c>
      <c r="FB5" s="2">
        <v>978.5</v>
      </c>
      <c r="FC5" s="2">
        <v>946.3</v>
      </c>
      <c r="FD5" s="2">
        <v>965</v>
      </c>
      <c r="FE5" s="2">
        <v>977</v>
      </c>
      <c r="FF5" s="2">
        <v>972.4</v>
      </c>
      <c r="FG5" s="2">
        <v>952.7</v>
      </c>
      <c r="FH5" s="2">
        <v>960.5</v>
      </c>
      <c r="FI5" s="2">
        <v>955.5</v>
      </c>
      <c r="FJ5" s="2">
        <v>961</v>
      </c>
      <c r="FK5" s="2">
        <v>941</v>
      </c>
      <c r="FL5" s="2">
        <v>952.5</v>
      </c>
      <c r="FM5" s="2">
        <v>940</v>
      </c>
      <c r="FN5" s="2">
        <v>940.3</v>
      </c>
      <c r="FO5" s="2">
        <v>955.7</v>
      </c>
      <c r="FP5" s="2">
        <v>967.8</v>
      </c>
      <c r="FQ5" s="2">
        <v>967.3</v>
      </c>
      <c r="FR5" s="2">
        <v>949</v>
      </c>
      <c r="FS5" s="2">
        <v>925.9</v>
      </c>
      <c r="FT5" s="2">
        <v>921.6</v>
      </c>
      <c r="FU5" s="2">
        <v>932.7</v>
      </c>
      <c r="FV5" s="2">
        <v>925</v>
      </c>
      <c r="FW5" s="2">
        <v>932</v>
      </c>
      <c r="FX5" s="2">
        <v>910</v>
      </c>
      <c r="FY5" s="2">
        <v>961.3</v>
      </c>
      <c r="FZ5" s="2">
        <v>969.7</v>
      </c>
      <c r="GA5" s="2">
        <v>1012.5</v>
      </c>
      <c r="GB5" s="2">
        <v>1009</v>
      </c>
      <c r="GC5" s="2">
        <v>1012</v>
      </c>
      <c r="GD5" s="2">
        <v>1009.5</v>
      </c>
      <c r="GE5" s="2">
        <v>1007</v>
      </c>
      <c r="GF5" s="2">
        <v>998</v>
      </c>
      <c r="GG5" s="2">
        <v>949</v>
      </c>
      <c r="GH5" s="2">
        <v>927.8</v>
      </c>
      <c r="GI5" s="2">
        <v>923.5</v>
      </c>
      <c r="GJ5" s="2">
        <v>937.9</v>
      </c>
      <c r="GK5" s="2">
        <v>958.6</v>
      </c>
      <c r="GL5" s="2">
        <v>976.3</v>
      </c>
      <c r="GM5" s="2">
        <v>971.3</v>
      </c>
      <c r="GN5" s="2">
        <v>972.3</v>
      </c>
      <c r="GO5" s="2">
        <v>951.3</v>
      </c>
      <c r="GP5" s="2">
        <v>944.6</v>
      </c>
      <c r="GQ5" s="2">
        <v>940.4</v>
      </c>
      <c r="GR5" s="2">
        <v>938.2</v>
      </c>
      <c r="GS5" s="2">
        <v>954.2</v>
      </c>
      <c r="GT5" s="2">
        <v>968.5</v>
      </c>
      <c r="GU5" s="2">
        <v>983</v>
      </c>
      <c r="GV5" s="2">
        <v>949</v>
      </c>
      <c r="GW5" s="2">
        <v>959.8</v>
      </c>
      <c r="GX5" s="2">
        <v>969</v>
      </c>
      <c r="GY5" s="2">
        <v>952.8</v>
      </c>
      <c r="GZ5" s="2">
        <v>965.9</v>
      </c>
      <c r="HA5" s="2">
        <v>938</v>
      </c>
      <c r="HB5" s="2">
        <v>963.8</v>
      </c>
      <c r="HC5" s="2">
        <v>974.6</v>
      </c>
      <c r="HD5" s="2">
        <v>998.7</v>
      </c>
      <c r="HE5" s="2">
        <v>1020</v>
      </c>
      <c r="HF5" s="2">
        <v>1016</v>
      </c>
      <c r="HG5" s="2">
        <v>991.8</v>
      </c>
      <c r="HH5" s="2">
        <v>989.2</v>
      </c>
      <c r="HI5" s="2">
        <v>992.2</v>
      </c>
      <c r="HJ5" s="2">
        <v>1010.8</v>
      </c>
      <c r="HK5" s="2">
        <v>1013.6</v>
      </c>
      <c r="HL5" s="2">
        <v>1019</v>
      </c>
      <c r="HM5" s="2">
        <v>1043.8</v>
      </c>
      <c r="HN5" s="2">
        <v>1056</v>
      </c>
      <c r="HO5" s="2">
        <v>1057.2</v>
      </c>
      <c r="HP5" s="2">
        <v>1074.8</v>
      </c>
      <c r="HQ5" s="2">
        <v>1098.8</v>
      </c>
      <c r="HR5" s="2">
        <v>1108.5999999999999</v>
      </c>
      <c r="HS5" s="2">
        <v>1102.5999999999999</v>
      </c>
      <c r="HT5" s="2">
        <v>1103.5999999999999</v>
      </c>
      <c r="HU5" s="2">
        <v>1079.4000000000001</v>
      </c>
      <c r="HV5" s="2">
        <v>1079.2</v>
      </c>
      <c r="HW5" s="2">
        <v>1085.2</v>
      </c>
      <c r="HX5" s="2">
        <v>1081.8</v>
      </c>
      <c r="HY5" s="2">
        <v>1104.5999999999999</v>
      </c>
      <c r="HZ5" s="2">
        <v>1094</v>
      </c>
      <c r="IA5" s="2">
        <v>1100.4000000000001</v>
      </c>
      <c r="IB5" s="2">
        <v>1106</v>
      </c>
      <c r="IC5" s="2">
        <v>1108.2</v>
      </c>
      <c r="ID5" s="2">
        <v>1104.2</v>
      </c>
      <c r="IE5" s="2">
        <v>1103.4000000000001</v>
      </c>
      <c r="IF5" s="2">
        <v>1139.4000000000001</v>
      </c>
      <c r="IG5" s="2">
        <v>1077.8</v>
      </c>
      <c r="IH5" s="2">
        <v>1051</v>
      </c>
      <c r="II5" s="2">
        <v>1065.8</v>
      </c>
      <c r="IJ5" s="2">
        <v>1087.2</v>
      </c>
      <c r="IK5" s="2">
        <v>1088.5999999999999</v>
      </c>
      <c r="IL5" s="2">
        <v>1079</v>
      </c>
      <c r="IM5" s="2">
        <v>1078.4000000000001</v>
      </c>
      <c r="IN5" s="2">
        <v>1063.2</v>
      </c>
      <c r="IO5" s="2">
        <v>1046</v>
      </c>
      <c r="IP5" s="2">
        <v>1038</v>
      </c>
      <c r="IQ5" s="2">
        <v>1026.2</v>
      </c>
      <c r="IR5" s="2">
        <v>1017.6</v>
      </c>
      <c r="IS5" s="2">
        <v>1000.6</v>
      </c>
      <c r="IT5" s="2">
        <v>990</v>
      </c>
    </row>
    <row r="6" spans="1:254" ht="15.9" customHeight="1">
      <c r="A6" s="65" t="s">
        <v>7</v>
      </c>
      <c r="B6" s="25" t="s">
        <v>8</v>
      </c>
      <c r="C6" s="39">
        <v>32820</v>
      </c>
      <c r="D6" s="38">
        <v>-2380</v>
      </c>
      <c r="E6" s="32">
        <v>35200</v>
      </c>
      <c r="F6" s="32">
        <v>35440</v>
      </c>
      <c r="G6" s="32">
        <v>32030</v>
      </c>
      <c r="H6" s="32">
        <v>31270</v>
      </c>
      <c r="I6" s="32">
        <v>31970</v>
      </c>
      <c r="J6" s="32">
        <v>28080</v>
      </c>
      <c r="K6" s="32">
        <v>28435</v>
      </c>
      <c r="L6" s="32">
        <v>29995</v>
      </c>
      <c r="M6" s="32">
        <v>32230</v>
      </c>
      <c r="N6" s="32">
        <v>33660</v>
      </c>
      <c r="O6" s="32">
        <v>35210</v>
      </c>
      <c r="P6" s="32">
        <v>35290</v>
      </c>
      <c r="Q6" s="32">
        <v>31400</v>
      </c>
      <c r="R6" s="32">
        <v>30760</v>
      </c>
      <c r="S6" s="32">
        <v>33320</v>
      </c>
      <c r="T6" s="32">
        <v>35830</v>
      </c>
      <c r="U6" s="32">
        <v>35090</v>
      </c>
      <c r="V6" s="32">
        <v>37100</v>
      </c>
      <c r="W6" s="32">
        <v>37640</v>
      </c>
      <c r="X6" s="32">
        <v>36120</v>
      </c>
      <c r="Y6" s="32">
        <v>36080</v>
      </c>
      <c r="Z6" s="32">
        <v>37640</v>
      </c>
      <c r="AA6" s="32">
        <v>39060</v>
      </c>
      <c r="AB6" s="32">
        <v>38860</v>
      </c>
      <c r="AC6" s="32">
        <v>41540</v>
      </c>
      <c r="AD6" s="32">
        <v>44590</v>
      </c>
      <c r="AE6" s="32">
        <v>43020</v>
      </c>
      <c r="AF6" s="32">
        <v>42500</v>
      </c>
      <c r="AG6" s="32">
        <v>45570</v>
      </c>
      <c r="AH6" s="32">
        <v>47690</v>
      </c>
      <c r="AI6" s="32">
        <v>48370</v>
      </c>
      <c r="AJ6" s="32">
        <v>54440</v>
      </c>
      <c r="AK6" s="32">
        <v>53570</v>
      </c>
      <c r="AL6" s="32">
        <v>50670</v>
      </c>
      <c r="AM6" s="32">
        <v>49700</v>
      </c>
      <c r="AN6" s="32">
        <v>48750</v>
      </c>
      <c r="AO6" s="32">
        <v>48750</v>
      </c>
      <c r="AP6" s="33">
        <v>46950</v>
      </c>
      <c r="AQ6" s="34">
        <v>44240</v>
      </c>
      <c r="AR6" s="29">
        <v>37840</v>
      </c>
      <c r="AS6" s="29">
        <v>39110</v>
      </c>
      <c r="AT6" s="29">
        <v>42390</v>
      </c>
      <c r="AU6" s="29">
        <v>41930</v>
      </c>
      <c r="AV6" s="29">
        <v>45130</v>
      </c>
      <c r="AW6" s="29">
        <v>47390</v>
      </c>
      <c r="AX6" s="29">
        <v>50870</v>
      </c>
      <c r="AY6" s="29">
        <v>53290</v>
      </c>
      <c r="AZ6" s="29">
        <v>55230</v>
      </c>
      <c r="BA6" s="29">
        <v>51920</v>
      </c>
      <c r="BB6" s="29">
        <v>51140</v>
      </c>
      <c r="BC6" s="29">
        <v>57700</v>
      </c>
      <c r="BD6" s="29">
        <v>54880</v>
      </c>
      <c r="BE6" s="29">
        <v>53990</v>
      </c>
      <c r="BF6" s="29">
        <v>50610</v>
      </c>
      <c r="BG6" s="29">
        <v>48130</v>
      </c>
      <c r="BH6" s="29">
        <v>45110</v>
      </c>
      <c r="BI6" s="29">
        <v>48200</v>
      </c>
      <c r="BJ6" s="29">
        <v>49590</v>
      </c>
      <c r="BK6" s="29">
        <v>51200</v>
      </c>
      <c r="BL6" s="30">
        <v>53340</v>
      </c>
      <c r="BM6" s="2">
        <v>55860</v>
      </c>
      <c r="BN6" s="2">
        <v>52970</v>
      </c>
      <c r="BO6" s="2">
        <v>53200</v>
      </c>
      <c r="BP6" s="2">
        <v>50000</v>
      </c>
      <c r="BQ6" s="2">
        <v>48060</v>
      </c>
      <c r="BR6" s="2">
        <v>42950</v>
      </c>
      <c r="BS6" s="2">
        <v>42880</v>
      </c>
      <c r="BT6" s="2">
        <v>41670</v>
      </c>
      <c r="BU6" s="2">
        <v>40050</v>
      </c>
      <c r="BV6" s="2">
        <v>39290</v>
      </c>
      <c r="BW6" s="2">
        <v>39060</v>
      </c>
      <c r="BX6" s="2">
        <v>38570</v>
      </c>
      <c r="BY6" s="2">
        <v>37550</v>
      </c>
      <c r="BZ6" s="2">
        <v>36650</v>
      </c>
      <c r="CA6" s="2">
        <v>37600</v>
      </c>
      <c r="CB6" s="2">
        <v>38050</v>
      </c>
      <c r="CC6" s="2">
        <v>39830</v>
      </c>
      <c r="CD6" s="2">
        <v>38730</v>
      </c>
      <c r="CE6" s="2">
        <v>36980</v>
      </c>
      <c r="CF6" s="2">
        <v>37200</v>
      </c>
      <c r="CG6" s="2">
        <v>35200</v>
      </c>
      <c r="CH6" s="2">
        <v>35330</v>
      </c>
      <c r="CI6" s="2">
        <v>31840</v>
      </c>
      <c r="CJ6" s="2">
        <v>32400</v>
      </c>
      <c r="CK6" s="2">
        <v>31640</v>
      </c>
      <c r="CL6" s="2">
        <v>31640</v>
      </c>
      <c r="CM6" s="2">
        <v>30730</v>
      </c>
      <c r="CN6" s="2">
        <v>28785</v>
      </c>
      <c r="CO6" s="2">
        <v>29805</v>
      </c>
      <c r="CP6" s="2">
        <v>31490</v>
      </c>
      <c r="CQ6" s="2">
        <v>32390</v>
      </c>
      <c r="CR6" s="2">
        <v>32690</v>
      </c>
      <c r="CS6" s="2">
        <v>31040</v>
      </c>
      <c r="CT6" s="2">
        <v>29235</v>
      </c>
      <c r="CU6" s="2">
        <v>32040</v>
      </c>
      <c r="CV6" s="2">
        <v>32500</v>
      </c>
      <c r="CW6" s="2">
        <v>33130</v>
      </c>
      <c r="CX6" s="2">
        <v>32490</v>
      </c>
      <c r="CY6" s="2">
        <v>32400</v>
      </c>
      <c r="CZ6" s="2">
        <v>32340</v>
      </c>
      <c r="DA6" s="2">
        <v>33530</v>
      </c>
      <c r="DB6" s="2">
        <v>32000</v>
      </c>
      <c r="DC6" s="2">
        <v>30610</v>
      </c>
      <c r="DD6" s="2">
        <v>33850</v>
      </c>
      <c r="DE6" s="2">
        <v>35860</v>
      </c>
      <c r="DF6" s="2">
        <v>35550</v>
      </c>
      <c r="DG6" s="2">
        <v>39600</v>
      </c>
      <c r="DH6" s="2">
        <v>38990</v>
      </c>
      <c r="DI6" s="2">
        <v>37380</v>
      </c>
      <c r="DJ6" s="2">
        <v>38500</v>
      </c>
      <c r="DK6" s="2">
        <v>35820</v>
      </c>
      <c r="DL6" s="2">
        <v>33380</v>
      </c>
      <c r="DM6" s="2">
        <v>31860</v>
      </c>
      <c r="DN6" s="2">
        <v>30230</v>
      </c>
      <c r="DO6" s="2">
        <v>29040</v>
      </c>
      <c r="DP6" s="2">
        <v>28700</v>
      </c>
      <c r="DQ6" s="2">
        <v>30000</v>
      </c>
      <c r="DR6" s="2">
        <v>26880</v>
      </c>
      <c r="DS6" s="2">
        <v>26430</v>
      </c>
      <c r="DT6" s="2">
        <v>23790</v>
      </c>
      <c r="DU6" s="2">
        <v>23165</v>
      </c>
      <c r="DV6" s="2">
        <v>21350</v>
      </c>
      <c r="DW6" s="2">
        <v>22280</v>
      </c>
      <c r="DX6" s="2">
        <v>22100</v>
      </c>
      <c r="DY6" s="2">
        <v>21090</v>
      </c>
      <c r="DZ6" s="2">
        <v>21220</v>
      </c>
      <c r="EA6" s="2">
        <v>21470</v>
      </c>
      <c r="EB6" s="2">
        <v>21895</v>
      </c>
      <c r="EC6" s="2">
        <v>22565</v>
      </c>
      <c r="ED6" s="2">
        <v>22010</v>
      </c>
      <c r="EE6" s="2">
        <v>22485</v>
      </c>
      <c r="EF6" s="2">
        <v>22195</v>
      </c>
      <c r="EG6" s="2">
        <v>22690</v>
      </c>
      <c r="EH6" s="2">
        <v>22410</v>
      </c>
      <c r="EI6" s="2">
        <v>22660</v>
      </c>
      <c r="EJ6" s="2">
        <v>22960</v>
      </c>
      <c r="EK6" s="2">
        <v>22535</v>
      </c>
      <c r="EL6" s="2">
        <v>22175</v>
      </c>
      <c r="EM6" s="2">
        <v>21600</v>
      </c>
      <c r="EN6" s="2">
        <v>21395</v>
      </c>
      <c r="EO6" s="2">
        <v>20300</v>
      </c>
      <c r="EP6" s="2">
        <v>20725</v>
      </c>
      <c r="EQ6" s="2">
        <v>20545</v>
      </c>
      <c r="ER6" s="2">
        <v>19175</v>
      </c>
      <c r="ES6" s="2">
        <v>18865</v>
      </c>
      <c r="ET6" s="2">
        <v>17905</v>
      </c>
      <c r="EU6" s="2">
        <v>18160</v>
      </c>
      <c r="EV6" s="2">
        <v>17825</v>
      </c>
      <c r="EW6" s="2">
        <v>18495</v>
      </c>
      <c r="EX6" s="2">
        <v>18445</v>
      </c>
      <c r="EY6" s="2">
        <v>18320</v>
      </c>
      <c r="EZ6" s="2">
        <v>18780</v>
      </c>
      <c r="FA6" s="2">
        <v>17370</v>
      </c>
      <c r="FB6" s="2">
        <v>17545</v>
      </c>
      <c r="FC6" s="2">
        <v>17260</v>
      </c>
      <c r="FD6" s="2">
        <v>17180</v>
      </c>
      <c r="FE6" s="2">
        <v>17800</v>
      </c>
      <c r="FF6" s="2">
        <v>18350</v>
      </c>
      <c r="FG6" s="2">
        <v>18555</v>
      </c>
      <c r="FH6" s="2">
        <v>19350</v>
      </c>
      <c r="FI6" s="2">
        <v>18245</v>
      </c>
      <c r="FJ6" s="2">
        <v>18465</v>
      </c>
      <c r="FK6" s="2">
        <v>18120</v>
      </c>
      <c r="FL6" s="2">
        <v>17965</v>
      </c>
      <c r="FM6" s="2">
        <v>18150</v>
      </c>
      <c r="FN6" s="2">
        <v>17425</v>
      </c>
      <c r="FO6" s="2">
        <v>17915</v>
      </c>
      <c r="FP6" s="2">
        <v>18495</v>
      </c>
      <c r="FQ6" s="2">
        <v>18615</v>
      </c>
      <c r="FR6" s="2">
        <v>18510</v>
      </c>
      <c r="FS6" s="2">
        <v>18460</v>
      </c>
      <c r="FT6" s="2">
        <v>19525</v>
      </c>
      <c r="FU6" s="2">
        <v>21220</v>
      </c>
      <c r="FV6" s="2">
        <v>19990</v>
      </c>
      <c r="FW6" s="2">
        <v>21150</v>
      </c>
      <c r="FX6" s="2">
        <v>21230</v>
      </c>
      <c r="FY6" s="2">
        <v>19950</v>
      </c>
      <c r="FZ6" s="2">
        <v>20010</v>
      </c>
      <c r="GA6" s="2">
        <v>19310</v>
      </c>
      <c r="GB6" s="2">
        <v>16285</v>
      </c>
      <c r="GC6" s="2">
        <v>16385</v>
      </c>
      <c r="GD6" s="2">
        <v>16035</v>
      </c>
      <c r="GE6" s="2">
        <v>16505</v>
      </c>
      <c r="GF6" s="2">
        <v>15500</v>
      </c>
      <c r="GG6" s="2">
        <v>17015</v>
      </c>
      <c r="GH6" s="2">
        <v>16165</v>
      </c>
      <c r="GI6" s="2">
        <v>15760</v>
      </c>
      <c r="GJ6" s="2">
        <v>15600</v>
      </c>
      <c r="GK6" s="2">
        <v>14730</v>
      </c>
      <c r="GL6" s="2">
        <v>14915</v>
      </c>
      <c r="GM6" s="2">
        <v>14135</v>
      </c>
      <c r="GN6" s="2">
        <v>13830</v>
      </c>
      <c r="GO6" s="2">
        <v>13845</v>
      </c>
      <c r="GP6" s="2">
        <v>14290</v>
      </c>
      <c r="GQ6" s="2">
        <v>14205</v>
      </c>
      <c r="GR6" s="2">
        <v>14095</v>
      </c>
      <c r="GS6" s="2">
        <v>13910</v>
      </c>
      <c r="GT6" s="2">
        <v>13710</v>
      </c>
      <c r="GU6" s="2">
        <v>14290</v>
      </c>
      <c r="GV6" s="2">
        <v>14085</v>
      </c>
      <c r="GW6" s="2">
        <v>14280</v>
      </c>
      <c r="GX6" s="2">
        <v>13740</v>
      </c>
      <c r="GY6" s="2">
        <v>14255</v>
      </c>
      <c r="GZ6" s="2">
        <v>13660</v>
      </c>
      <c r="HA6" s="2">
        <v>13290</v>
      </c>
      <c r="HB6" s="2">
        <v>12440</v>
      </c>
      <c r="HC6" s="2">
        <v>11645</v>
      </c>
      <c r="HD6" s="2">
        <v>11730</v>
      </c>
      <c r="HE6" s="2">
        <v>11765</v>
      </c>
      <c r="HF6" s="2">
        <v>11690</v>
      </c>
      <c r="HG6" s="2">
        <v>11915</v>
      </c>
      <c r="HH6" s="2">
        <v>11005</v>
      </c>
      <c r="HI6" s="2">
        <v>10900</v>
      </c>
      <c r="HJ6" s="2">
        <v>11340</v>
      </c>
      <c r="HK6" s="2">
        <v>10885</v>
      </c>
      <c r="HL6" s="2">
        <v>10650</v>
      </c>
      <c r="HM6" s="2">
        <v>10710</v>
      </c>
      <c r="HN6" s="2">
        <v>10950</v>
      </c>
      <c r="HO6" s="2">
        <v>10990</v>
      </c>
      <c r="HP6" s="2">
        <v>10400</v>
      </c>
      <c r="HQ6" s="2">
        <v>10740</v>
      </c>
      <c r="HR6" s="2">
        <v>10725</v>
      </c>
      <c r="HS6" s="2">
        <v>10855</v>
      </c>
      <c r="HT6" s="2">
        <v>11055</v>
      </c>
      <c r="HU6" s="2">
        <v>10945</v>
      </c>
      <c r="HV6" s="2">
        <v>10875</v>
      </c>
      <c r="HW6" s="2">
        <v>10500</v>
      </c>
      <c r="HX6" s="2">
        <v>10675</v>
      </c>
      <c r="HY6" s="2">
        <v>10620</v>
      </c>
      <c r="HZ6" s="2">
        <v>10400</v>
      </c>
      <c r="IA6" s="2">
        <v>9955</v>
      </c>
      <c r="IB6" s="2">
        <v>9876</v>
      </c>
      <c r="IC6" s="2">
        <v>9537</v>
      </c>
      <c r="ID6" s="2">
        <v>9650</v>
      </c>
      <c r="IE6" s="2">
        <v>8760</v>
      </c>
      <c r="IF6" s="2">
        <v>9280</v>
      </c>
      <c r="IG6" s="2">
        <v>9117</v>
      </c>
      <c r="IH6" s="2">
        <v>8483</v>
      </c>
      <c r="II6" s="2">
        <v>7926</v>
      </c>
      <c r="IJ6" s="2">
        <v>7882</v>
      </c>
      <c r="IK6" s="2">
        <v>7672</v>
      </c>
      <c r="IL6" s="2">
        <v>6862</v>
      </c>
      <c r="IM6" s="2">
        <v>6895</v>
      </c>
      <c r="IN6" s="2">
        <v>6846</v>
      </c>
      <c r="IO6" s="2">
        <v>6739</v>
      </c>
      <c r="IP6" s="2">
        <v>6691</v>
      </c>
      <c r="IQ6" s="2">
        <v>6610</v>
      </c>
      <c r="IR6" s="2">
        <v>6479</v>
      </c>
      <c r="IS6" s="2">
        <v>6134</v>
      </c>
      <c r="IT6" s="2">
        <v>6039</v>
      </c>
    </row>
    <row r="7" spans="1:254" ht="15.9" customHeight="1">
      <c r="A7" s="65" t="s">
        <v>9</v>
      </c>
      <c r="B7" s="25" t="s">
        <v>10</v>
      </c>
      <c r="C7" s="39">
        <v>1778</v>
      </c>
      <c r="D7" s="38">
        <v>6</v>
      </c>
      <c r="E7" s="32">
        <v>1772</v>
      </c>
      <c r="F7" s="32">
        <v>1723</v>
      </c>
      <c r="G7" s="32">
        <v>1713</v>
      </c>
      <c r="H7" s="32">
        <v>1763</v>
      </c>
      <c r="I7" s="32">
        <v>1784</v>
      </c>
      <c r="J7" s="32">
        <v>1773</v>
      </c>
      <c r="K7" s="32">
        <v>1805</v>
      </c>
      <c r="L7" s="32">
        <v>1793</v>
      </c>
      <c r="M7" s="32">
        <v>1744</v>
      </c>
      <c r="N7" s="32">
        <v>1714</v>
      </c>
      <c r="O7" s="32">
        <v>1726</v>
      </c>
      <c r="P7" s="32">
        <v>1735</v>
      </c>
      <c r="Q7" s="32">
        <v>1753</v>
      </c>
      <c r="R7" s="32">
        <v>1789</v>
      </c>
      <c r="S7" s="32">
        <v>1774</v>
      </c>
      <c r="T7" s="32">
        <v>1781</v>
      </c>
      <c r="U7" s="32">
        <v>1789</v>
      </c>
      <c r="V7" s="32">
        <v>1750</v>
      </c>
      <c r="W7" s="32">
        <v>1730</v>
      </c>
      <c r="X7" s="32">
        <v>1750</v>
      </c>
      <c r="Y7" s="32">
        <v>1770</v>
      </c>
      <c r="Z7" s="32">
        <v>1768</v>
      </c>
      <c r="AA7" s="32">
        <v>1778</v>
      </c>
      <c r="AB7" s="32">
        <v>1750</v>
      </c>
      <c r="AC7" s="32">
        <v>1723</v>
      </c>
      <c r="AD7" s="32">
        <v>1714</v>
      </c>
      <c r="AE7" s="32">
        <v>1697</v>
      </c>
      <c r="AF7" s="32">
        <v>1692</v>
      </c>
      <c r="AG7" s="32">
        <v>1691</v>
      </c>
      <c r="AH7" s="32">
        <v>1719</v>
      </c>
      <c r="AI7" s="32">
        <v>1737</v>
      </c>
      <c r="AJ7" s="32">
        <v>1798</v>
      </c>
      <c r="AK7" s="32">
        <v>1807</v>
      </c>
      <c r="AL7" s="32">
        <v>1770</v>
      </c>
      <c r="AM7" s="32">
        <v>1793</v>
      </c>
      <c r="AN7" s="32">
        <v>1788</v>
      </c>
      <c r="AO7" s="32">
        <v>1750</v>
      </c>
      <c r="AP7" s="33">
        <v>1760</v>
      </c>
      <c r="AQ7" s="34">
        <v>1750</v>
      </c>
      <c r="AR7" s="29">
        <v>1690</v>
      </c>
      <c r="AS7" s="29">
        <v>1684</v>
      </c>
      <c r="AT7" s="29">
        <v>1728</v>
      </c>
      <c r="AU7" s="29">
        <v>1735</v>
      </c>
      <c r="AV7" s="29">
        <v>1703</v>
      </c>
      <c r="AW7" s="29">
        <v>1727</v>
      </c>
      <c r="AX7" s="29">
        <v>1719</v>
      </c>
      <c r="AY7" s="29">
        <v>1704</v>
      </c>
      <c r="AZ7" s="29">
        <v>1755</v>
      </c>
      <c r="BA7" s="29">
        <v>1758</v>
      </c>
      <c r="BB7" s="29">
        <v>1714</v>
      </c>
      <c r="BC7" s="29">
        <v>1727</v>
      </c>
      <c r="BD7" s="29">
        <v>1748</v>
      </c>
      <c r="BE7" s="29">
        <v>1732</v>
      </c>
      <c r="BF7" s="29">
        <v>1755</v>
      </c>
      <c r="BG7" s="29">
        <v>1775</v>
      </c>
      <c r="BH7" s="29">
        <v>1758</v>
      </c>
      <c r="BI7" s="29">
        <v>1814</v>
      </c>
      <c r="BJ7" s="29">
        <v>1821</v>
      </c>
      <c r="BK7" s="29">
        <v>1887</v>
      </c>
      <c r="BL7" s="30">
        <v>1850</v>
      </c>
      <c r="BM7" s="2">
        <v>1724</v>
      </c>
      <c r="BN7" s="2">
        <v>1700</v>
      </c>
      <c r="BO7" s="2">
        <v>1678</v>
      </c>
      <c r="BP7" s="2">
        <v>1710</v>
      </c>
      <c r="BQ7" s="2">
        <v>1707</v>
      </c>
      <c r="BR7" s="2">
        <v>1697</v>
      </c>
      <c r="BS7" s="2">
        <v>1713</v>
      </c>
      <c r="BT7" s="2">
        <v>1706</v>
      </c>
      <c r="BU7" s="2">
        <v>1750</v>
      </c>
      <c r="BV7" s="2">
        <v>1802</v>
      </c>
      <c r="BW7" s="2">
        <v>1804</v>
      </c>
      <c r="BX7" s="2">
        <v>1840</v>
      </c>
      <c r="BY7" s="2">
        <v>1862</v>
      </c>
      <c r="BZ7" s="2">
        <v>1813</v>
      </c>
      <c r="CA7" s="2">
        <v>1799</v>
      </c>
      <c r="CB7" s="2">
        <v>1793</v>
      </c>
      <c r="CC7" s="2">
        <v>1740</v>
      </c>
      <c r="CD7" s="2">
        <v>1755</v>
      </c>
      <c r="CE7" s="2">
        <v>1745</v>
      </c>
      <c r="CF7" s="2">
        <v>1794</v>
      </c>
      <c r="CG7" s="2">
        <v>1823</v>
      </c>
      <c r="CH7" s="2">
        <v>1839</v>
      </c>
      <c r="CI7" s="2">
        <v>1887</v>
      </c>
      <c r="CJ7" s="2">
        <v>1922</v>
      </c>
      <c r="CK7" s="2">
        <v>1973</v>
      </c>
      <c r="CL7" s="2">
        <v>1649</v>
      </c>
      <c r="CM7" s="2">
        <v>1630</v>
      </c>
      <c r="CN7" s="2">
        <v>1643</v>
      </c>
      <c r="CO7" s="2">
        <v>1636</v>
      </c>
      <c r="CP7" s="2">
        <v>1659</v>
      </c>
      <c r="CQ7" s="2">
        <v>1641</v>
      </c>
      <c r="CR7" s="2">
        <v>1622</v>
      </c>
      <c r="CS7" s="2">
        <v>1603</v>
      </c>
      <c r="CT7" s="2">
        <v>1604</v>
      </c>
      <c r="CU7" s="2">
        <v>1644</v>
      </c>
      <c r="CV7" s="2">
        <v>1650</v>
      </c>
      <c r="CW7" s="2">
        <v>1638</v>
      </c>
      <c r="CX7" s="2">
        <v>1620</v>
      </c>
      <c r="CY7" s="2">
        <v>1643</v>
      </c>
      <c r="CZ7" s="2">
        <v>1640</v>
      </c>
      <c r="DA7" s="2">
        <v>1653</v>
      </c>
      <c r="DB7" s="2">
        <v>1630</v>
      </c>
      <c r="DC7" s="2">
        <v>1550</v>
      </c>
      <c r="DD7" s="2">
        <v>1564</v>
      </c>
      <c r="DE7" s="2">
        <v>1589</v>
      </c>
      <c r="DF7" s="2">
        <v>1592</v>
      </c>
      <c r="DG7" s="2">
        <v>1644</v>
      </c>
      <c r="DH7" s="2">
        <v>1627</v>
      </c>
      <c r="DI7" s="2">
        <v>1620</v>
      </c>
      <c r="DJ7" s="2">
        <v>1600</v>
      </c>
      <c r="DK7" s="2">
        <v>1573</v>
      </c>
      <c r="DL7" s="2">
        <v>1592</v>
      </c>
      <c r="DM7" s="2">
        <v>1590</v>
      </c>
      <c r="DN7" s="2">
        <v>1605</v>
      </c>
      <c r="DO7" s="2">
        <v>1582</v>
      </c>
      <c r="DP7" s="2">
        <v>1594</v>
      </c>
      <c r="DQ7" s="2">
        <v>1594</v>
      </c>
      <c r="DR7" s="2">
        <v>1622</v>
      </c>
      <c r="DS7" s="2">
        <v>1638</v>
      </c>
      <c r="DT7" s="2">
        <v>1640</v>
      </c>
      <c r="DU7" s="2">
        <v>1639</v>
      </c>
      <c r="DV7" s="2">
        <v>1579</v>
      </c>
      <c r="DW7" s="2">
        <v>1591</v>
      </c>
      <c r="DX7" s="2">
        <v>1577</v>
      </c>
      <c r="DY7" s="2">
        <v>1545</v>
      </c>
      <c r="DZ7" s="2">
        <v>1546</v>
      </c>
      <c r="EA7" s="2">
        <v>1520</v>
      </c>
      <c r="EB7" s="2">
        <v>1499</v>
      </c>
      <c r="EC7" s="2">
        <v>1509</v>
      </c>
      <c r="ED7" s="2">
        <v>1554</v>
      </c>
      <c r="EE7" s="2">
        <v>1555</v>
      </c>
      <c r="EF7" s="2">
        <v>1640</v>
      </c>
      <c r="EG7" s="2">
        <v>1650</v>
      </c>
      <c r="EH7" s="2">
        <v>1626</v>
      </c>
      <c r="EI7" s="2">
        <v>1639</v>
      </c>
      <c r="EJ7" s="2">
        <v>1643</v>
      </c>
      <c r="EK7" s="2">
        <v>1632</v>
      </c>
      <c r="EL7" s="2">
        <v>1622</v>
      </c>
      <c r="EM7" s="2">
        <v>1599</v>
      </c>
      <c r="EN7" s="2">
        <v>1581</v>
      </c>
      <c r="EO7" s="2">
        <v>1563</v>
      </c>
      <c r="EP7" s="2">
        <v>1524</v>
      </c>
      <c r="EQ7" s="2">
        <v>1512</v>
      </c>
      <c r="ER7" s="2">
        <v>1497</v>
      </c>
      <c r="ES7" s="2">
        <v>1485</v>
      </c>
      <c r="ET7" s="2">
        <v>1487</v>
      </c>
      <c r="EU7" s="2">
        <v>1497</v>
      </c>
      <c r="EV7" s="2">
        <v>1493</v>
      </c>
      <c r="EW7" s="2">
        <v>1489</v>
      </c>
      <c r="EX7" s="2">
        <v>1494</v>
      </c>
      <c r="EY7" s="2">
        <v>1462</v>
      </c>
      <c r="EZ7" s="2">
        <v>1431</v>
      </c>
      <c r="FA7" s="2">
        <v>1427</v>
      </c>
      <c r="FB7" s="2">
        <v>1432</v>
      </c>
      <c r="FC7" s="2">
        <v>1425</v>
      </c>
      <c r="FD7" s="2">
        <v>1433</v>
      </c>
      <c r="FE7" s="2">
        <v>1443</v>
      </c>
      <c r="FF7" s="2">
        <v>1442</v>
      </c>
      <c r="FG7" s="2">
        <v>1443</v>
      </c>
      <c r="FH7" s="2">
        <v>1450</v>
      </c>
      <c r="FI7" s="2">
        <v>1436</v>
      </c>
      <c r="FJ7" s="2">
        <v>1441</v>
      </c>
      <c r="FK7" s="2">
        <v>1430</v>
      </c>
      <c r="FL7" s="2">
        <v>1438</v>
      </c>
      <c r="FM7" s="2">
        <v>1443</v>
      </c>
      <c r="FN7" s="2">
        <v>1442</v>
      </c>
      <c r="FO7" s="2">
        <v>1445</v>
      </c>
      <c r="FP7" s="2">
        <v>1453</v>
      </c>
      <c r="FQ7" s="2">
        <v>1439</v>
      </c>
      <c r="FR7" s="2">
        <v>1435</v>
      </c>
      <c r="FS7" s="2">
        <v>1449</v>
      </c>
      <c r="FT7" s="2">
        <v>1446</v>
      </c>
      <c r="FU7" s="2">
        <v>1421</v>
      </c>
      <c r="FV7" s="2">
        <v>1409</v>
      </c>
      <c r="FW7" s="2">
        <v>1438</v>
      </c>
      <c r="FX7" s="2">
        <v>1447</v>
      </c>
      <c r="FY7" s="2">
        <v>1415</v>
      </c>
      <c r="FZ7" s="2">
        <v>1430</v>
      </c>
      <c r="GA7" s="2">
        <v>1420</v>
      </c>
      <c r="GB7" s="2">
        <v>1398</v>
      </c>
      <c r="GC7" s="2">
        <v>1384</v>
      </c>
      <c r="GD7" s="2">
        <v>1375</v>
      </c>
      <c r="GE7" s="2">
        <v>1390</v>
      </c>
      <c r="GF7" s="2">
        <v>1372</v>
      </c>
      <c r="GG7" s="2">
        <v>1391</v>
      </c>
      <c r="GH7" s="2">
        <v>1367</v>
      </c>
      <c r="GI7" s="2">
        <v>1345</v>
      </c>
      <c r="GJ7" s="2">
        <v>1354</v>
      </c>
      <c r="GK7" s="2">
        <v>1378</v>
      </c>
      <c r="GL7" s="2">
        <v>1390</v>
      </c>
      <c r="GM7" s="2">
        <v>1385</v>
      </c>
      <c r="GN7" s="2">
        <v>1398</v>
      </c>
      <c r="GO7" s="2">
        <v>1422</v>
      </c>
      <c r="GP7" s="2">
        <v>1449</v>
      </c>
      <c r="GQ7" s="2">
        <v>1412</v>
      </c>
      <c r="GR7" s="2">
        <v>1482</v>
      </c>
      <c r="GS7" s="2">
        <v>1488</v>
      </c>
      <c r="GT7" s="2">
        <v>1470</v>
      </c>
      <c r="GU7" s="2">
        <v>1449</v>
      </c>
      <c r="GV7" s="2">
        <v>1480</v>
      </c>
      <c r="GW7" s="2">
        <v>1505</v>
      </c>
      <c r="GX7" s="2">
        <v>1507</v>
      </c>
      <c r="GY7" s="2">
        <v>1497</v>
      </c>
      <c r="GZ7" s="2">
        <v>1490</v>
      </c>
      <c r="HA7" s="2">
        <v>1475</v>
      </c>
      <c r="HB7" s="2">
        <v>1471</v>
      </c>
      <c r="HC7" s="2">
        <v>1459</v>
      </c>
      <c r="HD7" s="2">
        <v>1481</v>
      </c>
      <c r="HE7" s="2">
        <v>1507</v>
      </c>
      <c r="HF7" s="2">
        <v>1521</v>
      </c>
      <c r="HG7" s="2">
        <v>1527</v>
      </c>
      <c r="HH7" s="2">
        <v>1526</v>
      </c>
      <c r="HI7" s="2">
        <v>1537</v>
      </c>
      <c r="HJ7" s="2">
        <v>1558</v>
      </c>
      <c r="HK7" s="2">
        <v>1578</v>
      </c>
      <c r="HL7" s="2">
        <v>1606</v>
      </c>
      <c r="HM7" s="2">
        <v>1643</v>
      </c>
      <c r="HN7" s="2">
        <v>1622</v>
      </c>
      <c r="HO7" s="2">
        <v>1623</v>
      </c>
      <c r="HP7" s="2">
        <v>1631</v>
      </c>
      <c r="HQ7" s="2">
        <v>1666</v>
      </c>
      <c r="HR7" s="2">
        <v>1664</v>
      </c>
      <c r="HS7" s="2">
        <v>1674</v>
      </c>
      <c r="HT7" s="2">
        <v>1680</v>
      </c>
      <c r="HU7" s="2">
        <v>1680</v>
      </c>
      <c r="HV7" s="2">
        <v>1674</v>
      </c>
      <c r="HW7" s="2">
        <v>1669</v>
      </c>
      <c r="HX7" s="2">
        <v>1670</v>
      </c>
      <c r="HY7" s="2">
        <v>1672</v>
      </c>
      <c r="HZ7" s="2">
        <v>1662</v>
      </c>
      <c r="IA7" s="2">
        <v>1684</v>
      </c>
      <c r="IB7" s="2">
        <v>1680</v>
      </c>
      <c r="IC7" s="2">
        <v>1657</v>
      </c>
      <c r="ID7" s="2">
        <v>1645</v>
      </c>
      <c r="IE7" s="2">
        <v>1643</v>
      </c>
      <c r="IF7" s="2">
        <v>1623</v>
      </c>
      <c r="IG7" s="2">
        <v>1607</v>
      </c>
      <c r="IH7" s="2">
        <v>1593</v>
      </c>
      <c r="II7" s="2">
        <v>1626</v>
      </c>
      <c r="IJ7" s="2">
        <v>1635</v>
      </c>
      <c r="IK7" s="2">
        <v>1632</v>
      </c>
      <c r="IL7" s="2">
        <v>1632</v>
      </c>
      <c r="IM7" s="2">
        <v>1624</v>
      </c>
      <c r="IN7" s="2">
        <v>1647</v>
      </c>
      <c r="IO7" s="2">
        <v>1627</v>
      </c>
      <c r="IP7" s="2">
        <v>1602</v>
      </c>
      <c r="IQ7" s="2">
        <v>1608</v>
      </c>
      <c r="IR7" s="2">
        <v>1582</v>
      </c>
      <c r="IS7" s="2">
        <v>1583</v>
      </c>
      <c r="IT7" s="2">
        <v>1607</v>
      </c>
    </row>
    <row r="8" spans="1:254" ht="15.9" customHeight="1">
      <c r="A8" s="65" t="s">
        <v>11</v>
      </c>
      <c r="B8" s="25" t="s">
        <v>12</v>
      </c>
      <c r="C8" s="39">
        <v>9361</v>
      </c>
      <c r="D8" s="38">
        <v>151</v>
      </c>
      <c r="E8" s="35">
        <v>9210</v>
      </c>
      <c r="F8" s="35">
        <v>8592</v>
      </c>
      <c r="G8" s="35">
        <v>8115</v>
      </c>
      <c r="H8" s="35">
        <v>8022</v>
      </c>
      <c r="I8" s="35">
        <v>8292</v>
      </c>
      <c r="J8" s="35">
        <v>7502</v>
      </c>
      <c r="K8" s="35">
        <v>7453</v>
      </c>
      <c r="L8" s="35">
        <v>7502</v>
      </c>
      <c r="M8" s="35">
        <v>7787</v>
      </c>
      <c r="N8" s="35">
        <v>7722</v>
      </c>
      <c r="O8" s="35">
        <v>7952</v>
      </c>
      <c r="P8" s="35">
        <v>7686</v>
      </c>
      <c r="Q8" s="35">
        <v>7317</v>
      </c>
      <c r="R8" s="35">
        <v>7100</v>
      </c>
      <c r="S8" s="35">
        <v>7340</v>
      </c>
      <c r="T8" s="35">
        <v>7509</v>
      </c>
      <c r="U8" s="35">
        <v>7450</v>
      </c>
      <c r="V8" s="35">
        <v>7382</v>
      </c>
      <c r="W8" s="35">
        <v>7366</v>
      </c>
      <c r="X8" s="35">
        <v>7354</v>
      </c>
      <c r="Y8" s="35">
        <v>7579</v>
      </c>
      <c r="Z8" s="35">
        <v>7849</v>
      </c>
      <c r="AA8" s="35">
        <v>8090</v>
      </c>
      <c r="AB8" s="35">
        <v>7969</v>
      </c>
      <c r="AC8" s="35">
        <v>7739</v>
      </c>
      <c r="AD8" s="35">
        <v>7551</v>
      </c>
      <c r="AE8" s="35">
        <v>7610</v>
      </c>
      <c r="AF8" s="35">
        <v>7617</v>
      </c>
      <c r="AG8" s="35">
        <v>7763</v>
      </c>
      <c r="AH8" s="35">
        <v>7900</v>
      </c>
      <c r="AI8" s="35">
        <v>8282</v>
      </c>
      <c r="AJ8" s="35">
        <v>8939</v>
      </c>
      <c r="AK8" s="35">
        <v>8934</v>
      </c>
      <c r="AL8" s="35">
        <v>8990</v>
      </c>
      <c r="AM8" s="35">
        <v>9406</v>
      </c>
      <c r="AN8" s="35">
        <v>9255</v>
      </c>
      <c r="AO8" s="35">
        <v>9340</v>
      </c>
      <c r="AP8" s="33">
        <v>9244</v>
      </c>
      <c r="AQ8" s="34">
        <v>8674</v>
      </c>
      <c r="AR8" s="29">
        <v>7796</v>
      </c>
      <c r="AS8" s="29">
        <v>8026</v>
      </c>
      <c r="AT8" s="29">
        <v>8095</v>
      </c>
      <c r="AU8" s="29">
        <v>8211</v>
      </c>
      <c r="AV8" s="29">
        <v>8792</v>
      </c>
      <c r="AW8" s="29">
        <v>8929</v>
      </c>
      <c r="AX8" s="29">
        <v>9382</v>
      </c>
      <c r="AY8" s="29">
        <v>8880</v>
      </c>
      <c r="AZ8" s="29">
        <v>9257</v>
      </c>
      <c r="BA8" s="29">
        <v>9222</v>
      </c>
      <c r="BB8" s="29">
        <v>9450</v>
      </c>
      <c r="BC8" s="29">
        <v>10360</v>
      </c>
      <c r="BD8" s="29">
        <v>10055</v>
      </c>
      <c r="BE8" s="29">
        <v>9940</v>
      </c>
      <c r="BF8" s="29">
        <v>9636</v>
      </c>
      <c r="BG8" s="29">
        <v>9387</v>
      </c>
      <c r="BH8" s="29">
        <v>9201</v>
      </c>
      <c r="BI8" s="29">
        <v>9558</v>
      </c>
      <c r="BJ8" s="29">
        <v>10010</v>
      </c>
      <c r="BK8" s="29">
        <v>11180</v>
      </c>
      <c r="BL8" s="30">
        <v>11140</v>
      </c>
      <c r="BM8" s="2">
        <v>11145</v>
      </c>
      <c r="BN8" s="2">
        <v>10995</v>
      </c>
      <c r="BO8" s="2">
        <v>10765</v>
      </c>
      <c r="BP8" s="2">
        <v>10615</v>
      </c>
      <c r="BQ8" s="2">
        <v>10140</v>
      </c>
      <c r="BR8" s="2">
        <v>9629</v>
      </c>
      <c r="BS8" s="2">
        <v>9474</v>
      </c>
      <c r="BT8" s="2">
        <v>9989</v>
      </c>
      <c r="BU8" s="2">
        <v>9777</v>
      </c>
      <c r="BV8" s="2">
        <v>9864</v>
      </c>
      <c r="BW8" s="2">
        <v>10315</v>
      </c>
      <c r="BX8" s="2">
        <v>10050</v>
      </c>
      <c r="BY8" s="2">
        <v>10290</v>
      </c>
      <c r="BZ8" s="2">
        <v>10215</v>
      </c>
      <c r="CA8" s="2">
        <v>10780</v>
      </c>
      <c r="CB8" s="2">
        <v>11050</v>
      </c>
      <c r="CC8" s="2">
        <v>11150</v>
      </c>
      <c r="CD8" s="2">
        <v>10415</v>
      </c>
      <c r="CE8" s="2">
        <v>10180</v>
      </c>
      <c r="CF8" s="2">
        <v>10085</v>
      </c>
      <c r="CG8" s="2">
        <v>10255</v>
      </c>
      <c r="CH8" s="2">
        <v>10380</v>
      </c>
      <c r="CI8" s="2">
        <v>9610</v>
      </c>
      <c r="CJ8" s="2">
        <v>9627</v>
      </c>
      <c r="CK8" s="2">
        <v>9736</v>
      </c>
      <c r="CL8" s="2">
        <v>9986</v>
      </c>
      <c r="CM8" s="2">
        <v>9647</v>
      </c>
      <c r="CN8" s="2">
        <v>9212</v>
      </c>
      <c r="CO8" s="2">
        <v>9310</v>
      </c>
      <c r="CP8" s="2">
        <v>9483</v>
      </c>
      <c r="CQ8" s="2">
        <v>9345</v>
      </c>
      <c r="CR8" s="2">
        <v>9315</v>
      </c>
      <c r="CS8" s="2">
        <v>9019</v>
      </c>
      <c r="CT8" s="2">
        <v>8638</v>
      </c>
      <c r="CU8" s="2">
        <v>9445</v>
      </c>
      <c r="CV8" s="2">
        <v>10065</v>
      </c>
      <c r="CW8" s="2">
        <v>9879</v>
      </c>
      <c r="CX8" s="2">
        <v>9779</v>
      </c>
      <c r="CY8" s="2">
        <v>10195</v>
      </c>
      <c r="CZ8" s="2">
        <v>10575</v>
      </c>
      <c r="DA8" s="2">
        <v>10800</v>
      </c>
      <c r="DB8" s="2">
        <v>10200</v>
      </c>
      <c r="DC8" s="2">
        <v>9673</v>
      </c>
      <c r="DD8" s="2">
        <v>10485</v>
      </c>
      <c r="DE8" s="2">
        <v>11580</v>
      </c>
      <c r="DF8" s="2">
        <v>11690</v>
      </c>
      <c r="DG8" s="2">
        <v>13280</v>
      </c>
      <c r="DH8" s="2">
        <v>13300</v>
      </c>
      <c r="DI8" s="2">
        <v>12715</v>
      </c>
      <c r="DJ8" s="2">
        <v>11900</v>
      </c>
      <c r="DK8" s="2">
        <v>11735</v>
      </c>
      <c r="DL8" s="2">
        <v>10870</v>
      </c>
      <c r="DM8" s="2">
        <v>10010</v>
      </c>
      <c r="DN8" s="2">
        <v>9969</v>
      </c>
      <c r="DO8" s="2">
        <v>9880</v>
      </c>
      <c r="DP8" s="2">
        <v>9888</v>
      </c>
      <c r="DQ8" s="2">
        <v>10340</v>
      </c>
      <c r="DR8" s="2">
        <v>10490</v>
      </c>
      <c r="DS8" s="2">
        <v>11020</v>
      </c>
      <c r="DT8" s="2">
        <v>10320</v>
      </c>
      <c r="DU8" s="2">
        <v>9648</v>
      </c>
      <c r="DV8" s="2">
        <v>8755</v>
      </c>
      <c r="DW8" s="2">
        <v>9443</v>
      </c>
      <c r="DX8" s="2">
        <v>9519</v>
      </c>
      <c r="DY8" s="2">
        <v>8755</v>
      </c>
      <c r="DZ8" s="2">
        <v>8850</v>
      </c>
      <c r="EA8" s="2">
        <v>10340</v>
      </c>
      <c r="EB8" s="2">
        <v>9909</v>
      </c>
      <c r="EC8" s="2">
        <v>9040</v>
      </c>
      <c r="ED8" s="2">
        <v>8965</v>
      </c>
      <c r="EE8" s="2">
        <v>8733</v>
      </c>
      <c r="EF8" s="2">
        <v>8590</v>
      </c>
      <c r="EG8" s="2">
        <v>8209</v>
      </c>
      <c r="EH8" s="2">
        <v>8493</v>
      </c>
      <c r="EI8" s="2">
        <v>8088</v>
      </c>
      <c r="EJ8" s="2">
        <v>7884</v>
      </c>
      <c r="EK8" s="2">
        <v>7789</v>
      </c>
      <c r="EL8" s="2">
        <v>8043</v>
      </c>
      <c r="EM8" s="2">
        <v>7846</v>
      </c>
      <c r="EN8" s="2">
        <v>7698</v>
      </c>
      <c r="EO8" s="2">
        <v>7230</v>
      </c>
      <c r="EP8" s="2">
        <v>7287</v>
      </c>
      <c r="EQ8" s="2">
        <v>7348</v>
      </c>
      <c r="ER8" s="2">
        <v>7163</v>
      </c>
      <c r="ES8" s="2">
        <v>6673</v>
      </c>
      <c r="ET8" s="2">
        <v>6451</v>
      </c>
      <c r="EU8" s="2">
        <v>6761</v>
      </c>
      <c r="EV8" s="2">
        <v>6455</v>
      </c>
      <c r="EW8" s="2">
        <v>6673</v>
      </c>
      <c r="EX8" s="2">
        <v>6500</v>
      </c>
      <c r="EY8" s="2">
        <v>6120</v>
      </c>
      <c r="EZ8" s="2">
        <v>6102</v>
      </c>
      <c r="FA8" s="2">
        <v>5892</v>
      </c>
      <c r="FB8" s="2">
        <v>5896</v>
      </c>
      <c r="FC8" s="2">
        <v>5950</v>
      </c>
      <c r="FD8" s="2">
        <v>5700</v>
      </c>
      <c r="FE8" s="2">
        <v>5842</v>
      </c>
      <c r="FF8" s="2">
        <v>5952</v>
      </c>
      <c r="FG8" s="2">
        <v>5517</v>
      </c>
      <c r="FH8" s="2">
        <v>5498</v>
      </c>
      <c r="FI8" s="2">
        <v>5494</v>
      </c>
      <c r="FJ8" s="2">
        <v>5523</v>
      </c>
      <c r="FK8" s="2">
        <v>5499</v>
      </c>
      <c r="FL8" s="2">
        <v>5412</v>
      </c>
      <c r="FM8" s="2">
        <v>5129</v>
      </c>
      <c r="FN8" s="2">
        <v>5230</v>
      </c>
      <c r="FO8" s="2">
        <v>5182</v>
      </c>
      <c r="FP8" s="2">
        <v>5139</v>
      </c>
      <c r="FQ8" s="2">
        <v>5096</v>
      </c>
      <c r="FR8" s="2">
        <v>4895</v>
      </c>
      <c r="FS8" s="2">
        <v>4870</v>
      </c>
      <c r="FT8" s="2">
        <v>4828</v>
      </c>
      <c r="FU8" s="2">
        <v>5049</v>
      </c>
      <c r="FV8" s="2">
        <v>4870</v>
      </c>
      <c r="FW8" s="2">
        <v>5042</v>
      </c>
      <c r="FX8" s="2">
        <v>5186</v>
      </c>
      <c r="FY8" s="2">
        <v>5217</v>
      </c>
      <c r="FZ8" s="2">
        <v>5235</v>
      </c>
      <c r="GA8" s="2">
        <v>5140</v>
      </c>
      <c r="GB8" s="2">
        <v>5118</v>
      </c>
      <c r="GC8" s="2">
        <v>5214</v>
      </c>
      <c r="GD8" s="2">
        <v>4922</v>
      </c>
      <c r="GE8" s="2">
        <v>4993</v>
      </c>
      <c r="GF8" s="2">
        <v>4898</v>
      </c>
      <c r="GG8" s="2">
        <v>5129</v>
      </c>
      <c r="GH8" s="2">
        <v>5132</v>
      </c>
      <c r="GI8" s="2">
        <v>5105</v>
      </c>
      <c r="GJ8" s="2">
        <v>4991</v>
      </c>
      <c r="GK8" s="2">
        <v>5090</v>
      </c>
      <c r="GL8" s="2">
        <v>5216</v>
      </c>
      <c r="GM8" s="2">
        <v>5157</v>
      </c>
      <c r="GN8" s="2">
        <v>5105</v>
      </c>
      <c r="GO8" s="2">
        <v>5063</v>
      </c>
      <c r="GP8" s="2">
        <v>5395</v>
      </c>
      <c r="GQ8" s="2">
        <v>5380</v>
      </c>
      <c r="GR8" s="2">
        <v>5550</v>
      </c>
      <c r="GS8" s="2">
        <v>5390</v>
      </c>
      <c r="GT8" s="2">
        <v>5346</v>
      </c>
      <c r="GU8" s="2">
        <v>5366</v>
      </c>
      <c r="GV8" s="2">
        <v>5200</v>
      </c>
      <c r="GW8" s="2">
        <v>5306</v>
      </c>
      <c r="GX8" s="2">
        <v>5149</v>
      </c>
      <c r="GY8" s="2">
        <v>5067</v>
      </c>
      <c r="GZ8" s="2">
        <v>5055</v>
      </c>
      <c r="HA8" s="2">
        <v>4915</v>
      </c>
      <c r="HB8" s="2">
        <v>4993</v>
      </c>
      <c r="HC8" s="2">
        <v>4819</v>
      </c>
      <c r="HD8" s="2">
        <v>4830</v>
      </c>
      <c r="HE8" s="2">
        <v>4797</v>
      </c>
      <c r="HF8" s="2">
        <v>4772</v>
      </c>
      <c r="HG8" s="2">
        <v>4853</v>
      </c>
      <c r="HH8" s="2">
        <v>4345</v>
      </c>
      <c r="HI8" s="2">
        <v>4269</v>
      </c>
      <c r="HJ8" s="2">
        <v>4338</v>
      </c>
      <c r="HK8" s="2">
        <v>4378</v>
      </c>
      <c r="HL8" s="2">
        <v>4477</v>
      </c>
      <c r="HM8" s="2">
        <v>4415</v>
      </c>
      <c r="HN8" s="2">
        <v>4359</v>
      </c>
      <c r="HO8" s="2">
        <v>4333</v>
      </c>
      <c r="HP8" s="2">
        <v>4229</v>
      </c>
      <c r="HQ8" s="2">
        <v>4319</v>
      </c>
      <c r="HR8" s="2">
        <v>4312</v>
      </c>
      <c r="HS8" s="2">
        <v>4252</v>
      </c>
      <c r="HT8" s="2">
        <v>4260</v>
      </c>
      <c r="HU8" s="2">
        <v>4307</v>
      </c>
      <c r="HV8" s="2">
        <v>4150</v>
      </c>
      <c r="HW8" s="2">
        <v>4089</v>
      </c>
      <c r="HX8" s="2">
        <v>4099</v>
      </c>
      <c r="HY8" s="2">
        <v>4060</v>
      </c>
      <c r="HZ8" s="2">
        <v>4018</v>
      </c>
      <c r="IA8" s="2">
        <v>4002</v>
      </c>
      <c r="IB8" s="2">
        <v>3965</v>
      </c>
      <c r="IC8" s="2">
        <v>3823</v>
      </c>
      <c r="ID8" s="2">
        <v>3802</v>
      </c>
      <c r="IE8" s="2">
        <v>3769</v>
      </c>
      <c r="IF8" s="2">
        <v>3788</v>
      </c>
      <c r="IG8" s="2">
        <v>3833</v>
      </c>
      <c r="IH8" s="2">
        <v>3693</v>
      </c>
      <c r="II8" s="2">
        <v>3645</v>
      </c>
      <c r="IJ8" s="2">
        <v>3712</v>
      </c>
      <c r="IK8" s="2">
        <v>3674</v>
      </c>
      <c r="IL8" s="2">
        <v>3713</v>
      </c>
      <c r="IM8" s="2">
        <v>3800</v>
      </c>
      <c r="IN8" s="2">
        <v>3562</v>
      </c>
      <c r="IO8" s="2">
        <v>3533</v>
      </c>
      <c r="IP8" s="2">
        <v>3447</v>
      </c>
      <c r="IQ8" s="2">
        <v>3434</v>
      </c>
      <c r="IR8" s="2">
        <v>3391</v>
      </c>
      <c r="IS8" s="2">
        <v>3474</v>
      </c>
      <c r="IT8" s="2">
        <v>3464</v>
      </c>
    </row>
    <row r="9" spans="1:254" ht="15.9" customHeight="1">
      <c r="A9" s="65" t="s">
        <v>13</v>
      </c>
      <c r="B9" s="25" t="s">
        <v>14</v>
      </c>
      <c r="C9" s="39">
        <v>0</v>
      </c>
      <c r="D9" s="38">
        <v>-4543</v>
      </c>
      <c r="E9" s="29">
        <v>4543</v>
      </c>
      <c r="F9" s="29">
        <v>4407</v>
      </c>
      <c r="G9" s="29">
        <v>4204</v>
      </c>
      <c r="H9" s="36">
        <v>4193</v>
      </c>
      <c r="I9" s="33">
        <v>4248</v>
      </c>
      <c r="J9" s="33">
        <v>4026</v>
      </c>
      <c r="K9" s="33">
        <v>4065</v>
      </c>
      <c r="L9" s="33">
        <v>4154</v>
      </c>
      <c r="M9" s="33">
        <v>4242</v>
      </c>
      <c r="N9" s="33">
        <v>4249</v>
      </c>
      <c r="O9" s="33">
        <v>4333</v>
      </c>
      <c r="P9" s="33">
        <v>4330</v>
      </c>
      <c r="Q9" s="33">
        <v>4124</v>
      </c>
      <c r="R9" s="33">
        <v>4110</v>
      </c>
      <c r="S9" s="33">
        <v>4230</v>
      </c>
      <c r="T9" s="33">
        <v>4313</v>
      </c>
      <c r="U9" s="33">
        <v>4160</v>
      </c>
      <c r="V9" s="33">
        <v>4140</v>
      </c>
      <c r="W9" s="33">
        <v>4092</v>
      </c>
      <c r="X9" s="33">
        <v>4075</v>
      </c>
      <c r="Y9" s="33">
        <v>4356</v>
      </c>
      <c r="Z9" s="33">
        <v>4600</v>
      </c>
      <c r="AA9" s="33">
        <v>4654</v>
      </c>
      <c r="AB9" s="33">
        <v>4566</v>
      </c>
      <c r="AC9" s="33">
        <v>4499</v>
      </c>
      <c r="AD9" s="33">
        <v>4399</v>
      </c>
      <c r="AE9" s="33">
        <v>4400</v>
      </c>
      <c r="AF9" s="33">
        <v>4331</v>
      </c>
      <c r="AG9" s="33">
        <v>4453</v>
      </c>
      <c r="AH9" s="33">
        <v>4638</v>
      </c>
      <c r="AI9" s="33">
        <v>4693</v>
      </c>
      <c r="AJ9" s="33">
        <v>4950</v>
      </c>
      <c r="AK9" s="33">
        <v>4990</v>
      </c>
      <c r="AL9" s="33">
        <v>4908</v>
      </c>
      <c r="AM9" s="33">
        <v>4968</v>
      </c>
      <c r="AN9" s="33">
        <v>4965</v>
      </c>
      <c r="AO9" s="33">
        <v>5050</v>
      </c>
      <c r="AP9" s="33">
        <v>5007</v>
      </c>
      <c r="AQ9" s="34">
        <v>4648</v>
      </c>
      <c r="AR9" s="29">
        <v>4443</v>
      </c>
      <c r="AS9" s="29">
        <v>4592</v>
      </c>
      <c r="AT9" s="29">
        <v>4680</v>
      </c>
      <c r="AU9" s="29">
        <v>4750</v>
      </c>
      <c r="AV9" s="29">
        <v>4957</v>
      </c>
      <c r="AW9" s="29">
        <v>5074</v>
      </c>
      <c r="AX9" s="29">
        <v>5298</v>
      </c>
      <c r="AY9" s="29">
        <v>5066</v>
      </c>
      <c r="AZ9" s="29">
        <v>5202</v>
      </c>
      <c r="BA9" s="29">
        <v>5263</v>
      </c>
      <c r="BB9" s="29">
        <v>5224</v>
      </c>
      <c r="BC9" s="29">
        <v>5565</v>
      </c>
      <c r="BD9" s="29">
        <v>5460</v>
      </c>
      <c r="BE9" s="29">
        <v>5280</v>
      </c>
      <c r="BF9" s="29">
        <v>5142</v>
      </c>
      <c r="BG9" s="29">
        <v>4946</v>
      </c>
      <c r="BH9" s="29">
        <v>4879</v>
      </c>
      <c r="BI9" s="29">
        <v>5050</v>
      </c>
      <c r="BJ9" s="29">
        <v>5264</v>
      </c>
      <c r="BK9" s="29">
        <v>5516</v>
      </c>
      <c r="BL9" s="30">
        <v>5646</v>
      </c>
      <c r="BM9" s="2">
        <v>6113</v>
      </c>
      <c r="BN9" s="2">
        <v>5838</v>
      </c>
      <c r="BO9" s="2">
        <v>5698</v>
      </c>
      <c r="BP9" s="2">
        <v>5562</v>
      </c>
      <c r="BQ9" s="2">
        <v>5353</v>
      </c>
      <c r="BR9" s="2">
        <v>5153</v>
      </c>
      <c r="BS9" s="2">
        <v>5092</v>
      </c>
      <c r="BT9" s="2">
        <v>5227</v>
      </c>
      <c r="BU9" s="2">
        <v>5236</v>
      </c>
      <c r="BV9" s="2">
        <v>5328</v>
      </c>
      <c r="BW9" s="2">
        <v>5435</v>
      </c>
      <c r="BX9" s="2">
        <v>5460</v>
      </c>
      <c r="BY9" s="2">
        <v>5581</v>
      </c>
      <c r="BZ9" s="2">
        <v>5595</v>
      </c>
      <c r="CA9" s="2">
        <v>5739</v>
      </c>
      <c r="CB9" s="2">
        <v>5784</v>
      </c>
      <c r="CC9" s="2">
        <v>5795</v>
      </c>
      <c r="CD9" s="2">
        <v>5742</v>
      </c>
      <c r="CE9" s="2">
        <v>5580</v>
      </c>
      <c r="CF9" s="2">
        <v>5615</v>
      </c>
      <c r="CG9" s="2">
        <v>5640</v>
      </c>
      <c r="CH9" s="2">
        <v>5637</v>
      </c>
      <c r="CI9" s="2">
        <v>5240</v>
      </c>
      <c r="CJ9" s="2">
        <v>5255</v>
      </c>
      <c r="CK9" s="2">
        <v>5225</v>
      </c>
      <c r="CL9" s="2">
        <v>5330</v>
      </c>
      <c r="CM9" s="2">
        <v>5186</v>
      </c>
      <c r="CN9" s="2">
        <v>4918</v>
      </c>
      <c r="CO9" s="2">
        <v>4970</v>
      </c>
      <c r="CP9" s="2">
        <v>5144</v>
      </c>
      <c r="CQ9" s="2">
        <v>5260</v>
      </c>
      <c r="CR9" s="2">
        <v>5265</v>
      </c>
      <c r="CS9" s="2">
        <v>5042</v>
      </c>
      <c r="CT9" s="2">
        <v>4908</v>
      </c>
      <c r="CU9" s="2">
        <v>5449</v>
      </c>
      <c r="CV9" s="2">
        <v>5603</v>
      </c>
      <c r="CW9" s="2">
        <v>5020</v>
      </c>
      <c r="CX9" s="2">
        <v>4998</v>
      </c>
      <c r="CY9" s="2">
        <v>5107</v>
      </c>
      <c r="CZ9" s="2">
        <v>5247</v>
      </c>
      <c r="DA9" s="2">
        <v>5413</v>
      </c>
      <c r="DB9" s="2">
        <v>5220</v>
      </c>
      <c r="DC9" s="2">
        <v>4928</v>
      </c>
      <c r="DD9" s="2">
        <v>5209</v>
      </c>
      <c r="DE9" s="2">
        <v>5600</v>
      </c>
      <c r="DF9" s="2">
        <v>5524</v>
      </c>
      <c r="DG9" s="2">
        <v>6100</v>
      </c>
      <c r="DH9" s="2">
        <v>6126</v>
      </c>
      <c r="DI9" s="2">
        <v>6017</v>
      </c>
      <c r="DJ9" s="2">
        <v>5760</v>
      </c>
      <c r="DK9" s="2">
        <v>5710</v>
      </c>
      <c r="DL9" s="2">
        <v>5445</v>
      </c>
      <c r="DM9" s="2">
        <v>5241</v>
      </c>
      <c r="DN9" s="2">
        <v>5277</v>
      </c>
      <c r="DO9" s="2">
        <v>5179</v>
      </c>
      <c r="DP9" s="2">
        <v>5236</v>
      </c>
      <c r="DQ9" s="2">
        <v>5506</v>
      </c>
      <c r="DR9" s="2">
        <v>5629</v>
      </c>
      <c r="DS9" s="2">
        <v>5340</v>
      </c>
      <c r="DT9" s="2">
        <v>4939</v>
      </c>
      <c r="DU9" s="2">
        <v>4812</v>
      </c>
      <c r="DV9" s="2">
        <v>4539</v>
      </c>
      <c r="DW9" s="2">
        <v>4723</v>
      </c>
      <c r="DX9" s="2">
        <v>4694</v>
      </c>
      <c r="DY9" s="2">
        <v>4443</v>
      </c>
      <c r="DZ9" s="2">
        <v>4383</v>
      </c>
      <c r="EA9" s="2">
        <v>4648</v>
      </c>
      <c r="EB9" s="2">
        <v>4609</v>
      </c>
      <c r="EC9" s="2">
        <v>4506</v>
      </c>
      <c r="ED9" s="2">
        <v>4489</v>
      </c>
      <c r="EE9" s="2">
        <v>4544</v>
      </c>
      <c r="EF9" s="2">
        <v>4507</v>
      </c>
      <c r="EG9" s="2">
        <v>4402</v>
      </c>
      <c r="EH9" s="2">
        <v>4384</v>
      </c>
      <c r="EI9" s="2">
        <v>4375</v>
      </c>
      <c r="EJ9" s="2">
        <v>4362</v>
      </c>
      <c r="EK9" s="2">
        <v>4390</v>
      </c>
      <c r="EL9" s="2">
        <v>4445</v>
      </c>
      <c r="EM9" s="2">
        <v>4400</v>
      </c>
      <c r="EN9" s="2">
        <v>4297</v>
      </c>
      <c r="EO9" s="2">
        <v>4004</v>
      </c>
      <c r="EP9" s="2">
        <v>4048</v>
      </c>
      <c r="EQ9" s="2">
        <v>4048</v>
      </c>
      <c r="ER9" s="2">
        <v>4008</v>
      </c>
      <c r="ES9" s="2">
        <v>3756</v>
      </c>
      <c r="ET9" s="2">
        <v>3712</v>
      </c>
      <c r="EU9" s="2">
        <v>3780</v>
      </c>
      <c r="EV9" s="2">
        <v>3714</v>
      </c>
      <c r="EW9" s="2">
        <v>3747</v>
      </c>
      <c r="EX9" s="2">
        <v>3695</v>
      </c>
      <c r="EY9" s="2">
        <v>3536</v>
      </c>
      <c r="EZ9" s="2">
        <v>3550</v>
      </c>
      <c r="FA9" s="2">
        <v>3407</v>
      </c>
      <c r="FB9" s="2">
        <v>3349</v>
      </c>
      <c r="FC9" s="2">
        <v>3363</v>
      </c>
      <c r="FD9" s="2">
        <v>3404</v>
      </c>
      <c r="FE9" s="2">
        <v>3425</v>
      </c>
      <c r="FF9" s="2">
        <v>3474</v>
      </c>
      <c r="FG9" s="2">
        <v>3363</v>
      </c>
      <c r="FH9" s="2">
        <v>3379</v>
      </c>
      <c r="FI9" s="2">
        <v>3264</v>
      </c>
      <c r="FJ9" s="2">
        <v>3303</v>
      </c>
      <c r="FK9" s="2">
        <v>3229</v>
      </c>
      <c r="FL9" s="2">
        <v>3220</v>
      </c>
      <c r="FM9" s="2">
        <v>3138</v>
      </c>
      <c r="FN9" s="2">
        <v>3179</v>
      </c>
      <c r="FO9" s="2">
        <v>3187</v>
      </c>
      <c r="FP9" s="2">
        <v>3153</v>
      </c>
      <c r="FQ9" s="2">
        <v>3189</v>
      </c>
      <c r="FR9" s="2">
        <v>3160</v>
      </c>
      <c r="FS9" s="2">
        <v>3102</v>
      </c>
      <c r="FT9" s="2">
        <v>3014</v>
      </c>
      <c r="FU9" s="2">
        <v>3117</v>
      </c>
      <c r="FV9" s="2">
        <v>3034</v>
      </c>
      <c r="FW9" s="2">
        <v>3118</v>
      </c>
      <c r="FX9" s="2">
        <v>3165</v>
      </c>
      <c r="FY9" s="2">
        <v>3122</v>
      </c>
      <c r="FZ9" s="2">
        <v>3145</v>
      </c>
      <c r="GA9" s="2">
        <v>3073</v>
      </c>
      <c r="GB9" s="2">
        <v>2981</v>
      </c>
      <c r="GC9" s="2">
        <v>2953</v>
      </c>
      <c r="GD9" s="2">
        <v>2873.5</v>
      </c>
      <c r="GE9" s="2">
        <v>2909.5</v>
      </c>
      <c r="GF9" s="2">
        <v>2905.5</v>
      </c>
      <c r="GG9" s="2">
        <v>2994.5</v>
      </c>
      <c r="GH9" s="2">
        <v>3027</v>
      </c>
      <c r="GI9" s="2">
        <v>3019</v>
      </c>
      <c r="GJ9" s="2">
        <v>2962</v>
      </c>
      <c r="GK9" s="2">
        <v>3000</v>
      </c>
      <c r="GL9" s="2">
        <v>3051</v>
      </c>
      <c r="GM9" s="2">
        <v>3004</v>
      </c>
      <c r="GN9" s="2">
        <v>2937</v>
      </c>
      <c r="GO9" s="2">
        <v>2899.5</v>
      </c>
      <c r="GP9" s="2">
        <v>2965.5</v>
      </c>
      <c r="GQ9" s="2">
        <v>2958</v>
      </c>
      <c r="GR9" s="2">
        <v>2968</v>
      </c>
      <c r="GS9" s="2">
        <v>2963</v>
      </c>
      <c r="GT9" s="2">
        <v>2947.5</v>
      </c>
      <c r="GU9" s="2">
        <v>2986</v>
      </c>
      <c r="GV9" s="2">
        <v>2966</v>
      </c>
      <c r="GW9" s="2">
        <v>3015</v>
      </c>
      <c r="GX9" s="2">
        <v>2979.5</v>
      </c>
      <c r="GY9" s="2">
        <v>2872</v>
      </c>
      <c r="GZ9" s="2">
        <v>2905</v>
      </c>
      <c r="HA9" s="2">
        <v>2805</v>
      </c>
      <c r="HB9" s="2">
        <v>2838.5</v>
      </c>
      <c r="HC9" s="2">
        <v>2732.5</v>
      </c>
      <c r="HD9" s="2">
        <v>2804.5</v>
      </c>
      <c r="HE9" s="2">
        <v>2778</v>
      </c>
      <c r="HF9" s="2">
        <v>2835.5</v>
      </c>
      <c r="HG9" s="2">
        <v>2870</v>
      </c>
      <c r="HH9" s="2">
        <v>2655</v>
      </c>
      <c r="HI9" s="2">
        <v>2642.5</v>
      </c>
      <c r="HJ9" s="2">
        <v>2633</v>
      </c>
      <c r="HK9" s="2">
        <v>2634</v>
      </c>
      <c r="HL9" s="2">
        <v>2643.5</v>
      </c>
      <c r="HM9" s="2">
        <v>2638</v>
      </c>
      <c r="HN9" s="2">
        <v>2619.5</v>
      </c>
      <c r="HO9" s="2">
        <v>2603.5</v>
      </c>
      <c r="HP9" s="2">
        <v>2577</v>
      </c>
      <c r="HQ9" s="2">
        <v>2629</v>
      </c>
      <c r="HR9" s="2">
        <v>2618</v>
      </c>
      <c r="HS9" s="2">
        <v>2630</v>
      </c>
      <c r="HT9" s="2">
        <v>2660</v>
      </c>
      <c r="HU9" s="2">
        <v>2624.5</v>
      </c>
      <c r="HV9" s="2">
        <v>2591</v>
      </c>
      <c r="HW9" s="2">
        <v>2555.5</v>
      </c>
      <c r="HX9" s="2">
        <v>2560</v>
      </c>
      <c r="HY9" s="2">
        <v>2564</v>
      </c>
      <c r="HZ9" s="2">
        <v>2572.5</v>
      </c>
      <c r="IA9" s="2">
        <v>2579</v>
      </c>
      <c r="IB9" s="2">
        <v>2576</v>
      </c>
      <c r="IC9" s="2">
        <v>2558.5</v>
      </c>
      <c r="ID9" s="2">
        <v>2565</v>
      </c>
      <c r="IE9" s="2">
        <v>2596</v>
      </c>
      <c r="IF9" s="2">
        <v>2575</v>
      </c>
      <c r="IG9" s="2">
        <v>2564</v>
      </c>
      <c r="IH9" s="2">
        <v>2520</v>
      </c>
      <c r="II9" s="2">
        <v>2497.5</v>
      </c>
      <c r="IJ9" s="2">
        <v>2530</v>
      </c>
      <c r="IK9" s="2">
        <v>2484.5</v>
      </c>
      <c r="IL9" s="2">
        <v>2474</v>
      </c>
      <c r="IM9" s="2">
        <v>2443</v>
      </c>
      <c r="IN9" s="2">
        <v>2428</v>
      </c>
      <c r="IO9" s="2">
        <v>2390.5</v>
      </c>
      <c r="IP9" s="2">
        <v>2345</v>
      </c>
      <c r="IQ9" s="2">
        <v>2361.5</v>
      </c>
      <c r="IR9" s="2">
        <v>2338</v>
      </c>
      <c r="IS9" s="2">
        <v>2324</v>
      </c>
      <c r="IT9" s="2">
        <v>2308.5</v>
      </c>
    </row>
    <row r="10" spans="1:254" ht="15.9" customHeight="1">
      <c r="A10" s="65" t="s">
        <v>15</v>
      </c>
      <c r="B10" s="25" t="s">
        <v>16</v>
      </c>
      <c r="C10" s="39">
        <v>9415</v>
      </c>
      <c r="D10" s="38">
        <v>416</v>
      </c>
      <c r="E10" s="29">
        <v>8999</v>
      </c>
      <c r="F10" s="29">
        <v>8628</v>
      </c>
      <c r="G10" s="29">
        <v>8305</v>
      </c>
      <c r="H10" s="29">
        <v>8207</v>
      </c>
      <c r="I10" s="29">
        <v>8343</v>
      </c>
      <c r="J10" s="29">
        <v>8116</v>
      </c>
      <c r="K10" s="29">
        <v>8123</v>
      </c>
      <c r="L10" s="29">
        <v>8243</v>
      </c>
      <c r="M10" s="29">
        <v>8432</v>
      </c>
      <c r="N10" s="29">
        <v>8391</v>
      </c>
      <c r="O10" s="29">
        <v>8601</v>
      </c>
      <c r="P10" s="29">
        <v>8657</v>
      </c>
      <c r="Q10" s="29">
        <v>8327</v>
      </c>
      <c r="R10" s="29">
        <v>8245</v>
      </c>
      <c r="S10" s="29">
        <v>8411</v>
      </c>
      <c r="T10" s="29">
        <v>8530</v>
      </c>
      <c r="U10" s="29">
        <v>8419</v>
      </c>
      <c r="V10" s="29">
        <v>8506</v>
      </c>
      <c r="W10" s="29">
        <v>8490</v>
      </c>
      <c r="X10" s="29">
        <v>8429</v>
      </c>
      <c r="Y10" s="29">
        <v>8598</v>
      </c>
      <c r="Z10" s="29">
        <v>8891</v>
      </c>
      <c r="AA10" s="29">
        <v>9020</v>
      </c>
      <c r="AB10" s="29">
        <v>8971</v>
      </c>
      <c r="AC10" s="29">
        <v>8918</v>
      </c>
      <c r="AD10" s="29">
        <v>8749</v>
      </c>
      <c r="AE10" s="29">
        <v>8850</v>
      </c>
      <c r="AF10" s="29">
        <v>8870</v>
      </c>
      <c r="AG10" s="29">
        <v>8806</v>
      </c>
      <c r="AH10" s="29">
        <v>9001</v>
      </c>
      <c r="AI10" s="29">
        <v>9250</v>
      </c>
      <c r="AJ10" s="29">
        <v>9744</v>
      </c>
      <c r="AK10" s="29">
        <v>9763</v>
      </c>
      <c r="AL10" s="29">
        <v>9607</v>
      </c>
      <c r="AM10" s="29">
        <v>9864</v>
      </c>
      <c r="AN10" s="29">
        <v>9927</v>
      </c>
      <c r="AO10" s="29">
        <v>9915</v>
      </c>
      <c r="AP10" s="29">
        <v>9919</v>
      </c>
      <c r="AQ10" s="29">
        <v>9464</v>
      </c>
      <c r="AR10" s="29">
        <v>8955</v>
      </c>
      <c r="AS10" s="29">
        <v>9159</v>
      </c>
      <c r="AT10" s="29">
        <v>9407</v>
      </c>
      <c r="AU10" s="29">
        <v>9718</v>
      </c>
      <c r="AV10" s="29">
        <v>10105</v>
      </c>
      <c r="AW10" s="29">
        <v>10180</v>
      </c>
      <c r="AX10" s="29">
        <v>10570</v>
      </c>
      <c r="AY10" s="29">
        <v>10275</v>
      </c>
      <c r="AZ10" s="29">
        <v>10625</v>
      </c>
      <c r="BA10" s="29">
        <v>10700</v>
      </c>
      <c r="BB10" s="29">
        <v>10805</v>
      </c>
      <c r="BC10" s="29">
        <v>11170</v>
      </c>
      <c r="BD10" s="29">
        <v>11035</v>
      </c>
      <c r="BE10" s="29">
        <v>11090</v>
      </c>
      <c r="BF10" s="29">
        <v>10485</v>
      </c>
      <c r="BG10" s="29">
        <v>10355</v>
      </c>
      <c r="BH10" s="29">
        <v>10235</v>
      </c>
      <c r="BI10" s="29">
        <v>11125</v>
      </c>
      <c r="BJ10" s="29">
        <v>11550</v>
      </c>
      <c r="BK10" s="29">
        <v>12380</v>
      </c>
      <c r="BL10" s="30">
        <v>10555</v>
      </c>
      <c r="BM10" s="2">
        <v>10685</v>
      </c>
      <c r="BN10" s="2">
        <v>10640</v>
      </c>
      <c r="BO10" s="2">
        <v>10565</v>
      </c>
      <c r="BP10" s="2">
        <v>10180</v>
      </c>
      <c r="BQ10" s="2">
        <v>9878</v>
      </c>
      <c r="BR10" s="2">
        <v>9574</v>
      </c>
      <c r="BS10" s="2">
        <v>9566</v>
      </c>
      <c r="BT10" s="2">
        <v>9740</v>
      </c>
      <c r="BU10" s="2">
        <v>9653</v>
      </c>
      <c r="BV10" s="2">
        <v>9742</v>
      </c>
      <c r="BW10" s="2">
        <v>9903</v>
      </c>
      <c r="BX10" s="2">
        <v>9827</v>
      </c>
      <c r="BY10" s="2">
        <v>9998</v>
      </c>
      <c r="BZ10" s="2">
        <v>10040</v>
      </c>
      <c r="CA10" s="2">
        <v>10215</v>
      </c>
      <c r="CB10" s="2">
        <v>10385</v>
      </c>
      <c r="CC10" s="2">
        <v>10295</v>
      </c>
      <c r="CD10" s="2">
        <v>10060</v>
      </c>
      <c r="CE10" s="2">
        <v>9791</v>
      </c>
      <c r="CF10" s="2">
        <v>9900</v>
      </c>
      <c r="CG10" s="2">
        <v>9952</v>
      </c>
      <c r="CH10" s="2">
        <v>9891</v>
      </c>
      <c r="CI10" s="2">
        <v>9309</v>
      </c>
      <c r="CJ10" s="2">
        <v>9255</v>
      </c>
      <c r="CK10" s="2">
        <v>9196</v>
      </c>
      <c r="CL10" s="2">
        <v>9478</v>
      </c>
      <c r="CM10" s="2">
        <v>9271</v>
      </c>
      <c r="CN10" s="2">
        <v>8912</v>
      </c>
      <c r="CO10" s="2">
        <v>8964</v>
      </c>
      <c r="CP10" s="2">
        <v>9435</v>
      </c>
      <c r="CQ10" s="2">
        <v>9515</v>
      </c>
      <c r="CR10" s="2">
        <v>9394</v>
      </c>
      <c r="CS10" s="2">
        <v>9084</v>
      </c>
      <c r="CT10" s="2">
        <v>8800</v>
      </c>
      <c r="CU10" s="2">
        <v>9678</v>
      </c>
      <c r="CV10" s="2">
        <v>10070</v>
      </c>
      <c r="CW10" s="2">
        <v>9770</v>
      </c>
      <c r="CX10" s="2">
        <v>9758</v>
      </c>
      <c r="CY10" s="2">
        <v>10025</v>
      </c>
      <c r="CZ10" s="2">
        <v>10180</v>
      </c>
      <c r="DA10" s="2">
        <v>10500</v>
      </c>
      <c r="DB10" s="2">
        <v>10100</v>
      </c>
      <c r="DC10" s="2">
        <v>9565</v>
      </c>
      <c r="DD10" s="2">
        <v>10165</v>
      </c>
      <c r="DE10" s="2">
        <v>10490</v>
      </c>
      <c r="DF10" s="2">
        <v>10690</v>
      </c>
      <c r="DG10" s="2">
        <v>11750</v>
      </c>
      <c r="DH10" s="2">
        <v>11880</v>
      </c>
      <c r="DI10" s="2">
        <v>11610</v>
      </c>
      <c r="DJ10" s="2">
        <v>10760</v>
      </c>
      <c r="DK10" s="2">
        <v>10660</v>
      </c>
      <c r="DL10" s="2">
        <v>10645</v>
      </c>
      <c r="DM10" s="2">
        <v>10165</v>
      </c>
      <c r="DN10" s="2">
        <v>9885</v>
      </c>
      <c r="DO10" s="2">
        <v>9738</v>
      </c>
      <c r="DP10" s="2">
        <v>9730</v>
      </c>
      <c r="DQ10" s="2">
        <v>9724</v>
      </c>
      <c r="DR10" s="2">
        <v>9832</v>
      </c>
      <c r="DS10" s="2">
        <v>10525</v>
      </c>
      <c r="DT10" s="2">
        <v>9950</v>
      </c>
      <c r="DU10" s="2">
        <v>9615</v>
      </c>
      <c r="DV10" s="2">
        <v>9055</v>
      </c>
      <c r="DW10" s="2">
        <v>9645</v>
      </c>
      <c r="DX10" s="2">
        <v>9685</v>
      </c>
      <c r="DY10" s="2">
        <v>9244</v>
      </c>
      <c r="DZ10" s="2">
        <v>8977</v>
      </c>
      <c r="EA10" s="2">
        <v>9607</v>
      </c>
      <c r="EB10" s="2">
        <v>9564</v>
      </c>
      <c r="EC10" s="2">
        <v>9355</v>
      </c>
      <c r="ED10" s="2">
        <v>9315</v>
      </c>
      <c r="EE10" s="2">
        <v>9337</v>
      </c>
      <c r="EF10" s="2">
        <v>9222</v>
      </c>
      <c r="EG10" s="2">
        <v>9132</v>
      </c>
      <c r="EH10" s="2">
        <v>9190</v>
      </c>
      <c r="EI10" s="2">
        <v>9023</v>
      </c>
      <c r="EJ10" s="2">
        <v>9026</v>
      </c>
      <c r="EK10" s="2">
        <v>8757</v>
      </c>
      <c r="EL10" s="2">
        <v>8985</v>
      </c>
      <c r="EM10" s="2">
        <v>8824</v>
      </c>
      <c r="EN10" s="2">
        <v>8745</v>
      </c>
      <c r="EO10" s="2">
        <v>8073</v>
      </c>
      <c r="EP10" s="2">
        <v>8230</v>
      </c>
      <c r="EQ10" s="2">
        <v>8190</v>
      </c>
      <c r="ER10" s="2">
        <v>8021</v>
      </c>
      <c r="ES10" s="2">
        <v>7571</v>
      </c>
      <c r="ET10" s="2">
        <v>7496</v>
      </c>
      <c r="EU10" s="2">
        <v>7859</v>
      </c>
      <c r="EV10" s="2">
        <v>7475</v>
      </c>
      <c r="EW10" s="2">
        <v>7571</v>
      </c>
      <c r="EX10" s="2">
        <v>7404</v>
      </c>
      <c r="EY10" s="2">
        <v>7143</v>
      </c>
      <c r="EZ10" s="2">
        <v>7094</v>
      </c>
      <c r="FA10" s="2">
        <v>6946</v>
      </c>
      <c r="FB10" s="2">
        <v>7024</v>
      </c>
      <c r="FC10" s="2">
        <v>7043</v>
      </c>
      <c r="FD10" s="2">
        <v>6663</v>
      </c>
      <c r="FE10" s="2">
        <v>6720</v>
      </c>
      <c r="FF10" s="2">
        <v>6754</v>
      </c>
      <c r="FG10" s="2">
        <v>6583</v>
      </c>
      <c r="FH10" s="2">
        <v>6598</v>
      </c>
      <c r="FI10" s="2">
        <v>6160</v>
      </c>
      <c r="FJ10" s="2">
        <v>6279</v>
      </c>
      <c r="FK10" s="2">
        <v>6131</v>
      </c>
      <c r="FL10" s="2">
        <v>6131</v>
      </c>
      <c r="FM10" s="2">
        <v>6065</v>
      </c>
      <c r="FN10" s="2">
        <v>6124</v>
      </c>
      <c r="FO10" s="2">
        <v>6107</v>
      </c>
      <c r="FP10" s="2">
        <v>6108</v>
      </c>
      <c r="FQ10" s="2">
        <v>6093</v>
      </c>
      <c r="FR10" s="2">
        <v>6027</v>
      </c>
      <c r="FS10" s="2">
        <v>5970</v>
      </c>
      <c r="FT10" s="2">
        <v>5884</v>
      </c>
      <c r="FU10" s="2">
        <v>6084</v>
      </c>
      <c r="FV10" s="2">
        <v>5860</v>
      </c>
      <c r="FW10" s="2">
        <v>5984</v>
      </c>
      <c r="FX10" s="2">
        <v>6121</v>
      </c>
      <c r="FY10" s="2">
        <v>6064</v>
      </c>
      <c r="FZ10" s="2">
        <v>6219</v>
      </c>
      <c r="GA10" s="2">
        <v>6051</v>
      </c>
      <c r="GB10" s="2">
        <v>5730</v>
      </c>
      <c r="GC10" s="2">
        <v>5692</v>
      </c>
      <c r="GD10" s="2">
        <v>5485</v>
      </c>
      <c r="GE10" s="2">
        <v>5527</v>
      </c>
      <c r="GF10" s="2">
        <v>5549</v>
      </c>
      <c r="GG10" s="2">
        <v>5699</v>
      </c>
      <c r="GH10" s="2">
        <v>5659</v>
      </c>
      <c r="GI10" s="2">
        <v>5655</v>
      </c>
      <c r="GJ10" s="2">
        <v>5595</v>
      </c>
      <c r="GK10" s="2">
        <v>5654</v>
      </c>
      <c r="GL10" s="2">
        <v>5835</v>
      </c>
      <c r="GM10" s="2">
        <v>5759</v>
      </c>
      <c r="GN10" s="2">
        <v>5662</v>
      </c>
      <c r="GO10" s="2">
        <v>5602</v>
      </c>
      <c r="GP10" s="2">
        <v>5726</v>
      </c>
      <c r="GQ10" s="2">
        <v>5711</v>
      </c>
      <c r="GR10" s="2">
        <v>5809</v>
      </c>
      <c r="GS10" s="2">
        <v>5733</v>
      </c>
      <c r="GT10" s="2">
        <v>5682</v>
      </c>
      <c r="GU10" s="2">
        <v>5719</v>
      </c>
      <c r="GV10" s="2">
        <v>5608</v>
      </c>
      <c r="GW10" s="2">
        <v>5676</v>
      </c>
      <c r="GX10" s="2">
        <v>5649</v>
      </c>
      <c r="GY10" s="2">
        <v>5493</v>
      </c>
      <c r="GZ10" s="2">
        <v>5527</v>
      </c>
      <c r="HA10" s="2">
        <v>5370</v>
      </c>
      <c r="HB10" s="2">
        <v>5463</v>
      </c>
      <c r="HC10" s="2">
        <v>5399</v>
      </c>
      <c r="HD10" s="2">
        <v>5462</v>
      </c>
      <c r="HE10" s="2">
        <v>5478</v>
      </c>
      <c r="HF10" s="2">
        <v>5510</v>
      </c>
      <c r="HG10" s="2">
        <v>5585</v>
      </c>
      <c r="HH10" s="2">
        <v>5347</v>
      </c>
      <c r="HI10" s="2">
        <v>5323</v>
      </c>
      <c r="HJ10" s="2">
        <v>5409</v>
      </c>
      <c r="HK10" s="2">
        <v>5408</v>
      </c>
      <c r="HL10" s="2">
        <v>5483</v>
      </c>
      <c r="HM10" s="2">
        <v>5527</v>
      </c>
      <c r="HN10" s="2">
        <v>5548</v>
      </c>
      <c r="HO10" s="2">
        <v>5484</v>
      </c>
      <c r="HP10" s="2">
        <v>5455</v>
      </c>
      <c r="HQ10" s="2">
        <v>5558</v>
      </c>
      <c r="HR10" s="2">
        <v>5536</v>
      </c>
      <c r="HS10" s="2">
        <v>5453</v>
      </c>
      <c r="HT10" s="2">
        <v>5484</v>
      </c>
      <c r="HU10" s="2">
        <v>5380</v>
      </c>
      <c r="HV10" s="2">
        <v>5309</v>
      </c>
      <c r="HW10" s="2">
        <v>5243</v>
      </c>
      <c r="HX10" s="2">
        <v>5255</v>
      </c>
      <c r="HY10" s="2">
        <v>5232</v>
      </c>
      <c r="HZ10" s="2">
        <v>5237</v>
      </c>
      <c r="IA10" s="2">
        <v>5247</v>
      </c>
      <c r="IB10" s="2">
        <v>5255</v>
      </c>
      <c r="IC10" s="2">
        <v>5270</v>
      </c>
      <c r="ID10" s="2">
        <v>5246</v>
      </c>
      <c r="IE10" s="2">
        <v>5143</v>
      </c>
      <c r="IF10" s="2">
        <v>5092</v>
      </c>
      <c r="IG10" s="2">
        <v>5088</v>
      </c>
      <c r="IH10" s="2">
        <v>5014</v>
      </c>
      <c r="II10" s="2">
        <v>5070</v>
      </c>
      <c r="IJ10" s="2">
        <v>5171</v>
      </c>
      <c r="IK10" s="2">
        <v>5087</v>
      </c>
      <c r="IL10" s="2">
        <v>5235</v>
      </c>
      <c r="IM10" s="2">
        <v>5187</v>
      </c>
      <c r="IN10" s="2">
        <v>5167</v>
      </c>
      <c r="IO10" s="2">
        <v>5117</v>
      </c>
      <c r="IP10" s="2">
        <v>5030</v>
      </c>
      <c r="IQ10" s="2">
        <v>5075</v>
      </c>
      <c r="IR10" s="2">
        <v>4997</v>
      </c>
      <c r="IS10" s="2">
        <v>5006</v>
      </c>
      <c r="IT10" s="2">
        <v>4993</v>
      </c>
    </row>
    <row r="11" spans="1:254" ht="15.9" customHeight="1">
      <c r="A11" s="65" t="s">
        <v>17</v>
      </c>
      <c r="B11" s="25" t="s">
        <v>18</v>
      </c>
      <c r="C11" s="39">
        <v>4860</v>
      </c>
      <c r="D11" s="38">
        <v>113</v>
      </c>
      <c r="E11" s="29">
        <v>4747</v>
      </c>
      <c r="F11" s="29">
        <v>4753</v>
      </c>
      <c r="G11" s="29">
        <v>4818</v>
      </c>
      <c r="H11" s="29">
        <v>4832</v>
      </c>
      <c r="I11" s="29">
        <v>4858</v>
      </c>
      <c r="J11" s="29">
        <v>5104</v>
      </c>
      <c r="K11" s="29">
        <v>4613</v>
      </c>
      <c r="L11" s="29">
        <v>4508</v>
      </c>
      <c r="M11" s="29">
        <v>4445</v>
      </c>
      <c r="N11" s="29">
        <v>4279</v>
      </c>
      <c r="O11" s="29">
        <v>4295</v>
      </c>
      <c r="P11" s="29">
        <v>4369</v>
      </c>
      <c r="Q11" s="29">
        <v>4497</v>
      </c>
      <c r="R11" s="29">
        <v>4472</v>
      </c>
      <c r="S11" s="29">
        <v>4510</v>
      </c>
      <c r="T11" s="29">
        <v>4312</v>
      </c>
      <c r="U11" s="29">
        <v>4525</v>
      </c>
      <c r="V11" s="29">
        <v>4355</v>
      </c>
      <c r="W11" s="29">
        <v>4368</v>
      </c>
      <c r="X11" s="29">
        <v>4422</v>
      </c>
      <c r="Y11" s="29">
        <v>4444</v>
      </c>
      <c r="Z11" s="29">
        <v>4409</v>
      </c>
      <c r="AA11" s="29">
        <v>4355</v>
      </c>
      <c r="AB11" s="29">
        <v>4307</v>
      </c>
      <c r="AC11" s="29">
        <v>4298</v>
      </c>
      <c r="AD11" s="29">
        <v>4037</v>
      </c>
      <c r="AE11" s="29">
        <v>4074</v>
      </c>
      <c r="AF11" s="29">
        <v>4050</v>
      </c>
      <c r="AG11" s="29">
        <v>3818</v>
      </c>
      <c r="AH11" s="29">
        <v>3822</v>
      </c>
      <c r="AI11" s="29">
        <v>3885</v>
      </c>
      <c r="AJ11" s="29">
        <v>3726</v>
      </c>
      <c r="AK11" s="29">
        <v>3778</v>
      </c>
      <c r="AL11" s="29">
        <v>3789</v>
      </c>
      <c r="AM11" s="29">
        <v>4020</v>
      </c>
      <c r="AN11" s="29">
        <v>3891</v>
      </c>
      <c r="AO11" s="29">
        <v>3860</v>
      </c>
      <c r="AP11" s="29">
        <v>3930</v>
      </c>
      <c r="AQ11" s="29">
        <v>4027</v>
      </c>
      <c r="AR11" s="29">
        <v>4107</v>
      </c>
      <c r="AS11" s="29">
        <v>4080</v>
      </c>
      <c r="AT11" s="29">
        <v>4166</v>
      </c>
      <c r="AU11" s="29">
        <v>4236</v>
      </c>
      <c r="AV11" s="29">
        <v>4315</v>
      </c>
      <c r="AW11" s="29">
        <v>4292</v>
      </c>
      <c r="AX11" s="29">
        <v>4314</v>
      </c>
      <c r="AY11" s="29">
        <v>4470</v>
      </c>
      <c r="AZ11" s="29">
        <v>4456</v>
      </c>
      <c r="BA11" s="29">
        <v>4277</v>
      </c>
      <c r="BB11" s="29">
        <v>4201</v>
      </c>
      <c r="BC11" s="29">
        <v>4154</v>
      </c>
      <c r="BD11" s="29">
        <v>4137</v>
      </c>
      <c r="BE11" s="29">
        <v>4143</v>
      </c>
      <c r="BF11" s="29">
        <v>4155</v>
      </c>
      <c r="BG11" s="29">
        <v>4245</v>
      </c>
      <c r="BH11" s="29">
        <v>4312</v>
      </c>
      <c r="BI11" s="29">
        <v>4372</v>
      </c>
      <c r="BJ11" s="29">
        <v>4184</v>
      </c>
      <c r="BK11" s="29">
        <v>4142</v>
      </c>
      <c r="BL11" s="30">
        <v>4115</v>
      </c>
      <c r="BM11" s="2">
        <v>4359</v>
      </c>
      <c r="BN11" s="2">
        <v>4172</v>
      </c>
      <c r="BO11" s="2">
        <v>4172</v>
      </c>
      <c r="BP11" s="2">
        <v>4246</v>
      </c>
      <c r="BQ11" s="2">
        <v>4110</v>
      </c>
      <c r="BR11" s="2">
        <v>4092</v>
      </c>
      <c r="BS11" s="2">
        <v>4202</v>
      </c>
      <c r="BT11" s="2">
        <v>4602</v>
      </c>
      <c r="BU11" s="2">
        <v>4707</v>
      </c>
      <c r="BV11" s="2">
        <v>4613</v>
      </c>
      <c r="BW11" s="2">
        <v>4448</v>
      </c>
      <c r="BX11" s="2">
        <v>4530</v>
      </c>
      <c r="BY11" s="2">
        <v>4493</v>
      </c>
      <c r="BZ11" s="2">
        <v>4358</v>
      </c>
      <c r="CA11" s="2">
        <v>4430</v>
      </c>
      <c r="CB11" s="2">
        <v>4447</v>
      </c>
      <c r="CC11" s="2">
        <v>4323</v>
      </c>
      <c r="CD11" s="2">
        <v>4173</v>
      </c>
      <c r="CE11" s="2">
        <v>3931</v>
      </c>
      <c r="CF11" s="2">
        <v>3981</v>
      </c>
      <c r="CG11" s="2">
        <v>4143</v>
      </c>
      <c r="CH11" s="2">
        <v>4197</v>
      </c>
      <c r="CI11" s="2">
        <v>4086</v>
      </c>
      <c r="CJ11" s="2">
        <v>4072</v>
      </c>
      <c r="CK11" s="2">
        <v>4086</v>
      </c>
      <c r="CL11" s="2">
        <v>4098</v>
      </c>
      <c r="CM11" s="2">
        <v>4025</v>
      </c>
      <c r="CN11" s="2">
        <v>3912</v>
      </c>
      <c r="CO11" s="2">
        <v>3808</v>
      </c>
      <c r="CP11" s="2">
        <v>4002</v>
      </c>
      <c r="CQ11" s="2">
        <v>4032</v>
      </c>
      <c r="CR11" s="2">
        <v>4042</v>
      </c>
      <c r="CS11" s="2">
        <v>4063</v>
      </c>
      <c r="CT11" s="2">
        <v>3989</v>
      </c>
      <c r="CU11" s="2">
        <v>4184</v>
      </c>
      <c r="CV11" s="2">
        <v>4191</v>
      </c>
      <c r="CW11" s="2">
        <v>4263</v>
      </c>
      <c r="CX11" s="2">
        <v>4308</v>
      </c>
      <c r="CY11" s="2">
        <v>4279</v>
      </c>
      <c r="CZ11" s="2">
        <v>4306</v>
      </c>
      <c r="DA11" s="2">
        <v>4464</v>
      </c>
      <c r="DB11" s="2">
        <v>4500</v>
      </c>
      <c r="DC11" s="2">
        <v>4419</v>
      </c>
      <c r="DD11" s="2">
        <v>4478</v>
      </c>
      <c r="DE11" s="2">
        <v>4460</v>
      </c>
      <c r="DF11" s="2">
        <v>4211</v>
      </c>
      <c r="DG11" s="2">
        <v>4335</v>
      </c>
      <c r="DH11" s="2">
        <v>4370</v>
      </c>
      <c r="DI11" s="2">
        <v>4340</v>
      </c>
      <c r="DJ11" s="2">
        <v>4115</v>
      </c>
      <c r="DK11" s="2">
        <v>3865</v>
      </c>
      <c r="DL11" s="2">
        <v>3744</v>
      </c>
      <c r="DM11" s="2">
        <v>4016</v>
      </c>
      <c r="DN11" s="2">
        <v>4118</v>
      </c>
      <c r="DO11" s="2">
        <v>4051</v>
      </c>
      <c r="DP11" s="2">
        <v>4173</v>
      </c>
      <c r="DQ11" s="2">
        <v>4223</v>
      </c>
      <c r="DR11" s="2">
        <v>4378</v>
      </c>
      <c r="DS11" s="2">
        <v>4591</v>
      </c>
      <c r="DT11" s="2">
        <v>4915</v>
      </c>
      <c r="DU11" s="2">
        <v>4594</v>
      </c>
      <c r="DV11" s="2">
        <v>4491</v>
      </c>
      <c r="DW11" s="2">
        <v>4518</v>
      </c>
      <c r="DX11" s="2">
        <v>5208</v>
      </c>
      <c r="DY11" s="2">
        <v>5377</v>
      </c>
      <c r="DZ11" s="2">
        <v>5387</v>
      </c>
      <c r="EA11" s="2">
        <v>5504</v>
      </c>
      <c r="EB11" s="2">
        <v>5638</v>
      </c>
      <c r="EC11" s="2">
        <v>5716</v>
      </c>
      <c r="ED11" s="2">
        <v>5699</v>
      </c>
      <c r="EE11" s="2">
        <v>5793</v>
      </c>
      <c r="EF11" s="2">
        <v>5858</v>
      </c>
      <c r="EG11" s="2">
        <v>5869</v>
      </c>
      <c r="EH11" s="2">
        <v>5881</v>
      </c>
      <c r="EI11" s="2">
        <v>6036</v>
      </c>
      <c r="EJ11" s="2">
        <v>5999</v>
      </c>
      <c r="EK11" s="2">
        <v>5904</v>
      </c>
      <c r="EL11" s="2">
        <v>5960</v>
      </c>
      <c r="EM11" s="2">
        <v>5943</v>
      </c>
      <c r="EN11" s="2">
        <v>5869</v>
      </c>
      <c r="EO11" s="2">
        <v>5645</v>
      </c>
      <c r="EP11" s="2">
        <v>5676</v>
      </c>
      <c r="EQ11" s="2">
        <v>5665</v>
      </c>
      <c r="ER11" s="2">
        <v>5715</v>
      </c>
      <c r="ES11" s="2">
        <v>5445</v>
      </c>
      <c r="ET11" s="2">
        <v>5359</v>
      </c>
      <c r="EU11" s="2">
        <v>5340</v>
      </c>
      <c r="EV11" s="2">
        <v>5454</v>
      </c>
      <c r="EW11" s="2">
        <v>5447</v>
      </c>
      <c r="EX11" s="2">
        <v>5480</v>
      </c>
      <c r="EY11" s="2">
        <v>5433</v>
      </c>
      <c r="EZ11" s="2">
        <v>5470</v>
      </c>
      <c r="FA11" s="2">
        <v>5470</v>
      </c>
      <c r="FB11" s="2">
        <v>5394</v>
      </c>
      <c r="FC11" s="2">
        <v>5566</v>
      </c>
      <c r="FD11" s="2">
        <v>5441</v>
      </c>
      <c r="FE11" s="2">
        <v>5519</v>
      </c>
      <c r="FF11" s="2">
        <v>5581</v>
      </c>
      <c r="FG11" s="2">
        <v>5583</v>
      </c>
      <c r="FH11" s="2">
        <v>5678</v>
      </c>
      <c r="FI11" s="2">
        <v>5714</v>
      </c>
      <c r="FJ11" s="2">
        <v>5776</v>
      </c>
      <c r="FK11" s="2">
        <v>5723</v>
      </c>
      <c r="FL11" s="2">
        <v>5804</v>
      </c>
      <c r="FM11" s="2">
        <v>5919</v>
      </c>
      <c r="FN11" s="2">
        <v>5883</v>
      </c>
      <c r="FO11" s="2">
        <v>5840</v>
      </c>
      <c r="FP11" s="2">
        <v>5974</v>
      </c>
      <c r="FQ11" s="2">
        <v>6026</v>
      </c>
      <c r="FR11" s="2">
        <v>6179</v>
      </c>
      <c r="FS11" s="2">
        <v>6194</v>
      </c>
      <c r="FT11" s="2">
        <v>6074</v>
      </c>
      <c r="FU11" s="2">
        <v>6023</v>
      </c>
      <c r="FV11" s="2">
        <v>5876</v>
      </c>
      <c r="FW11" s="2">
        <v>5796</v>
      </c>
      <c r="FX11" s="2">
        <v>5950</v>
      </c>
      <c r="FY11" s="2">
        <v>6069</v>
      </c>
      <c r="FZ11" s="2">
        <v>6093</v>
      </c>
      <c r="GA11" s="2">
        <v>5890</v>
      </c>
      <c r="GB11" s="2">
        <v>5842</v>
      </c>
      <c r="GC11" s="2">
        <v>5665</v>
      </c>
      <c r="GD11" s="2">
        <v>5588</v>
      </c>
      <c r="GE11" s="2">
        <v>5798</v>
      </c>
      <c r="GF11" s="2">
        <v>5760</v>
      </c>
      <c r="GG11" s="2">
        <v>5715</v>
      </c>
      <c r="GH11" s="2">
        <v>5870</v>
      </c>
      <c r="GI11" s="2">
        <v>6027</v>
      </c>
      <c r="GJ11" s="2">
        <v>5145</v>
      </c>
      <c r="GK11" s="2">
        <v>5171</v>
      </c>
      <c r="GL11" s="2">
        <v>5199</v>
      </c>
      <c r="GM11" s="2">
        <v>5123</v>
      </c>
      <c r="GN11" s="2">
        <v>5061</v>
      </c>
      <c r="GO11" s="2">
        <v>5033</v>
      </c>
      <c r="GP11" s="2">
        <v>4958</v>
      </c>
      <c r="GQ11" s="2">
        <v>4970</v>
      </c>
      <c r="GR11" s="2">
        <v>4799</v>
      </c>
      <c r="GS11" s="2">
        <v>4916</v>
      </c>
      <c r="GT11" s="2">
        <v>4804</v>
      </c>
      <c r="GU11" s="2">
        <v>4759</v>
      </c>
      <c r="GV11" s="2">
        <v>4899</v>
      </c>
      <c r="GW11" s="2">
        <v>5054</v>
      </c>
      <c r="GX11" s="2">
        <v>5077</v>
      </c>
      <c r="GY11" s="2">
        <v>5047</v>
      </c>
      <c r="GZ11" s="2">
        <v>5093</v>
      </c>
      <c r="HA11" s="2">
        <v>4543</v>
      </c>
      <c r="HB11" s="2">
        <v>4595</v>
      </c>
      <c r="HC11" s="2">
        <v>4734</v>
      </c>
      <c r="HD11" s="2">
        <v>4739</v>
      </c>
      <c r="HE11" s="2">
        <v>4668</v>
      </c>
      <c r="HF11" s="2">
        <v>4818</v>
      </c>
      <c r="HG11" s="2">
        <v>4812</v>
      </c>
      <c r="HH11" s="2">
        <v>4770</v>
      </c>
      <c r="HI11" s="2">
        <v>4720</v>
      </c>
      <c r="HJ11" s="2">
        <v>4788</v>
      </c>
      <c r="HK11" s="2">
        <v>4662</v>
      </c>
      <c r="HL11" s="2">
        <v>4597</v>
      </c>
      <c r="HM11" s="2">
        <v>4678</v>
      </c>
      <c r="HN11" s="2">
        <v>4627</v>
      </c>
      <c r="HO11" s="2">
        <v>4588</v>
      </c>
      <c r="HP11" s="2">
        <v>4531</v>
      </c>
      <c r="HQ11" s="2">
        <v>4484</v>
      </c>
      <c r="HR11" s="2">
        <v>4510</v>
      </c>
      <c r="HS11" s="2">
        <v>4461</v>
      </c>
      <c r="HT11" s="2">
        <v>4430</v>
      </c>
      <c r="HU11" s="2">
        <v>4390</v>
      </c>
      <c r="HV11" s="2">
        <v>4435</v>
      </c>
      <c r="HW11" s="2">
        <v>4513</v>
      </c>
      <c r="HX11" s="2">
        <v>4564</v>
      </c>
      <c r="HY11" s="2">
        <v>4525</v>
      </c>
      <c r="HZ11" s="2">
        <v>4668</v>
      </c>
      <c r="IA11" s="2">
        <v>4668</v>
      </c>
      <c r="IB11" s="2">
        <v>4643</v>
      </c>
      <c r="IC11" s="2">
        <v>4732</v>
      </c>
      <c r="ID11" s="2">
        <v>4636</v>
      </c>
      <c r="IE11" s="2">
        <v>4664</v>
      </c>
      <c r="IF11" s="2">
        <v>4720</v>
      </c>
      <c r="IG11" s="2">
        <v>4724</v>
      </c>
      <c r="IH11" s="2">
        <v>4634</v>
      </c>
      <c r="II11" s="2">
        <v>4630</v>
      </c>
      <c r="IJ11" s="2">
        <v>4684</v>
      </c>
      <c r="IK11" s="2">
        <v>4644</v>
      </c>
      <c r="IL11" s="2">
        <v>4740</v>
      </c>
      <c r="IM11" s="2">
        <v>4726</v>
      </c>
      <c r="IN11" s="2">
        <v>4548</v>
      </c>
      <c r="IO11" s="2">
        <v>4525</v>
      </c>
      <c r="IP11" s="2">
        <v>4475</v>
      </c>
      <c r="IQ11" s="2">
        <v>4551</v>
      </c>
      <c r="IR11" s="2">
        <v>4425</v>
      </c>
      <c r="IS11" s="2">
        <v>4395</v>
      </c>
      <c r="IT11" s="2">
        <v>4092</v>
      </c>
    </row>
    <row r="12" spans="1:254" ht="15.9" customHeight="1">
      <c r="A12" s="65" t="s">
        <v>19</v>
      </c>
      <c r="B12" s="25" t="s">
        <v>20</v>
      </c>
      <c r="C12" s="39">
        <v>3540</v>
      </c>
      <c r="D12" s="38">
        <v>80</v>
      </c>
      <c r="E12" s="29">
        <v>3460</v>
      </c>
      <c r="F12" s="29">
        <v>3472</v>
      </c>
      <c r="G12" s="29">
        <v>3528</v>
      </c>
      <c r="H12" s="29">
        <v>3601</v>
      </c>
      <c r="I12" s="29">
        <v>3641</v>
      </c>
      <c r="J12" s="29">
        <v>3678</v>
      </c>
      <c r="K12" s="29">
        <v>3651</v>
      </c>
      <c r="L12" s="29">
        <v>3607</v>
      </c>
      <c r="M12" s="29">
        <v>3726</v>
      </c>
      <c r="N12" s="29">
        <v>3761</v>
      </c>
      <c r="O12" s="29">
        <v>3697</v>
      </c>
      <c r="P12" s="29">
        <v>3634</v>
      </c>
      <c r="Q12" s="29">
        <v>3580</v>
      </c>
      <c r="R12" s="29">
        <v>3457</v>
      </c>
      <c r="S12" s="29">
        <v>3475</v>
      </c>
      <c r="T12" s="29">
        <v>3528</v>
      </c>
      <c r="U12" s="29">
        <v>3550</v>
      </c>
      <c r="V12" s="29">
        <v>3419</v>
      </c>
      <c r="W12" s="29">
        <v>3407</v>
      </c>
      <c r="X12" s="29">
        <v>3470</v>
      </c>
      <c r="Y12" s="29">
        <v>3412</v>
      </c>
      <c r="Z12" s="29">
        <v>3330</v>
      </c>
      <c r="AA12" s="29">
        <v>3316</v>
      </c>
      <c r="AB12" s="29">
        <v>3261</v>
      </c>
      <c r="AC12" s="29">
        <v>3238</v>
      </c>
      <c r="AD12" s="29">
        <v>3297</v>
      </c>
      <c r="AE12" s="29">
        <v>3294</v>
      </c>
      <c r="AF12" s="29">
        <v>3324</v>
      </c>
      <c r="AG12" s="29">
        <v>3351</v>
      </c>
      <c r="AH12" s="29">
        <v>3412</v>
      </c>
      <c r="AI12" s="29">
        <v>3458</v>
      </c>
      <c r="AJ12" s="29">
        <v>3475</v>
      </c>
      <c r="AK12" s="29">
        <v>3502</v>
      </c>
      <c r="AL12" s="29">
        <v>3500</v>
      </c>
      <c r="AM12" s="29">
        <v>3505</v>
      </c>
      <c r="AN12" s="29">
        <v>3428</v>
      </c>
      <c r="AO12" s="29">
        <v>3475</v>
      </c>
      <c r="AP12" s="29">
        <v>3636</v>
      </c>
      <c r="AQ12" s="29">
        <v>3588</v>
      </c>
      <c r="AR12" s="29">
        <v>3649</v>
      </c>
      <c r="AS12" s="29">
        <v>3553</v>
      </c>
      <c r="AT12" s="29">
        <v>3678</v>
      </c>
      <c r="AU12" s="29">
        <v>3690</v>
      </c>
      <c r="AV12" s="29">
        <v>3726</v>
      </c>
      <c r="AW12" s="29">
        <v>3660</v>
      </c>
      <c r="AX12" s="29">
        <v>3732</v>
      </c>
      <c r="AY12" s="29">
        <v>3597</v>
      </c>
      <c r="AZ12" s="29">
        <v>3565</v>
      </c>
      <c r="BA12" s="29">
        <v>3643</v>
      </c>
      <c r="BB12" s="29">
        <v>3722</v>
      </c>
      <c r="BC12" s="29">
        <v>3727</v>
      </c>
      <c r="BD12" s="29">
        <v>3701</v>
      </c>
      <c r="BE12" s="29">
        <v>3791</v>
      </c>
      <c r="BF12" s="29">
        <v>3849</v>
      </c>
      <c r="BG12" s="29">
        <v>3934</v>
      </c>
      <c r="BH12" s="29">
        <v>4026</v>
      </c>
      <c r="BI12" s="29">
        <v>4049</v>
      </c>
      <c r="BJ12" s="29">
        <v>4002</v>
      </c>
      <c r="BK12" s="29">
        <v>3921</v>
      </c>
      <c r="BL12" s="30">
        <v>4007</v>
      </c>
      <c r="BM12" s="2">
        <v>4007</v>
      </c>
      <c r="BN12" s="2">
        <v>3988</v>
      </c>
      <c r="BO12" s="2">
        <v>3910</v>
      </c>
      <c r="BP12" s="2">
        <v>3820</v>
      </c>
      <c r="BQ12" s="2">
        <v>3912</v>
      </c>
      <c r="BR12" s="2">
        <v>4165</v>
      </c>
      <c r="BS12" s="2">
        <v>4180</v>
      </c>
      <c r="BT12" s="2">
        <v>4123</v>
      </c>
      <c r="BU12" s="2">
        <v>3984</v>
      </c>
      <c r="BV12" s="2">
        <v>4098</v>
      </c>
      <c r="BW12" s="2">
        <v>3988</v>
      </c>
      <c r="BX12" s="2">
        <v>3912</v>
      </c>
      <c r="BY12" s="2">
        <v>3885</v>
      </c>
      <c r="BZ12" s="2">
        <v>3959</v>
      </c>
      <c r="CA12" s="2">
        <v>4029</v>
      </c>
      <c r="CB12" s="2">
        <v>4063</v>
      </c>
      <c r="CC12" s="2">
        <v>4133</v>
      </c>
      <c r="CD12" s="2">
        <v>4232</v>
      </c>
      <c r="CE12" s="2">
        <v>4388</v>
      </c>
      <c r="CF12" s="2">
        <v>4259</v>
      </c>
      <c r="CG12" s="2">
        <v>4279</v>
      </c>
      <c r="CH12" s="2">
        <v>4306</v>
      </c>
      <c r="CI12" s="2">
        <v>4634</v>
      </c>
      <c r="CJ12" s="2">
        <v>4773</v>
      </c>
      <c r="CK12" s="2">
        <v>4680</v>
      </c>
      <c r="CL12" s="2">
        <v>4705</v>
      </c>
      <c r="CM12" s="2">
        <v>4725</v>
      </c>
      <c r="CN12" s="2">
        <v>4932</v>
      </c>
      <c r="CO12" s="2">
        <v>4955</v>
      </c>
      <c r="CP12" s="2">
        <v>4900</v>
      </c>
      <c r="CQ12" s="2">
        <v>4695</v>
      </c>
      <c r="CR12" s="2">
        <v>4624</v>
      </c>
      <c r="CS12" s="2">
        <v>4617</v>
      </c>
      <c r="CT12" s="2">
        <v>4607</v>
      </c>
      <c r="CU12" s="2">
        <v>4801</v>
      </c>
      <c r="CV12" s="2">
        <v>4720</v>
      </c>
      <c r="CW12" s="2">
        <v>4575</v>
      </c>
      <c r="CX12" s="2">
        <v>4450</v>
      </c>
      <c r="CY12" s="2">
        <v>4435</v>
      </c>
      <c r="CZ12" s="2">
        <v>4299</v>
      </c>
      <c r="DA12" s="2">
        <v>4208</v>
      </c>
      <c r="DB12" s="2">
        <v>4150</v>
      </c>
      <c r="DC12" s="2">
        <v>4320</v>
      </c>
      <c r="DD12" s="2">
        <v>4178</v>
      </c>
      <c r="DE12" s="2">
        <v>4186</v>
      </c>
      <c r="DF12" s="2">
        <v>4049</v>
      </c>
      <c r="DG12" s="2">
        <v>4054</v>
      </c>
      <c r="DH12" s="2">
        <v>4210</v>
      </c>
      <c r="DI12" s="2">
        <v>3800</v>
      </c>
      <c r="DJ12" s="2">
        <v>3724</v>
      </c>
      <c r="DK12" s="2">
        <v>3679</v>
      </c>
      <c r="DL12" s="2">
        <v>3748</v>
      </c>
      <c r="DM12" s="2">
        <v>3732</v>
      </c>
      <c r="DN12" s="2">
        <v>3745</v>
      </c>
      <c r="DO12" s="2">
        <v>3613</v>
      </c>
      <c r="DP12" s="2">
        <v>3616</v>
      </c>
      <c r="DQ12" s="2">
        <v>3584</v>
      </c>
      <c r="DR12" s="2">
        <v>3698</v>
      </c>
      <c r="DS12" s="2">
        <v>4002</v>
      </c>
      <c r="DT12" s="2">
        <v>3887</v>
      </c>
      <c r="DU12" s="2">
        <v>3774</v>
      </c>
      <c r="DV12" s="2">
        <v>3665</v>
      </c>
      <c r="DW12" s="2">
        <v>3634</v>
      </c>
      <c r="DX12" s="2">
        <v>3578</v>
      </c>
      <c r="DY12" s="2">
        <v>3437</v>
      </c>
      <c r="DZ12" s="2">
        <v>3492</v>
      </c>
      <c r="EA12" s="2">
        <v>3529</v>
      </c>
      <c r="EB12" s="2">
        <v>3434</v>
      </c>
      <c r="EC12" s="2">
        <v>3377</v>
      </c>
      <c r="ED12" s="2">
        <v>3268</v>
      </c>
      <c r="EE12" s="2">
        <v>3229</v>
      </c>
      <c r="EF12" s="2">
        <v>3253</v>
      </c>
      <c r="EG12" s="2">
        <v>3254</v>
      </c>
      <c r="EH12" s="2">
        <v>3196</v>
      </c>
      <c r="EI12" s="2">
        <v>3209</v>
      </c>
      <c r="EJ12" s="2">
        <v>3222</v>
      </c>
      <c r="EK12" s="2">
        <v>3235</v>
      </c>
      <c r="EL12" s="2">
        <v>3287</v>
      </c>
      <c r="EM12" s="2">
        <v>3275</v>
      </c>
      <c r="EN12" s="2">
        <v>3181</v>
      </c>
      <c r="EO12" s="2">
        <v>3130</v>
      </c>
      <c r="EP12" s="2">
        <v>3081</v>
      </c>
      <c r="EQ12" s="2">
        <v>3182</v>
      </c>
      <c r="ER12" s="2">
        <v>3193</v>
      </c>
      <c r="ES12" s="2">
        <v>3189</v>
      </c>
      <c r="ET12" s="2">
        <v>3145</v>
      </c>
      <c r="EU12" s="2">
        <v>3125</v>
      </c>
      <c r="EV12" s="2">
        <v>3163</v>
      </c>
      <c r="EW12" s="2">
        <v>3177</v>
      </c>
      <c r="EX12" s="2">
        <v>3198</v>
      </c>
      <c r="EY12" s="2">
        <v>3260</v>
      </c>
      <c r="EZ12" s="2">
        <v>3207</v>
      </c>
      <c r="FA12" s="2">
        <v>3175</v>
      </c>
      <c r="FB12" s="2">
        <v>3174</v>
      </c>
      <c r="FC12" s="2">
        <v>3120</v>
      </c>
      <c r="FD12" s="2">
        <v>3206</v>
      </c>
      <c r="FE12" s="2">
        <v>3229</v>
      </c>
      <c r="FF12" s="2">
        <v>3211</v>
      </c>
      <c r="FG12" s="2">
        <v>3251</v>
      </c>
      <c r="FH12" s="2">
        <v>3265</v>
      </c>
      <c r="FI12" s="2">
        <v>3212</v>
      </c>
      <c r="FJ12" s="2">
        <v>3217</v>
      </c>
      <c r="FK12" s="2">
        <v>3213</v>
      </c>
      <c r="FL12" s="2">
        <v>3210</v>
      </c>
      <c r="FM12" s="2">
        <v>3201</v>
      </c>
      <c r="FN12" s="2">
        <v>3273</v>
      </c>
      <c r="FO12" s="2">
        <v>3314</v>
      </c>
      <c r="FP12" s="2">
        <v>3355</v>
      </c>
      <c r="FQ12" s="2">
        <v>3367</v>
      </c>
      <c r="FR12" s="2">
        <v>3314</v>
      </c>
      <c r="FS12" s="2">
        <v>3219</v>
      </c>
      <c r="FT12" s="2">
        <v>3170</v>
      </c>
      <c r="FU12" s="2">
        <v>3164</v>
      </c>
      <c r="FV12" s="2">
        <v>3130</v>
      </c>
      <c r="FW12" s="2">
        <v>3198</v>
      </c>
      <c r="FX12" s="2">
        <v>3212</v>
      </c>
      <c r="FY12" s="2">
        <v>3203</v>
      </c>
      <c r="FZ12" s="2">
        <v>3043</v>
      </c>
      <c r="GA12" s="2">
        <v>3053</v>
      </c>
      <c r="GB12" s="2">
        <v>3002</v>
      </c>
      <c r="GC12" s="2">
        <v>2981</v>
      </c>
      <c r="GD12" s="2">
        <v>2906.5</v>
      </c>
      <c r="GE12" s="2">
        <v>2898.5</v>
      </c>
      <c r="GF12" s="2">
        <v>2855.5</v>
      </c>
      <c r="GG12" s="2">
        <v>2895.5</v>
      </c>
      <c r="GH12" s="2">
        <v>2871.5</v>
      </c>
      <c r="GI12" s="2">
        <v>2858</v>
      </c>
      <c r="GJ12" s="2">
        <v>2848</v>
      </c>
      <c r="GK12" s="2">
        <v>2913</v>
      </c>
      <c r="GL12" s="2">
        <v>2905</v>
      </c>
      <c r="GM12" s="2">
        <v>2849</v>
      </c>
      <c r="GN12" s="2">
        <v>2809</v>
      </c>
      <c r="GO12" s="2">
        <v>2733.5</v>
      </c>
      <c r="GP12" s="2">
        <v>2742</v>
      </c>
      <c r="GQ12" s="2">
        <v>2706</v>
      </c>
      <c r="GR12" s="2">
        <v>2681</v>
      </c>
      <c r="GS12" s="2">
        <v>2692</v>
      </c>
      <c r="GT12" s="2">
        <v>2669.5</v>
      </c>
      <c r="GU12" s="2">
        <v>2689</v>
      </c>
      <c r="GV12" s="2">
        <v>2752</v>
      </c>
      <c r="GW12" s="2">
        <v>2787</v>
      </c>
      <c r="GX12" s="2">
        <v>2757.5</v>
      </c>
      <c r="GY12" s="2">
        <v>2764.5</v>
      </c>
      <c r="GZ12" s="2">
        <v>2693.5</v>
      </c>
      <c r="HA12" s="2">
        <v>2642</v>
      </c>
      <c r="HB12" s="2">
        <v>2683</v>
      </c>
      <c r="HC12" s="2">
        <v>2663.5</v>
      </c>
      <c r="HD12" s="2">
        <v>2695.5</v>
      </c>
      <c r="HE12" s="2">
        <v>2779</v>
      </c>
      <c r="HF12" s="2">
        <v>2805</v>
      </c>
      <c r="HG12" s="2">
        <v>2769</v>
      </c>
      <c r="HH12" s="2">
        <v>2714.5</v>
      </c>
      <c r="HI12" s="2">
        <v>2642.5</v>
      </c>
      <c r="HJ12" s="2">
        <v>2643</v>
      </c>
      <c r="HK12" s="2">
        <v>2661.5</v>
      </c>
      <c r="HL12" s="2">
        <v>2673</v>
      </c>
      <c r="HM12" s="2">
        <v>2674.5</v>
      </c>
      <c r="HN12" s="2">
        <v>2679.5</v>
      </c>
      <c r="HO12" s="2">
        <v>2668</v>
      </c>
      <c r="HP12" s="2">
        <v>2618</v>
      </c>
      <c r="HQ12" s="2">
        <v>2611</v>
      </c>
      <c r="HR12" s="2">
        <v>2621.5</v>
      </c>
      <c r="HS12" s="2">
        <v>2606</v>
      </c>
      <c r="HT12" s="2">
        <v>2586.5</v>
      </c>
      <c r="HU12" s="2">
        <v>2604.5</v>
      </c>
      <c r="HV12" s="2">
        <v>2588</v>
      </c>
      <c r="HW12" s="2">
        <v>2572.5</v>
      </c>
      <c r="HX12" s="2">
        <v>2562</v>
      </c>
      <c r="HY12" s="2">
        <v>2539.5</v>
      </c>
      <c r="HZ12" s="2">
        <v>2436</v>
      </c>
      <c r="IA12" s="2">
        <v>2460.5</v>
      </c>
      <c r="IB12" s="2">
        <v>2488</v>
      </c>
      <c r="IC12" s="2">
        <v>2437.5</v>
      </c>
      <c r="ID12" s="2">
        <v>2392</v>
      </c>
      <c r="IE12" s="2">
        <v>2395</v>
      </c>
      <c r="IF12" s="2">
        <v>2350</v>
      </c>
      <c r="IG12" s="2">
        <v>2370</v>
      </c>
      <c r="IH12" s="2">
        <v>2346.5</v>
      </c>
      <c r="II12" s="2">
        <v>2338.5</v>
      </c>
      <c r="IJ12" s="2">
        <v>2369</v>
      </c>
      <c r="IK12" s="2">
        <v>2404.5</v>
      </c>
      <c r="IL12" s="2">
        <v>2268</v>
      </c>
      <c r="IM12" s="2">
        <v>2189.5</v>
      </c>
      <c r="IN12" s="2">
        <v>2175</v>
      </c>
      <c r="IO12" s="2">
        <v>2130</v>
      </c>
      <c r="IP12" s="2">
        <v>2104</v>
      </c>
      <c r="IQ12" s="2">
        <v>2159.5</v>
      </c>
      <c r="IR12" s="2">
        <v>2149</v>
      </c>
      <c r="IS12" s="2">
        <v>2133</v>
      </c>
      <c r="IT12" s="2">
        <v>2114</v>
      </c>
    </row>
    <row r="13" spans="1:254" ht="15.9" customHeight="1">
      <c r="A13" s="65" t="s">
        <v>21</v>
      </c>
      <c r="B13" s="25" t="s">
        <v>22</v>
      </c>
      <c r="C13" s="39">
        <v>2936</v>
      </c>
      <c r="D13" s="38">
        <v>-53</v>
      </c>
      <c r="E13" s="29">
        <v>2989</v>
      </c>
      <c r="F13" s="29">
        <v>2917</v>
      </c>
      <c r="G13" s="29">
        <v>2885</v>
      </c>
      <c r="H13" s="29">
        <v>2970</v>
      </c>
      <c r="I13" s="29">
        <v>2748</v>
      </c>
      <c r="J13" s="29">
        <v>2634</v>
      </c>
      <c r="K13" s="29">
        <v>2638</v>
      </c>
      <c r="L13" s="29">
        <v>2685</v>
      </c>
      <c r="M13" s="29">
        <v>2694</v>
      </c>
      <c r="N13" s="29">
        <v>2680</v>
      </c>
      <c r="O13" s="29">
        <v>2729</v>
      </c>
      <c r="P13" s="29">
        <v>2750</v>
      </c>
      <c r="Q13" s="29">
        <v>2711</v>
      </c>
      <c r="R13" s="29">
        <v>2706</v>
      </c>
      <c r="S13" s="29">
        <v>2744</v>
      </c>
      <c r="T13" s="29">
        <v>2798</v>
      </c>
      <c r="U13" s="29">
        <v>2770</v>
      </c>
      <c r="V13" s="29">
        <v>2746</v>
      </c>
      <c r="W13" s="29">
        <v>2735</v>
      </c>
      <c r="X13" s="29">
        <v>2667</v>
      </c>
      <c r="Y13" s="29">
        <v>2686</v>
      </c>
      <c r="Z13" s="29">
        <v>2775</v>
      </c>
      <c r="AA13" s="29">
        <v>2800</v>
      </c>
      <c r="AB13" s="29">
        <v>2774</v>
      </c>
      <c r="AC13" s="29">
        <v>2754</v>
      </c>
      <c r="AD13" s="29">
        <v>2764</v>
      </c>
      <c r="AE13" s="29">
        <v>2825</v>
      </c>
      <c r="AF13" s="29">
        <v>2850</v>
      </c>
      <c r="AG13" s="29">
        <v>2885</v>
      </c>
      <c r="AH13" s="29">
        <v>2888</v>
      </c>
      <c r="AI13" s="29">
        <v>2970</v>
      </c>
      <c r="AJ13" s="29">
        <v>3035</v>
      </c>
      <c r="AK13" s="29">
        <v>3035</v>
      </c>
      <c r="AL13" s="29">
        <v>3000</v>
      </c>
      <c r="AM13" s="29">
        <v>3005</v>
      </c>
      <c r="AN13" s="29">
        <v>3065</v>
      </c>
      <c r="AO13" s="29">
        <v>3085</v>
      </c>
      <c r="AP13" s="29">
        <v>3130</v>
      </c>
      <c r="AQ13" s="29">
        <v>3105</v>
      </c>
      <c r="AR13" s="29">
        <v>3005</v>
      </c>
      <c r="AS13" s="29">
        <v>3140</v>
      </c>
      <c r="AT13" s="29">
        <v>3195</v>
      </c>
      <c r="AU13" s="29">
        <v>3205</v>
      </c>
      <c r="AV13" s="29">
        <v>3255</v>
      </c>
      <c r="AW13" s="29">
        <v>3275</v>
      </c>
      <c r="AX13" s="29">
        <v>3290</v>
      </c>
      <c r="AY13" s="29">
        <v>3190</v>
      </c>
      <c r="AZ13" s="29">
        <v>3145</v>
      </c>
      <c r="BA13" s="29">
        <v>3270</v>
      </c>
      <c r="BB13" s="29">
        <v>3195</v>
      </c>
      <c r="BC13" s="29">
        <v>3325</v>
      </c>
      <c r="BD13" s="29">
        <v>3320</v>
      </c>
      <c r="BE13" s="29">
        <v>3330</v>
      </c>
      <c r="BF13" s="29">
        <v>3140</v>
      </c>
      <c r="BG13" s="29">
        <v>3125</v>
      </c>
      <c r="BH13" s="29">
        <v>3070</v>
      </c>
      <c r="BI13" s="29">
        <v>3140</v>
      </c>
      <c r="BJ13" s="29">
        <v>3200</v>
      </c>
      <c r="BK13" s="29">
        <v>3260</v>
      </c>
      <c r="BL13" s="30">
        <v>3080</v>
      </c>
      <c r="BM13" s="2">
        <v>2965</v>
      </c>
      <c r="BN13" s="2">
        <v>2971</v>
      </c>
      <c r="BO13" s="2">
        <v>2966</v>
      </c>
      <c r="BP13" s="2">
        <v>2928</v>
      </c>
      <c r="BQ13" s="2">
        <v>2939</v>
      </c>
      <c r="BR13" s="2">
        <v>2834</v>
      </c>
      <c r="BS13" s="2">
        <v>2854</v>
      </c>
      <c r="BT13" s="2">
        <v>2880</v>
      </c>
      <c r="BU13" s="2">
        <v>2909</v>
      </c>
      <c r="BV13" s="2">
        <v>2879</v>
      </c>
      <c r="BW13" s="2">
        <v>2918</v>
      </c>
      <c r="BX13" s="2">
        <v>2939</v>
      </c>
      <c r="BY13" s="2">
        <v>3025</v>
      </c>
      <c r="BZ13" s="2">
        <v>3005</v>
      </c>
      <c r="CA13" s="2">
        <v>3035</v>
      </c>
      <c r="CB13" s="2">
        <v>3050</v>
      </c>
      <c r="CC13" s="2">
        <v>3090</v>
      </c>
      <c r="CD13" s="2">
        <v>3095</v>
      </c>
      <c r="CE13" s="2">
        <v>3030</v>
      </c>
      <c r="CF13" s="2">
        <v>3000</v>
      </c>
      <c r="CG13" s="2">
        <v>2988</v>
      </c>
      <c r="CH13" s="2">
        <v>2993</v>
      </c>
      <c r="CI13" s="2">
        <v>2900</v>
      </c>
      <c r="CJ13" s="2">
        <v>2916</v>
      </c>
      <c r="CK13" s="2">
        <v>2879</v>
      </c>
      <c r="CL13" s="2">
        <v>2917</v>
      </c>
      <c r="CM13" s="2">
        <v>2880</v>
      </c>
      <c r="CN13" s="2">
        <v>2794</v>
      </c>
      <c r="CO13" s="2">
        <v>2663</v>
      </c>
      <c r="CP13" s="2">
        <v>2732</v>
      </c>
      <c r="CQ13" s="2">
        <v>2761</v>
      </c>
      <c r="CR13" s="2">
        <v>2746</v>
      </c>
      <c r="CS13" s="2">
        <v>2666</v>
      </c>
      <c r="CT13" s="2">
        <v>2590</v>
      </c>
      <c r="CU13" s="2">
        <v>2799</v>
      </c>
      <c r="CV13" s="2">
        <v>2911</v>
      </c>
      <c r="CW13" s="2">
        <v>2846</v>
      </c>
      <c r="CX13" s="2">
        <v>2844</v>
      </c>
      <c r="CY13" s="2">
        <v>2899</v>
      </c>
      <c r="CZ13" s="2">
        <v>2921</v>
      </c>
      <c r="DA13" s="2">
        <v>3020</v>
      </c>
      <c r="DB13" s="2">
        <v>2937</v>
      </c>
      <c r="DC13" s="2">
        <v>2830</v>
      </c>
      <c r="DD13" s="2">
        <v>2993</v>
      </c>
      <c r="DE13" s="2">
        <v>3010</v>
      </c>
      <c r="DF13" s="2">
        <v>2965</v>
      </c>
      <c r="DG13" s="2">
        <v>3225</v>
      </c>
      <c r="DH13" s="2">
        <v>3175</v>
      </c>
      <c r="DI13" s="2">
        <v>3135</v>
      </c>
      <c r="DJ13" s="2">
        <v>3175</v>
      </c>
      <c r="DK13" s="2">
        <v>3115</v>
      </c>
      <c r="DL13" s="2">
        <v>3040</v>
      </c>
      <c r="DM13" s="2">
        <v>2987</v>
      </c>
      <c r="DN13" s="2">
        <v>3015</v>
      </c>
      <c r="DO13" s="2">
        <v>3040</v>
      </c>
      <c r="DP13" s="2">
        <v>3030</v>
      </c>
      <c r="DQ13" s="2">
        <v>2997</v>
      </c>
      <c r="DR13" s="2">
        <v>3105</v>
      </c>
      <c r="DS13" s="2">
        <v>3145</v>
      </c>
      <c r="DT13" s="2">
        <v>3075</v>
      </c>
      <c r="DU13" s="2">
        <v>3065</v>
      </c>
      <c r="DV13" s="2">
        <v>2930</v>
      </c>
      <c r="DW13" s="2">
        <v>2990</v>
      </c>
      <c r="DX13" s="2">
        <v>2899</v>
      </c>
      <c r="DY13" s="2">
        <v>2819</v>
      </c>
      <c r="DZ13" s="2">
        <v>2805</v>
      </c>
      <c r="EA13" s="2">
        <v>2828</v>
      </c>
      <c r="EB13" s="2">
        <v>2834</v>
      </c>
      <c r="EC13" s="2">
        <v>2855</v>
      </c>
      <c r="ED13" s="2">
        <v>2886</v>
      </c>
      <c r="EE13" s="2">
        <v>2837</v>
      </c>
      <c r="EF13" s="2">
        <v>2823</v>
      </c>
      <c r="EG13" s="2">
        <v>2785</v>
      </c>
      <c r="EH13" s="2">
        <v>2760</v>
      </c>
      <c r="EI13" s="2">
        <v>2783</v>
      </c>
      <c r="EJ13" s="2">
        <v>2786</v>
      </c>
      <c r="EK13" s="2">
        <v>2780</v>
      </c>
      <c r="EL13" s="2">
        <v>2779</v>
      </c>
      <c r="EM13" s="2">
        <v>2750</v>
      </c>
      <c r="EN13" s="2">
        <v>2720</v>
      </c>
      <c r="EO13" s="2">
        <v>2657</v>
      </c>
      <c r="EP13" s="2">
        <v>2703</v>
      </c>
      <c r="EQ13" s="2">
        <v>2667</v>
      </c>
      <c r="ER13" s="2">
        <v>2643</v>
      </c>
      <c r="ES13" s="2">
        <v>2583</v>
      </c>
      <c r="ET13" s="2">
        <v>2569</v>
      </c>
      <c r="EU13" s="2">
        <v>2595</v>
      </c>
      <c r="EV13" s="2">
        <v>2525</v>
      </c>
      <c r="EW13" s="2">
        <v>2513</v>
      </c>
      <c r="EX13" s="2">
        <v>2525</v>
      </c>
      <c r="EY13" s="2">
        <v>2493</v>
      </c>
      <c r="EZ13" s="2">
        <v>2508</v>
      </c>
      <c r="FA13" s="2">
        <v>2464</v>
      </c>
      <c r="FB13" s="2">
        <v>2475</v>
      </c>
      <c r="FC13" s="2">
        <v>2484</v>
      </c>
      <c r="FD13" s="2">
        <v>2491</v>
      </c>
      <c r="FE13" s="2">
        <v>2473</v>
      </c>
      <c r="FF13" s="2">
        <v>2500</v>
      </c>
      <c r="FG13" s="2">
        <v>2535</v>
      </c>
      <c r="FH13" s="2">
        <v>2522</v>
      </c>
      <c r="FI13" s="2">
        <v>2493</v>
      </c>
      <c r="FJ13" s="2">
        <v>2522</v>
      </c>
      <c r="FK13" s="2">
        <v>2430</v>
      </c>
      <c r="FL13" s="2">
        <v>2433</v>
      </c>
      <c r="FM13" s="2">
        <v>2438</v>
      </c>
      <c r="FN13" s="2">
        <v>2460</v>
      </c>
      <c r="FO13" s="2">
        <v>2484</v>
      </c>
      <c r="FP13" s="2">
        <v>2468</v>
      </c>
      <c r="FQ13" s="2">
        <v>2438</v>
      </c>
      <c r="FR13" s="2">
        <v>2424</v>
      </c>
      <c r="FS13" s="2">
        <v>2398</v>
      </c>
      <c r="FT13" s="2">
        <v>2345</v>
      </c>
      <c r="FU13" s="2">
        <v>2360</v>
      </c>
      <c r="FV13" s="2">
        <v>2300</v>
      </c>
      <c r="FW13" s="2">
        <v>2323</v>
      </c>
      <c r="FX13" s="2">
        <v>2349</v>
      </c>
      <c r="FY13" s="2">
        <v>2298</v>
      </c>
      <c r="FZ13" s="2">
        <v>2299</v>
      </c>
      <c r="GA13" s="2">
        <v>2296</v>
      </c>
      <c r="GB13" s="2">
        <v>2243</v>
      </c>
      <c r="GC13" s="2">
        <v>2242</v>
      </c>
      <c r="GD13" s="2">
        <v>2186</v>
      </c>
      <c r="GE13" s="2">
        <v>2195</v>
      </c>
      <c r="GF13" s="2">
        <v>2159</v>
      </c>
      <c r="GG13" s="2">
        <v>2250</v>
      </c>
      <c r="GH13" s="2">
        <v>2250</v>
      </c>
      <c r="GI13" s="2">
        <v>2172</v>
      </c>
      <c r="GJ13" s="2">
        <v>2119</v>
      </c>
      <c r="GK13" s="2">
        <v>2177</v>
      </c>
      <c r="GL13" s="2">
        <v>2193</v>
      </c>
      <c r="GM13" s="2">
        <v>2170</v>
      </c>
      <c r="GN13" s="2">
        <v>2131</v>
      </c>
      <c r="GO13" s="2">
        <v>2108</v>
      </c>
      <c r="GP13" s="2">
        <v>2117</v>
      </c>
      <c r="GQ13" s="2">
        <v>2104</v>
      </c>
      <c r="GR13" s="2">
        <v>2092</v>
      </c>
      <c r="GS13" s="2">
        <v>2124</v>
      </c>
      <c r="GT13" s="2">
        <v>2088</v>
      </c>
      <c r="GU13" s="2">
        <v>2098</v>
      </c>
      <c r="GV13" s="2">
        <v>2130</v>
      </c>
      <c r="GW13" s="2">
        <v>2180</v>
      </c>
      <c r="GX13" s="2">
        <v>2143</v>
      </c>
      <c r="GY13" s="2">
        <v>2152</v>
      </c>
      <c r="GZ13" s="2">
        <v>2220</v>
      </c>
      <c r="HA13" s="2">
        <v>2200</v>
      </c>
      <c r="HB13" s="2">
        <v>2105</v>
      </c>
      <c r="HC13" s="2">
        <v>2081</v>
      </c>
      <c r="HD13" s="2">
        <v>2111</v>
      </c>
      <c r="HE13" s="2">
        <v>2123</v>
      </c>
      <c r="HF13" s="2">
        <v>2159</v>
      </c>
      <c r="HG13" s="2">
        <v>2155</v>
      </c>
      <c r="HH13" s="2">
        <v>2125</v>
      </c>
      <c r="HI13" s="2">
        <v>2129</v>
      </c>
      <c r="HJ13" s="2">
        <v>2140</v>
      </c>
      <c r="HK13" s="2">
        <v>2128</v>
      </c>
      <c r="HL13" s="2">
        <v>2172</v>
      </c>
      <c r="HM13" s="2">
        <v>2179</v>
      </c>
      <c r="HN13" s="2">
        <v>2192</v>
      </c>
      <c r="HO13" s="2">
        <v>2162</v>
      </c>
      <c r="HP13" s="2">
        <v>2131</v>
      </c>
      <c r="HQ13" s="2">
        <v>2184</v>
      </c>
      <c r="HR13" s="2">
        <v>2210</v>
      </c>
      <c r="HS13" s="2">
        <v>2194</v>
      </c>
      <c r="HT13" s="2">
        <v>2144</v>
      </c>
      <c r="HU13" s="2">
        <v>2100</v>
      </c>
      <c r="HV13" s="2">
        <v>2072</v>
      </c>
      <c r="HW13" s="2">
        <v>2063</v>
      </c>
      <c r="HX13" s="2">
        <v>2068</v>
      </c>
      <c r="HY13" s="2">
        <v>2048</v>
      </c>
      <c r="HZ13" s="2">
        <v>2024</v>
      </c>
      <c r="IA13" s="2">
        <v>1995</v>
      </c>
      <c r="IB13" s="2">
        <v>2025</v>
      </c>
      <c r="IC13" s="2">
        <v>1989</v>
      </c>
      <c r="ID13" s="2">
        <v>1949</v>
      </c>
      <c r="IE13" s="2">
        <v>1887</v>
      </c>
      <c r="IF13" s="2">
        <v>1878</v>
      </c>
      <c r="IG13" s="2">
        <v>1879</v>
      </c>
      <c r="IH13" s="2">
        <v>1881</v>
      </c>
      <c r="II13" s="2">
        <v>1848</v>
      </c>
      <c r="IJ13" s="2">
        <v>1841</v>
      </c>
      <c r="IK13" s="2">
        <v>1834</v>
      </c>
      <c r="IL13" s="2">
        <v>1811</v>
      </c>
      <c r="IM13" s="2">
        <v>1811</v>
      </c>
      <c r="IN13" s="2">
        <v>1821</v>
      </c>
      <c r="IO13" s="2">
        <v>1817</v>
      </c>
      <c r="IP13" s="2">
        <v>1775</v>
      </c>
      <c r="IQ13" s="2">
        <v>1775</v>
      </c>
      <c r="IR13" s="2">
        <v>1800</v>
      </c>
      <c r="IS13" s="2">
        <v>1731</v>
      </c>
      <c r="IT13" s="2">
        <v>1715</v>
      </c>
    </row>
    <row r="14" spans="1:254" ht="15.9" customHeight="1">
      <c r="A14" s="65" t="s">
        <v>23</v>
      </c>
      <c r="B14" s="25" t="s">
        <v>24</v>
      </c>
      <c r="C14" s="39">
        <v>5082</v>
      </c>
      <c r="D14" s="38">
        <v>122</v>
      </c>
      <c r="E14" s="29">
        <v>4960</v>
      </c>
      <c r="F14" s="29">
        <v>4922</v>
      </c>
      <c r="G14" s="29">
        <v>5079</v>
      </c>
      <c r="H14" s="29">
        <v>5351</v>
      </c>
      <c r="I14" s="29">
        <v>5251</v>
      </c>
      <c r="J14" s="29">
        <v>5241</v>
      </c>
      <c r="K14" s="29">
        <v>5309</v>
      </c>
      <c r="L14" s="29">
        <v>5425</v>
      </c>
      <c r="M14" s="29">
        <v>5479</v>
      </c>
      <c r="N14" s="29">
        <v>5422</v>
      </c>
      <c r="O14" s="29">
        <v>5412</v>
      </c>
      <c r="P14" s="29">
        <v>5338</v>
      </c>
      <c r="Q14" s="29">
        <v>5194</v>
      </c>
      <c r="R14" s="29">
        <v>5176</v>
      </c>
      <c r="S14" s="29">
        <v>5153</v>
      </c>
      <c r="T14" s="29">
        <v>5132</v>
      </c>
      <c r="U14" s="29">
        <v>4942</v>
      </c>
      <c r="V14" s="29">
        <v>4960</v>
      </c>
      <c r="W14" s="29">
        <v>4920</v>
      </c>
      <c r="X14" s="29">
        <v>4935</v>
      </c>
      <c r="Y14" s="29">
        <v>5086</v>
      </c>
      <c r="Z14" s="29">
        <v>5162</v>
      </c>
      <c r="AA14" s="29">
        <v>5084</v>
      </c>
      <c r="AB14" s="29">
        <v>4984</v>
      </c>
      <c r="AC14" s="29">
        <v>4877</v>
      </c>
      <c r="AD14" s="29">
        <v>4701</v>
      </c>
      <c r="AE14" s="29">
        <v>4730</v>
      </c>
      <c r="AF14" s="29">
        <v>4803</v>
      </c>
      <c r="AG14" s="29">
        <v>4768</v>
      </c>
      <c r="AH14" s="29">
        <v>4757</v>
      </c>
      <c r="AI14" s="29">
        <v>4795</v>
      </c>
      <c r="AJ14" s="29">
        <v>4947</v>
      </c>
      <c r="AK14" s="29">
        <v>4930</v>
      </c>
      <c r="AL14" s="29">
        <v>4907</v>
      </c>
      <c r="AM14" s="29">
        <v>4993</v>
      </c>
      <c r="AN14" s="29">
        <v>5019</v>
      </c>
      <c r="AO14" s="29">
        <v>5058</v>
      </c>
      <c r="AP14" s="29">
        <v>5174</v>
      </c>
      <c r="AQ14" s="29">
        <v>4951</v>
      </c>
      <c r="AR14" s="29">
        <v>4825</v>
      </c>
      <c r="AS14" s="29">
        <v>4880</v>
      </c>
      <c r="AT14" s="29">
        <v>4945</v>
      </c>
      <c r="AU14" s="29">
        <v>4996</v>
      </c>
      <c r="AV14" s="29">
        <v>5089</v>
      </c>
      <c r="AW14" s="29">
        <v>5065</v>
      </c>
      <c r="AX14" s="29">
        <v>5039</v>
      </c>
      <c r="AY14" s="29">
        <v>4940</v>
      </c>
      <c r="AZ14" s="29">
        <v>4990</v>
      </c>
      <c r="BA14" s="29">
        <v>5259</v>
      </c>
      <c r="BB14" s="29">
        <v>5264</v>
      </c>
      <c r="BC14" s="29">
        <v>5411</v>
      </c>
      <c r="BD14" s="29">
        <v>5407</v>
      </c>
      <c r="BE14" s="29">
        <v>5367</v>
      </c>
      <c r="BF14" s="29">
        <v>5356</v>
      </c>
      <c r="BG14" s="29">
        <v>5477</v>
      </c>
      <c r="BH14" s="29">
        <v>5486</v>
      </c>
      <c r="BI14" s="29">
        <v>5725</v>
      </c>
      <c r="BJ14" s="29">
        <v>5849</v>
      </c>
      <c r="BK14" s="29">
        <v>6078</v>
      </c>
      <c r="BL14" s="30">
        <v>5928</v>
      </c>
      <c r="BM14" s="2">
        <v>5818</v>
      </c>
      <c r="BN14" s="2">
        <v>5608</v>
      </c>
      <c r="BO14" s="2">
        <v>5509</v>
      </c>
      <c r="BP14" s="2">
        <v>5535</v>
      </c>
      <c r="BQ14" s="2">
        <v>5749</v>
      </c>
      <c r="BR14" s="2">
        <v>6160</v>
      </c>
      <c r="BS14" s="2">
        <v>6099</v>
      </c>
      <c r="BT14" s="2">
        <v>6106</v>
      </c>
      <c r="BU14" s="2">
        <v>5966</v>
      </c>
      <c r="BV14" s="2">
        <v>6075</v>
      </c>
      <c r="BW14" s="2">
        <v>5986</v>
      </c>
      <c r="BX14" s="2">
        <v>5961</v>
      </c>
      <c r="BY14" s="2">
        <v>6020</v>
      </c>
      <c r="BZ14" s="2">
        <v>5973</v>
      </c>
      <c r="CA14" s="2">
        <v>6040</v>
      </c>
      <c r="CB14" s="2">
        <v>6049</v>
      </c>
      <c r="CC14" s="2">
        <v>6018</v>
      </c>
      <c r="CD14" s="2">
        <v>6033</v>
      </c>
      <c r="CE14" s="2">
        <v>6010</v>
      </c>
      <c r="CF14" s="2">
        <v>6071</v>
      </c>
      <c r="CG14" s="2">
        <v>6180</v>
      </c>
      <c r="CH14" s="2">
        <v>6230</v>
      </c>
      <c r="CI14" s="2">
        <v>5972</v>
      </c>
      <c r="CJ14" s="2">
        <v>6019</v>
      </c>
      <c r="CK14" s="2">
        <v>6027</v>
      </c>
      <c r="CL14" s="2">
        <v>6108</v>
      </c>
      <c r="CM14" s="2">
        <v>5993</v>
      </c>
      <c r="CN14" s="2">
        <v>5740</v>
      </c>
      <c r="CO14" s="2">
        <v>5766</v>
      </c>
      <c r="CP14" s="2">
        <v>5764</v>
      </c>
      <c r="CQ14" s="2">
        <v>5732</v>
      </c>
      <c r="CR14" s="2">
        <v>5629</v>
      </c>
      <c r="CS14" s="2">
        <v>5376</v>
      </c>
      <c r="CT14" s="2">
        <v>5268</v>
      </c>
      <c r="CU14" s="2">
        <v>5700</v>
      </c>
      <c r="CV14" s="2">
        <v>5894</v>
      </c>
      <c r="CW14" s="2">
        <v>5783</v>
      </c>
      <c r="CX14" s="2">
        <v>5675</v>
      </c>
      <c r="CY14" s="2">
        <v>5685</v>
      </c>
      <c r="CZ14" s="2">
        <v>5426</v>
      </c>
      <c r="DA14" s="2">
        <v>5541</v>
      </c>
      <c r="DB14" s="2">
        <v>5463</v>
      </c>
      <c r="DC14" s="2">
        <v>5169</v>
      </c>
      <c r="DD14" s="2">
        <v>5417</v>
      </c>
      <c r="DE14" s="2">
        <v>5570</v>
      </c>
      <c r="DF14" s="2">
        <v>5560</v>
      </c>
      <c r="DG14" s="2">
        <v>5985</v>
      </c>
      <c r="DH14" s="2">
        <v>5967</v>
      </c>
      <c r="DI14" s="2">
        <v>6044</v>
      </c>
      <c r="DJ14" s="2">
        <v>6140</v>
      </c>
      <c r="DK14" s="2">
        <v>6045</v>
      </c>
      <c r="DL14" s="2">
        <v>5798</v>
      </c>
      <c r="DM14" s="2">
        <v>5804</v>
      </c>
      <c r="DN14" s="2">
        <v>5828</v>
      </c>
      <c r="DO14" s="2">
        <v>5847</v>
      </c>
      <c r="DP14" s="2">
        <v>5848</v>
      </c>
      <c r="DQ14" s="2">
        <v>6095</v>
      </c>
      <c r="DR14" s="2">
        <v>6233</v>
      </c>
      <c r="DS14" s="2">
        <v>6328</v>
      </c>
      <c r="DT14" s="2">
        <v>6196</v>
      </c>
      <c r="DU14" s="2">
        <v>5999</v>
      </c>
      <c r="DV14" s="2">
        <v>5657</v>
      </c>
      <c r="DW14" s="2">
        <v>5465</v>
      </c>
      <c r="DX14" s="2">
        <v>5500</v>
      </c>
      <c r="DY14" s="2">
        <v>5308</v>
      </c>
      <c r="DZ14" s="2">
        <v>5238</v>
      </c>
      <c r="EA14" s="2">
        <v>5162</v>
      </c>
      <c r="EB14" s="2">
        <v>5138</v>
      </c>
      <c r="EC14" s="2">
        <v>5085</v>
      </c>
      <c r="ED14" s="2">
        <v>5083</v>
      </c>
      <c r="EE14" s="2">
        <v>5037</v>
      </c>
      <c r="EF14" s="2">
        <v>5219</v>
      </c>
      <c r="EG14" s="2">
        <v>5174</v>
      </c>
      <c r="EH14" s="2">
        <v>5119</v>
      </c>
      <c r="EI14" s="2">
        <v>5166</v>
      </c>
      <c r="EJ14" s="2">
        <v>5197</v>
      </c>
      <c r="EK14" s="2">
        <v>5230</v>
      </c>
      <c r="EL14" s="2">
        <v>5199</v>
      </c>
      <c r="EM14" s="2">
        <v>5059</v>
      </c>
      <c r="EN14" s="2">
        <v>4949</v>
      </c>
      <c r="EO14" s="2">
        <v>4683</v>
      </c>
      <c r="EP14" s="2">
        <v>4695</v>
      </c>
      <c r="EQ14" s="2">
        <v>4599</v>
      </c>
      <c r="ER14" s="2">
        <v>4569</v>
      </c>
      <c r="ES14" s="2">
        <v>4458</v>
      </c>
      <c r="ET14" s="2">
        <v>4375</v>
      </c>
      <c r="EU14" s="2">
        <v>4363</v>
      </c>
      <c r="EV14" s="2">
        <v>4354</v>
      </c>
      <c r="EW14" s="2">
        <v>4351</v>
      </c>
      <c r="EX14" s="2">
        <v>4368</v>
      </c>
      <c r="EY14" s="2">
        <v>4419</v>
      </c>
      <c r="EZ14" s="2">
        <v>4412</v>
      </c>
      <c r="FA14" s="2">
        <v>4360</v>
      </c>
      <c r="FB14" s="2">
        <v>4296</v>
      </c>
      <c r="FC14" s="2">
        <v>4384</v>
      </c>
      <c r="FD14" s="2">
        <v>4530</v>
      </c>
      <c r="FE14" s="2">
        <v>4579</v>
      </c>
      <c r="FF14" s="2">
        <v>4594</v>
      </c>
      <c r="FG14" s="2">
        <v>4477</v>
      </c>
      <c r="FH14" s="2">
        <v>4503</v>
      </c>
      <c r="FI14" s="2">
        <v>4397</v>
      </c>
      <c r="FJ14" s="2">
        <v>4355</v>
      </c>
      <c r="FK14" s="2">
        <v>4245</v>
      </c>
      <c r="FL14" s="2">
        <v>4259</v>
      </c>
      <c r="FM14" s="2">
        <v>4160</v>
      </c>
      <c r="FN14" s="2">
        <v>4084</v>
      </c>
      <c r="FO14" s="2">
        <v>4138</v>
      </c>
      <c r="FP14" s="2">
        <v>4131</v>
      </c>
      <c r="FQ14" s="2">
        <v>4124</v>
      </c>
      <c r="FR14" s="2">
        <v>4074</v>
      </c>
      <c r="FS14" s="2">
        <v>3953</v>
      </c>
      <c r="FT14" s="2">
        <v>3842</v>
      </c>
      <c r="FU14" s="2">
        <v>3858</v>
      </c>
      <c r="FV14" s="2">
        <v>3818</v>
      </c>
      <c r="FW14" s="2">
        <v>3935</v>
      </c>
      <c r="FX14" s="2">
        <v>4032</v>
      </c>
      <c r="FY14" s="2">
        <v>4037</v>
      </c>
      <c r="FZ14" s="2">
        <v>4052</v>
      </c>
      <c r="GA14" s="2">
        <v>3998</v>
      </c>
      <c r="GB14" s="2">
        <v>3992</v>
      </c>
      <c r="GC14" s="2">
        <v>4013</v>
      </c>
      <c r="GD14" s="2">
        <v>3970</v>
      </c>
      <c r="GE14" s="2">
        <v>3934</v>
      </c>
      <c r="GF14" s="2">
        <v>3879</v>
      </c>
      <c r="GG14" s="2">
        <v>3964</v>
      </c>
      <c r="GH14" s="2">
        <v>3812</v>
      </c>
      <c r="GI14" s="2">
        <v>3780</v>
      </c>
      <c r="GJ14" s="2">
        <v>3764</v>
      </c>
      <c r="GK14" s="2">
        <v>3846</v>
      </c>
      <c r="GL14" s="2">
        <v>3849</v>
      </c>
      <c r="GM14" s="2">
        <v>3836</v>
      </c>
      <c r="GN14" s="2">
        <v>3775</v>
      </c>
      <c r="GO14" s="2">
        <v>3748</v>
      </c>
      <c r="GP14" s="2">
        <v>3709</v>
      </c>
      <c r="GQ14" s="2">
        <v>3661</v>
      </c>
      <c r="GR14" s="2">
        <v>3601</v>
      </c>
      <c r="GS14" s="2">
        <v>3682</v>
      </c>
      <c r="GT14" s="2">
        <v>3670</v>
      </c>
      <c r="GU14" s="2">
        <v>3752</v>
      </c>
      <c r="GV14" s="2">
        <v>3880</v>
      </c>
      <c r="GW14" s="2">
        <v>3872</v>
      </c>
      <c r="GX14" s="2">
        <v>3919</v>
      </c>
      <c r="GY14" s="2">
        <v>3907</v>
      </c>
      <c r="GZ14" s="2">
        <v>3907</v>
      </c>
      <c r="HA14" s="2">
        <v>3760</v>
      </c>
      <c r="HB14" s="2">
        <v>3739</v>
      </c>
      <c r="HC14" s="2">
        <v>3702</v>
      </c>
      <c r="HD14" s="2">
        <v>3710</v>
      </c>
      <c r="HE14" s="2">
        <v>3671</v>
      </c>
      <c r="HF14" s="2">
        <v>3777</v>
      </c>
      <c r="HG14" s="2">
        <v>3716</v>
      </c>
      <c r="HH14" s="2">
        <v>3666</v>
      </c>
      <c r="HI14" s="2">
        <v>3668</v>
      </c>
      <c r="HJ14" s="2">
        <v>3683</v>
      </c>
      <c r="HK14" s="2">
        <v>3609</v>
      </c>
      <c r="HL14" s="2">
        <v>3595</v>
      </c>
      <c r="HM14" s="2">
        <v>3624</v>
      </c>
      <c r="HN14" s="2">
        <v>3536</v>
      </c>
      <c r="HO14" s="2">
        <v>3517</v>
      </c>
      <c r="HP14" s="2">
        <v>3521</v>
      </c>
      <c r="HQ14" s="2">
        <v>3554</v>
      </c>
      <c r="HR14" s="2">
        <v>3560</v>
      </c>
      <c r="HS14" s="2">
        <v>3492</v>
      </c>
      <c r="HT14" s="2">
        <v>3430</v>
      </c>
      <c r="HU14" s="2">
        <v>3505</v>
      </c>
      <c r="HV14" s="2">
        <v>3473</v>
      </c>
      <c r="HW14" s="2">
        <v>3397</v>
      </c>
      <c r="HX14" s="2">
        <v>3402</v>
      </c>
      <c r="HY14" s="2">
        <v>3427</v>
      </c>
      <c r="HZ14" s="2">
        <v>3373</v>
      </c>
      <c r="IA14" s="2">
        <v>3341</v>
      </c>
      <c r="IB14" s="2">
        <v>3375</v>
      </c>
      <c r="IC14" s="2">
        <v>3311</v>
      </c>
      <c r="ID14" s="2">
        <v>3298</v>
      </c>
      <c r="IE14" s="2">
        <v>3312</v>
      </c>
      <c r="IF14" s="2">
        <v>3314</v>
      </c>
      <c r="IG14" s="2">
        <v>3272</v>
      </c>
      <c r="IH14" s="2">
        <v>3245</v>
      </c>
      <c r="II14" s="2">
        <v>3262</v>
      </c>
      <c r="IJ14" s="2">
        <v>3317</v>
      </c>
      <c r="IK14" s="2">
        <v>3321</v>
      </c>
      <c r="IL14" s="2">
        <v>3262</v>
      </c>
      <c r="IM14" s="2">
        <v>3193</v>
      </c>
      <c r="IN14" s="2">
        <v>3145</v>
      </c>
      <c r="IO14" s="2">
        <v>3066</v>
      </c>
      <c r="IP14" s="2">
        <v>3022</v>
      </c>
      <c r="IQ14" s="2">
        <v>3154</v>
      </c>
      <c r="IR14" s="2">
        <v>3123</v>
      </c>
      <c r="IS14" s="2">
        <v>3065</v>
      </c>
      <c r="IT14" s="2">
        <v>3049</v>
      </c>
    </row>
    <row r="15" spans="1:254" ht="15.9" customHeight="1">
      <c r="A15" s="65" t="s">
        <v>25</v>
      </c>
      <c r="B15" s="25" t="s">
        <v>26</v>
      </c>
      <c r="C15" s="39">
        <v>4176</v>
      </c>
      <c r="D15" s="38">
        <v>355</v>
      </c>
      <c r="E15" s="29">
        <v>3821</v>
      </c>
      <c r="F15" s="29">
        <v>3828</v>
      </c>
      <c r="G15" s="29">
        <v>3871</v>
      </c>
      <c r="H15" s="29">
        <v>3966</v>
      </c>
      <c r="I15" s="29">
        <v>4000</v>
      </c>
      <c r="J15" s="29">
        <v>4019</v>
      </c>
      <c r="K15" s="29">
        <v>4003</v>
      </c>
      <c r="L15" s="29">
        <v>3999</v>
      </c>
      <c r="M15" s="29">
        <v>3997</v>
      </c>
      <c r="N15" s="29">
        <v>3999</v>
      </c>
      <c r="O15" s="29">
        <v>3977</v>
      </c>
      <c r="P15" s="29">
        <v>3974</v>
      </c>
      <c r="Q15" s="29">
        <v>3975</v>
      </c>
      <c r="R15" s="29">
        <v>3840</v>
      </c>
      <c r="S15" s="29">
        <v>3874</v>
      </c>
      <c r="T15" s="29">
        <v>3902</v>
      </c>
      <c r="U15" s="29">
        <v>3916</v>
      </c>
      <c r="V15" s="29">
        <v>3903</v>
      </c>
      <c r="W15" s="29">
        <v>3895</v>
      </c>
      <c r="X15" s="29">
        <v>3933</v>
      </c>
      <c r="Y15" s="29">
        <v>3915</v>
      </c>
      <c r="Z15" s="29">
        <v>3999</v>
      </c>
      <c r="AA15" s="29">
        <v>3977</v>
      </c>
      <c r="AB15" s="29">
        <v>3921</v>
      </c>
      <c r="AC15" s="29">
        <v>3892</v>
      </c>
      <c r="AD15" s="29">
        <v>3830</v>
      </c>
      <c r="AE15" s="29">
        <v>3842</v>
      </c>
      <c r="AF15" s="29">
        <v>3775</v>
      </c>
      <c r="AG15" s="29">
        <v>3757</v>
      </c>
      <c r="AH15" s="29">
        <v>3800</v>
      </c>
      <c r="AI15" s="29">
        <v>3725</v>
      </c>
      <c r="AJ15" s="29">
        <v>3747</v>
      </c>
      <c r="AK15" s="29">
        <v>3791</v>
      </c>
      <c r="AL15" s="29">
        <v>3775</v>
      </c>
      <c r="AM15" s="29">
        <v>3768</v>
      </c>
      <c r="AN15" s="29">
        <v>3693</v>
      </c>
      <c r="AO15" s="29">
        <v>3699</v>
      </c>
      <c r="AP15" s="29">
        <v>3707</v>
      </c>
      <c r="AQ15" s="29">
        <v>3584</v>
      </c>
      <c r="AR15" s="29">
        <v>3540</v>
      </c>
      <c r="AS15" s="29">
        <v>3500</v>
      </c>
      <c r="AT15" s="29">
        <v>3624</v>
      </c>
      <c r="AU15" s="29">
        <v>3592</v>
      </c>
      <c r="AV15" s="29">
        <v>3688</v>
      </c>
      <c r="AW15" s="29">
        <v>3790</v>
      </c>
      <c r="AX15" s="29">
        <v>3835</v>
      </c>
      <c r="AY15" s="29">
        <v>3746</v>
      </c>
      <c r="AZ15" s="29">
        <v>3749</v>
      </c>
      <c r="BA15" s="29">
        <v>3789</v>
      </c>
      <c r="BB15" s="29">
        <v>3729</v>
      </c>
      <c r="BC15" s="29">
        <v>3686</v>
      </c>
      <c r="BD15" s="29">
        <v>3669</v>
      </c>
      <c r="BE15" s="29">
        <v>3772</v>
      </c>
      <c r="BF15" s="29">
        <v>3717</v>
      </c>
      <c r="BG15" s="29">
        <v>3766</v>
      </c>
      <c r="BH15" s="29">
        <v>3788</v>
      </c>
      <c r="BI15" s="29">
        <v>3799</v>
      </c>
      <c r="BJ15" s="29">
        <v>3870</v>
      </c>
      <c r="BK15" s="29">
        <v>3885</v>
      </c>
      <c r="BL15" s="30">
        <v>3893</v>
      </c>
      <c r="BM15" s="2">
        <v>3916</v>
      </c>
      <c r="BN15" s="2">
        <v>4001</v>
      </c>
      <c r="BO15" s="2">
        <v>4016</v>
      </c>
      <c r="BP15" s="2">
        <v>3975</v>
      </c>
      <c r="BQ15" s="2">
        <v>3951</v>
      </c>
      <c r="BR15" s="2">
        <v>3996</v>
      </c>
      <c r="BS15" s="2">
        <v>4011</v>
      </c>
      <c r="BT15" s="2">
        <v>3985</v>
      </c>
      <c r="BU15" s="2">
        <v>3946</v>
      </c>
      <c r="BV15" s="2">
        <v>4038</v>
      </c>
      <c r="BW15" s="2">
        <v>4021</v>
      </c>
      <c r="BX15" s="2">
        <v>4236</v>
      </c>
      <c r="BY15" s="2">
        <v>4288</v>
      </c>
      <c r="BZ15" s="2">
        <v>4316</v>
      </c>
      <c r="CA15" s="2">
        <v>4400</v>
      </c>
      <c r="CB15" s="2">
        <v>4406</v>
      </c>
      <c r="CC15" s="2">
        <v>4393</v>
      </c>
      <c r="CD15" s="2">
        <v>4393</v>
      </c>
      <c r="CE15" s="2">
        <v>4467</v>
      </c>
      <c r="CF15" s="2">
        <v>4548</v>
      </c>
      <c r="CG15" s="2">
        <v>4580</v>
      </c>
      <c r="CH15" s="2">
        <v>4570</v>
      </c>
      <c r="CI15" s="2">
        <v>4566</v>
      </c>
      <c r="CJ15" s="2">
        <v>4561</v>
      </c>
      <c r="CK15" s="2">
        <v>4530</v>
      </c>
      <c r="CL15" s="2">
        <v>4579</v>
      </c>
      <c r="CM15" s="2">
        <v>4556</v>
      </c>
      <c r="CN15" s="2">
        <v>4578</v>
      </c>
      <c r="CO15" s="2">
        <v>4573</v>
      </c>
      <c r="CP15" s="2">
        <v>4622</v>
      </c>
      <c r="CQ15" s="2">
        <v>4603</v>
      </c>
      <c r="CR15" s="2">
        <v>4650</v>
      </c>
      <c r="CS15" s="2">
        <v>4581</v>
      </c>
      <c r="CT15" s="2">
        <v>4540</v>
      </c>
      <c r="CU15" s="2">
        <v>4674</v>
      </c>
      <c r="CV15" s="2">
        <v>4734</v>
      </c>
      <c r="CW15" s="2">
        <v>4582</v>
      </c>
      <c r="CX15" s="2">
        <v>4552</v>
      </c>
      <c r="CY15" s="2">
        <v>4508</v>
      </c>
      <c r="CZ15" s="2">
        <v>4519</v>
      </c>
      <c r="DA15" s="2">
        <v>4588</v>
      </c>
      <c r="DB15" s="2">
        <v>4552</v>
      </c>
      <c r="DC15" s="2">
        <v>4426</v>
      </c>
      <c r="DD15" s="2">
        <v>4574</v>
      </c>
      <c r="DE15" s="2">
        <v>4613</v>
      </c>
      <c r="DF15" s="2">
        <v>4513</v>
      </c>
      <c r="DG15" s="2">
        <v>4850</v>
      </c>
      <c r="DH15" s="2">
        <v>5034</v>
      </c>
      <c r="DI15" s="2">
        <v>4821</v>
      </c>
      <c r="DJ15" s="2">
        <v>4761</v>
      </c>
      <c r="DK15" s="2">
        <v>4741</v>
      </c>
      <c r="DL15" s="2">
        <v>4790</v>
      </c>
      <c r="DM15" s="2">
        <v>4866</v>
      </c>
      <c r="DN15" s="2">
        <v>4850</v>
      </c>
      <c r="DO15" s="2">
        <v>4777</v>
      </c>
      <c r="DP15" s="2">
        <v>4731</v>
      </c>
      <c r="DQ15" s="2">
        <v>4663</v>
      </c>
      <c r="DR15" s="2">
        <v>4670</v>
      </c>
      <c r="DS15" s="2">
        <v>4776</v>
      </c>
      <c r="DT15" s="2">
        <v>4682</v>
      </c>
      <c r="DU15" s="2">
        <v>4731</v>
      </c>
      <c r="DV15" s="2">
        <v>4775</v>
      </c>
      <c r="DW15" s="2">
        <v>4847</v>
      </c>
      <c r="DX15" s="2">
        <v>4789</v>
      </c>
      <c r="DY15" s="2">
        <v>4628</v>
      </c>
      <c r="DZ15" s="2">
        <v>4673</v>
      </c>
      <c r="EA15" s="2">
        <v>4687</v>
      </c>
      <c r="EB15" s="2">
        <v>4560</v>
      </c>
      <c r="EC15" s="2">
        <v>4490</v>
      </c>
      <c r="ED15" s="2">
        <v>4525</v>
      </c>
      <c r="EE15" s="2">
        <v>4535</v>
      </c>
      <c r="EF15" s="2">
        <v>4596</v>
      </c>
      <c r="EG15" s="2">
        <v>4588</v>
      </c>
      <c r="EH15" s="2">
        <v>4479</v>
      </c>
      <c r="EI15" s="2">
        <v>4500</v>
      </c>
      <c r="EJ15" s="2">
        <v>4501</v>
      </c>
      <c r="EK15" s="2">
        <v>4565</v>
      </c>
      <c r="EL15" s="2">
        <v>4596</v>
      </c>
      <c r="EM15" s="2">
        <v>4530</v>
      </c>
      <c r="EN15" s="2">
        <v>4418</v>
      </c>
      <c r="EO15" s="2">
        <v>4350</v>
      </c>
      <c r="EP15" s="2">
        <v>4313</v>
      </c>
      <c r="EQ15" s="2">
        <v>4381</v>
      </c>
      <c r="ER15" s="2">
        <v>4430</v>
      </c>
      <c r="ES15" s="2">
        <v>4278</v>
      </c>
      <c r="ET15" s="2">
        <v>4233</v>
      </c>
      <c r="EU15" s="2">
        <v>4189</v>
      </c>
      <c r="EV15" s="2">
        <v>4228</v>
      </c>
      <c r="EW15" s="2">
        <v>4230</v>
      </c>
      <c r="EX15" s="2">
        <v>4215</v>
      </c>
      <c r="EY15" s="2">
        <v>4222</v>
      </c>
      <c r="EZ15" s="2">
        <v>4237</v>
      </c>
      <c r="FA15" s="2">
        <v>4207</v>
      </c>
      <c r="FB15" s="2">
        <v>4195</v>
      </c>
      <c r="FC15" s="2">
        <v>4199</v>
      </c>
      <c r="FD15" s="2">
        <v>4235</v>
      </c>
      <c r="FE15" s="2">
        <v>4248</v>
      </c>
      <c r="FF15" s="2">
        <v>4125</v>
      </c>
      <c r="FG15" s="2">
        <v>4210</v>
      </c>
      <c r="FH15" s="2">
        <v>4210</v>
      </c>
      <c r="FI15" s="2">
        <v>4151</v>
      </c>
      <c r="FJ15" s="2">
        <v>4127</v>
      </c>
      <c r="FK15" s="2">
        <v>4121</v>
      </c>
      <c r="FL15" s="2">
        <v>4107</v>
      </c>
      <c r="FM15" s="2">
        <v>4063</v>
      </c>
      <c r="FN15" s="2">
        <v>4121</v>
      </c>
      <c r="FO15" s="2">
        <v>4103</v>
      </c>
      <c r="FP15" s="2">
        <v>4077</v>
      </c>
      <c r="FQ15" s="2">
        <v>4089</v>
      </c>
      <c r="FR15" s="2">
        <v>4052</v>
      </c>
      <c r="FS15" s="2">
        <v>4017</v>
      </c>
      <c r="FT15" s="2">
        <v>4010</v>
      </c>
      <c r="FU15" s="2">
        <v>4018</v>
      </c>
      <c r="FV15" s="2">
        <v>3938</v>
      </c>
      <c r="FW15" s="2">
        <v>3945</v>
      </c>
      <c r="FX15" s="2">
        <v>3947</v>
      </c>
      <c r="FY15" s="2">
        <v>3883</v>
      </c>
      <c r="FZ15" s="2">
        <v>3773</v>
      </c>
      <c r="GA15" s="2">
        <v>3795</v>
      </c>
      <c r="GB15" s="2">
        <v>3640</v>
      </c>
      <c r="GC15" s="2">
        <v>3618</v>
      </c>
      <c r="GD15" s="2">
        <v>3519</v>
      </c>
      <c r="GE15" s="2">
        <v>3533</v>
      </c>
      <c r="GF15" s="2">
        <v>3519</v>
      </c>
      <c r="GG15" s="2">
        <v>3590</v>
      </c>
      <c r="GH15" s="2">
        <v>3559</v>
      </c>
      <c r="GI15" s="2">
        <v>3543</v>
      </c>
      <c r="GJ15" s="2">
        <v>3540</v>
      </c>
      <c r="GK15" s="2">
        <v>3626</v>
      </c>
      <c r="GL15" s="2">
        <v>3628</v>
      </c>
      <c r="GM15" s="2">
        <v>3650</v>
      </c>
      <c r="GN15" s="2">
        <v>3668</v>
      </c>
      <c r="GO15" s="2">
        <v>3588</v>
      </c>
      <c r="GP15" s="2">
        <v>3536</v>
      </c>
      <c r="GQ15" s="2">
        <v>3508</v>
      </c>
      <c r="GR15" s="2">
        <v>3501</v>
      </c>
      <c r="GS15" s="2">
        <v>3529</v>
      </c>
      <c r="GT15" s="2">
        <v>3507</v>
      </c>
      <c r="GU15" s="2">
        <v>3520</v>
      </c>
      <c r="GV15" s="2">
        <v>3630</v>
      </c>
      <c r="GW15" s="2">
        <v>3671</v>
      </c>
      <c r="GX15" s="2">
        <v>3598</v>
      </c>
      <c r="GY15" s="2">
        <v>3587</v>
      </c>
      <c r="GZ15" s="2">
        <v>3567</v>
      </c>
      <c r="HA15" s="2">
        <v>3498</v>
      </c>
      <c r="HB15" s="2">
        <v>3513</v>
      </c>
      <c r="HC15" s="2">
        <v>3538</v>
      </c>
      <c r="HD15" s="2">
        <v>3601</v>
      </c>
      <c r="HE15" s="2">
        <v>3633</v>
      </c>
      <c r="HF15" s="2">
        <v>3725</v>
      </c>
      <c r="HG15" s="2">
        <v>3707.5</v>
      </c>
      <c r="HH15" s="2">
        <v>3675</v>
      </c>
      <c r="HI15" s="2">
        <v>3655.5</v>
      </c>
      <c r="HJ15" s="2">
        <v>3658</v>
      </c>
      <c r="HK15" s="2">
        <v>3671</v>
      </c>
      <c r="HL15" s="2">
        <v>3690</v>
      </c>
      <c r="HM15" s="2">
        <v>3695</v>
      </c>
      <c r="HN15" s="2">
        <v>3611</v>
      </c>
      <c r="HO15" s="2">
        <v>3613</v>
      </c>
      <c r="HP15" s="2">
        <v>3612.5</v>
      </c>
      <c r="HQ15" s="2">
        <v>3639.5</v>
      </c>
      <c r="HR15" s="2">
        <v>3649.5</v>
      </c>
      <c r="HS15" s="2">
        <v>3617</v>
      </c>
      <c r="HT15" s="2">
        <v>3637</v>
      </c>
      <c r="HU15" s="2">
        <v>3645</v>
      </c>
      <c r="HV15" s="2">
        <v>3653.5</v>
      </c>
      <c r="HW15" s="2">
        <v>3596.5</v>
      </c>
      <c r="HX15" s="2">
        <v>3639.5</v>
      </c>
      <c r="HY15" s="2">
        <v>3647</v>
      </c>
      <c r="HZ15" s="2">
        <v>3567.5</v>
      </c>
      <c r="IA15" s="2">
        <v>3567.5</v>
      </c>
      <c r="IB15" s="2">
        <v>3652.5</v>
      </c>
      <c r="IC15" s="2">
        <v>3589.5</v>
      </c>
      <c r="ID15" s="2">
        <v>3560</v>
      </c>
      <c r="IE15" s="2">
        <v>3599</v>
      </c>
      <c r="IF15" s="2">
        <v>3543.5</v>
      </c>
      <c r="IG15" s="2">
        <v>3547.5</v>
      </c>
      <c r="IH15" s="2">
        <v>3551</v>
      </c>
      <c r="II15" s="2">
        <v>3548</v>
      </c>
      <c r="IJ15" s="2">
        <v>3581.5</v>
      </c>
      <c r="IK15" s="2">
        <v>3511.5</v>
      </c>
      <c r="IL15" s="2">
        <v>3480</v>
      </c>
      <c r="IM15" s="2">
        <v>3445</v>
      </c>
      <c r="IN15" s="2">
        <v>3428.5</v>
      </c>
      <c r="IO15" s="2">
        <v>3362</v>
      </c>
      <c r="IP15" s="2">
        <v>3324.5</v>
      </c>
      <c r="IQ15" s="2">
        <v>3406</v>
      </c>
      <c r="IR15" s="2">
        <v>3362.5</v>
      </c>
      <c r="IS15" s="2">
        <v>3348.5</v>
      </c>
      <c r="IT15" s="2">
        <v>3293.5</v>
      </c>
    </row>
    <row r="16" spans="1:254" ht="15.9" customHeight="1">
      <c r="A16" s="65" t="s">
        <v>27</v>
      </c>
      <c r="B16" s="25" t="s">
        <v>28</v>
      </c>
      <c r="C16" s="39">
        <v>4907</v>
      </c>
      <c r="D16" s="38">
        <v>159</v>
      </c>
      <c r="E16" s="29">
        <v>4748</v>
      </c>
      <c r="F16" s="29">
        <v>4744</v>
      </c>
      <c r="G16" s="29">
        <v>4801</v>
      </c>
      <c r="H16" s="29">
        <v>4850</v>
      </c>
      <c r="I16" s="29">
        <v>4851</v>
      </c>
      <c r="J16" s="29">
        <v>4833</v>
      </c>
      <c r="K16" s="29">
        <v>4833</v>
      </c>
      <c r="L16" s="29">
        <v>4824</v>
      </c>
      <c r="M16" s="29">
        <v>4966</v>
      </c>
      <c r="N16" s="29">
        <v>4972</v>
      </c>
      <c r="O16" s="29">
        <v>4943</v>
      </c>
      <c r="P16" s="29">
        <v>4947</v>
      </c>
      <c r="Q16" s="29">
        <v>4673</v>
      </c>
      <c r="R16" s="29">
        <v>4555</v>
      </c>
      <c r="S16" s="29">
        <v>4605</v>
      </c>
      <c r="T16" s="29">
        <v>4606</v>
      </c>
      <c r="U16" s="29">
        <v>4522</v>
      </c>
      <c r="V16" s="29">
        <v>4518</v>
      </c>
      <c r="W16" s="29">
        <v>4444</v>
      </c>
      <c r="X16" s="29">
        <v>4459</v>
      </c>
      <c r="Y16" s="29">
        <v>4574</v>
      </c>
      <c r="Z16" s="29">
        <v>4662</v>
      </c>
      <c r="AA16" s="29">
        <v>4545</v>
      </c>
      <c r="AB16" s="29">
        <v>4574</v>
      </c>
      <c r="AC16" s="29">
        <v>4463</v>
      </c>
      <c r="AD16" s="29">
        <v>4372</v>
      </c>
      <c r="AE16" s="29">
        <v>4427</v>
      </c>
      <c r="AF16" s="29">
        <v>4512</v>
      </c>
      <c r="AG16" s="29">
        <v>4464</v>
      </c>
      <c r="AH16" s="29">
        <v>4585</v>
      </c>
      <c r="AI16" s="29">
        <v>4608</v>
      </c>
      <c r="AJ16" s="29">
        <v>4657</v>
      </c>
      <c r="AK16" s="29">
        <v>4614</v>
      </c>
      <c r="AL16" s="29">
        <v>4541</v>
      </c>
      <c r="AM16" s="29">
        <v>4669</v>
      </c>
      <c r="AN16" s="29">
        <v>4672</v>
      </c>
      <c r="AO16" s="29">
        <v>4739</v>
      </c>
      <c r="AP16" s="29">
        <v>4872</v>
      </c>
      <c r="AQ16" s="29">
        <v>4712</v>
      </c>
      <c r="AR16" s="29">
        <v>4608</v>
      </c>
      <c r="AS16" s="29">
        <v>4755</v>
      </c>
      <c r="AT16" s="29">
        <v>4905</v>
      </c>
      <c r="AU16" s="29">
        <v>4849</v>
      </c>
      <c r="AV16" s="29">
        <v>4967</v>
      </c>
      <c r="AW16" s="29">
        <v>4999</v>
      </c>
      <c r="AX16" s="29">
        <v>5004</v>
      </c>
      <c r="AY16" s="29">
        <v>5019</v>
      </c>
      <c r="AZ16" s="29">
        <v>4984</v>
      </c>
      <c r="BA16" s="29">
        <v>5088</v>
      </c>
      <c r="BB16" s="29">
        <v>5144</v>
      </c>
      <c r="BC16" s="29">
        <v>5217</v>
      </c>
      <c r="BD16" s="29">
        <v>5278</v>
      </c>
      <c r="BE16" s="29">
        <v>5419</v>
      </c>
      <c r="BF16" s="29">
        <v>5450</v>
      </c>
      <c r="BG16" s="29">
        <v>5510</v>
      </c>
      <c r="BH16" s="29">
        <v>5582</v>
      </c>
      <c r="BI16" s="29">
        <v>5604</v>
      </c>
      <c r="BJ16" s="29">
        <v>5800</v>
      </c>
      <c r="BK16" s="29">
        <v>6012</v>
      </c>
      <c r="BL16" s="30">
        <v>5939</v>
      </c>
      <c r="BM16" s="2">
        <v>5935</v>
      </c>
      <c r="BN16" s="2">
        <v>5508</v>
      </c>
      <c r="BO16" s="2">
        <v>5317</v>
      </c>
      <c r="BP16" s="2">
        <v>5350</v>
      </c>
      <c r="BQ16" s="2">
        <v>5411</v>
      </c>
      <c r="BR16" s="2">
        <v>5445</v>
      </c>
      <c r="BS16" s="2">
        <v>4990</v>
      </c>
      <c r="BT16" s="2">
        <v>4928</v>
      </c>
      <c r="BU16" s="2">
        <v>4849</v>
      </c>
      <c r="BV16" s="2">
        <v>4980</v>
      </c>
      <c r="BW16" s="2">
        <v>4828</v>
      </c>
      <c r="BX16" s="2">
        <v>4840</v>
      </c>
      <c r="BY16" s="2">
        <v>4914</v>
      </c>
      <c r="BZ16" s="2">
        <v>5016</v>
      </c>
      <c r="CA16" s="2">
        <v>5080</v>
      </c>
      <c r="CB16" s="2">
        <v>5099</v>
      </c>
      <c r="CC16" s="2">
        <v>5239</v>
      </c>
      <c r="CD16" s="2">
        <v>5330</v>
      </c>
      <c r="CE16" s="2">
        <v>5433</v>
      </c>
      <c r="CF16" s="2">
        <v>5449</v>
      </c>
      <c r="CG16" s="2">
        <v>5516</v>
      </c>
      <c r="CH16" s="2">
        <v>5651</v>
      </c>
      <c r="CI16" s="2">
        <v>5488</v>
      </c>
      <c r="CJ16" s="2">
        <v>5476</v>
      </c>
      <c r="CK16" s="2">
        <v>5490</v>
      </c>
      <c r="CL16" s="2">
        <v>5639</v>
      </c>
      <c r="CM16" s="2">
        <v>5495</v>
      </c>
      <c r="CN16" s="2">
        <v>5585</v>
      </c>
      <c r="CO16" s="2">
        <v>5726</v>
      </c>
      <c r="CP16" s="2">
        <v>5787</v>
      </c>
      <c r="CQ16" s="2">
        <v>5660</v>
      </c>
      <c r="CR16" s="2">
        <v>5612</v>
      </c>
      <c r="CS16" s="2">
        <v>5461</v>
      </c>
      <c r="CT16" s="2">
        <v>5301</v>
      </c>
      <c r="CU16" s="2">
        <v>5593</v>
      </c>
      <c r="CV16" s="2">
        <v>5755</v>
      </c>
      <c r="CW16" s="2">
        <v>5404</v>
      </c>
      <c r="CX16" s="2">
        <v>5315</v>
      </c>
      <c r="CY16" s="2">
        <v>5283</v>
      </c>
      <c r="CZ16" s="2">
        <v>5191</v>
      </c>
      <c r="DA16" s="2">
        <v>5283</v>
      </c>
      <c r="DB16" s="2">
        <v>5180</v>
      </c>
      <c r="DC16" s="2">
        <v>4963</v>
      </c>
      <c r="DD16" s="2">
        <v>5115</v>
      </c>
      <c r="DE16" s="2">
        <v>5208</v>
      </c>
      <c r="DF16" s="2">
        <v>5199</v>
      </c>
      <c r="DG16" s="2">
        <v>5579</v>
      </c>
      <c r="DH16" s="2">
        <v>5372</v>
      </c>
      <c r="DI16" s="2">
        <v>5333</v>
      </c>
      <c r="DJ16" s="2">
        <v>5252</v>
      </c>
      <c r="DK16" s="2">
        <v>5193</v>
      </c>
      <c r="DL16" s="2">
        <v>5132</v>
      </c>
      <c r="DM16" s="2">
        <v>5080</v>
      </c>
      <c r="DN16" s="2">
        <v>5007</v>
      </c>
      <c r="DO16" s="2">
        <v>4941</v>
      </c>
      <c r="DP16" s="2">
        <v>4969</v>
      </c>
      <c r="DQ16" s="2">
        <v>5112</v>
      </c>
      <c r="DR16" s="2">
        <v>5193</v>
      </c>
      <c r="DS16" s="2">
        <v>5217</v>
      </c>
      <c r="DT16" s="2">
        <v>5138</v>
      </c>
      <c r="DU16" s="2">
        <v>4954</v>
      </c>
      <c r="DV16" s="2">
        <v>4734</v>
      </c>
      <c r="DW16" s="2">
        <v>4642</v>
      </c>
      <c r="DX16" s="2">
        <v>4348</v>
      </c>
      <c r="DY16" s="2">
        <v>4235</v>
      </c>
      <c r="DZ16" s="2">
        <v>4225</v>
      </c>
      <c r="EA16" s="2">
        <v>4110</v>
      </c>
      <c r="EB16" s="2">
        <v>4088</v>
      </c>
      <c r="EC16" s="2">
        <v>4123</v>
      </c>
      <c r="ED16" s="2">
        <v>4020</v>
      </c>
      <c r="EE16" s="2">
        <v>3968</v>
      </c>
      <c r="EF16" s="2">
        <v>4104</v>
      </c>
      <c r="EG16" s="2">
        <v>4138</v>
      </c>
      <c r="EH16" s="2">
        <v>4076</v>
      </c>
      <c r="EI16" s="2">
        <v>4120</v>
      </c>
      <c r="EJ16" s="2">
        <v>4125</v>
      </c>
      <c r="EK16" s="2">
        <v>4152</v>
      </c>
      <c r="EL16" s="2">
        <v>4185</v>
      </c>
      <c r="EM16" s="2">
        <v>4058</v>
      </c>
      <c r="EN16" s="2">
        <v>3979</v>
      </c>
      <c r="EO16" s="2">
        <v>3805</v>
      </c>
      <c r="EP16" s="2">
        <v>3783</v>
      </c>
      <c r="EQ16" s="2">
        <v>3788</v>
      </c>
      <c r="ER16" s="2">
        <v>3787</v>
      </c>
      <c r="ES16" s="2">
        <v>3696</v>
      </c>
      <c r="ET16" s="2">
        <v>3587</v>
      </c>
      <c r="EU16" s="2">
        <v>3575</v>
      </c>
      <c r="EV16" s="2">
        <v>3536</v>
      </c>
      <c r="EW16" s="2">
        <v>3539</v>
      </c>
      <c r="EX16" s="2">
        <v>3566</v>
      </c>
      <c r="EY16" s="2">
        <v>3610</v>
      </c>
      <c r="EZ16" s="2">
        <v>3658</v>
      </c>
      <c r="FA16" s="2">
        <v>3639</v>
      </c>
      <c r="FB16" s="2">
        <v>3628</v>
      </c>
      <c r="FC16" s="2">
        <v>3620</v>
      </c>
      <c r="FD16" s="2">
        <v>3712</v>
      </c>
      <c r="FE16" s="2">
        <v>3790</v>
      </c>
      <c r="FF16" s="2">
        <v>3784</v>
      </c>
      <c r="FG16" s="2">
        <v>3777</v>
      </c>
      <c r="FH16" s="2">
        <v>3820</v>
      </c>
      <c r="FI16" s="2">
        <v>3850</v>
      </c>
      <c r="FJ16" s="2">
        <v>3819</v>
      </c>
      <c r="FK16" s="2">
        <v>3821</v>
      </c>
      <c r="FL16" s="2">
        <v>3856</v>
      </c>
      <c r="FM16" s="2">
        <v>3703</v>
      </c>
      <c r="FN16" s="2">
        <v>3710</v>
      </c>
      <c r="FO16" s="2">
        <v>3723</v>
      </c>
      <c r="FP16" s="2">
        <v>3708</v>
      </c>
      <c r="FQ16" s="2">
        <v>3711</v>
      </c>
      <c r="FR16" s="2">
        <v>3711</v>
      </c>
      <c r="FS16" s="2">
        <v>3686</v>
      </c>
      <c r="FT16" s="2">
        <v>3667</v>
      </c>
      <c r="FU16" s="2">
        <v>3684</v>
      </c>
      <c r="FV16" s="2">
        <v>3625</v>
      </c>
      <c r="FW16" s="2">
        <v>3700</v>
      </c>
      <c r="FX16" s="2">
        <v>3730</v>
      </c>
      <c r="FY16" s="2">
        <v>3750</v>
      </c>
      <c r="FZ16" s="2">
        <v>3743</v>
      </c>
      <c r="GA16" s="2">
        <v>3722</v>
      </c>
      <c r="GB16" s="2">
        <v>3682</v>
      </c>
      <c r="GC16" s="2">
        <v>3676</v>
      </c>
      <c r="GD16" s="2">
        <v>3644</v>
      </c>
      <c r="GE16" s="2">
        <v>3678</v>
      </c>
      <c r="GF16" s="2">
        <v>3590</v>
      </c>
      <c r="GG16" s="2">
        <v>3761</v>
      </c>
      <c r="GH16" s="2">
        <v>3724</v>
      </c>
      <c r="GI16" s="2">
        <v>3720</v>
      </c>
      <c r="GJ16" s="2">
        <v>3679</v>
      </c>
      <c r="GK16" s="2">
        <v>3773</v>
      </c>
      <c r="GL16" s="2">
        <v>3778</v>
      </c>
      <c r="GM16" s="2">
        <v>3746</v>
      </c>
      <c r="GN16" s="2">
        <v>3706</v>
      </c>
      <c r="GO16" s="2">
        <v>3680</v>
      </c>
      <c r="GP16" s="2">
        <v>3679</v>
      </c>
      <c r="GQ16" s="2">
        <v>3638</v>
      </c>
      <c r="GR16" s="2">
        <v>3582</v>
      </c>
      <c r="GS16" s="2">
        <v>3631</v>
      </c>
      <c r="GT16" s="2">
        <v>3602</v>
      </c>
      <c r="GU16" s="2">
        <v>3585</v>
      </c>
      <c r="GV16" s="2">
        <v>3613</v>
      </c>
      <c r="GW16" s="2">
        <v>3613</v>
      </c>
      <c r="GX16" s="2">
        <v>3633</v>
      </c>
      <c r="GY16" s="2">
        <v>3583</v>
      </c>
      <c r="GZ16" s="2">
        <v>3614</v>
      </c>
      <c r="HA16" s="2">
        <v>3516</v>
      </c>
      <c r="HB16" s="2">
        <v>3497</v>
      </c>
      <c r="HC16" s="2">
        <v>3502</v>
      </c>
      <c r="HD16" s="2">
        <v>3541</v>
      </c>
      <c r="HE16" s="2">
        <v>3556</v>
      </c>
      <c r="HF16" s="2">
        <v>3637</v>
      </c>
      <c r="HG16" s="2">
        <v>3583</v>
      </c>
      <c r="HH16" s="2">
        <v>3609</v>
      </c>
      <c r="HI16" s="2">
        <v>3626</v>
      </c>
      <c r="HJ16" s="2">
        <v>3634</v>
      </c>
      <c r="HK16" s="2">
        <v>3523</v>
      </c>
      <c r="HL16" s="2">
        <v>3474</v>
      </c>
      <c r="HM16" s="2">
        <v>3490</v>
      </c>
      <c r="HN16" s="2">
        <v>3480</v>
      </c>
      <c r="HO16" s="2">
        <v>3465</v>
      </c>
      <c r="HP16" s="2">
        <v>3464</v>
      </c>
      <c r="HQ16" s="2">
        <v>3498</v>
      </c>
      <c r="HR16" s="2">
        <v>3498</v>
      </c>
      <c r="HS16" s="2">
        <v>3459</v>
      </c>
      <c r="HT16" s="2">
        <v>3397</v>
      </c>
      <c r="HU16" s="2">
        <v>3487</v>
      </c>
      <c r="HV16" s="2">
        <v>3455</v>
      </c>
      <c r="HW16" s="2">
        <v>3380</v>
      </c>
      <c r="HX16" s="2">
        <v>3360</v>
      </c>
      <c r="HY16" s="2">
        <v>3345</v>
      </c>
      <c r="HZ16" s="2">
        <v>3278</v>
      </c>
      <c r="IA16" s="2">
        <v>3300</v>
      </c>
      <c r="IB16" s="2">
        <v>3309</v>
      </c>
      <c r="IC16" s="2">
        <v>3253</v>
      </c>
      <c r="ID16" s="2">
        <v>3223</v>
      </c>
      <c r="IE16" s="2">
        <v>3228</v>
      </c>
      <c r="IF16" s="2">
        <v>3230</v>
      </c>
      <c r="IG16" s="2">
        <v>3222</v>
      </c>
      <c r="IH16" s="2">
        <v>3167</v>
      </c>
      <c r="II16" s="2">
        <v>3160</v>
      </c>
      <c r="IJ16" s="2">
        <v>3211</v>
      </c>
      <c r="IK16" s="2">
        <v>3196</v>
      </c>
      <c r="IL16" s="2">
        <v>3133</v>
      </c>
      <c r="IM16" s="2">
        <v>3107</v>
      </c>
      <c r="IN16" s="2">
        <v>3098</v>
      </c>
      <c r="IO16" s="2">
        <v>3015</v>
      </c>
      <c r="IP16" s="2">
        <v>3079</v>
      </c>
      <c r="IQ16" s="2">
        <v>3036</v>
      </c>
      <c r="IR16" s="2">
        <v>2992.5</v>
      </c>
      <c r="IS16" s="2">
        <v>2973</v>
      </c>
      <c r="IT16" s="2">
        <v>2970</v>
      </c>
    </row>
    <row r="17" spans="1:254" ht="15.9" customHeight="1">
      <c r="A17" s="65" t="s">
        <v>29</v>
      </c>
      <c r="B17" s="25" t="s">
        <v>30</v>
      </c>
      <c r="C17" s="39">
        <v>5858</v>
      </c>
      <c r="D17" s="38">
        <v>-89</v>
      </c>
      <c r="E17" s="29">
        <v>5947</v>
      </c>
      <c r="F17" s="29">
        <v>5963</v>
      </c>
      <c r="G17" s="29">
        <v>5659</v>
      </c>
      <c r="H17" s="29">
        <v>5646</v>
      </c>
      <c r="I17" s="29">
        <v>6050</v>
      </c>
      <c r="J17" s="29">
        <v>5444</v>
      </c>
      <c r="K17" s="29">
        <v>5573</v>
      </c>
      <c r="L17" s="29">
        <v>5963</v>
      </c>
      <c r="M17" s="29">
        <v>6180</v>
      </c>
      <c r="N17" s="29">
        <v>6165</v>
      </c>
      <c r="O17" s="29">
        <v>6411</v>
      </c>
      <c r="P17" s="29">
        <v>6375</v>
      </c>
      <c r="Q17" s="29">
        <v>6113</v>
      </c>
      <c r="R17" s="29">
        <v>6362</v>
      </c>
      <c r="S17" s="29">
        <v>6661</v>
      </c>
      <c r="T17" s="29">
        <v>6787</v>
      </c>
      <c r="U17" s="29">
        <v>6649</v>
      </c>
      <c r="V17" s="29">
        <v>7124</v>
      </c>
      <c r="W17" s="29">
        <v>7259</v>
      </c>
      <c r="X17" s="29">
        <v>7182</v>
      </c>
      <c r="Y17" s="29">
        <v>7186</v>
      </c>
      <c r="Z17" s="29">
        <v>7480</v>
      </c>
      <c r="AA17" s="29">
        <v>7534</v>
      </c>
      <c r="AB17" s="29">
        <v>7492</v>
      </c>
      <c r="AC17" s="29">
        <v>7580</v>
      </c>
      <c r="AD17" s="29">
        <v>7860</v>
      </c>
      <c r="AE17" s="29">
        <v>7680</v>
      </c>
      <c r="AF17" s="29">
        <v>7559</v>
      </c>
      <c r="AG17" s="29">
        <v>7864</v>
      </c>
      <c r="AH17" s="29">
        <v>7894</v>
      </c>
      <c r="AI17" s="29">
        <v>7548</v>
      </c>
      <c r="AJ17" s="29">
        <v>7815</v>
      </c>
      <c r="AK17" s="29">
        <v>7700</v>
      </c>
      <c r="AL17" s="29">
        <v>7594</v>
      </c>
      <c r="AM17" s="29">
        <v>7308</v>
      </c>
      <c r="AN17" s="29">
        <v>6974</v>
      </c>
      <c r="AO17" s="29">
        <v>6807</v>
      </c>
      <c r="AP17" s="29">
        <v>6640</v>
      </c>
      <c r="AQ17" s="29">
        <v>6347</v>
      </c>
      <c r="AR17" s="29">
        <v>5962</v>
      </c>
      <c r="AS17" s="29">
        <v>6198</v>
      </c>
      <c r="AT17" s="29">
        <v>6218</v>
      </c>
      <c r="AU17" s="29">
        <v>6185</v>
      </c>
      <c r="AV17" s="29">
        <v>6615</v>
      </c>
      <c r="AW17" s="29">
        <v>6431</v>
      </c>
      <c r="AX17" s="29">
        <v>6538</v>
      </c>
      <c r="AY17" s="29">
        <v>6350</v>
      </c>
      <c r="AZ17" s="29">
        <v>6542</v>
      </c>
      <c r="BA17" s="29">
        <v>6395</v>
      </c>
      <c r="BB17" s="29">
        <v>6143</v>
      </c>
      <c r="BC17" s="29">
        <v>6483</v>
      </c>
      <c r="BD17" s="29">
        <v>6338</v>
      </c>
      <c r="BE17" s="29">
        <v>6260</v>
      </c>
      <c r="BF17" s="29">
        <v>5912</v>
      </c>
      <c r="BG17" s="29">
        <v>5742</v>
      </c>
      <c r="BH17" s="29">
        <v>5485</v>
      </c>
      <c r="BI17" s="29">
        <v>5678</v>
      </c>
      <c r="BJ17" s="29">
        <v>5755</v>
      </c>
      <c r="BK17" s="29">
        <v>5892</v>
      </c>
      <c r="BL17" s="30">
        <v>5838</v>
      </c>
      <c r="BM17" s="2">
        <v>5749</v>
      </c>
      <c r="BN17" s="2">
        <v>5707</v>
      </c>
      <c r="BO17" s="2">
        <v>5604</v>
      </c>
      <c r="BP17" s="2">
        <v>5415</v>
      </c>
      <c r="BQ17" s="2">
        <v>5420</v>
      </c>
      <c r="BR17" s="2">
        <v>5142</v>
      </c>
      <c r="BS17" s="2">
        <v>5035</v>
      </c>
      <c r="BT17" s="2">
        <v>4680</v>
      </c>
      <c r="BU17" s="2">
        <v>4670</v>
      </c>
      <c r="BV17" s="2">
        <v>4470</v>
      </c>
      <c r="BW17" s="2">
        <v>4459</v>
      </c>
      <c r="BX17" s="2">
        <v>4528</v>
      </c>
      <c r="BY17" s="2">
        <v>4595</v>
      </c>
      <c r="BZ17" s="2">
        <v>4569</v>
      </c>
      <c r="CA17" s="2">
        <v>4537</v>
      </c>
      <c r="CB17" s="2">
        <v>4586</v>
      </c>
      <c r="CC17" s="2">
        <v>4553</v>
      </c>
      <c r="CD17" s="2">
        <v>4465</v>
      </c>
      <c r="CE17" s="2">
        <v>4474</v>
      </c>
      <c r="CF17" s="2">
        <v>4491</v>
      </c>
      <c r="CG17" s="2">
        <v>4453</v>
      </c>
      <c r="CH17" s="2">
        <v>4400</v>
      </c>
      <c r="CI17" s="2">
        <v>4167</v>
      </c>
      <c r="CJ17" s="2">
        <v>4183</v>
      </c>
      <c r="CK17" s="2">
        <v>4141</v>
      </c>
      <c r="CL17" s="2">
        <v>4244</v>
      </c>
      <c r="CM17" s="2">
        <v>4206</v>
      </c>
      <c r="CN17" s="2">
        <v>4061</v>
      </c>
      <c r="CO17" s="2">
        <v>4014</v>
      </c>
      <c r="CP17" s="2">
        <v>4164</v>
      </c>
      <c r="CQ17" s="2">
        <v>4184</v>
      </c>
      <c r="CR17" s="2">
        <v>4172</v>
      </c>
      <c r="CS17" s="2">
        <v>3957</v>
      </c>
      <c r="CT17" s="2">
        <v>3823</v>
      </c>
      <c r="CU17" s="2">
        <v>4043</v>
      </c>
      <c r="CV17" s="2">
        <v>4180</v>
      </c>
      <c r="CW17" s="2">
        <v>4137</v>
      </c>
      <c r="CX17" s="2">
        <v>4066</v>
      </c>
      <c r="CY17" s="2">
        <v>4069</v>
      </c>
      <c r="CZ17" s="2">
        <v>4132</v>
      </c>
      <c r="DA17" s="2">
        <v>4187</v>
      </c>
      <c r="DB17" s="2">
        <v>4077</v>
      </c>
      <c r="DC17" s="2">
        <v>3974</v>
      </c>
      <c r="DD17" s="2">
        <v>4205</v>
      </c>
      <c r="DE17" s="2">
        <v>4337</v>
      </c>
      <c r="DF17" s="2">
        <v>4309</v>
      </c>
      <c r="DG17" s="2">
        <v>4579</v>
      </c>
      <c r="DH17" s="2">
        <v>4552</v>
      </c>
      <c r="DI17" s="2">
        <v>4587</v>
      </c>
      <c r="DJ17" s="2">
        <v>4562</v>
      </c>
      <c r="DK17" s="2">
        <v>4540</v>
      </c>
      <c r="DL17" s="2">
        <v>4491</v>
      </c>
      <c r="DM17" s="2">
        <v>4348</v>
      </c>
      <c r="DN17" s="2">
        <v>4407</v>
      </c>
      <c r="DO17" s="2">
        <v>4337</v>
      </c>
      <c r="DP17" s="2">
        <v>4228</v>
      </c>
      <c r="DQ17" s="2">
        <v>4184</v>
      </c>
      <c r="DR17" s="2">
        <v>4158</v>
      </c>
      <c r="DS17" s="2">
        <v>4184</v>
      </c>
      <c r="DT17" s="2">
        <v>4150</v>
      </c>
      <c r="DU17" s="2">
        <v>4186</v>
      </c>
      <c r="DV17" s="2">
        <v>4001</v>
      </c>
      <c r="DW17" s="2">
        <v>4013</v>
      </c>
      <c r="DX17" s="2">
        <v>3971</v>
      </c>
      <c r="DY17" s="2">
        <v>3850</v>
      </c>
      <c r="DZ17" s="2">
        <v>3816</v>
      </c>
      <c r="EA17" s="2">
        <v>3754</v>
      </c>
      <c r="EB17" s="2">
        <v>3785</v>
      </c>
      <c r="EC17" s="2">
        <v>3769</v>
      </c>
      <c r="ED17" s="2">
        <v>3786</v>
      </c>
      <c r="EE17" s="2">
        <v>3778</v>
      </c>
      <c r="EF17" s="2">
        <v>3833</v>
      </c>
      <c r="EG17" s="2">
        <v>3765</v>
      </c>
      <c r="EH17" s="2">
        <v>3676</v>
      </c>
      <c r="EI17" s="2">
        <v>3745</v>
      </c>
      <c r="EJ17" s="2">
        <v>3789</v>
      </c>
      <c r="EK17" s="2">
        <v>3803</v>
      </c>
      <c r="EL17" s="2">
        <v>3749</v>
      </c>
      <c r="EM17" s="2">
        <v>3785</v>
      </c>
      <c r="EN17" s="2">
        <v>3675</v>
      </c>
      <c r="EO17" s="2">
        <v>3548</v>
      </c>
      <c r="EP17" s="2">
        <v>3564</v>
      </c>
      <c r="EQ17" s="2">
        <v>3491</v>
      </c>
      <c r="ER17" s="2">
        <v>3455</v>
      </c>
      <c r="ES17" s="2">
        <v>3429</v>
      </c>
      <c r="ET17" s="2">
        <v>3370</v>
      </c>
      <c r="EU17" s="2">
        <v>3394</v>
      </c>
      <c r="EV17" s="2">
        <v>3394</v>
      </c>
      <c r="EW17" s="2">
        <v>3396</v>
      </c>
      <c r="EX17" s="2">
        <v>3423</v>
      </c>
      <c r="EY17" s="2">
        <v>3393</v>
      </c>
      <c r="EZ17" s="2">
        <v>3394</v>
      </c>
      <c r="FA17" s="2">
        <v>3366</v>
      </c>
      <c r="FB17" s="2">
        <v>3294</v>
      </c>
      <c r="FC17" s="2">
        <v>3328</v>
      </c>
      <c r="FD17" s="2">
        <v>3396</v>
      </c>
      <c r="FE17" s="2">
        <v>3417</v>
      </c>
      <c r="FF17" s="2">
        <v>3433</v>
      </c>
      <c r="FG17" s="2">
        <v>3479</v>
      </c>
      <c r="FH17" s="2">
        <v>3462</v>
      </c>
      <c r="FI17" s="2">
        <v>3424</v>
      </c>
      <c r="FJ17" s="2">
        <v>3365</v>
      </c>
      <c r="FK17" s="2">
        <v>3298</v>
      </c>
      <c r="FL17" s="2">
        <v>3368</v>
      </c>
      <c r="FM17" s="2">
        <v>3329</v>
      </c>
      <c r="FN17" s="2">
        <v>3297</v>
      </c>
      <c r="FO17" s="2">
        <v>3101</v>
      </c>
      <c r="FP17" s="2">
        <v>3111</v>
      </c>
      <c r="FQ17" s="2">
        <v>3058</v>
      </c>
      <c r="FR17" s="2">
        <v>3019</v>
      </c>
      <c r="FS17" s="2">
        <v>3004</v>
      </c>
      <c r="FT17" s="2">
        <v>2979.5</v>
      </c>
      <c r="FU17" s="2">
        <v>3039</v>
      </c>
      <c r="FV17" s="2">
        <v>2989.5</v>
      </c>
      <c r="FW17" s="2">
        <v>3043</v>
      </c>
      <c r="FX17" s="2">
        <v>3081</v>
      </c>
      <c r="FY17" s="2">
        <v>3126</v>
      </c>
      <c r="FZ17" s="2">
        <v>3120</v>
      </c>
      <c r="GA17" s="2">
        <v>3066</v>
      </c>
      <c r="GB17" s="2">
        <v>3040</v>
      </c>
      <c r="GC17" s="2">
        <v>2950</v>
      </c>
      <c r="GD17" s="2">
        <v>2939.5</v>
      </c>
      <c r="GE17" s="2">
        <v>2997</v>
      </c>
      <c r="GF17" s="2">
        <v>2801</v>
      </c>
      <c r="GG17" s="2">
        <v>2798.5</v>
      </c>
      <c r="GH17" s="2">
        <v>2634.5</v>
      </c>
      <c r="GI17" s="2">
        <v>2595</v>
      </c>
      <c r="GJ17" s="2">
        <v>2585.5</v>
      </c>
      <c r="GK17" s="2">
        <v>2620.5</v>
      </c>
      <c r="GL17" s="2">
        <v>2634.5</v>
      </c>
      <c r="GM17" s="2">
        <v>2586</v>
      </c>
      <c r="GN17" s="2">
        <v>2550</v>
      </c>
      <c r="GO17" s="2">
        <v>2557</v>
      </c>
      <c r="GP17" s="2">
        <v>2531</v>
      </c>
      <c r="GQ17" s="2">
        <v>2511.5</v>
      </c>
      <c r="GR17" s="2">
        <v>2481.5</v>
      </c>
      <c r="GS17" s="2">
        <v>2532.5</v>
      </c>
      <c r="GT17" s="2">
        <v>2505</v>
      </c>
      <c r="GU17" s="2">
        <v>2494.5</v>
      </c>
      <c r="GV17" s="2">
        <v>2595</v>
      </c>
      <c r="GW17" s="2">
        <v>2592</v>
      </c>
      <c r="GX17" s="2">
        <v>2561</v>
      </c>
      <c r="GY17" s="2">
        <v>2579</v>
      </c>
      <c r="GZ17" s="2">
        <v>2592.5</v>
      </c>
      <c r="HA17" s="2">
        <v>2497</v>
      </c>
      <c r="HB17" s="2">
        <v>2468</v>
      </c>
      <c r="HC17" s="2">
        <v>2458.5</v>
      </c>
      <c r="HD17" s="2">
        <v>2488</v>
      </c>
      <c r="HE17" s="2">
        <v>2495</v>
      </c>
      <c r="HF17" s="2">
        <v>2528</v>
      </c>
      <c r="HG17" s="2">
        <v>2515</v>
      </c>
      <c r="HH17" s="2">
        <v>2503</v>
      </c>
      <c r="HI17" s="2">
        <v>2496.5</v>
      </c>
      <c r="HJ17" s="2">
        <v>2489.5</v>
      </c>
      <c r="HK17" s="2">
        <v>2486</v>
      </c>
      <c r="HL17" s="2">
        <v>2489</v>
      </c>
      <c r="HM17" s="2">
        <v>2480.5</v>
      </c>
      <c r="HN17" s="2">
        <v>2496</v>
      </c>
      <c r="HO17" s="2">
        <v>2475.5</v>
      </c>
      <c r="HP17" s="2">
        <v>2469</v>
      </c>
      <c r="HQ17" s="2">
        <v>2441.5</v>
      </c>
      <c r="HR17" s="2">
        <v>2425</v>
      </c>
      <c r="HS17" s="2">
        <v>2411</v>
      </c>
      <c r="HT17" s="2">
        <v>2371</v>
      </c>
      <c r="HU17" s="2">
        <v>2354</v>
      </c>
      <c r="HV17" s="2">
        <v>2359.5</v>
      </c>
      <c r="HW17" s="2">
        <v>2350</v>
      </c>
      <c r="HX17" s="2">
        <v>2349.5</v>
      </c>
      <c r="HY17" s="2">
        <v>2320</v>
      </c>
      <c r="HZ17" s="2">
        <v>2293.5</v>
      </c>
      <c r="IA17" s="2">
        <v>2305.5</v>
      </c>
      <c r="IB17" s="2">
        <v>2319.5</v>
      </c>
      <c r="IC17" s="2">
        <v>2299.5</v>
      </c>
      <c r="ID17" s="2">
        <v>2269</v>
      </c>
      <c r="IE17" s="2">
        <v>2278</v>
      </c>
      <c r="IF17" s="2">
        <v>2269</v>
      </c>
      <c r="IG17" s="2">
        <v>2271</v>
      </c>
      <c r="IH17" s="2">
        <v>2268</v>
      </c>
      <c r="II17" s="2">
        <v>2232</v>
      </c>
      <c r="IJ17" s="2">
        <v>2257</v>
      </c>
      <c r="IK17" s="2">
        <v>2224.5</v>
      </c>
      <c r="IL17" s="2">
        <v>2177</v>
      </c>
      <c r="IM17" s="2">
        <v>2142</v>
      </c>
      <c r="IN17" s="2">
        <v>2129.5</v>
      </c>
      <c r="IO17" s="2">
        <v>2072</v>
      </c>
      <c r="IP17" s="2">
        <v>2035</v>
      </c>
      <c r="IQ17" s="2">
        <v>2150</v>
      </c>
      <c r="IR17" s="2">
        <v>1926</v>
      </c>
      <c r="IS17" s="2">
        <v>1910</v>
      </c>
      <c r="IT17" s="2">
        <v>1898</v>
      </c>
    </row>
    <row r="18" spans="1:254" ht="15.9" customHeight="1">
      <c r="A18" s="65" t="s">
        <v>31</v>
      </c>
      <c r="B18" s="25" t="s">
        <v>32</v>
      </c>
      <c r="C18" s="39">
        <v>1768</v>
      </c>
      <c r="D18" s="38">
        <v>50</v>
      </c>
      <c r="E18" s="29">
        <v>1718</v>
      </c>
      <c r="F18" s="29">
        <v>1711</v>
      </c>
      <c r="G18" s="29">
        <v>1724</v>
      </c>
      <c r="H18" s="29">
        <v>1748</v>
      </c>
      <c r="I18" s="29">
        <v>1793</v>
      </c>
      <c r="J18" s="29">
        <v>1784</v>
      </c>
      <c r="K18" s="29">
        <v>1778</v>
      </c>
      <c r="L18" s="29">
        <v>1746</v>
      </c>
      <c r="M18" s="29">
        <v>1754</v>
      </c>
      <c r="N18" s="29">
        <v>1812</v>
      </c>
      <c r="O18" s="29">
        <v>1770</v>
      </c>
      <c r="P18" s="29">
        <v>1743</v>
      </c>
      <c r="Q18" s="29">
        <v>1728</v>
      </c>
      <c r="R18" s="29">
        <v>1697</v>
      </c>
      <c r="S18" s="29">
        <v>1716</v>
      </c>
      <c r="T18" s="29">
        <v>1739</v>
      </c>
      <c r="U18" s="29">
        <v>1753</v>
      </c>
      <c r="V18" s="29">
        <v>1700</v>
      </c>
      <c r="W18" s="29">
        <v>1684</v>
      </c>
      <c r="X18" s="29">
        <v>1723</v>
      </c>
      <c r="Y18" s="29">
        <v>1704</v>
      </c>
      <c r="Z18" s="29">
        <v>1692</v>
      </c>
      <c r="AA18" s="29">
        <v>1669</v>
      </c>
      <c r="AB18" s="29">
        <v>1622</v>
      </c>
      <c r="AC18" s="29">
        <v>1613</v>
      </c>
      <c r="AD18" s="29">
        <v>1601</v>
      </c>
      <c r="AE18" s="29">
        <v>1619</v>
      </c>
      <c r="AF18" s="29">
        <v>1617</v>
      </c>
      <c r="AG18" s="29">
        <v>1612</v>
      </c>
      <c r="AH18" s="29">
        <v>1623</v>
      </c>
      <c r="AI18" s="29">
        <v>1636</v>
      </c>
      <c r="AJ18" s="29">
        <v>1639</v>
      </c>
      <c r="AK18" s="29">
        <v>1644</v>
      </c>
      <c r="AL18" s="29">
        <v>1637</v>
      </c>
      <c r="AM18" s="29">
        <v>1681</v>
      </c>
      <c r="AN18" s="29">
        <v>1660</v>
      </c>
      <c r="AO18" s="29">
        <v>1663</v>
      </c>
      <c r="AP18" s="29">
        <v>1697</v>
      </c>
      <c r="AQ18" s="29">
        <v>1662</v>
      </c>
      <c r="AR18" s="29">
        <v>1718</v>
      </c>
      <c r="AS18" s="29">
        <v>1733</v>
      </c>
      <c r="AT18" s="29">
        <v>1773</v>
      </c>
      <c r="AU18" s="29">
        <v>1749</v>
      </c>
      <c r="AV18" s="29">
        <v>1769</v>
      </c>
      <c r="AW18" s="29">
        <v>1749</v>
      </c>
      <c r="AX18" s="29">
        <v>1798</v>
      </c>
      <c r="AY18" s="29">
        <v>1808</v>
      </c>
      <c r="AZ18" s="29">
        <v>1785</v>
      </c>
      <c r="BA18" s="29">
        <v>1837</v>
      </c>
      <c r="BB18" s="29">
        <v>1887</v>
      </c>
      <c r="BC18" s="29">
        <v>1894</v>
      </c>
      <c r="BD18" s="29">
        <v>1855</v>
      </c>
      <c r="BE18" s="29">
        <v>1895</v>
      </c>
      <c r="BF18" s="29">
        <v>1921</v>
      </c>
      <c r="BG18" s="29">
        <v>1927</v>
      </c>
      <c r="BH18" s="29">
        <v>2046</v>
      </c>
      <c r="BI18" s="29">
        <v>1998</v>
      </c>
      <c r="BJ18" s="29">
        <v>1989</v>
      </c>
      <c r="BK18" s="29">
        <v>2001</v>
      </c>
      <c r="BL18" s="30">
        <v>2012</v>
      </c>
      <c r="BM18" s="2">
        <v>2248</v>
      </c>
      <c r="BN18" s="2">
        <v>2211</v>
      </c>
      <c r="BO18" s="2">
        <v>2196</v>
      </c>
      <c r="BP18" s="2">
        <v>2165</v>
      </c>
      <c r="BQ18" s="2">
        <v>2127</v>
      </c>
      <c r="BR18" s="2">
        <v>2254</v>
      </c>
      <c r="BS18" s="2">
        <v>2339</v>
      </c>
      <c r="BT18" s="2">
        <v>2295</v>
      </c>
      <c r="BU18" s="2">
        <v>2230</v>
      </c>
      <c r="BV18" s="2">
        <v>2303</v>
      </c>
      <c r="BW18" s="2">
        <v>2323</v>
      </c>
      <c r="BX18" s="2">
        <v>2217</v>
      </c>
      <c r="BY18" s="2">
        <v>2176</v>
      </c>
      <c r="BZ18" s="2">
        <v>2265</v>
      </c>
      <c r="CA18" s="2">
        <v>2426</v>
      </c>
      <c r="CB18" s="2">
        <v>2419</v>
      </c>
      <c r="CC18" s="2">
        <v>2458</v>
      </c>
      <c r="CD18" s="2">
        <v>2512</v>
      </c>
      <c r="CE18" s="2">
        <v>2529</v>
      </c>
      <c r="CF18" s="2">
        <v>2525</v>
      </c>
      <c r="CG18" s="2">
        <v>2525</v>
      </c>
      <c r="CH18" s="2">
        <v>2504</v>
      </c>
      <c r="CI18" s="2">
        <v>2609</v>
      </c>
      <c r="CJ18" s="2">
        <v>2580</v>
      </c>
      <c r="CK18" s="2">
        <v>2580</v>
      </c>
      <c r="CL18" s="2">
        <v>2589</v>
      </c>
      <c r="CM18" s="2">
        <v>2625</v>
      </c>
      <c r="CN18" s="2">
        <v>2716</v>
      </c>
      <c r="CO18" s="2">
        <v>2716</v>
      </c>
      <c r="CP18" s="2">
        <v>2665</v>
      </c>
      <c r="CQ18" s="2">
        <v>2612</v>
      </c>
      <c r="CR18" s="2">
        <v>2602</v>
      </c>
      <c r="CS18" s="2">
        <v>2573</v>
      </c>
      <c r="CT18" s="2">
        <v>2627</v>
      </c>
      <c r="CU18" s="2">
        <v>2785</v>
      </c>
      <c r="CV18" s="2">
        <v>2819</v>
      </c>
      <c r="CW18" s="2">
        <v>2687</v>
      </c>
      <c r="CX18" s="2">
        <v>2647</v>
      </c>
      <c r="CY18" s="2">
        <v>2618</v>
      </c>
      <c r="CZ18" s="2">
        <v>2499</v>
      </c>
      <c r="DA18" s="2">
        <v>2460</v>
      </c>
      <c r="DB18" s="2">
        <v>2398</v>
      </c>
      <c r="DC18" s="2">
        <v>2609</v>
      </c>
      <c r="DD18" s="2">
        <v>2520</v>
      </c>
      <c r="DE18" s="2">
        <v>2531</v>
      </c>
      <c r="DF18" s="2">
        <v>2524</v>
      </c>
      <c r="DG18" s="2">
        <v>2717</v>
      </c>
      <c r="DH18" s="2">
        <v>2717</v>
      </c>
      <c r="DI18" s="2">
        <v>2387</v>
      </c>
      <c r="DJ18" s="2">
        <v>2298</v>
      </c>
      <c r="DK18" s="2">
        <v>2306</v>
      </c>
      <c r="DL18" s="2">
        <v>2389</v>
      </c>
      <c r="DM18" s="2">
        <v>2370</v>
      </c>
      <c r="DN18" s="2">
        <v>2339</v>
      </c>
      <c r="DO18" s="2">
        <v>2239</v>
      </c>
      <c r="DP18" s="2">
        <v>2275</v>
      </c>
      <c r="DQ18" s="2">
        <v>2315</v>
      </c>
      <c r="DR18" s="2">
        <v>2337</v>
      </c>
      <c r="DS18" s="2">
        <v>2510</v>
      </c>
      <c r="DT18" s="2">
        <v>2139</v>
      </c>
      <c r="DU18" s="2">
        <v>2086</v>
      </c>
      <c r="DV18" s="2">
        <v>2053</v>
      </c>
      <c r="DW18" s="2">
        <v>2047</v>
      </c>
      <c r="DX18" s="2">
        <v>2022</v>
      </c>
      <c r="DY18" s="2">
        <v>1932</v>
      </c>
      <c r="DZ18" s="2">
        <v>1979</v>
      </c>
      <c r="EA18" s="2">
        <v>1947</v>
      </c>
      <c r="EB18" s="2">
        <v>1902</v>
      </c>
      <c r="EC18" s="2">
        <v>1940</v>
      </c>
      <c r="ED18" s="2">
        <v>1910</v>
      </c>
      <c r="EE18" s="2">
        <v>1910</v>
      </c>
      <c r="EF18" s="2">
        <v>1917</v>
      </c>
      <c r="EG18" s="2">
        <v>1916</v>
      </c>
      <c r="EH18" s="2">
        <v>1896</v>
      </c>
      <c r="EI18" s="2">
        <v>1943</v>
      </c>
      <c r="EJ18" s="2">
        <v>1935</v>
      </c>
      <c r="EK18" s="2">
        <v>2015</v>
      </c>
      <c r="EL18" s="2">
        <v>2145</v>
      </c>
      <c r="EM18" s="2">
        <v>2147</v>
      </c>
      <c r="EN18" s="2">
        <v>1996</v>
      </c>
      <c r="EO18" s="2">
        <v>1763</v>
      </c>
      <c r="EP18" s="2">
        <v>1743</v>
      </c>
      <c r="EQ18" s="2">
        <v>1675</v>
      </c>
      <c r="ER18" s="2">
        <v>1648</v>
      </c>
      <c r="ES18" s="2">
        <v>1617</v>
      </c>
      <c r="ET18" s="2">
        <v>1582</v>
      </c>
      <c r="EU18" s="2">
        <v>1548</v>
      </c>
      <c r="EV18" s="2">
        <v>1556</v>
      </c>
      <c r="EW18" s="2">
        <v>1571</v>
      </c>
      <c r="EX18" s="2">
        <v>1566</v>
      </c>
      <c r="EY18" s="2">
        <v>1544</v>
      </c>
      <c r="EZ18" s="2">
        <v>1572</v>
      </c>
      <c r="FA18" s="2">
        <v>1647</v>
      </c>
      <c r="FB18" s="2">
        <v>1532</v>
      </c>
      <c r="FC18" s="2">
        <v>1372</v>
      </c>
      <c r="FD18" s="2">
        <v>1427</v>
      </c>
      <c r="FE18" s="2">
        <v>1441</v>
      </c>
      <c r="FF18" s="2">
        <v>1425</v>
      </c>
      <c r="FG18" s="2">
        <v>1450</v>
      </c>
      <c r="FH18" s="2">
        <v>1458</v>
      </c>
      <c r="FI18" s="2">
        <v>1444</v>
      </c>
      <c r="FJ18" s="2">
        <v>1446</v>
      </c>
      <c r="FK18" s="2">
        <v>1447</v>
      </c>
      <c r="FL18" s="2">
        <v>1429</v>
      </c>
      <c r="FM18" s="2">
        <v>1419</v>
      </c>
      <c r="FN18" s="2">
        <v>1431</v>
      </c>
      <c r="FO18" s="2">
        <v>1440</v>
      </c>
      <c r="FP18" s="2">
        <v>1442</v>
      </c>
      <c r="FQ18" s="2">
        <v>1455</v>
      </c>
      <c r="FR18" s="2">
        <v>1431</v>
      </c>
      <c r="FS18" s="2">
        <v>1394</v>
      </c>
      <c r="FT18" s="2">
        <v>1379</v>
      </c>
      <c r="FU18" s="2">
        <v>1390</v>
      </c>
      <c r="FV18" s="2">
        <v>1368</v>
      </c>
      <c r="FW18" s="2">
        <v>1404</v>
      </c>
      <c r="FX18" s="2">
        <v>1391</v>
      </c>
      <c r="FY18" s="2">
        <v>1363</v>
      </c>
      <c r="FZ18" s="2">
        <v>1369</v>
      </c>
      <c r="GA18" s="2">
        <v>1374</v>
      </c>
      <c r="GB18" s="2">
        <v>1355</v>
      </c>
      <c r="GC18" s="2">
        <v>1346</v>
      </c>
      <c r="GD18" s="2">
        <v>1303</v>
      </c>
      <c r="GE18" s="2">
        <v>1311</v>
      </c>
      <c r="GF18" s="2">
        <v>1289</v>
      </c>
      <c r="GG18" s="2">
        <v>1319</v>
      </c>
      <c r="GH18" s="2">
        <v>1295</v>
      </c>
      <c r="GI18" s="2">
        <v>1297</v>
      </c>
      <c r="GJ18" s="2">
        <v>1308</v>
      </c>
      <c r="GK18" s="2">
        <v>1355</v>
      </c>
      <c r="GL18" s="2">
        <v>1350</v>
      </c>
      <c r="GM18" s="2">
        <v>1329</v>
      </c>
      <c r="GN18" s="2">
        <v>1313</v>
      </c>
      <c r="GO18" s="2">
        <v>1277</v>
      </c>
      <c r="GP18" s="2">
        <v>1287</v>
      </c>
      <c r="GQ18" s="2">
        <v>1258</v>
      </c>
      <c r="GR18" s="2">
        <v>1240</v>
      </c>
      <c r="GS18" s="2">
        <v>1249</v>
      </c>
      <c r="GT18" s="2">
        <v>1233</v>
      </c>
      <c r="GU18" s="2">
        <v>1272</v>
      </c>
      <c r="GV18" s="2">
        <v>1325</v>
      </c>
      <c r="GW18" s="2">
        <v>1346</v>
      </c>
      <c r="GX18" s="2">
        <v>1337</v>
      </c>
      <c r="GY18" s="2">
        <v>1338</v>
      </c>
      <c r="GZ18" s="2">
        <v>1316</v>
      </c>
      <c r="HA18" s="2">
        <v>1266</v>
      </c>
      <c r="HB18" s="2">
        <v>1284</v>
      </c>
      <c r="HC18" s="2">
        <v>1292</v>
      </c>
      <c r="HD18" s="2">
        <v>1305</v>
      </c>
      <c r="HE18" s="2">
        <v>1318</v>
      </c>
      <c r="HF18" s="2">
        <v>1352</v>
      </c>
      <c r="HG18" s="2">
        <v>1341</v>
      </c>
      <c r="HH18" s="2">
        <v>1333</v>
      </c>
      <c r="HI18" s="2">
        <v>1322</v>
      </c>
      <c r="HJ18" s="2">
        <v>1310</v>
      </c>
      <c r="HK18" s="2">
        <v>1291</v>
      </c>
      <c r="HL18" s="2">
        <v>1271</v>
      </c>
      <c r="HM18" s="2">
        <v>1258</v>
      </c>
      <c r="HN18" s="2">
        <v>1259</v>
      </c>
      <c r="HO18" s="2">
        <v>1248</v>
      </c>
      <c r="HP18" s="2">
        <v>1233</v>
      </c>
      <c r="HQ18" s="2">
        <v>1245</v>
      </c>
      <c r="HR18" s="2">
        <v>1251</v>
      </c>
      <c r="HS18" s="2">
        <v>1244</v>
      </c>
      <c r="HT18" s="2">
        <v>1241</v>
      </c>
      <c r="HU18" s="2">
        <v>1268</v>
      </c>
      <c r="HV18" s="2">
        <v>1242</v>
      </c>
      <c r="HW18" s="2">
        <v>1233</v>
      </c>
      <c r="HX18" s="2">
        <v>1230</v>
      </c>
      <c r="HY18" s="2">
        <v>1219</v>
      </c>
      <c r="HZ18" s="2">
        <v>1196</v>
      </c>
      <c r="IA18" s="2">
        <v>1199</v>
      </c>
      <c r="IB18" s="2">
        <v>1200</v>
      </c>
      <c r="IC18" s="2">
        <v>1189</v>
      </c>
      <c r="ID18" s="2">
        <v>1169</v>
      </c>
      <c r="IE18" s="2">
        <v>1172</v>
      </c>
      <c r="IF18" s="2">
        <v>1160</v>
      </c>
      <c r="IG18" s="2">
        <v>1189</v>
      </c>
      <c r="IH18" s="2">
        <v>1188</v>
      </c>
      <c r="II18" s="2">
        <v>1166</v>
      </c>
      <c r="IJ18" s="2">
        <v>1170</v>
      </c>
      <c r="IK18" s="2">
        <v>1181</v>
      </c>
      <c r="IL18" s="2">
        <v>1166</v>
      </c>
      <c r="IM18" s="2">
        <v>1144</v>
      </c>
      <c r="IN18" s="2">
        <v>1097</v>
      </c>
      <c r="IO18" s="2">
        <v>1085</v>
      </c>
      <c r="IP18" s="2">
        <v>1086</v>
      </c>
      <c r="IQ18" s="2">
        <v>1108</v>
      </c>
      <c r="IR18" s="2">
        <v>1095</v>
      </c>
      <c r="IS18" s="2">
        <v>1088</v>
      </c>
      <c r="IT18" s="2">
        <v>1075</v>
      </c>
    </row>
    <row r="19" spans="1:254" ht="15.9" customHeight="1">
      <c r="A19" s="65" t="s">
        <v>33</v>
      </c>
      <c r="B19" s="25" t="s">
        <v>34</v>
      </c>
      <c r="C19" s="39">
        <v>8569</v>
      </c>
      <c r="D19" s="38">
        <v>-86</v>
      </c>
      <c r="E19" s="29">
        <v>8655</v>
      </c>
      <c r="F19" s="29">
        <v>8479</v>
      </c>
      <c r="G19" s="29">
        <v>8168</v>
      </c>
      <c r="H19" s="29">
        <v>8205</v>
      </c>
      <c r="I19" s="29">
        <v>8310</v>
      </c>
      <c r="J19" s="29">
        <v>7962</v>
      </c>
      <c r="K19" s="29">
        <v>8149</v>
      </c>
      <c r="L19" s="29">
        <v>8499</v>
      </c>
      <c r="M19" s="29">
        <v>8690</v>
      </c>
      <c r="N19" s="29">
        <v>8796</v>
      </c>
      <c r="O19" s="29">
        <v>8816</v>
      </c>
      <c r="P19" s="29">
        <v>8648</v>
      </c>
      <c r="Q19" s="29">
        <v>8302</v>
      </c>
      <c r="R19" s="29">
        <v>8370</v>
      </c>
      <c r="S19" s="29">
        <v>8607</v>
      </c>
      <c r="T19" s="29">
        <v>8693</v>
      </c>
      <c r="U19" s="29">
        <v>8497</v>
      </c>
      <c r="V19" s="29">
        <v>8541</v>
      </c>
      <c r="W19" s="29">
        <v>8440</v>
      </c>
      <c r="X19" s="29">
        <v>8265</v>
      </c>
      <c r="Y19" s="29">
        <v>8369</v>
      </c>
      <c r="Z19" s="29">
        <v>8551</v>
      </c>
      <c r="AA19" s="29">
        <v>8208</v>
      </c>
      <c r="AB19" s="29">
        <v>8083</v>
      </c>
      <c r="AC19" s="29">
        <v>8086</v>
      </c>
      <c r="AD19" s="29">
        <v>7918</v>
      </c>
      <c r="AE19" s="29">
        <v>7783</v>
      </c>
      <c r="AF19" s="29">
        <v>7854</v>
      </c>
      <c r="AG19" s="29">
        <v>7833</v>
      </c>
      <c r="AH19" s="29">
        <v>7831</v>
      </c>
      <c r="AI19" s="29">
        <v>7930</v>
      </c>
      <c r="AJ19" s="29">
        <v>8092</v>
      </c>
      <c r="AK19" s="29">
        <v>8067</v>
      </c>
      <c r="AL19" s="29">
        <v>8259</v>
      </c>
      <c r="AM19" s="29">
        <v>8304</v>
      </c>
      <c r="AN19" s="29">
        <v>8120</v>
      </c>
      <c r="AO19" s="29">
        <v>7845</v>
      </c>
      <c r="AP19" s="29">
        <v>7958</v>
      </c>
      <c r="AQ19" s="29">
        <v>7706</v>
      </c>
      <c r="AR19" s="29">
        <v>7479</v>
      </c>
      <c r="AS19" s="29">
        <v>7855</v>
      </c>
      <c r="AT19" s="29">
        <v>7774</v>
      </c>
      <c r="AU19" s="29">
        <v>7686</v>
      </c>
      <c r="AV19" s="29">
        <v>7966</v>
      </c>
      <c r="AW19" s="29">
        <v>7796</v>
      </c>
      <c r="AX19" s="29">
        <v>7687</v>
      </c>
      <c r="AY19" s="29">
        <v>7346</v>
      </c>
      <c r="AZ19" s="29">
        <v>7268</v>
      </c>
      <c r="BA19" s="29">
        <v>7286</v>
      </c>
      <c r="BB19" s="29">
        <v>7140</v>
      </c>
      <c r="BC19" s="29">
        <v>7313</v>
      </c>
      <c r="BD19" s="29">
        <v>7398</v>
      </c>
      <c r="BE19" s="29">
        <v>7396</v>
      </c>
      <c r="BF19" s="29">
        <v>7528</v>
      </c>
      <c r="BG19" s="29">
        <v>7413</v>
      </c>
      <c r="BH19" s="29">
        <v>7130</v>
      </c>
      <c r="BI19" s="29">
        <v>6908</v>
      </c>
      <c r="BJ19" s="29">
        <v>6583</v>
      </c>
      <c r="BK19" s="29">
        <v>7132</v>
      </c>
      <c r="BL19" s="30">
        <v>7124</v>
      </c>
      <c r="BM19" s="2">
        <v>7074</v>
      </c>
      <c r="BN19" s="2">
        <v>7006</v>
      </c>
      <c r="BO19" s="2">
        <v>6968</v>
      </c>
      <c r="BP19" s="2">
        <v>6807</v>
      </c>
      <c r="BQ19" s="2">
        <v>6980</v>
      </c>
      <c r="BR19" s="2">
        <v>6731</v>
      </c>
      <c r="BS19" s="2">
        <v>6919</v>
      </c>
      <c r="BT19" s="2">
        <v>6966</v>
      </c>
      <c r="BU19" s="2">
        <v>6663</v>
      </c>
      <c r="BV19" s="2">
        <v>6556</v>
      </c>
      <c r="BW19" s="2">
        <v>6601</v>
      </c>
      <c r="BX19" s="2">
        <v>6664</v>
      </c>
      <c r="BY19" s="2">
        <v>6775</v>
      </c>
      <c r="BZ19" s="2">
        <v>6888</v>
      </c>
      <c r="CA19" s="2">
        <v>6863</v>
      </c>
      <c r="CB19" s="2">
        <v>7029</v>
      </c>
      <c r="CC19" s="2">
        <v>7059</v>
      </c>
      <c r="CD19" s="2">
        <v>6858</v>
      </c>
      <c r="CE19" s="2">
        <v>6851</v>
      </c>
      <c r="CF19" s="2">
        <v>6809</v>
      </c>
      <c r="CG19" s="2">
        <v>6938</v>
      </c>
      <c r="CH19" s="2">
        <v>6950</v>
      </c>
      <c r="CI19" s="2">
        <v>6584</v>
      </c>
      <c r="CJ19" s="2">
        <v>6549</v>
      </c>
      <c r="CK19" s="2">
        <v>6558</v>
      </c>
      <c r="CL19" s="2">
        <v>6713</v>
      </c>
      <c r="CM19" s="2">
        <v>6630</v>
      </c>
      <c r="CN19" s="2">
        <v>6297</v>
      </c>
      <c r="CO19" s="2">
        <v>6158</v>
      </c>
      <c r="CP19" s="2">
        <v>6402</v>
      </c>
      <c r="CQ19" s="2">
        <v>6497</v>
      </c>
      <c r="CR19" s="2">
        <v>6484</v>
      </c>
      <c r="CS19" s="2">
        <v>6193</v>
      </c>
      <c r="CT19" s="2">
        <v>5973</v>
      </c>
      <c r="CU19" s="2">
        <v>6226</v>
      </c>
      <c r="CV19" s="2">
        <v>6343</v>
      </c>
      <c r="CW19" s="2">
        <v>6260</v>
      </c>
      <c r="CX19" s="2">
        <v>6125</v>
      </c>
      <c r="CY19" s="2">
        <v>6136</v>
      </c>
      <c r="CZ19" s="2">
        <v>6310</v>
      </c>
      <c r="DA19" s="2">
        <v>6554</v>
      </c>
      <c r="DB19" s="2">
        <v>6518</v>
      </c>
      <c r="DC19" s="2">
        <v>6223</v>
      </c>
      <c r="DD19" s="2">
        <v>6567</v>
      </c>
      <c r="DE19" s="2">
        <v>6714</v>
      </c>
      <c r="DF19" s="2">
        <v>6465</v>
      </c>
      <c r="DG19" s="2">
        <v>6768</v>
      </c>
      <c r="DH19" s="2">
        <v>6892</v>
      </c>
      <c r="DI19" s="2">
        <v>7151</v>
      </c>
      <c r="DJ19" s="2">
        <v>7046</v>
      </c>
      <c r="DK19" s="2">
        <v>6910</v>
      </c>
      <c r="DL19" s="2">
        <v>7091</v>
      </c>
      <c r="DM19" s="2">
        <v>7270</v>
      </c>
      <c r="DN19" s="2">
        <v>7352</v>
      </c>
      <c r="DO19" s="2">
        <v>7174</v>
      </c>
      <c r="DP19" s="2">
        <v>7343</v>
      </c>
      <c r="DQ19" s="2">
        <v>7595</v>
      </c>
      <c r="DR19" s="2">
        <v>7865</v>
      </c>
      <c r="DS19" s="2">
        <v>7960</v>
      </c>
      <c r="DT19" s="2">
        <v>7861</v>
      </c>
      <c r="DU19" s="2">
        <v>7575</v>
      </c>
      <c r="DV19" s="2">
        <v>7347</v>
      </c>
      <c r="DW19" s="2">
        <v>7383</v>
      </c>
      <c r="DX19" s="2">
        <v>7275</v>
      </c>
      <c r="DY19" s="2">
        <v>6974</v>
      </c>
      <c r="DZ19" s="2">
        <v>6905</v>
      </c>
      <c r="EA19" s="2">
        <v>6787</v>
      </c>
      <c r="EB19" s="2">
        <v>6723</v>
      </c>
      <c r="EC19" s="2">
        <v>6648</v>
      </c>
      <c r="ED19" s="2">
        <v>6609</v>
      </c>
      <c r="EE19" s="2">
        <v>6640</v>
      </c>
      <c r="EF19" s="2">
        <v>6783</v>
      </c>
      <c r="EG19" s="2">
        <v>6766</v>
      </c>
      <c r="EH19" s="2">
        <v>6698</v>
      </c>
      <c r="EI19" s="2">
        <v>6889</v>
      </c>
      <c r="EJ19" s="2">
        <v>6856</v>
      </c>
      <c r="EK19" s="2">
        <v>6905</v>
      </c>
      <c r="EL19" s="2">
        <v>6806</v>
      </c>
      <c r="EM19" s="2">
        <v>6726</v>
      </c>
      <c r="EN19" s="2">
        <v>6575</v>
      </c>
      <c r="EO19" s="2">
        <v>6290</v>
      </c>
      <c r="EP19" s="2">
        <v>6129</v>
      </c>
      <c r="EQ19" s="2">
        <v>6188</v>
      </c>
      <c r="ER19" s="2">
        <v>6172</v>
      </c>
      <c r="ES19" s="2">
        <v>5874</v>
      </c>
      <c r="ET19" s="2">
        <v>5752</v>
      </c>
      <c r="EU19" s="2">
        <v>5720</v>
      </c>
      <c r="EV19" s="2">
        <v>5712</v>
      </c>
      <c r="EW19" s="2">
        <v>5741</v>
      </c>
      <c r="EX19" s="2">
        <v>5784</v>
      </c>
      <c r="EY19" s="2">
        <v>5794</v>
      </c>
      <c r="EZ19" s="2">
        <v>5781</v>
      </c>
      <c r="FA19" s="2">
        <v>5714</v>
      </c>
      <c r="FB19" s="2">
        <v>5678</v>
      </c>
      <c r="FC19" s="2">
        <v>5725</v>
      </c>
      <c r="FD19" s="2">
        <v>5876</v>
      </c>
      <c r="FE19" s="2">
        <v>5878</v>
      </c>
      <c r="FF19" s="2">
        <v>5736</v>
      </c>
      <c r="FG19" s="2">
        <v>5714</v>
      </c>
      <c r="FH19" s="2">
        <v>5649</v>
      </c>
      <c r="FI19" s="2">
        <v>5699</v>
      </c>
      <c r="FJ19" s="2">
        <v>5678</v>
      </c>
      <c r="FK19" s="2">
        <v>5673</v>
      </c>
      <c r="FL19" s="2">
        <v>5664</v>
      </c>
      <c r="FM19" s="2">
        <v>5654</v>
      </c>
      <c r="FN19" s="2">
        <v>5655</v>
      </c>
      <c r="FO19" s="2">
        <v>5593</v>
      </c>
      <c r="FP19" s="2">
        <v>5518</v>
      </c>
      <c r="FQ19" s="2">
        <v>5555</v>
      </c>
      <c r="FR19" s="2">
        <v>5495</v>
      </c>
      <c r="FS19" s="2">
        <v>5266</v>
      </c>
      <c r="FT19" s="2">
        <v>5194</v>
      </c>
      <c r="FU19" s="2">
        <v>5198</v>
      </c>
      <c r="FV19" s="2">
        <v>5143</v>
      </c>
      <c r="FW19" s="2">
        <v>5245</v>
      </c>
      <c r="FX19" s="2">
        <v>5484</v>
      </c>
      <c r="FY19" s="2">
        <v>5345</v>
      </c>
      <c r="FZ19" s="2">
        <v>5340</v>
      </c>
      <c r="GA19" s="2">
        <v>5203</v>
      </c>
      <c r="GB19" s="2">
        <v>5149</v>
      </c>
      <c r="GC19" s="2">
        <v>5101</v>
      </c>
      <c r="GD19" s="2">
        <v>5096</v>
      </c>
      <c r="GE19" s="2">
        <v>5148</v>
      </c>
      <c r="GF19" s="2">
        <v>5074</v>
      </c>
      <c r="GG19" s="2">
        <v>5161</v>
      </c>
      <c r="GH19" s="2">
        <v>5149</v>
      </c>
      <c r="GI19" s="2">
        <v>5115</v>
      </c>
      <c r="GJ19" s="2">
        <v>5041</v>
      </c>
      <c r="GK19" s="2">
        <v>5013</v>
      </c>
      <c r="GL19" s="2">
        <v>4978</v>
      </c>
      <c r="GM19" s="2">
        <v>4897</v>
      </c>
      <c r="GN19" s="2">
        <v>4909</v>
      </c>
      <c r="GO19" s="2">
        <v>4933</v>
      </c>
      <c r="GP19" s="2">
        <v>4948</v>
      </c>
      <c r="GQ19" s="2">
        <v>4867</v>
      </c>
      <c r="GR19" s="2">
        <v>4653</v>
      </c>
      <c r="GS19" s="2">
        <v>4787</v>
      </c>
      <c r="GT19" s="2">
        <v>4708</v>
      </c>
      <c r="GU19" s="2">
        <v>4700</v>
      </c>
      <c r="GV19" s="2">
        <v>4845</v>
      </c>
      <c r="GW19" s="2">
        <v>4891</v>
      </c>
      <c r="GX19" s="2">
        <v>4885</v>
      </c>
      <c r="GY19" s="2">
        <v>4824</v>
      </c>
      <c r="GZ19" s="2">
        <v>4824</v>
      </c>
      <c r="HA19" s="2">
        <v>4825</v>
      </c>
      <c r="HB19" s="2">
        <v>4813</v>
      </c>
      <c r="HC19" s="2">
        <v>4929</v>
      </c>
      <c r="HD19" s="2">
        <v>5020</v>
      </c>
      <c r="HE19" s="2">
        <v>5009</v>
      </c>
      <c r="HF19" s="2">
        <v>5104</v>
      </c>
      <c r="HG19" s="2">
        <v>5111</v>
      </c>
      <c r="HH19" s="2">
        <v>5072</v>
      </c>
      <c r="HI19" s="2">
        <v>4947</v>
      </c>
      <c r="HJ19" s="2">
        <v>4894</v>
      </c>
      <c r="HK19" s="2">
        <v>4803</v>
      </c>
      <c r="HL19" s="2">
        <v>4818</v>
      </c>
      <c r="HM19" s="2">
        <v>4874</v>
      </c>
      <c r="HN19" s="2">
        <v>4884</v>
      </c>
      <c r="HO19" s="2">
        <v>4891</v>
      </c>
      <c r="HP19" s="2">
        <v>4918</v>
      </c>
      <c r="HQ19" s="2">
        <v>4904</v>
      </c>
      <c r="HR19" s="2">
        <v>4891</v>
      </c>
      <c r="HS19" s="2">
        <v>4870</v>
      </c>
      <c r="HT19" s="2">
        <v>4813</v>
      </c>
      <c r="HU19" s="2">
        <v>4820</v>
      </c>
      <c r="HV19" s="2">
        <v>4837</v>
      </c>
      <c r="HW19" s="2">
        <v>4883</v>
      </c>
      <c r="HX19" s="2">
        <v>4924</v>
      </c>
      <c r="HY19" s="2">
        <v>4907</v>
      </c>
      <c r="HZ19" s="2">
        <v>4883</v>
      </c>
      <c r="IA19" s="2">
        <v>4869</v>
      </c>
      <c r="IB19" s="2">
        <v>4912</v>
      </c>
      <c r="IC19" s="2">
        <v>4849</v>
      </c>
      <c r="ID19" s="2">
        <v>4820</v>
      </c>
      <c r="IE19" s="2">
        <v>4855</v>
      </c>
      <c r="IF19" s="2">
        <v>4903</v>
      </c>
      <c r="IG19" s="2">
        <v>4949</v>
      </c>
      <c r="IH19" s="2">
        <v>4960</v>
      </c>
      <c r="II19" s="2">
        <v>4760</v>
      </c>
      <c r="IJ19" s="2">
        <v>4754</v>
      </c>
      <c r="IK19" s="2">
        <v>4744</v>
      </c>
      <c r="IL19" s="2">
        <v>4627</v>
      </c>
      <c r="IM19" s="2">
        <v>4510</v>
      </c>
      <c r="IN19" s="2">
        <v>4465</v>
      </c>
      <c r="IO19" s="2">
        <v>4403</v>
      </c>
      <c r="IP19" s="2">
        <v>4298</v>
      </c>
      <c r="IQ19" s="2">
        <v>4452</v>
      </c>
      <c r="IR19" s="2">
        <v>4482</v>
      </c>
      <c r="IS19" s="2">
        <v>4392</v>
      </c>
      <c r="IT19" s="2">
        <v>4409</v>
      </c>
    </row>
    <row r="20" spans="1:254" ht="15.9" customHeight="1">
      <c r="A20" s="65" t="s">
        <v>35</v>
      </c>
      <c r="B20" s="25" t="s">
        <v>36</v>
      </c>
      <c r="C20" s="39">
        <v>2666</v>
      </c>
      <c r="D20" s="38">
        <v>48</v>
      </c>
      <c r="E20" s="29">
        <v>2618</v>
      </c>
      <c r="F20" s="29">
        <v>2579</v>
      </c>
      <c r="G20" s="29">
        <v>2510</v>
      </c>
      <c r="H20" s="29">
        <v>2498</v>
      </c>
      <c r="I20" s="29">
        <v>2498</v>
      </c>
      <c r="J20" s="29">
        <v>2413</v>
      </c>
      <c r="K20" s="29">
        <v>2405</v>
      </c>
      <c r="L20" s="29">
        <v>2390</v>
      </c>
      <c r="M20" s="29">
        <v>2416</v>
      </c>
      <c r="N20" s="29">
        <v>2327</v>
      </c>
      <c r="O20" s="29">
        <v>2337</v>
      </c>
      <c r="P20" s="29">
        <v>2349</v>
      </c>
      <c r="Q20" s="29">
        <v>2310</v>
      </c>
      <c r="R20" s="29">
        <v>2293</v>
      </c>
      <c r="S20" s="29">
        <v>2324</v>
      </c>
      <c r="T20" s="29">
        <v>2320</v>
      </c>
      <c r="U20" s="29">
        <v>2285</v>
      </c>
      <c r="V20" s="29">
        <v>2293</v>
      </c>
      <c r="W20" s="29">
        <v>2270</v>
      </c>
      <c r="X20" s="29">
        <v>2238</v>
      </c>
      <c r="Y20" s="29">
        <v>2267</v>
      </c>
      <c r="Z20" s="29">
        <v>2357</v>
      </c>
      <c r="AA20" s="29">
        <v>2376</v>
      </c>
      <c r="AB20" s="29">
        <v>2323</v>
      </c>
      <c r="AC20" s="29">
        <v>2328</v>
      </c>
      <c r="AD20" s="29">
        <v>2273</v>
      </c>
      <c r="AE20" s="29">
        <v>2200</v>
      </c>
      <c r="AF20" s="29">
        <v>2198</v>
      </c>
      <c r="AG20" s="29">
        <v>2199</v>
      </c>
      <c r="AH20" s="29">
        <v>2212</v>
      </c>
      <c r="AI20" s="29">
        <v>2259</v>
      </c>
      <c r="AJ20" s="29">
        <v>2330</v>
      </c>
      <c r="AK20" s="29">
        <v>2320</v>
      </c>
      <c r="AL20" s="29">
        <v>2286</v>
      </c>
      <c r="AM20" s="29">
        <v>2316</v>
      </c>
      <c r="AN20" s="29">
        <v>2316</v>
      </c>
      <c r="AO20" s="29">
        <v>2330</v>
      </c>
      <c r="AP20" s="29">
        <v>2339</v>
      </c>
      <c r="AQ20" s="29">
        <v>2193</v>
      </c>
      <c r="AR20" s="29">
        <v>2110</v>
      </c>
      <c r="AS20" s="29">
        <v>2159</v>
      </c>
      <c r="AT20" s="29">
        <v>2229</v>
      </c>
      <c r="AU20" s="29">
        <v>2232</v>
      </c>
      <c r="AV20" s="29">
        <v>2304</v>
      </c>
      <c r="AW20" s="29">
        <v>2310</v>
      </c>
      <c r="AX20" s="29">
        <v>2348</v>
      </c>
      <c r="AY20" s="29">
        <v>2256</v>
      </c>
      <c r="AZ20" s="29">
        <v>2293</v>
      </c>
      <c r="BA20" s="29">
        <v>2362</v>
      </c>
      <c r="BB20" s="29">
        <v>2278</v>
      </c>
      <c r="BC20" s="29">
        <v>2388</v>
      </c>
      <c r="BD20" s="29">
        <v>2334</v>
      </c>
      <c r="BE20" s="29">
        <v>2247</v>
      </c>
      <c r="BF20" s="29">
        <v>2180</v>
      </c>
      <c r="BG20" s="29">
        <v>2181</v>
      </c>
      <c r="BH20" s="29">
        <v>2203</v>
      </c>
      <c r="BI20" s="29">
        <v>2254</v>
      </c>
      <c r="BJ20" s="29">
        <v>2403</v>
      </c>
      <c r="BK20" s="29">
        <v>2475</v>
      </c>
      <c r="BL20" s="30">
        <v>2477</v>
      </c>
      <c r="BM20" s="2">
        <v>2548</v>
      </c>
      <c r="BN20" s="2">
        <v>2678</v>
      </c>
      <c r="BO20" s="2">
        <v>2678</v>
      </c>
      <c r="BP20" s="2">
        <v>2653</v>
      </c>
      <c r="BQ20" s="2">
        <v>2669</v>
      </c>
      <c r="BR20" s="2">
        <v>2632</v>
      </c>
      <c r="BS20" s="2">
        <v>2559</v>
      </c>
      <c r="BT20" s="2">
        <v>2680</v>
      </c>
      <c r="BU20" s="2">
        <v>2444</v>
      </c>
      <c r="BV20" s="2">
        <v>2488</v>
      </c>
      <c r="BW20" s="2">
        <v>2535</v>
      </c>
      <c r="BX20" s="2">
        <v>2519</v>
      </c>
      <c r="BY20" s="2">
        <v>2574</v>
      </c>
      <c r="BZ20" s="2">
        <v>2597</v>
      </c>
      <c r="CA20" s="2">
        <v>2650</v>
      </c>
      <c r="CB20" s="2">
        <v>2734</v>
      </c>
      <c r="CC20" s="2">
        <v>2738</v>
      </c>
      <c r="CD20" s="2">
        <v>2695</v>
      </c>
      <c r="CE20" s="2">
        <v>2675</v>
      </c>
      <c r="CF20" s="2">
        <v>2719</v>
      </c>
      <c r="CG20" s="2">
        <v>2808</v>
      </c>
      <c r="CH20" s="2">
        <v>2839</v>
      </c>
      <c r="CI20" s="2">
        <v>2694</v>
      </c>
      <c r="CJ20" s="2">
        <v>2805</v>
      </c>
      <c r="CK20" s="2">
        <v>2718</v>
      </c>
      <c r="CL20" s="2">
        <v>2800</v>
      </c>
      <c r="CM20" s="2">
        <v>2764</v>
      </c>
      <c r="CN20" s="2">
        <v>2711</v>
      </c>
      <c r="CO20" s="2">
        <v>2725</v>
      </c>
      <c r="CP20" s="2">
        <v>2849</v>
      </c>
      <c r="CQ20" s="2">
        <v>2830</v>
      </c>
      <c r="CR20" s="2">
        <v>2886</v>
      </c>
      <c r="CS20" s="2">
        <v>2830</v>
      </c>
      <c r="CT20" s="2">
        <v>2780</v>
      </c>
      <c r="CU20" s="2">
        <v>3025</v>
      </c>
      <c r="CV20" s="2">
        <v>3175</v>
      </c>
      <c r="CW20" s="2">
        <v>3140</v>
      </c>
      <c r="CX20" s="2">
        <v>3125</v>
      </c>
      <c r="CY20" s="2">
        <v>3115</v>
      </c>
      <c r="CZ20" s="2">
        <v>3220</v>
      </c>
      <c r="DA20" s="2">
        <v>3315</v>
      </c>
      <c r="DB20" s="2">
        <v>3160</v>
      </c>
      <c r="DC20" s="2">
        <v>3015</v>
      </c>
      <c r="DD20" s="2">
        <v>3265</v>
      </c>
      <c r="DE20" s="2">
        <v>3335</v>
      </c>
      <c r="DF20" s="2">
        <v>3380</v>
      </c>
      <c r="DG20" s="2">
        <v>3820</v>
      </c>
      <c r="DH20" s="2">
        <v>3865</v>
      </c>
      <c r="DI20" s="2">
        <v>3840</v>
      </c>
      <c r="DJ20" s="2">
        <v>3515</v>
      </c>
      <c r="DK20" s="2">
        <v>3310</v>
      </c>
      <c r="DL20" s="2">
        <v>3265</v>
      </c>
      <c r="DM20" s="2">
        <v>3115</v>
      </c>
      <c r="DN20" s="2">
        <v>3140</v>
      </c>
      <c r="DO20" s="2">
        <v>3055</v>
      </c>
      <c r="DP20" s="2">
        <v>3090</v>
      </c>
      <c r="DQ20" s="2">
        <v>3150</v>
      </c>
      <c r="DR20" s="2">
        <v>3150</v>
      </c>
      <c r="DS20" s="2">
        <v>3315</v>
      </c>
      <c r="DT20" s="2">
        <v>2996</v>
      </c>
      <c r="DU20" s="2">
        <v>3015</v>
      </c>
      <c r="DV20" s="2">
        <v>2979</v>
      </c>
      <c r="DW20" s="2">
        <v>3165</v>
      </c>
      <c r="DX20" s="2">
        <v>3175</v>
      </c>
      <c r="DY20" s="2">
        <v>3020</v>
      </c>
      <c r="DZ20" s="2">
        <v>3035</v>
      </c>
      <c r="EA20" s="2">
        <v>3050</v>
      </c>
      <c r="EB20" s="2">
        <v>3050</v>
      </c>
      <c r="EC20" s="2">
        <v>3030</v>
      </c>
      <c r="ED20" s="2">
        <v>2933</v>
      </c>
      <c r="EE20" s="2">
        <v>2977</v>
      </c>
      <c r="EF20" s="2">
        <v>2945</v>
      </c>
      <c r="EG20" s="2">
        <v>2963</v>
      </c>
      <c r="EH20" s="2">
        <v>2927</v>
      </c>
      <c r="EI20" s="2">
        <v>2959</v>
      </c>
      <c r="EJ20" s="2">
        <v>2948</v>
      </c>
      <c r="EK20" s="2">
        <v>3040</v>
      </c>
      <c r="EL20" s="2">
        <v>3100</v>
      </c>
      <c r="EM20" s="2">
        <v>3075</v>
      </c>
      <c r="EN20" s="2">
        <v>2952</v>
      </c>
      <c r="EO20" s="2">
        <v>2704</v>
      </c>
      <c r="EP20" s="2">
        <v>2765</v>
      </c>
      <c r="EQ20" s="2">
        <v>2598</v>
      </c>
      <c r="ER20" s="2">
        <v>2455</v>
      </c>
      <c r="ES20" s="2">
        <v>2346</v>
      </c>
      <c r="ET20" s="2">
        <v>2281</v>
      </c>
      <c r="EU20" s="2">
        <v>2262</v>
      </c>
      <c r="EV20" s="2">
        <v>2266</v>
      </c>
      <c r="EW20" s="2">
        <v>2248</v>
      </c>
      <c r="EX20" s="2">
        <v>2271</v>
      </c>
      <c r="EY20" s="2">
        <v>2127</v>
      </c>
      <c r="EZ20" s="2">
        <v>2130</v>
      </c>
      <c r="FA20" s="2">
        <v>2105</v>
      </c>
      <c r="FB20" s="2">
        <v>2103</v>
      </c>
      <c r="FC20" s="2">
        <v>2121</v>
      </c>
      <c r="FD20" s="2">
        <v>2208</v>
      </c>
      <c r="FE20" s="2">
        <v>2240</v>
      </c>
      <c r="FF20" s="2">
        <v>2265</v>
      </c>
      <c r="FG20" s="2">
        <v>2303</v>
      </c>
      <c r="FH20" s="2">
        <v>2369</v>
      </c>
      <c r="FI20" s="2">
        <v>2358</v>
      </c>
      <c r="FJ20" s="2">
        <v>2353</v>
      </c>
      <c r="FK20" s="2">
        <v>2350</v>
      </c>
      <c r="FL20" s="2">
        <v>2331</v>
      </c>
      <c r="FM20" s="2">
        <v>2327</v>
      </c>
      <c r="FN20" s="2">
        <v>2385</v>
      </c>
      <c r="FO20" s="2">
        <v>2579</v>
      </c>
      <c r="FP20" s="2">
        <v>2565</v>
      </c>
      <c r="FQ20" s="2">
        <v>2412</v>
      </c>
      <c r="FR20" s="2">
        <v>2359</v>
      </c>
      <c r="FS20" s="2">
        <v>2320</v>
      </c>
      <c r="FT20" s="2">
        <v>2321</v>
      </c>
      <c r="FU20" s="2">
        <v>2365</v>
      </c>
      <c r="FV20" s="2">
        <v>2235</v>
      </c>
      <c r="FW20" s="2">
        <v>2290</v>
      </c>
      <c r="FX20" s="2">
        <v>2291</v>
      </c>
      <c r="FY20" s="2">
        <v>2305</v>
      </c>
      <c r="FZ20" s="2">
        <v>2314</v>
      </c>
      <c r="GA20" s="2">
        <v>2200</v>
      </c>
      <c r="GB20" s="2">
        <v>2159</v>
      </c>
      <c r="GC20" s="2">
        <v>2207</v>
      </c>
      <c r="GD20" s="2">
        <v>2155</v>
      </c>
      <c r="GE20" s="2">
        <v>2212</v>
      </c>
      <c r="GF20" s="2">
        <v>2178</v>
      </c>
      <c r="GG20" s="2">
        <v>2239</v>
      </c>
      <c r="GH20" s="2">
        <v>2051</v>
      </c>
      <c r="GI20" s="2">
        <v>2023</v>
      </c>
      <c r="GJ20" s="2">
        <v>2019</v>
      </c>
      <c r="GK20" s="2">
        <v>2076</v>
      </c>
      <c r="GL20" s="2">
        <v>2081</v>
      </c>
      <c r="GM20" s="2">
        <v>2069</v>
      </c>
      <c r="GN20" s="2">
        <v>2045</v>
      </c>
      <c r="GO20" s="2">
        <v>2119</v>
      </c>
      <c r="GP20" s="2">
        <v>2022</v>
      </c>
      <c r="GQ20" s="2">
        <v>2001</v>
      </c>
      <c r="GR20" s="2">
        <v>2001</v>
      </c>
      <c r="GS20" s="2">
        <v>2028</v>
      </c>
      <c r="GT20" s="2">
        <v>2063</v>
      </c>
      <c r="GU20" s="2">
        <v>2028</v>
      </c>
      <c r="GV20" s="2">
        <v>2000</v>
      </c>
      <c r="GW20" s="2">
        <v>2074</v>
      </c>
      <c r="GX20" s="2">
        <v>2065</v>
      </c>
      <c r="GY20" s="2">
        <v>1989</v>
      </c>
      <c r="GZ20" s="2">
        <v>1954</v>
      </c>
      <c r="HA20" s="2">
        <v>1929</v>
      </c>
      <c r="HB20" s="2">
        <v>1941</v>
      </c>
      <c r="HC20" s="2">
        <v>1965</v>
      </c>
      <c r="HD20" s="2">
        <v>2055</v>
      </c>
      <c r="HE20" s="2">
        <v>2048</v>
      </c>
      <c r="HF20" s="2">
        <v>2080</v>
      </c>
      <c r="HG20" s="2">
        <v>2085</v>
      </c>
      <c r="HH20" s="2">
        <v>2041</v>
      </c>
      <c r="HI20" s="2">
        <v>2048</v>
      </c>
      <c r="HJ20" s="2">
        <v>2045</v>
      </c>
      <c r="HK20" s="2">
        <v>2046</v>
      </c>
      <c r="HL20" s="2">
        <v>2047</v>
      </c>
      <c r="HM20" s="2">
        <v>2069</v>
      </c>
      <c r="HN20" s="2">
        <v>2067</v>
      </c>
      <c r="HO20" s="2">
        <v>2060</v>
      </c>
      <c r="HP20" s="2">
        <v>2053</v>
      </c>
      <c r="HQ20" s="2">
        <v>2115</v>
      </c>
      <c r="HR20" s="2">
        <v>2125</v>
      </c>
      <c r="HS20" s="2">
        <v>2098</v>
      </c>
      <c r="HT20" s="2">
        <v>2109</v>
      </c>
      <c r="HU20" s="2">
        <v>2073</v>
      </c>
      <c r="HV20" s="2">
        <v>2069</v>
      </c>
      <c r="HW20" s="2">
        <v>2097</v>
      </c>
      <c r="HX20" s="2">
        <v>2107</v>
      </c>
      <c r="HY20" s="2">
        <v>2088</v>
      </c>
      <c r="HZ20" s="2">
        <v>2074</v>
      </c>
      <c r="IA20" s="2">
        <v>2078</v>
      </c>
      <c r="IB20" s="2">
        <v>2059</v>
      </c>
      <c r="IC20" s="2">
        <v>2028</v>
      </c>
      <c r="ID20" s="2">
        <v>2006</v>
      </c>
      <c r="IE20" s="2">
        <v>1969</v>
      </c>
      <c r="IF20" s="2">
        <v>1866</v>
      </c>
      <c r="IG20" s="2">
        <v>1879</v>
      </c>
      <c r="IH20" s="2">
        <v>1862</v>
      </c>
      <c r="II20" s="2">
        <v>1849</v>
      </c>
      <c r="IJ20" s="2">
        <v>1873</v>
      </c>
      <c r="IK20" s="2">
        <v>1879</v>
      </c>
      <c r="IL20" s="2">
        <v>1876</v>
      </c>
      <c r="IM20" s="2">
        <v>1942</v>
      </c>
      <c r="IN20" s="2">
        <v>1940</v>
      </c>
      <c r="IO20" s="2">
        <v>1928</v>
      </c>
      <c r="IP20" s="2">
        <v>1889</v>
      </c>
      <c r="IQ20" s="2">
        <v>1877</v>
      </c>
      <c r="IR20" s="2">
        <v>1864</v>
      </c>
      <c r="IS20" s="2">
        <v>1883</v>
      </c>
      <c r="IT20" s="2">
        <v>1868</v>
      </c>
    </row>
    <row r="21" spans="1:254" ht="15.9" customHeight="1">
      <c r="A21" s="65" t="s">
        <v>37</v>
      </c>
      <c r="B21" s="25" t="s">
        <v>38</v>
      </c>
      <c r="C21" s="39">
        <v>6628</v>
      </c>
      <c r="D21" s="38">
        <v>-51</v>
      </c>
      <c r="E21" s="29">
        <v>6679</v>
      </c>
      <c r="F21" s="29">
        <v>6662</v>
      </c>
      <c r="G21" s="29">
        <v>6315</v>
      </c>
      <c r="H21" s="29">
        <v>6439</v>
      </c>
      <c r="I21" s="29">
        <v>7210</v>
      </c>
      <c r="J21" s="29">
        <v>6871</v>
      </c>
      <c r="K21" s="29">
        <v>6954</v>
      </c>
      <c r="L21" s="29">
        <v>7268</v>
      </c>
      <c r="M21" s="29">
        <v>7520</v>
      </c>
      <c r="N21" s="29">
        <v>7487</v>
      </c>
      <c r="O21" s="29">
        <v>7782</v>
      </c>
      <c r="P21" s="29">
        <v>7809</v>
      </c>
      <c r="Q21" s="29">
        <v>7597</v>
      </c>
      <c r="R21" s="29">
        <v>7715</v>
      </c>
      <c r="S21" s="29">
        <v>7910</v>
      </c>
      <c r="T21" s="29">
        <v>8088</v>
      </c>
      <c r="U21" s="29">
        <v>8032</v>
      </c>
      <c r="V21" s="29">
        <v>8139</v>
      </c>
      <c r="W21" s="29">
        <v>8213</v>
      </c>
      <c r="X21" s="29">
        <v>8192</v>
      </c>
      <c r="Y21" s="29">
        <v>8293</v>
      </c>
      <c r="Z21" s="29">
        <v>8670</v>
      </c>
      <c r="AA21" s="29">
        <v>8740</v>
      </c>
      <c r="AB21" s="29">
        <v>8586</v>
      </c>
      <c r="AC21" s="29">
        <v>8606</v>
      </c>
      <c r="AD21" s="29">
        <v>8779</v>
      </c>
      <c r="AE21" s="29">
        <v>8739</v>
      </c>
      <c r="AF21" s="29">
        <v>8537</v>
      </c>
      <c r="AG21" s="29">
        <v>8812</v>
      </c>
      <c r="AH21" s="29">
        <v>8997</v>
      </c>
      <c r="AI21" s="29">
        <v>8827</v>
      </c>
      <c r="AJ21" s="29">
        <v>9500</v>
      </c>
      <c r="AK21" s="29">
        <v>9360</v>
      </c>
      <c r="AL21" s="29">
        <v>8620</v>
      </c>
      <c r="AM21" s="29">
        <v>8326</v>
      </c>
      <c r="AN21" s="29">
        <v>8297</v>
      </c>
      <c r="AO21" s="29">
        <v>8362</v>
      </c>
      <c r="AP21" s="29">
        <v>8241</v>
      </c>
      <c r="AQ21" s="29">
        <v>7799</v>
      </c>
      <c r="AR21" s="29">
        <v>7511</v>
      </c>
      <c r="AS21" s="29">
        <v>7609</v>
      </c>
      <c r="AT21" s="29">
        <v>7799</v>
      </c>
      <c r="AU21" s="29">
        <v>7709</v>
      </c>
      <c r="AV21" s="29">
        <v>8185</v>
      </c>
      <c r="AW21" s="29">
        <v>8332</v>
      </c>
      <c r="AX21" s="29">
        <v>8049</v>
      </c>
      <c r="AY21" s="29">
        <v>7442</v>
      </c>
      <c r="AZ21" s="29">
        <v>7706</v>
      </c>
      <c r="BA21" s="29">
        <v>7799</v>
      </c>
      <c r="BB21" s="29">
        <v>7410</v>
      </c>
      <c r="BC21" s="29">
        <v>7486</v>
      </c>
      <c r="BD21" s="29">
        <v>7053</v>
      </c>
      <c r="BE21" s="29">
        <v>7086</v>
      </c>
      <c r="BF21" s="29">
        <v>6873</v>
      </c>
      <c r="BG21" s="29">
        <v>6698</v>
      </c>
      <c r="BH21" s="29">
        <v>6625</v>
      </c>
      <c r="BI21" s="29">
        <v>6928</v>
      </c>
      <c r="BJ21" s="29">
        <v>7171</v>
      </c>
      <c r="BK21" s="29">
        <v>7380</v>
      </c>
      <c r="BL21" s="30">
        <v>7289</v>
      </c>
      <c r="BM21" s="2">
        <v>6970</v>
      </c>
      <c r="BN21" s="2">
        <v>7270</v>
      </c>
      <c r="BO21" s="2">
        <v>7290</v>
      </c>
      <c r="BP21" s="2">
        <v>7104</v>
      </c>
      <c r="BQ21" s="2">
        <v>7011</v>
      </c>
      <c r="BR21" s="2">
        <v>6425</v>
      </c>
      <c r="BS21" s="2">
        <v>5497</v>
      </c>
      <c r="BT21" s="2">
        <v>5440</v>
      </c>
      <c r="BU21" s="2">
        <v>5459</v>
      </c>
      <c r="BV21" s="2">
        <v>5375</v>
      </c>
      <c r="BW21" s="2">
        <v>5260</v>
      </c>
      <c r="BX21" s="2">
        <v>5360</v>
      </c>
      <c r="BY21" s="2">
        <v>5524</v>
      </c>
      <c r="BZ21" s="2">
        <v>5630</v>
      </c>
      <c r="CA21" s="2">
        <v>5596</v>
      </c>
      <c r="CB21" s="2">
        <v>5765</v>
      </c>
      <c r="CC21" s="2">
        <v>5611</v>
      </c>
      <c r="CD21" s="2">
        <v>5565</v>
      </c>
      <c r="CE21" s="2">
        <v>5763</v>
      </c>
      <c r="CF21" s="2">
        <v>5794</v>
      </c>
      <c r="CG21" s="2">
        <v>5779</v>
      </c>
      <c r="CH21" s="2">
        <v>5722</v>
      </c>
      <c r="CI21" s="2">
        <v>5475</v>
      </c>
      <c r="CJ21" s="2">
        <v>5303</v>
      </c>
      <c r="CK21" s="2">
        <v>5252</v>
      </c>
      <c r="CL21" s="2">
        <v>5383</v>
      </c>
      <c r="CM21" s="2">
        <v>5297</v>
      </c>
      <c r="CN21" s="2">
        <v>5221</v>
      </c>
      <c r="CO21" s="2">
        <v>5297</v>
      </c>
      <c r="CP21" s="2">
        <v>5490</v>
      </c>
      <c r="CQ21" s="2">
        <v>5946</v>
      </c>
      <c r="CR21" s="2">
        <v>5945</v>
      </c>
      <c r="CS21" s="2">
        <v>5692</v>
      </c>
      <c r="CT21" s="2">
        <v>5588</v>
      </c>
      <c r="CU21" s="2">
        <v>5763</v>
      </c>
      <c r="CV21" s="2">
        <v>5941</v>
      </c>
      <c r="CW21" s="2">
        <v>5891</v>
      </c>
      <c r="CX21" s="2">
        <v>5822</v>
      </c>
      <c r="CY21" s="2">
        <v>5877</v>
      </c>
      <c r="CZ21" s="2">
        <v>5770</v>
      </c>
      <c r="DA21" s="2">
        <v>5915</v>
      </c>
      <c r="DB21" s="2">
        <v>5791</v>
      </c>
      <c r="DC21" s="2">
        <v>5555</v>
      </c>
      <c r="DD21" s="2">
        <v>5809</v>
      </c>
      <c r="DE21" s="2">
        <v>5859</v>
      </c>
      <c r="DF21" s="2">
        <v>5809</v>
      </c>
      <c r="DG21" s="2">
        <v>6162</v>
      </c>
      <c r="DH21" s="2">
        <v>6195</v>
      </c>
      <c r="DI21" s="2">
        <v>6116</v>
      </c>
      <c r="DJ21" s="2">
        <v>6250</v>
      </c>
      <c r="DK21" s="2">
        <v>6509</v>
      </c>
      <c r="DL21" s="2">
        <v>6520</v>
      </c>
      <c r="DM21" s="2">
        <v>6236</v>
      </c>
      <c r="DN21" s="2">
        <v>6350</v>
      </c>
      <c r="DO21" s="2">
        <v>6435</v>
      </c>
      <c r="DP21" s="2">
        <v>6247</v>
      </c>
      <c r="DQ21" s="2">
        <v>5925</v>
      </c>
      <c r="DR21" s="2">
        <v>5705</v>
      </c>
      <c r="DS21" s="2">
        <v>5745</v>
      </c>
      <c r="DT21" s="2">
        <v>5799</v>
      </c>
      <c r="DU21" s="2">
        <v>5830</v>
      </c>
      <c r="DV21" s="2">
        <v>5603</v>
      </c>
      <c r="DW21" s="2">
        <v>5566</v>
      </c>
      <c r="DX21" s="2">
        <v>5413</v>
      </c>
      <c r="DY21" s="2">
        <v>5237</v>
      </c>
      <c r="DZ21" s="2">
        <v>5125</v>
      </c>
      <c r="EA21" s="2">
        <v>4950</v>
      </c>
      <c r="EB21" s="2">
        <v>4984</v>
      </c>
      <c r="EC21" s="2">
        <v>5133</v>
      </c>
      <c r="ED21" s="2">
        <v>5274</v>
      </c>
      <c r="EE21" s="2">
        <v>5166</v>
      </c>
      <c r="EF21" s="2">
        <v>5229</v>
      </c>
      <c r="EG21" s="2">
        <v>5222</v>
      </c>
      <c r="EH21" s="2">
        <v>4745</v>
      </c>
      <c r="EI21" s="2">
        <v>4866</v>
      </c>
      <c r="EJ21" s="2">
        <v>4800</v>
      </c>
      <c r="EK21" s="2">
        <v>4745</v>
      </c>
      <c r="EL21" s="2">
        <v>4666</v>
      </c>
      <c r="EM21" s="2">
        <v>4658</v>
      </c>
      <c r="EN21" s="2">
        <v>4548</v>
      </c>
      <c r="EO21" s="2">
        <v>4493</v>
      </c>
      <c r="EP21" s="2">
        <v>4467</v>
      </c>
      <c r="EQ21" s="2">
        <v>4530</v>
      </c>
      <c r="ER21" s="2">
        <v>4528</v>
      </c>
      <c r="ES21" s="2">
        <v>4431</v>
      </c>
      <c r="ET21" s="2">
        <v>4410</v>
      </c>
      <c r="EU21" s="2">
        <v>4456</v>
      </c>
      <c r="EV21" s="2">
        <v>4404</v>
      </c>
      <c r="EW21" s="2">
        <v>4348</v>
      </c>
      <c r="EX21" s="2">
        <v>4325</v>
      </c>
      <c r="EY21" s="2">
        <v>4252</v>
      </c>
      <c r="EZ21" s="2">
        <v>4275</v>
      </c>
      <c r="FA21" s="2">
        <v>4234</v>
      </c>
      <c r="FB21" s="2">
        <v>4249</v>
      </c>
      <c r="FC21" s="2">
        <v>4240</v>
      </c>
      <c r="FD21" s="2">
        <v>4275</v>
      </c>
      <c r="FE21" s="2">
        <v>4328</v>
      </c>
      <c r="FF21" s="2">
        <v>4323</v>
      </c>
      <c r="FG21" s="2">
        <v>4391</v>
      </c>
      <c r="FH21" s="2">
        <v>4385</v>
      </c>
      <c r="FI21" s="2">
        <v>4148</v>
      </c>
      <c r="FJ21" s="2">
        <v>4151</v>
      </c>
      <c r="FK21" s="2">
        <v>4164</v>
      </c>
      <c r="FL21" s="2">
        <v>4170</v>
      </c>
      <c r="FM21" s="2">
        <v>4083</v>
      </c>
      <c r="FN21" s="2">
        <v>4110</v>
      </c>
      <c r="FO21" s="2">
        <v>4134</v>
      </c>
      <c r="FP21" s="2">
        <v>4162</v>
      </c>
      <c r="FQ21" s="2">
        <v>4148</v>
      </c>
      <c r="FR21" s="2">
        <v>4121</v>
      </c>
      <c r="FS21" s="2">
        <v>4007</v>
      </c>
      <c r="FT21" s="2">
        <v>3907</v>
      </c>
      <c r="FU21" s="2">
        <v>3856</v>
      </c>
      <c r="FV21" s="2">
        <v>3842</v>
      </c>
      <c r="FW21" s="2">
        <v>3816</v>
      </c>
      <c r="FX21" s="2">
        <v>3928</v>
      </c>
      <c r="FY21" s="2">
        <v>3912</v>
      </c>
      <c r="FZ21" s="2">
        <v>3900</v>
      </c>
      <c r="GA21" s="2">
        <v>3914</v>
      </c>
      <c r="GB21" s="2">
        <v>3914</v>
      </c>
      <c r="GC21" s="2">
        <v>3918</v>
      </c>
      <c r="GD21" s="2">
        <v>3859</v>
      </c>
      <c r="GE21" s="2">
        <v>3864</v>
      </c>
      <c r="GF21" s="2">
        <v>3947</v>
      </c>
      <c r="GG21" s="2">
        <v>3940</v>
      </c>
      <c r="GH21" s="2">
        <v>3944</v>
      </c>
      <c r="GI21" s="2">
        <v>3931</v>
      </c>
      <c r="GJ21" s="2">
        <v>3933</v>
      </c>
      <c r="GK21" s="2">
        <v>4086</v>
      </c>
      <c r="GL21" s="2">
        <v>4098</v>
      </c>
      <c r="GM21" s="2">
        <v>4045</v>
      </c>
      <c r="GN21" s="2">
        <v>4051</v>
      </c>
      <c r="GO21" s="2">
        <v>4070</v>
      </c>
      <c r="GP21" s="2">
        <v>3993</v>
      </c>
      <c r="GQ21" s="2">
        <v>4007</v>
      </c>
      <c r="GR21" s="2">
        <v>3965</v>
      </c>
      <c r="GS21" s="2">
        <v>3895</v>
      </c>
      <c r="GT21" s="2">
        <v>3851</v>
      </c>
      <c r="GU21" s="2">
        <v>3856</v>
      </c>
      <c r="GV21" s="2">
        <v>3975</v>
      </c>
      <c r="GW21" s="2">
        <v>4000</v>
      </c>
      <c r="GX21" s="2">
        <v>4011</v>
      </c>
      <c r="GY21" s="2">
        <v>4040</v>
      </c>
      <c r="GZ21" s="2">
        <v>4080</v>
      </c>
      <c r="HA21" s="2">
        <v>3915</v>
      </c>
      <c r="HB21" s="2">
        <v>3892</v>
      </c>
      <c r="HC21" s="2">
        <v>3898</v>
      </c>
      <c r="HD21" s="2">
        <v>3910</v>
      </c>
      <c r="HE21" s="2">
        <v>3962</v>
      </c>
      <c r="HF21" s="2">
        <v>3995</v>
      </c>
      <c r="HG21" s="2">
        <v>4007</v>
      </c>
      <c r="HH21" s="2">
        <v>4003</v>
      </c>
      <c r="HI21" s="2">
        <v>4065</v>
      </c>
      <c r="HJ21" s="2">
        <v>4116</v>
      </c>
      <c r="HK21" s="2">
        <v>4054</v>
      </c>
      <c r="HL21" s="2">
        <v>4030</v>
      </c>
      <c r="HM21" s="2">
        <v>4057</v>
      </c>
      <c r="HN21" s="2">
        <v>4155</v>
      </c>
      <c r="HO21" s="2">
        <v>4097</v>
      </c>
      <c r="HP21" s="2">
        <v>4090</v>
      </c>
      <c r="HQ21" s="2">
        <v>4180</v>
      </c>
      <c r="HR21" s="2">
        <v>4142</v>
      </c>
      <c r="HS21" s="2">
        <v>4090</v>
      </c>
      <c r="HT21" s="2">
        <v>4026</v>
      </c>
      <c r="HU21" s="2">
        <v>3940</v>
      </c>
      <c r="HV21" s="2">
        <v>3894</v>
      </c>
      <c r="HW21" s="2">
        <v>3890</v>
      </c>
      <c r="HX21" s="2">
        <v>3851</v>
      </c>
      <c r="HY21" s="2">
        <v>3848</v>
      </c>
      <c r="HZ21" s="2">
        <v>3926</v>
      </c>
      <c r="IA21" s="2">
        <v>4098</v>
      </c>
      <c r="IB21" s="2">
        <v>4123</v>
      </c>
      <c r="IC21" s="2">
        <v>3831</v>
      </c>
      <c r="ID21" s="2">
        <v>3926</v>
      </c>
      <c r="IE21" s="2">
        <v>3968</v>
      </c>
      <c r="IF21" s="2">
        <v>3865</v>
      </c>
      <c r="IG21" s="2">
        <v>3946</v>
      </c>
      <c r="IH21" s="2">
        <v>3877</v>
      </c>
      <c r="II21" s="2">
        <v>3924</v>
      </c>
      <c r="IJ21" s="2">
        <v>3985</v>
      </c>
      <c r="IK21" s="2">
        <v>3990</v>
      </c>
      <c r="IL21" s="2">
        <v>3909</v>
      </c>
      <c r="IM21" s="2">
        <v>3903</v>
      </c>
      <c r="IN21" s="2">
        <v>3879</v>
      </c>
      <c r="IO21" s="2">
        <v>3793</v>
      </c>
      <c r="IP21" s="2">
        <v>3779</v>
      </c>
      <c r="IQ21" s="2">
        <v>3831</v>
      </c>
      <c r="IR21" s="2">
        <v>3924</v>
      </c>
      <c r="IS21" s="2">
        <v>3910</v>
      </c>
      <c r="IT21" s="2">
        <v>3934</v>
      </c>
    </row>
    <row r="22" spans="1:254" ht="15.9" customHeight="1">
      <c r="A22" s="65" t="s">
        <v>39</v>
      </c>
      <c r="B22" s="25" t="s">
        <v>40</v>
      </c>
      <c r="C22" s="39">
        <v>4919</v>
      </c>
      <c r="D22" s="38">
        <v>70</v>
      </c>
      <c r="E22" s="29">
        <v>4849</v>
      </c>
      <c r="F22" s="29">
        <v>4822</v>
      </c>
      <c r="G22" s="29">
        <v>4830</v>
      </c>
      <c r="H22" s="29">
        <v>4863</v>
      </c>
      <c r="I22" s="29">
        <v>4997</v>
      </c>
      <c r="J22" s="29">
        <v>5009</v>
      </c>
      <c r="K22" s="29">
        <v>5067</v>
      </c>
      <c r="L22" s="29">
        <v>5073</v>
      </c>
      <c r="M22" s="29">
        <v>5029</v>
      </c>
      <c r="N22" s="29">
        <v>4898</v>
      </c>
      <c r="O22" s="29">
        <v>4875</v>
      </c>
      <c r="P22" s="29">
        <v>4839</v>
      </c>
      <c r="Q22" s="29">
        <v>4740</v>
      </c>
      <c r="R22" s="29">
        <v>4580</v>
      </c>
      <c r="S22" s="29">
        <v>4602</v>
      </c>
      <c r="T22" s="29">
        <v>4594</v>
      </c>
      <c r="U22" s="29">
        <v>4513</v>
      </c>
      <c r="V22" s="29">
        <v>4442</v>
      </c>
      <c r="W22" s="29">
        <v>4505</v>
      </c>
      <c r="X22" s="29">
        <v>4505</v>
      </c>
      <c r="Y22" s="29">
        <v>4549</v>
      </c>
      <c r="Z22" s="29">
        <v>4594</v>
      </c>
      <c r="AA22" s="29">
        <v>4554</v>
      </c>
      <c r="AB22" s="29">
        <v>4461</v>
      </c>
      <c r="AC22" s="29">
        <v>4416</v>
      </c>
      <c r="AD22" s="29">
        <v>4285</v>
      </c>
      <c r="AE22" s="29">
        <v>4287</v>
      </c>
      <c r="AF22" s="29">
        <v>4301</v>
      </c>
      <c r="AG22" s="29">
        <v>4292</v>
      </c>
      <c r="AH22" s="29">
        <v>4316</v>
      </c>
      <c r="AI22" s="29">
        <v>4614</v>
      </c>
      <c r="AJ22" s="29">
        <v>4661</v>
      </c>
      <c r="AK22" s="29">
        <v>4662</v>
      </c>
      <c r="AL22" s="29">
        <v>4594</v>
      </c>
      <c r="AM22" s="29">
        <v>4620</v>
      </c>
      <c r="AN22" s="29">
        <v>4689</v>
      </c>
      <c r="AO22" s="29">
        <v>4626</v>
      </c>
      <c r="AP22" s="29">
        <v>4742</v>
      </c>
      <c r="AQ22" s="29">
        <v>4676</v>
      </c>
      <c r="AR22" s="29">
        <v>4590</v>
      </c>
      <c r="AS22" s="29">
        <v>4706</v>
      </c>
      <c r="AT22" s="29">
        <v>4557</v>
      </c>
      <c r="AU22" s="29">
        <v>4402</v>
      </c>
      <c r="AV22" s="29">
        <v>4394</v>
      </c>
      <c r="AW22" s="29">
        <v>4284</v>
      </c>
      <c r="AX22" s="29">
        <v>4365</v>
      </c>
      <c r="AY22" s="29">
        <v>4298</v>
      </c>
      <c r="AZ22" s="29">
        <v>4313</v>
      </c>
      <c r="BA22" s="29">
        <v>4333</v>
      </c>
      <c r="BB22" s="29">
        <v>4288</v>
      </c>
      <c r="BC22" s="29">
        <v>4295</v>
      </c>
      <c r="BD22" s="29">
        <v>4242</v>
      </c>
      <c r="BE22" s="29">
        <v>4245</v>
      </c>
      <c r="BF22" s="29">
        <v>4341</v>
      </c>
      <c r="BG22" s="29">
        <v>4475</v>
      </c>
      <c r="BH22" s="29">
        <v>4522</v>
      </c>
      <c r="BI22" s="29">
        <v>4536</v>
      </c>
      <c r="BJ22" s="29">
        <v>4491</v>
      </c>
      <c r="BK22" s="29">
        <v>4437</v>
      </c>
      <c r="BL22" s="30">
        <v>4427</v>
      </c>
      <c r="BM22" s="2">
        <v>4415</v>
      </c>
      <c r="BN22" s="2">
        <v>4285</v>
      </c>
      <c r="BO22" s="2">
        <v>4032</v>
      </c>
      <c r="BP22" s="2">
        <v>4013</v>
      </c>
      <c r="BQ22" s="2">
        <v>4044</v>
      </c>
      <c r="BR22" s="2">
        <v>4004</v>
      </c>
      <c r="BS22" s="2">
        <v>4034</v>
      </c>
      <c r="BT22" s="2">
        <v>4028</v>
      </c>
      <c r="BU22" s="2">
        <v>3939</v>
      </c>
      <c r="BV22" s="2">
        <v>4001</v>
      </c>
      <c r="BW22" s="2">
        <v>3979</v>
      </c>
      <c r="BX22" s="2">
        <v>4036</v>
      </c>
      <c r="BY22" s="2">
        <v>4057</v>
      </c>
      <c r="BZ22" s="2">
        <v>4102</v>
      </c>
      <c r="CA22" s="2">
        <v>4134</v>
      </c>
      <c r="CB22" s="2">
        <v>4134</v>
      </c>
      <c r="CC22" s="2">
        <v>4090</v>
      </c>
      <c r="CD22" s="2">
        <v>4112</v>
      </c>
      <c r="CE22" s="2">
        <v>4099</v>
      </c>
      <c r="CF22" s="2">
        <v>4123</v>
      </c>
      <c r="CG22" s="2">
        <v>4167</v>
      </c>
      <c r="CH22" s="2">
        <v>4245</v>
      </c>
      <c r="CI22" s="2">
        <v>4149</v>
      </c>
      <c r="CJ22" s="2">
        <v>4150</v>
      </c>
      <c r="CK22" s="2">
        <v>4143</v>
      </c>
      <c r="CL22" s="2">
        <v>4224</v>
      </c>
      <c r="CM22" s="2">
        <v>4207</v>
      </c>
      <c r="CN22" s="2">
        <v>4134</v>
      </c>
      <c r="CO22" s="2">
        <v>4049</v>
      </c>
      <c r="CP22" s="2">
        <v>4240</v>
      </c>
      <c r="CQ22" s="2">
        <v>4220</v>
      </c>
      <c r="CR22" s="2">
        <v>4247</v>
      </c>
      <c r="CS22" s="2">
        <v>4093</v>
      </c>
      <c r="CT22" s="2">
        <v>3955</v>
      </c>
      <c r="CU22" s="2">
        <v>4093</v>
      </c>
      <c r="CV22" s="2">
        <v>4151</v>
      </c>
      <c r="CW22" s="2">
        <v>4057</v>
      </c>
      <c r="CX22" s="2">
        <v>4056</v>
      </c>
      <c r="CY22" s="2">
        <v>4021</v>
      </c>
      <c r="CZ22" s="2">
        <v>4080</v>
      </c>
      <c r="DA22" s="2">
        <v>4157</v>
      </c>
      <c r="DB22" s="2">
        <v>4131</v>
      </c>
      <c r="DC22" s="2">
        <v>4027</v>
      </c>
      <c r="DD22" s="2">
        <v>4126</v>
      </c>
      <c r="DE22" s="2">
        <v>4218</v>
      </c>
      <c r="DF22" s="2">
        <v>4173</v>
      </c>
      <c r="DG22" s="2">
        <v>4277</v>
      </c>
      <c r="DH22" s="2">
        <v>4336</v>
      </c>
      <c r="DI22" s="2">
        <v>4401</v>
      </c>
      <c r="DJ22" s="2">
        <v>4322</v>
      </c>
      <c r="DK22" s="2">
        <v>4252</v>
      </c>
      <c r="DL22" s="2">
        <v>4320</v>
      </c>
      <c r="DM22" s="2">
        <v>4320</v>
      </c>
      <c r="DN22" s="2">
        <v>4327</v>
      </c>
      <c r="DO22" s="2">
        <v>4370</v>
      </c>
      <c r="DP22" s="2">
        <v>4237</v>
      </c>
      <c r="DQ22" s="2">
        <v>4261</v>
      </c>
      <c r="DR22" s="2">
        <v>4264</v>
      </c>
      <c r="DS22" s="2">
        <v>4214</v>
      </c>
      <c r="DT22" s="2">
        <v>4220</v>
      </c>
      <c r="DU22" s="2">
        <v>4283</v>
      </c>
      <c r="DV22" s="2">
        <v>4170</v>
      </c>
      <c r="DW22" s="2">
        <v>4187</v>
      </c>
      <c r="DX22" s="2">
        <v>4128</v>
      </c>
      <c r="DY22" s="2">
        <v>4053</v>
      </c>
      <c r="DZ22" s="2">
        <v>4038</v>
      </c>
      <c r="EA22" s="2">
        <v>3942</v>
      </c>
      <c r="EB22" s="2">
        <v>3909</v>
      </c>
      <c r="EC22" s="2">
        <v>3871</v>
      </c>
      <c r="ED22" s="2">
        <v>3930</v>
      </c>
      <c r="EE22" s="2">
        <v>3931</v>
      </c>
      <c r="EF22" s="2">
        <v>4003</v>
      </c>
      <c r="EG22" s="2">
        <v>3993</v>
      </c>
      <c r="EH22" s="2">
        <v>4013</v>
      </c>
      <c r="EI22" s="2">
        <v>4057</v>
      </c>
      <c r="EJ22" s="2">
        <v>4060</v>
      </c>
      <c r="EK22" s="2">
        <v>4075</v>
      </c>
      <c r="EL22" s="2">
        <v>4035</v>
      </c>
      <c r="EM22" s="2">
        <v>3956</v>
      </c>
      <c r="EN22" s="2">
        <v>3958</v>
      </c>
      <c r="EO22" s="2">
        <v>3884</v>
      </c>
      <c r="EP22" s="2">
        <v>3852</v>
      </c>
      <c r="EQ22" s="2">
        <v>3817</v>
      </c>
      <c r="ER22" s="2">
        <v>3863</v>
      </c>
      <c r="ES22" s="2">
        <v>3785</v>
      </c>
      <c r="ET22" s="2">
        <v>3713</v>
      </c>
      <c r="EU22" s="2">
        <v>3694</v>
      </c>
      <c r="EV22" s="2">
        <v>3642</v>
      </c>
      <c r="EW22" s="2">
        <v>3662</v>
      </c>
      <c r="EX22" s="2">
        <v>3759</v>
      </c>
      <c r="EY22" s="2">
        <v>3769</v>
      </c>
      <c r="EZ22" s="2">
        <v>3802</v>
      </c>
      <c r="FA22" s="2">
        <v>3788</v>
      </c>
      <c r="FB22" s="2">
        <v>3758</v>
      </c>
      <c r="FC22" s="2">
        <v>3730</v>
      </c>
      <c r="FD22" s="2">
        <v>3788</v>
      </c>
      <c r="FE22" s="2">
        <v>3812</v>
      </c>
      <c r="FF22" s="2">
        <v>3733</v>
      </c>
      <c r="FG22" s="2">
        <v>3642</v>
      </c>
      <c r="FH22" s="2">
        <v>3613</v>
      </c>
      <c r="FI22" s="2">
        <v>3622</v>
      </c>
      <c r="FJ22" s="2">
        <v>3583</v>
      </c>
      <c r="FK22" s="2">
        <v>3538</v>
      </c>
      <c r="FL22" s="2">
        <v>3577</v>
      </c>
      <c r="FM22" s="2">
        <v>3541</v>
      </c>
      <c r="FN22" s="2">
        <v>3555</v>
      </c>
      <c r="FO22" s="2">
        <v>3488</v>
      </c>
      <c r="FP22" s="2">
        <v>3484</v>
      </c>
      <c r="FQ22" s="2">
        <v>3462</v>
      </c>
      <c r="FR22" s="2">
        <v>3428</v>
      </c>
      <c r="FS22" s="2">
        <v>3470</v>
      </c>
      <c r="FT22" s="2">
        <v>3453</v>
      </c>
      <c r="FU22" s="2">
        <v>3429</v>
      </c>
      <c r="FV22" s="2">
        <v>3340</v>
      </c>
      <c r="FW22" s="2">
        <v>3384</v>
      </c>
      <c r="FX22" s="2">
        <v>3398</v>
      </c>
      <c r="FY22" s="2">
        <v>3346</v>
      </c>
      <c r="FZ22" s="2">
        <v>3306</v>
      </c>
      <c r="GA22" s="2">
        <v>3281</v>
      </c>
      <c r="GB22" s="2">
        <v>3250</v>
      </c>
      <c r="GC22" s="2">
        <v>3239</v>
      </c>
      <c r="GD22" s="2">
        <v>3200</v>
      </c>
      <c r="GE22" s="2">
        <v>3195</v>
      </c>
      <c r="GF22" s="2">
        <v>3199</v>
      </c>
      <c r="GG22" s="2">
        <v>3187</v>
      </c>
      <c r="GH22" s="2">
        <v>3232</v>
      </c>
      <c r="GI22" s="2">
        <v>3204</v>
      </c>
      <c r="GJ22" s="2">
        <v>3242</v>
      </c>
      <c r="GK22" s="2">
        <v>3293</v>
      </c>
      <c r="GL22" s="2">
        <v>3294</v>
      </c>
      <c r="GM22" s="2">
        <v>3272</v>
      </c>
      <c r="GN22" s="2">
        <v>3302</v>
      </c>
      <c r="GO22" s="2">
        <v>3320</v>
      </c>
      <c r="GP22" s="2">
        <v>3370</v>
      </c>
      <c r="GQ22" s="2">
        <v>3354</v>
      </c>
      <c r="GR22" s="2">
        <v>3305</v>
      </c>
      <c r="GS22" s="2">
        <v>3385</v>
      </c>
      <c r="GT22" s="2">
        <v>3393</v>
      </c>
      <c r="GU22" s="2">
        <v>3375</v>
      </c>
      <c r="GV22" s="2">
        <v>3375</v>
      </c>
      <c r="GW22" s="2">
        <v>3387</v>
      </c>
      <c r="GX22" s="2">
        <v>3390</v>
      </c>
      <c r="GY22" s="2">
        <v>3360</v>
      </c>
      <c r="GZ22" s="2">
        <v>3345</v>
      </c>
      <c r="HA22" s="2">
        <v>3326</v>
      </c>
      <c r="HB22" s="2">
        <v>3327</v>
      </c>
      <c r="HC22" s="2">
        <v>3341</v>
      </c>
      <c r="HD22" s="2">
        <v>3364</v>
      </c>
      <c r="HE22" s="2">
        <v>3341</v>
      </c>
      <c r="HF22" s="2">
        <v>3416</v>
      </c>
      <c r="HG22" s="2">
        <v>3402</v>
      </c>
      <c r="HH22" s="2">
        <v>3433</v>
      </c>
      <c r="HI22" s="2">
        <v>3443</v>
      </c>
      <c r="HJ22" s="2">
        <v>3469</v>
      </c>
      <c r="HK22" s="2">
        <v>3486</v>
      </c>
      <c r="HL22" s="2">
        <v>3540</v>
      </c>
      <c r="HM22" s="2">
        <v>3595</v>
      </c>
      <c r="HN22" s="2">
        <v>3518</v>
      </c>
      <c r="HO22" s="2">
        <v>3523</v>
      </c>
      <c r="HP22" s="2">
        <v>3521</v>
      </c>
      <c r="HQ22" s="2">
        <v>3538</v>
      </c>
      <c r="HR22" s="2">
        <v>3541</v>
      </c>
      <c r="HS22" s="2">
        <v>3518</v>
      </c>
      <c r="HT22" s="2">
        <v>3470</v>
      </c>
      <c r="HU22" s="2">
        <v>3523</v>
      </c>
      <c r="HV22" s="2">
        <v>3517</v>
      </c>
      <c r="HW22" s="2">
        <v>3511</v>
      </c>
      <c r="HX22" s="2">
        <v>3503</v>
      </c>
      <c r="HY22" s="2">
        <v>3522</v>
      </c>
      <c r="HZ22" s="2">
        <v>3515</v>
      </c>
      <c r="IA22" s="2">
        <v>3622</v>
      </c>
      <c r="IB22" s="2">
        <v>3654</v>
      </c>
      <c r="IC22" s="2">
        <v>3650</v>
      </c>
      <c r="ID22" s="2">
        <v>3619</v>
      </c>
      <c r="IE22" s="2">
        <v>3615</v>
      </c>
      <c r="IF22" s="2">
        <v>3617</v>
      </c>
      <c r="IG22" s="2">
        <v>3630</v>
      </c>
      <c r="IH22" s="2">
        <v>3607</v>
      </c>
      <c r="II22" s="2">
        <v>3505</v>
      </c>
      <c r="IJ22" s="2">
        <v>3507</v>
      </c>
      <c r="IK22" s="2">
        <v>3503</v>
      </c>
      <c r="IL22" s="2">
        <v>3410</v>
      </c>
      <c r="IM22" s="2">
        <v>3364</v>
      </c>
      <c r="IN22" s="2">
        <v>3312</v>
      </c>
      <c r="IO22" s="2">
        <v>3279</v>
      </c>
      <c r="IP22" s="2">
        <v>3223</v>
      </c>
      <c r="IQ22" s="2">
        <v>3294</v>
      </c>
      <c r="IR22" s="2">
        <v>3250</v>
      </c>
      <c r="IS22" s="2">
        <v>3210</v>
      </c>
      <c r="IT22" s="2">
        <v>3159</v>
      </c>
    </row>
    <row r="23" spans="1:254" ht="15.9" customHeight="1">
      <c r="A23" s="65" t="s">
        <v>41</v>
      </c>
      <c r="B23" s="25" t="s">
        <v>42</v>
      </c>
      <c r="C23" s="39">
        <v>5081</v>
      </c>
      <c r="D23" s="38">
        <v>16</v>
      </c>
      <c r="E23" s="29">
        <v>5065</v>
      </c>
      <c r="F23" s="29">
        <v>5040</v>
      </c>
      <c r="G23" s="29">
        <v>5032</v>
      </c>
      <c r="H23" s="29">
        <v>5047</v>
      </c>
      <c r="I23" s="29">
        <v>5172</v>
      </c>
      <c r="J23" s="29">
        <v>5060</v>
      </c>
      <c r="K23" s="29">
        <v>5080</v>
      </c>
      <c r="L23" s="29">
        <v>5125</v>
      </c>
      <c r="M23" s="29">
        <v>5176</v>
      </c>
      <c r="N23" s="29">
        <v>5118</v>
      </c>
      <c r="O23" s="29">
        <v>5095</v>
      </c>
      <c r="P23" s="29">
        <v>5084</v>
      </c>
      <c r="Q23" s="29">
        <v>4996</v>
      </c>
      <c r="R23" s="29">
        <v>4950</v>
      </c>
      <c r="S23" s="29">
        <v>5024</v>
      </c>
      <c r="T23" s="29">
        <v>5065</v>
      </c>
      <c r="U23" s="29">
        <v>4976</v>
      </c>
      <c r="V23" s="29">
        <v>4961</v>
      </c>
      <c r="W23" s="29">
        <v>5018</v>
      </c>
      <c r="X23" s="29">
        <v>4960</v>
      </c>
      <c r="Y23" s="29">
        <v>4988</v>
      </c>
      <c r="Z23" s="29">
        <v>5098</v>
      </c>
      <c r="AA23" s="29">
        <v>5053</v>
      </c>
      <c r="AB23" s="29">
        <v>4979</v>
      </c>
      <c r="AC23" s="29">
        <v>4909</v>
      </c>
      <c r="AD23" s="29">
        <v>4926</v>
      </c>
      <c r="AE23" s="29">
        <v>4850</v>
      </c>
      <c r="AF23" s="29">
        <v>4748</v>
      </c>
      <c r="AG23" s="29">
        <v>4740</v>
      </c>
      <c r="AH23" s="29">
        <v>4741</v>
      </c>
      <c r="AI23" s="29">
        <v>4900</v>
      </c>
      <c r="AJ23" s="29">
        <v>5053</v>
      </c>
      <c r="AK23" s="29">
        <v>4984</v>
      </c>
      <c r="AL23" s="29">
        <v>4975</v>
      </c>
      <c r="AM23" s="29">
        <v>4930</v>
      </c>
      <c r="AN23" s="29">
        <v>5017</v>
      </c>
      <c r="AO23" s="29">
        <v>4914</v>
      </c>
      <c r="AP23" s="29">
        <v>4900</v>
      </c>
      <c r="AQ23" s="29">
        <v>4755</v>
      </c>
      <c r="AR23" s="29">
        <v>4786</v>
      </c>
      <c r="AS23" s="29">
        <v>4981</v>
      </c>
      <c r="AT23" s="29">
        <v>4658</v>
      </c>
      <c r="AU23" s="29">
        <v>4482</v>
      </c>
      <c r="AV23" s="29">
        <v>4475</v>
      </c>
      <c r="AW23" s="29">
        <v>4231</v>
      </c>
      <c r="AX23" s="29">
        <v>4258</v>
      </c>
      <c r="AY23" s="29">
        <v>4253</v>
      </c>
      <c r="AZ23" s="29">
        <v>4262</v>
      </c>
      <c r="BA23" s="29">
        <v>4224</v>
      </c>
      <c r="BB23" s="29">
        <v>4135</v>
      </c>
      <c r="BC23" s="29">
        <v>4159</v>
      </c>
      <c r="BD23" s="29">
        <v>4169</v>
      </c>
      <c r="BE23" s="29">
        <v>4148</v>
      </c>
      <c r="BF23" s="29">
        <v>4154</v>
      </c>
      <c r="BG23" s="29">
        <v>4168</v>
      </c>
      <c r="BH23" s="29">
        <v>4230</v>
      </c>
      <c r="BI23" s="29">
        <v>4204</v>
      </c>
      <c r="BJ23" s="29">
        <v>4046</v>
      </c>
      <c r="BK23" s="29">
        <v>4058</v>
      </c>
      <c r="BL23" s="30">
        <v>4002</v>
      </c>
      <c r="BM23" s="2">
        <v>4040</v>
      </c>
      <c r="BN23" s="2">
        <v>4035</v>
      </c>
      <c r="BO23" s="2">
        <v>3986</v>
      </c>
      <c r="BP23" s="2">
        <v>3939</v>
      </c>
      <c r="BQ23" s="2">
        <v>3945</v>
      </c>
      <c r="BR23" s="2">
        <v>3789</v>
      </c>
      <c r="BS23" s="2">
        <v>3792</v>
      </c>
      <c r="BT23" s="2">
        <v>3794</v>
      </c>
      <c r="BU23" s="2">
        <v>3676</v>
      </c>
      <c r="BV23" s="2">
        <v>3741</v>
      </c>
      <c r="BW23" s="2">
        <v>3728</v>
      </c>
      <c r="BX23" s="2">
        <v>3809</v>
      </c>
      <c r="BY23" s="2">
        <v>3925</v>
      </c>
      <c r="BZ23" s="2">
        <v>4040</v>
      </c>
      <c r="CA23" s="2">
        <v>4082</v>
      </c>
      <c r="CB23" s="2">
        <v>4083</v>
      </c>
      <c r="CC23" s="2">
        <v>4135</v>
      </c>
      <c r="CD23" s="2">
        <v>4095</v>
      </c>
      <c r="CE23" s="2">
        <v>4050</v>
      </c>
      <c r="CF23" s="2">
        <v>4065</v>
      </c>
      <c r="CG23" s="2">
        <v>4162</v>
      </c>
      <c r="CH23" s="2">
        <v>4170</v>
      </c>
      <c r="CI23" s="2">
        <v>3986</v>
      </c>
      <c r="CJ23" s="2">
        <v>4100</v>
      </c>
      <c r="CK23" s="2">
        <v>4168</v>
      </c>
      <c r="CL23" s="2">
        <v>4239</v>
      </c>
      <c r="CM23" s="2">
        <v>4234</v>
      </c>
      <c r="CN23" s="2">
        <v>4046</v>
      </c>
      <c r="CO23" s="2">
        <v>3903</v>
      </c>
      <c r="CP23" s="2">
        <v>4020</v>
      </c>
      <c r="CQ23" s="2">
        <v>3995</v>
      </c>
      <c r="CR23" s="2">
        <v>3968</v>
      </c>
      <c r="CS23" s="2">
        <v>3777</v>
      </c>
      <c r="CT23" s="2">
        <v>3655</v>
      </c>
      <c r="CU23" s="2">
        <v>3805</v>
      </c>
      <c r="CV23" s="2">
        <v>3840</v>
      </c>
      <c r="CW23" s="2">
        <v>3787</v>
      </c>
      <c r="CX23" s="2">
        <v>3735</v>
      </c>
      <c r="CY23" s="2">
        <v>3777</v>
      </c>
      <c r="CZ23" s="2">
        <v>3824</v>
      </c>
      <c r="DA23" s="2">
        <v>3968</v>
      </c>
      <c r="DB23" s="2">
        <v>3923</v>
      </c>
      <c r="DC23" s="2">
        <v>3834</v>
      </c>
      <c r="DD23" s="2">
        <v>3955</v>
      </c>
      <c r="DE23" s="2">
        <v>4024</v>
      </c>
      <c r="DF23" s="2">
        <v>3959</v>
      </c>
      <c r="DG23" s="2">
        <v>4083</v>
      </c>
      <c r="DH23" s="2">
        <v>4104</v>
      </c>
      <c r="DI23" s="2">
        <v>4231</v>
      </c>
      <c r="DJ23" s="2">
        <v>4223</v>
      </c>
      <c r="DK23" s="2">
        <v>4022</v>
      </c>
      <c r="DL23" s="2">
        <v>4082</v>
      </c>
      <c r="DM23" s="2">
        <v>4030</v>
      </c>
      <c r="DN23" s="2">
        <v>4079</v>
      </c>
      <c r="DO23" s="2">
        <v>4092</v>
      </c>
      <c r="DP23" s="2">
        <v>4071</v>
      </c>
      <c r="DQ23" s="2">
        <v>4108</v>
      </c>
      <c r="DR23" s="2">
        <v>4320</v>
      </c>
      <c r="DS23" s="2">
        <v>4234</v>
      </c>
      <c r="DT23" s="2">
        <v>4224</v>
      </c>
      <c r="DU23" s="2">
        <v>4247</v>
      </c>
      <c r="DV23" s="2">
        <v>4066</v>
      </c>
      <c r="DW23" s="2">
        <v>4093</v>
      </c>
      <c r="DX23" s="2">
        <v>4008</v>
      </c>
      <c r="DY23" s="2">
        <v>3982</v>
      </c>
      <c r="DZ23" s="2">
        <v>3872</v>
      </c>
      <c r="EA23" s="2">
        <v>3857</v>
      </c>
      <c r="EB23" s="2">
        <v>3808</v>
      </c>
      <c r="EC23" s="2">
        <v>3732</v>
      </c>
      <c r="ED23" s="2">
        <v>3750</v>
      </c>
      <c r="EE23" s="2">
        <v>3761</v>
      </c>
      <c r="EF23" s="2">
        <v>3819</v>
      </c>
      <c r="EG23" s="2">
        <v>3846</v>
      </c>
      <c r="EH23" s="2">
        <v>3950</v>
      </c>
      <c r="EI23" s="2">
        <v>4007</v>
      </c>
      <c r="EJ23" s="2">
        <v>3956</v>
      </c>
      <c r="EK23" s="2">
        <v>3982</v>
      </c>
      <c r="EL23" s="2">
        <v>3972</v>
      </c>
      <c r="EM23" s="2">
        <v>3943</v>
      </c>
      <c r="EN23" s="2">
        <v>3982</v>
      </c>
      <c r="EO23" s="2">
        <v>3858</v>
      </c>
      <c r="EP23" s="2">
        <v>3815</v>
      </c>
      <c r="EQ23" s="2">
        <v>3828</v>
      </c>
      <c r="ER23" s="2">
        <v>3797</v>
      </c>
      <c r="ES23" s="2">
        <v>3666</v>
      </c>
      <c r="ET23" s="2">
        <v>3661</v>
      </c>
      <c r="EU23" s="2">
        <v>3679</v>
      </c>
      <c r="EV23" s="2">
        <v>3652</v>
      </c>
      <c r="EW23" s="2">
        <v>3688</v>
      </c>
      <c r="EX23" s="2">
        <v>3717</v>
      </c>
      <c r="EY23" s="2">
        <v>3720</v>
      </c>
      <c r="EZ23" s="2">
        <v>3732</v>
      </c>
      <c r="FA23" s="2">
        <v>3623</v>
      </c>
      <c r="FB23" s="2">
        <v>3558</v>
      </c>
      <c r="FC23" s="2">
        <v>3560</v>
      </c>
      <c r="FD23" s="2">
        <v>3547</v>
      </c>
      <c r="FE23" s="2">
        <v>3574</v>
      </c>
      <c r="FF23" s="2">
        <v>3512</v>
      </c>
      <c r="FG23" s="2">
        <v>3492</v>
      </c>
      <c r="FH23" s="2">
        <v>3491</v>
      </c>
      <c r="FI23" s="2">
        <v>3508</v>
      </c>
      <c r="FJ23" s="2">
        <v>3491</v>
      </c>
      <c r="FK23" s="2">
        <v>3483</v>
      </c>
      <c r="FL23" s="2">
        <v>3477</v>
      </c>
      <c r="FM23" s="2">
        <v>3492</v>
      </c>
      <c r="FN23" s="2">
        <v>3535</v>
      </c>
      <c r="FO23" s="2">
        <v>3497</v>
      </c>
      <c r="FP23" s="2">
        <v>3410</v>
      </c>
      <c r="FQ23" s="2">
        <v>3405</v>
      </c>
      <c r="FR23" s="2">
        <v>3355</v>
      </c>
      <c r="FS23" s="2">
        <v>3388</v>
      </c>
      <c r="FT23" s="2">
        <v>3385</v>
      </c>
      <c r="FU23" s="2">
        <v>3380</v>
      </c>
      <c r="FV23" s="2">
        <v>3330</v>
      </c>
      <c r="FW23" s="2">
        <v>3276</v>
      </c>
      <c r="FX23" s="2">
        <v>3281</v>
      </c>
      <c r="FY23" s="2">
        <v>3366</v>
      </c>
      <c r="FZ23" s="2">
        <v>3377</v>
      </c>
      <c r="GA23" s="2">
        <v>3305</v>
      </c>
      <c r="GB23" s="2">
        <v>3253</v>
      </c>
      <c r="GC23" s="2">
        <v>3270</v>
      </c>
      <c r="GD23" s="2">
        <v>3262</v>
      </c>
      <c r="GE23" s="2">
        <v>3282</v>
      </c>
      <c r="GF23" s="2">
        <v>3328</v>
      </c>
      <c r="GG23" s="2">
        <v>3301</v>
      </c>
      <c r="GH23" s="2">
        <v>3347</v>
      </c>
      <c r="GI23" s="2">
        <v>3343</v>
      </c>
      <c r="GJ23" s="2">
        <v>3372</v>
      </c>
      <c r="GK23" s="2">
        <v>3419</v>
      </c>
      <c r="GL23" s="2">
        <v>3447</v>
      </c>
      <c r="GM23" s="2">
        <v>3413</v>
      </c>
      <c r="GN23" s="2">
        <v>3419</v>
      </c>
      <c r="GO23" s="2">
        <v>3472</v>
      </c>
      <c r="GP23" s="2">
        <v>3486</v>
      </c>
      <c r="GQ23" s="2">
        <v>3449</v>
      </c>
      <c r="GR23" s="2">
        <v>3400</v>
      </c>
      <c r="GS23" s="2">
        <v>3520</v>
      </c>
      <c r="GT23" s="2">
        <v>3523</v>
      </c>
      <c r="GU23" s="2">
        <v>3496</v>
      </c>
      <c r="GV23" s="2">
        <v>3596</v>
      </c>
      <c r="GW23" s="2">
        <v>3635</v>
      </c>
      <c r="GX23" s="2">
        <v>3664</v>
      </c>
      <c r="GY23" s="2">
        <v>3628</v>
      </c>
      <c r="GZ23" s="2">
        <v>3591</v>
      </c>
      <c r="HA23" s="2">
        <v>3521</v>
      </c>
      <c r="HB23" s="2">
        <v>3542</v>
      </c>
      <c r="HC23" s="2">
        <v>3589</v>
      </c>
      <c r="HD23" s="2">
        <v>3635</v>
      </c>
      <c r="HE23" s="2">
        <v>3573</v>
      </c>
      <c r="HF23" s="2">
        <v>3641</v>
      </c>
      <c r="HG23" s="2">
        <v>3632</v>
      </c>
      <c r="HH23" s="2">
        <v>3612</v>
      </c>
      <c r="HI23" s="2">
        <v>3692</v>
      </c>
      <c r="HJ23" s="2">
        <v>3714</v>
      </c>
      <c r="HK23" s="2">
        <v>3764</v>
      </c>
      <c r="HL23" s="2">
        <v>3878</v>
      </c>
      <c r="HM23" s="2">
        <v>3984</v>
      </c>
      <c r="HN23" s="2">
        <v>3971</v>
      </c>
      <c r="HO23" s="2">
        <v>4002</v>
      </c>
      <c r="HP23" s="2">
        <v>3998</v>
      </c>
      <c r="HQ23" s="2">
        <v>4002</v>
      </c>
      <c r="HR23" s="2">
        <v>3984</v>
      </c>
      <c r="HS23" s="2">
        <v>3949</v>
      </c>
      <c r="HT23" s="2">
        <v>3959</v>
      </c>
      <c r="HU23" s="2">
        <v>3957</v>
      </c>
      <c r="HV23" s="2">
        <v>3949</v>
      </c>
      <c r="HW23" s="2">
        <v>3922</v>
      </c>
      <c r="HX23" s="2">
        <v>3920</v>
      </c>
      <c r="HY23" s="2">
        <v>3948</v>
      </c>
      <c r="HZ23" s="2">
        <v>3970</v>
      </c>
      <c r="IA23" s="2">
        <v>3977</v>
      </c>
      <c r="IB23" s="2">
        <v>3978</v>
      </c>
      <c r="IC23" s="2">
        <v>4010</v>
      </c>
      <c r="ID23" s="2">
        <v>4008</v>
      </c>
      <c r="IE23" s="2">
        <v>3931</v>
      </c>
      <c r="IF23" s="2">
        <v>3945</v>
      </c>
      <c r="IG23" s="2">
        <v>3998</v>
      </c>
      <c r="IH23" s="2">
        <v>4026</v>
      </c>
      <c r="II23" s="2">
        <v>3959</v>
      </c>
      <c r="IJ23" s="2">
        <v>3982</v>
      </c>
      <c r="IK23" s="2">
        <v>3952</v>
      </c>
      <c r="IL23" s="2">
        <v>3970</v>
      </c>
      <c r="IM23" s="2">
        <v>3957</v>
      </c>
      <c r="IN23" s="2">
        <v>3894</v>
      </c>
      <c r="IO23" s="2">
        <v>3816</v>
      </c>
      <c r="IP23" s="2">
        <v>3727</v>
      </c>
      <c r="IQ23" s="2">
        <v>3804</v>
      </c>
      <c r="IR23" s="2">
        <v>3730</v>
      </c>
      <c r="IS23" s="2">
        <v>3637</v>
      </c>
      <c r="IT23" s="2">
        <v>3614</v>
      </c>
    </row>
    <row r="24" spans="1:254" ht="15.9" customHeight="1">
      <c r="A24" s="65" t="s">
        <v>43</v>
      </c>
      <c r="B24" s="25" t="s">
        <v>44</v>
      </c>
      <c r="C24" s="39">
        <v>1330</v>
      </c>
      <c r="D24" s="38">
        <v>65</v>
      </c>
      <c r="E24" s="29">
        <v>1265</v>
      </c>
      <c r="F24" s="29">
        <v>1255</v>
      </c>
      <c r="G24" s="29">
        <v>1271</v>
      </c>
      <c r="H24" s="29">
        <v>1305</v>
      </c>
      <c r="I24" s="29">
        <v>1316.5</v>
      </c>
      <c r="J24" s="29">
        <v>1327</v>
      </c>
      <c r="K24" s="29">
        <v>1328.5</v>
      </c>
      <c r="L24" s="29">
        <v>1323</v>
      </c>
      <c r="M24" s="29">
        <v>1335.5</v>
      </c>
      <c r="N24" s="29">
        <v>1352</v>
      </c>
      <c r="O24" s="29">
        <v>1327.5</v>
      </c>
      <c r="P24" s="29">
        <v>1319.5</v>
      </c>
      <c r="Q24" s="29">
        <v>1303</v>
      </c>
      <c r="R24" s="29">
        <v>1264.5</v>
      </c>
      <c r="S24" s="29">
        <v>1281.5</v>
      </c>
      <c r="T24" s="29">
        <v>1290</v>
      </c>
      <c r="U24" s="29">
        <v>1273.5</v>
      </c>
      <c r="V24" s="29">
        <v>1257.5</v>
      </c>
      <c r="W24" s="29">
        <v>1255</v>
      </c>
      <c r="X24" s="29">
        <v>1255.5</v>
      </c>
      <c r="Y24" s="29">
        <v>1255.5</v>
      </c>
      <c r="Z24" s="29">
        <v>1252.5</v>
      </c>
      <c r="AA24" s="29">
        <v>1246.5</v>
      </c>
      <c r="AB24" s="29">
        <v>1222</v>
      </c>
      <c r="AC24" s="29">
        <v>1209</v>
      </c>
      <c r="AD24" s="29">
        <v>1202.5</v>
      </c>
      <c r="AE24" s="29">
        <v>1226</v>
      </c>
      <c r="AF24" s="29">
        <v>1227</v>
      </c>
      <c r="AG24" s="29">
        <v>1229.5</v>
      </c>
      <c r="AH24" s="29">
        <v>1281</v>
      </c>
      <c r="AI24" s="29">
        <v>1252</v>
      </c>
      <c r="AJ24" s="29">
        <v>1271.5</v>
      </c>
      <c r="AK24" s="29">
        <v>1264.5</v>
      </c>
      <c r="AL24" s="29">
        <v>1259.5</v>
      </c>
      <c r="AM24" s="29">
        <v>1295</v>
      </c>
      <c r="AN24" s="29">
        <v>1293</v>
      </c>
      <c r="AO24" s="29">
        <v>1320</v>
      </c>
      <c r="AP24" s="29">
        <v>1362.5</v>
      </c>
      <c r="AQ24" s="29">
        <v>1365</v>
      </c>
      <c r="AR24" s="29">
        <v>1369.5</v>
      </c>
      <c r="AS24" s="29">
        <v>1342.5</v>
      </c>
      <c r="AT24" s="29">
        <v>1378</v>
      </c>
      <c r="AU24" s="29">
        <v>1377.5</v>
      </c>
      <c r="AV24" s="29">
        <v>1413</v>
      </c>
      <c r="AW24" s="29">
        <v>1409</v>
      </c>
      <c r="AX24" s="29">
        <v>1415</v>
      </c>
      <c r="AY24" s="29">
        <v>1368</v>
      </c>
      <c r="AZ24" s="29">
        <v>1390.5</v>
      </c>
      <c r="BA24" s="29">
        <v>1398.5</v>
      </c>
      <c r="BB24" s="29">
        <v>1322</v>
      </c>
      <c r="BC24" s="29">
        <v>1329.5</v>
      </c>
      <c r="BD24" s="29">
        <v>1310</v>
      </c>
      <c r="BE24" s="29">
        <v>1341.5</v>
      </c>
      <c r="BF24" s="29">
        <v>1338.5</v>
      </c>
      <c r="BG24" s="29">
        <v>1371.5</v>
      </c>
      <c r="BH24" s="29">
        <v>1393.5</v>
      </c>
      <c r="BI24" s="29">
        <v>1394.5</v>
      </c>
      <c r="BJ24" s="29">
        <v>1446</v>
      </c>
      <c r="BK24" s="29">
        <v>1447.5</v>
      </c>
      <c r="BL24" s="30">
        <v>1425.5</v>
      </c>
      <c r="BM24" s="2">
        <v>1406</v>
      </c>
      <c r="BN24" s="2">
        <v>1409.5</v>
      </c>
      <c r="BO24" s="2">
        <v>1365.5</v>
      </c>
      <c r="BP24" s="2">
        <v>1374.5</v>
      </c>
      <c r="BQ24" s="2">
        <v>1385</v>
      </c>
      <c r="BR24" s="2">
        <v>1370</v>
      </c>
      <c r="BS24" s="2">
        <v>1380</v>
      </c>
      <c r="BT24" s="2">
        <v>1350.5</v>
      </c>
      <c r="BU24" s="2">
        <v>1334.5</v>
      </c>
      <c r="BV24" s="2">
        <v>1360</v>
      </c>
      <c r="BW24" s="2">
        <v>1352.5</v>
      </c>
      <c r="BX24" s="2">
        <v>1421.5</v>
      </c>
      <c r="BY24" s="2">
        <v>1450</v>
      </c>
      <c r="BZ24" s="2">
        <v>1492.5</v>
      </c>
      <c r="CA24" s="2">
        <v>1516.5</v>
      </c>
      <c r="CB24" s="2">
        <v>1524.5</v>
      </c>
      <c r="CC24" s="2">
        <v>1539</v>
      </c>
      <c r="CD24" s="2">
        <v>1545.5</v>
      </c>
      <c r="CE24" s="2">
        <v>1580.5</v>
      </c>
      <c r="CF24" s="2">
        <v>1576.5</v>
      </c>
      <c r="CG24" s="2">
        <v>1602.5</v>
      </c>
      <c r="CH24" s="2">
        <v>1669</v>
      </c>
      <c r="CI24" s="2">
        <v>1671</v>
      </c>
      <c r="CJ24" s="2">
        <v>1649</v>
      </c>
      <c r="CK24" s="2">
        <v>1596.5</v>
      </c>
      <c r="CL24" s="2">
        <v>1603.5</v>
      </c>
      <c r="CM24" s="2">
        <v>1598</v>
      </c>
      <c r="CN24" s="2">
        <v>1579</v>
      </c>
      <c r="CO24" s="2">
        <v>1562</v>
      </c>
      <c r="CP24" s="2">
        <v>1557.5</v>
      </c>
      <c r="CQ24" s="2">
        <v>1528</v>
      </c>
      <c r="CR24" s="2">
        <v>1517</v>
      </c>
      <c r="CS24" s="2">
        <v>1476</v>
      </c>
      <c r="CT24" s="2">
        <v>1431</v>
      </c>
      <c r="CU24" s="2">
        <v>1525</v>
      </c>
      <c r="CV24" s="2">
        <v>1543</v>
      </c>
      <c r="CW24" s="2">
        <v>1487</v>
      </c>
      <c r="CX24" s="2">
        <v>1474</v>
      </c>
      <c r="CY24" s="2">
        <v>1483</v>
      </c>
      <c r="CZ24" s="2">
        <v>1441</v>
      </c>
      <c r="DA24" s="2">
        <v>1453.5</v>
      </c>
      <c r="DB24" s="2">
        <v>1443.5</v>
      </c>
      <c r="DC24" s="2">
        <v>1421.5</v>
      </c>
      <c r="DD24" s="2">
        <v>1449.5</v>
      </c>
      <c r="DE24" s="2">
        <v>1462</v>
      </c>
      <c r="DF24" s="2">
        <v>1427.5</v>
      </c>
      <c r="DG24" s="2">
        <v>1514</v>
      </c>
      <c r="DH24" s="2">
        <v>1561.5</v>
      </c>
      <c r="DI24" s="2">
        <v>1495</v>
      </c>
      <c r="DJ24" s="2">
        <v>1417</v>
      </c>
      <c r="DK24" s="2">
        <v>1430</v>
      </c>
      <c r="DL24" s="2">
        <v>1422.5</v>
      </c>
      <c r="DM24" s="2">
        <v>1426</v>
      </c>
      <c r="DN24" s="2">
        <v>1435</v>
      </c>
      <c r="DO24" s="2">
        <v>1395.5</v>
      </c>
      <c r="DP24" s="2">
        <v>1393.5</v>
      </c>
      <c r="DQ24" s="2">
        <v>1394</v>
      </c>
      <c r="DR24" s="2">
        <v>1425</v>
      </c>
      <c r="DS24" s="2">
        <v>1496.5</v>
      </c>
      <c r="DT24" s="2">
        <v>1456.5</v>
      </c>
      <c r="DU24" s="2">
        <v>1455</v>
      </c>
      <c r="DV24" s="2">
        <v>1423.5</v>
      </c>
      <c r="DW24" s="2">
        <v>1430.5</v>
      </c>
      <c r="DX24" s="2">
        <v>1422</v>
      </c>
      <c r="DY24" s="2">
        <v>1344.5</v>
      </c>
      <c r="DZ24" s="2">
        <v>1331.5</v>
      </c>
      <c r="EA24" s="2">
        <v>1327</v>
      </c>
      <c r="EB24" s="2">
        <v>1309.5</v>
      </c>
      <c r="EC24" s="2">
        <v>1280</v>
      </c>
      <c r="ED24" s="2">
        <v>1280.5</v>
      </c>
      <c r="EE24" s="2">
        <v>1288</v>
      </c>
      <c r="EF24" s="2">
        <v>1304.5</v>
      </c>
      <c r="EG24" s="2">
        <v>1299.5</v>
      </c>
      <c r="EH24" s="2">
        <v>1267</v>
      </c>
      <c r="EI24" s="2">
        <v>1279</v>
      </c>
      <c r="EJ24" s="2">
        <v>1287.5</v>
      </c>
      <c r="EK24" s="2">
        <v>1300</v>
      </c>
      <c r="EL24" s="2">
        <v>1284</v>
      </c>
      <c r="EM24" s="2">
        <v>1276</v>
      </c>
      <c r="EN24" s="2">
        <v>1244</v>
      </c>
      <c r="EO24" s="2">
        <v>1218.5</v>
      </c>
      <c r="EP24" s="2">
        <v>1195</v>
      </c>
      <c r="EQ24" s="2">
        <v>1217</v>
      </c>
      <c r="ER24" s="2">
        <v>1222</v>
      </c>
      <c r="ES24" s="2">
        <v>1195.5</v>
      </c>
      <c r="ET24" s="2">
        <v>1197.5</v>
      </c>
      <c r="EU24" s="2">
        <v>1183.5</v>
      </c>
      <c r="EV24" s="2">
        <v>1184</v>
      </c>
      <c r="EW24" s="2">
        <v>1181</v>
      </c>
      <c r="EX24" s="2">
        <v>1183</v>
      </c>
      <c r="EY24" s="2">
        <v>1182.5</v>
      </c>
      <c r="EZ24" s="2">
        <v>1178</v>
      </c>
      <c r="FA24" s="2">
        <v>1176</v>
      </c>
      <c r="FB24" s="2">
        <v>1185</v>
      </c>
      <c r="FC24" s="2">
        <v>1170</v>
      </c>
      <c r="FD24" s="2">
        <v>1187.5</v>
      </c>
      <c r="FE24" s="2">
        <v>1190.5</v>
      </c>
      <c r="FF24" s="2">
        <v>1180</v>
      </c>
      <c r="FG24" s="2">
        <v>1187</v>
      </c>
      <c r="FH24" s="2">
        <v>1182.5</v>
      </c>
      <c r="FI24" s="2">
        <v>1168.5</v>
      </c>
      <c r="FJ24" s="2">
        <v>1168</v>
      </c>
      <c r="FK24" s="2">
        <v>1171.5</v>
      </c>
      <c r="FL24" s="2">
        <v>1163.5</v>
      </c>
      <c r="FM24" s="2">
        <v>1152.5</v>
      </c>
      <c r="FN24" s="2">
        <v>1159.5</v>
      </c>
      <c r="FO24" s="2">
        <v>1164.5</v>
      </c>
      <c r="FP24" s="2">
        <v>1159.5</v>
      </c>
      <c r="FQ24" s="2">
        <v>1160.5</v>
      </c>
      <c r="FR24" s="2">
        <v>1153</v>
      </c>
      <c r="FS24" s="2">
        <v>1155.5</v>
      </c>
      <c r="FT24" s="2">
        <v>1146.5</v>
      </c>
      <c r="FU24" s="2">
        <v>1148.5</v>
      </c>
      <c r="FV24" s="2">
        <v>1136.5</v>
      </c>
      <c r="FW24" s="2">
        <v>1138.5</v>
      </c>
      <c r="FX24" s="2">
        <v>1150</v>
      </c>
      <c r="FY24" s="2">
        <v>1127</v>
      </c>
      <c r="FZ24" s="2">
        <v>1107.5</v>
      </c>
      <c r="GA24" s="2">
        <v>1145</v>
      </c>
      <c r="GB24" s="2">
        <v>1107.5</v>
      </c>
      <c r="GC24" s="2">
        <v>1098</v>
      </c>
      <c r="GD24" s="2">
        <v>1065.5</v>
      </c>
      <c r="GE24" s="2">
        <v>1070.5</v>
      </c>
      <c r="GF24" s="2">
        <v>1087.5</v>
      </c>
      <c r="GG24" s="2">
        <v>1096.5</v>
      </c>
      <c r="GH24" s="2">
        <v>1090</v>
      </c>
      <c r="GI24" s="2">
        <v>1086</v>
      </c>
      <c r="GJ24" s="2">
        <v>1075.5</v>
      </c>
      <c r="GK24" s="2">
        <v>1085</v>
      </c>
      <c r="GL24" s="2">
        <v>1088</v>
      </c>
      <c r="GM24" s="2">
        <v>1062</v>
      </c>
      <c r="GN24" s="2">
        <v>1051</v>
      </c>
      <c r="GO24" s="2">
        <v>1034</v>
      </c>
      <c r="GP24" s="2">
        <v>1025</v>
      </c>
      <c r="GQ24" s="2">
        <v>1018.5</v>
      </c>
      <c r="GR24" s="2">
        <v>1009.5</v>
      </c>
      <c r="GS24" s="2">
        <v>1018.5</v>
      </c>
      <c r="GT24" s="2">
        <v>1013</v>
      </c>
      <c r="GU24" s="2">
        <v>1020.5</v>
      </c>
      <c r="GV24" s="2">
        <v>1037.5</v>
      </c>
      <c r="GW24" s="2">
        <v>1043</v>
      </c>
      <c r="GX24" s="2">
        <v>1038</v>
      </c>
      <c r="GY24" s="2">
        <v>1034.5</v>
      </c>
      <c r="GZ24" s="2">
        <v>1035.5</v>
      </c>
      <c r="HA24" s="2">
        <v>1017</v>
      </c>
      <c r="HB24" s="2">
        <v>1018.5</v>
      </c>
      <c r="HC24" s="2">
        <v>1015</v>
      </c>
      <c r="HD24" s="2">
        <v>1030.5</v>
      </c>
      <c r="HE24" s="2">
        <v>1045.5</v>
      </c>
      <c r="HF24" s="2">
        <v>1067.5</v>
      </c>
      <c r="HG24" s="2">
        <v>1059</v>
      </c>
      <c r="HH24" s="2">
        <v>1047.5</v>
      </c>
      <c r="HI24" s="2">
        <v>1035</v>
      </c>
      <c r="HJ24" s="2">
        <v>1036.5</v>
      </c>
      <c r="HK24" s="2">
        <v>1027</v>
      </c>
      <c r="HL24" s="2">
        <v>1033</v>
      </c>
      <c r="HM24" s="2">
        <v>1027</v>
      </c>
      <c r="HN24" s="2">
        <v>1006</v>
      </c>
      <c r="HO24" s="2">
        <v>1006.5</v>
      </c>
      <c r="HP24" s="2">
        <v>1003</v>
      </c>
      <c r="HQ24" s="2">
        <v>1014</v>
      </c>
      <c r="HR24" s="2">
        <v>1018.5</v>
      </c>
      <c r="HS24" s="2">
        <v>1015.5</v>
      </c>
      <c r="HT24" s="2">
        <v>1019</v>
      </c>
      <c r="HU24" s="2">
        <v>1018</v>
      </c>
      <c r="HV24" s="2">
        <v>1015.5</v>
      </c>
      <c r="HW24" s="2">
        <v>997.7</v>
      </c>
      <c r="HX24" s="2">
        <v>999</v>
      </c>
      <c r="HY24" s="2">
        <v>996.9</v>
      </c>
      <c r="HZ24" s="2">
        <v>990.7</v>
      </c>
      <c r="IA24" s="2">
        <v>1005</v>
      </c>
      <c r="IB24" s="2">
        <v>1014</v>
      </c>
      <c r="IC24" s="2">
        <v>997.9</v>
      </c>
      <c r="ID24" s="2">
        <v>989.7</v>
      </c>
      <c r="IE24" s="2">
        <v>996.6</v>
      </c>
      <c r="IF24" s="2">
        <v>984.6</v>
      </c>
      <c r="IG24" s="2">
        <v>977.9</v>
      </c>
      <c r="IH24" s="2">
        <v>974</v>
      </c>
      <c r="II24" s="2">
        <v>967.7</v>
      </c>
      <c r="IJ24" s="2">
        <v>973.9</v>
      </c>
      <c r="IK24" s="2">
        <v>988.8</v>
      </c>
      <c r="IL24" s="2">
        <v>994.1</v>
      </c>
      <c r="IM24" s="2">
        <v>990</v>
      </c>
      <c r="IN24" s="2">
        <v>984.2</v>
      </c>
      <c r="IO24" s="2">
        <v>964.5</v>
      </c>
      <c r="IP24" s="2">
        <v>960.1</v>
      </c>
      <c r="IQ24" s="2">
        <v>982.5</v>
      </c>
      <c r="IR24" s="2">
        <v>974.8</v>
      </c>
      <c r="IS24" s="2">
        <v>967.2</v>
      </c>
      <c r="IT24" s="2">
        <v>961</v>
      </c>
    </row>
    <row r="25" spans="1:254" ht="15.9" customHeight="1">
      <c r="A25" s="65" t="s">
        <v>45</v>
      </c>
      <c r="B25" s="25" t="s">
        <v>46</v>
      </c>
      <c r="C25" s="39">
        <v>1793.5</v>
      </c>
      <c r="D25" s="38">
        <v>25.5</v>
      </c>
      <c r="E25" s="29">
        <v>1768</v>
      </c>
      <c r="F25" s="29">
        <v>1720.5</v>
      </c>
      <c r="G25" s="29">
        <v>1683</v>
      </c>
      <c r="H25" s="29">
        <v>1669</v>
      </c>
      <c r="I25" s="29">
        <v>1697.5</v>
      </c>
      <c r="J25" s="29">
        <v>1607</v>
      </c>
      <c r="K25" s="29">
        <v>1611</v>
      </c>
      <c r="L25" s="29">
        <v>1607</v>
      </c>
      <c r="M25" s="29">
        <v>1626.5</v>
      </c>
      <c r="N25" s="29">
        <v>1623</v>
      </c>
      <c r="O25" s="29">
        <v>1634.5</v>
      </c>
      <c r="P25" s="29">
        <v>1623</v>
      </c>
      <c r="Q25" s="29">
        <v>1575.5</v>
      </c>
      <c r="R25" s="29">
        <v>1573.5</v>
      </c>
      <c r="S25" s="29">
        <v>1601</v>
      </c>
      <c r="T25" s="29">
        <v>1596.5</v>
      </c>
      <c r="U25" s="29">
        <v>1576.5</v>
      </c>
      <c r="V25" s="29">
        <v>1583</v>
      </c>
      <c r="W25" s="29">
        <v>1569</v>
      </c>
      <c r="X25" s="29">
        <v>1572</v>
      </c>
      <c r="Y25" s="29">
        <v>1610.5</v>
      </c>
      <c r="Z25" s="29">
        <v>1650.5</v>
      </c>
      <c r="AA25" s="29">
        <v>1614</v>
      </c>
      <c r="AB25" s="29">
        <v>1619.5</v>
      </c>
      <c r="AC25" s="29">
        <v>1626.5</v>
      </c>
      <c r="AD25" s="29">
        <v>1578</v>
      </c>
      <c r="AE25" s="29">
        <v>1578</v>
      </c>
      <c r="AF25" s="29">
        <v>1577.5</v>
      </c>
      <c r="AG25" s="29">
        <v>1555.5</v>
      </c>
      <c r="AH25" s="29">
        <v>1592.5</v>
      </c>
      <c r="AI25" s="29">
        <v>1594.5</v>
      </c>
      <c r="AJ25" s="29">
        <v>1634.25</v>
      </c>
      <c r="AK25" s="29">
        <v>1623</v>
      </c>
      <c r="AL25" s="29">
        <v>1642</v>
      </c>
      <c r="AM25" s="29">
        <v>1654</v>
      </c>
      <c r="AN25" s="29">
        <v>1661.25</v>
      </c>
      <c r="AO25" s="29">
        <v>1641.25</v>
      </c>
      <c r="AP25" s="29">
        <v>1660</v>
      </c>
      <c r="AQ25" s="29">
        <v>1581.25</v>
      </c>
      <c r="AR25" s="29">
        <v>1566</v>
      </c>
      <c r="AS25" s="29">
        <v>1641.5</v>
      </c>
      <c r="AT25" s="29">
        <v>1676.25</v>
      </c>
      <c r="AU25" s="29">
        <v>1695</v>
      </c>
      <c r="AV25" s="29">
        <v>1721.5</v>
      </c>
      <c r="AW25" s="29">
        <v>1711.75</v>
      </c>
      <c r="AX25" s="29">
        <v>1740.5</v>
      </c>
      <c r="AY25" s="29">
        <v>1724.5</v>
      </c>
      <c r="AZ25" s="29">
        <v>1782</v>
      </c>
      <c r="BA25" s="29">
        <v>1812.75</v>
      </c>
      <c r="BB25" s="29">
        <v>1785.5</v>
      </c>
      <c r="BC25" s="29">
        <v>1837.5</v>
      </c>
      <c r="BD25" s="29">
        <v>1862</v>
      </c>
      <c r="BE25" s="29">
        <v>1840.25</v>
      </c>
      <c r="BF25" s="29">
        <v>1792</v>
      </c>
      <c r="BG25" s="29">
        <v>1796.75</v>
      </c>
      <c r="BH25" s="29">
        <v>1813.75</v>
      </c>
      <c r="BI25" s="29">
        <v>1837.25</v>
      </c>
      <c r="BJ25" s="29">
        <v>1888.5</v>
      </c>
      <c r="BK25" s="29">
        <v>1931.5</v>
      </c>
      <c r="BL25" s="30">
        <v>1917.75</v>
      </c>
      <c r="BM25" s="2">
        <v>1943.75</v>
      </c>
      <c r="BN25" s="2">
        <v>1877.25</v>
      </c>
      <c r="BO25" s="2">
        <v>1836.75</v>
      </c>
      <c r="BP25" s="2">
        <v>1861.75</v>
      </c>
      <c r="BQ25" s="2">
        <v>1889</v>
      </c>
      <c r="BR25" s="2">
        <v>1710</v>
      </c>
      <c r="BS25" s="2">
        <v>1460</v>
      </c>
      <c r="BT25" s="2">
        <v>1455.5</v>
      </c>
      <c r="BU25" s="2">
        <v>1434.75</v>
      </c>
      <c r="BV25" s="2">
        <v>1471.75</v>
      </c>
      <c r="BW25" s="2">
        <v>1459</v>
      </c>
      <c r="BX25" s="2">
        <v>1482.25</v>
      </c>
      <c r="BY25" s="2">
        <v>1508</v>
      </c>
      <c r="BZ25" s="2">
        <v>1520.75</v>
      </c>
      <c r="CA25" s="2">
        <v>1522</v>
      </c>
      <c r="CB25" s="2">
        <v>1537.25</v>
      </c>
      <c r="CC25" s="2">
        <v>1532.5</v>
      </c>
      <c r="CD25" s="2">
        <v>1540.5</v>
      </c>
      <c r="CE25" s="2">
        <v>1534.5</v>
      </c>
      <c r="CF25" s="2">
        <v>1567.25</v>
      </c>
      <c r="CG25" s="2">
        <v>1588</v>
      </c>
      <c r="CH25" s="2">
        <v>1586.25</v>
      </c>
      <c r="CI25" s="2">
        <v>1517.75</v>
      </c>
      <c r="CJ25" s="2">
        <v>1511.75</v>
      </c>
      <c r="CK25" s="2">
        <v>1524.75</v>
      </c>
      <c r="CL25" s="2">
        <v>1571.25</v>
      </c>
      <c r="CM25" s="2">
        <v>1547.25</v>
      </c>
      <c r="CN25" s="2">
        <v>1475.75</v>
      </c>
      <c r="CO25" s="2">
        <v>1470</v>
      </c>
      <c r="CP25" s="2">
        <v>1497.75</v>
      </c>
      <c r="CQ25" s="2">
        <v>1483</v>
      </c>
      <c r="CR25" s="2">
        <v>1469.75</v>
      </c>
      <c r="CS25" s="2">
        <v>1425.5</v>
      </c>
      <c r="CT25" s="2">
        <v>1385.25</v>
      </c>
      <c r="CU25" s="2">
        <v>1457.5</v>
      </c>
      <c r="CV25" s="2">
        <v>1511.5</v>
      </c>
      <c r="CW25" s="2">
        <v>1453</v>
      </c>
      <c r="CX25" s="2">
        <v>1420.25</v>
      </c>
      <c r="CY25" s="2">
        <v>1417.5</v>
      </c>
      <c r="CZ25" s="2">
        <v>1424.75</v>
      </c>
      <c r="DA25" s="2">
        <v>1475</v>
      </c>
      <c r="DB25" s="2">
        <v>1454</v>
      </c>
      <c r="DC25" s="2">
        <v>1411.75</v>
      </c>
      <c r="DD25" s="2">
        <v>1473.75</v>
      </c>
      <c r="DE25" s="2">
        <v>1532.5</v>
      </c>
      <c r="DF25" s="2">
        <v>1534.25</v>
      </c>
      <c r="DG25" s="2">
        <v>1659.5</v>
      </c>
      <c r="DH25" s="2">
        <v>1652.5</v>
      </c>
      <c r="DI25" s="2">
        <v>1671.25</v>
      </c>
      <c r="DJ25" s="2">
        <v>1637</v>
      </c>
      <c r="DK25" s="2">
        <v>1618.25</v>
      </c>
      <c r="DL25" s="2">
        <v>1593.75</v>
      </c>
      <c r="DM25" s="2">
        <v>1649.5</v>
      </c>
      <c r="DN25" s="2">
        <v>1661.25</v>
      </c>
      <c r="DO25" s="2">
        <v>1676.75</v>
      </c>
      <c r="DP25" s="2">
        <v>1667.5</v>
      </c>
      <c r="DQ25" s="2">
        <v>1657</v>
      </c>
      <c r="DR25" s="2">
        <v>1682.5</v>
      </c>
      <c r="DS25" s="2">
        <v>1688.75</v>
      </c>
      <c r="DT25" s="2">
        <v>1639.75</v>
      </c>
      <c r="DU25" s="2">
        <v>1591.25</v>
      </c>
      <c r="DV25" s="2">
        <v>1537.25</v>
      </c>
      <c r="DW25" s="2">
        <v>1520</v>
      </c>
      <c r="DX25" s="2">
        <v>1618.75</v>
      </c>
      <c r="DY25" s="2">
        <v>1582.5</v>
      </c>
      <c r="DZ25" s="2">
        <v>1587</v>
      </c>
      <c r="EA25" s="2">
        <v>1592.75</v>
      </c>
      <c r="EB25" s="2">
        <v>1582.25</v>
      </c>
      <c r="EC25" s="2">
        <v>1575</v>
      </c>
      <c r="ED25" s="2">
        <v>1559.75</v>
      </c>
      <c r="EE25" s="2">
        <v>1544</v>
      </c>
      <c r="EF25" s="2">
        <v>1594.25</v>
      </c>
      <c r="EG25" s="2">
        <v>1588.75</v>
      </c>
      <c r="EH25" s="2">
        <v>1562.75</v>
      </c>
      <c r="EI25" s="2">
        <v>1574.5</v>
      </c>
      <c r="EJ25" s="2">
        <v>1563</v>
      </c>
      <c r="EK25" s="2">
        <v>1612.5</v>
      </c>
      <c r="EL25" s="2">
        <v>1542.25</v>
      </c>
      <c r="EM25" s="2">
        <v>1504.25</v>
      </c>
      <c r="EN25" s="2">
        <v>1487.5</v>
      </c>
      <c r="EO25" s="2">
        <v>1424.5</v>
      </c>
      <c r="EP25" s="2">
        <v>1451.25</v>
      </c>
      <c r="EQ25" s="2">
        <v>1423.25</v>
      </c>
      <c r="ER25" s="2">
        <v>1429.5</v>
      </c>
      <c r="ES25" s="2">
        <v>1406.5</v>
      </c>
      <c r="ET25" s="2">
        <v>1370</v>
      </c>
      <c r="EU25" s="2">
        <v>1380.25</v>
      </c>
      <c r="EV25" s="2">
        <v>1370</v>
      </c>
      <c r="EW25" s="2">
        <v>1370.25</v>
      </c>
      <c r="EX25" s="2">
        <v>1367.5</v>
      </c>
      <c r="EY25" s="2">
        <v>1372</v>
      </c>
      <c r="EZ25" s="2">
        <v>1362.5</v>
      </c>
      <c r="FA25" s="2">
        <v>1357.25</v>
      </c>
      <c r="FB25" s="2">
        <v>1338.5</v>
      </c>
      <c r="FC25" s="2">
        <v>1333.75</v>
      </c>
      <c r="FD25" s="2">
        <v>1368.25</v>
      </c>
      <c r="FE25" s="2">
        <v>1354</v>
      </c>
      <c r="FF25" s="2">
        <v>1355</v>
      </c>
      <c r="FG25" s="2">
        <v>1327.75</v>
      </c>
      <c r="FH25" s="2">
        <v>1293</v>
      </c>
      <c r="FI25" s="2">
        <v>1280.5</v>
      </c>
      <c r="FJ25" s="2">
        <v>1265</v>
      </c>
      <c r="FK25" s="2">
        <v>1254.25</v>
      </c>
      <c r="FL25" s="2">
        <v>1261</v>
      </c>
      <c r="FM25" s="2">
        <v>1217</v>
      </c>
      <c r="FN25" s="2">
        <v>1222</v>
      </c>
      <c r="FO25" s="2">
        <v>1222.5</v>
      </c>
      <c r="FP25" s="2">
        <v>1229.25</v>
      </c>
      <c r="FQ25" s="2">
        <v>1215.25</v>
      </c>
      <c r="FR25" s="2">
        <v>1201.5</v>
      </c>
      <c r="FS25" s="2">
        <v>1201.25</v>
      </c>
      <c r="FT25" s="2">
        <v>1188.75</v>
      </c>
      <c r="FU25" s="2">
        <v>1198.5</v>
      </c>
      <c r="FV25" s="2">
        <v>1187.5</v>
      </c>
      <c r="FW25" s="2">
        <v>1209.75</v>
      </c>
      <c r="FX25" s="2">
        <v>1221</v>
      </c>
      <c r="FY25" s="2">
        <v>1224</v>
      </c>
      <c r="FZ25" s="2">
        <v>1226.25</v>
      </c>
      <c r="GA25" s="2">
        <v>1197</v>
      </c>
      <c r="GB25" s="2">
        <v>1197.25</v>
      </c>
      <c r="GC25" s="2">
        <v>1194</v>
      </c>
      <c r="GD25" s="2">
        <v>1179.5</v>
      </c>
      <c r="GE25" s="2">
        <v>1182.5</v>
      </c>
      <c r="GF25" s="2">
        <v>1134.5</v>
      </c>
      <c r="GG25" s="2">
        <v>1127.75</v>
      </c>
      <c r="GH25" s="2">
        <v>1163.75</v>
      </c>
      <c r="GI25" s="2">
        <v>1166.5</v>
      </c>
      <c r="GJ25" s="2">
        <v>1163.5</v>
      </c>
      <c r="GK25" s="2">
        <v>1183.5</v>
      </c>
      <c r="GL25" s="2">
        <v>1188</v>
      </c>
      <c r="GM25" s="2">
        <v>1164.5</v>
      </c>
      <c r="GN25" s="2">
        <v>1147.5</v>
      </c>
      <c r="GO25" s="2">
        <v>1147.5</v>
      </c>
      <c r="GP25" s="2">
        <v>1143.25</v>
      </c>
      <c r="GQ25" s="2">
        <v>1130.25</v>
      </c>
      <c r="GR25" s="2">
        <v>1112.5</v>
      </c>
      <c r="GS25" s="2">
        <v>1124.25</v>
      </c>
      <c r="GT25" s="2">
        <v>1117</v>
      </c>
      <c r="GU25" s="2">
        <v>1118.5</v>
      </c>
      <c r="GV25" s="2">
        <v>1126.75</v>
      </c>
      <c r="GW25" s="2">
        <v>1130.25</v>
      </c>
      <c r="GX25" s="2">
        <v>1125.75</v>
      </c>
      <c r="GY25" s="2">
        <v>1114</v>
      </c>
      <c r="GZ25" s="2">
        <v>1118.75</v>
      </c>
      <c r="HA25" s="2">
        <v>1083.25</v>
      </c>
      <c r="HB25" s="2">
        <v>1069.25</v>
      </c>
      <c r="HC25" s="2">
        <v>1067.5</v>
      </c>
      <c r="HD25" s="2">
        <v>1075.25</v>
      </c>
      <c r="HE25" s="2">
        <v>1078.5</v>
      </c>
      <c r="HF25" s="2">
        <v>1105</v>
      </c>
      <c r="HG25" s="2">
        <v>1093.75</v>
      </c>
      <c r="HH25" s="2">
        <v>1102.5</v>
      </c>
      <c r="HI25" s="2">
        <v>1101.25</v>
      </c>
      <c r="HJ25" s="2">
        <v>1111.75</v>
      </c>
      <c r="HK25" s="2">
        <v>1091.5</v>
      </c>
      <c r="HL25" s="2">
        <v>1087</v>
      </c>
      <c r="HM25" s="2">
        <v>1100.75</v>
      </c>
      <c r="HN25" s="2">
        <v>1089.75</v>
      </c>
      <c r="HO25" s="2">
        <v>1087.5</v>
      </c>
      <c r="HP25" s="2">
        <v>1089.25</v>
      </c>
      <c r="HQ25" s="2">
        <v>1098.75</v>
      </c>
      <c r="HR25" s="2">
        <v>1094.5</v>
      </c>
      <c r="HS25" s="2">
        <v>1090.5</v>
      </c>
      <c r="HT25" s="2">
        <v>1062.25</v>
      </c>
      <c r="HU25" s="2">
        <v>1084</v>
      </c>
      <c r="HV25" s="2">
        <v>1067.25</v>
      </c>
      <c r="HW25" s="2">
        <v>1035.75</v>
      </c>
      <c r="HX25" s="2">
        <v>1040</v>
      </c>
      <c r="HY25" s="2">
        <v>1035</v>
      </c>
      <c r="HZ25" s="2">
        <v>1027.25</v>
      </c>
      <c r="IA25" s="2">
        <v>1025.5</v>
      </c>
      <c r="IB25" s="2">
        <v>1033.25</v>
      </c>
      <c r="IC25" s="2">
        <v>1018</v>
      </c>
      <c r="ID25" s="2">
        <v>1014.5</v>
      </c>
      <c r="IE25" s="2">
        <v>1021.75</v>
      </c>
      <c r="IF25" s="2">
        <v>1021.75</v>
      </c>
      <c r="IG25" s="2">
        <v>1015.5</v>
      </c>
      <c r="IH25" s="2">
        <v>1007.75</v>
      </c>
      <c r="II25" s="2">
        <v>1012.25</v>
      </c>
      <c r="IJ25" s="2">
        <v>1028.25</v>
      </c>
      <c r="IK25" s="2">
        <v>1026.25</v>
      </c>
      <c r="IL25" s="2">
        <v>1015.25</v>
      </c>
      <c r="IM25" s="2">
        <v>1001</v>
      </c>
      <c r="IN25" s="2">
        <v>995</v>
      </c>
      <c r="IO25" s="2">
        <v>979.5</v>
      </c>
      <c r="IP25" s="2">
        <v>971.75</v>
      </c>
      <c r="IQ25" s="2">
        <v>979</v>
      </c>
      <c r="IR25" s="2">
        <v>1011.25</v>
      </c>
      <c r="IS25" s="2">
        <v>959.5</v>
      </c>
      <c r="IT25" s="2">
        <v>960.25</v>
      </c>
    </row>
    <row r="26" spans="1:254" ht="15.9" customHeight="1">
      <c r="A26" s="65" t="s">
        <v>47</v>
      </c>
      <c r="B26" s="25" t="s">
        <v>48</v>
      </c>
      <c r="C26" s="39">
        <v>6480</v>
      </c>
      <c r="D26" s="38">
        <v>-54</v>
      </c>
      <c r="E26" s="29">
        <v>6534</v>
      </c>
      <c r="F26" s="29">
        <v>6547</v>
      </c>
      <c r="G26" s="29">
        <v>6366</v>
      </c>
      <c r="H26" s="29">
        <v>6389</v>
      </c>
      <c r="I26" s="29">
        <v>6503</v>
      </c>
      <c r="J26" s="29">
        <v>6382</v>
      </c>
      <c r="K26" s="29">
        <v>6496</v>
      </c>
      <c r="L26" s="29">
        <v>6680</v>
      </c>
      <c r="M26" s="29">
        <v>6673</v>
      </c>
      <c r="N26" s="29">
        <v>6591</v>
      </c>
      <c r="O26" s="29">
        <v>6653</v>
      </c>
      <c r="P26" s="29">
        <v>6639</v>
      </c>
      <c r="Q26" s="29">
        <v>6502</v>
      </c>
      <c r="R26" s="29">
        <v>6463</v>
      </c>
      <c r="S26" s="29">
        <v>6605</v>
      </c>
      <c r="T26" s="29">
        <v>6593</v>
      </c>
      <c r="U26" s="29">
        <v>6472</v>
      </c>
      <c r="V26" s="29">
        <v>6580</v>
      </c>
      <c r="W26" s="29">
        <v>6508</v>
      </c>
      <c r="X26" s="29">
        <v>6452</v>
      </c>
      <c r="Y26" s="29">
        <v>6444</v>
      </c>
      <c r="Z26" s="29">
        <v>6526</v>
      </c>
      <c r="AA26" s="29">
        <v>6405</v>
      </c>
      <c r="AB26" s="29">
        <v>6345</v>
      </c>
      <c r="AC26" s="29">
        <v>6321</v>
      </c>
      <c r="AD26" s="29">
        <v>6278</v>
      </c>
      <c r="AE26" s="29">
        <v>6224</v>
      </c>
      <c r="AF26" s="29">
        <v>6210</v>
      </c>
      <c r="AG26" s="29">
        <v>6246</v>
      </c>
      <c r="AH26" s="29">
        <v>6310</v>
      </c>
      <c r="AI26" s="29">
        <v>6344</v>
      </c>
      <c r="AJ26" s="29">
        <v>6545</v>
      </c>
      <c r="AK26" s="29">
        <v>6502</v>
      </c>
      <c r="AL26" s="29">
        <v>6448</v>
      </c>
      <c r="AM26" s="29">
        <v>6566</v>
      </c>
      <c r="AN26" s="29">
        <v>6417</v>
      </c>
      <c r="AO26" s="29">
        <v>6305</v>
      </c>
      <c r="AP26" s="29">
        <v>6239</v>
      </c>
      <c r="AQ26" s="29">
        <v>6150</v>
      </c>
      <c r="AR26" s="29">
        <v>6080</v>
      </c>
      <c r="AS26" s="29">
        <v>6335</v>
      </c>
      <c r="AT26" s="29">
        <v>6273</v>
      </c>
      <c r="AU26" s="29">
        <v>6180</v>
      </c>
      <c r="AV26" s="29">
        <v>6305</v>
      </c>
      <c r="AW26" s="29">
        <v>6367</v>
      </c>
      <c r="AX26" s="29">
        <v>6368</v>
      </c>
      <c r="AY26" s="29">
        <v>6220</v>
      </c>
      <c r="AZ26" s="29">
        <v>6256</v>
      </c>
      <c r="BA26" s="29">
        <v>6309</v>
      </c>
      <c r="BB26" s="29">
        <v>6153</v>
      </c>
      <c r="BC26" s="29">
        <v>6378</v>
      </c>
      <c r="BD26" s="29">
        <v>6438</v>
      </c>
      <c r="BE26" s="29">
        <v>6308</v>
      </c>
      <c r="BF26" s="29">
        <v>6282</v>
      </c>
      <c r="BG26" s="29">
        <v>6348</v>
      </c>
      <c r="BH26" s="29">
        <v>6109</v>
      </c>
      <c r="BI26" s="29">
        <v>5950</v>
      </c>
      <c r="BJ26" s="29">
        <v>5939</v>
      </c>
      <c r="BK26" s="29">
        <v>5817</v>
      </c>
      <c r="BL26" s="30">
        <v>5970</v>
      </c>
      <c r="BM26" s="2">
        <v>6060</v>
      </c>
      <c r="BN26" s="2">
        <v>6049</v>
      </c>
      <c r="BO26" s="2">
        <v>5520</v>
      </c>
      <c r="BP26" s="2">
        <v>5330</v>
      </c>
      <c r="BQ26" s="2">
        <v>5314</v>
      </c>
      <c r="BR26" s="2">
        <v>5231</v>
      </c>
      <c r="BS26" s="2">
        <v>5275</v>
      </c>
      <c r="BT26" s="2">
        <v>5462</v>
      </c>
      <c r="BU26" s="2">
        <v>4883</v>
      </c>
      <c r="BV26" s="2">
        <v>4885</v>
      </c>
      <c r="BW26" s="2">
        <v>4894</v>
      </c>
      <c r="BX26" s="2">
        <v>4980</v>
      </c>
      <c r="BY26" s="2">
        <v>5051</v>
      </c>
      <c r="BZ26" s="2">
        <v>5084</v>
      </c>
      <c r="CA26" s="2">
        <v>5047</v>
      </c>
      <c r="CB26" s="2">
        <v>5093</v>
      </c>
      <c r="CC26" s="2">
        <v>5092</v>
      </c>
      <c r="CD26" s="2">
        <v>5014</v>
      </c>
      <c r="CE26" s="2">
        <v>4891</v>
      </c>
      <c r="CF26" s="2">
        <v>4910</v>
      </c>
      <c r="CG26" s="2">
        <v>4939</v>
      </c>
      <c r="CH26" s="2">
        <v>4928</v>
      </c>
      <c r="CI26" s="2">
        <v>4762</v>
      </c>
      <c r="CJ26" s="2">
        <v>4730</v>
      </c>
      <c r="CK26" s="2">
        <v>4737</v>
      </c>
      <c r="CL26" s="2">
        <v>4825</v>
      </c>
      <c r="CM26" s="2">
        <v>4775</v>
      </c>
      <c r="CN26" s="2">
        <v>4710</v>
      </c>
      <c r="CO26" s="2">
        <v>4640</v>
      </c>
      <c r="CP26" s="2">
        <v>4803</v>
      </c>
      <c r="CQ26" s="2">
        <v>4812</v>
      </c>
      <c r="CR26" s="2">
        <v>4823</v>
      </c>
      <c r="CS26" s="2">
        <v>4698</v>
      </c>
      <c r="CT26" s="2">
        <v>4658</v>
      </c>
      <c r="CU26" s="2">
        <v>4798</v>
      </c>
      <c r="CV26" s="2">
        <v>4910</v>
      </c>
      <c r="CW26" s="2">
        <v>4854</v>
      </c>
      <c r="CX26" s="2">
        <v>4825</v>
      </c>
      <c r="CY26" s="2">
        <v>4806</v>
      </c>
      <c r="CZ26" s="2">
        <v>4906</v>
      </c>
      <c r="DA26" s="2">
        <v>5045</v>
      </c>
      <c r="DB26" s="2">
        <v>5014</v>
      </c>
      <c r="DC26" s="2">
        <v>4943</v>
      </c>
      <c r="DD26" s="2">
        <v>5080</v>
      </c>
      <c r="DE26" s="2">
        <v>5129</v>
      </c>
      <c r="DF26" s="2">
        <v>5025</v>
      </c>
      <c r="DG26" s="2">
        <v>5360</v>
      </c>
      <c r="DH26" s="2">
        <v>5463</v>
      </c>
      <c r="DI26" s="2">
        <v>5566</v>
      </c>
      <c r="DJ26" s="2">
        <v>5570</v>
      </c>
      <c r="DK26" s="2">
        <v>5510</v>
      </c>
      <c r="DL26" s="2">
        <v>5440</v>
      </c>
      <c r="DM26" s="2">
        <v>5500</v>
      </c>
      <c r="DN26" s="2">
        <v>5611</v>
      </c>
      <c r="DO26" s="2">
        <v>5473</v>
      </c>
      <c r="DP26" s="2">
        <v>5378</v>
      </c>
      <c r="DQ26" s="2">
        <v>5488</v>
      </c>
      <c r="DR26" s="2">
        <v>5632</v>
      </c>
      <c r="DS26" s="2">
        <v>5648</v>
      </c>
      <c r="DT26" s="2">
        <v>5449</v>
      </c>
      <c r="DU26" s="2">
        <v>5118</v>
      </c>
      <c r="DV26" s="2">
        <v>4939</v>
      </c>
      <c r="DW26" s="2">
        <v>4925</v>
      </c>
      <c r="DX26" s="2">
        <v>4850</v>
      </c>
      <c r="DY26" s="2">
        <v>4800</v>
      </c>
      <c r="DZ26" s="2">
        <v>4742</v>
      </c>
      <c r="EA26" s="2">
        <v>4700</v>
      </c>
      <c r="EB26" s="2">
        <v>4659</v>
      </c>
      <c r="EC26" s="2">
        <v>4650</v>
      </c>
      <c r="ED26" s="2">
        <v>4658</v>
      </c>
      <c r="EE26" s="2">
        <v>4702</v>
      </c>
      <c r="EF26" s="2">
        <v>4798</v>
      </c>
      <c r="EG26" s="2">
        <v>4801</v>
      </c>
      <c r="EH26" s="2">
        <v>4790</v>
      </c>
      <c r="EI26" s="2">
        <v>4847</v>
      </c>
      <c r="EJ26" s="2">
        <v>4858</v>
      </c>
      <c r="EK26" s="2">
        <v>4852</v>
      </c>
      <c r="EL26" s="2">
        <v>4825</v>
      </c>
      <c r="EM26" s="2">
        <v>4819</v>
      </c>
      <c r="EN26" s="2">
        <v>4797</v>
      </c>
      <c r="EO26" s="2">
        <v>4721</v>
      </c>
      <c r="EP26" s="2">
        <v>4746</v>
      </c>
      <c r="EQ26" s="2">
        <v>4698</v>
      </c>
      <c r="ER26" s="2">
        <v>4747</v>
      </c>
      <c r="ES26" s="2">
        <v>4617</v>
      </c>
      <c r="ET26" s="2">
        <v>4603</v>
      </c>
      <c r="EU26" s="2">
        <v>4621</v>
      </c>
      <c r="EV26" s="2">
        <v>4593</v>
      </c>
      <c r="EW26" s="2">
        <v>4599</v>
      </c>
      <c r="EX26" s="2">
        <v>4624</v>
      </c>
      <c r="EY26" s="2">
        <v>4600</v>
      </c>
      <c r="EZ26" s="2">
        <v>4539</v>
      </c>
      <c r="FA26" s="2">
        <v>4496</v>
      </c>
      <c r="FB26" s="2">
        <v>4486</v>
      </c>
      <c r="FC26" s="2">
        <v>4452</v>
      </c>
      <c r="FD26" s="2">
        <v>4532</v>
      </c>
      <c r="FE26" s="2">
        <v>4528</v>
      </c>
      <c r="FF26" s="2">
        <v>4477</v>
      </c>
      <c r="FG26" s="2">
        <v>4422</v>
      </c>
      <c r="FH26" s="2">
        <v>4380</v>
      </c>
      <c r="FI26" s="2">
        <v>4357</v>
      </c>
      <c r="FJ26" s="2">
        <v>4325</v>
      </c>
      <c r="FK26" s="2">
        <v>4324</v>
      </c>
      <c r="FL26" s="2">
        <v>4350</v>
      </c>
      <c r="FM26" s="2">
        <v>4293</v>
      </c>
      <c r="FN26" s="2">
        <v>4278</v>
      </c>
      <c r="FO26" s="2">
        <v>4229</v>
      </c>
      <c r="FP26" s="2">
        <v>4243</v>
      </c>
      <c r="FQ26" s="2">
        <v>4216</v>
      </c>
      <c r="FR26" s="2">
        <v>4167</v>
      </c>
      <c r="FS26" s="2">
        <v>4108</v>
      </c>
      <c r="FT26" s="2">
        <v>4077</v>
      </c>
      <c r="FU26" s="2">
        <v>4028</v>
      </c>
      <c r="FV26" s="2">
        <v>3993</v>
      </c>
      <c r="FW26" s="2">
        <v>4004</v>
      </c>
      <c r="FX26" s="2">
        <v>4016</v>
      </c>
      <c r="FY26" s="2">
        <v>4078</v>
      </c>
      <c r="FZ26" s="2">
        <v>4223</v>
      </c>
      <c r="GA26" s="2">
        <v>3973</v>
      </c>
      <c r="GB26" s="2">
        <v>3924</v>
      </c>
      <c r="GC26" s="2">
        <v>3874</v>
      </c>
      <c r="GD26" s="2">
        <v>3858</v>
      </c>
      <c r="GE26" s="2">
        <v>3865</v>
      </c>
      <c r="GF26" s="2">
        <v>3783</v>
      </c>
      <c r="GG26" s="2">
        <v>3786</v>
      </c>
      <c r="GH26" s="2">
        <v>3766</v>
      </c>
      <c r="GI26" s="2">
        <v>3719</v>
      </c>
      <c r="GJ26" s="2">
        <v>3746</v>
      </c>
      <c r="GK26" s="2">
        <v>3815</v>
      </c>
      <c r="GL26" s="2">
        <v>3825</v>
      </c>
      <c r="GM26" s="2">
        <v>3827</v>
      </c>
      <c r="GN26" s="2">
        <v>3837</v>
      </c>
      <c r="GO26" s="2">
        <v>3889</v>
      </c>
      <c r="GP26" s="2">
        <v>3854</v>
      </c>
      <c r="GQ26" s="2">
        <v>3807</v>
      </c>
      <c r="GR26" s="2">
        <v>3741</v>
      </c>
      <c r="GS26" s="2">
        <v>3804</v>
      </c>
      <c r="GT26" s="2">
        <v>3769</v>
      </c>
      <c r="GU26" s="2">
        <v>3764</v>
      </c>
      <c r="GV26" s="2">
        <v>3826</v>
      </c>
      <c r="GW26" s="2">
        <v>3861</v>
      </c>
      <c r="GX26" s="2">
        <v>3907</v>
      </c>
      <c r="GY26" s="2">
        <v>3897</v>
      </c>
      <c r="GZ26" s="2">
        <v>3890</v>
      </c>
      <c r="HA26" s="2">
        <v>3775</v>
      </c>
      <c r="HB26" s="2">
        <v>3789</v>
      </c>
      <c r="HC26" s="2">
        <v>3847</v>
      </c>
      <c r="HD26" s="2">
        <v>3892</v>
      </c>
      <c r="HE26" s="2">
        <v>3905</v>
      </c>
      <c r="HF26" s="2">
        <v>3979</v>
      </c>
      <c r="HG26" s="2">
        <v>4002</v>
      </c>
      <c r="HH26" s="2">
        <v>4011</v>
      </c>
      <c r="HI26" s="2">
        <v>4009</v>
      </c>
      <c r="HJ26" s="2">
        <v>4005</v>
      </c>
      <c r="HK26" s="2">
        <v>3934</v>
      </c>
      <c r="HL26" s="2">
        <v>3972</v>
      </c>
      <c r="HM26" s="2">
        <v>4002</v>
      </c>
      <c r="HN26" s="2">
        <v>4000</v>
      </c>
      <c r="HO26" s="2">
        <v>3976</v>
      </c>
      <c r="HP26" s="2">
        <v>3923</v>
      </c>
      <c r="HQ26" s="2">
        <v>3914</v>
      </c>
      <c r="HR26" s="2">
        <v>3928</v>
      </c>
      <c r="HS26" s="2">
        <v>3899</v>
      </c>
      <c r="HT26" s="2">
        <v>3843</v>
      </c>
      <c r="HU26" s="2">
        <v>3886</v>
      </c>
      <c r="HV26" s="2">
        <v>3899</v>
      </c>
      <c r="HW26" s="2">
        <v>3854</v>
      </c>
      <c r="HX26" s="2">
        <v>3867</v>
      </c>
      <c r="HY26" s="2">
        <v>3840</v>
      </c>
      <c r="HZ26" s="2">
        <v>3824</v>
      </c>
      <c r="IA26" s="2">
        <v>3842</v>
      </c>
      <c r="IB26" s="2">
        <v>3863</v>
      </c>
      <c r="IC26" s="2">
        <v>3827</v>
      </c>
      <c r="ID26" s="2">
        <v>3763</v>
      </c>
      <c r="IE26" s="2">
        <v>3839</v>
      </c>
      <c r="IF26" s="2">
        <v>3856</v>
      </c>
      <c r="IG26" s="2">
        <v>3839</v>
      </c>
      <c r="IH26" s="2">
        <v>3824</v>
      </c>
      <c r="II26" s="2">
        <v>3775</v>
      </c>
      <c r="IJ26" s="2">
        <v>3763</v>
      </c>
      <c r="IK26" s="2">
        <v>3736</v>
      </c>
      <c r="IL26" s="2">
        <v>3767</v>
      </c>
      <c r="IM26" s="2">
        <v>3542</v>
      </c>
      <c r="IN26" s="2">
        <v>3508</v>
      </c>
      <c r="IO26" s="2">
        <v>3464</v>
      </c>
      <c r="IP26" s="2">
        <v>3414</v>
      </c>
      <c r="IQ26" s="2">
        <v>3470</v>
      </c>
      <c r="IR26" s="2">
        <v>3406</v>
      </c>
      <c r="IS26" s="2">
        <v>3382</v>
      </c>
      <c r="IT26" s="2">
        <v>3360</v>
      </c>
    </row>
    <row r="27" spans="1:254" ht="15.9" customHeight="1">
      <c r="A27" s="65" t="s">
        <v>49</v>
      </c>
      <c r="B27" s="25" t="s">
        <v>50</v>
      </c>
      <c r="C27" s="39">
        <v>1741</v>
      </c>
      <c r="D27" s="38">
        <v>836.2</v>
      </c>
      <c r="E27" s="29">
        <v>904.8</v>
      </c>
      <c r="F27" s="29">
        <v>888.7</v>
      </c>
      <c r="G27" s="29">
        <v>899.9</v>
      </c>
      <c r="H27" s="29">
        <v>906.9</v>
      </c>
      <c r="I27" s="29">
        <v>928.9</v>
      </c>
      <c r="J27" s="29">
        <v>973</v>
      </c>
      <c r="K27" s="29">
        <v>984.5</v>
      </c>
      <c r="L27" s="29">
        <v>927.8</v>
      </c>
      <c r="M27" s="29">
        <v>894</v>
      </c>
      <c r="N27" s="29">
        <v>871</v>
      </c>
      <c r="O27" s="29">
        <v>862</v>
      </c>
      <c r="P27" s="29">
        <v>869.4</v>
      </c>
      <c r="Q27" s="29">
        <v>895.9</v>
      </c>
      <c r="R27" s="29">
        <v>903.9</v>
      </c>
      <c r="S27" s="29">
        <v>892.2</v>
      </c>
      <c r="T27" s="29">
        <v>874.5</v>
      </c>
      <c r="U27" s="29">
        <v>890.6</v>
      </c>
      <c r="V27" s="29">
        <v>873.5</v>
      </c>
      <c r="W27" s="29">
        <v>867.6</v>
      </c>
      <c r="X27" s="29">
        <v>877.8</v>
      </c>
      <c r="Y27" s="29">
        <v>882.6</v>
      </c>
      <c r="Z27" s="29">
        <v>869.8</v>
      </c>
      <c r="AA27" s="29">
        <v>852.7</v>
      </c>
      <c r="AB27" s="29">
        <v>847.6</v>
      </c>
      <c r="AC27" s="29">
        <v>829.5</v>
      </c>
      <c r="AD27" s="29">
        <v>818.1</v>
      </c>
      <c r="AE27" s="29">
        <v>854</v>
      </c>
      <c r="AF27" s="29">
        <v>846.4</v>
      </c>
      <c r="AG27" s="29">
        <v>828</v>
      </c>
      <c r="AH27" s="29">
        <v>831</v>
      </c>
      <c r="AI27" s="29">
        <v>832</v>
      </c>
      <c r="AJ27" s="29">
        <v>824.4</v>
      </c>
      <c r="AK27" s="29">
        <v>822.3</v>
      </c>
      <c r="AL27" s="29">
        <v>828.7</v>
      </c>
      <c r="AM27" s="29">
        <v>845.4</v>
      </c>
      <c r="AN27" s="29">
        <v>852.4</v>
      </c>
      <c r="AO27" s="29">
        <v>836.3</v>
      </c>
      <c r="AP27" s="29">
        <v>858.6</v>
      </c>
      <c r="AQ27" s="29">
        <v>869.7</v>
      </c>
      <c r="AR27" s="29">
        <v>893.5</v>
      </c>
      <c r="AS27" s="29">
        <v>851.8</v>
      </c>
      <c r="AT27" s="29">
        <v>854.6</v>
      </c>
      <c r="AU27" s="29">
        <v>856</v>
      </c>
      <c r="AV27" s="29">
        <v>843.7</v>
      </c>
      <c r="AW27" s="29">
        <v>844.4</v>
      </c>
      <c r="AX27" s="29">
        <v>829.4</v>
      </c>
      <c r="AY27" s="29">
        <v>833.5</v>
      </c>
      <c r="AZ27" s="29">
        <v>882.6</v>
      </c>
      <c r="BA27" s="29">
        <v>907.4</v>
      </c>
      <c r="BB27" s="29">
        <v>861.9</v>
      </c>
      <c r="BC27" s="29">
        <v>819.4</v>
      </c>
      <c r="BD27" s="29">
        <v>826.2</v>
      </c>
      <c r="BE27" s="29">
        <v>865</v>
      </c>
      <c r="BF27" s="29">
        <v>878.4</v>
      </c>
      <c r="BG27" s="29">
        <v>873.2</v>
      </c>
      <c r="BH27" s="29">
        <v>895.5</v>
      </c>
      <c r="BI27" s="29">
        <v>889.8</v>
      </c>
      <c r="BJ27" s="29">
        <v>888.5</v>
      </c>
      <c r="BK27" s="29">
        <v>871.3</v>
      </c>
      <c r="BL27" s="30">
        <v>875.2</v>
      </c>
      <c r="BM27" s="2">
        <v>895.3</v>
      </c>
      <c r="BN27" s="2">
        <v>903.5</v>
      </c>
      <c r="BO27" s="2">
        <v>915.5</v>
      </c>
      <c r="BP27" s="2">
        <v>897.8</v>
      </c>
      <c r="BQ27" s="2">
        <v>892.2</v>
      </c>
      <c r="BR27" s="2">
        <v>899.9</v>
      </c>
      <c r="BS27" s="2">
        <v>890.3</v>
      </c>
      <c r="BT27" s="2">
        <v>910.5</v>
      </c>
      <c r="BU27" s="2">
        <v>920.6</v>
      </c>
      <c r="BV27" s="2">
        <v>921.6</v>
      </c>
      <c r="BW27" s="2">
        <v>945.7</v>
      </c>
      <c r="BX27" s="2">
        <v>956.5</v>
      </c>
      <c r="BY27" s="2">
        <v>962.3</v>
      </c>
      <c r="BZ27" s="2">
        <v>959.3</v>
      </c>
      <c r="CA27" s="2">
        <v>963.1</v>
      </c>
      <c r="CB27" s="2">
        <v>972.2</v>
      </c>
      <c r="CC27" s="2">
        <v>971.9</v>
      </c>
      <c r="CD27" s="2">
        <v>964.5</v>
      </c>
      <c r="CE27" s="2">
        <v>969</v>
      </c>
      <c r="CF27" s="2">
        <v>952.6</v>
      </c>
      <c r="CG27" s="2">
        <v>984</v>
      </c>
      <c r="CH27" s="2">
        <v>999.9</v>
      </c>
      <c r="CI27" s="2">
        <v>1006</v>
      </c>
      <c r="CJ27" s="2">
        <v>1001.5</v>
      </c>
      <c r="CK27" s="2">
        <v>962</v>
      </c>
      <c r="CL27" s="2">
        <v>979</v>
      </c>
      <c r="CM27" s="2">
        <v>984.6</v>
      </c>
      <c r="CN27" s="2">
        <v>1009</v>
      </c>
      <c r="CO27" s="2">
        <v>1001</v>
      </c>
      <c r="CP27" s="2">
        <v>999.8</v>
      </c>
      <c r="CQ27" s="2">
        <v>987.9</v>
      </c>
      <c r="CR27" s="2">
        <v>991.2</v>
      </c>
      <c r="CS27" s="2">
        <v>984</v>
      </c>
      <c r="CT27" s="2">
        <v>988.9</v>
      </c>
      <c r="CU27" s="2">
        <v>1006.5</v>
      </c>
      <c r="CV27" s="2">
        <v>1023.5</v>
      </c>
      <c r="CW27" s="2">
        <v>1038</v>
      </c>
      <c r="CX27" s="2">
        <v>1023.5</v>
      </c>
      <c r="CY27" s="2">
        <v>1022</v>
      </c>
      <c r="CZ27" s="2">
        <v>1025.5</v>
      </c>
      <c r="DA27" s="2">
        <v>1610</v>
      </c>
      <c r="DB27" s="2">
        <v>1578</v>
      </c>
      <c r="DC27" s="2">
        <v>1567</v>
      </c>
      <c r="DD27" s="2">
        <v>1656.5</v>
      </c>
      <c r="DE27" s="2">
        <v>1702</v>
      </c>
      <c r="DF27" s="2">
        <v>1655.5</v>
      </c>
      <c r="DG27" s="2">
        <v>1742.5</v>
      </c>
      <c r="DH27" s="2">
        <v>1734</v>
      </c>
      <c r="DI27" s="2">
        <v>1736.5</v>
      </c>
      <c r="DJ27" s="2">
        <v>1718.5</v>
      </c>
      <c r="DK27" s="2">
        <v>1711.5</v>
      </c>
      <c r="DL27" s="2">
        <v>1720</v>
      </c>
      <c r="DM27" s="2">
        <v>1690</v>
      </c>
      <c r="DN27" s="2">
        <v>1700</v>
      </c>
      <c r="DO27" s="2">
        <v>1707</v>
      </c>
      <c r="DP27" s="2">
        <v>1703</v>
      </c>
      <c r="DQ27" s="2">
        <v>1704.5</v>
      </c>
      <c r="DR27" s="2">
        <v>1701</v>
      </c>
      <c r="DS27" s="2">
        <v>1714.5</v>
      </c>
      <c r="DT27" s="2">
        <v>1669.5</v>
      </c>
      <c r="DU27" s="2">
        <v>1637.5</v>
      </c>
      <c r="DV27" s="2">
        <v>1610</v>
      </c>
      <c r="DW27" s="2">
        <v>1628</v>
      </c>
      <c r="DX27" s="2">
        <v>1601.5</v>
      </c>
      <c r="DY27" s="2">
        <v>1514</v>
      </c>
      <c r="DZ27" s="2">
        <v>1521.5</v>
      </c>
      <c r="EA27" s="2">
        <v>1499.5</v>
      </c>
      <c r="EB27" s="2">
        <v>1472</v>
      </c>
      <c r="EC27" s="2">
        <v>1468.5</v>
      </c>
      <c r="ED27" s="2">
        <v>1483.5</v>
      </c>
      <c r="EE27" s="2">
        <v>1493.5</v>
      </c>
      <c r="EF27" s="2">
        <v>1482.5</v>
      </c>
      <c r="EG27" s="2">
        <v>1463.5</v>
      </c>
      <c r="EH27" s="2">
        <v>1432</v>
      </c>
      <c r="EI27" s="2">
        <v>1449.5</v>
      </c>
      <c r="EJ27" s="2">
        <v>1462.5</v>
      </c>
      <c r="EK27" s="2">
        <v>1458</v>
      </c>
      <c r="EL27" s="2">
        <v>1444</v>
      </c>
      <c r="EM27" s="2">
        <v>1414.5</v>
      </c>
      <c r="EN27" s="2">
        <v>1374.5</v>
      </c>
      <c r="EO27" s="2">
        <v>1366.5</v>
      </c>
      <c r="EP27" s="2">
        <v>1365.5</v>
      </c>
      <c r="EQ27" s="2">
        <v>1383.5</v>
      </c>
      <c r="ER27" s="2">
        <v>1364</v>
      </c>
      <c r="ES27" s="2">
        <v>1363.5</v>
      </c>
      <c r="ET27" s="2">
        <v>1371.5</v>
      </c>
      <c r="EU27" s="2">
        <v>1366.5</v>
      </c>
      <c r="EV27" s="2">
        <v>1355</v>
      </c>
      <c r="EW27" s="2">
        <v>1344.5</v>
      </c>
      <c r="EX27" s="2">
        <v>1354.5</v>
      </c>
      <c r="EY27" s="2">
        <v>1344.5</v>
      </c>
      <c r="EZ27" s="2">
        <v>1329</v>
      </c>
      <c r="FA27" s="2">
        <v>1321.5</v>
      </c>
      <c r="FB27" s="2">
        <v>1305.5</v>
      </c>
      <c r="FC27" s="2">
        <v>1307</v>
      </c>
      <c r="FD27" s="2">
        <v>1314.5</v>
      </c>
      <c r="FE27" s="2">
        <v>1322.5</v>
      </c>
      <c r="FF27" s="2">
        <v>1316.5</v>
      </c>
      <c r="FG27" s="2">
        <v>1325</v>
      </c>
      <c r="FH27" s="2">
        <v>1315.5</v>
      </c>
      <c r="FI27" s="2">
        <v>1305.5</v>
      </c>
      <c r="FJ27" s="2">
        <v>1311.5</v>
      </c>
      <c r="FK27" s="2">
        <v>1299.5</v>
      </c>
      <c r="FL27" s="2">
        <v>1308</v>
      </c>
      <c r="FM27" s="2">
        <v>1301.5</v>
      </c>
      <c r="FN27" s="2">
        <v>1298</v>
      </c>
      <c r="FO27" s="2">
        <v>1310.5</v>
      </c>
      <c r="FP27" s="2">
        <v>1317</v>
      </c>
      <c r="FQ27" s="2">
        <v>1307</v>
      </c>
      <c r="FR27" s="2">
        <v>1305.5</v>
      </c>
      <c r="FS27" s="2">
        <v>1279</v>
      </c>
      <c r="FT27" s="2">
        <v>1271.5</v>
      </c>
      <c r="FU27" s="2">
        <v>1280.5</v>
      </c>
      <c r="FV27" s="2">
        <v>1277</v>
      </c>
      <c r="FW27" s="2">
        <v>1271.5</v>
      </c>
      <c r="FX27" s="2">
        <v>1300</v>
      </c>
      <c r="FY27" s="2">
        <v>1304</v>
      </c>
      <c r="FZ27" s="2">
        <v>1295</v>
      </c>
      <c r="GA27" s="2">
        <v>1291.5</v>
      </c>
      <c r="GB27" s="2">
        <v>1264.5</v>
      </c>
      <c r="GC27" s="2">
        <v>1263.5</v>
      </c>
      <c r="GD27" s="2">
        <v>1236.5</v>
      </c>
      <c r="GE27" s="2">
        <v>1244</v>
      </c>
      <c r="GF27" s="2">
        <v>1331</v>
      </c>
      <c r="GG27" s="2">
        <v>1355</v>
      </c>
      <c r="GH27" s="2">
        <v>1367</v>
      </c>
      <c r="GI27" s="2">
        <v>1357.5</v>
      </c>
      <c r="GJ27" s="2">
        <v>1357</v>
      </c>
      <c r="GK27" s="2">
        <v>1388</v>
      </c>
      <c r="GL27" s="2">
        <v>1396</v>
      </c>
      <c r="GM27" s="2">
        <v>1383.5</v>
      </c>
      <c r="GN27" s="2">
        <v>1376</v>
      </c>
      <c r="GO27" s="2">
        <v>1363.5</v>
      </c>
      <c r="GP27" s="2">
        <v>1338</v>
      </c>
      <c r="GQ27" s="2">
        <v>1323</v>
      </c>
      <c r="GR27" s="2">
        <v>1312</v>
      </c>
      <c r="GS27" s="2">
        <v>1319.5</v>
      </c>
      <c r="GT27" s="2">
        <v>1315</v>
      </c>
      <c r="GU27" s="2">
        <v>1304</v>
      </c>
      <c r="GV27" s="2">
        <v>1339</v>
      </c>
      <c r="GW27" s="2">
        <v>1346</v>
      </c>
      <c r="GX27" s="2">
        <v>1333</v>
      </c>
      <c r="GY27" s="2">
        <v>1328</v>
      </c>
      <c r="GZ27" s="2">
        <v>1320</v>
      </c>
      <c r="HA27" s="2">
        <v>1279</v>
      </c>
      <c r="HB27" s="2">
        <v>1261</v>
      </c>
      <c r="HC27" s="2">
        <v>1257.5</v>
      </c>
      <c r="HD27" s="2">
        <v>1288</v>
      </c>
      <c r="HE27" s="2">
        <v>1289.5</v>
      </c>
      <c r="HF27" s="2">
        <v>1304</v>
      </c>
      <c r="HG27" s="2">
        <v>1303</v>
      </c>
      <c r="HH27" s="2">
        <v>1298.5</v>
      </c>
      <c r="HI27" s="2">
        <v>1292.5</v>
      </c>
      <c r="HJ27" s="2">
        <v>1308</v>
      </c>
      <c r="HK27" s="2">
        <v>1305.5</v>
      </c>
      <c r="HL27" s="2">
        <v>1304</v>
      </c>
      <c r="HM27" s="2">
        <v>1307.5</v>
      </c>
      <c r="HN27" s="2">
        <v>1310.5</v>
      </c>
      <c r="HO27" s="2">
        <v>1309</v>
      </c>
      <c r="HP27" s="2">
        <v>1320.5</v>
      </c>
      <c r="HQ27" s="2">
        <v>1337.5</v>
      </c>
      <c r="HR27" s="2">
        <v>1318</v>
      </c>
      <c r="HS27" s="2">
        <v>1305</v>
      </c>
      <c r="HT27" s="2">
        <v>1296</v>
      </c>
      <c r="HU27" s="2">
        <v>1286.5</v>
      </c>
      <c r="HV27" s="2">
        <v>1288.5</v>
      </c>
      <c r="HW27" s="2">
        <v>1282.5</v>
      </c>
      <c r="HX27" s="2">
        <v>1268</v>
      </c>
      <c r="HY27" s="2">
        <v>1288</v>
      </c>
      <c r="HZ27" s="2">
        <v>1291</v>
      </c>
      <c r="IA27" s="2">
        <v>1282</v>
      </c>
      <c r="IB27" s="2">
        <v>1293</v>
      </c>
      <c r="IC27" s="2">
        <v>1297</v>
      </c>
      <c r="ID27" s="2">
        <v>1289</v>
      </c>
      <c r="IE27" s="2">
        <v>1304.5</v>
      </c>
      <c r="IF27" s="2">
        <v>1296.5</v>
      </c>
      <c r="IG27" s="2">
        <v>1294</v>
      </c>
      <c r="IH27" s="2">
        <v>1286</v>
      </c>
      <c r="II27" s="2">
        <v>1276.5</v>
      </c>
      <c r="IJ27" s="2">
        <v>1284.5</v>
      </c>
      <c r="IK27" s="2">
        <v>1287.5</v>
      </c>
      <c r="IL27" s="2">
        <v>1290</v>
      </c>
      <c r="IM27" s="2">
        <v>1300</v>
      </c>
      <c r="IN27" s="2">
        <v>1322</v>
      </c>
      <c r="IO27" s="2">
        <v>1324.5</v>
      </c>
      <c r="IP27" s="2">
        <v>1303</v>
      </c>
      <c r="IQ27" s="2">
        <v>1314.5</v>
      </c>
      <c r="IR27" s="2">
        <v>1293</v>
      </c>
      <c r="IS27" s="2">
        <v>1286</v>
      </c>
      <c r="IT27" s="2">
        <v>1292.5</v>
      </c>
    </row>
    <row r="28" spans="1:254" ht="15.9" customHeight="1">
      <c r="A28" s="65" t="s">
        <v>51</v>
      </c>
      <c r="B28" s="25" t="s">
        <v>52</v>
      </c>
      <c r="C28" s="39">
        <v>3841</v>
      </c>
      <c r="D28" s="38">
        <v>121</v>
      </c>
      <c r="E28" s="29">
        <v>3720</v>
      </c>
      <c r="F28" s="29">
        <v>3869</v>
      </c>
      <c r="G28" s="29">
        <v>3639</v>
      </c>
      <c r="H28" s="29">
        <v>3510</v>
      </c>
      <c r="I28" s="29">
        <v>3357</v>
      </c>
      <c r="J28" s="29">
        <v>3033</v>
      </c>
      <c r="K28" s="29">
        <v>3212</v>
      </c>
      <c r="L28" s="29">
        <v>3419</v>
      </c>
      <c r="M28" s="29">
        <v>3979</v>
      </c>
      <c r="N28" s="29">
        <v>3795</v>
      </c>
      <c r="O28" s="29">
        <v>4023</v>
      </c>
      <c r="P28" s="29">
        <v>4196</v>
      </c>
      <c r="Q28" s="29">
        <v>3986</v>
      </c>
      <c r="R28" s="29">
        <v>4551</v>
      </c>
      <c r="S28" s="29">
        <v>4919</v>
      </c>
      <c r="T28" s="29">
        <v>5490</v>
      </c>
      <c r="U28" s="29">
        <v>5536</v>
      </c>
      <c r="V28" s="29">
        <v>5939</v>
      </c>
      <c r="W28" s="29">
        <v>5244</v>
      </c>
      <c r="X28" s="29">
        <v>4743</v>
      </c>
      <c r="Y28" s="29">
        <v>4656</v>
      </c>
      <c r="Z28" s="29">
        <v>5133</v>
      </c>
      <c r="AA28" s="29">
        <v>5309</v>
      </c>
      <c r="AB28" s="29">
        <v>5100</v>
      </c>
      <c r="AC28" s="29">
        <v>4857</v>
      </c>
      <c r="AD28" s="29">
        <v>4729</v>
      </c>
      <c r="AE28" s="29">
        <v>4070</v>
      </c>
      <c r="AF28" s="29">
        <v>3848</v>
      </c>
      <c r="AG28" s="29">
        <v>3967</v>
      </c>
      <c r="AH28" s="29">
        <v>3924</v>
      </c>
      <c r="AI28" s="29">
        <v>3968</v>
      </c>
      <c r="AJ28" s="29">
        <v>4246</v>
      </c>
      <c r="AK28" s="29">
        <v>4366</v>
      </c>
      <c r="AL28" s="29">
        <v>4509</v>
      </c>
      <c r="AM28" s="29">
        <v>4394</v>
      </c>
      <c r="AN28" s="29">
        <v>4212</v>
      </c>
      <c r="AO28" s="29">
        <v>4434</v>
      </c>
      <c r="AP28" s="29">
        <v>4353</v>
      </c>
      <c r="AQ28" s="29">
        <v>3807</v>
      </c>
      <c r="AR28" s="29">
        <v>3473</v>
      </c>
      <c r="AS28" s="29">
        <v>3274</v>
      </c>
      <c r="AT28" s="29">
        <v>3592</v>
      </c>
      <c r="AU28" s="29">
        <v>3758</v>
      </c>
      <c r="AV28" s="29">
        <v>4156</v>
      </c>
      <c r="AW28" s="29">
        <v>4481</v>
      </c>
      <c r="AX28" s="29">
        <v>4564</v>
      </c>
      <c r="AY28" s="29">
        <v>4371</v>
      </c>
      <c r="AZ28" s="29">
        <v>4424</v>
      </c>
      <c r="BA28" s="29">
        <v>4047</v>
      </c>
      <c r="BB28" s="29">
        <v>3530</v>
      </c>
      <c r="BC28" s="29">
        <v>3440</v>
      </c>
      <c r="BD28" s="29">
        <v>3538</v>
      </c>
      <c r="BE28" s="29">
        <v>3518</v>
      </c>
      <c r="BF28" s="29">
        <v>3326</v>
      </c>
      <c r="BG28" s="29">
        <v>3127</v>
      </c>
      <c r="BH28" s="29">
        <v>3103</v>
      </c>
      <c r="BI28" s="29">
        <v>3040</v>
      </c>
      <c r="BJ28" s="29">
        <v>3168</v>
      </c>
      <c r="BK28" s="29">
        <v>3322</v>
      </c>
      <c r="BL28" s="30">
        <v>3859</v>
      </c>
      <c r="BM28" s="2">
        <v>3557</v>
      </c>
      <c r="BN28" s="2">
        <v>3765</v>
      </c>
      <c r="BO28" s="2">
        <v>3662</v>
      </c>
      <c r="BP28" s="2">
        <v>3688</v>
      </c>
      <c r="BQ28" s="2">
        <v>3033</v>
      </c>
      <c r="BR28" s="2">
        <v>2571</v>
      </c>
      <c r="BS28" s="2">
        <v>2797</v>
      </c>
      <c r="BT28" s="2">
        <v>2416</v>
      </c>
      <c r="BU28" s="2">
        <v>2379.5</v>
      </c>
      <c r="BV28" s="2">
        <v>2267</v>
      </c>
      <c r="BW28" s="2">
        <v>2234.5</v>
      </c>
      <c r="BX28" s="2">
        <v>2331</v>
      </c>
      <c r="BY28" s="2">
        <v>2232.5</v>
      </c>
      <c r="BZ28" s="2">
        <v>2141.5</v>
      </c>
      <c r="CA28" s="2">
        <v>2306</v>
      </c>
      <c r="CB28" s="2">
        <v>2450.5</v>
      </c>
      <c r="CC28" s="2">
        <v>2267.5</v>
      </c>
      <c r="CD28" s="2">
        <v>2225</v>
      </c>
      <c r="CE28" s="2">
        <v>2193.5</v>
      </c>
      <c r="CF28" s="2">
        <v>2077.5</v>
      </c>
      <c r="CG28" s="2">
        <v>1964</v>
      </c>
      <c r="CH28" s="2">
        <v>1907.5</v>
      </c>
      <c r="CI28" s="2">
        <v>1818.5</v>
      </c>
      <c r="CJ28" s="2">
        <v>1771</v>
      </c>
      <c r="CK28" s="2">
        <v>1803</v>
      </c>
      <c r="CL28" s="2">
        <v>1797.5</v>
      </c>
      <c r="CM28" s="2">
        <v>1748.5</v>
      </c>
      <c r="CN28" s="2">
        <v>1732</v>
      </c>
      <c r="CO28" s="2">
        <v>1782</v>
      </c>
      <c r="CP28" s="2">
        <v>1875</v>
      </c>
      <c r="CQ28" s="2">
        <v>1868.5</v>
      </c>
      <c r="CR28" s="2">
        <v>1775</v>
      </c>
      <c r="CS28" s="2">
        <v>1720</v>
      </c>
      <c r="CT28" s="2">
        <v>1654.5</v>
      </c>
      <c r="CU28" s="2">
        <v>1724</v>
      </c>
      <c r="CV28" s="2">
        <v>1780</v>
      </c>
      <c r="CW28" s="2">
        <v>1701</v>
      </c>
      <c r="CX28" s="2">
        <v>1627</v>
      </c>
      <c r="CY28" s="2">
        <v>1588.5</v>
      </c>
      <c r="CZ28" s="2">
        <v>1740.5</v>
      </c>
      <c r="DA28" s="2">
        <v>1731</v>
      </c>
      <c r="DB28" s="2">
        <v>1672</v>
      </c>
      <c r="DC28" s="2">
        <v>1578</v>
      </c>
      <c r="DD28" s="2">
        <v>1730</v>
      </c>
      <c r="DE28" s="2">
        <v>1734</v>
      </c>
      <c r="DF28" s="2">
        <v>1696</v>
      </c>
      <c r="DG28" s="2">
        <v>1837</v>
      </c>
      <c r="DH28" s="2">
        <v>1814</v>
      </c>
      <c r="DI28" s="2">
        <v>1858</v>
      </c>
      <c r="DJ28" s="2">
        <v>1773.5</v>
      </c>
      <c r="DK28" s="2">
        <v>1712</v>
      </c>
      <c r="DL28" s="2">
        <v>1673</v>
      </c>
      <c r="DM28" s="2">
        <v>1666</v>
      </c>
      <c r="DN28" s="2">
        <v>1653.5</v>
      </c>
      <c r="DO28" s="2">
        <v>1557</v>
      </c>
      <c r="DP28" s="2">
        <v>1604</v>
      </c>
      <c r="DQ28" s="2">
        <v>1521.5</v>
      </c>
      <c r="DR28" s="2">
        <v>1591</v>
      </c>
      <c r="DS28" s="2">
        <v>1681</v>
      </c>
      <c r="DT28" s="2">
        <v>1767</v>
      </c>
      <c r="DU28" s="2">
        <v>1718</v>
      </c>
      <c r="DV28" s="2">
        <v>1647</v>
      </c>
      <c r="DW28" s="2">
        <v>1651</v>
      </c>
      <c r="DX28" s="2">
        <v>1626</v>
      </c>
      <c r="DY28" s="2">
        <v>1637</v>
      </c>
      <c r="DZ28" s="2">
        <v>1627</v>
      </c>
      <c r="EA28" s="2">
        <v>1621</v>
      </c>
      <c r="EB28" s="2">
        <v>1579.5</v>
      </c>
      <c r="EC28" s="2">
        <v>1562.5</v>
      </c>
      <c r="ED28" s="2">
        <v>1565.5</v>
      </c>
      <c r="EE28" s="2">
        <v>1625</v>
      </c>
      <c r="EF28" s="2">
        <v>1705</v>
      </c>
      <c r="EG28" s="2">
        <v>1723</v>
      </c>
      <c r="EH28" s="2">
        <v>1594</v>
      </c>
      <c r="EI28" s="2">
        <v>1644.5</v>
      </c>
      <c r="EJ28" s="2">
        <v>1613.5</v>
      </c>
      <c r="EK28" s="2">
        <v>1665</v>
      </c>
      <c r="EL28" s="2">
        <v>1658</v>
      </c>
      <c r="EM28" s="2">
        <v>1641</v>
      </c>
      <c r="EN28" s="2">
        <v>1559</v>
      </c>
      <c r="EO28" s="2">
        <v>1501.5</v>
      </c>
      <c r="EP28" s="2">
        <v>1557.5</v>
      </c>
      <c r="EQ28" s="2">
        <v>1610</v>
      </c>
      <c r="ER28" s="2">
        <v>1574</v>
      </c>
      <c r="ES28" s="2">
        <v>1479.5</v>
      </c>
      <c r="ET28" s="2">
        <v>1443.5</v>
      </c>
      <c r="EU28" s="2">
        <v>1449</v>
      </c>
      <c r="EV28" s="2">
        <v>1455.5</v>
      </c>
      <c r="EW28" s="2">
        <v>1442</v>
      </c>
      <c r="EX28" s="2">
        <v>1420</v>
      </c>
      <c r="EY28" s="2">
        <v>1408.5</v>
      </c>
      <c r="EZ28" s="2">
        <v>1366</v>
      </c>
      <c r="FA28" s="2">
        <v>1276.5</v>
      </c>
      <c r="FB28" s="2">
        <v>1271.5</v>
      </c>
      <c r="FC28" s="2">
        <v>1350</v>
      </c>
      <c r="FD28" s="2">
        <v>1321</v>
      </c>
      <c r="FE28" s="2">
        <v>1329.5</v>
      </c>
      <c r="FF28" s="2">
        <v>1360</v>
      </c>
      <c r="FG28" s="2">
        <v>1410</v>
      </c>
      <c r="FH28" s="2">
        <v>1456.5</v>
      </c>
      <c r="FI28" s="2">
        <v>1419.5</v>
      </c>
      <c r="FJ28" s="2">
        <v>1403</v>
      </c>
      <c r="FK28" s="2">
        <v>1386</v>
      </c>
      <c r="FL28" s="2">
        <v>1353.5</v>
      </c>
      <c r="FM28" s="2">
        <v>1310</v>
      </c>
      <c r="FN28" s="2">
        <v>1316</v>
      </c>
      <c r="FO28" s="2">
        <v>1268.5</v>
      </c>
      <c r="FP28" s="2">
        <v>1249</v>
      </c>
      <c r="FQ28" s="2">
        <v>1248</v>
      </c>
      <c r="FR28" s="2">
        <v>1243</v>
      </c>
      <c r="FS28" s="2">
        <v>1219.5</v>
      </c>
      <c r="FT28" s="2">
        <v>1184.5</v>
      </c>
      <c r="FU28" s="2">
        <v>1250</v>
      </c>
      <c r="FV28" s="2">
        <v>1231</v>
      </c>
      <c r="FW28" s="2">
        <v>1291.5</v>
      </c>
      <c r="FX28" s="2">
        <v>1310</v>
      </c>
      <c r="FY28" s="2">
        <v>1317</v>
      </c>
      <c r="FZ28" s="2">
        <v>1232</v>
      </c>
      <c r="GA28" s="2">
        <v>1311</v>
      </c>
      <c r="GB28" s="2">
        <v>1500.5</v>
      </c>
      <c r="GC28" s="2">
        <v>1493</v>
      </c>
      <c r="GD28" s="2">
        <v>1457.5</v>
      </c>
      <c r="GE28" s="2">
        <v>1535</v>
      </c>
      <c r="GF28" s="2">
        <v>1548.5</v>
      </c>
      <c r="GG28" s="2">
        <v>1663</v>
      </c>
      <c r="GH28" s="2">
        <v>1603</v>
      </c>
      <c r="GI28" s="2">
        <v>1620.5</v>
      </c>
      <c r="GJ28" s="2">
        <v>1623</v>
      </c>
      <c r="GK28" s="2">
        <v>1651</v>
      </c>
      <c r="GL28" s="2">
        <v>1753</v>
      </c>
      <c r="GM28" s="2">
        <v>1708.5</v>
      </c>
      <c r="GN28" s="2">
        <v>1698.5</v>
      </c>
      <c r="GO28" s="2">
        <v>1754</v>
      </c>
      <c r="GP28" s="2">
        <v>1790</v>
      </c>
      <c r="GQ28" s="2">
        <v>1730</v>
      </c>
      <c r="GR28" s="2">
        <v>1696.5</v>
      </c>
      <c r="GS28" s="2">
        <v>1714</v>
      </c>
      <c r="GT28" s="2">
        <v>1708</v>
      </c>
      <c r="GU28" s="2">
        <v>1719</v>
      </c>
      <c r="GV28" s="2">
        <v>1705</v>
      </c>
      <c r="GW28" s="2">
        <v>1750</v>
      </c>
      <c r="GX28" s="2">
        <v>1681</v>
      </c>
      <c r="GY28" s="2">
        <v>1752</v>
      </c>
      <c r="GZ28" s="2">
        <v>1768</v>
      </c>
      <c r="HA28" s="2">
        <v>1759.5</v>
      </c>
      <c r="HB28" s="2">
        <v>1625</v>
      </c>
      <c r="HC28" s="2">
        <v>1649</v>
      </c>
      <c r="HD28" s="2">
        <v>1586</v>
      </c>
      <c r="HE28" s="2">
        <v>1566.5</v>
      </c>
      <c r="HF28" s="2">
        <v>1510</v>
      </c>
      <c r="HG28" s="2">
        <v>1567</v>
      </c>
      <c r="HH28" s="2">
        <v>1594</v>
      </c>
      <c r="HI28" s="2">
        <v>1646</v>
      </c>
      <c r="HJ28" s="2">
        <v>1546.5</v>
      </c>
      <c r="HK28" s="2">
        <v>1528</v>
      </c>
      <c r="HL28" s="2">
        <v>1453</v>
      </c>
      <c r="HM28" s="2">
        <v>1457</v>
      </c>
      <c r="HN28" s="2">
        <v>1325</v>
      </c>
      <c r="HO28" s="2">
        <v>1283.5</v>
      </c>
      <c r="HP28" s="2">
        <v>1262</v>
      </c>
      <c r="HQ28" s="2">
        <v>1292.5</v>
      </c>
      <c r="HR28" s="2">
        <v>1304.5</v>
      </c>
      <c r="HS28" s="2">
        <v>1278</v>
      </c>
      <c r="HT28" s="2">
        <v>1238.5</v>
      </c>
      <c r="HU28" s="2">
        <v>1251.5</v>
      </c>
      <c r="HV28" s="2">
        <v>1255</v>
      </c>
      <c r="HW28" s="2">
        <v>1220</v>
      </c>
      <c r="HX28" s="2">
        <v>1269</v>
      </c>
      <c r="HY28" s="2">
        <v>1256.5</v>
      </c>
      <c r="HZ28" s="2">
        <v>1246.5</v>
      </c>
      <c r="IA28" s="2">
        <v>1274</v>
      </c>
      <c r="IB28" s="2">
        <v>1287</v>
      </c>
      <c r="IC28" s="2">
        <v>1251</v>
      </c>
      <c r="ID28" s="2">
        <v>1228.5</v>
      </c>
      <c r="IE28" s="2">
        <v>1252</v>
      </c>
      <c r="IF28" s="2">
        <v>1255</v>
      </c>
      <c r="IG28" s="2">
        <v>1276</v>
      </c>
      <c r="IH28" s="2">
        <v>1209</v>
      </c>
      <c r="II28" s="2">
        <v>1211.5</v>
      </c>
      <c r="IJ28" s="2">
        <v>1244</v>
      </c>
      <c r="IK28" s="2">
        <v>1222</v>
      </c>
      <c r="IL28" s="2">
        <v>1254</v>
      </c>
      <c r="IM28" s="2">
        <v>1210</v>
      </c>
      <c r="IN28" s="2">
        <v>1206</v>
      </c>
      <c r="IO28" s="2">
        <v>1207.5</v>
      </c>
      <c r="IP28" s="2">
        <v>1183.5</v>
      </c>
      <c r="IQ28" s="2">
        <v>1174</v>
      </c>
      <c r="IR28" s="2">
        <v>1213</v>
      </c>
      <c r="IS28" s="2">
        <v>1178.5</v>
      </c>
      <c r="IT28" s="2">
        <v>1249</v>
      </c>
    </row>
    <row r="29" spans="1:254" ht="15.9" customHeight="1">
      <c r="A29" s="65" t="s">
        <v>53</v>
      </c>
      <c r="B29" s="25" t="s">
        <v>54</v>
      </c>
      <c r="C29" s="39">
        <v>1353</v>
      </c>
      <c r="D29" s="38">
        <v>53</v>
      </c>
      <c r="E29" s="29">
        <v>1300</v>
      </c>
      <c r="F29" s="29">
        <v>1301</v>
      </c>
      <c r="G29" s="29">
        <v>1303.5</v>
      </c>
      <c r="H29" s="29">
        <v>1314</v>
      </c>
      <c r="I29" s="29">
        <v>1340</v>
      </c>
      <c r="J29" s="29">
        <v>1323</v>
      </c>
      <c r="K29" s="29">
        <v>1313</v>
      </c>
      <c r="L29" s="29">
        <v>1326</v>
      </c>
      <c r="M29" s="29">
        <v>1330.5</v>
      </c>
      <c r="N29" s="29">
        <v>1342</v>
      </c>
      <c r="O29" s="29">
        <v>1337</v>
      </c>
      <c r="P29" s="29">
        <v>1326</v>
      </c>
      <c r="Q29" s="29">
        <v>1307</v>
      </c>
      <c r="R29" s="29">
        <v>1269</v>
      </c>
      <c r="S29" s="29">
        <v>1285.5</v>
      </c>
      <c r="T29" s="29">
        <v>1298.5</v>
      </c>
      <c r="U29" s="29">
        <v>1269</v>
      </c>
      <c r="V29" s="29">
        <v>1269.5</v>
      </c>
      <c r="W29" s="29">
        <v>1258.5</v>
      </c>
      <c r="X29" s="29">
        <v>1268</v>
      </c>
      <c r="Y29" s="29">
        <v>1257</v>
      </c>
      <c r="Z29" s="29">
        <v>1279.5</v>
      </c>
      <c r="AA29" s="29">
        <v>1265</v>
      </c>
      <c r="AB29" s="29">
        <v>1237</v>
      </c>
      <c r="AC29" s="29">
        <v>1228</v>
      </c>
      <c r="AD29" s="29">
        <v>1212.5</v>
      </c>
      <c r="AE29" s="29">
        <v>1208</v>
      </c>
      <c r="AF29" s="29">
        <v>1212</v>
      </c>
      <c r="AG29" s="29">
        <v>1214.5</v>
      </c>
      <c r="AH29" s="29">
        <v>1253</v>
      </c>
      <c r="AI29" s="29">
        <v>1237.5</v>
      </c>
      <c r="AJ29" s="29">
        <v>1266.5</v>
      </c>
      <c r="AK29" s="29">
        <v>1265</v>
      </c>
      <c r="AL29" s="29">
        <v>1264</v>
      </c>
      <c r="AM29" s="29">
        <v>1251.5</v>
      </c>
      <c r="AN29" s="29">
        <v>1259</v>
      </c>
      <c r="AO29" s="29">
        <v>1247</v>
      </c>
      <c r="AP29" s="29">
        <v>1278</v>
      </c>
      <c r="AQ29" s="29">
        <v>1241</v>
      </c>
      <c r="AR29" s="29">
        <v>1232.5</v>
      </c>
      <c r="AS29" s="29">
        <v>1221.5</v>
      </c>
      <c r="AT29" s="29">
        <v>1266.5</v>
      </c>
      <c r="AU29" s="29">
        <v>1260</v>
      </c>
      <c r="AV29" s="29">
        <v>1305</v>
      </c>
      <c r="AW29" s="29">
        <v>1319</v>
      </c>
      <c r="AX29" s="29">
        <v>1341.5</v>
      </c>
      <c r="AY29" s="29">
        <v>1292.5</v>
      </c>
      <c r="AZ29" s="29">
        <v>1308</v>
      </c>
      <c r="BA29" s="29">
        <v>1305.5</v>
      </c>
      <c r="BB29" s="29">
        <v>1300.5</v>
      </c>
      <c r="BC29" s="29">
        <v>1310.5</v>
      </c>
      <c r="BD29" s="29">
        <v>1289</v>
      </c>
      <c r="BE29" s="29">
        <v>1322</v>
      </c>
      <c r="BF29" s="29">
        <v>1306.5</v>
      </c>
      <c r="BG29" s="29">
        <v>1321</v>
      </c>
      <c r="BH29" s="29">
        <v>1361</v>
      </c>
      <c r="BI29" s="29">
        <v>1370</v>
      </c>
      <c r="BJ29" s="29">
        <v>1397.5</v>
      </c>
      <c r="BK29" s="29">
        <v>1390</v>
      </c>
      <c r="BL29" s="30">
        <v>1380</v>
      </c>
      <c r="BM29" s="2">
        <v>1374</v>
      </c>
      <c r="BN29" s="2">
        <v>1384</v>
      </c>
      <c r="BO29" s="2">
        <v>1317</v>
      </c>
      <c r="BP29" s="2">
        <v>1295</v>
      </c>
      <c r="BQ29" s="2">
        <v>1342</v>
      </c>
      <c r="BR29" s="2">
        <v>1325.5</v>
      </c>
      <c r="BS29" s="2">
        <v>1329.5</v>
      </c>
      <c r="BT29" s="2">
        <v>1307.5</v>
      </c>
      <c r="BU29" s="2">
        <v>1294</v>
      </c>
      <c r="BV29" s="2">
        <v>1318</v>
      </c>
      <c r="BW29" s="2">
        <v>1314.5</v>
      </c>
      <c r="BX29" s="2">
        <v>1330</v>
      </c>
      <c r="BY29" s="2">
        <v>1359</v>
      </c>
      <c r="BZ29" s="2">
        <v>1376</v>
      </c>
      <c r="CA29" s="2">
        <v>1413</v>
      </c>
      <c r="CB29" s="2">
        <v>1423.5</v>
      </c>
      <c r="CC29" s="2">
        <v>1441.5</v>
      </c>
      <c r="CD29" s="2">
        <v>1435.5</v>
      </c>
      <c r="CE29" s="2">
        <v>1458</v>
      </c>
      <c r="CF29" s="2">
        <v>1464.5</v>
      </c>
      <c r="CG29" s="2">
        <v>1483.5</v>
      </c>
      <c r="CH29" s="2">
        <v>1519</v>
      </c>
      <c r="CI29" s="2">
        <v>1483.5</v>
      </c>
      <c r="CJ29" s="2">
        <v>1490</v>
      </c>
      <c r="CK29" s="2">
        <v>1464.5</v>
      </c>
      <c r="CL29" s="2">
        <v>1515</v>
      </c>
      <c r="CM29" s="2">
        <v>1497</v>
      </c>
      <c r="CN29" s="2">
        <v>1441</v>
      </c>
      <c r="CO29" s="2">
        <v>1445</v>
      </c>
      <c r="CP29" s="2">
        <v>1437.5</v>
      </c>
      <c r="CQ29" s="2">
        <v>1408</v>
      </c>
      <c r="CR29" s="2">
        <v>1403.5</v>
      </c>
      <c r="CS29" s="2">
        <v>1354</v>
      </c>
      <c r="CT29" s="2">
        <v>1307.5</v>
      </c>
      <c r="CU29" s="2">
        <v>1415.5</v>
      </c>
      <c r="CV29" s="2">
        <v>1450</v>
      </c>
      <c r="CW29" s="2">
        <v>1369.5</v>
      </c>
      <c r="CX29" s="2">
        <v>1377</v>
      </c>
      <c r="CY29" s="2">
        <v>1373</v>
      </c>
      <c r="CZ29" s="2">
        <v>1383</v>
      </c>
      <c r="DA29" s="2">
        <v>1386</v>
      </c>
      <c r="DB29" s="2">
        <v>1375.5</v>
      </c>
      <c r="DC29" s="2">
        <v>1374</v>
      </c>
      <c r="DD29" s="2">
        <v>1401</v>
      </c>
      <c r="DE29" s="2">
        <v>1415.5</v>
      </c>
      <c r="DF29" s="2">
        <v>1390</v>
      </c>
      <c r="DG29" s="2">
        <v>1540</v>
      </c>
      <c r="DH29" s="2">
        <v>1552.5</v>
      </c>
      <c r="DI29" s="2">
        <v>1494</v>
      </c>
      <c r="DJ29" s="2">
        <v>1467.5</v>
      </c>
      <c r="DK29" s="2">
        <v>1444</v>
      </c>
      <c r="DL29" s="2">
        <v>1475.5</v>
      </c>
      <c r="DM29" s="2">
        <v>1470</v>
      </c>
      <c r="DN29" s="2">
        <v>1459</v>
      </c>
      <c r="DO29" s="2">
        <v>1443.5</v>
      </c>
      <c r="DP29" s="2">
        <v>1434</v>
      </c>
      <c r="DQ29" s="2">
        <v>1431</v>
      </c>
      <c r="DR29" s="2">
        <v>1488.5</v>
      </c>
      <c r="DS29" s="2">
        <v>1503</v>
      </c>
      <c r="DT29" s="2">
        <v>1461</v>
      </c>
      <c r="DU29" s="2">
        <v>1445</v>
      </c>
      <c r="DV29" s="2">
        <v>1397</v>
      </c>
      <c r="DW29" s="2">
        <v>1393.5</v>
      </c>
      <c r="DX29" s="2">
        <v>1379</v>
      </c>
      <c r="DY29" s="2">
        <v>1320</v>
      </c>
      <c r="DZ29" s="2">
        <v>1314</v>
      </c>
      <c r="EA29" s="2">
        <v>1315</v>
      </c>
      <c r="EB29" s="2">
        <v>1272</v>
      </c>
      <c r="EC29" s="2">
        <v>1245</v>
      </c>
      <c r="ED29" s="2">
        <v>1244</v>
      </c>
      <c r="EE29" s="2">
        <v>1243</v>
      </c>
      <c r="EF29" s="2">
        <v>1265.5</v>
      </c>
      <c r="EG29" s="2">
        <v>1261</v>
      </c>
      <c r="EH29" s="2">
        <v>1231</v>
      </c>
      <c r="EI29" s="2">
        <v>1222.5</v>
      </c>
      <c r="EJ29" s="2">
        <v>1231.5</v>
      </c>
      <c r="EK29" s="2">
        <v>1239</v>
      </c>
      <c r="EL29" s="2">
        <v>1246.5</v>
      </c>
      <c r="EM29" s="2">
        <v>1239</v>
      </c>
      <c r="EN29" s="2">
        <v>1219.5</v>
      </c>
      <c r="EO29" s="2">
        <v>1193.5</v>
      </c>
      <c r="EP29" s="2">
        <v>1170.5</v>
      </c>
      <c r="EQ29" s="2">
        <v>1173</v>
      </c>
      <c r="ER29" s="2">
        <v>1182</v>
      </c>
      <c r="ES29" s="2">
        <v>1137.5</v>
      </c>
      <c r="ET29" s="2">
        <v>1122.5</v>
      </c>
      <c r="EU29" s="2">
        <v>1113</v>
      </c>
      <c r="EV29" s="2">
        <v>1108</v>
      </c>
      <c r="EW29" s="2">
        <v>1103.5</v>
      </c>
      <c r="EX29" s="2">
        <v>1103.5</v>
      </c>
      <c r="EY29" s="2">
        <v>1103.5</v>
      </c>
      <c r="EZ29" s="2">
        <v>1107</v>
      </c>
      <c r="FA29" s="2">
        <v>1093.5</v>
      </c>
      <c r="FB29" s="2">
        <v>1086.5</v>
      </c>
      <c r="FC29" s="2">
        <v>1079.5</v>
      </c>
      <c r="FD29" s="2">
        <v>1119</v>
      </c>
      <c r="FE29" s="2">
        <v>1118</v>
      </c>
      <c r="FF29" s="2">
        <v>1100.5</v>
      </c>
      <c r="FG29" s="2">
        <v>1112</v>
      </c>
      <c r="FH29" s="2">
        <v>1099</v>
      </c>
      <c r="FI29" s="2">
        <v>1103</v>
      </c>
      <c r="FJ29" s="2">
        <v>1086.5</v>
      </c>
      <c r="FK29" s="2">
        <v>1073</v>
      </c>
      <c r="FL29" s="2">
        <v>1070</v>
      </c>
      <c r="FM29" s="2">
        <v>1072</v>
      </c>
      <c r="FN29" s="2">
        <v>1051.5</v>
      </c>
      <c r="FO29" s="2">
        <v>1039</v>
      </c>
      <c r="FP29" s="2">
        <v>1035.5</v>
      </c>
      <c r="FQ29" s="2">
        <v>1047</v>
      </c>
      <c r="FR29" s="2">
        <v>1044.5</v>
      </c>
      <c r="FS29" s="2">
        <v>1028</v>
      </c>
      <c r="FT29" s="2">
        <v>1031.5</v>
      </c>
      <c r="FU29" s="2">
        <v>1040.5</v>
      </c>
      <c r="FV29" s="2">
        <v>1018.5</v>
      </c>
      <c r="FW29" s="2">
        <v>1050</v>
      </c>
      <c r="FX29" s="2">
        <v>1056</v>
      </c>
      <c r="FY29" s="2">
        <v>1048</v>
      </c>
      <c r="FZ29" s="2">
        <v>1030.5</v>
      </c>
      <c r="GA29" s="2">
        <v>1028.5</v>
      </c>
      <c r="GB29" s="2">
        <v>1020</v>
      </c>
      <c r="GC29" s="2">
        <v>1007.5</v>
      </c>
      <c r="GD29" s="2">
        <v>976.5</v>
      </c>
      <c r="GE29" s="2">
        <v>982.6</v>
      </c>
      <c r="GF29" s="2">
        <v>979</v>
      </c>
      <c r="GG29" s="2">
        <v>993</v>
      </c>
      <c r="GH29" s="2">
        <v>988.9</v>
      </c>
      <c r="GI29" s="2">
        <v>970.2</v>
      </c>
      <c r="GJ29" s="2">
        <v>954.8</v>
      </c>
      <c r="GK29" s="2">
        <v>971.5</v>
      </c>
      <c r="GL29" s="2">
        <v>971.7</v>
      </c>
      <c r="GM29" s="2">
        <v>963.5</v>
      </c>
      <c r="GN29" s="2">
        <v>956.6</v>
      </c>
      <c r="GO29" s="2">
        <v>940.8</v>
      </c>
      <c r="GP29" s="2">
        <v>943.7</v>
      </c>
      <c r="GQ29" s="2">
        <v>933.5</v>
      </c>
      <c r="GR29" s="2">
        <v>926.3</v>
      </c>
      <c r="GS29" s="2">
        <v>935.9</v>
      </c>
      <c r="GT29" s="2">
        <v>927</v>
      </c>
      <c r="GU29" s="2">
        <v>928.5</v>
      </c>
      <c r="GV29" s="2">
        <v>960.9</v>
      </c>
      <c r="GW29" s="2">
        <v>968.8</v>
      </c>
      <c r="GX29" s="2">
        <v>955.5</v>
      </c>
      <c r="GY29" s="2">
        <v>942.1</v>
      </c>
      <c r="GZ29" s="2">
        <v>943.9</v>
      </c>
      <c r="HA29" s="2">
        <v>926.4</v>
      </c>
      <c r="HB29" s="2">
        <v>926.6</v>
      </c>
      <c r="HC29" s="2">
        <v>933.9</v>
      </c>
      <c r="HD29" s="2">
        <v>944</v>
      </c>
      <c r="HE29" s="2">
        <v>953</v>
      </c>
      <c r="HF29" s="2">
        <v>981</v>
      </c>
      <c r="HG29" s="2">
        <v>975.5</v>
      </c>
      <c r="HH29" s="2">
        <v>952.9</v>
      </c>
      <c r="HI29" s="2">
        <v>942.8</v>
      </c>
      <c r="HJ29" s="2">
        <v>935.7</v>
      </c>
      <c r="HK29" s="2">
        <v>927.9</v>
      </c>
      <c r="HL29" s="2">
        <v>928.7</v>
      </c>
      <c r="HM29" s="2">
        <v>929.8</v>
      </c>
      <c r="HN29" s="2">
        <v>909.4</v>
      </c>
      <c r="HO29" s="2">
        <v>904.9</v>
      </c>
      <c r="HP29" s="2">
        <v>893</v>
      </c>
      <c r="HQ29" s="2">
        <v>900.2</v>
      </c>
      <c r="HR29" s="2">
        <v>900.8</v>
      </c>
      <c r="HS29" s="2">
        <v>899.1</v>
      </c>
      <c r="HT29" s="2">
        <v>903.4</v>
      </c>
      <c r="HU29" s="2">
        <v>905.5</v>
      </c>
      <c r="HV29" s="2">
        <v>909</v>
      </c>
      <c r="HW29" s="2">
        <v>888</v>
      </c>
      <c r="HX29" s="2">
        <v>883</v>
      </c>
      <c r="HY29" s="2">
        <v>878.4</v>
      </c>
      <c r="HZ29" s="2">
        <v>864</v>
      </c>
      <c r="IA29" s="2">
        <v>870</v>
      </c>
      <c r="IB29" s="2">
        <v>887.9</v>
      </c>
      <c r="IC29" s="2">
        <v>879.4</v>
      </c>
      <c r="ID29" s="2">
        <v>876</v>
      </c>
      <c r="IE29" s="2">
        <v>883.3</v>
      </c>
      <c r="IF29" s="2">
        <v>876.4</v>
      </c>
      <c r="IG29" s="2">
        <v>877.8</v>
      </c>
      <c r="IH29" s="2">
        <v>868.7</v>
      </c>
      <c r="II29" s="2">
        <v>858</v>
      </c>
      <c r="IJ29" s="2">
        <v>843.3</v>
      </c>
      <c r="IK29" s="2">
        <v>846.3</v>
      </c>
      <c r="IL29" s="2">
        <v>850.7</v>
      </c>
      <c r="IM29" s="2">
        <v>815.7</v>
      </c>
      <c r="IN29" s="2">
        <v>810.7</v>
      </c>
      <c r="IO29" s="2">
        <v>787.8</v>
      </c>
      <c r="IP29" s="2">
        <v>780.1</v>
      </c>
      <c r="IQ29" s="2">
        <v>799.7</v>
      </c>
      <c r="IR29" s="2">
        <v>795.9</v>
      </c>
      <c r="IS29" s="2">
        <v>790.6</v>
      </c>
      <c r="IT29" s="2">
        <v>784</v>
      </c>
    </row>
    <row r="30" spans="1:254" ht="15.9" customHeight="1">
      <c r="A30" s="65" t="s">
        <v>55</v>
      </c>
      <c r="B30" s="25" t="s">
        <v>56</v>
      </c>
      <c r="C30" s="39">
        <v>4475</v>
      </c>
      <c r="D30" s="38">
        <v>-135</v>
      </c>
      <c r="E30" s="29">
        <v>4610</v>
      </c>
      <c r="F30" s="29">
        <v>4630</v>
      </c>
      <c r="G30" s="29">
        <v>4255</v>
      </c>
      <c r="H30" s="29">
        <v>4015</v>
      </c>
      <c r="I30" s="29">
        <v>4115</v>
      </c>
      <c r="J30" s="29">
        <v>3660</v>
      </c>
      <c r="K30" s="29">
        <v>3740</v>
      </c>
      <c r="L30" s="29">
        <v>4150</v>
      </c>
      <c r="M30" s="29">
        <v>4245</v>
      </c>
      <c r="N30" s="29">
        <v>4315</v>
      </c>
      <c r="O30" s="29">
        <v>4345</v>
      </c>
      <c r="P30" s="29">
        <v>4330</v>
      </c>
      <c r="Q30" s="29">
        <v>4135</v>
      </c>
      <c r="R30" s="29">
        <v>4155</v>
      </c>
      <c r="S30" s="29">
        <v>4295</v>
      </c>
      <c r="T30" s="29">
        <v>4415</v>
      </c>
      <c r="U30" s="29">
        <v>4375</v>
      </c>
      <c r="V30" s="29">
        <v>4680</v>
      </c>
      <c r="W30" s="29">
        <v>4730</v>
      </c>
      <c r="X30" s="29">
        <v>4400</v>
      </c>
      <c r="Y30" s="29">
        <v>4430</v>
      </c>
      <c r="Z30" s="29">
        <v>4630</v>
      </c>
      <c r="AA30" s="29">
        <v>4980</v>
      </c>
      <c r="AB30" s="29">
        <v>4940</v>
      </c>
      <c r="AC30" s="29">
        <v>4970</v>
      </c>
      <c r="AD30" s="29">
        <v>5340</v>
      </c>
      <c r="AE30" s="29">
        <v>5150</v>
      </c>
      <c r="AF30" s="29">
        <v>5070</v>
      </c>
      <c r="AG30" s="29">
        <v>4830</v>
      </c>
      <c r="AH30" s="29">
        <v>5010</v>
      </c>
      <c r="AI30" s="29">
        <v>5040</v>
      </c>
      <c r="AJ30" s="29">
        <v>5450</v>
      </c>
      <c r="AK30" s="29">
        <v>5500</v>
      </c>
      <c r="AL30" s="29">
        <v>5260</v>
      </c>
      <c r="AM30" s="29">
        <v>5180</v>
      </c>
      <c r="AN30" s="29">
        <v>4990</v>
      </c>
      <c r="AO30" s="29">
        <v>4655</v>
      </c>
      <c r="AP30" s="29">
        <v>4845</v>
      </c>
      <c r="AQ30" s="29">
        <v>4395</v>
      </c>
      <c r="AR30" s="29">
        <v>3970</v>
      </c>
      <c r="AS30" s="29">
        <v>4225</v>
      </c>
      <c r="AT30" s="29">
        <v>4185</v>
      </c>
      <c r="AU30" s="29">
        <v>4115</v>
      </c>
      <c r="AV30" s="29">
        <v>4385</v>
      </c>
      <c r="AW30" s="29">
        <v>4515</v>
      </c>
      <c r="AX30" s="29">
        <v>4555</v>
      </c>
      <c r="AY30" s="29">
        <v>4545</v>
      </c>
      <c r="AZ30" s="29">
        <v>4720</v>
      </c>
      <c r="BA30" s="29">
        <v>4850</v>
      </c>
      <c r="BB30" s="29">
        <v>4865</v>
      </c>
      <c r="BC30" s="29">
        <v>5250</v>
      </c>
      <c r="BD30" s="29">
        <v>5140</v>
      </c>
      <c r="BE30" s="29">
        <v>5290</v>
      </c>
      <c r="BF30" s="29">
        <v>5140</v>
      </c>
      <c r="BG30" s="29">
        <v>4725</v>
      </c>
      <c r="BH30" s="29">
        <v>4665</v>
      </c>
      <c r="BI30" s="29">
        <v>4910</v>
      </c>
      <c r="BJ30" s="29">
        <v>5110</v>
      </c>
      <c r="BK30" s="29">
        <v>5060</v>
      </c>
      <c r="BL30" s="30">
        <v>4470</v>
      </c>
      <c r="BM30" s="2">
        <v>4440</v>
      </c>
      <c r="BN30" s="2">
        <v>4695</v>
      </c>
      <c r="BO30" s="2">
        <v>4675</v>
      </c>
      <c r="BP30" s="2">
        <v>4520</v>
      </c>
      <c r="BQ30" s="2">
        <v>4115</v>
      </c>
      <c r="BR30" s="2">
        <v>3715</v>
      </c>
      <c r="BS30" s="2">
        <v>3760</v>
      </c>
      <c r="BT30" s="2">
        <v>3765</v>
      </c>
      <c r="BU30" s="2">
        <v>3790</v>
      </c>
      <c r="BV30" s="2">
        <v>3770</v>
      </c>
      <c r="BW30" s="2">
        <v>3775</v>
      </c>
      <c r="BX30" s="2">
        <v>3845</v>
      </c>
      <c r="BY30" s="2">
        <v>3915</v>
      </c>
      <c r="BZ30" s="2">
        <v>3895</v>
      </c>
      <c r="CA30" s="2">
        <v>3760</v>
      </c>
      <c r="CB30" s="2">
        <v>3770</v>
      </c>
      <c r="CC30" s="2">
        <v>3695</v>
      </c>
      <c r="CD30" s="2">
        <v>3735</v>
      </c>
      <c r="CE30" s="2">
        <v>3645</v>
      </c>
      <c r="CF30" s="2">
        <v>3645</v>
      </c>
      <c r="CG30" s="2">
        <v>3455</v>
      </c>
      <c r="CH30" s="2">
        <v>3430</v>
      </c>
      <c r="CI30" s="2">
        <v>3240</v>
      </c>
      <c r="CJ30" s="2">
        <v>3225</v>
      </c>
      <c r="CK30" s="2">
        <v>3300</v>
      </c>
      <c r="CL30" s="2">
        <v>3365</v>
      </c>
      <c r="CM30" s="2">
        <v>3300</v>
      </c>
      <c r="CN30" s="2">
        <v>3265</v>
      </c>
      <c r="CO30" s="2">
        <v>3140</v>
      </c>
      <c r="CP30" s="2">
        <v>3260</v>
      </c>
      <c r="CQ30" s="2">
        <v>3300</v>
      </c>
      <c r="CR30" s="2">
        <v>2908</v>
      </c>
      <c r="CS30" s="2">
        <v>2762</v>
      </c>
      <c r="CT30" s="2">
        <v>2723</v>
      </c>
      <c r="CU30" s="2">
        <v>2984</v>
      </c>
      <c r="CV30" s="2">
        <v>3050</v>
      </c>
      <c r="CW30" s="2">
        <v>2970</v>
      </c>
      <c r="CX30" s="2">
        <v>2945</v>
      </c>
      <c r="CY30" s="2">
        <v>2904</v>
      </c>
      <c r="CZ30" s="2">
        <v>3020</v>
      </c>
      <c r="DA30" s="2">
        <v>3140</v>
      </c>
      <c r="DB30" s="2">
        <v>3090</v>
      </c>
      <c r="DC30" s="2">
        <v>2894</v>
      </c>
      <c r="DD30" s="2">
        <v>3115</v>
      </c>
      <c r="DE30" s="2">
        <v>3245</v>
      </c>
      <c r="DF30" s="2">
        <v>3200</v>
      </c>
      <c r="DG30" s="2">
        <v>3575</v>
      </c>
      <c r="DH30" s="2">
        <v>3575</v>
      </c>
      <c r="DI30" s="2">
        <v>3550</v>
      </c>
      <c r="DJ30" s="2">
        <v>3570</v>
      </c>
      <c r="DK30" s="2">
        <v>3430</v>
      </c>
      <c r="DL30" s="2">
        <v>3415</v>
      </c>
      <c r="DM30" s="2">
        <v>3475</v>
      </c>
      <c r="DN30" s="2">
        <v>3365</v>
      </c>
      <c r="DO30" s="2">
        <v>3225</v>
      </c>
      <c r="DP30" s="2">
        <v>3330</v>
      </c>
      <c r="DQ30" s="2">
        <v>3460</v>
      </c>
      <c r="DR30" s="2">
        <v>3695</v>
      </c>
      <c r="DS30" s="2">
        <v>3715</v>
      </c>
      <c r="DT30" s="2">
        <v>3555</v>
      </c>
      <c r="DU30" s="2">
        <v>3500</v>
      </c>
      <c r="DV30" s="2">
        <v>3415</v>
      </c>
      <c r="DW30" s="2">
        <v>3410</v>
      </c>
      <c r="DX30" s="2">
        <v>3450</v>
      </c>
      <c r="DY30" s="2">
        <v>3455</v>
      </c>
      <c r="DZ30" s="2">
        <v>3545</v>
      </c>
      <c r="EA30" s="2">
        <v>3575</v>
      </c>
      <c r="EB30" s="2">
        <v>3815</v>
      </c>
      <c r="EC30" s="2">
        <v>3660</v>
      </c>
      <c r="ED30" s="2">
        <v>3685</v>
      </c>
      <c r="EE30" s="2">
        <v>3580</v>
      </c>
      <c r="EF30" s="2">
        <v>3720</v>
      </c>
      <c r="EG30" s="2">
        <v>3710</v>
      </c>
      <c r="EH30" s="2">
        <v>3620</v>
      </c>
      <c r="EI30" s="2">
        <v>3625</v>
      </c>
      <c r="EJ30" s="2">
        <v>3680</v>
      </c>
      <c r="EK30" s="2">
        <v>3725</v>
      </c>
      <c r="EL30" s="2">
        <v>3485</v>
      </c>
      <c r="EM30" s="2">
        <v>3290</v>
      </c>
      <c r="EN30" s="2">
        <v>3150</v>
      </c>
      <c r="EO30" s="2">
        <v>3055</v>
      </c>
      <c r="EP30" s="2">
        <v>3115</v>
      </c>
      <c r="EQ30" s="2">
        <v>3080</v>
      </c>
      <c r="ER30" s="2">
        <v>3070</v>
      </c>
      <c r="ES30" s="2">
        <v>3055</v>
      </c>
      <c r="ET30" s="2">
        <v>3025</v>
      </c>
      <c r="EU30" s="2">
        <v>3165</v>
      </c>
      <c r="EV30" s="2">
        <v>3300</v>
      </c>
      <c r="EW30" s="2">
        <v>3200</v>
      </c>
      <c r="EX30" s="2">
        <v>2987</v>
      </c>
      <c r="EY30" s="2">
        <v>2840</v>
      </c>
      <c r="EZ30" s="2">
        <v>2864</v>
      </c>
      <c r="FA30" s="2">
        <v>2647</v>
      </c>
      <c r="FB30" s="2">
        <v>2639</v>
      </c>
      <c r="FC30" s="2">
        <v>2597</v>
      </c>
      <c r="FD30" s="2">
        <v>2635</v>
      </c>
      <c r="FE30" s="2">
        <v>2657</v>
      </c>
      <c r="FF30" s="2">
        <v>2715</v>
      </c>
      <c r="FG30" s="2">
        <v>2757</v>
      </c>
      <c r="FH30" s="2">
        <v>2875</v>
      </c>
      <c r="FI30" s="2">
        <v>2966</v>
      </c>
      <c r="FJ30" s="2">
        <v>2999</v>
      </c>
      <c r="FK30" s="2">
        <v>2988</v>
      </c>
      <c r="FL30" s="2">
        <v>2968</v>
      </c>
      <c r="FM30" s="2">
        <v>2975</v>
      </c>
      <c r="FN30" s="2">
        <v>3020</v>
      </c>
      <c r="FO30" s="2">
        <v>3100</v>
      </c>
      <c r="FP30" s="2">
        <v>3155</v>
      </c>
      <c r="FQ30" s="2">
        <v>3175</v>
      </c>
      <c r="FR30" s="2">
        <v>3040</v>
      </c>
      <c r="FS30" s="2">
        <v>3075</v>
      </c>
      <c r="FT30" s="2">
        <v>3075</v>
      </c>
      <c r="FU30" s="2">
        <v>3270</v>
      </c>
      <c r="FV30" s="2">
        <v>3135</v>
      </c>
      <c r="FW30" s="2">
        <v>3390</v>
      </c>
      <c r="FX30" s="2">
        <v>3665</v>
      </c>
      <c r="FY30" s="2">
        <v>3650</v>
      </c>
      <c r="FZ30" s="2">
        <v>3785</v>
      </c>
      <c r="GA30" s="2">
        <v>3820</v>
      </c>
      <c r="GB30" s="2">
        <v>3975</v>
      </c>
      <c r="GC30" s="2">
        <v>3990</v>
      </c>
      <c r="GD30" s="2">
        <v>3760</v>
      </c>
      <c r="GE30" s="2">
        <v>3960</v>
      </c>
      <c r="GF30" s="2">
        <v>3930</v>
      </c>
      <c r="GG30" s="2">
        <v>4155</v>
      </c>
      <c r="GH30" s="2">
        <v>3950</v>
      </c>
      <c r="GI30" s="2">
        <v>4060</v>
      </c>
      <c r="GJ30" s="2">
        <v>3930</v>
      </c>
      <c r="GK30" s="2">
        <v>3915</v>
      </c>
      <c r="GL30" s="2">
        <v>3925</v>
      </c>
      <c r="GM30" s="2">
        <v>3920</v>
      </c>
      <c r="GN30" s="2">
        <v>3810</v>
      </c>
      <c r="GO30" s="2">
        <v>3755</v>
      </c>
      <c r="GP30" s="2">
        <v>3860</v>
      </c>
      <c r="GQ30" s="2">
        <v>3810</v>
      </c>
      <c r="GR30" s="2">
        <v>3735</v>
      </c>
      <c r="GS30" s="2">
        <v>3715</v>
      </c>
      <c r="GT30" s="2">
        <v>3450</v>
      </c>
      <c r="GU30" s="2">
        <v>3410</v>
      </c>
      <c r="GV30" s="2">
        <v>3530</v>
      </c>
      <c r="GW30" s="2">
        <v>3610</v>
      </c>
      <c r="GX30" s="2">
        <v>3510</v>
      </c>
      <c r="GY30" s="2">
        <v>3670</v>
      </c>
      <c r="GZ30" s="2">
        <v>3570</v>
      </c>
      <c r="HA30" s="2">
        <v>3435</v>
      </c>
      <c r="HB30" s="2">
        <v>3410</v>
      </c>
      <c r="HC30" s="2">
        <v>3315</v>
      </c>
      <c r="HD30" s="2">
        <v>3400</v>
      </c>
      <c r="HE30" s="2">
        <v>3360</v>
      </c>
      <c r="HF30" s="2">
        <v>3400</v>
      </c>
      <c r="HG30" s="2">
        <v>3510</v>
      </c>
      <c r="HH30" s="2">
        <v>3480</v>
      </c>
      <c r="HI30" s="2">
        <v>3385</v>
      </c>
      <c r="HJ30" s="2">
        <v>3485</v>
      </c>
      <c r="HK30" s="2">
        <v>3445</v>
      </c>
      <c r="HL30" s="2">
        <v>3410</v>
      </c>
      <c r="HM30" s="2">
        <v>3470</v>
      </c>
      <c r="HN30" s="2">
        <v>3355</v>
      </c>
      <c r="HO30" s="2">
        <v>3380</v>
      </c>
      <c r="HP30" s="2">
        <v>3330</v>
      </c>
      <c r="HQ30" s="2">
        <v>3345</v>
      </c>
      <c r="HR30" s="2">
        <v>3355</v>
      </c>
      <c r="HS30" s="2">
        <v>3330</v>
      </c>
      <c r="HT30" s="2">
        <v>3195</v>
      </c>
      <c r="HU30" s="2">
        <v>3200</v>
      </c>
      <c r="HV30" s="2">
        <v>3225</v>
      </c>
      <c r="HW30" s="2">
        <v>3255</v>
      </c>
      <c r="HX30" s="2">
        <v>3285</v>
      </c>
      <c r="HY30" s="2">
        <v>3250</v>
      </c>
      <c r="HZ30" s="2">
        <v>3075</v>
      </c>
      <c r="IA30" s="2">
        <v>3030</v>
      </c>
      <c r="IB30" s="2">
        <v>3015</v>
      </c>
      <c r="IC30" s="2">
        <v>2991</v>
      </c>
      <c r="ID30" s="2">
        <v>3045</v>
      </c>
      <c r="IE30" s="2">
        <v>3155</v>
      </c>
      <c r="IF30" s="2">
        <v>3325</v>
      </c>
      <c r="IG30" s="2">
        <v>3435</v>
      </c>
      <c r="IH30" s="2">
        <v>3040</v>
      </c>
      <c r="II30" s="2">
        <v>3055</v>
      </c>
      <c r="IJ30" s="2">
        <v>2870</v>
      </c>
      <c r="IK30" s="2">
        <v>2870</v>
      </c>
      <c r="IL30" s="2">
        <v>2735</v>
      </c>
      <c r="IM30" s="2">
        <v>2839</v>
      </c>
      <c r="IN30" s="2">
        <v>2813</v>
      </c>
      <c r="IO30" s="2">
        <v>2738</v>
      </c>
      <c r="IP30" s="2">
        <v>2636</v>
      </c>
      <c r="IQ30" s="2">
        <v>2763</v>
      </c>
      <c r="IR30" s="2">
        <v>2823</v>
      </c>
      <c r="IS30" s="2">
        <v>2845</v>
      </c>
      <c r="IT30" s="2">
        <v>2885</v>
      </c>
    </row>
    <row r="31" spans="1:254" ht="15.9" customHeight="1">
      <c r="A31" s="65" t="s">
        <v>57</v>
      </c>
      <c r="B31" s="25" t="s">
        <v>58</v>
      </c>
      <c r="C31" s="39">
        <v>1703.5</v>
      </c>
      <c r="D31" s="38">
        <v>16.5</v>
      </c>
      <c r="E31" s="29">
        <v>1687</v>
      </c>
      <c r="F31" s="29">
        <v>1666.5</v>
      </c>
      <c r="G31" s="29">
        <v>1666.5</v>
      </c>
      <c r="H31" s="29">
        <v>1646.5</v>
      </c>
      <c r="I31" s="29">
        <v>1693</v>
      </c>
      <c r="J31" s="29">
        <v>1705</v>
      </c>
      <c r="K31" s="29">
        <v>1711.5</v>
      </c>
      <c r="L31" s="29">
        <v>1748.75</v>
      </c>
      <c r="M31" s="29">
        <v>1730.5</v>
      </c>
      <c r="N31" s="29">
        <v>1714.75</v>
      </c>
      <c r="O31" s="29">
        <v>1720.5</v>
      </c>
      <c r="P31" s="29">
        <v>1720</v>
      </c>
      <c r="Q31" s="29">
        <v>1683.5</v>
      </c>
      <c r="R31" s="29">
        <v>1675.5</v>
      </c>
      <c r="S31" s="29">
        <v>1693</v>
      </c>
      <c r="T31" s="29">
        <v>1691.75</v>
      </c>
      <c r="U31" s="29">
        <v>1669.25</v>
      </c>
      <c r="V31" s="29">
        <v>1668.5</v>
      </c>
      <c r="W31" s="29">
        <v>1660.25</v>
      </c>
      <c r="X31" s="29">
        <v>1651.5</v>
      </c>
      <c r="Y31" s="29">
        <v>1666</v>
      </c>
      <c r="Z31" s="29">
        <v>1660.75</v>
      </c>
      <c r="AA31" s="29">
        <v>1635</v>
      </c>
      <c r="AB31" s="29">
        <v>1594.25</v>
      </c>
      <c r="AC31" s="29">
        <v>1572.75</v>
      </c>
      <c r="AD31" s="29">
        <v>1542.5</v>
      </c>
      <c r="AE31" s="29">
        <v>1538.5</v>
      </c>
      <c r="AF31" s="29">
        <v>1517.5</v>
      </c>
      <c r="AG31" s="29">
        <v>1510.5</v>
      </c>
      <c r="AH31" s="29">
        <v>1508.5</v>
      </c>
      <c r="AI31" s="29">
        <v>1527</v>
      </c>
      <c r="AJ31" s="29">
        <v>1545.5</v>
      </c>
      <c r="AK31" s="29">
        <v>1554.5</v>
      </c>
      <c r="AL31" s="29">
        <v>1545</v>
      </c>
      <c r="AM31" s="29">
        <v>1544.25</v>
      </c>
      <c r="AN31" s="29">
        <v>1520.25</v>
      </c>
      <c r="AO31" s="29">
        <v>1499.75</v>
      </c>
      <c r="AP31" s="29">
        <v>1542.25</v>
      </c>
      <c r="AQ31" s="29">
        <v>1504</v>
      </c>
      <c r="AR31" s="29">
        <v>1484.25</v>
      </c>
      <c r="AS31" s="29">
        <v>1524</v>
      </c>
      <c r="AT31" s="29">
        <v>1496.25</v>
      </c>
      <c r="AU31" s="29">
        <v>1461.75</v>
      </c>
      <c r="AV31" s="29">
        <v>1486.75</v>
      </c>
      <c r="AW31" s="29">
        <v>1451.5</v>
      </c>
      <c r="AX31" s="29">
        <v>1430.5</v>
      </c>
      <c r="AY31" s="29">
        <v>1389</v>
      </c>
      <c r="AZ31" s="29">
        <v>1390.25</v>
      </c>
      <c r="BA31" s="29">
        <v>1412.5</v>
      </c>
      <c r="BB31" s="29">
        <v>1399.75</v>
      </c>
      <c r="BC31" s="29">
        <v>1422.5</v>
      </c>
      <c r="BD31" s="29">
        <v>1424.5</v>
      </c>
      <c r="BE31" s="29">
        <v>1415.25</v>
      </c>
      <c r="BF31" s="29">
        <v>1427.75</v>
      </c>
      <c r="BG31" s="29">
        <v>1445.25</v>
      </c>
      <c r="BH31" s="29">
        <v>1451.75</v>
      </c>
      <c r="BI31" s="29">
        <v>1428.75</v>
      </c>
      <c r="BJ31" s="29">
        <v>1409.5</v>
      </c>
      <c r="BK31" s="29">
        <v>1413.75</v>
      </c>
      <c r="BL31" s="30">
        <v>1420.5</v>
      </c>
      <c r="BM31" s="2">
        <v>1415.25</v>
      </c>
      <c r="BN31" s="2">
        <v>1405.75</v>
      </c>
      <c r="BO31" s="2">
        <v>1377.5</v>
      </c>
      <c r="BP31" s="2">
        <v>1371</v>
      </c>
      <c r="BQ31" s="2">
        <v>1401.75</v>
      </c>
      <c r="BR31" s="2">
        <v>1339.25</v>
      </c>
      <c r="BS31" s="2">
        <v>1313</v>
      </c>
      <c r="BT31" s="2">
        <v>1332.25</v>
      </c>
      <c r="BU31" s="2">
        <v>1287.25</v>
      </c>
      <c r="BV31" s="2">
        <v>1286.75</v>
      </c>
      <c r="BW31" s="2">
        <v>1293</v>
      </c>
      <c r="BX31" s="2">
        <v>1299.75</v>
      </c>
      <c r="BY31" s="2">
        <v>1325</v>
      </c>
      <c r="BZ31" s="2">
        <v>1354.75</v>
      </c>
      <c r="CA31" s="2">
        <v>1367</v>
      </c>
      <c r="CB31" s="2">
        <v>1376.75</v>
      </c>
      <c r="CC31" s="2">
        <v>1368.75</v>
      </c>
      <c r="CD31" s="2">
        <v>1355.5</v>
      </c>
      <c r="CE31" s="2">
        <v>1345</v>
      </c>
      <c r="CF31" s="2">
        <v>1340.75</v>
      </c>
      <c r="CG31" s="2">
        <v>1357</v>
      </c>
      <c r="CH31" s="2">
        <v>1345.5</v>
      </c>
      <c r="CI31" s="2">
        <v>1300</v>
      </c>
      <c r="CJ31" s="2">
        <v>1291</v>
      </c>
      <c r="CK31" s="2">
        <v>1288.25</v>
      </c>
      <c r="CL31" s="2">
        <v>1317.5</v>
      </c>
      <c r="CM31" s="2">
        <v>1296</v>
      </c>
      <c r="CN31" s="2">
        <v>1260.75</v>
      </c>
      <c r="CO31" s="2">
        <v>1239</v>
      </c>
      <c r="CP31" s="2">
        <v>1285.25</v>
      </c>
      <c r="CQ31" s="2">
        <v>1291.5</v>
      </c>
      <c r="CR31" s="2">
        <v>1288.25</v>
      </c>
      <c r="CS31" s="2">
        <v>1252</v>
      </c>
      <c r="CT31" s="2">
        <v>1222.5</v>
      </c>
      <c r="CU31" s="2">
        <v>1270.25</v>
      </c>
      <c r="CV31" s="2">
        <v>1283.5</v>
      </c>
      <c r="CW31" s="2">
        <v>1250.5</v>
      </c>
      <c r="CX31" s="2">
        <v>1243</v>
      </c>
      <c r="CY31" s="2">
        <v>1246.75</v>
      </c>
      <c r="CZ31" s="2">
        <v>1256.5</v>
      </c>
      <c r="DA31" s="2">
        <v>1301.25</v>
      </c>
      <c r="DB31" s="2">
        <v>1292.75</v>
      </c>
      <c r="DC31" s="2">
        <v>1252.5</v>
      </c>
      <c r="DD31" s="2">
        <v>1299</v>
      </c>
      <c r="DE31" s="2">
        <v>1315.75</v>
      </c>
      <c r="DF31" s="2">
        <v>1281.25</v>
      </c>
      <c r="DG31" s="2">
        <v>1331.5</v>
      </c>
      <c r="DH31" s="2">
        <v>1333.75</v>
      </c>
      <c r="DI31" s="2">
        <v>1372</v>
      </c>
      <c r="DJ31" s="2">
        <v>1367.75</v>
      </c>
      <c r="DK31" s="2">
        <v>1349.5</v>
      </c>
      <c r="DL31" s="2">
        <v>1363.25</v>
      </c>
      <c r="DM31" s="2">
        <v>1399.75</v>
      </c>
      <c r="DN31" s="2">
        <v>1419.25</v>
      </c>
      <c r="DO31" s="2">
        <v>1398.25</v>
      </c>
      <c r="DP31" s="2">
        <v>1394.25</v>
      </c>
      <c r="DQ31" s="2">
        <v>1432.75</v>
      </c>
      <c r="DR31" s="2">
        <v>1452</v>
      </c>
      <c r="DS31" s="2">
        <v>1447.5</v>
      </c>
      <c r="DT31" s="2">
        <v>1419.25</v>
      </c>
      <c r="DU31" s="2">
        <v>1397.25</v>
      </c>
      <c r="DV31" s="2">
        <v>1356</v>
      </c>
      <c r="DW31" s="2">
        <v>1359</v>
      </c>
      <c r="DX31" s="2">
        <v>1342.25</v>
      </c>
      <c r="DY31" s="2">
        <v>1304.25</v>
      </c>
      <c r="DZ31" s="2">
        <v>1286</v>
      </c>
      <c r="EA31" s="2">
        <v>1279.5</v>
      </c>
      <c r="EB31" s="2">
        <v>1267.75</v>
      </c>
      <c r="EC31" s="2">
        <v>1258</v>
      </c>
      <c r="ED31" s="2">
        <v>1260.25</v>
      </c>
      <c r="EE31" s="2">
        <v>1252.25</v>
      </c>
      <c r="EF31" s="2">
        <v>1261.5</v>
      </c>
      <c r="EG31" s="2">
        <v>1265.5</v>
      </c>
      <c r="EH31" s="2">
        <v>1263.25</v>
      </c>
      <c r="EI31" s="2">
        <v>1284</v>
      </c>
      <c r="EJ31" s="2">
        <v>1291</v>
      </c>
      <c r="EK31" s="2">
        <v>1295.25</v>
      </c>
      <c r="EL31" s="2">
        <v>1296.25</v>
      </c>
      <c r="EM31" s="2">
        <v>1273</v>
      </c>
      <c r="EN31" s="2">
        <v>1266.25</v>
      </c>
      <c r="EO31" s="2">
        <v>1245.25</v>
      </c>
      <c r="EP31" s="2">
        <v>1232.5</v>
      </c>
      <c r="EQ31" s="2">
        <v>1248</v>
      </c>
      <c r="ER31" s="2">
        <v>1253.75</v>
      </c>
      <c r="ES31" s="2">
        <v>1219.25</v>
      </c>
      <c r="ET31" s="2">
        <v>1203.5</v>
      </c>
      <c r="EU31" s="2">
        <v>1204</v>
      </c>
      <c r="EV31" s="2">
        <v>1194.25</v>
      </c>
      <c r="EW31" s="2">
        <v>1191.25</v>
      </c>
      <c r="EX31" s="2">
        <v>1199.25</v>
      </c>
      <c r="EY31" s="2">
        <v>1202.5</v>
      </c>
      <c r="EZ31" s="2">
        <v>1193</v>
      </c>
      <c r="FA31" s="2">
        <v>1181.25</v>
      </c>
      <c r="FB31" s="2">
        <v>1165.5</v>
      </c>
      <c r="FC31" s="2">
        <v>1157</v>
      </c>
      <c r="FD31" s="2">
        <v>1185.25</v>
      </c>
      <c r="FE31" s="2">
        <v>1187.5</v>
      </c>
      <c r="FF31" s="2">
        <v>1179.75</v>
      </c>
      <c r="FG31" s="2">
        <v>1168.25</v>
      </c>
      <c r="FH31" s="2">
        <v>1162.25</v>
      </c>
      <c r="FI31" s="2">
        <v>1150.75</v>
      </c>
      <c r="FJ31" s="2">
        <v>1143.75</v>
      </c>
      <c r="FK31" s="2">
        <v>1139.75</v>
      </c>
      <c r="FL31" s="2">
        <v>1137.5</v>
      </c>
      <c r="FM31" s="2">
        <v>1129.5</v>
      </c>
      <c r="FN31" s="2">
        <v>1132.5</v>
      </c>
      <c r="FO31" s="2">
        <v>1146.25</v>
      </c>
      <c r="FP31" s="2">
        <v>1136</v>
      </c>
      <c r="FQ31" s="2">
        <v>1139.5</v>
      </c>
      <c r="FR31" s="2">
        <v>1129.25</v>
      </c>
      <c r="FS31" s="2">
        <v>1142.5</v>
      </c>
      <c r="FT31" s="2">
        <v>1096.5</v>
      </c>
      <c r="FU31" s="2">
        <v>1089</v>
      </c>
      <c r="FV31" s="2">
        <v>1076.75</v>
      </c>
      <c r="FW31" s="2">
        <v>1077.5</v>
      </c>
      <c r="FX31" s="2">
        <v>1095</v>
      </c>
      <c r="FY31" s="2">
        <v>1105.5</v>
      </c>
      <c r="FZ31" s="2">
        <v>1100</v>
      </c>
      <c r="GA31" s="2">
        <v>1104.75</v>
      </c>
      <c r="GB31" s="2">
        <v>1088</v>
      </c>
      <c r="GC31" s="2">
        <v>1079.25</v>
      </c>
      <c r="GD31" s="2">
        <v>1064.25</v>
      </c>
      <c r="GE31" s="2">
        <v>1073.5</v>
      </c>
      <c r="GF31" s="2">
        <v>1077.5</v>
      </c>
      <c r="GG31" s="2">
        <v>1067.5</v>
      </c>
      <c r="GH31" s="2">
        <v>1063.5</v>
      </c>
      <c r="GI31" s="2">
        <v>1058</v>
      </c>
      <c r="GJ31" s="2">
        <v>1049.5</v>
      </c>
      <c r="GK31" s="2">
        <v>1058.5</v>
      </c>
      <c r="GL31" s="2">
        <v>1052.25</v>
      </c>
      <c r="GM31" s="2">
        <v>1036</v>
      </c>
      <c r="GN31" s="2">
        <v>1036.75</v>
      </c>
      <c r="GO31" s="2">
        <v>1042</v>
      </c>
      <c r="GP31" s="2">
        <v>1056</v>
      </c>
      <c r="GQ31" s="2">
        <v>1047.5</v>
      </c>
      <c r="GR31" s="2">
        <v>1018.25</v>
      </c>
      <c r="GS31" s="2">
        <v>1041</v>
      </c>
      <c r="GT31" s="2">
        <v>1030</v>
      </c>
      <c r="GU31" s="2">
        <v>1023.25</v>
      </c>
      <c r="GV31" s="2">
        <v>1050.75</v>
      </c>
      <c r="GW31" s="2">
        <v>1058.75</v>
      </c>
      <c r="GX31" s="2">
        <v>1061.25</v>
      </c>
      <c r="GY31" s="2">
        <v>1062.5</v>
      </c>
      <c r="GZ31" s="2">
        <v>1057.5</v>
      </c>
      <c r="HA31" s="2">
        <v>1047.5</v>
      </c>
      <c r="HB31" s="2">
        <v>1043.75</v>
      </c>
      <c r="HC31" s="2">
        <v>1059</v>
      </c>
      <c r="HD31" s="2">
        <v>1081.75</v>
      </c>
      <c r="HE31" s="2">
        <v>1074.25</v>
      </c>
      <c r="HF31" s="2">
        <v>1096.5</v>
      </c>
      <c r="HG31" s="2">
        <v>1086</v>
      </c>
      <c r="HH31" s="2">
        <v>1094.25</v>
      </c>
      <c r="HI31" s="2">
        <v>1078.5</v>
      </c>
      <c r="HJ31" s="2">
        <v>1081.25</v>
      </c>
      <c r="HK31" s="2">
        <v>1067.5</v>
      </c>
      <c r="HL31" s="2">
        <v>1061.25</v>
      </c>
      <c r="HM31" s="2">
        <v>1069.25</v>
      </c>
      <c r="HN31" s="2">
        <v>1074.75</v>
      </c>
      <c r="HO31" s="2">
        <v>1073</v>
      </c>
      <c r="HP31" s="2">
        <v>1078.25</v>
      </c>
      <c r="HQ31" s="2">
        <v>1071</v>
      </c>
      <c r="HR31" s="2">
        <v>1067.25</v>
      </c>
      <c r="HS31" s="2">
        <v>1068.5</v>
      </c>
      <c r="HT31" s="2">
        <v>1058.25</v>
      </c>
      <c r="HU31" s="2">
        <v>1062.5</v>
      </c>
      <c r="HV31" s="2">
        <v>1070.75</v>
      </c>
      <c r="HW31" s="2">
        <v>1061.25</v>
      </c>
      <c r="HX31" s="2">
        <v>1054.75</v>
      </c>
      <c r="HY31" s="2">
        <v>1061</v>
      </c>
      <c r="HZ31" s="2">
        <v>1064.75</v>
      </c>
      <c r="IA31" s="2">
        <v>1080.25</v>
      </c>
      <c r="IB31" s="2">
        <v>1093.25</v>
      </c>
      <c r="IC31" s="2">
        <v>1081.25</v>
      </c>
      <c r="ID31" s="2">
        <v>1060.75</v>
      </c>
      <c r="IE31" s="2">
        <v>1063</v>
      </c>
      <c r="IF31" s="2">
        <v>1064.75</v>
      </c>
      <c r="IG31" s="2">
        <v>1074</v>
      </c>
      <c r="IH31" s="2">
        <v>1083.25</v>
      </c>
      <c r="II31" s="2">
        <v>1049.25</v>
      </c>
      <c r="IJ31" s="2">
        <v>1049.25</v>
      </c>
      <c r="IK31" s="2">
        <v>1046.25</v>
      </c>
      <c r="IL31" s="2">
        <v>1023.75</v>
      </c>
      <c r="IM31" s="2">
        <v>1010.25</v>
      </c>
      <c r="IN31" s="2">
        <v>991.25</v>
      </c>
      <c r="IO31" s="2">
        <v>986.5</v>
      </c>
      <c r="IP31" s="2">
        <v>973.25</v>
      </c>
      <c r="IQ31" s="2">
        <v>1003.5</v>
      </c>
      <c r="IR31" s="2">
        <v>994.25</v>
      </c>
      <c r="IS31" s="2">
        <v>1008.75</v>
      </c>
      <c r="IT31" s="2">
        <v>997</v>
      </c>
    </row>
    <row r="32" spans="1:254" ht="15.9" customHeight="1">
      <c r="A32" s="65" t="s">
        <v>59</v>
      </c>
      <c r="B32" s="25" t="s">
        <v>60</v>
      </c>
      <c r="C32" s="39">
        <v>1415</v>
      </c>
      <c r="D32" s="38">
        <v>42</v>
      </c>
      <c r="E32" s="29">
        <v>1373</v>
      </c>
      <c r="F32" s="29">
        <v>1373</v>
      </c>
      <c r="G32" s="29">
        <v>1347</v>
      </c>
      <c r="H32" s="29">
        <v>1356</v>
      </c>
      <c r="I32" s="29">
        <v>1464</v>
      </c>
      <c r="J32" s="29">
        <v>1483</v>
      </c>
      <c r="K32" s="29">
        <v>1505</v>
      </c>
      <c r="L32" s="29">
        <v>1540</v>
      </c>
      <c r="M32" s="29">
        <v>1522</v>
      </c>
      <c r="N32" s="29">
        <v>1585</v>
      </c>
      <c r="O32" s="29">
        <v>1599</v>
      </c>
      <c r="P32" s="29">
        <v>1525</v>
      </c>
      <c r="Q32" s="29">
        <v>1519</v>
      </c>
      <c r="R32" s="29">
        <v>1479</v>
      </c>
      <c r="S32" s="29">
        <v>1461</v>
      </c>
      <c r="T32" s="29">
        <v>1404</v>
      </c>
      <c r="U32" s="29">
        <v>1363</v>
      </c>
      <c r="V32" s="29">
        <v>1365</v>
      </c>
      <c r="W32" s="29">
        <v>1336</v>
      </c>
      <c r="X32" s="29">
        <v>1357</v>
      </c>
      <c r="Y32" s="29">
        <v>1353</v>
      </c>
      <c r="Z32" s="29">
        <v>1345</v>
      </c>
      <c r="AA32" s="29">
        <v>1346</v>
      </c>
      <c r="AB32" s="29">
        <v>1339</v>
      </c>
      <c r="AC32" s="29">
        <v>1343</v>
      </c>
      <c r="AD32" s="29">
        <v>1301</v>
      </c>
      <c r="AE32" s="29">
        <v>1321</v>
      </c>
      <c r="AF32" s="29">
        <v>1271</v>
      </c>
      <c r="AG32" s="29">
        <v>1274</v>
      </c>
      <c r="AH32" s="29">
        <v>1255</v>
      </c>
      <c r="AI32" s="29">
        <v>1211</v>
      </c>
      <c r="AJ32" s="29">
        <v>1211</v>
      </c>
      <c r="AK32" s="29">
        <v>1209</v>
      </c>
      <c r="AL32" s="29">
        <v>1220</v>
      </c>
      <c r="AM32" s="29">
        <v>1238</v>
      </c>
      <c r="AN32" s="29">
        <v>1259</v>
      </c>
      <c r="AO32" s="29">
        <v>1253</v>
      </c>
      <c r="AP32" s="29">
        <v>1249</v>
      </c>
      <c r="AQ32" s="29">
        <v>1227</v>
      </c>
      <c r="AR32" s="29">
        <v>1219</v>
      </c>
      <c r="AS32" s="29">
        <v>1239</v>
      </c>
      <c r="AT32" s="29">
        <v>1256</v>
      </c>
      <c r="AU32" s="29">
        <v>1270</v>
      </c>
      <c r="AV32" s="29">
        <v>1262</v>
      </c>
      <c r="AW32" s="29">
        <v>1213</v>
      </c>
      <c r="AX32" s="29">
        <v>1236</v>
      </c>
      <c r="AY32" s="29">
        <v>1235</v>
      </c>
      <c r="AZ32" s="29">
        <v>1264</v>
      </c>
      <c r="BA32" s="29">
        <v>1361</v>
      </c>
      <c r="BB32" s="29">
        <v>1379</v>
      </c>
      <c r="BC32" s="29">
        <v>1406</v>
      </c>
      <c r="BD32" s="29">
        <v>1372</v>
      </c>
      <c r="BE32" s="29">
        <v>1389</v>
      </c>
      <c r="BF32" s="29">
        <v>1384</v>
      </c>
      <c r="BG32" s="29">
        <v>1426</v>
      </c>
      <c r="BH32" s="29">
        <v>1420</v>
      </c>
      <c r="BI32" s="29">
        <v>1512</v>
      </c>
      <c r="BJ32" s="29">
        <v>1490</v>
      </c>
      <c r="BK32" s="29">
        <v>1550</v>
      </c>
      <c r="BL32" s="30">
        <v>1487</v>
      </c>
      <c r="BM32" s="2">
        <v>1612</v>
      </c>
      <c r="BN32" s="2">
        <v>1513</v>
      </c>
      <c r="BO32" s="2">
        <v>1484</v>
      </c>
      <c r="BP32" s="2">
        <v>1460</v>
      </c>
      <c r="BQ32" s="2">
        <v>1432</v>
      </c>
      <c r="BR32" s="2">
        <v>1374</v>
      </c>
      <c r="BS32" s="2">
        <v>1334</v>
      </c>
      <c r="BT32" s="2">
        <v>1305</v>
      </c>
      <c r="BU32" s="2">
        <v>1437</v>
      </c>
      <c r="BV32" s="2">
        <v>1446</v>
      </c>
      <c r="BW32" s="2">
        <v>1455</v>
      </c>
      <c r="BX32" s="2">
        <v>1526</v>
      </c>
      <c r="BY32" s="2">
        <v>1500</v>
      </c>
      <c r="BZ32" s="2">
        <v>1472</v>
      </c>
      <c r="CA32" s="2">
        <v>1443</v>
      </c>
      <c r="CB32" s="2">
        <v>1407</v>
      </c>
      <c r="CC32" s="2">
        <v>1370</v>
      </c>
      <c r="CD32" s="2">
        <v>1339</v>
      </c>
      <c r="CE32" s="2">
        <v>1336</v>
      </c>
      <c r="CF32" s="2">
        <v>1327</v>
      </c>
      <c r="CG32" s="2">
        <v>1340</v>
      </c>
      <c r="CH32" s="2">
        <v>1317</v>
      </c>
      <c r="CI32" s="2">
        <v>1319</v>
      </c>
      <c r="CJ32" s="2">
        <v>1296</v>
      </c>
      <c r="CK32" s="2">
        <v>1309</v>
      </c>
      <c r="CL32" s="2">
        <v>1296</v>
      </c>
      <c r="CM32" s="2">
        <v>1294</v>
      </c>
      <c r="CN32" s="2">
        <v>1292</v>
      </c>
      <c r="CO32" s="2">
        <v>1278</v>
      </c>
      <c r="CP32" s="2">
        <v>1280</v>
      </c>
      <c r="CQ32" s="2">
        <v>1256</v>
      </c>
      <c r="CR32" s="2">
        <v>1223</v>
      </c>
      <c r="CS32" s="2">
        <v>1206</v>
      </c>
      <c r="CT32" s="2">
        <v>1189</v>
      </c>
      <c r="CU32" s="2">
        <v>1261</v>
      </c>
      <c r="CV32" s="2">
        <v>1292</v>
      </c>
      <c r="CW32" s="2">
        <v>1289</v>
      </c>
      <c r="CX32" s="2">
        <v>1276</v>
      </c>
      <c r="CY32" s="2">
        <v>1287</v>
      </c>
      <c r="CZ32" s="2">
        <v>1290</v>
      </c>
      <c r="DA32" s="2">
        <v>1312</v>
      </c>
      <c r="DB32" s="2">
        <v>1279</v>
      </c>
      <c r="DC32" s="2">
        <v>1256</v>
      </c>
      <c r="DD32" s="2">
        <v>1276</v>
      </c>
      <c r="DE32" s="2">
        <v>1303</v>
      </c>
      <c r="DF32" s="2">
        <v>1296</v>
      </c>
      <c r="DG32" s="2">
        <v>1347</v>
      </c>
      <c r="DH32" s="2">
        <v>1336</v>
      </c>
      <c r="DI32" s="2">
        <v>1327</v>
      </c>
      <c r="DJ32" s="2">
        <v>1299</v>
      </c>
      <c r="DK32" s="2">
        <v>1304</v>
      </c>
      <c r="DL32" s="2">
        <v>1284</v>
      </c>
      <c r="DM32" s="2">
        <v>1258</v>
      </c>
      <c r="DN32" s="2">
        <v>1250</v>
      </c>
      <c r="DO32" s="2">
        <v>1213</v>
      </c>
      <c r="DP32" s="2">
        <v>1204</v>
      </c>
      <c r="DQ32" s="2">
        <v>1196</v>
      </c>
      <c r="DR32" s="2">
        <v>1195</v>
      </c>
      <c r="DS32" s="2">
        <v>1189</v>
      </c>
      <c r="DT32" s="2">
        <v>1164</v>
      </c>
      <c r="DU32" s="2">
        <v>1163</v>
      </c>
      <c r="DV32" s="2">
        <v>1196</v>
      </c>
      <c r="DW32" s="2">
        <v>1215</v>
      </c>
      <c r="DX32" s="2">
        <v>1199</v>
      </c>
      <c r="DY32" s="2">
        <v>1195</v>
      </c>
      <c r="DZ32" s="2">
        <v>1204</v>
      </c>
      <c r="EA32" s="2">
        <v>1181</v>
      </c>
      <c r="EB32" s="2">
        <v>1172</v>
      </c>
      <c r="EC32" s="2">
        <v>1169</v>
      </c>
      <c r="ED32" s="2">
        <v>1172</v>
      </c>
      <c r="EE32" s="2">
        <v>1189</v>
      </c>
      <c r="EF32" s="2">
        <v>1206</v>
      </c>
      <c r="EG32" s="2">
        <v>1196</v>
      </c>
      <c r="EH32" s="2">
        <v>1196</v>
      </c>
      <c r="EI32" s="2">
        <v>1189</v>
      </c>
      <c r="EJ32" s="2">
        <v>1190</v>
      </c>
      <c r="EK32" s="2">
        <v>1186</v>
      </c>
      <c r="EL32" s="2">
        <v>1193</v>
      </c>
      <c r="EM32" s="2">
        <v>1204</v>
      </c>
      <c r="EN32" s="2">
        <v>1205</v>
      </c>
      <c r="EO32" s="2">
        <v>1195</v>
      </c>
      <c r="EP32" s="2">
        <v>1198</v>
      </c>
      <c r="EQ32" s="2">
        <v>1197</v>
      </c>
      <c r="ER32" s="2">
        <v>1204</v>
      </c>
      <c r="ES32" s="2">
        <v>1179</v>
      </c>
      <c r="ET32" s="2">
        <v>1172</v>
      </c>
      <c r="EU32" s="2">
        <v>1165</v>
      </c>
      <c r="EV32" s="2">
        <v>1179</v>
      </c>
      <c r="EW32" s="2">
        <v>1166</v>
      </c>
      <c r="EX32" s="2">
        <v>1160</v>
      </c>
      <c r="EY32" s="2">
        <v>1149</v>
      </c>
      <c r="EZ32" s="2">
        <v>1145</v>
      </c>
      <c r="FA32" s="2">
        <v>1133</v>
      </c>
      <c r="FB32" s="2">
        <v>1137</v>
      </c>
      <c r="FC32" s="2">
        <v>1119</v>
      </c>
      <c r="FD32" s="2">
        <v>1118</v>
      </c>
      <c r="FE32" s="2">
        <v>1118</v>
      </c>
      <c r="FF32" s="2">
        <v>1114</v>
      </c>
      <c r="FG32" s="2">
        <v>1117</v>
      </c>
      <c r="FH32" s="2">
        <v>1119</v>
      </c>
      <c r="FI32" s="2">
        <v>1116</v>
      </c>
      <c r="FJ32" s="2">
        <v>1116</v>
      </c>
      <c r="FK32" s="2">
        <v>1101</v>
      </c>
      <c r="FL32" s="2">
        <v>1104</v>
      </c>
      <c r="FM32" s="2">
        <v>1102</v>
      </c>
      <c r="FN32" s="2">
        <v>1116</v>
      </c>
      <c r="FO32" s="2">
        <v>1120</v>
      </c>
      <c r="FP32" s="2">
        <v>1113</v>
      </c>
      <c r="FQ32" s="2">
        <v>1094</v>
      </c>
      <c r="FR32" s="2">
        <v>1090</v>
      </c>
      <c r="FS32" s="2">
        <v>1074</v>
      </c>
      <c r="FT32" s="2">
        <v>1064</v>
      </c>
      <c r="FU32" s="2">
        <v>1061</v>
      </c>
      <c r="FV32" s="2">
        <v>1062</v>
      </c>
      <c r="FW32" s="2">
        <v>1065</v>
      </c>
      <c r="FX32" s="2">
        <v>1103</v>
      </c>
      <c r="FY32" s="2">
        <v>1113</v>
      </c>
      <c r="FZ32" s="2">
        <v>1117</v>
      </c>
      <c r="GA32" s="2">
        <v>1098</v>
      </c>
      <c r="GB32" s="2">
        <v>1086</v>
      </c>
      <c r="GC32" s="2">
        <v>1087</v>
      </c>
      <c r="GD32" s="2">
        <v>1069</v>
      </c>
      <c r="GE32" s="2">
        <v>1162</v>
      </c>
      <c r="GF32" s="2">
        <v>1144</v>
      </c>
      <c r="GG32" s="2">
        <v>1162</v>
      </c>
      <c r="GH32" s="2">
        <v>1169</v>
      </c>
      <c r="GI32" s="2">
        <v>1163</v>
      </c>
      <c r="GJ32" s="2">
        <v>1188</v>
      </c>
      <c r="GK32" s="2">
        <v>1229</v>
      </c>
      <c r="GL32" s="2">
        <v>1237</v>
      </c>
      <c r="GM32" s="2">
        <v>1209</v>
      </c>
      <c r="GN32" s="2">
        <v>1208</v>
      </c>
      <c r="GO32" s="2">
        <v>1186</v>
      </c>
      <c r="GP32" s="2">
        <v>1179</v>
      </c>
      <c r="GQ32" s="2">
        <v>1172</v>
      </c>
      <c r="GR32" s="2">
        <v>1161</v>
      </c>
      <c r="GS32" s="2">
        <v>1152</v>
      </c>
      <c r="GT32" s="2">
        <v>1144</v>
      </c>
      <c r="GU32" s="2">
        <v>1155</v>
      </c>
      <c r="GV32" s="2">
        <v>1174</v>
      </c>
      <c r="GW32" s="2">
        <v>1198</v>
      </c>
      <c r="GX32" s="2">
        <v>1229</v>
      </c>
      <c r="GY32" s="2">
        <v>1234</v>
      </c>
      <c r="GZ32" s="2">
        <v>1236</v>
      </c>
      <c r="HA32" s="2">
        <v>1218</v>
      </c>
      <c r="HB32" s="2">
        <v>1210</v>
      </c>
      <c r="HC32" s="2">
        <v>1215</v>
      </c>
      <c r="HD32" s="2">
        <v>1242</v>
      </c>
      <c r="HE32" s="2">
        <v>1262</v>
      </c>
      <c r="HF32" s="2">
        <v>1270</v>
      </c>
      <c r="HG32" s="2">
        <v>1259</v>
      </c>
      <c r="HH32" s="2">
        <v>1264</v>
      </c>
      <c r="HI32" s="2">
        <v>1265</v>
      </c>
      <c r="HJ32" s="2">
        <v>1253</v>
      </c>
      <c r="HK32" s="2">
        <v>1250</v>
      </c>
      <c r="HL32" s="2">
        <v>1249</v>
      </c>
      <c r="HM32" s="2">
        <v>1256</v>
      </c>
      <c r="HN32" s="2">
        <v>1259</v>
      </c>
      <c r="HO32" s="2">
        <v>1279</v>
      </c>
      <c r="HP32" s="2">
        <v>1289</v>
      </c>
      <c r="HQ32" s="2">
        <v>1278</v>
      </c>
      <c r="HR32" s="2">
        <v>1273</v>
      </c>
      <c r="HS32" s="2">
        <v>1246</v>
      </c>
      <c r="HT32" s="2">
        <v>1237</v>
      </c>
      <c r="HU32" s="2">
        <v>1224</v>
      </c>
      <c r="HV32" s="2">
        <v>1206</v>
      </c>
      <c r="HW32" s="2">
        <v>1211</v>
      </c>
      <c r="HX32" s="2">
        <v>1211</v>
      </c>
      <c r="HY32" s="2">
        <v>1206</v>
      </c>
      <c r="HZ32" s="2">
        <v>1206</v>
      </c>
      <c r="IA32" s="2">
        <v>1197</v>
      </c>
      <c r="IB32" s="2">
        <v>1205</v>
      </c>
      <c r="IC32" s="2">
        <v>1195</v>
      </c>
      <c r="ID32" s="2">
        <v>1181</v>
      </c>
      <c r="IE32" s="2">
        <v>1182</v>
      </c>
      <c r="IF32" s="2">
        <v>1171</v>
      </c>
      <c r="IG32" s="2">
        <v>1172</v>
      </c>
      <c r="IH32" s="2">
        <v>1160</v>
      </c>
      <c r="II32" s="2">
        <v>1154</v>
      </c>
      <c r="IJ32" s="2">
        <v>1133</v>
      </c>
      <c r="IK32" s="2">
        <v>1134</v>
      </c>
      <c r="IL32" s="2">
        <v>1133</v>
      </c>
      <c r="IM32" s="2">
        <v>1131</v>
      </c>
      <c r="IN32" s="2">
        <v>1154</v>
      </c>
      <c r="IO32" s="2">
        <v>1163</v>
      </c>
      <c r="IP32" s="2">
        <v>1130</v>
      </c>
      <c r="IQ32" s="2">
        <v>1132</v>
      </c>
      <c r="IR32" s="2">
        <v>1122</v>
      </c>
      <c r="IS32" s="2">
        <v>1127</v>
      </c>
      <c r="IT32" s="2">
        <v>1135</v>
      </c>
    </row>
    <row r="33" spans="1:254" ht="15.9" customHeight="1">
      <c r="A33" s="65" t="s">
        <v>61</v>
      </c>
      <c r="B33" s="25" t="s">
        <v>62</v>
      </c>
      <c r="C33" s="39">
        <v>1849</v>
      </c>
      <c r="D33" s="38">
        <v>20.5</v>
      </c>
      <c r="E33" s="29">
        <v>1828.5</v>
      </c>
      <c r="F33" s="29">
        <v>1830</v>
      </c>
      <c r="G33" s="29">
        <v>1811.5</v>
      </c>
      <c r="H33" s="29">
        <v>1814.5</v>
      </c>
      <c r="I33" s="29">
        <v>1824.5</v>
      </c>
      <c r="J33" s="29">
        <v>1813.5</v>
      </c>
      <c r="K33" s="29">
        <v>1850</v>
      </c>
      <c r="L33" s="29">
        <v>1860.5</v>
      </c>
      <c r="M33" s="29">
        <v>1885</v>
      </c>
      <c r="N33" s="29">
        <v>1866.5</v>
      </c>
      <c r="O33" s="29">
        <v>1876.5</v>
      </c>
      <c r="P33" s="29">
        <v>1866.5</v>
      </c>
      <c r="Q33" s="29">
        <v>1847</v>
      </c>
      <c r="R33" s="29">
        <v>1858.5</v>
      </c>
      <c r="S33" s="29">
        <v>1886.5</v>
      </c>
      <c r="T33" s="29">
        <v>1879</v>
      </c>
      <c r="U33" s="29">
        <v>1806.5</v>
      </c>
      <c r="V33" s="29">
        <v>1809.5</v>
      </c>
      <c r="W33" s="29">
        <v>1781</v>
      </c>
      <c r="X33" s="29">
        <v>1740</v>
      </c>
      <c r="Y33" s="29">
        <v>1789.5</v>
      </c>
      <c r="Z33" s="29">
        <v>1762.5</v>
      </c>
      <c r="AA33" s="29">
        <v>1713.5</v>
      </c>
      <c r="AB33" s="29">
        <v>1684</v>
      </c>
      <c r="AC33" s="29">
        <v>1652.5</v>
      </c>
      <c r="AD33" s="29">
        <v>1641</v>
      </c>
      <c r="AE33" s="29">
        <v>1618.5</v>
      </c>
      <c r="AF33" s="29">
        <v>1611.5</v>
      </c>
      <c r="AG33" s="29">
        <v>1620</v>
      </c>
      <c r="AH33" s="29">
        <v>1604</v>
      </c>
      <c r="AI33" s="29">
        <v>1612.5</v>
      </c>
      <c r="AJ33" s="29">
        <v>1630</v>
      </c>
      <c r="AK33" s="29">
        <v>1631.5</v>
      </c>
      <c r="AL33" s="29">
        <v>1626.5</v>
      </c>
      <c r="AM33" s="29">
        <v>1630</v>
      </c>
      <c r="AN33" s="29">
        <v>1625.5</v>
      </c>
      <c r="AO33" s="29">
        <v>1607</v>
      </c>
      <c r="AP33" s="29">
        <v>1626</v>
      </c>
      <c r="AQ33" s="29">
        <v>1575</v>
      </c>
      <c r="AR33" s="29">
        <v>1548.5</v>
      </c>
      <c r="AS33" s="29">
        <v>1606</v>
      </c>
      <c r="AT33" s="29">
        <v>1581.5</v>
      </c>
      <c r="AU33" s="29">
        <v>1554</v>
      </c>
      <c r="AV33" s="29">
        <v>1566.5</v>
      </c>
      <c r="AW33" s="29">
        <v>1560</v>
      </c>
      <c r="AX33" s="29">
        <v>1542.5</v>
      </c>
      <c r="AY33" s="29">
        <v>1503.5</v>
      </c>
      <c r="AZ33" s="29">
        <v>1498.5</v>
      </c>
      <c r="BA33" s="29">
        <v>1501.5</v>
      </c>
      <c r="BB33" s="29">
        <v>1475</v>
      </c>
      <c r="BC33" s="29">
        <v>1481.5</v>
      </c>
      <c r="BD33" s="29">
        <v>1502.5</v>
      </c>
      <c r="BE33" s="29">
        <v>1498.5</v>
      </c>
      <c r="BF33" s="29">
        <v>1511.5</v>
      </c>
      <c r="BG33" s="29">
        <v>1522.5</v>
      </c>
      <c r="BH33" s="29">
        <v>1507</v>
      </c>
      <c r="BI33" s="29">
        <v>1509.5</v>
      </c>
      <c r="BJ33" s="29">
        <v>1486.5</v>
      </c>
      <c r="BK33" s="29">
        <v>1502</v>
      </c>
      <c r="BL33" s="30">
        <v>1505</v>
      </c>
      <c r="BM33" s="2">
        <v>1498</v>
      </c>
      <c r="BN33" s="2">
        <v>1469.5</v>
      </c>
      <c r="BO33" s="2">
        <v>1469.5</v>
      </c>
      <c r="BP33" s="2">
        <v>1489</v>
      </c>
      <c r="BQ33" s="2">
        <v>1518.5</v>
      </c>
      <c r="BR33" s="2">
        <v>1463</v>
      </c>
      <c r="BS33" s="2">
        <v>1467.5</v>
      </c>
      <c r="BT33" s="2">
        <v>1473.5</v>
      </c>
      <c r="BU33" s="2">
        <v>1526.5</v>
      </c>
      <c r="BV33" s="2">
        <v>1512.5</v>
      </c>
      <c r="BW33" s="2">
        <v>1514.5</v>
      </c>
      <c r="BX33" s="2">
        <v>1525</v>
      </c>
      <c r="BY33" s="2">
        <v>1536</v>
      </c>
      <c r="BZ33" s="2">
        <v>1537</v>
      </c>
      <c r="CA33" s="2">
        <v>1553.5</v>
      </c>
      <c r="CB33" s="2">
        <v>1599</v>
      </c>
      <c r="CC33" s="2">
        <v>1583.5</v>
      </c>
      <c r="CD33" s="2">
        <v>1572</v>
      </c>
      <c r="CE33" s="2">
        <v>1549.5</v>
      </c>
      <c r="CF33" s="2">
        <v>1556</v>
      </c>
      <c r="CG33" s="2">
        <v>1579</v>
      </c>
      <c r="CH33" s="2">
        <v>1585</v>
      </c>
      <c r="CI33" s="2">
        <v>1520.5</v>
      </c>
      <c r="CJ33" s="2">
        <v>1532.5</v>
      </c>
      <c r="CK33" s="2">
        <v>1536.5</v>
      </c>
      <c r="CL33" s="2">
        <v>1551.5</v>
      </c>
      <c r="CM33" s="2">
        <v>1533.5</v>
      </c>
      <c r="CN33" s="2">
        <v>1527.5</v>
      </c>
      <c r="CO33" s="2">
        <v>1514</v>
      </c>
      <c r="CP33" s="2">
        <v>1584.5</v>
      </c>
      <c r="CQ33" s="2">
        <v>1582</v>
      </c>
      <c r="CR33" s="2">
        <v>1564.5</v>
      </c>
      <c r="CS33" s="2">
        <v>1504</v>
      </c>
      <c r="CT33" s="2">
        <v>1480.5</v>
      </c>
      <c r="CU33" s="2">
        <v>1488.5</v>
      </c>
      <c r="CV33" s="2">
        <v>1510</v>
      </c>
      <c r="CW33" s="2">
        <v>1470.5</v>
      </c>
      <c r="CX33" s="2">
        <v>1444</v>
      </c>
      <c r="CY33" s="2">
        <v>1447</v>
      </c>
      <c r="CZ33" s="2">
        <v>1487</v>
      </c>
      <c r="DA33" s="2">
        <v>1519.5</v>
      </c>
      <c r="DB33" s="2">
        <v>1496</v>
      </c>
      <c r="DC33" s="2">
        <v>1440.5</v>
      </c>
      <c r="DD33" s="2">
        <v>1525</v>
      </c>
      <c r="DE33" s="2">
        <v>1540</v>
      </c>
      <c r="DF33" s="2">
        <v>1512</v>
      </c>
      <c r="DG33" s="2">
        <v>1593</v>
      </c>
      <c r="DH33" s="2">
        <v>1588</v>
      </c>
      <c r="DI33" s="2">
        <v>1646</v>
      </c>
      <c r="DJ33" s="2">
        <v>1643.5</v>
      </c>
      <c r="DK33" s="2">
        <v>1609</v>
      </c>
      <c r="DL33" s="2">
        <v>1592.5</v>
      </c>
      <c r="DM33" s="2">
        <v>1607</v>
      </c>
      <c r="DN33" s="2">
        <v>1629</v>
      </c>
      <c r="DO33" s="2">
        <v>1626.5</v>
      </c>
      <c r="DP33" s="2">
        <v>1627</v>
      </c>
      <c r="DQ33" s="2">
        <v>1659</v>
      </c>
      <c r="DR33" s="2">
        <v>1681</v>
      </c>
      <c r="DS33" s="2">
        <v>1686.5</v>
      </c>
      <c r="DT33" s="2">
        <v>1678.5</v>
      </c>
      <c r="DU33" s="2">
        <v>1654</v>
      </c>
      <c r="DV33" s="2">
        <v>1588</v>
      </c>
      <c r="DW33" s="2">
        <v>1561.5</v>
      </c>
      <c r="DX33" s="2">
        <v>1547</v>
      </c>
      <c r="DY33" s="2">
        <v>1530</v>
      </c>
      <c r="DZ33" s="2">
        <v>1524.5</v>
      </c>
      <c r="EA33" s="2">
        <v>1510</v>
      </c>
      <c r="EB33" s="2">
        <v>1515</v>
      </c>
      <c r="EC33" s="2">
        <v>1500</v>
      </c>
      <c r="ED33" s="2">
        <v>1495.5</v>
      </c>
      <c r="EE33" s="2">
        <v>1493</v>
      </c>
      <c r="EF33" s="2">
        <v>1524.5</v>
      </c>
      <c r="EG33" s="2">
        <v>1511.5</v>
      </c>
      <c r="EH33" s="2">
        <v>1493.5</v>
      </c>
      <c r="EI33" s="2">
        <v>1542.5</v>
      </c>
      <c r="EJ33" s="2">
        <v>1559.5</v>
      </c>
      <c r="EK33" s="2">
        <v>1563</v>
      </c>
      <c r="EL33" s="2">
        <v>1567.5</v>
      </c>
      <c r="EM33" s="2">
        <v>1542</v>
      </c>
      <c r="EN33" s="2">
        <v>1533.5</v>
      </c>
      <c r="EO33" s="2">
        <v>1492</v>
      </c>
      <c r="EP33" s="2">
        <v>1480</v>
      </c>
      <c r="EQ33" s="2">
        <v>1499</v>
      </c>
      <c r="ER33" s="2">
        <v>1475</v>
      </c>
      <c r="ES33" s="2">
        <v>1397</v>
      </c>
      <c r="ET33" s="2">
        <v>1384</v>
      </c>
      <c r="EU33" s="2">
        <v>1397</v>
      </c>
      <c r="EV33" s="2">
        <v>1394</v>
      </c>
      <c r="EW33" s="2">
        <v>1388.5</v>
      </c>
      <c r="EX33" s="2">
        <v>1384</v>
      </c>
      <c r="EY33" s="2">
        <v>1386.5</v>
      </c>
      <c r="EZ33" s="2">
        <v>1366.5</v>
      </c>
      <c r="FA33" s="2">
        <v>1361</v>
      </c>
      <c r="FB33" s="2">
        <v>1358</v>
      </c>
      <c r="FC33" s="2">
        <v>1336</v>
      </c>
      <c r="FD33" s="2">
        <v>1379.5</v>
      </c>
      <c r="FE33" s="2">
        <v>1388</v>
      </c>
      <c r="FF33" s="2">
        <v>1387</v>
      </c>
      <c r="FG33" s="2">
        <v>1369</v>
      </c>
      <c r="FH33" s="2">
        <v>1359</v>
      </c>
      <c r="FI33" s="2">
        <v>1339</v>
      </c>
      <c r="FJ33" s="2">
        <v>1331.5</v>
      </c>
      <c r="FK33" s="2">
        <v>1336</v>
      </c>
      <c r="FL33" s="2">
        <v>1352.5</v>
      </c>
      <c r="FM33" s="2">
        <v>1318.5</v>
      </c>
      <c r="FN33" s="2">
        <v>1320.5</v>
      </c>
      <c r="FO33" s="2">
        <v>1298.5</v>
      </c>
      <c r="FP33" s="2">
        <v>1299.5</v>
      </c>
      <c r="FQ33" s="2">
        <v>1306.5</v>
      </c>
      <c r="FR33" s="2">
        <v>1306.5</v>
      </c>
      <c r="FS33" s="2">
        <v>1264</v>
      </c>
      <c r="FT33" s="2">
        <v>1257.5</v>
      </c>
      <c r="FU33" s="2">
        <v>1265</v>
      </c>
      <c r="FV33" s="2">
        <v>1246</v>
      </c>
      <c r="FW33" s="2">
        <v>1268.5</v>
      </c>
      <c r="FX33" s="2">
        <v>1303</v>
      </c>
      <c r="FY33" s="2">
        <v>1303.5</v>
      </c>
      <c r="FZ33" s="2">
        <v>1301.5</v>
      </c>
      <c r="GA33" s="2">
        <v>1280.5</v>
      </c>
      <c r="GB33" s="2">
        <v>1272.5</v>
      </c>
      <c r="GC33" s="2">
        <v>1261</v>
      </c>
      <c r="GD33" s="2">
        <v>1240</v>
      </c>
      <c r="GE33" s="2">
        <v>1246</v>
      </c>
      <c r="GF33" s="2">
        <v>1222.5</v>
      </c>
      <c r="GG33" s="2">
        <v>1295</v>
      </c>
      <c r="GH33" s="2">
        <v>1199.5</v>
      </c>
      <c r="GI33" s="2">
        <v>1187</v>
      </c>
      <c r="GJ33" s="2">
        <v>1183.5</v>
      </c>
      <c r="GK33" s="2">
        <v>1194</v>
      </c>
      <c r="GL33" s="2">
        <v>1186.5</v>
      </c>
      <c r="GM33" s="2">
        <v>1173.5</v>
      </c>
      <c r="GN33" s="2">
        <v>1172.5</v>
      </c>
      <c r="GO33" s="2">
        <v>1180</v>
      </c>
      <c r="GP33" s="2">
        <v>1183.5</v>
      </c>
      <c r="GQ33" s="2">
        <v>1164</v>
      </c>
      <c r="GR33" s="2">
        <v>1149.5</v>
      </c>
      <c r="GS33" s="2">
        <v>1163.5</v>
      </c>
      <c r="GT33" s="2">
        <v>1144.5</v>
      </c>
      <c r="GU33" s="2">
        <v>1154</v>
      </c>
      <c r="GV33" s="2">
        <v>1191.5</v>
      </c>
      <c r="GW33" s="2">
        <v>1201</v>
      </c>
      <c r="GX33" s="2">
        <v>1212</v>
      </c>
      <c r="GY33" s="2">
        <v>1224</v>
      </c>
      <c r="GZ33" s="2">
        <v>1215.5</v>
      </c>
      <c r="HA33" s="2">
        <v>1184</v>
      </c>
      <c r="HB33" s="2">
        <v>1178.5</v>
      </c>
      <c r="HC33" s="2">
        <v>1196</v>
      </c>
      <c r="HD33" s="2">
        <v>1202.5</v>
      </c>
      <c r="HE33" s="2">
        <v>1203</v>
      </c>
      <c r="HF33" s="2">
        <v>1239</v>
      </c>
      <c r="HG33" s="2">
        <v>1219</v>
      </c>
      <c r="HH33" s="2">
        <v>1221</v>
      </c>
      <c r="HI33" s="2">
        <v>1214</v>
      </c>
      <c r="HJ33" s="2">
        <v>1217.5</v>
      </c>
      <c r="HK33" s="2">
        <v>1206</v>
      </c>
      <c r="HL33" s="2">
        <v>1220</v>
      </c>
      <c r="HM33" s="2">
        <v>1226</v>
      </c>
      <c r="HN33" s="2">
        <v>1220</v>
      </c>
      <c r="HO33" s="2">
        <v>1210.5</v>
      </c>
      <c r="HP33" s="2">
        <v>1212.5</v>
      </c>
      <c r="HQ33" s="2">
        <v>1213.5</v>
      </c>
      <c r="HR33" s="2">
        <v>1211</v>
      </c>
      <c r="HS33" s="2">
        <v>1171.5</v>
      </c>
      <c r="HT33" s="2">
        <v>1158</v>
      </c>
      <c r="HU33" s="2">
        <v>1164</v>
      </c>
      <c r="HV33" s="2">
        <v>1163.5</v>
      </c>
      <c r="HW33" s="2">
        <v>1161</v>
      </c>
      <c r="HX33" s="2">
        <v>1159.5</v>
      </c>
      <c r="HY33" s="2">
        <v>1158.5</v>
      </c>
      <c r="HZ33" s="2">
        <v>1150</v>
      </c>
      <c r="IA33" s="2">
        <v>1166.5</v>
      </c>
      <c r="IB33" s="2">
        <v>1181</v>
      </c>
      <c r="IC33" s="2">
        <v>1158.5</v>
      </c>
      <c r="ID33" s="2">
        <v>1147.5</v>
      </c>
      <c r="IE33" s="2">
        <v>1149</v>
      </c>
      <c r="IF33" s="2">
        <v>1145</v>
      </c>
      <c r="IG33" s="2">
        <v>1147.5</v>
      </c>
      <c r="IH33" s="2">
        <v>1142</v>
      </c>
      <c r="II33" s="2">
        <v>1122</v>
      </c>
      <c r="IJ33" s="2">
        <v>1132</v>
      </c>
      <c r="IK33" s="2">
        <v>1127</v>
      </c>
      <c r="IL33" s="2">
        <v>1099</v>
      </c>
      <c r="IM33" s="2">
        <v>1086</v>
      </c>
      <c r="IN33" s="2">
        <v>1077</v>
      </c>
      <c r="IO33" s="2">
        <v>1065</v>
      </c>
      <c r="IP33" s="2">
        <v>1051</v>
      </c>
      <c r="IQ33" s="2">
        <v>1071.5</v>
      </c>
      <c r="IR33" s="2">
        <v>1065</v>
      </c>
      <c r="IS33" s="2">
        <v>1085</v>
      </c>
      <c r="IT33" s="2">
        <v>1052</v>
      </c>
    </row>
    <row r="34" spans="1:254" ht="15.9" customHeight="1">
      <c r="A34" s="65" t="s">
        <v>63</v>
      </c>
      <c r="B34" s="25" t="s">
        <v>64</v>
      </c>
      <c r="C34" s="39">
        <v>4347</v>
      </c>
      <c r="D34" s="38">
        <v>-33</v>
      </c>
      <c r="E34" s="29">
        <v>4380</v>
      </c>
      <c r="F34" s="29">
        <v>4126</v>
      </c>
      <c r="G34" s="29">
        <v>4055</v>
      </c>
      <c r="H34" s="29">
        <v>4056</v>
      </c>
      <c r="I34" s="29">
        <v>4174</v>
      </c>
      <c r="J34" s="29">
        <v>4243</v>
      </c>
      <c r="K34" s="29">
        <v>4315</v>
      </c>
      <c r="L34" s="29">
        <v>4216</v>
      </c>
      <c r="M34" s="29">
        <v>4227</v>
      </c>
      <c r="N34" s="29">
        <v>4178</v>
      </c>
      <c r="O34" s="29">
        <v>4211</v>
      </c>
      <c r="P34" s="29">
        <v>4295</v>
      </c>
      <c r="Q34" s="29">
        <v>4121</v>
      </c>
      <c r="R34" s="29">
        <v>3984</v>
      </c>
      <c r="S34" s="29">
        <v>3990</v>
      </c>
      <c r="T34" s="29">
        <v>3999</v>
      </c>
      <c r="U34" s="29">
        <v>3992</v>
      </c>
      <c r="V34" s="29">
        <v>3975</v>
      </c>
      <c r="W34" s="29">
        <v>3969</v>
      </c>
      <c r="X34" s="29">
        <v>4032</v>
      </c>
      <c r="Y34" s="29">
        <v>4078</v>
      </c>
      <c r="Z34" s="29">
        <v>4199</v>
      </c>
      <c r="AA34" s="29">
        <v>4186</v>
      </c>
      <c r="AB34" s="29">
        <v>4127</v>
      </c>
      <c r="AC34" s="29">
        <v>4003</v>
      </c>
      <c r="AD34" s="29">
        <v>3995</v>
      </c>
      <c r="AE34" s="29">
        <v>4045</v>
      </c>
      <c r="AF34" s="29">
        <v>4094</v>
      </c>
      <c r="AG34" s="29">
        <v>4130</v>
      </c>
      <c r="AH34" s="29">
        <v>4153</v>
      </c>
      <c r="AI34" s="29">
        <v>4130</v>
      </c>
      <c r="AJ34" s="29">
        <v>4206</v>
      </c>
      <c r="AK34" s="29">
        <v>4285</v>
      </c>
      <c r="AL34" s="29">
        <v>4418</v>
      </c>
      <c r="AM34" s="29">
        <v>4442</v>
      </c>
      <c r="AN34" s="29">
        <v>4447</v>
      </c>
      <c r="AO34" s="29">
        <v>4457</v>
      </c>
      <c r="AP34" s="29">
        <v>4455</v>
      </c>
      <c r="AQ34" s="29">
        <v>4205</v>
      </c>
      <c r="AR34" s="29">
        <v>4108</v>
      </c>
      <c r="AS34" s="29">
        <v>4187</v>
      </c>
      <c r="AT34" s="29">
        <v>4284</v>
      </c>
      <c r="AU34" s="29">
        <v>4304</v>
      </c>
      <c r="AV34" s="29">
        <v>4424</v>
      </c>
      <c r="AW34" s="29">
        <v>4448</v>
      </c>
      <c r="AX34" s="29">
        <v>4488</v>
      </c>
      <c r="AY34" s="29">
        <v>4418</v>
      </c>
      <c r="AZ34" s="29">
        <v>4554</v>
      </c>
      <c r="BA34" s="29">
        <v>4657</v>
      </c>
      <c r="BB34" s="29">
        <v>4374</v>
      </c>
      <c r="BC34" s="29">
        <v>4274</v>
      </c>
      <c r="BD34" s="29">
        <v>4236</v>
      </c>
      <c r="BE34" s="29">
        <v>4156</v>
      </c>
      <c r="BF34" s="29">
        <v>4180</v>
      </c>
      <c r="BG34" s="29">
        <v>4106</v>
      </c>
      <c r="BH34" s="29">
        <v>3988</v>
      </c>
      <c r="BI34" s="29">
        <v>3942</v>
      </c>
      <c r="BJ34" s="29">
        <v>3959</v>
      </c>
      <c r="BK34" s="29">
        <v>4167</v>
      </c>
      <c r="BL34" s="30">
        <v>4276</v>
      </c>
      <c r="BM34" s="2">
        <v>4217</v>
      </c>
      <c r="BN34" s="2">
        <v>3899</v>
      </c>
      <c r="BO34" s="2">
        <v>3651</v>
      </c>
      <c r="BP34" s="2">
        <v>3730</v>
      </c>
      <c r="BQ34" s="2">
        <v>3706</v>
      </c>
      <c r="BR34" s="2">
        <v>3596</v>
      </c>
      <c r="BS34" s="2">
        <v>3608</v>
      </c>
      <c r="BT34" s="2">
        <v>3666</v>
      </c>
      <c r="BU34" s="2">
        <v>3645</v>
      </c>
      <c r="BV34" s="2">
        <v>3586</v>
      </c>
      <c r="BW34" s="2">
        <v>3589</v>
      </c>
      <c r="BX34" s="2">
        <v>3684</v>
      </c>
      <c r="BY34" s="2">
        <v>3718</v>
      </c>
      <c r="BZ34" s="2">
        <v>3737</v>
      </c>
      <c r="CA34" s="2">
        <v>3710</v>
      </c>
      <c r="CB34" s="2">
        <v>3730</v>
      </c>
      <c r="CC34" s="2">
        <v>3729</v>
      </c>
      <c r="CD34" s="2">
        <v>3774</v>
      </c>
      <c r="CE34" s="2">
        <v>3756</v>
      </c>
      <c r="CF34" s="2">
        <v>3733</v>
      </c>
      <c r="CG34" s="2">
        <v>3782</v>
      </c>
      <c r="CH34" s="2">
        <v>3778</v>
      </c>
      <c r="CI34" s="2">
        <v>3592</v>
      </c>
      <c r="CJ34" s="2">
        <v>3569</v>
      </c>
      <c r="CK34" s="2">
        <v>3570</v>
      </c>
      <c r="CL34" s="2">
        <v>3657</v>
      </c>
      <c r="CM34" s="2">
        <v>3622</v>
      </c>
      <c r="CN34" s="2">
        <v>3528</v>
      </c>
      <c r="CO34" s="2">
        <v>3483</v>
      </c>
      <c r="CP34" s="2">
        <v>3568</v>
      </c>
      <c r="CQ34" s="2">
        <v>3600</v>
      </c>
      <c r="CR34" s="2">
        <v>3599</v>
      </c>
      <c r="CS34" s="2">
        <v>3481</v>
      </c>
      <c r="CT34" s="2">
        <v>3355</v>
      </c>
      <c r="CU34" s="2">
        <v>3639</v>
      </c>
      <c r="CV34" s="2">
        <v>3769</v>
      </c>
      <c r="CW34" s="2">
        <v>3763</v>
      </c>
      <c r="CX34" s="2">
        <v>3721</v>
      </c>
      <c r="CY34" s="2">
        <v>3782</v>
      </c>
      <c r="CZ34" s="2">
        <v>3833</v>
      </c>
      <c r="DA34" s="2">
        <v>3974</v>
      </c>
      <c r="DB34" s="2">
        <v>3930</v>
      </c>
      <c r="DC34" s="2">
        <v>3875</v>
      </c>
      <c r="DD34" s="2">
        <v>4153</v>
      </c>
      <c r="DE34" s="2">
        <v>4062</v>
      </c>
      <c r="DF34" s="2">
        <v>4107</v>
      </c>
      <c r="DG34" s="2">
        <v>4408</v>
      </c>
      <c r="DH34" s="2">
        <v>4465</v>
      </c>
      <c r="DI34" s="2">
        <v>4493</v>
      </c>
      <c r="DJ34" s="2">
        <v>4584</v>
      </c>
      <c r="DK34" s="2">
        <v>4648</v>
      </c>
      <c r="DL34" s="2">
        <v>4629</v>
      </c>
      <c r="DM34" s="2">
        <v>4698</v>
      </c>
      <c r="DN34" s="2">
        <v>4798</v>
      </c>
      <c r="DO34" s="2">
        <v>4831</v>
      </c>
      <c r="DP34" s="2">
        <v>4791</v>
      </c>
      <c r="DQ34" s="2">
        <v>4832</v>
      </c>
      <c r="DR34" s="2">
        <v>4818</v>
      </c>
      <c r="DS34" s="2">
        <v>4885</v>
      </c>
      <c r="DT34" s="2">
        <v>4968</v>
      </c>
      <c r="DU34" s="2">
        <v>4602</v>
      </c>
      <c r="DV34" s="2">
        <v>4412</v>
      </c>
      <c r="DW34" s="2">
        <v>4456</v>
      </c>
      <c r="DX34" s="2">
        <v>4400</v>
      </c>
      <c r="DY34" s="2">
        <v>4317</v>
      </c>
      <c r="DZ34" s="2">
        <v>4331</v>
      </c>
      <c r="EA34" s="2">
        <v>4268</v>
      </c>
      <c r="EB34" s="2">
        <v>4217</v>
      </c>
      <c r="EC34" s="2">
        <v>4239</v>
      </c>
      <c r="ED34" s="2">
        <v>4281</v>
      </c>
      <c r="EE34" s="2">
        <v>4275</v>
      </c>
      <c r="EF34" s="2">
        <v>4353</v>
      </c>
      <c r="EG34" s="2">
        <v>4302</v>
      </c>
      <c r="EH34" s="2">
        <v>4246</v>
      </c>
      <c r="EI34" s="2">
        <v>4335</v>
      </c>
      <c r="EJ34" s="2">
        <v>4344</v>
      </c>
      <c r="EK34" s="2">
        <v>4338</v>
      </c>
      <c r="EL34" s="2">
        <v>4268</v>
      </c>
      <c r="EM34" s="2">
        <v>4180</v>
      </c>
      <c r="EN34" s="2">
        <v>4184</v>
      </c>
      <c r="EO34" s="2">
        <v>4049</v>
      </c>
      <c r="EP34" s="2">
        <v>4008</v>
      </c>
      <c r="EQ34" s="2">
        <v>4010</v>
      </c>
      <c r="ER34" s="2">
        <v>4010</v>
      </c>
      <c r="ES34" s="2">
        <v>3969</v>
      </c>
      <c r="ET34" s="2">
        <v>3958</v>
      </c>
      <c r="EU34" s="2">
        <v>3965</v>
      </c>
      <c r="EV34" s="2">
        <v>3964</v>
      </c>
      <c r="EW34" s="2">
        <v>3944</v>
      </c>
      <c r="EX34" s="2">
        <v>3955</v>
      </c>
      <c r="EY34" s="2">
        <v>3898</v>
      </c>
      <c r="EZ34" s="2">
        <v>3859</v>
      </c>
      <c r="FA34" s="2">
        <v>3838</v>
      </c>
      <c r="FB34" s="2">
        <v>3813</v>
      </c>
      <c r="FC34" s="2">
        <v>3800</v>
      </c>
      <c r="FD34" s="2">
        <v>3861</v>
      </c>
      <c r="FE34" s="2">
        <v>3905</v>
      </c>
      <c r="FF34" s="2">
        <v>3824</v>
      </c>
      <c r="FG34" s="2">
        <v>3798</v>
      </c>
      <c r="FH34" s="2">
        <v>3764</v>
      </c>
      <c r="FI34" s="2">
        <v>3744</v>
      </c>
      <c r="FJ34" s="2">
        <v>3717</v>
      </c>
      <c r="FK34" s="2">
        <v>3744</v>
      </c>
      <c r="FL34" s="2">
        <v>3777</v>
      </c>
      <c r="FM34" s="2">
        <v>3766</v>
      </c>
      <c r="FN34" s="2">
        <v>3767</v>
      </c>
      <c r="FO34" s="2">
        <v>3831</v>
      </c>
      <c r="FP34" s="2">
        <v>3828</v>
      </c>
      <c r="FQ34" s="2">
        <v>3807</v>
      </c>
      <c r="FR34" s="2">
        <v>3774</v>
      </c>
      <c r="FS34" s="2">
        <v>3728</v>
      </c>
      <c r="FT34" s="2">
        <v>3749</v>
      </c>
      <c r="FU34" s="2">
        <v>3756</v>
      </c>
      <c r="FV34" s="2">
        <v>3684</v>
      </c>
      <c r="FW34" s="2">
        <v>3789</v>
      </c>
      <c r="FX34" s="2">
        <v>3785</v>
      </c>
      <c r="FY34" s="2">
        <v>3794</v>
      </c>
      <c r="FZ34" s="2">
        <v>3802</v>
      </c>
      <c r="GA34" s="2">
        <v>3831</v>
      </c>
      <c r="GB34" s="2">
        <v>4098</v>
      </c>
      <c r="GC34" s="2">
        <v>4106</v>
      </c>
      <c r="GD34" s="2">
        <v>4070</v>
      </c>
      <c r="GE34" s="2">
        <v>4150</v>
      </c>
      <c r="GF34" s="2">
        <v>4198</v>
      </c>
      <c r="GG34" s="2">
        <v>4231</v>
      </c>
      <c r="GH34" s="2">
        <v>4311</v>
      </c>
      <c r="GI34" s="2">
        <v>4307</v>
      </c>
      <c r="GJ34" s="2">
        <v>4308</v>
      </c>
      <c r="GK34" s="2">
        <v>4406</v>
      </c>
      <c r="GL34" s="2">
        <v>4426</v>
      </c>
      <c r="GM34" s="2">
        <v>4246</v>
      </c>
      <c r="GN34" s="2">
        <v>4191</v>
      </c>
      <c r="GO34" s="2">
        <v>4083</v>
      </c>
      <c r="GP34" s="2">
        <v>3795</v>
      </c>
      <c r="GQ34" s="2">
        <v>3765</v>
      </c>
      <c r="GR34" s="2">
        <v>3723</v>
      </c>
      <c r="GS34" s="2">
        <v>3811</v>
      </c>
      <c r="GT34" s="2">
        <v>3741</v>
      </c>
      <c r="GU34" s="2">
        <v>3788</v>
      </c>
      <c r="GV34" s="2">
        <v>3915</v>
      </c>
      <c r="GW34" s="2">
        <v>3916</v>
      </c>
      <c r="GX34" s="2">
        <v>3930</v>
      </c>
      <c r="GY34" s="2">
        <v>3891</v>
      </c>
      <c r="GZ34" s="2">
        <v>3879</v>
      </c>
      <c r="HA34" s="2">
        <v>3759</v>
      </c>
      <c r="HB34" s="2">
        <v>3765</v>
      </c>
      <c r="HC34" s="2">
        <v>3833</v>
      </c>
      <c r="HD34" s="2">
        <v>3896</v>
      </c>
      <c r="HE34" s="2">
        <v>3965</v>
      </c>
      <c r="HF34" s="2">
        <v>4009</v>
      </c>
      <c r="HG34" s="2">
        <v>3938</v>
      </c>
      <c r="HH34" s="2">
        <v>3917</v>
      </c>
      <c r="HI34" s="2">
        <v>3958</v>
      </c>
      <c r="HJ34" s="2">
        <v>4030</v>
      </c>
      <c r="HK34" s="2">
        <v>4028</v>
      </c>
      <c r="HL34" s="2">
        <v>4050</v>
      </c>
      <c r="HM34" s="2">
        <v>4139</v>
      </c>
      <c r="HN34" s="2">
        <v>4172</v>
      </c>
      <c r="HO34" s="2">
        <v>4124</v>
      </c>
      <c r="HP34" s="2">
        <v>4196</v>
      </c>
      <c r="HQ34" s="2">
        <v>4297</v>
      </c>
      <c r="HR34" s="2">
        <v>4223</v>
      </c>
      <c r="HS34" s="2">
        <v>4185</v>
      </c>
      <c r="HT34" s="2">
        <v>4129</v>
      </c>
      <c r="HU34" s="2">
        <v>4136</v>
      </c>
      <c r="HV34" s="2">
        <v>4189</v>
      </c>
      <c r="HW34" s="2">
        <v>4050</v>
      </c>
      <c r="HX34" s="2">
        <v>4038</v>
      </c>
      <c r="HY34" s="2">
        <v>4050</v>
      </c>
      <c r="HZ34" s="2">
        <v>4023</v>
      </c>
      <c r="IA34" s="2">
        <v>3926</v>
      </c>
      <c r="IB34" s="2">
        <v>3948</v>
      </c>
      <c r="IC34" s="2">
        <v>3926</v>
      </c>
      <c r="ID34" s="2">
        <v>3889</v>
      </c>
      <c r="IE34" s="2">
        <v>3968</v>
      </c>
      <c r="IF34" s="2">
        <v>3943</v>
      </c>
      <c r="IG34" s="2">
        <v>3956</v>
      </c>
      <c r="IH34" s="2">
        <v>3940</v>
      </c>
      <c r="II34" s="2">
        <v>3869</v>
      </c>
      <c r="IJ34" s="2">
        <v>3913</v>
      </c>
      <c r="IK34" s="2">
        <v>3890</v>
      </c>
      <c r="IL34" s="2">
        <v>3880</v>
      </c>
      <c r="IM34" s="2">
        <v>3920</v>
      </c>
      <c r="IN34" s="2">
        <v>3774</v>
      </c>
      <c r="IO34" s="2">
        <v>3760</v>
      </c>
      <c r="IP34" s="2">
        <v>3723</v>
      </c>
      <c r="IQ34" s="2">
        <v>3762</v>
      </c>
      <c r="IR34" s="2">
        <v>3730</v>
      </c>
      <c r="IS34" s="2">
        <v>3684</v>
      </c>
      <c r="IT34" s="2">
        <v>3695</v>
      </c>
    </row>
    <row r="35" spans="1:254" ht="15.9" customHeight="1">
      <c r="A35" s="65" t="s">
        <v>65</v>
      </c>
      <c r="B35" s="25" t="s">
        <v>66</v>
      </c>
      <c r="C35" s="39">
        <v>2353</v>
      </c>
      <c r="D35" s="38">
        <v>-9</v>
      </c>
      <c r="E35" s="29">
        <v>2362</v>
      </c>
      <c r="F35" s="29">
        <v>2283</v>
      </c>
      <c r="G35" s="29">
        <v>2246</v>
      </c>
      <c r="H35" s="29">
        <v>2276.5</v>
      </c>
      <c r="I35" s="29">
        <v>2218</v>
      </c>
      <c r="J35" s="29">
        <v>2207.5</v>
      </c>
      <c r="K35" s="29">
        <v>2253</v>
      </c>
      <c r="L35" s="29">
        <v>2351</v>
      </c>
      <c r="M35" s="29">
        <v>2420</v>
      </c>
      <c r="N35" s="29">
        <v>2389</v>
      </c>
      <c r="O35" s="29">
        <v>2375.5</v>
      </c>
      <c r="P35" s="29">
        <v>2354.5</v>
      </c>
      <c r="Q35" s="29">
        <v>2286</v>
      </c>
      <c r="R35" s="29">
        <v>2361</v>
      </c>
      <c r="S35" s="29">
        <v>2389.5</v>
      </c>
      <c r="T35" s="29">
        <v>2420.5</v>
      </c>
      <c r="U35" s="29">
        <v>2377.5</v>
      </c>
      <c r="V35" s="29">
        <v>2399.5</v>
      </c>
      <c r="W35" s="29">
        <v>2391.5</v>
      </c>
      <c r="X35" s="29">
        <v>2372.5</v>
      </c>
      <c r="Y35" s="29">
        <v>2367.5</v>
      </c>
      <c r="Z35" s="29">
        <v>2416.5</v>
      </c>
      <c r="AA35" s="29">
        <v>2283</v>
      </c>
      <c r="AB35" s="29">
        <v>2249</v>
      </c>
      <c r="AC35" s="29">
        <v>2222.5</v>
      </c>
      <c r="AD35" s="29">
        <v>2129.5</v>
      </c>
      <c r="AE35" s="29">
        <v>2143</v>
      </c>
      <c r="AF35" s="29">
        <v>2127</v>
      </c>
      <c r="AG35" s="29">
        <v>2146</v>
      </c>
      <c r="AH35" s="29">
        <v>2156.5</v>
      </c>
      <c r="AI35" s="29">
        <v>2179.5</v>
      </c>
      <c r="AJ35" s="29">
        <v>2261</v>
      </c>
      <c r="AK35" s="29">
        <v>2238.5</v>
      </c>
      <c r="AL35" s="29">
        <v>2270</v>
      </c>
      <c r="AM35" s="29">
        <v>2263.5</v>
      </c>
      <c r="AN35" s="29">
        <v>2232.5</v>
      </c>
      <c r="AO35" s="29">
        <v>2171</v>
      </c>
      <c r="AP35" s="29">
        <v>2277.5</v>
      </c>
      <c r="AQ35" s="29">
        <v>2197</v>
      </c>
      <c r="AR35" s="29">
        <v>2144.5</v>
      </c>
      <c r="AS35" s="29">
        <v>2198.5</v>
      </c>
      <c r="AT35" s="29">
        <v>2161.5</v>
      </c>
      <c r="AU35" s="29">
        <v>2099</v>
      </c>
      <c r="AV35" s="29">
        <v>2178</v>
      </c>
      <c r="AW35" s="29">
        <v>2143</v>
      </c>
      <c r="AX35" s="29">
        <v>2090.5</v>
      </c>
      <c r="AY35" s="29">
        <v>2033.5</v>
      </c>
      <c r="AZ35" s="29">
        <v>2036.5</v>
      </c>
      <c r="BA35" s="29">
        <v>2092</v>
      </c>
      <c r="BB35" s="29">
        <v>2050</v>
      </c>
      <c r="BC35" s="29">
        <v>2065.5</v>
      </c>
      <c r="BD35" s="29">
        <v>2127.5</v>
      </c>
      <c r="BE35" s="29">
        <v>2147.5</v>
      </c>
      <c r="BF35" s="29">
        <v>2154</v>
      </c>
      <c r="BG35" s="29">
        <v>2158.5</v>
      </c>
      <c r="BH35" s="29">
        <v>2131</v>
      </c>
      <c r="BI35" s="29">
        <v>2086</v>
      </c>
      <c r="BJ35" s="29">
        <v>2074</v>
      </c>
      <c r="BK35" s="29">
        <v>2105</v>
      </c>
      <c r="BL35" s="30">
        <v>2061</v>
      </c>
      <c r="BM35" s="2">
        <v>2077.5</v>
      </c>
      <c r="BN35" s="2">
        <v>2054</v>
      </c>
      <c r="BO35" s="2">
        <v>2008</v>
      </c>
      <c r="BP35" s="2">
        <v>1984.5</v>
      </c>
      <c r="BQ35" s="2">
        <v>2037</v>
      </c>
      <c r="BR35" s="2">
        <v>1958</v>
      </c>
      <c r="BS35" s="2">
        <v>1947.5</v>
      </c>
      <c r="BT35" s="2">
        <v>2006</v>
      </c>
      <c r="BU35" s="2">
        <v>1857</v>
      </c>
      <c r="BV35" s="2">
        <v>1854</v>
      </c>
      <c r="BW35" s="2">
        <v>1838</v>
      </c>
      <c r="BX35" s="2">
        <v>1907</v>
      </c>
      <c r="BY35" s="2">
        <v>1963</v>
      </c>
      <c r="BZ35" s="2">
        <v>2009.5</v>
      </c>
      <c r="CA35" s="2">
        <v>1966</v>
      </c>
      <c r="CB35" s="2">
        <v>1966</v>
      </c>
      <c r="CC35" s="2">
        <v>1947</v>
      </c>
      <c r="CD35" s="2">
        <v>1911.5</v>
      </c>
      <c r="CE35" s="2">
        <v>1909</v>
      </c>
      <c r="CF35" s="2">
        <v>1915.5</v>
      </c>
      <c r="CG35" s="2">
        <v>1938</v>
      </c>
      <c r="CH35" s="2">
        <v>1983.5</v>
      </c>
      <c r="CI35" s="2">
        <v>1894</v>
      </c>
      <c r="CJ35" s="2">
        <v>1881.5</v>
      </c>
      <c r="CK35" s="2">
        <v>1844.5</v>
      </c>
      <c r="CL35" s="2">
        <v>1909.5</v>
      </c>
      <c r="CM35" s="2">
        <v>1872</v>
      </c>
      <c r="CN35" s="2">
        <v>1781</v>
      </c>
      <c r="CO35" s="2">
        <v>1749</v>
      </c>
      <c r="CP35" s="2">
        <v>1834</v>
      </c>
      <c r="CQ35" s="2">
        <v>1858</v>
      </c>
      <c r="CR35" s="2">
        <v>1855.5</v>
      </c>
      <c r="CS35" s="2">
        <v>1777</v>
      </c>
      <c r="CT35" s="2">
        <v>1713.5</v>
      </c>
      <c r="CU35" s="2">
        <v>1788</v>
      </c>
      <c r="CV35" s="2">
        <v>1808</v>
      </c>
      <c r="CW35" s="2">
        <v>1774</v>
      </c>
      <c r="CX35" s="2">
        <v>1757</v>
      </c>
      <c r="CY35" s="2">
        <v>1756.5</v>
      </c>
      <c r="CZ35" s="2">
        <v>1772</v>
      </c>
      <c r="DA35" s="2">
        <v>1833.5</v>
      </c>
      <c r="DB35" s="2">
        <v>1820</v>
      </c>
      <c r="DC35" s="2">
        <v>1752</v>
      </c>
      <c r="DD35" s="2">
        <v>1815.5</v>
      </c>
      <c r="DE35" s="2">
        <v>1817.5</v>
      </c>
      <c r="DF35" s="2">
        <v>1743.5</v>
      </c>
      <c r="DG35" s="2">
        <v>1853.5</v>
      </c>
      <c r="DH35" s="2">
        <v>1848</v>
      </c>
      <c r="DI35" s="2">
        <v>1910.5</v>
      </c>
      <c r="DJ35" s="2">
        <v>1908</v>
      </c>
      <c r="DK35" s="2">
        <v>1926.5</v>
      </c>
      <c r="DL35" s="2">
        <v>1963.5</v>
      </c>
      <c r="DM35" s="2">
        <v>2002</v>
      </c>
      <c r="DN35" s="2">
        <v>2016.5</v>
      </c>
      <c r="DO35" s="2">
        <v>1968.5</v>
      </c>
      <c r="DP35" s="2">
        <v>1997.5</v>
      </c>
      <c r="DQ35" s="2">
        <v>2113.5</v>
      </c>
      <c r="DR35" s="2">
        <v>2193</v>
      </c>
      <c r="DS35" s="2">
        <v>2175.5</v>
      </c>
      <c r="DT35" s="2">
        <v>2189.5</v>
      </c>
      <c r="DU35" s="2">
        <v>2133.5</v>
      </c>
      <c r="DV35" s="2">
        <v>2014</v>
      </c>
      <c r="DW35" s="2">
        <v>1997.5</v>
      </c>
      <c r="DX35" s="2">
        <v>1929</v>
      </c>
      <c r="DY35" s="2">
        <v>1863</v>
      </c>
      <c r="DZ35" s="2">
        <v>1844</v>
      </c>
      <c r="EA35" s="2">
        <v>1795</v>
      </c>
      <c r="EB35" s="2">
        <v>1773.5</v>
      </c>
      <c r="EC35" s="2">
        <v>1786.5</v>
      </c>
      <c r="ED35" s="2">
        <v>1797.5</v>
      </c>
      <c r="EE35" s="2">
        <v>1813.5</v>
      </c>
      <c r="EF35" s="2">
        <v>1827</v>
      </c>
      <c r="EG35" s="2">
        <v>1779</v>
      </c>
      <c r="EH35" s="2">
        <v>1751</v>
      </c>
      <c r="EI35" s="2">
        <v>1803.5</v>
      </c>
      <c r="EJ35" s="2">
        <v>1796</v>
      </c>
      <c r="EK35" s="2">
        <v>1804.5</v>
      </c>
      <c r="EL35" s="2">
        <v>1794</v>
      </c>
      <c r="EM35" s="2">
        <v>1723</v>
      </c>
      <c r="EN35" s="2">
        <v>1707</v>
      </c>
      <c r="EO35" s="2">
        <v>1652.5</v>
      </c>
      <c r="EP35" s="2">
        <v>1615.5</v>
      </c>
      <c r="EQ35" s="2">
        <v>1633.5</v>
      </c>
      <c r="ER35" s="2">
        <v>1637</v>
      </c>
      <c r="ES35" s="2">
        <v>1553.5</v>
      </c>
      <c r="ET35" s="2">
        <v>1512</v>
      </c>
      <c r="EU35" s="2">
        <v>1504.5</v>
      </c>
      <c r="EV35" s="2">
        <v>1519</v>
      </c>
      <c r="EW35" s="2">
        <v>1534</v>
      </c>
      <c r="EX35" s="2">
        <v>1571</v>
      </c>
      <c r="EY35" s="2">
        <v>1566</v>
      </c>
      <c r="EZ35" s="2">
        <v>1583</v>
      </c>
      <c r="FA35" s="2">
        <v>1561.5</v>
      </c>
      <c r="FB35" s="2">
        <v>1540.5</v>
      </c>
      <c r="FC35" s="2">
        <v>1552</v>
      </c>
      <c r="FD35" s="2">
        <v>1582.5</v>
      </c>
      <c r="FE35" s="2">
        <v>1574</v>
      </c>
      <c r="FF35" s="2">
        <v>1563</v>
      </c>
      <c r="FG35" s="2">
        <v>1547</v>
      </c>
      <c r="FH35" s="2">
        <v>1528.5</v>
      </c>
      <c r="FI35" s="2">
        <v>1567</v>
      </c>
      <c r="FJ35" s="2">
        <v>1561.5</v>
      </c>
      <c r="FK35" s="2">
        <v>1573</v>
      </c>
      <c r="FL35" s="2">
        <v>1569</v>
      </c>
      <c r="FM35" s="2">
        <v>1581</v>
      </c>
      <c r="FN35" s="2">
        <v>1603</v>
      </c>
      <c r="FO35" s="2">
        <v>1613</v>
      </c>
      <c r="FP35" s="2">
        <v>1595.5</v>
      </c>
      <c r="FQ35" s="2">
        <v>1631.5</v>
      </c>
      <c r="FR35" s="2">
        <v>1644.5</v>
      </c>
      <c r="FS35" s="2">
        <v>1588</v>
      </c>
      <c r="FT35" s="2">
        <v>1573.5</v>
      </c>
      <c r="FU35" s="2">
        <v>1556</v>
      </c>
      <c r="FV35" s="2">
        <v>1536</v>
      </c>
      <c r="FW35" s="2">
        <v>1570</v>
      </c>
      <c r="FX35" s="2">
        <v>1602</v>
      </c>
      <c r="FY35" s="2">
        <v>1604</v>
      </c>
      <c r="FZ35" s="2">
        <v>1576.5</v>
      </c>
      <c r="GA35" s="2">
        <v>1552.5</v>
      </c>
      <c r="GB35" s="2">
        <v>1575</v>
      </c>
      <c r="GC35" s="2">
        <v>1530</v>
      </c>
      <c r="GD35" s="2">
        <v>1527</v>
      </c>
      <c r="GE35" s="2">
        <v>1529</v>
      </c>
      <c r="GF35" s="2">
        <v>1506.5</v>
      </c>
      <c r="GG35" s="2">
        <v>1525.5</v>
      </c>
      <c r="GH35" s="2">
        <v>1509</v>
      </c>
      <c r="GI35" s="2">
        <v>1507.5</v>
      </c>
      <c r="GJ35" s="2">
        <v>1468</v>
      </c>
      <c r="GK35" s="2">
        <v>1484</v>
      </c>
      <c r="GL35" s="2">
        <v>1479.5</v>
      </c>
      <c r="GM35" s="2">
        <v>1460.5</v>
      </c>
      <c r="GN35" s="2">
        <v>1466</v>
      </c>
      <c r="GO35" s="2">
        <v>1476.5</v>
      </c>
      <c r="GP35" s="2">
        <v>1504</v>
      </c>
      <c r="GQ35" s="2">
        <v>1488.5</v>
      </c>
      <c r="GR35" s="2">
        <v>1422</v>
      </c>
      <c r="GS35" s="2">
        <v>1474.5</v>
      </c>
      <c r="GT35" s="2">
        <v>1441.5</v>
      </c>
      <c r="GU35" s="2">
        <v>1460.5</v>
      </c>
      <c r="GV35" s="2">
        <v>1519.5</v>
      </c>
      <c r="GW35" s="2">
        <v>1520</v>
      </c>
      <c r="GX35" s="2">
        <v>1508</v>
      </c>
      <c r="GY35" s="2">
        <v>1473.5</v>
      </c>
      <c r="GZ35" s="2">
        <v>1462.5</v>
      </c>
      <c r="HA35" s="2">
        <v>1490.5</v>
      </c>
      <c r="HB35" s="2">
        <v>1482</v>
      </c>
      <c r="HC35" s="2">
        <v>1499</v>
      </c>
      <c r="HD35" s="2">
        <v>1531</v>
      </c>
      <c r="HE35" s="2">
        <v>1558</v>
      </c>
      <c r="HF35" s="2">
        <v>1572</v>
      </c>
      <c r="HG35" s="2">
        <v>1592</v>
      </c>
      <c r="HH35" s="2">
        <v>1548</v>
      </c>
      <c r="HI35" s="2">
        <v>1554.5</v>
      </c>
      <c r="HJ35" s="2">
        <v>1529.5</v>
      </c>
      <c r="HK35" s="2">
        <v>1479</v>
      </c>
      <c r="HL35" s="2">
        <v>1485</v>
      </c>
      <c r="HM35" s="2">
        <v>1518</v>
      </c>
      <c r="HN35" s="2">
        <v>1520</v>
      </c>
      <c r="HO35" s="2">
        <v>1520.5</v>
      </c>
      <c r="HP35" s="2">
        <v>1526</v>
      </c>
      <c r="HQ35" s="2">
        <v>1494.5</v>
      </c>
      <c r="HR35" s="2">
        <v>1485.5</v>
      </c>
      <c r="HS35" s="2">
        <v>1490.5</v>
      </c>
      <c r="HT35" s="2">
        <v>1476.5</v>
      </c>
      <c r="HU35" s="2">
        <v>1508.5</v>
      </c>
      <c r="HV35" s="2">
        <v>1514.5</v>
      </c>
      <c r="HW35" s="2">
        <v>1505.5</v>
      </c>
      <c r="HX35" s="2">
        <v>1506</v>
      </c>
      <c r="HY35" s="2">
        <v>1496.5</v>
      </c>
      <c r="HZ35" s="2">
        <v>1492</v>
      </c>
      <c r="IA35" s="2">
        <v>1544</v>
      </c>
      <c r="IB35" s="2">
        <v>1535.5</v>
      </c>
      <c r="IC35" s="2">
        <v>1526</v>
      </c>
      <c r="ID35" s="2">
        <v>1506.5</v>
      </c>
      <c r="IE35" s="2">
        <v>1525</v>
      </c>
      <c r="IF35" s="2">
        <v>1560</v>
      </c>
      <c r="IG35" s="2">
        <v>1600</v>
      </c>
      <c r="IH35" s="2">
        <v>1564.5</v>
      </c>
      <c r="II35" s="2">
        <v>1474</v>
      </c>
      <c r="IJ35" s="2">
        <v>1470</v>
      </c>
      <c r="IK35" s="2">
        <v>1470.5</v>
      </c>
      <c r="IL35" s="2">
        <v>1455</v>
      </c>
      <c r="IM35" s="2">
        <v>1419</v>
      </c>
      <c r="IN35" s="2">
        <v>1381.5</v>
      </c>
      <c r="IO35" s="2">
        <v>1375.5</v>
      </c>
      <c r="IP35" s="2">
        <v>1340</v>
      </c>
      <c r="IQ35" s="2">
        <v>1415</v>
      </c>
      <c r="IR35" s="2">
        <v>1403.5</v>
      </c>
      <c r="IS35" s="2">
        <v>1378.5</v>
      </c>
      <c r="IT35" s="2">
        <v>1383</v>
      </c>
    </row>
    <row r="36" spans="1:254" ht="15.9" customHeight="1">
      <c r="A36" s="65" t="s">
        <v>67</v>
      </c>
      <c r="B36" s="25" t="s">
        <v>68</v>
      </c>
      <c r="C36" s="39">
        <v>1809</v>
      </c>
      <c r="D36" s="38">
        <v>24</v>
      </c>
      <c r="E36" s="29">
        <v>1785</v>
      </c>
      <c r="F36" s="29">
        <v>1754.5</v>
      </c>
      <c r="G36" s="29">
        <v>1733</v>
      </c>
      <c r="H36" s="29">
        <v>1735.5</v>
      </c>
      <c r="I36" s="29">
        <v>1858</v>
      </c>
      <c r="J36" s="29">
        <v>1928.5</v>
      </c>
      <c r="K36" s="29">
        <v>1933</v>
      </c>
      <c r="L36" s="29">
        <v>1906</v>
      </c>
      <c r="M36" s="29">
        <v>1900</v>
      </c>
      <c r="N36" s="29">
        <v>1826</v>
      </c>
      <c r="O36" s="29">
        <v>1862.5</v>
      </c>
      <c r="P36" s="29">
        <v>1860</v>
      </c>
      <c r="Q36" s="29">
        <v>1886</v>
      </c>
      <c r="R36" s="29">
        <v>1903</v>
      </c>
      <c r="S36" s="29">
        <v>1904</v>
      </c>
      <c r="T36" s="29">
        <v>1894</v>
      </c>
      <c r="U36" s="29">
        <v>1889</v>
      </c>
      <c r="V36" s="29">
        <v>1857</v>
      </c>
      <c r="W36" s="29">
        <v>1866</v>
      </c>
      <c r="X36" s="29">
        <v>1888</v>
      </c>
      <c r="Y36" s="29">
        <v>1908.5</v>
      </c>
      <c r="Z36" s="29">
        <v>1897</v>
      </c>
      <c r="AA36" s="29">
        <v>1880</v>
      </c>
      <c r="AB36" s="29">
        <v>1872.5</v>
      </c>
      <c r="AC36" s="29">
        <v>1832</v>
      </c>
      <c r="AD36" s="29">
        <v>1813</v>
      </c>
      <c r="AE36" s="29">
        <v>1815.5</v>
      </c>
      <c r="AF36" s="29">
        <v>1797.5</v>
      </c>
      <c r="AG36" s="29">
        <v>1774</v>
      </c>
      <c r="AH36" s="29">
        <v>1773.5</v>
      </c>
      <c r="AI36" s="29">
        <v>1718.5</v>
      </c>
      <c r="AJ36" s="29">
        <v>1746.5</v>
      </c>
      <c r="AK36" s="29">
        <v>1746.5</v>
      </c>
      <c r="AL36" s="29">
        <v>1746.5</v>
      </c>
      <c r="AM36" s="29">
        <v>1721.5</v>
      </c>
      <c r="AN36" s="29">
        <v>1743.5</v>
      </c>
      <c r="AO36" s="29">
        <v>1739.5</v>
      </c>
      <c r="AP36" s="29">
        <v>1746.5</v>
      </c>
      <c r="AQ36" s="29">
        <v>1745</v>
      </c>
      <c r="AR36" s="29">
        <v>1732.5</v>
      </c>
      <c r="AS36" s="29">
        <v>1740</v>
      </c>
      <c r="AT36" s="29">
        <v>1744</v>
      </c>
      <c r="AU36" s="29">
        <v>1724</v>
      </c>
      <c r="AV36" s="29">
        <v>1717</v>
      </c>
      <c r="AW36" s="29">
        <v>1715</v>
      </c>
      <c r="AX36" s="29">
        <v>1706.5</v>
      </c>
      <c r="AY36" s="29">
        <v>1688</v>
      </c>
      <c r="AZ36" s="29">
        <v>1696</v>
      </c>
      <c r="BA36" s="29">
        <v>1708</v>
      </c>
      <c r="BB36" s="29">
        <v>1696</v>
      </c>
      <c r="BC36" s="29">
        <v>1681.5</v>
      </c>
      <c r="BD36" s="29">
        <v>1674.5</v>
      </c>
      <c r="BE36" s="29">
        <v>1663.5</v>
      </c>
      <c r="BF36" s="29">
        <v>1649</v>
      </c>
      <c r="BG36" s="29">
        <v>1651</v>
      </c>
      <c r="BH36" s="29">
        <v>1650</v>
      </c>
      <c r="BI36" s="29">
        <v>1661.5</v>
      </c>
      <c r="BJ36" s="29">
        <v>1682</v>
      </c>
      <c r="BK36" s="29">
        <v>1673.5</v>
      </c>
      <c r="BL36" s="30">
        <v>1670</v>
      </c>
      <c r="BM36" s="2">
        <v>1688</v>
      </c>
      <c r="BN36" s="2">
        <v>1694</v>
      </c>
      <c r="BO36" s="2">
        <v>1703</v>
      </c>
      <c r="BP36" s="2">
        <v>1701.5</v>
      </c>
      <c r="BQ36" s="2">
        <v>1689.5</v>
      </c>
      <c r="BR36" s="2">
        <v>1670</v>
      </c>
      <c r="BS36" s="2">
        <v>1627.5</v>
      </c>
      <c r="BT36" s="2">
        <v>1628</v>
      </c>
      <c r="BU36" s="2">
        <v>1610.5</v>
      </c>
      <c r="BV36" s="2">
        <v>1626</v>
      </c>
      <c r="BW36" s="2">
        <v>1623.5</v>
      </c>
      <c r="BX36" s="2">
        <v>1636</v>
      </c>
      <c r="BY36" s="2">
        <v>1654.5</v>
      </c>
      <c r="BZ36" s="2">
        <v>1644.5</v>
      </c>
      <c r="CA36" s="2">
        <v>1627.5</v>
      </c>
      <c r="CB36" s="2">
        <v>1645.5</v>
      </c>
      <c r="CC36" s="2">
        <v>1623.5</v>
      </c>
      <c r="CD36" s="2">
        <v>1619.5</v>
      </c>
      <c r="CE36" s="2">
        <v>1663.5</v>
      </c>
      <c r="CF36" s="2">
        <v>1672.5</v>
      </c>
      <c r="CG36" s="2">
        <v>1686.5</v>
      </c>
      <c r="CH36" s="2">
        <v>1676.5</v>
      </c>
      <c r="CI36" s="2">
        <v>1655</v>
      </c>
      <c r="CJ36" s="2">
        <v>1647</v>
      </c>
      <c r="CK36" s="2">
        <v>1647.5</v>
      </c>
      <c r="CL36" s="2">
        <v>1669.5</v>
      </c>
      <c r="CM36" s="2">
        <v>1651</v>
      </c>
      <c r="CN36" s="2">
        <v>1641.5</v>
      </c>
      <c r="CO36" s="2">
        <v>1630</v>
      </c>
      <c r="CP36" s="2">
        <v>1708</v>
      </c>
      <c r="CQ36" s="2">
        <v>1705</v>
      </c>
      <c r="CR36" s="2">
        <v>1693.5</v>
      </c>
      <c r="CS36" s="2">
        <v>1664</v>
      </c>
      <c r="CT36" s="2">
        <v>1667</v>
      </c>
      <c r="CU36" s="2">
        <v>1712</v>
      </c>
      <c r="CV36" s="2">
        <v>1723.5</v>
      </c>
      <c r="CW36" s="2">
        <v>1704.5</v>
      </c>
      <c r="CX36" s="2">
        <v>1707</v>
      </c>
      <c r="CY36" s="2">
        <v>1727</v>
      </c>
      <c r="CZ36" s="2">
        <v>1750</v>
      </c>
      <c r="DA36" s="2">
        <v>1770</v>
      </c>
      <c r="DB36" s="2">
        <v>1751</v>
      </c>
      <c r="DC36" s="2">
        <v>1729</v>
      </c>
      <c r="DD36" s="2">
        <v>1742.5</v>
      </c>
      <c r="DE36" s="2">
        <v>1782.5</v>
      </c>
      <c r="DF36" s="2">
        <v>1753</v>
      </c>
      <c r="DG36" s="2">
        <v>1807.5</v>
      </c>
      <c r="DH36" s="2">
        <v>1818</v>
      </c>
      <c r="DI36" s="2">
        <v>1835</v>
      </c>
      <c r="DJ36" s="2">
        <v>1822.5</v>
      </c>
      <c r="DK36" s="2">
        <v>1818</v>
      </c>
      <c r="DL36" s="2">
        <v>1833</v>
      </c>
      <c r="DM36" s="2">
        <v>1851</v>
      </c>
      <c r="DN36" s="2">
        <v>1861.5</v>
      </c>
      <c r="DO36" s="2">
        <v>1870.5</v>
      </c>
      <c r="DP36" s="2">
        <v>1857</v>
      </c>
      <c r="DQ36" s="2">
        <v>1891</v>
      </c>
      <c r="DR36" s="2">
        <v>1909</v>
      </c>
      <c r="DS36" s="2">
        <v>1918.5</v>
      </c>
      <c r="DT36" s="2">
        <v>1901.5</v>
      </c>
      <c r="DU36" s="2">
        <v>1914.5</v>
      </c>
      <c r="DV36" s="2">
        <v>1890</v>
      </c>
      <c r="DW36" s="2">
        <v>1878</v>
      </c>
      <c r="DX36" s="2">
        <v>1838</v>
      </c>
      <c r="DY36" s="2">
        <v>1802.5</v>
      </c>
      <c r="DZ36" s="2">
        <v>1828</v>
      </c>
      <c r="EA36" s="2">
        <v>1822</v>
      </c>
      <c r="EB36" s="2">
        <v>1792</v>
      </c>
      <c r="EC36" s="2">
        <v>1803.5</v>
      </c>
      <c r="ED36" s="2">
        <v>1836</v>
      </c>
      <c r="EE36" s="2">
        <v>1863.5</v>
      </c>
      <c r="EF36" s="2">
        <v>1892</v>
      </c>
      <c r="EG36" s="2">
        <v>1892</v>
      </c>
      <c r="EH36" s="2">
        <v>1910.5</v>
      </c>
      <c r="EI36" s="2">
        <v>1931</v>
      </c>
      <c r="EJ36" s="2">
        <v>1932.5</v>
      </c>
      <c r="EK36" s="2">
        <v>1938</v>
      </c>
      <c r="EL36" s="2">
        <v>1943</v>
      </c>
      <c r="EM36" s="2">
        <v>1938</v>
      </c>
      <c r="EN36" s="2">
        <v>1927.5</v>
      </c>
      <c r="EO36" s="2">
        <v>1932</v>
      </c>
      <c r="EP36" s="2">
        <v>1935.5</v>
      </c>
      <c r="EQ36" s="2">
        <v>1941.5</v>
      </c>
      <c r="ER36" s="2">
        <v>1934</v>
      </c>
      <c r="ES36" s="2">
        <v>1912.5</v>
      </c>
      <c r="ET36" s="2">
        <v>1917.5</v>
      </c>
      <c r="EU36" s="2">
        <v>1912.5</v>
      </c>
      <c r="EV36" s="2">
        <v>1920</v>
      </c>
      <c r="EW36" s="2">
        <v>1923</v>
      </c>
      <c r="EX36" s="2">
        <v>1907.5</v>
      </c>
      <c r="EY36" s="2">
        <v>1874</v>
      </c>
      <c r="EZ36" s="2">
        <v>1884</v>
      </c>
      <c r="FA36" s="2">
        <v>1872.5</v>
      </c>
      <c r="FB36" s="2">
        <v>1867.5</v>
      </c>
      <c r="FC36" s="2">
        <v>1853</v>
      </c>
      <c r="FD36" s="2">
        <v>1878</v>
      </c>
      <c r="FE36" s="2">
        <v>1882.5</v>
      </c>
      <c r="FF36" s="2">
        <v>1865</v>
      </c>
      <c r="FG36" s="2">
        <v>1862</v>
      </c>
      <c r="FH36" s="2">
        <v>1863</v>
      </c>
      <c r="FI36" s="2">
        <v>1850.5</v>
      </c>
      <c r="FJ36" s="2">
        <v>1845</v>
      </c>
      <c r="FK36" s="2">
        <v>1830.5</v>
      </c>
      <c r="FL36" s="2">
        <v>1826</v>
      </c>
      <c r="FM36" s="2">
        <v>1827</v>
      </c>
      <c r="FN36" s="2">
        <v>1852.5</v>
      </c>
      <c r="FO36" s="2">
        <v>1854.5</v>
      </c>
      <c r="FP36" s="2">
        <v>1858.5</v>
      </c>
      <c r="FQ36" s="2">
        <v>1844.5</v>
      </c>
      <c r="FR36" s="2">
        <v>1804.5</v>
      </c>
      <c r="FS36" s="2">
        <v>1795.5</v>
      </c>
      <c r="FT36" s="2">
        <v>1775.5</v>
      </c>
      <c r="FU36" s="2">
        <v>1762</v>
      </c>
      <c r="FV36" s="2">
        <v>1761</v>
      </c>
      <c r="FW36" s="2">
        <v>1767.5</v>
      </c>
      <c r="FX36" s="2">
        <v>1772</v>
      </c>
      <c r="FY36" s="2">
        <v>1782</v>
      </c>
      <c r="FZ36" s="2">
        <v>1782.5</v>
      </c>
      <c r="GA36" s="2">
        <v>1783</v>
      </c>
      <c r="GB36" s="2">
        <v>1788</v>
      </c>
      <c r="GC36" s="2">
        <v>1795.5</v>
      </c>
      <c r="GD36" s="2">
        <v>1776</v>
      </c>
      <c r="GE36" s="2">
        <v>1765.5</v>
      </c>
      <c r="GF36" s="2">
        <v>1745</v>
      </c>
      <c r="GG36" s="2">
        <v>1735.5</v>
      </c>
      <c r="GH36" s="2">
        <v>1792.5</v>
      </c>
      <c r="GI36" s="2">
        <v>1794.5</v>
      </c>
      <c r="GJ36" s="2">
        <v>1822</v>
      </c>
      <c r="GK36" s="2">
        <v>1841.5</v>
      </c>
      <c r="GL36" s="2">
        <v>1851</v>
      </c>
      <c r="GM36" s="2">
        <v>1837.5</v>
      </c>
      <c r="GN36" s="2">
        <v>1815.5</v>
      </c>
      <c r="GO36" s="2">
        <v>1818.5</v>
      </c>
      <c r="GP36" s="2">
        <v>1819</v>
      </c>
      <c r="GQ36" s="2">
        <v>1751.5</v>
      </c>
      <c r="GR36" s="2">
        <v>1742</v>
      </c>
      <c r="GS36" s="2">
        <v>1744.5</v>
      </c>
      <c r="GT36" s="2">
        <v>1743.5</v>
      </c>
      <c r="GU36" s="2">
        <v>1742</v>
      </c>
      <c r="GV36" s="2">
        <v>1764</v>
      </c>
      <c r="GW36" s="2">
        <v>1776</v>
      </c>
      <c r="GX36" s="2">
        <v>1800</v>
      </c>
      <c r="GY36" s="2">
        <v>1800.5</v>
      </c>
      <c r="GZ36" s="2">
        <v>1801</v>
      </c>
      <c r="HA36" s="2">
        <v>1771</v>
      </c>
      <c r="HB36" s="2">
        <v>1780.5</v>
      </c>
      <c r="HC36" s="2">
        <v>1821</v>
      </c>
      <c r="HD36" s="2">
        <v>1838.5</v>
      </c>
      <c r="HE36" s="2">
        <v>1890</v>
      </c>
      <c r="HF36" s="2">
        <v>1926.5</v>
      </c>
      <c r="HG36" s="2">
        <v>1935</v>
      </c>
      <c r="HH36" s="2">
        <v>1931</v>
      </c>
      <c r="HI36" s="2">
        <v>1928</v>
      </c>
      <c r="HJ36" s="2">
        <v>1942.5</v>
      </c>
      <c r="HK36" s="2">
        <v>1937</v>
      </c>
      <c r="HL36" s="2">
        <v>1940.5</v>
      </c>
      <c r="HM36" s="2">
        <v>1954.5</v>
      </c>
      <c r="HN36" s="2">
        <v>1972</v>
      </c>
      <c r="HO36" s="2">
        <v>1974</v>
      </c>
      <c r="HP36" s="2">
        <v>1982.5</v>
      </c>
      <c r="HQ36" s="2">
        <v>1990</v>
      </c>
      <c r="HR36" s="2">
        <v>1983</v>
      </c>
      <c r="HS36" s="2">
        <v>1972</v>
      </c>
      <c r="HT36" s="2">
        <v>1962</v>
      </c>
      <c r="HU36" s="2">
        <v>1970</v>
      </c>
      <c r="HV36" s="2">
        <v>1939</v>
      </c>
      <c r="HW36" s="2">
        <v>1933.5</v>
      </c>
      <c r="HX36" s="2">
        <v>1920</v>
      </c>
      <c r="HY36" s="2">
        <v>1917</v>
      </c>
      <c r="HZ36" s="2">
        <v>1907.5</v>
      </c>
      <c r="IA36" s="2">
        <v>1952.5</v>
      </c>
      <c r="IB36" s="2">
        <v>1961</v>
      </c>
      <c r="IC36" s="2">
        <v>1941</v>
      </c>
      <c r="ID36" s="2">
        <v>1945</v>
      </c>
      <c r="IE36" s="2">
        <v>1948.5</v>
      </c>
      <c r="IF36" s="2">
        <v>1933.5</v>
      </c>
      <c r="IG36" s="2">
        <v>1912</v>
      </c>
      <c r="IH36" s="2">
        <v>1908</v>
      </c>
      <c r="II36" s="2">
        <v>1908</v>
      </c>
      <c r="IJ36" s="2">
        <v>1893</v>
      </c>
      <c r="IK36" s="2">
        <v>1893</v>
      </c>
      <c r="IL36" s="2">
        <v>1869</v>
      </c>
      <c r="IM36" s="2">
        <v>1852.5</v>
      </c>
      <c r="IN36" s="2">
        <v>1831.5</v>
      </c>
      <c r="IO36" s="2">
        <v>1798.5</v>
      </c>
      <c r="IP36" s="2">
        <v>1798.5</v>
      </c>
      <c r="IQ36" s="2">
        <v>1794</v>
      </c>
      <c r="IR36" s="2">
        <v>1850</v>
      </c>
      <c r="IS36" s="2">
        <v>1779.5</v>
      </c>
      <c r="IT36" s="2">
        <v>1768</v>
      </c>
    </row>
    <row r="37" spans="1:254" ht="15.9" customHeight="1">
      <c r="A37" s="65" t="s">
        <v>69</v>
      </c>
      <c r="B37" s="25" t="s">
        <v>70</v>
      </c>
      <c r="C37" s="39">
        <v>1611.5</v>
      </c>
      <c r="D37" s="38">
        <v>12.5</v>
      </c>
      <c r="E37" s="29">
        <v>1599</v>
      </c>
      <c r="F37" s="29">
        <v>1549</v>
      </c>
      <c r="G37" s="29">
        <v>1553</v>
      </c>
      <c r="H37" s="29">
        <v>1576.5</v>
      </c>
      <c r="I37" s="29">
        <v>1588</v>
      </c>
      <c r="J37" s="29">
        <v>1581.5</v>
      </c>
      <c r="K37" s="29">
        <v>1589.5</v>
      </c>
      <c r="L37" s="29">
        <v>1590</v>
      </c>
      <c r="M37" s="29">
        <v>1580</v>
      </c>
      <c r="N37" s="29">
        <v>1566.5</v>
      </c>
      <c r="O37" s="29">
        <v>1576.5</v>
      </c>
      <c r="P37" s="29">
        <v>1588.5</v>
      </c>
      <c r="Q37" s="29">
        <v>1584.5</v>
      </c>
      <c r="R37" s="29">
        <v>1539</v>
      </c>
      <c r="S37" s="29">
        <v>1566</v>
      </c>
      <c r="T37" s="29">
        <v>1580.5</v>
      </c>
      <c r="U37" s="29">
        <v>1559.5</v>
      </c>
      <c r="V37" s="29">
        <v>1566.5</v>
      </c>
      <c r="W37" s="29">
        <v>1560</v>
      </c>
      <c r="X37" s="29">
        <v>1539</v>
      </c>
      <c r="Y37" s="29">
        <v>1540</v>
      </c>
      <c r="Z37" s="29">
        <v>1537</v>
      </c>
      <c r="AA37" s="29">
        <v>1524.5</v>
      </c>
      <c r="AB37" s="29">
        <v>1514.5</v>
      </c>
      <c r="AC37" s="29">
        <v>1505</v>
      </c>
      <c r="AD37" s="29">
        <v>1472.5</v>
      </c>
      <c r="AE37" s="29">
        <v>1478</v>
      </c>
      <c r="AF37" s="29">
        <v>1480.5</v>
      </c>
      <c r="AG37" s="29">
        <v>1471.5</v>
      </c>
      <c r="AH37" s="29">
        <v>1465.5</v>
      </c>
      <c r="AI37" s="29">
        <v>1461</v>
      </c>
      <c r="AJ37" s="29">
        <v>1468</v>
      </c>
      <c r="AK37" s="29">
        <v>1469</v>
      </c>
      <c r="AL37" s="29">
        <v>1495</v>
      </c>
      <c r="AM37" s="29">
        <v>1507</v>
      </c>
      <c r="AN37" s="29">
        <v>1519</v>
      </c>
      <c r="AO37" s="29">
        <v>1511</v>
      </c>
      <c r="AP37" s="29">
        <v>1531.5</v>
      </c>
      <c r="AQ37" s="29">
        <v>1518.5</v>
      </c>
      <c r="AR37" s="29">
        <v>1510</v>
      </c>
      <c r="AS37" s="29">
        <v>1514.5</v>
      </c>
      <c r="AT37" s="29">
        <v>1484.5</v>
      </c>
      <c r="AU37" s="29">
        <v>1478</v>
      </c>
      <c r="AV37" s="29">
        <v>1474.5</v>
      </c>
      <c r="AW37" s="29">
        <v>1467.5</v>
      </c>
      <c r="AX37" s="29">
        <v>1467.5</v>
      </c>
      <c r="AY37" s="29">
        <v>1460</v>
      </c>
      <c r="AZ37" s="29">
        <v>1502.5</v>
      </c>
      <c r="BA37" s="29">
        <v>1539.5</v>
      </c>
      <c r="BB37" s="29">
        <v>1545</v>
      </c>
      <c r="BC37" s="29">
        <v>1551.5</v>
      </c>
      <c r="BD37" s="29">
        <v>1560</v>
      </c>
      <c r="BE37" s="29">
        <v>1562.5</v>
      </c>
      <c r="BF37" s="29">
        <v>1594.5</v>
      </c>
      <c r="BG37" s="29">
        <v>1619</v>
      </c>
      <c r="BH37" s="29">
        <v>1590</v>
      </c>
      <c r="BI37" s="29">
        <v>1595</v>
      </c>
      <c r="BJ37" s="29">
        <v>1595.5</v>
      </c>
      <c r="BK37" s="29">
        <v>1569</v>
      </c>
      <c r="BL37" s="30">
        <v>1566.5</v>
      </c>
      <c r="BM37" s="2">
        <v>1567.5</v>
      </c>
      <c r="BN37" s="2">
        <v>1565</v>
      </c>
      <c r="BO37" s="2">
        <v>1535.5</v>
      </c>
      <c r="BP37" s="2">
        <v>1540</v>
      </c>
      <c r="BQ37" s="2">
        <v>1575</v>
      </c>
      <c r="BR37" s="2">
        <v>1561.5</v>
      </c>
      <c r="BS37" s="2">
        <v>1561.5</v>
      </c>
      <c r="BT37" s="2">
        <v>1561.5</v>
      </c>
      <c r="BU37" s="2">
        <v>1549.5</v>
      </c>
      <c r="BV37" s="2">
        <v>1565</v>
      </c>
      <c r="BW37" s="2">
        <v>1562.5</v>
      </c>
      <c r="BX37" s="2">
        <v>1560.5</v>
      </c>
      <c r="BY37" s="2">
        <v>1571</v>
      </c>
      <c r="BZ37" s="2">
        <v>1573</v>
      </c>
      <c r="CA37" s="2">
        <v>1609.5</v>
      </c>
      <c r="CB37" s="2">
        <v>1650</v>
      </c>
      <c r="CC37" s="2">
        <v>1631</v>
      </c>
      <c r="CD37" s="2">
        <v>1625</v>
      </c>
      <c r="CE37" s="2">
        <v>1596.5</v>
      </c>
      <c r="CF37" s="2">
        <v>1558</v>
      </c>
      <c r="CG37" s="2">
        <v>1545</v>
      </c>
      <c r="CH37" s="2">
        <v>1678.5</v>
      </c>
      <c r="CI37" s="2">
        <v>1635.5</v>
      </c>
      <c r="CJ37" s="2">
        <v>1622</v>
      </c>
      <c r="CK37" s="2">
        <v>1618.5</v>
      </c>
      <c r="CL37" s="2">
        <v>1626</v>
      </c>
      <c r="CM37" s="2">
        <v>1605</v>
      </c>
      <c r="CN37" s="2">
        <v>1587.5</v>
      </c>
      <c r="CO37" s="2">
        <v>1555.5</v>
      </c>
      <c r="CP37" s="2">
        <v>1587</v>
      </c>
      <c r="CQ37" s="2">
        <v>1596.5</v>
      </c>
      <c r="CR37" s="2">
        <v>1611.5</v>
      </c>
      <c r="CS37" s="2">
        <v>1580</v>
      </c>
      <c r="CT37" s="2">
        <v>1554</v>
      </c>
      <c r="CU37" s="2">
        <v>1594</v>
      </c>
      <c r="CV37" s="2">
        <v>1613.5</v>
      </c>
      <c r="CW37" s="2">
        <v>1589.5</v>
      </c>
      <c r="CX37" s="2">
        <v>1583</v>
      </c>
      <c r="CY37" s="2">
        <v>1581.5</v>
      </c>
      <c r="CZ37" s="2">
        <v>1593</v>
      </c>
      <c r="DA37" s="2">
        <v>1627</v>
      </c>
      <c r="DB37" s="2">
        <v>1618.5</v>
      </c>
      <c r="DC37" s="2">
        <v>1593</v>
      </c>
      <c r="DD37" s="2">
        <v>1653.5</v>
      </c>
      <c r="DE37" s="2">
        <v>1668</v>
      </c>
      <c r="DF37" s="2">
        <v>1640.5</v>
      </c>
      <c r="DG37" s="2">
        <v>1702</v>
      </c>
      <c r="DH37" s="2">
        <v>1710</v>
      </c>
      <c r="DI37" s="2">
        <v>1767.5</v>
      </c>
      <c r="DJ37" s="2">
        <v>1733</v>
      </c>
      <c r="DK37" s="2">
        <v>1784</v>
      </c>
      <c r="DL37" s="2">
        <v>1784</v>
      </c>
      <c r="DM37" s="2">
        <v>1818.5</v>
      </c>
      <c r="DN37" s="2">
        <v>1860</v>
      </c>
      <c r="DO37" s="2">
        <v>1821</v>
      </c>
      <c r="DP37" s="2">
        <v>1792.5</v>
      </c>
      <c r="DQ37" s="2">
        <v>1776.5</v>
      </c>
      <c r="DR37" s="2">
        <v>1792.5</v>
      </c>
      <c r="DS37" s="2">
        <v>1827</v>
      </c>
      <c r="DT37" s="2">
        <v>1804.5</v>
      </c>
      <c r="DU37" s="2">
        <v>1807</v>
      </c>
      <c r="DV37" s="2">
        <v>1785</v>
      </c>
      <c r="DW37" s="2">
        <v>1776.5</v>
      </c>
      <c r="DX37" s="2">
        <v>1737.5</v>
      </c>
      <c r="DY37" s="2">
        <v>1708</v>
      </c>
      <c r="DZ37" s="2">
        <v>1709.5</v>
      </c>
      <c r="EA37" s="2">
        <v>1688.5</v>
      </c>
      <c r="EB37" s="2">
        <v>1684</v>
      </c>
      <c r="EC37" s="2">
        <v>1664</v>
      </c>
      <c r="ED37" s="2">
        <v>1678</v>
      </c>
      <c r="EE37" s="2">
        <v>1701</v>
      </c>
      <c r="EF37" s="2">
        <v>1712</v>
      </c>
      <c r="EG37" s="2">
        <v>1704</v>
      </c>
      <c r="EH37" s="2">
        <v>1714.5</v>
      </c>
      <c r="EI37" s="2">
        <v>1752.5</v>
      </c>
      <c r="EJ37" s="2">
        <v>1772.5</v>
      </c>
      <c r="EK37" s="2">
        <v>1758.5</v>
      </c>
      <c r="EL37" s="2">
        <v>1758.5</v>
      </c>
      <c r="EM37" s="2">
        <v>1733</v>
      </c>
      <c r="EN37" s="2">
        <v>1773</v>
      </c>
      <c r="EO37" s="2">
        <v>1763</v>
      </c>
      <c r="EP37" s="2">
        <v>1769.5</v>
      </c>
      <c r="EQ37" s="2">
        <v>1771.5</v>
      </c>
      <c r="ER37" s="2">
        <v>1779.5</v>
      </c>
      <c r="ES37" s="2">
        <v>1745.5</v>
      </c>
      <c r="ET37" s="2">
        <v>1751</v>
      </c>
      <c r="EU37" s="2">
        <v>1788.5</v>
      </c>
      <c r="EV37" s="2">
        <v>1795.5</v>
      </c>
      <c r="EW37" s="2">
        <v>1752.5</v>
      </c>
      <c r="EX37" s="2">
        <v>1748.5</v>
      </c>
      <c r="EY37" s="2">
        <v>1756</v>
      </c>
      <c r="EZ37" s="2">
        <v>1771.5</v>
      </c>
      <c r="FA37" s="2">
        <v>1780</v>
      </c>
      <c r="FB37" s="2">
        <v>1589</v>
      </c>
      <c r="FC37" s="2">
        <v>1563.5</v>
      </c>
      <c r="FD37" s="2">
        <v>1597.5</v>
      </c>
      <c r="FE37" s="2">
        <v>1604.5</v>
      </c>
      <c r="FF37" s="2">
        <v>1573</v>
      </c>
      <c r="FG37" s="2">
        <v>1585</v>
      </c>
      <c r="FH37" s="2">
        <v>1573</v>
      </c>
      <c r="FI37" s="2">
        <v>1568</v>
      </c>
      <c r="FJ37" s="2">
        <v>1558</v>
      </c>
      <c r="FK37" s="2">
        <v>1553</v>
      </c>
      <c r="FL37" s="2">
        <v>1564.5</v>
      </c>
      <c r="FM37" s="2">
        <v>1569</v>
      </c>
      <c r="FN37" s="2">
        <v>1562</v>
      </c>
      <c r="FO37" s="2">
        <v>1571</v>
      </c>
      <c r="FP37" s="2">
        <v>1576</v>
      </c>
      <c r="FQ37" s="2">
        <v>1582</v>
      </c>
      <c r="FR37" s="2">
        <v>1566.5</v>
      </c>
      <c r="FS37" s="2">
        <v>1567</v>
      </c>
      <c r="FT37" s="2">
        <v>1555.5</v>
      </c>
      <c r="FU37" s="2">
        <v>1531.5</v>
      </c>
      <c r="FV37" s="2">
        <v>1517.5</v>
      </c>
      <c r="FW37" s="2">
        <v>1517.5</v>
      </c>
      <c r="FX37" s="2">
        <v>1534</v>
      </c>
      <c r="FY37" s="2">
        <v>1538.5</v>
      </c>
      <c r="FZ37" s="2">
        <v>1540</v>
      </c>
      <c r="GA37" s="2">
        <v>1546</v>
      </c>
      <c r="GB37" s="2">
        <v>1526.5</v>
      </c>
      <c r="GC37" s="2">
        <v>1522</v>
      </c>
      <c r="GD37" s="2">
        <v>1512.5</v>
      </c>
      <c r="GE37" s="2">
        <v>1514</v>
      </c>
      <c r="GF37" s="2">
        <v>1509.5</v>
      </c>
      <c r="GG37" s="2">
        <v>1527.5</v>
      </c>
      <c r="GH37" s="2">
        <v>1520</v>
      </c>
      <c r="GI37" s="2">
        <v>1515.5</v>
      </c>
      <c r="GJ37" s="2">
        <v>1507</v>
      </c>
      <c r="GK37" s="2">
        <v>1547.5</v>
      </c>
      <c r="GL37" s="2">
        <v>1505.5</v>
      </c>
      <c r="GM37" s="2">
        <v>1492</v>
      </c>
      <c r="GN37" s="2">
        <v>1490</v>
      </c>
      <c r="GO37" s="2">
        <v>1481.5</v>
      </c>
      <c r="GP37" s="2">
        <v>1480.5</v>
      </c>
      <c r="GQ37" s="2">
        <v>1477</v>
      </c>
      <c r="GR37" s="2">
        <v>1447.5</v>
      </c>
      <c r="GS37" s="2">
        <v>1462</v>
      </c>
      <c r="GT37" s="2">
        <v>1447</v>
      </c>
      <c r="GU37" s="2">
        <v>1444</v>
      </c>
      <c r="GV37" s="2">
        <v>1512</v>
      </c>
      <c r="GW37" s="2">
        <v>1487.5</v>
      </c>
      <c r="GX37" s="2">
        <v>1501.5</v>
      </c>
      <c r="GY37" s="2">
        <v>1494</v>
      </c>
      <c r="GZ37" s="2">
        <v>1495.5</v>
      </c>
      <c r="HA37" s="2">
        <v>1455</v>
      </c>
      <c r="HB37" s="2">
        <v>1461</v>
      </c>
      <c r="HC37" s="2">
        <v>1494.5</v>
      </c>
      <c r="HD37" s="2">
        <v>1518.5</v>
      </c>
      <c r="HE37" s="2">
        <v>1540.5</v>
      </c>
      <c r="HF37" s="2">
        <v>1542</v>
      </c>
      <c r="HG37" s="2">
        <v>1540.5</v>
      </c>
      <c r="HH37" s="2">
        <v>1522</v>
      </c>
      <c r="HI37" s="2">
        <v>1526</v>
      </c>
      <c r="HJ37" s="2">
        <v>1527.5</v>
      </c>
      <c r="HK37" s="2">
        <v>1535</v>
      </c>
      <c r="HL37" s="2">
        <v>1527.5</v>
      </c>
      <c r="HM37" s="2">
        <v>1543.5</v>
      </c>
      <c r="HN37" s="2">
        <v>1551.5</v>
      </c>
      <c r="HO37" s="2">
        <v>1558.5</v>
      </c>
      <c r="HP37" s="2">
        <v>1549</v>
      </c>
      <c r="HQ37" s="2">
        <v>1563</v>
      </c>
      <c r="HR37" s="2">
        <v>1546</v>
      </c>
      <c r="HS37" s="2">
        <v>1539.5</v>
      </c>
      <c r="HT37" s="2">
        <v>1511</v>
      </c>
      <c r="HU37" s="2">
        <v>1494.5</v>
      </c>
      <c r="HV37" s="2">
        <v>1466</v>
      </c>
      <c r="HW37" s="2">
        <v>1485</v>
      </c>
      <c r="HX37" s="2">
        <v>1504.5</v>
      </c>
      <c r="HY37" s="2">
        <v>1510</v>
      </c>
      <c r="HZ37" s="2">
        <v>1539.5</v>
      </c>
      <c r="IA37" s="2">
        <v>1545.5</v>
      </c>
      <c r="IB37" s="2">
        <v>1531.5</v>
      </c>
      <c r="IC37" s="2">
        <v>1518</v>
      </c>
      <c r="ID37" s="2">
        <v>1503</v>
      </c>
      <c r="IE37" s="2">
        <v>1502.5</v>
      </c>
      <c r="IF37" s="2">
        <v>1493</v>
      </c>
      <c r="IG37" s="2">
        <v>1491.5</v>
      </c>
      <c r="IH37" s="2">
        <v>1489</v>
      </c>
      <c r="II37" s="2">
        <v>1461.5</v>
      </c>
      <c r="IJ37" s="2">
        <v>1466</v>
      </c>
      <c r="IK37" s="2">
        <v>1458</v>
      </c>
      <c r="IL37" s="2">
        <v>1444</v>
      </c>
      <c r="IM37" s="2">
        <v>1442</v>
      </c>
      <c r="IN37" s="2">
        <v>1422</v>
      </c>
      <c r="IO37" s="2">
        <v>1418.5</v>
      </c>
      <c r="IP37" s="2">
        <v>1401</v>
      </c>
      <c r="IQ37" s="2">
        <v>1425</v>
      </c>
      <c r="IR37" s="2">
        <v>1370</v>
      </c>
      <c r="IS37" s="2">
        <v>1353</v>
      </c>
      <c r="IT37" s="2">
        <v>1356</v>
      </c>
    </row>
    <row r="38" spans="1:254" ht="15.9" customHeight="1">
      <c r="A38" s="65" t="s">
        <v>71</v>
      </c>
      <c r="B38" s="25" t="s">
        <v>72</v>
      </c>
      <c r="C38" s="39">
        <v>2069.5</v>
      </c>
      <c r="D38" s="38">
        <v>47.5</v>
      </c>
      <c r="E38" s="29">
        <v>2022</v>
      </c>
      <c r="F38" s="29">
        <v>2093.5</v>
      </c>
      <c r="G38" s="29">
        <v>2081</v>
      </c>
      <c r="H38" s="29">
        <v>2073.5</v>
      </c>
      <c r="I38" s="29">
        <v>2098.5</v>
      </c>
      <c r="J38" s="29">
        <v>2079.5</v>
      </c>
      <c r="K38" s="29">
        <v>2072</v>
      </c>
      <c r="L38" s="29">
        <v>2036</v>
      </c>
      <c r="M38" s="29">
        <v>2044.5</v>
      </c>
      <c r="N38" s="29">
        <v>1992.5</v>
      </c>
      <c r="O38" s="29">
        <v>1998</v>
      </c>
      <c r="P38" s="29">
        <v>2001</v>
      </c>
      <c r="Q38" s="29">
        <v>1974.5</v>
      </c>
      <c r="R38" s="29">
        <v>1954.5</v>
      </c>
      <c r="S38" s="29">
        <v>1958</v>
      </c>
      <c r="T38" s="29">
        <v>1938.5</v>
      </c>
      <c r="U38" s="29">
        <v>1929.5</v>
      </c>
      <c r="V38" s="29">
        <v>1886.5</v>
      </c>
      <c r="W38" s="29">
        <v>1883.5</v>
      </c>
      <c r="X38" s="29">
        <v>1888.5</v>
      </c>
      <c r="Y38" s="29">
        <v>1904</v>
      </c>
      <c r="Z38" s="29">
        <v>1946</v>
      </c>
      <c r="AA38" s="29">
        <v>1947</v>
      </c>
      <c r="AB38" s="29">
        <v>1914.5</v>
      </c>
      <c r="AC38" s="29">
        <v>1882.5</v>
      </c>
      <c r="AD38" s="29">
        <v>1874</v>
      </c>
      <c r="AE38" s="29">
        <v>1883</v>
      </c>
      <c r="AF38" s="29">
        <v>1882.5</v>
      </c>
      <c r="AG38" s="29">
        <v>1882.5</v>
      </c>
      <c r="AH38" s="29">
        <v>1911</v>
      </c>
      <c r="AI38" s="29">
        <v>1910.5</v>
      </c>
      <c r="AJ38" s="29">
        <v>1968.5</v>
      </c>
      <c r="AK38" s="29">
        <v>1970.5</v>
      </c>
      <c r="AL38" s="29">
        <v>2002.5</v>
      </c>
      <c r="AM38" s="29">
        <v>2004.5</v>
      </c>
      <c r="AN38" s="29">
        <v>1995</v>
      </c>
      <c r="AO38" s="29">
        <v>2003</v>
      </c>
      <c r="AP38" s="29">
        <v>2001</v>
      </c>
      <c r="AQ38" s="29">
        <v>1966.5</v>
      </c>
      <c r="AR38" s="29">
        <v>1901</v>
      </c>
      <c r="AS38" s="29">
        <v>1923</v>
      </c>
      <c r="AT38" s="29">
        <v>1932.5</v>
      </c>
      <c r="AU38" s="29">
        <v>1932</v>
      </c>
      <c r="AV38" s="29">
        <v>1963</v>
      </c>
      <c r="AW38" s="29">
        <v>1971.5</v>
      </c>
      <c r="AX38" s="29">
        <v>1987</v>
      </c>
      <c r="AY38" s="29">
        <v>1959.5</v>
      </c>
      <c r="AZ38" s="29">
        <v>1993</v>
      </c>
      <c r="BA38" s="29">
        <v>2002.5</v>
      </c>
      <c r="BB38" s="29">
        <v>1987.5</v>
      </c>
      <c r="BC38" s="29">
        <v>2018.5</v>
      </c>
      <c r="BD38" s="29">
        <v>1988.5</v>
      </c>
      <c r="BE38" s="29">
        <v>1969</v>
      </c>
      <c r="BF38" s="29">
        <v>1966.5</v>
      </c>
      <c r="BG38" s="29">
        <v>1936</v>
      </c>
      <c r="BH38" s="29">
        <v>1917.5</v>
      </c>
      <c r="BI38" s="29">
        <v>1929</v>
      </c>
      <c r="BJ38" s="29">
        <v>1955.5</v>
      </c>
      <c r="BK38" s="29">
        <v>1979</v>
      </c>
      <c r="BL38" s="30">
        <v>1985.5</v>
      </c>
      <c r="BM38" s="2">
        <v>1996.5</v>
      </c>
      <c r="BN38" s="2">
        <v>2024</v>
      </c>
      <c r="BO38" s="2">
        <v>2052</v>
      </c>
      <c r="BP38" s="2">
        <v>1967</v>
      </c>
      <c r="BQ38" s="2">
        <v>2008</v>
      </c>
      <c r="BR38" s="2">
        <v>1950</v>
      </c>
      <c r="BS38" s="2">
        <v>1934</v>
      </c>
      <c r="BT38" s="2">
        <v>1898.5</v>
      </c>
      <c r="BU38" s="2">
        <v>1874.5</v>
      </c>
      <c r="BV38" s="2">
        <v>1858</v>
      </c>
      <c r="BW38" s="2">
        <v>1870</v>
      </c>
      <c r="BX38" s="2">
        <v>1901.5</v>
      </c>
      <c r="BY38" s="2">
        <v>1939</v>
      </c>
      <c r="BZ38" s="2">
        <v>1946.5</v>
      </c>
      <c r="CA38" s="2">
        <v>1943</v>
      </c>
      <c r="CB38" s="2">
        <v>1954.5</v>
      </c>
      <c r="CC38" s="2">
        <v>1955</v>
      </c>
      <c r="CD38" s="2">
        <v>1969</v>
      </c>
      <c r="CE38" s="2">
        <v>1953</v>
      </c>
      <c r="CF38" s="2">
        <v>1981</v>
      </c>
      <c r="CG38" s="2">
        <v>1981</v>
      </c>
      <c r="CH38" s="2">
        <v>1992</v>
      </c>
      <c r="CI38" s="2">
        <v>1948.5</v>
      </c>
      <c r="CJ38" s="2">
        <v>1954.5</v>
      </c>
      <c r="CK38" s="2">
        <v>1961</v>
      </c>
      <c r="CL38" s="2">
        <v>1981</v>
      </c>
      <c r="CM38" s="2">
        <v>1959.5</v>
      </c>
      <c r="CN38" s="2">
        <v>1915.5</v>
      </c>
      <c r="CO38" s="2">
        <v>1887.5</v>
      </c>
      <c r="CP38" s="2">
        <v>1972</v>
      </c>
      <c r="CQ38" s="2">
        <v>1978</v>
      </c>
      <c r="CR38" s="2">
        <v>2008.5</v>
      </c>
      <c r="CS38" s="2">
        <v>1995.5</v>
      </c>
      <c r="CT38" s="2">
        <v>1989</v>
      </c>
      <c r="CU38" s="2">
        <v>2028.5</v>
      </c>
      <c r="CV38" s="2">
        <v>2052</v>
      </c>
      <c r="CW38" s="2">
        <v>2039</v>
      </c>
      <c r="CX38" s="2">
        <v>2017.5</v>
      </c>
      <c r="CY38" s="2">
        <v>2067</v>
      </c>
      <c r="CZ38" s="2">
        <v>2077</v>
      </c>
      <c r="DA38" s="2">
        <v>2113.5</v>
      </c>
      <c r="DB38" s="2">
        <v>2068.5</v>
      </c>
      <c r="DC38" s="2">
        <v>2015</v>
      </c>
      <c r="DD38" s="2">
        <v>2094</v>
      </c>
      <c r="DE38" s="2">
        <v>2132</v>
      </c>
      <c r="DF38" s="2">
        <v>2119</v>
      </c>
      <c r="DG38" s="2">
        <v>2268</v>
      </c>
      <c r="DH38" s="2">
        <v>2263</v>
      </c>
      <c r="DI38" s="2">
        <v>2275</v>
      </c>
      <c r="DJ38" s="2">
        <v>2237.5</v>
      </c>
      <c r="DK38" s="2">
        <v>2226</v>
      </c>
      <c r="DL38" s="2">
        <v>2256</v>
      </c>
      <c r="DM38" s="2">
        <v>2297</v>
      </c>
      <c r="DN38" s="2">
        <v>2283</v>
      </c>
      <c r="DO38" s="2">
        <v>2279</v>
      </c>
      <c r="DP38" s="2">
        <v>2286</v>
      </c>
      <c r="DQ38" s="2">
        <v>2277</v>
      </c>
      <c r="DR38" s="2">
        <v>2288</v>
      </c>
      <c r="DS38" s="2">
        <v>2316</v>
      </c>
      <c r="DT38" s="2">
        <v>2302.5</v>
      </c>
      <c r="DU38" s="2">
        <v>2365</v>
      </c>
      <c r="DV38" s="2">
        <v>2379.5</v>
      </c>
      <c r="DW38" s="2">
        <v>2372.5</v>
      </c>
      <c r="DX38" s="2">
        <v>2351</v>
      </c>
      <c r="DY38" s="2">
        <v>2279.5</v>
      </c>
      <c r="DZ38" s="2">
        <v>2260.5</v>
      </c>
      <c r="EA38" s="2">
        <v>2247.5</v>
      </c>
      <c r="EB38" s="2">
        <v>2234</v>
      </c>
      <c r="EC38" s="2">
        <v>2251</v>
      </c>
      <c r="ED38" s="2">
        <v>2279</v>
      </c>
      <c r="EE38" s="2">
        <v>2303</v>
      </c>
      <c r="EF38" s="2">
        <v>2366.5</v>
      </c>
      <c r="EG38" s="2">
        <v>2358</v>
      </c>
      <c r="EH38" s="2">
        <v>2270</v>
      </c>
      <c r="EI38" s="2">
        <v>2284</v>
      </c>
      <c r="EJ38" s="2">
        <v>2304</v>
      </c>
      <c r="EK38" s="2">
        <v>2306.5</v>
      </c>
      <c r="EL38" s="2">
        <v>2290</v>
      </c>
      <c r="EM38" s="2">
        <v>2257</v>
      </c>
      <c r="EN38" s="2">
        <v>2216</v>
      </c>
      <c r="EO38" s="2">
        <v>2171.5</v>
      </c>
      <c r="EP38" s="2">
        <v>2149.5</v>
      </c>
      <c r="EQ38" s="2">
        <v>2119.5</v>
      </c>
      <c r="ER38" s="2">
        <v>2132.5</v>
      </c>
      <c r="ES38" s="2">
        <v>2119.5</v>
      </c>
      <c r="ET38" s="2">
        <v>2088</v>
      </c>
      <c r="EU38" s="2">
        <v>2079</v>
      </c>
      <c r="EV38" s="2">
        <v>2073</v>
      </c>
      <c r="EW38" s="2">
        <v>2049.5</v>
      </c>
      <c r="EX38" s="2">
        <v>2040</v>
      </c>
      <c r="EY38" s="2">
        <v>2039</v>
      </c>
      <c r="EZ38" s="2">
        <v>2032</v>
      </c>
      <c r="FA38" s="2">
        <v>2030.5</v>
      </c>
      <c r="FB38" s="2">
        <v>1999</v>
      </c>
      <c r="FC38" s="2">
        <v>1992</v>
      </c>
      <c r="FD38" s="2">
        <v>2010.5</v>
      </c>
      <c r="FE38" s="2">
        <v>2050.5</v>
      </c>
      <c r="FF38" s="2">
        <v>2055</v>
      </c>
      <c r="FG38" s="2">
        <v>2012.5</v>
      </c>
      <c r="FH38" s="2">
        <v>1992.5</v>
      </c>
      <c r="FI38" s="2">
        <v>1966</v>
      </c>
      <c r="FJ38" s="2">
        <v>1973</v>
      </c>
      <c r="FK38" s="2">
        <v>1954</v>
      </c>
      <c r="FL38" s="2">
        <v>1954</v>
      </c>
      <c r="FM38" s="2">
        <v>1912.5</v>
      </c>
      <c r="FN38" s="2">
        <v>1932</v>
      </c>
      <c r="FO38" s="2">
        <v>1969</v>
      </c>
      <c r="FP38" s="2">
        <v>1955.5</v>
      </c>
      <c r="FQ38" s="2">
        <v>1946.5</v>
      </c>
      <c r="FR38" s="2">
        <v>1935.5</v>
      </c>
      <c r="FS38" s="2">
        <v>1922</v>
      </c>
      <c r="FT38" s="2">
        <v>1920.5</v>
      </c>
      <c r="FU38" s="2">
        <v>1921</v>
      </c>
      <c r="FV38" s="2">
        <v>1875.5</v>
      </c>
      <c r="FW38" s="2">
        <v>1902.5</v>
      </c>
      <c r="FX38" s="2">
        <v>1907</v>
      </c>
      <c r="FY38" s="2">
        <v>1902</v>
      </c>
      <c r="FZ38" s="2">
        <v>1892.5</v>
      </c>
      <c r="GA38" s="2">
        <v>1883</v>
      </c>
      <c r="GB38" s="2">
        <v>1835</v>
      </c>
      <c r="GC38" s="2">
        <v>1848.5</v>
      </c>
      <c r="GD38" s="2">
        <v>1830</v>
      </c>
      <c r="GE38" s="2">
        <v>1824.5</v>
      </c>
      <c r="GF38" s="2">
        <v>1793.5</v>
      </c>
      <c r="GG38" s="2">
        <v>1831</v>
      </c>
      <c r="GH38" s="2">
        <v>1828</v>
      </c>
      <c r="GI38" s="2">
        <v>1828</v>
      </c>
      <c r="GJ38" s="2">
        <v>1802</v>
      </c>
      <c r="GK38" s="2">
        <v>1823</v>
      </c>
      <c r="GL38" s="2">
        <v>1807</v>
      </c>
      <c r="GM38" s="2">
        <v>1795</v>
      </c>
      <c r="GN38" s="2">
        <v>1779.5</v>
      </c>
      <c r="GO38" s="2">
        <v>1781.5</v>
      </c>
      <c r="GP38" s="2">
        <v>1769.5</v>
      </c>
      <c r="GQ38" s="2">
        <v>1759</v>
      </c>
      <c r="GR38" s="2">
        <v>1743.5</v>
      </c>
      <c r="GS38" s="2">
        <v>1750.5</v>
      </c>
      <c r="GT38" s="2">
        <v>1732</v>
      </c>
      <c r="GU38" s="2">
        <v>1743</v>
      </c>
      <c r="GV38" s="2">
        <v>1762</v>
      </c>
      <c r="GW38" s="2">
        <v>1790</v>
      </c>
      <c r="GX38" s="2">
        <v>1783.5</v>
      </c>
      <c r="GY38" s="2">
        <v>1777</v>
      </c>
      <c r="GZ38" s="2">
        <v>1799</v>
      </c>
      <c r="HA38" s="2">
        <v>1755.5</v>
      </c>
      <c r="HB38" s="2">
        <v>1750</v>
      </c>
      <c r="HC38" s="2">
        <v>1744</v>
      </c>
      <c r="HD38" s="2">
        <v>1759.5</v>
      </c>
      <c r="HE38" s="2">
        <v>1786.5</v>
      </c>
      <c r="HF38" s="2">
        <v>1828.5</v>
      </c>
      <c r="HG38" s="2">
        <v>1831.5</v>
      </c>
      <c r="HH38" s="2">
        <v>1824.5</v>
      </c>
      <c r="HI38" s="2">
        <v>1814.5</v>
      </c>
      <c r="HJ38" s="2">
        <v>1830</v>
      </c>
      <c r="HK38" s="2">
        <v>1826</v>
      </c>
      <c r="HL38" s="2">
        <v>1866.5</v>
      </c>
      <c r="HM38" s="2">
        <v>1873.5</v>
      </c>
      <c r="HN38" s="2">
        <v>1865.5</v>
      </c>
      <c r="HO38" s="2">
        <v>1861</v>
      </c>
      <c r="HP38" s="2">
        <v>1873.5</v>
      </c>
      <c r="HQ38" s="2">
        <v>1914</v>
      </c>
      <c r="HR38" s="2">
        <v>1912.5</v>
      </c>
      <c r="HS38" s="2">
        <v>1896.5</v>
      </c>
      <c r="HT38" s="2">
        <v>1874.5</v>
      </c>
      <c r="HU38" s="2">
        <v>1864</v>
      </c>
      <c r="HV38" s="2">
        <v>1854.5</v>
      </c>
      <c r="HW38" s="2">
        <v>1830</v>
      </c>
      <c r="HX38" s="2">
        <v>1820</v>
      </c>
      <c r="HY38" s="2">
        <v>1820</v>
      </c>
      <c r="HZ38" s="2">
        <v>1819.5</v>
      </c>
      <c r="IA38" s="2">
        <v>1832</v>
      </c>
      <c r="IB38" s="2">
        <v>1832</v>
      </c>
      <c r="IC38" s="2">
        <v>1817.5</v>
      </c>
      <c r="ID38" s="2">
        <v>1809.5</v>
      </c>
      <c r="IE38" s="2">
        <v>1808</v>
      </c>
      <c r="IF38" s="2">
        <v>1797</v>
      </c>
      <c r="IG38" s="2">
        <v>1793.5</v>
      </c>
      <c r="IH38" s="2">
        <v>1780</v>
      </c>
      <c r="II38" s="2">
        <v>1773</v>
      </c>
      <c r="IJ38" s="2">
        <v>1780</v>
      </c>
      <c r="IK38" s="2">
        <v>1772</v>
      </c>
      <c r="IL38" s="2">
        <v>1755</v>
      </c>
      <c r="IM38" s="2">
        <v>1712.5</v>
      </c>
      <c r="IN38" s="2">
        <v>1685.5</v>
      </c>
      <c r="IO38" s="2">
        <v>1676</v>
      </c>
      <c r="IP38" s="2">
        <v>1654.5</v>
      </c>
      <c r="IQ38" s="2">
        <v>1683</v>
      </c>
      <c r="IR38" s="2">
        <v>1671.5</v>
      </c>
      <c r="IS38" s="2">
        <v>1663.5</v>
      </c>
      <c r="IT38" s="2">
        <v>1661.5</v>
      </c>
    </row>
    <row r="39" spans="1:254" ht="15.9" customHeight="1">
      <c r="A39" s="65" t="s">
        <v>73</v>
      </c>
      <c r="B39" s="25" t="s">
        <v>74</v>
      </c>
      <c r="C39" s="39">
        <v>1453</v>
      </c>
      <c r="D39" s="38">
        <v>23</v>
      </c>
      <c r="E39" s="29">
        <v>1430</v>
      </c>
      <c r="F39" s="29">
        <v>1422</v>
      </c>
      <c r="G39" s="29">
        <v>1436</v>
      </c>
      <c r="H39" s="29">
        <v>1453</v>
      </c>
      <c r="I39" s="29">
        <v>1486.5</v>
      </c>
      <c r="J39" s="29">
        <v>1511.5</v>
      </c>
      <c r="K39" s="29">
        <v>1518</v>
      </c>
      <c r="L39" s="29">
        <v>1470.5</v>
      </c>
      <c r="M39" s="29">
        <v>1470</v>
      </c>
      <c r="N39" s="29">
        <v>1441</v>
      </c>
      <c r="O39" s="29">
        <v>1440.5</v>
      </c>
      <c r="P39" s="29">
        <v>1442</v>
      </c>
      <c r="Q39" s="29">
        <v>1444</v>
      </c>
      <c r="R39" s="29">
        <v>1416</v>
      </c>
      <c r="S39" s="29">
        <v>1420.5</v>
      </c>
      <c r="T39" s="29">
        <v>1418.5</v>
      </c>
      <c r="U39" s="29">
        <v>1401</v>
      </c>
      <c r="V39" s="29">
        <v>1381.5</v>
      </c>
      <c r="W39" s="29">
        <v>1379</v>
      </c>
      <c r="X39" s="29">
        <v>1378</v>
      </c>
      <c r="Y39" s="29">
        <v>1392.5</v>
      </c>
      <c r="Z39" s="29">
        <v>1388.5</v>
      </c>
      <c r="AA39" s="29">
        <v>1372.5</v>
      </c>
      <c r="AB39" s="29">
        <v>1362</v>
      </c>
      <c r="AC39" s="29">
        <v>1332.5</v>
      </c>
      <c r="AD39" s="29">
        <v>1318</v>
      </c>
      <c r="AE39" s="29">
        <v>1330.5</v>
      </c>
      <c r="AF39" s="29">
        <v>1324.5</v>
      </c>
      <c r="AG39" s="29">
        <v>1311</v>
      </c>
      <c r="AH39" s="29">
        <v>1306</v>
      </c>
      <c r="AI39" s="29">
        <v>1301.5</v>
      </c>
      <c r="AJ39" s="29">
        <v>1305.5</v>
      </c>
      <c r="AK39" s="29">
        <v>1312</v>
      </c>
      <c r="AL39" s="29">
        <v>1317</v>
      </c>
      <c r="AM39" s="29">
        <v>1324</v>
      </c>
      <c r="AN39" s="29">
        <v>1338</v>
      </c>
      <c r="AO39" s="29">
        <v>1332.5</v>
      </c>
      <c r="AP39" s="29">
        <v>1347.5</v>
      </c>
      <c r="AQ39" s="29">
        <v>1324</v>
      </c>
      <c r="AR39" s="29">
        <v>1326.5</v>
      </c>
      <c r="AS39" s="29">
        <v>1335</v>
      </c>
      <c r="AT39" s="29">
        <v>1317</v>
      </c>
      <c r="AU39" s="29">
        <v>1298.5</v>
      </c>
      <c r="AV39" s="29">
        <v>1289.5</v>
      </c>
      <c r="AW39" s="29">
        <v>1271.5</v>
      </c>
      <c r="AX39" s="29">
        <v>1271</v>
      </c>
      <c r="AY39" s="29">
        <v>1270</v>
      </c>
      <c r="AZ39" s="29">
        <v>1304</v>
      </c>
      <c r="BA39" s="29">
        <v>1328</v>
      </c>
      <c r="BB39" s="29">
        <v>1314.5</v>
      </c>
      <c r="BC39" s="29">
        <v>1341</v>
      </c>
      <c r="BD39" s="29">
        <v>1339.5</v>
      </c>
      <c r="BE39" s="29">
        <v>1328.5</v>
      </c>
      <c r="BF39" s="29">
        <v>1331</v>
      </c>
      <c r="BG39" s="29">
        <v>1363.5</v>
      </c>
      <c r="BH39" s="29">
        <v>1354.5</v>
      </c>
      <c r="BI39" s="29">
        <v>1357.5</v>
      </c>
      <c r="BJ39" s="29">
        <v>1383.5</v>
      </c>
      <c r="BK39" s="29">
        <v>1436.5</v>
      </c>
      <c r="BL39" s="30">
        <v>1435</v>
      </c>
      <c r="BM39" s="2">
        <v>1446.5</v>
      </c>
      <c r="BN39" s="2">
        <v>1445</v>
      </c>
      <c r="BO39" s="2">
        <v>1414.5</v>
      </c>
      <c r="BP39" s="2">
        <v>1412</v>
      </c>
      <c r="BQ39" s="2">
        <v>1420</v>
      </c>
      <c r="BR39" s="2">
        <v>1411</v>
      </c>
      <c r="BS39" s="2">
        <v>1435</v>
      </c>
      <c r="BT39" s="2">
        <v>1443</v>
      </c>
      <c r="BU39" s="2">
        <v>1421</v>
      </c>
      <c r="BV39" s="2">
        <v>1419</v>
      </c>
      <c r="BW39" s="2">
        <v>1414.5</v>
      </c>
      <c r="BX39" s="2">
        <v>1438</v>
      </c>
      <c r="BY39" s="2">
        <v>1461</v>
      </c>
      <c r="BZ39" s="2">
        <v>1474.5</v>
      </c>
      <c r="CA39" s="2">
        <v>1473.5</v>
      </c>
      <c r="CB39" s="2">
        <v>1478</v>
      </c>
      <c r="CC39" s="2">
        <v>1473.5</v>
      </c>
      <c r="CD39" s="2">
        <v>1477</v>
      </c>
      <c r="CE39" s="2">
        <v>1480.5</v>
      </c>
      <c r="CF39" s="2">
        <v>1488.5</v>
      </c>
      <c r="CG39" s="2">
        <v>1516.5</v>
      </c>
      <c r="CH39" s="2">
        <v>1516.5</v>
      </c>
      <c r="CI39" s="2">
        <v>1499.5</v>
      </c>
      <c r="CJ39" s="2">
        <v>1486</v>
      </c>
      <c r="CK39" s="2">
        <v>1475.5</v>
      </c>
      <c r="CL39" s="2">
        <v>1482</v>
      </c>
      <c r="CM39" s="2">
        <v>1440.5</v>
      </c>
      <c r="CN39" s="2">
        <v>1425.5</v>
      </c>
      <c r="CO39" s="2">
        <v>1419</v>
      </c>
      <c r="CP39" s="2">
        <v>1453.5</v>
      </c>
      <c r="CQ39" s="2">
        <v>1460</v>
      </c>
      <c r="CR39" s="2">
        <v>1453</v>
      </c>
      <c r="CS39" s="2">
        <v>1425</v>
      </c>
      <c r="CT39" s="2">
        <v>1413</v>
      </c>
      <c r="CU39" s="2">
        <v>1450</v>
      </c>
      <c r="CV39" s="2">
        <v>1463.5</v>
      </c>
      <c r="CW39" s="2">
        <v>1434</v>
      </c>
      <c r="CX39" s="2">
        <v>1423.5</v>
      </c>
      <c r="CY39" s="2">
        <v>1426</v>
      </c>
      <c r="CZ39" s="2">
        <v>1440</v>
      </c>
      <c r="DA39" s="2">
        <v>1470</v>
      </c>
      <c r="DB39" s="2">
        <v>1457</v>
      </c>
      <c r="DC39" s="2">
        <v>1424</v>
      </c>
      <c r="DD39" s="2">
        <v>1458</v>
      </c>
      <c r="DE39" s="2">
        <v>1480</v>
      </c>
      <c r="DF39" s="2">
        <v>1448.5</v>
      </c>
      <c r="DG39" s="2">
        <v>1504.5</v>
      </c>
      <c r="DH39" s="2">
        <v>1508</v>
      </c>
      <c r="DI39" s="2">
        <v>1515</v>
      </c>
      <c r="DJ39" s="2">
        <v>1505.5</v>
      </c>
      <c r="DK39" s="2">
        <v>1496.5</v>
      </c>
      <c r="DL39" s="2">
        <v>1499.5</v>
      </c>
      <c r="DM39" s="2">
        <v>1526</v>
      </c>
      <c r="DN39" s="2">
        <v>1541.5</v>
      </c>
      <c r="DO39" s="2">
        <v>1531.5</v>
      </c>
      <c r="DP39" s="2">
        <v>1495.5</v>
      </c>
      <c r="DQ39" s="2">
        <v>1508</v>
      </c>
      <c r="DR39" s="2">
        <v>1493.5</v>
      </c>
      <c r="DS39" s="2">
        <v>1485</v>
      </c>
      <c r="DT39" s="2">
        <v>1480</v>
      </c>
      <c r="DU39" s="2">
        <v>1454</v>
      </c>
      <c r="DV39" s="2">
        <v>1420</v>
      </c>
      <c r="DW39" s="2">
        <v>1417.5</v>
      </c>
      <c r="DX39" s="2">
        <v>1399.5</v>
      </c>
      <c r="DY39" s="2">
        <v>1384</v>
      </c>
      <c r="DZ39" s="2">
        <v>1370</v>
      </c>
      <c r="EA39" s="2">
        <v>1353</v>
      </c>
      <c r="EB39" s="2">
        <v>1338</v>
      </c>
      <c r="EC39" s="2">
        <v>1328</v>
      </c>
      <c r="ED39" s="2">
        <v>1334</v>
      </c>
      <c r="EE39" s="2">
        <v>1340</v>
      </c>
      <c r="EF39" s="2">
        <v>1360.5</v>
      </c>
      <c r="EG39" s="2">
        <v>1358</v>
      </c>
      <c r="EH39" s="2">
        <v>1348</v>
      </c>
      <c r="EI39" s="2">
        <v>1371.5</v>
      </c>
      <c r="EJ39" s="2">
        <v>1377.5</v>
      </c>
      <c r="EK39" s="2">
        <v>1383</v>
      </c>
      <c r="EL39" s="2">
        <v>1390.5</v>
      </c>
      <c r="EM39" s="2">
        <v>1380</v>
      </c>
      <c r="EN39" s="2">
        <v>1381</v>
      </c>
      <c r="EO39" s="2">
        <v>1358.5</v>
      </c>
      <c r="EP39" s="2">
        <v>1357</v>
      </c>
      <c r="EQ39" s="2">
        <v>1354.5</v>
      </c>
      <c r="ER39" s="2">
        <v>1347.5</v>
      </c>
      <c r="ES39" s="2">
        <v>1319</v>
      </c>
      <c r="ET39" s="2">
        <v>1325.5</v>
      </c>
      <c r="EU39" s="2">
        <v>1327.5</v>
      </c>
      <c r="EV39" s="2">
        <v>1318</v>
      </c>
      <c r="EW39" s="2">
        <v>1310</v>
      </c>
      <c r="EX39" s="2">
        <v>1320</v>
      </c>
      <c r="EY39" s="2">
        <v>1318</v>
      </c>
      <c r="EZ39" s="2">
        <v>1309.5</v>
      </c>
      <c r="FA39" s="2">
        <v>1303.5</v>
      </c>
      <c r="FB39" s="2">
        <v>1286</v>
      </c>
      <c r="FC39" s="2">
        <v>1286</v>
      </c>
      <c r="FD39" s="2">
        <v>1300.5</v>
      </c>
      <c r="FE39" s="2">
        <v>1308</v>
      </c>
      <c r="FF39" s="2">
        <v>1290</v>
      </c>
      <c r="FG39" s="2">
        <v>1283.5</v>
      </c>
      <c r="FH39" s="2">
        <v>1281.5</v>
      </c>
      <c r="FI39" s="2">
        <v>1274.5</v>
      </c>
      <c r="FJ39" s="2">
        <v>1264</v>
      </c>
      <c r="FK39" s="2">
        <v>1252.5</v>
      </c>
      <c r="FL39" s="2">
        <v>1252</v>
      </c>
      <c r="FM39" s="2">
        <v>1250</v>
      </c>
      <c r="FN39" s="2">
        <v>1253</v>
      </c>
      <c r="FO39" s="2">
        <v>1258</v>
      </c>
      <c r="FP39" s="2">
        <v>1253.5</v>
      </c>
      <c r="FQ39" s="2">
        <v>1244</v>
      </c>
      <c r="FR39" s="2">
        <v>1241.5</v>
      </c>
      <c r="FS39" s="2">
        <v>1241.5</v>
      </c>
      <c r="FT39" s="2">
        <v>1229.5</v>
      </c>
      <c r="FU39" s="2">
        <v>1213</v>
      </c>
      <c r="FV39" s="2">
        <v>1207</v>
      </c>
      <c r="FW39" s="2">
        <v>1222</v>
      </c>
      <c r="FX39" s="2">
        <v>1232.5</v>
      </c>
      <c r="FY39" s="2">
        <v>1265</v>
      </c>
      <c r="FZ39" s="2">
        <v>1268</v>
      </c>
      <c r="GA39" s="2">
        <v>1257.5</v>
      </c>
      <c r="GB39" s="2">
        <v>1245</v>
      </c>
      <c r="GC39" s="2">
        <v>1235</v>
      </c>
      <c r="GD39" s="2">
        <v>1221</v>
      </c>
      <c r="GE39" s="2">
        <v>1223</v>
      </c>
      <c r="GF39" s="2">
        <v>1213</v>
      </c>
      <c r="GG39" s="2">
        <v>1211</v>
      </c>
      <c r="GH39" s="2">
        <v>1208.5</v>
      </c>
      <c r="GI39" s="2">
        <v>1196</v>
      </c>
      <c r="GJ39" s="2">
        <v>1195</v>
      </c>
      <c r="GK39" s="2">
        <v>1209</v>
      </c>
      <c r="GL39" s="2">
        <v>1217</v>
      </c>
      <c r="GM39" s="2">
        <v>1216</v>
      </c>
      <c r="GN39" s="2">
        <v>1225</v>
      </c>
      <c r="GO39" s="2">
        <v>1221.5</v>
      </c>
      <c r="GP39" s="2">
        <v>1214.5</v>
      </c>
      <c r="GQ39" s="2">
        <v>1204</v>
      </c>
      <c r="GR39" s="2">
        <v>1194</v>
      </c>
      <c r="GS39" s="2">
        <v>1204</v>
      </c>
      <c r="GT39" s="2">
        <v>1196</v>
      </c>
      <c r="GU39" s="2">
        <v>1196</v>
      </c>
      <c r="GV39" s="2">
        <v>1204</v>
      </c>
      <c r="GW39" s="2">
        <v>1210</v>
      </c>
      <c r="GX39" s="2">
        <v>1222</v>
      </c>
      <c r="GY39" s="2">
        <v>1214</v>
      </c>
      <c r="GZ39" s="2">
        <v>1216.5</v>
      </c>
      <c r="HA39" s="2">
        <v>1191.5</v>
      </c>
      <c r="HB39" s="2">
        <v>1188.5</v>
      </c>
      <c r="HC39" s="2">
        <v>1216.5</v>
      </c>
      <c r="HD39" s="2">
        <v>1231</v>
      </c>
      <c r="HE39" s="2">
        <v>1235.5</v>
      </c>
      <c r="HF39" s="2">
        <v>1260.5</v>
      </c>
      <c r="HG39" s="2">
        <v>1244.5</v>
      </c>
      <c r="HH39" s="2">
        <v>1240.5</v>
      </c>
      <c r="HI39" s="2">
        <v>1242</v>
      </c>
      <c r="HJ39" s="2">
        <v>1246.5</v>
      </c>
      <c r="HK39" s="2">
        <v>1245</v>
      </c>
      <c r="HL39" s="2">
        <v>1249</v>
      </c>
      <c r="HM39" s="2">
        <v>1255</v>
      </c>
      <c r="HN39" s="2">
        <v>1253.5</v>
      </c>
      <c r="HO39" s="2">
        <v>1248</v>
      </c>
      <c r="HP39" s="2">
        <v>1235</v>
      </c>
      <c r="HQ39" s="2">
        <v>1236</v>
      </c>
      <c r="HR39" s="2">
        <v>1232</v>
      </c>
      <c r="HS39" s="2">
        <v>1227</v>
      </c>
      <c r="HT39" s="2">
        <v>1224</v>
      </c>
      <c r="HU39" s="2">
        <v>1223</v>
      </c>
      <c r="HV39" s="2">
        <v>1219.5</v>
      </c>
      <c r="HW39" s="2">
        <v>1212.5</v>
      </c>
      <c r="HX39" s="2">
        <v>1214</v>
      </c>
      <c r="HY39" s="2">
        <v>1217</v>
      </c>
      <c r="HZ39" s="2">
        <v>1212</v>
      </c>
      <c r="IA39" s="2">
        <v>1219</v>
      </c>
      <c r="IB39" s="2">
        <v>1234.5</v>
      </c>
      <c r="IC39" s="2">
        <v>1225</v>
      </c>
      <c r="ID39" s="2">
        <v>1219</v>
      </c>
      <c r="IE39" s="2">
        <v>1231</v>
      </c>
      <c r="IF39" s="2">
        <v>1213.5</v>
      </c>
      <c r="IG39" s="2">
        <v>1213.5</v>
      </c>
      <c r="IH39" s="2">
        <v>1211.5</v>
      </c>
      <c r="II39" s="2">
        <v>1198.5</v>
      </c>
      <c r="IJ39" s="2">
        <v>1194</v>
      </c>
      <c r="IK39" s="2">
        <v>1207</v>
      </c>
      <c r="IL39" s="2">
        <v>1173</v>
      </c>
      <c r="IM39" s="2">
        <v>1160</v>
      </c>
      <c r="IN39" s="2">
        <v>1151.5</v>
      </c>
      <c r="IO39" s="2">
        <v>1140</v>
      </c>
      <c r="IP39" s="2">
        <v>1122</v>
      </c>
      <c r="IQ39" s="2">
        <v>1131</v>
      </c>
      <c r="IR39" s="2">
        <v>1118</v>
      </c>
      <c r="IS39" s="2">
        <v>1106</v>
      </c>
      <c r="IT39" s="2">
        <v>1105</v>
      </c>
    </row>
    <row r="40" spans="1:254" ht="15.9" customHeight="1">
      <c r="A40" s="65" t="s">
        <v>75</v>
      </c>
      <c r="B40" s="25" t="s">
        <v>76</v>
      </c>
      <c r="C40" s="39">
        <v>1584</v>
      </c>
      <c r="D40" s="38">
        <v>4</v>
      </c>
      <c r="E40" s="29">
        <v>1580</v>
      </c>
      <c r="F40" s="29">
        <v>1566</v>
      </c>
      <c r="G40" s="29">
        <v>1523.5</v>
      </c>
      <c r="H40" s="29">
        <v>1510.5</v>
      </c>
      <c r="I40" s="29">
        <v>1537.5</v>
      </c>
      <c r="J40" s="29">
        <v>1486</v>
      </c>
      <c r="K40" s="29">
        <v>1579</v>
      </c>
      <c r="L40" s="29">
        <v>1596</v>
      </c>
      <c r="M40" s="29">
        <v>1623</v>
      </c>
      <c r="N40" s="29">
        <v>1618</v>
      </c>
      <c r="O40" s="29">
        <v>1624.5</v>
      </c>
      <c r="P40" s="29">
        <v>1624.5</v>
      </c>
      <c r="Q40" s="29">
        <v>1586.5</v>
      </c>
      <c r="R40" s="29">
        <v>1587</v>
      </c>
      <c r="S40" s="29">
        <v>1636</v>
      </c>
      <c r="T40" s="29">
        <v>1631.5</v>
      </c>
      <c r="U40" s="29">
        <v>1563</v>
      </c>
      <c r="V40" s="29">
        <v>1577</v>
      </c>
      <c r="W40" s="29">
        <v>1554</v>
      </c>
      <c r="X40" s="29">
        <v>1528</v>
      </c>
      <c r="Y40" s="29">
        <v>1554</v>
      </c>
      <c r="Z40" s="29">
        <v>1546.5</v>
      </c>
      <c r="AA40" s="29">
        <v>1491</v>
      </c>
      <c r="AB40" s="29">
        <v>1474.5</v>
      </c>
      <c r="AC40" s="29">
        <v>1458</v>
      </c>
      <c r="AD40" s="29">
        <v>1465.5</v>
      </c>
      <c r="AE40" s="29">
        <v>1428.5</v>
      </c>
      <c r="AF40" s="29">
        <v>1432</v>
      </c>
      <c r="AG40" s="29">
        <v>1464.5</v>
      </c>
      <c r="AH40" s="29">
        <v>1422.5</v>
      </c>
      <c r="AI40" s="29">
        <v>1429.5</v>
      </c>
      <c r="AJ40" s="29">
        <v>1439</v>
      </c>
      <c r="AK40" s="29">
        <v>1436.5</v>
      </c>
      <c r="AL40" s="29">
        <v>1443</v>
      </c>
      <c r="AM40" s="29">
        <v>1439.5</v>
      </c>
      <c r="AN40" s="29">
        <v>1478</v>
      </c>
      <c r="AO40" s="29">
        <v>1416.5</v>
      </c>
      <c r="AP40" s="29">
        <v>1425</v>
      </c>
      <c r="AQ40" s="29">
        <v>1376</v>
      </c>
      <c r="AR40" s="29">
        <v>1365</v>
      </c>
      <c r="AS40" s="29">
        <v>1419</v>
      </c>
      <c r="AT40" s="29">
        <v>1416</v>
      </c>
      <c r="AU40" s="29">
        <v>1359.5</v>
      </c>
      <c r="AV40" s="29">
        <v>1386.5</v>
      </c>
      <c r="AW40" s="29">
        <v>1359.5</v>
      </c>
      <c r="AX40" s="29">
        <v>1354.5</v>
      </c>
      <c r="AY40" s="29">
        <v>1324</v>
      </c>
      <c r="AZ40" s="29">
        <v>1301.5</v>
      </c>
      <c r="BA40" s="29">
        <v>1307.5</v>
      </c>
      <c r="BB40" s="29">
        <v>1256</v>
      </c>
      <c r="BC40" s="29">
        <v>1263.5</v>
      </c>
      <c r="BD40" s="29">
        <v>1275.5</v>
      </c>
      <c r="BE40" s="29">
        <v>1295</v>
      </c>
      <c r="BF40" s="29">
        <v>1312</v>
      </c>
      <c r="BG40" s="29">
        <v>1298.5</v>
      </c>
      <c r="BH40" s="29">
        <v>1278</v>
      </c>
      <c r="BI40" s="29">
        <v>1282</v>
      </c>
      <c r="BJ40" s="29">
        <v>1273</v>
      </c>
      <c r="BK40" s="29">
        <v>1287.5</v>
      </c>
      <c r="BL40" s="30">
        <v>1287.5</v>
      </c>
      <c r="BM40" s="2">
        <v>1275</v>
      </c>
      <c r="BN40" s="2">
        <v>1239</v>
      </c>
      <c r="BO40" s="2">
        <v>1233</v>
      </c>
      <c r="BP40" s="2">
        <v>1246</v>
      </c>
      <c r="BQ40" s="2">
        <v>1265.5</v>
      </c>
      <c r="BR40" s="2">
        <v>1251</v>
      </c>
      <c r="BS40" s="2">
        <v>1260</v>
      </c>
      <c r="BT40" s="2">
        <v>1275</v>
      </c>
      <c r="BU40" s="2">
        <v>1251.5</v>
      </c>
      <c r="BV40" s="2">
        <v>1330.5</v>
      </c>
      <c r="BW40" s="2">
        <v>1347.5</v>
      </c>
      <c r="BX40" s="2">
        <v>1348.5</v>
      </c>
      <c r="BY40" s="2">
        <v>1352</v>
      </c>
      <c r="BZ40" s="2">
        <v>1349</v>
      </c>
      <c r="CA40" s="2">
        <v>1365</v>
      </c>
      <c r="CB40" s="2">
        <v>1436.5</v>
      </c>
      <c r="CC40" s="2">
        <v>1372.5</v>
      </c>
      <c r="CD40" s="2">
        <v>1332.5</v>
      </c>
      <c r="CE40" s="2">
        <v>1314</v>
      </c>
      <c r="CF40" s="2">
        <v>1323</v>
      </c>
      <c r="CG40" s="2">
        <v>1337</v>
      </c>
      <c r="CH40" s="2">
        <v>1338.5</v>
      </c>
      <c r="CI40" s="2">
        <v>1284.5</v>
      </c>
      <c r="CJ40" s="2">
        <v>1275.5</v>
      </c>
      <c r="CK40" s="2">
        <v>1278</v>
      </c>
      <c r="CL40" s="2">
        <v>1301</v>
      </c>
      <c r="CM40" s="2">
        <v>1285</v>
      </c>
      <c r="CN40" s="2">
        <v>1232.5</v>
      </c>
      <c r="CO40" s="2">
        <v>1208</v>
      </c>
      <c r="CP40" s="2">
        <v>1269</v>
      </c>
      <c r="CQ40" s="2">
        <v>1276.5</v>
      </c>
      <c r="CR40" s="2">
        <v>1284.5</v>
      </c>
      <c r="CS40" s="2">
        <v>1245.5</v>
      </c>
      <c r="CT40" s="2">
        <v>1226.5</v>
      </c>
      <c r="CU40" s="2">
        <v>1227.5</v>
      </c>
      <c r="CV40" s="2">
        <v>1244</v>
      </c>
      <c r="CW40" s="2">
        <v>1204.5</v>
      </c>
      <c r="CX40" s="2">
        <v>1193.5</v>
      </c>
      <c r="CY40" s="2">
        <v>1201</v>
      </c>
      <c r="CZ40" s="2">
        <v>1218</v>
      </c>
      <c r="DA40" s="2">
        <v>1261</v>
      </c>
      <c r="DB40" s="2">
        <v>1232</v>
      </c>
      <c r="DC40" s="2">
        <v>1190.5</v>
      </c>
      <c r="DD40" s="2">
        <v>1246.5</v>
      </c>
      <c r="DE40" s="2">
        <v>1274.5</v>
      </c>
      <c r="DF40" s="2">
        <v>1263</v>
      </c>
      <c r="DG40" s="2">
        <v>1355</v>
      </c>
      <c r="DH40" s="2">
        <v>1370</v>
      </c>
      <c r="DI40" s="2">
        <v>1454.5</v>
      </c>
      <c r="DJ40" s="2">
        <v>1424</v>
      </c>
      <c r="DK40" s="2">
        <v>1411</v>
      </c>
      <c r="DL40" s="2">
        <v>1389</v>
      </c>
      <c r="DM40" s="2">
        <v>1446</v>
      </c>
      <c r="DN40" s="2">
        <v>1465</v>
      </c>
      <c r="DO40" s="2">
        <v>1481.5</v>
      </c>
      <c r="DP40" s="2">
        <v>1471.5</v>
      </c>
      <c r="DQ40" s="2">
        <v>1462</v>
      </c>
      <c r="DR40" s="2">
        <v>1456.5</v>
      </c>
      <c r="DS40" s="2">
        <v>1453.5</v>
      </c>
      <c r="DT40" s="2">
        <v>1454</v>
      </c>
      <c r="DU40" s="2">
        <v>1450</v>
      </c>
      <c r="DV40" s="2">
        <v>1374</v>
      </c>
      <c r="DW40" s="2">
        <v>1384</v>
      </c>
      <c r="DX40" s="2">
        <v>1371</v>
      </c>
      <c r="DY40" s="2">
        <v>1356.5</v>
      </c>
      <c r="DZ40" s="2">
        <v>1380.5</v>
      </c>
      <c r="EA40" s="2">
        <v>1439</v>
      </c>
      <c r="EB40" s="2">
        <v>1432</v>
      </c>
      <c r="EC40" s="2">
        <v>1396.5</v>
      </c>
      <c r="ED40" s="2">
        <v>1394</v>
      </c>
      <c r="EE40" s="2">
        <v>1407.5</v>
      </c>
      <c r="EF40" s="2">
        <v>1438.5</v>
      </c>
      <c r="EG40" s="2">
        <v>1430</v>
      </c>
      <c r="EH40" s="2">
        <v>1402.5</v>
      </c>
      <c r="EI40" s="2">
        <v>1470</v>
      </c>
      <c r="EJ40" s="2">
        <v>1480.5</v>
      </c>
      <c r="EK40" s="2">
        <v>1497</v>
      </c>
      <c r="EL40" s="2">
        <v>1506.5</v>
      </c>
      <c r="EM40" s="2">
        <v>1485</v>
      </c>
      <c r="EN40" s="2">
        <v>1488</v>
      </c>
      <c r="EO40" s="2">
        <v>1418</v>
      </c>
      <c r="EP40" s="2">
        <v>1398.5</v>
      </c>
      <c r="EQ40" s="2">
        <v>1413</v>
      </c>
      <c r="ER40" s="2">
        <v>1405</v>
      </c>
      <c r="ES40" s="2">
        <v>1349.5</v>
      </c>
      <c r="ET40" s="2">
        <v>1321</v>
      </c>
      <c r="EU40" s="2">
        <v>1334</v>
      </c>
      <c r="EV40" s="2">
        <v>1325</v>
      </c>
      <c r="EW40" s="2">
        <v>1307</v>
      </c>
      <c r="EX40" s="2">
        <v>1305</v>
      </c>
      <c r="EY40" s="2">
        <v>1301.5</v>
      </c>
      <c r="EZ40" s="2">
        <v>1309.5</v>
      </c>
      <c r="FA40" s="2">
        <v>1270.5</v>
      </c>
      <c r="FB40" s="2">
        <v>1271</v>
      </c>
      <c r="FC40" s="2">
        <v>1255.5</v>
      </c>
      <c r="FD40" s="2">
        <v>1301</v>
      </c>
      <c r="FE40" s="2">
        <v>1298.5</v>
      </c>
      <c r="FF40" s="2">
        <v>1309.5</v>
      </c>
      <c r="FG40" s="2">
        <v>1290</v>
      </c>
      <c r="FH40" s="2">
        <v>1260.5</v>
      </c>
      <c r="FI40" s="2">
        <v>1225</v>
      </c>
      <c r="FJ40" s="2">
        <v>1218.5</v>
      </c>
      <c r="FK40" s="2">
        <v>1226</v>
      </c>
      <c r="FL40" s="2">
        <v>1239.5</v>
      </c>
      <c r="FM40" s="2">
        <v>1212</v>
      </c>
      <c r="FN40" s="2">
        <v>1189.5</v>
      </c>
      <c r="FO40" s="2">
        <v>1186.5</v>
      </c>
      <c r="FP40" s="2">
        <v>1185.5</v>
      </c>
      <c r="FQ40" s="2">
        <v>1181</v>
      </c>
      <c r="FR40" s="2">
        <v>1173.5</v>
      </c>
      <c r="FS40" s="2">
        <v>1133</v>
      </c>
      <c r="FT40" s="2">
        <v>1119.5</v>
      </c>
      <c r="FU40" s="2">
        <v>1127.5</v>
      </c>
      <c r="FV40" s="2">
        <v>1086.5</v>
      </c>
      <c r="FW40" s="2">
        <v>1098</v>
      </c>
      <c r="FX40" s="2">
        <v>1139</v>
      </c>
      <c r="FY40" s="2">
        <v>1155</v>
      </c>
      <c r="FZ40" s="2">
        <v>1173.5</v>
      </c>
      <c r="GA40" s="2">
        <v>1133</v>
      </c>
      <c r="GB40" s="2">
        <v>1118.5</v>
      </c>
      <c r="GC40" s="2">
        <v>1101</v>
      </c>
      <c r="GD40" s="2">
        <v>1090.5</v>
      </c>
      <c r="GE40" s="2">
        <v>1088</v>
      </c>
      <c r="GF40" s="2">
        <v>1075.5</v>
      </c>
      <c r="GG40" s="2">
        <v>1103</v>
      </c>
      <c r="GH40" s="2">
        <v>1110</v>
      </c>
      <c r="GI40" s="2">
        <v>1090</v>
      </c>
      <c r="GJ40" s="2">
        <v>1100</v>
      </c>
      <c r="GK40" s="2">
        <v>1107.5</v>
      </c>
      <c r="GL40" s="2">
        <v>1090.5</v>
      </c>
      <c r="GM40" s="2">
        <v>1054</v>
      </c>
      <c r="GN40" s="2">
        <v>1065.5</v>
      </c>
      <c r="GO40" s="2">
        <v>1077.5</v>
      </c>
      <c r="GP40" s="2">
        <v>1081</v>
      </c>
      <c r="GQ40" s="2">
        <v>1069</v>
      </c>
      <c r="GR40" s="2">
        <v>1062</v>
      </c>
      <c r="GS40" s="2">
        <v>1082</v>
      </c>
      <c r="GT40" s="2">
        <v>1070</v>
      </c>
      <c r="GU40" s="2">
        <v>1056.5</v>
      </c>
      <c r="GV40" s="2">
        <v>1094.5</v>
      </c>
      <c r="GW40" s="2">
        <v>1111.5</v>
      </c>
      <c r="GX40" s="2">
        <v>1104.5</v>
      </c>
      <c r="GY40" s="2">
        <v>1103.5</v>
      </c>
      <c r="GZ40" s="2">
        <v>1098.5</v>
      </c>
      <c r="HA40" s="2">
        <v>1057.5</v>
      </c>
      <c r="HB40" s="2">
        <v>1055.5</v>
      </c>
      <c r="HC40" s="2">
        <v>1071</v>
      </c>
      <c r="HD40" s="2">
        <v>1087.5</v>
      </c>
      <c r="HE40" s="2">
        <v>1102</v>
      </c>
      <c r="HF40" s="2">
        <v>1135</v>
      </c>
      <c r="HG40" s="2">
        <v>1109</v>
      </c>
      <c r="HH40" s="2">
        <v>1105.5</v>
      </c>
      <c r="HI40" s="2">
        <v>1103.5</v>
      </c>
      <c r="HJ40" s="2">
        <v>1109.5</v>
      </c>
      <c r="HK40" s="2">
        <v>1102</v>
      </c>
      <c r="HL40" s="2">
        <v>1111</v>
      </c>
      <c r="HM40" s="2">
        <v>1115</v>
      </c>
      <c r="HN40" s="2">
        <v>1105</v>
      </c>
      <c r="HO40" s="2">
        <v>1096.5</v>
      </c>
      <c r="HP40" s="2">
        <v>1091.5</v>
      </c>
      <c r="HQ40" s="2">
        <v>1093.5</v>
      </c>
      <c r="HR40" s="2">
        <v>1085</v>
      </c>
      <c r="HS40" s="2">
        <v>1064</v>
      </c>
      <c r="HT40" s="2">
        <v>1048</v>
      </c>
      <c r="HU40" s="2">
        <v>1061</v>
      </c>
      <c r="HV40" s="2">
        <v>1062.5</v>
      </c>
      <c r="HW40" s="2">
        <v>1062.5</v>
      </c>
      <c r="HX40" s="2">
        <v>1065</v>
      </c>
      <c r="HY40" s="2">
        <v>1069.5</v>
      </c>
      <c r="HZ40" s="2">
        <v>1069.5</v>
      </c>
      <c r="IA40" s="2">
        <v>1084.5</v>
      </c>
      <c r="IB40" s="2">
        <v>1092</v>
      </c>
      <c r="IC40" s="2">
        <v>1069</v>
      </c>
      <c r="ID40" s="2">
        <v>1062</v>
      </c>
      <c r="IE40" s="2">
        <v>1071.5</v>
      </c>
      <c r="IF40" s="2">
        <v>1099</v>
      </c>
      <c r="IG40" s="2">
        <v>1100</v>
      </c>
      <c r="IH40" s="2">
        <v>1088</v>
      </c>
      <c r="II40" s="2">
        <v>1064.5</v>
      </c>
      <c r="IJ40" s="2">
        <v>1074.5</v>
      </c>
      <c r="IK40" s="2">
        <v>1058</v>
      </c>
      <c r="IL40" s="2">
        <v>1029.5</v>
      </c>
      <c r="IM40" s="2">
        <v>1019</v>
      </c>
      <c r="IN40" s="2">
        <v>1004</v>
      </c>
      <c r="IO40" s="2">
        <v>998</v>
      </c>
      <c r="IP40" s="2">
        <v>984.7</v>
      </c>
      <c r="IQ40" s="2">
        <v>1012.5</v>
      </c>
      <c r="IR40" s="2">
        <v>1006</v>
      </c>
      <c r="IS40" s="2">
        <v>1012</v>
      </c>
      <c r="IT40" s="2">
        <v>1005.5</v>
      </c>
    </row>
    <row r="41" spans="1:254" ht="15.9" customHeight="1">
      <c r="A41" s="65" t="s">
        <v>77</v>
      </c>
      <c r="B41" s="25" t="s">
        <v>78</v>
      </c>
      <c r="C41" s="39">
        <v>890</v>
      </c>
      <c r="D41" s="38">
        <v>14.200000000000045</v>
      </c>
      <c r="E41" s="29">
        <v>875.8</v>
      </c>
      <c r="F41" s="29">
        <v>878.1</v>
      </c>
      <c r="G41" s="29">
        <v>881.4</v>
      </c>
      <c r="H41" s="29">
        <v>877.9</v>
      </c>
      <c r="I41" s="29">
        <v>890.5</v>
      </c>
      <c r="J41" s="29">
        <v>897.5</v>
      </c>
      <c r="K41" s="29">
        <v>898.2</v>
      </c>
      <c r="L41" s="29">
        <v>886.2</v>
      </c>
      <c r="M41" s="29">
        <v>882.4</v>
      </c>
      <c r="N41" s="29">
        <v>865.2</v>
      </c>
      <c r="O41" s="29">
        <v>874.1</v>
      </c>
      <c r="P41" s="29">
        <v>859.6</v>
      </c>
      <c r="Q41" s="29">
        <v>857</v>
      </c>
      <c r="R41" s="29">
        <v>850.9</v>
      </c>
      <c r="S41" s="29">
        <v>844.1</v>
      </c>
      <c r="T41" s="29">
        <v>831.5</v>
      </c>
      <c r="U41" s="29">
        <v>828</v>
      </c>
      <c r="V41" s="29">
        <v>826</v>
      </c>
      <c r="W41" s="29">
        <v>824.9</v>
      </c>
      <c r="X41" s="29">
        <v>828</v>
      </c>
      <c r="Y41" s="29">
        <v>834.3</v>
      </c>
      <c r="Z41" s="29">
        <v>831.8</v>
      </c>
      <c r="AA41" s="29">
        <v>832.8</v>
      </c>
      <c r="AB41" s="29">
        <v>835</v>
      </c>
      <c r="AC41" s="29">
        <v>816</v>
      </c>
      <c r="AD41" s="29">
        <v>799.2</v>
      </c>
      <c r="AE41" s="29">
        <v>808</v>
      </c>
      <c r="AF41" s="29">
        <v>805.3</v>
      </c>
      <c r="AG41" s="29">
        <v>790.3</v>
      </c>
      <c r="AH41" s="29">
        <v>790.9</v>
      </c>
      <c r="AI41" s="29">
        <v>783</v>
      </c>
      <c r="AJ41" s="29">
        <v>800</v>
      </c>
      <c r="AK41" s="29">
        <v>804</v>
      </c>
      <c r="AL41" s="29">
        <v>805</v>
      </c>
      <c r="AM41" s="29">
        <v>803.9</v>
      </c>
      <c r="AN41" s="29">
        <v>805.9</v>
      </c>
      <c r="AO41" s="29">
        <v>800</v>
      </c>
      <c r="AP41" s="29">
        <v>812.3</v>
      </c>
      <c r="AQ41" s="29">
        <v>794.4</v>
      </c>
      <c r="AR41" s="29">
        <v>787.7</v>
      </c>
      <c r="AS41" s="29">
        <v>792</v>
      </c>
      <c r="AT41" s="29">
        <v>791.7</v>
      </c>
      <c r="AU41" s="29">
        <v>785.8</v>
      </c>
      <c r="AV41" s="29">
        <v>787.9</v>
      </c>
      <c r="AW41" s="29">
        <v>784</v>
      </c>
      <c r="AX41" s="29">
        <v>783.9</v>
      </c>
      <c r="AY41" s="29">
        <v>771</v>
      </c>
      <c r="AZ41" s="29">
        <v>782</v>
      </c>
      <c r="BA41" s="29">
        <v>789.9</v>
      </c>
      <c r="BB41" s="29">
        <v>797.7</v>
      </c>
      <c r="BC41" s="29">
        <v>786.3</v>
      </c>
      <c r="BD41" s="29">
        <v>778.1</v>
      </c>
      <c r="BE41" s="29">
        <v>783.6</v>
      </c>
      <c r="BF41" s="29">
        <v>796</v>
      </c>
      <c r="BG41" s="29">
        <v>821</v>
      </c>
      <c r="BH41" s="29">
        <v>820</v>
      </c>
      <c r="BI41" s="29">
        <v>829.6</v>
      </c>
      <c r="BJ41" s="29">
        <v>853.7</v>
      </c>
      <c r="BK41" s="29">
        <v>858</v>
      </c>
      <c r="BL41" s="30">
        <v>849.5</v>
      </c>
      <c r="BM41" s="2">
        <v>844.6</v>
      </c>
      <c r="BN41" s="2">
        <v>835</v>
      </c>
      <c r="BO41" s="2">
        <v>831.8</v>
      </c>
      <c r="BP41" s="2">
        <v>844</v>
      </c>
      <c r="BQ41" s="2">
        <v>839.2</v>
      </c>
      <c r="BR41" s="2">
        <v>829.3</v>
      </c>
      <c r="BS41" s="2">
        <v>825.9</v>
      </c>
      <c r="BT41" s="2">
        <v>825.8</v>
      </c>
      <c r="BU41" s="2">
        <v>826.5</v>
      </c>
      <c r="BV41" s="2">
        <v>826.8</v>
      </c>
      <c r="BW41" s="2">
        <v>826.8</v>
      </c>
      <c r="BX41" s="2">
        <v>843.3</v>
      </c>
      <c r="BY41" s="2">
        <v>845</v>
      </c>
      <c r="BZ41" s="2">
        <v>852.1</v>
      </c>
      <c r="CA41" s="2">
        <v>852.7</v>
      </c>
      <c r="CB41" s="2">
        <v>855.5</v>
      </c>
      <c r="CC41" s="2">
        <v>854.3</v>
      </c>
      <c r="CD41" s="2">
        <v>857.4</v>
      </c>
      <c r="CE41" s="2">
        <v>856</v>
      </c>
      <c r="CF41" s="2">
        <v>854.3</v>
      </c>
      <c r="CG41" s="2">
        <v>869.8</v>
      </c>
      <c r="CH41" s="2">
        <v>863.2</v>
      </c>
      <c r="CI41" s="2">
        <v>858.1</v>
      </c>
      <c r="CJ41" s="2">
        <v>857.8</v>
      </c>
      <c r="CK41" s="2">
        <v>856.1</v>
      </c>
      <c r="CL41" s="2">
        <v>867.5</v>
      </c>
      <c r="CM41" s="2">
        <v>860.8</v>
      </c>
      <c r="CN41" s="2">
        <v>855.2</v>
      </c>
      <c r="CO41" s="2">
        <v>840.8</v>
      </c>
      <c r="CP41" s="2">
        <v>875</v>
      </c>
      <c r="CQ41" s="2">
        <v>864.3</v>
      </c>
      <c r="CR41" s="2">
        <v>887</v>
      </c>
      <c r="CS41" s="2">
        <v>872.9</v>
      </c>
      <c r="CT41" s="2">
        <v>865</v>
      </c>
      <c r="CU41" s="2">
        <v>908</v>
      </c>
      <c r="CV41" s="2">
        <v>917.1</v>
      </c>
      <c r="CW41" s="2">
        <v>915</v>
      </c>
      <c r="CX41" s="2">
        <v>910</v>
      </c>
      <c r="CY41" s="2">
        <v>921.8</v>
      </c>
      <c r="CZ41" s="2">
        <v>924.7</v>
      </c>
      <c r="DA41" s="2">
        <v>938.5</v>
      </c>
      <c r="DB41" s="2">
        <v>934.6</v>
      </c>
      <c r="DC41" s="2">
        <v>917</v>
      </c>
      <c r="DD41" s="2">
        <v>928.7</v>
      </c>
      <c r="DE41" s="2">
        <v>950.4</v>
      </c>
      <c r="DF41" s="2">
        <v>934.4</v>
      </c>
      <c r="DG41" s="2">
        <v>977.5</v>
      </c>
      <c r="DH41" s="2">
        <v>987.9</v>
      </c>
      <c r="DI41" s="2">
        <v>989.2</v>
      </c>
      <c r="DJ41" s="2">
        <v>990.7</v>
      </c>
      <c r="DK41" s="2">
        <v>987.5</v>
      </c>
      <c r="DL41" s="2">
        <v>984.3</v>
      </c>
      <c r="DM41" s="2">
        <v>976.5</v>
      </c>
      <c r="DN41" s="2">
        <v>978.4</v>
      </c>
      <c r="DO41" s="2">
        <v>990.3</v>
      </c>
      <c r="DP41" s="2">
        <v>976.2</v>
      </c>
      <c r="DQ41" s="2">
        <v>980</v>
      </c>
      <c r="DR41" s="2">
        <v>983.8</v>
      </c>
      <c r="DS41" s="2">
        <v>977</v>
      </c>
      <c r="DT41" s="2">
        <v>962.1</v>
      </c>
      <c r="DU41" s="2">
        <v>954.7</v>
      </c>
      <c r="DV41" s="2">
        <v>964</v>
      </c>
      <c r="DW41" s="2">
        <v>968.8</v>
      </c>
      <c r="DX41" s="2">
        <v>951.9</v>
      </c>
      <c r="DY41" s="2">
        <v>938.7</v>
      </c>
      <c r="DZ41" s="2">
        <v>927.5</v>
      </c>
      <c r="EA41" s="2">
        <v>919.3</v>
      </c>
      <c r="EB41" s="2">
        <v>913.5</v>
      </c>
      <c r="EC41" s="2">
        <v>913.5</v>
      </c>
      <c r="ED41" s="2">
        <v>914.4</v>
      </c>
      <c r="EE41" s="2">
        <v>917.5</v>
      </c>
      <c r="EF41" s="2">
        <v>923.4</v>
      </c>
      <c r="EG41" s="2">
        <v>924.7</v>
      </c>
      <c r="EH41" s="2">
        <v>927.5</v>
      </c>
      <c r="EI41" s="2">
        <v>926.2</v>
      </c>
      <c r="EJ41" s="2">
        <v>928.1</v>
      </c>
      <c r="EK41" s="2">
        <v>923.6</v>
      </c>
      <c r="EL41" s="2">
        <v>924.7</v>
      </c>
      <c r="EM41" s="2">
        <v>918.1</v>
      </c>
      <c r="EN41" s="2">
        <v>908.6</v>
      </c>
      <c r="EO41" s="2">
        <v>905.4</v>
      </c>
      <c r="EP41" s="2">
        <v>903.1</v>
      </c>
      <c r="EQ41" s="2">
        <v>895.8</v>
      </c>
      <c r="ER41" s="2">
        <v>897.4</v>
      </c>
      <c r="ES41" s="2">
        <v>883.2</v>
      </c>
      <c r="ET41" s="2">
        <v>866.8</v>
      </c>
      <c r="EU41" s="2">
        <v>865</v>
      </c>
      <c r="EV41" s="2">
        <v>865.8</v>
      </c>
      <c r="EW41" s="2">
        <v>861.1</v>
      </c>
      <c r="EX41" s="2">
        <v>862.4</v>
      </c>
      <c r="EY41" s="2">
        <v>856.4</v>
      </c>
      <c r="EZ41" s="2">
        <v>859</v>
      </c>
      <c r="FA41" s="2">
        <v>855.1</v>
      </c>
      <c r="FB41" s="2">
        <v>853.3</v>
      </c>
      <c r="FC41" s="2">
        <v>849.6</v>
      </c>
      <c r="FD41" s="2">
        <v>859.8</v>
      </c>
      <c r="FE41" s="2">
        <v>832</v>
      </c>
      <c r="FF41" s="2">
        <v>825.4</v>
      </c>
      <c r="FG41" s="2">
        <v>822.9</v>
      </c>
      <c r="FH41" s="2">
        <v>813.3</v>
      </c>
      <c r="FI41" s="2">
        <v>826.5</v>
      </c>
      <c r="FJ41" s="2">
        <v>825.8</v>
      </c>
      <c r="FK41" s="2">
        <v>811.1</v>
      </c>
      <c r="FL41" s="2">
        <v>809.9</v>
      </c>
      <c r="FM41" s="2">
        <v>818.5</v>
      </c>
      <c r="FN41" s="2">
        <v>816.6</v>
      </c>
      <c r="FO41" s="2">
        <v>827</v>
      </c>
      <c r="FP41" s="2">
        <v>826.8</v>
      </c>
      <c r="FQ41" s="2">
        <v>823.6</v>
      </c>
      <c r="FR41" s="2">
        <v>823.5</v>
      </c>
      <c r="FS41" s="2">
        <v>804.9</v>
      </c>
      <c r="FT41" s="2">
        <v>801</v>
      </c>
      <c r="FU41" s="2">
        <v>797</v>
      </c>
      <c r="FV41" s="2">
        <v>793</v>
      </c>
      <c r="FW41" s="2">
        <v>782.8</v>
      </c>
      <c r="FX41" s="2">
        <v>799.4</v>
      </c>
      <c r="FY41" s="2">
        <v>801.1</v>
      </c>
      <c r="FZ41" s="2">
        <v>794.5</v>
      </c>
      <c r="GA41" s="2">
        <v>786.7</v>
      </c>
      <c r="GB41" s="2">
        <v>783</v>
      </c>
      <c r="GC41" s="2">
        <v>785.6</v>
      </c>
      <c r="GD41" s="2">
        <v>782.4</v>
      </c>
      <c r="GE41" s="2">
        <v>784</v>
      </c>
      <c r="GF41" s="2">
        <v>776.1</v>
      </c>
      <c r="GG41" s="2">
        <v>780.8</v>
      </c>
      <c r="GH41" s="2">
        <v>785.4</v>
      </c>
      <c r="GI41" s="2">
        <v>785.3</v>
      </c>
      <c r="GJ41" s="2">
        <v>801.4</v>
      </c>
      <c r="GK41" s="2">
        <v>820.2</v>
      </c>
      <c r="GL41" s="2">
        <v>823.3</v>
      </c>
      <c r="GM41" s="2">
        <v>819</v>
      </c>
      <c r="GN41" s="2">
        <v>814.2</v>
      </c>
      <c r="GO41" s="2">
        <v>803.8</v>
      </c>
      <c r="GP41" s="2">
        <v>799.3</v>
      </c>
      <c r="GQ41" s="2">
        <v>799.2</v>
      </c>
      <c r="GR41" s="2">
        <v>789</v>
      </c>
      <c r="GS41" s="2">
        <v>784.6</v>
      </c>
      <c r="GT41" s="2">
        <v>782</v>
      </c>
      <c r="GU41" s="2">
        <v>782</v>
      </c>
      <c r="GV41" s="2">
        <v>786</v>
      </c>
      <c r="GW41" s="2">
        <v>796.3</v>
      </c>
      <c r="GX41" s="2">
        <v>809.2</v>
      </c>
      <c r="GY41" s="2">
        <v>804.2</v>
      </c>
      <c r="GZ41" s="2">
        <v>816.3</v>
      </c>
      <c r="HA41" s="2">
        <v>799.8</v>
      </c>
      <c r="HB41" s="2">
        <v>796.9</v>
      </c>
      <c r="HC41" s="2">
        <v>804.6</v>
      </c>
      <c r="HD41" s="2">
        <v>816</v>
      </c>
      <c r="HE41" s="2">
        <v>825.6</v>
      </c>
      <c r="HF41" s="2">
        <v>837.4</v>
      </c>
      <c r="HG41" s="2">
        <v>832.4</v>
      </c>
      <c r="HH41" s="2">
        <v>831.7</v>
      </c>
      <c r="HI41" s="2">
        <v>831.2</v>
      </c>
      <c r="HJ41" s="2">
        <v>833.9</v>
      </c>
      <c r="HK41" s="2">
        <v>836.4</v>
      </c>
      <c r="HL41" s="2">
        <v>839.5</v>
      </c>
      <c r="HM41" s="2">
        <v>838.3</v>
      </c>
      <c r="HN41" s="2">
        <v>832.5</v>
      </c>
      <c r="HO41" s="2">
        <v>841.4</v>
      </c>
      <c r="HP41" s="2">
        <v>838.8</v>
      </c>
      <c r="HQ41" s="2">
        <v>843.4</v>
      </c>
      <c r="HR41" s="2">
        <v>854.3</v>
      </c>
      <c r="HS41" s="2">
        <v>843.8</v>
      </c>
      <c r="HT41" s="2">
        <v>837.9</v>
      </c>
      <c r="HU41" s="2">
        <v>838</v>
      </c>
      <c r="HV41" s="2">
        <v>824.6</v>
      </c>
      <c r="HW41" s="2">
        <v>816.4</v>
      </c>
      <c r="HX41" s="2">
        <v>817.8</v>
      </c>
      <c r="HY41" s="2">
        <v>803.1</v>
      </c>
      <c r="HZ41" s="2">
        <v>798.3</v>
      </c>
      <c r="IA41" s="2">
        <v>803</v>
      </c>
      <c r="IB41" s="2">
        <v>810.3</v>
      </c>
      <c r="IC41" s="2">
        <v>806.3</v>
      </c>
      <c r="ID41" s="2">
        <v>802</v>
      </c>
      <c r="IE41" s="2">
        <v>789.4</v>
      </c>
      <c r="IF41" s="2">
        <v>783.5</v>
      </c>
      <c r="IG41" s="2">
        <v>781.9</v>
      </c>
      <c r="IH41" s="2">
        <v>775.3</v>
      </c>
      <c r="II41" s="2">
        <v>770.2</v>
      </c>
      <c r="IJ41" s="2">
        <v>775.6</v>
      </c>
      <c r="IK41" s="2">
        <v>785.2</v>
      </c>
      <c r="IL41" s="2">
        <v>776.4</v>
      </c>
      <c r="IM41" s="2">
        <v>764.5</v>
      </c>
      <c r="IN41" s="2">
        <v>759.8</v>
      </c>
      <c r="IO41" s="2">
        <v>746.1</v>
      </c>
      <c r="IP41" s="2">
        <v>748</v>
      </c>
      <c r="IQ41" s="2">
        <v>748.5</v>
      </c>
      <c r="IR41" s="2">
        <v>742.6</v>
      </c>
      <c r="IS41" s="2">
        <v>737.3</v>
      </c>
      <c r="IT41" s="2">
        <v>751.9</v>
      </c>
    </row>
    <row r="42" spans="1:254" ht="15.9" customHeight="1">
      <c r="A42" s="65" t="s">
        <v>79</v>
      </c>
      <c r="B42" s="25" t="s">
        <v>80</v>
      </c>
      <c r="C42" s="39">
        <v>3668</v>
      </c>
      <c r="D42" s="38">
        <v>24</v>
      </c>
      <c r="E42" s="29">
        <v>3644</v>
      </c>
      <c r="F42" s="29">
        <v>3500</v>
      </c>
      <c r="G42" s="29">
        <v>3558</v>
      </c>
      <c r="H42" s="29">
        <v>3599</v>
      </c>
      <c r="I42" s="29">
        <v>3672</v>
      </c>
      <c r="J42" s="29">
        <v>3797</v>
      </c>
      <c r="K42" s="29">
        <v>3794</v>
      </c>
      <c r="L42" s="29">
        <v>3703</v>
      </c>
      <c r="M42" s="29">
        <v>3657</v>
      </c>
      <c r="N42" s="29">
        <v>3576</v>
      </c>
      <c r="O42" s="29">
        <v>3578</v>
      </c>
      <c r="P42" s="29">
        <v>3608</v>
      </c>
      <c r="Q42" s="29">
        <v>3669</v>
      </c>
      <c r="R42" s="29">
        <v>3662</v>
      </c>
      <c r="S42" s="29">
        <v>3629</v>
      </c>
      <c r="T42" s="29">
        <v>3638</v>
      </c>
      <c r="U42" s="29">
        <v>3640</v>
      </c>
      <c r="V42" s="29">
        <v>3600</v>
      </c>
      <c r="W42" s="29">
        <v>3596</v>
      </c>
      <c r="X42" s="29">
        <v>3624</v>
      </c>
      <c r="Y42" s="29">
        <v>3673</v>
      </c>
      <c r="Z42" s="29">
        <v>3694</v>
      </c>
      <c r="AA42" s="29">
        <v>3632</v>
      </c>
      <c r="AB42" s="29">
        <v>3629</v>
      </c>
      <c r="AC42" s="29">
        <v>3606</v>
      </c>
      <c r="AD42" s="29">
        <v>3584</v>
      </c>
      <c r="AE42" s="29">
        <v>3616</v>
      </c>
      <c r="AF42" s="29">
        <v>3624</v>
      </c>
      <c r="AG42" s="29">
        <v>3588</v>
      </c>
      <c r="AH42" s="29">
        <v>3592</v>
      </c>
      <c r="AI42" s="29">
        <v>3520</v>
      </c>
      <c r="AJ42" s="29">
        <v>3515</v>
      </c>
      <c r="AK42" s="29">
        <v>3500</v>
      </c>
      <c r="AL42" s="29">
        <v>3500</v>
      </c>
      <c r="AM42" s="29">
        <v>3468</v>
      </c>
      <c r="AN42" s="29">
        <v>3465</v>
      </c>
      <c r="AO42" s="29">
        <v>3441</v>
      </c>
      <c r="AP42" s="29">
        <v>3527</v>
      </c>
      <c r="AQ42" s="29">
        <v>3560</v>
      </c>
      <c r="AR42" s="29">
        <v>3542</v>
      </c>
      <c r="AS42" s="29">
        <v>3598</v>
      </c>
      <c r="AT42" s="29">
        <v>3600</v>
      </c>
      <c r="AU42" s="29">
        <v>3523</v>
      </c>
      <c r="AV42" s="29">
        <v>3512</v>
      </c>
      <c r="AW42" s="29">
        <v>3432</v>
      </c>
      <c r="AX42" s="29">
        <v>3392</v>
      </c>
      <c r="AY42" s="29">
        <v>3344</v>
      </c>
      <c r="AZ42" s="29">
        <v>3352</v>
      </c>
      <c r="BA42" s="29">
        <v>3433</v>
      </c>
      <c r="BB42" s="29">
        <v>3462</v>
      </c>
      <c r="BC42" s="29">
        <v>3470</v>
      </c>
      <c r="BD42" s="29">
        <v>3454</v>
      </c>
      <c r="BE42" s="29">
        <v>3502</v>
      </c>
      <c r="BF42" s="29">
        <v>3558</v>
      </c>
      <c r="BG42" s="29">
        <v>3609</v>
      </c>
      <c r="BH42" s="29">
        <v>3569</v>
      </c>
      <c r="BI42" s="29">
        <v>3596</v>
      </c>
      <c r="BJ42" s="29">
        <v>3492</v>
      </c>
      <c r="BK42" s="29">
        <v>3462</v>
      </c>
      <c r="BL42" s="30">
        <v>3404</v>
      </c>
      <c r="BM42" s="2">
        <v>3461</v>
      </c>
      <c r="BN42" s="2">
        <v>3761</v>
      </c>
      <c r="BO42" s="2">
        <v>3603</v>
      </c>
      <c r="BP42" s="2">
        <v>3700</v>
      </c>
      <c r="BQ42" s="2">
        <v>3750</v>
      </c>
      <c r="BR42" s="2">
        <v>3615</v>
      </c>
      <c r="BS42" s="2">
        <v>3562</v>
      </c>
      <c r="BT42" s="2">
        <v>3606</v>
      </c>
      <c r="BU42" s="2">
        <v>3549</v>
      </c>
      <c r="BV42" s="2">
        <v>3526</v>
      </c>
      <c r="BW42" s="2">
        <v>3518</v>
      </c>
      <c r="BX42" s="2">
        <v>3527</v>
      </c>
      <c r="BY42" s="2">
        <v>3534</v>
      </c>
      <c r="BZ42" s="2">
        <v>3572</v>
      </c>
      <c r="CA42" s="2">
        <v>3555</v>
      </c>
      <c r="CB42" s="2">
        <v>3606</v>
      </c>
      <c r="CC42" s="2">
        <v>3605</v>
      </c>
      <c r="CD42" s="2">
        <v>3680</v>
      </c>
      <c r="CE42" s="2">
        <v>3748</v>
      </c>
      <c r="CF42" s="2">
        <v>3768</v>
      </c>
      <c r="CG42" s="2">
        <v>3774</v>
      </c>
      <c r="CH42" s="2">
        <v>3761</v>
      </c>
      <c r="CI42" s="2">
        <v>3700</v>
      </c>
      <c r="CJ42" s="2">
        <v>3701</v>
      </c>
      <c r="CK42" s="2">
        <v>3679</v>
      </c>
      <c r="CL42" s="2">
        <v>3765</v>
      </c>
      <c r="CM42" s="2">
        <v>3749</v>
      </c>
      <c r="CN42" s="2">
        <v>3687</v>
      </c>
      <c r="CO42" s="2">
        <v>3667</v>
      </c>
      <c r="CP42" s="2">
        <v>3768</v>
      </c>
      <c r="CQ42" s="2">
        <v>3753</v>
      </c>
      <c r="CR42" s="2">
        <v>3766</v>
      </c>
      <c r="CS42" s="2">
        <v>3708</v>
      </c>
      <c r="CT42" s="2">
        <v>3662</v>
      </c>
      <c r="CU42" s="2">
        <v>3787</v>
      </c>
      <c r="CV42" s="2">
        <v>3828</v>
      </c>
      <c r="CW42" s="2">
        <v>3787</v>
      </c>
      <c r="CX42" s="2">
        <v>3830</v>
      </c>
      <c r="CY42" s="2">
        <v>3839</v>
      </c>
      <c r="CZ42" s="2">
        <v>3866</v>
      </c>
      <c r="DA42" s="2">
        <v>3922</v>
      </c>
      <c r="DB42" s="2">
        <v>3897</v>
      </c>
      <c r="DC42" s="2">
        <v>3834</v>
      </c>
      <c r="DD42" s="2">
        <v>3948</v>
      </c>
      <c r="DE42" s="2">
        <v>4073</v>
      </c>
      <c r="DF42" s="2">
        <v>4037</v>
      </c>
      <c r="DG42" s="2">
        <v>4108</v>
      </c>
      <c r="DH42" s="2">
        <v>4195</v>
      </c>
      <c r="DI42" s="2">
        <v>4087</v>
      </c>
      <c r="DJ42" s="2">
        <v>4048</v>
      </c>
      <c r="DK42" s="2">
        <v>4081</v>
      </c>
      <c r="DL42" s="2">
        <v>4115</v>
      </c>
      <c r="DM42" s="2">
        <v>4064</v>
      </c>
      <c r="DN42" s="2">
        <v>4050</v>
      </c>
      <c r="DO42" s="2">
        <v>4117</v>
      </c>
      <c r="DP42" s="2">
        <v>4039</v>
      </c>
      <c r="DQ42" s="2">
        <v>4062</v>
      </c>
      <c r="DR42" s="2">
        <v>4226</v>
      </c>
      <c r="DS42" s="2">
        <v>4456</v>
      </c>
      <c r="DT42" s="2">
        <v>4343</v>
      </c>
      <c r="DU42" s="2">
        <v>4318</v>
      </c>
      <c r="DV42" s="2">
        <v>4253</v>
      </c>
      <c r="DW42" s="2">
        <v>4258</v>
      </c>
      <c r="DX42" s="2">
        <v>4194</v>
      </c>
      <c r="DY42" s="2">
        <v>4180</v>
      </c>
      <c r="DZ42" s="2">
        <v>4167</v>
      </c>
      <c r="EA42" s="2">
        <v>4083</v>
      </c>
      <c r="EB42" s="2">
        <v>4003</v>
      </c>
      <c r="EC42" s="2">
        <v>4082</v>
      </c>
      <c r="ED42" s="2">
        <v>4089</v>
      </c>
      <c r="EE42" s="2">
        <v>4097</v>
      </c>
      <c r="EF42" s="2">
        <v>4149</v>
      </c>
      <c r="EG42" s="2">
        <v>4101</v>
      </c>
      <c r="EH42" s="2">
        <v>4047</v>
      </c>
      <c r="EI42" s="2">
        <v>4096</v>
      </c>
      <c r="EJ42" s="2">
        <v>4124</v>
      </c>
      <c r="EK42" s="2">
        <v>4108</v>
      </c>
      <c r="EL42" s="2">
        <v>4125</v>
      </c>
      <c r="EM42" s="2">
        <v>4146</v>
      </c>
      <c r="EN42" s="2">
        <v>4100</v>
      </c>
      <c r="EO42" s="2">
        <v>4074</v>
      </c>
      <c r="EP42" s="2">
        <v>4028</v>
      </c>
      <c r="EQ42" s="2">
        <v>4072</v>
      </c>
      <c r="ER42" s="2">
        <v>4038</v>
      </c>
      <c r="ES42" s="2">
        <v>4025</v>
      </c>
      <c r="ET42" s="2">
        <v>3988</v>
      </c>
      <c r="EU42" s="2">
        <v>3989</v>
      </c>
      <c r="EV42" s="2">
        <v>3995</v>
      </c>
      <c r="EW42" s="2">
        <v>3975</v>
      </c>
      <c r="EX42" s="2">
        <v>3997</v>
      </c>
      <c r="EY42" s="2">
        <v>4001</v>
      </c>
      <c r="EZ42" s="2">
        <v>4030</v>
      </c>
      <c r="FA42" s="2">
        <v>4005</v>
      </c>
      <c r="FB42" s="2">
        <v>4017</v>
      </c>
      <c r="FC42" s="2">
        <v>3974</v>
      </c>
      <c r="FD42" s="2">
        <v>4051</v>
      </c>
      <c r="FE42" s="2">
        <v>4075</v>
      </c>
      <c r="FF42" s="2">
        <v>4043</v>
      </c>
      <c r="FG42" s="2">
        <v>3954</v>
      </c>
      <c r="FH42" s="2">
        <v>3946</v>
      </c>
      <c r="FI42" s="2">
        <v>3918</v>
      </c>
      <c r="FJ42" s="2">
        <v>3917</v>
      </c>
      <c r="FK42" s="2">
        <v>3930</v>
      </c>
      <c r="FL42" s="2">
        <v>3939</v>
      </c>
      <c r="FM42" s="2">
        <v>3926</v>
      </c>
      <c r="FN42" s="2">
        <v>3953</v>
      </c>
      <c r="FO42" s="2">
        <v>3966</v>
      </c>
      <c r="FP42" s="2">
        <v>4028</v>
      </c>
      <c r="FQ42" s="2">
        <v>3972</v>
      </c>
      <c r="FR42" s="2">
        <v>3945</v>
      </c>
      <c r="FS42" s="2">
        <v>3923</v>
      </c>
      <c r="FT42" s="2">
        <v>3928</v>
      </c>
      <c r="FU42" s="2">
        <v>3894</v>
      </c>
      <c r="FV42" s="2">
        <v>3789</v>
      </c>
      <c r="FW42" s="2">
        <v>3762</v>
      </c>
      <c r="FX42" s="2">
        <v>3796</v>
      </c>
      <c r="FY42" s="2">
        <v>3806</v>
      </c>
      <c r="FZ42" s="2">
        <v>3809</v>
      </c>
      <c r="GA42" s="2">
        <v>3844</v>
      </c>
      <c r="GB42" s="2">
        <v>3891</v>
      </c>
      <c r="GC42" s="2">
        <v>3866</v>
      </c>
      <c r="GD42" s="2">
        <v>3847</v>
      </c>
      <c r="GE42" s="2">
        <v>3808</v>
      </c>
      <c r="GF42" s="2">
        <v>3419</v>
      </c>
      <c r="GG42" s="2">
        <v>3466</v>
      </c>
      <c r="GH42" s="2">
        <v>3500</v>
      </c>
      <c r="GI42" s="2">
        <v>3468</v>
      </c>
      <c r="GJ42" s="2">
        <v>3440</v>
      </c>
      <c r="GK42" s="2">
        <v>3495</v>
      </c>
      <c r="GL42" s="2">
        <v>3507</v>
      </c>
      <c r="GM42" s="2">
        <v>3466</v>
      </c>
      <c r="GN42" s="2">
        <v>3470</v>
      </c>
      <c r="GO42" s="2">
        <v>3482</v>
      </c>
      <c r="GP42" s="2">
        <v>3458</v>
      </c>
      <c r="GQ42" s="2">
        <v>3466</v>
      </c>
      <c r="GR42" s="2">
        <v>3427</v>
      </c>
      <c r="GS42" s="2">
        <v>3441</v>
      </c>
      <c r="GT42" s="2">
        <v>3446</v>
      </c>
      <c r="GU42" s="2">
        <v>3436</v>
      </c>
      <c r="GV42" s="2">
        <v>3451</v>
      </c>
      <c r="GW42" s="2">
        <v>3488</v>
      </c>
      <c r="GX42" s="2">
        <v>3509</v>
      </c>
      <c r="GY42" s="2">
        <v>3489</v>
      </c>
      <c r="GZ42" s="2">
        <v>3520</v>
      </c>
      <c r="HA42" s="2">
        <v>3497</v>
      </c>
      <c r="HB42" s="2">
        <v>3482</v>
      </c>
      <c r="HC42" s="2">
        <v>3513</v>
      </c>
      <c r="HD42" s="2">
        <v>3533</v>
      </c>
      <c r="HE42" s="2">
        <v>3560</v>
      </c>
      <c r="HF42" s="2">
        <v>3604</v>
      </c>
      <c r="HG42" s="2">
        <v>3626</v>
      </c>
      <c r="HH42" s="2">
        <v>3640</v>
      </c>
      <c r="HI42" s="2">
        <v>3660</v>
      </c>
      <c r="HJ42" s="2">
        <v>3738</v>
      </c>
      <c r="HK42" s="2">
        <v>3695</v>
      </c>
      <c r="HL42" s="2">
        <v>3691</v>
      </c>
      <c r="HM42" s="2">
        <v>3723</v>
      </c>
      <c r="HN42" s="2">
        <v>3743</v>
      </c>
      <c r="HO42" s="2">
        <v>3745</v>
      </c>
      <c r="HP42" s="2">
        <v>3728</v>
      </c>
      <c r="HQ42" s="2">
        <v>3755</v>
      </c>
      <c r="HR42" s="2">
        <v>3750</v>
      </c>
      <c r="HS42" s="2">
        <v>3736</v>
      </c>
      <c r="HT42" s="2">
        <v>3734</v>
      </c>
      <c r="HU42" s="2">
        <v>3703</v>
      </c>
      <c r="HV42" s="2">
        <v>3697</v>
      </c>
      <c r="HW42" s="2">
        <v>3712</v>
      </c>
      <c r="HX42" s="2">
        <v>3685</v>
      </c>
      <c r="HY42" s="2">
        <v>3719</v>
      </c>
      <c r="HZ42" s="2">
        <v>3740</v>
      </c>
      <c r="IA42" s="2">
        <v>3780</v>
      </c>
      <c r="IB42" s="2">
        <v>3827</v>
      </c>
      <c r="IC42" s="2">
        <v>3880</v>
      </c>
      <c r="ID42" s="2">
        <v>3977</v>
      </c>
      <c r="IE42" s="2">
        <v>4038</v>
      </c>
      <c r="IF42" s="2">
        <v>3990</v>
      </c>
      <c r="IG42" s="2">
        <v>3966</v>
      </c>
      <c r="IH42" s="2">
        <v>3947</v>
      </c>
      <c r="II42" s="2">
        <v>3989</v>
      </c>
      <c r="IJ42" s="2">
        <v>4021</v>
      </c>
      <c r="IK42" s="2">
        <v>4022</v>
      </c>
      <c r="IL42" s="2">
        <v>3961</v>
      </c>
      <c r="IM42" s="2">
        <v>3917</v>
      </c>
      <c r="IN42" s="2">
        <v>4000</v>
      </c>
      <c r="IO42" s="2">
        <v>3830</v>
      </c>
      <c r="IP42" s="2">
        <v>3760</v>
      </c>
      <c r="IQ42" s="2">
        <v>3810</v>
      </c>
      <c r="IR42" s="2">
        <v>3771</v>
      </c>
      <c r="IS42" s="2">
        <v>3753</v>
      </c>
      <c r="IT42" s="2">
        <v>3757</v>
      </c>
    </row>
    <row r="43" spans="1:254" ht="15.9" customHeight="1">
      <c r="A43" s="65" t="s">
        <v>81</v>
      </c>
      <c r="B43" s="25" t="s">
        <v>82</v>
      </c>
      <c r="C43" s="39">
        <v>1946.5</v>
      </c>
      <c r="D43" s="38">
        <v>18</v>
      </c>
      <c r="E43" s="29">
        <v>1928.5</v>
      </c>
      <c r="F43" s="29">
        <v>1914.5</v>
      </c>
      <c r="G43" s="29">
        <v>1896</v>
      </c>
      <c r="H43" s="29">
        <v>1900</v>
      </c>
      <c r="I43" s="29">
        <v>1938</v>
      </c>
      <c r="J43" s="29">
        <v>1919</v>
      </c>
      <c r="K43" s="29">
        <v>1940</v>
      </c>
      <c r="L43" s="29">
        <v>1939</v>
      </c>
      <c r="M43" s="29">
        <v>1959</v>
      </c>
      <c r="N43" s="29">
        <v>1925</v>
      </c>
      <c r="O43" s="29">
        <v>1905.5</v>
      </c>
      <c r="P43" s="29">
        <v>1900</v>
      </c>
      <c r="Q43" s="29">
        <v>1877.5</v>
      </c>
      <c r="R43" s="29">
        <v>1848</v>
      </c>
      <c r="S43" s="29">
        <v>1877</v>
      </c>
      <c r="T43" s="29">
        <v>1917</v>
      </c>
      <c r="U43" s="29">
        <v>1856</v>
      </c>
      <c r="V43" s="29">
        <v>1860.5</v>
      </c>
      <c r="W43" s="29">
        <v>1901.5</v>
      </c>
      <c r="X43" s="29">
        <v>1877</v>
      </c>
      <c r="Y43" s="29">
        <v>1878</v>
      </c>
      <c r="Z43" s="29">
        <v>1903</v>
      </c>
      <c r="AA43" s="29">
        <v>1882</v>
      </c>
      <c r="AB43" s="29">
        <v>1864.5</v>
      </c>
      <c r="AC43" s="29">
        <v>1840.5</v>
      </c>
      <c r="AD43" s="29">
        <v>1813</v>
      </c>
      <c r="AE43" s="29">
        <v>1792.5</v>
      </c>
      <c r="AF43" s="29">
        <v>1761</v>
      </c>
      <c r="AG43" s="29">
        <v>1737.5</v>
      </c>
      <c r="AH43" s="29">
        <v>1750</v>
      </c>
      <c r="AI43" s="29">
        <v>1812</v>
      </c>
      <c r="AJ43" s="29">
        <v>1860</v>
      </c>
      <c r="AK43" s="29">
        <v>1841.5</v>
      </c>
      <c r="AL43" s="29">
        <v>1843</v>
      </c>
      <c r="AM43" s="29">
        <v>1823</v>
      </c>
      <c r="AN43" s="29">
        <v>1834</v>
      </c>
      <c r="AO43" s="29">
        <v>1789.5</v>
      </c>
      <c r="AP43" s="29">
        <v>1816</v>
      </c>
      <c r="AQ43" s="29">
        <v>1777</v>
      </c>
      <c r="AR43" s="29">
        <v>1747.5</v>
      </c>
      <c r="AS43" s="29">
        <v>1787</v>
      </c>
      <c r="AT43" s="29">
        <v>1732</v>
      </c>
      <c r="AU43" s="29">
        <v>1667.5</v>
      </c>
      <c r="AV43" s="29">
        <v>1714.5</v>
      </c>
      <c r="AW43" s="29">
        <v>1654</v>
      </c>
      <c r="AX43" s="29">
        <v>1655</v>
      </c>
      <c r="AY43" s="29">
        <v>1626.5</v>
      </c>
      <c r="AZ43" s="29">
        <v>1647.5</v>
      </c>
      <c r="BA43" s="29">
        <v>1648.5</v>
      </c>
      <c r="BB43" s="29">
        <v>1653</v>
      </c>
      <c r="BC43" s="29">
        <v>1675</v>
      </c>
      <c r="BD43" s="29">
        <v>1682.5</v>
      </c>
      <c r="BE43" s="29">
        <v>1691.5</v>
      </c>
      <c r="BF43" s="29">
        <v>1675.5</v>
      </c>
      <c r="BG43" s="29">
        <v>1695.5</v>
      </c>
      <c r="BH43" s="29">
        <v>1678</v>
      </c>
      <c r="BI43" s="29">
        <v>1676</v>
      </c>
      <c r="BJ43" s="29">
        <v>1670</v>
      </c>
      <c r="BK43" s="29">
        <v>1618</v>
      </c>
      <c r="BL43" s="30">
        <v>1501.5</v>
      </c>
      <c r="BM43" s="2">
        <v>1510.5</v>
      </c>
      <c r="BN43" s="2">
        <v>1501.5</v>
      </c>
      <c r="BO43" s="2">
        <v>1466.5</v>
      </c>
      <c r="BP43" s="2">
        <v>1459.5</v>
      </c>
      <c r="BQ43" s="2">
        <v>1472</v>
      </c>
      <c r="BR43" s="2">
        <v>1426</v>
      </c>
      <c r="BS43" s="2">
        <v>1441</v>
      </c>
      <c r="BT43" s="2">
        <v>1444</v>
      </c>
      <c r="BU43" s="2">
        <v>1406.5</v>
      </c>
      <c r="BV43" s="2">
        <v>1424</v>
      </c>
      <c r="BW43" s="2">
        <v>1424.5</v>
      </c>
      <c r="BX43" s="2">
        <v>1440.5</v>
      </c>
      <c r="BY43" s="2">
        <v>1467</v>
      </c>
      <c r="BZ43" s="2">
        <v>1484</v>
      </c>
      <c r="CA43" s="2">
        <v>1495.5</v>
      </c>
      <c r="CB43" s="2">
        <v>1516</v>
      </c>
      <c r="CC43" s="2">
        <v>1500</v>
      </c>
      <c r="CD43" s="2">
        <v>1503</v>
      </c>
      <c r="CE43" s="2">
        <v>1493.5</v>
      </c>
      <c r="CF43" s="2">
        <v>1502</v>
      </c>
      <c r="CG43" s="2">
        <v>1530.5</v>
      </c>
      <c r="CH43" s="2">
        <v>1542</v>
      </c>
      <c r="CI43" s="2">
        <v>1484.5</v>
      </c>
      <c r="CJ43" s="2">
        <v>1467.5</v>
      </c>
      <c r="CK43" s="2">
        <v>1491.5</v>
      </c>
      <c r="CL43" s="2">
        <v>1507.5</v>
      </c>
      <c r="CM43" s="2">
        <v>1507.5</v>
      </c>
      <c r="CN43" s="2">
        <v>1458</v>
      </c>
      <c r="CO43" s="2">
        <v>1424</v>
      </c>
      <c r="CP43" s="2">
        <v>1460</v>
      </c>
      <c r="CQ43" s="2">
        <v>1457.5</v>
      </c>
      <c r="CR43" s="2">
        <v>1455</v>
      </c>
      <c r="CS43" s="2">
        <v>1427</v>
      </c>
      <c r="CT43" s="2">
        <v>1373</v>
      </c>
      <c r="CU43" s="2">
        <v>1469</v>
      </c>
      <c r="CV43" s="2">
        <v>1469.5</v>
      </c>
      <c r="CW43" s="2">
        <v>1457</v>
      </c>
      <c r="CX43" s="2">
        <v>1435</v>
      </c>
      <c r="CY43" s="2">
        <v>1440.5</v>
      </c>
      <c r="CZ43" s="2">
        <v>1468.5</v>
      </c>
      <c r="DA43" s="2">
        <v>1524.5</v>
      </c>
      <c r="DB43" s="2">
        <v>1512</v>
      </c>
      <c r="DC43" s="2">
        <v>1489</v>
      </c>
      <c r="DD43" s="2">
        <v>1540</v>
      </c>
      <c r="DE43" s="2">
        <v>1559</v>
      </c>
      <c r="DF43" s="2">
        <v>1509.5</v>
      </c>
      <c r="DG43" s="2">
        <v>1559.5</v>
      </c>
      <c r="DH43" s="2">
        <v>1569.5</v>
      </c>
      <c r="DI43" s="2">
        <v>1617</v>
      </c>
      <c r="DJ43" s="2">
        <v>1592.5</v>
      </c>
      <c r="DK43" s="2">
        <v>1524.5</v>
      </c>
      <c r="DL43" s="2">
        <v>1559</v>
      </c>
      <c r="DM43" s="2">
        <v>1562.5</v>
      </c>
      <c r="DN43" s="2">
        <v>1595.5</v>
      </c>
      <c r="DO43" s="2">
        <v>1605</v>
      </c>
      <c r="DP43" s="2">
        <v>1545.5</v>
      </c>
      <c r="DQ43" s="2">
        <v>1509.5</v>
      </c>
      <c r="DR43" s="2">
        <v>1497</v>
      </c>
      <c r="DS43" s="2">
        <v>1496</v>
      </c>
      <c r="DT43" s="2">
        <v>1494.5</v>
      </c>
      <c r="DU43" s="2">
        <v>1491</v>
      </c>
      <c r="DV43" s="2">
        <v>1437</v>
      </c>
      <c r="DW43" s="2">
        <v>1448</v>
      </c>
      <c r="DX43" s="2">
        <v>1421.5</v>
      </c>
      <c r="DY43" s="2">
        <v>1410</v>
      </c>
      <c r="DZ43" s="2">
        <v>1385</v>
      </c>
      <c r="EA43" s="2">
        <v>1366</v>
      </c>
      <c r="EB43" s="2">
        <v>1350.5</v>
      </c>
      <c r="EC43" s="2">
        <v>1320</v>
      </c>
      <c r="ED43" s="2">
        <v>1329</v>
      </c>
      <c r="EE43" s="2">
        <v>1340</v>
      </c>
      <c r="EF43" s="2">
        <v>1361</v>
      </c>
      <c r="EG43" s="2">
        <v>1361.5</v>
      </c>
      <c r="EH43" s="2">
        <v>1385.5</v>
      </c>
      <c r="EI43" s="2">
        <v>1417.5</v>
      </c>
      <c r="EJ43" s="2">
        <v>1415</v>
      </c>
      <c r="EK43" s="2">
        <v>1421</v>
      </c>
      <c r="EL43" s="2">
        <v>1413.5</v>
      </c>
      <c r="EM43" s="2">
        <v>1411</v>
      </c>
      <c r="EN43" s="2">
        <v>1399</v>
      </c>
      <c r="EO43" s="2">
        <v>1378.5</v>
      </c>
      <c r="EP43" s="2">
        <v>1369</v>
      </c>
      <c r="EQ43" s="2">
        <v>1369</v>
      </c>
      <c r="ER43" s="2">
        <v>1388</v>
      </c>
      <c r="ES43" s="2">
        <v>1341</v>
      </c>
      <c r="ET43" s="2">
        <v>1316.5</v>
      </c>
      <c r="EU43" s="2">
        <v>1317.5</v>
      </c>
      <c r="EV43" s="2">
        <v>1301</v>
      </c>
      <c r="EW43" s="2">
        <v>1311</v>
      </c>
      <c r="EX43" s="2">
        <v>1317.5</v>
      </c>
      <c r="EY43" s="2">
        <v>1326.5</v>
      </c>
      <c r="EZ43" s="2">
        <v>1338</v>
      </c>
      <c r="FA43" s="2">
        <v>1324</v>
      </c>
      <c r="FB43" s="2">
        <v>1324.5</v>
      </c>
      <c r="FC43" s="2">
        <v>1302</v>
      </c>
      <c r="FD43" s="2">
        <v>1294.5</v>
      </c>
      <c r="FE43" s="2">
        <v>1299.5</v>
      </c>
      <c r="FF43" s="2">
        <v>1281.5</v>
      </c>
      <c r="FG43" s="2">
        <v>1255</v>
      </c>
      <c r="FH43" s="2">
        <v>1235</v>
      </c>
      <c r="FI43" s="2">
        <v>1246.5</v>
      </c>
      <c r="FJ43" s="2">
        <v>1238</v>
      </c>
      <c r="FK43" s="2">
        <v>1221</v>
      </c>
      <c r="FL43" s="2">
        <v>1235.5</v>
      </c>
      <c r="FM43" s="2">
        <v>1244</v>
      </c>
      <c r="FN43" s="2">
        <v>1231.5</v>
      </c>
      <c r="FO43" s="2">
        <v>1222.5</v>
      </c>
      <c r="FP43" s="2">
        <v>1239</v>
      </c>
      <c r="FQ43" s="2">
        <v>1238</v>
      </c>
      <c r="FR43" s="2">
        <v>1228.5</v>
      </c>
      <c r="FS43" s="2">
        <v>1236</v>
      </c>
      <c r="FT43" s="2">
        <v>1248.5</v>
      </c>
      <c r="FU43" s="2">
        <v>1258</v>
      </c>
      <c r="FV43" s="2">
        <v>1229.5</v>
      </c>
      <c r="FW43" s="2">
        <v>1278.5</v>
      </c>
      <c r="FX43" s="2">
        <v>1258.5</v>
      </c>
      <c r="FY43" s="2">
        <v>1219</v>
      </c>
      <c r="FZ43" s="2">
        <v>1166</v>
      </c>
      <c r="GA43" s="2">
        <v>1128.5</v>
      </c>
      <c r="GB43" s="2">
        <v>1100</v>
      </c>
      <c r="GC43" s="2">
        <v>1096</v>
      </c>
      <c r="GD43" s="2">
        <v>1090</v>
      </c>
      <c r="GE43" s="2">
        <v>1096</v>
      </c>
      <c r="GF43" s="2">
        <v>1097</v>
      </c>
      <c r="GG43" s="2">
        <v>1090</v>
      </c>
      <c r="GH43" s="2">
        <v>1095.5</v>
      </c>
      <c r="GI43" s="2">
        <v>1087.5</v>
      </c>
      <c r="GJ43" s="2">
        <v>1091</v>
      </c>
      <c r="GK43" s="2">
        <v>1107</v>
      </c>
      <c r="GL43" s="2">
        <v>1111.5</v>
      </c>
      <c r="GM43" s="2">
        <v>1104</v>
      </c>
      <c r="GN43" s="2">
        <v>1101</v>
      </c>
      <c r="GO43" s="2">
        <v>1109.5</v>
      </c>
      <c r="GP43" s="2">
        <v>1117</v>
      </c>
      <c r="GQ43" s="2">
        <v>1110</v>
      </c>
      <c r="GR43" s="2">
        <v>1098.5</v>
      </c>
      <c r="GS43" s="2">
        <v>1126</v>
      </c>
      <c r="GT43" s="2">
        <v>1118.5</v>
      </c>
      <c r="GU43" s="2">
        <v>1117</v>
      </c>
      <c r="GV43" s="2">
        <v>1146.5</v>
      </c>
      <c r="GW43" s="2">
        <v>1159</v>
      </c>
      <c r="GX43" s="2">
        <v>1160.5</v>
      </c>
      <c r="GY43" s="2">
        <v>1158</v>
      </c>
      <c r="GZ43" s="2">
        <v>1135.5</v>
      </c>
      <c r="HA43" s="2">
        <v>1117</v>
      </c>
      <c r="HB43" s="2">
        <v>1119</v>
      </c>
      <c r="HC43" s="2">
        <v>1150.5</v>
      </c>
      <c r="HD43" s="2">
        <v>1171.5</v>
      </c>
      <c r="HE43" s="2">
        <v>1174</v>
      </c>
      <c r="HF43" s="2">
        <v>1204.5</v>
      </c>
      <c r="HG43" s="2">
        <v>1204.5</v>
      </c>
      <c r="HH43" s="2">
        <v>1188</v>
      </c>
      <c r="HI43" s="2">
        <v>1194.5</v>
      </c>
      <c r="HJ43" s="2">
        <v>1199.5</v>
      </c>
      <c r="HK43" s="2">
        <v>1205</v>
      </c>
      <c r="HL43" s="2">
        <v>1218</v>
      </c>
      <c r="HM43" s="2">
        <v>1239</v>
      </c>
      <c r="HN43" s="2">
        <v>1242</v>
      </c>
      <c r="HO43" s="2">
        <v>1249.5</v>
      </c>
      <c r="HP43" s="2">
        <v>1255</v>
      </c>
      <c r="HQ43" s="2">
        <v>1266.5</v>
      </c>
      <c r="HR43" s="2">
        <v>1245.5</v>
      </c>
      <c r="HS43" s="2">
        <v>1242</v>
      </c>
      <c r="HT43" s="2">
        <v>1224.5</v>
      </c>
      <c r="HU43" s="2">
        <v>1250</v>
      </c>
      <c r="HV43" s="2">
        <v>1262.5</v>
      </c>
      <c r="HW43" s="2">
        <v>1237.5</v>
      </c>
      <c r="HX43" s="2">
        <v>1250.5</v>
      </c>
      <c r="HY43" s="2">
        <v>1251.5</v>
      </c>
      <c r="HZ43" s="2">
        <v>1257</v>
      </c>
      <c r="IA43" s="2">
        <v>1285</v>
      </c>
      <c r="IB43" s="2">
        <v>1287.5</v>
      </c>
      <c r="IC43" s="2">
        <v>1291</v>
      </c>
      <c r="ID43" s="2">
        <v>1256.5</v>
      </c>
      <c r="IE43" s="2">
        <v>1253.5</v>
      </c>
      <c r="IF43" s="2">
        <v>1248</v>
      </c>
      <c r="IG43" s="2">
        <v>1262</v>
      </c>
      <c r="IH43" s="2">
        <v>1267.5</v>
      </c>
      <c r="II43" s="2">
        <v>1219</v>
      </c>
      <c r="IJ43" s="2">
        <v>1231</v>
      </c>
      <c r="IK43" s="2">
        <v>1213.5</v>
      </c>
      <c r="IL43" s="2">
        <v>1254</v>
      </c>
      <c r="IM43" s="2">
        <v>1241</v>
      </c>
      <c r="IN43" s="2">
        <v>1217</v>
      </c>
      <c r="IO43" s="2">
        <v>1199</v>
      </c>
      <c r="IP43" s="2">
        <v>1179.5</v>
      </c>
      <c r="IQ43" s="2">
        <v>1223</v>
      </c>
      <c r="IR43" s="2">
        <v>1206.5</v>
      </c>
      <c r="IS43" s="2">
        <v>1188.5</v>
      </c>
      <c r="IT43" s="2">
        <v>1176.5</v>
      </c>
    </row>
    <row r="44" spans="1:254" ht="15.9" customHeight="1">
      <c r="A44" s="65" t="s">
        <v>83</v>
      </c>
      <c r="B44" s="25" t="s">
        <v>84</v>
      </c>
      <c r="C44" s="39">
        <v>1360.5</v>
      </c>
      <c r="D44" s="38">
        <v>54.5</v>
      </c>
      <c r="E44" s="29">
        <v>1306</v>
      </c>
      <c r="F44" s="29">
        <v>1188.5</v>
      </c>
      <c r="G44" s="29">
        <v>1153.5</v>
      </c>
      <c r="H44" s="29">
        <v>1141</v>
      </c>
      <c r="I44" s="29">
        <v>1165</v>
      </c>
      <c r="J44" s="29">
        <v>1166</v>
      </c>
      <c r="K44" s="29">
        <v>1171.5</v>
      </c>
      <c r="L44" s="29">
        <v>1177</v>
      </c>
      <c r="M44" s="29">
        <v>1182</v>
      </c>
      <c r="N44" s="29">
        <v>1170</v>
      </c>
      <c r="O44" s="29">
        <v>1179.5</v>
      </c>
      <c r="P44" s="29">
        <v>1183.5</v>
      </c>
      <c r="Q44" s="29">
        <v>1167.5</v>
      </c>
      <c r="R44" s="29">
        <v>1166</v>
      </c>
      <c r="S44" s="29">
        <v>1176.5</v>
      </c>
      <c r="T44" s="29">
        <v>1182</v>
      </c>
      <c r="U44" s="29">
        <v>1161.5</v>
      </c>
      <c r="V44" s="29">
        <v>1159.5</v>
      </c>
      <c r="W44" s="29">
        <v>1158</v>
      </c>
      <c r="X44" s="29">
        <v>1158.5</v>
      </c>
      <c r="Y44" s="29">
        <v>1178.5</v>
      </c>
      <c r="Z44" s="29">
        <v>1170.5</v>
      </c>
      <c r="AA44" s="29">
        <v>1182.5</v>
      </c>
      <c r="AB44" s="29">
        <v>1175</v>
      </c>
      <c r="AC44" s="29">
        <v>1144</v>
      </c>
      <c r="AD44" s="29">
        <v>1137.5</v>
      </c>
      <c r="AE44" s="29">
        <v>1142</v>
      </c>
      <c r="AF44" s="29">
        <v>1148.5</v>
      </c>
      <c r="AG44" s="29">
        <v>1155</v>
      </c>
      <c r="AH44" s="29">
        <v>1168.5</v>
      </c>
      <c r="AI44" s="29">
        <v>1154</v>
      </c>
      <c r="AJ44" s="29">
        <v>1168.5</v>
      </c>
      <c r="AK44" s="29">
        <v>1172.5</v>
      </c>
      <c r="AL44" s="29">
        <v>1190</v>
      </c>
      <c r="AM44" s="29">
        <v>1208.5</v>
      </c>
      <c r="AN44" s="29">
        <v>1190.5</v>
      </c>
      <c r="AO44" s="29">
        <v>1198</v>
      </c>
      <c r="AP44" s="29">
        <v>1207</v>
      </c>
      <c r="AQ44" s="29">
        <v>1152.5</v>
      </c>
      <c r="AR44" s="29">
        <v>1122.5</v>
      </c>
      <c r="AS44" s="29">
        <v>1113</v>
      </c>
      <c r="AT44" s="29">
        <v>1121.5</v>
      </c>
      <c r="AU44" s="29">
        <v>1119</v>
      </c>
      <c r="AV44" s="29">
        <v>1124.5</v>
      </c>
      <c r="AW44" s="29">
        <v>1147</v>
      </c>
      <c r="AX44" s="29">
        <v>1182.5</v>
      </c>
      <c r="AY44" s="29">
        <v>1135</v>
      </c>
      <c r="AZ44" s="29">
        <v>1173</v>
      </c>
      <c r="BA44" s="29">
        <v>1198.5</v>
      </c>
      <c r="BB44" s="29">
        <v>1159.5</v>
      </c>
      <c r="BC44" s="29">
        <v>1174.5</v>
      </c>
      <c r="BD44" s="29">
        <v>1180.5</v>
      </c>
      <c r="BE44" s="29">
        <v>1156.5</v>
      </c>
      <c r="BF44" s="29">
        <v>1096</v>
      </c>
      <c r="BG44" s="29">
        <v>1103.5</v>
      </c>
      <c r="BH44" s="29">
        <v>1081.5</v>
      </c>
      <c r="BI44" s="29">
        <v>1102.5</v>
      </c>
      <c r="BJ44" s="29">
        <v>1139.5</v>
      </c>
      <c r="BK44" s="29">
        <v>1173</v>
      </c>
      <c r="BL44" s="30">
        <v>1202</v>
      </c>
      <c r="BM44" s="2">
        <v>1224.5</v>
      </c>
      <c r="BN44" s="2">
        <v>1147.5</v>
      </c>
      <c r="BO44" s="2">
        <v>1142.5</v>
      </c>
      <c r="BP44" s="2">
        <v>1142</v>
      </c>
      <c r="BQ44" s="2">
        <v>1146</v>
      </c>
      <c r="BR44" s="2">
        <v>1123</v>
      </c>
      <c r="BS44" s="2">
        <v>1125</v>
      </c>
      <c r="BT44" s="2">
        <v>1140.5</v>
      </c>
      <c r="BU44" s="2">
        <v>1122</v>
      </c>
      <c r="BV44" s="2">
        <v>1126</v>
      </c>
      <c r="BW44" s="2">
        <v>1121</v>
      </c>
      <c r="BX44" s="2">
        <v>1138.5</v>
      </c>
      <c r="BY44" s="2">
        <v>1159.5</v>
      </c>
      <c r="BZ44" s="2">
        <v>1160.5</v>
      </c>
      <c r="CA44" s="2">
        <v>1169.5</v>
      </c>
      <c r="CB44" s="2">
        <v>1175.5</v>
      </c>
      <c r="CC44" s="2">
        <v>1163</v>
      </c>
      <c r="CD44" s="2">
        <v>1162.5</v>
      </c>
      <c r="CE44" s="2">
        <v>1175.5</v>
      </c>
      <c r="CF44" s="2">
        <v>1191.5</v>
      </c>
      <c r="CG44" s="2">
        <v>1188.5</v>
      </c>
      <c r="CH44" s="2">
        <v>1186.5</v>
      </c>
      <c r="CI44" s="2">
        <v>1138.5</v>
      </c>
      <c r="CJ44" s="2">
        <v>1147.5</v>
      </c>
      <c r="CK44" s="2">
        <v>1136</v>
      </c>
      <c r="CL44" s="2">
        <v>1175</v>
      </c>
      <c r="CM44" s="2">
        <v>1155</v>
      </c>
      <c r="CN44" s="2">
        <v>1127.5</v>
      </c>
      <c r="CO44" s="2">
        <v>1097</v>
      </c>
      <c r="CP44" s="2">
        <v>1128</v>
      </c>
      <c r="CQ44" s="2">
        <v>1143</v>
      </c>
      <c r="CR44" s="2">
        <v>1122</v>
      </c>
      <c r="CS44" s="2">
        <v>1086</v>
      </c>
      <c r="CT44" s="2">
        <v>1064</v>
      </c>
      <c r="CU44" s="2">
        <v>1111.5</v>
      </c>
      <c r="CV44" s="2">
        <v>1139.5</v>
      </c>
      <c r="CW44" s="2">
        <v>1133.5</v>
      </c>
      <c r="CX44" s="2">
        <v>1132.5</v>
      </c>
      <c r="CY44" s="2">
        <v>1151.5</v>
      </c>
      <c r="CZ44" s="2">
        <v>1174</v>
      </c>
      <c r="DA44" s="2">
        <v>1204</v>
      </c>
      <c r="DB44" s="2">
        <v>1197</v>
      </c>
      <c r="DC44" s="2">
        <v>1157.5</v>
      </c>
      <c r="DD44" s="2">
        <v>1212</v>
      </c>
      <c r="DE44" s="2">
        <v>1238.5</v>
      </c>
      <c r="DF44" s="2">
        <v>1229.5</v>
      </c>
      <c r="DG44" s="2">
        <v>1329</v>
      </c>
      <c r="DH44" s="2">
        <v>1353.5</v>
      </c>
      <c r="DI44" s="2">
        <v>1343</v>
      </c>
      <c r="DJ44" s="2">
        <v>1345</v>
      </c>
      <c r="DK44" s="2">
        <v>1342</v>
      </c>
      <c r="DL44" s="2">
        <v>1336.5</v>
      </c>
      <c r="DM44" s="2">
        <v>1300</v>
      </c>
      <c r="DN44" s="2">
        <v>1316.5</v>
      </c>
      <c r="DO44" s="2">
        <v>1313</v>
      </c>
      <c r="DP44" s="2">
        <v>1271</v>
      </c>
      <c r="DQ44" s="2">
        <v>1247</v>
      </c>
      <c r="DR44" s="2">
        <v>1232</v>
      </c>
      <c r="DS44" s="2">
        <v>1234.5</v>
      </c>
      <c r="DT44" s="2">
        <v>1279</v>
      </c>
      <c r="DU44" s="2">
        <v>1280</v>
      </c>
      <c r="DV44" s="2">
        <v>1248</v>
      </c>
      <c r="DW44" s="2">
        <v>1281</v>
      </c>
      <c r="DX44" s="2">
        <v>1247.5</v>
      </c>
      <c r="DY44" s="2">
        <v>1184</v>
      </c>
      <c r="DZ44" s="2">
        <v>1179</v>
      </c>
      <c r="EA44" s="2">
        <v>1142.5</v>
      </c>
      <c r="EB44" s="2">
        <v>1130</v>
      </c>
      <c r="EC44" s="2">
        <v>1124</v>
      </c>
      <c r="ED44" s="2">
        <v>1141.5</v>
      </c>
      <c r="EE44" s="2">
        <v>1146.5</v>
      </c>
      <c r="EF44" s="2">
        <v>1166</v>
      </c>
      <c r="EG44" s="2">
        <v>1144</v>
      </c>
      <c r="EH44" s="2">
        <v>1128.5</v>
      </c>
      <c r="EI44" s="2">
        <v>1140</v>
      </c>
      <c r="EJ44" s="2">
        <v>1155.5</v>
      </c>
      <c r="EK44" s="2">
        <v>1145</v>
      </c>
      <c r="EL44" s="2">
        <v>1141</v>
      </c>
      <c r="EM44" s="2">
        <v>1138</v>
      </c>
      <c r="EN44" s="2">
        <v>1132.5</v>
      </c>
      <c r="EO44" s="2">
        <v>1107.5</v>
      </c>
      <c r="EP44" s="2">
        <v>1076.5</v>
      </c>
      <c r="EQ44" s="2">
        <v>1086</v>
      </c>
      <c r="ER44" s="2">
        <v>1084.5</v>
      </c>
      <c r="ES44" s="2">
        <v>1050</v>
      </c>
      <c r="ET44" s="2">
        <v>1030</v>
      </c>
      <c r="EU44" s="2">
        <v>1036</v>
      </c>
      <c r="EV44" s="2">
        <v>1027</v>
      </c>
      <c r="EW44" s="2">
        <v>1031.5</v>
      </c>
      <c r="EX44" s="2">
        <v>1043.5</v>
      </c>
      <c r="EY44" s="2">
        <v>1040</v>
      </c>
      <c r="EZ44" s="2">
        <v>1030</v>
      </c>
      <c r="FA44" s="2">
        <v>1024.5</v>
      </c>
      <c r="FB44" s="2">
        <v>1022.5</v>
      </c>
      <c r="FC44" s="2">
        <v>1025</v>
      </c>
      <c r="FD44" s="2">
        <v>1048.5</v>
      </c>
      <c r="FE44" s="2">
        <v>1048.5</v>
      </c>
      <c r="FF44" s="2">
        <v>1052</v>
      </c>
      <c r="FG44" s="2">
        <v>1008.5</v>
      </c>
      <c r="FH44" s="2">
        <v>1003.5</v>
      </c>
      <c r="FI44" s="2">
        <v>990</v>
      </c>
      <c r="FJ44" s="2">
        <v>986.5</v>
      </c>
      <c r="FK44" s="2">
        <v>990</v>
      </c>
      <c r="FL44" s="2">
        <v>1006</v>
      </c>
      <c r="FM44" s="2">
        <v>1020.5</v>
      </c>
      <c r="FN44" s="2">
        <v>1016</v>
      </c>
      <c r="FO44" s="2">
        <v>1024.5</v>
      </c>
      <c r="FP44" s="2">
        <v>1016</v>
      </c>
      <c r="FQ44" s="2">
        <v>1018.5</v>
      </c>
      <c r="FR44" s="2">
        <v>1019</v>
      </c>
      <c r="FS44" s="2">
        <v>1023.5</v>
      </c>
      <c r="FT44" s="2">
        <v>1027.5</v>
      </c>
      <c r="FU44" s="2">
        <v>1003</v>
      </c>
      <c r="FV44" s="2">
        <v>998.2</v>
      </c>
      <c r="FW44" s="2">
        <v>1003</v>
      </c>
      <c r="FX44" s="2">
        <v>1028</v>
      </c>
      <c r="FY44" s="2">
        <v>1048</v>
      </c>
      <c r="FZ44" s="2">
        <v>953.7</v>
      </c>
      <c r="GA44" s="2">
        <v>959.4</v>
      </c>
      <c r="GB44" s="2">
        <v>956.8</v>
      </c>
      <c r="GC44" s="2">
        <v>946</v>
      </c>
      <c r="GD44" s="2">
        <v>933</v>
      </c>
      <c r="GE44" s="2">
        <v>933.8</v>
      </c>
      <c r="GF44" s="2">
        <v>947.5</v>
      </c>
      <c r="GG44" s="2">
        <v>953.5</v>
      </c>
      <c r="GH44" s="2">
        <v>955.6</v>
      </c>
      <c r="GI44" s="2">
        <v>959.9</v>
      </c>
      <c r="GJ44" s="2">
        <v>964.7</v>
      </c>
      <c r="GK44" s="2">
        <v>989</v>
      </c>
      <c r="GL44" s="2">
        <v>994</v>
      </c>
      <c r="GM44" s="2">
        <v>982.1</v>
      </c>
      <c r="GN44" s="2">
        <v>979.5</v>
      </c>
      <c r="GO44" s="2">
        <v>973.5</v>
      </c>
      <c r="GP44" s="2">
        <v>942</v>
      </c>
      <c r="GQ44" s="2">
        <v>940</v>
      </c>
      <c r="GR44" s="2">
        <v>934.2</v>
      </c>
      <c r="GS44" s="2">
        <v>937.5</v>
      </c>
      <c r="GT44" s="2">
        <v>931.3</v>
      </c>
      <c r="GU44" s="2">
        <v>938.1</v>
      </c>
      <c r="GV44" s="2">
        <v>962.1</v>
      </c>
      <c r="GW44" s="2">
        <v>979</v>
      </c>
      <c r="GX44" s="2">
        <v>985.8</v>
      </c>
      <c r="GY44" s="2">
        <v>986.8</v>
      </c>
      <c r="GZ44" s="2">
        <v>983.6</v>
      </c>
      <c r="HA44" s="2">
        <v>962.1</v>
      </c>
      <c r="HB44" s="2">
        <v>949.5</v>
      </c>
      <c r="HC44" s="2">
        <v>953.6</v>
      </c>
      <c r="HD44" s="2">
        <v>957.2</v>
      </c>
      <c r="HE44" s="2">
        <v>965</v>
      </c>
      <c r="HF44" s="2">
        <v>970.5</v>
      </c>
      <c r="HG44" s="2">
        <v>970.9</v>
      </c>
      <c r="HH44" s="2">
        <v>964.1</v>
      </c>
      <c r="HI44" s="2">
        <v>982.4</v>
      </c>
      <c r="HJ44" s="2">
        <v>982.7</v>
      </c>
      <c r="HK44" s="2">
        <v>975.3</v>
      </c>
      <c r="HL44" s="2">
        <v>976.9</v>
      </c>
      <c r="HM44" s="2">
        <v>987</v>
      </c>
      <c r="HN44" s="2">
        <v>988.3</v>
      </c>
      <c r="HO44" s="2">
        <v>984.9</v>
      </c>
      <c r="HP44" s="2">
        <v>987.1</v>
      </c>
      <c r="HQ44" s="2">
        <v>1002</v>
      </c>
      <c r="HR44" s="2">
        <v>1002</v>
      </c>
      <c r="HS44" s="2">
        <v>993.8</v>
      </c>
      <c r="HT44" s="2">
        <v>981.3</v>
      </c>
      <c r="HU44" s="2">
        <v>986.6</v>
      </c>
      <c r="HV44" s="2">
        <v>988</v>
      </c>
      <c r="HW44" s="2">
        <v>990.4</v>
      </c>
      <c r="HX44" s="2">
        <v>999.7</v>
      </c>
      <c r="HY44" s="2">
        <v>993.1</v>
      </c>
      <c r="HZ44" s="2">
        <v>1013</v>
      </c>
      <c r="IA44" s="2">
        <v>1003</v>
      </c>
      <c r="IB44" s="2">
        <v>998.4</v>
      </c>
      <c r="IC44" s="2">
        <v>984.1</v>
      </c>
      <c r="ID44" s="2">
        <v>987.5</v>
      </c>
      <c r="IE44" s="2">
        <v>989</v>
      </c>
      <c r="IF44" s="2">
        <v>1001.5</v>
      </c>
      <c r="IG44" s="2">
        <v>1002</v>
      </c>
      <c r="IH44" s="2">
        <v>976.3</v>
      </c>
      <c r="II44" s="2">
        <v>981</v>
      </c>
      <c r="IJ44" s="2">
        <v>986.7</v>
      </c>
      <c r="IK44" s="2">
        <v>981.3</v>
      </c>
      <c r="IL44" s="2">
        <v>1075</v>
      </c>
      <c r="IM44" s="2">
        <v>1056</v>
      </c>
      <c r="IN44" s="2">
        <v>1049.5</v>
      </c>
      <c r="IO44" s="2">
        <v>1051</v>
      </c>
      <c r="IP44" s="2">
        <v>1033.5</v>
      </c>
      <c r="IQ44" s="2">
        <v>1051.5</v>
      </c>
      <c r="IR44" s="2">
        <v>1049.5</v>
      </c>
      <c r="IS44" s="2">
        <v>1046.5</v>
      </c>
      <c r="IT44" s="2">
        <v>1017</v>
      </c>
    </row>
    <row r="45" spans="1:254" ht="15.9" customHeight="1">
      <c r="A45" s="65" t="s">
        <v>85</v>
      </c>
      <c r="B45" s="25" t="s">
        <v>86</v>
      </c>
      <c r="C45" s="39">
        <v>3603</v>
      </c>
      <c r="D45" s="38">
        <v>0</v>
      </c>
      <c r="E45" s="29">
        <v>3603</v>
      </c>
      <c r="F45" s="29">
        <v>3558</v>
      </c>
      <c r="G45" s="29">
        <v>3528</v>
      </c>
      <c r="H45" s="29">
        <v>3573</v>
      </c>
      <c r="I45" s="29">
        <v>3615</v>
      </c>
      <c r="J45" s="29">
        <v>3581</v>
      </c>
      <c r="K45" s="29">
        <v>3674</v>
      </c>
      <c r="L45" s="29">
        <v>3770</v>
      </c>
      <c r="M45" s="29">
        <v>3813</v>
      </c>
      <c r="N45" s="29">
        <v>3774</v>
      </c>
      <c r="O45" s="29">
        <v>3778</v>
      </c>
      <c r="P45" s="29">
        <v>3685</v>
      </c>
      <c r="Q45" s="29">
        <v>3580</v>
      </c>
      <c r="R45" s="29">
        <v>3618</v>
      </c>
      <c r="S45" s="29">
        <v>3697</v>
      </c>
      <c r="T45" s="29">
        <v>3733</v>
      </c>
      <c r="U45" s="29">
        <v>3600</v>
      </c>
      <c r="V45" s="29">
        <v>3564</v>
      </c>
      <c r="W45" s="29">
        <v>3478</v>
      </c>
      <c r="X45" s="29">
        <v>3424</v>
      </c>
      <c r="Y45" s="29">
        <v>3474</v>
      </c>
      <c r="Z45" s="29">
        <v>3518</v>
      </c>
      <c r="AA45" s="29">
        <v>3370</v>
      </c>
      <c r="AB45" s="29">
        <v>3337</v>
      </c>
      <c r="AC45" s="29">
        <v>3338</v>
      </c>
      <c r="AD45" s="29">
        <v>3267</v>
      </c>
      <c r="AE45" s="29">
        <v>3257</v>
      </c>
      <c r="AF45" s="29">
        <v>3267</v>
      </c>
      <c r="AG45" s="29">
        <v>3285</v>
      </c>
      <c r="AH45" s="29">
        <v>3276</v>
      </c>
      <c r="AI45" s="29">
        <v>3292</v>
      </c>
      <c r="AJ45" s="29">
        <v>3343</v>
      </c>
      <c r="AK45" s="29">
        <v>3335</v>
      </c>
      <c r="AL45" s="29">
        <v>3371</v>
      </c>
      <c r="AM45" s="29">
        <v>3394</v>
      </c>
      <c r="AN45" s="29">
        <v>3312</v>
      </c>
      <c r="AO45" s="29">
        <v>3236</v>
      </c>
      <c r="AP45" s="29">
        <v>3327</v>
      </c>
      <c r="AQ45" s="29">
        <v>3205</v>
      </c>
      <c r="AR45" s="29">
        <v>3148</v>
      </c>
      <c r="AS45" s="29">
        <v>3305</v>
      </c>
      <c r="AT45" s="29">
        <v>3249</v>
      </c>
      <c r="AU45" s="29">
        <v>3217</v>
      </c>
      <c r="AV45" s="29">
        <v>3273</v>
      </c>
      <c r="AW45" s="29">
        <v>3208</v>
      </c>
      <c r="AX45" s="29">
        <v>3149</v>
      </c>
      <c r="AY45" s="29">
        <v>3047</v>
      </c>
      <c r="AZ45" s="29">
        <v>3040</v>
      </c>
      <c r="BA45" s="29">
        <v>3034</v>
      </c>
      <c r="BB45" s="29">
        <v>3011</v>
      </c>
      <c r="BC45" s="29">
        <v>3066</v>
      </c>
      <c r="BD45" s="29">
        <v>3088</v>
      </c>
      <c r="BE45" s="29">
        <v>3095</v>
      </c>
      <c r="BF45" s="29">
        <v>3140</v>
      </c>
      <c r="BG45" s="29">
        <v>3148</v>
      </c>
      <c r="BH45" s="29">
        <v>3170</v>
      </c>
      <c r="BI45" s="29">
        <v>3110</v>
      </c>
      <c r="BJ45" s="29">
        <v>3063</v>
      </c>
      <c r="BK45" s="29">
        <v>2951.5</v>
      </c>
      <c r="BL45" s="30">
        <v>2923.5</v>
      </c>
      <c r="BM45" s="2">
        <v>2939</v>
      </c>
      <c r="BN45" s="2">
        <v>2899</v>
      </c>
      <c r="BO45" s="2">
        <v>2856.5</v>
      </c>
      <c r="BP45" s="2">
        <v>2827.5</v>
      </c>
      <c r="BQ45" s="2">
        <v>2891.5</v>
      </c>
      <c r="BR45" s="2">
        <v>2813</v>
      </c>
      <c r="BS45" s="2">
        <v>2868</v>
      </c>
      <c r="BT45" s="2">
        <v>2886</v>
      </c>
      <c r="BU45" s="2">
        <v>2796.5</v>
      </c>
      <c r="BV45" s="2">
        <v>2783</v>
      </c>
      <c r="BW45" s="2">
        <v>2807.5</v>
      </c>
      <c r="BX45" s="2">
        <v>2824</v>
      </c>
      <c r="BY45" s="2">
        <v>2880.5</v>
      </c>
      <c r="BZ45" s="2">
        <v>2894.5</v>
      </c>
      <c r="CA45" s="2">
        <v>2926</v>
      </c>
      <c r="CB45" s="2">
        <v>2966.5</v>
      </c>
      <c r="CC45" s="2">
        <v>2919</v>
      </c>
      <c r="CD45" s="2">
        <v>2889.5</v>
      </c>
      <c r="CE45" s="2">
        <v>2891.5</v>
      </c>
      <c r="CF45" s="2">
        <v>2882.5</v>
      </c>
      <c r="CG45" s="2">
        <v>2903</v>
      </c>
      <c r="CH45" s="2">
        <v>2932.5</v>
      </c>
      <c r="CI45" s="2">
        <v>2827</v>
      </c>
      <c r="CJ45" s="2">
        <v>2815.5</v>
      </c>
      <c r="CK45" s="2">
        <v>2790</v>
      </c>
      <c r="CL45" s="2">
        <v>2844</v>
      </c>
      <c r="CM45" s="2">
        <v>2813.5</v>
      </c>
      <c r="CN45" s="2">
        <v>2683</v>
      </c>
      <c r="CO45" s="2">
        <v>2632</v>
      </c>
      <c r="CP45" s="2">
        <v>2723.5</v>
      </c>
      <c r="CQ45" s="2">
        <v>2740</v>
      </c>
      <c r="CR45" s="2">
        <v>2733</v>
      </c>
      <c r="CS45" s="2">
        <v>2644.5</v>
      </c>
      <c r="CT45" s="2">
        <v>2578</v>
      </c>
      <c r="CU45" s="2">
        <v>2716.5</v>
      </c>
      <c r="CV45" s="2">
        <v>2736</v>
      </c>
      <c r="CW45" s="2">
        <v>2695</v>
      </c>
      <c r="CX45" s="2">
        <v>2643</v>
      </c>
      <c r="CY45" s="2">
        <v>2660</v>
      </c>
      <c r="CZ45" s="2">
        <v>2678.5</v>
      </c>
      <c r="DA45" s="2">
        <v>2763</v>
      </c>
      <c r="DB45" s="2">
        <v>2753</v>
      </c>
      <c r="DC45" s="2">
        <v>2676.5</v>
      </c>
      <c r="DD45" s="2">
        <v>2759.5</v>
      </c>
      <c r="DE45" s="2">
        <v>2788</v>
      </c>
      <c r="DF45" s="2">
        <v>2740</v>
      </c>
      <c r="DG45" s="2">
        <v>2846</v>
      </c>
      <c r="DH45" s="2">
        <v>2865</v>
      </c>
      <c r="DI45" s="2">
        <v>2968.5</v>
      </c>
      <c r="DJ45" s="2">
        <v>2928.5</v>
      </c>
      <c r="DK45" s="2">
        <v>2889</v>
      </c>
      <c r="DL45" s="2">
        <v>2912.5</v>
      </c>
      <c r="DM45" s="2">
        <v>2980</v>
      </c>
      <c r="DN45" s="2">
        <v>3009</v>
      </c>
      <c r="DO45" s="2">
        <v>2969.5</v>
      </c>
      <c r="DP45" s="2">
        <v>2946</v>
      </c>
      <c r="DQ45" s="2">
        <v>3001</v>
      </c>
      <c r="DR45" s="2">
        <v>3045</v>
      </c>
      <c r="DS45" s="2">
        <v>3087</v>
      </c>
      <c r="DT45" s="2">
        <v>3057</v>
      </c>
      <c r="DU45" s="2">
        <v>3050</v>
      </c>
      <c r="DV45" s="2">
        <v>2951.5</v>
      </c>
      <c r="DW45" s="2">
        <v>2948</v>
      </c>
      <c r="DX45" s="2">
        <v>2952</v>
      </c>
      <c r="DY45" s="2">
        <v>2882.5</v>
      </c>
      <c r="DZ45" s="2">
        <v>2855</v>
      </c>
      <c r="EA45" s="2">
        <v>2811</v>
      </c>
      <c r="EB45" s="2">
        <v>2789.5</v>
      </c>
      <c r="EC45" s="2">
        <v>2768.5</v>
      </c>
      <c r="ED45" s="2">
        <v>2771.5</v>
      </c>
      <c r="EE45" s="2">
        <v>2788</v>
      </c>
      <c r="EF45" s="2">
        <v>2868.5</v>
      </c>
      <c r="EG45" s="2">
        <v>2896</v>
      </c>
      <c r="EH45" s="2">
        <v>2880</v>
      </c>
      <c r="EI45" s="2">
        <v>2965</v>
      </c>
      <c r="EJ45" s="2">
        <v>2975</v>
      </c>
      <c r="EK45" s="2">
        <v>3015</v>
      </c>
      <c r="EL45" s="2">
        <v>2976.5</v>
      </c>
      <c r="EM45" s="2">
        <v>2879.5</v>
      </c>
      <c r="EN45" s="2">
        <v>2783</v>
      </c>
      <c r="EO45" s="2">
        <v>2678.5</v>
      </c>
      <c r="EP45" s="2">
        <v>2618</v>
      </c>
      <c r="EQ45" s="2">
        <v>2658</v>
      </c>
      <c r="ER45" s="2">
        <v>2626.5</v>
      </c>
      <c r="ES45" s="2">
        <v>2557</v>
      </c>
      <c r="ET45" s="2">
        <v>2507</v>
      </c>
      <c r="EU45" s="2">
        <v>2512</v>
      </c>
      <c r="EV45" s="2">
        <v>2497.5</v>
      </c>
      <c r="EW45" s="2">
        <v>2490</v>
      </c>
      <c r="EX45" s="2">
        <v>2520</v>
      </c>
      <c r="EY45" s="2">
        <v>2527</v>
      </c>
      <c r="EZ45" s="2">
        <v>2516</v>
      </c>
      <c r="FA45" s="2">
        <v>2470</v>
      </c>
      <c r="FB45" s="2">
        <v>2456.5</v>
      </c>
      <c r="FC45" s="2">
        <v>2466.5</v>
      </c>
      <c r="FD45" s="2">
        <v>2576</v>
      </c>
      <c r="FE45" s="2">
        <v>2558</v>
      </c>
      <c r="FF45" s="2">
        <v>2504</v>
      </c>
      <c r="FG45" s="2">
        <v>2493.5</v>
      </c>
      <c r="FH45" s="2">
        <v>2477</v>
      </c>
      <c r="FI45" s="2">
        <v>2514.5</v>
      </c>
      <c r="FJ45" s="2">
        <v>2519.5</v>
      </c>
      <c r="FK45" s="2">
        <v>2534</v>
      </c>
      <c r="FL45" s="2">
        <v>2515</v>
      </c>
      <c r="FM45" s="2">
        <v>2516.5</v>
      </c>
      <c r="FN45" s="2">
        <v>2543.5</v>
      </c>
      <c r="FO45" s="2">
        <v>2498.5</v>
      </c>
      <c r="FP45" s="2">
        <v>2431.5</v>
      </c>
      <c r="FQ45" s="2">
        <v>2471.5</v>
      </c>
      <c r="FR45" s="2">
        <v>2447</v>
      </c>
      <c r="FS45" s="2">
        <v>2409</v>
      </c>
      <c r="FT45" s="2">
        <v>2393</v>
      </c>
      <c r="FU45" s="2">
        <v>2411.5</v>
      </c>
      <c r="FV45" s="2">
        <v>2373</v>
      </c>
      <c r="FW45" s="2">
        <v>2403.5</v>
      </c>
      <c r="FX45" s="2">
        <v>2453</v>
      </c>
      <c r="FY45" s="2">
        <v>2466</v>
      </c>
      <c r="FZ45" s="2">
        <v>2466</v>
      </c>
      <c r="GA45" s="2">
        <v>2400</v>
      </c>
      <c r="GB45" s="2">
        <v>2358</v>
      </c>
      <c r="GC45" s="2">
        <v>2339</v>
      </c>
      <c r="GD45" s="2">
        <v>2333</v>
      </c>
      <c r="GE45" s="2">
        <v>2330</v>
      </c>
      <c r="GF45" s="2">
        <v>2316</v>
      </c>
      <c r="GG45" s="2">
        <v>2351</v>
      </c>
      <c r="GH45" s="2">
        <v>2338</v>
      </c>
      <c r="GI45" s="2">
        <v>2326</v>
      </c>
      <c r="GJ45" s="2">
        <v>2297.5</v>
      </c>
      <c r="GK45" s="2">
        <v>2283</v>
      </c>
      <c r="GL45" s="2">
        <v>2287</v>
      </c>
      <c r="GM45" s="2">
        <v>2271</v>
      </c>
      <c r="GN45" s="2">
        <v>2271.5</v>
      </c>
      <c r="GO45" s="2">
        <v>2294</v>
      </c>
      <c r="GP45" s="2">
        <v>2353.5</v>
      </c>
      <c r="GQ45" s="2">
        <v>2325</v>
      </c>
      <c r="GR45" s="2">
        <v>2257</v>
      </c>
      <c r="GS45" s="2">
        <v>2322.5</v>
      </c>
      <c r="GT45" s="2">
        <v>2297</v>
      </c>
      <c r="GU45" s="2">
        <v>2279</v>
      </c>
      <c r="GV45" s="2">
        <v>2341.5</v>
      </c>
      <c r="GW45" s="2">
        <v>2368</v>
      </c>
      <c r="GX45" s="2">
        <v>2360</v>
      </c>
      <c r="GY45" s="2">
        <v>2330</v>
      </c>
      <c r="GZ45" s="2">
        <v>2330.5</v>
      </c>
      <c r="HA45" s="2">
        <v>2316</v>
      </c>
      <c r="HB45" s="2">
        <v>2319.5</v>
      </c>
      <c r="HC45" s="2">
        <v>2366</v>
      </c>
      <c r="HD45" s="2">
        <v>2404</v>
      </c>
      <c r="HE45" s="2">
        <v>2351.5</v>
      </c>
      <c r="HF45" s="2">
        <v>2405</v>
      </c>
      <c r="HG45" s="2">
        <v>2398</v>
      </c>
      <c r="HH45" s="2">
        <v>2375.5</v>
      </c>
      <c r="HI45" s="2">
        <v>2376.5</v>
      </c>
      <c r="HJ45" s="2">
        <v>2359.5</v>
      </c>
      <c r="HK45" s="2">
        <v>2300</v>
      </c>
      <c r="HL45" s="2">
        <v>2292.5</v>
      </c>
      <c r="HM45" s="2">
        <v>2298</v>
      </c>
      <c r="HN45" s="2">
        <v>2298.5</v>
      </c>
      <c r="HO45" s="2">
        <v>2307</v>
      </c>
      <c r="HP45" s="2">
        <v>2328</v>
      </c>
      <c r="HQ45" s="2">
        <v>2302.5</v>
      </c>
      <c r="HR45" s="2">
        <v>2286</v>
      </c>
      <c r="HS45" s="2">
        <v>2280</v>
      </c>
      <c r="HT45" s="2">
        <v>2257</v>
      </c>
      <c r="HU45" s="2">
        <v>2267.5</v>
      </c>
      <c r="HV45" s="2">
        <v>2273.5</v>
      </c>
      <c r="HW45" s="2">
        <v>2278</v>
      </c>
      <c r="HX45" s="2">
        <v>2269</v>
      </c>
      <c r="HY45" s="2">
        <v>2268.5</v>
      </c>
      <c r="HZ45" s="2">
        <v>2275</v>
      </c>
      <c r="IA45" s="2">
        <v>2292</v>
      </c>
      <c r="IB45" s="2">
        <v>2323.5</v>
      </c>
      <c r="IC45" s="2">
        <v>2291</v>
      </c>
      <c r="ID45" s="2">
        <v>2273</v>
      </c>
      <c r="IE45" s="2">
        <v>2284</v>
      </c>
      <c r="IF45" s="2">
        <v>2315</v>
      </c>
      <c r="IG45" s="2">
        <v>2356.5</v>
      </c>
      <c r="IH45" s="2">
        <v>2374.5</v>
      </c>
      <c r="II45" s="2">
        <v>2254</v>
      </c>
      <c r="IJ45" s="2">
        <v>2248.5</v>
      </c>
      <c r="IK45" s="2">
        <v>2237</v>
      </c>
      <c r="IL45" s="2">
        <v>2153</v>
      </c>
      <c r="IM45" s="2">
        <v>2122</v>
      </c>
      <c r="IN45" s="2">
        <v>2085</v>
      </c>
      <c r="IO45" s="2">
        <v>2069.5</v>
      </c>
      <c r="IP45" s="2">
        <v>2049.5</v>
      </c>
      <c r="IQ45" s="2">
        <v>2139.5</v>
      </c>
      <c r="IR45" s="2">
        <v>2113</v>
      </c>
      <c r="IS45" s="2">
        <v>2092</v>
      </c>
      <c r="IT45" s="2">
        <v>2099.5</v>
      </c>
    </row>
    <row r="46" spans="1:254" ht="15.9" customHeight="1">
      <c r="A46" s="65" t="s">
        <v>87</v>
      </c>
      <c r="B46" s="25" t="s">
        <v>88</v>
      </c>
      <c r="C46" s="39">
        <v>708</v>
      </c>
      <c r="D46" s="38">
        <v>22.700000000000045</v>
      </c>
      <c r="E46" s="29">
        <v>685.3</v>
      </c>
      <c r="F46" s="29">
        <v>675.7</v>
      </c>
      <c r="G46" s="29">
        <v>656.6</v>
      </c>
      <c r="H46" s="29">
        <v>647</v>
      </c>
      <c r="I46" s="29">
        <v>661.4</v>
      </c>
      <c r="J46" s="29">
        <v>666.4</v>
      </c>
      <c r="K46" s="29">
        <v>672.8</v>
      </c>
      <c r="L46" s="29">
        <v>656.9</v>
      </c>
      <c r="M46" s="29">
        <v>636.9</v>
      </c>
      <c r="N46" s="29">
        <v>620.6</v>
      </c>
      <c r="O46" s="29">
        <v>610.79999999999995</v>
      </c>
      <c r="P46" s="29">
        <v>603.4</v>
      </c>
      <c r="Q46" s="29">
        <v>598.6</v>
      </c>
      <c r="R46" s="29">
        <v>587.9</v>
      </c>
      <c r="S46" s="29">
        <v>581.79999999999995</v>
      </c>
      <c r="T46" s="29">
        <v>576.6</v>
      </c>
      <c r="U46" s="29">
        <v>569</v>
      </c>
      <c r="V46" s="29">
        <v>561</v>
      </c>
      <c r="W46" s="29">
        <v>556.9</v>
      </c>
      <c r="X46" s="29">
        <v>557.6</v>
      </c>
      <c r="Y46" s="29">
        <v>560.4</v>
      </c>
      <c r="Z46" s="29">
        <v>562.9</v>
      </c>
      <c r="AA46" s="29">
        <v>564.70000000000005</v>
      </c>
      <c r="AB46" s="29">
        <v>553.6</v>
      </c>
      <c r="AC46" s="29">
        <v>542.6</v>
      </c>
      <c r="AD46" s="29">
        <v>541.70000000000005</v>
      </c>
      <c r="AE46" s="29">
        <v>545.70000000000005</v>
      </c>
      <c r="AF46" s="29">
        <v>548.6</v>
      </c>
      <c r="AG46" s="29">
        <v>546</v>
      </c>
      <c r="AH46" s="29">
        <v>551.79999999999995</v>
      </c>
      <c r="AI46" s="29">
        <v>552.5</v>
      </c>
      <c r="AJ46" s="29">
        <v>561.6</v>
      </c>
      <c r="AK46" s="29">
        <v>573.70000000000005</v>
      </c>
      <c r="AL46" s="29">
        <v>567.20000000000005</v>
      </c>
      <c r="AM46" s="29">
        <v>567.29999999999995</v>
      </c>
      <c r="AN46" s="29">
        <v>566.29999999999995</v>
      </c>
      <c r="AO46" s="29">
        <v>574.20000000000005</v>
      </c>
      <c r="AP46" s="29">
        <v>575.5</v>
      </c>
      <c r="AQ46" s="29">
        <v>554.4</v>
      </c>
      <c r="AR46" s="29">
        <v>538</v>
      </c>
      <c r="AS46" s="29">
        <v>543.4</v>
      </c>
      <c r="AT46" s="29">
        <v>549.5</v>
      </c>
      <c r="AU46" s="29">
        <v>544.79999999999995</v>
      </c>
      <c r="AV46" s="29">
        <v>551.4</v>
      </c>
      <c r="AW46" s="29">
        <v>545</v>
      </c>
      <c r="AX46" s="29">
        <v>550.5</v>
      </c>
      <c r="AY46" s="29">
        <v>544.79999999999995</v>
      </c>
      <c r="AZ46" s="29">
        <v>567.20000000000005</v>
      </c>
      <c r="BA46" s="29">
        <v>575.79999999999995</v>
      </c>
      <c r="BB46" s="29">
        <v>567.29999999999995</v>
      </c>
      <c r="BC46" s="29">
        <v>567.79999999999995</v>
      </c>
      <c r="BD46" s="29">
        <v>559.1</v>
      </c>
      <c r="BE46" s="29">
        <v>560.6</v>
      </c>
      <c r="BF46" s="29">
        <v>556.20000000000005</v>
      </c>
      <c r="BG46" s="29">
        <v>548.79999999999995</v>
      </c>
      <c r="BH46" s="29">
        <v>550</v>
      </c>
      <c r="BI46" s="29">
        <v>553.29999999999995</v>
      </c>
      <c r="BJ46" s="29">
        <v>560.20000000000005</v>
      </c>
      <c r="BK46" s="29">
        <v>562.79999999999995</v>
      </c>
      <c r="BL46" s="30">
        <v>570.79999999999995</v>
      </c>
      <c r="BM46" s="2">
        <v>560.9</v>
      </c>
      <c r="BN46" s="2">
        <v>560.9</v>
      </c>
      <c r="BO46" s="2">
        <v>569.70000000000005</v>
      </c>
      <c r="BP46" s="2">
        <v>580</v>
      </c>
      <c r="BQ46" s="2">
        <v>583.29999999999995</v>
      </c>
      <c r="BR46" s="2">
        <v>572.70000000000005</v>
      </c>
      <c r="BS46" s="2">
        <v>576.5</v>
      </c>
      <c r="BT46" s="2">
        <v>579.1</v>
      </c>
      <c r="BU46" s="2">
        <v>580</v>
      </c>
      <c r="BV46" s="2">
        <v>581.29999999999995</v>
      </c>
      <c r="BW46" s="2">
        <v>590.20000000000005</v>
      </c>
      <c r="BX46" s="2">
        <v>593.29999999999995</v>
      </c>
      <c r="BY46" s="2">
        <v>598.4</v>
      </c>
      <c r="BZ46" s="2">
        <v>599.79999999999995</v>
      </c>
      <c r="CA46" s="2">
        <v>596.9</v>
      </c>
      <c r="CB46" s="2">
        <v>600.20000000000005</v>
      </c>
      <c r="CC46" s="2">
        <v>600.9</v>
      </c>
      <c r="CD46" s="2">
        <v>601.9</v>
      </c>
      <c r="CE46" s="2">
        <v>600.5</v>
      </c>
      <c r="CF46" s="2">
        <v>606.29999999999995</v>
      </c>
      <c r="CG46" s="2">
        <v>605.9</v>
      </c>
      <c r="CH46" s="2">
        <v>602.70000000000005</v>
      </c>
      <c r="CI46" s="2">
        <v>592.1</v>
      </c>
      <c r="CJ46" s="2">
        <v>590.79999999999995</v>
      </c>
      <c r="CK46" s="2">
        <v>591.5</v>
      </c>
      <c r="CL46" s="2">
        <v>597.4</v>
      </c>
      <c r="CM46" s="2">
        <v>592</v>
      </c>
      <c r="CN46" s="2">
        <v>584.20000000000005</v>
      </c>
      <c r="CO46" s="2">
        <v>579</v>
      </c>
      <c r="CP46" s="2">
        <v>601.70000000000005</v>
      </c>
      <c r="CQ46" s="2">
        <v>601.70000000000005</v>
      </c>
      <c r="CR46" s="2">
        <v>599.6</v>
      </c>
      <c r="CS46" s="2">
        <v>597.70000000000005</v>
      </c>
      <c r="CT46" s="2">
        <v>588.5</v>
      </c>
      <c r="CU46" s="2">
        <v>603.29999999999995</v>
      </c>
      <c r="CV46" s="2">
        <v>607.4</v>
      </c>
      <c r="CW46" s="2">
        <v>597.5</v>
      </c>
      <c r="CX46" s="2">
        <v>591.79999999999995</v>
      </c>
      <c r="CY46" s="2">
        <v>601.20000000000005</v>
      </c>
      <c r="CZ46" s="2">
        <v>604.6</v>
      </c>
      <c r="DA46" s="2">
        <v>618.9</v>
      </c>
      <c r="DB46" s="2">
        <v>602.70000000000005</v>
      </c>
      <c r="DC46" s="2">
        <v>597.1</v>
      </c>
      <c r="DD46" s="2">
        <v>606.70000000000005</v>
      </c>
      <c r="DE46" s="2">
        <v>622.9</v>
      </c>
      <c r="DF46" s="2">
        <v>618.79999999999995</v>
      </c>
      <c r="DG46" s="2">
        <v>637.5</v>
      </c>
      <c r="DH46" s="2">
        <v>635.5</v>
      </c>
      <c r="DI46" s="2">
        <v>639.9</v>
      </c>
      <c r="DJ46" s="2">
        <v>632</v>
      </c>
      <c r="DK46" s="2">
        <v>645</v>
      </c>
      <c r="DL46" s="2">
        <v>673.9</v>
      </c>
      <c r="DM46" s="2">
        <v>685.3</v>
      </c>
      <c r="DN46" s="2">
        <v>695</v>
      </c>
      <c r="DO46" s="2">
        <v>698.9</v>
      </c>
      <c r="DP46" s="2">
        <v>685.9</v>
      </c>
      <c r="DQ46" s="2">
        <v>684</v>
      </c>
      <c r="DR46" s="2">
        <v>699.8</v>
      </c>
      <c r="DS46" s="2">
        <v>698.2</v>
      </c>
      <c r="DT46" s="2">
        <v>685.4</v>
      </c>
      <c r="DU46" s="2">
        <v>694.9</v>
      </c>
      <c r="DV46" s="2">
        <v>677.9</v>
      </c>
      <c r="DW46" s="2">
        <v>689.5</v>
      </c>
      <c r="DX46" s="2">
        <v>677</v>
      </c>
      <c r="DY46" s="2">
        <v>664.3</v>
      </c>
      <c r="DZ46" s="2">
        <v>666</v>
      </c>
      <c r="EA46" s="2">
        <v>652.79999999999995</v>
      </c>
      <c r="EB46" s="2">
        <v>649.20000000000005</v>
      </c>
      <c r="EC46" s="2">
        <v>646.70000000000005</v>
      </c>
      <c r="ED46" s="2">
        <v>656</v>
      </c>
      <c r="EE46" s="2">
        <v>666.3</v>
      </c>
      <c r="EF46" s="2">
        <v>685.5</v>
      </c>
      <c r="EG46" s="2">
        <v>685.9</v>
      </c>
      <c r="EH46" s="2">
        <v>671.9</v>
      </c>
      <c r="EI46" s="2">
        <v>674</v>
      </c>
      <c r="EJ46" s="2">
        <v>669.1</v>
      </c>
      <c r="EK46" s="2">
        <v>675</v>
      </c>
      <c r="EL46" s="2">
        <v>673</v>
      </c>
      <c r="EM46" s="2">
        <v>671.7</v>
      </c>
      <c r="EN46" s="2">
        <v>660.4</v>
      </c>
      <c r="EO46" s="2">
        <v>647.29999999999995</v>
      </c>
      <c r="EP46" s="2">
        <v>645.5</v>
      </c>
      <c r="EQ46" s="2">
        <v>652.6</v>
      </c>
      <c r="ER46" s="2">
        <v>651.70000000000005</v>
      </c>
      <c r="ES46" s="2">
        <v>658.8</v>
      </c>
      <c r="ET46" s="2">
        <v>649.9</v>
      </c>
      <c r="EU46" s="2">
        <v>646</v>
      </c>
      <c r="EV46" s="2">
        <v>640.9</v>
      </c>
      <c r="EW46" s="2">
        <v>630.79999999999995</v>
      </c>
      <c r="EX46" s="2">
        <v>627.4</v>
      </c>
      <c r="EY46" s="2">
        <v>619.79999999999995</v>
      </c>
      <c r="EZ46" s="2">
        <v>614.4</v>
      </c>
      <c r="FA46" s="2">
        <v>614.9</v>
      </c>
      <c r="FB46" s="2">
        <v>604.9</v>
      </c>
      <c r="FC46" s="2">
        <v>605.70000000000005</v>
      </c>
      <c r="FD46" s="2">
        <v>601.6</v>
      </c>
      <c r="FE46" s="2">
        <v>627</v>
      </c>
      <c r="FF46" s="2">
        <v>632</v>
      </c>
      <c r="FG46" s="2">
        <v>621.4</v>
      </c>
      <c r="FH46" s="2">
        <v>619.9</v>
      </c>
      <c r="FI46" s="2">
        <v>627.79999999999995</v>
      </c>
      <c r="FJ46" s="2">
        <v>627.9</v>
      </c>
      <c r="FK46" s="2">
        <v>624.9</v>
      </c>
      <c r="FL46" s="2">
        <v>626.29999999999995</v>
      </c>
      <c r="FM46" s="2">
        <v>629.6</v>
      </c>
      <c r="FN46" s="2">
        <v>627.4</v>
      </c>
      <c r="FO46" s="2">
        <v>632.9</v>
      </c>
      <c r="FP46" s="2">
        <v>631.9</v>
      </c>
      <c r="FQ46" s="2">
        <v>625.70000000000005</v>
      </c>
      <c r="FR46" s="2">
        <v>619.6</v>
      </c>
      <c r="FS46" s="2">
        <v>630</v>
      </c>
      <c r="FT46" s="2">
        <v>626.5</v>
      </c>
      <c r="FU46" s="2">
        <v>624.79999999999995</v>
      </c>
      <c r="FV46" s="2">
        <v>613.4</v>
      </c>
      <c r="FW46" s="2">
        <v>627</v>
      </c>
      <c r="FX46" s="2">
        <v>627.9</v>
      </c>
      <c r="FY46" s="2">
        <v>624</v>
      </c>
      <c r="FZ46" s="2">
        <v>621.29999999999995</v>
      </c>
      <c r="GA46" s="2">
        <v>619.4</v>
      </c>
      <c r="GB46" s="2">
        <v>612.1</v>
      </c>
      <c r="GC46" s="2">
        <v>618.4</v>
      </c>
      <c r="GD46" s="2">
        <v>612</v>
      </c>
      <c r="GE46" s="2">
        <v>605.70000000000005</v>
      </c>
      <c r="GF46" s="2">
        <v>628.9</v>
      </c>
      <c r="GG46" s="2">
        <v>636</v>
      </c>
      <c r="GH46" s="2">
        <v>645.29999999999995</v>
      </c>
      <c r="GI46" s="2">
        <v>643.29999999999995</v>
      </c>
      <c r="GJ46" s="2">
        <v>644.70000000000005</v>
      </c>
      <c r="GK46" s="2">
        <v>654.70000000000005</v>
      </c>
      <c r="GL46" s="2">
        <v>636.70000000000005</v>
      </c>
      <c r="GM46" s="2">
        <v>625.5</v>
      </c>
      <c r="GN46" s="2">
        <v>623.79999999999995</v>
      </c>
      <c r="GO46" s="2">
        <v>629.6</v>
      </c>
      <c r="GP46" s="2">
        <v>622.70000000000005</v>
      </c>
      <c r="GQ46" s="2">
        <v>610.5</v>
      </c>
      <c r="GR46" s="2">
        <v>605.9</v>
      </c>
      <c r="GS46" s="2">
        <v>612.29999999999995</v>
      </c>
      <c r="GT46" s="2">
        <v>611.9</v>
      </c>
      <c r="GU46" s="2">
        <v>609.9</v>
      </c>
      <c r="GV46" s="2">
        <v>614.70000000000005</v>
      </c>
      <c r="GW46" s="2">
        <v>623.6</v>
      </c>
      <c r="GX46" s="2">
        <v>629.9</v>
      </c>
      <c r="GY46" s="2">
        <v>631</v>
      </c>
      <c r="GZ46" s="2">
        <v>626.9</v>
      </c>
      <c r="HA46" s="2">
        <v>608</v>
      </c>
      <c r="HB46" s="2">
        <v>606</v>
      </c>
      <c r="HC46" s="2">
        <v>608.1</v>
      </c>
      <c r="HD46" s="2">
        <v>631.29999999999995</v>
      </c>
      <c r="HE46" s="2">
        <v>626.79999999999995</v>
      </c>
      <c r="HF46" s="2">
        <v>639.6</v>
      </c>
      <c r="HG46" s="2">
        <v>640.6</v>
      </c>
      <c r="HH46" s="2">
        <v>645.6</v>
      </c>
      <c r="HI46" s="2">
        <v>643.4</v>
      </c>
      <c r="HJ46" s="2">
        <v>648.4</v>
      </c>
      <c r="HK46" s="2">
        <v>650</v>
      </c>
      <c r="HL46" s="2">
        <v>659.2</v>
      </c>
      <c r="HM46" s="2">
        <v>667.8</v>
      </c>
      <c r="HN46" s="2">
        <v>664.8</v>
      </c>
      <c r="HO46" s="2">
        <v>665</v>
      </c>
      <c r="HP46" s="2">
        <v>668</v>
      </c>
      <c r="HQ46" s="2">
        <v>688.6</v>
      </c>
      <c r="HR46" s="2">
        <v>690</v>
      </c>
      <c r="HS46" s="2">
        <v>680</v>
      </c>
      <c r="HT46" s="2">
        <v>660.4</v>
      </c>
      <c r="HU46" s="2">
        <v>652.79999999999995</v>
      </c>
      <c r="HV46" s="2">
        <v>645.20000000000005</v>
      </c>
      <c r="HW46" s="2">
        <v>628.79999999999995</v>
      </c>
      <c r="HX46" s="2">
        <v>623</v>
      </c>
      <c r="HY46" s="2">
        <v>628</v>
      </c>
      <c r="HZ46" s="2">
        <v>626</v>
      </c>
      <c r="IA46" s="2">
        <v>623.6</v>
      </c>
      <c r="IB46" s="2">
        <v>629.79999999999995</v>
      </c>
      <c r="IC46" s="2">
        <v>627.4</v>
      </c>
      <c r="ID46" s="2">
        <v>617.6</v>
      </c>
      <c r="IE46" s="2">
        <v>612.4</v>
      </c>
      <c r="IF46" s="2">
        <v>607</v>
      </c>
      <c r="IG46" s="2">
        <v>604.79999999999995</v>
      </c>
      <c r="IH46" s="2">
        <v>602.79999999999995</v>
      </c>
      <c r="II46" s="2">
        <v>601.6</v>
      </c>
      <c r="IJ46" s="2">
        <v>605.6</v>
      </c>
      <c r="IK46" s="2">
        <v>600.4</v>
      </c>
      <c r="IL46" s="2">
        <v>598</v>
      </c>
      <c r="IM46" s="2">
        <v>589.1</v>
      </c>
      <c r="IN46" s="2">
        <v>583.4</v>
      </c>
      <c r="IO46" s="2">
        <v>576.70000000000005</v>
      </c>
      <c r="IP46" s="2">
        <v>576.29999999999995</v>
      </c>
      <c r="IQ46" s="2">
        <v>592.79999999999995</v>
      </c>
      <c r="IR46" s="2">
        <v>591.4</v>
      </c>
      <c r="IS46" s="2">
        <v>582.6</v>
      </c>
      <c r="IT46" s="2">
        <v>580.6</v>
      </c>
    </row>
    <row r="47" spans="1:254" ht="15.9" customHeight="1">
      <c r="A47" s="65" t="s">
        <v>89</v>
      </c>
      <c r="B47" s="25" t="s">
        <v>90</v>
      </c>
      <c r="C47" s="39">
        <v>488.4</v>
      </c>
      <c r="D47" s="38">
        <v>7.1999999999999886</v>
      </c>
      <c r="E47" s="29">
        <v>481.2</v>
      </c>
      <c r="F47" s="29">
        <v>480</v>
      </c>
      <c r="G47" s="29">
        <v>478</v>
      </c>
      <c r="H47" s="29">
        <v>481.9</v>
      </c>
      <c r="I47" s="29">
        <v>486.6</v>
      </c>
      <c r="J47" s="29">
        <v>496</v>
      </c>
      <c r="K47" s="29">
        <v>496.9</v>
      </c>
      <c r="L47" s="29">
        <v>496.7</v>
      </c>
      <c r="M47" s="29">
        <v>493.6</v>
      </c>
      <c r="N47" s="29">
        <v>490.4</v>
      </c>
      <c r="O47" s="29">
        <v>493</v>
      </c>
      <c r="P47" s="29">
        <v>494.4</v>
      </c>
      <c r="Q47" s="29">
        <v>493.5</v>
      </c>
      <c r="R47" s="29">
        <v>489.4</v>
      </c>
      <c r="S47" s="29">
        <v>492</v>
      </c>
      <c r="T47" s="29">
        <v>489.5</v>
      </c>
      <c r="U47" s="29">
        <v>487.2</v>
      </c>
      <c r="V47" s="29">
        <v>486.5</v>
      </c>
      <c r="W47" s="29">
        <v>489.6</v>
      </c>
      <c r="X47" s="29">
        <v>485</v>
      </c>
      <c r="Y47" s="29">
        <v>488.9</v>
      </c>
      <c r="Z47" s="29">
        <v>488.5</v>
      </c>
      <c r="AA47" s="29">
        <v>485</v>
      </c>
      <c r="AB47" s="29">
        <v>473.7</v>
      </c>
      <c r="AC47" s="29">
        <v>465.5</v>
      </c>
      <c r="AD47" s="29">
        <v>455.7</v>
      </c>
      <c r="AE47" s="29">
        <v>458.5</v>
      </c>
      <c r="AF47" s="29">
        <v>457.1</v>
      </c>
      <c r="AG47" s="29">
        <v>450</v>
      </c>
      <c r="AH47" s="29">
        <v>451.4</v>
      </c>
      <c r="AI47" s="29">
        <v>451.5</v>
      </c>
      <c r="AJ47" s="29">
        <v>450.1</v>
      </c>
      <c r="AK47" s="29">
        <v>450.4</v>
      </c>
      <c r="AL47" s="29">
        <v>448.8</v>
      </c>
      <c r="AM47" s="29">
        <v>452.4</v>
      </c>
      <c r="AN47" s="29">
        <v>453.7</v>
      </c>
      <c r="AO47" s="29">
        <v>453.9</v>
      </c>
      <c r="AP47" s="29">
        <v>462.1</v>
      </c>
      <c r="AQ47" s="29">
        <v>452.6</v>
      </c>
      <c r="AR47" s="29">
        <v>451</v>
      </c>
      <c r="AS47" s="29">
        <v>453.5</v>
      </c>
      <c r="AT47" s="29">
        <v>452.7</v>
      </c>
      <c r="AU47" s="29">
        <v>446.2</v>
      </c>
      <c r="AV47" s="29">
        <v>453.6</v>
      </c>
      <c r="AW47" s="29">
        <v>447.8</v>
      </c>
      <c r="AX47" s="29">
        <v>452.5</v>
      </c>
      <c r="AY47" s="29">
        <v>453.3</v>
      </c>
      <c r="AZ47" s="29">
        <v>469</v>
      </c>
      <c r="BA47" s="29">
        <v>474.4</v>
      </c>
      <c r="BB47" s="29">
        <v>468.7</v>
      </c>
      <c r="BC47" s="29">
        <v>470.6</v>
      </c>
      <c r="BD47" s="29">
        <v>470.7</v>
      </c>
      <c r="BE47" s="29">
        <v>467</v>
      </c>
      <c r="BF47" s="29">
        <v>470.9</v>
      </c>
      <c r="BG47" s="29">
        <v>473.6</v>
      </c>
      <c r="BH47" s="29">
        <v>467.3</v>
      </c>
      <c r="BI47" s="29">
        <v>466.8</v>
      </c>
      <c r="BJ47" s="29">
        <v>469.1</v>
      </c>
      <c r="BK47" s="29">
        <v>464.6</v>
      </c>
      <c r="BL47" s="30">
        <v>461.3</v>
      </c>
      <c r="BM47" s="2">
        <v>470.1</v>
      </c>
      <c r="BN47" s="2">
        <v>494.3</v>
      </c>
      <c r="BO47" s="2">
        <v>495.2</v>
      </c>
      <c r="BP47" s="2">
        <v>496</v>
      </c>
      <c r="BQ47" s="2">
        <v>499</v>
      </c>
      <c r="BR47" s="2">
        <v>497.9</v>
      </c>
      <c r="BS47" s="2">
        <v>501.8</v>
      </c>
      <c r="BT47" s="2">
        <v>504.5</v>
      </c>
      <c r="BU47" s="2">
        <v>504.1</v>
      </c>
      <c r="BV47" s="2">
        <v>504</v>
      </c>
      <c r="BW47" s="2">
        <v>513.79999999999995</v>
      </c>
      <c r="BX47" s="2">
        <v>521.9</v>
      </c>
      <c r="BY47" s="2">
        <v>519.79999999999995</v>
      </c>
      <c r="BZ47" s="2">
        <v>489.3</v>
      </c>
      <c r="CA47" s="2">
        <v>485</v>
      </c>
      <c r="CB47" s="2">
        <v>484.6</v>
      </c>
      <c r="CC47" s="2">
        <v>482</v>
      </c>
      <c r="CD47" s="2">
        <v>478.7</v>
      </c>
      <c r="CE47" s="2">
        <v>472.8</v>
      </c>
      <c r="CF47" s="2">
        <v>475.9</v>
      </c>
      <c r="CG47" s="2">
        <v>481.2</v>
      </c>
      <c r="CH47" s="2">
        <v>485.4</v>
      </c>
      <c r="CI47" s="2">
        <v>478.1</v>
      </c>
      <c r="CJ47" s="2">
        <v>476.5</v>
      </c>
      <c r="CK47" s="2">
        <v>474.7</v>
      </c>
      <c r="CL47" s="2">
        <v>479.5</v>
      </c>
      <c r="CM47" s="2">
        <v>474.2</v>
      </c>
      <c r="CN47" s="2">
        <v>467.2</v>
      </c>
      <c r="CO47" s="2">
        <v>459.3</v>
      </c>
      <c r="CP47" s="2">
        <v>479.9</v>
      </c>
      <c r="CQ47" s="2">
        <v>481.4</v>
      </c>
      <c r="CR47" s="2">
        <v>483.7</v>
      </c>
      <c r="CS47" s="2">
        <v>477</v>
      </c>
      <c r="CT47" s="2">
        <v>474.7</v>
      </c>
      <c r="CU47" s="2">
        <v>482.8</v>
      </c>
      <c r="CV47" s="2">
        <v>486.4</v>
      </c>
      <c r="CW47" s="2">
        <v>481.1</v>
      </c>
      <c r="CX47" s="2">
        <v>479</v>
      </c>
      <c r="CY47" s="2">
        <v>482.6</v>
      </c>
      <c r="CZ47" s="2">
        <v>486.3</v>
      </c>
      <c r="DA47" s="2">
        <v>497</v>
      </c>
      <c r="DB47" s="2">
        <v>496.4</v>
      </c>
      <c r="DC47" s="2">
        <v>485.7</v>
      </c>
      <c r="DD47" s="2">
        <v>494.8</v>
      </c>
      <c r="DE47" s="2">
        <v>494.8</v>
      </c>
      <c r="DF47" s="2">
        <v>489.6</v>
      </c>
      <c r="DG47" s="2">
        <v>504.7</v>
      </c>
      <c r="DH47" s="2">
        <v>508.9</v>
      </c>
      <c r="DI47" s="2">
        <v>514.5</v>
      </c>
      <c r="DJ47" s="2">
        <v>514</v>
      </c>
      <c r="DK47" s="2">
        <v>510.5</v>
      </c>
      <c r="DL47" s="2">
        <v>508.4</v>
      </c>
      <c r="DM47" s="2">
        <v>516</v>
      </c>
      <c r="DN47" s="2">
        <v>523</v>
      </c>
      <c r="DO47" s="2">
        <v>516.79999999999995</v>
      </c>
      <c r="DP47" s="2">
        <v>515.29999999999995</v>
      </c>
      <c r="DQ47" s="2">
        <v>516</v>
      </c>
      <c r="DR47" s="2">
        <v>519.1</v>
      </c>
      <c r="DS47" s="2">
        <v>524.29999999999995</v>
      </c>
      <c r="DT47" s="2">
        <v>524.70000000000005</v>
      </c>
      <c r="DU47" s="2">
        <v>519.29999999999995</v>
      </c>
      <c r="DV47" s="2">
        <v>510.1</v>
      </c>
      <c r="DW47" s="2">
        <v>512.6</v>
      </c>
      <c r="DX47" s="2">
        <v>504</v>
      </c>
      <c r="DY47" s="2">
        <v>504.7</v>
      </c>
      <c r="DZ47" s="2">
        <v>505</v>
      </c>
      <c r="EA47" s="2">
        <v>514</v>
      </c>
      <c r="EB47" s="2">
        <v>510.2</v>
      </c>
      <c r="EC47" s="2">
        <v>511</v>
      </c>
      <c r="ED47" s="2">
        <v>515.1</v>
      </c>
      <c r="EE47" s="2">
        <v>521.6</v>
      </c>
      <c r="EF47" s="2">
        <v>531.9</v>
      </c>
      <c r="EG47" s="2">
        <v>525.70000000000005</v>
      </c>
      <c r="EH47" s="2">
        <v>521.20000000000005</v>
      </c>
      <c r="EI47" s="2">
        <v>531</v>
      </c>
      <c r="EJ47" s="2">
        <v>539.9</v>
      </c>
      <c r="EK47" s="2">
        <v>536.20000000000005</v>
      </c>
      <c r="EL47" s="2">
        <v>531.9</v>
      </c>
      <c r="EM47" s="2">
        <v>526</v>
      </c>
      <c r="EN47" s="2">
        <v>521.4</v>
      </c>
      <c r="EO47" s="2">
        <v>514</v>
      </c>
      <c r="EP47" s="2">
        <v>510</v>
      </c>
      <c r="EQ47" s="2">
        <v>514.79999999999995</v>
      </c>
      <c r="ER47" s="2">
        <v>515.79999999999995</v>
      </c>
      <c r="ES47" s="2">
        <v>496.6</v>
      </c>
      <c r="ET47" s="2">
        <v>496.9</v>
      </c>
      <c r="EU47" s="2">
        <v>496.9</v>
      </c>
      <c r="EV47" s="2">
        <v>494.2</v>
      </c>
      <c r="EW47" s="2">
        <v>491.2</v>
      </c>
      <c r="EX47" s="2">
        <v>491.6</v>
      </c>
      <c r="EY47" s="2">
        <v>491.4</v>
      </c>
      <c r="EZ47" s="2">
        <v>494.7</v>
      </c>
      <c r="FA47" s="2">
        <v>488.2</v>
      </c>
      <c r="FB47" s="2">
        <v>485.3</v>
      </c>
      <c r="FC47" s="2">
        <v>479</v>
      </c>
      <c r="FD47" s="2">
        <v>486.9</v>
      </c>
      <c r="FE47" s="2">
        <v>482.8</v>
      </c>
      <c r="FF47" s="2">
        <v>477.7</v>
      </c>
      <c r="FG47" s="2">
        <v>478.7</v>
      </c>
      <c r="FH47" s="2">
        <v>479</v>
      </c>
      <c r="FI47" s="2">
        <v>479.8</v>
      </c>
      <c r="FJ47" s="2">
        <v>477.7</v>
      </c>
      <c r="FK47" s="2">
        <v>474.1</v>
      </c>
      <c r="FL47" s="2">
        <v>473.6</v>
      </c>
      <c r="FM47" s="2">
        <v>473.8</v>
      </c>
      <c r="FN47" s="2">
        <v>476</v>
      </c>
      <c r="FO47" s="2">
        <v>477.4</v>
      </c>
      <c r="FP47" s="2">
        <v>478.1</v>
      </c>
      <c r="FQ47" s="2">
        <v>479.1</v>
      </c>
      <c r="FR47" s="2">
        <v>477.4</v>
      </c>
      <c r="FS47" s="2">
        <v>469.6</v>
      </c>
      <c r="FT47" s="2">
        <v>462</v>
      </c>
      <c r="FU47" s="2">
        <v>452.7</v>
      </c>
      <c r="FV47" s="2">
        <v>451</v>
      </c>
      <c r="FW47" s="2">
        <v>455.8</v>
      </c>
      <c r="FX47" s="2">
        <v>461.8</v>
      </c>
      <c r="FY47" s="2">
        <v>462.8</v>
      </c>
      <c r="FZ47" s="2">
        <v>457.4</v>
      </c>
      <c r="GA47" s="2">
        <v>453.8</v>
      </c>
      <c r="GB47" s="2">
        <v>467.5</v>
      </c>
      <c r="GC47" s="2">
        <v>466.4</v>
      </c>
      <c r="GD47" s="2">
        <v>454.9</v>
      </c>
      <c r="GE47" s="2">
        <v>452.1</v>
      </c>
      <c r="GF47" s="2">
        <v>447.7</v>
      </c>
      <c r="GG47" s="2">
        <v>445.2</v>
      </c>
      <c r="GH47" s="2">
        <v>441.4</v>
      </c>
      <c r="GI47" s="2">
        <v>439.1</v>
      </c>
      <c r="GJ47" s="2">
        <v>438</v>
      </c>
      <c r="GK47" s="2">
        <v>445.6</v>
      </c>
      <c r="GL47" s="2">
        <v>451.4</v>
      </c>
      <c r="GM47" s="2">
        <v>453</v>
      </c>
      <c r="GN47" s="2">
        <v>459</v>
      </c>
      <c r="GO47" s="2">
        <v>453.9</v>
      </c>
      <c r="GP47" s="2">
        <v>452.5</v>
      </c>
      <c r="GQ47" s="2">
        <v>449.3</v>
      </c>
      <c r="GR47" s="2">
        <v>449</v>
      </c>
      <c r="GS47" s="2">
        <v>454.7</v>
      </c>
      <c r="GT47" s="2">
        <v>455.2</v>
      </c>
      <c r="GU47" s="2">
        <v>453.6</v>
      </c>
      <c r="GV47" s="2">
        <v>461.2</v>
      </c>
      <c r="GW47" s="2">
        <v>469</v>
      </c>
      <c r="GX47" s="2">
        <v>471.9</v>
      </c>
      <c r="GY47" s="2">
        <v>476.5</v>
      </c>
      <c r="GZ47" s="2">
        <v>479.9</v>
      </c>
      <c r="HA47" s="2">
        <v>472.3</v>
      </c>
      <c r="HB47" s="2">
        <v>467.2</v>
      </c>
      <c r="HC47" s="2">
        <v>478</v>
      </c>
      <c r="HD47" s="2">
        <v>483.4</v>
      </c>
      <c r="HE47" s="2">
        <v>481.2</v>
      </c>
      <c r="HF47" s="2">
        <v>490.4</v>
      </c>
      <c r="HG47" s="2">
        <v>487.9</v>
      </c>
      <c r="HH47" s="2">
        <v>484.7</v>
      </c>
      <c r="HI47" s="2">
        <v>487.5</v>
      </c>
      <c r="HJ47" s="2">
        <v>489.8</v>
      </c>
      <c r="HK47" s="2">
        <v>489.8</v>
      </c>
      <c r="HL47" s="2">
        <v>491</v>
      </c>
      <c r="HM47" s="2">
        <v>492.5</v>
      </c>
      <c r="HN47" s="2">
        <v>495</v>
      </c>
      <c r="HO47" s="2">
        <v>493</v>
      </c>
      <c r="HP47" s="2">
        <v>489</v>
      </c>
      <c r="HQ47" s="2">
        <v>486</v>
      </c>
      <c r="HR47" s="2">
        <v>481.4</v>
      </c>
      <c r="HS47" s="2">
        <v>479.3</v>
      </c>
      <c r="HT47" s="2">
        <v>472.5</v>
      </c>
      <c r="HU47" s="2">
        <v>473.5</v>
      </c>
      <c r="HV47" s="2">
        <v>473</v>
      </c>
      <c r="HW47" s="2">
        <v>466.4</v>
      </c>
      <c r="HX47" s="2">
        <v>466.7</v>
      </c>
      <c r="HY47" s="2">
        <v>468.9</v>
      </c>
      <c r="HZ47" s="2">
        <v>467.3</v>
      </c>
      <c r="IA47" s="2">
        <v>467.8</v>
      </c>
      <c r="IB47" s="2">
        <v>479.5</v>
      </c>
      <c r="IC47" s="2">
        <v>479.7</v>
      </c>
      <c r="ID47" s="2">
        <v>475.2</v>
      </c>
      <c r="IE47" s="2">
        <v>472</v>
      </c>
      <c r="IF47" s="2">
        <v>469.2</v>
      </c>
      <c r="IG47" s="2">
        <v>466.3</v>
      </c>
      <c r="IH47" s="2">
        <v>465.6</v>
      </c>
      <c r="II47" s="2">
        <v>461.6</v>
      </c>
      <c r="IJ47" s="2">
        <v>466.2</v>
      </c>
      <c r="IK47" s="2">
        <v>466.2</v>
      </c>
      <c r="IL47" s="2">
        <v>463.1</v>
      </c>
      <c r="IM47" s="2">
        <v>461</v>
      </c>
      <c r="IN47" s="2">
        <v>451.5</v>
      </c>
      <c r="IO47" s="2">
        <v>446.7</v>
      </c>
      <c r="IP47" s="2">
        <v>439.1</v>
      </c>
      <c r="IQ47" s="2">
        <v>444</v>
      </c>
      <c r="IR47" s="2">
        <v>437.9</v>
      </c>
      <c r="IS47" s="2">
        <v>446.2</v>
      </c>
      <c r="IT47" s="2">
        <v>432.6</v>
      </c>
    </row>
    <row r="48" spans="1:254" ht="15.9" customHeight="1">
      <c r="A48" s="65" t="s">
        <v>91</v>
      </c>
      <c r="B48" s="25" t="s">
        <v>92</v>
      </c>
      <c r="C48" s="39">
        <v>1597</v>
      </c>
      <c r="D48" s="38">
        <v>-68</v>
      </c>
      <c r="E48" s="29">
        <v>1665</v>
      </c>
      <c r="F48" s="29">
        <v>1614.5</v>
      </c>
      <c r="G48" s="29">
        <v>1503.5</v>
      </c>
      <c r="H48" s="29">
        <v>1504</v>
      </c>
      <c r="I48" s="29">
        <v>1521.5</v>
      </c>
      <c r="J48" s="29">
        <v>1531</v>
      </c>
      <c r="K48" s="29">
        <v>1536.5</v>
      </c>
      <c r="L48" s="29">
        <v>1538</v>
      </c>
      <c r="M48" s="29">
        <v>1528</v>
      </c>
      <c r="N48" s="29">
        <v>1470</v>
      </c>
      <c r="O48" s="29">
        <v>1480.5</v>
      </c>
      <c r="P48" s="29">
        <v>1466</v>
      </c>
      <c r="Q48" s="29">
        <v>1463.5</v>
      </c>
      <c r="R48" s="29">
        <v>1456.5</v>
      </c>
      <c r="S48" s="29">
        <v>1455</v>
      </c>
      <c r="T48" s="29">
        <v>1447</v>
      </c>
      <c r="U48" s="29">
        <v>1423.5</v>
      </c>
      <c r="V48" s="29">
        <v>1434</v>
      </c>
      <c r="W48" s="29">
        <v>1418.5</v>
      </c>
      <c r="X48" s="29">
        <v>1444</v>
      </c>
      <c r="Y48" s="29">
        <v>1448</v>
      </c>
      <c r="Z48" s="29">
        <v>1430.5</v>
      </c>
      <c r="AA48" s="29">
        <v>1431</v>
      </c>
      <c r="AB48" s="29">
        <v>1424.5</v>
      </c>
      <c r="AC48" s="29">
        <v>1427</v>
      </c>
      <c r="AD48" s="29">
        <v>1422.5</v>
      </c>
      <c r="AE48" s="29">
        <v>1424.5</v>
      </c>
      <c r="AF48" s="29">
        <v>1463.5</v>
      </c>
      <c r="AG48" s="29">
        <v>1435.5</v>
      </c>
      <c r="AH48" s="29">
        <v>1418</v>
      </c>
      <c r="AI48" s="29">
        <v>1416</v>
      </c>
      <c r="AJ48" s="29">
        <v>1413.5</v>
      </c>
      <c r="AK48" s="29">
        <v>1430</v>
      </c>
      <c r="AL48" s="29">
        <v>1444</v>
      </c>
      <c r="AM48" s="29">
        <v>1428.5</v>
      </c>
      <c r="AN48" s="29">
        <v>1429</v>
      </c>
      <c r="AO48" s="29">
        <v>1421</v>
      </c>
      <c r="AP48" s="29">
        <v>1420.5</v>
      </c>
      <c r="AQ48" s="29">
        <v>1392.5</v>
      </c>
      <c r="AR48" s="29">
        <v>1375</v>
      </c>
      <c r="AS48" s="29">
        <v>1416</v>
      </c>
      <c r="AT48" s="29">
        <v>1393.5</v>
      </c>
      <c r="AU48" s="29">
        <v>1377.5</v>
      </c>
      <c r="AV48" s="29">
        <v>1406.5</v>
      </c>
      <c r="AW48" s="29">
        <v>1393</v>
      </c>
      <c r="AX48" s="29">
        <v>1412.5</v>
      </c>
      <c r="AY48" s="29">
        <v>1400</v>
      </c>
      <c r="AZ48" s="29">
        <v>1451</v>
      </c>
      <c r="BA48" s="29">
        <v>1463.5</v>
      </c>
      <c r="BB48" s="29">
        <v>1432</v>
      </c>
      <c r="BC48" s="29">
        <v>1428.5</v>
      </c>
      <c r="BD48" s="29">
        <v>1444</v>
      </c>
      <c r="BE48" s="29">
        <v>1403.5</v>
      </c>
      <c r="BF48" s="29">
        <v>1412.5</v>
      </c>
      <c r="BG48" s="29">
        <v>1416.5</v>
      </c>
      <c r="BH48" s="29">
        <v>1409</v>
      </c>
      <c r="BI48" s="29">
        <v>1430</v>
      </c>
      <c r="BJ48" s="29">
        <v>1411</v>
      </c>
      <c r="BK48" s="29">
        <v>1430.5</v>
      </c>
      <c r="BL48" s="30">
        <v>1402</v>
      </c>
      <c r="BM48" s="2">
        <v>1263.5</v>
      </c>
      <c r="BN48" s="2">
        <v>1246.5</v>
      </c>
      <c r="BO48" s="2">
        <v>1261.5</v>
      </c>
      <c r="BP48" s="2">
        <v>1245</v>
      </c>
      <c r="BQ48" s="2">
        <v>1247</v>
      </c>
      <c r="BR48" s="2">
        <v>1240</v>
      </c>
      <c r="BS48" s="2">
        <v>1249</v>
      </c>
      <c r="BT48" s="2">
        <v>1273</v>
      </c>
      <c r="BU48" s="2">
        <v>1351</v>
      </c>
      <c r="BV48" s="2">
        <v>1287</v>
      </c>
      <c r="BW48" s="2">
        <v>1290.5</v>
      </c>
      <c r="BX48" s="2">
        <v>1317</v>
      </c>
      <c r="BY48" s="2">
        <v>1315.5</v>
      </c>
      <c r="BZ48" s="2">
        <v>1269</v>
      </c>
      <c r="CA48" s="2">
        <v>1276</v>
      </c>
      <c r="CB48" s="2">
        <v>1283.5</v>
      </c>
      <c r="CC48" s="2">
        <v>1274.5</v>
      </c>
      <c r="CD48" s="2">
        <v>1271.5</v>
      </c>
      <c r="CE48" s="2">
        <v>1277</v>
      </c>
      <c r="CF48" s="2">
        <v>1294.5</v>
      </c>
      <c r="CG48" s="2">
        <v>1299.5</v>
      </c>
      <c r="CH48" s="2">
        <v>1294.5</v>
      </c>
      <c r="CI48" s="2">
        <v>1265</v>
      </c>
      <c r="CJ48" s="2">
        <v>1258</v>
      </c>
      <c r="CK48" s="2">
        <v>1273.5</v>
      </c>
      <c r="CL48" s="2">
        <v>1297.5</v>
      </c>
      <c r="CM48" s="2">
        <v>1304</v>
      </c>
      <c r="CN48" s="2">
        <v>1275.5</v>
      </c>
      <c r="CO48" s="2">
        <v>1254</v>
      </c>
      <c r="CP48" s="2">
        <v>1299.5</v>
      </c>
      <c r="CQ48" s="2">
        <v>1302.5</v>
      </c>
      <c r="CR48" s="2">
        <v>1284.5</v>
      </c>
      <c r="CS48" s="2">
        <v>1256.5</v>
      </c>
      <c r="CT48" s="2">
        <v>1247</v>
      </c>
      <c r="CU48" s="2">
        <v>1342.5</v>
      </c>
      <c r="CV48" s="2">
        <v>1390.5</v>
      </c>
      <c r="CW48" s="2">
        <v>1358</v>
      </c>
      <c r="CX48" s="2">
        <v>1357</v>
      </c>
      <c r="CY48" s="2">
        <v>1367</v>
      </c>
      <c r="CZ48" s="2">
        <v>1365.5</v>
      </c>
      <c r="DA48" s="2">
        <v>1384</v>
      </c>
      <c r="DB48" s="2">
        <v>1361</v>
      </c>
      <c r="DC48" s="2">
        <v>1347</v>
      </c>
      <c r="DD48" s="2">
        <v>1421</v>
      </c>
      <c r="DE48" s="2">
        <v>1481</v>
      </c>
      <c r="DF48" s="2">
        <v>1460.5</v>
      </c>
      <c r="DG48" s="2">
        <v>1549.5</v>
      </c>
      <c r="DH48" s="2">
        <v>1557.5</v>
      </c>
      <c r="DI48" s="2">
        <v>1565</v>
      </c>
      <c r="DJ48" s="2">
        <v>1550.5</v>
      </c>
      <c r="DK48" s="2">
        <v>1537.5</v>
      </c>
      <c r="DL48" s="2">
        <v>1542.5</v>
      </c>
      <c r="DM48" s="2">
        <v>1526.5</v>
      </c>
      <c r="DN48" s="2">
        <v>1518.5</v>
      </c>
      <c r="DO48" s="2">
        <v>1510</v>
      </c>
      <c r="DP48" s="2">
        <v>1483</v>
      </c>
      <c r="DQ48" s="2">
        <v>1495</v>
      </c>
      <c r="DR48" s="2">
        <v>1518</v>
      </c>
      <c r="DS48" s="2">
        <v>1520</v>
      </c>
      <c r="DT48" s="2">
        <v>1489.5</v>
      </c>
      <c r="DU48" s="2">
        <v>1459.5</v>
      </c>
      <c r="DV48" s="2">
        <v>1425.5</v>
      </c>
      <c r="DW48" s="2">
        <v>1415</v>
      </c>
      <c r="DX48" s="2">
        <v>1422</v>
      </c>
      <c r="DY48" s="2">
        <v>1380</v>
      </c>
      <c r="DZ48" s="2">
        <v>1340.5</v>
      </c>
      <c r="EA48" s="2">
        <v>1331</v>
      </c>
      <c r="EB48" s="2">
        <v>1308</v>
      </c>
      <c r="EC48" s="2">
        <v>1303.5</v>
      </c>
      <c r="ED48" s="2">
        <v>1286</v>
      </c>
      <c r="EE48" s="2">
        <v>1290.5</v>
      </c>
      <c r="EF48" s="2">
        <v>1298.5</v>
      </c>
      <c r="EG48" s="2">
        <v>1292.5</v>
      </c>
      <c r="EH48" s="2">
        <v>1277.5</v>
      </c>
      <c r="EI48" s="2">
        <v>1281.5</v>
      </c>
      <c r="EJ48" s="2">
        <v>1290.5</v>
      </c>
      <c r="EK48" s="2">
        <v>1262.5</v>
      </c>
      <c r="EL48" s="2">
        <v>1257</v>
      </c>
      <c r="EM48" s="2">
        <v>1247.5</v>
      </c>
      <c r="EN48" s="2">
        <v>1244.5</v>
      </c>
      <c r="EO48" s="2">
        <v>1248.5</v>
      </c>
      <c r="EP48" s="2">
        <v>1249</v>
      </c>
      <c r="EQ48" s="2">
        <v>1242.5</v>
      </c>
      <c r="ER48" s="2">
        <v>1249.5</v>
      </c>
      <c r="ES48" s="2">
        <v>1229.5</v>
      </c>
      <c r="ET48" s="2">
        <v>1228</v>
      </c>
      <c r="EU48" s="2">
        <v>1219</v>
      </c>
      <c r="EV48" s="2">
        <v>1205</v>
      </c>
      <c r="EW48" s="2">
        <v>1203.5</v>
      </c>
      <c r="EX48" s="2">
        <v>1175.5</v>
      </c>
      <c r="EY48" s="2">
        <v>1181</v>
      </c>
      <c r="EZ48" s="2">
        <v>1180</v>
      </c>
      <c r="FA48" s="2">
        <v>1177</v>
      </c>
      <c r="FB48" s="2">
        <v>1175.5</v>
      </c>
      <c r="FC48" s="2">
        <v>1166.5</v>
      </c>
      <c r="FD48" s="2">
        <v>1185.5</v>
      </c>
      <c r="FE48" s="2">
        <v>1188</v>
      </c>
      <c r="FF48" s="2">
        <v>1184</v>
      </c>
      <c r="FG48" s="2">
        <v>1154.5</v>
      </c>
      <c r="FH48" s="2">
        <v>1142</v>
      </c>
      <c r="FI48" s="2">
        <v>1133</v>
      </c>
      <c r="FJ48" s="2">
        <v>1130</v>
      </c>
      <c r="FK48" s="2">
        <v>1112</v>
      </c>
      <c r="FL48" s="2">
        <v>1116</v>
      </c>
      <c r="FM48" s="2">
        <v>1129.5</v>
      </c>
      <c r="FN48" s="2">
        <v>1128</v>
      </c>
      <c r="FO48" s="2">
        <v>1122.5</v>
      </c>
      <c r="FP48" s="2">
        <v>1121.5</v>
      </c>
      <c r="FQ48" s="2">
        <v>1105</v>
      </c>
      <c r="FR48" s="2">
        <v>1098.5</v>
      </c>
      <c r="FS48" s="2">
        <v>1092.5</v>
      </c>
      <c r="FT48" s="2">
        <v>1030</v>
      </c>
      <c r="FU48" s="2">
        <v>1000</v>
      </c>
      <c r="FV48" s="2">
        <v>1004.5</v>
      </c>
      <c r="FW48" s="2">
        <v>1004.5</v>
      </c>
      <c r="FX48" s="2">
        <v>1004</v>
      </c>
      <c r="FY48" s="2">
        <v>1011.5</v>
      </c>
      <c r="FZ48" s="2">
        <v>1016.5</v>
      </c>
      <c r="GA48" s="2">
        <v>1012</v>
      </c>
      <c r="GB48" s="2">
        <v>1007.5</v>
      </c>
      <c r="GC48" s="2">
        <v>1018</v>
      </c>
      <c r="GD48" s="2">
        <v>996</v>
      </c>
      <c r="GE48" s="2">
        <v>1045</v>
      </c>
      <c r="GF48" s="2">
        <v>938.8</v>
      </c>
      <c r="GG48" s="2">
        <v>933.9</v>
      </c>
      <c r="GH48" s="2">
        <v>939.3</v>
      </c>
      <c r="GI48" s="2">
        <v>937.1</v>
      </c>
      <c r="GJ48" s="2">
        <v>944.4</v>
      </c>
      <c r="GK48" s="2">
        <v>967</v>
      </c>
      <c r="GL48" s="2">
        <v>969.2</v>
      </c>
      <c r="GM48" s="2">
        <v>955</v>
      </c>
      <c r="GN48" s="2">
        <v>951.1</v>
      </c>
      <c r="GO48" s="2">
        <v>936.9</v>
      </c>
      <c r="GP48" s="2">
        <v>932.9</v>
      </c>
      <c r="GQ48" s="2">
        <v>929</v>
      </c>
      <c r="GR48" s="2">
        <v>921.4</v>
      </c>
      <c r="GS48" s="2">
        <v>921.6</v>
      </c>
      <c r="GT48" s="2">
        <v>918.9</v>
      </c>
      <c r="GU48" s="2">
        <v>913.4</v>
      </c>
      <c r="GV48" s="2">
        <v>934</v>
      </c>
      <c r="GW48" s="2">
        <v>940.4</v>
      </c>
      <c r="GX48" s="2">
        <v>949.4</v>
      </c>
      <c r="GY48" s="2">
        <v>941.9</v>
      </c>
      <c r="GZ48" s="2">
        <v>949</v>
      </c>
      <c r="HA48" s="2">
        <v>937.8</v>
      </c>
      <c r="HB48" s="2">
        <v>926.2</v>
      </c>
      <c r="HC48" s="2">
        <v>938.9</v>
      </c>
      <c r="HD48" s="2">
        <v>941.5</v>
      </c>
      <c r="HE48" s="2">
        <v>955.1</v>
      </c>
      <c r="HF48" s="2">
        <v>967.3</v>
      </c>
      <c r="HG48" s="2">
        <v>957.7</v>
      </c>
      <c r="HH48" s="2">
        <v>958.9</v>
      </c>
      <c r="HI48" s="2">
        <v>953.8</v>
      </c>
      <c r="HJ48" s="2">
        <v>958.1</v>
      </c>
      <c r="HK48" s="2">
        <v>966.3</v>
      </c>
      <c r="HL48" s="2">
        <v>974.8</v>
      </c>
      <c r="HM48" s="2">
        <v>975.2</v>
      </c>
      <c r="HN48" s="2">
        <v>979</v>
      </c>
      <c r="HO48" s="2">
        <v>981</v>
      </c>
      <c r="HP48" s="2">
        <v>979.4</v>
      </c>
      <c r="HQ48" s="2">
        <v>970</v>
      </c>
      <c r="HR48" s="2">
        <v>968.2</v>
      </c>
      <c r="HS48" s="2">
        <v>953.7</v>
      </c>
      <c r="HT48" s="2">
        <v>948.2</v>
      </c>
      <c r="HU48" s="2">
        <v>947</v>
      </c>
      <c r="HV48" s="2">
        <v>939.3</v>
      </c>
      <c r="HW48" s="2">
        <v>929.1</v>
      </c>
      <c r="HX48" s="2">
        <v>927.5</v>
      </c>
      <c r="HY48" s="2">
        <v>924.4</v>
      </c>
      <c r="HZ48" s="2">
        <v>924</v>
      </c>
      <c r="IA48" s="2">
        <v>925.5</v>
      </c>
      <c r="IB48" s="2">
        <v>935.7</v>
      </c>
      <c r="IC48" s="2">
        <v>927.2</v>
      </c>
      <c r="ID48" s="2">
        <v>913.8</v>
      </c>
      <c r="IE48" s="2">
        <v>912.1</v>
      </c>
      <c r="IF48" s="2">
        <v>908.4</v>
      </c>
      <c r="IG48" s="2">
        <v>896</v>
      </c>
      <c r="IH48" s="2">
        <v>888.8</v>
      </c>
      <c r="II48" s="2">
        <v>890.6</v>
      </c>
      <c r="IJ48" s="2">
        <v>887</v>
      </c>
      <c r="IK48" s="2">
        <v>892.7</v>
      </c>
      <c r="IL48" s="2">
        <v>883.4</v>
      </c>
      <c r="IM48" s="2">
        <v>878.2</v>
      </c>
      <c r="IN48" s="2">
        <v>908</v>
      </c>
      <c r="IO48" s="2">
        <v>921.8</v>
      </c>
      <c r="IP48" s="2">
        <v>888</v>
      </c>
      <c r="IQ48" s="2">
        <v>887.2</v>
      </c>
      <c r="IR48" s="2">
        <v>882.9</v>
      </c>
      <c r="IS48" s="2">
        <v>876.8</v>
      </c>
      <c r="IT48" s="2">
        <v>879.4</v>
      </c>
    </row>
    <row r="49" spans="1:254" ht="15.9" customHeight="1">
      <c r="A49" s="65" t="s">
        <v>93</v>
      </c>
      <c r="B49" s="25" t="s">
        <v>94</v>
      </c>
      <c r="C49" s="39">
        <v>3693</v>
      </c>
      <c r="D49" s="38">
        <v>32</v>
      </c>
      <c r="E49" s="29">
        <v>3661</v>
      </c>
      <c r="F49" s="29">
        <v>3629</v>
      </c>
      <c r="G49" s="29">
        <v>3580</v>
      </c>
      <c r="H49" s="29">
        <v>3575</v>
      </c>
      <c r="I49" s="29">
        <v>3910</v>
      </c>
      <c r="J49" s="29">
        <v>3962</v>
      </c>
      <c r="K49" s="29">
        <v>4020</v>
      </c>
      <c r="L49" s="29">
        <v>3975</v>
      </c>
      <c r="M49" s="29">
        <v>3899</v>
      </c>
      <c r="N49" s="29">
        <v>3791</v>
      </c>
      <c r="O49" s="29">
        <v>3791</v>
      </c>
      <c r="P49" s="29">
        <v>3788</v>
      </c>
      <c r="Q49" s="29">
        <v>3826</v>
      </c>
      <c r="R49" s="29">
        <v>3771</v>
      </c>
      <c r="S49" s="29">
        <v>3758</v>
      </c>
      <c r="T49" s="29">
        <v>3735</v>
      </c>
      <c r="U49" s="29">
        <v>3704</v>
      </c>
      <c r="V49" s="29">
        <v>3706</v>
      </c>
      <c r="W49" s="29">
        <v>3723</v>
      </c>
      <c r="X49" s="29">
        <v>3750</v>
      </c>
      <c r="Y49" s="29">
        <v>3846</v>
      </c>
      <c r="Z49" s="29">
        <v>3921</v>
      </c>
      <c r="AA49" s="29">
        <v>3880</v>
      </c>
      <c r="AB49" s="29">
        <v>3864</v>
      </c>
      <c r="AC49" s="29">
        <v>3802</v>
      </c>
      <c r="AD49" s="29">
        <v>3799</v>
      </c>
      <c r="AE49" s="29">
        <v>3864</v>
      </c>
      <c r="AF49" s="29">
        <v>3864</v>
      </c>
      <c r="AG49" s="29">
        <v>3784</v>
      </c>
      <c r="AH49" s="29">
        <v>3780</v>
      </c>
      <c r="AI49" s="29">
        <v>3673</v>
      </c>
      <c r="AJ49" s="29">
        <v>3688</v>
      </c>
      <c r="AK49" s="29">
        <v>3721</v>
      </c>
      <c r="AL49" s="29">
        <v>3740</v>
      </c>
      <c r="AM49" s="29">
        <v>3804</v>
      </c>
      <c r="AN49" s="29">
        <v>3779</v>
      </c>
      <c r="AO49" s="29">
        <v>3747</v>
      </c>
      <c r="AP49" s="29">
        <v>3768</v>
      </c>
      <c r="AQ49" s="29">
        <v>3655</v>
      </c>
      <c r="AR49" s="29">
        <v>3646</v>
      </c>
      <c r="AS49" s="29">
        <v>3672</v>
      </c>
      <c r="AT49" s="29">
        <v>3605</v>
      </c>
      <c r="AU49" s="29">
        <v>3709</v>
      </c>
      <c r="AV49" s="29">
        <v>3592</v>
      </c>
      <c r="AW49" s="29">
        <v>3513</v>
      </c>
      <c r="AX49" s="29">
        <v>3425</v>
      </c>
      <c r="AY49" s="29">
        <v>3553</v>
      </c>
      <c r="AZ49" s="29">
        <v>3705</v>
      </c>
      <c r="BA49" s="29">
        <v>3685</v>
      </c>
      <c r="BB49" s="29">
        <v>3549</v>
      </c>
      <c r="BC49" s="29">
        <v>3405</v>
      </c>
      <c r="BD49" s="29">
        <v>3390</v>
      </c>
      <c r="BE49" s="29">
        <v>3336</v>
      </c>
      <c r="BF49" s="29">
        <v>3339</v>
      </c>
      <c r="BG49" s="29">
        <v>3393</v>
      </c>
      <c r="BH49" s="29">
        <v>3397</v>
      </c>
      <c r="BI49" s="29">
        <v>3389</v>
      </c>
      <c r="BJ49" s="29">
        <v>3575</v>
      </c>
      <c r="BK49" s="29">
        <v>3664</v>
      </c>
      <c r="BL49" s="30">
        <v>3728</v>
      </c>
      <c r="BM49" s="2">
        <v>3552</v>
      </c>
      <c r="BN49" s="2">
        <v>3612</v>
      </c>
      <c r="BO49" s="2">
        <v>3627</v>
      </c>
      <c r="BP49" s="2">
        <v>3661</v>
      </c>
      <c r="BQ49" s="2">
        <v>3648</v>
      </c>
      <c r="BR49" s="2">
        <v>3617</v>
      </c>
      <c r="BS49" s="2">
        <v>3587</v>
      </c>
      <c r="BT49" s="2">
        <v>3676</v>
      </c>
      <c r="BU49" s="2">
        <v>3616</v>
      </c>
      <c r="BV49" s="2">
        <v>3651</v>
      </c>
      <c r="BW49" s="2">
        <v>3651</v>
      </c>
      <c r="BX49" s="2">
        <v>3676</v>
      </c>
      <c r="BY49" s="2">
        <v>3707</v>
      </c>
      <c r="BZ49" s="2">
        <v>3664</v>
      </c>
      <c r="CA49" s="2">
        <v>3666</v>
      </c>
      <c r="CB49" s="2">
        <v>3735</v>
      </c>
      <c r="CC49" s="2">
        <v>3774</v>
      </c>
      <c r="CD49" s="2">
        <v>3755</v>
      </c>
      <c r="CE49" s="2">
        <v>3704</v>
      </c>
      <c r="CF49" s="2">
        <v>3740</v>
      </c>
      <c r="CG49" s="2">
        <v>3774</v>
      </c>
      <c r="CH49" s="2">
        <v>3747</v>
      </c>
      <c r="CI49" s="2">
        <v>3618</v>
      </c>
      <c r="CJ49" s="2">
        <v>3577</v>
      </c>
      <c r="CK49" s="2">
        <v>3590</v>
      </c>
      <c r="CL49" s="2">
        <v>3691</v>
      </c>
      <c r="CM49" s="2">
        <v>3648</v>
      </c>
      <c r="CN49" s="2">
        <v>3585</v>
      </c>
      <c r="CO49" s="2">
        <v>3565</v>
      </c>
      <c r="CP49" s="2">
        <v>3721</v>
      </c>
      <c r="CQ49" s="2">
        <v>3713</v>
      </c>
      <c r="CR49" s="2">
        <v>3727</v>
      </c>
      <c r="CS49" s="2">
        <v>3621</v>
      </c>
      <c r="CT49" s="2">
        <v>3560</v>
      </c>
      <c r="CU49" s="2">
        <v>3706</v>
      </c>
      <c r="CV49" s="2">
        <v>3759</v>
      </c>
      <c r="CW49" s="2">
        <v>3783</v>
      </c>
      <c r="CX49" s="2">
        <v>3752</v>
      </c>
      <c r="CY49" s="2">
        <v>3768</v>
      </c>
      <c r="CZ49" s="2">
        <v>3862</v>
      </c>
      <c r="DA49" s="2">
        <v>3888</v>
      </c>
      <c r="DB49" s="2">
        <v>3857</v>
      </c>
      <c r="DC49" s="2">
        <v>3803</v>
      </c>
      <c r="DD49" s="2">
        <v>3874</v>
      </c>
      <c r="DE49" s="2">
        <v>3999</v>
      </c>
      <c r="DF49" s="2">
        <v>3880</v>
      </c>
      <c r="DG49" s="2">
        <v>4060</v>
      </c>
      <c r="DH49" s="2">
        <v>4094</v>
      </c>
      <c r="DI49" s="2">
        <v>4147</v>
      </c>
      <c r="DJ49" s="2">
        <v>4133</v>
      </c>
      <c r="DK49" s="2">
        <v>4117</v>
      </c>
      <c r="DL49" s="2">
        <v>4046</v>
      </c>
      <c r="DM49" s="2">
        <v>4013</v>
      </c>
      <c r="DN49" s="2">
        <v>4038</v>
      </c>
      <c r="DO49" s="2">
        <v>4074</v>
      </c>
      <c r="DP49" s="2">
        <v>3984</v>
      </c>
      <c r="DQ49" s="2">
        <v>3950</v>
      </c>
      <c r="DR49" s="2">
        <v>3989</v>
      </c>
      <c r="DS49" s="2">
        <v>4007</v>
      </c>
      <c r="DT49" s="2">
        <v>3870</v>
      </c>
      <c r="DU49" s="2">
        <v>3876</v>
      </c>
      <c r="DV49" s="2">
        <v>3771</v>
      </c>
      <c r="DW49" s="2">
        <v>3699</v>
      </c>
      <c r="DX49" s="2">
        <v>3643</v>
      </c>
      <c r="DY49" s="2">
        <v>3651</v>
      </c>
      <c r="DZ49" s="2">
        <v>3574</v>
      </c>
      <c r="EA49" s="2">
        <v>3911</v>
      </c>
      <c r="EB49" s="2">
        <v>3883</v>
      </c>
      <c r="EC49" s="2">
        <v>4005</v>
      </c>
      <c r="ED49" s="2">
        <v>4070</v>
      </c>
      <c r="EE49" s="2">
        <v>4098</v>
      </c>
      <c r="EF49" s="2">
        <v>4169</v>
      </c>
      <c r="EG49" s="2">
        <v>4185</v>
      </c>
      <c r="EH49" s="2">
        <v>4129</v>
      </c>
      <c r="EI49" s="2">
        <v>4214</v>
      </c>
      <c r="EJ49" s="2">
        <v>4236</v>
      </c>
      <c r="EK49" s="2">
        <v>4221</v>
      </c>
      <c r="EL49" s="2">
        <v>4266</v>
      </c>
      <c r="EM49" s="2">
        <v>4284</v>
      </c>
      <c r="EN49" s="2">
        <v>4260</v>
      </c>
      <c r="EO49" s="2">
        <v>4188</v>
      </c>
      <c r="EP49" s="2">
        <v>4129</v>
      </c>
      <c r="EQ49" s="2">
        <v>4163</v>
      </c>
      <c r="ER49" s="2">
        <v>4212</v>
      </c>
      <c r="ES49" s="2">
        <v>4147</v>
      </c>
      <c r="ET49" s="2">
        <v>4116</v>
      </c>
      <c r="EU49" s="2">
        <v>4103</v>
      </c>
      <c r="EV49" s="2">
        <v>4118</v>
      </c>
      <c r="EW49" s="2">
        <v>4088</v>
      </c>
      <c r="EX49" s="2">
        <v>4131</v>
      </c>
      <c r="EY49" s="2">
        <v>4117</v>
      </c>
      <c r="EZ49" s="2">
        <v>4199</v>
      </c>
      <c r="FA49" s="2">
        <v>4192</v>
      </c>
      <c r="FB49" s="2">
        <v>4178</v>
      </c>
      <c r="FC49" s="2">
        <v>4052</v>
      </c>
      <c r="FD49" s="2">
        <v>4056</v>
      </c>
      <c r="FE49" s="2">
        <v>4082</v>
      </c>
      <c r="FF49" s="2">
        <v>4073</v>
      </c>
      <c r="FG49" s="2">
        <v>4044</v>
      </c>
      <c r="FH49" s="2">
        <v>4050</v>
      </c>
      <c r="FI49" s="2">
        <v>4093</v>
      </c>
      <c r="FJ49" s="2">
        <v>4077</v>
      </c>
      <c r="FK49" s="2">
        <v>4070</v>
      </c>
      <c r="FL49" s="2">
        <v>4075</v>
      </c>
      <c r="FM49" s="2">
        <v>4026</v>
      </c>
      <c r="FN49" s="2">
        <v>4047</v>
      </c>
      <c r="FO49" s="2">
        <v>4080</v>
      </c>
      <c r="FP49" s="2">
        <v>4054</v>
      </c>
      <c r="FQ49" s="2">
        <v>4107</v>
      </c>
      <c r="FR49" s="2">
        <v>4111</v>
      </c>
      <c r="FS49" s="2">
        <v>3950</v>
      </c>
      <c r="FT49" s="2">
        <v>3970</v>
      </c>
      <c r="FU49" s="2">
        <v>3902</v>
      </c>
      <c r="FV49" s="2">
        <v>3895</v>
      </c>
      <c r="FW49" s="2">
        <v>3959</v>
      </c>
      <c r="FX49" s="2">
        <v>4010</v>
      </c>
      <c r="FY49" s="2">
        <v>4058</v>
      </c>
      <c r="FZ49" s="2">
        <v>4107</v>
      </c>
      <c r="GA49" s="2">
        <v>4116</v>
      </c>
      <c r="GB49" s="2">
        <v>4103</v>
      </c>
      <c r="GC49" s="2">
        <v>4039</v>
      </c>
      <c r="GD49" s="2">
        <v>3975</v>
      </c>
      <c r="GE49" s="2">
        <v>4033</v>
      </c>
      <c r="GF49" s="2">
        <v>4054</v>
      </c>
      <c r="GG49" s="2">
        <v>4211</v>
      </c>
      <c r="GH49" s="2">
        <v>4411</v>
      </c>
      <c r="GI49" s="2">
        <v>4260</v>
      </c>
      <c r="GJ49" s="2">
        <v>4310</v>
      </c>
      <c r="GK49" s="2">
        <v>4410</v>
      </c>
      <c r="GL49" s="2">
        <v>4431</v>
      </c>
      <c r="GM49" s="2">
        <v>4346</v>
      </c>
      <c r="GN49" s="2">
        <v>4338</v>
      </c>
      <c r="GO49" s="2">
        <v>4349</v>
      </c>
      <c r="GP49" s="2">
        <v>4321</v>
      </c>
      <c r="GQ49" s="2">
        <v>4168</v>
      </c>
      <c r="GR49" s="2">
        <v>4099</v>
      </c>
      <c r="GS49" s="2">
        <v>4126</v>
      </c>
      <c r="GT49" s="2">
        <v>4130</v>
      </c>
      <c r="GU49" s="2">
        <v>4140</v>
      </c>
      <c r="GV49" s="2">
        <v>4214</v>
      </c>
      <c r="GW49" s="2">
        <v>4314</v>
      </c>
      <c r="GX49" s="2">
        <v>4381</v>
      </c>
      <c r="GY49" s="2">
        <v>4319</v>
      </c>
      <c r="GZ49" s="2">
        <v>4313</v>
      </c>
      <c r="HA49" s="2">
        <v>4234</v>
      </c>
      <c r="HB49" s="2">
        <v>4211</v>
      </c>
      <c r="HC49" s="2">
        <v>4251</v>
      </c>
      <c r="HD49" s="2">
        <v>4281</v>
      </c>
      <c r="HE49" s="2">
        <v>4317</v>
      </c>
      <c r="HF49" s="2">
        <v>4400</v>
      </c>
      <c r="HG49" s="2">
        <v>4390</v>
      </c>
      <c r="HH49" s="2">
        <v>4461</v>
      </c>
      <c r="HI49" s="2">
        <v>4500</v>
      </c>
      <c r="HJ49" s="2">
        <v>4589</v>
      </c>
      <c r="HK49" s="2">
        <v>4494</v>
      </c>
      <c r="HL49" s="2">
        <v>4532</v>
      </c>
      <c r="HM49" s="2">
        <v>4718</v>
      </c>
      <c r="HN49" s="2">
        <v>4774</v>
      </c>
      <c r="HO49" s="2">
        <v>4779</v>
      </c>
      <c r="HP49" s="2">
        <v>4874</v>
      </c>
      <c r="HQ49" s="2">
        <v>4843</v>
      </c>
      <c r="HR49" s="2">
        <v>4844</v>
      </c>
      <c r="HS49" s="2">
        <v>4802</v>
      </c>
      <c r="HT49" s="2">
        <v>4781</v>
      </c>
      <c r="HU49" s="2">
        <v>4802</v>
      </c>
      <c r="HV49" s="2">
        <v>4863</v>
      </c>
      <c r="HW49" s="2">
        <v>4849</v>
      </c>
      <c r="HX49" s="2">
        <v>4888</v>
      </c>
      <c r="HY49" s="2">
        <v>4900</v>
      </c>
      <c r="HZ49" s="2">
        <v>4745</v>
      </c>
      <c r="IA49" s="2">
        <v>4804</v>
      </c>
      <c r="IB49" s="2">
        <v>4830</v>
      </c>
      <c r="IC49" s="2">
        <v>4803</v>
      </c>
      <c r="ID49" s="2">
        <v>4850</v>
      </c>
      <c r="IE49" s="2">
        <v>4879</v>
      </c>
      <c r="IF49" s="2">
        <v>4866</v>
      </c>
      <c r="IG49" s="2">
        <v>4740</v>
      </c>
      <c r="IH49" s="2">
        <v>4783</v>
      </c>
      <c r="II49" s="2">
        <v>4838</v>
      </c>
      <c r="IJ49" s="2">
        <v>4930</v>
      </c>
      <c r="IK49" s="2">
        <v>4840</v>
      </c>
      <c r="IL49" s="2">
        <v>4755</v>
      </c>
      <c r="IM49" s="2">
        <v>4735</v>
      </c>
      <c r="IN49" s="2">
        <v>4689</v>
      </c>
      <c r="IO49" s="2">
        <v>4558</v>
      </c>
      <c r="IP49" s="2">
        <v>4543</v>
      </c>
      <c r="IQ49" s="2">
        <v>4538</v>
      </c>
      <c r="IR49" s="2">
        <v>4799</v>
      </c>
      <c r="IS49" s="2">
        <v>4777</v>
      </c>
      <c r="IT49" s="2">
        <v>4811</v>
      </c>
    </row>
    <row r="50" spans="1:254" ht="15.9" customHeight="1">
      <c r="A50" s="65" t="s">
        <v>95</v>
      </c>
      <c r="B50" s="25" t="s">
        <v>96</v>
      </c>
      <c r="C50" s="39">
        <v>6840</v>
      </c>
      <c r="D50" s="38">
        <v>17</v>
      </c>
      <c r="E50" s="29">
        <v>6823</v>
      </c>
      <c r="F50" s="29">
        <v>6670</v>
      </c>
      <c r="G50" s="29">
        <v>6632</v>
      </c>
      <c r="H50" s="29">
        <v>6713</v>
      </c>
      <c r="I50" s="29">
        <v>6911</v>
      </c>
      <c r="J50" s="29">
        <v>6787</v>
      </c>
      <c r="K50" s="29">
        <v>6932</v>
      </c>
      <c r="L50" s="29">
        <v>7141</v>
      </c>
      <c r="M50" s="29">
        <v>7260</v>
      </c>
      <c r="N50" s="29">
        <v>7181</v>
      </c>
      <c r="O50" s="29">
        <v>7212</v>
      </c>
      <c r="P50" s="29">
        <v>7147</v>
      </c>
      <c r="Q50" s="29">
        <v>6971</v>
      </c>
      <c r="R50" s="29">
        <v>7030</v>
      </c>
      <c r="S50" s="29">
        <v>7116</v>
      </c>
      <c r="T50" s="29">
        <v>7137</v>
      </c>
      <c r="U50" s="29">
        <v>7000</v>
      </c>
      <c r="V50" s="29">
        <v>7029</v>
      </c>
      <c r="W50" s="29">
        <v>6918</v>
      </c>
      <c r="X50" s="29">
        <v>6816</v>
      </c>
      <c r="Y50" s="29">
        <v>6913</v>
      </c>
      <c r="Z50" s="29">
        <v>6970</v>
      </c>
      <c r="AA50" s="29">
        <v>6815</v>
      </c>
      <c r="AB50" s="29">
        <v>6685</v>
      </c>
      <c r="AC50" s="29">
        <v>6636</v>
      </c>
      <c r="AD50" s="29">
        <v>6474</v>
      </c>
      <c r="AE50" s="29">
        <v>6436</v>
      </c>
      <c r="AF50" s="29">
        <v>6449</v>
      </c>
      <c r="AG50" s="29">
        <v>6415</v>
      </c>
      <c r="AH50" s="29">
        <v>6431</v>
      </c>
      <c r="AI50" s="29">
        <v>6517</v>
      </c>
      <c r="AJ50" s="29">
        <v>6637</v>
      </c>
      <c r="AK50" s="29">
        <v>6653</v>
      </c>
      <c r="AL50" s="29">
        <v>6711</v>
      </c>
      <c r="AM50" s="29">
        <v>6733</v>
      </c>
      <c r="AN50" s="29">
        <v>6578</v>
      </c>
      <c r="AO50" s="29">
        <v>6481</v>
      </c>
      <c r="AP50" s="29">
        <v>6725</v>
      </c>
      <c r="AQ50" s="29">
        <v>6439</v>
      </c>
      <c r="AR50" s="29">
        <v>6233</v>
      </c>
      <c r="AS50" s="29">
        <v>6385</v>
      </c>
      <c r="AT50" s="29">
        <v>6254</v>
      </c>
      <c r="AU50" s="29">
        <v>6185</v>
      </c>
      <c r="AV50" s="29">
        <v>6408</v>
      </c>
      <c r="AW50" s="29">
        <v>6218</v>
      </c>
      <c r="AX50" s="29">
        <v>6156</v>
      </c>
      <c r="AY50" s="29">
        <v>5951</v>
      </c>
      <c r="AZ50" s="29">
        <v>5939</v>
      </c>
      <c r="BA50" s="29">
        <v>5944</v>
      </c>
      <c r="BB50" s="29">
        <v>5939</v>
      </c>
      <c r="BC50" s="29">
        <v>6030</v>
      </c>
      <c r="BD50" s="29">
        <v>6084</v>
      </c>
      <c r="BE50" s="29">
        <v>6086</v>
      </c>
      <c r="BF50" s="29">
        <v>6083</v>
      </c>
      <c r="BG50" s="29">
        <v>6183</v>
      </c>
      <c r="BH50" s="29">
        <v>6109</v>
      </c>
      <c r="BI50" s="29">
        <v>5974</v>
      </c>
      <c r="BJ50" s="29">
        <v>5817</v>
      </c>
      <c r="BK50" s="29">
        <v>5814</v>
      </c>
      <c r="BL50" s="30">
        <v>5804</v>
      </c>
      <c r="BM50" s="2">
        <v>5889</v>
      </c>
      <c r="BN50" s="2">
        <v>5795</v>
      </c>
      <c r="BO50" s="2">
        <v>5669</v>
      </c>
      <c r="BP50" s="2">
        <v>5605</v>
      </c>
      <c r="BQ50" s="2">
        <v>5730</v>
      </c>
      <c r="BR50" s="2">
        <v>5562</v>
      </c>
      <c r="BS50" s="2">
        <v>5609</v>
      </c>
      <c r="BT50" s="2">
        <v>5667</v>
      </c>
      <c r="BU50" s="2">
        <v>5421</v>
      </c>
      <c r="BV50" s="2">
        <v>5389</v>
      </c>
      <c r="BW50" s="2">
        <v>5428</v>
      </c>
      <c r="BX50" s="2">
        <v>5483</v>
      </c>
      <c r="BY50" s="2">
        <v>5590</v>
      </c>
      <c r="BZ50" s="2">
        <v>5640</v>
      </c>
      <c r="CA50" s="2">
        <v>5662</v>
      </c>
      <c r="CB50" s="2">
        <v>5738</v>
      </c>
      <c r="CC50" s="2">
        <v>5699</v>
      </c>
      <c r="CD50" s="2">
        <v>5630</v>
      </c>
      <c r="CE50" s="2">
        <v>5641</v>
      </c>
      <c r="CF50" s="2">
        <v>5602</v>
      </c>
      <c r="CG50" s="2">
        <v>5676</v>
      </c>
      <c r="CH50" s="2">
        <v>5705</v>
      </c>
      <c r="CI50" s="2">
        <v>5480</v>
      </c>
      <c r="CJ50" s="2">
        <v>5444</v>
      </c>
      <c r="CK50" s="2">
        <v>5458</v>
      </c>
      <c r="CL50" s="2">
        <v>5556</v>
      </c>
      <c r="CM50" s="2">
        <v>5475</v>
      </c>
      <c r="CN50" s="2">
        <v>5196</v>
      </c>
      <c r="CO50" s="2">
        <v>5060</v>
      </c>
      <c r="CP50" s="2">
        <v>5285</v>
      </c>
      <c r="CQ50" s="2">
        <v>5337</v>
      </c>
      <c r="CR50" s="2">
        <v>5372</v>
      </c>
      <c r="CS50" s="2">
        <v>5148</v>
      </c>
      <c r="CT50" s="2">
        <v>5030</v>
      </c>
      <c r="CU50" s="2">
        <v>5208</v>
      </c>
      <c r="CV50" s="2">
        <v>5267</v>
      </c>
      <c r="CW50" s="2">
        <v>5220</v>
      </c>
      <c r="CX50" s="2">
        <v>5129</v>
      </c>
      <c r="CY50" s="2">
        <v>5131</v>
      </c>
      <c r="CZ50" s="2">
        <v>5287</v>
      </c>
      <c r="DA50" s="2">
        <v>5469</v>
      </c>
      <c r="DB50" s="2">
        <v>5402</v>
      </c>
      <c r="DC50" s="2">
        <v>5236</v>
      </c>
      <c r="DD50" s="2">
        <v>5423</v>
      </c>
      <c r="DE50" s="2">
        <v>5483</v>
      </c>
      <c r="DF50" s="2">
        <v>5422</v>
      </c>
      <c r="DG50" s="2">
        <v>5755</v>
      </c>
      <c r="DH50" s="2">
        <v>5798</v>
      </c>
      <c r="DI50" s="2">
        <v>5997</v>
      </c>
      <c r="DJ50" s="2">
        <v>5903</v>
      </c>
      <c r="DK50" s="2">
        <v>5799</v>
      </c>
      <c r="DL50" s="2">
        <v>5890</v>
      </c>
      <c r="DM50" s="2">
        <v>6048</v>
      </c>
      <c r="DN50" s="2">
        <v>6129</v>
      </c>
      <c r="DO50" s="2">
        <v>5914</v>
      </c>
      <c r="DP50" s="2">
        <v>5873</v>
      </c>
      <c r="DQ50" s="2">
        <v>6019</v>
      </c>
      <c r="DR50" s="2">
        <v>6198</v>
      </c>
      <c r="DS50" s="2">
        <v>6284</v>
      </c>
      <c r="DT50" s="2">
        <v>6161</v>
      </c>
      <c r="DU50" s="2">
        <v>6143</v>
      </c>
      <c r="DV50" s="2">
        <v>5910</v>
      </c>
      <c r="DW50" s="2">
        <v>5697</v>
      </c>
      <c r="DX50" s="2">
        <v>5648</v>
      </c>
      <c r="DY50" s="2">
        <v>5555</v>
      </c>
      <c r="DZ50" s="2">
        <v>5554</v>
      </c>
      <c r="EA50" s="2">
        <v>5492</v>
      </c>
      <c r="EB50" s="2">
        <v>5442</v>
      </c>
      <c r="EC50" s="2">
        <v>5414</v>
      </c>
      <c r="ED50" s="2">
        <v>5458</v>
      </c>
      <c r="EE50" s="2">
        <v>5483</v>
      </c>
      <c r="EF50" s="2">
        <v>5559</v>
      </c>
      <c r="EG50" s="2">
        <v>5500</v>
      </c>
      <c r="EH50" s="2">
        <v>5508</v>
      </c>
      <c r="EI50" s="2">
        <v>5665</v>
      </c>
      <c r="EJ50" s="2">
        <v>5683</v>
      </c>
      <c r="EK50" s="2">
        <v>5715</v>
      </c>
      <c r="EL50" s="2">
        <v>5675</v>
      </c>
      <c r="EM50" s="2">
        <v>5555</v>
      </c>
      <c r="EN50" s="2">
        <v>5415</v>
      </c>
      <c r="EO50" s="2">
        <v>5263</v>
      </c>
      <c r="EP50" s="2">
        <v>5164</v>
      </c>
      <c r="EQ50" s="2">
        <v>5303</v>
      </c>
      <c r="ER50" s="2">
        <v>5342</v>
      </c>
      <c r="ES50" s="2">
        <v>5187</v>
      </c>
      <c r="ET50" s="2">
        <v>5095</v>
      </c>
      <c r="EU50" s="2">
        <v>5148</v>
      </c>
      <c r="EV50" s="2">
        <v>5125</v>
      </c>
      <c r="EW50" s="2">
        <v>5123</v>
      </c>
      <c r="EX50" s="2">
        <v>5167</v>
      </c>
      <c r="EY50" s="2">
        <v>5147</v>
      </c>
      <c r="EZ50" s="2">
        <v>5111</v>
      </c>
      <c r="FA50" s="2">
        <v>5056</v>
      </c>
      <c r="FB50" s="2">
        <v>4966</v>
      </c>
      <c r="FC50" s="2">
        <v>4964</v>
      </c>
      <c r="FD50" s="2">
        <v>5114</v>
      </c>
      <c r="FE50" s="2">
        <v>5107</v>
      </c>
      <c r="FF50" s="2">
        <v>4997</v>
      </c>
      <c r="FG50" s="2">
        <v>4927</v>
      </c>
      <c r="FH50" s="2">
        <v>4877</v>
      </c>
      <c r="FI50" s="2">
        <v>4919</v>
      </c>
      <c r="FJ50" s="2">
        <v>4917</v>
      </c>
      <c r="FK50" s="2">
        <v>4966</v>
      </c>
      <c r="FL50" s="2">
        <v>4905</v>
      </c>
      <c r="FM50" s="2">
        <v>4883</v>
      </c>
      <c r="FN50" s="2">
        <v>4918</v>
      </c>
      <c r="FO50" s="2">
        <v>4846</v>
      </c>
      <c r="FP50" s="2">
        <v>4721</v>
      </c>
      <c r="FQ50" s="2">
        <v>4760</v>
      </c>
      <c r="FR50" s="2">
        <v>4638</v>
      </c>
      <c r="FS50" s="2">
        <v>4520</v>
      </c>
      <c r="FT50" s="2">
        <v>4471</v>
      </c>
      <c r="FU50" s="2">
        <v>4482</v>
      </c>
      <c r="FV50" s="2">
        <v>4452</v>
      </c>
      <c r="FW50" s="2">
        <v>4516</v>
      </c>
      <c r="FX50" s="2">
        <v>4586</v>
      </c>
      <c r="FY50" s="2">
        <v>4354</v>
      </c>
      <c r="FZ50" s="2">
        <v>4370</v>
      </c>
      <c r="GA50" s="2">
        <v>4303</v>
      </c>
      <c r="GB50" s="2">
        <v>4238</v>
      </c>
      <c r="GC50" s="2">
        <v>4228</v>
      </c>
      <c r="GD50" s="2">
        <v>4175</v>
      </c>
      <c r="GE50" s="2">
        <v>4213</v>
      </c>
      <c r="GF50" s="2">
        <v>4137</v>
      </c>
      <c r="GG50" s="2">
        <v>4188</v>
      </c>
      <c r="GH50" s="2">
        <v>4163</v>
      </c>
      <c r="GI50" s="2">
        <v>4162</v>
      </c>
      <c r="GJ50" s="2">
        <v>4131</v>
      </c>
      <c r="GK50" s="2">
        <v>4135</v>
      </c>
      <c r="GL50" s="2">
        <v>4126</v>
      </c>
      <c r="GM50" s="2">
        <v>4057</v>
      </c>
      <c r="GN50" s="2">
        <v>4086</v>
      </c>
      <c r="GO50" s="2">
        <v>4118</v>
      </c>
      <c r="GP50" s="2">
        <v>4125</v>
      </c>
      <c r="GQ50" s="2">
        <v>4084</v>
      </c>
      <c r="GR50" s="2">
        <v>3944</v>
      </c>
      <c r="GS50" s="2">
        <v>4047</v>
      </c>
      <c r="GT50" s="2">
        <v>3974</v>
      </c>
      <c r="GU50" s="2">
        <v>3958</v>
      </c>
      <c r="GV50" s="2">
        <v>4076</v>
      </c>
      <c r="GW50" s="2">
        <v>4139</v>
      </c>
      <c r="GX50" s="2">
        <v>4162</v>
      </c>
      <c r="GY50" s="2">
        <v>4097</v>
      </c>
      <c r="GZ50" s="2">
        <v>4086</v>
      </c>
      <c r="HA50" s="2">
        <v>4077</v>
      </c>
      <c r="HB50" s="2">
        <v>4067</v>
      </c>
      <c r="HC50" s="2">
        <v>4127</v>
      </c>
      <c r="HD50" s="2">
        <v>4201</v>
      </c>
      <c r="HE50" s="2">
        <v>4173</v>
      </c>
      <c r="HF50" s="2">
        <v>4270</v>
      </c>
      <c r="HG50" s="2">
        <v>4257</v>
      </c>
      <c r="HH50" s="2">
        <v>4205</v>
      </c>
      <c r="HI50" s="2">
        <v>4202</v>
      </c>
      <c r="HJ50" s="2">
        <v>4191</v>
      </c>
      <c r="HK50" s="2">
        <v>4085</v>
      </c>
      <c r="HL50" s="2">
        <v>4073</v>
      </c>
      <c r="HM50" s="2">
        <v>4102</v>
      </c>
      <c r="HN50" s="2">
        <v>4114</v>
      </c>
      <c r="HO50" s="2">
        <v>4120</v>
      </c>
      <c r="HP50" s="2">
        <v>4124</v>
      </c>
      <c r="HQ50" s="2">
        <v>4096</v>
      </c>
      <c r="HR50" s="2">
        <v>4094</v>
      </c>
      <c r="HS50" s="2">
        <v>4094</v>
      </c>
      <c r="HT50" s="2">
        <v>4079</v>
      </c>
      <c r="HU50" s="2">
        <v>4072</v>
      </c>
      <c r="HV50" s="2">
        <v>4082</v>
      </c>
      <c r="HW50" s="2">
        <v>4076</v>
      </c>
      <c r="HX50" s="2">
        <v>4066</v>
      </c>
      <c r="HY50" s="2">
        <v>4077</v>
      </c>
      <c r="HZ50" s="2">
        <v>4106</v>
      </c>
      <c r="IA50" s="2">
        <v>4140</v>
      </c>
      <c r="IB50" s="2">
        <v>4170</v>
      </c>
      <c r="IC50" s="2">
        <v>4137</v>
      </c>
      <c r="ID50" s="2">
        <v>4105</v>
      </c>
      <c r="IE50" s="2">
        <v>4147</v>
      </c>
      <c r="IF50" s="2">
        <v>4198</v>
      </c>
      <c r="IG50" s="2">
        <v>4265</v>
      </c>
      <c r="IH50" s="2">
        <v>4268</v>
      </c>
      <c r="II50" s="2">
        <v>4075</v>
      </c>
      <c r="IJ50" s="2">
        <v>4012</v>
      </c>
      <c r="IK50" s="2">
        <v>3997</v>
      </c>
      <c r="IL50" s="2">
        <v>3885</v>
      </c>
      <c r="IM50" s="2">
        <v>3836</v>
      </c>
      <c r="IN50" s="2">
        <v>3785</v>
      </c>
      <c r="IO50" s="2">
        <v>3762</v>
      </c>
      <c r="IP50" s="2">
        <v>3715</v>
      </c>
      <c r="IQ50" s="2">
        <v>3851</v>
      </c>
      <c r="IR50" s="2">
        <v>3869</v>
      </c>
      <c r="IS50" s="2">
        <v>3855</v>
      </c>
      <c r="IT50" s="2">
        <v>3876</v>
      </c>
    </row>
    <row r="51" spans="1:254" ht="15.9" customHeight="1">
      <c r="A51" s="65" t="s">
        <v>97</v>
      </c>
      <c r="B51" s="25" t="s">
        <v>98</v>
      </c>
      <c r="C51" s="39">
        <v>2808</v>
      </c>
      <c r="D51" s="38">
        <v>-19</v>
      </c>
      <c r="E51" s="29">
        <v>2827</v>
      </c>
      <c r="F51" s="29">
        <v>2770</v>
      </c>
      <c r="G51" s="29">
        <v>2487</v>
      </c>
      <c r="H51" s="29">
        <v>2498</v>
      </c>
      <c r="I51" s="29">
        <v>2620</v>
      </c>
      <c r="J51" s="29">
        <v>2925</v>
      </c>
      <c r="K51" s="29">
        <v>2895</v>
      </c>
      <c r="L51" s="29">
        <v>2785</v>
      </c>
      <c r="M51" s="29">
        <v>2735</v>
      </c>
      <c r="N51" s="29">
        <v>2670</v>
      </c>
      <c r="O51" s="29">
        <v>2621</v>
      </c>
      <c r="P51" s="29">
        <v>2600</v>
      </c>
      <c r="Q51" s="29">
        <v>2620</v>
      </c>
      <c r="R51" s="29">
        <v>2589</v>
      </c>
      <c r="S51" s="29">
        <v>2597</v>
      </c>
      <c r="T51" s="29">
        <v>2549</v>
      </c>
      <c r="U51" s="29">
        <v>2560</v>
      </c>
      <c r="V51" s="29">
        <v>2575</v>
      </c>
      <c r="W51" s="29">
        <v>2549</v>
      </c>
      <c r="X51" s="29">
        <v>2544</v>
      </c>
      <c r="Y51" s="29">
        <v>2570</v>
      </c>
      <c r="Z51" s="29">
        <v>2510</v>
      </c>
      <c r="AA51" s="29">
        <v>2422</v>
      </c>
      <c r="AB51" s="29">
        <v>2422</v>
      </c>
      <c r="AC51" s="29">
        <v>2363</v>
      </c>
      <c r="AD51" s="29">
        <v>2294</v>
      </c>
      <c r="AE51" s="29">
        <v>2424</v>
      </c>
      <c r="AF51" s="29">
        <v>2412</v>
      </c>
      <c r="AG51" s="29">
        <v>2326</v>
      </c>
      <c r="AH51" s="29">
        <v>2330</v>
      </c>
      <c r="AI51" s="29">
        <v>2369</v>
      </c>
      <c r="AJ51" s="29">
        <v>2380</v>
      </c>
      <c r="AK51" s="29">
        <v>2374</v>
      </c>
      <c r="AL51" s="29">
        <v>2358</v>
      </c>
      <c r="AM51" s="29">
        <v>2342</v>
      </c>
      <c r="AN51" s="29">
        <v>2401</v>
      </c>
      <c r="AO51" s="29">
        <v>2421</v>
      </c>
      <c r="AP51" s="29">
        <v>2441</v>
      </c>
      <c r="AQ51" s="29">
        <v>2377</v>
      </c>
      <c r="AR51" s="29">
        <v>2322</v>
      </c>
      <c r="AS51" s="29">
        <v>2365</v>
      </c>
      <c r="AT51" s="29">
        <v>2351</v>
      </c>
      <c r="AU51" s="29">
        <v>2317</v>
      </c>
      <c r="AV51" s="29">
        <v>2416</v>
      </c>
      <c r="AW51" s="29">
        <v>2376</v>
      </c>
      <c r="AX51" s="29">
        <v>2458</v>
      </c>
      <c r="AY51" s="29">
        <v>2399</v>
      </c>
      <c r="AZ51" s="29">
        <v>2577</v>
      </c>
      <c r="BA51" s="29">
        <v>2669</v>
      </c>
      <c r="BB51" s="29">
        <v>2680</v>
      </c>
      <c r="BC51" s="29">
        <v>2680</v>
      </c>
      <c r="BD51" s="29">
        <v>2540</v>
      </c>
      <c r="BE51" s="29">
        <v>2508</v>
      </c>
      <c r="BF51" s="29">
        <v>2407</v>
      </c>
      <c r="BG51" s="29">
        <v>2388</v>
      </c>
      <c r="BH51" s="29">
        <v>2287</v>
      </c>
      <c r="BI51" s="29">
        <v>2293</v>
      </c>
      <c r="BJ51" s="29">
        <v>2372</v>
      </c>
      <c r="BK51" s="29">
        <v>2393</v>
      </c>
      <c r="BL51" s="30">
        <v>2430</v>
      </c>
      <c r="BM51" s="2">
        <v>2454</v>
      </c>
      <c r="BN51" s="2">
        <v>2606</v>
      </c>
      <c r="BO51" s="2">
        <v>2586</v>
      </c>
      <c r="BP51" s="2">
        <v>2610</v>
      </c>
      <c r="BQ51" s="2">
        <v>2622</v>
      </c>
      <c r="BR51" s="2">
        <v>2539</v>
      </c>
      <c r="BS51" s="2">
        <v>2485</v>
      </c>
      <c r="BT51" s="2">
        <v>2477</v>
      </c>
      <c r="BU51" s="2">
        <v>2376</v>
      </c>
      <c r="BV51" s="2">
        <v>2329</v>
      </c>
      <c r="BW51" s="2">
        <v>2370</v>
      </c>
      <c r="BX51" s="2">
        <v>2410</v>
      </c>
      <c r="BY51" s="2">
        <v>2453</v>
      </c>
      <c r="BZ51" s="2">
        <v>2458</v>
      </c>
      <c r="CA51" s="2">
        <v>2437</v>
      </c>
      <c r="CB51" s="2">
        <v>2461</v>
      </c>
      <c r="CC51" s="2">
        <v>2484</v>
      </c>
      <c r="CD51" s="2">
        <v>2465</v>
      </c>
      <c r="CE51" s="2">
        <v>2462</v>
      </c>
      <c r="CF51" s="2">
        <v>2648</v>
      </c>
      <c r="CG51" s="2">
        <v>2718</v>
      </c>
      <c r="CH51" s="2">
        <v>2726</v>
      </c>
      <c r="CI51" s="2">
        <v>2714</v>
      </c>
      <c r="CJ51" s="2">
        <v>2745</v>
      </c>
      <c r="CK51" s="2">
        <v>2740</v>
      </c>
      <c r="CL51" s="2">
        <v>2756</v>
      </c>
      <c r="CM51" s="2">
        <v>2768</v>
      </c>
      <c r="CN51" s="2">
        <v>2754</v>
      </c>
      <c r="CO51" s="2">
        <v>2761</v>
      </c>
      <c r="CP51" s="2">
        <v>2743</v>
      </c>
      <c r="CQ51" s="2">
        <v>2703</v>
      </c>
      <c r="CR51" s="2">
        <v>2759</v>
      </c>
      <c r="CS51" s="2">
        <v>2705</v>
      </c>
      <c r="CT51" s="2">
        <v>2685</v>
      </c>
      <c r="CU51" s="2">
        <v>2717</v>
      </c>
      <c r="CV51" s="2">
        <v>2694</v>
      </c>
      <c r="CW51" s="2">
        <v>2644</v>
      </c>
      <c r="CX51" s="2">
        <v>2653</v>
      </c>
      <c r="CY51" s="2">
        <v>2635</v>
      </c>
      <c r="CZ51" s="2">
        <v>2696</v>
      </c>
      <c r="DA51" s="2">
        <v>2659</v>
      </c>
      <c r="DB51" s="2">
        <v>2610</v>
      </c>
      <c r="DC51" s="2">
        <v>2535</v>
      </c>
      <c r="DD51" s="2">
        <v>2672</v>
      </c>
      <c r="DE51" s="2">
        <v>2736</v>
      </c>
      <c r="DF51" s="2">
        <v>2572</v>
      </c>
      <c r="DG51" s="2">
        <v>2736</v>
      </c>
      <c r="DH51" s="2">
        <v>2561</v>
      </c>
      <c r="DI51" s="2">
        <v>2620</v>
      </c>
      <c r="DJ51" s="2">
        <v>2657</v>
      </c>
      <c r="DK51" s="2">
        <v>2659</v>
      </c>
      <c r="DL51" s="2">
        <v>2584</v>
      </c>
      <c r="DM51" s="2">
        <v>2611</v>
      </c>
      <c r="DN51" s="2">
        <v>2644</v>
      </c>
      <c r="DO51" s="2">
        <v>2556</v>
      </c>
      <c r="DP51" s="2">
        <v>2516</v>
      </c>
      <c r="DQ51" s="2">
        <v>2535</v>
      </c>
      <c r="DR51" s="2">
        <v>2688</v>
      </c>
      <c r="DS51" s="2">
        <v>2701</v>
      </c>
      <c r="DT51" s="2">
        <v>2600</v>
      </c>
      <c r="DU51" s="2">
        <v>2797</v>
      </c>
      <c r="DV51" s="2">
        <v>2965</v>
      </c>
      <c r="DW51" s="2">
        <v>3935</v>
      </c>
      <c r="DX51" s="2">
        <v>3540</v>
      </c>
      <c r="DY51" s="2">
        <v>3420</v>
      </c>
      <c r="DZ51" s="2">
        <v>3240</v>
      </c>
      <c r="EA51" s="2">
        <v>3180</v>
      </c>
      <c r="EB51" s="2">
        <v>3135</v>
      </c>
      <c r="EC51" s="2">
        <v>3125</v>
      </c>
      <c r="ED51" s="2">
        <v>3120</v>
      </c>
      <c r="EE51" s="2">
        <v>3250</v>
      </c>
      <c r="EF51" s="2">
        <v>3390</v>
      </c>
      <c r="EG51" s="2">
        <v>3420</v>
      </c>
      <c r="EH51" s="2">
        <v>3250</v>
      </c>
      <c r="EI51" s="2">
        <v>3220</v>
      </c>
      <c r="EJ51" s="2">
        <v>3175</v>
      </c>
      <c r="EK51" s="2">
        <v>3165</v>
      </c>
      <c r="EL51" s="2">
        <v>3160</v>
      </c>
      <c r="EM51" s="2">
        <v>3095</v>
      </c>
      <c r="EN51" s="2">
        <v>3150</v>
      </c>
      <c r="EO51" s="2">
        <v>2907</v>
      </c>
      <c r="EP51" s="2">
        <v>2916</v>
      </c>
      <c r="EQ51" s="2">
        <v>2947</v>
      </c>
      <c r="ER51" s="2">
        <v>2881</v>
      </c>
      <c r="ES51" s="2">
        <v>2876</v>
      </c>
      <c r="ET51" s="2">
        <v>2827</v>
      </c>
      <c r="EU51" s="2">
        <v>2832</v>
      </c>
      <c r="EV51" s="2">
        <v>2855</v>
      </c>
      <c r="EW51" s="2">
        <v>2831</v>
      </c>
      <c r="EX51" s="2">
        <v>2799</v>
      </c>
      <c r="EY51" s="2">
        <v>2775</v>
      </c>
      <c r="EZ51" s="2">
        <v>2831</v>
      </c>
      <c r="FA51" s="2">
        <v>2778</v>
      </c>
      <c r="FB51" s="2">
        <v>2771</v>
      </c>
      <c r="FC51" s="2">
        <v>2728</v>
      </c>
      <c r="FD51" s="2">
        <v>2763</v>
      </c>
      <c r="FE51" s="2">
        <v>2771</v>
      </c>
      <c r="FF51" s="2">
        <v>2788</v>
      </c>
      <c r="FG51" s="2">
        <v>2721</v>
      </c>
      <c r="FH51" s="2">
        <v>2735</v>
      </c>
      <c r="FI51" s="2">
        <v>2891</v>
      </c>
      <c r="FJ51" s="2">
        <v>2909</v>
      </c>
      <c r="FK51" s="2">
        <v>2893</v>
      </c>
      <c r="FL51" s="2">
        <v>2870</v>
      </c>
      <c r="FM51" s="2">
        <v>2940</v>
      </c>
      <c r="FN51" s="2">
        <v>3010</v>
      </c>
      <c r="FO51" s="2">
        <v>3080</v>
      </c>
      <c r="FP51" s="2">
        <v>2893</v>
      </c>
      <c r="FQ51" s="2">
        <v>2881</v>
      </c>
      <c r="FR51" s="2">
        <v>2845</v>
      </c>
      <c r="FS51" s="2">
        <v>2717</v>
      </c>
      <c r="FT51" s="2">
        <v>2692</v>
      </c>
      <c r="FU51" s="2">
        <v>2634</v>
      </c>
      <c r="FV51" s="2">
        <v>2614</v>
      </c>
      <c r="FW51" s="2">
        <v>2631</v>
      </c>
      <c r="FX51" s="2">
        <v>2694</v>
      </c>
      <c r="FY51" s="2">
        <v>2657</v>
      </c>
      <c r="FZ51" s="2">
        <v>2696</v>
      </c>
      <c r="GA51" s="2">
        <v>2710</v>
      </c>
      <c r="GB51" s="2">
        <v>2670</v>
      </c>
      <c r="GC51" s="2">
        <v>2722</v>
      </c>
      <c r="GD51" s="2">
        <v>2707</v>
      </c>
      <c r="GE51" s="2">
        <v>2614</v>
      </c>
      <c r="GF51" s="2">
        <v>2593</v>
      </c>
      <c r="GG51" s="2">
        <v>2616</v>
      </c>
      <c r="GH51" s="2">
        <v>2679</v>
      </c>
      <c r="GI51" s="2">
        <v>2715</v>
      </c>
      <c r="GJ51" s="2">
        <v>2696</v>
      </c>
      <c r="GK51" s="2">
        <v>2769</v>
      </c>
      <c r="GL51" s="2">
        <v>2787</v>
      </c>
      <c r="GM51" s="2">
        <v>2681</v>
      </c>
      <c r="GN51" s="2">
        <v>2686</v>
      </c>
      <c r="GO51" s="2">
        <v>2665</v>
      </c>
      <c r="GP51" s="2">
        <v>2666</v>
      </c>
      <c r="GQ51" s="2">
        <v>2655</v>
      </c>
      <c r="GR51" s="2">
        <v>2620</v>
      </c>
      <c r="GS51" s="2">
        <v>2674</v>
      </c>
      <c r="GT51" s="2">
        <v>2650</v>
      </c>
      <c r="GU51" s="2">
        <v>2618</v>
      </c>
      <c r="GV51" s="2">
        <v>2622</v>
      </c>
      <c r="GW51" s="2">
        <v>2647</v>
      </c>
      <c r="GX51" s="2">
        <v>2735</v>
      </c>
      <c r="GY51" s="2">
        <v>2708</v>
      </c>
      <c r="GZ51" s="2">
        <v>2669</v>
      </c>
      <c r="HA51" s="2">
        <v>2608</v>
      </c>
      <c r="HB51" s="2">
        <v>2561</v>
      </c>
      <c r="HC51" s="2">
        <v>2540</v>
      </c>
      <c r="HD51" s="2">
        <v>2635</v>
      </c>
      <c r="HE51" s="2">
        <v>2785</v>
      </c>
      <c r="HF51" s="2">
        <v>2830</v>
      </c>
      <c r="HG51" s="2">
        <v>2844</v>
      </c>
      <c r="HH51" s="2">
        <v>2839</v>
      </c>
      <c r="HI51" s="2">
        <v>2851</v>
      </c>
      <c r="HJ51" s="2">
        <v>2905</v>
      </c>
      <c r="HK51" s="2">
        <v>2889</v>
      </c>
      <c r="HL51" s="2">
        <v>2761</v>
      </c>
      <c r="HM51" s="2">
        <v>2740</v>
      </c>
      <c r="HN51" s="2">
        <v>2776</v>
      </c>
      <c r="HO51" s="2">
        <v>2795</v>
      </c>
      <c r="HP51" s="2">
        <v>2831</v>
      </c>
      <c r="HQ51" s="2">
        <v>2863</v>
      </c>
      <c r="HR51" s="2">
        <v>2786</v>
      </c>
      <c r="HS51" s="2">
        <v>2743</v>
      </c>
      <c r="HT51" s="2">
        <v>2714</v>
      </c>
      <c r="HU51" s="2">
        <v>2695</v>
      </c>
      <c r="HV51" s="2">
        <v>2694</v>
      </c>
      <c r="HW51" s="2">
        <v>2682</v>
      </c>
      <c r="HX51" s="2">
        <v>2659</v>
      </c>
      <c r="HY51" s="2">
        <v>2675</v>
      </c>
      <c r="HZ51" s="2">
        <v>2726</v>
      </c>
      <c r="IA51" s="2">
        <v>2752</v>
      </c>
      <c r="IB51" s="2">
        <v>2784</v>
      </c>
      <c r="IC51" s="2">
        <v>2745</v>
      </c>
      <c r="ID51" s="2">
        <v>2742</v>
      </c>
      <c r="IE51" s="2">
        <v>2719</v>
      </c>
      <c r="IF51" s="2">
        <v>2638</v>
      </c>
      <c r="IG51" s="2">
        <v>2674</v>
      </c>
      <c r="IH51" s="2">
        <v>2580</v>
      </c>
      <c r="II51" s="2">
        <v>2564</v>
      </c>
      <c r="IJ51" s="2">
        <v>2640</v>
      </c>
      <c r="IK51" s="2">
        <v>2654</v>
      </c>
      <c r="IL51" s="2">
        <v>2621</v>
      </c>
      <c r="IM51" s="2">
        <v>2615</v>
      </c>
      <c r="IN51" s="2">
        <v>2570</v>
      </c>
      <c r="IO51" s="2">
        <v>2579</v>
      </c>
      <c r="IP51" s="2">
        <v>2596</v>
      </c>
      <c r="IQ51" s="2">
        <v>2599</v>
      </c>
      <c r="IR51" s="2">
        <v>2603</v>
      </c>
      <c r="IS51" s="2">
        <v>2847</v>
      </c>
      <c r="IT51" s="2">
        <v>2867</v>
      </c>
    </row>
    <row r="52" spans="1:254" ht="15.9" customHeight="1">
      <c r="A52" s="65" t="s">
        <v>99</v>
      </c>
      <c r="B52" s="25" t="s">
        <v>100</v>
      </c>
      <c r="C52" s="39">
        <v>7993</v>
      </c>
      <c r="D52" s="38">
        <v>155</v>
      </c>
      <c r="E52" s="29">
        <v>7838</v>
      </c>
      <c r="F52" s="29">
        <v>7819</v>
      </c>
      <c r="G52" s="29">
        <v>7844</v>
      </c>
      <c r="H52" s="29">
        <v>8020</v>
      </c>
      <c r="I52" s="29">
        <v>8235</v>
      </c>
      <c r="J52" s="29">
        <v>8261</v>
      </c>
      <c r="K52" s="29">
        <v>8468</v>
      </c>
      <c r="L52" s="29">
        <v>8278</v>
      </c>
      <c r="M52" s="29">
        <v>8290</v>
      </c>
      <c r="N52" s="29">
        <v>8155</v>
      </c>
      <c r="O52" s="29">
        <v>8045</v>
      </c>
      <c r="P52" s="29">
        <v>7971</v>
      </c>
      <c r="Q52" s="29">
        <v>7877</v>
      </c>
      <c r="R52" s="29">
        <v>7660</v>
      </c>
      <c r="S52" s="29">
        <v>7776</v>
      </c>
      <c r="T52" s="29">
        <v>7873</v>
      </c>
      <c r="U52" s="29">
        <v>7761</v>
      </c>
      <c r="V52" s="29">
        <v>7614</v>
      </c>
      <c r="W52" s="29">
        <v>7887</v>
      </c>
      <c r="X52" s="29">
        <v>7870</v>
      </c>
      <c r="Y52" s="29">
        <v>7803</v>
      </c>
      <c r="Z52" s="29">
        <v>7935</v>
      </c>
      <c r="AA52" s="29">
        <v>7810</v>
      </c>
      <c r="AB52" s="29">
        <v>7687</v>
      </c>
      <c r="AC52" s="29">
        <v>7574</v>
      </c>
      <c r="AD52" s="29">
        <v>7329</v>
      </c>
      <c r="AE52" s="29">
        <v>7311</v>
      </c>
      <c r="AF52" s="29">
        <v>7315</v>
      </c>
      <c r="AG52" s="29">
        <v>6948</v>
      </c>
      <c r="AH52" s="29">
        <v>6947</v>
      </c>
      <c r="AI52" s="29">
        <v>7283</v>
      </c>
      <c r="AJ52" s="29">
        <v>7448</v>
      </c>
      <c r="AK52" s="29">
        <v>7316</v>
      </c>
      <c r="AL52" s="29">
        <v>7308</v>
      </c>
      <c r="AM52" s="29">
        <v>7368</v>
      </c>
      <c r="AN52" s="29">
        <v>7421</v>
      </c>
      <c r="AO52" s="29">
        <v>7293</v>
      </c>
      <c r="AP52" s="29">
        <v>7469</v>
      </c>
      <c r="AQ52" s="29">
        <v>7454</v>
      </c>
      <c r="AR52" s="29">
        <v>7487</v>
      </c>
      <c r="AS52" s="29">
        <v>7557</v>
      </c>
      <c r="AT52" s="29">
        <v>7433</v>
      </c>
      <c r="AU52" s="29">
        <v>7232</v>
      </c>
      <c r="AV52" s="29">
        <v>7068</v>
      </c>
      <c r="AW52" s="29">
        <v>7000</v>
      </c>
      <c r="AX52" s="29">
        <v>7167</v>
      </c>
      <c r="AY52" s="29">
        <v>7130</v>
      </c>
      <c r="AZ52" s="29">
        <v>7162</v>
      </c>
      <c r="BA52" s="29">
        <v>7216</v>
      </c>
      <c r="BB52" s="29">
        <v>7324</v>
      </c>
      <c r="BC52" s="29">
        <v>7443</v>
      </c>
      <c r="BD52" s="29">
        <v>7432</v>
      </c>
      <c r="BE52" s="29">
        <v>7469</v>
      </c>
      <c r="BF52" s="29">
        <v>7610</v>
      </c>
      <c r="BG52" s="29">
        <v>7987</v>
      </c>
      <c r="BH52" s="29">
        <v>8038</v>
      </c>
      <c r="BI52" s="29">
        <v>7962</v>
      </c>
      <c r="BJ52" s="29">
        <v>7769</v>
      </c>
      <c r="BK52" s="29">
        <v>7687</v>
      </c>
      <c r="BL52" s="30">
        <v>7416</v>
      </c>
      <c r="BM52" s="2">
        <v>7402</v>
      </c>
      <c r="BN52" s="2">
        <v>7282</v>
      </c>
      <c r="BO52" s="2">
        <v>7198</v>
      </c>
      <c r="BP52" s="2">
        <v>7195</v>
      </c>
      <c r="BQ52" s="2">
        <v>7337</v>
      </c>
      <c r="BR52" s="2">
        <v>7148</v>
      </c>
      <c r="BS52" s="2">
        <v>7300</v>
      </c>
      <c r="BT52" s="2">
        <v>7344</v>
      </c>
      <c r="BU52" s="2">
        <v>7220</v>
      </c>
      <c r="BV52" s="2">
        <v>7227</v>
      </c>
      <c r="BW52" s="2">
        <v>7100</v>
      </c>
      <c r="BX52" s="2">
        <v>7267</v>
      </c>
      <c r="BY52" s="2">
        <v>7310</v>
      </c>
      <c r="BZ52" s="2">
        <v>7221</v>
      </c>
      <c r="CA52" s="2">
        <v>7003</v>
      </c>
      <c r="CB52" s="2">
        <v>6984</v>
      </c>
      <c r="CC52" s="2">
        <v>6963</v>
      </c>
      <c r="CD52" s="2">
        <v>7068</v>
      </c>
      <c r="CE52" s="2">
        <v>7099</v>
      </c>
      <c r="CF52" s="2">
        <v>7220</v>
      </c>
      <c r="CG52" s="2">
        <v>7422</v>
      </c>
      <c r="CH52" s="2">
        <v>7580</v>
      </c>
      <c r="CI52" s="2">
        <v>7448</v>
      </c>
      <c r="CJ52" s="2">
        <v>7379</v>
      </c>
      <c r="CK52" s="2">
        <v>7349</v>
      </c>
      <c r="CL52" s="2">
        <v>7515</v>
      </c>
      <c r="CM52" s="2">
        <v>7527</v>
      </c>
      <c r="CN52" s="2">
        <v>7578</v>
      </c>
      <c r="CO52" s="2">
        <v>7370</v>
      </c>
      <c r="CP52" s="2">
        <v>7575</v>
      </c>
      <c r="CQ52" s="2">
        <v>7870</v>
      </c>
      <c r="CR52" s="2">
        <v>7857</v>
      </c>
      <c r="CS52" s="2">
        <v>6857</v>
      </c>
      <c r="CT52" s="2">
        <v>5907</v>
      </c>
      <c r="CU52" s="2">
        <v>6095</v>
      </c>
      <c r="CV52" s="2">
        <v>6087</v>
      </c>
      <c r="CW52" s="2">
        <v>6012</v>
      </c>
      <c r="CX52" s="2">
        <v>5940</v>
      </c>
      <c r="CY52" s="2">
        <v>5935</v>
      </c>
      <c r="CZ52" s="2">
        <v>6002</v>
      </c>
      <c r="DA52" s="2">
        <v>6166</v>
      </c>
      <c r="DB52" s="2">
        <v>6160</v>
      </c>
      <c r="DC52" s="2">
        <v>6053</v>
      </c>
      <c r="DD52" s="2">
        <v>6189</v>
      </c>
      <c r="DE52" s="2">
        <v>6313</v>
      </c>
      <c r="DF52" s="2">
        <v>6118</v>
      </c>
      <c r="DG52" s="2">
        <v>6267</v>
      </c>
      <c r="DH52" s="2">
        <v>6377</v>
      </c>
      <c r="DI52" s="2">
        <v>6567</v>
      </c>
      <c r="DJ52" s="2">
        <v>6613</v>
      </c>
      <c r="DK52" s="2">
        <v>6386</v>
      </c>
      <c r="DL52" s="2">
        <v>6470</v>
      </c>
      <c r="DM52" s="2">
        <v>6475</v>
      </c>
      <c r="DN52" s="2">
        <v>6514</v>
      </c>
      <c r="DO52" s="2">
        <v>6515</v>
      </c>
      <c r="DP52" s="2">
        <v>6299</v>
      </c>
      <c r="DQ52" s="2">
        <v>6385</v>
      </c>
      <c r="DR52" s="2">
        <v>6363</v>
      </c>
      <c r="DS52" s="2">
        <v>6337</v>
      </c>
      <c r="DT52" s="2">
        <v>6275</v>
      </c>
      <c r="DU52" s="2">
        <v>6215</v>
      </c>
      <c r="DV52" s="2">
        <v>6041</v>
      </c>
      <c r="DW52" s="2">
        <v>6005</v>
      </c>
      <c r="DX52" s="2">
        <v>5935</v>
      </c>
      <c r="DY52" s="2">
        <v>5974</v>
      </c>
      <c r="DZ52" s="2">
        <v>5857</v>
      </c>
      <c r="EA52" s="2">
        <v>5740</v>
      </c>
      <c r="EB52" s="2">
        <v>5680</v>
      </c>
      <c r="EC52" s="2">
        <v>5599</v>
      </c>
      <c r="ED52" s="2">
        <v>5673</v>
      </c>
      <c r="EE52" s="2">
        <v>5730</v>
      </c>
      <c r="EF52" s="2">
        <v>5893</v>
      </c>
      <c r="EG52" s="2">
        <v>5872</v>
      </c>
      <c r="EH52" s="2">
        <v>5930</v>
      </c>
      <c r="EI52" s="2">
        <v>6055</v>
      </c>
      <c r="EJ52" s="2">
        <v>6059</v>
      </c>
      <c r="EK52" s="2">
        <v>6065</v>
      </c>
      <c r="EL52" s="2">
        <v>6062</v>
      </c>
      <c r="EM52" s="2">
        <v>6058</v>
      </c>
      <c r="EN52" s="2">
        <v>6075</v>
      </c>
      <c r="EO52" s="2">
        <v>5967</v>
      </c>
      <c r="EP52" s="2">
        <v>5918</v>
      </c>
      <c r="EQ52" s="2">
        <v>5930</v>
      </c>
      <c r="ER52" s="2">
        <v>6068</v>
      </c>
      <c r="ES52" s="2">
        <v>5929</v>
      </c>
      <c r="ET52" s="2">
        <v>5867</v>
      </c>
      <c r="EU52" s="2">
        <v>5849</v>
      </c>
      <c r="EV52" s="2">
        <v>5819</v>
      </c>
      <c r="EW52" s="2">
        <v>5840</v>
      </c>
      <c r="EX52" s="2">
        <v>5893</v>
      </c>
      <c r="EY52" s="2">
        <v>5919</v>
      </c>
      <c r="EZ52" s="2">
        <v>5998</v>
      </c>
      <c r="FA52" s="2">
        <v>6020</v>
      </c>
      <c r="FB52" s="2">
        <v>5917</v>
      </c>
      <c r="FC52" s="2">
        <v>5842</v>
      </c>
      <c r="FD52" s="2">
        <v>5865</v>
      </c>
      <c r="FE52" s="2">
        <v>5870</v>
      </c>
      <c r="FF52" s="2">
        <v>5789</v>
      </c>
      <c r="FG52" s="2">
        <v>5685</v>
      </c>
      <c r="FH52" s="2">
        <v>5595</v>
      </c>
      <c r="FI52" s="2">
        <v>5654</v>
      </c>
      <c r="FJ52" s="2">
        <v>5604</v>
      </c>
      <c r="FK52" s="2">
        <v>5546</v>
      </c>
      <c r="FL52" s="2">
        <v>5615</v>
      </c>
      <c r="FM52" s="2">
        <v>5521</v>
      </c>
      <c r="FN52" s="2">
        <v>5533</v>
      </c>
      <c r="FO52" s="2">
        <v>5537</v>
      </c>
      <c r="FP52" s="2">
        <v>5534</v>
      </c>
      <c r="FQ52" s="2">
        <v>5557</v>
      </c>
      <c r="FR52" s="2">
        <v>5574</v>
      </c>
      <c r="FS52" s="2">
        <v>5568</v>
      </c>
      <c r="FT52" s="2">
        <v>5541</v>
      </c>
      <c r="FU52" s="2">
        <v>5493</v>
      </c>
      <c r="FV52" s="2">
        <v>5887</v>
      </c>
      <c r="FW52" s="2">
        <v>6010</v>
      </c>
      <c r="FX52" s="2">
        <v>6027</v>
      </c>
      <c r="FY52" s="2">
        <v>5929</v>
      </c>
      <c r="FZ52" s="2">
        <v>5935</v>
      </c>
      <c r="GA52" s="2">
        <v>5890</v>
      </c>
      <c r="GB52" s="2">
        <v>5898</v>
      </c>
      <c r="GC52" s="2">
        <v>5878</v>
      </c>
      <c r="GD52" s="2">
        <v>5854</v>
      </c>
      <c r="GE52" s="2">
        <v>5863</v>
      </c>
      <c r="GF52" s="2">
        <v>5829</v>
      </c>
      <c r="GG52" s="2">
        <v>5754</v>
      </c>
      <c r="GH52" s="2">
        <v>5808</v>
      </c>
      <c r="GI52" s="2">
        <v>5842</v>
      </c>
      <c r="GJ52" s="2">
        <v>5874</v>
      </c>
      <c r="GK52" s="2">
        <v>6035</v>
      </c>
      <c r="GL52" s="2">
        <v>6034</v>
      </c>
      <c r="GM52" s="2">
        <v>6006</v>
      </c>
      <c r="GN52" s="2">
        <v>5997</v>
      </c>
      <c r="GO52" s="2">
        <v>5999</v>
      </c>
      <c r="GP52" s="2">
        <v>6089</v>
      </c>
      <c r="GQ52" s="2">
        <v>6107</v>
      </c>
      <c r="GR52" s="2">
        <v>6090</v>
      </c>
      <c r="GS52" s="2">
        <v>6310</v>
      </c>
      <c r="GT52" s="2">
        <v>6263</v>
      </c>
      <c r="GU52" s="2">
        <v>6280</v>
      </c>
      <c r="GV52" s="2">
        <v>6356</v>
      </c>
      <c r="GW52" s="2">
        <v>6420</v>
      </c>
      <c r="GX52" s="2">
        <v>6416</v>
      </c>
      <c r="GY52" s="2">
        <v>6332</v>
      </c>
      <c r="GZ52" s="2">
        <v>6314</v>
      </c>
      <c r="HA52" s="2">
        <v>6225</v>
      </c>
      <c r="HB52" s="2">
        <v>6217</v>
      </c>
      <c r="HC52" s="2">
        <v>6248</v>
      </c>
      <c r="HD52" s="2">
        <v>6269</v>
      </c>
      <c r="HE52" s="2">
        <v>6167</v>
      </c>
      <c r="HF52" s="2">
        <v>6315</v>
      </c>
      <c r="HG52" s="2">
        <v>6257</v>
      </c>
      <c r="HH52" s="2">
        <v>6219</v>
      </c>
      <c r="HI52" s="2">
        <v>6365</v>
      </c>
      <c r="HJ52" s="2">
        <v>6435</v>
      </c>
      <c r="HK52" s="2">
        <v>6434</v>
      </c>
      <c r="HL52" s="2">
        <v>6520</v>
      </c>
      <c r="HM52" s="2">
        <v>6558</v>
      </c>
      <c r="HN52" s="2">
        <v>6577</v>
      </c>
      <c r="HO52" s="2">
        <v>6500</v>
      </c>
      <c r="HP52" s="2">
        <v>6520</v>
      </c>
      <c r="HQ52" s="2">
        <v>6573</v>
      </c>
      <c r="HR52" s="2">
        <v>6576</v>
      </c>
      <c r="HS52" s="2">
        <v>6536</v>
      </c>
      <c r="HT52" s="2">
        <v>6473</v>
      </c>
      <c r="HU52" s="2">
        <v>6479</v>
      </c>
      <c r="HV52" s="2">
        <v>6498</v>
      </c>
      <c r="HW52" s="2">
        <v>6491</v>
      </c>
      <c r="HX52" s="2">
        <v>6465</v>
      </c>
      <c r="HY52" s="2">
        <v>6471</v>
      </c>
      <c r="HZ52" s="2">
        <v>6446</v>
      </c>
      <c r="IA52" s="2">
        <v>6588</v>
      </c>
      <c r="IB52" s="2">
        <v>6622</v>
      </c>
      <c r="IC52" s="2">
        <v>6602</v>
      </c>
      <c r="ID52" s="2">
        <v>6569</v>
      </c>
      <c r="IE52" s="2">
        <v>6524</v>
      </c>
      <c r="IF52" s="2">
        <v>6625</v>
      </c>
      <c r="IG52" s="2">
        <v>6710</v>
      </c>
      <c r="IH52" s="2">
        <v>6667</v>
      </c>
      <c r="II52" s="2">
        <v>6472</v>
      </c>
      <c r="IJ52" s="2">
        <v>6519</v>
      </c>
      <c r="IK52" s="2">
        <v>6446</v>
      </c>
      <c r="IL52" s="2">
        <v>6322</v>
      </c>
      <c r="IM52" s="2">
        <v>6278</v>
      </c>
      <c r="IN52" s="2">
        <v>6180</v>
      </c>
      <c r="IO52" s="2">
        <v>6101</v>
      </c>
      <c r="IP52" s="2">
        <v>6033</v>
      </c>
      <c r="IQ52" s="2">
        <v>6271</v>
      </c>
      <c r="IR52" s="2">
        <v>6134</v>
      </c>
      <c r="IS52" s="2">
        <v>6032</v>
      </c>
      <c r="IT52" s="2">
        <v>6008</v>
      </c>
    </row>
    <row r="53" spans="1:254" ht="15.9" customHeight="1">
      <c r="A53" s="65" t="s">
        <v>101</v>
      </c>
      <c r="B53" s="25" t="s">
        <v>102</v>
      </c>
      <c r="C53" s="39">
        <v>5894</v>
      </c>
      <c r="D53" s="38">
        <v>-38</v>
      </c>
      <c r="E53" s="29">
        <v>5932</v>
      </c>
      <c r="F53" s="29">
        <v>5821</v>
      </c>
      <c r="G53" s="29">
        <v>6175</v>
      </c>
      <c r="H53" s="29">
        <v>6106</v>
      </c>
      <c r="I53" s="29">
        <v>6147</v>
      </c>
      <c r="J53" s="29">
        <v>6090</v>
      </c>
      <c r="K53" s="29">
        <v>6194</v>
      </c>
      <c r="L53" s="29">
        <v>6190</v>
      </c>
      <c r="M53" s="29">
        <v>6274</v>
      </c>
      <c r="N53" s="29">
        <v>6279</v>
      </c>
      <c r="O53" s="29">
        <v>6452</v>
      </c>
      <c r="P53" s="29">
        <v>6459</v>
      </c>
      <c r="Q53" s="29">
        <v>6257</v>
      </c>
      <c r="R53" s="29">
        <v>6407</v>
      </c>
      <c r="S53" s="29">
        <v>6539</v>
      </c>
      <c r="T53" s="29">
        <v>6518</v>
      </c>
      <c r="U53" s="29">
        <v>6468</v>
      </c>
      <c r="V53" s="29">
        <v>6499</v>
      </c>
      <c r="W53" s="29">
        <v>6561</v>
      </c>
      <c r="X53" s="29">
        <v>6540</v>
      </c>
      <c r="Y53" s="29">
        <v>6550</v>
      </c>
      <c r="Z53" s="29">
        <v>6754</v>
      </c>
      <c r="AA53" s="29">
        <v>6897</v>
      </c>
      <c r="AB53" s="29">
        <v>6885</v>
      </c>
      <c r="AC53" s="29">
        <v>6920</v>
      </c>
      <c r="AD53" s="29">
        <v>7095</v>
      </c>
      <c r="AE53" s="29">
        <v>7050</v>
      </c>
      <c r="AF53" s="29">
        <v>7110</v>
      </c>
      <c r="AG53" s="29">
        <v>7305</v>
      </c>
      <c r="AH53" s="29">
        <v>7346</v>
      </c>
      <c r="AI53" s="29">
        <v>7292</v>
      </c>
      <c r="AJ53" s="29">
        <v>7650</v>
      </c>
      <c r="AK53" s="29">
        <v>7682</v>
      </c>
      <c r="AL53" s="29">
        <v>7800</v>
      </c>
      <c r="AM53" s="29">
        <v>7687</v>
      </c>
      <c r="AN53" s="29">
        <v>7421</v>
      </c>
      <c r="AO53" s="29">
        <v>7500</v>
      </c>
      <c r="AP53" s="29">
        <v>7407</v>
      </c>
      <c r="AQ53" s="29">
        <v>7148</v>
      </c>
      <c r="AR53" s="29">
        <v>7004</v>
      </c>
      <c r="AS53" s="29">
        <v>7157</v>
      </c>
      <c r="AT53" s="29">
        <v>7397</v>
      </c>
      <c r="AU53" s="29">
        <v>7471</v>
      </c>
      <c r="AV53" s="29">
        <v>8069</v>
      </c>
      <c r="AW53" s="29">
        <v>8218</v>
      </c>
      <c r="AX53" s="29">
        <v>8315</v>
      </c>
      <c r="AY53" s="29">
        <v>7686</v>
      </c>
      <c r="AZ53" s="29">
        <v>7076</v>
      </c>
      <c r="BA53" s="29">
        <v>6980</v>
      </c>
      <c r="BB53" s="29">
        <v>6980</v>
      </c>
      <c r="BC53" s="29">
        <v>7259</v>
      </c>
      <c r="BD53" s="29">
        <v>7102</v>
      </c>
      <c r="BE53" s="29">
        <v>6784</v>
      </c>
      <c r="BF53" s="29">
        <v>6545</v>
      </c>
      <c r="BG53" s="29">
        <v>6254</v>
      </c>
      <c r="BH53" s="29">
        <v>6265</v>
      </c>
      <c r="BI53" s="29">
        <v>6395</v>
      </c>
      <c r="BJ53" s="29">
        <v>6031</v>
      </c>
      <c r="BK53" s="29">
        <v>6132</v>
      </c>
      <c r="BL53" s="30">
        <v>6155</v>
      </c>
      <c r="BM53" s="2">
        <v>6098</v>
      </c>
      <c r="BN53" s="2">
        <v>6270</v>
      </c>
      <c r="BO53" s="2">
        <v>5636</v>
      </c>
      <c r="BP53" s="2">
        <v>5668</v>
      </c>
      <c r="BQ53" s="2">
        <v>5733</v>
      </c>
      <c r="BR53" s="2">
        <v>5607</v>
      </c>
      <c r="BS53" s="2">
        <v>5667</v>
      </c>
      <c r="BT53" s="2">
        <v>5754</v>
      </c>
      <c r="BU53" s="2">
        <v>5700</v>
      </c>
      <c r="BV53" s="2">
        <v>5730</v>
      </c>
      <c r="BW53" s="2">
        <v>5664</v>
      </c>
      <c r="BX53" s="2">
        <v>5779</v>
      </c>
      <c r="BY53" s="2">
        <v>5818</v>
      </c>
      <c r="BZ53" s="2">
        <v>5796</v>
      </c>
      <c r="CA53" s="2">
        <v>5740</v>
      </c>
      <c r="CB53" s="2">
        <v>5774</v>
      </c>
      <c r="CC53" s="2">
        <v>5695</v>
      </c>
      <c r="CD53" s="2">
        <v>5782</v>
      </c>
      <c r="CE53" s="2">
        <v>5784</v>
      </c>
      <c r="CF53" s="2">
        <v>5922</v>
      </c>
      <c r="CG53" s="2">
        <v>5976</v>
      </c>
      <c r="CH53" s="2">
        <v>5954</v>
      </c>
      <c r="CI53" s="2">
        <v>5625</v>
      </c>
      <c r="CJ53" s="2">
        <v>5617</v>
      </c>
      <c r="CK53" s="2">
        <v>5680</v>
      </c>
      <c r="CL53" s="2">
        <v>5812</v>
      </c>
      <c r="CM53" s="2">
        <v>5735</v>
      </c>
      <c r="CN53" s="2">
        <v>5520</v>
      </c>
      <c r="CO53" s="2">
        <v>5445</v>
      </c>
      <c r="CP53" s="2">
        <v>5612</v>
      </c>
      <c r="CQ53" s="2">
        <v>5709</v>
      </c>
      <c r="CR53" s="2">
        <v>5654</v>
      </c>
      <c r="CS53" s="2">
        <v>5498</v>
      </c>
      <c r="CT53" s="2">
        <v>5443</v>
      </c>
      <c r="CU53" s="2">
        <v>5663</v>
      </c>
      <c r="CV53" s="2">
        <v>5806</v>
      </c>
      <c r="CW53" s="2">
        <v>5753</v>
      </c>
      <c r="CX53" s="2">
        <v>5751</v>
      </c>
      <c r="CY53" s="2">
        <v>5899</v>
      </c>
      <c r="CZ53" s="2">
        <v>5992</v>
      </c>
      <c r="DA53" s="2">
        <v>6112</v>
      </c>
      <c r="DB53" s="2">
        <v>5934</v>
      </c>
      <c r="DC53" s="2">
        <v>5863</v>
      </c>
      <c r="DD53" s="2">
        <v>6213</v>
      </c>
      <c r="DE53" s="2">
        <v>6400</v>
      </c>
      <c r="DF53" s="2">
        <v>6425</v>
      </c>
      <c r="DG53" s="2">
        <v>6920</v>
      </c>
      <c r="DH53" s="2">
        <v>6930</v>
      </c>
      <c r="DI53" s="2">
        <v>6959</v>
      </c>
      <c r="DJ53" s="2">
        <v>6762</v>
      </c>
      <c r="DK53" s="2">
        <v>6628</v>
      </c>
      <c r="DL53" s="2">
        <v>6586</v>
      </c>
      <c r="DM53" s="2">
        <v>6346</v>
      </c>
      <c r="DN53" s="2">
        <v>6398</v>
      </c>
      <c r="DO53" s="2">
        <v>6368</v>
      </c>
      <c r="DP53" s="2">
        <v>6411</v>
      </c>
      <c r="DQ53" s="2">
        <v>6403</v>
      </c>
      <c r="DR53" s="2">
        <v>6383</v>
      </c>
      <c r="DS53" s="2">
        <v>6365</v>
      </c>
      <c r="DT53" s="2">
        <v>6276</v>
      </c>
      <c r="DU53" s="2">
        <v>6348</v>
      </c>
      <c r="DV53" s="2">
        <v>6183</v>
      </c>
      <c r="DW53" s="2">
        <v>6130</v>
      </c>
      <c r="DX53" s="2">
        <v>6088</v>
      </c>
      <c r="DY53" s="2">
        <v>5888</v>
      </c>
      <c r="DZ53" s="2">
        <v>5807</v>
      </c>
      <c r="EA53" s="2">
        <v>5720</v>
      </c>
      <c r="EB53" s="2">
        <v>5706</v>
      </c>
      <c r="EC53" s="2">
        <v>5650</v>
      </c>
      <c r="ED53" s="2">
        <v>5557</v>
      </c>
      <c r="EE53" s="2">
        <v>5685</v>
      </c>
      <c r="EF53" s="2">
        <v>5663</v>
      </c>
      <c r="EG53" s="2">
        <v>5646</v>
      </c>
      <c r="EH53" s="2">
        <v>5509</v>
      </c>
      <c r="EI53" s="2">
        <v>5550</v>
      </c>
      <c r="EJ53" s="2">
        <v>5624</v>
      </c>
      <c r="EK53" s="2">
        <v>5606</v>
      </c>
      <c r="EL53" s="2">
        <v>5518</v>
      </c>
      <c r="EM53" s="2">
        <v>5475</v>
      </c>
      <c r="EN53" s="2">
        <v>5417</v>
      </c>
      <c r="EO53" s="2">
        <v>5409</v>
      </c>
      <c r="EP53" s="2">
        <v>5399</v>
      </c>
      <c r="EQ53" s="2">
        <v>5410</v>
      </c>
      <c r="ER53" s="2">
        <v>5364</v>
      </c>
      <c r="ES53" s="2">
        <v>5250</v>
      </c>
      <c r="ET53" s="2">
        <v>5215</v>
      </c>
      <c r="EU53" s="2">
        <v>5231</v>
      </c>
      <c r="EV53" s="2">
        <v>5299</v>
      </c>
      <c r="EW53" s="2">
        <v>5301</v>
      </c>
      <c r="EX53" s="2">
        <v>5329</v>
      </c>
      <c r="EY53" s="2">
        <v>5283</v>
      </c>
      <c r="EZ53" s="2">
        <v>5268</v>
      </c>
      <c r="FA53" s="2">
        <v>5245</v>
      </c>
      <c r="FB53" s="2">
        <v>5230</v>
      </c>
      <c r="FC53" s="2">
        <v>5216</v>
      </c>
      <c r="FD53" s="2">
        <v>5288</v>
      </c>
      <c r="FE53" s="2">
        <v>5284</v>
      </c>
      <c r="FF53" s="2">
        <v>5283</v>
      </c>
      <c r="FG53" s="2">
        <v>5268</v>
      </c>
      <c r="FH53" s="2">
        <v>5234</v>
      </c>
      <c r="FI53" s="2">
        <v>5253</v>
      </c>
      <c r="FJ53" s="2">
        <v>5261</v>
      </c>
      <c r="FK53" s="2">
        <v>5244</v>
      </c>
      <c r="FL53" s="2">
        <v>5298</v>
      </c>
      <c r="FM53" s="2">
        <v>5350</v>
      </c>
      <c r="FN53" s="2">
        <v>5361</v>
      </c>
      <c r="FO53" s="2">
        <v>5395</v>
      </c>
      <c r="FP53" s="2">
        <v>5405</v>
      </c>
      <c r="FQ53" s="2">
        <v>5337</v>
      </c>
      <c r="FR53" s="2">
        <v>5335</v>
      </c>
      <c r="FS53" s="2">
        <v>5308</v>
      </c>
      <c r="FT53" s="2">
        <v>5239</v>
      </c>
      <c r="FU53" s="2">
        <v>5228</v>
      </c>
      <c r="FV53" s="2">
        <v>5246</v>
      </c>
      <c r="FW53" s="2">
        <v>5308</v>
      </c>
      <c r="FX53" s="2">
        <v>5350</v>
      </c>
      <c r="FY53" s="2">
        <v>5372</v>
      </c>
      <c r="FZ53" s="2">
        <v>5359</v>
      </c>
      <c r="GA53" s="2">
        <v>5381</v>
      </c>
      <c r="GB53" s="2">
        <v>5332</v>
      </c>
      <c r="GC53" s="2">
        <v>5270</v>
      </c>
      <c r="GD53" s="2">
        <v>5129</v>
      </c>
      <c r="GE53" s="2">
        <v>5184</v>
      </c>
      <c r="GF53" s="2">
        <v>5130</v>
      </c>
      <c r="GG53" s="2">
        <v>4895</v>
      </c>
      <c r="GH53" s="2">
        <v>4834</v>
      </c>
      <c r="GI53" s="2">
        <v>4815</v>
      </c>
      <c r="GJ53" s="2">
        <v>4895</v>
      </c>
      <c r="GK53" s="2">
        <v>4958</v>
      </c>
      <c r="GL53" s="2">
        <v>4980</v>
      </c>
      <c r="GM53" s="2">
        <v>4915</v>
      </c>
      <c r="GN53" s="2">
        <v>4890</v>
      </c>
      <c r="GO53" s="2">
        <v>4890</v>
      </c>
      <c r="GP53" s="2">
        <v>4859</v>
      </c>
      <c r="GQ53" s="2">
        <v>4863</v>
      </c>
      <c r="GR53" s="2">
        <v>4798</v>
      </c>
      <c r="GS53" s="2">
        <v>4844</v>
      </c>
      <c r="GT53" s="2">
        <v>4805</v>
      </c>
      <c r="GU53" s="2">
        <v>4820</v>
      </c>
      <c r="GV53" s="2">
        <v>4932</v>
      </c>
      <c r="GW53" s="2">
        <v>4947</v>
      </c>
      <c r="GX53" s="2">
        <v>4945</v>
      </c>
      <c r="GY53" s="2">
        <v>4963</v>
      </c>
      <c r="GZ53" s="2">
        <v>5004</v>
      </c>
      <c r="HA53" s="2">
        <v>4843</v>
      </c>
      <c r="HB53" s="2">
        <v>4800</v>
      </c>
      <c r="HC53" s="2">
        <v>4802</v>
      </c>
      <c r="HD53" s="2">
        <v>4884</v>
      </c>
      <c r="HE53" s="2">
        <v>4856</v>
      </c>
      <c r="HF53" s="2">
        <v>4880</v>
      </c>
      <c r="HG53" s="2">
        <v>4883</v>
      </c>
      <c r="HH53" s="2">
        <v>4805</v>
      </c>
      <c r="HI53" s="2">
        <v>4822</v>
      </c>
      <c r="HJ53" s="2">
        <v>4889</v>
      </c>
      <c r="HK53" s="2">
        <v>4774</v>
      </c>
      <c r="HL53" s="2">
        <v>4750</v>
      </c>
      <c r="HM53" s="2">
        <v>4764</v>
      </c>
      <c r="HN53" s="2">
        <v>4765</v>
      </c>
      <c r="HO53" s="2">
        <v>4787</v>
      </c>
      <c r="HP53" s="2">
        <v>4839</v>
      </c>
      <c r="HQ53" s="2">
        <v>4865</v>
      </c>
      <c r="HR53" s="2">
        <v>4800</v>
      </c>
      <c r="HS53" s="2">
        <v>4759</v>
      </c>
      <c r="HT53" s="2">
        <v>4717</v>
      </c>
      <c r="HU53" s="2">
        <v>4717</v>
      </c>
      <c r="HV53" s="2">
        <v>4749</v>
      </c>
      <c r="HW53" s="2">
        <v>4683</v>
      </c>
      <c r="HX53" s="2">
        <v>4692</v>
      </c>
      <c r="HY53" s="2">
        <v>4645</v>
      </c>
      <c r="HZ53" s="2">
        <v>4629</v>
      </c>
      <c r="IA53" s="2">
        <v>4670</v>
      </c>
      <c r="IB53" s="2">
        <v>4705</v>
      </c>
      <c r="IC53" s="2">
        <v>4683</v>
      </c>
      <c r="ID53" s="2">
        <v>4685</v>
      </c>
      <c r="IE53" s="2">
        <v>4672</v>
      </c>
      <c r="IF53" s="2">
        <v>4660</v>
      </c>
      <c r="IG53" s="2">
        <v>4663</v>
      </c>
      <c r="IH53" s="2">
        <v>4581</v>
      </c>
      <c r="II53" s="2">
        <v>4650</v>
      </c>
      <c r="IJ53" s="2">
        <v>4689</v>
      </c>
      <c r="IK53" s="2">
        <v>4669</v>
      </c>
      <c r="IL53" s="2">
        <v>4636</v>
      </c>
      <c r="IM53" s="2">
        <v>4598</v>
      </c>
      <c r="IN53" s="2">
        <v>4605</v>
      </c>
      <c r="IO53" s="2">
        <v>4612</v>
      </c>
      <c r="IP53" s="2">
        <v>4544</v>
      </c>
      <c r="IQ53" s="2">
        <v>4592</v>
      </c>
      <c r="IR53" s="2">
        <v>4563</v>
      </c>
      <c r="IS53" s="2">
        <v>4520</v>
      </c>
      <c r="IT53" s="2">
        <v>4506</v>
      </c>
    </row>
    <row r="54" spans="1:254" ht="15.9" customHeight="1">
      <c r="A54" s="65" t="s">
        <v>103</v>
      </c>
      <c r="B54" s="25" t="s">
        <v>104</v>
      </c>
      <c r="C54" s="39">
        <v>7138</v>
      </c>
      <c r="D54" s="38">
        <v>100</v>
      </c>
      <c r="E54" s="29">
        <v>7038</v>
      </c>
      <c r="F54" s="29">
        <v>6963</v>
      </c>
      <c r="G54" s="29">
        <v>6895</v>
      </c>
      <c r="H54" s="29">
        <v>7052</v>
      </c>
      <c r="I54" s="29">
        <v>7218</v>
      </c>
      <c r="J54" s="29">
        <v>7350</v>
      </c>
      <c r="K54" s="29">
        <v>7413</v>
      </c>
      <c r="L54" s="29">
        <v>7291</v>
      </c>
      <c r="M54" s="29">
        <v>7268</v>
      </c>
      <c r="N54" s="29">
        <v>7085</v>
      </c>
      <c r="O54" s="29">
        <v>6987</v>
      </c>
      <c r="P54" s="29">
        <v>6910</v>
      </c>
      <c r="Q54" s="29">
        <v>6958</v>
      </c>
      <c r="R54" s="29">
        <v>6724</v>
      </c>
      <c r="S54" s="29">
        <v>6678</v>
      </c>
      <c r="T54" s="29">
        <v>6698</v>
      </c>
      <c r="U54" s="29">
        <v>6622</v>
      </c>
      <c r="V54" s="29">
        <v>6541</v>
      </c>
      <c r="W54" s="29">
        <v>6667</v>
      </c>
      <c r="X54" s="29">
        <v>6689</v>
      </c>
      <c r="Y54" s="29">
        <v>6762</v>
      </c>
      <c r="Z54" s="29">
        <v>6820</v>
      </c>
      <c r="AA54" s="29">
        <v>6770</v>
      </c>
      <c r="AB54" s="29">
        <v>6697</v>
      </c>
      <c r="AC54" s="29">
        <v>6497</v>
      </c>
      <c r="AD54" s="29">
        <v>6389</v>
      </c>
      <c r="AE54" s="29">
        <v>6268</v>
      </c>
      <c r="AF54" s="29">
        <v>6261</v>
      </c>
      <c r="AG54" s="29">
        <v>6192</v>
      </c>
      <c r="AH54" s="29">
        <v>6181</v>
      </c>
      <c r="AI54" s="29">
        <v>6386</v>
      </c>
      <c r="AJ54" s="29">
        <v>6539</v>
      </c>
      <c r="AK54" s="29">
        <v>6465</v>
      </c>
      <c r="AL54" s="29">
        <v>6410</v>
      </c>
      <c r="AM54" s="29">
        <v>6442</v>
      </c>
      <c r="AN54" s="29">
        <v>6406</v>
      </c>
      <c r="AO54" s="29">
        <v>6274</v>
      </c>
      <c r="AP54" s="29">
        <v>6361</v>
      </c>
      <c r="AQ54" s="29">
        <v>6191</v>
      </c>
      <c r="AR54" s="29">
        <v>6249</v>
      </c>
      <c r="AS54" s="29">
        <v>6332</v>
      </c>
      <c r="AT54" s="29">
        <v>6289</v>
      </c>
      <c r="AU54" s="29">
        <v>6031</v>
      </c>
      <c r="AV54" s="29">
        <v>5956</v>
      </c>
      <c r="AW54" s="29">
        <v>5849</v>
      </c>
      <c r="AX54" s="29">
        <v>5957</v>
      </c>
      <c r="AY54" s="29">
        <v>5986</v>
      </c>
      <c r="AZ54" s="29">
        <v>5951</v>
      </c>
      <c r="BA54" s="29">
        <v>5958</v>
      </c>
      <c r="BB54" s="29">
        <v>5943</v>
      </c>
      <c r="BC54" s="29">
        <v>5935</v>
      </c>
      <c r="BD54" s="29">
        <v>5753</v>
      </c>
      <c r="BE54" s="29">
        <v>5625</v>
      </c>
      <c r="BF54" s="29">
        <v>5764</v>
      </c>
      <c r="BG54" s="29">
        <v>5896</v>
      </c>
      <c r="BH54" s="29">
        <v>6435</v>
      </c>
      <c r="BI54" s="29">
        <v>6435</v>
      </c>
      <c r="BJ54" s="29">
        <v>6161</v>
      </c>
      <c r="BK54" s="29">
        <v>6125</v>
      </c>
      <c r="BL54" s="30">
        <v>6050</v>
      </c>
      <c r="BM54" s="2">
        <v>6129</v>
      </c>
      <c r="BN54" s="2">
        <v>5946</v>
      </c>
      <c r="BO54" s="2">
        <v>5834</v>
      </c>
      <c r="BP54" s="2">
        <v>5900</v>
      </c>
      <c r="BQ54" s="2">
        <v>5926</v>
      </c>
      <c r="BR54" s="2">
        <v>5744</v>
      </c>
      <c r="BS54" s="2">
        <v>5798</v>
      </c>
      <c r="BT54" s="2">
        <v>5815</v>
      </c>
      <c r="BU54" s="2">
        <v>5766</v>
      </c>
      <c r="BV54" s="2">
        <v>5892</v>
      </c>
      <c r="BW54" s="2">
        <v>5858</v>
      </c>
      <c r="BX54" s="2">
        <v>5948</v>
      </c>
      <c r="BY54" s="2">
        <v>5955</v>
      </c>
      <c r="BZ54" s="2">
        <v>5947</v>
      </c>
      <c r="CA54" s="2">
        <v>5988</v>
      </c>
      <c r="CB54" s="2">
        <v>5995</v>
      </c>
      <c r="CC54" s="2">
        <v>5990</v>
      </c>
      <c r="CD54" s="2">
        <v>6022</v>
      </c>
      <c r="CE54" s="2">
        <v>5982</v>
      </c>
      <c r="CF54" s="2">
        <v>6050</v>
      </c>
      <c r="CG54" s="2">
        <v>6103</v>
      </c>
      <c r="CH54" s="2">
        <v>6296</v>
      </c>
      <c r="CI54" s="2">
        <v>6126</v>
      </c>
      <c r="CJ54" s="2">
        <v>6088</v>
      </c>
      <c r="CK54" s="2">
        <v>6102</v>
      </c>
      <c r="CL54" s="2">
        <v>6259</v>
      </c>
      <c r="CM54" s="2">
        <v>6262</v>
      </c>
      <c r="CN54" s="2">
        <v>6190</v>
      </c>
      <c r="CO54" s="2">
        <v>6002</v>
      </c>
      <c r="CP54" s="2">
        <v>6184</v>
      </c>
      <c r="CQ54" s="2">
        <v>6165</v>
      </c>
      <c r="CR54" s="2">
        <v>6153</v>
      </c>
      <c r="CS54" s="2">
        <v>5908</v>
      </c>
      <c r="CT54" s="2">
        <v>5733</v>
      </c>
      <c r="CU54" s="2">
        <v>5901</v>
      </c>
      <c r="CV54" s="2">
        <v>6029</v>
      </c>
      <c r="CW54" s="2">
        <v>5922</v>
      </c>
      <c r="CX54" s="2">
        <v>5885</v>
      </c>
      <c r="CY54" s="2">
        <v>5832</v>
      </c>
      <c r="CZ54" s="2">
        <v>5854</v>
      </c>
      <c r="DA54" s="2">
        <v>6058</v>
      </c>
      <c r="DB54" s="2">
        <v>5950</v>
      </c>
      <c r="DC54" s="2">
        <v>5801</v>
      </c>
      <c r="DD54" s="2">
        <v>6013</v>
      </c>
      <c r="DE54" s="2">
        <v>6073</v>
      </c>
      <c r="DF54" s="2">
        <v>5812</v>
      </c>
      <c r="DG54" s="2">
        <v>6093</v>
      </c>
      <c r="DH54" s="2">
        <v>6150</v>
      </c>
      <c r="DI54" s="2">
        <v>6302</v>
      </c>
      <c r="DJ54" s="2">
        <v>6210</v>
      </c>
      <c r="DK54" s="2">
        <v>5997</v>
      </c>
      <c r="DL54" s="2">
        <v>5941</v>
      </c>
      <c r="DM54" s="2">
        <v>5951</v>
      </c>
      <c r="DN54" s="2">
        <v>5980</v>
      </c>
      <c r="DO54" s="2">
        <v>6075</v>
      </c>
      <c r="DP54" s="2">
        <v>5956</v>
      </c>
      <c r="DQ54" s="2">
        <v>5986</v>
      </c>
      <c r="DR54" s="2">
        <v>6109</v>
      </c>
      <c r="DS54" s="2">
        <v>6057</v>
      </c>
      <c r="DT54" s="2">
        <v>6009</v>
      </c>
      <c r="DU54" s="2">
        <v>6002</v>
      </c>
      <c r="DV54" s="2">
        <v>5808</v>
      </c>
      <c r="DW54" s="2">
        <v>5728</v>
      </c>
      <c r="DX54" s="2">
        <v>5619</v>
      </c>
      <c r="DY54" s="2">
        <v>5549</v>
      </c>
      <c r="DZ54" s="2">
        <v>5484</v>
      </c>
      <c r="EA54" s="2">
        <v>5345</v>
      </c>
      <c r="EB54" s="2">
        <v>5298</v>
      </c>
      <c r="EC54" s="2">
        <v>5241</v>
      </c>
      <c r="ED54" s="2">
        <v>5380</v>
      </c>
      <c r="EE54" s="2">
        <v>5479</v>
      </c>
      <c r="EF54" s="2">
        <v>5550</v>
      </c>
      <c r="EG54" s="2">
        <v>5599</v>
      </c>
      <c r="EH54" s="2">
        <v>5634</v>
      </c>
      <c r="EI54" s="2">
        <v>5730</v>
      </c>
      <c r="EJ54" s="2">
        <v>5720</v>
      </c>
      <c r="EK54" s="2">
        <v>5743</v>
      </c>
      <c r="EL54" s="2">
        <v>5807</v>
      </c>
      <c r="EM54" s="2">
        <v>5748</v>
      </c>
      <c r="EN54" s="2">
        <v>5818</v>
      </c>
      <c r="EO54" s="2">
        <v>5652</v>
      </c>
      <c r="EP54" s="2">
        <v>5637</v>
      </c>
      <c r="EQ54" s="2">
        <v>5576</v>
      </c>
      <c r="ER54" s="2">
        <v>5619</v>
      </c>
      <c r="ES54" s="2">
        <v>5467</v>
      </c>
      <c r="ET54" s="2">
        <v>5358</v>
      </c>
      <c r="EU54" s="2">
        <v>5336</v>
      </c>
      <c r="EV54" s="2">
        <v>5345</v>
      </c>
      <c r="EW54" s="2">
        <v>5370</v>
      </c>
      <c r="EX54" s="2">
        <v>5388</v>
      </c>
      <c r="EY54" s="2">
        <v>5367</v>
      </c>
      <c r="EZ54" s="2">
        <v>5370</v>
      </c>
      <c r="FA54" s="2">
        <v>5330</v>
      </c>
      <c r="FB54" s="2">
        <v>5345</v>
      </c>
      <c r="FC54" s="2">
        <v>5287</v>
      </c>
      <c r="FD54" s="2">
        <v>5313</v>
      </c>
      <c r="FE54" s="2">
        <v>5302</v>
      </c>
      <c r="FF54" s="2">
        <v>5233</v>
      </c>
      <c r="FG54" s="2">
        <v>5210</v>
      </c>
      <c r="FH54" s="2">
        <v>5083</v>
      </c>
      <c r="FI54" s="2">
        <v>5082</v>
      </c>
      <c r="FJ54" s="2">
        <v>5041</v>
      </c>
      <c r="FK54" s="2">
        <v>5097</v>
      </c>
      <c r="FL54" s="2">
        <v>5158</v>
      </c>
      <c r="FM54" s="2">
        <v>5104</v>
      </c>
      <c r="FN54" s="2">
        <v>5120</v>
      </c>
      <c r="FO54" s="2">
        <v>5009</v>
      </c>
      <c r="FP54" s="2">
        <v>4977</v>
      </c>
      <c r="FQ54" s="2">
        <v>4984</v>
      </c>
      <c r="FR54" s="2">
        <v>4981</v>
      </c>
      <c r="FS54" s="2">
        <v>4981</v>
      </c>
      <c r="FT54" s="2">
        <v>5115</v>
      </c>
      <c r="FU54" s="2">
        <v>4998</v>
      </c>
      <c r="FV54" s="2">
        <v>4574</v>
      </c>
      <c r="FW54" s="2">
        <v>4635</v>
      </c>
      <c r="FX54" s="2">
        <v>4709</v>
      </c>
      <c r="FY54" s="2">
        <v>4699</v>
      </c>
      <c r="FZ54" s="2">
        <v>4715</v>
      </c>
      <c r="GA54" s="2">
        <v>4683</v>
      </c>
      <c r="GB54" s="2">
        <v>4646</v>
      </c>
      <c r="GC54" s="2">
        <v>4706</v>
      </c>
      <c r="GD54" s="2">
        <v>4656</v>
      </c>
      <c r="GE54" s="2">
        <v>4638</v>
      </c>
      <c r="GF54" s="2">
        <v>4713</v>
      </c>
      <c r="GG54" s="2">
        <v>4727</v>
      </c>
      <c r="GH54" s="2">
        <v>4727</v>
      </c>
      <c r="GI54" s="2">
        <v>4676</v>
      </c>
      <c r="GJ54" s="2">
        <v>4634</v>
      </c>
      <c r="GK54" s="2">
        <v>4678</v>
      </c>
      <c r="GL54" s="2">
        <v>4697</v>
      </c>
      <c r="GM54" s="2">
        <v>4680</v>
      </c>
      <c r="GN54" s="2">
        <v>4695</v>
      </c>
      <c r="GO54" s="2">
        <v>4682</v>
      </c>
      <c r="GP54" s="2">
        <v>4683</v>
      </c>
      <c r="GQ54" s="2">
        <v>4663</v>
      </c>
      <c r="GR54" s="2">
        <v>4730</v>
      </c>
      <c r="GS54" s="2">
        <v>4891</v>
      </c>
      <c r="GT54" s="2">
        <v>4874</v>
      </c>
      <c r="GU54" s="2">
        <v>4826</v>
      </c>
      <c r="GV54" s="2">
        <v>4876</v>
      </c>
      <c r="GW54" s="2">
        <v>4879</v>
      </c>
      <c r="GX54" s="2">
        <v>4835</v>
      </c>
      <c r="GY54" s="2">
        <v>4711</v>
      </c>
      <c r="GZ54" s="2">
        <v>4670</v>
      </c>
      <c r="HA54" s="2">
        <v>4506</v>
      </c>
      <c r="HB54" s="2">
        <v>4495</v>
      </c>
      <c r="HC54" s="2">
        <v>4545</v>
      </c>
      <c r="HD54" s="2">
        <v>4618</v>
      </c>
      <c r="HE54" s="2">
        <v>4554</v>
      </c>
      <c r="HF54" s="2">
        <v>4658</v>
      </c>
      <c r="HG54" s="2">
        <v>4721</v>
      </c>
      <c r="HH54" s="2">
        <v>4762</v>
      </c>
      <c r="HI54" s="2">
        <v>4751</v>
      </c>
      <c r="HJ54" s="2">
        <v>4789</v>
      </c>
      <c r="HK54" s="2">
        <v>4806</v>
      </c>
      <c r="HL54" s="2">
        <v>4824</v>
      </c>
      <c r="HM54" s="2">
        <v>4839</v>
      </c>
      <c r="HN54" s="2">
        <v>4826</v>
      </c>
      <c r="HO54" s="2">
        <v>4749</v>
      </c>
      <c r="HP54" s="2">
        <v>4812</v>
      </c>
      <c r="HQ54" s="2">
        <v>4870</v>
      </c>
      <c r="HR54" s="2">
        <v>4848</v>
      </c>
      <c r="HS54" s="2">
        <v>4879</v>
      </c>
      <c r="HT54" s="2">
        <v>4839</v>
      </c>
      <c r="HU54" s="2">
        <v>4810</v>
      </c>
      <c r="HV54" s="2">
        <v>4808</v>
      </c>
      <c r="HW54" s="2">
        <v>4842</v>
      </c>
      <c r="HX54" s="2">
        <v>4839</v>
      </c>
      <c r="HY54" s="2">
        <v>4979</v>
      </c>
      <c r="HZ54" s="2">
        <v>4710</v>
      </c>
      <c r="IA54" s="2">
        <v>4798</v>
      </c>
      <c r="IB54" s="2">
        <v>4775</v>
      </c>
      <c r="IC54" s="2">
        <v>4754</v>
      </c>
      <c r="ID54" s="2">
        <v>4784</v>
      </c>
      <c r="IE54" s="2">
        <v>4789</v>
      </c>
      <c r="IF54" s="2">
        <v>4829</v>
      </c>
      <c r="IG54" s="2">
        <v>4877</v>
      </c>
      <c r="IH54" s="2">
        <v>4795</v>
      </c>
      <c r="II54" s="2">
        <v>4825</v>
      </c>
      <c r="IJ54" s="2">
        <v>4825</v>
      </c>
      <c r="IK54" s="2">
        <v>4799</v>
      </c>
      <c r="IL54" s="2">
        <v>4742</v>
      </c>
      <c r="IM54" s="2">
        <v>4639</v>
      </c>
      <c r="IN54" s="2">
        <v>4545</v>
      </c>
      <c r="IO54" s="2">
        <v>4495</v>
      </c>
      <c r="IP54" s="2">
        <v>4430</v>
      </c>
      <c r="IQ54" s="2">
        <v>4569</v>
      </c>
      <c r="IR54" s="2">
        <v>4472</v>
      </c>
      <c r="IS54" s="2">
        <v>4429</v>
      </c>
      <c r="IT54" s="2">
        <v>4413</v>
      </c>
    </row>
    <row r="55" spans="1:254" ht="15.9" customHeight="1">
      <c r="A55" s="65" t="s">
        <v>105</v>
      </c>
      <c r="B55" s="25" t="s">
        <v>106</v>
      </c>
      <c r="C55" s="39">
        <v>4344</v>
      </c>
      <c r="D55" s="38">
        <v>42</v>
      </c>
      <c r="E55" s="29">
        <v>4302</v>
      </c>
      <c r="F55" s="29">
        <v>4305</v>
      </c>
      <c r="G55" s="29">
        <v>4018</v>
      </c>
      <c r="H55" s="29">
        <v>4089</v>
      </c>
      <c r="I55" s="29">
        <v>4118</v>
      </c>
      <c r="J55" s="29">
        <v>4173</v>
      </c>
      <c r="K55" s="29">
        <v>4186</v>
      </c>
      <c r="L55" s="29">
        <v>4183</v>
      </c>
      <c r="M55" s="29">
        <v>4146</v>
      </c>
      <c r="N55" s="29">
        <v>4140</v>
      </c>
      <c r="O55" s="29">
        <v>4112</v>
      </c>
      <c r="P55" s="29">
        <v>4135</v>
      </c>
      <c r="Q55" s="29">
        <v>4131</v>
      </c>
      <c r="R55" s="29">
        <v>4108</v>
      </c>
      <c r="S55" s="29">
        <v>4082</v>
      </c>
      <c r="T55" s="29">
        <v>4070</v>
      </c>
      <c r="U55" s="29">
        <v>4031</v>
      </c>
      <c r="V55" s="29">
        <v>4099</v>
      </c>
      <c r="W55" s="29">
        <v>4069</v>
      </c>
      <c r="X55" s="29">
        <v>4118</v>
      </c>
      <c r="Y55" s="29">
        <v>4143</v>
      </c>
      <c r="Z55" s="29">
        <v>4175</v>
      </c>
      <c r="AA55" s="29">
        <v>4166</v>
      </c>
      <c r="AB55" s="29">
        <v>4160</v>
      </c>
      <c r="AC55" s="29">
        <v>4150</v>
      </c>
      <c r="AD55" s="29">
        <v>4093</v>
      </c>
      <c r="AE55" s="29">
        <v>4157</v>
      </c>
      <c r="AF55" s="29">
        <v>4160</v>
      </c>
      <c r="AG55" s="29">
        <v>4167</v>
      </c>
      <c r="AH55" s="29">
        <v>4151</v>
      </c>
      <c r="AI55" s="29">
        <v>4104</v>
      </c>
      <c r="AJ55" s="29">
        <v>4163</v>
      </c>
      <c r="AK55" s="29">
        <v>4175</v>
      </c>
      <c r="AL55" s="29">
        <v>4160</v>
      </c>
      <c r="AM55" s="29">
        <v>4135</v>
      </c>
      <c r="AN55" s="29">
        <v>4088</v>
      </c>
      <c r="AO55" s="29">
        <v>4035</v>
      </c>
      <c r="AP55" s="29">
        <v>4047</v>
      </c>
      <c r="AQ55" s="29">
        <v>3938</v>
      </c>
      <c r="AR55" s="29">
        <v>3859</v>
      </c>
      <c r="AS55" s="29">
        <v>3891</v>
      </c>
      <c r="AT55" s="29">
        <v>3891</v>
      </c>
      <c r="AU55" s="29">
        <v>3912</v>
      </c>
      <c r="AV55" s="29">
        <v>3827</v>
      </c>
      <c r="AW55" s="29">
        <v>3875</v>
      </c>
      <c r="AX55" s="29">
        <v>3912</v>
      </c>
      <c r="AY55" s="29">
        <v>3920</v>
      </c>
      <c r="AZ55" s="29">
        <v>3974</v>
      </c>
      <c r="BA55" s="29">
        <v>4010</v>
      </c>
      <c r="BB55" s="29">
        <v>3948</v>
      </c>
      <c r="BC55" s="29">
        <v>3973</v>
      </c>
      <c r="BD55" s="29">
        <v>4014</v>
      </c>
      <c r="BE55" s="29">
        <v>4043</v>
      </c>
      <c r="BF55" s="29">
        <v>4369</v>
      </c>
      <c r="BG55" s="29">
        <v>4404</v>
      </c>
      <c r="BH55" s="29">
        <v>4097</v>
      </c>
      <c r="BI55" s="29">
        <v>4022</v>
      </c>
      <c r="BJ55" s="29">
        <v>3930</v>
      </c>
      <c r="BK55" s="29">
        <v>3730</v>
      </c>
      <c r="BL55" s="30">
        <v>3472</v>
      </c>
      <c r="BM55" s="2">
        <v>3508</v>
      </c>
      <c r="BN55" s="2">
        <v>3428</v>
      </c>
      <c r="BO55" s="2">
        <v>3532</v>
      </c>
      <c r="BP55" s="2">
        <v>3651</v>
      </c>
      <c r="BQ55" s="2">
        <v>3607</v>
      </c>
      <c r="BR55" s="2">
        <v>3520</v>
      </c>
      <c r="BS55" s="2">
        <v>3258</v>
      </c>
      <c r="BT55" s="2">
        <v>3210</v>
      </c>
      <c r="BU55" s="2">
        <v>3220</v>
      </c>
      <c r="BV55" s="2">
        <v>3242</v>
      </c>
      <c r="BW55" s="2">
        <v>3264</v>
      </c>
      <c r="BX55" s="2">
        <v>3382</v>
      </c>
      <c r="BY55" s="2">
        <v>3420</v>
      </c>
      <c r="BZ55" s="2">
        <v>3406</v>
      </c>
      <c r="CA55" s="2">
        <v>3385</v>
      </c>
      <c r="CB55" s="2">
        <v>3450</v>
      </c>
      <c r="CC55" s="2">
        <v>3429</v>
      </c>
      <c r="CD55" s="2">
        <v>3438</v>
      </c>
      <c r="CE55" s="2">
        <v>3469</v>
      </c>
      <c r="CF55" s="2">
        <v>3519</v>
      </c>
      <c r="CG55" s="2">
        <v>3590</v>
      </c>
      <c r="CH55" s="2">
        <v>3579</v>
      </c>
      <c r="CI55" s="2">
        <v>3481</v>
      </c>
      <c r="CJ55" s="2">
        <v>3482</v>
      </c>
      <c r="CK55" s="2">
        <v>3529</v>
      </c>
      <c r="CL55" s="2">
        <v>3677</v>
      </c>
      <c r="CM55" s="2">
        <v>3633</v>
      </c>
      <c r="CN55" s="2">
        <v>3573</v>
      </c>
      <c r="CO55" s="2">
        <v>3535</v>
      </c>
      <c r="CP55" s="2">
        <v>3703</v>
      </c>
      <c r="CQ55" s="2">
        <v>3734</v>
      </c>
      <c r="CR55" s="2">
        <v>3754</v>
      </c>
      <c r="CS55" s="2">
        <v>3665</v>
      </c>
      <c r="CT55" s="2">
        <v>3636</v>
      </c>
      <c r="CU55" s="2">
        <v>3830</v>
      </c>
      <c r="CV55" s="2">
        <v>3930</v>
      </c>
      <c r="CW55" s="2">
        <v>3929</v>
      </c>
      <c r="CX55" s="2">
        <v>3862</v>
      </c>
      <c r="CY55" s="2">
        <v>3846</v>
      </c>
      <c r="CZ55" s="2">
        <v>3855</v>
      </c>
      <c r="DA55" s="2">
        <v>3934</v>
      </c>
      <c r="DB55" s="2">
        <v>3834</v>
      </c>
      <c r="DC55" s="2">
        <v>3719</v>
      </c>
      <c r="DD55" s="2">
        <v>3837</v>
      </c>
      <c r="DE55" s="2">
        <v>3920</v>
      </c>
      <c r="DF55" s="2">
        <v>3893</v>
      </c>
      <c r="DG55" s="2">
        <v>4066</v>
      </c>
      <c r="DH55" s="2">
        <v>4065</v>
      </c>
      <c r="DI55" s="2">
        <v>4095</v>
      </c>
      <c r="DJ55" s="2">
        <v>4084</v>
      </c>
      <c r="DK55" s="2">
        <v>4056</v>
      </c>
      <c r="DL55" s="2">
        <v>4054</v>
      </c>
      <c r="DM55" s="2">
        <v>4000</v>
      </c>
      <c r="DN55" s="2">
        <v>4071</v>
      </c>
      <c r="DO55" s="2">
        <v>4032</v>
      </c>
      <c r="DP55" s="2">
        <v>3904</v>
      </c>
      <c r="DQ55" s="2">
        <v>3920</v>
      </c>
      <c r="DR55" s="2">
        <v>4019</v>
      </c>
      <c r="DS55" s="2">
        <v>4043</v>
      </c>
      <c r="DT55" s="2">
        <v>4173</v>
      </c>
      <c r="DU55" s="2">
        <v>4138</v>
      </c>
      <c r="DV55" s="2">
        <v>4056</v>
      </c>
      <c r="DW55" s="2">
        <v>4094</v>
      </c>
      <c r="DX55" s="2">
        <v>4023</v>
      </c>
      <c r="DY55" s="2">
        <v>3969</v>
      </c>
      <c r="DZ55" s="2">
        <v>3950</v>
      </c>
      <c r="EA55" s="2">
        <v>3876</v>
      </c>
      <c r="EB55" s="2">
        <v>3853</v>
      </c>
      <c r="EC55" s="2">
        <v>3885</v>
      </c>
      <c r="ED55" s="2">
        <v>3919</v>
      </c>
      <c r="EE55" s="2">
        <v>3986</v>
      </c>
      <c r="EF55" s="2">
        <v>3985</v>
      </c>
      <c r="EG55" s="2">
        <v>3975</v>
      </c>
      <c r="EH55" s="2">
        <v>3946</v>
      </c>
      <c r="EI55" s="2">
        <v>4005</v>
      </c>
      <c r="EJ55" s="2">
        <v>4011</v>
      </c>
      <c r="EK55" s="2">
        <v>3989</v>
      </c>
      <c r="EL55" s="2">
        <v>3989</v>
      </c>
      <c r="EM55" s="2">
        <v>3935</v>
      </c>
      <c r="EN55" s="2">
        <v>3924</v>
      </c>
      <c r="EO55" s="2">
        <v>3867</v>
      </c>
      <c r="EP55" s="2">
        <v>3861</v>
      </c>
      <c r="EQ55" s="2">
        <v>3876</v>
      </c>
      <c r="ER55" s="2">
        <v>3885</v>
      </c>
      <c r="ES55" s="2">
        <v>3882</v>
      </c>
      <c r="ET55" s="2">
        <v>3870</v>
      </c>
      <c r="EU55" s="2">
        <v>3830</v>
      </c>
      <c r="EV55" s="2">
        <v>3831</v>
      </c>
      <c r="EW55" s="2">
        <v>3838</v>
      </c>
      <c r="EX55" s="2">
        <v>3827</v>
      </c>
      <c r="EY55" s="2">
        <v>3814</v>
      </c>
      <c r="EZ55" s="2">
        <v>3889</v>
      </c>
      <c r="FA55" s="2">
        <v>3879</v>
      </c>
      <c r="FB55" s="2">
        <v>3845</v>
      </c>
      <c r="FC55" s="2">
        <v>3877</v>
      </c>
      <c r="FD55" s="2">
        <v>3950</v>
      </c>
      <c r="FE55" s="2">
        <v>3947</v>
      </c>
      <c r="FF55" s="2">
        <v>3868</v>
      </c>
      <c r="FG55" s="2">
        <v>3837</v>
      </c>
      <c r="FH55" s="2">
        <v>3811</v>
      </c>
      <c r="FI55" s="2">
        <v>3841</v>
      </c>
      <c r="FJ55" s="2">
        <v>3840</v>
      </c>
      <c r="FK55" s="2">
        <v>3874</v>
      </c>
      <c r="FL55" s="2">
        <v>3860</v>
      </c>
      <c r="FM55" s="2">
        <v>3819</v>
      </c>
      <c r="FN55" s="2">
        <v>3819</v>
      </c>
      <c r="FO55" s="2">
        <v>3828</v>
      </c>
      <c r="FP55" s="2">
        <v>3732</v>
      </c>
      <c r="FQ55" s="2">
        <v>3724</v>
      </c>
      <c r="FR55" s="2">
        <v>3669</v>
      </c>
      <c r="FS55" s="2">
        <v>3590</v>
      </c>
      <c r="FT55" s="2">
        <v>3513</v>
      </c>
      <c r="FU55" s="2">
        <v>3501</v>
      </c>
      <c r="FV55" s="2">
        <v>3504</v>
      </c>
      <c r="FW55" s="2">
        <v>3607</v>
      </c>
      <c r="FX55" s="2">
        <v>3709</v>
      </c>
      <c r="FY55" s="2">
        <v>3712</v>
      </c>
      <c r="FZ55" s="2">
        <v>3784</v>
      </c>
      <c r="GA55" s="2">
        <v>3762</v>
      </c>
      <c r="GB55" s="2">
        <v>3805</v>
      </c>
      <c r="GC55" s="2">
        <v>3835</v>
      </c>
      <c r="GD55" s="2">
        <v>3475</v>
      </c>
      <c r="GE55" s="2">
        <v>3468</v>
      </c>
      <c r="GF55" s="2">
        <v>3442</v>
      </c>
      <c r="GG55" s="2">
        <v>3442</v>
      </c>
      <c r="GH55" s="2">
        <v>3471</v>
      </c>
      <c r="GI55" s="2">
        <v>3482</v>
      </c>
      <c r="GJ55" s="2">
        <v>3493</v>
      </c>
      <c r="GK55" s="2">
        <v>3503</v>
      </c>
      <c r="GL55" s="2">
        <v>3505</v>
      </c>
      <c r="GM55" s="2">
        <v>3459</v>
      </c>
      <c r="GN55" s="2">
        <v>3466</v>
      </c>
      <c r="GO55" s="2">
        <v>3450</v>
      </c>
      <c r="GP55" s="2">
        <v>3412</v>
      </c>
      <c r="GQ55" s="2">
        <v>3376</v>
      </c>
      <c r="GR55" s="2">
        <v>3374</v>
      </c>
      <c r="GS55" s="2">
        <v>3374</v>
      </c>
      <c r="GT55" s="2">
        <v>3374</v>
      </c>
      <c r="GU55" s="2">
        <v>3306</v>
      </c>
      <c r="GV55" s="2">
        <v>3305</v>
      </c>
      <c r="GW55" s="2">
        <v>3317</v>
      </c>
      <c r="GX55" s="2">
        <v>3358</v>
      </c>
      <c r="GY55" s="2">
        <v>3335</v>
      </c>
      <c r="GZ55" s="2">
        <v>3355</v>
      </c>
      <c r="HA55" s="2">
        <v>3292</v>
      </c>
      <c r="HB55" s="2">
        <v>3296</v>
      </c>
      <c r="HC55" s="2">
        <v>3355</v>
      </c>
      <c r="HD55" s="2">
        <v>3443</v>
      </c>
      <c r="HE55" s="2">
        <v>3414</v>
      </c>
      <c r="HF55" s="2">
        <v>3487</v>
      </c>
      <c r="HG55" s="2">
        <v>3423</v>
      </c>
      <c r="HH55" s="2">
        <v>3436</v>
      </c>
      <c r="HI55" s="2">
        <v>3451</v>
      </c>
      <c r="HJ55" s="2">
        <v>3512</v>
      </c>
      <c r="HK55" s="2">
        <v>3573</v>
      </c>
      <c r="HL55" s="2">
        <v>3571</v>
      </c>
      <c r="HM55" s="2">
        <v>3616</v>
      </c>
      <c r="HN55" s="2">
        <v>3640</v>
      </c>
      <c r="HO55" s="2">
        <v>3589</v>
      </c>
      <c r="HP55" s="2">
        <v>3586</v>
      </c>
      <c r="HQ55" s="2">
        <v>3588</v>
      </c>
      <c r="HR55" s="2">
        <v>3604</v>
      </c>
      <c r="HS55" s="2">
        <v>3615</v>
      </c>
      <c r="HT55" s="2">
        <v>3657</v>
      </c>
      <c r="HU55" s="2">
        <v>3635</v>
      </c>
      <c r="HV55" s="2">
        <v>3663</v>
      </c>
      <c r="HW55" s="2">
        <v>3655</v>
      </c>
      <c r="HX55" s="2">
        <v>3605</v>
      </c>
      <c r="HY55" s="2">
        <v>3603</v>
      </c>
      <c r="HZ55" s="2">
        <v>3610</v>
      </c>
      <c r="IA55" s="2">
        <v>3594</v>
      </c>
      <c r="IB55" s="2">
        <v>3594</v>
      </c>
      <c r="IC55" s="2">
        <v>3580</v>
      </c>
      <c r="ID55" s="2">
        <v>3563</v>
      </c>
      <c r="IE55" s="2">
        <v>3543</v>
      </c>
      <c r="IF55" s="2">
        <v>3513</v>
      </c>
      <c r="IG55" s="2">
        <v>3508</v>
      </c>
      <c r="IH55" s="2">
        <v>3436</v>
      </c>
      <c r="II55" s="2">
        <v>3465</v>
      </c>
      <c r="IJ55" s="2">
        <v>3503</v>
      </c>
      <c r="IK55" s="2">
        <v>3480</v>
      </c>
      <c r="IL55" s="2">
        <v>3409</v>
      </c>
      <c r="IM55" s="2">
        <v>3369</v>
      </c>
      <c r="IN55" s="2">
        <v>3310</v>
      </c>
      <c r="IO55" s="2">
        <v>3206</v>
      </c>
      <c r="IP55" s="2">
        <v>3188</v>
      </c>
      <c r="IQ55" s="2">
        <v>3213</v>
      </c>
      <c r="IR55" s="2">
        <v>3147</v>
      </c>
      <c r="IS55" s="2">
        <v>3116</v>
      </c>
      <c r="IT55" s="2">
        <v>3092</v>
      </c>
    </row>
    <row r="56" spans="1:254" ht="15.9" customHeight="1">
      <c r="A56" s="65" t="s">
        <v>107</v>
      </c>
      <c r="B56" s="25" t="s">
        <v>108</v>
      </c>
      <c r="C56" s="39">
        <v>2379</v>
      </c>
      <c r="D56" s="38">
        <v>-53</v>
      </c>
      <c r="E56" s="29">
        <v>2432</v>
      </c>
      <c r="F56" s="29">
        <v>2500</v>
      </c>
      <c r="G56" s="29">
        <v>2245</v>
      </c>
      <c r="H56" s="29">
        <v>2169</v>
      </c>
      <c r="I56" s="29">
        <v>2147</v>
      </c>
      <c r="J56" s="29">
        <v>2083</v>
      </c>
      <c r="K56" s="29">
        <v>2162</v>
      </c>
      <c r="L56" s="29">
        <v>2208</v>
      </c>
      <c r="M56" s="29">
        <v>2228</v>
      </c>
      <c r="N56" s="29">
        <v>2242</v>
      </c>
      <c r="O56" s="29">
        <v>2289</v>
      </c>
      <c r="P56" s="29">
        <v>2375</v>
      </c>
      <c r="Q56" s="29">
        <v>2300</v>
      </c>
      <c r="R56" s="29">
        <v>2327</v>
      </c>
      <c r="S56" s="29">
        <v>2415</v>
      </c>
      <c r="T56" s="29">
        <v>2485</v>
      </c>
      <c r="U56" s="29">
        <v>2500</v>
      </c>
      <c r="V56" s="29">
        <v>2572</v>
      </c>
      <c r="W56" s="29">
        <v>2582</v>
      </c>
      <c r="X56" s="29">
        <v>2595</v>
      </c>
      <c r="Y56" s="29">
        <v>2720</v>
      </c>
      <c r="Z56" s="29">
        <v>2714</v>
      </c>
      <c r="AA56" s="29">
        <v>2792</v>
      </c>
      <c r="AB56" s="29">
        <v>2783</v>
      </c>
      <c r="AC56" s="29">
        <v>2702</v>
      </c>
      <c r="AD56" s="29">
        <v>2686</v>
      </c>
      <c r="AE56" s="29">
        <v>2736</v>
      </c>
      <c r="AF56" s="29">
        <v>2593</v>
      </c>
      <c r="AG56" s="29">
        <v>2528</v>
      </c>
      <c r="AH56" s="29">
        <v>2738</v>
      </c>
      <c r="AI56" s="29">
        <v>2870</v>
      </c>
      <c r="AJ56" s="29">
        <v>3235</v>
      </c>
      <c r="AK56" s="29">
        <v>3245</v>
      </c>
      <c r="AL56" s="29">
        <v>3265</v>
      </c>
      <c r="AM56" s="29">
        <v>3495</v>
      </c>
      <c r="AN56" s="29">
        <v>3420</v>
      </c>
      <c r="AO56" s="29">
        <v>3345</v>
      </c>
      <c r="AP56" s="29">
        <v>3425</v>
      </c>
      <c r="AQ56" s="29">
        <v>3505</v>
      </c>
      <c r="AR56" s="29">
        <v>3245</v>
      </c>
      <c r="AS56" s="29">
        <v>3230</v>
      </c>
      <c r="AT56" s="29">
        <v>3475</v>
      </c>
      <c r="AU56" s="29">
        <v>3585</v>
      </c>
      <c r="AV56" s="29">
        <v>3670</v>
      </c>
      <c r="AW56" s="29">
        <v>3470</v>
      </c>
      <c r="AX56" s="29">
        <v>3785</v>
      </c>
      <c r="AY56" s="29">
        <v>3910</v>
      </c>
      <c r="AZ56" s="29">
        <v>4365</v>
      </c>
      <c r="BA56" s="29">
        <v>4600</v>
      </c>
      <c r="BB56" s="29">
        <v>4540</v>
      </c>
      <c r="BC56" s="29">
        <v>4720</v>
      </c>
      <c r="BD56" s="29">
        <v>4580</v>
      </c>
      <c r="BE56" s="29">
        <v>4530</v>
      </c>
      <c r="BF56" s="29">
        <v>4325</v>
      </c>
      <c r="BG56" s="29">
        <v>4430</v>
      </c>
      <c r="BH56" s="29">
        <v>4240</v>
      </c>
      <c r="BI56" s="29">
        <v>4185</v>
      </c>
      <c r="BJ56" s="29">
        <v>4310</v>
      </c>
      <c r="BK56" s="29">
        <v>4345</v>
      </c>
      <c r="BL56" s="30">
        <v>4335</v>
      </c>
      <c r="BM56" s="2">
        <v>4220</v>
      </c>
      <c r="BN56" s="2">
        <v>4030</v>
      </c>
      <c r="BO56" s="2">
        <v>3840</v>
      </c>
      <c r="BP56" s="2">
        <v>3715</v>
      </c>
      <c r="BQ56" s="2">
        <v>3620</v>
      </c>
      <c r="BR56" s="2">
        <v>3650</v>
      </c>
      <c r="BS56" s="2">
        <v>3530</v>
      </c>
      <c r="BT56" s="2">
        <v>3380</v>
      </c>
      <c r="BU56" s="2">
        <v>3220</v>
      </c>
      <c r="BV56" s="2">
        <v>3305</v>
      </c>
      <c r="BW56" s="2">
        <v>3200</v>
      </c>
      <c r="BX56" s="2">
        <v>3335</v>
      </c>
      <c r="BY56" s="2">
        <v>3420</v>
      </c>
      <c r="BZ56" s="2">
        <v>3385</v>
      </c>
      <c r="CA56" s="2">
        <v>3385</v>
      </c>
      <c r="CB56" s="2">
        <v>3265</v>
      </c>
      <c r="CC56" s="2">
        <v>3255</v>
      </c>
      <c r="CD56" s="2">
        <v>3175</v>
      </c>
      <c r="CE56" s="2">
        <v>3040</v>
      </c>
      <c r="CF56" s="2">
        <v>3155</v>
      </c>
      <c r="CG56" s="2">
        <v>3185</v>
      </c>
      <c r="CH56" s="2">
        <v>3165</v>
      </c>
      <c r="CI56" s="2">
        <v>3105</v>
      </c>
      <c r="CJ56" s="2">
        <v>3125</v>
      </c>
      <c r="CK56" s="2">
        <v>3085</v>
      </c>
      <c r="CL56" s="2">
        <v>3105</v>
      </c>
      <c r="CM56" s="2">
        <v>3045</v>
      </c>
      <c r="CN56" s="2">
        <v>2968</v>
      </c>
      <c r="CO56" s="2">
        <v>2957</v>
      </c>
      <c r="CP56" s="2">
        <v>3080</v>
      </c>
      <c r="CQ56" s="2">
        <v>3110</v>
      </c>
      <c r="CR56" s="2">
        <v>3095</v>
      </c>
      <c r="CS56" s="2">
        <v>2928</v>
      </c>
      <c r="CT56" s="2">
        <v>2786</v>
      </c>
      <c r="CU56" s="2">
        <v>2855</v>
      </c>
      <c r="CV56" s="2">
        <v>2900</v>
      </c>
      <c r="CW56" s="2">
        <v>2999</v>
      </c>
      <c r="CX56" s="2">
        <v>3195</v>
      </c>
      <c r="CY56" s="2">
        <v>3140</v>
      </c>
      <c r="CZ56" s="2">
        <v>2935</v>
      </c>
      <c r="DA56" s="2">
        <v>2929</v>
      </c>
      <c r="DB56" s="2">
        <v>2872</v>
      </c>
      <c r="DC56" s="2">
        <v>2846</v>
      </c>
      <c r="DD56" s="2">
        <v>2907</v>
      </c>
      <c r="DE56" s="2">
        <v>2975</v>
      </c>
      <c r="DF56" s="2">
        <v>2907</v>
      </c>
      <c r="DG56" s="2">
        <v>3030</v>
      </c>
      <c r="DH56" s="2">
        <v>2947</v>
      </c>
      <c r="DI56" s="2">
        <v>2871</v>
      </c>
      <c r="DJ56" s="2">
        <v>2849</v>
      </c>
      <c r="DK56" s="2">
        <v>2839</v>
      </c>
      <c r="DL56" s="2">
        <v>2914</v>
      </c>
      <c r="DM56" s="2">
        <v>2834</v>
      </c>
      <c r="DN56" s="2">
        <v>2837</v>
      </c>
      <c r="DO56" s="2">
        <v>2817</v>
      </c>
      <c r="DP56" s="2">
        <v>2853</v>
      </c>
      <c r="DQ56" s="2">
        <v>2895</v>
      </c>
      <c r="DR56" s="2">
        <v>2868</v>
      </c>
      <c r="DS56" s="2">
        <v>2933</v>
      </c>
      <c r="DT56" s="2">
        <v>2868</v>
      </c>
      <c r="DU56" s="2">
        <v>2809</v>
      </c>
      <c r="DV56" s="2">
        <v>2625</v>
      </c>
      <c r="DW56" s="2">
        <v>2719</v>
      </c>
      <c r="DX56" s="2">
        <v>2642</v>
      </c>
      <c r="DY56" s="2">
        <v>2338</v>
      </c>
      <c r="DZ56" s="2">
        <v>2348</v>
      </c>
      <c r="EA56" s="2">
        <v>2327</v>
      </c>
      <c r="EB56" s="2">
        <v>2279</v>
      </c>
      <c r="EC56" s="2">
        <v>2149</v>
      </c>
      <c r="ED56" s="2">
        <v>2182</v>
      </c>
      <c r="EE56" s="2">
        <v>2156</v>
      </c>
      <c r="EF56" s="2">
        <v>2176</v>
      </c>
      <c r="EG56" s="2">
        <v>2216</v>
      </c>
      <c r="EH56" s="2">
        <v>2194</v>
      </c>
      <c r="EI56" s="2">
        <v>2249</v>
      </c>
      <c r="EJ56" s="2">
        <v>2238</v>
      </c>
      <c r="EK56" s="2">
        <v>2208</v>
      </c>
      <c r="EL56" s="2">
        <v>2220</v>
      </c>
      <c r="EM56" s="2">
        <v>2207</v>
      </c>
      <c r="EN56" s="2">
        <v>2190</v>
      </c>
      <c r="EO56" s="2">
        <v>2092</v>
      </c>
      <c r="EP56" s="2">
        <v>2119</v>
      </c>
      <c r="EQ56" s="2">
        <v>2096</v>
      </c>
      <c r="ER56" s="2">
        <v>2114</v>
      </c>
      <c r="ES56" s="2">
        <v>2067</v>
      </c>
      <c r="ET56" s="2">
        <v>2023</v>
      </c>
      <c r="EU56" s="2">
        <v>2029</v>
      </c>
      <c r="EV56" s="2">
        <v>2063</v>
      </c>
      <c r="EW56" s="2">
        <v>2148</v>
      </c>
      <c r="EX56" s="2">
        <v>2155</v>
      </c>
      <c r="EY56" s="2">
        <v>2110</v>
      </c>
      <c r="EZ56" s="2">
        <v>2146</v>
      </c>
      <c r="FA56" s="2">
        <v>2107</v>
      </c>
      <c r="FB56" s="2">
        <v>2078</v>
      </c>
      <c r="FC56" s="2">
        <v>2102</v>
      </c>
      <c r="FD56" s="2">
        <v>2159</v>
      </c>
      <c r="FE56" s="2">
        <v>2175</v>
      </c>
      <c r="FF56" s="2">
        <v>2159</v>
      </c>
      <c r="FG56" s="2">
        <v>2177</v>
      </c>
      <c r="FH56" s="2">
        <v>2145</v>
      </c>
      <c r="FI56" s="2">
        <v>2102</v>
      </c>
      <c r="FJ56" s="2">
        <v>2200</v>
      </c>
      <c r="FK56" s="2">
        <v>2052</v>
      </c>
      <c r="FL56" s="2">
        <v>1898</v>
      </c>
      <c r="FM56" s="2">
        <v>1930</v>
      </c>
      <c r="FN56" s="2">
        <v>1920</v>
      </c>
      <c r="FO56" s="2">
        <v>1951</v>
      </c>
      <c r="FP56" s="2">
        <v>1954</v>
      </c>
      <c r="FQ56" s="2">
        <v>1932</v>
      </c>
      <c r="FR56" s="2">
        <v>1750</v>
      </c>
      <c r="FS56" s="2">
        <v>1766</v>
      </c>
      <c r="FT56" s="2">
        <v>1773</v>
      </c>
      <c r="FU56" s="2">
        <v>1775</v>
      </c>
      <c r="FV56" s="2">
        <v>1744</v>
      </c>
      <c r="FW56" s="2">
        <v>1766</v>
      </c>
      <c r="FX56" s="2">
        <v>1805</v>
      </c>
      <c r="FY56" s="2">
        <v>1728</v>
      </c>
      <c r="FZ56" s="2">
        <v>1752</v>
      </c>
      <c r="GA56" s="2">
        <v>1699</v>
      </c>
      <c r="GB56" s="2">
        <v>1720</v>
      </c>
      <c r="GC56" s="2">
        <v>1728</v>
      </c>
      <c r="GD56" s="2">
        <v>1786</v>
      </c>
      <c r="GE56" s="2">
        <v>1818</v>
      </c>
      <c r="GF56" s="2">
        <v>1657</v>
      </c>
      <c r="GG56" s="2">
        <v>1560</v>
      </c>
      <c r="GH56" s="2">
        <v>1537</v>
      </c>
      <c r="GI56" s="2">
        <v>1523</v>
      </c>
      <c r="GJ56" s="2">
        <v>1508</v>
      </c>
      <c r="GK56" s="2">
        <v>1519</v>
      </c>
      <c r="GL56" s="2">
        <v>1540</v>
      </c>
      <c r="GM56" s="2">
        <v>1525</v>
      </c>
      <c r="GN56" s="2">
        <v>1492</v>
      </c>
      <c r="GO56" s="2">
        <v>1490</v>
      </c>
      <c r="GP56" s="2">
        <v>1470</v>
      </c>
      <c r="GQ56" s="2">
        <v>1454</v>
      </c>
      <c r="GR56" s="2">
        <v>1430</v>
      </c>
      <c r="GS56" s="2">
        <v>1459</v>
      </c>
      <c r="GT56" s="2">
        <v>1430</v>
      </c>
      <c r="GU56" s="2">
        <v>1421</v>
      </c>
      <c r="GV56" s="2">
        <v>1505</v>
      </c>
      <c r="GW56" s="2">
        <v>1537</v>
      </c>
      <c r="GX56" s="2">
        <v>1536</v>
      </c>
      <c r="GY56" s="2">
        <v>1532</v>
      </c>
      <c r="GZ56" s="2">
        <v>1549</v>
      </c>
      <c r="HA56" s="2">
        <v>1442</v>
      </c>
      <c r="HB56" s="2">
        <v>1344</v>
      </c>
      <c r="HC56" s="2">
        <v>1381</v>
      </c>
      <c r="HD56" s="2">
        <v>1401</v>
      </c>
      <c r="HE56" s="2">
        <v>1390</v>
      </c>
      <c r="HF56" s="2">
        <v>1415</v>
      </c>
      <c r="HG56" s="2">
        <v>1406</v>
      </c>
      <c r="HH56" s="2">
        <v>1418</v>
      </c>
      <c r="HI56" s="2">
        <v>1420</v>
      </c>
      <c r="HJ56" s="2">
        <v>1428</v>
      </c>
      <c r="HK56" s="2">
        <v>1443</v>
      </c>
      <c r="HL56" s="2">
        <v>1454</v>
      </c>
      <c r="HM56" s="2">
        <v>1441</v>
      </c>
      <c r="HN56" s="2">
        <v>1366</v>
      </c>
      <c r="HO56" s="2">
        <v>1366</v>
      </c>
      <c r="HP56" s="2">
        <v>1356</v>
      </c>
      <c r="HQ56" s="2">
        <v>1385</v>
      </c>
      <c r="HR56" s="2">
        <v>1365</v>
      </c>
      <c r="HS56" s="2">
        <v>1351</v>
      </c>
      <c r="HT56" s="2">
        <v>1379</v>
      </c>
      <c r="HU56" s="2">
        <v>1410</v>
      </c>
      <c r="HV56" s="2">
        <v>1423</v>
      </c>
      <c r="HW56" s="2">
        <v>1418</v>
      </c>
      <c r="HX56" s="2">
        <v>1405</v>
      </c>
      <c r="HY56" s="2">
        <v>1423</v>
      </c>
      <c r="HZ56" s="2">
        <v>1443</v>
      </c>
      <c r="IA56" s="2">
        <v>1426</v>
      </c>
      <c r="IB56" s="2">
        <v>1430</v>
      </c>
      <c r="IC56" s="2">
        <v>1447</v>
      </c>
      <c r="ID56" s="2">
        <v>1430</v>
      </c>
      <c r="IE56" s="2">
        <v>1427</v>
      </c>
      <c r="IF56" s="2">
        <v>1481</v>
      </c>
      <c r="IG56" s="2">
        <v>1449</v>
      </c>
      <c r="IH56" s="2">
        <v>1423</v>
      </c>
      <c r="II56" s="2">
        <v>1428</v>
      </c>
      <c r="IJ56" s="2">
        <v>1442</v>
      </c>
      <c r="IK56" s="2">
        <v>1429</v>
      </c>
      <c r="IL56" s="2">
        <v>1425</v>
      </c>
      <c r="IM56" s="2">
        <v>1460</v>
      </c>
      <c r="IN56" s="2">
        <v>1472</v>
      </c>
      <c r="IO56" s="2">
        <v>1476</v>
      </c>
      <c r="IP56" s="2">
        <v>1460</v>
      </c>
      <c r="IQ56" s="2">
        <v>1485</v>
      </c>
      <c r="IR56" s="2">
        <v>1449</v>
      </c>
      <c r="IS56" s="2">
        <v>1432</v>
      </c>
      <c r="IT56" s="2">
        <v>1421</v>
      </c>
    </row>
    <row r="57" spans="1:254" ht="15.9" customHeight="1">
      <c r="A57" s="65" t="s">
        <v>109</v>
      </c>
      <c r="B57" s="25" t="s">
        <v>110</v>
      </c>
      <c r="C57" s="39">
        <v>1586</v>
      </c>
      <c r="D57" s="38">
        <v>84</v>
      </c>
      <c r="E57" s="29">
        <v>1502</v>
      </c>
      <c r="F57" s="29">
        <v>1475</v>
      </c>
      <c r="G57" s="29">
        <v>1405</v>
      </c>
      <c r="H57" s="29">
        <v>1400</v>
      </c>
      <c r="I57" s="29">
        <v>1415</v>
      </c>
      <c r="J57" s="29">
        <v>1362</v>
      </c>
      <c r="K57" s="29">
        <v>1375</v>
      </c>
      <c r="L57" s="29">
        <v>1452</v>
      </c>
      <c r="M57" s="29">
        <v>1470</v>
      </c>
      <c r="N57" s="29">
        <v>1453</v>
      </c>
      <c r="O57" s="29">
        <v>1463</v>
      </c>
      <c r="P57" s="29">
        <v>1477</v>
      </c>
      <c r="Q57" s="29">
        <v>1471</v>
      </c>
      <c r="R57" s="29">
        <v>1454</v>
      </c>
      <c r="S57" s="29">
        <v>1570</v>
      </c>
      <c r="T57" s="29">
        <v>1686</v>
      </c>
      <c r="U57" s="29">
        <v>1607</v>
      </c>
      <c r="V57" s="29">
        <v>1649</v>
      </c>
      <c r="W57" s="29">
        <v>1674</v>
      </c>
      <c r="X57" s="29">
        <v>1612</v>
      </c>
      <c r="Y57" s="29">
        <v>1667</v>
      </c>
      <c r="Z57" s="29">
        <v>1870</v>
      </c>
      <c r="AA57" s="29">
        <v>1763</v>
      </c>
      <c r="AB57" s="29">
        <v>1637</v>
      </c>
      <c r="AC57" s="29">
        <v>1606</v>
      </c>
      <c r="AD57" s="29">
        <v>1534</v>
      </c>
      <c r="AE57" s="29">
        <v>1558</v>
      </c>
      <c r="AF57" s="29">
        <v>1660</v>
      </c>
      <c r="AG57" s="29">
        <v>1673</v>
      </c>
      <c r="AH57" s="29">
        <v>1618</v>
      </c>
      <c r="AI57" s="29">
        <v>1640</v>
      </c>
      <c r="AJ57" s="29">
        <v>1729</v>
      </c>
      <c r="AK57" s="29">
        <v>1721</v>
      </c>
      <c r="AL57" s="29">
        <v>1707</v>
      </c>
      <c r="AM57" s="29">
        <v>1753</v>
      </c>
      <c r="AN57" s="29">
        <v>1679</v>
      </c>
      <c r="AO57" s="29">
        <v>1592</v>
      </c>
      <c r="AP57" s="29">
        <v>1620</v>
      </c>
      <c r="AQ57" s="29">
        <v>1648</v>
      </c>
      <c r="AR57" s="29">
        <v>1651</v>
      </c>
      <c r="AS57" s="29">
        <v>1810</v>
      </c>
      <c r="AT57" s="29">
        <v>1866</v>
      </c>
      <c r="AU57" s="29">
        <v>1838</v>
      </c>
      <c r="AV57" s="29">
        <v>1839</v>
      </c>
      <c r="AW57" s="29">
        <v>1874</v>
      </c>
      <c r="AX57" s="29">
        <v>1949</v>
      </c>
      <c r="AY57" s="29">
        <v>1993</v>
      </c>
      <c r="AZ57" s="29">
        <v>1985</v>
      </c>
      <c r="BA57" s="29">
        <v>2012</v>
      </c>
      <c r="BB57" s="29">
        <v>1670</v>
      </c>
      <c r="BC57" s="29">
        <v>1410</v>
      </c>
      <c r="BD57" s="29">
        <v>1422</v>
      </c>
      <c r="BE57" s="29">
        <v>1384</v>
      </c>
      <c r="BF57" s="29">
        <v>1364</v>
      </c>
      <c r="BG57" s="29">
        <v>1343</v>
      </c>
      <c r="BH57" s="29">
        <v>1312</v>
      </c>
      <c r="BI57" s="29">
        <v>1361</v>
      </c>
      <c r="BJ57" s="29">
        <v>1392</v>
      </c>
      <c r="BK57" s="29">
        <v>1446</v>
      </c>
      <c r="BL57" s="30">
        <v>1431</v>
      </c>
      <c r="BM57" s="2">
        <v>1463</v>
      </c>
      <c r="BN57" s="2">
        <v>1546</v>
      </c>
      <c r="BO57" s="2">
        <v>1557</v>
      </c>
      <c r="BP57" s="2">
        <v>1510</v>
      </c>
      <c r="BQ57" s="2">
        <v>1577</v>
      </c>
      <c r="BR57" s="2">
        <v>1540</v>
      </c>
      <c r="BS57" s="2">
        <v>1565</v>
      </c>
      <c r="BT57" s="2">
        <v>1588</v>
      </c>
      <c r="BU57" s="2">
        <v>1545</v>
      </c>
      <c r="BV57" s="2">
        <v>1522</v>
      </c>
      <c r="BW57" s="2">
        <v>1606</v>
      </c>
      <c r="BX57" s="2">
        <v>1545</v>
      </c>
      <c r="BY57" s="2">
        <v>1434</v>
      </c>
      <c r="BZ57" s="2">
        <v>1390</v>
      </c>
      <c r="CA57" s="2">
        <v>1376</v>
      </c>
      <c r="CB57" s="2">
        <v>1388</v>
      </c>
      <c r="CC57" s="2">
        <v>1468</v>
      </c>
      <c r="CD57" s="2">
        <v>1489</v>
      </c>
      <c r="CE57" s="2">
        <v>1514</v>
      </c>
      <c r="CF57" s="2">
        <v>1515</v>
      </c>
      <c r="CG57" s="2">
        <v>1596</v>
      </c>
      <c r="CH57" s="2">
        <v>1587</v>
      </c>
      <c r="CI57" s="2">
        <v>1540</v>
      </c>
      <c r="CJ57" s="2">
        <v>1550</v>
      </c>
      <c r="CK57" s="2">
        <v>1540</v>
      </c>
      <c r="CL57" s="2">
        <v>1562</v>
      </c>
      <c r="CM57" s="2">
        <v>1494</v>
      </c>
      <c r="CN57" s="2">
        <v>1459</v>
      </c>
      <c r="CO57" s="2">
        <v>1480</v>
      </c>
      <c r="CP57" s="2">
        <v>1557</v>
      </c>
      <c r="CQ57" s="2">
        <v>1595</v>
      </c>
      <c r="CR57" s="2">
        <v>1582</v>
      </c>
      <c r="CS57" s="2">
        <v>1542</v>
      </c>
      <c r="CT57" s="2">
        <v>1529</v>
      </c>
      <c r="CU57" s="2">
        <v>1644</v>
      </c>
      <c r="CV57" s="2">
        <v>1680</v>
      </c>
      <c r="CW57" s="2">
        <v>1710</v>
      </c>
      <c r="CX57" s="2">
        <v>1741</v>
      </c>
      <c r="CY57" s="2">
        <v>1770</v>
      </c>
      <c r="CZ57" s="2">
        <v>1839</v>
      </c>
      <c r="DA57" s="2">
        <v>1798</v>
      </c>
      <c r="DB57" s="2">
        <v>1783</v>
      </c>
      <c r="DC57" s="2">
        <v>1673</v>
      </c>
      <c r="DD57" s="2">
        <v>1766</v>
      </c>
      <c r="DE57" s="2">
        <v>1813</v>
      </c>
      <c r="DF57" s="2">
        <v>1748</v>
      </c>
      <c r="DG57" s="2">
        <v>1954</v>
      </c>
      <c r="DH57" s="2">
        <v>1998</v>
      </c>
      <c r="DI57" s="2">
        <v>1865</v>
      </c>
      <c r="DJ57" s="2">
        <v>1839</v>
      </c>
      <c r="DK57" s="2">
        <v>1888</v>
      </c>
      <c r="DL57" s="2">
        <v>1999</v>
      </c>
      <c r="DM57" s="2">
        <v>2030</v>
      </c>
      <c r="DN57" s="2">
        <v>1915</v>
      </c>
      <c r="DO57" s="2">
        <v>1830</v>
      </c>
      <c r="DP57" s="2">
        <v>1766</v>
      </c>
      <c r="DQ57" s="2">
        <v>1736</v>
      </c>
      <c r="DR57" s="2">
        <v>1740</v>
      </c>
      <c r="DS57" s="2">
        <v>1824</v>
      </c>
      <c r="DT57" s="2">
        <v>1593</v>
      </c>
      <c r="DU57" s="2">
        <v>1530</v>
      </c>
      <c r="DV57" s="2">
        <v>1438</v>
      </c>
      <c r="DW57" s="2">
        <v>1426</v>
      </c>
      <c r="DX57" s="2">
        <v>1424</v>
      </c>
      <c r="DY57" s="2">
        <v>1401</v>
      </c>
      <c r="DZ57" s="2">
        <v>1412</v>
      </c>
      <c r="EA57" s="2">
        <v>1382</v>
      </c>
      <c r="EB57" s="2">
        <v>1398</v>
      </c>
      <c r="EC57" s="2">
        <v>1384</v>
      </c>
      <c r="ED57" s="2">
        <v>1405</v>
      </c>
      <c r="EE57" s="2">
        <v>1430</v>
      </c>
      <c r="EF57" s="2">
        <v>1480</v>
      </c>
      <c r="EG57" s="2">
        <v>1451</v>
      </c>
      <c r="EH57" s="2">
        <v>1446</v>
      </c>
      <c r="EI57" s="2">
        <v>1468</v>
      </c>
      <c r="EJ57" s="2">
        <v>1471</v>
      </c>
      <c r="EK57" s="2">
        <v>1449</v>
      </c>
      <c r="EL57" s="2">
        <v>1430</v>
      </c>
      <c r="EM57" s="2">
        <v>1418</v>
      </c>
      <c r="EN57" s="2">
        <v>1415</v>
      </c>
      <c r="EO57" s="2">
        <v>1374</v>
      </c>
      <c r="EP57" s="2">
        <v>1371</v>
      </c>
      <c r="EQ57" s="2">
        <v>1300</v>
      </c>
      <c r="ER57" s="2">
        <v>1278</v>
      </c>
      <c r="ES57" s="2">
        <v>1240</v>
      </c>
      <c r="ET57" s="2">
        <v>1218</v>
      </c>
      <c r="EU57" s="2">
        <v>1250</v>
      </c>
      <c r="EV57" s="2">
        <v>1188</v>
      </c>
      <c r="EW57" s="2">
        <v>1172</v>
      </c>
      <c r="EX57" s="2">
        <v>1163</v>
      </c>
      <c r="EY57" s="2">
        <v>1162</v>
      </c>
      <c r="EZ57" s="2">
        <v>1160</v>
      </c>
      <c r="FA57" s="2">
        <v>1142</v>
      </c>
      <c r="FB57" s="2">
        <v>1154</v>
      </c>
      <c r="FC57" s="2">
        <v>1176</v>
      </c>
      <c r="FD57" s="2">
        <v>1200</v>
      </c>
      <c r="FE57" s="2">
        <v>1212</v>
      </c>
      <c r="FF57" s="2">
        <v>1214</v>
      </c>
      <c r="FG57" s="2">
        <v>1246</v>
      </c>
      <c r="FH57" s="2">
        <v>1274</v>
      </c>
      <c r="FI57" s="2">
        <v>1287</v>
      </c>
      <c r="FJ57" s="2">
        <v>1258</v>
      </c>
      <c r="FK57" s="2">
        <v>1227</v>
      </c>
      <c r="FL57" s="2">
        <v>1191</v>
      </c>
      <c r="FM57" s="2">
        <v>1128</v>
      </c>
      <c r="FN57" s="2">
        <v>1130</v>
      </c>
      <c r="FO57" s="2">
        <v>1160</v>
      </c>
      <c r="FP57" s="2">
        <v>1154</v>
      </c>
      <c r="FQ57" s="2">
        <v>1120</v>
      </c>
      <c r="FR57" s="2">
        <v>1115</v>
      </c>
      <c r="FS57" s="2">
        <v>1119</v>
      </c>
      <c r="FT57" s="2">
        <v>1098</v>
      </c>
      <c r="FU57" s="2">
        <v>1110</v>
      </c>
      <c r="FV57" s="2">
        <v>1143</v>
      </c>
      <c r="FW57" s="2">
        <v>1171</v>
      </c>
      <c r="FX57" s="2">
        <v>1206</v>
      </c>
      <c r="FY57" s="2">
        <v>1402</v>
      </c>
      <c r="FZ57" s="2">
        <v>1450</v>
      </c>
      <c r="GA57" s="2">
        <v>1443</v>
      </c>
      <c r="GB57" s="2">
        <v>1395</v>
      </c>
      <c r="GC57" s="2">
        <v>1402</v>
      </c>
      <c r="GD57" s="2">
        <v>1398</v>
      </c>
      <c r="GE57" s="2">
        <v>1455</v>
      </c>
      <c r="GF57" s="2">
        <v>1394</v>
      </c>
      <c r="GG57" s="2">
        <v>1455</v>
      </c>
      <c r="GH57" s="2">
        <v>1476</v>
      </c>
      <c r="GI57" s="2">
        <v>1490</v>
      </c>
      <c r="GJ57" s="2">
        <v>1531</v>
      </c>
      <c r="GK57" s="2">
        <v>1611</v>
      </c>
      <c r="GL57" s="2">
        <v>1578</v>
      </c>
      <c r="GM57" s="2">
        <v>1532</v>
      </c>
      <c r="GN57" s="2">
        <v>1493</v>
      </c>
      <c r="GO57" s="2">
        <v>1420</v>
      </c>
      <c r="GP57" s="2">
        <v>1404</v>
      </c>
      <c r="GQ57" s="2">
        <v>1359</v>
      </c>
      <c r="GR57" s="2">
        <v>1307</v>
      </c>
      <c r="GS57" s="2">
        <v>1320</v>
      </c>
      <c r="GT57" s="2">
        <v>1259</v>
      </c>
      <c r="GU57" s="2">
        <v>1226</v>
      </c>
      <c r="GV57" s="2">
        <v>1280</v>
      </c>
      <c r="GW57" s="2">
        <v>1344</v>
      </c>
      <c r="GX57" s="2">
        <v>1368</v>
      </c>
      <c r="GY57" s="2">
        <v>1313</v>
      </c>
      <c r="GZ57" s="2">
        <v>1303</v>
      </c>
      <c r="HA57" s="2">
        <v>1204</v>
      </c>
      <c r="HB57" s="2">
        <v>1184</v>
      </c>
      <c r="HC57" s="2">
        <v>1223</v>
      </c>
      <c r="HD57" s="2">
        <v>1237</v>
      </c>
      <c r="HE57" s="2">
        <v>1230</v>
      </c>
      <c r="HF57" s="2">
        <v>1233</v>
      </c>
      <c r="HG57" s="2">
        <v>1267</v>
      </c>
      <c r="HH57" s="2">
        <v>1280</v>
      </c>
      <c r="HI57" s="2">
        <v>1416</v>
      </c>
      <c r="HJ57" s="2">
        <v>1377</v>
      </c>
      <c r="HK57" s="2">
        <v>1311</v>
      </c>
      <c r="HL57" s="2">
        <v>1310</v>
      </c>
      <c r="HM57" s="2">
        <v>1356</v>
      </c>
      <c r="HN57" s="2">
        <v>1338</v>
      </c>
      <c r="HO57" s="2">
        <v>1361</v>
      </c>
      <c r="HP57" s="2">
        <v>1366</v>
      </c>
      <c r="HQ57" s="2">
        <v>1395</v>
      </c>
      <c r="HR57" s="2">
        <v>1403</v>
      </c>
      <c r="HS57" s="2">
        <v>1390</v>
      </c>
      <c r="HT57" s="2">
        <v>1428</v>
      </c>
      <c r="HU57" s="2">
        <v>1454</v>
      </c>
      <c r="HV57" s="2">
        <v>1508</v>
      </c>
      <c r="HW57" s="2">
        <v>1500</v>
      </c>
      <c r="HX57" s="2">
        <v>1449</v>
      </c>
      <c r="HY57" s="2">
        <v>1436</v>
      </c>
      <c r="HZ57" s="2">
        <v>1473</v>
      </c>
      <c r="IA57" s="2">
        <v>1537</v>
      </c>
      <c r="IB57" s="2">
        <v>1536</v>
      </c>
      <c r="IC57" s="2">
        <v>1237</v>
      </c>
      <c r="ID57" s="2">
        <v>1223</v>
      </c>
      <c r="IE57" s="2">
        <v>1213</v>
      </c>
      <c r="IF57" s="2">
        <v>1240</v>
      </c>
      <c r="IG57" s="2">
        <v>1229</v>
      </c>
      <c r="IH57" s="2">
        <v>1207</v>
      </c>
      <c r="II57" s="2">
        <v>1200</v>
      </c>
      <c r="IJ57" s="2">
        <v>1230</v>
      </c>
      <c r="IK57" s="2">
        <v>1244</v>
      </c>
      <c r="IL57" s="2">
        <v>1297</v>
      </c>
      <c r="IM57" s="2">
        <v>1114</v>
      </c>
      <c r="IN57" s="2">
        <v>1112</v>
      </c>
      <c r="IO57" s="2">
        <v>1079</v>
      </c>
      <c r="IP57" s="2">
        <v>1056</v>
      </c>
      <c r="IQ57" s="2">
        <v>1054</v>
      </c>
      <c r="IR57" s="2">
        <v>1070</v>
      </c>
      <c r="IS57" s="2">
        <v>1061</v>
      </c>
      <c r="IT57" s="2">
        <v>1053</v>
      </c>
    </row>
    <row r="58" spans="1:254" ht="15.9" customHeight="1">
      <c r="A58" s="65" t="s">
        <v>111</v>
      </c>
      <c r="B58" s="25" t="s">
        <v>112</v>
      </c>
      <c r="C58" s="39">
        <v>4110</v>
      </c>
      <c r="D58" s="38">
        <v>-18</v>
      </c>
      <c r="E58" s="29">
        <v>4128</v>
      </c>
      <c r="F58" s="29">
        <v>4103</v>
      </c>
      <c r="G58" s="29">
        <v>3938</v>
      </c>
      <c r="H58" s="29">
        <v>3972</v>
      </c>
      <c r="I58" s="29">
        <v>4150</v>
      </c>
      <c r="J58" s="29">
        <v>4239</v>
      </c>
      <c r="K58" s="29">
        <v>4259</v>
      </c>
      <c r="L58" s="29">
        <v>4225</v>
      </c>
      <c r="M58" s="29">
        <v>4166</v>
      </c>
      <c r="N58" s="29">
        <v>4055</v>
      </c>
      <c r="O58" s="29">
        <v>4059</v>
      </c>
      <c r="P58" s="29">
        <v>4107</v>
      </c>
      <c r="Q58" s="29">
        <v>4132</v>
      </c>
      <c r="R58" s="29">
        <v>4148</v>
      </c>
      <c r="S58" s="29">
        <v>4202</v>
      </c>
      <c r="T58" s="29">
        <v>4256</v>
      </c>
      <c r="U58" s="29">
        <v>4289</v>
      </c>
      <c r="V58" s="29">
        <v>4174</v>
      </c>
      <c r="W58" s="29">
        <v>4166</v>
      </c>
      <c r="X58" s="29">
        <v>4100</v>
      </c>
      <c r="Y58" s="29">
        <v>4147</v>
      </c>
      <c r="Z58" s="29">
        <v>4170</v>
      </c>
      <c r="AA58" s="29">
        <v>4083</v>
      </c>
      <c r="AB58" s="29">
        <v>4070</v>
      </c>
      <c r="AC58" s="29">
        <v>4076</v>
      </c>
      <c r="AD58" s="29">
        <v>4000</v>
      </c>
      <c r="AE58" s="29">
        <v>3919</v>
      </c>
      <c r="AF58" s="29">
        <v>3885</v>
      </c>
      <c r="AG58" s="29">
        <v>3984</v>
      </c>
      <c r="AH58" s="29">
        <v>4201</v>
      </c>
      <c r="AI58" s="29">
        <v>3944</v>
      </c>
      <c r="AJ58" s="29">
        <v>4111</v>
      </c>
      <c r="AK58" s="29">
        <v>4103</v>
      </c>
      <c r="AL58" s="29">
        <v>4064</v>
      </c>
      <c r="AM58" s="29">
        <v>4074</v>
      </c>
      <c r="AN58" s="29">
        <v>4063</v>
      </c>
      <c r="AO58" s="29">
        <v>4080</v>
      </c>
      <c r="AP58" s="29">
        <v>4152</v>
      </c>
      <c r="AQ58" s="29">
        <v>4097</v>
      </c>
      <c r="AR58" s="29">
        <v>4118</v>
      </c>
      <c r="AS58" s="29">
        <v>4164</v>
      </c>
      <c r="AT58" s="29">
        <v>4157</v>
      </c>
      <c r="AU58" s="29">
        <v>4185</v>
      </c>
      <c r="AV58" s="29">
        <v>4272</v>
      </c>
      <c r="AW58" s="29">
        <v>3874</v>
      </c>
      <c r="AX58" s="29">
        <v>3867</v>
      </c>
      <c r="AY58" s="29">
        <v>3923</v>
      </c>
      <c r="AZ58" s="29">
        <v>3849</v>
      </c>
      <c r="BA58" s="29">
        <v>3784</v>
      </c>
      <c r="BB58" s="29">
        <v>3782</v>
      </c>
      <c r="BC58" s="29">
        <v>3754</v>
      </c>
      <c r="BD58" s="29">
        <v>3731</v>
      </c>
      <c r="BE58" s="29">
        <v>3781</v>
      </c>
      <c r="BF58" s="29">
        <v>3845</v>
      </c>
      <c r="BG58" s="29">
        <v>3860</v>
      </c>
      <c r="BH58" s="29">
        <v>3842</v>
      </c>
      <c r="BI58" s="29">
        <v>3811</v>
      </c>
      <c r="BJ58" s="29">
        <v>3832</v>
      </c>
      <c r="BK58" s="29">
        <v>3822</v>
      </c>
      <c r="BL58" s="30">
        <v>3872</v>
      </c>
      <c r="BM58" s="2">
        <v>3915</v>
      </c>
      <c r="BN58" s="2">
        <v>3995</v>
      </c>
      <c r="BO58" s="2">
        <v>3977</v>
      </c>
      <c r="BP58" s="2">
        <v>3994</v>
      </c>
      <c r="BQ58" s="2">
        <v>3984</v>
      </c>
      <c r="BR58" s="2">
        <v>3929</v>
      </c>
      <c r="BS58" s="2">
        <v>3867</v>
      </c>
      <c r="BT58" s="2">
        <v>3956</v>
      </c>
      <c r="BU58" s="2">
        <v>4004</v>
      </c>
      <c r="BV58" s="2">
        <v>4064</v>
      </c>
      <c r="BW58" s="2">
        <v>4034</v>
      </c>
      <c r="BX58" s="2">
        <v>4014</v>
      </c>
      <c r="BY58" s="2">
        <v>4065</v>
      </c>
      <c r="BZ58" s="2">
        <v>4132</v>
      </c>
      <c r="CA58" s="2">
        <v>3951</v>
      </c>
      <c r="CB58" s="2">
        <v>4214</v>
      </c>
      <c r="CC58" s="2">
        <v>4266</v>
      </c>
      <c r="CD58" s="2">
        <v>4239</v>
      </c>
      <c r="CE58" s="2">
        <v>4256</v>
      </c>
      <c r="CF58" s="2">
        <v>4305</v>
      </c>
      <c r="CG58" s="2">
        <v>4343</v>
      </c>
      <c r="CH58" s="2">
        <v>4444</v>
      </c>
      <c r="CI58" s="2">
        <v>4466</v>
      </c>
      <c r="CJ58" s="2">
        <v>4322</v>
      </c>
      <c r="CK58" s="2">
        <v>4185</v>
      </c>
      <c r="CL58" s="2">
        <v>4169</v>
      </c>
      <c r="CM58" s="2">
        <v>4140</v>
      </c>
      <c r="CN58" s="2">
        <v>4129</v>
      </c>
      <c r="CO58" s="2">
        <v>4105</v>
      </c>
      <c r="CP58" s="2">
        <v>4200</v>
      </c>
      <c r="CQ58" s="2">
        <v>4091</v>
      </c>
      <c r="CR58" s="2">
        <v>4038</v>
      </c>
      <c r="CS58" s="2">
        <v>3992</v>
      </c>
      <c r="CT58" s="2">
        <v>4033</v>
      </c>
      <c r="CU58" s="2">
        <v>3893</v>
      </c>
      <c r="CV58" s="2">
        <v>3872</v>
      </c>
      <c r="CW58" s="2">
        <v>3812</v>
      </c>
      <c r="CX58" s="2">
        <v>3799</v>
      </c>
      <c r="CY58" s="2">
        <v>3718</v>
      </c>
      <c r="CZ58" s="2">
        <v>3678</v>
      </c>
      <c r="DA58" s="2">
        <v>3760</v>
      </c>
      <c r="DB58" s="2">
        <v>3758</v>
      </c>
      <c r="DC58" s="2">
        <v>3785</v>
      </c>
      <c r="DD58" s="2">
        <v>3803</v>
      </c>
      <c r="DE58" s="2">
        <v>3758</v>
      </c>
      <c r="DF58" s="2">
        <v>3681</v>
      </c>
      <c r="DG58" s="2">
        <v>3635</v>
      </c>
      <c r="DH58" s="2">
        <v>3630</v>
      </c>
      <c r="DI58" s="2">
        <v>3593</v>
      </c>
      <c r="DJ58" s="2">
        <v>3488</v>
      </c>
      <c r="DK58" s="2">
        <v>3425</v>
      </c>
      <c r="DL58" s="2">
        <v>3444</v>
      </c>
      <c r="DM58" s="2">
        <v>3424</v>
      </c>
      <c r="DN58" s="2">
        <v>3438</v>
      </c>
      <c r="DO58" s="2">
        <v>3545</v>
      </c>
      <c r="DP58" s="2">
        <v>3590</v>
      </c>
      <c r="DQ58" s="2">
        <v>3685</v>
      </c>
      <c r="DR58" s="2">
        <v>3586</v>
      </c>
      <c r="DS58" s="2">
        <v>3605</v>
      </c>
      <c r="DT58" s="2">
        <v>3646</v>
      </c>
      <c r="DU58" s="2">
        <v>3628</v>
      </c>
      <c r="DV58" s="2">
        <v>3543</v>
      </c>
      <c r="DW58" s="2">
        <v>3779</v>
      </c>
      <c r="DX58" s="2">
        <v>4040</v>
      </c>
      <c r="DY58" s="2">
        <v>3952</v>
      </c>
      <c r="DZ58" s="2">
        <v>3965</v>
      </c>
      <c r="EA58" s="2">
        <v>3896</v>
      </c>
      <c r="EB58" s="2">
        <v>3809</v>
      </c>
      <c r="EC58" s="2">
        <v>3840</v>
      </c>
      <c r="ED58" s="2">
        <v>3926</v>
      </c>
      <c r="EE58" s="2">
        <v>3964</v>
      </c>
      <c r="EF58" s="2">
        <v>4015</v>
      </c>
      <c r="EG58" s="2">
        <v>3975</v>
      </c>
      <c r="EH58" s="2">
        <v>3962</v>
      </c>
      <c r="EI58" s="2">
        <v>3974</v>
      </c>
      <c r="EJ58" s="2">
        <v>3990</v>
      </c>
      <c r="EK58" s="2">
        <v>3994</v>
      </c>
      <c r="EL58" s="2">
        <v>3978</v>
      </c>
      <c r="EM58" s="2">
        <v>3999</v>
      </c>
      <c r="EN58" s="2">
        <v>4002</v>
      </c>
      <c r="EO58" s="2">
        <v>4002</v>
      </c>
      <c r="EP58" s="2">
        <v>3989</v>
      </c>
      <c r="EQ58" s="2">
        <v>3948</v>
      </c>
      <c r="ER58" s="2">
        <v>3974</v>
      </c>
      <c r="ES58" s="2">
        <v>3815</v>
      </c>
      <c r="ET58" s="2">
        <v>3830</v>
      </c>
      <c r="EU58" s="2">
        <v>3780</v>
      </c>
      <c r="EV58" s="2">
        <v>3744</v>
      </c>
      <c r="EW58" s="2">
        <v>3789</v>
      </c>
      <c r="EX58" s="2">
        <v>3595</v>
      </c>
      <c r="EY58" s="2">
        <v>3593</v>
      </c>
      <c r="EZ58" s="2">
        <v>3689</v>
      </c>
      <c r="FA58" s="2">
        <v>3690</v>
      </c>
      <c r="FB58" s="2">
        <v>3699</v>
      </c>
      <c r="FC58" s="2">
        <v>3710</v>
      </c>
      <c r="FD58" s="2">
        <v>3809</v>
      </c>
      <c r="FE58" s="2">
        <v>3604</v>
      </c>
      <c r="FF58" s="2">
        <v>3552</v>
      </c>
      <c r="FG58" s="2">
        <v>3460</v>
      </c>
      <c r="FH58" s="2">
        <v>3508</v>
      </c>
      <c r="FI58" s="2">
        <v>3552</v>
      </c>
      <c r="FJ58" s="2">
        <v>3562</v>
      </c>
      <c r="FK58" s="2">
        <v>3435</v>
      </c>
      <c r="FL58" s="2">
        <v>3457</v>
      </c>
      <c r="FM58" s="2">
        <v>3454</v>
      </c>
      <c r="FN58" s="2">
        <v>3456</v>
      </c>
      <c r="FO58" s="2">
        <v>3632</v>
      </c>
      <c r="FP58" s="2">
        <v>3570</v>
      </c>
      <c r="FQ58" s="2">
        <v>3582</v>
      </c>
      <c r="FR58" s="2">
        <v>3541</v>
      </c>
      <c r="FS58" s="2">
        <v>3508</v>
      </c>
      <c r="FT58" s="2">
        <v>3484</v>
      </c>
      <c r="FU58" s="2">
        <v>3520</v>
      </c>
      <c r="FV58" s="2">
        <v>3463</v>
      </c>
      <c r="FW58" s="2">
        <v>3425</v>
      </c>
      <c r="FX58" s="2">
        <v>3450</v>
      </c>
      <c r="FY58" s="2">
        <v>3476</v>
      </c>
      <c r="FZ58" s="2">
        <v>3482</v>
      </c>
      <c r="GA58" s="2">
        <v>3412</v>
      </c>
      <c r="GB58" s="2">
        <v>3565</v>
      </c>
      <c r="GC58" s="2">
        <v>3564</v>
      </c>
      <c r="GD58" s="2">
        <v>3521</v>
      </c>
      <c r="GE58" s="2">
        <v>3515</v>
      </c>
      <c r="GF58" s="2">
        <v>3377</v>
      </c>
      <c r="GG58" s="2">
        <v>3424</v>
      </c>
      <c r="GH58" s="2">
        <v>3493</v>
      </c>
      <c r="GI58" s="2">
        <v>3390</v>
      </c>
      <c r="GJ58" s="2">
        <v>3468</v>
      </c>
      <c r="GK58" s="2">
        <v>3504</v>
      </c>
      <c r="GL58" s="2">
        <v>3525</v>
      </c>
      <c r="GM58" s="2">
        <v>3432</v>
      </c>
      <c r="GN58" s="2">
        <v>3444</v>
      </c>
      <c r="GO58" s="2">
        <v>3417</v>
      </c>
      <c r="GP58" s="2">
        <v>3330</v>
      </c>
      <c r="GQ58" s="2">
        <v>3254</v>
      </c>
      <c r="GR58" s="2">
        <v>3189</v>
      </c>
      <c r="GS58" s="2">
        <v>3206</v>
      </c>
      <c r="GT58" s="2">
        <v>3231</v>
      </c>
      <c r="GU58" s="2">
        <v>3284</v>
      </c>
      <c r="GV58" s="2">
        <v>3405</v>
      </c>
      <c r="GW58" s="2">
        <v>3462</v>
      </c>
      <c r="GX58" s="2">
        <v>3468</v>
      </c>
      <c r="GY58" s="2">
        <v>3383</v>
      </c>
      <c r="GZ58" s="2">
        <v>3379</v>
      </c>
      <c r="HA58" s="2">
        <v>3363</v>
      </c>
      <c r="HB58" s="2">
        <v>3410</v>
      </c>
      <c r="HC58" s="2">
        <v>3600</v>
      </c>
      <c r="HD58" s="2">
        <v>3544</v>
      </c>
      <c r="HE58" s="2">
        <v>3517</v>
      </c>
      <c r="HF58" s="2">
        <v>3563</v>
      </c>
      <c r="HG58" s="2">
        <v>3501</v>
      </c>
      <c r="HH58" s="2">
        <v>3479</v>
      </c>
      <c r="HI58" s="2">
        <v>3523</v>
      </c>
      <c r="HJ58" s="2">
        <v>3571</v>
      </c>
      <c r="HK58" s="2">
        <v>3530</v>
      </c>
      <c r="HL58" s="2">
        <v>3518</v>
      </c>
      <c r="HM58" s="2">
        <v>3596</v>
      </c>
      <c r="HN58" s="2">
        <v>3650</v>
      </c>
      <c r="HO58" s="2">
        <v>3737</v>
      </c>
      <c r="HP58" s="2">
        <v>3699</v>
      </c>
      <c r="HQ58" s="2">
        <v>3599</v>
      </c>
      <c r="HR58" s="2">
        <v>3400</v>
      </c>
      <c r="HS58" s="2">
        <v>3507</v>
      </c>
      <c r="HT58" s="2">
        <v>3477</v>
      </c>
      <c r="HU58" s="2">
        <v>3383</v>
      </c>
      <c r="HV58" s="2">
        <v>3366</v>
      </c>
      <c r="HW58" s="2">
        <v>3329</v>
      </c>
      <c r="HX58" s="2">
        <v>3323</v>
      </c>
      <c r="HY58" s="2">
        <v>3238</v>
      </c>
      <c r="HZ58" s="2">
        <v>3282</v>
      </c>
      <c r="IA58" s="2">
        <v>3313</v>
      </c>
      <c r="IB58" s="2">
        <v>3340</v>
      </c>
      <c r="IC58" s="2">
        <v>3359</v>
      </c>
      <c r="ID58" s="2">
        <v>3359</v>
      </c>
      <c r="IE58" s="2">
        <v>3365</v>
      </c>
      <c r="IF58" s="2">
        <v>3397</v>
      </c>
      <c r="IG58" s="2">
        <v>3366</v>
      </c>
      <c r="IH58" s="2">
        <v>3309</v>
      </c>
      <c r="II58" s="2">
        <v>3344</v>
      </c>
      <c r="IJ58" s="2">
        <v>3388</v>
      </c>
      <c r="IK58" s="2">
        <v>3398</v>
      </c>
      <c r="IL58" s="2">
        <v>3354</v>
      </c>
      <c r="IM58" s="2">
        <v>3407</v>
      </c>
      <c r="IN58" s="2">
        <v>3426</v>
      </c>
      <c r="IO58" s="2">
        <v>3543</v>
      </c>
      <c r="IP58" s="2">
        <v>3548</v>
      </c>
      <c r="IQ58" s="2">
        <v>3630</v>
      </c>
      <c r="IR58" s="2">
        <v>3607</v>
      </c>
      <c r="IS58" s="2">
        <v>3648</v>
      </c>
      <c r="IT58" s="2">
        <v>3669</v>
      </c>
    </row>
    <row r="59" spans="1:254" ht="15.9" customHeight="1">
      <c r="A59" s="65" t="s">
        <v>113</v>
      </c>
      <c r="B59" s="25" t="s">
        <v>114</v>
      </c>
      <c r="C59" s="39">
        <v>2391</v>
      </c>
      <c r="D59" s="38">
        <v>-97</v>
      </c>
      <c r="E59" s="29">
        <v>2488</v>
      </c>
      <c r="F59" s="29">
        <v>2472</v>
      </c>
      <c r="G59" s="29">
        <v>2333</v>
      </c>
      <c r="H59" s="29">
        <v>2272</v>
      </c>
      <c r="I59" s="29">
        <v>2406</v>
      </c>
      <c r="J59" s="29">
        <v>2276</v>
      </c>
      <c r="K59" s="29">
        <v>2344</v>
      </c>
      <c r="L59" s="29">
        <v>2423</v>
      </c>
      <c r="M59" s="29">
        <v>2480</v>
      </c>
      <c r="N59" s="29">
        <v>2469</v>
      </c>
      <c r="O59" s="29">
        <v>2490</v>
      </c>
      <c r="P59" s="29">
        <v>2557</v>
      </c>
      <c r="Q59" s="29">
        <v>2488</v>
      </c>
      <c r="R59" s="29">
        <v>2576</v>
      </c>
      <c r="S59" s="29">
        <v>2643</v>
      </c>
      <c r="T59" s="29">
        <v>2651</v>
      </c>
      <c r="U59" s="29">
        <v>2562</v>
      </c>
      <c r="V59" s="29">
        <v>2699</v>
      </c>
      <c r="W59" s="29">
        <v>2711</v>
      </c>
      <c r="X59" s="29">
        <v>2691</v>
      </c>
      <c r="Y59" s="29">
        <v>2769</v>
      </c>
      <c r="Z59" s="29">
        <v>2913</v>
      </c>
      <c r="AA59" s="29">
        <v>2912</v>
      </c>
      <c r="AB59" s="29">
        <v>2804</v>
      </c>
      <c r="AC59" s="29">
        <v>2895</v>
      </c>
      <c r="AD59" s="29">
        <v>2991</v>
      </c>
      <c r="AE59" s="29">
        <v>3080</v>
      </c>
      <c r="AF59" s="29">
        <v>3160</v>
      </c>
      <c r="AG59" s="29">
        <v>3175</v>
      </c>
      <c r="AH59" s="29">
        <v>3180</v>
      </c>
      <c r="AI59" s="29">
        <v>3100</v>
      </c>
      <c r="AJ59" s="29">
        <v>3275</v>
      </c>
      <c r="AK59" s="29">
        <v>3135</v>
      </c>
      <c r="AL59" s="29">
        <v>3230</v>
      </c>
      <c r="AM59" s="29">
        <v>2987</v>
      </c>
      <c r="AN59" s="29">
        <v>2700</v>
      </c>
      <c r="AO59" s="29">
        <v>2626</v>
      </c>
      <c r="AP59" s="29">
        <v>2673</v>
      </c>
      <c r="AQ59" s="29">
        <v>2520</v>
      </c>
      <c r="AR59" s="29">
        <v>2473</v>
      </c>
      <c r="AS59" s="29">
        <v>2575</v>
      </c>
      <c r="AT59" s="29">
        <v>2488</v>
      </c>
      <c r="AU59" s="29">
        <v>2325</v>
      </c>
      <c r="AV59" s="29">
        <v>2349</v>
      </c>
      <c r="AW59" s="29">
        <v>2302</v>
      </c>
      <c r="AX59" s="29">
        <v>2180</v>
      </c>
      <c r="AY59" s="29">
        <v>2205</v>
      </c>
      <c r="AZ59" s="29">
        <v>2328</v>
      </c>
      <c r="BA59" s="29">
        <v>2367</v>
      </c>
      <c r="BB59" s="29">
        <v>2287</v>
      </c>
      <c r="BC59" s="29">
        <v>2386</v>
      </c>
      <c r="BD59" s="29">
        <v>2351</v>
      </c>
      <c r="BE59" s="29">
        <v>2259</v>
      </c>
      <c r="BF59" s="29">
        <v>2215</v>
      </c>
      <c r="BG59" s="29">
        <v>2274</v>
      </c>
      <c r="BH59" s="29">
        <v>2378</v>
      </c>
      <c r="BI59" s="29">
        <v>2438</v>
      </c>
      <c r="BJ59" s="29">
        <v>2539</v>
      </c>
      <c r="BK59" s="29">
        <v>2719</v>
      </c>
      <c r="BL59" s="30">
        <v>2687</v>
      </c>
      <c r="BM59" s="2">
        <v>2670</v>
      </c>
      <c r="BN59" s="2">
        <v>2730</v>
      </c>
      <c r="BO59" s="2">
        <v>2625</v>
      </c>
      <c r="BP59" s="2">
        <v>2557</v>
      </c>
      <c r="BQ59" s="2">
        <v>2610</v>
      </c>
      <c r="BR59" s="2">
        <v>2458</v>
      </c>
      <c r="BS59" s="2">
        <v>2439</v>
      </c>
      <c r="BT59" s="2">
        <v>2428</v>
      </c>
      <c r="BU59" s="2">
        <v>2376.6666</v>
      </c>
      <c r="BV59" s="2">
        <v>2333.3332999999998</v>
      </c>
      <c r="BW59" s="2">
        <v>2283.3332999999998</v>
      </c>
      <c r="BX59" s="2">
        <v>2370</v>
      </c>
      <c r="BY59" s="2">
        <v>2403.3332999999998</v>
      </c>
      <c r="BZ59" s="2">
        <v>2433.3332999999998</v>
      </c>
      <c r="CA59" s="2">
        <v>2433.3332999999998</v>
      </c>
      <c r="CB59" s="2">
        <v>2473.3332999999998</v>
      </c>
      <c r="CC59" s="2">
        <v>2673.3332999999998</v>
      </c>
      <c r="CD59" s="2">
        <v>2776.6666</v>
      </c>
      <c r="CE59" s="2">
        <v>2783.3332999999998</v>
      </c>
      <c r="CF59" s="2">
        <v>2756.6666</v>
      </c>
      <c r="CG59" s="2">
        <v>2686.6666</v>
      </c>
      <c r="CH59" s="2">
        <v>2583.3332999999998</v>
      </c>
      <c r="CI59" s="2">
        <v>2483.3332999999998</v>
      </c>
      <c r="CJ59" s="2">
        <v>2470</v>
      </c>
      <c r="CK59" s="2">
        <v>2440</v>
      </c>
      <c r="CL59" s="2">
        <v>2463.3332999999998</v>
      </c>
      <c r="CM59" s="2">
        <v>2380</v>
      </c>
      <c r="CN59" s="2">
        <v>2263.3332999999998</v>
      </c>
      <c r="CO59" s="2">
        <v>2253.3332999999998</v>
      </c>
      <c r="CP59" s="2">
        <v>2333.3332999999998</v>
      </c>
      <c r="CQ59" s="2">
        <v>2340</v>
      </c>
      <c r="CR59" s="2">
        <v>2340</v>
      </c>
      <c r="CS59" s="2">
        <v>2253.3332999999998</v>
      </c>
      <c r="CT59" s="2">
        <v>2203.3332999999998</v>
      </c>
      <c r="CU59" s="2">
        <v>2293.3332999999998</v>
      </c>
      <c r="CV59" s="2">
        <v>2333.3332999999998</v>
      </c>
      <c r="CW59" s="2">
        <v>2236.6666</v>
      </c>
      <c r="CX59" s="2">
        <v>2236.6666</v>
      </c>
      <c r="CY59" s="2">
        <v>2263.3332999999998</v>
      </c>
      <c r="CZ59" s="2">
        <v>2256.6666</v>
      </c>
      <c r="DA59" s="2">
        <v>2370</v>
      </c>
      <c r="DB59" s="2">
        <v>2333.3332999999998</v>
      </c>
      <c r="DC59" s="2">
        <v>2253.3332999999998</v>
      </c>
      <c r="DD59" s="2">
        <v>2400</v>
      </c>
      <c r="DE59" s="2">
        <v>2506.6666</v>
      </c>
      <c r="DF59" s="2">
        <v>2436.6666</v>
      </c>
      <c r="DG59" s="2">
        <v>2596.6666</v>
      </c>
      <c r="DH59" s="2">
        <v>2620</v>
      </c>
      <c r="DI59" s="2">
        <v>2626.6666</v>
      </c>
      <c r="DJ59" s="2">
        <v>2620</v>
      </c>
      <c r="DK59" s="2">
        <v>2590</v>
      </c>
      <c r="DL59" s="2">
        <v>2553.3332999999998</v>
      </c>
      <c r="DM59" s="2">
        <v>2526.6666</v>
      </c>
      <c r="DN59" s="2">
        <v>2476.6666</v>
      </c>
      <c r="DO59" s="2">
        <v>2483.3332999999998</v>
      </c>
      <c r="DP59" s="2">
        <v>2470</v>
      </c>
      <c r="DQ59" s="2">
        <v>2476.6666</v>
      </c>
      <c r="DR59" s="2">
        <v>2640</v>
      </c>
      <c r="DS59" s="2">
        <v>2646.6666</v>
      </c>
      <c r="DT59" s="2">
        <v>2563.3332999999998</v>
      </c>
      <c r="DU59" s="2">
        <v>2556.6666</v>
      </c>
      <c r="DV59" s="2">
        <v>2486.6666</v>
      </c>
      <c r="DW59" s="2">
        <v>2386.6666</v>
      </c>
      <c r="DX59" s="2">
        <v>2366.6666</v>
      </c>
      <c r="DY59" s="2">
        <v>2336.6666</v>
      </c>
      <c r="DZ59" s="2">
        <v>2310</v>
      </c>
      <c r="EA59" s="2">
        <v>2253.3332999999998</v>
      </c>
      <c r="EB59" s="2">
        <v>2250</v>
      </c>
      <c r="EC59" s="2">
        <v>2226.6666</v>
      </c>
      <c r="ED59" s="2">
        <v>2236.6666</v>
      </c>
      <c r="EE59" s="2">
        <v>2183.3332999999998</v>
      </c>
      <c r="EF59" s="2">
        <v>2173.3332999999998</v>
      </c>
      <c r="EG59" s="2">
        <v>2170</v>
      </c>
      <c r="EH59" s="2">
        <v>2160</v>
      </c>
      <c r="EI59" s="2">
        <v>2150</v>
      </c>
      <c r="EJ59" s="2">
        <v>2173.3332999999998</v>
      </c>
      <c r="EK59" s="2">
        <v>2160</v>
      </c>
      <c r="EL59" s="2">
        <v>2110</v>
      </c>
      <c r="EM59" s="2">
        <v>2106.6666</v>
      </c>
      <c r="EN59" s="2">
        <v>2110</v>
      </c>
      <c r="EO59" s="2">
        <v>2013.3333</v>
      </c>
      <c r="EP59" s="2">
        <v>2040</v>
      </c>
      <c r="EQ59" s="2">
        <v>2020</v>
      </c>
      <c r="ER59" s="2">
        <v>2046.6666</v>
      </c>
      <c r="ES59" s="2">
        <v>1996.6666</v>
      </c>
      <c r="ET59" s="2">
        <v>1960</v>
      </c>
      <c r="EU59" s="2">
        <v>1963.3333</v>
      </c>
      <c r="EV59" s="2">
        <v>1976.6666</v>
      </c>
      <c r="EW59" s="2">
        <v>1966.6666</v>
      </c>
      <c r="EX59" s="2">
        <v>1950</v>
      </c>
      <c r="EY59" s="2">
        <v>1926.6666</v>
      </c>
      <c r="EZ59" s="2">
        <v>1976.6666</v>
      </c>
      <c r="FA59" s="2">
        <v>1960</v>
      </c>
      <c r="FB59" s="2">
        <v>1893.3333</v>
      </c>
      <c r="FC59" s="2">
        <v>1933.3333</v>
      </c>
      <c r="FD59" s="2">
        <v>1920</v>
      </c>
      <c r="FE59" s="2">
        <v>1873.3333</v>
      </c>
      <c r="FF59" s="2">
        <v>1866.6666</v>
      </c>
      <c r="FG59" s="2">
        <v>1826.6666</v>
      </c>
      <c r="FH59" s="2">
        <v>1840</v>
      </c>
      <c r="FI59" s="2">
        <v>1833.3333</v>
      </c>
      <c r="FJ59" s="2">
        <v>1823.3333</v>
      </c>
      <c r="FK59" s="2">
        <v>1810</v>
      </c>
      <c r="FL59" s="2">
        <v>1780</v>
      </c>
      <c r="FM59" s="2">
        <v>1786.6666</v>
      </c>
      <c r="FN59" s="2">
        <v>1796.6666</v>
      </c>
      <c r="FO59" s="2">
        <v>1843.3333</v>
      </c>
      <c r="FP59" s="2">
        <v>1860</v>
      </c>
      <c r="FQ59" s="2">
        <v>1843.3333</v>
      </c>
      <c r="FR59" s="2">
        <v>1830</v>
      </c>
      <c r="FS59" s="2">
        <v>1863.3333</v>
      </c>
      <c r="FT59" s="2">
        <v>1833.3333</v>
      </c>
      <c r="FU59" s="2">
        <v>1823.3333</v>
      </c>
      <c r="FV59" s="2">
        <v>1776.6666</v>
      </c>
      <c r="FW59" s="2">
        <v>1830</v>
      </c>
      <c r="FX59" s="2">
        <v>1833.3333</v>
      </c>
      <c r="FY59" s="2">
        <v>1876.6666</v>
      </c>
      <c r="FZ59" s="2">
        <v>1893.3333</v>
      </c>
      <c r="GA59" s="2">
        <v>1843.3333</v>
      </c>
      <c r="GB59" s="2">
        <v>1876.6666</v>
      </c>
      <c r="GC59" s="2">
        <v>1873.3333</v>
      </c>
      <c r="GD59" s="2">
        <v>1833.3333</v>
      </c>
      <c r="GE59" s="2">
        <v>1836.6666</v>
      </c>
      <c r="GF59" s="2">
        <v>1806.6666</v>
      </c>
      <c r="GG59" s="2">
        <v>1836.6666</v>
      </c>
      <c r="GH59" s="2">
        <v>1806.6666</v>
      </c>
      <c r="GI59" s="2">
        <v>1793.3333</v>
      </c>
      <c r="GJ59" s="2">
        <v>1800</v>
      </c>
      <c r="GK59" s="2">
        <v>1786.6666</v>
      </c>
      <c r="GL59" s="2">
        <v>1790</v>
      </c>
      <c r="GM59" s="2">
        <v>1733.3333</v>
      </c>
      <c r="GN59" s="2">
        <v>1723.3333</v>
      </c>
      <c r="GO59" s="2">
        <v>1700</v>
      </c>
      <c r="GP59" s="2">
        <v>1690</v>
      </c>
      <c r="GQ59" s="2">
        <v>1680</v>
      </c>
      <c r="GR59" s="2">
        <v>1660</v>
      </c>
      <c r="GS59" s="2">
        <v>1703.3333</v>
      </c>
      <c r="GT59" s="2">
        <v>1690</v>
      </c>
      <c r="GU59" s="2">
        <v>1630</v>
      </c>
      <c r="GV59" s="2">
        <v>1680</v>
      </c>
      <c r="GW59" s="2">
        <v>1703.3333</v>
      </c>
      <c r="GX59" s="2">
        <v>1726.6666</v>
      </c>
      <c r="GY59" s="2">
        <v>1683.3333</v>
      </c>
      <c r="GZ59" s="2">
        <v>1673.3333</v>
      </c>
      <c r="HA59" s="2">
        <v>1600</v>
      </c>
      <c r="HB59" s="2">
        <v>1640</v>
      </c>
      <c r="HC59" s="2">
        <v>1640</v>
      </c>
      <c r="HD59" s="2">
        <v>1661.6666</v>
      </c>
      <c r="HE59" s="2">
        <v>1680</v>
      </c>
      <c r="HF59" s="2">
        <v>1713.3333</v>
      </c>
      <c r="HG59" s="2">
        <v>1686.6666</v>
      </c>
      <c r="HH59" s="2">
        <v>1696.6666</v>
      </c>
      <c r="HI59" s="2">
        <v>1730</v>
      </c>
      <c r="HJ59" s="2">
        <v>1720</v>
      </c>
      <c r="HK59" s="2">
        <v>1706.6666</v>
      </c>
      <c r="HL59" s="2">
        <v>1773.3333</v>
      </c>
      <c r="HM59" s="2">
        <v>1803.3333</v>
      </c>
      <c r="HN59" s="2">
        <v>1810</v>
      </c>
      <c r="HO59" s="2">
        <v>1806.6666</v>
      </c>
      <c r="HP59" s="2">
        <v>1783.3333</v>
      </c>
      <c r="HQ59" s="2">
        <v>1773.3333</v>
      </c>
      <c r="HR59" s="2">
        <v>1736.6666</v>
      </c>
      <c r="HS59" s="2">
        <v>1736.6666</v>
      </c>
      <c r="HT59" s="2">
        <v>1736.6666</v>
      </c>
      <c r="HU59" s="2">
        <v>1710</v>
      </c>
      <c r="HV59" s="2">
        <v>1716.6666</v>
      </c>
      <c r="HW59" s="2">
        <v>1720</v>
      </c>
      <c r="HX59" s="2">
        <v>1683.3333</v>
      </c>
      <c r="HY59" s="2">
        <v>1686.6666</v>
      </c>
      <c r="HZ59" s="2">
        <v>1686.6666</v>
      </c>
      <c r="IA59" s="2">
        <v>1666.6666</v>
      </c>
      <c r="IB59" s="2">
        <v>1648.3333</v>
      </c>
      <c r="IC59" s="2">
        <v>1630</v>
      </c>
      <c r="ID59" s="2">
        <v>1621.6666</v>
      </c>
      <c r="IE59" s="2">
        <v>1588.3333</v>
      </c>
      <c r="IF59" s="2">
        <v>1596.6666</v>
      </c>
      <c r="IG59" s="2">
        <v>1581.6666</v>
      </c>
      <c r="IH59" s="2">
        <v>1556.6666</v>
      </c>
      <c r="II59" s="2">
        <v>1573.3333</v>
      </c>
      <c r="IJ59" s="2">
        <v>1595</v>
      </c>
      <c r="IK59" s="2">
        <v>1648.3333</v>
      </c>
      <c r="IL59" s="2">
        <v>1790</v>
      </c>
      <c r="IM59" s="2">
        <v>1665</v>
      </c>
      <c r="IN59" s="2">
        <v>1638.3333</v>
      </c>
      <c r="IO59" s="2">
        <v>1598.3333</v>
      </c>
      <c r="IP59" s="2">
        <v>1546.6666</v>
      </c>
      <c r="IQ59" s="2">
        <v>1538.3333</v>
      </c>
      <c r="IR59" s="2">
        <v>1495</v>
      </c>
      <c r="IS59" s="2">
        <v>1473.3333</v>
      </c>
      <c r="IT59" s="2">
        <v>1456.6666</v>
      </c>
    </row>
    <row r="60" spans="1:254" ht="15.9" customHeight="1">
      <c r="A60" s="65" t="s">
        <v>115</v>
      </c>
      <c r="B60" s="25" t="s">
        <v>116</v>
      </c>
      <c r="C60" s="39">
        <v>3704</v>
      </c>
      <c r="D60" s="38">
        <v>-103</v>
      </c>
      <c r="E60" s="29">
        <v>3807</v>
      </c>
      <c r="F60" s="29">
        <v>3758</v>
      </c>
      <c r="G60" s="29">
        <v>3618</v>
      </c>
      <c r="H60" s="29">
        <v>3561</v>
      </c>
      <c r="I60" s="29">
        <v>3625</v>
      </c>
      <c r="J60" s="29">
        <v>3673</v>
      </c>
      <c r="K60" s="29">
        <v>3670</v>
      </c>
      <c r="L60" s="29">
        <v>3622</v>
      </c>
      <c r="M60" s="29">
        <v>3599</v>
      </c>
      <c r="N60" s="29">
        <v>3512</v>
      </c>
      <c r="O60" s="29">
        <v>3496</v>
      </c>
      <c r="P60" s="29">
        <v>3502</v>
      </c>
      <c r="Q60" s="29">
        <v>3488</v>
      </c>
      <c r="R60" s="29">
        <v>3456</v>
      </c>
      <c r="S60" s="29">
        <v>3489</v>
      </c>
      <c r="T60" s="29">
        <v>3464</v>
      </c>
      <c r="U60" s="29">
        <v>3440</v>
      </c>
      <c r="V60" s="29">
        <v>3447</v>
      </c>
      <c r="W60" s="29">
        <v>3432</v>
      </c>
      <c r="X60" s="29">
        <v>3456</v>
      </c>
      <c r="Y60" s="29">
        <v>3494</v>
      </c>
      <c r="Z60" s="29">
        <v>3531</v>
      </c>
      <c r="AA60" s="29">
        <v>3565</v>
      </c>
      <c r="AB60" s="29">
        <v>3547</v>
      </c>
      <c r="AC60" s="29">
        <v>3504</v>
      </c>
      <c r="AD60" s="29">
        <v>3478</v>
      </c>
      <c r="AE60" s="29">
        <v>3523</v>
      </c>
      <c r="AF60" s="29">
        <v>3528</v>
      </c>
      <c r="AG60" s="29">
        <v>3477</v>
      </c>
      <c r="AH60" s="29">
        <v>3425</v>
      </c>
      <c r="AI60" s="29">
        <v>3371</v>
      </c>
      <c r="AJ60" s="29">
        <v>3370</v>
      </c>
      <c r="AK60" s="29">
        <v>3373</v>
      </c>
      <c r="AL60" s="29">
        <v>3363</v>
      </c>
      <c r="AM60" s="29">
        <v>3374</v>
      </c>
      <c r="AN60" s="29">
        <v>3441</v>
      </c>
      <c r="AO60" s="29">
        <v>3488</v>
      </c>
      <c r="AP60" s="29">
        <v>3483</v>
      </c>
      <c r="AQ60" s="29">
        <v>3500</v>
      </c>
      <c r="AR60" s="29">
        <v>3495</v>
      </c>
      <c r="AS60" s="29">
        <v>3480</v>
      </c>
      <c r="AT60" s="29">
        <v>3562</v>
      </c>
      <c r="AU60" s="29">
        <v>3550</v>
      </c>
      <c r="AV60" s="29">
        <v>3520</v>
      </c>
      <c r="AW60" s="29">
        <v>3588</v>
      </c>
      <c r="AX60" s="29">
        <v>3605</v>
      </c>
      <c r="AY60" s="29">
        <v>3622</v>
      </c>
      <c r="AZ60" s="29">
        <v>3483</v>
      </c>
      <c r="BA60" s="29">
        <v>3490</v>
      </c>
      <c r="BB60" s="29">
        <v>3402</v>
      </c>
      <c r="BC60" s="29">
        <v>3393</v>
      </c>
      <c r="BD60" s="29">
        <v>3405</v>
      </c>
      <c r="BE60" s="29">
        <v>3511</v>
      </c>
      <c r="BF60" s="29">
        <v>3540</v>
      </c>
      <c r="BG60" s="29">
        <v>3568</v>
      </c>
      <c r="BH60" s="29">
        <v>3594</v>
      </c>
      <c r="BI60" s="29">
        <v>3591</v>
      </c>
      <c r="BJ60" s="29">
        <v>3574</v>
      </c>
      <c r="BK60" s="29">
        <v>3482</v>
      </c>
      <c r="BL60" s="30">
        <v>3485</v>
      </c>
      <c r="BM60" s="2">
        <v>3430</v>
      </c>
      <c r="BN60" s="2">
        <v>3455</v>
      </c>
      <c r="BO60" s="2">
        <v>3473</v>
      </c>
      <c r="BP60" s="2">
        <v>3427</v>
      </c>
      <c r="BQ60" s="2">
        <v>3335</v>
      </c>
      <c r="BR60" s="2">
        <v>3206</v>
      </c>
      <c r="BS60" s="2">
        <v>3225</v>
      </c>
      <c r="BT60" s="2">
        <v>3246</v>
      </c>
      <c r="BU60" s="2">
        <v>3178</v>
      </c>
      <c r="BV60" s="2">
        <v>3144</v>
      </c>
      <c r="BW60" s="2">
        <v>3119</v>
      </c>
      <c r="BX60" s="2">
        <v>3122</v>
      </c>
      <c r="BY60" s="2">
        <v>3124</v>
      </c>
      <c r="BZ60" s="2">
        <v>3180</v>
      </c>
      <c r="CA60" s="2">
        <v>3188</v>
      </c>
      <c r="CB60" s="2">
        <v>3219</v>
      </c>
      <c r="CC60" s="2">
        <v>3196</v>
      </c>
      <c r="CD60" s="2">
        <v>3187</v>
      </c>
      <c r="CE60" s="2">
        <v>3129</v>
      </c>
      <c r="CF60" s="2">
        <v>3201</v>
      </c>
      <c r="CG60" s="2">
        <v>3250</v>
      </c>
      <c r="CH60" s="2">
        <v>3326</v>
      </c>
      <c r="CI60" s="2">
        <v>3234</v>
      </c>
      <c r="CJ60" s="2">
        <v>3209</v>
      </c>
      <c r="CK60" s="2">
        <v>3194</v>
      </c>
      <c r="CL60" s="2">
        <v>3253</v>
      </c>
      <c r="CM60" s="2">
        <v>3193</v>
      </c>
      <c r="CN60" s="2">
        <v>3116</v>
      </c>
      <c r="CO60" s="2">
        <v>3070</v>
      </c>
      <c r="CP60" s="2">
        <v>3082</v>
      </c>
      <c r="CQ60" s="2">
        <v>3027</v>
      </c>
      <c r="CR60" s="2">
        <v>3028</v>
      </c>
      <c r="CS60" s="2">
        <v>2958.5</v>
      </c>
      <c r="CT60" s="2">
        <v>2921.5</v>
      </c>
      <c r="CU60" s="2">
        <v>3008</v>
      </c>
      <c r="CV60" s="2">
        <v>3025</v>
      </c>
      <c r="CW60" s="2">
        <v>2989.5</v>
      </c>
      <c r="CX60" s="2">
        <v>2940.5</v>
      </c>
      <c r="CY60" s="2">
        <v>2956.5</v>
      </c>
      <c r="CZ60" s="2">
        <v>3032</v>
      </c>
      <c r="DA60" s="2">
        <v>3072</v>
      </c>
      <c r="DB60" s="2">
        <v>3065</v>
      </c>
      <c r="DC60" s="2">
        <v>2984</v>
      </c>
      <c r="DD60" s="2">
        <v>3028</v>
      </c>
      <c r="DE60" s="2">
        <v>3035</v>
      </c>
      <c r="DF60" s="2">
        <v>2987.5</v>
      </c>
      <c r="DG60" s="2">
        <v>3175</v>
      </c>
      <c r="DH60" s="2">
        <v>3223</v>
      </c>
      <c r="DI60" s="2">
        <v>3204</v>
      </c>
      <c r="DJ60" s="2">
        <v>3198</v>
      </c>
      <c r="DK60" s="2">
        <v>3104</v>
      </c>
      <c r="DL60" s="2">
        <v>3032</v>
      </c>
      <c r="DM60" s="2">
        <v>3060</v>
      </c>
      <c r="DN60" s="2">
        <v>3112</v>
      </c>
      <c r="DO60" s="2">
        <v>3136</v>
      </c>
      <c r="DP60" s="2">
        <v>3072</v>
      </c>
      <c r="DQ60" s="2">
        <v>3122</v>
      </c>
      <c r="DR60" s="2">
        <v>3226</v>
      </c>
      <c r="DS60" s="2">
        <v>3306</v>
      </c>
      <c r="DT60" s="2">
        <v>3225</v>
      </c>
      <c r="DU60" s="2">
        <v>3129</v>
      </c>
      <c r="DV60" s="2">
        <v>3200</v>
      </c>
      <c r="DW60" s="2">
        <v>3220</v>
      </c>
      <c r="DX60" s="2">
        <v>3133</v>
      </c>
      <c r="DY60" s="2">
        <v>3129</v>
      </c>
      <c r="DZ60" s="2">
        <v>3094</v>
      </c>
      <c r="EA60" s="2">
        <v>3042</v>
      </c>
      <c r="EB60" s="2">
        <v>3027</v>
      </c>
      <c r="EC60" s="2">
        <v>3028</v>
      </c>
      <c r="ED60" s="2">
        <v>3067</v>
      </c>
      <c r="EE60" s="2">
        <v>3078</v>
      </c>
      <c r="EF60" s="2">
        <v>3123</v>
      </c>
      <c r="EG60" s="2">
        <v>3108</v>
      </c>
      <c r="EH60" s="2">
        <v>3096</v>
      </c>
      <c r="EI60" s="2">
        <v>3117</v>
      </c>
      <c r="EJ60" s="2">
        <v>3156</v>
      </c>
      <c r="EK60" s="2">
        <v>3182</v>
      </c>
      <c r="EL60" s="2">
        <v>3178</v>
      </c>
      <c r="EM60" s="2">
        <v>3145</v>
      </c>
      <c r="EN60" s="2">
        <v>3150</v>
      </c>
      <c r="EO60" s="2">
        <v>3127</v>
      </c>
      <c r="EP60" s="2">
        <v>3121</v>
      </c>
      <c r="EQ60" s="2">
        <v>3113</v>
      </c>
      <c r="ER60" s="2">
        <v>3163</v>
      </c>
      <c r="ES60" s="2">
        <v>3141</v>
      </c>
      <c r="ET60" s="2">
        <v>3131</v>
      </c>
      <c r="EU60" s="2">
        <v>3115</v>
      </c>
      <c r="EV60" s="2">
        <v>3102</v>
      </c>
      <c r="EW60" s="2">
        <v>3092</v>
      </c>
      <c r="EX60" s="2">
        <v>3097</v>
      </c>
      <c r="EY60" s="2">
        <v>3090</v>
      </c>
      <c r="EZ60" s="2">
        <v>3093</v>
      </c>
      <c r="FA60" s="2">
        <v>3105</v>
      </c>
      <c r="FB60" s="2">
        <v>3067</v>
      </c>
      <c r="FC60" s="2">
        <v>3051</v>
      </c>
      <c r="FD60" s="2">
        <v>2977.5</v>
      </c>
      <c r="FE60" s="2">
        <v>3012</v>
      </c>
      <c r="FF60" s="2">
        <v>2998</v>
      </c>
      <c r="FG60" s="2">
        <v>3017</v>
      </c>
      <c r="FH60" s="2">
        <v>2985.5</v>
      </c>
      <c r="FI60" s="2">
        <v>2912</v>
      </c>
      <c r="FJ60" s="2">
        <v>2925.5</v>
      </c>
      <c r="FK60" s="2">
        <v>2930</v>
      </c>
      <c r="FL60" s="2">
        <v>2948.5</v>
      </c>
      <c r="FM60" s="2">
        <v>2979</v>
      </c>
      <c r="FN60" s="2">
        <v>3018</v>
      </c>
      <c r="FO60" s="2">
        <v>3056</v>
      </c>
      <c r="FP60" s="2">
        <v>3067</v>
      </c>
      <c r="FQ60" s="2">
        <v>3053</v>
      </c>
      <c r="FR60" s="2">
        <v>3023</v>
      </c>
      <c r="FS60" s="2">
        <v>3044</v>
      </c>
      <c r="FT60" s="2">
        <v>3008</v>
      </c>
      <c r="FU60" s="2">
        <v>2948</v>
      </c>
      <c r="FV60" s="2">
        <v>2923</v>
      </c>
      <c r="FW60" s="2">
        <v>2937</v>
      </c>
      <c r="FX60" s="2">
        <v>2927.5</v>
      </c>
      <c r="FY60" s="2">
        <v>2892</v>
      </c>
      <c r="FZ60" s="2">
        <v>2917</v>
      </c>
      <c r="GA60" s="2">
        <v>2908.5</v>
      </c>
      <c r="GB60" s="2">
        <v>2890</v>
      </c>
      <c r="GC60" s="2">
        <v>2889</v>
      </c>
      <c r="GD60" s="2">
        <v>2800.5</v>
      </c>
      <c r="GE60" s="2">
        <v>2948.5</v>
      </c>
      <c r="GF60" s="2">
        <v>2888</v>
      </c>
      <c r="GG60" s="2">
        <v>2931.5</v>
      </c>
      <c r="GH60" s="2">
        <v>2907.5</v>
      </c>
      <c r="GI60" s="2">
        <v>2872</v>
      </c>
      <c r="GJ60" s="2">
        <v>2897</v>
      </c>
      <c r="GK60" s="2">
        <v>2938</v>
      </c>
      <c r="GL60" s="2">
        <v>2979.5</v>
      </c>
      <c r="GM60" s="2">
        <v>2925</v>
      </c>
      <c r="GN60" s="2">
        <v>2928.5</v>
      </c>
      <c r="GO60" s="2">
        <v>2892</v>
      </c>
      <c r="GP60" s="2">
        <v>2889</v>
      </c>
      <c r="GQ60" s="2">
        <v>2867</v>
      </c>
      <c r="GR60" s="2">
        <v>2827</v>
      </c>
      <c r="GS60" s="2">
        <v>2857</v>
      </c>
      <c r="GT60" s="2">
        <v>2829</v>
      </c>
      <c r="GU60" s="2">
        <v>2805</v>
      </c>
      <c r="GV60" s="2">
        <v>2888.5</v>
      </c>
      <c r="GW60" s="2">
        <v>2911.5</v>
      </c>
      <c r="GX60" s="2">
        <v>2920</v>
      </c>
      <c r="GY60" s="2">
        <v>2942.5</v>
      </c>
      <c r="GZ60" s="2">
        <v>2961</v>
      </c>
      <c r="HA60" s="2">
        <v>2892.5</v>
      </c>
      <c r="HB60" s="2">
        <v>2905</v>
      </c>
      <c r="HC60" s="2">
        <v>2943</v>
      </c>
      <c r="HD60" s="2">
        <v>2978.5</v>
      </c>
      <c r="HE60" s="2">
        <v>2993</v>
      </c>
      <c r="HF60" s="2">
        <v>3063</v>
      </c>
      <c r="HG60" s="2">
        <v>3037</v>
      </c>
      <c r="HH60" s="2">
        <v>3024</v>
      </c>
      <c r="HI60" s="2">
        <v>3009</v>
      </c>
      <c r="HJ60" s="2">
        <v>3009</v>
      </c>
      <c r="HK60" s="2">
        <v>3030</v>
      </c>
      <c r="HL60" s="2">
        <v>3080</v>
      </c>
      <c r="HM60" s="2">
        <v>3131</v>
      </c>
      <c r="HN60" s="2">
        <v>3165</v>
      </c>
      <c r="HO60" s="2">
        <v>3162</v>
      </c>
      <c r="HP60" s="2">
        <v>3144</v>
      </c>
      <c r="HQ60" s="2">
        <v>3198</v>
      </c>
      <c r="HR60" s="2">
        <v>3137</v>
      </c>
      <c r="HS60" s="2">
        <v>3140</v>
      </c>
      <c r="HT60" s="2">
        <v>3129</v>
      </c>
      <c r="HU60" s="2">
        <v>3148</v>
      </c>
      <c r="HV60" s="2">
        <v>3141</v>
      </c>
      <c r="HW60" s="2">
        <v>3151</v>
      </c>
      <c r="HX60" s="2">
        <v>3155</v>
      </c>
      <c r="HY60" s="2">
        <v>3170</v>
      </c>
      <c r="HZ60" s="2">
        <v>3193</v>
      </c>
      <c r="IA60" s="2">
        <v>3252</v>
      </c>
      <c r="IB60" s="2">
        <v>3327</v>
      </c>
      <c r="IC60" s="2">
        <v>3278</v>
      </c>
      <c r="ID60" s="2">
        <v>3189</v>
      </c>
      <c r="IE60" s="2">
        <v>3195</v>
      </c>
      <c r="IF60" s="2">
        <v>3166</v>
      </c>
      <c r="IG60" s="2">
        <v>3095</v>
      </c>
      <c r="IH60" s="2">
        <v>3082</v>
      </c>
      <c r="II60" s="2">
        <v>3100</v>
      </c>
      <c r="IJ60" s="2">
        <v>3130</v>
      </c>
      <c r="IK60" s="2">
        <v>3107</v>
      </c>
      <c r="IL60" s="2">
        <v>3079</v>
      </c>
      <c r="IM60" s="2">
        <v>3108</v>
      </c>
      <c r="IN60" s="2">
        <v>3176</v>
      </c>
      <c r="IO60" s="2">
        <v>2895</v>
      </c>
      <c r="IP60" s="2">
        <v>2842.5</v>
      </c>
      <c r="IQ60" s="2">
        <v>2831.5</v>
      </c>
      <c r="IR60" s="2">
        <v>2797.5</v>
      </c>
      <c r="IS60" s="2">
        <v>2762</v>
      </c>
      <c r="IT60" s="2">
        <v>2740</v>
      </c>
    </row>
    <row r="61" spans="1:254" ht="15.9" customHeight="1">
      <c r="A61" s="65" t="s">
        <v>117</v>
      </c>
      <c r="B61" s="25" t="s">
        <v>118</v>
      </c>
      <c r="C61" s="39">
        <v>1867.5</v>
      </c>
      <c r="D61" s="38">
        <v>4.5</v>
      </c>
      <c r="E61" s="29">
        <v>1863</v>
      </c>
      <c r="F61" s="29">
        <v>1845</v>
      </c>
      <c r="G61" s="29">
        <v>1832.5</v>
      </c>
      <c r="H61" s="29">
        <v>1844</v>
      </c>
      <c r="I61" s="29">
        <v>1848</v>
      </c>
      <c r="J61" s="29">
        <v>1799</v>
      </c>
      <c r="K61" s="29">
        <v>1797.5</v>
      </c>
      <c r="L61" s="29">
        <v>1810</v>
      </c>
      <c r="M61" s="29">
        <v>1804.5</v>
      </c>
      <c r="N61" s="29">
        <v>1772</v>
      </c>
      <c r="O61" s="29">
        <v>1781.5</v>
      </c>
      <c r="P61" s="29">
        <v>1787</v>
      </c>
      <c r="Q61" s="29">
        <v>1749</v>
      </c>
      <c r="R61" s="29">
        <v>1742.5</v>
      </c>
      <c r="S61" s="29">
        <v>1749.5</v>
      </c>
      <c r="T61" s="29">
        <v>1760</v>
      </c>
      <c r="U61" s="29">
        <v>1734.5</v>
      </c>
      <c r="V61" s="29">
        <v>1748</v>
      </c>
      <c r="W61" s="29">
        <v>1757.5</v>
      </c>
      <c r="X61" s="29">
        <v>1750</v>
      </c>
      <c r="Y61" s="29">
        <v>1761.5</v>
      </c>
      <c r="Z61" s="29">
        <v>1794.5</v>
      </c>
      <c r="AA61" s="29">
        <v>1792</v>
      </c>
      <c r="AB61" s="29">
        <v>1833.5</v>
      </c>
      <c r="AC61" s="29">
        <v>1762.5</v>
      </c>
      <c r="AD61" s="29">
        <v>1767</v>
      </c>
      <c r="AE61" s="29">
        <v>1758</v>
      </c>
      <c r="AF61" s="29">
        <v>1754.5</v>
      </c>
      <c r="AG61" s="29">
        <v>1789.5</v>
      </c>
      <c r="AH61" s="29">
        <v>1797</v>
      </c>
      <c r="AI61" s="29">
        <v>1763.5</v>
      </c>
      <c r="AJ61" s="29">
        <v>1764.5</v>
      </c>
      <c r="AK61" s="29">
        <v>1778</v>
      </c>
      <c r="AL61" s="29">
        <v>1785.5</v>
      </c>
      <c r="AM61" s="29">
        <v>1787.5</v>
      </c>
      <c r="AN61" s="29">
        <v>1768.5</v>
      </c>
      <c r="AO61" s="29">
        <v>1770</v>
      </c>
      <c r="AP61" s="29">
        <v>1780</v>
      </c>
      <c r="AQ61" s="29">
        <v>1741.5</v>
      </c>
      <c r="AR61" s="29">
        <v>1709</v>
      </c>
      <c r="AS61" s="29">
        <v>1713.5</v>
      </c>
      <c r="AT61" s="29">
        <v>1740</v>
      </c>
      <c r="AU61" s="29">
        <v>1726</v>
      </c>
      <c r="AV61" s="29">
        <v>1758</v>
      </c>
      <c r="AW61" s="29">
        <v>1752.5</v>
      </c>
      <c r="AX61" s="29">
        <v>1768</v>
      </c>
      <c r="AY61" s="29">
        <v>1742.5</v>
      </c>
      <c r="AZ61" s="29">
        <v>1762</v>
      </c>
      <c r="BA61" s="29">
        <v>1782.5</v>
      </c>
      <c r="BB61" s="29">
        <v>1748</v>
      </c>
      <c r="BC61" s="29">
        <v>1749</v>
      </c>
      <c r="BD61" s="29">
        <v>1751.5</v>
      </c>
      <c r="BE61" s="29">
        <v>1745</v>
      </c>
      <c r="BF61" s="29">
        <v>1719</v>
      </c>
      <c r="BG61" s="29">
        <v>1724</v>
      </c>
      <c r="BH61" s="29">
        <v>1711</v>
      </c>
      <c r="BI61" s="29">
        <v>1765</v>
      </c>
      <c r="BJ61" s="29">
        <v>1753.5</v>
      </c>
      <c r="BK61" s="29">
        <v>1765</v>
      </c>
      <c r="BL61" s="30">
        <v>1769</v>
      </c>
      <c r="BM61" s="2">
        <v>1747.5</v>
      </c>
      <c r="BN61" s="2">
        <v>1745</v>
      </c>
      <c r="BO61" s="2">
        <v>1731.5</v>
      </c>
      <c r="BP61" s="2">
        <v>1735.5</v>
      </c>
      <c r="BQ61" s="2">
        <v>1767</v>
      </c>
      <c r="BR61" s="2">
        <v>1727</v>
      </c>
      <c r="BS61" s="2">
        <v>1702.5</v>
      </c>
      <c r="BT61" s="2">
        <v>1747</v>
      </c>
      <c r="BU61" s="2">
        <v>1744</v>
      </c>
      <c r="BV61" s="2">
        <v>1799</v>
      </c>
      <c r="BW61" s="2">
        <v>1804</v>
      </c>
      <c r="BX61" s="2">
        <v>1802</v>
      </c>
      <c r="BY61" s="2">
        <v>1801.5</v>
      </c>
      <c r="BZ61" s="2">
        <v>1812</v>
      </c>
      <c r="CA61" s="2">
        <v>1809.5</v>
      </c>
      <c r="CB61" s="2">
        <v>1808</v>
      </c>
      <c r="CC61" s="2">
        <v>1804</v>
      </c>
      <c r="CD61" s="2">
        <v>1789</v>
      </c>
      <c r="CE61" s="2">
        <v>1793</v>
      </c>
      <c r="CF61" s="2">
        <v>1801</v>
      </c>
      <c r="CG61" s="2">
        <v>1803.5</v>
      </c>
      <c r="CH61" s="2">
        <v>1814</v>
      </c>
      <c r="CI61" s="2">
        <v>1759.5</v>
      </c>
      <c r="CJ61" s="2">
        <v>1746.5</v>
      </c>
      <c r="CK61" s="2">
        <v>1747.5</v>
      </c>
      <c r="CL61" s="2">
        <v>1773.5</v>
      </c>
      <c r="CM61" s="2">
        <v>1760</v>
      </c>
      <c r="CN61" s="2">
        <v>1734</v>
      </c>
      <c r="CO61" s="2">
        <v>1719</v>
      </c>
      <c r="CP61" s="2">
        <v>1739.5</v>
      </c>
      <c r="CQ61" s="2">
        <v>1738.5</v>
      </c>
      <c r="CR61" s="2">
        <v>1742</v>
      </c>
      <c r="CS61" s="2">
        <v>1702</v>
      </c>
      <c r="CT61" s="2">
        <v>1670</v>
      </c>
      <c r="CU61" s="2">
        <v>1746.5</v>
      </c>
      <c r="CV61" s="2">
        <v>1780.5</v>
      </c>
      <c r="CW61" s="2">
        <v>1759</v>
      </c>
      <c r="CX61" s="2">
        <v>1750</v>
      </c>
      <c r="CY61" s="2">
        <v>1749</v>
      </c>
      <c r="CZ61" s="2">
        <v>1783.5</v>
      </c>
      <c r="DA61" s="2">
        <v>1815</v>
      </c>
      <c r="DB61" s="2">
        <v>1801</v>
      </c>
      <c r="DC61" s="2">
        <v>1768</v>
      </c>
      <c r="DD61" s="2">
        <v>1825.5</v>
      </c>
      <c r="DE61" s="2">
        <v>1861.5</v>
      </c>
      <c r="DF61" s="2">
        <v>1843.5</v>
      </c>
      <c r="DG61" s="2">
        <v>1911.5</v>
      </c>
      <c r="DH61" s="2">
        <v>1914.5</v>
      </c>
      <c r="DI61" s="2">
        <v>1922.5</v>
      </c>
      <c r="DJ61" s="2">
        <v>1886.5</v>
      </c>
      <c r="DK61" s="2">
        <v>1883.5</v>
      </c>
      <c r="DL61" s="2">
        <v>1858.5</v>
      </c>
      <c r="DM61" s="2">
        <v>1855</v>
      </c>
      <c r="DN61" s="2">
        <v>1903.5</v>
      </c>
      <c r="DO61" s="2">
        <v>1813.5</v>
      </c>
      <c r="DP61" s="2">
        <v>1804</v>
      </c>
      <c r="DQ61" s="2">
        <v>1802</v>
      </c>
      <c r="DR61" s="2">
        <v>1838.5</v>
      </c>
      <c r="DS61" s="2">
        <v>1911</v>
      </c>
      <c r="DT61" s="2">
        <v>1892</v>
      </c>
      <c r="DU61" s="2">
        <v>1880.5</v>
      </c>
      <c r="DV61" s="2">
        <v>1849.5</v>
      </c>
      <c r="DW61" s="2">
        <v>1852</v>
      </c>
      <c r="DX61" s="2">
        <v>1832</v>
      </c>
      <c r="DY61" s="2">
        <v>1803.5</v>
      </c>
      <c r="DZ61" s="2">
        <v>1783.5</v>
      </c>
      <c r="EA61" s="2">
        <v>1763</v>
      </c>
      <c r="EB61" s="2">
        <v>1747</v>
      </c>
      <c r="EC61" s="2">
        <v>1742</v>
      </c>
      <c r="ED61" s="2">
        <v>1764</v>
      </c>
      <c r="EE61" s="2">
        <v>1769.5</v>
      </c>
      <c r="EF61" s="2">
        <v>1786.5</v>
      </c>
      <c r="EG61" s="2">
        <v>1783</v>
      </c>
      <c r="EH61" s="2">
        <v>1749</v>
      </c>
      <c r="EI61" s="2">
        <v>1770</v>
      </c>
      <c r="EJ61" s="2">
        <v>1771.5</v>
      </c>
      <c r="EK61" s="2">
        <v>1772</v>
      </c>
      <c r="EL61" s="2">
        <v>1752.5</v>
      </c>
      <c r="EM61" s="2">
        <v>1749</v>
      </c>
      <c r="EN61" s="2">
        <v>1732</v>
      </c>
      <c r="EO61" s="2">
        <v>1707</v>
      </c>
      <c r="EP61" s="2">
        <v>1693.5</v>
      </c>
      <c r="EQ61" s="2">
        <v>1693</v>
      </c>
      <c r="ER61" s="2">
        <v>1673</v>
      </c>
      <c r="ES61" s="2">
        <v>1660</v>
      </c>
      <c r="ET61" s="2">
        <v>1650</v>
      </c>
      <c r="EU61" s="2">
        <v>1641</v>
      </c>
      <c r="EV61" s="2">
        <v>1660.5</v>
      </c>
      <c r="EW61" s="2">
        <v>1662.5</v>
      </c>
      <c r="EX61" s="2">
        <v>1663</v>
      </c>
      <c r="EY61" s="2">
        <v>1660.5</v>
      </c>
      <c r="EZ61" s="2">
        <v>1654.5</v>
      </c>
      <c r="FA61" s="2">
        <v>1635</v>
      </c>
      <c r="FB61" s="2">
        <v>1624</v>
      </c>
      <c r="FC61" s="2">
        <v>1611</v>
      </c>
      <c r="FD61" s="2">
        <v>1630</v>
      </c>
      <c r="FE61" s="2">
        <v>1628.5</v>
      </c>
      <c r="FF61" s="2">
        <v>1620.5</v>
      </c>
      <c r="FG61" s="2">
        <v>1628</v>
      </c>
      <c r="FH61" s="2">
        <v>1618</v>
      </c>
      <c r="FI61" s="2">
        <v>1608</v>
      </c>
      <c r="FJ61" s="2">
        <v>1608</v>
      </c>
      <c r="FK61" s="2">
        <v>1600</v>
      </c>
      <c r="FL61" s="2">
        <v>1604.5</v>
      </c>
      <c r="FM61" s="2">
        <v>1613</v>
      </c>
      <c r="FN61" s="2">
        <v>1620</v>
      </c>
      <c r="FO61" s="2">
        <v>1636</v>
      </c>
      <c r="FP61" s="2">
        <v>1636.5</v>
      </c>
      <c r="FQ61" s="2">
        <v>1624</v>
      </c>
      <c r="FR61" s="2">
        <v>1602.5</v>
      </c>
      <c r="FS61" s="2">
        <v>1586</v>
      </c>
      <c r="FT61" s="2">
        <v>1572.5</v>
      </c>
      <c r="FU61" s="2">
        <v>1554</v>
      </c>
      <c r="FV61" s="2">
        <v>1541.5</v>
      </c>
      <c r="FW61" s="2">
        <v>1553</v>
      </c>
      <c r="FX61" s="2">
        <v>1565</v>
      </c>
      <c r="FY61" s="2">
        <v>1575.5</v>
      </c>
      <c r="FZ61" s="2">
        <v>1582</v>
      </c>
      <c r="GA61" s="2">
        <v>1576.5</v>
      </c>
      <c r="GB61" s="2">
        <v>1563</v>
      </c>
      <c r="GC61" s="2">
        <v>1564.5</v>
      </c>
      <c r="GD61" s="2">
        <v>1536</v>
      </c>
      <c r="GE61" s="2">
        <v>1532</v>
      </c>
      <c r="GF61" s="2">
        <v>1512</v>
      </c>
      <c r="GG61" s="2">
        <v>1532</v>
      </c>
      <c r="GH61" s="2">
        <v>1558</v>
      </c>
      <c r="GI61" s="2">
        <v>1551.5</v>
      </c>
      <c r="GJ61" s="2">
        <v>1564</v>
      </c>
      <c r="GK61" s="2">
        <v>1600</v>
      </c>
      <c r="GL61" s="2">
        <v>1610</v>
      </c>
      <c r="GM61" s="2">
        <v>1553</v>
      </c>
      <c r="GN61" s="2">
        <v>1543.5</v>
      </c>
      <c r="GO61" s="2">
        <v>1526</v>
      </c>
      <c r="GP61" s="2">
        <v>1529</v>
      </c>
      <c r="GQ61" s="2">
        <v>1537</v>
      </c>
      <c r="GR61" s="2">
        <v>1528</v>
      </c>
      <c r="GS61" s="2">
        <v>1531</v>
      </c>
      <c r="GT61" s="2">
        <v>1515.5</v>
      </c>
      <c r="GU61" s="2">
        <v>1486.5</v>
      </c>
      <c r="GV61" s="2">
        <v>1530</v>
      </c>
      <c r="GW61" s="2">
        <v>1536</v>
      </c>
      <c r="GX61" s="2">
        <v>1546.5</v>
      </c>
      <c r="GY61" s="2">
        <v>1538</v>
      </c>
      <c r="GZ61" s="2">
        <v>1525.5</v>
      </c>
      <c r="HA61" s="2">
        <v>1499.5</v>
      </c>
      <c r="HB61" s="2">
        <v>1488.5</v>
      </c>
      <c r="HC61" s="2">
        <v>1501</v>
      </c>
      <c r="HD61" s="2">
        <v>1522</v>
      </c>
      <c r="HE61" s="2">
        <v>1547.5</v>
      </c>
      <c r="HF61" s="2">
        <v>1555</v>
      </c>
      <c r="HG61" s="2">
        <v>1552</v>
      </c>
      <c r="HH61" s="2">
        <v>1545</v>
      </c>
      <c r="HI61" s="2">
        <v>1546.5</v>
      </c>
      <c r="HJ61" s="2">
        <v>1556</v>
      </c>
      <c r="HK61" s="2">
        <v>1554.5</v>
      </c>
      <c r="HL61" s="2">
        <v>1562.5</v>
      </c>
      <c r="HM61" s="2">
        <v>1572</v>
      </c>
      <c r="HN61" s="2">
        <v>1569.5</v>
      </c>
      <c r="HO61" s="2">
        <v>1565</v>
      </c>
      <c r="HP61" s="2">
        <v>1564</v>
      </c>
      <c r="HQ61" s="2">
        <v>1576</v>
      </c>
      <c r="HR61" s="2">
        <v>1571</v>
      </c>
      <c r="HS61" s="2">
        <v>1565</v>
      </c>
      <c r="HT61" s="2">
        <v>1557</v>
      </c>
      <c r="HU61" s="2">
        <v>1555.5</v>
      </c>
      <c r="HV61" s="2">
        <v>1550</v>
      </c>
      <c r="HW61" s="2">
        <v>1549</v>
      </c>
      <c r="HX61" s="2">
        <v>1547</v>
      </c>
      <c r="HY61" s="2">
        <v>1540</v>
      </c>
      <c r="HZ61" s="2">
        <v>1542.5</v>
      </c>
      <c r="IA61" s="2">
        <v>1538.5</v>
      </c>
      <c r="IB61" s="2">
        <v>1539</v>
      </c>
      <c r="IC61" s="2">
        <v>1532.5</v>
      </c>
      <c r="ID61" s="2">
        <v>1522</v>
      </c>
      <c r="IE61" s="2">
        <v>1519.5</v>
      </c>
      <c r="IF61" s="2">
        <v>1509.5</v>
      </c>
      <c r="IG61" s="2">
        <v>1502.5</v>
      </c>
      <c r="IH61" s="2">
        <v>1495.5</v>
      </c>
      <c r="II61" s="2">
        <v>1482.5</v>
      </c>
      <c r="IJ61" s="2">
        <v>1489</v>
      </c>
      <c r="IK61" s="2">
        <v>1493.5</v>
      </c>
      <c r="IL61" s="2">
        <v>1488.5</v>
      </c>
      <c r="IM61" s="2">
        <v>1478</v>
      </c>
      <c r="IN61" s="2">
        <v>1470.5</v>
      </c>
      <c r="IO61" s="2">
        <v>1471</v>
      </c>
      <c r="IP61" s="2">
        <v>1458.5</v>
      </c>
      <c r="IQ61" s="2">
        <v>1500.5</v>
      </c>
      <c r="IR61" s="2">
        <v>1497.5</v>
      </c>
      <c r="IS61" s="2">
        <v>1490</v>
      </c>
      <c r="IT61" s="2">
        <v>1494</v>
      </c>
    </row>
    <row r="62" spans="1:254" ht="15.9" customHeight="1">
      <c r="A62" s="65" t="s">
        <v>119</v>
      </c>
      <c r="B62" s="25" t="s">
        <v>120</v>
      </c>
      <c r="C62" s="39">
        <v>3565</v>
      </c>
      <c r="D62" s="38">
        <v>50</v>
      </c>
      <c r="E62" s="29">
        <v>3515</v>
      </c>
      <c r="F62" s="29">
        <v>3305</v>
      </c>
      <c r="G62" s="29">
        <v>3125</v>
      </c>
      <c r="H62" s="29">
        <v>3080</v>
      </c>
      <c r="I62" s="29">
        <v>3145</v>
      </c>
      <c r="J62" s="29">
        <v>3030</v>
      </c>
      <c r="K62" s="29">
        <v>3090</v>
      </c>
      <c r="L62" s="29">
        <v>3130</v>
      </c>
      <c r="M62" s="29">
        <v>3150</v>
      </c>
      <c r="N62" s="29">
        <v>3100</v>
      </c>
      <c r="O62" s="29">
        <v>3160</v>
      </c>
      <c r="P62" s="29">
        <v>3110</v>
      </c>
      <c r="Q62" s="29">
        <v>3040</v>
      </c>
      <c r="R62" s="29">
        <v>3025</v>
      </c>
      <c r="S62" s="29">
        <v>3110</v>
      </c>
      <c r="T62" s="29">
        <v>3130</v>
      </c>
      <c r="U62" s="29">
        <v>3045</v>
      </c>
      <c r="V62" s="29">
        <v>3015</v>
      </c>
      <c r="W62" s="29">
        <v>2998</v>
      </c>
      <c r="X62" s="29">
        <v>2964</v>
      </c>
      <c r="Y62" s="29">
        <v>3025</v>
      </c>
      <c r="Z62" s="29">
        <v>3090</v>
      </c>
      <c r="AA62" s="29">
        <v>3130</v>
      </c>
      <c r="AB62" s="29">
        <v>3045</v>
      </c>
      <c r="AC62" s="29">
        <v>2994</v>
      </c>
      <c r="AD62" s="29">
        <v>2979</v>
      </c>
      <c r="AE62" s="29">
        <v>2966</v>
      </c>
      <c r="AF62" s="29">
        <v>2954</v>
      </c>
      <c r="AG62" s="29">
        <v>2920</v>
      </c>
      <c r="AH62" s="29">
        <v>3120</v>
      </c>
      <c r="AI62" s="29">
        <v>3205</v>
      </c>
      <c r="AJ62" s="29">
        <v>3240</v>
      </c>
      <c r="AK62" s="29">
        <v>3245</v>
      </c>
      <c r="AL62" s="29">
        <v>3220</v>
      </c>
      <c r="AM62" s="29">
        <v>3265</v>
      </c>
      <c r="AN62" s="29">
        <v>3320</v>
      </c>
      <c r="AO62" s="29">
        <v>3245</v>
      </c>
      <c r="AP62" s="29">
        <v>3240</v>
      </c>
      <c r="AQ62" s="29">
        <v>3065</v>
      </c>
      <c r="AR62" s="29">
        <v>2941</v>
      </c>
      <c r="AS62" s="29">
        <v>3065</v>
      </c>
      <c r="AT62" s="29">
        <v>3120</v>
      </c>
      <c r="AU62" s="29">
        <v>3115</v>
      </c>
      <c r="AV62" s="29">
        <v>3210</v>
      </c>
      <c r="AW62" s="29">
        <v>3215</v>
      </c>
      <c r="AX62" s="29">
        <v>3305</v>
      </c>
      <c r="AY62" s="29">
        <v>3285</v>
      </c>
      <c r="AZ62" s="29">
        <v>3320</v>
      </c>
      <c r="BA62" s="29">
        <v>3400</v>
      </c>
      <c r="BB62" s="29">
        <v>3325</v>
      </c>
      <c r="BC62" s="29">
        <v>3490</v>
      </c>
      <c r="BD62" s="29">
        <v>3500</v>
      </c>
      <c r="BE62" s="29">
        <v>3630</v>
      </c>
      <c r="BF62" s="29">
        <v>3560</v>
      </c>
      <c r="BG62" s="29">
        <v>3510</v>
      </c>
      <c r="BH62" s="29">
        <v>3575</v>
      </c>
      <c r="BI62" s="29">
        <v>3780</v>
      </c>
      <c r="BJ62" s="29">
        <v>3870</v>
      </c>
      <c r="BK62" s="29">
        <v>4110</v>
      </c>
      <c r="BL62" s="30">
        <v>4070</v>
      </c>
      <c r="BM62" s="2">
        <v>4060</v>
      </c>
      <c r="BN62" s="2">
        <v>3970</v>
      </c>
      <c r="BO62" s="2">
        <v>4130</v>
      </c>
      <c r="BP62" s="2">
        <v>4105</v>
      </c>
      <c r="BQ62" s="2">
        <v>4030</v>
      </c>
      <c r="BR62" s="2">
        <v>3575</v>
      </c>
      <c r="BS62" s="2">
        <v>3600</v>
      </c>
      <c r="BT62" s="2">
        <v>3685</v>
      </c>
      <c r="BU62" s="2">
        <v>3675</v>
      </c>
      <c r="BV62" s="2">
        <v>3710</v>
      </c>
      <c r="BW62" s="2">
        <v>3790</v>
      </c>
      <c r="BX62" s="2">
        <v>3935</v>
      </c>
      <c r="BY62" s="2">
        <v>4045</v>
      </c>
      <c r="BZ62" s="2">
        <v>3835</v>
      </c>
      <c r="CA62" s="2">
        <v>3865</v>
      </c>
      <c r="CB62" s="2">
        <v>3875</v>
      </c>
      <c r="CC62" s="2">
        <v>3870</v>
      </c>
      <c r="CD62" s="2">
        <v>3780</v>
      </c>
      <c r="CE62" s="2">
        <v>3720</v>
      </c>
      <c r="CF62" s="2">
        <v>3805</v>
      </c>
      <c r="CG62" s="2">
        <v>3790</v>
      </c>
      <c r="CH62" s="2">
        <v>3805</v>
      </c>
      <c r="CI62" s="2">
        <v>3620</v>
      </c>
      <c r="CJ62" s="2">
        <v>3610</v>
      </c>
      <c r="CK62" s="2">
        <v>3615</v>
      </c>
      <c r="CL62" s="2">
        <v>3700</v>
      </c>
      <c r="CM62" s="2">
        <v>3535</v>
      </c>
      <c r="CN62" s="2">
        <v>3445</v>
      </c>
      <c r="CO62" s="2">
        <v>3425</v>
      </c>
      <c r="CP62" s="2">
        <v>3600</v>
      </c>
      <c r="CQ62" s="2">
        <v>3610</v>
      </c>
      <c r="CR62" s="2">
        <v>3620</v>
      </c>
      <c r="CS62" s="2">
        <v>3485</v>
      </c>
      <c r="CT62" s="2">
        <v>3425</v>
      </c>
      <c r="CU62" s="2">
        <v>3720</v>
      </c>
      <c r="CV62" s="2">
        <v>3870</v>
      </c>
      <c r="CW62" s="2">
        <v>3765</v>
      </c>
      <c r="CX62" s="2">
        <v>3795</v>
      </c>
      <c r="CY62" s="2">
        <v>3905</v>
      </c>
      <c r="CZ62" s="2">
        <v>3990</v>
      </c>
      <c r="DA62" s="2">
        <v>4105</v>
      </c>
      <c r="DB62" s="2">
        <v>4015</v>
      </c>
      <c r="DC62" s="2">
        <v>3875</v>
      </c>
      <c r="DD62" s="2">
        <v>4125</v>
      </c>
      <c r="DE62" s="2">
        <v>4280</v>
      </c>
      <c r="DF62" s="2">
        <v>4290</v>
      </c>
      <c r="DG62" s="2">
        <v>4670</v>
      </c>
      <c r="DH62" s="2">
        <v>4720</v>
      </c>
      <c r="DI62" s="2">
        <v>4645</v>
      </c>
      <c r="DJ62" s="2">
        <v>4525</v>
      </c>
      <c r="DK62" s="2">
        <v>4335</v>
      </c>
      <c r="DL62" s="2">
        <v>4370</v>
      </c>
      <c r="DM62" s="2">
        <v>4250</v>
      </c>
      <c r="DN62" s="2">
        <v>4185</v>
      </c>
      <c r="DO62" s="2">
        <v>4045</v>
      </c>
      <c r="DP62" s="2">
        <v>3970</v>
      </c>
      <c r="DQ62" s="2">
        <v>3985</v>
      </c>
      <c r="DR62" s="2">
        <v>4070</v>
      </c>
      <c r="DS62" s="2">
        <v>4245</v>
      </c>
      <c r="DT62" s="2">
        <v>4050</v>
      </c>
      <c r="DU62" s="2">
        <v>3985</v>
      </c>
      <c r="DV62" s="2">
        <v>3815</v>
      </c>
      <c r="DW62" s="2">
        <v>4000</v>
      </c>
      <c r="DX62" s="2">
        <v>3910</v>
      </c>
      <c r="DY62" s="2">
        <v>3605</v>
      </c>
      <c r="DZ62" s="2">
        <v>3580</v>
      </c>
      <c r="EA62" s="2">
        <v>3785</v>
      </c>
      <c r="EB62" s="2">
        <v>3850</v>
      </c>
      <c r="EC62" s="2">
        <v>3815</v>
      </c>
      <c r="ED62" s="2">
        <v>3830</v>
      </c>
      <c r="EE62" s="2">
        <v>3795</v>
      </c>
      <c r="EF62" s="2">
        <v>3800</v>
      </c>
      <c r="EG62" s="2">
        <v>3790</v>
      </c>
      <c r="EH62" s="2">
        <v>3675</v>
      </c>
      <c r="EI62" s="2">
        <v>3600</v>
      </c>
      <c r="EJ62" s="2">
        <v>3655</v>
      </c>
      <c r="EK62" s="2">
        <v>3610</v>
      </c>
      <c r="EL62" s="2">
        <v>3595</v>
      </c>
      <c r="EM62" s="2">
        <v>3635</v>
      </c>
      <c r="EN62" s="2">
        <v>3565</v>
      </c>
      <c r="EO62" s="2">
        <v>3395</v>
      </c>
      <c r="EP62" s="2">
        <v>3460</v>
      </c>
      <c r="EQ62" s="2">
        <v>3440</v>
      </c>
      <c r="ER62" s="2">
        <v>3365</v>
      </c>
      <c r="ES62" s="2">
        <v>3270</v>
      </c>
      <c r="ET62" s="2">
        <v>3245</v>
      </c>
      <c r="EU62" s="2">
        <v>3420</v>
      </c>
      <c r="EV62" s="2">
        <v>3310</v>
      </c>
      <c r="EW62" s="2">
        <v>3315</v>
      </c>
      <c r="EX62" s="2">
        <v>3315</v>
      </c>
      <c r="EY62" s="2">
        <v>3220</v>
      </c>
      <c r="EZ62" s="2">
        <v>3240</v>
      </c>
      <c r="FA62" s="2">
        <v>3210</v>
      </c>
      <c r="FB62" s="2">
        <v>3240</v>
      </c>
      <c r="FC62" s="2">
        <v>3250</v>
      </c>
      <c r="FD62" s="2">
        <v>3145</v>
      </c>
      <c r="FE62" s="2">
        <v>3225</v>
      </c>
      <c r="FF62" s="2">
        <v>3160</v>
      </c>
      <c r="FG62" s="2">
        <v>3150</v>
      </c>
      <c r="FH62" s="2">
        <v>3060</v>
      </c>
      <c r="FI62" s="2">
        <v>3040</v>
      </c>
      <c r="FJ62" s="2">
        <v>3000</v>
      </c>
      <c r="FK62" s="2">
        <v>3080</v>
      </c>
      <c r="FL62" s="2">
        <v>3020</v>
      </c>
      <c r="FM62" s="2">
        <v>3015</v>
      </c>
      <c r="FN62" s="2">
        <v>3015</v>
      </c>
      <c r="FO62" s="2">
        <v>3055</v>
      </c>
      <c r="FP62" s="2">
        <v>2998</v>
      </c>
      <c r="FQ62" s="2">
        <v>3030</v>
      </c>
      <c r="FR62" s="2">
        <v>2903</v>
      </c>
      <c r="FS62" s="2">
        <v>2885</v>
      </c>
      <c r="FT62" s="2">
        <v>2850</v>
      </c>
      <c r="FU62" s="2">
        <v>2820</v>
      </c>
      <c r="FV62" s="2">
        <v>2789</v>
      </c>
      <c r="FW62" s="2">
        <v>2869</v>
      </c>
      <c r="FX62" s="2">
        <v>2935</v>
      </c>
      <c r="FY62" s="2">
        <v>2873</v>
      </c>
      <c r="FZ62" s="2">
        <v>2896</v>
      </c>
      <c r="GA62" s="2">
        <v>2805</v>
      </c>
      <c r="GB62" s="2">
        <v>2711</v>
      </c>
      <c r="GC62" s="2">
        <v>2695</v>
      </c>
      <c r="GD62" s="2">
        <v>2695</v>
      </c>
      <c r="GE62" s="2">
        <v>2653</v>
      </c>
      <c r="GF62" s="2">
        <v>2594</v>
      </c>
      <c r="GG62" s="2">
        <v>2599</v>
      </c>
      <c r="GH62" s="2">
        <v>2479</v>
      </c>
      <c r="GI62" s="2">
        <v>2615</v>
      </c>
      <c r="GJ62" s="2">
        <v>2309</v>
      </c>
      <c r="GK62" s="2">
        <v>2301</v>
      </c>
      <c r="GL62" s="2">
        <v>2326</v>
      </c>
      <c r="GM62" s="2">
        <v>2297</v>
      </c>
      <c r="GN62" s="2">
        <v>2297</v>
      </c>
      <c r="GO62" s="2">
        <v>2273</v>
      </c>
      <c r="GP62" s="2">
        <v>2339</v>
      </c>
      <c r="GQ62" s="2">
        <v>2365</v>
      </c>
      <c r="GR62" s="2">
        <v>2386</v>
      </c>
      <c r="GS62" s="2">
        <v>2307</v>
      </c>
      <c r="GT62" s="2">
        <v>2278</v>
      </c>
      <c r="GU62" s="2">
        <v>2264</v>
      </c>
      <c r="GV62" s="2">
        <v>2265</v>
      </c>
      <c r="GW62" s="2">
        <v>2291</v>
      </c>
      <c r="GX62" s="2">
        <v>2254</v>
      </c>
      <c r="GY62" s="2">
        <v>2230</v>
      </c>
      <c r="GZ62" s="2">
        <v>2205</v>
      </c>
      <c r="HA62" s="2">
        <v>2155</v>
      </c>
      <c r="HB62" s="2">
        <v>2166</v>
      </c>
      <c r="HC62" s="2">
        <v>2131</v>
      </c>
      <c r="HD62" s="2">
        <v>2158</v>
      </c>
      <c r="HE62" s="2">
        <v>2164</v>
      </c>
      <c r="HF62" s="2">
        <v>2197</v>
      </c>
      <c r="HG62" s="2">
        <v>2185</v>
      </c>
      <c r="HH62" s="2">
        <v>2198</v>
      </c>
      <c r="HI62" s="2">
        <v>2181</v>
      </c>
      <c r="HJ62" s="2">
        <v>2156</v>
      </c>
      <c r="HK62" s="2">
        <v>2164</v>
      </c>
      <c r="HL62" s="2">
        <v>2214</v>
      </c>
      <c r="HM62" s="2">
        <v>2219</v>
      </c>
      <c r="HN62" s="2">
        <v>2201</v>
      </c>
      <c r="HO62" s="2">
        <v>2203</v>
      </c>
      <c r="HP62" s="2">
        <v>2196</v>
      </c>
      <c r="HQ62" s="2">
        <v>2249</v>
      </c>
      <c r="HR62" s="2">
        <v>2179</v>
      </c>
      <c r="HS62" s="2">
        <v>2167</v>
      </c>
      <c r="HT62" s="2">
        <v>2149</v>
      </c>
      <c r="HU62" s="2">
        <v>2130</v>
      </c>
      <c r="HV62" s="2">
        <v>2107</v>
      </c>
      <c r="HW62" s="2">
        <v>2079</v>
      </c>
      <c r="HX62" s="2">
        <v>2058</v>
      </c>
      <c r="HY62" s="2">
        <v>2049</v>
      </c>
      <c r="HZ62" s="2">
        <v>2053</v>
      </c>
      <c r="IA62" s="2">
        <v>2039</v>
      </c>
      <c r="IB62" s="2">
        <v>2042</v>
      </c>
      <c r="IC62" s="2">
        <v>2021</v>
      </c>
      <c r="ID62" s="2">
        <v>2016</v>
      </c>
      <c r="IE62" s="2">
        <v>2012</v>
      </c>
      <c r="IF62" s="2">
        <v>2009</v>
      </c>
      <c r="IG62" s="2">
        <v>1981</v>
      </c>
      <c r="IH62" s="2">
        <v>1947</v>
      </c>
      <c r="II62" s="2">
        <v>1949</v>
      </c>
      <c r="IJ62" s="2">
        <v>1932</v>
      </c>
      <c r="IK62" s="2">
        <v>1933</v>
      </c>
      <c r="IL62" s="2">
        <v>1917</v>
      </c>
      <c r="IM62" s="2">
        <v>1896</v>
      </c>
      <c r="IN62" s="2">
        <v>1898</v>
      </c>
      <c r="IO62" s="2">
        <v>1863</v>
      </c>
      <c r="IP62" s="2">
        <v>1838</v>
      </c>
      <c r="IQ62" s="2">
        <v>1826</v>
      </c>
      <c r="IR62" s="2">
        <v>1886</v>
      </c>
      <c r="IS62" s="2">
        <v>1972</v>
      </c>
      <c r="IT62" s="2">
        <v>1963</v>
      </c>
    </row>
    <row r="63" spans="1:254" ht="15.9" customHeight="1">
      <c r="A63" s="65" t="s">
        <v>121</v>
      </c>
      <c r="B63" s="25" t="s">
        <v>122</v>
      </c>
      <c r="C63" s="39">
        <v>1112</v>
      </c>
      <c r="D63" s="38">
        <v>25</v>
      </c>
      <c r="E63" s="29">
        <v>1087</v>
      </c>
      <c r="F63" s="29">
        <v>1079</v>
      </c>
      <c r="G63" s="29">
        <v>1089</v>
      </c>
      <c r="H63" s="29">
        <v>1100</v>
      </c>
      <c r="I63" s="29">
        <v>1122</v>
      </c>
      <c r="J63" s="29">
        <v>1137</v>
      </c>
      <c r="K63" s="29">
        <v>1147</v>
      </c>
      <c r="L63" s="29">
        <v>1117</v>
      </c>
      <c r="M63" s="29">
        <v>1117</v>
      </c>
      <c r="N63" s="29">
        <v>1103</v>
      </c>
      <c r="O63" s="29">
        <v>1109</v>
      </c>
      <c r="P63" s="29">
        <v>1110</v>
      </c>
      <c r="Q63" s="29">
        <v>1132</v>
      </c>
      <c r="R63" s="29">
        <v>1121</v>
      </c>
      <c r="S63" s="29">
        <v>1110</v>
      </c>
      <c r="T63" s="29">
        <v>1101</v>
      </c>
      <c r="U63" s="29">
        <v>1111</v>
      </c>
      <c r="V63" s="29">
        <v>1106</v>
      </c>
      <c r="W63" s="29">
        <v>1098</v>
      </c>
      <c r="X63" s="29">
        <v>1105</v>
      </c>
      <c r="Y63" s="29">
        <v>1122</v>
      </c>
      <c r="Z63" s="29">
        <v>1124</v>
      </c>
      <c r="AA63" s="29">
        <v>1112</v>
      </c>
      <c r="AB63" s="29">
        <v>1082</v>
      </c>
      <c r="AC63" s="29">
        <v>1076</v>
      </c>
      <c r="AD63" s="29">
        <v>1056</v>
      </c>
      <c r="AE63" s="29">
        <v>1072</v>
      </c>
      <c r="AF63" s="29">
        <v>1078</v>
      </c>
      <c r="AG63" s="29">
        <v>1075</v>
      </c>
      <c r="AH63" s="29">
        <v>1055</v>
      </c>
      <c r="AI63" s="29">
        <v>1044</v>
      </c>
      <c r="AJ63" s="29">
        <v>1040</v>
      </c>
      <c r="AK63" s="29">
        <v>1047</v>
      </c>
      <c r="AL63" s="29">
        <v>1048</v>
      </c>
      <c r="AM63" s="29">
        <v>1059</v>
      </c>
      <c r="AN63" s="29">
        <v>1065</v>
      </c>
      <c r="AO63" s="29">
        <v>1069</v>
      </c>
      <c r="AP63" s="29">
        <v>1080</v>
      </c>
      <c r="AQ63" s="29">
        <v>1072</v>
      </c>
      <c r="AR63" s="29">
        <v>1073</v>
      </c>
      <c r="AS63" s="29">
        <v>1067</v>
      </c>
      <c r="AT63" s="29">
        <v>1042</v>
      </c>
      <c r="AU63" s="29">
        <v>1038</v>
      </c>
      <c r="AV63" s="29">
        <v>1028</v>
      </c>
      <c r="AW63" s="29">
        <v>1019</v>
      </c>
      <c r="AX63" s="29">
        <v>1042</v>
      </c>
      <c r="AY63" s="29">
        <v>1039</v>
      </c>
      <c r="AZ63" s="29">
        <v>1052</v>
      </c>
      <c r="BA63" s="29">
        <v>1072</v>
      </c>
      <c r="BB63" s="29">
        <v>1057</v>
      </c>
      <c r="BC63" s="29">
        <v>1049</v>
      </c>
      <c r="BD63" s="29">
        <v>1046</v>
      </c>
      <c r="BE63" s="29">
        <v>1055</v>
      </c>
      <c r="BF63" s="29">
        <v>1059</v>
      </c>
      <c r="BG63" s="29">
        <v>1064</v>
      </c>
      <c r="BH63" s="29">
        <v>1059</v>
      </c>
      <c r="BI63" s="29">
        <v>1050</v>
      </c>
      <c r="BJ63" s="29">
        <v>1028</v>
      </c>
      <c r="BK63" s="29">
        <v>1039</v>
      </c>
      <c r="BL63" s="30">
        <v>966</v>
      </c>
      <c r="BM63" s="2">
        <v>973</v>
      </c>
      <c r="BN63" s="2">
        <v>966</v>
      </c>
      <c r="BO63" s="2">
        <v>973</v>
      </c>
      <c r="BP63" s="2">
        <v>973</v>
      </c>
      <c r="BQ63" s="2">
        <v>993</v>
      </c>
      <c r="BR63" s="2">
        <v>996</v>
      </c>
      <c r="BS63" s="2">
        <v>999</v>
      </c>
      <c r="BT63" s="2">
        <v>999</v>
      </c>
      <c r="BU63" s="2">
        <v>998</v>
      </c>
      <c r="BV63" s="2">
        <v>1002</v>
      </c>
      <c r="BW63" s="2">
        <v>1005</v>
      </c>
      <c r="BX63" s="2">
        <v>1026</v>
      </c>
      <c r="BY63" s="2">
        <v>1037</v>
      </c>
      <c r="BZ63" s="2">
        <v>1032</v>
      </c>
      <c r="CA63" s="2">
        <v>1024</v>
      </c>
      <c r="CB63" s="2">
        <v>1028</v>
      </c>
      <c r="CC63" s="2">
        <v>1023</v>
      </c>
      <c r="CD63" s="2">
        <v>1018</v>
      </c>
      <c r="CE63" s="2">
        <v>1013</v>
      </c>
      <c r="CF63" s="2">
        <v>1029</v>
      </c>
      <c r="CG63" s="2">
        <v>1045</v>
      </c>
      <c r="CH63" s="2">
        <v>1044</v>
      </c>
      <c r="CI63" s="2">
        <v>1035</v>
      </c>
      <c r="CJ63" s="2">
        <v>1022</v>
      </c>
      <c r="CK63" s="2">
        <v>1021</v>
      </c>
      <c r="CL63" s="2">
        <v>1021</v>
      </c>
      <c r="CM63" s="2">
        <v>1013</v>
      </c>
      <c r="CN63" s="2">
        <v>1004</v>
      </c>
      <c r="CO63" s="2">
        <v>990</v>
      </c>
      <c r="CP63" s="2">
        <v>1027</v>
      </c>
      <c r="CQ63" s="2">
        <v>1020</v>
      </c>
      <c r="CR63" s="2">
        <v>1016</v>
      </c>
      <c r="CS63" s="2">
        <v>1007</v>
      </c>
      <c r="CT63" s="2">
        <v>1008</v>
      </c>
      <c r="CU63" s="2">
        <v>1042</v>
      </c>
      <c r="CV63" s="2">
        <v>1053</v>
      </c>
      <c r="CW63" s="2">
        <v>1048</v>
      </c>
      <c r="CX63" s="2">
        <v>1041</v>
      </c>
      <c r="CY63" s="2">
        <v>1049</v>
      </c>
      <c r="CZ63" s="2">
        <v>1067</v>
      </c>
      <c r="DA63" s="2">
        <v>1077</v>
      </c>
      <c r="DB63" s="2">
        <v>1077</v>
      </c>
      <c r="DC63" s="2">
        <v>1069</v>
      </c>
      <c r="DD63" s="2">
        <v>1085</v>
      </c>
      <c r="DE63" s="2">
        <v>1092</v>
      </c>
      <c r="DF63" s="2">
        <v>1077</v>
      </c>
      <c r="DG63" s="2">
        <v>1110</v>
      </c>
      <c r="DH63" s="2">
        <v>1122</v>
      </c>
      <c r="DI63" s="2">
        <v>1126</v>
      </c>
      <c r="DJ63" s="2">
        <v>1120</v>
      </c>
      <c r="DK63" s="2">
        <v>1121</v>
      </c>
      <c r="DL63" s="2">
        <v>1123</v>
      </c>
      <c r="DM63" s="2">
        <v>1122</v>
      </c>
      <c r="DN63" s="2">
        <v>1120</v>
      </c>
      <c r="DO63" s="2">
        <v>1123</v>
      </c>
      <c r="DP63" s="2">
        <v>1121</v>
      </c>
      <c r="DQ63" s="2">
        <v>1118</v>
      </c>
      <c r="DR63" s="2">
        <v>1168</v>
      </c>
      <c r="DS63" s="2">
        <v>1122</v>
      </c>
      <c r="DT63" s="2">
        <v>1112</v>
      </c>
      <c r="DU63" s="2">
        <v>1097</v>
      </c>
      <c r="DV63" s="2">
        <v>1092</v>
      </c>
      <c r="DW63" s="2">
        <v>1094</v>
      </c>
      <c r="DX63" s="2">
        <v>1084</v>
      </c>
      <c r="DY63" s="2">
        <v>1086</v>
      </c>
      <c r="DZ63" s="2">
        <v>1086</v>
      </c>
      <c r="EA63" s="2">
        <v>1078</v>
      </c>
      <c r="EB63" s="2">
        <v>1064</v>
      </c>
      <c r="EC63" s="2">
        <v>1068</v>
      </c>
      <c r="ED63" s="2">
        <v>1086</v>
      </c>
      <c r="EE63" s="2">
        <v>1088</v>
      </c>
      <c r="EF63" s="2">
        <v>1095</v>
      </c>
      <c r="EG63" s="2">
        <v>1097</v>
      </c>
      <c r="EH63" s="2">
        <v>1090</v>
      </c>
      <c r="EI63" s="2">
        <v>1103</v>
      </c>
      <c r="EJ63" s="2">
        <v>1103</v>
      </c>
      <c r="EK63" s="2">
        <v>1109</v>
      </c>
      <c r="EL63" s="2">
        <v>1109</v>
      </c>
      <c r="EM63" s="2">
        <v>1103</v>
      </c>
      <c r="EN63" s="2">
        <v>1098</v>
      </c>
      <c r="EO63" s="2">
        <v>1094</v>
      </c>
      <c r="EP63" s="2">
        <v>1092</v>
      </c>
      <c r="EQ63" s="2">
        <v>1086</v>
      </c>
      <c r="ER63" s="2">
        <v>1080</v>
      </c>
      <c r="ES63" s="2">
        <v>1080</v>
      </c>
      <c r="ET63" s="2">
        <v>1076</v>
      </c>
      <c r="EU63" s="2">
        <v>1072</v>
      </c>
      <c r="EV63" s="2">
        <v>1067</v>
      </c>
      <c r="EW63" s="2">
        <v>1060</v>
      </c>
      <c r="EX63" s="2">
        <v>1064</v>
      </c>
      <c r="EY63" s="2">
        <v>1057</v>
      </c>
      <c r="EZ63" s="2">
        <v>1044</v>
      </c>
      <c r="FA63" s="2">
        <v>1058</v>
      </c>
      <c r="FB63" s="2">
        <v>1055</v>
      </c>
      <c r="FC63" s="2">
        <v>1042</v>
      </c>
      <c r="FD63" s="2">
        <v>1047</v>
      </c>
      <c r="FE63" s="2">
        <v>1043</v>
      </c>
      <c r="FF63" s="2">
        <v>1031</v>
      </c>
      <c r="FG63" s="2">
        <v>1039</v>
      </c>
      <c r="FH63" s="2">
        <v>1039</v>
      </c>
      <c r="FI63" s="2">
        <v>1044</v>
      </c>
      <c r="FJ63" s="2">
        <v>1041</v>
      </c>
      <c r="FK63" s="2">
        <v>1036</v>
      </c>
      <c r="FL63" s="2">
        <v>1034</v>
      </c>
      <c r="FM63" s="2">
        <v>1045</v>
      </c>
      <c r="FN63" s="2">
        <v>1051</v>
      </c>
      <c r="FO63" s="2">
        <v>1062</v>
      </c>
      <c r="FP63" s="2">
        <v>1061</v>
      </c>
      <c r="FQ63" s="2">
        <v>1058</v>
      </c>
      <c r="FR63" s="2">
        <v>1073</v>
      </c>
      <c r="FS63" s="2">
        <v>1067</v>
      </c>
      <c r="FT63" s="2">
        <v>1067</v>
      </c>
      <c r="FU63" s="2">
        <v>1055</v>
      </c>
      <c r="FV63" s="2">
        <v>1055</v>
      </c>
      <c r="FW63" s="2">
        <v>1056</v>
      </c>
      <c r="FX63" s="2">
        <v>1069</v>
      </c>
      <c r="FY63" s="2">
        <v>1131</v>
      </c>
      <c r="FZ63" s="2">
        <v>1128</v>
      </c>
      <c r="GA63" s="2">
        <v>1116</v>
      </c>
      <c r="GB63" s="2">
        <v>1104</v>
      </c>
      <c r="GC63" s="2">
        <v>1099</v>
      </c>
      <c r="GD63" s="2">
        <v>1088</v>
      </c>
      <c r="GE63" s="2">
        <v>1078</v>
      </c>
      <c r="GF63" s="2">
        <v>1093</v>
      </c>
      <c r="GG63" s="2">
        <v>1098</v>
      </c>
      <c r="GH63" s="2">
        <v>1092</v>
      </c>
      <c r="GI63" s="2">
        <v>1094</v>
      </c>
      <c r="GJ63" s="2">
        <v>1109</v>
      </c>
      <c r="GK63" s="2">
        <v>1139</v>
      </c>
      <c r="GL63" s="2">
        <v>1141</v>
      </c>
      <c r="GM63" s="2">
        <v>1141</v>
      </c>
      <c r="GN63" s="2">
        <v>1140</v>
      </c>
      <c r="GO63" s="2">
        <v>1138</v>
      </c>
      <c r="GP63" s="2">
        <v>1128</v>
      </c>
      <c r="GQ63" s="2">
        <v>1134</v>
      </c>
      <c r="GR63" s="2">
        <v>1131</v>
      </c>
      <c r="GS63" s="2">
        <v>1117</v>
      </c>
      <c r="GT63" s="2">
        <v>1114</v>
      </c>
      <c r="GU63" s="2">
        <v>1100</v>
      </c>
      <c r="GV63" s="2">
        <v>1112</v>
      </c>
      <c r="GW63" s="2">
        <v>1118</v>
      </c>
      <c r="GX63" s="2">
        <v>1131</v>
      </c>
      <c r="GY63" s="2">
        <v>1130</v>
      </c>
      <c r="GZ63" s="2">
        <v>1123</v>
      </c>
      <c r="HA63" s="2">
        <v>1118</v>
      </c>
      <c r="HB63" s="2">
        <v>1121</v>
      </c>
      <c r="HC63" s="2">
        <v>1145</v>
      </c>
      <c r="HD63" s="2">
        <v>1170</v>
      </c>
      <c r="HE63" s="2">
        <v>1183</v>
      </c>
      <c r="HF63" s="2">
        <v>1215</v>
      </c>
      <c r="HG63" s="2">
        <v>1203</v>
      </c>
      <c r="HH63" s="2">
        <v>1194</v>
      </c>
      <c r="HI63" s="2">
        <v>1194</v>
      </c>
      <c r="HJ63" s="2">
        <v>1198</v>
      </c>
      <c r="HK63" s="2">
        <v>1197</v>
      </c>
      <c r="HL63" s="2">
        <v>1194</v>
      </c>
      <c r="HM63" s="2">
        <v>1177</v>
      </c>
      <c r="HN63" s="2">
        <v>1177</v>
      </c>
      <c r="HO63" s="2">
        <v>1179</v>
      </c>
      <c r="HP63" s="2">
        <v>1179</v>
      </c>
      <c r="HQ63" s="2">
        <v>1180</v>
      </c>
      <c r="HR63" s="2">
        <v>1175</v>
      </c>
      <c r="HS63" s="2">
        <v>1158</v>
      </c>
      <c r="HT63" s="2">
        <v>1154</v>
      </c>
      <c r="HU63" s="2">
        <v>1138</v>
      </c>
      <c r="HV63" s="2">
        <v>1132</v>
      </c>
      <c r="HW63" s="2">
        <v>1120</v>
      </c>
      <c r="HX63" s="2">
        <v>1118</v>
      </c>
      <c r="HY63" s="2">
        <v>1122</v>
      </c>
      <c r="HZ63" s="2">
        <v>1123</v>
      </c>
      <c r="IA63" s="2">
        <v>1141</v>
      </c>
      <c r="IB63" s="2">
        <v>1149</v>
      </c>
      <c r="IC63" s="2">
        <v>1152</v>
      </c>
      <c r="ID63" s="2">
        <v>1155</v>
      </c>
      <c r="IE63" s="2">
        <v>1155</v>
      </c>
      <c r="IF63" s="2">
        <v>1146</v>
      </c>
      <c r="IG63" s="2">
        <v>1143</v>
      </c>
      <c r="IH63" s="2">
        <v>1146</v>
      </c>
      <c r="II63" s="2">
        <v>1150</v>
      </c>
      <c r="IJ63" s="2">
        <v>1147</v>
      </c>
      <c r="IK63" s="2">
        <v>1147</v>
      </c>
      <c r="IL63" s="2">
        <v>1157</v>
      </c>
      <c r="IM63" s="2">
        <v>1167</v>
      </c>
      <c r="IN63" s="2">
        <v>1151</v>
      </c>
      <c r="IO63" s="2">
        <v>1146</v>
      </c>
      <c r="IP63" s="2">
        <v>1134</v>
      </c>
      <c r="IQ63" s="2">
        <v>1140</v>
      </c>
      <c r="IR63" s="2">
        <v>1123</v>
      </c>
      <c r="IS63" s="2">
        <v>1113</v>
      </c>
      <c r="IT63" s="2">
        <v>1102</v>
      </c>
    </row>
    <row r="64" spans="1:254" ht="15.9" customHeight="1">
      <c r="A64" s="65" t="s">
        <v>123</v>
      </c>
      <c r="B64" s="25" t="s">
        <v>124</v>
      </c>
      <c r="C64" s="39">
        <v>3796</v>
      </c>
      <c r="D64" s="38">
        <v>-4</v>
      </c>
      <c r="E64" s="29">
        <v>3800</v>
      </c>
      <c r="F64" s="29">
        <v>3770</v>
      </c>
      <c r="G64" s="29">
        <v>3791</v>
      </c>
      <c r="H64" s="29">
        <v>3809</v>
      </c>
      <c r="I64" s="29">
        <v>3917</v>
      </c>
      <c r="J64" s="29">
        <v>4045</v>
      </c>
      <c r="K64" s="29">
        <v>4079</v>
      </c>
      <c r="L64" s="29">
        <v>3976</v>
      </c>
      <c r="M64" s="29">
        <v>3942</v>
      </c>
      <c r="N64" s="29">
        <v>3828</v>
      </c>
      <c r="O64" s="29">
        <v>3840</v>
      </c>
      <c r="P64" s="29">
        <v>3886</v>
      </c>
      <c r="Q64" s="29">
        <v>3929</v>
      </c>
      <c r="R64" s="29">
        <v>3898</v>
      </c>
      <c r="S64" s="29">
        <v>3907</v>
      </c>
      <c r="T64" s="29">
        <v>3883</v>
      </c>
      <c r="U64" s="29">
        <v>3919</v>
      </c>
      <c r="V64" s="29">
        <v>3850</v>
      </c>
      <c r="W64" s="29">
        <v>3829</v>
      </c>
      <c r="X64" s="29">
        <v>3819</v>
      </c>
      <c r="Y64" s="29">
        <v>3828</v>
      </c>
      <c r="Z64" s="29">
        <v>3833</v>
      </c>
      <c r="AA64" s="29">
        <v>3800</v>
      </c>
      <c r="AB64" s="29">
        <v>3795</v>
      </c>
      <c r="AC64" s="29">
        <v>3762</v>
      </c>
      <c r="AD64" s="29">
        <v>3748</v>
      </c>
      <c r="AE64" s="29">
        <v>3751</v>
      </c>
      <c r="AF64" s="29">
        <v>3744</v>
      </c>
      <c r="AG64" s="29">
        <v>3740</v>
      </c>
      <c r="AH64" s="29">
        <v>3810</v>
      </c>
      <c r="AI64" s="29">
        <v>3845</v>
      </c>
      <c r="AJ64" s="29">
        <v>3755</v>
      </c>
      <c r="AK64" s="29">
        <v>3759</v>
      </c>
      <c r="AL64" s="29">
        <v>3754</v>
      </c>
      <c r="AM64" s="29">
        <v>3776</v>
      </c>
      <c r="AN64" s="29">
        <v>3784</v>
      </c>
      <c r="AO64" s="29">
        <v>3764</v>
      </c>
      <c r="AP64" s="29">
        <v>3757</v>
      </c>
      <c r="AQ64" s="29">
        <v>3763</v>
      </c>
      <c r="AR64" s="29">
        <v>3777</v>
      </c>
      <c r="AS64" s="29">
        <v>3758</v>
      </c>
      <c r="AT64" s="29">
        <v>3725</v>
      </c>
      <c r="AU64" s="29">
        <v>3752</v>
      </c>
      <c r="AV64" s="29">
        <v>3771</v>
      </c>
      <c r="AW64" s="29">
        <v>3760</v>
      </c>
      <c r="AX64" s="29">
        <v>3739</v>
      </c>
      <c r="AY64" s="29">
        <v>3743</v>
      </c>
      <c r="AZ64" s="29">
        <v>3823</v>
      </c>
      <c r="BA64" s="29">
        <v>3857</v>
      </c>
      <c r="BB64" s="29">
        <v>3860</v>
      </c>
      <c r="BC64" s="29">
        <v>3861</v>
      </c>
      <c r="BD64" s="29">
        <v>3768</v>
      </c>
      <c r="BE64" s="29">
        <v>3795</v>
      </c>
      <c r="BF64" s="29">
        <v>3888</v>
      </c>
      <c r="BG64" s="29">
        <v>3982</v>
      </c>
      <c r="BH64" s="29">
        <v>4015</v>
      </c>
      <c r="BI64" s="29">
        <v>3934</v>
      </c>
      <c r="BJ64" s="29">
        <v>3837</v>
      </c>
      <c r="BK64" s="29">
        <v>3819</v>
      </c>
      <c r="BL64" s="30">
        <v>3789</v>
      </c>
      <c r="BM64" s="2">
        <v>3719</v>
      </c>
      <c r="BN64" s="2">
        <v>3565</v>
      </c>
      <c r="BO64" s="2">
        <v>3588</v>
      </c>
      <c r="BP64" s="2">
        <v>3641</v>
      </c>
      <c r="BQ64" s="2">
        <v>3644</v>
      </c>
      <c r="BR64" s="2">
        <v>3653</v>
      </c>
      <c r="BS64" s="2">
        <v>3681</v>
      </c>
      <c r="BT64" s="2">
        <v>3728</v>
      </c>
      <c r="BU64" s="2">
        <v>3717</v>
      </c>
      <c r="BV64" s="2">
        <v>3703</v>
      </c>
      <c r="BW64" s="2">
        <v>3700</v>
      </c>
      <c r="BX64" s="2">
        <v>3722</v>
      </c>
      <c r="BY64" s="2">
        <v>3750</v>
      </c>
      <c r="BZ64" s="2">
        <v>3791</v>
      </c>
      <c r="CA64" s="2">
        <v>3780</v>
      </c>
      <c r="CB64" s="2">
        <v>3807</v>
      </c>
      <c r="CC64" s="2">
        <v>3782</v>
      </c>
      <c r="CD64" s="2">
        <v>3790</v>
      </c>
      <c r="CE64" s="2">
        <v>3792</v>
      </c>
      <c r="CF64" s="2">
        <v>3834</v>
      </c>
      <c r="CG64" s="2">
        <v>3870</v>
      </c>
      <c r="CH64" s="2">
        <v>3898</v>
      </c>
      <c r="CI64" s="2">
        <v>3866</v>
      </c>
      <c r="CJ64" s="2">
        <v>3860</v>
      </c>
      <c r="CK64" s="2">
        <v>3868</v>
      </c>
      <c r="CL64" s="2">
        <v>3870</v>
      </c>
      <c r="CM64" s="2">
        <v>3835</v>
      </c>
      <c r="CN64" s="2">
        <v>3790</v>
      </c>
      <c r="CO64" s="2">
        <v>3756</v>
      </c>
      <c r="CP64" s="2">
        <v>3890</v>
      </c>
      <c r="CQ64" s="2">
        <v>3854</v>
      </c>
      <c r="CR64" s="2">
        <v>3847</v>
      </c>
      <c r="CS64" s="2">
        <v>3798</v>
      </c>
      <c r="CT64" s="2">
        <v>3776</v>
      </c>
      <c r="CU64" s="2">
        <v>3840</v>
      </c>
      <c r="CV64" s="2">
        <v>3862</v>
      </c>
      <c r="CW64" s="2">
        <v>3843</v>
      </c>
      <c r="CX64" s="2">
        <v>3854</v>
      </c>
      <c r="CY64" s="2">
        <v>3863</v>
      </c>
      <c r="CZ64" s="2">
        <v>3928</v>
      </c>
      <c r="DA64" s="2">
        <v>4030</v>
      </c>
      <c r="DB64" s="2">
        <v>3980</v>
      </c>
      <c r="DC64" s="2">
        <v>3958</v>
      </c>
      <c r="DD64" s="2">
        <v>3936</v>
      </c>
      <c r="DE64" s="2">
        <v>4035</v>
      </c>
      <c r="DF64" s="2">
        <v>3975</v>
      </c>
      <c r="DG64" s="2">
        <v>4118</v>
      </c>
      <c r="DH64" s="2">
        <v>4230</v>
      </c>
      <c r="DI64" s="2">
        <v>4195</v>
      </c>
      <c r="DJ64" s="2">
        <v>4165</v>
      </c>
      <c r="DK64" s="2">
        <v>4109</v>
      </c>
      <c r="DL64" s="2">
        <v>4150</v>
      </c>
      <c r="DM64" s="2">
        <v>4100</v>
      </c>
      <c r="DN64" s="2">
        <v>4098</v>
      </c>
      <c r="DO64" s="2">
        <v>4085</v>
      </c>
      <c r="DP64" s="2">
        <v>4038</v>
      </c>
      <c r="DQ64" s="2">
        <v>4094</v>
      </c>
      <c r="DR64" s="2">
        <v>4085</v>
      </c>
      <c r="DS64" s="2">
        <v>4100</v>
      </c>
      <c r="DT64" s="2">
        <v>4155</v>
      </c>
      <c r="DU64" s="2">
        <v>4266</v>
      </c>
      <c r="DV64" s="2">
        <v>4403</v>
      </c>
      <c r="DW64" s="2">
        <v>4182</v>
      </c>
      <c r="DX64" s="2">
        <v>4150</v>
      </c>
      <c r="DY64" s="2">
        <v>4140</v>
      </c>
      <c r="DZ64" s="2">
        <v>4136</v>
      </c>
      <c r="EA64" s="2">
        <v>4090</v>
      </c>
      <c r="EB64" s="2">
        <v>4015</v>
      </c>
      <c r="EC64" s="2">
        <v>4026</v>
      </c>
      <c r="ED64" s="2">
        <v>4070</v>
      </c>
      <c r="EE64" s="2">
        <v>4163</v>
      </c>
      <c r="EF64" s="2">
        <v>4186</v>
      </c>
      <c r="EG64" s="2">
        <v>4149</v>
      </c>
      <c r="EH64" s="2">
        <v>4097</v>
      </c>
      <c r="EI64" s="2">
        <v>4133</v>
      </c>
      <c r="EJ64" s="2">
        <v>4142</v>
      </c>
      <c r="EK64" s="2">
        <v>4170</v>
      </c>
      <c r="EL64" s="2">
        <v>4192</v>
      </c>
      <c r="EM64" s="2">
        <v>4229</v>
      </c>
      <c r="EN64" s="2">
        <v>4218</v>
      </c>
      <c r="EO64" s="2">
        <v>4240</v>
      </c>
      <c r="EP64" s="2">
        <v>4260</v>
      </c>
      <c r="EQ64" s="2">
        <v>4217</v>
      </c>
      <c r="ER64" s="2">
        <v>4150</v>
      </c>
      <c r="ES64" s="2">
        <v>4151</v>
      </c>
      <c r="ET64" s="2">
        <v>4111</v>
      </c>
      <c r="EU64" s="2">
        <v>4124</v>
      </c>
      <c r="EV64" s="2">
        <v>4205</v>
      </c>
      <c r="EW64" s="2">
        <v>4167</v>
      </c>
      <c r="EX64" s="2">
        <v>4142</v>
      </c>
      <c r="EY64" s="2">
        <v>4148</v>
      </c>
      <c r="EZ64" s="2">
        <v>4081</v>
      </c>
      <c r="FA64" s="2">
        <v>4079</v>
      </c>
      <c r="FB64" s="2">
        <v>4076</v>
      </c>
      <c r="FC64" s="2">
        <v>4036</v>
      </c>
      <c r="FD64" s="2">
        <v>3976</v>
      </c>
      <c r="FE64" s="2">
        <v>3857</v>
      </c>
      <c r="FF64" s="2">
        <v>3806</v>
      </c>
      <c r="FG64" s="2">
        <v>3875</v>
      </c>
      <c r="FH64" s="2">
        <v>3893</v>
      </c>
      <c r="FI64" s="2">
        <v>3830</v>
      </c>
      <c r="FJ64" s="2">
        <v>3863</v>
      </c>
      <c r="FK64" s="2">
        <v>3879</v>
      </c>
      <c r="FL64" s="2">
        <v>3866</v>
      </c>
      <c r="FM64" s="2">
        <v>3831</v>
      </c>
      <c r="FN64" s="2">
        <v>3864</v>
      </c>
      <c r="FO64" s="2">
        <v>3908</v>
      </c>
      <c r="FP64" s="2">
        <v>3943</v>
      </c>
      <c r="FQ64" s="2">
        <v>3915</v>
      </c>
      <c r="FR64" s="2">
        <v>3919</v>
      </c>
      <c r="FS64" s="2">
        <v>3881</v>
      </c>
      <c r="FT64" s="2">
        <v>3865</v>
      </c>
      <c r="FU64" s="2">
        <v>3825</v>
      </c>
      <c r="FV64" s="2">
        <v>3832</v>
      </c>
      <c r="FW64" s="2">
        <v>3866</v>
      </c>
      <c r="FX64" s="2">
        <v>3870</v>
      </c>
      <c r="FY64" s="2">
        <v>3950</v>
      </c>
      <c r="FZ64" s="2">
        <v>3925</v>
      </c>
      <c r="GA64" s="2">
        <v>3974</v>
      </c>
      <c r="GB64" s="2">
        <v>4033</v>
      </c>
      <c r="GC64" s="2">
        <v>3965</v>
      </c>
      <c r="GD64" s="2">
        <v>3574</v>
      </c>
      <c r="GE64" s="2">
        <v>3573</v>
      </c>
      <c r="GF64" s="2">
        <v>3614</v>
      </c>
      <c r="GG64" s="2">
        <v>3614</v>
      </c>
      <c r="GH64" s="2">
        <v>3584</v>
      </c>
      <c r="GI64" s="2">
        <v>3542</v>
      </c>
      <c r="GJ64" s="2">
        <v>3592</v>
      </c>
      <c r="GK64" s="2">
        <v>3661</v>
      </c>
      <c r="GL64" s="2">
        <v>3680</v>
      </c>
      <c r="GM64" s="2">
        <v>3663</v>
      </c>
      <c r="GN64" s="2">
        <v>3674</v>
      </c>
      <c r="GO64" s="2">
        <v>3666</v>
      </c>
      <c r="GP64" s="2">
        <v>3659</v>
      </c>
      <c r="GQ64" s="2">
        <v>3616</v>
      </c>
      <c r="GR64" s="2">
        <v>3557</v>
      </c>
      <c r="GS64" s="2">
        <v>3546</v>
      </c>
      <c r="GT64" s="2">
        <v>3519</v>
      </c>
      <c r="GU64" s="2">
        <v>3507</v>
      </c>
      <c r="GV64" s="2">
        <v>3574</v>
      </c>
      <c r="GW64" s="2">
        <v>3598</v>
      </c>
      <c r="GX64" s="2">
        <v>3635</v>
      </c>
      <c r="GY64" s="2">
        <v>3613</v>
      </c>
      <c r="GZ64" s="2">
        <v>3595</v>
      </c>
      <c r="HA64" s="2">
        <v>3574</v>
      </c>
      <c r="HB64" s="2">
        <v>3581</v>
      </c>
      <c r="HC64" s="2">
        <v>3625</v>
      </c>
      <c r="HD64" s="2">
        <v>3636</v>
      </c>
      <c r="HE64" s="2">
        <v>3680</v>
      </c>
      <c r="HF64" s="2">
        <v>3702</v>
      </c>
      <c r="HG64" s="2">
        <v>3722</v>
      </c>
      <c r="HH64" s="2">
        <v>3745</v>
      </c>
      <c r="HI64" s="2">
        <v>3761</v>
      </c>
      <c r="HJ64" s="2">
        <v>3812</v>
      </c>
      <c r="HK64" s="2">
        <v>3804</v>
      </c>
      <c r="HL64" s="2">
        <v>3763</v>
      </c>
      <c r="HM64" s="2">
        <v>3779</v>
      </c>
      <c r="HN64" s="2">
        <v>3790</v>
      </c>
      <c r="HO64" s="2">
        <v>3785</v>
      </c>
      <c r="HP64" s="2">
        <v>3802</v>
      </c>
      <c r="HQ64" s="2">
        <v>3837</v>
      </c>
      <c r="HR64" s="2">
        <v>3842</v>
      </c>
      <c r="HS64" s="2">
        <v>3772</v>
      </c>
      <c r="HT64" s="2">
        <v>3772</v>
      </c>
      <c r="HU64" s="2">
        <v>3780</v>
      </c>
      <c r="HV64" s="2">
        <v>3766</v>
      </c>
      <c r="HW64" s="2">
        <v>3694</v>
      </c>
      <c r="HX64" s="2">
        <v>3570</v>
      </c>
      <c r="HY64" s="2">
        <v>3619</v>
      </c>
      <c r="HZ64" s="2">
        <v>3627</v>
      </c>
      <c r="IA64" s="2">
        <v>3668</v>
      </c>
      <c r="IB64" s="2">
        <v>3664</v>
      </c>
      <c r="IC64" s="2">
        <v>3653</v>
      </c>
      <c r="ID64" s="2">
        <v>3639</v>
      </c>
      <c r="IE64" s="2">
        <v>3637</v>
      </c>
      <c r="IF64" s="2">
        <v>3605</v>
      </c>
      <c r="IG64" s="2">
        <v>3577</v>
      </c>
      <c r="IH64" s="2">
        <v>3570</v>
      </c>
      <c r="II64" s="2">
        <v>3636</v>
      </c>
      <c r="IJ64" s="2">
        <v>3602</v>
      </c>
      <c r="IK64" s="2">
        <v>3663</v>
      </c>
      <c r="IL64" s="2">
        <v>3664</v>
      </c>
      <c r="IM64" s="2">
        <v>3650</v>
      </c>
      <c r="IN64" s="2">
        <v>3569</v>
      </c>
      <c r="IO64" s="2">
        <v>3738</v>
      </c>
      <c r="IP64" s="2">
        <v>3711</v>
      </c>
      <c r="IQ64" s="2">
        <v>3730</v>
      </c>
      <c r="IR64" s="2">
        <v>3737</v>
      </c>
      <c r="IS64" s="2">
        <v>3694</v>
      </c>
      <c r="IT64" s="2">
        <v>3668</v>
      </c>
    </row>
    <row r="65" spans="1:254" ht="15.9" customHeight="1">
      <c r="A65" s="65" t="s">
        <v>125</v>
      </c>
      <c r="B65" s="25" t="s">
        <v>126</v>
      </c>
      <c r="C65" s="39">
        <v>5579</v>
      </c>
      <c r="D65" s="38">
        <v>-302</v>
      </c>
      <c r="E65" s="29">
        <v>5881</v>
      </c>
      <c r="F65" s="29">
        <v>5958</v>
      </c>
      <c r="G65" s="29">
        <v>5530</v>
      </c>
      <c r="H65" s="29">
        <v>5430</v>
      </c>
      <c r="I65" s="29">
        <v>5322</v>
      </c>
      <c r="J65" s="29">
        <v>4755</v>
      </c>
      <c r="K65" s="29">
        <v>5130</v>
      </c>
      <c r="L65" s="29">
        <v>5270</v>
      </c>
      <c r="M65" s="29">
        <v>5671</v>
      </c>
      <c r="N65" s="29">
        <v>5800</v>
      </c>
      <c r="O65" s="29">
        <v>5928</v>
      </c>
      <c r="P65" s="29">
        <v>6032</v>
      </c>
      <c r="Q65" s="29">
        <v>5789</v>
      </c>
      <c r="R65" s="29">
        <v>5676</v>
      </c>
      <c r="S65" s="29">
        <v>6145</v>
      </c>
      <c r="T65" s="29">
        <v>6660</v>
      </c>
      <c r="U65" s="29">
        <v>6574</v>
      </c>
      <c r="V65" s="29">
        <v>6542</v>
      </c>
      <c r="W65" s="29">
        <v>6556</v>
      </c>
      <c r="X65" s="29">
        <v>5958</v>
      </c>
      <c r="Y65" s="29">
        <v>5916</v>
      </c>
      <c r="Z65" s="29">
        <v>6113</v>
      </c>
      <c r="AA65" s="29">
        <v>6147</v>
      </c>
      <c r="AB65" s="29">
        <v>6169</v>
      </c>
      <c r="AC65" s="29">
        <v>6266</v>
      </c>
      <c r="AD65" s="29">
        <v>6239</v>
      </c>
      <c r="AE65" s="29">
        <v>6047</v>
      </c>
      <c r="AF65" s="29">
        <v>6322</v>
      </c>
      <c r="AG65" s="29">
        <v>6489</v>
      </c>
      <c r="AH65" s="29">
        <v>7188</v>
      </c>
      <c r="AI65" s="29">
        <v>6723</v>
      </c>
      <c r="AJ65" s="29">
        <v>6977</v>
      </c>
      <c r="AK65" s="29">
        <v>7394</v>
      </c>
      <c r="AL65" s="29">
        <v>7562</v>
      </c>
      <c r="AM65" s="29">
        <v>7294</v>
      </c>
      <c r="AN65" s="29">
        <v>6948</v>
      </c>
      <c r="AO65" s="29">
        <v>7188</v>
      </c>
      <c r="AP65" s="29">
        <v>7327</v>
      </c>
      <c r="AQ65" s="29">
        <v>6797</v>
      </c>
      <c r="AR65" s="29">
        <v>6529</v>
      </c>
      <c r="AS65" s="29">
        <v>6730</v>
      </c>
      <c r="AT65" s="29">
        <v>7175</v>
      </c>
      <c r="AU65" s="29">
        <v>7022</v>
      </c>
      <c r="AV65" s="29">
        <v>7583</v>
      </c>
      <c r="AW65" s="29">
        <v>8099</v>
      </c>
      <c r="AX65" s="29">
        <v>8800</v>
      </c>
      <c r="AY65" s="29">
        <v>9074</v>
      </c>
      <c r="AZ65" s="29">
        <v>8626</v>
      </c>
      <c r="BA65" s="29">
        <v>7710</v>
      </c>
      <c r="BB65" s="29">
        <v>7220</v>
      </c>
      <c r="BC65" s="29">
        <v>8038</v>
      </c>
      <c r="BD65" s="29">
        <v>8000</v>
      </c>
      <c r="BE65" s="29">
        <v>7276</v>
      </c>
      <c r="BF65" s="29">
        <v>6881</v>
      </c>
      <c r="BG65" s="29">
        <v>6039</v>
      </c>
      <c r="BH65" s="29">
        <v>5349</v>
      </c>
      <c r="BI65" s="29">
        <v>5777</v>
      </c>
      <c r="BJ65" s="29">
        <v>5720</v>
      </c>
      <c r="BK65" s="29">
        <v>6020</v>
      </c>
      <c r="BL65" s="30">
        <v>6204</v>
      </c>
      <c r="BM65" s="2">
        <v>6084</v>
      </c>
      <c r="BN65" s="2">
        <v>6008</v>
      </c>
      <c r="BO65" s="2">
        <v>6292</v>
      </c>
      <c r="BP65" s="2">
        <v>6242</v>
      </c>
      <c r="BQ65" s="2">
        <v>6424</v>
      </c>
      <c r="BR65" s="2">
        <v>5466</v>
      </c>
      <c r="BS65" s="2">
        <v>5399</v>
      </c>
      <c r="BT65" s="2">
        <v>5751</v>
      </c>
      <c r="BU65" s="2">
        <v>6121</v>
      </c>
      <c r="BV65" s="2">
        <v>6000</v>
      </c>
      <c r="BW65" s="2">
        <v>6160</v>
      </c>
      <c r="BX65" s="2">
        <v>5727</v>
      </c>
      <c r="BY65" s="2">
        <v>5187</v>
      </c>
      <c r="BZ65" s="2">
        <v>4818</v>
      </c>
      <c r="CA65" s="2">
        <v>4689</v>
      </c>
      <c r="CB65" s="2">
        <v>4772</v>
      </c>
      <c r="CC65" s="2">
        <v>4525</v>
      </c>
      <c r="CD65" s="2">
        <v>4263</v>
      </c>
      <c r="CE65" s="2">
        <v>3767</v>
      </c>
      <c r="CF65" s="2">
        <v>3820</v>
      </c>
      <c r="CG65" s="2">
        <v>3823</v>
      </c>
      <c r="CH65" s="2">
        <v>3854</v>
      </c>
      <c r="CI65" s="2">
        <v>3686</v>
      </c>
      <c r="CJ65" s="2">
        <v>3697</v>
      </c>
      <c r="CK65" s="2">
        <v>3676</v>
      </c>
      <c r="CL65" s="2">
        <v>3982</v>
      </c>
      <c r="CM65" s="2">
        <v>3840</v>
      </c>
      <c r="CN65" s="2">
        <v>3683</v>
      </c>
      <c r="CO65" s="2">
        <v>3718</v>
      </c>
      <c r="CP65" s="2">
        <v>4010</v>
      </c>
      <c r="CQ65" s="2">
        <v>4088</v>
      </c>
      <c r="CR65" s="2">
        <v>3860</v>
      </c>
      <c r="CS65" s="2">
        <v>3620</v>
      </c>
      <c r="CT65" s="2">
        <v>3553</v>
      </c>
      <c r="CU65" s="2">
        <v>3647</v>
      </c>
      <c r="CV65" s="2">
        <v>3780</v>
      </c>
      <c r="CW65" s="2">
        <v>3666</v>
      </c>
      <c r="CX65" s="2">
        <v>3688</v>
      </c>
      <c r="CY65" s="2">
        <v>3616</v>
      </c>
      <c r="CZ65" s="2">
        <v>3836</v>
      </c>
      <c r="DA65" s="2">
        <v>3990</v>
      </c>
      <c r="DB65" s="2">
        <v>3687</v>
      </c>
      <c r="DC65" s="2">
        <v>3598</v>
      </c>
      <c r="DD65" s="2">
        <v>3953</v>
      </c>
      <c r="DE65" s="2">
        <v>4037</v>
      </c>
      <c r="DF65" s="2">
        <v>3917</v>
      </c>
      <c r="DG65" s="2">
        <v>4162</v>
      </c>
      <c r="DH65" s="2">
        <v>4103</v>
      </c>
      <c r="DI65" s="2">
        <v>4114</v>
      </c>
      <c r="DJ65" s="2">
        <v>4269</v>
      </c>
      <c r="DK65" s="2">
        <v>4230</v>
      </c>
      <c r="DL65" s="2">
        <v>4174</v>
      </c>
      <c r="DM65" s="2">
        <v>4406</v>
      </c>
      <c r="DN65" s="2">
        <v>4555</v>
      </c>
      <c r="DO65" s="2">
        <v>4474</v>
      </c>
      <c r="DP65" s="2">
        <v>4702</v>
      </c>
      <c r="DQ65" s="2">
        <v>4734</v>
      </c>
      <c r="DR65" s="2">
        <v>4886</v>
      </c>
      <c r="DS65" s="2">
        <v>4954</v>
      </c>
      <c r="DT65" s="2">
        <v>4759</v>
      </c>
      <c r="DU65" s="2">
        <v>4346</v>
      </c>
      <c r="DV65" s="2">
        <v>4033</v>
      </c>
      <c r="DW65" s="2">
        <v>4043</v>
      </c>
      <c r="DX65" s="2">
        <v>4339</v>
      </c>
      <c r="DY65" s="2">
        <v>4317</v>
      </c>
      <c r="DZ65" s="2">
        <v>4270</v>
      </c>
      <c r="EA65" s="2">
        <v>4495</v>
      </c>
      <c r="EB65" s="2">
        <v>4355</v>
      </c>
      <c r="EC65" s="2">
        <v>4408</v>
      </c>
      <c r="ED65" s="2">
        <v>4126</v>
      </c>
      <c r="EE65" s="2">
        <v>4153</v>
      </c>
      <c r="EF65" s="2">
        <v>4327</v>
      </c>
      <c r="EG65" s="2">
        <v>4394</v>
      </c>
      <c r="EH65" s="2">
        <v>3935</v>
      </c>
      <c r="EI65" s="2">
        <v>4029</v>
      </c>
      <c r="EJ65" s="2">
        <v>3999</v>
      </c>
      <c r="EK65" s="2">
        <v>4133</v>
      </c>
      <c r="EL65" s="2">
        <v>4177</v>
      </c>
      <c r="EM65" s="2">
        <v>4444</v>
      </c>
      <c r="EN65" s="2">
        <v>4571</v>
      </c>
      <c r="EO65" s="2">
        <v>4338</v>
      </c>
      <c r="EP65" s="2">
        <v>4606</v>
      </c>
      <c r="EQ65" s="2">
        <v>4715</v>
      </c>
      <c r="ER65" s="2">
        <v>4735</v>
      </c>
      <c r="ES65" s="2">
        <v>4709</v>
      </c>
      <c r="ET65" s="2">
        <v>4500</v>
      </c>
      <c r="EU65" s="2">
        <v>4544</v>
      </c>
      <c r="EV65" s="2">
        <v>4500</v>
      </c>
      <c r="EW65" s="2">
        <v>4437.5</v>
      </c>
      <c r="EX65" s="2">
        <v>4403.75</v>
      </c>
      <c r="EY65" s="2">
        <v>4522.5</v>
      </c>
      <c r="EZ65" s="2">
        <v>4645</v>
      </c>
      <c r="FA65" s="2">
        <v>4321.25</v>
      </c>
      <c r="FB65" s="2">
        <v>4185</v>
      </c>
      <c r="FC65" s="2">
        <v>4228.75</v>
      </c>
      <c r="FD65" s="2">
        <v>4191.25</v>
      </c>
      <c r="FE65" s="2">
        <v>4276.25</v>
      </c>
      <c r="FF65" s="2">
        <v>4601.25</v>
      </c>
      <c r="FG65" s="2">
        <v>4467.5</v>
      </c>
      <c r="FH65" s="2">
        <v>4820</v>
      </c>
      <c r="FI65" s="2">
        <v>4765</v>
      </c>
      <c r="FJ65" s="2">
        <v>4935</v>
      </c>
      <c r="FK65" s="2">
        <v>4821.25</v>
      </c>
      <c r="FL65" s="2">
        <v>4592.5</v>
      </c>
      <c r="FM65" s="2">
        <v>4260</v>
      </c>
      <c r="FN65" s="2">
        <v>4178.75</v>
      </c>
      <c r="FO65" s="2">
        <v>4220</v>
      </c>
      <c r="FP65" s="2">
        <v>4280</v>
      </c>
      <c r="FQ65" s="2">
        <v>4320</v>
      </c>
      <c r="FR65" s="2">
        <v>4153.75</v>
      </c>
      <c r="FS65" s="2">
        <v>4287.5</v>
      </c>
      <c r="FT65" s="2">
        <v>4456.25</v>
      </c>
      <c r="FU65" s="2">
        <v>5135</v>
      </c>
      <c r="FV65" s="2">
        <v>4886.25</v>
      </c>
      <c r="FW65" s="2">
        <v>5015</v>
      </c>
      <c r="FX65" s="2">
        <v>5170</v>
      </c>
      <c r="FY65" s="2">
        <v>5185</v>
      </c>
      <c r="FZ65" s="2">
        <v>5380</v>
      </c>
      <c r="GA65" s="2">
        <v>5600</v>
      </c>
      <c r="GB65" s="2">
        <v>5872.5</v>
      </c>
      <c r="GC65" s="2">
        <v>5606.25</v>
      </c>
      <c r="GD65" s="2">
        <v>5522.5</v>
      </c>
      <c r="GE65" s="2">
        <v>5950</v>
      </c>
      <c r="GF65" s="2">
        <v>5803.75</v>
      </c>
      <c r="GG65" s="2">
        <v>6842.5</v>
      </c>
      <c r="GH65" s="2">
        <v>6843.75</v>
      </c>
      <c r="GI65" s="2">
        <v>6797.5</v>
      </c>
      <c r="GJ65" s="2">
        <v>6923.75</v>
      </c>
      <c r="GK65" s="2">
        <v>6621.25</v>
      </c>
      <c r="GL65" s="2">
        <v>6367.5</v>
      </c>
      <c r="GM65" s="2">
        <v>5977.5</v>
      </c>
      <c r="GN65" s="2">
        <v>5812.5</v>
      </c>
      <c r="GO65" s="2">
        <v>6051.25</v>
      </c>
      <c r="GP65" s="2">
        <v>6433.75</v>
      </c>
      <c r="GQ65" s="2">
        <v>6246.25</v>
      </c>
      <c r="GR65" s="2">
        <v>5892.5</v>
      </c>
      <c r="GS65" s="2">
        <v>5962.5</v>
      </c>
      <c r="GT65" s="2">
        <v>5520</v>
      </c>
      <c r="GU65" s="2">
        <v>5615</v>
      </c>
      <c r="GV65" s="2">
        <v>5771.25</v>
      </c>
      <c r="GW65" s="2">
        <v>5833.75</v>
      </c>
      <c r="GX65" s="2">
        <v>5258.75</v>
      </c>
      <c r="GY65" s="2">
        <v>5423.75</v>
      </c>
      <c r="GZ65" s="2">
        <v>5222.5</v>
      </c>
      <c r="HA65" s="2">
        <v>5073.75</v>
      </c>
      <c r="HB65" s="2">
        <v>4846.25</v>
      </c>
      <c r="HC65" s="2">
        <v>4755</v>
      </c>
      <c r="HD65" s="2">
        <v>4745</v>
      </c>
      <c r="HE65" s="2">
        <v>4760</v>
      </c>
      <c r="HF65" s="2">
        <v>4942.5</v>
      </c>
      <c r="HG65" s="2">
        <v>4895</v>
      </c>
      <c r="HH65" s="2">
        <v>4772.5</v>
      </c>
      <c r="HI65" s="2">
        <v>4616.25</v>
      </c>
      <c r="HJ65" s="2">
        <v>4686.25</v>
      </c>
      <c r="HK65" s="2">
        <v>4628.75</v>
      </c>
      <c r="HL65" s="2">
        <v>4576.25</v>
      </c>
      <c r="HM65" s="2">
        <v>4665</v>
      </c>
      <c r="HN65" s="2">
        <v>4580</v>
      </c>
      <c r="HO65" s="2">
        <v>4507.5</v>
      </c>
      <c r="HP65" s="2">
        <v>4070</v>
      </c>
      <c r="HQ65" s="2">
        <v>3948.75</v>
      </c>
      <c r="HR65" s="2">
        <v>4036.25</v>
      </c>
      <c r="HS65" s="2">
        <v>3961.25</v>
      </c>
      <c r="HT65" s="2">
        <v>3895</v>
      </c>
      <c r="HU65" s="2">
        <v>3782.5</v>
      </c>
      <c r="HV65" s="2">
        <v>3883.75</v>
      </c>
      <c r="HW65" s="2">
        <v>3956.25</v>
      </c>
      <c r="HX65" s="2">
        <v>4093.75</v>
      </c>
      <c r="HY65" s="2">
        <v>4011.25</v>
      </c>
      <c r="HZ65" s="2">
        <v>3893.75</v>
      </c>
      <c r="IA65" s="2">
        <v>3860</v>
      </c>
      <c r="IB65" s="2">
        <v>3885</v>
      </c>
      <c r="IC65" s="2">
        <v>3733.75</v>
      </c>
      <c r="ID65" s="2">
        <v>3828.75</v>
      </c>
      <c r="IE65" s="2">
        <v>3795</v>
      </c>
      <c r="IF65" s="2">
        <v>4248.75</v>
      </c>
      <c r="IG65" s="2">
        <v>4241.25</v>
      </c>
      <c r="IH65" s="2">
        <v>4136.25</v>
      </c>
      <c r="II65" s="2">
        <v>3965</v>
      </c>
      <c r="IJ65" s="2">
        <v>3738.75</v>
      </c>
      <c r="IK65" s="2">
        <v>3743.75</v>
      </c>
      <c r="IL65" s="2">
        <v>3597.5</v>
      </c>
      <c r="IM65" s="2">
        <v>3187.5</v>
      </c>
      <c r="IN65" s="2">
        <v>3107.5</v>
      </c>
      <c r="IO65" s="2">
        <v>2987.5</v>
      </c>
      <c r="IP65" s="2">
        <v>2908.75</v>
      </c>
      <c r="IQ65" s="2">
        <v>2912.5</v>
      </c>
      <c r="IR65" s="2">
        <v>2996.25</v>
      </c>
      <c r="IS65" s="2">
        <v>2961.25</v>
      </c>
      <c r="IT65" s="2">
        <v>2948.75</v>
      </c>
    </row>
    <row r="66" spans="1:254" ht="15.9" customHeight="1">
      <c r="A66" s="65" t="s">
        <v>127</v>
      </c>
      <c r="B66" s="25" t="s">
        <v>128</v>
      </c>
      <c r="C66" s="37">
        <v>6283</v>
      </c>
      <c r="D66" s="38">
        <v>49</v>
      </c>
      <c r="E66" s="29">
        <v>6234</v>
      </c>
      <c r="F66" s="29">
        <v>6213</v>
      </c>
      <c r="G66" s="29">
        <v>5992</v>
      </c>
      <c r="H66" s="29">
        <v>5900</v>
      </c>
      <c r="I66" s="29">
        <v>6042</v>
      </c>
      <c r="J66" s="29">
        <v>5879</v>
      </c>
      <c r="K66" s="29">
        <v>5945</v>
      </c>
      <c r="L66" s="29">
        <v>6176</v>
      </c>
      <c r="M66" s="29">
        <v>6520</v>
      </c>
      <c r="N66" s="29">
        <v>6840</v>
      </c>
      <c r="O66" s="29">
        <v>7219</v>
      </c>
      <c r="P66" s="29">
        <v>7367</v>
      </c>
      <c r="Q66" s="29">
        <v>7230</v>
      </c>
      <c r="R66" s="29">
        <v>7247</v>
      </c>
      <c r="S66" s="29">
        <v>7502</v>
      </c>
      <c r="T66" s="29">
        <v>7690</v>
      </c>
      <c r="U66" s="29">
        <v>7502</v>
      </c>
      <c r="V66" s="29">
        <v>7655</v>
      </c>
      <c r="W66" s="29">
        <v>7403</v>
      </c>
      <c r="X66" s="29">
        <v>7010</v>
      </c>
      <c r="Y66" s="29">
        <v>7128</v>
      </c>
      <c r="Z66" s="29">
        <v>7460</v>
      </c>
      <c r="AA66" s="29">
        <v>7420</v>
      </c>
      <c r="AB66" s="29">
        <v>6993</v>
      </c>
      <c r="AC66" s="29">
        <v>7195</v>
      </c>
      <c r="AD66" s="29">
        <v>7285</v>
      </c>
      <c r="AE66" s="29">
        <v>7058</v>
      </c>
      <c r="AF66" s="29">
        <v>6942</v>
      </c>
      <c r="AG66" s="29">
        <v>7055</v>
      </c>
      <c r="AH66" s="29">
        <v>7268</v>
      </c>
      <c r="AI66" s="29">
        <v>7153</v>
      </c>
      <c r="AJ66" s="29">
        <v>7419</v>
      </c>
      <c r="AK66" s="29">
        <v>7377</v>
      </c>
      <c r="AL66" s="29">
        <v>7528</v>
      </c>
      <c r="AM66" s="29">
        <v>7736</v>
      </c>
      <c r="AN66" s="29">
        <v>7595</v>
      </c>
      <c r="AO66" s="29">
        <v>7589</v>
      </c>
      <c r="AP66" s="29">
        <v>7567</v>
      </c>
      <c r="AQ66" s="29">
        <v>7218</v>
      </c>
      <c r="AR66" s="29">
        <v>6858</v>
      </c>
      <c r="AS66" s="29">
        <v>6830</v>
      </c>
      <c r="AT66" s="29">
        <v>6966</v>
      </c>
      <c r="AU66" s="29">
        <v>7056</v>
      </c>
      <c r="AV66" s="29">
        <v>7539</v>
      </c>
      <c r="AW66" s="29">
        <v>7730</v>
      </c>
      <c r="AX66" s="29">
        <v>7818</v>
      </c>
      <c r="AY66" s="29">
        <v>7600</v>
      </c>
      <c r="AZ66" s="29">
        <v>7930</v>
      </c>
      <c r="BA66" s="29">
        <v>7904</v>
      </c>
      <c r="BB66" s="29">
        <v>7480</v>
      </c>
      <c r="BC66" s="29">
        <v>7572</v>
      </c>
      <c r="BD66" s="29">
        <v>7190</v>
      </c>
      <c r="BE66" s="29">
        <v>7194</v>
      </c>
      <c r="BF66" s="29">
        <v>7065</v>
      </c>
      <c r="BG66" s="29">
        <v>7014</v>
      </c>
      <c r="BH66" s="29">
        <v>6975</v>
      </c>
      <c r="BI66" s="29">
        <v>7071</v>
      </c>
      <c r="BJ66" s="29">
        <v>7157</v>
      </c>
      <c r="BK66" s="29">
        <v>7464</v>
      </c>
      <c r="BL66" s="30">
        <v>7593</v>
      </c>
      <c r="BM66" s="2">
        <v>7466</v>
      </c>
      <c r="BN66" s="2">
        <v>7604</v>
      </c>
      <c r="BO66" s="2">
        <v>7668</v>
      </c>
      <c r="BP66" s="2">
        <v>7653</v>
      </c>
      <c r="BQ66" s="2">
        <v>7883</v>
      </c>
      <c r="BR66" s="2">
        <v>7285</v>
      </c>
      <c r="BS66" s="2">
        <v>7351</v>
      </c>
      <c r="BT66" s="2">
        <v>7082</v>
      </c>
      <c r="BU66" s="2">
        <v>7018</v>
      </c>
      <c r="BV66" s="2">
        <v>6847</v>
      </c>
      <c r="BW66" s="2">
        <v>6784</v>
      </c>
      <c r="BX66" s="2">
        <v>6742</v>
      </c>
      <c r="BY66" s="2">
        <v>6912</v>
      </c>
      <c r="BZ66" s="2">
        <v>6886</v>
      </c>
      <c r="CA66" s="2">
        <v>6996</v>
      </c>
      <c r="CB66" s="2">
        <v>6944</v>
      </c>
      <c r="CC66" s="2">
        <v>6863</v>
      </c>
      <c r="CD66" s="2">
        <v>6696</v>
      </c>
      <c r="CE66" s="2">
        <v>6694</v>
      </c>
      <c r="CF66" s="2">
        <v>6614</v>
      </c>
      <c r="CG66" s="2">
        <v>6558</v>
      </c>
      <c r="CH66" s="2">
        <v>6733</v>
      </c>
      <c r="CI66" s="2">
        <v>6652</v>
      </c>
      <c r="CJ66" s="2">
        <v>6613</v>
      </c>
      <c r="CK66" s="2">
        <v>6471</v>
      </c>
      <c r="CL66" s="2">
        <v>6545</v>
      </c>
      <c r="CM66" s="2">
        <v>6505</v>
      </c>
      <c r="CN66" s="2">
        <v>6390</v>
      </c>
      <c r="CO66" s="2">
        <v>6219</v>
      </c>
      <c r="CP66" s="2">
        <v>6245</v>
      </c>
      <c r="CQ66" s="2">
        <v>6384</v>
      </c>
      <c r="CR66" s="2">
        <v>6404</v>
      </c>
      <c r="CS66" s="2">
        <v>6297</v>
      </c>
      <c r="CT66" s="2">
        <v>6116</v>
      </c>
      <c r="CU66" s="2">
        <v>6641</v>
      </c>
      <c r="CV66" s="2">
        <v>6740</v>
      </c>
      <c r="CW66" s="2">
        <v>6675</v>
      </c>
      <c r="CX66" s="2">
        <v>6570</v>
      </c>
      <c r="CY66" s="2">
        <v>6533</v>
      </c>
      <c r="CZ66" s="2">
        <v>6418</v>
      </c>
      <c r="DA66" s="2">
        <v>6274</v>
      </c>
      <c r="DB66" s="2">
        <v>6167</v>
      </c>
      <c r="DC66" s="2">
        <v>5989</v>
      </c>
      <c r="DD66" s="2">
        <v>6288</v>
      </c>
      <c r="DE66" s="2">
        <v>6426</v>
      </c>
      <c r="DF66" s="2">
        <v>6116</v>
      </c>
      <c r="DG66" s="2">
        <v>6319</v>
      </c>
      <c r="DH66" s="2">
        <v>6323</v>
      </c>
      <c r="DI66" s="2">
        <v>6187</v>
      </c>
      <c r="DJ66" s="2">
        <v>6038</v>
      </c>
      <c r="DK66" s="2">
        <v>6019</v>
      </c>
      <c r="DL66" s="2">
        <v>5970</v>
      </c>
      <c r="DM66" s="2">
        <v>5769</v>
      </c>
      <c r="DN66" s="2">
        <v>5752</v>
      </c>
      <c r="DO66" s="2">
        <v>5586</v>
      </c>
      <c r="DP66" s="2">
        <v>5502</v>
      </c>
      <c r="DQ66" s="2">
        <v>5618</v>
      </c>
      <c r="DR66" s="2">
        <v>5723</v>
      </c>
      <c r="DS66" s="2">
        <v>5741</v>
      </c>
      <c r="DT66" s="2">
        <v>5483</v>
      </c>
      <c r="DU66" s="2">
        <v>5311</v>
      </c>
      <c r="DV66" s="2">
        <v>5159</v>
      </c>
      <c r="DW66" s="2">
        <v>5309</v>
      </c>
      <c r="DX66" s="2">
        <v>5279</v>
      </c>
      <c r="DY66" s="2">
        <v>5195</v>
      </c>
      <c r="DZ66" s="2">
        <v>5266</v>
      </c>
      <c r="EA66" s="2">
        <v>5129</v>
      </c>
      <c r="EB66" s="2">
        <v>4978</v>
      </c>
      <c r="EC66" s="2">
        <v>5055</v>
      </c>
      <c r="ED66" s="2">
        <v>5486</v>
      </c>
      <c r="EE66" s="2">
        <v>5479</v>
      </c>
      <c r="EF66" s="2">
        <v>5691</v>
      </c>
      <c r="EG66" s="2">
        <v>5704</v>
      </c>
      <c r="EH66" s="2">
        <v>5583</v>
      </c>
      <c r="EI66" s="2">
        <v>5645</v>
      </c>
      <c r="EJ66" s="2">
        <v>5707</v>
      </c>
      <c r="EK66" s="2">
        <v>5717</v>
      </c>
      <c r="EL66" s="2">
        <v>5798</v>
      </c>
      <c r="EM66" s="2">
        <v>5590</v>
      </c>
      <c r="EN66" s="2">
        <v>5460</v>
      </c>
      <c r="EO66" s="2">
        <v>5183</v>
      </c>
      <c r="EP66" s="2">
        <v>5123</v>
      </c>
      <c r="EQ66" s="2">
        <v>5280</v>
      </c>
      <c r="ER66" s="2">
        <v>5233</v>
      </c>
      <c r="ES66" s="2">
        <v>5019</v>
      </c>
      <c r="ET66" s="2">
        <v>4890</v>
      </c>
      <c r="EU66" s="2">
        <v>4944</v>
      </c>
      <c r="EV66" s="2">
        <v>4953</v>
      </c>
      <c r="EW66" s="2">
        <v>4942</v>
      </c>
      <c r="EX66" s="2">
        <v>4953</v>
      </c>
      <c r="EY66" s="2">
        <v>4912</v>
      </c>
      <c r="EZ66" s="2">
        <v>4872</v>
      </c>
      <c r="FA66" s="2">
        <v>4830</v>
      </c>
      <c r="FB66" s="2">
        <v>4793</v>
      </c>
      <c r="FC66" s="2">
        <v>4812</v>
      </c>
      <c r="FD66" s="2">
        <v>4864</v>
      </c>
      <c r="FE66" s="2">
        <v>4994</v>
      </c>
      <c r="FF66" s="2">
        <v>4842</v>
      </c>
      <c r="FG66" s="2">
        <v>4830</v>
      </c>
      <c r="FH66" s="2">
        <v>4855</v>
      </c>
      <c r="FI66" s="2">
        <v>4838</v>
      </c>
      <c r="FJ66" s="2">
        <v>4825</v>
      </c>
      <c r="FK66" s="2">
        <v>4859</v>
      </c>
      <c r="FL66" s="2">
        <v>4868</v>
      </c>
      <c r="FM66" s="2">
        <v>4740</v>
      </c>
      <c r="FN66" s="2">
        <v>4747</v>
      </c>
      <c r="FO66" s="2">
        <v>4717</v>
      </c>
      <c r="FP66" s="2">
        <v>4702</v>
      </c>
      <c r="FQ66" s="2">
        <v>4658</v>
      </c>
      <c r="FR66" s="2">
        <v>4642</v>
      </c>
      <c r="FS66" s="2">
        <v>4553</v>
      </c>
      <c r="FT66" s="2">
        <v>4515</v>
      </c>
      <c r="FU66" s="2">
        <v>4491</v>
      </c>
      <c r="FV66" s="2">
        <v>4494</v>
      </c>
      <c r="FW66" s="2">
        <v>4585</v>
      </c>
      <c r="FX66" s="2">
        <v>4653</v>
      </c>
      <c r="FY66" s="2">
        <v>4665</v>
      </c>
      <c r="FZ66" s="2">
        <v>4661</v>
      </c>
      <c r="GA66" s="2">
        <v>4638</v>
      </c>
      <c r="GB66" s="2">
        <v>4588</v>
      </c>
      <c r="GC66" s="2">
        <v>4573</v>
      </c>
      <c r="GD66" s="2">
        <v>4540</v>
      </c>
      <c r="GE66" s="2">
        <v>4581</v>
      </c>
      <c r="GF66" s="2">
        <v>4650</v>
      </c>
      <c r="GG66" s="2">
        <v>4658</v>
      </c>
      <c r="GH66" s="2">
        <v>4687</v>
      </c>
      <c r="GI66" s="2">
        <v>4633</v>
      </c>
      <c r="GJ66" s="2">
        <v>4695</v>
      </c>
      <c r="GK66" s="2">
        <v>4764</v>
      </c>
      <c r="GL66" s="2">
        <v>4932</v>
      </c>
      <c r="GM66" s="2">
        <v>4929</v>
      </c>
      <c r="GN66" s="2">
        <v>4904</v>
      </c>
      <c r="GO66" s="2">
        <v>4961</v>
      </c>
      <c r="GP66" s="2">
        <v>4975</v>
      </c>
      <c r="GQ66" s="2">
        <v>4946</v>
      </c>
      <c r="GR66" s="2">
        <v>4958</v>
      </c>
      <c r="GS66" s="2">
        <v>5029</v>
      </c>
      <c r="GT66" s="2">
        <v>5053</v>
      </c>
      <c r="GU66" s="2">
        <v>5089</v>
      </c>
      <c r="GV66" s="2">
        <v>5154</v>
      </c>
      <c r="GW66" s="2">
        <v>5152</v>
      </c>
      <c r="GX66" s="2">
        <v>5186</v>
      </c>
      <c r="GY66" s="2">
        <v>5263</v>
      </c>
      <c r="GZ66" s="2">
        <v>5258</v>
      </c>
      <c r="HA66" s="2">
        <v>5046</v>
      </c>
      <c r="HB66" s="2">
        <v>4909</v>
      </c>
      <c r="HC66" s="2">
        <v>4864</v>
      </c>
      <c r="HD66" s="2">
        <v>4862</v>
      </c>
      <c r="HE66" s="2">
        <v>4808</v>
      </c>
      <c r="HF66" s="2">
        <v>4842</v>
      </c>
      <c r="HG66" s="2">
        <v>4779</v>
      </c>
      <c r="HH66" s="2">
        <v>4770</v>
      </c>
      <c r="HI66" s="2">
        <v>4736</v>
      </c>
      <c r="HJ66" s="2">
        <v>4785</v>
      </c>
      <c r="HK66" s="2">
        <v>4604</v>
      </c>
      <c r="HL66" s="2">
        <v>4561</v>
      </c>
      <c r="HM66" s="2">
        <v>4539</v>
      </c>
      <c r="HN66" s="2">
        <v>4453</v>
      </c>
      <c r="HO66" s="2">
        <v>4432</v>
      </c>
      <c r="HP66" s="2">
        <v>4414</v>
      </c>
      <c r="HQ66" s="2">
        <v>4467</v>
      </c>
      <c r="HR66" s="2">
        <v>4463</v>
      </c>
      <c r="HS66" s="2">
        <v>4431</v>
      </c>
      <c r="HT66" s="2">
        <v>4448</v>
      </c>
      <c r="HU66" s="2">
        <v>4515</v>
      </c>
      <c r="HV66" s="2">
        <v>4573</v>
      </c>
      <c r="HW66" s="2">
        <v>4559</v>
      </c>
      <c r="HX66" s="2">
        <v>4601</v>
      </c>
      <c r="HY66" s="2">
        <v>4611</v>
      </c>
      <c r="HZ66" s="2">
        <v>4614</v>
      </c>
      <c r="IA66" s="2">
        <v>4670</v>
      </c>
      <c r="IB66" s="2">
        <v>4657</v>
      </c>
      <c r="IC66" s="2">
        <v>4568</v>
      </c>
      <c r="ID66" s="2">
        <v>4640</v>
      </c>
      <c r="IE66" s="2">
        <v>4653</v>
      </c>
      <c r="IF66" s="2">
        <v>4662</v>
      </c>
      <c r="IG66" s="2">
        <v>4670</v>
      </c>
      <c r="IH66" s="2">
        <v>4640</v>
      </c>
      <c r="II66" s="2">
        <v>4615</v>
      </c>
      <c r="IJ66" s="2">
        <v>4536</v>
      </c>
      <c r="IK66" s="2">
        <v>4507</v>
      </c>
      <c r="IL66" s="2">
        <v>4447</v>
      </c>
      <c r="IM66" s="2">
        <v>4424</v>
      </c>
      <c r="IN66" s="2">
        <v>4386</v>
      </c>
      <c r="IO66" s="2">
        <v>4363</v>
      </c>
      <c r="IP66" s="2">
        <v>4346</v>
      </c>
      <c r="IQ66" s="2">
        <v>4403</v>
      </c>
      <c r="IR66" s="2">
        <v>4403</v>
      </c>
      <c r="IS66" s="2">
        <v>4420</v>
      </c>
      <c r="IT66" s="2">
        <v>4456</v>
      </c>
    </row>
    <row r="67" spans="1:254" ht="15.9" customHeight="1">
      <c r="A67" s="65" t="s">
        <v>129</v>
      </c>
      <c r="B67" s="25" t="s">
        <v>130</v>
      </c>
      <c r="C67" s="39">
        <v>1926.5</v>
      </c>
      <c r="D67" s="38">
        <v>16.5</v>
      </c>
      <c r="E67" s="29">
        <v>1910</v>
      </c>
      <c r="F67" s="29">
        <v>1875</v>
      </c>
      <c r="G67" s="29">
        <v>1883</v>
      </c>
      <c r="H67" s="29">
        <v>1889</v>
      </c>
      <c r="I67" s="29">
        <v>1903</v>
      </c>
      <c r="J67" s="29">
        <v>2020</v>
      </c>
      <c r="K67" s="29">
        <v>2039.5</v>
      </c>
      <c r="L67" s="29">
        <v>1979.5</v>
      </c>
      <c r="M67" s="29">
        <v>1984</v>
      </c>
      <c r="N67" s="29">
        <v>1984</v>
      </c>
      <c r="O67" s="29">
        <v>1984.5</v>
      </c>
      <c r="P67" s="29">
        <v>2028.5</v>
      </c>
      <c r="Q67" s="29">
        <v>2080.5</v>
      </c>
      <c r="R67" s="29">
        <v>2083</v>
      </c>
      <c r="S67" s="29">
        <v>2122.5</v>
      </c>
      <c r="T67" s="29">
        <v>2132</v>
      </c>
      <c r="U67" s="29">
        <v>2165</v>
      </c>
      <c r="V67" s="29">
        <v>2170.5</v>
      </c>
      <c r="W67" s="29">
        <v>2167</v>
      </c>
      <c r="X67" s="29">
        <v>2205</v>
      </c>
      <c r="Y67" s="29">
        <v>2240</v>
      </c>
      <c r="Z67" s="29">
        <v>2251</v>
      </c>
      <c r="AA67" s="29">
        <v>2253.5</v>
      </c>
      <c r="AB67" s="29">
        <v>2254</v>
      </c>
      <c r="AC67" s="29">
        <v>2191.5</v>
      </c>
      <c r="AD67" s="29">
        <v>2144.5</v>
      </c>
      <c r="AE67" s="29">
        <v>2189</v>
      </c>
      <c r="AF67" s="29">
        <v>2192</v>
      </c>
      <c r="AG67" s="29">
        <v>2151</v>
      </c>
      <c r="AH67" s="29">
        <v>2128</v>
      </c>
      <c r="AI67" s="29">
        <v>2079</v>
      </c>
      <c r="AJ67" s="29">
        <v>2017</v>
      </c>
      <c r="AK67" s="29">
        <v>1951.5</v>
      </c>
      <c r="AL67" s="29">
        <v>1876</v>
      </c>
      <c r="AM67" s="29">
        <v>1904</v>
      </c>
      <c r="AN67" s="29">
        <v>1935.5</v>
      </c>
      <c r="AO67" s="29">
        <v>1940</v>
      </c>
      <c r="AP67" s="29">
        <v>1950</v>
      </c>
      <c r="AQ67" s="29">
        <v>1937.5</v>
      </c>
      <c r="AR67" s="29">
        <v>1954</v>
      </c>
      <c r="AS67" s="29">
        <v>1983</v>
      </c>
      <c r="AT67" s="29">
        <v>1978.5</v>
      </c>
      <c r="AU67" s="29">
        <v>2043</v>
      </c>
      <c r="AV67" s="29">
        <v>1952</v>
      </c>
      <c r="AW67" s="29">
        <v>1881</v>
      </c>
      <c r="AX67" s="29">
        <v>1872</v>
      </c>
      <c r="AY67" s="29">
        <v>1886.5</v>
      </c>
      <c r="AZ67" s="29">
        <v>1912</v>
      </c>
      <c r="BA67" s="29">
        <v>1939</v>
      </c>
      <c r="BB67" s="29">
        <v>1918.5</v>
      </c>
      <c r="BC67" s="29">
        <v>1941</v>
      </c>
      <c r="BD67" s="29">
        <v>1955</v>
      </c>
      <c r="BE67" s="29">
        <v>1969.5</v>
      </c>
      <c r="BF67" s="29">
        <v>1927.5</v>
      </c>
      <c r="BG67" s="29">
        <v>1934.5</v>
      </c>
      <c r="BH67" s="29">
        <v>1959.5</v>
      </c>
      <c r="BI67" s="29">
        <v>1898.5</v>
      </c>
      <c r="BJ67" s="29">
        <v>1869.5</v>
      </c>
      <c r="BK67" s="29">
        <v>1879.5</v>
      </c>
      <c r="BL67" s="30">
        <v>1909</v>
      </c>
      <c r="BM67" s="2">
        <v>1815</v>
      </c>
      <c r="BN67" s="2">
        <v>1622</v>
      </c>
      <c r="BO67" s="2">
        <v>1629.5</v>
      </c>
      <c r="BP67" s="2">
        <v>1628</v>
      </c>
      <c r="BQ67" s="2">
        <v>1646.5</v>
      </c>
      <c r="BR67" s="2">
        <v>1649</v>
      </c>
      <c r="BS67" s="2">
        <v>1637</v>
      </c>
      <c r="BT67" s="2">
        <v>1652</v>
      </c>
      <c r="BU67" s="2">
        <v>1673.5</v>
      </c>
      <c r="BV67" s="2">
        <v>1695.5</v>
      </c>
      <c r="BW67" s="2">
        <v>1675.5</v>
      </c>
      <c r="BX67" s="2">
        <v>1723.5</v>
      </c>
      <c r="BY67" s="2">
        <v>1740</v>
      </c>
      <c r="BZ67" s="2">
        <v>1798</v>
      </c>
      <c r="CA67" s="2">
        <v>1802.5</v>
      </c>
      <c r="CB67" s="2">
        <v>1816.5</v>
      </c>
      <c r="CC67" s="2">
        <v>1809.5</v>
      </c>
      <c r="CD67" s="2">
        <v>1818.5</v>
      </c>
      <c r="CE67" s="2">
        <v>1827.5</v>
      </c>
      <c r="CF67" s="2">
        <v>1894</v>
      </c>
      <c r="CG67" s="2">
        <v>1937.5</v>
      </c>
      <c r="CH67" s="2">
        <v>1939</v>
      </c>
      <c r="CI67" s="2">
        <v>1891.5</v>
      </c>
      <c r="CJ67" s="2">
        <v>1884</v>
      </c>
      <c r="CK67" s="2">
        <v>1833</v>
      </c>
      <c r="CL67" s="2">
        <v>1857.5</v>
      </c>
      <c r="CM67" s="2">
        <v>1849.5</v>
      </c>
      <c r="CN67" s="2">
        <v>1793</v>
      </c>
      <c r="CO67" s="2">
        <v>1776.5</v>
      </c>
      <c r="CP67" s="2">
        <v>1792</v>
      </c>
      <c r="CQ67" s="2">
        <v>1762</v>
      </c>
      <c r="CR67" s="2">
        <v>1747</v>
      </c>
      <c r="CS67" s="2">
        <v>1719</v>
      </c>
      <c r="CT67" s="2">
        <v>1672</v>
      </c>
      <c r="CU67" s="2">
        <v>1704</v>
      </c>
      <c r="CV67" s="2">
        <v>1696</v>
      </c>
      <c r="CW67" s="2">
        <v>1694.5</v>
      </c>
      <c r="CX67" s="2">
        <v>1666</v>
      </c>
      <c r="CY67" s="2">
        <v>1675.5</v>
      </c>
      <c r="CZ67" s="2">
        <v>1649.5</v>
      </c>
      <c r="DA67" s="2">
        <v>1680</v>
      </c>
      <c r="DB67" s="2">
        <v>1680.5</v>
      </c>
      <c r="DC67" s="2">
        <v>1634</v>
      </c>
      <c r="DD67" s="2">
        <v>1626</v>
      </c>
      <c r="DE67" s="2">
        <v>1654.5</v>
      </c>
      <c r="DF67" s="2">
        <v>1658.5</v>
      </c>
      <c r="DG67" s="2">
        <v>1697.5</v>
      </c>
      <c r="DH67" s="2">
        <v>1752</v>
      </c>
      <c r="DI67" s="2">
        <v>1748.5</v>
      </c>
      <c r="DJ67" s="2">
        <v>1778</v>
      </c>
      <c r="DK67" s="2">
        <v>1764.5</v>
      </c>
      <c r="DL67" s="2">
        <v>1738</v>
      </c>
      <c r="DM67" s="2">
        <v>1736.5</v>
      </c>
      <c r="DN67" s="2">
        <v>1714.5</v>
      </c>
      <c r="DO67" s="2">
        <v>1709.5</v>
      </c>
      <c r="DP67" s="2">
        <v>1729</v>
      </c>
      <c r="DQ67" s="2">
        <v>1733.5</v>
      </c>
      <c r="DR67" s="2">
        <v>1735</v>
      </c>
      <c r="DS67" s="2">
        <v>1743</v>
      </c>
      <c r="DT67" s="2">
        <v>1774.5</v>
      </c>
      <c r="DU67" s="2">
        <v>1775.5</v>
      </c>
      <c r="DV67" s="2">
        <v>1740</v>
      </c>
      <c r="DW67" s="2">
        <v>1790.5</v>
      </c>
      <c r="DX67" s="2">
        <v>1766</v>
      </c>
      <c r="DY67" s="2">
        <v>1769.5</v>
      </c>
      <c r="DZ67" s="2">
        <v>1760</v>
      </c>
      <c r="EA67" s="2">
        <v>1750</v>
      </c>
      <c r="EB67" s="2">
        <v>1734</v>
      </c>
      <c r="EC67" s="2">
        <v>1748.5</v>
      </c>
      <c r="ED67" s="2">
        <v>1755</v>
      </c>
      <c r="EE67" s="2">
        <v>1742.5</v>
      </c>
      <c r="EF67" s="2">
        <v>1763.5</v>
      </c>
      <c r="EG67" s="2">
        <v>1757.5</v>
      </c>
      <c r="EH67" s="2">
        <v>1735.5</v>
      </c>
      <c r="EI67" s="2">
        <v>1749</v>
      </c>
      <c r="EJ67" s="2">
        <v>1759.5</v>
      </c>
      <c r="EK67" s="2">
        <v>1770</v>
      </c>
      <c r="EL67" s="2">
        <v>1748.5</v>
      </c>
      <c r="EM67" s="2">
        <v>1763</v>
      </c>
      <c r="EN67" s="2">
        <v>1745</v>
      </c>
      <c r="EO67" s="2">
        <v>1677.5</v>
      </c>
      <c r="EP67" s="2">
        <v>1687.5</v>
      </c>
      <c r="EQ67" s="2">
        <v>1665</v>
      </c>
      <c r="ER67" s="2">
        <v>1651.5</v>
      </c>
      <c r="ES67" s="2">
        <v>1649.5</v>
      </c>
      <c r="ET67" s="2">
        <v>1647</v>
      </c>
      <c r="EU67" s="2">
        <v>1645</v>
      </c>
      <c r="EV67" s="2">
        <v>1647</v>
      </c>
      <c r="EW67" s="2">
        <v>1644</v>
      </c>
      <c r="EX67" s="2">
        <v>1651</v>
      </c>
      <c r="EY67" s="2">
        <v>1656</v>
      </c>
      <c r="EZ67" s="2">
        <v>1649.5</v>
      </c>
      <c r="FA67" s="2">
        <v>1645.5</v>
      </c>
      <c r="FB67" s="2">
        <v>1667</v>
      </c>
      <c r="FC67" s="2">
        <v>1622.5</v>
      </c>
      <c r="FD67" s="2">
        <v>1627</v>
      </c>
      <c r="FE67" s="2">
        <v>1589</v>
      </c>
      <c r="FF67" s="2">
        <v>1600</v>
      </c>
      <c r="FG67" s="2">
        <v>1600</v>
      </c>
      <c r="FH67" s="2">
        <v>1603</v>
      </c>
      <c r="FI67" s="2">
        <v>1588</v>
      </c>
      <c r="FJ67" s="2">
        <v>1580</v>
      </c>
      <c r="FK67" s="2">
        <v>1577.5</v>
      </c>
      <c r="FL67" s="2">
        <v>1564</v>
      </c>
      <c r="FM67" s="2">
        <v>1560</v>
      </c>
      <c r="FN67" s="2">
        <v>1575.5</v>
      </c>
      <c r="FO67" s="2">
        <v>1596</v>
      </c>
      <c r="FP67" s="2">
        <v>1609</v>
      </c>
      <c r="FQ67" s="2">
        <v>1644</v>
      </c>
      <c r="FR67" s="2">
        <v>1657.5</v>
      </c>
      <c r="FS67" s="2">
        <v>1619</v>
      </c>
      <c r="FT67" s="2">
        <v>1612</v>
      </c>
      <c r="FU67" s="2">
        <v>1590</v>
      </c>
      <c r="FV67" s="2">
        <v>1600</v>
      </c>
      <c r="FW67" s="2">
        <v>1593.5</v>
      </c>
      <c r="FX67" s="2">
        <v>1598</v>
      </c>
      <c r="FY67" s="2">
        <v>1596</v>
      </c>
      <c r="FZ67" s="2">
        <v>1556.5</v>
      </c>
      <c r="GA67" s="2">
        <v>1542</v>
      </c>
      <c r="GB67" s="2">
        <v>1536</v>
      </c>
      <c r="GC67" s="2">
        <v>1539</v>
      </c>
      <c r="GD67" s="2">
        <v>1561.5</v>
      </c>
      <c r="GE67" s="2">
        <v>1520.5</v>
      </c>
      <c r="GF67" s="2">
        <v>1541.5</v>
      </c>
      <c r="GG67" s="2">
        <v>1526.5</v>
      </c>
      <c r="GH67" s="2">
        <v>1515</v>
      </c>
      <c r="GI67" s="2">
        <v>1497.5</v>
      </c>
      <c r="GJ67" s="2">
        <v>1525</v>
      </c>
      <c r="GK67" s="2">
        <v>1542.5</v>
      </c>
      <c r="GL67" s="2">
        <v>1559</v>
      </c>
      <c r="GM67" s="2">
        <v>1533.5</v>
      </c>
      <c r="GN67" s="2">
        <v>1538.5</v>
      </c>
      <c r="GO67" s="2">
        <v>1532.5</v>
      </c>
      <c r="GP67" s="2">
        <v>1534.5</v>
      </c>
      <c r="GQ67" s="2">
        <v>1529.5</v>
      </c>
      <c r="GR67" s="2">
        <v>1529</v>
      </c>
      <c r="GS67" s="2">
        <v>1521.5</v>
      </c>
      <c r="GT67" s="2">
        <v>1523.5</v>
      </c>
      <c r="GU67" s="2">
        <v>1549</v>
      </c>
      <c r="GV67" s="2">
        <v>1574.5</v>
      </c>
      <c r="GW67" s="2">
        <v>1576.5</v>
      </c>
      <c r="GX67" s="2">
        <v>1605</v>
      </c>
      <c r="GY67" s="2">
        <v>1615</v>
      </c>
      <c r="GZ67" s="2">
        <v>1658</v>
      </c>
      <c r="HA67" s="2">
        <v>1660.5</v>
      </c>
      <c r="HB67" s="2">
        <v>1675</v>
      </c>
      <c r="HC67" s="2">
        <v>1656.5</v>
      </c>
      <c r="HD67" s="2">
        <v>1651</v>
      </c>
      <c r="HE67" s="2">
        <v>1648</v>
      </c>
      <c r="HF67" s="2">
        <v>1643.5</v>
      </c>
      <c r="HG67" s="2">
        <v>1648</v>
      </c>
      <c r="HH67" s="2">
        <v>1657.5</v>
      </c>
      <c r="HI67" s="2">
        <v>1655.5</v>
      </c>
      <c r="HJ67" s="2">
        <v>1678</v>
      </c>
      <c r="HK67" s="2">
        <v>1660</v>
      </c>
      <c r="HL67" s="2">
        <v>1658.5</v>
      </c>
      <c r="HM67" s="2">
        <v>1665</v>
      </c>
      <c r="HN67" s="2">
        <v>1665.5</v>
      </c>
      <c r="HO67" s="2">
        <v>1659</v>
      </c>
      <c r="HP67" s="2">
        <v>1660.5</v>
      </c>
      <c r="HQ67" s="2">
        <v>1656</v>
      </c>
      <c r="HR67" s="2">
        <v>1649</v>
      </c>
      <c r="HS67" s="2">
        <v>1626.5</v>
      </c>
      <c r="HT67" s="2">
        <v>1630</v>
      </c>
      <c r="HU67" s="2">
        <v>1626</v>
      </c>
      <c r="HV67" s="2">
        <v>1614</v>
      </c>
      <c r="HW67" s="2">
        <v>1591</v>
      </c>
      <c r="HX67" s="2">
        <v>1575.5</v>
      </c>
      <c r="HY67" s="2">
        <v>1576</v>
      </c>
      <c r="HZ67" s="2">
        <v>1571.5</v>
      </c>
      <c r="IA67" s="2">
        <v>1559</v>
      </c>
      <c r="IB67" s="2">
        <v>1568.5</v>
      </c>
      <c r="IC67" s="2">
        <v>1599.5</v>
      </c>
      <c r="ID67" s="2">
        <v>1596.5</v>
      </c>
      <c r="IE67" s="2">
        <v>1603</v>
      </c>
      <c r="IF67" s="2">
        <v>1602</v>
      </c>
      <c r="IG67" s="2">
        <v>1610.5</v>
      </c>
      <c r="IH67" s="2">
        <v>1586</v>
      </c>
      <c r="II67" s="2">
        <v>1545.5</v>
      </c>
      <c r="IJ67" s="2">
        <v>1553</v>
      </c>
      <c r="IK67" s="2">
        <v>1506.5</v>
      </c>
      <c r="IL67" s="2">
        <v>1561</v>
      </c>
      <c r="IM67" s="2">
        <v>1678</v>
      </c>
      <c r="IN67" s="2">
        <v>1678</v>
      </c>
      <c r="IO67" s="2">
        <v>1676</v>
      </c>
      <c r="IP67" s="2">
        <v>1673</v>
      </c>
      <c r="IQ67" s="2">
        <v>1685.5</v>
      </c>
      <c r="IR67" s="2">
        <v>1684</v>
      </c>
      <c r="IS67" s="2">
        <v>1672</v>
      </c>
      <c r="IT67" s="2">
        <v>1667</v>
      </c>
    </row>
    <row r="68" spans="1:254" ht="15.9" customHeight="1">
      <c r="A68" s="65" t="s">
        <v>131</v>
      </c>
      <c r="B68" s="25" t="s">
        <v>132</v>
      </c>
      <c r="C68" s="39">
        <v>5900</v>
      </c>
      <c r="D68" s="38">
        <v>-161</v>
      </c>
      <c r="E68" s="29">
        <v>6061</v>
      </c>
      <c r="F68" s="29">
        <v>5866</v>
      </c>
      <c r="G68" s="29">
        <v>5699</v>
      </c>
      <c r="H68" s="29">
        <v>5773</v>
      </c>
      <c r="I68" s="29">
        <v>5912</v>
      </c>
      <c r="J68" s="29">
        <v>5358</v>
      </c>
      <c r="K68" s="29">
        <v>5297</v>
      </c>
      <c r="L68" s="29">
        <v>5500</v>
      </c>
      <c r="M68" s="29">
        <v>5681</v>
      </c>
      <c r="N68" s="29">
        <v>5686</v>
      </c>
      <c r="O68" s="29">
        <v>5764</v>
      </c>
      <c r="P68" s="29">
        <v>5795</v>
      </c>
      <c r="Q68" s="29">
        <v>5591</v>
      </c>
      <c r="R68" s="29">
        <v>5577</v>
      </c>
      <c r="S68" s="29">
        <v>5737</v>
      </c>
      <c r="T68" s="29">
        <v>5769</v>
      </c>
      <c r="U68" s="29">
        <v>5686</v>
      </c>
      <c r="V68" s="29">
        <v>5872</v>
      </c>
      <c r="W68" s="29">
        <v>5910</v>
      </c>
      <c r="X68" s="29">
        <v>5826</v>
      </c>
      <c r="Y68" s="29">
        <v>5904</v>
      </c>
      <c r="Z68" s="29">
        <v>6171</v>
      </c>
      <c r="AA68" s="29">
        <v>6078</v>
      </c>
      <c r="AB68" s="29">
        <v>5968</v>
      </c>
      <c r="AC68" s="29">
        <v>6020</v>
      </c>
      <c r="AD68" s="29">
        <v>6040</v>
      </c>
      <c r="AE68" s="29">
        <v>5980</v>
      </c>
      <c r="AF68" s="29">
        <v>5935</v>
      </c>
      <c r="AG68" s="29">
        <v>5942</v>
      </c>
      <c r="AH68" s="29">
        <v>6110</v>
      </c>
      <c r="AI68" s="29">
        <v>6052</v>
      </c>
      <c r="AJ68" s="29">
        <v>6345</v>
      </c>
      <c r="AK68" s="29">
        <v>6253</v>
      </c>
      <c r="AL68" s="29">
        <v>6166</v>
      </c>
      <c r="AM68" s="29">
        <v>6230</v>
      </c>
      <c r="AN68" s="29">
        <v>5925</v>
      </c>
      <c r="AO68" s="29">
        <v>6009</v>
      </c>
      <c r="AP68" s="29">
        <v>5903</v>
      </c>
      <c r="AQ68" s="29">
        <v>5661</v>
      </c>
      <c r="AR68" s="29">
        <v>5446</v>
      </c>
      <c r="AS68" s="29">
        <v>5767</v>
      </c>
      <c r="AT68" s="29">
        <v>5868</v>
      </c>
      <c r="AU68" s="29">
        <v>5707</v>
      </c>
      <c r="AV68" s="29">
        <v>6043</v>
      </c>
      <c r="AW68" s="29">
        <v>6084</v>
      </c>
      <c r="AX68" s="29">
        <v>6177</v>
      </c>
      <c r="AY68" s="29">
        <v>6133</v>
      </c>
      <c r="AZ68" s="29">
        <v>6682</v>
      </c>
      <c r="BA68" s="29">
        <v>6641</v>
      </c>
      <c r="BB68" s="29">
        <v>6565</v>
      </c>
      <c r="BC68" s="29">
        <v>6686</v>
      </c>
      <c r="BD68" s="29">
        <v>6675</v>
      </c>
      <c r="BE68" s="29">
        <v>6614</v>
      </c>
      <c r="BF68" s="29">
        <v>6359</v>
      </c>
      <c r="BG68" s="29">
        <v>6124</v>
      </c>
      <c r="BH68" s="29">
        <v>5895</v>
      </c>
      <c r="BI68" s="29">
        <v>6330</v>
      </c>
      <c r="BJ68" s="29">
        <v>6394</v>
      </c>
      <c r="BK68" s="29">
        <v>6662</v>
      </c>
      <c r="BL68" s="30">
        <v>6512</v>
      </c>
      <c r="BM68" s="2">
        <v>6495</v>
      </c>
      <c r="BN68" s="2">
        <v>6667</v>
      </c>
      <c r="BO68" s="2">
        <v>6615</v>
      </c>
      <c r="BP68" s="2">
        <v>6591</v>
      </c>
      <c r="BQ68" s="2">
        <v>6636</v>
      </c>
      <c r="BR68" s="2">
        <v>6330</v>
      </c>
      <c r="BS68" s="2">
        <v>6490</v>
      </c>
      <c r="BT68" s="2">
        <v>6231</v>
      </c>
      <c r="BU68" s="2">
        <v>6129</v>
      </c>
      <c r="BV68" s="2">
        <v>6010</v>
      </c>
      <c r="BW68" s="2">
        <v>5905</v>
      </c>
      <c r="BX68" s="2">
        <v>5938</v>
      </c>
      <c r="BY68" s="2">
        <v>6160</v>
      </c>
      <c r="BZ68" s="2">
        <v>6107</v>
      </c>
      <c r="CA68" s="2">
        <v>5944</v>
      </c>
      <c r="CB68" s="2">
        <v>5981</v>
      </c>
      <c r="CC68" s="2">
        <v>5998</v>
      </c>
      <c r="CD68" s="2">
        <v>5921</v>
      </c>
      <c r="CE68" s="2">
        <v>5867</v>
      </c>
      <c r="CF68" s="2">
        <v>5853</v>
      </c>
      <c r="CG68" s="2">
        <v>5710</v>
      </c>
      <c r="CH68" s="2">
        <v>5648</v>
      </c>
      <c r="CI68" s="2">
        <v>5391</v>
      </c>
      <c r="CJ68" s="2">
        <v>5406</v>
      </c>
      <c r="CK68" s="2">
        <v>5377</v>
      </c>
      <c r="CL68" s="2">
        <v>5465</v>
      </c>
      <c r="CM68" s="2">
        <v>5337</v>
      </c>
      <c r="CN68" s="2">
        <v>5101</v>
      </c>
      <c r="CO68" s="2">
        <v>5081</v>
      </c>
      <c r="CP68" s="2">
        <v>5415</v>
      </c>
      <c r="CQ68" s="2">
        <v>5709</v>
      </c>
      <c r="CR68" s="2">
        <v>5557</v>
      </c>
      <c r="CS68" s="2">
        <v>5319</v>
      </c>
      <c r="CT68" s="2">
        <v>5237</v>
      </c>
      <c r="CU68" s="2">
        <v>5597</v>
      </c>
      <c r="CV68" s="2">
        <v>5664</v>
      </c>
      <c r="CW68" s="2">
        <v>5516</v>
      </c>
      <c r="CX68" s="2">
        <v>5470</v>
      </c>
      <c r="CY68" s="2">
        <v>5480</v>
      </c>
      <c r="CZ68" s="2">
        <v>5575</v>
      </c>
      <c r="DA68" s="2">
        <v>5569</v>
      </c>
      <c r="DB68" s="2">
        <v>5483</v>
      </c>
      <c r="DC68" s="2">
        <v>5259</v>
      </c>
      <c r="DD68" s="2">
        <v>5534</v>
      </c>
      <c r="DE68" s="2">
        <v>5775</v>
      </c>
      <c r="DF68" s="2">
        <v>5627</v>
      </c>
      <c r="DG68" s="2">
        <v>5950</v>
      </c>
      <c r="DH68" s="2">
        <v>5997</v>
      </c>
      <c r="DI68" s="2">
        <v>6018</v>
      </c>
      <c r="DJ68" s="2">
        <v>6060</v>
      </c>
      <c r="DK68" s="2">
        <v>5955</v>
      </c>
      <c r="DL68" s="2">
        <v>5947</v>
      </c>
      <c r="DM68" s="2">
        <v>5850</v>
      </c>
      <c r="DN68" s="2">
        <v>5780</v>
      </c>
      <c r="DO68" s="2">
        <v>5658</v>
      </c>
      <c r="DP68" s="2">
        <v>5509</v>
      </c>
      <c r="DQ68" s="2">
        <v>5646</v>
      </c>
      <c r="DR68" s="2">
        <v>5786</v>
      </c>
      <c r="DS68" s="2">
        <v>5941</v>
      </c>
      <c r="DT68" s="2">
        <v>5902</v>
      </c>
      <c r="DU68" s="2">
        <v>5990</v>
      </c>
      <c r="DV68" s="2">
        <v>5510</v>
      </c>
      <c r="DW68" s="2">
        <v>5402</v>
      </c>
      <c r="DX68" s="2">
        <v>5383</v>
      </c>
      <c r="DY68" s="2">
        <v>5000</v>
      </c>
      <c r="DZ68" s="2">
        <v>4984</v>
      </c>
      <c r="EA68" s="2">
        <v>4864</v>
      </c>
      <c r="EB68" s="2">
        <v>4849</v>
      </c>
      <c r="EC68" s="2">
        <v>4815</v>
      </c>
      <c r="ED68" s="2">
        <v>4894</v>
      </c>
      <c r="EE68" s="2">
        <v>4904</v>
      </c>
      <c r="EF68" s="2">
        <v>5038</v>
      </c>
      <c r="EG68" s="2">
        <v>5040</v>
      </c>
      <c r="EH68" s="2">
        <v>4993</v>
      </c>
      <c r="EI68" s="2">
        <v>5100</v>
      </c>
      <c r="EJ68" s="2">
        <v>5100</v>
      </c>
      <c r="EK68" s="2">
        <v>5152</v>
      </c>
      <c r="EL68" s="2">
        <v>5114</v>
      </c>
      <c r="EM68" s="2">
        <v>5148</v>
      </c>
      <c r="EN68" s="2">
        <v>5066</v>
      </c>
      <c r="EO68" s="2">
        <v>4754</v>
      </c>
      <c r="EP68" s="2">
        <v>4818</v>
      </c>
      <c r="EQ68" s="2">
        <v>4901</v>
      </c>
      <c r="ER68" s="2">
        <v>4917</v>
      </c>
      <c r="ES68" s="2">
        <v>4821</v>
      </c>
      <c r="ET68" s="2">
        <v>4629</v>
      </c>
      <c r="EU68" s="2">
        <v>4648</v>
      </c>
      <c r="EV68" s="2">
        <v>4670</v>
      </c>
      <c r="EW68" s="2">
        <v>4643</v>
      </c>
      <c r="EX68" s="2">
        <v>4667</v>
      </c>
      <c r="EY68" s="2">
        <v>4705</v>
      </c>
      <c r="EZ68" s="2">
        <v>4726</v>
      </c>
      <c r="FA68" s="2">
        <v>4612</v>
      </c>
      <c r="FB68" s="2">
        <v>4551</v>
      </c>
      <c r="FC68" s="2">
        <v>4650</v>
      </c>
      <c r="FD68" s="2">
        <v>4825</v>
      </c>
      <c r="FE68" s="2">
        <v>4891</v>
      </c>
      <c r="FF68" s="2">
        <v>4829</v>
      </c>
      <c r="FG68" s="2">
        <v>4678</v>
      </c>
      <c r="FH68" s="2">
        <v>4706</v>
      </c>
      <c r="FI68" s="2">
        <v>4620</v>
      </c>
      <c r="FJ68" s="2">
        <v>4621</v>
      </c>
      <c r="FK68" s="2">
        <v>4468</v>
      </c>
      <c r="FL68" s="2">
        <v>4509</v>
      </c>
      <c r="FM68" s="2">
        <v>4440</v>
      </c>
      <c r="FN68" s="2">
        <v>4300</v>
      </c>
      <c r="FO68" s="2">
        <v>4236</v>
      </c>
      <c r="FP68" s="2">
        <v>4261</v>
      </c>
      <c r="FQ68" s="2">
        <v>4286</v>
      </c>
      <c r="FR68" s="2">
        <v>4259</v>
      </c>
      <c r="FS68" s="2">
        <v>4210</v>
      </c>
      <c r="FT68" s="2">
        <v>4179</v>
      </c>
      <c r="FU68" s="2">
        <v>4306</v>
      </c>
      <c r="FV68" s="2">
        <v>4110</v>
      </c>
      <c r="FW68" s="2">
        <v>4235</v>
      </c>
      <c r="FX68" s="2">
        <v>4300</v>
      </c>
      <c r="FY68" s="2">
        <v>4241</v>
      </c>
      <c r="FZ68" s="2">
        <v>4365</v>
      </c>
      <c r="GA68" s="2">
        <v>4364</v>
      </c>
      <c r="GB68" s="2">
        <v>4412</v>
      </c>
      <c r="GC68" s="2">
        <v>4324</v>
      </c>
      <c r="GD68" s="2">
        <v>4303</v>
      </c>
      <c r="GE68" s="2">
        <v>4403</v>
      </c>
      <c r="GF68" s="2">
        <v>4257</v>
      </c>
      <c r="GG68" s="2">
        <v>4418</v>
      </c>
      <c r="GH68" s="2">
        <v>4360</v>
      </c>
      <c r="GI68" s="2">
        <v>4244</v>
      </c>
      <c r="GJ68" s="2">
        <v>4282</v>
      </c>
      <c r="GK68" s="2">
        <v>4135</v>
      </c>
      <c r="GL68" s="2">
        <v>4154</v>
      </c>
      <c r="GM68" s="2">
        <v>4027</v>
      </c>
      <c r="GN68" s="2">
        <v>3957</v>
      </c>
      <c r="GO68" s="2">
        <v>3958</v>
      </c>
      <c r="GP68" s="2">
        <v>3997</v>
      </c>
      <c r="GQ68" s="2">
        <v>3955</v>
      </c>
      <c r="GR68" s="2">
        <v>3929</v>
      </c>
      <c r="GS68" s="2">
        <v>3992</v>
      </c>
      <c r="GT68" s="2">
        <v>3953</v>
      </c>
      <c r="GU68" s="2">
        <v>3881</v>
      </c>
      <c r="GV68" s="2">
        <v>4065</v>
      </c>
      <c r="GW68" s="2">
        <v>4140</v>
      </c>
      <c r="GX68" s="2">
        <v>4089</v>
      </c>
      <c r="GY68" s="2">
        <v>4034</v>
      </c>
      <c r="GZ68" s="2">
        <v>4012</v>
      </c>
      <c r="HA68" s="2">
        <v>3761</v>
      </c>
      <c r="HB68" s="2">
        <v>3747</v>
      </c>
      <c r="HC68" s="2">
        <v>3797</v>
      </c>
      <c r="HD68" s="2">
        <v>3812</v>
      </c>
      <c r="HE68" s="2">
        <v>3797</v>
      </c>
      <c r="HF68" s="2">
        <v>3854</v>
      </c>
      <c r="HG68" s="2">
        <v>3875</v>
      </c>
      <c r="HH68" s="2">
        <v>3833</v>
      </c>
      <c r="HI68" s="2">
        <v>3822</v>
      </c>
      <c r="HJ68" s="2">
        <v>3857</v>
      </c>
      <c r="HK68" s="2">
        <v>3800</v>
      </c>
      <c r="HL68" s="2">
        <v>3798</v>
      </c>
      <c r="HM68" s="2">
        <v>3895</v>
      </c>
      <c r="HN68" s="2">
        <v>3945</v>
      </c>
      <c r="HO68" s="2">
        <v>3773</v>
      </c>
      <c r="HP68" s="2">
        <v>3712</v>
      </c>
      <c r="HQ68" s="2">
        <v>3767</v>
      </c>
      <c r="HR68" s="2">
        <v>3696</v>
      </c>
      <c r="HS68" s="2">
        <v>3665</v>
      </c>
      <c r="HT68" s="2">
        <v>3554</v>
      </c>
      <c r="HU68" s="2">
        <v>3525</v>
      </c>
      <c r="HV68" s="2">
        <v>3539</v>
      </c>
      <c r="HW68" s="2">
        <v>3576</v>
      </c>
      <c r="HX68" s="2">
        <v>3633</v>
      </c>
      <c r="HY68" s="2">
        <v>3635</v>
      </c>
      <c r="HZ68" s="2">
        <v>3655</v>
      </c>
      <c r="IA68" s="2">
        <v>3717</v>
      </c>
      <c r="IB68" s="2">
        <v>3742</v>
      </c>
      <c r="IC68" s="2">
        <v>3721</v>
      </c>
      <c r="ID68" s="2">
        <v>3708</v>
      </c>
      <c r="IE68" s="2">
        <v>3723</v>
      </c>
      <c r="IF68" s="2">
        <v>3800</v>
      </c>
      <c r="IG68" s="2">
        <v>3705</v>
      </c>
      <c r="IH68" s="2">
        <v>3649</v>
      </c>
      <c r="II68" s="2">
        <v>3698</v>
      </c>
      <c r="IJ68" s="2">
        <v>3743</v>
      </c>
      <c r="IK68" s="2">
        <v>3704</v>
      </c>
      <c r="IL68" s="2">
        <v>3666</v>
      </c>
      <c r="IM68" s="2">
        <v>3675</v>
      </c>
      <c r="IN68" s="2">
        <v>3632</v>
      </c>
      <c r="IO68" s="2">
        <v>3505</v>
      </c>
      <c r="IP68" s="2">
        <v>3483</v>
      </c>
      <c r="IQ68" s="2">
        <v>3696</v>
      </c>
      <c r="IR68" s="2">
        <v>3342</v>
      </c>
      <c r="IS68" s="2">
        <v>3279</v>
      </c>
      <c r="IT68" s="2">
        <v>3260</v>
      </c>
    </row>
    <row r="69" spans="1:254" ht="15.9" customHeight="1">
      <c r="A69" s="65" t="s">
        <v>133</v>
      </c>
      <c r="B69" s="25" t="s">
        <v>134</v>
      </c>
      <c r="C69" s="39">
        <v>3155</v>
      </c>
      <c r="D69" s="38">
        <v>-108</v>
      </c>
      <c r="E69" s="29">
        <v>3263</v>
      </c>
      <c r="F69" s="29">
        <v>3349</v>
      </c>
      <c r="G69" s="29">
        <v>3492</v>
      </c>
      <c r="H69" s="29">
        <v>3383</v>
      </c>
      <c r="I69" s="29">
        <v>3429</v>
      </c>
      <c r="J69" s="29">
        <v>3296</v>
      </c>
      <c r="K69" s="29">
        <v>3388</v>
      </c>
      <c r="L69" s="29">
        <v>3516</v>
      </c>
      <c r="M69" s="29">
        <v>3658</v>
      </c>
      <c r="N69" s="29">
        <v>3655</v>
      </c>
      <c r="O69" s="29">
        <v>3770</v>
      </c>
      <c r="P69" s="29">
        <v>3814</v>
      </c>
      <c r="Q69" s="29">
        <v>3649</v>
      </c>
      <c r="R69" s="29">
        <v>3705</v>
      </c>
      <c r="S69" s="29">
        <v>3840</v>
      </c>
      <c r="T69" s="29">
        <v>3982</v>
      </c>
      <c r="U69" s="29">
        <v>3940</v>
      </c>
      <c r="V69" s="29">
        <v>4165</v>
      </c>
      <c r="W69" s="29">
        <v>4250</v>
      </c>
      <c r="X69" s="29">
        <v>4140</v>
      </c>
      <c r="Y69" s="29">
        <v>4128</v>
      </c>
      <c r="Z69" s="29">
        <v>4276</v>
      </c>
      <c r="AA69" s="29">
        <v>4402</v>
      </c>
      <c r="AB69" s="29">
        <v>4327</v>
      </c>
      <c r="AC69" s="29">
        <v>4186</v>
      </c>
      <c r="AD69" s="29">
        <v>4369</v>
      </c>
      <c r="AE69" s="29">
        <v>4334</v>
      </c>
      <c r="AF69" s="29">
        <v>4450</v>
      </c>
      <c r="AG69" s="29">
        <v>4866</v>
      </c>
      <c r="AH69" s="29">
        <v>5115</v>
      </c>
      <c r="AI69" s="29">
        <v>5228</v>
      </c>
      <c r="AJ69" s="29">
        <v>5015</v>
      </c>
      <c r="AK69" s="29">
        <v>5099</v>
      </c>
      <c r="AL69" s="29">
        <v>4894</v>
      </c>
      <c r="AM69" s="29">
        <v>4787</v>
      </c>
      <c r="AN69" s="29">
        <v>4694</v>
      </c>
      <c r="AO69" s="29">
        <v>4609</v>
      </c>
      <c r="AP69" s="29">
        <v>4316</v>
      </c>
      <c r="AQ69" s="29">
        <v>4122</v>
      </c>
      <c r="AR69" s="29">
        <v>3813</v>
      </c>
      <c r="AS69" s="29">
        <v>3968</v>
      </c>
      <c r="AT69" s="29">
        <v>4050</v>
      </c>
      <c r="AU69" s="29">
        <v>4070</v>
      </c>
      <c r="AV69" s="29">
        <v>4432</v>
      </c>
      <c r="AW69" s="29">
        <v>4525</v>
      </c>
      <c r="AX69" s="29">
        <v>4859</v>
      </c>
      <c r="AY69" s="29">
        <v>4560</v>
      </c>
      <c r="AZ69" s="29">
        <v>4575</v>
      </c>
      <c r="BA69" s="29">
        <v>4133</v>
      </c>
      <c r="BB69" s="29">
        <v>4214</v>
      </c>
      <c r="BC69" s="29">
        <v>4290</v>
      </c>
      <c r="BD69" s="29">
        <v>4425</v>
      </c>
      <c r="BE69" s="29">
        <v>4473</v>
      </c>
      <c r="BF69" s="29">
        <v>4313</v>
      </c>
      <c r="BG69" s="29">
        <v>4236</v>
      </c>
      <c r="BH69" s="29">
        <v>4062</v>
      </c>
      <c r="BI69" s="29">
        <v>4217</v>
      </c>
      <c r="BJ69" s="29">
        <v>4486</v>
      </c>
      <c r="BK69" s="29">
        <v>3849</v>
      </c>
      <c r="BL69" s="30">
        <v>3149</v>
      </c>
      <c r="BM69" s="2">
        <v>2682.5</v>
      </c>
      <c r="BN69" s="2">
        <v>2755</v>
      </c>
      <c r="BO69" s="2">
        <v>2800</v>
      </c>
      <c r="BP69" s="2">
        <v>2739</v>
      </c>
      <c r="BQ69" s="2">
        <v>2657</v>
      </c>
      <c r="BR69" s="2">
        <v>2508.5</v>
      </c>
      <c r="BS69" s="2">
        <v>2478.5</v>
      </c>
      <c r="BT69" s="2">
        <v>2516.5</v>
      </c>
      <c r="BU69" s="2">
        <v>2540.5</v>
      </c>
      <c r="BV69" s="2">
        <v>2458</v>
      </c>
      <c r="BW69" s="2">
        <v>2487.5</v>
      </c>
      <c r="BX69" s="2">
        <v>2481</v>
      </c>
      <c r="BY69" s="2">
        <v>2484</v>
      </c>
      <c r="BZ69" s="2">
        <v>2484</v>
      </c>
      <c r="CA69" s="2">
        <v>2473</v>
      </c>
      <c r="CB69" s="2">
        <v>2427.5</v>
      </c>
      <c r="CC69" s="2">
        <v>2442</v>
      </c>
      <c r="CD69" s="2">
        <v>2408</v>
      </c>
      <c r="CE69" s="2">
        <v>2390</v>
      </c>
      <c r="CF69" s="2">
        <v>2400</v>
      </c>
      <c r="CG69" s="2">
        <v>2355</v>
      </c>
      <c r="CH69" s="2">
        <v>2365</v>
      </c>
      <c r="CI69" s="2">
        <v>2239.5</v>
      </c>
      <c r="CJ69" s="2">
        <v>2227.5</v>
      </c>
      <c r="CK69" s="2">
        <v>2199.5</v>
      </c>
      <c r="CL69" s="2">
        <v>2252</v>
      </c>
      <c r="CM69" s="2">
        <v>2243</v>
      </c>
      <c r="CN69" s="2">
        <v>2155</v>
      </c>
      <c r="CO69" s="2">
        <v>2139</v>
      </c>
      <c r="CP69" s="2">
        <v>2280</v>
      </c>
      <c r="CQ69" s="2">
        <v>2288</v>
      </c>
      <c r="CR69" s="2">
        <v>2273</v>
      </c>
      <c r="CS69" s="2">
        <v>2229</v>
      </c>
      <c r="CT69" s="2">
        <v>2197.5</v>
      </c>
      <c r="CU69" s="2">
        <v>2359</v>
      </c>
      <c r="CV69" s="2">
        <v>2387</v>
      </c>
      <c r="CW69" s="2">
        <v>2451.5</v>
      </c>
      <c r="CX69" s="2">
        <v>2413.5</v>
      </c>
      <c r="CY69" s="2">
        <v>2358</v>
      </c>
      <c r="CZ69" s="2">
        <v>2448.5</v>
      </c>
      <c r="DA69" s="2">
        <v>2456</v>
      </c>
      <c r="DB69" s="2">
        <v>2361.5</v>
      </c>
      <c r="DC69" s="2">
        <v>2273.5</v>
      </c>
      <c r="DD69" s="2">
        <v>2430.5</v>
      </c>
      <c r="DE69" s="2">
        <v>2475</v>
      </c>
      <c r="DF69" s="2">
        <v>2451.5</v>
      </c>
      <c r="DG69" s="2">
        <v>2645.5</v>
      </c>
      <c r="DH69" s="2">
        <v>2628</v>
      </c>
      <c r="DI69" s="2">
        <v>2598</v>
      </c>
      <c r="DJ69" s="2">
        <v>2537</v>
      </c>
      <c r="DK69" s="2">
        <v>2458.5</v>
      </c>
      <c r="DL69" s="2">
        <v>2447.5</v>
      </c>
      <c r="DM69" s="2">
        <v>2400</v>
      </c>
      <c r="DN69" s="2">
        <v>2415.5</v>
      </c>
      <c r="DO69" s="2">
        <v>2373.5</v>
      </c>
      <c r="DP69" s="2">
        <v>2319</v>
      </c>
      <c r="DQ69" s="2">
        <v>2335</v>
      </c>
      <c r="DR69" s="2">
        <v>2391</v>
      </c>
      <c r="DS69" s="2">
        <v>2502</v>
      </c>
      <c r="DT69" s="2">
        <v>2683.5</v>
      </c>
      <c r="DU69" s="2">
        <v>3105</v>
      </c>
      <c r="DV69" s="2">
        <v>2905</v>
      </c>
      <c r="DW69" s="2">
        <v>2940</v>
      </c>
      <c r="DX69" s="2">
        <v>2935</v>
      </c>
      <c r="DY69" s="2">
        <v>2967</v>
      </c>
      <c r="DZ69" s="2">
        <v>2845</v>
      </c>
      <c r="EA69" s="2">
        <v>2690</v>
      </c>
      <c r="EB69" s="2">
        <v>2722</v>
      </c>
      <c r="EC69" s="2">
        <v>2784</v>
      </c>
      <c r="ED69" s="2">
        <v>2794.5</v>
      </c>
      <c r="EE69" s="2">
        <v>2836.5</v>
      </c>
      <c r="EF69" s="2">
        <v>2929.5</v>
      </c>
      <c r="EG69" s="2">
        <v>2947</v>
      </c>
      <c r="EH69" s="2">
        <v>2885</v>
      </c>
      <c r="EI69" s="2">
        <v>2853</v>
      </c>
      <c r="EJ69" s="2">
        <v>2874.5</v>
      </c>
      <c r="EK69" s="2">
        <v>2901.5</v>
      </c>
      <c r="EL69" s="2">
        <v>2936</v>
      </c>
      <c r="EM69" s="2">
        <v>2884</v>
      </c>
      <c r="EN69" s="2">
        <v>2798</v>
      </c>
      <c r="EO69" s="2">
        <v>2749</v>
      </c>
      <c r="EP69" s="2">
        <v>2781</v>
      </c>
      <c r="EQ69" s="2">
        <v>2698.5</v>
      </c>
      <c r="ER69" s="2">
        <v>2729</v>
      </c>
      <c r="ES69" s="2">
        <v>2699</v>
      </c>
      <c r="ET69" s="2">
        <v>2682</v>
      </c>
      <c r="EU69" s="2">
        <v>2730.5</v>
      </c>
      <c r="EV69" s="2">
        <v>2713</v>
      </c>
      <c r="EW69" s="2">
        <v>2780</v>
      </c>
      <c r="EX69" s="2">
        <v>2823</v>
      </c>
      <c r="EY69" s="2">
        <v>2842</v>
      </c>
      <c r="EZ69" s="2">
        <v>2880.5</v>
      </c>
      <c r="FA69" s="2">
        <v>2830</v>
      </c>
      <c r="FB69" s="2">
        <v>2849.5</v>
      </c>
      <c r="FC69" s="2">
        <v>2906</v>
      </c>
      <c r="FD69" s="2">
        <v>2999</v>
      </c>
      <c r="FE69" s="2">
        <v>3055</v>
      </c>
      <c r="FF69" s="2">
        <v>3147</v>
      </c>
      <c r="FG69" s="2">
        <v>3175</v>
      </c>
      <c r="FH69" s="2">
        <v>3205</v>
      </c>
      <c r="FI69" s="2">
        <v>3143</v>
      </c>
      <c r="FJ69" s="2">
        <v>3062</v>
      </c>
      <c r="FK69" s="2">
        <v>3067</v>
      </c>
      <c r="FL69" s="2">
        <v>3072</v>
      </c>
      <c r="FM69" s="2">
        <v>3093</v>
      </c>
      <c r="FN69" s="2">
        <v>3040</v>
      </c>
      <c r="FO69" s="2">
        <v>2985</v>
      </c>
      <c r="FP69" s="2">
        <v>2988</v>
      </c>
      <c r="FQ69" s="2">
        <v>3020</v>
      </c>
      <c r="FR69" s="2">
        <v>3010</v>
      </c>
      <c r="FS69" s="2">
        <v>3087</v>
      </c>
      <c r="FT69" s="2">
        <v>2998</v>
      </c>
      <c r="FU69" s="2">
        <v>3129</v>
      </c>
      <c r="FV69" s="2">
        <v>3054</v>
      </c>
      <c r="FW69" s="2">
        <v>3287</v>
      </c>
      <c r="FX69" s="2">
        <v>3333</v>
      </c>
      <c r="FY69" s="2">
        <v>3031</v>
      </c>
      <c r="FZ69" s="2">
        <v>2863</v>
      </c>
      <c r="GA69" s="2">
        <v>2391.5</v>
      </c>
      <c r="GB69" s="2">
        <v>2409.5</v>
      </c>
      <c r="GC69" s="2">
        <v>2376.5</v>
      </c>
      <c r="GD69" s="2">
        <v>2357.5</v>
      </c>
      <c r="GE69" s="2">
        <v>2394.5</v>
      </c>
      <c r="GF69" s="2">
        <v>2359</v>
      </c>
      <c r="GG69" s="2">
        <v>2552</v>
      </c>
      <c r="GH69" s="2">
        <v>2506.5</v>
      </c>
      <c r="GI69" s="2">
        <v>2441</v>
      </c>
      <c r="GJ69" s="2">
        <v>2464</v>
      </c>
      <c r="GK69" s="2">
        <v>2450</v>
      </c>
      <c r="GL69" s="2">
        <v>2469</v>
      </c>
      <c r="GM69" s="2">
        <v>2437.5</v>
      </c>
      <c r="GN69" s="2">
        <v>2396</v>
      </c>
      <c r="GO69" s="2">
        <v>2421</v>
      </c>
      <c r="GP69" s="2">
        <v>2379.5</v>
      </c>
      <c r="GQ69" s="2">
        <v>2303.5</v>
      </c>
      <c r="GR69" s="2">
        <v>2214.5</v>
      </c>
      <c r="GS69" s="2">
        <v>2264</v>
      </c>
      <c r="GT69" s="2">
        <v>2205</v>
      </c>
      <c r="GU69" s="2">
        <v>2281</v>
      </c>
      <c r="GV69" s="2">
        <v>2316.5</v>
      </c>
      <c r="GW69" s="2">
        <v>2370</v>
      </c>
      <c r="GX69" s="2">
        <v>2385.5</v>
      </c>
      <c r="GY69" s="2">
        <v>2438</v>
      </c>
      <c r="GZ69" s="2">
        <v>2499.5</v>
      </c>
      <c r="HA69" s="2">
        <v>2345</v>
      </c>
      <c r="HB69" s="2">
        <v>2327</v>
      </c>
      <c r="HC69" s="2">
        <v>2304</v>
      </c>
      <c r="HD69" s="2">
        <v>2320.5</v>
      </c>
      <c r="HE69" s="2">
        <v>2343</v>
      </c>
      <c r="HF69" s="2">
        <v>2438</v>
      </c>
      <c r="HG69" s="2">
        <v>2386</v>
      </c>
      <c r="HH69" s="2">
        <v>2296</v>
      </c>
      <c r="HI69" s="2">
        <v>2304</v>
      </c>
      <c r="HJ69" s="2">
        <v>2342</v>
      </c>
      <c r="HK69" s="2">
        <v>2213</v>
      </c>
      <c r="HL69" s="2">
        <v>2127</v>
      </c>
      <c r="HM69" s="2">
        <v>2148</v>
      </c>
      <c r="HN69" s="2">
        <v>2148</v>
      </c>
      <c r="HO69" s="2">
        <v>2125</v>
      </c>
      <c r="HP69" s="2">
        <v>2199</v>
      </c>
      <c r="HQ69" s="2">
        <v>2041</v>
      </c>
      <c r="HR69" s="2">
        <v>1987</v>
      </c>
      <c r="HS69" s="2">
        <v>1961</v>
      </c>
      <c r="HT69" s="2">
        <v>1939</v>
      </c>
      <c r="HU69" s="2">
        <v>1948.5</v>
      </c>
      <c r="HV69" s="2">
        <v>1997</v>
      </c>
      <c r="HW69" s="2">
        <v>2010</v>
      </c>
      <c r="HX69" s="2">
        <v>2053.5</v>
      </c>
      <c r="HY69" s="2">
        <v>2056.5</v>
      </c>
      <c r="HZ69" s="2">
        <v>2085.5</v>
      </c>
      <c r="IA69" s="2">
        <v>2071.5</v>
      </c>
      <c r="IB69" s="2">
        <v>2070.5</v>
      </c>
      <c r="IC69" s="2">
        <v>2040</v>
      </c>
      <c r="ID69" s="2">
        <v>2048.5</v>
      </c>
      <c r="IE69" s="2">
        <v>2089.5</v>
      </c>
      <c r="IF69" s="2">
        <v>2138</v>
      </c>
      <c r="IG69" s="2">
        <v>2133</v>
      </c>
      <c r="IH69" s="2">
        <v>2120</v>
      </c>
      <c r="II69" s="2">
        <v>2163.5</v>
      </c>
      <c r="IJ69" s="2">
        <v>2197.5</v>
      </c>
      <c r="IK69" s="2">
        <v>2171</v>
      </c>
      <c r="IL69" s="2">
        <v>2149</v>
      </c>
      <c r="IM69" s="2">
        <v>2125</v>
      </c>
      <c r="IN69" s="2">
        <v>2111</v>
      </c>
      <c r="IO69" s="2">
        <v>2152</v>
      </c>
      <c r="IP69" s="2">
        <v>2114</v>
      </c>
      <c r="IQ69" s="2">
        <v>2175.5</v>
      </c>
      <c r="IR69" s="2">
        <v>2219</v>
      </c>
      <c r="IS69" s="2">
        <v>2172.5</v>
      </c>
      <c r="IT69" s="2">
        <v>2163.5</v>
      </c>
    </row>
    <row r="70" spans="1:254" ht="15.9" customHeight="1">
      <c r="A70" s="65" t="s">
        <v>135</v>
      </c>
      <c r="B70" s="25" t="s">
        <v>136</v>
      </c>
      <c r="C70" s="39">
        <v>112</v>
      </c>
      <c r="D70" s="38">
        <v>-3</v>
      </c>
      <c r="E70" s="29">
        <v>115</v>
      </c>
      <c r="F70" s="29">
        <v>116</v>
      </c>
      <c r="G70" s="29">
        <v>116</v>
      </c>
      <c r="H70" s="29">
        <v>116</v>
      </c>
      <c r="I70" s="29">
        <v>116</v>
      </c>
      <c r="J70" s="29">
        <v>115</v>
      </c>
      <c r="K70" s="29">
        <v>116</v>
      </c>
      <c r="L70" s="29">
        <v>115</v>
      </c>
      <c r="M70" s="29">
        <v>114</v>
      </c>
      <c r="N70" s="29">
        <v>112</v>
      </c>
      <c r="O70" s="29">
        <v>113</v>
      </c>
      <c r="P70" s="29">
        <v>114</v>
      </c>
      <c r="Q70" s="29">
        <v>116</v>
      </c>
      <c r="R70" s="29">
        <v>117</v>
      </c>
      <c r="S70" s="29">
        <v>121</v>
      </c>
      <c r="T70" s="29">
        <v>118</v>
      </c>
      <c r="U70" s="29">
        <v>118</v>
      </c>
      <c r="V70" s="29">
        <v>116</v>
      </c>
      <c r="W70" s="29">
        <v>115</v>
      </c>
      <c r="X70" s="29">
        <v>112</v>
      </c>
      <c r="Y70" s="29">
        <v>112</v>
      </c>
      <c r="Z70" s="29">
        <v>112</v>
      </c>
      <c r="AA70" s="29">
        <v>113</v>
      </c>
      <c r="AB70" s="29">
        <v>110</v>
      </c>
      <c r="AC70" s="29">
        <v>109</v>
      </c>
      <c r="AD70" s="29">
        <v>107</v>
      </c>
      <c r="AE70" s="29">
        <v>108</v>
      </c>
      <c r="AF70" s="29">
        <v>109</v>
      </c>
      <c r="AG70" s="29">
        <v>108</v>
      </c>
      <c r="AH70" s="29">
        <v>109</v>
      </c>
      <c r="AI70" s="29">
        <v>109</v>
      </c>
      <c r="AJ70" s="29">
        <v>112</v>
      </c>
      <c r="AK70" s="29">
        <v>115</v>
      </c>
      <c r="AL70" s="29">
        <v>116</v>
      </c>
      <c r="AM70" s="29">
        <v>117</v>
      </c>
      <c r="AN70" s="29">
        <v>117</v>
      </c>
      <c r="AO70" s="29">
        <v>115</v>
      </c>
      <c r="AP70" s="29">
        <v>115</v>
      </c>
      <c r="AQ70" s="29">
        <v>115</v>
      </c>
      <c r="AR70" s="29">
        <v>114</v>
      </c>
      <c r="AS70" s="29">
        <v>115</v>
      </c>
      <c r="AT70" s="29">
        <v>114</v>
      </c>
      <c r="AU70" s="29">
        <v>115</v>
      </c>
      <c r="AV70" s="29">
        <v>119</v>
      </c>
      <c r="AW70" s="29">
        <v>116</v>
      </c>
      <c r="AX70" s="29">
        <v>117</v>
      </c>
      <c r="AY70" s="29">
        <v>114</v>
      </c>
      <c r="AZ70" s="29">
        <v>115</v>
      </c>
      <c r="BA70" s="29">
        <v>117</v>
      </c>
      <c r="BB70" s="29">
        <v>117</v>
      </c>
      <c r="BC70" s="29">
        <v>117</v>
      </c>
      <c r="BD70" s="29">
        <v>121</v>
      </c>
      <c r="BE70" s="29">
        <v>125</v>
      </c>
      <c r="BF70" s="29">
        <v>124</v>
      </c>
      <c r="BG70" s="29">
        <v>125</v>
      </c>
      <c r="BH70" s="29">
        <v>125</v>
      </c>
      <c r="BI70" s="29">
        <v>126</v>
      </c>
      <c r="BJ70" s="29">
        <v>127</v>
      </c>
      <c r="BK70" s="29">
        <v>127</v>
      </c>
      <c r="BL70" s="30">
        <v>126</v>
      </c>
      <c r="BM70" s="2">
        <v>128</v>
      </c>
      <c r="BN70" s="2">
        <v>129</v>
      </c>
      <c r="BO70" s="2">
        <v>129</v>
      </c>
      <c r="BP70" s="2">
        <v>131</v>
      </c>
      <c r="BQ70" s="2">
        <v>127</v>
      </c>
      <c r="BR70" s="2">
        <v>127</v>
      </c>
      <c r="BS70" s="2">
        <v>126</v>
      </c>
      <c r="BT70" s="2">
        <v>125</v>
      </c>
      <c r="BU70" s="2">
        <v>126</v>
      </c>
      <c r="BV70" s="2">
        <v>127</v>
      </c>
      <c r="BW70" s="2">
        <v>128</v>
      </c>
      <c r="BX70" s="2">
        <v>131</v>
      </c>
      <c r="BY70" s="2">
        <v>132</v>
      </c>
      <c r="BZ70" s="2">
        <v>131</v>
      </c>
      <c r="CA70" s="2">
        <v>133</v>
      </c>
      <c r="CB70" s="2">
        <v>132</v>
      </c>
      <c r="CC70" s="2">
        <v>131</v>
      </c>
      <c r="CD70" s="2">
        <v>126</v>
      </c>
      <c r="CE70" s="2">
        <v>127</v>
      </c>
      <c r="CF70" s="2">
        <v>130</v>
      </c>
      <c r="CG70" s="2">
        <v>132</v>
      </c>
      <c r="CH70" s="2">
        <v>131</v>
      </c>
      <c r="CI70" s="2">
        <v>130</v>
      </c>
      <c r="CJ70" s="2">
        <v>130</v>
      </c>
      <c r="CK70" s="2">
        <v>131</v>
      </c>
      <c r="CL70" s="2">
        <v>133</v>
      </c>
      <c r="CM70" s="2">
        <v>132</v>
      </c>
      <c r="CN70" s="2">
        <v>131</v>
      </c>
      <c r="CO70" s="2">
        <v>131</v>
      </c>
      <c r="CP70" s="2">
        <v>133</v>
      </c>
      <c r="CQ70" s="2">
        <v>133</v>
      </c>
      <c r="CR70" s="2">
        <v>133</v>
      </c>
      <c r="CS70" s="2">
        <v>130</v>
      </c>
      <c r="CT70" s="2">
        <v>128</v>
      </c>
      <c r="CU70" s="2">
        <v>134</v>
      </c>
      <c r="CV70" s="2">
        <v>134</v>
      </c>
      <c r="CW70" s="2">
        <v>132</v>
      </c>
      <c r="CX70" s="2">
        <v>131</v>
      </c>
      <c r="CY70" s="2">
        <v>131</v>
      </c>
      <c r="CZ70" s="2">
        <v>134</v>
      </c>
      <c r="DA70" s="2">
        <v>139</v>
      </c>
      <c r="DB70" s="2">
        <v>138</v>
      </c>
      <c r="DC70" s="2">
        <v>134</v>
      </c>
      <c r="DD70" s="2">
        <v>138</v>
      </c>
      <c r="DE70" s="2">
        <v>139</v>
      </c>
      <c r="DF70" s="2">
        <v>132</v>
      </c>
      <c r="DG70" s="2">
        <v>135</v>
      </c>
      <c r="DH70" s="2">
        <v>137</v>
      </c>
      <c r="DI70" s="2">
        <v>139</v>
      </c>
      <c r="DJ70" s="2">
        <v>137</v>
      </c>
      <c r="DK70" s="2">
        <v>136</v>
      </c>
      <c r="DL70" s="2">
        <v>137</v>
      </c>
      <c r="DM70" s="2">
        <v>141</v>
      </c>
      <c r="DN70" s="2">
        <v>143</v>
      </c>
      <c r="DO70" s="2">
        <v>143</v>
      </c>
      <c r="DP70" s="2">
        <v>144</v>
      </c>
      <c r="DQ70" s="2">
        <v>144</v>
      </c>
      <c r="DR70" s="2">
        <v>146</v>
      </c>
      <c r="DS70" s="2">
        <v>151</v>
      </c>
      <c r="DT70" s="2">
        <v>151</v>
      </c>
      <c r="DU70" s="2">
        <v>148</v>
      </c>
      <c r="DV70" s="2">
        <v>140</v>
      </c>
      <c r="DW70" s="2">
        <v>142</v>
      </c>
      <c r="DX70" s="2">
        <v>142</v>
      </c>
      <c r="DY70" s="2">
        <v>142</v>
      </c>
      <c r="DZ70" s="2">
        <v>145</v>
      </c>
      <c r="EA70" s="2">
        <v>143</v>
      </c>
      <c r="EB70" s="2">
        <v>143</v>
      </c>
      <c r="EC70" s="2">
        <v>144</v>
      </c>
      <c r="ED70" s="2">
        <v>145</v>
      </c>
      <c r="EE70" s="2">
        <v>149</v>
      </c>
      <c r="EF70" s="2">
        <v>151</v>
      </c>
      <c r="EG70" s="2">
        <v>150</v>
      </c>
      <c r="EH70" s="2">
        <v>147</v>
      </c>
      <c r="EI70" s="2">
        <v>153</v>
      </c>
      <c r="EJ70" s="2">
        <v>155</v>
      </c>
      <c r="EK70" s="2">
        <v>155</v>
      </c>
      <c r="EL70" s="2">
        <v>153</v>
      </c>
      <c r="EM70" s="2">
        <v>151</v>
      </c>
      <c r="EN70" s="2">
        <v>152</v>
      </c>
      <c r="EO70" s="2">
        <v>153</v>
      </c>
      <c r="EP70" s="2">
        <v>153</v>
      </c>
      <c r="EQ70" s="2">
        <v>154</v>
      </c>
      <c r="ER70" s="2">
        <v>153</v>
      </c>
      <c r="ES70" s="2">
        <v>148</v>
      </c>
      <c r="ET70" s="2">
        <v>148</v>
      </c>
      <c r="EU70" s="2">
        <v>147</v>
      </c>
      <c r="EV70" s="2">
        <v>145</v>
      </c>
      <c r="EW70" s="2">
        <v>144</v>
      </c>
      <c r="EX70" s="2">
        <v>142</v>
      </c>
      <c r="EY70" s="2">
        <v>144</v>
      </c>
      <c r="EZ70" s="2">
        <v>144</v>
      </c>
      <c r="FA70" s="2">
        <v>143</v>
      </c>
      <c r="FB70" s="2">
        <v>141</v>
      </c>
      <c r="FC70" s="2">
        <v>142</v>
      </c>
      <c r="FD70" s="2">
        <v>145</v>
      </c>
      <c r="FE70" s="2">
        <v>148</v>
      </c>
      <c r="FF70" s="2">
        <v>144</v>
      </c>
      <c r="FG70" s="2">
        <v>145</v>
      </c>
      <c r="FH70" s="2">
        <v>147</v>
      </c>
      <c r="FI70" s="2">
        <v>142</v>
      </c>
      <c r="FJ70" s="2">
        <v>143</v>
      </c>
      <c r="FK70" s="2">
        <v>141</v>
      </c>
      <c r="FL70" s="2">
        <v>140</v>
      </c>
      <c r="FM70" s="2">
        <v>136</v>
      </c>
      <c r="FN70" s="2">
        <v>138</v>
      </c>
      <c r="FO70" s="2">
        <v>142</v>
      </c>
      <c r="FP70" s="2">
        <v>148</v>
      </c>
      <c r="FQ70" s="2">
        <v>146</v>
      </c>
      <c r="FR70" s="2">
        <v>144</v>
      </c>
      <c r="FS70" s="2">
        <v>142</v>
      </c>
      <c r="FT70" s="2">
        <v>141</v>
      </c>
      <c r="FU70" s="2">
        <v>142</v>
      </c>
      <c r="FV70" s="2">
        <v>145</v>
      </c>
      <c r="FW70" s="2">
        <v>149</v>
      </c>
      <c r="FX70" s="2">
        <v>152</v>
      </c>
      <c r="FY70" s="2">
        <v>152</v>
      </c>
      <c r="FZ70" s="2">
        <v>146</v>
      </c>
      <c r="GA70" s="2">
        <v>144</v>
      </c>
      <c r="GB70" s="2">
        <v>140</v>
      </c>
      <c r="GC70" s="2">
        <v>139</v>
      </c>
      <c r="GD70" s="2">
        <v>146</v>
      </c>
      <c r="GE70" s="2">
        <v>149</v>
      </c>
      <c r="GF70" s="2">
        <v>151</v>
      </c>
      <c r="GG70" s="2">
        <v>155</v>
      </c>
      <c r="GH70" s="2">
        <v>154</v>
      </c>
      <c r="GI70" s="2">
        <v>157</v>
      </c>
      <c r="GJ70" s="2">
        <v>146</v>
      </c>
      <c r="GK70" s="2">
        <v>146</v>
      </c>
      <c r="GL70" s="2">
        <v>149</v>
      </c>
      <c r="GM70" s="2">
        <v>153</v>
      </c>
      <c r="GN70" s="2">
        <v>154</v>
      </c>
      <c r="GO70" s="2">
        <v>157</v>
      </c>
      <c r="GP70" s="2">
        <v>154</v>
      </c>
      <c r="GQ70" s="2">
        <v>154</v>
      </c>
      <c r="GR70" s="2">
        <v>146</v>
      </c>
      <c r="GS70" s="2">
        <v>147</v>
      </c>
      <c r="GT70" s="2">
        <v>146</v>
      </c>
      <c r="GU70" s="2">
        <v>145</v>
      </c>
      <c r="GV70" s="2">
        <v>147</v>
      </c>
      <c r="GW70" s="2">
        <v>150</v>
      </c>
      <c r="GX70" s="2">
        <v>153</v>
      </c>
      <c r="GY70" s="2">
        <v>152</v>
      </c>
      <c r="GZ70" s="2">
        <v>151</v>
      </c>
      <c r="HA70" s="2">
        <v>145</v>
      </c>
      <c r="HB70" s="2">
        <v>146</v>
      </c>
      <c r="HC70" s="2">
        <v>146</v>
      </c>
      <c r="HD70" s="2">
        <v>150</v>
      </c>
      <c r="HE70" s="2">
        <v>154</v>
      </c>
      <c r="HF70" s="2">
        <v>154</v>
      </c>
      <c r="HG70" s="2">
        <v>151</v>
      </c>
      <c r="HH70" s="2">
        <v>151</v>
      </c>
      <c r="HI70" s="2">
        <v>152</v>
      </c>
      <c r="HJ70" s="2">
        <v>152</v>
      </c>
      <c r="HK70" s="2">
        <v>150</v>
      </c>
      <c r="HL70" s="2">
        <v>150</v>
      </c>
      <c r="HM70" s="2">
        <v>146</v>
      </c>
      <c r="HN70" s="2">
        <v>144</v>
      </c>
      <c r="HO70" s="2">
        <v>147</v>
      </c>
      <c r="HP70" s="2">
        <v>146</v>
      </c>
      <c r="HQ70" s="2">
        <v>148</v>
      </c>
      <c r="HR70" s="2">
        <v>148</v>
      </c>
      <c r="HS70" s="2">
        <v>148</v>
      </c>
      <c r="HT70" s="2">
        <v>150</v>
      </c>
      <c r="HU70" s="2">
        <v>154</v>
      </c>
      <c r="HV70" s="2">
        <v>157</v>
      </c>
      <c r="HW70" s="2">
        <v>158</v>
      </c>
      <c r="HX70" s="2">
        <v>159</v>
      </c>
      <c r="HY70" s="2">
        <v>164</v>
      </c>
      <c r="HZ70" s="2">
        <v>171</v>
      </c>
      <c r="IA70" s="2">
        <v>174</v>
      </c>
      <c r="IB70" s="2">
        <v>177</v>
      </c>
      <c r="IC70" s="2">
        <v>172</v>
      </c>
      <c r="ID70" s="2">
        <v>172</v>
      </c>
      <c r="IE70" s="2">
        <v>173</v>
      </c>
      <c r="IF70" s="2">
        <v>171</v>
      </c>
      <c r="IG70" s="2">
        <v>171</v>
      </c>
      <c r="IH70" s="2">
        <v>170</v>
      </c>
      <c r="II70" s="2">
        <v>167</v>
      </c>
      <c r="IJ70" s="2">
        <v>172</v>
      </c>
      <c r="IK70" s="2">
        <v>173</v>
      </c>
      <c r="IL70" s="2">
        <v>174</v>
      </c>
      <c r="IM70" s="2">
        <v>176</v>
      </c>
      <c r="IN70" s="2">
        <v>174</v>
      </c>
      <c r="IO70" s="2">
        <v>171</v>
      </c>
      <c r="IP70" s="2">
        <v>167</v>
      </c>
      <c r="IQ70" s="2">
        <v>167</v>
      </c>
      <c r="IR70" s="2">
        <v>163</v>
      </c>
      <c r="IS70" s="2">
        <v>163</v>
      </c>
      <c r="IT70" s="2">
        <v>161</v>
      </c>
    </row>
    <row r="71" spans="1:254" ht="15.9" customHeight="1">
      <c r="A71" s="65" t="s">
        <v>137</v>
      </c>
      <c r="B71" s="25" t="s">
        <v>138</v>
      </c>
      <c r="C71" s="39">
        <v>2246</v>
      </c>
      <c r="D71" s="38">
        <v>18</v>
      </c>
      <c r="E71" s="29">
        <v>2228</v>
      </c>
      <c r="F71" s="29">
        <v>2243</v>
      </c>
      <c r="G71" s="29">
        <v>2246</v>
      </c>
      <c r="H71" s="29">
        <v>2274</v>
      </c>
      <c r="I71" s="29">
        <v>2316</v>
      </c>
      <c r="J71" s="29">
        <v>2358</v>
      </c>
      <c r="K71" s="29">
        <v>2410</v>
      </c>
      <c r="L71" s="29">
        <v>2327</v>
      </c>
      <c r="M71" s="29">
        <v>2297</v>
      </c>
      <c r="N71" s="29">
        <v>2245</v>
      </c>
      <c r="O71" s="29">
        <v>2286</v>
      </c>
      <c r="P71" s="29">
        <v>2314</v>
      </c>
      <c r="Q71" s="29">
        <v>2371</v>
      </c>
      <c r="R71" s="29">
        <v>2404</v>
      </c>
      <c r="S71" s="29">
        <v>2411</v>
      </c>
      <c r="T71" s="29">
        <v>2414</v>
      </c>
      <c r="U71" s="29">
        <v>2437</v>
      </c>
      <c r="V71" s="29">
        <v>2448</v>
      </c>
      <c r="W71" s="29">
        <v>2461</v>
      </c>
      <c r="X71" s="29">
        <v>2490</v>
      </c>
      <c r="Y71" s="29">
        <v>2521</v>
      </c>
      <c r="Z71" s="29">
        <v>2470</v>
      </c>
      <c r="AA71" s="29">
        <v>2346</v>
      </c>
      <c r="AB71" s="29">
        <v>2328</v>
      </c>
      <c r="AC71" s="29">
        <v>2275</v>
      </c>
      <c r="AD71" s="29">
        <v>2225</v>
      </c>
      <c r="AE71" s="29">
        <v>2229</v>
      </c>
      <c r="AF71" s="29">
        <v>2202</v>
      </c>
      <c r="AG71" s="29">
        <v>2170</v>
      </c>
      <c r="AH71" s="29">
        <v>2200</v>
      </c>
      <c r="AI71" s="29">
        <v>2205</v>
      </c>
      <c r="AJ71" s="29">
        <v>2186</v>
      </c>
      <c r="AK71" s="29">
        <v>2204</v>
      </c>
      <c r="AL71" s="29">
        <v>2205</v>
      </c>
      <c r="AM71" s="29">
        <v>2210</v>
      </c>
      <c r="AN71" s="29">
        <v>2206</v>
      </c>
      <c r="AO71" s="29">
        <v>2221</v>
      </c>
      <c r="AP71" s="29">
        <v>2261</v>
      </c>
      <c r="AQ71" s="29">
        <v>2320</v>
      </c>
      <c r="AR71" s="29">
        <v>2414</v>
      </c>
      <c r="AS71" s="29">
        <v>2465</v>
      </c>
      <c r="AT71" s="29">
        <v>2470</v>
      </c>
      <c r="AU71" s="29">
        <v>2524</v>
      </c>
      <c r="AV71" s="29">
        <v>2550</v>
      </c>
      <c r="AW71" s="29">
        <v>2588</v>
      </c>
      <c r="AX71" s="29">
        <v>2653</v>
      </c>
      <c r="AY71" s="29">
        <v>2640</v>
      </c>
      <c r="AZ71" s="29">
        <v>2641</v>
      </c>
      <c r="BA71" s="29">
        <v>2635</v>
      </c>
      <c r="BB71" s="29">
        <v>2580</v>
      </c>
      <c r="BC71" s="29">
        <v>2525</v>
      </c>
      <c r="BD71" s="29">
        <v>2502</v>
      </c>
      <c r="BE71" s="29">
        <v>2615</v>
      </c>
      <c r="BF71" s="29">
        <v>2575</v>
      </c>
      <c r="BG71" s="29">
        <v>2484</v>
      </c>
      <c r="BH71" s="29">
        <v>2467</v>
      </c>
      <c r="BI71" s="29">
        <v>2475</v>
      </c>
      <c r="BJ71" s="29">
        <v>2423</v>
      </c>
      <c r="BK71" s="29">
        <v>2359</v>
      </c>
      <c r="BL71" s="30">
        <v>2380</v>
      </c>
      <c r="BM71" s="2">
        <v>2396</v>
      </c>
      <c r="BN71" s="2">
        <v>2400</v>
      </c>
      <c r="BO71" s="2">
        <v>2434</v>
      </c>
      <c r="BP71" s="2">
        <v>2430</v>
      </c>
      <c r="BQ71" s="2">
        <v>2384</v>
      </c>
      <c r="BR71" s="2">
        <v>2365</v>
      </c>
      <c r="BS71" s="2">
        <v>2397</v>
      </c>
      <c r="BT71" s="2">
        <v>2422</v>
      </c>
      <c r="BU71" s="2">
        <v>2422</v>
      </c>
      <c r="BV71" s="2">
        <v>2427</v>
      </c>
      <c r="BW71" s="2">
        <v>2471</v>
      </c>
      <c r="BX71" s="2">
        <v>2476</v>
      </c>
      <c r="BY71" s="2">
        <v>2481</v>
      </c>
      <c r="BZ71" s="2">
        <v>2460</v>
      </c>
      <c r="CA71" s="2">
        <v>2447</v>
      </c>
      <c r="CB71" s="2">
        <v>2471</v>
      </c>
      <c r="CC71" s="2">
        <v>2428</v>
      </c>
      <c r="CD71" s="2">
        <v>2421</v>
      </c>
      <c r="CE71" s="2">
        <v>2360</v>
      </c>
      <c r="CF71" s="2">
        <v>2434</v>
      </c>
      <c r="CG71" s="2">
        <v>2432</v>
      </c>
      <c r="CH71" s="2">
        <v>2459</v>
      </c>
      <c r="CI71" s="2">
        <v>2438</v>
      </c>
      <c r="CJ71" s="2">
        <v>2440</v>
      </c>
      <c r="CK71" s="2">
        <v>2409</v>
      </c>
      <c r="CL71" s="2">
        <v>2431</v>
      </c>
      <c r="CM71" s="2">
        <v>2427</v>
      </c>
      <c r="CN71" s="2">
        <v>2421</v>
      </c>
      <c r="CO71" s="2">
        <v>2397</v>
      </c>
      <c r="CP71" s="2">
        <v>2427</v>
      </c>
      <c r="CQ71" s="2">
        <v>2400</v>
      </c>
      <c r="CR71" s="2">
        <v>2437</v>
      </c>
      <c r="CS71" s="2">
        <v>2388</v>
      </c>
      <c r="CT71" s="2">
        <v>2348</v>
      </c>
      <c r="CU71" s="2">
        <v>2400</v>
      </c>
      <c r="CV71" s="2">
        <v>2410</v>
      </c>
      <c r="CW71" s="2">
        <v>2431</v>
      </c>
      <c r="CX71" s="2">
        <v>2420</v>
      </c>
      <c r="CY71" s="2">
        <v>2397</v>
      </c>
      <c r="CZ71" s="2">
        <v>2441</v>
      </c>
      <c r="DA71" s="2">
        <v>2522</v>
      </c>
      <c r="DB71" s="2">
        <v>2560</v>
      </c>
      <c r="DC71" s="2">
        <v>2517</v>
      </c>
      <c r="DD71" s="2">
        <v>2401</v>
      </c>
      <c r="DE71" s="2">
        <v>2294</v>
      </c>
      <c r="DF71" s="2">
        <v>2227</v>
      </c>
      <c r="DG71" s="2">
        <v>2337</v>
      </c>
      <c r="DH71" s="2">
        <v>2346</v>
      </c>
      <c r="DI71" s="2">
        <v>2370</v>
      </c>
      <c r="DJ71" s="2">
        <v>2366</v>
      </c>
      <c r="DK71" s="2">
        <v>2355</v>
      </c>
      <c r="DL71" s="2">
        <v>2348</v>
      </c>
      <c r="DM71" s="2">
        <v>2366</v>
      </c>
      <c r="DN71" s="2">
        <v>2382</v>
      </c>
      <c r="DO71" s="2">
        <v>2373</v>
      </c>
      <c r="DP71" s="2">
        <v>2357</v>
      </c>
      <c r="DQ71" s="2">
        <v>2320</v>
      </c>
      <c r="DR71" s="2">
        <v>2399</v>
      </c>
      <c r="DS71" s="2">
        <v>2470</v>
      </c>
      <c r="DT71" s="2">
        <v>2466</v>
      </c>
      <c r="DU71" s="2">
        <v>2399</v>
      </c>
      <c r="DV71" s="2">
        <v>2393</v>
      </c>
      <c r="DW71" s="2">
        <v>2390</v>
      </c>
      <c r="DX71" s="2">
        <v>2385</v>
      </c>
      <c r="DY71" s="2">
        <v>2411</v>
      </c>
      <c r="DZ71" s="2">
        <v>2486</v>
      </c>
      <c r="EA71" s="2">
        <v>2486</v>
      </c>
      <c r="EB71" s="2">
        <v>2480</v>
      </c>
      <c r="EC71" s="2">
        <v>2555</v>
      </c>
      <c r="ED71" s="2">
        <v>2530</v>
      </c>
      <c r="EE71" s="2">
        <v>2558</v>
      </c>
      <c r="EF71" s="2">
        <v>2600</v>
      </c>
      <c r="EG71" s="2">
        <v>2535</v>
      </c>
      <c r="EH71" s="2">
        <v>2500</v>
      </c>
      <c r="EI71" s="2">
        <v>2529</v>
      </c>
      <c r="EJ71" s="2">
        <v>2528</v>
      </c>
      <c r="EK71" s="2">
        <v>2580</v>
      </c>
      <c r="EL71" s="2">
        <v>2583</v>
      </c>
      <c r="EM71" s="2">
        <v>2561</v>
      </c>
      <c r="EN71" s="2">
        <v>2611</v>
      </c>
      <c r="EO71" s="2">
        <v>2617</v>
      </c>
      <c r="EP71" s="2">
        <v>2620</v>
      </c>
      <c r="EQ71" s="2">
        <v>2598</v>
      </c>
      <c r="ER71" s="2">
        <v>2585</v>
      </c>
      <c r="ES71" s="2">
        <v>2557</v>
      </c>
      <c r="ET71" s="2">
        <v>2561</v>
      </c>
      <c r="EU71" s="2">
        <v>2566</v>
      </c>
      <c r="EV71" s="2">
        <v>2578</v>
      </c>
      <c r="EW71" s="2">
        <v>2619</v>
      </c>
      <c r="EX71" s="2">
        <v>2618</v>
      </c>
      <c r="EY71" s="2">
        <v>2589</v>
      </c>
      <c r="EZ71" s="2">
        <v>2549</v>
      </c>
      <c r="FA71" s="2">
        <v>2538</v>
      </c>
      <c r="FB71" s="2">
        <v>2508</v>
      </c>
      <c r="FC71" s="2">
        <v>2499</v>
      </c>
      <c r="FD71" s="2">
        <v>2475</v>
      </c>
      <c r="FE71" s="2">
        <v>2466</v>
      </c>
      <c r="FF71" s="2">
        <v>2430</v>
      </c>
      <c r="FG71" s="2">
        <v>2423</v>
      </c>
      <c r="FH71" s="2">
        <v>2475</v>
      </c>
      <c r="FI71" s="2">
        <v>2555</v>
      </c>
      <c r="FJ71" s="2">
        <v>2518</v>
      </c>
      <c r="FK71" s="2">
        <v>2419</v>
      </c>
      <c r="FL71" s="2">
        <v>2488</v>
      </c>
      <c r="FM71" s="2">
        <v>2453</v>
      </c>
      <c r="FN71" s="2">
        <v>2456</v>
      </c>
      <c r="FO71" s="2">
        <v>2477</v>
      </c>
      <c r="FP71" s="2">
        <v>2418</v>
      </c>
      <c r="FQ71" s="2">
        <v>2409</v>
      </c>
      <c r="FR71" s="2">
        <v>2365</v>
      </c>
      <c r="FS71" s="2">
        <v>2403</v>
      </c>
      <c r="FT71" s="2">
        <v>2373</v>
      </c>
      <c r="FU71" s="2">
        <v>2311</v>
      </c>
      <c r="FV71" s="2">
        <v>2320</v>
      </c>
      <c r="FW71" s="2">
        <v>2316</v>
      </c>
      <c r="FX71" s="2">
        <v>2359</v>
      </c>
      <c r="FY71" s="2">
        <v>2361</v>
      </c>
      <c r="FZ71" s="2">
        <v>2382</v>
      </c>
      <c r="GA71" s="2">
        <v>2388</v>
      </c>
      <c r="GB71" s="2">
        <v>2373</v>
      </c>
      <c r="GC71" s="2">
        <v>2379</v>
      </c>
      <c r="GD71" s="2">
        <v>2362</v>
      </c>
      <c r="GE71" s="2">
        <v>2399</v>
      </c>
      <c r="GF71" s="2">
        <v>2424</v>
      </c>
      <c r="GG71" s="2">
        <v>2462</v>
      </c>
      <c r="GH71" s="2">
        <v>2453</v>
      </c>
      <c r="GI71" s="2">
        <v>2437</v>
      </c>
      <c r="GJ71" s="2">
        <v>2457</v>
      </c>
      <c r="GK71" s="2">
        <v>2469</v>
      </c>
      <c r="GL71" s="2">
        <v>2530</v>
      </c>
      <c r="GM71" s="2">
        <v>2520</v>
      </c>
      <c r="GN71" s="2">
        <v>2538</v>
      </c>
      <c r="GO71" s="2">
        <v>2549</v>
      </c>
      <c r="GP71" s="2">
        <v>2513</v>
      </c>
      <c r="GQ71" s="2">
        <v>2530</v>
      </c>
      <c r="GR71" s="2">
        <v>2495</v>
      </c>
      <c r="GS71" s="2">
        <v>2518</v>
      </c>
      <c r="GT71" s="2">
        <v>2495</v>
      </c>
      <c r="GU71" s="2">
        <v>2468</v>
      </c>
      <c r="GV71" s="2">
        <v>2500</v>
      </c>
      <c r="GW71" s="2">
        <v>2531</v>
      </c>
      <c r="GX71" s="2">
        <v>2555</v>
      </c>
      <c r="GY71" s="2">
        <v>2547</v>
      </c>
      <c r="GZ71" s="2">
        <v>2552</v>
      </c>
      <c r="HA71" s="2">
        <v>2526</v>
      </c>
      <c r="HB71" s="2">
        <v>2629</v>
      </c>
      <c r="HC71" s="2">
        <v>2710</v>
      </c>
      <c r="HD71" s="2">
        <v>2720</v>
      </c>
      <c r="HE71" s="2">
        <v>2757</v>
      </c>
      <c r="HF71" s="2">
        <v>2780</v>
      </c>
      <c r="HG71" s="2">
        <v>2835</v>
      </c>
      <c r="HH71" s="2">
        <v>2814</v>
      </c>
      <c r="HI71" s="2">
        <v>2830</v>
      </c>
      <c r="HJ71" s="2">
        <v>2839</v>
      </c>
      <c r="HK71" s="2">
        <v>2852</v>
      </c>
      <c r="HL71" s="2">
        <v>2941</v>
      </c>
      <c r="HM71" s="2">
        <v>2960</v>
      </c>
      <c r="HN71" s="2">
        <v>2968</v>
      </c>
      <c r="HO71" s="2">
        <v>2990</v>
      </c>
      <c r="HP71" s="2">
        <v>3035</v>
      </c>
      <c r="HQ71" s="2">
        <v>3090</v>
      </c>
      <c r="HR71" s="2">
        <v>3025</v>
      </c>
      <c r="HS71" s="2">
        <v>2912</v>
      </c>
      <c r="HT71" s="2">
        <v>2920</v>
      </c>
      <c r="HU71" s="2">
        <v>2891</v>
      </c>
      <c r="HV71" s="2">
        <v>2821</v>
      </c>
      <c r="HW71" s="2">
        <v>2860</v>
      </c>
      <c r="HX71" s="2">
        <v>2824</v>
      </c>
      <c r="HY71" s="2">
        <v>2850</v>
      </c>
      <c r="HZ71" s="2">
        <v>2895</v>
      </c>
      <c r="IA71" s="2">
        <v>2895</v>
      </c>
      <c r="IB71" s="2">
        <v>2856</v>
      </c>
      <c r="IC71" s="2">
        <v>2847</v>
      </c>
      <c r="ID71" s="2">
        <v>2889</v>
      </c>
      <c r="IE71" s="2">
        <v>2955</v>
      </c>
      <c r="IF71" s="2">
        <v>2954</v>
      </c>
      <c r="IG71" s="2">
        <v>2919</v>
      </c>
      <c r="IH71" s="2">
        <v>2884</v>
      </c>
      <c r="II71" s="2">
        <v>2887</v>
      </c>
      <c r="IJ71" s="2">
        <v>2868</v>
      </c>
      <c r="IK71" s="2">
        <v>2905</v>
      </c>
      <c r="IL71" s="2">
        <v>2905</v>
      </c>
      <c r="IM71" s="2">
        <v>2902</v>
      </c>
      <c r="IN71" s="2">
        <v>2888</v>
      </c>
      <c r="IO71" s="2">
        <v>2878</v>
      </c>
      <c r="IP71" s="2">
        <v>2843</v>
      </c>
      <c r="IQ71" s="2">
        <v>2850</v>
      </c>
      <c r="IR71" s="2">
        <v>2830</v>
      </c>
      <c r="IS71" s="2">
        <v>2794</v>
      </c>
      <c r="IT71" s="2">
        <v>2764</v>
      </c>
    </row>
    <row r="72" spans="1:254" ht="15.9" customHeight="1">
      <c r="A72" s="65" t="s">
        <v>139</v>
      </c>
      <c r="B72" s="25" t="s">
        <v>140</v>
      </c>
      <c r="C72" s="39">
        <v>2435</v>
      </c>
      <c r="D72" s="38">
        <v>22</v>
      </c>
      <c r="E72" s="29">
        <v>2413</v>
      </c>
      <c r="F72" s="29">
        <v>2391</v>
      </c>
      <c r="G72" s="29">
        <v>2320</v>
      </c>
      <c r="H72" s="29">
        <v>2362</v>
      </c>
      <c r="I72" s="29">
        <v>2357</v>
      </c>
      <c r="J72" s="29">
        <v>2358</v>
      </c>
      <c r="K72" s="29">
        <v>2300</v>
      </c>
      <c r="L72" s="29">
        <v>2353</v>
      </c>
      <c r="M72" s="29">
        <v>2328</v>
      </c>
      <c r="N72" s="29">
        <v>2220</v>
      </c>
      <c r="O72" s="29">
        <v>2286</v>
      </c>
      <c r="P72" s="29">
        <v>2345</v>
      </c>
      <c r="Q72" s="29">
        <v>2406</v>
      </c>
      <c r="R72" s="29">
        <v>2404</v>
      </c>
      <c r="S72" s="29">
        <v>2427</v>
      </c>
      <c r="T72" s="29">
        <v>2423</v>
      </c>
      <c r="U72" s="29">
        <v>2420</v>
      </c>
      <c r="V72" s="29">
        <v>2424</v>
      </c>
      <c r="W72" s="29">
        <v>2435</v>
      </c>
      <c r="X72" s="29">
        <v>2408</v>
      </c>
      <c r="Y72" s="29">
        <v>2450</v>
      </c>
      <c r="Z72" s="29">
        <v>2457</v>
      </c>
      <c r="AA72" s="29">
        <v>2425</v>
      </c>
      <c r="AB72" s="29">
        <v>2482</v>
      </c>
      <c r="AC72" s="29">
        <v>2498</v>
      </c>
      <c r="AD72" s="29">
        <v>2410</v>
      </c>
      <c r="AE72" s="29">
        <v>2267</v>
      </c>
      <c r="AF72" s="29">
        <v>2265</v>
      </c>
      <c r="AG72" s="29">
        <v>2053</v>
      </c>
      <c r="AH72" s="29">
        <v>2098</v>
      </c>
      <c r="AI72" s="29">
        <v>2104</v>
      </c>
      <c r="AJ72" s="29">
        <v>2220</v>
      </c>
      <c r="AK72" s="29">
        <v>2232</v>
      </c>
      <c r="AL72" s="29">
        <v>2236</v>
      </c>
      <c r="AM72" s="29">
        <v>2149</v>
      </c>
      <c r="AN72" s="29">
        <v>2174</v>
      </c>
      <c r="AO72" s="29">
        <v>2130</v>
      </c>
      <c r="AP72" s="29">
        <v>2157</v>
      </c>
      <c r="AQ72" s="29">
        <v>2192</v>
      </c>
      <c r="AR72" s="29">
        <v>2154</v>
      </c>
      <c r="AS72" s="29">
        <v>2192</v>
      </c>
      <c r="AT72" s="29">
        <v>2218</v>
      </c>
      <c r="AU72" s="29">
        <v>2258</v>
      </c>
      <c r="AV72" s="29">
        <v>2307</v>
      </c>
      <c r="AW72" s="29">
        <v>2262</v>
      </c>
      <c r="AX72" s="29">
        <v>2295</v>
      </c>
      <c r="AY72" s="29">
        <v>2384</v>
      </c>
      <c r="AZ72" s="29">
        <v>2550</v>
      </c>
      <c r="BA72" s="29">
        <v>2460</v>
      </c>
      <c r="BB72" s="29">
        <v>2461</v>
      </c>
      <c r="BC72" s="29">
        <v>2501</v>
      </c>
      <c r="BD72" s="29">
        <v>2575</v>
      </c>
      <c r="BE72" s="29">
        <v>2578</v>
      </c>
      <c r="BF72" s="29">
        <v>2590</v>
      </c>
      <c r="BG72" s="29">
        <v>2615</v>
      </c>
      <c r="BH72" s="29">
        <v>2766</v>
      </c>
      <c r="BI72" s="29">
        <v>2836</v>
      </c>
      <c r="BJ72" s="29">
        <v>2798</v>
      </c>
      <c r="BK72" s="29">
        <v>2745</v>
      </c>
      <c r="BL72" s="30">
        <v>2777</v>
      </c>
      <c r="BM72" s="2">
        <v>2750</v>
      </c>
      <c r="BN72" s="2">
        <v>2726</v>
      </c>
      <c r="BO72" s="2">
        <v>2788</v>
      </c>
      <c r="BP72" s="2">
        <v>2758</v>
      </c>
      <c r="BQ72" s="2">
        <v>2677</v>
      </c>
      <c r="BR72" s="2">
        <v>2528</v>
      </c>
      <c r="BS72" s="2">
        <v>2500</v>
      </c>
      <c r="BT72" s="2">
        <v>2499</v>
      </c>
      <c r="BU72" s="2">
        <v>2494</v>
      </c>
      <c r="BV72" s="2">
        <v>2552</v>
      </c>
      <c r="BW72" s="2">
        <v>2617</v>
      </c>
      <c r="BX72" s="2">
        <v>2630</v>
      </c>
      <c r="BY72" s="2">
        <v>2609</v>
      </c>
      <c r="BZ72" s="2">
        <v>2586</v>
      </c>
      <c r="CA72" s="2">
        <v>2653</v>
      </c>
      <c r="CB72" s="2">
        <v>2750</v>
      </c>
      <c r="CC72" s="2">
        <v>2734</v>
      </c>
      <c r="CD72" s="2">
        <v>2625</v>
      </c>
      <c r="CE72" s="2">
        <v>2578</v>
      </c>
      <c r="CF72" s="2">
        <v>2795</v>
      </c>
      <c r="CG72" s="2">
        <v>2842</v>
      </c>
      <c r="CH72" s="2">
        <v>2958</v>
      </c>
      <c r="CI72" s="2">
        <v>2911</v>
      </c>
      <c r="CJ72" s="2">
        <v>2885</v>
      </c>
      <c r="CK72" s="2">
        <v>2889</v>
      </c>
      <c r="CL72" s="2">
        <v>2938</v>
      </c>
      <c r="CM72" s="2">
        <v>2955</v>
      </c>
      <c r="CN72" s="2">
        <v>2873</v>
      </c>
      <c r="CO72" s="2">
        <v>2845</v>
      </c>
      <c r="CP72" s="2">
        <v>2987</v>
      </c>
      <c r="CQ72" s="2">
        <v>2904</v>
      </c>
      <c r="CR72" s="2">
        <v>2889</v>
      </c>
      <c r="CS72" s="2">
        <v>2860</v>
      </c>
      <c r="CT72" s="2">
        <v>2790</v>
      </c>
      <c r="CU72" s="2">
        <v>2850</v>
      </c>
      <c r="CV72" s="2">
        <v>2850</v>
      </c>
      <c r="CW72" s="2">
        <v>2813</v>
      </c>
      <c r="CX72" s="2">
        <v>2820</v>
      </c>
      <c r="CY72" s="2">
        <v>2800</v>
      </c>
      <c r="CZ72" s="2">
        <v>2863</v>
      </c>
      <c r="DA72" s="2">
        <v>2865</v>
      </c>
      <c r="DB72" s="2">
        <v>2837</v>
      </c>
      <c r="DC72" s="2">
        <v>2835</v>
      </c>
      <c r="DD72" s="2">
        <v>2809</v>
      </c>
      <c r="DE72" s="2">
        <v>2690</v>
      </c>
      <c r="DF72" s="2">
        <v>2522</v>
      </c>
      <c r="DG72" s="2">
        <v>2538</v>
      </c>
      <c r="DH72" s="2">
        <v>2459</v>
      </c>
      <c r="DI72" s="2">
        <v>2535</v>
      </c>
      <c r="DJ72" s="2">
        <v>2550</v>
      </c>
      <c r="DK72" s="2">
        <v>2340</v>
      </c>
      <c r="DL72" s="2">
        <v>2307</v>
      </c>
      <c r="DM72" s="2">
        <v>2321</v>
      </c>
      <c r="DN72" s="2">
        <v>2346</v>
      </c>
      <c r="DO72" s="2">
        <v>2361</v>
      </c>
      <c r="DP72" s="2">
        <v>2432</v>
      </c>
      <c r="DQ72" s="2">
        <v>2456</v>
      </c>
      <c r="DR72" s="2">
        <v>2588</v>
      </c>
      <c r="DS72" s="2">
        <v>2677</v>
      </c>
      <c r="DT72" s="2">
        <v>2595</v>
      </c>
      <c r="DU72" s="2">
        <v>2542</v>
      </c>
      <c r="DV72" s="2">
        <v>2508</v>
      </c>
      <c r="DW72" s="2">
        <v>2596</v>
      </c>
      <c r="DX72" s="2">
        <v>2723</v>
      </c>
      <c r="DY72" s="2">
        <v>2914</v>
      </c>
      <c r="DZ72" s="2">
        <v>2957</v>
      </c>
      <c r="EA72" s="2">
        <v>2960</v>
      </c>
      <c r="EB72" s="2">
        <v>3010</v>
      </c>
      <c r="EC72" s="2">
        <v>3005</v>
      </c>
      <c r="ED72" s="2">
        <v>3095</v>
      </c>
      <c r="EE72" s="2">
        <v>3020</v>
      </c>
      <c r="EF72" s="2">
        <v>3045</v>
      </c>
      <c r="EG72" s="2">
        <v>3140</v>
      </c>
      <c r="EH72" s="2">
        <v>3150</v>
      </c>
      <c r="EI72" s="2">
        <v>3385</v>
      </c>
      <c r="EJ72" s="2">
        <v>3450</v>
      </c>
      <c r="EK72" s="2">
        <v>3470</v>
      </c>
      <c r="EL72" s="2">
        <v>3490</v>
      </c>
      <c r="EM72" s="2">
        <v>3325</v>
      </c>
      <c r="EN72" s="2">
        <v>3360</v>
      </c>
      <c r="EO72" s="2">
        <v>3330</v>
      </c>
      <c r="EP72" s="2">
        <v>3330</v>
      </c>
      <c r="EQ72" s="2">
        <v>3260</v>
      </c>
      <c r="ER72" s="2">
        <v>3170</v>
      </c>
      <c r="ES72" s="2">
        <v>3200</v>
      </c>
      <c r="ET72" s="2">
        <v>3250</v>
      </c>
      <c r="EU72" s="2">
        <v>3285</v>
      </c>
      <c r="EV72" s="2">
        <v>3185</v>
      </c>
      <c r="EW72" s="2">
        <v>3155</v>
      </c>
      <c r="EX72" s="2">
        <v>3035</v>
      </c>
      <c r="EY72" s="2">
        <v>2970</v>
      </c>
      <c r="EZ72" s="2">
        <v>3030</v>
      </c>
      <c r="FA72" s="2">
        <v>3025</v>
      </c>
      <c r="FB72" s="2">
        <v>3040</v>
      </c>
      <c r="FC72" s="2">
        <v>3075</v>
      </c>
      <c r="FD72" s="2">
        <v>3105</v>
      </c>
      <c r="FE72" s="2">
        <v>3130</v>
      </c>
      <c r="FF72" s="2">
        <v>3030</v>
      </c>
      <c r="FG72" s="2">
        <v>3075</v>
      </c>
      <c r="FH72" s="2">
        <v>3070</v>
      </c>
      <c r="FI72" s="2">
        <v>3125</v>
      </c>
      <c r="FJ72" s="2">
        <v>3200</v>
      </c>
      <c r="FK72" s="2">
        <v>3275</v>
      </c>
      <c r="FL72" s="2">
        <v>2998</v>
      </c>
      <c r="FM72" s="2">
        <v>2938</v>
      </c>
      <c r="FN72" s="2">
        <v>2958</v>
      </c>
      <c r="FO72" s="2">
        <v>3030</v>
      </c>
      <c r="FP72" s="2">
        <v>2977</v>
      </c>
      <c r="FQ72" s="2">
        <v>2803</v>
      </c>
      <c r="FR72" s="2">
        <v>2808</v>
      </c>
      <c r="FS72" s="2">
        <v>2878</v>
      </c>
      <c r="FT72" s="2">
        <v>2880</v>
      </c>
      <c r="FU72" s="2">
        <v>2864</v>
      </c>
      <c r="FV72" s="2">
        <v>2838</v>
      </c>
      <c r="FW72" s="2">
        <v>2835</v>
      </c>
      <c r="FX72" s="2">
        <v>2889</v>
      </c>
      <c r="FY72" s="2">
        <v>2977</v>
      </c>
      <c r="FZ72" s="2">
        <v>3085</v>
      </c>
      <c r="GA72" s="2">
        <v>3085</v>
      </c>
      <c r="GB72" s="2">
        <v>3015</v>
      </c>
      <c r="GC72" s="2">
        <v>2947</v>
      </c>
      <c r="GD72" s="2">
        <v>2961</v>
      </c>
      <c r="GE72" s="2">
        <v>2958</v>
      </c>
      <c r="GF72" s="2">
        <v>2922</v>
      </c>
      <c r="GG72" s="2">
        <v>3030</v>
      </c>
      <c r="GH72" s="2">
        <v>3050</v>
      </c>
      <c r="GI72" s="2">
        <v>2979</v>
      </c>
      <c r="GJ72" s="2">
        <v>3080</v>
      </c>
      <c r="GK72" s="2">
        <v>3145</v>
      </c>
      <c r="GL72" s="2">
        <v>3175</v>
      </c>
      <c r="GM72" s="2">
        <v>3175</v>
      </c>
      <c r="GN72" s="2">
        <v>3230</v>
      </c>
      <c r="GO72" s="2">
        <v>3250</v>
      </c>
      <c r="GP72" s="2">
        <v>3205</v>
      </c>
      <c r="GQ72" s="2">
        <v>3180</v>
      </c>
      <c r="GR72" s="2">
        <v>3060</v>
      </c>
      <c r="GS72" s="2">
        <v>3080</v>
      </c>
      <c r="GT72" s="2">
        <v>2984</v>
      </c>
      <c r="GU72" s="2">
        <v>2968</v>
      </c>
      <c r="GV72" s="2">
        <v>3035</v>
      </c>
      <c r="GW72" s="2">
        <v>3095</v>
      </c>
      <c r="GX72" s="2">
        <v>3090</v>
      </c>
      <c r="GY72" s="2">
        <v>3070</v>
      </c>
      <c r="GZ72" s="2">
        <v>3110</v>
      </c>
      <c r="HA72" s="2">
        <v>3100</v>
      </c>
      <c r="HB72" s="2">
        <v>3160</v>
      </c>
      <c r="HC72" s="2">
        <v>3110</v>
      </c>
      <c r="HD72" s="2">
        <v>3230</v>
      </c>
      <c r="HE72" s="2">
        <v>3370</v>
      </c>
      <c r="HF72" s="2">
        <v>3380</v>
      </c>
      <c r="HG72" s="2">
        <v>3300</v>
      </c>
      <c r="HH72" s="2">
        <v>3360</v>
      </c>
      <c r="HI72" s="2">
        <v>3470</v>
      </c>
      <c r="HJ72" s="2">
        <v>3440</v>
      </c>
      <c r="HK72" s="2">
        <v>3430</v>
      </c>
      <c r="HL72" s="2">
        <v>3515</v>
      </c>
      <c r="HM72" s="2">
        <v>3565</v>
      </c>
      <c r="HN72" s="2">
        <v>3730</v>
      </c>
      <c r="HO72" s="2">
        <v>3760</v>
      </c>
      <c r="HP72" s="2">
        <v>3735</v>
      </c>
      <c r="HQ72" s="2">
        <v>3775</v>
      </c>
      <c r="HR72" s="2">
        <v>3775</v>
      </c>
      <c r="HS72" s="2">
        <v>3765</v>
      </c>
      <c r="HT72" s="2">
        <v>3655</v>
      </c>
      <c r="HU72" s="2">
        <v>3515</v>
      </c>
      <c r="HV72" s="2">
        <v>3450</v>
      </c>
      <c r="HW72" s="2">
        <v>3440</v>
      </c>
      <c r="HX72" s="2">
        <v>3305</v>
      </c>
      <c r="HY72" s="2">
        <v>3345</v>
      </c>
      <c r="HZ72" s="2">
        <v>3410</v>
      </c>
      <c r="IA72" s="2">
        <v>3410</v>
      </c>
      <c r="IB72" s="2">
        <v>3415</v>
      </c>
      <c r="IC72" s="2">
        <v>3310</v>
      </c>
      <c r="ID72" s="2">
        <v>3405</v>
      </c>
      <c r="IE72" s="2">
        <v>3565</v>
      </c>
      <c r="IF72" s="2">
        <v>3675</v>
      </c>
      <c r="IG72" s="2">
        <v>3715</v>
      </c>
      <c r="IH72" s="2">
        <v>3895</v>
      </c>
      <c r="II72" s="2">
        <v>3780</v>
      </c>
      <c r="IJ72" s="2">
        <v>3100</v>
      </c>
      <c r="IK72" s="2">
        <v>3090</v>
      </c>
      <c r="IL72" s="2">
        <v>3110</v>
      </c>
      <c r="IM72" s="2">
        <v>3125</v>
      </c>
      <c r="IN72" s="2">
        <v>3085</v>
      </c>
      <c r="IO72" s="2">
        <v>3095</v>
      </c>
      <c r="IP72" s="2">
        <v>3040</v>
      </c>
      <c r="IQ72" s="2">
        <v>3065</v>
      </c>
      <c r="IR72" s="2">
        <v>3025</v>
      </c>
      <c r="IS72" s="2">
        <v>2990</v>
      </c>
      <c r="IT72" s="2">
        <v>3025</v>
      </c>
    </row>
    <row r="73" spans="1:254" ht="15.9" customHeight="1">
      <c r="A73" s="65" t="s">
        <v>141</v>
      </c>
      <c r="B73" s="25" t="s">
        <v>142</v>
      </c>
      <c r="C73" s="39">
        <v>7870</v>
      </c>
      <c r="D73" s="38">
        <v>-100</v>
      </c>
      <c r="E73" s="29">
        <v>7970</v>
      </c>
      <c r="F73" s="29">
        <v>7940</v>
      </c>
      <c r="G73" s="29">
        <v>7850</v>
      </c>
      <c r="H73" s="29">
        <v>7840</v>
      </c>
      <c r="I73" s="29">
        <v>7710</v>
      </c>
      <c r="J73" s="29">
        <v>7380</v>
      </c>
      <c r="K73" s="29">
        <v>7660</v>
      </c>
      <c r="L73" s="29">
        <v>7690</v>
      </c>
      <c r="M73" s="29">
        <v>7720</v>
      </c>
      <c r="N73" s="29">
        <v>7800</v>
      </c>
      <c r="O73" s="29">
        <v>7880</v>
      </c>
      <c r="P73" s="29">
        <v>7990</v>
      </c>
      <c r="Q73" s="29">
        <v>8030</v>
      </c>
      <c r="R73" s="29">
        <v>7980</v>
      </c>
      <c r="S73" s="29">
        <v>8210</v>
      </c>
      <c r="T73" s="29">
        <v>7730</v>
      </c>
      <c r="U73" s="29">
        <v>7440</v>
      </c>
      <c r="V73" s="29">
        <v>7720</v>
      </c>
      <c r="W73" s="29">
        <v>7680</v>
      </c>
      <c r="X73" s="29">
        <v>8080</v>
      </c>
      <c r="Y73" s="29">
        <v>8110</v>
      </c>
      <c r="Z73" s="29">
        <v>8270</v>
      </c>
      <c r="AA73" s="29">
        <v>8200</v>
      </c>
      <c r="AB73" s="29">
        <v>8380</v>
      </c>
      <c r="AC73" s="29">
        <v>8000</v>
      </c>
      <c r="AD73" s="29">
        <v>7580</v>
      </c>
      <c r="AE73" s="29">
        <v>7550</v>
      </c>
      <c r="AF73" s="29">
        <v>7480</v>
      </c>
      <c r="AG73" s="29">
        <v>7490</v>
      </c>
      <c r="AH73" s="29">
        <v>7610</v>
      </c>
      <c r="AI73" s="29">
        <v>7480</v>
      </c>
      <c r="AJ73" s="29">
        <v>7700</v>
      </c>
      <c r="AK73" s="29">
        <v>7740</v>
      </c>
      <c r="AL73" s="29">
        <v>7780</v>
      </c>
      <c r="AM73" s="29">
        <v>7790</v>
      </c>
      <c r="AN73" s="29">
        <v>7410</v>
      </c>
      <c r="AO73" s="29">
        <v>7260</v>
      </c>
      <c r="AP73" s="29">
        <v>7110</v>
      </c>
      <c r="AQ73" s="29">
        <v>7350</v>
      </c>
      <c r="AR73" s="29">
        <v>7200</v>
      </c>
      <c r="AS73" s="29">
        <v>7140</v>
      </c>
      <c r="AT73" s="29">
        <v>7070</v>
      </c>
      <c r="AU73" s="29">
        <v>6860</v>
      </c>
      <c r="AV73" s="29">
        <v>7020</v>
      </c>
      <c r="AW73" s="29">
        <v>7170</v>
      </c>
      <c r="AX73" s="29">
        <v>7260</v>
      </c>
      <c r="AY73" s="29">
        <v>7500</v>
      </c>
      <c r="AZ73" s="29">
        <v>7580</v>
      </c>
      <c r="BA73" s="29">
        <v>7600</v>
      </c>
      <c r="BB73" s="29">
        <v>7490</v>
      </c>
      <c r="BC73" s="29">
        <v>7310</v>
      </c>
      <c r="BD73" s="29">
        <v>7120</v>
      </c>
      <c r="BE73" s="29">
        <v>6390</v>
      </c>
      <c r="BF73" s="29">
        <v>6420</v>
      </c>
      <c r="BG73" s="29">
        <v>6560</v>
      </c>
      <c r="BH73" s="29">
        <v>6790</v>
      </c>
      <c r="BI73" s="29">
        <v>6650</v>
      </c>
      <c r="BJ73" s="29">
        <v>6720</v>
      </c>
      <c r="BK73" s="29">
        <v>7200</v>
      </c>
      <c r="BL73" s="30">
        <v>7310</v>
      </c>
      <c r="BM73" s="2">
        <v>6930</v>
      </c>
      <c r="BN73" s="2">
        <v>6820</v>
      </c>
      <c r="BO73" s="2">
        <v>6530</v>
      </c>
      <c r="BP73" s="2">
        <v>6400</v>
      </c>
      <c r="BQ73" s="2">
        <v>6360</v>
      </c>
      <c r="BR73" s="2">
        <v>6120</v>
      </c>
      <c r="BS73" s="2">
        <v>5890</v>
      </c>
      <c r="BT73" s="2">
        <v>5990</v>
      </c>
      <c r="BU73" s="2">
        <v>6210</v>
      </c>
      <c r="BV73" s="2">
        <v>6380</v>
      </c>
      <c r="BW73" s="2">
        <v>6600</v>
      </c>
      <c r="BX73" s="2">
        <v>6600</v>
      </c>
      <c r="BY73" s="2">
        <v>6700</v>
      </c>
      <c r="BZ73" s="2">
        <v>6700</v>
      </c>
      <c r="CA73" s="2">
        <v>6620</v>
      </c>
      <c r="CB73" s="2">
        <v>6490</v>
      </c>
      <c r="CC73" s="2">
        <v>6580</v>
      </c>
      <c r="CD73" s="2">
        <v>6350</v>
      </c>
      <c r="CE73" s="2">
        <v>6180</v>
      </c>
      <c r="CF73" s="2">
        <v>6100</v>
      </c>
      <c r="CG73" s="2">
        <v>6220</v>
      </c>
      <c r="CH73" s="2">
        <v>6350</v>
      </c>
      <c r="CI73" s="2">
        <v>6200</v>
      </c>
      <c r="CJ73" s="2">
        <v>6320</v>
      </c>
      <c r="CK73" s="2">
        <v>6490</v>
      </c>
      <c r="CL73" s="2">
        <v>6490</v>
      </c>
      <c r="CM73" s="2">
        <v>6380</v>
      </c>
      <c r="CN73" s="2">
        <v>6360</v>
      </c>
      <c r="CO73" s="2">
        <v>6280</v>
      </c>
      <c r="CP73" s="2">
        <v>6500</v>
      </c>
      <c r="CQ73" s="2">
        <v>6220</v>
      </c>
      <c r="CR73" s="2">
        <v>6190</v>
      </c>
      <c r="CS73" s="2">
        <v>5980</v>
      </c>
      <c r="CT73" s="2">
        <v>6030</v>
      </c>
      <c r="CU73" s="2">
        <v>6380</v>
      </c>
      <c r="CV73" s="2">
        <v>6410</v>
      </c>
      <c r="CW73" s="2">
        <v>6290</v>
      </c>
      <c r="CX73" s="2">
        <v>6330</v>
      </c>
      <c r="CY73" s="2">
        <v>6330</v>
      </c>
      <c r="CZ73" s="2">
        <v>6410</v>
      </c>
      <c r="DA73" s="2">
        <v>6480</v>
      </c>
      <c r="DB73" s="2">
        <v>6190</v>
      </c>
      <c r="DC73" s="2">
        <v>5910</v>
      </c>
      <c r="DD73" s="2">
        <v>5880</v>
      </c>
      <c r="DE73" s="2">
        <v>6210</v>
      </c>
      <c r="DF73" s="2">
        <v>5820</v>
      </c>
      <c r="DG73" s="2">
        <v>5610</v>
      </c>
      <c r="DH73" s="2">
        <v>5790</v>
      </c>
      <c r="DI73" s="2">
        <v>5750</v>
      </c>
      <c r="DJ73" s="2">
        <v>5330</v>
      </c>
      <c r="DK73" s="2">
        <v>5300</v>
      </c>
      <c r="DL73" s="2">
        <v>5310</v>
      </c>
      <c r="DM73" s="2">
        <v>5490</v>
      </c>
      <c r="DN73" s="2">
        <v>5320</v>
      </c>
      <c r="DO73" s="2">
        <v>5350</v>
      </c>
      <c r="DP73" s="2">
        <v>5390</v>
      </c>
      <c r="DQ73" s="2">
        <v>5450</v>
      </c>
      <c r="DR73" s="2">
        <v>5630</v>
      </c>
      <c r="DS73" s="2">
        <v>5080</v>
      </c>
      <c r="DT73" s="2">
        <v>4425</v>
      </c>
      <c r="DU73" s="2">
        <v>4270</v>
      </c>
      <c r="DV73" s="2">
        <v>4295</v>
      </c>
      <c r="DW73" s="2">
        <v>4320</v>
      </c>
      <c r="DX73" s="2">
        <v>4250</v>
      </c>
      <c r="DY73" s="2">
        <v>4315</v>
      </c>
      <c r="DZ73" s="2">
        <v>4325</v>
      </c>
      <c r="EA73" s="2">
        <v>4355</v>
      </c>
      <c r="EB73" s="2">
        <v>4435</v>
      </c>
      <c r="EC73" s="2">
        <v>4490</v>
      </c>
      <c r="ED73" s="2">
        <v>4505</v>
      </c>
      <c r="EE73" s="2">
        <v>4460</v>
      </c>
      <c r="EF73" s="2">
        <v>4395</v>
      </c>
      <c r="EG73" s="2">
        <v>4355</v>
      </c>
      <c r="EH73" s="2">
        <v>4330</v>
      </c>
      <c r="EI73" s="2">
        <v>4435</v>
      </c>
      <c r="EJ73" s="2">
        <v>4355</v>
      </c>
      <c r="EK73" s="2">
        <v>4470</v>
      </c>
      <c r="EL73" s="2">
        <v>4470</v>
      </c>
      <c r="EM73" s="2">
        <v>4580</v>
      </c>
      <c r="EN73" s="2">
        <v>4800</v>
      </c>
      <c r="EO73" s="2">
        <v>4805</v>
      </c>
      <c r="EP73" s="2">
        <v>4765</v>
      </c>
      <c r="EQ73" s="2">
        <v>4885</v>
      </c>
      <c r="ER73" s="2">
        <v>5050</v>
      </c>
      <c r="ES73" s="2">
        <v>4940</v>
      </c>
      <c r="ET73" s="2">
        <v>4800</v>
      </c>
      <c r="EU73" s="2">
        <v>4815</v>
      </c>
      <c r="EV73" s="2">
        <v>4820</v>
      </c>
      <c r="EW73" s="2">
        <v>4735</v>
      </c>
      <c r="EX73" s="2">
        <v>4785</v>
      </c>
      <c r="EY73" s="2">
        <v>4785</v>
      </c>
      <c r="EZ73" s="2">
        <v>4825</v>
      </c>
      <c r="FA73" s="2">
        <v>4805</v>
      </c>
      <c r="FB73" s="2">
        <v>4755</v>
      </c>
      <c r="FC73" s="2">
        <v>4720</v>
      </c>
      <c r="FD73" s="2">
        <v>4950</v>
      </c>
      <c r="FE73" s="2">
        <v>5050</v>
      </c>
      <c r="FF73" s="2">
        <v>4890</v>
      </c>
      <c r="FG73" s="2">
        <v>4860</v>
      </c>
      <c r="FH73" s="2">
        <v>4925</v>
      </c>
      <c r="FI73" s="2">
        <v>5250</v>
      </c>
      <c r="FJ73" s="2">
        <v>5140</v>
      </c>
      <c r="FK73" s="2">
        <v>4945</v>
      </c>
      <c r="FL73" s="2">
        <v>4830</v>
      </c>
      <c r="FM73" s="2">
        <v>4735</v>
      </c>
      <c r="FN73" s="2">
        <v>4545</v>
      </c>
      <c r="FO73" s="2">
        <v>4465</v>
      </c>
      <c r="FP73" s="2">
        <v>4680</v>
      </c>
      <c r="FQ73" s="2">
        <v>4595</v>
      </c>
      <c r="FR73" s="2">
        <v>4495</v>
      </c>
      <c r="FS73" s="2">
        <v>4450</v>
      </c>
      <c r="FT73" s="2">
        <v>4470</v>
      </c>
      <c r="FU73" s="2">
        <v>4785</v>
      </c>
      <c r="FV73" s="2">
        <v>4875</v>
      </c>
      <c r="FW73" s="2">
        <v>4850</v>
      </c>
      <c r="FX73" s="2">
        <v>4825</v>
      </c>
      <c r="FY73" s="2">
        <v>5130</v>
      </c>
      <c r="FZ73" s="2">
        <v>5070</v>
      </c>
      <c r="GA73" s="2">
        <v>4370</v>
      </c>
      <c r="GB73" s="2">
        <v>3790</v>
      </c>
      <c r="GC73" s="2">
        <v>3795</v>
      </c>
      <c r="GD73" s="2">
        <v>3760</v>
      </c>
      <c r="GE73" s="2">
        <v>3650</v>
      </c>
      <c r="GF73" s="2">
        <v>3625</v>
      </c>
      <c r="GG73" s="2">
        <v>3680</v>
      </c>
      <c r="GH73" s="2">
        <v>3760</v>
      </c>
      <c r="GI73" s="2">
        <v>3720</v>
      </c>
      <c r="GJ73" s="2">
        <v>3765</v>
      </c>
      <c r="GK73" s="2">
        <v>3900</v>
      </c>
      <c r="GL73" s="2">
        <v>3935</v>
      </c>
      <c r="GM73" s="2">
        <v>4005</v>
      </c>
      <c r="GN73" s="2">
        <v>4025</v>
      </c>
      <c r="GO73" s="2">
        <v>3980</v>
      </c>
      <c r="GP73" s="2">
        <v>4070</v>
      </c>
      <c r="GQ73" s="2">
        <v>4140</v>
      </c>
      <c r="GR73" s="2">
        <v>3960</v>
      </c>
      <c r="GS73" s="2">
        <v>4065</v>
      </c>
      <c r="GT73" s="2">
        <v>4085</v>
      </c>
      <c r="GU73" s="2">
        <v>4115</v>
      </c>
      <c r="GV73" s="2">
        <v>4190</v>
      </c>
      <c r="GW73" s="2">
        <v>4250</v>
      </c>
      <c r="GX73" s="2">
        <v>4325</v>
      </c>
      <c r="GY73" s="2">
        <v>4330</v>
      </c>
      <c r="GZ73" s="2">
        <v>4475</v>
      </c>
      <c r="HA73" s="2">
        <v>4420</v>
      </c>
      <c r="HB73" s="2">
        <v>4630</v>
      </c>
      <c r="HC73" s="2">
        <v>4595</v>
      </c>
      <c r="HD73" s="2">
        <v>4935</v>
      </c>
      <c r="HE73" s="2">
        <v>5100</v>
      </c>
      <c r="HF73" s="2">
        <v>5200</v>
      </c>
      <c r="HG73" s="2">
        <v>4940</v>
      </c>
      <c r="HH73" s="2">
        <v>5050</v>
      </c>
      <c r="HI73" s="2">
        <v>5130</v>
      </c>
      <c r="HJ73" s="2">
        <v>5320</v>
      </c>
      <c r="HK73" s="2">
        <v>5060</v>
      </c>
      <c r="HL73" s="2">
        <v>4595</v>
      </c>
      <c r="HM73" s="2">
        <v>4650</v>
      </c>
      <c r="HN73" s="2">
        <v>4665</v>
      </c>
      <c r="HO73" s="2">
        <v>4680</v>
      </c>
      <c r="HP73" s="2">
        <v>4575</v>
      </c>
      <c r="HQ73" s="2">
        <v>4415</v>
      </c>
      <c r="HR73" s="2">
        <v>4430</v>
      </c>
      <c r="HS73" s="2">
        <v>4350</v>
      </c>
      <c r="HT73" s="2">
        <v>4185</v>
      </c>
      <c r="HU73" s="2">
        <v>4245</v>
      </c>
      <c r="HV73" s="2">
        <v>4350</v>
      </c>
      <c r="HW73" s="2">
        <v>4550</v>
      </c>
      <c r="HX73" s="2">
        <v>4630</v>
      </c>
      <c r="HY73" s="2">
        <v>4520</v>
      </c>
      <c r="HZ73" s="2">
        <v>4610</v>
      </c>
      <c r="IA73" s="2">
        <v>4705</v>
      </c>
      <c r="IB73" s="2">
        <v>4615</v>
      </c>
      <c r="IC73" s="2">
        <v>4795</v>
      </c>
      <c r="ID73" s="2">
        <v>4870</v>
      </c>
      <c r="IE73" s="2">
        <v>4830</v>
      </c>
      <c r="IF73" s="2">
        <v>4720</v>
      </c>
      <c r="IG73" s="2">
        <v>4865</v>
      </c>
      <c r="IH73" s="2">
        <v>4890</v>
      </c>
      <c r="II73" s="2">
        <v>4880</v>
      </c>
      <c r="IJ73" s="2">
        <v>4960</v>
      </c>
      <c r="IK73" s="2">
        <v>4905</v>
      </c>
      <c r="IL73" s="2">
        <v>4775</v>
      </c>
      <c r="IM73" s="2">
        <v>4800</v>
      </c>
      <c r="IN73" s="2">
        <v>4830</v>
      </c>
      <c r="IO73" s="2">
        <v>4660</v>
      </c>
      <c r="IP73" s="2">
        <v>4635</v>
      </c>
      <c r="IQ73" s="2">
        <v>4970</v>
      </c>
      <c r="IR73" s="2">
        <v>4965</v>
      </c>
      <c r="IS73" s="2">
        <v>4820</v>
      </c>
      <c r="IT73" s="2">
        <v>4750</v>
      </c>
    </row>
    <row r="74" spans="1:254" ht="15.9" customHeight="1">
      <c r="A74" s="65" t="s">
        <v>143</v>
      </c>
      <c r="B74" s="25" t="s">
        <v>144</v>
      </c>
      <c r="C74" s="39">
        <v>3160</v>
      </c>
      <c r="D74" s="38">
        <v>-17</v>
      </c>
      <c r="E74" s="29">
        <v>3177</v>
      </c>
      <c r="F74" s="29">
        <v>3157</v>
      </c>
      <c r="G74" s="29">
        <v>3116</v>
      </c>
      <c r="H74" s="29">
        <v>3150</v>
      </c>
      <c r="I74" s="29">
        <v>3165</v>
      </c>
      <c r="J74" s="29">
        <v>3225</v>
      </c>
      <c r="K74" s="29">
        <v>3221</v>
      </c>
      <c r="L74" s="29">
        <v>3143</v>
      </c>
      <c r="M74" s="29">
        <v>3092</v>
      </c>
      <c r="N74" s="29">
        <v>2951</v>
      </c>
      <c r="O74" s="29">
        <v>3010</v>
      </c>
      <c r="P74" s="29">
        <v>3038</v>
      </c>
      <c r="Q74" s="29">
        <v>3066</v>
      </c>
      <c r="R74" s="29">
        <v>3033</v>
      </c>
      <c r="S74" s="29">
        <v>3028</v>
      </c>
      <c r="T74" s="29">
        <v>3057</v>
      </c>
      <c r="U74" s="29">
        <v>3043</v>
      </c>
      <c r="V74" s="29">
        <v>3027</v>
      </c>
      <c r="W74" s="29">
        <v>3054</v>
      </c>
      <c r="X74" s="29">
        <v>3089</v>
      </c>
      <c r="Y74" s="29">
        <v>3131</v>
      </c>
      <c r="Z74" s="29">
        <v>3200</v>
      </c>
      <c r="AA74" s="29">
        <v>3180</v>
      </c>
      <c r="AB74" s="29">
        <v>3156</v>
      </c>
      <c r="AC74" s="29">
        <v>3104</v>
      </c>
      <c r="AD74" s="29">
        <v>2986</v>
      </c>
      <c r="AE74" s="29">
        <v>3006</v>
      </c>
      <c r="AF74" s="29">
        <v>3029</v>
      </c>
      <c r="AG74" s="29">
        <v>3019</v>
      </c>
      <c r="AH74" s="29">
        <v>3023</v>
      </c>
      <c r="AI74" s="29">
        <v>2988</v>
      </c>
      <c r="AJ74" s="29">
        <v>2956</v>
      </c>
      <c r="AK74" s="29">
        <v>2963</v>
      </c>
      <c r="AL74" s="29">
        <v>2987</v>
      </c>
      <c r="AM74" s="29">
        <v>3033</v>
      </c>
      <c r="AN74" s="29">
        <v>3076</v>
      </c>
      <c r="AO74" s="29">
        <v>3043</v>
      </c>
      <c r="AP74" s="29">
        <v>3013</v>
      </c>
      <c r="AQ74" s="29">
        <v>2842</v>
      </c>
      <c r="AR74" s="29">
        <v>2810</v>
      </c>
      <c r="AS74" s="29">
        <v>2823</v>
      </c>
      <c r="AT74" s="29">
        <v>2833.5</v>
      </c>
      <c r="AU74" s="29">
        <v>2868.5</v>
      </c>
      <c r="AV74" s="29">
        <v>2858</v>
      </c>
      <c r="AW74" s="29">
        <v>2837</v>
      </c>
      <c r="AX74" s="29">
        <v>2850</v>
      </c>
      <c r="AY74" s="29">
        <v>2891</v>
      </c>
      <c r="AZ74" s="29">
        <v>2968</v>
      </c>
      <c r="BA74" s="29">
        <v>3022</v>
      </c>
      <c r="BB74" s="29">
        <v>2921</v>
      </c>
      <c r="BC74" s="29">
        <v>2892</v>
      </c>
      <c r="BD74" s="29">
        <v>2902</v>
      </c>
      <c r="BE74" s="29">
        <v>2883</v>
      </c>
      <c r="BF74" s="29">
        <v>2804.5</v>
      </c>
      <c r="BG74" s="29">
        <v>2796</v>
      </c>
      <c r="BH74" s="29">
        <v>2759</v>
      </c>
      <c r="BI74" s="29">
        <v>2762.5</v>
      </c>
      <c r="BJ74" s="29">
        <v>2779</v>
      </c>
      <c r="BK74" s="29">
        <v>2772</v>
      </c>
      <c r="BL74" s="30">
        <v>2793.5</v>
      </c>
      <c r="BM74" s="2">
        <v>2821</v>
      </c>
      <c r="BN74" s="2">
        <v>2817.5</v>
      </c>
      <c r="BO74" s="2">
        <v>2851.5</v>
      </c>
      <c r="BP74" s="2">
        <v>2876</v>
      </c>
      <c r="BQ74" s="2">
        <v>2853</v>
      </c>
      <c r="BR74" s="2">
        <v>2720</v>
      </c>
      <c r="BS74" s="2">
        <v>2651</v>
      </c>
      <c r="BT74" s="2">
        <v>2646.5</v>
      </c>
      <c r="BU74" s="2">
        <v>2700.5</v>
      </c>
      <c r="BV74" s="2">
        <v>2729.5</v>
      </c>
      <c r="BW74" s="2">
        <v>2805</v>
      </c>
      <c r="BX74" s="2">
        <v>2847.5</v>
      </c>
      <c r="BY74" s="2">
        <v>2881</v>
      </c>
      <c r="BZ74" s="2">
        <v>2884.5</v>
      </c>
      <c r="CA74" s="2">
        <v>2861</v>
      </c>
      <c r="CB74" s="2">
        <v>2899.5</v>
      </c>
      <c r="CC74" s="2">
        <v>2898</v>
      </c>
      <c r="CD74" s="2">
        <v>2882.5</v>
      </c>
      <c r="CE74" s="2">
        <v>2891</v>
      </c>
      <c r="CF74" s="2">
        <v>2909</v>
      </c>
      <c r="CG74" s="2">
        <v>2964.5</v>
      </c>
      <c r="CH74" s="2">
        <v>3008</v>
      </c>
      <c r="CI74" s="2">
        <v>2939.5</v>
      </c>
      <c r="CJ74" s="2">
        <v>2954</v>
      </c>
      <c r="CK74" s="2">
        <v>2943</v>
      </c>
      <c r="CL74" s="2">
        <v>2976</v>
      </c>
      <c r="CM74" s="2">
        <v>2910.5</v>
      </c>
      <c r="CN74" s="2">
        <v>2867</v>
      </c>
      <c r="CO74" s="2">
        <v>2873</v>
      </c>
      <c r="CP74" s="2">
        <v>3007</v>
      </c>
      <c r="CQ74" s="2">
        <v>2990</v>
      </c>
      <c r="CR74" s="2">
        <v>2991</v>
      </c>
      <c r="CS74" s="2">
        <v>2951</v>
      </c>
      <c r="CT74" s="2">
        <v>2891.5</v>
      </c>
      <c r="CU74" s="2">
        <v>2989</v>
      </c>
      <c r="CV74" s="2">
        <v>3030</v>
      </c>
      <c r="CW74" s="2">
        <v>2968.5</v>
      </c>
      <c r="CX74" s="2">
        <v>2950</v>
      </c>
      <c r="CY74" s="2">
        <v>2980.5</v>
      </c>
      <c r="CZ74" s="2">
        <v>3012</v>
      </c>
      <c r="DA74" s="2">
        <v>3045</v>
      </c>
      <c r="DB74" s="2">
        <v>3015</v>
      </c>
      <c r="DC74" s="2">
        <v>2976.5</v>
      </c>
      <c r="DD74" s="2">
        <v>3083</v>
      </c>
      <c r="DE74" s="2">
        <v>3178</v>
      </c>
      <c r="DF74" s="2">
        <v>3129</v>
      </c>
      <c r="DG74" s="2">
        <v>3203</v>
      </c>
      <c r="DH74" s="2">
        <v>3292</v>
      </c>
      <c r="DI74" s="2">
        <v>3419</v>
      </c>
      <c r="DJ74" s="2">
        <v>3380</v>
      </c>
      <c r="DK74" s="2">
        <v>3353</v>
      </c>
      <c r="DL74" s="2">
        <v>3341</v>
      </c>
      <c r="DM74" s="2">
        <v>3320</v>
      </c>
      <c r="DN74" s="2">
        <v>3404</v>
      </c>
      <c r="DO74" s="2">
        <v>3393</v>
      </c>
      <c r="DP74" s="2">
        <v>3381</v>
      </c>
      <c r="DQ74" s="2">
        <v>3375</v>
      </c>
      <c r="DR74" s="2">
        <v>3348</v>
      </c>
      <c r="DS74" s="2">
        <v>3309</v>
      </c>
      <c r="DT74" s="2">
        <v>3345</v>
      </c>
      <c r="DU74" s="2">
        <v>3350</v>
      </c>
      <c r="DV74" s="2">
        <v>3320</v>
      </c>
      <c r="DW74" s="2">
        <v>3319</v>
      </c>
      <c r="DX74" s="2">
        <v>3248</v>
      </c>
      <c r="DY74" s="2">
        <v>3178</v>
      </c>
      <c r="DZ74" s="2">
        <v>3140</v>
      </c>
      <c r="EA74" s="2">
        <v>3005</v>
      </c>
      <c r="EB74" s="2">
        <v>2948</v>
      </c>
      <c r="EC74" s="2">
        <v>2994.5</v>
      </c>
      <c r="ED74" s="2">
        <v>3035</v>
      </c>
      <c r="EE74" s="2">
        <v>3055</v>
      </c>
      <c r="EF74" s="2">
        <v>3093</v>
      </c>
      <c r="EG74" s="2">
        <v>3080</v>
      </c>
      <c r="EH74" s="2">
        <v>3084</v>
      </c>
      <c r="EI74" s="2">
        <v>3105</v>
      </c>
      <c r="EJ74" s="2">
        <v>3055</v>
      </c>
      <c r="EK74" s="2">
        <v>3070</v>
      </c>
      <c r="EL74" s="2">
        <v>3058</v>
      </c>
      <c r="EM74" s="2">
        <v>3070</v>
      </c>
      <c r="EN74" s="2">
        <v>3106</v>
      </c>
      <c r="EO74" s="2">
        <v>3102</v>
      </c>
      <c r="EP74" s="2">
        <v>3082</v>
      </c>
      <c r="EQ74" s="2">
        <v>3043</v>
      </c>
      <c r="ER74" s="2">
        <v>3060</v>
      </c>
      <c r="ES74" s="2">
        <v>3009</v>
      </c>
      <c r="ET74" s="2">
        <v>3001</v>
      </c>
      <c r="EU74" s="2">
        <v>3001</v>
      </c>
      <c r="EV74" s="2">
        <v>2996</v>
      </c>
      <c r="EW74" s="2">
        <v>3009</v>
      </c>
      <c r="EX74" s="2">
        <v>3030</v>
      </c>
      <c r="EY74" s="2">
        <v>3043</v>
      </c>
      <c r="EZ74" s="2">
        <v>3048</v>
      </c>
      <c r="FA74" s="2">
        <v>3050</v>
      </c>
      <c r="FB74" s="2">
        <v>3028</v>
      </c>
      <c r="FC74" s="2">
        <v>2978.5</v>
      </c>
      <c r="FD74" s="2">
        <v>2974</v>
      </c>
      <c r="FE74" s="2">
        <v>2910.5</v>
      </c>
      <c r="FF74" s="2">
        <v>2889.5</v>
      </c>
      <c r="FG74" s="2">
        <v>2872</v>
      </c>
      <c r="FH74" s="2">
        <v>2867</v>
      </c>
      <c r="FI74" s="2">
        <v>2880</v>
      </c>
      <c r="FJ74" s="2">
        <v>2894</v>
      </c>
      <c r="FK74" s="2">
        <v>2918</v>
      </c>
      <c r="FL74" s="2">
        <v>2921.5</v>
      </c>
      <c r="FM74" s="2">
        <v>2963</v>
      </c>
      <c r="FN74" s="2">
        <v>2948</v>
      </c>
      <c r="FO74" s="2">
        <v>2938.5</v>
      </c>
      <c r="FP74" s="2">
        <v>2961</v>
      </c>
      <c r="FQ74" s="2">
        <v>2966</v>
      </c>
      <c r="FR74" s="2">
        <v>2970</v>
      </c>
      <c r="FS74" s="2">
        <v>2964.5</v>
      </c>
      <c r="FT74" s="2">
        <v>2953.5</v>
      </c>
      <c r="FU74" s="2">
        <v>2927.5</v>
      </c>
      <c r="FV74" s="2">
        <v>2920</v>
      </c>
      <c r="FW74" s="2">
        <v>2936</v>
      </c>
      <c r="FX74" s="2">
        <v>2998</v>
      </c>
      <c r="FY74" s="2">
        <v>3049</v>
      </c>
      <c r="FZ74" s="2">
        <v>3057</v>
      </c>
      <c r="GA74" s="2">
        <v>3040</v>
      </c>
      <c r="GB74" s="2">
        <v>3045</v>
      </c>
      <c r="GC74" s="2">
        <v>2896</v>
      </c>
      <c r="GD74" s="2">
        <v>2896</v>
      </c>
      <c r="GE74" s="2">
        <v>2890</v>
      </c>
      <c r="GF74" s="2">
        <v>2935</v>
      </c>
      <c r="GG74" s="2">
        <v>2947.5</v>
      </c>
      <c r="GH74" s="2">
        <v>2889</v>
      </c>
      <c r="GI74" s="2">
        <v>2795</v>
      </c>
      <c r="GJ74" s="2">
        <v>2842.5</v>
      </c>
      <c r="GK74" s="2">
        <v>2885</v>
      </c>
      <c r="GL74" s="2">
        <v>2852</v>
      </c>
      <c r="GM74" s="2">
        <v>2842.5</v>
      </c>
      <c r="GN74" s="2">
        <v>2854.5</v>
      </c>
      <c r="GO74" s="2">
        <v>2857</v>
      </c>
      <c r="GP74" s="2">
        <v>2846.5</v>
      </c>
      <c r="GQ74" s="2">
        <v>2824.5</v>
      </c>
      <c r="GR74" s="2">
        <v>2812</v>
      </c>
      <c r="GS74" s="2">
        <v>2819</v>
      </c>
      <c r="GT74" s="2">
        <v>2819</v>
      </c>
      <c r="GU74" s="2">
        <v>2815.5</v>
      </c>
      <c r="GV74" s="2">
        <v>2814</v>
      </c>
      <c r="GW74" s="2">
        <v>2822</v>
      </c>
      <c r="GX74" s="2">
        <v>2870</v>
      </c>
      <c r="GY74" s="2">
        <v>2846</v>
      </c>
      <c r="GZ74" s="2">
        <v>2848.5</v>
      </c>
      <c r="HA74" s="2">
        <v>2812</v>
      </c>
      <c r="HB74" s="2">
        <v>2811.5</v>
      </c>
      <c r="HC74" s="2">
        <v>2853.5</v>
      </c>
      <c r="HD74" s="2">
        <v>2867.5</v>
      </c>
      <c r="HE74" s="2">
        <v>2919</v>
      </c>
      <c r="HF74" s="2">
        <v>2928</v>
      </c>
      <c r="HG74" s="2">
        <v>2926</v>
      </c>
      <c r="HH74" s="2">
        <v>2910.5</v>
      </c>
      <c r="HI74" s="2">
        <v>2914</v>
      </c>
      <c r="HJ74" s="2">
        <v>2937.5</v>
      </c>
      <c r="HK74" s="2">
        <v>2967</v>
      </c>
      <c r="HL74" s="2">
        <v>2970</v>
      </c>
      <c r="HM74" s="2">
        <v>2969.5</v>
      </c>
      <c r="HN74" s="2">
        <v>2978.5</v>
      </c>
      <c r="HO74" s="2">
        <v>2981</v>
      </c>
      <c r="HP74" s="2">
        <v>2993.5</v>
      </c>
      <c r="HQ74" s="2">
        <v>3005</v>
      </c>
      <c r="HR74" s="2">
        <v>2981.5</v>
      </c>
      <c r="HS74" s="2">
        <v>2975</v>
      </c>
      <c r="HT74" s="2">
        <v>2995.5</v>
      </c>
      <c r="HU74" s="2">
        <v>2993</v>
      </c>
      <c r="HV74" s="2">
        <v>3001</v>
      </c>
      <c r="HW74" s="2">
        <v>2981.5</v>
      </c>
      <c r="HX74" s="2">
        <v>2987</v>
      </c>
      <c r="HY74" s="2">
        <v>2999.5</v>
      </c>
      <c r="HZ74" s="2">
        <v>2984.5</v>
      </c>
      <c r="IA74" s="2">
        <v>2936.5</v>
      </c>
      <c r="IB74" s="2">
        <v>2981.5</v>
      </c>
      <c r="IC74" s="2">
        <v>3001</v>
      </c>
      <c r="ID74" s="2">
        <v>3002</v>
      </c>
      <c r="IE74" s="2">
        <v>3027</v>
      </c>
      <c r="IF74" s="2">
        <v>3010</v>
      </c>
      <c r="IG74" s="2">
        <v>3042</v>
      </c>
      <c r="IH74" s="2">
        <v>2992</v>
      </c>
      <c r="II74" s="2">
        <v>3026</v>
      </c>
      <c r="IJ74" s="2">
        <v>3032</v>
      </c>
      <c r="IK74" s="2">
        <v>2954.5</v>
      </c>
      <c r="IL74" s="2">
        <v>2942</v>
      </c>
      <c r="IM74" s="2">
        <v>2877</v>
      </c>
      <c r="IN74" s="2">
        <v>2860</v>
      </c>
      <c r="IO74" s="2">
        <v>2820.5</v>
      </c>
      <c r="IP74" s="2">
        <v>2829.5</v>
      </c>
      <c r="IQ74" s="2">
        <v>2838</v>
      </c>
      <c r="IR74" s="2">
        <v>2821</v>
      </c>
      <c r="IS74" s="2">
        <v>2867.5</v>
      </c>
      <c r="IT74" s="2">
        <v>2931.5</v>
      </c>
    </row>
    <row r="75" spans="1:254" ht="15.9" customHeight="1">
      <c r="A75" s="65" t="s">
        <v>145</v>
      </c>
      <c r="B75" s="25" t="s">
        <v>146</v>
      </c>
      <c r="C75" s="39">
        <v>2020</v>
      </c>
      <c r="D75" s="38">
        <v>205.5</v>
      </c>
      <c r="E75" s="29">
        <v>1814.5</v>
      </c>
      <c r="F75" s="29">
        <v>1789.5</v>
      </c>
      <c r="G75" s="29">
        <v>1789.5</v>
      </c>
      <c r="H75" s="29">
        <v>1821</v>
      </c>
      <c r="I75" s="29">
        <v>1822.5</v>
      </c>
      <c r="J75" s="29">
        <v>1857.5</v>
      </c>
      <c r="K75" s="29">
        <v>1862.5</v>
      </c>
      <c r="L75" s="29">
        <v>1828</v>
      </c>
      <c r="M75" s="29">
        <v>1811.5</v>
      </c>
      <c r="N75" s="29">
        <v>1783</v>
      </c>
      <c r="O75" s="29">
        <v>1767.5</v>
      </c>
      <c r="P75" s="29">
        <v>1786</v>
      </c>
      <c r="Q75" s="29">
        <v>1809</v>
      </c>
      <c r="R75" s="29">
        <v>1825</v>
      </c>
      <c r="S75" s="29">
        <v>1820</v>
      </c>
      <c r="T75" s="29">
        <v>1790</v>
      </c>
      <c r="U75" s="29">
        <v>1789</v>
      </c>
      <c r="V75" s="29">
        <v>1786.5</v>
      </c>
      <c r="W75" s="29">
        <v>1782.5</v>
      </c>
      <c r="X75" s="29">
        <v>1788.5</v>
      </c>
      <c r="Y75" s="29">
        <v>1776.5</v>
      </c>
      <c r="Z75" s="29">
        <v>1754</v>
      </c>
      <c r="AA75" s="29">
        <v>1747</v>
      </c>
      <c r="AB75" s="29">
        <v>1759</v>
      </c>
      <c r="AC75" s="29">
        <v>1722.5</v>
      </c>
      <c r="AD75" s="29">
        <v>1709</v>
      </c>
      <c r="AE75" s="29">
        <v>1700.5</v>
      </c>
      <c r="AF75" s="29">
        <v>1707</v>
      </c>
      <c r="AG75" s="29">
        <v>1721</v>
      </c>
      <c r="AH75" s="29">
        <v>1718.3333</v>
      </c>
      <c r="AI75" s="29">
        <v>1675.6666</v>
      </c>
      <c r="AJ75" s="29">
        <v>1663.3333</v>
      </c>
      <c r="AK75" s="29">
        <v>1664</v>
      </c>
      <c r="AL75" s="29">
        <v>1653.6666</v>
      </c>
      <c r="AM75" s="29">
        <v>1668.6666</v>
      </c>
      <c r="AN75" s="29">
        <v>1669.6666</v>
      </c>
      <c r="AO75" s="29">
        <v>1657.6666</v>
      </c>
      <c r="AP75" s="29">
        <v>1657.6666</v>
      </c>
      <c r="AQ75" s="29">
        <v>1648.6666</v>
      </c>
      <c r="AR75" s="29">
        <v>1638</v>
      </c>
      <c r="AS75" s="29">
        <v>1654.3333</v>
      </c>
      <c r="AT75" s="29">
        <v>1630.3333</v>
      </c>
      <c r="AU75" s="29">
        <v>1651.6666</v>
      </c>
      <c r="AV75" s="29">
        <v>1635.6666</v>
      </c>
      <c r="AW75" s="29">
        <v>1622.6666</v>
      </c>
      <c r="AX75" s="29">
        <v>1646.6666</v>
      </c>
      <c r="AY75" s="29">
        <v>1628</v>
      </c>
      <c r="AZ75" s="29">
        <v>1659</v>
      </c>
      <c r="BA75" s="29">
        <v>1664.6666</v>
      </c>
      <c r="BB75" s="29">
        <v>1649</v>
      </c>
      <c r="BC75" s="29">
        <v>1646</v>
      </c>
      <c r="BD75" s="29">
        <v>1644</v>
      </c>
      <c r="BE75" s="29">
        <v>1649.3333</v>
      </c>
      <c r="BF75" s="29">
        <v>1656</v>
      </c>
      <c r="BG75" s="29">
        <v>1660.3333</v>
      </c>
      <c r="BH75" s="29">
        <v>1626.3333</v>
      </c>
      <c r="BI75" s="29">
        <v>1601</v>
      </c>
      <c r="BJ75" s="29">
        <v>1557.6666</v>
      </c>
      <c r="BK75" s="29">
        <v>1554.6666</v>
      </c>
      <c r="BL75" s="30">
        <v>1528.6666</v>
      </c>
      <c r="BM75" s="2">
        <v>1523</v>
      </c>
      <c r="BN75" s="2">
        <v>1558</v>
      </c>
      <c r="BO75" s="2">
        <v>1607.6666</v>
      </c>
      <c r="BP75" s="2">
        <v>1610.6666</v>
      </c>
      <c r="BQ75" s="2">
        <v>1630.3333</v>
      </c>
      <c r="BR75" s="2">
        <v>1606</v>
      </c>
      <c r="BS75" s="2">
        <v>1605.3333</v>
      </c>
      <c r="BT75" s="2">
        <v>1614.3333</v>
      </c>
      <c r="BU75" s="2">
        <v>1609</v>
      </c>
      <c r="BV75" s="2">
        <v>1615.6666</v>
      </c>
      <c r="BW75" s="2">
        <v>1604</v>
      </c>
      <c r="BX75" s="2">
        <v>1612</v>
      </c>
      <c r="BY75" s="2">
        <v>1610</v>
      </c>
      <c r="BZ75" s="2">
        <v>1623.3333</v>
      </c>
      <c r="CA75" s="2">
        <v>1621.6666</v>
      </c>
      <c r="CB75" s="2">
        <v>1631</v>
      </c>
      <c r="CC75" s="2">
        <v>1623</v>
      </c>
      <c r="CD75" s="2">
        <v>1630</v>
      </c>
      <c r="CE75" s="2">
        <v>1637.3333</v>
      </c>
      <c r="CF75" s="2">
        <v>1663.3333</v>
      </c>
      <c r="CG75" s="2">
        <v>1673.3333</v>
      </c>
      <c r="CH75" s="2">
        <v>1660</v>
      </c>
      <c r="CI75" s="2">
        <v>1652</v>
      </c>
      <c r="CJ75" s="2">
        <v>1637.6666</v>
      </c>
      <c r="CK75" s="2">
        <v>1623</v>
      </c>
      <c r="CL75" s="2">
        <v>1645.3333</v>
      </c>
      <c r="CM75" s="2">
        <v>1627.6666</v>
      </c>
      <c r="CN75" s="2">
        <v>1571.6666</v>
      </c>
      <c r="CO75" s="2">
        <v>1572.3333</v>
      </c>
      <c r="CP75" s="2">
        <v>1605</v>
      </c>
      <c r="CQ75" s="2">
        <v>1612</v>
      </c>
      <c r="CR75" s="2">
        <v>1605</v>
      </c>
      <c r="CS75" s="2">
        <v>1581</v>
      </c>
      <c r="CT75" s="2">
        <v>1536</v>
      </c>
      <c r="CU75" s="2">
        <v>1553.6666</v>
      </c>
      <c r="CV75" s="2">
        <v>1539.3333</v>
      </c>
      <c r="CW75" s="2">
        <v>1522</v>
      </c>
      <c r="CX75" s="2">
        <v>1510</v>
      </c>
      <c r="CY75" s="2">
        <v>1524.3333</v>
      </c>
      <c r="CZ75" s="2">
        <v>1516.6666</v>
      </c>
      <c r="DA75" s="2">
        <v>1532.3333</v>
      </c>
      <c r="DB75" s="2">
        <v>1520.6666</v>
      </c>
      <c r="DC75" s="2">
        <v>1500.6666</v>
      </c>
      <c r="DD75" s="2">
        <v>1526</v>
      </c>
      <c r="DE75" s="2">
        <v>1532.6666</v>
      </c>
      <c r="DF75" s="2">
        <v>1525.6666</v>
      </c>
      <c r="DG75" s="2">
        <v>1586.6666</v>
      </c>
      <c r="DH75" s="2">
        <v>1619</v>
      </c>
      <c r="DI75" s="2">
        <v>1635.3333</v>
      </c>
      <c r="DJ75" s="2">
        <v>1657.3333</v>
      </c>
      <c r="DK75" s="2">
        <v>1656.6666</v>
      </c>
      <c r="DL75" s="2">
        <v>1659.6666</v>
      </c>
      <c r="DM75" s="2">
        <v>1621</v>
      </c>
      <c r="DN75" s="2">
        <v>1625.6666</v>
      </c>
      <c r="DO75" s="2">
        <v>1619.3333</v>
      </c>
      <c r="DP75" s="2">
        <v>1630</v>
      </c>
      <c r="DQ75" s="2">
        <v>1638.3333</v>
      </c>
      <c r="DR75" s="2">
        <v>1706.6666</v>
      </c>
      <c r="DS75" s="2">
        <v>1709.3333</v>
      </c>
      <c r="DT75" s="2">
        <v>1711.3333</v>
      </c>
      <c r="DU75" s="2">
        <v>1702.6666</v>
      </c>
      <c r="DV75" s="2">
        <v>1670.6666</v>
      </c>
      <c r="DW75" s="2">
        <v>1677.6666</v>
      </c>
      <c r="DX75" s="2">
        <v>1660</v>
      </c>
      <c r="DY75" s="2">
        <v>1637.6666</v>
      </c>
      <c r="DZ75" s="2">
        <v>1637.3333</v>
      </c>
      <c r="EA75" s="2">
        <v>1627.3333</v>
      </c>
      <c r="EB75" s="2">
        <v>1624.6666</v>
      </c>
      <c r="EC75" s="2">
        <v>1624</v>
      </c>
      <c r="ED75" s="2">
        <v>1641.3333</v>
      </c>
      <c r="EE75" s="2">
        <v>1644.6666</v>
      </c>
      <c r="EF75" s="2">
        <v>1657.3333</v>
      </c>
      <c r="EG75" s="2">
        <v>1642.3333</v>
      </c>
      <c r="EH75" s="2">
        <v>1622</v>
      </c>
      <c r="EI75" s="2">
        <v>1623.6666</v>
      </c>
      <c r="EJ75" s="2">
        <v>1629</v>
      </c>
      <c r="EK75" s="2">
        <v>1636.6666</v>
      </c>
      <c r="EL75" s="2">
        <v>1630.6666</v>
      </c>
      <c r="EM75" s="2">
        <v>1639.6666</v>
      </c>
      <c r="EN75" s="2">
        <v>1627.6666</v>
      </c>
      <c r="EO75" s="2">
        <v>1610</v>
      </c>
      <c r="EP75" s="2">
        <v>1587.6666</v>
      </c>
      <c r="EQ75" s="2">
        <v>1588.3333</v>
      </c>
      <c r="ER75" s="2">
        <v>1593.3333</v>
      </c>
      <c r="ES75" s="2">
        <v>1636.3333</v>
      </c>
      <c r="ET75" s="2">
        <v>1638.6666</v>
      </c>
      <c r="EU75" s="2">
        <v>1642</v>
      </c>
      <c r="EV75" s="2">
        <v>1694</v>
      </c>
      <c r="EW75" s="2">
        <v>1659.6666</v>
      </c>
      <c r="EX75" s="2">
        <v>1626.6666</v>
      </c>
      <c r="EY75" s="2">
        <v>1620.3333</v>
      </c>
      <c r="EZ75" s="2">
        <v>1623</v>
      </c>
      <c r="FA75" s="2">
        <v>1619.6666</v>
      </c>
      <c r="FB75" s="2">
        <v>1601.6666</v>
      </c>
      <c r="FC75" s="2">
        <v>1601</v>
      </c>
      <c r="FD75" s="2">
        <v>1613</v>
      </c>
      <c r="FE75" s="2">
        <v>1615.3333</v>
      </c>
      <c r="FF75" s="2">
        <v>1610.6666</v>
      </c>
      <c r="FG75" s="2">
        <v>1601</v>
      </c>
      <c r="FH75" s="2">
        <v>1603.6666</v>
      </c>
      <c r="FI75" s="2">
        <v>1589.6666</v>
      </c>
      <c r="FJ75" s="2">
        <v>1587</v>
      </c>
      <c r="FK75" s="2">
        <v>1580.3333</v>
      </c>
      <c r="FL75" s="2">
        <v>1586.6666</v>
      </c>
      <c r="FM75" s="2">
        <v>1589</v>
      </c>
      <c r="FN75" s="2">
        <v>1609</v>
      </c>
      <c r="FO75" s="2">
        <v>1633.6666</v>
      </c>
      <c r="FP75" s="2">
        <v>1646.6666</v>
      </c>
      <c r="FQ75" s="2">
        <v>1636.3333</v>
      </c>
      <c r="FR75" s="2">
        <v>1608.6666</v>
      </c>
      <c r="FS75" s="2">
        <v>1599.3333</v>
      </c>
      <c r="FT75" s="2">
        <v>1597.3333</v>
      </c>
      <c r="FU75" s="2">
        <v>1577.3333</v>
      </c>
      <c r="FV75" s="2">
        <v>1568.6666</v>
      </c>
      <c r="FW75" s="2">
        <v>1573.6666</v>
      </c>
      <c r="FX75" s="2">
        <v>1589</v>
      </c>
      <c r="FY75" s="2">
        <v>1600</v>
      </c>
      <c r="FZ75" s="2">
        <v>1602.3333</v>
      </c>
      <c r="GA75" s="2">
        <v>1586</v>
      </c>
      <c r="GB75" s="2">
        <v>1571.6666</v>
      </c>
      <c r="GC75" s="2">
        <v>1564.6666</v>
      </c>
      <c r="GD75" s="2">
        <v>1561</v>
      </c>
      <c r="GE75" s="2">
        <v>1565</v>
      </c>
      <c r="GF75" s="2">
        <v>1558</v>
      </c>
      <c r="GG75" s="2">
        <v>1566.6666</v>
      </c>
      <c r="GH75" s="2">
        <v>1556.6666</v>
      </c>
      <c r="GI75" s="2">
        <v>1549.6666</v>
      </c>
      <c r="GJ75" s="2">
        <v>1559.3333</v>
      </c>
      <c r="GK75" s="2">
        <v>1583.6666</v>
      </c>
      <c r="GL75" s="2">
        <v>1594.6666</v>
      </c>
      <c r="GM75" s="2">
        <v>1583</v>
      </c>
      <c r="GN75" s="2">
        <v>1577.6666</v>
      </c>
      <c r="GO75" s="2">
        <v>1583</v>
      </c>
      <c r="GP75" s="2">
        <v>1578.6666</v>
      </c>
      <c r="GQ75" s="2">
        <v>1580.3333</v>
      </c>
      <c r="GR75" s="2">
        <v>1569.3333</v>
      </c>
      <c r="GS75" s="2">
        <v>1572.6666</v>
      </c>
      <c r="GT75" s="2">
        <v>1565.6666</v>
      </c>
      <c r="GU75" s="2">
        <v>1559.3333</v>
      </c>
      <c r="GV75" s="2">
        <v>1573</v>
      </c>
      <c r="GW75" s="2">
        <v>1583</v>
      </c>
      <c r="GX75" s="2">
        <v>1592.6666</v>
      </c>
      <c r="GY75" s="2">
        <v>1595.3333</v>
      </c>
      <c r="GZ75" s="2">
        <v>1583</v>
      </c>
      <c r="HA75" s="2">
        <v>1572.6666</v>
      </c>
      <c r="HB75" s="2">
        <v>1586.3333</v>
      </c>
      <c r="HC75" s="2">
        <v>1593.3333</v>
      </c>
      <c r="HD75" s="2">
        <v>1600</v>
      </c>
      <c r="HE75" s="2">
        <v>1609.6666</v>
      </c>
      <c r="HF75" s="2">
        <v>1607</v>
      </c>
      <c r="HG75" s="2">
        <v>1593.3333</v>
      </c>
      <c r="HH75" s="2">
        <v>1595.6666</v>
      </c>
      <c r="HI75" s="2">
        <v>1630.6666</v>
      </c>
      <c r="HJ75" s="2">
        <v>1640.6666</v>
      </c>
      <c r="HK75" s="2">
        <v>1559.3333</v>
      </c>
      <c r="HL75" s="2">
        <v>1567.6666</v>
      </c>
      <c r="HM75" s="2">
        <v>1572</v>
      </c>
      <c r="HN75" s="2">
        <v>1573</v>
      </c>
      <c r="HO75" s="2">
        <v>1553</v>
      </c>
      <c r="HP75" s="2">
        <v>1547.3333</v>
      </c>
      <c r="HQ75" s="2">
        <v>1543.6666</v>
      </c>
      <c r="HR75" s="2">
        <v>1538.6666</v>
      </c>
      <c r="HS75" s="2">
        <v>1518</v>
      </c>
      <c r="HT75" s="2">
        <v>1529.6666</v>
      </c>
      <c r="HU75" s="2">
        <v>1530.6666</v>
      </c>
      <c r="HV75" s="2">
        <v>1528.3333</v>
      </c>
      <c r="HW75" s="2">
        <v>1523.6666</v>
      </c>
      <c r="HX75" s="2">
        <v>1529.3333</v>
      </c>
      <c r="HY75" s="2">
        <v>1521.6666</v>
      </c>
      <c r="HZ75" s="2">
        <v>1531.3333</v>
      </c>
      <c r="IA75" s="2">
        <v>1547</v>
      </c>
      <c r="IB75" s="2">
        <v>1547</v>
      </c>
      <c r="IC75" s="2">
        <v>1550</v>
      </c>
      <c r="ID75" s="2">
        <v>1542.3333</v>
      </c>
      <c r="IE75" s="2">
        <v>1533.3333</v>
      </c>
      <c r="IF75" s="2">
        <v>1515.6666</v>
      </c>
      <c r="IG75" s="2">
        <v>1510.6666</v>
      </c>
      <c r="IH75" s="2">
        <v>1517.3333</v>
      </c>
      <c r="II75" s="2">
        <v>1533.6666</v>
      </c>
      <c r="IJ75" s="2">
        <v>1539.6666</v>
      </c>
      <c r="IK75" s="2">
        <v>1562</v>
      </c>
      <c r="IL75" s="2">
        <v>1582.6666</v>
      </c>
      <c r="IM75" s="2">
        <v>1480</v>
      </c>
      <c r="IN75" s="2">
        <v>1486</v>
      </c>
      <c r="IO75" s="2">
        <v>1473</v>
      </c>
      <c r="IP75" s="2">
        <v>1464.6666</v>
      </c>
      <c r="IQ75" s="2">
        <v>1469.3333</v>
      </c>
      <c r="IR75" s="2">
        <v>1466.3333</v>
      </c>
      <c r="IS75" s="2">
        <v>1456</v>
      </c>
      <c r="IT75" s="2">
        <v>1448.3333</v>
      </c>
    </row>
    <row r="76" spans="1:254" ht="15.9" customHeight="1">
      <c r="A76" s="65" t="s">
        <v>147</v>
      </c>
      <c r="B76" s="25" t="s">
        <v>148</v>
      </c>
      <c r="C76" s="39">
        <v>5273</v>
      </c>
      <c r="D76" s="38">
        <v>-95</v>
      </c>
      <c r="E76" s="29">
        <v>5368</v>
      </c>
      <c r="F76" s="29">
        <v>5350</v>
      </c>
      <c r="G76" s="29">
        <v>4965</v>
      </c>
      <c r="H76" s="29">
        <v>4930</v>
      </c>
      <c r="I76" s="29">
        <v>5105</v>
      </c>
      <c r="J76" s="29">
        <v>4900</v>
      </c>
      <c r="K76" s="29">
        <v>4984</v>
      </c>
      <c r="L76" s="29">
        <v>5013</v>
      </c>
      <c r="M76" s="29">
        <v>5171</v>
      </c>
      <c r="N76" s="29">
        <v>5096</v>
      </c>
      <c r="O76" s="29">
        <v>5319</v>
      </c>
      <c r="P76" s="29">
        <v>5430</v>
      </c>
      <c r="Q76" s="29">
        <v>5295</v>
      </c>
      <c r="R76" s="29">
        <v>5289</v>
      </c>
      <c r="S76" s="29">
        <v>5584</v>
      </c>
      <c r="T76" s="29">
        <v>5700</v>
      </c>
      <c r="U76" s="29">
        <v>5672</v>
      </c>
      <c r="V76" s="29">
        <v>5763</v>
      </c>
      <c r="W76" s="29">
        <v>5783</v>
      </c>
      <c r="X76" s="29">
        <v>5905</v>
      </c>
      <c r="Y76" s="29">
        <v>5919</v>
      </c>
      <c r="Z76" s="29">
        <v>6145</v>
      </c>
      <c r="AA76" s="29">
        <v>6340</v>
      </c>
      <c r="AB76" s="29">
        <v>6189</v>
      </c>
      <c r="AC76" s="29">
        <v>6209</v>
      </c>
      <c r="AD76" s="29">
        <v>6311</v>
      </c>
      <c r="AE76" s="29">
        <v>5942</v>
      </c>
      <c r="AF76" s="29">
        <v>5839</v>
      </c>
      <c r="AG76" s="29">
        <v>5890</v>
      </c>
      <c r="AH76" s="29">
        <v>5859</v>
      </c>
      <c r="AI76" s="29">
        <v>5617</v>
      </c>
      <c r="AJ76" s="29">
        <v>6035</v>
      </c>
      <c r="AK76" s="29">
        <v>6166</v>
      </c>
      <c r="AL76" s="29">
        <v>5933</v>
      </c>
      <c r="AM76" s="29">
        <v>5843</v>
      </c>
      <c r="AN76" s="29">
        <v>5350</v>
      </c>
      <c r="AO76" s="29">
        <v>5175</v>
      </c>
      <c r="AP76" s="29">
        <v>5501</v>
      </c>
      <c r="AQ76" s="29">
        <v>5257</v>
      </c>
      <c r="AR76" s="29">
        <v>5203</v>
      </c>
      <c r="AS76" s="29">
        <v>4865</v>
      </c>
      <c r="AT76" s="29">
        <v>4855</v>
      </c>
      <c r="AU76" s="29">
        <v>4907</v>
      </c>
      <c r="AV76" s="29">
        <v>5070</v>
      </c>
      <c r="AW76" s="29">
        <v>5194</v>
      </c>
      <c r="AX76" s="29">
        <v>5298</v>
      </c>
      <c r="AY76" s="29">
        <v>5351</v>
      </c>
      <c r="AZ76" s="29">
        <v>5435</v>
      </c>
      <c r="BA76" s="29">
        <v>5204</v>
      </c>
      <c r="BB76" s="29">
        <v>5275</v>
      </c>
      <c r="BC76" s="29">
        <v>5425</v>
      </c>
      <c r="BD76" s="29">
        <v>5676</v>
      </c>
      <c r="BE76" s="29">
        <v>5505</v>
      </c>
      <c r="BF76" s="29">
        <v>5332</v>
      </c>
      <c r="BG76" s="29">
        <v>5328</v>
      </c>
      <c r="BH76" s="29">
        <v>5296</v>
      </c>
      <c r="BI76" s="29">
        <v>5330</v>
      </c>
      <c r="BJ76" s="29">
        <v>5311</v>
      </c>
      <c r="BK76" s="29">
        <v>5580</v>
      </c>
      <c r="BL76" s="30">
        <v>5716</v>
      </c>
      <c r="BM76" s="2">
        <v>5590</v>
      </c>
      <c r="BN76" s="2">
        <v>5739</v>
      </c>
      <c r="BO76" s="2">
        <v>5652</v>
      </c>
      <c r="BP76" s="2">
        <v>5030</v>
      </c>
      <c r="BQ76" s="2">
        <v>5070</v>
      </c>
      <c r="BR76" s="2">
        <v>4936</v>
      </c>
      <c r="BS76" s="2">
        <v>5090</v>
      </c>
      <c r="BT76" s="2">
        <v>4813</v>
      </c>
      <c r="BU76" s="2">
        <v>4823</v>
      </c>
      <c r="BV76" s="2">
        <v>4877</v>
      </c>
      <c r="BW76" s="2">
        <v>4672</v>
      </c>
      <c r="BX76" s="2">
        <v>4715</v>
      </c>
      <c r="BY76" s="2">
        <v>4730</v>
      </c>
      <c r="BZ76" s="2">
        <v>4640</v>
      </c>
      <c r="CA76" s="2">
        <v>4682</v>
      </c>
      <c r="CB76" s="2">
        <v>4712</v>
      </c>
      <c r="CC76" s="2">
        <v>4683</v>
      </c>
      <c r="CD76" s="2">
        <v>4692</v>
      </c>
      <c r="CE76" s="2">
        <v>4655</v>
      </c>
      <c r="CF76" s="2">
        <v>4724</v>
      </c>
      <c r="CG76" s="2">
        <v>4811</v>
      </c>
      <c r="CH76" s="2">
        <v>4814</v>
      </c>
      <c r="CI76" s="2">
        <v>4674</v>
      </c>
      <c r="CJ76" s="2">
        <v>4697</v>
      </c>
      <c r="CK76" s="2">
        <v>4714</v>
      </c>
      <c r="CL76" s="2">
        <v>4683</v>
      </c>
      <c r="CM76" s="2">
        <v>4622</v>
      </c>
      <c r="CN76" s="2">
        <v>4562</v>
      </c>
      <c r="CO76" s="2">
        <v>4447</v>
      </c>
      <c r="CP76" s="2">
        <v>4549</v>
      </c>
      <c r="CQ76" s="2">
        <v>4517</v>
      </c>
      <c r="CR76" s="2">
        <v>4481</v>
      </c>
      <c r="CS76" s="2">
        <v>4317</v>
      </c>
      <c r="CT76" s="2">
        <v>4243</v>
      </c>
      <c r="CU76" s="2">
        <v>4445</v>
      </c>
      <c r="CV76" s="2">
        <v>4577</v>
      </c>
      <c r="CW76" s="2">
        <v>4554</v>
      </c>
      <c r="CX76" s="2">
        <v>4478</v>
      </c>
      <c r="CY76" s="2">
        <v>4424</v>
      </c>
      <c r="CZ76" s="2">
        <v>4429</v>
      </c>
      <c r="DA76" s="2">
        <v>4495</v>
      </c>
      <c r="DB76" s="2">
        <v>4460</v>
      </c>
      <c r="DC76" s="2">
        <v>4381</v>
      </c>
      <c r="DD76" s="2">
        <v>4579</v>
      </c>
      <c r="DE76" s="2">
        <v>4672</v>
      </c>
      <c r="DF76" s="2">
        <v>4612</v>
      </c>
      <c r="DG76" s="2">
        <v>4853</v>
      </c>
      <c r="DH76" s="2">
        <v>4984</v>
      </c>
      <c r="DI76" s="2">
        <v>5005</v>
      </c>
      <c r="DJ76" s="2">
        <v>5025</v>
      </c>
      <c r="DK76" s="2">
        <v>4959</v>
      </c>
      <c r="DL76" s="2">
        <v>4733</v>
      </c>
      <c r="DM76" s="2">
        <v>4641</v>
      </c>
      <c r="DN76" s="2">
        <v>4664</v>
      </c>
      <c r="DO76" s="2">
        <v>4774</v>
      </c>
      <c r="DP76" s="2">
        <v>4637</v>
      </c>
      <c r="DQ76" s="2">
        <v>4584</v>
      </c>
      <c r="DR76" s="2">
        <v>4503</v>
      </c>
      <c r="DS76" s="2">
        <v>4356</v>
      </c>
      <c r="DT76" s="2">
        <v>4490</v>
      </c>
      <c r="DU76" s="2">
        <v>4401</v>
      </c>
      <c r="DV76" s="2">
        <v>4099</v>
      </c>
      <c r="DW76" s="2">
        <v>3623</v>
      </c>
      <c r="DX76" s="2">
        <v>3570</v>
      </c>
      <c r="DY76" s="2">
        <v>3557</v>
      </c>
      <c r="DZ76" s="2">
        <v>3567</v>
      </c>
      <c r="EA76" s="2">
        <v>3543</v>
      </c>
      <c r="EB76" s="2">
        <v>3468</v>
      </c>
      <c r="EC76" s="2">
        <v>3444</v>
      </c>
      <c r="ED76" s="2">
        <v>3500</v>
      </c>
      <c r="EE76" s="2">
        <v>3518</v>
      </c>
      <c r="EF76" s="2">
        <v>3678</v>
      </c>
      <c r="EG76" s="2">
        <v>3673</v>
      </c>
      <c r="EH76" s="2">
        <v>3662</v>
      </c>
      <c r="EI76" s="2">
        <v>3746</v>
      </c>
      <c r="EJ76" s="2">
        <v>3657</v>
      </c>
      <c r="EK76" s="2">
        <v>3468</v>
      </c>
      <c r="EL76" s="2">
        <v>3463</v>
      </c>
      <c r="EM76" s="2">
        <v>3438</v>
      </c>
      <c r="EN76" s="2">
        <v>3356</v>
      </c>
      <c r="EO76" s="2">
        <v>3319</v>
      </c>
      <c r="EP76" s="2">
        <v>3325</v>
      </c>
      <c r="EQ76" s="2">
        <v>3356</v>
      </c>
      <c r="ER76" s="2">
        <v>3394</v>
      </c>
      <c r="ES76" s="2">
        <v>3362</v>
      </c>
      <c r="ET76" s="2">
        <v>3366</v>
      </c>
      <c r="EU76" s="2">
        <v>3380</v>
      </c>
      <c r="EV76" s="2">
        <v>3402</v>
      </c>
      <c r="EW76" s="2">
        <v>3420</v>
      </c>
      <c r="EX76" s="2">
        <v>3367</v>
      </c>
      <c r="EY76" s="2">
        <v>3346</v>
      </c>
      <c r="EZ76" s="2">
        <v>3350</v>
      </c>
      <c r="FA76" s="2">
        <v>3390</v>
      </c>
      <c r="FB76" s="2">
        <v>3417</v>
      </c>
      <c r="FC76" s="2">
        <v>3392</v>
      </c>
      <c r="FD76" s="2">
        <v>3375</v>
      </c>
      <c r="FE76" s="2">
        <v>3393</v>
      </c>
      <c r="FF76" s="2">
        <v>3386</v>
      </c>
      <c r="FG76" s="2">
        <v>3378</v>
      </c>
      <c r="FH76" s="2">
        <v>3514</v>
      </c>
      <c r="FI76" s="2">
        <v>3572</v>
      </c>
      <c r="FJ76" s="2">
        <v>3581</v>
      </c>
      <c r="FK76" s="2">
        <v>3605</v>
      </c>
      <c r="FL76" s="2">
        <v>3559</v>
      </c>
      <c r="FM76" s="2">
        <v>3549</v>
      </c>
      <c r="FN76" s="2">
        <v>3565</v>
      </c>
      <c r="FO76" s="2">
        <v>3613</v>
      </c>
      <c r="FP76" s="2">
        <v>3658</v>
      </c>
      <c r="FQ76" s="2">
        <v>3616</v>
      </c>
      <c r="FR76" s="2">
        <v>3593</v>
      </c>
      <c r="FS76" s="2">
        <v>3665</v>
      </c>
      <c r="FT76" s="2">
        <v>3670</v>
      </c>
      <c r="FU76" s="2">
        <v>3643</v>
      </c>
      <c r="FV76" s="2">
        <v>3675</v>
      </c>
      <c r="FW76" s="2">
        <v>3764</v>
      </c>
      <c r="FX76" s="2">
        <v>3853</v>
      </c>
      <c r="FY76" s="2">
        <v>3829</v>
      </c>
      <c r="FZ76" s="2">
        <v>3860</v>
      </c>
      <c r="GA76" s="2">
        <v>3897</v>
      </c>
      <c r="GB76" s="2">
        <v>3650</v>
      </c>
      <c r="GC76" s="2">
        <v>3677</v>
      </c>
      <c r="GD76" s="2">
        <v>3763</v>
      </c>
      <c r="GE76" s="2">
        <v>4512</v>
      </c>
      <c r="GF76" s="2">
        <v>4544</v>
      </c>
      <c r="GG76" s="2">
        <v>4466</v>
      </c>
      <c r="GH76" s="2">
        <v>4377</v>
      </c>
      <c r="GI76" s="2">
        <v>4241</v>
      </c>
      <c r="GJ76" s="2">
        <v>4260</v>
      </c>
      <c r="GK76" s="2">
        <v>4269</v>
      </c>
      <c r="GL76" s="2">
        <v>4293</v>
      </c>
      <c r="GM76" s="2">
        <v>4261</v>
      </c>
      <c r="GN76" s="2">
        <v>4318</v>
      </c>
      <c r="GO76" s="2">
        <v>4317</v>
      </c>
      <c r="GP76" s="2">
        <v>4322</v>
      </c>
      <c r="GQ76" s="2">
        <v>4302</v>
      </c>
      <c r="GR76" s="2">
        <v>4189</v>
      </c>
      <c r="GS76" s="2">
        <v>4209</v>
      </c>
      <c r="GT76" s="2">
        <v>4237</v>
      </c>
      <c r="GU76" s="2">
        <v>4197</v>
      </c>
      <c r="GV76" s="2">
        <v>4222</v>
      </c>
      <c r="GW76" s="2">
        <v>4222</v>
      </c>
      <c r="GX76" s="2">
        <v>4333</v>
      </c>
      <c r="GY76" s="2">
        <v>4348</v>
      </c>
      <c r="GZ76" s="2">
        <v>4324</v>
      </c>
      <c r="HA76" s="2">
        <v>4224</v>
      </c>
      <c r="HB76" s="2">
        <v>4251</v>
      </c>
      <c r="HC76" s="2">
        <v>4250</v>
      </c>
      <c r="HD76" s="2">
        <v>4252</v>
      </c>
      <c r="HE76" s="2">
        <v>4276</v>
      </c>
      <c r="HF76" s="2">
        <v>4357</v>
      </c>
      <c r="HG76" s="2">
        <v>4244</v>
      </c>
      <c r="HH76" s="2">
        <v>4325</v>
      </c>
      <c r="HI76" s="2">
        <v>4300</v>
      </c>
      <c r="HJ76" s="2">
        <v>4298</v>
      </c>
      <c r="HK76" s="2">
        <v>4284</v>
      </c>
      <c r="HL76" s="2">
        <v>4343</v>
      </c>
      <c r="HM76" s="2">
        <v>4300</v>
      </c>
      <c r="HN76" s="2">
        <v>4323</v>
      </c>
      <c r="HO76" s="2">
        <v>4287</v>
      </c>
      <c r="HP76" s="2">
        <v>4281</v>
      </c>
      <c r="HQ76" s="2">
        <v>4305</v>
      </c>
      <c r="HR76" s="2">
        <v>4308</v>
      </c>
      <c r="HS76" s="2">
        <v>4226</v>
      </c>
      <c r="HT76" s="2">
        <v>4178</v>
      </c>
      <c r="HU76" s="2">
        <v>4126</v>
      </c>
      <c r="HV76" s="2">
        <v>4078</v>
      </c>
      <c r="HW76" s="2">
        <v>4047</v>
      </c>
      <c r="HX76" s="2">
        <v>4030</v>
      </c>
      <c r="HY76" s="2">
        <v>4083</v>
      </c>
      <c r="HZ76" s="2">
        <v>4086</v>
      </c>
      <c r="IA76" s="2">
        <v>4054</v>
      </c>
      <c r="IB76" s="2">
        <v>4034</v>
      </c>
      <c r="IC76" s="2">
        <v>4064</v>
      </c>
      <c r="ID76" s="2">
        <v>4054</v>
      </c>
      <c r="IE76" s="2">
        <v>4129</v>
      </c>
      <c r="IF76" s="2">
        <v>4098</v>
      </c>
      <c r="IG76" s="2">
        <v>4172</v>
      </c>
      <c r="IH76" s="2">
        <v>4007</v>
      </c>
      <c r="II76" s="2">
        <v>4027</v>
      </c>
      <c r="IJ76" s="2">
        <v>4047</v>
      </c>
      <c r="IK76" s="2">
        <v>4040</v>
      </c>
      <c r="IL76" s="2">
        <v>4039</v>
      </c>
      <c r="IM76" s="2">
        <v>3986</v>
      </c>
      <c r="IN76" s="2">
        <v>3927</v>
      </c>
      <c r="IO76" s="2">
        <v>3969</v>
      </c>
      <c r="IP76" s="2">
        <v>4070</v>
      </c>
      <c r="IQ76" s="2">
        <v>4107</v>
      </c>
      <c r="IR76" s="2">
        <v>4019</v>
      </c>
      <c r="IS76" s="2">
        <v>3969</v>
      </c>
      <c r="IT76" s="2">
        <v>3915</v>
      </c>
    </row>
    <row r="77" spans="1:254" ht="15.9" customHeight="1">
      <c r="A77" s="65" t="s">
        <v>149</v>
      </c>
      <c r="B77" s="25" t="s">
        <v>150</v>
      </c>
      <c r="C77" s="39">
        <v>3022</v>
      </c>
      <c r="D77" s="38">
        <v>28.5</v>
      </c>
      <c r="E77" s="29">
        <v>2993.5</v>
      </c>
      <c r="F77" s="29">
        <v>2924.5</v>
      </c>
      <c r="G77" s="29">
        <v>3028</v>
      </c>
      <c r="H77" s="29">
        <v>2999</v>
      </c>
      <c r="I77" s="29">
        <v>3119</v>
      </c>
      <c r="J77" s="29">
        <v>3192</v>
      </c>
      <c r="K77" s="29">
        <v>3233</v>
      </c>
      <c r="L77" s="29">
        <v>3015</v>
      </c>
      <c r="M77" s="29">
        <v>2973</v>
      </c>
      <c r="N77" s="29">
        <v>2923</v>
      </c>
      <c r="O77" s="29">
        <v>2950</v>
      </c>
      <c r="P77" s="29">
        <v>2951</v>
      </c>
      <c r="Q77" s="29">
        <v>2972</v>
      </c>
      <c r="R77" s="29">
        <v>2913.5</v>
      </c>
      <c r="S77" s="29">
        <v>2935.5</v>
      </c>
      <c r="T77" s="29">
        <v>2875.5</v>
      </c>
      <c r="U77" s="29">
        <v>2853</v>
      </c>
      <c r="V77" s="29">
        <v>2847</v>
      </c>
      <c r="W77" s="29">
        <v>2864.5</v>
      </c>
      <c r="X77" s="29">
        <v>2865</v>
      </c>
      <c r="Y77" s="29">
        <v>2942</v>
      </c>
      <c r="Z77" s="29">
        <v>2980</v>
      </c>
      <c r="AA77" s="29">
        <v>2923</v>
      </c>
      <c r="AB77" s="29">
        <v>2856.5</v>
      </c>
      <c r="AC77" s="29">
        <v>2839</v>
      </c>
      <c r="AD77" s="29">
        <v>2771.5</v>
      </c>
      <c r="AE77" s="29">
        <v>2782.5</v>
      </c>
      <c r="AF77" s="29">
        <v>2805</v>
      </c>
      <c r="AG77" s="29">
        <v>2768</v>
      </c>
      <c r="AH77" s="29">
        <v>2713.5</v>
      </c>
      <c r="AI77" s="29">
        <v>2731</v>
      </c>
      <c r="AJ77" s="29">
        <v>2748</v>
      </c>
      <c r="AK77" s="29">
        <v>2802</v>
      </c>
      <c r="AL77" s="29">
        <v>2793</v>
      </c>
      <c r="AM77" s="29">
        <v>2807</v>
      </c>
      <c r="AN77" s="29">
        <v>2863.5</v>
      </c>
      <c r="AO77" s="29">
        <v>2894</v>
      </c>
      <c r="AP77" s="29">
        <v>2934.5</v>
      </c>
      <c r="AQ77" s="29">
        <v>2798.5</v>
      </c>
      <c r="AR77" s="29">
        <v>2782.5</v>
      </c>
      <c r="AS77" s="29">
        <v>2840.5</v>
      </c>
      <c r="AT77" s="29">
        <v>2873</v>
      </c>
      <c r="AU77" s="29">
        <v>2862</v>
      </c>
      <c r="AV77" s="29">
        <v>2885.5</v>
      </c>
      <c r="AW77" s="29">
        <v>2879.5</v>
      </c>
      <c r="AX77" s="29">
        <v>2920</v>
      </c>
      <c r="AY77" s="29">
        <v>2863.5</v>
      </c>
      <c r="AZ77" s="29">
        <v>3009</v>
      </c>
      <c r="BA77" s="29">
        <v>3082</v>
      </c>
      <c r="BB77" s="29">
        <v>3072</v>
      </c>
      <c r="BC77" s="29">
        <v>3039</v>
      </c>
      <c r="BD77" s="29">
        <v>3030</v>
      </c>
      <c r="BE77" s="29">
        <v>3108</v>
      </c>
      <c r="BF77" s="29">
        <v>3022</v>
      </c>
      <c r="BG77" s="29">
        <v>3027</v>
      </c>
      <c r="BH77" s="29">
        <v>3027</v>
      </c>
      <c r="BI77" s="29">
        <v>2979</v>
      </c>
      <c r="BJ77" s="29">
        <v>3013</v>
      </c>
      <c r="BK77" s="29">
        <v>3086</v>
      </c>
      <c r="BL77" s="30">
        <v>3010</v>
      </c>
      <c r="BM77" s="2">
        <v>2945</v>
      </c>
      <c r="BN77" s="2">
        <v>2886.5</v>
      </c>
      <c r="BO77" s="2">
        <v>2888</v>
      </c>
      <c r="BP77" s="2">
        <v>3088</v>
      </c>
      <c r="BQ77" s="2">
        <v>3047</v>
      </c>
      <c r="BR77" s="2">
        <v>3022</v>
      </c>
      <c r="BS77" s="2">
        <v>3071</v>
      </c>
      <c r="BT77" s="2">
        <v>3135</v>
      </c>
      <c r="BU77" s="2">
        <v>3101</v>
      </c>
      <c r="BV77" s="2">
        <v>3133</v>
      </c>
      <c r="BW77" s="2">
        <v>3205</v>
      </c>
      <c r="BX77" s="2">
        <v>3235</v>
      </c>
      <c r="BY77" s="2">
        <v>3356</v>
      </c>
      <c r="BZ77" s="2">
        <v>3413</v>
      </c>
      <c r="CA77" s="2">
        <v>3400</v>
      </c>
      <c r="CB77" s="2">
        <v>3468</v>
      </c>
      <c r="CC77" s="2">
        <v>3386</v>
      </c>
      <c r="CD77" s="2">
        <v>3355</v>
      </c>
      <c r="CE77" s="2">
        <v>3337</v>
      </c>
      <c r="CF77" s="2">
        <v>3363</v>
      </c>
      <c r="CG77" s="2">
        <v>3399</v>
      </c>
      <c r="CH77" s="2">
        <v>3418</v>
      </c>
      <c r="CI77" s="2">
        <v>3264</v>
      </c>
      <c r="CJ77" s="2">
        <v>3297</v>
      </c>
      <c r="CK77" s="2">
        <v>3316</v>
      </c>
      <c r="CL77" s="2">
        <v>3384</v>
      </c>
      <c r="CM77" s="2">
        <v>3311</v>
      </c>
      <c r="CN77" s="2">
        <v>3252</v>
      </c>
      <c r="CO77" s="2">
        <v>3237</v>
      </c>
      <c r="CP77" s="2">
        <v>3434</v>
      </c>
      <c r="CQ77" s="2">
        <v>3388</v>
      </c>
      <c r="CR77" s="2">
        <v>3420</v>
      </c>
      <c r="CS77" s="2">
        <v>3336</v>
      </c>
      <c r="CT77" s="2">
        <v>3280</v>
      </c>
      <c r="CU77" s="2">
        <v>3374</v>
      </c>
      <c r="CV77" s="2">
        <v>3424</v>
      </c>
      <c r="CW77" s="2">
        <v>3394</v>
      </c>
      <c r="CX77" s="2">
        <v>3380</v>
      </c>
      <c r="CY77" s="2">
        <v>3432</v>
      </c>
      <c r="CZ77" s="2">
        <v>3511</v>
      </c>
      <c r="DA77" s="2">
        <v>3569</v>
      </c>
      <c r="DB77" s="2">
        <v>3517</v>
      </c>
      <c r="DC77" s="2">
        <v>3423</v>
      </c>
      <c r="DD77" s="2">
        <v>3543</v>
      </c>
      <c r="DE77" s="2">
        <v>3635</v>
      </c>
      <c r="DF77" s="2">
        <v>3669</v>
      </c>
      <c r="DG77" s="2">
        <v>3801</v>
      </c>
      <c r="DH77" s="2">
        <v>3957</v>
      </c>
      <c r="DI77" s="2">
        <v>3825</v>
      </c>
      <c r="DJ77" s="2">
        <v>3821</v>
      </c>
      <c r="DK77" s="2">
        <v>3753</v>
      </c>
      <c r="DL77" s="2">
        <v>3682</v>
      </c>
      <c r="DM77" s="2">
        <v>3715</v>
      </c>
      <c r="DN77" s="2">
        <v>3786</v>
      </c>
      <c r="DO77" s="2">
        <v>3769</v>
      </c>
      <c r="DP77" s="2">
        <v>3724</v>
      </c>
      <c r="DQ77" s="2">
        <v>3760</v>
      </c>
      <c r="DR77" s="2">
        <v>3787</v>
      </c>
      <c r="DS77" s="2">
        <v>3707</v>
      </c>
      <c r="DT77" s="2">
        <v>3759</v>
      </c>
      <c r="DU77" s="2">
        <v>4000</v>
      </c>
      <c r="DV77" s="2">
        <v>3793</v>
      </c>
      <c r="DW77" s="2">
        <v>3813</v>
      </c>
      <c r="DX77" s="2">
        <v>3743</v>
      </c>
      <c r="DY77" s="2">
        <v>3622</v>
      </c>
      <c r="DZ77" s="2">
        <v>3627</v>
      </c>
      <c r="EA77" s="2">
        <v>3530</v>
      </c>
      <c r="EB77" s="2">
        <v>3470</v>
      </c>
      <c r="EC77" s="2">
        <v>3381</v>
      </c>
      <c r="ED77" s="2">
        <v>3498</v>
      </c>
      <c r="EE77" s="2">
        <v>3521</v>
      </c>
      <c r="EF77" s="2">
        <v>3651</v>
      </c>
      <c r="EG77" s="2">
        <v>3639</v>
      </c>
      <c r="EH77" s="2">
        <v>3559</v>
      </c>
      <c r="EI77" s="2">
        <v>3594</v>
      </c>
      <c r="EJ77" s="2">
        <v>3623</v>
      </c>
      <c r="EK77" s="2">
        <v>3742</v>
      </c>
      <c r="EL77" s="2">
        <v>3764</v>
      </c>
      <c r="EM77" s="2">
        <v>3645</v>
      </c>
      <c r="EN77" s="2">
        <v>3641</v>
      </c>
      <c r="EO77" s="2">
        <v>3404</v>
      </c>
      <c r="EP77" s="2">
        <v>3328</v>
      </c>
      <c r="EQ77" s="2">
        <v>3360</v>
      </c>
      <c r="ER77" s="2">
        <v>3504</v>
      </c>
      <c r="ES77" s="2">
        <v>3455</v>
      </c>
      <c r="ET77" s="2">
        <v>3387</v>
      </c>
      <c r="EU77" s="2">
        <v>3386</v>
      </c>
      <c r="EV77" s="2">
        <v>3397</v>
      </c>
      <c r="EW77" s="2">
        <v>3383</v>
      </c>
      <c r="EX77" s="2">
        <v>3420</v>
      </c>
      <c r="EY77" s="2">
        <v>3479</v>
      </c>
      <c r="EZ77" s="2">
        <v>3495</v>
      </c>
      <c r="FA77" s="2">
        <v>3439</v>
      </c>
      <c r="FB77" s="2">
        <v>3384</v>
      </c>
      <c r="FC77" s="2">
        <v>3356</v>
      </c>
      <c r="FD77" s="2">
        <v>3394</v>
      </c>
      <c r="FE77" s="2">
        <v>3358</v>
      </c>
      <c r="FF77" s="2">
        <v>3272</v>
      </c>
      <c r="FG77" s="2">
        <v>3160</v>
      </c>
      <c r="FH77" s="2">
        <v>3137</v>
      </c>
      <c r="FI77" s="2">
        <v>3083</v>
      </c>
      <c r="FJ77" s="2">
        <v>3060</v>
      </c>
      <c r="FK77" s="2">
        <v>3067</v>
      </c>
      <c r="FL77" s="2">
        <v>3107</v>
      </c>
      <c r="FM77" s="2">
        <v>3040</v>
      </c>
      <c r="FN77" s="2">
        <v>3090</v>
      </c>
      <c r="FO77" s="2">
        <v>3133</v>
      </c>
      <c r="FP77" s="2">
        <v>3140</v>
      </c>
      <c r="FQ77" s="2">
        <v>3165</v>
      </c>
      <c r="FR77" s="2">
        <v>3158</v>
      </c>
      <c r="FS77" s="2">
        <v>3150</v>
      </c>
      <c r="FT77" s="2">
        <v>3120</v>
      </c>
      <c r="FU77" s="2">
        <v>3103</v>
      </c>
      <c r="FV77" s="2">
        <v>3075</v>
      </c>
      <c r="FW77" s="2">
        <v>3114</v>
      </c>
      <c r="FX77" s="2">
        <v>3164</v>
      </c>
      <c r="FY77" s="2">
        <v>3180</v>
      </c>
      <c r="FZ77" s="2">
        <v>3215</v>
      </c>
      <c r="GA77" s="2">
        <v>3214</v>
      </c>
      <c r="GB77" s="2">
        <v>3177</v>
      </c>
      <c r="GC77" s="2">
        <v>3134</v>
      </c>
      <c r="GD77" s="2">
        <v>3128</v>
      </c>
      <c r="GE77" s="2">
        <v>3182</v>
      </c>
      <c r="GF77" s="2">
        <v>3151</v>
      </c>
      <c r="GG77" s="2">
        <v>3205</v>
      </c>
      <c r="GH77" s="2">
        <v>3198</v>
      </c>
      <c r="GI77" s="2">
        <v>3190</v>
      </c>
      <c r="GJ77" s="2">
        <v>3182</v>
      </c>
      <c r="GK77" s="2">
        <v>3221</v>
      </c>
      <c r="GL77" s="2">
        <v>3218</v>
      </c>
      <c r="GM77" s="2">
        <v>3136</v>
      </c>
      <c r="GN77" s="2">
        <v>3112</v>
      </c>
      <c r="GO77" s="2">
        <v>3162</v>
      </c>
      <c r="GP77" s="2">
        <v>3021</v>
      </c>
      <c r="GQ77" s="2">
        <v>3003</v>
      </c>
      <c r="GR77" s="2">
        <v>2960.5</v>
      </c>
      <c r="GS77" s="2">
        <v>2979.5</v>
      </c>
      <c r="GT77" s="2">
        <v>2919.5</v>
      </c>
      <c r="GU77" s="2">
        <v>2898</v>
      </c>
      <c r="GV77" s="2">
        <v>2939.5</v>
      </c>
      <c r="GW77" s="2">
        <v>3002</v>
      </c>
      <c r="GX77" s="2">
        <v>3075</v>
      </c>
      <c r="GY77" s="2">
        <v>3035</v>
      </c>
      <c r="GZ77" s="2">
        <v>3022</v>
      </c>
      <c r="HA77" s="2">
        <v>2840</v>
      </c>
      <c r="HB77" s="2">
        <v>2832</v>
      </c>
      <c r="HC77" s="2">
        <v>2833</v>
      </c>
      <c r="HD77" s="2">
        <v>2860</v>
      </c>
      <c r="HE77" s="2">
        <v>2924</v>
      </c>
      <c r="HF77" s="2">
        <v>2999.5</v>
      </c>
      <c r="HG77" s="2">
        <v>2966</v>
      </c>
      <c r="HH77" s="2">
        <v>2956</v>
      </c>
      <c r="HI77" s="2">
        <v>2974.5</v>
      </c>
      <c r="HJ77" s="2">
        <v>2985</v>
      </c>
      <c r="HK77" s="2">
        <v>2972</v>
      </c>
      <c r="HL77" s="2">
        <v>2954.5</v>
      </c>
      <c r="HM77" s="2">
        <v>2944</v>
      </c>
      <c r="HN77" s="2">
        <v>2904.5</v>
      </c>
      <c r="HO77" s="2">
        <v>2886.5</v>
      </c>
      <c r="HP77" s="2">
        <v>2930</v>
      </c>
      <c r="HQ77" s="2">
        <v>2988</v>
      </c>
      <c r="HR77" s="2">
        <v>2979</v>
      </c>
      <c r="HS77" s="2">
        <v>3006</v>
      </c>
      <c r="HT77" s="2">
        <v>2915</v>
      </c>
      <c r="HU77" s="2">
        <v>2877</v>
      </c>
      <c r="HV77" s="2">
        <v>2882</v>
      </c>
      <c r="HW77" s="2">
        <v>2886</v>
      </c>
      <c r="HX77" s="2">
        <v>2911</v>
      </c>
      <c r="HY77" s="2">
        <v>2925</v>
      </c>
      <c r="HZ77" s="2">
        <v>2911.5</v>
      </c>
      <c r="IA77" s="2">
        <v>2953.5</v>
      </c>
      <c r="IB77" s="2">
        <v>3010</v>
      </c>
      <c r="IC77" s="2">
        <v>2943</v>
      </c>
      <c r="ID77" s="2">
        <v>2937</v>
      </c>
      <c r="IE77" s="2">
        <v>2982</v>
      </c>
      <c r="IF77" s="2">
        <v>2978</v>
      </c>
      <c r="IG77" s="2">
        <v>2905</v>
      </c>
      <c r="IH77" s="2">
        <v>2866</v>
      </c>
      <c r="II77" s="2">
        <v>2856</v>
      </c>
      <c r="IJ77" s="2">
        <v>2926</v>
      </c>
      <c r="IK77" s="2">
        <v>2868</v>
      </c>
      <c r="IL77" s="2">
        <v>2804.5</v>
      </c>
      <c r="IM77" s="2">
        <v>2741</v>
      </c>
      <c r="IN77" s="2">
        <v>2750.5</v>
      </c>
      <c r="IO77" s="2">
        <v>2701</v>
      </c>
      <c r="IP77" s="2">
        <v>2685</v>
      </c>
      <c r="IQ77" s="2">
        <v>2745</v>
      </c>
      <c r="IR77" s="2">
        <v>2756.5</v>
      </c>
      <c r="IS77" s="2">
        <v>2756.5</v>
      </c>
      <c r="IT77" s="2">
        <v>2783.5</v>
      </c>
    </row>
    <row r="78" spans="1:254" ht="15.9" customHeight="1">
      <c r="A78" s="65" t="s">
        <v>151</v>
      </c>
      <c r="B78" s="25" t="s">
        <v>152</v>
      </c>
      <c r="C78" s="39">
        <v>6759</v>
      </c>
      <c r="D78" s="38">
        <v>203</v>
      </c>
      <c r="E78" s="29">
        <v>6556</v>
      </c>
      <c r="F78" s="29">
        <v>6495</v>
      </c>
      <c r="G78" s="29">
        <v>6187</v>
      </c>
      <c r="H78" s="29">
        <v>6386</v>
      </c>
      <c r="I78" s="29">
        <v>7240</v>
      </c>
      <c r="J78" s="29">
        <v>6752</v>
      </c>
      <c r="K78" s="29">
        <v>6617</v>
      </c>
      <c r="L78" s="29">
        <v>6609</v>
      </c>
      <c r="M78" s="29">
        <v>6835</v>
      </c>
      <c r="N78" s="29">
        <v>6860</v>
      </c>
      <c r="O78" s="29">
        <v>6982</v>
      </c>
      <c r="P78" s="29">
        <v>7057</v>
      </c>
      <c r="Q78" s="29">
        <v>6808</v>
      </c>
      <c r="R78" s="29">
        <v>6706</v>
      </c>
      <c r="S78" s="29">
        <v>7059</v>
      </c>
      <c r="T78" s="29">
        <v>7030</v>
      </c>
      <c r="U78" s="29">
        <v>6898</v>
      </c>
      <c r="V78" s="29">
        <v>7205</v>
      </c>
      <c r="W78" s="29">
        <v>7239</v>
      </c>
      <c r="X78" s="29">
        <v>6919</v>
      </c>
      <c r="Y78" s="29">
        <v>6985</v>
      </c>
      <c r="Z78" s="29">
        <v>7372</v>
      </c>
      <c r="AA78" s="29">
        <v>7569</v>
      </c>
      <c r="AB78" s="29">
        <v>7468</v>
      </c>
      <c r="AC78" s="29">
        <v>7339</v>
      </c>
      <c r="AD78" s="29">
        <v>7515</v>
      </c>
      <c r="AE78" s="29">
        <v>7430</v>
      </c>
      <c r="AF78" s="29">
        <v>7085</v>
      </c>
      <c r="AG78" s="29">
        <v>7350</v>
      </c>
      <c r="AH78" s="29">
        <v>7513</v>
      </c>
      <c r="AI78" s="29">
        <v>7561</v>
      </c>
      <c r="AJ78" s="29">
        <v>7938</v>
      </c>
      <c r="AK78" s="29">
        <v>8164</v>
      </c>
      <c r="AL78" s="29">
        <v>7702</v>
      </c>
      <c r="AM78" s="29">
        <v>7704</v>
      </c>
      <c r="AN78" s="29">
        <v>7515</v>
      </c>
      <c r="AO78" s="29">
        <v>7490</v>
      </c>
      <c r="AP78" s="29">
        <v>7353</v>
      </c>
      <c r="AQ78" s="29">
        <v>7122</v>
      </c>
      <c r="AR78" s="29">
        <v>6778</v>
      </c>
      <c r="AS78" s="29">
        <v>6997</v>
      </c>
      <c r="AT78" s="29">
        <v>7210</v>
      </c>
      <c r="AU78" s="29">
        <v>7248</v>
      </c>
      <c r="AV78" s="29">
        <v>7690</v>
      </c>
      <c r="AW78" s="29">
        <v>7922</v>
      </c>
      <c r="AX78" s="29">
        <v>8080</v>
      </c>
      <c r="AY78" s="29">
        <v>8010</v>
      </c>
      <c r="AZ78" s="29">
        <v>8261</v>
      </c>
      <c r="BA78" s="29">
        <v>8149</v>
      </c>
      <c r="BB78" s="29">
        <v>8100</v>
      </c>
      <c r="BC78" s="29">
        <v>8703</v>
      </c>
      <c r="BD78" s="29">
        <v>8492</v>
      </c>
      <c r="BE78" s="29">
        <v>8562</v>
      </c>
      <c r="BF78" s="29">
        <v>8278</v>
      </c>
      <c r="BG78" s="29">
        <v>7741</v>
      </c>
      <c r="BH78" s="29">
        <v>7650</v>
      </c>
      <c r="BI78" s="29">
        <v>8015</v>
      </c>
      <c r="BJ78" s="29">
        <v>8439</v>
      </c>
      <c r="BK78" s="29">
        <v>8720</v>
      </c>
      <c r="BL78" s="30">
        <v>8880</v>
      </c>
      <c r="BM78" s="2">
        <v>7680</v>
      </c>
      <c r="BN78" s="2">
        <v>7852</v>
      </c>
      <c r="BO78" s="2">
        <v>7639</v>
      </c>
      <c r="BP78" s="2">
        <v>7654</v>
      </c>
      <c r="BQ78" s="2">
        <v>7300</v>
      </c>
      <c r="BR78" s="2">
        <v>6918</v>
      </c>
      <c r="BS78" s="2">
        <v>6957</v>
      </c>
      <c r="BT78" s="2">
        <v>7270</v>
      </c>
      <c r="BU78" s="2">
        <v>7256</v>
      </c>
      <c r="BV78" s="2">
        <v>6367</v>
      </c>
      <c r="BW78" s="2">
        <v>6467</v>
      </c>
      <c r="BX78" s="2">
        <v>6552</v>
      </c>
      <c r="BY78" s="2">
        <v>6575</v>
      </c>
      <c r="BZ78" s="2">
        <v>6564</v>
      </c>
      <c r="CA78" s="2">
        <v>6331</v>
      </c>
      <c r="CB78" s="2">
        <v>6364</v>
      </c>
      <c r="CC78" s="2">
        <v>6280</v>
      </c>
      <c r="CD78" s="2">
        <v>6301</v>
      </c>
      <c r="CE78" s="2">
        <v>6271</v>
      </c>
      <c r="CF78" s="2">
        <v>6303</v>
      </c>
      <c r="CG78" s="2">
        <v>6029</v>
      </c>
      <c r="CH78" s="2">
        <v>5924</v>
      </c>
      <c r="CI78" s="2">
        <v>5525</v>
      </c>
      <c r="CJ78" s="2">
        <v>5576</v>
      </c>
      <c r="CK78" s="2">
        <v>5571</v>
      </c>
      <c r="CL78" s="2">
        <v>5802</v>
      </c>
      <c r="CM78" s="2">
        <v>5732</v>
      </c>
      <c r="CN78" s="2">
        <v>5493</v>
      </c>
      <c r="CO78" s="2">
        <v>5486</v>
      </c>
      <c r="CP78" s="2">
        <v>5788</v>
      </c>
      <c r="CQ78" s="2">
        <v>5961</v>
      </c>
      <c r="CR78" s="2">
        <v>5993</v>
      </c>
      <c r="CS78" s="2">
        <v>5854</v>
      </c>
      <c r="CT78" s="2">
        <v>5694</v>
      </c>
      <c r="CU78" s="2">
        <v>6005</v>
      </c>
      <c r="CV78" s="2">
        <v>6180</v>
      </c>
      <c r="CW78" s="2">
        <v>6124</v>
      </c>
      <c r="CX78" s="2">
        <v>6066</v>
      </c>
      <c r="CY78" s="2">
        <v>6137</v>
      </c>
      <c r="CZ78" s="2">
        <v>6270</v>
      </c>
      <c r="DA78" s="2">
        <v>6366</v>
      </c>
      <c r="DB78" s="2">
        <v>6217</v>
      </c>
      <c r="DC78" s="2">
        <v>5936</v>
      </c>
      <c r="DD78" s="2">
        <v>6335</v>
      </c>
      <c r="DE78" s="2">
        <v>6536</v>
      </c>
      <c r="DF78" s="2">
        <v>6466</v>
      </c>
      <c r="DG78" s="2">
        <v>6959</v>
      </c>
      <c r="DH78" s="2">
        <v>7011</v>
      </c>
      <c r="DI78" s="2">
        <v>7156</v>
      </c>
      <c r="DJ78" s="2">
        <v>7175</v>
      </c>
      <c r="DK78" s="2">
        <v>6837</v>
      </c>
      <c r="DL78" s="2">
        <v>6653</v>
      </c>
      <c r="DM78" s="2">
        <v>6501</v>
      </c>
      <c r="DN78" s="2">
        <v>6523</v>
      </c>
      <c r="DO78" s="2">
        <v>6551</v>
      </c>
      <c r="DP78" s="2">
        <v>6601</v>
      </c>
      <c r="DQ78" s="2">
        <v>6698</v>
      </c>
      <c r="DR78" s="2">
        <v>6571</v>
      </c>
      <c r="DS78" s="2">
        <v>6860</v>
      </c>
      <c r="DT78" s="2">
        <v>6832</v>
      </c>
      <c r="DU78" s="2">
        <v>6940</v>
      </c>
      <c r="DV78" s="2">
        <v>6632</v>
      </c>
      <c r="DW78" s="2">
        <v>6708</v>
      </c>
      <c r="DX78" s="2">
        <v>6713</v>
      </c>
      <c r="DY78" s="2">
        <v>6442</v>
      </c>
      <c r="DZ78" s="2">
        <v>6237</v>
      </c>
      <c r="EA78" s="2">
        <v>6316</v>
      </c>
      <c r="EB78" s="2">
        <v>6330</v>
      </c>
      <c r="EC78" s="2">
        <v>6308</v>
      </c>
      <c r="ED78" s="2">
        <v>6590</v>
      </c>
      <c r="EE78" s="2">
        <v>6519</v>
      </c>
      <c r="EF78" s="2">
        <v>6660</v>
      </c>
      <c r="EG78" s="2">
        <v>6666</v>
      </c>
      <c r="EH78" s="2">
        <v>6570</v>
      </c>
      <c r="EI78" s="2">
        <v>6640</v>
      </c>
      <c r="EJ78" s="2">
        <v>6627</v>
      </c>
      <c r="EK78" s="2">
        <v>6853</v>
      </c>
      <c r="EL78" s="2">
        <v>6842</v>
      </c>
      <c r="EM78" s="2">
        <v>6950</v>
      </c>
      <c r="EN78" s="2">
        <v>6698</v>
      </c>
      <c r="EO78" s="2">
        <v>6490</v>
      </c>
      <c r="EP78" s="2">
        <v>6473</v>
      </c>
      <c r="EQ78" s="2">
        <v>6540</v>
      </c>
      <c r="ER78" s="2">
        <v>6512</v>
      </c>
      <c r="ES78" s="2">
        <v>6344</v>
      </c>
      <c r="ET78" s="2">
        <v>6123</v>
      </c>
      <c r="EU78" s="2">
        <v>6113</v>
      </c>
      <c r="EV78" s="2">
        <v>6082</v>
      </c>
      <c r="EW78" s="2">
        <v>6045</v>
      </c>
      <c r="EX78" s="2">
        <v>6022</v>
      </c>
      <c r="EY78" s="2">
        <v>6083</v>
      </c>
      <c r="EZ78" s="2">
        <v>6064</v>
      </c>
      <c r="FA78" s="2">
        <v>5798</v>
      </c>
      <c r="FB78" s="2">
        <v>5714</v>
      </c>
      <c r="FC78" s="2">
        <v>5893</v>
      </c>
      <c r="FD78" s="2">
        <v>6068</v>
      </c>
      <c r="FE78" s="2">
        <v>6280</v>
      </c>
      <c r="FF78" s="2">
        <v>6338</v>
      </c>
      <c r="FG78" s="2">
        <v>6259</v>
      </c>
      <c r="FH78" s="2">
        <v>6332</v>
      </c>
      <c r="FI78" s="2">
        <v>6164</v>
      </c>
      <c r="FJ78" s="2">
        <v>6034</v>
      </c>
      <c r="FK78" s="2">
        <v>6097</v>
      </c>
      <c r="FL78" s="2">
        <v>5987</v>
      </c>
      <c r="FM78" s="2">
        <v>5449</v>
      </c>
      <c r="FN78" s="2">
        <v>5512</v>
      </c>
      <c r="FO78" s="2">
        <v>5080</v>
      </c>
      <c r="FP78" s="2">
        <v>5039</v>
      </c>
      <c r="FQ78" s="2">
        <v>5015</v>
      </c>
      <c r="FR78" s="2">
        <v>5000</v>
      </c>
      <c r="FS78" s="2">
        <v>4929</v>
      </c>
      <c r="FT78" s="2">
        <v>4896</v>
      </c>
      <c r="FU78" s="2">
        <v>4954</v>
      </c>
      <c r="FV78" s="2">
        <v>4882</v>
      </c>
      <c r="FW78" s="2">
        <v>5011</v>
      </c>
      <c r="FX78" s="2">
        <v>5139</v>
      </c>
      <c r="FY78" s="2">
        <v>5208</v>
      </c>
      <c r="FZ78" s="2">
        <v>5286</v>
      </c>
      <c r="GA78" s="2">
        <v>5285</v>
      </c>
      <c r="GB78" s="2">
        <v>5249</v>
      </c>
      <c r="GC78" s="2">
        <v>5155</v>
      </c>
      <c r="GD78" s="2">
        <v>5077</v>
      </c>
      <c r="GE78" s="2">
        <v>5170</v>
      </c>
      <c r="GF78" s="2">
        <v>5175</v>
      </c>
      <c r="GG78" s="2">
        <v>5353</v>
      </c>
      <c r="GH78" s="2">
        <v>4933</v>
      </c>
      <c r="GI78" s="2">
        <v>4883</v>
      </c>
      <c r="GJ78" s="2">
        <v>4860</v>
      </c>
      <c r="GK78" s="2">
        <v>4939</v>
      </c>
      <c r="GL78" s="2">
        <v>5041</v>
      </c>
      <c r="GM78" s="2">
        <v>4940</v>
      </c>
      <c r="GN78" s="2">
        <v>4843</v>
      </c>
      <c r="GO78" s="2">
        <v>4897</v>
      </c>
      <c r="GP78" s="2">
        <v>4881</v>
      </c>
      <c r="GQ78" s="2">
        <v>4750</v>
      </c>
      <c r="GR78" s="2">
        <v>4494</v>
      </c>
      <c r="GS78" s="2">
        <v>4643</v>
      </c>
      <c r="GT78" s="2">
        <v>4596</v>
      </c>
      <c r="GU78" s="2">
        <v>4714</v>
      </c>
      <c r="GV78" s="2">
        <v>4919</v>
      </c>
      <c r="GW78" s="2">
        <v>4737</v>
      </c>
      <c r="GX78" s="2">
        <v>4540</v>
      </c>
      <c r="GY78" s="2">
        <v>4568</v>
      </c>
      <c r="GZ78" s="2">
        <v>4629</v>
      </c>
      <c r="HA78" s="2">
        <v>4275</v>
      </c>
      <c r="HB78" s="2">
        <v>4187</v>
      </c>
      <c r="HC78" s="2">
        <v>4254</v>
      </c>
      <c r="HD78" s="2">
        <v>4283</v>
      </c>
      <c r="HE78" s="2">
        <v>4306</v>
      </c>
      <c r="HF78" s="2">
        <v>4335</v>
      </c>
      <c r="HG78" s="2">
        <v>4331</v>
      </c>
      <c r="HH78" s="2">
        <v>4349</v>
      </c>
      <c r="HI78" s="2">
        <v>4365</v>
      </c>
      <c r="HJ78" s="2">
        <v>4356</v>
      </c>
      <c r="HK78" s="2">
        <v>4303</v>
      </c>
      <c r="HL78" s="2">
        <v>4240</v>
      </c>
      <c r="HM78" s="2">
        <v>4313</v>
      </c>
      <c r="HN78" s="2">
        <v>4296</v>
      </c>
      <c r="HO78" s="2">
        <v>4229</v>
      </c>
      <c r="HP78" s="2">
        <v>4185</v>
      </c>
      <c r="HQ78" s="2">
        <v>4209</v>
      </c>
      <c r="HR78" s="2">
        <v>4246</v>
      </c>
      <c r="HS78" s="2">
        <v>4148</v>
      </c>
      <c r="HT78" s="2">
        <v>4119</v>
      </c>
      <c r="HU78" s="2">
        <v>4167</v>
      </c>
      <c r="HV78" s="2">
        <v>4129</v>
      </c>
      <c r="HW78" s="2">
        <v>4166</v>
      </c>
      <c r="HX78" s="2">
        <v>4221</v>
      </c>
      <c r="HY78" s="2">
        <v>4293</v>
      </c>
      <c r="HZ78" s="2">
        <v>4325</v>
      </c>
      <c r="IA78" s="2">
        <v>4449</v>
      </c>
      <c r="IB78" s="2">
        <v>4470</v>
      </c>
      <c r="IC78" s="2">
        <v>4316</v>
      </c>
      <c r="ID78" s="2">
        <v>4382</v>
      </c>
      <c r="IE78" s="2">
        <v>4518</v>
      </c>
      <c r="IF78" s="2">
        <v>4609</v>
      </c>
      <c r="IG78" s="2">
        <v>4620</v>
      </c>
      <c r="IH78" s="2">
        <v>4613</v>
      </c>
      <c r="II78" s="2">
        <v>4620</v>
      </c>
      <c r="IJ78" s="2">
        <v>4629</v>
      </c>
      <c r="IK78" s="2">
        <v>4468</v>
      </c>
      <c r="IL78" s="2">
        <v>4405</v>
      </c>
      <c r="IM78" s="2">
        <v>4423</v>
      </c>
      <c r="IN78" s="2">
        <v>4410</v>
      </c>
      <c r="IO78" s="2">
        <v>4483</v>
      </c>
      <c r="IP78" s="2">
        <v>4392</v>
      </c>
      <c r="IQ78" s="2">
        <v>4449</v>
      </c>
      <c r="IR78" s="2">
        <v>4302</v>
      </c>
      <c r="IS78" s="2">
        <v>4339</v>
      </c>
      <c r="IT78" s="2">
        <v>4408</v>
      </c>
    </row>
    <row r="79" spans="1:254" ht="15.9" customHeight="1">
      <c r="A79" s="65" t="s">
        <v>153</v>
      </c>
      <c r="B79" s="25" t="s">
        <v>154</v>
      </c>
      <c r="C79" s="39">
        <v>3829</v>
      </c>
      <c r="D79" s="38">
        <v>-81</v>
      </c>
      <c r="E79" s="29">
        <v>3910</v>
      </c>
      <c r="F79" s="29">
        <v>4126</v>
      </c>
      <c r="G79" s="29">
        <v>3853</v>
      </c>
      <c r="H79" s="29">
        <v>3776</v>
      </c>
      <c r="I79" s="29">
        <v>3800</v>
      </c>
      <c r="J79" s="29">
        <v>3591</v>
      </c>
      <c r="K79" s="29">
        <v>3700</v>
      </c>
      <c r="L79" s="29">
        <v>3805</v>
      </c>
      <c r="M79" s="29">
        <v>3917</v>
      </c>
      <c r="N79" s="29">
        <v>3975</v>
      </c>
      <c r="O79" s="29">
        <v>4055</v>
      </c>
      <c r="P79" s="29">
        <v>4085</v>
      </c>
      <c r="Q79" s="29">
        <v>3902</v>
      </c>
      <c r="R79" s="29">
        <v>3999</v>
      </c>
      <c r="S79" s="29">
        <v>4192</v>
      </c>
      <c r="T79" s="29">
        <v>4216</v>
      </c>
      <c r="U79" s="29">
        <v>4174</v>
      </c>
      <c r="V79" s="29">
        <v>4385</v>
      </c>
      <c r="W79" s="29">
        <v>4448</v>
      </c>
      <c r="X79" s="29">
        <v>4449</v>
      </c>
      <c r="Y79" s="29">
        <v>4473</v>
      </c>
      <c r="Z79" s="29">
        <v>4560</v>
      </c>
      <c r="AA79" s="29">
        <v>4918</v>
      </c>
      <c r="AB79" s="29">
        <v>4848</v>
      </c>
      <c r="AC79" s="29">
        <v>4868</v>
      </c>
      <c r="AD79" s="29">
        <v>5013</v>
      </c>
      <c r="AE79" s="29">
        <v>4864</v>
      </c>
      <c r="AF79" s="29">
        <v>4851</v>
      </c>
      <c r="AG79" s="29">
        <v>5259</v>
      </c>
      <c r="AH79" s="29">
        <v>5307</v>
      </c>
      <c r="AI79" s="29">
        <v>5085</v>
      </c>
      <c r="AJ79" s="29">
        <v>5262</v>
      </c>
      <c r="AK79" s="29">
        <v>5132</v>
      </c>
      <c r="AL79" s="29">
        <v>4726</v>
      </c>
      <c r="AM79" s="29">
        <v>4745</v>
      </c>
      <c r="AN79" s="29">
        <v>4720</v>
      </c>
      <c r="AO79" s="29">
        <v>4723</v>
      </c>
      <c r="AP79" s="29">
        <v>4532</v>
      </c>
      <c r="AQ79" s="29">
        <v>4477</v>
      </c>
      <c r="AR79" s="29">
        <v>4338</v>
      </c>
      <c r="AS79" s="29">
        <v>4640</v>
      </c>
      <c r="AT79" s="29">
        <v>4732</v>
      </c>
      <c r="AU79" s="29">
        <v>4733</v>
      </c>
      <c r="AV79" s="29">
        <v>5088</v>
      </c>
      <c r="AW79" s="29">
        <v>5005</v>
      </c>
      <c r="AX79" s="29">
        <v>4967</v>
      </c>
      <c r="AY79" s="29">
        <v>4740</v>
      </c>
      <c r="AZ79" s="29">
        <v>4738</v>
      </c>
      <c r="BA79" s="29">
        <v>4617</v>
      </c>
      <c r="BB79" s="29">
        <v>4328</v>
      </c>
      <c r="BC79" s="29">
        <v>4393</v>
      </c>
      <c r="BD79" s="29">
        <v>4335</v>
      </c>
      <c r="BE79" s="29">
        <v>4246</v>
      </c>
      <c r="BF79" s="29">
        <v>4057</v>
      </c>
      <c r="BG79" s="29">
        <v>3944</v>
      </c>
      <c r="BH79" s="29">
        <v>3898</v>
      </c>
      <c r="BI79" s="29">
        <v>3882</v>
      </c>
      <c r="BJ79" s="29">
        <v>3990</v>
      </c>
      <c r="BK79" s="29">
        <v>4087</v>
      </c>
      <c r="BL79" s="30">
        <v>4088</v>
      </c>
      <c r="BM79" s="2">
        <v>3915</v>
      </c>
      <c r="BN79" s="2">
        <v>3604</v>
      </c>
      <c r="BO79" s="2">
        <v>3458</v>
      </c>
      <c r="BP79" s="2">
        <v>3384</v>
      </c>
      <c r="BQ79" s="2">
        <v>3319</v>
      </c>
      <c r="BR79" s="2">
        <v>3152</v>
      </c>
      <c r="BS79" s="2">
        <v>3150</v>
      </c>
      <c r="BT79" s="2">
        <v>3124</v>
      </c>
      <c r="BU79" s="2">
        <v>3150</v>
      </c>
      <c r="BV79" s="2">
        <v>3100</v>
      </c>
      <c r="BW79" s="2">
        <v>3130</v>
      </c>
      <c r="BX79" s="2">
        <v>3149</v>
      </c>
      <c r="BY79" s="2">
        <v>3135</v>
      </c>
      <c r="BZ79" s="2">
        <v>3120</v>
      </c>
      <c r="CA79" s="2">
        <v>3009</v>
      </c>
      <c r="CB79" s="2">
        <v>3033</v>
      </c>
      <c r="CC79" s="2">
        <v>2898.5</v>
      </c>
      <c r="CD79" s="2">
        <v>2918.5</v>
      </c>
      <c r="CE79" s="2">
        <v>2905.5</v>
      </c>
      <c r="CF79" s="2">
        <v>2883</v>
      </c>
      <c r="CG79" s="2">
        <v>2784.5</v>
      </c>
      <c r="CH79" s="2">
        <v>2797</v>
      </c>
      <c r="CI79" s="2">
        <v>2647.5</v>
      </c>
      <c r="CJ79" s="2">
        <v>2633.5</v>
      </c>
      <c r="CK79" s="2">
        <v>2631.5</v>
      </c>
      <c r="CL79" s="2">
        <v>2714.5</v>
      </c>
      <c r="CM79" s="2">
        <v>2685</v>
      </c>
      <c r="CN79" s="2">
        <v>2618.5</v>
      </c>
      <c r="CO79" s="2">
        <v>2615.5</v>
      </c>
      <c r="CP79" s="2">
        <v>2727</v>
      </c>
      <c r="CQ79" s="2">
        <v>2773.5</v>
      </c>
      <c r="CR79" s="2">
        <v>2732</v>
      </c>
      <c r="CS79" s="2">
        <v>2660.5</v>
      </c>
      <c r="CT79" s="2">
        <v>2578</v>
      </c>
      <c r="CU79" s="2">
        <v>2740</v>
      </c>
      <c r="CV79" s="2">
        <v>2805</v>
      </c>
      <c r="CW79" s="2">
        <v>2760.5</v>
      </c>
      <c r="CX79" s="2">
        <v>2760</v>
      </c>
      <c r="CY79" s="2">
        <v>2801</v>
      </c>
      <c r="CZ79" s="2">
        <v>2867.5</v>
      </c>
      <c r="DA79" s="2">
        <v>2910</v>
      </c>
      <c r="DB79" s="2">
        <v>2872.5</v>
      </c>
      <c r="DC79" s="2">
        <v>2771.5</v>
      </c>
      <c r="DD79" s="2">
        <v>3005</v>
      </c>
      <c r="DE79" s="2">
        <v>3062</v>
      </c>
      <c r="DF79" s="2">
        <v>3051</v>
      </c>
      <c r="DG79" s="2">
        <v>3300</v>
      </c>
      <c r="DH79" s="2">
        <v>3334</v>
      </c>
      <c r="DI79" s="2">
        <v>3375</v>
      </c>
      <c r="DJ79" s="2">
        <v>3377</v>
      </c>
      <c r="DK79" s="2">
        <v>3331</v>
      </c>
      <c r="DL79" s="2">
        <v>3357</v>
      </c>
      <c r="DM79" s="2">
        <v>3354</v>
      </c>
      <c r="DN79" s="2">
        <v>3434</v>
      </c>
      <c r="DO79" s="2">
        <v>3444</v>
      </c>
      <c r="DP79" s="2">
        <v>3450</v>
      </c>
      <c r="DQ79" s="2">
        <v>3523</v>
      </c>
      <c r="DR79" s="2">
        <v>3497</v>
      </c>
      <c r="DS79" s="2">
        <v>3542</v>
      </c>
      <c r="DT79" s="2">
        <v>3520</v>
      </c>
      <c r="DU79" s="2">
        <v>3500</v>
      </c>
      <c r="DV79" s="2">
        <v>3280</v>
      </c>
      <c r="DW79" s="2">
        <v>3436</v>
      </c>
      <c r="DX79" s="2">
        <v>3379</v>
      </c>
      <c r="DY79" s="2">
        <v>3278</v>
      </c>
      <c r="DZ79" s="2">
        <v>3243</v>
      </c>
      <c r="EA79" s="2">
        <v>3171</v>
      </c>
      <c r="EB79" s="2">
        <v>3159</v>
      </c>
      <c r="EC79" s="2">
        <v>3188</v>
      </c>
      <c r="ED79" s="2">
        <v>3253</v>
      </c>
      <c r="EE79" s="2">
        <v>3279</v>
      </c>
      <c r="EF79" s="2">
        <v>3400</v>
      </c>
      <c r="EG79" s="2">
        <v>3396</v>
      </c>
      <c r="EH79" s="2">
        <v>3245</v>
      </c>
      <c r="EI79" s="2">
        <v>3304</v>
      </c>
      <c r="EJ79" s="2">
        <v>3332</v>
      </c>
      <c r="EK79" s="2">
        <v>3341</v>
      </c>
      <c r="EL79" s="2">
        <v>3211</v>
      </c>
      <c r="EM79" s="2">
        <v>3285</v>
      </c>
      <c r="EN79" s="2">
        <v>3084</v>
      </c>
      <c r="EO79" s="2">
        <v>3059</v>
      </c>
      <c r="EP79" s="2">
        <v>3092</v>
      </c>
      <c r="EQ79" s="2">
        <v>3158</v>
      </c>
      <c r="ER79" s="2">
        <v>3242</v>
      </c>
      <c r="ES79" s="2">
        <v>3233</v>
      </c>
      <c r="ET79" s="2">
        <v>3164</v>
      </c>
      <c r="EU79" s="2">
        <v>3186</v>
      </c>
      <c r="EV79" s="2">
        <v>3187</v>
      </c>
      <c r="EW79" s="2">
        <v>3192</v>
      </c>
      <c r="EX79" s="2">
        <v>3195</v>
      </c>
      <c r="EY79" s="2">
        <v>3210</v>
      </c>
      <c r="EZ79" s="2">
        <v>3194</v>
      </c>
      <c r="FA79" s="2">
        <v>3126</v>
      </c>
      <c r="FB79" s="2">
        <v>3137</v>
      </c>
      <c r="FC79" s="2">
        <v>3185</v>
      </c>
      <c r="FD79" s="2">
        <v>3308</v>
      </c>
      <c r="FE79" s="2">
        <v>3331</v>
      </c>
      <c r="FF79" s="2">
        <v>3343</v>
      </c>
      <c r="FG79" s="2">
        <v>3381</v>
      </c>
      <c r="FH79" s="2">
        <v>3392</v>
      </c>
      <c r="FI79" s="2">
        <v>3324</v>
      </c>
      <c r="FJ79" s="2">
        <v>3338</v>
      </c>
      <c r="FK79" s="2">
        <v>3305</v>
      </c>
      <c r="FL79" s="2">
        <v>3299</v>
      </c>
      <c r="FM79" s="2">
        <v>3199</v>
      </c>
      <c r="FN79" s="2">
        <v>3228</v>
      </c>
      <c r="FO79" s="2">
        <v>3208</v>
      </c>
      <c r="FP79" s="2">
        <v>3187</v>
      </c>
      <c r="FQ79" s="2">
        <v>3049</v>
      </c>
      <c r="FR79" s="2">
        <v>3007</v>
      </c>
      <c r="FS79" s="2">
        <v>2965.5</v>
      </c>
      <c r="FT79" s="2">
        <v>2922.5</v>
      </c>
      <c r="FU79" s="2">
        <v>2954.5</v>
      </c>
      <c r="FV79" s="2">
        <v>2875</v>
      </c>
      <c r="FW79" s="2">
        <v>2921</v>
      </c>
      <c r="FX79" s="2">
        <v>2940.5</v>
      </c>
      <c r="FY79" s="2">
        <v>2962</v>
      </c>
      <c r="FZ79" s="2">
        <v>2976</v>
      </c>
      <c r="GA79" s="2">
        <v>2997.5</v>
      </c>
      <c r="GB79" s="2">
        <v>2960.5</v>
      </c>
      <c r="GC79" s="2">
        <v>3064</v>
      </c>
      <c r="GD79" s="2">
        <v>3136</v>
      </c>
      <c r="GE79" s="2">
        <v>3157</v>
      </c>
      <c r="GF79" s="2">
        <v>3148</v>
      </c>
      <c r="GG79" s="2">
        <v>3175</v>
      </c>
      <c r="GH79" s="2">
        <v>3075</v>
      </c>
      <c r="GI79" s="2">
        <v>3043</v>
      </c>
      <c r="GJ79" s="2">
        <v>3068</v>
      </c>
      <c r="GK79" s="2">
        <v>3099</v>
      </c>
      <c r="GL79" s="2">
        <v>3100</v>
      </c>
      <c r="GM79" s="2">
        <v>3050</v>
      </c>
      <c r="GN79" s="2">
        <v>2992.5</v>
      </c>
      <c r="GO79" s="2">
        <v>3053</v>
      </c>
      <c r="GP79" s="2">
        <v>3003</v>
      </c>
      <c r="GQ79" s="2">
        <v>2968.5</v>
      </c>
      <c r="GR79" s="2">
        <v>2899</v>
      </c>
      <c r="GS79" s="2">
        <v>2943.5</v>
      </c>
      <c r="GT79" s="2">
        <v>2913.5</v>
      </c>
      <c r="GU79" s="2">
        <v>2883.5</v>
      </c>
      <c r="GV79" s="2">
        <v>2997</v>
      </c>
      <c r="GW79" s="2">
        <v>3005</v>
      </c>
      <c r="GX79" s="2">
        <v>2975.5</v>
      </c>
      <c r="GY79" s="2">
        <v>2987</v>
      </c>
      <c r="GZ79" s="2">
        <v>2965</v>
      </c>
      <c r="HA79" s="2">
        <v>2815</v>
      </c>
      <c r="HB79" s="2">
        <v>2775</v>
      </c>
      <c r="HC79" s="2">
        <v>2777</v>
      </c>
      <c r="HD79" s="2">
        <v>2792</v>
      </c>
      <c r="HE79" s="2">
        <v>2806</v>
      </c>
      <c r="HF79" s="2">
        <v>2834.5</v>
      </c>
      <c r="HG79" s="2">
        <v>2836.5</v>
      </c>
      <c r="HH79" s="2">
        <v>2869</v>
      </c>
      <c r="HI79" s="2">
        <v>2817</v>
      </c>
      <c r="HJ79" s="2">
        <v>2799</v>
      </c>
      <c r="HK79" s="2">
        <v>2776</v>
      </c>
      <c r="HL79" s="2">
        <v>2770</v>
      </c>
      <c r="HM79" s="2">
        <v>2818</v>
      </c>
      <c r="HN79" s="2">
        <v>2740</v>
      </c>
      <c r="HO79" s="2">
        <v>2710</v>
      </c>
      <c r="HP79" s="2">
        <v>2688</v>
      </c>
      <c r="HQ79" s="2">
        <v>2718.5</v>
      </c>
      <c r="HR79" s="2">
        <v>2733.5</v>
      </c>
      <c r="HS79" s="2">
        <v>2730</v>
      </c>
      <c r="HT79" s="2">
        <v>2661.5</v>
      </c>
      <c r="HU79" s="2">
        <v>2599</v>
      </c>
      <c r="HV79" s="2">
        <v>2595</v>
      </c>
      <c r="HW79" s="2">
        <v>2539.5</v>
      </c>
      <c r="HX79" s="2">
        <v>2573.5</v>
      </c>
      <c r="HY79" s="2">
        <v>2555.5</v>
      </c>
      <c r="HZ79" s="2">
        <v>2554</v>
      </c>
      <c r="IA79" s="2">
        <v>2545</v>
      </c>
      <c r="IB79" s="2">
        <v>2610</v>
      </c>
      <c r="IC79" s="2">
        <v>2547.5</v>
      </c>
      <c r="ID79" s="2">
        <v>2497</v>
      </c>
      <c r="IE79" s="2">
        <v>2554</v>
      </c>
      <c r="IF79" s="2">
        <v>2564</v>
      </c>
      <c r="IG79" s="2">
        <v>2562.5</v>
      </c>
      <c r="IH79" s="2">
        <v>2526.5</v>
      </c>
      <c r="II79" s="2">
        <v>2576</v>
      </c>
      <c r="IJ79" s="2">
        <v>2607.5</v>
      </c>
      <c r="IK79" s="2">
        <v>2622.5</v>
      </c>
      <c r="IL79" s="2">
        <v>2587</v>
      </c>
      <c r="IM79" s="2">
        <v>2527</v>
      </c>
      <c r="IN79" s="2">
        <v>2516</v>
      </c>
      <c r="IO79" s="2">
        <v>2424.5</v>
      </c>
      <c r="IP79" s="2">
        <v>2382</v>
      </c>
      <c r="IQ79" s="2">
        <v>2434.5</v>
      </c>
      <c r="IR79" s="2">
        <v>2424</v>
      </c>
      <c r="IS79" s="2">
        <v>2379.5</v>
      </c>
      <c r="IT79" s="2">
        <v>2386.5</v>
      </c>
    </row>
    <row r="80" spans="1:254" ht="15.9" customHeight="1">
      <c r="A80" s="65" t="s">
        <v>155</v>
      </c>
      <c r="B80" s="25" t="s">
        <v>156</v>
      </c>
      <c r="C80" s="39">
        <v>5850</v>
      </c>
      <c r="D80" s="38">
        <v>20</v>
      </c>
      <c r="E80" s="29">
        <v>5830</v>
      </c>
      <c r="F80" s="29">
        <v>5770</v>
      </c>
      <c r="G80" s="29">
        <v>5790</v>
      </c>
      <c r="H80" s="29">
        <v>5880</v>
      </c>
      <c r="I80" s="29">
        <v>5870</v>
      </c>
      <c r="J80" s="29">
        <v>5830</v>
      </c>
      <c r="K80" s="29">
        <v>5900</v>
      </c>
      <c r="L80" s="29">
        <v>5890</v>
      </c>
      <c r="M80" s="29">
        <v>5880</v>
      </c>
      <c r="N80" s="29">
        <v>5750</v>
      </c>
      <c r="O80" s="29">
        <v>5750</v>
      </c>
      <c r="P80" s="29">
        <v>5720</v>
      </c>
      <c r="Q80" s="29">
        <v>5710</v>
      </c>
      <c r="R80" s="29">
        <v>5690</v>
      </c>
      <c r="S80" s="29">
        <v>5770</v>
      </c>
      <c r="T80" s="29">
        <v>5710</v>
      </c>
      <c r="U80" s="29">
        <v>5650</v>
      </c>
      <c r="V80" s="29">
        <v>5680</v>
      </c>
      <c r="W80" s="29">
        <v>5730</v>
      </c>
      <c r="X80" s="29">
        <v>5770</v>
      </c>
      <c r="Y80" s="29">
        <v>5760</v>
      </c>
      <c r="Z80" s="29">
        <v>5880</v>
      </c>
      <c r="AA80" s="29">
        <v>5800</v>
      </c>
      <c r="AB80" s="29">
        <v>5730</v>
      </c>
      <c r="AC80" s="29">
        <v>5740</v>
      </c>
      <c r="AD80" s="29">
        <v>5680</v>
      </c>
      <c r="AE80" s="29">
        <v>5720</v>
      </c>
      <c r="AF80" s="29">
        <v>5760</v>
      </c>
      <c r="AG80" s="29">
        <v>5660</v>
      </c>
      <c r="AH80" s="29">
        <v>5700</v>
      </c>
      <c r="AI80" s="29">
        <v>5680</v>
      </c>
      <c r="AJ80" s="29">
        <v>5730</v>
      </c>
      <c r="AK80" s="29">
        <v>5720</v>
      </c>
      <c r="AL80" s="29">
        <v>5850</v>
      </c>
      <c r="AM80" s="29">
        <v>5850</v>
      </c>
      <c r="AN80" s="29">
        <v>5790</v>
      </c>
      <c r="AO80" s="29">
        <v>5790</v>
      </c>
      <c r="AP80" s="29">
        <v>5870</v>
      </c>
      <c r="AQ80" s="29">
        <v>5700</v>
      </c>
      <c r="AR80" s="29">
        <v>5590</v>
      </c>
      <c r="AS80" s="29">
        <v>5580</v>
      </c>
      <c r="AT80" s="29">
        <v>5590</v>
      </c>
      <c r="AU80" s="29">
        <v>5560</v>
      </c>
      <c r="AV80" s="29">
        <v>5630</v>
      </c>
      <c r="AW80" s="29">
        <v>5560</v>
      </c>
      <c r="AX80" s="29">
        <v>5600</v>
      </c>
      <c r="AY80" s="29">
        <v>5570</v>
      </c>
      <c r="AZ80" s="29">
        <v>5630</v>
      </c>
      <c r="BA80" s="29">
        <v>5630</v>
      </c>
      <c r="BB80" s="29">
        <v>5660</v>
      </c>
      <c r="BC80" s="29">
        <v>5660</v>
      </c>
      <c r="BD80" s="29">
        <v>5710</v>
      </c>
      <c r="BE80" s="29">
        <v>5620</v>
      </c>
      <c r="BF80" s="29">
        <v>5610</v>
      </c>
      <c r="BG80" s="29">
        <v>5700</v>
      </c>
      <c r="BH80" s="29">
        <v>5730</v>
      </c>
      <c r="BI80" s="29">
        <v>5820</v>
      </c>
      <c r="BJ80" s="29">
        <v>5790</v>
      </c>
      <c r="BK80" s="29">
        <v>6070</v>
      </c>
      <c r="BL80" s="30">
        <v>6160</v>
      </c>
      <c r="BM80" s="2">
        <v>6340</v>
      </c>
      <c r="BN80" s="2">
        <v>6400</v>
      </c>
      <c r="BO80" s="2">
        <v>6280</v>
      </c>
      <c r="BP80" s="2">
        <v>6180</v>
      </c>
      <c r="BQ80" s="2">
        <v>6290</v>
      </c>
      <c r="BR80" s="2">
        <v>6180</v>
      </c>
      <c r="BS80" s="2">
        <v>6160</v>
      </c>
      <c r="BT80" s="2">
        <v>6140</v>
      </c>
      <c r="BU80" s="2">
        <v>6010</v>
      </c>
      <c r="BV80" s="2">
        <v>6150</v>
      </c>
      <c r="BW80" s="2">
        <v>6090</v>
      </c>
      <c r="BX80" s="2">
        <v>6090</v>
      </c>
      <c r="BY80" s="2">
        <v>6150</v>
      </c>
      <c r="BZ80" s="2">
        <v>6170</v>
      </c>
      <c r="CA80" s="2">
        <v>6210</v>
      </c>
      <c r="CB80" s="2">
        <v>6270</v>
      </c>
      <c r="CC80" s="2">
        <v>6340</v>
      </c>
      <c r="CD80" s="2">
        <v>6290</v>
      </c>
      <c r="CE80" s="2">
        <v>6360</v>
      </c>
      <c r="CF80" s="2">
        <v>6440</v>
      </c>
      <c r="CG80" s="2">
        <v>6550</v>
      </c>
      <c r="CH80" s="2">
        <v>6540</v>
      </c>
      <c r="CI80" s="2">
        <v>6420</v>
      </c>
      <c r="CJ80" s="2">
        <v>6470</v>
      </c>
      <c r="CK80" s="2">
        <v>6530</v>
      </c>
      <c r="CL80" s="2">
        <v>6640</v>
      </c>
      <c r="CM80" s="2">
        <v>6560</v>
      </c>
      <c r="CN80" s="2">
        <v>6390</v>
      </c>
      <c r="CO80" s="2">
        <v>6360</v>
      </c>
      <c r="CP80" s="2">
        <v>6570</v>
      </c>
      <c r="CQ80" s="2">
        <v>6680</v>
      </c>
      <c r="CR80" s="2">
        <v>6700</v>
      </c>
      <c r="CS80" s="2">
        <v>6510</v>
      </c>
      <c r="CT80" s="2">
        <v>6410</v>
      </c>
      <c r="CU80" s="2">
        <v>6660</v>
      </c>
      <c r="CV80" s="2">
        <v>6750</v>
      </c>
      <c r="CW80" s="2">
        <v>6630</v>
      </c>
      <c r="CX80" s="2">
        <v>6580</v>
      </c>
      <c r="CY80" s="2">
        <v>6610</v>
      </c>
      <c r="CZ80" s="2">
        <v>6690</v>
      </c>
      <c r="DA80" s="2">
        <v>6840</v>
      </c>
      <c r="DB80" s="2">
        <v>6770</v>
      </c>
      <c r="DC80" s="2">
        <v>6550</v>
      </c>
      <c r="DD80" s="2">
        <v>6810</v>
      </c>
      <c r="DE80" s="2">
        <v>7020</v>
      </c>
      <c r="DF80" s="2">
        <v>6940</v>
      </c>
      <c r="DG80" s="2">
        <v>7210</v>
      </c>
      <c r="DH80" s="2">
        <v>7190</v>
      </c>
      <c r="DI80" s="2">
        <v>7310</v>
      </c>
      <c r="DJ80" s="2">
        <v>7140</v>
      </c>
      <c r="DK80" s="2">
        <v>7160</v>
      </c>
      <c r="DL80" s="2">
        <v>7150</v>
      </c>
      <c r="DM80" s="2">
        <v>7090</v>
      </c>
      <c r="DN80" s="2">
        <v>7000</v>
      </c>
      <c r="DO80" s="2">
        <v>7000</v>
      </c>
      <c r="DP80" s="2">
        <v>6990</v>
      </c>
      <c r="DQ80" s="2">
        <v>7070</v>
      </c>
      <c r="DR80" s="2">
        <v>7420</v>
      </c>
      <c r="DS80" s="2">
        <v>7490</v>
      </c>
      <c r="DT80" s="2">
        <v>7280</v>
      </c>
      <c r="DU80" s="2">
        <v>7150</v>
      </c>
      <c r="DV80" s="2">
        <v>6980</v>
      </c>
      <c r="DW80" s="2">
        <v>6820</v>
      </c>
      <c r="DX80" s="2">
        <v>6730</v>
      </c>
      <c r="DY80" s="2">
        <v>6640</v>
      </c>
      <c r="DZ80" s="2">
        <v>6590</v>
      </c>
      <c r="EA80" s="2">
        <v>6460</v>
      </c>
      <c r="EB80" s="2">
        <v>6470</v>
      </c>
      <c r="EC80" s="2">
        <v>6500</v>
      </c>
      <c r="ED80" s="2">
        <v>6550</v>
      </c>
      <c r="EE80" s="2">
        <v>6650</v>
      </c>
      <c r="EF80" s="2">
        <v>6760</v>
      </c>
      <c r="EG80" s="2">
        <v>6680</v>
      </c>
      <c r="EH80" s="2">
        <v>6690</v>
      </c>
      <c r="EI80" s="2">
        <v>6600</v>
      </c>
      <c r="EJ80" s="2">
        <v>6730</v>
      </c>
      <c r="EK80" s="2">
        <v>6720</v>
      </c>
      <c r="EL80" s="2">
        <v>6680</v>
      </c>
      <c r="EM80" s="2">
        <v>6600</v>
      </c>
      <c r="EN80" s="2">
        <v>6620</v>
      </c>
      <c r="EO80" s="2">
        <v>6490</v>
      </c>
      <c r="EP80" s="2">
        <v>6550</v>
      </c>
      <c r="EQ80" s="2">
        <v>6400</v>
      </c>
      <c r="ER80" s="2">
        <v>6400</v>
      </c>
      <c r="ES80" s="2">
        <v>6320</v>
      </c>
      <c r="ET80" s="2">
        <v>6220</v>
      </c>
      <c r="EU80" s="2">
        <v>6210</v>
      </c>
      <c r="EV80" s="2">
        <v>6210</v>
      </c>
      <c r="EW80" s="2">
        <v>6200</v>
      </c>
      <c r="EX80" s="2">
        <v>6250</v>
      </c>
      <c r="EY80" s="2">
        <v>6230</v>
      </c>
      <c r="EZ80" s="2">
        <v>6280</v>
      </c>
      <c r="FA80" s="2">
        <v>6260</v>
      </c>
      <c r="FB80" s="2">
        <v>6100</v>
      </c>
      <c r="FC80" s="2">
        <v>6170</v>
      </c>
      <c r="FD80" s="2">
        <v>6180</v>
      </c>
      <c r="FE80" s="2">
        <v>6170</v>
      </c>
      <c r="FF80" s="2">
        <v>6100</v>
      </c>
      <c r="FG80" s="2">
        <v>6090</v>
      </c>
      <c r="FH80" s="2">
        <v>6150</v>
      </c>
      <c r="FI80" s="2">
        <v>6120</v>
      </c>
      <c r="FJ80" s="2">
        <v>6060</v>
      </c>
      <c r="FK80" s="2">
        <v>6000</v>
      </c>
      <c r="FL80" s="2">
        <v>5980</v>
      </c>
      <c r="FM80" s="2">
        <v>5970</v>
      </c>
      <c r="FN80" s="2">
        <v>6010</v>
      </c>
      <c r="FO80" s="2">
        <v>6220</v>
      </c>
      <c r="FP80" s="2">
        <v>6230</v>
      </c>
      <c r="FQ80" s="2">
        <v>6180</v>
      </c>
      <c r="FR80" s="2">
        <v>6150</v>
      </c>
      <c r="FS80" s="2">
        <v>6020</v>
      </c>
      <c r="FT80" s="2">
        <v>5880</v>
      </c>
      <c r="FU80" s="2">
        <v>5680</v>
      </c>
      <c r="FV80" s="2">
        <v>5690</v>
      </c>
      <c r="FW80" s="2">
        <v>5650</v>
      </c>
      <c r="FX80" s="2">
        <v>5510</v>
      </c>
      <c r="FY80" s="2">
        <v>5410</v>
      </c>
      <c r="FZ80" s="2">
        <v>5230</v>
      </c>
      <c r="GA80" s="2">
        <v>5080</v>
      </c>
      <c r="GB80" s="2">
        <v>5040</v>
      </c>
      <c r="GC80" s="2">
        <v>5080</v>
      </c>
      <c r="GD80" s="2">
        <v>5010</v>
      </c>
      <c r="GE80" s="2">
        <v>5030</v>
      </c>
      <c r="GF80" s="2">
        <v>4965</v>
      </c>
      <c r="GG80" s="2">
        <v>4950</v>
      </c>
      <c r="GH80" s="2">
        <v>4935</v>
      </c>
      <c r="GI80" s="2">
        <v>4910</v>
      </c>
      <c r="GJ80" s="2">
        <v>4915</v>
      </c>
      <c r="GK80" s="2">
        <v>5000</v>
      </c>
      <c r="GL80" s="2">
        <v>5120</v>
      </c>
      <c r="GM80" s="2">
        <v>5000</v>
      </c>
      <c r="GN80" s="2">
        <v>5000</v>
      </c>
      <c r="GO80" s="2">
        <v>4985</v>
      </c>
      <c r="GP80" s="2">
        <v>4930</v>
      </c>
      <c r="GQ80" s="2">
        <v>4975</v>
      </c>
      <c r="GR80" s="2">
        <v>4885</v>
      </c>
      <c r="GS80" s="2">
        <v>4895</v>
      </c>
      <c r="GT80" s="2">
        <v>4705</v>
      </c>
      <c r="GU80" s="2">
        <v>4625</v>
      </c>
      <c r="GV80" s="2">
        <v>4660</v>
      </c>
      <c r="GW80" s="2">
        <v>4745</v>
      </c>
      <c r="GX80" s="2">
        <v>4795</v>
      </c>
      <c r="GY80" s="2">
        <v>4750</v>
      </c>
      <c r="GZ80" s="2">
        <v>4740</v>
      </c>
      <c r="HA80" s="2">
        <v>4660</v>
      </c>
      <c r="HB80" s="2">
        <v>4675</v>
      </c>
      <c r="HC80" s="2">
        <v>4735</v>
      </c>
      <c r="HD80" s="2">
        <v>4795</v>
      </c>
      <c r="HE80" s="2">
        <v>4835</v>
      </c>
      <c r="HF80" s="2">
        <v>4945</v>
      </c>
      <c r="HG80" s="2">
        <v>4855</v>
      </c>
      <c r="HH80" s="2">
        <v>4825</v>
      </c>
      <c r="HI80" s="2">
        <v>4845</v>
      </c>
      <c r="HJ80" s="2">
        <v>4835</v>
      </c>
      <c r="HK80" s="2">
        <v>4810</v>
      </c>
      <c r="HL80" s="2">
        <v>4855</v>
      </c>
      <c r="HM80" s="2">
        <v>4890</v>
      </c>
      <c r="HN80" s="2">
        <v>4930</v>
      </c>
      <c r="HO80" s="2">
        <v>4930</v>
      </c>
      <c r="HP80" s="2">
        <v>4930</v>
      </c>
      <c r="HQ80" s="2">
        <v>4960</v>
      </c>
      <c r="HR80" s="2">
        <v>4930</v>
      </c>
      <c r="HS80" s="2">
        <v>4900</v>
      </c>
      <c r="HT80" s="2">
        <v>4880</v>
      </c>
      <c r="HU80" s="2">
        <v>4865</v>
      </c>
      <c r="HV80" s="2">
        <v>4880</v>
      </c>
      <c r="HW80" s="2">
        <v>4880</v>
      </c>
      <c r="HX80" s="2">
        <v>4850</v>
      </c>
      <c r="HY80" s="2">
        <v>4865</v>
      </c>
      <c r="HZ80" s="2">
        <v>4830</v>
      </c>
      <c r="IA80" s="2">
        <v>4835</v>
      </c>
      <c r="IB80" s="2">
        <v>4900</v>
      </c>
      <c r="IC80" s="2">
        <v>4890</v>
      </c>
      <c r="ID80" s="2">
        <v>4870</v>
      </c>
      <c r="IE80" s="2">
        <v>4890</v>
      </c>
      <c r="IF80" s="2">
        <v>4835</v>
      </c>
      <c r="IG80" s="2">
        <v>4845</v>
      </c>
      <c r="IH80" s="2">
        <v>4825</v>
      </c>
      <c r="II80" s="2">
        <v>4805</v>
      </c>
      <c r="IJ80" s="2">
        <v>4840</v>
      </c>
      <c r="IK80" s="2">
        <v>4860</v>
      </c>
      <c r="IL80" s="2">
        <v>4830</v>
      </c>
      <c r="IM80" s="2">
        <v>5010</v>
      </c>
      <c r="IN80" s="2">
        <v>4695</v>
      </c>
      <c r="IO80" s="2">
        <v>4590</v>
      </c>
      <c r="IP80" s="2">
        <v>4560</v>
      </c>
      <c r="IQ80" s="2">
        <v>4580</v>
      </c>
      <c r="IR80" s="2">
        <v>4480</v>
      </c>
      <c r="IS80" s="2">
        <v>4455</v>
      </c>
      <c r="IT80" s="2">
        <v>4460</v>
      </c>
    </row>
    <row r="81" spans="1:254" ht="15.9" customHeight="1">
      <c r="A81" s="65" t="s">
        <v>157</v>
      </c>
      <c r="B81" s="25" t="s">
        <v>158</v>
      </c>
      <c r="C81" s="39">
        <v>5323</v>
      </c>
      <c r="D81" s="38">
        <v>-48</v>
      </c>
      <c r="E81" s="29">
        <v>5371</v>
      </c>
      <c r="F81" s="29">
        <v>5581</v>
      </c>
      <c r="G81" s="29">
        <v>5980</v>
      </c>
      <c r="H81" s="29">
        <v>5804</v>
      </c>
      <c r="I81" s="29">
        <v>5870</v>
      </c>
      <c r="J81" s="29">
        <v>5761</v>
      </c>
      <c r="K81" s="29">
        <v>5703</v>
      </c>
      <c r="L81" s="29">
        <v>5910</v>
      </c>
      <c r="M81" s="29">
        <v>6022</v>
      </c>
      <c r="N81" s="29">
        <v>5814</v>
      </c>
      <c r="O81" s="29">
        <v>5830</v>
      </c>
      <c r="P81" s="29">
        <v>5825</v>
      </c>
      <c r="Q81" s="29">
        <v>5772</v>
      </c>
      <c r="R81" s="29">
        <v>5532</v>
      </c>
      <c r="S81" s="29">
        <v>5545</v>
      </c>
      <c r="T81" s="29">
        <v>5647</v>
      </c>
      <c r="U81" s="29">
        <v>5518</v>
      </c>
      <c r="V81" s="29">
        <v>5659</v>
      </c>
      <c r="W81" s="29">
        <v>5622</v>
      </c>
      <c r="X81" s="29">
        <v>5526</v>
      </c>
      <c r="Y81" s="29">
        <v>5658</v>
      </c>
      <c r="Z81" s="29">
        <v>5914</v>
      </c>
      <c r="AA81" s="29">
        <v>5934</v>
      </c>
      <c r="AB81" s="29">
        <v>5812</v>
      </c>
      <c r="AC81" s="29">
        <v>5722</v>
      </c>
      <c r="AD81" s="29">
        <v>5787</v>
      </c>
      <c r="AE81" s="29">
        <v>5694</v>
      </c>
      <c r="AF81" s="29">
        <v>5594</v>
      </c>
      <c r="AG81" s="29">
        <v>5670</v>
      </c>
      <c r="AH81" s="29">
        <v>5627</v>
      </c>
      <c r="AI81" s="29">
        <v>5621</v>
      </c>
      <c r="AJ81" s="29">
        <v>5876</v>
      </c>
      <c r="AK81" s="29">
        <v>5740</v>
      </c>
      <c r="AL81" s="29">
        <v>5481</v>
      </c>
      <c r="AM81" s="29">
        <v>5503</v>
      </c>
      <c r="AN81" s="29">
        <v>5413</v>
      </c>
      <c r="AO81" s="29">
        <v>5271</v>
      </c>
      <c r="AP81" s="29">
        <v>5195</v>
      </c>
      <c r="AQ81" s="29">
        <v>5191</v>
      </c>
      <c r="AR81" s="29">
        <v>4809</v>
      </c>
      <c r="AS81" s="29">
        <v>4930</v>
      </c>
      <c r="AT81" s="29">
        <v>5045</v>
      </c>
      <c r="AU81" s="29">
        <v>5129</v>
      </c>
      <c r="AV81" s="29">
        <v>5347</v>
      </c>
      <c r="AW81" s="29">
        <v>5388</v>
      </c>
      <c r="AX81" s="29">
        <v>5412</v>
      </c>
      <c r="AY81" s="29">
        <v>5174</v>
      </c>
      <c r="AZ81" s="29">
        <v>5113</v>
      </c>
      <c r="BA81" s="29">
        <v>5052</v>
      </c>
      <c r="BB81" s="29">
        <v>4939</v>
      </c>
      <c r="BC81" s="29">
        <v>4980</v>
      </c>
      <c r="BD81" s="29">
        <v>5088</v>
      </c>
      <c r="BE81" s="29">
        <v>5045</v>
      </c>
      <c r="BF81" s="29">
        <v>4907</v>
      </c>
      <c r="BG81" s="29">
        <v>4841</v>
      </c>
      <c r="BH81" s="29">
        <v>4746</v>
      </c>
      <c r="BI81" s="29">
        <v>4936</v>
      </c>
      <c r="BJ81" s="29">
        <v>5000</v>
      </c>
      <c r="BK81" s="29">
        <v>5174</v>
      </c>
      <c r="BL81" s="30">
        <v>5403</v>
      </c>
      <c r="BM81" s="2">
        <v>5283</v>
      </c>
      <c r="BN81" s="2">
        <v>5339</v>
      </c>
      <c r="BO81" s="2">
        <v>5371</v>
      </c>
      <c r="BP81" s="2">
        <v>5446</v>
      </c>
      <c r="BQ81" s="2">
        <v>5796</v>
      </c>
      <c r="BR81" s="2">
        <v>5500</v>
      </c>
      <c r="BS81" s="2">
        <v>5508</v>
      </c>
      <c r="BT81" s="2">
        <v>5493</v>
      </c>
      <c r="BU81" s="2">
        <v>5507</v>
      </c>
      <c r="BV81" s="2">
        <v>5332</v>
      </c>
      <c r="BW81" s="2">
        <v>5432</v>
      </c>
      <c r="BX81" s="2">
        <v>5578</v>
      </c>
      <c r="BY81" s="2">
        <v>5669</v>
      </c>
      <c r="BZ81" s="2">
        <v>5518</v>
      </c>
      <c r="CA81" s="2">
        <v>5518</v>
      </c>
      <c r="CB81" s="2">
        <v>5469</v>
      </c>
      <c r="CC81" s="2">
        <v>5622</v>
      </c>
      <c r="CD81" s="2">
        <v>5726</v>
      </c>
      <c r="CE81" s="2">
        <v>5635</v>
      </c>
      <c r="CF81" s="2">
        <v>5697</v>
      </c>
      <c r="CG81" s="2">
        <v>5698</v>
      </c>
      <c r="CH81" s="2">
        <v>5434</v>
      </c>
      <c r="CI81" s="2">
        <v>5025</v>
      </c>
      <c r="CJ81" s="2">
        <v>5001</v>
      </c>
      <c r="CK81" s="2">
        <v>5045</v>
      </c>
      <c r="CL81" s="2">
        <v>5160</v>
      </c>
      <c r="CM81" s="2">
        <v>5054</v>
      </c>
      <c r="CN81" s="2">
        <v>4921</v>
      </c>
      <c r="CO81" s="2">
        <v>4864</v>
      </c>
      <c r="CP81" s="2">
        <v>5097</v>
      </c>
      <c r="CQ81" s="2">
        <v>5230</v>
      </c>
      <c r="CR81" s="2">
        <v>5183</v>
      </c>
      <c r="CS81" s="2">
        <v>5054</v>
      </c>
      <c r="CT81" s="2">
        <v>5008</v>
      </c>
      <c r="CU81" s="2">
        <v>5566</v>
      </c>
      <c r="CV81" s="2">
        <v>5613</v>
      </c>
      <c r="CW81" s="2">
        <v>5588</v>
      </c>
      <c r="CX81" s="2">
        <v>5595</v>
      </c>
      <c r="CY81" s="2">
        <v>5598</v>
      </c>
      <c r="CZ81" s="2">
        <v>5728</v>
      </c>
      <c r="DA81" s="2">
        <v>5870</v>
      </c>
      <c r="DB81" s="2">
        <v>5512</v>
      </c>
      <c r="DC81" s="2">
        <v>5470</v>
      </c>
      <c r="DD81" s="2">
        <v>5724</v>
      </c>
      <c r="DE81" s="2">
        <v>5827</v>
      </c>
      <c r="DF81" s="2">
        <v>5759</v>
      </c>
      <c r="DG81" s="2">
        <v>6236</v>
      </c>
      <c r="DH81" s="2">
        <v>6259</v>
      </c>
      <c r="DI81" s="2">
        <v>6317</v>
      </c>
      <c r="DJ81" s="2">
        <v>6226</v>
      </c>
      <c r="DK81" s="2">
        <v>6059</v>
      </c>
      <c r="DL81" s="2">
        <v>5754</v>
      </c>
      <c r="DM81" s="2">
        <v>5429</v>
      </c>
      <c r="DN81" s="2">
        <v>5321</v>
      </c>
      <c r="DO81" s="2">
        <v>5242</v>
      </c>
      <c r="DP81" s="2">
        <v>5140</v>
      </c>
      <c r="DQ81" s="2">
        <v>5138</v>
      </c>
      <c r="DR81" s="2">
        <v>5045</v>
      </c>
      <c r="DS81" s="2">
        <v>5101</v>
      </c>
      <c r="DT81" s="2">
        <v>5107</v>
      </c>
      <c r="DU81" s="2">
        <v>5128</v>
      </c>
      <c r="DV81" s="2">
        <v>4969</v>
      </c>
      <c r="DW81" s="2">
        <v>5069</v>
      </c>
      <c r="DX81" s="2">
        <v>5113</v>
      </c>
      <c r="DY81" s="2">
        <v>5432</v>
      </c>
      <c r="DZ81" s="2">
        <v>5268</v>
      </c>
      <c r="EA81" s="2">
        <v>5177</v>
      </c>
      <c r="EB81" s="2">
        <v>5171</v>
      </c>
      <c r="EC81" s="2">
        <v>5184</v>
      </c>
      <c r="ED81" s="2">
        <v>5230</v>
      </c>
      <c r="EE81" s="2">
        <v>5223</v>
      </c>
      <c r="EF81" s="2">
        <v>5309</v>
      </c>
      <c r="EG81" s="2">
        <v>5336</v>
      </c>
      <c r="EH81" s="2">
        <v>5216</v>
      </c>
      <c r="EI81" s="2">
        <v>5274</v>
      </c>
      <c r="EJ81" s="2">
        <v>5298</v>
      </c>
      <c r="EK81" s="2">
        <v>5305</v>
      </c>
      <c r="EL81" s="2">
        <v>5365</v>
      </c>
      <c r="EM81" s="2">
        <v>5350</v>
      </c>
      <c r="EN81" s="2">
        <v>5220</v>
      </c>
      <c r="EO81" s="2">
        <v>5107</v>
      </c>
      <c r="EP81" s="2">
        <v>5125</v>
      </c>
      <c r="EQ81" s="2">
        <v>5236</v>
      </c>
      <c r="ER81" s="2">
        <v>5269</v>
      </c>
      <c r="ES81" s="2">
        <v>5194</v>
      </c>
      <c r="ET81" s="2">
        <v>5045</v>
      </c>
      <c r="EU81" s="2">
        <v>5098</v>
      </c>
      <c r="EV81" s="2">
        <v>5133</v>
      </c>
      <c r="EW81" s="2">
        <v>5077</v>
      </c>
      <c r="EX81" s="2">
        <v>5115</v>
      </c>
      <c r="EY81" s="2">
        <v>5040</v>
      </c>
      <c r="EZ81" s="2">
        <v>5013</v>
      </c>
      <c r="FA81" s="2">
        <v>4997</v>
      </c>
      <c r="FB81" s="2">
        <v>5034</v>
      </c>
      <c r="FC81" s="2">
        <v>5073</v>
      </c>
      <c r="FD81" s="2">
        <v>5140</v>
      </c>
      <c r="FE81" s="2">
        <v>5094</v>
      </c>
      <c r="FF81" s="2">
        <v>5123</v>
      </c>
      <c r="FG81" s="2">
        <v>5149</v>
      </c>
      <c r="FH81" s="2">
        <v>5118</v>
      </c>
      <c r="FI81" s="2">
        <v>5010</v>
      </c>
      <c r="FJ81" s="2">
        <v>4995</v>
      </c>
      <c r="FK81" s="2">
        <v>4964</v>
      </c>
      <c r="FL81" s="2">
        <v>4965</v>
      </c>
      <c r="FM81" s="2">
        <v>4975</v>
      </c>
      <c r="FN81" s="2">
        <v>4931</v>
      </c>
      <c r="FO81" s="2">
        <v>4975</v>
      </c>
      <c r="FP81" s="2">
        <v>4993</v>
      </c>
      <c r="FQ81" s="2">
        <v>5036</v>
      </c>
      <c r="FR81" s="2">
        <v>4988</v>
      </c>
      <c r="FS81" s="2">
        <v>5086</v>
      </c>
      <c r="FT81" s="2">
        <v>4885</v>
      </c>
      <c r="FU81" s="2">
        <v>4819</v>
      </c>
      <c r="FV81" s="2">
        <v>4720</v>
      </c>
      <c r="FW81" s="2">
        <v>4754</v>
      </c>
      <c r="FX81" s="2">
        <v>4786</v>
      </c>
      <c r="FY81" s="2">
        <v>4756</v>
      </c>
      <c r="FZ81" s="2">
        <v>4749</v>
      </c>
      <c r="GA81" s="2">
        <v>4714</v>
      </c>
      <c r="GB81" s="2">
        <v>4680</v>
      </c>
      <c r="GC81" s="2">
        <v>4655</v>
      </c>
      <c r="GD81" s="2">
        <v>4730</v>
      </c>
      <c r="GE81" s="2">
        <v>4815</v>
      </c>
      <c r="GF81" s="2">
        <v>4830</v>
      </c>
      <c r="GG81" s="2">
        <v>4699</v>
      </c>
      <c r="GH81" s="2">
        <v>4623</v>
      </c>
      <c r="GI81" s="2">
        <v>4556</v>
      </c>
      <c r="GJ81" s="2">
        <v>4559</v>
      </c>
      <c r="GK81" s="2">
        <v>4645</v>
      </c>
      <c r="GL81" s="2">
        <v>4681</v>
      </c>
      <c r="GM81" s="2">
        <v>4608</v>
      </c>
      <c r="GN81" s="2">
        <v>4564</v>
      </c>
      <c r="GO81" s="2">
        <v>4640</v>
      </c>
      <c r="GP81" s="2">
        <v>4545</v>
      </c>
      <c r="GQ81" s="2">
        <v>4461</v>
      </c>
      <c r="GR81" s="2">
        <v>4377</v>
      </c>
      <c r="GS81" s="2">
        <v>4490</v>
      </c>
      <c r="GT81" s="2">
        <v>4386</v>
      </c>
      <c r="GU81" s="2">
        <v>4438</v>
      </c>
      <c r="GV81" s="2">
        <v>4520</v>
      </c>
      <c r="GW81" s="2">
        <v>4549</v>
      </c>
      <c r="GX81" s="2">
        <v>4550</v>
      </c>
      <c r="GY81" s="2">
        <v>4560</v>
      </c>
      <c r="GZ81" s="2">
        <v>4560</v>
      </c>
      <c r="HA81" s="2">
        <v>4347</v>
      </c>
      <c r="HB81" s="2">
        <v>4303</v>
      </c>
      <c r="HC81" s="2">
        <v>4253</v>
      </c>
      <c r="HD81" s="2">
        <v>4259</v>
      </c>
      <c r="HE81" s="2">
        <v>4312</v>
      </c>
      <c r="HF81" s="2">
        <v>4353</v>
      </c>
      <c r="HG81" s="2">
        <v>4343</v>
      </c>
      <c r="HH81" s="2">
        <v>4429</v>
      </c>
      <c r="HI81" s="2">
        <v>4424</v>
      </c>
      <c r="HJ81" s="2">
        <v>4407</v>
      </c>
      <c r="HK81" s="2">
        <v>4364</v>
      </c>
      <c r="HL81" s="2">
        <v>4390</v>
      </c>
      <c r="HM81" s="2">
        <v>4459</v>
      </c>
      <c r="HN81" s="2">
        <v>4405</v>
      </c>
      <c r="HO81" s="2">
        <v>4403</v>
      </c>
      <c r="HP81" s="2">
        <v>4382</v>
      </c>
      <c r="HQ81" s="2">
        <v>4452</v>
      </c>
      <c r="HR81" s="2">
        <v>4428</v>
      </c>
      <c r="HS81" s="2">
        <v>4309</v>
      </c>
      <c r="HT81" s="2">
        <v>4306</v>
      </c>
      <c r="HU81" s="2">
        <v>4405</v>
      </c>
      <c r="HV81" s="2">
        <v>4400</v>
      </c>
      <c r="HW81" s="2">
        <v>4343</v>
      </c>
      <c r="HX81" s="2">
        <v>4384</v>
      </c>
      <c r="HY81" s="2">
        <v>4325</v>
      </c>
      <c r="HZ81" s="2">
        <v>4341</v>
      </c>
      <c r="IA81" s="2">
        <v>4252</v>
      </c>
      <c r="IB81" s="2">
        <v>4284</v>
      </c>
      <c r="IC81" s="2">
        <v>4258</v>
      </c>
      <c r="ID81" s="2">
        <v>4264</v>
      </c>
      <c r="IE81" s="2">
        <v>4251</v>
      </c>
      <c r="IF81" s="2">
        <v>4295</v>
      </c>
      <c r="IG81" s="2">
        <v>4338</v>
      </c>
      <c r="IH81" s="2">
        <v>4350</v>
      </c>
      <c r="II81" s="2">
        <v>4333</v>
      </c>
      <c r="IJ81" s="2">
        <v>4371</v>
      </c>
      <c r="IK81" s="2">
        <v>4312</v>
      </c>
      <c r="IL81" s="2">
        <v>4294</v>
      </c>
      <c r="IM81" s="2">
        <v>4163</v>
      </c>
      <c r="IN81" s="2">
        <v>4212</v>
      </c>
      <c r="IO81" s="2">
        <v>4094</v>
      </c>
      <c r="IP81" s="2">
        <v>4038</v>
      </c>
      <c r="IQ81" s="2">
        <v>4110</v>
      </c>
      <c r="IR81" s="2">
        <v>4029</v>
      </c>
      <c r="IS81" s="2">
        <v>3957</v>
      </c>
      <c r="IT81" s="2">
        <v>3968</v>
      </c>
    </row>
    <row r="82" spans="1:254" ht="15.9" customHeight="1">
      <c r="A82" s="65" t="s">
        <v>159</v>
      </c>
      <c r="B82" s="25" t="s">
        <v>160</v>
      </c>
      <c r="C82" s="39">
        <v>1628</v>
      </c>
      <c r="D82" s="38">
        <v>-8.5</v>
      </c>
      <c r="E82" s="29">
        <v>1636.5</v>
      </c>
      <c r="F82" s="29">
        <v>1522</v>
      </c>
      <c r="G82" s="29">
        <v>1496.5</v>
      </c>
      <c r="H82" s="29">
        <v>1508</v>
      </c>
      <c r="I82" s="29">
        <v>1514.5</v>
      </c>
      <c r="J82" s="29">
        <v>1482</v>
      </c>
      <c r="K82" s="29">
        <v>1518.5</v>
      </c>
      <c r="L82" s="29">
        <v>1544.5</v>
      </c>
      <c r="M82" s="29">
        <v>1558.5</v>
      </c>
      <c r="N82" s="29">
        <v>1547.5</v>
      </c>
      <c r="O82" s="29">
        <v>1524</v>
      </c>
      <c r="P82" s="29">
        <v>1511.5</v>
      </c>
      <c r="Q82" s="29">
        <v>1474.5</v>
      </c>
      <c r="R82" s="29">
        <v>1515</v>
      </c>
      <c r="S82" s="29">
        <v>1537</v>
      </c>
      <c r="T82" s="29">
        <v>1538.5</v>
      </c>
      <c r="U82" s="29">
        <v>1528.5</v>
      </c>
      <c r="V82" s="29">
        <v>1565.5</v>
      </c>
      <c r="W82" s="29">
        <v>1585.5</v>
      </c>
      <c r="X82" s="29">
        <v>1566</v>
      </c>
      <c r="Y82" s="29">
        <v>1575.5</v>
      </c>
      <c r="Z82" s="29">
        <v>1572</v>
      </c>
      <c r="AA82" s="29">
        <v>1529.5</v>
      </c>
      <c r="AB82" s="29">
        <v>1512.5</v>
      </c>
      <c r="AC82" s="29">
        <v>1484</v>
      </c>
      <c r="AD82" s="29">
        <v>1438.5</v>
      </c>
      <c r="AE82" s="29">
        <v>1439</v>
      </c>
      <c r="AF82" s="29">
        <v>1426.5</v>
      </c>
      <c r="AG82" s="29">
        <v>1410</v>
      </c>
      <c r="AH82" s="29">
        <v>1411</v>
      </c>
      <c r="AI82" s="29">
        <v>1424</v>
      </c>
      <c r="AJ82" s="29">
        <v>1443.5</v>
      </c>
      <c r="AK82" s="29">
        <v>1435.5</v>
      </c>
      <c r="AL82" s="29">
        <v>1444.5</v>
      </c>
      <c r="AM82" s="29">
        <v>1439.5</v>
      </c>
      <c r="AN82" s="29">
        <v>1446.5</v>
      </c>
      <c r="AO82" s="29">
        <v>1417</v>
      </c>
      <c r="AP82" s="29">
        <v>1456.5</v>
      </c>
      <c r="AQ82" s="29">
        <v>1423</v>
      </c>
      <c r="AR82" s="29">
        <v>1380</v>
      </c>
      <c r="AS82" s="29">
        <v>1423.5</v>
      </c>
      <c r="AT82" s="29">
        <v>1394.5</v>
      </c>
      <c r="AU82" s="29">
        <v>1357</v>
      </c>
      <c r="AV82" s="29">
        <v>1376</v>
      </c>
      <c r="AW82" s="29">
        <v>1359</v>
      </c>
      <c r="AX82" s="29">
        <v>1343.5</v>
      </c>
      <c r="AY82" s="29">
        <v>1325.5</v>
      </c>
      <c r="AZ82" s="29">
        <v>1321.5</v>
      </c>
      <c r="BA82" s="29">
        <v>1369.5</v>
      </c>
      <c r="BB82" s="29">
        <v>1374</v>
      </c>
      <c r="BC82" s="29">
        <v>1386.5</v>
      </c>
      <c r="BD82" s="29">
        <v>1403</v>
      </c>
      <c r="BE82" s="29">
        <v>1406.5</v>
      </c>
      <c r="BF82" s="29">
        <v>1429</v>
      </c>
      <c r="BG82" s="29">
        <v>1433.5</v>
      </c>
      <c r="BH82" s="29">
        <v>1406</v>
      </c>
      <c r="BI82" s="29">
        <v>1393.5</v>
      </c>
      <c r="BJ82" s="29">
        <v>1390</v>
      </c>
      <c r="BK82" s="29">
        <v>1403</v>
      </c>
      <c r="BL82" s="30">
        <v>1386</v>
      </c>
      <c r="BM82" s="2">
        <v>1399.5</v>
      </c>
      <c r="BN82" s="2">
        <v>1369</v>
      </c>
      <c r="BO82" s="2">
        <v>1341.5</v>
      </c>
      <c r="BP82" s="2">
        <v>1326.5</v>
      </c>
      <c r="BQ82" s="2">
        <v>1361</v>
      </c>
      <c r="BR82" s="2">
        <v>1309</v>
      </c>
      <c r="BS82" s="2">
        <v>1300</v>
      </c>
      <c r="BT82" s="2">
        <v>1319.5</v>
      </c>
      <c r="BU82" s="2">
        <v>1238.5</v>
      </c>
      <c r="BV82" s="2">
        <v>1235.5</v>
      </c>
      <c r="BW82" s="2">
        <v>1241.5</v>
      </c>
      <c r="BX82" s="2">
        <v>1284.5</v>
      </c>
      <c r="BY82" s="2">
        <v>1321</v>
      </c>
      <c r="BZ82" s="2">
        <v>1357</v>
      </c>
      <c r="CA82" s="2">
        <v>1363.5</v>
      </c>
      <c r="CB82" s="2">
        <v>1370.5</v>
      </c>
      <c r="CC82" s="2">
        <v>1376.5</v>
      </c>
      <c r="CD82" s="2">
        <v>1353</v>
      </c>
      <c r="CE82" s="2">
        <v>1360.5</v>
      </c>
      <c r="CF82" s="2">
        <v>1381</v>
      </c>
      <c r="CG82" s="2">
        <v>1363.5</v>
      </c>
      <c r="CH82" s="2">
        <v>1399</v>
      </c>
      <c r="CI82" s="2">
        <v>1326</v>
      </c>
      <c r="CJ82" s="2">
        <v>1306.5</v>
      </c>
      <c r="CK82" s="2">
        <v>1299</v>
      </c>
      <c r="CL82" s="2">
        <v>1340</v>
      </c>
      <c r="CM82" s="2">
        <v>1308</v>
      </c>
      <c r="CN82" s="2">
        <v>1234.5</v>
      </c>
      <c r="CO82" s="2">
        <v>1223.5</v>
      </c>
      <c r="CP82" s="2">
        <v>1268</v>
      </c>
      <c r="CQ82" s="2">
        <v>1257</v>
      </c>
      <c r="CR82" s="2">
        <v>1255.5</v>
      </c>
      <c r="CS82" s="2">
        <v>1225</v>
      </c>
      <c r="CT82" s="2">
        <v>1169</v>
      </c>
      <c r="CU82" s="2">
        <v>1214</v>
      </c>
      <c r="CV82" s="2">
        <v>1232</v>
      </c>
      <c r="CW82" s="2">
        <v>1203</v>
      </c>
      <c r="CX82" s="2">
        <v>1185.5</v>
      </c>
      <c r="CY82" s="2">
        <v>1190</v>
      </c>
      <c r="CZ82" s="2">
        <v>1212</v>
      </c>
      <c r="DA82" s="2">
        <v>1237</v>
      </c>
      <c r="DB82" s="2">
        <v>1231</v>
      </c>
      <c r="DC82" s="2">
        <v>1179</v>
      </c>
      <c r="DD82" s="2">
        <v>1261</v>
      </c>
      <c r="DE82" s="2">
        <v>1273.5</v>
      </c>
      <c r="DF82" s="2">
        <v>1235</v>
      </c>
      <c r="DG82" s="2">
        <v>1305.5</v>
      </c>
      <c r="DH82" s="2">
        <v>1297.5</v>
      </c>
      <c r="DI82" s="2">
        <v>1345</v>
      </c>
      <c r="DJ82" s="2">
        <v>1312.5</v>
      </c>
      <c r="DK82" s="2">
        <v>1310</v>
      </c>
      <c r="DL82" s="2">
        <v>1312</v>
      </c>
      <c r="DM82" s="2">
        <v>1327.5</v>
      </c>
      <c r="DN82" s="2">
        <v>1335</v>
      </c>
      <c r="DO82" s="2">
        <v>1302</v>
      </c>
      <c r="DP82" s="2">
        <v>1302</v>
      </c>
      <c r="DQ82" s="2">
        <v>1313.5</v>
      </c>
      <c r="DR82" s="2">
        <v>1347</v>
      </c>
      <c r="DS82" s="2">
        <v>1349</v>
      </c>
      <c r="DT82" s="2">
        <v>1329</v>
      </c>
      <c r="DU82" s="2">
        <v>1320</v>
      </c>
      <c r="DV82" s="2">
        <v>1274</v>
      </c>
      <c r="DW82" s="2">
        <v>1264</v>
      </c>
      <c r="DX82" s="2">
        <v>1228</v>
      </c>
      <c r="DY82" s="2">
        <v>1212.5</v>
      </c>
      <c r="DZ82" s="2">
        <v>1191</v>
      </c>
      <c r="EA82" s="2">
        <v>1167</v>
      </c>
      <c r="EB82" s="2">
        <v>1150.5</v>
      </c>
      <c r="EC82" s="2">
        <v>1148.5</v>
      </c>
      <c r="ED82" s="2">
        <v>1144</v>
      </c>
      <c r="EE82" s="2">
        <v>1131.5</v>
      </c>
      <c r="EF82" s="2">
        <v>1149</v>
      </c>
      <c r="EG82" s="2">
        <v>1133.5</v>
      </c>
      <c r="EH82" s="2">
        <v>1123.5</v>
      </c>
      <c r="EI82" s="2">
        <v>1150</v>
      </c>
      <c r="EJ82" s="2">
        <v>1160</v>
      </c>
      <c r="EK82" s="2">
        <v>1171.5</v>
      </c>
      <c r="EL82" s="2">
        <v>1150</v>
      </c>
      <c r="EM82" s="2">
        <v>1141</v>
      </c>
      <c r="EN82" s="2">
        <v>1147.5</v>
      </c>
      <c r="EO82" s="2">
        <v>1110</v>
      </c>
      <c r="EP82" s="2">
        <v>1092</v>
      </c>
      <c r="EQ82" s="2">
        <v>1098</v>
      </c>
      <c r="ER82" s="2">
        <v>1103.5</v>
      </c>
      <c r="ES82" s="2">
        <v>1072</v>
      </c>
      <c r="ET82" s="2">
        <v>1053</v>
      </c>
      <c r="EU82" s="2">
        <v>1048.5</v>
      </c>
      <c r="EV82" s="2">
        <v>1057.5</v>
      </c>
      <c r="EW82" s="2">
        <v>1060</v>
      </c>
      <c r="EX82" s="2">
        <v>1063.5</v>
      </c>
      <c r="EY82" s="2">
        <v>1067</v>
      </c>
      <c r="EZ82" s="2">
        <v>1081</v>
      </c>
      <c r="FA82" s="2">
        <v>1074.5</v>
      </c>
      <c r="FB82" s="2">
        <v>1061.5</v>
      </c>
      <c r="FC82" s="2">
        <v>1061.5</v>
      </c>
      <c r="FD82" s="2">
        <v>1075.5</v>
      </c>
      <c r="FE82" s="2">
        <v>1073</v>
      </c>
      <c r="FF82" s="2">
        <v>1059.5</v>
      </c>
      <c r="FG82" s="2">
        <v>1055</v>
      </c>
      <c r="FH82" s="2">
        <v>1043.5</v>
      </c>
      <c r="FI82" s="2">
        <v>1047.5</v>
      </c>
      <c r="FJ82" s="2">
        <v>1040.5</v>
      </c>
      <c r="FK82" s="2">
        <v>1037</v>
      </c>
      <c r="FL82" s="2">
        <v>1037.5</v>
      </c>
      <c r="FM82" s="2">
        <v>1031</v>
      </c>
      <c r="FN82" s="2">
        <v>1059</v>
      </c>
      <c r="FO82" s="2">
        <v>1054.5</v>
      </c>
      <c r="FP82" s="2">
        <v>1027.5</v>
      </c>
      <c r="FQ82" s="2">
        <v>1017.5</v>
      </c>
      <c r="FR82" s="2">
        <v>998.8</v>
      </c>
      <c r="FS82" s="2">
        <v>976.3</v>
      </c>
      <c r="FT82" s="2">
        <v>968</v>
      </c>
      <c r="FU82" s="2">
        <v>955.8</v>
      </c>
      <c r="FV82" s="2">
        <v>955.8</v>
      </c>
      <c r="FW82" s="2">
        <v>962.1</v>
      </c>
      <c r="FX82" s="2">
        <v>984.2</v>
      </c>
      <c r="FY82" s="2">
        <v>984.3</v>
      </c>
      <c r="FZ82" s="2">
        <v>986.1</v>
      </c>
      <c r="GA82" s="2">
        <v>963.3</v>
      </c>
      <c r="GB82" s="2">
        <v>954</v>
      </c>
      <c r="GC82" s="2">
        <v>962.5</v>
      </c>
      <c r="GD82" s="2">
        <v>963.5</v>
      </c>
      <c r="GE82" s="2">
        <v>966.5</v>
      </c>
      <c r="GF82" s="2">
        <v>966.2</v>
      </c>
      <c r="GG82" s="2">
        <v>973.4</v>
      </c>
      <c r="GH82" s="2">
        <v>964.9</v>
      </c>
      <c r="GI82" s="2">
        <v>946.6</v>
      </c>
      <c r="GJ82" s="2">
        <v>941.9</v>
      </c>
      <c r="GK82" s="2">
        <v>941</v>
      </c>
      <c r="GL82" s="2">
        <v>946</v>
      </c>
      <c r="GM82" s="2">
        <v>919.9</v>
      </c>
      <c r="GN82" s="2">
        <v>920.3</v>
      </c>
      <c r="GO82" s="2">
        <v>923.3</v>
      </c>
      <c r="GP82" s="2">
        <v>927.7</v>
      </c>
      <c r="GQ82" s="2">
        <v>925.6</v>
      </c>
      <c r="GR82" s="2">
        <v>896</v>
      </c>
      <c r="GS82" s="2">
        <v>909.1</v>
      </c>
      <c r="GT82" s="2">
        <v>899.1</v>
      </c>
      <c r="GU82" s="2">
        <v>902.9</v>
      </c>
      <c r="GV82" s="2">
        <v>935.5</v>
      </c>
      <c r="GW82" s="2">
        <v>946.3</v>
      </c>
      <c r="GX82" s="2">
        <v>947.4</v>
      </c>
      <c r="GY82" s="2">
        <v>942.9</v>
      </c>
      <c r="GZ82" s="2">
        <v>930.2</v>
      </c>
      <c r="HA82" s="2">
        <v>931.3</v>
      </c>
      <c r="HB82" s="2">
        <v>923</v>
      </c>
      <c r="HC82" s="2">
        <v>946.2</v>
      </c>
      <c r="HD82" s="2">
        <v>954.1</v>
      </c>
      <c r="HE82" s="2">
        <v>946.9</v>
      </c>
      <c r="HF82" s="2">
        <v>963.5</v>
      </c>
      <c r="HG82" s="2">
        <v>926</v>
      </c>
      <c r="HH82" s="2">
        <v>920.8</v>
      </c>
      <c r="HI82" s="2">
        <v>918.2</v>
      </c>
      <c r="HJ82" s="2">
        <v>919.3</v>
      </c>
      <c r="HK82" s="2">
        <v>925.1</v>
      </c>
      <c r="HL82" s="2">
        <v>921.4</v>
      </c>
      <c r="HM82" s="2">
        <v>929.6</v>
      </c>
      <c r="HN82" s="2">
        <v>930</v>
      </c>
      <c r="HO82" s="2">
        <v>936</v>
      </c>
      <c r="HP82" s="2">
        <v>936.2</v>
      </c>
      <c r="HQ82" s="2">
        <v>919.5</v>
      </c>
      <c r="HR82" s="2">
        <v>910.5</v>
      </c>
      <c r="HS82" s="2">
        <v>914.3</v>
      </c>
      <c r="HT82" s="2">
        <v>911.7</v>
      </c>
      <c r="HU82" s="2">
        <v>929.9</v>
      </c>
      <c r="HV82" s="2">
        <v>928.5</v>
      </c>
      <c r="HW82" s="2">
        <v>920.6</v>
      </c>
      <c r="HX82" s="2">
        <v>918.5</v>
      </c>
      <c r="HY82" s="2">
        <v>921.6</v>
      </c>
      <c r="HZ82" s="2">
        <v>914.6</v>
      </c>
      <c r="IA82" s="2">
        <v>920.2</v>
      </c>
      <c r="IB82" s="2">
        <v>937.8</v>
      </c>
      <c r="IC82" s="2">
        <v>932.1</v>
      </c>
      <c r="ID82" s="2">
        <v>911.9</v>
      </c>
      <c r="IE82" s="2">
        <v>919</v>
      </c>
      <c r="IF82" s="2">
        <v>918</v>
      </c>
      <c r="IG82" s="2">
        <v>919</v>
      </c>
      <c r="IH82" s="2">
        <v>915.9</v>
      </c>
      <c r="II82" s="2">
        <v>885.5</v>
      </c>
      <c r="IJ82" s="2">
        <v>897.5</v>
      </c>
      <c r="IK82" s="2">
        <v>909.9</v>
      </c>
      <c r="IL82" s="2">
        <v>881.2</v>
      </c>
      <c r="IM82" s="2">
        <v>864</v>
      </c>
      <c r="IN82" s="2">
        <v>825</v>
      </c>
      <c r="IO82" s="2">
        <v>821.9</v>
      </c>
      <c r="IP82" s="2">
        <v>809.8</v>
      </c>
      <c r="IQ82" s="2">
        <v>833.2</v>
      </c>
      <c r="IR82" s="2">
        <v>827.6</v>
      </c>
      <c r="IS82" s="2">
        <v>815.2</v>
      </c>
      <c r="IT82" s="2">
        <v>816.9</v>
      </c>
    </row>
    <row r="83" spans="1:254" ht="15.9" customHeight="1">
      <c r="A83" s="65" t="s">
        <v>161</v>
      </c>
      <c r="B83" s="25" t="s">
        <v>162</v>
      </c>
      <c r="C83" s="39">
        <v>4599</v>
      </c>
      <c r="D83" s="38">
        <v>-8</v>
      </c>
      <c r="E83" s="29">
        <v>4607</v>
      </c>
      <c r="F83" s="29">
        <v>4573</v>
      </c>
      <c r="G83" s="29">
        <v>4592</v>
      </c>
      <c r="H83" s="29">
        <v>4671</v>
      </c>
      <c r="I83" s="29">
        <v>4768</v>
      </c>
      <c r="J83" s="29">
        <v>4901</v>
      </c>
      <c r="K83" s="29">
        <v>4929</v>
      </c>
      <c r="L83" s="29">
        <v>4786</v>
      </c>
      <c r="M83" s="29">
        <v>4740</v>
      </c>
      <c r="N83" s="29">
        <v>4595</v>
      </c>
      <c r="O83" s="29">
        <v>4585</v>
      </c>
      <c r="P83" s="29">
        <v>4607</v>
      </c>
      <c r="Q83" s="29">
        <v>4668</v>
      </c>
      <c r="R83" s="29">
        <v>4684</v>
      </c>
      <c r="S83" s="29">
        <v>4650</v>
      </c>
      <c r="T83" s="29">
        <v>4628</v>
      </c>
      <c r="U83" s="29">
        <v>4615</v>
      </c>
      <c r="V83" s="29">
        <v>4553</v>
      </c>
      <c r="W83" s="29">
        <v>4575</v>
      </c>
      <c r="X83" s="29">
        <v>4549</v>
      </c>
      <c r="Y83" s="29">
        <v>4600</v>
      </c>
      <c r="Z83" s="29">
        <v>4600</v>
      </c>
      <c r="AA83" s="29">
        <v>4585</v>
      </c>
      <c r="AB83" s="29">
        <v>4557</v>
      </c>
      <c r="AC83" s="29">
        <v>4463</v>
      </c>
      <c r="AD83" s="29">
        <v>4419</v>
      </c>
      <c r="AE83" s="29">
        <v>4493</v>
      </c>
      <c r="AF83" s="29">
        <v>4500</v>
      </c>
      <c r="AG83" s="29">
        <v>4425</v>
      </c>
      <c r="AH83" s="29">
        <v>4404</v>
      </c>
      <c r="AI83" s="29">
        <v>4342</v>
      </c>
      <c r="AJ83" s="29">
        <v>4330</v>
      </c>
      <c r="AK83" s="29">
        <v>4309</v>
      </c>
      <c r="AL83" s="29">
        <v>4378</v>
      </c>
      <c r="AM83" s="29">
        <v>4380</v>
      </c>
      <c r="AN83" s="29">
        <v>4435</v>
      </c>
      <c r="AO83" s="29">
        <v>4373</v>
      </c>
      <c r="AP83" s="29">
        <v>4422</v>
      </c>
      <c r="AQ83" s="29">
        <v>4345</v>
      </c>
      <c r="AR83" s="29">
        <v>4374</v>
      </c>
      <c r="AS83" s="29">
        <v>4381</v>
      </c>
      <c r="AT83" s="29">
        <v>4309</v>
      </c>
      <c r="AU83" s="29">
        <v>4262</v>
      </c>
      <c r="AV83" s="29">
        <v>4270</v>
      </c>
      <c r="AW83" s="29">
        <v>4276</v>
      </c>
      <c r="AX83" s="29">
        <v>4287</v>
      </c>
      <c r="AY83" s="29">
        <v>4194</v>
      </c>
      <c r="AZ83" s="29">
        <v>4344</v>
      </c>
      <c r="BA83" s="29">
        <v>4421</v>
      </c>
      <c r="BB83" s="29">
        <v>4429</v>
      </c>
      <c r="BC83" s="29">
        <v>4434</v>
      </c>
      <c r="BD83" s="29">
        <v>4454</v>
      </c>
      <c r="BE83" s="29">
        <v>4489</v>
      </c>
      <c r="BF83" s="29">
        <v>4472</v>
      </c>
      <c r="BG83" s="29">
        <v>4548</v>
      </c>
      <c r="BH83" s="29">
        <v>4582</v>
      </c>
      <c r="BI83" s="29">
        <v>4576</v>
      </c>
      <c r="BJ83" s="29">
        <v>4551</v>
      </c>
      <c r="BK83" s="29">
        <v>4570</v>
      </c>
      <c r="BL83" s="30">
        <v>4693</v>
      </c>
      <c r="BM83" s="2">
        <v>4831</v>
      </c>
      <c r="BN83" s="2">
        <v>4809</v>
      </c>
      <c r="BO83" s="2">
        <v>4800</v>
      </c>
      <c r="BP83" s="2">
        <v>4835</v>
      </c>
      <c r="BQ83" s="2">
        <v>4825</v>
      </c>
      <c r="BR83" s="2">
        <v>4795</v>
      </c>
      <c r="BS83" s="2">
        <v>4828</v>
      </c>
      <c r="BT83" s="2">
        <v>4884</v>
      </c>
      <c r="BU83" s="2">
        <v>4799</v>
      </c>
      <c r="BV83" s="2">
        <v>4823</v>
      </c>
      <c r="BW83" s="2">
        <v>4851</v>
      </c>
      <c r="BX83" s="2">
        <v>4899</v>
      </c>
      <c r="BY83" s="2">
        <v>4929</v>
      </c>
      <c r="BZ83" s="2">
        <v>4914</v>
      </c>
      <c r="CA83" s="2">
        <v>4916</v>
      </c>
      <c r="CB83" s="2">
        <v>4949</v>
      </c>
      <c r="CC83" s="2">
        <v>4939</v>
      </c>
      <c r="CD83" s="2">
        <v>4938</v>
      </c>
      <c r="CE83" s="2">
        <v>4973</v>
      </c>
      <c r="CF83" s="2">
        <v>5009</v>
      </c>
      <c r="CG83" s="2">
        <v>5098</v>
      </c>
      <c r="CH83" s="2">
        <v>5070</v>
      </c>
      <c r="CI83" s="2">
        <v>5022</v>
      </c>
      <c r="CJ83" s="2">
        <v>5042</v>
      </c>
      <c r="CK83" s="2">
        <v>5038</v>
      </c>
      <c r="CL83" s="2">
        <v>5069</v>
      </c>
      <c r="CM83" s="2">
        <v>5002</v>
      </c>
      <c r="CN83" s="2">
        <v>4977</v>
      </c>
      <c r="CO83" s="2">
        <v>4974</v>
      </c>
      <c r="CP83" s="2">
        <v>5073</v>
      </c>
      <c r="CQ83" s="2">
        <v>5086</v>
      </c>
      <c r="CR83" s="2">
        <v>5185</v>
      </c>
      <c r="CS83" s="2">
        <v>5105</v>
      </c>
      <c r="CT83" s="2">
        <v>5136</v>
      </c>
      <c r="CU83" s="2">
        <v>5245</v>
      </c>
      <c r="CV83" s="2">
        <v>5276</v>
      </c>
      <c r="CW83" s="2">
        <v>5246</v>
      </c>
      <c r="CX83" s="2">
        <v>5237</v>
      </c>
      <c r="CY83" s="2">
        <v>5247</v>
      </c>
      <c r="CZ83" s="2">
        <v>5278</v>
      </c>
      <c r="DA83" s="2">
        <v>5377</v>
      </c>
      <c r="DB83" s="2">
        <v>5393</v>
      </c>
      <c r="DC83" s="2">
        <v>5341</v>
      </c>
      <c r="DD83" s="2">
        <v>5342</v>
      </c>
      <c r="DE83" s="2">
        <v>5475</v>
      </c>
      <c r="DF83" s="2">
        <v>5412</v>
      </c>
      <c r="DG83" s="2">
        <v>5512</v>
      </c>
      <c r="DH83" s="2">
        <v>5632</v>
      </c>
      <c r="DI83" s="2">
        <v>5651</v>
      </c>
      <c r="DJ83" s="2">
        <v>5642</v>
      </c>
      <c r="DK83" s="2">
        <v>5599</v>
      </c>
      <c r="DL83" s="2">
        <v>5579</v>
      </c>
      <c r="DM83" s="2">
        <v>5557</v>
      </c>
      <c r="DN83" s="2">
        <v>5594</v>
      </c>
      <c r="DO83" s="2">
        <v>5595</v>
      </c>
      <c r="DP83" s="2">
        <v>5508</v>
      </c>
      <c r="DQ83" s="2">
        <v>5650</v>
      </c>
      <c r="DR83" s="2">
        <v>5805</v>
      </c>
      <c r="DS83" s="2">
        <v>5735</v>
      </c>
      <c r="DT83" s="2">
        <v>5599</v>
      </c>
      <c r="DU83" s="2">
        <v>5640</v>
      </c>
      <c r="DV83" s="2">
        <v>5538</v>
      </c>
      <c r="DW83" s="2">
        <v>5505</v>
      </c>
      <c r="DX83" s="2">
        <v>5423</v>
      </c>
      <c r="DY83" s="2">
        <v>5348</v>
      </c>
      <c r="DZ83" s="2">
        <v>5361</v>
      </c>
      <c r="EA83" s="2">
        <v>5279</v>
      </c>
      <c r="EB83" s="2">
        <v>5199</v>
      </c>
      <c r="EC83" s="2">
        <v>5257</v>
      </c>
      <c r="ED83" s="2">
        <v>5335</v>
      </c>
      <c r="EE83" s="2">
        <v>5300</v>
      </c>
      <c r="EF83" s="2">
        <v>5430</v>
      </c>
      <c r="EG83" s="2">
        <v>5400</v>
      </c>
      <c r="EH83" s="2">
        <v>5385</v>
      </c>
      <c r="EI83" s="2">
        <v>5440</v>
      </c>
      <c r="EJ83" s="2">
        <v>5507</v>
      </c>
      <c r="EK83" s="2">
        <v>5469</v>
      </c>
      <c r="EL83" s="2">
        <v>5473</v>
      </c>
      <c r="EM83" s="2">
        <v>5430</v>
      </c>
      <c r="EN83" s="2">
        <v>5379</v>
      </c>
      <c r="EO83" s="2">
        <v>5321</v>
      </c>
      <c r="EP83" s="2">
        <v>5286</v>
      </c>
      <c r="EQ83" s="2">
        <v>5254</v>
      </c>
      <c r="ER83" s="2">
        <v>5328</v>
      </c>
      <c r="ES83" s="2">
        <v>5251</v>
      </c>
      <c r="ET83" s="2">
        <v>5222</v>
      </c>
      <c r="EU83" s="2">
        <v>5213</v>
      </c>
      <c r="EV83" s="2">
        <v>5218</v>
      </c>
      <c r="EW83" s="2">
        <v>5218</v>
      </c>
      <c r="EX83" s="2">
        <v>5176</v>
      </c>
      <c r="EY83" s="2">
        <v>5181</v>
      </c>
      <c r="EZ83" s="2">
        <v>5195</v>
      </c>
      <c r="FA83" s="2">
        <v>5242</v>
      </c>
      <c r="FB83" s="2">
        <v>5277</v>
      </c>
      <c r="FC83" s="2">
        <v>5224</v>
      </c>
      <c r="FD83" s="2">
        <v>5275</v>
      </c>
      <c r="FE83" s="2">
        <v>5218</v>
      </c>
      <c r="FF83" s="2">
        <v>5192</v>
      </c>
      <c r="FG83" s="2">
        <v>5193</v>
      </c>
      <c r="FH83" s="2">
        <v>5196</v>
      </c>
      <c r="FI83" s="2">
        <v>5170</v>
      </c>
      <c r="FJ83" s="2">
        <v>5150</v>
      </c>
      <c r="FK83" s="2">
        <v>5116</v>
      </c>
      <c r="FL83" s="2">
        <v>5169</v>
      </c>
      <c r="FM83" s="2">
        <v>5158</v>
      </c>
      <c r="FN83" s="2">
        <v>5179</v>
      </c>
      <c r="FO83" s="2">
        <v>5295</v>
      </c>
      <c r="FP83" s="2">
        <v>5338</v>
      </c>
      <c r="FQ83" s="2">
        <v>5400</v>
      </c>
      <c r="FR83" s="2">
        <v>5396</v>
      </c>
      <c r="FS83" s="2">
        <v>5371</v>
      </c>
      <c r="FT83" s="2">
        <v>5315</v>
      </c>
      <c r="FU83" s="2">
        <v>5264</v>
      </c>
      <c r="FV83" s="2">
        <v>5275</v>
      </c>
      <c r="FW83" s="2">
        <v>5290</v>
      </c>
      <c r="FX83" s="2">
        <v>5326</v>
      </c>
      <c r="FY83" s="2">
        <v>5467</v>
      </c>
      <c r="FZ83" s="2">
        <v>5598</v>
      </c>
      <c r="GA83" s="2">
        <v>5614</v>
      </c>
      <c r="GB83" s="2">
        <v>5525</v>
      </c>
      <c r="GC83" s="2">
        <v>5444</v>
      </c>
      <c r="GD83" s="2">
        <v>5396</v>
      </c>
      <c r="GE83" s="2">
        <v>5327</v>
      </c>
      <c r="GF83" s="2">
        <v>5309</v>
      </c>
      <c r="GG83" s="2">
        <v>5291</v>
      </c>
      <c r="GH83" s="2">
        <v>5310</v>
      </c>
      <c r="GI83" s="2">
        <v>5271</v>
      </c>
      <c r="GJ83" s="2">
        <v>5306</v>
      </c>
      <c r="GK83" s="2">
        <v>5381</v>
      </c>
      <c r="GL83" s="2">
        <v>5413</v>
      </c>
      <c r="GM83" s="2">
        <v>5375</v>
      </c>
      <c r="GN83" s="2">
        <v>5378</v>
      </c>
      <c r="GO83" s="2">
        <v>5349</v>
      </c>
      <c r="GP83" s="2">
        <v>5254</v>
      </c>
      <c r="GQ83" s="2">
        <v>5245</v>
      </c>
      <c r="GR83" s="2">
        <v>5125</v>
      </c>
      <c r="GS83" s="2">
        <v>5137</v>
      </c>
      <c r="GT83" s="2">
        <v>5165</v>
      </c>
      <c r="GU83" s="2">
        <v>5152</v>
      </c>
      <c r="GV83" s="2">
        <v>5225</v>
      </c>
      <c r="GW83" s="2">
        <v>5263</v>
      </c>
      <c r="GX83" s="2">
        <v>5326</v>
      </c>
      <c r="GY83" s="2">
        <v>5293</v>
      </c>
      <c r="GZ83" s="2">
        <v>5304</v>
      </c>
      <c r="HA83" s="2">
        <v>5159</v>
      </c>
      <c r="HB83" s="2">
        <v>5202</v>
      </c>
      <c r="HC83" s="2">
        <v>5290</v>
      </c>
      <c r="HD83" s="2">
        <v>5361</v>
      </c>
      <c r="HE83" s="2">
        <v>5419</v>
      </c>
      <c r="HF83" s="2">
        <v>5524</v>
      </c>
      <c r="HG83" s="2">
        <v>5458</v>
      </c>
      <c r="HH83" s="2">
        <v>5419</v>
      </c>
      <c r="HI83" s="2">
        <v>5435</v>
      </c>
      <c r="HJ83" s="2">
        <v>5500</v>
      </c>
      <c r="HK83" s="2">
        <v>5519</v>
      </c>
      <c r="HL83" s="2">
        <v>5486</v>
      </c>
      <c r="HM83" s="2">
        <v>5488</v>
      </c>
      <c r="HN83" s="2">
        <v>5510</v>
      </c>
      <c r="HO83" s="2">
        <v>5487</v>
      </c>
      <c r="HP83" s="2">
        <v>5499</v>
      </c>
      <c r="HQ83" s="2">
        <v>5549</v>
      </c>
      <c r="HR83" s="2">
        <v>5516</v>
      </c>
      <c r="HS83" s="2">
        <v>5388</v>
      </c>
      <c r="HT83" s="2">
        <v>5353</v>
      </c>
      <c r="HU83" s="2">
        <v>5343</v>
      </c>
      <c r="HV83" s="2">
        <v>5335</v>
      </c>
      <c r="HW83" s="2">
        <v>5280</v>
      </c>
      <c r="HX83" s="2">
        <v>5284</v>
      </c>
      <c r="HY83" s="2">
        <v>5297</v>
      </c>
      <c r="HZ83" s="2">
        <v>5274</v>
      </c>
      <c r="IA83" s="2">
        <v>5316</v>
      </c>
      <c r="IB83" s="2">
        <v>5372</v>
      </c>
      <c r="IC83" s="2">
        <v>5366</v>
      </c>
      <c r="ID83" s="2">
        <v>5382</v>
      </c>
      <c r="IE83" s="2">
        <v>5415</v>
      </c>
      <c r="IF83" s="2">
        <v>5339</v>
      </c>
      <c r="IG83" s="2">
        <v>5350</v>
      </c>
      <c r="IH83" s="2">
        <v>5342</v>
      </c>
      <c r="II83" s="2">
        <v>5353</v>
      </c>
      <c r="IJ83" s="2">
        <v>5384</v>
      </c>
      <c r="IK83" s="2">
        <v>5366</v>
      </c>
      <c r="IL83" s="2">
        <v>5293</v>
      </c>
      <c r="IM83" s="2">
        <v>5173</v>
      </c>
      <c r="IN83" s="2">
        <v>5172</v>
      </c>
      <c r="IO83" s="2">
        <v>5085</v>
      </c>
      <c r="IP83" s="2">
        <v>5066</v>
      </c>
      <c r="IQ83" s="2">
        <v>5117</v>
      </c>
      <c r="IR83" s="2">
        <v>5019</v>
      </c>
      <c r="IS83" s="2">
        <v>4990</v>
      </c>
      <c r="IT83" s="2">
        <v>4983</v>
      </c>
    </row>
    <row r="84" spans="1:254" ht="15.9" customHeight="1">
      <c r="A84" s="65" t="s">
        <v>163</v>
      </c>
      <c r="B84" s="25" t="s">
        <v>164</v>
      </c>
      <c r="C84" s="39">
        <v>1904</v>
      </c>
      <c r="D84" s="38">
        <v>18.5</v>
      </c>
      <c r="E84" s="29">
        <v>1885.5</v>
      </c>
      <c r="F84" s="29">
        <v>1840.5</v>
      </c>
      <c r="G84" s="29">
        <v>1812</v>
      </c>
      <c r="H84" s="29">
        <v>1802</v>
      </c>
      <c r="I84" s="29">
        <v>1850</v>
      </c>
      <c r="J84" s="29">
        <v>1865</v>
      </c>
      <c r="K84" s="29">
        <v>1867.5</v>
      </c>
      <c r="L84" s="29">
        <v>1795</v>
      </c>
      <c r="M84" s="29">
        <v>1804.5</v>
      </c>
      <c r="N84" s="29">
        <v>1729</v>
      </c>
      <c r="O84" s="29">
        <v>1738</v>
      </c>
      <c r="P84" s="29">
        <v>1747.5</v>
      </c>
      <c r="Q84" s="29">
        <v>1743.5</v>
      </c>
      <c r="R84" s="29">
        <v>1706.5</v>
      </c>
      <c r="S84" s="29">
        <v>1704.5</v>
      </c>
      <c r="T84" s="29">
        <v>1688.5</v>
      </c>
      <c r="U84" s="29">
        <v>1666</v>
      </c>
      <c r="V84" s="29">
        <v>1644</v>
      </c>
      <c r="W84" s="29">
        <v>1627</v>
      </c>
      <c r="X84" s="29">
        <v>1644</v>
      </c>
      <c r="Y84" s="29">
        <v>1658</v>
      </c>
      <c r="Z84" s="29">
        <v>1673</v>
      </c>
      <c r="AA84" s="29">
        <v>1662</v>
      </c>
      <c r="AB84" s="29">
        <v>1612.5</v>
      </c>
      <c r="AC84" s="29">
        <v>1584</v>
      </c>
      <c r="AD84" s="29">
        <v>1567.5</v>
      </c>
      <c r="AE84" s="29">
        <v>1572</v>
      </c>
      <c r="AF84" s="29">
        <v>1563.5</v>
      </c>
      <c r="AG84" s="29">
        <v>1558.5</v>
      </c>
      <c r="AH84" s="29">
        <v>1573</v>
      </c>
      <c r="AI84" s="29">
        <v>1581</v>
      </c>
      <c r="AJ84" s="29">
        <v>1604</v>
      </c>
      <c r="AK84" s="29">
        <v>1617</v>
      </c>
      <c r="AL84" s="29">
        <v>1642</v>
      </c>
      <c r="AM84" s="29">
        <v>1658.5</v>
      </c>
      <c r="AN84" s="29">
        <v>1653</v>
      </c>
      <c r="AO84" s="29">
        <v>1659</v>
      </c>
      <c r="AP84" s="29">
        <v>1653.5</v>
      </c>
      <c r="AQ84" s="29">
        <v>1622.5</v>
      </c>
      <c r="AR84" s="29">
        <v>1577.5</v>
      </c>
      <c r="AS84" s="29">
        <v>1587</v>
      </c>
      <c r="AT84" s="29">
        <v>1609</v>
      </c>
      <c r="AU84" s="29">
        <v>1623</v>
      </c>
      <c r="AV84" s="29">
        <v>1620</v>
      </c>
      <c r="AW84" s="29">
        <v>1610</v>
      </c>
      <c r="AX84" s="29">
        <v>1612</v>
      </c>
      <c r="AY84" s="29">
        <v>1618</v>
      </c>
      <c r="AZ84" s="29">
        <v>1683</v>
      </c>
      <c r="BA84" s="29">
        <v>1723.5</v>
      </c>
      <c r="BB84" s="29">
        <v>1687</v>
      </c>
      <c r="BC84" s="29">
        <v>1686</v>
      </c>
      <c r="BD84" s="29">
        <v>1643.5</v>
      </c>
      <c r="BE84" s="29">
        <v>1654</v>
      </c>
      <c r="BF84" s="29">
        <v>1661.5</v>
      </c>
      <c r="BG84" s="29">
        <v>1664.5</v>
      </c>
      <c r="BH84" s="29">
        <v>1672.5</v>
      </c>
      <c r="BI84" s="29">
        <v>1684</v>
      </c>
      <c r="BJ84" s="29">
        <v>1674.5</v>
      </c>
      <c r="BK84" s="29">
        <v>1707.5</v>
      </c>
      <c r="BL84" s="30">
        <v>1724.5</v>
      </c>
      <c r="BM84" s="2">
        <v>1731</v>
      </c>
      <c r="BN84" s="2">
        <v>1705.5</v>
      </c>
      <c r="BO84" s="2">
        <v>1747</v>
      </c>
      <c r="BP84" s="2">
        <v>1814.5</v>
      </c>
      <c r="BQ84" s="2">
        <v>1747</v>
      </c>
      <c r="BR84" s="2">
        <v>1723.5</v>
      </c>
      <c r="BS84" s="2">
        <v>1718.5</v>
      </c>
      <c r="BT84" s="2">
        <v>1700.5</v>
      </c>
      <c r="BU84" s="2">
        <v>1691.5</v>
      </c>
      <c r="BV84" s="2">
        <v>1707</v>
      </c>
      <c r="BW84" s="2">
        <v>1731</v>
      </c>
      <c r="BX84" s="2">
        <v>1746</v>
      </c>
      <c r="BY84" s="2">
        <v>1767</v>
      </c>
      <c r="BZ84" s="2">
        <v>1807.5</v>
      </c>
      <c r="CA84" s="2">
        <v>1824</v>
      </c>
      <c r="CB84" s="2">
        <v>1830</v>
      </c>
      <c r="CC84" s="2">
        <v>1838.5</v>
      </c>
      <c r="CD84" s="2">
        <v>1859.5</v>
      </c>
      <c r="CE84" s="2">
        <v>1867.5</v>
      </c>
      <c r="CF84" s="2">
        <v>1877.5</v>
      </c>
      <c r="CG84" s="2">
        <v>1890</v>
      </c>
      <c r="CH84" s="2">
        <v>1894</v>
      </c>
      <c r="CI84" s="2">
        <v>1844</v>
      </c>
      <c r="CJ84" s="2">
        <v>1856.5</v>
      </c>
      <c r="CK84" s="2">
        <v>1863.5</v>
      </c>
      <c r="CL84" s="2">
        <v>1881</v>
      </c>
      <c r="CM84" s="2">
        <v>1873</v>
      </c>
      <c r="CN84" s="2">
        <v>1850.5</v>
      </c>
      <c r="CO84" s="2">
        <v>1830</v>
      </c>
      <c r="CP84" s="2">
        <v>1901</v>
      </c>
      <c r="CQ84" s="2">
        <v>1907.5</v>
      </c>
      <c r="CR84" s="2">
        <v>1937.5</v>
      </c>
      <c r="CS84" s="2">
        <v>1913</v>
      </c>
      <c r="CT84" s="2">
        <v>1879</v>
      </c>
      <c r="CU84" s="2">
        <v>1928.5</v>
      </c>
      <c r="CV84" s="2">
        <v>1949.5</v>
      </c>
      <c r="CW84" s="2">
        <v>1917</v>
      </c>
      <c r="CX84" s="2">
        <v>1911.5</v>
      </c>
      <c r="CY84" s="2">
        <v>1973.5</v>
      </c>
      <c r="CZ84" s="2">
        <v>1989</v>
      </c>
      <c r="DA84" s="2">
        <v>2016</v>
      </c>
      <c r="DB84" s="2">
        <v>1983.5</v>
      </c>
      <c r="DC84" s="2">
        <v>1936</v>
      </c>
      <c r="DD84" s="2">
        <v>2000</v>
      </c>
      <c r="DE84" s="2">
        <v>2041</v>
      </c>
      <c r="DF84" s="2">
        <v>2019.5</v>
      </c>
      <c r="DG84" s="2">
        <v>2132</v>
      </c>
      <c r="DH84" s="2">
        <v>2154</v>
      </c>
      <c r="DI84" s="2">
        <v>2207.5</v>
      </c>
      <c r="DJ84" s="2">
        <v>2219.5</v>
      </c>
      <c r="DK84" s="2">
        <v>2212</v>
      </c>
      <c r="DL84" s="2">
        <v>2270</v>
      </c>
      <c r="DM84" s="2">
        <v>2262</v>
      </c>
      <c r="DN84" s="2">
        <v>2277.5</v>
      </c>
      <c r="DO84" s="2">
        <v>2277.5</v>
      </c>
      <c r="DP84" s="2">
        <v>2252.5</v>
      </c>
      <c r="DQ84" s="2">
        <v>2299</v>
      </c>
      <c r="DR84" s="2">
        <v>2355.5</v>
      </c>
      <c r="DS84" s="2">
        <v>2359</v>
      </c>
      <c r="DT84" s="2">
        <v>2343.5</v>
      </c>
      <c r="DU84" s="2">
        <v>2297</v>
      </c>
      <c r="DV84" s="2">
        <v>2240.5</v>
      </c>
      <c r="DW84" s="2">
        <v>2201.5</v>
      </c>
      <c r="DX84" s="2">
        <v>2185.5</v>
      </c>
      <c r="DY84" s="2">
        <v>2104.5</v>
      </c>
      <c r="DZ84" s="2">
        <v>2121.5</v>
      </c>
      <c r="EA84" s="2">
        <v>2107</v>
      </c>
      <c r="EB84" s="2">
        <v>2098.5</v>
      </c>
      <c r="EC84" s="2">
        <v>2103</v>
      </c>
      <c r="ED84" s="2">
        <v>2128</v>
      </c>
      <c r="EE84" s="2">
        <v>2121</v>
      </c>
      <c r="EF84" s="2">
        <v>2182.5</v>
      </c>
      <c r="EG84" s="2">
        <v>2195.5</v>
      </c>
      <c r="EH84" s="2">
        <v>2142</v>
      </c>
      <c r="EI84" s="2">
        <v>2190.5</v>
      </c>
      <c r="EJ84" s="2">
        <v>2177.5</v>
      </c>
      <c r="EK84" s="2">
        <v>2179</v>
      </c>
      <c r="EL84" s="2">
        <v>2173.5</v>
      </c>
      <c r="EM84" s="2">
        <v>2128.5</v>
      </c>
      <c r="EN84" s="2">
        <v>2103</v>
      </c>
      <c r="EO84" s="2">
        <v>2058</v>
      </c>
      <c r="EP84" s="2">
        <v>2026.5</v>
      </c>
      <c r="EQ84" s="2">
        <v>2049</v>
      </c>
      <c r="ER84" s="2">
        <v>2049.5</v>
      </c>
      <c r="ES84" s="2">
        <v>2046</v>
      </c>
      <c r="ET84" s="2">
        <v>2009.5</v>
      </c>
      <c r="EU84" s="2">
        <v>1994.5</v>
      </c>
      <c r="EV84" s="2">
        <v>1975.5</v>
      </c>
      <c r="EW84" s="2">
        <v>1970.5</v>
      </c>
      <c r="EX84" s="2">
        <v>1969.5</v>
      </c>
      <c r="EY84" s="2">
        <v>1955.5</v>
      </c>
      <c r="EZ84" s="2">
        <v>1957.5</v>
      </c>
      <c r="FA84" s="2">
        <v>1953</v>
      </c>
      <c r="FB84" s="2">
        <v>1972.5</v>
      </c>
      <c r="FC84" s="2">
        <v>1959.5</v>
      </c>
      <c r="FD84" s="2">
        <v>2003</v>
      </c>
      <c r="FE84" s="2">
        <v>2001.5</v>
      </c>
      <c r="FF84" s="2">
        <v>2000</v>
      </c>
      <c r="FG84" s="2">
        <v>1976</v>
      </c>
      <c r="FH84" s="2">
        <v>1947.5</v>
      </c>
      <c r="FI84" s="2">
        <v>1957.5</v>
      </c>
      <c r="FJ84" s="2">
        <v>1960</v>
      </c>
      <c r="FK84" s="2">
        <v>1971.5</v>
      </c>
      <c r="FL84" s="2">
        <v>1963</v>
      </c>
      <c r="FM84" s="2">
        <v>1887</v>
      </c>
      <c r="FN84" s="2">
        <v>1920</v>
      </c>
      <c r="FO84" s="2">
        <v>1923</v>
      </c>
      <c r="FP84" s="2">
        <v>1915</v>
      </c>
      <c r="FQ84" s="2">
        <v>1890.5</v>
      </c>
      <c r="FR84" s="2">
        <v>1886</v>
      </c>
      <c r="FS84" s="2">
        <v>1857</v>
      </c>
      <c r="FT84" s="2">
        <v>1837</v>
      </c>
      <c r="FU84" s="2">
        <v>1841</v>
      </c>
      <c r="FV84" s="2">
        <v>1803</v>
      </c>
      <c r="FW84" s="2">
        <v>1832</v>
      </c>
      <c r="FX84" s="2">
        <v>1833.5</v>
      </c>
      <c r="FY84" s="2">
        <v>1843</v>
      </c>
      <c r="FZ84" s="2">
        <v>1844.5</v>
      </c>
      <c r="GA84" s="2">
        <v>1823</v>
      </c>
      <c r="GB84" s="2">
        <v>1810</v>
      </c>
      <c r="GC84" s="2">
        <v>1814</v>
      </c>
      <c r="GD84" s="2">
        <v>1788</v>
      </c>
      <c r="GE84" s="2">
        <v>1819</v>
      </c>
      <c r="GF84" s="2">
        <v>1754.5</v>
      </c>
      <c r="GG84" s="2">
        <v>1785</v>
      </c>
      <c r="GH84" s="2">
        <v>1779</v>
      </c>
      <c r="GI84" s="2">
        <v>1777.5</v>
      </c>
      <c r="GJ84" s="2">
        <v>1773</v>
      </c>
      <c r="GK84" s="2">
        <v>1803.5</v>
      </c>
      <c r="GL84" s="2">
        <v>1800</v>
      </c>
      <c r="GM84" s="2">
        <v>1771.5</v>
      </c>
      <c r="GN84" s="2">
        <v>1763.5</v>
      </c>
      <c r="GO84" s="2">
        <v>1762</v>
      </c>
      <c r="GP84" s="2">
        <v>1774.5</v>
      </c>
      <c r="GQ84" s="2">
        <v>1768</v>
      </c>
      <c r="GR84" s="2">
        <v>1759</v>
      </c>
      <c r="GS84" s="2">
        <v>1782</v>
      </c>
      <c r="GT84" s="2">
        <v>1789</v>
      </c>
      <c r="GU84" s="2">
        <v>1800.5</v>
      </c>
      <c r="GV84" s="2">
        <v>1831.5</v>
      </c>
      <c r="GW84" s="2">
        <v>1855</v>
      </c>
      <c r="GX84" s="2">
        <v>1865.5</v>
      </c>
      <c r="GY84" s="2">
        <v>1859</v>
      </c>
      <c r="GZ84" s="2">
        <v>1840.5</v>
      </c>
      <c r="HA84" s="2">
        <v>1796.5</v>
      </c>
      <c r="HB84" s="2">
        <v>1798</v>
      </c>
      <c r="HC84" s="2">
        <v>1809.5</v>
      </c>
      <c r="HD84" s="2">
        <v>1834.5</v>
      </c>
      <c r="HE84" s="2">
        <v>1852.5</v>
      </c>
      <c r="HF84" s="2">
        <v>1907</v>
      </c>
      <c r="HG84" s="2">
        <v>1897</v>
      </c>
      <c r="HH84" s="2">
        <v>1899.5</v>
      </c>
      <c r="HI84" s="2">
        <v>1896</v>
      </c>
      <c r="HJ84" s="2">
        <v>1924</v>
      </c>
      <c r="HK84" s="2">
        <v>1926.5</v>
      </c>
      <c r="HL84" s="2">
        <v>1955</v>
      </c>
      <c r="HM84" s="2">
        <v>1946.5</v>
      </c>
      <c r="HN84" s="2">
        <v>1929.5</v>
      </c>
      <c r="HO84" s="2">
        <v>1929.5</v>
      </c>
      <c r="HP84" s="2">
        <v>1932</v>
      </c>
      <c r="HQ84" s="2">
        <v>1972</v>
      </c>
      <c r="HR84" s="2">
        <v>1977</v>
      </c>
      <c r="HS84" s="2">
        <v>1961.5</v>
      </c>
      <c r="HT84" s="2">
        <v>1929.5</v>
      </c>
      <c r="HU84" s="2">
        <v>1921.5</v>
      </c>
      <c r="HV84" s="2">
        <v>1896</v>
      </c>
      <c r="HW84" s="2">
        <v>1867.5</v>
      </c>
      <c r="HX84" s="2">
        <v>1855</v>
      </c>
      <c r="HY84" s="2">
        <v>1834</v>
      </c>
      <c r="HZ84" s="2">
        <v>1839.5</v>
      </c>
      <c r="IA84" s="2">
        <v>1851</v>
      </c>
      <c r="IB84" s="2">
        <v>1861</v>
      </c>
      <c r="IC84" s="2">
        <v>1848</v>
      </c>
      <c r="ID84" s="2">
        <v>1857</v>
      </c>
      <c r="IE84" s="2">
        <v>1839</v>
      </c>
      <c r="IF84" s="2">
        <v>1826</v>
      </c>
      <c r="IG84" s="2">
        <v>1801</v>
      </c>
      <c r="IH84" s="2">
        <v>1798.5</v>
      </c>
      <c r="II84" s="2">
        <v>1790.5</v>
      </c>
      <c r="IJ84" s="2">
        <v>1816.5</v>
      </c>
      <c r="IK84" s="2">
        <v>1797</v>
      </c>
      <c r="IL84" s="2">
        <v>1780</v>
      </c>
      <c r="IM84" s="2">
        <v>1742.5</v>
      </c>
      <c r="IN84" s="2">
        <v>1715.5</v>
      </c>
      <c r="IO84" s="2">
        <v>1712</v>
      </c>
      <c r="IP84" s="2">
        <v>1738</v>
      </c>
      <c r="IQ84" s="2">
        <v>1765.5</v>
      </c>
      <c r="IR84" s="2">
        <v>1764</v>
      </c>
      <c r="IS84" s="2">
        <v>1754.5</v>
      </c>
      <c r="IT84" s="2">
        <v>1760</v>
      </c>
    </row>
    <row r="85" spans="1:254" ht="15.9" customHeight="1">
      <c r="A85" s="65" t="s">
        <v>165</v>
      </c>
      <c r="B85" s="25" t="s">
        <v>166</v>
      </c>
      <c r="C85" s="39">
        <v>3232</v>
      </c>
      <c r="D85" s="38">
        <v>-14</v>
      </c>
      <c r="E85" s="29">
        <v>3246</v>
      </c>
      <c r="F85" s="29">
        <v>3200</v>
      </c>
      <c r="G85" s="29">
        <v>3134</v>
      </c>
      <c r="H85" s="29">
        <v>3123</v>
      </c>
      <c r="I85" s="29">
        <v>3157</v>
      </c>
      <c r="J85" s="29">
        <v>3165</v>
      </c>
      <c r="K85" s="29">
        <v>3241</v>
      </c>
      <c r="L85" s="29">
        <v>3371</v>
      </c>
      <c r="M85" s="29">
        <v>3430</v>
      </c>
      <c r="N85" s="29">
        <v>3465</v>
      </c>
      <c r="O85" s="29">
        <v>3461</v>
      </c>
      <c r="P85" s="29">
        <v>3460</v>
      </c>
      <c r="Q85" s="29">
        <v>3348</v>
      </c>
      <c r="R85" s="29">
        <v>3261</v>
      </c>
      <c r="S85" s="29">
        <v>3338</v>
      </c>
      <c r="T85" s="29">
        <v>3352</v>
      </c>
      <c r="U85" s="29">
        <v>3324</v>
      </c>
      <c r="V85" s="29">
        <v>3363</v>
      </c>
      <c r="W85" s="29">
        <v>3348</v>
      </c>
      <c r="X85" s="29">
        <v>3317</v>
      </c>
      <c r="Y85" s="29">
        <v>3363</v>
      </c>
      <c r="Z85" s="29">
        <v>3402</v>
      </c>
      <c r="AA85" s="29">
        <v>3263</v>
      </c>
      <c r="AB85" s="29">
        <v>3230</v>
      </c>
      <c r="AC85" s="29">
        <v>3169</v>
      </c>
      <c r="AD85" s="29">
        <v>3123</v>
      </c>
      <c r="AE85" s="29">
        <v>3127</v>
      </c>
      <c r="AF85" s="29">
        <v>3089</v>
      </c>
      <c r="AG85" s="29">
        <v>3092</v>
      </c>
      <c r="AH85" s="29">
        <v>3100</v>
      </c>
      <c r="AI85" s="29">
        <v>3242</v>
      </c>
      <c r="AJ85" s="29">
        <v>3293</v>
      </c>
      <c r="AK85" s="29">
        <v>3286</v>
      </c>
      <c r="AL85" s="29">
        <v>3287</v>
      </c>
      <c r="AM85" s="29">
        <v>3296</v>
      </c>
      <c r="AN85" s="29">
        <v>3235</v>
      </c>
      <c r="AO85" s="29">
        <v>3183</v>
      </c>
      <c r="AP85" s="29">
        <v>3308</v>
      </c>
      <c r="AQ85" s="29">
        <v>3255</v>
      </c>
      <c r="AR85" s="29">
        <v>3113</v>
      </c>
      <c r="AS85" s="29">
        <v>3248</v>
      </c>
      <c r="AT85" s="29">
        <v>3183</v>
      </c>
      <c r="AU85" s="29">
        <v>3145</v>
      </c>
      <c r="AV85" s="29">
        <v>3277</v>
      </c>
      <c r="AW85" s="29">
        <v>3234</v>
      </c>
      <c r="AX85" s="29">
        <v>3175</v>
      </c>
      <c r="AY85" s="29">
        <v>3066</v>
      </c>
      <c r="AZ85" s="29">
        <v>3035</v>
      </c>
      <c r="BA85" s="29">
        <v>3072</v>
      </c>
      <c r="BB85" s="29">
        <v>2977</v>
      </c>
      <c r="BC85" s="29">
        <v>3033</v>
      </c>
      <c r="BD85" s="29">
        <v>3107</v>
      </c>
      <c r="BE85" s="29">
        <v>3137</v>
      </c>
      <c r="BF85" s="29">
        <v>3200</v>
      </c>
      <c r="BG85" s="29">
        <v>3208</v>
      </c>
      <c r="BH85" s="29">
        <v>3165</v>
      </c>
      <c r="BI85" s="29">
        <v>3060</v>
      </c>
      <c r="BJ85" s="29">
        <v>2990</v>
      </c>
      <c r="BK85" s="29">
        <v>2861.5</v>
      </c>
      <c r="BL85" s="30">
        <v>2864</v>
      </c>
      <c r="BM85" s="2">
        <v>2876.5</v>
      </c>
      <c r="BN85" s="2">
        <v>2876</v>
      </c>
      <c r="BO85" s="2">
        <v>2797</v>
      </c>
      <c r="BP85" s="2">
        <v>2770</v>
      </c>
      <c r="BQ85" s="2">
        <v>2823.5</v>
      </c>
      <c r="BR85" s="2">
        <v>2704.5</v>
      </c>
      <c r="BS85" s="2">
        <v>2699</v>
      </c>
      <c r="BT85" s="2">
        <v>2696.5</v>
      </c>
      <c r="BU85" s="2">
        <v>2549.5</v>
      </c>
      <c r="BV85" s="2">
        <v>2535</v>
      </c>
      <c r="BW85" s="2">
        <v>2558.5</v>
      </c>
      <c r="BX85" s="2">
        <v>2611</v>
      </c>
      <c r="BY85" s="2">
        <v>2710</v>
      </c>
      <c r="BZ85" s="2">
        <v>2759</v>
      </c>
      <c r="CA85" s="2">
        <v>2798.5</v>
      </c>
      <c r="CB85" s="2">
        <v>2811</v>
      </c>
      <c r="CC85" s="2">
        <v>2787.5</v>
      </c>
      <c r="CD85" s="2">
        <v>2751</v>
      </c>
      <c r="CE85" s="2">
        <v>2749.5</v>
      </c>
      <c r="CF85" s="2">
        <v>2747</v>
      </c>
      <c r="CG85" s="2">
        <v>2816.5</v>
      </c>
      <c r="CH85" s="2">
        <v>2808.5</v>
      </c>
      <c r="CI85" s="2">
        <v>2690.5</v>
      </c>
      <c r="CJ85" s="2">
        <v>2698.5</v>
      </c>
      <c r="CK85" s="2">
        <v>2654</v>
      </c>
      <c r="CL85" s="2">
        <v>2752</v>
      </c>
      <c r="CM85" s="2">
        <v>2717</v>
      </c>
      <c r="CN85" s="2">
        <v>2559.5</v>
      </c>
      <c r="CO85" s="2">
        <v>2519</v>
      </c>
      <c r="CP85" s="2">
        <v>2653</v>
      </c>
      <c r="CQ85" s="2">
        <v>2678</v>
      </c>
      <c r="CR85" s="2">
        <v>2678</v>
      </c>
      <c r="CS85" s="2">
        <v>2585</v>
      </c>
      <c r="CT85" s="2">
        <v>2511</v>
      </c>
      <c r="CU85" s="2">
        <v>2632.5</v>
      </c>
      <c r="CV85" s="2">
        <v>2687</v>
      </c>
      <c r="CW85" s="2">
        <v>2635</v>
      </c>
      <c r="CX85" s="2">
        <v>2616.5</v>
      </c>
      <c r="CY85" s="2">
        <v>2658</v>
      </c>
      <c r="CZ85" s="2">
        <v>2770</v>
      </c>
      <c r="DA85" s="2">
        <v>2812</v>
      </c>
      <c r="DB85" s="2">
        <v>2781.5</v>
      </c>
      <c r="DC85" s="2">
        <v>2701</v>
      </c>
      <c r="DD85" s="2">
        <v>2828</v>
      </c>
      <c r="DE85" s="2">
        <v>2901</v>
      </c>
      <c r="DF85" s="2">
        <v>2846.5</v>
      </c>
      <c r="DG85" s="2">
        <v>2953</v>
      </c>
      <c r="DH85" s="2">
        <v>2938.5</v>
      </c>
      <c r="DI85" s="2">
        <v>3061</v>
      </c>
      <c r="DJ85" s="2">
        <v>3038</v>
      </c>
      <c r="DK85" s="2">
        <v>3042</v>
      </c>
      <c r="DL85" s="2">
        <v>3049</v>
      </c>
      <c r="DM85" s="2">
        <v>3060</v>
      </c>
      <c r="DN85" s="2">
        <v>3040</v>
      </c>
      <c r="DO85" s="2">
        <v>3003</v>
      </c>
      <c r="DP85" s="2">
        <v>3026</v>
      </c>
      <c r="DQ85" s="2">
        <v>3119</v>
      </c>
      <c r="DR85" s="2">
        <v>3167</v>
      </c>
      <c r="DS85" s="2">
        <v>3169</v>
      </c>
      <c r="DT85" s="2">
        <v>3113</v>
      </c>
      <c r="DU85" s="2">
        <v>3043</v>
      </c>
      <c r="DV85" s="2">
        <v>2966.5</v>
      </c>
      <c r="DW85" s="2">
        <v>2925</v>
      </c>
      <c r="DX85" s="2">
        <v>2860</v>
      </c>
      <c r="DY85" s="2">
        <v>2819</v>
      </c>
      <c r="DZ85" s="2">
        <v>2806</v>
      </c>
      <c r="EA85" s="2">
        <v>2744</v>
      </c>
      <c r="EB85" s="2">
        <v>2688.5</v>
      </c>
      <c r="EC85" s="2">
        <v>2535</v>
      </c>
      <c r="ED85" s="2">
        <v>2500</v>
      </c>
      <c r="EE85" s="2">
        <v>2499.5</v>
      </c>
      <c r="EF85" s="2">
        <v>2579</v>
      </c>
      <c r="EG85" s="2">
        <v>2566</v>
      </c>
      <c r="EH85" s="2">
        <v>2508</v>
      </c>
      <c r="EI85" s="2">
        <v>2545</v>
      </c>
      <c r="EJ85" s="2">
        <v>2574</v>
      </c>
      <c r="EK85" s="2">
        <v>2564.5</v>
      </c>
      <c r="EL85" s="2">
        <v>2546.5</v>
      </c>
      <c r="EM85" s="2">
        <v>2536</v>
      </c>
      <c r="EN85" s="2">
        <v>2467</v>
      </c>
      <c r="EO85" s="2">
        <v>2316.5</v>
      </c>
      <c r="EP85" s="2">
        <v>2306</v>
      </c>
      <c r="EQ85" s="2">
        <v>2321.5</v>
      </c>
      <c r="ER85" s="2">
        <v>2360</v>
      </c>
      <c r="ES85" s="2">
        <v>2280.5</v>
      </c>
      <c r="ET85" s="2">
        <v>2230</v>
      </c>
      <c r="EU85" s="2">
        <v>2218.5</v>
      </c>
      <c r="EV85" s="2">
        <v>2160</v>
      </c>
      <c r="EW85" s="2">
        <v>2138.5</v>
      </c>
      <c r="EX85" s="2">
        <v>2198.5</v>
      </c>
      <c r="EY85" s="2">
        <v>2128.5</v>
      </c>
      <c r="EZ85" s="2">
        <v>2105.5</v>
      </c>
      <c r="FA85" s="2">
        <v>2065.5</v>
      </c>
      <c r="FB85" s="2">
        <v>2051</v>
      </c>
      <c r="FC85" s="2">
        <v>2063.5</v>
      </c>
      <c r="FD85" s="2">
        <v>2108</v>
      </c>
      <c r="FE85" s="2">
        <v>2160</v>
      </c>
      <c r="FF85" s="2">
        <v>2134.5</v>
      </c>
      <c r="FG85" s="2">
        <v>2089</v>
      </c>
      <c r="FH85" s="2">
        <v>2071</v>
      </c>
      <c r="FI85" s="2">
        <v>2084</v>
      </c>
      <c r="FJ85" s="2">
        <v>1990</v>
      </c>
      <c r="FK85" s="2">
        <v>1966</v>
      </c>
      <c r="FL85" s="2">
        <v>1977</v>
      </c>
      <c r="FM85" s="2">
        <v>1935</v>
      </c>
      <c r="FN85" s="2">
        <v>1978</v>
      </c>
      <c r="FO85" s="2">
        <v>1954.5</v>
      </c>
      <c r="FP85" s="2">
        <v>1889.5</v>
      </c>
      <c r="FQ85" s="2">
        <v>1896.5</v>
      </c>
      <c r="FR85" s="2">
        <v>1872</v>
      </c>
      <c r="FS85" s="2">
        <v>1816</v>
      </c>
      <c r="FT85" s="2">
        <v>1772.5</v>
      </c>
      <c r="FU85" s="2">
        <v>1754</v>
      </c>
      <c r="FV85" s="2">
        <v>1740</v>
      </c>
      <c r="FW85" s="2">
        <v>1734.5</v>
      </c>
      <c r="FX85" s="2">
        <v>1738</v>
      </c>
      <c r="FY85" s="2">
        <v>1768.5</v>
      </c>
      <c r="FZ85" s="2">
        <v>1775</v>
      </c>
      <c r="GA85" s="2">
        <v>1757.5</v>
      </c>
      <c r="GB85" s="2">
        <v>1757.5</v>
      </c>
      <c r="GC85" s="2">
        <v>1780</v>
      </c>
      <c r="GD85" s="2">
        <v>1771</v>
      </c>
      <c r="GE85" s="2">
        <v>1780.5</v>
      </c>
      <c r="GF85" s="2">
        <v>1745</v>
      </c>
      <c r="GG85" s="2">
        <v>1739.5</v>
      </c>
      <c r="GH85" s="2">
        <v>1733.5</v>
      </c>
      <c r="GI85" s="2">
        <v>1733</v>
      </c>
      <c r="GJ85" s="2">
        <v>1721.5</v>
      </c>
      <c r="GK85" s="2">
        <v>1741.5</v>
      </c>
      <c r="GL85" s="2">
        <v>1749</v>
      </c>
      <c r="GM85" s="2">
        <v>1729</v>
      </c>
      <c r="GN85" s="2">
        <v>1729</v>
      </c>
      <c r="GO85" s="2">
        <v>1739</v>
      </c>
      <c r="GP85" s="2">
        <v>1734</v>
      </c>
      <c r="GQ85" s="2">
        <v>1727</v>
      </c>
      <c r="GR85" s="2">
        <v>1683</v>
      </c>
      <c r="GS85" s="2">
        <v>1728</v>
      </c>
      <c r="GT85" s="2">
        <v>1719.5</v>
      </c>
      <c r="GU85" s="2">
        <v>1705</v>
      </c>
      <c r="GV85" s="2">
        <v>1740</v>
      </c>
      <c r="GW85" s="2">
        <v>1777</v>
      </c>
      <c r="GX85" s="2">
        <v>1797.5</v>
      </c>
      <c r="GY85" s="2">
        <v>1799.5</v>
      </c>
      <c r="GZ85" s="2">
        <v>1781</v>
      </c>
      <c r="HA85" s="2">
        <v>1774</v>
      </c>
      <c r="HB85" s="2">
        <v>1772</v>
      </c>
      <c r="HC85" s="2">
        <v>1810</v>
      </c>
      <c r="HD85" s="2">
        <v>1828</v>
      </c>
      <c r="HE85" s="2">
        <v>1840</v>
      </c>
      <c r="HF85" s="2">
        <v>1850</v>
      </c>
      <c r="HG85" s="2">
        <v>1838.5</v>
      </c>
      <c r="HH85" s="2">
        <v>1809.5</v>
      </c>
      <c r="HI85" s="2">
        <v>1827.5</v>
      </c>
      <c r="HJ85" s="2">
        <v>1812.5</v>
      </c>
      <c r="HK85" s="2">
        <v>1864</v>
      </c>
      <c r="HL85" s="2">
        <v>1865</v>
      </c>
      <c r="HM85" s="2">
        <v>1888</v>
      </c>
      <c r="HN85" s="2">
        <v>1900.5</v>
      </c>
      <c r="HO85" s="2">
        <v>1910</v>
      </c>
      <c r="HP85" s="2">
        <v>1914</v>
      </c>
      <c r="HQ85" s="2">
        <v>1898</v>
      </c>
      <c r="HR85" s="2">
        <v>1888.5</v>
      </c>
      <c r="HS85" s="2">
        <v>1888.5</v>
      </c>
      <c r="HT85" s="2">
        <v>1869.5</v>
      </c>
      <c r="HU85" s="2">
        <v>1910</v>
      </c>
      <c r="HV85" s="2">
        <v>1909.5</v>
      </c>
      <c r="HW85" s="2">
        <v>1868.5</v>
      </c>
      <c r="HX85" s="2">
        <v>1878</v>
      </c>
      <c r="HY85" s="2">
        <v>1879</v>
      </c>
      <c r="HZ85" s="2">
        <v>1881.5</v>
      </c>
      <c r="IA85" s="2">
        <v>1892</v>
      </c>
      <c r="IB85" s="2">
        <v>1928.5</v>
      </c>
      <c r="IC85" s="2">
        <v>1932.5</v>
      </c>
      <c r="ID85" s="2">
        <v>1871</v>
      </c>
      <c r="IE85" s="2">
        <v>1853</v>
      </c>
      <c r="IF85" s="2">
        <v>1852</v>
      </c>
      <c r="IG85" s="2">
        <v>1853</v>
      </c>
      <c r="IH85" s="2">
        <v>1850</v>
      </c>
      <c r="II85" s="2">
        <v>1819.5</v>
      </c>
      <c r="IJ85" s="2">
        <v>1786</v>
      </c>
      <c r="IK85" s="2">
        <v>1754</v>
      </c>
      <c r="IL85" s="2">
        <v>1755</v>
      </c>
      <c r="IM85" s="2">
        <v>1743</v>
      </c>
      <c r="IN85" s="2">
        <v>1724</v>
      </c>
      <c r="IO85" s="2">
        <v>1708</v>
      </c>
      <c r="IP85" s="2">
        <v>1692</v>
      </c>
      <c r="IQ85" s="2">
        <v>1712.5</v>
      </c>
      <c r="IR85" s="2">
        <v>1699.5</v>
      </c>
      <c r="IS85" s="2">
        <v>1678</v>
      </c>
      <c r="IT85" s="2">
        <v>1669.5</v>
      </c>
    </row>
    <row r="86" spans="1:254" ht="15.9" customHeight="1">
      <c r="A86" s="65" t="s">
        <v>167</v>
      </c>
      <c r="B86" s="25" t="s">
        <v>168</v>
      </c>
      <c r="C86" s="39">
        <v>2296</v>
      </c>
      <c r="D86" s="38">
        <v>-59</v>
      </c>
      <c r="E86" s="29">
        <v>2355</v>
      </c>
      <c r="F86" s="29">
        <v>2355.5</v>
      </c>
      <c r="G86" s="29">
        <v>2311.5</v>
      </c>
      <c r="H86" s="29">
        <v>2274</v>
      </c>
      <c r="I86" s="29">
        <v>2314.5</v>
      </c>
      <c r="J86" s="29">
        <v>2275.5</v>
      </c>
      <c r="K86" s="29">
        <v>2329</v>
      </c>
      <c r="L86" s="29">
        <v>2337</v>
      </c>
      <c r="M86" s="29">
        <v>2375</v>
      </c>
      <c r="N86" s="29">
        <v>2324.5</v>
      </c>
      <c r="O86" s="29">
        <v>2341</v>
      </c>
      <c r="P86" s="29">
        <v>2331.5</v>
      </c>
      <c r="Q86" s="29">
        <v>2277.5</v>
      </c>
      <c r="R86" s="29">
        <v>2255</v>
      </c>
      <c r="S86" s="29">
        <v>2346.5</v>
      </c>
      <c r="T86" s="29">
        <v>2337.5</v>
      </c>
      <c r="U86" s="29">
        <v>2311.5</v>
      </c>
      <c r="V86" s="29">
        <v>2432</v>
      </c>
      <c r="W86" s="29">
        <v>2359</v>
      </c>
      <c r="X86" s="29">
        <v>2379</v>
      </c>
      <c r="Y86" s="29">
        <v>2478.5</v>
      </c>
      <c r="Z86" s="29">
        <v>2583</v>
      </c>
      <c r="AA86" s="29">
        <v>2566.5</v>
      </c>
      <c r="AB86" s="29">
        <v>2525</v>
      </c>
      <c r="AC86" s="29">
        <v>2521</v>
      </c>
      <c r="AD86" s="29">
        <v>2537</v>
      </c>
      <c r="AE86" s="29">
        <v>2591</v>
      </c>
      <c r="AF86" s="29">
        <v>2607</v>
      </c>
      <c r="AG86" s="29">
        <v>2554</v>
      </c>
      <c r="AH86" s="29">
        <v>2603</v>
      </c>
      <c r="AI86" s="29">
        <v>2605</v>
      </c>
      <c r="AJ86" s="29">
        <v>2673.5</v>
      </c>
      <c r="AK86" s="29">
        <v>2650.5</v>
      </c>
      <c r="AL86" s="29">
        <v>2813.5</v>
      </c>
      <c r="AM86" s="29">
        <v>2834</v>
      </c>
      <c r="AN86" s="29">
        <v>2806.5</v>
      </c>
      <c r="AO86" s="29">
        <v>2704.5</v>
      </c>
      <c r="AP86" s="29">
        <v>2825</v>
      </c>
      <c r="AQ86" s="29">
        <v>2584</v>
      </c>
      <c r="AR86" s="29">
        <v>2494</v>
      </c>
      <c r="AS86" s="29">
        <v>2576</v>
      </c>
      <c r="AT86" s="29">
        <v>2611</v>
      </c>
      <c r="AU86" s="29">
        <v>2601.5</v>
      </c>
      <c r="AV86" s="29">
        <v>2664</v>
      </c>
      <c r="AW86" s="29">
        <v>2647</v>
      </c>
      <c r="AX86" s="29">
        <v>2683</v>
      </c>
      <c r="AY86" s="29">
        <v>2654.5</v>
      </c>
      <c r="AZ86" s="29">
        <v>2733</v>
      </c>
      <c r="BA86" s="29">
        <v>2753</v>
      </c>
      <c r="BB86" s="29">
        <v>2858</v>
      </c>
      <c r="BC86" s="29">
        <v>2873.5</v>
      </c>
      <c r="BD86" s="29">
        <v>2839</v>
      </c>
      <c r="BE86" s="29">
        <v>2927.5</v>
      </c>
      <c r="BF86" s="29">
        <v>2832.5</v>
      </c>
      <c r="BG86" s="29">
        <v>2745</v>
      </c>
      <c r="BH86" s="29">
        <v>2711.5</v>
      </c>
      <c r="BI86" s="29">
        <v>2655.5</v>
      </c>
      <c r="BJ86" s="29">
        <v>2699</v>
      </c>
      <c r="BK86" s="29">
        <v>2809</v>
      </c>
      <c r="BL86" s="30">
        <v>2452</v>
      </c>
      <c r="BM86" s="2">
        <v>2472.5</v>
      </c>
      <c r="BN86" s="2">
        <v>2489.5</v>
      </c>
      <c r="BO86" s="2">
        <v>2555</v>
      </c>
      <c r="BP86" s="2">
        <v>2518</v>
      </c>
      <c r="BQ86" s="2">
        <v>2484.5</v>
      </c>
      <c r="BR86" s="2">
        <v>2413</v>
      </c>
      <c r="BS86" s="2">
        <v>2448</v>
      </c>
      <c r="BT86" s="2">
        <v>2468</v>
      </c>
      <c r="BU86" s="2">
        <v>2405</v>
      </c>
      <c r="BV86" s="2">
        <v>2410</v>
      </c>
      <c r="BW86" s="2">
        <v>2368</v>
      </c>
      <c r="BX86" s="2">
        <v>2372.5</v>
      </c>
      <c r="BY86" s="2">
        <v>2439</v>
      </c>
      <c r="BZ86" s="2">
        <v>2531.5</v>
      </c>
      <c r="CA86" s="2">
        <v>2557</v>
      </c>
      <c r="CB86" s="2">
        <v>2575.5</v>
      </c>
      <c r="CC86" s="2">
        <v>2692</v>
      </c>
      <c r="CD86" s="2">
        <v>2724</v>
      </c>
      <c r="CE86" s="2">
        <v>2807.5</v>
      </c>
      <c r="CF86" s="2">
        <v>2850</v>
      </c>
      <c r="CG86" s="2">
        <v>2862</v>
      </c>
      <c r="CH86" s="2">
        <v>2727</v>
      </c>
      <c r="CI86" s="2">
        <v>2594</v>
      </c>
      <c r="CJ86" s="2">
        <v>2583</v>
      </c>
      <c r="CK86" s="2">
        <v>2581</v>
      </c>
      <c r="CL86" s="2">
        <v>2607.5</v>
      </c>
      <c r="CM86" s="2">
        <v>2483.5</v>
      </c>
      <c r="CN86" s="2">
        <v>2356.5</v>
      </c>
      <c r="CO86" s="2">
        <v>2316</v>
      </c>
      <c r="CP86" s="2">
        <v>2213</v>
      </c>
      <c r="CQ86" s="2">
        <v>2240</v>
      </c>
      <c r="CR86" s="2">
        <v>2239</v>
      </c>
      <c r="CS86" s="2">
        <v>2136</v>
      </c>
      <c r="CT86" s="2">
        <v>2056.5</v>
      </c>
      <c r="CU86" s="2">
        <v>2220</v>
      </c>
      <c r="CV86" s="2">
        <v>2273</v>
      </c>
      <c r="CW86" s="2">
        <v>2122</v>
      </c>
      <c r="CX86" s="2">
        <v>2116</v>
      </c>
      <c r="CY86" s="2">
        <v>2108</v>
      </c>
      <c r="CZ86" s="2">
        <v>2153</v>
      </c>
      <c r="DA86" s="2">
        <v>2236.5</v>
      </c>
      <c r="DB86" s="2">
        <v>2186.5</v>
      </c>
      <c r="DC86" s="2">
        <v>2100</v>
      </c>
      <c r="DD86" s="2">
        <v>2225</v>
      </c>
      <c r="DE86" s="2">
        <v>2300</v>
      </c>
      <c r="DF86" s="2">
        <v>2323</v>
      </c>
      <c r="DG86" s="2">
        <v>2571</v>
      </c>
      <c r="DH86" s="2">
        <v>2544</v>
      </c>
      <c r="DI86" s="2">
        <v>2489.5</v>
      </c>
      <c r="DJ86" s="2">
        <v>2345.5</v>
      </c>
      <c r="DK86" s="2">
        <v>2370</v>
      </c>
      <c r="DL86" s="2">
        <v>2382</v>
      </c>
      <c r="DM86" s="2">
        <v>2394</v>
      </c>
      <c r="DN86" s="2">
        <v>2406.5</v>
      </c>
      <c r="DO86" s="2">
        <v>2336.5</v>
      </c>
      <c r="DP86" s="2">
        <v>2338</v>
      </c>
      <c r="DQ86" s="2">
        <v>2396</v>
      </c>
      <c r="DR86" s="2">
        <v>2381</v>
      </c>
      <c r="DS86" s="2">
        <v>2479.5</v>
      </c>
      <c r="DT86" s="2">
        <v>2402</v>
      </c>
      <c r="DU86" s="2">
        <v>2361</v>
      </c>
      <c r="DV86" s="2">
        <v>2238</v>
      </c>
      <c r="DW86" s="2">
        <v>2274.5</v>
      </c>
      <c r="DX86" s="2">
        <v>2288</v>
      </c>
      <c r="DY86" s="2">
        <v>2244.5</v>
      </c>
      <c r="DZ86" s="2">
        <v>2247.5</v>
      </c>
      <c r="EA86" s="2">
        <v>2209.5</v>
      </c>
      <c r="EB86" s="2">
        <v>2141</v>
      </c>
      <c r="EC86" s="2">
        <v>2147.5</v>
      </c>
      <c r="ED86" s="2">
        <v>2041</v>
      </c>
      <c r="EE86" s="2">
        <v>2044.5</v>
      </c>
      <c r="EF86" s="2">
        <v>2068</v>
      </c>
      <c r="EG86" s="2">
        <v>2037</v>
      </c>
      <c r="EH86" s="2">
        <v>2027</v>
      </c>
      <c r="EI86" s="2">
        <v>2026</v>
      </c>
      <c r="EJ86" s="2">
        <v>2072.5</v>
      </c>
      <c r="EK86" s="2">
        <v>2121.5</v>
      </c>
      <c r="EL86" s="2">
        <v>2166</v>
      </c>
      <c r="EM86" s="2">
        <v>2161.5</v>
      </c>
      <c r="EN86" s="2">
        <v>2125.5</v>
      </c>
      <c r="EO86" s="2">
        <v>2049</v>
      </c>
      <c r="EP86" s="2">
        <v>2068.5</v>
      </c>
      <c r="EQ86" s="2">
        <v>2074</v>
      </c>
      <c r="ER86" s="2">
        <v>2064</v>
      </c>
      <c r="ES86" s="2">
        <v>2017</v>
      </c>
      <c r="ET86" s="2">
        <v>1927.5</v>
      </c>
      <c r="EU86" s="2">
        <v>1928.5</v>
      </c>
      <c r="EV86" s="2">
        <v>1934.5</v>
      </c>
      <c r="EW86" s="2">
        <v>1938</v>
      </c>
      <c r="EX86" s="2">
        <v>1943</v>
      </c>
      <c r="EY86" s="2">
        <v>1911</v>
      </c>
      <c r="EZ86" s="2">
        <v>1882</v>
      </c>
      <c r="FA86" s="2">
        <v>1878</v>
      </c>
      <c r="FB86" s="2">
        <v>1833</v>
      </c>
      <c r="FC86" s="2">
        <v>1847</v>
      </c>
      <c r="FD86" s="2">
        <v>1877.5</v>
      </c>
      <c r="FE86" s="2">
        <v>1893.5</v>
      </c>
      <c r="FF86" s="2">
        <v>1874.5</v>
      </c>
      <c r="FG86" s="2">
        <v>1886.5</v>
      </c>
      <c r="FH86" s="2">
        <v>1898.5</v>
      </c>
      <c r="FI86" s="2">
        <v>1895</v>
      </c>
      <c r="FJ86" s="2">
        <v>1876</v>
      </c>
      <c r="FK86" s="2">
        <v>1887</v>
      </c>
      <c r="FL86" s="2">
        <v>1876</v>
      </c>
      <c r="FM86" s="2">
        <v>1850</v>
      </c>
      <c r="FN86" s="2">
        <v>1893.5</v>
      </c>
      <c r="FO86" s="2">
        <v>1940</v>
      </c>
      <c r="FP86" s="2">
        <v>1918</v>
      </c>
      <c r="FQ86" s="2">
        <v>1935</v>
      </c>
      <c r="FR86" s="2">
        <v>1944</v>
      </c>
      <c r="FS86" s="2">
        <v>1934.5</v>
      </c>
      <c r="FT86" s="2">
        <v>1926</v>
      </c>
      <c r="FU86" s="2">
        <v>1903.5</v>
      </c>
      <c r="FV86" s="2">
        <v>1850</v>
      </c>
      <c r="FW86" s="2">
        <v>1879</v>
      </c>
      <c r="FX86" s="2">
        <v>1814.5</v>
      </c>
      <c r="FY86" s="2">
        <v>1820</v>
      </c>
      <c r="FZ86" s="2">
        <v>1823</v>
      </c>
      <c r="GA86" s="2">
        <v>1845</v>
      </c>
      <c r="GB86" s="2">
        <v>1622</v>
      </c>
      <c r="GC86" s="2">
        <v>1615</v>
      </c>
      <c r="GD86" s="2">
        <v>1617.5</v>
      </c>
      <c r="GE86" s="2">
        <v>1635</v>
      </c>
      <c r="GF86" s="2">
        <v>1610</v>
      </c>
      <c r="GG86" s="2">
        <v>1599.5</v>
      </c>
      <c r="GH86" s="2">
        <v>1575</v>
      </c>
      <c r="GI86" s="2">
        <v>1586.5</v>
      </c>
      <c r="GJ86" s="2">
        <v>1608.5</v>
      </c>
      <c r="GK86" s="2">
        <v>1656.5</v>
      </c>
      <c r="GL86" s="2">
        <v>1685</v>
      </c>
      <c r="GM86" s="2">
        <v>1614.5</v>
      </c>
      <c r="GN86" s="2">
        <v>1616</v>
      </c>
      <c r="GO86" s="2">
        <v>1658</v>
      </c>
      <c r="GP86" s="2">
        <v>1521</v>
      </c>
      <c r="GQ86" s="2">
        <v>1512</v>
      </c>
      <c r="GR86" s="2">
        <v>1495</v>
      </c>
      <c r="GS86" s="2">
        <v>1514</v>
      </c>
      <c r="GT86" s="2">
        <v>1493</v>
      </c>
      <c r="GU86" s="2">
        <v>1488</v>
      </c>
      <c r="GV86" s="2">
        <v>1519.5</v>
      </c>
      <c r="GW86" s="2">
        <v>1519.5</v>
      </c>
      <c r="GX86" s="2">
        <v>1530.5</v>
      </c>
      <c r="GY86" s="2">
        <v>1528</v>
      </c>
      <c r="GZ86" s="2">
        <v>1561</v>
      </c>
      <c r="HA86" s="2">
        <v>1451.5</v>
      </c>
      <c r="HB86" s="2">
        <v>1452.5</v>
      </c>
      <c r="HC86" s="2">
        <v>1493</v>
      </c>
      <c r="HD86" s="2">
        <v>1513.5</v>
      </c>
      <c r="HE86" s="2">
        <v>1513</v>
      </c>
      <c r="HF86" s="2">
        <v>1540</v>
      </c>
      <c r="HG86" s="2">
        <v>1542</v>
      </c>
      <c r="HH86" s="2">
        <v>1513</v>
      </c>
      <c r="HI86" s="2">
        <v>1493.5</v>
      </c>
      <c r="HJ86" s="2">
        <v>1487.5</v>
      </c>
      <c r="HK86" s="2">
        <v>1483</v>
      </c>
      <c r="HL86" s="2">
        <v>1500</v>
      </c>
      <c r="HM86" s="2">
        <v>1508</v>
      </c>
      <c r="HN86" s="2">
        <v>1513</v>
      </c>
      <c r="HO86" s="2">
        <v>1491</v>
      </c>
      <c r="HP86" s="2">
        <v>1479</v>
      </c>
      <c r="HQ86" s="2">
        <v>1508</v>
      </c>
      <c r="HR86" s="2">
        <v>1493</v>
      </c>
      <c r="HS86" s="2">
        <v>1494</v>
      </c>
      <c r="HT86" s="2">
        <v>1472</v>
      </c>
      <c r="HU86" s="2">
        <v>1434.5</v>
      </c>
      <c r="HV86" s="2">
        <v>1438.5</v>
      </c>
      <c r="HW86" s="2">
        <v>1421</v>
      </c>
      <c r="HX86" s="2">
        <v>1440</v>
      </c>
      <c r="HY86" s="2">
        <v>1429.5</v>
      </c>
      <c r="HZ86" s="2">
        <v>1432.5</v>
      </c>
      <c r="IA86" s="2">
        <v>1381</v>
      </c>
      <c r="IB86" s="2">
        <v>1383.5</v>
      </c>
      <c r="IC86" s="2">
        <v>1368</v>
      </c>
      <c r="ID86" s="2">
        <v>1355</v>
      </c>
      <c r="IE86" s="2">
        <v>1370.5</v>
      </c>
      <c r="IF86" s="2">
        <v>1369.5</v>
      </c>
      <c r="IG86" s="2">
        <v>1369</v>
      </c>
      <c r="IH86" s="2">
        <v>1344.5</v>
      </c>
      <c r="II86" s="2">
        <v>1362.5</v>
      </c>
      <c r="IJ86" s="2">
        <v>1375.5</v>
      </c>
      <c r="IK86" s="2">
        <v>1381.5</v>
      </c>
      <c r="IL86" s="2">
        <v>1376.5</v>
      </c>
      <c r="IM86" s="2">
        <v>1389</v>
      </c>
      <c r="IN86" s="2">
        <v>1398</v>
      </c>
      <c r="IO86" s="2">
        <v>1373</v>
      </c>
      <c r="IP86" s="2">
        <v>1347.5</v>
      </c>
      <c r="IQ86" s="2">
        <v>1379.5</v>
      </c>
      <c r="IR86" s="2">
        <v>1362.5</v>
      </c>
      <c r="IS86" s="2">
        <v>1348</v>
      </c>
      <c r="IT86" s="2">
        <v>1346.5</v>
      </c>
    </row>
    <row r="87" spans="1:254" ht="15.9" customHeight="1">
      <c r="A87" s="65" t="s">
        <v>169</v>
      </c>
      <c r="B87" s="25" t="s">
        <v>170</v>
      </c>
      <c r="C87" s="39">
        <v>7172</v>
      </c>
      <c r="D87" s="38">
        <v>109</v>
      </c>
      <c r="E87" s="29">
        <v>7063</v>
      </c>
      <c r="F87" s="29">
        <v>6853</v>
      </c>
      <c r="G87" s="29">
        <v>6949</v>
      </c>
      <c r="H87" s="29">
        <v>7068</v>
      </c>
      <c r="I87" s="29">
        <v>7218</v>
      </c>
      <c r="J87" s="29">
        <v>6820</v>
      </c>
      <c r="K87" s="29">
        <v>6832</v>
      </c>
      <c r="L87" s="29">
        <v>6652</v>
      </c>
      <c r="M87" s="29">
        <v>6575</v>
      </c>
      <c r="N87" s="29">
        <v>6481</v>
      </c>
      <c r="O87" s="29">
        <v>6525</v>
      </c>
      <c r="P87" s="29">
        <v>6458</v>
      </c>
      <c r="Q87" s="29">
        <v>6459</v>
      </c>
      <c r="R87" s="29">
        <v>6376</v>
      </c>
      <c r="S87" s="29">
        <v>6249</v>
      </c>
      <c r="T87" s="29">
        <v>6150</v>
      </c>
      <c r="U87" s="29">
        <v>6214</v>
      </c>
      <c r="V87" s="29">
        <v>6152</v>
      </c>
      <c r="W87" s="29">
        <v>6215</v>
      </c>
      <c r="X87" s="29">
        <v>6222</v>
      </c>
      <c r="Y87" s="29">
        <v>6278</v>
      </c>
      <c r="Z87" s="29">
        <v>6219</v>
      </c>
      <c r="AA87" s="29">
        <v>6189</v>
      </c>
      <c r="AB87" s="29">
        <v>6207</v>
      </c>
      <c r="AC87" s="29">
        <v>6097</v>
      </c>
      <c r="AD87" s="29">
        <v>6036</v>
      </c>
      <c r="AE87" s="29">
        <v>6042</v>
      </c>
      <c r="AF87" s="29">
        <v>6047</v>
      </c>
      <c r="AG87" s="29">
        <v>6089</v>
      </c>
      <c r="AH87" s="29">
        <v>6007</v>
      </c>
      <c r="AI87" s="29">
        <v>6011</v>
      </c>
      <c r="AJ87" s="29">
        <v>5976</v>
      </c>
      <c r="AK87" s="29">
        <v>6038</v>
      </c>
      <c r="AL87" s="29">
        <v>6088</v>
      </c>
      <c r="AM87" s="29">
        <v>6094</v>
      </c>
      <c r="AN87" s="29">
        <v>6160</v>
      </c>
      <c r="AO87" s="29">
        <v>6099</v>
      </c>
      <c r="AP87" s="29">
        <v>6215</v>
      </c>
      <c r="AQ87" s="29">
        <v>6363</v>
      </c>
      <c r="AR87" s="29">
        <v>6338</v>
      </c>
      <c r="AS87" s="29">
        <v>6164</v>
      </c>
      <c r="AT87" s="29">
        <v>6160</v>
      </c>
      <c r="AU87" s="29">
        <v>6135</v>
      </c>
      <c r="AV87" s="29">
        <v>6067</v>
      </c>
      <c r="AW87" s="29">
        <v>6109</v>
      </c>
      <c r="AX87" s="29">
        <v>6154</v>
      </c>
      <c r="AY87" s="29">
        <v>6161</v>
      </c>
      <c r="AZ87" s="29">
        <v>6128</v>
      </c>
      <c r="BA87" s="29">
        <v>6200</v>
      </c>
      <c r="BB87" s="29">
        <v>6201</v>
      </c>
      <c r="BC87" s="29">
        <v>6121</v>
      </c>
      <c r="BD87" s="29">
        <v>6159</v>
      </c>
      <c r="BE87" s="29">
        <v>6134</v>
      </c>
      <c r="BF87" s="29">
        <v>6231</v>
      </c>
      <c r="BG87" s="29">
        <v>6359</v>
      </c>
      <c r="BH87" s="29">
        <v>6455</v>
      </c>
      <c r="BI87" s="29">
        <v>6474</v>
      </c>
      <c r="BJ87" s="29">
        <v>6396</v>
      </c>
      <c r="BK87" s="29">
        <v>6315</v>
      </c>
      <c r="BL87" s="30">
        <v>6278</v>
      </c>
      <c r="BM87" s="2">
        <v>6214</v>
      </c>
      <c r="BN87" s="2">
        <v>6136</v>
      </c>
      <c r="BO87" s="2">
        <v>6164</v>
      </c>
      <c r="BP87" s="2">
        <v>5863</v>
      </c>
      <c r="BQ87" s="2">
        <v>5964</v>
      </c>
      <c r="BR87" s="2">
        <v>5905</v>
      </c>
      <c r="BS87" s="2">
        <v>5865</v>
      </c>
      <c r="BT87" s="2">
        <v>5788</v>
      </c>
      <c r="BU87" s="2">
        <v>5821</v>
      </c>
      <c r="BV87" s="2">
        <v>5907</v>
      </c>
      <c r="BW87" s="2">
        <v>5866</v>
      </c>
      <c r="BX87" s="2">
        <v>5719</v>
      </c>
      <c r="BY87" s="2">
        <v>5808</v>
      </c>
      <c r="BZ87" s="2">
        <v>5835</v>
      </c>
      <c r="CA87" s="2">
        <v>5853</v>
      </c>
      <c r="CB87" s="2">
        <v>5880</v>
      </c>
      <c r="CC87" s="2">
        <v>5918</v>
      </c>
      <c r="CD87" s="2">
        <v>5961</v>
      </c>
      <c r="CE87" s="2">
        <v>6048</v>
      </c>
      <c r="CF87" s="2">
        <v>6047</v>
      </c>
      <c r="CG87" s="2">
        <v>6106</v>
      </c>
      <c r="CH87" s="2">
        <v>6175</v>
      </c>
      <c r="CI87" s="2">
        <v>6165</v>
      </c>
      <c r="CJ87" s="2">
        <v>6121</v>
      </c>
      <c r="CK87" s="2">
        <v>6139</v>
      </c>
      <c r="CL87" s="2">
        <v>6094</v>
      </c>
      <c r="CM87" s="2">
        <v>6079</v>
      </c>
      <c r="CN87" s="2">
        <v>6068</v>
      </c>
      <c r="CO87" s="2">
        <v>6075</v>
      </c>
      <c r="CP87" s="2">
        <v>5998</v>
      </c>
      <c r="CQ87" s="2">
        <v>5983</v>
      </c>
      <c r="CR87" s="2">
        <v>5973</v>
      </c>
      <c r="CS87" s="2">
        <v>5833</v>
      </c>
      <c r="CT87" s="2">
        <v>5787</v>
      </c>
      <c r="CU87" s="2">
        <v>5884</v>
      </c>
      <c r="CV87" s="2">
        <v>5976</v>
      </c>
      <c r="CW87" s="2">
        <v>5895</v>
      </c>
      <c r="CX87" s="2">
        <v>5829</v>
      </c>
      <c r="CY87" s="2">
        <v>5729</v>
      </c>
      <c r="CZ87" s="2">
        <v>5720</v>
      </c>
      <c r="DA87" s="2">
        <v>5816</v>
      </c>
      <c r="DB87" s="2">
        <v>5752</v>
      </c>
      <c r="DC87" s="2">
        <v>5684</v>
      </c>
      <c r="DD87" s="2">
        <v>5719</v>
      </c>
      <c r="DE87" s="2">
        <v>5843</v>
      </c>
      <c r="DF87" s="2">
        <v>5728</v>
      </c>
      <c r="DG87" s="2">
        <v>5930</v>
      </c>
      <c r="DH87" s="2">
        <v>6012</v>
      </c>
      <c r="DI87" s="2">
        <v>6040</v>
      </c>
      <c r="DJ87" s="2">
        <v>6087</v>
      </c>
      <c r="DK87" s="2">
        <v>6077</v>
      </c>
      <c r="DL87" s="2">
        <v>5985</v>
      </c>
      <c r="DM87" s="2">
        <v>5988</v>
      </c>
      <c r="DN87" s="2">
        <v>6018</v>
      </c>
      <c r="DO87" s="2">
        <v>5980</v>
      </c>
      <c r="DP87" s="2">
        <v>6009</v>
      </c>
      <c r="DQ87" s="2">
        <v>6091</v>
      </c>
      <c r="DR87" s="2">
        <v>6148</v>
      </c>
      <c r="DS87" s="2">
        <v>6182</v>
      </c>
      <c r="DT87" s="2">
        <v>6116</v>
      </c>
      <c r="DU87" s="2">
        <v>6170</v>
      </c>
      <c r="DV87" s="2">
        <v>6039</v>
      </c>
      <c r="DW87" s="2">
        <v>5970</v>
      </c>
      <c r="DX87" s="2">
        <v>5889</v>
      </c>
      <c r="DY87" s="2">
        <v>5791</v>
      </c>
      <c r="DZ87" s="2">
        <v>5745</v>
      </c>
      <c r="EA87" s="2">
        <v>5587</v>
      </c>
      <c r="EB87" s="2">
        <v>5559</v>
      </c>
      <c r="EC87" s="2">
        <v>5566</v>
      </c>
      <c r="ED87" s="2">
        <v>5592</v>
      </c>
      <c r="EE87" s="2">
        <v>5645</v>
      </c>
      <c r="EF87" s="2">
        <v>5690</v>
      </c>
      <c r="EG87" s="2">
        <v>5749</v>
      </c>
      <c r="EH87" s="2">
        <v>5805</v>
      </c>
      <c r="EI87" s="2">
        <v>5830</v>
      </c>
      <c r="EJ87" s="2">
        <v>5811</v>
      </c>
      <c r="EK87" s="2">
        <v>5809</v>
      </c>
      <c r="EL87" s="2">
        <v>5868</v>
      </c>
      <c r="EM87" s="2">
        <v>5844</v>
      </c>
      <c r="EN87" s="2">
        <v>5817</v>
      </c>
      <c r="EO87" s="2">
        <v>5777</v>
      </c>
      <c r="EP87" s="2">
        <v>5749</v>
      </c>
      <c r="EQ87" s="2">
        <v>5638</v>
      </c>
      <c r="ER87" s="2">
        <v>5664</v>
      </c>
      <c r="ES87" s="2">
        <v>5666</v>
      </c>
      <c r="ET87" s="2">
        <v>5698</v>
      </c>
      <c r="EU87" s="2">
        <v>5729</v>
      </c>
      <c r="EV87" s="2">
        <v>5793</v>
      </c>
      <c r="EW87" s="2">
        <v>5796</v>
      </c>
      <c r="EX87" s="2">
        <v>5808</v>
      </c>
      <c r="EY87" s="2">
        <v>5781</v>
      </c>
      <c r="EZ87" s="2">
        <v>5820</v>
      </c>
      <c r="FA87" s="2">
        <v>5840</v>
      </c>
      <c r="FB87" s="2">
        <v>5804</v>
      </c>
      <c r="FC87" s="2">
        <v>5829</v>
      </c>
      <c r="FD87" s="2">
        <v>5851</v>
      </c>
      <c r="FE87" s="2">
        <v>5850</v>
      </c>
      <c r="FF87" s="2">
        <v>5783</v>
      </c>
      <c r="FG87" s="2">
        <v>5829</v>
      </c>
      <c r="FH87" s="2">
        <v>5819</v>
      </c>
      <c r="FI87" s="2">
        <v>5805</v>
      </c>
      <c r="FJ87" s="2">
        <v>5777</v>
      </c>
      <c r="FK87" s="2">
        <v>5779</v>
      </c>
      <c r="FL87" s="2">
        <v>5790</v>
      </c>
      <c r="FM87" s="2">
        <v>5870</v>
      </c>
      <c r="FN87" s="2">
        <v>5962</v>
      </c>
      <c r="FO87" s="2">
        <v>5935</v>
      </c>
      <c r="FP87" s="2">
        <v>5947</v>
      </c>
      <c r="FQ87" s="2">
        <v>5924</v>
      </c>
      <c r="FR87" s="2">
        <v>5898</v>
      </c>
      <c r="FS87" s="2">
        <v>5751</v>
      </c>
      <c r="FT87" s="2">
        <v>5830</v>
      </c>
      <c r="FU87" s="2">
        <v>5794</v>
      </c>
      <c r="FV87" s="2">
        <v>5705</v>
      </c>
      <c r="FW87" s="2">
        <v>5748</v>
      </c>
      <c r="FX87" s="2">
        <v>5730</v>
      </c>
      <c r="FY87" s="2">
        <v>5691</v>
      </c>
      <c r="FZ87" s="2">
        <v>5735</v>
      </c>
      <c r="GA87" s="2">
        <v>5704</v>
      </c>
      <c r="GB87" s="2">
        <v>5572</v>
      </c>
      <c r="GC87" s="2">
        <v>5628</v>
      </c>
      <c r="GD87" s="2">
        <v>5577</v>
      </c>
      <c r="GE87" s="2">
        <v>5487</v>
      </c>
      <c r="GF87" s="2">
        <v>5392</v>
      </c>
      <c r="GG87" s="2">
        <v>5353</v>
      </c>
      <c r="GH87" s="2">
        <v>5463</v>
      </c>
      <c r="GI87" s="2">
        <v>4929</v>
      </c>
      <c r="GJ87" s="2">
        <v>4980</v>
      </c>
      <c r="GK87" s="2">
        <v>5034</v>
      </c>
      <c r="GL87" s="2">
        <v>5010</v>
      </c>
      <c r="GM87" s="2">
        <v>5002</v>
      </c>
      <c r="GN87" s="2">
        <v>5019</v>
      </c>
      <c r="GO87" s="2">
        <v>5008</v>
      </c>
      <c r="GP87" s="2">
        <v>5013</v>
      </c>
      <c r="GQ87" s="2">
        <v>5042</v>
      </c>
      <c r="GR87" s="2">
        <v>5007</v>
      </c>
      <c r="GS87" s="2">
        <v>5008</v>
      </c>
      <c r="GT87" s="2">
        <v>4944</v>
      </c>
      <c r="GU87" s="2">
        <v>4914</v>
      </c>
      <c r="GV87" s="2">
        <v>4906</v>
      </c>
      <c r="GW87" s="2">
        <v>4918</v>
      </c>
      <c r="GX87" s="2">
        <v>4948</v>
      </c>
      <c r="GY87" s="2">
        <v>4980</v>
      </c>
      <c r="GZ87" s="2">
        <v>5027</v>
      </c>
      <c r="HA87" s="2">
        <v>4940</v>
      </c>
      <c r="HB87" s="2">
        <v>4813</v>
      </c>
      <c r="HC87" s="2">
        <v>4849</v>
      </c>
      <c r="HD87" s="2">
        <v>4863</v>
      </c>
      <c r="HE87" s="2">
        <v>4924</v>
      </c>
      <c r="HF87" s="2">
        <v>4929</v>
      </c>
      <c r="HG87" s="2">
        <v>4836</v>
      </c>
      <c r="HH87" s="2">
        <v>4804</v>
      </c>
      <c r="HI87" s="2">
        <v>4822</v>
      </c>
      <c r="HJ87" s="2">
        <v>4809</v>
      </c>
      <c r="HK87" s="2">
        <v>4773</v>
      </c>
      <c r="HL87" s="2">
        <v>4764</v>
      </c>
      <c r="HM87" s="2">
        <v>4763</v>
      </c>
      <c r="HN87" s="2">
        <v>4786</v>
      </c>
      <c r="HO87" s="2">
        <v>4752</v>
      </c>
      <c r="HP87" s="2">
        <v>4741</v>
      </c>
      <c r="HQ87" s="2">
        <v>4786</v>
      </c>
      <c r="HR87" s="2">
        <v>4790</v>
      </c>
      <c r="HS87" s="2">
        <v>4745</v>
      </c>
      <c r="HT87" s="2">
        <v>4714</v>
      </c>
      <c r="HU87" s="2">
        <v>4697</v>
      </c>
      <c r="HV87" s="2">
        <v>4703</v>
      </c>
      <c r="HW87" s="2">
        <v>4737</v>
      </c>
      <c r="HX87" s="2">
        <v>4716</v>
      </c>
      <c r="HY87" s="2">
        <v>4730</v>
      </c>
      <c r="HZ87" s="2">
        <v>4717</v>
      </c>
      <c r="IA87" s="2">
        <v>4733</v>
      </c>
      <c r="IB87" s="2">
        <v>4788</v>
      </c>
      <c r="IC87" s="2">
        <v>4837</v>
      </c>
      <c r="ID87" s="2">
        <v>4858</v>
      </c>
      <c r="IE87" s="2">
        <v>4886</v>
      </c>
      <c r="IF87" s="2">
        <v>4764</v>
      </c>
      <c r="IG87" s="2">
        <v>4747</v>
      </c>
      <c r="IH87" s="2">
        <v>4788</v>
      </c>
      <c r="II87" s="2">
        <v>4800</v>
      </c>
      <c r="IJ87" s="2">
        <v>4816</v>
      </c>
      <c r="IK87" s="2">
        <v>4829</v>
      </c>
      <c r="IL87" s="2">
        <v>4785</v>
      </c>
      <c r="IM87" s="2">
        <v>4775</v>
      </c>
      <c r="IN87" s="2">
        <v>4695</v>
      </c>
      <c r="IO87" s="2">
        <v>4610</v>
      </c>
      <c r="IP87" s="2">
        <v>4585</v>
      </c>
      <c r="IQ87" s="2">
        <v>4589</v>
      </c>
      <c r="IR87" s="2">
        <v>4321</v>
      </c>
      <c r="IS87" s="2">
        <v>4294</v>
      </c>
      <c r="IT87" s="2">
        <v>4276</v>
      </c>
    </row>
    <row r="88" spans="1:254" ht="15.9" customHeight="1">
      <c r="A88" s="65" t="s">
        <v>171</v>
      </c>
      <c r="B88" s="25" t="s">
        <v>172</v>
      </c>
      <c r="C88" s="39">
        <v>1750.5</v>
      </c>
      <c r="D88" s="38">
        <v>16</v>
      </c>
      <c r="E88" s="29">
        <v>1734.5</v>
      </c>
      <c r="F88" s="29">
        <v>1728</v>
      </c>
      <c r="G88" s="29">
        <v>1725</v>
      </c>
      <c r="H88" s="29">
        <v>1760.5</v>
      </c>
      <c r="I88" s="29">
        <v>1811</v>
      </c>
      <c r="J88" s="29">
        <v>1913</v>
      </c>
      <c r="K88" s="29">
        <v>1915</v>
      </c>
      <c r="L88" s="29">
        <v>1857</v>
      </c>
      <c r="M88" s="29">
        <v>1835</v>
      </c>
      <c r="N88" s="29">
        <v>1780</v>
      </c>
      <c r="O88" s="29">
        <v>1799</v>
      </c>
      <c r="P88" s="29">
        <v>1813</v>
      </c>
      <c r="Q88" s="29">
        <v>1839.5</v>
      </c>
      <c r="R88" s="29">
        <v>1821.5</v>
      </c>
      <c r="S88" s="29">
        <v>1804.5</v>
      </c>
      <c r="T88" s="29">
        <v>1798.5</v>
      </c>
      <c r="U88" s="29">
        <v>1788</v>
      </c>
      <c r="V88" s="29">
        <v>1774.5</v>
      </c>
      <c r="W88" s="29">
        <v>1758</v>
      </c>
      <c r="X88" s="29">
        <v>1771</v>
      </c>
      <c r="Y88" s="29">
        <v>1809</v>
      </c>
      <c r="Z88" s="29">
        <v>1777</v>
      </c>
      <c r="AA88" s="29">
        <v>1763</v>
      </c>
      <c r="AB88" s="29">
        <v>1750.5</v>
      </c>
      <c r="AC88" s="29">
        <v>1713.5</v>
      </c>
      <c r="AD88" s="29">
        <v>1699.5</v>
      </c>
      <c r="AE88" s="29">
        <v>1720</v>
      </c>
      <c r="AF88" s="29">
        <v>1716</v>
      </c>
      <c r="AG88" s="29">
        <v>1715</v>
      </c>
      <c r="AH88" s="29">
        <v>1714.5</v>
      </c>
      <c r="AI88" s="29">
        <v>1699</v>
      </c>
      <c r="AJ88" s="29">
        <v>1699</v>
      </c>
      <c r="AK88" s="29">
        <v>1693</v>
      </c>
      <c r="AL88" s="29">
        <v>1717</v>
      </c>
      <c r="AM88" s="29">
        <v>1717</v>
      </c>
      <c r="AN88" s="29">
        <v>1733</v>
      </c>
      <c r="AO88" s="29">
        <v>1734.5</v>
      </c>
      <c r="AP88" s="29">
        <v>1758</v>
      </c>
      <c r="AQ88" s="29">
        <v>1739.5</v>
      </c>
      <c r="AR88" s="29">
        <v>1744</v>
      </c>
      <c r="AS88" s="29">
        <v>1736.5</v>
      </c>
      <c r="AT88" s="29">
        <v>1695</v>
      </c>
      <c r="AU88" s="29">
        <v>1677</v>
      </c>
      <c r="AV88" s="29">
        <v>1670.5</v>
      </c>
      <c r="AW88" s="29">
        <v>1651.5</v>
      </c>
      <c r="AX88" s="29">
        <v>1662</v>
      </c>
      <c r="AY88" s="29">
        <v>1652.5</v>
      </c>
      <c r="AZ88" s="29">
        <v>1691</v>
      </c>
      <c r="BA88" s="29">
        <v>1709</v>
      </c>
      <c r="BB88" s="29">
        <v>1670</v>
      </c>
      <c r="BC88" s="29">
        <v>1687.5</v>
      </c>
      <c r="BD88" s="29">
        <v>1701</v>
      </c>
      <c r="BE88" s="29">
        <v>1679</v>
      </c>
      <c r="BF88" s="29">
        <v>1667.5</v>
      </c>
      <c r="BG88" s="29">
        <v>1744.5</v>
      </c>
      <c r="BH88" s="29">
        <v>1748</v>
      </c>
      <c r="BI88" s="29">
        <v>1750</v>
      </c>
      <c r="BJ88" s="29">
        <v>1767</v>
      </c>
      <c r="BK88" s="29">
        <v>1777.5</v>
      </c>
      <c r="BL88" s="30">
        <v>1789.5</v>
      </c>
      <c r="BM88" s="2">
        <v>1813.5</v>
      </c>
      <c r="BN88" s="2">
        <v>1808.5</v>
      </c>
      <c r="BO88" s="2">
        <v>1805</v>
      </c>
      <c r="BP88" s="2">
        <v>1815</v>
      </c>
      <c r="BQ88" s="2">
        <v>1829.5</v>
      </c>
      <c r="BR88" s="2">
        <v>1804</v>
      </c>
      <c r="BS88" s="2">
        <v>1784</v>
      </c>
      <c r="BT88" s="2">
        <v>1827</v>
      </c>
      <c r="BU88" s="2">
        <v>1856</v>
      </c>
      <c r="BV88" s="2">
        <v>1835.5</v>
      </c>
      <c r="BW88" s="2">
        <v>1831</v>
      </c>
      <c r="BX88" s="2">
        <v>1860</v>
      </c>
      <c r="BY88" s="2">
        <v>1899.5</v>
      </c>
      <c r="BZ88" s="2">
        <v>1904.5</v>
      </c>
      <c r="CA88" s="2">
        <v>1904</v>
      </c>
      <c r="CB88" s="2">
        <v>1902.5</v>
      </c>
      <c r="CC88" s="2">
        <v>1918</v>
      </c>
      <c r="CD88" s="2">
        <v>1904.5</v>
      </c>
      <c r="CE88" s="2">
        <v>1888.5</v>
      </c>
      <c r="CF88" s="2">
        <v>1896</v>
      </c>
      <c r="CG88" s="2">
        <v>1940</v>
      </c>
      <c r="CH88" s="2">
        <v>1948</v>
      </c>
      <c r="CI88" s="2">
        <v>1905.5</v>
      </c>
      <c r="CJ88" s="2">
        <v>1891.5</v>
      </c>
      <c r="CK88" s="2">
        <v>1889.5</v>
      </c>
      <c r="CL88" s="2">
        <v>1924</v>
      </c>
      <c r="CM88" s="2">
        <v>1875.5</v>
      </c>
      <c r="CN88" s="2">
        <v>1861</v>
      </c>
      <c r="CO88" s="2">
        <v>1845</v>
      </c>
      <c r="CP88" s="2">
        <v>1869.5</v>
      </c>
      <c r="CQ88" s="2">
        <v>1869.5</v>
      </c>
      <c r="CR88" s="2">
        <v>1880</v>
      </c>
      <c r="CS88" s="2">
        <v>1848.5</v>
      </c>
      <c r="CT88" s="2">
        <v>1829</v>
      </c>
      <c r="CU88" s="2">
        <v>1912.5</v>
      </c>
      <c r="CV88" s="2">
        <v>1917</v>
      </c>
      <c r="CW88" s="2">
        <v>1901</v>
      </c>
      <c r="CX88" s="2">
        <v>1884.5</v>
      </c>
      <c r="CY88" s="2">
        <v>1904.5</v>
      </c>
      <c r="CZ88" s="2">
        <v>1935</v>
      </c>
      <c r="DA88" s="2">
        <v>1990</v>
      </c>
      <c r="DB88" s="2">
        <v>1996.5</v>
      </c>
      <c r="DC88" s="2">
        <v>1947.5</v>
      </c>
      <c r="DD88" s="2">
        <v>1973</v>
      </c>
      <c r="DE88" s="2">
        <v>2016</v>
      </c>
      <c r="DF88" s="2">
        <v>1975</v>
      </c>
      <c r="DG88" s="2">
        <v>2022.5</v>
      </c>
      <c r="DH88" s="2">
        <v>2057</v>
      </c>
      <c r="DI88" s="2">
        <v>2088</v>
      </c>
      <c r="DJ88" s="2">
        <v>2094</v>
      </c>
      <c r="DK88" s="2">
        <v>2069</v>
      </c>
      <c r="DL88" s="2">
        <v>2049.5</v>
      </c>
      <c r="DM88" s="2">
        <v>2050</v>
      </c>
      <c r="DN88" s="2">
        <v>2059.5</v>
      </c>
      <c r="DO88" s="2">
        <v>2022</v>
      </c>
      <c r="DP88" s="2">
        <v>2001</v>
      </c>
      <c r="DQ88" s="2">
        <v>2033</v>
      </c>
      <c r="DR88" s="2">
        <v>2074</v>
      </c>
      <c r="DS88" s="2">
        <v>2056.5</v>
      </c>
      <c r="DT88" s="2">
        <v>1989</v>
      </c>
      <c r="DU88" s="2">
        <v>1994</v>
      </c>
      <c r="DV88" s="2">
        <v>1924.5</v>
      </c>
      <c r="DW88" s="2">
        <v>1899</v>
      </c>
      <c r="DX88" s="2">
        <v>1855.5</v>
      </c>
      <c r="DY88" s="2">
        <v>1862.5</v>
      </c>
      <c r="DZ88" s="2">
        <v>1873</v>
      </c>
      <c r="EA88" s="2">
        <v>1853.5</v>
      </c>
      <c r="EB88" s="2">
        <v>1797</v>
      </c>
      <c r="EC88" s="2">
        <v>1754</v>
      </c>
      <c r="ED88" s="2">
        <v>1771</v>
      </c>
      <c r="EE88" s="2">
        <v>1784.5</v>
      </c>
      <c r="EF88" s="2">
        <v>1792.5</v>
      </c>
      <c r="EG88" s="2">
        <v>1788.5</v>
      </c>
      <c r="EH88" s="2">
        <v>1803</v>
      </c>
      <c r="EI88" s="2">
        <v>1841</v>
      </c>
      <c r="EJ88" s="2">
        <v>1863</v>
      </c>
      <c r="EK88" s="2">
        <v>1828.5</v>
      </c>
      <c r="EL88" s="2">
        <v>1834.5</v>
      </c>
      <c r="EM88" s="2">
        <v>1820</v>
      </c>
      <c r="EN88" s="2">
        <v>1833</v>
      </c>
      <c r="EO88" s="2">
        <v>1797.5</v>
      </c>
      <c r="EP88" s="2">
        <v>1784.5</v>
      </c>
      <c r="EQ88" s="2">
        <v>1761.5</v>
      </c>
      <c r="ER88" s="2">
        <v>1783</v>
      </c>
      <c r="ES88" s="2">
        <v>1743.5</v>
      </c>
      <c r="ET88" s="2">
        <v>1726.5</v>
      </c>
      <c r="EU88" s="2">
        <v>1728</v>
      </c>
      <c r="EV88" s="2">
        <v>1765</v>
      </c>
      <c r="EW88" s="2">
        <v>1761.5</v>
      </c>
      <c r="EX88" s="2">
        <v>1745.5</v>
      </c>
      <c r="EY88" s="2">
        <v>1748.5</v>
      </c>
      <c r="EZ88" s="2">
        <v>1738</v>
      </c>
      <c r="FA88" s="2">
        <v>1736</v>
      </c>
      <c r="FB88" s="2">
        <v>1720.5</v>
      </c>
      <c r="FC88" s="2">
        <v>1714.5</v>
      </c>
      <c r="FD88" s="2">
        <v>1740</v>
      </c>
      <c r="FE88" s="2">
        <v>1750</v>
      </c>
      <c r="FF88" s="2">
        <v>1734.5</v>
      </c>
      <c r="FG88" s="2">
        <v>1716</v>
      </c>
      <c r="FH88" s="2">
        <v>1714</v>
      </c>
      <c r="FI88" s="2">
        <v>1704</v>
      </c>
      <c r="FJ88" s="2">
        <v>1707</v>
      </c>
      <c r="FK88" s="2">
        <v>1681</v>
      </c>
      <c r="FL88" s="2">
        <v>1679</v>
      </c>
      <c r="FM88" s="2">
        <v>1675</v>
      </c>
      <c r="FN88" s="2">
        <v>1666</v>
      </c>
      <c r="FO88" s="2">
        <v>1716.5</v>
      </c>
      <c r="FP88" s="2">
        <v>1731</v>
      </c>
      <c r="FQ88" s="2">
        <v>1728</v>
      </c>
      <c r="FR88" s="2">
        <v>1727</v>
      </c>
      <c r="FS88" s="2">
        <v>1713</v>
      </c>
      <c r="FT88" s="2">
        <v>1694</v>
      </c>
      <c r="FU88" s="2">
        <v>1663.5</v>
      </c>
      <c r="FV88" s="2">
        <v>1656.5</v>
      </c>
      <c r="FW88" s="2">
        <v>1666</v>
      </c>
      <c r="FX88" s="2">
        <v>1682</v>
      </c>
      <c r="FY88" s="2">
        <v>1675</v>
      </c>
      <c r="FZ88" s="2">
        <v>1678.5</v>
      </c>
      <c r="GA88" s="2">
        <v>1669</v>
      </c>
      <c r="GB88" s="2">
        <v>1650</v>
      </c>
      <c r="GC88" s="2">
        <v>1644.5</v>
      </c>
      <c r="GD88" s="2">
        <v>1618</v>
      </c>
      <c r="GE88" s="2">
        <v>1608</v>
      </c>
      <c r="GF88" s="2">
        <v>1610</v>
      </c>
      <c r="GG88" s="2">
        <v>1603.5</v>
      </c>
      <c r="GH88" s="2">
        <v>1605</v>
      </c>
      <c r="GI88" s="2">
        <v>1582</v>
      </c>
      <c r="GJ88" s="2">
        <v>1604.5</v>
      </c>
      <c r="GK88" s="2">
        <v>1616.5</v>
      </c>
      <c r="GL88" s="2">
        <v>1591</v>
      </c>
      <c r="GM88" s="2">
        <v>1592.5</v>
      </c>
      <c r="GN88" s="2">
        <v>1600</v>
      </c>
      <c r="GO88" s="2">
        <v>1578.5</v>
      </c>
      <c r="GP88" s="2">
        <v>1573.5</v>
      </c>
      <c r="GQ88" s="2">
        <v>1569.5</v>
      </c>
      <c r="GR88" s="2">
        <v>1553</v>
      </c>
      <c r="GS88" s="2">
        <v>1560</v>
      </c>
      <c r="GT88" s="2">
        <v>1560.5</v>
      </c>
      <c r="GU88" s="2">
        <v>1554.5</v>
      </c>
      <c r="GV88" s="2">
        <v>1567.5</v>
      </c>
      <c r="GW88" s="2">
        <v>1591</v>
      </c>
      <c r="GX88" s="2">
        <v>1614</v>
      </c>
      <c r="GY88" s="2">
        <v>1626</v>
      </c>
      <c r="GZ88" s="2">
        <v>1626</v>
      </c>
      <c r="HA88" s="2">
        <v>1557.5</v>
      </c>
      <c r="HB88" s="2">
        <v>1557.5</v>
      </c>
      <c r="HC88" s="2">
        <v>1602.5</v>
      </c>
      <c r="HD88" s="2">
        <v>1631</v>
      </c>
      <c r="HE88" s="2">
        <v>1651</v>
      </c>
      <c r="HF88" s="2">
        <v>1653.5</v>
      </c>
      <c r="HG88" s="2">
        <v>1636</v>
      </c>
      <c r="HH88" s="2">
        <v>1626.5</v>
      </c>
      <c r="HI88" s="2">
        <v>1650.5</v>
      </c>
      <c r="HJ88" s="2">
        <v>1663</v>
      </c>
      <c r="HK88" s="2">
        <v>1649.5</v>
      </c>
      <c r="HL88" s="2">
        <v>1645.5</v>
      </c>
      <c r="HM88" s="2">
        <v>1642</v>
      </c>
      <c r="HN88" s="2">
        <v>1625</v>
      </c>
      <c r="HO88" s="2">
        <v>1620.5</v>
      </c>
      <c r="HP88" s="2">
        <v>1624</v>
      </c>
      <c r="HQ88" s="2">
        <v>1637</v>
      </c>
      <c r="HR88" s="2">
        <v>1635</v>
      </c>
      <c r="HS88" s="2">
        <v>1604.5</v>
      </c>
      <c r="HT88" s="2">
        <v>1584.5</v>
      </c>
      <c r="HU88" s="2">
        <v>1586</v>
      </c>
      <c r="HV88" s="2">
        <v>1582.5</v>
      </c>
      <c r="HW88" s="2">
        <v>1582.5</v>
      </c>
      <c r="HX88" s="2">
        <v>1588</v>
      </c>
      <c r="HY88" s="2">
        <v>1595</v>
      </c>
      <c r="HZ88" s="2">
        <v>1584</v>
      </c>
      <c r="IA88" s="2">
        <v>1585</v>
      </c>
      <c r="IB88" s="2">
        <v>1593</v>
      </c>
      <c r="IC88" s="2">
        <v>1597</v>
      </c>
      <c r="ID88" s="2">
        <v>1595</v>
      </c>
      <c r="IE88" s="2">
        <v>1602</v>
      </c>
      <c r="IF88" s="2">
        <v>1594</v>
      </c>
      <c r="IG88" s="2">
        <v>1564.5</v>
      </c>
      <c r="IH88" s="2">
        <v>1557.5</v>
      </c>
      <c r="II88" s="2">
        <v>1568.5</v>
      </c>
      <c r="IJ88" s="2">
        <v>1589</v>
      </c>
      <c r="IK88" s="2">
        <v>1595</v>
      </c>
      <c r="IL88" s="2">
        <v>1582</v>
      </c>
      <c r="IM88" s="2">
        <v>1561</v>
      </c>
      <c r="IN88" s="2">
        <v>1549.5</v>
      </c>
      <c r="IO88" s="2">
        <v>1536</v>
      </c>
      <c r="IP88" s="2">
        <v>1513.5</v>
      </c>
      <c r="IQ88" s="2">
        <v>1486.5</v>
      </c>
      <c r="IR88" s="2">
        <v>1447</v>
      </c>
      <c r="IS88" s="2">
        <v>1439.5</v>
      </c>
      <c r="IT88" s="2">
        <v>1434</v>
      </c>
    </row>
    <row r="89" spans="1:254" ht="15.9" customHeight="1">
      <c r="A89" s="65" t="s">
        <v>173</v>
      </c>
      <c r="B89" s="25" t="s">
        <v>174</v>
      </c>
      <c r="C89" s="39">
        <v>2226</v>
      </c>
      <c r="D89" s="38">
        <v>-27</v>
      </c>
      <c r="E89" s="29">
        <v>2253</v>
      </c>
      <c r="F89" s="29">
        <v>2213</v>
      </c>
      <c r="G89" s="29">
        <v>2170</v>
      </c>
      <c r="H89" s="29">
        <v>2147</v>
      </c>
      <c r="I89" s="29">
        <v>2139</v>
      </c>
      <c r="J89" s="29">
        <v>2098</v>
      </c>
      <c r="K89" s="29">
        <v>2059</v>
      </c>
      <c r="L89" s="29">
        <v>2055</v>
      </c>
      <c r="M89" s="29">
        <v>2054</v>
      </c>
      <c r="N89" s="29">
        <v>1980</v>
      </c>
      <c r="O89" s="29">
        <v>2020</v>
      </c>
      <c r="P89" s="29">
        <v>2035</v>
      </c>
      <c r="Q89" s="29">
        <v>2060</v>
      </c>
      <c r="R89" s="29">
        <v>2077</v>
      </c>
      <c r="S89" s="29">
        <v>2115</v>
      </c>
      <c r="T89" s="29">
        <v>2118</v>
      </c>
      <c r="U89" s="29">
        <v>2084</v>
      </c>
      <c r="V89" s="29">
        <v>2100</v>
      </c>
      <c r="W89" s="29">
        <v>2091</v>
      </c>
      <c r="X89" s="29">
        <v>2091</v>
      </c>
      <c r="Y89" s="29">
        <v>2100</v>
      </c>
      <c r="Z89" s="29">
        <v>2128</v>
      </c>
      <c r="AA89" s="29">
        <v>2193</v>
      </c>
      <c r="AB89" s="29">
        <v>2140</v>
      </c>
      <c r="AC89" s="29">
        <v>2092</v>
      </c>
      <c r="AD89" s="29">
        <v>2073</v>
      </c>
      <c r="AE89" s="29">
        <v>2084</v>
      </c>
      <c r="AF89" s="29">
        <v>2114</v>
      </c>
      <c r="AG89" s="29">
        <v>2000</v>
      </c>
      <c r="AH89" s="29">
        <v>2046</v>
      </c>
      <c r="AI89" s="29">
        <v>2023</v>
      </c>
      <c r="AJ89" s="29">
        <v>2065</v>
      </c>
      <c r="AK89" s="29">
        <v>2115</v>
      </c>
      <c r="AL89" s="29">
        <v>2122</v>
      </c>
      <c r="AM89" s="29">
        <v>2144</v>
      </c>
      <c r="AN89" s="29">
        <v>2214</v>
      </c>
      <c r="AO89" s="29">
        <v>2040</v>
      </c>
      <c r="AP89" s="29">
        <v>2020</v>
      </c>
      <c r="AQ89" s="29">
        <v>2121</v>
      </c>
      <c r="AR89" s="29">
        <v>2160</v>
      </c>
      <c r="AS89" s="29">
        <v>2260</v>
      </c>
      <c r="AT89" s="29">
        <v>2240</v>
      </c>
      <c r="AU89" s="29">
        <v>2328</v>
      </c>
      <c r="AV89" s="29">
        <v>2420</v>
      </c>
      <c r="AW89" s="29">
        <v>2227</v>
      </c>
      <c r="AX89" s="29">
        <v>2156</v>
      </c>
      <c r="AY89" s="29">
        <v>2181</v>
      </c>
      <c r="AZ89" s="29">
        <v>2300</v>
      </c>
      <c r="BA89" s="29">
        <v>2350</v>
      </c>
      <c r="BB89" s="29">
        <v>2378</v>
      </c>
      <c r="BC89" s="29">
        <v>2541</v>
      </c>
      <c r="BD89" s="29">
        <v>2581</v>
      </c>
      <c r="BE89" s="29">
        <v>2476</v>
      </c>
      <c r="BF89" s="29">
        <v>2469</v>
      </c>
      <c r="BG89" s="29">
        <v>2549</v>
      </c>
      <c r="BH89" s="29">
        <v>2677</v>
      </c>
      <c r="BI89" s="29">
        <v>2733</v>
      </c>
      <c r="BJ89" s="29">
        <v>2640</v>
      </c>
      <c r="BK89" s="29">
        <v>2384</v>
      </c>
      <c r="BL89" s="30">
        <v>2093</v>
      </c>
      <c r="BM89" s="2">
        <v>2115</v>
      </c>
      <c r="BN89" s="2">
        <v>1948</v>
      </c>
      <c r="BO89" s="2">
        <v>1970</v>
      </c>
      <c r="BP89" s="2">
        <v>2042</v>
      </c>
      <c r="BQ89" s="2">
        <v>2001</v>
      </c>
      <c r="BR89" s="2">
        <v>2028</v>
      </c>
      <c r="BS89" s="2">
        <v>1989</v>
      </c>
      <c r="BT89" s="2">
        <v>2042</v>
      </c>
      <c r="BU89" s="2">
        <v>2090</v>
      </c>
      <c r="BV89" s="2">
        <v>2100</v>
      </c>
      <c r="BW89" s="2">
        <v>2187</v>
      </c>
      <c r="BX89" s="2">
        <v>2221</v>
      </c>
      <c r="BY89" s="2">
        <v>2277</v>
      </c>
      <c r="BZ89" s="2">
        <v>2254</v>
      </c>
      <c r="CA89" s="2">
        <v>2230</v>
      </c>
      <c r="CB89" s="2">
        <v>2291</v>
      </c>
      <c r="CC89" s="2">
        <v>2348</v>
      </c>
      <c r="CD89" s="2">
        <v>2392</v>
      </c>
      <c r="CE89" s="2">
        <v>2211</v>
      </c>
      <c r="CF89" s="2">
        <v>2216</v>
      </c>
      <c r="CG89" s="2">
        <v>2217</v>
      </c>
      <c r="CH89" s="2">
        <v>2182</v>
      </c>
      <c r="CI89" s="2">
        <v>2111</v>
      </c>
      <c r="CJ89" s="2">
        <v>2049</v>
      </c>
      <c r="CK89" s="2">
        <v>2080</v>
      </c>
      <c r="CL89" s="2">
        <v>2098</v>
      </c>
      <c r="CM89" s="2">
        <v>2128</v>
      </c>
      <c r="CN89" s="2">
        <v>2080</v>
      </c>
      <c r="CO89" s="2">
        <v>2011</v>
      </c>
      <c r="CP89" s="2">
        <v>2088</v>
      </c>
      <c r="CQ89" s="2">
        <v>2091</v>
      </c>
      <c r="CR89" s="2">
        <v>2114</v>
      </c>
      <c r="CS89" s="2">
        <v>2073</v>
      </c>
      <c r="CT89" s="2">
        <v>2044</v>
      </c>
      <c r="CU89" s="2">
        <v>2194</v>
      </c>
      <c r="CV89" s="2">
        <v>2310</v>
      </c>
      <c r="CW89" s="2">
        <v>2279</v>
      </c>
      <c r="CX89" s="2">
        <v>2306</v>
      </c>
      <c r="CY89" s="2">
        <v>2269</v>
      </c>
      <c r="CZ89" s="2">
        <v>2248</v>
      </c>
      <c r="DA89" s="2">
        <v>2333</v>
      </c>
      <c r="DB89" s="2">
        <v>2375</v>
      </c>
      <c r="DC89" s="2">
        <v>2348</v>
      </c>
      <c r="DD89" s="2">
        <v>2386</v>
      </c>
      <c r="DE89" s="2">
        <v>2288</v>
      </c>
      <c r="DF89" s="2">
        <v>2206</v>
      </c>
      <c r="DG89" s="2">
        <v>2297</v>
      </c>
      <c r="DH89" s="2">
        <v>2345</v>
      </c>
      <c r="DI89" s="2">
        <v>2346</v>
      </c>
      <c r="DJ89" s="2">
        <v>2318</v>
      </c>
      <c r="DK89" s="2">
        <v>2258</v>
      </c>
      <c r="DL89" s="2">
        <v>2243</v>
      </c>
      <c r="DM89" s="2">
        <v>2357</v>
      </c>
      <c r="DN89" s="2">
        <v>2348</v>
      </c>
      <c r="DO89" s="2">
        <v>2408</v>
      </c>
      <c r="DP89" s="2">
        <v>2454</v>
      </c>
      <c r="DQ89" s="2">
        <v>2564</v>
      </c>
      <c r="DR89" s="2">
        <v>2915</v>
      </c>
      <c r="DS89" s="2">
        <v>2978</v>
      </c>
      <c r="DT89" s="2">
        <v>2987</v>
      </c>
      <c r="DU89" s="2">
        <v>2859</v>
      </c>
      <c r="DV89" s="2">
        <v>2809</v>
      </c>
      <c r="DW89" s="2">
        <v>2855</v>
      </c>
      <c r="DX89" s="2">
        <v>2619</v>
      </c>
      <c r="DY89" s="2">
        <v>2652</v>
      </c>
      <c r="DZ89" s="2">
        <v>2650</v>
      </c>
      <c r="EA89" s="2">
        <v>2645</v>
      </c>
      <c r="EB89" s="2">
        <v>2627</v>
      </c>
      <c r="EC89" s="2">
        <v>2713</v>
      </c>
      <c r="ED89" s="2">
        <v>2777</v>
      </c>
      <c r="EE89" s="2">
        <v>2817</v>
      </c>
      <c r="EF89" s="2">
        <v>2885</v>
      </c>
      <c r="EG89" s="2">
        <v>2812</v>
      </c>
      <c r="EH89" s="2">
        <v>2787</v>
      </c>
      <c r="EI89" s="2">
        <v>2920</v>
      </c>
      <c r="EJ89" s="2">
        <v>2938</v>
      </c>
      <c r="EK89" s="2">
        <v>2910</v>
      </c>
      <c r="EL89" s="2">
        <v>2932</v>
      </c>
      <c r="EM89" s="2">
        <v>2867</v>
      </c>
      <c r="EN89" s="2">
        <v>2993</v>
      </c>
      <c r="EO89" s="2">
        <v>2700</v>
      </c>
      <c r="EP89" s="2">
        <v>2584</v>
      </c>
      <c r="EQ89" s="2">
        <v>2560</v>
      </c>
      <c r="ER89" s="2">
        <v>2530</v>
      </c>
      <c r="ES89" s="2">
        <v>2591</v>
      </c>
      <c r="ET89" s="2">
        <v>2634</v>
      </c>
      <c r="EU89" s="2">
        <v>2759</v>
      </c>
      <c r="EV89" s="2">
        <v>2845</v>
      </c>
      <c r="EW89" s="2">
        <v>2866</v>
      </c>
      <c r="EX89" s="2">
        <v>2656</v>
      </c>
      <c r="EY89" s="2">
        <v>2650</v>
      </c>
      <c r="EZ89" s="2">
        <v>2697</v>
      </c>
      <c r="FA89" s="2">
        <v>2347</v>
      </c>
      <c r="FB89" s="2">
        <v>2268</v>
      </c>
      <c r="FC89" s="2">
        <v>2285</v>
      </c>
      <c r="FD89" s="2">
        <v>2311</v>
      </c>
      <c r="FE89" s="2">
        <v>2350</v>
      </c>
      <c r="FF89" s="2">
        <v>2320</v>
      </c>
      <c r="FG89" s="2">
        <v>2376</v>
      </c>
      <c r="FH89" s="2">
        <v>2382</v>
      </c>
      <c r="FI89" s="2">
        <v>2582</v>
      </c>
      <c r="FJ89" s="2">
        <v>2659</v>
      </c>
      <c r="FK89" s="2">
        <v>2557</v>
      </c>
      <c r="FL89" s="2">
        <v>2611</v>
      </c>
      <c r="FM89" s="2">
        <v>2542</v>
      </c>
      <c r="FN89" s="2">
        <v>2620</v>
      </c>
      <c r="FO89" s="2">
        <v>2694</v>
      </c>
      <c r="FP89" s="2">
        <v>2694</v>
      </c>
      <c r="FQ89" s="2">
        <v>2694</v>
      </c>
      <c r="FR89" s="2">
        <v>2663</v>
      </c>
      <c r="FS89" s="2">
        <v>2730</v>
      </c>
      <c r="FT89" s="2">
        <v>2652</v>
      </c>
      <c r="FU89" s="2">
        <v>2606</v>
      </c>
      <c r="FV89" s="2">
        <v>2655</v>
      </c>
      <c r="FW89" s="2">
        <v>2803</v>
      </c>
      <c r="FX89" s="2">
        <v>2970</v>
      </c>
      <c r="FY89" s="2">
        <v>3085</v>
      </c>
      <c r="FZ89" s="2">
        <v>2850</v>
      </c>
      <c r="GA89" s="2">
        <v>2979</v>
      </c>
      <c r="GB89" s="2">
        <v>2957</v>
      </c>
      <c r="GC89" s="2">
        <v>3235</v>
      </c>
      <c r="GD89" s="2">
        <v>3150</v>
      </c>
      <c r="GE89" s="2">
        <v>3090</v>
      </c>
      <c r="GF89" s="2">
        <v>3110</v>
      </c>
      <c r="GG89" s="2">
        <v>3195</v>
      </c>
      <c r="GH89" s="2">
        <v>3185</v>
      </c>
      <c r="GI89" s="2">
        <v>3260</v>
      </c>
      <c r="GJ89" s="2">
        <v>3370</v>
      </c>
      <c r="GK89" s="2">
        <v>3490</v>
      </c>
      <c r="GL89" s="2">
        <v>3530</v>
      </c>
      <c r="GM89" s="2">
        <v>3340</v>
      </c>
      <c r="GN89" s="2">
        <v>3465</v>
      </c>
      <c r="GO89" s="2">
        <v>3590</v>
      </c>
      <c r="GP89" s="2">
        <v>3635</v>
      </c>
      <c r="GQ89" s="2">
        <v>3410</v>
      </c>
      <c r="GR89" s="2">
        <v>3390</v>
      </c>
      <c r="GS89" s="2">
        <v>3445</v>
      </c>
      <c r="GT89" s="2">
        <v>3470</v>
      </c>
      <c r="GU89" s="2">
        <v>3450</v>
      </c>
      <c r="GV89" s="2">
        <v>3610</v>
      </c>
      <c r="GW89" s="2">
        <v>3790</v>
      </c>
      <c r="GX89" s="2">
        <v>3980</v>
      </c>
      <c r="GY89" s="2">
        <v>4240</v>
      </c>
      <c r="GZ89" s="2">
        <v>4180</v>
      </c>
      <c r="HA89" s="2">
        <v>4235</v>
      </c>
      <c r="HB89" s="2">
        <v>4260</v>
      </c>
      <c r="HC89" s="2">
        <v>4305</v>
      </c>
      <c r="HD89" s="2">
        <v>4405</v>
      </c>
      <c r="HE89" s="2">
        <v>4600</v>
      </c>
      <c r="HF89" s="2">
        <v>4680</v>
      </c>
      <c r="HG89" s="2">
        <v>4660</v>
      </c>
      <c r="HH89" s="2">
        <v>4660</v>
      </c>
      <c r="HI89" s="2">
        <v>4835</v>
      </c>
      <c r="HJ89" s="2">
        <v>5120</v>
      </c>
      <c r="HK89" s="2">
        <v>5150</v>
      </c>
      <c r="HL89" s="2">
        <v>5270</v>
      </c>
      <c r="HM89" s="2">
        <v>5340</v>
      </c>
      <c r="HN89" s="2">
        <v>5480</v>
      </c>
      <c r="HO89" s="2">
        <v>5440</v>
      </c>
      <c r="HP89" s="2">
        <v>5480</v>
      </c>
      <c r="HQ89" s="2">
        <v>5590</v>
      </c>
      <c r="HR89" s="2">
        <v>5730</v>
      </c>
      <c r="HS89" s="2">
        <v>5710</v>
      </c>
      <c r="HT89" s="2">
        <v>5510</v>
      </c>
      <c r="HU89" s="2">
        <v>5620</v>
      </c>
      <c r="HV89" s="2">
        <v>5540</v>
      </c>
      <c r="HW89" s="2">
        <v>5340</v>
      </c>
      <c r="HX89" s="2">
        <v>5200</v>
      </c>
      <c r="HY89" s="2">
        <v>5140</v>
      </c>
      <c r="HZ89" s="2">
        <v>5550</v>
      </c>
      <c r="IA89" s="2">
        <v>5510</v>
      </c>
      <c r="IB89" s="2">
        <v>5350</v>
      </c>
      <c r="IC89" s="2">
        <v>5240</v>
      </c>
      <c r="ID89" s="2">
        <v>5390</v>
      </c>
      <c r="IE89" s="2">
        <v>5500</v>
      </c>
      <c r="IF89" s="2">
        <v>5790</v>
      </c>
      <c r="IG89" s="2">
        <v>5830</v>
      </c>
      <c r="IH89" s="2">
        <v>5970</v>
      </c>
      <c r="II89" s="2">
        <v>6260</v>
      </c>
      <c r="IJ89" s="2">
        <v>5340</v>
      </c>
      <c r="IK89" s="2">
        <v>5350</v>
      </c>
      <c r="IL89" s="2">
        <v>5550</v>
      </c>
      <c r="IM89" s="2">
        <v>5650</v>
      </c>
      <c r="IN89" s="2">
        <v>5460</v>
      </c>
      <c r="IO89" s="2">
        <v>5360</v>
      </c>
      <c r="IP89" s="2">
        <v>5100</v>
      </c>
      <c r="IQ89" s="2">
        <v>4740</v>
      </c>
      <c r="IR89" s="2">
        <v>4560</v>
      </c>
      <c r="IS89" s="2">
        <v>4440</v>
      </c>
      <c r="IT89" s="2">
        <v>4485</v>
      </c>
    </row>
    <row r="90" spans="1:254" ht="15.9" customHeight="1">
      <c r="A90" s="65" t="s">
        <v>175</v>
      </c>
      <c r="B90" s="25" t="s">
        <v>176</v>
      </c>
      <c r="C90" s="39">
        <v>4206</v>
      </c>
      <c r="D90" s="38">
        <v>-142</v>
      </c>
      <c r="E90" s="29">
        <v>4348</v>
      </c>
      <c r="F90" s="29">
        <v>4524</v>
      </c>
      <c r="G90" s="29">
        <v>4338</v>
      </c>
      <c r="H90" s="29">
        <v>4107</v>
      </c>
      <c r="I90" s="29">
        <v>4032</v>
      </c>
      <c r="J90" s="29">
        <v>3563</v>
      </c>
      <c r="K90" s="29">
        <v>3778</v>
      </c>
      <c r="L90" s="29">
        <v>4134</v>
      </c>
      <c r="M90" s="29">
        <v>4528</v>
      </c>
      <c r="N90" s="29">
        <v>4680</v>
      </c>
      <c r="O90" s="29">
        <v>4828</v>
      </c>
      <c r="P90" s="29">
        <v>4865</v>
      </c>
      <c r="Q90" s="29">
        <v>4455</v>
      </c>
      <c r="R90" s="29">
        <v>4428</v>
      </c>
      <c r="S90" s="29">
        <v>4868</v>
      </c>
      <c r="T90" s="29">
        <v>5149</v>
      </c>
      <c r="U90" s="29">
        <v>4623</v>
      </c>
      <c r="V90" s="29">
        <v>5023</v>
      </c>
      <c r="W90" s="29">
        <v>5121</v>
      </c>
      <c r="X90" s="29">
        <v>4659</v>
      </c>
      <c r="Y90" s="29">
        <v>4480</v>
      </c>
      <c r="Z90" s="29">
        <v>4668</v>
      </c>
      <c r="AA90" s="29">
        <v>4953</v>
      </c>
      <c r="AB90" s="29">
        <v>4945</v>
      </c>
      <c r="AC90" s="29">
        <v>4882</v>
      </c>
      <c r="AD90" s="29">
        <v>5199</v>
      </c>
      <c r="AE90" s="29">
        <v>4912</v>
      </c>
      <c r="AF90" s="29">
        <v>4580</v>
      </c>
      <c r="AG90" s="29">
        <v>4839</v>
      </c>
      <c r="AH90" s="29">
        <v>4877</v>
      </c>
      <c r="AI90" s="29">
        <v>4699</v>
      </c>
      <c r="AJ90" s="29">
        <v>5030</v>
      </c>
      <c r="AK90" s="29">
        <v>5148</v>
      </c>
      <c r="AL90" s="29">
        <v>5048</v>
      </c>
      <c r="AM90" s="29">
        <v>4883</v>
      </c>
      <c r="AN90" s="29">
        <v>4580</v>
      </c>
      <c r="AO90" s="29">
        <v>4555</v>
      </c>
      <c r="AP90" s="29">
        <v>4519</v>
      </c>
      <c r="AQ90" s="29">
        <v>4219</v>
      </c>
      <c r="AR90" s="29">
        <v>3872</v>
      </c>
      <c r="AS90" s="29">
        <v>4019</v>
      </c>
      <c r="AT90" s="29">
        <v>4060</v>
      </c>
      <c r="AU90" s="29">
        <v>4084</v>
      </c>
      <c r="AV90" s="29">
        <v>4289</v>
      </c>
      <c r="AW90" s="29">
        <v>4590</v>
      </c>
      <c r="AX90" s="29">
        <v>4314</v>
      </c>
      <c r="AY90" s="29">
        <v>3835</v>
      </c>
      <c r="AZ90" s="29">
        <v>3989</v>
      </c>
      <c r="BA90" s="29">
        <v>4097</v>
      </c>
      <c r="BB90" s="29">
        <v>3989</v>
      </c>
      <c r="BC90" s="29">
        <v>4068</v>
      </c>
      <c r="BD90" s="29">
        <v>4016</v>
      </c>
      <c r="BE90" s="29">
        <v>4114</v>
      </c>
      <c r="BF90" s="29">
        <v>3922</v>
      </c>
      <c r="BG90" s="29">
        <v>3807</v>
      </c>
      <c r="BH90" s="29">
        <v>3625</v>
      </c>
      <c r="BI90" s="29">
        <v>3713</v>
      </c>
      <c r="BJ90" s="29">
        <v>3816</v>
      </c>
      <c r="BK90" s="29">
        <v>4157</v>
      </c>
      <c r="BL90" s="30">
        <v>4127</v>
      </c>
      <c r="BM90" s="2">
        <v>3986</v>
      </c>
      <c r="BN90" s="2">
        <v>4210</v>
      </c>
      <c r="BO90" s="2">
        <v>4098</v>
      </c>
      <c r="BP90" s="2">
        <v>4024</v>
      </c>
      <c r="BQ90" s="2">
        <v>3987</v>
      </c>
      <c r="BR90" s="2">
        <v>3816</v>
      </c>
      <c r="BS90" s="2">
        <v>3810</v>
      </c>
      <c r="BT90" s="2">
        <v>3944</v>
      </c>
      <c r="BU90" s="2">
        <v>4000</v>
      </c>
      <c r="BV90" s="2">
        <v>3690</v>
      </c>
      <c r="BW90" s="2">
        <v>3736</v>
      </c>
      <c r="BX90" s="2">
        <v>3699</v>
      </c>
      <c r="BY90" s="2">
        <v>3784</v>
      </c>
      <c r="BZ90" s="2">
        <v>3769</v>
      </c>
      <c r="CA90" s="2">
        <v>3782</v>
      </c>
      <c r="CB90" s="2">
        <v>3878</v>
      </c>
      <c r="CC90" s="2">
        <v>4028</v>
      </c>
      <c r="CD90" s="2">
        <v>4090</v>
      </c>
      <c r="CE90" s="2">
        <v>4127</v>
      </c>
      <c r="CF90" s="2">
        <v>3969</v>
      </c>
      <c r="CG90" s="2">
        <v>3288</v>
      </c>
      <c r="CH90" s="2">
        <v>3228</v>
      </c>
      <c r="CI90" s="2">
        <v>2904</v>
      </c>
      <c r="CJ90" s="2">
        <v>2929</v>
      </c>
      <c r="CK90" s="2">
        <v>2727</v>
      </c>
      <c r="CL90" s="2">
        <v>2779.5</v>
      </c>
      <c r="CM90" s="2">
        <v>2748</v>
      </c>
      <c r="CN90" s="2">
        <v>2617</v>
      </c>
      <c r="CO90" s="2">
        <v>2578.5</v>
      </c>
      <c r="CP90" s="2">
        <v>2722</v>
      </c>
      <c r="CQ90" s="2">
        <v>2844.5</v>
      </c>
      <c r="CR90" s="2">
        <v>2879</v>
      </c>
      <c r="CS90" s="2">
        <v>2761</v>
      </c>
      <c r="CT90" s="2">
        <v>2707.5</v>
      </c>
      <c r="CU90" s="2">
        <v>2868.5</v>
      </c>
      <c r="CV90" s="2">
        <v>2894</v>
      </c>
      <c r="CW90" s="2">
        <v>2916</v>
      </c>
      <c r="CX90" s="2">
        <v>2940.5</v>
      </c>
      <c r="CY90" s="2">
        <v>2907.5</v>
      </c>
      <c r="CZ90" s="2">
        <v>2943.5</v>
      </c>
      <c r="DA90" s="2">
        <v>3043</v>
      </c>
      <c r="DB90" s="2">
        <v>2946</v>
      </c>
      <c r="DC90" s="2">
        <v>2846.5</v>
      </c>
      <c r="DD90" s="2">
        <v>3075</v>
      </c>
      <c r="DE90" s="2">
        <v>3152</v>
      </c>
      <c r="DF90" s="2">
        <v>2995</v>
      </c>
      <c r="DG90" s="2">
        <v>3211</v>
      </c>
      <c r="DH90" s="2">
        <v>3233</v>
      </c>
      <c r="DI90" s="2">
        <v>3373</v>
      </c>
      <c r="DJ90" s="2">
        <v>3498</v>
      </c>
      <c r="DK90" s="2">
        <v>3523</v>
      </c>
      <c r="DL90" s="2">
        <v>3441</v>
      </c>
      <c r="DM90" s="2">
        <v>3509</v>
      </c>
      <c r="DN90" s="2">
        <v>3677</v>
      </c>
      <c r="DO90" s="2">
        <v>3660</v>
      </c>
      <c r="DP90" s="2">
        <v>3598</v>
      </c>
      <c r="DQ90" s="2">
        <v>3520</v>
      </c>
      <c r="DR90" s="2">
        <v>3533</v>
      </c>
      <c r="DS90" s="2">
        <v>3615</v>
      </c>
      <c r="DT90" s="2">
        <v>3589</v>
      </c>
      <c r="DU90" s="2">
        <v>3547</v>
      </c>
      <c r="DV90" s="2">
        <v>3375</v>
      </c>
      <c r="DW90" s="2">
        <v>3285</v>
      </c>
      <c r="DX90" s="2">
        <v>3257</v>
      </c>
      <c r="DY90" s="2">
        <v>3381</v>
      </c>
      <c r="DZ90" s="2">
        <v>3393</v>
      </c>
      <c r="EA90" s="2">
        <v>3482</v>
      </c>
      <c r="EB90" s="2">
        <v>3777</v>
      </c>
      <c r="EC90" s="2">
        <v>3729</v>
      </c>
      <c r="ED90" s="2">
        <v>3652</v>
      </c>
      <c r="EE90" s="2">
        <v>3580</v>
      </c>
      <c r="EF90" s="2">
        <v>3574</v>
      </c>
      <c r="EG90" s="2">
        <v>3670</v>
      </c>
      <c r="EH90" s="2">
        <v>3588</v>
      </c>
      <c r="EI90" s="2">
        <v>3256</v>
      </c>
      <c r="EJ90" s="2">
        <v>3286</v>
      </c>
      <c r="EK90" s="2">
        <v>3238</v>
      </c>
      <c r="EL90" s="2">
        <v>2839.5</v>
      </c>
      <c r="EM90" s="2">
        <v>2932.5</v>
      </c>
      <c r="EN90" s="2">
        <v>2918</v>
      </c>
      <c r="EO90" s="2">
        <v>2556</v>
      </c>
      <c r="EP90" s="2">
        <v>2575</v>
      </c>
      <c r="EQ90" s="2">
        <v>2586.5</v>
      </c>
      <c r="ER90" s="2">
        <v>2528</v>
      </c>
      <c r="ES90" s="2">
        <v>2468</v>
      </c>
      <c r="ET90" s="2">
        <v>2275.5</v>
      </c>
      <c r="EU90" s="2">
        <v>2345</v>
      </c>
      <c r="EV90" s="2">
        <v>2365</v>
      </c>
      <c r="EW90" s="2">
        <v>2346</v>
      </c>
      <c r="EX90" s="2">
        <v>2231.5</v>
      </c>
      <c r="EY90" s="2">
        <v>2205</v>
      </c>
      <c r="EZ90" s="2">
        <v>2136.5</v>
      </c>
      <c r="FA90" s="2">
        <v>2039.5</v>
      </c>
      <c r="FB90" s="2">
        <v>2019.5</v>
      </c>
      <c r="FC90" s="2">
        <v>2053</v>
      </c>
      <c r="FD90" s="2">
        <v>2072</v>
      </c>
      <c r="FE90" s="2">
        <v>2126</v>
      </c>
      <c r="FF90" s="2">
        <v>2190</v>
      </c>
      <c r="FG90" s="2">
        <v>2219.5</v>
      </c>
      <c r="FH90" s="2">
        <v>2258</v>
      </c>
      <c r="FI90" s="2">
        <v>2252</v>
      </c>
      <c r="FJ90" s="2">
        <v>2223</v>
      </c>
      <c r="FK90" s="2">
        <v>2205</v>
      </c>
      <c r="FL90" s="2">
        <v>2214.5</v>
      </c>
      <c r="FM90" s="2">
        <v>2128</v>
      </c>
      <c r="FN90" s="2">
        <v>2132</v>
      </c>
      <c r="FO90" s="2">
        <v>2122</v>
      </c>
      <c r="FP90" s="2">
        <v>2143</v>
      </c>
      <c r="FQ90" s="2">
        <v>2120</v>
      </c>
      <c r="FR90" s="2">
        <v>2054.5</v>
      </c>
      <c r="FS90" s="2">
        <v>1991.5</v>
      </c>
      <c r="FT90" s="2">
        <v>1975.5</v>
      </c>
      <c r="FU90" s="2">
        <v>2099.5</v>
      </c>
      <c r="FV90" s="2">
        <v>1965</v>
      </c>
      <c r="FW90" s="2">
        <v>2006</v>
      </c>
      <c r="FX90" s="2">
        <v>2040</v>
      </c>
      <c r="FY90" s="2">
        <v>2046.5</v>
      </c>
      <c r="FZ90" s="2">
        <v>2135.5</v>
      </c>
      <c r="GA90" s="2">
        <v>2128.5</v>
      </c>
      <c r="GB90" s="2">
        <v>2195</v>
      </c>
      <c r="GC90" s="2">
        <v>2197.5</v>
      </c>
      <c r="GD90" s="2">
        <v>2201</v>
      </c>
      <c r="GE90" s="2">
        <v>2199</v>
      </c>
      <c r="GF90" s="2">
        <v>2104</v>
      </c>
      <c r="GG90" s="2">
        <v>2304</v>
      </c>
      <c r="GH90" s="2">
        <v>2178.5</v>
      </c>
      <c r="GI90" s="2">
        <v>2156.5</v>
      </c>
      <c r="GJ90" s="2">
        <v>2098</v>
      </c>
      <c r="GK90" s="2">
        <v>2125</v>
      </c>
      <c r="GL90" s="2">
        <v>2219</v>
      </c>
      <c r="GM90" s="2">
        <v>2193.5</v>
      </c>
      <c r="GN90" s="2">
        <v>2053</v>
      </c>
      <c r="GO90" s="2">
        <v>2146.5</v>
      </c>
      <c r="GP90" s="2">
        <v>2240</v>
      </c>
      <c r="GQ90" s="2">
        <v>2314</v>
      </c>
      <c r="GR90" s="2">
        <v>2243.5</v>
      </c>
      <c r="GS90" s="2">
        <v>2380</v>
      </c>
      <c r="GT90" s="2">
        <v>2411.5</v>
      </c>
      <c r="GU90" s="2">
        <v>2534</v>
      </c>
      <c r="GV90" s="2">
        <v>2475</v>
      </c>
      <c r="GW90" s="2">
        <v>2512</v>
      </c>
      <c r="GX90" s="2">
        <v>2434.5</v>
      </c>
      <c r="GY90" s="2">
        <v>2539.5</v>
      </c>
      <c r="GZ90" s="2">
        <v>2492</v>
      </c>
      <c r="HA90" s="2">
        <v>2384.5</v>
      </c>
      <c r="HB90" s="2">
        <v>2349.5</v>
      </c>
      <c r="HC90" s="2">
        <v>2246</v>
      </c>
      <c r="HD90" s="2">
        <v>2315</v>
      </c>
      <c r="HE90" s="2">
        <v>2255</v>
      </c>
      <c r="HF90" s="2">
        <v>2292.5</v>
      </c>
      <c r="HG90" s="2">
        <v>2337</v>
      </c>
      <c r="HH90" s="2">
        <v>2242</v>
      </c>
      <c r="HI90" s="2">
        <v>2145</v>
      </c>
      <c r="HJ90" s="2">
        <v>2086.5</v>
      </c>
      <c r="HK90" s="2">
        <v>1951.5</v>
      </c>
      <c r="HL90" s="2">
        <v>1827</v>
      </c>
      <c r="HM90" s="2">
        <v>1839.5</v>
      </c>
      <c r="HN90" s="2">
        <v>1813</v>
      </c>
      <c r="HO90" s="2">
        <v>1855</v>
      </c>
      <c r="HP90" s="2">
        <v>1798</v>
      </c>
      <c r="HQ90" s="2">
        <v>1745.5</v>
      </c>
      <c r="HR90" s="2">
        <v>1715</v>
      </c>
      <c r="HS90" s="2">
        <v>1705.5</v>
      </c>
      <c r="HT90" s="2">
        <v>1654</v>
      </c>
      <c r="HU90" s="2">
        <v>1684.5</v>
      </c>
      <c r="HV90" s="2">
        <v>1755</v>
      </c>
      <c r="HW90" s="2">
        <v>1832</v>
      </c>
      <c r="HX90" s="2">
        <v>1887</v>
      </c>
      <c r="HY90" s="2">
        <v>1862.5</v>
      </c>
      <c r="HZ90" s="2">
        <v>1832</v>
      </c>
      <c r="IA90" s="2">
        <v>1829.5</v>
      </c>
      <c r="IB90" s="2">
        <v>1867</v>
      </c>
      <c r="IC90" s="2">
        <v>1841.5</v>
      </c>
      <c r="ID90" s="2">
        <v>1847.5</v>
      </c>
      <c r="IE90" s="2">
        <v>1894.5</v>
      </c>
      <c r="IF90" s="2">
        <v>1936</v>
      </c>
      <c r="IG90" s="2">
        <v>1941.5</v>
      </c>
      <c r="IH90" s="2">
        <v>1947</v>
      </c>
      <c r="II90" s="2">
        <v>1916.5</v>
      </c>
      <c r="IJ90" s="2">
        <v>2005</v>
      </c>
      <c r="IK90" s="2">
        <v>2029</v>
      </c>
      <c r="IL90" s="2">
        <v>1977</v>
      </c>
      <c r="IM90" s="2">
        <v>1990</v>
      </c>
      <c r="IN90" s="2">
        <v>1969.5</v>
      </c>
      <c r="IO90" s="2">
        <v>1999.5</v>
      </c>
      <c r="IP90" s="2">
        <v>1942.5</v>
      </c>
      <c r="IQ90" s="2">
        <v>1973</v>
      </c>
      <c r="IR90" s="2">
        <v>2064</v>
      </c>
      <c r="IS90" s="2">
        <v>1966.5</v>
      </c>
      <c r="IT90" s="2">
        <v>1996.5</v>
      </c>
    </row>
    <row r="91" spans="1:254" ht="15.9" customHeight="1">
      <c r="A91" s="65" t="s">
        <v>177</v>
      </c>
      <c r="B91" s="25" t="s">
        <v>178</v>
      </c>
      <c r="C91" s="39">
        <v>5575</v>
      </c>
      <c r="D91" s="38">
        <v>-20</v>
      </c>
      <c r="E91" s="29">
        <v>5595</v>
      </c>
      <c r="F91" s="29">
        <v>5498</v>
      </c>
      <c r="G91" s="29">
        <v>5527</v>
      </c>
      <c r="H91" s="29">
        <v>5336</v>
      </c>
      <c r="I91" s="29">
        <v>5362</v>
      </c>
      <c r="J91" s="29">
        <v>5267</v>
      </c>
      <c r="K91" s="29">
        <v>4993</v>
      </c>
      <c r="L91" s="29">
        <v>4946</v>
      </c>
      <c r="M91" s="29">
        <v>5034</v>
      </c>
      <c r="N91" s="29">
        <v>4873</v>
      </c>
      <c r="O91" s="29">
        <v>4889</v>
      </c>
      <c r="P91" s="29">
        <v>4872</v>
      </c>
      <c r="Q91" s="29">
        <v>4832</v>
      </c>
      <c r="R91" s="29">
        <v>4779</v>
      </c>
      <c r="S91" s="29">
        <v>4894</v>
      </c>
      <c r="T91" s="29">
        <v>4812</v>
      </c>
      <c r="U91" s="29">
        <v>4817</v>
      </c>
      <c r="V91" s="29">
        <v>4775</v>
      </c>
      <c r="W91" s="29">
        <v>4768</v>
      </c>
      <c r="X91" s="29">
        <v>4810</v>
      </c>
      <c r="Y91" s="29">
        <v>4890</v>
      </c>
      <c r="Z91" s="29">
        <v>5004</v>
      </c>
      <c r="AA91" s="29">
        <v>4805</v>
      </c>
      <c r="AB91" s="29">
        <v>4713</v>
      </c>
      <c r="AC91" s="29">
        <v>4719</v>
      </c>
      <c r="AD91" s="29">
        <v>4555</v>
      </c>
      <c r="AE91" s="29">
        <v>4499</v>
      </c>
      <c r="AF91" s="29">
        <v>4541</v>
      </c>
      <c r="AG91" s="29">
        <v>4547</v>
      </c>
      <c r="AH91" s="29">
        <v>4717</v>
      </c>
      <c r="AI91" s="29">
        <v>4747</v>
      </c>
      <c r="AJ91" s="29">
        <v>4948</v>
      </c>
      <c r="AK91" s="29">
        <v>4914</v>
      </c>
      <c r="AL91" s="29">
        <v>4854</v>
      </c>
      <c r="AM91" s="29">
        <v>4805</v>
      </c>
      <c r="AN91" s="29">
        <v>4736</v>
      </c>
      <c r="AO91" s="29">
        <v>4798</v>
      </c>
      <c r="AP91" s="29">
        <v>4828</v>
      </c>
      <c r="AQ91" s="29">
        <v>4740</v>
      </c>
      <c r="AR91" s="29">
        <v>4679</v>
      </c>
      <c r="AS91" s="29">
        <v>4924</v>
      </c>
      <c r="AT91" s="29">
        <v>5113</v>
      </c>
      <c r="AU91" s="29">
        <v>5148</v>
      </c>
      <c r="AV91" s="29">
        <v>5369</v>
      </c>
      <c r="AW91" s="29">
        <v>5215</v>
      </c>
      <c r="AX91" s="29">
        <v>5375</v>
      </c>
      <c r="AY91" s="29">
        <v>5140</v>
      </c>
      <c r="AZ91" s="29">
        <v>5274</v>
      </c>
      <c r="BA91" s="29">
        <v>5375</v>
      </c>
      <c r="BB91" s="29">
        <v>5194</v>
      </c>
      <c r="BC91" s="29">
        <v>5108</v>
      </c>
      <c r="BD91" s="29">
        <v>5134</v>
      </c>
      <c r="BE91" s="29">
        <v>5102</v>
      </c>
      <c r="BF91" s="29">
        <v>5153</v>
      </c>
      <c r="BG91" s="29">
        <v>5123</v>
      </c>
      <c r="BH91" s="29">
        <v>4934</v>
      </c>
      <c r="BI91" s="29">
        <v>5019</v>
      </c>
      <c r="BJ91" s="29">
        <v>4818</v>
      </c>
      <c r="BK91" s="29">
        <v>4845</v>
      </c>
      <c r="BL91" s="30">
        <v>4736</v>
      </c>
      <c r="BM91" s="2">
        <v>4844</v>
      </c>
      <c r="BN91" s="2">
        <v>4959</v>
      </c>
      <c r="BO91" s="2">
        <v>5012</v>
      </c>
      <c r="BP91" s="2">
        <v>4973</v>
      </c>
      <c r="BQ91" s="2">
        <v>4981</v>
      </c>
      <c r="BR91" s="2">
        <v>4861</v>
      </c>
      <c r="BS91" s="2">
        <v>5018</v>
      </c>
      <c r="BT91" s="2">
        <v>5202</v>
      </c>
      <c r="BU91" s="2">
        <v>5422</v>
      </c>
      <c r="BV91" s="2">
        <v>5235</v>
      </c>
      <c r="BW91" s="2">
        <v>5298</v>
      </c>
      <c r="BX91" s="2">
        <v>5138</v>
      </c>
      <c r="BY91" s="2">
        <v>5189</v>
      </c>
      <c r="BZ91" s="2">
        <v>5257</v>
      </c>
      <c r="CA91" s="2">
        <v>5210</v>
      </c>
      <c r="CB91" s="2">
        <v>5274</v>
      </c>
      <c r="CC91" s="2">
        <v>5233</v>
      </c>
      <c r="CD91" s="2">
        <v>4957</v>
      </c>
      <c r="CE91" s="2">
        <v>4945</v>
      </c>
      <c r="CF91" s="2">
        <v>4859</v>
      </c>
      <c r="CG91" s="2">
        <v>4946</v>
      </c>
      <c r="CH91" s="2">
        <v>4955</v>
      </c>
      <c r="CI91" s="2">
        <v>4787</v>
      </c>
      <c r="CJ91" s="2">
        <v>4811</v>
      </c>
      <c r="CK91" s="2">
        <v>4840</v>
      </c>
      <c r="CL91" s="2">
        <v>4844</v>
      </c>
      <c r="CM91" s="2">
        <v>4752</v>
      </c>
      <c r="CN91" s="2">
        <v>4580</v>
      </c>
      <c r="CO91" s="2">
        <v>4541</v>
      </c>
      <c r="CP91" s="2">
        <v>4763</v>
      </c>
      <c r="CQ91" s="2">
        <v>4862</v>
      </c>
      <c r="CR91" s="2">
        <v>4906</v>
      </c>
      <c r="CS91" s="2">
        <v>4917</v>
      </c>
      <c r="CT91" s="2">
        <v>4844</v>
      </c>
      <c r="CU91" s="2">
        <v>4907</v>
      </c>
      <c r="CV91" s="2">
        <v>4887</v>
      </c>
      <c r="CW91" s="2">
        <v>4910</v>
      </c>
      <c r="CX91" s="2">
        <v>4876</v>
      </c>
      <c r="CY91" s="2">
        <v>4875</v>
      </c>
      <c r="CZ91" s="2">
        <v>4926</v>
      </c>
      <c r="DA91" s="2">
        <v>4969</v>
      </c>
      <c r="DB91" s="2">
        <v>4965</v>
      </c>
      <c r="DC91" s="2">
        <v>4719</v>
      </c>
      <c r="DD91" s="2">
        <v>4831</v>
      </c>
      <c r="DE91" s="2">
        <v>5000</v>
      </c>
      <c r="DF91" s="2">
        <v>4847</v>
      </c>
      <c r="DG91" s="2">
        <v>4983</v>
      </c>
      <c r="DH91" s="2">
        <v>5124</v>
      </c>
      <c r="DI91" s="2">
        <v>5266</v>
      </c>
      <c r="DJ91" s="2">
        <v>5158</v>
      </c>
      <c r="DK91" s="2">
        <v>5035</v>
      </c>
      <c r="DL91" s="2">
        <v>5007</v>
      </c>
      <c r="DM91" s="2">
        <v>4993</v>
      </c>
      <c r="DN91" s="2">
        <v>5107</v>
      </c>
      <c r="DO91" s="2">
        <v>4975</v>
      </c>
      <c r="DP91" s="2">
        <v>5075</v>
      </c>
      <c r="DQ91" s="2">
        <v>5178</v>
      </c>
      <c r="DR91" s="2">
        <v>5460</v>
      </c>
      <c r="DS91" s="2">
        <v>5740</v>
      </c>
      <c r="DT91" s="2">
        <v>6039</v>
      </c>
      <c r="DU91" s="2">
        <v>5842</v>
      </c>
      <c r="DV91" s="2">
        <v>5413</v>
      </c>
      <c r="DW91" s="2">
        <v>5230</v>
      </c>
      <c r="DX91" s="2">
        <v>5343</v>
      </c>
      <c r="DY91" s="2">
        <v>5420</v>
      </c>
      <c r="DZ91" s="2">
        <v>5491</v>
      </c>
      <c r="EA91" s="2">
        <v>5361</v>
      </c>
      <c r="EB91" s="2">
        <v>5150</v>
      </c>
      <c r="EC91" s="2">
        <v>5160</v>
      </c>
      <c r="ED91" s="2">
        <v>5146</v>
      </c>
      <c r="EE91" s="2">
        <v>5194</v>
      </c>
      <c r="EF91" s="2">
        <v>5366</v>
      </c>
      <c r="EG91" s="2">
        <v>5317</v>
      </c>
      <c r="EH91" s="2">
        <v>5220</v>
      </c>
      <c r="EI91" s="2">
        <v>5260</v>
      </c>
      <c r="EJ91" s="2">
        <v>5229</v>
      </c>
      <c r="EK91" s="2">
        <v>5293</v>
      </c>
      <c r="EL91" s="2">
        <v>5421</v>
      </c>
      <c r="EM91" s="2">
        <v>5398</v>
      </c>
      <c r="EN91" s="2">
        <v>5330</v>
      </c>
      <c r="EO91" s="2">
        <v>5135</v>
      </c>
      <c r="EP91" s="2">
        <v>5246</v>
      </c>
      <c r="EQ91" s="2">
        <v>5426</v>
      </c>
      <c r="ER91" s="2">
        <v>5445</v>
      </c>
      <c r="ES91" s="2">
        <v>5109</v>
      </c>
      <c r="ET91" s="2">
        <v>4945</v>
      </c>
      <c r="EU91" s="2">
        <v>4954</v>
      </c>
      <c r="EV91" s="2">
        <v>5003</v>
      </c>
      <c r="EW91" s="2">
        <v>5000</v>
      </c>
      <c r="EX91" s="2">
        <v>5011</v>
      </c>
      <c r="EY91" s="2">
        <v>5040</v>
      </c>
      <c r="EZ91" s="2">
        <v>5079</v>
      </c>
      <c r="FA91" s="2">
        <v>4951</v>
      </c>
      <c r="FB91" s="2">
        <v>4886</v>
      </c>
      <c r="FC91" s="2">
        <v>4972</v>
      </c>
      <c r="FD91" s="2">
        <v>4933</v>
      </c>
      <c r="FE91" s="2">
        <v>4930</v>
      </c>
      <c r="FF91" s="2">
        <v>5012</v>
      </c>
      <c r="FG91" s="2">
        <v>4965</v>
      </c>
      <c r="FH91" s="2">
        <v>4959</v>
      </c>
      <c r="FI91" s="2">
        <v>4928</v>
      </c>
      <c r="FJ91" s="2">
        <v>4927</v>
      </c>
      <c r="FK91" s="2">
        <v>4899</v>
      </c>
      <c r="FL91" s="2">
        <v>5004</v>
      </c>
      <c r="FM91" s="2">
        <v>4959</v>
      </c>
      <c r="FN91" s="2">
        <v>4902</v>
      </c>
      <c r="FO91" s="2">
        <v>4992</v>
      </c>
      <c r="FP91" s="2">
        <v>4992</v>
      </c>
      <c r="FQ91" s="2">
        <v>4978</v>
      </c>
      <c r="FR91" s="2">
        <v>4886</v>
      </c>
      <c r="FS91" s="2">
        <v>4843</v>
      </c>
      <c r="FT91" s="2">
        <v>4777</v>
      </c>
      <c r="FU91" s="2">
        <v>5050</v>
      </c>
      <c r="FV91" s="2">
        <v>4825</v>
      </c>
      <c r="FW91" s="2">
        <v>5077</v>
      </c>
      <c r="FX91" s="2">
        <v>5122</v>
      </c>
      <c r="FY91" s="2">
        <v>5139</v>
      </c>
      <c r="FZ91" s="2">
        <v>5370</v>
      </c>
      <c r="GA91" s="2">
        <v>5238</v>
      </c>
      <c r="GB91" s="2">
        <v>5248</v>
      </c>
      <c r="GC91" s="2">
        <v>5157</v>
      </c>
      <c r="GD91" s="2">
        <v>5164</v>
      </c>
      <c r="GE91" s="2">
        <v>5298</v>
      </c>
      <c r="GF91" s="2">
        <v>5165</v>
      </c>
      <c r="GG91" s="2">
        <v>5381</v>
      </c>
      <c r="GH91" s="2">
        <v>5555</v>
      </c>
      <c r="GI91" s="2">
        <v>4977</v>
      </c>
      <c r="GJ91" s="2">
        <v>4885</v>
      </c>
      <c r="GK91" s="2">
        <v>4782</v>
      </c>
      <c r="GL91" s="2">
        <v>4764</v>
      </c>
      <c r="GM91" s="2">
        <v>4576</v>
      </c>
      <c r="GN91" s="2">
        <v>4445</v>
      </c>
      <c r="GO91" s="2">
        <v>4502</v>
      </c>
      <c r="GP91" s="2">
        <v>4631</v>
      </c>
      <c r="GQ91" s="2">
        <v>4576</v>
      </c>
      <c r="GR91" s="2">
        <v>4603</v>
      </c>
      <c r="GS91" s="2">
        <v>4640</v>
      </c>
      <c r="GT91" s="2">
        <v>4510</v>
      </c>
      <c r="GU91" s="2">
        <v>4381</v>
      </c>
      <c r="GV91" s="2">
        <v>4555</v>
      </c>
      <c r="GW91" s="2">
        <v>4623</v>
      </c>
      <c r="GX91" s="2">
        <v>4528</v>
      </c>
      <c r="GY91" s="2">
        <v>4532</v>
      </c>
      <c r="GZ91" s="2">
        <v>4509</v>
      </c>
      <c r="HA91" s="2">
        <v>4321</v>
      </c>
      <c r="HB91" s="2">
        <v>3913</v>
      </c>
      <c r="HC91" s="2">
        <v>3899</v>
      </c>
      <c r="HD91" s="2">
        <v>3956</v>
      </c>
      <c r="HE91" s="2">
        <v>3938</v>
      </c>
      <c r="HF91" s="2">
        <v>3993</v>
      </c>
      <c r="HG91" s="2">
        <v>4112</v>
      </c>
      <c r="HH91" s="2">
        <v>4039</v>
      </c>
      <c r="HI91" s="2">
        <v>3892</v>
      </c>
      <c r="HJ91" s="2">
        <v>3990</v>
      </c>
      <c r="HK91" s="2">
        <v>4000</v>
      </c>
      <c r="HL91" s="2">
        <v>4005</v>
      </c>
      <c r="HM91" s="2">
        <v>4088</v>
      </c>
      <c r="HN91" s="2">
        <v>4131</v>
      </c>
      <c r="HO91" s="2">
        <v>4116</v>
      </c>
      <c r="HP91" s="2">
        <v>4119</v>
      </c>
      <c r="HQ91" s="2">
        <v>4035</v>
      </c>
      <c r="HR91" s="2">
        <v>3963</v>
      </c>
      <c r="HS91" s="2">
        <v>3902</v>
      </c>
      <c r="HT91" s="2">
        <v>3885</v>
      </c>
      <c r="HU91" s="2">
        <v>3914</v>
      </c>
      <c r="HV91" s="2">
        <v>3992</v>
      </c>
      <c r="HW91" s="2">
        <v>4041</v>
      </c>
      <c r="HX91" s="2">
        <v>4118</v>
      </c>
      <c r="HY91" s="2">
        <v>4119</v>
      </c>
      <c r="HZ91" s="2">
        <v>4074</v>
      </c>
      <c r="IA91" s="2">
        <v>4093</v>
      </c>
      <c r="IB91" s="2">
        <v>4163</v>
      </c>
      <c r="IC91" s="2">
        <v>4182</v>
      </c>
      <c r="ID91" s="2">
        <v>4159</v>
      </c>
      <c r="IE91" s="2">
        <v>4235</v>
      </c>
      <c r="IF91" s="2">
        <v>4313</v>
      </c>
      <c r="IG91" s="2">
        <v>4283</v>
      </c>
      <c r="IH91" s="2">
        <v>4274</v>
      </c>
      <c r="II91" s="2">
        <v>4270</v>
      </c>
      <c r="IJ91" s="2">
        <v>4341</v>
      </c>
      <c r="IK91" s="2">
        <v>4326</v>
      </c>
      <c r="IL91" s="2">
        <v>4307</v>
      </c>
      <c r="IM91" s="2">
        <v>4239</v>
      </c>
      <c r="IN91" s="2">
        <v>4197</v>
      </c>
      <c r="IO91" s="2">
        <v>4193</v>
      </c>
      <c r="IP91" s="2">
        <v>4196</v>
      </c>
      <c r="IQ91" s="2">
        <v>4378</v>
      </c>
      <c r="IR91" s="2">
        <v>4697</v>
      </c>
      <c r="IS91" s="2">
        <v>4606</v>
      </c>
      <c r="IT91" s="2">
        <v>4509</v>
      </c>
    </row>
    <row r="92" spans="1:254" ht="15.9" customHeight="1">
      <c r="A92" s="65" t="s">
        <v>179</v>
      </c>
      <c r="B92" s="25" t="s">
        <v>180</v>
      </c>
      <c r="C92" s="39">
        <v>8189</v>
      </c>
      <c r="D92" s="38">
        <v>-284</v>
      </c>
      <c r="E92" s="29">
        <v>8473</v>
      </c>
      <c r="F92" s="29">
        <v>8515</v>
      </c>
      <c r="G92" s="29">
        <v>8673</v>
      </c>
      <c r="H92" s="29">
        <v>7650</v>
      </c>
      <c r="I92" s="29">
        <v>7449</v>
      </c>
      <c r="J92" s="29">
        <v>6753</v>
      </c>
      <c r="K92" s="29">
        <v>6966</v>
      </c>
      <c r="L92" s="29">
        <v>7267</v>
      </c>
      <c r="M92" s="29">
        <v>7545</v>
      </c>
      <c r="N92" s="29">
        <v>7564</v>
      </c>
      <c r="O92" s="29">
        <v>7744</v>
      </c>
      <c r="P92" s="29">
        <v>7730</v>
      </c>
      <c r="Q92" s="29">
        <v>7510</v>
      </c>
      <c r="R92" s="29">
        <v>7421</v>
      </c>
      <c r="S92" s="29">
        <v>7900</v>
      </c>
      <c r="T92" s="29">
        <v>8040</v>
      </c>
      <c r="U92" s="29">
        <v>7713</v>
      </c>
      <c r="V92" s="29">
        <v>8272</v>
      </c>
      <c r="W92" s="29">
        <v>8474</v>
      </c>
      <c r="X92" s="29">
        <v>7863</v>
      </c>
      <c r="Y92" s="29">
        <v>7903</v>
      </c>
      <c r="Z92" s="29">
        <v>8550</v>
      </c>
      <c r="AA92" s="29">
        <v>8924</v>
      </c>
      <c r="AB92" s="29">
        <v>8748</v>
      </c>
      <c r="AC92" s="29">
        <v>8677</v>
      </c>
      <c r="AD92" s="29">
        <v>8943</v>
      </c>
      <c r="AE92" s="29">
        <v>8550</v>
      </c>
      <c r="AF92" s="29">
        <v>8012</v>
      </c>
      <c r="AG92" s="29">
        <v>8410</v>
      </c>
      <c r="AH92" s="29">
        <v>8585</v>
      </c>
      <c r="AI92" s="29">
        <v>8394</v>
      </c>
      <c r="AJ92" s="29">
        <v>8629</v>
      </c>
      <c r="AK92" s="29">
        <v>8740</v>
      </c>
      <c r="AL92" s="29">
        <v>8737</v>
      </c>
      <c r="AM92" s="29">
        <v>8700</v>
      </c>
      <c r="AN92" s="29">
        <v>8377</v>
      </c>
      <c r="AO92" s="29">
        <v>8382</v>
      </c>
      <c r="AP92" s="29">
        <v>8324</v>
      </c>
      <c r="AQ92" s="29">
        <v>7848</v>
      </c>
      <c r="AR92" s="29">
        <v>7494</v>
      </c>
      <c r="AS92" s="29">
        <v>7600</v>
      </c>
      <c r="AT92" s="29">
        <v>7434</v>
      </c>
      <c r="AU92" s="29">
        <v>7291</v>
      </c>
      <c r="AV92" s="29">
        <v>7835</v>
      </c>
      <c r="AW92" s="29">
        <v>7860</v>
      </c>
      <c r="AX92" s="29">
        <v>8205</v>
      </c>
      <c r="AY92" s="29">
        <v>8063</v>
      </c>
      <c r="AZ92" s="29">
        <v>8369</v>
      </c>
      <c r="BA92" s="29">
        <v>8256</v>
      </c>
      <c r="BB92" s="29">
        <v>8008</v>
      </c>
      <c r="BC92" s="29">
        <v>8449</v>
      </c>
      <c r="BD92" s="29">
        <v>8500</v>
      </c>
      <c r="BE92" s="29">
        <v>8530</v>
      </c>
      <c r="BF92" s="29">
        <v>8073</v>
      </c>
      <c r="BG92" s="29">
        <v>7899</v>
      </c>
      <c r="BH92" s="29">
        <v>7653</v>
      </c>
      <c r="BI92" s="29">
        <v>7923</v>
      </c>
      <c r="BJ92" s="29">
        <v>8146</v>
      </c>
      <c r="BK92" s="29">
        <v>8701</v>
      </c>
      <c r="BL92" s="30">
        <v>7538</v>
      </c>
      <c r="BM92" s="2">
        <v>7030</v>
      </c>
      <c r="BN92" s="2">
        <v>6987</v>
      </c>
      <c r="BO92" s="2">
        <v>6799</v>
      </c>
      <c r="BP92" s="2">
        <v>6635</v>
      </c>
      <c r="BQ92" s="2">
        <v>6346</v>
      </c>
      <c r="BR92" s="2">
        <v>6134</v>
      </c>
      <c r="BS92" s="2">
        <v>6084</v>
      </c>
      <c r="BT92" s="2">
        <v>6063</v>
      </c>
      <c r="BU92" s="2">
        <v>6083</v>
      </c>
      <c r="BV92" s="2">
        <v>5912</v>
      </c>
      <c r="BW92" s="2">
        <v>5931</v>
      </c>
      <c r="BX92" s="2">
        <v>5988</v>
      </c>
      <c r="BY92" s="2">
        <v>5980</v>
      </c>
      <c r="BZ92" s="2">
        <v>5809</v>
      </c>
      <c r="CA92" s="2">
        <v>5806</v>
      </c>
      <c r="CB92" s="2">
        <v>5867</v>
      </c>
      <c r="CC92" s="2">
        <v>5933</v>
      </c>
      <c r="CD92" s="2">
        <v>5810</v>
      </c>
      <c r="CE92" s="2">
        <v>5525</v>
      </c>
      <c r="CF92" s="2">
        <v>5508</v>
      </c>
      <c r="CG92" s="2">
        <v>5364</v>
      </c>
      <c r="CH92" s="2">
        <v>5342</v>
      </c>
      <c r="CI92" s="2">
        <v>4972</v>
      </c>
      <c r="CJ92" s="2">
        <v>4994</v>
      </c>
      <c r="CK92" s="2">
        <v>4961</v>
      </c>
      <c r="CL92" s="2">
        <v>5074</v>
      </c>
      <c r="CM92" s="2">
        <v>5013</v>
      </c>
      <c r="CN92" s="2">
        <v>4776</v>
      </c>
      <c r="CO92" s="2">
        <v>4766</v>
      </c>
      <c r="CP92" s="2">
        <v>5054</v>
      </c>
      <c r="CQ92" s="2">
        <v>5265</v>
      </c>
      <c r="CR92" s="2">
        <v>5255</v>
      </c>
      <c r="CS92" s="2">
        <v>5085</v>
      </c>
      <c r="CT92" s="2">
        <v>4950</v>
      </c>
      <c r="CU92" s="2">
        <v>5251</v>
      </c>
      <c r="CV92" s="2">
        <v>5373</v>
      </c>
      <c r="CW92" s="2">
        <v>5421</v>
      </c>
      <c r="CX92" s="2">
        <v>5325</v>
      </c>
      <c r="CY92" s="2">
        <v>5355</v>
      </c>
      <c r="CZ92" s="2">
        <v>5451</v>
      </c>
      <c r="DA92" s="2">
        <v>5530</v>
      </c>
      <c r="DB92" s="2">
        <v>5444</v>
      </c>
      <c r="DC92" s="2">
        <v>5250</v>
      </c>
      <c r="DD92" s="2">
        <v>5671</v>
      </c>
      <c r="DE92" s="2">
        <v>5959</v>
      </c>
      <c r="DF92" s="2">
        <v>5755</v>
      </c>
      <c r="DG92" s="2">
        <v>6140</v>
      </c>
      <c r="DH92" s="2">
        <v>6064</v>
      </c>
      <c r="DI92" s="2">
        <v>6115</v>
      </c>
      <c r="DJ92" s="2">
        <v>6019</v>
      </c>
      <c r="DK92" s="2">
        <v>6095</v>
      </c>
      <c r="DL92" s="2">
        <v>5808</v>
      </c>
      <c r="DM92" s="2">
        <v>5672</v>
      </c>
      <c r="DN92" s="2">
        <v>5810</v>
      </c>
      <c r="DO92" s="2">
        <v>5420</v>
      </c>
      <c r="DP92" s="2">
        <v>5480</v>
      </c>
      <c r="DQ92" s="2">
        <v>5690</v>
      </c>
      <c r="DR92" s="2">
        <v>5563</v>
      </c>
      <c r="DS92" s="2">
        <v>4863</v>
      </c>
      <c r="DT92" s="2">
        <v>4183</v>
      </c>
      <c r="DU92" s="2">
        <v>4052</v>
      </c>
      <c r="DV92" s="2">
        <v>3935</v>
      </c>
      <c r="DW92" s="2">
        <v>3915</v>
      </c>
      <c r="DX92" s="2">
        <v>3907</v>
      </c>
      <c r="DY92" s="2">
        <v>3849</v>
      </c>
      <c r="DZ92" s="2">
        <v>3897</v>
      </c>
      <c r="EA92" s="2">
        <v>3861</v>
      </c>
      <c r="EB92" s="2">
        <v>3909</v>
      </c>
      <c r="EC92" s="2">
        <v>3999</v>
      </c>
      <c r="ED92" s="2">
        <v>4041</v>
      </c>
      <c r="EE92" s="2">
        <v>4100</v>
      </c>
      <c r="EF92" s="2">
        <v>4069</v>
      </c>
      <c r="EG92" s="2">
        <v>4070</v>
      </c>
      <c r="EH92" s="2">
        <v>3980</v>
      </c>
      <c r="EI92" s="2">
        <v>3958</v>
      </c>
      <c r="EJ92" s="2">
        <v>3999</v>
      </c>
      <c r="EK92" s="2">
        <v>4023</v>
      </c>
      <c r="EL92" s="2">
        <v>3923</v>
      </c>
      <c r="EM92" s="2">
        <v>3912</v>
      </c>
      <c r="EN92" s="2">
        <v>3874</v>
      </c>
      <c r="EO92" s="2">
        <v>3785</v>
      </c>
      <c r="EP92" s="2">
        <v>3805</v>
      </c>
      <c r="EQ92" s="2">
        <v>3755</v>
      </c>
      <c r="ER92" s="2">
        <v>3762</v>
      </c>
      <c r="ES92" s="2">
        <v>3730</v>
      </c>
      <c r="ET92" s="2">
        <v>3694</v>
      </c>
      <c r="EU92" s="2">
        <v>3734</v>
      </c>
      <c r="EV92" s="2">
        <v>3612</v>
      </c>
      <c r="EW92" s="2">
        <v>3602</v>
      </c>
      <c r="EX92" s="2">
        <v>3606</v>
      </c>
      <c r="EY92" s="2">
        <v>3618</v>
      </c>
      <c r="EZ92" s="2">
        <v>3613</v>
      </c>
      <c r="FA92" s="2">
        <v>3530</v>
      </c>
      <c r="FB92" s="2">
        <v>3479</v>
      </c>
      <c r="FC92" s="2">
        <v>3491</v>
      </c>
      <c r="FD92" s="2">
        <v>3554</v>
      </c>
      <c r="FE92" s="2">
        <v>3576</v>
      </c>
      <c r="FF92" s="2">
        <v>3594</v>
      </c>
      <c r="FG92" s="2">
        <v>3562</v>
      </c>
      <c r="FH92" s="2">
        <v>3581</v>
      </c>
      <c r="FI92" s="2">
        <v>3548</v>
      </c>
      <c r="FJ92" s="2">
        <v>3519</v>
      </c>
      <c r="FK92" s="2">
        <v>3457</v>
      </c>
      <c r="FL92" s="2">
        <v>3504</v>
      </c>
      <c r="FM92" s="2">
        <v>3414</v>
      </c>
      <c r="FN92" s="2">
        <v>3428</v>
      </c>
      <c r="FO92" s="2">
        <v>3450</v>
      </c>
      <c r="FP92" s="2">
        <v>3428</v>
      </c>
      <c r="FQ92" s="2">
        <v>3380</v>
      </c>
      <c r="FR92" s="2">
        <v>3336</v>
      </c>
      <c r="FS92" s="2">
        <v>3376</v>
      </c>
      <c r="FT92" s="2">
        <v>3262</v>
      </c>
      <c r="FU92" s="2">
        <v>3332</v>
      </c>
      <c r="FV92" s="2">
        <v>3274</v>
      </c>
      <c r="FW92" s="2">
        <v>3508</v>
      </c>
      <c r="FX92" s="2">
        <v>3529</v>
      </c>
      <c r="FY92" s="2">
        <v>3193</v>
      </c>
      <c r="FZ92" s="2">
        <v>3198</v>
      </c>
      <c r="GA92" s="2">
        <v>3116</v>
      </c>
      <c r="GB92" s="2">
        <v>3104</v>
      </c>
      <c r="GC92" s="2">
        <v>3176</v>
      </c>
      <c r="GD92" s="2">
        <v>2922.5</v>
      </c>
      <c r="GE92" s="2">
        <v>2984.5</v>
      </c>
      <c r="GF92" s="2">
        <v>2913.5</v>
      </c>
      <c r="GG92" s="2">
        <v>3030</v>
      </c>
      <c r="GH92" s="2">
        <v>3010</v>
      </c>
      <c r="GI92" s="2">
        <v>2994</v>
      </c>
      <c r="GJ92" s="2">
        <v>2935</v>
      </c>
      <c r="GK92" s="2">
        <v>2935</v>
      </c>
      <c r="GL92" s="2">
        <v>2957</v>
      </c>
      <c r="GM92" s="2">
        <v>2914</v>
      </c>
      <c r="GN92" s="2">
        <v>2901</v>
      </c>
      <c r="GO92" s="2">
        <v>2912</v>
      </c>
      <c r="GP92" s="2">
        <v>2908</v>
      </c>
      <c r="GQ92" s="2">
        <v>2830</v>
      </c>
      <c r="GR92" s="2">
        <v>2746.5</v>
      </c>
      <c r="GS92" s="2">
        <v>2777.5</v>
      </c>
      <c r="GT92" s="2">
        <v>2746</v>
      </c>
      <c r="GU92" s="2">
        <v>2751</v>
      </c>
      <c r="GV92" s="2">
        <v>2889</v>
      </c>
      <c r="GW92" s="2">
        <v>2910</v>
      </c>
      <c r="GX92" s="2">
        <v>2907</v>
      </c>
      <c r="GY92" s="2">
        <v>2867</v>
      </c>
      <c r="GZ92" s="2">
        <v>2860</v>
      </c>
      <c r="HA92" s="2">
        <v>2715</v>
      </c>
      <c r="HB92" s="2">
        <v>2691</v>
      </c>
      <c r="HC92" s="2">
        <v>2676.5</v>
      </c>
      <c r="HD92" s="2">
        <v>2723.5</v>
      </c>
      <c r="HE92" s="2">
        <v>2754.5</v>
      </c>
      <c r="HF92" s="2">
        <v>2803.5</v>
      </c>
      <c r="HG92" s="2">
        <v>2811</v>
      </c>
      <c r="HH92" s="2">
        <v>2798.5</v>
      </c>
      <c r="HI92" s="2">
        <v>2837.5</v>
      </c>
      <c r="HJ92" s="2">
        <v>2812</v>
      </c>
      <c r="HK92" s="2">
        <v>2793.5</v>
      </c>
      <c r="HL92" s="2">
        <v>2778</v>
      </c>
      <c r="HM92" s="2">
        <v>2816.5</v>
      </c>
      <c r="HN92" s="2">
        <v>2820</v>
      </c>
      <c r="HO92" s="2">
        <v>2815</v>
      </c>
      <c r="HP92" s="2">
        <v>2752</v>
      </c>
      <c r="HQ92" s="2">
        <v>2801.5</v>
      </c>
      <c r="HR92" s="2">
        <v>2778.5</v>
      </c>
      <c r="HS92" s="2">
        <v>2761</v>
      </c>
      <c r="HT92" s="2">
        <v>2729.5</v>
      </c>
      <c r="HU92" s="2">
        <v>2746</v>
      </c>
      <c r="HV92" s="2">
        <v>2730.5</v>
      </c>
      <c r="HW92" s="2">
        <v>2743.5</v>
      </c>
      <c r="HX92" s="2">
        <v>2819</v>
      </c>
      <c r="HY92" s="2">
        <v>2840</v>
      </c>
      <c r="HZ92" s="2">
        <v>2812.5</v>
      </c>
      <c r="IA92" s="2">
        <v>2822.5</v>
      </c>
      <c r="IB92" s="2">
        <v>2829.5</v>
      </c>
      <c r="IC92" s="2">
        <v>2747.5</v>
      </c>
      <c r="ID92" s="2">
        <v>2728</v>
      </c>
      <c r="IE92" s="2">
        <v>2766</v>
      </c>
      <c r="IF92" s="2">
        <v>2750</v>
      </c>
      <c r="IG92" s="2">
        <v>2735.5</v>
      </c>
      <c r="IH92" s="2">
        <v>2737.5</v>
      </c>
      <c r="II92" s="2">
        <v>2739.5</v>
      </c>
      <c r="IJ92" s="2">
        <v>2769</v>
      </c>
      <c r="IK92" s="2">
        <v>2800</v>
      </c>
      <c r="IL92" s="2">
        <v>2785.5</v>
      </c>
      <c r="IM92" s="2">
        <v>2754</v>
      </c>
      <c r="IN92" s="2">
        <v>2866.5</v>
      </c>
      <c r="IO92" s="2">
        <v>2871.5</v>
      </c>
      <c r="IP92" s="2">
        <v>2857.5</v>
      </c>
      <c r="IQ92" s="2">
        <v>2927.5</v>
      </c>
      <c r="IR92" s="2">
        <v>2849</v>
      </c>
      <c r="IS92" s="2">
        <v>2834.5</v>
      </c>
      <c r="IT92" s="2">
        <v>2838</v>
      </c>
    </row>
    <row r="93" spans="1:254" ht="15.9" customHeight="1">
      <c r="A93" s="65" t="s">
        <v>181</v>
      </c>
      <c r="B93" s="25" t="s">
        <v>182</v>
      </c>
      <c r="C93" s="39">
        <v>735</v>
      </c>
      <c r="D93" s="38">
        <v>-2</v>
      </c>
      <c r="E93" s="29">
        <v>737</v>
      </c>
      <c r="F93" s="29">
        <v>755</v>
      </c>
      <c r="G93" s="29">
        <v>741</v>
      </c>
      <c r="H93" s="29">
        <v>728</v>
      </c>
      <c r="I93" s="29">
        <v>725</v>
      </c>
      <c r="J93" s="29">
        <v>721</v>
      </c>
      <c r="K93" s="29">
        <v>734</v>
      </c>
      <c r="L93" s="29">
        <v>763</v>
      </c>
      <c r="M93" s="29">
        <v>781</v>
      </c>
      <c r="N93" s="29">
        <v>797</v>
      </c>
      <c r="O93" s="29">
        <v>768</v>
      </c>
      <c r="P93" s="29">
        <v>782</v>
      </c>
      <c r="Q93" s="29">
        <v>832</v>
      </c>
      <c r="R93" s="29">
        <v>810</v>
      </c>
      <c r="S93" s="29">
        <v>801</v>
      </c>
      <c r="T93" s="29">
        <v>808</v>
      </c>
      <c r="U93" s="29">
        <v>798</v>
      </c>
      <c r="V93" s="29">
        <v>793</v>
      </c>
      <c r="W93" s="29">
        <v>794</v>
      </c>
      <c r="X93" s="29">
        <v>792</v>
      </c>
      <c r="Y93" s="29">
        <v>809</v>
      </c>
      <c r="Z93" s="29">
        <v>852</v>
      </c>
      <c r="AA93" s="29">
        <v>870</v>
      </c>
      <c r="AB93" s="29">
        <v>872</v>
      </c>
      <c r="AC93" s="29">
        <v>902</v>
      </c>
      <c r="AD93" s="29">
        <v>916</v>
      </c>
      <c r="AE93" s="29">
        <v>970</v>
      </c>
      <c r="AF93" s="29">
        <v>997</v>
      </c>
      <c r="AG93" s="29">
        <v>908</v>
      </c>
      <c r="AH93" s="29">
        <v>776</v>
      </c>
      <c r="AI93" s="29">
        <v>774</v>
      </c>
      <c r="AJ93" s="29">
        <v>798</v>
      </c>
      <c r="AK93" s="29">
        <v>822</v>
      </c>
      <c r="AL93" s="29">
        <v>822</v>
      </c>
      <c r="AM93" s="29">
        <v>844</v>
      </c>
      <c r="AN93" s="29">
        <v>857</v>
      </c>
      <c r="AO93" s="29">
        <v>897</v>
      </c>
      <c r="AP93" s="29">
        <v>856</v>
      </c>
      <c r="AQ93" s="29">
        <v>745</v>
      </c>
      <c r="AR93" s="29">
        <v>782</v>
      </c>
      <c r="AS93" s="29">
        <v>729</v>
      </c>
      <c r="AT93" s="29">
        <v>762</v>
      </c>
      <c r="AU93" s="29">
        <v>769</v>
      </c>
      <c r="AV93" s="29">
        <v>793</v>
      </c>
      <c r="AW93" s="29">
        <v>786</v>
      </c>
      <c r="AX93" s="29">
        <v>815</v>
      </c>
      <c r="AY93" s="29">
        <v>803</v>
      </c>
      <c r="AZ93" s="29">
        <v>837</v>
      </c>
      <c r="BA93" s="29">
        <v>900</v>
      </c>
      <c r="BB93" s="29">
        <v>866</v>
      </c>
      <c r="BC93" s="29">
        <v>909</v>
      </c>
      <c r="BD93" s="29">
        <v>886</v>
      </c>
      <c r="BE93" s="29">
        <v>939</v>
      </c>
      <c r="BF93" s="29">
        <v>918</v>
      </c>
      <c r="BG93" s="29">
        <v>1034</v>
      </c>
      <c r="BH93" s="29">
        <v>1090</v>
      </c>
      <c r="BI93" s="29">
        <v>1054</v>
      </c>
      <c r="BJ93" s="29">
        <v>904</v>
      </c>
      <c r="BK93" s="29">
        <v>779</v>
      </c>
      <c r="BL93" s="30">
        <v>825</v>
      </c>
      <c r="BM93" s="2">
        <v>825</v>
      </c>
      <c r="BN93" s="2">
        <v>817</v>
      </c>
      <c r="BO93" s="2">
        <v>884</v>
      </c>
      <c r="BP93" s="2">
        <v>885</v>
      </c>
      <c r="BQ93" s="2">
        <v>873</v>
      </c>
      <c r="BR93" s="2">
        <v>849</v>
      </c>
      <c r="BS93" s="2">
        <v>930</v>
      </c>
      <c r="BT93" s="2">
        <v>940</v>
      </c>
      <c r="BU93" s="2">
        <v>955</v>
      </c>
      <c r="BV93" s="2">
        <v>983</v>
      </c>
      <c r="BW93" s="2">
        <v>1024</v>
      </c>
      <c r="BX93" s="2">
        <v>1008</v>
      </c>
      <c r="BY93" s="2">
        <v>1048</v>
      </c>
      <c r="BZ93" s="2">
        <v>1082</v>
      </c>
      <c r="CA93" s="2">
        <v>962</v>
      </c>
      <c r="CB93" s="2">
        <v>1000</v>
      </c>
      <c r="CC93" s="2">
        <v>1003</v>
      </c>
      <c r="CD93" s="2">
        <v>1003</v>
      </c>
      <c r="CE93" s="2">
        <v>1010</v>
      </c>
      <c r="CF93" s="2">
        <v>1062</v>
      </c>
      <c r="CG93" s="2">
        <v>1088</v>
      </c>
      <c r="CH93" s="2">
        <v>1149</v>
      </c>
      <c r="CI93" s="2">
        <v>1070</v>
      </c>
      <c r="CJ93" s="2">
        <v>1019</v>
      </c>
      <c r="CK93" s="2">
        <v>1059</v>
      </c>
      <c r="CL93" s="2">
        <v>1127</v>
      </c>
      <c r="CM93" s="2">
        <v>1170</v>
      </c>
      <c r="CN93" s="2">
        <v>1147</v>
      </c>
      <c r="CO93" s="2">
        <v>1080</v>
      </c>
      <c r="CP93" s="2">
        <v>967</v>
      </c>
      <c r="CQ93" s="2">
        <v>1008</v>
      </c>
      <c r="CR93" s="2">
        <v>1025</v>
      </c>
      <c r="CS93" s="2">
        <v>1067</v>
      </c>
      <c r="CT93" s="2">
        <v>1150</v>
      </c>
      <c r="CU93" s="2">
        <v>1118</v>
      </c>
      <c r="CV93" s="2">
        <v>1140</v>
      </c>
      <c r="CW93" s="2">
        <v>1190</v>
      </c>
      <c r="CX93" s="2">
        <v>1238</v>
      </c>
      <c r="CY93" s="2">
        <v>1034</v>
      </c>
      <c r="CZ93" s="2">
        <v>1113</v>
      </c>
      <c r="DA93" s="2">
        <v>1028</v>
      </c>
      <c r="DB93" s="2">
        <v>1015</v>
      </c>
      <c r="DC93" s="2">
        <v>983</v>
      </c>
      <c r="DD93" s="2">
        <v>1038</v>
      </c>
      <c r="DE93" s="2">
        <v>1060</v>
      </c>
      <c r="DF93" s="2">
        <v>1029</v>
      </c>
      <c r="DG93" s="2">
        <v>1066</v>
      </c>
      <c r="DH93" s="2">
        <v>1109</v>
      </c>
      <c r="DI93" s="2">
        <v>1135</v>
      </c>
      <c r="DJ93" s="2">
        <v>1150</v>
      </c>
      <c r="DK93" s="2">
        <v>1073</v>
      </c>
      <c r="DL93" s="2">
        <v>1002</v>
      </c>
      <c r="DM93" s="2">
        <v>1105</v>
      </c>
      <c r="DN93" s="2">
        <v>1089</v>
      </c>
      <c r="DO93" s="2">
        <v>1200</v>
      </c>
      <c r="DP93" s="2">
        <v>1265</v>
      </c>
      <c r="DQ93" s="2">
        <v>1349</v>
      </c>
      <c r="DR93" s="2">
        <v>1355</v>
      </c>
      <c r="DS93" s="2">
        <v>1464</v>
      </c>
      <c r="DT93" s="2">
        <v>1430</v>
      </c>
      <c r="DU93" s="2">
        <v>1638</v>
      </c>
      <c r="DV93" s="2">
        <v>1546</v>
      </c>
      <c r="DW93" s="2">
        <v>1270</v>
      </c>
      <c r="DX93" s="2">
        <v>1245</v>
      </c>
      <c r="DY93" s="2">
        <v>1363</v>
      </c>
      <c r="DZ93" s="2">
        <v>1129</v>
      </c>
      <c r="EA93" s="2">
        <v>1080</v>
      </c>
      <c r="EB93" s="2">
        <v>1170</v>
      </c>
      <c r="EC93" s="2">
        <v>1237</v>
      </c>
      <c r="ED93" s="2">
        <v>1273</v>
      </c>
      <c r="EE93" s="2">
        <v>1226</v>
      </c>
      <c r="EF93" s="2">
        <v>1238</v>
      </c>
      <c r="EG93" s="2">
        <v>1299</v>
      </c>
      <c r="EH93" s="2">
        <v>1305</v>
      </c>
      <c r="EI93" s="2">
        <v>1349</v>
      </c>
      <c r="EJ93" s="2">
        <v>1100</v>
      </c>
      <c r="EK93" s="2">
        <v>1289</v>
      </c>
      <c r="EL93" s="2">
        <v>1001</v>
      </c>
      <c r="EM93" s="2">
        <v>601</v>
      </c>
      <c r="EN93" s="2">
        <v>501</v>
      </c>
      <c r="EO93" s="2">
        <v>432</v>
      </c>
      <c r="EP93" s="2">
        <v>465</v>
      </c>
      <c r="EQ93" s="2">
        <v>480</v>
      </c>
      <c r="ER93" s="2">
        <v>436</v>
      </c>
      <c r="ES93" s="2">
        <v>423</v>
      </c>
      <c r="ET93" s="2">
        <v>380</v>
      </c>
      <c r="EU93" s="2">
        <v>337</v>
      </c>
      <c r="EV93" s="2">
        <v>337</v>
      </c>
      <c r="EW93" s="2">
        <v>348</v>
      </c>
      <c r="EX93" s="2">
        <v>315</v>
      </c>
      <c r="EY93" s="2">
        <v>333</v>
      </c>
      <c r="EZ93" s="2">
        <v>287</v>
      </c>
      <c r="FA93" s="2">
        <v>282</v>
      </c>
      <c r="FB93" s="2">
        <v>280</v>
      </c>
      <c r="FC93" s="2">
        <v>295</v>
      </c>
      <c r="FD93" s="2">
        <v>305</v>
      </c>
      <c r="FE93" s="2">
        <v>308</v>
      </c>
      <c r="FF93" s="2">
        <v>309</v>
      </c>
      <c r="FG93" s="2">
        <v>311</v>
      </c>
      <c r="FH93" s="2">
        <v>322</v>
      </c>
      <c r="FI93" s="2">
        <v>340</v>
      </c>
      <c r="FJ93" s="2">
        <v>342</v>
      </c>
      <c r="FK93" s="2">
        <v>339</v>
      </c>
      <c r="FL93" s="2">
        <v>327</v>
      </c>
      <c r="FM93" s="2">
        <v>338</v>
      </c>
      <c r="FN93" s="2">
        <v>359</v>
      </c>
      <c r="FO93" s="2">
        <v>399</v>
      </c>
      <c r="FP93" s="2">
        <v>399</v>
      </c>
      <c r="FQ93" s="2">
        <v>380</v>
      </c>
      <c r="FR93" s="2">
        <v>318</v>
      </c>
      <c r="FS93" s="2">
        <v>318</v>
      </c>
      <c r="FT93" s="2">
        <v>326</v>
      </c>
      <c r="FU93" s="2">
        <v>359</v>
      </c>
      <c r="FV93" s="2">
        <v>347</v>
      </c>
      <c r="FW93" s="2">
        <v>367</v>
      </c>
      <c r="FX93" s="2">
        <v>429</v>
      </c>
      <c r="FY93" s="2">
        <v>399</v>
      </c>
      <c r="FZ93" s="2">
        <v>402</v>
      </c>
      <c r="GA93" s="2">
        <v>400</v>
      </c>
      <c r="GB93" s="2">
        <v>390</v>
      </c>
      <c r="GC93" s="2">
        <v>406</v>
      </c>
      <c r="GD93" s="2">
        <v>416</v>
      </c>
      <c r="GE93" s="2">
        <v>440</v>
      </c>
      <c r="GF93" s="2">
        <v>395</v>
      </c>
      <c r="GG93" s="2">
        <v>457</v>
      </c>
      <c r="GH93" s="2">
        <v>464</v>
      </c>
      <c r="GI93" s="2">
        <v>423</v>
      </c>
      <c r="GJ93" s="2">
        <v>353</v>
      </c>
      <c r="GK93" s="2">
        <v>341</v>
      </c>
      <c r="GL93" s="2">
        <v>334</v>
      </c>
      <c r="GM93" s="2">
        <v>359</v>
      </c>
      <c r="GN93" s="2">
        <v>301</v>
      </c>
      <c r="GO93" s="2">
        <v>308</v>
      </c>
      <c r="GP93" s="2">
        <v>278</v>
      </c>
      <c r="GQ93" s="2">
        <v>258</v>
      </c>
      <c r="GR93" s="2">
        <v>274</v>
      </c>
      <c r="GS93" s="2">
        <v>280</v>
      </c>
      <c r="GT93" s="2">
        <v>253</v>
      </c>
      <c r="GU93" s="2">
        <v>278</v>
      </c>
      <c r="GV93" s="2">
        <v>289</v>
      </c>
      <c r="GW93" s="2">
        <v>276</v>
      </c>
      <c r="GX93" s="2">
        <v>283</v>
      </c>
      <c r="GY93" s="2">
        <v>297</v>
      </c>
      <c r="GZ93" s="2">
        <v>245</v>
      </c>
      <c r="HA93" s="2">
        <v>239</v>
      </c>
      <c r="HB93" s="2">
        <v>247</v>
      </c>
      <c r="HC93" s="2">
        <v>250</v>
      </c>
      <c r="HD93" s="2">
        <v>261</v>
      </c>
      <c r="HE93" s="2">
        <v>264</v>
      </c>
      <c r="HF93" s="2">
        <v>275</v>
      </c>
      <c r="HG93" s="2">
        <v>309</v>
      </c>
      <c r="HH93" s="2">
        <v>313</v>
      </c>
      <c r="HI93" s="2">
        <v>238</v>
      </c>
      <c r="HJ93" s="2">
        <v>250</v>
      </c>
      <c r="HK93" s="2">
        <v>272</v>
      </c>
      <c r="HL93" s="2">
        <v>308</v>
      </c>
      <c r="HM93" s="2">
        <v>402</v>
      </c>
      <c r="HN93" s="2">
        <v>392</v>
      </c>
      <c r="HO93" s="2">
        <v>390</v>
      </c>
      <c r="HP93" s="2">
        <v>318</v>
      </c>
      <c r="HQ93" s="2">
        <v>238</v>
      </c>
      <c r="HR93" s="2">
        <v>194</v>
      </c>
      <c r="HS93" s="2">
        <v>195</v>
      </c>
      <c r="HT93" s="2">
        <v>197</v>
      </c>
      <c r="HU93" s="2">
        <v>185</v>
      </c>
      <c r="HV93" s="2">
        <v>191</v>
      </c>
      <c r="HW93" s="2">
        <v>194</v>
      </c>
      <c r="HX93" s="2">
        <v>193</v>
      </c>
      <c r="HY93" s="2">
        <v>196</v>
      </c>
      <c r="HZ93" s="2">
        <v>200</v>
      </c>
      <c r="IA93" s="2">
        <v>205</v>
      </c>
      <c r="IB93" s="2">
        <v>214</v>
      </c>
      <c r="IC93" s="2">
        <v>193</v>
      </c>
      <c r="ID93" s="2">
        <v>186</v>
      </c>
      <c r="IE93" s="2">
        <v>180</v>
      </c>
      <c r="IF93" s="2">
        <v>186</v>
      </c>
      <c r="IG93" s="2">
        <v>188</v>
      </c>
      <c r="IH93" s="2">
        <v>170</v>
      </c>
      <c r="II93" s="2">
        <v>168</v>
      </c>
      <c r="IJ93" s="2">
        <v>166</v>
      </c>
      <c r="IK93" s="2">
        <v>172</v>
      </c>
      <c r="IL93" s="2">
        <v>178</v>
      </c>
      <c r="IM93" s="2">
        <v>182</v>
      </c>
      <c r="IN93" s="2">
        <v>175</v>
      </c>
      <c r="IO93" s="2">
        <v>173</v>
      </c>
      <c r="IP93" s="2">
        <v>171</v>
      </c>
      <c r="IQ93" s="2">
        <v>172</v>
      </c>
      <c r="IR93" s="2">
        <v>175</v>
      </c>
      <c r="IS93" s="2">
        <v>176</v>
      </c>
      <c r="IT93" s="2">
        <v>173</v>
      </c>
    </row>
    <row r="94" spans="1:254" ht="15.9" customHeight="1">
      <c r="A94" s="65" t="s">
        <v>183</v>
      </c>
      <c r="B94" s="25" t="s">
        <v>184</v>
      </c>
      <c r="C94" s="39">
        <v>1693.5</v>
      </c>
      <c r="D94" s="38">
        <v>27.5</v>
      </c>
      <c r="E94" s="29">
        <v>1666</v>
      </c>
      <c r="F94" s="29">
        <v>1639.5</v>
      </c>
      <c r="G94" s="29">
        <v>1641</v>
      </c>
      <c r="H94" s="29">
        <v>1713.5</v>
      </c>
      <c r="I94" s="29">
        <v>1895</v>
      </c>
      <c r="J94" s="29">
        <v>1818.5</v>
      </c>
      <c r="K94" s="29">
        <v>1830.5</v>
      </c>
      <c r="L94" s="29">
        <v>1855.5</v>
      </c>
      <c r="M94" s="29">
        <v>1878.5</v>
      </c>
      <c r="N94" s="29">
        <v>1862.5</v>
      </c>
      <c r="O94" s="29">
        <v>1877.5</v>
      </c>
      <c r="P94" s="29">
        <v>1886.5</v>
      </c>
      <c r="Q94" s="29">
        <v>1863.5</v>
      </c>
      <c r="R94" s="29">
        <v>1866.5</v>
      </c>
      <c r="S94" s="29">
        <v>1888.5</v>
      </c>
      <c r="T94" s="29">
        <v>1905</v>
      </c>
      <c r="U94" s="29">
        <v>1876</v>
      </c>
      <c r="V94" s="29">
        <v>1868.5</v>
      </c>
      <c r="W94" s="29">
        <v>1871.5</v>
      </c>
      <c r="X94" s="29">
        <v>1884</v>
      </c>
      <c r="Y94" s="29">
        <v>1893</v>
      </c>
      <c r="Z94" s="29">
        <v>1900</v>
      </c>
      <c r="AA94" s="29">
        <v>1906</v>
      </c>
      <c r="AB94" s="29">
        <v>1849</v>
      </c>
      <c r="AC94" s="29">
        <v>1803.5</v>
      </c>
      <c r="AD94" s="29">
        <v>1801</v>
      </c>
      <c r="AE94" s="29">
        <v>1807.5</v>
      </c>
      <c r="AF94" s="29">
        <v>1815</v>
      </c>
      <c r="AG94" s="29">
        <v>1824</v>
      </c>
      <c r="AH94" s="29">
        <v>1826</v>
      </c>
      <c r="AI94" s="29">
        <v>1807</v>
      </c>
      <c r="AJ94" s="29">
        <v>1822.5</v>
      </c>
      <c r="AK94" s="29">
        <v>1837</v>
      </c>
      <c r="AL94" s="29">
        <v>1813</v>
      </c>
      <c r="AM94" s="29">
        <v>1811.5</v>
      </c>
      <c r="AN94" s="29">
        <v>1790</v>
      </c>
      <c r="AO94" s="29">
        <v>1768</v>
      </c>
      <c r="AP94" s="29">
        <v>1834.5</v>
      </c>
      <c r="AQ94" s="29">
        <v>1812</v>
      </c>
      <c r="AR94" s="29">
        <v>1770</v>
      </c>
      <c r="AS94" s="29">
        <v>1770</v>
      </c>
      <c r="AT94" s="29">
        <v>1786</v>
      </c>
      <c r="AU94" s="29">
        <v>1785</v>
      </c>
      <c r="AV94" s="29">
        <v>1803.5</v>
      </c>
      <c r="AW94" s="29">
        <v>1787.5</v>
      </c>
      <c r="AX94" s="29">
        <v>1783.5</v>
      </c>
      <c r="AY94" s="29">
        <v>1773.5</v>
      </c>
      <c r="AZ94" s="29">
        <v>1785</v>
      </c>
      <c r="BA94" s="29">
        <v>1802.5</v>
      </c>
      <c r="BB94" s="29">
        <v>1760</v>
      </c>
      <c r="BC94" s="29">
        <v>1777.5</v>
      </c>
      <c r="BD94" s="29">
        <v>1793</v>
      </c>
      <c r="BE94" s="29">
        <v>1792</v>
      </c>
      <c r="BF94" s="29">
        <v>1727</v>
      </c>
      <c r="BG94" s="29">
        <v>1740</v>
      </c>
      <c r="BH94" s="29">
        <v>1699</v>
      </c>
      <c r="BI94" s="29">
        <v>1703.5</v>
      </c>
      <c r="BJ94" s="29">
        <v>1714</v>
      </c>
      <c r="BK94" s="29">
        <v>1742</v>
      </c>
      <c r="BL94" s="30">
        <v>1758.5</v>
      </c>
      <c r="BM94" s="2">
        <v>1759.5</v>
      </c>
      <c r="BN94" s="2">
        <v>1664</v>
      </c>
      <c r="BO94" s="2">
        <v>1546.5</v>
      </c>
      <c r="BP94" s="2">
        <v>1543</v>
      </c>
      <c r="BQ94" s="2">
        <v>1581</v>
      </c>
      <c r="BR94" s="2">
        <v>1527.5</v>
      </c>
      <c r="BS94" s="2">
        <v>1538</v>
      </c>
      <c r="BT94" s="2">
        <v>1549</v>
      </c>
      <c r="BU94" s="2">
        <v>1535.5</v>
      </c>
      <c r="BV94" s="2">
        <v>1545</v>
      </c>
      <c r="BW94" s="2">
        <v>1533</v>
      </c>
      <c r="BX94" s="2">
        <v>1551.5</v>
      </c>
      <c r="BY94" s="2">
        <v>1578</v>
      </c>
      <c r="BZ94" s="2">
        <v>1605.5</v>
      </c>
      <c r="CA94" s="2">
        <v>1618</v>
      </c>
      <c r="CB94" s="2">
        <v>1620</v>
      </c>
      <c r="CC94" s="2">
        <v>1630.5</v>
      </c>
      <c r="CD94" s="2">
        <v>1635</v>
      </c>
      <c r="CE94" s="2">
        <v>1635</v>
      </c>
      <c r="CF94" s="2">
        <v>1658.5</v>
      </c>
      <c r="CG94" s="2">
        <v>1667.5</v>
      </c>
      <c r="CH94" s="2">
        <v>1658</v>
      </c>
      <c r="CI94" s="2">
        <v>1556.5</v>
      </c>
      <c r="CJ94" s="2">
        <v>1565.5</v>
      </c>
      <c r="CK94" s="2">
        <v>1573</v>
      </c>
      <c r="CL94" s="2">
        <v>1602.5</v>
      </c>
      <c r="CM94" s="2">
        <v>1596.5</v>
      </c>
      <c r="CN94" s="2">
        <v>1540.5</v>
      </c>
      <c r="CO94" s="2">
        <v>1508.5</v>
      </c>
      <c r="CP94" s="2">
        <v>1569.5</v>
      </c>
      <c r="CQ94" s="2">
        <v>1582</v>
      </c>
      <c r="CR94" s="2">
        <v>1583</v>
      </c>
      <c r="CS94" s="2">
        <v>1534.5</v>
      </c>
      <c r="CT94" s="2">
        <v>1517</v>
      </c>
      <c r="CU94" s="2">
        <v>1581.5</v>
      </c>
      <c r="CV94" s="2">
        <v>1638</v>
      </c>
      <c r="CW94" s="2">
        <v>1637</v>
      </c>
      <c r="CX94" s="2">
        <v>1605</v>
      </c>
      <c r="CY94" s="2">
        <v>1644.5</v>
      </c>
      <c r="CZ94" s="2">
        <v>1669</v>
      </c>
      <c r="DA94" s="2">
        <v>1732</v>
      </c>
      <c r="DB94" s="2">
        <v>1689.5</v>
      </c>
      <c r="DC94" s="2">
        <v>1630.5</v>
      </c>
      <c r="DD94" s="2">
        <v>1717.5</v>
      </c>
      <c r="DE94" s="2">
        <v>1779.5</v>
      </c>
      <c r="DF94" s="2">
        <v>1771</v>
      </c>
      <c r="DG94" s="2">
        <v>1874</v>
      </c>
      <c r="DH94" s="2">
        <v>1889</v>
      </c>
      <c r="DI94" s="2">
        <v>1844.5</v>
      </c>
      <c r="DJ94" s="2">
        <v>1841.5</v>
      </c>
      <c r="DK94" s="2">
        <v>1839</v>
      </c>
      <c r="DL94" s="2">
        <v>1833</v>
      </c>
      <c r="DM94" s="2">
        <v>1778.5</v>
      </c>
      <c r="DN94" s="2">
        <v>1801</v>
      </c>
      <c r="DO94" s="2">
        <v>1783</v>
      </c>
      <c r="DP94" s="2">
        <v>1741</v>
      </c>
      <c r="DQ94" s="2">
        <v>1743</v>
      </c>
      <c r="DR94" s="2">
        <v>1754.5</v>
      </c>
      <c r="DS94" s="2">
        <v>1774.5</v>
      </c>
      <c r="DT94" s="2">
        <v>1754</v>
      </c>
      <c r="DU94" s="2">
        <v>1755</v>
      </c>
      <c r="DV94" s="2">
        <v>1703.5</v>
      </c>
      <c r="DW94" s="2">
        <v>1745.5</v>
      </c>
      <c r="DX94" s="2">
        <v>1648</v>
      </c>
      <c r="DY94" s="2">
        <v>1521</v>
      </c>
      <c r="DZ94" s="2">
        <v>1521</v>
      </c>
      <c r="EA94" s="2">
        <v>1499.5</v>
      </c>
      <c r="EB94" s="2">
        <v>1489.5</v>
      </c>
      <c r="EC94" s="2">
        <v>1478.5</v>
      </c>
      <c r="ED94" s="2">
        <v>1502</v>
      </c>
      <c r="EE94" s="2">
        <v>1500</v>
      </c>
      <c r="EF94" s="2">
        <v>1528</v>
      </c>
      <c r="EG94" s="2">
        <v>1526</v>
      </c>
      <c r="EH94" s="2">
        <v>1496.5</v>
      </c>
      <c r="EI94" s="2">
        <v>1522</v>
      </c>
      <c r="EJ94" s="2">
        <v>1529.5</v>
      </c>
      <c r="EK94" s="2">
        <v>1515.5</v>
      </c>
      <c r="EL94" s="2">
        <v>1515.5</v>
      </c>
      <c r="EM94" s="2">
        <v>1493</v>
      </c>
      <c r="EN94" s="2">
        <v>1475</v>
      </c>
      <c r="EO94" s="2">
        <v>1468.5</v>
      </c>
      <c r="EP94" s="2">
        <v>1469.5</v>
      </c>
      <c r="EQ94" s="2">
        <v>1461</v>
      </c>
      <c r="ER94" s="2">
        <v>1470</v>
      </c>
      <c r="ES94" s="2">
        <v>1433.5</v>
      </c>
      <c r="ET94" s="2">
        <v>1395</v>
      </c>
      <c r="EU94" s="2">
        <v>1407</v>
      </c>
      <c r="EV94" s="2">
        <v>1386</v>
      </c>
      <c r="EW94" s="2">
        <v>1386</v>
      </c>
      <c r="EX94" s="2">
        <v>1389.5</v>
      </c>
      <c r="EY94" s="2">
        <v>1387.5</v>
      </c>
      <c r="EZ94" s="2">
        <v>1403</v>
      </c>
      <c r="FA94" s="2">
        <v>1405</v>
      </c>
      <c r="FB94" s="2">
        <v>1386.5</v>
      </c>
      <c r="FC94" s="2">
        <v>1401.5</v>
      </c>
      <c r="FD94" s="2">
        <v>1426.5</v>
      </c>
      <c r="FE94" s="2">
        <v>1405.5</v>
      </c>
      <c r="FF94" s="2">
        <v>1402</v>
      </c>
      <c r="FG94" s="2">
        <v>1398</v>
      </c>
      <c r="FH94" s="2">
        <v>1406</v>
      </c>
      <c r="FI94" s="2">
        <v>1399</v>
      </c>
      <c r="FJ94" s="2">
        <v>1374</v>
      </c>
      <c r="FK94" s="2">
        <v>1337</v>
      </c>
      <c r="FL94" s="2">
        <v>1325</v>
      </c>
      <c r="FM94" s="2">
        <v>1287.5</v>
      </c>
      <c r="FN94" s="2">
        <v>1286.5</v>
      </c>
      <c r="FO94" s="2">
        <v>1303.5</v>
      </c>
      <c r="FP94" s="2">
        <v>1308</v>
      </c>
      <c r="FQ94" s="2">
        <v>1307</v>
      </c>
      <c r="FR94" s="2">
        <v>1312</v>
      </c>
      <c r="FS94" s="2">
        <v>1311.5</v>
      </c>
      <c r="FT94" s="2">
        <v>1304.5</v>
      </c>
      <c r="FU94" s="2">
        <v>1302</v>
      </c>
      <c r="FV94" s="2">
        <v>1299.5</v>
      </c>
      <c r="FW94" s="2">
        <v>1289</v>
      </c>
      <c r="FX94" s="2">
        <v>1290</v>
      </c>
      <c r="FY94" s="2">
        <v>1291</v>
      </c>
      <c r="FZ94" s="2">
        <v>1282.5</v>
      </c>
      <c r="GA94" s="2">
        <v>1297</v>
      </c>
      <c r="GB94" s="2">
        <v>1293</v>
      </c>
      <c r="GC94" s="2">
        <v>1287.5</v>
      </c>
      <c r="GD94" s="2">
        <v>1268.5</v>
      </c>
      <c r="GE94" s="2">
        <v>1263.5</v>
      </c>
      <c r="GF94" s="2">
        <v>1253</v>
      </c>
      <c r="GG94" s="2">
        <v>1221</v>
      </c>
      <c r="GH94" s="2">
        <v>1195</v>
      </c>
      <c r="GI94" s="2">
        <v>1191</v>
      </c>
      <c r="GJ94" s="2">
        <v>1198</v>
      </c>
      <c r="GK94" s="2">
        <v>1222.5</v>
      </c>
      <c r="GL94" s="2">
        <v>1232</v>
      </c>
      <c r="GM94" s="2">
        <v>1229</v>
      </c>
      <c r="GN94" s="2">
        <v>1215</v>
      </c>
      <c r="GO94" s="2">
        <v>1217.5</v>
      </c>
      <c r="GP94" s="2">
        <v>1220</v>
      </c>
      <c r="GQ94" s="2">
        <v>1213</v>
      </c>
      <c r="GR94" s="2">
        <v>1200</v>
      </c>
      <c r="GS94" s="2">
        <v>1188</v>
      </c>
      <c r="GT94" s="2">
        <v>1177</v>
      </c>
      <c r="GU94" s="2">
        <v>1180.5</v>
      </c>
      <c r="GV94" s="2">
        <v>1218.5</v>
      </c>
      <c r="GW94" s="2">
        <v>1220</v>
      </c>
      <c r="GX94" s="2">
        <v>1214.5</v>
      </c>
      <c r="GY94" s="2">
        <v>1207</v>
      </c>
      <c r="GZ94" s="2">
        <v>1202</v>
      </c>
      <c r="HA94" s="2">
        <v>1164.5</v>
      </c>
      <c r="HB94" s="2">
        <v>1164</v>
      </c>
      <c r="HC94" s="2">
        <v>1165.5</v>
      </c>
      <c r="HD94" s="2">
        <v>1171.5</v>
      </c>
      <c r="HE94" s="2">
        <v>1192</v>
      </c>
      <c r="HF94" s="2">
        <v>1218</v>
      </c>
      <c r="HG94" s="2">
        <v>1217.5</v>
      </c>
      <c r="HH94" s="2">
        <v>1207</v>
      </c>
      <c r="HI94" s="2">
        <v>1199</v>
      </c>
      <c r="HJ94" s="2">
        <v>1202</v>
      </c>
      <c r="HK94" s="2">
        <v>1197.5</v>
      </c>
      <c r="HL94" s="2">
        <v>1204.5</v>
      </c>
      <c r="HM94" s="2">
        <v>1207.5</v>
      </c>
      <c r="HN94" s="2">
        <v>1210</v>
      </c>
      <c r="HO94" s="2">
        <v>1209</v>
      </c>
      <c r="HP94" s="2">
        <v>1217.5</v>
      </c>
      <c r="HQ94" s="2">
        <v>1216.5</v>
      </c>
      <c r="HR94" s="2">
        <v>1229</v>
      </c>
      <c r="HS94" s="2">
        <v>1224.5</v>
      </c>
      <c r="HT94" s="2">
        <v>1223.5</v>
      </c>
      <c r="HU94" s="2">
        <v>1234</v>
      </c>
      <c r="HV94" s="2">
        <v>1239</v>
      </c>
      <c r="HW94" s="2">
        <v>1233.5</v>
      </c>
      <c r="HX94" s="2">
        <v>1221.5</v>
      </c>
      <c r="HY94" s="2">
        <v>1228.5</v>
      </c>
      <c r="HZ94" s="2">
        <v>1234</v>
      </c>
      <c r="IA94" s="2">
        <v>1231.5</v>
      </c>
      <c r="IB94" s="2">
        <v>1254</v>
      </c>
      <c r="IC94" s="2">
        <v>1250</v>
      </c>
      <c r="ID94" s="2">
        <v>1254.5</v>
      </c>
      <c r="IE94" s="2">
        <v>1169</v>
      </c>
      <c r="IF94" s="2">
        <v>1159</v>
      </c>
      <c r="IG94" s="2">
        <v>1143</v>
      </c>
      <c r="IH94" s="2">
        <v>1138</v>
      </c>
      <c r="II94" s="2">
        <v>1132.5</v>
      </c>
      <c r="IJ94" s="2">
        <v>1123.5</v>
      </c>
      <c r="IK94" s="2">
        <v>1125.5</v>
      </c>
      <c r="IL94" s="2">
        <v>1120</v>
      </c>
      <c r="IM94" s="2">
        <v>1099.5</v>
      </c>
      <c r="IN94" s="2">
        <v>1109.5</v>
      </c>
      <c r="IO94" s="2">
        <v>1098</v>
      </c>
      <c r="IP94" s="2">
        <v>1079.5</v>
      </c>
      <c r="IQ94" s="2">
        <v>1080</v>
      </c>
      <c r="IR94" s="2">
        <v>1103.5</v>
      </c>
      <c r="IS94" s="2">
        <v>1040.5</v>
      </c>
      <c r="IT94" s="2">
        <v>1034.5</v>
      </c>
    </row>
    <row r="95" spans="1:254" ht="15.9" customHeight="1">
      <c r="A95" s="65" t="s">
        <v>185</v>
      </c>
      <c r="B95" s="25" t="s">
        <v>186</v>
      </c>
      <c r="C95" s="39">
        <v>1575</v>
      </c>
      <c r="D95" s="38">
        <v>45</v>
      </c>
      <c r="E95" s="40">
        <v>1530</v>
      </c>
      <c r="F95" s="40">
        <v>1266</v>
      </c>
      <c r="G95" s="40">
        <v>1249</v>
      </c>
      <c r="H95" s="40">
        <v>1244</v>
      </c>
      <c r="I95" s="29">
        <v>1246</v>
      </c>
      <c r="J95" s="29">
        <v>1237</v>
      </c>
      <c r="K95" s="29">
        <v>1247</v>
      </c>
      <c r="L95" s="29">
        <v>1297</v>
      </c>
      <c r="M95" s="29">
        <v>1302</v>
      </c>
      <c r="N95" s="29">
        <v>1293</v>
      </c>
      <c r="O95" s="29">
        <v>1307</v>
      </c>
      <c r="P95" s="29">
        <v>1318</v>
      </c>
      <c r="Q95" s="29">
        <v>1286</v>
      </c>
      <c r="R95" s="29">
        <v>1274</v>
      </c>
      <c r="S95" s="29">
        <v>1317</v>
      </c>
      <c r="T95" s="29">
        <v>1318</v>
      </c>
      <c r="U95" s="29">
        <v>1287</v>
      </c>
      <c r="V95" s="29">
        <v>1288</v>
      </c>
      <c r="W95" s="29">
        <v>1295</v>
      </c>
      <c r="X95" s="29">
        <v>1307</v>
      </c>
      <c r="Y95" s="29">
        <v>1319</v>
      </c>
      <c r="Z95" s="29">
        <v>1353</v>
      </c>
      <c r="AA95" s="29">
        <v>1398</v>
      </c>
      <c r="AB95" s="29">
        <v>1384</v>
      </c>
      <c r="AC95" s="29">
        <v>1318</v>
      </c>
      <c r="AD95" s="29">
        <v>1299</v>
      </c>
      <c r="AE95" s="29">
        <v>1296</v>
      </c>
      <c r="AF95" s="29">
        <v>1302</v>
      </c>
      <c r="AG95" s="29">
        <v>1305</v>
      </c>
      <c r="AH95" s="29">
        <v>1302</v>
      </c>
      <c r="AI95" s="29">
        <v>1289</v>
      </c>
      <c r="AJ95" s="29">
        <v>1326</v>
      </c>
      <c r="AK95" s="29">
        <v>1342</v>
      </c>
      <c r="AL95" s="29">
        <v>1342</v>
      </c>
      <c r="AM95" s="29">
        <v>1337</v>
      </c>
      <c r="AN95" s="29">
        <v>1335</v>
      </c>
      <c r="AO95" s="29">
        <v>1329</v>
      </c>
      <c r="AP95" s="29">
        <v>1334</v>
      </c>
      <c r="AQ95" s="29">
        <v>1307</v>
      </c>
      <c r="AR95" s="29">
        <v>1256</v>
      </c>
      <c r="AS95" s="29">
        <v>1279</v>
      </c>
      <c r="AT95" s="29">
        <v>1283</v>
      </c>
      <c r="AU95" s="29">
        <v>1267</v>
      </c>
      <c r="AV95" s="29">
        <v>1289</v>
      </c>
      <c r="AW95" s="29">
        <v>1301</v>
      </c>
      <c r="AX95" s="29">
        <v>1317</v>
      </c>
      <c r="AY95" s="29">
        <v>1292</v>
      </c>
      <c r="AZ95" s="29">
        <v>1334</v>
      </c>
      <c r="BA95" s="29">
        <v>1346</v>
      </c>
      <c r="BB95" s="29">
        <v>1326</v>
      </c>
      <c r="BC95" s="29">
        <v>1319</v>
      </c>
      <c r="BD95" s="29">
        <v>1313</v>
      </c>
      <c r="BE95" s="29">
        <v>1307</v>
      </c>
      <c r="BF95" s="29">
        <v>1286</v>
      </c>
      <c r="BG95" s="29">
        <v>1256</v>
      </c>
      <c r="BH95" s="29">
        <v>1223</v>
      </c>
      <c r="BI95" s="29">
        <v>1255</v>
      </c>
      <c r="BJ95" s="29">
        <v>1283</v>
      </c>
      <c r="BK95" s="29">
        <v>1260</v>
      </c>
      <c r="BL95" s="30">
        <v>1266</v>
      </c>
      <c r="BM95" s="2">
        <v>1260</v>
      </c>
      <c r="BN95" s="2">
        <v>1250</v>
      </c>
      <c r="BO95" s="2">
        <v>1222</v>
      </c>
      <c r="BP95" s="2">
        <v>1215</v>
      </c>
      <c r="BQ95" s="2">
        <v>1227</v>
      </c>
      <c r="BR95" s="2">
        <v>1201</v>
      </c>
      <c r="BS95" s="2">
        <v>1203</v>
      </c>
      <c r="BT95" s="2">
        <v>1207</v>
      </c>
      <c r="BU95" s="2">
        <v>1198</v>
      </c>
      <c r="BV95" s="2">
        <v>1212</v>
      </c>
      <c r="BW95" s="2">
        <v>1200</v>
      </c>
      <c r="BX95" s="2">
        <v>1245</v>
      </c>
      <c r="BY95" s="2">
        <v>1277</v>
      </c>
      <c r="BZ95" s="2">
        <v>1282</v>
      </c>
      <c r="CA95" s="2">
        <v>1279</v>
      </c>
      <c r="CB95" s="2">
        <v>1290</v>
      </c>
      <c r="CC95" s="2">
        <v>1299</v>
      </c>
      <c r="CD95" s="2">
        <v>1276</v>
      </c>
      <c r="CE95" s="2">
        <v>1266</v>
      </c>
      <c r="CF95" s="2">
        <v>1265</v>
      </c>
      <c r="CG95" s="2">
        <v>1275</v>
      </c>
      <c r="CH95" s="2">
        <v>1270</v>
      </c>
      <c r="CI95" s="2">
        <v>1245</v>
      </c>
      <c r="CJ95" s="2">
        <v>1252</v>
      </c>
      <c r="CK95" s="2">
        <v>1227</v>
      </c>
      <c r="CL95" s="2">
        <v>1243</v>
      </c>
      <c r="CM95" s="2">
        <v>1233</v>
      </c>
      <c r="CN95" s="2">
        <v>1217</v>
      </c>
      <c r="CO95" s="2">
        <v>1228</v>
      </c>
      <c r="CP95" s="2">
        <v>1268</v>
      </c>
      <c r="CQ95" s="2">
        <v>1278</v>
      </c>
      <c r="CR95" s="2">
        <v>1280</v>
      </c>
      <c r="CS95" s="2">
        <v>1252</v>
      </c>
      <c r="CT95" s="2">
        <v>1232</v>
      </c>
      <c r="CU95" s="2">
        <v>1320</v>
      </c>
      <c r="CV95" s="2">
        <v>1336</v>
      </c>
      <c r="CW95" s="2">
        <v>1338</v>
      </c>
      <c r="CX95" s="2">
        <v>1332</v>
      </c>
      <c r="CY95" s="2">
        <v>1332</v>
      </c>
      <c r="CZ95" s="2">
        <v>1356</v>
      </c>
      <c r="DA95" s="2">
        <v>1376</v>
      </c>
      <c r="DB95" s="2">
        <v>1356</v>
      </c>
      <c r="DC95" s="2">
        <v>1314</v>
      </c>
      <c r="DD95" s="2">
        <v>1374</v>
      </c>
      <c r="DE95" s="2">
        <v>1390</v>
      </c>
      <c r="DF95" s="2">
        <v>1392</v>
      </c>
      <c r="DG95" s="2">
        <v>1470</v>
      </c>
      <c r="DH95" s="2">
        <v>1472</v>
      </c>
      <c r="DI95" s="2">
        <v>1436</v>
      </c>
      <c r="DJ95" s="2">
        <v>1422</v>
      </c>
      <c r="DK95" s="2">
        <v>1436</v>
      </c>
      <c r="DL95" s="2">
        <v>1446</v>
      </c>
      <c r="DM95" s="2">
        <v>1394</v>
      </c>
      <c r="DN95" s="2">
        <v>1396</v>
      </c>
      <c r="DO95" s="2">
        <v>1384</v>
      </c>
      <c r="DP95" s="2">
        <v>1360</v>
      </c>
      <c r="DQ95" s="2">
        <v>1342</v>
      </c>
      <c r="DR95" s="2">
        <v>1320</v>
      </c>
      <c r="DS95" s="2">
        <v>1334</v>
      </c>
      <c r="DT95" s="2">
        <v>1284</v>
      </c>
      <c r="DU95" s="2">
        <v>1280</v>
      </c>
      <c r="DV95" s="2">
        <v>1102</v>
      </c>
      <c r="DW95" s="2">
        <v>1104</v>
      </c>
      <c r="DX95" s="2">
        <v>1098</v>
      </c>
      <c r="DY95" s="2">
        <v>1078</v>
      </c>
      <c r="DZ95" s="2">
        <v>1086</v>
      </c>
      <c r="EA95" s="2">
        <v>1076</v>
      </c>
      <c r="EB95" s="2">
        <v>1070</v>
      </c>
      <c r="EC95" s="2">
        <v>1076</v>
      </c>
      <c r="ED95" s="2">
        <v>1074</v>
      </c>
      <c r="EE95" s="2">
        <v>1078</v>
      </c>
      <c r="EF95" s="2">
        <v>1088</v>
      </c>
      <c r="EG95" s="2">
        <v>1084</v>
      </c>
      <c r="EH95" s="2">
        <v>1070</v>
      </c>
      <c r="EI95" s="2">
        <v>1094</v>
      </c>
      <c r="EJ95" s="2">
        <v>1098</v>
      </c>
      <c r="EK95" s="2">
        <v>1098</v>
      </c>
      <c r="EL95" s="2">
        <v>1096</v>
      </c>
      <c r="EM95" s="2">
        <v>1076</v>
      </c>
      <c r="EN95" s="2">
        <v>1074</v>
      </c>
      <c r="EO95" s="2">
        <v>1088</v>
      </c>
      <c r="EP95" s="2">
        <v>1090</v>
      </c>
      <c r="EQ95" s="2">
        <v>1090</v>
      </c>
      <c r="ER95" s="2">
        <v>1072</v>
      </c>
      <c r="ES95" s="2">
        <v>1082</v>
      </c>
      <c r="ET95" s="2">
        <v>1084</v>
      </c>
      <c r="EU95" s="2">
        <v>1080</v>
      </c>
      <c r="EV95" s="2">
        <v>1074</v>
      </c>
      <c r="EW95" s="2">
        <v>1078</v>
      </c>
      <c r="EX95" s="2">
        <v>1072</v>
      </c>
      <c r="EY95" s="2">
        <v>1074</v>
      </c>
      <c r="EZ95" s="2">
        <v>1070</v>
      </c>
      <c r="FA95" s="2">
        <v>1074</v>
      </c>
      <c r="FB95" s="2">
        <v>1076</v>
      </c>
      <c r="FC95" s="2">
        <v>1076</v>
      </c>
      <c r="FD95" s="2">
        <v>1074</v>
      </c>
      <c r="FE95" s="2">
        <v>1076</v>
      </c>
      <c r="FF95" s="2">
        <v>1066</v>
      </c>
      <c r="FG95" s="2">
        <v>1064</v>
      </c>
      <c r="FH95" s="2">
        <v>1068</v>
      </c>
      <c r="FI95" s="2">
        <v>1050</v>
      </c>
      <c r="FJ95" s="2">
        <v>1044</v>
      </c>
      <c r="FK95" s="2">
        <v>1046</v>
      </c>
      <c r="FL95" s="2">
        <v>1046</v>
      </c>
      <c r="FM95" s="2">
        <v>1060</v>
      </c>
      <c r="FN95" s="2">
        <v>1062</v>
      </c>
      <c r="FO95" s="2">
        <v>1074</v>
      </c>
      <c r="FP95" s="2">
        <v>1070</v>
      </c>
      <c r="FQ95" s="2">
        <v>1074</v>
      </c>
      <c r="FR95" s="2">
        <v>1072</v>
      </c>
      <c r="FS95" s="2">
        <v>1060</v>
      </c>
      <c r="FT95" s="2">
        <v>1072</v>
      </c>
      <c r="FU95" s="2">
        <v>1068</v>
      </c>
      <c r="FV95" s="2">
        <v>1060</v>
      </c>
      <c r="FW95" s="2">
        <v>1068</v>
      </c>
      <c r="FX95" s="2">
        <v>1076</v>
      </c>
      <c r="FY95" s="2">
        <v>1068</v>
      </c>
      <c r="FZ95" s="2">
        <v>1054</v>
      </c>
      <c r="GA95" s="2">
        <v>1034</v>
      </c>
      <c r="GB95" s="2">
        <v>967</v>
      </c>
      <c r="GC95" s="2">
        <v>965</v>
      </c>
      <c r="GD95" s="2">
        <v>959</v>
      </c>
      <c r="GE95" s="2">
        <v>962</v>
      </c>
      <c r="GF95" s="2">
        <v>954</v>
      </c>
      <c r="GG95" s="2">
        <v>965</v>
      </c>
      <c r="GH95" s="2">
        <v>958</v>
      </c>
      <c r="GI95" s="2">
        <v>946</v>
      </c>
      <c r="GJ95" s="2">
        <v>946</v>
      </c>
      <c r="GK95" s="2">
        <v>971</v>
      </c>
      <c r="GL95" s="2">
        <v>979</v>
      </c>
      <c r="GM95" s="2">
        <v>976</v>
      </c>
      <c r="GN95" s="2">
        <v>972</v>
      </c>
      <c r="GO95" s="2">
        <v>966</v>
      </c>
      <c r="GP95" s="2">
        <v>959</v>
      </c>
      <c r="GQ95" s="2">
        <v>960</v>
      </c>
      <c r="GR95" s="2">
        <v>954</v>
      </c>
      <c r="GS95" s="2">
        <v>961</v>
      </c>
      <c r="GT95" s="2">
        <v>955</v>
      </c>
      <c r="GU95" s="2">
        <v>945</v>
      </c>
      <c r="GV95" s="2">
        <v>949</v>
      </c>
      <c r="GW95" s="2">
        <v>956</v>
      </c>
      <c r="GX95" s="2">
        <v>956</v>
      </c>
      <c r="GY95" s="2">
        <v>959</v>
      </c>
      <c r="GZ95" s="2">
        <v>947</v>
      </c>
      <c r="HA95" s="2">
        <v>933</v>
      </c>
      <c r="HB95" s="2">
        <v>945</v>
      </c>
      <c r="HC95" s="2">
        <v>951</v>
      </c>
      <c r="HD95" s="2">
        <v>957</v>
      </c>
      <c r="HE95" s="2">
        <v>953</v>
      </c>
      <c r="HF95" s="2">
        <v>960</v>
      </c>
      <c r="HG95" s="2">
        <v>958</v>
      </c>
      <c r="HH95" s="2">
        <v>953</v>
      </c>
      <c r="HI95" s="2">
        <v>954</v>
      </c>
      <c r="HJ95" s="2">
        <v>956</v>
      </c>
      <c r="HK95" s="2">
        <v>951</v>
      </c>
      <c r="HL95" s="2">
        <v>948</v>
      </c>
      <c r="HM95" s="2">
        <v>944</v>
      </c>
      <c r="HN95" s="2">
        <v>934</v>
      </c>
      <c r="HO95" s="2">
        <v>934</v>
      </c>
      <c r="HP95" s="2">
        <v>938</v>
      </c>
      <c r="HQ95" s="2">
        <v>946</v>
      </c>
      <c r="HR95" s="2">
        <v>940</v>
      </c>
      <c r="HS95" s="2">
        <v>933</v>
      </c>
      <c r="HT95" s="2">
        <v>926</v>
      </c>
      <c r="HU95" s="2">
        <v>927</v>
      </c>
      <c r="HV95" s="2">
        <v>930</v>
      </c>
      <c r="HW95" s="2">
        <v>919</v>
      </c>
      <c r="HX95" s="2">
        <v>920</v>
      </c>
      <c r="HY95" s="2">
        <v>921</v>
      </c>
      <c r="HZ95" s="2">
        <v>926</v>
      </c>
      <c r="IA95" s="2">
        <v>927</v>
      </c>
      <c r="IB95" s="2">
        <v>934</v>
      </c>
      <c r="IC95" s="2">
        <v>925</v>
      </c>
      <c r="ID95" s="2">
        <v>925</v>
      </c>
      <c r="IE95" s="2">
        <v>928</v>
      </c>
      <c r="IF95" s="2">
        <v>924</v>
      </c>
      <c r="IG95" s="2">
        <v>923</v>
      </c>
      <c r="IH95" s="2">
        <v>917</v>
      </c>
      <c r="II95" s="2">
        <v>923</v>
      </c>
      <c r="IJ95" s="2">
        <v>927</v>
      </c>
      <c r="IK95" s="2">
        <v>926</v>
      </c>
      <c r="IL95" s="2">
        <v>925</v>
      </c>
      <c r="IM95" s="2">
        <v>922</v>
      </c>
      <c r="IN95" s="2">
        <v>922</v>
      </c>
      <c r="IO95" s="2">
        <v>916</v>
      </c>
      <c r="IP95" s="2">
        <v>907</v>
      </c>
      <c r="IQ95" s="2">
        <v>916</v>
      </c>
      <c r="IR95" s="2">
        <v>909</v>
      </c>
      <c r="IS95" s="2">
        <v>904</v>
      </c>
      <c r="IT95" s="2">
        <v>904</v>
      </c>
    </row>
    <row r="96" spans="1:254" ht="15.9" customHeight="1">
      <c r="A96" s="65" t="s">
        <v>187</v>
      </c>
      <c r="B96" s="25" t="s">
        <v>188</v>
      </c>
      <c r="C96" s="39">
        <v>20095</v>
      </c>
      <c r="D96" s="38">
        <v>-205</v>
      </c>
      <c r="E96" s="34">
        <v>20300</v>
      </c>
      <c r="F96" s="34">
        <v>20330</v>
      </c>
      <c r="G96" s="29">
        <v>16570</v>
      </c>
      <c r="H96" s="29">
        <v>16295</v>
      </c>
      <c r="I96" s="29">
        <v>16650</v>
      </c>
      <c r="J96" s="29">
        <v>14700</v>
      </c>
      <c r="K96" s="29">
        <v>15340</v>
      </c>
      <c r="L96" s="29">
        <v>15590</v>
      </c>
      <c r="M96" s="29">
        <v>17495</v>
      </c>
      <c r="N96" s="29">
        <v>18770</v>
      </c>
      <c r="O96" s="29">
        <v>18650</v>
      </c>
      <c r="P96" s="29">
        <v>19820</v>
      </c>
      <c r="Q96" s="29">
        <v>17415</v>
      </c>
      <c r="R96" s="29">
        <v>16790</v>
      </c>
      <c r="S96" s="29">
        <v>18815</v>
      </c>
      <c r="T96" s="29">
        <v>19455</v>
      </c>
      <c r="U96" s="29">
        <v>18685</v>
      </c>
      <c r="V96" s="29">
        <v>20465</v>
      </c>
      <c r="W96" s="29">
        <v>20670</v>
      </c>
      <c r="X96" s="29">
        <v>20515</v>
      </c>
      <c r="Y96" s="29">
        <v>20485</v>
      </c>
      <c r="Z96" s="29">
        <v>21620</v>
      </c>
      <c r="AA96" s="29">
        <v>23595</v>
      </c>
      <c r="AB96" s="29">
        <v>23545</v>
      </c>
      <c r="AC96" s="29">
        <v>24385</v>
      </c>
      <c r="AD96" s="29">
        <v>27480</v>
      </c>
      <c r="AE96" s="29">
        <v>24555</v>
      </c>
      <c r="AF96" s="29">
        <v>24070</v>
      </c>
      <c r="AG96" s="29">
        <v>26805</v>
      </c>
      <c r="AH96" s="29">
        <v>26600</v>
      </c>
      <c r="AI96" s="29">
        <v>26010</v>
      </c>
      <c r="AJ96" s="29">
        <v>26950</v>
      </c>
      <c r="AK96" s="29">
        <v>27285</v>
      </c>
      <c r="AL96" s="29">
        <v>27020</v>
      </c>
      <c r="AM96" s="29">
        <v>26390</v>
      </c>
      <c r="AN96" s="29">
        <v>24080</v>
      </c>
      <c r="AO96" s="29">
        <v>23640</v>
      </c>
      <c r="AP96" s="29">
        <v>22800</v>
      </c>
      <c r="AQ96" s="29">
        <v>20050</v>
      </c>
      <c r="AR96" s="29">
        <v>18410</v>
      </c>
      <c r="AS96" s="29">
        <v>18375</v>
      </c>
      <c r="AT96" s="29">
        <v>18670</v>
      </c>
      <c r="AU96" s="29">
        <v>17550</v>
      </c>
      <c r="AV96" s="29">
        <v>19165</v>
      </c>
      <c r="AW96" s="29">
        <v>21865</v>
      </c>
      <c r="AX96" s="29">
        <v>22430</v>
      </c>
      <c r="AY96" s="29">
        <v>22670</v>
      </c>
      <c r="AZ96" s="29">
        <v>23145</v>
      </c>
      <c r="BA96" s="29">
        <v>23000</v>
      </c>
      <c r="BB96" s="29">
        <v>20845</v>
      </c>
      <c r="BC96" s="29">
        <v>21610</v>
      </c>
      <c r="BD96" s="29">
        <v>22330</v>
      </c>
      <c r="BE96" s="29">
        <v>21275</v>
      </c>
      <c r="BF96" s="29">
        <v>19340</v>
      </c>
      <c r="BG96" s="29">
        <v>18225</v>
      </c>
      <c r="BH96" s="29">
        <v>15665</v>
      </c>
      <c r="BI96" s="29">
        <v>16130</v>
      </c>
      <c r="BJ96" s="29">
        <v>15710</v>
      </c>
      <c r="BK96" s="29">
        <v>17435</v>
      </c>
      <c r="BL96" s="30">
        <v>18000</v>
      </c>
      <c r="BM96" s="2">
        <v>17270</v>
      </c>
      <c r="BN96" s="2">
        <v>18365</v>
      </c>
      <c r="BO96" s="2">
        <v>16080</v>
      </c>
      <c r="BP96" s="2">
        <v>15605</v>
      </c>
      <c r="BQ96" s="2">
        <v>16375</v>
      </c>
      <c r="BR96" s="2">
        <v>13640</v>
      </c>
      <c r="BS96" s="2">
        <v>13870</v>
      </c>
      <c r="BT96" s="2">
        <v>12980</v>
      </c>
      <c r="BU96" s="2">
        <v>13130</v>
      </c>
      <c r="BV96" s="2">
        <v>12830</v>
      </c>
      <c r="BW96" s="2">
        <v>11515</v>
      </c>
      <c r="BX96" s="2">
        <v>11200</v>
      </c>
      <c r="BY96" s="2">
        <v>10560</v>
      </c>
      <c r="BZ96" s="2">
        <v>9624</v>
      </c>
      <c r="CA96" s="2">
        <v>9468</v>
      </c>
      <c r="CB96" s="2">
        <v>9648</v>
      </c>
      <c r="CC96" s="2">
        <v>10110</v>
      </c>
      <c r="CD96" s="2">
        <v>9997</v>
      </c>
      <c r="CE96" s="2">
        <v>9929</v>
      </c>
      <c r="CF96" s="2">
        <v>10050</v>
      </c>
      <c r="CG96" s="2">
        <v>9980</v>
      </c>
      <c r="CH96" s="2">
        <v>9794</v>
      </c>
      <c r="CI96" s="2">
        <v>8898</v>
      </c>
      <c r="CJ96" s="2">
        <v>8740</v>
      </c>
      <c r="CK96" s="2">
        <v>8227</v>
      </c>
      <c r="CL96" s="2">
        <v>8206</v>
      </c>
      <c r="CM96" s="2">
        <v>8088</v>
      </c>
      <c r="CN96" s="2">
        <v>7745</v>
      </c>
      <c r="CO96" s="2">
        <v>7781</v>
      </c>
      <c r="CP96" s="2">
        <v>8324</v>
      </c>
      <c r="CQ96" s="2">
        <v>8639</v>
      </c>
      <c r="CR96" s="2">
        <v>8498</v>
      </c>
      <c r="CS96" s="2">
        <v>8163</v>
      </c>
      <c r="CT96" s="2">
        <v>7909</v>
      </c>
      <c r="CU96" s="2">
        <v>8352</v>
      </c>
      <c r="CV96" s="2">
        <v>8557</v>
      </c>
      <c r="CW96" s="2">
        <v>8617</v>
      </c>
      <c r="CX96" s="2">
        <v>8223</v>
      </c>
      <c r="CY96" s="2">
        <v>7915</v>
      </c>
      <c r="CZ96" s="2">
        <v>7810</v>
      </c>
      <c r="DA96" s="2">
        <v>8114</v>
      </c>
      <c r="DB96" s="2">
        <v>7950</v>
      </c>
      <c r="DC96" s="2">
        <v>7238</v>
      </c>
      <c r="DD96" s="2">
        <v>8165</v>
      </c>
      <c r="DE96" s="2">
        <v>8404</v>
      </c>
      <c r="DF96" s="2">
        <v>8710</v>
      </c>
      <c r="DG96" s="2">
        <v>9417</v>
      </c>
      <c r="DH96" s="2">
        <v>9750</v>
      </c>
      <c r="DI96" s="2">
        <v>9739</v>
      </c>
      <c r="DJ96" s="2">
        <v>9716</v>
      </c>
      <c r="DK96" s="2">
        <v>9848</v>
      </c>
      <c r="DL96" s="2">
        <v>9980</v>
      </c>
      <c r="DM96" s="2">
        <v>9507</v>
      </c>
      <c r="DN96" s="2">
        <v>9775</v>
      </c>
      <c r="DO96" s="2">
        <v>9490</v>
      </c>
      <c r="DP96" s="2">
        <v>9040</v>
      </c>
      <c r="DQ96" s="2">
        <v>9097</v>
      </c>
      <c r="DR96" s="2">
        <v>8816</v>
      </c>
      <c r="DS96" s="2">
        <v>8605</v>
      </c>
      <c r="DT96" s="2">
        <v>8173</v>
      </c>
      <c r="DU96" s="2">
        <v>7908</v>
      </c>
      <c r="DV96" s="2">
        <v>7234</v>
      </c>
      <c r="DW96" s="2">
        <v>7249</v>
      </c>
      <c r="DX96" s="2">
        <v>7583</v>
      </c>
      <c r="DY96" s="2">
        <v>8391</v>
      </c>
      <c r="DZ96" s="2">
        <v>8331</v>
      </c>
      <c r="EA96" s="2">
        <v>8386</v>
      </c>
      <c r="EB96" s="2">
        <v>8560</v>
      </c>
      <c r="EC96" s="2">
        <v>8307</v>
      </c>
      <c r="ED96" s="2">
        <v>8025</v>
      </c>
      <c r="EE96" s="2">
        <v>8074</v>
      </c>
      <c r="EF96" s="2">
        <v>8423</v>
      </c>
      <c r="EG96" s="2">
        <v>8680</v>
      </c>
      <c r="EH96" s="2">
        <v>8443</v>
      </c>
      <c r="EI96" s="2">
        <v>8038</v>
      </c>
      <c r="EJ96" s="2">
        <v>7906</v>
      </c>
      <c r="EK96" s="2">
        <v>7907</v>
      </c>
      <c r="EL96" s="2">
        <v>7556</v>
      </c>
      <c r="EM96" s="2">
        <v>7534</v>
      </c>
      <c r="EN96" s="2">
        <v>7295</v>
      </c>
      <c r="EO96" s="2">
        <v>6861</v>
      </c>
      <c r="EP96" s="2">
        <v>7294</v>
      </c>
      <c r="EQ96" s="2">
        <v>7379</v>
      </c>
      <c r="ER96" s="2">
        <v>7210</v>
      </c>
      <c r="ES96" s="2">
        <v>7210</v>
      </c>
      <c r="ET96" s="2">
        <v>6820</v>
      </c>
      <c r="EU96" s="2">
        <v>6850</v>
      </c>
      <c r="EV96" s="2">
        <v>6692.5</v>
      </c>
      <c r="EW96" s="2">
        <v>6665</v>
      </c>
      <c r="EX96" s="2">
        <v>6635</v>
      </c>
      <c r="EY96" s="2">
        <v>6287.5</v>
      </c>
      <c r="EZ96" s="2">
        <v>6180</v>
      </c>
      <c r="FA96" s="2">
        <v>5825</v>
      </c>
      <c r="FB96" s="2">
        <v>5747.5</v>
      </c>
      <c r="FC96" s="2">
        <v>5870</v>
      </c>
      <c r="FD96" s="2">
        <v>5880</v>
      </c>
      <c r="FE96" s="2">
        <v>6217.5</v>
      </c>
      <c r="FF96" s="2">
        <v>6452.5</v>
      </c>
      <c r="FG96" s="2">
        <v>6407.5</v>
      </c>
      <c r="FH96" s="2">
        <v>6530</v>
      </c>
      <c r="FI96" s="2">
        <v>6665</v>
      </c>
      <c r="FJ96" s="2">
        <v>6605</v>
      </c>
      <c r="FK96" s="2">
        <v>6455</v>
      </c>
      <c r="FL96" s="2">
        <v>5945</v>
      </c>
      <c r="FM96" s="2">
        <v>5912.5</v>
      </c>
      <c r="FN96" s="2">
        <v>5775</v>
      </c>
      <c r="FO96" s="2">
        <v>6070</v>
      </c>
      <c r="FP96" s="2">
        <v>5965</v>
      </c>
      <c r="FQ96" s="2">
        <v>5807.5</v>
      </c>
      <c r="FR96" s="2">
        <v>5567.5</v>
      </c>
      <c r="FS96" s="2">
        <v>5915</v>
      </c>
      <c r="FT96" s="2">
        <v>5800</v>
      </c>
      <c r="FU96" s="2">
        <v>6527.5</v>
      </c>
      <c r="FV96" s="2">
        <v>6087.5</v>
      </c>
      <c r="FW96" s="2">
        <v>6565</v>
      </c>
      <c r="FX96" s="2">
        <v>6705</v>
      </c>
      <c r="FY96" s="2">
        <v>6615</v>
      </c>
      <c r="FZ96" s="2">
        <v>6925</v>
      </c>
      <c r="GA96" s="2">
        <v>6887.5</v>
      </c>
      <c r="GB96" s="2">
        <v>6820</v>
      </c>
      <c r="GC96" s="2">
        <v>6525</v>
      </c>
      <c r="GD96" s="2">
        <v>6620</v>
      </c>
      <c r="GE96" s="2">
        <v>6990</v>
      </c>
      <c r="GF96" s="2">
        <v>6832.5</v>
      </c>
      <c r="GG96" s="2">
        <v>7722.5</v>
      </c>
      <c r="GH96" s="2">
        <v>7592.5</v>
      </c>
      <c r="GI96" s="2">
        <v>6815</v>
      </c>
      <c r="GJ96" s="2">
        <v>6837.5</v>
      </c>
      <c r="GK96" s="2">
        <v>6572.5</v>
      </c>
      <c r="GL96" s="2">
        <v>5495</v>
      </c>
      <c r="GM96" s="2">
        <v>5285</v>
      </c>
      <c r="GN96" s="2">
        <v>4942.5</v>
      </c>
      <c r="GO96" s="2">
        <v>5125</v>
      </c>
      <c r="GP96" s="2">
        <v>5162.5</v>
      </c>
      <c r="GQ96" s="2">
        <v>5102.5</v>
      </c>
      <c r="GR96" s="2">
        <v>5107.5</v>
      </c>
      <c r="GS96" s="2">
        <v>5225</v>
      </c>
      <c r="GT96" s="2">
        <v>5155</v>
      </c>
      <c r="GU96" s="2">
        <v>5122.5</v>
      </c>
      <c r="GV96" s="2">
        <v>5110</v>
      </c>
      <c r="GW96" s="2">
        <v>5205</v>
      </c>
      <c r="GX96" s="2">
        <v>4950</v>
      </c>
      <c r="GY96" s="2">
        <v>4994.5</v>
      </c>
      <c r="GZ96" s="2">
        <v>4850</v>
      </c>
      <c r="HA96" s="2">
        <v>4665</v>
      </c>
      <c r="HB96" s="2">
        <v>4684</v>
      </c>
      <c r="HC96" s="2">
        <v>4490</v>
      </c>
      <c r="HD96" s="2">
        <v>4583</v>
      </c>
      <c r="HE96" s="2">
        <v>4562.5</v>
      </c>
      <c r="HF96" s="2">
        <v>4586</v>
      </c>
      <c r="HG96" s="2">
        <v>4583.5</v>
      </c>
      <c r="HH96" s="2">
        <v>4541.5</v>
      </c>
      <c r="HI96" s="2">
        <v>4587.5</v>
      </c>
      <c r="HJ96" s="2">
        <v>4468.5</v>
      </c>
      <c r="HK96" s="2">
        <v>4053</v>
      </c>
      <c r="HL96" s="2">
        <v>4212</v>
      </c>
      <c r="HM96" s="2">
        <v>4273</v>
      </c>
      <c r="HN96" s="2">
        <v>4293.5</v>
      </c>
      <c r="HO96" s="2">
        <v>4231.5</v>
      </c>
      <c r="HP96" s="2">
        <v>3979</v>
      </c>
      <c r="HQ96" s="2">
        <v>3652</v>
      </c>
      <c r="HR96" s="2">
        <v>3648.5</v>
      </c>
      <c r="HS96" s="2">
        <v>3624</v>
      </c>
      <c r="HT96" s="2">
        <v>3524</v>
      </c>
      <c r="HU96" s="2">
        <v>3538.5</v>
      </c>
      <c r="HV96" s="2">
        <v>3535.5</v>
      </c>
      <c r="HW96" s="2">
        <v>3570</v>
      </c>
      <c r="HX96" s="2">
        <v>3735.5</v>
      </c>
      <c r="HY96" s="2">
        <v>3767.5</v>
      </c>
      <c r="HZ96" s="2">
        <v>3705.5</v>
      </c>
      <c r="IA96" s="2">
        <v>3730.5</v>
      </c>
      <c r="IB96" s="2">
        <v>3790</v>
      </c>
      <c r="IC96" s="2">
        <v>3557</v>
      </c>
      <c r="ID96" s="2">
        <v>3426.5</v>
      </c>
      <c r="IE96" s="2">
        <v>3432.5</v>
      </c>
      <c r="IF96" s="2">
        <v>3580</v>
      </c>
      <c r="IG96" s="2">
        <v>3489</v>
      </c>
      <c r="IH96" s="2">
        <v>3465</v>
      </c>
      <c r="II96" s="2">
        <v>3351</v>
      </c>
      <c r="IJ96" s="2">
        <v>3383</v>
      </c>
      <c r="IK96" s="2">
        <v>3435</v>
      </c>
      <c r="IL96" s="2">
        <v>3320</v>
      </c>
      <c r="IM96" s="2">
        <v>3438.5</v>
      </c>
      <c r="IN96" s="2">
        <v>3430</v>
      </c>
      <c r="IO96" s="2">
        <v>3446</v>
      </c>
      <c r="IP96" s="2">
        <v>3298</v>
      </c>
      <c r="IQ96" s="2">
        <v>3179</v>
      </c>
      <c r="IR96" s="2">
        <v>3248</v>
      </c>
      <c r="IS96" s="2">
        <v>3194.5</v>
      </c>
      <c r="IT96" s="2">
        <v>3138.5</v>
      </c>
    </row>
    <row r="97" spans="1:254" ht="15.9" customHeight="1">
      <c r="A97" s="65" t="s">
        <v>189</v>
      </c>
      <c r="B97" s="25" t="s">
        <v>190</v>
      </c>
      <c r="C97" s="39">
        <v>4570</v>
      </c>
      <c r="D97" s="38">
        <v>-166</v>
      </c>
      <c r="E97" s="34">
        <v>4736</v>
      </c>
      <c r="F97" s="34">
        <v>4720</v>
      </c>
      <c r="G97" s="29">
        <v>4366</v>
      </c>
      <c r="H97" s="29">
        <v>4291</v>
      </c>
      <c r="I97" s="29">
        <v>4426</v>
      </c>
      <c r="J97" s="29">
        <v>3970</v>
      </c>
      <c r="K97" s="29">
        <v>4047</v>
      </c>
      <c r="L97" s="29">
        <v>4205</v>
      </c>
      <c r="M97" s="29">
        <v>4435</v>
      </c>
      <c r="N97" s="29">
        <v>4528</v>
      </c>
      <c r="O97" s="29">
        <v>4615</v>
      </c>
      <c r="P97" s="29">
        <v>4687</v>
      </c>
      <c r="Q97" s="29">
        <v>4462</v>
      </c>
      <c r="R97" s="29">
        <v>4480</v>
      </c>
      <c r="S97" s="29">
        <v>4657</v>
      </c>
      <c r="T97" s="29">
        <v>4783</v>
      </c>
      <c r="U97" s="29">
        <v>4650</v>
      </c>
      <c r="V97" s="29">
        <v>4787</v>
      </c>
      <c r="W97" s="29">
        <v>4795</v>
      </c>
      <c r="X97" s="29">
        <v>4710</v>
      </c>
      <c r="Y97" s="29">
        <v>4738</v>
      </c>
      <c r="Z97" s="29">
        <v>4887</v>
      </c>
      <c r="AA97" s="29">
        <v>4985</v>
      </c>
      <c r="AB97" s="29">
        <v>4973</v>
      </c>
      <c r="AC97" s="29">
        <v>5029</v>
      </c>
      <c r="AD97" s="29">
        <v>5215</v>
      </c>
      <c r="AE97" s="29">
        <v>5160</v>
      </c>
      <c r="AF97" s="29">
        <v>5171</v>
      </c>
      <c r="AG97" s="29">
        <v>5335</v>
      </c>
      <c r="AH97" s="29">
        <v>5375</v>
      </c>
      <c r="AI97" s="29">
        <v>5360</v>
      </c>
      <c r="AJ97" s="29">
        <v>5699</v>
      </c>
      <c r="AK97" s="29">
        <v>5738</v>
      </c>
      <c r="AL97" s="29">
        <v>5585</v>
      </c>
      <c r="AM97" s="29">
        <v>5398</v>
      </c>
      <c r="AN97" s="29">
        <v>5174</v>
      </c>
      <c r="AO97" s="29">
        <v>5166</v>
      </c>
      <c r="AP97" s="29">
        <v>5186</v>
      </c>
      <c r="AQ97" s="29">
        <v>5076</v>
      </c>
      <c r="AR97" s="29">
        <v>4488</v>
      </c>
      <c r="AS97" s="29">
        <v>4621</v>
      </c>
      <c r="AT97" s="29">
        <v>4783</v>
      </c>
      <c r="AU97" s="29">
        <v>4857</v>
      </c>
      <c r="AV97" s="29">
        <v>5211</v>
      </c>
      <c r="AW97" s="29">
        <v>5364</v>
      </c>
      <c r="AX97" s="29">
        <v>5492</v>
      </c>
      <c r="AY97" s="29">
        <v>5414</v>
      </c>
      <c r="AZ97" s="29">
        <v>5599</v>
      </c>
      <c r="BA97" s="29">
        <v>5626</v>
      </c>
      <c r="BB97" s="29">
        <v>5453</v>
      </c>
      <c r="BC97" s="29">
        <v>5521</v>
      </c>
      <c r="BD97" s="29">
        <v>5526</v>
      </c>
      <c r="BE97" s="29">
        <v>5392</v>
      </c>
      <c r="BF97" s="29">
        <v>5147</v>
      </c>
      <c r="BG97" s="29">
        <v>5081</v>
      </c>
      <c r="BH97" s="29">
        <v>4660</v>
      </c>
      <c r="BI97" s="29">
        <v>4668</v>
      </c>
      <c r="BJ97" s="29">
        <v>4656</v>
      </c>
      <c r="BK97" s="29">
        <v>4943</v>
      </c>
      <c r="BL97" s="30">
        <v>5237</v>
      </c>
      <c r="BM97" s="2">
        <v>4933</v>
      </c>
      <c r="BN97" s="2">
        <v>4945</v>
      </c>
      <c r="BO97" s="2">
        <v>4739</v>
      </c>
      <c r="BP97" s="2">
        <v>4643</v>
      </c>
      <c r="BQ97" s="2">
        <v>4732</v>
      </c>
      <c r="BR97" s="2">
        <v>4433</v>
      </c>
      <c r="BS97" s="2">
        <v>4427</v>
      </c>
      <c r="BT97" s="2">
        <v>4410</v>
      </c>
      <c r="BU97" s="2">
        <v>4410</v>
      </c>
      <c r="BV97" s="2">
        <v>4445</v>
      </c>
      <c r="BW97" s="2">
        <v>4363</v>
      </c>
      <c r="BX97" s="2">
        <v>4367</v>
      </c>
      <c r="BY97" s="2">
        <v>4389</v>
      </c>
      <c r="BZ97" s="2">
        <v>4354</v>
      </c>
      <c r="CA97" s="2">
        <v>4249</v>
      </c>
      <c r="CB97" s="2">
        <v>4260</v>
      </c>
      <c r="CC97" s="2">
        <v>4335</v>
      </c>
      <c r="CD97" s="2">
        <v>4268</v>
      </c>
      <c r="CE97" s="2">
        <v>4212</v>
      </c>
      <c r="CF97" s="2">
        <v>4244</v>
      </c>
      <c r="CG97" s="2">
        <v>4215</v>
      </c>
      <c r="CH97" s="2">
        <v>4306</v>
      </c>
      <c r="CI97" s="2">
        <v>3979</v>
      </c>
      <c r="CJ97" s="2">
        <v>3937</v>
      </c>
      <c r="CK97" s="2">
        <v>3809</v>
      </c>
      <c r="CL97" s="2">
        <v>3899</v>
      </c>
      <c r="CM97" s="2">
        <v>3869</v>
      </c>
      <c r="CN97" s="2">
        <v>3657</v>
      </c>
      <c r="CO97" s="2">
        <v>3685</v>
      </c>
      <c r="CP97" s="2">
        <v>3896</v>
      </c>
      <c r="CQ97" s="2">
        <v>4128</v>
      </c>
      <c r="CR97" s="2">
        <v>4068</v>
      </c>
      <c r="CS97" s="2">
        <v>3969</v>
      </c>
      <c r="CT97" s="2">
        <v>3870</v>
      </c>
      <c r="CU97" s="2">
        <v>4073</v>
      </c>
      <c r="CV97" s="2">
        <v>4247</v>
      </c>
      <c r="CW97" s="2">
        <v>4230</v>
      </c>
      <c r="CX97" s="2">
        <v>4148</v>
      </c>
      <c r="CY97" s="2">
        <v>4247</v>
      </c>
      <c r="CZ97" s="2">
        <v>4281</v>
      </c>
      <c r="DA97" s="2">
        <v>4400</v>
      </c>
      <c r="DB97" s="2">
        <v>4205</v>
      </c>
      <c r="DC97" s="2">
        <v>4218</v>
      </c>
      <c r="DD97" s="2">
        <v>4633</v>
      </c>
      <c r="DE97" s="2">
        <v>4835</v>
      </c>
      <c r="DF97" s="2">
        <v>4825</v>
      </c>
      <c r="DG97" s="2">
        <v>5446</v>
      </c>
      <c r="DH97" s="2">
        <v>4746</v>
      </c>
      <c r="DI97" s="2">
        <v>4423</v>
      </c>
      <c r="DJ97" s="2">
        <v>4477</v>
      </c>
      <c r="DK97" s="2">
        <v>4546</v>
      </c>
      <c r="DL97" s="2">
        <v>4591</v>
      </c>
      <c r="DM97" s="2">
        <v>4438</v>
      </c>
      <c r="DN97" s="2">
        <v>4470</v>
      </c>
      <c r="DO97" s="2">
        <v>4425</v>
      </c>
      <c r="DP97" s="2">
        <v>4281</v>
      </c>
      <c r="DQ97" s="2">
        <v>4510</v>
      </c>
      <c r="DR97" s="2">
        <v>4516</v>
      </c>
      <c r="DS97" s="2">
        <v>4124</v>
      </c>
      <c r="DT97" s="2">
        <v>3424</v>
      </c>
      <c r="DU97" s="2">
        <v>3388</v>
      </c>
      <c r="DV97" s="2">
        <v>3289</v>
      </c>
      <c r="DW97" s="2">
        <v>3303</v>
      </c>
      <c r="DX97" s="2">
        <v>3270</v>
      </c>
      <c r="DY97" s="2">
        <v>3198</v>
      </c>
      <c r="DZ97" s="2">
        <v>3116</v>
      </c>
      <c r="EA97" s="2">
        <v>3073</v>
      </c>
      <c r="EB97" s="2">
        <v>3097</v>
      </c>
      <c r="EC97" s="2">
        <v>3080</v>
      </c>
      <c r="ED97" s="2">
        <v>3122</v>
      </c>
      <c r="EE97" s="2">
        <v>3144</v>
      </c>
      <c r="EF97" s="2">
        <v>3179</v>
      </c>
      <c r="EG97" s="2">
        <v>3171</v>
      </c>
      <c r="EH97" s="2">
        <v>3135</v>
      </c>
      <c r="EI97" s="2">
        <v>3280</v>
      </c>
      <c r="EJ97" s="2">
        <v>3330</v>
      </c>
      <c r="EK97" s="2">
        <v>3157</v>
      </c>
      <c r="EL97" s="2">
        <v>3053</v>
      </c>
      <c r="EM97" s="2">
        <v>3055</v>
      </c>
      <c r="EN97" s="2">
        <v>2986.5</v>
      </c>
      <c r="EO97" s="2">
        <v>2924</v>
      </c>
      <c r="EP97" s="2">
        <v>2919.5</v>
      </c>
      <c r="EQ97" s="2">
        <v>2956.5</v>
      </c>
      <c r="ER97" s="2">
        <v>2936</v>
      </c>
      <c r="ES97" s="2">
        <v>2892</v>
      </c>
      <c r="ET97" s="2">
        <v>2878.5</v>
      </c>
      <c r="EU97" s="2">
        <v>2908</v>
      </c>
      <c r="EV97" s="2">
        <v>2880</v>
      </c>
      <c r="EW97" s="2">
        <v>2903.5</v>
      </c>
      <c r="EX97" s="2">
        <v>2883</v>
      </c>
      <c r="EY97" s="2">
        <v>2888.5</v>
      </c>
      <c r="EZ97" s="2">
        <v>2878.5</v>
      </c>
      <c r="FA97" s="2">
        <v>2844.5</v>
      </c>
      <c r="FB97" s="2">
        <v>2814</v>
      </c>
      <c r="FC97" s="2">
        <v>2853</v>
      </c>
      <c r="FD97" s="2">
        <v>2892.5</v>
      </c>
      <c r="FE97" s="2">
        <v>2906.5</v>
      </c>
      <c r="FF97" s="2">
        <v>2914.5</v>
      </c>
      <c r="FG97" s="2">
        <v>2862</v>
      </c>
      <c r="FH97" s="2">
        <v>2830.5</v>
      </c>
      <c r="FI97" s="2">
        <v>2744.5</v>
      </c>
      <c r="FJ97" s="2">
        <v>2750.5</v>
      </c>
      <c r="FK97" s="2">
        <v>2751.5</v>
      </c>
      <c r="FL97" s="2">
        <v>2770</v>
      </c>
      <c r="FM97" s="2">
        <v>2726.5</v>
      </c>
      <c r="FN97" s="2">
        <v>2712.5</v>
      </c>
      <c r="FO97" s="2">
        <v>2727</v>
      </c>
      <c r="FP97" s="2">
        <v>2699</v>
      </c>
      <c r="FQ97" s="2">
        <v>2674</v>
      </c>
      <c r="FR97" s="2">
        <v>2580.5</v>
      </c>
      <c r="FS97" s="2">
        <v>2569.5</v>
      </c>
      <c r="FT97" s="2">
        <v>2557.5</v>
      </c>
      <c r="FU97" s="2">
        <v>2602</v>
      </c>
      <c r="FV97" s="2">
        <v>2541.5</v>
      </c>
      <c r="FW97" s="2">
        <v>2618</v>
      </c>
      <c r="FX97" s="2">
        <v>2678.5</v>
      </c>
      <c r="FY97" s="2">
        <v>2670</v>
      </c>
      <c r="FZ97" s="2">
        <v>2678</v>
      </c>
      <c r="GA97" s="2">
        <v>2604</v>
      </c>
      <c r="GB97" s="2">
        <v>2458</v>
      </c>
      <c r="GC97" s="2">
        <v>2964</v>
      </c>
      <c r="GD97" s="2">
        <v>2898</v>
      </c>
      <c r="GE97" s="2">
        <v>2880</v>
      </c>
      <c r="GF97" s="2">
        <v>2841</v>
      </c>
      <c r="GG97" s="2">
        <v>2941.5</v>
      </c>
      <c r="GH97" s="2">
        <v>2887</v>
      </c>
      <c r="GI97" s="2">
        <v>2871.5</v>
      </c>
      <c r="GJ97" s="2">
        <v>2898.5</v>
      </c>
      <c r="GK97" s="2">
        <v>2954</v>
      </c>
      <c r="GL97" s="2">
        <v>2992</v>
      </c>
      <c r="GM97" s="2">
        <v>2990</v>
      </c>
      <c r="GN97" s="2">
        <v>2905.5</v>
      </c>
      <c r="GO97" s="2">
        <v>2898.5</v>
      </c>
      <c r="GP97" s="2">
        <v>2934.5</v>
      </c>
      <c r="GQ97" s="2">
        <v>2880</v>
      </c>
      <c r="GR97" s="2">
        <v>2853.5</v>
      </c>
      <c r="GS97" s="2">
        <v>2873</v>
      </c>
      <c r="GT97" s="2">
        <v>2829.5</v>
      </c>
      <c r="GU97" s="2">
        <v>2828.5</v>
      </c>
      <c r="GV97" s="2">
        <v>2806.5</v>
      </c>
      <c r="GW97" s="2">
        <v>2829</v>
      </c>
      <c r="GX97" s="2">
        <v>2770</v>
      </c>
      <c r="GY97" s="2">
        <v>2811</v>
      </c>
      <c r="GZ97" s="2">
        <v>2848</v>
      </c>
      <c r="HA97" s="2">
        <v>2799</v>
      </c>
      <c r="HB97" s="2">
        <v>2745.5</v>
      </c>
      <c r="HC97" s="2">
        <v>2693.5</v>
      </c>
      <c r="HD97" s="2">
        <v>2699.5</v>
      </c>
      <c r="HE97" s="2">
        <v>2740</v>
      </c>
      <c r="HF97" s="2">
        <v>2788</v>
      </c>
      <c r="HG97" s="2">
        <v>2793</v>
      </c>
      <c r="HH97" s="2">
        <v>2775</v>
      </c>
      <c r="HI97" s="2">
        <v>2847</v>
      </c>
      <c r="HJ97" s="2">
        <v>2822.5</v>
      </c>
      <c r="HK97" s="2">
        <v>2823.5</v>
      </c>
      <c r="HL97" s="2">
        <v>2833</v>
      </c>
      <c r="HM97" s="2">
        <v>2849.5</v>
      </c>
      <c r="HN97" s="2">
        <v>2854.5</v>
      </c>
      <c r="HO97" s="2">
        <v>2844.5</v>
      </c>
      <c r="HP97" s="2">
        <v>2666</v>
      </c>
      <c r="HQ97" s="2">
        <v>2728</v>
      </c>
      <c r="HR97" s="2">
        <v>2729.5</v>
      </c>
      <c r="HS97" s="2">
        <v>2706</v>
      </c>
      <c r="HT97" s="2">
        <v>2698</v>
      </c>
      <c r="HU97" s="2">
        <v>2697</v>
      </c>
      <c r="HV97" s="2">
        <v>2719.5</v>
      </c>
      <c r="HW97" s="2">
        <v>2699.5</v>
      </c>
      <c r="HX97" s="2">
        <v>2698.5</v>
      </c>
      <c r="HY97" s="2">
        <v>2719.5</v>
      </c>
      <c r="HZ97" s="2">
        <v>2820</v>
      </c>
      <c r="IA97" s="2">
        <v>2710</v>
      </c>
      <c r="IB97" s="2">
        <v>2614</v>
      </c>
      <c r="IC97" s="2">
        <v>2599</v>
      </c>
      <c r="ID97" s="2">
        <v>2619</v>
      </c>
      <c r="IE97" s="2">
        <v>2539.5</v>
      </c>
      <c r="IF97" s="2">
        <v>2517</v>
      </c>
      <c r="IG97" s="2">
        <v>2529.5</v>
      </c>
      <c r="IH97" s="2">
        <v>2501.5</v>
      </c>
      <c r="II97" s="2">
        <v>2479.5</v>
      </c>
      <c r="IJ97" s="2">
        <v>2512.5</v>
      </c>
      <c r="IK97" s="2">
        <v>2504</v>
      </c>
      <c r="IL97" s="2">
        <v>2464</v>
      </c>
      <c r="IM97" s="2">
        <v>2585.5</v>
      </c>
      <c r="IN97" s="2">
        <v>2591</v>
      </c>
      <c r="IO97" s="2">
        <v>2599</v>
      </c>
      <c r="IP97" s="2">
        <v>2560</v>
      </c>
      <c r="IQ97" s="2">
        <v>2617</v>
      </c>
      <c r="IR97" s="2">
        <v>2623</v>
      </c>
      <c r="IS97" s="2">
        <v>2621</v>
      </c>
      <c r="IT97" s="2">
        <v>2609.5</v>
      </c>
    </row>
    <row r="98" spans="1:254" ht="15.9" customHeight="1">
      <c r="A98" s="65" t="s">
        <v>191</v>
      </c>
      <c r="B98" s="25" t="s">
        <v>192</v>
      </c>
      <c r="C98" s="39">
        <v>1223.5</v>
      </c>
      <c r="D98" s="38">
        <v>32</v>
      </c>
      <c r="E98" s="34">
        <v>1191.5</v>
      </c>
      <c r="F98" s="34">
        <v>1164</v>
      </c>
      <c r="G98" s="29">
        <v>1145</v>
      </c>
      <c r="H98" s="29">
        <v>1170.5</v>
      </c>
      <c r="I98" s="29">
        <v>1211</v>
      </c>
      <c r="J98" s="29">
        <v>1156.5</v>
      </c>
      <c r="K98" s="29">
        <v>1179</v>
      </c>
      <c r="L98" s="29">
        <v>1205.5</v>
      </c>
      <c r="M98" s="29">
        <v>1232.5</v>
      </c>
      <c r="N98" s="29">
        <v>1199</v>
      </c>
      <c r="O98" s="29">
        <v>1222</v>
      </c>
      <c r="P98" s="29">
        <v>1220</v>
      </c>
      <c r="Q98" s="29">
        <v>1200</v>
      </c>
      <c r="R98" s="29">
        <v>1196.5</v>
      </c>
      <c r="S98" s="29">
        <v>1215</v>
      </c>
      <c r="T98" s="29">
        <v>1228.5</v>
      </c>
      <c r="U98" s="29">
        <v>1205</v>
      </c>
      <c r="V98" s="29">
        <v>1182.5</v>
      </c>
      <c r="W98" s="29">
        <v>1194.5</v>
      </c>
      <c r="X98" s="29">
        <v>1176.5</v>
      </c>
      <c r="Y98" s="29">
        <v>1195</v>
      </c>
      <c r="Z98" s="29">
        <v>1204.5</v>
      </c>
      <c r="AA98" s="29">
        <v>1207.5</v>
      </c>
      <c r="AB98" s="29">
        <v>1175.5</v>
      </c>
      <c r="AC98" s="29">
        <v>1140</v>
      </c>
      <c r="AD98" s="29">
        <v>1144</v>
      </c>
      <c r="AE98" s="29">
        <v>1144</v>
      </c>
      <c r="AF98" s="29">
        <v>1139.5</v>
      </c>
      <c r="AG98" s="29">
        <v>1110</v>
      </c>
      <c r="AH98" s="29">
        <v>1113.5</v>
      </c>
      <c r="AI98" s="29">
        <v>1090.5</v>
      </c>
      <c r="AJ98" s="29">
        <v>1104.5</v>
      </c>
      <c r="AK98" s="29">
        <v>1111</v>
      </c>
      <c r="AL98" s="29">
        <v>1132.5</v>
      </c>
      <c r="AM98" s="29">
        <v>1163</v>
      </c>
      <c r="AN98" s="29">
        <v>1140</v>
      </c>
      <c r="AO98" s="29">
        <v>1119</v>
      </c>
      <c r="AP98" s="29">
        <v>1147</v>
      </c>
      <c r="AQ98" s="29">
        <v>1099</v>
      </c>
      <c r="AR98" s="29">
        <v>1038</v>
      </c>
      <c r="AS98" s="29">
        <v>1032.5</v>
      </c>
      <c r="AT98" s="29">
        <v>1063</v>
      </c>
      <c r="AU98" s="29">
        <v>1055.5</v>
      </c>
      <c r="AV98" s="29">
        <v>1069.5</v>
      </c>
      <c r="AW98" s="29">
        <v>1112.5</v>
      </c>
      <c r="AX98" s="29">
        <v>1112</v>
      </c>
      <c r="AY98" s="29">
        <v>1091.5</v>
      </c>
      <c r="AZ98" s="29">
        <v>1133</v>
      </c>
      <c r="BA98" s="29">
        <v>1163</v>
      </c>
      <c r="BB98" s="29">
        <v>1125</v>
      </c>
      <c r="BC98" s="29">
        <v>1145</v>
      </c>
      <c r="BD98" s="29">
        <v>1119</v>
      </c>
      <c r="BE98" s="29">
        <v>1124</v>
      </c>
      <c r="BF98" s="29">
        <v>1032.5</v>
      </c>
      <c r="BG98" s="29">
        <v>1027</v>
      </c>
      <c r="BH98" s="29">
        <v>1020</v>
      </c>
      <c r="BI98" s="29">
        <v>1033</v>
      </c>
      <c r="BJ98" s="29">
        <v>1019</v>
      </c>
      <c r="BK98" s="29">
        <v>1025</v>
      </c>
      <c r="BL98" s="30">
        <v>1057</v>
      </c>
      <c r="BM98" s="2">
        <v>1074.5</v>
      </c>
      <c r="BN98" s="2">
        <v>942.6</v>
      </c>
      <c r="BO98" s="2">
        <v>930.2</v>
      </c>
      <c r="BP98" s="2">
        <v>929.6</v>
      </c>
      <c r="BQ98" s="2">
        <v>947.5</v>
      </c>
      <c r="BR98" s="2">
        <v>915</v>
      </c>
      <c r="BS98" s="2">
        <v>917.9</v>
      </c>
      <c r="BT98" s="2">
        <v>925.2</v>
      </c>
      <c r="BU98" s="2">
        <v>922</v>
      </c>
      <c r="BV98" s="2">
        <v>927.4</v>
      </c>
      <c r="BW98" s="2">
        <v>933</v>
      </c>
      <c r="BX98" s="2">
        <v>962.2</v>
      </c>
      <c r="BY98" s="2">
        <v>977.4</v>
      </c>
      <c r="BZ98" s="2">
        <v>995.5</v>
      </c>
      <c r="CA98" s="2">
        <v>995.5</v>
      </c>
      <c r="CB98" s="2">
        <v>1006.5</v>
      </c>
      <c r="CC98" s="2">
        <v>1006.5</v>
      </c>
      <c r="CD98" s="2">
        <v>988.6</v>
      </c>
      <c r="CE98" s="2">
        <v>991.8</v>
      </c>
      <c r="CF98" s="2">
        <v>1007</v>
      </c>
      <c r="CG98" s="2">
        <v>1015.5</v>
      </c>
      <c r="CH98" s="2">
        <v>1004.5</v>
      </c>
      <c r="CI98" s="2">
        <v>926.8</v>
      </c>
      <c r="CJ98" s="2">
        <v>930.7</v>
      </c>
      <c r="CK98" s="2">
        <v>921.4</v>
      </c>
      <c r="CL98" s="2">
        <v>957.5</v>
      </c>
      <c r="CM98" s="2">
        <v>946.1</v>
      </c>
      <c r="CN98" s="2">
        <v>917.2</v>
      </c>
      <c r="CO98" s="2">
        <v>906.3</v>
      </c>
      <c r="CP98" s="2">
        <v>946.8</v>
      </c>
      <c r="CQ98" s="2">
        <v>947.7</v>
      </c>
      <c r="CR98" s="2">
        <v>943</v>
      </c>
      <c r="CS98" s="2">
        <v>910</v>
      </c>
      <c r="CT98" s="2">
        <v>870.2</v>
      </c>
      <c r="CU98" s="2">
        <v>918.1</v>
      </c>
      <c r="CV98" s="2">
        <v>955.1</v>
      </c>
      <c r="CW98" s="2">
        <v>932.8</v>
      </c>
      <c r="CX98" s="2">
        <v>917.2</v>
      </c>
      <c r="CY98" s="2">
        <v>944.7</v>
      </c>
      <c r="CZ98" s="2">
        <v>966.7</v>
      </c>
      <c r="DA98" s="2">
        <v>986</v>
      </c>
      <c r="DB98" s="2">
        <v>990</v>
      </c>
      <c r="DC98" s="2">
        <v>973.8</v>
      </c>
      <c r="DD98" s="2">
        <v>1040</v>
      </c>
      <c r="DE98" s="2">
        <v>1063</v>
      </c>
      <c r="DF98" s="2">
        <v>1079</v>
      </c>
      <c r="DG98" s="2">
        <v>1151</v>
      </c>
      <c r="DH98" s="2">
        <v>1171</v>
      </c>
      <c r="DI98" s="2">
        <v>1160.5</v>
      </c>
      <c r="DJ98" s="2">
        <v>1151.5</v>
      </c>
      <c r="DK98" s="2">
        <v>1152.5</v>
      </c>
      <c r="DL98" s="2">
        <v>1145</v>
      </c>
      <c r="DM98" s="2">
        <v>1125</v>
      </c>
      <c r="DN98" s="2">
        <v>1146</v>
      </c>
      <c r="DO98" s="2">
        <v>1136.5</v>
      </c>
      <c r="DP98" s="2">
        <v>1126</v>
      </c>
      <c r="DQ98" s="2">
        <v>1123.5</v>
      </c>
      <c r="DR98" s="2">
        <v>1127.5</v>
      </c>
      <c r="DS98" s="2">
        <v>1147.5</v>
      </c>
      <c r="DT98" s="2">
        <v>1135.5</v>
      </c>
      <c r="DU98" s="2">
        <v>1110</v>
      </c>
      <c r="DV98" s="2">
        <v>1064.5</v>
      </c>
      <c r="DW98" s="2">
        <v>1123.5</v>
      </c>
      <c r="DX98" s="2">
        <v>1089</v>
      </c>
      <c r="DY98" s="2">
        <v>1039.5</v>
      </c>
      <c r="DZ98" s="2">
        <v>1039.5</v>
      </c>
      <c r="EA98" s="2">
        <v>1020</v>
      </c>
      <c r="EB98" s="2">
        <v>1007.5</v>
      </c>
      <c r="EC98" s="2">
        <v>997.8</v>
      </c>
      <c r="ED98" s="2">
        <v>1011.5</v>
      </c>
      <c r="EE98" s="2">
        <v>1013</v>
      </c>
      <c r="EF98" s="2">
        <v>1027</v>
      </c>
      <c r="EG98" s="2">
        <v>1031.5</v>
      </c>
      <c r="EH98" s="2">
        <v>997.8</v>
      </c>
      <c r="EI98" s="2">
        <v>1011</v>
      </c>
      <c r="EJ98" s="2">
        <v>1025</v>
      </c>
      <c r="EK98" s="2">
        <v>1025</v>
      </c>
      <c r="EL98" s="2">
        <v>1003.5</v>
      </c>
      <c r="EM98" s="2">
        <v>991</v>
      </c>
      <c r="EN98" s="2">
        <v>972.6</v>
      </c>
      <c r="EO98" s="2">
        <v>968.4</v>
      </c>
      <c r="EP98" s="2">
        <v>960</v>
      </c>
      <c r="EQ98" s="2">
        <v>966.8</v>
      </c>
      <c r="ER98" s="2">
        <v>964.4</v>
      </c>
      <c r="ES98" s="2">
        <v>929.9</v>
      </c>
      <c r="ET98" s="2">
        <v>929</v>
      </c>
      <c r="EU98" s="2">
        <v>929.4</v>
      </c>
      <c r="EV98" s="2">
        <v>925.4</v>
      </c>
      <c r="EW98" s="2">
        <v>919.4</v>
      </c>
      <c r="EX98" s="2">
        <v>924.8</v>
      </c>
      <c r="EY98" s="2">
        <v>919.8</v>
      </c>
      <c r="EZ98" s="2">
        <v>909.6</v>
      </c>
      <c r="FA98" s="2">
        <v>902.5</v>
      </c>
      <c r="FB98" s="2">
        <v>896.9</v>
      </c>
      <c r="FC98" s="2">
        <v>903.1</v>
      </c>
      <c r="FD98" s="2">
        <v>916.9</v>
      </c>
      <c r="FE98" s="2">
        <v>914.3</v>
      </c>
      <c r="FF98" s="2">
        <v>918.8</v>
      </c>
      <c r="FG98" s="2">
        <v>895</v>
      </c>
      <c r="FH98" s="2">
        <v>876.1</v>
      </c>
      <c r="FI98" s="2">
        <v>861.3</v>
      </c>
      <c r="FJ98" s="2">
        <v>861.8</v>
      </c>
      <c r="FK98" s="2">
        <v>856.5</v>
      </c>
      <c r="FL98" s="2">
        <v>866.6</v>
      </c>
      <c r="FM98" s="2">
        <v>869.6</v>
      </c>
      <c r="FN98" s="2">
        <v>877.7</v>
      </c>
      <c r="FO98" s="2">
        <v>881</v>
      </c>
      <c r="FP98" s="2">
        <v>881.3</v>
      </c>
      <c r="FQ98" s="2">
        <v>873.9</v>
      </c>
      <c r="FR98" s="2">
        <v>873.3</v>
      </c>
      <c r="FS98" s="2">
        <v>859</v>
      </c>
      <c r="FT98" s="2">
        <v>847</v>
      </c>
      <c r="FU98" s="2">
        <v>846.5</v>
      </c>
      <c r="FV98" s="2">
        <v>835.7</v>
      </c>
      <c r="FW98" s="2">
        <v>852.9</v>
      </c>
      <c r="FX98" s="2">
        <v>862.4</v>
      </c>
      <c r="FY98" s="2">
        <v>865.2</v>
      </c>
      <c r="FZ98" s="2">
        <v>860</v>
      </c>
      <c r="GA98" s="2">
        <v>855</v>
      </c>
      <c r="GB98" s="2">
        <v>859.7</v>
      </c>
      <c r="GC98" s="2">
        <v>855</v>
      </c>
      <c r="GD98" s="2">
        <v>841</v>
      </c>
      <c r="GE98" s="2">
        <v>834.4</v>
      </c>
      <c r="GF98" s="2">
        <v>840.4</v>
      </c>
      <c r="GG98" s="2">
        <v>838.9</v>
      </c>
      <c r="GH98" s="2">
        <v>864.1</v>
      </c>
      <c r="GI98" s="2">
        <v>847.6</v>
      </c>
      <c r="GJ98" s="2">
        <v>848.8</v>
      </c>
      <c r="GK98" s="2">
        <v>870.9</v>
      </c>
      <c r="GL98" s="2">
        <v>876</v>
      </c>
      <c r="GM98" s="2">
        <v>864.4</v>
      </c>
      <c r="GN98" s="2">
        <v>858</v>
      </c>
      <c r="GO98" s="2">
        <v>856.9</v>
      </c>
      <c r="GP98" s="2">
        <v>855</v>
      </c>
      <c r="GQ98" s="2">
        <v>837.5</v>
      </c>
      <c r="GR98" s="2">
        <v>819</v>
      </c>
      <c r="GS98" s="2">
        <v>835</v>
      </c>
      <c r="GT98" s="2">
        <v>829.2</v>
      </c>
      <c r="GU98" s="2">
        <v>829.4</v>
      </c>
      <c r="GV98" s="2">
        <v>854</v>
      </c>
      <c r="GW98" s="2">
        <v>859.9</v>
      </c>
      <c r="GX98" s="2">
        <v>859.7</v>
      </c>
      <c r="GY98" s="2">
        <v>861.5</v>
      </c>
      <c r="GZ98" s="2">
        <v>871.5</v>
      </c>
      <c r="HA98" s="2">
        <v>841.3</v>
      </c>
      <c r="HB98" s="2">
        <v>846.5</v>
      </c>
      <c r="HC98" s="2">
        <v>845.4</v>
      </c>
      <c r="HD98" s="2">
        <v>876.4</v>
      </c>
      <c r="HE98" s="2">
        <v>874.8</v>
      </c>
      <c r="HF98" s="2">
        <v>897.3</v>
      </c>
      <c r="HG98" s="2">
        <v>892.1</v>
      </c>
      <c r="HH98" s="2">
        <v>892.8</v>
      </c>
      <c r="HI98" s="2">
        <v>896.5</v>
      </c>
      <c r="HJ98" s="2">
        <v>900.9</v>
      </c>
      <c r="HK98" s="2">
        <v>887.2</v>
      </c>
      <c r="HL98" s="2">
        <v>889.9</v>
      </c>
      <c r="HM98" s="2">
        <v>892</v>
      </c>
      <c r="HN98" s="2">
        <v>891</v>
      </c>
      <c r="HO98" s="2">
        <v>876.8</v>
      </c>
      <c r="HP98" s="2">
        <v>879.9</v>
      </c>
      <c r="HQ98" s="2">
        <v>888.8</v>
      </c>
      <c r="HR98" s="2">
        <v>886.1</v>
      </c>
      <c r="HS98" s="2">
        <v>880.3</v>
      </c>
      <c r="HT98" s="2">
        <v>875.9</v>
      </c>
      <c r="HU98" s="2">
        <v>870.3</v>
      </c>
      <c r="HV98" s="2">
        <v>878</v>
      </c>
      <c r="HW98" s="2">
        <v>871.1</v>
      </c>
      <c r="HX98" s="2">
        <v>845.7</v>
      </c>
      <c r="HY98" s="2">
        <v>840</v>
      </c>
      <c r="HZ98" s="2">
        <v>834</v>
      </c>
      <c r="IA98" s="2">
        <v>831.9</v>
      </c>
      <c r="IB98" s="2">
        <v>838.8</v>
      </c>
      <c r="IC98" s="2">
        <v>849.9</v>
      </c>
      <c r="ID98" s="2">
        <v>851.7</v>
      </c>
      <c r="IE98" s="2">
        <v>812.9</v>
      </c>
      <c r="IF98" s="2">
        <v>800.7</v>
      </c>
      <c r="IG98" s="2">
        <v>801.9</v>
      </c>
      <c r="IH98" s="2">
        <v>795.5</v>
      </c>
      <c r="II98" s="2">
        <v>791</v>
      </c>
      <c r="IJ98" s="2">
        <v>797.2</v>
      </c>
      <c r="IK98" s="2">
        <v>794.8</v>
      </c>
      <c r="IL98" s="2">
        <v>791.4</v>
      </c>
      <c r="IM98" s="2">
        <v>777.7</v>
      </c>
      <c r="IN98" s="2">
        <v>779.9</v>
      </c>
      <c r="IO98" s="2">
        <v>781.9</v>
      </c>
      <c r="IP98" s="2">
        <v>776</v>
      </c>
      <c r="IQ98" s="2">
        <v>826.8</v>
      </c>
      <c r="IR98" s="2">
        <v>832.7</v>
      </c>
      <c r="IS98" s="2">
        <v>826.1</v>
      </c>
      <c r="IT98" s="2">
        <v>818.2</v>
      </c>
    </row>
    <row r="99" spans="1:254" ht="15.9" customHeight="1">
      <c r="A99" s="65" t="s">
        <v>193</v>
      </c>
      <c r="B99" s="25" t="s">
        <v>194</v>
      </c>
      <c r="C99" s="39">
        <v>4826</v>
      </c>
      <c r="D99" s="38">
        <v>128</v>
      </c>
      <c r="E99" s="34">
        <v>4698</v>
      </c>
      <c r="F99" s="34">
        <v>4607</v>
      </c>
      <c r="G99" s="29">
        <v>4701</v>
      </c>
      <c r="H99" s="29">
        <v>4816</v>
      </c>
      <c r="I99" s="29">
        <v>4947</v>
      </c>
      <c r="J99" s="29">
        <v>5132</v>
      </c>
      <c r="K99" s="29">
        <v>5110</v>
      </c>
      <c r="L99" s="29">
        <v>4816</v>
      </c>
      <c r="M99" s="29">
        <v>4786</v>
      </c>
      <c r="N99" s="29">
        <v>4678</v>
      </c>
      <c r="O99" s="29">
        <v>4585</v>
      </c>
      <c r="P99" s="29">
        <v>4607</v>
      </c>
      <c r="Q99" s="29">
        <v>4529</v>
      </c>
      <c r="R99" s="29">
        <v>4457</v>
      </c>
      <c r="S99" s="29">
        <v>4348</v>
      </c>
      <c r="T99" s="29">
        <v>4331</v>
      </c>
      <c r="U99" s="29">
        <v>4433</v>
      </c>
      <c r="V99" s="29">
        <v>4316</v>
      </c>
      <c r="W99" s="29">
        <v>4328</v>
      </c>
      <c r="X99" s="29">
        <v>4343</v>
      </c>
      <c r="Y99" s="29">
        <v>4366</v>
      </c>
      <c r="Z99" s="29">
        <v>4337</v>
      </c>
      <c r="AA99" s="29">
        <v>4352</v>
      </c>
      <c r="AB99" s="29">
        <v>4342</v>
      </c>
      <c r="AC99" s="29">
        <v>4188</v>
      </c>
      <c r="AD99" s="29">
        <v>4129</v>
      </c>
      <c r="AE99" s="29">
        <v>4170</v>
      </c>
      <c r="AF99" s="29">
        <v>4145</v>
      </c>
      <c r="AG99" s="29">
        <v>4009</v>
      </c>
      <c r="AH99" s="29">
        <v>3952</v>
      </c>
      <c r="AI99" s="29">
        <v>3918</v>
      </c>
      <c r="AJ99" s="29">
        <v>3947</v>
      </c>
      <c r="AK99" s="29">
        <v>3908</v>
      </c>
      <c r="AL99" s="29">
        <v>3944</v>
      </c>
      <c r="AM99" s="29">
        <v>3976</v>
      </c>
      <c r="AN99" s="29">
        <v>3886</v>
      </c>
      <c r="AO99" s="29">
        <v>3799</v>
      </c>
      <c r="AP99" s="29">
        <v>3840</v>
      </c>
      <c r="AQ99" s="29">
        <v>3790</v>
      </c>
      <c r="AR99" s="29">
        <v>3739</v>
      </c>
      <c r="AS99" s="29">
        <v>3749</v>
      </c>
      <c r="AT99" s="29">
        <v>3784</v>
      </c>
      <c r="AU99" s="29">
        <v>3866</v>
      </c>
      <c r="AV99" s="29">
        <v>3856</v>
      </c>
      <c r="AW99" s="29">
        <v>3853</v>
      </c>
      <c r="AX99" s="29">
        <v>3818</v>
      </c>
      <c r="AY99" s="29">
        <v>3853</v>
      </c>
      <c r="AZ99" s="29">
        <v>3963</v>
      </c>
      <c r="BA99" s="29">
        <v>3994</v>
      </c>
      <c r="BB99" s="29">
        <v>4057</v>
      </c>
      <c r="BC99" s="29">
        <v>4068</v>
      </c>
      <c r="BD99" s="29">
        <v>4104</v>
      </c>
      <c r="BE99" s="29">
        <v>4178</v>
      </c>
      <c r="BF99" s="29">
        <v>4249</v>
      </c>
      <c r="BG99" s="29">
        <v>4298</v>
      </c>
      <c r="BH99" s="29">
        <v>4470</v>
      </c>
      <c r="BI99" s="29">
        <v>4512</v>
      </c>
      <c r="BJ99" s="29">
        <v>4529</v>
      </c>
      <c r="BK99" s="29">
        <v>4739</v>
      </c>
      <c r="BL99" s="30">
        <v>4748</v>
      </c>
      <c r="BM99" s="2">
        <v>4736</v>
      </c>
      <c r="BN99" s="2">
        <v>4737</v>
      </c>
      <c r="BO99" s="2">
        <v>4669</v>
      </c>
      <c r="BP99" s="2">
        <v>4761</v>
      </c>
      <c r="BQ99" s="2">
        <v>4765</v>
      </c>
      <c r="BR99" s="2">
        <v>4694</v>
      </c>
      <c r="BS99" s="2">
        <v>4705</v>
      </c>
      <c r="BT99" s="2">
        <v>4635</v>
      </c>
      <c r="BU99" s="2">
        <v>4653</v>
      </c>
      <c r="BV99" s="2">
        <v>4778</v>
      </c>
      <c r="BW99" s="2">
        <v>4821</v>
      </c>
      <c r="BX99" s="2">
        <v>4960</v>
      </c>
      <c r="BY99" s="2">
        <v>4901</v>
      </c>
      <c r="BZ99" s="2">
        <v>4924</v>
      </c>
      <c r="CA99" s="2">
        <v>5033</v>
      </c>
      <c r="CB99" s="2">
        <v>5077</v>
      </c>
      <c r="CC99" s="2">
        <v>5030</v>
      </c>
      <c r="CD99" s="2">
        <v>4955</v>
      </c>
      <c r="CE99" s="2">
        <v>4988</v>
      </c>
      <c r="CF99" s="2">
        <v>5165</v>
      </c>
      <c r="CG99" s="2">
        <v>5233</v>
      </c>
      <c r="CH99" s="2">
        <v>5229</v>
      </c>
      <c r="CI99" s="2">
        <v>5163</v>
      </c>
      <c r="CJ99" s="2">
        <v>5172</v>
      </c>
      <c r="CK99" s="2">
        <v>5065</v>
      </c>
      <c r="CL99" s="2">
        <v>5180</v>
      </c>
      <c r="CM99" s="2">
        <v>5115</v>
      </c>
      <c r="CN99" s="2">
        <v>4953</v>
      </c>
      <c r="CO99" s="2">
        <v>4880</v>
      </c>
      <c r="CP99" s="2">
        <v>4998</v>
      </c>
      <c r="CQ99" s="2">
        <v>4930</v>
      </c>
      <c r="CR99" s="2">
        <v>4910</v>
      </c>
      <c r="CS99" s="2">
        <v>4809</v>
      </c>
      <c r="CT99" s="2">
        <v>4718</v>
      </c>
      <c r="CU99" s="2">
        <v>4873</v>
      </c>
      <c r="CV99" s="2">
        <v>4948</v>
      </c>
      <c r="CW99" s="2">
        <v>4862</v>
      </c>
      <c r="CX99" s="2">
        <v>4819</v>
      </c>
      <c r="CY99" s="2">
        <v>4873</v>
      </c>
      <c r="CZ99" s="2">
        <v>4877</v>
      </c>
      <c r="DA99" s="2">
        <v>4974</v>
      </c>
      <c r="DB99" s="2">
        <v>4903</v>
      </c>
      <c r="DC99" s="2">
        <v>4855</v>
      </c>
      <c r="DD99" s="2">
        <v>4894</v>
      </c>
      <c r="DE99" s="2">
        <v>4979</v>
      </c>
      <c r="DF99" s="2">
        <v>4845</v>
      </c>
      <c r="DG99" s="2">
        <v>5107</v>
      </c>
      <c r="DH99" s="2">
        <v>5145</v>
      </c>
      <c r="DI99" s="2">
        <v>5243</v>
      </c>
      <c r="DJ99" s="2">
        <v>5238</v>
      </c>
      <c r="DK99" s="2">
        <v>5176</v>
      </c>
      <c r="DL99" s="2">
        <v>5130</v>
      </c>
      <c r="DM99" s="2">
        <v>5146</v>
      </c>
      <c r="DN99" s="2">
        <v>5100</v>
      </c>
      <c r="DO99" s="2">
        <v>5135</v>
      </c>
      <c r="DP99" s="2">
        <v>5007</v>
      </c>
      <c r="DQ99" s="2">
        <v>5129</v>
      </c>
      <c r="DR99" s="2">
        <v>5103</v>
      </c>
      <c r="DS99" s="2">
        <v>4960</v>
      </c>
      <c r="DT99" s="2">
        <v>4836</v>
      </c>
      <c r="DU99" s="2">
        <v>4657</v>
      </c>
      <c r="DV99" s="2">
        <v>4544</v>
      </c>
      <c r="DW99" s="2">
        <v>4628</v>
      </c>
      <c r="DX99" s="2">
        <v>4467</v>
      </c>
      <c r="DY99" s="2">
        <v>4472</v>
      </c>
      <c r="DZ99" s="2">
        <v>4437</v>
      </c>
      <c r="EA99" s="2">
        <v>4332</v>
      </c>
      <c r="EB99" s="2">
        <v>4297</v>
      </c>
      <c r="EC99" s="2">
        <v>4399</v>
      </c>
      <c r="ED99" s="2">
        <v>4470</v>
      </c>
      <c r="EE99" s="2">
        <v>4510</v>
      </c>
      <c r="EF99" s="2">
        <v>4588</v>
      </c>
      <c r="EG99" s="2">
        <v>4524</v>
      </c>
      <c r="EH99" s="2">
        <v>4459</v>
      </c>
      <c r="EI99" s="2">
        <v>4497</v>
      </c>
      <c r="EJ99" s="2">
        <v>4494</v>
      </c>
      <c r="EK99" s="2">
        <v>4564</v>
      </c>
      <c r="EL99" s="2">
        <v>4659</v>
      </c>
      <c r="EM99" s="2">
        <v>4762</v>
      </c>
      <c r="EN99" s="2">
        <v>4807</v>
      </c>
      <c r="EO99" s="2">
        <v>4790</v>
      </c>
      <c r="EP99" s="2">
        <v>4792</v>
      </c>
      <c r="EQ99" s="2">
        <v>4791</v>
      </c>
      <c r="ER99" s="2">
        <v>4815</v>
      </c>
      <c r="ES99" s="2">
        <v>4798</v>
      </c>
      <c r="ET99" s="2">
        <v>4729</v>
      </c>
      <c r="EU99" s="2">
        <v>4709</v>
      </c>
      <c r="EV99" s="2">
        <v>4717</v>
      </c>
      <c r="EW99" s="2">
        <v>4665</v>
      </c>
      <c r="EX99" s="2">
        <v>4628</v>
      </c>
      <c r="EY99" s="2">
        <v>4564</v>
      </c>
      <c r="EZ99" s="2">
        <v>4531</v>
      </c>
      <c r="FA99" s="2">
        <v>4583</v>
      </c>
      <c r="FB99" s="2">
        <v>4633</v>
      </c>
      <c r="FC99" s="2">
        <v>4586</v>
      </c>
      <c r="FD99" s="2">
        <v>4658</v>
      </c>
      <c r="FE99" s="2">
        <v>4634</v>
      </c>
      <c r="FF99" s="2">
        <v>4659</v>
      </c>
      <c r="FG99" s="2">
        <v>4708</v>
      </c>
      <c r="FH99" s="2">
        <v>4759</v>
      </c>
      <c r="FI99" s="2">
        <v>4707</v>
      </c>
      <c r="FJ99" s="2">
        <v>4675</v>
      </c>
      <c r="FK99" s="2">
        <v>4686</v>
      </c>
      <c r="FL99" s="2">
        <v>4709</v>
      </c>
      <c r="FM99" s="2">
        <v>4722</v>
      </c>
      <c r="FN99" s="2">
        <v>4751</v>
      </c>
      <c r="FO99" s="2">
        <v>4872</v>
      </c>
      <c r="FP99" s="2">
        <v>4935</v>
      </c>
      <c r="FQ99" s="2">
        <v>4996</v>
      </c>
      <c r="FR99" s="2">
        <v>5148</v>
      </c>
      <c r="FS99" s="2">
        <v>5034</v>
      </c>
      <c r="FT99" s="2">
        <v>4688</v>
      </c>
      <c r="FU99" s="2">
        <v>4763</v>
      </c>
      <c r="FV99" s="2">
        <v>4792</v>
      </c>
      <c r="FW99" s="2">
        <v>4687</v>
      </c>
      <c r="FX99" s="2">
        <v>4733</v>
      </c>
      <c r="FY99" s="2">
        <v>4772</v>
      </c>
      <c r="FZ99" s="2">
        <v>4503</v>
      </c>
      <c r="GA99" s="2">
        <v>4575</v>
      </c>
      <c r="GB99" s="2">
        <v>4432</v>
      </c>
      <c r="GC99" s="2">
        <v>4442</v>
      </c>
      <c r="GD99" s="2">
        <v>4424</v>
      </c>
      <c r="GE99" s="2">
        <v>4427</v>
      </c>
      <c r="GF99" s="2">
        <v>4600</v>
      </c>
      <c r="GG99" s="2">
        <v>4603</v>
      </c>
      <c r="GH99" s="2">
        <v>4591</v>
      </c>
      <c r="GI99" s="2">
        <v>4570</v>
      </c>
      <c r="GJ99" s="2">
        <v>4640</v>
      </c>
      <c r="GK99" s="2">
        <v>4609</v>
      </c>
      <c r="GL99" s="2">
        <v>4611</v>
      </c>
      <c r="GM99" s="2">
        <v>4574</v>
      </c>
      <c r="GN99" s="2">
        <v>4561</v>
      </c>
      <c r="GO99" s="2">
        <v>4622</v>
      </c>
      <c r="GP99" s="2">
        <v>4671</v>
      </c>
      <c r="GQ99" s="2">
        <v>4680</v>
      </c>
      <c r="GR99" s="2">
        <v>4567</v>
      </c>
      <c r="GS99" s="2">
        <v>4570</v>
      </c>
      <c r="GT99" s="2">
        <v>4531</v>
      </c>
      <c r="GU99" s="2">
        <v>4570</v>
      </c>
      <c r="GV99" s="2">
        <v>4777</v>
      </c>
      <c r="GW99" s="2">
        <v>4755</v>
      </c>
      <c r="GX99" s="2">
        <v>4914</v>
      </c>
      <c r="GY99" s="2">
        <v>4894</v>
      </c>
      <c r="GZ99" s="2">
        <v>4939</v>
      </c>
      <c r="HA99" s="2">
        <v>4858</v>
      </c>
      <c r="HB99" s="2">
        <v>4962</v>
      </c>
      <c r="HC99" s="2">
        <v>5042</v>
      </c>
      <c r="HD99" s="2">
        <v>5006</v>
      </c>
      <c r="HE99" s="2">
        <v>5083</v>
      </c>
      <c r="HF99" s="2">
        <v>5134</v>
      </c>
      <c r="HG99" s="2">
        <v>5263</v>
      </c>
      <c r="HH99" s="2">
        <v>5276</v>
      </c>
      <c r="HI99" s="2">
        <v>5223</v>
      </c>
      <c r="HJ99" s="2">
        <v>5248</v>
      </c>
      <c r="HK99" s="2">
        <v>5183</v>
      </c>
      <c r="HL99" s="2">
        <v>5191</v>
      </c>
      <c r="HM99" s="2">
        <v>5252</v>
      </c>
      <c r="HN99" s="2">
        <v>5283</v>
      </c>
      <c r="HO99" s="2">
        <v>5197</v>
      </c>
      <c r="HP99" s="2">
        <v>5264</v>
      </c>
      <c r="HQ99" s="2">
        <v>5349</v>
      </c>
      <c r="HR99" s="2">
        <v>5346</v>
      </c>
      <c r="HS99" s="2">
        <v>5137</v>
      </c>
      <c r="HT99" s="2">
        <v>5012</v>
      </c>
      <c r="HU99" s="2">
        <v>4850</v>
      </c>
      <c r="HV99" s="2">
        <v>4740</v>
      </c>
      <c r="HW99" s="2">
        <v>4736</v>
      </c>
      <c r="HX99" s="2">
        <v>4617</v>
      </c>
      <c r="HY99" s="2">
        <v>4655</v>
      </c>
      <c r="HZ99" s="2">
        <v>4675</v>
      </c>
      <c r="IA99" s="2">
        <v>4770</v>
      </c>
      <c r="IB99" s="2">
        <v>4745</v>
      </c>
      <c r="IC99" s="2">
        <v>4688</v>
      </c>
      <c r="ID99" s="2">
        <v>4715</v>
      </c>
      <c r="IE99" s="2">
        <v>4820</v>
      </c>
      <c r="IF99" s="2">
        <v>4798</v>
      </c>
      <c r="IG99" s="2">
        <v>4721</v>
      </c>
      <c r="IH99" s="2">
        <v>4640</v>
      </c>
      <c r="II99" s="2">
        <v>4645</v>
      </c>
      <c r="IJ99" s="2">
        <v>4563</v>
      </c>
      <c r="IK99" s="2">
        <v>4499</v>
      </c>
      <c r="IL99" s="2">
        <v>4401</v>
      </c>
      <c r="IM99" s="2">
        <v>4353</v>
      </c>
      <c r="IN99" s="2">
        <v>4449</v>
      </c>
      <c r="IO99" s="2">
        <v>4434</v>
      </c>
      <c r="IP99" s="2">
        <v>4304</v>
      </c>
      <c r="IQ99" s="2">
        <v>4324</v>
      </c>
      <c r="IR99" s="2">
        <v>4273</v>
      </c>
      <c r="IS99" s="2">
        <v>4265</v>
      </c>
      <c r="IT99" s="2">
        <v>4282</v>
      </c>
    </row>
    <row r="100" spans="1:254" ht="15.9" customHeight="1">
      <c r="A100" s="65" t="s">
        <v>195</v>
      </c>
      <c r="B100" s="25" t="s">
        <v>196</v>
      </c>
      <c r="C100" s="39">
        <v>2392</v>
      </c>
      <c r="D100" s="38">
        <v>43.5</v>
      </c>
      <c r="E100" s="34">
        <v>2348.5</v>
      </c>
      <c r="F100" s="34">
        <v>2320</v>
      </c>
      <c r="G100" s="29">
        <v>2321</v>
      </c>
      <c r="H100" s="29">
        <v>2367.5</v>
      </c>
      <c r="I100" s="29">
        <v>2408.5</v>
      </c>
      <c r="J100" s="29">
        <v>2482</v>
      </c>
      <c r="K100" s="29">
        <v>2514.5</v>
      </c>
      <c r="L100" s="29">
        <v>2457</v>
      </c>
      <c r="M100" s="29">
        <v>2448.5</v>
      </c>
      <c r="N100" s="29">
        <v>2440.5</v>
      </c>
      <c r="O100" s="29">
        <v>2410.5</v>
      </c>
      <c r="P100" s="29">
        <v>2431</v>
      </c>
      <c r="Q100" s="29">
        <v>2448.5</v>
      </c>
      <c r="R100" s="29">
        <v>2440</v>
      </c>
      <c r="S100" s="29">
        <v>2410.5</v>
      </c>
      <c r="T100" s="29">
        <v>2418</v>
      </c>
      <c r="U100" s="29">
        <v>2451</v>
      </c>
      <c r="V100" s="29">
        <v>2449.5</v>
      </c>
      <c r="W100" s="29">
        <v>2471.5</v>
      </c>
      <c r="X100" s="29">
        <v>2507</v>
      </c>
      <c r="Y100" s="29">
        <v>2500</v>
      </c>
      <c r="Z100" s="29">
        <v>2466.5</v>
      </c>
      <c r="AA100" s="29">
        <v>2454.5</v>
      </c>
      <c r="AB100" s="29">
        <v>2469.5</v>
      </c>
      <c r="AC100" s="29">
        <v>2422</v>
      </c>
      <c r="AD100" s="29">
        <v>2390</v>
      </c>
      <c r="AE100" s="29">
        <v>2431</v>
      </c>
      <c r="AF100" s="29">
        <v>2417</v>
      </c>
      <c r="AG100" s="29">
        <v>2377.5</v>
      </c>
      <c r="AH100" s="29">
        <v>2384.5</v>
      </c>
      <c r="AI100" s="29">
        <v>2364.5</v>
      </c>
      <c r="AJ100" s="29">
        <v>2352</v>
      </c>
      <c r="AK100" s="29">
        <v>2390</v>
      </c>
      <c r="AL100" s="29">
        <v>2249</v>
      </c>
      <c r="AM100" s="29">
        <v>2290</v>
      </c>
      <c r="AN100" s="29">
        <v>2277</v>
      </c>
      <c r="AO100" s="29">
        <v>2289.5</v>
      </c>
      <c r="AP100" s="29">
        <v>2310.5</v>
      </c>
      <c r="AQ100" s="29">
        <v>2246</v>
      </c>
      <c r="AR100" s="29">
        <v>2246</v>
      </c>
      <c r="AS100" s="29">
        <v>2232</v>
      </c>
      <c r="AT100" s="29">
        <v>2247.5</v>
      </c>
      <c r="AU100" s="29">
        <v>2273.5</v>
      </c>
      <c r="AV100" s="29">
        <v>2234</v>
      </c>
      <c r="AW100" s="29">
        <v>2228.5</v>
      </c>
      <c r="AX100" s="29">
        <v>2204</v>
      </c>
      <c r="AY100" s="29">
        <v>2297</v>
      </c>
      <c r="AZ100" s="29">
        <v>2364</v>
      </c>
      <c r="BA100" s="29">
        <v>2419.5</v>
      </c>
      <c r="BB100" s="29">
        <v>2407.5</v>
      </c>
      <c r="BC100" s="29">
        <v>2378</v>
      </c>
      <c r="BD100" s="29">
        <v>2446.5</v>
      </c>
      <c r="BE100" s="29">
        <v>2511</v>
      </c>
      <c r="BF100" s="29">
        <v>2539</v>
      </c>
      <c r="BG100" s="29">
        <v>2489</v>
      </c>
      <c r="BH100" s="29">
        <v>2485.5</v>
      </c>
      <c r="BI100" s="29">
        <v>2439.5</v>
      </c>
      <c r="BJ100" s="29">
        <v>2517</v>
      </c>
      <c r="BK100" s="29">
        <v>2565</v>
      </c>
      <c r="BL100" s="30">
        <v>2573.5</v>
      </c>
      <c r="BM100" s="2">
        <v>2556.5</v>
      </c>
      <c r="BN100" s="2">
        <v>2509.5</v>
      </c>
      <c r="BO100" s="2">
        <v>2523.5</v>
      </c>
      <c r="BP100" s="2">
        <v>2480.5</v>
      </c>
      <c r="BQ100" s="2">
        <v>2362</v>
      </c>
      <c r="BR100" s="2">
        <v>2328</v>
      </c>
      <c r="BS100" s="2">
        <v>2315</v>
      </c>
      <c r="BT100" s="2">
        <v>2316</v>
      </c>
      <c r="BU100" s="2">
        <v>2326.5</v>
      </c>
      <c r="BV100" s="2">
        <v>2350</v>
      </c>
      <c r="BW100" s="2">
        <v>2319.5</v>
      </c>
      <c r="BX100" s="2">
        <v>2345</v>
      </c>
      <c r="BY100" s="2">
        <v>2413.5</v>
      </c>
      <c r="BZ100" s="2">
        <v>2429.5</v>
      </c>
      <c r="CA100" s="2">
        <v>2468.5</v>
      </c>
      <c r="CB100" s="2">
        <v>2496</v>
      </c>
      <c r="CC100" s="2">
        <v>2495</v>
      </c>
      <c r="CD100" s="2">
        <v>2516</v>
      </c>
      <c r="CE100" s="2">
        <v>2528</v>
      </c>
      <c r="CF100" s="2">
        <v>2565</v>
      </c>
      <c r="CG100" s="2">
        <v>2589</v>
      </c>
      <c r="CH100" s="2">
        <v>2604</v>
      </c>
      <c r="CI100" s="2">
        <v>2549</v>
      </c>
      <c r="CJ100" s="2">
        <v>2565</v>
      </c>
      <c r="CK100" s="2">
        <v>2537</v>
      </c>
      <c r="CL100" s="2">
        <v>2599.5</v>
      </c>
      <c r="CM100" s="2">
        <v>2579.5</v>
      </c>
      <c r="CN100" s="2">
        <v>2541</v>
      </c>
      <c r="CO100" s="2">
        <v>2519.5</v>
      </c>
      <c r="CP100" s="2">
        <v>2549</v>
      </c>
      <c r="CQ100" s="2">
        <v>2507.5</v>
      </c>
      <c r="CR100" s="2">
        <v>2478.5</v>
      </c>
      <c r="CS100" s="2">
        <v>2396.5</v>
      </c>
      <c r="CT100" s="2">
        <v>2349.5</v>
      </c>
      <c r="CU100" s="2">
        <v>2396.5</v>
      </c>
      <c r="CV100" s="2">
        <v>2420</v>
      </c>
      <c r="CW100" s="2">
        <v>2387.5</v>
      </c>
      <c r="CX100" s="2">
        <v>2354.5</v>
      </c>
      <c r="CY100" s="2">
        <v>2384.5</v>
      </c>
      <c r="CZ100" s="2">
        <v>2400</v>
      </c>
      <c r="DA100" s="2">
        <v>2442</v>
      </c>
      <c r="DB100" s="2">
        <v>2529</v>
      </c>
      <c r="DC100" s="2">
        <v>2487.5</v>
      </c>
      <c r="DD100" s="2">
        <v>2526.5</v>
      </c>
      <c r="DE100" s="2">
        <v>2589</v>
      </c>
      <c r="DF100" s="2">
        <v>2449.5</v>
      </c>
      <c r="DG100" s="2">
        <v>2525.5</v>
      </c>
      <c r="DH100" s="2">
        <v>2626</v>
      </c>
      <c r="DI100" s="2">
        <v>2674.5</v>
      </c>
      <c r="DJ100" s="2">
        <v>2638.5</v>
      </c>
      <c r="DK100" s="2">
        <v>2663</v>
      </c>
      <c r="DL100" s="2">
        <v>2652</v>
      </c>
      <c r="DM100" s="2">
        <v>2652.5</v>
      </c>
      <c r="DN100" s="2">
        <v>2609</v>
      </c>
      <c r="DO100" s="2">
        <v>2575</v>
      </c>
      <c r="DP100" s="2">
        <v>2548</v>
      </c>
      <c r="DQ100" s="2">
        <v>2567</v>
      </c>
      <c r="DR100" s="2">
        <v>2572</v>
      </c>
      <c r="DS100" s="2">
        <v>2565</v>
      </c>
      <c r="DT100" s="2">
        <v>2560</v>
      </c>
      <c r="DU100" s="2">
        <v>2565</v>
      </c>
      <c r="DV100" s="2">
        <v>2492</v>
      </c>
      <c r="DW100" s="2">
        <v>2487.5</v>
      </c>
      <c r="DX100" s="2">
        <v>2448.5</v>
      </c>
      <c r="DY100" s="2">
        <v>2447</v>
      </c>
      <c r="DZ100" s="2">
        <v>2409</v>
      </c>
      <c r="EA100" s="2">
        <v>2328</v>
      </c>
      <c r="EB100" s="2">
        <v>2296</v>
      </c>
      <c r="EC100" s="2">
        <v>2301</v>
      </c>
      <c r="ED100" s="2">
        <v>2333</v>
      </c>
      <c r="EE100" s="2">
        <v>2289.5</v>
      </c>
      <c r="EF100" s="2">
        <v>2290</v>
      </c>
      <c r="EG100" s="2">
        <v>2264</v>
      </c>
      <c r="EH100" s="2">
        <v>2248</v>
      </c>
      <c r="EI100" s="2">
        <v>2294</v>
      </c>
      <c r="EJ100" s="2">
        <v>2255.5</v>
      </c>
      <c r="EK100" s="2">
        <v>2266</v>
      </c>
      <c r="EL100" s="2">
        <v>2291</v>
      </c>
      <c r="EM100" s="2">
        <v>2301.5</v>
      </c>
      <c r="EN100" s="2">
        <v>2296</v>
      </c>
      <c r="EO100" s="2">
        <v>2275.5</v>
      </c>
      <c r="EP100" s="2">
        <v>2250</v>
      </c>
      <c r="EQ100" s="2">
        <v>2212.5</v>
      </c>
      <c r="ER100" s="2">
        <v>2189.5</v>
      </c>
      <c r="ES100" s="2">
        <v>2201.5</v>
      </c>
      <c r="ET100" s="2">
        <v>2179.5</v>
      </c>
      <c r="EU100" s="2">
        <v>2183</v>
      </c>
      <c r="EV100" s="2">
        <v>2193.5</v>
      </c>
      <c r="EW100" s="2">
        <v>2190</v>
      </c>
      <c r="EX100" s="2">
        <v>2211.5</v>
      </c>
      <c r="EY100" s="2">
        <v>2206.5</v>
      </c>
      <c r="EZ100" s="2">
        <v>2200</v>
      </c>
      <c r="FA100" s="2">
        <v>2192.5</v>
      </c>
      <c r="FB100" s="2">
        <v>2219</v>
      </c>
      <c r="FC100" s="2">
        <v>2210</v>
      </c>
      <c r="FD100" s="2">
        <v>2229</v>
      </c>
      <c r="FE100" s="2">
        <v>2223.5</v>
      </c>
      <c r="FF100" s="2">
        <v>2198</v>
      </c>
      <c r="FG100" s="2">
        <v>2207.5</v>
      </c>
      <c r="FH100" s="2">
        <v>2206</v>
      </c>
      <c r="FI100" s="2">
        <v>2164.5</v>
      </c>
      <c r="FJ100" s="2">
        <v>2129</v>
      </c>
      <c r="FK100" s="2">
        <v>2139</v>
      </c>
      <c r="FL100" s="2">
        <v>2148.5</v>
      </c>
      <c r="FM100" s="2">
        <v>2148.5</v>
      </c>
      <c r="FN100" s="2">
        <v>2146.5</v>
      </c>
      <c r="FO100" s="2">
        <v>2200</v>
      </c>
      <c r="FP100" s="2">
        <v>2212.5</v>
      </c>
      <c r="FQ100" s="2">
        <v>2237</v>
      </c>
      <c r="FR100" s="2">
        <v>2174</v>
      </c>
      <c r="FS100" s="2">
        <v>2137.5</v>
      </c>
      <c r="FT100" s="2">
        <v>2096</v>
      </c>
      <c r="FU100" s="2">
        <v>2070</v>
      </c>
      <c r="FV100" s="2">
        <v>2024</v>
      </c>
      <c r="FW100" s="2">
        <v>2038.5</v>
      </c>
      <c r="FX100" s="2">
        <v>2037.5</v>
      </c>
      <c r="FY100" s="2">
        <v>2039.5</v>
      </c>
      <c r="FZ100" s="2">
        <v>2009.5</v>
      </c>
      <c r="GA100" s="2">
        <v>1997.5</v>
      </c>
      <c r="GB100" s="2">
        <v>1951.5</v>
      </c>
      <c r="GC100" s="2">
        <v>1929.5</v>
      </c>
      <c r="GD100" s="2">
        <v>1948</v>
      </c>
      <c r="GE100" s="2">
        <v>1944</v>
      </c>
      <c r="GF100" s="2">
        <v>1919</v>
      </c>
      <c r="GG100" s="2">
        <v>1914</v>
      </c>
      <c r="GH100" s="2">
        <v>1892</v>
      </c>
      <c r="GI100" s="2">
        <v>1882</v>
      </c>
      <c r="GJ100" s="2">
        <v>1833</v>
      </c>
      <c r="GK100" s="2">
        <v>1867</v>
      </c>
      <c r="GL100" s="2">
        <v>1871.5</v>
      </c>
      <c r="GM100" s="2">
        <v>1857.5</v>
      </c>
      <c r="GN100" s="2">
        <v>1835</v>
      </c>
      <c r="GO100" s="2">
        <v>1841.5</v>
      </c>
      <c r="GP100" s="2">
        <v>1841</v>
      </c>
      <c r="GQ100" s="2">
        <v>1846</v>
      </c>
      <c r="GR100" s="2">
        <v>1815</v>
      </c>
      <c r="GS100" s="2">
        <v>1803.5</v>
      </c>
      <c r="GT100" s="2">
        <v>1792.5</v>
      </c>
      <c r="GU100" s="2">
        <v>1784</v>
      </c>
      <c r="GV100" s="2">
        <v>1854.5</v>
      </c>
      <c r="GW100" s="2">
        <v>1853</v>
      </c>
      <c r="GX100" s="2">
        <v>1749.5</v>
      </c>
      <c r="GY100" s="2">
        <v>1749.5</v>
      </c>
      <c r="GZ100" s="2">
        <v>1735.5</v>
      </c>
      <c r="HA100" s="2">
        <v>1700</v>
      </c>
      <c r="HB100" s="2">
        <v>1705.5</v>
      </c>
      <c r="HC100" s="2">
        <v>1710</v>
      </c>
      <c r="HD100" s="2">
        <v>1716.5</v>
      </c>
      <c r="HE100" s="2">
        <v>1703.5</v>
      </c>
      <c r="HF100" s="2">
        <v>1724</v>
      </c>
      <c r="HG100" s="2">
        <v>1720.5</v>
      </c>
      <c r="HH100" s="2">
        <v>1751</v>
      </c>
      <c r="HI100" s="2">
        <v>1725</v>
      </c>
      <c r="HJ100" s="2">
        <v>1740</v>
      </c>
      <c r="HK100" s="2">
        <v>1728.5</v>
      </c>
      <c r="HL100" s="2">
        <v>1737</v>
      </c>
      <c r="HM100" s="2">
        <v>1743</v>
      </c>
      <c r="HN100" s="2">
        <v>1744</v>
      </c>
      <c r="HO100" s="2">
        <v>1740.5</v>
      </c>
      <c r="HP100" s="2">
        <v>1767</v>
      </c>
      <c r="HQ100" s="2">
        <v>1774.5</v>
      </c>
      <c r="HR100" s="2">
        <v>1776.5</v>
      </c>
      <c r="HS100" s="2">
        <v>1736.5</v>
      </c>
      <c r="HT100" s="2">
        <v>1738</v>
      </c>
      <c r="HU100" s="2">
        <v>1725.5</v>
      </c>
      <c r="HV100" s="2">
        <v>1719.5</v>
      </c>
      <c r="HW100" s="2">
        <v>1703</v>
      </c>
      <c r="HX100" s="2">
        <v>1675</v>
      </c>
      <c r="HY100" s="2">
        <v>1668</v>
      </c>
      <c r="HZ100" s="2">
        <v>1626.5</v>
      </c>
      <c r="IA100" s="2">
        <v>1668</v>
      </c>
      <c r="IB100" s="2">
        <v>1665.5</v>
      </c>
      <c r="IC100" s="2">
        <v>1666</v>
      </c>
      <c r="ID100" s="2">
        <v>1696.5</v>
      </c>
      <c r="IE100" s="2">
        <v>1729</v>
      </c>
      <c r="IF100" s="2">
        <v>1717</v>
      </c>
      <c r="IG100" s="2">
        <v>1724</v>
      </c>
      <c r="IH100" s="2">
        <v>1718</v>
      </c>
      <c r="II100" s="2">
        <v>1745</v>
      </c>
      <c r="IJ100" s="2">
        <v>1738</v>
      </c>
      <c r="IK100" s="2">
        <v>1732</v>
      </c>
      <c r="IL100" s="2">
        <v>1717.5</v>
      </c>
      <c r="IM100" s="2">
        <v>1726</v>
      </c>
      <c r="IN100" s="2">
        <v>1742</v>
      </c>
      <c r="IO100" s="2">
        <v>1695</v>
      </c>
      <c r="IP100" s="2">
        <v>1677.5</v>
      </c>
      <c r="IQ100" s="2">
        <v>1695</v>
      </c>
      <c r="IR100" s="2">
        <v>1699</v>
      </c>
      <c r="IS100" s="2">
        <v>1673.5</v>
      </c>
      <c r="IT100" s="2">
        <v>1664.5</v>
      </c>
    </row>
    <row r="101" spans="1:254" ht="15.9" customHeight="1">
      <c r="A101" s="65" t="s">
        <v>197</v>
      </c>
      <c r="B101" s="25" t="s">
        <v>198</v>
      </c>
      <c r="C101" s="39">
        <v>3016</v>
      </c>
      <c r="D101" s="38">
        <v>49.5</v>
      </c>
      <c r="E101" s="34">
        <v>2966.5</v>
      </c>
      <c r="F101" s="34">
        <v>2943</v>
      </c>
      <c r="G101" s="29">
        <v>3070</v>
      </c>
      <c r="H101" s="29">
        <v>3133</v>
      </c>
      <c r="I101" s="29">
        <v>3167</v>
      </c>
      <c r="J101" s="29">
        <v>3065</v>
      </c>
      <c r="K101" s="29">
        <v>3051</v>
      </c>
      <c r="L101" s="29">
        <v>2915</v>
      </c>
      <c r="M101" s="29">
        <v>2831.5</v>
      </c>
      <c r="N101" s="29">
        <v>2687</v>
      </c>
      <c r="O101" s="29">
        <v>2645.5</v>
      </c>
      <c r="P101" s="29">
        <v>2685</v>
      </c>
      <c r="Q101" s="29">
        <v>2822</v>
      </c>
      <c r="R101" s="29">
        <v>2768</v>
      </c>
      <c r="S101" s="29">
        <v>2704</v>
      </c>
      <c r="T101" s="29">
        <v>2726</v>
      </c>
      <c r="U101" s="29">
        <v>2814</v>
      </c>
      <c r="V101" s="29">
        <v>2650</v>
      </c>
      <c r="W101" s="29">
        <v>2627.5</v>
      </c>
      <c r="X101" s="29">
        <v>2626.5</v>
      </c>
      <c r="Y101" s="29">
        <v>2628</v>
      </c>
      <c r="Z101" s="29">
        <v>2589</v>
      </c>
      <c r="AA101" s="29">
        <v>2565</v>
      </c>
      <c r="AB101" s="29">
        <v>2582.5</v>
      </c>
      <c r="AC101" s="29">
        <v>2518</v>
      </c>
      <c r="AD101" s="29">
        <v>2482.5</v>
      </c>
      <c r="AE101" s="29">
        <v>2519</v>
      </c>
      <c r="AF101" s="29">
        <v>2504</v>
      </c>
      <c r="AG101" s="29">
        <v>2416.5</v>
      </c>
      <c r="AH101" s="29">
        <v>2408</v>
      </c>
      <c r="AI101" s="29">
        <v>2399.5</v>
      </c>
      <c r="AJ101" s="29">
        <v>2377</v>
      </c>
      <c r="AK101" s="29">
        <v>2351.5</v>
      </c>
      <c r="AL101" s="29">
        <v>2336.5</v>
      </c>
      <c r="AM101" s="29">
        <v>2300</v>
      </c>
      <c r="AN101" s="29">
        <v>2303.5</v>
      </c>
      <c r="AO101" s="29">
        <v>2293.5</v>
      </c>
      <c r="AP101" s="29">
        <v>2263.5</v>
      </c>
      <c r="AQ101" s="29">
        <v>2300</v>
      </c>
      <c r="AR101" s="29">
        <v>2332</v>
      </c>
      <c r="AS101" s="29">
        <v>2292.5</v>
      </c>
      <c r="AT101" s="29">
        <v>2236.5</v>
      </c>
      <c r="AU101" s="29">
        <v>2257.5</v>
      </c>
      <c r="AV101" s="29">
        <v>2227.5</v>
      </c>
      <c r="AW101" s="29">
        <v>2215.5</v>
      </c>
      <c r="AX101" s="29">
        <v>2231.5</v>
      </c>
      <c r="AY101" s="29">
        <v>2238</v>
      </c>
      <c r="AZ101" s="29">
        <v>2295.5</v>
      </c>
      <c r="BA101" s="29">
        <v>2327</v>
      </c>
      <c r="BB101" s="29">
        <v>2259</v>
      </c>
      <c r="BC101" s="29">
        <v>2200</v>
      </c>
      <c r="BD101" s="29">
        <v>2181</v>
      </c>
      <c r="BE101" s="29">
        <v>2141</v>
      </c>
      <c r="BF101" s="29">
        <v>2149</v>
      </c>
      <c r="BG101" s="29">
        <v>2202.5</v>
      </c>
      <c r="BH101" s="29">
        <v>2245.5</v>
      </c>
      <c r="BI101" s="29">
        <v>2232.5</v>
      </c>
      <c r="BJ101" s="29">
        <v>2188</v>
      </c>
      <c r="BK101" s="29">
        <v>2166</v>
      </c>
      <c r="BL101" s="30">
        <v>2171</v>
      </c>
      <c r="BM101" s="2">
        <v>2223</v>
      </c>
      <c r="BN101" s="2">
        <v>2211</v>
      </c>
      <c r="BO101" s="2">
        <v>2234.5</v>
      </c>
      <c r="BP101" s="2">
        <v>2274</v>
      </c>
      <c r="BQ101" s="2">
        <v>2247.5</v>
      </c>
      <c r="BR101" s="2">
        <v>2232</v>
      </c>
      <c r="BS101" s="2">
        <v>2266.5</v>
      </c>
      <c r="BT101" s="2">
        <v>2434.5</v>
      </c>
      <c r="BU101" s="2">
        <v>2424</v>
      </c>
      <c r="BV101" s="2">
        <v>2470</v>
      </c>
      <c r="BW101" s="2">
        <v>2576</v>
      </c>
      <c r="BX101" s="2">
        <v>2626.5</v>
      </c>
      <c r="BY101" s="2">
        <v>2654</v>
      </c>
      <c r="BZ101" s="2">
        <v>2665</v>
      </c>
      <c r="CA101" s="2">
        <v>2658</v>
      </c>
      <c r="CB101" s="2">
        <v>2696</v>
      </c>
      <c r="CC101" s="2">
        <v>2647.5</v>
      </c>
      <c r="CD101" s="2">
        <v>2615</v>
      </c>
      <c r="CE101" s="2">
        <v>2615</v>
      </c>
      <c r="CF101" s="2">
        <v>2616</v>
      </c>
      <c r="CG101" s="2">
        <v>2691.5</v>
      </c>
      <c r="CH101" s="2">
        <v>2687</v>
      </c>
      <c r="CI101" s="2">
        <v>2693.5</v>
      </c>
      <c r="CJ101" s="2">
        <v>2730</v>
      </c>
      <c r="CK101" s="2">
        <v>2763</v>
      </c>
      <c r="CL101" s="2">
        <v>2768.5</v>
      </c>
      <c r="CM101" s="2">
        <v>2738</v>
      </c>
      <c r="CN101" s="2">
        <v>2729.5</v>
      </c>
      <c r="CO101" s="2">
        <v>2669</v>
      </c>
      <c r="CP101" s="2">
        <v>2748</v>
      </c>
      <c r="CQ101" s="2">
        <v>2704</v>
      </c>
      <c r="CR101" s="2">
        <v>2722</v>
      </c>
      <c r="CS101" s="2">
        <v>2703.5</v>
      </c>
      <c r="CT101" s="2">
        <v>2748</v>
      </c>
      <c r="CU101" s="2">
        <v>2799.5</v>
      </c>
      <c r="CV101" s="2">
        <v>2847</v>
      </c>
      <c r="CW101" s="2">
        <v>2827</v>
      </c>
      <c r="CX101" s="2">
        <v>2813</v>
      </c>
      <c r="CY101" s="2">
        <v>2815.5</v>
      </c>
      <c r="CZ101" s="2">
        <v>2821</v>
      </c>
      <c r="DA101" s="2">
        <v>2848.5</v>
      </c>
      <c r="DB101" s="2">
        <v>2819</v>
      </c>
      <c r="DC101" s="2">
        <v>2852.5</v>
      </c>
      <c r="DD101" s="2">
        <v>2824</v>
      </c>
      <c r="DE101" s="2">
        <v>2813.5</v>
      </c>
      <c r="DF101" s="2">
        <v>2825</v>
      </c>
      <c r="DG101" s="2">
        <v>2762</v>
      </c>
      <c r="DH101" s="2">
        <v>2834</v>
      </c>
      <c r="DI101" s="2">
        <v>2866</v>
      </c>
      <c r="DJ101" s="2">
        <v>2859.5</v>
      </c>
      <c r="DK101" s="2">
        <v>2775.5</v>
      </c>
      <c r="DL101" s="2">
        <v>2750</v>
      </c>
      <c r="DM101" s="2">
        <v>2750.5</v>
      </c>
      <c r="DN101" s="2">
        <v>2792</v>
      </c>
      <c r="DO101" s="2">
        <v>2789</v>
      </c>
      <c r="DP101" s="2">
        <v>2764</v>
      </c>
      <c r="DQ101" s="2">
        <v>2830</v>
      </c>
      <c r="DR101" s="2">
        <v>2845</v>
      </c>
      <c r="DS101" s="2">
        <v>2827</v>
      </c>
      <c r="DT101" s="2">
        <v>2797</v>
      </c>
      <c r="DU101" s="2">
        <v>2775.5</v>
      </c>
      <c r="DV101" s="2">
        <v>2756.5</v>
      </c>
      <c r="DW101" s="2">
        <v>2753.5</v>
      </c>
      <c r="DX101" s="2">
        <v>2690</v>
      </c>
      <c r="DY101" s="2">
        <v>2764</v>
      </c>
      <c r="DZ101" s="2">
        <v>2766</v>
      </c>
      <c r="EA101" s="2">
        <v>2777.5</v>
      </c>
      <c r="EB101" s="2">
        <v>2747.5</v>
      </c>
      <c r="EC101" s="2">
        <v>2752.5</v>
      </c>
      <c r="ED101" s="2">
        <v>2808</v>
      </c>
      <c r="EE101" s="2">
        <v>2835</v>
      </c>
      <c r="EF101" s="2">
        <v>2822</v>
      </c>
      <c r="EG101" s="2">
        <v>2818</v>
      </c>
      <c r="EH101" s="2">
        <v>2835</v>
      </c>
      <c r="EI101" s="2">
        <v>2856.5</v>
      </c>
      <c r="EJ101" s="2">
        <v>2823</v>
      </c>
      <c r="EK101" s="2">
        <v>2872</v>
      </c>
      <c r="EL101" s="2">
        <v>2892.5</v>
      </c>
      <c r="EM101" s="2">
        <v>2902.5</v>
      </c>
      <c r="EN101" s="2">
        <v>2914.5</v>
      </c>
      <c r="EO101" s="2">
        <v>2933.5</v>
      </c>
      <c r="EP101" s="2">
        <v>2934</v>
      </c>
      <c r="EQ101" s="2">
        <v>2947</v>
      </c>
      <c r="ER101" s="2">
        <v>2869</v>
      </c>
      <c r="ES101" s="2">
        <v>2912.5</v>
      </c>
      <c r="ET101" s="2">
        <v>2905.5</v>
      </c>
      <c r="EU101" s="2">
        <v>2929.5</v>
      </c>
      <c r="EV101" s="2">
        <v>2932</v>
      </c>
      <c r="EW101" s="2">
        <v>2933.5</v>
      </c>
      <c r="EX101" s="2">
        <v>2937</v>
      </c>
      <c r="EY101" s="2">
        <v>2919</v>
      </c>
      <c r="EZ101" s="2">
        <v>2913.5</v>
      </c>
      <c r="FA101" s="2">
        <v>2869</v>
      </c>
      <c r="FB101" s="2">
        <v>2863.5</v>
      </c>
      <c r="FC101" s="2">
        <v>2835.5</v>
      </c>
      <c r="FD101" s="2">
        <v>2886</v>
      </c>
      <c r="FE101" s="2">
        <v>2921</v>
      </c>
      <c r="FF101" s="2">
        <v>2879</v>
      </c>
      <c r="FG101" s="2">
        <v>2849</v>
      </c>
      <c r="FH101" s="2">
        <v>2850.5</v>
      </c>
      <c r="FI101" s="2">
        <v>2884.5</v>
      </c>
      <c r="FJ101" s="2">
        <v>2928</v>
      </c>
      <c r="FK101" s="2">
        <v>2930.5</v>
      </c>
      <c r="FL101" s="2">
        <v>2959</v>
      </c>
      <c r="FM101" s="2">
        <v>2933</v>
      </c>
      <c r="FN101" s="2">
        <v>2946</v>
      </c>
      <c r="FO101" s="2">
        <v>2999.5</v>
      </c>
      <c r="FP101" s="2">
        <v>3043</v>
      </c>
      <c r="FQ101" s="2">
        <v>3042</v>
      </c>
      <c r="FR101" s="2">
        <v>3033</v>
      </c>
      <c r="FS101" s="2">
        <v>3055</v>
      </c>
      <c r="FT101" s="2">
        <v>3073</v>
      </c>
      <c r="FU101" s="2">
        <v>3053</v>
      </c>
      <c r="FV101" s="2">
        <v>3063</v>
      </c>
      <c r="FW101" s="2">
        <v>3033</v>
      </c>
      <c r="FX101" s="2">
        <v>3108</v>
      </c>
      <c r="FY101" s="2">
        <v>3162</v>
      </c>
      <c r="FZ101" s="2">
        <v>3118</v>
      </c>
      <c r="GA101" s="2">
        <v>3126</v>
      </c>
      <c r="GB101" s="2">
        <v>3119</v>
      </c>
      <c r="GC101" s="2">
        <v>3132</v>
      </c>
      <c r="GD101" s="2">
        <v>3111</v>
      </c>
      <c r="GE101" s="2">
        <v>3140</v>
      </c>
      <c r="GF101" s="2">
        <v>3212</v>
      </c>
      <c r="GG101" s="2">
        <v>3169</v>
      </c>
      <c r="GH101" s="2">
        <v>3263</v>
      </c>
      <c r="GI101" s="2">
        <v>3539</v>
      </c>
      <c r="GJ101" s="2">
        <v>3511</v>
      </c>
      <c r="GK101" s="2">
        <v>3534</v>
      </c>
      <c r="GL101" s="2">
        <v>3519</v>
      </c>
      <c r="GM101" s="2">
        <v>3533</v>
      </c>
      <c r="GN101" s="2">
        <v>3560</v>
      </c>
      <c r="GO101" s="2">
        <v>3625</v>
      </c>
      <c r="GP101" s="2">
        <v>3630</v>
      </c>
      <c r="GQ101" s="2">
        <v>3637</v>
      </c>
      <c r="GR101" s="2">
        <v>3606</v>
      </c>
      <c r="GS101" s="2">
        <v>3585</v>
      </c>
      <c r="GT101" s="2">
        <v>3630</v>
      </c>
      <c r="GU101" s="2">
        <v>3585</v>
      </c>
      <c r="GV101" s="2">
        <v>3578</v>
      </c>
      <c r="GW101" s="2">
        <v>3527</v>
      </c>
      <c r="GX101" s="2">
        <v>3633</v>
      </c>
      <c r="GY101" s="2">
        <v>3604</v>
      </c>
      <c r="GZ101" s="2">
        <v>3614</v>
      </c>
      <c r="HA101" s="2">
        <v>3498</v>
      </c>
      <c r="HB101" s="2">
        <v>3574</v>
      </c>
      <c r="HC101" s="2">
        <v>3618</v>
      </c>
      <c r="HD101" s="2">
        <v>3578</v>
      </c>
      <c r="HE101" s="2">
        <v>3604</v>
      </c>
      <c r="HF101" s="2">
        <v>3639</v>
      </c>
      <c r="HG101" s="2">
        <v>3681</v>
      </c>
      <c r="HH101" s="2">
        <v>3689</v>
      </c>
      <c r="HI101" s="2">
        <v>3690</v>
      </c>
      <c r="HJ101" s="2">
        <v>3616</v>
      </c>
      <c r="HK101" s="2">
        <v>3698</v>
      </c>
      <c r="HL101" s="2">
        <v>3702</v>
      </c>
      <c r="HM101" s="2">
        <v>3715</v>
      </c>
      <c r="HN101" s="2">
        <v>3612</v>
      </c>
      <c r="HO101" s="2">
        <v>3668</v>
      </c>
      <c r="HP101" s="2">
        <v>3698</v>
      </c>
      <c r="HQ101" s="2">
        <v>3699</v>
      </c>
      <c r="HR101" s="2">
        <v>3713</v>
      </c>
      <c r="HS101" s="2">
        <v>3657</v>
      </c>
      <c r="HT101" s="2">
        <v>3650</v>
      </c>
      <c r="HU101" s="2">
        <v>3607</v>
      </c>
      <c r="HV101" s="2">
        <v>3667</v>
      </c>
      <c r="HW101" s="2">
        <v>3669</v>
      </c>
      <c r="HX101" s="2">
        <v>3557</v>
      </c>
      <c r="HY101" s="2">
        <v>3589</v>
      </c>
      <c r="HZ101" s="2">
        <v>3527</v>
      </c>
      <c r="IA101" s="2">
        <v>3500</v>
      </c>
      <c r="IB101" s="2">
        <v>3624</v>
      </c>
      <c r="IC101" s="2">
        <v>3617</v>
      </c>
      <c r="ID101" s="2">
        <v>3679</v>
      </c>
      <c r="IE101" s="2">
        <v>3714</v>
      </c>
      <c r="IF101" s="2">
        <v>3515</v>
      </c>
      <c r="IG101" s="2">
        <v>3543</v>
      </c>
      <c r="IH101" s="2">
        <v>3507</v>
      </c>
      <c r="II101" s="2">
        <v>3355</v>
      </c>
      <c r="IJ101" s="2">
        <v>3319</v>
      </c>
      <c r="IK101" s="2">
        <v>3311</v>
      </c>
      <c r="IL101" s="2">
        <v>3283</v>
      </c>
      <c r="IM101" s="2">
        <v>3240</v>
      </c>
      <c r="IN101" s="2">
        <v>3219</v>
      </c>
      <c r="IO101" s="2">
        <v>3192</v>
      </c>
      <c r="IP101" s="2">
        <v>3227</v>
      </c>
      <c r="IQ101" s="2">
        <v>3175</v>
      </c>
      <c r="IR101" s="2">
        <v>3216</v>
      </c>
      <c r="IS101" s="2">
        <v>3125</v>
      </c>
      <c r="IT101" s="2">
        <v>3149</v>
      </c>
    </row>
    <row r="102" spans="1:254" ht="15.9" customHeight="1">
      <c r="A102" s="65" t="s">
        <v>199</v>
      </c>
      <c r="B102" s="25" t="s">
        <v>200</v>
      </c>
      <c r="C102" s="39">
        <v>2178.5</v>
      </c>
      <c r="D102" s="38">
        <v>-104.5</v>
      </c>
      <c r="E102" s="34">
        <v>2283</v>
      </c>
      <c r="F102" s="34">
        <v>2395</v>
      </c>
      <c r="G102" s="29">
        <v>2165.5</v>
      </c>
      <c r="H102" s="29">
        <v>2075</v>
      </c>
      <c r="I102" s="29">
        <v>2450</v>
      </c>
      <c r="J102" s="29">
        <v>2175.5</v>
      </c>
      <c r="K102" s="29">
        <v>2197</v>
      </c>
      <c r="L102" s="29">
        <v>2273.5</v>
      </c>
      <c r="M102" s="29">
        <v>2429</v>
      </c>
      <c r="N102" s="29">
        <v>2474</v>
      </c>
      <c r="O102" s="29">
        <v>2537</v>
      </c>
      <c r="P102" s="29">
        <v>2564</v>
      </c>
      <c r="Q102" s="29">
        <v>2340</v>
      </c>
      <c r="R102" s="29">
        <v>2315</v>
      </c>
      <c r="S102" s="29">
        <v>2424</v>
      </c>
      <c r="T102" s="29">
        <v>2538</v>
      </c>
      <c r="U102" s="29">
        <v>2469.5</v>
      </c>
      <c r="V102" s="29">
        <v>2620.5</v>
      </c>
      <c r="W102" s="29">
        <v>2624</v>
      </c>
      <c r="X102" s="29">
        <v>2487</v>
      </c>
      <c r="Y102" s="29">
        <v>2454</v>
      </c>
      <c r="Z102" s="29">
        <v>2620</v>
      </c>
      <c r="AA102" s="29">
        <v>2696</v>
      </c>
      <c r="AB102" s="29">
        <v>2688</v>
      </c>
      <c r="AC102" s="29">
        <v>2783.5</v>
      </c>
      <c r="AD102" s="29">
        <v>3017</v>
      </c>
      <c r="AE102" s="29">
        <v>3019</v>
      </c>
      <c r="AF102" s="29">
        <v>2979</v>
      </c>
      <c r="AG102" s="29">
        <v>3148.75</v>
      </c>
      <c r="AH102" s="29">
        <v>3167.5</v>
      </c>
      <c r="AI102" s="29">
        <v>3126.25</v>
      </c>
      <c r="AJ102" s="29">
        <v>3586.25</v>
      </c>
      <c r="AK102" s="29">
        <v>3485</v>
      </c>
      <c r="AL102" s="29">
        <v>3576.25</v>
      </c>
      <c r="AM102" s="29">
        <v>3117.5</v>
      </c>
      <c r="AN102" s="29">
        <v>3103.75</v>
      </c>
      <c r="AO102" s="29">
        <v>3151.25</v>
      </c>
      <c r="AP102" s="29">
        <v>2910</v>
      </c>
      <c r="AQ102" s="29">
        <v>2820</v>
      </c>
      <c r="AR102" s="29">
        <v>2617.5</v>
      </c>
      <c r="AS102" s="29">
        <v>2896.25</v>
      </c>
      <c r="AT102" s="29">
        <v>3077.5</v>
      </c>
      <c r="AU102" s="29">
        <v>3098.75</v>
      </c>
      <c r="AV102" s="29">
        <v>3325</v>
      </c>
      <c r="AW102" s="29">
        <v>3533.75</v>
      </c>
      <c r="AX102" s="29">
        <v>3712.5</v>
      </c>
      <c r="AY102" s="29">
        <v>3335</v>
      </c>
      <c r="AZ102" s="29">
        <v>3325</v>
      </c>
      <c r="BA102" s="29">
        <v>3146.25</v>
      </c>
      <c r="BB102" s="29">
        <v>3018.75</v>
      </c>
      <c r="BC102" s="29">
        <v>3227.5</v>
      </c>
      <c r="BD102" s="29">
        <v>3042.5</v>
      </c>
      <c r="BE102" s="29">
        <v>3137.5</v>
      </c>
      <c r="BF102" s="29">
        <v>2972.5</v>
      </c>
      <c r="BG102" s="29">
        <v>2748.75</v>
      </c>
      <c r="BH102" s="29">
        <v>2692.5</v>
      </c>
      <c r="BI102" s="29">
        <v>2837.5</v>
      </c>
      <c r="BJ102" s="29">
        <v>2933.75</v>
      </c>
      <c r="BK102" s="29">
        <v>3106.25</v>
      </c>
      <c r="BL102" s="30">
        <v>3257.5</v>
      </c>
      <c r="BM102" s="2">
        <v>3211.25</v>
      </c>
      <c r="BN102" s="2">
        <v>3186.25</v>
      </c>
      <c r="BO102" s="2">
        <v>2917.5</v>
      </c>
      <c r="BP102" s="2">
        <v>2827.5</v>
      </c>
      <c r="BQ102" s="2">
        <v>2836.25</v>
      </c>
      <c r="BR102" s="2">
        <v>2580</v>
      </c>
      <c r="BS102" s="2">
        <v>2567.5</v>
      </c>
      <c r="BT102" s="2">
        <v>2547.5</v>
      </c>
      <c r="BU102" s="2">
        <v>2547.5</v>
      </c>
      <c r="BV102" s="2">
        <v>2601.25</v>
      </c>
      <c r="BW102" s="2">
        <v>2711.25</v>
      </c>
      <c r="BX102" s="2">
        <v>2690</v>
      </c>
      <c r="BY102" s="2">
        <v>2640</v>
      </c>
      <c r="BZ102" s="2">
        <v>2578.75</v>
      </c>
      <c r="CA102" s="2">
        <v>2532.5</v>
      </c>
      <c r="CB102" s="2">
        <v>2537.5</v>
      </c>
      <c r="CC102" s="2">
        <v>2595</v>
      </c>
      <c r="CD102" s="2">
        <v>2557.5</v>
      </c>
      <c r="CE102" s="2">
        <v>2708.75</v>
      </c>
      <c r="CF102" s="2">
        <v>2653.75</v>
      </c>
      <c r="CG102" s="2">
        <v>2642.5</v>
      </c>
      <c r="CH102" s="2">
        <v>2600</v>
      </c>
      <c r="CI102" s="2">
        <v>2389.25</v>
      </c>
      <c r="CJ102" s="2">
        <v>2474.75</v>
      </c>
      <c r="CK102" s="2">
        <v>2412.5</v>
      </c>
      <c r="CL102" s="2">
        <v>2388.75</v>
      </c>
      <c r="CM102" s="2">
        <v>2317.25</v>
      </c>
      <c r="CN102" s="2">
        <v>2207.25</v>
      </c>
      <c r="CO102" s="2">
        <v>2258.5</v>
      </c>
      <c r="CP102" s="2">
        <v>2391.25</v>
      </c>
      <c r="CQ102" s="2">
        <v>2580</v>
      </c>
      <c r="CR102" s="2">
        <v>2577.5</v>
      </c>
      <c r="CS102" s="2">
        <v>2492.75</v>
      </c>
      <c r="CT102" s="2">
        <v>2340.5</v>
      </c>
      <c r="CU102" s="2">
        <v>2528.75</v>
      </c>
      <c r="CV102" s="2">
        <v>2510</v>
      </c>
      <c r="CW102" s="2">
        <v>2575</v>
      </c>
      <c r="CX102" s="2">
        <v>2603.75</v>
      </c>
      <c r="CY102" s="2">
        <v>2656.25</v>
      </c>
      <c r="CZ102" s="2">
        <v>2675</v>
      </c>
      <c r="DA102" s="2">
        <v>2756.25</v>
      </c>
      <c r="DB102" s="2">
        <v>2590</v>
      </c>
      <c r="DC102" s="2">
        <v>2299.75</v>
      </c>
      <c r="DD102" s="2">
        <v>2502.5</v>
      </c>
      <c r="DE102" s="2">
        <v>2623.75</v>
      </c>
      <c r="DF102" s="2">
        <v>2606.25</v>
      </c>
      <c r="DG102" s="2">
        <v>2873.75</v>
      </c>
      <c r="DH102" s="2">
        <v>2735</v>
      </c>
      <c r="DI102" s="2">
        <v>2600</v>
      </c>
      <c r="DJ102" s="2">
        <v>2700</v>
      </c>
      <c r="DK102" s="2">
        <v>2723.75</v>
      </c>
      <c r="DL102" s="2">
        <v>2723.75</v>
      </c>
      <c r="DM102" s="2">
        <v>2475.75</v>
      </c>
      <c r="DN102" s="2">
        <v>2371</v>
      </c>
      <c r="DO102" s="2">
        <v>2241.25</v>
      </c>
      <c r="DP102" s="2">
        <v>2203.75</v>
      </c>
      <c r="DQ102" s="2">
        <v>2218.5</v>
      </c>
      <c r="DR102" s="2">
        <v>2224.75</v>
      </c>
      <c r="DS102" s="2">
        <v>2251</v>
      </c>
      <c r="DT102" s="2">
        <v>2220.5</v>
      </c>
      <c r="DU102" s="2">
        <v>2144.5</v>
      </c>
      <c r="DV102" s="2">
        <v>1895</v>
      </c>
      <c r="DW102" s="2">
        <v>1950</v>
      </c>
      <c r="DX102" s="2">
        <v>2059.75</v>
      </c>
      <c r="DY102" s="2">
        <v>1951</v>
      </c>
      <c r="DZ102" s="2">
        <v>1762.5</v>
      </c>
      <c r="EA102" s="2">
        <v>1728.5</v>
      </c>
      <c r="EB102" s="2">
        <v>1778.75</v>
      </c>
      <c r="EC102" s="2">
        <v>1797</v>
      </c>
      <c r="ED102" s="2">
        <v>1679.5</v>
      </c>
      <c r="EE102" s="2">
        <v>1683.5</v>
      </c>
      <c r="EF102" s="2">
        <v>1724.25</v>
      </c>
      <c r="EG102" s="2">
        <v>1741.75</v>
      </c>
      <c r="EH102" s="2">
        <v>1683.75</v>
      </c>
      <c r="EI102" s="2">
        <v>1702.5</v>
      </c>
      <c r="EJ102" s="2">
        <v>1694.25</v>
      </c>
      <c r="EK102" s="2">
        <v>1727</v>
      </c>
      <c r="EL102" s="2">
        <v>1696</v>
      </c>
      <c r="EM102" s="2">
        <v>1644.75</v>
      </c>
      <c r="EN102" s="2">
        <v>1656</v>
      </c>
      <c r="EO102" s="2">
        <v>1587.5</v>
      </c>
      <c r="EP102" s="2">
        <v>1658</v>
      </c>
      <c r="EQ102" s="2">
        <v>1709</v>
      </c>
      <c r="ER102" s="2">
        <v>1662.75</v>
      </c>
      <c r="ES102" s="2">
        <v>1696.25</v>
      </c>
      <c r="ET102" s="2">
        <v>1608.25</v>
      </c>
      <c r="EU102" s="2">
        <v>1624.75</v>
      </c>
      <c r="EV102" s="2">
        <v>1643.5</v>
      </c>
      <c r="EW102" s="2">
        <v>1640.75</v>
      </c>
      <c r="EX102" s="2">
        <v>1645.25</v>
      </c>
      <c r="EY102" s="2">
        <v>1667.75</v>
      </c>
      <c r="EZ102" s="2">
        <v>1691</v>
      </c>
      <c r="FA102" s="2">
        <v>1593.5</v>
      </c>
      <c r="FB102" s="2">
        <v>1558.5</v>
      </c>
      <c r="FC102" s="2">
        <v>1606</v>
      </c>
      <c r="FD102" s="2">
        <v>1613.75</v>
      </c>
      <c r="FE102" s="2">
        <v>1663.5</v>
      </c>
      <c r="FF102" s="2">
        <v>1690.25</v>
      </c>
      <c r="FG102" s="2">
        <v>1747.25</v>
      </c>
      <c r="FH102" s="2">
        <v>1803.75</v>
      </c>
      <c r="FI102" s="2">
        <v>1797.25</v>
      </c>
      <c r="FJ102" s="2">
        <v>1737.75</v>
      </c>
      <c r="FK102" s="2">
        <v>1678.25</v>
      </c>
      <c r="FL102" s="2">
        <v>1689.25</v>
      </c>
      <c r="FM102" s="2">
        <v>1752</v>
      </c>
      <c r="FN102" s="2">
        <v>1671.5</v>
      </c>
      <c r="FO102" s="2">
        <v>1597.5</v>
      </c>
      <c r="FP102" s="2">
        <v>1565.5</v>
      </c>
      <c r="FQ102" s="2">
        <v>1553.5</v>
      </c>
      <c r="FR102" s="2">
        <v>1548.75</v>
      </c>
      <c r="FS102" s="2">
        <v>1546</v>
      </c>
      <c r="FT102" s="2">
        <v>1492.5</v>
      </c>
      <c r="FU102" s="2">
        <v>1615</v>
      </c>
      <c r="FV102" s="2">
        <v>1527</v>
      </c>
      <c r="FW102" s="2">
        <v>1557.75</v>
      </c>
      <c r="FX102" s="2">
        <v>1636</v>
      </c>
      <c r="FY102" s="2">
        <v>1578.75</v>
      </c>
      <c r="FZ102" s="2">
        <v>1645</v>
      </c>
      <c r="GA102" s="2">
        <v>1488.75</v>
      </c>
      <c r="GB102" s="2">
        <v>1557</v>
      </c>
      <c r="GC102" s="2">
        <v>1523</v>
      </c>
      <c r="GD102" s="2">
        <v>1518.25</v>
      </c>
      <c r="GE102" s="2">
        <v>1562.5</v>
      </c>
      <c r="GF102" s="2">
        <v>1507.75</v>
      </c>
      <c r="GG102" s="2">
        <v>1657.25</v>
      </c>
      <c r="GH102" s="2">
        <v>1486</v>
      </c>
      <c r="GI102" s="2">
        <v>1344.75</v>
      </c>
      <c r="GJ102" s="2">
        <v>1256.75</v>
      </c>
      <c r="GK102" s="2">
        <v>1223.75</v>
      </c>
      <c r="GL102" s="2">
        <v>1195</v>
      </c>
      <c r="GM102" s="2">
        <v>1154.75</v>
      </c>
      <c r="GN102" s="2">
        <v>1134.25</v>
      </c>
      <c r="GO102" s="2">
        <v>1132.25</v>
      </c>
      <c r="GP102" s="2">
        <v>1153</v>
      </c>
      <c r="GQ102" s="2">
        <v>1144.25</v>
      </c>
      <c r="GR102" s="2">
        <v>1124</v>
      </c>
      <c r="GS102" s="2">
        <v>1141.75</v>
      </c>
      <c r="GT102" s="2">
        <v>1114.25</v>
      </c>
      <c r="GU102" s="2">
        <v>1126.25</v>
      </c>
      <c r="GV102" s="2">
        <v>1151</v>
      </c>
      <c r="GW102" s="2">
        <v>1167.75</v>
      </c>
      <c r="GX102" s="2">
        <v>1140.75</v>
      </c>
      <c r="GY102" s="2">
        <v>1161.5</v>
      </c>
      <c r="GZ102" s="2">
        <v>1099.5</v>
      </c>
      <c r="HA102" s="2">
        <v>1051.75</v>
      </c>
      <c r="HB102" s="2">
        <v>1064.5</v>
      </c>
      <c r="HC102" s="2">
        <v>1051.75</v>
      </c>
      <c r="HD102" s="2">
        <v>1064.25</v>
      </c>
      <c r="HE102" s="2">
        <v>1064.25</v>
      </c>
      <c r="HF102" s="2">
        <v>1090.5</v>
      </c>
      <c r="HG102" s="2">
        <v>1082.75</v>
      </c>
      <c r="HH102" s="2">
        <v>1060.75</v>
      </c>
      <c r="HI102" s="2">
        <v>1058.75</v>
      </c>
      <c r="HJ102" s="2">
        <v>1063.75</v>
      </c>
      <c r="HK102" s="2">
        <v>1055.75</v>
      </c>
      <c r="HL102" s="2">
        <v>1071.25</v>
      </c>
      <c r="HM102" s="2">
        <v>1071.25</v>
      </c>
      <c r="HN102" s="2">
        <v>1069.75</v>
      </c>
      <c r="HO102" s="2">
        <v>1071.5</v>
      </c>
      <c r="HP102" s="2">
        <v>1073.75</v>
      </c>
      <c r="HQ102" s="2">
        <v>1062.25</v>
      </c>
      <c r="HR102" s="2">
        <v>1059</v>
      </c>
      <c r="HS102" s="2">
        <v>1049.75</v>
      </c>
      <c r="HT102" s="2">
        <v>1043.75</v>
      </c>
      <c r="HU102" s="2">
        <v>1045.5</v>
      </c>
      <c r="HV102" s="2">
        <v>1025.5</v>
      </c>
      <c r="HW102" s="2">
        <v>1023.5</v>
      </c>
      <c r="HX102" s="2">
        <v>1057.5</v>
      </c>
      <c r="HY102" s="2">
        <v>1034.5</v>
      </c>
      <c r="HZ102" s="2">
        <v>1015.75</v>
      </c>
      <c r="IA102" s="2">
        <v>1025.5</v>
      </c>
      <c r="IB102" s="2">
        <v>1035</v>
      </c>
      <c r="IC102" s="2">
        <v>1000.5</v>
      </c>
      <c r="ID102" s="2">
        <v>983.25</v>
      </c>
      <c r="IE102" s="2">
        <v>974.5</v>
      </c>
      <c r="IF102" s="2">
        <v>1007.75</v>
      </c>
      <c r="IG102" s="2">
        <v>1022.25</v>
      </c>
      <c r="IH102" s="2">
        <v>1017.5</v>
      </c>
      <c r="II102" s="2">
        <v>995</v>
      </c>
      <c r="IJ102" s="2">
        <v>1006.25</v>
      </c>
      <c r="IK102" s="2">
        <v>1011.25</v>
      </c>
      <c r="IL102" s="2">
        <v>996.5</v>
      </c>
      <c r="IM102" s="2">
        <v>1002</v>
      </c>
      <c r="IN102" s="2">
        <v>996.25</v>
      </c>
      <c r="IO102" s="2">
        <v>988.75</v>
      </c>
      <c r="IP102" s="2">
        <v>936.75</v>
      </c>
      <c r="IQ102" s="2">
        <v>966</v>
      </c>
      <c r="IR102" s="2">
        <v>966.25</v>
      </c>
      <c r="IS102" s="2">
        <v>918.25</v>
      </c>
      <c r="IT102" s="2">
        <v>877.5</v>
      </c>
    </row>
    <row r="103" spans="1:254" ht="15.9" customHeight="1">
      <c r="A103" s="65" t="s">
        <v>201</v>
      </c>
      <c r="B103" s="25" t="s">
        <v>202</v>
      </c>
      <c r="C103" s="39">
        <v>4716</v>
      </c>
      <c r="D103" s="38">
        <v>-201</v>
      </c>
      <c r="E103" s="34">
        <v>4917</v>
      </c>
      <c r="F103" s="34">
        <v>5110</v>
      </c>
      <c r="G103" s="29">
        <v>4657</v>
      </c>
      <c r="H103" s="29">
        <v>4325</v>
      </c>
      <c r="I103" s="29">
        <v>4339</v>
      </c>
      <c r="J103" s="29">
        <v>3927</v>
      </c>
      <c r="K103" s="29">
        <v>4129</v>
      </c>
      <c r="L103" s="29">
        <v>4216</v>
      </c>
      <c r="M103" s="29">
        <v>4565</v>
      </c>
      <c r="N103" s="29">
        <v>4740</v>
      </c>
      <c r="O103" s="29">
        <v>4935</v>
      </c>
      <c r="P103" s="29">
        <v>5026</v>
      </c>
      <c r="Q103" s="29">
        <v>4707</v>
      </c>
      <c r="R103" s="29">
        <v>4611</v>
      </c>
      <c r="S103" s="29">
        <v>5004</v>
      </c>
      <c r="T103" s="29">
        <v>5149</v>
      </c>
      <c r="U103" s="29">
        <v>4820</v>
      </c>
      <c r="V103" s="29">
        <v>5380</v>
      </c>
      <c r="W103" s="29">
        <v>5437</v>
      </c>
      <c r="X103" s="29">
        <v>5209</v>
      </c>
      <c r="Y103" s="29">
        <v>5106</v>
      </c>
      <c r="Z103" s="29">
        <v>5370</v>
      </c>
      <c r="AA103" s="29">
        <v>5452</v>
      </c>
      <c r="AB103" s="29">
        <v>5379</v>
      </c>
      <c r="AC103" s="29">
        <v>5555</v>
      </c>
      <c r="AD103" s="29">
        <v>6431</v>
      </c>
      <c r="AE103" s="29">
        <v>6320</v>
      </c>
      <c r="AF103" s="29">
        <v>6166</v>
      </c>
      <c r="AG103" s="29">
        <v>6579</v>
      </c>
      <c r="AH103" s="29">
        <v>6649</v>
      </c>
      <c r="AI103" s="29">
        <v>6568</v>
      </c>
      <c r="AJ103" s="29">
        <v>7068</v>
      </c>
      <c r="AK103" s="29">
        <v>6161</v>
      </c>
      <c r="AL103" s="29">
        <v>5161</v>
      </c>
      <c r="AM103" s="29">
        <v>4910</v>
      </c>
      <c r="AN103" s="29">
        <v>4763</v>
      </c>
      <c r="AO103" s="29">
        <v>4829</v>
      </c>
      <c r="AP103" s="29">
        <v>4492</v>
      </c>
      <c r="AQ103" s="29">
        <v>4357</v>
      </c>
      <c r="AR103" s="29">
        <v>4162</v>
      </c>
      <c r="AS103" s="29">
        <v>4412</v>
      </c>
      <c r="AT103" s="29">
        <v>4557</v>
      </c>
      <c r="AU103" s="29">
        <v>4525</v>
      </c>
      <c r="AV103" s="29">
        <v>4825</v>
      </c>
      <c r="AW103" s="29">
        <v>4866</v>
      </c>
      <c r="AX103" s="29">
        <v>5163</v>
      </c>
      <c r="AY103" s="29">
        <v>4666</v>
      </c>
      <c r="AZ103" s="29">
        <v>4895</v>
      </c>
      <c r="BA103" s="29">
        <v>5047</v>
      </c>
      <c r="BB103" s="29">
        <v>5196</v>
      </c>
      <c r="BC103" s="29">
        <v>5555</v>
      </c>
      <c r="BD103" s="29">
        <v>5653</v>
      </c>
      <c r="BE103" s="29">
        <v>5550</v>
      </c>
      <c r="BF103" s="29">
        <v>5031</v>
      </c>
      <c r="BG103" s="29">
        <v>4662</v>
      </c>
      <c r="BH103" s="29">
        <v>4516</v>
      </c>
      <c r="BI103" s="29">
        <v>5639</v>
      </c>
      <c r="BJ103" s="29">
        <v>5969</v>
      </c>
      <c r="BK103" s="29">
        <v>6999</v>
      </c>
      <c r="BL103" s="30">
        <v>7933</v>
      </c>
      <c r="BM103" s="2">
        <v>7915</v>
      </c>
      <c r="BN103" s="2">
        <v>7770</v>
      </c>
      <c r="BO103" s="2">
        <v>6980</v>
      </c>
      <c r="BP103" s="2">
        <v>6582</v>
      </c>
      <c r="BQ103" s="2">
        <v>6500</v>
      </c>
      <c r="BR103" s="2">
        <v>6027</v>
      </c>
      <c r="BS103" s="2">
        <v>6083</v>
      </c>
      <c r="BT103" s="2">
        <v>6321</v>
      </c>
      <c r="BU103" s="2">
        <v>6397</v>
      </c>
      <c r="BV103" s="2">
        <v>6100</v>
      </c>
      <c r="BW103" s="2">
        <v>6218</v>
      </c>
      <c r="BX103" s="2">
        <v>5989</v>
      </c>
      <c r="BY103" s="2">
        <v>5889</v>
      </c>
      <c r="BZ103" s="2">
        <v>5898</v>
      </c>
      <c r="CA103" s="2">
        <v>5987</v>
      </c>
      <c r="CB103" s="2">
        <v>5959</v>
      </c>
      <c r="CC103" s="2">
        <v>6037</v>
      </c>
      <c r="CD103" s="2">
        <v>5985</v>
      </c>
      <c r="CE103" s="2">
        <v>6004</v>
      </c>
      <c r="CF103" s="2">
        <v>5644</v>
      </c>
      <c r="CG103" s="2">
        <v>5073</v>
      </c>
      <c r="CH103" s="2">
        <v>4888</v>
      </c>
      <c r="CI103" s="2">
        <v>4600</v>
      </c>
      <c r="CJ103" s="2">
        <v>4732</v>
      </c>
      <c r="CK103" s="2">
        <v>4654</v>
      </c>
      <c r="CL103" s="2">
        <v>4662</v>
      </c>
      <c r="CM103" s="2">
        <v>4470</v>
      </c>
      <c r="CN103" s="2">
        <v>4281</v>
      </c>
      <c r="CO103" s="2">
        <v>4526</v>
      </c>
      <c r="CP103" s="2">
        <v>4687.5</v>
      </c>
      <c r="CQ103" s="2">
        <v>4847.5</v>
      </c>
      <c r="CR103" s="2">
        <v>4610.8333000000002</v>
      </c>
      <c r="CS103" s="2">
        <v>4323.3333000000002</v>
      </c>
      <c r="CT103" s="2">
        <v>4135.8333000000002</v>
      </c>
      <c r="CU103" s="2">
        <v>4338.3333000000002</v>
      </c>
      <c r="CV103" s="2">
        <v>4285</v>
      </c>
      <c r="CW103" s="2">
        <v>4350</v>
      </c>
      <c r="CX103" s="2">
        <v>4450.8333000000002</v>
      </c>
      <c r="CY103" s="2">
        <v>4538.3333000000002</v>
      </c>
      <c r="CZ103" s="2">
        <v>4415</v>
      </c>
      <c r="DA103" s="2">
        <v>4376.6665999999996</v>
      </c>
      <c r="DB103" s="2">
        <v>4171.6665999999996</v>
      </c>
      <c r="DC103" s="2">
        <v>3873.3332999999998</v>
      </c>
      <c r="DD103" s="2">
        <v>4326.6665999999996</v>
      </c>
      <c r="DE103" s="2">
        <v>4619.1665999999996</v>
      </c>
      <c r="DF103" s="2">
        <v>4550</v>
      </c>
      <c r="DG103" s="2">
        <v>4968.3333000000002</v>
      </c>
      <c r="DH103" s="2">
        <v>4745.8333000000002</v>
      </c>
      <c r="DI103" s="2">
        <v>4465.8333000000002</v>
      </c>
      <c r="DJ103" s="2">
        <v>4850</v>
      </c>
      <c r="DK103" s="2">
        <v>4486.6665999999996</v>
      </c>
      <c r="DL103" s="2">
        <v>4253.3333000000002</v>
      </c>
      <c r="DM103" s="2">
        <v>3860</v>
      </c>
      <c r="DN103" s="2">
        <v>3860.8332999999998</v>
      </c>
      <c r="DO103" s="2">
        <v>3733.3332999999998</v>
      </c>
      <c r="DP103" s="2">
        <v>3640</v>
      </c>
      <c r="DQ103" s="2">
        <v>3690.8332999999998</v>
      </c>
      <c r="DR103" s="2">
        <v>3828.3332999999998</v>
      </c>
      <c r="DS103" s="2">
        <v>3905.8332999999998</v>
      </c>
      <c r="DT103" s="2">
        <v>3970.8332999999998</v>
      </c>
      <c r="DU103" s="2">
        <v>4099.1665999999996</v>
      </c>
      <c r="DV103" s="2">
        <v>3760.8332999999998</v>
      </c>
      <c r="DW103" s="2">
        <v>3794.1666</v>
      </c>
      <c r="DX103" s="2">
        <v>3861.6666</v>
      </c>
      <c r="DY103" s="2">
        <v>3678.3332999999998</v>
      </c>
      <c r="DZ103" s="2">
        <v>3517.5</v>
      </c>
      <c r="EA103" s="2">
        <v>3350</v>
      </c>
      <c r="EB103" s="2">
        <v>3344.1666</v>
      </c>
      <c r="EC103" s="2">
        <v>3436.6666</v>
      </c>
      <c r="ED103" s="2">
        <v>3061.6666</v>
      </c>
      <c r="EE103" s="2">
        <v>3061.6666</v>
      </c>
      <c r="EF103" s="2">
        <v>3053.3332999999998</v>
      </c>
      <c r="EG103" s="2">
        <v>3070.8332999999998</v>
      </c>
      <c r="EH103" s="2">
        <v>3001.6666</v>
      </c>
      <c r="EI103" s="2">
        <v>2854.1666</v>
      </c>
      <c r="EJ103" s="2">
        <v>2905.8332999999998</v>
      </c>
      <c r="EK103" s="2">
        <v>2963.3332999999998</v>
      </c>
      <c r="EL103" s="2">
        <v>2888.3332999999998</v>
      </c>
      <c r="EM103" s="2">
        <v>2898.3332999999998</v>
      </c>
      <c r="EN103" s="2">
        <v>2958.3332999999998</v>
      </c>
      <c r="EO103" s="2">
        <v>2895.8332999999998</v>
      </c>
      <c r="EP103" s="2">
        <v>3071.6666</v>
      </c>
      <c r="EQ103" s="2">
        <v>3111.6666</v>
      </c>
      <c r="ER103" s="2">
        <v>3116.6666</v>
      </c>
      <c r="ES103" s="2">
        <v>3091.6666</v>
      </c>
      <c r="ET103" s="2">
        <v>2972.5</v>
      </c>
      <c r="EU103" s="2">
        <v>2993.3332999999998</v>
      </c>
      <c r="EV103" s="2">
        <v>2959.1666</v>
      </c>
      <c r="EW103" s="2">
        <v>3001.6666</v>
      </c>
      <c r="EX103" s="2">
        <v>3038.3332999999998</v>
      </c>
      <c r="EY103" s="2">
        <v>2980</v>
      </c>
      <c r="EZ103" s="2">
        <v>2974.1666</v>
      </c>
      <c r="FA103" s="2">
        <v>2813.3332999999998</v>
      </c>
      <c r="FB103" s="2">
        <v>2705</v>
      </c>
      <c r="FC103" s="2">
        <v>2776.6666</v>
      </c>
      <c r="FD103" s="2">
        <v>2872.5</v>
      </c>
      <c r="FE103" s="2">
        <v>2996.6666</v>
      </c>
      <c r="FF103" s="2">
        <v>3098.3332999999998</v>
      </c>
      <c r="FG103" s="2">
        <v>3178.3332999999998</v>
      </c>
      <c r="FH103" s="2">
        <v>3161.6666</v>
      </c>
      <c r="FI103" s="2">
        <v>3095</v>
      </c>
      <c r="FJ103" s="2">
        <v>3098.3332999999998</v>
      </c>
      <c r="FK103" s="2">
        <v>2905.8332999999998</v>
      </c>
      <c r="FL103" s="2">
        <v>2885</v>
      </c>
      <c r="FM103" s="2">
        <v>2885.8332999999998</v>
      </c>
      <c r="FN103" s="2">
        <v>2836.6666</v>
      </c>
      <c r="FO103" s="2">
        <v>2970.8332999999998</v>
      </c>
      <c r="FP103" s="2">
        <v>3072.5</v>
      </c>
      <c r="FQ103" s="2">
        <v>3060.8332999999998</v>
      </c>
      <c r="FR103" s="2">
        <v>3038.3332999999998</v>
      </c>
      <c r="FS103" s="2">
        <v>3032.5</v>
      </c>
      <c r="FT103" s="2">
        <v>2953.3332999999998</v>
      </c>
      <c r="FU103" s="2">
        <v>3308.3332999999998</v>
      </c>
      <c r="FV103" s="2">
        <v>3125</v>
      </c>
      <c r="FW103" s="2">
        <v>3228.3332999999998</v>
      </c>
      <c r="FX103" s="2">
        <v>3340.8332999999998</v>
      </c>
      <c r="FY103" s="2">
        <v>3318.3332999999998</v>
      </c>
      <c r="FZ103" s="2">
        <v>3522.5</v>
      </c>
      <c r="GA103" s="2">
        <v>3380</v>
      </c>
      <c r="GB103" s="2">
        <v>3581.6666</v>
      </c>
      <c r="GC103" s="2">
        <v>3549.1666</v>
      </c>
      <c r="GD103" s="2">
        <v>3591.6666</v>
      </c>
      <c r="GE103" s="2">
        <v>3612.5</v>
      </c>
      <c r="GF103" s="2">
        <v>3314.1666</v>
      </c>
      <c r="GG103" s="2">
        <v>3613.3332999999998</v>
      </c>
      <c r="GH103" s="2">
        <v>3558.3332999999998</v>
      </c>
      <c r="GI103" s="2">
        <v>3499.1666</v>
      </c>
      <c r="GJ103" s="2">
        <v>3390</v>
      </c>
      <c r="GK103" s="2">
        <v>3268.3332999999998</v>
      </c>
      <c r="GL103" s="2">
        <v>3243.3332999999998</v>
      </c>
      <c r="GM103" s="2">
        <v>2990.8332999999998</v>
      </c>
      <c r="GN103" s="2">
        <v>2875.8332999999998</v>
      </c>
      <c r="GO103" s="2">
        <v>2841.6666</v>
      </c>
      <c r="GP103" s="2">
        <v>2929.1666</v>
      </c>
      <c r="GQ103" s="2">
        <v>2865.8332999999998</v>
      </c>
      <c r="GR103" s="2">
        <v>2824.1666</v>
      </c>
      <c r="GS103" s="2">
        <v>2800</v>
      </c>
      <c r="GT103" s="2">
        <v>2718.3332999999998</v>
      </c>
      <c r="GU103" s="2">
        <v>2790</v>
      </c>
      <c r="GV103" s="2">
        <v>2826.6666</v>
      </c>
      <c r="GW103" s="2">
        <v>2874.1666</v>
      </c>
      <c r="GX103" s="2">
        <v>2696.6666</v>
      </c>
      <c r="GY103" s="2">
        <v>2669.1666</v>
      </c>
      <c r="GZ103" s="2">
        <v>2428.3332999999998</v>
      </c>
      <c r="HA103" s="2">
        <v>2358.3332999999998</v>
      </c>
      <c r="HB103" s="2">
        <v>2464.1666</v>
      </c>
      <c r="HC103" s="2">
        <v>2445</v>
      </c>
      <c r="HD103" s="2">
        <v>2455.8332999999998</v>
      </c>
      <c r="HE103" s="2">
        <v>2455.8332999999998</v>
      </c>
      <c r="HF103" s="2">
        <v>2443.3332999999998</v>
      </c>
      <c r="HG103" s="2">
        <v>2458.3332999999998</v>
      </c>
      <c r="HH103" s="2">
        <v>2428.3332999999998</v>
      </c>
      <c r="HI103" s="2">
        <v>2392.5</v>
      </c>
      <c r="HJ103" s="2">
        <v>2367.5</v>
      </c>
      <c r="HK103" s="2">
        <v>2282.5</v>
      </c>
      <c r="HL103" s="2">
        <v>2325</v>
      </c>
      <c r="HM103" s="2">
        <v>2426.6666</v>
      </c>
      <c r="HN103" s="2">
        <v>2392.5</v>
      </c>
      <c r="HO103" s="2">
        <v>2378.3332999999998</v>
      </c>
      <c r="HP103" s="2">
        <v>2280.8332999999998</v>
      </c>
      <c r="HQ103" s="2">
        <v>2313.3332999999998</v>
      </c>
      <c r="HR103" s="2">
        <v>2259.1666</v>
      </c>
      <c r="HS103" s="2">
        <v>2263.3332999999998</v>
      </c>
      <c r="HT103" s="2">
        <v>2228.3332999999998</v>
      </c>
      <c r="HU103" s="2">
        <v>2115</v>
      </c>
      <c r="HV103" s="2">
        <v>2120</v>
      </c>
      <c r="HW103" s="2">
        <v>2126.6666</v>
      </c>
      <c r="HX103" s="2">
        <v>2133.3332999999998</v>
      </c>
      <c r="HY103" s="2">
        <v>2054.1666</v>
      </c>
      <c r="HZ103" s="2">
        <v>1955.8333</v>
      </c>
      <c r="IA103" s="2">
        <v>1950</v>
      </c>
      <c r="IB103" s="2">
        <v>1968.3333</v>
      </c>
      <c r="IC103" s="2">
        <v>1931.6666</v>
      </c>
      <c r="ID103" s="2">
        <v>1941.6666</v>
      </c>
      <c r="IE103" s="2">
        <v>1918.3333</v>
      </c>
      <c r="IF103" s="2">
        <v>2070</v>
      </c>
      <c r="IG103" s="2">
        <v>2075</v>
      </c>
      <c r="IH103" s="2">
        <v>2065</v>
      </c>
      <c r="II103" s="2">
        <v>2003.3333</v>
      </c>
      <c r="IJ103" s="2">
        <v>2005.8333</v>
      </c>
      <c r="IK103" s="2">
        <v>1955</v>
      </c>
      <c r="IL103" s="2">
        <v>1980</v>
      </c>
      <c r="IM103" s="2">
        <v>1953.3333</v>
      </c>
      <c r="IN103" s="2">
        <v>1822.5</v>
      </c>
      <c r="IO103" s="2">
        <v>1779.1666</v>
      </c>
      <c r="IP103" s="2">
        <v>1720</v>
      </c>
      <c r="IQ103" s="2">
        <v>1730</v>
      </c>
      <c r="IR103" s="2">
        <v>1733.3333</v>
      </c>
      <c r="IS103" s="2">
        <v>1635.5</v>
      </c>
      <c r="IT103" s="2">
        <v>1492.8333</v>
      </c>
    </row>
    <row r="104" spans="1:254" ht="15.9" customHeight="1">
      <c r="A104" s="65" t="s">
        <v>203</v>
      </c>
      <c r="B104" s="25" t="s">
        <v>204</v>
      </c>
      <c r="C104" s="39">
        <v>2435.5</v>
      </c>
      <c r="D104" s="38">
        <v>38.5</v>
      </c>
      <c r="E104" s="34">
        <v>2397</v>
      </c>
      <c r="F104" s="34">
        <v>2357</v>
      </c>
      <c r="G104" s="29">
        <v>2359.5</v>
      </c>
      <c r="H104" s="29">
        <v>2382</v>
      </c>
      <c r="I104" s="29">
        <v>2420</v>
      </c>
      <c r="J104" s="29">
        <v>2466</v>
      </c>
      <c r="K104" s="29">
        <v>2499</v>
      </c>
      <c r="L104" s="29">
        <v>2510</v>
      </c>
      <c r="M104" s="29">
        <v>2539.5</v>
      </c>
      <c r="N104" s="29">
        <v>2496</v>
      </c>
      <c r="O104" s="29">
        <v>2466.5</v>
      </c>
      <c r="P104" s="29">
        <v>2460</v>
      </c>
      <c r="Q104" s="29">
        <v>2418.5</v>
      </c>
      <c r="R104" s="29">
        <v>2397</v>
      </c>
      <c r="S104" s="29">
        <v>2405.5</v>
      </c>
      <c r="T104" s="29">
        <v>2417</v>
      </c>
      <c r="U104" s="29">
        <v>2362</v>
      </c>
      <c r="V104" s="29">
        <v>2353.5</v>
      </c>
      <c r="W104" s="29">
        <v>2383</v>
      </c>
      <c r="X104" s="29">
        <v>2382</v>
      </c>
      <c r="Y104" s="29">
        <v>2395</v>
      </c>
      <c r="Z104" s="29">
        <v>2372.5</v>
      </c>
      <c r="AA104" s="29">
        <v>2326</v>
      </c>
      <c r="AB104" s="29">
        <v>2290</v>
      </c>
      <c r="AC104" s="29">
        <v>2245</v>
      </c>
      <c r="AD104" s="29">
        <v>2197</v>
      </c>
      <c r="AE104" s="29">
        <v>2182.5</v>
      </c>
      <c r="AF104" s="29">
        <v>2183.5</v>
      </c>
      <c r="AG104" s="29">
        <v>2199.5</v>
      </c>
      <c r="AH104" s="29">
        <v>2231</v>
      </c>
      <c r="AI104" s="29">
        <v>2252.5</v>
      </c>
      <c r="AJ104" s="29">
        <v>2244.5</v>
      </c>
      <c r="AK104" s="29">
        <v>2241</v>
      </c>
      <c r="AL104" s="29">
        <v>2263</v>
      </c>
      <c r="AM104" s="29">
        <v>2249</v>
      </c>
      <c r="AN104" s="29">
        <v>2279.5</v>
      </c>
      <c r="AO104" s="29">
        <v>2264.5</v>
      </c>
      <c r="AP104" s="29">
        <v>2344.5</v>
      </c>
      <c r="AQ104" s="29">
        <v>2361</v>
      </c>
      <c r="AR104" s="29">
        <v>2252</v>
      </c>
      <c r="AS104" s="29">
        <v>2246.5</v>
      </c>
      <c r="AT104" s="29">
        <v>2203.5</v>
      </c>
      <c r="AU104" s="29">
        <v>2147.5</v>
      </c>
      <c r="AV104" s="29">
        <v>2177</v>
      </c>
      <c r="AW104" s="29">
        <v>2145.5</v>
      </c>
      <c r="AX104" s="29">
        <v>2125</v>
      </c>
      <c r="AY104" s="29">
        <v>2074</v>
      </c>
      <c r="AZ104" s="29">
        <v>2092.5</v>
      </c>
      <c r="BA104" s="29">
        <v>2075</v>
      </c>
      <c r="BB104" s="29">
        <v>2037.5</v>
      </c>
      <c r="BC104" s="29">
        <v>2093</v>
      </c>
      <c r="BD104" s="29">
        <v>2098.5</v>
      </c>
      <c r="BE104" s="29">
        <v>2128</v>
      </c>
      <c r="BF104" s="29">
        <v>2138.5</v>
      </c>
      <c r="BG104" s="29">
        <v>2154.5</v>
      </c>
      <c r="BH104" s="29">
        <v>2139.5</v>
      </c>
      <c r="BI104" s="29">
        <v>2115.5</v>
      </c>
      <c r="BJ104" s="29">
        <v>2068</v>
      </c>
      <c r="BK104" s="29">
        <v>1981.5</v>
      </c>
      <c r="BL104" s="30">
        <v>1956.5</v>
      </c>
      <c r="BM104" s="2">
        <v>1944.5</v>
      </c>
      <c r="BN104" s="2">
        <v>1911</v>
      </c>
      <c r="BO104" s="2">
        <v>1871.5</v>
      </c>
      <c r="BP104" s="2">
        <v>1859.5</v>
      </c>
      <c r="BQ104" s="2">
        <v>1871.5</v>
      </c>
      <c r="BR104" s="2">
        <v>1819</v>
      </c>
      <c r="BS104" s="2">
        <v>1829</v>
      </c>
      <c r="BT104" s="2">
        <v>1826.5</v>
      </c>
      <c r="BU104" s="2">
        <v>1773</v>
      </c>
      <c r="BV104" s="2">
        <v>1789</v>
      </c>
      <c r="BW104" s="2">
        <v>1789</v>
      </c>
      <c r="BX104" s="2">
        <v>1821.5</v>
      </c>
      <c r="BY104" s="2">
        <v>1861</v>
      </c>
      <c r="BZ104" s="2">
        <v>1885</v>
      </c>
      <c r="CA104" s="2">
        <v>1889.5</v>
      </c>
      <c r="CB104" s="2">
        <v>1903</v>
      </c>
      <c r="CC104" s="2">
        <v>1878</v>
      </c>
      <c r="CD104" s="2">
        <v>1882</v>
      </c>
      <c r="CE104" s="2">
        <v>1867.5</v>
      </c>
      <c r="CF104" s="2">
        <v>1893.5</v>
      </c>
      <c r="CG104" s="2">
        <v>1918</v>
      </c>
      <c r="CH104" s="2">
        <v>1925</v>
      </c>
      <c r="CI104" s="2">
        <v>1874</v>
      </c>
      <c r="CJ104" s="2">
        <v>1896.5</v>
      </c>
      <c r="CK104" s="2">
        <v>1845</v>
      </c>
      <c r="CL104" s="2">
        <v>1891</v>
      </c>
      <c r="CM104" s="2">
        <v>1883.5</v>
      </c>
      <c r="CN104" s="2">
        <v>1837</v>
      </c>
      <c r="CO104" s="2">
        <v>1804</v>
      </c>
      <c r="CP104" s="2">
        <v>1869</v>
      </c>
      <c r="CQ104" s="2">
        <v>1864</v>
      </c>
      <c r="CR104" s="2">
        <v>1873.5</v>
      </c>
      <c r="CS104" s="2">
        <v>1816</v>
      </c>
      <c r="CT104" s="2">
        <v>1777</v>
      </c>
      <c r="CU104" s="2">
        <v>1824</v>
      </c>
      <c r="CV104" s="2">
        <v>1851.5</v>
      </c>
      <c r="CW104" s="2">
        <v>1808.5</v>
      </c>
      <c r="CX104" s="2">
        <v>1792</v>
      </c>
      <c r="CY104" s="2">
        <v>1807</v>
      </c>
      <c r="CZ104" s="2">
        <v>1859.5</v>
      </c>
      <c r="DA104" s="2">
        <v>1902.5</v>
      </c>
      <c r="DB104" s="2">
        <v>1873</v>
      </c>
      <c r="DC104" s="2">
        <v>1815.5</v>
      </c>
      <c r="DD104" s="2">
        <v>1884</v>
      </c>
      <c r="DE104" s="2">
        <v>1941</v>
      </c>
      <c r="DF104" s="2">
        <v>1908</v>
      </c>
      <c r="DG104" s="2">
        <v>1982.5</v>
      </c>
      <c r="DH104" s="2">
        <v>1992.5</v>
      </c>
      <c r="DI104" s="2">
        <v>2051.5</v>
      </c>
      <c r="DJ104" s="2">
        <v>2051</v>
      </c>
      <c r="DK104" s="2">
        <v>2038</v>
      </c>
      <c r="DL104" s="2">
        <v>2039</v>
      </c>
      <c r="DM104" s="2">
        <v>2012</v>
      </c>
      <c r="DN104" s="2">
        <v>2024</v>
      </c>
      <c r="DO104" s="2">
        <v>2012</v>
      </c>
      <c r="DP104" s="2">
        <v>1996.5</v>
      </c>
      <c r="DQ104" s="2">
        <v>2058.5</v>
      </c>
      <c r="DR104" s="2">
        <v>2098.5</v>
      </c>
      <c r="DS104" s="2">
        <v>2124</v>
      </c>
      <c r="DT104" s="2">
        <v>2106</v>
      </c>
      <c r="DU104" s="2">
        <v>2065</v>
      </c>
      <c r="DV104" s="2">
        <v>1980</v>
      </c>
      <c r="DW104" s="2">
        <v>1968</v>
      </c>
      <c r="DX104" s="2">
        <v>1949.5</v>
      </c>
      <c r="DY104" s="2">
        <v>1934.5</v>
      </c>
      <c r="DZ104" s="2">
        <v>1884.5</v>
      </c>
      <c r="EA104" s="2">
        <v>1858</v>
      </c>
      <c r="EB104" s="2">
        <v>1842.5</v>
      </c>
      <c r="EC104" s="2">
        <v>1795.5</v>
      </c>
      <c r="ED104" s="2">
        <v>1786</v>
      </c>
      <c r="EE104" s="2">
        <v>1805</v>
      </c>
      <c r="EF104" s="2">
        <v>1843.5</v>
      </c>
      <c r="EG104" s="2">
        <v>1838.5</v>
      </c>
      <c r="EH104" s="2">
        <v>1867.5</v>
      </c>
      <c r="EI104" s="2">
        <v>1889.5</v>
      </c>
      <c r="EJ104" s="2">
        <v>1864.5</v>
      </c>
      <c r="EK104" s="2">
        <v>1893.5</v>
      </c>
      <c r="EL104" s="2">
        <v>1916</v>
      </c>
      <c r="EM104" s="2">
        <v>1834.5</v>
      </c>
      <c r="EN104" s="2">
        <v>1822</v>
      </c>
      <c r="EO104" s="2">
        <v>1802</v>
      </c>
      <c r="EP104" s="2">
        <v>1825</v>
      </c>
      <c r="EQ104" s="2">
        <v>1838.5</v>
      </c>
      <c r="ER104" s="2">
        <v>1829.5</v>
      </c>
      <c r="ES104" s="2">
        <v>1733</v>
      </c>
      <c r="ET104" s="2">
        <v>1665</v>
      </c>
      <c r="EU104" s="2">
        <v>1656</v>
      </c>
      <c r="EV104" s="2">
        <v>1640</v>
      </c>
      <c r="EW104" s="2">
        <v>1645</v>
      </c>
      <c r="EX104" s="2">
        <v>1654.5</v>
      </c>
      <c r="EY104" s="2">
        <v>1652</v>
      </c>
      <c r="EZ104" s="2">
        <v>1637.5</v>
      </c>
      <c r="FA104" s="2">
        <v>1626.5</v>
      </c>
      <c r="FB104" s="2">
        <v>1623</v>
      </c>
      <c r="FC104" s="2">
        <v>1628</v>
      </c>
      <c r="FD104" s="2">
        <v>1618</v>
      </c>
      <c r="FE104" s="2">
        <v>1625</v>
      </c>
      <c r="FF104" s="2">
        <v>1626</v>
      </c>
      <c r="FG104" s="2">
        <v>1616.5</v>
      </c>
      <c r="FH104" s="2">
        <v>1607.5</v>
      </c>
      <c r="FI104" s="2">
        <v>1597.5</v>
      </c>
      <c r="FJ104" s="2">
        <v>1564</v>
      </c>
      <c r="FK104" s="2">
        <v>1548</v>
      </c>
      <c r="FL104" s="2">
        <v>1560.5</v>
      </c>
      <c r="FM104" s="2">
        <v>1563.5</v>
      </c>
      <c r="FN104" s="2">
        <v>1598</v>
      </c>
      <c r="FO104" s="2">
        <v>1581.5</v>
      </c>
      <c r="FP104" s="2">
        <v>1542.5</v>
      </c>
      <c r="FQ104" s="2">
        <v>1526.5</v>
      </c>
      <c r="FR104" s="2">
        <v>1515</v>
      </c>
      <c r="FS104" s="2">
        <v>1480.5</v>
      </c>
      <c r="FT104" s="2">
        <v>1470</v>
      </c>
      <c r="FU104" s="2">
        <v>1503</v>
      </c>
      <c r="FV104" s="2">
        <v>1460</v>
      </c>
      <c r="FW104" s="2">
        <v>1454.5</v>
      </c>
      <c r="FX104" s="2">
        <v>1468</v>
      </c>
      <c r="FY104" s="2">
        <v>1472</v>
      </c>
      <c r="FZ104" s="2">
        <v>1478.5</v>
      </c>
      <c r="GA104" s="2">
        <v>1467.5</v>
      </c>
      <c r="GB104" s="2">
        <v>1449.5</v>
      </c>
      <c r="GC104" s="2">
        <v>1444.5</v>
      </c>
      <c r="GD104" s="2">
        <v>1434.5</v>
      </c>
      <c r="GE104" s="2">
        <v>1438.5</v>
      </c>
      <c r="GF104" s="2">
        <v>1456</v>
      </c>
      <c r="GG104" s="2">
        <v>1444</v>
      </c>
      <c r="GH104" s="2">
        <v>1463</v>
      </c>
      <c r="GI104" s="2">
        <v>1441.5</v>
      </c>
      <c r="GJ104" s="2">
        <v>1441.5</v>
      </c>
      <c r="GK104" s="2">
        <v>1460</v>
      </c>
      <c r="GL104" s="2">
        <v>1467.5</v>
      </c>
      <c r="GM104" s="2">
        <v>1452.5</v>
      </c>
      <c r="GN104" s="2">
        <v>1455</v>
      </c>
      <c r="GO104" s="2">
        <v>1450</v>
      </c>
      <c r="GP104" s="2">
        <v>1445.5</v>
      </c>
      <c r="GQ104" s="2">
        <v>1432</v>
      </c>
      <c r="GR104" s="2">
        <v>1414</v>
      </c>
      <c r="GS104" s="2">
        <v>1445.5</v>
      </c>
      <c r="GT104" s="2">
        <v>1439</v>
      </c>
      <c r="GU104" s="2">
        <v>1422.5</v>
      </c>
      <c r="GV104" s="2">
        <v>1461</v>
      </c>
      <c r="GW104" s="2">
        <v>1472.5</v>
      </c>
      <c r="GX104" s="2">
        <v>1447.5</v>
      </c>
      <c r="GY104" s="2">
        <v>1448</v>
      </c>
      <c r="GZ104" s="2">
        <v>1450</v>
      </c>
      <c r="HA104" s="2">
        <v>1428.5</v>
      </c>
      <c r="HB104" s="2">
        <v>1443</v>
      </c>
      <c r="HC104" s="2">
        <v>1461.5</v>
      </c>
      <c r="HD104" s="2">
        <v>1471</v>
      </c>
      <c r="HE104" s="2">
        <v>1475.5</v>
      </c>
      <c r="HF104" s="2">
        <v>1511</v>
      </c>
      <c r="HG104" s="2">
        <v>1484</v>
      </c>
      <c r="HH104" s="2">
        <v>1487.5</v>
      </c>
      <c r="HI104" s="2">
        <v>1507.5</v>
      </c>
      <c r="HJ104" s="2">
        <v>1512</v>
      </c>
      <c r="HK104" s="2">
        <v>1525.5</v>
      </c>
      <c r="HL104" s="2">
        <v>1526.5</v>
      </c>
      <c r="HM104" s="2">
        <v>1549</v>
      </c>
      <c r="HN104" s="2">
        <v>1556.5</v>
      </c>
      <c r="HO104" s="2">
        <v>1547.5</v>
      </c>
      <c r="HP104" s="2">
        <v>1544.5</v>
      </c>
      <c r="HQ104" s="2">
        <v>1559.5</v>
      </c>
      <c r="HR104" s="2">
        <v>1555.5</v>
      </c>
      <c r="HS104" s="2">
        <v>1555.5</v>
      </c>
      <c r="HT104" s="2">
        <v>1540</v>
      </c>
      <c r="HU104" s="2">
        <v>1558</v>
      </c>
      <c r="HV104" s="2">
        <v>1561</v>
      </c>
      <c r="HW104" s="2">
        <v>1528.5</v>
      </c>
      <c r="HX104" s="2">
        <v>1537.5</v>
      </c>
      <c r="HY104" s="2">
        <v>1533</v>
      </c>
      <c r="HZ104" s="2">
        <v>1489</v>
      </c>
      <c r="IA104" s="2">
        <v>1524</v>
      </c>
      <c r="IB104" s="2">
        <v>1554</v>
      </c>
      <c r="IC104" s="2">
        <v>1546</v>
      </c>
      <c r="ID104" s="2">
        <v>1509</v>
      </c>
      <c r="IE104" s="2">
        <v>1523.5</v>
      </c>
      <c r="IF104" s="2">
        <v>1528</v>
      </c>
      <c r="IG104" s="2">
        <v>1521.5</v>
      </c>
      <c r="IH104" s="2">
        <v>1523</v>
      </c>
      <c r="II104" s="2">
        <v>1491.5</v>
      </c>
      <c r="IJ104" s="2">
        <v>1505</v>
      </c>
      <c r="IK104" s="2">
        <v>1483</v>
      </c>
      <c r="IL104" s="2">
        <v>1462</v>
      </c>
      <c r="IM104" s="2">
        <v>1450</v>
      </c>
      <c r="IN104" s="2">
        <v>1441.5</v>
      </c>
      <c r="IO104" s="2">
        <v>1427</v>
      </c>
      <c r="IP104" s="2">
        <v>1407.5</v>
      </c>
      <c r="IQ104" s="2">
        <v>1427.5</v>
      </c>
      <c r="IR104" s="2">
        <v>1406</v>
      </c>
      <c r="IS104" s="2">
        <v>1384.5</v>
      </c>
      <c r="IT104" s="2">
        <v>1370</v>
      </c>
    </row>
    <row r="105" spans="1:254" ht="15.9" customHeight="1">
      <c r="A105" s="65" t="s">
        <v>205</v>
      </c>
      <c r="B105" s="25" t="s">
        <v>206</v>
      </c>
      <c r="C105" s="39">
        <v>4126</v>
      </c>
      <c r="D105" s="38">
        <v>-193</v>
      </c>
      <c r="E105" s="34">
        <v>4319</v>
      </c>
      <c r="F105" s="34">
        <v>4416</v>
      </c>
      <c r="G105" s="29">
        <v>4046</v>
      </c>
      <c r="H105" s="29">
        <v>3821</v>
      </c>
      <c r="I105" s="29">
        <v>3890</v>
      </c>
      <c r="J105" s="29">
        <v>3676</v>
      </c>
      <c r="K105" s="29">
        <v>3812</v>
      </c>
      <c r="L105" s="29">
        <v>4014</v>
      </c>
      <c r="M105" s="29">
        <v>4189</v>
      </c>
      <c r="N105" s="29">
        <v>4199</v>
      </c>
      <c r="O105" s="29">
        <v>4326</v>
      </c>
      <c r="P105" s="29">
        <v>4215</v>
      </c>
      <c r="Q105" s="29">
        <v>4058</v>
      </c>
      <c r="R105" s="29">
        <v>3941</v>
      </c>
      <c r="S105" s="29">
        <v>4201</v>
      </c>
      <c r="T105" s="29">
        <v>4264</v>
      </c>
      <c r="U105" s="29">
        <v>4108</v>
      </c>
      <c r="V105" s="29">
        <v>4364</v>
      </c>
      <c r="W105" s="29">
        <v>4507</v>
      </c>
      <c r="X105" s="29">
        <v>4341</v>
      </c>
      <c r="Y105" s="29">
        <v>4353</v>
      </c>
      <c r="Z105" s="29">
        <v>4520</v>
      </c>
      <c r="AA105" s="29">
        <v>4689</v>
      </c>
      <c r="AB105" s="29">
        <v>4712</v>
      </c>
      <c r="AC105" s="29">
        <v>4820</v>
      </c>
      <c r="AD105" s="29">
        <v>5164</v>
      </c>
      <c r="AE105" s="29">
        <v>4535</v>
      </c>
      <c r="AF105" s="29">
        <v>4405</v>
      </c>
      <c r="AG105" s="29">
        <v>4501</v>
      </c>
      <c r="AH105" s="29">
        <v>4547</v>
      </c>
      <c r="AI105" s="29">
        <v>4522</v>
      </c>
      <c r="AJ105" s="29">
        <v>4840</v>
      </c>
      <c r="AK105" s="29">
        <v>4890</v>
      </c>
      <c r="AL105" s="29">
        <v>4830</v>
      </c>
      <c r="AM105" s="29">
        <v>4733</v>
      </c>
      <c r="AN105" s="29">
        <v>4620</v>
      </c>
      <c r="AO105" s="29">
        <v>4340</v>
      </c>
      <c r="AP105" s="29">
        <v>4284</v>
      </c>
      <c r="AQ105" s="29">
        <v>4196</v>
      </c>
      <c r="AR105" s="29">
        <v>3956</v>
      </c>
      <c r="AS105" s="29">
        <v>4085</v>
      </c>
      <c r="AT105" s="29">
        <v>4089</v>
      </c>
      <c r="AU105" s="29">
        <v>4082</v>
      </c>
      <c r="AV105" s="29">
        <v>4328</v>
      </c>
      <c r="AW105" s="29">
        <v>4310</v>
      </c>
      <c r="AX105" s="29">
        <v>4198</v>
      </c>
      <c r="AY105" s="29">
        <v>4088</v>
      </c>
      <c r="AZ105" s="29">
        <v>4132</v>
      </c>
      <c r="BA105" s="29">
        <v>4264</v>
      </c>
      <c r="BB105" s="29">
        <v>4220</v>
      </c>
      <c r="BC105" s="29">
        <v>4275</v>
      </c>
      <c r="BD105" s="29">
        <v>4192</v>
      </c>
      <c r="BE105" s="29">
        <v>4270</v>
      </c>
      <c r="BF105" s="29">
        <v>4104</v>
      </c>
      <c r="BG105" s="29">
        <v>4072</v>
      </c>
      <c r="BH105" s="29">
        <v>3938</v>
      </c>
      <c r="BI105" s="29">
        <v>4204</v>
      </c>
      <c r="BJ105" s="29">
        <v>4416</v>
      </c>
      <c r="BK105" s="29">
        <v>4239</v>
      </c>
      <c r="BL105" s="30">
        <v>3591</v>
      </c>
      <c r="BM105" s="2">
        <v>3524</v>
      </c>
      <c r="BN105" s="2">
        <v>3530</v>
      </c>
      <c r="BO105" s="2">
        <v>3437</v>
      </c>
      <c r="BP105" s="2">
        <v>3390</v>
      </c>
      <c r="BQ105" s="2">
        <v>3419</v>
      </c>
      <c r="BR105" s="2">
        <v>3205</v>
      </c>
      <c r="BS105" s="2">
        <v>3183</v>
      </c>
      <c r="BT105" s="2">
        <v>3135</v>
      </c>
      <c r="BU105" s="2">
        <v>3224</v>
      </c>
      <c r="BV105" s="2">
        <v>3246</v>
      </c>
      <c r="BW105" s="2">
        <v>3162</v>
      </c>
      <c r="BX105" s="2">
        <v>3185</v>
      </c>
      <c r="BY105" s="2">
        <v>3234</v>
      </c>
      <c r="BZ105" s="2">
        <v>3222</v>
      </c>
      <c r="CA105" s="2">
        <v>3321</v>
      </c>
      <c r="CB105" s="2">
        <v>3337</v>
      </c>
      <c r="CC105" s="2">
        <v>3325</v>
      </c>
      <c r="CD105" s="2">
        <v>3301</v>
      </c>
      <c r="CE105" s="2">
        <v>3257</v>
      </c>
      <c r="CF105" s="2">
        <v>3270</v>
      </c>
      <c r="CG105" s="2">
        <v>3220</v>
      </c>
      <c r="CH105" s="2">
        <v>3178</v>
      </c>
      <c r="CI105" s="2">
        <v>3091</v>
      </c>
      <c r="CJ105" s="2">
        <v>3091</v>
      </c>
      <c r="CK105" s="2">
        <v>3132</v>
      </c>
      <c r="CL105" s="2">
        <v>3137</v>
      </c>
      <c r="CM105" s="2">
        <v>3065</v>
      </c>
      <c r="CN105" s="2">
        <v>2880.5</v>
      </c>
      <c r="CO105" s="2">
        <v>2844</v>
      </c>
      <c r="CP105" s="2">
        <v>2944</v>
      </c>
      <c r="CQ105" s="2">
        <v>2978</v>
      </c>
      <c r="CR105" s="2">
        <v>2978.5</v>
      </c>
      <c r="CS105" s="2">
        <v>2905.5</v>
      </c>
      <c r="CT105" s="2">
        <v>2807.5</v>
      </c>
      <c r="CU105" s="2">
        <v>2898.5</v>
      </c>
      <c r="CV105" s="2">
        <v>2925</v>
      </c>
      <c r="CW105" s="2">
        <v>2872.5</v>
      </c>
      <c r="CX105" s="2">
        <v>2864</v>
      </c>
      <c r="CY105" s="2">
        <v>2848</v>
      </c>
      <c r="CZ105" s="2">
        <v>2925</v>
      </c>
      <c r="DA105" s="2">
        <v>2947.5</v>
      </c>
      <c r="DB105" s="2">
        <v>2903.5</v>
      </c>
      <c r="DC105" s="2">
        <v>2797.5</v>
      </c>
      <c r="DD105" s="2">
        <v>2963</v>
      </c>
      <c r="DE105" s="2">
        <v>3053</v>
      </c>
      <c r="DF105" s="2">
        <v>3034</v>
      </c>
      <c r="DG105" s="2">
        <v>3230</v>
      </c>
      <c r="DH105" s="2">
        <v>3158</v>
      </c>
      <c r="DI105" s="2">
        <v>3224</v>
      </c>
      <c r="DJ105" s="2">
        <v>3206</v>
      </c>
      <c r="DK105" s="2">
        <v>3207</v>
      </c>
      <c r="DL105" s="2">
        <v>3166</v>
      </c>
      <c r="DM105" s="2">
        <v>3084</v>
      </c>
      <c r="DN105" s="2">
        <v>3118</v>
      </c>
      <c r="DO105" s="2">
        <v>3039</v>
      </c>
      <c r="DP105" s="2">
        <v>3019</v>
      </c>
      <c r="DQ105" s="2">
        <v>3013</v>
      </c>
      <c r="DR105" s="2">
        <v>3049</v>
      </c>
      <c r="DS105" s="2">
        <v>3057</v>
      </c>
      <c r="DT105" s="2">
        <v>3021</v>
      </c>
      <c r="DU105" s="2">
        <v>2973</v>
      </c>
      <c r="DV105" s="2">
        <v>2901</v>
      </c>
      <c r="DW105" s="2">
        <v>2909</v>
      </c>
      <c r="DX105" s="2">
        <v>2908</v>
      </c>
      <c r="DY105" s="2">
        <v>2791.5</v>
      </c>
      <c r="DZ105" s="2">
        <v>2790</v>
      </c>
      <c r="EA105" s="2">
        <v>2783.5</v>
      </c>
      <c r="EB105" s="2">
        <v>2786.5</v>
      </c>
      <c r="EC105" s="2">
        <v>2792</v>
      </c>
      <c r="ED105" s="2">
        <v>2829.5</v>
      </c>
      <c r="EE105" s="2">
        <v>2821</v>
      </c>
      <c r="EF105" s="2">
        <v>2882.5</v>
      </c>
      <c r="EG105" s="2">
        <v>2902</v>
      </c>
      <c r="EH105" s="2">
        <v>2819.5</v>
      </c>
      <c r="EI105" s="2">
        <v>2839.5</v>
      </c>
      <c r="EJ105" s="2">
        <v>2881.5</v>
      </c>
      <c r="EK105" s="2">
        <v>2907.5</v>
      </c>
      <c r="EL105" s="2">
        <v>2808</v>
      </c>
      <c r="EM105" s="2">
        <v>2799.5</v>
      </c>
      <c r="EN105" s="2">
        <v>2816</v>
      </c>
      <c r="EO105" s="2">
        <v>2808</v>
      </c>
      <c r="EP105" s="2">
        <v>2890</v>
      </c>
      <c r="EQ105" s="2">
        <v>2929.5</v>
      </c>
      <c r="ER105" s="2">
        <v>2860</v>
      </c>
      <c r="ES105" s="2">
        <v>2585</v>
      </c>
      <c r="ET105" s="2">
        <v>2528</v>
      </c>
      <c r="EU105" s="2">
        <v>2541</v>
      </c>
      <c r="EV105" s="2">
        <v>2556</v>
      </c>
      <c r="EW105" s="2">
        <v>2508</v>
      </c>
      <c r="EX105" s="2">
        <v>2505</v>
      </c>
      <c r="EY105" s="2">
        <v>2503.5</v>
      </c>
      <c r="EZ105" s="2">
        <v>2510.5</v>
      </c>
      <c r="FA105" s="2">
        <v>2503</v>
      </c>
      <c r="FB105" s="2">
        <v>2448.5</v>
      </c>
      <c r="FC105" s="2">
        <v>2472</v>
      </c>
      <c r="FD105" s="2">
        <v>2504</v>
      </c>
      <c r="FE105" s="2">
        <v>2487.5</v>
      </c>
      <c r="FF105" s="2">
        <v>2478</v>
      </c>
      <c r="FG105" s="2">
        <v>2489.5</v>
      </c>
      <c r="FH105" s="2">
        <v>2506</v>
      </c>
      <c r="FI105" s="2">
        <v>2494</v>
      </c>
      <c r="FJ105" s="2">
        <v>2488</v>
      </c>
      <c r="FK105" s="2">
        <v>2444.5</v>
      </c>
      <c r="FL105" s="2">
        <v>2438.5</v>
      </c>
      <c r="FM105" s="2">
        <v>2452</v>
      </c>
      <c r="FN105" s="2">
        <v>2444.5</v>
      </c>
      <c r="FO105" s="2">
        <v>2465</v>
      </c>
      <c r="FP105" s="2">
        <v>2467.5</v>
      </c>
      <c r="FQ105" s="2">
        <v>2433.5</v>
      </c>
      <c r="FR105" s="2">
        <v>2401</v>
      </c>
      <c r="FS105" s="2">
        <v>2376.5</v>
      </c>
      <c r="FT105" s="2">
        <v>2326.5</v>
      </c>
      <c r="FU105" s="2">
        <v>2362</v>
      </c>
      <c r="FV105" s="2">
        <v>2326.5</v>
      </c>
      <c r="FW105" s="2">
        <v>2366.5</v>
      </c>
      <c r="FX105" s="2">
        <v>2385.5</v>
      </c>
      <c r="FY105" s="2">
        <v>2402</v>
      </c>
      <c r="FZ105" s="2">
        <v>2421</v>
      </c>
      <c r="GA105" s="2">
        <v>2435.5</v>
      </c>
      <c r="GB105" s="2">
        <v>2366</v>
      </c>
      <c r="GC105" s="2">
        <v>2344.5</v>
      </c>
      <c r="GD105" s="2">
        <v>2358</v>
      </c>
      <c r="GE105" s="2">
        <v>2512</v>
      </c>
      <c r="GF105" s="2">
        <v>2482.5</v>
      </c>
      <c r="GG105" s="2">
        <v>2547</v>
      </c>
      <c r="GH105" s="2">
        <v>2574</v>
      </c>
      <c r="GI105" s="2">
        <v>2570</v>
      </c>
      <c r="GJ105" s="2">
        <v>2536.5</v>
      </c>
      <c r="GK105" s="2">
        <v>2556</v>
      </c>
      <c r="GL105" s="2">
        <v>2560.5</v>
      </c>
      <c r="GM105" s="2">
        <v>2478</v>
      </c>
      <c r="GN105" s="2">
        <v>2445.5</v>
      </c>
      <c r="GO105" s="2">
        <v>2417</v>
      </c>
      <c r="GP105" s="2">
        <v>2411</v>
      </c>
      <c r="GQ105" s="2">
        <v>2379.5</v>
      </c>
      <c r="GR105" s="2">
        <v>2357</v>
      </c>
      <c r="GS105" s="2">
        <v>2369.5</v>
      </c>
      <c r="GT105" s="2">
        <v>2346.5</v>
      </c>
      <c r="GU105" s="2">
        <v>2339</v>
      </c>
      <c r="GV105" s="2">
        <v>2389.5</v>
      </c>
      <c r="GW105" s="2">
        <v>2389</v>
      </c>
      <c r="GX105" s="2">
        <v>2374.5</v>
      </c>
      <c r="GY105" s="2">
        <v>2386</v>
      </c>
      <c r="GZ105" s="2">
        <v>2371</v>
      </c>
      <c r="HA105" s="2">
        <v>2348</v>
      </c>
      <c r="HB105" s="2">
        <v>2338</v>
      </c>
      <c r="HC105" s="2">
        <v>2315.5</v>
      </c>
      <c r="HD105" s="2">
        <v>2358</v>
      </c>
      <c r="HE105" s="2">
        <v>2369</v>
      </c>
      <c r="HF105" s="2">
        <v>2349</v>
      </c>
      <c r="HG105" s="2">
        <v>2324</v>
      </c>
      <c r="HH105" s="2">
        <v>2315</v>
      </c>
      <c r="HI105" s="2">
        <v>2347.5</v>
      </c>
      <c r="HJ105" s="2">
        <v>2286.5</v>
      </c>
      <c r="HK105" s="2">
        <v>2264</v>
      </c>
      <c r="HL105" s="2">
        <v>2267</v>
      </c>
      <c r="HM105" s="2">
        <v>2269.5</v>
      </c>
      <c r="HN105" s="2">
        <v>2263</v>
      </c>
      <c r="HO105" s="2">
        <v>2245.5</v>
      </c>
      <c r="HP105" s="2">
        <v>2240.5</v>
      </c>
      <c r="HQ105" s="2">
        <v>2260</v>
      </c>
      <c r="HR105" s="2">
        <v>2235</v>
      </c>
      <c r="HS105" s="2">
        <v>2231.5</v>
      </c>
      <c r="HT105" s="2">
        <v>2212</v>
      </c>
      <c r="HU105" s="2">
        <v>2191</v>
      </c>
      <c r="HV105" s="2">
        <v>2203.5</v>
      </c>
      <c r="HW105" s="2">
        <v>2172</v>
      </c>
      <c r="HX105" s="2">
        <v>2162.5</v>
      </c>
      <c r="HY105" s="2">
        <v>2143</v>
      </c>
      <c r="HZ105" s="2">
        <v>2142.5</v>
      </c>
      <c r="IA105" s="2">
        <v>2137</v>
      </c>
      <c r="IB105" s="2">
        <v>2142</v>
      </c>
      <c r="IC105" s="2">
        <v>2124</v>
      </c>
      <c r="ID105" s="2">
        <v>2105.5</v>
      </c>
      <c r="IE105" s="2">
        <v>2122</v>
      </c>
      <c r="IF105" s="2">
        <v>2122.5</v>
      </c>
      <c r="IG105" s="2">
        <v>2118.5</v>
      </c>
      <c r="IH105" s="2">
        <v>2124.5</v>
      </c>
      <c r="II105" s="2">
        <v>2142.5</v>
      </c>
      <c r="IJ105" s="2">
        <v>2159.5</v>
      </c>
      <c r="IK105" s="2">
        <v>2136.5</v>
      </c>
      <c r="IL105" s="2">
        <v>2112.5</v>
      </c>
      <c r="IM105" s="2">
        <v>2121</v>
      </c>
      <c r="IN105" s="2">
        <v>2026.5</v>
      </c>
      <c r="IO105" s="2">
        <v>1864.5</v>
      </c>
      <c r="IP105" s="2">
        <v>1830</v>
      </c>
      <c r="IQ105" s="2">
        <v>1859.5</v>
      </c>
      <c r="IR105" s="2">
        <v>1860</v>
      </c>
      <c r="IS105" s="2">
        <v>1835.5</v>
      </c>
      <c r="IT105" s="2">
        <v>1850</v>
      </c>
    </row>
    <row r="106" spans="1:254" ht="15.9" customHeight="1">
      <c r="A106" s="65" t="s">
        <v>207</v>
      </c>
      <c r="B106" s="25" t="s">
        <v>208</v>
      </c>
      <c r="C106" s="39">
        <v>2120</v>
      </c>
      <c r="D106" s="38">
        <v>31</v>
      </c>
      <c r="E106" s="34">
        <v>2089</v>
      </c>
      <c r="F106" s="34">
        <v>2149</v>
      </c>
      <c r="G106" s="29">
        <v>2060</v>
      </c>
      <c r="H106" s="29">
        <v>2030</v>
      </c>
      <c r="I106" s="29">
        <v>2020</v>
      </c>
      <c r="J106" s="29">
        <v>2000</v>
      </c>
      <c r="K106" s="29">
        <v>1995</v>
      </c>
      <c r="L106" s="29">
        <v>2011</v>
      </c>
      <c r="M106" s="29">
        <v>2000</v>
      </c>
      <c r="N106" s="29">
        <v>1972</v>
      </c>
      <c r="O106" s="29">
        <v>1940</v>
      </c>
      <c r="P106" s="29">
        <v>1910</v>
      </c>
      <c r="Q106" s="29">
        <v>1878</v>
      </c>
      <c r="R106" s="29">
        <v>1876</v>
      </c>
      <c r="S106" s="29">
        <v>1878</v>
      </c>
      <c r="T106" s="29">
        <v>1877</v>
      </c>
      <c r="U106" s="29">
        <v>1849</v>
      </c>
      <c r="V106" s="29">
        <v>1869</v>
      </c>
      <c r="W106" s="29">
        <v>1857</v>
      </c>
      <c r="X106" s="29">
        <v>1839</v>
      </c>
      <c r="Y106" s="29">
        <v>1849</v>
      </c>
      <c r="Z106" s="29">
        <v>1839</v>
      </c>
      <c r="AA106" s="29">
        <v>1829</v>
      </c>
      <c r="AB106" s="29">
        <v>1808</v>
      </c>
      <c r="AC106" s="29">
        <v>1814</v>
      </c>
      <c r="AD106" s="29">
        <v>1799</v>
      </c>
      <c r="AE106" s="29">
        <v>1815</v>
      </c>
      <c r="AF106" s="29">
        <v>1817</v>
      </c>
      <c r="AG106" s="29">
        <v>1808</v>
      </c>
      <c r="AH106" s="29">
        <v>1805</v>
      </c>
      <c r="AI106" s="29">
        <v>1774</v>
      </c>
      <c r="AJ106" s="29">
        <v>1810</v>
      </c>
      <c r="AK106" s="29">
        <v>1794</v>
      </c>
      <c r="AL106" s="29">
        <v>1788</v>
      </c>
      <c r="AM106" s="29">
        <v>1793</v>
      </c>
      <c r="AN106" s="29">
        <v>1810</v>
      </c>
      <c r="AO106" s="29">
        <v>1809</v>
      </c>
      <c r="AP106" s="29">
        <v>1826</v>
      </c>
      <c r="AQ106" s="29">
        <v>1805</v>
      </c>
      <c r="AR106" s="29">
        <v>1812</v>
      </c>
      <c r="AS106" s="29">
        <v>1809</v>
      </c>
      <c r="AT106" s="29">
        <v>1800</v>
      </c>
      <c r="AU106" s="29">
        <v>1770</v>
      </c>
      <c r="AV106" s="29">
        <v>1811</v>
      </c>
      <c r="AW106" s="29">
        <v>1770</v>
      </c>
      <c r="AX106" s="29">
        <v>1827</v>
      </c>
      <c r="AY106" s="29">
        <v>1803</v>
      </c>
      <c r="AZ106" s="29">
        <v>1854</v>
      </c>
      <c r="BA106" s="29">
        <v>1854</v>
      </c>
      <c r="BB106" s="29">
        <v>1854</v>
      </c>
      <c r="BC106" s="29">
        <v>1894</v>
      </c>
      <c r="BD106" s="29">
        <v>1866</v>
      </c>
      <c r="BE106" s="29">
        <v>1828</v>
      </c>
      <c r="BF106" s="29">
        <v>1823</v>
      </c>
      <c r="BG106" s="29">
        <v>1868</v>
      </c>
      <c r="BH106" s="29">
        <v>1881</v>
      </c>
      <c r="BI106" s="29">
        <v>1915</v>
      </c>
      <c r="BJ106" s="29">
        <v>1980</v>
      </c>
      <c r="BK106" s="29">
        <v>2089</v>
      </c>
      <c r="BL106" s="30">
        <v>2193</v>
      </c>
      <c r="BM106" s="2">
        <v>2190</v>
      </c>
      <c r="BN106" s="2">
        <v>2188</v>
      </c>
      <c r="BO106" s="2">
        <v>2161</v>
      </c>
      <c r="BP106" s="2">
        <v>2170</v>
      </c>
      <c r="BQ106" s="2">
        <v>2166</v>
      </c>
      <c r="BR106" s="2">
        <v>2175</v>
      </c>
      <c r="BS106" s="2">
        <v>2225</v>
      </c>
      <c r="BT106" s="2">
        <v>2230</v>
      </c>
      <c r="BU106" s="2">
        <v>2259</v>
      </c>
      <c r="BV106" s="2">
        <v>2294</v>
      </c>
      <c r="BW106" s="2">
        <v>2299</v>
      </c>
      <c r="BX106" s="2">
        <v>2310</v>
      </c>
      <c r="BY106" s="2">
        <v>2364</v>
      </c>
      <c r="BZ106" s="2">
        <v>2344</v>
      </c>
      <c r="CA106" s="2">
        <v>2374</v>
      </c>
      <c r="CB106" s="2">
        <v>2368</v>
      </c>
      <c r="CC106" s="2">
        <v>2365</v>
      </c>
      <c r="CD106" s="2">
        <v>2350</v>
      </c>
      <c r="CE106" s="2">
        <v>2346</v>
      </c>
      <c r="CF106" s="2">
        <v>2324</v>
      </c>
      <c r="CG106" s="2">
        <v>2337</v>
      </c>
      <c r="CH106" s="2">
        <v>2325</v>
      </c>
      <c r="CI106" s="2">
        <v>2291</v>
      </c>
      <c r="CJ106" s="2">
        <v>2305</v>
      </c>
      <c r="CK106" s="2">
        <v>2319</v>
      </c>
      <c r="CL106" s="2">
        <v>2299</v>
      </c>
      <c r="CM106" s="2">
        <v>2265</v>
      </c>
      <c r="CN106" s="2">
        <v>2264</v>
      </c>
      <c r="CO106" s="2">
        <v>2219</v>
      </c>
      <c r="CP106" s="2">
        <v>2293</v>
      </c>
      <c r="CQ106" s="2">
        <v>2276</v>
      </c>
      <c r="CR106" s="2">
        <v>2294</v>
      </c>
      <c r="CS106" s="2">
        <v>2288</v>
      </c>
      <c r="CT106" s="2">
        <v>2264</v>
      </c>
      <c r="CU106" s="2">
        <v>2284</v>
      </c>
      <c r="CV106" s="2">
        <v>2314</v>
      </c>
      <c r="CW106" s="2">
        <v>2266</v>
      </c>
      <c r="CX106" s="2">
        <v>2252</v>
      </c>
      <c r="CY106" s="2">
        <v>2240</v>
      </c>
      <c r="CZ106" s="2">
        <v>2278</v>
      </c>
      <c r="DA106" s="2">
        <v>2312</v>
      </c>
      <c r="DB106" s="2">
        <v>2269</v>
      </c>
      <c r="DC106" s="2">
        <v>2190</v>
      </c>
      <c r="DD106" s="2">
        <v>2259</v>
      </c>
      <c r="DE106" s="2">
        <v>2280</v>
      </c>
      <c r="DF106" s="2">
        <v>2281</v>
      </c>
      <c r="DG106" s="2">
        <v>2335</v>
      </c>
      <c r="DH106" s="2">
        <v>2368</v>
      </c>
      <c r="DI106" s="2">
        <v>2372</v>
      </c>
      <c r="DJ106" s="2">
        <v>2383</v>
      </c>
      <c r="DK106" s="2">
        <v>2375</v>
      </c>
      <c r="DL106" s="2">
        <v>2372</v>
      </c>
      <c r="DM106" s="2">
        <v>2357</v>
      </c>
      <c r="DN106" s="2">
        <v>2345</v>
      </c>
      <c r="DO106" s="2">
        <v>2350</v>
      </c>
      <c r="DP106" s="2">
        <v>2300</v>
      </c>
      <c r="DQ106" s="2">
        <v>2427</v>
      </c>
      <c r="DR106" s="2">
        <v>2495</v>
      </c>
      <c r="DS106" s="2">
        <v>2539</v>
      </c>
      <c r="DT106" s="2">
        <v>2495</v>
      </c>
      <c r="DU106" s="2">
        <v>2484</v>
      </c>
      <c r="DV106" s="2">
        <v>2448</v>
      </c>
      <c r="DW106" s="2">
        <v>2517</v>
      </c>
      <c r="DX106" s="2">
        <v>2475</v>
      </c>
      <c r="DY106" s="2">
        <v>2460</v>
      </c>
      <c r="DZ106" s="2">
        <v>2454</v>
      </c>
      <c r="EA106" s="2">
        <v>2468</v>
      </c>
      <c r="EB106" s="2">
        <v>2480</v>
      </c>
      <c r="EC106" s="2">
        <v>2476</v>
      </c>
      <c r="ED106" s="2">
        <v>2417</v>
      </c>
      <c r="EE106" s="2">
        <v>2415</v>
      </c>
      <c r="EF106" s="2">
        <v>2484</v>
      </c>
      <c r="EG106" s="2">
        <v>2500</v>
      </c>
      <c r="EH106" s="2">
        <v>2479</v>
      </c>
      <c r="EI106" s="2">
        <v>2505</v>
      </c>
      <c r="EJ106" s="2">
        <v>2510</v>
      </c>
      <c r="EK106" s="2">
        <v>2526</v>
      </c>
      <c r="EL106" s="2">
        <v>2460</v>
      </c>
      <c r="EM106" s="2">
        <v>2461</v>
      </c>
      <c r="EN106" s="2">
        <v>2520</v>
      </c>
      <c r="EO106" s="2">
        <v>2518</v>
      </c>
      <c r="EP106" s="2">
        <v>2413</v>
      </c>
      <c r="EQ106" s="2">
        <v>2355</v>
      </c>
      <c r="ER106" s="2">
        <v>2303</v>
      </c>
      <c r="ES106" s="2">
        <v>2309</v>
      </c>
      <c r="ET106" s="2">
        <v>2252</v>
      </c>
      <c r="EU106" s="2">
        <v>2255</v>
      </c>
      <c r="EV106" s="2">
        <v>2254</v>
      </c>
      <c r="EW106" s="2">
        <v>2270</v>
      </c>
      <c r="EX106" s="2">
        <v>2281</v>
      </c>
      <c r="EY106" s="2">
        <v>2309</v>
      </c>
      <c r="EZ106" s="2">
        <v>2300</v>
      </c>
      <c r="FA106" s="2">
        <v>2289</v>
      </c>
      <c r="FB106" s="2">
        <v>2276</v>
      </c>
      <c r="FC106" s="2">
        <v>2259</v>
      </c>
      <c r="FD106" s="2">
        <v>2265</v>
      </c>
      <c r="FE106" s="2">
        <v>2218</v>
      </c>
      <c r="FF106" s="2">
        <v>2243</v>
      </c>
      <c r="FG106" s="2">
        <v>2230</v>
      </c>
      <c r="FH106" s="2">
        <v>2218</v>
      </c>
      <c r="FI106" s="2">
        <v>2223</v>
      </c>
      <c r="FJ106" s="2">
        <v>2232</v>
      </c>
      <c r="FK106" s="2">
        <v>2184</v>
      </c>
      <c r="FL106" s="2">
        <v>2159</v>
      </c>
      <c r="FM106" s="2">
        <v>2182</v>
      </c>
      <c r="FN106" s="2">
        <v>2237</v>
      </c>
      <c r="FO106" s="2">
        <v>2300</v>
      </c>
      <c r="FP106" s="2">
        <v>2279</v>
      </c>
      <c r="FQ106" s="2">
        <v>2260</v>
      </c>
      <c r="FR106" s="2">
        <v>2171</v>
      </c>
      <c r="FS106" s="2">
        <v>2173</v>
      </c>
      <c r="FT106" s="2">
        <v>2215</v>
      </c>
      <c r="FU106" s="2">
        <v>2200</v>
      </c>
      <c r="FV106" s="2">
        <v>2176</v>
      </c>
      <c r="FW106" s="2">
        <v>2197</v>
      </c>
      <c r="FX106" s="2">
        <v>2250</v>
      </c>
      <c r="FY106" s="2">
        <v>2339</v>
      </c>
      <c r="FZ106" s="2">
        <v>2472</v>
      </c>
      <c r="GA106" s="2">
        <v>2390</v>
      </c>
      <c r="GB106" s="2">
        <v>2410</v>
      </c>
      <c r="GC106" s="2">
        <v>2480</v>
      </c>
      <c r="GD106" s="2">
        <v>2431</v>
      </c>
      <c r="GE106" s="2">
        <v>2530</v>
      </c>
      <c r="GF106" s="2">
        <v>2532</v>
      </c>
      <c r="GG106" s="2">
        <v>2560</v>
      </c>
      <c r="GH106" s="2">
        <v>2459</v>
      </c>
      <c r="GI106" s="2">
        <v>2480</v>
      </c>
      <c r="GJ106" s="2">
        <v>2976</v>
      </c>
      <c r="GK106" s="2">
        <v>3255</v>
      </c>
      <c r="GL106" s="2">
        <v>2751</v>
      </c>
      <c r="GM106" s="2">
        <v>2392</v>
      </c>
      <c r="GN106" s="2">
        <v>2018</v>
      </c>
      <c r="GO106" s="2">
        <v>1990</v>
      </c>
      <c r="GP106" s="2">
        <v>1988</v>
      </c>
      <c r="GQ106" s="2">
        <v>2000</v>
      </c>
      <c r="GR106" s="2">
        <v>1973</v>
      </c>
      <c r="GS106" s="2">
        <v>1965</v>
      </c>
      <c r="GT106" s="2">
        <v>1933</v>
      </c>
      <c r="GU106" s="2">
        <v>1939</v>
      </c>
      <c r="GV106" s="2">
        <v>1995</v>
      </c>
      <c r="GW106" s="2">
        <v>1995</v>
      </c>
      <c r="GX106" s="2">
        <v>1999</v>
      </c>
      <c r="GY106" s="2">
        <v>1985</v>
      </c>
      <c r="GZ106" s="2">
        <v>2026</v>
      </c>
      <c r="HA106" s="2">
        <v>1992</v>
      </c>
      <c r="HB106" s="2">
        <v>1974</v>
      </c>
      <c r="HC106" s="2">
        <v>2011</v>
      </c>
      <c r="HD106" s="2">
        <v>2010</v>
      </c>
      <c r="HE106" s="2">
        <v>2012</v>
      </c>
      <c r="HF106" s="2">
        <v>2015</v>
      </c>
      <c r="HG106" s="2">
        <v>2019</v>
      </c>
      <c r="HH106" s="2">
        <v>2022</v>
      </c>
      <c r="HI106" s="2">
        <v>2018</v>
      </c>
      <c r="HJ106" s="2">
        <v>1994</v>
      </c>
      <c r="HK106" s="2">
        <v>2000</v>
      </c>
      <c r="HL106" s="2">
        <v>1973</v>
      </c>
      <c r="HM106" s="2">
        <v>1970</v>
      </c>
      <c r="HN106" s="2">
        <v>1986</v>
      </c>
      <c r="HO106" s="2">
        <v>1979</v>
      </c>
      <c r="HP106" s="2">
        <v>1983</v>
      </c>
      <c r="HQ106" s="2">
        <v>1969</v>
      </c>
      <c r="HR106" s="2">
        <v>1982</v>
      </c>
      <c r="HS106" s="2">
        <v>1995</v>
      </c>
      <c r="HT106" s="2">
        <v>1961</v>
      </c>
      <c r="HU106" s="2">
        <v>1951</v>
      </c>
      <c r="HV106" s="2">
        <v>1961</v>
      </c>
      <c r="HW106" s="2">
        <v>1950</v>
      </c>
      <c r="HX106" s="2">
        <v>1970</v>
      </c>
      <c r="HY106" s="2">
        <v>1930</v>
      </c>
      <c r="HZ106" s="2">
        <v>1917</v>
      </c>
      <c r="IA106" s="2">
        <v>1940</v>
      </c>
      <c r="IB106" s="2">
        <v>1940</v>
      </c>
      <c r="IC106" s="2">
        <v>1930</v>
      </c>
      <c r="ID106" s="2">
        <v>1924</v>
      </c>
      <c r="IE106" s="2">
        <v>1984</v>
      </c>
      <c r="IF106" s="2">
        <v>1957</v>
      </c>
      <c r="IG106" s="2">
        <v>1929</v>
      </c>
      <c r="IH106" s="2">
        <v>1929</v>
      </c>
      <c r="II106" s="2">
        <v>1917</v>
      </c>
      <c r="IJ106" s="2">
        <v>1929</v>
      </c>
      <c r="IK106" s="2">
        <v>1946</v>
      </c>
      <c r="IL106" s="2">
        <v>1991</v>
      </c>
      <c r="IM106" s="2">
        <v>2010</v>
      </c>
      <c r="IN106" s="2">
        <v>1990</v>
      </c>
      <c r="IO106" s="2">
        <v>1980</v>
      </c>
      <c r="IP106" s="2">
        <v>1959</v>
      </c>
      <c r="IR106" s="2">
        <v>1980</v>
      </c>
      <c r="IS106" s="2">
        <v>1973</v>
      </c>
      <c r="IT106" s="2">
        <v>1973</v>
      </c>
    </row>
    <row r="107" spans="1:254" ht="15.9" customHeight="1">
      <c r="A107" s="65" t="s">
        <v>209</v>
      </c>
      <c r="B107" s="25" t="s">
        <v>210</v>
      </c>
      <c r="C107" s="39">
        <v>18205</v>
      </c>
      <c r="D107" s="38">
        <v>-475</v>
      </c>
      <c r="E107" s="34">
        <v>18680</v>
      </c>
      <c r="F107" s="34">
        <v>18985</v>
      </c>
      <c r="G107" s="29">
        <v>18060</v>
      </c>
      <c r="H107" s="29">
        <v>17270</v>
      </c>
      <c r="I107" s="29">
        <v>17480</v>
      </c>
      <c r="J107" s="29">
        <v>15690</v>
      </c>
      <c r="K107" s="29">
        <v>16210</v>
      </c>
      <c r="L107" s="29">
        <v>17645</v>
      </c>
      <c r="M107" s="29">
        <v>17865</v>
      </c>
      <c r="N107" s="29">
        <v>18135</v>
      </c>
      <c r="O107" s="29">
        <v>19005</v>
      </c>
      <c r="P107" s="29">
        <v>19195</v>
      </c>
      <c r="Q107" s="29">
        <v>18250</v>
      </c>
      <c r="R107" s="29">
        <v>17965</v>
      </c>
      <c r="S107" s="29">
        <v>18895</v>
      </c>
      <c r="T107" s="29">
        <v>19210</v>
      </c>
      <c r="U107" s="29">
        <v>18505</v>
      </c>
      <c r="V107" s="29">
        <v>19420</v>
      </c>
      <c r="W107" s="29">
        <v>19295</v>
      </c>
      <c r="X107" s="29">
        <v>18235</v>
      </c>
      <c r="Y107" s="29">
        <v>18095</v>
      </c>
      <c r="Z107" s="29">
        <v>18735</v>
      </c>
      <c r="AA107" s="29">
        <v>19550</v>
      </c>
      <c r="AB107" s="29">
        <v>19540</v>
      </c>
      <c r="AC107" s="29">
        <v>20185</v>
      </c>
      <c r="AD107" s="29">
        <v>21310</v>
      </c>
      <c r="AE107" s="29">
        <v>20345</v>
      </c>
      <c r="AF107" s="29">
        <v>19370</v>
      </c>
      <c r="AG107" s="29">
        <v>19940</v>
      </c>
      <c r="AH107" s="29">
        <v>20170</v>
      </c>
      <c r="AI107" s="29">
        <v>19530</v>
      </c>
      <c r="AJ107" s="29">
        <v>20495</v>
      </c>
      <c r="AK107" s="29">
        <v>20415</v>
      </c>
      <c r="AL107" s="29">
        <v>20845</v>
      </c>
      <c r="AM107" s="29">
        <v>20485</v>
      </c>
      <c r="AN107" s="29">
        <v>19530</v>
      </c>
      <c r="AO107" s="29">
        <v>19880</v>
      </c>
      <c r="AP107" s="29">
        <v>19840</v>
      </c>
      <c r="AQ107" s="29">
        <v>19220</v>
      </c>
      <c r="AR107" s="29">
        <v>17865</v>
      </c>
      <c r="AS107" s="29">
        <v>18280</v>
      </c>
      <c r="AT107" s="29">
        <v>17875</v>
      </c>
      <c r="AU107" s="29">
        <v>16810</v>
      </c>
      <c r="AV107" s="29">
        <v>18085</v>
      </c>
      <c r="AW107" s="29">
        <v>18765</v>
      </c>
      <c r="AX107" s="29">
        <v>17955</v>
      </c>
      <c r="AY107" s="29">
        <v>16990</v>
      </c>
      <c r="AZ107" s="29">
        <v>17660</v>
      </c>
      <c r="BA107" s="29">
        <v>17970</v>
      </c>
      <c r="BB107" s="29">
        <v>17740</v>
      </c>
      <c r="BC107" s="29">
        <v>18310</v>
      </c>
      <c r="BD107" s="29">
        <v>17985</v>
      </c>
      <c r="BE107" s="29">
        <v>18455</v>
      </c>
      <c r="BF107" s="29">
        <v>17080</v>
      </c>
      <c r="BG107" s="29">
        <v>16665</v>
      </c>
      <c r="BH107" s="29">
        <v>15905</v>
      </c>
      <c r="BI107" s="29">
        <v>16445</v>
      </c>
      <c r="BJ107" s="29">
        <v>16590</v>
      </c>
      <c r="BK107" s="29">
        <v>18230</v>
      </c>
      <c r="BL107" s="30">
        <v>19320</v>
      </c>
      <c r="BM107" s="2">
        <v>19070</v>
      </c>
      <c r="BN107" s="2">
        <v>19365</v>
      </c>
      <c r="BO107" s="2">
        <v>19400</v>
      </c>
      <c r="BP107" s="2">
        <v>18765</v>
      </c>
      <c r="BQ107" s="2">
        <v>18675</v>
      </c>
      <c r="BR107" s="2">
        <v>17430</v>
      </c>
      <c r="BS107" s="2">
        <v>17635</v>
      </c>
      <c r="BT107" s="2">
        <v>17675</v>
      </c>
      <c r="BU107" s="2">
        <v>17800</v>
      </c>
      <c r="BV107" s="2">
        <v>17610</v>
      </c>
      <c r="BW107" s="2">
        <v>17295</v>
      </c>
      <c r="BX107" s="2">
        <v>16820</v>
      </c>
      <c r="BY107" s="2">
        <v>16720</v>
      </c>
      <c r="BZ107" s="2">
        <v>16665</v>
      </c>
      <c r="CA107" s="2">
        <v>16900</v>
      </c>
      <c r="CB107" s="2">
        <v>16995</v>
      </c>
      <c r="CC107" s="2">
        <v>16765</v>
      </c>
      <c r="CD107" s="2">
        <v>16315</v>
      </c>
      <c r="CE107" s="2">
        <v>15815</v>
      </c>
      <c r="CF107" s="2">
        <v>15925</v>
      </c>
      <c r="CG107" s="2">
        <v>15395</v>
      </c>
      <c r="CH107" s="2">
        <v>15260</v>
      </c>
      <c r="CI107" s="2">
        <v>14335</v>
      </c>
      <c r="CJ107" s="2">
        <v>14465</v>
      </c>
      <c r="CK107" s="2">
        <v>14250</v>
      </c>
      <c r="CL107" s="2">
        <v>14470</v>
      </c>
      <c r="CM107" s="2">
        <v>14165</v>
      </c>
      <c r="CN107" s="2">
        <v>13385</v>
      </c>
      <c r="CO107" s="2">
        <v>13510</v>
      </c>
      <c r="CP107" s="2">
        <v>14215</v>
      </c>
      <c r="CQ107" s="2">
        <v>14705</v>
      </c>
      <c r="CR107" s="2">
        <v>14870</v>
      </c>
      <c r="CS107" s="2">
        <v>14385</v>
      </c>
      <c r="CT107" s="2">
        <v>13915</v>
      </c>
      <c r="CU107" s="2">
        <v>14680</v>
      </c>
      <c r="CV107" s="2">
        <v>14875</v>
      </c>
      <c r="CW107" s="2">
        <v>15130</v>
      </c>
      <c r="CX107" s="2">
        <v>14800</v>
      </c>
      <c r="CY107" s="2">
        <v>14600</v>
      </c>
      <c r="CZ107" s="2">
        <v>15490</v>
      </c>
      <c r="DA107" s="2">
        <v>15760</v>
      </c>
      <c r="DB107" s="2">
        <v>15475</v>
      </c>
      <c r="DC107" s="2">
        <v>14835</v>
      </c>
      <c r="DD107" s="2">
        <v>16170</v>
      </c>
      <c r="DE107" s="2">
        <v>16675</v>
      </c>
      <c r="DF107" s="2">
        <v>16580</v>
      </c>
      <c r="DG107" s="2">
        <v>17380</v>
      </c>
      <c r="DH107" s="2">
        <v>17625</v>
      </c>
      <c r="DI107" s="2">
        <v>17470</v>
      </c>
      <c r="DJ107" s="2">
        <v>18375</v>
      </c>
      <c r="DK107" s="2">
        <v>18185</v>
      </c>
      <c r="DL107" s="2">
        <v>17105</v>
      </c>
      <c r="DM107" s="2">
        <v>16980</v>
      </c>
      <c r="DN107" s="2">
        <v>17140</v>
      </c>
      <c r="DO107" s="2">
        <v>16880</v>
      </c>
      <c r="DP107" s="2">
        <v>16400</v>
      </c>
      <c r="DQ107" s="2">
        <v>17140</v>
      </c>
      <c r="DR107" s="2">
        <v>17210</v>
      </c>
      <c r="DS107" s="2">
        <v>17455</v>
      </c>
      <c r="DT107" s="2">
        <v>16860</v>
      </c>
      <c r="DU107" s="2">
        <v>16170</v>
      </c>
      <c r="DV107" s="2">
        <v>13960</v>
      </c>
      <c r="DW107" s="2">
        <v>13895</v>
      </c>
      <c r="DX107" s="2">
        <v>14065</v>
      </c>
      <c r="DY107" s="2">
        <v>14205</v>
      </c>
      <c r="DZ107" s="2">
        <v>14025</v>
      </c>
      <c r="EA107" s="2">
        <v>14480</v>
      </c>
      <c r="EB107" s="2">
        <v>14860</v>
      </c>
      <c r="EC107" s="2">
        <v>13960</v>
      </c>
      <c r="ED107" s="2">
        <v>13635</v>
      </c>
      <c r="EE107" s="2">
        <v>13410</v>
      </c>
      <c r="EF107" s="2">
        <v>13890</v>
      </c>
      <c r="EG107" s="2">
        <v>14050</v>
      </c>
      <c r="EH107" s="2">
        <v>12670</v>
      </c>
      <c r="EI107" s="2">
        <v>12655</v>
      </c>
      <c r="EJ107" s="2">
        <v>12700</v>
      </c>
      <c r="EK107" s="2">
        <v>12795</v>
      </c>
      <c r="EL107" s="2">
        <v>12350</v>
      </c>
      <c r="EM107" s="2">
        <v>12540</v>
      </c>
      <c r="EN107" s="2">
        <v>12540</v>
      </c>
      <c r="EO107" s="2">
        <v>11895</v>
      </c>
      <c r="EP107" s="2">
        <v>11980</v>
      </c>
      <c r="EQ107" s="2">
        <v>12215</v>
      </c>
      <c r="ER107" s="2">
        <v>11865</v>
      </c>
      <c r="ES107" s="2">
        <v>11600</v>
      </c>
      <c r="ET107" s="2">
        <v>11255</v>
      </c>
      <c r="EU107" s="2">
        <v>11380</v>
      </c>
      <c r="EV107" s="2">
        <v>11515</v>
      </c>
      <c r="EW107" s="2">
        <v>11290</v>
      </c>
      <c r="EX107" s="2">
        <v>11260</v>
      </c>
      <c r="EY107" s="2">
        <v>11230</v>
      </c>
      <c r="EZ107" s="2">
        <v>11170</v>
      </c>
      <c r="FA107" s="2">
        <v>10460</v>
      </c>
      <c r="FB107" s="2">
        <v>10465</v>
      </c>
      <c r="FC107" s="2">
        <v>10540</v>
      </c>
      <c r="FD107" s="2">
        <v>10455</v>
      </c>
      <c r="FE107" s="2">
        <v>10740</v>
      </c>
      <c r="FF107" s="2">
        <v>11000</v>
      </c>
      <c r="FG107" s="2">
        <v>11200</v>
      </c>
      <c r="FH107" s="2">
        <v>11135</v>
      </c>
      <c r="FI107" s="2">
        <v>11070</v>
      </c>
      <c r="FJ107" s="2">
        <v>10890</v>
      </c>
      <c r="FK107" s="2">
        <v>10810</v>
      </c>
      <c r="FL107" s="2">
        <v>10930</v>
      </c>
      <c r="FM107" s="2">
        <v>10790</v>
      </c>
      <c r="FN107" s="2">
        <v>10495</v>
      </c>
      <c r="FO107" s="2">
        <v>10655</v>
      </c>
      <c r="FP107" s="2">
        <v>10545</v>
      </c>
      <c r="FQ107" s="2">
        <v>10500</v>
      </c>
      <c r="FR107" s="2">
        <v>10420</v>
      </c>
      <c r="FS107" s="2">
        <v>10905</v>
      </c>
      <c r="FT107" s="2">
        <v>10410</v>
      </c>
      <c r="FU107" s="2">
        <v>10940</v>
      </c>
      <c r="FV107" s="2">
        <v>10300</v>
      </c>
      <c r="FW107" s="2">
        <v>10590</v>
      </c>
      <c r="FX107" s="2">
        <v>10450</v>
      </c>
      <c r="FY107" s="2">
        <v>10435</v>
      </c>
      <c r="FZ107" s="2">
        <v>10870</v>
      </c>
      <c r="GA107" s="2">
        <v>10630</v>
      </c>
      <c r="GB107" s="2">
        <v>11135</v>
      </c>
      <c r="GC107" s="2">
        <v>11080</v>
      </c>
      <c r="GD107" s="2">
        <v>10905</v>
      </c>
      <c r="GE107" s="2">
        <v>11520</v>
      </c>
      <c r="GF107" s="2">
        <v>11145</v>
      </c>
      <c r="GG107" s="2">
        <v>11320</v>
      </c>
      <c r="GH107" s="2">
        <v>10800</v>
      </c>
      <c r="GI107" s="2">
        <v>10525</v>
      </c>
      <c r="GJ107" s="2">
        <v>10830</v>
      </c>
      <c r="GK107" s="2">
        <v>10495</v>
      </c>
      <c r="GL107" s="2">
        <v>10500</v>
      </c>
      <c r="GM107" s="2">
        <v>10270</v>
      </c>
      <c r="GN107" s="2">
        <v>10095</v>
      </c>
      <c r="GO107" s="2">
        <v>10290</v>
      </c>
      <c r="GP107" s="2">
        <v>10425</v>
      </c>
      <c r="GQ107" s="2">
        <v>10280</v>
      </c>
      <c r="GR107" s="2">
        <v>10090</v>
      </c>
      <c r="GS107" s="2">
        <v>10420</v>
      </c>
      <c r="GT107" s="2">
        <v>10140</v>
      </c>
      <c r="GU107" s="2">
        <v>10270</v>
      </c>
      <c r="GV107" s="2">
        <v>10370</v>
      </c>
      <c r="GW107" s="2">
        <v>10750</v>
      </c>
      <c r="GX107" s="2">
        <v>10820</v>
      </c>
      <c r="GY107" s="2">
        <v>11280</v>
      </c>
      <c r="GZ107" s="2">
        <v>11080</v>
      </c>
      <c r="HA107" s="2">
        <v>10900</v>
      </c>
      <c r="HB107" s="2">
        <v>10895</v>
      </c>
      <c r="HC107" s="2">
        <v>10120</v>
      </c>
      <c r="HD107" s="2">
        <v>10240</v>
      </c>
      <c r="HE107" s="2">
        <v>10150</v>
      </c>
      <c r="HF107" s="2">
        <v>10560</v>
      </c>
      <c r="HG107" s="2">
        <v>10830</v>
      </c>
      <c r="HH107" s="2">
        <v>10665</v>
      </c>
      <c r="HI107" s="2">
        <v>10320</v>
      </c>
      <c r="HJ107" s="2">
        <v>10215</v>
      </c>
      <c r="HK107" s="2">
        <v>9664</v>
      </c>
      <c r="HL107" s="2">
        <v>9447</v>
      </c>
      <c r="HM107" s="2">
        <v>9098</v>
      </c>
      <c r="HN107" s="2">
        <v>8834</v>
      </c>
      <c r="HO107" s="2">
        <v>8578</v>
      </c>
      <c r="HP107" s="2">
        <v>8440</v>
      </c>
      <c r="HQ107" s="2">
        <v>8580</v>
      </c>
      <c r="HR107" s="2">
        <v>8435</v>
      </c>
      <c r="HS107" s="2">
        <v>8336</v>
      </c>
      <c r="HT107" s="2">
        <v>8129</v>
      </c>
      <c r="HU107" s="2">
        <v>8040</v>
      </c>
      <c r="HV107" s="2">
        <v>8145</v>
      </c>
      <c r="HW107" s="2">
        <v>8303</v>
      </c>
      <c r="HX107" s="2">
        <v>8476</v>
      </c>
      <c r="HY107" s="2">
        <v>8464</v>
      </c>
      <c r="HZ107" s="2">
        <v>8540</v>
      </c>
      <c r="IA107" s="2">
        <v>8422</v>
      </c>
      <c r="IB107" s="2">
        <v>8552</v>
      </c>
      <c r="IC107" s="2">
        <v>8437</v>
      </c>
      <c r="ID107" s="2">
        <v>8229</v>
      </c>
      <c r="IE107" s="2">
        <v>8317</v>
      </c>
      <c r="IF107" s="2">
        <v>8465</v>
      </c>
      <c r="IG107" s="2">
        <v>8483</v>
      </c>
      <c r="IH107" s="2">
        <v>8449</v>
      </c>
      <c r="II107" s="2">
        <v>8480</v>
      </c>
      <c r="IJ107" s="2">
        <v>8556</v>
      </c>
      <c r="IK107" s="2">
        <v>8486</v>
      </c>
      <c r="IL107" s="2">
        <v>8349</v>
      </c>
      <c r="IM107" s="2">
        <v>8410</v>
      </c>
      <c r="IN107" s="2">
        <v>8504</v>
      </c>
      <c r="IO107" s="2">
        <v>8952</v>
      </c>
      <c r="IP107" s="2">
        <v>9320</v>
      </c>
      <c r="IQ107" s="2">
        <v>9457</v>
      </c>
      <c r="IR107" s="2">
        <v>9613</v>
      </c>
      <c r="IS107" s="2">
        <v>9395</v>
      </c>
      <c r="IT107" s="2">
        <v>9435</v>
      </c>
    </row>
    <row r="108" spans="1:254" ht="15.9" customHeight="1">
      <c r="A108" s="65" t="s">
        <v>211</v>
      </c>
      <c r="B108" s="25" t="s">
        <v>212</v>
      </c>
      <c r="C108" s="39">
        <v>4482</v>
      </c>
      <c r="D108" s="38">
        <v>64</v>
      </c>
      <c r="E108" s="34">
        <v>4418</v>
      </c>
      <c r="F108" s="34">
        <v>4409</v>
      </c>
      <c r="G108" s="29">
        <v>4462</v>
      </c>
      <c r="H108" s="29">
        <v>4509</v>
      </c>
      <c r="I108" s="29">
        <v>4586</v>
      </c>
      <c r="J108" s="29">
        <v>4585</v>
      </c>
      <c r="K108" s="29">
        <v>4620</v>
      </c>
      <c r="L108" s="29">
        <v>4549</v>
      </c>
      <c r="M108" s="29">
        <v>4520</v>
      </c>
      <c r="N108" s="29">
        <v>4433</v>
      </c>
      <c r="O108" s="29">
        <v>4440</v>
      </c>
      <c r="P108" s="29">
        <v>4441</v>
      </c>
      <c r="Q108" s="29">
        <v>4449</v>
      </c>
      <c r="R108" s="29">
        <v>4392</v>
      </c>
      <c r="S108" s="29">
        <v>4402</v>
      </c>
      <c r="T108" s="29">
        <v>4390</v>
      </c>
      <c r="U108" s="29">
        <v>4361</v>
      </c>
      <c r="V108" s="29">
        <v>4318</v>
      </c>
      <c r="W108" s="29">
        <v>4291</v>
      </c>
      <c r="X108" s="29">
        <v>4306</v>
      </c>
      <c r="Y108" s="29">
        <v>4309</v>
      </c>
      <c r="Z108" s="29">
        <v>4309</v>
      </c>
      <c r="AA108" s="29">
        <v>4245</v>
      </c>
      <c r="AB108" s="29">
        <v>4239</v>
      </c>
      <c r="AC108" s="29">
        <v>4236</v>
      </c>
      <c r="AD108" s="29">
        <v>4230</v>
      </c>
      <c r="AE108" s="29">
        <v>4250</v>
      </c>
      <c r="AF108" s="29">
        <v>4274</v>
      </c>
      <c r="AG108" s="29">
        <v>4260</v>
      </c>
      <c r="AH108" s="29">
        <v>4250</v>
      </c>
      <c r="AI108" s="29">
        <v>4216</v>
      </c>
      <c r="AJ108" s="29">
        <v>4222</v>
      </c>
      <c r="AK108" s="29">
        <v>4249</v>
      </c>
      <c r="AL108" s="29">
        <v>4289</v>
      </c>
      <c r="AM108" s="29">
        <v>4265</v>
      </c>
      <c r="AN108" s="29">
        <v>4333</v>
      </c>
      <c r="AO108" s="29">
        <v>4300</v>
      </c>
      <c r="AP108" s="29">
        <v>4347</v>
      </c>
      <c r="AQ108" s="29">
        <v>4299</v>
      </c>
      <c r="AR108" s="29">
        <v>4318</v>
      </c>
      <c r="AS108" s="29">
        <v>4338</v>
      </c>
      <c r="AT108" s="29">
        <v>4242</v>
      </c>
      <c r="AU108" s="29">
        <v>4192</v>
      </c>
      <c r="AV108" s="29">
        <v>4170</v>
      </c>
      <c r="AW108" s="29">
        <v>4097</v>
      </c>
      <c r="AX108" s="29">
        <v>4107</v>
      </c>
      <c r="AY108" s="29">
        <v>4081</v>
      </c>
      <c r="AZ108" s="29">
        <v>4180</v>
      </c>
      <c r="BA108" s="29">
        <v>4254</v>
      </c>
      <c r="BB108" s="29">
        <v>4196</v>
      </c>
      <c r="BC108" s="29">
        <v>4200</v>
      </c>
      <c r="BD108" s="29">
        <v>4248</v>
      </c>
      <c r="BE108" s="29">
        <v>4289</v>
      </c>
      <c r="BF108" s="29">
        <v>4384</v>
      </c>
      <c r="BG108" s="29">
        <v>4414</v>
      </c>
      <c r="BH108" s="29">
        <v>4398</v>
      </c>
      <c r="BI108" s="29">
        <v>4406</v>
      </c>
      <c r="BJ108" s="29">
        <v>4388</v>
      </c>
      <c r="BK108" s="29">
        <v>4396</v>
      </c>
      <c r="BL108" s="30">
        <v>4394</v>
      </c>
      <c r="BM108" s="2">
        <v>4397</v>
      </c>
      <c r="BN108" s="2">
        <v>4460</v>
      </c>
      <c r="BO108" s="2">
        <v>4317</v>
      </c>
      <c r="BP108" s="2">
        <v>4343</v>
      </c>
      <c r="BQ108" s="2">
        <v>4344</v>
      </c>
      <c r="BR108" s="2">
        <v>4315</v>
      </c>
      <c r="BS108" s="2">
        <v>4337</v>
      </c>
      <c r="BT108" s="2">
        <v>4350</v>
      </c>
      <c r="BU108" s="2">
        <v>4294</v>
      </c>
      <c r="BV108" s="2">
        <v>4286</v>
      </c>
      <c r="BW108" s="2">
        <v>4268</v>
      </c>
      <c r="BX108" s="2">
        <v>4282</v>
      </c>
      <c r="BY108" s="2">
        <v>4316</v>
      </c>
      <c r="BZ108" s="2">
        <v>4367</v>
      </c>
      <c r="CA108" s="2">
        <v>4350</v>
      </c>
      <c r="CB108" s="2">
        <v>4383</v>
      </c>
      <c r="CC108" s="2">
        <v>4357</v>
      </c>
      <c r="CD108" s="2">
        <v>4360</v>
      </c>
      <c r="CE108" s="2">
        <v>4382</v>
      </c>
      <c r="CF108" s="2">
        <v>4440</v>
      </c>
      <c r="CG108" s="2">
        <v>4505</v>
      </c>
      <c r="CH108" s="2">
        <v>4453</v>
      </c>
      <c r="CI108" s="2">
        <v>4402</v>
      </c>
      <c r="CJ108" s="2">
        <v>4371</v>
      </c>
      <c r="CK108" s="2">
        <v>4388</v>
      </c>
      <c r="CL108" s="2">
        <v>4391</v>
      </c>
      <c r="CM108" s="2">
        <v>4341</v>
      </c>
      <c r="CN108" s="2">
        <v>4338</v>
      </c>
      <c r="CO108" s="2">
        <v>4286</v>
      </c>
      <c r="CP108" s="2">
        <v>4433</v>
      </c>
      <c r="CQ108" s="2">
        <v>4446</v>
      </c>
      <c r="CR108" s="2">
        <v>4447</v>
      </c>
      <c r="CS108" s="2">
        <v>4363</v>
      </c>
      <c r="CT108" s="2">
        <v>4363</v>
      </c>
      <c r="CU108" s="2">
        <v>4423</v>
      </c>
      <c r="CV108" s="2">
        <v>4452</v>
      </c>
      <c r="CW108" s="2">
        <v>4449</v>
      </c>
      <c r="CX108" s="2">
        <v>4408</v>
      </c>
      <c r="CY108" s="2">
        <v>4447</v>
      </c>
      <c r="CZ108" s="2">
        <v>4457</v>
      </c>
      <c r="DA108" s="2">
        <v>4493</v>
      </c>
      <c r="DB108" s="2">
        <v>4432</v>
      </c>
      <c r="DC108" s="2">
        <v>4380</v>
      </c>
      <c r="DD108" s="2">
        <v>4442</v>
      </c>
      <c r="DE108" s="2">
        <v>4473</v>
      </c>
      <c r="DF108" s="2">
        <v>4424</v>
      </c>
      <c r="DG108" s="2">
        <v>4611</v>
      </c>
      <c r="DH108" s="2">
        <v>4641</v>
      </c>
      <c r="DI108" s="2">
        <v>4657</v>
      </c>
      <c r="DJ108" s="2">
        <v>4579</v>
      </c>
      <c r="DK108" s="2">
        <v>4541</v>
      </c>
      <c r="DL108" s="2">
        <v>4580</v>
      </c>
      <c r="DM108" s="2">
        <v>4608</v>
      </c>
      <c r="DN108" s="2">
        <v>4664</v>
      </c>
      <c r="DO108" s="2">
        <v>4617</v>
      </c>
      <c r="DP108" s="2">
        <v>4578</v>
      </c>
      <c r="DQ108" s="2">
        <v>4572</v>
      </c>
      <c r="DR108" s="2">
        <v>4571</v>
      </c>
      <c r="DS108" s="2">
        <v>4594</v>
      </c>
      <c r="DT108" s="2">
        <v>4597</v>
      </c>
      <c r="DU108" s="2">
        <v>4562</v>
      </c>
      <c r="DV108" s="2">
        <v>4584</v>
      </c>
      <c r="DW108" s="2">
        <v>4479</v>
      </c>
      <c r="DX108" s="2">
        <v>4427</v>
      </c>
      <c r="DY108" s="2">
        <v>4399</v>
      </c>
      <c r="DZ108" s="2">
        <v>4386</v>
      </c>
      <c r="EA108" s="2">
        <v>4359</v>
      </c>
      <c r="EB108" s="2">
        <v>4313</v>
      </c>
      <c r="EC108" s="2">
        <v>4351</v>
      </c>
      <c r="ED108" s="2">
        <v>4385</v>
      </c>
      <c r="EE108" s="2">
        <v>4401</v>
      </c>
      <c r="EF108" s="2">
        <v>4464</v>
      </c>
      <c r="EG108" s="2">
        <v>4448</v>
      </c>
      <c r="EH108" s="2">
        <v>4398</v>
      </c>
      <c r="EI108" s="2">
        <v>4445</v>
      </c>
      <c r="EJ108" s="2">
        <v>4460</v>
      </c>
      <c r="EK108" s="2">
        <v>4462</v>
      </c>
      <c r="EL108" s="2">
        <v>4508</v>
      </c>
      <c r="EM108" s="2">
        <v>4449</v>
      </c>
      <c r="EN108" s="2">
        <v>4445</v>
      </c>
      <c r="EO108" s="2">
        <v>4433</v>
      </c>
      <c r="EP108" s="2">
        <v>4424</v>
      </c>
      <c r="EQ108" s="2">
        <v>4473</v>
      </c>
      <c r="ER108" s="2">
        <v>4448</v>
      </c>
      <c r="ES108" s="2">
        <v>4353</v>
      </c>
      <c r="ET108" s="2">
        <v>4326</v>
      </c>
      <c r="EU108" s="2">
        <v>4367</v>
      </c>
      <c r="EV108" s="2">
        <v>4334</v>
      </c>
      <c r="EW108" s="2">
        <v>4308</v>
      </c>
      <c r="EX108" s="2">
        <v>4315</v>
      </c>
      <c r="EY108" s="2">
        <v>4322</v>
      </c>
      <c r="EZ108" s="2">
        <v>4284</v>
      </c>
      <c r="FA108" s="2">
        <v>4254</v>
      </c>
      <c r="FB108" s="2">
        <v>4243</v>
      </c>
      <c r="FC108" s="2">
        <v>4206</v>
      </c>
      <c r="FD108" s="2">
        <v>4238</v>
      </c>
      <c r="FE108" s="2">
        <v>4247</v>
      </c>
      <c r="FF108" s="2">
        <v>4213</v>
      </c>
      <c r="FG108" s="2">
        <v>4209</v>
      </c>
      <c r="FH108" s="2">
        <v>4193</v>
      </c>
      <c r="FI108" s="2">
        <v>4178</v>
      </c>
      <c r="FJ108" s="2">
        <v>4149</v>
      </c>
      <c r="FK108" s="2">
        <v>4179</v>
      </c>
      <c r="FL108" s="2">
        <v>4196</v>
      </c>
      <c r="FM108" s="2">
        <v>4176</v>
      </c>
      <c r="FN108" s="2">
        <v>4178</v>
      </c>
      <c r="FO108" s="2">
        <v>4191</v>
      </c>
      <c r="FP108" s="2">
        <v>4194</v>
      </c>
      <c r="FQ108" s="2">
        <v>4145</v>
      </c>
      <c r="FR108" s="2">
        <v>4154</v>
      </c>
      <c r="FS108" s="2">
        <v>4108</v>
      </c>
      <c r="FT108" s="2">
        <v>4098</v>
      </c>
      <c r="FU108" s="2">
        <v>4020</v>
      </c>
      <c r="FV108" s="2">
        <v>4027</v>
      </c>
      <c r="FW108" s="2">
        <v>4035</v>
      </c>
      <c r="FX108" s="2">
        <v>4052</v>
      </c>
      <c r="FY108" s="2">
        <v>4056</v>
      </c>
      <c r="FZ108" s="2">
        <v>4047</v>
      </c>
      <c r="GA108" s="2">
        <v>4057</v>
      </c>
      <c r="GB108" s="2">
        <v>4005</v>
      </c>
      <c r="GC108" s="2">
        <v>4012</v>
      </c>
      <c r="GD108" s="2">
        <v>4064</v>
      </c>
      <c r="GE108" s="2">
        <v>4073</v>
      </c>
      <c r="GF108" s="2">
        <v>4061</v>
      </c>
      <c r="GG108" s="2">
        <v>4073</v>
      </c>
      <c r="GH108" s="2">
        <v>4070</v>
      </c>
      <c r="GI108" s="2">
        <v>4053</v>
      </c>
      <c r="GJ108" s="2">
        <v>4078</v>
      </c>
      <c r="GK108" s="2">
        <v>4133</v>
      </c>
      <c r="GL108" s="2">
        <v>4178</v>
      </c>
      <c r="GM108" s="2">
        <v>4428</v>
      </c>
      <c r="GN108" s="2">
        <v>4464</v>
      </c>
      <c r="GO108" s="2">
        <v>4429</v>
      </c>
      <c r="GP108" s="2">
        <v>4397</v>
      </c>
      <c r="GQ108" s="2">
        <v>4385</v>
      </c>
      <c r="GR108" s="2">
        <v>4345</v>
      </c>
      <c r="GS108" s="2">
        <v>4359</v>
      </c>
      <c r="GT108" s="2">
        <v>4347</v>
      </c>
      <c r="GU108" s="2">
        <v>4314</v>
      </c>
      <c r="GV108" s="2">
        <v>4359</v>
      </c>
      <c r="GW108" s="2">
        <v>4381</v>
      </c>
      <c r="GX108" s="2">
        <v>4378</v>
      </c>
      <c r="GY108" s="2">
        <v>4333</v>
      </c>
      <c r="GZ108" s="2">
        <v>4353</v>
      </c>
      <c r="HA108" s="2">
        <v>4286</v>
      </c>
      <c r="HB108" s="2">
        <v>4285</v>
      </c>
      <c r="HC108" s="2">
        <v>4410</v>
      </c>
      <c r="HD108" s="2">
        <v>4442</v>
      </c>
      <c r="HE108" s="2">
        <v>4480</v>
      </c>
      <c r="HF108" s="2">
        <v>4549</v>
      </c>
      <c r="HG108" s="2">
        <v>4498</v>
      </c>
      <c r="HH108" s="2">
        <v>4502</v>
      </c>
      <c r="HI108" s="2">
        <v>4505</v>
      </c>
      <c r="HJ108" s="2">
        <v>4564</v>
      </c>
      <c r="HK108" s="2">
        <v>4471</v>
      </c>
      <c r="HL108" s="2">
        <v>4471</v>
      </c>
      <c r="HM108" s="2">
        <v>4509</v>
      </c>
      <c r="HN108" s="2">
        <v>4515</v>
      </c>
      <c r="HO108" s="2">
        <v>4519</v>
      </c>
      <c r="HP108" s="2">
        <v>4495</v>
      </c>
      <c r="HQ108" s="2">
        <v>4504</v>
      </c>
      <c r="HR108" s="2">
        <v>4490</v>
      </c>
      <c r="HS108" s="2">
        <v>4480</v>
      </c>
      <c r="HT108" s="2">
        <v>4459</v>
      </c>
      <c r="HU108" s="2">
        <v>4446</v>
      </c>
      <c r="HV108" s="2">
        <v>4434</v>
      </c>
      <c r="HW108" s="2">
        <v>4407</v>
      </c>
      <c r="HX108" s="2">
        <v>4400</v>
      </c>
      <c r="HY108" s="2">
        <v>4437</v>
      </c>
      <c r="HZ108" s="2">
        <v>4394</v>
      </c>
      <c r="IA108" s="2">
        <v>4403</v>
      </c>
      <c r="IB108" s="2">
        <v>4449</v>
      </c>
      <c r="IC108" s="2">
        <v>4378</v>
      </c>
      <c r="ID108" s="2">
        <v>4359</v>
      </c>
      <c r="IE108" s="2">
        <v>4390</v>
      </c>
      <c r="IF108" s="2">
        <v>4361</v>
      </c>
      <c r="IG108" s="2">
        <v>4358</v>
      </c>
      <c r="IH108" s="2">
        <v>4287</v>
      </c>
      <c r="II108" s="2">
        <v>4262</v>
      </c>
      <c r="IJ108" s="2">
        <v>4293</v>
      </c>
      <c r="IK108" s="2">
        <v>4269</v>
      </c>
      <c r="IL108" s="2">
        <v>4225</v>
      </c>
      <c r="IM108" s="2">
        <v>4208</v>
      </c>
      <c r="IN108" s="2">
        <v>4193</v>
      </c>
      <c r="IO108" s="2">
        <v>4170</v>
      </c>
      <c r="IP108" s="2">
        <v>4144</v>
      </c>
      <c r="IQ108" s="2">
        <v>4147</v>
      </c>
      <c r="IR108" s="2">
        <v>4180</v>
      </c>
      <c r="IS108" s="2">
        <v>4087</v>
      </c>
      <c r="IT108" s="2">
        <v>4060</v>
      </c>
    </row>
    <row r="109" spans="1:254" ht="15.9" customHeight="1">
      <c r="A109" s="65" t="s">
        <v>213</v>
      </c>
      <c r="B109" s="25" t="s">
        <v>214</v>
      </c>
      <c r="C109" s="39">
        <v>3503</v>
      </c>
      <c r="D109" s="38">
        <v>55</v>
      </c>
      <c r="E109" s="34">
        <v>3448</v>
      </c>
      <c r="F109" s="34">
        <v>3447</v>
      </c>
      <c r="G109" s="29">
        <v>3464</v>
      </c>
      <c r="H109" s="29">
        <v>3604</v>
      </c>
      <c r="I109" s="29">
        <v>3748</v>
      </c>
      <c r="J109" s="29">
        <v>3945</v>
      </c>
      <c r="K109" s="29">
        <v>3966</v>
      </c>
      <c r="L109" s="29">
        <v>3847</v>
      </c>
      <c r="M109" s="29">
        <v>3770</v>
      </c>
      <c r="N109" s="29">
        <v>3632</v>
      </c>
      <c r="O109" s="29">
        <v>3597</v>
      </c>
      <c r="P109" s="29">
        <v>3649</v>
      </c>
      <c r="Q109" s="29">
        <v>3708</v>
      </c>
      <c r="R109" s="29">
        <v>3677</v>
      </c>
      <c r="S109" s="29">
        <v>3649</v>
      </c>
      <c r="T109" s="29">
        <v>3605</v>
      </c>
      <c r="U109" s="29">
        <v>3614</v>
      </c>
      <c r="V109" s="29">
        <v>3539</v>
      </c>
      <c r="W109" s="29">
        <v>3528</v>
      </c>
      <c r="X109" s="29">
        <v>3531</v>
      </c>
      <c r="Y109" s="29">
        <v>3588</v>
      </c>
      <c r="Z109" s="29">
        <v>3566</v>
      </c>
      <c r="AA109" s="29">
        <v>3519</v>
      </c>
      <c r="AB109" s="29">
        <v>3544</v>
      </c>
      <c r="AC109" s="29">
        <v>3443</v>
      </c>
      <c r="AD109" s="29">
        <v>3394</v>
      </c>
      <c r="AE109" s="29">
        <v>3472</v>
      </c>
      <c r="AF109" s="29">
        <v>3476</v>
      </c>
      <c r="AG109" s="29">
        <v>3388</v>
      </c>
      <c r="AH109" s="29">
        <v>3393</v>
      </c>
      <c r="AI109" s="29">
        <v>3407</v>
      </c>
      <c r="AJ109" s="29">
        <v>3373</v>
      </c>
      <c r="AK109" s="29">
        <v>3382</v>
      </c>
      <c r="AL109" s="29">
        <v>3415</v>
      </c>
      <c r="AM109" s="29">
        <v>3400</v>
      </c>
      <c r="AN109" s="29">
        <v>3455</v>
      </c>
      <c r="AO109" s="29">
        <v>3400</v>
      </c>
      <c r="AP109" s="29">
        <v>3443</v>
      </c>
      <c r="AQ109" s="29">
        <v>3467</v>
      </c>
      <c r="AR109" s="29">
        <v>3513</v>
      </c>
      <c r="AS109" s="29">
        <v>3463</v>
      </c>
      <c r="AT109" s="29">
        <v>3459</v>
      </c>
      <c r="AU109" s="29">
        <v>3418</v>
      </c>
      <c r="AV109" s="29">
        <v>3399</v>
      </c>
      <c r="AW109" s="29">
        <v>3318</v>
      </c>
      <c r="AX109" s="29">
        <v>3333</v>
      </c>
      <c r="AY109" s="29">
        <v>3365</v>
      </c>
      <c r="AZ109" s="29">
        <v>3466</v>
      </c>
      <c r="BA109" s="29">
        <v>3500</v>
      </c>
      <c r="BB109" s="29">
        <v>3531</v>
      </c>
      <c r="BC109" s="29">
        <v>3535</v>
      </c>
      <c r="BD109" s="29">
        <v>3570</v>
      </c>
      <c r="BE109" s="29">
        <v>3597</v>
      </c>
      <c r="BF109" s="29">
        <v>3670</v>
      </c>
      <c r="BG109" s="29">
        <v>3844</v>
      </c>
      <c r="BH109" s="29">
        <v>3844</v>
      </c>
      <c r="BI109" s="29">
        <v>3819</v>
      </c>
      <c r="BJ109" s="29">
        <v>3796</v>
      </c>
      <c r="BK109" s="29">
        <v>3773</v>
      </c>
      <c r="BL109" s="30">
        <v>3724</v>
      </c>
      <c r="BM109" s="2">
        <v>3802</v>
      </c>
      <c r="BN109" s="2">
        <v>3698</v>
      </c>
      <c r="BO109" s="2">
        <v>3690</v>
      </c>
      <c r="BP109" s="2">
        <v>3666</v>
      </c>
      <c r="BQ109" s="2">
        <v>3709</v>
      </c>
      <c r="BR109" s="2">
        <v>3785</v>
      </c>
      <c r="BS109" s="2">
        <v>3451</v>
      </c>
      <c r="BT109" s="2">
        <v>3464</v>
      </c>
      <c r="BU109" s="2">
        <v>3461</v>
      </c>
      <c r="BV109" s="2">
        <v>3485</v>
      </c>
      <c r="BW109" s="2">
        <v>3512</v>
      </c>
      <c r="BX109" s="2">
        <v>3545</v>
      </c>
      <c r="BY109" s="2">
        <v>3544</v>
      </c>
      <c r="BZ109" s="2">
        <v>3535</v>
      </c>
      <c r="CA109" s="2">
        <v>3530</v>
      </c>
      <c r="CB109" s="2">
        <v>3590</v>
      </c>
      <c r="CC109" s="2">
        <v>3584</v>
      </c>
      <c r="CD109" s="2">
        <v>3584</v>
      </c>
      <c r="CE109" s="2">
        <v>3635</v>
      </c>
      <c r="CF109" s="2">
        <v>3617</v>
      </c>
      <c r="CG109" s="2">
        <v>3634</v>
      </c>
      <c r="CH109" s="2">
        <v>3637</v>
      </c>
      <c r="CI109" s="2">
        <v>3612</v>
      </c>
      <c r="CJ109" s="2">
        <v>3643</v>
      </c>
      <c r="CK109" s="2">
        <v>3657</v>
      </c>
      <c r="CL109" s="2">
        <v>3728</v>
      </c>
      <c r="CM109" s="2">
        <v>3690</v>
      </c>
      <c r="CN109" s="2">
        <v>3683</v>
      </c>
      <c r="CO109" s="2">
        <v>3651</v>
      </c>
      <c r="CP109" s="2">
        <v>3699</v>
      </c>
      <c r="CQ109" s="2">
        <v>3661</v>
      </c>
      <c r="CR109" s="2">
        <v>3640</v>
      </c>
      <c r="CS109" s="2">
        <v>3618</v>
      </c>
      <c r="CT109" s="2">
        <v>3611</v>
      </c>
      <c r="CU109" s="2">
        <v>3662</v>
      </c>
      <c r="CV109" s="2">
        <v>3759</v>
      </c>
      <c r="CW109" s="2">
        <v>3780</v>
      </c>
      <c r="CX109" s="2">
        <v>3764</v>
      </c>
      <c r="CY109" s="2">
        <v>3807</v>
      </c>
      <c r="CZ109" s="2">
        <v>3799</v>
      </c>
      <c r="DA109" s="2">
        <v>3859</v>
      </c>
      <c r="DB109" s="2">
        <v>3810</v>
      </c>
      <c r="DC109" s="2">
        <v>3809</v>
      </c>
      <c r="DD109" s="2">
        <v>3748</v>
      </c>
      <c r="DE109" s="2">
        <v>3787</v>
      </c>
      <c r="DF109" s="2">
        <v>3754</v>
      </c>
      <c r="DG109" s="2">
        <v>3828</v>
      </c>
      <c r="DH109" s="2">
        <v>3906</v>
      </c>
      <c r="DI109" s="2">
        <v>3863</v>
      </c>
      <c r="DJ109" s="2">
        <v>3860</v>
      </c>
      <c r="DK109" s="2">
        <v>3836</v>
      </c>
      <c r="DL109" s="2">
        <v>3844</v>
      </c>
      <c r="DM109" s="2">
        <v>3830</v>
      </c>
      <c r="DN109" s="2">
        <v>3849</v>
      </c>
      <c r="DO109" s="2">
        <v>3841</v>
      </c>
      <c r="DP109" s="2">
        <v>3814</v>
      </c>
      <c r="DQ109" s="2">
        <v>3799</v>
      </c>
      <c r="DR109" s="2">
        <v>3816</v>
      </c>
      <c r="DS109" s="2">
        <v>3853</v>
      </c>
      <c r="DT109" s="2">
        <v>3892</v>
      </c>
      <c r="DU109" s="2">
        <v>4007</v>
      </c>
      <c r="DV109" s="2">
        <v>3978</v>
      </c>
      <c r="DW109" s="2">
        <v>3870</v>
      </c>
      <c r="DX109" s="2">
        <v>3770</v>
      </c>
      <c r="DY109" s="2">
        <v>3812</v>
      </c>
      <c r="DZ109" s="2">
        <v>3892</v>
      </c>
      <c r="EA109" s="2">
        <v>3896</v>
      </c>
      <c r="EB109" s="2">
        <v>3843</v>
      </c>
      <c r="EC109" s="2">
        <v>3876</v>
      </c>
      <c r="ED109" s="2">
        <v>3959</v>
      </c>
      <c r="EE109" s="2">
        <v>3980</v>
      </c>
      <c r="EF109" s="2">
        <v>4022</v>
      </c>
      <c r="EG109" s="2">
        <v>4000</v>
      </c>
      <c r="EH109" s="2">
        <v>4009</v>
      </c>
      <c r="EI109" s="2">
        <v>4038</v>
      </c>
      <c r="EJ109" s="2">
        <v>3963</v>
      </c>
      <c r="EK109" s="2">
        <v>4050</v>
      </c>
      <c r="EL109" s="2">
        <v>4135</v>
      </c>
      <c r="EM109" s="2">
        <v>4140</v>
      </c>
      <c r="EN109" s="2">
        <v>4211</v>
      </c>
      <c r="EO109" s="2">
        <v>4156</v>
      </c>
      <c r="EP109" s="2">
        <v>4143</v>
      </c>
      <c r="EQ109" s="2">
        <v>4157</v>
      </c>
      <c r="ER109" s="2">
        <v>4195</v>
      </c>
      <c r="ES109" s="2">
        <v>4199</v>
      </c>
      <c r="ET109" s="2">
        <v>4172</v>
      </c>
      <c r="EU109" s="2">
        <v>4192</v>
      </c>
      <c r="EV109" s="2">
        <v>4185</v>
      </c>
      <c r="EW109" s="2">
        <v>4167</v>
      </c>
      <c r="EX109" s="2">
        <v>4146</v>
      </c>
      <c r="EY109" s="2">
        <v>4080</v>
      </c>
      <c r="EZ109" s="2">
        <v>4094</v>
      </c>
      <c r="FA109" s="2">
        <v>4130</v>
      </c>
      <c r="FB109" s="2">
        <v>4129</v>
      </c>
      <c r="FC109" s="2">
        <v>4144</v>
      </c>
      <c r="FD109" s="2">
        <v>4180</v>
      </c>
      <c r="FE109" s="2">
        <v>4200</v>
      </c>
      <c r="FF109" s="2">
        <v>4028</v>
      </c>
      <c r="FG109" s="2">
        <v>4000</v>
      </c>
      <c r="FH109" s="2">
        <v>3977</v>
      </c>
      <c r="FI109" s="2">
        <v>3949</v>
      </c>
      <c r="FJ109" s="2">
        <v>3952</v>
      </c>
      <c r="FK109" s="2">
        <v>3921</v>
      </c>
      <c r="FL109" s="2">
        <v>3964</v>
      </c>
      <c r="FM109" s="2">
        <v>3996</v>
      </c>
      <c r="FN109" s="2">
        <v>4037</v>
      </c>
      <c r="FO109" s="2">
        <v>4064</v>
      </c>
      <c r="FP109" s="2">
        <v>4050</v>
      </c>
      <c r="FQ109" s="2">
        <v>4095</v>
      </c>
      <c r="FR109" s="2">
        <v>4042</v>
      </c>
      <c r="FS109" s="2">
        <v>4000</v>
      </c>
      <c r="FT109" s="2">
        <v>3962</v>
      </c>
      <c r="FU109" s="2">
        <v>3861</v>
      </c>
      <c r="FV109" s="2">
        <v>3833</v>
      </c>
      <c r="FW109" s="2">
        <v>3913</v>
      </c>
      <c r="FX109" s="2">
        <v>3795</v>
      </c>
      <c r="FY109" s="2">
        <v>3830</v>
      </c>
      <c r="FZ109" s="2">
        <v>3811</v>
      </c>
      <c r="GA109" s="2">
        <v>3845</v>
      </c>
      <c r="GB109" s="2">
        <v>3843</v>
      </c>
      <c r="GC109" s="2">
        <v>3906</v>
      </c>
      <c r="GD109" s="2">
        <v>3873</v>
      </c>
      <c r="GE109" s="2">
        <v>3783</v>
      </c>
      <c r="GF109" s="2">
        <v>3770</v>
      </c>
      <c r="GG109" s="2">
        <v>3750</v>
      </c>
      <c r="GH109" s="2">
        <v>3791</v>
      </c>
      <c r="GI109" s="2">
        <v>3614</v>
      </c>
      <c r="GJ109" s="2">
        <v>3686</v>
      </c>
      <c r="GK109" s="2">
        <v>3694</v>
      </c>
      <c r="GL109" s="2">
        <v>3711</v>
      </c>
      <c r="GM109" s="2">
        <v>3700</v>
      </c>
      <c r="GN109" s="2">
        <v>3713</v>
      </c>
      <c r="GO109" s="2">
        <v>3693</v>
      </c>
      <c r="GP109" s="2">
        <v>3657</v>
      </c>
      <c r="GQ109" s="2">
        <v>3652</v>
      </c>
      <c r="GR109" s="2">
        <v>3609</v>
      </c>
      <c r="GS109" s="2">
        <v>3628</v>
      </c>
      <c r="GT109" s="2">
        <v>3657</v>
      </c>
      <c r="GU109" s="2">
        <v>3607</v>
      </c>
      <c r="GV109" s="2">
        <v>3579</v>
      </c>
      <c r="GW109" s="2">
        <v>3600</v>
      </c>
      <c r="GX109" s="2">
        <v>3638</v>
      </c>
      <c r="GY109" s="2">
        <v>3635</v>
      </c>
      <c r="GZ109" s="2">
        <v>3697</v>
      </c>
      <c r="HA109" s="2">
        <v>3619</v>
      </c>
      <c r="HB109" s="2">
        <v>3572</v>
      </c>
      <c r="HC109" s="2">
        <v>3624</v>
      </c>
      <c r="HD109" s="2">
        <v>3626</v>
      </c>
      <c r="HE109" s="2">
        <v>3698</v>
      </c>
      <c r="HF109" s="2">
        <v>3749</v>
      </c>
      <c r="HG109" s="2">
        <v>3747</v>
      </c>
      <c r="HH109" s="2">
        <v>3723</v>
      </c>
      <c r="HI109" s="2">
        <v>3647</v>
      </c>
      <c r="HJ109" s="2">
        <v>3683</v>
      </c>
      <c r="HK109" s="2">
        <v>3717</v>
      </c>
      <c r="HL109" s="2">
        <v>3690</v>
      </c>
      <c r="HM109" s="2">
        <v>3707</v>
      </c>
      <c r="HN109" s="2">
        <v>3723</v>
      </c>
      <c r="HO109" s="2">
        <v>3735</v>
      </c>
      <c r="HP109" s="2">
        <v>3803</v>
      </c>
      <c r="HQ109" s="2">
        <v>3815</v>
      </c>
      <c r="HR109" s="2">
        <v>3809</v>
      </c>
      <c r="HS109" s="2">
        <v>3774</v>
      </c>
      <c r="HT109" s="2">
        <v>3735</v>
      </c>
      <c r="HU109" s="2">
        <v>3754</v>
      </c>
      <c r="HV109" s="2">
        <v>3690</v>
      </c>
      <c r="HW109" s="2">
        <v>3675</v>
      </c>
      <c r="HX109" s="2">
        <v>3666</v>
      </c>
      <c r="HY109" s="2">
        <v>3657</v>
      </c>
      <c r="HZ109" s="2">
        <v>3575</v>
      </c>
      <c r="IA109" s="2">
        <v>3599</v>
      </c>
      <c r="IB109" s="2">
        <v>3647</v>
      </c>
      <c r="IC109" s="2">
        <v>3652</v>
      </c>
      <c r="ID109" s="2">
        <v>3630</v>
      </c>
      <c r="IE109" s="2">
        <v>3710</v>
      </c>
      <c r="IF109" s="2">
        <v>3637</v>
      </c>
      <c r="IG109" s="2">
        <v>3612</v>
      </c>
      <c r="IH109" s="2">
        <v>3568</v>
      </c>
      <c r="II109" s="2">
        <v>3525</v>
      </c>
      <c r="IJ109" s="2">
        <v>3535</v>
      </c>
      <c r="IK109" s="2">
        <v>3566</v>
      </c>
      <c r="IL109" s="2">
        <v>3554</v>
      </c>
      <c r="IM109" s="2">
        <v>3483</v>
      </c>
      <c r="IN109" s="2">
        <v>3470</v>
      </c>
      <c r="IO109" s="2">
        <v>3368</v>
      </c>
      <c r="IP109" s="2">
        <v>3332</v>
      </c>
      <c r="IQ109" s="2">
        <v>3344</v>
      </c>
      <c r="IR109" s="2">
        <v>3221</v>
      </c>
      <c r="IS109" s="2">
        <v>3210</v>
      </c>
      <c r="IT109" s="2">
        <v>3168</v>
      </c>
    </row>
    <row r="110" spans="1:254" ht="15.9" customHeight="1">
      <c r="A110" s="65" t="s">
        <v>215</v>
      </c>
      <c r="B110" s="25" t="s">
        <v>216</v>
      </c>
      <c r="C110" s="39">
        <v>2244</v>
      </c>
      <c r="D110" s="38">
        <v>16.5</v>
      </c>
      <c r="E110" s="34">
        <v>2227.5</v>
      </c>
      <c r="F110" s="34">
        <v>2218.5</v>
      </c>
      <c r="G110" s="29">
        <v>2218</v>
      </c>
      <c r="H110" s="29">
        <v>2233</v>
      </c>
      <c r="I110" s="29">
        <v>2245.5</v>
      </c>
      <c r="J110" s="29">
        <v>2264</v>
      </c>
      <c r="K110" s="29">
        <v>2274</v>
      </c>
      <c r="L110" s="29">
        <v>2225.5</v>
      </c>
      <c r="M110" s="29">
        <v>2209</v>
      </c>
      <c r="N110" s="29">
        <v>2199</v>
      </c>
      <c r="O110" s="29">
        <v>2186.5</v>
      </c>
      <c r="P110" s="29">
        <v>2223</v>
      </c>
      <c r="Q110" s="29">
        <v>2252.5</v>
      </c>
      <c r="R110" s="29">
        <v>2195</v>
      </c>
      <c r="S110" s="29">
        <v>2181</v>
      </c>
      <c r="T110" s="29">
        <v>2145</v>
      </c>
      <c r="U110" s="29">
        <v>2144</v>
      </c>
      <c r="V110" s="29">
        <v>2114</v>
      </c>
      <c r="W110" s="29">
        <v>2062.5</v>
      </c>
      <c r="X110" s="29">
        <v>2057.5</v>
      </c>
      <c r="Y110" s="29">
        <v>2032.5</v>
      </c>
      <c r="Z110" s="29">
        <v>2026.5</v>
      </c>
      <c r="AA110" s="29">
        <v>2005</v>
      </c>
      <c r="AB110" s="29">
        <v>1988</v>
      </c>
      <c r="AC110" s="29">
        <v>1937.5</v>
      </c>
      <c r="AD110" s="29">
        <v>1953</v>
      </c>
      <c r="AE110" s="29">
        <v>1966.5</v>
      </c>
      <c r="AF110" s="29">
        <v>1953.5</v>
      </c>
      <c r="AG110" s="29">
        <v>1924.5</v>
      </c>
      <c r="AH110" s="29">
        <v>1917.5</v>
      </c>
      <c r="AI110" s="29">
        <v>1905.5</v>
      </c>
      <c r="AJ110" s="29">
        <v>1906.5</v>
      </c>
      <c r="AK110" s="29">
        <v>1911</v>
      </c>
      <c r="AL110" s="29">
        <v>1902</v>
      </c>
      <c r="AM110" s="29">
        <v>1917</v>
      </c>
      <c r="AN110" s="29">
        <v>1952.5</v>
      </c>
      <c r="AO110" s="29">
        <v>1956.5</v>
      </c>
      <c r="AP110" s="29">
        <v>1993</v>
      </c>
      <c r="AQ110" s="29">
        <v>1956</v>
      </c>
      <c r="AR110" s="29">
        <v>1961</v>
      </c>
      <c r="AS110" s="29">
        <v>1965.5</v>
      </c>
      <c r="AT110" s="29">
        <v>1985.5</v>
      </c>
      <c r="AU110" s="29">
        <v>1959.5</v>
      </c>
      <c r="AV110" s="29">
        <v>1930</v>
      </c>
      <c r="AW110" s="29">
        <v>1912.5</v>
      </c>
      <c r="AX110" s="29">
        <v>1925</v>
      </c>
      <c r="AY110" s="29">
        <v>1902.5</v>
      </c>
      <c r="AZ110" s="29">
        <v>1909</v>
      </c>
      <c r="BA110" s="29">
        <v>1942.5</v>
      </c>
      <c r="BB110" s="29">
        <v>1939</v>
      </c>
      <c r="BC110" s="29">
        <v>1932</v>
      </c>
      <c r="BD110" s="29">
        <v>1929.5</v>
      </c>
      <c r="BE110" s="29">
        <v>1964</v>
      </c>
      <c r="BF110" s="29">
        <v>2034</v>
      </c>
      <c r="BG110" s="29">
        <v>2053</v>
      </c>
      <c r="BH110" s="29">
        <v>2027</v>
      </c>
      <c r="BI110" s="29">
        <v>2044.5</v>
      </c>
      <c r="BJ110" s="29">
        <v>2022.5</v>
      </c>
      <c r="BK110" s="29">
        <v>2056</v>
      </c>
      <c r="BL110" s="30">
        <v>2029</v>
      </c>
      <c r="BM110" s="2">
        <v>1864</v>
      </c>
      <c r="BN110" s="2">
        <v>1867</v>
      </c>
      <c r="BO110" s="2">
        <v>1868.5</v>
      </c>
      <c r="BP110" s="2">
        <v>1874</v>
      </c>
      <c r="BQ110" s="2">
        <v>1884</v>
      </c>
      <c r="BR110" s="2">
        <v>1855.5</v>
      </c>
      <c r="BS110" s="2">
        <v>1861</v>
      </c>
      <c r="BT110" s="2">
        <v>1868</v>
      </c>
      <c r="BU110" s="2">
        <v>1840</v>
      </c>
      <c r="BV110" s="2">
        <v>1887</v>
      </c>
      <c r="BW110" s="2">
        <v>1909</v>
      </c>
      <c r="BX110" s="2">
        <v>1915</v>
      </c>
      <c r="BY110" s="2">
        <v>1920</v>
      </c>
      <c r="BZ110" s="2">
        <v>1908</v>
      </c>
      <c r="CA110" s="2">
        <v>1922.5</v>
      </c>
      <c r="CB110" s="2">
        <v>1924</v>
      </c>
      <c r="CC110" s="2">
        <v>1927</v>
      </c>
      <c r="CD110" s="2">
        <v>1884.5</v>
      </c>
      <c r="CE110" s="2">
        <v>1898</v>
      </c>
      <c r="CF110" s="2">
        <v>1939</v>
      </c>
      <c r="CG110" s="2">
        <v>1933.5</v>
      </c>
      <c r="CH110" s="2">
        <v>1921.5</v>
      </c>
      <c r="CI110" s="2">
        <v>1875.5</v>
      </c>
      <c r="CJ110" s="2">
        <v>1889</v>
      </c>
      <c r="CK110" s="2">
        <v>1891</v>
      </c>
      <c r="CL110" s="2">
        <v>1912.5</v>
      </c>
      <c r="CM110" s="2">
        <v>1869.5</v>
      </c>
      <c r="CN110" s="2">
        <v>1813</v>
      </c>
      <c r="CO110" s="2">
        <v>1787.5</v>
      </c>
      <c r="CP110" s="2">
        <v>1823.5</v>
      </c>
      <c r="CQ110" s="2">
        <v>1816</v>
      </c>
      <c r="CR110" s="2">
        <v>1822</v>
      </c>
      <c r="CS110" s="2">
        <v>1789.5</v>
      </c>
      <c r="CT110" s="2">
        <v>1754.5</v>
      </c>
      <c r="CU110" s="2">
        <v>1835</v>
      </c>
      <c r="CV110" s="2">
        <v>1836.5</v>
      </c>
      <c r="CW110" s="2">
        <v>1809.5</v>
      </c>
      <c r="CX110" s="2">
        <v>1803.5</v>
      </c>
      <c r="CY110" s="2">
        <v>1821</v>
      </c>
      <c r="CZ110" s="2">
        <v>1873.5</v>
      </c>
      <c r="DA110" s="2">
        <v>1894</v>
      </c>
      <c r="DB110" s="2">
        <v>1879.5</v>
      </c>
      <c r="DC110" s="2">
        <v>1843.5</v>
      </c>
      <c r="DD110" s="2">
        <v>1866.5</v>
      </c>
      <c r="DE110" s="2">
        <v>1895</v>
      </c>
      <c r="DF110" s="2">
        <v>1867</v>
      </c>
      <c r="DG110" s="2">
        <v>1928.5</v>
      </c>
      <c r="DH110" s="2">
        <v>1959.5</v>
      </c>
      <c r="DI110" s="2">
        <v>1998</v>
      </c>
      <c r="DJ110" s="2">
        <v>1946</v>
      </c>
      <c r="DK110" s="2">
        <v>1925</v>
      </c>
      <c r="DL110" s="2">
        <v>1935</v>
      </c>
      <c r="DM110" s="2">
        <v>1944</v>
      </c>
      <c r="DN110" s="2">
        <v>1974.5</v>
      </c>
      <c r="DO110" s="2">
        <v>1990</v>
      </c>
      <c r="DP110" s="2">
        <v>1942</v>
      </c>
      <c r="DQ110" s="2">
        <v>1969</v>
      </c>
      <c r="DR110" s="2">
        <v>1994.5</v>
      </c>
      <c r="DS110" s="2">
        <v>2024.5</v>
      </c>
      <c r="DT110" s="2">
        <v>2009.5</v>
      </c>
      <c r="DU110" s="2">
        <v>2010.5</v>
      </c>
      <c r="DV110" s="2">
        <v>1966</v>
      </c>
      <c r="DW110" s="2">
        <v>1974.5</v>
      </c>
      <c r="DX110" s="2">
        <v>1935.5</v>
      </c>
      <c r="DY110" s="2">
        <v>1943</v>
      </c>
      <c r="DZ110" s="2">
        <v>1958.5</v>
      </c>
      <c r="EA110" s="2">
        <v>1946</v>
      </c>
      <c r="EB110" s="2">
        <v>1946</v>
      </c>
      <c r="EC110" s="2">
        <v>1977.5</v>
      </c>
      <c r="ED110" s="2">
        <v>2025</v>
      </c>
      <c r="EE110" s="2">
        <v>2058</v>
      </c>
      <c r="EF110" s="2">
        <v>2083</v>
      </c>
      <c r="EG110" s="2">
        <v>2090</v>
      </c>
      <c r="EH110" s="2">
        <v>2073</v>
      </c>
      <c r="EI110" s="2">
        <v>2126</v>
      </c>
      <c r="EJ110" s="2">
        <v>2145</v>
      </c>
      <c r="EK110" s="2">
        <v>2144.5</v>
      </c>
      <c r="EL110" s="2">
        <v>2108</v>
      </c>
      <c r="EM110" s="2">
        <v>2070.5</v>
      </c>
      <c r="EN110" s="2">
        <v>2066.5</v>
      </c>
      <c r="EO110" s="2">
        <v>2040</v>
      </c>
      <c r="EP110" s="2">
        <v>2049.5</v>
      </c>
      <c r="EQ110" s="2">
        <v>2044</v>
      </c>
      <c r="ER110" s="2">
        <v>2025.5</v>
      </c>
      <c r="ES110" s="2">
        <v>1987.5</v>
      </c>
      <c r="ET110" s="2">
        <v>1983</v>
      </c>
      <c r="EU110" s="2">
        <v>1980</v>
      </c>
      <c r="EV110" s="2">
        <v>1970.5</v>
      </c>
      <c r="EW110" s="2">
        <v>1960</v>
      </c>
      <c r="EX110" s="2">
        <v>1929.5</v>
      </c>
      <c r="EY110" s="2">
        <v>1938.5</v>
      </c>
      <c r="EZ110" s="2">
        <v>1947</v>
      </c>
      <c r="FA110" s="2">
        <v>1948</v>
      </c>
      <c r="FB110" s="2">
        <v>1947.5</v>
      </c>
      <c r="FC110" s="2">
        <v>1947</v>
      </c>
      <c r="FD110" s="2">
        <v>1950</v>
      </c>
      <c r="FE110" s="2">
        <v>1901</v>
      </c>
      <c r="FF110" s="2">
        <v>1915.5</v>
      </c>
      <c r="FG110" s="2">
        <v>1847.5</v>
      </c>
      <c r="FH110" s="2">
        <v>1865</v>
      </c>
      <c r="FI110" s="2">
        <v>1868.5</v>
      </c>
      <c r="FJ110" s="2">
        <v>1865</v>
      </c>
      <c r="FK110" s="2">
        <v>1942.5</v>
      </c>
      <c r="FL110" s="2">
        <v>1916</v>
      </c>
      <c r="FM110" s="2">
        <v>1917.5</v>
      </c>
      <c r="FN110" s="2">
        <v>1934</v>
      </c>
      <c r="FO110" s="2">
        <v>1963.5</v>
      </c>
      <c r="FP110" s="2">
        <v>1953.5</v>
      </c>
      <c r="FQ110" s="2">
        <v>1959</v>
      </c>
      <c r="FR110" s="2">
        <v>1935.5</v>
      </c>
      <c r="FS110" s="2">
        <v>1910</v>
      </c>
      <c r="FT110" s="2">
        <v>1893</v>
      </c>
      <c r="FU110" s="2">
        <v>1864</v>
      </c>
      <c r="FV110" s="2">
        <v>1848</v>
      </c>
      <c r="FW110" s="2">
        <v>1853</v>
      </c>
      <c r="FX110" s="2">
        <v>1843.5</v>
      </c>
      <c r="FY110" s="2">
        <v>1853.5</v>
      </c>
      <c r="FZ110" s="2">
        <v>2024.5</v>
      </c>
      <c r="GA110" s="2">
        <v>2034.5</v>
      </c>
      <c r="GB110" s="2">
        <v>2030</v>
      </c>
      <c r="GC110" s="2">
        <v>2051</v>
      </c>
      <c r="GD110" s="2">
        <v>2049</v>
      </c>
      <c r="GE110" s="2">
        <v>2053</v>
      </c>
      <c r="GF110" s="2">
        <v>2024</v>
      </c>
      <c r="GG110" s="2">
        <v>2027</v>
      </c>
      <c r="GH110" s="2">
        <v>2038</v>
      </c>
      <c r="GI110" s="2">
        <v>2018</v>
      </c>
      <c r="GJ110" s="2">
        <v>2029</v>
      </c>
      <c r="GK110" s="2">
        <v>2104</v>
      </c>
      <c r="GL110" s="2">
        <v>2118</v>
      </c>
      <c r="GM110" s="2">
        <v>2108</v>
      </c>
      <c r="GN110" s="2">
        <v>2119</v>
      </c>
      <c r="GO110" s="2">
        <v>2087</v>
      </c>
      <c r="GP110" s="2">
        <v>2054</v>
      </c>
      <c r="GQ110" s="2">
        <v>2058</v>
      </c>
      <c r="GR110" s="2">
        <v>2031</v>
      </c>
      <c r="GS110" s="2">
        <v>2024</v>
      </c>
      <c r="GT110" s="2">
        <v>2027</v>
      </c>
      <c r="GU110" s="2">
        <v>2020</v>
      </c>
      <c r="GV110" s="2">
        <v>2038</v>
      </c>
      <c r="GW110" s="2">
        <v>2027</v>
      </c>
      <c r="GX110" s="2">
        <v>2083</v>
      </c>
      <c r="GY110" s="2">
        <v>2043</v>
      </c>
      <c r="GZ110" s="2">
        <v>2031</v>
      </c>
      <c r="HA110" s="2">
        <v>2000</v>
      </c>
      <c r="HB110" s="2">
        <v>2003</v>
      </c>
      <c r="HC110" s="2">
        <v>2018</v>
      </c>
      <c r="HD110" s="2">
        <v>2064</v>
      </c>
      <c r="HE110" s="2">
        <v>2081</v>
      </c>
      <c r="HF110" s="2">
        <v>2109</v>
      </c>
      <c r="HG110" s="2">
        <v>2065</v>
      </c>
      <c r="HH110" s="2">
        <v>2077</v>
      </c>
      <c r="HI110" s="2">
        <v>2084</v>
      </c>
      <c r="HJ110" s="2">
        <v>2094</v>
      </c>
      <c r="HK110" s="2">
        <v>2088</v>
      </c>
      <c r="HL110" s="2">
        <v>2079</v>
      </c>
      <c r="HM110" s="2">
        <v>2118</v>
      </c>
      <c r="HN110" s="2">
        <v>2117</v>
      </c>
      <c r="HO110" s="2">
        <v>2114</v>
      </c>
      <c r="HP110" s="2">
        <v>2116</v>
      </c>
      <c r="HQ110" s="2">
        <v>2123</v>
      </c>
      <c r="HR110" s="2">
        <v>2093</v>
      </c>
      <c r="HS110" s="2">
        <v>2074</v>
      </c>
      <c r="HT110" s="2">
        <v>2077</v>
      </c>
      <c r="HU110" s="2">
        <v>2037</v>
      </c>
      <c r="HV110" s="2">
        <v>2040</v>
      </c>
      <c r="HW110" s="2">
        <v>2044</v>
      </c>
      <c r="HX110" s="2">
        <v>2043</v>
      </c>
      <c r="HY110" s="2">
        <v>2038</v>
      </c>
      <c r="HZ110" s="2">
        <v>2070</v>
      </c>
      <c r="IA110" s="2">
        <v>2062</v>
      </c>
      <c r="IB110" s="2">
        <v>2039</v>
      </c>
      <c r="IC110" s="2">
        <v>2049</v>
      </c>
      <c r="ID110" s="2">
        <v>2045</v>
      </c>
      <c r="IE110" s="2">
        <v>2045</v>
      </c>
      <c r="IF110" s="2">
        <v>2029</v>
      </c>
      <c r="IG110" s="2">
        <v>2038</v>
      </c>
      <c r="IH110" s="2">
        <v>2036</v>
      </c>
      <c r="II110" s="2">
        <v>2025</v>
      </c>
      <c r="IJ110" s="2">
        <v>2037</v>
      </c>
      <c r="IK110" s="2">
        <v>2047</v>
      </c>
      <c r="IL110" s="2">
        <v>2075</v>
      </c>
      <c r="IM110" s="2">
        <v>2108</v>
      </c>
      <c r="IN110" s="2">
        <v>2080</v>
      </c>
      <c r="IO110" s="2">
        <v>2056</v>
      </c>
      <c r="IP110" s="2">
        <v>2042</v>
      </c>
      <c r="IQ110" s="2">
        <v>2062</v>
      </c>
      <c r="IR110" s="2">
        <v>2048</v>
      </c>
      <c r="IS110" s="2">
        <v>2028</v>
      </c>
      <c r="IT110" s="2">
        <v>2028</v>
      </c>
    </row>
    <row r="111" spans="1:254" ht="15.9" customHeight="1">
      <c r="A111" s="65" t="s">
        <v>217</v>
      </c>
      <c r="B111" s="25" t="s">
        <v>218</v>
      </c>
      <c r="C111" s="39">
        <v>908</v>
      </c>
      <c r="D111" s="38">
        <v>4</v>
      </c>
      <c r="E111" s="34">
        <v>904</v>
      </c>
      <c r="F111" s="34">
        <v>898</v>
      </c>
      <c r="G111" s="29">
        <v>888</v>
      </c>
      <c r="H111" s="29">
        <v>856</v>
      </c>
      <c r="I111" s="29">
        <v>888</v>
      </c>
      <c r="J111" s="29">
        <v>1041</v>
      </c>
      <c r="K111" s="29">
        <v>967</v>
      </c>
      <c r="L111" s="29">
        <v>819</v>
      </c>
      <c r="M111" s="29">
        <v>823</v>
      </c>
      <c r="N111" s="29">
        <v>805</v>
      </c>
      <c r="O111" s="29">
        <v>821</v>
      </c>
      <c r="P111" s="29">
        <v>831</v>
      </c>
      <c r="Q111" s="29">
        <v>813</v>
      </c>
      <c r="R111" s="29">
        <v>811</v>
      </c>
      <c r="S111" s="29">
        <v>844</v>
      </c>
      <c r="T111" s="29">
        <v>846</v>
      </c>
      <c r="U111" s="29">
        <v>846</v>
      </c>
      <c r="V111" s="29">
        <v>888</v>
      </c>
      <c r="W111" s="29">
        <v>882</v>
      </c>
      <c r="X111" s="29">
        <v>902</v>
      </c>
      <c r="Y111" s="29">
        <v>949</v>
      </c>
      <c r="Z111" s="29">
        <v>989</v>
      </c>
      <c r="AA111" s="29">
        <v>955</v>
      </c>
      <c r="AB111" s="29">
        <v>942</v>
      </c>
      <c r="AC111" s="29">
        <v>957</v>
      </c>
      <c r="AD111" s="29">
        <v>963</v>
      </c>
      <c r="AE111" s="29">
        <v>913</v>
      </c>
      <c r="AF111" s="29">
        <v>898</v>
      </c>
      <c r="AG111" s="29">
        <v>902</v>
      </c>
      <c r="AH111" s="29">
        <v>900</v>
      </c>
      <c r="AI111" s="29">
        <v>902</v>
      </c>
      <c r="AJ111" s="29">
        <v>957</v>
      </c>
      <c r="AK111" s="29">
        <v>957</v>
      </c>
      <c r="AL111" s="29">
        <v>917</v>
      </c>
      <c r="AM111" s="29">
        <v>903</v>
      </c>
      <c r="AN111" s="29">
        <v>896</v>
      </c>
      <c r="AO111" s="29">
        <v>906</v>
      </c>
      <c r="AP111" s="29">
        <v>936</v>
      </c>
      <c r="AQ111" s="29">
        <v>890</v>
      </c>
      <c r="AR111" s="29">
        <v>878</v>
      </c>
      <c r="AS111" s="29">
        <v>920</v>
      </c>
      <c r="AT111" s="29">
        <v>943</v>
      </c>
      <c r="AU111" s="29">
        <v>928</v>
      </c>
      <c r="AV111" s="29">
        <v>944</v>
      </c>
      <c r="AW111" s="29">
        <v>912</v>
      </c>
      <c r="AX111" s="29">
        <v>940</v>
      </c>
      <c r="AY111" s="29">
        <v>960</v>
      </c>
      <c r="AZ111" s="29">
        <v>1089</v>
      </c>
      <c r="BA111" s="29">
        <v>1103</v>
      </c>
      <c r="BB111" s="29">
        <v>1268</v>
      </c>
      <c r="BC111" s="29">
        <v>1415</v>
      </c>
      <c r="BD111" s="29">
        <v>1169</v>
      </c>
      <c r="BE111" s="29">
        <v>1093</v>
      </c>
      <c r="BF111" s="29">
        <v>943</v>
      </c>
      <c r="BG111" s="29">
        <v>806</v>
      </c>
      <c r="BH111" s="29">
        <v>801</v>
      </c>
      <c r="BI111" s="29">
        <v>857</v>
      </c>
      <c r="BJ111" s="29">
        <v>840</v>
      </c>
      <c r="BK111" s="29">
        <v>855</v>
      </c>
      <c r="BL111" s="30">
        <v>854</v>
      </c>
      <c r="BM111" s="2">
        <v>876</v>
      </c>
      <c r="BN111" s="2">
        <v>1007</v>
      </c>
      <c r="BO111" s="2">
        <v>1015</v>
      </c>
      <c r="BP111" s="2">
        <v>1019</v>
      </c>
      <c r="BQ111" s="2">
        <v>1047</v>
      </c>
      <c r="BR111" s="2">
        <v>1044</v>
      </c>
      <c r="BS111" s="2">
        <v>1084</v>
      </c>
      <c r="BT111" s="2">
        <v>1125</v>
      </c>
      <c r="BU111" s="2">
        <v>1072</v>
      </c>
      <c r="BV111" s="2">
        <v>1121</v>
      </c>
      <c r="BW111" s="2">
        <v>1165</v>
      </c>
      <c r="BX111" s="2">
        <v>1180</v>
      </c>
      <c r="BY111" s="2">
        <v>1315</v>
      </c>
      <c r="BZ111" s="2">
        <v>1244</v>
      </c>
      <c r="CA111" s="2">
        <v>1064</v>
      </c>
      <c r="CB111" s="2">
        <v>1078</v>
      </c>
      <c r="CC111" s="2">
        <v>1048</v>
      </c>
      <c r="CD111" s="2">
        <v>1034</v>
      </c>
      <c r="CE111" s="2">
        <v>1000</v>
      </c>
      <c r="CF111" s="2">
        <v>984</v>
      </c>
      <c r="CG111" s="2">
        <v>1000</v>
      </c>
      <c r="CH111" s="2">
        <v>1000</v>
      </c>
      <c r="CI111" s="2">
        <v>962</v>
      </c>
      <c r="CJ111" s="2">
        <v>977</v>
      </c>
      <c r="CK111" s="2">
        <v>995</v>
      </c>
      <c r="CL111" s="2">
        <v>1034</v>
      </c>
      <c r="CM111" s="2">
        <v>1022</v>
      </c>
      <c r="CN111" s="2">
        <v>1018</v>
      </c>
      <c r="CO111" s="2">
        <v>972</v>
      </c>
      <c r="CP111" s="2">
        <v>992</v>
      </c>
      <c r="CQ111" s="2">
        <v>1029</v>
      </c>
      <c r="CR111" s="2">
        <v>1040</v>
      </c>
      <c r="CS111" s="2">
        <v>1027</v>
      </c>
      <c r="CT111" s="2">
        <v>1030</v>
      </c>
      <c r="CU111" s="2">
        <v>1180</v>
      </c>
      <c r="CV111" s="2">
        <v>1144</v>
      </c>
      <c r="CW111" s="2">
        <v>1039</v>
      </c>
      <c r="CX111" s="2">
        <v>1075</v>
      </c>
      <c r="CY111" s="2">
        <v>1025</v>
      </c>
      <c r="CZ111" s="2">
        <v>1023</v>
      </c>
      <c r="DA111" s="2">
        <v>1062</v>
      </c>
      <c r="DB111" s="2">
        <v>1059</v>
      </c>
      <c r="DC111" s="2">
        <v>1000</v>
      </c>
      <c r="DD111" s="2">
        <v>1067</v>
      </c>
      <c r="DE111" s="2">
        <v>1068</v>
      </c>
      <c r="DF111" s="2">
        <v>1019</v>
      </c>
      <c r="DG111" s="2">
        <v>1065</v>
      </c>
      <c r="DH111" s="2">
        <v>1078</v>
      </c>
      <c r="DI111" s="2">
        <v>1108</v>
      </c>
      <c r="DJ111" s="2">
        <v>1102</v>
      </c>
      <c r="DK111" s="2">
        <v>1133</v>
      </c>
      <c r="DL111" s="2">
        <v>1060</v>
      </c>
      <c r="DM111" s="2">
        <v>1126</v>
      </c>
      <c r="DN111" s="2">
        <v>1126</v>
      </c>
      <c r="DO111" s="2">
        <v>1110</v>
      </c>
      <c r="DP111" s="2">
        <v>1319</v>
      </c>
      <c r="DQ111" s="2">
        <v>1327</v>
      </c>
      <c r="DR111" s="2">
        <v>1278</v>
      </c>
      <c r="DS111" s="2">
        <v>1343</v>
      </c>
      <c r="DT111" s="2">
        <v>1268</v>
      </c>
      <c r="DU111" s="2">
        <v>1298</v>
      </c>
      <c r="DV111" s="2">
        <v>1337</v>
      </c>
      <c r="DW111" s="2">
        <v>1380</v>
      </c>
      <c r="DX111" s="2">
        <v>1425</v>
      </c>
      <c r="DY111" s="2">
        <v>1350</v>
      </c>
      <c r="DZ111" s="2">
        <v>1180</v>
      </c>
      <c r="EA111" s="2">
        <v>1027</v>
      </c>
      <c r="EB111" s="2">
        <v>982</v>
      </c>
      <c r="EC111" s="2">
        <v>1046</v>
      </c>
      <c r="ED111" s="2">
        <v>1115</v>
      </c>
      <c r="EE111" s="2">
        <v>1167</v>
      </c>
      <c r="EF111" s="2">
        <v>1153</v>
      </c>
      <c r="EG111" s="2">
        <v>1258</v>
      </c>
      <c r="EH111" s="2">
        <v>1270</v>
      </c>
      <c r="EI111" s="2">
        <v>1558</v>
      </c>
      <c r="EJ111" s="2">
        <v>1439</v>
      </c>
      <c r="EK111" s="2">
        <v>1534</v>
      </c>
      <c r="EL111" s="2">
        <v>1620</v>
      </c>
      <c r="EM111" s="2">
        <v>1320</v>
      </c>
      <c r="EN111" s="2">
        <v>1020</v>
      </c>
      <c r="EO111" s="2">
        <v>905</v>
      </c>
      <c r="EP111" s="2">
        <v>765</v>
      </c>
      <c r="EQ111" s="2">
        <v>676</v>
      </c>
      <c r="ER111" s="2">
        <v>630</v>
      </c>
      <c r="ES111" s="2">
        <v>613</v>
      </c>
      <c r="ET111" s="2">
        <v>605</v>
      </c>
      <c r="EU111" s="2">
        <v>624</v>
      </c>
      <c r="EV111" s="2">
        <v>609</v>
      </c>
      <c r="EW111" s="2">
        <v>616</v>
      </c>
      <c r="EX111" s="2">
        <v>628</v>
      </c>
      <c r="EY111" s="2">
        <v>623</v>
      </c>
      <c r="EZ111" s="2">
        <v>621</v>
      </c>
      <c r="FA111" s="2">
        <v>623</v>
      </c>
      <c r="FB111" s="2">
        <v>627</v>
      </c>
      <c r="FC111" s="2">
        <v>645</v>
      </c>
      <c r="FD111" s="2">
        <v>671</v>
      </c>
      <c r="FE111" s="2">
        <v>683</v>
      </c>
      <c r="FF111" s="2">
        <v>694</v>
      </c>
      <c r="FG111" s="2">
        <v>715</v>
      </c>
      <c r="FH111" s="2">
        <v>716</v>
      </c>
      <c r="FI111" s="2">
        <v>722</v>
      </c>
      <c r="FJ111" s="2">
        <v>713</v>
      </c>
      <c r="FK111" s="2">
        <v>725</v>
      </c>
      <c r="FL111" s="2">
        <v>732</v>
      </c>
      <c r="FM111" s="2">
        <v>702</v>
      </c>
      <c r="FN111" s="2">
        <v>678</v>
      </c>
      <c r="FO111" s="2">
        <v>712</v>
      </c>
      <c r="FP111" s="2">
        <v>724</v>
      </c>
      <c r="FQ111" s="2">
        <v>715</v>
      </c>
      <c r="FR111" s="2">
        <v>735</v>
      </c>
      <c r="FS111" s="2">
        <v>770</v>
      </c>
      <c r="FT111" s="2">
        <v>730</v>
      </c>
      <c r="FU111" s="2">
        <v>775</v>
      </c>
      <c r="FV111" s="2">
        <v>754</v>
      </c>
      <c r="FW111" s="2">
        <v>766</v>
      </c>
      <c r="FX111" s="2">
        <v>812</v>
      </c>
      <c r="FY111" s="2">
        <v>756</v>
      </c>
      <c r="FZ111" s="2">
        <v>752</v>
      </c>
      <c r="GA111" s="2">
        <v>753</v>
      </c>
      <c r="GB111" s="2">
        <v>757</v>
      </c>
      <c r="GC111" s="2">
        <v>753</v>
      </c>
      <c r="GD111" s="2">
        <v>722</v>
      </c>
      <c r="GE111" s="2">
        <v>734</v>
      </c>
      <c r="GF111" s="2">
        <v>726</v>
      </c>
      <c r="GG111" s="2">
        <v>743</v>
      </c>
      <c r="GH111" s="2">
        <v>753</v>
      </c>
      <c r="GI111" s="2">
        <v>748</v>
      </c>
      <c r="GJ111" s="2">
        <v>804</v>
      </c>
      <c r="GK111" s="2">
        <v>820</v>
      </c>
      <c r="GL111" s="2">
        <v>800</v>
      </c>
      <c r="GM111" s="2">
        <v>803</v>
      </c>
      <c r="GN111" s="2">
        <v>821</v>
      </c>
      <c r="GO111" s="2">
        <v>854</v>
      </c>
      <c r="GP111" s="2">
        <v>840</v>
      </c>
      <c r="GQ111" s="2">
        <v>835</v>
      </c>
      <c r="GR111" s="2">
        <v>814</v>
      </c>
      <c r="GS111" s="2">
        <v>864</v>
      </c>
      <c r="GT111" s="2">
        <v>865</v>
      </c>
      <c r="GU111" s="2">
        <v>765</v>
      </c>
      <c r="GV111" s="2">
        <v>735</v>
      </c>
      <c r="GW111" s="2">
        <v>773</v>
      </c>
      <c r="GX111" s="2">
        <v>787</v>
      </c>
      <c r="GY111" s="2">
        <v>824</v>
      </c>
      <c r="GZ111" s="2">
        <v>764</v>
      </c>
      <c r="HA111" s="2">
        <v>716</v>
      </c>
      <c r="HB111" s="2">
        <v>760</v>
      </c>
      <c r="HC111" s="2">
        <v>847</v>
      </c>
      <c r="HD111" s="2">
        <v>747</v>
      </c>
      <c r="HE111" s="2">
        <v>653</v>
      </c>
      <c r="HF111" s="2">
        <v>675</v>
      </c>
      <c r="HG111" s="2">
        <v>638</v>
      </c>
      <c r="HH111" s="2">
        <v>673</v>
      </c>
      <c r="HI111" s="2">
        <v>676</v>
      </c>
      <c r="HJ111" s="2">
        <v>662</v>
      </c>
      <c r="HK111" s="2">
        <v>652</v>
      </c>
      <c r="HL111" s="2">
        <v>653</v>
      </c>
      <c r="HM111" s="2">
        <v>634</v>
      </c>
      <c r="HN111" s="2">
        <v>668</v>
      </c>
      <c r="HO111" s="2">
        <v>794</v>
      </c>
      <c r="HP111" s="2">
        <v>710</v>
      </c>
      <c r="HQ111" s="2">
        <v>736</v>
      </c>
      <c r="HR111" s="2">
        <v>710</v>
      </c>
      <c r="HS111" s="2">
        <v>683</v>
      </c>
      <c r="HT111" s="2">
        <v>699</v>
      </c>
      <c r="HU111" s="2">
        <v>713</v>
      </c>
      <c r="HV111" s="2">
        <v>682</v>
      </c>
      <c r="HW111" s="2">
        <v>665</v>
      </c>
      <c r="HX111" s="2">
        <v>672</v>
      </c>
      <c r="HY111" s="2">
        <v>675</v>
      </c>
      <c r="HZ111" s="2">
        <v>700</v>
      </c>
      <c r="IA111" s="2">
        <v>716</v>
      </c>
      <c r="IB111" s="2">
        <v>770</v>
      </c>
      <c r="IC111" s="2">
        <v>756</v>
      </c>
      <c r="ID111" s="2">
        <v>727</v>
      </c>
      <c r="IE111" s="2">
        <v>671</v>
      </c>
      <c r="IF111" s="2">
        <v>685</v>
      </c>
      <c r="IG111" s="2">
        <v>701</v>
      </c>
      <c r="IH111" s="2">
        <v>660</v>
      </c>
      <c r="II111" s="2">
        <v>625</v>
      </c>
      <c r="IJ111" s="2">
        <v>616</v>
      </c>
      <c r="IK111" s="2">
        <v>642</v>
      </c>
      <c r="IL111" s="2">
        <v>609</v>
      </c>
      <c r="IM111" s="2">
        <v>616</v>
      </c>
      <c r="IN111" s="2">
        <v>599</v>
      </c>
      <c r="IO111" s="2">
        <v>630</v>
      </c>
      <c r="IP111" s="2">
        <v>610</v>
      </c>
      <c r="IQ111" s="2">
        <v>572</v>
      </c>
      <c r="IR111" s="2">
        <v>550</v>
      </c>
      <c r="IS111" s="2">
        <v>552</v>
      </c>
      <c r="IT111" s="2">
        <v>542</v>
      </c>
    </row>
    <row r="112" spans="1:254" ht="15.9" customHeight="1">
      <c r="A112" s="65" t="s">
        <v>219</v>
      </c>
      <c r="B112" s="25" t="s">
        <v>220</v>
      </c>
      <c r="C112" s="39">
        <v>420</v>
      </c>
      <c r="D112" s="38">
        <v>0</v>
      </c>
      <c r="E112" s="34">
        <v>420</v>
      </c>
      <c r="F112" s="34">
        <v>424</v>
      </c>
      <c r="G112" s="29">
        <v>413</v>
      </c>
      <c r="H112" s="29">
        <v>406</v>
      </c>
      <c r="I112" s="29">
        <v>411</v>
      </c>
      <c r="J112" s="29">
        <v>415</v>
      </c>
      <c r="K112" s="29">
        <v>408</v>
      </c>
      <c r="L112" s="29">
        <v>413</v>
      </c>
      <c r="M112" s="29">
        <v>420</v>
      </c>
      <c r="N112" s="29">
        <v>425</v>
      </c>
      <c r="O112" s="29">
        <v>419</v>
      </c>
      <c r="P112" s="29">
        <v>423</v>
      </c>
      <c r="Q112" s="29">
        <v>415</v>
      </c>
      <c r="R112" s="29">
        <v>417</v>
      </c>
      <c r="S112" s="29">
        <v>447</v>
      </c>
      <c r="T112" s="29">
        <v>450</v>
      </c>
      <c r="U112" s="29">
        <v>443</v>
      </c>
      <c r="V112" s="29">
        <v>464</v>
      </c>
      <c r="W112" s="29">
        <v>500</v>
      </c>
      <c r="X112" s="29">
        <v>508</v>
      </c>
      <c r="Y112" s="29">
        <v>437</v>
      </c>
      <c r="Z112" s="29">
        <v>456</v>
      </c>
      <c r="AA112" s="29">
        <v>458</v>
      </c>
      <c r="AB112" s="29">
        <v>453</v>
      </c>
      <c r="AC112" s="29">
        <v>448</v>
      </c>
      <c r="AD112" s="29">
        <v>446</v>
      </c>
      <c r="AE112" s="29">
        <v>458</v>
      </c>
      <c r="AF112" s="29">
        <v>442</v>
      </c>
      <c r="AG112" s="29">
        <v>442</v>
      </c>
      <c r="AH112" s="29">
        <v>446</v>
      </c>
      <c r="AI112" s="29">
        <v>451</v>
      </c>
      <c r="AJ112" s="29">
        <v>456</v>
      </c>
      <c r="AK112" s="29">
        <v>465</v>
      </c>
      <c r="AL112" s="29">
        <v>469</v>
      </c>
      <c r="AM112" s="29">
        <v>482</v>
      </c>
      <c r="AN112" s="29">
        <v>494</v>
      </c>
      <c r="AO112" s="29">
        <v>512</v>
      </c>
      <c r="AP112" s="29">
        <v>550</v>
      </c>
      <c r="AQ112" s="29">
        <v>603</v>
      </c>
      <c r="AR112" s="29">
        <v>581</v>
      </c>
      <c r="AS112" s="29">
        <v>589</v>
      </c>
      <c r="AT112" s="29">
        <v>628</v>
      </c>
      <c r="AU112" s="29">
        <v>611</v>
      </c>
      <c r="AV112" s="29">
        <v>633</v>
      </c>
      <c r="AW112" s="29">
        <v>584</v>
      </c>
      <c r="AX112" s="29">
        <v>605</v>
      </c>
      <c r="AY112" s="29">
        <v>589</v>
      </c>
      <c r="AZ112" s="29">
        <v>676</v>
      </c>
      <c r="BA112" s="29">
        <v>710</v>
      </c>
      <c r="BB112" s="29">
        <v>700</v>
      </c>
      <c r="BC112" s="29">
        <v>690</v>
      </c>
      <c r="BD112" s="29">
        <v>605</v>
      </c>
      <c r="BE112" s="29">
        <v>627</v>
      </c>
      <c r="BF112" s="29">
        <v>584</v>
      </c>
      <c r="BG112" s="29">
        <v>521</v>
      </c>
      <c r="BH112" s="29">
        <v>536</v>
      </c>
      <c r="BI112" s="29">
        <v>541</v>
      </c>
      <c r="BJ112" s="29">
        <v>506</v>
      </c>
      <c r="BK112" s="29">
        <v>522</v>
      </c>
      <c r="BL112" s="30">
        <v>518</v>
      </c>
      <c r="BM112" s="2">
        <v>498</v>
      </c>
      <c r="BN112" s="2">
        <v>511</v>
      </c>
      <c r="BO112" s="2">
        <v>520</v>
      </c>
      <c r="BP112" s="2">
        <v>504</v>
      </c>
      <c r="BQ112" s="2">
        <v>489</v>
      </c>
      <c r="BR112" s="2">
        <v>475</v>
      </c>
      <c r="BS112" s="2">
        <v>477</v>
      </c>
      <c r="BT112" s="2">
        <v>481</v>
      </c>
      <c r="BU112" s="2">
        <v>482</v>
      </c>
      <c r="BV112" s="2">
        <v>490</v>
      </c>
      <c r="BW112" s="2">
        <v>496</v>
      </c>
      <c r="BX112" s="2">
        <v>498</v>
      </c>
      <c r="BY112" s="2">
        <v>499</v>
      </c>
      <c r="BZ112" s="2">
        <v>511</v>
      </c>
      <c r="CA112" s="2">
        <v>505</v>
      </c>
      <c r="CB112" s="2">
        <v>518</v>
      </c>
      <c r="CC112" s="2">
        <v>522</v>
      </c>
      <c r="CD112" s="2">
        <v>514</v>
      </c>
      <c r="CE112" s="2">
        <v>521</v>
      </c>
      <c r="CF112" s="2">
        <v>529</v>
      </c>
      <c r="CG112" s="2">
        <v>467</v>
      </c>
      <c r="CH112" s="2">
        <v>457</v>
      </c>
      <c r="CI112" s="2">
        <v>436</v>
      </c>
      <c r="CJ112" s="2">
        <v>442</v>
      </c>
      <c r="CK112" s="2">
        <v>478</v>
      </c>
      <c r="CL112" s="2">
        <v>494</v>
      </c>
      <c r="CM112" s="2">
        <v>446</v>
      </c>
      <c r="CN112" s="2">
        <v>448</v>
      </c>
      <c r="CO112" s="2">
        <v>466</v>
      </c>
      <c r="CP112" s="2">
        <v>573</v>
      </c>
      <c r="CQ112" s="2">
        <v>588</v>
      </c>
      <c r="CR112" s="2">
        <v>585</v>
      </c>
      <c r="CS112" s="2">
        <v>557</v>
      </c>
      <c r="CT112" s="2">
        <v>569</v>
      </c>
      <c r="CU112" s="2">
        <v>597</v>
      </c>
      <c r="CV112" s="2">
        <v>605</v>
      </c>
      <c r="CW112" s="2">
        <v>598</v>
      </c>
      <c r="CX112" s="2">
        <v>585</v>
      </c>
      <c r="CY112" s="2">
        <v>587</v>
      </c>
      <c r="CZ112" s="2">
        <v>575</v>
      </c>
      <c r="DA112" s="2">
        <v>582</v>
      </c>
      <c r="DB112" s="2">
        <v>571</v>
      </c>
      <c r="DC112" s="2">
        <v>562</v>
      </c>
      <c r="DD112" s="2">
        <v>580</v>
      </c>
      <c r="DE112" s="2">
        <v>613</v>
      </c>
      <c r="DF112" s="2">
        <v>590</v>
      </c>
      <c r="DG112" s="2">
        <v>614</v>
      </c>
      <c r="DH112" s="2">
        <v>612</v>
      </c>
      <c r="DI112" s="2">
        <v>624</v>
      </c>
      <c r="DJ112" s="2">
        <v>587</v>
      </c>
      <c r="DK112" s="2">
        <v>594</v>
      </c>
      <c r="DL112" s="2">
        <v>605</v>
      </c>
      <c r="DM112" s="2">
        <v>606</v>
      </c>
      <c r="DN112" s="2">
        <v>600</v>
      </c>
      <c r="DO112" s="2">
        <v>617</v>
      </c>
      <c r="DP112" s="2">
        <v>579</v>
      </c>
      <c r="DQ112" s="2">
        <v>564</v>
      </c>
      <c r="DR112" s="2">
        <v>570</v>
      </c>
      <c r="DS112" s="2">
        <v>657</v>
      </c>
      <c r="DT112" s="2">
        <v>660</v>
      </c>
      <c r="DU112" s="2">
        <v>658</v>
      </c>
      <c r="DV112" s="2">
        <v>646</v>
      </c>
      <c r="DW112" s="2">
        <v>635</v>
      </c>
      <c r="DX112" s="2">
        <v>637</v>
      </c>
      <c r="DY112" s="2">
        <v>600</v>
      </c>
      <c r="DZ112" s="2">
        <v>600</v>
      </c>
      <c r="EA112" s="2">
        <v>594</v>
      </c>
      <c r="EB112" s="2">
        <v>590</v>
      </c>
      <c r="EC112" s="2">
        <v>565</v>
      </c>
      <c r="ED112" s="2">
        <v>562</v>
      </c>
      <c r="EE112" s="2">
        <v>562</v>
      </c>
      <c r="EF112" s="2">
        <v>569</v>
      </c>
      <c r="EG112" s="2">
        <v>548</v>
      </c>
      <c r="EH112" s="2">
        <v>547</v>
      </c>
      <c r="EI112" s="2">
        <v>598</v>
      </c>
      <c r="EJ112" s="2">
        <v>614</v>
      </c>
      <c r="EK112" s="2">
        <v>560</v>
      </c>
      <c r="EL112" s="2">
        <v>549</v>
      </c>
      <c r="EM112" s="2">
        <v>522</v>
      </c>
      <c r="EN112" s="2">
        <v>533</v>
      </c>
      <c r="EO112" s="2">
        <v>532</v>
      </c>
      <c r="EP112" s="2">
        <v>546</v>
      </c>
      <c r="EQ112" s="2">
        <v>494</v>
      </c>
      <c r="ER112" s="2">
        <v>492</v>
      </c>
      <c r="ES112" s="2">
        <v>473</v>
      </c>
      <c r="ET112" s="2">
        <v>460</v>
      </c>
      <c r="EU112" s="2">
        <v>462</v>
      </c>
      <c r="EV112" s="2">
        <v>443</v>
      </c>
      <c r="EW112" s="2">
        <v>439</v>
      </c>
      <c r="EX112" s="2">
        <v>430</v>
      </c>
      <c r="EY112" s="2">
        <v>430</v>
      </c>
      <c r="EZ112" s="2">
        <v>432</v>
      </c>
      <c r="FA112" s="2">
        <v>427</v>
      </c>
      <c r="FB112" s="2">
        <v>416</v>
      </c>
      <c r="FC112" s="2">
        <v>427</v>
      </c>
      <c r="FD112" s="2">
        <v>440</v>
      </c>
      <c r="FE112" s="2">
        <v>443</v>
      </c>
      <c r="FF112" s="2">
        <v>429</v>
      </c>
      <c r="FG112" s="2">
        <v>427</v>
      </c>
      <c r="FH112" s="2">
        <v>436</v>
      </c>
      <c r="FI112" s="2">
        <v>439</v>
      </c>
      <c r="FJ112" s="2">
        <v>443</v>
      </c>
      <c r="FK112" s="2">
        <v>439</v>
      </c>
      <c r="FL112" s="2">
        <v>438</v>
      </c>
      <c r="FM112" s="2">
        <v>444</v>
      </c>
      <c r="FN112" s="2">
        <v>446</v>
      </c>
      <c r="FO112" s="2">
        <v>462</v>
      </c>
      <c r="FP112" s="2">
        <v>465</v>
      </c>
      <c r="FQ112" s="2">
        <v>464</v>
      </c>
      <c r="FR112" s="2">
        <v>457</v>
      </c>
      <c r="FS112" s="2">
        <v>449</v>
      </c>
      <c r="FT112" s="2">
        <v>448</v>
      </c>
      <c r="FU112" s="2">
        <v>456</v>
      </c>
      <c r="FV112" s="2">
        <v>455</v>
      </c>
      <c r="FW112" s="2">
        <v>464</v>
      </c>
      <c r="FX112" s="2">
        <v>478</v>
      </c>
      <c r="FY112" s="2">
        <v>472</v>
      </c>
      <c r="FZ112" s="2">
        <v>478</v>
      </c>
      <c r="GA112" s="2">
        <v>476</v>
      </c>
      <c r="GB112" s="2">
        <v>473</v>
      </c>
      <c r="GC112" s="2">
        <v>476</v>
      </c>
      <c r="GD112" s="2">
        <v>470</v>
      </c>
      <c r="GE112" s="2">
        <v>472</v>
      </c>
      <c r="GF112" s="2">
        <v>473</v>
      </c>
      <c r="GG112" s="2">
        <v>486</v>
      </c>
      <c r="GH112" s="2">
        <v>485</v>
      </c>
      <c r="GI112" s="2">
        <v>481</v>
      </c>
      <c r="GJ112" s="2">
        <v>481</v>
      </c>
      <c r="GK112" s="2">
        <v>495</v>
      </c>
      <c r="GL112" s="2">
        <v>514</v>
      </c>
      <c r="GM112" s="2">
        <v>486</v>
      </c>
      <c r="GN112" s="2">
        <v>497</v>
      </c>
      <c r="GO112" s="2">
        <v>480</v>
      </c>
      <c r="GP112" s="2">
        <v>494</v>
      </c>
      <c r="GQ112" s="2">
        <v>500</v>
      </c>
      <c r="GR112" s="2">
        <v>493</v>
      </c>
      <c r="GS112" s="2">
        <v>523</v>
      </c>
      <c r="GT112" s="2">
        <v>528</v>
      </c>
      <c r="GU112" s="2">
        <v>529</v>
      </c>
      <c r="GV112" s="2">
        <v>543</v>
      </c>
      <c r="GW112" s="2">
        <v>546</v>
      </c>
      <c r="GX112" s="2">
        <v>561</v>
      </c>
      <c r="GY112" s="2">
        <v>561</v>
      </c>
      <c r="GZ112" s="2">
        <v>576</v>
      </c>
      <c r="HA112" s="2">
        <v>544</v>
      </c>
      <c r="HB112" s="2">
        <v>532</v>
      </c>
      <c r="HC112" s="2">
        <v>537</v>
      </c>
      <c r="HD112" s="2">
        <v>538</v>
      </c>
      <c r="HE112" s="2">
        <v>541</v>
      </c>
      <c r="HF112" s="2">
        <v>544</v>
      </c>
      <c r="HG112" s="2">
        <v>547</v>
      </c>
      <c r="HH112" s="2">
        <v>543</v>
      </c>
      <c r="HI112" s="2">
        <v>549</v>
      </c>
      <c r="HJ112" s="2">
        <v>547</v>
      </c>
      <c r="HK112" s="2">
        <v>550</v>
      </c>
      <c r="HL112" s="2">
        <v>546</v>
      </c>
      <c r="HM112" s="2">
        <v>549</v>
      </c>
      <c r="HN112" s="2">
        <v>537</v>
      </c>
      <c r="HO112" s="2">
        <v>530</v>
      </c>
      <c r="HP112" s="2">
        <v>530</v>
      </c>
      <c r="HQ112" s="2">
        <v>535</v>
      </c>
      <c r="HR112" s="2">
        <v>552</v>
      </c>
      <c r="HS112" s="2">
        <v>534</v>
      </c>
      <c r="HT112" s="2">
        <v>536</v>
      </c>
      <c r="HU112" s="2">
        <v>554</v>
      </c>
      <c r="HV112" s="2">
        <v>569</v>
      </c>
      <c r="HW112" s="2">
        <v>538</v>
      </c>
      <c r="HX112" s="2">
        <v>535</v>
      </c>
      <c r="HY112" s="2">
        <v>535</v>
      </c>
      <c r="HZ112" s="2">
        <v>535</v>
      </c>
      <c r="IA112" s="2">
        <v>538</v>
      </c>
      <c r="IB112" s="2">
        <v>532</v>
      </c>
      <c r="IC112" s="2">
        <v>528</v>
      </c>
      <c r="ID112" s="2">
        <v>530</v>
      </c>
      <c r="IE112" s="2">
        <v>539</v>
      </c>
      <c r="IF112" s="2">
        <v>542</v>
      </c>
      <c r="IG112" s="2">
        <v>545</v>
      </c>
      <c r="IH112" s="2">
        <v>547</v>
      </c>
      <c r="II112" s="2">
        <v>544</v>
      </c>
      <c r="IJ112" s="2">
        <v>543</v>
      </c>
      <c r="IK112" s="2">
        <v>555</v>
      </c>
      <c r="IL112" s="2">
        <v>555</v>
      </c>
      <c r="IM112" s="2">
        <v>556</v>
      </c>
      <c r="IN112" s="2">
        <v>558</v>
      </c>
      <c r="IO112" s="2">
        <v>560</v>
      </c>
      <c r="IP112" s="2">
        <v>563</v>
      </c>
      <c r="IQ112" s="2">
        <v>555</v>
      </c>
      <c r="IR112" s="2">
        <v>558</v>
      </c>
      <c r="IS112" s="2">
        <v>561</v>
      </c>
      <c r="IT112" s="2">
        <v>568</v>
      </c>
    </row>
    <row r="113" spans="1:254" ht="15.9" customHeight="1">
      <c r="A113" s="65" t="s">
        <v>221</v>
      </c>
      <c r="B113" s="25" t="s">
        <v>222</v>
      </c>
      <c r="C113" s="39">
        <v>4239</v>
      </c>
      <c r="D113" s="38">
        <v>16</v>
      </c>
      <c r="E113" s="34">
        <v>4223</v>
      </c>
      <c r="F113" s="34">
        <v>4274</v>
      </c>
      <c r="G113" s="29">
        <v>4213</v>
      </c>
      <c r="H113" s="29">
        <v>4204</v>
      </c>
      <c r="I113" s="29">
        <v>4254</v>
      </c>
      <c r="J113" s="29">
        <v>4302</v>
      </c>
      <c r="K113" s="29">
        <v>4285</v>
      </c>
      <c r="L113" s="29">
        <v>4168</v>
      </c>
      <c r="M113" s="29">
        <v>4120</v>
      </c>
      <c r="N113" s="29">
        <v>3926</v>
      </c>
      <c r="O113" s="29">
        <v>4001</v>
      </c>
      <c r="P113" s="29">
        <v>4012</v>
      </c>
      <c r="Q113" s="29">
        <v>4127</v>
      </c>
      <c r="R113" s="29">
        <v>4112</v>
      </c>
      <c r="S113" s="29">
        <v>4140</v>
      </c>
      <c r="T113" s="29">
        <v>4058</v>
      </c>
      <c r="U113" s="29">
        <v>4050</v>
      </c>
      <c r="V113" s="29">
        <v>3935</v>
      </c>
      <c r="W113" s="29">
        <v>4000</v>
      </c>
      <c r="X113" s="29">
        <v>3843</v>
      </c>
      <c r="Y113" s="29">
        <v>3863</v>
      </c>
      <c r="Z113" s="29">
        <v>3720</v>
      </c>
      <c r="AA113" s="29">
        <v>3652</v>
      </c>
      <c r="AB113" s="29">
        <v>3640</v>
      </c>
      <c r="AC113" s="29">
        <v>3623</v>
      </c>
      <c r="AD113" s="29">
        <v>3415</v>
      </c>
      <c r="AE113" s="29">
        <v>3424</v>
      </c>
      <c r="AF113" s="29">
        <v>3503</v>
      </c>
      <c r="AG113" s="29">
        <v>3298</v>
      </c>
      <c r="AH113" s="29">
        <v>3263</v>
      </c>
      <c r="AI113" s="29">
        <v>3285</v>
      </c>
      <c r="AJ113" s="29">
        <v>3535</v>
      </c>
      <c r="AK113" s="29">
        <v>3576</v>
      </c>
      <c r="AL113" s="29">
        <v>3112</v>
      </c>
      <c r="AM113" s="29">
        <v>3149</v>
      </c>
      <c r="AN113" s="29">
        <v>3128</v>
      </c>
      <c r="AO113" s="29">
        <v>3101</v>
      </c>
      <c r="AP113" s="29">
        <v>3137</v>
      </c>
      <c r="AQ113" s="29">
        <v>3145</v>
      </c>
      <c r="AR113" s="29">
        <v>3180</v>
      </c>
      <c r="AS113" s="29">
        <v>3208</v>
      </c>
      <c r="AT113" s="29">
        <v>3216</v>
      </c>
      <c r="AU113" s="29">
        <v>3196</v>
      </c>
      <c r="AV113" s="29">
        <v>3274</v>
      </c>
      <c r="AW113" s="29">
        <v>3332</v>
      </c>
      <c r="AX113" s="29">
        <v>3315</v>
      </c>
      <c r="AY113" s="29">
        <v>3370</v>
      </c>
      <c r="AZ113" s="29">
        <v>3387</v>
      </c>
      <c r="BA113" s="29">
        <v>3416</v>
      </c>
      <c r="BB113" s="29">
        <v>3311</v>
      </c>
      <c r="BC113" s="29">
        <v>3401</v>
      </c>
      <c r="BD113" s="29">
        <v>3495</v>
      </c>
      <c r="BE113" s="29">
        <v>3445</v>
      </c>
      <c r="BF113" s="29">
        <v>3431</v>
      </c>
      <c r="BG113" s="29">
        <v>3355</v>
      </c>
      <c r="BH113" s="29">
        <v>3378</v>
      </c>
      <c r="BI113" s="29">
        <v>3367</v>
      </c>
      <c r="BJ113" s="29">
        <v>3345</v>
      </c>
      <c r="BK113" s="29">
        <v>3154</v>
      </c>
      <c r="BL113" s="30">
        <v>3172</v>
      </c>
      <c r="BM113" s="2">
        <v>3205</v>
      </c>
      <c r="BN113" s="2">
        <v>3220</v>
      </c>
      <c r="BO113" s="2">
        <v>3216</v>
      </c>
      <c r="BP113" s="2">
        <v>3189</v>
      </c>
      <c r="BQ113" s="2">
        <v>3124</v>
      </c>
      <c r="BR113" s="2">
        <v>3068</v>
      </c>
      <c r="BS113" s="2">
        <v>3086</v>
      </c>
      <c r="BT113" s="2">
        <v>3143</v>
      </c>
      <c r="BU113" s="2">
        <v>3157</v>
      </c>
      <c r="BV113" s="2">
        <v>3166</v>
      </c>
      <c r="BW113" s="2">
        <v>3246</v>
      </c>
      <c r="BX113" s="2">
        <v>3343</v>
      </c>
      <c r="BY113" s="2">
        <v>3334</v>
      </c>
      <c r="BZ113" s="2">
        <v>3287</v>
      </c>
      <c r="CA113" s="2">
        <v>3306</v>
      </c>
      <c r="CB113" s="2">
        <v>3302</v>
      </c>
      <c r="CC113" s="2">
        <v>3099</v>
      </c>
      <c r="CD113" s="2">
        <v>3065</v>
      </c>
      <c r="CE113" s="2">
        <v>2980.5</v>
      </c>
      <c r="CF113" s="2">
        <v>3032</v>
      </c>
      <c r="CG113" s="2">
        <v>3122</v>
      </c>
      <c r="CH113" s="2">
        <v>3131</v>
      </c>
      <c r="CI113" s="2">
        <v>3071</v>
      </c>
      <c r="CJ113" s="2">
        <v>3027</v>
      </c>
      <c r="CK113" s="2">
        <v>2998.5</v>
      </c>
      <c r="CL113" s="2">
        <v>3013</v>
      </c>
      <c r="CM113" s="2">
        <v>2988</v>
      </c>
      <c r="CN113" s="2">
        <v>2913.5</v>
      </c>
      <c r="CO113" s="2">
        <v>2809</v>
      </c>
      <c r="CP113" s="2">
        <v>2893.5</v>
      </c>
      <c r="CQ113" s="2">
        <v>2870.5</v>
      </c>
      <c r="CR113" s="2">
        <v>2876</v>
      </c>
      <c r="CS113" s="2">
        <v>2840.5</v>
      </c>
      <c r="CT113" s="2">
        <v>2789.5</v>
      </c>
      <c r="CU113" s="2">
        <v>2900.5</v>
      </c>
      <c r="CV113" s="2">
        <v>2927.5</v>
      </c>
      <c r="CW113" s="2">
        <v>2864.5</v>
      </c>
      <c r="CX113" s="2">
        <v>2871</v>
      </c>
      <c r="CY113" s="2">
        <v>2845</v>
      </c>
      <c r="CZ113" s="2">
        <v>2871</v>
      </c>
      <c r="DA113" s="2">
        <v>2912</v>
      </c>
      <c r="DB113" s="2">
        <v>2902</v>
      </c>
      <c r="DC113" s="2">
        <v>2874</v>
      </c>
      <c r="DD113" s="2">
        <v>2917</v>
      </c>
      <c r="DE113" s="2">
        <v>2847</v>
      </c>
      <c r="DF113" s="2">
        <v>2812</v>
      </c>
      <c r="DG113" s="2">
        <v>2918</v>
      </c>
      <c r="DH113" s="2">
        <v>2983</v>
      </c>
      <c r="DI113" s="2">
        <v>3064</v>
      </c>
      <c r="DJ113" s="2">
        <v>2972</v>
      </c>
      <c r="DK113" s="2">
        <v>2878.5</v>
      </c>
      <c r="DL113" s="2">
        <v>2883</v>
      </c>
      <c r="DM113" s="2">
        <v>3036</v>
      </c>
      <c r="DN113" s="2">
        <v>3081</v>
      </c>
      <c r="DO113" s="2">
        <v>3090</v>
      </c>
      <c r="DP113" s="2">
        <v>3092</v>
      </c>
      <c r="DQ113" s="2">
        <v>3181</v>
      </c>
      <c r="DR113" s="2">
        <v>3482</v>
      </c>
      <c r="DS113" s="2">
        <v>3738</v>
      </c>
      <c r="DT113" s="2">
        <v>3740</v>
      </c>
      <c r="DU113" s="2">
        <v>3651</v>
      </c>
      <c r="DV113" s="2">
        <v>3605</v>
      </c>
      <c r="DW113" s="2">
        <v>3747</v>
      </c>
      <c r="DX113" s="2">
        <v>3823</v>
      </c>
      <c r="DY113" s="2">
        <v>3851</v>
      </c>
      <c r="DZ113" s="2">
        <v>3917</v>
      </c>
      <c r="EA113" s="2">
        <v>3881</v>
      </c>
      <c r="EB113" s="2">
        <v>3850</v>
      </c>
      <c r="EC113" s="2">
        <v>3900</v>
      </c>
      <c r="ED113" s="2">
        <v>3990</v>
      </c>
      <c r="EE113" s="2">
        <v>4027</v>
      </c>
      <c r="EF113" s="2">
        <v>4098</v>
      </c>
      <c r="EG113" s="2">
        <v>4005</v>
      </c>
      <c r="EH113" s="2">
        <v>4010</v>
      </c>
      <c r="EI113" s="2">
        <v>4097</v>
      </c>
      <c r="EJ113" s="2">
        <v>4089</v>
      </c>
      <c r="EK113" s="2">
        <v>4088</v>
      </c>
      <c r="EL113" s="2">
        <v>4118</v>
      </c>
      <c r="EM113" s="2">
        <v>4094</v>
      </c>
      <c r="EN113" s="2">
        <v>4044</v>
      </c>
      <c r="EO113" s="2">
        <v>4045</v>
      </c>
      <c r="EP113" s="2">
        <v>4035</v>
      </c>
      <c r="EQ113" s="2">
        <v>4065</v>
      </c>
      <c r="ER113" s="2">
        <v>4063</v>
      </c>
      <c r="ES113" s="2">
        <v>3975</v>
      </c>
      <c r="ET113" s="2">
        <v>4051</v>
      </c>
      <c r="EU113" s="2">
        <v>4061</v>
      </c>
      <c r="EV113" s="2">
        <v>4040</v>
      </c>
      <c r="EW113" s="2">
        <v>3977</v>
      </c>
      <c r="EX113" s="2">
        <v>3973</v>
      </c>
      <c r="EY113" s="2">
        <v>4015</v>
      </c>
      <c r="EZ113" s="2">
        <v>3986</v>
      </c>
      <c r="FA113" s="2">
        <v>3978</v>
      </c>
      <c r="FB113" s="2">
        <v>3855</v>
      </c>
      <c r="FC113" s="2">
        <v>3854</v>
      </c>
      <c r="FD113" s="2">
        <v>3892</v>
      </c>
      <c r="FE113" s="2">
        <v>3897</v>
      </c>
      <c r="FF113" s="2">
        <v>3891</v>
      </c>
      <c r="FG113" s="2">
        <v>3929</v>
      </c>
      <c r="FH113" s="2">
        <v>3930</v>
      </c>
      <c r="FI113" s="2">
        <v>3933</v>
      </c>
      <c r="FJ113" s="2">
        <v>3925</v>
      </c>
      <c r="FK113" s="2">
        <v>3934</v>
      </c>
      <c r="FL113" s="2">
        <v>3949</v>
      </c>
      <c r="FM113" s="2">
        <v>3937</v>
      </c>
      <c r="FN113" s="2">
        <v>4028</v>
      </c>
      <c r="FO113" s="2">
        <v>4027</v>
      </c>
      <c r="FP113" s="2">
        <v>4048</v>
      </c>
      <c r="FQ113" s="2">
        <v>4110</v>
      </c>
      <c r="FR113" s="2">
        <v>4027</v>
      </c>
      <c r="FS113" s="2">
        <v>3619</v>
      </c>
      <c r="FT113" s="2">
        <v>3613</v>
      </c>
      <c r="FU113" s="2">
        <v>3516</v>
      </c>
      <c r="FV113" s="2">
        <v>3481</v>
      </c>
      <c r="FW113" s="2">
        <v>3540</v>
      </c>
      <c r="FX113" s="2">
        <v>3582</v>
      </c>
      <c r="FY113" s="2">
        <v>3636</v>
      </c>
      <c r="FZ113" s="2">
        <v>3547</v>
      </c>
      <c r="GA113" s="2">
        <v>3493</v>
      </c>
      <c r="GB113" s="2">
        <v>3469</v>
      </c>
      <c r="GC113" s="2">
        <v>3457</v>
      </c>
      <c r="GD113" s="2">
        <v>3400</v>
      </c>
      <c r="GE113" s="2">
        <v>3440</v>
      </c>
      <c r="GF113" s="2">
        <v>3422</v>
      </c>
      <c r="GG113" s="2">
        <v>3472</v>
      </c>
      <c r="GH113" s="2">
        <v>3472</v>
      </c>
      <c r="GI113" s="2">
        <v>3410</v>
      </c>
      <c r="GJ113" s="2">
        <v>3472</v>
      </c>
      <c r="GK113" s="2">
        <v>3541</v>
      </c>
      <c r="GL113" s="2">
        <v>3563</v>
      </c>
      <c r="GM113" s="2">
        <v>3508</v>
      </c>
      <c r="GN113" s="2">
        <v>3524</v>
      </c>
      <c r="GO113" s="2">
        <v>3548</v>
      </c>
      <c r="GP113" s="2">
        <v>3488</v>
      </c>
      <c r="GQ113" s="2">
        <v>3440</v>
      </c>
      <c r="GR113" s="2">
        <v>3421</v>
      </c>
      <c r="GS113" s="2">
        <v>3468</v>
      </c>
      <c r="GT113" s="2">
        <v>3475</v>
      </c>
      <c r="GU113" s="2">
        <v>3471</v>
      </c>
      <c r="GV113" s="2">
        <v>3496</v>
      </c>
      <c r="GW113" s="2">
        <v>3553</v>
      </c>
      <c r="GX113" s="2">
        <v>3578</v>
      </c>
      <c r="GY113" s="2">
        <v>3554</v>
      </c>
      <c r="GZ113" s="2">
        <v>3555</v>
      </c>
      <c r="HA113" s="2">
        <v>3466</v>
      </c>
      <c r="HB113" s="2">
        <v>3519</v>
      </c>
      <c r="HC113" s="2">
        <v>3650</v>
      </c>
      <c r="HD113" s="2">
        <v>3655</v>
      </c>
      <c r="HE113" s="2">
        <v>3692</v>
      </c>
      <c r="HF113" s="2">
        <v>3721</v>
      </c>
      <c r="HG113" s="2">
        <v>3700</v>
      </c>
      <c r="HH113" s="2">
        <v>3765</v>
      </c>
      <c r="HI113" s="2">
        <v>3850</v>
      </c>
      <c r="HJ113" s="2">
        <v>3924</v>
      </c>
      <c r="HK113" s="2">
        <v>3914</v>
      </c>
      <c r="HL113" s="2">
        <v>3915</v>
      </c>
      <c r="HM113" s="2">
        <v>3948</v>
      </c>
      <c r="HN113" s="2">
        <v>3964</v>
      </c>
      <c r="HO113" s="2">
        <v>3929</v>
      </c>
      <c r="HP113" s="2">
        <v>3926</v>
      </c>
      <c r="HQ113" s="2">
        <v>3908</v>
      </c>
      <c r="HR113" s="2">
        <v>3881</v>
      </c>
      <c r="HS113" s="2">
        <v>3926</v>
      </c>
      <c r="HT113" s="2">
        <v>3935</v>
      </c>
      <c r="HU113" s="2">
        <v>3965</v>
      </c>
      <c r="HV113" s="2">
        <v>3958</v>
      </c>
      <c r="HW113" s="2">
        <v>4015</v>
      </c>
      <c r="HX113" s="2">
        <v>3968</v>
      </c>
      <c r="HY113" s="2">
        <v>3934</v>
      </c>
      <c r="HZ113" s="2">
        <v>3996</v>
      </c>
      <c r="IA113" s="2">
        <v>3988</v>
      </c>
      <c r="IB113" s="2">
        <v>3903</v>
      </c>
      <c r="IC113" s="2">
        <v>3938</v>
      </c>
      <c r="ID113" s="2">
        <v>3924</v>
      </c>
      <c r="IE113" s="2">
        <v>3830</v>
      </c>
      <c r="IF113" s="2">
        <v>3852</v>
      </c>
      <c r="IG113" s="2">
        <v>3894</v>
      </c>
      <c r="IH113" s="2">
        <v>3815</v>
      </c>
      <c r="II113" s="2">
        <v>3823</v>
      </c>
      <c r="IJ113" s="2">
        <v>3875</v>
      </c>
      <c r="IK113" s="2">
        <v>4047</v>
      </c>
      <c r="IL113" s="2">
        <v>4004</v>
      </c>
      <c r="IM113" s="2">
        <v>3979</v>
      </c>
      <c r="IN113" s="2">
        <v>3940</v>
      </c>
      <c r="IO113" s="2">
        <v>3894</v>
      </c>
      <c r="IP113" s="2">
        <v>3833</v>
      </c>
      <c r="IQ113" s="2">
        <v>3801</v>
      </c>
      <c r="IR113" s="2">
        <v>3894</v>
      </c>
      <c r="IS113" s="2">
        <v>3698</v>
      </c>
      <c r="IT113" s="2">
        <v>3646</v>
      </c>
    </row>
    <row r="114" spans="1:254" ht="15.9" customHeight="1">
      <c r="A114" s="65" t="s">
        <v>223</v>
      </c>
      <c r="B114" s="25" t="s">
        <v>224</v>
      </c>
      <c r="C114" s="39">
        <v>541.1</v>
      </c>
      <c r="D114" s="38">
        <v>-1.6000000000000227</v>
      </c>
      <c r="E114" s="34">
        <v>542.70000000000005</v>
      </c>
      <c r="F114" s="34">
        <v>534.29999999999995</v>
      </c>
      <c r="G114" s="29">
        <v>538.4</v>
      </c>
      <c r="H114" s="29">
        <v>529.70000000000005</v>
      </c>
      <c r="I114" s="29">
        <v>549.4</v>
      </c>
      <c r="J114" s="29">
        <v>530.70000000000005</v>
      </c>
      <c r="K114" s="29">
        <v>535.6</v>
      </c>
      <c r="L114" s="29">
        <v>535.79999999999995</v>
      </c>
      <c r="M114" s="29">
        <v>538.5</v>
      </c>
      <c r="N114" s="29">
        <v>521.20000000000005</v>
      </c>
      <c r="O114" s="29">
        <v>524.6</v>
      </c>
      <c r="P114" s="29">
        <v>509.9</v>
      </c>
      <c r="Q114" s="29">
        <v>518.20000000000005</v>
      </c>
      <c r="R114" s="29">
        <v>507</v>
      </c>
      <c r="S114" s="29">
        <v>508.6</v>
      </c>
      <c r="T114" s="29">
        <v>516.79999999999995</v>
      </c>
      <c r="U114" s="29">
        <v>509.7</v>
      </c>
      <c r="V114" s="29">
        <v>494.8</v>
      </c>
      <c r="W114" s="29">
        <v>497</v>
      </c>
      <c r="X114" s="29">
        <v>482.4</v>
      </c>
      <c r="Y114" s="29">
        <v>484.4</v>
      </c>
      <c r="Z114" s="29">
        <v>470.2</v>
      </c>
      <c r="AA114" s="29">
        <v>475.5</v>
      </c>
      <c r="AB114" s="29">
        <v>472.7</v>
      </c>
      <c r="AC114" s="29">
        <v>464.1</v>
      </c>
      <c r="AD114" s="29">
        <v>459</v>
      </c>
      <c r="AE114" s="29">
        <v>469.4</v>
      </c>
      <c r="AF114" s="29">
        <v>469.4</v>
      </c>
      <c r="AG114" s="29">
        <v>477.2</v>
      </c>
      <c r="AH114" s="29">
        <v>489</v>
      </c>
      <c r="AI114" s="29">
        <v>477.7</v>
      </c>
      <c r="AJ114" s="29">
        <v>480.9</v>
      </c>
      <c r="AK114" s="29">
        <v>524</v>
      </c>
      <c r="AL114" s="29">
        <v>526</v>
      </c>
      <c r="AM114" s="29">
        <v>516.79999999999995</v>
      </c>
      <c r="AN114" s="29">
        <v>523.5</v>
      </c>
      <c r="AO114" s="29">
        <v>530</v>
      </c>
      <c r="AP114" s="29">
        <v>536.6</v>
      </c>
      <c r="AQ114" s="29">
        <v>511.6</v>
      </c>
      <c r="AR114" s="29">
        <v>509.3</v>
      </c>
      <c r="AS114" s="29">
        <v>524.20000000000005</v>
      </c>
      <c r="AT114" s="29">
        <v>538.9</v>
      </c>
      <c r="AU114" s="29">
        <v>536.29999999999995</v>
      </c>
      <c r="AV114" s="29">
        <v>555.6</v>
      </c>
      <c r="AW114" s="29">
        <v>571.5</v>
      </c>
      <c r="AX114" s="29">
        <v>580.70000000000005</v>
      </c>
      <c r="AY114" s="29">
        <v>565.70000000000005</v>
      </c>
      <c r="AZ114" s="29">
        <v>560.6</v>
      </c>
      <c r="BA114" s="29">
        <v>573.4</v>
      </c>
      <c r="BB114" s="29">
        <v>570.5</v>
      </c>
      <c r="BC114" s="29">
        <v>592.9</v>
      </c>
      <c r="BD114" s="29">
        <v>582.20000000000005</v>
      </c>
      <c r="BE114" s="29">
        <v>573.9</v>
      </c>
      <c r="BF114" s="29">
        <v>567.20000000000005</v>
      </c>
      <c r="BG114" s="29">
        <v>561.79999999999995</v>
      </c>
      <c r="BH114" s="29">
        <v>578</v>
      </c>
      <c r="BI114" s="29">
        <v>592.9</v>
      </c>
      <c r="BJ114" s="29">
        <v>598.29999999999995</v>
      </c>
      <c r="BK114" s="29">
        <v>615.79999999999995</v>
      </c>
      <c r="BL114" s="30">
        <v>631.9</v>
      </c>
      <c r="BM114" s="2">
        <v>642.4</v>
      </c>
      <c r="BN114" s="2">
        <v>663</v>
      </c>
      <c r="BO114" s="2">
        <v>654.9</v>
      </c>
      <c r="BP114" s="2">
        <v>632.79999999999995</v>
      </c>
      <c r="BQ114" s="2">
        <v>627.79999999999995</v>
      </c>
      <c r="BR114" s="2">
        <v>615.9</v>
      </c>
      <c r="BS114" s="2">
        <v>603.9</v>
      </c>
      <c r="BT114" s="2">
        <v>613.70000000000005</v>
      </c>
      <c r="BU114" s="2">
        <v>589.70000000000005</v>
      </c>
      <c r="BV114" s="2">
        <v>593.4</v>
      </c>
      <c r="BW114" s="2">
        <v>623</v>
      </c>
      <c r="BX114" s="2">
        <v>629.9</v>
      </c>
      <c r="BY114" s="2">
        <v>618.29999999999995</v>
      </c>
      <c r="BZ114" s="2">
        <v>622</v>
      </c>
      <c r="CA114" s="2">
        <v>644.29999999999995</v>
      </c>
      <c r="CB114" s="2">
        <v>639.9</v>
      </c>
      <c r="CC114" s="2">
        <v>660.9</v>
      </c>
      <c r="CD114" s="2">
        <v>657.4</v>
      </c>
      <c r="CE114" s="2">
        <v>660</v>
      </c>
      <c r="CF114" s="2">
        <v>701.2</v>
      </c>
      <c r="CG114" s="2">
        <v>662.6</v>
      </c>
      <c r="CH114" s="2">
        <v>650.79999999999995</v>
      </c>
      <c r="CI114" s="2">
        <v>647</v>
      </c>
      <c r="CJ114" s="2">
        <v>653.70000000000005</v>
      </c>
      <c r="CK114" s="2">
        <v>661</v>
      </c>
      <c r="CL114" s="2">
        <v>677.6</v>
      </c>
      <c r="CM114" s="2">
        <v>661.3</v>
      </c>
      <c r="CN114" s="2">
        <v>654.9</v>
      </c>
      <c r="CO114" s="2">
        <v>639</v>
      </c>
      <c r="CP114" s="2">
        <v>638.4</v>
      </c>
      <c r="CQ114" s="2">
        <v>640.1</v>
      </c>
      <c r="CR114" s="2">
        <v>649</v>
      </c>
      <c r="CS114" s="2">
        <v>637.6</v>
      </c>
      <c r="CT114" s="2">
        <v>655.9</v>
      </c>
      <c r="CU114" s="2">
        <v>697.9</v>
      </c>
      <c r="CV114" s="2">
        <v>713.4</v>
      </c>
      <c r="CW114" s="2">
        <v>633.79999999999995</v>
      </c>
      <c r="CX114" s="2">
        <v>628</v>
      </c>
      <c r="CY114" s="2">
        <v>660.1</v>
      </c>
      <c r="CZ114" s="2">
        <v>645.9</v>
      </c>
      <c r="DA114" s="2">
        <v>631.29999999999995</v>
      </c>
      <c r="DB114" s="2">
        <v>618.9</v>
      </c>
      <c r="DC114" s="2">
        <v>615.29999999999995</v>
      </c>
      <c r="DD114" s="2">
        <v>657.9</v>
      </c>
      <c r="DE114" s="2">
        <v>684</v>
      </c>
      <c r="DF114" s="2">
        <v>642.9</v>
      </c>
      <c r="DG114" s="2">
        <v>675.7</v>
      </c>
      <c r="DH114" s="2">
        <v>674.6</v>
      </c>
      <c r="DI114" s="2">
        <v>701</v>
      </c>
      <c r="DJ114" s="2">
        <v>699.4</v>
      </c>
      <c r="DK114" s="2">
        <v>693.1</v>
      </c>
      <c r="DL114" s="2">
        <v>707.3</v>
      </c>
      <c r="DM114" s="2">
        <v>709.3</v>
      </c>
      <c r="DN114" s="2">
        <v>725.2</v>
      </c>
      <c r="DO114" s="2">
        <v>719</v>
      </c>
      <c r="DP114" s="2">
        <v>729.9</v>
      </c>
      <c r="DQ114" s="2">
        <v>724.6</v>
      </c>
      <c r="DR114" s="2">
        <v>698.8</v>
      </c>
      <c r="DS114" s="2">
        <v>671.9</v>
      </c>
      <c r="DT114" s="2">
        <v>642.4</v>
      </c>
      <c r="DU114" s="2">
        <v>653</v>
      </c>
      <c r="DV114" s="2">
        <v>636.4</v>
      </c>
      <c r="DW114" s="2">
        <v>620.1</v>
      </c>
      <c r="DX114" s="2">
        <v>614</v>
      </c>
      <c r="DY114" s="2">
        <v>600.9</v>
      </c>
      <c r="DZ114" s="2">
        <v>604.20000000000005</v>
      </c>
      <c r="EA114" s="2">
        <v>602</v>
      </c>
      <c r="EB114" s="2">
        <v>576.5</v>
      </c>
      <c r="EC114" s="2">
        <v>605.70000000000005</v>
      </c>
      <c r="ED114" s="2">
        <v>665.5</v>
      </c>
      <c r="EE114" s="2">
        <v>705.5</v>
      </c>
      <c r="EF114" s="2">
        <v>695.7</v>
      </c>
      <c r="EG114" s="2">
        <v>725.5</v>
      </c>
      <c r="EH114" s="2">
        <v>729.3</v>
      </c>
      <c r="EI114" s="2">
        <v>693.9</v>
      </c>
      <c r="EJ114" s="2">
        <v>705.6</v>
      </c>
      <c r="EK114" s="2">
        <v>707.5</v>
      </c>
      <c r="EL114" s="2">
        <v>716.6</v>
      </c>
      <c r="EM114" s="2">
        <v>730</v>
      </c>
      <c r="EN114" s="2">
        <v>736.8</v>
      </c>
      <c r="EO114" s="2">
        <v>740.7</v>
      </c>
      <c r="EP114" s="2">
        <v>734.7</v>
      </c>
      <c r="EQ114" s="2">
        <v>751</v>
      </c>
      <c r="ER114" s="2">
        <v>760</v>
      </c>
      <c r="ES114" s="2">
        <v>718</v>
      </c>
      <c r="ET114" s="2">
        <v>675.7</v>
      </c>
      <c r="EU114" s="2">
        <v>652.5</v>
      </c>
      <c r="EV114" s="2">
        <v>656.1</v>
      </c>
      <c r="EW114" s="2">
        <v>664.2</v>
      </c>
      <c r="EX114" s="2">
        <v>667.2</v>
      </c>
      <c r="EY114" s="2">
        <v>677.7</v>
      </c>
      <c r="EZ114" s="2">
        <v>649.9</v>
      </c>
      <c r="FA114" s="2">
        <v>646</v>
      </c>
      <c r="FB114" s="2">
        <v>647</v>
      </c>
      <c r="FC114" s="2">
        <v>638.4</v>
      </c>
      <c r="FD114" s="2">
        <v>663</v>
      </c>
      <c r="FE114" s="2">
        <v>676.4</v>
      </c>
      <c r="FF114" s="2">
        <v>665.9</v>
      </c>
      <c r="FG114" s="2">
        <v>648.4</v>
      </c>
      <c r="FH114" s="2">
        <v>657</v>
      </c>
      <c r="FI114" s="2">
        <v>656.1</v>
      </c>
      <c r="FJ114" s="2">
        <v>646.29999999999995</v>
      </c>
      <c r="FK114" s="2">
        <v>663.9</v>
      </c>
      <c r="FL114" s="2">
        <v>662.8</v>
      </c>
      <c r="FM114" s="2">
        <v>686.3</v>
      </c>
      <c r="FN114" s="2">
        <v>716.9</v>
      </c>
      <c r="FO114" s="2">
        <v>799</v>
      </c>
      <c r="FP114" s="2">
        <v>808.7</v>
      </c>
      <c r="FQ114" s="2">
        <v>826.3</v>
      </c>
      <c r="FR114" s="2">
        <v>806.3</v>
      </c>
      <c r="FS114" s="2">
        <v>832.5</v>
      </c>
      <c r="FT114" s="2">
        <v>852.8</v>
      </c>
      <c r="FU114" s="2">
        <v>896.4</v>
      </c>
      <c r="FV114" s="2">
        <v>925.6</v>
      </c>
      <c r="FW114" s="2">
        <v>923.6</v>
      </c>
      <c r="FX114" s="2">
        <v>904.8</v>
      </c>
      <c r="FY114" s="2">
        <v>936.9</v>
      </c>
      <c r="FZ114" s="2">
        <v>939.4</v>
      </c>
      <c r="GA114" s="2">
        <v>887.6</v>
      </c>
      <c r="GB114" s="2">
        <v>873</v>
      </c>
      <c r="GC114" s="2">
        <v>881.2</v>
      </c>
      <c r="GD114" s="2">
        <v>849.3</v>
      </c>
      <c r="GE114" s="2">
        <v>861.7</v>
      </c>
      <c r="GF114" s="2">
        <v>819</v>
      </c>
      <c r="GG114" s="2">
        <v>781.1</v>
      </c>
      <c r="GH114" s="2">
        <v>783.2</v>
      </c>
      <c r="GI114" s="2">
        <v>751.9</v>
      </c>
      <c r="GJ114" s="2">
        <v>732.3</v>
      </c>
      <c r="GK114" s="2">
        <v>755.9</v>
      </c>
      <c r="GL114" s="2">
        <v>763</v>
      </c>
      <c r="GM114" s="2">
        <v>774.7</v>
      </c>
      <c r="GN114" s="2">
        <v>781.5</v>
      </c>
      <c r="GO114" s="2">
        <v>807.9</v>
      </c>
      <c r="GP114" s="2">
        <v>823.8</v>
      </c>
      <c r="GQ114" s="2">
        <v>811.4</v>
      </c>
      <c r="GR114" s="2">
        <v>818.1</v>
      </c>
      <c r="GS114" s="2">
        <v>831</v>
      </c>
      <c r="GT114" s="2">
        <v>782.5</v>
      </c>
      <c r="GU114" s="2">
        <v>776.1</v>
      </c>
      <c r="GV114" s="2">
        <v>797</v>
      </c>
      <c r="GW114" s="2">
        <v>810.8</v>
      </c>
      <c r="GX114" s="2">
        <v>771</v>
      </c>
      <c r="GY114" s="2">
        <v>767.7</v>
      </c>
      <c r="GZ114" s="2">
        <v>742.6</v>
      </c>
      <c r="HA114" s="2">
        <v>707.6</v>
      </c>
      <c r="HB114" s="2">
        <v>692.5</v>
      </c>
      <c r="HC114" s="2">
        <v>713.1</v>
      </c>
      <c r="HD114" s="2">
        <v>704.5</v>
      </c>
      <c r="HE114" s="2">
        <v>692</v>
      </c>
      <c r="HF114" s="2">
        <v>690.9</v>
      </c>
      <c r="HG114" s="2">
        <v>663.7</v>
      </c>
      <c r="HH114" s="2">
        <v>658.7</v>
      </c>
      <c r="HI114" s="2">
        <v>694.4</v>
      </c>
      <c r="HJ114" s="2">
        <v>699</v>
      </c>
      <c r="HK114" s="2">
        <v>715.5</v>
      </c>
      <c r="HL114" s="2">
        <v>725</v>
      </c>
      <c r="HM114" s="2">
        <v>770</v>
      </c>
      <c r="HN114" s="2">
        <v>775.6</v>
      </c>
      <c r="HO114" s="2">
        <v>761.3</v>
      </c>
      <c r="HP114" s="2">
        <v>768.9</v>
      </c>
      <c r="HQ114" s="2">
        <v>769</v>
      </c>
      <c r="HR114" s="2">
        <v>766.9</v>
      </c>
      <c r="HS114" s="2">
        <v>748.5</v>
      </c>
      <c r="HT114" s="2">
        <v>749</v>
      </c>
      <c r="HU114" s="2">
        <v>776.5</v>
      </c>
      <c r="HV114" s="2">
        <v>780.7</v>
      </c>
      <c r="HW114" s="2">
        <v>775.5</v>
      </c>
      <c r="HX114" s="2">
        <v>757.4</v>
      </c>
      <c r="HY114" s="2">
        <v>752</v>
      </c>
      <c r="HZ114" s="2">
        <v>735.3</v>
      </c>
      <c r="IA114" s="2">
        <v>755.9</v>
      </c>
      <c r="IB114" s="2">
        <v>787.9</v>
      </c>
      <c r="IC114" s="2">
        <v>782.3</v>
      </c>
      <c r="ID114" s="2">
        <v>750.6</v>
      </c>
      <c r="IE114" s="2">
        <v>740.6</v>
      </c>
      <c r="IF114" s="2">
        <v>741.8</v>
      </c>
      <c r="IG114" s="2">
        <v>752.1</v>
      </c>
      <c r="IH114" s="2">
        <v>753.9</v>
      </c>
      <c r="II114" s="2">
        <v>741.3</v>
      </c>
      <c r="IJ114" s="2">
        <v>718.4</v>
      </c>
      <c r="IK114" s="2">
        <v>682.1</v>
      </c>
      <c r="IL114" s="2">
        <v>669</v>
      </c>
      <c r="IM114" s="2">
        <v>650.9</v>
      </c>
      <c r="IN114" s="2">
        <v>643.5</v>
      </c>
      <c r="IO114" s="2">
        <v>636.4</v>
      </c>
      <c r="IP114" s="2">
        <v>603</v>
      </c>
      <c r="IQ114" s="2">
        <v>605.9</v>
      </c>
      <c r="IR114" s="2">
        <v>602.29999999999995</v>
      </c>
      <c r="IS114" s="2">
        <v>593.5</v>
      </c>
      <c r="IT114" s="2">
        <v>592.9</v>
      </c>
    </row>
    <row r="115" spans="1:254" ht="15.9" customHeight="1">
      <c r="A115" s="65" t="s">
        <v>225</v>
      </c>
      <c r="B115" s="25" t="s">
        <v>226</v>
      </c>
      <c r="C115" s="39">
        <v>6029</v>
      </c>
      <c r="D115" s="38">
        <v>5</v>
      </c>
      <c r="E115" s="34">
        <v>6024</v>
      </c>
      <c r="F115" s="34">
        <v>6079</v>
      </c>
      <c r="G115" s="29">
        <v>6191</v>
      </c>
      <c r="H115" s="29">
        <v>6224</v>
      </c>
      <c r="I115" s="29">
        <v>6288</v>
      </c>
      <c r="J115" s="29">
        <v>6386</v>
      </c>
      <c r="K115" s="29">
        <v>6312</v>
      </c>
      <c r="L115" s="29">
        <v>6268</v>
      </c>
      <c r="M115" s="29">
        <v>6284</v>
      </c>
      <c r="N115" s="29">
        <v>6258</v>
      </c>
      <c r="O115" s="29">
        <v>6168</v>
      </c>
      <c r="P115" s="29">
        <v>6155</v>
      </c>
      <c r="Q115" s="29">
        <v>6206</v>
      </c>
      <c r="R115" s="29">
        <v>6144</v>
      </c>
      <c r="S115" s="29">
        <v>6128</v>
      </c>
      <c r="T115" s="29">
        <v>6150</v>
      </c>
      <c r="U115" s="29">
        <v>6059</v>
      </c>
      <c r="V115" s="29">
        <v>6030</v>
      </c>
      <c r="W115" s="29">
        <v>6070</v>
      </c>
      <c r="X115" s="29">
        <v>6158</v>
      </c>
      <c r="Y115" s="29">
        <v>6174</v>
      </c>
      <c r="Z115" s="29">
        <v>6173</v>
      </c>
      <c r="AA115" s="29">
        <v>6192</v>
      </c>
      <c r="AB115" s="29">
        <v>6124</v>
      </c>
      <c r="AC115" s="29">
        <v>6098</v>
      </c>
      <c r="AD115" s="29">
        <v>6083</v>
      </c>
      <c r="AE115" s="29">
        <v>6227</v>
      </c>
      <c r="AF115" s="29">
        <v>6201</v>
      </c>
      <c r="AG115" s="29">
        <v>6112</v>
      </c>
      <c r="AH115" s="29">
        <v>6147</v>
      </c>
      <c r="AI115" s="29">
        <v>6196</v>
      </c>
      <c r="AJ115" s="29">
        <v>6205</v>
      </c>
      <c r="AK115" s="29">
        <v>6251</v>
      </c>
      <c r="AL115" s="29">
        <v>6208</v>
      </c>
      <c r="AM115" s="29">
        <v>6226</v>
      </c>
      <c r="AN115" s="29">
        <v>6300</v>
      </c>
      <c r="AO115" s="29">
        <v>6269</v>
      </c>
      <c r="AP115" s="29">
        <v>6382</v>
      </c>
      <c r="AQ115" s="29">
        <v>6471</v>
      </c>
      <c r="AR115" s="29">
        <v>6395</v>
      </c>
      <c r="AS115" s="29">
        <v>6462</v>
      </c>
      <c r="AT115" s="29">
        <v>6410</v>
      </c>
      <c r="AU115" s="29">
        <v>6319</v>
      </c>
      <c r="AV115" s="29">
        <v>6295</v>
      </c>
      <c r="AW115" s="29">
        <v>6365</v>
      </c>
      <c r="AX115" s="29">
        <v>6353</v>
      </c>
      <c r="AY115" s="29">
        <v>6255</v>
      </c>
      <c r="AZ115" s="29">
        <v>6319</v>
      </c>
      <c r="BA115" s="29">
        <v>6432</v>
      </c>
      <c r="BB115" s="29">
        <v>6481</v>
      </c>
      <c r="BC115" s="29">
        <v>6536</v>
      </c>
      <c r="BD115" s="29">
        <v>6516</v>
      </c>
      <c r="BE115" s="29">
        <v>6600</v>
      </c>
      <c r="BF115" s="29">
        <v>6698</v>
      </c>
      <c r="BG115" s="29">
        <v>6724</v>
      </c>
      <c r="BH115" s="29">
        <v>6825</v>
      </c>
      <c r="BI115" s="29">
        <v>6765</v>
      </c>
      <c r="BJ115" s="29">
        <v>6832</v>
      </c>
      <c r="BK115" s="29">
        <v>6779</v>
      </c>
      <c r="BL115" s="30">
        <v>6640</v>
      </c>
      <c r="BM115" s="2">
        <v>6702</v>
      </c>
      <c r="BN115" s="2">
        <v>6795</v>
      </c>
      <c r="BO115" s="2">
        <v>6747</v>
      </c>
      <c r="BP115" s="2">
        <v>6786</v>
      </c>
      <c r="BQ115" s="2">
        <v>6842</v>
      </c>
      <c r="BR115" s="2">
        <v>6753</v>
      </c>
      <c r="BS115" s="2">
        <v>6774</v>
      </c>
      <c r="BT115" s="2">
        <v>6979</v>
      </c>
      <c r="BU115" s="2">
        <v>6533</v>
      </c>
      <c r="BV115" s="2">
        <v>6552</v>
      </c>
      <c r="BW115" s="2">
        <v>6489</v>
      </c>
      <c r="BX115" s="2">
        <v>6596</v>
      </c>
      <c r="BY115" s="2">
        <v>6667</v>
      </c>
      <c r="BZ115" s="2">
        <v>6924</v>
      </c>
      <c r="CA115" s="2">
        <v>7128</v>
      </c>
      <c r="CB115" s="2">
        <v>7146</v>
      </c>
      <c r="CC115" s="2">
        <v>7072</v>
      </c>
      <c r="CD115" s="2">
        <v>7085</v>
      </c>
      <c r="CE115" s="2">
        <v>7286</v>
      </c>
      <c r="CF115" s="2">
        <v>7406</v>
      </c>
      <c r="CG115" s="2">
        <v>7426</v>
      </c>
      <c r="CH115" s="2">
        <v>7519</v>
      </c>
      <c r="CI115" s="2">
        <v>7404</v>
      </c>
      <c r="CJ115" s="2">
        <v>7371</v>
      </c>
      <c r="CK115" s="2">
        <v>7391</v>
      </c>
      <c r="CL115" s="2">
        <v>7620</v>
      </c>
      <c r="CM115" s="2">
        <v>7645</v>
      </c>
      <c r="CN115" s="2">
        <v>7648</v>
      </c>
      <c r="CO115" s="2">
        <v>7841</v>
      </c>
      <c r="CP115" s="2">
        <v>7817</v>
      </c>
      <c r="CQ115" s="2">
        <v>7636</v>
      </c>
      <c r="CR115" s="2">
        <v>7584</v>
      </c>
      <c r="CS115" s="2">
        <v>7267</v>
      </c>
      <c r="CT115" s="2">
        <v>7144</v>
      </c>
      <c r="CU115" s="2">
        <v>7644</v>
      </c>
      <c r="CV115" s="2">
        <v>7687</v>
      </c>
      <c r="CW115" s="2">
        <v>7541</v>
      </c>
      <c r="CX115" s="2">
        <v>7620</v>
      </c>
      <c r="CY115" s="2">
        <v>7735</v>
      </c>
      <c r="CZ115" s="2">
        <v>7655</v>
      </c>
      <c r="DA115" s="2">
        <v>7712</v>
      </c>
      <c r="DB115" s="2">
        <v>7629</v>
      </c>
      <c r="DC115" s="2">
        <v>7579</v>
      </c>
      <c r="DD115" s="2">
        <v>7837</v>
      </c>
      <c r="DE115" s="2">
        <v>7967</v>
      </c>
      <c r="DF115" s="2">
        <v>7684</v>
      </c>
      <c r="DG115" s="2">
        <v>7946</v>
      </c>
      <c r="DH115" s="2">
        <v>7709</v>
      </c>
      <c r="DI115" s="2">
        <v>7712</v>
      </c>
      <c r="DJ115" s="2">
        <v>7747</v>
      </c>
      <c r="DK115" s="2">
        <v>7706</v>
      </c>
      <c r="DL115" s="2">
        <v>7710</v>
      </c>
      <c r="DM115" s="2">
        <v>7665</v>
      </c>
      <c r="DN115" s="2">
        <v>7654</v>
      </c>
      <c r="DO115" s="2">
        <v>7694</v>
      </c>
      <c r="DP115" s="2">
        <v>7610</v>
      </c>
      <c r="DQ115" s="2">
        <v>7820</v>
      </c>
      <c r="DR115" s="2">
        <v>7954</v>
      </c>
      <c r="DS115" s="2">
        <v>7864</v>
      </c>
      <c r="DT115" s="2">
        <v>7810</v>
      </c>
      <c r="DU115" s="2">
        <v>7621</v>
      </c>
      <c r="DV115" s="2">
        <v>7314</v>
      </c>
      <c r="DW115" s="2">
        <v>7375</v>
      </c>
      <c r="DX115" s="2">
        <v>7301</v>
      </c>
      <c r="DY115" s="2">
        <v>7207</v>
      </c>
      <c r="DZ115" s="2">
        <v>7098</v>
      </c>
      <c r="EA115" s="2">
        <v>6996</v>
      </c>
      <c r="EB115" s="2">
        <v>6738</v>
      </c>
      <c r="EC115" s="2">
        <v>6684</v>
      </c>
      <c r="ED115" s="2">
        <v>6724</v>
      </c>
      <c r="EE115" s="2">
        <v>6746</v>
      </c>
      <c r="EF115" s="2">
        <v>6814</v>
      </c>
      <c r="EG115" s="2">
        <v>6742</v>
      </c>
      <c r="EH115" s="2">
        <v>6569</v>
      </c>
      <c r="EI115" s="2">
        <v>6601</v>
      </c>
      <c r="EJ115" s="2">
        <v>6627</v>
      </c>
      <c r="EK115" s="2">
        <v>6545</v>
      </c>
      <c r="EL115" s="2">
        <v>6540</v>
      </c>
      <c r="EM115" s="2">
        <v>6503</v>
      </c>
      <c r="EN115" s="2">
        <v>6443</v>
      </c>
      <c r="EO115" s="2">
        <v>6330</v>
      </c>
      <c r="EP115" s="2">
        <v>6290</v>
      </c>
      <c r="EQ115" s="2">
        <v>6250</v>
      </c>
      <c r="ER115" s="2">
        <v>6347</v>
      </c>
      <c r="ES115" s="2">
        <v>6406</v>
      </c>
      <c r="ET115" s="2">
        <v>6215</v>
      </c>
      <c r="EU115" s="2">
        <v>6204</v>
      </c>
      <c r="EV115" s="2">
        <v>6239</v>
      </c>
      <c r="EW115" s="2">
        <v>6205</v>
      </c>
      <c r="EX115" s="2">
        <v>6249</v>
      </c>
      <c r="EY115" s="2">
        <v>6314</v>
      </c>
      <c r="EZ115" s="2">
        <v>6406</v>
      </c>
      <c r="FA115" s="2">
        <v>6440</v>
      </c>
      <c r="FB115" s="2">
        <v>6400</v>
      </c>
      <c r="FC115" s="2">
        <v>6275</v>
      </c>
      <c r="FD115" s="2">
        <v>6454</v>
      </c>
      <c r="FE115" s="2">
        <v>6418</v>
      </c>
      <c r="FF115" s="2">
        <v>6295</v>
      </c>
      <c r="FG115" s="2">
        <v>6285</v>
      </c>
      <c r="FH115" s="2">
        <v>6216</v>
      </c>
      <c r="FI115" s="2">
        <v>6137</v>
      </c>
      <c r="FJ115" s="2">
        <v>6034</v>
      </c>
      <c r="FK115" s="2">
        <v>6069</v>
      </c>
      <c r="FL115" s="2">
        <v>6092</v>
      </c>
      <c r="FM115" s="2">
        <v>6088</v>
      </c>
      <c r="FN115" s="2">
        <v>6175</v>
      </c>
      <c r="FO115" s="2">
        <v>6315</v>
      </c>
      <c r="FP115" s="2">
        <v>6450</v>
      </c>
      <c r="FQ115" s="2">
        <v>6572</v>
      </c>
      <c r="FR115" s="2">
        <v>6483</v>
      </c>
      <c r="FS115" s="2">
        <v>6280</v>
      </c>
      <c r="FT115" s="2">
        <v>6113</v>
      </c>
      <c r="FU115" s="2">
        <v>6109</v>
      </c>
      <c r="FV115" s="2">
        <v>6055</v>
      </c>
      <c r="FW115" s="2">
        <v>6230</v>
      </c>
      <c r="FX115" s="2">
        <v>6149</v>
      </c>
      <c r="FY115" s="2">
        <v>6106</v>
      </c>
      <c r="FZ115" s="2">
        <v>6126</v>
      </c>
      <c r="GA115" s="2">
        <v>6091</v>
      </c>
      <c r="GB115" s="2">
        <v>5936</v>
      </c>
      <c r="GC115" s="2">
        <v>5845</v>
      </c>
      <c r="GD115" s="2">
        <v>5731</v>
      </c>
      <c r="GE115" s="2">
        <v>5750</v>
      </c>
      <c r="GF115" s="2">
        <v>5701</v>
      </c>
      <c r="GG115" s="2">
        <v>5630</v>
      </c>
      <c r="GH115" s="2">
        <v>5560</v>
      </c>
      <c r="GI115" s="2">
        <v>5497</v>
      </c>
      <c r="GJ115" s="2">
        <v>5756</v>
      </c>
      <c r="GK115" s="2">
        <v>5524</v>
      </c>
      <c r="GL115" s="2">
        <v>5350</v>
      </c>
      <c r="GM115" s="2">
        <v>5355</v>
      </c>
      <c r="GN115" s="2">
        <v>5347</v>
      </c>
      <c r="GO115" s="2">
        <v>5280</v>
      </c>
      <c r="GP115" s="2">
        <v>5268</v>
      </c>
      <c r="GQ115" s="2">
        <v>5260</v>
      </c>
      <c r="GR115" s="2">
        <v>5340</v>
      </c>
      <c r="GS115" s="2">
        <v>5355</v>
      </c>
      <c r="GT115" s="2">
        <v>5296</v>
      </c>
      <c r="GU115" s="2">
        <v>5261</v>
      </c>
      <c r="GV115" s="2">
        <v>5438</v>
      </c>
      <c r="GW115" s="2">
        <v>5436</v>
      </c>
      <c r="GX115" s="2">
        <v>5395</v>
      </c>
      <c r="GY115" s="2">
        <v>5240</v>
      </c>
      <c r="GZ115" s="2">
        <v>5256</v>
      </c>
      <c r="HA115" s="2">
        <v>5181</v>
      </c>
      <c r="HB115" s="2">
        <v>5111</v>
      </c>
      <c r="HC115" s="2">
        <v>5259</v>
      </c>
      <c r="HD115" s="2">
        <v>5305</v>
      </c>
      <c r="HE115" s="2">
        <v>5342</v>
      </c>
      <c r="HF115" s="2">
        <v>5458</v>
      </c>
      <c r="HG115" s="2">
        <v>5445</v>
      </c>
      <c r="HH115" s="2">
        <v>5393</v>
      </c>
      <c r="HI115" s="2">
        <v>5426</v>
      </c>
      <c r="HJ115" s="2">
        <v>5478</v>
      </c>
      <c r="HK115" s="2">
        <v>5708</v>
      </c>
      <c r="HL115" s="2">
        <v>5789</v>
      </c>
      <c r="HM115" s="2">
        <v>5890</v>
      </c>
      <c r="HN115" s="2">
        <v>5808</v>
      </c>
      <c r="HO115" s="2">
        <v>5846</v>
      </c>
      <c r="HP115" s="2">
        <v>5816</v>
      </c>
      <c r="HQ115" s="2">
        <v>5788</v>
      </c>
      <c r="HR115" s="2">
        <v>5739</v>
      </c>
      <c r="HS115" s="2">
        <v>5770</v>
      </c>
      <c r="HT115" s="2">
        <v>5818</v>
      </c>
      <c r="HU115" s="2">
        <v>5834</v>
      </c>
      <c r="HV115" s="2">
        <v>5834</v>
      </c>
      <c r="HW115" s="2">
        <v>5764</v>
      </c>
      <c r="HX115" s="2">
        <v>5707</v>
      </c>
      <c r="HY115" s="2">
        <v>5751</v>
      </c>
      <c r="HZ115" s="2">
        <v>5745</v>
      </c>
      <c r="IA115" s="2">
        <v>5744</v>
      </c>
      <c r="IB115" s="2">
        <v>5787</v>
      </c>
      <c r="IC115" s="2">
        <v>5873</v>
      </c>
      <c r="ID115" s="2">
        <v>5735</v>
      </c>
      <c r="IE115" s="2">
        <v>5758</v>
      </c>
      <c r="IF115" s="2">
        <v>5739</v>
      </c>
      <c r="IG115" s="2">
        <v>5799</v>
      </c>
      <c r="IH115" s="2">
        <v>5696</v>
      </c>
      <c r="II115" s="2">
        <v>5692</v>
      </c>
      <c r="IJ115" s="2">
        <v>5715</v>
      </c>
      <c r="IK115" s="2">
        <v>5715</v>
      </c>
      <c r="IL115" s="2">
        <v>5580</v>
      </c>
      <c r="IM115" s="2">
        <v>5587</v>
      </c>
      <c r="IN115" s="2">
        <v>5490</v>
      </c>
      <c r="IO115" s="2">
        <v>5394</v>
      </c>
      <c r="IP115" s="2">
        <v>5357</v>
      </c>
      <c r="IQ115" s="2">
        <v>5409</v>
      </c>
      <c r="IR115" s="2">
        <v>5096</v>
      </c>
      <c r="IS115" s="2">
        <v>5053</v>
      </c>
      <c r="IT115" s="2">
        <v>4900</v>
      </c>
    </row>
    <row r="116" spans="1:254" ht="15.9" customHeight="1">
      <c r="A116" s="65" t="s">
        <v>227</v>
      </c>
      <c r="B116" s="25" t="s">
        <v>228</v>
      </c>
      <c r="C116" s="39">
        <v>1763</v>
      </c>
      <c r="D116" s="38">
        <v>20</v>
      </c>
      <c r="E116" s="34">
        <v>1743</v>
      </c>
      <c r="F116" s="34">
        <v>1728</v>
      </c>
      <c r="G116" s="29">
        <v>1751</v>
      </c>
      <c r="H116" s="29">
        <v>1773</v>
      </c>
      <c r="I116" s="29">
        <v>1854</v>
      </c>
      <c r="J116" s="29">
        <v>1887</v>
      </c>
      <c r="K116" s="29">
        <v>1891</v>
      </c>
      <c r="L116" s="29">
        <v>1857</v>
      </c>
      <c r="M116" s="29">
        <v>1831</v>
      </c>
      <c r="N116" s="29">
        <v>1787</v>
      </c>
      <c r="O116" s="29">
        <v>1798</v>
      </c>
      <c r="P116" s="29">
        <v>1811</v>
      </c>
      <c r="Q116" s="29">
        <v>1857</v>
      </c>
      <c r="R116" s="29">
        <v>1849</v>
      </c>
      <c r="S116" s="29">
        <v>1839</v>
      </c>
      <c r="T116" s="29">
        <v>1827</v>
      </c>
      <c r="U116" s="29">
        <v>1838</v>
      </c>
      <c r="V116" s="29">
        <v>1848</v>
      </c>
      <c r="W116" s="29">
        <v>1846</v>
      </c>
      <c r="X116" s="29">
        <v>1851</v>
      </c>
      <c r="Y116" s="29">
        <v>1857</v>
      </c>
      <c r="Z116" s="29">
        <v>1840</v>
      </c>
      <c r="AA116" s="29">
        <v>1817</v>
      </c>
      <c r="AB116" s="29">
        <v>1794</v>
      </c>
      <c r="AC116" s="29">
        <v>1778</v>
      </c>
      <c r="AD116" s="29">
        <v>1764</v>
      </c>
      <c r="AE116" s="29">
        <v>1774</v>
      </c>
      <c r="AF116" s="29">
        <v>1787</v>
      </c>
      <c r="AG116" s="29">
        <v>1776</v>
      </c>
      <c r="AH116" s="29">
        <v>1783</v>
      </c>
      <c r="AI116" s="29">
        <v>1757</v>
      </c>
      <c r="AJ116" s="29">
        <v>1764</v>
      </c>
      <c r="AK116" s="29">
        <v>1770</v>
      </c>
      <c r="AL116" s="29">
        <v>1773</v>
      </c>
      <c r="AM116" s="29">
        <v>1778</v>
      </c>
      <c r="AN116" s="29">
        <v>1757</v>
      </c>
      <c r="AO116" s="29">
        <v>1744</v>
      </c>
      <c r="AP116" s="29">
        <v>1748</v>
      </c>
      <c r="AQ116" s="29">
        <v>1748</v>
      </c>
      <c r="AR116" s="29">
        <v>1728</v>
      </c>
      <c r="AS116" s="29">
        <v>1733</v>
      </c>
      <c r="AT116" s="29">
        <v>1701</v>
      </c>
      <c r="AU116" s="29">
        <v>1692</v>
      </c>
      <c r="AV116" s="29">
        <v>1675</v>
      </c>
      <c r="AW116" s="29">
        <v>1687</v>
      </c>
      <c r="AX116" s="29">
        <v>1688</v>
      </c>
      <c r="AY116" s="29">
        <v>1640</v>
      </c>
      <c r="AZ116" s="29">
        <v>1641</v>
      </c>
      <c r="BA116" s="29">
        <v>1663</v>
      </c>
      <c r="BB116" s="29">
        <v>1637</v>
      </c>
      <c r="BC116" s="29">
        <v>1633</v>
      </c>
      <c r="BD116" s="29">
        <v>1632</v>
      </c>
      <c r="BE116" s="29">
        <v>1627</v>
      </c>
      <c r="BF116" s="29">
        <v>1632</v>
      </c>
      <c r="BG116" s="29">
        <v>1650</v>
      </c>
      <c r="BH116" s="29">
        <v>1646</v>
      </c>
      <c r="BI116" s="29">
        <v>1652</v>
      </c>
      <c r="BJ116" s="29">
        <v>1649</v>
      </c>
      <c r="BK116" s="29">
        <v>1637</v>
      </c>
      <c r="BL116" s="30">
        <v>1629</v>
      </c>
      <c r="BM116" s="2">
        <v>1638</v>
      </c>
      <c r="BN116" s="2">
        <v>1670</v>
      </c>
      <c r="BO116" s="2">
        <v>1679</v>
      </c>
      <c r="BP116" s="2">
        <v>1510</v>
      </c>
      <c r="BQ116" s="2">
        <v>1519</v>
      </c>
      <c r="BR116" s="2">
        <v>1513</v>
      </c>
      <c r="BS116" s="2">
        <v>1521</v>
      </c>
      <c r="BT116" s="2">
        <v>1515</v>
      </c>
      <c r="BU116" s="2">
        <v>1521</v>
      </c>
      <c r="BV116" s="2">
        <v>1525</v>
      </c>
      <c r="BW116" s="2">
        <v>1534</v>
      </c>
      <c r="BX116" s="2">
        <v>1577</v>
      </c>
      <c r="BY116" s="2">
        <v>1579</v>
      </c>
      <c r="BZ116" s="2">
        <v>1575</v>
      </c>
      <c r="CA116" s="2">
        <v>1564</v>
      </c>
      <c r="CB116" s="2">
        <v>1570</v>
      </c>
      <c r="CC116" s="2">
        <v>1585</v>
      </c>
      <c r="CD116" s="2">
        <v>1580</v>
      </c>
      <c r="CE116" s="2">
        <v>1596</v>
      </c>
      <c r="CF116" s="2">
        <v>1612</v>
      </c>
      <c r="CG116" s="2">
        <v>1638</v>
      </c>
      <c r="CH116" s="2">
        <v>1635</v>
      </c>
      <c r="CI116" s="2">
        <v>1605</v>
      </c>
      <c r="CJ116" s="2">
        <v>1572</v>
      </c>
      <c r="CK116" s="2">
        <v>1561</v>
      </c>
      <c r="CL116" s="2">
        <v>1582</v>
      </c>
      <c r="CM116" s="2">
        <v>1573</v>
      </c>
      <c r="CN116" s="2">
        <v>1573</v>
      </c>
      <c r="CO116" s="2">
        <v>1540</v>
      </c>
      <c r="CP116" s="2">
        <v>1602</v>
      </c>
      <c r="CQ116" s="2">
        <v>1590</v>
      </c>
      <c r="CR116" s="2">
        <v>1590</v>
      </c>
      <c r="CS116" s="2">
        <v>1558</v>
      </c>
      <c r="CT116" s="2">
        <v>1530</v>
      </c>
      <c r="CU116" s="2">
        <v>1589</v>
      </c>
      <c r="CV116" s="2">
        <v>1598</v>
      </c>
      <c r="CW116" s="2">
        <v>1593</v>
      </c>
      <c r="CX116" s="2">
        <v>1592</v>
      </c>
      <c r="CY116" s="2">
        <v>1611</v>
      </c>
      <c r="CZ116" s="2">
        <v>1650</v>
      </c>
      <c r="DA116" s="2">
        <v>1675</v>
      </c>
      <c r="DB116" s="2">
        <v>1671</v>
      </c>
      <c r="DC116" s="2">
        <v>1658</v>
      </c>
      <c r="DD116" s="2">
        <v>1684</v>
      </c>
      <c r="DE116" s="2">
        <v>1710</v>
      </c>
      <c r="DF116" s="2">
        <v>1677</v>
      </c>
      <c r="DG116" s="2">
        <v>1742</v>
      </c>
      <c r="DH116" s="2">
        <v>1755</v>
      </c>
      <c r="DI116" s="2">
        <v>1759</v>
      </c>
      <c r="DJ116" s="2">
        <v>1746</v>
      </c>
      <c r="DK116" s="2">
        <v>1736</v>
      </c>
      <c r="DL116" s="2">
        <v>1734</v>
      </c>
      <c r="DM116" s="2">
        <v>1717</v>
      </c>
      <c r="DN116" s="2">
        <v>1719</v>
      </c>
      <c r="DO116" s="2">
        <v>1710</v>
      </c>
      <c r="DP116" s="2">
        <v>1697</v>
      </c>
      <c r="DQ116" s="2">
        <v>1695</v>
      </c>
      <c r="DR116" s="2">
        <v>1700</v>
      </c>
      <c r="DS116" s="2">
        <v>1695</v>
      </c>
      <c r="DT116" s="2">
        <v>1679</v>
      </c>
      <c r="DU116" s="2">
        <v>1666</v>
      </c>
      <c r="DV116" s="2">
        <v>1651</v>
      </c>
      <c r="DW116" s="2">
        <v>1662</v>
      </c>
      <c r="DX116" s="2">
        <v>1646</v>
      </c>
      <c r="DY116" s="2">
        <v>1638</v>
      </c>
      <c r="DZ116" s="2">
        <v>1658</v>
      </c>
      <c r="EA116" s="2">
        <v>1703</v>
      </c>
      <c r="EB116" s="2">
        <v>1692</v>
      </c>
      <c r="EC116" s="2">
        <v>1690</v>
      </c>
      <c r="ED116" s="2">
        <v>1706</v>
      </c>
      <c r="EE116" s="2">
        <v>1707</v>
      </c>
      <c r="EF116" s="2">
        <v>1713</v>
      </c>
      <c r="EG116" s="2">
        <v>1707</v>
      </c>
      <c r="EH116" s="2">
        <v>1684</v>
      </c>
      <c r="EI116" s="2">
        <v>1679</v>
      </c>
      <c r="EJ116" s="2">
        <v>1672</v>
      </c>
      <c r="EK116" s="2">
        <v>1648</v>
      </c>
      <c r="EL116" s="2">
        <v>1658</v>
      </c>
      <c r="EM116" s="2">
        <v>1669</v>
      </c>
      <c r="EN116" s="2">
        <v>1685</v>
      </c>
      <c r="EO116" s="2">
        <v>1682</v>
      </c>
      <c r="EP116" s="2">
        <v>1663</v>
      </c>
      <c r="EQ116" s="2">
        <v>1658</v>
      </c>
      <c r="ER116" s="2">
        <v>1662</v>
      </c>
      <c r="ES116" s="2">
        <v>1650</v>
      </c>
      <c r="ET116" s="2">
        <v>1656</v>
      </c>
      <c r="EU116" s="2">
        <v>1658</v>
      </c>
      <c r="EV116" s="2">
        <v>1658</v>
      </c>
      <c r="EW116" s="2">
        <v>1650</v>
      </c>
      <c r="EX116" s="2">
        <v>1667</v>
      </c>
      <c r="EY116" s="2">
        <v>1682</v>
      </c>
      <c r="EZ116" s="2">
        <v>1674</v>
      </c>
      <c r="FA116" s="2">
        <v>1672</v>
      </c>
      <c r="FB116" s="2">
        <v>1670</v>
      </c>
      <c r="FC116" s="2">
        <v>1634</v>
      </c>
      <c r="FD116" s="2">
        <v>1651</v>
      </c>
      <c r="FE116" s="2">
        <v>1648</v>
      </c>
      <c r="FF116" s="2">
        <v>1634</v>
      </c>
      <c r="FG116" s="2">
        <v>1619</v>
      </c>
      <c r="FH116" s="2">
        <v>1611</v>
      </c>
      <c r="FI116" s="2">
        <v>1623</v>
      </c>
      <c r="FJ116" s="2">
        <v>1630</v>
      </c>
      <c r="FK116" s="2">
        <v>1630</v>
      </c>
      <c r="FL116" s="2">
        <v>1640</v>
      </c>
      <c r="FM116" s="2">
        <v>1640</v>
      </c>
      <c r="FN116" s="2">
        <v>1653</v>
      </c>
      <c r="FO116" s="2">
        <v>1671</v>
      </c>
      <c r="FP116" s="2">
        <v>1678</v>
      </c>
      <c r="FQ116" s="2">
        <v>1664</v>
      </c>
      <c r="FR116" s="2">
        <v>1661</v>
      </c>
      <c r="FS116" s="2">
        <v>1656</v>
      </c>
      <c r="FT116" s="2">
        <v>1652</v>
      </c>
      <c r="FU116" s="2">
        <v>1608</v>
      </c>
      <c r="FV116" s="2">
        <v>1593</v>
      </c>
      <c r="FW116" s="2">
        <v>1594</v>
      </c>
      <c r="FX116" s="2">
        <v>1597</v>
      </c>
      <c r="FY116" s="2">
        <v>1578</v>
      </c>
      <c r="FZ116" s="2">
        <v>1562</v>
      </c>
      <c r="GA116" s="2">
        <v>1564</v>
      </c>
      <c r="GB116" s="2">
        <v>1550</v>
      </c>
      <c r="GC116" s="2">
        <v>1550</v>
      </c>
      <c r="GD116" s="2">
        <v>1510</v>
      </c>
      <c r="GE116" s="2">
        <v>1489</v>
      </c>
      <c r="GF116" s="2">
        <v>1481</v>
      </c>
      <c r="GG116" s="2">
        <v>1498</v>
      </c>
      <c r="GH116" s="2">
        <v>1582</v>
      </c>
      <c r="GI116" s="2">
        <v>1587</v>
      </c>
      <c r="GJ116" s="2">
        <v>1614</v>
      </c>
      <c r="GK116" s="2">
        <v>1638</v>
      </c>
      <c r="GL116" s="2">
        <v>1649</v>
      </c>
      <c r="GM116" s="2">
        <v>1662</v>
      </c>
      <c r="GN116" s="2">
        <v>1664</v>
      </c>
      <c r="GO116" s="2">
        <v>1640</v>
      </c>
      <c r="GP116" s="2">
        <v>1617</v>
      </c>
      <c r="GQ116" s="2">
        <v>1615</v>
      </c>
      <c r="GR116" s="2">
        <v>1609</v>
      </c>
      <c r="GS116" s="2">
        <v>1615</v>
      </c>
      <c r="GT116" s="2">
        <v>1621</v>
      </c>
      <c r="GU116" s="2">
        <v>1601</v>
      </c>
      <c r="GV116" s="2">
        <v>1594</v>
      </c>
      <c r="GW116" s="2">
        <v>1629</v>
      </c>
      <c r="GX116" s="2">
        <v>1648</v>
      </c>
      <c r="GY116" s="2">
        <v>1630</v>
      </c>
      <c r="GZ116" s="2">
        <v>1626</v>
      </c>
      <c r="HA116" s="2">
        <v>1601</v>
      </c>
      <c r="HB116" s="2">
        <v>1608</v>
      </c>
      <c r="HC116" s="2">
        <v>1673</v>
      </c>
      <c r="HD116" s="2">
        <v>1746</v>
      </c>
      <c r="HE116" s="2">
        <v>1754</v>
      </c>
      <c r="HF116" s="2">
        <v>1744</v>
      </c>
      <c r="HG116" s="2">
        <v>1712</v>
      </c>
      <c r="HH116" s="2">
        <v>1694</v>
      </c>
      <c r="HI116" s="2">
        <v>1706</v>
      </c>
      <c r="HJ116" s="2">
        <v>1728</v>
      </c>
      <c r="HK116" s="2">
        <v>1728</v>
      </c>
      <c r="HL116" s="2">
        <v>1729</v>
      </c>
      <c r="HM116" s="2">
        <v>1728</v>
      </c>
      <c r="HN116" s="2">
        <v>1720</v>
      </c>
      <c r="HO116" s="2">
        <v>1717</v>
      </c>
      <c r="HP116" s="2">
        <v>1728</v>
      </c>
      <c r="HQ116" s="2">
        <v>1740</v>
      </c>
      <c r="HR116" s="2">
        <v>1732</v>
      </c>
      <c r="HS116" s="2">
        <v>1715</v>
      </c>
      <c r="HT116" s="2">
        <v>1679</v>
      </c>
      <c r="HU116" s="2">
        <v>1664</v>
      </c>
      <c r="HV116" s="2">
        <v>1649</v>
      </c>
      <c r="HW116" s="2">
        <v>1663</v>
      </c>
      <c r="HX116" s="2">
        <v>1662</v>
      </c>
      <c r="HY116" s="2">
        <v>1675</v>
      </c>
      <c r="HZ116" s="2">
        <v>1653</v>
      </c>
      <c r="IA116" s="2">
        <v>1657</v>
      </c>
      <c r="IB116" s="2">
        <v>1658</v>
      </c>
      <c r="IC116" s="2">
        <v>1670</v>
      </c>
      <c r="ID116" s="2">
        <v>1673</v>
      </c>
      <c r="IE116" s="2">
        <v>1682</v>
      </c>
      <c r="IF116" s="2">
        <v>1662</v>
      </c>
      <c r="IG116" s="2">
        <v>1668</v>
      </c>
      <c r="IH116" s="2">
        <v>1658</v>
      </c>
      <c r="II116" s="2">
        <v>1625</v>
      </c>
      <c r="IJ116" s="2">
        <v>1633</v>
      </c>
      <c r="IK116" s="2">
        <v>1635</v>
      </c>
      <c r="IL116" s="2">
        <v>1628</v>
      </c>
      <c r="IM116" s="2">
        <v>1639</v>
      </c>
      <c r="IN116" s="2">
        <v>1593</v>
      </c>
      <c r="IO116" s="2">
        <v>1541</v>
      </c>
      <c r="IP116" s="2">
        <v>1549</v>
      </c>
      <c r="IQ116" s="2">
        <v>1581</v>
      </c>
      <c r="IR116" s="2">
        <v>1600</v>
      </c>
      <c r="IS116" s="2">
        <v>1595</v>
      </c>
      <c r="IT116" s="2">
        <v>1591</v>
      </c>
    </row>
    <row r="117" spans="1:254" ht="15.9" customHeight="1">
      <c r="A117" s="65" t="s">
        <v>229</v>
      </c>
      <c r="B117" s="25" t="s">
        <v>230</v>
      </c>
      <c r="C117" s="39">
        <v>5753</v>
      </c>
      <c r="D117" s="38">
        <v>140</v>
      </c>
      <c r="E117" s="34">
        <v>5613</v>
      </c>
      <c r="F117" s="34">
        <v>5602</v>
      </c>
      <c r="G117" s="29">
        <v>5427</v>
      </c>
      <c r="H117" s="29">
        <v>5444</v>
      </c>
      <c r="I117" s="29">
        <v>5611</v>
      </c>
      <c r="J117" s="29">
        <v>5336</v>
      </c>
      <c r="K117" s="29">
        <v>5624</v>
      </c>
      <c r="L117" s="29">
        <v>5649</v>
      </c>
      <c r="M117" s="29">
        <v>5673</v>
      </c>
      <c r="N117" s="29">
        <v>5663</v>
      </c>
      <c r="O117" s="29">
        <v>5729</v>
      </c>
      <c r="P117" s="29">
        <v>5528</v>
      </c>
      <c r="Q117" s="29">
        <v>5449</v>
      </c>
      <c r="R117" s="29">
        <v>5486</v>
      </c>
      <c r="S117" s="29">
        <v>5767</v>
      </c>
      <c r="T117" s="29">
        <v>5947</v>
      </c>
      <c r="U117" s="29">
        <v>5888</v>
      </c>
      <c r="V117" s="29">
        <v>5913</v>
      </c>
      <c r="W117" s="29">
        <v>5857</v>
      </c>
      <c r="X117" s="29">
        <v>5870</v>
      </c>
      <c r="Y117" s="29">
        <v>5941</v>
      </c>
      <c r="Z117" s="29">
        <v>5858</v>
      </c>
      <c r="AA117" s="29">
        <v>5456</v>
      </c>
      <c r="AB117" s="29">
        <v>5409</v>
      </c>
      <c r="AC117" s="29">
        <v>5392</v>
      </c>
      <c r="AD117" s="29">
        <v>5171</v>
      </c>
      <c r="AE117" s="29">
        <v>5313</v>
      </c>
      <c r="AF117" s="29">
        <v>5111</v>
      </c>
      <c r="AG117" s="29">
        <v>5077</v>
      </c>
      <c r="AH117" s="29">
        <v>5035</v>
      </c>
      <c r="AI117" s="29">
        <v>5104</v>
      </c>
      <c r="AJ117" s="29">
        <v>5224</v>
      </c>
      <c r="AK117" s="29">
        <v>5148</v>
      </c>
      <c r="AL117" s="29">
        <v>5286</v>
      </c>
      <c r="AM117" s="29">
        <v>5356</v>
      </c>
      <c r="AN117" s="29">
        <v>5311</v>
      </c>
      <c r="AO117" s="29">
        <v>5335</v>
      </c>
      <c r="AP117" s="29">
        <v>5416</v>
      </c>
      <c r="AQ117" s="29">
        <v>5279</v>
      </c>
      <c r="AR117" s="29">
        <v>5218</v>
      </c>
      <c r="AS117" s="29">
        <v>5154</v>
      </c>
      <c r="AT117" s="29">
        <v>5167</v>
      </c>
      <c r="AU117" s="29">
        <v>4980</v>
      </c>
      <c r="AV117" s="29">
        <v>5174</v>
      </c>
      <c r="AW117" s="29">
        <v>5060</v>
      </c>
      <c r="AX117" s="29">
        <v>4965</v>
      </c>
      <c r="AY117" s="29">
        <v>4575</v>
      </c>
      <c r="AZ117" s="29">
        <v>4600</v>
      </c>
      <c r="BA117" s="29">
        <v>4938</v>
      </c>
      <c r="BB117" s="29">
        <v>4907</v>
      </c>
      <c r="BC117" s="29">
        <v>4965</v>
      </c>
      <c r="BD117" s="29">
        <v>5197</v>
      </c>
      <c r="BE117" s="29">
        <v>5110</v>
      </c>
      <c r="BF117" s="29">
        <v>5350</v>
      </c>
      <c r="BG117" s="29">
        <v>5642</v>
      </c>
      <c r="BH117" s="29">
        <v>6896</v>
      </c>
      <c r="BI117" s="29">
        <v>7026</v>
      </c>
      <c r="BJ117" s="29">
        <v>6665</v>
      </c>
      <c r="BK117" s="29">
        <v>6078</v>
      </c>
      <c r="BL117" s="30">
        <v>6204</v>
      </c>
      <c r="BM117" s="2">
        <v>6219</v>
      </c>
      <c r="BN117" s="2">
        <v>6422</v>
      </c>
      <c r="BO117" s="2">
        <v>6341</v>
      </c>
      <c r="BP117" s="2">
        <v>6327</v>
      </c>
      <c r="BQ117" s="2">
        <v>6380</v>
      </c>
      <c r="BR117" s="2">
        <v>6345</v>
      </c>
      <c r="BS117" s="2">
        <v>6386</v>
      </c>
      <c r="BT117" s="2">
        <v>6439</v>
      </c>
      <c r="BU117" s="2">
        <v>6194</v>
      </c>
      <c r="BV117" s="2">
        <v>6231</v>
      </c>
      <c r="BW117" s="2">
        <v>6290</v>
      </c>
      <c r="BX117" s="2">
        <v>6308</v>
      </c>
      <c r="BY117" s="2">
        <v>6490</v>
      </c>
      <c r="BZ117" s="2">
        <v>6582</v>
      </c>
      <c r="CA117" s="2">
        <v>6746</v>
      </c>
      <c r="CB117" s="2">
        <v>6799</v>
      </c>
      <c r="CC117" s="2">
        <v>6838</v>
      </c>
      <c r="CD117" s="2">
        <v>6880</v>
      </c>
      <c r="CE117" s="2">
        <v>6854</v>
      </c>
      <c r="CF117" s="2">
        <v>6865</v>
      </c>
      <c r="CG117" s="2">
        <v>6755</v>
      </c>
      <c r="CH117" s="2">
        <v>6559</v>
      </c>
      <c r="CI117" s="2">
        <v>6274</v>
      </c>
      <c r="CJ117" s="2">
        <v>6146</v>
      </c>
      <c r="CK117" s="2">
        <v>6076</v>
      </c>
      <c r="CL117" s="2">
        <v>6212</v>
      </c>
      <c r="CM117" s="2">
        <v>6119</v>
      </c>
      <c r="CN117" s="2">
        <v>5752</v>
      </c>
      <c r="CO117" s="2">
        <v>5960</v>
      </c>
      <c r="CP117" s="2">
        <v>6115</v>
      </c>
      <c r="CQ117" s="2">
        <v>6221</v>
      </c>
      <c r="CR117" s="2">
        <v>6321</v>
      </c>
      <c r="CS117" s="2">
        <v>6205</v>
      </c>
      <c r="CT117" s="2">
        <v>6137</v>
      </c>
      <c r="CU117" s="2">
        <v>6265</v>
      </c>
      <c r="CV117" s="2">
        <v>6297</v>
      </c>
      <c r="CW117" s="2">
        <v>6155</v>
      </c>
      <c r="CX117" s="2">
        <v>6208</v>
      </c>
      <c r="CY117" s="2">
        <v>6164</v>
      </c>
      <c r="CZ117" s="2">
        <v>6286</v>
      </c>
      <c r="DA117" s="2">
        <v>6248</v>
      </c>
      <c r="DB117" s="2">
        <v>6284</v>
      </c>
      <c r="DC117" s="2">
        <v>6121</v>
      </c>
      <c r="DD117" s="2">
        <v>6115</v>
      </c>
      <c r="DE117" s="2">
        <v>6082</v>
      </c>
      <c r="DF117" s="2">
        <v>5907</v>
      </c>
      <c r="DG117" s="2">
        <v>6309</v>
      </c>
      <c r="DH117" s="2">
        <v>6390</v>
      </c>
      <c r="DI117" s="2">
        <v>6670</v>
      </c>
      <c r="DJ117" s="2">
        <v>7608</v>
      </c>
      <c r="DK117" s="2">
        <v>8365</v>
      </c>
      <c r="DL117" s="2">
        <v>8888</v>
      </c>
      <c r="DM117" s="2">
        <v>9317</v>
      </c>
      <c r="DN117" s="2">
        <v>9110</v>
      </c>
      <c r="DO117" s="2">
        <v>8908</v>
      </c>
      <c r="DP117" s="2">
        <v>8779</v>
      </c>
      <c r="DQ117" s="2">
        <v>8751</v>
      </c>
      <c r="DR117" s="2">
        <v>9071</v>
      </c>
      <c r="DS117" s="2">
        <v>9164</v>
      </c>
      <c r="DT117" s="2">
        <v>8541</v>
      </c>
      <c r="DU117" s="2">
        <v>8003</v>
      </c>
      <c r="DV117" s="2">
        <v>7727</v>
      </c>
      <c r="DW117" s="2">
        <v>7708</v>
      </c>
      <c r="DX117" s="2">
        <v>7506</v>
      </c>
      <c r="DY117" s="2">
        <v>7319</v>
      </c>
      <c r="DZ117" s="2">
        <v>7422</v>
      </c>
      <c r="EA117" s="2">
        <v>7404</v>
      </c>
      <c r="EB117" s="2">
        <v>7175</v>
      </c>
      <c r="EC117" s="2">
        <v>7314</v>
      </c>
      <c r="ED117" s="2">
        <v>6919</v>
      </c>
      <c r="EE117" s="2">
        <v>6939</v>
      </c>
      <c r="EF117" s="2">
        <v>7248</v>
      </c>
      <c r="EG117" s="2">
        <v>7236</v>
      </c>
      <c r="EH117" s="2">
        <v>7290</v>
      </c>
      <c r="EI117" s="2">
        <v>7532</v>
      </c>
      <c r="EJ117" s="2">
        <v>7356</v>
      </c>
      <c r="EK117" s="2">
        <v>7102</v>
      </c>
      <c r="EL117" s="2">
        <v>7170</v>
      </c>
      <c r="EM117" s="2">
        <v>6888</v>
      </c>
      <c r="EN117" s="2">
        <v>6895</v>
      </c>
      <c r="EO117" s="2">
        <v>6747</v>
      </c>
      <c r="EP117" s="2">
        <v>6820</v>
      </c>
      <c r="EQ117" s="2">
        <v>6948</v>
      </c>
      <c r="ER117" s="2">
        <v>7049</v>
      </c>
      <c r="ES117" s="2">
        <v>7037</v>
      </c>
      <c r="ET117" s="2">
        <v>7033</v>
      </c>
      <c r="EU117" s="2">
        <v>7100</v>
      </c>
      <c r="EV117" s="2">
        <v>6980</v>
      </c>
      <c r="EW117" s="2">
        <v>7044</v>
      </c>
      <c r="EX117" s="2">
        <v>7062</v>
      </c>
      <c r="EY117" s="2">
        <v>7064</v>
      </c>
      <c r="EZ117" s="2">
        <v>7266</v>
      </c>
      <c r="FA117" s="2">
        <v>7090</v>
      </c>
      <c r="FB117" s="2">
        <v>7019</v>
      </c>
      <c r="FC117" s="2">
        <v>7074</v>
      </c>
      <c r="FD117" s="2">
        <v>7388</v>
      </c>
      <c r="FE117" s="2">
        <v>7401</v>
      </c>
      <c r="FF117" s="2">
        <v>7074</v>
      </c>
      <c r="FG117" s="2">
        <v>7395</v>
      </c>
      <c r="FH117" s="2">
        <v>7477</v>
      </c>
      <c r="FI117" s="2">
        <v>7455</v>
      </c>
      <c r="FJ117" s="2">
        <v>7646</v>
      </c>
      <c r="FK117" s="2">
        <v>7599</v>
      </c>
      <c r="FL117" s="2">
        <v>7367</v>
      </c>
      <c r="FM117" s="2">
        <v>7280</v>
      </c>
      <c r="FN117" s="2">
        <v>7449</v>
      </c>
      <c r="FO117" s="2">
        <v>7634</v>
      </c>
      <c r="FP117" s="2">
        <v>7440</v>
      </c>
      <c r="FQ117" s="2">
        <v>7347</v>
      </c>
      <c r="FR117" s="2">
        <v>7246</v>
      </c>
      <c r="FS117" s="2">
        <v>6932</v>
      </c>
      <c r="FT117" s="2">
        <v>6774</v>
      </c>
      <c r="FU117" s="2">
        <v>6814</v>
      </c>
      <c r="FV117" s="2">
        <v>6808</v>
      </c>
      <c r="FW117" s="2">
        <v>7242</v>
      </c>
      <c r="FX117" s="2">
        <v>7621</v>
      </c>
      <c r="FY117" s="2">
        <v>7605</v>
      </c>
      <c r="FZ117" s="2">
        <v>7959</v>
      </c>
      <c r="GA117" s="2">
        <v>7743</v>
      </c>
      <c r="GB117" s="2">
        <v>8156</v>
      </c>
      <c r="GC117" s="2">
        <v>8191</v>
      </c>
      <c r="GD117" s="2">
        <v>8140</v>
      </c>
      <c r="GE117" s="2">
        <v>8257</v>
      </c>
      <c r="GF117" s="2">
        <v>8380</v>
      </c>
      <c r="GG117" s="2">
        <v>8501</v>
      </c>
      <c r="GH117" s="2">
        <v>8600</v>
      </c>
      <c r="GI117" s="2">
        <v>8627</v>
      </c>
      <c r="GJ117" s="2">
        <v>8414</v>
      </c>
      <c r="GK117" s="2">
        <v>8287</v>
      </c>
      <c r="GL117" s="2">
        <v>8313</v>
      </c>
      <c r="GM117" s="2">
        <v>8247</v>
      </c>
      <c r="GN117" s="2">
        <v>8478</v>
      </c>
      <c r="GO117" s="2">
        <v>8600</v>
      </c>
      <c r="GP117" s="2">
        <v>8677</v>
      </c>
      <c r="GQ117" s="2">
        <v>8178</v>
      </c>
      <c r="GR117" s="2">
        <v>7860</v>
      </c>
      <c r="GS117" s="2">
        <v>8032</v>
      </c>
      <c r="GT117" s="2">
        <v>7981</v>
      </c>
      <c r="GU117" s="2">
        <v>8048</v>
      </c>
      <c r="GV117" s="2">
        <v>8287</v>
      </c>
      <c r="GW117" s="2">
        <v>8370</v>
      </c>
      <c r="GX117" s="2">
        <v>8278</v>
      </c>
      <c r="GY117" s="2">
        <v>7840</v>
      </c>
      <c r="GZ117" s="2">
        <v>8155</v>
      </c>
      <c r="HA117" s="2">
        <v>8410</v>
      </c>
      <c r="HB117" s="2">
        <v>8125</v>
      </c>
      <c r="HC117" s="2">
        <v>8153</v>
      </c>
      <c r="HD117" s="2">
        <v>8320</v>
      </c>
      <c r="HE117" s="2">
        <v>8360</v>
      </c>
      <c r="HF117" s="2">
        <v>8176</v>
      </c>
      <c r="HG117" s="2">
        <v>8138</v>
      </c>
      <c r="HH117" s="2">
        <v>8063</v>
      </c>
      <c r="HI117" s="2">
        <v>8088</v>
      </c>
      <c r="HJ117" s="2">
        <v>7702</v>
      </c>
      <c r="HK117" s="2">
        <v>7746</v>
      </c>
      <c r="HL117" s="2">
        <v>7761</v>
      </c>
      <c r="HM117" s="2">
        <v>7879</v>
      </c>
      <c r="HN117" s="2">
        <v>7793</v>
      </c>
      <c r="HO117" s="2">
        <v>7989</v>
      </c>
      <c r="HP117" s="2">
        <v>8030</v>
      </c>
      <c r="HQ117" s="2">
        <v>7769</v>
      </c>
      <c r="HR117" s="2">
        <v>7888</v>
      </c>
      <c r="HS117" s="2">
        <v>8110</v>
      </c>
      <c r="HT117" s="2">
        <v>8090</v>
      </c>
      <c r="HU117" s="2">
        <v>8342</v>
      </c>
      <c r="HV117" s="2">
        <v>8570</v>
      </c>
      <c r="HW117" s="2">
        <v>8438</v>
      </c>
      <c r="HX117" s="2">
        <v>8425</v>
      </c>
      <c r="HY117" s="2">
        <v>8426</v>
      </c>
      <c r="HZ117" s="2">
        <v>8352</v>
      </c>
      <c r="IA117" s="2">
        <v>8387</v>
      </c>
      <c r="IB117" s="2">
        <v>8410</v>
      </c>
      <c r="IC117" s="2">
        <v>8470</v>
      </c>
      <c r="ID117" s="2">
        <v>8333</v>
      </c>
      <c r="IE117" s="2">
        <v>8263</v>
      </c>
      <c r="IF117" s="2">
        <v>8544</v>
      </c>
      <c r="IG117" s="2">
        <v>8814</v>
      </c>
      <c r="IH117" s="2">
        <v>8666</v>
      </c>
      <c r="II117" s="2">
        <v>8709</v>
      </c>
      <c r="IJ117" s="2">
        <v>8758</v>
      </c>
      <c r="IK117" s="2">
        <v>7992</v>
      </c>
      <c r="IL117" s="2">
        <v>7650</v>
      </c>
      <c r="IM117" s="2">
        <v>7200</v>
      </c>
      <c r="IN117" s="2">
        <v>6766</v>
      </c>
      <c r="IO117" s="2">
        <v>6820</v>
      </c>
      <c r="IP117" s="2">
        <v>6729</v>
      </c>
      <c r="IQ117" s="2">
        <v>7070</v>
      </c>
      <c r="IR117" s="2">
        <v>7138</v>
      </c>
      <c r="IS117" s="2">
        <v>7021</v>
      </c>
      <c r="IT117" s="2">
        <v>7023</v>
      </c>
    </row>
    <row r="118" spans="1:254" ht="15.9" customHeight="1">
      <c r="A118" s="65" t="s">
        <v>231</v>
      </c>
      <c r="B118" s="25" t="s">
        <v>232</v>
      </c>
      <c r="C118" s="39">
        <v>4699</v>
      </c>
      <c r="D118" s="38">
        <v>-29</v>
      </c>
      <c r="E118" s="34">
        <v>4728</v>
      </c>
      <c r="F118" s="34">
        <v>4677</v>
      </c>
      <c r="G118" s="29">
        <v>4584</v>
      </c>
      <c r="H118" s="29">
        <v>4574</v>
      </c>
      <c r="I118" s="29">
        <v>4534</v>
      </c>
      <c r="J118" s="29">
        <v>4517</v>
      </c>
      <c r="K118" s="29">
        <v>4600</v>
      </c>
      <c r="L118" s="29">
        <v>4682</v>
      </c>
      <c r="M118" s="29">
        <v>4687</v>
      </c>
      <c r="N118" s="29">
        <v>4660</v>
      </c>
      <c r="O118" s="29">
        <v>4673</v>
      </c>
      <c r="P118" s="29">
        <v>4654</v>
      </c>
      <c r="Q118" s="29">
        <v>4523</v>
      </c>
      <c r="R118" s="29">
        <v>4630</v>
      </c>
      <c r="S118" s="29">
        <v>4779</v>
      </c>
      <c r="T118" s="29">
        <v>4780</v>
      </c>
      <c r="U118" s="29">
        <v>4704</v>
      </c>
      <c r="V118" s="29">
        <v>4729</v>
      </c>
      <c r="W118" s="29">
        <v>4783</v>
      </c>
      <c r="X118" s="29">
        <v>4798</v>
      </c>
      <c r="Y118" s="29">
        <v>4817</v>
      </c>
      <c r="Z118" s="29">
        <v>4890</v>
      </c>
      <c r="AA118" s="29">
        <v>4805</v>
      </c>
      <c r="AB118" s="29">
        <v>4729</v>
      </c>
      <c r="AC118" s="29">
        <v>4665</v>
      </c>
      <c r="AD118" s="29">
        <v>4603</v>
      </c>
      <c r="AE118" s="29">
        <v>4548</v>
      </c>
      <c r="AF118" s="29">
        <v>4526</v>
      </c>
      <c r="AG118" s="29">
        <v>4581</v>
      </c>
      <c r="AH118" s="29">
        <v>4590</v>
      </c>
      <c r="AI118" s="29">
        <v>4660</v>
      </c>
      <c r="AJ118" s="29">
        <v>4812</v>
      </c>
      <c r="AK118" s="29">
        <v>4882</v>
      </c>
      <c r="AL118" s="29">
        <v>4808</v>
      </c>
      <c r="AM118" s="29">
        <v>4668</v>
      </c>
      <c r="AN118" s="29">
        <v>4733</v>
      </c>
      <c r="AO118" s="29">
        <v>4669</v>
      </c>
      <c r="AP118" s="29">
        <v>4583</v>
      </c>
      <c r="AQ118" s="29">
        <v>4529</v>
      </c>
      <c r="AR118" s="29">
        <v>4498</v>
      </c>
      <c r="AS118" s="29">
        <v>4755</v>
      </c>
      <c r="AT118" s="29">
        <v>4751</v>
      </c>
      <c r="AU118" s="29">
        <v>4612</v>
      </c>
      <c r="AV118" s="29">
        <v>4694</v>
      </c>
      <c r="AW118" s="29">
        <v>4527</v>
      </c>
      <c r="AX118" s="29">
        <v>4396</v>
      </c>
      <c r="AY118" s="29">
        <v>4384</v>
      </c>
      <c r="AZ118" s="29">
        <v>4397</v>
      </c>
      <c r="BA118" s="29">
        <v>4484</v>
      </c>
      <c r="BB118" s="29">
        <v>4540</v>
      </c>
      <c r="BC118" s="29">
        <v>4530</v>
      </c>
      <c r="BD118" s="29">
        <v>4576</v>
      </c>
      <c r="BE118" s="29">
        <v>4605</v>
      </c>
      <c r="BF118" s="29">
        <v>4519</v>
      </c>
      <c r="BG118" s="29">
        <v>4547</v>
      </c>
      <c r="BH118" s="29">
        <v>4494</v>
      </c>
      <c r="BI118" s="29">
        <v>4453</v>
      </c>
      <c r="BJ118" s="29">
        <v>4428</v>
      </c>
      <c r="BK118" s="29">
        <v>4534</v>
      </c>
      <c r="BL118" s="30">
        <v>4483</v>
      </c>
      <c r="BM118" s="2">
        <v>4491</v>
      </c>
      <c r="BN118" s="2">
        <v>4467</v>
      </c>
      <c r="BO118" s="2">
        <v>4441</v>
      </c>
      <c r="BP118" s="2">
        <v>4420</v>
      </c>
      <c r="BQ118" s="2">
        <v>4521</v>
      </c>
      <c r="BR118" s="2">
        <v>4402</v>
      </c>
      <c r="BS118" s="2">
        <v>4344</v>
      </c>
      <c r="BT118" s="2">
        <v>4362</v>
      </c>
      <c r="BU118" s="2">
        <v>4231</v>
      </c>
      <c r="BV118" s="2">
        <v>4327</v>
      </c>
      <c r="BW118" s="2">
        <v>4280</v>
      </c>
      <c r="BX118" s="2">
        <v>4367</v>
      </c>
      <c r="BY118" s="2">
        <v>4384</v>
      </c>
      <c r="BZ118" s="2">
        <v>4459</v>
      </c>
      <c r="CA118" s="2">
        <v>4435</v>
      </c>
      <c r="CB118" s="2">
        <v>4467</v>
      </c>
      <c r="CC118" s="2">
        <v>4421</v>
      </c>
      <c r="CD118" s="2">
        <v>4418</v>
      </c>
      <c r="CE118" s="2">
        <v>4387</v>
      </c>
      <c r="CF118" s="2">
        <v>4472</v>
      </c>
      <c r="CG118" s="2">
        <v>4506</v>
      </c>
      <c r="CH118" s="2">
        <v>4585</v>
      </c>
      <c r="CI118" s="2">
        <v>4450</v>
      </c>
      <c r="CJ118" s="2">
        <v>4428</v>
      </c>
      <c r="CK118" s="2">
        <v>4352</v>
      </c>
      <c r="CL118" s="2">
        <v>4447</v>
      </c>
      <c r="CM118" s="2">
        <v>4376</v>
      </c>
      <c r="CN118" s="2">
        <v>4245</v>
      </c>
      <c r="CO118" s="2">
        <v>4242</v>
      </c>
      <c r="CP118" s="2">
        <v>4513</v>
      </c>
      <c r="CQ118" s="2">
        <v>4448</v>
      </c>
      <c r="CR118" s="2">
        <v>4422</v>
      </c>
      <c r="CS118" s="2">
        <v>4457</v>
      </c>
      <c r="CT118" s="2">
        <v>4370</v>
      </c>
      <c r="CU118" s="2">
        <v>4461</v>
      </c>
      <c r="CV118" s="2">
        <v>4421</v>
      </c>
      <c r="CW118" s="2">
        <v>4417</v>
      </c>
      <c r="CX118" s="2">
        <v>4480</v>
      </c>
      <c r="CY118" s="2">
        <v>4490</v>
      </c>
      <c r="CZ118" s="2">
        <v>4441</v>
      </c>
      <c r="DA118" s="2">
        <v>4090</v>
      </c>
      <c r="DB118" s="2">
        <v>4088</v>
      </c>
      <c r="DC118" s="2">
        <v>3979</v>
      </c>
      <c r="DD118" s="2">
        <v>4195</v>
      </c>
      <c r="DE118" s="2">
        <v>4021</v>
      </c>
      <c r="DF118" s="2">
        <v>3881</v>
      </c>
      <c r="DG118" s="2">
        <v>3972</v>
      </c>
      <c r="DH118" s="2">
        <v>3832</v>
      </c>
      <c r="DI118" s="2">
        <v>3886</v>
      </c>
      <c r="DJ118" s="2">
        <v>3547</v>
      </c>
      <c r="DK118" s="2">
        <v>3540</v>
      </c>
      <c r="DL118" s="2">
        <v>3651</v>
      </c>
      <c r="DM118" s="2">
        <v>3709</v>
      </c>
      <c r="DN118" s="2">
        <v>3743</v>
      </c>
      <c r="DO118" s="2">
        <v>3694</v>
      </c>
      <c r="DP118" s="2">
        <v>3780</v>
      </c>
      <c r="DQ118" s="2">
        <v>3855</v>
      </c>
      <c r="DR118" s="2">
        <v>3941</v>
      </c>
      <c r="DS118" s="2">
        <v>4010</v>
      </c>
      <c r="DT118" s="2">
        <v>4000</v>
      </c>
      <c r="DU118" s="2">
        <v>3959</v>
      </c>
      <c r="DV118" s="2">
        <v>3826</v>
      </c>
      <c r="DW118" s="2">
        <v>3907</v>
      </c>
      <c r="DX118" s="2">
        <v>3880</v>
      </c>
      <c r="DY118" s="2">
        <v>3815</v>
      </c>
      <c r="DZ118" s="2">
        <v>3797</v>
      </c>
      <c r="EA118" s="2">
        <v>3774</v>
      </c>
      <c r="EB118" s="2">
        <v>3743</v>
      </c>
      <c r="EC118" s="2">
        <v>3712</v>
      </c>
      <c r="ED118" s="2">
        <v>3736</v>
      </c>
      <c r="EE118" s="2">
        <v>3729</v>
      </c>
      <c r="EF118" s="2">
        <v>3782</v>
      </c>
      <c r="EG118" s="2">
        <v>3717</v>
      </c>
      <c r="EH118" s="2">
        <v>3612</v>
      </c>
      <c r="EI118" s="2">
        <v>3653</v>
      </c>
      <c r="EJ118" s="2">
        <v>3692</v>
      </c>
      <c r="EK118" s="2">
        <v>3710</v>
      </c>
      <c r="EL118" s="2">
        <v>3620</v>
      </c>
      <c r="EM118" s="2">
        <v>3577</v>
      </c>
      <c r="EN118" s="2">
        <v>3633</v>
      </c>
      <c r="EO118" s="2">
        <v>3521</v>
      </c>
      <c r="EP118" s="2">
        <v>3524</v>
      </c>
      <c r="EQ118" s="2">
        <v>3541</v>
      </c>
      <c r="ER118" s="2">
        <v>3539</v>
      </c>
      <c r="ES118" s="2">
        <v>3493</v>
      </c>
      <c r="ET118" s="2">
        <v>3477</v>
      </c>
      <c r="EU118" s="2">
        <v>3468</v>
      </c>
      <c r="EV118" s="2">
        <v>3454</v>
      </c>
      <c r="EW118" s="2">
        <v>3450</v>
      </c>
      <c r="EX118" s="2">
        <v>3480</v>
      </c>
      <c r="EY118" s="2">
        <v>3489</v>
      </c>
      <c r="EZ118" s="2">
        <v>3505</v>
      </c>
      <c r="FA118" s="2">
        <v>3479</v>
      </c>
      <c r="FB118" s="2">
        <v>3383</v>
      </c>
      <c r="FC118" s="2">
        <v>3376</v>
      </c>
      <c r="FD118" s="2">
        <v>3499</v>
      </c>
      <c r="FE118" s="2">
        <v>3532</v>
      </c>
      <c r="FF118" s="2">
        <v>3448</v>
      </c>
      <c r="FG118" s="2">
        <v>3460</v>
      </c>
      <c r="FH118" s="2">
        <v>3439</v>
      </c>
      <c r="FI118" s="2">
        <v>3433</v>
      </c>
      <c r="FJ118" s="2">
        <v>3430</v>
      </c>
      <c r="FK118" s="2">
        <v>3429</v>
      </c>
      <c r="FL118" s="2">
        <v>3427</v>
      </c>
      <c r="FM118" s="2">
        <v>3348</v>
      </c>
      <c r="FN118" s="2">
        <v>3437</v>
      </c>
      <c r="FO118" s="2">
        <v>3488</v>
      </c>
      <c r="FP118" s="2">
        <v>3409</v>
      </c>
      <c r="FQ118" s="2">
        <v>3385</v>
      </c>
      <c r="FR118" s="2">
        <v>3362</v>
      </c>
      <c r="FS118" s="2">
        <v>3290</v>
      </c>
      <c r="FT118" s="2">
        <v>3292</v>
      </c>
      <c r="FU118" s="2">
        <v>3274</v>
      </c>
      <c r="FV118" s="2">
        <v>3253</v>
      </c>
      <c r="FW118" s="2">
        <v>3348</v>
      </c>
      <c r="FX118" s="2">
        <v>3375</v>
      </c>
      <c r="FY118" s="2">
        <v>3311</v>
      </c>
      <c r="FZ118" s="2">
        <v>3333</v>
      </c>
      <c r="GA118" s="2">
        <v>3296</v>
      </c>
      <c r="GB118" s="2">
        <v>3243</v>
      </c>
      <c r="GC118" s="2">
        <v>3228</v>
      </c>
      <c r="GD118" s="2">
        <v>3268</v>
      </c>
      <c r="GE118" s="2">
        <v>3298</v>
      </c>
      <c r="GF118" s="2">
        <v>3210</v>
      </c>
      <c r="GG118" s="2">
        <v>3215</v>
      </c>
      <c r="GH118" s="2">
        <v>3136</v>
      </c>
      <c r="GI118" s="2">
        <v>3115</v>
      </c>
      <c r="GJ118" s="2">
        <v>3135</v>
      </c>
      <c r="GK118" s="2">
        <v>3210</v>
      </c>
      <c r="GL118" s="2">
        <v>3252</v>
      </c>
      <c r="GM118" s="2">
        <v>3161</v>
      </c>
      <c r="GN118" s="2">
        <v>3160</v>
      </c>
      <c r="GO118" s="2">
        <v>3149</v>
      </c>
      <c r="GP118" s="2">
        <v>3147</v>
      </c>
      <c r="GQ118" s="2">
        <v>3120</v>
      </c>
      <c r="GR118" s="2">
        <v>3030</v>
      </c>
      <c r="GS118" s="2">
        <v>3094</v>
      </c>
      <c r="GT118" s="2">
        <v>3070</v>
      </c>
      <c r="GU118" s="2">
        <v>3064</v>
      </c>
      <c r="GV118" s="2">
        <v>3150</v>
      </c>
      <c r="GW118" s="2">
        <v>3177</v>
      </c>
      <c r="GX118" s="2">
        <v>3214</v>
      </c>
      <c r="GY118" s="2">
        <v>3197</v>
      </c>
      <c r="GZ118" s="2">
        <v>3190</v>
      </c>
      <c r="HA118" s="2">
        <v>3157</v>
      </c>
      <c r="HB118" s="2">
        <v>3140</v>
      </c>
      <c r="HC118" s="2">
        <v>3147</v>
      </c>
      <c r="HD118" s="2">
        <v>3163</v>
      </c>
      <c r="HE118" s="2">
        <v>3202</v>
      </c>
      <c r="HF118" s="2">
        <v>3233</v>
      </c>
      <c r="HG118" s="2">
        <v>3085</v>
      </c>
      <c r="HH118" s="2">
        <v>3106</v>
      </c>
      <c r="HI118" s="2">
        <v>3099</v>
      </c>
      <c r="HJ118" s="2">
        <v>3079</v>
      </c>
      <c r="HK118" s="2">
        <v>3042</v>
      </c>
      <c r="HL118" s="2">
        <v>3018</v>
      </c>
      <c r="HM118" s="2">
        <v>3012</v>
      </c>
      <c r="HN118" s="2">
        <v>2956</v>
      </c>
      <c r="HO118" s="2">
        <v>3011</v>
      </c>
      <c r="HP118" s="2">
        <v>2992</v>
      </c>
      <c r="HQ118" s="2">
        <v>2943.5</v>
      </c>
      <c r="HR118" s="2">
        <v>2912</v>
      </c>
      <c r="HS118" s="2">
        <v>2916.5</v>
      </c>
      <c r="HT118" s="2">
        <v>2907</v>
      </c>
      <c r="HU118" s="2">
        <v>2960</v>
      </c>
      <c r="HV118" s="2">
        <v>2975.5</v>
      </c>
      <c r="HW118" s="2">
        <v>2965.5</v>
      </c>
      <c r="HX118" s="2">
        <v>2967.5</v>
      </c>
      <c r="HY118" s="2">
        <v>2952</v>
      </c>
      <c r="HZ118" s="2">
        <v>2923</v>
      </c>
      <c r="IA118" s="2">
        <v>2944.5</v>
      </c>
      <c r="IB118" s="2">
        <v>3022</v>
      </c>
      <c r="IC118" s="2">
        <v>2945</v>
      </c>
      <c r="ID118" s="2">
        <v>2905</v>
      </c>
      <c r="IE118" s="2">
        <v>2920</v>
      </c>
      <c r="IF118" s="2">
        <v>2895</v>
      </c>
      <c r="IG118" s="2">
        <v>2916.5</v>
      </c>
      <c r="IH118" s="2">
        <v>2922.5</v>
      </c>
      <c r="II118" s="2">
        <v>2827</v>
      </c>
      <c r="IJ118" s="2">
        <v>2855</v>
      </c>
      <c r="IK118" s="2">
        <v>2845.5</v>
      </c>
      <c r="IL118" s="2">
        <v>2817</v>
      </c>
      <c r="IM118" s="2">
        <v>2794</v>
      </c>
      <c r="IN118" s="2">
        <v>2747.5</v>
      </c>
      <c r="IO118" s="2">
        <v>2753.5</v>
      </c>
      <c r="IP118" s="2">
        <v>2676.5</v>
      </c>
      <c r="IQ118" s="2">
        <v>2715</v>
      </c>
      <c r="IR118" s="2">
        <v>2752</v>
      </c>
      <c r="IS118" s="2">
        <v>2721.5</v>
      </c>
      <c r="IT118" s="2">
        <v>2722</v>
      </c>
    </row>
    <row r="119" spans="1:254" ht="15.9" customHeight="1">
      <c r="A119" s="65" t="s">
        <v>233</v>
      </c>
      <c r="B119" s="25" t="s">
        <v>234</v>
      </c>
      <c r="C119" s="39">
        <v>2935</v>
      </c>
      <c r="D119" s="38">
        <v>60.5</v>
      </c>
      <c r="E119" s="34">
        <v>2874.5</v>
      </c>
      <c r="F119" s="34">
        <v>2844</v>
      </c>
      <c r="G119" s="29">
        <v>2922.5</v>
      </c>
      <c r="H119" s="29">
        <v>2935</v>
      </c>
      <c r="I119" s="29">
        <v>2942</v>
      </c>
      <c r="J119" s="29">
        <v>3105</v>
      </c>
      <c r="K119" s="29">
        <v>3093</v>
      </c>
      <c r="L119" s="29">
        <v>2984.5</v>
      </c>
      <c r="M119" s="29">
        <v>2943</v>
      </c>
      <c r="N119" s="29">
        <v>2857</v>
      </c>
      <c r="O119" s="29">
        <v>2831.5</v>
      </c>
      <c r="P119" s="29">
        <v>2878.5</v>
      </c>
      <c r="Q119" s="29">
        <v>2953.5</v>
      </c>
      <c r="R119" s="29">
        <v>2967</v>
      </c>
      <c r="S119" s="29">
        <v>2901</v>
      </c>
      <c r="T119" s="29">
        <v>2900</v>
      </c>
      <c r="U119" s="29">
        <v>2925.5</v>
      </c>
      <c r="V119" s="29">
        <v>2917</v>
      </c>
      <c r="W119" s="29">
        <v>2931.5</v>
      </c>
      <c r="X119" s="29">
        <v>2926</v>
      </c>
      <c r="Y119" s="29">
        <v>2989.5</v>
      </c>
      <c r="Z119" s="29">
        <v>2946</v>
      </c>
      <c r="AA119" s="29">
        <v>2902.5</v>
      </c>
      <c r="AB119" s="29">
        <v>2940</v>
      </c>
      <c r="AC119" s="29">
        <v>2922.5</v>
      </c>
      <c r="AD119" s="29">
        <v>2830</v>
      </c>
      <c r="AE119" s="29">
        <v>2820</v>
      </c>
      <c r="AF119" s="29">
        <v>2755</v>
      </c>
      <c r="AG119" s="29">
        <v>2725</v>
      </c>
      <c r="AH119" s="29">
        <v>2745</v>
      </c>
      <c r="AI119" s="29">
        <v>2750</v>
      </c>
      <c r="AJ119" s="29">
        <v>2762</v>
      </c>
      <c r="AK119" s="29">
        <v>2787</v>
      </c>
      <c r="AL119" s="29">
        <v>2847.5</v>
      </c>
      <c r="AM119" s="29">
        <v>2875.5</v>
      </c>
      <c r="AN119" s="29">
        <v>2900</v>
      </c>
      <c r="AO119" s="29">
        <v>2884</v>
      </c>
      <c r="AP119" s="29">
        <v>2856.5</v>
      </c>
      <c r="AQ119" s="29">
        <v>2871.5</v>
      </c>
      <c r="AR119" s="29">
        <v>2914.5</v>
      </c>
      <c r="AS119" s="29">
        <v>2904.5</v>
      </c>
      <c r="AT119" s="29">
        <v>2893.5</v>
      </c>
      <c r="AU119" s="29">
        <v>2897</v>
      </c>
      <c r="AV119" s="29">
        <v>2888</v>
      </c>
      <c r="AW119" s="29">
        <v>2800</v>
      </c>
      <c r="AX119" s="29">
        <v>2794</v>
      </c>
      <c r="AY119" s="29">
        <v>2820</v>
      </c>
      <c r="AZ119" s="29">
        <v>2839.5</v>
      </c>
      <c r="BA119" s="29">
        <v>2888.5</v>
      </c>
      <c r="BB119" s="29">
        <v>2883</v>
      </c>
      <c r="BC119" s="29">
        <v>2887</v>
      </c>
      <c r="BD119" s="29">
        <v>2890</v>
      </c>
      <c r="BE119" s="29">
        <v>2919.5</v>
      </c>
      <c r="BF119" s="29">
        <v>2933.5</v>
      </c>
      <c r="BG119" s="29">
        <v>2983.5</v>
      </c>
      <c r="BH119" s="29">
        <v>2982.5</v>
      </c>
      <c r="BI119" s="29">
        <v>2959.5</v>
      </c>
      <c r="BJ119" s="29">
        <v>2949.5</v>
      </c>
      <c r="BK119" s="29">
        <v>2941</v>
      </c>
      <c r="BL119" s="30">
        <v>2944</v>
      </c>
      <c r="BM119" s="2">
        <v>2996.5</v>
      </c>
      <c r="BN119" s="2">
        <v>2957.5</v>
      </c>
      <c r="BO119" s="2">
        <v>2976.5</v>
      </c>
      <c r="BP119" s="2">
        <v>3019</v>
      </c>
      <c r="BQ119" s="2">
        <v>3006</v>
      </c>
      <c r="BR119" s="2">
        <v>3005</v>
      </c>
      <c r="BS119" s="2">
        <v>2994.5</v>
      </c>
      <c r="BT119" s="2">
        <v>3045</v>
      </c>
      <c r="BU119" s="2">
        <v>3059</v>
      </c>
      <c r="BV119" s="2">
        <v>2992.5</v>
      </c>
      <c r="BW119" s="2">
        <v>3058</v>
      </c>
      <c r="BX119" s="2">
        <v>3152</v>
      </c>
      <c r="BY119" s="2">
        <v>3177</v>
      </c>
      <c r="BZ119" s="2">
        <v>3220</v>
      </c>
      <c r="CA119" s="2">
        <v>3202</v>
      </c>
      <c r="CB119" s="2">
        <v>3199</v>
      </c>
      <c r="CC119" s="2">
        <v>3196</v>
      </c>
      <c r="CD119" s="2">
        <v>3174</v>
      </c>
      <c r="CE119" s="2">
        <v>3139</v>
      </c>
      <c r="CF119" s="2">
        <v>3175</v>
      </c>
      <c r="CG119" s="2">
        <v>3198</v>
      </c>
      <c r="CH119" s="2">
        <v>3194</v>
      </c>
      <c r="CI119" s="2">
        <v>3134</v>
      </c>
      <c r="CJ119" s="2">
        <v>3123</v>
      </c>
      <c r="CK119" s="2">
        <v>3135</v>
      </c>
      <c r="CL119" s="2">
        <v>3223</v>
      </c>
      <c r="CM119" s="2">
        <v>3226</v>
      </c>
      <c r="CN119" s="2">
        <v>3208</v>
      </c>
      <c r="CO119" s="2">
        <v>3178</v>
      </c>
      <c r="CP119" s="2">
        <v>3270</v>
      </c>
      <c r="CQ119" s="2">
        <v>3220</v>
      </c>
      <c r="CR119" s="2">
        <v>3238</v>
      </c>
      <c r="CS119" s="2">
        <v>3188</v>
      </c>
      <c r="CT119" s="2">
        <v>3150</v>
      </c>
      <c r="CU119" s="2">
        <v>3170</v>
      </c>
      <c r="CV119" s="2">
        <v>3213</v>
      </c>
      <c r="CW119" s="2">
        <v>3212</v>
      </c>
      <c r="CX119" s="2">
        <v>3235</v>
      </c>
      <c r="CY119" s="2">
        <v>3235</v>
      </c>
      <c r="CZ119" s="2">
        <v>3241</v>
      </c>
      <c r="DA119" s="2">
        <v>3317</v>
      </c>
      <c r="DB119" s="2">
        <v>3295</v>
      </c>
      <c r="DC119" s="2">
        <v>3259</v>
      </c>
      <c r="DD119" s="2">
        <v>3275</v>
      </c>
      <c r="DE119" s="2">
        <v>3333</v>
      </c>
      <c r="DF119" s="2">
        <v>3305</v>
      </c>
      <c r="DG119" s="2">
        <v>3320</v>
      </c>
      <c r="DH119" s="2">
        <v>3361</v>
      </c>
      <c r="DI119" s="2">
        <v>3423</v>
      </c>
      <c r="DJ119" s="2">
        <v>3373</v>
      </c>
      <c r="DK119" s="2">
        <v>3253</v>
      </c>
      <c r="DL119" s="2">
        <v>3300</v>
      </c>
      <c r="DM119" s="2">
        <v>3309</v>
      </c>
      <c r="DN119" s="2">
        <v>3387</v>
      </c>
      <c r="DO119" s="2">
        <v>3380</v>
      </c>
      <c r="DP119" s="2">
        <v>3429</v>
      </c>
      <c r="DQ119" s="2">
        <v>3471</v>
      </c>
      <c r="DR119" s="2">
        <v>3540</v>
      </c>
      <c r="DS119" s="2">
        <v>3565</v>
      </c>
      <c r="DT119" s="2">
        <v>3596</v>
      </c>
      <c r="DU119" s="2">
        <v>3556</v>
      </c>
      <c r="DV119" s="2">
        <v>3728</v>
      </c>
      <c r="DW119" s="2">
        <v>3712</v>
      </c>
      <c r="DX119" s="2">
        <v>3741</v>
      </c>
      <c r="DY119" s="2">
        <v>3785</v>
      </c>
      <c r="DZ119" s="2">
        <v>3815</v>
      </c>
      <c r="EA119" s="2">
        <v>3755</v>
      </c>
      <c r="EB119" s="2">
        <v>3722</v>
      </c>
      <c r="EC119" s="2">
        <v>3749</v>
      </c>
      <c r="ED119" s="2">
        <v>3810</v>
      </c>
      <c r="EE119" s="2">
        <v>3837</v>
      </c>
      <c r="EF119" s="2">
        <v>3913</v>
      </c>
      <c r="EG119" s="2">
        <v>3796</v>
      </c>
      <c r="EH119" s="2">
        <v>3783</v>
      </c>
      <c r="EI119" s="2">
        <v>3826</v>
      </c>
      <c r="EJ119" s="2">
        <v>3888</v>
      </c>
      <c r="EK119" s="2">
        <v>3873</v>
      </c>
      <c r="EL119" s="2">
        <v>3878</v>
      </c>
      <c r="EM119" s="2">
        <v>3885</v>
      </c>
      <c r="EN119" s="2">
        <v>3953</v>
      </c>
      <c r="EO119" s="2">
        <v>3894</v>
      </c>
      <c r="EP119" s="2">
        <v>3846</v>
      </c>
      <c r="EQ119" s="2">
        <v>3826</v>
      </c>
      <c r="ER119" s="2">
        <v>3878</v>
      </c>
      <c r="ES119" s="2">
        <v>3818</v>
      </c>
      <c r="ET119" s="2">
        <v>3847</v>
      </c>
      <c r="EU119" s="2">
        <v>3843</v>
      </c>
      <c r="EV119" s="2">
        <v>3889</v>
      </c>
      <c r="EW119" s="2">
        <v>3883</v>
      </c>
      <c r="EX119" s="2">
        <v>3875</v>
      </c>
      <c r="EY119" s="2">
        <v>3893</v>
      </c>
      <c r="EZ119" s="2">
        <v>3936</v>
      </c>
      <c r="FA119" s="2">
        <v>3929</v>
      </c>
      <c r="FB119" s="2">
        <v>3879</v>
      </c>
      <c r="FC119" s="2">
        <v>3880</v>
      </c>
      <c r="FD119" s="2">
        <v>3926</v>
      </c>
      <c r="FE119" s="2">
        <v>3931</v>
      </c>
      <c r="FF119" s="2">
        <v>3904</v>
      </c>
      <c r="FG119" s="2">
        <v>3769</v>
      </c>
      <c r="FH119" s="2">
        <v>3800</v>
      </c>
      <c r="FI119" s="2">
        <v>3819</v>
      </c>
      <c r="FJ119" s="2">
        <v>3850</v>
      </c>
      <c r="FK119" s="2">
        <v>3831</v>
      </c>
      <c r="FL119" s="2">
        <v>3835</v>
      </c>
      <c r="FM119" s="2">
        <v>3841</v>
      </c>
      <c r="FN119" s="2">
        <v>3970</v>
      </c>
      <c r="FO119" s="2">
        <v>4034</v>
      </c>
      <c r="FP119" s="2">
        <v>4026</v>
      </c>
      <c r="FQ119" s="2">
        <v>4049</v>
      </c>
      <c r="FR119" s="2">
        <v>4072</v>
      </c>
      <c r="FS119" s="2">
        <v>3955</v>
      </c>
      <c r="FT119" s="2">
        <v>3964</v>
      </c>
      <c r="FU119" s="2">
        <v>3895</v>
      </c>
      <c r="FV119" s="2">
        <v>3829</v>
      </c>
      <c r="FW119" s="2">
        <v>3846</v>
      </c>
      <c r="FX119" s="2">
        <v>3899</v>
      </c>
      <c r="FY119" s="2">
        <v>3832</v>
      </c>
      <c r="FZ119" s="2">
        <v>3885</v>
      </c>
      <c r="GA119" s="2">
        <v>3850</v>
      </c>
      <c r="GB119" s="2">
        <v>3899</v>
      </c>
      <c r="GC119" s="2">
        <v>3911</v>
      </c>
      <c r="GD119" s="2">
        <v>3950</v>
      </c>
      <c r="GE119" s="2">
        <v>3929</v>
      </c>
      <c r="GF119" s="2">
        <v>3866</v>
      </c>
      <c r="GG119" s="2">
        <v>3782</v>
      </c>
      <c r="GH119" s="2">
        <v>3762</v>
      </c>
      <c r="GI119" s="2">
        <v>3706</v>
      </c>
      <c r="GJ119" s="2">
        <v>3799</v>
      </c>
      <c r="GK119" s="2">
        <v>3800</v>
      </c>
      <c r="GL119" s="2">
        <v>3898</v>
      </c>
      <c r="GM119" s="2">
        <v>3850</v>
      </c>
      <c r="GN119" s="2">
        <v>3794</v>
      </c>
      <c r="GO119" s="2">
        <v>3747</v>
      </c>
      <c r="GP119" s="2">
        <v>3743</v>
      </c>
      <c r="GQ119" s="2">
        <v>3744</v>
      </c>
      <c r="GR119" s="2">
        <v>3661</v>
      </c>
      <c r="GS119" s="2">
        <v>3704</v>
      </c>
      <c r="GT119" s="2">
        <v>3719</v>
      </c>
      <c r="GU119" s="2">
        <v>3737</v>
      </c>
      <c r="GV119" s="2">
        <v>3779</v>
      </c>
      <c r="GW119" s="2">
        <v>3854</v>
      </c>
      <c r="GX119" s="2">
        <v>3895</v>
      </c>
      <c r="GY119" s="2">
        <v>3903</v>
      </c>
      <c r="GZ119" s="2">
        <v>3892</v>
      </c>
      <c r="HA119" s="2">
        <v>3816</v>
      </c>
      <c r="HB119" s="2">
        <v>3879</v>
      </c>
      <c r="HC119" s="2">
        <v>3938</v>
      </c>
      <c r="HD119" s="2">
        <v>3979</v>
      </c>
      <c r="HE119" s="2">
        <v>3983</v>
      </c>
      <c r="HF119" s="2">
        <v>4047</v>
      </c>
      <c r="HG119" s="2">
        <v>3985</v>
      </c>
      <c r="HH119" s="2">
        <v>4006</v>
      </c>
      <c r="HI119" s="2">
        <v>4007</v>
      </c>
      <c r="HJ119" s="2">
        <v>4075</v>
      </c>
      <c r="HK119" s="2">
        <v>4091</v>
      </c>
      <c r="HL119" s="2">
        <v>4089</v>
      </c>
      <c r="HM119" s="2">
        <v>4120</v>
      </c>
      <c r="HN119" s="2">
        <v>4121</v>
      </c>
      <c r="HO119" s="2">
        <v>4187</v>
      </c>
      <c r="HP119" s="2">
        <v>4152</v>
      </c>
      <c r="HQ119" s="2">
        <v>4211</v>
      </c>
      <c r="HR119" s="2">
        <v>4052</v>
      </c>
      <c r="HS119" s="2">
        <v>3960</v>
      </c>
      <c r="HT119" s="2">
        <v>3952</v>
      </c>
      <c r="HU119" s="2">
        <v>4010</v>
      </c>
      <c r="HV119" s="2">
        <v>4009</v>
      </c>
      <c r="HW119" s="2">
        <v>3925</v>
      </c>
      <c r="HX119" s="2">
        <v>3891</v>
      </c>
      <c r="HY119" s="2">
        <v>3889</v>
      </c>
      <c r="HZ119" s="2">
        <v>3896</v>
      </c>
      <c r="IA119" s="2">
        <v>3893</v>
      </c>
      <c r="IB119" s="2">
        <v>3930</v>
      </c>
      <c r="IC119" s="2">
        <v>3920</v>
      </c>
      <c r="ID119" s="2">
        <v>3891</v>
      </c>
      <c r="IE119" s="2">
        <v>3920</v>
      </c>
      <c r="IF119" s="2">
        <v>3927</v>
      </c>
      <c r="IG119" s="2">
        <v>3791</v>
      </c>
      <c r="IH119" s="2">
        <v>3739</v>
      </c>
      <c r="II119" s="2">
        <v>3779</v>
      </c>
      <c r="IJ119" s="2">
        <v>3812</v>
      </c>
      <c r="IK119" s="2">
        <v>3895</v>
      </c>
      <c r="IL119" s="2">
        <v>3757</v>
      </c>
      <c r="IM119" s="2">
        <v>3696</v>
      </c>
      <c r="IN119" s="2">
        <v>3634</v>
      </c>
      <c r="IO119" s="2">
        <v>3635</v>
      </c>
      <c r="IP119" s="2">
        <v>3503</v>
      </c>
      <c r="IQ119" s="2">
        <v>3607</v>
      </c>
      <c r="IR119" s="2">
        <v>3332</v>
      </c>
      <c r="IS119" s="2">
        <v>3304</v>
      </c>
      <c r="IT119" s="2">
        <v>3292</v>
      </c>
    </row>
    <row r="120" spans="1:254" ht="15.9" customHeight="1">
      <c r="A120" s="65" t="s">
        <v>235</v>
      </c>
      <c r="B120" s="25" t="s">
        <v>236</v>
      </c>
      <c r="C120" s="39">
        <v>4580</v>
      </c>
      <c r="D120" s="38">
        <v>-185</v>
      </c>
      <c r="E120" s="34">
        <v>4765</v>
      </c>
      <c r="F120" s="34">
        <v>4620</v>
      </c>
      <c r="G120" s="29">
        <v>4530</v>
      </c>
      <c r="H120" s="29">
        <v>4490</v>
      </c>
      <c r="I120" s="29">
        <v>4490</v>
      </c>
      <c r="J120" s="29">
        <v>4395</v>
      </c>
      <c r="K120" s="29">
        <v>4470</v>
      </c>
      <c r="L120" s="29">
        <v>4430</v>
      </c>
      <c r="M120" s="29">
        <v>4440</v>
      </c>
      <c r="N120" s="29">
        <v>4385</v>
      </c>
      <c r="O120" s="29">
        <v>4285</v>
      </c>
      <c r="P120" s="29">
        <v>4345</v>
      </c>
      <c r="Q120" s="29">
        <v>4290</v>
      </c>
      <c r="R120" s="29">
        <v>4265</v>
      </c>
      <c r="S120" s="29">
        <v>4335</v>
      </c>
      <c r="T120" s="29">
        <v>4350</v>
      </c>
      <c r="U120" s="29">
        <v>4295</v>
      </c>
      <c r="V120" s="29">
        <v>4355</v>
      </c>
      <c r="W120" s="29">
        <v>4370</v>
      </c>
      <c r="X120" s="29">
        <v>4345</v>
      </c>
      <c r="Y120" s="29">
        <v>4410</v>
      </c>
      <c r="Z120" s="29">
        <v>4525</v>
      </c>
      <c r="AA120" s="29">
        <v>4415</v>
      </c>
      <c r="AB120" s="29">
        <v>4435</v>
      </c>
      <c r="AC120" s="29">
        <v>4200</v>
      </c>
      <c r="AD120" s="29">
        <v>4125</v>
      </c>
      <c r="AE120" s="29">
        <v>4210</v>
      </c>
      <c r="AF120" s="29">
        <v>4180</v>
      </c>
      <c r="AG120" s="29">
        <v>4135</v>
      </c>
      <c r="AH120" s="29">
        <v>4215</v>
      </c>
      <c r="AI120" s="29">
        <v>4245</v>
      </c>
      <c r="AJ120" s="29">
        <v>4265</v>
      </c>
      <c r="AK120" s="29">
        <v>4285</v>
      </c>
      <c r="AL120" s="29">
        <v>4295</v>
      </c>
      <c r="AM120" s="29">
        <v>4275</v>
      </c>
      <c r="AN120" s="29">
        <v>4230</v>
      </c>
      <c r="AO120" s="29">
        <v>4225</v>
      </c>
      <c r="AP120" s="29">
        <v>4330</v>
      </c>
      <c r="AQ120" s="29">
        <v>4275</v>
      </c>
      <c r="AR120" s="29">
        <v>4290</v>
      </c>
      <c r="AS120" s="29">
        <v>4385</v>
      </c>
      <c r="AT120" s="29">
        <v>4425</v>
      </c>
      <c r="AU120" s="29">
        <v>4420</v>
      </c>
      <c r="AV120" s="29">
        <v>4590</v>
      </c>
      <c r="AW120" s="29">
        <v>4590</v>
      </c>
      <c r="AX120" s="29">
        <v>4725</v>
      </c>
      <c r="AY120" s="29">
        <v>4685</v>
      </c>
      <c r="AZ120" s="29">
        <v>4890</v>
      </c>
      <c r="BA120" s="29">
        <v>4940</v>
      </c>
      <c r="BB120" s="29">
        <v>4840</v>
      </c>
      <c r="BC120" s="29">
        <v>5000</v>
      </c>
      <c r="BD120" s="29">
        <v>5020</v>
      </c>
      <c r="BE120" s="29">
        <v>4875</v>
      </c>
      <c r="BF120" s="29">
        <v>4670</v>
      </c>
      <c r="BG120" s="29">
        <v>4675</v>
      </c>
      <c r="BH120" s="29">
        <v>4615</v>
      </c>
      <c r="BI120" s="29">
        <v>4800</v>
      </c>
      <c r="BJ120" s="29">
        <v>4725</v>
      </c>
      <c r="BK120" s="29">
        <v>4815</v>
      </c>
      <c r="BL120" s="30">
        <v>4600</v>
      </c>
      <c r="BM120" s="2">
        <v>4395</v>
      </c>
      <c r="BN120" s="2">
        <v>4450</v>
      </c>
      <c r="BO120" s="2">
        <v>4490</v>
      </c>
      <c r="BP120" s="2">
        <v>4360</v>
      </c>
      <c r="BQ120" s="2">
        <v>4420</v>
      </c>
      <c r="BR120" s="2">
        <v>4325</v>
      </c>
      <c r="BS120" s="2">
        <v>4130</v>
      </c>
      <c r="BT120" s="2">
        <v>4055</v>
      </c>
      <c r="BU120" s="2">
        <v>4000</v>
      </c>
      <c r="BV120" s="2">
        <v>3965</v>
      </c>
      <c r="BW120" s="2">
        <v>4000</v>
      </c>
      <c r="BX120" s="2">
        <v>4040</v>
      </c>
      <c r="BY120" s="2">
        <v>4115</v>
      </c>
      <c r="BZ120" s="2">
        <v>4140</v>
      </c>
      <c r="CA120" s="2">
        <v>4210</v>
      </c>
      <c r="CB120" s="2">
        <v>4280</v>
      </c>
      <c r="CC120" s="2">
        <v>4440</v>
      </c>
      <c r="CD120" s="2">
        <v>4440</v>
      </c>
      <c r="CE120" s="2">
        <v>4425</v>
      </c>
      <c r="CF120" s="2">
        <v>4430</v>
      </c>
      <c r="CG120" s="2">
        <v>4440</v>
      </c>
      <c r="CH120" s="2">
        <v>4425</v>
      </c>
      <c r="CI120" s="2">
        <v>4320</v>
      </c>
      <c r="CJ120" s="2">
        <v>4255</v>
      </c>
      <c r="CK120" s="2">
        <v>4220</v>
      </c>
      <c r="CL120" s="2">
        <v>4320</v>
      </c>
      <c r="CM120" s="2">
        <v>4285</v>
      </c>
      <c r="CN120" s="2">
        <v>4155</v>
      </c>
      <c r="CO120" s="2">
        <v>4195</v>
      </c>
      <c r="CP120" s="2">
        <v>4310</v>
      </c>
      <c r="CQ120" s="2">
        <v>4400</v>
      </c>
      <c r="CR120" s="2">
        <v>4420</v>
      </c>
      <c r="CS120" s="2">
        <v>4305</v>
      </c>
      <c r="CT120" s="2">
        <v>4320</v>
      </c>
      <c r="CU120" s="2">
        <v>4485</v>
      </c>
      <c r="CV120" s="2">
        <v>4520</v>
      </c>
      <c r="CW120" s="2">
        <v>4680</v>
      </c>
      <c r="CX120" s="2">
        <v>4545</v>
      </c>
      <c r="CY120" s="2">
        <v>4600</v>
      </c>
      <c r="CZ120" s="2">
        <v>4590</v>
      </c>
      <c r="DA120" s="2">
        <v>4670</v>
      </c>
      <c r="DB120" s="2">
        <v>4585</v>
      </c>
      <c r="DC120" s="2">
        <v>4445</v>
      </c>
      <c r="DD120" s="2">
        <v>4535</v>
      </c>
      <c r="DE120" s="2">
        <v>4565</v>
      </c>
      <c r="DF120" s="2">
        <v>4515</v>
      </c>
      <c r="DG120" s="2">
        <v>4650</v>
      </c>
      <c r="DH120" s="2">
        <v>4630</v>
      </c>
      <c r="DI120" s="2">
        <v>4510</v>
      </c>
      <c r="DJ120" s="2">
        <v>4450</v>
      </c>
      <c r="DK120" s="2">
        <v>4475</v>
      </c>
      <c r="DL120" s="2">
        <v>4380</v>
      </c>
      <c r="DM120" s="2">
        <v>4375</v>
      </c>
      <c r="DN120" s="2">
        <v>4440</v>
      </c>
      <c r="DO120" s="2">
        <v>4375</v>
      </c>
      <c r="DP120" s="2">
        <v>4195</v>
      </c>
      <c r="DQ120" s="2">
        <v>4135</v>
      </c>
      <c r="DR120" s="2">
        <v>4165</v>
      </c>
      <c r="DS120" s="2">
        <v>4000</v>
      </c>
      <c r="DT120" s="2">
        <v>3960</v>
      </c>
      <c r="DU120" s="2">
        <v>3935</v>
      </c>
      <c r="DV120" s="2">
        <v>3845</v>
      </c>
      <c r="DW120" s="2">
        <v>3915</v>
      </c>
      <c r="DX120" s="2">
        <v>3890</v>
      </c>
      <c r="DY120" s="2">
        <v>3865</v>
      </c>
      <c r="DZ120" s="2">
        <v>3885</v>
      </c>
      <c r="EA120" s="2">
        <v>3845</v>
      </c>
      <c r="EB120" s="2">
        <v>3890</v>
      </c>
      <c r="EC120" s="2">
        <v>3965</v>
      </c>
      <c r="ED120" s="2">
        <v>3995</v>
      </c>
      <c r="EE120" s="2">
        <v>4035</v>
      </c>
      <c r="EF120" s="2">
        <v>4070</v>
      </c>
      <c r="EG120" s="2">
        <v>4055</v>
      </c>
      <c r="EH120" s="2">
        <v>3965</v>
      </c>
      <c r="EI120" s="2">
        <v>3965</v>
      </c>
      <c r="EJ120" s="2">
        <v>4075</v>
      </c>
      <c r="EK120" s="2">
        <v>4055</v>
      </c>
      <c r="EL120" s="2">
        <v>4005</v>
      </c>
      <c r="EM120" s="2">
        <v>4015</v>
      </c>
      <c r="EN120" s="2">
        <v>4020</v>
      </c>
      <c r="EO120" s="2">
        <v>3975</v>
      </c>
      <c r="EP120" s="2">
        <v>3980</v>
      </c>
      <c r="EQ120" s="2">
        <v>3985</v>
      </c>
      <c r="ER120" s="2">
        <v>3950</v>
      </c>
      <c r="ES120" s="2">
        <v>3870</v>
      </c>
      <c r="ET120" s="2">
        <v>3890</v>
      </c>
      <c r="EU120" s="2">
        <v>3900</v>
      </c>
      <c r="EV120" s="2">
        <v>3915</v>
      </c>
      <c r="EW120" s="2">
        <v>3960</v>
      </c>
      <c r="EX120" s="2">
        <v>4000</v>
      </c>
      <c r="EY120" s="2">
        <v>4095</v>
      </c>
      <c r="EZ120" s="2">
        <v>4115</v>
      </c>
      <c r="FA120" s="2">
        <v>4150</v>
      </c>
      <c r="FB120" s="2">
        <v>4000</v>
      </c>
      <c r="FC120" s="2">
        <v>3995</v>
      </c>
      <c r="FD120" s="2">
        <v>3910</v>
      </c>
      <c r="FE120" s="2">
        <v>3945</v>
      </c>
      <c r="FF120" s="2">
        <v>3910</v>
      </c>
      <c r="FG120" s="2">
        <v>3780</v>
      </c>
      <c r="FH120" s="2">
        <v>3820</v>
      </c>
      <c r="FI120" s="2">
        <v>3780</v>
      </c>
      <c r="FJ120" s="2">
        <v>3665</v>
      </c>
      <c r="FK120" s="2">
        <v>3640</v>
      </c>
      <c r="FL120" s="2">
        <v>3685</v>
      </c>
      <c r="FM120" s="2">
        <v>3640</v>
      </c>
      <c r="FN120" s="2">
        <v>3665</v>
      </c>
      <c r="FO120" s="2">
        <v>3725</v>
      </c>
      <c r="FP120" s="2">
        <v>3660</v>
      </c>
      <c r="FQ120" s="2">
        <v>3655</v>
      </c>
      <c r="FR120" s="2">
        <v>3625</v>
      </c>
      <c r="FS120" s="2">
        <v>3580</v>
      </c>
      <c r="FT120" s="2">
        <v>3550</v>
      </c>
      <c r="FU120" s="2">
        <v>3485</v>
      </c>
      <c r="FV120" s="2">
        <v>3465</v>
      </c>
      <c r="FW120" s="2">
        <v>3535</v>
      </c>
      <c r="FX120" s="2">
        <v>3535</v>
      </c>
      <c r="FY120" s="2">
        <v>3560</v>
      </c>
      <c r="FZ120" s="2">
        <v>3605</v>
      </c>
      <c r="GA120" s="2">
        <v>3665</v>
      </c>
      <c r="GB120" s="2">
        <v>3750</v>
      </c>
      <c r="GC120" s="2">
        <v>3850</v>
      </c>
      <c r="GD120" s="2">
        <v>3880</v>
      </c>
      <c r="GE120" s="2">
        <v>3875</v>
      </c>
      <c r="GF120" s="2">
        <v>3895</v>
      </c>
      <c r="GG120" s="2">
        <v>3910</v>
      </c>
      <c r="GH120" s="2">
        <v>3805</v>
      </c>
      <c r="GI120" s="2">
        <v>3655</v>
      </c>
      <c r="GJ120" s="2">
        <v>3620</v>
      </c>
      <c r="GK120" s="2">
        <v>3655</v>
      </c>
      <c r="GL120" s="2">
        <v>3710</v>
      </c>
      <c r="GM120" s="2">
        <v>3650</v>
      </c>
      <c r="GN120" s="2">
        <v>3680</v>
      </c>
      <c r="GO120" s="2">
        <v>3750</v>
      </c>
      <c r="GP120" s="2">
        <v>3575</v>
      </c>
      <c r="GQ120" s="2">
        <v>3565</v>
      </c>
      <c r="GR120" s="2">
        <v>3545</v>
      </c>
      <c r="GS120" s="2">
        <v>3590</v>
      </c>
      <c r="GT120" s="2">
        <v>3615</v>
      </c>
      <c r="GU120" s="2">
        <v>3620</v>
      </c>
      <c r="GV120" s="2">
        <v>3575</v>
      </c>
      <c r="GW120" s="2">
        <v>3675</v>
      </c>
      <c r="GX120" s="2">
        <v>3670</v>
      </c>
      <c r="GY120" s="2">
        <v>3660</v>
      </c>
      <c r="GZ120" s="2">
        <v>3705</v>
      </c>
      <c r="HA120" s="2">
        <v>3625</v>
      </c>
      <c r="HB120" s="2">
        <v>3660</v>
      </c>
      <c r="HC120" s="2">
        <v>3740</v>
      </c>
      <c r="HD120" s="2">
        <v>3765</v>
      </c>
      <c r="HE120" s="2">
        <v>3810</v>
      </c>
      <c r="HF120" s="2">
        <v>3860</v>
      </c>
      <c r="HG120" s="2">
        <v>3865</v>
      </c>
      <c r="HH120" s="2">
        <v>3855</v>
      </c>
      <c r="HI120" s="2">
        <v>3925</v>
      </c>
      <c r="HJ120" s="2">
        <v>3945</v>
      </c>
      <c r="HK120" s="2">
        <v>3890</v>
      </c>
      <c r="HL120" s="2">
        <v>3925</v>
      </c>
      <c r="HM120" s="2">
        <v>3920</v>
      </c>
      <c r="HN120" s="2">
        <v>3890</v>
      </c>
      <c r="HO120" s="2">
        <v>3915</v>
      </c>
      <c r="HP120" s="2">
        <v>3915</v>
      </c>
      <c r="HQ120" s="2">
        <v>3910</v>
      </c>
      <c r="HR120" s="2">
        <v>3955</v>
      </c>
      <c r="HS120" s="2">
        <v>3950</v>
      </c>
      <c r="HT120" s="2">
        <v>3950</v>
      </c>
      <c r="HU120" s="2">
        <v>3980</v>
      </c>
      <c r="HV120" s="2">
        <v>4055</v>
      </c>
      <c r="HW120" s="2">
        <v>4135</v>
      </c>
      <c r="HX120" s="2">
        <v>4070</v>
      </c>
      <c r="HY120" s="2">
        <v>4040</v>
      </c>
      <c r="HZ120" s="2">
        <v>3965</v>
      </c>
      <c r="IA120" s="2">
        <v>3980</v>
      </c>
      <c r="IB120" s="2">
        <v>4040</v>
      </c>
      <c r="IC120" s="2">
        <v>4040</v>
      </c>
      <c r="ID120" s="2">
        <v>4060</v>
      </c>
      <c r="IE120" s="2">
        <v>4040</v>
      </c>
      <c r="IF120" s="2">
        <v>4040</v>
      </c>
      <c r="IG120" s="2">
        <v>4010</v>
      </c>
      <c r="IH120" s="2">
        <v>3960</v>
      </c>
      <c r="II120" s="2">
        <v>3995</v>
      </c>
      <c r="IJ120" s="2">
        <v>4005</v>
      </c>
      <c r="IK120" s="2">
        <v>4105</v>
      </c>
      <c r="IL120" s="2">
        <v>4235</v>
      </c>
      <c r="IM120" s="2">
        <v>4200</v>
      </c>
      <c r="IN120" s="2">
        <v>4210</v>
      </c>
      <c r="IO120" s="2">
        <v>4160</v>
      </c>
      <c r="IP120" s="2">
        <v>4030</v>
      </c>
      <c r="IQ120" s="2">
        <v>4005</v>
      </c>
      <c r="IR120" s="2">
        <v>3960</v>
      </c>
      <c r="IS120" s="2">
        <v>3965</v>
      </c>
      <c r="IT120" s="2">
        <v>3820</v>
      </c>
    </row>
    <row r="121" spans="1:254" ht="15.9" customHeight="1">
      <c r="A121" s="65" t="s">
        <v>237</v>
      </c>
      <c r="B121" s="25" t="s">
        <v>238</v>
      </c>
      <c r="C121" s="39">
        <v>3055</v>
      </c>
      <c r="D121" s="38">
        <v>-210</v>
      </c>
      <c r="E121" s="34">
        <v>3265</v>
      </c>
      <c r="F121" s="34">
        <v>3145</v>
      </c>
      <c r="G121" s="29">
        <v>3035</v>
      </c>
      <c r="H121" s="29">
        <v>3015</v>
      </c>
      <c r="I121" s="29">
        <v>3060</v>
      </c>
      <c r="J121" s="29">
        <v>3045</v>
      </c>
      <c r="K121" s="29">
        <v>3110</v>
      </c>
      <c r="L121" s="29">
        <v>3155</v>
      </c>
      <c r="M121" s="29">
        <v>3120</v>
      </c>
      <c r="N121" s="29">
        <v>3150</v>
      </c>
      <c r="O121" s="29">
        <v>3240</v>
      </c>
      <c r="P121" s="29">
        <v>3295</v>
      </c>
      <c r="Q121" s="29">
        <v>3365</v>
      </c>
      <c r="R121" s="29">
        <v>3555</v>
      </c>
      <c r="S121" s="29">
        <v>3590</v>
      </c>
      <c r="T121" s="29">
        <v>3595</v>
      </c>
      <c r="U121" s="29">
        <v>3540</v>
      </c>
      <c r="V121" s="29">
        <v>3620</v>
      </c>
      <c r="W121" s="29">
        <v>3595</v>
      </c>
      <c r="X121" s="29">
        <v>3705</v>
      </c>
      <c r="Y121" s="29">
        <v>3690</v>
      </c>
      <c r="Z121" s="29">
        <v>3620</v>
      </c>
      <c r="AA121" s="29">
        <v>3600</v>
      </c>
      <c r="AB121" s="29">
        <v>3695</v>
      </c>
      <c r="AC121" s="29">
        <v>3475</v>
      </c>
      <c r="AD121" s="29">
        <v>3415</v>
      </c>
      <c r="AE121" s="29">
        <v>3345</v>
      </c>
      <c r="AF121" s="29">
        <v>3490</v>
      </c>
      <c r="AG121" s="29">
        <v>3420</v>
      </c>
      <c r="AH121" s="29">
        <v>3715</v>
      </c>
      <c r="AI121" s="29">
        <v>3770</v>
      </c>
      <c r="AJ121" s="29">
        <v>3745</v>
      </c>
      <c r="AK121" s="29">
        <v>3510</v>
      </c>
      <c r="AL121" s="29">
        <v>3595</v>
      </c>
      <c r="AM121" s="29">
        <v>3670</v>
      </c>
      <c r="AN121" s="29">
        <v>3725</v>
      </c>
      <c r="AO121" s="29">
        <v>3740</v>
      </c>
      <c r="AP121" s="29">
        <v>3770</v>
      </c>
      <c r="AQ121" s="29">
        <v>3935</v>
      </c>
      <c r="AR121" s="29">
        <v>3850</v>
      </c>
      <c r="AS121" s="29">
        <v>4035</v>
      </c>
      <c r="AT121" s="29">
        <v>3740</v>
      </c>
      <c r="AU121" s="29">
        <v>3715</v>
      </c>
      <c r="AV121" s="29">
        <v>3790</v>
      </c>
      <c r="AW121" s="29">
        <v>3870</v>
      </c>
      <c r="AX121" s="29">
        <v>3975</v>
      </c>
      <c r="AY121" s="29">
        <v>4085</v>
      </c>
      <c r="AZ121" s="29">
        <v>4115</v>
      </c>
      <c r="BA121" s="29">
        <v>4155</v>
      </c>
      <c r="BB121" s="29">
        <v>4025</v>
      </c>
      <c r="BC121" s="29">
        <v>3995</v>
      </c>
      <c r="BD121" s="29">
        <v>3870</v>
      </c>
      <c r="BE121" s="29">
        <v>3855</v>
      </c>
      <c r="BF121" s="29">
        <v>3840</v>
      </c>
      <c r="BG121" s="29">
        <v>3700</v>
      </c>
      <c r="BH121" s="29">
        <v>3875</v>
      </c>
      <c r="BI121" s="29">
        <v>3770</v>
      </c>
      <c r="BJ121" s="29">
        <v>3475</v>
      </c>
      <c r="BK121" s="29">
        <v>3700</v>
      </c>
      <c r="BL121" s="30">
        <v>3500</v>
      </c>
      <c r="BM121" s="2">
        <v>3345</v>
      </c>
      <c r="BN121" s="2">
        <v>3340</v>
      </c>
      <c r="BO121" s="2">
        <v>3445</v>
      </c>
      <c r="BP121" s="2">
        <v>3290</v>
      </c>
      <c r="BQ121" s="2">
        <v>3205</v>
      </c>
      <c r="BR121" s="2">
        <v>3300</v>
      </c>
      <c r="BS121" s="2">
        <v>3385</v>
      </c>
      <c r="BT121" s="2">
        <v>3225</v>
      </c>
      <c r="BU121" s="2">
        <v>3190</v>
      </c>
      <c r="BV121" s="2">
        <v>3255</v>
      </c>
      <c r="BW121" s="2">
        <v>3345</v>
      </c>
      <c r="BX121" s="2">
        <v>3470</v>
      </c>
      <c r="BY121" s="2">
        <v>3500</v>
      </c>
      <c r="BZ121" s="2">
        <v>3510</v>
      </c>
      <c r="CA121" s="2">
        <v>3660</v>
      </c>
      <c r="CB121" s="2">
        <v>3700</v>
      </c>
      <c r="CC121" s="2">
        <v>3680</v>
      </c>
      <c r="CD121" s="2">
        <v>3580</v>
      </c>
      <c r="CE121" s="2">
        <v>3525</v>
      </c>
      <c r="CF121" s="2">
        <v>3470</v>
      </c>
      <c r="CG121" s="2">
        <v>3500</v>
      </c>
      <c r="CH121" s="2">
        <v>3495</v>
      </c>
      <c r="CI121" s="2">
        <v>3395</v>
      </c>
      <c r="CJ121" s="2">
        <v>3320</v>
      </c>
      <c r="CK121" s="2">
        <v>3200</v>
      </c>
      <c r="CL121" s="2">
        <v>3275</v>
      </c>
      <c r="CM121" s="2">
        <v>3245</v>
      </c>
      <c r="CN121" s="2">
        <v>3080</v>
      </c>
      <c r="CO121" s="2">
        <v>3085</v>
      </c>
      <c r="CP121" s="2">
        <v>3190</v>
      </c>
      <c r="CQ121" s="2">
        <v>3200</v>
      </c>
      <c r="CR121" s="2">
        <v>3140</v>
      </c>
      <c r="CS121" s="2">
        <v>3130</v>
      </c>
      <c r="CT121" s="2">
        <v>3190</v>
      </c>
      <c r="CU121" s="2">
        <v>3405</v>
      </c>
      <c r="CV121" s="2">
        <v>3475</v>
      </c>
      <c r="CW121" s="2">
        <v>3535</v>
      </c>
      <c r="CX121" s="2">
        <v>3335</v>
      </c>
      <c r="CY121" s="2">
        <v>3350</v>
      </c>
      <c r="CZ121" s="2">
        <v>3485</v>
      </c>
      <c r="DA121" s="2">
        <v>3405</v>
      </c>
      <c r="DB121" s="2">
        <v>3375</v>
      </c>
      <c r="DC121" s="2">
        <v>3295</v>
      </c>
      <c r="DD121" s="2">
        <v>3140</v>
      </c>
      <c r="DE121" s="2">
        <v>3080</v>
      </c>
      <c r="DF121" s="2">
        <v>2780</v>
      </c>
      <c r="DG121" s="2">
        <v>2985</v>
      </c>
      <c r="DH121" s="2">
        <v>3055</v>
      </c>
      <c r="DI121" s="2">
        <v>3070</v>
      </c>
      <c r="DJ121" s="2">
        <v>3100</v>
      </c>
      <c r="DK121" s="2">
        <v>3095</v>
      </c>
      <c r="DL121" s="2">
        <v>3200</v>
      </c>
      <c r="DM121" s="2">
        <v>3110</v>
      </c>
      <c r="DN121" s="2">
        <v>3000</v>
      </c>
      <c r="DO121" s="2">
        <v>2980</v>
      </c>
      <c r="DP121" s="2">
        <v>2855</v>
      </c>
      <c r="DQ121" s="2">
        <v>2795</v>
      </c>
      <c r="DR121" s="2">
        <v>2645</v>
      </c>
      <c r="DS121" s="2">
        <v>2630</v>
      </c>
      <c r="DT121" s="2">
        <v>2620</v>
      </c>
      <c r="DU121" s="2">
        <v>2575</v>
      </c>
      <c r="DV121" s="2">
        <v>2485</v>
      </c>
      <c r="DW121" s="2">
        <v>2495</v>
      </c>
      <c r="DX121" s="2">
        <v>2490</v>
      </c>
      <c r="DY121" s="2">
        <v>2520</v>
      </c>
      <c r="DZ121" s="2">
        <v>2467.5</v>
      </c>
      <c r="EA121" s="2">
        <v>2480</v>
      </c>
      <c r="EB121" s="2">
        <v>2490</v>
      </c>
      <c r="EC121" s="2">
        <v>2490</v>
      </c>
      <c r="ED121" s="2">
        <v>2530</v>
      </c>
      <c r="EE121" s="2">
        <v>2540</v>
      </c>
      <c r="EF121" s="2">
        <v>2505</v>
      </c>
      <c r="EG121" s="2">
        <v>2467.5</v>
      </c>
      <c r="EH121" s="2">
        <v>2460</v>
      </c>
      <c r="EI121" s="2">
        <v>2475</v>
      </c>
      <c r="EJ121" s="2">
        <v>2525</v>
      </c>
      <c r="EK121" s="2">
        <v>2530</v>
      </c>
      <c r="EL121" s="2">
        <v>2540</v>
      </c>
      <c r="EM121" s="2">
        <v>2530</v>
      </c>
      <c r="EN121" s="2">
        <v>2610</v>
      </c>
      <c r="EO121" s="2">
        <v>2525</v>
      </c>
      <c r="EP121" s="2">
        <v>2460</v>
      </c>
      <c r="EQ121" s="2">
        <v>2447.5</v>
      </c>
      <c r="ER121" s="2">
        <v>2460</v>
      </c>
      <c r="ES121" s="2">
        <v>2495</v>
      </c>
      <c r="ET121" s="2">
        <v>2450</v>
      </c>
      <c r="EU121" s="2">
        <v>2452.5</v>
      </c>
      <c r="EV121" s="2">
        <v>2460</v>
      </c>
      <c r="EW121" s="2">
        <v>2415</v>
      </c>
      <c r="EX121" s="2">
        <v>2367.5</v>
      </c>
      <c r="EY121" s="2">
        <v>2380</v>
      </c>
      <c r="EZ121" s="2">
        <v>2340</v>
      </c>
      <c r="FA121" s="2">
        <v>2417.5</v>
      </c>
      <c r="FB121" s="2">
        <v>2300</v>
      </c>
      <c r="FC121" s="2">
        <v>2162.5</v>
      </c>
      <c r="FD121" s="2">
        <v>2212.5</v>
      </c>
      <c r="FE121" s="2">
        <v>2197.5</v>
      </c>
      <c r="FF121" s="2">
        <v>2165</v>
      </c>
      <c r="FG121" s="2">
        <v>2142.5</v>
      </c>
      <c r="FH121" s="2">
        <v>2135</v>
      </c>
      <c r="FI121" s="2">
        <v>2137.5</v>
      </c>
      <c r="FJ121" s="2">
        <v>2045</v>
      </c>
      <c r="FK121" s="2">
        <v>2055</v>
      </c>
      <c r="FL121" s="2">
        <v>2025</v>
      </c>
      <c r="FM121" s="2">
        <v>1967.5</v>
      </c>
      <c r="FN121" s="2">
        <v>1995</v>
      </c>
      <c r="FO121" s="2">
        <v>2075</v>
      </c>
      <c r="FP121" s="2">
        <v>2115</v>
      </c>
      <c r="FQ121" s="2">
        <v>2135</v>
      </c>
      <c r="FR121" s="2">
        <v>2162.5</v>
      </c>
      <c r="FS121" s="2">
        <v>2137.5</v>
      </c>
      <c r="FT121" s="2">
        <v>2115</v>
      </c>
      <c r="FU121" s="2">
        <v>2077.5</v>
      </c>
      <c r="FV121" s="2">
        <v>1975</v>
      </c>
      <c r="FW121" s="2">
        <v>1915</v>
      </c>
      <c r="FX121" s="2">
        <v>1975</v>
      </c>
      <c r="FY121" s="2">
        <v>1700</v>
      </c>
      <c r="FZ121" s="2">
        <v>1700</v>
      </c>
      <c r="GA121" s="2">
        <v>1715</v>
      </c>
      <c r="GB121" s="2">
        <v>1670</v>
      </c>
      <c r="GC121" s="2">
        <v>1650</v>
      </c>
      <c r="GD121" s="2">
        <v>1620</v>
      </c>
      <c r="GE121" s="2">
        <v>1655</v>
      </c>
      <c r="GF121" s="2">
        <v>1642.5</v>
      </c>
      <c r="GG121" s="2">
        <v>1670</v>
      </c>
      <c r="GH121" s="2">
        <v>1700</v>
      </c>
      <c r="GI121" s="2">
        <v>1717.5</v>
      </c>
      <c r="GJ121" s="2">
        <v>1725</v>
      </c>
      <c r="GK121" s="2">
        <v>1787.5</v>
      </c>
      <c r="GL121" s="2">
        <v>1810</v>
      </c>
      <c r="GM121" s="2">
        <v>1822.5</v>
      </c>
      <c r="GN121" s="2">
        <v>1852.5</v>
      </c>
      <c r="GO121" s="2">
        <v>1842.5</v>
      </c>
      <c r="GP121" s="2">
        <v>1820</v>
      </c>
      <c r="GQ121" s="2">
        <v>1797.5</v>
      </c>
      <c r="GR121" s="2">
        <v>1747.5</v>
      </c>
      <c r="GS121" s="2">
        <v>1747.5</v>
      </c>
      <c r="GT121" s="2">
        <v>1760</v>
      </c>
      <c r="GU121" s="2">
        <v>1752.5</v>
      </c>
      <c r="GV121" s="2">
        <v>1825</v>
      </c>
      <c r="GW121" s="2">
        <v>1842.5</v>
      </c>
      <c r="GX121" s="2">
        <v>1820</v>
      </c>
      <c r="GY121" s="2">
        <v>1790</v>
      </c>
      <c r="GZ121" s="2">
        <v>1830</v>
      </c>
      <c r="HA121" s="2">
        <v>1832.5</v>
      </c>
      <c r="HB121" s="2">
        <v>1847.5</v>
      </c>
      <c r="HC121" s="2">
        <v>1835</v>
      </c>
      <c r="HD121" s="2">
        <v>1885</v>
      </c>
      <c r="HE121" s="2">
        <v>1897.5</v>
      </c>
      <c r="HF121" s="2">
        <v>1895</v>
      </c>
      <c r="HG121" s="2">
        <v>1895</v>
      </c>
      <c r="HH121" s="2">
        <v>1905</v>
      </c>
      <c r="HI121" s="2">
        <v>1927.5</v>
      </c>
      <c r="HJ121" s="2">
        <v>1942.5</v>
      </c>
      <c r="HK121" s="2">
        <v>1925</v>
      </c>
      <c r="HL121" s="2">
        <v>1992.5</v>
      </c>
      <c r="HM121" s="2">
        <v>1992.5</v>
      </c>
      <c r="HN121" s="2">
        <v>1945</v>
      </c>
      <c r="HO121" s="2">
        <v>1875</v>
      </c>
      <c r="HP121" s="2">
        <v>1802.5</v>
      </c>
      <c r="HQ121" s="2">
        <v>1785</v>
      </c>
      <c r="HR121" s="2">
        <v>1777.5</v>
      </c>
      <c r="HS121" s="2">
        <v>1785</v>
      </c>
      <c r="HT121" s="2">
        <v>1735</v>
      </c>
      <c r="HU121" s="2">
        <v>1717.5</v>
      </c>
      <c r="HV121" s="2">
        <v>1747.5</v>
      </c>
      <c r="HW121" s="2">
        <v>1735</v>
      </c>
      <c r="HX121" s="2">
        <v>1755</v>
      </c>
      <c r="HY121" s="2">
        <v>1702.5</v>
      </c>
      <c r="HZ121" s="2">
        <v>1712.5</v>
      </c>
      <c r="IA121" s="2">
        <v>1790</v>
      </c>
      <c r="IB121" s="2">
        <v>1807.5</v>
      </c>
      <c r="IC121" s="2">
        <v>1750</v>
      </c>
      <c r="ID121" s="2">
        <v>1760</v>
      </c>
      <c r="IE121" s="2">
        <v>1797.5</v>
      </c>
      <c r="IF121" s="2">
        <v>1745</v>
      </c>
      <c r="IG121" s="2">
        <v>1755</v>
      </c>
      <c r="IH121" s="2">
        <v>1667.5</v>
      </c>
      <c r="II121" s="2">
        <v>1439</v>
      </c>
      <c r="IJ121" s="2">
        <v>1434.5</v>
      </c>
      <c r="IK121" s="2">
        <v>1464</v>
      </c>
      <c r="IL121" s="2">
        <v>1479.5</v>
      </c>
      <c r="IM121" s="2">
        <v>1474</v>
      </c>
      <c r="IN121" s="2">
        <v>1457</v>
      </c>
      <c r="IO121" s="2">
        <v>1461.5</v>
      </c>
      <c r="IP121" s="2">
        <v>1462</v>
      </c>
      <c r="IQ121" s="2">
        <v>1473.5</v>
      </c>
      <c r="IR121" s="2">
        <v>1472.5</v>
      </c>
      <c r="IS121" s="2">
        <v>1421</v>
      </c>
      <c r="IT121" s="2">
        <v>1425.5</v>
      </c>
    </row>
    <row r="122" spans="1:254" ht="15.9" customHeight="1">
      <c r="A122" s="65" t="s">
        <v>239</v>
      </c>
      <c r="B122" s="25" t="s">
        <v>240</v>
      </c>
      <c r="C122" s="39">
        <v>2625</v>
      </c>
      <c r="D122" s="38">
        <v>12</v>
      </c>
      <c r="E122" s="34">
        <v>2613</v>
      </c>
      <c r="F122" s="34">
        <v>2570</v>
      </c>
      <c r="G122" s="29">
        <v>2539</v>
      </c>
      <c r="H122" s="29">
        <v>2550</v>
      </c>
      <c r="I122" s="29">
        <v>2545</v>
      </c>
      <c r="J122" s="29">
        <v>2501</v>
      </c>
      <c r="K122" s="29">
        <v>2577</v>
      </c>
      <c r="L122" s="29">
        <v>2652</v>
      </c>
      <c r="M122" s="29">
        <v>2661</v>
      </c>
      <c r="N122" s="29">
        <v>2621</v>
      </c>
      <c r="O122" s="29">
        <v>2613</v>
      </c>
      <c r="P122" s="29">
        <v>2597.5</v>
      </c>
      <c r="Q122" s="29">
        <v>2548</v>
      </c>
      <c r="R122" s="29">
        <v>2629.5</v>
      </c>
      <c r="S122" s="29">
        <v>2637</v>
      </c>
      <c r="T122" s="29">
        <v>2625</v>
      </c>
      <c r="U122" s="29">
        <v>2567.5</v>
      </c>
      <c r="V122" s="29">
        <v>2552</v>
      </c>
      <c r="W122" s="29">
        <v>2533.5</v>
      </c>
      <c r="X122" s="29">
        <v>2545</v>
      </c>
      <c r="Y122" s="29">
        <v>2520</v>
      </c>
      <c r="Z122" s="29">
        <v>2523</v>
      </c>
      <c r="AA122" s="29">
        <v>2481.5</v>
      </c>
      <c r="AB122" s="29">
        <v>2454</v>
      </c>
      <c r="AC122" s="29">
        <v>2432.5</v>
      </c>
      <c r="AD122" s="29">
        <v>2374.5</v>
      </c>
      <c r="AE122" s="29">
        <v>2369</v>
      </c>
      <c r="AF122" s="29">
        <v>2358.5</v>
      </c>
      <c r="AG122" s="29">
        <v>2346</v>
      </c>
      <c r="AH122" s="29">
        <v>2330</v>
      </c>
      <c r="AI122" s="29">
        <v>2347</v>
      </c>
      <c r="AJ122" s="29">
        <v>2351</v>
      </c>
      <c r="AK122" s="29">
        <v>2357.5</v>
      </c>
      <c r="AL122" s="29">
        <v>2342</v>
      </c>
      <c r="AM122" s="29">
        <v>2346</v>
      </c>
      <c r="AN122" s="29">
        <v>2384</v>
      </c>
      <c r="AO122" s="29">
        <v>2333.5</v>
      </c>
      <c r="AP122" s="29">
        <v>2425</v>
      </c>
      <c r="AQ122" s="29">
        <v>2364</v>
      </c>
      <c r="AR122" s="29">
        <v>2329</v>
      </c>
      <c r="AS122" s="29">
        <v>2403</v>
      </c>
      <c r="AT122" s="29">
        <v>2363.5</v>
      </c>
      <c r="AU122" s="29">
        <v>2265.5</v>
      </c>
      <c r="AV122" s="29">
        <v>2300</v>
      </c>
      <c r="AW122" s="29">
        <v>2260</v>
      </c>
      <c r="AX122" s="29">
        <v>2199</v>
      </c>
      <c r="AY122" s="29">
        <v>2177.5</v>
      </c>
      <c r="AZ122" s="29">
        <v>2227</v>
      </c>
      <c r="BA122" s="29">
        <v>2284</v>
      </c>
      <c r="BB122" s="29">
        <v>2279.5</v>
      </c>
      <c r="BC122" s="29">
        <v>2291</v>
      </c>
      <c r="BD122" s="29">
        <v>2307</v>
      </c>
      <c r="BE122" s="29">
        <v>2336</v>
      </c>
      <c r="BF122" s="29">
        <v>2375</v>
      </c>
      <c r="BG122" s="29">
        <v>2392</v>
      </c>
      <c r="BH122" s="29">
        <v>2332.5</v>
      </c>
      <c r="BI122" s="29">
        <v>2323</v>
      </c>
      <c r="BJ122" s="29">
        <v>2269</v>
      </c>
      <c r="BK122" s="29">
        <v>2234.5</v>
      </c>
      <c r="BL122" s="30">
        <v>2209</v>
      </c>
      <c r="BM122" s="2">
        <v>2221</v>
      </c>
      <c r="BN122" s="2">
        <v>2232</v>
      </c>
      <c r="BO122" s="2">
        <v>2240</v>
      </c>
      <c r="BP122" s="2">
        <v>2204.5</v>
      </c>
      <c r="BQ122" s="2">
        <v>2247</v>
      </c>
      <c r="BR122" s="2">
        <v>2165</v>
      </c>
      <c r="BS122" s="2">
        <v>2200</v>
      </c>
      <c r="BT122" s="2">
        <v>2215.5</v>
      </c>
      <c r="BU122" s="2">
        <v>2026.5</v>
      </c>
      <c r="BV122" s="2">
        <v>2060.5</v>
      </c>
      <c r="BW122" s="2">
        <v>2054</v>
      </c>
      <c r="BX122" s="2">
        <v>2135</v>
      </c>
      <c r="BY122" s="2">
        <v>2195</v>
      </c>
      <c r="BZ122" s="2">
        <v>2265</v>
      </c>
      <c r="CA122" s="2">
        <v>2272</v>
      </c>
      <c r="CB122" s="2">
        <v>2295</v>
      </c>
      <c r="CC122" s="2">
        <v>2292.5</v>
      </c>
      <c r="CD122" s="2">
        <v>2292.5</v>
      </c>
      <c r="CE122" s="2">
        <v>2304</v>
      </c>
      <c r="CF122" s="2">
        <v>2338.5</v>
      </c>
      <c r="CG122" s="2">
        <v>2325</v>
      </c>
      <c r="CH122" s="2">
        <v>2343</v>
      </c>
      <c r="CI122" s="2">
        <v>2251.5</v>
      </c>
      <c r="CJ122" s="2">
        <v>2248</v>
      </c>
      <c r="CK122" s="2">
        <v>2246.5</v>
      </c>
      <c r="CL122" s="2">
        <v>2284</v>
      </c>
      <c r="CM122" s="2">
        <v>2227</v>
      </c>
      <c r="CN122" s="2">
        <v>2181.5</v>
      </c>
      <c r="CO122" s="2">
        <v>2202.5</v>
      </c>
      <c r="CP122" s="2">
        <v>2317.5</v>
      </c>
      <c r="CQ122" s="2">
        <v>2188.5</v>
      </c>
      <c r="CR122" s="2">
        <v>2195</v>
      </c>
      <c r="CS122" s="2">
        <v>2118.5</v>
      </c>
      <c r="CT122" s="2">
        <v>2052</v>
      </c>
      <c r="CU122" s="2">
        <v>2150</v>
      </c>
      <c r="CV122" s="2">
        <v>2166</v>
      </c>
      <c r="CW122" s="2">
        <v>2131</v>
      </c>
      <c r="CX122" s="2">
        <v>2095</v>
      </c>
      <c r="CY122" s="2">
        <v>2117.5</v>
      </c>
      <c r="CZ122" s="2">
        <v>2129</v>
      </c>
      <c r="DA122" s="2">
        <v>2184</v>
      </c>
      <c r="DB122" s="2">
        <v>2152.5</v>
      </c>
      <c r="DC122" s="2">
        <v>2045.5</v>
      </c>
      <c r="DD122" s="2">
        <v>2143.5</v>
      </c>
      <c r="DE122" s="2">
        <v>2155</v>
      </c>
      <c r="DF122" s="2">
        <v>2139.5</v>
      </c>
      <c r="DG122" s="2">
        <v>2244.5</v>
      </c>
      <c r="DH122" s="2">
        <v>2221.5</v>
      </c>
      <c r="DI122" s="2">
        <v>2262</v>
      </c>
      <c r="DJ122" s="2">
        <v>2163.5</v>
      </c>
      <c r="DK122" s="2">
        <v>2121</v>
      </c>
      <c r="DL122" s="2">
        <v>2197.5</v>
      </c>
      <c r="DM122" s="2">
        <v>2236</v>
      </c>
      <c r="DN122" s="2">
        <v>2255</v>
      </c>
      <c r="DO122" s="2">
        <v>2180.5</v>
      </c>
      <c r="DP122" s="2">
        <v>2184.5</v>
      </c>
      <c r="DQ122" s="2">
        <v>2230</v>
      </c>
      <c r="DR122" s="2">
        <v>2323.5</v>
      </c>
      <c r="DS122" s="2">
        <v>2332.5</v>
      </c>
      <c r="DT122" s="2">
        <v>2280</v>
      </c>
      <c r="DU122" s="2">
        <v>2245</v>
      </c>
      <c r="DV122" s="2">
        <v>2174</v>
      </c>
      <c r="DW122" s="2">
        <v>2109</v>
      </c>
      <c r="DX122" s="2">
        <v>2037.5</v>
      </c>
      <c r="DY122" s="2">
        <v>1982</v>
      </c>
      <c r="DZ122" s="2">
        <v>1969.5</v>
      </c>
      <c r="EA122" s="2">
        <v>1950</v>
      </c>
      <c r="EB122" s="2">
        <v>1944.5</v>
      </c>
      <c r="EC122" s="2">
        <v>1913.5</v>
      </c>
      <c r="ED122" s="2">
        <v>1908.5</v>
      </c>
      <c r="EE122" s="2">
        <v>1908</v>
      </c>
      <c r="EF122" s="2">
        <v>1952</v>
      </c>
      <c r="EG122" s="2">
        <v>1930</v>
      </c>
      <c r="EH122" s="2">
        <v>1884.5</v>
      </c>
      <c r="EI122" s="2">
        <v>1933.5</v>
      </c>
      <c r="EJ122" s="2">
        <v>1935</v>
      </c>
      <c r="EK122" s="2">
        <v>1940</v>
      </c>
      <c r="EL122" s="2">
        <v>1914</v>
      </c>
      <c r="EM122" s="2">
        <v>1889.5</v>
      </c>
      <c r="EN122" s="2">
        <v>1882</v>
      </c>
      <c r="EO122" s="2">
        <v>1825</v>
      </c>
      <c r="EP122" s="2">
        <v>1804.5</v>
      </c>
      <c r="EQ122" s="2">
        <v>1808</v>
      </c>
      <c r="ER122" s="2">
        <v>1816</v>
      </c>
      <c r="ES122" s="2">
        <v>1764.5</v>
      </c>
      <c r="ET122" s="2">
        <v>1759.5</v>
      </c>
      <c r="EU122" s="2">
        <v>1736</v>
      </c>
      <c r="EV122" s="2">
        <v>1740</v>
      </c>
      <c r="EW122" s="2">
        <v>1737</v>
      </c>
      <c r="EX122" s="2">
        <v>1767</v>
      </c>
      <c r="EY122" s="2">
        <v>1771.5</v>
      </c>
      <c r="EZ122" s="2">
        <v>1787</v>
      </c>
      <c r="FA122" s="2">
        <v>1780</v>
      </c>
      <c r="FB122" s="2">
        <v>1738</v>
      </c>
      <c r="FC122" s="2">
        <v>1738</v>
      </c>
      <c r="FD122" s="2">
        <v>1773</v>
      </c>
      <c r="FE122" s="2">
        <v>1778</v>
      </c>
      <c r="FF122" s="2">
        <v>1736</v>
      </c>
      <c r="FG122" s="2">
        <v>1734</v>
      </c>
      <c r="FH122" s="2">
        <v>1723.5</v>
      </c>
      <c r="FI122" s="2">
        <v>1723.5</v>
      </c>
      <c r="FJ122" s="2">
        <v>1742</v>
      </c>
      <c r="FK122" s="2">
        <v>1751</v>
      </c>
      <c r="FL122" s="2">
        <v>1749.5</v>
      </c>
      <c r="FM122" s="2">
        <v>1765.5</v>
      </c>
      <c r="FN122" s="2">
        <v>1812.5</v>
      </c>
      <c r="FO122" s="2">
        <v>1813.5</v>
      </c>
      <c r="FP122" s="2">
        <v>1749.5</v>
      </c>
      <c r="FQ122" s="2">
        <v>1734</v>
      </c>
      <c r="FR122" s="2">
        <v>1688.5</v>
      </c>
      <c r="FS122" s="2">
        <v>1665</v>
      </c>
      <c r="FT122" s="2">
        <v>1646</v>
      </c>
      <c r="FU122" s="2">
        <v>1617</v>
      </c>
      <c r="FV122" s="2">
        <v>1610</v>
      </c>
      <c r="FW122" s="2">
        <v>1636.5</v>
      </c>
      <c r="FX122" s="2">
        <v>1654</v>
      </c>
      <c r="FY122" s="2">
        <v>1642.5</v>
      </c>
      <c r="FZ122" s="2">
        <v>1618</v>
      </c>
      <c r="GA122" s="2">
        <v>1595.5</v>
      </c>
      <c r="GB122" s="2">
        <v>1592.5</v>
      </c>
      <c r="GC122" s="2">
        <v>1618.5</v>
      </c>
      <c r="GD122" s="2">
        <v>1634</v>
      </c>
      <c r="GE122" s="2">
        <v>1647.5</v>
      </c>
      <c r="GF122" s="2">
        <v>1617</v>
      </c>
      <c r="GG122" s="2">
        <v>1640</v>
      </c>
      <c r="GH122" s="2">
        <v>1615.5</v>
      </c>
      <c r="GI122" s="2">
        <v>1602</v>
      </c>
      <c r="GJ122" s="2">
        <v>1599</v>
      </c>
      <c r="GK122" s="2">
        <v>1622</v>
      </c>
      <c r="GL122" s="2">
        <v>1633.5</v>
      </c>
      <c r="GM122" s="2">
        <v>1602</v>
      </c>
      <c r="GN122" s="2">
        <v>1607.5</v>
      </c>
      <c r="GO122" s="2">
        <v>1598.5</v>
      </c>
      <c r="GP122" s="2">
        <v>1601.5</v>
      </c>
      <c r="GQ122" s="2">
        <v>1583</v>
      </c>
      <c r="GR122" s="2">
        <v>1533.5</v>
      </c>
      <c r="GS122" s="2">
        <v>1566</v>
      </c>
      <c r="GT122" s="2">
        <v>1556.5</v>
      </c>
      <c r="GU122" s="2">
        <v>1541.5</v>
      </c>
      <c r="GV122" s="2">
        <v>1606</v>
      </c>
      <c r="GW122" s="2">
        <v>1619.5</v>
      </c>
      <c r="GX122" s="2">
        <v>1609.5</v>
      </c>
      <c r="GY122" s="2">
        <v>1600</v>
      </c>
      <c r="GZ122" s="2">
        <v>1607</v>
      </c>
      <c r="HA122" s="2">
        <v>1605</v>
      </c>
      <c r="HB122" s="2">
        <v>1593</v>
      </c>
      <c r="HC122" s="2">
        <v>1628.5</v>
      </c>
      <c r="HD122" s="2">
        <v>1662.5</v>
      </c>
      <c r="HE122" s="2">
        <v>1664</v>
      </c>
      <c r="HF122" s="2">
        <v>1696</v>
      </c>
      <c r="HG122" s="2">
        <v>1571</v>
      </c>
      <c r="HH122" s="2">
        <v>1588</v>
      </c>
      <c r="HI122" s="2">
        <v>1581.5</v>
      </c>
      <c r="HJ122" s="2">
        <v>1579.5</v>
      </c>
      <c r="HK122" s="2">
        <v>1569.5</v>
      </c>
      <c r="HL122" s="2">
        <v>1585</v>
      </c>
      <c r="HM122" s="2">
        <v>1613.5</v>
      </c>
      <c r="HN122" s="2">
        <v>1625</v>
      </c>
      <c r="HO122" s="2">
        <v>1619.5</v>
      </c>
      <c r="HP122" s="2">
        <v>1623.5</v>
      </c>
      <c r="HQ122" s="2">
        <v>1603</v>
      </c>
      <c r="HR122" s="2">
        <v>1588</v>
      </c>
      <c r="HS122" s="2">
        <v>1585</v>
      </c>
      <c r="HT122" s="2">
        <v>1568.5</v>
      </c>
      <c r="HU122" s="2">
        <v>1581.5</v>
      </c>
      <c r="HV122" s="2">
        <v>1589</v>
      </c>
      <c r="HW122" s="2">
        <v>1575</v>
      </c>
      <c r="HX122" s="2">
        <v>1559.5</v>
      </c>
      <c r="HY122" s="2">
        <v>1561</v>
      </c>
      <c r="HZ122" s="2">
        <v>1540.5</v>
      </c>
      <c r="IA122" s="2">
        <v>1562.5</v>
      </c>
      <c r="IB122" s="2">
        <v>1593</v>
      </c>
      <c r="IC122" s="2">
        <v>1581.5</v>
      </c>
      <c r="ID122" s="2">
        <v>1509</v>
      </c>
      <c r="IE122" s="2">
        <v>1494</v>
      </c>
      <c r="IF122" s="2">
        <v>1504</v>
      </c>
      <c r="IG122" s="2">
        <v>1516</v>
      </c>
      <c r="IH122" s="2">
        <v>1522</v>
      </c>
      <c r="II122" s="2">
        <v>1468.5</v>
      </c>
      <c r="IJ122" s="2">
        <v>1472</v>
      </c>
      <c r="IK122" s="2">
        <v>1474.5</v>
      </c>
      <c r="IL122" s="2">
        <v>1449.5</v>
      </c>
      <c r="IM122" s="2">
        <v>1431</v>
      </c>
      <c r="IN122" s="2">
        <v>1400.5</v>
      </c>
      <c r="IO122" s="2">
        <v>1382</v>
      </c>
      <c r="IP122" s="2">
        <v>1371</v>
      </c>
      <c r="IQ122" s="2">
        <v>1412.5</v>
      </c>
      <c r="IR122" s="2">
        <v>1425</v>
      </c>
      <c r="IS122" s="2">
        <v>1392.5</v>
      </c>
      <c r="IT122" s="2">
        <v>1420.5</v>
      </c>
    </row>
    <row r="123" spans="1:254" ht="15.9" customHeight="1">
      <c r="A123" s="65" t="s">
        <v>241</v>
      </c>
      <c r="B123" s="25" t="s">
        <v>242</v>
      </c>
      <c r="C123" s="39">
        <v>2571.5</v>
      </c>
      <c r="D123" s="38">
        <v>-63.5</v>
      </c>
      <c r="E123" s="34">
        <v>2635</v>
      </c>
      <c r="F123" s="34">
        <v>2580</v>
      </c>
      <c r="G123" s="29">
        <v>2526.5</v>
      </c>
      <c r="H123" s="29">
        <v>2530.5</v>
      </c>
      <c r="I123" s="29">
        <v>2569</v>
      </c>
      <c r="J123" s="29">
        <v>2523.5</v>
      </c>
      <c r="K123" s="29">
        <v>2607.5</v>
      </c>
      <c r="L123" s="29">
        <v>2674</v>
      </c>
      <c r="M123" s="29">
        <v>2699.5</v>
      </c>
      <c r="N123" s="29">
        <v>2674</v>
      </c>
      <c r="O123" s="29">
        <v>2660.5</v>
      </c>
      <c r="P123" s="29">
        <v>2642</v>
      </c>
      <c r="Q123" s="29">
        <v>2578.5</v>
      </c>
      <c r="R123" s="29">
        <v>2621</v>
      </c>
      <c r="S123" s="29">
        <v>2653</v>
      </c>
      <c r="T123" s="29">
        <v>2638.5</v>
      </c>
      <c r="U123" s="29">
        <v>2590</v>
      </c>
      <c r="V123" s="29">
        <v>2613</v>
      </c>
      <c r="W123" s="29">
        <v>2621.5</v>
      </c>
      <c r="X123" s="29">
        <v>2580</v>
      </c>
      <c r="Y123" s="29">
        <v>2609</v>
      </c>
      <c r="Z123" s="29">
        <v>2640</v>
      </c>
      <c r="AA123" s="29">
        <v>2553.5</v>
      </c>
      <c r="AB123" s="29">
        <v>2536.5</v>
      </c>
      <c r="AC123" s="29">
        <v>2491</v>
      </c>
      <c r="AD123" s="29">
        <v>2423</v>
      </c>
      <c r="AE123" s="29">
        <v>2424</v>
      </c>
      <c r="AF123" s="29">
        <v>2423.5</v>
      </c>
      <c r="AG123" s="29">
        <v>2400.5</v>
      </c>
      <c r="AH123" s="29">
        <v>2389.5</v>
      </c>
      <c r="AI123" s="29">
        <v>2412.5</v>
      </c>
      <c r="AJ123" s="29">
        <v>2427.5</v>
      </c>
      <c r="AK123" s="29">
        <v>2412.5</v>
      </c>
      <c r="AL123" s="29">
        <v>2354.5</v>
      </c>
      <c r="AM123" s="29">
        <v>2357</v>
      </c>
      <c r="AN123" s="29">
        <v>2397</v>
      </c>
      <c r="AO123" s="29">
        <v>2360.5</v>
      </c>
      <c r="AP123" s="29">
        <v>2465</v>
      </c>
      <c r="AQ123" s="29">
        <v>2379.5</v>
      </c>
      <c r="AR123" s="29">
        <v>2354.5</v>
      </c>
      <c r="AS123" s="29">
        <v>2470.5</v>
      </c>
      <c r="AT123" s="29">
        <v>2447.5</v>
      </c>
      <c r="AU123" s="29">
        <v>2358</v>
      </c>
      <c r="AV123" s="29">
        <v>2442.5</v>
      </c>
      <c r="AW123" s="29">
        <v>2376.5</v>
      </c>
      <c r="AX123" s="29">
        <v>2351</v>
      </c>
      <c r="AY123" s="29">
        <v>2319.5</v>
      </c>
      <c r="AZ123" s="29">
        <v>2372.5</v>
      </c>
      <c r="BA123" s="29">
        <v>2348</v>
      </c>
      <c r="BB123" s="29">
        <v>2299</v>
      </c>
      <c r="BC123" s="29">
        <v>2316</v>
      </c>
      <c r="BD123" s="29">
        <v>2345.5</v>
      </c>
      <c r="BE123" s="29">
        <v>2381</v>
      </c>
      <c r="BF123" s="29">
        <v>2378.5</v>
      </c>
      <c r="BG123" s="29">
        <v>2384.5</v>
      </c>
      <c r="BH123" s="29">
        <v>2323.5</v>
      </c>
      <c r="BI123" s="29">
        <v>2299</v>
      </c>
      <c r="BJ123" s="29">
        <v>2374.5</v>
      </c>
      <c r="BK123" s="29">
        <v>2403</v>
      </c>
      <c r="BL123" s="30">
        <v>2357</v>
      </c>
      <c r="BM123" s="2">
        <v>2361.5</v>
      </c>
      <c r="BN123" s="2">
        <v>2350.5</v>
      </c>
      <c r="BO123" s="2">
        <v>2301.5</v>
      </c>
      <c r="BP123" s="2">
        <v>2245</v>
      </c>
      <c r="BQ123" s="2">
        <v>2307.5</v>
      </c>
      <c r="BR123" s="2">
        <v>2123</v>
      </c>
      <c r="BS123" s="2">
        <v>2150.5</v>
      </c>
      <c r="BT123" s="2">
        <v>2168</v>
      </c>
      <c r="BU123" s="2">
        <v>2025.5</v>
      </c>
      <c r="BV123" s="2">
        <v>2047.5</v>
      </c>
      <c r="BW123" s="2">
        <v>2029</v>
      </c>
      <c r="BX123" s="2">
        <v>2046</v>
      </c>
      <c r="BY123" s="2">
        <v>2094.5</v>
      </c>
      <c r="BZ123" s="2">
        <v>2129</v>
      </c>
      <c r="CA123" s="2">
        <v>2117.5</v>
      </c>
      <c r="CB123" s="2">
        <v>2128.5</v>
      </c>
      <c r="CC123" s="2">
        <v>2120</v>
      </c>
      <c r="CD123" s="2">
        <v>2098</v>
      </c>
      <c r="CE123" s="2">
        <v>2122.5</v>
      </c>
      <c r="CF123" s="2">
        <v>2152.5</v>
      </c>
      <c r="CG123" s="2">
        <v>2147</v>
      </c>
      <c r="CH123" s="2">
        <v>2158</v>
      </c>
      <c r="CI123" s="2">
        <v>2091.5</v>
      </c>
      <c r="CJ123" s="2">
        <v>2070</v>
      </c>
      <c r="CK123" s="2">
        <v>2059.5</v>
      </c>
      <c r="CL123" s="2">
        <v>2115</v>
      </c>
      <c r="CM123" s="2">
        <v>2069</v>
      </c>
      <c r="CN123" s="2">
        <v>1986</v>
      </c>
      <c r="CO123" s="2">
        <v>1967.5</v>
      </c>
      <c r="CP123" s="2">
        <v>2078.5</v>
      </c>
      <c r="CQ123" s="2">
        <v>2110</v>
      </c>
      <c r="CR123" s="2">
        <v>2102</v>
      </c>
      <c r="CS123" s="2">
        <v>2033.5</v>
      </c>
      <c r="CT123" s="2">
        <v>1960</v>
      </c>
      <c r="CU123" s="2">
        <v>1985.5</v>
      </c>
      <c r="CV123" s="2">
        <v>2024.5</v>
      </c>
      <c r="CW123" s="2">
        <v>1991.5</v>
      </c>
      <c r="CX123" s="2">
        <v>1945.5</v>
      </c>
      <c r="CY123" s="2">
        <v>1951.5</v>
      </c>
      <c r="CZ123" s="2">
        <v>1950</v>
      </c>
      <c r="DA123" s="2">
        <v>1998</v>
      </c>
      <c r="DB123" s="2">
        <v>1976.5</v>
      </c>
      <c r="DC123" s="2">
        <v>1879.5</v>
      </c>
      <c r="DD123" s="2">
        <v>1970.5</v>
      </c>
      <c r="DE123" s="2">
        <v>1985.5</v>
      </c>
      <c r="DF123" s="2">
        <v>1941.5</v>
      </c>
      <c r="DG123" s="2">
        <v>2042</v>
      </c>
      <c r="DH123" s="2">
        <v>1999.5</v>
      </c>
      <c r="DI123" s="2">
        <v>2079.5</v>
      </c>
      <c r="DJ123" s="2">
        <v>1999</v>
      </c>
      <c r="DK123" s="2">
        <v>1961.5</v>
      </c>
      <c r="DL123" s="2">
        <v>2062</v>
      </c>
      <c r="DM123" s="2">
        <v>2104</v>
      </c>
      <c r="DN123" s="2">
        <v>2089.5</v>
      </c>
      <c r="DO123" s="2">
        <v>2050</v>
      </c>
      <c r="DP123" s="2">
        <v>2068</v>
      </c>
      <c r="DQ123" s="2">
        <v>2081.5</v>
      </c>
      <c r="DR123" s="2">
        <v>2159.5</v>
      </c>
      <c r="DS123" s="2">
        <v>2187.5</v>
      </c>
      <c r="DT123" s="2">
        <v>2167.5</v>
      </c>
      <c r="DU123" s="2">
        <v>2179.5</v>
      </c>
      <c r="DV123" s="2">
        <v>2092.5</v>
      </c>
      <c r="DW123" s="2">
        <v>2089.5</v>
      </c>
      <c r="DX123" s="2">
        <v>2057.5</v>
      </c>
      <c r="DY123" s="2">
        <v>1991</v>
      </c>
      <c r="DZ123" s="2">
        <v>1967</v>
      </c>
      <c r="EA123" s="2">
        <v>1943</v>
      </c>
      <c r="EB123" s="2">
        <v>1926</v>
      </c>
      <c r="EC123" s="2">
        <v>1906.5</v>
      </c>
      <c r="ED123" s="2">
        <v>1909.5</v>
      </c>
      <c r="EE123" s="2">
        <v>1910</v>
      </c>
      <c r="EF123" s="2">
        <v>1960</v>
      </c>
      <c r="EG123" s="2">
        <v>1927.5</v>
      </c>
      <c r="EH123" s="2">
        <v>1886.5</v>
      </c>
      <c r="EI123" s="2">
        <v>1925</v>
      </c>
      <c r="EJ123" s="2">
        <v>1943.5</v>
      </c>
      <c r="EK123" s="2">
        <v>1938</v>
      </c>
      <c r="EL123" s="2">
        <v>1898</v>
      </c>
      <c r="EM123" s="2">
        <v>1852</v>
      </c>
      <c r="EN123" s="2">
        <v>1860</v>
      </c>
      <c r="EO123" s="2">
        <v>1806</v>
      </c>
      <c r="EP123" s="2">
        <v>1783.5</v>
      </c>
      <c r="EQ123" s="2">
        <v>1786.5</v>
      </c>
      <c r="ER123" s="2">
        <v>1790</v>
      </c>
      <c r="ES123" s="2">
        <v>1739</v>
      </c>
      <c r="ET123" s="2">
        <v>1732.5</v>
      </c>
      <c r="EU123" s="2">
        <v>1699.5</v>
      </c>
      <c r="EV123" s="2">
        <v>1697</v>
      </c>
      <c r="EW123" s="2">
        <v>1698</v>
      </c>
      <c r="EX123" s="2">
        <v>1713</v>
      </c>
      <c r="EY123" s="2">
        <v>1724.5</v>
      </c>
      <c r="EZ123" s="2">
        <v>1717</v>
      </c>
      <c r="FA123" s="2">
        <v>1706.5</v>
      </c>
      <c r="FB123" s="2">
        <v>1675.5</v>
      </c>
      <c r="FC123" s="2">
        <v>1684</v>
      </c>
      <c r="FD123" s="2">
        <v>1720.5</v>
      </c>
      <c r="FE123" s="2">
        <v>1724.5</v>
      </c>
      <c r="FF123" s="2">
        <v>1686.5</v>
      </c>
      <c r="FG123" s="2">
        <v>1684</v>
      </c>
      <c r="FH123" s="2">
        <v>1688</v>
      </c>
      <c r="FI123" s="2">
        <v>1698.5</v>
      </c>
      <c r="FJ123" s="2">
        <v>1729</v>
      </c>
      <c r="FK123" s="2">
        <v>1713</v>
      </c>
      <c r="FL123" s="2">
        <v>1712.5</v>
      </c>
      <c r="FM123" s="2">
        <v>1684</v>
      </c>
      <c r="FN123" s="2">
        <v>1724.5</v>
      </c>
      <c r="FO123" s="2">
        <v>1735</v>
      </c>
      <c r="FP123" s="2">
        <v>1686</v>
      </c>
      <c r="FQ123" s="2">
        <v>1658</v>
      </c>
      <c r="FR123" s="2">
        <v>1636.5</v>
      </c>
      <c r="FS123" s="2">
        <v>1604</v>
      </c>
      <c r="FT123" s="2">
        <v>1588.5</v>
      </c>
      <c r="FU123" s="2">
        <v>1563</v>
      </c>
      <c r="FV123" s="2">
        <v>1554.5</v>
      </c>
      <c r="FW123" s="2">
        <v>1559.5</v>
      </c>
      <c r="FX123" s="2">
        <v>1579.5</v>
      </c>
      <c r="FY123" s="2">
        <v>1578</v>
      </c>
      <c r="FZ123" s="2">
        <v>1584.5</v>
      </c>
      <c r="GA123" s="2">
        <v>1579.5</v>
      </c>
      <c r="GB123" s="2">
        <v>1582</v>
      </c>
      <c r="GC123" s="2">
        <v>1578.5</v>
      </c>
      <c r="GD123" s="2">
        <v>1598</v>
      </c>
      <c r="GE123" s="2">
        <v>1607</v>
      </c>
      <c r="GF123" s="2">
        <v>1571.5</v>
      </c>
      <c r="GG123" s="2">
        <v>1586</v>
      </c>
      <c r="GH123" s="2">
        <v>1564.5</v>
      </c>
      <c r="GI123" s="2">
        <v>1538</v>
      </c>
      <c r="GJ123" s="2">
        <v>1520.5</v>
      </c>
      <c r="GK123" s="2">
        <v>1527</v>
      </c>
      <c r="GL123" s="2">
        <v>1534.5</v>
      </c>
      <c r="GM123" s="2">
        <v>1474.5</v>
      </c>
      <c r="GN123" s="2">
        <v>1471.5</v>
      </c>
      <c r="GO123" s="2">
        <v>1477</v>
      </c>
      <c r="GP123" s="2">
        <v>1477.5</v>
      </c>
      <c r="GQ123" s="2">
        <v>1468.5</v>
      </c>
      <c r="GR123" s="2">
        <v>1416.5</v>
      </c>
      <c r="GS123" s="2">
        <v>1445</v>
      </c>
      <c r="GT123" s="2">
        <v>1435.5</v>
      </c>
      <c r="GU123" s="2">
        <v>1422</v>
      </c>
      <c r="GV123" s="2">
        <v>1479.5</v>
      </c>
      <c r="GW123" s="2">
        <v>1498</v>
      </c>
      <c r="GX123" s="2">
        <v>1488.5</v>
      </c>
      <c r="GY123" s="2">
        <v>1483.5</v>
      </c>
      <c r="GZ123" s="2">
        <v>1493</v>
      </c>
      <c r="HA123" s="2">
        <v>1496.5</v>
      </c>
      <c r="HB123" s="2">
        <v>1503</v>
      </c>
      <c r="HC123" s="2">
        <v>1530</v>
      </c>
      <c r="HD123" s="2">
        <v>1560</v>
      </c>
      <c r="HE123" s="2">
        <v>1545</v>
      </c>
      <c r="HF123" s="2">
        <v>1573</v>
      </c>
      <c r="HG123" s="2">
        <v>1511.5</v>
      </c>
      <c r="HH123" s="2">
        <v>1513</v>
      </c>
      <c r="HI123" s="2">
        <v>1508</v>
      </c>
      <c r="HJ123" s="2">
        <v>1494</v>
      </c>
      <c r="HK123" s="2">
        <v>1499</v>
      </c>
      <c r="HL123" s="2">
        <v>1479</v>
      </c>
      <c r="HM123" s="2">
        <v>1503</v>
      </c>
      <c r="HN123" s="2">
        <v>1515</v>
      </c>
      <c r="HO123" s="2">
        <v>1516</v>
      </c>
      <c r="HP123" s="2">
        <v>1496.5</v>
      </c>
      <c r="HQ123" s="2">
        <v>1461</v>
      </c>
      <c r="HR123" s="2">
        <v>1459</v>
      </c>
      <c r="HS123" s="2">
        <v>1448</v>
      </c>
      <c r="HT123" s="2">
        <v>1437</v>
      </c>
      <c r="HU123" s="2">
        <v>1460</v>
      </c>
      <c r="HV123" s="2">
        <v>1473.5</v>
      </c>
      <c r="HW123" s="2">
        <v>1455.5</v>
      </c>
      <c r="HX123" s="2">
        <v>1450</v>
      </c>
      <c r="HY123" s="2">
        <v>1439</v>
      </c>
      <c r="HZ123" s="2">
        <v>1429</v>
      </c>
      <c r="IA123" s="2">
        <v>1450</v>
      </c>
      <c r="IB123" s="2">
        <v>1463</v>
      </c>
      <c r="IC123" s="2">
        <v>1446.5</v>
      </c>
      <c r="ID123" s="2">
        <v>1426</v>
      </c>
      <c r="IE123" s="2">
        <v>1416</v>
      </c>
      <c r="IF123" s="2">
        <v>1438</v>
      </c>
      <c r="IG123" s="2">
        <v>1457</v>
      </c>
      <c r="IH123" s="2">
        <v>1458.5</v>
      </c>
      <c r="II123" s="2">
        <v>1409.5</v>
      </c>
      <c r="IJ123" s="2">
        <v>1416.5</v>
      </c>
      <c r="IK123" s="2">
        <v>1428.5</v>
      </c>
      <c r="IL123" s="2">
        <v>1414</v>
      </c>
      <c r="IM123" s="2">
        <v>1397</v>
      </c>
      <c r="IN123" s="2">
        <v>1366</v>
      </c>
      <c r="IO123" s="2">
        <v>1349</v>
      </c>
      <c r="IP123" s="2">
        <v>1318.5</v>
      </c>
      <c r="IQ123" s="2">
        <v>1378.5</v>
      </c>
      <c r="IR123" s="2">
        <v>1374</v>
      </c>
      <c r="IS123" s="2">
        <v>1341.5</v>
      </c>
      <c r="IT123" s="2">
        <v>1337.5</v>
      </c>
    </row>
    <row r="124" spans="1:254" ht="15.9" customHeight="1">
      <c r="A124" s="65" t="s">
        <v>243</v>
      </c>
      <c r="B124" s="25" t="s">
        <v>244</v>
      </c>
      <c r="C124" s="39">
        <v>1529.5</v>
      </c>
      <c r="D124" s="38">
        <v>22.5</v>
      </c>
      <c r="E124" s="34">
        <v>1507</v>
      </c>
      <c r="F124" s="34">
        <v>1495.5</v>
      </c>
      <c r="G124" s="29">
        <v>1508</v>
      </c>
      <c r="H124" s="29">
        <v>1541</v>
      </c>
      <c r="I124" s="29">
        <v>1591</v>
      </c>
      <c r="J124" s="29">
        <v>1621.5</v>
      </c>
      <c r="K124" s="29">
        <v>1633</v>
      </c>
      <c r="L124" s="29">
        <v>1600.5</v>
      </c>
      <c r="M124" s="29">
        <v>1588</v>
      </c>
      <c r="N124" s="29">
        <v>1557</v>
      </c>
      <c r="O124" s="29">
        <v>1555</v>
      </c>
      <c r="P124" s="29">
        <v>1565</v>
      </c>
      <c r="Q124" s="29">
        <v>1592.5</v>
      </c>
      <c r="R124" s="29">
        <v>1567</v>
      </c>
      <c r="S124" s="29">
        <v>1572</v>
      </c>
      <c r="T124" s="29">
        <v>1558</v>
      </c>
      <c r="U124" s="29">
        <v>1552.5</v>
      </c>
      <c r="V124" s="29">
        <v>1532</v>
      </c>
      <c r="W124" s="29">
        <v>1519</v>
      </c>
      <c r="X124" s="29">
        <v>1527</v>
      </c>
      <c r="Y124" s="29">
        <v>1583.5</v>
      </c>
      <c r="Z124" s="29">
        <v>1584.5</v>
      </c>
      <c r="AA124" s="29">
        <v>1566</v>
      </c>
      <c r="AB124" s="29">
        <v>1567</v>
      </c>
      <c r="AC124" s="29">
        <v>1525.5</v>
      </c>
      <c r="AD124" s="29">
        <v>1493.5</v>
      </c>
      <c r="AE124" s="29">
        <v>1528.5</v>
      </c>
      <c r="AF124" s="29">
        <v>1520.5</v>
      </c>
      <c r="AG124" s="29">
        <v>1480</v>
      </c>
      <c r="AH124" s="29">
        <v>1495</v>
      </c>
      <c r="AI124" s="29">
        <v>1471</v>
      </c>
      <c r="AJ124" s="29">
        <v>1469.5</v>
      </c>
      <c r="AK124" s="29">
        <v>1497.5</v>
      </c>
      <c r="AL124" s="29">
        <v>1510.5</v>
      </c>
      <c r="AM124" s="29">
        <v>1528</v>
      </c>
      <c r="AN124" s="29">
        <v>1554.5</v>
      </c>
      <c r="AO124" s="29">
        <v>1572.5</v>
      </c>
      <c r="AP124" s="29">
        <v>1593.5</v>
      </c>
      <c r="AQ124" s="29">
        <v>1578.5</v>
      </c>
      <c r="AR124" s="29">
        <v>1597</v>
      </c>
      <c r="AS124" s="29">
        <v>1551</v>
      </c>
      <c r="AT124" s="29">
        <v>1499</v>
      </c>
      <c r="AU124" s="29">
        <v>1475.5</v>
      </c>
      <c r="AV124" s="29">
        <v>1506.5</v>
      </c>
      <c r="AW124" s="29">
        <v>1493.5</v>
      </c>
      <c r="AX124" s="29">
        <v>1520</v>
      </c>
      <c r="AY124" s="29">
        <v>1516</v>
      </c>
      <c r="AZ124" s="29">
        <v>1546</v>
      </c>
      <c r="BA124" s="29">
        <v>1543</v>
      </c>
      <c r="BB124" s="29">
        <v>1539</v>
      </c>
      <c r="BC124" s="29">
        <v>1557.5</v>
      </c>
      <c r="BD124" s="29">
        <v>1558.5</v>
      </c>
      <c r="BE124" s="29">
        <v>1547.5</v>
      </c>
      <c r="BF124" s="29">
        <v>1503</v>
      </c>
      <c r="BG124" s="29">
        <v>1557</v>
      </c>
      <c r="BH124" s="29">
        <v>1531.5</v>
      </c>
      <c r="BI124" s="29">
        <v>1545</v>
      </c>
      <c r="BJ124" s="29">
        <v>1565.5</v>
      </c>
      <c r="BK124" s="29">
        <v>1557.5</v>
      </c>
      <c r="BL124" s="30">
        <v>1606</v>
      </c>
      <c r="BM124" s="2">
        <v>1697.5</v>
      </c>
      <c r="BN124" s="2">
        <v>1688</v>
      </c>
      <c r="BO124" s="2">
        <v>1679</v>
      </c>
      <c r="BP124" s="2">
        <v>1700</v>
      </c>
      <c r="BQ124" s="2">
        <v>1736.5</v>
      </c>
      <c r="BR124" s="2">
        <v>1705</v>
      </c>
      <c r="BS124" s="2">
        <v>1724</v>
      </c>
      <c r="BT124" s="2">
        <v>1732</v>
      </c>
      <c r="BU124" s="2">
        <v>1728.5</v>
      </c>
      <c r="BV124" s="2">
        <v>1722.5</v>
      </c>
      <c r="BW124" s="2">
        <v>1767.5</v>
      </c>
      <c r="BX124" s="2">
        <v>1741</v>
      </c>
      <c r="BY124" s="2">
        <v>1770</v>
      </c>
      <c r="BZ124" s="2">
        <v>1776.5</v>
      </c>
      <c r="CA124" s="2">
        <v>1757.5</v>
      </c>
      <c r="CB124" s="2">
        <v>1783.5</v>
      </c>
      <c r="CC124" s="2">
        <v>1825.5</v>
      </c>
      <c r="CD124" s="2">
        <v>1803</v>
      </c>
      <c r="CE124" s="2">
        <v>1732</v>
      </c>
      <c r="CF124" s="2">
        <v>1735.5</v>
      </c>
      <c r="CG124" s="2">
        <v>1785</v>
      </c>
      <c r="CH124" s="2">
        <v>1779</v>
      </c>
      <c r="CI124" s="2">
        <v>1676</v>
      </c>
      <c r="CJ124" s="2">
        <v>1704</v>
      </c>
      <c r="CK124" s="2">
        <v>1713</v>
      </c>
      <c r="CL124" s="2">
        <v>1750</v>
      </c>
      <c r="CM124" s="2">
        <v>1713</v>
      </c>
      <c r="CN124" s="2">
        <v>1688</v>
      </c>
      <c r="CO124" s="2">
        <v>1665</v>
      </c>
      <c r="CP124" s="2">
        <v>1726.5</v>
      </c>
      <c r="CQ124" s="2">
        <v>1761.5</v>
      </c>
      <c r="CR124" s="2">
        <v>1784.5</v>
      </c>
      <c r="CS124" s="2">
        <v>1743.5</v>
      </c>
      <c r="CT124" s="2">
        <v>1758.5</v>
      </c>
      <c r="CU124" s="2">
        <v>1840</v>
      </c>
      <c r="CV124" s="2">
        <v>1883</v>
      </c>
      <c r="CW124" s="2">
        <v>1869.5</v>
      </c>
      <c r="CX124" s="2">
        <v>1828.5</v>
      </c>
      <c r="CY124" s="2">
        <v>1864.5</v>
      </c>
      <c r="CZ124" s="2">
        <v>1899.5</v>
      </c>
      <c r="DA124" s="2">
        <v>2008.5</v>
      </c>
      <c r="DB124" s="2">
        <v>2010</v>
      </c>
      <c r="DC124" s="2">
        <v>1950</v>
      </c>
      <c r="DD124" s="2">
        <v>2029</v>
      </c>
      <c r="DE124" s="2">
        <v>2034</v>
      </c>
      <c r="DF124" s="2">
        <v>1983.5</v>
      </c>
      <c r="DG124" s="2">
        <v>2050</v>
      </c>
      <c r="DH124" s="2">
        <v>2083.5</v>
      </c>
      <c r="DI124" s="2">
        <v>2121</v>
      </c>
      <c r="DJ124" s="2">
        <v>2154</v>
      </c>
      <c r="DK124" s="2">
        <v>2107</v>
      </c>
      <c r="DL124" s="2">
        <v>2080</v>
      </c>
      <c r="DM124" s="2">
        <v>2090.5</v>
      </c>
      <c r="DN124" s="2">
        <v>2102</v>
      </c>
      <c r="DO124" s="2">
        <v>2083</v>
      </c>
      <c r="DP124" s="2">
        <v>2056.5</v>
      </c>
      <c r="DQ124" s="2">
        <v>2097</v>
      </c>
      <c r="DR124" s="2">
        <v>2150</v>
      </c>
      <c r="DS124" s="2">
        <v>2158</v>
      </c>
      <c r="DT124" s="2">
        <v>2102.5</v>
      </c>
      <c r="DU124" s="2">
        <v>2058.5</v>
      </c>
      <c r="DV124" s="2">
        <v>1894.5</v>
      </c>
      <c r="DW124" s="2">
        <v>1887</v>
      </c>
      <c r="DX124" s="2">
        <v>1836.5</v>
      </c>
      <c r="DY124" s="2">
        <v>1796</v>
      </c>
      <c r="DZ124" s="2">
        <v>1805</v>
      </c>
      <c r="EA124" s="2">
        <v>1772.5</v>
      </c>
      <c r="EB124" s="2">
        <v>1733</v>
      </c>
      <c r="EC124" s="2">
        <v>1744.5</v>
      </c>
      <c r="ED124" s="2">
        <v>1780</v>
      </c>
      <c r="EE124" s="2">
        <v>1795</v>
      </c>
      <c r="EF124" s="2">
        <v>1847</v>
      </c>
      <c r="EG124" s="2">
        <v>1834.5</v>
      </c>
      <c r="EH124" s="2">
        <v>1793.5</v>
      </c>
      <c r="EI124" s="2">
        <v>1835</v>
      </c>
      <c r="EJ124" s="2">
        <v>1866</v>
      </c>
      <c r="EK124" s="2">
        <v>1888.5</v>
      </c>
      <c r="EL124" s="2">
        <v>1900.5</v>
      </c>
      <c r="EM124" s="2">
        <v>1911</v>
      </c>
      <c r="EN124" s="2">
        <v>1918</v>
      </c>
      <c r="EO124" s="2">
        <v>1860.5</v>
      </c>
      <c r="EP124" s="2">
        <v>1870</v>
      </c>
      <c r="EQ124" s="2">
        <v>1827</v>
      </c>
      <c r="ER124" s="2">
        <v>1865</v>
      </c>
      <c r="ES124" s="2">
        <v>1809.5</v>
      </c>
      <c r="ET124" s="2">
        <v>1793</v>
      </c>
      <c r="EU124" s="2">
        <v>1797</v>
      </c>
      <c r="EV124" s="2">
        <v>1814.5</v>
      </c>
      <c r="EW124" s="2">
        <v>1795</v>
      </c>
      <c r="EX124" s="2">
        <v>1788</v>
      </c>
      <c r="EY124" s="2">
        <v>1783</v>
      </c>
      <c r="EZ124" s="2">
        <v>1788.5</v>
      </c>
      <c r="FA124" s="2">
        <v>1803</v>
      </c>
      <c r="FB124" s="2">
        <v>1793</v>
      </c>
      <c r="FC124" s="2">
        <v>1800.5</v>
      </c>
      <c r="FD124" s="2">
        <v>1810.5</v>
      </c>
      <c r="FE124" s="2">
        <v>1831</v>
      </c>
      <c r="FF124" s="2">
        <v>1840</v>
      </c>
      <c r="FG124" s="2">
        <v>1807</v>
      </c>
      <c r="FH124" s="2">
        <v>1817</v>
      </c>
      <c r="FI124" s="2">
        <v>1809</v>
      </c>
      <c r="FJ124" s="2">
        <v>1814.5</v>
      </c>
      <c r="FK124" s="2">
        <v>1774.5</v>
      </c>
      <c r="FL124" s="2">
        <v>1802.5</v>
      </c>
      <c r="FM124" s="2">
        <v>1782.5</v>
      </c>
      <c r="FN124" s="2">
        <v>1758.5</v>
      </c>
      <c r="FO124" s="2">
        <v>1827.5</v>
      </c>
      <c r="FP124" s="2">
        <v>1852</v>
      </c>
      <c r="FQ124" s="2">
        <v>1872</v>
      </c>
      <c r="FR124" s="2">
        <v>1872.5</v>
      </c>
      <c r="FS124" s="2">
        <v>1817</v>
      </c>
      <c r="FT124" s="2">
        <v>1767</v>
      </c>
      <c r="FU124" s="2">
        <v>1749.5</v>
      </c>
      <c r="FV124" s="2">
        <v>1726</v>
      </c>
      <c r="FW124" s="2">
        <v>1728</v>
      </c>
      <c r="FX124" s="2">
        <v>1750.5</v>
      </c>
      <c r="FY124" s="2">
        <v>1768</v>
      </c>
      <c r="FZ124" s="2">
        <v>1736</v>
      </c>
      <c r="GA124" s="2">
        <v>1734.5</v>
      </c>
      <c r="GB124" s="2">
        <v>1702</v>
      </c>
      <c r="GC124" s="2">
        <v>1678</v>
      </c>
      <c r="GD124" s="2">
        <v>1652</v>
      </c>
      <c r="GE124" s="2">
        <v>1635</v>
      </c>
      <c r="GF124" s="2">
        <v>1612</v>
      </c>
      <c r="GG124" s="2">
        <v>1637</v>
      </c>
      <c r="GH124" s="2">
        <v>1624</v>
      </c>
      <c r="GI124" s="2">
        <v>1598</v>
      </c>
      <c r="GJ124" s="2">
        <v>1614</v>
      </c>
      <c r="GK124" s="2">
        <v>1638.5</v>
      </c>
      <c r="GL124" s="2">
        <v>1660</v>
      </c>
      <c r="GM124" s="2">
        <v>1674</v>
      </c>
      <c r="GN124" s="2">
        <v>1679.5</v>
      </c>
      <c r="GO124" s="2">
        <v>1647.5</v>
      </c>
      <c r="GP124" s="2">
        <v>1653.5</v>
      </c>
      <c r="GQ124" s="2">
        <v>1644.5</v>
      </c>
      <c r="GR124" s="2">
        <v>1621</v>
      </c>
      <c r="GS124" s="2">
        <v>1634.5</v>
      </c>
      <c r="GT124" s="2">
        <v>1620.5</v>
      </c>
      <c r="GU124" s="2">
        <v>1615.5</v>
      </c>
      <c r="GV124" s="2">
        <v>1655</v>
      </c>
      <c r="GW124" s="2">
        <v>1692</v>
      </c>
      <c r="GX124" s="2">
        <v>1724</v>
      </c>
      <c r="GY124" s="2">
        <v>1717</v>
      </c>
      <c r="GZ124" s="2">
        <v>1673</v>
      </c>
      <c r="HA124" s="2">
        <v>1552</v>
      </c>
      <c r="HB124" s="2">
        <v>1569.5</v>
      </c>
      <c r="HC124" s="2">
        <v>1594</v>
      </c>
      <c r="HD124" s="2">
        <v>1616</v>
      </c>
      <c r="HE124" s="2">
        <v>1628.5</v>
      </c>
      <c r="HF124" s="2">
        <v>1648</v>
      </c>
      <c r="HG124" s="2">
        <v>1634.5</v>
      </c>
      <c r="HH124" s="2">
        <v>1602.5</v>
      </c>
      <c r="HI124" s="2">
        <v>1618</v>
      </c>
      <c r="HJ124" s="2">
        <v>1641</v>
      </c>
      <c r="HK124" s="2">
        <v>1616</v>
      </c>
      <c r="HL124" s="2">
        <v>1613</v>
      </c>
      <c r="HM124" s="2">
        <v>1637</v>
      </c>
      <c r="HN124" s="2">
        <v>1653.5</v>
      </c>
      <c r="HO124" s="2">
        <v>1639</v>
      </c>
      <c r="HP124" s="2">
        <v>1644.5</v>
      </c>
      <c r="HQ124" s="2">
        <v>1655</v>
      </c>
      <c r="HR124" s="2">
        <v>1660</v>
      </c>
      <c r="HS124" s="2">
        <v>1611.5</v>
      </c>
      <c r="HT124" s="2">
        <v>1587.5</v>
      </c>
      <c r="HU124" s="2">
        <v>1585</v>
      </c>
      <c r="HV124" s="2">
        <v>1589</v>
      </c>
      <c r="HW124" s="2">
        <v>1585.5</v>
      </c>
      <c r="HX124" s="2">
        <v>1595.5</v>
      </c>
      <c r="HY124" s="2">
        <v>1617</v>
      </c>
      <c r="HZ124" s="2">
        <v>1610.5</v>
      </c>
      <c r="IA124" s="2">
        <v>1602.5</v>
      </c>
      <c r="IB124" s="2">
        <v>1635</v>
      </c>
      <c r="IC124" s="2">
        <v>1632</v>
      </c>
      <c r="ID124" s="2">
        <v>1630.5</v>
      </c>
      <c r="IE124" s="2">
        <v>1655.5</v>
      </c>
      <c r="IF124" s="2">
        <v>1627</v>
      </c>
      <c r="IG124" s="2">
        <v>1595</v>
      </c>
      <c r="IH124" s="2">
        <v>1581.5</v>
      </c>
      <c r="II124" s="2">
        <v>1561.5</v>
      </c>
      <c r="IJ124" s="2">
        <v>1581.5</v>
      </c>
      <c r="IK124" s="2">
        <v>1599</v>
      </c>
      <c r="IL124" s="2">
        <v>1563</v>
      </c>
      <c r="IM124" s="2">
        <v>1534.5</v>
      </c>
      <c r="IN124" s="2">
        <v>1497</v>
      </c>
      <c r="IO124" s="2">
        <v>1410</v>
      </c>
      <c r="IP124" s="2">
        <v>1408.5</v>
      </c>
      <c r="IQ124" s="2">
        <v>1403</v>
      </c>
      <c r="IR124" s="2">
        <v>1361.5</v>
      </c>
      <c r="IS124" s="2">
        <v>1351</v>
      </c>
      <c r="IT124" s="2">
        <v>1337.5</v>
      </c>
    </row>
    <row r="125" spans="1:254" ht="15.9" customHeight="1">
      <c r="A125" s="65" t="s">
        <v>245</v>
      </c>
      <c r="B125" s="25" t="s">
        <v>246</v>
      </c>
      <c r="C125" s="39">
        <v>2480</v>
      </c>
      <c r="D125" s="38">
        <v>10</v>
      </c>
      <c r="E125" s="34">
        <v>2470</v>
      </c>
      <c r="F125" s="34">
        <v>2445</v>
      </c>
      <c r="G125" s="29">
        <v>2438</v>
      </c>
      <c r="H125" s="29">
        <v>2500</v>
      </c>
      <c r="I125" s="29">
        <v>2537</v>
      </c>
      <c r="J125" s="29">
        <v>2585</v>
      </c>
      <c r="K125" s="29">
        <v>2589</v>
      </c>
      <c r="L125" s="29">
        <v>2576</v>
      </c>
      <c r="M125" s="29">
        <v>2568</v>
      </c>
      <c r="N125" s="29">
        <v>2500</v>
      </c>
      <c r="O125" s="29">
        <v>2545</v>
      </c>
      <c r="P125" s="29">
        <v>2551</v>
      </c>
      <c r="Q125" s="29">
        <v>2549</v>
      </c>
      <c r="R125" s="29">
        <v>2577</v>
      </c>
      <c r="S125" s="29">
        <v>2567</v>
      </c>
      <c r="T125" s="29">
        <v>2549</v>
      </c>
      <c r="U125" s="29">
        <v>2514</v>
      </c>
      <c r="V125" s="29">
        <v>2508</v>
      </c>
      <c r="W125" s="29">
        <v>2514</v>
      </c>
      <c r="X125" s="29">
        <v>2534</v>
      </c>
      <c r="Y125" s="29">
        <v>2559</v>
      </c>
      <c r="Z125" s="29">
        <v>2529</v>
      </c>
      <c r="AA125" s="29">
        <v>2512</v>
      </c>
      <c r="AB125" s="29">
        <v>2475</v>
      </c>
      <c r="AC125" s="29">
        <v>2439</v>
      </c>
      <c r="AD125" s="29">
        <v>2426</v>
      </c>
      <c r="AE125" s="29">
        <v>2461</v>
      </c>
      <c r="AF125" s="29">
        <v>2456</v>
      </c>
      <c r="AG125" s="29">
        <v>2394</v>
      </c>
      <c r="AH125" s="29">
        <v>2382</v>
      </c>
      <c r="AI125" s="29">
        <v>2357</v>
      </c>
      <c r="AJ125" s="29">
        <v>2351</v>
      </c>
      <c r="AK125" s="29">
        <v>2363</v>
      </c>
      <c r="AL125" s="29">
        <v>2380</v>
      </c>
      <c r="AM125" s="29">
        <v>2366</v>
      </c>
      <c r="AN125" s="29">
        <v>2395</v>
      </c>
      <c r="AO125" s="29">
        <v>2393</v>
      </c>
      <c r="AP125" s="29">
        <v>2416</v>
      </c>
      <c r="AQ125" s="29">
        <v>2384</v>
      </c>
      <c r="AR125" s="29">
        <v>2392</v>
      </c>
      <c r="AS125" s="29">
        <v>2410</v>
      </c>
      <c r="AT125" s="29">
        <v>2376</v>
      </c>
      <c r="AU125" s="29">
        <v>2331</v>
      </c>
      <c r="AV125" s="29">
        <v>2341</v>
      </c>
      <c r="AW125" s="29">
        <v>2305</v>
      </c>
      <c r="AX125" s="29">
        <v>2287</v>
      </c>
      <c r="AY125" s="29">
        <v>2266</v>
      </c>
      <c r="AZ125" s="29">
        <v>2363</v>
      </c>
      <c r="BA125" s="29">
        <v>2425</v>
      </c>
      <c r="BB125" s="29">
        <v>2360</v>
      </c>
      <c r="BC125" s="29">
        <v>2371</v>
      </c>
      <c r="BD125" s="29">
        <v>2378</v>
      </c>
      <c r="BE125" s="29">
        <v>2380</v>
      </c>
      <c r="BF125" s="29">
        <v>2388</v>
      </c>
      <c r="BG125" s="29">
        <v>2420</v>
      </c>
      <c r="BH125" s="29">
        <v>2422</v>
      </c>
      <c r="BI125" s="29">
        <v>2461</v>
      </c>
      <c r="BJ125" s="29">
        <v>2470</v>
      </c>
      <c r="BK125" s="29">
        <v>2473</v>
      </c>
      <c r="BL125" s="30">
        <v>2468</v>
      </c>
      <c r="BM125" s="2">
        <v>2464</v>
      </c>
      <c r="BN125" s="2">
        <v>2549</v>
      </c>
      <c r="BO125" s="2">
        <v>2601</v>
      </c>
      <c r="BP125" s="2">
        <v>2625</v>
      </c>
      <c r="BQ125" s="2">
        <v>2680</v>
      </c>
      <c r="BR125" s="2">
        <v>2695</v>
      </c>
      <c r="BS125" s="2">
        <v>2729</v>
      </c>
      <c r="BT125" s="2">
        <v>2702</v>
      </c>
      <c r="BU125" s="2">
        <v>2685</v>
      </c>
      <c r="BV125" s="2">
        <v>2697</v>
      </c>
      <c r="BW125" s="2">
        <v>2737</v>
      </c>
      <c r="BX125" s="2">
        <v>2750</v>
      </c>
      <c r="BY125" s="2">
        <v>2773</v>
      </c>
      <c r="BZ125" s="2">
        <v>2802</v>
      </c>
      <c r="CA125" s="2">
        <v>2804</v>
      </c>
      <c r="CB125" s="2">
        <v>2838</v>
      </c>
      <c r="CC125" s="2">
        <v>2865</v>
      </c>
      <c r="CD125" s="2">
        <v>2858</v>
      </c>
      <c r="CE125" s="2">
        <v>2885</v>
      </c>
      <c r="CF125" s="2">
        <v>2812</v>
      </c>
      <c r="CG125" s="2">
        <v>2815</v>
      </c>
      <c r="CH125" s="2">
        <v>2757</v>
      </c>
      <c r="CI125" s="2">
        <v>2720</v>
      </c>
      <c r="CJ125" s="2">
        <v>2720</v>
      </c>
      <c r="CK125" s="2">
        <v>2685</v>
      </c>
      <c r="CL125" s="2">
        <v>2721</v>
      </c>
      <c r="CM125" s="2">
        <v>2695</v>
      </c>
      <c r="CN125" s="2">
        <v>2663</v>
      </c>
      <c r="CO125" s="2">
        <v>2660</v>
      </c>
      <c r="CP125" s="2">
        <v>2709</v>
      </c>
      <c r="CQ125" s="2">
        <v>2686</v>
      </c>
      <c r="CR125" s="2">
        <v>2700</v>
      </c>
      <c r="CS125" s="2">
        <v>2687</v>
      </c>
      <c r="CT125" s="2">
        <v>2691</v>
      </c>
      <c r="CU125" s="2">
        <v>2727</v>
      </c>
      <c r="CV125" s="2">
        <v>2727</v>
      </c>
      <c r="CW125" s="2">
        <v>2715</v>
      </c>
      <c r="CX125" s="2">
        <v>2719</v>
      </c>
      <c r="CY125" s="2">
        <v>2712</v>
      </c>
      <c r="CZ125" s="2">
        <v>2691</v>
      </c>
      <c r="DA125" s="2">
        <v>2740</v>
      </c>
      <c r="DB125" s="2">
        <v>2762</v>
      </c>
      <c r="DC125" s="2">
        <v>2719</v>
      </c>
      <c r="DD125" s="2">
        <v>2771</v>
      </c>
      <c r="DE125" s="2">
        <v>2773</v>
      </c>
      <c r="DF125" s="2">
        <v>2741</v>
      </c>
      <c r="DG125" s="2">
        <v>2784</v>
      </c>
      <c r="DH125" s="2">
        <v>2792</v>
      </c>
      <c r="DI125" s="2">
        <v>2842</v>
      </c>
      <c r="DJ125" s="2">
        <v>2858</v>
      </c>
      <c r="DK125" s="2">
        <v>2780</v>
      </c>
      <c r="DL125" s="2">
        <v>2577</v>
      </c>
      <c r="DM125" s="2">
        <v>2556</v>
      </c>
      <c r="DN125" s="2">
        <v>2571</v>
      </c>
      <c r="DO125" s="2">
        <v>2565</v>
      </c>
      <c r="DP125" s="2">
        <v>2517</v>
      </c>
      <c r="DQ125" s="2">
        <v>2480</v>
      </c>
      <c r="DR125" s="2">
        <v>2500</v>
      </c>
      <c r="DS125" s="2">
        <v>2517</v>
      </c>
      <c r="DT125" s="2">
        <v>2490</v>
      </c>
      <c r="DU125" s="2">
        <v>2428</v>
      </c>
      <c r="DV125" s="2">
        <v>2418</v>
      </c>
      <c r="DW125" s="2">
        <v>2512</v>
      </c>
      <c r="DX125" s="2">
        <v>2482</v>
      </c>
      <c r="DY125" s="2">
        <v>2450</v>
      </c>
      <c r="DZ125" s="2">
        <v>2478</v>
      </c>
      <c r="EA125" s="2">
        <v>2470</v>
      </c>
      <c r="EB125" s="2">
        <v>2437</v>
      </c>
      <c r="EC125" s="2">
        <v>2430</v>
      </c>
      <c r="ED125" s="2">
        <v>2464</v>
      </c>
      <c r="EE125" s="2">
        <v>2474</v>
      </c>
      <c r="EF125" s="2">
        <v>2532</v>
      </c>
      <c r="EG125" s="2">
        <v>2522</v>
      </c>
      <c r="EH125" s="2">
        <v>2481</v>
      </c>
      <c r="EI125" s="2">
        <v>2514</v>
      </c>
      <c r="EJ125" s="2">
        <v>2552</v>
      </c>
      <c r="EK125" s="2">
        <v>2546</v>
      </c>
      <c r="EL125" s="2">
        <v>2544</v>
      </c>
      <c r="EM125" s="2">
        <v>2550</v>
      </c>
      <c r="EN125" s="2">
        <v>2535</v>
      </c>
      <c r="EO125" s="2">
        <v>2494</v>
      </c>
      <c r="EP125" s="2">
        <v>2466</v>
      </c>
      <c r="EQ125" s="2">
        <v>2458</v>
      </c>
      <c r="ER125" s="2">
        <v>2480</v>
      </c>
      <c r="ES125" s="2">
        <v>2418</v>
      </c>
      <c r="ET125" s="2">
        <v>2414</v>
      </c>
      <c r="EU125" s="2">
        <v>2429</v>
      </c>
      <c r="EV125" s="2">
        <v>2452</v>
      </c>
      <c r="EW125" s="2">
        <v>2442</v>
      </c>
      <c r="EX125" s="2">
        <v>2427</v>
      </c>
      <c r="EY125" s="2">
        <v>2430</v>
      </c>
      <c r="EZ125" s="2">
        <v>2420</v>
      </c>
      <c r="FA125" s="2">
        <v>2412</v>
      </c>
      <c r="FB125" s="2">
        <v>2394</v>
      </c>
      <c r="FC125" s="2">
        <v>2398</v>
      </c>
      <c r="FD125" s="2">
        <v>2420</v>
      </c>
      <c r="FE125" s="2">
        <v>2444</v>
      </c>
      <c r="FF125" s="2">
        <v>2411</v>
      </c>
      <c r="FG125" s="2">
        <v>2357</v>
      </c>
      <c r="FH125" s="2">
        <v>2350</v>
      </c>
      <c r="FI125" s="2">
        <v>2364</v>
      </c>
      <c r="FJ125" s="2">
        <v>2359</v>
      </c>
      <c r="FK125" s="2">
        <v>2346</v>
      </c>
      <c r="FL125" s="2">
        <v>2393</v>
      </c>
      <c r="FM125" s="2">
        <v>2362</v>
      </c>
      <c r="FN125" s="2">
        <v>2375</v>
      </c>
      <c r="FO125" s="2">
        <v>2440</v>
      </c>
      <c r="FP125" s="2">
        <v>2457</v>
      </c>
      <c r="FQ125" s="2">
        <v>2403</v>
      </c>
      <c r="FR125" s="2">
        <v>2409</v>
      </c>
      <c r="FS125" s="2">
        <v>2399</v>
      </c>
      <c r="FT125" s="2">
        <v>2382</v>
      </c>
      <c r="FU125" s="2">
        <v>2332</v>
      </c>
      <c r="FV125" s="2">
        <v>2324</v>
      </c>
      <c r="FW125" s="2">
        <v>2334</v>
      </c>
      <c r="FX125" s="2">
        <v>2375</v>
      </c>
      <c r="FY125" s="2">
        <v>2372</v>
      </c>
      <c r="FZ125" s="2">
        <v>2390</v>
      </c>
      <c r="GA125" s="2">
        <v>2369</v>
      </c>
      <c r="GB125" s="2">
        <v>2400</v>
      </c>
      <c r="GC125" s="2">
        <v>2377</v>
      </c>
      <c r="GD125" s="2">
        <v>2280</v>
      </c>
      <c r="GE125" s="2">
        <v>2272</v>
      </c>
      <c r="GF125" s="2">
        <v>2278</v>
      </c>
      <c r="GG125" s="2">
        <v>2292</v>
      </c>
      <c r="GH125" s="2">
        <v>2287</v>
      </c>
      <c r="GI125" s="2">
        <v>2282</v>
      </c>
      <c r="GJ125" s="2">
        <v>2308</v>
      </c>
      <c r="GK125" s="2">
        <v>2335</v>
      </c>
      <c r="GL125" s="2">
        <v>2347</v>
      </c>
      <c r="GM125" s="2">
        <v>2360</v>
      </c>
      <c r="GN125" s="2">
        <v>2359</v>
      </c>
      <c r="GO125" s="2">
        <v>2327</v>
      </c>
      <c r="GP125" s="2">
        <v>2322</v>
      </c>
      <c r="GQ125" s="2">
        <v>2317</v>
      </c>
      <c r="GR125" s="2">
        <v>2298</v>
      </c>
      <c r="GS125" s="2">
        <v>2302</v>
      </c>
      <c r="GT125" s="2">
        <v>2296</v>
      </c>
      <c r="GU125" s="2">
        <v>2273</v>
      </c>
      <c r="GV125" s="2">
        <v>2287</v>
      </c>
      <c r="GW125" s="2">
        <v>2320</v>
      </c>
      <c r="GX125" s="2">
        <v>2366</v>
      </c>
      <c r="GY125" s="2">
        <v>2357</v>
      </c>
      <c r="GZ125" s="2">
        <v>2349</v>
      </c>
      <c r="HA125" s="2">
        <v>2287</v>
      </c>
      <c r="HB125" s="2">
        <v>2285</v>
      </c>
      <c r="HC125" s="2">
        <v>2340</v>
      </c>
      <c r="HD125" s="2">
        <v>2391</v>
      </c>
      <c r="HE125" s="2">
        <v>2394</v>
      </c>
      <c r="HF125" s="2">
        <v>2440</v>
      </c>
      <c r="HG125" s="2">
        <v>2404</v>
      </c>
      <c r="HH125" s="2">
        <v>2400</v>
      </c>
      <c r="HI125" s="2">
        <v>2416</v>
      </c>
      <c r="HJ125" s="2">
        <v>2412</v>
      </c>
      <c r="HK125" s="2">
        <v>2410</v>
      </c>
      <c r="HL125" s="2">
        <v>2410</v>
      </c>
      <c r="HM125" s="2">
        <v>2438</v>
      </c>
      <c r="HN125" s="2">
        <v>2443</v>
      </c>
      <c r="HO125" s="2">
        <v>2385</v>
      </c>
      <c r="HP125" s="2">
        <v>2404</v>
      </c>
      <c r="HQ125" s="2">
        <v>2411</v>
      </c>
      <c r="HR125" s="2">
        <v>2366</v>
      </c>
      <c r="HS125" s="2">
        <v>2320</v>
      </c>
      <c r="HT125" s="2">
        <v>2307</v>
      </c>
      <c r="HU125" s="2">
        <v>2330</v>
      </c>
      <c r="HV125" s="2">
        <v>2340</v>
      </c>
      <c r="HW125" s="2">
        <v>2354</v>
      </c>
      <c r="HX125" s="2">
        <v>2360</v>
      </c>
      <c r="HY125" s="2">
        <v>2310</v>
      </c>
      <c r="HZ125" s="2">
        <v>2275</v>
      </c>
      <c r="IA125" s="2">
        <v>2282</v>
      </c>
      <c r="IB125" s="2">
        <v>2323</v>
      </c>
      <c r="IC125" s="2">
        <v>2301</v>
      </c>
      <c r="ID125" s="2">
        <v>2317</v>
      </c>
      <c r="IE125" s="2">
        <v>2324</v>
      </c>
      <c r="IF125" s="2">
        <v>2304</v>
      </c>
      <c r="IG125" s="2">
        <v>2278</v>
      </c>
      <c r="IH125" s="2">
        <v>2257</v>
      </c>
      <c r="II125" s="2">
        <v>2239</v>
      </c>
      <c r="IJ125" s="2">
        <v>2238</v>
      </c>
      <c r="IK125" s="2">
        <v>2267</v>
      </c>
      <c r="IL125" s="2">
        <v>2274</v>
      </c>
      <c r="IM125" s="2">
        <v>2318</v>
      </c>
      <c r="IN125" s="2">
        <v>2204</v>
      </c>
      <c r="IO125" s="2">
        <v>2179</v>
      </c>
      <c r="IP125" s="2">
        <v>2156</v>
      </c>
      <c r="IQ125" s="2">
        <v>2165</v>
      </c>
      <c r="IR125" s="2">
        <v>2134</v>
      </c>
      <c r="IS125" s="2">
        <v>2118</v>
      </c>
      <c r="IT125" s="2">
        <v>2090</v>
      </c>
    </row>
    <row r="126" spans="1:254" ht="15.9" customHeight="1">
      <c r="A126" s="65" t="s">
        <v>247</v>
      </c>
      <c r="B126" s="25" t="s">
        <v>248</v>
      </c>
      <c r="C126" s="39">
        <v>1030</v>
      </c>
      <c r="D126" s="38">
        <v>2</v>
      </c>
      <c r="E126" s="34">
        <v>1028</v>
      </c>
      <c r="F126" s="34">
        <v>1025</v>
      </c>
      <c r="G126" s="29">
        <v>1029</v>
      </c>
      <c r="H126" s="29">
        <v>1033</v>
      </c>
      <c r="I126" s="29">
        <v>1041</v>
      </c>
      <c r="J126" s="29">
        <v>1047</v>
      </c>
      <c r="K126" s="29">
        <v>1051</v>
      </c>
      <c r="L126" s="29">
        <v>1031</v>
      </c>
      <c r="M126" s="29">
        <v>1021</v>
      </c>
      <c r="N126" s="29">
        <v>993</v>
      </c>
      <c r="O126" s="29">
        <v>1000</v>
      </c>
      <c r="P126" s="29">
        <v>1005</v>
      </c>
      <c r="Q126" s="29">
        <v>1016</v>
      </c>
      <c r="R126" s="29">
        <v>1016</v>
      </c>
      <c r="S126" s="29">
        <v>1022</v>
      </c>
      <c r="T126" s="29">
        <v>1024</v>
      </c>
      <c r="U126" s="29">
        <v>1034</v>
      </c>
      <c r="V126" s="29">
        <v>1028</v>
      </c>
      <c r="W126" s="29">
        <v>1024</v>
      </c>
      <c r="X126" s="29">
        <v>1009</v>
      </c>
      <c r="Y126" s="29">
        <v>1014</v>
      </c>
      <c r="Z126" s="29">
        <v>1022</v>
      </c>
      <c r="AA126" s="29">
        <v>1017</v>
      </c>
      <c r="AB126" s="29">
        <v>1008</v>
      </c>
      <c r="AC126" s="29">
        <v>990</v>
      </c>
      <c r="AD126" s="29">
        <v>969</v>
      </c>
      <c r="AE126" s="29">
        <v>980</v>
      </c>
      <c r="AF126" s="29">
        <v>983</v>
      </c>
      <c r="AG126" s="29">
        <v>987</v>
      </c>
      <c r="AH126" s="29">
        <v>990</v>
      </c>
      <c r="AI126" s="29">
        <v>999</v>
      </c>
      <c r="AJ126" s="29">
        <v>1023</v>
      </c>
      <c r="AK126" s="29">
        <v>1023</v>
      </c>
      <c r="AL126" s="29">
        <v>1037</v>
      </c>
      <c r="AM126" s="29">
        <v>1037</v>
      </c>
      <c r="AN126" s="29">
        <v>1026</v>
      </c>
      <c r="AO126" s="29">
        <v>1020</v>
      </c>
      <c r="AP126" s="29">
        <v>1030</v>
      </c>
      <c r="AQ126" s="29">
        <v>1020</v>
      </c>
      <c r="AR126" s="29">
        <v>1017</v>
      </c>
      <c r="AS126" s="29">
        <v>1015</v>
      </c>
      <c r="AT126" s="29">
        <v>1042</v>
      </c>
      <c r="AU126" s="29">
        <v>1034</v>
      </c>
      <c r="AV126" s="29">
        <v>1036</v>
      </c>
      <c r="AW126" s="29">
        <v>1018</v>
      </c>
      <c r="AX126" s="29">
        <v>1023</v>
      </c>
      <c r="AY126" s="29">
        <v>1027</v>
      </c>
      <c r="AZ126" s="29">
        <v>1060</v>
      </c>
      <c r="BA126" s="29">
        <v>1080</v>
      </c>
      <c r="BB126" s="29">
        <v>1063</v>
      </c>
      <c r="BC126" s="29">
        <v>1064</v>
      </c>
      <c r="BD126" s="29">
        <v>1089</v>
      </c>
      <c r="BE126" s="29">
        <v>1104</v>
      </c>
      <c r="BF126" s="29">
        <v>1021</v>
      </c>
      <c r="BG126" s="29">
        <v>1033</v>
      </c>
      <c r="BH126" s="29">
        <v>1032</v>
      </c>
      <c r="BI126" s="29">
        <v>1028</v>
      </c>
      <c r="BJ126" s="29">
        <v>1045</v>
      </c>
      <c r="BK126" s="29">
        <v>1039</v>
      </c>
      <c r="BL126" s="30">
        <v>1140</v>
      </c>
      <c r="BM126" s="2">
        <v>1105</v>
      </c>
      <c r="BN126" s="2">
        <v>1115</v>
      </c>
      <c r="BO126" s="2">
        <v>1115</v>
      </c>
      <c r="BP126" s="2">
        <v>1116</v>
      </c>
      <c r="BQ126" s="2">
        <v>1114</v>
      </c>
      <c r="BR126" s="2">
        <v>1099</v>
      </c>
      <c r="BS126" s="2">
        <v>1103</v>
      </c>
      <c r="BT126" s="2">
        <v>1106</v>
      </c>
      <c r="BU126" s="2">
        <v>1099</v>
      </c>
      <c r="BV126" s="2">
        <v>1111</v>
      </c>
      <c r="BW126" s="2">
        <v>1112</v>
      </c>
      <c r="BX126" s="2">
        <v>1146</v>
      </c>
      <c r="BY126" s="2">
        <v>1179</v>
      </c>
      <c r="BZ126" s="2">
        <v>1186</v>
      </c>
      <c r="CA126" s="2">
        <v>1202</v>
      </c>
      <c r="CB126" s="2">
        <v>1218</v>
      </c>
      <c r="CC126" s="2">
        <v>1212</v>
      </c>
      <c r="CD126" s="2">
        <v>1203</v>
      </c>
      <c r="CE126" s="2">
        <v>1208</v>
      </c>
      <c r="CF126" s="2">
        <v>1208</v>
      </c>
      <c r="CG126" s="2">
        <v>1206</v>
      </c>
      <c r="CH126" s="2">
        <v>1209</v>
      </c>
      <c r="CI126" s="2">
        <v>1195</v>
      </c>
      <c r="CJ126" s="2">
        <v>1178</v>
      </c>
      <c r="CK126" s="2">
        <v>1175</v>
      </c>
      <c r="CL126" s="2">
        <v>1181</v>
      </c>
      <c r="CM126" s="2">
        <v>1165</v>
      </c>
      <c r="CN126" s="2">
        <v>1153</v>
      </c>
      <c r="CO126" s="2">
        <v>1145</v>
      </c>
      <c r="CP126" s="2">
        <v>1176</v>
      </c>
      <c r="CQ126" s="2">
        <v>1164</v>
      </c>
      <c r="CR126" s="2">
        <v>1174</v>
      </c>
      <c r="CS126" s="2">
        <v>1157</v>
      </c>
      <c r="CT126" s="2">
        <v>1139</v>
      </c>
      <c r="CU126" s="2">
        <v>1173</v>
      </c>
      <c r="CV126" s="2">
        <v>1187</v>
      </c>
      <c r="CW126" s="2">
        <v>1193</v>
      </c>
      <c r="CX126" s="2">
        <v>1190</v>
      </c>
      <c r="CY126" s="2">
        <v>1202</v>
      </c>
      <c r="CZ126" s="2">
        <v>1213</v>
      </c>
      <c r="DA126" s="2">
        <v>1239</v>
      </c>
      <c r="DB126" s="2">
        <v>1236</v>
      </c>
      <c r="DC126" s="2">
        <v>1208</v>
      </c>
      <c r="DD126" s="2">
        <v>1232</v>
      </c>
      <c r="DE126" s="2">
        <v>1241</v>
      </c>
      <c r="DF126" s="2">
        <v>1223</v>
      </c>
      <c r="DG126" s="2">
        <v>1266</v>
      </c>
      <c r="DH126" s="2">
        <v>1303</v>
      </c>
      <c r="DI126" s="2">
        <v>1320</v>
      </c>
      <c r="DJ126" s="2">
        <v>1303</v>
      </c>
      <c r="DK126" s="2">
        <v>1312</v>
      </c>
      <c r="DL126" s="2">
        <v>1312</v>
      </c>
      <c r="DM126" s="2">
        <v>1299</v>
      </c>
      <c r="DN126" s="2">
        <v>1268</v>
      </c>
      <c r="DO126" s="2">
        <v>1258</v>
      </c>
      <c r="DP126" s="2">
        <v>1253</v>
      </c>
      <c r="DQ126" s="2">
        <v>1325</v>
      </c>
      <c r="DR126" s="2">
        <v>1324</v>
      </c>
      <c r="DS126" s="2">
        <v>1339</v>
      </c>
      <c r="DT126" s="2">
        <v>1343</v>
      </c>
      <c r="DU126" s="2">
        <v>1324</v>
      </c>
      <c r="DV126" s="2">
        <v>1309</v>
      </c>
      <c r="DW126" s="2">
        <v>1311</v>
      </c>
      <c r="DX126" s="2">
        <v>1300</v>
      </c>
      <c r="DY126" s="2">
        <v>1306</v>
      </c>
      <c r="DZ126" s="2">
        <v>1311</v>
      </c>
      <c r="EA126" s="2">
        <v>1305</v>
      </c>
      <c r="EB126" s="2">
        <v>1284</v>
      </c>
      <c r="EC126" s="2">
        <v>1277</v>
      </c>
      <c r="ED126" s="2">
        <v>1274</v>
      </c>
      <c r="EE126" s="2">
        <v>1268</v>
      </c>
      <c r="EF126" s="2">
        <v>1275</v>
      </c>
      <c r="EG126" s="2">
        <v>1249</v>
      </c>
      <c r="EH126" s="2">
        <v>1239</v>
      </c>
      <c r="EI126" s="2">
        <v>1258</v>
      </c>
      <c r="EJ126" s="2">
        <v>1258</v>
      </c>
      <c r="EK126" s="2">
        <v>1281</v>
      </c>
      <c r="EL126" s="2">
        <v>1282</v>
      </c>
      <c r="EM126" s="2">
        <v>1262</v>
      </c>
      <c r="EN126" s="2">
        <v>1289</v>
      </c>
      <c r="EO126" s="2">
        <v>1284</v>
      </c>
      <c r="EP126" s="2">
        <v>1283</v>
      </c>
      <c r="EQ126" s="2">
        <v>1276</v>
      </c>
      <c r="ER126" s="2">
        <v>1290</v>
      </c>
      <c r="ES126" s="2">
        <v>1299</v>
      </c>
      <c r="ET126" s="2">
        <v>1303</v>
      </c>
      <c r="EU126" s="2">
        <v>1307</v>
      </c>
      <c r="EV126" s="2">
        <v>1313</v>
      </c>
      <c r="EW126" s="2">
        <v>1312</v>
      </c>
      <c r="EX126" s="2">
        <v>1307</v>
      </c>
      <c r="EY126" s="2">
        <v>1306</v>
      </c>
      <c r="EZ126" s="2">
        <v>1299</v>
      </c>
      <c r="FA126" s="2">
        <v>1300</v>
      </c>
      <c r="FB126" s="2">
        <v>1302</v>
      </c>
      <c r="FC126" s="2">
        <v>1308</v>
      </c>
      <c r="FD126" s="2">
        <v>1316</v>
      </c>
      <c r="FE126" s="2">
        <v>1312</v>
      </c>
      <c r="FF126" s="2">
        <v>1301</v>
      </c>
      <c r="FG126" s="2">
        <v>1305</v>
      </c>
      <c r="FH126" s="2">
        <v>1316</v>
      </c>
      <c r="FI126" s="2">
        <v>1311</v>
      </c>
      <c r="FJ126" s="2">
        <v>1299</v>
      </c>
      <c r="FK126" s="2">
        <v>1300</v>
      </c>
      <c r="FL126" s="2">
        <v>1307</v>
      </c>
      <c r="FM126" s="2">
        <v>1287</v>
      </c>
      <c r="FN126" s="2">
        <v>1287</v>
      </c>
      <c r="FO126" s="2">
        <v>1303</v>
      </c>
      <c r="FP126" s="2">
        <v>1306</v>
      </c>
      <c r="FQ126" s="2">
        <v>1264</v>
      </c>
      <c r="FR126" s="2">
        <v>1266</v>
      </c>
      <c r="FS126" s="2">
        <v>1244</v>
      </c>
      <c r="FT126" s="2">
        <v>1240</v>
      </c>
      <c r="FU126" s="2">
        <v>1242</v>
      </c>
      <c r="FV126" s="2">
        <v>1247</v>
      </c>
      <c r="FW126" s="2">
        <v>1262</v>
      </c>
      <c r="FX126" s="2">
        <v>1275</v>
      </c>
      <c r="FY126" s="2">
        <v>1272</v>
      </c>
      <c r="FZ126" s="2">
        <v>1228</v>
      </c>
      <c r="GA126" s="2">
        <v>1231</v>
      </c>
      <c r="GB126" s="2">
        <v>1224</v>
      </c>
      <c r="GC126" s="2">
        <v>1220</v>
      </c>
      <c r="GD126" s="2">
        <v>1200</v>
      </c>
      <c r="GE126" s="2">
        <v>1204</v>
      </c>
      <c r="GF126" s="2">
        <v>1211</v>
      </c>
      <c r="GG126" s="2">
        <v>1221</v>
      </c>
      <c r="GH126" s="2">
        <v>1231</v>
      </c>
      <c r="GI126" s="2">
        <v>1224</v>
      </c>
      <c r="GJ126" s="2">
        <v>1220</v>
      </c>
      <c r="GK126" s="2">
        <v>1237</v>
      </c>
      <c r="GL126" s="2">
        <v>1243</v>
      </c>
      <c r="GM126" s="2">
        <v>1239</v>
      </c>
      <c r="GN126" s="2">
        <v>1245</v>
      </c>
      <c r="GO126" s="2">
        <v>1240</v>
      </c>
      <c r="GP126" s="2">
        <v>1254</v>
      </c>
      <c r="GQ126" s="2">
        <v>1239</v>
      </c>
      <c r="GR126" s="2">
        <v>1222</v>
      </c>
      <c r="GS126" s="2">
        <v>1239</v>
      </c>
      <c r="GT126" s="2">
        <v>1226</v>
      </c>
      <c r="GU126" s="2">
        <v>1225</v>
      </c>
      <c r="GV126" s="2">
        <v>1247</v>
      </c>
      <c r="GW126" s="2">
        <v>1253</v>
      </c>
      <c r="GX126" s="2">
        <v>1239</v>
      </c>
      <c r="GY126" s="2">
        <v>1253</v>
      </c>
      <c r="GZ126" s="2">
        <v>1265</v>
      </c>
      <c r="HA126" s="2">
        <v>1229</v>
      </c>
      <c r="HB126" s="2">
        <v>1203</v>
      </c>
      <c r="HC126" s="2">
        <v>1238</v>
      </c>
      <c r="HD126" s="2">
        <v>1250</v>
      </c>
      <c r="HE126" s="2">
        <v>1254</v>
      </c>
      <c r="HF126" s="2">
        <v>1245</v>
      </c>
      <c r="HG126" s="2">
        <v>1261</v>
      </c>
      <c r="HH126" s="2">
        <v>1264</v>
      </c>
      <c r="HI126" s="2">
        <v>1229</v>
      </c>
      <c r="HJ126" s="2">
        <v>1219</v>
      </c>
      <c r="HK126" s="2">
        <v>1215</v>
      </c>
      <c r="HL126" s="2">
        <v>1217</v>
      </c>
      <c r="HM126" s="2">
        <v>1237</v>
      </c>
      <c r="HN126" s="2">
        <v>1241</v>
      </c>
      <c r="HO126" s="2">
        <v>1255</v>
      </c>
      <c r="HP126" s="2">
        <v>1260</v>
      </c>
      <c r="HQ126" s="2">
        <v>1258</v>
      </c>
      <c r="HR126" s="2">
        <v>1258</v>
      </c>
      <c r="HS126" s="2">
        <v>1254</v>
      </c>
      <c r="HT126" s="2">
        <v>1250</v>
      </c>
      <c r="HU126" s="2">
        <v>1231</v>
      </c>
      <c r="HV126" s="2">
        <v>1253</v>
      </c>
      <c r="HW126" s="2">
        <v>1257</v>
      </c>
      <c r="HX126" s="2">
        <v>1254</v>
      </c>
      <c r="HY126" s="2">
        <v>1265</v>
      </c>
      <c r="HZ126" s="2">
        <v>1260</v>
      </c>
      <c r="IA126" s="2">
        <v>1267</v>
      </c>
      <c r="IB126" s="2">
        <v>1272</v>
      </c>
      <c r="IC126" s="2">
        <v>1273</v>
      </c>
      <c r="ID126" s="2">
        <v>1249</v>
      </c>
      <c r="IE126" s="2">
        <v>1251</v>
      </c>
      <c r="IF126" s="2">
        <v>1255</v>
      </c>
      <c r="IG126" s="2">
        <v>1258</v>
      </c>
      <c r="IH126" s="2">
        <v>1237</v>
      </c>
      <c r="II126" s="2">
        <v>1186</v>
      </c>
      <c r="IJ126" s="2">
        <v>1178</v>
      </c>
      <c r="IK126" s="2">
        <v>1182</v>
      </c>
      <c r="IL126" s="2">
        <v>1146</v>
      </c>
      <c r="IM126" s="2">
        <v>1150</v>
      </c>
      <c r="IN126" s="2">
        <v>1146</v>
      </c>
      <c r="IO126" s="2">
        <v>1145</v>
      </c>
      <c r="IP126" s="2">
        <v>1128</v>
      </c>
      <c r="IQ126" s="2">
        <v>1130</v>
      </c>
      <c r="IR126" s="2">
        <v>1117</v>
      </c>
      <c r="IS126" s="2">
        <v>1104</v>
      </c>
      <c r="IT126" s="2">
        <v>1102</v>
      </c>
    </row>
    <row r="127" spans="1:254" ht="15.9" customHeight="1">
      <c r="A127" s="65" t="s">
        <v>249</v>
      </c>
      <c r="B127" s="25" t="s">
        <v>250</v>
      </c>
      <c r="C127" s="39">
        <v>5477</v>
      </c>
      <c r="D127" s="38">
        <v>83</v>
      </c>
      <c r="E127" s="34">
        <v>5394</v>
      </c>
      <c r="F127" s="34">
        <v>5389</v>
      </c>
      <c r="G127" s="29">
        <v>5420</v>
      </c>
      <c r="H127" s="29">
        <v>5498</v>
      </c>
      <c r="I127" s="29">
        <v>5644</v>
      </c>
      <c r="J127" s="29">
        <v>5625</v>
      </c>
      <c r="K127" s="29">
        <v>5655</v>
      </c>
      <c r="L127" s="29">
        <v>5555</v>
      </c>
      <c r="M127" s="29">
        <v>5570</v>
      </c>
      <c r="N127" s="29">
        <v>5523</v>
      </c>
      <c r="O127" s="29">
        <v>5455</v>
      </c>
      <c r="P127" s="29">
        <v>5409</v>
      </c>
      <c r="Q127" s="29">
        <v>5454</v>
      </c>
      <c r="R127" s="29">
        <v>5430</v>
      </c>
      <c r="S127" s="29">
        <v>5412</v>
      </c>
      <c r="T127" s="29">
        <v>5422</v>
      </c>
      <c r="U127" s="29">
        <v>5398</v>
      </c>
      <c r="V127" s="29">
        <v>5403</v>
      </c>
      <c r="W127" s="29">
        <v>5411</v>
      </c>
      <c r="X127" s="29">
        <v>5544</v>
      </c>
      <c r="Y127" s="29">
        <v>5564</v>
      </c>
      <c r="Z127" s="29">
        <v>5547</v>
      </c>
      <c r="AA127" s="29">
        <v>5515</v>
      </c>
      <c r="AB127" s="29">
        <v>5448</v>
      </c>
      <c r="AC127" s="29">
        <v>5375</v>
      </c>
      <c r="AD127" s="29">
        <v>5456</v>
      </c>
      <c r="AE127" s="29">
        <v>5518</v>
      </c>
      <c r="AF127" s="29">
        <v>5493</v>
      </c>
      <c r="AG127" s="29">
        <v>5407</v>
      </c>
      <c r="AH127" s="29">
        <v>5447</v>
      </c>
      <c r="AI127" s="29">
        <v>5449</v>
      </c>
      <c r="AJ127" s="29">
        <v>5470</v>
      </c>
      <c r="AK127" s="29">
        <v>5451</v>
      </c>
      <c r="AL127" s="29">
        <v>5411</v>
      </c>
      <c r="AM127" s="29">
        <v>5502</v>
      </c>
      <c r="AN127" s="29">
        <v>5543</v>
      </c>
      <c r="AO127" s="29">
        <v>5526</v>
      </c>
      <c r="AP127" s="29">
        <v>5644</v>
      </c>
      <c r="AQ127" s="29">
        <v>5776</v>
      </c>
      <c r="AR127" s="29">
        <v>5675</v>
      </c>
      <c r="AS127" s="29">
        <v>5557</v>
      </c>
      <c r="AT127" s="29">
        <v>5525</v>
      </c>
      <c r="AU127" s="29">
        <v>5516</v>
      </c>
      <c r="AV127" s="29">
        <v>5564</v>
      </c>
      <c r="AW127" s="29">
        <v>5628</v>
      </c>
      <c r="AX127" s="29">
        <v>5648</v>
      </c>
      <c r="AY127" s="29">
        <v>5403</v>
      </c>
      <c r="AZ127" s="29">
        <v>5397</v>
      </c>
      <c r="BA127" s="29">
        <v>5412</v>
      </c>
      <c r="BB127" s="29">
        <v>5485</v>
      </c>
      <c r="BC127" s="29">
        <v>5593</v>
      </c>
      <c r="BD127" s="29">
        <v>5584</v>
      </c>
      <c r="BE127" s="29">
        <v>5694</v>
      </c>
      <c r="BF127" s="29">
        <v>5770</v>
      </c>
      <c r="BG127" s="29">
        <v>5779</v>
      </c>
      <c r="BH127" s="29">
        <v>5879</v>
      </c>
      <c r="BI127" s="29">
        <v>5814</v>
      </c>
      <c r="BJ127" s="29">
        <v>5762</v>
      </c>
      <c r="BK127" s="29">
        <v>5770</v>
      </c>
      <c r="BL127" s="30">
        <v>5778</v>
      </c>
      <c r="BM127" s="2">
        <v>5805</v>
      </c>
      <c r="BN127" s="2">
        <v>5699</v>
      </c>
      <c r="BO127" s="2">
        <v>5809</v>
      </c>
      <c r="BP127" s="2">
        <v>5850</v>
      </c>
      <c r="BQ127" s="2">
        <v>5825</v>
      </c>
      <c r="BR127" s="2">
        <v>5769</v>
      </c>
      <c r="BS127" s="2">
        <v>5950</v>
      </c>
      <c r="BT127" s="2">
        <v>5984</v>
      </c>
      <c r="BU127" s="2">
        <v>5838</v>
      </c>
      <c r="BV127" s="2">
        <v>5967</v>
      </c>
      <c r="BW127" s="2">
        <v>5856</v>
      </c>
      <c r="BX127" s="2">
        <v>5905</v>
      </c>
      <c r="BY127" s="2">
        <v>6005</v>
      </c>
      <c r="BZ127" s="2">
        <v>6154</v>
      </c>
      <c r="CA127" s="2">
        <v>6261</v>
      </c>
      <c r="CB127" s="2">
        <v>6261</v>
      </c>
      <c r="CC127" s="2">
        <v>6290</v>
      </c>
      <c r="CD127" s="2">
        <v>6316</v>
      </c>
      <c r="CE127" s="2">
        <v>6400</v>
      </c>
      <c r="CF127" s="2">
        <v>6636</v>
      </c>
      <c r="CG127" s="2">
        <v>6632</v>
      </c>
      <c r="CH127" s="2">
        <v>6705</v>
      </c>
      <c r="CI127" s="2">
        <v>6591</v>
      </c>
      <c r="CJ127" s="2">
        <v>6520</v>
      </c>
      <c r="CK127" s="2">
        <v>6512</v>
      </c>
      <c r="CL127" s="2">
        <v>6594</v>
      </c>
      <c r="CM127" s="2">
        <v>6560</v>
      </c>
      <c r="CN127" s="2">
        <v>6522</v>
      </c>
      <c r="CO127" s="2">
        <v>6523</v>
      </c>
      <c r="CP127" s="2">
        <v>6511</v>
      </c>
      <c r="CQ127" s="2">
        <v>6431</v>
      </c>
      <c r="CR127" s="2">
        <v>6544</v>
      </c>
      <c r="CS127" s="2">
        <v>6330</v>
      </c>
      <c r="CT127" s="2">
        <v>6280</v>
      </c>
      <c r="CU127" s="2">
        <v>6567</v>
      </c>
      <c r="CV127" s="2">
        <v>6505</v>
      </c>
      <c r="CW127" s="2">
        <v>6279</v>
      </c>
      <c r="CX127" s="2">
        <v>6320</v>
      </c>
      <c r="CY127" s="2">
        <v>6257</v>
      </c>
      <c r="CZ127" s="2">
        <v>6325</v>
      </c>
      <c r="DA127" s="2">
        <v>6377</v>
      </c>
      <c r="DB127" s="2">
        <v>6319</v>
      </c>
      <c r="DC127" s="2">
        <v>6289</v>
      </c>
      <c r="DD127" s="2">
        <v>6655</v>
      </c>
      <c r="DE127" s="2">
        <v>6828</v>
      </c>
      <c r="DF127" s="2">
        <v>6617</v>
      </c>
      <c r="DG127" s="2">
        <v>6654</v>
      </c>
      <c r="DH127" s="2">
        <v>6519</v>
      </c>
      <c r="DI127" s="2">
        <v>6564</v>
      </c>
      <c r="DJ127" s="2">
        <v>6536</v>
      </c>
      <c r="DK127" s="2">
        <v>6484</v>
      </c>
      <c r="DL127" s="2">
        <v>6484</v>
      </c>
      <c r="DM127" s="2">
        <v>6429</v>
      </c>
      <c r="DN127" s="2">
        <v>6509</v>
      </c>
      <c r="DO127" s="2">
        <v>6523</v>
      </c>
      <c r="DP127" s="2">
        <v>6576</v>
      </c>
      <c r="DQ127" s="2">
        <v>6706</v>
      </c>
      <c r="DR127" s="2">
        <v>6812</v>
      </c>
      <c r="DS127" s="2">
        <v>6737</v>
      </c>
      <c r="DT127" s="2">
        <v>6622</v>
      </c>
      <c r="DU127" s="2">
        <v>6579</v>
      </c>
      <c r="DV127" s="2">
        <v>6412</v>
      </c>
      <c r="DW127" s="2">
        <v>6382</v>
      </c>
      <c r="DX127" s="2">
        <v>6254</v>
      </c>
      <c r="DY127" s="2">
        <v>6209</v>
      </c>
      <c r="DZ127" s="2">
        <v>5957</v>
      </c>
      <c r="EA127" s="2">
        <v>5855</v>
      </c>
      <c r="EB127" s="2">
        <v>5787</v>
      </c>
      <c r="EC127" s="2">
        <v>5771</v>
      </c>
      <c r="ED127" s="2">
        <v>5758</v>
      </c>
      <c r="EE127" s="2">
        <v>5787</v>
      </c>
      <c r="EF127" s="2">
        <v>5777</v>
      </c>
      <c r="EG127" s="2">
        <v>5738</v>
      </c>
      <c r="EH127" s="2">
        <v>5648</v>
      </c>
      <c r="EI127" s="2">
        <v>5610</v>
      </c>
      <c r="EJ127" s="2">
        <v>5659</v>
      </c>
      <c r="EK127" s="2">
        <v>5586</v>
      </c>
      <c r="EL127" s="2">
        <v>5589</v>
      </c>
      <c r="EM127" s="2">
        <v>5565</v>
      </c>
      <c r="EN127" s="2">
        <v>5566</v>
      </c>
      <c r="EO127" s="2">
        <v>5459</v>
      </c>
      <c r="EP127" s="2">
        <v>5431</v>
      </c>
      <c r="EQ127" s="2">
        <v>5380</v>
      </c>
      <c r="ER127" s="2">
        <v>5473</v>
      </c>
      <c r="ES127" s="2">
        <v>5526</v>
      </c>
      <c r="ET127" s="2">
        <v>5455</v>
      </c>
      <c r="EU127" s="2">
        <v>5420</v>
      </c>
      <c r="EV127" s="2">
        <v>5449</v>
      </c>
      <c r="EW127" s="2">
        <v>5410</v>
      </c>
      <c r="EX127" s="2">
        <v>5461</v>
      </c>
      <c r="EY127" s="2">
        <v>5438</v>
      </c>
      <c r="EZ127" s="2">
        <v>5448</v>
      </c>
      <c r="FA127" s="2">
        <v>5438</v>
      </c>
      <c r="FB127" s="2">
        <v>5463</v>
      </c>
      <c r="FC127" s="2">
        <v>5373</v>
      </c>
      <c r="FD127" s="2">
        <v>5534</v>
      </c>
      <c r="FE127" s="2">
        <v>5414</v>
      </c>
      <c r="FF127" s="2">
        <v>5366</v>
      </c>
      <c r="FG127" s="2">
        <v>5379</v>
      </c>
      <c r="FH127" s="2">
        <v>5384</v>
      </c>
      <c r="FI127" s="2">
        <v>5356</v>
      </c>
      <c r="FJ127" s="2">
        <v>5277</v>
      </c>
      <c r="FK127" s="2">
        <v>5332</v>
      </c>
      <c r="FL127" s="2">
        <v>5407</v>
      </c>
      <c r="FM127" s="2">
        <v>5425</v>
      </c>
      <c r="FN127" s="2">
        <v>5511</v>
      </c>
      <c r="FO127" s="2">
        <v>5480</v>
      </c>
      <c r="FP127" s="2">
        <v>5484</v>
      </c>
      <c r="FQ127" s="2">
        <v>5495</v>
      </c>
      <c r="FR127" s="2">
        <v>5430</v>
      </c>
      <c r="FS127" s="2">
        <v>5358</v>
      </c>
      <c r="FT127" s="2">
        <v>5269</v>
      </c>
      <c r="FU127" s="2">
        <v>5224</v>
      </c>
      <c r="FV127" s="2">
        <v>5138</v>
      </c>
      <c r="FW127" s="2">
        <v>5235</v>
      </c>
      <c r="FX127" s="2">
        <v>5214</v>
      </c>
      <c r="FY127" s="2">
        <v>5227</v>
      </c>
      <c r="FZ127" s="2">
        <v>5184</v>
      </c>
      <c r="GA127" s="2">
        <v>5137</v>
      </c>
      <c r="GB127" s="2">
        <v>5078</v>
      </c>
      <c r="GC127" s="2">
        <v>4997</v>
      </c>
      <c r="GD127" s="2">
        <v>4913</v>
      </c>
      <c r="GE127" s="2">
        <v>4881</v>
      </c>
      <c r="GF127" s="2">
        <v>4817</v>
      </c>
      <c r="GG127" s="2">
        <v>4834</v>
      </c>
      <c r="GH127" s="2">
        <v>4848</v>
      </c>
      <c r="GI127" s="2">
        <v>4533</v>
      </c>
      <c r="GJ127" s="2">
        <v>4330</v>
      </c>
      <c r="GK127" s="2">
        <v>4317</v>
      </c>
      <c r="GL127" s="2">
        <v>4279</v>
      </c>
      <c r="GM127" s="2">
        <v>4272</v>
      </c>
      <c r="GN127" s="2">
        <v>4264</v>
      </c>
      <c r="GO127" s="2">
        <v>4225</v>
      </c>
      <c r="GP127" s="2">
        <v>4212</v>
      </c>
      <c r="GQ127" s="2">
        <v>4197</v>
      </c>
      <c r="GR127" s="2">
        <v>4180</v>
      </c>
      <c r="GS127" s="2">
        <v>4198</v>
      </c>
      <c r="GT127" s="2">
        <v>4160</v>
      </c>
      <c r="GU127" s="2">
        <v>4147</v>
      </c>
      <c r="GV127" s="2">
        <v>4321</v>
      </c>
      <c r="GW127" s="2">
        <v>4332</v>
      </c>
      <c r="GX127" s="2">
        <v>4334</v>
      </c>
      <c r="GY127" s="2">
        <v>4292</v>
      </c>
      <c r="GZ127" s="2">
        <v>4344</v>
      </c>
      <c r="HA127" s="2">
        <v>4220</v>
      </c>
      <c r="HB127" s="2">
        <v>4193</v>
      </c>
      <c r="HC127" s="2">
        <v>4266</v>
      </c>
      <c r="HD127" s="2">
        <v>4300</v>
      </c>
      <c r="HE127" s="2">
        <v>4288</v>
      </c>
      <c r="HF127" s="2">
        <v>4363</v>
      </c>
      <c r="HG127" s="2">
        <v>4325</v>
      </c>
      <c r="HH127" s="2">
        <v>4284</v>
      </c>
      <c r="HI127" s="2">
        <v>4260</v>
      </c>
      <c r="HJ127" s="2">
        <v>4265</v>
      </c>
      <c r="HK127" s="2">
        <v>4314</v>
      </c>
      <c r="HL127" s="2">
        <v>4383</v>
      </c>
      <c r="HM127" s="2">
        <v>4430</v>
      </c>
      <c r="HN127" s="2">
        <v>4376</v>
      </c>
      <c r="HO127" s="2">
        <v>4410</v>
      </c>
      <c r="HP127" s="2">
        <v>4377</v>
      </c>
      <c r="HQ127" s="2">
        <v>4347</v>
      </c>
      <c r="HR127" s="2">
        <v>4342</v>
      </c>
      <c r="HS127" s="2">
        <v>4318</v>
      </c>
      <c r="HT127" s="2">
        <v>4299</v>
      </c>
      <c r="HU127" s="2">
        <v>4345</v>
      </c>
      <c r="HV127" s="2">
        <v>4313</v>
      </c>
      <c r="HW127" s="2">
        <v>4253</v>
      </c>
      <c r="HX127" s="2">
        <v>4200</v>
      </c>
      <c r="HY127" s="2">
        <v>4240</v>
      </c>
      <c r="HZ127" s="2">
        <v>4217</v>
      </c>
      <c r="IA127" s="2">
        <v>4270</v>
      </c>
      <c r="IB127" s="2">
        <v>4320</v>
      </c>
      <c r="IC127" s="2">
        <v>4331</v>
      </c>
      <c r="ID127" s="2">
        <v>4285</v>
      </c>
      <c r="IE127" s="2">
        <v>4269</v>
      </c>
      <c r="IF127" s="2">
        <v>4287</v>
      </c>
      <c r="IG127" s="2">
        <v>4333</v>
      </c>
      <c r="IH127" s="2">
        <v>4309</v>
      </c>
      <c r="II127" s="2">
        <v>4274</v>
      </c>
      <c r="IJ127" s="2">
        <v>4236</v>
      </c>
      <c r="IK127" s="2">
        <v>4224</v>
      </c>
      <c r="IL127" s="2">
        <v>4134</v>
      </c>
      <c r="IM127" s="2">
        <v>4098</v>
      </c>
      <c r="IN127" s="2">
        <v>4037</v>
      </c>
      <c r="IO127" s="2">
        <v>4000</v>
      </c>
      <c r="IP127" s="2">
        <v>3943</v>
      </c>
      <c r="IQ127" s="2">
        <v>3969</v>
      </c>
      <c r="IR127" s="2">
        <v>3888</v>
      </c>
      <c r="IS127" s="2">
        <v>3751</v>
      </c>
      <c r="IT127" s="2">
        <v>3739</v>
      </c>
    </row>
    <row r="128" spans="1:254" ht="15.9" customHeight="1">
      <c r="A128" s="65" t="s">
        <v>251</v>
      </c>
      <c r="B128" s="25" t="s">
        <v>252</v>
      </c>
      <c r="C128" s="39">
        <v>2078</v>
      </c>
      <c r="D128" s="38">
        <v>-38</v>
      </c>
      <c r="E128" s="34">
        <v>2116</v>
      </c>
      <c r="F128" s="34">
        <v>2128</v>
      </c>
      <c r="G128" s="29">
        <v>2014</v>
      </c>
      <c r="H128" s="29">
        <v>1982</v>
      </c>
      <c r="I128" s="29">
        <v>1997</v>
      </c>
      <c r="J128" s="29">
        <v>1936</v>
      </c>
      <c r="K128" s="29">
        <v>2028</v>
      </c>
      <c r="L128" s="29">
        <v>2104</v>
      </c>
      <c r="M128" s="29">
        <v>2138</v>
      </c>
      <c r="N128" s="29">
        <v>1960</v>
      </c>
      <c r="O128" s="29">
        <v>1927</v>
      </c>
      <c r="P128" s="29">
        <v>1955</v>
      </c>
      <c r="Q128" s="29">
        <v>1932</v>
      </c>
      <c r="R128" s="29">
        <v>1846</v>
      </c>
      <c r="S128" s="29">
        <v>1976</v>
      </c>
      <c r="T128" s="29">
        <v>1976</v>
      </c>
      <c r="U128" s="29">
        <v>1971</v>
      </c>
      <c r="V128" s="29">
        <v>1978</v>
      </c>
      <c r="W128" s="29">
        <v>1992</v>
      </c>
      <c r="X128" s="29">
        <v>1988</v>
      </c>
      <c r="Y128" s="29">
        <v>2038</v>
      </c>
      <c r="Z128" s="29">
        <v>2202</v>
      </c>
      <c r="AA128" s="29">
        <v>2204</v>
      </c>
      <c r="AB128" s="29">
        <v>2067</v>
      </c>
      <c r="AC128" s="29">
        <v>2083</v>
      </c>
      <c r="AD128" s="29">
        <v>2020</v>
      </c>
      <c r="AE128" s="29">
        <v>2277</v>
      </c>
      <c r="AF128" s="29">
        <v>2155</v>
      </c>
      <c r="AG128" s="29">
        <v>1978</v>
      </c>
      <c r="AH128" s="29">
        <v>1984</v>
      </c>
      <c r="AI128" s="29">
        <v>1945</v>
      </c>
      <c r="AJ128" s="29">
        <v>2016</v>
      </c>
      <c r="AK128" s="29">
        <v>2071</v>
      </c>
      <c r="AL128" s="29">
        <v>2147</v>
      </c>
      <c r="AM128" s="29">
        <v>2237</v>
      </c>
      <c r="AN128" s="29">
        <v>2266</v>
      </c>
      <c r="AO128" s="29">
        <v>2097</v>
      </c>
      <c r="AP128" s="29">
        <v>2095</v>
      </c>
      <c r="AQ128" s="29">
        <v>1937</v>
      </c>
      <c r="AR128" s="29">
        <v>1853</v>
      </c>
      <c r="AS128" s="29">
        <v>1987</v>
      </c>
      <c r="AT128" s="29">
        <v>2030</v>
      </c>
      <c r="AU128" s="29">
        <v>2045</v>
      </c>
      <c r="AV128" s="29">
        <v>2093</v>
      </c>
      <c r="AW128" s="29">
        <v>2007</v>
      </c>
      <c r="AX128" s="29">
        <v>2050</v>
      </c>
      <c r="AY128" s="29">
        <v>1944</v>
      </c>
      <c r="AZ128" s="29">
        <v>2015</v>
      </c>
      <c r="BA128" s="29">
        <v>2153</v>
      </c>
      <c r="BB128" s="29">
        <v>2154</v>
      </c>
      <c r="BC128" s="29">
        <v>2206</v>
      </c>
      <c r="BD128" s="29">
        <v>2255</v>
      </c>
      <c r="BE128" s="29">
        <v>2285</v>
      </c>
      <c r="BF128" s="29">
        <v>2187</v>
      </c>
      <c r="BG128" s="29">
        <v>2083</v>
      </c>
      <c r="BH128" s="29">
        <v>2085</v>
      </c>
      <c r="BI128" s="29">
        <v>2167</v>
      </c>
      <c r="BJ128" s="29">
        <v>2149</v>
      </c>
      <c r="BK128" s="29">
        <v>2203</v>
      </c>
      <c r="BL128" s="30">
        <v>2485</v>
      </c>
      <c r="BM128" s="2">
        <v>2217</v>
      </c>
      <c r="BN128" s="2">
        <v>2305</v>
      </c>
      <c r="BO128" s="2">
        <v>2352</v>
      </c>
      <c r="BP128" s="2">
        <v>2350</v>
      </c>
      <c r="BQ128" s="2">
        <v>2335</v>
      </c>
      <c r="BR128" s="2">
        <v>2339</v>
      </c>
      <c r="BS128" s="2">
        <v>2375</v>
      </c>
      <c r="BT128" s="2">
        <v>2423</v>
      </c>
      <c r="BU128" s="2">
        <v>2380</v>
      </c>
      <c r="BV128" s="2">
        <v>2461</v>
      </c>
      <c r="BW128" s="2">
        <v>2505</v>
      </c>
      <c r="BX128" s="2">
        <v>2545</v>
      </c>
      <c r="BY128" s="2">
        <v>2697</v>
      </c>
      <c r="BZ128" s="2">
        <v>2797</v>
      </c>
      <c r="CA128" s="2">
        <v>2680</v>
      </c>
      <c r="CB128" s="2">
        <v>2493</v>
      </c>
      <c r="CC128" s="2">
        <v>2409</v>
      </c>
      <c r="CD128" s="2">
        <v>2384</v>
      </c>
      <c r="CE128" s="2">
        <v>2373</v>
      </c>
      <c r="CF128" s="2">
        <v>2379</v>
      </c>
      <c r="CG128" s="2">
        <v>2375</v>
      </c>
      <c r="CH128" s="2">
        <v>2433</v>
      </c>
      <c r="CI128" s="2">
        <v>2236</v>
      </c>
      <c r="CJ128" s="2">
        <v>2278</v>
      </c>
      <c r="CK128" s="2">
        <v>2618</v>
      </c>
      <c r="CL128" s="2">
        <v>2768</v>
      </c>
      <c r="CM128" s="2">
        <v>2769</v>
      </c>
      <c r="CN128" s="2">
        <v>2685</v>
      </c>
      <c r="CO128" s="2">
        <v>2785</v>
      </c>
      <c r="CP128" s="2">
        <v>2709</v>
      </c>
      <c r="CQ128" s="2">
        <v>2835</v>
      </c>
      <c r="CR128" s="2">
        <v>2866</v>
      </c>
      <c r="CS128" s="2">
        <v>3000</v>
      </c>
      <c r="CT128" s="2">
        <v>3285</v>
      </c>
      <c r="CU128" s="2">
        <v>3620</v>
      </c>
      <c r="CV128" s="2">
        <v>3535</v>
      </c>
      <c r="CW128" s="2">
        <v>3645</v>
      </c>
      <c r="CX128" s="2">
        <v>3235</v>
      </c>
      <c r="CY128" s="2">
        <v>2790</v>
      </c>
      <c r="CZ128" s="2">
        <v>2577</v>
      </c>
      <c r="DA128" s="2">
        <v>2755</v>
      </c>
      <c r="DB128" s="2">
        <v>2690</v>
      </c>
      <c r="DC128" s="2">
        <v>2659</v>
      </c>
      <c r="DD128" s="2">
        <v>2813</v>
      </c>
      <c r="DE128" s="2">
        <v>3000</v>
      </c>
      <c r="DF128" s="2">
        <v>2991</v>
      </c>
      <c r="DG128" s="2">
        <v>3400</v>
      </c>
      <c r="DH128" s="2">
        <v>3570</v>
      </c>
      <c r="DI128" s="2">
        <v>3640</v>
      </c>
      <c r="DJ128" s="2">
        <v>3640</v>
      </c>
      <c r="DK128" s="2">
        <v>3425</v>
      </c>
      <c r="DL128" s="2">
        <v>3060</v>
      </c>
      <c r="DM128" s="2">
        <v>3335</v>
      </c>
      <c r="DN128" s="2">
        <v>3880</v>
      </c>
      <c r="DO128" s="2">
        <v>4215</v>
      </c>
      <c r="DP128" s="2">
        <v>4700</v>
      </c>
      <c r="DQ128" s="2">
        <v>4565</v>
      </c>
      <c r="DR128" s="2">
        <v>4150</v>
      </c>
      <c r="DS128" s="2">
        <v>6280</v>
      </c>
      <c r="DT128" s="2">
        <v>6320</v>
      </c>
      <c r="DU128" s="2">
        <v>6860</v>
      </c>
      <c r="DV128" s="2">
        <v>6900</v>
      </c>
      <c r="DW128" s="2">
        <v>6130</v>
      </c>
      <c r="DX128" s="2">
        <v>6010</v>
      </c>
      <c r="DY128" s="2">
        <v>6380</v>
      </c>
      <c r="DZ128" s="2">
        <v>6600</v>
      </c>
      <c r="EA128" s="2">
        <v>5860</v>
      </c>
      <c r="EB128" s="2">
        <v>6030</v>
      </c>
      <c r="EC128" s="2">
        <v>6320</v>
      </c>
      <c r="ED128" s="2">
        <v>6120</v>
      </c>
      <c r="EE128" s="2">
        <v>5610</v>
      </c>
      <c r="EF128" s="2">
        <v>5480</v>
      </c>
      <c r="EG128" s="2">
        <v>5540</v>
      </c>
      <c r="EH128" s="2">
        <v>5470</v>
      </c>
      <c r="EI128" s="2">
        <v>6570</v>
      </c>
      <c r="EJ128" s="2">
        <v>7290</v>
      </c>
      <c r="EK128" s="2">
        <v>8760</v>
      </c>
      <c r="EL128" s="2">
        <v>7370</v>
      </c>
      <c r="EM128" s="2">
        <v>6370</v>
      </c>
      <c r="EN128" s="2">
        <v>5370</v>
      </c>
      <c r="EO128" s="2">
        <v>4860</v>
      </c>
      <c r="EP128" s="2">
        <v>4980</v>
      </c>
      <c r="EQ128" s="2">
        <v>4285</v>
      </c>
      <c r="ER128" s="2">
        <v>3660</v>
      </c>
      <c r="ES128" s="2">
        <v>3375</v>
      </c>
      <c r="ET128" s="2">
        <v>3700</v>
      </c>
      <c r="EU128" s="2">
        <v>3220</v>
      </c>
      <c r="EV128" s="2">
        <v>2810</v>
      </c>
      <c r="EW128" s="2">
        <v>2756</v>
      </c>
      <c r="EX128" s="2">
        <v>2844</v>
      </c>
      <c r="EY128" s="2">
        <v>2625</v>
      </c>
      <c r="EZ128" s="2">
        <v>2380</v>
      </c>
      <c r="FA128" s="2">
        <v>2230</v>
      </c>
      <c r="FB128" s="2">
        <v>2224</v>
      </c>
      <c r="FC128" s="2">
        <v>2295</v>
      </c>
      <c r="FD128" s="2">
        <v>2398</v>
      </c>
      <c r="FE128" s="2">
        <v>2445</v>
      </c>
      <c r="FF128" s="2">
        <v>2421</v>
      </c>
      <c r="FG128" s="2">
        <v>2439</v>
      </c>
      <c r="FH128" s="2">
        <v>2495</v>
      </c>
      <c r="FI128" s="2">
        <v>2545</v>
      </c>
      <c r="FJ128" s="2">
        <v>2555</v>
      </c>
      <c r="FK128" s="2">
        <v>2523</v>
      </c>
      <c r="FL128" s="2">
        <v>2560</v>
      </c>
      <c r="FM128" s="2">
        <v>2479</v>
      </c>
      <c r="FN128" s="2">
        <v>2650</v>
      </c>
      <c r="FO128" s="2">
        <v>2706</v>
      </c>
      <c r="FP128" s="2">
        <v>2793</v>
      </c>
      <c r="FQ128" s="2">
        <v>2845</v>
      </c>
      <c r="FR128" s="2">
        <v>2828</v>
      </c>
      <c r="FS128" s="2">
        <v>2797</v>
      </c>
      <c r="FT128" s="2">
        <v>2700</v>
      </c>
      <c r="FU128" s="2">
        <v>2850</v>
      </c>
      <c r="FV128" s="2">
        <v>2734</v>
      </c>
      <c r="FW128" s="2">
        <v>2759</v>
      </c>
      <c r="FX128" s="2">
        <v>3120</v>
      </c>
      <c r="FY128" s="2">
        <v>2805</v>
      </c>
      <c r="FZ128" s="2">
        <v>2750</v>
      </c>
      <c r="GA128" s="2">
        <v>2721</v>
      </c>
      <c r="GB128" s="2">
        <v>2498</v>
      </c>
      <c r="GC128" s="2">
        <v>2470</v>
      </c>
      <c r="GD128" s="2">
        <v>2403</v>
      </c>
      <c r="GE128" s="2">
        <v>2496</v>
      </c>
      <c r="GF128" s="2">
        <v>2396</v>
      </c>
      <c r="GG128" s="2">
        <v>2560</v>
      </c>
      <c r="GH128" s="2">
        <v>2595</v>
      </c>
      <c r="GI128" s="2">
        <v>2617</v>
      </c>
      <c r="GJ128" s="2">
        <v>2886</v>
      </c>
      <c r="GK128" s="2">
        <v>3035</v>
      </c>
      <c r="GL128" s="2">
        <v>3040</v>
      </c>
      <c r="GM128" s="2">
        <v>2875</v>
      </c>
      <c r="GN128" s="2">
        <v>2919</v>
      </c>
      <c r="GO128" s="2">
        <v>2787</v>
      </c>
      <c r="GP128" s="2">
        <v>2411</v>
      </c>
      <c r="GQ128" s="2">
        <v>2050</v>
      </c>
      <c r="GR128" s="2">
        <v>1865</v>
      </c>
      <c r="GS128" s="2">
        <v>1894</v>
      </c>
      <c r="GT128" s="2">
        <v>1805</v>
      </c>
      <c r="GU128" s="2">
        <v>1795</v>
      </c>
      <c r="GV128" s="2">
        <v>1621</v>
      </c>
      <c r="GW128" s="2">
        <v>1655</v>
      </c>
      <c r="GX128" s="2">
        <v>1629</v>
      </c>
      <c r="GY128" s="2">
        <v>1612</v>
      </c>
      <c r="GZ128" s="2">
        <v>1643</v>
      </c>
      <c r="HA128" s="2">
        <v>1483</v>
      </c>
      <c r="HB128" s="2">
        <v>1512</v>
      </c>
      <c r="HC128" s="2">
        <v>1564</v>
      </c>
      <c r="HD128" s="2">
        <v>1636</v>
      </c>
      <c r="HE128" s="2">
        <v>1640</v>
      </c>
      <c r="HF128" s="2">
        <v>1578</v>
      </c>
      <c r="HG128" s="2">
        <v>1568</v>
      </c>
      <c r="HH128" s="2">
        <v>1477</v>
      </c>
      <c r="HI128" s="2">
        <v>1569</v>
      </c>
      <c r="HJ128" s="2">
        <v>1532</v>
      </c>
      <c r="HK128" s="2">
        <v>1509</v>
      </c>
      <c r="HL128" s="2">
        <v>1541</v>
      </c>
      <c r="HM128" s="2">
        <v>1586</v>
      </c>
      <c r="HN128" s="2">
        <v>1620</v>
      </c>
      <c r="HO128" s="2">
        <v>1659</v>
      </c>
      <c r="HP128" s="2">
        <v>1655</v>
      </c>
      <c r="HQ128" s="2">
        <v>1703</v>
      </c>
      <c r="HR128" s="2">
        <v>1746</v>
      </c>
      <c r="HS128" s="2">
        <v>1763</v>
      </c>
      <c r="HT128" s="2">
        <v>1728</v>
      </c>
      <c r="HU128" s="2">
        <v>1665</v>
      </c>
      <c r="HV128" s="2">
        <v>1723</v>
      </c>
      <c r="HW128" s="2">
        <v>1768</v>
      </c>
      <c r="HX128" s="2">
        <v>1733</v>
      </c>
      <c r="HY128" s="2">
        <v>1608</v>
      </c>
      <c r="HZ128" s="2">
        <v>1675</v>
      </c>
      <c r="IA128" s="2">
        <v>1767</v>
      </c>
      <c r="IB128" s="2">
        <v>1880</v>
      </c>
      <c r="IC128" s="2">
        <v>1882</v>
      </c>
      <c r="ID128" s="2">
        <v>1863</v>
      </c>
      <c r="IE128" s="2">
        <v>1866</v>
      </c>
      <c r="IF128" s="2">
        <v>1938</v>
      </c>
      <c r="IG128" s="2">
        <v>2022</v>
      </c>
      <c r="IH128" s="2">
        <v>1955</v>
      </c>
      <c r="II128" s="2">
        <v>1823</v>
      </c>
      <c r="IJ128" s="2">
        <v>1789</v>
      </c>
      <c r="IK128" s="2">
        <v>1914</v>
      </c>
      <c r="IL128" s="2">
        <v>1878</v>
      </c>
      <c r="IM128" s="2">
        <v>1874</v>
      </c>
      <c r="IN128" s="2">
        <v>1595</v>
      </c>
      <c r="IO128" s="2">
        <v>1557</v>
      </c>
      <c r="IP128" s="2">
        <v>1482</v>
      </c>
      <c r="IQ128" s="2">
        <v>1485</v>
      </c>
      <c r="IR128" s="2">
        <v>1383</v>
      </c>
      <c r="IS128" s="2">
        <v>1255</v>
      </c>
      <c r="IT128" s="2">
        <v>1278</v>
      </c>
    </row>
    <row r="129" spans="1:254" ht="15.9" customHeight="1">
      <c r="A129" s="65" t="s">
        <v>253</v>
      </c>
      <c r="B129" s="25" t="s">
        <v>254</v>
      </c>
      <c r="C129" s="39">
        <v>1970</v>
      </c>
      <c r="D129" s="38">
        <v>31</v>
      </c>
      <c r="E129" s="34">
        <v>1939</v>
      </c>
      <c r="F129" s="34">
        <v>1958</v>
      </c>
      <c r="G129" s="29">
        <v>1858</v>
      </c>
      <c r="H129" s="29">
        <v>1823</v>
      </c>
      <c r="I129" s="29">
        <v>1799</v>
      </c>
      <c r="J129" s="29">
        <v>1739</v>
      </c>
      <c r="K129" s="29">
        <v>1800</v>
      </c>
      <c r="L129" s="29">
        <v>1868</v>
      </c>
      <c r="M129" s="29">
        <v>1880</v>
      </c>
      <c r="N129" s="29">
        <v>1857</v>
      </c>
      <c r="O129" s="29">
        <v>1870</v>
      </c>
      <c r="P129" s="29">
        <v>1892</v>
      </c>
      <c r="Q129" s="29">
        <v>1836</v>
      </c>
      <c r="R129" s="29">
        <v>1863</v>
      </c>
      <c r="S129" s="29">
        <v>1940</v>
      </c>
      <c r="T129" s="29">
        <v>1979</v>
      </c>
      <c r="U129" s="29">
        <v>1971</v>
      </c>
      <c r="V129" s="29">
        <v>1983</v>
      </c>
      <c r="W129" s="29">
        <v>1997</v>
      </c>
      <c r="X129" s="29">
        <v>2020</v>
      </c>
      <c r="Y129" s="29">
        <v>2065</v>
      </c>
      <c r="Z129" s="29">
        <v>2076</v>
      </c>
      <c r="AA129" s="29">
        <v>2102</v>
      </c>
      <c r="AB129" s="29">
        <v>2055</v>
      </c>
      <c r="AC129" s="29">
        <v>2081</v>
      </c>
      <c r="AD129" s="29">
        <v>2059</v>
      </c>
      <c r="AE129" s="29">
        <v>2102</v>
      </c>
      <c r="AF129" s="29">
        <v>2118</v>
      </c>
      <c r="AG129" s="29">
        <v>2135</v>
      </c>
      <c r="AH129" s="29">
        <v>2235</v>
      </c>
      <c r="AI129" s="29">
        <v>2060</v>
      </c>
      <c r="AJ129" s="29">
        <v>2144</v>
      </c>
      <c r="AK129" s="29">
        <v>2146</v>
      </c>
      <c r="AL129" s="29">
        <v>2128</v>
      </c>
      <c r="AM129" s="29">
        <v>2148</v>
      </c>
      <c r="AN129" s="29">
        <v>2130</v>
      </c>
      <c r="AO129" s="29">
        <v>2026</v>
      </c>
      <c r="AP129" s="29">
        <v>2000</v>
      </c>
      <c r="AQ129" s="29">
        <v>1924</v>
      </c>
      <c r="AR129" s="29">
        <v>1875</v>
      </c>
      <c r="AS129" s="29">
        <v>1963</v>
      </c>
      <c r="AT129" s="29">
        <v>2015</v>
      </c>
      <c r="AU129" s="29">
        <v>2039</v>
      </c>
      <c r="AV129" s="29">
        <v>2138</v>
      </c>
      <c r="AW129" s="29">
        <v>2172</v>
      </c>
      <c r="AX129" s="29">
        <v>2282</v>
      </c>
      <c r="AY129" s="29">
        <v>2225</v>
      </c>
      <c r="AZ129" s="29">
        <v>2345</v>
      </c>
      <c r="BA129" s="29">
        <v>2463</v>
      </c>
      <c r="BB129" s="29">
        <v>2264</v>
      </c>
      <c r="BC129" s="29">
        <v>2340</v>
      </c>
      <c r="BD129" s="29">
        <v>2185</v>
      </c>
      <c r="BE129" s="29">
        <v>2141</v>
      </c>
      <c r="BF129" s="29">
        <v>2048</v>
      </c>
      <c r="BG129" s="29">
        <v>1998</v>
      </c>
      <c r="BH129" s="29">
        <v>2113</v>
      </c>
      <c r="BI129" s="29">
        <v>2215</v>
      </c>
      <c r="BJ129" s="29">
        <v>2222</v>
      </c>
      <c r="BK129" s="29">
        <v>2288</v>
      </c>
      <c r="BL129" s="30">
        <v>2658</v>
      </c>
      <c r="BM129" s="2">
        <v>2830</v>
      </c>
      <c r="BN129" s="2">
        <v>2746</v>
      </c>
      <c r="BO129" s="2">
        <v>2746</v>
      </c>
      <c r="BP129" s="2">
        <v>2541</v>
      </c>
      <c r="BQ129" s="2">
        <v>2382</v>
      </c>
      <c r="BR129" s="2">
        <v>2358</v>
      </c>
      <c r="BS129" s="2">
        <v>2367</v>
      </c>
      <c r="BT129" s="2">
        <v>2357</v>
      </c>
      <c r="BU129" s="2">
        <v>2283</v>
      </c>
      <c r="BV129" s="2">
        <v>2474</v>
      </c>
      <c r="BW129" s="2">
        <v>2331</v>
      </c>
      <c r="BX129" s="2">
        <v>2384</v>
      </c>
      <c r="BY129" s="2">
        <v>2565</v>
      </c>
      <c r="BZ129" s="2">
        <v>2625</v>
      </c>
      <c r="CA129" s="2">
        <v>2396</v>
      </c>
      <c r="CB129" s="2">
        <v>2268</v>
      </c>
      <c r="CC129" s="2">
        <v>2140</v>
      </c>
      <c r="CD129" s="2">
        <v>2110</v>
      </c>
      <c r="CE129" s="2">
        <v>2081</v>
      </c>
      <c r="CF129" s="2">
        <v>2160</v>
      </c>
      <c r="CG129" s="2">
        <v>2178</v>
      </c>
      <c r="CH129" s="2">
        <v>2214</v>
      </c>
      <c r="CI129" s="2">
        <v>2140</v>
      </c>
      <c r="CJ129" s="2">
        <v>2109</v>
      </c>
      <c r="CK129" s="2">
        <v>2235</v>
      </c>
      <c r="CL129" s="2">
        <v>2392</v>
      </c>
      <c r="CM129" s="2">
        <v>2368</v>
      </c>
      <c r="CN129" s="2">
        <v>2374</v>
      </c>
      <c r="CO129" s="2">
        <v>2425</v>
      </c>
      <c r="CP129" s="2">
        <v>2455</v>
      </c>
      <c r="CQ129" s="2">
        <v>2443</v>
      </c>
      <c r="CR129" s="2">
        <v>2448</v>
      </c>
      <c r="CS129" s="2">
        <v>2384</v>
      </c>
      <c r="CT129" s="2">
        <v>2413</v>
      </c>
      <c r="CU129" s="2">
        <v>2552</v>
      </c>
      <c r="CV129" s="2">
        <v>2639</v>
      </c>
      <c r="CW129" s="2">
        <v>2890</v>
      </c>
      <c r="CX129" s="2">
        <v>2767</v>
      </c>
      <c r="CY129" s="2">
        <v>2452</v>
      </c>
      <c r="CZ129" s="2">
        <v>2519</v>
      </c>
      <c r="DA129" s="2">
        <v>2463</v>
      </c>
      <c r="DB129" s="2">
        <v>2382</v>
      </c>
      <c r="DC129" s="2">
        <v>2334</v>
      </c>
      <c r="DD129" s="2">
        <v>2527</v>
      </c>
      <c r="DE129" s="2">
        <v>2528</v>
      </c>
      <c r="DF129" s="2">
        <v>2494</v>
      </c>
      <c r="DG129" s="2">
        <v>2734</v>
      </c>
      <c r="DH129" s="2">
        <v>2816</v>
      </c>
      <c r="DI129" s="2">
        <v>2874</v>
      </c>
      <c r="DJ129" s="2">
        <v>3070</v>
      </c>
      <c r="DK129" s="2">
        <v>2924</v>
      </c>
      <c r="DL129" s="2">
        <v>2547</v>
      </c>
      <c r="DM129" s="2">
        <v>2626</v>
      </c>
      <c r="DN129" s="2">
        <v>2729</v>
      </c>
      <c r="DO129" s="2">
        <v>2734</v>
      </c>
      <c r="DP129" s="2">
        <v>2843</v>
      </c>
      <c r="DQ129" s="2">
        <v>3050</v>
      </c>
      <c r="DR129" s="2">
        <v>3135</v>
      </c>
      <c r="DS129" s="2">
        <v>3030</v>
      </c>
      <c r="DT129" s="2">
        <v>2853</v>
      </c>
      <c r="DU129" s="2">
        <v>2977</v>
      </c>
      <c r="DV129" s="2">
        <v>2973</v>
      </c>
      <c r="DW129" s="2">
        <v>2898</v>
      </c>
      <c r="DX129" s="2">
        <v>2740</v>
      </c>
      <c r="DY129" s="2">
        <v>2865</v>
      </c>
      <c r="DZ129" s="2">
        <v>2830</v>
      </c>
      <c r="EA129" s="2">
        <v>2550</v>
      </c>
      <c r="EB129" s="2">
        <v>2765</v>
      </c>
      <c r="EC129" s="2">
        <v>2900</v>
      </c>
      <c r="ED129" s="2">
        <v>3040</v>
      </c>
      <c r="EE129" s="2">
        <v>2970</v>
      </c>
      <c r="EF129" s="2">
        <v>3175</v>
      </c>
      <c r="EG129" s="2">
        <v>3500</v>
      </c>
      <c r="EH129" s="2">
        <v>3570</v>
      </c>
      <c r="EI129" s="2">
        <v>4400</v>
      </c>
      <c r="EJ129" s="2">
        <v>3840</v>
      </c>
      <c r="EK129" s="2">
        <v>3830</v>
      </c>
      <c r="EL129" s="2">
        <v>3130</v>
      </c>
      <c r="EM129" s="2">
        <v>2630</v>
      </c>
      <c r="EN129" s="2">
        <v>2130</v>
      </c>
      <c r="EO129" s="2">
        <v>1767</v>
      </c>
      <c r="EP129" s="2">
        <v>1723</v>
      </c>
      <c r="EQ129" s="2">
        <v>1423</v>
      </c>
      <c r="ER129" s="2">
        <v>1147</v>
      </c>
      <c r="ES129" s="2">
        <v>1164</v>
      </c>
      <c r="ET129" s="2">
        <v>1226</v>
      </c>
      <c r="EU129" s="2">
        <v>1174</v>
      </c>
      <c r="EV129" s="2">
        <v>1190</v>
      </c>
      <c r="EW129" s="2">
        <v>1160</v>
      </c>
      <c r="EX129" s="2">
        <v>1148</v>
      </c>
      <c r="EY129" s="2">
        <v>1152</v>
      </c>
      <c r="EZ129" s="2">
        <v>1109</v>
      </c>
      <c r="FA129" s="2">
        <v>1089</v>
      </c>
      <c r="FB129" s="2">
        <v>1099</v>
      </c>
      <c r="FC129" s="2">
        <v>1089</v>
      </c>
      <c r="FD129" s="2">
        <v>1096</v>
      </c>
      <c r="FE129" s="2">
        <v>1115</v>
      </c>
      <c r="FF129" s="2">
        <v>1114</v>
      </c>
      <c r="FG129" s="2">
        <v>1140</v>
      </c>
      <c r="FH129" s="2">
        <v>1184</v>
      </c>
      <c r="FI129" s="2">
        <v>1211</v>
      </c>
      <c r="FJ129" s="2">
        <v>1243</v>
      </c>
      <c r="FK129" s="2">
        <v>1170</v>
      </c>
      <c r="FL129" s="2">
        <v>1183</v>
      </c>
      <c r="FM129" s="2">
        <v>1156</v>
      </c>
      <c r="FN129" s="2">
        <v>1171</v>
      </c>
      <c r="FO129" s="2">
        <v>1221</v>
      </c>
      <c r="FP129" s="2">
        <v>1243</v>
      </c>
      <c r="FQ129" s="2">
        <v>1254</v>
      </c>
      <c r="FR129" s="2">
        <v>1299</v>
      </c>
      <c r="FS129" s="2">
        <v>1386</v>
      </c>
      <c r="FT129" s="2">
        <v>1375</v>
      </c>
      <c r="FU129" s="2">
        <v>1445</v>
      </c>
      <c r="FV129" s="2">
        <v>1383</v>
      </c>
      <c r="FW129" s="2">
        <v>1449</v>
      </c>
      <c r="FX129" s="2">
        <v>1302</v>
      </c>
      <c r="FY129" s="2">
        <v>1249</v>
      </c>
      <c r="FZ129" s="2">
        <v>1209</v>
      </c>
      <c r="GA129" s="2">
        <v>1258</v>
      </c>
      <c r="GB129" s="2">
        <v>1217</v>
      </c>
      <c r="GC129" s="2">
        <v>1229</v>
      </c>
      <c r="GD129" s="2">
        <v>1234</v>
      </c>
      <c r="GE129" s="2">
        <v>1421</v>
      </c>
      <c r="GF129" s="2">
        <v>1413</v>
      </c>
      <c r="GG129" s="2">
        <v>1430</v>
      </c>
      <c r="GH129" s="2">
        <v>1361</v>
      </c>
      <c r="GI129" s="2">
        <v>1174</v>
      </c>
      <c r="GJ129" s="2">
        <v>1266</v>
      </c>
      <c r="GK129" s="2">
        <v>1447</v>
      </c>
      <c r="GL129" s="2">
        <v>1644</v>
      </c>
      <c r="GM129" s="2">
        <v>1094</v>
      </c>
      <c r="GN129" s="2">
        <v>944</v>
      </c>
      <c r="GO129" s="2">
        <v>794</v>
      </c>
      <c r="GP129" s="2">
        <v>700</v>
      </c>
      <c r="GQ129" s="2">
        <v>700</v>
      </c>
      <c r="GR129" s="2">
        <v>695</v>
      </c>
      <c r="GS129" s="2">
        <v>700</v>
      </c>
      <c r="GT129" s="2">
        <v>699</v>
      </c>
      <c r="GU129" s="2">
        <v>692</v>
      </c>
      <c r="GV129" s="2">
        <v>716</v>
      </c>
      <c r="GW129" s="2">
        <v>714</v>
      </c>
      <c r="GX129" s="2">
        <v>713</v>
      </c>
      <c r="GY129" s="2">
        <v>711</v>
      </c>
      <c r="GZ129" s="2">
        <v>710</v>
      </c>
      <c r="HA129" s="2">
        <v>694</v>
      </c>
      <c r="HB129" s="2">
        <v>691</v>
      </c>
      <c r="HC129" s="2">
        <v>691</v>
      </c>
      <c r="HD129" s="2">
        <v>708</v>
      </c>
      <c r="HE129" s="2">
        <v>714</v>
      </c>
      <c r="HF129" s="2">
        <v>723</v>
      </c>
      <c r="HG129" s="2">
        <v>723</v>
      </c>
      <c r="HH129" s="2">
        <v>725</v>
      </c>
      <c r="HI129" s="2">
        <v>722</v>
      </c>
      <c r="HJ129" s="2">
        <v>714</v>
      </c>
      <c r="HK129" s="2">
        <v>710</v>
      </c>
      <c r="HL129" s="2">
        <v>704</v>
      </c>
      <c r="HM129" s="2">
        <v>703</v>
      </c>
      <c r="HN129" s="2">
        <v>698</v>
      </c>
      <c r="HO129" s="2">
        <v>704</v>
      </c>
      <c r="HP129" s="2">
        <v>710</v>
      </c>
      <c r="HQ129" s="2">
        <v>716</v>
      </c>
      <c r="HR129" s="2">
        <v>713</v>
      </c>
      <c r="HS129" s="2">
        <v>709</v>
      </c>
      <c r="HT129" s="2">
        <v>703</v>
      </c>
      <c r="HU129" s="2">
        <v>696</v>
      </c>
      <c r="HV129" s="2">
        <v>701</v>
      </c>
      <c r="HW129" s="2">
        <v>698</v>
      </c>
      <c r="HX129" s="2">
        <v>696</v>
      </c>
      <c r="HY129" s="2">
        <v>690</v>
      </c>
      <c r="HZ129" s="2">
        <v>695</v>
      </c>
      <c r="IA129" s="2">
        <v>697</v>
      </c>
      <c r="IB129" s="2">
        <v>708</v>
      </c>
      <c r="IC129" s="2">
        <v>707</v>
      </c>
      <c r="ID129" s="2">
        <v>705</v>
      </c>
      <c r="IE129" s="2">
        <v>702</v>
      </c>
      <c r="IF129" s="2">
        <v>693</v>
      </c>
      <c r="IG129" s="2">
        <v>694</v>
      </c>
      <c r="IH129" s="2">
        <v>690</v>
      </c>
      <c r="II129" s="2">
        <v>688</v>
      </c>
      <c r="IJ129" s="2">
        <v>684</v>
      </c>
      <c r="IK129" s="2">
        <v>681</v>
      </c>
      <c r="IL129" s="2">
        <v>684</v>
      </c>
      <c r="IM129" s="2">
        <v>699</v>
      </c>
      <c r="IN129" s="2">
        <v>702</v>
      </c>
      <c r="IO129" s="2">
        <v>691</v>
      </c>
      <c r="IP129" s="2">
        <v>687</v>
      </c>
      <c r="IQ129" s="2">
        <v>695</v>
      </c>
      <c r="IR129" s="2">
        <v>687</v>
      </c>
      <c r="IS129" s="2">
        <v>685</v>
      </c>
      <c r="IT129" s="2">
        <v>685</v>
      </c>
    </row>
    <row r="130" spans="1:254" ht="15.9" customHeight="1">
      <c r="A130" s="65" t="s">
        <v>255</v>
      </c>
      <c r="B130" s="25" t="s">
        <v>256</v>
      </c>
      <c r="C130" s="39">
        <v>6855</v>
      </c>
      <c r="D130" s="38">
        <v>91</v>
      </c>
      <c r="E130" s="34">
        <v>6764</v>
      </c>
      <c r="F130" s="34">
        <v>6693</v>
      </c>
      <c r="G130" s="29">
        <v>6680</v>
      </c>
      <c r="H130" s="29">
        <v>6812</v>
      </c>
      <c r="I130" s="29">
        <v>6993</v>
      </c>
      <c r="J130" s="29">
        <v>7087</v>
      </c>
      <c r="K130" s="29">
        <v>7110</v>
      </c>
      <c r="L130" s="29">
        <v>7149</v>
      </c>
      <c r="M130" s="29">
        <v>7100</v>
      </c>
      <c r="N130" s="29">
        <v>7509</v>
      </c>
      <c r="O130" s="29">
        <v>7319</v>
      </c>
      <c r="P130" s="29">
        <v>7393</v>
      </c>
      <c r="Q130" s="29">
        <v>7444</v>
      </c>
      <c r="R130" s="29">
        <v>7344</v>
      </c>
      <c r="S130" s="29">
        <v>7306</v>
      </c>
      <c r="T130" s="29">
        <v>7231</v>
      </c>
      <c r="U130" s="29">
        <v>7342</v>
      </c>
      <c r="V130" s="29">
        <v>7350</v>
      </c>
      <c r="W130" s="29">
        <v>7420</v>
      </c>
      <c r="X130" s="29">
        <v>7460</v>
      </c>
      <c r="Y130" s="29">
        <v>7762</v>
      </c>
      <c r="Z130" s="29">
        <v>7654</v>
      </c>
      <c r="AA130" s="29">
        <v>7719</v>
      </c>
      <c r="AB130" s="29">
        <v>7939</v>
      </c>
      <c r="AC130" s="29">
        <v>7484</v>
      </c>
      <c r="AD130" s="29">
        <v>7494</v>
      </c>
      <c r="AE130" s="29">
        <v>7630</v>
      </c>
      <c r="AF130" s="29">
        <v>7660</v>
      </c>
      <c r="AG130" s="29">
        <v>7540</v>
      </c>
      <c r="AH130" s="29">
        <v>7596</v>
      </c>
      <c r="AI130" s="29">
        <v>7583</v>
      </c>
      <c r="AJ130" s="29">
        <v>7560</v>
      </c>
      <c r="AK130" s="29">
        <v>7583</v>
      </c>
      <c r="AL130" s="29">
        <v>7550</v>
      </c>
      <c r="AM130" s="29">
        <v>7678</v>
      </c>
      <c r="AN130" s="29">
        <v>7689</v>
      </c>
      <c r="AO130" s="29">
        <v>7719</v>
      </c>
      <c r="AP130" s="29">
        <v>7567</v>
      </c>
      <c r="AQ130" s="29">
        <v>7506</v>
      </c>
      <c r="AR130" s="29">
        <v>7472</v>
      </c>
      <c r="AS130" s="29">
        <v>7560</v>
      </c>
      <c r="AT130" s="29">
        <v>7471</v>
      </c>
      <c r="AU130" s="29">
        <v>7599</v>
      </c>
      <c r="AV130" s="29">
        <v>7658</v>
      </c>
      <c r="AW130" s="29">
        <v>7595</v>
      </c>
      <c r="AX130" s="29">
        <v>7629</v>
      </c>
      <c r="AY130" s="29">
        <v>7624</v>
      </c>
      <c r="AZ130" s="29">
        <v>7964</v>
      </c>
      <c r="BA130" s="29">
        <v>7944</v>
      </c>
      <c r="BB130" s="29">
        <v>7936</v>
      </c>
      <c r="BC130" s="29">
        <v>7888</v>
      </c>
      <c r="BD130" s="29">
        <v>7964</v>
      </c>
      <c r="BE130" s="29">
        <v>8215</v>
      </c>
      <c r="BF130" s="29">
        <v>8090</v>
      </c>
      <c r="BG130" s="29">
        <v>8151</v>
      </c>
      <c r="BH130" s="29">
        <v>8047</v>
      </c>
      <c r="BI130" s="29">
        <v>8022</v>
      </c>
      <c r="BJ130" s="29">
        <v>8013</v>
      </c>
      <c r="BK130" s="29">
        <v>8111</v>
      </c>
      <c r="BL130" s="30">
        <v>8096</v>
      </c>
      <c r="BM130" s="2">
        <v>7841</v>
      </c>
      <c r="BN130" s="2">
        <v>7961</v>
      </c>
      <c r="BO130" s="2">
        <v>7996</v>
      </c>
      <c r="BP130" s="2">
        <v>8248</v>
      </c>
      <c r="BQ130" s="2">
        <v>8148</v>
      </c>
      <c r="BR130" s="2">
        <v>8893</v>
      </c>
      <c r="BS130" s="2">
        <v>8236</v>
      </c>
      <c r="BT130" s="2">
        <v>7948</v>
      </c>
      <c r="BU130" s="2">
        <v>8034</v>
      </c>
      <c r="BV130" s="2">
        <v>9013</v>
      </c>
      <c r="BW130" s="2">
        <v>8984</v>
      </c>
      <c r="BX130" s="2">
        <v>8888</v>
      </c>
      <c r="BY130" s="2">
        <v>8788</v>
      </c>
      <c r="BZ130" s="2">
        <v>8920</v>
      </c>
      <c r="CA130" s="2">
        <v>8462</v>
      </c>
      <c r="CB130" s="2">
        <v>8777</v>
      </c>
      <c r="CC130" s="2">
        <v>8693</v>
      </c>
      <c r="CD130" s="2">
        <v>8656</v>
      </c>
      <c r="CE130" s="2">
        <v>8675</v>
      </c>
      <c r="CF130" s="2">
        <v>8816</v>
      </c>
      <c r="CG130" s="2">
        <v>8952</v>
      </c>
      <c r="CH130" s="2">
        <v>9080</v>
      </c>
      <c r="CI130" s="2">
        <v>8882</v>
      </c>
      <c r="CJ130" s="2">
        <v>9012</v>
      </c>
      <c r="CK130" s="2">
        <v>9220</v>
      </c>
      <c r="CL130" s="2">
        <v>9344</v>
      </c>
      <c r="CM130" s="2">
        <v>9000</v>
      </c>
      <c r="CN130" s="2">
        <v>8732</v>
      </c>
      <c r="CO130" s="2">
        <v>8705</v>
      </c>
      <c r="CP130" s="2">
        <v>8553</v>
      </c>
      <c r="CQ130" s="2">
        <v>8478</v>
      </c>
      <c r="CR130" s="2">
        <v>8543</v>
      </c>
      <c r="CS130" s="2">
        <v>8224</v>
      </c>
      <c r="CT130" s="2">
        <v>8400</v>
      </c>
      <c r="CU130" s="2">
        <v>8865</v>
      </c>
      <c r="CV130" s="2">
        <v>9188</v>
      </c>
      <c r="CW130" s="2">
        <v>9459</v>
      </c>
      <c r="CX130" s="2">
        <v>9242</v>
      </c>
      <c r="CY130" s="2">
        <v>9478</v>
      </c>
      <c r="CZ130" s="2">
        <v>9497</v>
      </c>
      <c r="DA130" s="2">
        <v>9689</v>
      </c>
      <c r="DB130" s="2">
        <v>9702</v>
      </c>
      <c r="DC130" s="2">
        <v>9628</v>
      </c>
      <c r="DD130" s="2">
        <v>9646</v>
      </c>
      <c r="DE130" s="2">
        <v>10090</v>
      </c>
      <c r="DF130" s="2">
        <v>9822</v>
      </c>
      <c r="DG130" s="2">
        <v>10030</v>
      </c>
      <c r="DH130" s="2">
        <v>10520</v>
      </c>
      <c r="DI130" s="2">
        <v>10570</v>
      </c>
      <c r="DJ130" s="2">
        <v>10400</v>
      </c>
      <c r="DK130" s="2">
        <v>10700</v>
      </c>
      <c r="DL130" s="2">
        <v>10220</v>
      </c>
      <c r="DM130" s="2">
        <v>9955</v>
      </c>
      <c r="DN130" s="2">
        <v>9627</v>
      </c>
      <c r="DO130" s="2">
        <v>9400</v>
      </c>
      <c r="DP130" s="2">
        <v>9243</v>
      </c>
      <c r="DQ130" s="2">
        <v>9319</v>
      </c>
      <c r="DR130" s="2">
        <v>9342</v>
      </c>
      <c r="DS130" s="2">
        <v>9310</v>
      </c>
      <c r="DT130" s="2">
        <v>9175</v>
      </c>
      <c r="DU130" s="2">
        <v>9460</v>
      </c>
      <c r="DV130" s="2">
        <v>8900</v>
      </c>
      <c r="DW130" s="2">
        <v>9441</v>
      </c>
      <c r="DX130" s="2">
        <v>8790</v>
      </c>
      <c r="DY130" s="2">
        <v>8985</v>
      </c>
      <c r="DZ130" s="2">
        <v>9033</v>
      </c>
      <c r="EA130" s="2">
        <v>8982</v>
      </c>
      <c r="EB130" s="2">
        <v>8430</v>
      </c>
      <c r="EC130" s="2">
        <v>8560</v>
      </c>
      <c r="ED130" s="2">
        <v>8686</v>
      </c>
      <c r="EE130" s="2">
        <v>8693</v>
      </c>
      <c r="EF130" s="2">
        <v>8796</v>
      </c>
      <c r="EG130" s="2">
        <v>8470</v>
      </c>
      <c r="EH130" s="2">
        <v>8315</v>
      </c>
      <c r="EI130" s="2">
        <v>8296</v>
      </c>
      <c r="EJ130" s="2">
        <v>8307</v>
      </c>
      <c r="EK130" s="2">
        <v>8360</v>
      </c>
      <c r="EL130" s="2">
        <v>8765</v>
      </c>
      <c r="EM130" s="2">
        <v>8616</v>
      </c>
      <c r="EN130" s="2">
        <v>8607</v>
      </c>
      <c r="EO130" s="2">
        <v>8495</v>
      </c>
      <c r="EP130" s="2">
        <v>8607</v>
      </c>
      <c r="EQ130" s="2">
        <v>8437</v>
      </c>
      <c r="ER130" s="2">
        <v>8500</v>
      </c>
      <c r="ES130" s="2">
        <v>8527</v>
      </c>
      <c r="ET130" s="2">
        <v>8328</v>
      </c>
      <c r="EU130" s="2">
        <v>8312</v>
      </c>
      <c r="EV130" s="2">
        <v>8447</v>
      </c>
      <c r="EW130" s="2">
        <v>8333</v>
      </c>
      <c r="EX130" s="2">
        <v>8472</v>
      </c>
      <c r="EY130" s="2">
        <v>8402</v>
      </c>
      <c r="EZ130" s="2">
        <v>8356</v>
      </c>
      <c r="FA130" s="2">
        <v>8414</v>
      </c>
      <c r="FB130" s="2">
        <v>8311</v>
      </c>
      <c r="FC130" s="2">
        <v>8233</v>
      </c>
      <c r="FD130" s="2">
        <v>8500</v>
      </c>
      <c r="FE130" s="2">
        <v>8690</v>
      </c>
      <c r="FF130" s="2">
        <v>8629</v>
      </c>
      <c r="FG130" s="2">
        <v>8512</v>
      </c>
      <c r="FH130" s="2">
        <v>8194</v>
      </c>
      <c r="FI130" s="2">
        <v>8264</v>
      </c>
      <c r="FJ130" s="2">
        <v>8274</v>
      </c>
      <c r="FK130" s="2">
        <v>8393</v>
      </c>
      <c r="FL130" s="2">
        <v>8492</v>
      </c>
      <c r="FM130" s="2">
        <v>8264</v>
      </c>
      <c r="FN130" s="2">
        <v>8168</v>
      </c>
      <c r="FO130" s="2">
        <v>8311</v>
      </c>
      <c r="FP130" s="2">
        <v>8374</v>
      </c>
      <c r="FQ130" s="2">
        <v>8549</v>
      </c>
      <c r="FR130" s="2">
        <v>8612</v>
      </c>
      <c r="FS130" s="2">
        <v>8435</v>
      </c>
      <c r="FT130" s="2">
        <v>8435</v>
      </c>
      <c r="FU130" s="2">
        <v>8392</v>
      </c>
      <c r="FV130" s="2">
        <v>8339</v>
      </c>
      <c r="FW130" s="2">
        <v>8436</v>
      </c>
      <c r="FX130" s="2">
        <v>8574</v>
      </c>
      <c r="FY130" s="2">
        <v>8271</v>
      </c>
      <c r="FZ130" s="2">
        <v>8211</v>
      </c>
      <c r="GA130" s="2">
        <v>7884</v>
      </c>
      <c r="GB130" s="2">
        <v>7553</v>
      </c>
      <c r="GC130" s="2">
        <v>7339</v>
      </c>
      <c r="GD130" s="2">
        <v>7478</v>
      </c>
      <c r="GE130" s="2">
        <v>7110</v>
      </c>
      <c r="GF130" s="2">
        <v>7113</v>
      </c>
      <c r="GG130" s="2">
        <v>7020</v>
      </c>
      <c r="GH130" s="2">
        <v>7059</v>
      </c>
      <c r="GI130" s="2">
        <v>6819</v>
      </c>
      <c r="GJ130" s="2">
        <v>6975</v>
      </c>
      <c r="GK130" s="2">
        <v>6922</v>
      </c>
      <c r="GL130" s="2">
        <v>6938</v>
      </c>
      <c r="GM130" s="2">
        <v>7046</v>
      </c>
      <c r="GN130" s="2">
        <v>7296</v>
      </c>
      <c r="GO130" s="2">
        <v>7303</v>
      </c>
      <c r="GP130" s="2">
        <v>7225</v>
      </c>
      <c r="GQ130" s="2">
        <v>7071</v>
      </c>
      <c r="GR130" s="2">
        <v>6934</v>
      </c>
      <c r="GS130" s="2">
        <v>7080</v>
      </c>
      <c r="GT130" s="2">
        <v>7060</v>
      </c>
      <c r="GU130" s="2">
        <v>7227</v>
      </c>
      <c r="GV130" s="2">
        <v>7499</v>
      </c>
      <c r="GW130" s="2">
        <v>7373</v>
      </c>
      <c r="GX130" s="2">
        <v>7279</v>
      </c>
      <c r="GY130" s="2">
        <v>7465</v>
      </c>
      <c r="GZ130" s="2">
        <v>7271</v>
      </c>
      <c r="HA130" s="2">
        <v>7040</v>
      </c>
      <c r="HB130" s="2">
        <v>7015</v>
      </c>
      <c r="HC130" s="2">
        <v>6721</v>
      </c>
      <c r="HD130" s="2">
        <v>6504</v>
      </c>
      <c r="HE130" s="2">
        <v>6388</v>
      </c>
      <c r="HF130" s="2">
        <v>6591</v>
      </c>
      <c r="HG130" s="2">
        <v>6800</v>
      </c>
      <c r="HH130" s="2">
        <v>6779</v>
      </c>
      <c r="HI130" s="2">
        <v>6831</v>
      </c>
      <c r="HJ130" s="2">
        <v>7004</v>
      </c>
      <c r="HK130" s="2">
        <v>6880</v>
      </c>
      <c r="HL130" s="2">
        <v>6735</v>
      </c>
      <c r="HM130" s="2">
        <v>6769</v>
      </c>
      <c r="HN130" s="2">
        <v>6741</v>
      </c>
      <c r="HO130" s="2">
        <v>6691</v>
      </c>
      <c r="HP130" s="2">
        <v>6798</v>
      </c>
      <c r="HQ130" s="2">
        <v>6869</v>
      </c>
      <c r="HR130" s="2">
        <v>6743</v>
      </c>
      <c r="HS130" s="2">
        <v>6615</v>
      </c>
      <c r="HT130" s="2">
        <v>6595</v>
      </c>
      <c r="HU130" s="2">
        <v>6514</v>
      </c>
      <c r="HV130" s="2">
        <v>6530</v>
      </c>
      <c r="HW130" s="2">
        <v>6702</v>
      </c>
      <c r="HX130" s="2">
        <v>6619</v>
      </c>
      <c r="HY130" s="2">
        <v>6503</v>
      </c>
      <c r="HZ130" s="2">
        <v>6449</v>
      </c>
      <c r="IA130" s="2">
        <v>6222</v>
      </c>
      <c r="IB130" s="2">
        <v>6271</v>
      </c>
      <c r="IC130" s="2">
        <v>6313</v>
      </c>
      <c r="ID130" s="2">
        <v>6448</v>
      </c>
      <c r="IE130" s="2">
        <v>6460</v>
      </c>
      <c r="IF130" s="2">
        <v>6545</v>
      </c>
      <c r="IG130" s="2">
        <v>6303</v>
      </c>
      <c r="IH130" s="2">
        <v>6243</v>
      </c>
      <c r="II130" s="2">
        <v>6355</v>
      </c>
      <c r="IJ130" s="2">
        <v>6388</v>
      </c>
      <c r="IK130" s="2">
        <v>6210</v>
      </c>
      <c r="IL130" s="2">
        <v>6525</v>
      </c>
      <c r="IM130" s="2">
        <v>7416</v>
      </c>
      <c r="IN130" s="2">
        <v>7477</v>
      </c>
      <c r="IO130" s="2">
        <v>7358</v>
      </c>
      <c r="IP130" s="2">
        <v>7374</v>
      </c>
      <c r="IQ130" s="2">
        <v>7518</v>
      </c>
      <c r="IR130" s="2">
        <v>7547</v>
      </c>
      <c r="IS130" s="2">
        <v>7496</v>
      </c>
      <c r="IT130" s="2">
        <v>7454</v>
      </c>
    </row>
    <row r="131" spans="1:254" ht="15.9" customHeight="1">
      <c r="A131" s="65" t="s">
        <v>257</v>
      </c>
      <c r="B131" s="25" t="s">
        <v>258</v>
      </c>
      <c r="C131" s="39">
        <v>2765</v>
      </c>
      <c r="D131" s="38">
        <v>31</v>
      </c>
      <c r="E131" s="34">
        <v>2734</v>
      </c>
      <c r="F131" s="34">
        <v>2665</v>
      </c>
      <c r="G131" s="29">
        <v>2585</v>
      </c>
      <c r="H131" s="29">
        <v>2510</v>
      </c>
      <c r="I131" s="29">
        <v>2509</v>
      </c>
      <c r="J131" s="29">
        <v>2363</v>
      </c>
      <c r="K131" s="29">
        <v>2477</v>
      </c>
      <c r="L131" s="29">
        <v>2578</v>
      </c>
      <c r="M131" s="29">
        <v>2618</v>
      </c>
      <c r="N131" s="29">
        <v>2608</v>
      </c>
      <c r="O131" s="29">
        <v>2643</v>
      </c>
      <c r="P131" s="29">
        <v>2558</v>
      </c>
      <c r="Q131" s="29">
        <v>2559</v>
      </c>
      <c r="R131" s="29">
        <v>2516</v>
      </c>
      <c r="S131" s="29">
        <v>2666</v>
      </c>
      <c r="T131" s="29">
        <v>2615</v>
      </c>
      <c r="U131" s="29">
        <v>2620</v>
      </c>
      <c r="V131" s="29">
        <v>2626</v>
      </c>
      <c r="W131" s="29">
        <v>2641</v>
      </c>
      <c r="X131" s="29">
        <v>2658</v>
      </c>
      <c r="Y131" s="29">
        <v>2807</v>
      </c>
      <c r="Z131" s="29">
        <v>2910</v>
      </c>
      <c r="AA131" s="29">
        <v>2908</v>
      </c>
      <c r="AB131" s="29">
        <v>2955</v>
      </c>
      <c r="AC131" s="29">
        <v>2922</v>
      </c>
      <c r="AD131" s="29">
        <v>2867</v>
      </c>
      <c r="AE131" s="29">
        <v>2876</v>
      </c>
      <c r="AF131" s="29">
        <v>2800</v>
      </c>
      <c r="AG131" s="29">
        <v>2554</v>
      </c>
      <c r="AH131" s="29">
        <v>2588</v>
      </c>
      <c r="AI131" s="29">
        <v>2554</v>
      </c>
      <c r="AJ131" s="29">
        <v>2544</v>
      </c>
      <c r="AK131" s="29">
        <v>2587</v>
      </c>
      <c r="AL131" s="29">
        <v>2632</v>
      </c>
      <c r="AM131" s="29">
        <v>2643</v>
      </c>
      <c r="AN131" s="29">
        <v>2595</v>
      </c>
      <c r="AO131" s="29">
        <v>2560</v>
      </c>
      <c r="AP131" s="29">
        <v>2554</v>
      </c>
      <c r="AQ131" s="29">
        <v>2735</v>
      </c>
      <c r="AR131" s="29">
        <v>2704</v>
      </c>
      <c r="AS131" s="29">
        <v>2799</v>
      </c>
      <c r="AT131" s="29">
        <v>2916</v>
      </c>
      <c r="AU131" s="29">
        <v>3090</v>
      </c>
      <c r="AV131" s="29">
        <v>2940</v>
      </c>
      <c r="AW131" s="29">
        <v>2740</v>
      </c>
      <c r="AX131" s="29">
        <v>2643</v>
      </c>
      <c r="AY131" s="29">
        <v>2630</v>
      </c>
      <c r="AZ131" s="29">
        <v>2651</v>
      </c>
      <c r="BA131" s="29">
        <v>2680</v>
      </c>
      <c r="BB131" s="29">
        <v>2679</v>
      </c>
      <c r="BC131" s="29">
        <v>2739</v>
      </c>
      <c r="BD131" s="29">
        <v>2828</v>
      </c>
      <c r="BE131" s="29">
        <v>2860</v>
      </c>
      <c r="BF131" s="29">
        <v>2923</v>
      </c>
      <c r="BG131" s="29">
        <v>2866</v>
      </c>
      <c r="BH131" s="29">
        <v>2832</v>
      </c>
      <c r="BI131" s="29">
        <v>2848</v>
      </c>
      <c r="BJ131" s="29">
        <v>2999</v>
      </c>
      <c r="BK131" s="29">
        <v>3050</v>
      </c>
      <c r="BL131" s="30">
        <v>3115</v>
      </c>
      <c r="BM131" s="2">
        <v>3345</v>
      </c>
      <c r="BN131" s="2">
        <v>3050</v>
      </c>
      <c r="BO131" s="2">
        <v>3005</v>
      </c>
      <c r="BP131" s="2">
        <v>3080</v>
      </c>
      <c r="BQ131" s="2">
        <v>3130</v>
      </c>
      <c r="BR131" s="2">
        <v>3040</v>
      </c>
      <c r="BS131" s="2">
        <v>3055</v>
      </c>
      <c r="BT131" s="2">
        <v>3170</v>
      </c>
      <c r="BU131" s="2">
        <v>3160</v>
      </c>
      <c r="BV131" s="2">
        <v>3185</v>
      </c>
      <c r="BW131" s="2">
        <v>3275</v>
      </c>
      <c r="BX131" s="2">
        <v>3395</v>
      </c>
      <c r="BY131" s="2">
        <v>3455</v>
      </c>
      <c r="BZ131" s="2">
        <v>3515</v>
      </c>
      <c r="CA131" s="2">
        <v>3405</v>
      </c>
      <c r="CB131" s="2">
        <v>3410</v>
      </c>
      <c r="CC131" s="2">
        <v>3340</v>
      </c>
      <c r="CD131" s="2">
        <v>3270</v>
      </c>
      <c r="CE131" s="2">
        <v>3140</v>
      </c>
      <c r="CF131" s="2">
        <v>3250</v>
      </c>
      <c r="CG131" s="2">
        <v>3175</v>
      </c>
      <c r="CH131" s="2">
        <v>3270</v>
      </c>
      <c r="CI131" s="2">
        <v>3150</v>
      </c>
      <c r="CJ131" s="2">
        <v>3175</v>
      </c>
      <c r="CK131" s="2">
        <v>3165</v>
      </c>
      <c r="CL131" s="2">
        <v>3250</v>
      </c>
      <c r="CM131" s="2">
        <v>3200</v>
      </c>
      <c r="CN131" s="2">
        <v>3090</v>
      </c>
      <c r="CO131" s="2">
        <v>3140</v>
      </c>
      <c r="CP131" s="2">
        <v>3255</v>
      </c>
      <c r="CQ131" s="2">
        <v>3140</v>
      </c>
      <c r="CR131" s="2">
        <v>3140</v>
      </c>
      <c r="CS131" s="2">
        <v>2989</v>
      </c>
      <c r="CT131" s="2">
        <v>2781</v>
      </c>
      <c r="CU131" s="2">
        <v>2966</v>
      </c>
      <c r="CV131" s="2">
        <v>3230</v>
      </c>
      <c r="CW131" s="2">
        <v>3295</v>
      </c>
      <c r="CX131" s="2">
        <v>3310</v>
      </c>
      <c r="CY131" s="2">
        <v>3275</v>
      </c>
      <c r="CZ131" s="2">
        <v>3645</v>
      </c>
      <c r="DA131" s="2">
        <v>3740</v>
      </c>
      <c r="DB131" s="2">
        <v>3615</v>
      </c>
      <c r="DC131" s="2">
        <v>3445</v>
      </c>
      <c r="DD131" s="2">
        <v>3650</v>
      </c>
      <c r="DE131" s="2">
        <v>3175</v>
      </c>
      <c r="DF131" s="2">
        <v>3155</v>
      </c>
      <c r="DG131" s="2">
        <v>3320</v>
      </c>
      <c r="DH131" s="2">
        <v>3050</v>
      </c>
      <c r="DI131" s="2">
        <v>3170</v>
      </c>
      <c r="DJ131" s="2">
        <v>3095</v>
      </c>
      <c r="DK131" s="2">
        <v>3045</v>
      </c>
      <c r="DL131" s="2">
        <v>2911</v>
      </c>
      <c r="DM131" s="2">
        <v>3020</v>
      </c>
      <c r="DN131" s="2">
        <v>2918</v>
      </c>
      <c r="DO131" s="2">
        <v>2875</v>
      </c>
      <c r="DP131" s="2">
        <v>2673</v>
      </c>
      <c r="DQ131" s="2">
        <v>2588</v>
      </c>
      <c r="DR131" s="2">
        <v>2510</v>
      </c>
      <c r="DS131" s="2">
        <v>2606</v>
      </c>
      <c r="DT131" s="2">
        <v>2582</v>
      </c>
      <c r="DU131" s="2">
        <v>2530</v>
      </c>
      <c r="DV131" s="2">
        <v>2519</v>
      </c>
      <c r="DW131" s="2">
        <v>2579</v>
      </c>
      <c r="DX131" s="2">
        <v>2541</v>
      </c>
      <c r="DY131" s="2">
        <v>2572</v>
      </c>
      <c r="DZ131" s="2">
        <v>2588</v>
      </c>
      <c r="EA131" s="2">
        <v>2575</v>
      </c>
      <c r="EB131" s="2">
        <v>2539</v>
      </c>
      <c r="EC131" s="2">
        <v>2588</v>
      </c>
      <c r="ED131" s="2">
        <v>2670</v>
      </c>
      <c r="EE131" s="2">
        <v>2838</v>
      </c>
      <c r="EF131" s="2">
        <v>2775</v>
      </c>
      <c r="EG131" s="2">
        <v>2657</v>
      </c>
      <c r="EH131" s="2">
        <v>2605</v>
      </c>
      <c r="EI131" s="2">
        <v>2709</v>
      </c>
      <c r="EJ131" s="2">
        <v>2634</v>
      </c>
      <c r="EK131" s="2">
        <v>2598</v>
      </c>
      <c r="EL131" s="2">
        <v>2595</v>
      </c>
      <c r="EM131" s="2">
        <v>2520</v>
      </c>
      <c r="EN131" s="2">
        <v>2572</v>
      </c>
      <c r="EO131" s="2">
        <v>2549</v>
      </c>
      <c r="EP131" s="2">
        <v>2544</v>
      </c>
      <c r="EQ131" s="2">
        <v>2451</v>
      </c>
      <c r="ER131" s="2">
        <v>2673</v>
      </c>
      <c r="ES131" s="2">
        <v>2388</v>
      </c>
      <c r="ET131" s="2">
        <v>2508</v>
      </c>
      <c r="EU131" s="2">
        <v>2516</v>
      </c>
      <c r="EV131" s="2">
        <v>2536</v>
      </c>
      <c r="EW131" s="2">
        <v>2524</v>
      </c>
      <c r="EX131" s="2">
        <v>2444</v>
      </c>
      <c r="EY131" s="2">
        <v>2403</v>
      </c>
      <c r="EZ131" s="2">
        <v>2365</v>
      </c>
      <c r="FA131" s="2">
        <v>2342</v>
      </c>
      <c r="FB131" s="2">
        <v>2427</v>
      </c>
      <c r="FC131" s="2">
        <v>2438</v>
      </c>
      <c r="FD131" s="2">
        <v>2455</v>
      </c>
      <c r="FE131" s="2">
        <v>2560</v>
      </c>
      <c r="FF131" s="2">
        <v>2477</v>
      </c>
      <c r="FG131" s="2">
        <v>2427</v>
      </c>
      <c r="FH131" s="2">
        <v>2377</v>
      </c>
      <c r="FI131" s="2">
        <v>2399</v>
      </c>
      <c r="FJ131" s="2">
        <v>2322</v>
      </c>
      <c r="FK131" s="2">
        <v>2379</v>
      </c>
      <c r="FL131" s="2">
        <v>2327</v>
      </c>
      <c r="FM131" s="2">
        <v>2408</v>
      </c>
      <c r="FN131" s="2">
        <v>2537</v>
      </c>
      <c r="FO131" s="2">
        <v>2563</v>
      </c>
      <c r="FP131" s="2">
        <v>2614</v>
      </c>
      <c r="FQ131" s="2">
        <v>2566</v>
      </c>
      <c r="FR131" s="2">
        <v>2612</v>
      </c>
      <c r="FS131" s="2">
        <v>2522</v>
      </c>
      <c r="FT131" s="2">
        <v>2483</v>
      </c>
      <c r="FU131" s="2">
        <v>2482</v>
      </c>
      <c r="FV131" s="2">
        <v>2465</v>
      </c>
      <c r="FW131" s="2">
        <v>2643</v>
      </c>
      <c r="FX131" s="2">
        <v>2667</v>
      </c>
      <c r="FY131" s="2">
        <v>2524</v>
      </c>
      <c r="FZ131" s="2">
        <v>2541</v>
      </c>
      <c r="GA131" s="2">
        <v>2541</v>
      </c>
      <c r="GB131" s="2">
        <v>2554</v>
      </c>
      <c r="GC131" s="2">
        <v>2572</v>
      </c>
      <c r="GD131" s="2">
        <v>2535</v>
      </c>
      <c r="GE131" s="2">
        <v>2562</v>
      </c>
      <c r="GF131" s="2">
        <v>2502</v>
      </c>
      <c r="GG131" s="2">
        <v>2541</v>
      </c>
      <c r="GH131" s="2">
        <v>2437</v>
      </c>
      <c r="GI131" s="2">
        <v>2424</v>
      </c>
      <c r="GJ131" s="2">
        <v>2474</v>
      </c>
      <c r="GK131" s="2">
        <v>2521</v>
      </c>
      <c r="GL131" s="2">
        <v>2528</v>
      </c>
      <c r="GM131" s="2">
        <v>2529</v>
      </c>
      <c r="GN131" s="2">
        <v>2405</v>
      </c>
      <c r="GO131" s="2">
        <v>2467</v>
      </c>
      <c r="GP131" s="2">
        <v>2450</v>
      </c>
      <c r="GQ131" s="2">
        <v>2433</v>
      </c>
      <c r="GR131" s="2">
        <v>2469</v>
      </c>
      <c r="GS131" s="2">
        <v>2597</v>
      </c>
      <c r="GT131" s="2">
        <v>2620</v>
      </c>
      <c r="GU131" s="2">
        <v>2449</v>
      </c>
      <c r="GV131" s="2">
        <v>2365</v>
      </c>
      <c r="GW131" s="2">
        <v>2388</v>
      </c>
      <c r="GX131" s="2">
        <v>2384</v>
      </c>
      <c r="GY131" s="2">
        <v>2434</v>
      </c>
      <c r="GZ131" s="2">
        <v>2464</v>
      </c>
      <c r="HA131" s="2">
        <v>2441</v>
      </c>
      <c r="HB131" s="2">
        <v>2394</v>
      </c>
      <c r="HC131" s="2">
        <v>2400</v>
      </c>
      <c r="HD131" s="2">
        <v>2448</v>
      </c>
      <c r="HE131" s="2">
        <v>2439</v>
      </c>
      <c r="HF131" s="2">
        <v>2440</v>
      </c>
      <c r="HG131" s="2">
        <v>2444</v>
      </c>
      <c r="HH131" s="2">
        <v>2488</v>
      </c>
      <c r="HI131" s="2">
        <v>2571</v>
      </c>
      <c r="HJ131" s="2">
        <v>2594</v>
      </c>
      <c r="HK131" s="2">
        <v>2522</v>
      </c>
      <c r="HL131" s="2">
        <v>2554</v>
      </c>
      <c r="HM131" s="2">
        <v>2570</v>
      </c>
      <c r="HN131" s="2">
        <v>2623</v>
      </c>
      <c r="HO131" s="2">
        <v>2662</v>
      </c>
      <c r="HP131" s="2">
        <v>2642</v>
      </c>
      <c r="HQ131" s="2">
        <v>2710</v>
      </c>
      <c r="HR131" s="2">
        <v>2709</v>
      </c>
      <c r="HS131" s="2">
        <v>2685</v>
      </c>
      <c r="HT131" s="2">
        <v>2679</v>
      </c>
      <c r="HU131" s="2">
        <v>2629</v>
      </c>
      <c r="HV131" s="2">
        <v>2714</v>
      </c>
      <c r="HW131" s="2">
        <v>2703</v>
      </c>
      <c r="HX131" s="2">
        <v>2705</v>
      </c>
      <c r="HY131" s="2">
        <v>2673</v>
      </c>
      <c r="HZ131" s="2">
        <v>2685</v>
      </c>
      <c r="IA131" s="2">
        <v>2720</v>
      </c>
      <c r="IB131" s="2">
        <v>2783</v>
      </c>
      <c r="IC131" s="2">
        <v>2678</v>
      </c>
      <c r="ID131" s="2">
        <v>2720</v>
      </c>
      <c r="IE131" s="2">
        <v>2806</v>
      </c>
      <c r="IF131" s="2">
        <v>2875</v>
      </c>
      <c r="IG131" s="2">
        <v>3005</v>
      </c>
      <c r="IH131" s="2">
        <v>3160</v>
      </c>
      <c r="II131" s="2">
        <v>2911</v>
      </c>
      <c r="IJ131" s="2">
        <v>2934</v>
      </c>
      <c r="IK131" s="2">
        <v>2951</v>
      </c>
      <c r="IL131" s="2">
        <v>3025</v>
      </c>
      <c r="IM131" s="2">
        <v>3010</v>
      </c>
      <c r="IN131" s="2">
        <v>2967</v>
      </c>
      <c r="IO131" s="2">
        <v>2948</v>
      </c>
      <c r="IP131" s="2">
        <v>2864</v>
      </c>
      <c r="IQ131" s="2">
        <v>2822</v>
      </c>
      <c r="IR131" s="2">
        <v>2841</v>
      </c>
      <c r="IS131" s="2">
        <v>2836</v>
      </c>
      <c r="IT131" s="2">
        <v>2880</v>
      </c>
    </row>
    <row r="132" spans="1:254" ht="15.9" customHeight="1">
      <c r="A132" s="65" t="s">
        <v>259</v>
      </c>
      <c r="B132" s="25" t="s">
        <v>260</v>
      </c>
      <c r="C132" s="39">
        <v>7370</v>
      </c>
      <c r="D132" s="38">
        <v>-60</v>
      </c>
      <c r="E132" s="34">
        <v>7430</v>
      </c>
      <c r="F132" s="34">
        <v>7600</v>
      </c>
      <c r="G132" s="29">
        <v>6840</v>
      </c>
      <c r="H132" s="29">
        <v>6740</v>
      </c>
      <c r="I132" s="29">
        <v>6670</v>
      </c>
      <c r="J132" s="29">
        <v>5940</v>
      </c>
      <c r="K132" s="29">
        <v>6140</v>
      </c>
      <c r="L132" s="29">
        <v>6430</v>
      </c>
      <c r="M132" s="29">
        <v>7110</v>
      </c>
      <c r="N132" s="29">
        <v>7350</v>
      </c>
      <c r="O132" s="29">
        <v>7630</v>
      </c>
      <c r="P132" s="29">
        <v>7280</v>
      </c>
      <c r="Q132" s="29">
        <v>7060</v>
      </c>
      <c r="R132" s="29">
        <v>7200</v>
      </c>
      <c r="S132" s="29">
        <v>7420</v>
      </c>
      <c r="T132" s="29">
        <v>8150</v>
      </c>
      <c r="U132" s="29">
        <v>8200</v>
      </c>
      <c r="V132" s="29">
        <v>7790</v>
      </c>
      <c r="W132" s="29">
        <v>6790</v>
      </c>
      <c r="X132" s="29">
        <v>5900</v>
      </c>
      <c r="Y132" s="29">
        <v>5930</v>
      </c>
      <c r="Z132" s="29">
        <v>6830</v>
      </c>
      <c r="AA132" s="29">
        <v>7040</v>
      </c>
      <c r="AB132" s="29">
        <v>6950</v>
      </c>
      <c r="AC132" s="29">
        <v>7200</v>
      </c>
      <c r="AD132" s="29">
        <v>7920</v>
      </c>
      <c r="AE132" s="29">
        <v>7020</v>
      </c>
      <c r="AF132" s="29">
        <v>6760</v>
      </c>
      <c r="AG132" s="29">
        <v>7260</v>
      </c>
      <c r="AH132" s="29">
        <v>7850</v>
      </c>
      <c r="AI132" s="29">
        <v>7620</v>
      </c>
      <c r="AJ132" s="29">
        <v>7880</v>
      </c>
      <c r="AK132" s="29">
        <v>7970</v>
      </c>
      <c r="AL132" s="29">
        <v>7740</v>
      </c>
      <c r="AM132" s="29">
        <v>8390</v>
      </c>
      <c r="AN132" s="29">
        <v>8830</v>
      </c>
      <c r="AO132" s="29">
        <v>8490</v>
      </c>
      <c r="AP132" s="29">
        <v>9190</v>
      </c>
      <c r="AQ132" s="29">
        <v>7850</v>
      </c>
      <c r="AR132" s="29">
        <v>7080</v>
      </c>
      <c r="AS132" s="29">
        <v>7620</v>
      </c>
      <c r="AT132" s="29">
        <v>7750</v>
      </c>
      <c r="AU132" s="29">
        <v>7440</v>
      </c>
      <c r="AV132" s="29">
        <v>7490</v>
      </c>
      <c r="AW132" s="29">
        <v>6750</v>
      </c>
      <c r="AX132" s="29">
        <v>6410</v>
      </c>
      <c r="AY132" s="29">
        <v>6300</v>
      </c>
      <c r="AZ132" s="29">
        <v>6070</v>
      </c>
      <c r="BA132" s="29">
        <v>5790</v>
      </c>
      <c r="BB132" s="29">
        <v>5650</v>
      </c>
      <c r="BC132" s="29">
        <v>6280</v>
      </c>
      <c r="BD132" s="29">
        <v>6420</v>
      </c>
      <c r="BE132" s="29">
        <v>6470</v>
      </c>
      <c r="BF132" s="29">
        <v>6230</v>
      </c>
      <c r="BG132" s="29">
        <v>7160</v>
      </c>
      <c r="BH132" s="29">
        <v>7170</v>
      </c>
      <c r="BI132" s="29">
        <v>7310</v>
      </c>
      <c r="BJ132" s="29">
        <v>7250</v>
      </c>
      <c r="BK132" s="29">
        <v>6930</v>
      </c>
      <c r="BL132" s="30">
        <v>7150</v>
      </c>
      <c r="BM132" s="2">
        <v>6780</v>
      </c>
      <c r="BN132" s="2">
        <v>7220</v>
      </c>
      <c r="BO132" s="2">
        <v>6940</v>
      </c>
      <c r="BP132" s="2">
        <v>6840</v>
      </c>
      <c r="BQ132" s="2">
        <v>6920</v>
      </c>
      <c r="BR132" s="2">
        <v>6330</v>
      </c>
      <c r="BS132" s="2">
        <v>6560</v>
      </c>
      <c r="BT132" s="2">
        <v>6530</v>
      </c>
      <c r="BU132" s="2">
        <v>6690</v>
      </c>
      <c r="BV132" s="2">
        <v>6700</v>
      </c>
      <c r="BW132" s="2">
        <v>7060</v>
      </c>
      <c r="BX132" s="2">
        <v>7190</v>
      </c>
      <c r="BY132" s="2">
        <v>7610</v>
      </c>
      <c r="BZ132" s="2">
        <v>8290</v>
      </c>
      <c r="CA132" s="2">
        <v>8220</v>
      </c>
      <c r="CB132" s="2">
        <v>8680</v>
      </c>
      <c r="CC132" s="2">
        <v>8800</v>
      </c>
      <c r="CD132" s="2">
        <v>7700</v>
      </c>
      <c r="CE132" s="2">
        <v>6780</v>
      </c>
      <c r="CF132" s="2">
        <v>6270</v>
      </c>
      <c r="CG132" s="2">
        <v>6000</v>
      </c>
      <c r="CH132" s="2">
        <v>6320</v>
      </c>
      <c r="CI132" s="2">
        <v>5990</v>
      </c>
      <c r="CJ132" s="2">
        <v>6300</v>
      </c>
      <c r="CK132" s="2">
        <v>5560</v>
      </c>
      <c r="CL132" s="2">
        <v>5780</v>
      </c>
      <c r="CM132" s="2">
        <v>5800</v>
      </c>
      <c r="CN132" s="2">
        <v>5510</v>
      </c>
      <c r="CO132" s="2">
        <v>5790</v>
      </c>
      <c r="CP132" s="2">
        <v>6260</v>
      </c>
      <c r="CQ132" s="2">
        <v>7046.6665999999996</v>
      </c>
      <c r="CR132" s="2">
        <v>7080</v>
      </c>
      <c r="CS132" s="2">
        <v>6456.6665999999996</v>
      </c>
      <c r="CT132" s="2">
        <v>6583.3333000000002</v>
      </c>
      <c r="CU132" s="2">
        <v>7026.6665999999996</v>
      </c>
      <c r="CV132" s="2">
        <v>6836.6665999999996</v>
      </c>
      <c r="CW132" s="2">
        <v>7600</v>
      </c>
      <c r="CX132" s="2">
        <v>7726.6665999999996</v>
      </c>
      <c r="CY132" s="2">
        <v>7463.3333000000002</v>
      </c>
      <c r="CZ132" s="2">
        <v>8156.6665999999996</v>
      </c>
      <c r="DA132" s="2">
        <v>8250</v>
      </c>
      <c r="DB132" s="2">
        <v>7516.6665999999996</v>
      </c>
      <c r="DC132" s="2">
        <v>7080</v>
      </c>
      <c r="DD132" s="2">
        <v>7530</v>
      </c>
      <c r="DE132" s="2">
        <v>7086.6665999999996</v>
      </c>
      <c r="DF132" s="2">
        <v>6710</v>
      </c>
      <c r="DG132" s="2">
        <v>7196.6665999999996</v>
      </c>
      <c r="DH132" s="2">
        <v>6640</v>
      </c>
      <c r="DI132" s="2">
        <v>6680</v>
      </c>
      <c r="DJ132" s="2">
        <v>7883.3333000000002</v>
      </c>
      <c r="DK132" s="2">
        <v>9310</v>
      </c>
      <c r="DL132" s="2">
        <v>8066.6665999999996</v>
      </c>
      <c r="DM132" s="2">
        <v>6890</v>
      </c>
      <c r="DN132" s="2">
        <v>6400</v>
      </c>
      <c r="DO132" s="2">
        <v>6073.3333000000002</v>
      </c>
      <c r="DP132" s="2">
        <v>5696.6665999999996</v>
      </c>
      <c r="DQ132" s="2">
        <v>4696.6665999999996</v>
      </c>
      <c r="DR132" s="2">
        <v>3780</v>
      </c>
      <c r="DS132" s="2">
        <v>4046.6666</v>
      </c>
      <c r="DT132" s="2">
        <v>3953.3332999999998</v>
      </c>
      <c r="DU132" s="2">
        <v>3553.3332999999998</v>
      </c>
      <c r="DV132" s="2">
        <v>3153.3332999999998</v>
      </c>
      <c r="DW132" s="2">
        <v>3150</v>
      </c>
      <c r="DX132" s="2">
        <v>3180</v>
      </c>
      <c r="DY132" s="2">
        <v>3140</v>
      </c>
      <c r="DZ132" s="2">
        <v>2970</v>
      </c>
      <c r="EA132" s="2">
        <v>2956.6666</v>
      </c>
      <c r="EB132" s="2">
        <v>3016.6666</v>
      </c>
      <c r="EC132" s="2">
        <v>3003.3332999999998</v>
      </c>
      <c r="ED132" s="2">
        <v>3026.6666</v>
      </c>
      <c r="EE132" s="2">
        <v>2956.6666</v>
      </c>
      <c r="EF132" s="2">
        <v>2920</v>
      </c>
      <c r="EG132" s="2">
        <v>2900</v>
      </c>
      <c r="EH132" s="2">
        <v>2813.3332999999998</v>
      </c>
      <c r="EI132" s="2">
        <v>2396.6666</v>
      </c>
      <c r="EJ132" s="2">
        <v>2406.6666</v>
      </c>
      <c r="EK132" s="2">
        <v>2440</v>
      </c>
      <c r="EL132" s="2">
        <v>2353.3332999999998</v>
      </c>
      <c r="EM132" s="2">
        <v>2123.3332999999998</v>
      </c>
      <c r="EN132" s="2">
        <v>2123.3332999999998</v>
      </c>
      <c r="EO132" s="2">
        <v>2026.6666</v>
      </c>
      <c r="EP132" s="2">
        <v>2060</v>
      </c>
      <c r="EQ132" s="2">
        <v>1773.3333</v>
      </c>
      <c r="ER132" s="2">
        <v>1696.6666</v>
      </c>
      <c r="ES132" s="2">
        <v>1676.6666</v>
      </c>
      <c r="ET132" s="2">
        <v>1665</v>
      </c>
      <c r="EU132" s="2">
        <v>1673.3333</v>
      </c>
      <c r="EV132" s="2">
        <v>1646.6666</v>
      </c>
      <c r="EW132" s="2">
        <v>1646.6666</v>
      </c>
      <c r="EX132" s="2">
        <v>1646.6666</v>
      </c>
      <c r="EY132" s="2">
        <v>1600</v>
      </c>
      <c r="EZ132" s="2">
        <v>1576.6666</v>
      </c>
      <c r="FA132" s="2">
        <v>1525</v>
      </c>
      <c r="FB132" s="2">
        <v>1478.3333</v>
      </c>
      <c r="FC132" s="2">
        <v>1501.6666</v>
      </c>
      <c r="FD132" s="2">
        <v>1505</v>
      </c>
      <c r="FE132" s="2">
        <v>1528.3333</v>
      </c>
      <c r="FF132" s="2">
        <v>1598.3333</v>
      </c>
      <c r="FG132" s="2">
        <v>1641.6666</v>
      </c>
      <c r="FH132" s="2">
        <v>1665</v>
      </c>
      <c r="FI132" s="2">
        <v>1611.6666</v>
      </c>
      <c r="FJ132" s="2">
        <v>1628.3333</v>
      </c>
      <c r="FK132" s="2">
        <v>1553.3333</v>
      </c>
      <c r="FL132" s="2">
        <v>1585</v>
      </c>
      <c r="FM132" s="2">
        <v>1588.3333</v>
      </c>
      <c r="FN132" s="2">
        <v>1591.6666</v>
      </c>
      <c r="FO132" s="2">
        <v>1616.6666</v>
      </c>
      <c r="FP132" s="2">
        <v>1571.6666</v>
      </c>
      <c r="FQ132" s="2">
        <v>1570</v>
      </c>
      <c r="FR132" s="2">
        <v>1530</v>
      </c>
      <c r="FS132" s="2">
        <v>1658.3333</v>
      </c>
      <c r="FT132" s="2">
        <v>1605</v>
      </c>
      <c r="FU132" s="2">
        <v>1743.3333</v>
      </c>
      <c r="FV132" s="2">
        <v>1640</v>
      </c>
      <c r="FW132" s="2">
        <v>1646.6666</v>
      </c>
      <c r="FX132" s="2">
        <v>1760</v>
      </c>
      <c r="FY132" s="2">
        <v>1578.3333</v>
      </c>
      <c r="FZ132" s="2">
        <v>1666.6666</v>
      </c>
      <c r="GA132" s="2">
        <v>1666.6666</v>
      </c>
      <c r="GB132" s="2">
        <v>1706.6666</v>
      </c>
      <c r="GC132" s="2">
        <v>1693.3333</v>
      </c>
      <c r="GD132" s="2">
        <v>1598.3333</v>
      </c>
      <c r="GE132" s="2">
        <v>1586.6666</v>
      </c>
      <c r="GF132" s="2">
        <v>1598.3333</v>
      </c>
      <c r="GG132" s="2">
        <v>1783.3333</v>
      </c>
      <c r="GH132" s="2">
        <v>1700</v>
      </c>
      <c r="GI132" s="2">
        <v>1640</v>
      </c>
      <c r="GJ132" s="2">
        <v>1670</v>
      </c>
      <c r="GK132" s="2">
        <v>1700</v>
      </c>
      <c r="GL132" s="2">
        <v>1753.3333</v>
      </c>
      <c r="GM132" s="2">
        <v>1683.3333</v>
      </c>
      <c r="GN132" s="2">
        <v>1633.3333</v>
      </c>
      <c r="GO132" s="2">
        <v>1706.6666</v>
      </c>
      <c r="GP132" s="2">
        <v>1773.3333</v>
      </c>
      <c r="GQ132" s="2">
        <v>1710</v>
      </c>
      <c r="GR132" s="2">
        <v>1648.3333</v>
      </c>
      <c r="GS132" s="2">
        <v>1673.3333</v>
      </c>
      <c r="GT132" s="2">
        <v>1616.6666</v>
      </c>
      <c r="GU132" s="2">
        <v>1656.6666</v>
      </c>
      <c r="GV132" s="2">
        <v>1656.6666</v>
      </c>
      <c r="GW132" s="2">
        <v>1616.6666</v>
      </c>
      <c r="GX132" s="2">
        <v>1583.3333</v>
      </c>
      <c r="GY132" s="2">
        <v>1631.6666</v>
      </c>
      <c r="GZ132" s="2">
        <v>1613.3333</v>
      </c>
      <c r="HA132" s="2">
        <v>1608.3333</v>
      </c>
      <c r="HB132" s="2">
        <v>1608.3333</v>
      </c>
      <c r="HC132" s="2">
        <v>1521.6666</v>
      </c>
      <c r="HD132" s="2">
        <v>1560</v>
      </c>
      <c r="HE132" s="2">
        <v>1538.3333</v>
      </c>
      <c r="HF132" s="2">
        <v>1563.3333</v>
      </c>
      <c r="HG132" s="2">
        <v>1583.3333</v>
      </c>
      <c r="HH132" s="2">
        <v>1623.3333</v>
      </c>
      <c r="HI132" s="2">
        <v>1696.6666</v>
      </c>
      <c r="HJ132" s="2">
        <v>1648.3333</v>
      </c>
      <c r="HK132" s="2">
        <v>1570</v>
      </c>
      <c r="HL132" s="2">
        <v>1486.6666</v>
      </c>
      <c r="HM132" s="2">
        <v>1506.6666</v>
      </c>
      <c r="HN132" s="2">
        <v>1531.6666</v>
      </c>
      <c r="HO132" s="2">
        <v>1523.3333</v>
      </c>
      <c r="HP132" s="2">
        <v>1508.3333</v>
      </c>
      <c r="HQ132" s="2">
        <v>1490</v>
      </c>
      <c r="HR132" s="2">
        <v>1446.6666</v>
      </c>
      <c r="HS132" s="2">
        <v>1381.6666</v>
      </c>
      <c r="HT132" s="2">
        <v>1286.6666</v>
      </c>
      <c r="HU132" s="2">
        <v>1301.6666</v>
      </c>
      <c r="HV132" s="2">
        <v>1341.6666</v>
      </c>
      <c r="HW132" s="2">
        <v>1376.6666</v>
      </c>
      <c r="HX132" s="2">
        <v>1445</v>
      </c>
      <c r="HY132" s="2">
        <v>1395</v>
      </c>
      <c r="HZ132" s="2">
        <v>1415</v>
      </c>
      <c r="IA132" s="2">
        <v>1451.6666</v>
      </c>
      <c r="IB132" s="2">
        <v>1483.3333</v>
      </c>
      <c r="IC132" s="2">
        <v>1456.6666</v>
      </c>
      <c r="ID132" s="2">
        <v>1478.3333</v>
      </c>
      <c r="IE132" s="2">
        <v>1561.6666</v>
      </c>
      <c r="IF132" s="2">
        <v>1610</v>
      </c>
      <c r="IG132" s="2">
        <v>1601.6666</v>
      </c>
      <c r="IH132" s="2">
        <v>1588.3333</v>
      </c>
      <c r="II132" s="2">
        <v>1541.6666</v>
      </c>
      <c r="IJ132" s="2">
        <v>1588.3333</v>
      </c>
      <c r="IK132" s="2">
        <v>1355</v>
      </c>
      <c r="IL132" s="2">
        <v>1181.6666</v>
      </c>
      <c r="IM132" s="2">
        <v>1123.3333</v>
      </c>
      <c r="IN132" s="2">
        <v>1125</v>
      </c>
      <c r="IO132" s="2">
        <v>1138.3333</v>
      </c>
      <c r="IP132" s="2">
        <v>1121.6666</v>
      </c>
      <c r="IQ132" s="2">
        <v>1131.6666</v>
      </c>
      <c r="IR132" s="2">
        <v>1136.6666</v>
      </c>
      <c r="IS132" s="2">
        <v>1123.3333</v>
      </c>
      <c r="IT132" s="2">
        <v>1125</v>
      </c>
    </row>
    <row r="133" spans="1:254" ht="15.9" customHeight="1">
      <c r="A133" s="65" t="s">
        <v>261</v>
      </c>
      <c r="B133" s="25" t="s">
        <v>262</v>
      </c>
      <c r="C133" s="39">
        <v>3380</v>
      </c>
      <c r="D133" s="38">
        <v>5</v>
      </c>
      <c r="E133" s="34">
        <v>3375</v>
      </c>
      <c r="F133" s="34">
        <v>3500</v>
      </c>
      <c r="G133" s="29">
        <v>3135</v>
      </c>
      <c r="H133" s="29">
        <v>3000</v>
      </c>
      <c r="I133" s="29">
        <v>3295</v>
      </c>
      <c r="J133" s="29">
        <v>3170</v>
      </c>
      <c r="K133" s="29">
        <v>3035</v>
      </c>
      <c r="L133" s="29">
        <v>3450</v>
      </c>
      <c r="M133" s="29">
        <v>3840</v>
      </c>
      <c r="N133" s="29">
        <v>3995</v>
      </c>
      <c r="O133" s="29">
        <v>4200</v>
      </c>
      <c r="P133" s="29">
        <v>4670</v>
      </c>
      <c r="Q133" s="29">
        <v>4115</v>
      </c>
      <c r="R133" s="29">
        <v>4170</v>
      </c>
      <c r="S133" s="29">
        <v>4950</v>
      </c>
      <c r="T133" s="29">
        <v>5680</v>
      </c>
      <c r="U133" s="29">
        <v>5320</v>
      </c>
      <c r="V133" s="29">
        <v>6360</v>
      </c>
      <c r="W133" s="29">
        <v>6130</v>
      </c>
      <c r="X133" s="29">
        <v>5510</v>
      </c>
      <c r="Y133" s="29">
        <v>5730</v>
      </c>
      <c r="Z133" s="29">
        <v>6850</v>
      </c>
      <c r="AA133" s="29">
        <v>8200</v>
      </c>
      <c r="AB133" s="29">
        <v>8210</v>
      </c>
      <c r="AC133" s="29">
        <v>9480</v>
      </c>
      <c r="AD133" s="29">
        <v>9350</v>
      </c>
      <c r="AE133" s="29">
        <v>7900</v>
      </c>
      <c r="AF133" s="29">
        <v>6970</v>
      </c>
      <c r="AG133" s="29">
        <v>7190</v>
      </c>
      <c r="AH133" s="29">
        <v>6660</v>
      </c>
      <c r="AI133" s="29">
        <v>6620</v>
      </c>
      <c r="AJ133" s="29">
        <v>6800</v>
      </c>
      <c r="AK133" s="29">
        <v>6190</v>
      </c>
      <c r="AL133" s="29">
        <v>7150</v>
      </c>
      <c r="AM133" s="29">
        <v>6150</v>
      </c>
      <c r="AN133" s="29">
        <v>5150</v>
      </c>
      <c r="AO133" s="29">
        <v>4445</v>
      </c>
      <c r="AP133" s="29">
        <v>3745</v>
      </c>
      <c r="AQ133" s="29">
        <v>3400</v>
      </c>
      <c r="AR133" s="29">
        <v>3225</v>
      </c>
      <c r="AS133" s="29">
        <v>3400</v>
      </c>
      <c r="AT133" s="29">
        <v>3735</v>
      </c>
      <c r="AU133" s="29">
        <v>3720</v>
      </c>
      <c r="AV133" s="29">
        <v>4090</v>
      </c>
      <c r="AW133" s="29">
        <v>4220</v>
      </c>
      <c r="AX133" s="29">
        <v>5580</v>
      </c>
      <c r="AY133" s="29">
        <v>5230</v>
      </c>
      <c r="AZ133" s="29">
        <v>6910</v>
      </c>
      <c r="BA133" s="29">
        <v>6000</v>
      </c>
      <c r="BB133" s="29">
        <v>5000</v>
      </c>
      <c r="BC133" s="29">
        <v>4300</v>
      </c>
      <c r="BD133" s="29">
        <v>3880</v>
      </c>
      <c r="BE133" s="29">
        <v>3415</v>
      </c>
      <c r="BF133" s="29">
        <v>2914</v>
      </c>
      <c r="BG133" s="29">
        <v>2484</v>
      </c>
      <c r="BH133" s="29">
        <v>2375</v>
      </c>
      <c r="BI133" s="29">
        <v>2622</v>
      </c>
      <c r="BJ133" s="29">
        <v>2657</v>
      </c>
      <c r="BK133" s="29">
        <v>2716</v>
      </c>
      <c r="BL133" s="30">
        <v>2800</v>
      </c>
      <c r="BM133" s="2">
        <v>2889</v>
      </c>
      <c r="BN133" s="2">
        <v>3460</v>
      </c>
      <c r="BO133" s="2">
        <v>3595</v>
      </c>
      <c r="BP133" s="2">
        <v>3620</v>
      </c>
      <c r="BQ133" s="2">
        <v>3400</v>
      </c>
      <c r="BR133" s="2">
        <v>2971</v>
      </c>
      <c r="BS133" s="2">
        <v>3090</v>
      </c>
      <c r="BT133" s="2">
        <v>2685</v>
      </c>
      <c r="BU133" s="2">
        <v>2185</v>
      </c>
      <c r="BV133" s="2">
        <v>2118</v>
      </c>
      <c r="BW133" s="2">
        <v>2176</v>
      </c>
      <c r="BX133" s="2">
        <v>2240</v>
      </c>
      <c r="BY133" s="2">
        <v>2250</v>
      </c>
      <c r="BZ133" s="2">
        <v>2120</v>
      </c>
      <c r="CA133" s="2">
        <v>2141</v>
      </c>
      <c r="CB133" s="2">
        <v>2128</v>
      </c>
      <c r="CC133" s="2">
        <v>2160</v>
      </c>
      <c r="CD133" s="2">
        <v>2107</v>
      </c>
      <c r="CE133" s="2">
        <v>2025</v>
      </c>
      <c r="CF133" s="2">
        <v>1998</v>
      </c>
      <c r="CG133" s="2">
        <v>1970</v>
      </c>
      <c r="CH133" s="2">
        <v>1890</v>
      </c>
      <c r="CI133" s="2">
        <v>1699</v>
      </c>
      <c r="CJ133" s="2">
        <v>1696</v>
      </c>
      <c r="CK133" s="2">
        <v>1578</v>
      </c>
      <c r="CL133" s="2">
        <v>1551</v>
      </c>
      <c r="CM133" s="2">
        <v>1543</v>
      </c>
      <c r="CN133" s="2">
        <v>1450</v>
      </c>
      <c r="CO133" s="2">
        <v>1520</v>
      </c>
      <c r="CP133" s="2">
        <v>1627</v>
      </c>
      <c r="CQ133" s="2">
        <v>1731</v>
      </c>
      <c r="CR133" s="2">
        <v>1687</v>
      </c>
      <c r="CS133" s="2">
        <v>1602</v>
      </c>
      <c r="CT133" s="2">
        <v>1575</v>
      </c>
      <c r="CU133" s="2">
        <v>1765</v>
      </c>
      <c r="CV133" s="2">
        <v>1782</v>
      </c>
      <c r="CW133" s="2">
        <v>1819</v>
      </c>
      <c r="CX133" s="2">
        <v>1732</v>
      </c>
      <c r="CY133" s="2">
        <v>1755</v>
      </c>
      <c r="CZ133" s="2">
        <v>1723</v>
      </c>
      <c r="DA133" s="2">
        <v>1748</v>
      </c>
      <c r="DB133" s="2">
        <v>1793</v>
      </c>
      <c r="DC133" s="2">
        <v>1841</v>
      </c>
      <c r="DD133" s="2">
        <v>1999</v>
      </c>
      <c r="DE133" s="2">
        <v>2030</v>
      </c>
      <c r="DF133" s="2">
        <v>1784</v>
      </c>
      <c r="DG133" s="2">
        <v>1948</v>
      </c>
      <c r="DH133" s="2">
        <v>1729</v>
      </c>
      <c r="DI133" s="2">
        <v>1663</v>
      </c>
      <c r="DJ133" s="2">
        <v>1679</v>
      </c>
      <c r="DK133" s="2">
        <v>1744</v>
      </c>
      <c r="DL133" s="2">
        <v>1880</v>
      </c>
      <c r="DM133" s="2">
        <v>1605</v>
      </c>
      <c r="DN133" s="2">
        <v>1529</v>
      </c>
      <c r="DO133" s="2">
        <v>1421</v>
      </c>
      <c r="DP133" s="2">
        <v>1415</v>
      </c>
      <c r="DQ133" s="2">
        <v>1434</v>
      </c>
      <c r="DR133" s="2">
        <v>1154</v>
      </c>
      <c r="DS133" s="2">
        <v>1057</v>
      </c>
      <c r="DT133" s="2">
        <v>1003</v>
      </c>
      <c r="DU133" s="2">
        <v>1017</v>
      </c>
      <c r="DV133" s="2">
        <v>1050</v>
      </c>
      <c r="DW133" s="2">
        <v>1072</v>
      </c>
      <c r="DX133" s="2">
        <v>1039</v>
      </c>
      <c r="DY133" s="2">
        <v>1048</v>
      </c>
      <c r="DZ133" s="2">
        <v>1080</v>
      </c>
      <c r="EA133" s="2">
        <v>1056</v>
      </c>
      <c r="EB133" s="2">
        <v>1063</v>
      </c>
      <c r="EC133" s="2">
        <v>1108</v>
      </c>
      <c r="ED133" s="2">
        <v>1129</v>
      </c>
      <c r="EE133" s="2">
        <v>1068</v>
      </c>
      <c r="EF133" s="2">
        <v>1070</v>
      </c>
      <c r="EG133" s="2">
        <v>958</v>
      </c>
      <c r="EH133" s="2">
        <v>932</v>
      </c>
      <c r="EI133" s="2">
        <v>943</v>
      </c>
      <c r="EJ133" s="2">
        <v>964</v>
      </c>
      <c r="EK133" s="2">
        <v>960</v>
      </c>
      <c r="EL133" s="2">
        <v>952</v>
      </c>
      <c r="EM133" s="2">
        <v>961</v>
      </c>
      <c r="EN133" s="2">
        <v>999</v>
      </c>
      <c r="EO133" s="2">
        <v>984</v>
      </c>
      <c r="EP133" s="2">
        <v>1005</v>
      </c>
      <c r="EQ133" s="2">
        <v>1040</v>
      </c>
      <c r="ER133" s="2">
        <v>972</v>
      </c>
      <c r="ES133" s="2">
        <v>914</v>
      </c>
      <c r="ET133" s="2">
        <v>919</v>
      </c>
      <c r="EU133" s="2">
        <v>893</v>
      </c>
      <c r="EV133" s="2">
        <v>865</v>
      </c>
      <c r="EW133" s="2">
        <v>866</v>
      </c>
      <c r="EX133" s="2">
        <v>860</v>
      </c>
      <c r="EY133" s="2">
        <v>857</v>
      </c>
      <c r="EZ133" s="2">
        <v>856</v>
      </c>
      <c r="FA133" s="2">
        <v>837</v>
      </c>
      <c r="FB133" s="2">
        <v>833</v>
      </c>
      <c r="FC133" s="2">
        <v>833</v>
      </c>
      <c r="FD133" s="2">
        <v>850</v>
      </c>
      <c r="FE133" s="2">
        <v>849</v>
      </c>
      <c r="FF133" s="2">
        <v>834</v>
      </c>
      <c r="FG133" s="2">
        <v>838</v>
      </c>
      <c r="FH133" s="2">
        <v>845</v>
      </c>
      <c r="FI133" s="2">
        <v>846</v>
      </c>
      <c r="FJ133" s="2">
        <v>852</v>
      </c>
      <c r="FK133" s="2">
        <v>852</v>
      </c>
      <c r="FL133" s="2">
        <v>852</v>
      </c>
      <c r="FM133" s="2">
        <v>852</v>
      </c>
      <c r="FN133" s="2">
        <v>855</v>
      </c>
      <c r="FO133" s="2">
        <v>864</v>
      </c>
      <c r="FP133" s="2">
        <v>869</v>
      </c>
      <c r="FQ133" s="2">
        <v>878</v>
      </c>
      <c r="FR133" s="2">
        <v>855</v>
      </c>
      <c r="FS133" s="2">
        <v>869</v>
      </c>
      <c r="FT133" s="2">
        <v>868</v>
      </c>
      <c r="FU133" s="2">
        <v>883</v>
      </c>
      <c r="FV133" s="2">
        <v>865</v>
      </c>
      <c r="FW133" s="2">
        <v>866</v>
      </c>
      <c r="FX133" s="2">
        <v>857</v>
      </c>
      <c r="FY133" s="2">
        <v>842</v>
      </c>
      <c r="FZ133" s="2">
        <v>844</v>
      </c>
      <c r="GA133" s="2">
        <v>843</v>
      </c>
      <c r="GB133" s="2">
        <v>830</v>
      </c>
      <c r="GC133" s="2">
        <v>859</v>
      </c>
      <c r="GD133" s="2">
        <v>832</v>
      </c>
      <c r="GE133" s="2">
        <v>845</v>
      </c>
      <c r="GF133" s="2">
        <v>828</v>
      </c>
      <c r="GG133" s="2">
        <v>839</v>
      </c>
      <c r="GH133" s="2">
        <v>856</v>
      </c>
      <c r="GI133" s="2">
        <v>858</v>
      </c>
      <c r="GJ133" s="2">
        <v>860</v>
      </c>
      <c r="GK133" s="2">
        <v>841</v>
      </c>
      <c r="GL133" s="2">
        <v>844</v>
      </c>
      <c r="GM133" s="2">
        <v>831</v>
      </c>
      <c r="GN133" s="2">
        <v>833</v>
      </c>
      <c r="GO133" s="2">
        <v>836</v>
      </c>
      <c r="GP133" s="2">
        <v>868</v>
      </c>
      <c r="GQ133" s="2">
        <v>798</v>
      </c>
      <c r="GR133" s="2">
        <v>789</v>
      </c>
      <c r="GS133" s="2">
        <v>803</v>
      </c>
      <c r="GT133" s="2">
        <v>800</v>
      </c>
      <c r="GU133" s="2">
        <v>792</v>
      </c>
      <c r="GV133" s="2">
        <v>800</v>
      </c>
      <c r="GW133" s="2">
        <v>807</v>
      </c>
      <c r="GX133" s="2">
        <v>814</v>
      </c>
      <c r="GY133" s="2">
        <v>813</v>
      </c>
      <c r="GZ133" s="2">
        <v>828</v>
      </c>
      <c r="HA133" s="2">
        <v>824</v>
      </c>
      <c r="HB133" s="2">
        <v>820</v>
      </c>
      <c r="HC133" s="2">
        <v>828</v>
      </c>
      <c r="HD133" s="2">
        <v>856</v>
      </c>
      <c r="HE133" s="2">
        <v>848</v>
      </c>
      <c r="HF133" s="2">
        <v>850</v>
      </c>
      <c r="HG133" s="2">
        <v>880</v>
      </c>
      <c r="HH133" s="2">
        <v>810</v>
      </c>
      <c r="HI133" s="2">
        <v>808</v>
      </c>
      <c r="HJ133" s="2">
        <v>810</v>
      </c>
      <c r="HK133" s="2">
        <v>811</v>
      </c>
      <c r="HL133" s="2">
        <v>820</v>
      </c>
      <c r="HM133" s="2">
        <v>839</v>
      </c>
      <c r="HN133" s="2">
        <v>843</v>
      </c>
      <c r="HO133" s="2">
        <v>875</v>
      </c>
      <c r="HP133" s="2">
        <v>920</v>
      </c>
      <c r="HQ133" s="2">
        <v>943</v>
      </c>
      <c r="HR133" s="2">
        <v>942</v>
      </c>
      <c r="HS133" s="2">
        <v>968</v>
      </c>
      <c r="HT133" s="2">
        <v>897</v>
      </c>
      <c r="HU133" s="2">
        <v>845</v>
      </c>
      <c r="HV133" s="2">
        <v>864</v>
      </c>
      <c r="HW133" s="2">
        <v>815</v>
      </c>
      <c r="HX133" s="2">
        <v>829</v>
      </c>
      <c r="HY133" s="2">
        <v>840</v>
      </c>
      <c r="HZ133" s="2">
        <v>754</v>
      </c>
      <c r="IA133" s="2">
        <v>738</v>
      </c>
      <c r="IB133" s="2">
        <v>750</v>
      </c>
      <c r="IC133" s="2">
        <v>742</v>
      </c>
      <c r="ID133" s="2">
        <v>754</v>
      </c>
      <c r="IE133" s="2">
        <v>748</v>
      </c>
      <c r="IF133" s="2">
        <v>737</v>
      </c>
      <c r="IG133" s="2">
        <v>830</v>
      </c>
      <c r="IH133" s="2">
        <v>730</v>
      </c>
      <c r="II133" s="2">
        <v>691</v>
      </c>
      <c r="IJ133" s="2">
        <v>700</v>
      </c>
      <c r="IK133" s="2">
        <v>692</v>
      </c>
      <c r="IL133" s="2">
        <v>679</v>
      </c>
      <c r="IM133" s="2">
        <v>674</v>
      </c>
      <c r="IN133" s="2">
        <v>667</v>
      </c>
      <c r="IO133" s="2">
        <v>666</v>
      </c>
      <c r="IP133" s="2">
        <v>649</v>
      </c>
      <c r="IQ133" s="2">
        <v>649</v>
      </c>
      <c r="IR133" s="2">
        <v>646</v>
      </c>
      <c r="IS133" s="2">
        <v>648</v>
      </c>
      <c r="IT133" s="2">
        <v>647</v>
      </c>
    </row>
    <row r="134" spans="1:254" ht="15.9" customHeight="1">
      <c r="A134" s="65" t="s">
        <v>263</v>
      </c>
      <c r="B134" s="25" t="s">
        <v>264</v>
      </c>
      <c r="C134" s="39">
        <v>2958</v>
      </c>
      <c r="D134" s="38">
        <v>-192</v>
      </c>
      <c r="E134" s="34">
        <v>3150</v>
      </c>
      <c r="F134" s="34">
        <v>3610</v>
      </c>
      <c r="G134" s="29">
        <v>3215</v>
      </c>
      <c r="H134" s="29">
        <v>2826</v>
      </c>
      <c r="I134" s="29">
        <v>2992</v>
      </c>
      <c r="J134" s="29">
        <v>2691</v>
      </c>
      <c r="K134" s="29">
        <v>2914</v>
      </c>
      <c r="L134" s="29">
        <v>3050</v>
      </c>
      <c r="M134" s="29">
        <v>3230</v>
      </c>
      <c r="N134" s="29">
        <v>3240</v>
      </c>
      <c r="O134" s="29">
        <v>3330</v>
      </c>
      <c r="P134" s="29">
        <v>3360</v>
      </c>
      <c r="Q134" s="29">
        <v>3130</v>
      </c>
      <c r="R134" s="29">
        <v>3155</v>
      </c>
      <c r="S134" s="29">
        <v>3450</v>
      </c>
      <c r="T134" s="29">
        <v>3625</v>
      </c>
      <c r="U134" s="29">
        <v>3475</v>
      </c>
      <c r="V134" s="29">
        <v>3680</v>
      </c>
      <c r="W134" s="29">
        <v>3630</v>
      </c>
      <c r="X134" s="29">
        <v>3725</v>
      </c>
      <c r="Y134" s="29">
        <v>3710</v>
      </c>
      <c r="Z134" s="29">
        <v>3870</v>
      </c>
      <c r="AA134" s="29">
        <v>3620</v>
      </c>
      <c r="AB134" s="29">
        <v>3660</v>
      </c>
      <c r="AC134" s="29">
        <v>3860</v>
      </c>
      <c r="AD134" s="29">
        <v>4325</v>
      </c>
      <c r="AE134" s="29">
        <v>4460</v>
      </c>
      <c r="AF134" s="29">
        <v>4580</v>
      </c>
      <c r="AG134" s="29">
        <v>4016</v>
      </c>
      <c r="AH134" s="29">
        <v>4304</v>
      </c>
      <c r="AI134" s="29">
        <v>4132</v>
      </c>
      <c r="AJ134" s="29">
        <v>4236</v>
      </c>
      <c r="AK134" s="29">
        <v>4306</v>
      </c>
      <c r="AL134" s="29">
        <v>3958</v>
      </c>
      <c r="AM134" s="29">
        <v>4268</v>
      </c>
      <c r="AN134" s="29">
        <v>4326</v>
      </c>
      <c r="AO134" s="29">
        <v>4498</v>
      </c>
      <c r="AP134" s="29">
        <v>4036</v>
      </c>
      <c r="AQ134" s="29">
        <v>3862</v>
      </c>
      <c r="AR134" s="29">
        <v>3526</v>
      </c>
      <c r="AS134" s="29">
        <v>3614</v>
      </c>
      <c r="AT134" s="29">
        <v>3796</v>
      </c>
      <c r="AU134" s="29">
        <v>3740</v>
      </c>
      <c r="AV134" s="29">
        <v>4074</v>
      </c>
      <c r="AW134" s="29">
        <v>4242</v>
      </c>
      <c r="AX134" s="29">
        <v>4568</v>
      </c>
      <c r="AY134" s="29">
        <v>4562</v>
      </c>
      <c r="AZ134" s="29">
        <v>5080</v>
      </c>
      <c r="BA134" s="29">
        <v>4604</v>
      </c>
      <c r="BB134" s="29">
        <v>4644</v>
      </c>
      <c r="BC134" s="29">
        <v>5178</v>
      </c>
      <c r="BD134" s="29">
        <v>5620</v>
      </c>
      <c r="BE134" s="29">
        <v>5718</v>
      </c>
      <c r="BF134" s="29">
        <v>5278</v>
      </c>
      <c r="BG134" s="29">
        <v>4568</v>
      </c>
      <c r="BH134" s="29">
        <v>4408</v>
      </c>
      <c r="BI134" s="29">
        <v>4414</v>
      </c>
      <c r="BJ134" s="29">
        <v>4816</v>
      </c>
      <c r="BK134" s="29">
        <v>5310</v>
      </c>
      <c r="BL134" s="30">
        <v>5526</v>
      </c>
      <c r="BM134" s="2">
        <v>5470</v>
      </c>
      <c r="BN134" s="2">
        <v>6080</v>
      </c>
      <c r="BO134" s="2">
        <v>6100</v>
      </c>
      <c r="BP134" s="2">
        <v>6190</v>
      </c>
      <c r="BQ134" s="2">
        <v>6580</v>
      </c>
      <c r="BR134" s="2">
        <v>5824</v>
      </c>
      <c r="BS134" s="2">
        <v>5798</v>
      </c>
      <c r="BT134" s="2">
        <v>5660</v>
      </c>
      <c r="BU134" s="2">
        <v>5588</v>
      </c>
      <c r="BV134" s="2">
        <v>5564</v>
      </c>
      <c r="BW134" s="2">
        <v>5630</v>
      </c>
      <c r="BX134" s="2">
        <v>5502</v>
      </c>
      <c r="BY134" s="2">
        <v>5538</v>
      </c>
      <c r="BZ134" s="2">
        <v>5570</v>
      </c>
      <c r="CA134" s="2">
        <v>5594</v>
      </c>
      <c r="CB134" s="2">
        <v>5488</v>
      </c>
      <c r="CC134" s="2">
        <v>6020</v>
      </c>
      <c r="CD134" s="2">
        <v>6190</v>
      </c>
      <c r="CE134" s="2">
        <v>5846</v>
      </c>
      <c r="CF134" s="2">
        <v>5518</v>
      </c>
      <c r="CG134" s="2">
        <v>5258</v>
      </c>
      <c r="CH134" s="2">
        <v>4986</v>
      </c>
      <c r="CI134" s="2">
        <v>4424</v>
      </c>
      <c r="CJ134" s="2">
        <v>4256</v>
      </c>
      <c r="CK134" s="2">
        <v>4170</v>
      </c>
      <c r="CL134" s="2">
        <v>4224</v>
      </c>
      <c r="CM134" s="2">
        <v>4174</v>
      </c>
      <c r="CN134" s="2">
        <v>3846</v>
      </c>
      <c r="CO134" s="2">
        <v>4048</v>
      </c>
      <c r="CP134" s="2">
        <v>4316</v>
      </c>
      <c r="CQ134" s="2">
        <v>4606</v>
      </c>
      <c r="CR134" s="2">
        <v>4498</v>
      </c>
      <c r="CS134" s="2">
        <v>4206</v>
      </c>
      <c r="CT134" s="2">
        <v>4216</v>
      </c>
      <c r="CU134" s="2">
        <v>4440</v>
      </c>
      <c r="CV134" s="2">
        <v>4460</v>
      </c>
      <c r="CW134" s="2">
        <v>4562</v>
      </c>
      <c r="CX134" s="2">
        <v>4482</v>
      </c>
      <c r="CY134" s="2">
        <v>4430</v>
      </c>
      <c r="CZ134" s="2">
        <v>4438</v>
      </c>
      <c r="DA134" s="2">
        <v>4640</v>
      </c>
      <c r="DB134" s="2">
        <v>4520</v>
      </c>
      <c r="DC134" s="2">
        <v>4462</v>
      </c>
      <c r="DD134" s="2">
        <v>4764</v>
      </c>
      <c r="DE134" s="2">
        <v>4806</v>
      </c>
      <c r="DF134" s="2">
        <v>4754</v>
      </c>
      <c r="DG134" s="2">
        <v>5484</v>
      </c>
      <c r="DH134" s="2">
        <v>5196</v>
      </c>
      <c r="DI134" s="2">
        <v>5100</v>
      </c>
      <c r="DJ134" s="2">
        <v>5510</v>
      </c>
      <c r="DK134" s="2">
        <v>5732</v>
      </c>
      <c r="DL134" s="2">
        <v>5240</v>
      </c>
      <c r="DM134" s="2">
        <v>4478</v>
      </c>
      <c r="DN134" s="2">
        <v>4310</v>
      </c>
      <c r="DO134" s="2">
        <v>4386</v>
      </c>
      <c r="DP134" s="2">
        <v>4296</v>
      </c>
      <c r="DQ134" s="2">
        <v>4210</v>
      </c>
      <c r="DR134" s="2">
        <v>4266</v>
      </c>
      <c r="DS134" s="2">
        <v>4154</v>
      </c>
      <c r="DT134" s="2">
        <v>3848</v>
      </c>
      <c r="DU134" s="2">
        <v>3680</v>
      </c>
      <c r="DV134" s="2">
        <v>3438</v>
      </c>
      <c r="DW134" s="2">
        <v>3444</v>
      </c>
      <c r="DX134" s="2">
        <v>3354</v>
      </c>
      <c r="DY134" s="2">
        <v>3058</v>
      </c>
      <c r="DZ134" s="2">
        <v>3094</v>
      </c>
      <c r="EA134" s="2">
        <v>3038</v>
      </c>
      <c r="EB134" s="2">
        <v>3148</v>
      </c>
      <c r="EC134" s="2">
        <v>3150</v>
      </c>
      <c r="ED134" s="2">
        <v>3144</v>
      </c>
      <c r="EE134" s="2">
        <v>3360</v>
      </c>
      <c r="EF134" s="2">
        <v>3496</v>
      </c>
      <c r="EG134" s="2">
        <v>3568</v>
      </c>
      <c r="EH134" s="2">
        <v>3236</v>
      </c>
      <c r="EI134" s="2">
        <v>3176</v>
      </c>
      <c r="EJ134" s="2">
        <v>3206</v>
      </c>
      <c r="EK134" s="2">
        <v>2966</v>
      </c>
      <c r="EL134" s="2">
        <v>2700</v>
      </c>
      <c r="EM134" s="2">
        <v>2640</v>
      </c>
      <c r="EN134" s="2">
        <v>2618</v>
      </c>
      <c r="EO134" s="2">
        <v>2566</v>
      </c>
      <c r="EP134" s="2">
        <v>2448</v>
      </c>
      <c r="EQ134" s="2">
        <v>2176</v>
      </c>
      <c r="ER134" s="2">
        <v>2124</v>
      </c>
      <c r="ES134" s="2">
        <v>2124</v>
      </c>
      <c r="ET134" s="2">
        <v>2080</v>
      </c>
      <c r="EU134" s="2">
        <v>2092</v>
      </c>
      <c r="EV134" s="2">
        <v>2112</v>
      </c>
      <c r="EW134" s="2">
        <v>2166</v>
      </c>
      <c r="EX134" s="2">
        <v>2164</v>
      </c>
      <c r="EY134" s="2">
        <v>2176</v>
      </c>
      <c r="EZ134" s="2">
        <v>2224</v>
      </c>
      <c r="FA134" s="2">
        <v>2076</v>
      </c>
      <c r="FB134" s="2">
        <v>2094</v>
      </c>
      <c r="FC134" s="2">
        <v>2126</v>
      </c>
      <c r="FD134" s="2">
        <v>2206</v>
      </c>
      <c r="FE134" s="2">
        <v>2252</v>
      </c>
      <c r="FF134" s="2">
        <v>2340</v>
      </c>
      <c r="FG134" s="2">
        <v>2386</v>
      </c>
      <c r="FH134" s="2">
        <v>2450</v>
      </c>
      <c r="FI134" s="2">
        <v>2362</v>
      </c>
      <c r="FJ134" s="2">
        <v>2450</v>
      </c>
      <c r="FK134" s="2">
        <v>2504</v>
      </c>
      <c r="FL134" s="2">
        <v>2486</v>
      </c>
      <c r="FM134" s="2">
        <v>2544</v>
      </c>
      <c r="FN134" s="2">
        <v>2768</v>
      </c>
      <c r="FO134" s="2">
        <v>2836</v>
      </c>
      <c r="FP134" s="2">
        <v>2766</v>
      </c>
      <c r="FQ134" s="2">
        <v>2840</v>
      </c>
      <c r="FR134" s="2">
        <v>2900</v>
      </c>
      <c r="FS134" s="2">
        <v>3040</v>
      </c>
      <c r="FT134" s="2">
        <v>2948</v>
      </c>
      <c r="FU134" s="2">
        <v>3230</v>
      </c>
      <c r="FV134" s="2">
        <v>2836</v>
      </c>
      <c r="FW134" s="2">
        <v>2924</v>
      </c>
      <c r="FX134" s="2">
        <v>2914</v>
      </c>
      <c r="FY134" s="2">
        <v>2694</v>
      </c>
      <c r="FZ134" s="2">
        <v>2796</v>
      </c>
      <c r="GA134" s="2">
        <v>2714</v>
      </c>
      <c r="GB134" s="2">
        <v>2472</v>
      </c>
      <c r="GC134" s="2">
        <v>2256</v>
      </c>
      <c r="GD134" s="2">
        <v>1956</v>
      </c>
      <c r="GE134" s="2">
        <v>1686</v>
      </c>
      <c r="GF134" s="2">
        <v>1674</v>
      </c>
      <c r="GG134" s="2">
        <v>1868</v>
      </c>
      <c r="GH134" s="2">
        <v>1750</v>
      </c>
      <c r="GI134" s="2">
        <v>1730</v>
      </c>
      <c r="GJ134" s="2">
        <v>1662</v>
      </c>
      <c r="GK134" s="2">
        <v>1630</v>
      </c>
      <c r="GL134" s="2">
        <v>1670</v>
      </c>
      <c r="GM134" s="2">
        <v>1606</v>
      </c>
      <c r="GN134" s="2">
        <v>1470</v>
      </c>
      <c r="GO134" s="2">
        <v>1532</v>
      </c>
      <c r="GP134" s="2">
        <v>1606</v>
      </c>
      <c r="GQ134" s="2">
        <v>1602</v>
      </c>
      <c r="GR134" s="2">
        <v>1526</v>
      </c>
      <c r="GS134" s="2">
        <v>1542</v>
      </c>
      <c r="GT134" s="2">
        <v>1494</v>
      </c>
      <c r="GU134" s="2">
        <v>1536</v>
      </c>
      <c r="GV134" s="2">
        <v>1594</v>
      </c>
      <c r="GW134" s="2">
        <v>1620</v>
      </c>
      <c r="GX134" s="2">
        <v>1562</v>
      </c>
      <c r="GY134" s="2">
        <v>1512</v>
      </c>
      <c r="GZ134" s="2">
        <v>1498</v>
      </c>
      <c r="HA134" s="2">
        <v>1460</v>
      </c>
      <c r="HB134" s="2">
        <v>1468</v>
      </c>
      <c r="HC134" s="2">
        <v>1320</v>
      </c>
      <c r="HD134" s="2">
        <v>1346</v>
      </c>
      <c r="HE134" s="2">
        <v>1336</v>
      </c>
      <c r="HF134" s="2">
        <v>1322</v>
      </c>
      <c r="HG134" s="2">
        <v>1370</v>
      </c>
      <c r="HH134" s="2">
        <v>1424</v>
      </c>
      <c r="HI134" s="2">
        <v>1406</v>
      </c>
      <c r="HJ134" s="2">
        <v>1440</v>
      </c>
      <c r="HK134" s="2">
        <v>1456</v>
      </c>
      <c r="HL134" s="2">
        <v>1538</v>
      </c>
      <c r="HM134" s="2">
        <v>1510</v>
      </c>
      <c r="HN134" s="2">
        <v>1496</v>
      </c>
      <c r="HO134" s="2">
        <v>1512</v>
      </c>
      <c r="HP134" s="2">
        <v>1420</v>
      </c>
      <c r="HQ134" s="2">
        <v>1390</v>
      </c>
      <c r="HR134" s="2">
        <v>1360</v>
      </c>
      <c r="HS134" s="2">
        <v>1386</v>
      </c>
      <c r="HT134" s="2">
        <v>1290</v>
      </c>
      <c r="HU134" s="2">
        <v>1310</v>
      </c>
      <c r="HV134" s="2">
        <v>1306</v>
      </c>
      <c r="HW134" s="2">
        <v>1218</v>
      </c>
      <c r="HX134" s="2">
        <v>1128</v>
      </c>
      <c r="HY134" s="2">
        <v>1140</v>
      </c>
      <c r="HZ134" s="2">
        <v>1146</v>
      </c>
      <c r="IA134" s="2">
        <v>1138</v>
      </c>
      <c r="IB134" s="2">
        <v>1134</v>
      </c>
      <c r="IC134" s="2">
        <v>1106</v>
      </c>
      <c r="ID134" s="2">
        <v>1120</v>
      </c>
      <c r="IE134" s="2">
        <v>1112</v>
      </c>
      <c r="IF134" s="2">
        <v>1142</v>
      </c>
      <c r="IG134" s="2">
        <v>1186</v>
      </c>
      <c r="IH134" s="2">
        <v>1196</v>
      </c>
      <c r="II134" s="2">
        <v>1230</v>
      </c>
      <c r="IJ134" s="2">
        <v>1258</v>
      </c>
      <c r="IK134" s="2">
        <v>1178</v>
      </c>
      <c r="IL134" s="2">
        <v>1130</v>
      </c>
      <c r="IM134" s="2">
        <v>1082</v>
      </c>
      <c r="IN134" s="2">
        <v>1152</v>
      </c>
      <c r="IO134" s="2">
        <v>1174</v>
      </c>
      <c r="IP134" s="2">
        <v>1160</v>
      </c>
      <c r="IQ134" s="2">
        <v>1346</v>
      </c>
      <c r="IR134" s="2">
        <v>1348</v>
      </c>
      <c r="IS134" s="2">
        <v>1266</v>
      </c>
      <c r="IT134" s="2">
        <v>1248</v>
      </c>
    </row>
    <row r="135" spans="1:254" ht="15.9" customHeight="1">
      <c r="A135" s="65" t="s">
        <v>265</v>
      </c>
      <c r="B135" s="25" t="s">
        <v>266</v>
      </c>
      <c r="C135" s="39">
        <v>1756</v>
      </c>
      <c r="D135" s="38">
        <v>-53</v>
      </c>
      <c r="E135" s="34">
        <v>1809</v>
      </c>
      <c r="F135" s="34">
        <v>1840</v>
      </c>
      <c r="G135" s="29">
        <v>1751</v>
      </c>
      <c r="H135" s="29">
        <v>1645</v>
      </c>
      <c r="I135" s="29">
        <v>1567</v>
      </c>
      <c r="J135" s="29">
        <v>1534</v>
      </c>
      <c r="K135" s="29">
        <v>1568</v>
      </c>
      <c r="L135" s="29">
        <v>1688</v>
      </c>
      <c r="M135" s="29">
        <v>1739</v>
      </c>
      <c r="N135" s="29">
        <v>1789</v>
      </c>
      <c r="O135" s="29">
        <v>1962</v>
      </c>
      <c r="P135" s="29">
        <v>1918</v>
      </c>
      <c r="Q135" s="29">
        <v>1814</v>
      </c>
      <c r="R135" s="29">
        <v>1735</v>
      </c>
      <c r="S135" s="29">
        <v>1846</v>
      </c>
      <c r="T135" s="29">
        <v>1831</v>
      </c>
      <c r="U135" s="29">
        <v>1767</v>
      </c>
      <c r="V135" s="29">
        <v>1896</v>
      </c>
      <c r="W135" s="29">
        <v>1823</v>
      </c>
      <c r="X135" s="29">
        <v>1770</v>
      </c>
      <c r="Y135" s="29">
        <v>1826</v>
      </c>
      <c r="Z135" s="29">
        <v>2008</v>
      </c>
      <c r="AA135" s="29">
        <v>1967</v>
      </c>
      <c r="AB135" s="29">
        <v>1861</v>
      </c>
      <c r="AC135" s="29">
        <v>1805</v>
      </c>
      <c r="AD135" s="29">
        <v>1785</v>
      </c>
      <c r="AE135" s="29">
        <v>1758</v>
      </c>
      <c r="AF135" s="29">
        <v>1725</v>
      </c>
      <c r="AG135" s="29">
        <v>1804</v>
      </c>
      <c r="AH135" s="29">
        <v>1901</v>
      </c>
      <c r="AI135" s="29">
        <v>1980</v>
      </c>
      <c r="AJ135" s="29">
        <v>1992</v>
      </c>
      <c r="AK135" s="29">
        <v>2050</v>
      </c>
      <c r="AL135" s="29">
        <v>1934</v>
      </c>
      <c r="AM135" s="29">
        <v>1887</v>
      </c>
      <c r="AN135" s="29">
        <v>1895</v>
      </c>
      <c r="AO135" s="29">
        <v>1879</v>
      </c>
      <c r="AP135" s="29">
        <v>1831</v>
      </c>
      <c r="AQ135" s="29">
        <v>1888</v>
      </c>
      <c r="AR135" s="29">
        <v>1878</v>
      </c>
      <c r="AS135" s="29">
        <v>2076</v>
      </c>
      <c r="AT135" s="29">
        <v>2129</v>
      </c>
      <c r="AU135" s="29">
        <v>2108</v>
      </c>
      <c r="AV135" s="29">
        <v>2169</v>
      </c>
      <c r="AW135" s="29">
        <v>2009</v>
      </c>
      <c r="AX135" s="29">
        <v>2085</v>
      </c>
      <c r="AY135" s="29">
        <v>2150</v>
      </c>
      <c r="AZ135" s="29">
        <v>2352</v>
      </c>
      <c r="BA135" s="29">
        <v>2547</v>
      </c>
      <c r="BB135" s="29">
        <v>2508</v>
      </c>
      <c r="BC135" s="29">
        <v>2495</v>
      </c>
      <c r="BD135" s="29">
        <v>2845</v>
      </c>
      <c r="BE135" s="29">
        <v>2911</v>
      </c>
      <c r="BF135" s="29">
        <v>2927</v>
      </c>
      <c r="BG135" s="29">
        <v>2915</v>
      </c>
      <c r="BH135" s="29">
        <v>3220</v>
      </c>
      <c r="BI135" s="29">
        <v>3570</v>
      </c>
      <c r="BJ135" s="29">
        <v>3330</v>
      </c>
      <c r="BK135" s="29">
        <v>3435</v>
      </c>
      <c r="BL135" s="30">
        <v>3140</v>
      </c>
      <c r="BM135" s="2">
        <v>3225</v>
      </c>
      <c r="BN135" s="2">
        <v>4130</v>
      </c>
      <c r="BO135" s="2">
        <v>3430</v>
      </c>
      <c r="BP135" s="2">
        <v>2927</v>
      </c>
      <c r="BQ135" s="2">
        <v>2637</v>
      </c>
      <c r="BR135" s="2">
        <v>2722</v>
      </c>
      <c r="BS135" s="2">
        <v>2478</v>
      </c>
      <c r="BT135" s="2">
        <v>2380</v>
      </c>
      <c r="BU135" s="2">
        <v>2598</v>
      </c>
      <c r="BV135" s="2">
        <v>2747</v>
      </c>
      <c r="BW135" s="2">
        <v>2397</v>
      </c>
      <c r="BX135" s="2">
        <v>2122</v>
      </c>
      <c r="BY135" s="2">
        <v>1802</v>
      </c>
      <c r="BZ135" s="2">
        <v>1810</v>
      </c>
      <c r="CA135" s="2">
        <v>1794</v>
      </c>
      <c r="CB135" s="2">
        <v>1921</v>
      </c>
      <c r="CC135" s="2">
        <v>1916</v>
      </c>
      <c r="CD135" s="2">
        <v>1889</v>
      </c>
      <c r="CE135" s="2">
        <v>1817</v>
      </c>
      <c r="CF135" s="2">
        <v>1630</v>
      </c>
      <c r="CG135" s="2">
        <v>1630</v>
      </c>
      <c r="CH135" s="2">
        <v>1678</v>
      </c>
      <c r="CI135" s="2">
        <v>1538</v>
      </c>
      <c r="CJ135" s="2">
        <v>1498</v>
      </c>
      <c r="CK135" s="2">
        <v>1586</v>
      </c>
      <c r="CL135" s="2">
        <v>1606</v>
      </c>
      <c r="CM135" s="2">
        <v>1525</v>
      </c>
      <c r="CN135" s="2">
        <v>1440</v>
      </c>
      <c r="CO135" s="2">
        <v>1524</v>
      </c>
      <c r="CP135" s="2">
        <v>1570</v>
      </c>
      <c r="CQ135" s="2">
        <v>1605</v>
      </c>
      <c r="CR135" s="2">
        <v>1603</v>
      </c>
      <c r="CS135" s="2">
        <v>1565</v>
      </c>
      <c r="CT135" s="2">
        <v>1502</v>
      </c>
      <c r="CU135" s="2">
        <v>1643</v>
      </c>
      <c r="CV135" s="2">
        <v>1694</v>
      </c>
      <c r="CW135" s="2">
        <v>1785</v>
      </c>
      <c r="CX135" s="2">
        <v>1841</v>
      </c>
      <c r="CY135" s="2">
        <v>1835</v>
      </c>
      <c r="CZ135" s="2">
        <v>1755</v>
      </c>
      <c r="DA135" s="2">
        <v>1733</v>
      </c>
      <c r="DB135" s="2">
        <v>1602</v>
      </c>
      <c r="DC135" s="2">
        <v>1514</v>
      </c>
      <c r="DD135" s="2">
        <v>1505</v>
      </c>
      <c r="DE135" s="2">
        <v>1457</v>
      </c>
      <c r="DF135" s="2">
        <v>1452</v>
      </c>
      <c r="DG135" s="2">
        <v>1544</v>
      </c>
      <c r="DH135" s="2">
        <v>1597</v>
      </c>
      <c r="DI135" s="2">
        <v>1450</v>
      </c>
      <c r="DJ135" s="2">
        <v>1316</v>
      </c>
      <c r="DK135" s="2">
        <v>1313</v>
      </c>
      <c r="DL135" s="2">
        <v>1320</v>
      </c>
      <c r="DM135" s="2">
        <v>1293</v>
      </c>
      <c r="DN135" s="2">
        <v>1277</v>
      </c>
      <c r="DO135" s="2">
        <v>1241</v>
      </c>
      <c r="DP135" s="2">
        <v>1180</v>
      </c>
      <c r="DQ135" s="2">
        <v>1180</v>
      </c>
      <c r="DR135" s="2">
        <v>1151</v>
      </c>
      <c r="DS135" s="2">
        <v>1173</v>
      </c>
      <c r="DT135" s="2">
        <v>1189</v>
      </c>
      <c r="DU135" s="2">
        <v>1197</v>
      </c>
      <c r="DV135" s="2">
        <v>1170</v>
      </c>
      <c r="DW135" s="2">
        <v>1119</v>
      </c>
      <c r="DX135" s="2">
        <v>1114</v>
      </c>
      <c r="DY135" s="2">
        <v>1096</v>
      </c>
      <c r="DZ135" s="2">
        <v>1117</v>
      </c>
      <c r="EA135" s="2">
        <v>1090</v>
      </c>
      <c r="EB135" s="2">
        <v>1075</v>
      </c>
      <c r="EC135" s="2">
        <v>1082</v>
      </c>
      <c r="ED135" s="2">
        <v>1097</v>
      </c>
      <c r="EE135" s="2">
        <v>1118</v>
      </c>
      <c r="EF135" s="2">
        <v>1135</v>
      </c>
      <c r="EG135" s="2">
        <v>1144</v>
      </c>
      <c r="EH135" s="2">
        <v>1112</v>
      </c>
      <c r="EI135" s="2">
        <v>1196</v>
      </c>
      <c r="EJ135" s="2">
        <v>1193</v>
      </c>
      <c r="EK135" s="2">
        <v>1186</v>
      </c>
      <c r="EL135" s="2">
        <v>1202</v>
      </c>
      <c r="EM135" s="2">
        <v>1203</v>
      </c>
      <c r="EN135" s="2">
        <v>1222</v>
      </c>
      <c r="EO135" s="2">
        <v>1275</v>
      </c>
      <c r="EP135" s="2">
        <v>1384</v>
      </c>
      <c r="EQ135" s="2">
        <v>1102</v>
      </c>
      <c r="ER135" s="2">
        <v>955</v>
      </c>
      <c r="ES135" s="2">
        <v>923</v>
      </c>
      <c r="ET135" s="2">
        <v>935</v>
      </c>
      <c r="EU135" s="2">
        <v>969</v>
      </c>
      <c r="EV135" s="2">
        <v>911</v>
      </c>
      <c r="EW135" s="2">
        <v>906</v>
      </c>
      <c r="EX135" s="2">
        <v>905</v>
      </c>
      <c r="EY135" s="2">
        <v>904</v>
      </c>
      <c r="EZ135" s="2">
        <v>876</v>
      </c>
      <c r="FA135" s="2">
        <v>892</v>
      </c>
      <c r="FB135" s="2">
        <v>896</v>
      </c>
      <c r="FC135" s="2">
        <v>925</v>
      </c>
      <c r="FD135" s="2">
        <v>936</v>
      </c>
      <c r="FE135" s="2">
        <v>963</v>
      </c>
      <c r="FF135" s="2">
        <v>984</v>
      </c>
      <c r="FG135" s="2">
        <v>1000</v>
      </c>
      <c r="FH135" s="2">
        <v>1013</v>
      </c>
      <c r="FI135" s="2">
        <v>1033</v>
      </c>
      <c r="FJ135" s="2">
        <v>1045</v>
      </c>
      <c r="FK135" s="2">
        <v>1010</v>
      </c>
      <c r="FL135" s="2">
        <v>1010</v>
      </c>
      <c r="FM135" s="2">
        <v>1002</v>
      </c>
      <c r="FN135" s="2">
        <v>1007</v>
      </c>
      <c r="FO135" s="2">
        <v>1015</v>
      </c>
      <c r="FP135" s="2">
        <v>1030</v>
      </c>
      <c r="FQ135" s="2">
        <v>1014</v>
      </c>
      <c r="FR135" s="2">
        <v>1008</v>
      </c>
      <c r="FS135" s="2">
        <v>1003</v>
      </c>
      <c r="FT135" s="2">
        <v>1013</v>
      </c>
      <c r="FU135" s="2">
        <v>1033</v>
      </c>
      <c r="FV135" s="2">
        <v>1031</v>
      </c>
      <c r="FW135" s="2">
        <v>1042</v>
      </c>
      <c r="FX135" s="2">
        <v>1028</v>
      </c>
      <c r="FY135" s="2">
        <v>1040</v>
      </c>
      <c r="FZ135" s="2">
        <v>1048</v>
      </c>
      <c r="GA135" s="2">
        <v>1040</v>
      </c>
      <c r="GB135" s="2">
        <v>1021</v>
      </c>
      <c r="GC135" s="2">
        <v>1052</v>
      </c>
      <c r="GD135" s="2">
        <v>1008</v>
      </c>
      <c r="GE135" s="2">
        <v>1036</v>
      </c>
      <c r="GF135" s="2">
        <v>1048</v>
      </c>
      <c r="GG135" s="2">
        <v>1042</v>
      </c>
      <c r="GH135" s="2">
        <v>1067</v>
      </c>
      <c r="GI135" s="2">
        <v>1050</v>
      </c>
      <c r="GJ135" s="2">
        <v>1130</v>
      </c>
      <c r="GK135" s="2">
        <v>1178</v>
      </c>
      <c r="GL135" s="2">
        <v>1215</v>
      </c>
      <c r="GM135" s="2">
        <v>1182</v>
      </c>
      <c r="GN135" s="2">
        <v>1156</v>
      </c>
      <c r="GO135" s="2">
        <v>1228</v>
      </c>
      <c r="GP135" s="2">
        <v>1211</v>
      </c>
      <c r="GQ135" s="2">
        <v>1180</v>
      </c>
      <c r="GR135" s="2">
        <v>1134</v>
      </c>
      <c r="GS135" s="2">
        <v>1186</v>
      </c>
      <c r="GT135" s="2">
        <v>1161</v>
      </c>
      <c r="GU135" s="2">
        <v>1158</v>
      </c>
      <c r="GV135" s="2">
        <v>1268</v>
      </c>
      <c r="GW135" s="2">
        <v>1374</v>
      </c>
      <c r="GX135" s="2">
        <v>1404</v>
      </c>
      <c r="GY135" s="2">
        <v>1248</v>
      </c>
      <c r="GZ135" s="2">
        <v>1110</v>
      </c>
      <c r="HA135" s="2">
        <v>963</v>
      </c>
      <c r="HB135" s="2">
        <v>937</v>
      </c>
      <c r="HC135" s="2">
        <v>957</v>
      </c>
      <c r="HD135" s="2">
        <v>988</v>
      </c>
      <c r="HE135" s="2">
        <v>1020</v>
      </c>
      <c r="HF135" s="2">
        <v>1023</v>
      </c>
      <c r="HG135" s="2">
        <v>1044</v>
      </c>
      <c r="HH135" s="2">
        <v>1061</v>
      </c>
      <c r="HI135" s="2">
        <v>1056</v>
      </c>
      <c r="HJ135" s="2">
        <v>1041</v>
      </c>
      <c r="HK135" s="2">
        <v>1063</v>
      </c>
      <c r="HL135" s="2">
        <v>1077</v>
      </c>
      <c r="HM135" s="2">
        <v>1081</v>
      </c>
      <c r="HN135" s="2">
        <v>1056</v>
      </c>
      <c r="HO135" s="2">
        <v>1050</v>
      </c>
      <c r="HP135" s="2">
        <v>1032</v>
      </c>
      <c r="HQ135" s="2">
        <v>1074</v>
      </c>
      <c r="HR135" s="2">
        <v>1084</v>
      </c>
      <c r="HS135" s="2">
        <v>1074</v>
      </c>
      <c r="HT135" s="2">
        <v>1102</v>
      </c>
      <c r="HU135" s="2">
        <v>1138</v>
      </c>
      <c r="HV135" s="2">
        <v>1184</v>
      </c>
      <c r="HW135" s="2">
        <v>1152</v>
      </c>
      <c r="HX135" s="2">
        <v>1132</v>
      </c>
      <c r="HY135" s="2">
        <v>1134</v>
      </c>
      <c r="HZ135" s="2">
        <v>1136</v>
      </c>
      <c r="IA135" s="2">
        <v>1147</v>
      </c>
      <c r="IB135" s="2">
        <v>1147</v>
      </c>
      <c r="IC135" s="2">
        <v>1143</v>
      </c>
      <c r="ID135" s="2">
        <v>1158</v>
      </c>
      <c r="IE135" s="2">
        <v>1243</v>
      </c>
      <c r="IF135" s="2">
        <v>1200</v>
      </c>
      <c r="IG135" s="2">
        <v>1225</v>
      </c>
      <c r="IH135" s="2">
        <v>1243</v>
      </c>
      <c r="II135" s="2">
        <v>1229</v>
      </c>
      <c r="IJ135" s="2">
        <v>1312</v>
      </c>
      <c r="IK135" s="2">
        <v>1184</v>
      </c>
      <c r="IL135" s="2">
        <v>1143</v>
      </c>
      <c r="IM135" s="2">
        <v>1123</v>
      </c>
      <c r="IN135" s="2">
        <v>1300</v>
      </c>
      <c r="IO135" s="2">
        <v>1268</v>
      </c>
      <c r="IP135" s="2">
        <v>1259</v>
      </c>
      <c r="IQ135" s="2">
        <v>1271</v>
      </c>
      <c r="IR135" s="2">
        <v>1293</v>
      </c>
      <c r="IS135" s="2">
        <v>1308</v>
      </c>
      <c r="IT135" s="2">
        <v>1390</v>
      </c>
    </row>
    <row r="136" spans="1:254" ht="15.9" customHeight="1">
      <c r="A136" s="65" t="s">
        <v>267</v>
      </c>
      <c r="B136" s="25" t="s">
        <v>268</v>
      </c>
      <c r="C136" s="39">
        <v>878</v>
      </c>
      <c r="D136" s="38">
        <v>-14</v>
      </c>
      <c r="E136" s="34">
        <v>892</v>
      </c>
      <c r="F136" s="34">
        <v>909</v>
      </c>
      <c r="G136" s="29">
        <v>886</v>
      </c>
      <c r="H136" s="29">
        <v>872</v>
      </c>
      <c r="I136" s="29">
        <v>877</v>
      </c>
      <c r="J136" s="29">
        <v>852</v>
      </c>
      <c r="K136" s="29">
        <v>880</v>
      </c>
      <c r="L136" s="29">
        <v>935</v>
      </c>
      <c r="M136" s="29">
        <v>943</v>
      </c>
      <c r="N136" s="29">
        <v>945</v>
      </c>
      <c r="O136" s="29">
        <v>969</v>
      </c>
      <c r="P136" s="29">
        <v>959</v>
      </c>
      <c r="Q136" s="29">
        <v>945</v>
      </c>
      <c r="R136" s="29">
        <v>932</v>
      </c>
      <c r="S136" s="29">
        <v>1022</v>
      </c>
      <c r="T136" s="29">
        <v>1036</v>
      </c>
      <c r="U136" s="29">
        <v>1059</v>
      </c>
      <c r="V136" s="29">
        <v>1076</v>
      </c>
      <c r="W136" s="29">
        <v>1084</v>
      </c>
      <c r="X136" s="29">
        <v>1103</v>
      </c>
      <c r="Y136" s="29">
        <v>1106</v>
      </c>
      <c r="Z136" s="29">
        <v>1174</v>
      </c>
      <c r="AA136" s="29">
        <v>1251</v>
      </c>
      <c r="AB136" s="29">
        <v>1229</v>
      </c>
      <c r="AC136" s="29">
        <v>1245</v>
      </c>
      <c r="AD136" s="29">
        <v>1251</v>
      </c>
      <c r="AE136" s="29">
        <v>1258</v>
      </c>
      <c r="AF136" s="29">
        <v>1170</v>
      </c>
      <c r="AG136" s="29">
        <v>1049</v>
      </c>
      <c r="AH136" s="29">
        <v>1088</v>
      </c>
      <c r="AI136" s="29">
        <v>1115</v>
      </c>
      <c r="AJ136" s="29">
        <v>1208</v>
      </c>
      <c r="AK136" s="29">
        <v>1209</v>
      </c>
      <c r="AL136" s="29">
        <v>1130</v>
      </c>
      <c r="AM136" s="29">
        <v>1112</v>
      </c>
      <c r="AN136" s="29">
        <v>1098</v>
      </c>
      <c r="AO136" s="29">
        <v>1095</v>
      </c>
      <c r="AP136" s="29">
        <v>1144</v>
      </c>
      <c r="AQ136" s="29">
        <v>1114</v>
      </c>
      <c r="AR136" s="29">
        <v>1090</v>
      </c>
      <c r="AS136" s="29">
        <v>1118</v>
      </c>
      <c r="AT136" s="29">
        <v>1174</v>
      </c>
      <c r="AU136" s="29">
        <v>1155</v>
      </c>
      <c r="AV136" s="29">
        <v>1113</v>
      </c>
      <c r="AW136" s="29">
        <v>1071</v>
      </c>
      <c r="AX136" s="29">
        <v>1130</v>
      </c>
      <c r="AY136" s="29">
        <v>1160</v>
      </c>
      <c r="AZ136" s="29">
        <v>1249</v>
      </c>
      <c r="BA136" s="29">
        <v>1250</v>
      </c>
      <c r="BB136" s="29">
        <v>1394</v>
      </c>
      <c r="BC136" s="29">
        <v>1137</v>
      </c>
      <c r="BD136" s="29">
        <v>1170</v>
      </c>
      <c r="BE136" s="29">
        <v>1184</v>
      </c>
      <c r="BF136" s="29">
        <v>1148</v>
      </c>
      <c r="BG136" s="29">
        <v>1103</v>
      </c>
      <c r="BH136" s="29">
        <v>1122</v>
      </c>
      <c r="BI136" s="29">
        <v>1158</v>
      </c>
      <c r="BJ136" s="29">
        <v>1165</v>
      </c>
      <c r="BK136" s="29">
        <v>1170</v>
      </c>
      <c r="BL136" s="30">
        <v>1240</v>
      </c>
      <c r="BM136" s="2">
        <v>1364</v>
      </c>
      <c r="BN136" s="2">
        <v>1408</v>
      </c>
      <c r="BO136" s="2">
        <v>1475</v>
      </c>
      <c r="BP136" s="2">
        <v>1387</v>
      </c>
      <c r="BQ136" s="2">
        <v>1342</v>
      </c>
      <c r="BR136" s="2">
        <v>1350</v>
      </c>
      <c r="BS136" s="2">
        <v>1388</v>
      </c>
      <c r="BT136" s="2">
        <v>1344</v>
      </c>
      <c r="BU136" s="2">
        <v>1429</v>
      </c>
      <c r="BV136" s="2">
        <v>1520</v>
      </c>
      <c r="BW136" s="2">
        <v>1516</v>
      </c>
      <c r="BX136" s="2">
        <v>1678</v>
      </c>
      <c r="BY136" s="2">
        <v>1621</v>
      </c>
      <c r="BZ136" s="2">
        <v>1584</v>
      </c>
      <c r="CA136" s="2">
        <v>1287</v>
      </c>
      <c r="CB136" s="2">
        <v>1245</v>
      </c>
      <c r="CC136" s="2">
        <v>1236</v>
      </c>
      <c r="CD136" s="2">
        <v>1227</v>
      </c>
      <c r="CE136" s="2">
        <v>1216</v>
      </c>
      <c r="CF136" s="2">
        <v>1230</v>
      </c>
      <c r="CG136" s="2">
        <v>1229</v>
      </c>
      <c r="CH136" s="2">
        <v>1241</v>
      </c>
      <c r="CI136" s="2">
        <v>1232</v>
      </c>
      <c r="CJ136" s="2">
        <v>1227</v>
      </c>
      <c r="CK136" s="2">
        <v>1265</v>
      </c>
      <c r="CL136" s="2">
        <v>1299</v>
      </c>
      <c r="CM136" s="2">
        <v>1330</v>
      </c>
      <c r="CN136" s="2">
        <v>1331</v>
      </c>
      <c r="CO136" s="2">
        <v>1455</v>
      </c>
      <c r="CP136" s="2">
        <v>1314</v>
      </c>
      <c r="CQ136" s="2">
        <v>1101</v>
      </c>
      <c r="CR136" s="2">
        <v>1127</v>
      </c>
      <c r="CS136" s="2">
        <v>1174</v>
      </c>
      <c r="CT136" s="2">
        <v>1170</v>
      </c>
      <c r="CU136" s="2">
        <v>1300</v>
      </c>
      <c r="CV136" s="2">
        <v>1349</v>
      </c>
      <c r="CW136" s="2">
        <v>1444</v>
      </c>
      <c r="CX136" s="2">
        <v>1320</v>
      </c>
      <c r="CY136" s="2">
        <v>1310</v>
      </c>
      <c r="CZ136" s="2">
        <v>1233</v>
      </c>
      <c r="DA136" s="2">
        <v>1345</v>
      </c>
      <c r="DB136" s="2">
        <v>1305</v>
      </c>
      <c r="DC136" s="2">
        <v>1256</v>
      </c>
      <c r="DD136" s="2">
        <v>1286</v>
      </c>
      <c r="DE136" s="2">
        <v>1266</v>
      </c>
      <c r="DF136" s="2">
        <v>1229</v>
      </c>
      <c r="DG136" s="2">
        <v>1432</v>
      </c>
      <c r="DH136" s="2">
        <v>1538</v>
      </c>
      <c r="DI136" s="2">
        <v>1477</v>
      </c>
      <c r="DJ136" s="2">
        <v>1549</v>
      </c>
      <c r="DK136" s="2">
        <v>1446</v>
      </c>
      <c r="DL136" s="2">
        <v>1527</v>
      </c>
      <c r="DM136" s="2">
        <v>1273</v>
      </c>
      <c r="DN136" s="2">
        <v>1673</v>
      </c>
      <c r="DO136" s="2">
        <v>3100</v>
      </c>
      <c r="DP136" s="2">
        <v>2673</v>
      </c>
      <c r="DQ136" s="2">
        <v>2173</v>
      </c>
      <c r="DR136" s="2">
        <v>2090</v>
      </c>
      <c r="DS136" s="2">
        <v>1691</v>
      </c>
      <c r="DT136" s="2">
        <v>1609</v>
      </c>
      <c r="DU136" s="2">
        <v>1347</v>
      </c>
      <c r="DV136" s="2">
        <v>1047</v>
      </c>
      <c r="DW136" s="2">
        <v>897</v>
      </c>
      <c r="DX136" s="2">
        <v>747</v>
      </c>
      <c r="DY136" s="2">
        <v>652</v>
      </c>
      <c r="DZ136" s="2">
        <v>698</v>
      </c>
      <c r="EA136" s="2">
        <v>731</v>
      </c>
      <c r="EB136" s="2">
        <v>758</v>
      </c>
      <c r="EC136" s="2">
        <v>658</v>
      </c>
      <c r="ED136" s="2">
        <v>558</v>
      </c>
      <c r="EE136" s="2">
        <v>504</v>
      </c>
      <c r="EF136" s="2">
        <v>519</v>
      </c>
      <c r="EG136" s="2">
        <v>535</v>
      </c>
      <c r="EH136" s="2">
        <v>538</v>
      </c>
      <c r="EI136" s="2">
        <v>557</v>
      </c>
      <c r="EJ136" s="2">
        <v>602</v>
      </c>
      <c r="EK136" s="2">
        <v>623</v>
      </c>
      <c r="EL136" s="2">
        <v>533</v>
      </c>
      <c r="EM136" s="2">
        <v>479</v>
      </c>
      <c r="EN136" s="2">
        <v>443</v>
      </c>
      <c r="EO136" s="2">
        <v>440</v>
      </c>
      <c r="EP136" s="2">
        <v>423</v>
      </c>
      <c r="EQ136" s="2">
        <v>427</v>
      </c>
      <c r="ER136" s="2">
        <v>403</v>
      </c>
      <c r="ES136" s="2">
        <v>402</v>
      </c>
      <c r="ET136" s="2">
        <v>389</v>
      </c>
      <c r="EU136" s="2">
        <v>392</v>
      </c>
      <c r="EV136" s="2">
        <v>394</v>
      </c>
      <c r="EW136" s="2">
        <v>401</v>
      </c>
      <c r="EX136" s="2">
        <v>400</v>
      </c>
      <c r="EY136" s="2">
        <v>407</v>
      </c>
      <c r="EZ136" s="2">
        <v>399</v>
      </c>
      <c r="FA136" s="2">
        <v>369</v>
      </c>
      <c r="FB136" s="2">
        <v>370</v>
      </c>
      <c r="FC136" s="2">
        <v>380</v>
      </c>
      <c r="FD136" s="2">
        <v>386</v>
      </c>
      <c r="FE136" s="2">
        <v>388</v>
      </c>
      <c r="FF136" s="2">
        <v>396</v>
      </c>
      <c r="FG136" s="2">
        <v>421</v>
      </c>
      <c r="FH136" s="2">
        <v>438</v>
      </c>
      <c r="FI136" s="2">
        <v>412</v>
      </c>
      <c r="FJ136" s="2">
        <v>382</v>
      </c>
      <c r="FK136" s="2">
        <v>393</v>
      </c>
      <c r="FL136" s="2">
        <v>401</v>
      </c>
      <c r="FM136" s="2">
        <v>406</v>
      </c>
      <c r="FN136" s="2">
        <v>402</v>
      </c>
      <c r="FO136" s="2">
        <v>426</v>
      </c>
      <c r="FP136" s="2">
        <v>429</v>
      </c>
      <c r="FQ136" s="2">
        <v>435</v>
      </c>
      <c r="FR136" s="2">
        <v>435</v>
      </c>
      <c r="FS136" s="2">
        <v>443</v>
      </c>
      <c r="FT136" s="2">
        <v>442</v>
      </c>
      <c r="FU136" s="2">
        <v>453</v>
      </c>
      <c r="FV136" s="2">
        <v>449</v>
      </c>
      <c r="FW136" s="2">
        <v>465</v>
      </c>
      <c r="FX136" s="2">
        <v>475</v>
      </c>
      <c r="FY136" s="2">
        <v>473</v>
      </c>
      <c r="FZ136" s="2">
        <v>497</v>
      </c>
      <c r="GA136" s="2">
        <v>531</v>
      </c>
      <c r="GB136" s="2">
        <v>517</v>
      </c>
      <c r="GC136" s="2">
        <v>520</v>
      </c>
      <c r="GD136" s="2">
        <v>504</v>
      </c>
      <c r="GE136" s="2">
        <v>519</v>
      </c>
      <c r="GF136" s="2">
        <v>516</v>
      </c>
      <c r="GG136" s="2">
        <v>526</v>
      </c>
      <c r="GH136" s="2">
        <v>540</v>
      </c>
      <c r="GI136" s="2">
        <v>546</v>
      </c>
      <c r="GJ136" s="2">
        <v>560</v>
      </c>
      <c r="GK136" s="2">
        <v>544</v>
      </c>
      <c r="GL136" s="2">
        <v>519</v>
      </c>
      <c r="GM136" s="2">
        <v>518</v>
      </c>
      <c r="GN136" s="2">
        <v>526</v>
      </c>
      <c r="GO136" s="2">
        <v>522</v>
      </c>
      <c r="GP136" s="2">
        <v>519</v>
      </c>
      <c r="GQ136" s="2">
        <v>508</v>
      </c>
      <c r="GR136" s="2">
        <v>515</v>
      </c>
      <c r="GS136" s="2">
        <v>574</v>
      </c>
      <c r="GT136" s="2">
        <v>646</v>
      </c>
      <c r="GU136" s="2">
        <v>555</v>
      </c>
      <c r="GV136" s="2">
        <v>497</v>
      </c>
      <c r="GW136" s="2">
        <v>497</v>
      </c>
      <c r="GX136" s="2">
        <v>493</v>
      </c>
      <c r="GY136" s="2">
        <v>499</v>
      </c>
      <c r="GZ136" s="2">
        <v>507</v>
      </c>
      <c r="HA136" s="2">
        <v>508</v>
      </c>
      <c r="HB136" s="2">
        <v>510</v>
      </c>
      <c r="HC136" s="2">
        <v>520</v>
      </c>
      <c r="HD136" s="2">
        <v>528</v>
      </c>
      <c r="HE136" s="2">
        <v>539</v>
      </c>
      <c r="HF136" s="2">
        <v>552</v>
      </c>
      <c r="HG136" s="2">
        <v>552</v>
      </c>
      <c r="HH136" s="2">
        <v>553</v>
      </c>
      <c r="HI136" s="2">
        <v>568</v>
      </c>
      <c r="HJ136" s="2">
        <v>568</v>
      </c>
      <c r="HK136" s="2">
        <v>557</v>
      </c>
      <c r="HL136" s="2">
        <v>556</v>
      </c>
      <c r="HM136" s="2">
        <v>554</v>
      </c>
      <c r="HN136" s="2">
        <v>540</v>
      </c>
      <c r="HO136" s="2">
        <v>578</v>
      </c>
      <c r="HP136" s="2">
        <v>565</v>
      </c>
      <c r="HQ136" s="2">
        <v>491</v>
      </c>
      <c r="HR136" s="2">
        <v>487</v>
      </c>
      <c r="HS136" s="2">
        <v>486</v>
      </c>
      <c r="HT136" s="2">
        <v>491</v>
      </c>
      <c r="HU136" s="2">
        <v>499</v>
      </c>
      <c r="HV136" s="2">
        <v>500</v>
      </c>
      <c r="HW136" s="2">
        <v>508</v>
      </c>
      <c r="HX136" s="2">
        <v>518</v>
      </c>
      <c r="HY136" s="2">
        <v>511</v>
      </c>
      <c r="HZ136" s="2">
        <v>522</v>
      </c>
      <c r="IA136" s="2">
        <v>534</v>
      </c>
      <c r="IB136" s="2">
        <v>540</v>
      </c>
      <c r="IC136" s="2">
        <v>534</v>
      </c>
      <c r="ID136" s="2">
        <v>529</v>
      </c>
      <c r="IE136" s="2">
        <v>526</v>
      </c>
      <c r="IF136" s="2">
        <v>530</v>
      </c>
      <c r="IG136" s="2">
        <v>543</v>
      </c>
      <c r="IH136" s="2">
        <v>532</v>
      </c>
      <c r="II136" s="2">
        <v>524</v>
      </c>
      <c r="IJ136" s="2">
        <v>602</v>
      </c>
      <c r="IK136" s="2">
        <v>608</v>
      </c>
      <c r="IL136" s="2">
        <v>613</v>
      </c>
      <c r="IM136" s="2">
        <v>610</v>
      </c>
      <c r="IN136" s="2">
        <v>604</v>
      </c>
      <c r="IO136" s="2">
        <v>601</v>
      </c>
      <c r="IP136" s="2">
        <v>589</v>
      </c>
      <c r="IQ136" s="2">
        <v>591</v>
      </c>
      <c r="IR136" s="2">
        <v>587</v>
      </c>
      <c r="IS136" s="2">
        <v>582</v>
      </c>
      <c r="IT136" s="2">
        <v>578</v>
      </c>
    </row>
    <row r="137" spans="1:254" ht="15.9" customHeight="1">
      <c r="A137" s="65" t="s">
        <v>269</v>
      </c>
      <c r="B137" s="25" t="s">
        <v>270</v>
      </c>
      <c r="C137" s="39">
        <v>79</v>
      </c>
      <c r="D137" s="38">
        <v>0</v>
      </c>
      <c r="E137" s="34">
        <v>79</v>
      </c>
      <c r="F137" s="34">
        <v>81</v>
      </c>
      <c r="G137" s="29">
        <v>80</v>
      </c>
      <c r="H137" s="29">
        <v>87</v>
      </c>
      <c r="I137" s="29">
        <v>100</v>
      </c>
      <c r="J137" s="29">
        <v>95</v>
      </c>
      <c r="K137" s="29">
        <v>98</v>
      </c>
      <c r="L137" s="29">
        <v>110</v>
      </c>
      <c r="M137" s="29">
        <v>123</v>
      </c>
      <c r="N137" s="29">
        <v>121</v>
      </c>
      <c r="O137" s="29">
        <v>129</v>
      </c>
      <c r="P137" s="29">
        <v>174</v>
      </c>
      <c r="Q137" s="29">
        <v>186</v>
      </c>
      <c r="R137" s="29">
        <v>168</v>
      </c>
      <c r="S137" s="29">
        <v>198</v>
      </c>
      <c r="T137" s="29">
        <v>215</v>
      </c>
      <c r="U137" s="29">
        <v>211</v>
      </c>
      <c r="V137" s="29">
        <v>230</v>
      </c>
      <c r="W137" s="29">
        <v>231</v>
      </c>
      <c r="X137" s="29">
        <v>235</v>
      </c>
      <c r="Y137" s="29">
        <v>266</v>
      </c>
      <c r="Z137" s="29">
        <v>277</v>
      </c>
      <c r="AA137" s="29">
        <v>254</v>
      </c>
      <c r="AB137" s="29">
        <v>238</v>
      </c>
      <c r="AC137" s="29">
        <v>255</v>
      </c>
      <c r="AD137" s="29">
        <v>268</v>
      </c>
      <c r="AE137" s="29">
        <v>285</v>
      </c>
      <c r="AF137" s="29">
        <v>312</v>
      </c>
      <c r="AG137" s="29">
        <v>304</v>
      </c>
      <c r="AH137" s="29">
        <v>304</v>
      </c>
      <c r="AI137" s="29">
        <v>318</v>
      </c>
      <c r="AJ137" s="29">
        <v>361</v>
      </c>
      <c r="AK137" s="29">
        <v>382</v>
      </c>
      <c r="AL137" s="29">
        <v>331</v>
      </c>
      <c r="AM137" s="29">
        <v>350</v>
      </c>
      <c r="AN137" s="29">
        <v>327</v>
      </c>
      <c r="AO137" s="29">
        <v>320</v>
      </c>
      <c r="AP137" s="29">
        <v>361</v>
      </c>
      <c r="AQ137" s="29">
        <v>424</v>
      </c>
      <c r="AR137" s="29">
        <v>413</v>
      </c>
      <c r="AS137" s="29">
        <v>450</v>
      </c>
      <c r="AT137" s="29">
        <v>391</v>
      </c>
      <c r="AU137" s="29">
        <v>329</v>
      </c>
      <c r="AV137" s="29">
        <v>323</v>
      </c>
      <c r="AW137" s="29">
        <v>267</v>
      </c>
      <c r="AX137" s="29">
        <v>275</v>
      </c>
      <c r="AY137" s="29">
        <v>380</v>
      </c>
      <c r="AZ137" s="29">
        <v>380</v>
      </c>
      <c r="BA137" s="29">
        <v>347</v>
      </c>
      <c r="BB137" s="29">
        <v>434</v>
      </c>
      <c r="BC137" s="29">
        <v>514</v>
      </c>
      <c r="BD137" s="29">
        <v>544</v>
      </c>
      <c r="BE137" s="29">
        <v>544</v>
      </c>
      <c r="BF137" s="29">
        <v>488</v>
      </c>
      <c r="BG137" s="29">
        <v>472</v>
      </c>
      <c r="BH137" s="29">
        <v>463</v>
      </c>
      <c r="BI137" s="29">
        <v>584</v>
      </c>
      <c r="BJ137" s="29">
        <v>585</v>
      </c>
      <c r="BK137" s="29">
        <v>536</v>
      </c>
      <c r="BL137" s="30">
        <v>562</v>
      </c>
      <c r="BM137" s="2">
        <v>541</v>
      </c>
      <c r="BN137" s="2">
        <v>586</v>
      </c>
      <c r="BO137" s="2">
        <v>604</v>
      </c>
      <c r="BP137" s="2">
        <v>647</v>
      </c>
      <c r="BQ137" s="2">
        <v>615</v>
      </c>
      <c r="BR137" s="2">
        <v>648</v>
      </c>
      <c r="BS137" s="2">
        <v>720</v>
      </c>
      <c r="BT137" s="2">
        <v>640</v>
      </c>
      <c r="BU137" s="2">
        <v>609</v>
      </c>
      <c r="BV137" s="2">
        <v>521</v>
      </c>
      <c r="BW137" s="2">
        <v>480</v>
      </c>
      <c r="BX137" s="2">
        <v>460</v>
      </c>
      <c r="BY137" s="2">
        <v>399</v>
      </c>
      <c r="BZ137" s="2">
        <v>399</v>
      </c>
      <c r="CA137" s="2">
        <v>372</v>
      </c>
      <c r="CB137" s="2">
        <v>336.5</v>
      </c>
      <c r="CC137" s="2">
        <v>300</v>
      </c>
      <c r="CD137" s="2">
        <v>320</v>
      </c>
      <c r="CE137" s="2">
        <v>314.5</v>
      </c>
      <c r="CF137" s="2">
        <v>275</v>
      </c>
      <c r="CG137" s="2">
        <v>259.89999999999998</v>
      </c>
      <c r="CH137" s="2">
        <v>264.89999999999998</v>
      </c>
      <c r="CI137" s="2">
        <v>257.3</v>
      </c>
      <c r="CJ137" s="2">
        <v>287.60000000000002</v>
      </c>
      <c r="CK137" s="2">
        <v>294.8</v>
      </c>
      <c r="CL137" s="2">
        <v>312</v>
      </c>
      <c r="CM137" s="2">
        <v>314</v>
      </c>
      <c r="CN137" s="2">
        <v>331</v>
      </c>
      <c r="CO137" s="2">
        <v>324.5</v>
      </c>
      <c r="CP137" s="2">
        <v>354</v>
      </c>
      <c r="CQ137" s="2">
        <v>334</v>
      </c>
      <c r="CR137" s="2">
        <v>287.89999999999998</v>
      </c>
      <c r="CS137" s="2">
        <v>305</v>
      </c>
      <c r="CT137" s="2">
        <v>305</v>
      </c>
      <c r="CU137" s="2">
        <v>260</v>
      </c>
      <c r="CV137" s="2">
        <v>330</v>
      </c>
      <c r="CW137" s="2">
        <v>530</v>
      </c>
      <c r="CX137" s="2">
        <v>475</v>
      </c>
      <c r="CY137" s="2">
        <v>415</v>
      </c>
      <c r="CZ137" s="2">
        <v>346</v>
      </c>
      <c r="DA137" s="2">
        <v>304</v>
      </c>
      <c r="DB137" s="2">
        <v>260.7</v>
      </c>
      <c r="DC137" s="2">
        <v>210.7</v>
      </c>
      <c r="DD137" s="2">
        <v>175.8</v>
      </c>
      <c r="DE137" s="2">
        <v>202.5</v>
      </c>
      <c r="DF137" s="2">
        <v>315.5</v>
      </c>
      <c r="DG137" s="2">
        <v>289.10000000000002</v>
      </c>
      <c r="DH137" s="2">
        <v>239.1</v>
      </c>
      <c r="DI137" s="2">
        <v>209.9</v>
      </c>
      <c r="DJ137" s="2">
        <v>205</v>
      </c>
      <c r="DK137" s="2">
        <v>191.7</v>
      </c>
      <c r="DL137" s="2">
        <v>177.1</v>
      </c>
      <c r="DM137" s="2">
        <v>177.2</v>
      </c>
      <c r="DN137" s="2">
        <v>147.19999999999999</v>
      </c>
      <c r="DO137" s="2">
        <v>129</v>
      </c>
      <c r="DP137" s="2">
        <v>201.3</v>
      </c>
      <c r="DQ137" s="2">
        <v>161.5</v>
      </c>
      <c r="DR137" s="2">
        <v>131.5</v>
      </c>
      <c r="DS137" s="2">
        <v>101.5</v>
      </c>
      <c r="DT137" s="2">
        <v>86.5</v>
      </c>
      <c r="DU137" s="2">
        <v>71.5</v>
      </c>
      <c r="DV137" s="2">
        <v>67.7</v>
      </c>
      <c r="DW137" s="2">
        <v>61.5</v>
      </c>
      <c r="DX137" s="2">
        <v>69.900000000000006</v>
      </c>
      <c r="DY137" s="2">
        <v>60.2</v>
      </c>
      <c r="DZ137" s="2">
        <v>50.2</v>
      </c>
      <c r="EA137" s="2">
        <v>44.4</v>
      </c>
      <c r="EB137" s="2">
        <v>42.4</v>
      </c>
      <c r="EC137" s="2">
        <v>45.3</v>
      </c>
      <c r="ED137" s="2">
        <v>43</v>
      </c>
      <c r="EE137" s="2">
        <v>42.7</v>
      </c>
      <c r="EF137" s="2">
        <v>38.799999999999997</v>
      </c>
      <c r="EG137" s="2">
        <v>40.5</v>
      </c>
      <c r="EH137" s="2">
        <v>48.5</v>
      </c>
      <c r="EI137" s="2">
        <v>48.5</v>
      </c>
      <c r="EJ137" s="2">
        <v>40.5</v>
      </c>
      <c r="EK137" s="2">
        <v>36.4</v>
      </c>
      <c r="EL137" s="2">
        <v>37</v>
      </c>
      <c r="EM137" s="2">
        <v>42.9</v>
      </c>
      <c r="EN137" s="2">
        <v>47.6</v>
      </c>
      <c r="EO137" s="2">
        <v>42.5</v>
      </c>
      <c r="EP137" s="2">
        <v>35.6</v>
      </c>
      <c r="EQ137" s="2">
        <v>29.9</v>
      </c>
      <c r="ER137" s="2">
        <v>30.2</v>
      </c>
      <c r="ES137" s="2">
        <v>29.6</v>
      </c>
      <c r="ET137" s="2">
        <v>28.5</v>
      </c>
      <c r="EU137" s="2">
        <v>31.3</v>
      </c>
      <c r="EV137" s="2">
        <v>31.2</v>
      </c>
      <c r="EW137" s="2">
        <v>31.2</v>
      </c>
      <c r="EX137" s="2">
        <v>31</v>
      </c>
      <c r="EY137" s="2">
        <v>31.6</v>
      </c>
      <c r="EZ137" s="2">
        <v>32.4</v>
      </c>
      <c r="FA137" s="2">
        <v>32</v>
      </c>
      <c r="FB137" s="2">
        <v>34</v>
      </c>
      <c r="FC137" s="2">
        <v>32.200000000000003</v>
      </c>
      <c r="FD137" s="2">
        <v>33.9</v>
      </c>
      <c r="FE137" s="2">
        <v>31.7</v>
      </c>
      <c r="FF137" s="2">
        <v>31.6</v>
      </c>
      <c r="FG137" s="2">
        <v>33.299999999999997</v>
      </c>
      <c r="FH137" s="2">
        <v>35.6</v>
      </c>
      <c r="FI137" s="2">
        <v>36.200000000000003</v>
      </c>
      <c r="FJ137" s="2">
        <v>37.6</v>
      </c>
      <c r="FK137" s="2">
        <v>37.5</v>
      </c>
      <c r="FL137" s="2">
        <v>38.299999999999997</v>
      </c>
      <c r="FM137" s="2">
        <v>36.4</v>
      </c>
      <c r="FN137" s="2">
        <v>39.5</v>
      </c>
      <c r="FO137" s="2">
        <v>37.5</v>
      </c>
      <c r="FP137" s="2">
        <v>38.200000000000003</v>
      </c>
      <c r="FQ137" s="2">
        <v>39</v>
      </c>
      <c r="FR137" s="2">
        <v>41.1</v>
      </c>
      <c r="FS137" s="2">
        <v>40.9</v>
      </c>
      <c r="FT137" s="2">
        <v>35.4</v>
      </c>
      <c r="FU137" s="2">
        <v>44.4</v>
      </c>
      <c r="FV137" s="2">
        <v>41.2</v>
      </c>
      <c r="FW137" s="2">
        <v>35.200000000000003</v>
      </c>
      <c r="FX137" s="2">
        <v>30.1</v>
      </c>
      <c r="FY137" s="2">
        <v>31.1</v>
      </c>
      <c r="FZ137" s="2">
        <v>30.3</v>
      </c>
      <c r="GA137" s="2">
        <v>30.1</v>
      </c>
      <c r="GB137" s="2">
        <v>29.4</v>
      </c>
      <c r="GC137" s="2">
        <v>29.7</v>
      </c>
      <c r="GD137" s="2">
        <v>30.6</v>
      </c>
      <c r="GE137" s="2">
        <v>30.7</v>
      </c>
      <c r="GF137" s="2">
        <v>29.7</v>
      </c>
      <c r="GG137" s="2">
        <v>30.2</v>
      </c>
      <c r="GH137" s="2">
        <v>27</v>
      </c>
      <c r="GI137" s="2">
        <v>26.9</v>
      </c>
      <c r="GJ137" s="2">
        <v>28.2</v>
      </c>
      <c r="GK137" s="2">
        <v>27</v>
      </c>
      <c r="GL137" s="2">
        <v>27.6</v>
      </c>
      <c r="GM137" s="2">
        <v>26.9</v>
      </c>
      <c r="GN137" s="2">
        <v>26.9</v>
      </c>
      <c r="GO137" s="2">
        <v>27.5</v>
      </c>
      <c r="GP137" s="2">
        <v>28</v>
      </c>
      <c r="GQ137" s="2">
        <v>28.9</v>
      </c>
      <c r="GR137" s="2">
        <v>27.2</v>
      </c>
      <c r="GS137" s="2">
        <v>27.6</v>
      </c>
      <c r="GT137" s="2">
        <v>27.9</v>
      </c>
      <c r="GU137" s="2">
        <v>28.3</v>
      </c>
      <c r="GV137" s="2">
        <v>28</v>
      </c>
      <c r="GW137" s="2">
        <v>31.2</v>
      </c>
      <c r="GX137" s="2">
        <v>26.2</v>
      </c>
      <c r="GY137" s="2">
        <v>26.1</v>
      </c>
      <c r="GZ137" s="2">
        <v>26.7</v>
      </c>
      <c r="HA137" s="2">
        <v>27</v>
      </c>
      <c r="HB137" s="2">
        <v>27.7</v>
      </c>
      <c r="HC137" s="2">
        <v>27.3</v>
      </c>
      <c r="HD137" s="2">
        <v>27.9</v>
      </c>
      <c r="HE137" s="2">
        <v>27.7</v>
      </c>
      <c r="HF137" s="2">
        <v>28.1</v>
      </c>
      <c r="HG137" s="2">
        <v>28.1</v>
      </c>
      <c r="HH137" s="2">
        <v>27.9</v>
      </c>
      <c r="HI137" s="2">
        <v>28.3</v>
      </c>
      <c r="HJ137" s="2">
        <v>27.8</v>
      </c>
      <c r="HK137" s="2">
        <v>28.2</v>
      </c>
      <c r="HL137" s="2">
        <v>28</v>
      </c>
      <c r="HM137" s="2">
        <v>28.5</v>
      </c>
      <c r="HN137" s="2">
        <v>26.8</v>
      </c>
      <c r="HO137" s="2">
        <v>27.1</v>
      </c>
      <c r="HP137" s="2">
        <v>27.9</v>
      </c>
      <c r="HQ137" s="2">
        <v>27.4</v>
      </c>
      <c r="HR137" s="2">
        <v>27.8</v>
      </c>
      <c r="HS137" s="2">
        <v>26.7</v>
      </c>
      <c r="HT137" s="2">
        <v>26.7</v>
      </c>
      <c r="HU137" s="2">
        <v>26.9</v>
      </c>
      <c r="HV137" s="2">
        <v>27.4</v>
      </c>
      <c r="HW137" s="2">
        <v>31.6</v>
      </c>
      <c r="HX137" s="2">
        <v>27.1</v>
      </c>
      <c r="HY137" s="2">
        <v>26.8</v>
      </c>
      <c r="HZ137" s="2">
        <v>27.2</v>
      </c>
      <c r="IA137" s="2">
        <v>27.4</v>
      </c>
      <c r="IB137" s="2">
        <v>27.8</v>
      </c>
      <c r="IC137" s="2">
        <v>27</v>
      </c>
      <c r="ID137" s="2">
        <v>27.5</v>
      </c>
      <c r="IE137" s="2">
        <v>27.2</v>
      </c>
      <c r="IF137" s="2">
        <v>27.7</v>
      </c>
      <c r="IG137" s="2">
        <v>28</v>
      </c>
      <c r="IH137" s="2">
        <v>28</v>
      </c>
      <c r="II137" s="2">
        <v>28</v>
      </c>
      <c r="IJ137" s="2">
        <v>28</v>
      </c>
      <c r="IK137" s="2">
        <v>27.7</v>
      </c>
      <c r="IL137" s="2">
        <v>27.8</v>
      </c>
      <c r="IM137" s="2">
        <v>28</v>
      </c>
      <c r="IN137" s="2">
        <v>28.2</v>
      </c>
      <c r="IO137" s="2">
        <v>28</v>
      </c>
      <c r="IP137" s="2">
        <v>28</v>
      </c>
      <c r="IQ137" s="2">
        <v>29.1</v>
      </c>
      <c r="IR137" s="2">
        <v>28.7</v>
      </c>
      <c r="IS137" s="2">
        <v>28.7</v>
      </c>
      <c r="IT137" s="2">
        <v>28.5</v>
      </c>
    </row>
    <row r="138" spans="1:254" ht="15.9" customHeight="1">
      <c r="A138" s="65" t="s">
        <v>271</v>
      </c>
      <c r="B138" s="25" t="s">
        <v>272</v>
      </c>
      <c r="C138" s="39">
        <v>1258</v>
      </c>
      <c r="D138" s="38">
        <v>-40</v>
      </c>
      <c r="E138" s="34">
        <v>1298</v>
      </c>
      <c r="F138" s="34">
        <v>1025</v>
      </c>
      <c r="G138" s="29">
        <v>899</v>
      </c>
      <c r="H138" s="29">
        <v>844</v>
      </c>
      <c r="I138" s="29">
        <v>865</v>
      </c>
      <c r="J138" s="29">
        <v>798</v>
      </c>
      <c r="K138" s="29">
        <v>837</v>
      </c>
      <c r="L138" s="29">
        <v>852</v>
      </c>
      <c r="M138" s="29">
        <v>859</v>
      </c>
      <c r="N138" s="29">
        <v>851</v>
      </c>
      <c r="O138" s="29">
        <v>914</v>
      </c>
      <c r="P138" s="29">
        <v>935</v>
      </c>
      <c r="Q138" s="29">
        <v>896</v>
      </c>
      <c r="R138" s="29">
        <v>935</v>
      </c>
      <c r="S138" s="29">
        <v>973</v>
      </c>
      <c r="T138" s="29">
        <v>982</v>
      </c>
      <c r="U138" s="29">
        <v>917</v>
      </c>
      <c r="V138" s="29">
        <v>960</v>
      </c>
      <c r="W138" s="29">
        <v>963</v>
      </c>
      <c r="X138" s="29">
        <v>950</v>
      </c>
      <c r="Y138" s="29">
        <v>989</v>
      </c>
      <c r="Z138" s="29">
        <v>1067</v>
      </c>
      <c r="AA138" s="29">
        <v>1046</v>
      </c>
      <c r="AB138" s="29">
        <v>1034</v>
      </c>
      <c r="AC138" s="29">
        <v>1020</v>
      </c>
      <c r="AD138" s="29">
        <v>1041</v>
      </c>
      <c r="AE138" s="29">
        <v>1055</v>
      </c>
      <c r="AF138" s="29">
        <v>1065</v>
      </c>
      <c r="AG138" s="29">
        <v>1082</v>
      </c>
      <c r="AH138" s="29">
        <v>1088</v>
      </c>
      <c r="AI138" s="29">
        <v>1133</v>
      </c>
      <c r="AJ138" s="29">
        <v>1225</v>
      </c>
      <c r="AK138" s="29">
        <v>1329</v>
      </c>
      <c r="AL138" s="29">
        <v>1156</v>
      </c>
      <c r="AM138" s="29">
        <v>1298</v>
      </c>
      <c r="AN138" s="29">
        <v>1260</v>
      </c>
      <c r="AO138" s="29">
        <v>1183</v>
      </c>
      <c r="AP138" s="29">
        <v>1212</v>
      </c>
      <c r="AQ138" s="29">
        <v>1154</v>
      </c>
      <c r="AR138" s="29">
        <v>1197</v>
      </c>
      <c r="AS138" s="29">
        <v>1269</v>
      </c>
      <c r="AT138" s="29">
        <v>1292</v>
      </c>
      <c r="AU138" s="29">
        <v>1240</v>
      </c>
      <c r="AV138" s="29">
        <v>1273</v>
      </c>
      <c r="AW138" s="29">
        <v>1258</v>
      </c>
      <c r="AX138" s="29">
        <v>1320</v>
      </c>
      <c r="AY138" s="29">
        <v>1317</v>
      </c>
      <c r="AZ138" s="29">
        <v>1385</v>
      </c>
      <c r="BA138" s="29">
        <v>1411</v>
      </c>
      <c r="BB138" s="29">
        <v>1453</v>
      </c>
      <c r="BC138" s="29">
        <v>1710</v>
      </c>
      <c r="BD138" s="29">
        <v>1575</v>
      </c>
      <c r="BE138" s="29">
        <v>1858</v>
      </c>
      <c r="BF138" s="29">
        <v>1574</v>
      </c>
      <c r="BG138" s="29">
        <v>1370</v>
      </c>
      <c r="BH138" s="29">
        <v>1424</v>
      </c>
      <c r="BI138" s="29">
        <v>1520</v>
      </c>
      <c r="BJ138" s="29">
        <v>1630</v>
      </c>
      <c r="BK138" s="29">
        <v>1415</v>
      </c>
      <c r="BL138" s="30">
        <v>2448</v>
      </c>
      <c r="BM138" s="2">
        <v>2419</v>
      </c>
      <c r="BN138" s="2">
        <v>2407</v>
      </c>
      <c r="BO138" s="2">
        <v>2583</v>
      </c>
      <c r="BP138" s="2">
        <v>2667</v>
      </c>
      <c r="BQ138" s="2">
        <v>2549</v>
      </c>
      <c r="BR138" s="2">
        <v>2610</v>
      </c>
      <c r="BS138" s="2">
        <v>2588</v>
      </c>
      <c r="BT138" s="2">
        <v>2737</v>
      </c>
      <c r="BU138" s="2">
        <v>2692</v>
      </c>
      <c r="BV138" s="2">
        <v>2959</v>
      </c>
      <c r="BW138" s="2">
        <v>3335</v>
      </c>
      <c r="BX138" s="2">
        <v>3400</v>
      </c>
      <c r="BY138" s="2">
        <v>4380</v>
      </c>
      <c r="BZ138" s="2">
        <v>3785</v>
      </c>
      <c r="CA138" s="2">
        <v>3085</v>
      </c>
      <c r="CB138" s="2">
        <v>2581</v>
      </c>
      <c r="CC138" s="2">
        <v>2535</v>
      </c>
      <c r="CD138" s="2">
        <v>2163</v>
      </c>
      <c r="CE138" s="2">
        <v>1763</v>
      </c>
      <c r="CF138" s="2">
        <v>1463</v>
      </c>
      <c r="CG138" s="2">
        <v>1170</v>
      </c>
      <c r="CH138" s="2">
        <v>1188</v>
      </c>
      <c r="CI138" s="2">
        <v>1117</v>
      </c>
      <c r="CJ138" s="2">
        <v>1168</v>
      </c>
      <c r="CK138" s="2">
        <v>1217</v>
      </c>
      <c r="CL138" s="2">
        <v>1332</v>
      </c>
      <c r="CM138" s="2">
        <v>1259</v>
      </c>
      <c r="CN138" s="2">
        <v>1225</v>
      </c>
      <c r="CO138" s="2">
        <v>1228</v>
      </c>
      <c r="CP138" s="2">
        <v>1249</v>
      </c>
      <c r="CQ138" s="2">
        <v>1345</v>
      </c>
      <c r="CR138" s="2">
        <v>1448</v>
      </c>
      <c r="CS138" s="2">
        <v>1446</v>
      </c>
      <c r="CT138" s="2">
        <v>1433</v>
      </c>
      <c r="CU138" s="2">
        <v>1524</v>
      </c>
      <c r="CV138" s="2">
        <v>1549</v>
      </c>
      <c r="CW138" s="2">
        <v>1341</v>
      </c>
      <c r="CX138" s="2">
        <v>1338</v>
      </c>
      <c r="CY138" s="2">
        <v>1379</v>
      </c>
      <c r="CZ138" s="2">
        <v>1435</v>
      </c>
      <c r="DA138" s="2">
        <v>1635</v>
      </c>
      <c r="DB138" s="2">
        <v>1602</v>
      </c>
      <c r="DC138" s="2">
        <v>1548</v>
      </c>
      <c r="DD138" s="2">
        <v>1763</v>
      </c>
      <c r="DE138" s="2">
        <v>1940</v>
      </c>
      <c r="DF138" s="2">
        <v>1780</v>
      </c>
      <c r="DG138" s="2">
        <v>2053</v>
      </c>
      <c r="DH138" s="2">
        <v>2184</v>
      </c>
      <c r="DI138" s="2">
        <v>2015</v>
      </c>
      <c r="DJ138" s="2">
        <v>1669</v>
      </c>
      <c r="DK138" s="2">
        <v>1670</v>
      </c>
      <c r="DL138" s="2">
        <v>1408</v>
      </c>
      <c r="DM138" s="2">
        <v>1387</v>
      </c>
      <c r="DN138" s="2">
        <v>1648</v>
      </c>
      <c r="DO138" s="2">
        <v>2200</v>
      </c>
      <c r="DP138" s="2">
        <v>2192</v>
      </c>
      <c r="DQ138" s="2">
        <v>1792</v>
      </c>
      <c r="DR138" s="2">
        <v>1543</v>
      </c>
      <c r="DS138" s="2">
        <v>1372</v>
      </c>
      <c r="DT138" s="2">
        <v>1072</v>
      </c>
      <c r="DU138" s="2">
        <v>922</v>
      </c>
      <c r="DV138" s="2">
        <v>772</v>
      </c>
      <c r="DW138" s="2">
        <v>724</v>
      </c>
      <c r="DX138" s="2">
        <v>761</v>
      </c>
      <c r="DY138" s="2">
        <v>674</v>
      </c>
      <c r="DZ138" s="2">
        <v>649</v>
      </c>
      <c r="EA138" s="2">
        <v>629</v>
      </c>
      <c r="EB138" s="2">
        <v>654</v>
      </c>
      <c r="EC138" s="2">
        <v>564</v>
      </c>
      <c r="ED138" s="2">
        <v>484</v>
      </c>
      <c r="EE138" s="2">
        <v>407</v>
      </c>
      <c r="EF138" s="2">
        <v>396</v>
      </c>
      <c r="EG138" s="2">
        <v>389</v>
      </c>
      <c r="EH138" s="2">
        <v>370</v>
      </c>
      <c r="EI138" s="2">
        <v>377</v>
      </c>
      <c r="EJ138" s="2">
        <v>399</v>
      </c>
      <c r="EK138" s="2">
        <v>406</v>
      </c>
      <c r="EL138" s="2">
        <v>424</v>
      </c>
      <c r="EM138" s="2">
        <v>385</v>
      </c>
      <c r="EN138" s="2">
        <v>349</v>
      </c>
      <c r="EO138" s="2">
        <v>330</v>
      </c>
      <c r="EP138" s="2">
        <v>327</v>
      </c>
      <c r="EQ138" s="2">
        <v>311</v>
      </c>
      <c r="ER138" s="2">
        <v>303</v>
      </c>
      <c r="ES138" s="2">
        <v>298</v>
      </c>
      <c r="ET138" s="2">
        <v>306</v>
      </c>
      <c r="EU138" s="2">
        <v>294</v>
      </c>
      <c r="EV138" s="2">
        <v>295</v>
      </c>
      <c r="EW138" s="2">
        <v>275</v>
      </c>
      <c r="EX138" s="2">
        <v>266</v>
      </c>
      <c r="EY138" s="2">
        <v>262</v>
      </c>
      <c r="EZ138" s="2">
        <v>259</v>
      </c>
      <c r="FA138" s="2">
        <v>260</v>
      </c>
      <c r="FB138" s="2">
        <v>259</v>
      </c>
      <c r="FC138" s="2">
        <v>257</v>
      </c>
      <c r="FD138" s="2">
        <v>267</v>
      </c>
      <c r="FE138" s="2">
        <v>270</v>
      </c>
      <c r="FF138" s="2">
        <v>259</v>
      </c>
      <c r="FG138" s="2">
        <v>272</v>
      </c>
      <c r="FH138" s="2">
        <v>260</v>
      </c>
      <c r="FI138" s="2">
        <v>269</v>
      </c>
      <c r="FJ138" s="2">
        <v>282</v>
      </c>
      <c r="FK138" s="2">
        <v>295</v>
      </c>
      <c r="FL138" s="2">
        <v>296</v>
      </c>
      <c r="FM138" s="2">
        <v>293</v>
      </c>
      <c r="FN138" s="2">
        <v>325</v>
      </c>
      <c r="FO138" s="2">
        <v>360</v>
      </c>
      <c r="FP138" s="2">
        <v>413</v>
      </c>
      <c r="FQ138" s="2">
        <v>348</v>
      </c>
      <c r="FR138" s="2">
        <v>329</v>
      </c>
      <c r="FS138" s="2">
        <v>313</v>
      </c>
      <c r="FT138" s="2">
        <v>318</v>
      </c>
      <c r="FU138" s="2">
        <v>291</v>
      </c>
      <c r="FV138" s="2">
        <v>300</v>
      </c>
      <c r="FW138" s="2">
        <v>276</v>
      </c>
      <c r="FX138" s="2">
        <v>280</v>
      </c>
      <c r="FY138" s="2">
        <v>279</v>
      </c>
      <c r="FZ138" s="2">
        <v>272</v>
      </c>
      <c r="GA138" s="2">
        <v>285</v>
      </c>
      <c r="GB138" s="2">
        <v>247</v>
      </c>
      <c r="GC138" s="2">
        <v>198</v>
      </c>
      <c r="GD138" s="2">
        <v>195</v>
      </c>
      <c r="GE138" s="2">
        <v>193</v>
      </c>
      <c r="GF138" s="2">
        <v>193</v>
      </c>
      <c r="GG138" s="2">
        <v>199</v>
      </c>
      <c r="GH138" s="2">
        <v>201</v>
      </c>
      <c r="GI138" s="2">
        <v>201</v>
      </c>
      <c r="GJ138" s="2">
        <v>202</v>
      </c>
      <c r="GK138" s="2">
        <v>207</v>
      </c>
      <c r="GL138" s="2">
        <v>209</v>
      </c>
      <c r="GM138" s="2">
        <v>203</v>
      </c>
      <c r="GN138" s="2">
        <v>204</v>
      </c>
      <c r="GO138" s="2">
        <v>207</v>
      </c>
      <c r="GP138" s="2">
        <v>204</v>
      </c>
      <c r="GQ138" s="2">
        <v>204</v>
      </c>
      <c r="GR138" s="2">
        <v>201</v>
      </c>
      <c r="GS138" s="2">
        <v>202</v>
      </c>
      <c r="GT138" s="2">
        <v>199</v>
      </c>
      <c r="GU138" s="2">
        <v>201</v>
      </c>
      <c r="GV138" s="2">
        <v>203</v>
      </c>
      <c r="GW138" s="2">
        <v>205</v>
      </c>
      <c r="GX138" s="2">
        <v>210</v>
      </c>
      <c r="GY138" s="2">
        <v>215</v>
      </c>
      <c r="GZ138" s="2">
        <v>219</v>
      </c>
      <c r="HA138" s="2">
        <v>211</v>
      </c>
      <c r="HB138" s="2">
        <v>207</v>
      </c>
      <c r="HC138" s="2">
        <v>208</v>
      </c>
      <c r="HD138" s="2">
        <v>214</v>
      </c>
      <c r="HE138" s="2">
        <v>216</v>
      </c>
      <c r="HF138" s="2">
        <v>212</v>
      </c>
      <c r="HG138" s="2">
        <v>207</v>
      </c>
      <c r="HH138" s="2">
        <v>210</v>
      </c>
      <c r="HI138" s="2">
        <v>217</v>
      </c>
      <c r="HJ138" s="2">
        <v>214</v>
      </c>
      <c r="HK138" s="2">
        <v>217</v>
      </c>
      <c r="HL138" s="2">
        <v>216</v>
      </c>
      <c r="HM138" s="2">
        <v>221</v>
      </c>
      <c r="HN138" s="2">
        <v>226</v>
      </c>
      <c r="HO138" s="2">
        <v>236</v>
      </c>
      <c r="HP138" s="2">
        <v>226</v>
      </c>
      <c r="HQ138" s="2">
        <v>224</v>
      </c>
      <c r="HR138" s="2">
        <v>219</v>
      </c>
      <c r="HS138" s="2">
        <v>215</v>
      </c>
      <c r="HT138" s="2">
        <v>212</v>
      </c>
      <c r="HU138" s="2">
        <v>207</v>
      </c>
      <c r="HV138" s="2">
        <v>213</v>
      </c>
      <c r="HW138" s="2">
        <v>223</v>
      </c>
      <c r="HX138" s="2">
        <v>219</v>
      </c>
      <c r="HY138" s="2">
        <v>220</v>
      </c>
      <c r="HZ138" s="2">
        <v>228</v>
      </c>
      <c r="IA138" s="2">
        <v>238</v>
      </c>
      <c r="IB138" s="2">
        <v>245</v>
      </c>
      <c r="IC138" s="2">
        <v>234</v>
      </c>
      <c r="ID138" s="2">
        <v>218</v>
      </c>
      <c r="IE138" s="2">
        <v>205</v>
      </c>
      <c r="IF138" s="2">
        <v>212</v>
      </c>
      <c r="IG138" s="2">
        <v>221</v>
      </c>
      <c r="IH138" s="2">
        <v>220</v>
      </c>
      <c r="II138" s="2">
        <v>216</v>
      </c>
      <c r="IJ138" s="2">
        <v>213</v>
      </c>
      <c r="IK138" s="2">
        <v>212</v>
      </c>
      <c r="IL138" s="2">
        <v>202</v>
      </c>
      <c r="IM138" s="2">
        <v>217</v>
      </c>
      <c r="IN138" s="2">
        <v>218</v>
      </c>
      <c r="IO138" s="2">
        <v>185</v>
      </c>
      <c r="IP138" s="2">
        <v>181</v>
      </c>
      <c r="IQ138" s="2">
        <v>180</v>
      </c>
      <c r="IR138" s="2">
        <v>186</v>
      </c>
      <c r="IS138" s="2">
        <v>184</v>
      </c>
      <c r="IT138" s="2">
        <v>184</v>
      </c>
    </row>
    <row r="139" spans="1:254" ht="15.9" customHeight="1">
      <c r="A139" s="65" t="s">
        <v>273</v>
      </c>
      <c r="B139" s="25" t="s">
        <v>274</v>
      </c>
      <c r="C139" s="39">
        <v>552</v>
      </c>
      <c r="D139" s="38">
        <v>-13</v>
      </c>
      <c r="E139" s="34">
        <v>565</v>
      </c>
      <c r="F139" s="34">
        <v>572</v>
      </c>
      <c r="G139" s="29">
        <v>567</v>
      </c>
      <c r="H139" s="29">
        <v>535</v>
      </c>
      <c r="I139" s="29">
        <v>526</v>
      </c>
      <c r="J139" s="29">
        <v>493</v>
      </c>
      <c r="K139" s="29">
        <v>520</v>
      </c>
      <c r="L139" s="29">
        <v>539</v>
      </c>
      <c r="M139" s="29">
        <v>542</v>
      </c>
      <c r="N139" s="29">
        <v>535</v>
      </c>
      <c r="O139" s="29">
        <v>543</v>
      </c>
      <c r="P139" s="29">
        <v>548</v>
      </c>
      <c r="Q139" s="29">
        <v>540</v>
      </c>
      <c r="R139" s="29">
        <v>554</v>
      </c>
      <c r="S139" s="29">
        <v>573</v>
      </c>
      <c r="T139" s="29">
        <v>572</v>
      </c>
      <c r="U139" s="29">
        <v>551</v>
      </c>
      <c r="V139" s="29">
        <v>592</v>
      </c>
      <c r="W139" s="29">
        <v>584</v>
      </c>
      <c r="X139" s="29">
        <v>596</v>
      </c>
      <c r="Y139" s="29">
        <v>563</v>
      </c>
      <c r="Z139" s="29">
        <v>615</v>
      </c>
      <c r="AA139" s="29">
        <v>607</v>
      </c>
      <c r="AB139" s="29">
        <v>585</v>
      </c>
      <c r="AC139" s="29">
        <v>572</v>
      </c>
      <c r="AD139" s="29">
        <v>575</v>
      </c>
      <c r="AE139" s="29">
        <v>583</v>
      </c>
      <c r="AF139" s="29">
        <v>593</v>
      </c>
      <c r="AG139" s="29">
        <v>583</v>
      </c>
      <c r="AH139" s="29">
        <v>581</v>
      </c>
      <c r="AI139" s="29">
        <v>593</v>
      </c>
      <c r="AJ139" s="29">
        <v>613</v>
      </c>
      <c r="AK139" s="29">
        <v>617</v>
      </c>
      <c r="AL139" s="29">
        <v>636</v>
      </c>
      <c r="AM139" s="29">
        <v>632</v>
      </c>
      <c r="AN139" s="29">
        <v>703</v>
      </c>
      <c r="AO139" s="29">
        <v>651</v>
      </c>
      <c r="AP139" s="29">
        <v>678</v>
      </c>
      <c r="AQ139" s="29">
        <v>738</v>
      </c>
      <c r="AR139" s="29">
        <v>803</v>
      </c>
      <c r="AS139" s="29">
        <v>795</v>
      </c>
      <c r="AT139" s="29">
        <v>905</v>
      </c>
      <c r="AU139" s="29">
        <v>915</v>
      </c>
      <c r="AV139" s="29">
        <v>765</v>
      </c>
      <c r="AW139" s="29">
        <v>674</v>
      </c>
      <c r="AX139" s="29">
        <v>687</v>
      </c>
      <c r="AY139" s="29">
        <v>698</v>
      </c>
      <c r="AZ139" s="29">
        <v>730</v>
      </c>
      <c r="BA139" s="29">
        <v>732</v>
      </c>
      <c r="BB139" s="29">
        <v>764</v>
      </c>
      <c r="BC139" s="29">
        <v>804</v>
      </c>
      <c r="BD139" s="29">
        <v>816</v>
      </c>
      <c r="BE139" s="29">
        <v>885</v>
      </c>
      <c r="BF139" s="29">
        <v>806</v>
      </c>
      <c r="BG139" s="29">
        <v>832</v>
      </c>
      <c r="BH139" s="29">
        <v>807</v>
      </c>
      <c r="BI139" s="29">
        <v>869</v>
      </c>
      <c r="BJ139" s="29">
        <v>873</v>
      </c>
      <c r="BK139" s="29">
        <v>903</v>
      </c>
      <c r="BL139" s="30">
        <v>952</v>
      </c>
      <c r="BM139" s="2">
        <v>1064</v>
      </c>
      <c r="BN139" s="2">
        <v>1082</v>
      </c>
      <c r="BO139" s="2">
        <v>1034</v>
      </c>
      <c r="BP139" s="2">
        <v>1037</v>
      </c>
      <c r="BQ139" s="2">
        <v>1062</v>
      </c>
      <c r="BR139" s="2">
        <v>1089</v>
      </c>
      <c r="BS139" s="2">
        <v>1196</v>
      </c>
      <c r="BT139" s="2">
        <v>1233</v>
      </c>
      <c r="BU139" s="2">
        <v>1397</v>
      </c>
      <c r="BV139" s="2">
        <v>1630</v>
      </c>
      <c r="BW139" s="2">
        <v>1434</v>
      </c>
      <c r="BX139" s="2">
        <v>1277</v>
      </c>
      <c r="BY139" s="2">
        <v>1524</v>
      </c>
      <c r="BZ139" s="2">
        <v>1599</v>
      </c>
      <c r="CA139" s="2">
        <v>1397</v>
      </c>
      <c r="CB139" s="2">
        <v>1097</v>
      </c>
      <c r="CC139" s="2">
        <v>1116</v>
      </c>
      <c r="CD139" s="2">
        <v>1243</v>
      </c>
      <c r="CE139" s="2">
        <v>1050</v>
      </c>
      <c r="CF139" s="2">
        <v>999</v>
      </c>
      <c r="CG139" s="2">
        <v>1041</v>
      </c>
      <c r="CH139" s="2">
        <v>891</v>
      </c>
      <c r="CI139" s="2">
        <v>741</v>
      </c>
      <c r="CJ139" s="2">
        <v>641</v>
      </c>
      <c r="CK139" s="2">
        <v>541</v>
      </c>
      <c r="CL139" s="2">
        <v>485</v>
      </c>
      <c r="CM139" s="2">
        <v>491</v>
      </c>
      <c r="CN139" s="2">
        <v>497</v>
      </c>
      <c r="CO139" s="2">
        <v>522</v>
      </c>
      <c r="CP139" s="2">
        <v>523</v>
      </c>
      <c r="CQ139" s="2">
        <v>654</v>
      </c>
      <c r="CR139" s="2">
        <v>622</v>
      </c>
      <c r="CS139" s="2">
        <v>522</v>
      </c>
      <c r="CT139" s="2">
        <v>464</v>
      </c>
      <c r="CU139" s="2">
        <v>558</v>
      </c>
      <c r="CV139" s="2">
        <v>515</v>
      </c>
      <c r="CW139" s="2">
        <v>488</v>
      </c>
      <c r="CX139" s="2">
        <v>488</v>
      </c>
      <c r="CY139" s="2">
        <v>408</v>
      </c>
      <c r="CZ139" s="2">
        <v>340</v>
      </c>
      <c r="DA139" s="2">
        <v>337</v>
      </c>
      <c r="DB139" s="2">
        <v>333</v>
      </c>
      <c r="DC139" s="2">
        <v>310</v>
      </c>
      <c r="DD139" s="2">
        <v>333</v>
      </c>
      <c r="DE139" s="2">
        <v>334</v>
      </c>
      <c r="DF139" s="2">
        <v>311</v>
      </c>
      <c r="DG139" s="2">
        <v>321</v>
      </c>
      <c r="DH139" s="2">
        <v>332</v>
      </c>
      <c r="DI139" s="2">
        <v>347</v>
      </c>
      <c r="DJ139" s="2">
        <v>336</v>
      </c>
      <c r="DK139" s="2">
        <v>335</v>
      </c>
      <c r="DL139" s="2">
        <v>350</v>
      </c>
      <c r="DM139" s="2">
        <v>355</v>
      </c>
      <c r="DN139" s="2">
        <v>374</v>
      </c>
      <c r="DO139" s="2">
        <v>407</v>
      </c>
      <c r="DP139" s="2">
        <v>419</v>
      </c>
      <c r="DQ139" s="2">
        <v>418</v>
      </c>
      <c r="DR139" s="2">
        <v>426</v>
      </c>
      <c r="DS139" s="2">
        <v>430</v>
      </c>
      <c r="DT139" s="2">
        <v>433</v>
      </c>
      <c r="DU139" s="2">
        <v>453</v>
      </c>
      <c r="DV139" s="2">
        <v>446</v>
      </c>
      <c r="DW139" s="2">
        <v>486</v>
      </c>
      <c r="DX139" s="2">
        <v>466</v>
      </c>
      <c r="DY139" s="2">
        <v>489</v>
      </c>
      <c r="DZ139" s="2">
        <v>476</v>
      </c>
      <c r="EA139" s="2">
        <v>396</v>
      </c>
      <c r="EB139" s="2">
        <v>357</v>
      </c>
      <c r="EC139" s="2">
        <v>386.66660000000002</v>
      </c>
      <c r="ED139" s="2">
        <v>403.33330000000001</v>
      </c>
      <c r="EE139" s="2">
        <v>411</v>
      </c>
      <c r="EF139" s="2">
        <v>382.66660000000002</v>
      </c>
      <c r="EG139" s="2">
        <v>387.66660000000002</v>
      </c>
      <c r="EH139" s="2">
        <v>408.66660000000002</v>
      </c>
      <c r="EI139" s="2">
        <v>426.33330000000001</v>
      </c>
      <c r="EJ139" s="2">
        <v>495.66660000000002</v>
      </c>
      <c r="EK139" s="2">
        <v>633.33330000000001</v>
      </c>
      <c r="EL139" s="2">
        <v>500</v>
      </c>
      <c r="EM139" s="2">
        <v>549.66660000000002</v>
      </c>
      <c r="EN139" s="2">
        <v>452.66660000000002</v>
      </c>
      <c r="EO139" s="2">
        <v>252.66659999999999</v>
      </c>
      <c r="EP139" s="2">
        <v>219.33330000000001</v>
      </c>
      <c r="EQ139" s="2">
        <v>187.66659999999999</v>
      </c>
      <c r="ER139" s="2">
        <v>178</v>
      </c>
      <c r="ES139" s="2">
        <v>181.33330000000001</v>
      </c>
      <c r="ET139" s="2">
        <v>177.33330000000001</v>
      </c>
      <c r="EU139" s="2">
        <v>171.33330000000001</v>
      </c>
      <c r="EV139" s="2">
        <v>176.66659999999999</v>
      </c>
      <c r="EW139" s="2">
        <v>182</v>
      </c>
      <c r="EX139" s="2">
        <v>175</v>
      </c>
      <c r="EY139" s="2">
        <v>176</v>
      </c>
      <c r="EZ139" s="2">
        <v>169.33330000000001</v>
      </c>
      <c r="FA139" s="2">
        <v>176</v>
      </c>
      <c r="FB139" s="2">
        <v>172</v>
      </c>
      <c r="FC139" s="2">
        <v>175.66659999999999</v>
      </c>
      <c r="FD139" s="2">
        <v>180.33330000000001</v>
      </c>
      <c r="FE139" s="2">
        <v>203.33330000000001</v>
      </c>
      <c r="FF139" s="2">
        <v>190</v>
      </c>
      <c r="FG139" s="2">
        <v>164</v>
      </c>
      <c r="FH139" s="2">
        <v>163.33330000000001</v>
      </c>
      <c r="FI139" s="2">
        <v>166.33330000000001</v>
      </c>
      <c r="FJ139" s="2">
        <v>173.33330000000001</v>
      </c>
      <c r="FK139" s="2">
        <v>173.33330000000001</v>
      </c>
      <c r="FL139" s="2">
        <v>171</v>
      </c>
      <c r="FM139" s="2">
        <v>181</v>
      </c>
      <c r="FN139" s="2">
        <v>170.33330000000001</v>
      </c>
      <c r="FO139" s="2">
        <v>161</v>
      </c>
      <c r="FP139" s="2">
        <v>160.66659999999999</v>
      </c>
      <c r="FQ139" s="2">
        <v>160.33330000000001</v>
      </c>
      <c r="FR139" s="2">
        <v>162</v>
      </c>
      <c r="FS139" s="2">
        <v>158</v>
      </c>
      <c r="FT139" s="2">
        <v>159</v>
      </c>
      <c r="FU139" s="2">
        <v>160.66659999999999</v>
      </c>
      <c r="FV139" s="2">
        <v>161.66659999999999</v>
      </c>
      <c r="FW139" s="2">
        <v>162.66659999999999</v>
      </c>
      <c r="FX139" s="2">
        <v>165.66659999999999</v>
      </c>
      <c r="FY139" s="2">
        <v>165.66659999999999</v>
      </c>
      <c r="FZ139" s="2">
        <v>165</v>
      </c>
      <c r="GA139" s="2">
        <v>166.66659999999999</v>
      </c>
      <c r="GB139" s="2">
        <v>177.66659999999999</v>
      </c>
      <c r="GC139" s="2">
        <v>168.66659999999999</v>
      </c>
      <c r="GD139" s="2">
        <v>163.66659999999999</v>
      </c>
      <c r="GE139" s="2">
        <v>165.33330000000001</v>
      </c>
      <c r="GF139" s="2">
        <v>168.33330000000001</v>
      </c>
      <c r="GG139" s="2">
        <v>168.33330000000001</v>
      </c>
      <c r="GH139" s="2">
        <v>166</v>
      </c>
      <c r="GI139" s="2">
        <v>169.33330000000001</v>
      </c>
      <c r="GJ139" s="2">
        <v>166.66659999999999</v>
      </c>
      <c r="GK139" s="2">
        <v>167.33330000000001</v>
      </c>
      <c r="GL139" s="2">
        <v>170</v>
      </c>
      <c r="GM139" s="2">
        <v>173</v>
      </c>
      <c r="GN139" s="2">
        <v>172.66659999999999</v>
      </c>
      <c r="GO139" s="2">
        <v>171</v>
      </c>
      <c r="GP139" s="2">
        <v>167</v>
      </c>
      <c r="GQ139" s="2">
        <v>170</v>
      </c>
      <c r="GR139" s="2">
        <v>166.66659999999999</v>
      </c>
      <c r="GS139" s="2">
        <v>168.66659999999999</v>
      </c>
      <c r="GT139" s="2">
        <v>169.33330000000001</v>
      </c>
      <c r="GU139" s="2">
        <v>170.33330000000001</v>
      </c>
      <c r="GV139" s="2">
        <v>174.33330000000001</v>
      </c>
      <c r="GW139" s="2">
        <v>176.66659999999999</v>
      </c>
      <c r="GX139" s="2">
        <v>177</v>
      </c>
      <c r="GY139" s="2">
        <v>178</v>
      </c>
      <c r="GZ139" s="2">
        <v>176</v>
      </c>
      <c r="HA139" s="2">
        <v>183.33330000000001</v>
      </c>
      <c r="HB139" s="2">
        <v>177</v>
      </c>
      <c r="HC139" s="2">
        <v>176.66659999999999</v>
      </c>
      <c r="HD139" s="2">
        <v>180.33330000000001</v>
      </c>
      <c r="HE139" s="2">
        <v>187.66659999999999</v>
      </c>
      <c r="HF139" s="2">
        <v>185</v>
      </c>
      <c r="HG139" s="2">
        <v>186.66659999999999</v>
      </c>
      <c r="HH139" s="2">
        <v>186.33330000000001</v>
      </c>
      <c r="HI139" s="2">
        <v>186.66659999999999</v>
      </c>
      <c r="HJ139" s="2">
        <v>190.33330000000001</v>
      </c>
      <c r="HK139" s="2">
        <v>197.33330000000001</v>
      </c>
      <c r="HL139" s="2">
        <v>200</v>
      </c>
      <c r="HM139" s="2">
        <v>203</v>
      </c>
      <c r="HN139" s="2">
        <v>184.66659999999999</v>
      </c>
      <c r="HO139" s="2">
        <v>201.33330000000001</v>
      </c>
      <c r="HP139" s="2">
        <v>195</v>
      </c>
      <c r="HQ139" s="2">
        <v>193.33330000000001</v>
      </c>
      <c r="HR139" s="2">
        <v>193.66659999999999</v>
      </c>
      <c r="HS139" s="2">
        <v>192.33330000000001</v>
      </c>
      <c r="HT139" s="2">
        <v>190.66659999999999</v>
      </c>
      <c r="HU139" s="2">
        <v>190.33330000000001</v>
      </c>
      <c r="HV139" s="2">
        <v>191.33330000000001</v>
      </c>
      <c r="HW139" s="2">
        <v>190</v>
      </c>
      <c r="HX139" s="2">
        <v>191.66659999999999</v>
      </c>
      <c r="HY139" s="2">
        <v>189.66659999999999</v>
      </c>
      <c r="HZ139" s="2">
        <v>189</v>
      </c>
      <c r="IA139" s="2">
        <v>192</v>
      </c>
      <c r="IB139" s="2">
        <v>194</v>
      </c>
      <c r="IC139" s="2">
        <v>191.66659999999999</v>
      </c>
      <c r="ID139" s="2">
        <v>196.33330000000001</v>
      </c>
      <c r="IE139" s="2">
        <v>189.33330000000001</v>
      </c>
      <c r="IF139" s="2">
        <v>186.33330000000001</v>
      </c>
      <c r="IG139" s="2">
        <v>193</v>
      </c>
      <c r="IH139" s="2">
        <v>186.66659999999999</v>
      </c>
      <c r="II139" s="2">
        <v>185.66659999999999</v>
      </c>
      <c r="IJ139" s="2">
        <v>184</v>
      </c>
      <c r="IK139" s="2">
        <v>186</v>
      </c>
      <c r="IL139" s="2">
        <v>186</v>
      </c>
      <c r="IM139" s="2">
        <v>189</v>
      </c>
      <c r="IO139" s="2">
        <v>190</v>
      </c>
      <c r="IP139" s="2">
        <v>189</v>
      </c>
      <c r="IQ139" s="2">
        <v>185.33330000000001</v>
      </c>
      <c r="IR139" s="2">
        <v>189.66659999999999</v>
      </c>
      <c r="IS139" s="2">
        <v>188.33330000000001</v>
      </c>
      <c r="IT139" s="2">
        <v>186.66659999999999</v>
      </c>
    </row>
    <row r="140" spans="1:254" ht="15.9" customHeight="1">
      <c r="A140" s="65" t="s">
        <v>275</v>
      </c>
      <c r="B140" s="25" t="s">
        <v>276</v>
      </c>
      <c r="C140" s="39">
        <v>49</v>
      </c>
      <c r="D140" s="38">
        <v>-1</v>
      </c>
      <c r="E140" s="34">
        <v>50</v>
      </c>
      <c r="F140" s="34">
        <v>49</v>
      </c>
      <c r="G140" s="29">
        <v>47</v>
      </c>
      <c r="H140" s="29">
        <v>47</v>
      </c>
      <c r="I140" s="29">
        <v>48</v>
      </c>
      <c r="J140" s="29">
        <v>48</v>
      </c>
      <c r="K140" s="29">
        <v>47</v>
      </c>
      <c r="L140" s="29">
        <v>48</v>
      </c>
      <c r="M140" s="29">
        <v>49</v>
      </c>
      <c r="N140" s="29">
        <v>47</v>
      </c>
      <c r="O140" s="29">
        <v>48</v>
      </c>
      <c r="P140" s="29">
        <v>50</v>
      </c>
      <c r="Q140" s="29">
        <v>49</v>
      </c>
      <c r="R140" s="29">
        <v>49</v>
      </c>
      <c r="S140" s="29">
        <v>51</v>
      </c>
      <c r="T140" s="29">
        <v>52</v>
      </c>
      <c r="U140" s="29">
        <v>53</v>
      </c>
      <c r="V140" s="29">
        <v>54</v>
      </c>
      <c r="W140" s="29">
        <v>55</v>
      </c>
      <c r="X140" s="29">
        <v>54</v>
      </c>
      <c r="Y140" s="29">
        <v>54</v>
      </c>
      <c r="Z140" s="29">
        <v>56</v>
      </c>
      <c r="AA140" s="29">
        <v>59</v>
      </c>
      <c r="AB140" s="29">
        <v>54</v>
      </c>
      <c r="AC140" s="29">
        <v>55</v>
      </c>
      <c r="AD140" s="29">
        <v>57</v>
      </c>
      <c r="AE140" s="29">
        <v>61</v>
      </c>
      <c r="AF140" s="29">
        <v>61</v>
      </c>
      <c r="AG140" s="29">
        <v>61</v>
      </c>
      <c r="AH140" s="29">
        <v>76</v>
      </c>
      <c r="AI140" s="29">
        <v>60</v>
      </c>
      <c r="AJ140" s="29">
        <v>55</v>
      </c>
      <c r="AK140" s="29">
        <v>62</v>
      </c>
      <c r="AL140" s="29">
        <v>55</v>
      </c>
      <c r="AM140" s="29">
        <v>54</v>
      </c>
      <c r="AN140" s="29">
        <v>53</v>
      </c>
      <c r="AO140" s="29">
        <v>47</v>
      </c>
      <c r="AP140" s="29">
        <v>54</v>
      </c>
      <c r="AQ140" s="29">
        <v>55</v>
      </c>
      <c r="AR140" s="29">
        <v>55</v>
      </c>
      <c r="AS140" s="29">
        <v>59</v>
      </c>
      <c r="AT140" s="29">
        <v>63</v>
      </c>
      <c r="AU140" s="29">
        <v>55</v>
      </c>
      <c r="AV140" s="29">
        <v>57</v>
      </c>
      <c r="AW140" s="29">
        <v>55</v>
      </c>
      <c r="AX140" s="29">
        <v>56</v>
      </c>
      <c r="AY140" s="29">
        <v>57</v>
      </c>
      <c r="AZ140" s="29">
        <v>55</v>
      </c>
      <c r="BA140" s="29">
        <v>60</v>
      </c>
      <c r="BB140" s="29">
        <v>56</v>
      </c>
      <c r="BC140" s="29">
        <v>59</v>
      </c>
      <c r="BD140" s="29">
        <v>64</v>
      </c>
      <c r="BE140" s="29">
        <v>69</v>
      </c>
      <c r="BF140" s="29">
        <v>69</v>
      </c>
      <c r="BG140" s="29">
        <v>65</v>
      </c>
      <c r="BH140" s="29">
        <v>68</v>
      </c>
      <c r="BI140" s="29">
        <v>72</v>
      </c>
      <c r="BJ140" s="29">
        <v>74</v>
      </c>
      <c r="BK140" s="29">
        <v>81</v>
      </c>
      <c r="BL140" s="30">
        <v>76</v>
      </c>
      <c r="BM140" s="2">
        <v>78</v>
      </c>
      <c r="BN140" s="2">
        <v>81</v>
      </c>
      <c r="BO140" s="2">
        <v>82</v>
      </c>
      <c r="BP140" s="2">
        <v>86</v>
      </c>
      <c r="BQ140" s="2">
        <v>92</v>
      </c>
      <c r="BR140" s="2">
        <v>102</v>
      </c>
      <c r="BS140" s="2">
        <v>124</v>
      </c>
      <c r="BT140" s="2">
        <v>96</v>
      </c>
      <c r="BU140" s="2">
        <v>101</v>
      </c>
      <c r="BV140" s="2">
        <v>102</v>
      </c>
      <c r="BW140" s="2">
        <v>102</v>
      </c>
      <c r="BX140" s="2">
        <v>112</v>
      </c>
      <c r="BY140" s="2">
        <v>124</v>
      </c>
      <c r="BZ140" s="2">
        <v>123</v>
      </c>
      <c r="CA140" s="2">
        <v>115</v>
      </c>
      <c r="CB140" s="2">
        <v>109</v>
      </c>
      <c r="CC140" s="2">
        <v>99</v>
      </c>
      <c r="CD140" s="2">
        <v>91</v>
      </c>
      <c r="CE140" s="2">
        <v>85</v>
      </c>
      <c r="CF140" s="2">
        <v>94</v>
      </c>
      <c r="CG140" s="2">
        <v>90</v>
      </c>
      <c r="CH140" s="2">
        <v>92</v>
      </c>
      <c r="CI140" s="2">
        <v>89</v>
      </c>
      <c r="CJ140" s="2">
        <v>96</v>
      </c>
      <c r="CK140" s="2">
        <v>110</v>
      </c>
      <c r="CL140" s="2">
        <v>113</v>
      </c>
      <c r="CM140" s="2">
        <v>99</v>
      </c>
      <c r="CN140" s="2">
        <v>79</v>
      </c>
      <c r="CO140" s="2">
        <v>82</v>
      </c>
      <c r="CP140" s="2">
        <v>79</v>
      </c>
      <c r="CQ140" s="2">
        <v>96</v>
      </c>
      <c r="CR140" s="2">
        <v>72</v>
      </c>
      <c r="CS140" s="2">
        <v>73</v>
      </c>
      <c r="CT140" s="2">
        <v>65</v>
      </c>
      <c r="CU140" s="2">
        <v>112</v>
      </c>
      <c r="CV140" s="2">
        <v>141</v>
      </c>
      <c r="CW140" s="2">
        <v>164</v>
      </c>
      <c r="CX140" s="2">
        <v>121</v>
      </c>
      <c r="CY140" s="2">
        <v>97</v>
      </c>
      <c r="CZ140" s="2">
        <v>110</v>
      </c>
      <c r="DA140" s="2">
        <v>112</v>
      </c>
      <c r="DB140" s="2">
        <v>82</v>
      </c>
      <c r="DC140" s="2">
        <v>55</v>
      </c>
      <c r="DD140" s="2">
        <v>28</v>
      </c>
      <c r="DE140" s="2">
        <v>28</v>
      </c>
      <c r="DF140" s="2">
        <v>26</v>
      </c>
      <c r="DG140" s="2">
        <v>29</v>
      </c>
      <c r="DH140" s="2">
        <v>30</v>
      </c>
      <c r="DI140" s="2">
        <v>28</v>
      </c>
      <c r="DJ140" s="2">
        <v>26</v>
      </c>
      <c r="DK140" s="2">
        <v>25</v>
      </c>
      <c r="DL140" s="2">
        <v>24</v>
      </c>
      <c r="DM140" s="2">
        <v>24</v>
      </c>
      <c r="DN140" s="2">
        <v>25</v>
      </c>
      <c r="DO140" s="2">
        <v>25</v>
      </c>
      <c r="DP140" s="2">
        <v>24</v>
      </c>
      <c r="DQ140" s="2">
        <v>25</v>
      </c>
      <c r="DR140" s="2">
        <v>24</v>
      </c>
      <c r="DS140" s="2">
        <v>27</v>
      </c>
      <c r="DT140" s="2">
        <v>25</v>
      </c>
      <c r="DU140" s="2">
        <v>24</v>
      </c>
      <c r="DV140" s="2">
        <v>22</v>
      </c>
      <c r="DW140" s="2">
        <v>23</v>
      </c>
      <c r="DX140" s="2">
        <v>23</v>
      </c>
      <c r="DY140" s="2">
        <v>23</v>
      </c>
      <c r="DZ140" s="2">
        <v>22</v>
      </c>
      <c r="EA140" s="2">
        <v>22</v>
      </c>
      <c r="EB140" s="2">
        <v>22</v>
      </c>
      <c r="EC140" s="2">
        <v>22</v>
      </c>
      <c r="ED140" s="2">
        <v>23</v>
      </c>
      <c r="EE140" s="2">
        <v>23</v>
      </c>
      <c r="EF140" s="2">
        <v>23</v>
      </c>
      <c r="EG140" s="2">
        <v>23</v>
      </c>
      <c r="EH140" s="2">
        <v>24</v>
      </c>
      <c r="EI140" s="2">
        <v>24</v>
      </c>
      <c r="EJ140" s="2">
        <v>26</v>
      </c>
      <c r="EK140" s="2">
        <v>24</v>
      </c>
      <c r="EL140" s="2">
        <v>23</v>
      </c>
      <c r="EM140" s="2">
        <v>23</v>
      </c>
      <c r="EN140" s="2">
        <v>21</v>
      </c>
      <c r="EO140" s="2">
        <v>21</v>
      </c>
      <c r="EP140" s="2">
        <v>21</v>
      </c>
      <c r="EQ140" s="2">
        <v>21</v>
      </c>
      <c r="ER140" s="2">
        <v>21</v>
      </c>
      <c r="ES140" s="2">
        <v>21</v>
      </c>
      <c r="ET140" s="2">
        <v>20</v>
      </c>
      <c r="EU140" s="2">
        <v>21</v>
      </c>
      <c r="EV140" s="2">
        <v>21</v>
      </c>
      <c r="EW140" s="2">
        <v>21</v>
      </c>
      <c r="EX140" s="2">
        <v>21</v>
      </c>
      <c r="EY140" s="2">
        <v>20</v>
      </c>
      <c r="EZ140" s="2">
        <v>20</v>
      </c>
      <c r="FA140" s="2">
        <v>20</v>
      </c>
      <c r="FB140" s="2">
        <v>20</v>
      </c>
      <c r="FC140" s="2">
        <v>20</v>
      </c>
      <c r="FD140" s="2">
        <v>21</v>
      </c>
      <c r="FE140" s="2">
        <v>21</v>
      </c>
      <c r="FF140" s="2">
        <v>22</v>
      </c>
      <c r="FG140" s="2">
        <v>23</v>
      </c>
      <c r="FH140" s="2">
        <v>25</v>
      </c>
      <c r="FI140" s="2">
        <v>22</v>
      </c>
      <c r="FJ140" s="2">
        <v>22</v>
      </c>
      <c r="FK140" s="2">
        <v>22</v>
      </c>
      <c r="FL140" s="2">
        <v>21</v>
      </c>
      <c r="FM140" s="2">
        <v>21</v>
      </c>
      <c r="FN140" s="2">
        <v>21</v>
      </c>
      <c r="FO140" s="2">
        <v>21</v>
      </c>
      <c r="FP140" s="2">
        <v>21</v>
      </c>
      <c r="FQ140" s="2">
        <v>21</v>
      </c>
      <c r="FR140" s="2">
        <v>20</v>
      </c>
      <c r="FS140" s="2">
        <v>21</v>
      </c>
      <c r="FT140" s="2">
        <v>21</v>
      </c>
      <c r="FU140" s="2">
        <v>22</v>
      </c>
      <c r="FV140" s="2">
        <v>22</v>
      </c>
      <c r="FW140" s="2">
        <v>22</v>
      </c>
      <c r="FX140" s="2">
        <v>22</v>
      </c>
      <c r="FY140" s="2">
        <v>23</v>
      </c>
      <c r="FZ140" s="2">
        <v>22</v>
      </c>
      <c r="GA140" s="2">
        <v>22</v>
      </c>
      <c r="GB140" s="2">
        <v>21</v>
      </c>
      <c r="GC140" s="2">
        <v>21</v>
      </c>
      <c r="GD140" s="2">
        <v>21</v>
      </c>
      <c r="GE140" s="2">
        <v>21</v>
      </c>
      <c r="GF140" s="2">
        <v>21</v>
      </c>
      <c r="GG140" s="2">
        <v>21</v>
      </c>
      <c r="GH140" s="2">
        <v>21</v>
      </c>
      <c r="GI140" s="2">
        <v>21</v>
      </c>
      <c r="GJ140" s="2">
        <v>20</v>
      </c>
      <c r="GK140" s="2">
        <v>20</v>
      </c>
      <c r="GL140" s="2">
        <v>20</v>
      </c>
      <c r="GM140" s="2">
        <v>21</v>
      </c>
      <c r="GN140" s="2">
        <v>21</v>
      </c>
      <c r="GO140" s="2">
        <v>19</v>
      </c>
      <c r="GP140" s="2">
        <v>19</v>
      </c>
      <c r="GQ140" s="2">
        <v>19</v>
      </c>
      <c r="GR140" s="2">
        <v>19</v>
      </c>
      <c r="GS140" s="2">
        <v>19</v>
      </c>
      <c r="GT140" s="2">
        <v>19</v>
      </c>
      <c r="GU140" s="2">
        <v>19</v>
      </c>
      <c r="GV140" s="2">
        <v>19</v>
      </c>
      <c r="GW140" s="2">
        <v>20</v>
      </c>
      <c r="GX140" s="2">
        <v>20</v>
      </c>
      <c r="GY140" s="2">
        <v>20</v>
      </c>
      <c r="GZ140" s="2">
        <v>22</v>
      </c>
      <c r="HA140" s="2">
        <v>22</v>
      </c>
      <c r="HB140" s="2">
        <v>21</v>
      </c>
      <c r="HC140" s="2">
        <v>22</v>
      </c>
      <c r="HD140" s="2">
        <v>22</v>
      </c>
      <c r="HE140" s="2">
        <v>23</v>
      </c>
      <c r="HF140" s="2">
        <v>24</v>
      </c>
      <c r="HG140" s="2">
        <v>24</v>
      </c>
      <c r="HH140" s="2">
        <v>26</v>
      </c>
      <c r="HI140" s="2">
        <v>29</v>
      </c>
      <c r="HJ140" s="2">
        <v>32</v>
      </c>
      <c r="HK140" s="2">
        <v>28</v>
      </c>
      <c r="HL140" s="2">
        <v>33</v>
      </c>
      <c r="HM140" s="2">
        <v>21</v>
      </c>
      <c r="HN140" s="2">
        <v>20</v>
      </c>
      <c r="HO140" s="2">
        <v>20</v>
      </c>
      <c r="HP140" s="2">
        <v>20</v>
      </c>
      <c r="HQ140" s="2">
        <v>20</v>
      </c>
      <c r="HR140" s="2">
        <v>20</v>
      </c>
      <c r="HS140" s="2">
        <v>19</v>
      </c>
      <c r="HT140" s="2">
        <v>19</v>
      </c>
      <c r="HU140" s="2">
        <v>20</v>
      </c>
      <c r="HV140" s="2">
        <v>20</v>
      </c>
      <c r="HW140" s="2">
        <v>20</v>
      </c>
      <c r="HX140" s="2">
        <v>20</v>
      </c>
      <c r="HY140" s="2">
        <v>20</v>
      </c>
      <c r="HZ140" s="2">
        <v>19</v>
      </c>
      <c r="IA140" s="2">
        <v>19</v>
      </c>
      <c r="IB140" s="2">
        <v>19</v>
      </c>
      <c r="IC140" s="2">
        <v>19</v>
      </c>
      <c r="ID140" s="2">
        <v>18</v>
      </c>
      <c r="IE140" s="2">
        <v>18</v>
      </c>
      <c r="IF140" s="2">
        <v>18</v>
      </c>
      <c r="IG140" s="2">
        <v>19</v>
      </c>
      <c r="IH140" s="2">
        <v>19</v>
      </c>
      <c r="II140" s="2">
        <v>19</v>
      </c>
      <c r="IJ140" s="2">
        <v>19</v>
      </c>
      <c r="IK140" s="2">
        <v>19</v>
      </c>
      <c r="IL140" s="2">
        <v>20</v>
      </c>
      <c r="IM140" s="2">
        <v>19</v>
      </c>
      <c r="IN140" s="2">
        <v>18</v>
      </c>
      <c r="IO140" s="2">
        <v>18</v>
      </c>
      <c r="IP140" s="2">
        <v>18</v>
      </c>
      <c r="IQ140" s="2">
        <v>18</v>
      </c>
      <c r="IR140" s="2">
        <v>18</v>
      </c>
      <c r="IS140" s="2">
        <v>18</v>
      </c>
      <c r="IT140" s="2">
        <v>18</v>
      </c>
    </row>
    <row r="141" spans="1:254" ht="15.9" customHeight="1">
      <c r="A141" s="65" t="s">
        <v>277</v>
      </c>
      <c r="B141" s="25" t="s">
        <v>278</v>
      </c>
      <c r="C141" s="39">
        <v>1792</v>
      </c>
      <c r="D141" s="38">
        <v>-6</v>
      </c>
      <c r="E141" s="34">
        <v>1798</v>
      </c>
      <c r="F141" s="34">
        <v>1920</v>
      </c>
      <c r="G141" s="29">
        <v>1628</v>
      </c>
      <c r="H141" s="29">
        <v>1536</v>
      </c>
      <c r="I141" s="29">
        <v>1601</v>
      </c>
      <c r="J141" s="29">
        <v>1373</v>
      </c>
      <c r="K141" s="29">
        <v>1406</v>
      </c>
      <c r="L141" s="29">
        <v>1497</v>
      </c>
      <c r="M141" s="29">
        <v>1653</v>
      </c>
      <c r="N141" s="29">
        <v>1764</v>
      </c>
      <c r="O141" s="29">
        <v>1845</v>
      </c>
      <c r="P141" s="29">
        <v>1801</v>
      </c>
      <c r="Q141" s="29">
        <v>1727</v>
      </c>
      <c r="R141" s="29">
        <v>1766</v>
      </c>
      <c r="S141" s="29">
        <v>2320</v>
      </c>
      <c r="T141" s="29">
        <v>2456</v>
      </c>
      <c r="U141" s="29">
        <v>2465</v>
      </c>
      <c r="V141" s="29">
        <v>2700</v>
      </c>
      <c r="W141" s="29">
        <v>2609</v>
      </c>
      <c r="X141" s="29">
        <v>2673</v>
      </c>
      <c r="Y141" s="29">
        <v>2665</v>
      </c>
      <c r="Z141" s="29">
        <v>2682</v>
      </c>
      <c r="AA141" s="29">
        <v>2855</v>
      </c>
      <c r="AB141" s="29">
        <v>2650</v>
      </c>
      <c r="AC141" s="29">
        <v>2680</v>
      </c>
      <c r="AD141" s="29">
        <v>2916</v>
      </c>
      <c r="AE141" s="29">
        <v>2838</v>
      </c>
      <c r="AF141" s="29">
        <v>2839</v>
      </c>
      <c r="AG141" s="29">
        <v>3115</v>
      </c>
      <c r="AH141" s="29">
        <v>3255</v>
      </c>
      <c r="AI141" s="29">
        <v>2945</v>
      </c>
      <c r="AJ141" s="29">
        <v>3530</v>
      </c>
      <c r="AK141" s="29">
        <v>3020</v>
      </c>
      <c r="AL141" s="29">
        <v>2648</v>
      </c>
      <c r="AM141" s="29">
        <v>2588</v>
      </c>
      <c r="AN141" s="29">
        <v>2530</v>
      </c>
      <c r="AO141" s="29">
        <v>2838</v>
      </c>
      <c r="AP141" s="29">
        <v>2958</v>
      </c>
      <c r="AQ141" s="29">
        <v>2737</v>
      </c>
      <c r="AR141" s="29">
        <v>2580</v>
      </c>
      <c r="AS141" s="29">
        <v>2594</v>
      </c>
      <c r="AT141" s="29">
        <v>2600</v>
      </c>
      <c r="AU141" s="29">
        <v>2570</v>
      </c>
      <c r="AV141" s="29">
        <v>2614</v>
      </c>
      <c r="AW141" s="29">
        <v>2650</v>
      </c>
      <c r="AX141" s="29">
        <v>2835</v>
      </c>
      <c r="AY141" s="29">
        <v>2923</v>
      </c>
      <c r="AZ141" s="29">
        <v>2570</v>
      </c>
      <c r="BA141" s="29">
        <v>2790</v>
      </c>
      <c r="BB141" s="29">
        <v>2820</v>
      </c>
      <c r="BC141" s="29">
        <v>3220</v>
      </c>
      <c r="BD141" s="29">
        <v>3360</v>
      </c>
      <c r="BE141" s="29">
        <v>3620</v>
      </c>
      <c r="BF141" s="29">
        <v>3100</v>
      </c>
      <c r="BG141" s="29">
        <v>3100</v>
      </c>
      <c r="BH141" s="29">
        <v>2868</v>
      </c>
      <c r="BI141" s="29">
        <v>2627</v>
      </c>
      <c r="BJ141" s="29">
        <v>2127</v>
      </c>
      <c r="BK141" s="29">
        <v>1886</v>
      </c>
      <c r="BL141" s="30">
        <v>1667</v>
      </c>
      <c r="BM141" s="2">
        <v>1659</v>
      </c>
      <c r="BN141" s="2">
        <v>1775</v>
      </c>
      <c r="BO141" s="2">
        <v>2048</v>
      </c>
      <c r="BP141" s="2">
        <v>1895</v>
      </c>
      <c r="BQ141" s="2">
        <v>1610</v>
      </c>
      <c r="BR141" s="2">
        <v>1535</v>
      </c>
      <c r="BS141" s="2">
        <v>1503</v>
      </c>
      <c r="BT141" s="2">
        <v>1552</v>
      </c>
      <c r="BU141" s="2">
        <v>1550</v>
      </c>
      <c r="BV141" s="2">
        <v>1574</v>
      </c>
      <c r="BW141" s="2">
        <v>1687</v>
      </c>
      <c r="BX141" s="2">
        <v>1596</v>
      </c>
      <c r="BY141" s="2">
        <v>1877</v>
      </c>
      <c r="BZ141" s="2">
        <v>1585</v>
      </c>
      <c r="CA141" s="2">
        <v>1379</v>
      </c>
      <c r="CB141" s="2">
        <v>1447</v>
      </c>
      <c r="CC141" s="2">
        <v>1489</v>
      </c>
      <c r="CD141" s="2">
        <v>1485</v>
      </c>
      <c r="CE141" s="2">
        <v>1269</v>
      </c>
      <c r="CF141" s="2">
        <v>1132</v>
      </c>
      <c r="CG141" s="2">
        <v>1115</v>
      </c>
      <c r="CH141" s="2">
        <v>1152</v>
      </c>
      <c r="CI141" s="2">
        <v>1113</v>
      </c>
      <c r="CJ141" s="2">
        <v>1118</v>
      </c>
      <c r="CK141" s="2">
        <v>1111</v>
      </c>
      <c r="CL141" s="2">
        <v>1224</v>
      </c>
      <c r="CM141" s="2">
        <v>1317</v>
      </c>
      <c r="CN141" s="2">
        <v>1331</v>
      </c>
      <c r="CO141" s="2">
        <v>1295</v>
      </c>
      <c r="CP141" s="2">
        <v>1225</v>
      </c>
      <c r="CQ141" s="2">
        <v>1380</v>
      </c>
      <c r="CR141" s="2">
        <v>1515</v>
      </c>
      <c r="CS141" s="2">
        <v>1520</v>
      </c>
      <c r="CT141" s="2">
        <v>1510</v>
      </c>
      <c r="CU141" s="2">
        <v>1707</v>
      </c>
      <c r="CV141" s="2">
        <v>1721</v>
      </c>
      <c r="CW141" s="2">
        <v>1708</v>
      </c>
      <c r="CX141" s="2">
        <v>1440</v>
      </c>
      <c r="CY141" s="2">
        <v>1294</v>
      </c>
      <c r="CZ141" s="2">
        <v>1100</v>
      </c>
      <c r="DA141" s="2">
        <v>980</v>
      </c>
      <c r="DB141" s="2">
        <v>895</v>
      </c>
      <c r="DC141" s="2">
        <v>837</v>
      </c>
      <c r="DD141" s="2">
        <v>992</v>
      </c>
      <c r="DE141" s="2">
        <v>960</v>
      </c>
      <c r="DF141" s="2">
        <v>887</v>
      </c>
      <c r="DG141" s="2">
        <v>929</v>
      </c>
      <c r="DH141" s="2">
        <v>805</v>
      </c>
      <c r="DI141" s="2">
        <v>795</v>
      </c>
      <c r="DJ141" s="2">
        <v>747</v>
      </c>
      <c r="DK141" s="2">
        <v>709</v>
      </c>
      <c r="DL141" s="2">
        <v>732</v>
      </c>
      <c r="DM141" s="2">
        <v>763</v>
      </c>
      <c r="DN141" s="2">
        <v>835</v>
      </c>
      <c r="DO141" s="2">
        <v>788</v>
      </c>
      <c r="DP141" s="2">
        <v>730</v>
      </c>
      <c r="DQ141" s="2">
        <v>715</v>
      </c>
      <c r="DR141" s="2">
        <v>665</v>
      </c>
      <c r="DS141" s="2">
        <v>645</v>
      </c>
      <c r="DT141" s="2">
        <v>666</v>
      </c>
      <c r="DU141" s="2">
        <v>716</v>
      </c>
      <c r="DV141" s="2">
        <v>632</v>
      </c>
      <c r="DW141" s="2">
        <v>610</v>
      </c>
      <c r="DX141" s="2">
        <v>600</v>
      </c>
      <c r="DY141" s="2">
        <v>570</v>
      </c>
      <c r="DZ141" s="2">
        <v>528</v>
      </c>
      <c r="EA141" s="2">
        <v>459</v>
      </c>
      <c r="EB141" s="2">
        <v>426</v>
      </c>
      <c r="EC141" s="2">
        <v>419</v>
      </c>
      <c r="ED141" s="2">
        <v>409</v>
      </c>
      <c r="EE141" s="2">
        <v>426</v>
      </c>
      <c r="EF141" s="2">
        <v>439</v>
      </c>
      <c r="EG141" s="2">
        <v>459</v>
      </c>
      <c r="EH141" s="2">
        <v>474</v>
      </c>
      <c r="EI141" s="2">
        <v>469</v>
      </c>
      <c r="EJ141" s="2">
        <v>476</v>
      </c>
      <c r="EK141" s="2">
        <v>505</v>
      </c>
      <c r="EL141" s="2">
        <v>485</v>
      </c>
      <c r="EM141" s="2">
        <v>410</v>
      </c>
      <c r="EN141" s="2">
        <v>404</v>
      </c>
      <c r="EO141" s="2">
        <v>367</v>
      </c>
      <c r="EP141" s="2">
        <v>365</v>
      </c>
      <c r="EQ141" s="2">
        <v>379</v>
      </c>
      <c r="ER141" s="2">
        <v>339</v>
      </c>
      <c r="ES141" s="2">
        <v>335</v>
      </c>
      <c r="ET141" s="2">
        <v>326</v>
      </c>
      <c r="EU141" s="2">
        <v>331</v>
      </c>
      <c r="EV141" s="2">
        <v>319</v>
      </c>
      <c r="EW141" s="2">
        <v>318</v>
      </c>
      <c r="EX141" s="2">
        <v>317</v>
      </c>
      <c r="EY141" s="2">
        <v>314</v>
      </c>
      <c r="EZ141" s="2">
        <v>319</v>
      </c>
      <c r="FA141" s="2">
        <v>303</v>
      </c>
      <c r="FB141" s="2">
        <v>301</v>
      </c>
      <c r="FC141" s="2">
        <v>313</v>
      </c>
      <c r="FD141" s="2">
        <v>321</v>
      </c>
      <c r="FE141" s="2">
        <v>324</v>
      </c>
      <c r="FF141" s="2">
        <v>334</v>
      </c>
      <c r="FG141" s="2">
        <v>348</v>
      </c>
      <c r="FH141" s="2">
        <v>354</v>
      </c>
      <c r="FI141" s="2">
        <v>360</v>
      </c>
      <c r="FJ141" s="2">
        <v>358</v>
      </c>
      <c r="FK141" s="2">
        <v>356</v>
      </c>
      <c r="FL141" s="2">
        <v>357</v>
      </c>
      <c r="FM141" s="2">
        <v>356</v>
      </c>
      <c r="FN141" s="2">
        <v>363</v>
      </c>
      <c r="FO141" s="2">
        <v>382</v>
      </c>
      <c r="FP141" s="2">
        <v>385</v>
      </c>
      <c r="FQ141" s="2">
        <v>388</v>
      </c>
      <c r="FR141" s="2">
        <v>372</v>
      </c>
      <c r="FS141" s="2">
        <v>347</v>
      </c>
      <c r="FT141" s="2">
        <v>353</v>
      </c>
      <c r="FU141" s="2">
        <v>365</v>
      </c>
      <c r="FV141" s="2">
        <v>352</v>
      </c>
      <c r="FW141" s="2">
        <v>356</v>
      </c>
      <c r="FX141" s="2">
        <v>367</v>
      </c>
      <c r="FY141" s="2">
        <v>362</v>
      </c>
      <c r="FZ141" s="2">
        <v>364</v>
      </c>
      <c r="GA141" s="2">
        <v>362</v>
      </c>
      <c r="GB141" s="2">
        <v>361</v>
      </c>
      <c r="GC141" s="2">
        <v>357</v>
      </c>
      <c r="GD141" s="2">
        <v>353</v>
      </c>
      <c r="GE141" s="2">
        <v>363</v>
      </c>
      <c r="GF141" s="2">
        <v>356</v>
      </c>
      <c r="GG141" s="2">
        <v>371</v>
      </c>
      <c r="GH141" s="2">
        <v>377</v>
      </c>
      <c r="GI141" s="2">
        <v>374</v>
      </c>
      <c r="GJ141" s="2">
        <v>383</v>
      </c>
      <c r="GK141" s="2">
        <v>392</v>
      </c>
      <c r="GL141" s="2">
        <v>399</v>
      </c>
      <c r="GM141" s="2">
        <v>384</v>
      </c>
      <c r="GN141" s="2">
        <v>386</v>
      </c>
      <c r="GO141" s="2">
        <v>388</v>
      </c>
      <c r="GP141" s="2">
        <v>396</v>
      </c>
      <c r="GQ141" s="2">
        <v>395</v>
      </c>
      <c r="GR141" s="2">
        <v>391</v>
      </c>
      <c r="GS141" s="2">
        <v>400</v>
      </c>
      <c r="GT141" s="2">
        <v>382</v>
      </c>
      <c r="GU141" s="2">
        <v>381</v>
      </c>
      <c r="GV141" s="2">
        <v>388</v>
      </c>
      <c r="GW141" s="2">
        <v>391</v>
      </c>
      <c r="GX141" s="2">
        <v>402</v>
      </c>
      <c r="GY141" s="2">
        <v>404</v>
      </c>
      <c r="GZ141" s="2">
        <v>430</v>
      </c>
      <c r="HA141" s="2">
        <v>404</v>
      </c>
      <c r="HB141" s="2">
        <v>397</v>
      </c>
      <c r="HC141" s="2">
        <v>397</v>
      </c>
      <c r="HD141" s="2">
        <v>398</v>
      </c>
      <c r="HE141" s="2">
        <v>382</v>
      </c>
      <c r="HF141" s="2">
        <v>382</v>
      </c>
      <c r="HG141" s="2">
        <v>399</v>
      </c>
      <c r="HH141" s="2">
        <v>401</v>
      </c>
      <c r="HI141" s="2">
        <v>431</v>
      </c>
      <c r="HJ141" s="2">
        <v>414</v>
      </c>
      <c r="HK141" s="2">
        <v>367</v>
      </c>
      <c r="HL141" s="2">
        <v>375</v>
      </c>
      <c r="HM141" s="2">
        <v>384</v>
      </c>
      <c r="HN141" s="2">
        <v>390</v>
      </c>
      <c r="HO141" s="2">
        <v>394</v>
      </c>
      <c r="HP141" s="2">
        <v>359</v>
      </c>
      <c r="HQ141" s="2">
        <v>354</v>
      </c>
      <c r="HR141" s="2">
        <v>349</v>
      </c>
      <c r="HS141" s="2">
        <v>347</v>
      </c>
      <c r="HT141" s="2">
        <v>336</v>
      </c>
      <c r="HU141" s="2">
        <v>336</v>
      </c>
      <c r="HV141" s="2">
        <v>343</v>
      </c>
      <c r="HW141" s="2">
        <v>342</v>
      </c>
      <c r="HX141" s="2">
        <v>350</v>
      </c>
      <c r="HY141" s="2">
        <v>362</v>
      </c>
      <c r="HZ141" s="2">
        <v>369</v>
      </c>
      <c r="IA141" s="2">
        <v>375</v>
      </c>
      <c r="IB141" s="2">
        <v>388</v>
      </c>
      <c r="IC141" s="2">
        <v>379</v>
      </c>
      <c r="ID141" s="2">
        <v>403</v>
      </c>
      <c r="IE141" s="2">
        <v>428</v>
      </c>
      <c r="IF141" s="2">
        <v>398</v>
      </c>
      <c r="IG141" s="2">
        <v>335</v>
      </c>
      <c r="IH141" s="2">
        <v>324</v>
      </c>
      <c r="II141" s="2">
        <v>315</v>
      </c>
      <c r="IJ141" s="2">
        <v>319</v>
      </c>
      <c r="IK141" s="2">
        <v>310</v>
      </c>
      <c r="IL141" s="2">
        <v>290</v>
      </c>
      <c r="IM141" s="2">
        <v>286</v>
      </c>
      <c r="IN141" s="2">
        <v>291</v>
      </c>
      <c r="IO141" s="2">
        <v>300</v>
      </c>
      <c r="IP141" s="2">
        <v>283</v>
      </c>
      <c r="IQ141" s="2">
        <v>267</v>
      </c>
      <c r="IR141" s="2">
        <v>276</v>
      </c>
      <c r="IS141" s="2">
        <v>274</v>
      </c>
      <c r="IT141" s="2">
        <v>279</v>
      </c>
    </row>
    <row r="142" spans="1:254" ht="15.9" customHeight="1">
      <c r="A142" s="65" t="s">
        <v>279</v>
      </c>
      <c r="B142" s="25" t="inlineStr">
        <is>
          <t>第一三共</t>
        </is>
      </c>
      <c r="C142" s="39">
        <v>2729.5</v>
      </c>
      <c r="D142" s="38"/>
      <c r="E142" s="34">
        <v>2666.5</v>
      </c>
      <c r="F142" s="34">
        <v>2586.5</v>
      </c>
      <c r="G142" s="29">
        <v>2581</v>
      </c>
      <c r="H142" s="29">
        <v>2625</v>
      </c>
      <c r="I142" s="29">
        <v>2775.5</v>
      </c>
      <c r="J142" s="29">
        <v>2905</v>
      </c>
      <c r="K142" s="29">
        <v>2905.5</v>
      </c>
      <c r="L142" s="29">
        <v>2912.5</v>
      </c>
      <c r="M142" s="29">
        <v>2840</v>
      </c>
      <c r="N142" s="29">
        <v>2819.5</v>
      </c>
      <c r="O142" s="29">
        <v>2782.5</v>
      </c>
      <c r="P142" s="29">
        <v>2810</v>
      </c>
      <c r="Q142" s="29">
        <v>2874</v>
      </c>
      <c r="R142" s="29">
        <v>2802</v>
      </c>
      <c r="S142" s="29">
        <v>2759</v>
      </c>
      <c r="T142" s="29">
        <v>2677</v>
      </c>
      <c r="U142" s="29">
        <v>2727</v>
      </c>
      <c r="V142" s="29">
        <v>2722.5</v>
      </c>
      <c r="W142" s="29">
        <v>2754.5</v>
      </c>
      <c r="X142" s="29">
        <v>2743</v>
      </c>
      <c r="Y142" s="29">
        <v>2787.5</v>
      </c>
      <c r="Z142" s="29">
        <v>2770</v>
      </c>
      <c r="AA142" s="29">
        <v>2775</v>
      </c>
      <c r="AB142" s="29">
        <v>2722</v>
      </c>
      <c r="AC142" s="29">
        <v>2645</v>
      </c>
      <c r="AD142" s="29">
        <v>2607</v>
      </c>
      <c r="AE142" s="29">
        <v>2624</v>
      </c>
      <c r="AF142" s="29">
        <v>2662.5</v>
      </c>
      <c r="AG142" s="29">
        <v>2588</v>
      </c>
      <c r="AH142" s="29">
        <v>2567</v>
      </c>
      <c r="AI142" s="29">
        <v>2564</v>
      </c>
      <c r="AJ142" s="29">
        <v>2534.5</v>
      </c>
      <c r="AK142" s="29">
        <v>2577</v>
      </c>
      <c r="AL142" s="29">
        <v>2662</v>
      </c>
      <c r="AM142" s="29">
        <v>2706</v>
      </c>
      <c r="AN142" s="29">
        <v>2632</v>
      </c>
      <c r="AO142" s="29">
        <v>2546.5</v>
      </c>
      <c r="AP142" s="29">
        <v>2573.5</v>
      </c>
      <c r="AQ142" s="29">
        <v>2524.5</v>
      </c>
      <c r="AR142" s="29">
        <v>2519.5</v>
      </c>
      <c r="AS142" s="29">
        <v>2510.5</v>
      </c>
      <c r="AT142" s="29">
        <v>2588.5</v>
      </c>
      <c r="AU142" s="29">
        <v>2540</v>
      </c>
      <c r="AV142" s="29">
        <v>2504</v>
      </c>
      <c r="AW142" s="29">
        <v>2453.5</v>
      </c>
      <c r="AX142" s="29">
        <v>2535</v>
      </c>
      <c r="AY142" s="29">
        <v>2635.5</v>
      </c>
      <c r="AZ142" s="29">
        <v>2703</v>
      </c>
      <c r="BA142" s="29">
        <v>2765.5</v>
      </c>
      <c r="BB142" s="29">
        <v>2753</v>
      </c>
      <c r="BC142" s="29">
        <v>2790</v>
      </c>
      <c r="BD142" s="29">
        <v>2738.5</v>
      </c>
      <c r="BE142" s="29">
        <v>2773</v>
      </c>
      <c r="BF142" s="29">
        <v>2680.5</v>
      </c>
      <c r="BG142" s="29">
        <v>2682.5</v>
      </c>
      <c r="BH142" s="29">
        <v>2636</v>
      </c>
      <c r="BI142" s="29">
        <v>2674</v>
      </c>
      <c r="BJ142" s="29">
        <v>2646.5</v>
      </c>
      <c r="BK142" s="29">
        <v>2593.5</v>
      </c>
      <c r="BL142" s="30">
        <v>2672</v>
      </c>
      <c r="BM142" s="2">
        <v>2745.5</v>
      </c>
      <c r="BN142" s="2">
        <v>2758.5</v>
      </c>
      <c r="BO142" s="2">
        <v>2704</v>
      </c>
      <c r="BP142" s="2">
        <v>2674.5</v>
      </c>
      <c r="BQ142" s="2">
        <v>2621.5</v>
      </c>
      <c r="BR142" s="2">
        <v>2649.5</v>
      </c>
      <c r="BS142" s="2">
        <v>2692</v>
      </c>
      <c r="BT142" s="2">
        <v>2670</v>
      </c>
      <c r="BU142" s="2">
        <v>2629.5</v>
      </c>
      <c r="BV142" s="2">
        <v>2682</v>
      </c>
      <c r="BW142" s="2">
        <v>2830</v>
      </c>
      <c r="BX142" s="2">
        <v>2890.5</v>
      </c>
      <c r="BY142" s="2">
        <v>2989.5</v>
      </c>
      <c r="BZ142" s="2">
        <v>3016</v>
      </c>
      <c r="CA142" s="2">
        <v>2967.5</v>
      </c>
      <c r="CB142" s="2">
        <v>2949</v>
      </c>
      <c r="CC142" s="2">
        <v>2893</v>
      </c>
      <c r="CD142" s="2">
        <v>2761</v>
      </c>
      <c r="CE142" s="2">
        <v>2762</v>
      </c>
      <c r="CF142" s="2">
        <v>2790.5</v>
      </c>
      <c r="CG142" s="2">
        <v>2840</v>
      </c>
      <c r="CH142" s="2">
        <v>2940.5</v>
      </c>
      <c r="CI142" s="2">
        <v>2905</v>
      </c>
      <c r="CJ142" s="2">
        <v>2895</v>
      </c>
      <c r="CK142" s="2">
        <v>2901.5</v>
      </c>
      <c r="CL142" s="2">
        <v>2940.5</v>
      </c>
      <c r="CM142" s="2">
        <v>2893.5</v>
      </c>
      <c r="CN142" s="2">
        <v>2825</v>
      </c>
      <c r="CO142" s="2">
        <v>2823.5</v>
      </c>
      <c r="CP142" s="2">
        <v>2930</v>
      </c>
      <c r="CQ142" s="2">
        <v>2913.5</v>
      </c>
      <c r="CR142" s="2">
        <v>3065</v>
      </c>
      <c r="CS142" s="2">
        <v>3020</v>
      </c>
      <c r="CT142" s="2">
        <v>2971</v>
      </c>
      <c r="CU142" s="2">
        <v>2980.5</v>
      </c>
      <c r="CV142" s="2">
        <v>2983</v>
      </c>
      <c r="CW142" s="2">
        <v>2983</v>
      </c>
      <c r="CX142" s="2">
        <v>2838.5</v>
      </c>
      <c r="CY142" s="2">
        <v>2867.5</v>
      </c>
      <c r="CZ142" s="2">
        <v>2940.5</v>
      </c>
      <c r="DA142" s="2">
        <v>2890.5</v>
      </c>
      <c r="DB142" s="2">
        <v>2899</v>
      </c>
      <c r="DC142" s="2">
        <v>2884</v>
      </c>
      <c r="DD142" s="2">
        <v>2899</v>
      </c>
      <c r="DE142" s="2">
        <v>2878</v>
      </c>
      <c r="DF142" s="2">
        <v>2848.5</v>
      </c>
      <c r="DG142" s="2">
        <v>2942.5</v>
      </c>
      <c r="DH142" s="2">
        <v>3036</v>
      </c>
      <c r="DI142" s="2">
        <v>3065</v>
      </c>
      <c r="DJ142" s="2">
        <v>3066</v>
      </c>
      <c r="DK142" s="2">
        <v>3025</v>
      </c>
      <c r="DL142" s="2">
        <v>3043</v>
      </c>
      <c r="DM142" s="2">
        <v>2948.5</v>
      </c>
      <c r="DN142" s="2">
        <v>2941</v>
      </c>
      <c r="DO142" s="2">
        <v>2974</v>
      </c>
      <c r="DP142" s="2">
        <v>2975</v>
      </c>
      <c r="DQ142" s="2">
        <v>2977.5</v>
      </c>
      <c r="DR142" s="2">
        <v>2973.5</v>
      </c>
      <c r="DS142" s="2">
        <v>2970.5</v>
      </c>
      <c r="DT142" s="2">
        <v>3028</v>
      </c>
      <c r="DU142" s="2">
        <v>2973.5</v>
      </c>
      <c r="DV142" s="2">
        <v>2878</v>
      </c>
      <c r="DW142" s="2">
        <v>2992.5</v>
      </c>
      <c r="DX142" s="2">
        <v>2946.5</v>
      </c>
      <c r="DY142" s="2">
        <v>3011</v>
      </c>
      <c r="DZ142" s="2">
        <v>2973.5</v>
      </c>
      <c r="EA142" s="2">
        <v>2984</v>
      </c>
      <c r="EB142" s="2">
        <v>2931</v>
      </c>
      <c r="EC142" s="2">
        <v>2962</v>
      </c>
      <c r="ED142" s="2">
        <v>3100</v>
      </c>
      <c r="EE142" s="2">
        <v>3120</v>
      </c>
      <c r="EF142" s="2">
        <v>3177</v>
      </c>
      <c r="EG142" s="2">
        <v>3177</v>
      </c>
      <c r="EH142" s="2">
        <v>3215</v>
      </c>
      <c r="EI142" s="2">
        <v>3264</v>
      </c>
      <c r="EJ142" s="2">
        <v>3288</v>
      </c>
      <c r="EK142" s="2">
        <v>3370</v>
      </c>
      <c r="EL142" s="2">
        <v>3443</v>
      </c>
      <c r="EM142" s="2">
        <v>3499</v>
      </c>
      <c r="EN142" s="2">
        <v>3625</v>
      </c>
      <c r="EO142" s="2">
        <v>3542</v>
      </c>
      <c r="EP142" s="2">
        <v>3558</v>
      </c>
      <c r="EQ142" s="2">
        <v>3483</v>
      </c>
      <c r="ER142" s="2">
        <v>3528</v>
      </c>
      <c r="ES142" s="2">
        <v>3538</v>
      </c>
      <c r="ET142" s="2">
        <v>3376</v>
      </c>
      <c r="EU142" s="2">
        <v>3424</v>
      </c>
      <c r="EV142" s="2">
        <v>3457</v>
      </c>
      <c r="EW142" s="2">
        <v>3442</v>
      </c>
      <c r="EX142" s="2">
        <v>3387</v>
      </c>
      <c r="EY142" s="2">
        <v>3336</v>
      </c>
      <c r="EZ142" s="2">
        <v>3332</v>
      </c>
      <c r="FA142" s="2">
        <v>3368</v>
      </c>
      <c r="FB142" s="2">
        <v>3457</v>
      </c>
      <c r="FC142" s="2">
        <v>3475</v>
      </c>
      <c r="FD142" s="2">
        <v>3510</v>
      </c>
      <c r="FE142" s="2">
        <v>3479</v>
      </c>
      <c r="FF142" s="2">
        <v>3389</v>
      </c>
      <c r="FG142" s="2">
        <v>3441</v>
      </c>
      <c r="FH142" s="2">
        <v>3469</v>
      </c>
      <c r="FI142" s="2">
        <v>3507</v>
      </c>
      <c r="FJ142" s="2">
        <v>3465</v>
      </c>
      <c r="FK142" s="2">
        <v>3534</v>
      </c>
      <c r="FL142" s="2">
        <v>3595</v>
      </c>
      <c r="FM142" s="2">
        <v>3668</v>
      </c>
      <c r="FN142" s="2">
        <v>3804</v>
      </c>
      <c r="FO142" s="2">
        <v>3848</v>
      </c>
      <c r="FP142" s="2">
        <v>3864</v>
      </c>
      <c r="FQ142" s="2">
        <v>3854</v>
      </c>
      <c r="FR142" s="2">
        <v>3913</v>
      </c>
      <c r="FS142" s="2">
        <v>3858</v>
      </c>
      <c r="FT142" s="2">
        <v>3700</v>
      </c>
      <c r="FU142" s="2">
        <v>3639</v>
      </c>
      <c r="FV142" s="2">
        <v>3545</v>
      </c>
      <c r="FW142" s="2">
        <v>3520</v>
      </c>
      <c r="FX142" s="2">
        <v>3494</v>
      </c>
      <c r="FY142" s="2">
        <v>3527</v>
      </c>
      <c r="FZ142" s="2">
        <v>3493</v>
      </c>
      <c r="GA142" s="2">
        <v>3523</v>
      </c>
      <c r="GB142" s="2">
        <v>3406</v>
      </c>
      <c r="GC142" s="2">
        <v>3380</v>
      </c>
      <c r="GD142" s="2">
        <v>3412</v>
      </c>
      <c r="GE142" s="2">
        <v>3453</v>
      </c>
      <c r="GF142" s="2">
        <v>3537</v>
      </c>
      <c r="GG142" s="2">
        <v>3696</v>
      </c>
      <c r="GH142" s="2">
        <v>3945</v>
      </c>
      <c r="GI142" s="2">
        <v>3881</v>
      </c>
      <c r="GJ142" s="2">
        <v>3956</v>
      </c>
      <c r="GK142" s="2">
        <v>4066</v>
      </c>
      <c r="GL142" s="2">
        <v>4088</v>
      </c>
      <c r="GM142" s="2">
        <v>4092</v>
      </c>
      <c r="GN142" s="2">
        <v>4120</v>
      </c>
      <c r="GO142" s="2">
        <v>4152</v>
      </c>
      <c r="GP142" s="2">
        <v>4170</v>
      </c>
      <c r="GQ142" s="2">
        <v>4121</v>
      </c>
      <c r="GR142" s="2">
        <v>4097</v>
      </c>
      <c r="GS142" s="2">
        <v>4091</v>
      </c>
      <c r="GT142" s="2">
        <v>4062</v>
      </c>
      <c r="GU142" s="2">
        <v>3979</v>
      </c>
      <c r="GV142" s="2">
        <v>4168</v>
      </c>
      <c r="GW142" s="2">
        <v>4178</v>
      </c>
      <c r="GX142" s="2">
        <v>4165</v>
      </c>
      <c r="GY142" s="2">
        <v>4011</v>
      </c>
      <c r="GZ142" s="2">
        <v>3905</v>
      </c>
      <c r="HA142" s="2">
        <v>3755</v>
      </c>
      <c r="HB142" s="2">
        <v>3667</v>
      </c>
      <c r="HC142" s="2">
        <v>3403</v>
      </c>
      <c r="HD142" s="2">
        <v>3315</v>
      </c>
      <c r="HE142" s="2">
        <v>3388</v>
      </c>
      <c r="HF142" s="2">
        <v>3375</v>
      </c>
      <c r="HG142" s="2">
        <v>3425</v>
      </c>
      <c r="HH142" s="2">
        <v>3432</v>
      </c>
      <c r="HI142" s="2">
        <v>3531</v>
      </c>
      <c r="HJ142" s="2">
        <v>3662</v>
      </c>
      <c r="HK142" s="2">
        <v>3640</v>
      </c>
      <c r="HL142" s="2">
        <v>3578</v>
      </c>
      <c r="HM142" s="2">
        <v>3593</v>
      </c>
      <c r="HN142" s="2">
        <v>3594</v>
      </c>
      <c r="HO142" s="2">
        <v>3568</v>
      </c>
      <c r="HP142" s="2">
        <v>3681</v>
      </c>
      <c r="HQ142" s="2">
        <v>3742</v>
      </c>
      <c r="HR142" s="2">
        <v>3710</v>
      </c>
      <c r="HS142" s="2">
        <v>3623</v>
      </c>
      <c r="HT142" s="2">
        <v>3616</v>
      </c>
      <c r="HU142" s="2">
        <v>3577</v>
      </c>
      <c r="HV142" s="2">
        <v>3572</v>
      </c>
      <c r="HW142" s="2">
        <v>3597</v>
      </c>
      <c r="HX142" s="2">
        <v>3595</v>
      </c>
      <c r="HY142" s="2">
        <v>3611</v>
      </c>
      <c r="HZ142" s="2">
        <v>3600</v>
      </c>
      <c r="IA142" s="2">
        <v>3685</v>
      </c>
      <c r="IB142" s="2">
        <v>3731</v>
      </c>
      <c r="IC142" s="2">
        <v>3781</v>
      </c>
      <c r="ID142" s="2">
        <v>3831</v>
      </c>
      <c r="IE142" s="2">
        <v>4070</v>
      </c>
      <c r="IF142" s="2">
        <v>3989</v>
      </c>
      <c r="IG142" s="2">
        <v>3797</v>
      </c>
      <c r="IH142" s="2">
        <v>3682</v>
      </c>
      <c r="II142" s="2">
        <v>3687</v>
      </c>
      <c r="IJ142" s="2">
        <v>3648</v>
      </c>
      <c r="IK142" s="2">
        <v>3610</v>
      </c>
      <c r="IL142" s="2">
        <v>3628</v>
      </c>
      <c r="IM142" s="2">
        <v>3648</v>
      </c>
      <c r="IN142" s="2">
        <v>3695</v>
      </c>
      <c r="IO142" s="2">
        <v>3620</v>
      </c>
      <c r="IP142" s="2">
        <v>3690</v>
      </c>
      <c r="IQ142" s="2">
        <v>3818</v>
      </c>
      <c r="IR142" s="2">
        <v>3805</v>
      </c>
      <c r="IS142" s="2">
        <v>3692</v>
      </c>
      <c r="IT142" s="2">
        <v>3657</v>
      </c>
    </row>
    <row r="143" spans="1:254" ht="15.9" customHeight="1">
      <c r="A143" s="65" t="s">
        <v>280</v>
      </c>
      <c r="B143" s="25" t="s">
        <v>281</v>
      </c>
      <c r="C143" s="39">
        <v>1863</v>
      </c>
      <c r="D143" s="38">
        <v>108</v>
      </c>
      <c r="E143" s="34">
        <v>1755</v>
      </c>
      <c r="F143" s="34">
        <v>1788</v>
      </c>
      <c r="G143" s="29">
        <v>1793</v>
      </c>
      <c r="H143" s="29">
        <v>1569</v>
      </c>
      <c r="I143" s="29">
        <v>1667</v>
      </c>
      <c r="J143" s="29">
        <v>1618</v>
      </c>
      <c r="K143" s="29">
        <v>1667</v>
      </c>
      <c r="L143" s="29">
        <v>1604</v>
      </c>
      <c r="M143" s="29">
        <v>1773</v>
      </c>
      <c r="N143" s="29">
        <v>1874</v>
      </c>
      <c r="O143" s="29">
        <v>1673</v>
      </c>
      <c r="P143" s="29">
        <v>1508</v>
      </c>
      <c r="Q143" s="29">
        <v>1345</v>
      </c>
      <c r="R143" s="29">
        <v>1409</v>
      </c>
      <c r="S143" s="29">
        <v>1718</v>
      </c>
      <c r="T143" s="29">
        <v>1908</v>
      </c>
      <c r="U143" s="29">
        <v>2060</v>
      </c>
      <c r="V143" s="29">
        <v>2379</v>
      </c>
      <c r="W143" s="29">
        <v>2110</v>
      </c>
      <c r="X143" s="29">
        <v>2240</v>
      </c>
      <c r="Y143" s="29">
        <v>2580</v>
      </c>
      <c r="Z143" s="29">
        <v>2096</v>
      </c>
      <c r="AA143" s="29">
        <v>1979</v>
      </c>
      <c r="AB143" s="29">
        <v>2267</v>
      </c>
      <c r="AC143" s="29">
        <v>1960</v>
      </c>
      <c r="AD143" s="29">
        <v>1630</v>
      </c>
      <c r="AE143" s="29">
        <v>1330</v>
      </c>
      <c r="AF143" s="29">
        <v>1053</v>
      </c>
      <c r="AG143" s="29">
        <v>1106</v>
      </c>
      <c r="AH143" s="29">
        <v>1159</v>
      </c>
      <c r="AI143" s="29">
        <v>1212</v>
      </c>
      <c r="AJ143" s="29">
        <v>1275</v>
      </c>
      <c r="AK143" s="29">
        <v>1279</v>
      </c>
      <c r="AL143" s="29">
        <v>1031</v>
      </c>
      <c r="AM143" s="29">
        <v>881</v>
      </c>
      <c r="AN143" s="29">
        <v>740</v>
      </c>
      <c r="AO143" s="29">
        <v>727</v>
      </c>
      <c r="AP143" s="29">
        <v>735</v>
      </c>
      <c r="AQ143" s="29">
        <v>754</v>
      </c>
      <c r="AR143" s="29">
        <v>748</v>
      </c>
      <c r="AS143" s="29">
        <v>771</v>
      </c>
      <c r="AT143" s="29">
        <v>764</v>
      </c>
      <c r="AU143" s="29">
        <v>755</v>
      </c>
      <c r="AV143" s="29">
        <v>793</v>
      </c>
      <c r="AW143" s="29">
        <v>796</v>
      </c>
      <c r="AX143" s="29">
        <v>849</v>
      </c>
      <c r="AY143" s="29">
        <v>903</v>
      </c>
      <c r="AZ143" s="29">
        <v>945</v>
      </c>
      <c r="BA143" s="29">
        <v>852</v>
      </c>
      <c r="BB143" s="29">
        <v>844</v>
      </c>
      <c r="BC143" s="29">
        <v>920</v>
      </c>
      <c r="BD143" s="29">
        <v>971</v>
      </c>
      <c r="BE143" s="29">
        <v>991</v>
      </c>
      <c r="BF143" s="29">
        <v>995</v>
      </c>
      <c r="BG143" s="29">
        <v>966</v>
      </c>
      <c r="BH143" s="29">
        <v>1010</v>
      </c>
      <c r="BI143" s="29">
        <v>1037</v>
      </c>
      <c r="BJ143" s="29">
        <v>1016</v>
      </c>
      <c r="BK143" s="29">
        <v>1053</v>
      </c>
      <c r="BL143" s="30">
        <v>1074</v>
      </c>
      <c r="BM143" s="2">
        <v>1076</v>
      </c>
      <c r="BN143" s="2">
        <v>1190</v>
      </c>
      <c r="BO143" s="2">
        <v>1247</v>
      </c>
      <c r="BP143" s="2">
        <v>1266</v>
      </c>
      <c r="BQ143" s="2">
        <v>1229</v>
      </c>
      <c r="BR143" s="2">
        <v>1260</v>
      </c>
      <c r="BS143" s="2">
        <v>1210</v>
      </c>
      <c r="BT143" s="2">
        <v>1230</v>
      </c>
      <c r="BU143" s="2">
        <v>1340</v>
      </c>
      <c r="BV143" s="2">
        <v>1360</v>
      </c>
      <c r="BW143" s="2">
        <v>1371</v>
      </c>
      <c r="BX143" s="2">
        <v>1599</v>
      </c>
      <c r="BY143" s="2">
        <v>1336</v>
      </c>
      <c r="BZ143" s="2">
        <v>1138</v>
      </c>
      <c r="CA143" s="2">
        <v>1116</v>
      </c>
      <c r="CB143" s="2">
        <v>1086</v>
      </c>
      <c r="CC143" s="2">
        <v>1195</v>
      </c>
      <c r="CD143" s="2">
        <v>1070</v>
      </c>
      <c r="CE143" s="2">
        <v>1025</v>
      </c>
      <c r="CF143" s="2">
        <v>1034</v>
      </c>
      <c r="CG143" s="2">
        <v>1061</v>
      </c>
      <c r="CH143" s="2">
        <v>1188</v>
      </c>
      <c r="CI143" s="2">
        <v>1120</v>
      </c>
      <c r="CJ143" s="2">
        <v>1121</v>
      </c>
      <c r="CK143" s="2">
        <v>1300</v>
      </c>
      <c r="CL143" s="2">
        <v>1187</v>
      </c>
      <c r="CM143" s="2">
        <v>1256</v>
      </c>
      <c r="CN143" s="2">
        <v>1483</v>
      </c>
      <c r="CO143" s="2">
        <v>1573</v>
      </c>
      <c r="CP143" s="2">
        <v>1699</v>
      </c>
      <c r="CQ143" s="2">
        <v>1600</v>
      </c>
      <c r="CR143" s="2">
        <v>1300</v>
      </c>
      <c r="CS143" s="2">
        <v>1286</v>
      </c>
      <c r="CT143" s="2">
        <v>1004</v>
      </c>
      <c r="CU143" s="2">
        <v>957</v>
      </c>
      <c r="CV143" s="2">
        <v>557</v>
      </c>
      <c r="CW143" s="2">
        <v>477</v>
      </c>
      <c r="CX143" s="2">
        <v>398</v>
      </c>
      <c r="CY143" s="2">
        <v>402</v>
      </c>
      <c r="CZ143" s="2">
        <v>405</v>
      </c>
      <c r="DA143" s="2">
        <v>407</v>
      </c>
      <c r="DB143" s="2">
        <v>409</v>
      </c>
      <c r="DC143" s="2">
        <v>395</v>
      </c>
      <c r="DD143" s="2">
        <v>409</v>
      </c>
      <c r="DE143" s="2">
        <v>412</v>
      </c>
      <c r="DF143" s="2">
        <v>410</v>
      </c>
      <c r="DG143" s="2">
        <v>428</v>
      </c>
      <c r="DH143" s="2">
        <v>425</v>
      </c>
      <c r="DI143" s="2">
        <v>434</v>
      </c>
      <c r="DJ143" s="2">
        <v>438</v>
      </c>
      <c r="DK143" s="2">
        <v>442</v>
      </c>
      <c r="DL143" s="2">
        <v>433</v>
      </c>
      <c r="DM143" s="2">
        <v>437</v>
      </c>
      <c r="DN143" s="2">
        <v>388</v>
      </c>
      <c r="DO143" s="2">
        <v>390</v>
      </c>
      <c r="DP143" s="2">
        <v>387</v>
      </c>
      <c r="DQ143" s="2">
        <v>394</v>
      </c>
      <c r="DR143" s="2">
        <v>398</v>
      </c>
      <c r="DS143" s="2">
        <v>403</v>
      </c>
      <c r="DT143" s="2">
        <v>400</v>
      </c>
      <c r="DU143" s="2">
        <v>403</v>
      </c>
      <c r="DV143" s="2">
        <v>405</v>
      </c>
      <c r="DW143" s="2">
        <v>411</v>
      </c>
      <c r="DX143" s="2">
        <v>405</v>
      </c>
      <c r="DY143" s="2">
        <v>401</v>
      </c>
      <c r="DZ143" s="2">
        <v>406</v>
      </c>
      <c r="EA143" s="2">
        <v>407</v>
      </c>
      <c r="EB143" s="2">
        <v>406</v>
      </c>
      <c r="EC143" s="2">
        <v>412</v>
      </c>
      <c r="ED143" s="2">
        <v>416</v>
      </c>
      <c r="EE143" s="2">
        <v>425</v>
      </c>
      <c r="EF143" s="2">
        <v>428</v>
      </c>
      <c r="EG143" s="2">
        <v>445</v>
      </c>
      <c r="EH143" s="2">
        <v>430</v>
      </c>
      <c r="EI143" s="2">
        <v>479</v>
      </c>
      <c r="EJ143" s="2">
        <v>418</v>
      </c>
      <c r="EK143" s="2">
        <v>385</v>
      </c>
      <c r="EL143" s="2">
        <v>392</v>
      </c>
      <c r="EM143" s="2">
        <v>395</v>
      </c>
      <c r="EN143" s="2">
        <v>400</v>
      </c>
      <c r="EO143" s="2">
        <v>398</v>
      </c>
      <c r="EP143" s="2">
        <v>399</v>
      </c>
      <c r="EQ143" s="2">
        <v>399</v>
      </c>
      <c r="ER143" s="2">
        <v>389</v>
      </c>
      <c r="ES143" s="2">
        <v>396</v>
      </c>
      <c r="ET143" s="2">
        <v>383</v>
      </c>
      <c r="EU143" s="2">
        <v>364</v>
      </c>
      <c r="EV143" s="2">
        <v>349</v>
      </c>
      <c r="EW143" s="2">
        <v>351</v>
      </c>
      <c r="EX143" s="2">
        <v>352</v>
      </c>
      <c r="EY143" s="2">
        <v>354</v>
      </c>
      <c r="EZ143" s="2">
        <v>353</v>
      </c>
      <c r="FA143" s="2">
        <v>361</v>
      </c>
      <c r="FB143" s="2">
        <v>364</v>
      </c>
      <c r="FC143" s="2">
        <v>369</v>
      </c>
      <c r="FD143" s="2">
        <v>380</v>
      </c>
      <c r="FE143" s="2">
        <v>350</v>
      </c>
      <c r="FF143" s="2">
        <v>355</v>
      </c>
      <c r="FG143" s="2">
        <v>361</v>
      </c>
      <c r="FH143" s="2">
        <v>365</v>
      </c>
      <c r="FI143" s="2">
        <v>361</v>
      </c>
      <c r="FJ143" s="2">
        <v>367</v>
      </c>
      <c r="FK143" s="2">
        <v>360</v>
      </c>
      <c r="FL143" s="2">
        <v>355</v>
      </c>
      <c r="FM143" s="2">
        <v>345</v>
      </c>
      <c r="FN143" s="2">
        <v>359</v>
      </c>
      <c r="FO143" s="2">
        <v>362</v>
      </c>
      <c r="FP143" s="2">
        <v>366</v>
      </c>
      <c r="FQ143" s="2">
        <v>369</v>
      </c>
      <c r="FR143" s="2">
        <v>365</v>
      </c>
      <c r="FS143" s="2">
        <v>361</v>
      </c>
      <c r="FT143" s="2">
        <v>362</v>
      </c>
      <c r="FU143" s="2">
        <v>359</v>
      </c>
      <c r="FV143" s="2">
        <v>356</v>
      </c>
      <c r="FW143" s="2">
        <v>360</v>
      </c>
      <c r="FX143" s="2">
        <v>361</v>
      </c>
      <c r="FY143" s="2">
        <v>359</v>
      </c>
      <c r="FZ143" s="2">
        <v>367</v>
      </c>
      <c r="GA143" s="2">
        <v>366</v>
      </c>
      <c r="GB143" s="2">
        <v>360</v>
      </c>
      <c r="GC143" s="2">
        <v>360</v>
      </c>
      <c r="GD143" s="2">
        <v>357</v>
      </c>
      <c r="GE143" s="2">
        <v>354</v>
      </c>
      <c r="GF143" s="2">
        <v>351</v>
      </c>
      <c r="GG143" s="2">
        <v>351</v>
      </c>
      <c r="GH143" s="2">
        <v>354</v>
      </c>
      <c r="GI143" s="2">
        <v>349</v>
      </c>
      <c r="GJ143" s="2">
        <v>358</v>
      </c>
      <c r="GK143" s="2">
        <v>364</v>
      </c>
      <c r="GL143" s="2">
        <v>364</v>
      </c>
      <c r="GM143" s="2">
        <v>368</v>
      </c>
      <c r="GN143" s="2">
        <v>369</v>
      </c>
      <c r="GO143" s="2">
        <v>373</v>
      </c>
      <c r="GP143" s="2">
        <v>366</v>
      </c>
      <c r="GQ143" s="2">
        <v>368</v>
      </c>
      <c r="GR143" s="2">
        <v>370</v>
      </c>
      <c r="GS143" s="2">
        <v>381</v>
      </c>
      <c r="GT143" s="2">
        <v>390</v>
      </c>
      <c r="GU143" s="2">
        <v>389</v>
      </c>
      <c r="GV143" s="2">
        <v>398</v>
      </c>
      <c r="GW143" s="2">
        <v>402</v>
      </c>
      <c r="GX143" s="2">
        <v>398</v>
      </c>
      <c r="GY143" s="2">
        <v>395</v>
      </c>
      <c r="GZ143" s="2">
        <v>397</v>
      </c>
      <c r="HA143" s="2">
        <v>396</v>
      </c>
      <c r="HB143" s="2">
        <v>392</v>
      </c>
      <c r="HC143" s="2">
        <v>406</v>
      </c>
      <c r="HD143" s="2">
        <v>451</v>
      </c>
      <c r="HE143" s="2">
        <v>400</v>
      </c>
      <c r="HF143" s="2">
        <v>405</v>
      </c>
      <c r="HG143" s="2">
        <v>405</v>
      </c>
      <c r="HH143" s="2">
        <v>406</v>
      </c>
      <c r="HI143" s="2">
        <v>408</v>
      </c>
      <c r="HJ143" s="2">
        <v>410</v>
      </c>
      <c r="HK143" s="2">
        <v>415</v>
      </c>
      <c r="HL143" s="2">
        <v>413</v>
      </c>
      <c r="HM143" s="2">
        <v>416</v>
      </c>
      <c r="HN143" s="2">
        <v>415</v>
      </c>
      <c r="HO143" s="2">
        <v>416</v>
      </c>
      <c r="HP143" s="2">
        <v>418</v>
      </c>
      <c r="HQ143" s="2">
        <v>428</v>
      </c>
      <c r="HR143" s="2">
        <v>430</v>
      </c>
      <c r="HS143" s="2">
        <v>424</v>
      </c>
      <c r="HT143" s="2">
        <v>423</v>
      </c>
      <c r="HU143" s="2">
        <v>427</v>
      </c>
      <c r="HV143" s="2">
        <v>430</v>
      </c>
      <c r="HW143" s="2">
        <v>421</v>
      </c>
      <c r="HX143" s="2">
        <v>425</v>
      </c>
      <c r="HY143" s="2">
        <v>428</v>
      </c>
      <c r="HZ143" s="2">
        <v>429</v>
      </c>
      <c r="IA143" s="2">
        <v>435</v>
      </c>
      <c r="IB143" s="2">
        <v>423</v>
      </c>
      <c r="IC143" s="2">
        <v>424</v>
      </c>
      <c r="ID143" s="2">
        <v>422</v>
      </c>
      <c r="IE143" s="2">
        <v>438</v>
      </c>
      <c r="IF143" s="2">
        <v>435</v>
      </c>
      <c r="IG143" s="2">
        <v>425</v>
      </c>
      <c r="IH143" s="2">
        <v>422</v>
      </c>
      <c r="II143" s="2">
        <v>431</v>
      </c>
      <c r="IJ143" s="2">
        <v>428</v>
      </c>
      <c r="IK143" s="2">
        <v>431</v>
      </c>
      <c r="IL143" s="2">
        <v>434</v>
      </c>
      <c r="IM143" s="2">
        <v>438</v>
      </c>
      <c r="IN143" s="2">
        <v>436</v>
      </c>
      <c r="IO143" s="2">
        <v>438</v>
      </c>
      <c r="IP143" s="2">
        <v>432</v>
      </c>
      <c r="IQ143" s="2">
        <v>440</v>
      </c>
      <c r="IR143" s="2">
        <v>438</v>
      </c>
      <c r="IS143" s="2">
        <v>436</v>
      </c>
      <c r="IT143" s="2">
        <v>438</v>
      </c>
    </row>
    <row r="144" spans="1:254" ht="15.9" customHeight="1">
      <c r="A144" s="65" t="s">
        <v>282</v>
      </c>
      <c r="B144" s="25" t="s">
        <v>283</v>
      </c>
      <c r="C144" s="39">
        <v>19610</v>
      </c>
      <c r="D144" s="38">
        <v>-1200</v>
      </c>
      <c r="E144" s="34">
        <v>20810</v>
      </c>
      <c r="F144" s="34">
        <v>21540</v>
      </c>
      <c r="G144" s="29">
        <v>19580</v>
      </c>
      <c r="H144" s="29">
        <v>18160</v>
      </c>
      <c r="I144" s="29">
        <v>18090</v>
      </c>
      <c r="J144" s="29">
        <v>16080</v>
      </c>
      <c r="K144" s="29">
        <v>16770</v>
      </c>
      <c r="L144" s="29">
        <v>17940</v>
      </c>
      <c r="M144" s="29">
        <v>19000</v>
      </c>
      <c r="N144" s="29">
        <v>19100</v>
      </c>
      <c r="O144" s="29">
        <v>19980</v>
      </c>
      <c r="P144" s="29">
        <v>20420</v>
      </c>
      <c r="Q144" s="29">
        <v>18910</v>
      </c>
      <c r="R144" s="29">
        <v>19950</v>
      </c>
      <c r="S144" s="29">
        <v>20960</v>
      </c>
      <c r="T144" s="29">
        <v>22210</v>
      </c>
      <c r="U144" s="29">
        <v>21200</v>
      </c>
      <c r="V144" s="29">
        <v>21730</v>
      </c>
      <c r="W144" s="29">
        <v>21890</v>
      </c>
      <c r="X144" s="29">
        <v>20950</v>
      </c>
      <c r="Y144" s="29">
        <v>21230</v>
      </c>
      <c r="Z144" s="29">
        <v>23180</v>
      </c>
      <c r="AA144" s="29">
        <v>24800</v>
      </c>
      <c r="AB144" s="29">
        <v>23470</v>
      </c>
      <c r="AC144" s="29">
        <v>25170</v>
      </c>
      <c r="AD144" s="29">
        <v>27900</v>
      </c>
      <c r="AE144" s="29">
        <v>27400</v>
      </c>
      <c r="AF144" s="29">
        <v>26860</v>
      </c>
      <c r="AG144" s="29">
        <v>29460</v>
      </c>
      <c r="AH144" s="29">
        <v>28930</v>
      </c>
      <c r="AI144" s="29">
        <v>29580</v>
      </c>
      <c r="AJ144" s="29">
        <v>30850</v>
      </c>
      <c r="AK144" s="29">
        <v>30300</v>
      </c>
      <c r="AL144" s="29">
        <v>29830</v>
      </c>
      <c r="AM144" s="29">
        <v>27990</v>
      </c>
      <c r="AN144" s="29">
        <v>27580</v>
      </c>
      <c r="AO144" s="29">
        <v>27700</v>
      </c>
      <c r="AP144" s="29">
        <v>25460</v>
      </c>
      <c r="AQ144" s="29">
        <v>24100</v>
      </c>
      <c r="AR144" s="29">
        <v>23410</v>
      </c>
      <c r="AS144" s="29">
        <v>25350</v>
      </c>
      <c r="AT144" s="29">
        <v>27250</v>
      </c>
      <c r="AU144" s="29">
        <v>23630</v>
      </c>
      <c r="AV144" s="29">
        <v>25820</v>
      </c>
      <c r="AW144" s="29">
        <v>26320</v>
      </c>
      <c r="AX144" s="29">
        <v>28460</v>
      </c>
      <c r="AY144" s="29">
        <v>26190</v>
      </c>
      <c r="AZ144" s="29">
        <v>25870</v>
      </c>
      <c r="BA144" s="29">
        <v>25930</v>
      </c>
      <c r="BB144" s="29">
        <v>25490</v>
      </c>
      <c r="BC144" s="29">
        <v>26800</v>
      </c>
      <c r="BD144" s="29">
        <v>28810</v>
      </c>
      <c r="BE144" s="29">
        <v>31450</v>
      </c>
      <c r="BF144" s="29">
        <v>28060</v>
      </c>
      <c r="BG144" s="29">
        <v>28130</v>
      </c>
      <c r="BH144" s="29">
        <v>28700</v>
      </c>
      <c r="BI144" s="29">
        <v>31600</v>
      </c>
      <c r="BJ144" s="29">
        <v>34550</v>
      </c>
      <c r="BK144" s="29">
        <v>32500</v>
      </c>
      <c r="BL144" s="30">
        <v>34700</v>
      </c>
      <c r="BM144" s="2">
        <v>33300</v>
      </c>
      <c r="BN144" s="2">
        <v>31950</v>
      </c>
      <c r="BO144" s="2">
        <v>29280</v>
      </c>
      <c r="BP144" s="2">
        <v>27830</v>
      </c>
      <c r="BQ144" s="2">
        <v>30300</v>
      </c>
      <c r="BR144" s="2">
        <v>28470</v>
      </c>
      <c r="BS144" s="2">
        <v>29410</v>
      </c>
      <c r="BT144" s="2">
        <v>29200</v>
      </c>
      <c r="BU144" s="2">
        <v>29720</v>
      </c>
      <c r="BV144" s="2">
        <v>30550</v>
      </c>
      <c r="BW144" s="2">
        <v>34300</v>
      </c>
      <c r="BX144" s="2">
        <v>30300</v>
      </c>
      <c r="BY144" s="2">
        <v>30400</v>
      </c>
      <c r="BZ144" s="2">
        <v>30150</v>
      </c>
      <c r="CA144" s="2">
        <v>26940</v>
      </c>
      <c r="CB144" s="2">
        <v>25310</v>
      </c>
      <c r="CC144" s="2">
        <v>26750</v>
      </c>
      <c r="CD144" s="2">
        <v>25390</v>
      </c>
      <c r="CE144" s="2">
        <v>23760</v>
      </c>
      <c r="CF144" s="2">
        <v>22250</v>
      </c>
      <c r="CG144" s="2">
        <v>21480</v>
      </c>
      <c r="CH144" s="2">
        <v>21490</v>
      </c>
      <c r="CI144" s="2">
        <v>20040</v>
      </c>
      <c r="CJ144" s="2">
        <v>20130</v>
      </c>
      <c r="CK144" s="2">
        <v>19190</v>
      </c>
      <c r="CL144" s="2">
        <v>18460</v>
      </c>
      <c r="CM144" s="2">
        <v>18050</v>
      </c>
      <c r="CN144" s="2">
        <v>16950</v>
      </c>
      <c r="CO144" s="2">
        <v>17580</v>
      </c>
      <c r="CP144" s="2">
        <v>18700</v>
      </c>
      <c r="CQ144" s="2">
        <v>20060</v>
      </c>
      <c r="CR144" s="2">
        <v>20410</v>
      </c>
      <c r="CS144" s="2">
        <v>19570</v>
      </c>
      <c r="CT144" s="2">
        <v>19330</v>
      </c>
      <c r="CU144" s="2">
        <v>20830</v>
      </c>
      <c r="CV144" s="2">
        <v>21050</v>
      </c>
      <c r="CW144" s="2">
        <v>24220</v>
      </c>
      <c r="CX144" s="2">
        <v>23850</v>
      </c>
      <c r="CY144" s="2">
        <v>23560</v>
      </c>
      <c r="CZ144" s="2">
        <v>23800</v>
      </c>
      <c r="DA144" s="2">
        <v>24310</v>
      </c>
      <c r="DB144" s="2">
        <v>23300</v>
      </c>
      <c r="DC144" s="2">
        <v>22670</v>
      </c>
      <c r="DD144" s="2">
        <v>24650</v>
      </c>
      <c r="DE144" s="2">
        <v>25660</v>
      </c>
      <c r="DF144" s="2">
        <v>23650</v>
      </c>
      <c r="DG144" s="2">
        <v>25160</v>
      </c>
      <c r="DH144" s="2">
        <v>22500</v>
      </c>
      <c r="DI144" s="2">
        <v>19900</v>
      </c>
      <c r="DJ144" s="2">
        <v>21640</v>
      </c>
      <c r="DK144" s="2">
        <v>21650</v>
      </c>
      <c r="DL144" s="2">
        <v>20140</v>
      </c>
      <c r="DM144" s="2">
        <v>19490</v>
      </c>
      <c r="DN144" s="2">
        <v>19070</v>
      </c>
      <c r="DO144" s="2">
        <v>19100</v>
      </c>
      <c r="DP144" s="2">
        <v>18940</v>
      </c>
      <c r="DQ144" s="2">
        <v>18640</v>
      </c>
      <c r="DR144" s="2">
        <v>18080</v>
      </c>
      <c r="DS144" s="2">
        <v>17930</v>
      </c>
      <c r="DT144" s="2">
        <v>17560</v>
      </c>
      <c r="DU144" s="2">
        <v>16550</v>
      </c>
      <c r="DV144" s="2">
        <v>15300</v>
      </c>
      <c r="DW144" s="2">
        <v>15080</v>
      </c>
      <c r="DX144" s="2">
        <v>15020</v>
      </c>
      <c r="DY144" s="2">
        <v>14700</v>
      </c>
      <c r="DZ144" s="2">
        <v>13390</v>
      </c>
      <c r="EA144" s="2">
        <v>10390</v>
      </c>
      <c r="EB144" s="2">
        <v>10500</v>
      </c>
      <c r="EC144" s="2">
        <v>10700</v>
      </c>
      <c r="ED144" s="2">
        <v>10060</v>
      </c>
      <c r="EE144" s="2">
        <v>10050</v>
      </c>
      <c r="EF144" s="2">
        <v>10380</v>
      </c>
      <c r="EG144" s="2">
        <v>10320</v>
      </c>
      <c r="EH144" s="2">
        <v>10070</v>
      </c>
      <c r="EI144" s="2">
        <v>10410</v>
      </c>
      <c r="EJ144" s="2">
        <v>10540</v>
      </c>
      <c r="EK144" s="2">
        <v>10400</v>
      </c>
      <c r="EL144" s="2">
        <v>9770</v>
      </c>
      <c r="EM144" s="2">
        <v>9670</v>
      </c>
      <c r="EN144" s="2">
        <v>9280</v>
      </c>
      <c r="EO144" s="2">
        <v>9060</v>
      </c>
      <c r="EP144" s="2">
        <v>9170</v>
      </c>
      <c r="EQ144" s="2">
        <v>9420</v>
      </c>
      <c r="ER144" s="2">
        <v>9200</v>
      </c>
      <c r="ES144" s="2">
        <v>9390</v>
      </c>
      <c r="ET144" s="2">
        <v>9160</v>
      </c>
      <c r="EU144" s="2">
        <v>9140</v>
      </c>
      <c r="EV144" s="2">
        <v>9060</v>
      </c>
      <c r="EW144" s="2">
        <v>9180</v>
      </c>
      <c r="EX144" s="2">
        <v>9360</v>
      </c>
      <c r="EY144" s="2">
        <v>9530</v>
      </c>
      <c r="EZ144" s="2">
        <v>9450</v>
      </c>
      <c r="FA144" s="2">
        <v>9210</v>
      </c>
      <c r="FB144" s="2">
        <v>9140</v>
      </c>
      <c r="FC144" s="2">
        <v>9450</v>
      </c>
      <c r="FD144" s="2">
        <v>9760</v>
      </c>
      <c r="FE144" s="2">
        <v>9910</v>
      </c>
      <c r="FF144" s="2">
        <v>9770</v>
      </c>
      <c r="FG144" s="2">
        <v>9870</v>
      </c>
      <c r="FH144" s="2">
        <v>9790</v>
      </c>
      <c r="FI144" s="2">
        <v>10040</v>
      </c>
      <c r="FJ144" s="2">
        <v>9970</v>
      </c>
      <c r="FK144" s="2">
        <v>9790</v>
      </c>
      <c r="FL144" s="2">
        <v>9420</v>
      </c>
      <c r="FM144" s="2">
        <v>9390</v>
      </c>
      <c r="FN144" s="2">
        <v>9520</v>
      </c>
      <c r="FO144" s="2">
        <v>9500</v>
      </c>
      <c r="FP144" s="2">
        <v>8950</v>
      </c>
      <c r="FQ144" s="2">
        <v>8840</v>
      </c>
      <c r="FR144" s="2">
        <v>8310</v>
      </c>
      <c r="FS144" s="2">
        <v>8000</v>
      </c>
      <c r="FT144" s="2">
        <v>7770</v>
      </c>
      <c r="FU144" s="2">
        <v>8300</v>
      </c>
      <c r="FV144" s="2">
        <v>7950</v>
      </c>
      <c r="FW144" s="2">
        <v>8130</v>
      </c>
      <c r="FX144" s="2">
        <v>8560</v>
      </c>
      <c r="FY144" s="2">
        <v>8940</v>
      </c>
      <c r="FZ144" s="2">
        <v>8980</v>
      </c>
      <c r="GA144" s="2">
        <v>8570</v>
      </c>
      <c r="GB144" s="2">
        <v>8570</v>
      </c>
      <c r="GC144" s="2">
        <v>8900</v>
      </c>
      <c r="GD144" s="2">
        <v>9250</v>
      </c>
      <c r="GE144" s="2">
        <v>9320</v>
      </c>
      <c r="GF144" s="2">
        <v>8730</v>
      </c>
      <c r="GG144" s="2">
        <v>9290</v>
      </c>
      <c r="GH144" s="2">
        <v>9140</v>
      </c>
      <c r="GI144" s="2">
        <v>9050</v>
      </c>
      <c r="GJ144" s="2">
        <v>9140</v>
      </c>
      <c r="GK144" s="2">
        <v>9410</v>
      </c>
      <c r="GL144" s="2">
        <v>8690</v>
      </c>
      <c r="GM144" s="2">
        <v>8590</v>
      </c>
      <c r="GN144" s="2">
        <v>8530</v>
      </c>
      <c r="GO144" s="2">
        <v>8400</v>
      </c>
      <c r="GP144" s="2">
        <v>8660</v>
      </c>
      <c r="GQ144" s="2">
        <v>8550</v>
      </c>
      <c r="GR144" s="2">
        <v>8300</v>
      </c>
      <c r="GS144" s="2">
        <v>8570</v>
      </c>
      <c r="GT144" s="2">
        <v>8420</v>
      </c>
      <c r="GU144" s="2">
        <v>8280</v>
      </c>
      <c r="GV144" s="2">
        <v>8470</v>
      </c>
      <c r="GW144" s="2">
        <v>8600</v>
      </c>
      <c r="GX144" s="2">
        <v>8620</v>
      </c>
      <c r="GY144" s="2">
        <v>8650</v>
      </c>
      <c r="GZ144" s="2">
        <v>8500</v>
      </c>
      <c r="HA144" s="2">
        <v>8180</v>
      </c>
      <c r="HB144" s="2">
        <v>8150</v>
      </c>
      <c r="HC144" s="2">
        <v>7880</v>
      </c>
      <c r="HD144" s="2">
        <v>8170</v>
      </c>
      <c r="HE144" s="2">
        <v>8130</v>
      </c>
      <c r="HF144" s="2">
        <v>8250</v>
      </c>
      <c r="HG144" s="2">
        <v>8220</v>
      </c>
      <c r="HH144" s="2">
        <v>8190</v>
      </c>
      <c r="HI144" s="2">
        <v>8240</v>
      </c>
      <c r="HJ144" s="2">
        <v>8300</v>
      </c>
      <c r="HK144" s="2">
        <v>8300</v>
      </c>
      <c r="HL144" s="2">
        <v>8520</v>
      </c>
      <c r="HM144" s="2">
        <v>8690</v>
      </c>
      <c r="HN144" s="2">
        <v>8680</v>
      </c>
      <c r="HO144" s="2">
        <v>8620</v>
      </c>
      <c r="HP144" s="2">
        <v>8370</v>
      </c>
      <c r="HQ144" s="2">
        <v>8460</v>
      </c>
      <c r="HR144" s="2">
        <v>8550</v>
      </c>
      <c r="HS144" s="2">
        <v>8380</v>
      </c>
      <c r="HT144" s="2">
        <v>7840</v>
      </c>
      <c r="HU144" s="2">
        <v>7740</v>
      </c>
      <c r="HV144" s="2">
        <v>7850</v>
      </c>
      <c r="HW144" s="2">
        <v>7990</v>
      </c>
      <c r="HX144" s="2">
        <v>8040</v>
      </c>
      <c r="HY144" s="2">
        <v>7600</v>
      </c>
      <c r="HZ144" s="2">
        <v>7460</v>
      </c>
      <c r="IA144" s="2">
        <v>7520</v>
      </c>
      <c r="IB144" s="2">
        <v>7590</v>
      </c>
      <c r="IC144" s="2">
        <v>7530</v>
      </c>
      <c r="ID144" s="2">
        <v>7610</v>
      </c>
      <c r="IE144" s="2">
        <v>7780</v>
      </c>
      <c r="IF144" s="2">
        <v>7980</v>
      </c>
      <c r="IG144" s="2">
        <v>7820</v>
      </c>
      <c r="IH144" s="2">
        <v>7630</v>
      </c>
      <c r="II144" s="2">
        <v>7620</v>
      </c>
      <c r="IJ144" s="2">
        <v>7460</v>
      </c>
      <c r="IK144" s="2">
        <v>7270</v>
      </c>
      <c r="IL144" s="2">
        <v>7140</v>
      </c>
      <c r="IM144" s="2">
        <v>7060</v>
      </c>
      <c r="IN144" s="2">
        <v>6860</v>
      </c>
      <c r="IO144" s="2">
        <v>6820</v>
      </c>
      <c r="IP144" s="2">
        <v>6340</v>
      </c>
      <c r="IQ144" s="2">
        <v>5980</v>
      </c>
      <c r="IR144" s="2">
        <v>6120</v>
      </c>
      <c r="IS144" s="2">
        <v>5860</v>
      </c>
      <c r="IT144" s="2">
        <v>5720</v>
      </c>
    </row>
    <row r="145" spans="1:254" ht="15.9" customHeight="1">
      <c r="A145" s="65" t="s">
        <v>284</v>
      </c>
      <c r="B145" s="25" t="s">
        <v>285</v>
      </c>
      <c r="C145" s="39">
        <v>19150</v>
      </c>
      <c r="D145" s="38">
        <v>-5630</v>
      </c>
      <c r="E145" s="34">
        <v>24780</v>
      </c>
      <c r="F145" s="34">
        <v>25060</v>
      </c>
      <c r="G145" s="29">
        <v>22700</v>
      </c>
      <c r="H145" s="29">
        <v>21620</v>
      </c>
      <c r="I145" s="29">
        <v>22690</v>
      </c>
      <c r="J145" s="29">
        <v>19950</v>
      </c>
      <c r="K145" s="29">
        <v>21200</v>
      </c>
      <c r="L145" s="29">
        <v>21740</v>
      </c>
      <c r="M145" s="29">
        <v>23110</v>
      </c>
      <c r="N145" s="29">
        <v>23690</v>
      </c>
      <c r="O145" s="29">
        <v>24970</v>
      </c>
      <c r="P145" s="29">
        <v>25170</v>
      </c>
      <c r="Q145" s="29">
        <v>23670</v>
      </c>
      <c r="R145" s="29">
        <v>23960</v>
      </c>
      <c r="S145" s="29">
        <v>25840</v>
      </c>
      <c r="T145" s="29">
        <v>26960</v>
      </c>
      <c r="U145" s="29">
        <v>25970</v>
      </c>
      <c r="V145" s="29">
        <v>27600</v>
      </c>
      <c r="W145" s="29">
        <v>27340</v>
      </c>
      <c r="X145" s="29">
        <v>26870</v>
      </c>
      <c r="Y145" s="29">
        <v>26790</v>
      </c>
      <c r="Z145" s="29">
        <v>27520</v>
      </c>
      <c r="AA145" s="29">
        <v>29550</v>
      </c>
      <c r="AB145" s="29">
        <v>30000</v>
      </c>
      <c r="AC145" s="29">
        <v>29150</v>
      </c>
      <c r="AD145" s="29">
        <v>31600</v>
      </c>
      <c r="AE145" s="29">
        <v>32500</v>
      </c>
      <c r="AF145" s="29">
        <v>31900</v>
      </c>
      <c r="AG145" s="29">
        <v>31750</v>
      </c>
      <c r="AH145" s="29">
        <v>34300</v>
      </c>
      <c r="AI145" s="29">
        <v>34900</v>
      </c>
      <c r="AJ145" s="29">
        <v>37050</v>
      </c>
      <c r="AK145" s="29">
        <v>39900</v>
      </c>
      <c r="AL145" s="29">
        <v>40900</v>
      </c>
      <c r="AM145" s="29">
        <v>37550</v>
      </c>
      <c r="AN145" s="29">
        <v>36600</v>
      </c>
      <c r="AO145" s="29">
        <v>37250</v>
      </c>
      <c r="AP145" s="29">
        <v>32950</v>
      </c>
      <c r="AQ145" s="29">
        <v>32050</v>
      </c>
      <c r="AR145" s="29">
        <v>31500</v>
      </c>
      <c r="AS145" s="29">
        <v>32850</v>
      </c>
      <c r="AT145" s="29">
        <v>35050</v>
      </c>
      <c r="AU145" s="29">
        <v>34600</v>
      </c>
      <c r="AV145" s="29">
        <v>36200</v>
      </c>
      <c r="AW145" s="29">
        <v>37350</v>
      </c>
      <c r="AX145" s="29">
        <v>40550</v>
      </c>
      <c r="AY145" s="29">
        <v>40400</v>
      </c>
      <c r="AZ145" s="29">
        <v>41900</v>
      </c>
      <c r="BA145" s="29">
        <v>40700</v>
      </c>
      <c r="BB145" s="29">
        <v>38850</v>
      </c>
      <c r="BC145" s="29">
        <v>40550</v>
      </c>
      <c r="BD145" s="29">
        <v>42250</v>
      </c>
      <c r="BE145" s="29">
        <v>45300</v>
      </c>
      <c r="BF145" s="29">
        <v>44250</v>
      </c>
      <c r="BG145" s="29">
        <v>41900</v>
      </c>
      <c r="BH145" s="29">
        <v>36300</v>
      </c>
      <c r="BI145" s="29">
        <v>40150</v>
      </c>
      <c r="BJ145" s="29">
        <v>40700</v>
      </c>
      <c r="BK145" s="29">
        <v>40950</v>
      </c>
      <c r="BL145" s="30">
        <v>38650</v>
      </c>
      <c r="BM145" s="2">
        <v>31650</v>
      </c>
      <c r="BN145" s="2">
        <v>32950</v>
      </c>
      <c r="BO145" s="2">
        <v>33800</v>
      </c>
      <c r="BP145" s="2">
        <v>33600</v>
      </c>
      <c r="BQ145" s="2">
        <v>32000</v>
      </c>
      <c r="BR145" s="2">
        <v>30750</v>
      </c>
      <c r="BS145" s="2">
        <v>32100</v>
      </c>
      <c r="BT145" s="2">
        <v>32400</v>
      </c>
      <c r="BU145" s="2">
        <v>31400</v>
      </c>
      <c r="BV145" s="2">
        <v>29610</v>
      </c>
      <c r="BW145" s="2">
        <v>30150</v>
      </c>
      <c r="BX145" s="2">
        <v>29590</v>
      </c>
      <c r="BY145" s="2">
        <v>28510</v>
      </c>
      <c r="BZ145" s="2">
        <v>28680</v>
      </c>
      <c r="CA145" s="2">
        <v>29620</v>
      </c>
      <c r="CB145" s="2">
        <v>29870</v>
      </c>
      <c r="CC145" s="2">
        <v>29870</v>
      </c>
      <c r="CD145" s="2">
        <v>30050</v>
      </c>
      <c r="CE145" s="2">
        <v>27070</v>
      </c>
      <c r="CF145" s="2">
        <v>28450</v>
      </c>
      <c r="CG145" s="2">
        <v>27650</v>
      </c>
      <c r="CH145" s="2">
        <v>26820</v>
      </c>
      <c r="CI145" s="2">
        <v>25680</v>
      </c>
      <c r="CJ145" s="2">
        <v>27110</v>
      </c>
      <c r="CK145" s="2">
        <v>27210</v>
      </c>
      <c r="CL145" s="2">
        <v>28550</v>
      </c>
      <c r="CM145" s="2">
        <v>28890</v>
      </c>
      <c r="CN145" s="2">
        <v>26350</v>
      </c>
      <c r="CO145" s="2">
        <v>27500</v>
      </c>
      <c r="CP145" s="2">
        <v>28720</v>
      </c>
      <c r="CQ145" s="2">
        <v>30850</v>
      </c>
      <c r="CR145" s="2">
        <v>28470</v>
      </c>
      <c r="CS145" s="2">
        <v>27330</v>
      </c>
      <c r="CT145" s="2">
        <v>26390</v>
      </c>
      <c r="CU145" s="2">
        <v>25990</v>
      </c>
      <c r="CV145" s="2">
        <v>26640</v>
      </c>
      <c r="CW145" s="2">
        <v>26460</v>
      </c>
      <c r="CX145" s="2">
        <v>25800</v>
      </c>
      <c r="CY145" s="2">
        <v>23850</v>
      </c>
      <c r="CZ145" s="2">
        <v>24290</v>
      </c>
      <c r="DA145" s="2">
        <v>24800</v>
      </c>
      <c r="DB145" s="2">
        <v>24930</v>
      </c>
      <c r="DC145" s="2">
        <v>23150</v>
      </c>
      <c r="DD145" s="2">
        <v>25190</v>
      </c>
      <c r="DE145" s="2">
        <v>24490</v>
      </c>
      <c r="DF145" s="2">
        <v>23270</v>
      </c>
      <c r="DG145" s="2">
        <v>25900</v>
      </c>
      <c r="DH145" s="2">
        <v>25950</v>
      </c>
      <c r="DI145" s="2">
        <v>22000</v>
      </c>
      <c r="DJ145" s="2">
        <v>22450</v>
      </c>
      <c r="DK145" s="2">
        <v>22740</v>
      </c>
      <c r="DL145" s="2">
        <v>22290</v>
      </c>
      <c r="DM145" s="2">
        <v>21930</v>
      </c>
      <c r="DN145" s="2">
        <v>20340</v>
      </c>
      <c r="DO145" s="2">
        <v>19830</v>
      </c>
      <c r="DP145" s="2">
        <v>20230</v>
      </c>
      <c r="DQ145" s="2">
        <v>20500</v>
      </c>
      <c r="DR145" s="2">
        <v>19690</v>
      </c>
      <c r="DS145" s="2">
        <v>19040</v>
      </c>
      <c r="DT145" s="2">
        <v>17970</v>
      </c>
      <c r="DU145" s="2">
        <v>16140</v>
      </c>
      <c r="DV145" s="2">
        <v>13490</v>
      </c>
      <c r="DW145" s="2">
        <v>14130</v>
      </c>
      <c r="DX145" s="2">
        <v>14220</v>
      </c>
      <c r="DY145" s="2">
        <v>14390</v>
      </c>
      <c r="DZ145" s="2">
        <v>13350</v>
      </c>
      <c r="EA145" s="2">
        <v>12720</v>
      </c>
      <c r="EB145" s="2">
        <v>11600</v>
      </c>
      <c r="EC145" s="2">
        <v>11330</v>
      </c>
      <c r="ED145" s="2">
        <v>10320</v>
      </c>
      <c r="EE145" s="2">
        <v>9730</v>
      </c>
      <c r="EF145" s="2">
        <v>10500</v>
      </c>
      <c r="EG145" s="2">
        <v>10350</v>
      </c>
      <c r="EH145" s="2">
        <v>9570</v>
      </c>
      <c r="EI145" s="2">
        <v>9650</v>
      </c>
      <c r="EJ145" s="2">
        <v>10120</v>
      </c>
      <c r="EK145" s="2">
        <v>10200</v>
      </c>
      <c r="EL145" s="2">
        <v>9990</v>
      </c>
      <c r="EM145" s="2">
        <v>10080</v>
      </c>
      <c r="EN145" s="2">
        <v>10410</v>
      </c>
      <c r="EO145" s="2">
        <v>10430</v>
      </c>
      <c r="EP145" s="2">
        <v>10660</v>
      </c>
      <c r="EQ145" s="2">
        <v>10760</v>
      </c>
      <c r="ER145" s="2">
        <v>10960</v>
      </c>
      <c r="ES145" s="2">
        <v>10890</v>
      </c>
      <c r="ET145" s="2">
        <v>10790</v>
      </c>
      <c r="EU145" s="2">
        <v>10920</v>
      </c>
      <c r="EV145" s="2">
        <v>11080</v>
      </c>
      <c r="EW145" s="2">
        <v>11240</v>
      </c>
      <c r="EX145" s="2">
        <v>11280</v>
      </c>
      <c r="EY145" s="2">
        <v>11460</v>
      </c>
      <c r="EZ145" s="2">
        <v>11210</v>
      </c>
      <c r="FA145" s="2">
        <v>10990</v>
      </c>
      <c r="FB145" s="2">
        <v>11180</v>
      </c>
      <c r="FC145" s="2">
        <v>10970</v>
      </c>
      <c r="FD145" s="2">
        <v>10900</v>
      </c>
      <c r="FE145" s="2">
        <v>11110</v>
      </c>
      <c r="FF145" s="2">
        <v>11500</v>
      </c>
      <c r="FG145" s="2">
        <v>11920</v>
      </c>
      <c r="FH145" s="2">
        <v>11960</v>
      </c>
      <c r="FI145" s="2">
        <v>11800</v>
      </c>
      <c r="FJ145" s="2">
        <v>11740</v>
      </c>
      <c r="FK145" s="2">
        <v>11550</v>
      </c>
      <c r="FL145" s="2">
        <v>11700</v>
      </c>
      <c r="FM145" s="2">
        <v>11530</v>
      </c>
      <c r="FN145" s="2">
        <v>11270</v>
      </c>
      <c r="FO145" s="2">
        <v>11400</v>
      </c>
      <c r="FP145" s="2">
        <v>11530</v>
      </c>
      <c r="FQ145" s="2">
        <v>11480</v>
      </c>
      <c r="FR145" s="2">
        <v>10850</v>
      </c>
      <c r="FS145" s="2">
        <v>9990</v>
      </c>
      <c r="FT145" s="2">
        <v>9900</v>
      </c>
      <c r="FU145" s="2">
        <v>10470</v>
      </c>
      <c r="FV145" s="2">
        <v>9960</v>
      </c>
      <c r="FW145" s="2">
        <v>10150</v>
      </c>
      <c r="FX145" s="2">
        <v>10760</v>
      </c>
      <c r="FY145" s="2">
        <v>10530</v>
      </c>
      <c r="FZ145" s="2">
        <v>10770</v>
      </c>
      <c r="GA145" s="2">
        <v>9320</v>
      </c>
      <c r="GB145" s="2">
        <v>9370</v>
      </c>
      <c r="GC145" s="2">
        <v>9120</v>
      </c>
      <c r="GD145" s="2">
        <v>9370</v>
      </c>
      <c r="GE145" s="2">
        <v>10080</v>
      </c>
      <c r="GF145" s="2">
        <v>9860</v>
      </c>
      <c r="GG145" s="2">
        <v>10420</v>
      </c>
      <c r="GH145" s="2">
        <v>10270</v>
      </c>
      <c r="GI145" s="2">
        <v>9990</v>
      </c>
      <c r="GJ145" s="2">
        <v>10040</v>
      </c>
      <c r="GK145" s="2">
        <v>10100</v>
      </c>
      <c r="GL145" s="2">
        <v>10180</v>
      </c>
      <c r="GM145" s="2">
        <v>9930</v>
      </c>
      <c r="GN145" s="2">
        <v>9760</v>
      </c>
      <c r="GO145" s="2">
        <v>9790</v>
      </c>
      <c r="GP145" s="2">
        <v>9900</v>
      </c>
      <c r="GQ145" s="2">
        <v>9800</v>
      </c>
      <c r="GR145" s="2">
        <v>9460</v>
      </c>
      <c r="GS145" s="2">
        <v>9560</v>
      </c>
      <c r="GT145" s="2">
        <v>9460</v>
      </c>
      <c r="GU145" s="2">
        <v>9580</v>
      </c>
      <c r="GV145" s="2">
        <v>9830</v>
      </c>
      <c r="GW145" s="2">
        <v>9990</v>
      </c>
      <c r="GX145" s="2">
        <v>9820</v>
      </c>
      <c r="GY145" s="2">
        <v>9980</v>
      </c>
      <c r="GZ145" s="2">
        <v>9890</v>
      </c>
      <c r="HA145" s="2">
        <v>9520</v>
      </c>
      <c r="HB145" s="2">
        <v>9710</v>
      </c>
      <c r="HC145" s="2">
        <v>9710</v>
      </c>
      <c r="HD145" s="2">
        <v>10040</v>
      </c>
      <c r="HE145" s="2">
        <v>10200</v>
      </c>
      <c r="HF145" s="2">
        <v>10240</v>
      </c>
      <c r="HG145" s="2">
        <v>10110</v>
      </c>
      <c r="HH145" s="2">
        <v>9940</v>
      </c>
      <c r="HI145" s="2">
        <v>10200</v>
      </c>
      <c r="HJ145" s="2">
        <v>10330</v>
      </c>
      <c r="HK145" s="2">
        <v>9960</v>
      </c>
      <c r="HL145" s="2">
        <v>10050</v>
      </c>
      <c r="HM145" s="2">
        <v>10220</v>
      </c>
      <c r="HN145" s="2">
        <v>10140</v>
      </c>
      <c r="HO145" s="2">
        <v>10200</v>
      </c>
      <c r="HP145" s="2">
        <v>9890</v>
      </c>
      <c r="HQ145" s="2">
        <v>10040</v>
      </c>
      <c r="HR145" s="2">
        <v>9940</v>
      </c>
      <c r="HS145" s="2">
        <v>9870</v>
      </c>
      <c r="HT145" s="2">
        <v>9320</v>
      </c>
      <c r="HU145" s="2">
        <v>9580</v>
      </c>
      <c r="HV145" s="2">
        <v>9740</v>
      </c>
      <c r="HW145" s="2">
        <v>9730</v>
      </c>
      <c r="HX145" s="2">
        <v>9950</v>
      </c>
      <c r="HY145" s="2">
        <v>9810</v>
      </c>
      <c r="HZ145" s="2">
        <v>9620</v>
      </c>
      <c r="IA145" s="2">
        <v>9540</v>
      </c>
      <c r="IB145" s="2">
        <v>9480</v>
      </c>
      <c r="IC145" s="2">
        <v>9130</v>
      </c>
      <c r="ID145" s="2">
        <v>8930</v>
      </c>
      <c r="IE145" s="2">
        <v>8390</v>
      </c>
      <c r="IF145" s="2">
        <v>8120</v>
      </c>
      <c r="IG145" s="2">
        <v>8010</v>
      </c>
      <c r="IH145" s="2">
        <v>8070</v>
      </c>
      <c r="II145" s="2">
        <v>8190</v>
      </c>
      <c r="IJ145" s="2">
        <v>8360</v>
      </c>
      <c r="IK145" s="2">
        <v>8090</v>
      </c>
      <c r="IL145" s="2">
        <v>8180</v>
      </c>
      <c r="IM145" s="2">
        <v>8720</v>
      </c>
      <c r="IN145" s="2">
        <v>7500</v>
      </c>
      <c r="IO145" s="2">
        <v>7490</v>
      </c>
      <c r="IP145" s="2">
        <v>7380</v>
      </c>
      <c r="IQ145" s="2">
        <v>7580</v>
      </c>
      <c r="IR145" s="2">
        <v>7540</v>
      </c>
      <c r="IS145" s="2">
        <v>7320</v>
      </c>
      <c r="IT145" s="2">
        <v>7410</v>
      </c>
    </row>
    <row r="146" spans="1:254" ht="15.9" customHeight="1">
      <c r="A146" s="65" t="s">
        <v>286</v>
      </c>
      <c r="B146" s="25" t="s">
        <v>287</v>
      </c>
      <c r="C146" s="39">
        <v>321</v>
      </c>
      <c r="D146" s="38">
        <v>6</v>
      </c>
      <c r="E146" s="34">
        <v>315</v>
      </c>
      <c r="F146" s="34">
        <v>322</v>
      </c>
      <c r="G146" s="29">
        <v>322</v>
      </c>
      <c r="H146" s="29">
        <v>312</v>
      </c>
      <c r="I146" s="29">
        <v>310</v>
      </c>
      <c r="J146" s="29">
        <v>304</v>
      </c>
      <c r="K146" s="29">
        <v>319</v>
      </c>
      <c r="L146" s="29">
        <v>331</v>
      </c>
      <c r="M146" s="29">
        <v>325</v>
      </c>
      <c r="N146" s="29">
        <v>306</v>
      </c>
      <c r="O146" s="29">
        <v>313</v>
      </c>
      <c r="P146" s="29">
        <v>315</v>
      </c>
      <c r="Q146" s="29">
        <v>309</v>
      </c>
      <c r="R146" s="29">
        <v>314</v>
      </c>
      <c r="S146" s="29">
        <v>338</v>
      </c>
      <c r="T146" s="29">
        <v>338</v>
      </c>
      <c r="U146" s="29">
        <v>328</v>
      </c>
      <c r="V146" s="29">
        <v>335</v>
      </c>
      <c r="W146" s="29">
        <v>324</v>
      </c>
      <c r="X146" s="29">
        <v>305</v>
      </c>
      <c r="Y146" s="29">
        <v>307</v>
      </c>
      <c r="Z146" s="29">
        <v>316</v>
      </c>
      <c r="AA146" s="29">
        <v>323</v>
      </c>
      <c r="AB146" s="29">
        <v>314</v>
      </c>
      <c r="AC146" s="29">
        <v>317</v>
      </c>
      <c r="AD146" s="29">
        <v>311</v>
      </c>
      <c r="AE146" s="29">
        <v>326</v>
      </c>
      <c r="AF146" s="29">
        <v>315</v>
      </c>
      <c r="AG146" s="29">
        <v>313</v>
      </c>
      <c r="AH146" s="29">
        <v>328</v>
      </c>
      <c r="AI146" s="29">
        <v>327</v>
      </c>
      <c r="AJ146" s="29">
        <v>337</v>
      </c>
      <c r="AK146" s="29">
        <v>351</v>
      </c>
      <c r="AL146" s="29">
        <v>393</v>
      </c>
      <c r="AM146" s="29">
        <v>426</v>
      </c>
      <c r="AN146" s="29">
        <v>361</v>
      </c>
      <c r="AO146" s="29">
        <v>339</v>
      </c>
      <c r="AP146" s="29">
        <v>342</v>
      </c>
      <c r="AQ146" s="29">
        <v>336</v>
      </c>
      <c r="AR146" s="29">
        <v>319</v>
      </c>
      <c r="AS146" s="29">
        <v>320</v>
      </c>
      <c r="AT146" s="29">
        <v>345</v>
      </c>
      <c r="AU146" s="29">
        <v>312</v>
      </c>
      <c r="AV146" s="29">
        <v>352</v>
      </c>
      <c r="AW146" s="29">
        <v>353</v>
      </c>
      <c r="AX146" s="29">
        <v>349</v>
      </c>
      <c r="AY146" s="29">
        <v>339</v>
      </c>
      <c r="AZ146" s="29">
        <v>358</v>
      </c>
      <c r="BA146" s="29">
        <v>384</v>
      </c>
      <c r="BB146" s="29">
        <v>397</v>
      </c>
      <c r="BC146" s="29">
        <v>422</v>
      </c>
      <c r="BD146" s="29">
        <v>444</v>
      </c>
      <c r="BE146" s="29">
        <v>449</v>
      </c>
      <c r="BF146" s="29">
        <v>462</v>
      </c>
      <c r="BG146" s="29">
        <v>452</v>
      </c>
      <c r="BH146" s="29">
        <v>434</v>
      </c>
      <c r="BI146" s="29">
        <v>456</v>
      </c>
      <c r="BJ146" s="29">
        <v>469</v>
      </c>
      <c r="BK146" s="29">
        <v>445</v>
      </c>
      <c r="BL146" s="30">
        <v>440</v>
      </c>
      <c r="BM146" s="2">
        <v>505</v>
      </c>
      <c r="BN146" s="2">
        <v>502</v>
      </c>
      <c r="BO146" s="2">
        <v>541</v>
      </c>
      <c r="BP146" s="2">
        <v>543</v>
      </c>
      <c r="BQ146" s="2">
        <v>555</v>
      </c>
      <c r="BR146" s="2">
        <v>541</v>
      </c>
      <c r="BS146" s="2">
        <v>530</v>
      </c>
      <c r="BT146" s="2">
        <v>552</v>
      </c>
      <c r="BU146" s="2">
        <v>565</v>
      </c>
      <c r="BV146" s="2">
        <v>562</v>
      </c>
      <c r="BW146" s="2">
        <v>573</v>
      </c>
      <c r="BX146" s="2">
        <v>618</v>
      </c>
      <c r="BY146" s="2">
        <v>719</v>
      </c>
      <c r="BZ146" s="2">
        <v>749</v>
      </c>
      <c r="CA146" s="2">
        <v>793</v>
      </c>
      <c r="CB146" s="2">
        <v>750</v>
      </c>
      <c r="CC146" s="2">
        <v>703</v>
      </c>
      <c r="CD146" s="2">
        <v>742</v>
      </c>
      <c r="CE146" s="2">
        <v>745</v>
      </c>
      <c r="CF146" s="2">
        <v>807</v>
      </c>
      <c r="CG146" s="2">
        <v>709</v>
      </c>
      <c r="CH146" s="2">
        <v>698</v>
      </c>
      <c r="CI146" s="2">
        <v>670</v>
      </c>
      <c r="CJ146" s="2">
        <v>604</v>
      </c>
      <c r="CK146" s="2">
        <v>680</v>
      </c>
      <c r="CL146" s="2">
        <v>719</v>
      </c>
      <c r="CM146" s="2">
        <v>805</v>
      </c>
      <c r="CN146" s="2">
        <v>797</v>
      </c>
      <c r="CO146" s="2">
        <v>851</v>
      </c>
      <c r="CP146" s="2">
        <v>928</v>
      </c>
      <c r="CQ146" s="2">
        <v>882</v>
      </c>
      <c r="CR146" s="2">
        <v>995</v>
      </c>
      <c r="CS146" s="2">
        <v>855</v>
      </c>
      <c r="CT146" s="2">
        <v>705</v>
      </c>
      <c r="CU146" s="2">
        <v>646</v>
      </c>
      <c r="CV146" s="2">
        <v>560</v>
      </c>
      <c r="CW146" s="2">
        <v>494</v>
      </c>
      <c r="CX146" s="2">
        <v>438</v>
      </c>
      <c r="CY146" s="2">
        <v>469</v>
      </c>
      <c r="CZ146" s="2">
        <v>509</v>
      </c>
      <c r="DA146" s="2">
        <v>502</v>
      </c>
      <c r="DB146" s="2">
        <v>469</v>
      </c>
      <c r="DC146" s="2">
        <v>448</v>
      </c>
      <c r="DD146" s="2">
        <v>482</v>
      </c>
      <c r="DE146" s="2">
        <v>480</v>
      </c>
      <c r="DF146" s="2">
        <v>502</v>
      </c>
      <c r="DG146" s="2">
        <v>507</v>
      </c>
      <c r="DH146" s="2">
        <v>506</v>
      </c>
      <c r="DI146" s="2">
        <v>458</v>
      </c>
      <c r="DJ146" s="2">
        <v>431</v>
      </c>
      <c r="DK146" s="2">
        <v>424</v>
      </c>
      <c r="DL146" s="2">
        <v>423</v>
      </c>
      <c r="DM146" s="2">
        <v>466</v>
      </c>
      <c r="DN146" s="2">
        <v>437</v>
      </c>
      <c r="DO146" s="2">
        <v>438</v>
      </c>
      <c r="DP146" s="2">
        <v>384</v>
      </c>
      <c r="DQ146" s="2">
        <v>375</v>
      </c>
      <c r="DR146" s="2">
        <v>391</v>
      </c>
      <c r="DS146" s="2">
        <v>375</v>
      </c>
      <c r="DT146" s="2">
        <v>352</v>
      </c>
      <c r="DU146" s="2">
        <v>330</v>
      </c>
      <c r="DV146" s="2">
        <v>325</v>
      </c>
      <c r="DW146" s="2">
        <v>336</v>
      </c>
      <c r="DX146" s="2">
        <v>347</v>
      </c>
      <c r="DY146" s="2">
        <v>389</v>
      </c>
      <c r="DZ146" s="2">
        <v>355</v>
      </c>
      <c r="EA146" s="2">
        <v>331</v>
      </c>
      <c r="EB146" s="2">
        <v>372</v>
      </c>
      <c r="EC146" s="2">
        <v>309</v>
      </c>
      <c r="ED146" s="2">
        <v>335</v>
      </c>
      <c r="EE146" s="2">
        <v>292</v>
      </c>
      <c r="EF146" s="2">
        <v>247</v>
      </c>
      <c r="EG146" s="2">
        <v>241</v>
      </c>
      <c r="EH146" s="2">
        <v>235</v>
      </c>
      <c r="EI146" s="2">
        <v>243</v>
      </c>
      <c r="EJ146" s="2">
        <v>243</v>
      </c>
      <c r="EK146" s="2">
        <v>240</v>
      </c>
      <c r="EL146" s="2">
        <v>238</v>
      </c>
      <c r="EM146" s="2">
        <v>238</v>
      </c>
      <c r="EN146" s="2">
        <v>244</v>
      </c>
      <c r="EO146" s="2">
        <v>247</v>
      </c>
      <c r="EP146" s="2">
        <v>249</v>
      </c>
      <c r="EQ146" s="2">
        <v>276</v>
      </c>
      <c r="ER146" s="2">
        <v>292</v>
      </c>
      <c r="ES146" s="2">
        <v>214</v>
      </c>
      <c r="ET146" s="2">
        <v>208</v>
      </c>
      <c r="EU146" s="2">
        <v>213</v>
      </c>
      <c r="EV146" s="2">
        <v>211</v>
      </c>
      <c r="EW146" s="2">
        <v>213</v>
      </c>
      <c r="EX146" s="2">
        <v>215</v>
      </c>
      <c r="EY146" s="2">
        <v>216</v>
      </c>
      <c r="EZ146" s="2">
        <v>226</v>
      </c>
      <c r="FA146" s="2">
        <v>231</v>
      </c>
      <c r="FB146" s="2">
        <v>237</v>
      </c>
      <c r="FC146" s="2">
        <v>241</v>
      </c>
      <c r="FD146" s="2">
        <v>245</v>
      </c>
      <c r="FE146" s="2">
        <v>249</v>
      </c>
      <c r="FF146" s="2">
        <v>248</v>
      </c>
      <c r="FG146" s="2">
        <v>247</v>
      </c>
      <c r="FH146" s="2">
        <v>245</v>
      </c>
      <c r="FI146" s="2">
        <v>248</v>
      </c>
      <c r="FJ146" s="2">
        <v>251</v>
      </c>
      <c r="FK146" s="2">
        <v>255</v>
      </c>
      <c r="FL146" s="2">
        <v>253</v>
      </c>
      <c r="FM146" s="2">
        <v>248</v>
      </c>
      <c r="FN146" s="2">
        <v>254</v>
      </c>
      <c r="FO146" s="2">
        <v>265</v>
      </c>
      <c r="FP146" s="2">
        <v>268</v>
      </c>
      <c r="FQ146" s="2">
        <v>258</v>
      </c>
      <c r="FR146" s="2">
        <v>251</v>
      </c>
      <c r="FS146" s="2">
        <v>253</v>
      </c>
      <c r="FT146" s="2">
        <v>254</v>
      </c>
      <c r="FU146" s="2">
        <v>262</v>
      </c>
      <c r="FV146" s="2">
        <v>260</v>
      </c>
      <c r="FW146" s="2">
        <v>257</v>
      </c>
      <c r="FX146" s="2">
        <v>266</v>
      </c>
      <c r="FY146" s="2">
        <v>285</v>
      </c>
      <c r="FZ146" s="2">
        <v>297</v>
      </c>
      <c r="GA146" s="2">
        <v>301</v>
      </c>
      <c r="GB146" s="2">
        <v>294</v>
      </c>
      <c r="GC146" s="2">
        <v>302</v>
      </c>
      <c r="GD146" s="2">
        <v>305</v>
      </c>
      <c r="GE146" s="2">
        <v>312</v>
      </c>
      <c r="GF146" s="2">
        <v>308</v>
      </c>
      <c r="GG146" s="2">
        <v>317</v>
      </c>
      <c r="GH146" s="2">
        <v>319</v>
      </c>
      <c r="GI146" s="2">
        <v>314</v>
      </c>
      <c r="GJ146" s="2">
        <v>319</v>
      </c>
      <c r="GK146" s="2">
        <v>326</v>
      </c>
      <c r="GL146" s="2">
        <v>333</v>
      </c>
      <c r="GM146" s="2">
        <v>333</v>
      </c>
      <c r="GN146" s="2">
        <v>336</v>
      </c>
      <c r="GO146" s="2">
        <v>339</v>
      </c>
      <c r="GP146" s="2">
        <v>345</v>
      </c>
      <c r="GQ146" s="2">
        <v>345</v>
      </c>
      <c r="GR146" s="2">
        <v>316</v>
      </c>
      <c r="GS146" s="2">
        <v>318</v>
      </c>
      <c r="GT146" s="2">
        <v>350</v>
      </c>
      <c r="GU146" s="2">
        <v>390</v>
      </c>
      <c r="GV146" s="2">
        <v>401</v>
      </c>
      <c r="GW146" s="2">
        <v>412</v>
      </c>
      <c r="GX146" s="2">
        <v>431</v>
      </c>
      <c r="GY146" s="2">
        <v>442</v>
      </c>
      <c r="GZ146" s="2">
        <v>392</v>
      </c>
      <c r="HA146" s="2">
        <v>390</v>
      </c>
      <c r="HB146" s="2">
        <v>382</v>
      </c>
      <c r="HC146" s="2">
        <v>363</v>
      </c>
      <c r="HD146" s="2">
        <v>361</v>
      </c>
      <c r="HE146" s="2">
        <v>365</v>
      </c>
      <c r="HF146" s="2">
        <v>368</v>
      </c>
      <c r="HG146" s="2">
        <v>360</v>
      </c>
      <c r="HH146" s="2">
        <v>367</v>
      </c>
      <c r="HI146" s="2">
        <v>367</v>
      </c>
      <c r="HJ146" s="2">
        <v>355</v>
      </c>
      <c r="HK146" s="2">
        <v>355</v>
      </c>
      <c r="HL146" s="2">
        <v>359</v>
      </c>
      <c r="HM146" s="2">
        <v>362</v>
      </c>
      <c r="HN146" s="2">
        <v>363</v>
      </c>
      <c r="HO146" s="2">
        <v>368</v>
      </c>
      <c r="HP146" s="2">
        <v>386</v>
      </c>
      <c r="HQ146" s="2">
        <v>402</v>
      </c>
      <c r="HR146" s="2">
        <v>401</v>
      </c>
      <c r="HS146" s="2">
        <v>395</v>
      </c>
      <c r="HT146" s="2">
        <v>396</v>
      </c>
      <c r="HU146" s="2">
        <v>403</v>
      </c>
      <c r="HV146" s="2">
        <v>412</v>
      </c>
      <c r="HW146" s="2">
        <v>412</v>
      </c>
      <c r="HX146" s="2">
        <v>406</v>
      </c>
      <c r="HY146" s="2">
        <v>404</v>
      </c>
      <c r="HZ146" s="2">
        <v>408</v>
      </c>
      <c r="IA146" s="2">
        <v>409</v>
      </c>
      <c r="IB146" s="2">
        <v>415</v>
      </c>
      <c r="IC146" s="2">
        <v>416</v>
      </c>
      <c r="ID146" s="2">
        <v>420</v>
      </c>
      <c r="IE146" s="2">
        <v>427</v>
      </c>
      <c r="IF146" s="2">
        <v>426</v>
      </c>
      <c r="IG146" s="2">
        <v>414</v>
      </c>
      <c r="IH146" s="2">
        <v>410</v>
      </c>
      <c r="II146" s="2">
        <v>411</v>
      </c>
      <c r="IJ146" s="2">
        <v>413</v>
      </c>
      <c r="IK146" s="2">
        <v>414</v>
      </c>
      <c r="IL146" s="2">
        <v>427</v>
      </c>
      <c r="IM146" s="2">
        <v>430</v>
      </c>
      <c r="IN146" s="2">
        <v>424</v>
      </c>
      <c r="IO146" s="2">
        <v>424</v>
      </c>
      <c r="IP146" s="2">
        <v>427</v>
      </c>
      <c r="IQ146" s="2">
        <v>440</v>
      </c>
      <c r="IR146" s="2">
        <v>440</v>
      </c>
      <c r="IS146" s="2">
        <v>448</v>
      </c>
      <c r="IT146" s="2">
        <v>416</v>
      </c>
    </row>
    <row r="147" spans="1:254" ht="15.9" customHeight="1">
      <c r="A147" s="65" t="s">
        <v>288</v>
      </c>
      <c r="B147" s="25" t="s">
        <v>289</v>
      </c>
      <c r="C147" s="39">
        <v>9360</v>
      </c>
      <c r="D147" s="38">
        <v>-320</v>
      </c>
      <c r="E147" s="34">
        <v>9680</v>
      </c>
      <c r="F147" s="34">
        <v>9960</v>
      </c>
      <c r="G147" s="29">
        <v>9350</v>
      </c>
      <c r="H147" s="29">
        <v>8670</v>
      </c>
      <c r="I147" s="29">
        <v>8850</v>
      </c>
      <c r="J147" s="29">
        <v>7880</v>
      </c>
      <c r="K147" s="29">
        <v>8490</v>
      </c>
      <c r="L147" s="29">
        <v>9100</v>
      </c>
      <c r="M147" s="29">
        <v>9960</v>
      </c>
      <c r="N147" s="29">
        <v>10270</v>
      </c>
      <c r="O147" s="29">
        <v>10720</v>
      </c>
      <c r="P147" s="29">
        <v>10960</v>
      </c>
      <c r="Q147" s="29">
        <v>10270</v>
      </c>
      <c r="R147" s="29">
        <v>10620</v>
      </c>
      <c r="S147" s="29">
        <v>11950</v>
      </c>
      <c r="T147" s="29">
        <v>12450</v>
      </c>
      <c r="U147" s="29">
        <v>12860</v>
      </c>
      <c r="V147" s="29">
        <v>13750</v>
      </c>
      <c r="W147" s="29">
        <v>13950</v>
      </c>
      <c r="X147" s="29">
        <v>12100</v>
      </c>
      <c r="Y147" s="29">
        <v>11830</v>
      </c>
      <c r="Z147" s="29">
        <v>12980</v>
      </c>
      <c r="AA147" s="29">
        <v>13500</v>
      </c>
      <c r="AB147" s="29">
        <v>13500</v>
      </c>
      <c r="AC147" s="29">
        <v>13550</v>
      </c>
      <c r="AD147" s="29">
        <v>14560</v>
      </c>
      <c r="AE147" s="29">
        <v>14430</v>
      </c>
      <c r="AF147" s="29">
        <v>14000</v>
      </c>
      <c r="AG147" s="29">
        <v>14350</v>
      </c>
      <c r="AH147" s="29">
        <v>15240</v>
      </c>
      <c r="AI147" s="29">
        <v>15270</v>
      </c>
      <c r="AJ147" s="29">
        <v>15780</v>
      </c>
      <c r="AK147" s="29">
        <v>16190</v>
      </c>
      <c r="AL147" s="29">
        <v>15950</v>
      </c>
      <c r="AM147" s="29">
        <v>16030</v>
      </c>
      <c r="AN147" s="29">
        <v>16300</v>
      </c>
      <c r="AO147" s="29">
        <v>16930</v>
      </c>
      <c r="AP147" s="29">
        <v>15200</v>
      </c>
      <c r="AQ147" s="29">
        <v>12480</v>
      </c>
      <c r="AR147" s="29">
        <v>11580</v>
      </c>
      <c r="AS147" s="29">
        <v>12320</v>
      </c>
      <c r="AT147" s="29">
        <v>12690</v>
      </c>
      <c r="AU147" s="29">
        <v>12290</v>
      </c>
      <c r="AV147" s="29">
        <v>12700</v>
      </c>
      <c r="AW147" s="29">
        <v>13150</v>
      </c>
      <c r="AX147" s="29">
        <v>13400</v>
      </c>
      <c r="AY147" s="29">
        <v>12090</v>
      </c>
      <c r="AZ147" s="29">
        <v>11200</v>
      </c>
      <c r="BA147" s="29">
        <v>10590</v>
      </c>
      <c r="BB147" s="29">
        <v>10470</v>
      </c>
      <c r="BC147" s="29">
        <v>11670</v>
      </c>
      <c r="BD147" s="29">
        <v>11600</v>
      </c>
      <c r="BE147" s="29">
        <v>12320</v>
      </c>
      <c r="BF147" s="29">
        <v>11970</v>
      </c>
      <c r="BG147" s="29">
        <v>11340</v>
      </c>
      <c r="BH147" s="29">
        <v>11150</v>
      </c>
      <c r="BI147" s="29">
        <v>12120</v>
      </c>
      <c r="BJ147" s="29">
        <v>12630</v>
      </c>
      <c r="BK147" s="29">
        <v>13450</v>
      </c>
      <c r="BL147" s="30">
        <v>14100</v>
      </c>
      <c r="BM147" s="2">
        <v>13290</v>
      </c>
      <c r="BN147" s="2">
        <v>13340</v>
      </c>
      <c r="BO147" s="2">
        <v>14000</v>
      </c>
      <c r="BP147" s="2">
        <v>13920</v>
      </c>
      <c r="BQ147" s="2">
        <v>14470</v>
      </c>
      <c r="BR147" s="2">
        <v>11790</v>
      </c>
      <c r="BS147" s="2">
        <v>11780</v>
      </c>
      <c r="BT147" s="2">
        <v>11300</v>
      </c>
      <c r="BU147" s="2">
        <v>11540</v>
      </c>
      <c r="BV147" s="2">
        <v>11380</v>
      </c>
      <c r="BW147" s="2">
        <v>11040</v>
      </c>
      <c r="BX147" s="2">
        <v>10440</v>
      </c>
      <c r="BY147" s="2">
        <v>9880</v>
      </c>
      <c r="BZ147" s="2">
        <v>9820</v>
      </c>
      <c r="CA147" s="2">
        <v>9920</v>
      </c>
      <c r="CB147" s="2">
        <v>10400</v>
      </c>
      <c r="CC147" s="2">
        <v>10470</v>
      </c>
      <c r="CD147" s="2">
        <v>10760</v>
      </c>
      <c r="CE147" s="2">
        <v>9820</v>
      </c>
      <c r="CF147" s="2">
        <v>9520</v>
      </c>
      <c r="CG147" s="2">
        <v>9340</v>
      </c>
      <c r="CH147" s="2">
        <v>9330</v>
      </c>
      <c r="CI147" s="2">
        <v>8520</v>
      </c>
      <c r="CJ147" s="2">
        <v>8640</v>
      </c>
      <c r="CK147" s="2">
        <v>8630</v>
      </c>
      <c r="CL147" s="2">
        <v>8900</v>
      </c>
      <c r="CM147" s="2">
        <v>9040</v>
      </c>
      <c r="CN147" s="2">
        <v>8520</v>
      </c>
      <c r="CO147" s="2">
        <v>8310</v>
      </c>
      <c r="CP147" s="2">
        <v>8680</v>
      </c>
      <c r="CQ147" s="2">
        <v>9150</v>
      </c>
      <c r="CR147" s="2">
        <v>8360</v>
      </c>
      <c r="CS147" s="2">
        <v>8110</v>
      </c>
      <c r="CT147" s="2">
        <v>7560</v>
      </c>
      <c r="CU147" s="2">
        <v>8000</v>
      </c>
      <c r="CV147" s="2">
        <v>7710</v>
      </c>
      <c r="CW147" s="2">
        <v>8190</v>
      </c>
      <c r="CX147" s="2">
        <v>7880</v>
      </c>
      <c r="CY147" s="2">
        <v>6880</v>
      </c>
      <c r="CZ147" s="2">
        <v>6090</v>
      </c>
      <c r="DA147" s="2">
        <v>6320</v>
      </c>
      <c r="DB147" s="2">
        <v>5930</v>
      </c>
      <c r="DC147" s="2">
        <v>5690</v>
      </c>
      <c r="DD147" s="2">
        <v>6170</v>
      </c>
      <c r="DE147" s="2">
        <v>6350</v>
      </c>
      <c r="DF147" s="2">
        <v>6060</v>
      </c>
      <c r="DG147" s="2">
        <v>6650</v>
      </c>
      <c r="DH147" s="2">
        <v>6540</v>
      </c>
      <c r="DI147" s="2">
        <v>6310</v>
      </c>
      <c r="DJ147" s="2">
        <v>6430</v>
      </c>
      <c r="DK147" s="2">
        <v>6550</v>
      </c>
      <c r="DL147" s="2">
        <v>6600</v>
      </c>
      <c r="DM147" s="2">
        <v>6330</v>
      </c>
      <c r="DN147" s="2">
        <v>6270</v>
      </c>
      <c r="DO147" s="2">
        <v>6250</v>
      </c>
      <c r="DP147" s="2">
        <v>6230</v>
      </c>
      <c r="DQ147" s="2">
        <v>6050</v>
      </c>
      <c r="DR147" s="2">
        <v>5890</v>
      </c>
      <c r="DS147" s="2">
        <v>5860</v>
      </c>
      <c r="DT147" s="2">
        <v>5590</v>
      </c>
      <c r="DU147" s="2">
        <v>5430</v>
      </c>
      <c r="DV147" s="2">
        <v>5150</v>
      </c>
      <c r="DW147" s="2">
        <v>5180</v>
      </c>
      <c r="DX147" s="2">
        <v>4890</v>
      </c>
      <c r="DY147" s="2">
        <v>4895</v>
      </c>
      <c r="DZ147" s="2">
        <v>4885</v>
      </c>
      <c r="EA147" s="2">
        <v>4800</v>
      </c>
      <c r="EB147" s="2">
        <v>4990</v>
      </c>
      <c r="EC147" s="2">
        <v>4885</v>
      </c>
      <c r="ED147" s="2">
        <v>4915</v>
      </c>
      <c r="EE147" s="2">
        <v>4870</v>
      </c>
      <c r="EF147" s="2">
        <v>4975</v>
      </c>
      <c r="EG147" s="2">
        <v>4990</v>
      </c>
      <c r="EH147" s="2">
        <v>4785</v>
      </c>
      <c r="EI147" s="2">
        <v>4960</v>
      </c>
      <c r="EJ147" s="2">
        <v>4990</v>
      </c>
      <c r="EK147" s="2">
        <v>5130</v>
      </c>
      <c r="EL147" s="2">
        <v>4875</v>
      </c>
      <c r="EM147" s="2">
        <v>4830</v>
      </c>
      <c r="EN147" s="2">
        <v>4640</v>
      </c>
      <c r="EO147" s="2">
        <v>4525</v>
      </c>
      <c r="EP147" s="2">
        <v>4670</v>
      </c>
      <c r="EQ147" s="2">
        <v>4755</v>
      </c>
      <c r="ER147" s="2">
        <v>4745</v>
      </c>
      <c r="ES147" s="2">
        <v>4725</v>
      </c>
      <c r="ET147" s="2">
        <v>4735</v>
      </c>
      <c r="EU147" s="2">
        <v>4780</v>
      </c>
      <c r="EV147" s="2">
        <v>4765</v>
      </c>
      <c r="EW147" s="2">
        <v>4990</v>
      </c>
      <c r="EX147" s="2">
        <v>4765</v>
      </c>
      <c r="EY147" s="2">
        <v>4485</v>
      </c>
      <c r="EZ147" s="2">
        <v>4250</v>
      </c>
      <c r="FA147" s="2">
        <v>3895</v>
      </c>
      <c r="FB147" s="2">
        <v>3940</v>
      </c>
      <c r="FC147" s="2">
        <v>3970</v>
      </c>
      <c r="FD147" s="2">
        <v>4035</v>
      </c>
      <c r="FE147" s="2">
        <v>4000</v>
      </c>
      <c r="FF147" s="2">
        <v>4310</v>
      </c>
      <c r="FG147" s="2">
        <v>4125</v>
      </c>
      <c r="FH147" s="2">
        <v>4225</v>
      </c>
      <c r="FI147" s="2">
        <v>4120</v>
      </c>
      <c r="FJ147" s="2">
        <v>3980</v>
      </c>
      <c r="FK147" s="2">
        <v>3845</v>
      </c>
      <c r="FL147" s="2">
        <v>3910</v>
      </c>
      <c r="FM147" s="2">
        <v>3860</v>
      </c>
      <c r="FN147" s="2">
        <v>3815</v>
      </c>
      <c r="FO147" s="2">
        <v>3855</v>
      </c>
      <c r="FP147" s="2">
        <v>3855</v>
      </c>
      <c r="FQ147" s="2">
        <v>3835</v>
      </c>
      <c r="FR147" s="2">
        <v>3800</v>
      </c>
      <c r="FS147" s="2">
        <v>3840</v>
      </c>
      <c r="FT147" s="2">
        <v>3835</v>
      </c>
      <c r="FU147" s="2">
        <v>3985</v>
      </c>
      <c r="FV147" s="2">
        <v>3850</v>
      </c>
      <c r="FW147" s="2">
        <v>3975</v>
      </c>
      <c r="FX147" s="2">
        <v>4015</v>
      </c>
      <c r="FY147" s="2">
        <v>3940</v>
      </c>
      <c r="FZ147" s="2">
        <v>4035</v>
      </c>
      <c r="GA147" s="2">
        <v>4090</v>
      </c>
      <c r="GB147" s="2">
        <v>4195</v>
      </c>
      <c r="GC147" s="2">
        <v>4200</v>
      </c>
      <c r="GD147" s="2">
        <v>4040</v>
      </c>
      <c r="GE147" s="2">
        <v>4075</v>
      </c>
      <c r="GF147" s="2">
        <v>3980</v>
      </c>
      <c r="GG147" s="2">
        <v>4225</v>
      </c>
      <c r="GH147" s="2">
        <v>4160</v>
      </c>
      <c r="GI147" s="2">
        <v>4105</v>
      </c>
      <c r="GJ147" s="2">
        <v>4015</v>
      </c>
      <c r="GK147" s="2">
        <v>3920</v>
      </c>
      <c r="GL147" s="2">
        <v>4025</v>
      </c>
      <c r="GM147" s="2">
        <v>3965</v>
      </c>
      <c r="GN147" s="2">
        <v>3875</v>
      </c>
      <c r="GO147" s="2">
        <v>3885</v>
      </c>
      <c r="GP147" s="2">
        <v>3970</v>
      </c>
      <c r="GQ147" s="2">
        <v>4050</v>
      </c>
      <c r="GR147" s="2">
        <v>3975</v>
      </c>
      <c r="GS147" s="2">
        <v>4120</v>
      </c>
      <c r="GT147" s="2">
        <v>3975</v>
      </c>
      <c r="GU147" s="2">
        <v>4075</v>
      </c>
      <c r="GV147" s="2">
        <v>4295</v>
      </c>
      <c r="GW147" s="2">
        <v>4435</v>
      </c>
      <c r="GX147" s="2">
        <v>4125</v>
      </c>
      <c r="GY147" s="2">
        <v>4290</v>
      </c>
      <c r="GZ147" s="2">
        <v>3830</v>
      </c>
      <c r="HA147" s="2">
        <v>3710</v>
      </c>
      <c r="HB147" s="2">
        <v>3620</v>
      </c>
      <c r="HC147" s="2">
        <v>3535</v>
      </c>
      <c r="HD147" s="2">
        <v>3640</v>
      </c>
      <c r="HE147" s="2">
        <v>3605</v>
      </c>
      <c r="HF147" s="2">
        <v>3705</v>
      </c>
      <c r="HG147" s="2">
        <v>3760</v>
      </c>
      <c r="HH147" s="2">
        <v>3775</v>
      </c>
      <c r="HI147" s="2">
        <v>3780</v>
      </c>
      <c r="HJ147" s="2">
        <v>3750</v>
      </c>
      <c r="HK147" s="2">
        <v>3830</v>
      </c>
      <c r="HL147" s="2">
        <v>3425</v>
      </c>
      <c r="HM147" s="2">
        <v>3465</v>
      </c>
      <c r="HN147" s="2">
        <v>3500</v>
      </c>
      <c r="HO147" s="2">
        <v>3440</v>
      </c>
      <c r="HP147" s="2">
        <v>3080</v>
      </c>
      <c r="HQ147" s="2">
        <v>3010</v>
      </c>
      <c r="HR147" s="2">
        <v>2930</v>
      </c>
      <c r="HS147" s="2">
        <v>2830</v>
      </c>
      <c r="HT147" s="2">
        <v>2786</v>
      </c>
      <c r="HU147" s="2">
        <v>2779</v>
      </c>
      <c r="HV147" s="2">
        <v>2850</v>
      </c>
      <c r="HW147" s="2">
        <v>2875</v>
      </c>
      <c r="HX147" s="2">
        <v>2920</v>
      </c>
      <c r="HY147" s="2">
        <v>2907</v>
      </c>
      <c r="HZ147" s="2">
        <v>2903</v>
      </c>
      <c r="IA147" s="2">
        <v>2940</v>
      </c>
      <c r="IB147" s="2">
        <v>2981</v>
      </c>
      <c r="IC147" s="2">
        <v>2938</v>
      </c>
      <c r="ID147" s="2">
        <v>2940</v>
      </c>
      <c r="IE147" s="2">
        <v>3015</v>
      </c>
      <c r="IF147" s="2">
        <v>3055</v>
      </c>
      <c r="IG147" s="2">
        <v>3030</v>
      </c>
      <c r="IH147" s="2">
        <v>3030</v>
      </c>
      <c r="II147" s="2">
        <v>3020</v>
      </c>
      <c r="IJ147" s="2">
        <v>3020</v>
      </c>
      <c r="IK147" s="2">
        <v>2927</v>
      </c>
      <c r="IL147" s="2">
        <v>2864</v>
      </c>
      <c r="IM147" s="2">
        <v>2837</v>
      </c>
      <c r="IN147" s="2">
        <v>2824</v>
      </c>
      <c r="IO147" s="2">
        <v>2800</v>
      </c>
      <c r="IP147" s="2">
        <v>2769</v>
      </c>
      <c r="IQ147" s="2">
        <v>2836</v>
      </c>
      <c r="IR147" s="2">
        <v>2876</v>
      </c>
      <c r="IS147" s="2">
        <v>2861</v>
      </c>
      <c r="IT147" s="2">
        <v>2915</v>
      </c>
    </row>
    <row r="148" spans="1:254" ht="15.9" customHeight="1">
      <c r="A148" s="65" t="s">
        <v>290</v>
      </c>
      <c r="B148" s="25" t="s">
        <v>291</v>
      </c>
      <c r="C148" s="39">
        <v>1521</v>
      </c>
      <c r="D148" s="38">
        <v>10</v>
      </c>
      <c r="E148" s="34">
        <v>1511</v>
      </c>
      <c r="F148" s="34">
        <v>1519</v>
      </c>
      <c r="G148" s="29">
        <v>1478</v>
      </c>
      <c r="H148" s="29">
        <v>1399</v>
      </c>
      <c r="I148" s="29">
        <v>1318</v>
      </c>
      <c r="J148" s="29">
        <v>1266</v>
      </c>
      <c r="K148" s="29">
        <v>1284</v>
      </c>
      <c r="L148" s="29">
        <v>1341</v>
      </c>
      <c r="M148" s="29">
        <v>1395</v>
      </c>
      <c r="N148" s="29">
        <v>1392</v>
      </c>
      <c r="O148" s="29">
        <v>1425</v>
      </c>
      <c r="P148" s="29">
        <v>1442</v>
      </c>
      <c r="Q148" s="29">
        <v>1375</v>
      </c>
      <c r="R148" s="29">
        <v>1431</v>
      </c>
      <c r="S148" s="29">
        <v>1517</v>
      </c>
      <c r="T148" s="29">
        <v>1499</v>
      </c>
      <c r="U148" s="29">
        <v>1467</v>
      </c>
      <c r="V148" s="29">
        <v>1551</v>
      </c>
      <c r="W148" s="29">
        <v>1571</v>
      </c>
      <c r="X148" s="29">
        <v>1580</v>
      </c>
      <c r="Y148" s="29">
        <v>1617</v>
      </c>
      <c r="Z148" s="29">
        <v>1726</v>
      </c>
      <c r="AA148" s="29">
        <v>1865</v>
      </c>
      <c r="AB148" s="29">
        <v>1749</v>
      </c>
      <c r="AC148" s="29">
        <v>1777</v>
      </c>
      <c r="AD148" s="29">
        <v>1800</v>
      </c>
      <c r="AE148" s="29">
        <v>1854</v>
      </c>
      <c r="AF148" s="29">
        <v>1942</v>
      </c>
      <c r="AG148" s="29">
        <v>2075</v>
      </c>
      <c r="AH148" s="29">
        <v>2166</v>
      </c>
      <c r="AI148" s="29">
        <v>2070</v>
      </c>
      <c r="AJ148" s="29">
        <v>2074</v>
      </c>
      <c r="AK148" s="29">
        <v>2141</v>
      </c>
      <c r="AL148" s="29">
        <v>2262</v>
      </c>
      <c r="AM148" s="29">
        <v>2265</v>
      </c>
      <c r="AN148" s="29">
        <v>2490</v>
      </c>
      <c r="AO148" s="29">
        <v>2280</v>
      </c>
      <c r="AP148" s="29">
        <v>1895</v>
      </c>
      <c r="AQ148" s="29">
        <v>1856</v>
      </c>
      <c r="AR148" s="29">
        <v>1813</v>
      </c>
      <c r="AS148" s="29">
        <v>1933</v>
      </c>
      <c r="AT148" s="29">
        <v>2182</v>
      </c>
      <c r="AU148" s="29">
        <v>2285</v>
      </c>
      <c r="AV148" s="29">
        <v>2483</v>
      </c>
      <c r="AW148" s="29">
        <v>2463</v>
      </c>
      <c r="AX148" s="29">
        <v>2496</v>
      </c>
      <c r="AY148" s="29">
        <v>2348</v>
      </c>
      <c r="AZ148" s="29">
        <v>2328</v>
      </c>
      <c r="BA148" s="29">
        <v>2286</v>
      </c>
      <c r="BB148" s="29">
        <v>2244</v>
      </c>
      <c r="BC148" s="29">
        <v>2440</v>
      </c>
      <c r="BD148" s="29">
        <v>2343</v>
      </c>
      <c r="BE148" s="29">
        <v>2199</v>
      </c>
      <c r="BF148" s="29">
        <v>2134</v>
      </c>
      <c r="BG148" s="29">
        <v>1971</v>
      </c>
      <c r="BH148" s="29">
        <v>2044</v>
      </c>
      <c r="BI148" s="29">
        <v>2183</v>
      </c>
      <c r="BJ148" s="29">
        <v>2192</v>
      </c>
      <c r="BK148" s="29">
        <v>2098</v>
      </c>
      <c r="BL148" s="30">
        <v>2044</v>
      </c>
      <c r="BM148" s="2">
        <v>2091</v>
      </c>
      <c r="BN148" s="2">
        <v>2150</v>
      </c>
      <c r="BO148" s="2">
        <v>2326</v>
      </c>
      <c r="BP148" s="2">
        <v>1958</v>
      </c>
      <c r="BQ148" s="2">
        <v>1783</v>
      </c>
      <c r="BR148" s="2">
        <v>1686</v>
      </c>
      <c r="BS148" s="2">
        <v>1736</v>
      </c>
      <c r="BT148" s="2">
        <v>1658</v>
      </c>
      <c r="BU148" s="2">
        <v>1728</v>
      </c>
      <c r="BV148" s="2">
        <v>1820</v>
      </c>
      <c r="BW148" s="2">
        <v>1927</v>
      </c>
      <c r="BX148" s="2">
        <v>1841</v>
      </c>
      <c r="BY148" s="2">
        <v>1899</v>
      </c>
      <c r="BZ148" s="2">
        <v>1787</v>
      </c>
      <c r="CA148" s="2">
        <v>1560</v>
      </c>
      <c r="CB148" s="2">
        <v>1398</v>
      </c>
      <c r="CC148" s="2">
        <v>1348</v>
      </c>
      <c r="CD148" s="2">
        <v>1334</v>
      </c>
      <c r="CE148" s="2">
        <v>1321</v>
      </c>
      <c r="CF148" s="2">
        <v>1387</v>
      </c>
      <c r="CG148" s="2">
        <v>1398</v>
      </c>
      <c r="CH148" s="2">
        <v>1400</v>
      </c>
      <c r="CI148" s="2">
        <v>1400</v>
      </c>
      <c r="CJ148" s="2">
        <v>1450</v>
      </c>
      <c r="CK148" s="2">
        <v>1403</v>
      </c>
      <c r="CL148" s="2">
        <v>1322</v>
      </c>
      <c r="CM148" s="2">
        <v>1268</v>
      </c>
      <c r="CN148" s="2">
        <v>1271</v>
      </c>
      <c r="CO148" s="2">
        <v>1284</v>
      </c>
      <c r="CP148" s="2">
        <v>1355</v>
      </c>
      <c r="CQ148" s="2">
        <v>1489</v>
      </c>
      <c r="CR148" s="2">
        <v>1410</v>
      </c>
      <c r="CS148" s="2">
        <v>1435</v>
      </c>
      <c r="CT148" s="2">
        <v>1450</v>
      </c>
      <c r="CU148" s="2">
        <v>1660</v>
      </c>
      <c r="CV148" s="2">
        <v>1669</v>
      </c>
      <c r="CW148" s="2">
        <v>1369</v>
      </c>
      <c r="CX148" s="2">
        <v>1080</v>
      </c>
      <c r="CY148" s="2">
        <v>1073</v>
      </c>
      <c r="CZ148" s="2">
        <v>1002</v>
      </c>
      <c r="DA148" s="2">
        <v>1027</v>
      </c>
      <c r="DB148" s="2">
        <v>970</v>
      </c>
      <c r="DC148" s="2">
        <v>915</v>
      </c>
      <c r="DD148" s="2">
        <v>992</v>
      </c>
      <c r="DE148" s="2">
        <v>986</v>
      </c>
      <c r="DF148" s="2">
        <v>972</v>
      </c>
      <c r="DG148" s="2">
        <v>1053</v>
      </c>
      <c r="DH148" s="2">
        <v>1099</v>
      </c>
      <c r="DI148" s="2">
        <v>1090</v>
      </c>
      <c r="DJ148" s="2">
        <v>1037</v>
      </c>
      <c r="DK148" s="2">
        <v>1126</v>
      </c>
      <c r="DL148" s="2">
        <v>984</v>
      </c>
      <c r="DM148" s="2">
        <v>949</v>
      </c>
      <c r="DN148" s="2">
        <v>987</v>
      </c>
      <c r="DO148" s="2">
        <v>884</v>
      </c>
      <c r="DP148" s="2">
        <v>852</v>
      </c>
      <c r="DQ148" s="2">
        <v>824</v>
      </c>
      <c r="DR148" s="2">
        <v>790</v>
      </c>
      <c r="DS148" s="2">
        <v>810</v>
      </c>
      <c r="DT148" s="2">
        <v>804</v>
      </c>
      <c r="DU148" s="2">
        <v>798</v>
      </c>
      <c r="DV148" s="2">
        <v>777</v>
      </c>
      <c r="DW148" s="2">
        <v>768</v>
      </c>
      <c r="DX148" s="2">
        <v>759</v>
      </c>
      <c r="DY148" s="2">
        <v>749</v>
      </c>
      <c r="DZ148" s="2">
        <v>764</v>
      </c>
      <c r="EA148" s="2">
        <v>742</v>
      </c>
      <c r="EB148" s="2">
        <v>726</v>
      </c>
      <c r="EC148" s="2">
        <v>728</v>
      </c>
      <c r="ED148" s="2">
        <v>736</v>
      </c>
      <c r="EE148" s="2">
        <v>746</v>
      </c>
      <c r="EF148" s="2">
        <v>754</v>
      </c>
      <c r="EG148" s="2">
        <v>746</v>
      </c>
      <c r="EH148" s="2">
        <v>756</v>
      </c>
      <c r="EI148" s="2">
        <v>777</v>
      </c>
      <c r="EJ148" s="2">
        <v>791</v>
      </c>
      <c r="EK148" s="2">
        <v>800</v>
      </c>
      <c r="EL148" s="2">
        <v>791</v>
      </c>
      <c r="EM148" s="2">
        <v>751</v>
      </c>
      <c r="EN148" s="2">
        <v>760</v>
      </c>
      <c r="EO148" s="2">
        <v>757</v>
      </c>
      <c r="EP148" s="2">
        <v>758</v>
      </c>
      <c r="EQ148" s="2">
        <v>739</v>
      </c>
      <c r="ER148" s="2">
        <v>728</v>
      </c>
      <c r="ES148" s="2">
        <v>709</v>
      </c>
      <c r="ET148" s="2">
        <v>696</v>
      </c>
      <c r="EU148" s="2">
        <v>707</v>
      </c>
      <c r="EV148" s="2">
        <v>707</v>
      </c>
      <c r="EW148" s="2">
        <v>705</v>
      </c>
      <c r="EX148" s="2">
        <v>700</v>
      </c>
      <c r="EY148" s="2">
        <v>696</v>
      </c>
      <c r="EZ148" s="2">
        <v>683</v>
      </c>
      <c r="FA148" s="2">
        <v>679</v>
      </c>
      <c r="FB148" s="2">
        <v>670</v>
      </c>
      <c r="FC148" s="2">
        <v>682</v>
      </c>
      <c r="FD148" s="2">
        <v>706</v>
      </c>
      <c r="FE148" s="2">
        <v>710</v>
      </c>
      <c r="FF148" s="2">
        <v>708</v>
      </c>
      <c r="FG148" s="2">
        <v>714</v>
      </c>
      <c r="FH148" s="2">
        <v>714</v>
      </c>
      <c r="FI148" s="2">
        <v>709</v>
      </c>
      <c r="FJ148" s="2">
        <v>698</v>
      </c>
      <c r="FK148" s="2">
        <v>755</v>
      </c>
      <c r="FL148" s="2">
        <v>833</v>
      </c>
      <c r="FM148" s="2">
        <v>834</v>
      </c>
      <c r="FN148" s="2">
        <v>851</v>
      </c>
      <c r="FO148" s="2">
        <v>866</v>
      </c>
      <c r="FP148" s="2">
        <v>850</v>
      </c>
      <c r="FQ148" s="2">
        <v>823</v>
      </c>
      <c r="FR148" s="2">
        <v>812</v>
      </c>
      <c r="FS148" s="2">
        <v>806</v>
      </c>
      <c r="FT148" s="2">
        <v>808</v>
      </c>
      <c r="FU148" s="2">
        <v>825</v>
      </c>
      <c r="FV148" s="2">
        <v>821</v>
      </c>
      <c r="FW148" s="2">
        <v>843</v>
      </c>
      <c r="FX148" s="2">
        <v>839</v>
      </c>
      <c r="FY148" s="2">
        <v>804</v>
      </c>
      <c r="FZ148" s="2">
        <v>796</v>
      </c>
      <c r="GA148" s="2">
        <v>794</v>
      </c>
      <c r="GB148" s="2">
        <v>791</v>
      </c>
      <c r="GC148" s="2">
        <v>798</v>
      </c>
      <c r="GD148" s="2">
        <v>784</v>
      </c>
      <c r="GE148" s="2">
        <v>777</v>
      </c>
      <c r="GF148" s="2">
        <v>783</v>
      </c>
      <c r="GG148" s="2">
        <v>799</v>
      </c>
      <c r="GH148" s="2">
        <v>775</v>
      </c>
      <c r="GI148" s="2">
        <v>779</v>
      </c>
      <c r="GJ148" s="2">
        <v>803</v>
      </c>
      <c r="GK148" s="2">
        <v>834</v>
      </c>
      <c r="GL148" s="2">
        <v>833</v>
      </c>
      <c r="GM148" s="2">
        <v>821</v>
      </c>
      <c r="GN148" s="2">
        <v>876</v>
      </c>
      <c r="GO148" s="2">
        <v>769</v>
      </c>
      <c r="GP148" s="2">
        <v>750</v>
      </c>
      <c r="GQ148" s="2">
        <v>746</v>
      </c>
      <c r="GR148" s="2">
        <v>744</v>
      </c>
      <c r="GS148" s="2">
        <v>741</v>
      </c>
      <c r="GT148" s="2">
        <v>724</v>
      </c>
      <c r="GU148" s="2">
        <v>717</v>
      </c>
      <c r="GV148" s="2">
        <v>744</v>
      </c>
      <c r="GW148" s="2">
        <v>752</v>
      </c>
      <c r="GX148" s="2">
        <v>761</v>
      </c>
      <c r="GY148" s="2">
        <v>770</v>
      </c>
      <c r="GZ148" s="2">
        <v>776</v>
      </c>
      <c r="HA148" s="2">
        <v>737</v>
      </c>
      <c r="HB148" s="2">
        <v>729</v>
      </c>
      <c r="HC148" s="2">
        <v>750</v>
      </c>
      <c r="HD148" s="2">
        <v>759</v>
      </c>
      <c r="HE148" s="2">
        <v>760</v>
      </c>
      <c r="HF148" s="2">
        <v>765</v>
      </c>
      <c r="HG148" s="2">
        <v>757</v>
      </c>
      <c r="HH148" s="2">
        <v>760</v>
      </c>
      <c r="HI148" s="2">
        <v>781</v>
      </c>
      <c r="HJ148" s="2">
        <v>760</v>
      </c>
      <c r="HK148" s="2">
        <v>762</v>
      </c>
      <c r="HL148" s="2">
        <v>793</v>
      </c>
      <c r="HM148" s="2">
        <v>848</v>
      </c>
      <c r="HN148" s="2">
        <v>833</v>
      </c>
      <c r="HO148" s="2">
        <v>830</v>
      </c>
      <c r="HP148" s="2">
        <v>861</v>
      </c>
      <c r="HQ148" s="2">
        <v>898</v>
      </c>
      <c r="HR148" s="2">
        <v>879</v>
      </c>
      <c r="HS148" s="2">
        <v>862</v>
      </c>
      <c r="HT148" s="2">
        <v>812</v>
      </c>
      <c r="HU148" s="2">
        <v>817</v>
      </c>
      <c r="HV148" s="2">
        <v>825</v>
      </c>
      <c r="HW148" s="2">
        <v>822</v>
      </c>
      <c r="HX148" s="2">
        <v>809</v>
      </c>
      <c r="HY148" s="2">
        <v>818</v>
      </c>
      <c r="HZ148" s="2">
        <v>812</v>
      </c>
      <c r="IA148" s="2">
        <v>813</v>
      </c>
      <c r="IB148" s="2">
        <v>800</v>
      </c>
      <c r="IC148" s="2">
        <v>809</v>
      </c>
      <c r="ID148" s="2">
        <v>835</v>
      </c>
      <c r="IE148" s="2">
        <v>784</v>
      </c>
      <c r="IF148" s="2">
        <v>784</v>
      </c>
      <c r="IG148" s="2">
        <v>777</v>
      </c>
      <c r="IH148" s="2">
        <v>789</v>
      </c>
      <c r="II148" s="2">
        <v>780</v>
      </c>
      <c r="IJ148" s="2">
        <v>790</v>
      </c>
      <c r="IK148" s="2">
        <v>824</v>
      </c>
      <c r="IL148" s="2">
        <v>802</v>
      </c>
      <c r="IM148" s="2">
        <v>796</v>
      </c>
      <c r="IN148" s="2">
        <v>791</v>
      </c>
      <c r="IO148" s="2">
        <v>796</v>
      </c>
      <c r="IP148" s="2">
        <v>798</v>
      </c>
      <c r="IQ148" s="2">
        <v>805</v>
      </c>
      <c r="IR148" s="2">
        <v>800</v>
      </c>
      <c r="IS148" s="2">
        <v>799</v>
      </c>
      <c r="IT148" s="2">
        <v>789</v>
      </c>
    </row>
    <row r="149" spans="1:254" ht="15.9" customHeight="1">
      <c r="A149" s="65" t="s">
        <v>292</v>
      </c>
      <c r="B149" s="25" t="s">
        <v>293</v>
      </c>
      <c r="C149" s="39">
        <v>1154</v>
      </c>
      <c r="D149" s="38">
        <v>0</v>
      </c>
      <c r="E149" s="34">
        <v>1154</v>
      </c>
      <c r="F149" s="34">
        <v>1170</v>
      </c>
      <c r="G149" s="29">
        <v>1147</v>
      </c>
      <c r="H149" s="29">
        <v>1098</v>
      </c>
      <c r="I149" s="29">
        <v>1108</v>
      </c>
      <c r="J149" s="29">
        <v>1091</v>
      </c>
      <c r="K149" s="29">
        <v>1122</v>
      </c>
      <c r="L149" s="29">
        <v>1193</v>
      </c>
      <c r="M149" s="29">
        <v>1222</v>
      </c>
      <c r="N149" s="29">
        <v>1270</v>
      </c>
      <c r="O149" s="29">
        <v>1253</v>
      </c>
      <c r="P149" s="29">
        <v>1227</v>
      </c>
      <c r="Q149" s="29">
        <v>1219</v>
      </c>
      <c r="R149" s="29">
        <v>1275</v>
      </c>
      <c r="S149" s="29">
        <v>1304</v>
      </c>
      <c r="T149" s="29">
        <v>1306</v>
      </c>
      <c r="U149" s="29">
        <v>1380</v>
      </c>
      <c r="V149" s="29">
        <v>1332</v>
      </c>
      <c r="W149" s="29">
        <v>1280</v>
      </c>
      <c r="X149" s="29">
        <v>1268</v>
      </c>
      <c r="Y149" s="29">
        <v>1260</v>
      </c>
      <c r="Z149" s="29">
        <v>1275</v>
      </c>
      <c r="AA149" s="29">
        <v>1284</v>
      </c>
      <c r="AB149" s="29">
        <v>1254</v>
      </c>
      <c r="AC149" s="29">
        <v>1265</v>
      </c>
      <c r="AD149" s="29">
        <v>1257</v>
      </c>
      <c r="AE149" s="29">
        <v>1250</v>
      </c>
      <c r="AF149" s="29">
        <v>1345</v>
      </c>
      <c r="AG149" s="29">
        <v>1363</v>
      </c>
      <c r="AH149" s="29">
        <v>1363</v>
      </c>
      <c r="AI149" s="29">
        <v>1375</v>
      </c>
      <c r="AJ149" s="29">
        <v>1428</v>
      </c>
      <c r="AK149" s="29">
        <v>1450</v>
      </c>
      <c r="AL149" s="29">
        <v>1385</v>
      </c>
      <c r="AM149" s="29">
        <v>1388</v>
      </c>
      <c r="AN149" s="29">
        <v>1369</v>
      </c>
      <c r="AO149" s="29">
        <v>1346</v>
      </c>
      <c r="AP149" s="29">
        <v>1288</v>
      </c>
      <c r="AQ149" s="29">
        <v>1314</v>
      </c>
      <c r="AR149" s="29">
        <v>1448</v>
      </c>
      <c r="AS149" s="29">
        <v>1391</v>
      </c>
      <c r="AT149" s="29">
        <v>1428</v>
      </c>
      <c r="AU149" s="29">
        <v>1433</v>
      </c>
      <c r="AV149" s="29">
        <v>1442</v>
      </c>
      <c r="AW149" s="29">
        <v>1479</v>
      </c>
      <c r="AX149" s="29">
        <v>1460</v>
      </c>
      <c r="AY149" s="29">
        <v>1517</v>
      </c>
      <c r="AZ149" s="29">
        <v>1505</v>
      </c>
      <c r="BA149" s="29">
        <v>1562</v>
      </c>
      <c r="BB149" s="29">
        <v>1665</v>
      </c>
      <c r="BC149" s="29">
        <v>1684</v>
      </c>
      <c r="BD149" s="29">
        <v>1875</v>
      </c>
      <c r="BE149" s="29">
        <v>2048</v>
      </c>
      <c r="BF149" s="29">
        <v>2095</v>
      </c>
      <c r="BG149" s="29">
        <v>1860</v>
      </c>
      <c r="BH149" s="29">
        <v>1950</v>
      </c>
      <c r="BI149" s="29">
        <v>2130</v>
      </c>
      <c r="BJ149" s="29">
        <v>1940</v>
      </c>
      <c r="BK149" s="29">
        <v>1590</v>
      </c>
      <c r="BL149" s="30">
        <v>1617</v>
      </c>
      <c r="BM149" s="2">
        <v>1792</v>
      </c>
      <c r="BN149" s="2">
        <v>1730</v>
      </c>
      <c r="BO149" s="2">
        <v>1725</v>
      </c>
      <c r="BP149" s="2">
        <v>1843</v>
      </c>
      <c r="BQ149" s="2">
        <v>1818</v>
      </c>
      <c r="BR149" s="2">
        <v>2008</v>
      </c>
      <c r="BS149" s="2">
        <v>2369</v>
      </c>
      <c r="BT149" s="2">
        <v>2235</v>
      </c>
      <c r="BU149" s="2">
        <v>2034</v>
      </c>
      <c r="BV149" s="2">
        <v>2254</v>
      </c>
      <c r="BW149" s="2">
        <v>2399</v>
      </c>
      <c r="BX149" s="2">
        <v>2660</v>
      </c>
      <c r="BY149" s="2">
        <v>2262</v>
      </c>
      <c r="BZ149" s="2">
        <v>2067</v>
      </c>
      <c r="CA149" s="2">
        <v>2190</v>
      </c>
      <c r="CB149" s="2">
        <v>2400</v>
      </c>
      <c r="CC149" s="2">
        <v>2127</v>
      </c>
      <c r="CD149" s="2">
        <v>1890</v>
      </c>
      <c r="CE149" s="2">
        <v>1644</v>
      </c>
      <c r="CF149" s="2">
        <v>1504</v>
      </c>
      <c r="CG149" s="2">
        <v>1750</v>
      </c>
      <c r="CH149" s="2">
        <v>1663</v>
      </c>
      <c r="CI149" s="2">
        <v>2199</v>
      </c>
      <c r="CJ149" s="2">
        <v>1930</v>
      </c>
      <c r="CK149" s="2">
        <v>1881</v>
      </c>
      <c r="CL149" s="2">
        <v>1618</v>
      </c>
      <c r="CM149" s="2">
        <v>1448</v>
      </c>
      <c r="CN149" s="2">
        <v>1459</v>
      </c>
      <c r="CO149" s="2">
        <v>1496</v>
      </c>
      <c r="CP149" s="2">
        <v>1568</v>
      </c>
      <c r="CQ149" s="2">
        <v>1387</v>
      </c>
      <c r="CR149" s="2">
        <v>1117</v>
      </c>
      <c r="CS149" s="2">
        <v>1178</v>
      </c>
      <c r="CT149" s="2">
        <v>1270</v>
      </c>
      <c r="CU149" s="2">
        <v>1298</v>
      </c>
      <c r="CV149" s="2">
        <v>1070</v>
      </c>
      <c r="CW149" s="2">
        <v>1091</v>
      </c>
      <c r="CX149" s="2">
        <v>1208</v>
      </c>
      <c r="CY149" s="2">
        <v>1182</v>
      </c>
      <c r="CZ149" s="2">
        <v>1111</v>
      </c>
      <c r="DA149" s="2">
        <v>1015</v>
      </c>
      <c r="DB149" s="2">
        <v>1000</v>
      </c>
      <c r="DC149" s="2">
        <v>960</v>
      </c>
      <c r="DD149" s="2">
        <v>941</v>
      </c>
      <c r="DE149" s="2">
        <v>936</v>
      </c>
      <c r="DF149" s="2">
        <v>913</v>
      </c>
      <c r="DG149" s="2">
        <v>981</v>
      </c>
      <c r="DH149" s="2">
        <v>1028</v>
      </c>
      <c r="DI149" s="2">
        <v>982</v>
      </c>
      <c r="DJ149" s="2">
        <v>966</v>
      </c>
      <c r="DK149" s="2">
        <v>894</v>
      </c>
      <c r="DL149" s="2">
        <v>884</v>
      </c>
      <c r="DM149" s="2">
        <v>915</v>
      </c>
      <c r="DN149" s="2">
        <v>920</v>
      </c>
      <c r="DO149" s="2">
        <v>920</v>
      </c>
      <c r="DP149" s="2">
        <v>919</v>
      </c>
      <c r="DQ149" s="2">
        <v>864</v>
      </c>
      <c r="DR149" s="2">
        <v>849</v>
      </c>
      <c r="DS149" s="2">
        <v>825</v>
      </c>
      <c r="DT149" s="2">
        <v>825</v>
      </c>
      <c r="DU149" s="2">
        <v>817</v>
      </c>
      <c r="DV149" s="2">
        <v>828</v>
      </c>
      <c r="DW149" s="2">
        <v>863</v>
      </c>
      <c r="DX149" s="2">
        <v>886</v>
      </c>
      <c r="DY149" s="2">
        <v>890</v>
      </c>
      <c r="DZ149" s="2">
        <v>912</v>
      </c>
      <c r="EA149" s="2">
        <v>890</v>
      </c>
      <c r="EB149" s="2">
        <v>911</v>
      </c>
      <c r="EC149" s="2">
        <v>924</v>
      </c>
      <c r="ED149" s="2">
        <v>920</v>
      </c>
      <c r="EE149" s="2">
        <v>938</v>
      </c>
      <c r="EF149" s="2">
        <v>939</v>
      </c>
      <c r="EG149" s="2">
        <v>884</v>
      </c>
      <c r="EH149" s="2">
        <v>871</v>
      </c>
      <c r="EI149" s="2">
        <v>868</v>
      </c>
      <c r="EJ149" s="2">
        <v>871</v>
      </c>
      <c r="EK149" s="2">
        <v>873</v>
      </c>
      <c r="EL149" s="2">
        <v>867</v>
      </c>
      <c r="EM149" s="2">
        <v>872</v>
      </c>
      <c r="EN149" s="2">
        <v>851</v>
      </c>
      <c r="EO149" s="2">
        <v>837</v>
      </c>
      <c r="EP149" s="2">
        <v>841</v>
      </c>
      <c r="EQ149" s="2">
        <v>842</v>
      </c>
      <c r="ER149" s="2">
        <v>817</v>
      </c>
      <c r="ES149" s="2">
        <v>812</v>
      </c>
      <c r="ET149" s="2">
        <v>813</v>
      </c>
      <c r="EU149" s="2">
        <v>816</v>
      </c>
      <c r="EV149" s="2">
        <v>816</v>
      </c>
      <c r="EW149" s="2">
        <v>819</v>
      </c>
      <c r="EX149" s="2">
        <v>825</v>
      </c>
      <c r="EY149" s="2">
        <v>815</v>
      </c>
      <c r="EZ149" s="2">
        <v>798</v>
      </c>
      <c r="FA149" s="2">
        <v>795</v>
      </c>
      <c r="FB149" s="2">
        <v>807</v>
      </c>
      <c r="FC149" s="2">
        <v>801</v>
      </c>
      <c r="FD149" s="2">
        <v>810</v>
      </c>
      <c r="FE149" s="2">
        <v>818</v>
      </c>
      <c r="FF149" s="2">
        <v>791</v>
      </c>
      <c r="FG149" s="2">
        <v>769</v>
      </c>
      <c r="FH149" s="2">
        <v>777</v>
      </c>
      <c r="FI149" s="2">
        <v>789</v>
      </c>
      <c r="FJ149" s="2">
        <v>901</v>
      </c>
      <c r="FK149" s="2">
        <v>780</v>
      </c>
      <c r="FL149" s="2">
        <v>787</v>
      </c>
      <c r="FM149" s="2">
        <v>787</v>
      </c>
      <c r="FN149" s="2">
        <v>817</v>
      </c>
      <c r="FO149" s="2">
        <v>820</v>
      </c>
      <c r="FP149" s="2">
        <v>820</v>
      </c>
      <c r="FQ149" s="2">
        <v>799</v>
      </c>
      <c r="FR149" s="2">
        <v>807</v>
      </c>
      <c r="FS149" s="2">
        <v>806</v>
      </c>
      <c r="FT149" s="2">
        <v>822</v>
      </c>
      <c r="FU149" s="2">
        <v>843</v>
      </c>
      <c r="FV149" s="2">
        <v>799</v>
      </c>
      <c r="FW149" s="2">
        <v>813</v>
      </c>
      <c r="FX149" s="2">
        <v>864</v>
      </c>
      <c r="FY149" s="2">
        <v>1030</v>
      </c>
      <c r="FZ149" s="2">
        <v>1034</v>
      </c>
      <c r="GA149" s="2">
        <v>1020</v>
      </c>
      <c r="GB149" s="2">
        <v>1006</v>
      </c>
      <c r="GC149" s="2">
        <v>1010</v>
      </c>
      <c r="GD149" s="2">
        <v>1008</v>
      </c>
      <c r="GE149" s="2">
        <v>1007</v>
      </c>
      <c r="GF149" s="2">
        <v>1018</v>
      </c>
      <c r="GG149" s="2">
        <v>1030</v>
      </c>
      <c r="GH149" s="2">
        <v>1011</v>
      </c>
      <c r="GI149" s="2">
        <v>1010</v>
      </c>
      <c r="GJ149" s="2">
        <v>1000</v>
      </c>
      <c r="GK149" s="2">
        <v>1036</v>
      </c>
      <c r="GL149" s="2">
        <v>1057</v>
      </c>
      <c r="GM149" s="2">
        <v>1007</v>
      </c>
      <c r="GN149" s="2">
        <v>999</v>
      </c>
      <c r="GO149" s="2">
        <v>1013</v>
      </c>
      <c r="GP149" s="2">
        <v>1014</v>
      </c>
      <c r="GQ149" s="2">
        <v>978</v>
      </c>
      <c r="GR149" s="2">
        <v>988</v>
      </c>
      <c r="GS149" s="2">
        <v>1002</v>
      </c>
      <c r="GT149" s="2">
        <v>1045</v>
      </c>
      <c r="GU149" s="2">
        <v>978</v>
      </c>
      <c r="GV149" s="2">
        <v>1001</v>
      </c>
      <c r="GW149" s="2">
        <v>1017</v>
      </c>
      <c r="GX149" s="2">
        <v>1026</v>
      </c>
      <c r="GY149" s="2">
        <v>1036</v>
      </c>
      <c r="GZ149" s="2">
        <v>1032</v>
      </c>
      <c r="HA149" s="2">
        <v>1050</v>
      </c>
      <c r="HB149" s="2">
        <v>1040</v>
      </c>
      <c r="HC149" s="2">
        <v>1077</v>
      </c>
      <c r="HD149" s="2">
        <v>1081</v>
      </c>
      <c r="HE149" s="2">
        <v>1105</v>
      </c>
      <c r="HF149" s="2">
        <v>1145</v>
      </c>
      <c r="HG149" s="2">
        <v>1121</v>
      </c>
      <c r="HH149" s="2">
        <v>1142</v>
      </c>
      <c r="HI149" s="2">
        <v>1189</v>
      </c>
      <c r="HJ149" s="2">
        <v>1170</v>
      </c>
      <c r="HK149" s="2">
        <v>1167</v>
      </c>
      <c r="HL149" s="2">
        <v>1167</v>
      </c>
      <c r="HM149" s="2">
        <v>1175</v>
      </c>
      <c r="HN149" s="2">
        <v>1149</v>
      </c>
      <c r="HO149" s="2">
        <v>1167</v>
      </c>
      <c r="HP149" s="2">
        <v>1186</v>
      </c>
      <c r="HQ149" s="2">
        <v>1160</v>
      </c>
      <c r="HR149" s="2">
        <v>1206</v>
      </c>
      <c r="HS149" s="2">
        <v>1242</v>
      </c>
      <c r="HT149" s="2">
        <v>1229</v>
      </c>
      <c r="HU149" s="2">
        <v>1252</v>
      </c>
      <c r="HV149" s="2">
        <v>1010</v>
      </c>
      <c r="HW149" s="2">
        <v>963</v>
      </c>
      <c r="HX149" s="2">
        <v>969</v>
      </c>
      <c r="HY149" s="2">
        <v>949</v>
      </c>
      <c r="HZ149" s="2">
        <v>932</v>
      </c>
      <c r="IA149" s="2">
        <v>928</v>
      </c>
      <c r="IB149" s="2">
        <v>887</v>
      </c>
      <c r="IC149" s="2">
        <v>868</v>
      </c>
      <c r="ID149" s="2">
        <v>868</v>
      </c>
      <c r="IE149" s="2">
        <v>859</v>
      </c>
      <c r="IF149" s="2">
        <v>860</v>
      </c>
      <c r="IG149" s="2">
        <v>856</v>
      </c>
      <c r="IH149" s="2">
        <v>912</v>
      </c>
      <c r="II149" s="2">
        <v>770</v>
      </c>
      <c r="IJ149" s="2">
        <v>763</v>
      </c>
      <c r="IK149" s="2">
        <v>776</v>
      </c>
      <c r="IL149" s="2">
        <v>754</v>
      </c>
      <c r="IM149" s="2">
        <v>744</v>
      </c>
      <c r="IN149" s="2">
        <v>755</v>
      </c>
      <c r="IO149" s="2">
        <v>747</v>
      </c>
      <c r="IP149" s="2">
        <v>756</v>
      </c>
      <c r="IQ149" s="2">
        <v>764</v>
      </c>
      <c r="IR149" s="2">
        <v>750</v>
      </c>
      <c r="IS149" s="2">
        <v>748</v>
      </c>
      <c r="IT149" s="2">
        <v>748</v>
      </c>
    </row>
    <row r="150" spans="1:254" ht="15.9" customHeight="1">
      <c r="A150" s="65" t="s">
        <v>294</v>
      </c>
      <c r="B150" s="25" t="s">
        <v>295</v>
      </c>
      <c r="C150" s="39">
        <v>4928</v>
      </c>
      <c r="D150" s="38">
        <v>167</v>
      </c>
      <c r="E150" s="34">
        <v>4761</v>
      </c>
      <c r="F150" s="34">
        <v>4660</v>
      </c>
      <c r="G150" s="29">
        <v>4724</v>
      </c>
      <c r="H150" s="29">
        <v>4750</v>
      </c>
      <c r="I150" s="29">
        <v>4904</v>
      </c>
      <c r="J150" s="29">
        <v>5620</v>
      </c>
      <c r="K150" s="29">
        <v>5575</v>
      </c>
      <c r="L150" s="29">
        <v>5423</v>
      </c>
      <c r="M150" s="29">
        <v>5218</v>
      </c>
      <c r="N150" s="29">
        <v>4955</v>
      </c>
      <c r="O150" s="29">
        <v>4958</v>
      </c>
      <c r="P150" s="29">
        <v>4995</v>
      </c>
      <c r="Q150" s="29">
        <v>5178</v>
      </c>
      <c r="R150" s="29">
        <v>5180</v>
      </c>
      <c r="S150" s="29">
        <v>5159</v>
      </c>
      <c r="T150" s="29">
        <v>5010</v>
      </c>
      <c r="U150" s="29">
        <v>5199</v>
      </c>
      <c r="V150" s="29">
        <v>5049</v>
      </c>
      <c r="W150" s="29">
        <v>5070</v>
      </c>
      <c r="X150" s="29">
        <v>5078</v>
      </c>
      <c r="Y150" s="29">
        <v>5236</v>
      </c>
      <c r="Z150" s="29">
        <v>5175</v>
      </c>
      <c r="AA150" s="29">
        <v>5117</v>
      </c>
      <c r="AB150" s="29">
        <v>5046</v>
      </c>
      <c r="AC150" s="29">
        <v>5007</v>
      </c>
      <c r="AD150" s="29">
        <v>4612</v>
      </c>
      <c r="AE150" s="29">
        <v>4642</v>
      </c>
      <c r="AF150" s="29">
        <v>4649</v>
      </c>
      <c r="AG150" s="29">
        <v>4344</v>
      </c>
      <c r="AH150" s="29">
        <v>4336</v>
      </c>
      <c r="AI150" s="29">
        <v>4443</v>
      </c>
      <c r="AJ150" s="29">
        <v>4338</v>
      </c>
      <c r="AK150" s="29">
        <v>4332</v>
      </c>
      <c r="AL150" s="29">
        <v>4534</v>
      </c>
      <c r="AM150" s="29">
        <v>4687</v>
      </c>
      <c r="AN150" s="29">
        <v>4649</v>
      </c>
      <c r="AO150" s="29">
        <v>4517</v>
      </c>
      <c r="AP150" s="29">
        <v>4712</v>
      </c>
      <c r="AQ150" s="29">
        <v>4610</v>
      </c>
      <c r="AR150" s="29">
        <v>4694</v>
      </c>
      <c r="AS150" s="29">
        <v>4685</v>
      </c>
      <c r="AT150" s="29">
        <v>4719</v>
      </c>
      <c r="AU150" s="29">
        <v>4912</v>
      </c>
      <c r="AV150" s="29">
        <v>4930</v>
      </c>
      <c r="AW150" s="29">
        <v>4800</v>
      </c>
      <c r="AX150" s="29">
        <v>4971</v>
      </c>
      <c r="AY150" s="29">
        <v>5329</v>
      </c>
      <c r="AZ150" s="29">
        <v>5399</v>
      </c>
      <c r="BA150" s="29">
        <v>5117</v>
      </c>
      <c r="BB150" s="29">
        <v>4859</v>
      </c>
      <c r="BC150" s="29">
        <v>4755</v>
      </c>
      <c r="BD150" s="29">
        <v>4675</v>
      </c>
      <c r="BE150" s="29">
        <v>4695</v>
      </c>
      <c r="BF150" s="29">
        <v>4704</v>
      </c>
      <c r="BG150" s="29">
        <v>4758</v>
      </c>
      <c r="BH150" s="29">
        <v>4849</v>
      </c>
      <c r="BI150" s="29">
        <v>4848</v>
      </c>
      <c r="BJ150" s="29">
        <v>4595</v>
      </c>
      <c r="BK150" s="29">
        <v>4362</v>
      </c>
      <c r="BL150" s="30">
        <v>4275</v>
      </c>
      <c r="BM150" s="2">
        <v>4367</v>
      </c>
      <c r="BN150" s="2">
        <v>4248</v>
      </c>
      <c r="BO150" s="2">
        <v>4402</v>
      </c>
      <c r="BP150" s="2">
        <v>4469</v>
      </c>
      <c r="BQ150" s="2">
        <v>4273</v>
      </c>
      <c r="BR150" s="2">
        <v>4216</v>
      </c>
      <c r="BS150" s="2">
        <v>4300</v>
      </c>
      <c r="BT150" s="2">
        <v>4592</v>
      </c>
      <c r="BU150" s="2">
        <v>4874</v>
      </c>
      <c r="BV150" s="2">
        <v>5224</v>
      </c>
      <c r="BW150" s="2">
        <v>5148</v>
      </c>
      <c r="BX150" s="2">
        <v>5171</v>
      </c>
      <c r="BY150" s="2">
        <v>5078</v>
      </c>
      <c r="BZ150" s="2">
        <v>5008</v>
      </c>
      <c r="CA150" s="2">
        <v>5018</v>
      </c>
      <c r="CB150" s="2">
        <v>5014</v>
      </c>
      <c r="CC150" s="2">
        <v>4908</v>
      </c>
      <c r="CD150" s="2">
        <v>4706</v>
      </c>
      <c r="CE150" s="2">
        <v>4559</v>
      </c>
      <c r="CF150" s="2">
        <v>4469</v>
      </c>
      <c r="CG150" s="2">
        <v>4584</v>
      </c>
      <c r="CH150" s="2">
        <v>4560</v>
      </c>
      <c r="CI150" s="2">
        <v>4534</v>
      </c>
      <c r="CJ150" s="2">
        <v>4496</v>
      </c>
      <c r="CK150" s="2">
        <v>4474</v>
      </c>
      <c r="CL150" s="2">
        <v>4611</v>
      </c>
      <c r="CM150" s="2">
        <v>4635</v>
      </c>
      <c r="CN150" s="2">
        <v>4393</v>
      </c>
      <c r="CO150" s="2">
        <v>4253</v>
      </c>
      <c r="CP150" s="2">
        <v>4307</v>
      </c>
      <c r="CQ150" s="2">
        <v>4260</v>
      </c>
      <c r="CR150" s="2">
        <v>4253</v>
      </c>
      <c r="CS150" s="2">
        <v>4341</v>
      </c>
      <c r="CT150" s="2">
        <v>4272</v>
      </c>
      <c r="CU150" s="2">
        <v>4389</v>
      </c>
      <c r="CV150" s="2">
        <v>4322</v>
      </c>
      <c r="CW150" s="2">
        <v>4318</v>
      </c>
      <c r="CX150" s="2">
        <v>4350</v>
      </c>
      <c r="CY150" s="2">
        <v>4305</v>
      </c>
      <c r="CZ150" s="2">
        <v>4268</v>
      </c>
      <c r="DA150" s="2">
        <v>4377</v>
      </c>
      <c r="DB150" s="2">
        <v>4450</v>
      </c>
      <c r="DC150" s="2">
        <v>4400</v>
      </c>
      <c r="DD150" s="2">
        <v>4444</v>
      </c>
      <c r="DE150" s="2">
        <v>4260</v>
      </c>
      <c r="DF150" s="2">
        <v>4196</v>
      </c>
      <c r="DG150" s="2">
        <v>4116</v>
      </c>
      <c r="DH150" s="2">
        <v>4298</v>
      </c>
      <c r="DI150" s="2">
        <v>4392</v>
      </c>
      <c r="DJ150" s="2">
        <v>4198</v>
      </c>
      <c r="DK150" s="2">
        <v>3882</v>
      </c>
      <c r="DL150" s="2">
        <v>3713</v>
      </c>
      <c r="DM150" s="2">
        <v>3901</v>
      </c>
      <c r="DN150" s="2">
        <v>4010</v>
      </c>
      <c r="DO150" s="2">
        <v>3986</v>
      </c>
      <c r="DP150" s="2">
        <v>4013</v>
      </c>
      <c r="DQ150" s="2">
        <v>4133</v>
      </c>
      <c r="DR150" s="2">
        <v>4218</v>
      </c>
      <c r="DS150" s="2">
        <v>4321</v>
      </c>
      <c r="DT150" s="2">
        <v>4429</v>
      </c>
      <c r="DU150" s="2">
        <v>4313</v>
      </c>
      <c r="DV150" s="2">
        <v>4342</v>
      </c>
      <c r="DW150" s="2">
        <v>4430</v>
      </c>
      <c r="DX150" s="2">
        <v>4380</v>
      </c>
      <c r="DY150" s="2">
        <v>4658</v>
      </c>
      <c r="DZ150" s="2">
        <v>4814</v>
      </c>
      <c r="EA150" s="2">
        <v>5003</v>
      </c>
      <c r="EB150" s="2">
        <v>5788</v>
      </c>
      <c r="EC150" s="2">
        <v>5846</v>
      </c>
      <c r="ED150" s="2">
        <v>5880</v>
      </c>
      <c r="EE150" s="2">
        <v>5928</v>
      </c>
      <c r="EF150" s="2">
        <v>6023</v>
      </c>
      <c r="EG150" s="2">
        <v>5948</v>
      </c>
      <c r="EH150" s="2">
        <v>6009</v>
      </c>
      <c r="EI150" s="2">
        <v>6125</v>
      </c>
      <c r="EJ150" s="2">
        <v>6130</v>
      </c>
      <c r="EK150" s="2">
        <v>6132</v>
      </c>
      <c r="EL150" s="2">
        <v>6269</v>
      </c>
      <c r="EM150" s="2">
        <v>6190</v>
      </c>
      <c r="EN150" s="2">
        <v>6300</v>
      </c>
      <c r="EO150" s="2">
        <v>6200</v>
      </c>
      <c r="EP150" s="2">
        <v>6227</v>
      </c>
      <c r="EQ150" s="2">
        <v>6159</v>
      </c>
      <c r="ER150" s="2">
        <v>6189</v>
      </c>
      <c r="ES150" s="2">
        <v>6100</v>
      </c>
      <c r="ET150" s="2">
        <v>6045</v>
      </c>
      <c r="EU150" s="2">
        <v>6038</v>
      </c>
      <c r="EV150" s="2">
        <v>6056</v>
      </c>
      <c r="EW150" s="2">
        <v>6035</v>
      </c>
      <c r="EX150" s="2">
        <v>6099</v>
      </c>
      <c r="EY150" s="2">
        <v>6078</v>
      </c>
      <c r="EZ150" s="2">
        <v>6215</v>
      </c>
      <c r="FA150" s="2">
        <v>6250</v>
      </c>
      <c r="FB150" s="2">
        <v>6157</v>
      </c>
      <c r="FC150" s="2">
        <v>6114</v>
      </c>
      <c r="FD150" s="2">
        <v>6179</v>
      </c>
      <c r="FE150" s="2">
        <v>6259</v>
      </c>
      <c r="FF150" s="2">
        <v>6235</v>
      </c>
      <c r="FG150" s="2">
        <v>6206</v>
      </c>
      <c r="FH150" s="2">
        <v>6199</v>
      </c>
      <c r="FI150" s="2">
        <v>6198</v>
      </c>
      <c r="FJ150" s="2">
        <v>6184</v>
      </c>
      <c r="FK150" s="2">
        <v>6183</v>
      </c>
      <c r="FL150" s="2">
        <v>6254</v>
      </c>
      <c r="FM150" s="2">
        <v>6326</v>
      </c>
      <c r="FN150" s="2">
        <v>6386</v>
      </c>
      <c r="FO150" s="2">
        <v>6307</v>
      </c>
      <c r="FP150" s="2">
        <v>6295</v>
      </c>
      <c r="FQ150" s="2">
        <v>6373</v>
      </c>
      <c r="FR150" s="2">
        <v>6426</v>
      </c>
      <c r="FS150" s="2">
        <v>6476</v>
      </c>
      <c r="FT150" s="2">
        <v>6434</v>
      </c>
      <c r="FU150" s="2">
        <v>6220</v>
      </c>
      <c r="FV150" s="2">
        <v>6129</v>
      </c>
      <c r="FW150" s="2">
        <v>6269</v>
      </c>
      <c r="FX150" s="2">
        <v>6369</v>
      </c>
      <c r="FY150" s="2">
        <v>6365</v>
      </c>
      <c r="FZ150" s="2">
        <v>6273</v>
      </c>
      <c r="GA150" s="2">
        <v>6468</v>
      </c>
      <c r="GB150" s="2">
        <v>6232</v>
      </c>
      <c r="GC150" s="2">
        <v>6169</v>
      </c>
      <c r="GD150" s="2">
        <v>6112</v>
      </c>
      <c r="GE150" s="2">
        <v>5715</v>
      </c>
      <c r="GF150" s="2">
        <v>5668</v>
      </c>
      <c r="GG150" s="2">
        <v>5517</v>
      </c>
      <c r="GH150" s="2">
        <v>6117</v>
      </c>
      <c r="GI150" s="2">
        <v>5742</v>
      </c>
      <c r="GJ150" s="2">
        <v>5731</v>
      </c>
      <c r="GK150" s="2">
        <v>5868</v>
      </c>
      <c r="GL150" s="2">
        <v>5945</v>
      </c>
      <c r="GM150" s="2">
        <v>5842</v>
      </c>
      <c r="GN150" s="2">
        <v>5846</v>
      </c>
      <c r="GO150" s="2">
        <v>5864</v>
      </c>
      <c r="GP150" s="2">
        <v>5726</v>
      </c>
      <c r="GQ150" s="2">
        <v>5577</v>
      </c>
      <c r="GR150" s="2">
        <v>5534</v>
      </c>
      <c r="GS150" s="2">
        <v>5551</v>
      </c>
      <c r="GT150" s="2">
        <v>5548</v>
      </c>
      <c r="GU150" s="2">
        <v>5615</v>
      </c>
      <c r="GV150" s="2">
        <v>5787</v>
      </c>
      <c r="GW150" s="2">
        <v>5799</v>
      </c>
      <c r="GX150" s="2">
        <v>5855</v>
      </c>
      <c r="GY150" s="2">
        <v>5879</v>
      </c>
      <c r="GZ150" s="2">
        <v>5873</v>
      </c>
      <c r="HA150" s="2">
        <v>5623</v>
      </c>
      <c r="HB150" s="2">
        <v>5670</v>
      </c>
      <c r="HC150" s="2">
        <v>5680</v>
      </c>
      <c r="HD150" s="2">
        <v>5747</v>
      </c>
      <c r="HE150" s="2">
        <v>5786</v>
      </c>
      <c r="HF150" s="2">
        <v>5848</v>
      </c>
      <c r="HG150" s="2">
        <v>5837</v>
      </c>
      <c r="HH150" s="2">
        <v>5830</v>
      </c>
      <c r="HI150" s="2">
        <v>5923</v>
      </c>
      <c r="HJ150" s="2">
        <v>5985</v>
      </c>
      <c r="HK150" s="2">
        <v>6019</v>
      </c>
      <c r="HL150" s="2">
        <v>5881</v>
      </c>
      <c r="HM150" s="2">
        <v>5874</v>
      </c>
      <c r="HN150" s="2">
        <v>5928</v>
      </c>
      <c r="HO150" s="2">
        <v>5899</v>
      </c>
      <c r="HP150" s="2">
        <v>5847</v>
      </c>
      <c r="HQ150" s="2">
        <v>5813</v>
      </c>
      <c r="HR150" s="2">
        <v>5734</v>
      </c>
      <c r="HS150" s="2">
        <v>5723</v>
      </c>
      <c r="HT150" s="2">
        <v>5568</v>
      </c>
      <c r="HU150" s="2">
        <v>5633</v>
      </c>
      <c r="HV150" s="2">
        <v>5731</v>
      </c>
      <c r="HW150" s="2">
        <v>5792</v>
      </c>
      <c r="HX150" s="2">
        <v>5833</v>
      </c>
      <c r="HY150" s="2">
        <v>5826</v>
      </c>
      <c r="HZ150" s="2">
        <v>5867</v>
      </c>
      <c r="IA150" s="2">
        <v>5953</v>
      </c>
      <c r="IB150" s="2">
        <v>6007</v>
      </c>
      <c r="IC150" s="2">
        <v>6054</v>
      </c>
      <c r="ID150" s="2">
        <v>6148</v>
      </c>
      <c r="IE150" s="2">
        <v>6183</v>
      </c>
      <c r="IF150" s="2">
        <v>6229</v>
      </c>
      <c r="IG150" s="2">
        <v>6209</v>
      </c>
      <c r="IH150" s="2">
        <v>6120</v>
      </c>
      <c r="II150" s="2">
        <v>6154</v>
      </c>
      <c r="IJ150" s="2">
        <v>6189</v>
      </c>
      <c r="IK150" s="2">
        <v>6150</v>
      </c>
      <c r="IL150" s="2">
        <v>6264</v>
      </c>
      <c r="IM150" s="2">
        <v>6249</v>
      </c>
      <c r="IN150" s="2">
        <v>6196</v>
      </c>
      <c r="IO150" s="2">
        <v>6133</v>
      </c>
      <c r="IP150" s="2">
        <v>6037</v>
      </c>
      <c r="IQ150" s="2">
        <v>6176</v>
      </c>
      <c r="IR150" s="2">
        <v>6090</v>
      </c>
      <c r="IS150" s="2">
        <v>6010</v>
      </c>
      <c r="IT150" s="2">
        <v>5976</v>
      </c>
    </row>
    <row r="151" spans="1:254" ht="15.9" customHeight="1">
      <c r="A151" s="65" t="s">
        <v>296</v>
      </c>
      <c r="B151" s="25" t="s">
        <v>297</v>
      </c>
      <c r="C151" s="39">
        <v>5970</v>
      </c>
      <c r="D151" s="38">
        <v>-60</v>
      </c>
      <c r="E151" s="34">
        <v>6030</v>
      </c>
      <c r="F151" s="34">
        <v>6190</v>
      </c>
      <c r="G151" s="29">
        <v>5680</v>
      </c>
      <c r="H151" s="29">
        <v>5530</v>
      </c>
      <c r="I151" s="29">
        <v>5840</v>
      </c>
      <c r="J151" s="29">
        <v>5870</v>
      </c>
      <c r="K151" s="29">
        <v>5440</v>
      </c>
      <c r="L151" s="29">
        <v>5690</v>
      </c>
      <c r="M151" s="29">
        <v>5760</v>
      </c>
      <c r="N151" s="29">
        <v>5790</v>
      </c>
      <c r="O151" s="29">
        <v>5860</v>
      </c>
      <c r="P151" s="29">
        <v>5940</v>
      </c>
      <c r="Q151" s="29">
        <v>5700</v>
      </c>
      <c r="R151" s="29">
        <v>5580</v>
      </c>
      <c r="S151" s="29">
        <v>5890</v>
      </c>
      <c r="T151" s="29">
        <v>5960</v>
      </c>
      <c r="U151" s="29">
        <v>5880</v>
      </c>
      <c r="V151" s="29">
        <v>6150</v>
      </c>
      <c r="W151" s="29">
        <v>6170</v>
      </c>
      <c r="X151" s="29">
        <v>6030</v>
      </c>
      <c r="Y151" s="29">
        <v>6140</v>
      </c>
      <c r="Z151" s="29">
        <v>6420</v>
      </c>
      <c r="AA151" s="29">
        <v>6600</v>
      </c>
      <c r="AB151" s="29">
        <v>6570</v>
      </c>
      <c r="AC151" s="29">
        <v>6600</v>
      </c>
      <c r="AD151" s="29">
        <v>6750</v>
      </c>
      <c r="AE151" s="29">
        <v>6620</v>
      </c>
      <c r="AF151" s="29">
        <v>6930</v>
      </c>
      <c r="AG151" s="29">
        <v>7060</v>
      </c>
      <c r="AH151" s="29">
        <v>7250</v>
      </c>
      <c r="AI151" s="29">
        <v>7360</v>
      </c>
      <c r="AJ151" s="29">
        <v>7390</v>
      </c>
      <c r="AK151" s="29">
        <v>7100</v>
      </c>
      <c r="AL151" s="29">
        <v>6910</v>
      </c>
      <c r="AM151" s="29">
        <v>6900</v>
      </c>
      <c r="AN151" s="29">
        <v>6810</v>
      </c>
      <c r="AO151" s="29">
        <v>6720</v>
      </c>
      <c r="AP151" s="29">
        <v>6580</v>
      </c>
      <c r="AQ151" s="29">
        <v>6450</v>
      </c>
      <c r="AR151" s="29">
        <v>6300</v>
      </c>
      <c r="AS151" s="29">
        <v>6460</v>
      </c>
      <c r="AT151" s="29">
        <v>6700</v>
      </c>
      <c r="AU151" s="29">
        <v>6480</v>
      </c>
      <c r="AV151" s="29">
        <v>6770</v>
      </c>
      <c r="AW151" s="29">
        <v>6830</v>
      </c>
      <c r="AX151" s="29">
        <v>6770</v>
      </c>
      <c r="AY151" s="29">
        <v>6690</v>
      </c>
      <c r="AZ151" s="29">
        <v>7070</v>
      </c>
      <c r="BA151" s="29">
        <v>6920</v>
      </c>
      <c r="BB151" s="29">
        <v>6820</v>
      </c>
      <c r="BC151" s="29">
        <v>7080</v>
      </c>
      <c r="BD151" s="29">
        <v>7070</v>
      </c>
      <c r="BE151" s="29">
        <v>7260</v>
      </c>
      <c r="BF151" s="29">
        <v>7290</v>
      </c>
      <c r="BG151" s="29">
        <v>7270</v>
      </c>
      <c r="BH151" s="29">
        <v>6990</v>
      </c>
      <c r="BI151" s="29">
        <v>7330</v>
      </c>
      <c r="BJ151" s="29">
        <v>7480</v>
      </c>
      <c r="BK151" s="29">
        <v>7870</v>
      </c>
      <c r="BL151" s="30">
        <v>7810</v>
      </c>
      <c r="BM151" s="2">
        <v>7640</v>
      </c>
      <c r="BN151" s="2">
        <v>7880</v>
      </c>
      <c r="BO151" s="2">
        <v>7800</v>
      </c>
      <c r="BP151" s="2">
        <v>7500</v>
      </c>
      <c r="BQ151" s="2">
        <v>7380</v>
      </c>
      <c r="BR151" s="2">
        <v>6880</v>
      </c>
      <c r="BS151" s="2">
        <v>7200</v>
      </c>
      <c r="BT151" s="2">
        <v>7300</v>
      </c>
      <c r="BU151" s="2">
        <v>6640</v>
      </c>
      <c r="BV151" s="2">
        <v>5750</v>
      </c>
      <c r="BW151" s="2">
        <v>5310</v>
      </c>
      <c r="BX151" s="2">
        <v>5430</v>
      </c>
      <c r="BY151" s="2">
        <v>5280</v>
      </c>
      <c r="BZ151" s="2">
        <v>5200</v>
      </c>
      <c r="CA151" s="2">
        <v>5220</v>
      </c>
      <c r="CB151" s="2">
        <v>5300</v>
      </c>
      <c r="CC151" s="2">
        <v>5430</v>
      </c>
      <c r="CD151" s="2">
        <v>5360</v>
      </c>
      <c r="CE151" s="2">
        <v>5100</v>
      </c>
      <c r="CF151" s="2">
        <v>5080</v>
      </c>
      <c r="CG151" s="2">
        <v>4910</v>
      </c>
      <c r="CH151" s="2">
        <v>4855</v>
      </c>
      <c r="CI151" s="2">
        <v>4630</v>
      </c>
      <c r="CJ151" s="2">
        <v>4635</v>
      </c>
      <c r="CK151" s="2">
        <v>4575</v>
      </c>
      <c r="CL151" s="2">
        <v>4730</v>
      </c>
      <c r="CM151" s="2">
        <v>4595</v>
      </c>
      <c r="CN151" s="2">
        <v>4435</v>
      </c>
      <c r="CO151" s="2">
        <v>4380</v>
      </c>
      <c r="CP151" s="2">
        <v>4520</v>
      </c>
      <c r="CQ151" s="2">
        <v>4590</v>
      </c>
      <c r="CR151" s="2">
        <v>4600</v>
      </c>
      <c r="CS151" s="2">
        <v>4470</v>
      </c>
      <c r="CT151" s="2">
        <v>4460</v>
      </c>
      <c r="CU151" s="2">
        <v>4725</v>
      </c>
      <c r="CV151" s="2">
        <v>4810</v>
      </c>
      <c r="CW151" s="2">
        <v>4750</v>
      </c>
      <c r="CX151" s="2">
        <v>4685</v>
      </c>
      <c r="CY151" s="2">
        <v>4690</v>
      </c>
      <c r="CZ151" s="2">
        <v>4770</v>
      </c>
      <c r="DA151" s="2">
        <v>4895</v>
      </c>
      <c r="DB151" s="2">
        <v>4725</v>
      </c>
      <c r="DC151" s="2">
        <v>4515</v>
      </c>
      <c r="DD151" s="2">
        <v>4785</v>
      </c>
      <c r="DE151" s="2">
        <v>4940</v>
      </c>
      <c r="DF151" s="2">
        <v>4805</v>
      </c>
      <c r="DG151" s="2">
        <v>5190</v>
      </c>
      <c r="DH151" s="2">
        <v>5180</v>
      </c>
      <c r="DI151" s="2">
        <v>5140</v>
      </c>
      <c r="DJ151" s="2">
        <v>5130</v>
      </c>
      <c r="DK151" s="2">
        <v>5120</v>
      </c>
      <c r="DL151" s="2">
        <v>5110</v>
      </c>
      <c r="DM151" s="2">
        <v>4955</v>
      </c>
      <c r="DN151" s="2">
        <v>5010</v>
      </c>
      <c r="DO151" s="2">
        <v>5010</v>
      </c>
      <c r="DP151" s="2">
        <v>4895</v>
      </c>
      <c r="DQ151" s="2">
        <v>4905</v>
      </c>
      <c r="DR151" s="2">
        <v>4735</v>
      </c>
      <c r="DS151" s="2">
        <v>4815</v>
      </c>
      <c r="DT151" s="2">
        <v>4620</v>
      </c>
      <c r="DU151" s="2">
        <v>4505</v>
      </c>
      <c r="DV151" s="2">
        <v>4315</v>
      </c>
      <c r="DW151" s="2">
        <v>4335</v>
      </c>
      <c r="DX151" s="2">
        <v>4315</v>
      </c>
      <c r="DY151" s="2">
        <v>4245</v>
      </c>
      <c r="DZ151" s="2">
        <v>4200</v>
      </c>
      <c r="EA151" s="2">
        <v>4225</v>
      </c>
      <c r="EB151" s="2">
        <v>4395</v>
      </c>
      <c r="EC151" s="2">
        <v>4245</v>
      </c>
      <c r="ED151" s="2">
        <v>4310</v>
      </c>
      <c r="EE151" s="2">
        <v>4335</v>
      </c>
      <c r="EF151" s="2">
        <v>4400</v>
      </c>
      <c r="EG151" s="2">
        <v>4420</v>
      </c>
      <c r="EH151" s="2">
        <v>4280</v>
      </c>
      <c r="EI151" s="2">
        <v>4230</v>
      </c>
      <c r="EJ151" s="2">
        <v>4305</v>
      </c>
      <c r="EK151" s="2">
        <v>4340</v>
      </c>
      <c r="EL151" s="2">
        <v>4310</v>
      </c>
      <c r="EM151" s="2">
        <v>4315</v>
      </c>
      <c r="EN151" s="2">
        <v>4300</v>
      </c>
      <c r="EO151" s="2">
        <v>4230</v>
      </c>
      <c r="EP151" s="2">
        <v>4320</v>
      </c>
      <c r="EQ151" s="2">
        <v>4270</v>
      </c>
      <c r="ER151" s="2">
        <v>4330</v>
      </c>
      <c r="ES151" s="2">
        <v>4335</v>
      </c>
      <c r="ET151" s="2">
        <v>4255</v>
      </c>
      <c r="EU151" s="2">
        <v>4175</v>
      </c>
      <c r="EV151" s="2">
        <v>4155</v>
      </c>
      <c r="EW151" s="2">
        <v>4135</v>
      </c>
      <c r="EX151" s="2">
        <v>4150</v>
      </c>
      <c r="EY151" s="2">
        <v>4190</v>
      </c>
      <c r="EZ151" s="2">
        <v>4210</v>
      </c>
      <c r="FA151" s="2">
        <v>4015</v>
      </c>
      <c r="FB151" s="2">
        <v>4005</v>
      </c>
      <c r="FC151" s="2">
        <v>4040</v>
      </c>
      <c r="FD151" s="2">
        <v>4125</v>
      </c>
      <c r="FE151" s="2">
        <v>4155</v>
      </c>
      <c r="FF151" s="2">
        <v>4155</v>
      </c>
      <c r="FG151" s="2">
        <v>4110</v>
      </c>
      <c r="FH151" s="2">
        <v>4210</v>
      </c>
      <c r="FI151" s="2">
        <v>4205</v>
      </c>
      <c r="FJ151" s="2">
        <v>4180</v>
      </c>
      <c r="FK151" s="2">
        <v>4170</v>
      </c>
      <c r="FL151" s="2">
        <v>4280</v>
      </c>
      <c r="FM151" s="2">
        <v>4085</v>
      </c>
      <c r="FN151" s="2">
        <v>4145</v>
      </c>
      <c r="FO151" s="2">
        <v>4185</v>
      </c>
      <c r="FP151" s="2">
        <v>4070</v>
      </c>
      <c r="FQ151" s="2">
        <v>4020</v>
      </c>
      <c r="FR151" s="2">
        <v>3930</v>
      </c>
      <c r="FS151" s="2">
        <v>3815</v>
      </c>
      <c r="FT151" s="2">
        <v>3745</v>
      </c>
      <c r="FU151" s="2">
        <v>3820</v>
      </c>
      <c r="FV151" s="2">
        <v>3750</v>
      </c>
      <c r="FW151" s="2">
        <v>3855</v>
      </c>
      <c r="FX151" s="2">
        <v>3835</v>
      </c>
      <c r="FY151" s="2">
        <v>3835</v>
      </c>
      <c r="FZ151" s="2">
        <v>3910</v>
      </c>
      <c r="GA151" s="2">
        <v>3860</v>
      </c>
      <c r="GB151" s="2">
        <v>3795</v>
      </c>
      <c r="GC151" s="2">
        <v>3840</v>
      </c>
      <c r="GD151" s="2">
        <v>3780</v>
      </c>
      <c r="GE151" s="2">
        <v>3870</v>
      </c>
      <c r="GF151" s="2">
        <v>3920</v>
      </c>
      <c r="GG151" s="2">
        <v>4150</v>
      </c>
      <c r="GH151" s="2">
        <v>3955</v>
      </c>
      <c r="GI151" s="2">
        <v>3720</v>
      </c>
      <c r="GJ151" s="2">
        <v>3780</v>
      </c>
      <c r="GK151" s="2">
        <v>3860</v>
      </c>
      <c r="GL151" s="2">
        <v>3910</v>
      </c>
      <c r="GM151" s="2">
        <v>3765</v>
      </c>
      <c r="GN151" s="2">
        <v>3650</v>
      </c>
      <c r="GO151" s="2">
        <v>3630</v>
      </c>
      <c r="GP151" s="2">
        <v>3570</v>
      </c>
      <c r="GQ151" s="2">
        <v>3580</v>
      </c>
      <c r="GR151" s="2">
        <v>3495</v>
      </c>
      <c r="GS151" s="2">
        <v>3545</v>
      </c>
      <c r="GT151" s="2">
        <v>3520</v>
      </c>
      <c r="GU151" s="2">
        <v>3420</v>
      </c>
      <c r="GV151" s="2">
        <v>3510</v>
      </c>
      <c r="GW151" s="2">
        <v>3550</v>
      </c>
      <c r="GX151" s="2">
        <v>3380</v>
      </c>
      <c r="GY151" s="2">
        <v>3445</v>
      </c>
      <c r="GZ151" s="2">
        <v>3390</v>
      </c>
      <c r="HA151" s="2">
        <v>3280</v>
      </c>
      <c r="HB151" s="2">
        <v>3295</v>
      </c>
      <c r="HC151" s="2">
        <v>3465</v>
      </c>
      <c r="HD151" s="2">
        <v>3600</v>
      </c>
      <c r="HE151" s="2">
        <v>3435</v>
      </c>
      <c r="HF151" s="2">
        <v>3486.6666</v>
      </c>
      <c r="HG151" s="2">
        <v>3443.3332999999998</v>
      </c>
      <c r="HH151" s="2">
        <v>3433.3332999999998</v>
      </c>
      <c r="HI151" s="2">
        <v>3493.3332999999998</v>
      </c>
      <c r="HJ151" s="2">
        <v>3500</v>
      </c>
      <c r="HK151" s="2">
        <v>3473.3332999999998</v>
      </c>
      <c r="HL151" s="2">
        <v>3443.3332999999998</v>
      </c>
      <c r="HM151" s="2">
        <v>3460</v>
      </c>
      <c r="HN151" s="2">
        <v>3403.3332999999998</v>
      </c>
      <c r="HO151" s="2">
        <v>3370</v>
      </c>
      <c r="HP151" s="2">
        <v>3376.6666</v>
      </c>
      <c r="HQ151" s="2">
        <v>3380</v>
      </c>
      <c r="HR151" s="2">
        <v>3333.3332999999998</v>
      </c>
      <c r="HS151" s="2">
        <v>3270</v>
      </c>
      <c r="HT151" s="2">
        <v>3263.3332999999998</v>
      </c>
      <c r="HU151" s="2">
        <v>3290</v>
      </c>
      <c r="HV151" s="2">
        <v>3293.3332999999998</v>
      </c>
      <c r="HW151" s="2">
        <v>3316.6666</v>
      </c>
      <c r="HX151" s="2">
        <v>3340</v>
      </c>
      <c r="HY151" s="2">
        <v>3326.6666</v>
      </c>
      <c r="HZ151" s="2">
        <v>3326.6666</v>
      </c>
      <c r="IA151" s="2">
        <v>3343.3332999999998</v>
      </c>
      <c r="IB151" s="2">
        <v>3360</v>
      </c>
      <c r="IC151" s="2">
        <v>3390</v>
      </c>
      <c r="ID151" s="2">
        <v>3393.3332999999998</v>
      </c>
      <c r="IE151" s="2">
        <v>3423.3332999999998</v>
      </c>
      <c r="IF151" s="2">
        <v>3306.6666</v>
      </c>
      <c r="IG151" s="2">
        <v>3276.6666</v>
      </c>
      <c r="IH151" s="2">
        <v>3310</v>
      </c>
      <c r="II151" s="2">
        <v>3330</v>
      </c>
      <c r="IJ151" s="2">
        <v>3356.6666</v>
      </c>
      <c r="IK151" s="2">
        <v>3323.3332999999998</v>
      </c>
      <c r="IL151" s="2">
        <v>3326.6666</v>
      </c>
      <c r="IM151" s="2">
        <v>3283.3332999999998</v>
      </c>
      <c r="IN151" s="2">
        <v>3280</v>
      </c>
      <c r="IO151" s="2">
        <v>3223.3332999999998</v>
      </c>
      <c r="IP151" s="2">
        <v>3190</v>
      </c>
      <c r="IQ151" s="2">
        <v>3193.3332999999998</v>
      </c>
      <c r="IR151" s="2">
        <v>3136.6666</v>
      </c>
      <c r="IS151" s="2">
        <v>3303.3332999999998</v>
      </c>
      <c r="IT151" s="2">
        <v>3216.6666</v>
      </c>
    </row>
    <row r="152" spans="1:254" ht="15.9" customHeight="1">
      <c r="A152" s="65" t="s">
        <v>298</v>
      </c>
      <c r="B152" s="25" t="s">
        <v>299</v>
      </c>
      <c r="C152" s="39">
        <v>1228</v>
      </c>
      <c r="D152" s="38">
        <v>12</v>
      </c>
      <c r="E152" s="34">
        <v>1216</v>
      </c>
      <c r="F152" s="34">
        <v>1178</v>
      </c>
      <c r="G152" s="29">
        <v>1137</v>
      </c>
      <c r="H152" s="29">
        <v>1139</v>
      </c>
      <c r="I152" s="29">
        <v>1109</v>
      </c>
      <c r="J152" s="29">
        <v>1110</v>
      </c>
      <c r="K152" s="29">
        <v>1144</v>
      </c>
      <c r="L152" s="29">
        <v>1182</v>
      </c>
      <c r="M152" s="29">
        <v>1189</v>
      </c>
      <c r="N152" s="29">
        <v>1167</v>
      </c>
      <c r="O152" s="29">
        <v>1177</v>
      </c>
      <c r="P152" s="29">
        <v>1182</v>
      </c>
      <c r="Q152" s="29">
        <v>1146</v>
      </c>
      <c r="R152" s="29">
        <v>1151</v>
      </c>
      <c r="S152" s="29">
        <v>1153</v>
      </c>
      <c r="T152" s="29">
        <v>1126</v>
      </c>
      <c r="U152" s="29">
        <v>1081</v>
      </c>
      <c r="V152" s="29">
        <v>1060</v>
      </c>
      <c r="W152" s="29">
        <v>1063</v>
      </c>
      <c r="X152" s="29">
        <v>1077</v>
      </c>
      <c r="Y152" s="29">
        <v>1088</v>
      </c>
      <c r="Z152" s="29">
        <v>1080</v>
      </c>
      <c r="AA152" s="29">
        <v>1057</v>
      </c>
      <c r="AB152" s="29">
        <v>1048</v>
      </c>
      <c r="AC152" s="29">
        <v>1055</v>
      </c>
      <c r="AD152" s="29">
        <v>1044</v>
      </c>
      <c r="AE152" s="29">
        <v>1041</v>
      </c>
      <c r="AF152" s="29">
        <v>1005</v>
      </c>
      <c r="AG152" s="29">
        <v>996</v>
      </c>
      <c r="AH152" s="29">
        <v>981</v>
      </c>
      <c r="AI152" s="29">
        <v>977</v>
      </c>
      <c r="AJ152" s="29">
        <v>985</v>
      </c>
      <c r="AK152" s="29">
        <v>976</v>
      </c>
      <c r="AL152" s="29">
        <v>987</v>
      </c>
      <c r="AM152" s="29">
        <v>998</v>
      </c>
      <c r="AN152" s="29">
        <v>1019</v>
      </c>
      <c r="AO152" s="29">
        <v>1006</v>
      </c>
      <c r="AP152" s="29">
        <v>1023</v>
      </c>
      <c r="AQ152" s="29">
        <v>1004</v>
      </c>
      <c r="AR152" s="29">
        <v>992</v>
      </c>
      <c r="AS152" s="29">
        <v>1010</v>
      </c>
      <c r="AT152" s="29">
        <v>1006</v>
      </c>
      <c r="AU152" s="29">
        <v>1029</v>
      </c>
      <c r="AV152" s="29">
        <v>1052</v>
      </c>
      <c r="AW152" s="29">
        <v>1039</v>
      </c>
      <c r="AX152" s="29">
        <v>1035</v>
      </c>
      <c r="AY152" s="29">
        <v>1018</v>
      </c>
      <c r="AZ152" s="29">
        <v>1042</v>
      </c>
      <c r="BA152" s="29">
        <v>1060</v>
      </c>
      <c r="BB152" s="29">
        <v>1052</v>
      </c>
      <c r="BC152" s="29">
        <v>1067</v>
      </c>
      <c r="BD152" s="29">
        <v>1077</v>
      </c>
      <c r="BE152" s="29">
        <v>1063</v>
      </c>
      <c r="BF152" s="29">
        <v>1089</v>
      </c>
      <c r="BG152" s="29">
        <v>1094</v>
      </c>
      <c r="BH152" s="29">
        <v>1038</v>
      </c>
      <c r="BI152" s="29">
        <v>1054</v>
      </c>
      <c r="BJ152" s="29">
        <v>1052</v>
      </c>
      <c r="BK152" s="29">
        <v>1071</v>
      </c>
      <c r="BL152" s="30">
        <v>1050</v>
      </c>
      <c r="BM152" s="2">
        <v>1034</v>
      </c>
      <c r="BN152" s="2">
        <v>1023</v>
      </c>
      <c r="BO152" s="2">
        <v>1032</v>
      </c>
      <c r="BP152" s="2">
        <v>1019</v>
      </c>
      <c r="BQ152" s="2">
        <v>1038</v>
      </c>
      <c r="BR152" s="2">
        <v>973</v>
      </c>
      <c r="BS152" s="2">
        <v>949</v>
      </c>
      <c r="BT152" s="2">
        <v>984</v>
      </c>
      <c r="BU152" s="2">
        <v>922</v>
      </c>
      <c r="BV152" s="2">
        <v>927</v>
      </c>
      <c r="BW152" s="2">
        <v>926</v>
      </c>
      <c r="BX152" s="2">
        <v>971</v>
      </c>
      <c r="BY152" s="2">
        <v>1002</v>
      </c>
      <c r="BZ152" s="2">
        <v>1022</v>
      </c>
      <c r="CA152" s="2">
        <v>1038</v>
      </c>
      <c r="CB152" s="2">
        <v>1053</v>
      </c>
      <c r="CC152" s="2">
        <v>1049</v>
      </c>
      <c r="CD152" s="2">
        <v>1029</v>
      </c>
      <c r="CE152" s="2">
        <v>1032</v>
      </c>
      <c r="CF152" s="2">
        <v>1050</v>
      </c>
      <c r="CG152" s="2">
        <v>1052</v>
      </c>
      <c r="CH152" s="2">
        <v>1055</v>
      </c>
      <c r="CI152" s="2">
        <v>1027</v>
      </c>
      <c r="CJ152" s="2">
        <v>1007</v>
      </c>
      <c r="CK152" s="2">
        <v>998</v>
      </c>
      <c r="CL152" s="2">
        <v>1018</v>
      </c>
      <c r="CM152" s="2">
        <v>990</v>
      </c>
      <c r="CN152" s="2">
        <v>959</v>
      </c>
      <c r="CO152" s="2">
        <v>952</v>
      </c>
      <c r="CP152" s="2">
        <v>996</v>
      </c>
      <c r="CQ152" s="2">
        <v>980</v>
      </c>
      <c r="CR152" s="2">
        <v>989</v>
      </c>
      <c r="CS152" s="2">
        <v>957</v>
      </c>
      <c r="CT152" s="2">
        <v>934</v>
      </c>
      <c r="CU152" s="2">
        <v>985</v>
      </c>
      <c r="CV152" s="2">
        <v>997</v>
      </c>
      <c r="CW152" s="2">
        <v>983</v>
      </c>
      <c r="CX152" s="2">
        <v>971</v>
      </c>
      <c r="CY152" s="2">
        <v>973</v>
      </c>
      <c r="CZ152" s="2">
        <v>999</v>
      </c>
      <c r="DA152" s="2">
        <v>1035</v>
      </c>
      <c r="DB152" s="2">
        <v>1005</v>
      </c>
      <c r="DC152" s="2">
        <v>966</v>
      </c>
      <c r="DD152" s="2">
        <v>1025</v>
      </c>
      <c r="DE152" s="2">
        <v>1009</v>
      </c>
      <c r="DF152" s="2">
        <v>978</v>
      </c>
      <c r="DG152" s="2">
        <v>1028</v>
      </c>
      <c r="DH152" s="2">
        <v>1003</v>
      </c>
      <c r="DI152" s="2">
        <v>1054</v>
      </c>
      <c r="DJ152" s="2">
        <v>1012</v>
      </c>
      <c r="DK152" s="2">
        <v>996</v>
      </c>
      <c r="DL152" s="2">
        <v>1012</v>
      </c>
      <c r="DM152" s="2">
        <v>1029</v>
      </c>
      <c r="DN152" s="2">
        <v>1021</v>
      </c>
      <c r="DO152" s="2">
        <v>1004</v>
      </c>
      <c r="DP152" s="2">
        <v>973</v>
      </c>
      <c r="DQ152" s="2">
        <v>985</v>
      </c>
      <c r="DR152" s="2">
        <v>1009</v>
      </c>
      <c r="DS152" s="2">
        <v>1007</v>
      </c>
      <c r="DT152" s="2">
        <v>988</v>
      </c>
      <c r="DU152" s="2">
        <v>977</v>
      </c>
      <c r="DV152" s="2">
        <v>942</v>
      </c>
      <c r="DW152" s="2">
        <v>941</v>
      </c>
      <c r="DX152" s="2">
        <v>928</v>
      </c>
      <c r="DY152" s="2">
        <v>921</v>
      </c>
      <c r="DZ152" s="2">
        <v>937</v>
      </c>
      <c r="EA152" s="2">
        <v>959</v>
      </c>
      <c r="EB152" s="2">
        <v>920</v>
      </c>
      <c r="EC152" s="2">
        <v>916</v>
      </c>
      <c r="ED152" s="2">
        <v>938</v>
      </c>
      <c r="EE152" s="2">
        <v>954</v>
      </c>
      <c r="EF152" s="2">
        <v>980</v>
      </c>
      <c r="EG152" s="2">
        <v>975</v>
      </c>
      <c r="EH152" s="2">
        <v>956</v>
      </c>
      <c r="EI152" s="2">
        <v>977</v>
      </c>
      <c r="EJ152" s="2">
        <v>997</v>
      </c>
      <c r="EK152" s="2">
        <v>987</v>
      </c>
      <c r="EL152" s="2">
        <v>1000</v>
      </c>
      <c r="EM152" s="2">
        <v>939</v>
      </c>
      <c r="EN152" s="2">
        <v>930</v>
      </c>
      <c r="EO152" s="2">
        <v>912</v>
      </c>
      <c r="EP152" s="2">
        <v>916</v>
      </c>
      <c r="EQ152" s="2">
        <v>909</v>
      </c>
      <c r="ER152" s="2">
        <v>881</v>
      </c>
      <c r="ES152" s="2">
        <v>847</v>
      </c>
      <c r="ET152" s="2">
        <v>823</v>
      </c>
      <c r="EU152" s="2">
        <v>815</v>
      </c>
      <c r="EV152" s="2">
        <v>805</v>
      </c>
      <c r="EW152" s="2">
        <v>795</v>
      </c>
      <c r="EX152" s="2">
        <v>792</v>
      </c>
      <c r="EY152" s="2">
        <v>720</v>
      </c>
      <c r="EZ152" s="2">
        <v>727</v>
      </c>
      <c r="FA152" s="2">
        <v>718</v>
      </c>
      <c r="FB152" s="2">
        <v>709</v>
      </c>
      <c r="FC152" s="2">
        <v>708</v>
      </c>
      <c r="FD152" s="2">
        <v>714</v>
      </c>
      <c r="FE152" s="2">
        <v>722</v>
      </c>
      <c r="FF152" s="2">
        <v>718</v>
      </c>
      <c r="FG152" s="2">
        <v>719</v>
      </c>
      <c r="FH152" s="2">
        <v>724</v>
      </c>
      <c r="FI152" s="2">
        <v>724</v>
      </c>
      <c r="FJ152" s="2">
        <v>720</v>
      </c>
      <c r="FK152" s="2">
        <v>714</v>
      </c>
      <c r="FL152" s="2">
        <v>722</v>
      </c>
      <c r="FM152" s="2">
        <v>714</v>
      </c>
      <c r="FN152" s="2">
        <v>722</v>
      </c>
      <c r="FO152" s="2">
        <v>723</v>
      </c>
      <c r="FP152" s="2">
        <v>706</v>
      </c>
      <c r="FQ152" s="2">
        <v>679</v>
      </c>
      <c r="FR152" s="2">
        <v>658</v>
      </c>
      <c r="FS152" s="2">
        <v>657</v>
      </c>
      <c r="FT152" s="2">
        <v>649</v>
      </c>
      <c r="FU152" s="2">
        <v>635</v>
      </c>
      <c r="FV152" s="2">
        <v>628</v>
      </c>
      <c r="FW152" s="2">
        <v>628</v>
      </c>
      <c r="FX152" s="2">
        <v>654</v>
      </c>
      <c r="FY152" s="2">
        <v>656</v>
      </c>
      <c r="FZ152" s="2">
        <v>654</v>
      </c>
      <c r="GA152" s="2">
        <v>653</v>
      </c>
      <c r="GB152" s="2">
        <v>657</v>
      </c>
      <c r="GC152" s="2">
        <v>657</v>
      </c>
      <c r="GD152" s="2">
        <v>655</v>
      </c>
      <c r="GE152" s="2">
        <v>666</v>
      </c>
      <c r="GF152" s="2">
        <v>671</v>
      </c>
      <c r="GG152" s="2">
        <v>674</v>
      </c>
      <c r="GH152" s="2">
        <v>678</v>
      </c>
      <c r="GI152" s="2">
        <v>678</v>
      </c>
      <c r="GJ152" s="2">
        <v>680</v>
      </c>
      <c r="GK152" s="2">
        <v>686</v>
      </c>
      <c r="GL152" s="2">
        <v>694</v>
      </c>
      <c r="GM152" s="2">
        <v>673</v>
      </c>
      <c r="GN152" s="2">
        <v>669</v>
      </c>
      <c r="GO152" s="2">
        <v>656</v>
      </c>
      <c r="GP152" s="2">
        <v>663</v>
      </c>
      <c r="GQ152" s="2">
        <v>653</v>
      </c>
      <c r="GR152" s="2">
        <v>637</v>
      </c>
      <c r="GS152" s="2">
        <v>643</v>
      </c>
      <c r="GT152" s="2">
        <v>635</v>
      </c>
      <c r="GU152" s="2">
        <v>638</v>
      </c>
      <c r="GV152" s="2">
        <v>660</v>
      </c>
      <c r="GW152" s="2">
        <v>671</v>
      </c>
      <c r="GX152" s="2">
        <v>687</v>
      </c>
      <c r="GY152" s="2">
        <v>672</v>
      </c>
      <c r="GZ152" s="2">
        <v>667</v>
      </c>
      <c r="HA152" s="2">
        <v>671</v>
      </c>
      <c r="HB152" s="2">
        <v>673</v>
      </c>
      <c r="HC152" s="2">
        <v>690</v>
      </c>
      <c r="HD152" s="2">
        <v>694</v>
      </c>
      <c r="HE152" s="2">
        <v>661</v>
      </c>
      <c r="HF152" s="2">
        <v>671</v>
      </c>
      <c r="HG152" s="2">
        <v>643</v>
      </c>
      <c r="HH152" s="2">
        <v>635</v>
      </c>
      <c r="HI152" s="2">
        <v>637</v>
      </c>
      <c r="HJ152" s="2">
        <v>632</v>
      </c>
      <c r="HK152" s="2">
        <v>629</v>
      </c>
      <c r="HL152" s="2">
        <v>631</v>
      </c>
      <c r="HM152" s="2">
        <v>643</v>
      </c>
      <c r="HN152" s="2">
        <v>651</v>
      </c>
      <c r="HO152" s="2">
        <v>644</v>
      </c>
      <c r="HP152" s="2">
        <v>642</v>
      </c>
      <c r="HQ152" s="2">
        <v>636</v>
      </c>
      <c r="HR152" s="2">
        <v>634</v>
      </c>
      <c r="HS152" s="2">
        <v>635</v>
      </c>
      <c r="HT152" s="2">
        <v>629</v>
      </c>
      <c r="HU152" s="2">
        <v>631</v>
      </c>
      <c r="HV152" s="2">
        <v>634</v>
      </c>
      <c r="HW152" s="2">
        <v>632</v>
      </c>
      <c r="HX152" s="2">
        <v>618</v>
      </c>
      <c r="HY152" s="2">
        <v>618</v>
      </c>
      <c r="HZ152" s="2">
        <v>628</v>
      </c>
      <c r="IA152" s="2">
        <v>630</v>
      </c>
      <c r="IB152" s="2">
        <v>640</v>
      </c>
      <c r="IC152" s="2">
        <v>630</v>
      </c>
      <c r="ID152" s="2">
        <v>612</v>
      </c>
      <c r="IE152" s="2">
        <v>610</v>
      </c>
      <c r="IF152" s="2">
        <v>622</v>
      </c>
      <c r="IG152" s="2">
        <v>630</v>
      </c>
      <c r="IH152" s="2">
        <v>627</v>
      </c>
      <c r="II152" s="2">
        <v>611</v>
      </c>
      <c r="IJ152" s="2">
        <v>611</v>
      </c>
      <c r="IK152" s="2">
        <v>593</v>
      </c>
      <c r="IL152" s="2">
        <v>590</v>
      </c>
      <c r="IM152" s="2">
        <v>584</v>
      </c>
      <c r="IN152" s="2">
        <v>575</v>
      </c>
      <c r="IO152" s="2">
        <v>576</v>
      </c>
      <c r="IP152" s="2">
        <v>565</v>
      </c>
      <c r="IQ152" s="2">
        <v>579</v>
      </c>
      <c r="IR152" s="2">
        <v>563</v>
      </c>
      <c r="IS152" s="2">
        <v>565</v>
      </c>
      <c r="IT152" s="2">
        <v>541</v>
      </c>
    </row>
    <row r="153" spans="1:254" ht="15.9" customHeight="1">
      <c r="A153" s="65" t="s">
        <v>300</v>
      </c>
      <c r="B153" s="25" t="s">
        <v>301</v>
      </c>
      <c r="C153" s="39">
        <v>4955</v>
      </c>
      <c r="D153" s="38">
        <v>315</v>
      </c>
      <c r="E153" s="34">
        <v>4640</v>
      </c>
      <c r="F153" s="34">
        <v>4465</v>
      </c>
      <c r="G153" s="29">
        <v>4225</v>
      </c>
      <c r="H153" s="29">
        <v>4390</v>
      </c>
      <c r="I153" s="29">
        <v>4700</v>
      </c>
      <c r="J153" s="29">
        <v>4590</v>
      </c>
      <c r="K153" s="29">
        <v>4545</v>
      </c>
      <c r="L153" s="29">
        <v>4540</v>
      </c>
      <c r="M153" s="29">
        <v>4465</v>
      </c>
      <c r="N153" s="29">
        <v>4260</v>
      </c>
      <c r="O153" s="29">
        <v>4350</v>
      </c>
      <c r="P153" s="29">
        <v>4495</v>
      </c>
      <c r="Q153" s="29">
        <v>4485</v>
      </c>
      <c r="R153" s="29">
        <v>4500</v>
      </c>
      <c r="S153" s="29">
        <v>4485</v>
      </c>
      <c r="T153" s="29">
        <v>4390</v>
      </c>
      <c r="U153" s="29">
        <v>4390</v>
      </c>
      <c r="V153" s="29">
        <v>4005</v>
      </c>
      <c r="W153" s="29">
        <v>4015</v>
      </c>
      <c r="X153" s="29">
        <v>3965</v>
      </c>
      <c r="Y153" s="29">
        <v>3980</v>
      </c>
      <c r="Z153" s="29">
        <v>4500</v>
      </c>
      <c r="AA153" s="29">
        <v>4415</v>
      </c>
      <c r="AB153" s="29">
        <v>4530</v>
      </c>
      <c r="AC153" s="29">
        <v>4180</v>
      </c>
      <c r="AD153" s="29">
        <v>3950</v>
      </c>
      <c r="AE153" s="29">
        <v>4000</v>
      </c>
      <c r="AF153" s="29">
        <v>3850</v>
      </c>
      <c r="AG153" s="29">
        <v>3320</v>
      </c>
      <c r="AH153" s="29">
        <v>3320</v>
      </c>
      <c r="AI153" s="29">
        <v>3235</v>
      </c>
      <c r="AJ153" s="29">
        <v>3300</v>
      </c>
      <c r="AK153" s="29">
        <v>3305</v>
      </c>
      <c r="AL153" s="29">
        <v>3335</v>
      </c>
      <c r="AM153" s="29">
        <v>3350</v>
      </c>
      <c r="AN153" s="29">
        <v>3260</v>
      </c>
      <c r="AO153" s="29">
        <v>3140</v>
      </c>
      <c r="AP153" s="29">
        <v>3135</v>
      </c>
      <c r="AQ153" s="29">
        <v>3100</v>
      </c>
      <c r="AR153" s="29">
        <v>3090</v>
      </c>
      <c r="AS153" s="29">
        <v>3220</v>
      </c>
      <c r="AT153" s="29">
        <v>3240</v>
      </c>
      <c r="AU153" s="29">
        <v>3170</v>
      </c>
      <c r="AV153" s="29">
        <v>3205</v>
      </c>
      <c r="AW153" s="29">
        <v>3095</v>
      </c>
      <c r="AX153" s="29">
        <v>3420</v>
      </c>
      <c r="AY153" s="29">
        <v>3380</v>
      </c>
      <c r="AZ153" s="29">
        <v>3600</v>
      </c>
      <c r="BA153" s="29">
        <v>3575</v>
      </c>
      <c r="BB153" s="29">
        <v>3285</v>
      </c>
      <c r="BC153" s="29">
        <v>3385</v>
      </c>
      <c r="BD153" s="29">
        <v>3310</v>
      </c>
      <c r="BE153" s="29">
        <v>3385</v>
      </c>
      <c r="BF153" s="29">
        <v>3270</v>
      </c>
      <c r="BG153" s="29">
        <v>3140</v>
      </c>
      <c r="BH153" s="29">
        <v>2995</v>
      </c>
      <c r="BI153" s="29">
        <v>2914</v>
      </c>
      <c r="BJ153" s="29">
        <v>2809</v>
      </c>
      <c r="BK153" s="29">
        <v>2809</v>
      </c>
      <c r="BL153" s="30">
        <v>2945</v>
      </c>
      <c r="BM153" s="2">
        <v>3040</v>
      </c>
      <c r="BN153" s="2">
        <v>3095</v>
      </c>
      <c r="BO153" s="2">
        <v>2920</v>
      </c>
      <c r="BP153" s="2">
        <v>2936</v>
      </c>
      <c r="BQ153" s="2">
        <v>2870</v>
      </c>
      <c r="BR153" s="2">
        <v>2890</v>
      </c>
      <c r="BS153" s="2">
        <v>2527</v>
      </c>
      <c r="BT153" s="2">
        <v>2511</v>
      </c>
      <c r="BU153" s="2">
        <v>2529</v>
      </c>
      <c r="BV153" s="2">
        <v>2513</v>
      </c>
      <c r="BW153" s="2">
        <v>2501</v>
      </c>
      <c r="BX153" s="2">
        <v>2528</v>
      </c>
      <c r="BY153" s="2">
        <v>2471</v>
      </c>
      <c r="BZ153" s="2">
        <v>2528</v>
      </c>
      <c r="CA153" s="2">
        <v>2525</v>
      </c>
      <c r="CB153" s="2">
        <v>2525</v>
      </c>
      <c r="CC153" s="2">
        <v>2377</v>
      </c>
      <c r="CD153" s="2">
        <v>2340</v>
      </c>
      <c r="CE153" s="2">
        <v>2395</v>
      </c>
      <c r="CF153" s="2">
        <v>2524</v>
      </c>
      <c r="CG153" s="2">
        <v>2589</v>
      </c>
      <c r="CH153" s="2">
        <v>2620</v>
      </c>
      <c r="CI153" s="2">
        <v>2578</v>
      </c>
      <c r="CJ153" s="2">
        <v>2547</v>
      </c>
      <c r="CK153" s="2">
        <v>2530</v>
      </c>
      <c r="CL153" s="2">
        <v>2575</v>
      </c>
      <c r="CM153" s="2">
        <v>2554</v>
      </c>
      <c r="CN153" s="2">
        <v>2365</v>
      </c>
      <c r="CO153" s="2">
        <v>2267</v>
      </c>
      <c r="CP153" s="2">
        <v>2386</v>
      </c>
      <c r="CQ153" s="2">
        <v>2451</v>
      </c>
      <c r="CR153" s="2">
        <v>2446</v>
      </c>
      <c r="CS153" s="2">
        <v>2410</v>
      </c>
      <c r="CT153" s="2">
        <v>2373</v>
      </c>
      <c r="CU153" s="2">
        <v>2500</v>
      </c>
      <c r="CV153" s="2">
        <v>2505</v>
      </c>
      <c r="CW153" s="2">
        <v>2440</v>
      </c>
      <c r="CX153" s="2">
        <v>2500</v>
      </c>
      <c r="CY153" s="2">
        <v>2437</v>
      </c>
      <c r="CZ153" s="2">
        <v>2473</v>
      </c>
      <c r="DA153" s="2">
        <v>2484</v>
      </c>
      <c r="DB153" s="2">
        <v>2498</v>
      </c>
      <c r="DC153" s="2">
        <v>2382</v>
      </c>
      <c r="DD153" s="2">
        <v>2537</v>
      </c>
      <c r="DE153" s="2">
        <v>2425</v>
      </c>
      <c r="DF153" s="2">
        <v>2351</v>
      </c>
      <c r="DG153" s="2">
        <v>2580</v>
      </c>
      <c r="DH153" s="2">
        <v>2570</v>
      </c>
      <c r="DI153" s="2">
        <v>2676</v>
      </c>
      <c r="DJ153" s="2">
        <v>2566</v>
      </c>
      <c r="DK153" s="2">
        <v>2477</v>
      </c>
      <c r="DL153" s="2">
        <v>2590</v>
      </c>
      <c r="DM153" s="2">
        <v>2775</v>
      </c>
      <c r="DN153" s="2">
        <v>2820</v>
      </c>
      <c r="DO153" s="2">
        <v>2750</v>
      </c>
      <c r="DP153" s="2">
        <v>2825</v>
      </c>
      <c r="DQ153" s="2">
        <v>2805</v>
      </c>
      <c r="DR153" s="2">
        <v>2753</v>
      </c>
      <c r="DS153" s="2">
        <v>2909</v>
      </c>
      <c r="DT153" s="2">
        <v>2978</v>
      </c>
      <c r="DU153" s="2">
        <v>2816</v>
      </c>
      <c r="DV153" s="2">
        <v>2719</v>
      </c>
      <c r="DW153" s="2">
        <v>2797</v>
      </c>
      <c r="DX153" s="2">
        <v>2909</v>
      </c>
      <c r="DY153" s="2">
        <v>2985</v>
      </c>
      <c r="DZ153" s="2">
        <v>3055</v>
      </c>
      <c r="EA153" s="2">
        <v>3025</v>
      </c>
      <c r="EB153" s="2">
        <v>3055</v>
      </c>
      <c r="EC153" s="2">
        <v>3105</v>
      </c>
      <c r="ED153" s="2">
        <v>3170</v>
      </c>
      <c r="EE153" s="2">
        <v>3205</v>
      </c>
      <c r="EF153" s="2">
        <v>3220</v>
      </c>
      <c r="EG153" s="2">
        <v>3290</v>
      </c>
      <c r="EH153" s="2">
        <v>3310</v>
      </c>
      <c r="EI153" s="2">
        <v>3565</v>
      </c>
      <c r="EJ153" s="2">
        <v>3630</v>
      </c>
      <c r="EK153" s="2">
        <v>3675</v>
      </c>
      <c r="EL153" s="2">
        <v>3625</v>
      </c>
      <c r="EM153" s="2">
        <v>3565</v>
      </c>
      <c r="EN153" s="2">
        <v>3565</v>
      </c>
      <c r="EO153" s="2">
        <v>3470</v>
      </c>
      <c r="EP153" s="2">
        <v>3445</v>
      </c>
      <c r="EQ153" s="2">
        <v>3390</v>
      </c>
      <c r="ER153" s="2">
        <v>3405</v>
      </c>
      <c r="ES153" s="2">
        <v>3235</v>
      </c>
      <c r="ET153" s="2">
        <v>3255</v>
      </c>
      <c r="EU153" s="2">
        <v>3270</v>
      </c>
      <c r="EV153" s="2">
        <v>3315</v>
      </c>
      <c r="EW153" s="2">
        <v>3205</v>
      </c>
      <c r="EX153" s="2">
        <v>3045</v>
      </c>
      <c r="EY153" s="2">
        <v>3015</v>
      </c>
      <c r="EZ153" s="2">
        <v>2927</v>
      </c>
      <c r="FA153" s="2">
        <v>2904</v>
      </c>
      <c r="FB153" s="2">
        <v>2919</v>
      </c>
      <c r="FC153" s="2">
        <v>2952</v>
      </c>
      <c r="FD153" s="2">
        <v>3000</v>
      </c>
      <c r="FE153" s="2">
        <v>3015</v>
      </c>
      <c r="FF153" s="2">
        <v>3125</v>
      </c>
      <c r="FG153" s="2">
        <v>3170</v>
      </c>
      <c r="FH153" s="2">
        <v>3210</v>
      </c>
      <c r="FI153" s="2">
        <v>3320</v>
      </c>
      <c r="FJ153" s="2">
        <v>3415</v>
      </c>
      <c r="FK153" s="2">
        <v>3350</v>
      </c>
      <c r="FL153" s="2">
        <v>3365</v>
      </c>
      <c r="FM153" s="2">
        <v>3290</v>
      </c>
      <c r="FN153" s="2">
        <v>3350</v>
      </c>
      <c r="FO153" s="2">
        <v>3510</v>
      </c>
      <c r="FP153" s="2">
        <v>3485</v>
      </c>
      <c r="FQ153" s="2">
        <v>3355</v>
      </c>
      <c r="FR153" s="2">
        <v>3420</v>
      </c>
      <c r="FS153" s="2">
        <v>3410</v>
      </c>
      <c r="FT153" s="2">
        <v>3380</v>
      </c>
      <c r="FU153" s="2">
        <v>3440</v>
      </c>
      <c r="FV153" s="2">
        <v>3430</v>
      </c>
      <c r="FW153" s="2">
        <v>3530</v>
      </c>
      <c r="FX153" s="2">
        <v>3585</v>
      </c>
      <c r="FY153" s="2">
        <v>3635</v>
      </c>
      <c r="FZ153" s="2">
        <v>3745</v>
      </c>
      <c r="GA153" s="2">
        <v>3735</v>
      </c>
      <c r="GB153" s="2">
        <v>3645</v>
      </c>
      <c r="GC153" s="2">
        <v>3610</v>
      </c>
      <c r="GD153" s="2">
        <v>3500</v>
      </c>
      <c r="GE153" s="2">
        <v>3610</v>
      </c>
      <c r="GF153" s="2">
        <v>3560</v>
      </c>
      <c r="GG153" s="2">
        <v>3755</v>
      </c>
      <c r="GH153" s="2">
        <v>3770</v>
      </c>
      <c r="GI153" s="2">
        <v>4110</v>
      </c>
      <c r="GJ153" s="2">
        <v>4000</v>
      </c>
      <c r="GK153" s="2">
        <v>4100</v>
      </c>
      <c r="GL153" s="2">
        <v>4330</v>
      </c>
      <c r="GM153" s="2">
        <v>4135</v>
      </c>
      <c r="GN153" s="2">
        <v>3980</v>
      </c>
      <c r="GO153" s="2">
        <v>4070</v>
      </c>
      <c r="GP153" s="2">
        <v>4575</v>
      </c>
      <c r="GQ153" s="2">
        <v>4200</v>
      </c>
      <c r="GR153" s="2">
        <v>3550</v>
      </c>
      <c r="GS153" s="2">
        <v>3395</v>
      </c>
      <c r="GT153" s="2">
        <v>3345</v>
      </c>
      <c r="GU153" s="2">
        <v>3400</v>
      </c>
      <c r="GV153" s="2">
        <v>3515</v>
      </c>
      <c r="GW153" s="2">
        <v>3620</v>
      </c>
      <c r="GX153" s="2">
        <v>3595</v>
      </c>
      <c r="GY153" s="2">
        <v>3550</v>
      </c>
      <c r="GZ153" s="2">
        <v>3550</v>
      </c>
      <c r="HA153" s="2">
        <v>3150</v>
      </c>
      <c r="HB153" s="2">
        <v>3145</v>
      </c>
      <c r="HC153" s="2">
        <v>3195</v>
      </c>
      <c r="HD153" s="2">
        <v>3255</v>
      </c>
      <c r="HE153" s="2">
        <v>3305</v>
      </c>
      <c r="HF153" s="2">
        <v>3200</v>
      </c>
      <c r="HG153" s="2">
        <v>3240</v>
      </c>
      <c r="HH153" s="2">
        <v>3245</v>
      </c>
      <c r="HI153" s="2">
        <v>3400</v>
      </c>
      <c r="HJ153" s="2">
        <v>3380</v>
      </c>
      <c r="HK153" s="2">
        <v>3280</v>
      </c>
      <c r="HL153" s="2">
        <v>3255</v>
      </c>
      <c r="HM153" s="2">
        <v>3200</v>
      </c>
      <c r="HN153" s="2">
        <v>3275</v>
      </c>
      <c r="HO153" s="2">
        <v>3290</v>
      </c>
      <c r="HP153" s="2">
        <v>3385</v>
      </c>
      <c r="HQ153" s="2">
        <v>3435</v>
      </c>
      <c r="HR153" s="2">
        <v>3370</v>
      </c>
      <c r="HS153" s="2">
        <v>3190</v>
      </c>
      <c r="HT153" s="2">
        <v>3260</v>
      </c>
      <c r="HU153" s="2">
        <v>3260</v>
      </c>
      <c r="HV153" s="2">
        <v>3435</v>
      </c>
      <c r="HW153" s="2">
        <v>3410</v>
      </c>
      <c r="HX153" s="2">
        <v>3520</v>
      </c>
      <c r="HY153" s="2">
        <v>3500</v>
      </c>
      <c r="HZ153" s="2">
        <v>3585</v>
      </c>
      <c r="IA153" s="2">
        <v>3585</v>
      </c>
      <c r="IB153" s="2">
        <v>3280</v>
      </c>
      <c r="IC153" s="2">
        <v>3250</v>
      </c>
      <c r="ID153" s="2">
        <v>3225</v>
      </c>
      <c r="IE153" s="2">
        <v>3240</v>
      </c>
      <c r="IF153" s="2">
        <v>3260</v>
      </c>
      <c r="IG153" s="2">
        <v>3305</v>
      </c>
      <c r="IH153" s="2">
        <v>3365</v>
      </c>
      <c r="II153" s="2">
        <v>3400</v>
      </c>
      <c r="IJ153" s="2">
        <v>3410</v>
      </c>
      <c r="IK153" s="2">
        <v>3430</v>
      </c>
      <c r="IL153" s="2">
        <v>3460</v>
      </c>
      <c r="IM153" s="2">
        <v>3475</v>
      </c>
      <c r="IN153" s="2">
        <v>3450</v>
      </c>
      <c r="IO153" s="2">
        <v>3385</v>
      </c>
      <c r="IP153" s="2">
        <v>3245</v>
      </c>
      <c r="IQ153" s="2">
        <v>3320</v>
      </c>
      <c r="IR153" s="2">
        <v>3210</v>
      </c>
      <c r="IS153" s="2">
        <v>3095</v>
      </c>
      <c r="IT153" s="2">
        <v>3065</v>
      </c>
    </row>
    <row r="154" spans="1:254" ht="15.9" customHeight="1">
      <c r="A154" s="65" t="s">
        <v>302</v>
      </c>
      <c r="B154" s="25" t="s">
        <v>303</v>
      </c>
      <c r="C154" s="39">
        <v>7528</v>
      </c>
      <c r="D154" s="38">
        <v>-234</v>
      </c>
      <c r="E154" s="34">
        <v>7762</v>
      </c>
      <c r="F154" s="34">
        <v>7915</v>
      </c>
      <c r="G154" s="29">
        <v>7332</v>
      </c>
      <c r="H154" s="29">
        <v>7567</v>
      </c>
      <c r="I154" s="29">
        <v>7416</v>
      </c>
      <c r="J154" s="29">
        <v>6840</v>
      </c>
      <c r="K154" s="29">
        <v>7182</v>
      </c>
      <c r="L154" s="29">
        <v>7558</v>
      </c>
      <c r="M154" s="29">
        <v>8401</v>
      </c>
      <c r="N154" s="29">
        <v>8689</v>
      </c>
      <c r="O154" s="29">
        <v>8817</v>
      </c>
      <c r="P154" s="29">
        <v>8720</v>
      </c>
      <c r="Q154" s="29">
        <v>8046</v>
      </c>
      <c r="R154" s="29">
        <v>8021</v>
      </c>
      <c r="S154" s="29">
        <v>8838</v>
      </c>
      <c r="T154" s="29">
        <v>9188</v>
      </c>
      <c r="U154" s="29">
        <v>9136</v>
      </c>
      <c r="V154" s="29">
        <v>10060</v>
      </c>
      <c r="W154" s="29">
        <v>10085</v>
      </c>
      <c r="X154" s="29">
        <v>9609</v>
      </c>
      <c r="Y154" s="29">
        <v>9660</v>
      </c>
      <c r="Z154" s="29">
        <v>10380</v>
      </c>
      <c r="AA154" s="29">
        <v>11090</v>
      </c>
      <c r="AB154" s="29">
        <v>11080</v>
      </c>
      <c r="AC154" s="29">
        <v>11370</v>
      </c>
      <c r="AD154" s="29">
        <v>12280</v>
      </c>
      <c r="AE154" s="29">
        <v>11640</v>
      </c>
      <c r="AF154" s="29">
        <v>11085</v>
      </c>
      <c r="AG154" s="29">
        <v>11550</v>
      </c>
      <c r="AH154" s="29">
        <v>12020</v>
      </c>
      <c r="AI154" s="29">
        <v>11450</v>
      </c>
      <c r="AJ154" s="29">
        <v>12145</v>
      </c>
      <c r="AK154" s="29">
        <v>12895</v>
      </c>
      <c r="AL154" s="29">
        <v>12410</v>
      </c>
      <c r="AM154" s="29">
        <v>12850</v>
      </c>
      <c r="AN154" s="29">
        <v>11095</v>
      </c>
      <c r="AO154" s="29">
        <v>10995</v>
      </c>
      <c r="AP154" s="29">
        <v>10060</v>
      </c>
      <c r="AQ154" s="29">
        <v>9665</v>
      </c>
      <c r="AR154" s="29">
        <v>9018</v>
      </c>
      <c r="AS154" s="29">
        <v>9580</v>
      </c>
      <c r="AT154" s="29">
        <v>10035</v>
      </c>
      <c r="AU154" s="29">
        <v>9285</v>
      </c>
      <c r="AV154" s="29">
        <v>10035</v>
      </c>
      <c r="AW154" s="29">
        <v>10380</v>
      </c>
      <c r="AX154" s="29">
        <v>10940</v>
      </c>
      <c r="AY154" s="29">
        <v>11040</v>
      </c>
      <c r="AZ154" s="29">
        <v>11125</v>
      </c>
      <c r="BA154" s="29">
        <v>10040</v>
      </c>
      <c r="BB154" s="29">
        <v>8899</v>
      </c>
      <c r="BC154" s="29">
        <v>8383</v>
      </c>
      <c r="BD154" s="29">
        <v>8266</v>
      </c>
      <c r="BE154" s="29">
        <v>8413</v>
      </c>
      <c r="BF154" s="29">
        <v>7226</v>
      </c>
      <c r="BG154" s="29">
        <v>6788</v>
      </c>
      <c r="BH154" s="29">
        <v>6200</v>
      </c>
      <c r="BI154" s="29">
        <v>6323</v>
      </c>
      <c r="BJ154" s="29">
        <v>6292</v>
      </c>
      <c r="BK154" s="29">
        <v>6541</v>
      </c>
      <c r="BL154" s="30">
        <v>6508</v>
      </c>
      <c r="BM154" s="2">
        <v>6118</v>
      </c>
      <c r="BN154" s="2">
        <v>6311</v>
      </c>
      <c r="BO154" s="2">
        <v>6018</v>
      </c>
      <c r="BP154" s="2">
        <v>5910</v>
      </c>
      <c r="BQ154" s="2">
        <v>5716</v>
      </c>
      <c r="BR154" s="2">
        <v>5253</v>
      </c>
      <c r="BS154" s="2">
        <v>5265</v>
      </c>
      <c r="BT154" s="2">
        <v>4995</v>
      </c>
      <c r="BU154" s="2">
        <v>5013</v>
      </c>
      <c r="BV154" s="2">
        <v>5016</v>
      </c>
      <c r="BW154" s="2">
        <v>4867</v>
      </c>
      <c r="BX154" s="2">
        <v>4977</v>
      </c>
      <c r="BY154" s="2">
        <v>4852</v>
      </c>
      <c r="BZ154" s="2">
        <v>4813</v>
      </c>
      <c r="CA154" s="2">
        <v>4796</v>
      </c>
      <c r="CB154" s="2">
        <v>4878</v>
      </c>
      <c r="CC154" s="2">
        <v>4525</v>
      </c>
      <c r="CD154" s="2">
        <v>4353</v>
      </c>
      <c r="CE154" s="2">
        <v>4196</v>
      </c>
      <c r="CF154" s="2">
        <v>4165</v>
      </c>
      <c r="CG154" s="2">
        <v>3990</v>
      </c>
      <c r="CH154" s="2">
        <v>4037</v>
      </c>
      <c r="CI154" s="2">
        <v>3869</v>
      </c>
      <c r="CJ154" s="2">
        <v>3913</v>
      </c>
      <c r="CK154" s="2">
        <v>3789</v>
      </c>
      <c r="CL154" s="2">
        <v>3714</v>
      </c>
      <c r="CM154" s="2">
        <v>3674</v>
      </c>
      <c r="CN154" s="2">
        <v>3505</v>
      </c>
      <c r="CO154" s="2">
        <v>3534</v>
      </c>
      <c r="CP154" s="2">
        <v>3754</v>
      </c>
      <c r="CQ154" s="2">
        <v>3782</v>
      </c>
      <c r="CR154" s="2">
        <v>3679</v>
      </c>
      <c r="CS154" s="2">
        <v>3639</v>
      </c>
      <c r="CT154" s="2">
        <v>3535</v>
      </c>
      <c r="CU154" s="2">
        <v>3782</v>
      </c>
      <c r="CV154" s="2">
        <v>3907</v>
      </c>
      <c r="CW154" s="2">
        <v>3853</v>
      </c>
      <c r="CX154" s="2">
        <v>3664</v>
      </c>
      <c r="CY154" s="2">
        <v>3661</v>
      </c>
      <c r="CZ154" s="2">
        <v>3734</v>
      </c>
      <c r="DA154" s="2">
        <v>3861</v>
      </c>
      <c r="DB154" s="2">
        <v>3672</v>
      </c>
      <c r="DC154" s="2">
        <v>3511</v>
      </c>
      <c r="DD154" s="2">
        <v>3815</v>
      </c>
      <c r="DE154" s="2">
        <v>3889</v>
      </c>
      <c r="DF154" s="2">
        <v>3777</v>
      </c>
      <c r="DG154" s="2">
        <v>4005</v>
      </c>
      <c r="DH154" s="2">
        <v>4068</v>
      </c>
      <c r="DI154" s="2">
        <v>4123</v>
      </c>
      <c r="DJ154" s="2">
        <v>4322</v>
      </c>
      <c r="DK154" s="2">
        <v>4230</v>
      </c>
      <c r="DL154" s="2">
        <v>4056</v>
      </c>
      <c r="DM154" s="2">
        <v>3753</v>
      </c>
      <c r="DN154" s="2">
        <v>3725</v>
      </c>
      <c r="DO154" s="2">
        <v>3627</v>
      </c>
      <c r="DP154" s="2">
        <v>3585</v>
      </c>
      <c r="DQ154" s="2">
        <v>3328</v>
      </c>
      <c r="DR154" s="2">
        <v>3306</v>
      </c>
      <c r="DS154" s="2">
        <v>3334</v>
      </c>
      <c r="DT154" s="2">
        <v>3327</v>
      </c>
      <c r="DU154" s="2">
        <v>3412</v>
      </c>
      <c r="DV154" s="2">
        <v>3238</v>
      </c>
      <c r="DW154" s="2">
        <v>3311</v>
      </c>
      <c r="DX154" s="2">
        <v>3326</v>
      </c>
      <c r="DY154" s="2">
        <v>3347</v>
      </c>
      <c r="DZ154" s="2">
        <v>3256</v>
      </c>
      <c r="EA154" s="2">
        <v>3153</v>
      </c>
      <c r="EB154" s="2">
        <v>3164</v>
      </c>
      <c r="EC154" s="2">
        <v>3200</v>
      </c>
      <c r="ED154" s="2">
        <v>3235</v>
      </c>
      <c r="EE154" s="2">
        <v>3230</v>
      </c>
      <c r="EF154" s="2">
        <v>3385</v>
      </c>
      <c r="EG154" s="2">
        <v>3373</v>
      </c>
      <c r="EH154" s="2">
        <v>3307</v>
      </c>
      <c r="EI154" s="2">
        <v>3407</v>
      </c>
      <c r="EJ154" s="2">
        <v>3448</v>
      </c>
      <c r="EK154" s="2">
        <v>3432</v>
      </c>
      <c r="EL154" s="2">
        <v>3428</v>
      </c>
      <c r="EM154" s="2">
        <v>3485</v>
      </c>
      <c r="EN154" s="2">
        <v>3329</v>
      </c>
      <c r="EO154" s="2">
        <v>3211</v>
      </c>
      <c r="EP154" s="2">
        <v>3326</v>
      </c>
      <c r="EQ154" s="2">
        <v>3370</v>
      </c>
      <c r="ER154" s="2">
        <v>3391</v>
      </c>
      <c r="ES154" s="2">
        <v>3356</v>
      </c>
      <c r="ET154" s="2">
        <v>3252</v>
      </c>
      <c r="EU154" s="2">
        <v>3214</v>
      </c>
      <c r="EV154" s="2">
        <v>3207</v>
      </c>
      <c r="EW154" s="2">
        <v>3196</v>
      </c>
      <c r="EX154" s="2">
        <v>3201</v>
      </c>
      <c r="EY154" s="2">
        <v>3223</v>
      </c>
      <c r="EZ154" s="2">
        <v>3266</v>
      </c>
      <c r="FA154" s="2">
        <v>3206</v>
      </c>
      <c r="FB154" s="2">
        <v>3194</v>
      </c>
      <c r="FC154" s="2">
        <v>3214</v>
      </c>
      <c r="FD154" s="2">
        <v>3270</v>
      </c>
      <c r="FE154" s="2">
        <v>3323</v>
      </c>
      <c r="FF154" s="2">
        <v>3415</v>
      </c>
      <c r="FG154" s="2">
        <v>3401</v>
      </c>
      <c r="FH154" s="2">
        <v>3503</v>
      </c>
      <c r="FI154" s="2">
        <v>3406</v>
      </c>
      <c r="FJ154" s="2">
        <v>3407</v>
      </c>
      <c r="FK154" s="2">
        <v>3413</v>
      </c>
      <c r="FL154" s="2">
        <v>3448</v>
      </c>
      <c r="FM154" s="2">
        <v>3315</v>
      </c>
      <c r="FN154" s="2">
        <v>3277</v>
      </c>
      <c r="FO154" s="2">
        <v>3295</v>
      </c>
      <c r="FP154" s="2">
        <v>3234</v>
      </c>
      <c r="FQ154" s="2">
        <v>3235</v>
      </c>
      <c r="FR154" s="2">
        <v>3210</v>
      </c>
      <c r="FS154" s="2">
        <v>3108</v>
      </c>
      <c r="FT154" s="2">
        <v>3101</v>
      </c>
      <c r="FU154" s="2">
        <v>3165</v>
      </c>
      <c r="FV154" s="2">
        <v>3051</v>
      </c>
      <c r="FW154" s="2">
        <v>3097</v>
      </c>
      <c r="FX154" s="2">
        <v>3142</v>
      </c>
      <c r="FY154" s="2">
        <v>3152</v>
      </c>
      <c r="FZ154" s="2">
        <v>3195</v>
      </c>
      <c r="GA154" s="2">
        <v>3195</v>
      </c>
      <c r="GB154" s="2">
        <v>3260</v>
      </c>
      <c r="GC154" s="2">
        <v>3280</v>
      </c>
      <c r="GD154" s="2">
        <v>3333</v>
      </c>
      <c r="GE154" s="2">
        <v>3404</v>
      </c>
      <c r="GF154" s="2">
        <v>3423</v>
      </c>
      <c r="GG154" s="2">
        <v>3544</v>
      </c>
      <c r="GH154" s="2">
        <v>3486</v>
      </c>
      <c r="GI154" s="2">
        <v>3076</v>
      </c>
      <c r="GJ154" s="2">
        <v>3120</v>
      </c>
      <c r="GK154" s="2">
        <v>3045</v>
      </c>
      <c r="GL154" s="2">
        <v>3048</v>
      </c>
      <c r="GM154" s="2">
        <v>3019</v>
      </c>
      <c r="GN154" s="2">
        <v>2910</v>
      </c>
      <c r="GO154" s="2">
        <v>2967.5</v>
      </c>
      <c r="GP154" s="2">
        <v>2957</v>
      </c>
      <c r="GQ154" s="2">
        <v>2923.5</v>
      </c>
      <c r="GR154" s="2">
        <v>2822</v>
      </c>
      <c r="GS154" s="2">
        <v>2833</v>
      </c>
      <c r="GT154" s="2">
        <v>2807.5</v>
      </c>
      <c r="GU154" s="2">
        <v>2818</v>
      </c>
      <c r="GV154" s="2">
        <v>2901</v>
      </c>
      <c r="GW154" s="2">
        <v>2932.5</v>
      </c>
      <c r="GX154" s="2">
        <v>2903.5</v>
      </c>
      <c r="GY154" s="2">
        <v>2932</v>
      </c>
      <c r="GZ154" s="2">
        <v>2959</v>
      </c>
      <c r="HA154" s="2">
        <v>2843</v>
      </c>
      <c r="HB154" s="2">
        <v>2802</v>
      </c>
      <c r="HC154" s="2">
        <v>2758</v>
      </c>
      <c r="HD154" s="2">
        <v>2819.5</v>
      </c>
      <c r="HE154" s="2">
        <v>2780</v>
      </c>
      <c r="HF154" s="2">
        <v>2830</v>
      </c>
      <c r="HG154" s="2">
        <v>2802</v>
      </c>
      <c r="HH154" s="2">
        <v>2803.5</v>
      </c>
      <c r="HI154" s="2">
        <v>2806</v>
      </c>
      <c r="HJ154" s="2">
        <v>2682.5</v>
      </c>
      <c r="HK154" s="2">
        <v>2662.5</v>
      </c>
      <c r="HL154" s="2">
        <v>2660.5</v>
      </c>
      <c r="HM154" s="2">
        <v>2637.5</v>
      </c>
      <c r="HN154" s="2">
        <v>2529</v>
      </c>
      <c r="HO154" s="2">
        <v>2492</v>
      </c>
      <c r="HP154" s="2">
        <v>2489.5</v>
      </c>
      <c r="HQ154" s="2">
        <v>2539</v>
      </c>
      <c r="HR154" s="2">
        <v>2530</v>
      </c>
      <c r="HS154" s="2">
        <v>2548</v>
      </c>
      <c r="HT154" s="2">
        <v>2453</v>
      </c>
      <c r="HU154" s="2">
        <v>2449</v>
      </c>
      <c r="HV154" s="2">
        <v>2457.5</v>
      </c>
      <c r="HW154" s="2">
        <v>2439.5</v>
      </c>
      <c r="HX154" s="2">
        <v>2463</v>
      </c>
      <c r="HY154" s="2">
        <v>2442</v>
      </c>
      <c r="HZ154" s="2">
        <v>2427</v>
      </c>
      <c r="IA154" s="2">
        <v>2435</v>
      </c>
      <c r="IB154" s="2">
        <v>2440</v>
      </c>
      <c r="IC154" s="2">
        <v>2406.5</v>
      </c>
      <c r="ID154" s="2">
        <v>2394</v>
      </c>
      <c r="IE154" s="2">
        <v>2429.5</v>
      </c>
      <c r="IF154" s="2">
        <v>2434</v>
      </c>
      <c r="IG154" s="2">
        <v>2447</v>
      </c>
      <c r="IH154" s="2">
        <v>2407</v>
      </c>
      <c r="II154" s="2">
        <v>2414.5</v>
      </c>
      <c r="IJ154" s="2">
        <v>2464</v>
      </c>
      <c r="IK154" s="2">
        <v>2432</v>
      </c>
      <c r="IL154" s="2">
        <v>2432</v>
      </c>
      <c r="IM154" s="2">
        <v>2394.5</v>
      </c>
      <c r="IN154" s="2">
        <v>2327.5</v>
      </c>
      <c r="IO154" s="2">
        <v>2323</v>
      </c>
      <c r="IP154" s="2">
        <v>2278.5</v>
      </c>
      <c r="IQ154" s="2">
        <v>2328.5</v>
      </c>
      <c r="IR154" s="2">
        <v>2298</v>
      </c>
      <c r="IS154" s="2">
        <v>2280</v>
      </c>
      <c r="IT154" s="2">
        <v>2237</v>
      </c>
    </row>
    <row r="155" spans="1:254" ht="15.9" customHeight="1">
      <c r="A155" s="65" t="s">
        <v>304</v>
      </c>
      <c r="B155" s="25" t="s">
        <v>305</v>
      </c>
      <c r="C155" s="39">
        <v>3561</v>
      </c>
      <c r="D155" s="38">
        <v>-102</v>
      </c>
      <c r="E155" s="34">
        <v>3663</v>
      </c>
      <c r="F155" s="34">
        <v>3873</v>
      </c>
      <c r="G155" s="29">
        <v>3654</v>
      </c>
      <c r="H155" s="29">
        <v>3563</v>
      </c>
      <c r="I155" s="29">
        <v>3701</v>
      </c>
      <c r="J155" s="29">
        <v>3625</v>
      </c>
      <c r="K155" s="29">
        <v>3682</v>
      </c>
      <c r="L155" s="29">
        <v>3769</v>
      </c>
      <c r="M155" s="29">
        <v>3926</v>
      </c>
      <c r="N155" s="29">
        <v>3973</v>
      </c>
      <c r="O155" s="29">
        <v>4074</v>
      </c>
      <c r="P155" s="29">
        <v>4093</v>
      </c>
      <c r="Q155" s="29">
        <v>3848</v>
      </c>
      <c r="R155" s="29">
        <v>3808</v>
      </c>
      <c r="S155" s="29">
        <v>4026</v>
      </c>
      <c r="T155" s="29">
        <v>4139</v>
      </c>
      <c r="U155" s="29">
        <v>4050</v>
      </c>
      <c r="V155" s="29">
        <v>4265</v>
      </c>
      <c r="W155" s="29">
        <v>4327</v>
      </c>
      <c r="X155" s="29">
        <v>4162</v>
      </c>
      <c r="Y155" s="29">
        <v>4153</v>
      </c>
      <c r="Z155" s="29">
        <v>4280</v>
      </c>
      <c r="AA155" s="29">
        <v>4558</v>
      </c>
      <c r="AB155" s="29">
        <v>4500</v>
      </c>
      <c r="AC155" s="29">
        <v>4606</v>
      </c>
      <c r="AD155" s="29">
        <v>4764</v>
      </c>
      <c r="AE155" s="29">
        <v>4440</v>
      </c>
      <c r="AF155" s="29">
        <v>4407</v>
      </c>
      <c r="AG155" s="29">
        <v>4561</v>
      </c>
      <c r="AH155" s="29">
        <v>4699</v>
      </c>
      <c r="AI155" s="29">
        <v>4581</v>
      </c>
      <c r="AJ155" s="29">
        <v>4773</v>
      </c>
      <c r="AK155" s="29">
        <v>4396</v>
      </c>
      <c r="AL155" s="29">
        <v>4392</v>
      </c>
      <c r="AM155" s="29">
        <v>4186</v>
      </c>
      <c r="AN155" s="29">
        <v>4123</v>
      </c>
      <c r="AO155" s="29">
        <v>4156</v>
      </c>
      <c r="AP155" s="29">
        <v>4073</v>
      </c>
      <c r="AQ155" s="29">
        <v>4030</v>
      </c>
      <c r="AR155" s="29">
        <v>3879</v>
      </c>
      <c r="AS155" s="29">
        <v>4151</v>
      </c>
      <c r="AT155" s="29">
        <v>4366</v>
      </c>
      <c r="AU155" s="29">
        <v>4350</v>
      </c>
      <c r="AV155" s="29">
        <v>4730</v>
      </c>
      <c r="AW155" s="29">
        <v>4732</v>
      </c>
      <c r="AX155" s="29">
        <v>4855</v>
      </c>
      <c r="AY155" s="29">
        <v>4710</v>
      </c>
      <c r="AZ155" s="29">
        <v>4810</v>
      </c>
      <c r="BA155" s="29">
        <v>4658</v>
      </c>
      <c r="BB155" s="29">
        <v>4606</v>
      </c>
      <c r="BC155" s="29">
        <v>4728</v>
      </c>
      <c r="BD155" s="29">
        <v>4720</v>
      </c>
      <c r="BE155" s="29">
        <v>4848</v>
      </c>
      <c r="BF155" s="29">
        <v>4630</v>
      </c>
      <c r="BG155" s="29">
        <v>4545</v>
      </c>
      <c r="BH155" s="29">
        <v>4425</v>
      </c>
      <c r="BI155" s="29">
        <v>4233</v>
      </c>
      <c r="BJ155" s="29">
        <v>4272</v>
      </c>
      <c r="BK155" s="29">
        <v>4386</v>
      </c>
      <c r="BL155" s="30">
        <v>4313</v>
      </c>
      <c r="BM155" s="2">
        <v>4209</v>
      </c>
      <c r="BN155" s="2">
        <v>4242</v>
      </c>
      <c r="BO155" s="2">
        <v>4328</v>
      </c>
      <c r="BP155" s="2">
        <v>4263</v>
      </c>
      <c r="BQ155" s="2">
        <v>4137</v>
      </c>
      <c r="BR155" s="2">
        <v>3968</v>
      </c>
      <c r="BS155" s="2">
        <v>4229</v>
      </c>
      <c r="BT155" s="2">
        <v>4235</v>
      </c>
      <c r="BU155" s="2">
        <v>3806</v>
      </c>
      <c r="BV155" s="2">
        <v>3634</v>
      </c>
      <c r="BW155" s="2">
        <v>3649</v>
      </c>
      <c r="BX155" s="2">
        <v>3646</v>
      </c>
      <c r="BY155" s="2">
        <v>3679</v>
      </c>
      <c r="BZ155" s="2">
        <v>3514</v>
      </c>
      <c r="CA155" s="2">
        <v>3465</v>
      </c>
      <c r="CB155" s="2">
        <v>3453</v>
      </c>
      <c r="CC155" s="2">
        <v>3530</v>
      </c>
      <c r="CD155" s="2">
        <v>3454</v>
      </c>
      <c r="CE155" s="2">
        <v>3478</v>
      </c>
      <c r="CF155" s="2">
        <v>3422</v>
      </c>
      <c r="CG155" s="2">
        <v>3305</v>
      </c>
      <c r="CH155" s="2">
        <v>3299</v>
      </c>
      <c r="CI155" s="2">
        <v>3059</v>
      </c>
      <c r="CJ155" s="2">
        <v>3076</v>
      </c>
      <c r="CK155" s="2">
        <v>3002</v>
      </c>
      <c r="CL155" s="2">
        <v>3010</v>
      </c>
      <c r="CM155" s="2">
        <v>2988.5</v>
      </c>
      <c r="CN155" s="2">
        <v>2815.5</v>
      </c>
      <c r="CO155" s="2">
        <v>2829</v>
      </c>
      <c r="CP155" s="2">
        <v>2847</v>
      </c>
      <c r="CQ155" s="2">
        <v>3009</v>
      </c>
      <c r="CR155" s="2">
        <v>2988</v>
      </c>
      <c r="CS155" s="2">
        <v>2869</v>
      </c>
      <c r="CT155" s="2">
        <v>2696</v>
      </c>
      <c r="CU155" s="2">
        <v>2881</v>
      </c>
      <c r="CV155" s="2">
        <v>2894.5</v>
      </c>
      <c r="CW155" s="2">
        <v>3027</v>
      </c>
      <c r="CX155" s="2">
        <v>2934.5</v>
      </c>
      <c r="CY155" s="2">
        <v>2901.5</v>
      </c>
      <c r="CZ155" s="2">
        <v>2888</v>
      </c>
      <c r="DA155" s="2">
        <v>2985</v>
      </c>
      <c r="DB155" s="2">
        <v>2843.5</v>
      </c>
      <c r="DC155" s="2">
        <v>2786.5</v>
      </c>
      <c r="DD155" s="2">
        <v>3007</v>
      </c>
      <c r="DE155" s="2">
        <v>3105</v>
      </c>
      <c r="DF155" s="2">
        <v>2990</v>
      </c>
      <c r="DG155" s="2">
        <v>3195</v>
      </c>
      <c r="DH155" s="2">
        <v>3106</v>
      </c>
      <c r="DI155" s="2">
        <v>3036</v>
      </c>
      <c r="DJ155" s="2">
        <v>3136</v>
      </c>
      <c r="DK155" s="2">
        <v>3198</v>
      </c>
      <c r="DL155" s="2">
        <v>2919</v>
      </c>
      <c r="DM155" s="2">
        <v>2623.5</v>
      </c>
      <c r="DN155" s="2">
        <v>2538.5</v>
      </c>
      <c r="DO155" s="2">
        <v>2567</v>
      </c>
      <c r="DP155" s="2">
        <v>2547</v>
      </c>
      <c r="DQ155" s="2">
        <v>2521</v>
      </c>
      <c r="DR155" s="2">
        <v>2419</v>
      </c>
      <c r="DS155" s="2">
        <v>2538</v>
      </c>
      <c r="DT155" s="2">
        <v>2535</v>
      </c>
      <c r="DU155" s="2">
        <v>2506</v>
      </c>
      <c r="DV155" s="2">
        <v>2405.5</v>
      </c>
      <c r="DW155" s="2">
        <v>2403.5</v>
      </c>
      <c r="DX155" s="2">
        <v>2382</v>
      </c>
      <c r="DY155" s="2">
        <v>2323.5</v>
      </c>
      <c r="DZ155" s="2">
        <v>2240</v>
      </c>
      <c r="EA155" s="2">
        <v>2189</v>
      </c>
      <c r="EB155" s="2">
        <v>2383</v>
      </c>
      <c r="EC155" s="2">
        <v>2333</v>
      </c>
      <c r="ED155" s="2">
        <v>2329.5</v>
      </c>
      <c r="EE155" s="2">
        <v>2328.5</v>
      </c>
      <c r="EF155" s="2">
        <v>2379</v>
      </c>
      <c r="EG155" s="2">
        <v>2371.5</v>
      </c>
      <c r="EH155" s="2">
        <v>2346</v>
      </c>
      <c r="EI155" s="2">
        <v>2423.5</v>
      </c>
      <c r="EJ155" s="2">
        <v>2439.5</v>
      </c>
      <c r="EK155" s="2">
        <v>2417</v>
      </c>
      <c r="EL155" s="2">
        <v>2409.5</v>
      </c>
      <c r="EM155" s="2">
        <v>2347</v>
      </c>
      <c r="EN155" s="2">
        <v>2325</v>
      </c>
      <c r="EO155" s="2">
        <v>2265</v>
      </c>
      <c r="EP155" s="2">
        <v>2267.5</v>
      </c>
      <c r="EQ155" s="2">
        <v>2278</v>
      </c>
      <c r="ER155" s="2">
        <v>2299</v>
      </c>
      <c r="ES155" s="2">
        <v>2290</v>
      </c>
      <c r="ET155" s="2">
        <v>2288.5</v>
      </c>
      <c r="EU155" s="2">
        <v>2293</v>
      </c>
      <c r="EV155" s="2">
        <v>2282.5</v>
      </c>
      <c r="EW155" s="2">
        <v>2262.5</v>
      </c>
      <c r="EX155" s="2">
        <v>2266.5</v>
      </c>
      <c r="EY155" s="2">
        <v>2270.5</v>
      </c>
      <c r="EZ155" s="2">
        <v>2265</v>
      </c>
      <c r="FA155" s="2">
        <v>2215</v>
      </c>
      <c r="FB155" s="2">
        <v>2208.5</v>
      </c>
      <c r="FC155" s="2">
        <v>2215</v>
      </c>
      <c r="FD155" s="2">
        <v>2240</v>
      </c>
      <c r="FE155" s="2">
        <v>2287.5</v>
      </c>
      <c r="FF155" s="2">
        <v>2272</v>
      </c>
      <c r="FG155" s="2">
        <v>2287</v>
      </c>
      <c r="FH155" s="2">
        <v>2340</v>
      </c>
      <c r="FI155" s="2">
        <v>2343</v>
      </c>
      <c r="FJ155" s="2">
        <v>2329</v>
      </c>
      <c r="FK155" s="2">
        <v>2325</v>
      </c>
      <c r="FL155" s="2">
        <v>2347</v>
      </c>
      <c r="FM155" s="2">
        <v>2337.5</v>
      </c>
      <c r="FN155" s="2">
        <v>2377</v>
      </c>
      <c r="FO155" s="2">
        <v>2409.5</v>
      </c>
      <c r="FP155" s="2">
        <v>2387</v>
      </c>
      <c r="FQ155" s="2">
        <v>2383.5</v>
      </c>
      <c r="FR155" s="2">
        <v>2350</v>
      </c>
      <c r="FS155" s="2">
        <v>2332.5</v>
      </c>
      <c r="FT155" s="2">
        <v>2206</v>
      </c>
      <c r="FU155" s="2">
        <v>2302</v>
      </c>
      <c r="FV155" s="2">
        <v>2260.5</v>
      </c>
      <c r="FW155" s="2">
        <v>2365</v>
      </c>
      <c r="FX155" s="2">
        <v>2306</v>
      </c>
      <c r="FY155" s="2">
        <v>2306</v>
      </c>
      <c r="FZ155" s="2">
        <v>2315.5</v>
      </c>
      <c r="GA155" s="2">
        <v>2243.5</v>
      </c>
      <c r="GB155" s="2">
        <v>2275</v>
      </c>
      <c r="GC155" s="2">
        <v>2256</v>
      </c>
      <c r="GD155" s="2">
        <v>2269.5</v>
      </c>
      <c r="GE155" s="2">
        <v>2317.5</v>
      </c>
      <c r="GF155" s="2">
        <v>2274</v>
      </c>
      <c r="GG155" s="2">
        <v>2520</v>
      </c>
      <c r="GH155" s="2">
        <v>2286.5</v>
      </c>
      <c r="GI155" s="2">
        <v>1888</v>
      </c>
      <c r="GJ155" s="2">
        <v>1845.5</v>
      </c>
      <c r="GK155" s="2">
        <v>1860</v>
      </c>
      <c r="GL155" s="2">
        <v>1883</v>
      </c>
      <c r="GM155" s="2">
        <v>1874.5</v>
      </c>
      <c r="GN155" s="2">
        <v>1869.5</v>
      </c>
      <c r="GO155" s="2">
        <v>1884.5</v>
      </c>
      <c r="GP155" s="2">
        <v>1943.5</v>
      </c>
      <c r="GQ155" s="2">
        <v>1870</v>
      </c>
      <c r="GR155" s="2">
        <v>1787</v>
      </c>
      <c r="GS155" s="2">
        <v>1811</v>
      </c>
      <c r="GT155" s="2">
        <v>1802.5</v>
      </c>
      <c r="GU155" s="2">
        <v>1839.5</v>
      </c>
      <c r="GV155" s="2">
        <v>1929.5</v>
      </c>
      <c r="GW155" s="2">
        <v>1963</v>
      </c>
      <c r="GX155" s="2">
        <v>1979</v>
      </c>
      <c r="GY155" s="2">
        <v>1956</v>
      </c>
      <c r="GZ155" s="2">
        <v>1949</v>
      </c>
      <c r="HA155" s="2">
        <v>1871.5</v>
      </c>
      <c r="HB155" s="2">
        <v>1883</v>
      </c>
      <c r="HC155" s="2">
        <v>1876</v>
      </c>
      <c r="HD155" s="2">
        <v>1932</v>
      </c>
      <c r="HE155" s="2">
        <v>1973.5</v>
      </c>
      <c r="HF155" s="2">
        <v>2024</v>
      </c>
      <c r="HG155" s="2">
        <v>2026</v>
      </c>
      <c r="HH155" s="2">
        <v>1997.5</v>
      </c>
      <c r="HI155" s="2">
        <v>2034</v>
      </c>
      <c r="HJ155" s="2">
        <v>1918</v>
      </c>
      <c r="HK155" s="2">
        <v>1891.5</v>
      </c>
      <c r="HL155" s="2">
        <v>1901.5</v>
      </c>
      <c r="HM155" s="2">
        <v>2004.5</v>
      </c>
      <c r="HN155" s="2">
        <v>1994.5</v>
      </c>
      <c r="HO155" s="2">
        <v>1761</v>
      </c>
      <c r="HP155" s="2">
        <v>1748</v>
      </c>
      <c r="HQ155" s="2">
        <v>1724.5</v>
      </c>
      <c r="HR155" s="2">
        <v>1728.5</v>
      </c>
      <c r="HS155" s="2">
        <v>1735</v>
      </c>
      <c r="HT155" s="2">
        <v>1749</v>
      </c>
      <c r="HU155" s="2">
        <v>1738.5</v>
      </c>
      <c r="HV155" s="2">
        <v>1749</v>
      </c>
      <c r="HW155" s="2">
        <v>1740.5</v>
      </c>
      <c r="HX155" s="2">
        <v>1801.5</v>
      </c>
      <c r="HY155" s="2">
        <v>1798.5</v>
      </c>
      <c r="HZ155" s="2">
        <v>1796.5</v>
      </c>
      <c r="IA155" s="2">
        <v>1815.5</v>
      </c>
      <c r="IB155" s="2">
        <v>1794.5</v>
      </c>
      <c r="IC155" s="2">
        <v>1837.5</v>
      </c>
      <c r="ID155" s="2">
        <v>1796</v>
      </c>
      <c r="IE155" s="2">
        <v>1825</v>
      </c>
      <c r="IF155" s="2">
        <v>1802.5</v>
      </c>
      <c r="IG155" s="2">
        <v>1826</v>
      </c>
      <c r="IH155" s="2">
        <v>1760.5</v>
      </c>
      <c r="II155" s="2">
        <v>1804</v>
      </c>
      <c r="IJ155" s="2">
        <v>1813</v>
      </c>
      <c r="IK155" s="2">
        <v>1791</v>
      </c>
      <c r="IL155" s="2">
        <v>1793</v>
      </c>
      <c r="IM155" s="2">
        <v>1789</v>
      </c>
      <c r="IN155" s="2">
        <v>1755</v>
      </c>
      <c r="IO155" s="2">
        <v>1746</v>
      </c>
      <c r="IP155" s="2">
        <v>1727.5</v>
      </c>
      <c r="IQ155" s="2">
        <v>1686.5</v>
      </c>
      <c r="IR155" s="2">
        <v>1699.5</v>
      </c>
      <c r="IS155" s="2">
        <v>1847</v>
      </c>
      <c r="IT155" s="2">
        <v>1807</v>
      </c>
    </row>
    <row r="156" spans="1:254" ht="15.9" customHeight="1">
      <c r="A156" s="65" t="s">
        <v>306</v>
      </c>
      <c r="B156" s="25" t="s">
        <v>307</v>
      </c>
      <c r="C156" s="39">
        <v>2626</v>
      </c>
      <c r="D156" s="38">
        <v>-37</v>
      </c>
      <c r="E156" s="34">
        <v>2663</v>
      </c>
      <c r="F156" s="34">
        <v>2577</v>
      </c>
      <c r="G156" s="29">
        <v>2660</v>
      </c>
      <c r="H156" s="29">
        <v>2610</v>
      </c>
      <c r="I156" s="29">
        <v>2575</v>
      </c>
      <c r="J156" s="29">
        <v>2602</v>
      </c>
      <c r="K156" s="29">
        <v>2628</v>
      </c>
      <c r="L156" s="29">
        <v>2697</v>
      </c>
      <c r="M156" s="29">
        <v>2667</v>
      </c>
      <c r="N156" s="29">
        <v>2607</v>
      </c>
      <c r="O156" s="29">
        <v>2606</v>
      </c>
      <c r="P156" s="29">
        <v>2592</v>
      </c>
      <c r="Q156" s="29">
        <v>2554</v>
      </c>
      <c r="R156" s="29">
        <v>2580</v>
      </c>
      <c r="S156" s="29">
        <v>2583</v>
      </c>
      <c r="T156" s="29">
        <v>2588</v>
      </c>
      <c r="U156" s="29">
        <v>2588</v>
      </c>
      <c r="V156" s="29">
        <v>2566</v>
      </c>
      <c r="W156" s="29">
        <v>2628</v>
      </c>
      <c r="X156" s="29">
        <v>2676</v>
      </c>
      <c r="Y156" s="29">
        <v>2740</v>
      </c>
      <c r="Z156" s="29">
        <v>2803</v>
      </c>
      <c r="AA156" s="29">
        <v>2836</v>
      </c>
      <c r="AB156" s="29">
        <v>2851</v>
      </c>
      <c r="AC156" s="29">
        <v>2796</v>
      </c>
      <c r="AD156" s="29">
        <v>2800</v>
      </c>
      <c r="AE156" s="29">
        <v>2900</v>
      </c>
      <c r="AF156" s="29">
        <v>2781</v>
      </c>
      <c r="AG156" s="29">
        <v>2861</v>
      </c>
      <c r="AH156" s="29">
        <v>2949</v>
      </c>
      <c r="AI156" s="29">
        <v>2763</v>
      </c>
      <c r="AJ156" s="29">
        <v>2740</v>
      </c>
      <c r="AK156" s="29">
        <v>2510</v>
      </c>
      <c r="AL156" s="29">
        <v>2525</v>
      </c>
      <c r="AM156" s="29">
        <v>2520</v>
      </c>
      <c r="AN156" s="29">
        <v>2530</v>
      </c>
      <c r="AO156" s="29">
        <v>2580</v>
      </c>
      <c r="AP156" s="29">
        <v>2568</v>
      </c>
      <c r="AQ156" s="29">
        <v>2480</v>
      </c>
      <c r="AR156" s="29">
        <v>2468</v>
      </c>
      <c r="AS156" s="29">
        <v>2487</v>
      </c>
      <c r="AT156" s="29">
        <v>2504</v>
      </c>
      <c r="AU156" s="29">
        <v>2470</v>
      </c>
      <c r="AV156" s="29">
        <v>2481</v>
      </c>
      <c r="AW156" s="29">
        <v>2536</v>
      </c>
      <c r="AX156" s="29">
        <v>2508</v>
      </c>
      <c r="AY156" s="29">
        <v>2495</v>
      </c>
      <c r="AZ156" s="29">
        <v>2621</v>
      </c>
      <c r="BA156" s="29">
        <v>2627</v>
      </c>
      <c r="BB156" s="29">
        <v>2630</v>
      </c>
      <c r="BC156" s="29">
        <v>2674</v>
      </c>
      <c r="BD156" s="29">
        <v>2666</v>
      </c>
      <c r="BE156" s="29">
        <v>2663</v>
      </c>
      <c r="BF156" s="29">
        <v>2648</v>
      </c>
      <c r="BG156" s="29">
        <v>2589</v>
      </c>
      <c r="BH156" s="29">
        <v>2678</v>
      </c>
      <c r="BI156" s="29">
        <v>2554</v>
      </c>
      <c r="BJ156" s="29">
        <v>2331</v>
      </c>
      <c r="BK156" s="29">
        <v>2310</v>
      </c>
      <c r="BL156" s="30">
        <v>2192</v>
      </c>
      <c r="BM156" s="2">
        <v>2103</v>
      </c>
      <c r="BN156" s="2">
        <v>2078</v>
      </c>
      <c r="BO156" s="2">
        <v>2040</v>
      </c>
      <c r="BP156" s="2">
        <v>1948.5</v>
      </c>
      <c r="BQ156" s="2">
        <v>1968.5</v>
      </c>
      <c r="BR156" s="2">
        <v>2045</v>
      </c>
      <c r="BS156" s="2">
        <v>2243.5</v>
      </c>
      <c r="BT156" s="2">
        <v>2261</v>
      </c>
      <c r="BU156" s="2">
        <v>2244.5</v>
      </c>
      <c r="BV156" s="2">
        <v>2236.5</v>
      </c>
      <c r="BW156" s="2">
        <v>2215.5</v>
      </c>
      <c r="BX156" s="2">
        <v>2259</v>
      </c>
      <c r="BY156" s="2">
        <v>2282</v>
      </c>
      <c r="BZ156" s="2">
        <v>2289.5</v>
      </c>
      <c r="CA156" s="2">
        <v>2302</v>
      </c>
      <c r="CB156" s="2">
        <v>2314</v>
      </c>
      <c r="CC156" s="2">
        <v>2338</v>
      </c>
      <c r="CD156" s="2">
        <v>2271</v>
      </c>
      <c r="CE156" s="2">
        <v>2245</v>
      </c>
      <c r="CF156" s="2">
        <v>2265</v>
      </c>
      <c r="CG156" s="2">
        <v>2296</v>
      </c>
      <c r="CH156" s="2">
        <v>2326</v>
      </c>
      <c r="CI156" s="2">
        <v>2279.5</v>
      </c>
      <c r="CJ156" s="2">
        <v>2229</v>
      </c>
      <c r="CK156" s="2">
        <v>2207</v>
      </c>
      <c r="CL156" s="2">
        <v>2213.5</v>
      </c>
      <c r="CM156" s="2">
        <v>2202.5</v>
      </c>
      <c r="CN156" s="2">
        <v>2163</v>
      </c>
      <c r="CO156" s="2">
        <v>2142</v>
      </c>
      <c r="CP156" s="2">
        <v>2178</v>
      </c>
      <c r="CQ156" s="2">
        <v>2171.5</v>
      </c>
      <c r="CR156" s="2">
        <v>2165.5</v>
      </c>
      <c r="CS156" s="2">
        <v>2098.5</v>
      </c>
      <c r="CT156" s="2">
        <v>2069.5</v>
      </c>
      <c r="CU156" s="2">
        <v>2143.5</v>
      </c>
      <c r="CV156" s="2">
        <v>2182</v>
      </c>
      <c r="CW156" s="2">
        <v>2179.5</v>
      </c>
      <c r="CX156" s="2">
        <v>2149</v>
      </c>
      <c r="CY156" s="2">
        <v>2113</v>
      </c>
      <c r="CZ156" s="2">
        <v>2075</v>
      </c>
      <c r="DA156" s="2">
        <v>2082</v>
      </c>
      <c r="DB156" s="2">
        <v>2072.5</v>
      </c>
      <c r="DC156" s="2">
        <v>2032.5</v>
      </c>
      <c r="DD156" s="2">
        <v>2093.5</v>
      </c>
      <c r="DE156" s="2">
        <v>2126</v>
      </c>
      <c r="DF156" s="2">
        <v>2075.5</v>
      </c>
      <c r="DG156" s="2">
        <v>2136</v>
      </c>
      <c r="DH156" s="2">
        <v>2153</v>
      </c>
      <c r="DI156" s="2">
        <v>2169.5</v>
      </c>
      <c r="DJ156" s="2">
        <v>2125</v>
      </c>
      <c r="DK156" s="2">
        <v>2112.5</v>
      </c>
      <c r="DL156" s="2">
        <v>2097</v>
      </c>
      <c r="DM156" s="2">
        <v>2119</v>
      </c>
      <c r="DN156" s="2">
        <v>2137.5</v>
      </c>
      <c r="DO156" s="2">
        <v>2076.5</v>
      </c>
      <c r="DP156" s="2">
        <v>2153</v>
      </c>
      <c r="DQ156" s="2">
        <v>2083.5</v>
      </c>
      <c r="DR156" s="2">
        <v>2502.5</v>
      </c>
      <c r="DS156" s="2">
        <v>2526</v>
      </c>
      <c r="DT156" s="2">
        <v>2465</v>
      </c>
      <c r="DU156" s="2">
        <v>2454.5</v>
      </c>
      <c r="DV156" s="2">
        <v>2432</v>
      </c>
      <c r="DW156" s="2">
        <v>2448</v>
      </c>
      <c r="DX156" s="2">
        <v>2421.5</v>
      </c>
      <c r="DY156" s="2">
        <v>2364.5</v>
      </c>
      <c r="DZ156" s="2">
        <v>2378</v>
      </c>
      <c r="EA156" s="2">
        <v>2352</v>
      </c>
      <c r="EB156" s="2">
        <v>2340</v>
      </c>
      <c r="EC156" s="2">
        <v>2340</v>
      </c>
      <c r="ED156" s="2">
        <v>2364</v>
      </c>
      <c r="EE156" s="2">
        <v>2361.5</v>
      </c>
      <c r="EF156" s="2">
        <v>2387.5</v>
      </c>
      <c r="EG156" s="2">
        <v>2381.5</v>
      </c>
      <c r="EH156" s="2">
        <v>2347</v>
      </c>
      <c r="EI156" s="2">
        <v>2369.5</v>
      </c>
      <c r="EJ156" s="2">
        <v>2384</v>
      </c>
      <c r="EK156" s="2">
        <v>2359.5</v>
      </c>
      <c r="EL156" s="2">
        <v>2360</v>
      </c>
      <c r="EM156" s="2">
        <v>2374</v>
      </c>
      <c r="EN156" s="2">
        <v>2348.5</v>
      </c>
      <c r="EO156" s="2">
        <v>2314.5</v>
      </c>
      <c r="EP156" s="2">
        <v>2302.5</v>
      </c>
      <c r="EQ156" s="2">
        <v>2320</v>
      </c>
      <c r="ER156" s="2">
        <v>2298</v>
      </c>
      <c r="ES156" s="2">
        <v>2279</v>
      </c>
      <c r="ET156" s="2">
        <v>2274</v>
      </c>
      <c r="EU156" s="2">
        <v>2286</v>
      </c>
      <c r="EV156" s="2">
        <v>2288</v>
      </c>
      <c r="EW156" s="2">
        <v>2283</v>
      </c>
      <c r="EX156" s="2">
        <v>2276</v>
      </c>
      <c r="EY156" s="2">
        <v>2276</v>
      </c>
      <c r="EZ156" s="2">
        <v>2237</v>
      </c>
      <c r="FA156" s="2">
        <v>2216.5</v>
      </c>
      <c r="FB156" s="2">
        <v>2194</v>
      </c>
      <c r="FC156" s="2">
        <v>2185</v>
      </c>
      <c r="FD156" s="2">
        <v>2192</v>
      </c>
      <c r="FE156" s="2">
        <v>2204.5</v>
      </c>
      <c r="FF156" s="2">
        <v>2174</v>
      </c>
      <c r="FG156" s="2">
        <v>2170</v>
      </c>
      <c r="FH156" s="2">
        <v>2173</v>
      </c>
      <c r="FI156" s="2">
        <v>2167</v>
      </c>
      <c r="FJ156" s="2">
        <v>2148.5</v>
      </c>
      <c r="FK156" s="2">
        <v>2154.5</v>
      </c>
      <c r="FL156" s="2">
        <v>2162</v>
      </c>
      <c r="FM156" s="2">
        <v>2181</v>
      </c>
      <c r="FN156" s="2">
        <v>2213</v>
      </c>
      <c r="FO156" s="2">
        <v>2214.5</v>
      </c>
      <c r="FP156" s="2">
        <v>2205</v>
      </c>
      <c r="FQ156" s="2">
        <v>2197.5</v>
      </c>
      <c r="FR156" s="2">
        <v>2192</v>
      </c>
      <c r="FS156" s="2">
        <v>2169</v>
      </c>
      <c r="FT156" s="2">
        <v>2178.5</v>
      </c>
      <c r="FU156" s="2">
        <v>2182</v>
      </c>
      <c r="FV156" s="2">
        <v>2154.5</v>
      </c>
      <c r="FW156" s="2">
        <v>2195</v>
      </c>
      <c r="FX156" s="2">
        <v>2213.5</v>
      </c>
      <c r="FY156" s="2">
        <v>2296</v>
      </c>
      <c r="FZ156" s="2">
        <v>2319.5</v>
      </c>
      <c r="GA156" s="2">
        <v>2327.5</v>
      </c>
      <c r="GB156" s="2">
        <v>2299.5</v>
      </c>
      <c r="GC156" s="2">
        <v>2304.5</v>
      </c>
      <c r="GD156" s="2">
        <v>2270</v>
      </c>
      <c r="GE156" s="2">
        <v>2240</v>
      </c>
      <c r="GF156" s="2">
        <v>2211</v>
      </c>
      <c r="GG156" s="2">
        <v>2193</v>
      </c>
      <c r="GH156" s="2">
        <v>2176</v>
      </c>
      <c r="GI156" s="2">
        <v>2186</v>
      </c>
      <c r="GJ156" s="2">
        <v>2210</v>
      </c>
      <c r="GK156" s="2">
        <v>2305</v>
      </c>
      <c r="GL156" s="2">
        <v>2338</v>
      </c>
      <c r="GM156" s="2">
        <v>2338</v>
      </c>
      <c r="GN156" s="2">
        <v>2339</v>
      </c>
      <c r="GO156" s="2">
        <v>2319</v>
      </c>
      <c r="GP156" s="2">
        <v>2329.5</v>
      </c>
      <c r="GQ156" s="2">
        <v>2276</v>
      </c>
      <c r="GR156" s="2">
        <v>2273.5</v>
      </c>
      <c r="GS156" s="2">
        <v>2273.5</v>
      </c>
      <c r="GT156" s="2">
        <v>2265.5</v>
      </c>
      <c r="GU156" s="2">
        <v>2218</v>
      </c>
      <c r="GV156" s="2">
        <v>2076.5</v>
      </c>
      <c r="GW156" s="2">
        <v>2579.5</v>
      </c>
      <c r="GX156" s="2">
        <v>2582</v>
      </c>
      <c r="GY156" s="2">
        <v>2582.5</v>
      </c>
      <c r="GZ156" s="2">
        <v>2580</v>
      </c>
      <c r="HA156" s="2">
        <v>2534.5</v>
      </c>
      <c r="HB156" s="2">
        <v>2512.5</v>
      </c>
      <c r="HC156" s="2">
        <v>2540</v>
      </c>
      <c r="HD156" s="2">
        <v>2558.5</v>
      </c>
      <c r="HE156" s="2">
        <v>2585</v>
      </c>
      <c r="HF156" s="2">
        <v>2617</v>
      </c>
      <c r="HG156" s="2">
        <v>2593</v>
      </c>
      <c r="HH156" s="2">
        <v>2609</v>
      </c>
      <c r="HI156" s="2">
        <v>2603</v>
      </c>
      <c r="HJ156" s="2">
        <v>2624.5</v>
      </c>
      <c r="HK156" s="2">
        <v>2645</v>
      </c>
      <c r="HL156" s="2">
        <v>2672</v>
      </c>
      <c r="HM156" s="2">
        <v>2670.5</v>
      </c>
      <c r="HN156" s="2">
        <v>2629.5</v>
      </c>
      <c r="HO156" s="2">
        <v>2626</v>
      </c>
      <c r="HP156" s="2">
        <v>2626</v>
      </c>
      <c r="HQ156" s="2">
        <v>2654.5</v>
      </c>
      <c r="HR156" s="2">
        <v>2655</v>
      </c>
      <c r="HS156" s="2">
        <v>2640</v>
      </c>
      <c r="HT156" s="2">
        <v>2634.5</v>
      </c>
      <c r="HU156" s="2">
        <v>2642.5</v>
      </c>
      <c r="HV156" s="2">
        <v>2616</v>
      </c>
      <c r="HW156" s="2">
        <v>2605</v>
      </c>
      <c r="HX156" s="2">
        <v>2588</v>
      </c>
      <c r="HY156" s="2">
        <v>2557.5</v>
      </c>
      <c r="HZ156" s="2">
        <v>2504.5</v>
      </c>
      <c r="IA156" s="2">
        <v>2500</v>
      </c>
      <c r="IB156" s="2">
        <v>2535</v>
      </c>
      <c r="IC156" s="2">
        <v>2531.5</v>
      </c>
      <c r="ID156" s="2">
        <v>2503</v>
      </c>
      <c r="IE156" s="2">
        <v>2508.5</v>
      </c>
      <c r="IF156" s="2">
        <v>2469.5</v>
      </c>
      <c r="IG156" s="2">
        <v>2468</v>
      </c>
      <c r="IH156" s="2">
        <v>2450</v>
      </c>
      <c r="II156" s="2">
        <v>2445</v>
      </c>
      <c r="IJ156" s="2">
        <v>2461</v>
      </c>
      <c r="IK156" s="2">
        <v>2479.5</v>
      </c>
      <c r="IL156" s="2">
        <v>2517</v>
      </c>
      <c r="IM156" s="2">
        <v>2392</v>
      </c>
      <c r="IN156" s="2">
        <v>2369</v>
      </c>
      <c r="IO156" s="2">
        <v>2325</v>
      </c>
      <c r="IP156" s="2">
        <v>2292</v>
      </c>
      <c r="IQ156" s="2">
        <v>2278</v>
      </c>
      <c r="IR156" s="2">
        <v>2264</v>
      </c>
      <c r="IS156" s="2">
        <v>2252.5</v>
      </c>
      <c r="IT156" s="2">
        <v>2251</v>
      </c>
    </row>
    <row r="157" spans="1:254" ht="15.9" customHeight="1">
      <c r="A157" s="65" t="s">
        <v>308</v>
      </c>
      <c r="B157" s="25" t="s">
        <v>309</v>
      </c>
      <c r="C157" s="39">
        <v>6080</v>
      </c>
      <c r="D157" s="38">
        <v>-15</v>
      </c>
      <c r="E157" s="34">
        <v>6095</v>
      </c>
      <c r="F157" s="34">
        <v>5955</v>
      </c>
      <c r="G157" s="29">
        <v>5790</v>
      </c>
      <c r="H157" s="29">
        <v>5781</v>
      </c>
      <c r="I157" s="29">
        <v>5941</v>
      </c>
      <c r="J157" s="29">
        <v>5958</v>
      </c>
      <c r="K157" s="29">
        <v>6052</v>
      </c>
      <c r="L157" s="29">
        <v>6009</v>
      </c>
      <c r="M157" s="29">
        <v>6120</v>
      </c>
      <c r="N157" s="29">
        <v>5909</v>
      </c>
      <c r="O157" s="29">
        <v>6018</v>
      </c>
      <c r="P157" s="29">
        <v>6050</v>
      </c>
      <c r="Q157" s="29">
        <v>6086</v>
      </c>
      <c r="R157" s="29">
        <v>6227</v>
      </c>
      <c r="S157" s="29">
        <v>6177</v>
      </c>
      <c r="T157" s="29">
        <v>6189</v>
      </c>
      <c r="U157" s="29">
        <v>6108</v>
      </c>
      <c r="V157" s="29">
        <v>6101</v>
      </c>
      <c r="W157" s="29">
        <v>6239</v>
      </c>
      <c r="X157" s="29">
        <v>6158</v>
      </c>
      <c r="Y157" s="29">
        <v>6256</v>
      </c>
      <c r="Z157" s="29">
        <v>6300</v>
      </c>
      <c r="AA157" s="29">
        <v>6420</v>
      </c>
      <c r="AB157" s="29">
        <v>6286</v>
      </c>
      <c r="AC157" s="29">
        <v>6345</v>
      </c>
      <c r="AD157" s="29">
        <v>6020</v>
      </c>
      <c r="AE157" s="29">
        <v>6034</v>
      </c>
      <c r="AF157" s="29">
        <v>6030</v>
      </c>
      <c r="AG157" s="29">
        <v>5975</v>
      </c>
      <c r="AH157" s="29">
        <v>5715</v>
      </c>
      <c r="AI157" s="29">
        <v>5632</v>
      </c>
      <c r="AJ157" s="29">
        <v>5744</v>
      </c>
      <c r="AK157" s="29">
        <v>5557</v>
      </c>
      <c r="AL157" s="29">
        <v>5649</v>
      </c>
      <c r="AM157" s="29">
        <v>5652</v>
      </c>
      <c r="AN157" s="29">
        <v>5615</v>
      </c>
      <c r="AO157" s="29">
        <v>5611</v>
      </c>
      <c r="AP157" s="29">
        <v>5757</v>
      </c>
      <c r="AQ157" s="29">
        <v>5435</v>
      </c>
      <c r="AR157" s="29">
        <v>5299</v>
      </c>
      <c r="AS157" s="29">
        <v>5388</v>
      </c>
      <c r="AT157" s="29">
        <v>5459</v>
      </c>
      <c r="AU157" s="29">
        <v>5607</v>
      </c>
      <c r="AV157" s="29">
        <v>5674</v>
      </c>
      <c r="AW157" s="29">
        <v>5684</v>
      </c>
      <c r="AX157" s="29">
        <v>5771</v>
      </c>
      <c r="AY157" s="29">
        <v>5824</v>
      </c>
      <c r="AZ157" s="29">
        <v>6318</v>
      </c>
      <c r="BA157" s="29">
        <v>6406</v>
      </c>
      <c r="BB157" s="29">
        <v>6377</v>
      </c>
      <c r="BC157" s="29">
        <v>6509</v>
      </c>
      <c r="BD157" s="29">
        <v>6491</v>
      </c>
      <c r="BE157" s="29">
        <v>6429</v>
      </c>
      <c r="BF157" s="29">
        <v>6278</v>
      </c>
      <c r="BG157" s="29">
        <v>5959</v>
      </c>
      <c r="BH157" s="29">
        <v>5888</v>
      </c>
      <c r="BI157" s="29">
        <v>6101</v>
      </c>
      <c r="BJ157" s="29">
        <v>6108</v>
      </c>
      <c r="BK157" s="29">
        <v>6231</v>
      </c>
      <c r="BL157" s="30">
        <v>6108</v>
      </c>
      <c r="BM157" s="2">
        <v>5925</v>
      </c>
      <c r="BN157" s="2">
        <v>6162</v>
      </c>
      <c r="BO157" s="2">
        <v>6225</v>
      </c>
      <c r="BP157" s="2">
        <v>5800</v>
      </c>
      <c r="BQ157" s="2">
        <v>5782</v>
      </c>
      <c r="BR157" s="2">
        <v>5621</v>
      </c>
      <c r="BS157" s="2">
        <v>5675</v>
      </c>
      <c r="BT157" s="2">
        <v>5691</v>
      </c>
      <c r="BU157" s="2">
        <v>5711</v>
      </c>
      <c r="BV157" s="2">
        <v>5753</v>
      </c>
      <c r="BW157" s="2">
        <v>5694</v>
      </c>
      <c r="BX157" s="2">
        <v>5740</v>
      </c>
      <c r="BY157" s="2">
        <v>5942</v>
      </c>
      <c r="BZ157" s="2">
        <v>5875</v>
      </c>
      <c r="CA157" s="2">
        <v>6076</v>
      </c>
      <c r="CB157" s="2">
        <v>6044</v>
      </c>
      <c r="CC157" s="2">
        <v>5891</v>
      </c>
      <c r="CD157" s="2">
        <v>6009</v>
      </c>
      <c r="CE157" s="2">
        <v>5907</v>
      </c>
      <c r="CF157" s="2">
        <v>5979</v>
      </c>
      <c r="CG157" s="2">
        <v>5942</v>
      </c>
      <c r="CH157" s="2">
        <v>5976</v>
      </c>
      <c r="CI157" s="2">
        <v>5860</v>
      </c>
      <c r="CJ157" s="2">
        <v>5860</v>
      </c>
      <c r="CK157" s="2">
        <v>5890</v>
      </c>
      <c r="CL157" s="2">
        <v>5884</v>
      </c>
      <c r="CM157" s="2">
        <v>5779</v>
      </c>
      <c r="CN157" s="2">
        <v>5793</v>
      </c>
      <c r="CO157" s="2">
        <v>5830</v>
      </c>
      <c r="CP157" s="2">
        <v>5926</v>
      </c>
      <c r="CQ157" s="2">
        <v>6054</v>
      </c>
      <c r="CR157" s="2">
        <v>6078</v>
      </c>
      <c r="CS157" s="2">
        <v>5970</v>
      </c>
      <c r="CT157" s="2">
        <v>5890</v>
      </c>
      <c r="CU157" s="2">
        <v>6278</v>
      </c>
      <c r="CV157" s="2">
        <v>6318</v>
      </c>
      <c r="CW157" s="2">
        <v>6330</v>
      </c>
      <c r="CX157" s="2">
        <v>6347</v>
      </c>
      <c r="CY157" s="2">
        <v>5803</v>
      </c>
      <c r="CZ157" s="2">
        <v>5694</v>
      </c>
      <c r="DA157" s="2">
        <v>5735</v>
      </c>
      <c r="DB157" s="2">
        <v>5706</v>
      </c>
      <c r="DC157" s="2">
        <v>5569</v>
      </c>
      <c r="DD157" s="2">
        <v>5768</v>
      </c>
      <c r="DE157" s="2">
        <v>5930</v>
      </c>
      <c r="DF157" s="2">
        <v>5799</v>
      </c>
      <c r="DG157" s="2">
        <v>6147</v>
      </c>
      <c r="DH157" s="2">
        <v>6129</v>
      </c>
      <c r="DI157" s="2">
        <v>6018</v>
      </c>
      <c r="DJ157" s="2">
        <v>5910</v>
      </c>
      <c r="DK157" s="2">
        <v>5927</v>
      </c>
      <c r="DL157" s="2">
        <v>5886</v>
      </c>
      <c r="DM157" s="2">
        <v>5918</v>
      </c>
      <c r="DN157" s="2">
        <v>5750</v>
      </c>
      <c r="DO157" s="2">
        <v>5717</v>
      </c>
      <c r="DP157" s="2">
        <v>5472</v>
      </c>
      <c r="DQ157" s="2">
        <v>5421</v>
      </c>
      <c r="DR157" s="2">
        <v>5534</v>
      </c>
      <c r="DS157" s="2">
        <v>5594</v>
      </c>
      <c r="DT157" s="2">
        <v>5629</v>
      </c>
      <c r="DU157" s="2">
        <v>5670</v>
      </c>
      <c r="DV157" s="2">
        <v>5647</v>
      </c>
      <c r="DW157" s="2">
        <v>5615</v>
      </c>
      <c r="DX157" s="2">
        <v>5326</v>
      </c>
      <c r="DY157" s="2">
        <v>4904</v>
      </c>
      <c r="DZ157" s="2">
        <v>4873</v>
      </c>
      <c r="EA157" s="2">
        <v>4712</v>
      </c>
      <c r="EB157" s="2">
        <v>4640</v>
      </c>
      <c r="EC157" s="2">
        <v>4567</v>
      </c>
      <c r="ED157" s="2">
        <v>4635</v>
      </c>
      <c r="EE157" s="2">
        <v>4676</v>
      </c>
      <c r="EF157" s="2">
        <v>4715</v>
      </c>
      <c r="EG157" s="2">
        <v>4650</v>
      </c>
      <c r="EH157" s="2">
        <v>4669</v>
      </c>
      <c r="EI157" s="2">
        <v>4830</v>
      </c>
      <c r="EJ157" s="2">
        <v>4847</v>
      </c>
      <c r="EK157" s="2">
        <v>4980</v>
      </c>
      <c r="EL157" s="2">
        <v>4979</v>
      </c>
      <c r="EM157" s="2">
        <v>5008</v>
      </c>
      <c r="EN157" s="2">
        <v>5034</v>
      </c>
      <c r="EO157" s="2">
        <v>4999</v>
      </c>
      <c r="EP157" s="2">
        <v>4956</v>
      </c>
      <c r="EQ157" s="2">
        <v>4918</v>
      </c>
      <c r="ER157" s="2">
        <v>4865</v>
      </c>
      <c r="ES157" s="2">
        <v>4759</v>
      </c>
      <c r="ET157" s="2">
        <v>4744</v>
      </c>
      <c r="EU157" s="2">
        <v>4790</v>
      </c>
      <c r="EV157" s="2">
        <v>4793</v>
      </c>
      <c r="EW157" s="2">
        <v>4823</v>
      </c>
      <c r="EX157" s="2">
        <v>4812</v>
      </c>
      <c r="EY157" s="2">
        <v>4807</v>
      </c>
      <c r="EZ157" s="2">
        <v>4721</v>
      </c>
      <c r="FA157" s="2">
        <v>4732</v>
      </c>
      <c r="FB157" s="2">
        <v>4670</v>
      </c>
      <c r="FC157" s="2">
        <v>4693</v>
      </c>
      <c r="FD157" s="2">
        <v>4745</v>
      </c>
      <c r="FE157" s="2">
        <v>4804</v>
      </c>
      <c r="FF157" s="2">
        <v>4798</v>
      </c>
      <c r="FG157" s="2">
        <v>4803</v>
      </c>
      <c r="FH157" s="2">
        <v>4798</v>
      </c>
      <c r="FI157" s="2">
        <v>4761</v>
      </c>
      <c r="FJ157" s="2">
        <v>4783</v>
      </c>
      <c r="FK157" s="2">
        <v>4814</v>
      </c>
      <c r="FL157" s="2">
        <v>4904</v>
      </c>
      <c r="FM157" s="2">
        <v>4848</v>
      </c>
      <c r="FN157" s="2">
        <v>4970</v>
      </c>
      <c r="FO157" s="2">
        <v>5093</v>
      </c>
      <c r="FP157" s="2">
        <v>5119</v>
      </c>
      <c r="FQ157" s="2">
        <v>5069</v>
      </c>
      <c r="FR157" s="2">
        <v>4995</v>
      </c>
      <c r="FS157" s="2">
        <v>5022</v>
      </c>
      <c r="FT157" s="2">
        <v>4988</v>
      </c>
      <c r="FU157" s="2">
        <v>4935</v>
      </c>
      <c r="FV157" s="2">
        <v>4830</v>
      </c>
      <c r="FW157" s="2">
        <v>4880</v>
      </c>
      <c r="FX157" s="2">
        <v>5021</v>
      </c>
      <c r="FY157" s="2">
        <v>5040</v>
      </c>
      <c r="FZ157" s="2">
        <v>5085</v>
      </c>
      <c r="GA157" s="2">
        <v>5110</v>
      </c>
      <c r="GB157" s="2">
        <v>5092</v>
      </c>
      <c r="GC157" s="2">
        <v>5032</v>
      </c>
      <c r="GD157" s="2">
        <v>4979</v>
      </c>
      <c r="GE157" s="2">
        <v>4924</v>
      </c>
      <c r="GF157" s="2">
        <v>4969</v>
      </c>
      <c r="GG157" s="2">
        <v>5125</v>
      </c>
      <c r="GH157" s="2">
        <v>5241</v>
      </c>
      <c r="GI157" s="2">
        <v>5250</v>
      </c>
      <c r="GJ157" s="2">
        <v>5101</v>
      </c>
      <c r="GK157" s="2">
        <v>5057</v>
      </c>
      <c r="GL157" s="2">
        <v>5130</v>
      </c>
      <c r="GM157" s="2">
        <v>5056</v>
      </c>
      <c r="GN157" s="2">
        <v>4905</v>
      </c>
      <c r="GO157" s="2">
        <v>4912</v>
      </c>
      <c r="GP157" s="2">
        <v>4977</v>
      </c>
      <c r="GQ157" s="2">
        <v>4975</v>
      </c>
      <c r="GR157" s="2">
        <v>4920</v>
      </c>
      <c r="GS157" s="2">
        <v>5023</v>
      </c>
      <c r="GT157" s="2">
        <v>5043</v>
      </c>
      <c r="GU157" s="2">
        <v>5086</v>
      </c>
      <c r="GV157" s="2">
        <v>5160</v>
      </c>
      <c r="GW157" s="2">
        <v>5173</v>
      </c>
      <c r="GX157" s="2">
        <v>5216</v>
      </c>
      <c r="GY157" s="2">
        <v>5263</v>
      </c>
      <c r="GZ157" s="2">
        <v>5230</v>
      </c>
      <c r="HA157" s="2">
        <v>5122</v>
      </c>
      <c r="HB157" s="2">
        <v>5192</v>
      </c>
      <c r="HC157" s="2">
        <v>5209</v>
      </c>
      <c r="HD157" s="2">
        <v>5275</v>
      </c>
      <c r="HE157" s="2">
        <v>5394</v>
      </c>
      <c r="HF157" s="2">
        <v>5497</v>
      </c>
      <c r="HG157" s="2">
        <v>5486</v>
      </c>
      <c r="HH157" s="2">
        <v>5618</v>
      </c>
      <c r="HI157" s="2">
        <v>5706</v>
      </c>
      <c r="HJ157" s="2">
        <v>5780</v>
      </c>
      <c r="HK157" s="2">
        <v>5732</v>
      </c>
      <c r="HL157" s="2">
        <v>5772</v>
      </c>
      <c r="HM157" s="2">
        <v>5951</v>
      </c>
      <c r="HN157" s="2">
        <v>5806</v>
      </c>
      <c r="HO157" s="2">
        <v>5698</v>
      </c>
      <c r="HP157" s="2">
        <v>5663</v>
      </c>
      <c r="HQ157" s="2">
        <v>5624</v>
      </c>
      <c r="HR157" s="2">
        <v>5500</v>
      </c>
      <c r="HS157" s="2">
        <v>5500</v>
      </c>
      <c r="HT157" s="2">
        <v>5489</v>
      </c>
      <c r="HU157" s="2">
        <v>5486</v>
      </c>
      <c r="HV157" s="2">
        <v>5397</v>
      </c>
      <c r="HW157" s="2">
        <v>5388</v>
      </c>
      <c r="HX157" s="2">
        <v>5431</v>
      </c>
      <c r="HY157" s="2">
        <v>5504</v>
      </c>
      <c r="HZ157" s="2">
        <v>5444</v>
      </c>
      <c r="IA157" s="2">
        <v>5447</v>
      </c>
      <c r="IB157" s="2">
        <v>5496</v>
      </c>
      <c r="IC157" s="2">
        <v>5547</v>
      </c>
      <c r="ID157" s="2">
        <v>5560</v>
      </c>
      <c r="IE157" s="2">
        <v>5632</v>
      </c>
      <c r="IF157" s="2">
        <v>5694</v>
      </c>
      <c r="IG157" s="2">
        <v>5713</v>
      </c>
      <c r="IH157" s="2">
        <v>5668</v>
      </c>
      <c r="II157" s="2">
        <v>5684</v>
      </c>
      <c r="IJ157" s="2">
        <v>5593</v>
      </c>
      <c r="IK157" s="2">
        <v>5573</v>
      </c>
      <c r="IL157" s="2">
        <v>5590</v>
      </c>
      <c r="IM157" s="2">
        <v>5546</v>
      </c>
      <c r="IN157" s="2">
        <v>5525</v>
      </c>
      <c r="IO157" s="2">
        <v>5465</v>
      </c>
      <c r="IP157" s="2">
        <v>5495</v>
      </c>
      <c r="IQ157" s="2">
        <v>5518</v>
      </c>
      <c r="IR157" s="2">
        <v>5839</v>
      </c>
      <c r="IS157" s="2">
        <v>5760</v>
      </c>
      <c r="IT157" s="2">
        <v>5694</v>
      </c>
    </row>
    <row r="158" spans="1:254" ht="15.9" customHeight="1">
      <c r="A158" s="65" t="s">
        <v>310</v>
      </c>
      <c r="B158" s="25" t="s">
        <v>311</v>
      </c>
      <c r="C158" s="39">
        <v>33150</v>
      </c>
      <c r="D158" s="38">
        <v>-50</v>
      </c>
      <c r="E158" s="34">
        <v>33200</v>
      </c>
      <c r="F158" s="34">
        <v>33840</v>
      </c>
      <c r="G158" s="29">
        <v>32420</v>
      </c>
      <c r="H158" s="29">
        <v>32780</v>
      </c>
      <c r="I158" s="29">
        <v>32940</v>
      </c>
      <c r="J158" s="29">
        <v>29425</v>
      </c>
      <c r="K158" s="29">
        <v>27520</v>
      </c>
      <c r="L158" s="29">
        <v>26485</v>
      </c>
      <c r="M158" s="29">
        <v>29590</v>
      </c>
      <c r="N158" s="29">
        <v>30270</v>
      </c>
      <c r="O158" s="29">
        <v>31540</v>
      </c>
      <c r="P158" s="29">
        <v>31580</v>
      </c>
      <c r="Q158" s="29">
        <v>29825</v>
      </c>
      <c r="R158" s="29">
        <v>28150</v>
      </c>
      <c r="S158" s="29">
        <v>30770</v>
      </c>
      <c r="T158" s="29">
        <v>31550</v>
      </c>
      <c r="U158" s="29">
        <v>29780</v>
      </c>
      <c r="V158" s="29">
        <v>30020</v>
      </c>
      <c r="W158" s="29">
        <v>30580</v>
      </c>
      <c r="X158" s="29">
        <v>29820</v>
      </c>
      <c r="Y158" s="29">
        <v>29375</v>
      </c>
      <c r="Z158" s="29">
        <v>30120</v>
      </c>
      <c r="AA158" s="29">
        <v>30230</v>
      </c>
      <c r="AB158" s="29">
        <v>29385</v>
      </c>
      <c r="AC158" s="29">
        <v>30650</v>
      </c>
      <c r="AD158" s="29">
        <v>34200</v>
      </c>
      <c r="AE158" s="29">
        <v>33010</v>
      </c>
      <c r="AF158" s="29">
        <v>32930</v>
      </c>
      <c r="AG158" s="29">
        <v>35350</v>
      </c>
      <c r="AH158" s="29">
        <v>35940</v>
      </c>
      <c r="AI158" s="29">
        <v>31780</v>
      </c>
      <c r="AJ158" s="29">
        <v>33260</v>
      </c>
      <c r="AK158" s="29">
        <v>32600</v>
      </c>
      <c r="AL158" s="29">
        <v>32000</v>
      </c>
      <c r="AM158" s="29">
        <v>30670</v>
      </c>
      <c r="AN158" s="29">
        <v>31170</v>
      </c>
      <c r="AO158" s="29">
        <v>31280</v>
      </c>
      <c r="AP158" s="29">
        <v>29620</v>
      </c>
      <c r="AQ158" s="29">
        <v>27800</v>
      </c>
      <c r="AR158" s="29">
        <v>25475</v>
      </c>
      <c r="AS158" s="29">
        <v>26035</v>
      </c>
      <c r="AT158" s="29">
        <v>26595</v>
      </c>
      <c r="AU158" s="29">
        <v>25780</v>
      </c>
      <c r="AV158" s="29">
        <v>27590</v>
      </c>
      <c r="AW158" s="29">
        <v>28435</v>
      </c>
      <c r="AX158" s="29">
        <v>27970</v>
      </c>
      <c r="AY158" s="29">
        <v>26350</v>
      </c>
      <c r="AZ158" s="29">
        <v>26170</v>
      </c>
      <c r="BA158" s="29">
        <v>26605</v>
      </c>
      <c r="BB158" s="29">
        <v>27195</v>
      </c>
      <c r="BC158" s="29">
        <v>27780</v>
      </c>
      <c r="BD158" s="29">
        <v>28090</v>
      </c>
      <c r="BE158" s="29">
        <v>28515</v>
      </c>
      <c r="BF158" s="29">
        <v>27120</v>
      </c>
      <c r="BG158" s="29">
        <v>27020</v>
      </c>
      <c r="BH158" s="29">
        <v>26145</v>
      </c>
      <c r="BI158" s="29">
        <v>26420</v>
      </c>
      <c r="BJ158" s="29">
        <v>26580</v>
      </c>
      <c r="BK158" s="29">
        <v>29020</v>
      </c>
      <c r="BL158" s="30">
        <v>29940</v>
      </c>
      <c r="BM158" s="2">
        <v>28340</v>
      </c>
      <c r="BN158" s="2">
        <v>29405</v>
      </c>
      <c r="BO158" s="2">
        <v>30580</v>
      </c>
      <c r="BP158" s="2">
        <v>30070</v>
      </c>
      <c r="BQ158" s="2">
        <v>30260</v>
      </c>
      <c r="BR158" s="2">
        <v>29160</v>
      </c>
      <c r="BS158" s="2">
        <v>29700</v>
      </c>
      <c r="BT158" s="2">
        <v>30710</v>
      </c>
      <c r="BU158" s="2">
        <v>32400</v>
      </c>
      <c r="BV158" s="2">
        <v>29460</v>
      </c>
      <c r="BW158" s="2">
        <v>29070</v>
      </c>
      <c r="BX158" s="2">
        <v>28360</v>
      </c>
      <c r="BY158" s="2">
        <v>27895</v>
      </c>
      <c r="BZ158" s="2">
        <v>28055</v>
      </c>
      <c r="CA158" s="2">
        <v>29050</v>
      </c>
      <c r="CB158" s="2">
        <v>28800</v>
      </c>
      <c r="CC158" s="2">
        <v>28610</v>
      </c>
      <c r="CD158" s="2">
        <v>27130</v>
      </c>
      <c r="CE158" s="2">
        <v>25245</v>
      </c>
      <c r="CF158" s="2">
        <v>25800</v>
      </c>
      <c r="CG158" s="2">
        <v>25010</v>
      </c>
      <c r="CH158" s="2">
        <v>25220</v>
      </c>
      <c r="CI158" s="2">
        <v>22435</v>
      </c>
      <c r="CJ158" s="2">
        <v>22385</v>
      </c>
      <c r="CK158" s="2">
        <v>21735</v>
      </c>
      <c r="CL158" s="2">
        <v>22445</v>
      </c>
      <c r="CM158" s="2">
        <v>22550</v>
      </c>
      <c r="CN158" s="2">
        <v>20870</v>
      </c>
      <c r="CO158" s="2">
        <v>20960</v>
      </c>
      <c r="CP158" s="2">
        <v>22425</v>
      </c>
      <c r="CQ158" s="2">
        <v>23385</v>
      </c>
      <c r="CR158" s="2">
        <v>23565</v>
      </c>
      <c r="CS158" s="2">
        <v>23315</v>
      </c>
      <c r="CT158" s="2">
        <v>22940</v>
      </c>
      <c r="CU158" s="2">
        <v>24195</v>
      </c>
      <c r="CV158" s="2">
        <v>25130</v>
      </c>
      <c r="CW158" s="2">
        <v>24495</v>
      </c>
      <c r="CX158" s="2">
        <v>24140</v>
      </c>
      <c r="CY158" s="2">
        <v>23935</v>
      </c>
      <c r="CZ158" s="2">
        <v>24665</v>
      </c>
      <c r="DA158" s="2">
        <v>25425</v>
      </c>
      <c r="DB158" s="2">
        <v>24450</v>
      </c>
      <c r="DC158" s="2">
        <v>23430</v>
      </c>
      <c r="DD158" s="2">
        <v>25775</v>
      </c>
      <c r="DE158" s="2">
        <v>26410</v>
      </c>
      <c r="DF158" s="2">
        <v>25590</v>
      </c>
      <c r="DG158" s="2">
        <v>26575</v>
      </c>
      <c r="DH158" s="2">
        <v>26460</v>
      </c>
      <c r="DI158" s="2">
        <v>27075</v>
      </c>
      <c r="DJ158" s="2">
        <v>29345</v>
      </c>
      <c r="DK158" s="2">
        <v>28615</v>
      </c>
      <c r="DL158" s="2">
        <v>26760</v>
      </c>
      <c r="DM158" s="2">
        <v>26240</v>
      </c>
      <c r="DN158" s="2">
        <v>27855</v>
      </c>
      <c r="DO158" s="2">
        <v>27225</v>
      </c>
      <c r="DP158" s="2">
        <v>27225</v>
      </c>
      <c r="DQ158" s="2">
        <v>27470</v>
      </c>
      <c r="DR158" s="2">
        <v>27440</v>
      </c>
      <c r="DS158" s="2">
        <v>28000</v>
      </c>
      <c r="DT158" s="2">
        <v>28320</v>
      </c>
      <c r="DU158" s="2">
        <v>28125</v>
      </c>
      <c r="DV158" s="2">
        <v>24660</v>
      </c>
      <c r="DW158" s="2">
        <v>25070</v>
      </c>
      <c r="DX158" s="2">
        <v>25825</v>
      </c>
      <c r="DY158" s="2">
        <v>26070</v>
      </c>
      <c r="DZ158" s="2">
        <v>26415</v>
      </c>
      <c r="EA158" s="2">
        <v>26480</v>
      </c>
      <c r="EB158" s="2">
        <v>29250</v>
      </c>
      <c r="EC158" s="2">
        <v>25540</v>
      </c>
      <c r="ED158" s="2">
        <v>24955</v>
      </c>
      <c r="EE158" s="2">
        <v>23750</v>
      </c>
      <c r="EF158" s="2">
        <v>23895</v>
      </c>
      <c r="EG158" s="2">
        <v>23200</v>
      </c>
      <c r="EH158" s="2">
        <v>21900</v>
      </c>
      <c r="EI158" s="2">
        <v>22085</v>
      </c>
      <c r="EJ158" s="2">
        <v>22690</v>
      </c>
      <c r="EK158" s="2">
        <v>23080</v>
      </c>
      <c r="EL158" s="2">
        <v>22745</v>
      </c>
      <c r="EM158" s="2">
        <v>23285</v>
      </c>
      <c r="EN158" s="2">
        <v>22390</v>
      </c>
      <c r="EO158" s="2">
        <v>20435</v>
      </c>
      <c r="EP158" s="2">
        <v>20775</v>
      </c>
      <c r="EQ158" s="2">
        <v>21650</v>
      </c>
      <c r="ER158" s="2">
        <v>21600</v>
      </c>
      <c r="ES158" s="2">
        <v>21270</v>
      </c>
      <c r="ET158" s="2">
        <v>19845</v>
      </c>
      <c r="EU158" s="2">
        <v>20175</v>
      </c>
      <c r="EV158" s="2">
        <v>20465</v>
      </c>
      <c r="EW158" s="2">
        <v>20200</v>
      </c>
      <c r="EX158" s="2">
        <v>20265</v>
      </c>
      <c r="EY158" s="2">
        <v>20070</v>
      </c>
      <c r="EZ158" s="2">
        <v>20170</v>
      </c>
      <c r="FA158" s="2">
        <v>19410</v>
      </c>
      <c r="FB158" s="2">
        <v>18960</v>
      </c>
      <c r="FC158" s="2">
        <v>19585</v>
      </c>
      <c r="FD158" s="2">
        <v>19760</v>
      </c>
      <c r="FE158" s="2">
        <v>19970</v>
      </c>
      <c r="FF158" s="2">
        <v>21235</v>
      </c>
      <c r="FG158" s="2">
        <v>21145</v>
      </c>
      <c r="FH158" s="2">
        <v>20570</v>
      </c>
      <c r="FI158" s="2">
        <v>20545</v>
      </c>
      <c r="FJ158" s="2">
        <v>20330</v>
      </c>
      <c r="FK158" s="2">
        <v>20440</v>
      </c>
      <c r="FL158" s="2">
        <v>21045</v>
      </c>
      <c r="FM158" s="2">
        <v>21200</v>
      </c>
      <c r="FN158" s="2">
        <v>20000</v>
      </c>
      <c r="FO158" s="2">
        <v>21035</v>
      </c>
      <c r="FP158" s="2">
        <v>20680</v>
      </c>
      <c r="FQ158" s="2">
        <v>20555</v>
      </c>
      <c r="FR158" s="2">
        <v>19685</v>
      </c>
      <c r="FS158" s="2">
        <v>19450</v>
      </c>
      <c r="FT158" s="2">
        <v>19170</v>
      </c>
      <c r="FU158" s="2">
        <v>21450</v>
      </c>
      <c r="FV158" s="2">
        <v>19470</v>
      </c>
      <c r="FW158" s="2">
        <v>20075</v>
      </c>
      <c r="FX158" s="2">
        <v>20000</v>
      </c>
      <c r="FY158" s="2">
        <v>20115</v>
      </c>
      <c r="FZ158" s="2">
        <v>20795</v>
      </c>
      <c r="GA158" s="2">
        <v>19855</v>
      </c>
      <c r="GB158" s="2">
        <v>21200</v>
      </c>
      <c r="GC158" s="2">
        <v>20860</v>
      </c>
      <c r="GD158" s="2">
        <v>20115</v>
      </c>
      <c r="GE158" s="2">
        <v>21390</v>
      </c>
      <c r="GF158" s="2">
        <v>20770</v>
      </c>
      <c r="GG158" s="2">
        <v>22950</v>
      </c>
      <c r="GH158" s="2">
        <v>23430</v>
      </c>
      <c r="GI158" s="2">
        <v>23675</v>
      </c>
      <c r="GJ158" s="2">
        <v>22120</v>
      </c>
      <c r="GK158" s="2">
        <v>18195</v>
      </c>
      <c r="GL158" s="2">
        <v>18195</v>
      </c>
      <c r="GM158" s="2">
        <v>17220</v>
      </c>
      <c r="GN158" s="2">
        <v>16750</v>
      </c>
      <c r="GO158" s="2">
        <v>17370</v>
      </c>
      <c r="GP158" s="2">
        <v>18195</v>
      </c>
      <c r="GQ158" s="2">
        <v>17510</v>
      </c>
      <c r="GR158" s="2">
        <v>17460</v>
      </c>
      <c r="GS158" s="2">
        <v>17680</v>
      </c>
      <c r="GT158" s="2">
        <v>17540</v>
      </c>
      <c r="GU158" s="2">
        <v>18210</v>
      </c>
      <c r="GV158" s="2">
        <v>18260</v>
      </c>
      <c r="GW158" s="2">
        <v>18240</v>
      </c>
      <c r="GX158" s="2">
        <v>18200</v>
      </c>
      <c r="GY158" s="2">
        <v>18830</v>
      </c>
      <c r="GZ158" s="2">
        <v>18025</v>
      </c>
      <c r="HA158" s="2">
        <v>15730</v>
      </c>
      <c r="HB158" s="2">
        <v>15290</v>
      </c>
      <c r="HC158" s="2">
        <v>14845</v>
      </c>
      <c r="HD158" s="2">
        <v>15545</v>
      </c>
      <c r="HE158" s="2">
        <v>15145</v>
      </c>
      <c r="HF158" s="2">
        <v>15035</v>
      </c>
      <c r="HG158" s="2">
        <v>15290</v>
      </c>
      <c r="HH158" s="2">
        <v>15550</v>
      </c>
      <c r="HI158" s="2">
        <v>15610</v>
      </c>
      <c r="HJ158" s="2">
        <v>15195</v>
      </c>
      <c r="HK158" s="2">
        <v>14585</v>
      </c>
      <c r="HL158" s="2">
        <v>14240</v>
      </c>
      <c r="HM158" s="2">
        <v>14280</v>
      </c>
      <c r="HN158" s="2">
        <v>14090</v>
      </c>
      <c r="HO158" s="2">
        <v>13805</v>
      </c>
      <c r="HP158" s="2">
        <v>13140</v>
      </c>
      <c r="HQ158" s="2">
        <v>12945</v>
      </c>
      <c r="HR158" s="2">
        <v>11960</v>
      </c>
      <c r="HS158" s="2">
        <v>11575</v>
      </c>
      <c r="HT158" s="2">
        <v>11240</v>
      </c>
      <c r="HU158" s="2">
        <v>10825</v>
      </c>
      <c r="HV158" s="2">
        <v>10870</v>
      </c>
      <c r="HW158" s="2">
        <v>11210</v>
      </c>
      <c r="HX158" s="2">
        <v>11690</v>
      </c>
      <c r="HY158" s="2">
        <v>11585</v>
      </c>
      <c r="HZ158" s="2">
        <v>11530</v>
      </c>
      <c r="IA158" s="2">
        <v>10970</v>
      </c>
      <c r="IB158" s="2">
        <v>11250</v>
      </c>
      <c r="IC158" s="2">
        <v>11060</v>
      </c>
      <c r="ID158" s="2">
        <v>11290</v>
      </c>
      <c r="IE158" s="2">
        <v>11010</v>
      </c>
      <c r="IF158" s="2">
        <v>11775</v>
      </c>
      <c r="IG158" s="2">
        <v>11485</v>
      </c>
      <c r="IH158" s="2">
        <v>11345</v>
      </c>
      <c r="II158" s="2">
        <v>11825</v>
      </c>
      <c r="IJ158" s="2">
        <v>11790</v>
      </c>
      <c r="IK158" s="2">
        <v>11295</v>
      </c>
      <c r="IL158" s="2">
        <v>10570</v>
      </c>
      <c r="IM158" s="2">
        <v>10110</v>
      </c>
      <c r="IN158" s="2">
        <v>10080</v>
      </c>
      <c r="IO158" s="2">
        <v>10240</v>
      </c>
      <c r="IP158" s="2">
        <v>10090</v>
      </c>
      <c r="IQ158" s="2">
        <v>10300</v>
      </c>
      <c r="IR158" s="2">
        <v>10430</v>
      </c>
      <c r="IS158" s="2">
        <v>10650</v>
      </c>
      <c r="IT158" s="2">
        <v>10515</v>
      </c>
    </row>
    <row r="159" spans="1:254" ht="15.9" customHeight="1">
      <c r="A159" s="65" t="s">
        <v>312</v>
      </c>
      <c r="B159" s="25" t="s">
        <v>313</v>
      </c>
      <c r="C159" s="39">
        <v>7290</v>
      </c>
      <c r="D159" s="38">
        <v>-30</v>
      </c>
      <c r="E159" s="34">
        <v>7320</v>
      </c>
      <c r="F159" s="34">
        <v>7700</v>
      </c>
      <c r="G159" s="29">
        <v>7200</v>
      </c>
      <c r="H159" s="29">
        <v>7230</v>
      </c>
      <c r="I159" s="29">
        <v>6730</v>
      </c>
      <c r="J159" s="29">
        <v>5980</v>
      </c>
      <c r="K159" s="29">
        <v>6180</v>
      </c>
      <c r="L159" s="29">
        <v>6480</v>
      </c>
      <c r="M159" s="29">
        <v>7110</v>
      </c>
      <c r="N159" s="29">
        <v>7330</v>
      </c>
      <c r="O159" s="29">
        <v>7580</v>
      </c>
      <c r="P159" s="29">
        <v>7780</v>
      </c>
      <c r="Q159" s="29">
        <v>7220</v>
      </c>
      <c r="R159" s="29">
        <v>7160</v>
      </c>
      <c r="S159" s="29">
        <v>7770</v>
      </c>
      <c r="T159" s="29">
        <v>7950</v>
      </c>
      <c r="U159" s="29">
        <v>7540</v>
      </c>
      <c r="V159" s="29">
        <v>8180</v>
      </c>
      <c r="W159" s="29">
        <v>8330</v>
      </c>
      <c r="X159" s="29">
        <v>8380</v>
      </c>
      <c r="Y159" s="29">
        <v>8230</v>
      </c>
      <c r="Z159" s="29">
        <v>8790</v>
      </c>
      <c r="AA159" s="29">
        <v>9460</v>
      </c>
      <c r="AB159" s="29">
        <v>9310</v>
      </c>
      <c r="AC159" s="29">
        <v>9780</v>
      </c>
      <c r="AD159" s="29">
        <v>10510</v>
      </c>
      <c r="AE159" s="29">
        <v>10300</v>
      </c>
      <c r="AF159" s="29">
        <v>10010</v>
      </c>
      <c r="AG159" s="29">
        <v>10410</v>
      </c>
      <c r="AH159" s="29">
        <v>10560</v>
      </c>
      <c r="AI159" s="29">
        <v>10250</v>
      </c>
      <c r="AJ159" s="29">
        <v>10810</v>
      </c>
      <c r="AK159" s="29">
        <v>10750</v>
      </c>
      <c r="AL159" s="29">
        <v>11100</v>
      </c>
      <c r="AM159" s="29">
        <v>11110</v>
      </c>
      <c r="AN159" s="29">
        <v>10110</v>
      </c>
      <c r="AO159" s="29">
        <v>9140</v>
      </c>
      <c r="AP159" s="29">
        <v>9040</v>
      </c>
      <c r="AQ159" s="29">
        <v>9650</v>
      </c>
      <c r="AR159" s="29">
        <v>9140</v>
      </c>
      <c r="AS159" s="29">
        <v>9750</v>
      </c>
      <c r="AT159" s="29">
        <v>10470</v>
      </c>
      <c r="AU159" s="29">
        <v>9490</v>
      </c>
      <c r="AV159" s="29">
        <v>9180</v>
      </c>
      <c r="AW159" s="29">
        <v>8640</v>
      </c>
      <c r="AX159" s="29">
        <v>8620</v>
      </c>
      <c r="AY159" s="29">
        <v>8250</v>
      </c>
      <c r="AZ159" s="29">
        <v>8200</v>
      </c>
      <c r="BA159" s="29">
        <v>7650</v>
      </c>
      <c r="BB159" s="29">
        <v>7110</v>
      </c>
      <c r="BC159" s="29">
        <v>7590</v>
      </c>
      <c r="BD159" s="29">
        <v>8040</v>
      </c>
      <c r="BE159" s="29">
        <v>7810</v>
      </c>
      <c r="BF159" s="29">
        <v>7510</v>
      </c>
      <c r="BG159" s="29">
        <v>7140</v>
      </c>
      <c r="BH159" s="29">
        <v>6900</v>
      </c>
      <c r="BI159" s="29">
        <v>6680</v>
      </c>
      <c r="BJ159" s="29">
        <v>6490</v>
      </c>
      <c r="BK159" s="29">
        <v>6540</v>
      </c>
      <c r="BL159" s="30">
        <v>6540</v>
      </c>
      <c r="BM159" s="2">
        <v>6590</v>
      </c>
      <c r="BN159" s="2">
        <v>6550</v>
      </c>
      <c r="BO159" s="2">
        <v>6740</v>
      </c>
      <c r="BP159" s="2">
        <v>6660</v>
      </c>
      <c r="BQ159" s="2">
        <v>6660</v>
      </c>
      <c r="BR159" s="2">
        <v>6460</v>
      </c>
      <c r="BS159" s="2">
        <v>6600</v>
      </c>
      <c r="BT159" s="2">
        <v>6570</v>
      </c>
      <c r="BU159" s="2">
        <v>6150</v>
      </c>
      <c r="BV159" s="2">
        <v>5150</v>
      </c>
      <c r="BW159" s="2">
        <v>4555</v>
      </c>
      <c r="BX159" s="2">
        <v>4645</v>
      </c>
      <c r="BY159" s="2">
        <v>4670</v>
      </c>
      <c r="BZ159" s="2">
        <v>4465</v>
      </c>
      <c r="CA159" s="2">
        <v>4490</v>
      </c>
      <c r="CB159" s="2">
        <v>4645</v>
      </c>
      <c r="CC159" s="2">
        <v>4560</v>
      </c>
      <c r="CD159" s="2">
        <v>4340</v>
      </c>
      <c r="CE159" s="2">
        <v>4165</v>
      </c>
      <c r="CF159" s="2">
        <v>4130</v>
      </c>
      <c r="CG159" s="2">
        <v>4105</v>
      </c>
      <c r="CH159" s="2">
        <v>4175</v>
      </c>
      <c r="CI159" s="2">
        <v>3865</v>
      </c>
      <c r="CJ159" s="2">
        <v>3800</v>
      </c>
      <c r="CK159" s="2">
        <v>3735</v>
      </c>
      <c r="CL159" s="2">
        <v>3775</v>
      </c>
      <c r="CM159" s="2">
        <v>3715</v>
      </c>
      <c r="CN159" s="2">
        <v>3520</v>
      </c>
      <c r="CO159" s="2">
        <v>3520</v>
      </c>
      <c r="CP159" s="2">
        <v>3730</v>
      </c>
      <c r="CQ159" s="2">
        <v>3875</v>
      </c>
      <c r="CR159" s="2">
        <v>3860</v>
      </c>
      <c r="CS159" s="2">
        <v>3725</v>
      </c>
      <c r="CT159" s="2">
        <v>3555</v>
      </c>
      <c r="CU159" s="2">
        <v>3970</v>
      </c>
      <c r="CV159" s="2">
        <v>4105</v>
      </c>
      <c r="CW159" s="2">
        <v>4070</v>
      </c>
      <c r="CX159" s="2">
        <v>4025</v>
      </c>
      <c r="CY159" s="2">
        <v>4040</v>
      </c>
      <c r="CZ159" s="2">
        <v>4230</v>
      </c>
      <c r="DA159" s="2">
        <v>4395</v>
      </c>
      <c r="DB159" s="2">
        <v>4235</v>
      </c>
      <c r="DC159" s="2">
        <v>3985</v>
      </c>
      <c r="DD159" s="2">
        <v>4335</v>
      </c>
      <c r="DE159" s="2">
        <v>4320</v>
      </c>
      <c r="DF159" s="2">
        <v>4195</v>
      </c>
      <c r="DG159" s="2">
        <v>4450</v>
      </c>
      <c r="DH159" s="2">
        <v>4340</v>
      </c>
      <c r="DI159" s="2">
        <v>4290</v>
      </c>
      <c r="DJ159" s="2">
        <v>4285</v>
      </c>
      <c r="DK159" s="2">
        <v>4315</v>
      </c>
      <c r="DL159" s="2">
        <v>4245</v>
      </c>
      <c r="DM159" s="2">
        <v>4030</v>
      </c>
      <c r="DN159" s="2">
        <v>4065</v>
      </c>
      <c r="DO159" s="2">
        <v>4070</v>
      </c>
      <c r="DP159" s="2">
        <v>3970</v>
      </c>
      <c r="DQ159" s="2">
        <v>3900</v>
      </c>
      <c r="DR159" s="2">
        <v>3450</v>
      </c>
      <c r="DS159" s="2">
        <v>3450</v>
      </c>
      <c r="DT159" s="2">
        <v>3435</v>
      </c>
      <c r="DU159" s="2">
        <v>3400</v>
      </c>
      <c r="DV159" s="2">
        <v>3285</v>
      </c>
      <c r="DW159" s="2">
        <v>3180</v>
      </c>
      <c r="DX159" s="2">
        <v>3175</v>
      </c>
      <c r="DY159" s="2">
        <v>3270</v>
      </c>
      <c r="DZ159" s="2">
        <v>3400</v>
      </c>
      <c r="EA159" s="2">
        <v>3480</v>
      </c>
      <c r="EB159" s="2">
        <v>3535</v>
      </c>
      <c r="EC159" s="2">
        <v>3520</v>
      </c>
      <c r="ED159" s="2">
        <v>3535</v>
      </c>
      <c r="EE159" s="2">
        <v>3555</v>
      </c>
      <c r="EF159" s="2">
        <v>3685</v>
      </c>
      <c r="EG159" s="2">
        <v>3685</v>
      </c>
      <c r="EH159" s="2">
        <v>3585</v>
      </c>
      <c r="EI159" s="2">
        <v>3580</v>
      </c>
      <c r="EJ159" s="2">
        <v>3610</v>
      </c>
      <c r="EK159" s="2">
        <v>3655</v>
      </c>
      <c r="EL159" s="2">
        <v>3750</v>
      </c>
      <c r="EM159" s="2">
        <v>3675</v>
      </c>
      <c r="EN159" s="2">
        <v>3540</v>
      </c>
      <c r="EO159" s="2">
        <v>3480</v>
      </c>
      <c r="EP159" s="2">
        <v>3490</v>
      </c>
      <c r="EQ159" s="2">
        <v>3550</v>
      </c>
      <c r="ER159" s="2">
        <v>3500</v>
      </c>
      <c r="ES159" s="2">
        <v>3480</v>
      </c>
      <c r="ET159" s="2">
        <v>3455</v>
      </c>
      <c r="EU159" s="2">
        <v>3440</v>
      </c>
      <c r="EV159" s="2">
        <v>3395</v>
      </c>
      <c r="EW159" s="2">
        <v>3340</v>
      </c>
      <c r="EX159" s="2">
        <v>3335</v>
      </c>
      <c r="EY159" s="2">
        <v>3390</v>
      </c>
      <c r="EZ159" s="2">
        <v>3305</v>
      </c>
      <c r="FA159" s="2">
        <v>3125</v>
      </c>
      <c r="FB159" s="2">
        <v>3110</v>
      </c>
      <c r="FC159" s="2">
        <v>3090</v>
      </c>
      <c r="FD159" s="2">
        <v>3025</v>
      </c>
      <c r="FE159" s="2">
        <v>3025</v>
      </c>
      <c r="FF159" s="2">
        <v>2972</v>
      </c>
      <c r="FG159" s="2">
        <v>2932</v>
      </c>
      <c r="FH159" s="2">
        <v>3030</v>
      </c>
      <c r="FI159" s="2">
        <v>2990</v>
      </c>
      <c r="FJ159" s="2">
        <v>2994</v>
      </c>
      <c r="FK159" s="2">
        <v>2863</v>
      </c>
      <c r="FL159" s="2">
        <v>2956</v>
      </c>
      <c r="FM159" s="2">
        <v>2908</v>
      </c>
      <c r="FN159" s="2">
        <v>2787</v>
      </c>
      <c r="FO159" s="2">
        <v>2842</v>
      </c>
      <c r="FP159" s="2">
        <v>2747</v>
      </c>
      <c r="FQ159" s="2">
        <v>2708</v>
      </c>
      <c r="FR159" s="2">
        <v>2665</v>
      </c>
      <c r="FS159" s="2">
        <v>2696</v>
      </c>
      <c r="FT159" s="2">
        <v>2678</v>
      </c>
      <c r="FU159" s="2">
        <v>2800</v>
      </c>
      <c r="FV159" s="2">
        <v>2701</v>
      </c>
      <c r="FW159" s="2">
        <v>2785</v>
      </c>
      <c r="FX159" s="2">
        <v>2810</v>
      </c>
      <c r="FY159" s="2">
        <v>2802</v>
      </c>
      <c r="FZ159" s="2">
        <v>2820</v>
      </c>
      <c r="GA159" s="2">
        <v>2810</v>
      </c>
      <c r="GB159" s="2">
        <v>2808</v>
      </c>
      <c r="GC159" s="2">
        <v>2818</v>
      </c>
      <c r="GD159" s="2">
        <v>2845</v>
      </c>
      <c r="GE159" s="2">
        <v>2836</v>
      </c>
      <c r="GF159" s="2">
        <v>2736</v>
      </c>
      <c r="GG159" s="2">
        <v>2850</v>
      </c>
      <c r="GH159" s="2">
        <v>2730</v>
      </c>
      <c r="GI159" s="2">
        <v>2589</v>
      </c>
      <c r="GJ159" s="2">
        <v>2459</v>
      </c>
      <c r="GK159" s="2">
        <v>2450</v>
      </c>
      <c r="GL159" s="2">
        <v>2421</v>
      </c>
      <c r="GM159" s="2">
        <v>2335</v>
      </c>
      <c r="GN159" s="2">
        <v>2295</v>
      </c>
      <c r="GO159" s="2">
        <v>2293</v>
      </c>
      <c r="GP159" s="2">
        <v>2281</v>
      </c>
      <c r="GQ159" s="2">
        <v>2246</v>
      </c>
      <c r="GR159" s="2">
        <v>2216</v>
      </c>
      <c r="GS159" s="2">
        <v>2228</v>
      </c>
      <c r="GT159" s="2">
        <v>2180</v>
      </c>
      <c r="GU159" s="2">
        <v>2190</v>
      </c>
      <c r="GV159" s="2">
        <v>2255</v>
      </c>
      <c r="GW159" s="2">
        <v>2278</v>
      </c>
      <c r="GX159" s="2">
        <v>2249</v>
      </c>
      <c r="GY159" s="2">
        <v>2250</v>
      </c>
      <c r="GZ159" s="2">
        <v>2273</v>
      </c>
      <c r="HA159" s="2">
        <v>2193</v>
      </c>
      <c r="HB159" s="2">
        <v>2169</v>
      </c>
      <c r="HC159" s="2">
        <v>2200</v>
      </c>
      <c r="HD159" s="2">
        <v>2243</v>
      </c>
      <c r="HE159" s="2">
        <v>2270</v>
      </c>
      <c r="HF159" s="2">
        <v>2277</v>
      </c>
      <c r="HG159" s="2">
        <v>2320</v>
      </c>
      <c r="HH159" s="2">
        <v>2349</v>
      </c>
      <c r="HI159" s="2">
        <v>2368</v>
      </c>
      <c r="HJ159" s="2">
        <v>2201</v>
      </c>
      <c r="HK159" s="2">
        <v>2172</v>
      </c>
      <c r="HL159" s="2">
        <v>2137</v>
      </c>
      <c r="HM159" s="2">
        <v>2128</v>
      </c>
      <c r="HN159" s="2">
        <v>2105</v>
      </c>
      <c r="HO159" s="2">
        <v>2106</v>
      </c>
      <c r="HP159" s="2">
        <v>2086</v>
      </c>
      <c r="HQ159" s="2">
        <v>2120</v>
      </c>
      <c r="HR159" s="2">
        <v>2121</v>
      </c>
      <c r="HS159" s="2">
        <v>2116</v>
      </c>
      <c r="HT159" s="2">
        <v>2104</v>
      </c>
      <c r="HU159" s="2">
        <v>2111</v>
      </c>
      <c r="HV159" s="2">
        <v>2124</v>
      </c>
      <c r="HW159" s="2">
        <v>2138</v>
      </c>
      <c r="HX159" s="2">
        <v>2173</v>
      </c>
      <c r="HY159" s="2">
        <v>2156</v>
      </c>
      <c r="HZ159" s="2">
        <v>2162</v>
      </c>
      <c r="IA159" s="2">
        <v>2136</v>
      </c>
      <c r="IB159" s="2">
        <v>2176</v>
      </c>
      <c r="IC159" s="2">
        <v>2166</v>
      </c>
      <c r="ID159" s="2">
        <v>2134</v>
      </c>
      <c r="IE159" s="2">
        <v>2136</v>
      </c>
      <c r="IF159" s="2">
        <v>2125</v>
      </c>
      <c r="IG159" s="2">
        <v>2126</v>
      </c>
      <c r="IH159" s="2">
        <v>2113</v>
      </c>
      <c r="II159" s="2">
        <v>2113</v>
      </c>
      <c r="IJ159" s="2">
        <v>2126</v>
      </c>
      <c r="IK159" s="2">
        <v>2172</v>
      </c>
      <c r="IL159" s="2">
        <v>2120</v>
      </c>
      <c r="IM159" s="2">
        <v>2118</v>
      </c>
      <c r="IN159" s="2">
        <v>2100</v>
      </c>
      <c r="IO159" s="2">
        <v>2035</v>
      </c>
      <c r="IP159" s="2">
        <v>1998</v>
      </c>
      <c r="IQ159" s="2">
        <v>1991</v>
      </c>
      <c r="IR159" s="2">
        <v>1923</v>
      </c>
      <c r="IS159" s="2">
        <v>1905</v>
      </c>
      <c r="IT159" s="2">
        <v>1905</v>
      </c>
    </row>
    <row r="160" spans="1:254" ht="15.9" customHeight="1">
      <c r="A160" s="65" t="s">
        <v>314</v>
      </c>
      <c r="B160" s="25" t="s">
        <v>315</v>
      </c>
      <c r="C160" s="39">
        <v>1116</v>
      </c>
      <c r="D160" s="38">
        <v>19</v>
      </c>
      <c r="E160" s="34">
        <v>1097</v>
      </c>
      <c r="F160" s="34">
        <v>1105</v>
      </c>
      <c r="G160" s="29">
        <v>1117</v>
      </c>
      <c r="H160" s="29">
        <v>1137</v>
      </c>
      <c r="I160" s="29">
        <v>1166</v>
      </c>
      <c r="J160" s="29">
        <v>1212</v>
      </c>
      <c r="K160" s="29">
        <v>1195</v>
      </c>
      <c r="L160" s="29">
        <v>1173</v>
      </c>
      <c r="M160" s="29">
        <v>1146</v>
      </c>
      <c r="N160" s="29">
        <v>1067</v>
      </c>
      <c r="O160" s="29">
        <v>1043</v>
      </c>
      <c r="P160" s="29">
        <v>1057</v>
      </c>
      <c r="Q160" s="29">
        <v>1102</v>
      </c>
      <c r="R160" s="29">
        <v>1096</v>
      </c>
      <c r="S160" s="29">
        <v>1083</v>
      </c>
      <c r="T160" s="29">
        <v>1038</v>
      </c>
      <c r="U160" s="29">
        <v>1068</v>
      </c>
      <c r="V160" s="29">
        <v>1058</v>
      </c>
      <c r="W160" s="29">
        <v>1066</v>
      </c>
      <c r="X160" s="29">
        <v>1062</v>
      </c>
      <c r="Y160" s="29">
        <v>1084</v>
      </c>
      <c r="Z160" s="29">
        <v>1080</v>
      </c>
      <c r="AA160" s="29">
        <v>1032</v>
      </c>
      <c r="AB160" s="29">
        <v>1023</v>
      </c>
      <c r="AC160" s="29">
        <v>995</v>
      </c>
      <c r="AD160" s="29">
        <v>958</v>
      </c>
      <c r="AE160" s="29">
        <v>955</v>
      </c>
      <c r="AF160" s="29">
        <v>964</v>
      </c>
      <c r="AG160" s="29">
        <v>915</v>
      </c>
      <c r="AH160" s="29">
        <v>932</v>
      </c>
      <c r="AI160" s="29">
        <v>931</v>
      </c>
      <c r="AJ160" s="29">
        <v>933</v>
      </c>
      <c r="AK160" s="29">
        <v>952</v>
      </c>
      <c r="AL160" s="29">
        <v>942</v>
      </c>
      <c r="AM160" s="29">
        <v>966</v>
      </c>
      <c r="AN160" s="29">
        <v>974</v>
      </c>
      <c r="AO160" s="29">
        <v>962</v>
      </c>
      <c r="AP160" s="29">
        <v>996</v>
      </c>
      <c r="AQ160" s="29">
        <v>1004</v>
      </c>
      <c r="AR160" s="29">
        <v>1039</v>
      </c>
      <c r="AS160" s="29">
        <v>1066</v>
      </c>
      <c r="AT160" s="29">
        <v>1071</v>
      </c>
      <c r="AU160" s="29">
        <v>1090</v>
      </c>
      <c r="AV160" s="29">
        <v>1113</v>
      </c>
      <c r="AW160" s="29">
        <v>1118</v>
      </c>
      <c r="AX160" s="29">
        <v>1128</v>
      </c>
      <c r="AY160" s="29">
        <v>1158</v>
      </c>
      <c r="AZ160" s="29">
        <v>1145</v>
      </c>
      <c r="BA160" s="29">
        <v>1104</v>
      </c>
      <c r="BB160" s="29">
        <v>1056</v>
      </c>
      <c r="BC160" s="29">
        <v>1042</v>
      </c>
      <c r="BD160" s="29">
        <v>1047</v>
      </c>
      <c r="BE160" s="29">
        <v>1044</v>
      </c>
      <c r="BF160" s="29">
        <v>1046</v>
      </c>
      <c r="BG160" s="29">
        <v>1030</v>
      </c>
      <c r="BH160" s="29">
        <v>1027</v>
      </c>
      <c r="BI160" s="29">
        <v>1070</v>
      </c>
      <c r="BJ160" s="29">
        <v>965</v>
      </c>
      <c r="BK160" s="29">
        <v>954</v>
      </c>
      <c r="BL160" s="30">
        <v>962</v>
      </c>
      <c r="BM160" s="2">
        <v>979</v>
      </c>
      <c r="BN160" s="2">
        <v>965</v>
      </c>
      <c r="BO160" s="2">
        <v>952</v>
      </c>
      <c r="BP160" s="2">
        <v>939</v>
      </c>
      <c r="BQ160" s="2">
        <v>924</v>
      </c>
      <c r="BR160" s="2">
        <v>938</v>
      </c>
      <c r="BS160" s="2">
        <v>892</v>
      </c>
      <c r="BT160" s="2">
        <v>888</v>
      </c>
      <c r="BU160" s="2">
        <v>921</v>
      </c>
      <c r="BV160" s="2">
        <v>926</v>
      </c>
      <c r="BW160" s="2">
        <v>953</v>
      </c>
      <c r="BX160" s="2">
        <v>967</v>
      </c>
      <c r="BY160" s="2">
        <v>959</v>
      </c>
      <c r="BZ160" s="2">
        <v>952</v>
      </c>
      <c r="CA160" s="2">
        <v>949</v>
      </c>
      <c r="CB160" s="2">
        <v>936</v>
      </c>
      <c r="CC160" s="2">
        <v>922</v>
      </c>
      <c r="CD160" s="2">
        <v>852</v>
      </c>
      <c r="CE160" s="2">
        <v>819</v>
      </c>
      <c r="CF160" s="2">
        <v>830</v>
      </c>
      <c r="CG160" s="2">
        <v>850</v>
      </c>
      <c r="CH160" s="2">
        <v>856</v>
      </c>
      <c r="CI160" s="2">
        <v>854</v>
      </c>
      <c r="CJ160" s="2">
        <v>842</v>
      </c>
      <c r="CK160" s="2">
        <v>832</v>
      </c>
      <c r="CL160" s="2">
        <v>826</v>
      </c>
      <c r="CM160" s="2">
        <v>824</v>
      </c>
      <c r="CN160" s="2">
        <v>811</v>
      </c>
      <c r="CO160" s="2">
        <v>778</v>
      </c>
      <c r="CP160" s="2">
        <v>819</v>
      </c>
      <c r="CQ160" s="2">
        <v>811</v>
      </c>
      <c r="CR160" s="2">
        <v>823</v>
      </c>
      <c r="CS160" s="2">
        <v>822</v>
      </c>
      <c r="CT160" s="2">
        <v>812</v>
      </c>
      <c r="CU160" s="2">
        <v>839</v>
      </c>
      <c r="CV160" s="2">
        <v>849</v>
      </c>
      <c r="CW160" s="2">
        <v>842</v>
      </c>
      <c r="CX160" s="2">
        <v>838</v>
      </c>
      <c r="CY160" s="2">
        <v>831</v>
      </c>
      <c r="CZ160" s="2">
        <v>835</v>
      </c>
      <c r="DA160" s="2">
        <v>860</v>
      </c>
      <c r="DB160" s="2">
        <v>848</v>
      </c>
      <c r="DC160" s="2">
        <v>858</v>
      </c>
      <c r="DD160" s="2">
        <v>838</v>
      </c>
      <c r="DE160" s="2">
        <v>814</v>
      </c>
      <c r="DF160" s="2">
        <v>802</v>
      </c>
      <c r="DG160" s="2">
        <v>815</v>
      </c>
      <c r="DH160" s="2">
        <v>817</v>
      </c>
      <c r="DI160" s="2">
        <v>873</v>
      </c>
      <c r="DJ160" s="2">
        <v>836</v>
      </c>
      <c r="DK160" s="2">
        <v>793</v>
      </c>
      <c r="DL160" s="2">
        <v>809</v>
      </c>
      <c r="DM160" s="2">
        <v>858</v>
      </c>
      <c r="DN160" s="2">
        <v>866</v>
      </c>
      <c r="DO160" s="2">
        <v>863</v>
      </c>
      <c r="DP160" s="2">
        <v>827</v>
      </c>
      <c r="DQ160" s="2">
        <v>827</v>
      </c>
      <c r="DR160" s="2">
        <v>832</v>
      </c>
      <c r="DS160" s="2">
        <v>865</v>
      </c>
      <c r="DT160" s="2">
        <v>881</v>
      </c>
      <c r="DU160" s="2">
        <v>868</v>
      </c>
      <c r="DV160" s="2">
        <v>867</v>
      </c>
      <c r="DW160" s="2">
        <v>897</v>
      </c>
      <c r="DX160" s="2">
        <v>866</v>
      </c>
      <c r="DY160" s="2">
        <v>944</v>
      </c>
      <c r="DZ160" s="2">
        <v>976</v>
      </c>
      <c r="EA160" s="2">
        <v>984</v>
      </c>
      <c r="EB160" s="2">
        <v>959</v>
      </c>
      <c r="EC160" s="2">
        <v>958</v>
      </c>
      <c r="ED160" s="2">
        <v>961</v>
      </c>
      <c r="EE160" s="2">
        <v>983</v>
      </c>
      <c r="EF160" s="2">
        <v>956</v>
      </c>
      <c r="EG160" s="2">
        <v>955</v>
      </c>
      <c r="EH160" s="2">
        <v>959</v>
      </c>
      <c r="EI160" s="2">
        <v>990</v>
      </c>
      <c r="EJ160" s="2">
        <v>1001</v>
      </c>
      <c r="EK160" s="2">
        <v>1013</v>
      </c>
      <c r="EL160" s="2">
        <v>1021</v>
      </c>
      <c r="EM160" s="2">
        <v>1034</v>
      </c>
      <c r="EN160" s="2">
        <v>1034</v>
      </c>
      <c r="EO160" s="2">
        <v>1026</v>
      </c>
      <c r="EP160" s="2">
        <v>1031</v>
      </c>
      <c r="EQ160" s="2">
        <v>1048</v>
      </c>
      <c r="ER160" s="2">
        <v>1058</v>
      </c>
      <c r="ES160" s="2">
        <v>1058</v>
      </c>
      <c r="ET160" s="2">
        <v>1065</v>
      </c>
      <c r="EU160" s="2">
        <v>1059</v>
      </c>
      <c r="EV160" s="2">
        <v>1062</v>
      </c>
      <c r="EW160" s="2">
        <v>1066</v>
      </c>
      <c r="EX160" s="2">
        <v>1066</v>
      </c>
      <c r="EY160" s="2">
        <v>1051</v>
      </c>
      <c r="EZ160" s="2">
        <v>1080</v>
      </c>
      <c r="FA160" s="2">
        <v>1086</v>
      </c>
      <c r="FB160" s="2">
        <v>1069</v>
      </c>
      <c r="FC160" s="2">
        <v>1064</v>
      </c>
      <c r="FD160" s="2">
        <v>1080</v>
      </c>
      <c r="FE160" s="2">
        <v>1080</v>
      </c>
      <c r="FF160" s="2">
        <v>1066</v>
      </c>
      <c r="FG160" s="2">
        <v>1075</v>
      </c>
      <c r="FH160" s="2">
        <v>1085</v>
      </c>
      <c r="FI160" s="2">
        <v>1088</v>
      </c>
      <c r="FJ160" s="2">
        <v>1089</v>
      </c>
      <c r="FK160" s="2">
        <v>1079</v>
      </c>
      <c r="FL160" s="2">
        <v>1095</v>
      </c>
      <c r="FM160" s="2">
        <v>1117</v>
      </c>
      <c r="FN160" s="2">
        <v>1112</v>
      </c>
      <c r="FO160" s="2">
        <v>1128</v>
      </c>
      <c r="FP160" s="2">
        <v>1114</v>
      </c>
      <c r="FQ160" s="2">
        <v>1117</v>
      </c>
      <c r="FR160" s="2">
        <v>1111.25</v>
      </c>
      <c r="FS160" s="2">
        <v>1120</v>
      </c>
      <c r="FT160" s="2">
        <v>1108.75</v>
      </c>
      <c r="FU160" s="2">
        <v>1086.25</v>
      </c>
      <c r="FV160" s="2">
        <v>1076.25</v>
      </c>
      <c r="FW160" s="2">
        <v>1130</v>
      </c>
      <c r="FX160" s="2">
        <v>1136.25</v>
      </c>
      <c r="FY160" s="2">
        <v>1111.25</v>
      </c>
      <c r="FZ160" s="2">
        <v>1146.25</v>
      </c>
      <c r="GA160" s="2">
        <v>1143.75</v>
      </c>
      <c r="GB160" s="2">
        <v>1121.25</v>
      </c>
      <c r="GC160" s="2">
        <v>1087.5</v>
      </c>
      <c r="GD160" s="2">
        <v>1040</v>
      </c>
      <c r="GE160" s="2">
        <v>1038.75</v>
      </c>
      <c r="GF160" s="2">
        <v>1021.25</v>
      </c>
      <c r="GG160" s="2">
        <v>1063.75</v>
      </c>
      <c r="GH160" s="2">
        <v>1103.75</v>
      </c>
      <c r="GI160" s="2">
        <v>1025</v>
      </c>
      <c r="GJ160" s="2">
        <v>981.25</v>
      </c>
      <c r="GK160" s="2">
        <v>986.25</v>
      </c>
      <c r="GL160" s="2">
        <v>1006.25</v>
      </c>
      <c r="GM160" s="2">
        <v>993.75</v>
      </c>
      <c r="GN160" s="2">
        <v>1012.5</v>
      </c>
      <c r="GO160" s="2">
        <v>1012.5</v>
      </c>
      <c r="GP160" s="2">
        <v>1005</v>
      </c>
      <c r="GQ160" s="2">
        <v>1008.75</v>
      </c>
      <c r="GR160" s="2">
        <v>995</v>
      </c>
      <c r="GS160" s="2">
        <v>1018.75</v>
      </c>
      <c r="GT160" s="2">
        <v>1016.25</v>
      </c>
      <c r="GU160" s="2">
        <v>1033.75</v>
      </c>
      <c r="GV160" s="2">
        <v>1051.25</v>
      </c>
      <c r="GW160" s="2">
        <v>1073.75</v>
      </c>
      <c r="GX160" s="2">
        <v>1093.75</v>
      </c>
      <c r="GY160" s="2">
        <v>1071.25</v>
      </c>
      <c r="GZ160" s="2">
        <v>1062.5</v>
      </c>
      <c r="HA160" s="2">
        <v>1037.5</v>
      </c>
      <c r="HB160" s="2">
        <v>1053.75</v>
      </c>
      <c r="HC160" s="2">
        <v>1058.75</v>
      </c>
      <c r="HD160" s="2">
        <v>1088.75</v>
      </c>
      <c r="HE160" s="2">
        <v>1100</v>
      </c>
      <c r="HF160" s="2">
        <v>1095</v>
      </c>
      <c r="HG160" s="2">
        <v>1088.75</v>
      </c>
      <c r="HH160" s="2">
        <v>1088.75</v>
      </c>
      <c r="HI160" s="2">
        <v>1115</v>
      </c>
      <c r="HJ160" s="2">
        <v>1112.5</v>
      </c>
      <c r="HK160" s="2">
        <v>1113.75</v>
      </c>
      <c r="HL160" s="2">
        <v>1115</v>
      </c>
      <c r="HM160" s="2">
        <v>1136.25</v>
      </c>
      <c r="HN160" s="2">
        <v>1138.75</v>
      </c>
      <c r="HO160" s="2">
        <v>1130</v>
      </c>
      <c r="HP160" s="2">
        <v>1141.25</v>
      </c>
      <c r="HQ160" s="2">
        <v>1126.25</v>
      </c>
      <c r="HR160" s="2">
        <v>1103.75</v>
      </c>
      <c r="HS160" s="2">
        <v>1066.25</v>
      </c>
      <c r="HT160" s="2">
        <v>1075</v>
      </c>
      <c r="HU160" s="2">
        <v>1091.25</v>
      </c>
      <c r="HV160" s="2">
        <v>1123.75</v>
      </c>
      <c r="HW160" s="2">
        <v>1150</v>
      </c>
      <c r="HX160" s="2">
        <v>1145</v>
      </c>
      <c r="HY160" s="2">
        <v>1138.75</v>
      </c>
      <c r="HZ160" s="2">
        <v>1147.5</v>
      </c>
      <c r="IA160" s="2">
        <v>1140</v>
      </c>
      <c r="IB160" s="2">
        <v>1173.75</v>
      </c>
      <c r="IC160" s="2">
        <v>1225</v>
      </c>
      <c r="ID160" s="2">
        <v>1162.5</v>
      </c>
      <c r="IE160" s="2">
        <v>1117.5</v>
      </c>
      <c r="IF160" s="2">
        <v>1130</v>
      </c>
      <c r="IG160" s="2">
        <v>1123.75</v>
      </c>
      <c r="IH160" s="2">
        <v>1125</v>
      </c>
      <c r="II160" s="2">
        <v>1120</v>
      </c>
      <c r="IJ160" s="2">
        <v>1100</v>
      </c>
      <c r="IK160" s="2">
        <v>1096.25</v>
      </c>
      <c r="IL160" s="2">
        <v>1106.25</v>
      </c>
      <c r="IM160" s="2">
        <v>1142.5</v>
      </c>
      <c r="IN160" s="2">
        <v>1095</v>
      </c>
      <c r="IO160" s="2">
        <v>1086.25</v>
      </c>
      <c r="IP160" s="2">
        <v>1072.5</v>
      </c>
      <c r="IQ160" s="2">
        <v>1058.75</v>
      </c>
      <c r="IR160" s="2">
        <v>1046.25</v>
      </c>
      <c r="IS160" s="2">
        <v>1022.5</v>
      </c>
      <c r="IT160" s="2">
        <v>952.5</v>
      </c>
    </row>
    <row r="161" spans="1:254" ht="15.9" customHeight="1">
      <c r="A161" s="65" t="s">
        <v>316</v>
      </c>
      <c r="B161" s="25" t="s">
        <v>317</v>
      </c>
      <c r="C161" s="39">
        <v>1090</v>
      </c>
      <c r="D161" s="38">
        <v>6</v>
      </c>
      <c r="E161" s="34">
        <v>1084</v>
      </c>
      <c r="F161" s="34">
        <v>1084</v>
      </c>
      <c r="G161" s="29">
        <v>1079</v>
      </c>
      <c r="H161" s="29">
        <v>1072</v>
      </c>
      <c r="I161" s="29">
        <v>1095</v>
      </c>
      <c r="J161" s="29">
        <v>1115</v>
      </c>
      <c r="K161" s="29">
        <v>1116</v>
      </c>
      <c r="L161" s="29">
        <v>1129</v>
      </c>
      <c r="M161" s="29">
        <v>1117</v>
      </c>
      <c r="N161" s="29">
        <v>1100</v>
      </c>
      <c r="O161" s="29">
        <v>1120</v>
      </c>
      <c r="P161" s="29">
        <v>1120</v>
      </c>
      <c r="Q161" s="29">
        <v>1120</v>
      </c>
      <c r="R161" s="29">
        <v>1118</v>
      </c>
      <c r="S161" s="29">
        <v>1127</v>
      </c>
      <c r="T161" s="29">
        <v>1130</v>
      </c>
      <c r="U161" s="29">
        <v>1128</v>
      </c>
      <c r="V161" s="29">
        <v>1139</v>
      </c>
      <c r="W161" s="29">
        <v>1129</v>
      </c>
      <c r="X161" s="29">
        <v>1118</v>
      </c>
      <c r="Y161" s="29">
        <v>1113</v>
      </c>
      <c r="Z161" s="29">
        <v>1113</v>
      </c>
      <c r="AA161" s="29">
        <v>1106</v>
      </c>
      <c r="AB161" s="29">
        <v>1103</v>
      </c>
      <c r="AC161" s="29">
        <v>1093</v>
      </c>
      <c r="AD161" s="29">
        <v>1082</v>
      </c>
      <c r="AE161" s="29">
        <v>1091</v>
      </c>
      <c r="AF161" s="29">
        <v>1082</v>
      </c>
      <c r="AG161" s="29">
        <v>1070</v>
      </c>
      <c r="AH161" s="29">
        <v>1070</v>
      </c>
      <c r="AI161" s="29">
        <v>1065</v>
      </c>
      <c r="AJ161" s="29">
        <v>1067</v>
      </c>
      <c r="AK161" s="29">
        <v>1069</v>
      </c>
      <c r="AL161" s="29">
        <v>1077</v>
      </c>
      <c r="AM161" s="29">
        <v>1086</v>
      </c>
      <c r="AN161" s="29">
        <v>1105</v>
      </c>
      <c r="AO161" s="29">
        <v>1105</v>
      </c>
      <c r="AP161" s="29">
        <v>1123</v>
      </c>
      <c r="AQ161" s="29">
        <v>1110</v>
      </c>
      <c r="AR161" s="29">
        <v>1109</v>
      </c>
      <c r="AS161" s="29">
        <v>1106</v>
      </c>
      <c r="AT161" s="29">
        <v>1102</v>
      </c>
      <c r="AU161" s="29">
        <v>1097</v>
      </c>
      <c r="AV161" s="29">
        <v>1096</v>
      </c>
      <c r="AW161" s="29">
        <v>1075</v>
      </c>
      <c r="AX161" s="29">
        <v>1084</v>
      </c>
      <c r="AY161" s="29">
        <v>1083</v>
      </c>
      <c r="AZ161" s="29">
        <v>1096</v>
      </c>
      <c r="BA161" s="29">
        <v>1109</v>
      </c>
      <c r="BB161" s="29">
        <v>1107</v>
      </c>
      <c r="BC161" s="29">
        <v>1109</v>
      </c>
      <c r="BD161" s="29">
        <v>1114</v>
      </c>
      <c r="BE161" s="29">
        <v>1122</v>
      </c>
      <c r="BF161" s="29">
        <v>1138</v>
      </c>
      <c r="BG161" s="29">
        <v>1142</v>
      </c>
      <c r="BH161" s="29">
        <v>1145</v>
      </c>
      <c r="BI161" s="29">
        <v>1159</v>
      </c>
      <c r="BJ161" s="29">
        <v>1125</v>
      </c>
      <c r="BK161" s="29">
        <v>1154</v>
      </c>
      <c r="BL161" s="30">
        <v>1160</v>
      </c>
      <c r="BM161" s="2">
        <v>1176</v>
      </c>
      <c r="BN161" s="2">
        <v>1185</v>
      </c>
      <c r="BO161" s="2">
        <v>1168</v>
      </c>
      <c r="BP161" s="2">
        <v>1171</v>
      </c>
      <c r="BQ161" s="2">
        <v>1178</v>
      </c>
      <c r="BR161" s="2">
        <v>1176</v>
      </c>
      <c r="BS161" s="2">
        <v>1183</v>
      </c>
      <c r="BT161" s="2">
        <v>1206</v>
      </c>
      <c r="BU161" s="2">
        <v>1223</v>
      </c>
      <c r="BV161" s="2">
        <v>1142</v>
      </c>
      <c r="BW161" s="2">
        <v>1131</v>
      </c>
      <c r="BX161" s="2">
        <v>1141</v>
      </c>
      <c r="BY161" s="2">
        <v>1163</v>
      </c>
      <c r="BZ161" s="2">
        <v>1148</v>
      </c>
      <c r="CA161" s="2">
        <v>1139</v>
      </c>
      <c r="CB161" s="2">
        <v>1152</v>
      </c>
      <c r="CC161" s="2">
        <v>1149</v>
      </c>
      <c r="CD161" s="2">
        <v>1143</v>
      </c>
      <c r="CE161" s="2">
        <v>1136</v>
      </c>
      <c r="CF161" s="2">
        <v>1138</v>
      </c>
      <c r="CG161" s="2">
        <v>1139</v>
      </c>
      <c r="CH161" s="2">
        <v>1143</v>
      </c>
      <c r="CI161" s="2">
        <v>1128</v>
      </c>
      <c r="CJ161" s="2">
        <v>1122</v>
      </c>
      <c r="CK161" s="2">
        <v>1120</v>
      </c>
      <c r="CL161" s="2">
        <v>1135</v>
      </c>
      <c r="CM161" s="2">
        <v>1119</v>
      </c>
      <c r="CN161" s="2">
        <v>1093</v>
      </c>
      <c r="CO161" s="2">
        <v>1083</v>
      </c>
      <c r="CP161" s="2">
        <v>1144</v>
      </c>
      <c r="CQ161" s="2">
        <v>1147</v>
      </c>
      <c r="CR161" s="2">
        <v>1138</v>
      </c>
      <c r="CS161" s="2">
        <v>1127</v>
      </c>
      <c r="CT161" s="2">
        <v>1119</v>
      </c>
      <c r="CU161" s="2">
        <v>1143</v>
      </c>
      <c r="CV161" s="2">
        <v>1136</v>
      </c>
      <c r="CW161" s="2">
        <v>1124</v>
      </c>
      <c r="CX161" s="2">
        <v>1110</v>
      </c>
      <c r="CY161" s="2">
        <v>1120</v>
      </c>
      <c r="CZ161" s="2">
        <v>1117</v>
      </c>
      <c r="DA161" s="2">
        <v>1126</v>
      </c>
      <c r="DB161" s="2">
        <v>1119</v>
      </c>
      <c r="DC161" s="2">
        <v>1099</v>
      </c>
      <c r="DD161" s="2">
        <v>1109</v>
      </c>
      <c r="DE161" s="2">
        <v>1117</v>
      </c>
      <c r="DF161" s="2">
        <v>1104</v>
      </c>
      <c r="DG161" s="2">
        <v>1145</v>
      </c>
      <c r="DH161" s="2">
        <v>1148</v>
      </c>
      <c r="DI161" s="2">
        <v>1148</v>
      </c>
      <c r="DJ161" s="2">
        <v>1141</v>
      </c>
      <c r="DK161" s="2">
        <v>1134</v>
      </c>
      <c r="DL161" s="2">
        <v>1134</v>
      </c>
      <c r="DM161" s="2">
        <v>1139</v>
      </c>
      <c r="DN161" s="2">
        <v>1151</v>
      </c>
      <c r="DO161" s="2">
        <v>1144</v>
      </c>
      <c r="DP161" s="2">
        <v>1148</v>
      </c>
      <c r="DQ161" s="2">
        <v>1163</v>
      </c>
      <c r="DR161" s="2">
        <v>1184</v>
      </c>
      <c r="DS161" s="2">
        <v>1198</v>
      </c>
      <c r="DT161" s="2">
        <v>1188</v>
      </c>
      <c r="DU161" s="2">
        <v>1182</v>
      </c>
      <c r="DV161" s="2">
        <v>1169</v>
      </c>
      <c r="DW161" s="2">
        <v>1172</v>
      </c>
      <c r="DX161" s="2">
        <v>1166</v>
      </c>
      <c r="DY161" s="2">
        <v>1156</v>
      </c>
      <c r="DZ161" s="2">
        <v>1157</v>
      </c>
      <c r="EA161" s="2">
        <v>1202</v>
      </c>
      <c r="EB161" s="2">
        <v>1196</v>
      </c>
      <c r="EC161" s="2">
        <v>1211</v>
      </c>
      <c r="ED161" s="2">
        <v>1217</v>
      </c>
      <c r="EE161" s="2">
        <v>1230</v>
      </c>
      <c r="EF161" s="2">
        <v>1234</v>
      </c>
      <c r="EG161" s="2">
        <v>1227</v>
      </c>
      <c r="EH161" s="2">
        <v>1225</v>
      </c>
      <c r="EI161" s="2">
        <v>1240</v>
      </c>
      <c r="EJ161" s="2">
        <v>1250</v>
      </c>
      <c r="EK161" s="2">
        <v>1244</v>
      </c>
      <c r="EL161" s="2">
        <v>1237</v>
      </c>
      <c r="EM161" s="2">
        <v>1226</v>
      </c>
      <c r="EN161" s="2">
        <v>1242</v>
      </c>
      <c r="EO161" s="2">
        <v>1243</v>
      </c>
      <c r="EP161" s="2">
        <v>1254</v>
      </c>
      <c r="EQ161" s="2">
        <v>1267</v>
      </c>
      <c r="ER161" s="2">
        <v>1239</v>
      </c>
      <c r="ES161" s="2">
        <v>1209</v>
      </c>
      <c r="ET161" s="2">
        <v>1209</v>
      </c>
      <c r="EU161" s="2">
        <v>1196</v>
      </c>
      <c r="EV161" s="2">
        <v>1175</v>
      </c>
      <c r="EW161" s="2">
        <v>1163</v>
      </c>
      <c r="EX161" s="2">
        <v>1149</v>
      </c>
      <c r="EY161" s="2">
        <v>1144</v>
      </c>
      <c r="EZ161" s="2">
        <v>1140</v>
      </c>
      <c r="FA161" s="2">
        <v>1126</v>
      </c>
      <c r="FB161" s="2">
        <v>1082</v>
      </c>
      <c r="FC161" s="2">
        <v>1039</v>
      </c>
      <c r="FD161" s="2">
        <v>1042</v>
      </c>
      <c r="FE161" s="2">
        <v>1042</v>
      </c>
      <c r="FF161" s="2">
        <v>1027</v>
      </c>
      <c r="FG161" s="2">
        <v>1030</v>
      </c>
      <c r="FH161" s="2">
        <v>1030</v>
      </c>
      <c r="FI161" s="2">
        <v>1022</v>
      </c>
      <c r="FJ161" s="2">
        <v>1021</v>
      </c>
      <c r="FK161" s="2">
        <v>1018</v>
      </c>
      <c r="FL161" s="2">
        <v>1020</v>
      </c>
      <c r="FM161" s="2">
        <v>1014</v>
      </c>
      <c r="FN161" s="2">
        <v>1028</v>
      </c>
      <c r="FO161" s="2">
        <v>1042</v>
      </c>
      <c r="FP161" s="2">
        <v>1045</v>
      </c>
      <c r="FQ161" s="2">
        <v>1042</v>
      </c>
      <c r="FR161" s="2">
        <v>1044</v>
      </c>
      <c r="FS161" s="2">
        <v>1039</v>
      </c>
      <c r="FT161" s="2">
        <v>1031</v>
      </c>
      <c r="FU161" s="2">
        <v>1015</v>
      </c>
      <c r="FV161" s="2">
        <v>1015</v>
      </c>
      <c r="FW161" s="2">
        <v>1021</v>
      </c>
      <c r="FX161" s="2">
        <v>1032</v>
      </c>
      <c r="FY161" s="2">
        <v>1027</v>
      </c>
      <c r="FZ161" s="2">
        <v>1022</v>
      </c>
      <c r="GA161" s="2">
        <v>1021</v>
      </c>
      <c r="GB161" s="2">
        <v>1012</v>
      </c>
      <c r="GC161" s="2">
        <v>1012</v>
      </c>
      <c r="GD161" s="2">
        <v>1004</v>
      </c>
      <c r="GE161" s="2">
        <v>1008</v>
      </c>
      <c r="GF161" s="2">
        <v>1005</v>
      </c>
      <c r="GG161" s="2">
        <v>1004</v>
      </c>
      <c r="GH161" s="2">
        <v>1013</v>
      </c>
      <c r="GI161" s="2">
        <v>1007</v>
      </c>
      <c r="GJ161" s="2">
        <v>1032</v>
      </c>
      <c r="GK161" s="2">
        <v>1038</v>
      </c>
      <c r="GL161" s="2">
        <v>1065</v>
      </c>
      <c r="GM161" s="2">
        <v>1060</v>
      </c>
      <c r="GN161" s="2">
        <v>1056</v>
      </c>
      <c r="GO161" s="2">
        <v>1042</v>
      </c>
      <c r="GP161" s="2">
        <v>1041</v>
      </c>
      <c r="GQ161" s="2">
        <v>1045</v>
      </c>
      <c r="GR161" s="2">
        <v>1033</v>
      </c>
      <c r="GS161" s="2">
        <v>1024</v>
      </c>
      <c r="GT161" s="2">
        <v>1021</v>
      </c>
      <c r="GU161" s="2">
        <v>1013</v>
      </c>
      <c r="GV161" s="2">
        <v>1010</v>
      </c>
      <c r="GW161" s="2">
        <v>1019</v>
      </c>
      <c r="GX161" s="2">
        <v>1029</v>
      </c>
      <c r="GY161" s="2">
        <v>1034</v>
      </c>
      <c r="GZ161" s="2">
        <v>1028</v>
      </c>
      <c r="HA161" s="2">
        <v>1011</v>
      </c>
      <c r="HB161" s="2">
        <v>1011</v>
      </c>
      <c r="HC161" s="2">
        <v>1028</v>
      </c>
      <c r="HD161" s="2">
        <v>1042</v>
      </c>
      <c r="HE161" s="2">
        <v>1057</v>
      </c>
      <c r="HF161" s="2">
        <v>1053</v>
      </c>
      <c r="HG161" s="2">
        <v>1044</v>
      </c>
      <c r="HH161" s="2">
        <v>1039</v>
      </c>
      <c r="HI161" s="2">
        <v>1041</v>
      </c>
      <c r="HJ161" s="2">
        <v>1041</v>
      </c>
      <c r="HK161" s="2">
        <v>1036</v>
      </c>
      <c r="HL161" s="2">
        <v>1045</v>
      </c>
      <c r="HM161" s="2">
        <v>1052</v>
      </c>
      <c r="HN161" s="2">
        <v>1040</v>
      </c>
      <c r="HO161" s="2">
        <v>1042</v>
      </c>
      <c r="HP161" s="2">
        <v>1048</v>
      </c>
      <c r="HQ161" s="2">
        <v>1052</v>
      </c>
      <c r="HR161" s="2">
        <v>1048</v>
      </c>
      <c r="HS161" s="2">
        <v>1040</v>
      </c>
      <c r="HT161" s="2">
        <v>1034</v>
      </c>
      <c r="HU161" s="2">
        <v>1030</v>
      </c>
      <c r="HV161" s="2">
        <v>1026</v>
      </c>
      <c r="HW161" s="2">
        <v>1025</v>
      </c>
      <c r="HX161" s="2">
        <v>1015</v>
      </c>
      <c r="HY161" s="2">
        <v>1013</v>
      </c>
      <c r="HZ161" s="2">
        <v>1014</v>
      </c>
      <c r="IA161" s="2">
        <v>1022</v>
      </c>
      <c r="IB161" s="2">
        <v>1029</v>
      </c>
      <c r="IC161" s="2">
        <v>1024</v>
      </c>
      <c r="ID161" s="2">
        <v>1019</v>
      </c>
      <c r="IE161" s="2">
        <v>1022</v>
      </c>
      <c r="IF161" s="2">
        <v>1010</v>
      </c>
      <c r="IG161" s="2">
        <v>1002</v>
      </c>
      <c r="IH161" s="2">
        <v>1001</v>
      </c>
      <c r="II161" s="2">
        <v>1002</v>
      </c>
      <c r="IJ161" s="2">
        <v>1005</v>
      </c>
      <c r="IK161" s="2">
        <v>1008</v>
      </c>
      <c r="IL161" s="2">
        <v>1007</v>
      </c>
      <c r="IM161" s="2">
        <v>1009</v>
      </c>
      <c r="IN161" s="2">
        <v>1012</v>
      </c>
      <c r="IO161" s="2">
        <v>999</v>
      </c>
      <c r="IP161" s="2">
        <v>996</v>
      </c>
      <c r="IQ161" s="2">
        <v>990</v>
      </c>
      <c r="IR161" s="2">
        <v>984</v>
      </c>
      <c r="IS161" s="2">
        <v>983</v>
      </c>
      <c r="IT161" s="2">
        <v>988</v>
      </c>
    </row>
    <row r="162" spans="1:254" ht="15.9" customHeight="1">
      <c r="A162" s="65" t="s">
        <v>318</v>
      </c>
      <c r="B162" s="25" t="s">
        <v>319</v>
      </c>
      <c r="C162" s="39">
        <v>4395</v>
      </c>
      <c r="D162" s="38">
        <v>-50</v>
      </c>
      <c r="E162" s="34">
        <v>4445</v>
      </c>
      <c r="F162" s="34">
        <v>4445</v>
      </c>
      <c r="G162" s="29">
        <v>4420</v>
      </c>
      <c r="H162" s="29">
        <v>4460</v>
      </c>
      <c r="I162" s="29">
        <v>4480</v>
      </c>
      <c r="J162" s="29">
        <v>4490</v>
      </c>
      <c r="K162" s="29">
        <v>4620</v>
      </c>
      <c r="L162" s="29">
        <v>4625</v>
      </c>
      <c r="M162" s="29">
        <v>4680</v>
      </c>
      <c r="N162" s="29">
        <v>4630</v>
      </c>
      <c r="O162" s="29">
        <v>4480</v>
      </c>
      <c r="P162" s="29">
        <v>4435</v>
      </c>
      <c r="Q162" s="29">
        <v>4420</v>
      </c>
      <c r="R162" s="29">
        <v>4400</v>
      </c>
      <c r="S162" s="29">
        <v>4405</v>
      </c>
      <c r="T162" s="29">
        <v>4410</v>
      </c>
      <c r="U162" s="29">
        <v>4415</v>
      </c>
      <c r="V162" s="29">
        <v>4395</v>
      </c>
      <c r="W162" s="29">
        <v>4375</v>
      </c>
      <c r="X162" s="29">
        <v>4380</v>
      </c>
      <c r="Y162" s="29">
        <v>4375</v>
      </c>
      <c r="Z162" s="29">
        <v>4350</v>
      </c>
      <c r="AA162" s="29">
        <v>4360</v>
      </c>
      <c r="AB162" s="29">
        <v>4370</v>
      </c>
      <c r="AC162" s="29">
        <v>4370</v>
      </c>
      <c r="AD162" s="29">
        <v>4370</v>
      </c>
      <c r="AE162" s="29">
        <v>4300</v>
      </c>
      <c r="AF162" s="29">
        <v>4380</v>
      </c>
      <c r="AG162" s="29">
        <v>4350</v>
      </c>
      <c r="AH162" s="29">
        <v>4425</v>
      </c>
      <c r="AI162" s="29">
        <v>4360</v>
      </c>
      <c r="AJ162" s="29">
        <v>4355</v>
      </c>
      <c r="AK162" s="29">
        <v>4350</v>
      </c>
      <c r="AL162" s="29">
        <v>4350</v>
      </c>
      <c r="AM162" s="29">
        <v>4355</v>
      </c>
      <c r="AN162" s="29">
        <v>4350</v>
      </c>
      <c r="AO162" s="29">
        <v>4335</v>
      </c>
      <c r="AP162" s="29">
        <v>4350</v>
      </c>
      <c r="AQ162" s="29">
        <v>4345</v>
      </c>
      <c r="AR162" s="29">
        <v>4340</v>
      </c>
      <c r="AS162" s="29">
        <v>4330</v>
      </c>
      <c r="AT162" s="29">
        <v>4300</v>
      </c>
      <c r="AU162" s="29">
        <v>4345</v>
      </c>
      <c r="AV162" s="29">
        <v>4335</v>
      </c>
      <c r="AW162" s="29">
        <v>4350</v>
      </c>
      <c r="AX162" s="29">
        <v>4335</v>
      </c>
      <c r="AY162" s="29">
        <v>4350</v>
      </c>
      <c r="AZ162" s="29">
        <v>4355</v>
      </c>
      <c r="BA162" s="29">
        <v>4370</v>
      </c>
      <c r="BB162" s="29">
        <v>4380</v>
      </c>
      <c r="BC162" s="29">
        <v>4370</v>
      </c>
      <c r="BD162" s="29">
        <v>4390</v>
      </c>
      <c r="BE162" s="29">
        <v>4380</v>
      </c>
      <c r="BF162" s="29">
        <v>4385</v>
      </c>
      <c r="BG162" s="29">
        <v>4390</v>
      </c>
      <c r="BH162" s="29">
        <v>4390</v>
      </c>
      <c r="BI162" s="29">
        <v>4365</v>
      </c>
      <c r="BJ162" s="29">
        <v>4350</v>
      </c>
      <c r="BK162" s="29">
        <v>4350</v>
      </c>
      <c r="BL162" s="30">
        <v>4350</v>
      </c>
      <c r="BM162" s="2">
        <v>4395</v>
      </c>
      <c r="BN162" s="2">
        <v>4380</v>
      </c>
      <c r="BO162" s="2">
        <v>4400</v>
      </c>
      <c r="BP162" s="2">
        <v>4420</v>
      </c>
      <c r="BQ162" s="2">
        <v>4400</v>
      </c>
      <c r="BR162" s="2">
        <v>4440</v>
      </c>
      <c r="BS162" s="2">
        <v>4610</v>
      </c>
      <c r="BT162" s="2">
        <v>4415</v>
      </c>
      <c r="BU162" s="2">
        <v>4385</v>
      </c>
      <c r="BV162" s="2">
        <v>4350</v>
      </c>
      <c r="BW162" s="2">
        <v>4375</v>
      </c>
      <c r="BX162" s="2">
        <v>4375</v>
      </c>
      <c r="BY162" s="2">
        <v>4385</v>
      </c>
      <c r="BZ162" s="2">
        <v>4385</v>
      </c>
      <c r="CA162" s="2">
        <v>4445</v>
      </c>
      <c r="CB162" s="2">
        <v>4385</v>
      </c>
      <c r="CC162" s="2">
        <v>4375</v>
      </c>
      <c r="CD162" s="2">
        <v>4355</v>
      </c>
      <c r="CE162" s="2">
        <v>4390</v>
      </c>
      <c r="CF162" s="2">
        <v>4435</v>
      </c>
      <c r="CG162" s="2">
        <v>4455</v>
      </c>
      <c r="CH162" s="2">
        <v>4455</v>
      </c>
      <c r="CI162" s="2">
        <v>4390</v>
      </c>
      <c r="CJ162" s="2">
        <v>4390</v>
      </c>
      <c r="CK162" s="2">
        <v>4405</v>
      </c>
      <c r="CL162" s="2">
        <v>4405</v>
      </c>
      <c r="CM162" s="2">
        <v>4365</v>
      </c>
      <c r="CN162" s="2">
        <v>4410</v>
      </c>
      <c r="CO162" s="2">
        <v>4340</v>
      </c>
      <c r="CP162" s="2">
        <v>4500</v>
      </c>
      <c r="CQ162" s="2">
        <v>4515</v>
      </c>
      <c r="CR162" s="2">
        <v>4505</v>
      </c>
      <c r="CS162" s="2">
        <v>4470</v>
      </c>
      <c r="CT162" s="2">
        <v>4415</v>
      </c>
      <c r="CU162" s="2">
        <v>4450</v>
      </c>
      <c r="CV162" s="2">
        <v>4505</v>
      </c>
      <c r="CW162" s="2">
        <v>4570</v>
      </c>
      <c r="CX162" s="2">
        <v>4420</v>
      </c>
      <c r="CY162" s="2">
        <v>4500</v>
      </c>
      <c r="CZ162" s="2">
        <v>4440</v>
      </c>
      <c r="DA162" s="2">
        <v>4455</v>
      </c>
      <c r="DB162" s="2">
        <v>4480</v>
      </c>
      <c r="DC162" s="2">
        <v>4370</v>
      </c>
      <c r="DD162" s="2">
        <v>4420</v>
      </c>
      <c r="DE162" s="2">
        <v>4455</v>
      </c>
      <c r="DF162" s="2">
        <v>4365</v>
      </c>
      <c r="DG162" s="2">
        <v>4380</v>
      </c>
      <c r="DH162" s="2">
        <v>4410</v>
      </c>
      <c r="DI162" s="2">
        <v>4485</v>
      </c>
      <c r="DJ162" s="2">
        <v>4490</v>
      </c>
      <c r="DK162" s="2">
        <v>4350</v>
      </c>
      <c r="DL162" s="2">
        <v>4360</v>
      </c>
      <c r="DM162" s="2">
        <v>4350</v>
      </c>
      <c r="DN162" s="2">
        <v>4350</v>
      </c>
      <c r="DO162" s="2">
        <v>4365</v>
      </c>
      <c r="DP162" s="2">
        <v>4355</v>
      </c>
      <c r="DQ162" s="2">
        <v>4365</v>
      </c>
      <c r="DR162" s="2">
        <v>4345</v>
      </c>
      <c r="DS162" s="2">
        <v>4400</v>
      </c>
      <c r="DT162" s="2">
        <v>4480</v>
      </c>
      <c r="DU162" s="2">
        <v>4395</v>
      </c>
      <c r="DV162" s="2">
        <v>4350</v>
      </c>
      <c r="DW162" s="2">
        <v>4415</v>
      </c>
      <c r="DX162" s="2">
        <v>4530</v>
      </c>
      <c r="DY162" s="2">
        <v>4550</v>
      </c>
      <c r="DZ162" s="2">
        <v>4475</v>
      </c>
      <c r="EA162" s="2">
        <v>5070</v>
      </c>
      <c r="EB162" s="2">
        <v>4965</v>
      </c>
      <c r="EC162" s="2">
        <v>4955</v>
      </c>
      <c r="ED162" s="2">
        <v>4835</v>
      </c>
      <c r="EE162" s="2">
        <v>4880</v>
      </c>
      <c r="EF162" s="2">
        <v>4915</v>
      </c>
      <c r="EG162" s="2">
        <v>4905</v>
      </c>
      <c r="EH162" s="2">
        <v>4965</v>
      </c>
      <c r="EI162" s="2">
        <v>5080</v>
      </c>
      <c r="EJ162" s="2">
        <v>5110</v>
      </c>
      <c r="EK162" s="2">
        <v>5160</v>
      </c>
      <c r="EL162" s="2">
        <v>5170</v>
      </c>
      <c r="EM162" s="2">
        <v>5160</v>
      </c>
      <c r="EN162" s="2">
        <v>5200</v>
      </c>
      <c r="EO162" s="2">
        <v>5160</v>
      </c>
      <c r="EP162" s="2">
        <v>5190</v>
      </c>
      <c r="EQ162" s="2">
        <v>5220</v>
      </c>
      <c r="ER162" s="2">
        <v>5260</v>
      </c>
      <c r="ES162" s="2">
        <v>5320</v>
      </c>
      <c r="ET162" s="2">
        <v>5270</v>
      </c>
      <c r="EU162" s="2">
        <v>5370</v>
      </c>
      <c r="EV162" s="2">
        <v>5340</v>
      </c>
      <c r="EW162" s="2">
        <v>5240</v>
      </c>
      <c r="EX162" s="2">
        <v>5150</v>
      </c>
      <c r="EY162" s="2">
        <v>5160</v>
      </c>
      <c r="EZ162" s="2">
        <v>5120</v>
      </c>
      <c r="FA162" s="2">
        <v>5110</v>
      </c>
      <c r="FB162" s="2">
        <v>5060</v>
      </c>
      <c r="FC162" s="2">
        <v>5110</v>
      </c>
      <c r="FD162" s="2">
        <v>5070</v>
      </c>
      <c r="FE162" s="2">
        <v>5090</v>
      </c>
      <c r="FF162" s="2">
        <v>5080</v>
      </c>
      <c r="FG162" s="2">
        <v>5170</v>
      </c>
      <c r="FH162" s="2">
        <v>5210</v>
      </c>
      <c r="FI162" s="2">
        <v>5290</v>
      </c>
      <c r="FJ162" s="2">
        <v>5380</v>
      </c>
      <c r="FK162" s="2">
        <v>5430</v>
      </c>
      <c r="FL162" s="2">
        <v>5410</v>
      </c>
      <c r="FM162" s="2">
        <v>5440</v>
      </c>
      <c r="FN162" s="2">
        <v>5420</v>
      </c>
      <c r="FO162" s="2">
        <v>5480</v>
      </c>
      <c r="FP162" s="2">
        <v>5560</v>
      </c>
      <c r="FQ162" s="2">
        <v>5600</v>
      </c>
      <c r="FR162" s="2">
        <v>5500</v>
      </c>
      <c r="FS162" s="2">
        <v>5410</v>
      </c>
      <c r="FT162" s="2">
        <v>5400</v>
      </c>
      <c r="FU162" s="2">
        <v>5400</v>
      </c>
      <c r="FV162" s="2">
        <v>5350</v>
      </c>
      <c r="FW162" s="2">
        <v>5340</v>
      </c>
      <c r="FX162" s="2">
        <v>5480</v>
      </c>
      <c r="FY162" s="2">
        <v>5500</v>
      </c>
      <c r="FZ162" s="2">
        <v>5600</v>
      </c>
      <c r="GA162" s="2">
        <v>5540</v>
      </c>
      <c r="GB162" s="2">
        <v>5670</v>
      </c>
      <c r="GC162" s="2">
        <v>5660</v>
      </c>
      <c r="GD162" s="2">
        <v>5700</v>
      </c>
      <c r="GE162" s="2">
        <v>5810</v>
      </c>
      <c r="GF162" s="2">
        <v>5560</v>
      </c>
      <c r="GG162" s="2">
        <v>5690</v>
      </c>
      <c r="GH162" s="2">
        <v>5300</v>
      </c>
      <c r="GI162" s="2">
        <v>5080</v>
      </c>
      <c r="GJ162" s="2">
        <v>5200</v>
      </c>
      <c r="GK162" s="2">
        <v>5270</v>
      </c>
      <c r="GL162" s="2">
        <v>5300</v>
      </c>
      <c r="GM162" s="2">
        <v>5250</v>
      </c>
      <c r="GN162" s="2">
        <v>5190</v>
      </c>
      <c r="GO162" s="2">
        <v>5190</v>
      </c>
      <c r="GP162" s="2">
        <v>5350</v>
      </c>
      <c r="GQ162" s="2">
        <v>5370</v>
      </c>
      <c r="GR162" s="2">
        <v>5050</v>
      </c>
      <c r="GS162" s="2">
        <v>5130</v>
      </c>
      <c r="GT162" s="2">
        <v>4945</v>
      </c>
      <c r="GU162" s="2">
        <v>4860</v>
      </c>
      <c r="GV162" s="2">
        <v>4875</v>
      </c>
      <c r="GW162" s="2">
        <v>4865</v>
      </c>
      <c r="GX162" s="2">
        <v>4990</v>
      </c>
      <c r="GY162" s="2">
        <v>4840</v>
      </c>
      <c r="GZ162" s="2">
        <v>4305</v>
      </c>
      <c r="HA162" s="2">
        <v>4300</v>
      </c>
      <c r="HB162" s="2">
        <v>4295</v>
      </c>
      <c r="HC162" s="2">
        <v>4315</v>
      </c>
      <c r="HD162" s="2">
        <v>4340</v>
      </c>
      <c r="HE162" s="2">
        <v>4365</v>
      </c>
      <c r="HF162" s="2">
        <v>4370</v>
      </c>
      <c r="HG162" s="2">
        <v>4380</v>
      </c>
      <c r="HH162" s="2">
        <v>4380</v>
      </c>
      <c r="HI162" s="2">
        <v>4390</v>
      </c>
      <c r="HJ162" s="2">
        <v>4370</v>
      </c>
      <c r="HK162" s="2">
        <v>4370</v>
      </c>
      <c r="HL162" s="2">
        <v>4350</v>
      </c>
      <c r="HM162" s="2">
        <v>4375</v>
      </c>
      <c r="HN162" s="2">
        <v>4400</v>
      </c>
      <c r="HO162" s="2">
        <v>4370</v>
      </c>
      <c r="HP162" s="2">
        <v>4370</v>
      </c>
      <c r="HQ162" s="2">
        <v>4380</v>
      </c>
      <c r="HR162" s="2">
        <v>4290</v>
      </c>
      <c r="HS162" s="2">
        <v>4260</v>
      </c>
      <c r="HT162" s="2">
        <v>4300</v>
      </c>
      <c r="HU162" s="2">
        <v>4335</v>
      </c>
      <c r="HV162" s="2">
        <v>4360</v>
      </c>
      <c r="HW162" s="2">
        <v>4275</v>
      </c>
      <c r="HX162" s="2">
        <v>4295</v>
      </c>
      <c r="HY162" s="2">
        <v>4305</v>
      </c>
      <c r="HZ162" s="2">
        <v>4305</v>
      </c>
      <c r="IA162" s="2">
        <v>4335</v>
      </c>
      <c r="IB162" s="2">
        <v>4380</v>
      </c>
      <c r="IC162" s="2">
        <v>4425</v>
      </c>
      <c r="ID162" s="2">
        <v>4395</v>
      </c>
      <c r="IE162" s="2">
        <v>4430</v>
      </c>
      <c r="IF162" s="2">
        <v>4450</v>
      </c>
      <c r="IG162" s="2">
        <v>4385</v>
      </c>
      <c r="IH162" s="2">
        <v>4320</v>
      </c>
      <c r="II162" s="2">
        <v>4360</v>
      </c>
      <c r="IJ162" s="2">
        <v>4480</v>
      </c>
      <c r="IK162" s="2">
        <v>4595</v>
      </c>
      <c r="IL162" s="2">
        <v>4620</v>
      </c>
      <c r="IM162" s="2">
        <v>4600</v>
      </c>
      <c r="IN162" s="2">
        <v>4720</v>
      </c>
      <c r="IO162" s="2">
        <v>4470</v>
      </c>
      <c r="IP162" s="2">
        <v>4500</v>
      </c>
      <c r="IQ162" s="2">
        <v>4605</v>
      </c>
      <c r="IR162" s="2">
        <v>4465</v>
      </c>
      <c r="IS162" s="2">
        <v>4045</v>
      </c>
      <c r="IT162" s="2">
        <v>4055</v>
      </c>
    </row>
    <row r="163" spans="1:254" ht="15.9" customHeight="1">
      <c r="A163" s="65" t="s">
        <v>320</v>
      </c>
      <c r="B163" s="25" t="s">
        <v>321</v>
      </c>
      <c r="C163" s="39">
        <v>1534</v>
      </c>
      <c r="D163" s="38">
        <v>-16</v>
      </c>
      <c r="E163" s="34">
        <v>1550</v>
      </c>
      <c r="F163" s="34">
        <v>1530</v>
      </c>
      <c r="G163" s="29">
        <v>1487</v>
      </c>
      <c r="H163" s="29">
        <v>1478</v>
      </c>
      <c r="I163" s="29">
        <v>1504</v>
      </c>
      <c r="J163" s="29">
        <v>1488</v>
      </c>
      <c r="K163" s="29">
        <v>1512</v>
      </c>
      <c r="L163" s="29">
        <v>1733</v>
      </c>
      <c r="M163" s="29">
        <v>1644</v>
      </c>
      <c r="N163" s="29">
        <v>1635</v>
      </c>
      <c r="O163" s="29">
        <v>1617</v>
      </c>
      <c r="P163" s="29">
        <v>1604</v>
      </c>
      <c r="Q163" s="29">
        <v>1585</v>
      </c>
      <c r="R163" s="29">
        <v>1608</v>
      </c>
      <c r="S163" s="29">
        <v>1630</v>
      </c>
      <c r="T163" s="29">
        <v>1617</v>
      </c>
      <c r="U163" s="29">
        <v>1601</v>
      </c>
      <c r="V163" s="29">
        <v>1639</v>
      </c>
      <c r="W163" s="29">
        <v>1670</v>
      </c>
      <c r="X163" s="29">
        <v>1633</v>
      </c>
      <c r="Y163" s="29">
        <v>1633</v>
      </c>
      <c r="Z163" s="29">
        <v>1703</v>
      </c>
      <c r="AA163" s="29">
        <v>1692</v>
      </c>
      <c r="AB163" s="29">
        <v>1677</v>
      </c>
      <c r="AC163" s="29">
        <v>1692</v>
      </c>
      <c r="AD163" s="29">
        <v>1701</v>
      </c>
      <c r="AE163" s="29">
        <v>1700</v>
      </c>
      <c r="AF163" s="29">
        <v>1735</v>
      </c>
      <c r="AG163" s="29">
        <v>1734</v>
      </c>
      <c r="AH163" s="29">
        <v>1724</v>
      </c>
      <c r="AI163" s="29">
        <v>1709</v>
      </c>
      <c r="AJ163" s="29">
        <v>1749</v>
      </c>
      <c r="AK163" s="29">
        <v>1725</v>
      </c>
      <c r="AL163" s="29">
        <v>1769</v>
      </c>
      <c r="AM163" s="29">
        <v>1749</v>
      </c>
      <c r="AN163" s="29">
        <v>1701</v>
      </c>
      <c r="AO163" s="29">
        <v>1715</v>
      </c>
      <c r="AP163" s="29">
        <v>1712</v>
      </c>
      <c r="AQ163" s="29">
        <v>1621</v>
      </c>
      <c r="AR163" s="29">
        <v>1586</v>
      </c>
      <c r="AS163" s="29">
        <v>1610</v>
      </c>
      <c r="AT163" s="29">
        <v>1620</v>
      </c>
      <c r="AU163" s="29">
        <v>1615</v>
      </c>
      <c r="AV163" s="29">
        <v>1624</v>
      </c>
      <c r="AW163" s="29">
        <v>1578</v>
      </c>
      <c r="AX163" s="29">
        <v>1594</v>
      </c>
      <c r="AY163" s="29">
        <v>1619</v>
      </c>
      <c r="AZ163" s="29">
        <v>1692</v>
      </c>
      <c r="BA163" s="29">
        <v>1721</v>
      </c>
      <c r="BB163" s="29">
        <v>1709</v>
      </c>
      <c r="BC163" s="29">
        <v>1740</v>
      </c>
      <c r="BD163" s="29">
        <v>1730</v>
      </c>
      <c r="BE163" s="29">
        <v>1683</v>
      </c>
      <c r="BF163" s="29">
        <v>1608</v>
      </c>
      <c r="BG163" s="29">
        <v>1630</v>
      </c>
      <c r="BH163" s="29">
        <v>1645</v>
      </c>
      <c r="BI163" s="29">
        <v>1658</v>
      </c>
      <c r="BJ163" s="29">
        <v>1651</v>
      </c>
      <c r="BK163" s="29">
        <v>1720</v>
      </c>
      <c r="BL163" s="30">
        <v>1750</v>
      </c>
      <c r="BM163" s="2">
        <v>1782</v>
      </c>
      <c r="BN163" s="2">
        <v>1777</v>
      </c>
      <c r="BO163" s="2">
        <v>1743</v>
      </c>
      <c r="BP163" s="2">
        <v>1684</v>
      </c>
      <c r="BQ163" s="2">
        <v>1740</v>
      </c>
      <c r="BR163" s="2">
        <v>1744</v>
      </c>
      <c r="BS163" s="2">
        <v>1717</v>
      </c>
      <c r="BT163" s="2">
        <v>1510</v>
      </c>
      <c r="BU163" s="2">
        <v>1463</v>
      </c>
      <c r="BV163" s="2">
        <v>1464</v>
      </c>
      <c r="BW163" s="2">
        <v>1447</v>
      </c>
      <c r="BX163" s="2">
        <v>1472</v>
      </c>
      <c r="BY163" s="2">
        <v>1486</v>
      </c>
      <c r="BZ163" s="2">
        <v>1477</v>
      </c>
      <c r="CA163" s="2">
        <v>1479</v>
      </c>
      <c r="CB163" s="2">
        <v>1473</v>
      </c>
      <c r="CC163" s="2">
        <v>1478</v>
      </c>
      <c r="CD163" s="2">
        <v>1456</v>
      </c>
      <c r="CE163" s="2">
        <v>1474</v>
      </c>
      <c r="CF163" s="2">
        <v>1504</v>
      </c>
      <c r="CG163" s="2">
        <v>1522</v>
      </c>
      <c r="CH163" s="2">
        <v>1522</v>
      </c>
      <c r="CI163" s="2">
        <v>1483</v>
      </c>
      <c r="CJ163" s="2">
        <v>1466</v>
      </c>
      <c r="CK163" s="2">
        <v>1478</v>
      </c>
      <c r="CL163" s="2">
        <v>1503</v>
      </c>
      <c r="CM163" s="2">
        <v>1479</v>
      </c>
      <c r="CN163" s="2">
        <v>1457</v>
      </c>
      <c r="CO163" s="2">
        <v>1448</v>
      </c>
      <c r="CP163" s="2">
        <v>1512</v>
      </c>
      <c r="CQ163" s="2">
        <v>1527</v>
      </c>
      <c r="CR163" s="2">
        <v>1525</v>
      </c>
      <c r="CS163" s="2">
        <v>1506</v>
      </c>
      <c r="CT163" s="2">
        <v>1494</v>
      </c>
      <c r="CU163" s="2">
        <v>1596</v>
      </c>
      <c r="CV163" s="2">
        <v>1621</v>
      </c>
      <c r="CW163" s="2">
        <v>1600</v>
      </c>
      <c r="CX163" s="2">
        <v>1599</v>
      </c>
      <c r="CY163" s="2">
        <v>1598</v>
      </c>
      <c r="CZ163" s="2">
        <v>1624</v>
      </c>
      <c r="DA163" s="2">
        <v>1656</v>
      </c>
      <c r="DB163" s="2">
        <v>1636</v>
      </c>
      <c r="DC163" s="2">
        <v>1579</v>
      </c>
      <c r="DD163" s="2">
        <v>1663</v>
      </c>
      <c r="DE163" s="2">
        <v>1716</v>
      </c>
      <c r="DF163" s="2">
        <v>1708</v>
      </c>
      <c r="DG163" s="2">
        <v>1821</v>
      </c>
      <c r="DH163" s="2">
        <v>1799</v>
      </c>
      <c r="DI163" s="2">
        <v>1757</v>
      </c>
      <c r="DJ163" s="2">
        <v>1727</v>
      </c>
      <c r="DK163" s="2">
        <v>1722</v>
      </c>
      <c r="DL163" s="2">
        <v>1703</v>
      </c>
      <c r="DM163" s="2">
        <v>1661</v>
      </c>
      <c r="DN163" s="2">
        <v>1672</v>
      </c>
      <c r="DO163" s="2">
        <v>1660</v>
      </c>
      <c r="DP163" s="2">
        <v>1632</v>
      </c>
      <c r="DQ163" s="2">
        <v>1626</v>
      </c>
      <c r="DR163" s="2">
        <v>1703</v>
      </c>
      <c r="DS163" s="2">
        <v>1715</v>
      </c>
      <c r="DT163" s="2">
        <v>1699</v>
      </c>
      <c r="DU163" s="2">
        <v>1660</v>
      </c>
      <c r="DV163" s="2">
        <v>1634</v>
      </c>
      <c r="DW163" s="2">
        <v>1623</v>
      </c>
      <c r="DX163" s="2">
        <v>1604</v>
      </c>
      <c r="DY163" s="2">
        <v>1604</v>
      </c>
      <c r="DZ163" s="2">
        <v>1600</v>
      </c>
      <c r="EA163" s="2">
        <v>1592</v>
      </c>
      <c r="EB163" s="2">
        <v>1570</v>
      </c>
      <c r="EC163" s="2">
        <v>1630</v>
      </c>
      <c r="ED163" s="2">
        <v>1630</v>
      </c>
      <c r="EE163" s="2">
        <v>1570</v>
      </c>
      <c r="EF163" s="2">
        <v>1594</v>
      </c>
      <c r="EG163" s="2">
        <v>1572</v>
      </c>
      <c r="EH163" s="2">
        <v>1543</v>
      </c>
      <c r="EI163" s="2">
        <v>1568</v>
      </c>
      <c r="EJ163" s="2">
        <v>1579</v>
      </c>
      <c r="EK163" s="2">
        <v>1584</v>
      </c>
      <c r="EL163" s="2">
        <v>1589</v>
      </c>
      <c r="EM163" s="2">
        <v>1562</v>
      </c>
      <c r="EN163" s="2">
        <v>1560</v>
      </c>
      <c r="EO163" s="2">
        <v>1531</v>
      </c>
      <c r="EP163" s="2">
        <v>1533</v>
      </c>
      <c r="EQ163" s="2">
        <v>1548</v>
      </c>
      <c r="ER163" s="2">
        <v>1550</v>
      </c>
      <c r="ES163" s="2">
        <v>1519</v>
      </c>
      <c r="ET163" s="2">
        <v>1500</v>
      </c>
      <c r="EU163" s="2">
        <v>1510</v>
      </c>
      <c r="EV163" s="2">
        <v>1503</v>
      </c>
      <c r="EW163" s="2">
        <v>1510</v>
      </c>
      <c r="EX163" s="2">
        <v>1524</v>
      </c>
      <c r="EY163" s="2">
        <v>1505</v>
      </c>
      <c r="EZ163" s="2">
        <v>1491</v>
      </c>
      <c r="FA163" s="2">
        <v>1482</v>
      </c>
      <c r="FB163" s="2">
        <v>1418</v>
      </c>
      <c r="FC163" s="2">
        <v>1402</v>
      </c>
      <c r="FD163" s="2">
        <v>1396</v>
      </c>
      <c r="FE163" s="2">
        <v>1384</v>
      </c>
      <c r="FF163" s="2">
        <v>1360</v>
      </c>
      <c r="FG163" s="2">
        <v>1384</v>
      </c>
      <c r="FH163" s="2">
        <v>1375</v>
      </c>
      <c r="FI163" s="2">
        <v>1382</v>
      </c>
      <c r="FJ163" s="2">
        <v>1372</v>
      </c>
      <c r="FK163" s="2">
        <v>1351</v>
      </c>
      <c r="FL163" s="2">
        <v>1346</v>
      </c>
      <c r="FM163" s="2">
        <v>1352</v>
      </c>
      <c r="FN163" s="2">
        <v>1352</v>
      </c>
      <c r="FO163" s="2">
        <v>1392</v>
      </c>
      <c r="FP163" s="2">
        <v>1399</v>
      </c>
      <c r="FQ163" s="2">
        <v>1414</v>
      </c>
      <c r="FR163" s="2">
        <v>1378</v>
      </c>
      <c r="FS163" s="2">
        <v>1363</v>
      </c>
      <c r="FT163" s="2">
        <v>1362</v>
      </c>
      <c r="FU163" s="2">
        <v>1355</v>
      </c>
      <c r="FV163" s="2">
        <v>1332</v>
      </c>
      <c r="FW163" s="2">
        <v>1348</v>
      </c>
      <c r="FX163" s="2">
        <v>1386</v>
      </c>
      <c r="FY163" s="2">
        <v>1406</v>
      </c>
      <c r="FZ163" s="2">
        <v>1424</v>
      </c>
      <c r="GA163" s="2">
        <v>1394</v>
      </c>
      <c r="GB163" s="2">
        <v>1372</v>
      </c>
      <c r="GC163" s="2">
        <v>1388</v>
      </c>
      <c r="GD163" s="2">
        <v>1370</v>
      </c>
      <c r="GE163" s="2">
        <v>1380</v>
      </c>
      <c r="GF163" s="2">
        <v>1375</v>
      </c>
      <c r="GG163" s="2">
        <v>1398</v>
      </c>
      <c r="GH163" s="2">
        <v>1405</v>
      </c>
      <c r="GI163" s="2">
        <v>1430</v>
      </c>
      <c r="GJ163" s="2">
        <v>1650</v>
      </c>
      <c r="GK163" s="2">
        <v>1578</v>
      </c>
      <c r="GL163" s="2">
        <v>1530</v>
      </c>
      <c r="GM163" s="2">
        <v>1470</v>
      </c>
      <c r="GN163" s="2">
        <v>1468</v>
      </c>
      <c r="GO163" s="2">
        <v>1458</v>
      </c>
      <c r="GP163" s="2">
        <v>1460</v>
      </c>
      <c r="GQ163" s="2">
        <v>1462</v>
      </c>
      <c r="GR163" s="2">
        <v>1423</v>
      </c>
      <c r="GS163" s="2">
        <v>1436</v>
      </c>
      <c r="GT163" s="2">
        <v>1423</v>
      </c>
      <c r="GU163" s="2">
        <v>1405</v>
      </c>
      <c r="GV163" s="2">
        <v>1430</v>
      </c>
      <c r="GW163" s="2">
        <v>1466</v>
      </c>
      <c r="GX163" s="2">
        <v>1478</v>
      </c>
      <c r="GY163" s="2">
        <v>1483</v>
      </c>
      <c r="GZ163" s="2">
        <v>1474</v>
      </c>
      <c r="HA163" s="2">
        <v>1428</v>
      </c>
      <c r="HB163" s="2">
        <v>1435</v>
      </c>
      <c r="HC163" s="2">
        <v>1467</v>
      </c>
      <c r="HD163" s="2">
        <v>1512</v>
      </c>
      <c r="HE163" s="2">
        <v>1546</v>
      </c>
      <c r="HF163" s="2">
        <v>1561</v>
      </c>
      <c r="HG163" s="2">
        <v>1550</v>
      </c>
      <c r="HH163" s="2">
        <v>1555</v>
      </c>
      <c r="HI163" s="2">
        <v>1569</v>
      </c>
      <c r="HJ163" s="2">
        <v>1549</v>
      </c>
      <c r="HK163" s="2">
        <v>1534</v>
      </c>
      <c r="HL163" s="2">
        <v>1568</v>
      </c>
      <c r="HM163" s="2">
        <v>1570</v>
      </c>
      <c r="HN163" s="2">
        <v>1537</v>
      </c>
      <c r="HO163" s="2">
        <v>1510</v>
      </c>
      <c r="HP163" s="2">
        <v>1498</v>
      </c>
      <c r="HQ163" s="2">
        <v>1506</v>
      </c>
      <c r="HR163" s="2">
        <v>1486</v>
      </c>
      <c r="HS163" s="2">
        <v>1485</v>
      </c>
      <c r="HT163" s="2">
        <v>1452</v>
      </c>
      <c r="HU163" s="2">
        <v>1520</v>
      </c>
      <c r="HV163" s="2">
        <v>1510</v>
      </c>
      <c r="HW163" s="2">
        <v>1493</v>
      </c>
      <c r="HX163" s="2">
        <v>1471</v>
      </c>
      <c r="HY163" s="2">
        <v>1464</v>
      </c>
      <c r="HZ163" s="2">
        <v>1464</v>
      </c>
      <c r="IA163" s="2">
        <v>1508</v>
      </c>
      <c r="IB163" s="2">
        <v>1491</v>
      </c>
      <c r="IC163" s="2">
        <v>1474</v>
      </c>
      <c r="ID163" s="2">
        <v>1464</v>
      </c>
      <c r="IE163" s="2">
        <v>1489</v>
      </c>
      <c r="IF163" s="2">
        <v>1500</v>
      </c>
      <c r="IG163" s="2">
        <v>1482</v>
      </c>
      <c r="IH163" s="2">
        <v>1468</v>
      </c>
      <c r="II163" s="2">
        <v>1448</v>
      </c>
      <c r="IJ163" s="2">
        <v>1467</v>
      </c>
      <c r="IK163" s="2">
        <v>1469</v>
      </c>
      <c r="IL163" s="2">
        <v>1475</v>
      </c>
      <c r="IM163" s="2">
        <v>1462</v>
      </c>
      <c r="IN163" s="2">
        <v>1432</v>
      </c>
      <c r="IO163" s="2">
        <v>1367</v>
      </c>
      <c r="IP163" s="2">
        <v>1355</v>
      </c>
      <c r="IQ163" s="2">
        <v>1392</v>
      </c>
      <c r="IR163" s="2">
        <v>1393</v>
      </c>
      <c r="IS163" s="2">
        <v>1369</v>
      </c>
      <c r="IT163" s="2">
        <v>1330</v>
      </c>
    </row>
    <row r="164" spans="1:254" ht="15.9" customHeight="1">
      <c r="A164" s="65" t="s">
        <v>322</v>
      </c>
      <c r="B164" s="25" t="s">
        <v>323</v>
      </c>
      <c r="C164" s="39">
        <v>1320</v>
      </c>
      <c r="D164" s="38">
        <v>-28</v>
      </c>
      <c r="E164" s="34">
        <v>1348</v>
      </c>
      <c r="F164" s="34">
        <v>1340</v>
      </c>
      <c r="G164" s="29">
        <v>1318</v>
      </c>
      <c r="H164" s="29">
        <v>1332</v>
      </c>
      <c r="I164" s="29">
        <v>1260</v>
      </c>
      <c r="J164" s="29">
        <v>1226</v>
      </c>
      <c r="K164" s="29">
        <v>1250</v>
      </c>
      <c r="L164" s="29">
        <v>1280</v>
      </c>
      <c r="M164" s="29">
        <v>1292</v>
      </c>
      <c r="N164" s="29">
        <v>1288</v>
      </c>
      <c r="O164" s="29">
        <v>1302</v>
      </c>
      <c r="P164" s="29">
        <v>1277</v>
      </c>
      <c r="Q164" s="29">
        <v>1270</v>
      </c>
      <c r="R164" s="29">
        <v>1294</v>
      </c>
      <c r="S164" s="29">
        <v>1312</v>
      </c>
      <c r="T164" s="29">
        <v>1314</v>
      </c>
      <c r="U164" s="29">
        <v>1281</v>
      </c>
      <c r="V164" s="29">
        <v>1272</v>
      </c>
      <c r="W164" s="29">
        <v>1258</v>
      </c>
      <c r="X164" s="29">
        <v>1228</v>
      </c>
      <c r="Y164" s="29">
        <v>1250</v>
      </c>
      <c r="Z164" s="29">
        <v>1298</v>
      </c>
      <c r="AA164" s="29">
        <v>1286</v>
      </c>
      <c r="AB164" s="29">
        <v>1269</v>
      </c>
      <c r="AC164" s="29">
        <v>1249</v>
      </c>
      <c r="AD164" s="29">
        <v>1228</v>
      </c>
      <c r="AE164" s="29">
        <v>1191</v>
      </c>
      <c r="AF164" s="29">
        <v>1172</v>
      </c>
      <c r="AG164" s="29">
        <v>1178</v>
      </c>
      <c r="AH164" s="29">
        <v>1193</v>
      </c>
      <c r="AI164" s="29">
        <v>1208</v>
      </c>
      <c r="AJ164" s="29">
        <v>1239</v>
      </c>
      <c r="AK164" s="29">
        <v>1221</v>
      </c>
      <c r="AL164" s="29">
        <v>1172</v>
      </c>
      <c r="AM164" s="29">
        <v>1198</v>
      </c>
      <c r="AN164" s="29">
        <v>1175</v>
      </c>
      <c r="AO164" s="29">
        <v>1166</v>
      </c>
      <c r="AP164" s="29">
        <v>1191</v>
      </c>
      <c r="AQ164" s="29">
        <v>1158</v>
      </c>
      <c r="AR164" s="29">
        <v>1111</v>
      </c>
      <c r="AS164" s="29">
        <v>1140</v>
      </c>
      <c r="AT164" s="29">
        <v>1179</v>
      </c>
      <c r="AU164" s="29">
        <v>1137</v>
      </c>
      <c r="AV164" s="29">
        <v>1147</v>
      </c>
      <c r="AW164" s="29">
        <v>1162</v>
      </c>
      <c r="AX164" s="29">
        <v>1210</v>
      </c>
      <c r="AY164" s="29">
        <v>1200</v>
      </c>
      <c r="AZ164" s="29">
        <v>1220</v>
      </c>
      <c r="BA164" s="29">
        <v>1206</v>
      </c>
      <c r="BB164" s="29">
        <v>1151</v>
      </c>
      <c r="BC164" s="29">
        <v>1166</v>
      </c>
      <c r="BD164" s="29">
        <v>1164</v>
      </c>
      <c r="BE164" s="29">
        <v>1152</v>
      </c>
      <c r="BF164" s="29">
        <v>1141</v>
      </c>
      <c r="BG164" s="29">
        <v>1147</v>
      </c>
      <c r="BH164" s="29">
        <v>1126</v>
      </c>
      <c r="BI164" s="29">
        <v>1180</v>
      </c>
      <c r="BJ164" s="29">
        <v>1174</v>
      </c>
      <c r="BK164" s="29">
        <v>1205</v>
      </c>
      <c r="BL164" s="30">
        <v>1210</v>
      </c>
      <c r="BM164" s="2">
        <v>1222</v>
      </c>
      <c r="BN164" s="2">
        <v>1236</v>
      </c>
      <c r="BO164" s="2">
        <v>1243</v>
      </c>
      <c r="BP164" s="2">
        <v>1241</v>
      </c>
      <c r="BQ164" s="2">
        <v>1200</v>
      </c>
      <c r="BR164" s="2">
        <v>1165</v>
      </c>
      <c r="BS164" s="2">
        <v>1078</v>
      </c>
      <c r="BT164" s="2">
        <v>1081</v>
      </c>
      <c r="BU164" s="2">
        <v>1035</v>
      </c>
      <c r="BV164" s="2">
        <v>1042</v>
      </c>
      <c r="BW164" s="2">
        <v>1042</v>
      </c>
      <c r="BX164" s="2">
        <v>1063</v>
      </c>
      <c r="BY164" s="2">
        <v>1071</v>
      </c>
      <c r="BZ164" s="2">
        <v>1059</v>
      </c>
      <c r="CA164" s="2">
        <v>1062</v>
      </c>
      <c r="CB164" s="2">
        <v>1065</v>
      </c>
      <c r="CC164" s="2">
        <v>1057</v>
      </c>
      <c r="CD164" s="2">
        <v>1059</v>
      </c>
      <c r="CE164" s="2">
        <v>1047</v>
      </c>
      <c r="CF164" s="2">
        <v>1064</v>
      </c>
      <c r="CG164" s="2">
        <v>1078</v>
      </c>
      <c r="CH164" s="2">
        <v>1080</v>
      </c>
      <c r="CI164" s="2">
        <v>1056</v>
      </c>
      <c r="CJ164" s="2">
        <v>1046</v>
      </c>
      <c r="CK164" s="2">
        <v>1055</v>
      </c>
      <c r="CL164" s="2">
        <v>1059</v>
      </c>
      <c r="CM164" s="2">
        <v>1050</v>
      </c>
      <c r="CN164" s="2">
        <v>1040</v>
      </c>
      <c r="CO164" s="2">
        <v>1027</v>
      </c>
      <c r="CP164" s="2">
        <v>1059</v>
      </c>
      <c r="CQ164" s="2">
        <v>1078</v>
      </c>
      <c r="CR164" s="2">
        <v>1074</v>
      </c>
      <c r="CS164" s="2">
        <v>1037</v>
      </c>
      <c r="CT164" s="2">
        <v>1017</v>
      </c>
      <c r="CU164" s="2">
        <v>1052</v>
      </c>
      <c r="CV164" s="2">
        <v>1068</v>
      </c>
      <c r="CW164" s="2">
        <v>1049</v>
      </c>
      <c r="CX164" s="2">
        <v>1043</v>
      </c>
      <c r="CY164" s="2">
        <v>1043</v>
      </c>
      <c r="CZ164" s="2">
        <v>1062</v>
      </c>
      <c r="DA164" s="2">
        <v>1104</v>
      </c>
      <c r="DB164" s="2">
        <v>1088</v>
      </c>
      <c r="DC164" s="2">
        <v>1040</v>
      </c>
      <c r="DD164" s="2">
        <v>1090</v>
      </c>
      <c r="DE164" s="2">
        <v>1094</v>
      </c>
      <c r="DF164" s="2">
        <v>1068</v>
      </c>
      <c r="DG164" s="2">
        <v>1125</v>
      </c>
      <c r="DH164" s="2">
        <v>1134</v>
      </c>
      <c r="DI164" s="2">
        <v>1157</v>
      </c>
      <c r="DJ164" s="2">
        <v>1152</v>
      </c>
      <c r="DK164" s="2">
        <v>1114</v>
      </c>
      <c r="DL164" s="2">
        <v>1093</v>
      </c>
      <c r="DM164" s="2">
        <v>1123</v>
      </c>
      <c r="DN164" s="2">
        <v>1125</v>
      </c>
      <c r="DO164" s="2">
        <v>1125</v>
      </c>
      <c r="DP164" s="2">
        <v>1125</v>
      </c>
      <c r="DQ164" s="2">
        <v>1093</v>
      </c>
      <c r="DR164" s="2">
        <v>1091</v>
      </c>
      <c r="DS164" s="2">
        <v>1070</v>
      </c>
      <c r="DT164" s="2">
        <v>1054</v>
      </c>
      <c r="DU164" s="2">
        <v>1048</v>
      </c>
      <c r="DV164" s="2">
        <v>1036</v>
      </c>
      <c r="DW164" s="2">
        <v>1057</v>
      </c>
      <c r="DX164" s="2">
        <v>1038</v>
      </c>
      <c r="DY164" s="2">
        <v>1025</v>
      </c>
      <c r="DZ164" s="2">
        <v>1035</v>
      </c>
      <c r="EA164" s="2">
        <v>987</v>
      </c>
      <c r="EB164" s="2">
        <v>992</v>
      </c>
      <c r="EC164" s="2">
        <v>993</v>
      </c>
      <c r="ED164" s="2">
        <v>1000</v>
      </c>
      <c r="EE164" s="2">
        <v>1005</v>
      </c>
      <c r="EF164" s="2">
        <v>1010</v>
      </c>
      <c r="EG164" s="2">
        <v>997</v>
      </c>
      <c r="EH164" s="2">
        <v>986</v>
      </c>
      <c r="EI164" s="2">
        <v>1002</v>
      </c>
      <c r="EJ164" s="2">
        <v>1005</v>
      </c>
      <c r="EK164" s="2">
        <v>1021</v>
      </c>
      <c r="EL164" s="2">
        <v>1017</v>
      </c>
      <c r="EM164" s="2">
        <v>998</v>
      </c>
      <c r="EN164" s="2">
        <v>982</v>
      </c>
      <c r="EO164" s="2">
        <v>974</v>
      </c>
      <c r="EP164" s="2">
        <v>990</v>
      </c>
      <c r="EQ164" s="2">
        <v>984</v>
      </c>
      <c r="ER164" s="2">
        <v>972</v>
      </c>
      <c r="ES164" s="2">
        <v>960</v>
      </c>
      <c r="ET164" s="2">
        <v>963</v>
      </c>
      <c r="EU164" s="2">
        <v>966</v>
      </c>
      <c r="EV164" s="2">
        <v>944</v>
      </c>
      <c r="EW164" s="2">
        <v>938</v>
      </c>
      <c r="EX164" s="2">
        <v>941</v>
      </c>
      <c r="EY164" s="2">
        <v>930</v>
      </c>
      <c r="EZ164" s="2">
        <v>923</v>
      </c>
      <c r="FA164" s="2">
        <v>916</v>
      </c>
      <c r="FB164" s="2">
        <v>910</v>
      </c>
      <c r="FC164" s="2">
        <v>914</v>
      </c>
      <c r="FD164" s="2">
        <v>921</v>
      </c>
      <c r="FE164" s="2">
        <v>929</v>
      </c>
      <c r="FF164" s="2">
        <v>899</v>
      </c>
      <c r="FG164" s="2">
        <v>903</v>
      </c>
      <c r="FH164" s="2">
        <v>900</v>
      </c>
      <c r="FI164" s="2">
        <v>902</v>
      </c>
      <c r="FJ164" s="2">
        <v>906</v>
      </c>
      <c r="FK164" s="2">
        <v>903</v>
      </c>
      <c r="FL164" s="2">
        <v>907</v>
      </c>
      <c r="FM164" s="2">
        <v>916</v>
      </c>
      <c r="FN164" s="2">
        <v>930</v>
      </c>
      <c r="FO164" s="2">
        <v>941</v>
      </c>
      <c r="FP164" s="2">
        <v>938</v>
      </c>
      <c r="FQ164" s="2">
        <v>950</v>
      </c>
      <c r="FR164" s="2">
        <v>944</v>
      </c>
      <c r="FS164" s="2">
        <v>925</v>
      </c>
      <c r="FT164" s="2">
        <v>918</v>
      </c>
      <c r="FU164" s="2">
        <v>922</v>
      </c>
      <c r="FV164" s="2">
        <v>911</v>
      </c>
      <c r="FW164" s="2">
        <v>930</v>
      </c>
      <c r="FX164" s="2">
        <v>945</v>
      </c>
      <c r="FY164" s="2">
        <v>955</v>
      </c>
      <c r="FZ164" s="2">
        <v>939</v>
      </c>
      <c r="GA164" s="2">
        <v>927</v>
      </c>
      <c r="GB164" s="2">
        <v>920</v>
      </c>
      <c r="GC164" s="2">
        <v>905</v>
      </c>
      <c r="GD164" s="2">
        <v>885</v>
      </c>
      <c r="GE164" s="2">
        <v>896</v>
      </c>
      <c r="GF164" s="2">
        <v>871</v>
      </c>
      <c r="GG164" s="2">
        <v>919</v>
      </c>
      <c r="GH164" s="2">
        <v>923</v>
      </c>
      <c r="GI164" s="2">
        <v>926</v>
      </c>
      <c r="GJ164" s="2">
        <v>930</v>
      </c>
      <c r="GK164" s="2">
        <v>946</v>
      </c>
      <c r="GL164" s="2">
        <v>954</v>
      </c>
      <c r="GM164" s="2">
        <v>940</v>
      </c>
      <c r="GN164" s="2">
        <v>943</v>
      </c>
      <c r="GO164" s="2">
        <v>946</v>
      </c>
      <c r="GP164" s="2">
        <v>954</v>
      </c>
      <c r="GQ164" s="2">
        <v>957</v>
      </c>
      <c r="GR164" s="2">
        <v>945</v>
      </c>
      <c r="GS164" s="2">
        <v>962</v>
      </c>
      <c r="GT164" s="2">
        <v>956</v>
      </c>
      <c r="GU164" s="2">
        <v>975</v>
      </c>
      <c r="GV164" s="2">
        <v>994</v>
      </c>
      <c r="GW164" s="2">
        <v>1009</v>
      </c>
      <c r="GX164" s="2">
        <v>993</v>
      </c>
      <c r="GY164" s="2">
        <v>987</v>
      </c>
      <c r="GZ164" s="2">
        <v>962</v>
      </c>
      <c r="HA164" s="2">
        <v>931</v>
      </c>
      <c r="HB164" s="2">
        <v>929</v>
      </c>
      <c r="HC164" s="2">
        <v>937</v>
      </c>
      <c r="HD164" s="2">
        <v>952</v>
      </c>
      <c r="HE164" s="2">
        <v>947</v>
      </c>
      <c r="HF164" s="2">
        <v>948</v>
      </c>
      <c r="HG164" s="2">
        <v>955</v>
      </c>
      <c r="HH164" s="2">
        <v>955</v>
      </c>
      <c r="HI164" s="2">
        <v>960</v>
      </c>
      <c r="HJ164" s="2">
        <v>953</v>
      </c>
      <c r="HK164" s="2">
        <v>948</v>
      </c>
      <c r="HL164" s="2">
        <v>968</v>
      </c>
      <c r="HM164" s="2">
        <v>988</v>
      </c>
      <c r="HN164" s="2">
        <v>988</v>
      </c>
      <c r="HO164" s="2">
        <v>987</v>
      </c>
      <c r="HP164" s="2">
        <v>982</v>
      </c>
      <c r="HQ164" s="2">
        <v>1034</v>
      </c>
      <c r="HR164" s="2">
        <v>1018</v>
      </c>
      <c r="HS164" s="2">
        <v>1008</v>
      </c>
      <c r="HT164" s="2">
        <v>1017</v>
      </c>
      <c r="HU164" s="2">
        <v>1020</v>
      </c>
      <c r="HV164" s="2">
        <v>1017</v>
      </c>
      <c r="HW164" s="2">
        <v>1019</v>
      </c>
      <c r="HX164" s="2">
        <v>1031</v>
      </c>
      <c r="HY164" s="2">
        <v>1020</v>
      </c>
      <c r="HZ164" s="2">
        <v>1010</v>
      </c>
      <c r="IA164" s="2">
        <v>951</v>
      </c>
      <c r="IB164" s="2">
        <v>949</v>
      </c>
      <c r="IC164" s="2">
        <v>929</v>
      </c>
      <c r="ID164" s="2">
        <v>934</v>
      </c>
      <c r="IE164" s="2">
        <v>953</v>
      </c>
      <c r="IF164" s="2">
        <v>996</v>
      </c>
      <c r="IG164" s="2">
        <v>978</v>
      </c>
      <c r="IH164" s="2">
        <v>948</v>
      </c>
      <c r="II164" s="2">
        <v>941</v>
      </c>
      <c r="IJ164" s="2">
        <v>944</v>
      </c>
      <c r="IK164" s="2">
        <v>950</v>
      </c>
      <c r="IL164" s="2">
        <v>974</v>
      </c>
      <c r="IM164" s="2">
        <v>984</v>
      </c>
      <c r="IN164" s="2">
        <v>997</v>
      </c>
      <c r="IO164" s="2">
        <v>993</v>
      </c>
      <c r="IP164" s="2">
        <v>996</v>
      </c>
      <c r="IQ164" s="2">
        <v>1035</v>
      </c>
      <c r="IR164" s="2">
        <v>1209</v>
      </c>
      <c r="IS164" s="2">
        <v>1202</v>
      </c>
      <c r="IT164" s="2">
        <v>1203</v>
      </c>
    </row>
    <row r="165" spans="1:254" ht="15.9" customHeight="1">
      <c r="A165" s="65" t="s">
        <v>324</v>
      </c>
      <c r="B165" s="25" t="s">
        <v>325</v>
      </c>
      <c r="C165" s="39">
        <v>8034</v>
      </c>
      <c r="D165" s="38">
        <v>135</v>
      </c>
      <c r="E165" s="34">
        <v>7899</v>
      </c>
      <c r="F165" s="34">
        <v>7935</v>
      </c>
      <c r="G165" s="29">
        <v>7934</v>
      </c>
      <c r="H165" s="29">
        <v>8061</v>
      </c>
      <c r="I165" s="29">
        <v>8203</v>
      </c>
      <c r="J165" s="29">
        <v>8611</v>
      </c>
      <c r="K165" s="29">
        <v>8586</v>
      </c>
      <c r="L165" s="29">
        <v>8099</v>
      </c>
      <c r="M165" s="29">
        <v>8105</v>
      </c>
      <c r="N165" s="29">
        <v>7732</v>
      </c>
      <c r="O165" s="29">
        <v>7063</v>
      </c>
      <c r="P165" s="29">
        <v>7183</v>
      </c>
      <c r="Q165" s="29">
        <v>6746</v>
      </c>
      <c r="R165" s="29">
        <v>6704</v>
      </c>
      <c r="S165" s="29">
        <v>6668</v>
      </c>
      <c r="T165" s="29">
        <v>6554</v>
      </c>
      <c r="U165" s="29">
        <v>6756</v>
      </c>
      <c r="V165" s="29">
        <v>6616</v>
      </c>
      <c r="W165" s="29">
        <v>6593</v>
      </c>
      <c r="X165" s="29">
        <v>6556</v>
      </c>
      <c r="Y165" s="29">
        <v>6614</v>
      </c>
      <c r="Z165" s="29">
        <v>6669</v>
      </c>
      <c r="AA165" s="29">
        <v>6542</v>
      </c>
      <c r="AB165" s="29">
        <v>6579</v>
      </c>
      <c r="AC165" s="29">
        <v>6430</v>
      </c>
      <c r="AD165" s="29">
        <v>6089</v>
      </c>
      <c r="AE165" s="29">
        <v>6177</v>
      </c>
      <c r="AF165" s="29">
        <v>6145</v>
      </c>
      <c r="AG165" s="29">
        <v>5836</v>
      </c>
      <c r="AH165" s="29">
        <v>5780</v>
      </c>
      <c r="AI165" s="29">
        <v>5843</v>
      </c>
      <c r="AJ165" s="29">
        <v>5698</v>
      </c>
      <c r="AK165" s="29">
        <v>5760</v>
      </c>
      <c r="AL165" s="29">
        <v>5914</v>
      </c>
      <c r="AM165" s="29">
        <v>5947</v>
      </c>
      <c r="AN165" s="29">
        <v>5939</v>
      </c>
      <c r="AO165" s="29">
        <v>5871</v>
      </c>
      <c r="AP165" s="29">
        <v>5973</v>
      </c>
      <c r="AQ165" s="29">
        <v>5949</v>
      </c>
      <c r="AR165" s="29">
        <v>5976</v>
      </c>
      <c r="AS165" s="29">
        <v>5980</v>
      </c>
      <c r="AT165" s="29">
        <v>6045</v>
      </c>
      <c r="AU165" s="29">
        <v>6113</v>
      </c>
      <c r="AV165" s="29">
        <v>6086</v>
      </c>
      <c r="AW165" s="29">
        <v>6115</v>
      </c>
      <c r="AX165" s="29">
        <v>6312</v>
      </c>
      <c r="AY165" s="29">
        <v>6509</v>
      </c>
      <c r="AZ165" s="29">
        <v>6449</v>
      </c>
      <c r="BA165" s="29">
        <v>6277</v>
      </c>
      <c r="BB165" s="29">
        <v>6180</v>
      </c>
      <c r="BC165" s="29">
        <v>6173</v>
      </c>
      <c r="BD165" s="29">
        <v>6055</v>
      </c>
      <c r="BE165" s="29">
        <v>6091</v>
      </c>
      <c r="BF165" s="29">
        <v>6147</v>
      </c>
      <c r="BG165" s="29">
        <v>6163</v>
      </c>
      <c r="BH165" s="29">
        <v>6241</v>
      </c>
      <c r="BI165" s="29">
        <v>6249</v>
      </c>
      <c r="BJ165" s="29">
        <v>6183</v>
      </c>
      <c r="BK165" s="29">
        <v>6057</v>
      </c>
      <c r="BL165" s="30">
        <v>6142</v>
      </c>
      <c r="BM165" s="2">
        <v>6153</v>
      </c>
      <c r="BN165" s="2">
        <v>6123</v>
      </c>
      <c r="BO165" s="2">
        <v>6332</v>
      </c>
      <c r="BP165" s="2">
        <v>6344</v>
      </c>
      <c r="BQ165" s="2">
        <v>6159</v>
      </c>
      <c r="BR165" s="2">
        <v>6191</v>
      </c>
      <c r="BS165" s="2">
        <v>6263</v>
      </c>
      <c r="BT165" s="2">
        <v>6353</v>
      </c>
      <c r="BU165" s="2">
        <v>6337</v>
      </c>
      <c r="BV165" s="2">
        <v>6395</v>
      </c>
      <c r="BW165" s="2">
        <v>6636</v>
      </c>
      <c r="BX165" s="2">
        <v>6906</v>
      </c>
      <c r="BY165" s="2">
        <v>6775</v>
      </c>
      <c r="BZ165" s="2">
        <v>6780</v>
      </c>
      <c r="CA165" s="2">
        <v>6731</v>
      </c>
      <c r="CB165" s="2">
        <v>6913</v>
      </c>
      <c r="CC165" s="2">
        <v>6750</v>
      </c>
      <c r="CD165" s="2">
        <v>6664</v>
      </c>
      <c r="CE165" s="2">
        <v>6309</v>
      </c>
      <c r="CF165" s="2">
        <v>6293</v>
      </c>
      <c r="CG165" s="2">
        <v>6397</v>
      </c>
      <c r="CH165" s="2">
        <v>6526</v>
      </c>
      <c r="CI165" s="2">
        <v>6421</v>
      </c>
      <c r="CJ165" s="2">
        <v>6381</v>
      </c>
      <c r="CK165" s="2">
        <v>6400</v>
      </c>
      <c r="CL165" s="2">
        <v>6410</v>
      </c>
      <c r="CM165" s="2">
        <v>6383</v>
      </c>
      <c r="CN165" s="2">
        <v>6360</v>
      </c>
      <c r="CO165" s="2">
        <v>6164</v>
      </c>
      <c r="CP165" s="2">
        <v>6289</v>
      </c>
      <c r="CQ165" s="2">
        <v>6218</v>
      </c>
      <c r="CR165" s="2">
        <v>6222</v>
      </c>
      <c r="CS165" s="2">
        <v>6261</v>
      </c>
      <c r="CT165" s="2">
        <v>6168</v>
      </c>
      <c r="CU165" s="2">
        <v>6259</v>
      </c>
      <c r="CV165" s="2">
        <v>6287</v>
      </c>
      <c r="CW165" s="2">
        <v>6367</v>
      </c>
      <c r="CX165" s="2">
        <v>6408</v>
      </c>
      <c r="CY165" s="2">
        <v>6383</v>
      </c>
      <c r="CZ165" s="2">
        <v>6289</v>
      </c>
      <c r="DA165" s="2">
        <v>6433</v>
      </c>
      <c r="DB165" s="2">
        <v>6519</v>
      </c>
      <c r="DC165" s="2">
        <v>6524</v>
      </c>
      <c r="DD165" s="2">
        <v>6515</v>
      </c>
      <c r="DE165" s="2">
        <v>6432</v>
      </c>
      <c r="DF165" s="2">
        <v>6343</v>
      </c>
      <c r="DG165" s="2">
        <v>6244</v>
      </c>
      <c r="DH165" s="2">
        <v>6245</v>
      </c>
      <c r="DI165" s="2">
        <v>6383</v>
      </c>
      <c r="DJ165" s="2">
        <v>6164</v>
      </c>
      <c r="DK165" s="2">
        <v>5805</v>
      </c>
      <c r="DL165" s="2">
        <v>5782</v>
      </c>
      <c r="DM165" s="2">
        <v>5840</v>
      </c>
      <c r="DN165" s="2">
        <v>5895</v>
      </c>
      <c r="DO165" s="2">
        <v>5825</v>
      </c>
      <c r="DP165" s="2">
        <v>5858</v>
      </c>
      <c r="DQ165" s="2">
        <v>5969</v>
      </c>
      <c r="DR165" s="2">
        <v>5975</v>
      </c>
      <c r="DS165" s="2">
        <v>6128</v>
      </c>
      <c r="DT165" s="2">
        <v>6358</v>
      </c>
      <c r="DU165" s="2">
        <v>6229</v>
      </c>
      <c r="DV165" s="2">
        <v>6080</v>
      </c>
      <c r="DW165" s="2">
        <v>6275</v>
      </c>
      <c r="DX165" s="2">
        <v>6075</v>
      </c>
      <c r="DY165" s="2">
        <v>6599</v>
      </c>
      <c r="DZ165" s="2">
        <v>6819</v>
      </c>
      <c r="EA165" s="2">
        <v>7223</v>
      </c>
      <c r="EB165" s="2">
        <v>7481</v>
      </c>
      <c r="EC165" s="2">
        <v>7727</v>
      </c>
      <c r="ED165" s="2">
        <v>7732</v>
      </c>
      <c r="EE165" s="2">
        <v>8300</v>
      </c>
      <c r="EF165" s="2">
        <v>7964</v>
      </c>
      <c r="EG165" s="2">
        <v>7958</v>
      </c>
      <c r="EH165" s="2">
        <v>7974</v>
      </c>
      <c r="EI165" s="2">
        <v>8216</v>
      </c>
      <c r="EJ165" s="2">
        <v>8283</v>
      </c>
      <c r="EK165" s="2">
        <v>8395</v>
      </c>
      <c r="EL165" s="2">
        <v>8463</v>
      </c>
      <c r="EM165" s="2">
        <v>8417</v>
      </c>
      <c r="EN165" s="2">
        <v>8530</v>
      </c>
      <c r="EO165" s="2">
        <v>8562</v>
      </c>
      <c r="EP165" s="2">
        <v>8595</v>
      </c>
      <c r="EQ165" s="2">
        <v>8399</v>
      </c>
      <c r="ER165" s="2">
        <v>8500</v>
      </c>
      <c r="ES165" s="2">
        <v>8485</v>
      </c>
      <c r="ET165" s="2">
        <v>8510</v>
      </c>
      <c r="EU165" s="2">
        <v>8533</v>
      </c>
      <c r="EV165" s="2">
        <v>8565</v>
      </c>
      <c r="EW165" s="2">
        <v>8535</v>
      </c>
      <c r="EX165" s="2">
        <v>8649</v>
      </c>
      <c r="EY165" s="2">
        <v>8641</v>
      </c>
      <c r="EZ165" s="2">
        <v>8713</v>
      </c>
      <c r="FA165" s="2">
        <v>8796</v>
      </c>
      <c r="FB165" s="2">
        <v>8763</v>
      </c>
      <c r="FC165" s="2">
        <v>8660</v>
      </c>
      <c r="FD165" s="2">
        <v>8706</v>
      </c>
      <c r="FE165" s="2">
        <v>8763</v>
      </c>
      <c r="FF165" s="2">
        <v>8645</v>
      </c>
      <c r="FG165" s="2">
        <v>8650</v>
      </c>
      <c r="FH165" s="2">
        <v>8706</v>
      </c>
      <c r="FI165" s="2">
        <v>8712</v>
      </c>
      <c r="FJ165" s="2">
        <v>8574</v>
      </c>
      <c r="FK165" s="2">
        <v>8670</v>
      </c>
      <c r="FL165" s="2">
        <v>8722</v>
      </c>
      <c r="FM165" s="2">
        <v>8643</v>
      </c>
      <c r="FN165" s="2">
        <v>8670</v>
      </c>
      <c r="FO165" s="2">
        <v>8781</v>
      </c>
      <c r="FP165" s="2">
        <v>8747</v>
      </c>
      <c r="FQ165" s="2">
        <v>8819</v>
      </c>
      <c r="FR165" s="2">
        <v>8790</v>
      </c>
      <c r="FS165" s="2">
        <v>8871</v>
      </c>
      <c r="FT165" s="2">
        <v>8913</v>
      </c>
      <c r="FU165" s="2">
        <v>8769</v>
      </c>
      <c r="FV165" s="2">
        <v>8707</v>
      </c>
      <c r="FW165" s="2">
        <v>8818</v>
      </c>
      <c r="FX165" s="2">
        <v>8878</v>
      </c>
      <c r="FY165" s="2">
        <v>8871</v>
      </c>
      <c r="FZ165" s="2">
        <v>8830</v>
      </c>
      <c r="GA165" s="2">
        <v>8976</v>
      </c>
      <c r="GB165" s="2">
        <v>8880</v>
      </c>
      <c r="GC165" s="2">
        <v>8827</v>
      </c>
      <c r="GD165" s="2">
        <v>8790</v>
      </c>
      <c r="GE165" s="2">
        <v>8778</v>
      </c>
      <c r="GF165" s="2">
        <v>8699</v>
      </c>
      <c r="GG165" s="2">
        <v>8817</v>
      </c>
      <c r="GH165" s="2">
        <v>9019</v>
      </c>
      <c r="GI165" s="2">
        <v>8883</v>
      </c>
      <c r="GJ165" s="2">
        <v>8921</v>
      </c>
      <c r="GK165" s="2">
        <v>8948</v>
      </c>
      <c r="GL165" s="2">
        <v>9040</v>
      </c>
      <c r="GM165" s="2">
        <v>8784</v>
      </c>
      <c r="GN165" s="2">
        <v>8752</v>
      </c>
      <c r="GO165" s="2">
        <v>8788</v>
      </c>
      <c r="GP165" s="2">
        <v>8750</v>
      </c>
      <c r="GQ165" s="2">
        <v>8619</v>
      </c>
      <c r="GR165" s="2">
        <v>8571</v>
      </c>
      <c r="GS165" s="2">
        <v>8722</v>
      </c>
      <c r="GT165" s="2">
        <v>8620</v>
      </c>
      <c r="GU165" s="2">
        <v>8671</v>
      </c>
      <c r="GV165" s="2">
        <v>8691</v>
      </c>
      <c r="GW165" s="2">
        <v>8765</v>
      </c>
      <c r="GX165" s="2">
        <v>8828</v>
      </c>
      <c r="GY165" s="2">
        <v>8872</v>
      </c>
      <c r="GZ165" s="2">
        <v>8907</v>
      </c>
      <c r="HA165" s="2">
        <v>8686</v>
      </c>
      <c r="HB165" s="2">
        <v>8885</v>
      </c>
      <c r="HC165" s="2">
        <v>9014</v>
      </c>
      <c r="HD165" s="2">
        <v>9164</v>
      </c>
      <c r="HE165" s="2">
        <v>9233</v>
      </c>
      <c r="HF165" s="2">
        <v>9379</v>
      </c>
      <c r="HG165" s="2">
        <v>9164</v>
      </c>
      <c r="HH165" s="2">
        <v>9057</v>
      </c>
      <c r="HI165" s="2">
        <v>9042</v>
      </c>
      <c r="HJ165" s="2">
        <v>9230</v>
      </c>
      <c r="HK165" s="2">
        <v>9200</v>
      </c>
      <c r="HL165" s="2">
        <v>9086</v>
      </c>
      <c r="HM165" s="2">
        <v>9049</v>
      </c>
      <c r="HN165" s="2">
        <v>9010</v>
      </c>
      <c r="HO165" s="2">
        <v>8967</v>
      </c>
      <c r="HP165" s="2">
        <v>8860</v>
      </c>
      <c r="HQ165" s="2">
        <v>8920</v>
      </c>
      <c r="HR165" s="2">
        <v>8813</v>
      </c>
      <c r="HS165" s="2">
        <v>8753</v>
      </c>
      <c r="HT165" s="2">
        <v>8640</v>
      </c>
      <c r="HU165" s="2">
        <v>8581</v>
      </c>
      <c r="HV165" s="2">
        <v>8600</v>
      </c>
      <c r="HW165" s="2">
        <v>8599</v>
      </c>
      <c r="HX165" s="2">
        <v>8627</v>
      </c>
      <c r="HY165" s="2">
        <v>8510</v>
      </c>
      <c r="HZ165" s="2">
        <v>8593</v>
      </c>
      <c r="IA165" s="2">
        <v>8704</v>
      </c>
      <c r="IB165" s="2">
        <v>8951</v>
      </c>
      <c r="IC165" s="2">
        <v>8819</v>
      </c>
      <c r="ID165" s="2">
        <v>8736</v>
      </c>
      <c r="IE165" s="2">
        <v>8835</v>
      </c>
      <c r="IF165" s="2">
        <v>8928</v>
      </c>
      <c r="IG165" s="2">
        <v>8877</v>
      </c>
      <c r="IH165" s="2">
        <v>8851</v>
      </c>
      <c r="II165" s="2">
        <v>8883</v>
      </c>
      <c r="IJ165" s="2">
        <v>9063</v>
      </c>
      <c r="IK165" s="2">
        <v>9043</v>
      </c>
      <c r="IL165" s="2">
        <v>8950</v>
      </c>
      <c r="IM165" s="2">
        <v>9004</v>
      </c>
      <c r="IN165" s="2">
        <v>8873</v>
      </c>
      <c r="IO165" s="2">
        <v>8915</v>
      </c>
      <c r="IP165" s="2">
        <v>8841</v>
      </c>
      <c r="IQ165" s="2">
        <v>8899</v>
      </c>
      <c r="IR165" s="2">
        <v>8822</v>
      </c>
      <c r="IS165" s="2">
        <v>8823</v>
      </c>
      <c r="IT165" s="2">
        <v>8730</v>
      </c>
    </row>
    <row r="166" spans="1:254" ht="15.9" customHeight="1">
      <c r="A166" s="65" t="s">
        <v>326</v>
      </c>
      <c r="B166" s="25" t="s">
        <v>327</v>
      </c>
      <c r="C166" s="39">
        <v>2310</v>
      </c>
      <c r="D166" s="38">
        <v>10</v>
      </c>
      <c r="E166" s="34">
        <v>2300</v>
      </c>
      <c r="F166" s="34">
        <v>2312</v>
      </c>
      <c r="G166" s="29">
        <v>2321</v>
      </c>
      <c r="H166" s="29">
        <v>2346</v>
      </c>
      <c r="I166" s="29">
        <v>2372</v>
      </c>
      <c r="J166" s="29">
        <v>2348</v>
      </c>
      <c r="K166" s="29">
        <v>2353</v>
      </c>
      <c r="L166" s="29">
        <v>2327</v>
      </c>
      <c r="M166" s="29">
        <v>2304</v>
      </c>
      <c r="N166" s="29">
        <v>2286</v>
      </c>
      <c r="O166" s="29">
        <v>2363</v>
      </c>
      <c r="P166" s="29">
        <v>2400</v>
      </c>
      <c r="Q166" s="29">
        <v>2373</v>
      </c>
      <c r="R166" s="29">
        <v>2365</v>
      </c>
      <c r="S166" s="29">
        <v>2391</v>
      </c>
      <c r="T166" s="29">
        <v>2356</v>
      </c>
      <c r="U166" s="29">
        <v>2380</v>
      </c>
      <c r="V166" s="29">
        <v>2394</v>
      </c>
      <c r="W166" s="29">
        <v>2380</v>
      </c>
      <c r="X166" s="29">
        <v>2386</v>
      </c>
      <c r="Y166" s="29">
        <v>2403</v>
      </c>
      <c r="Z166" s="29">
        <v>2406</v>
      </c>
      <c r="AA166" s="29">
        <v>2400</v>
      </c>
      <c r="AB166" s="29">
        <v>2364</v>
      </c>
      <c r="AC166" s="29">
        <v>2345</v>
      </c>
      <c r="AD166" s="29">
        <v>2310</v>
      </c>
      <c r="AE166" s="29">
        <v>2342</v>
      </c>
      <c r="AF166" s="29">
        <v>2334</v>
      </c>
      <c r="AG166" s="29">
        <v>2267</v>
      </c>
      <c r="AH166" s="29">
        <v>2244</v>
      </c>
      <c r="AI166" s="29">
        <v>2249</v>
      </c>
      <c r="AJ166" s="29">
        <v>2231</v>
      </c>
      <c r="AK166" s="29">
        <v>2221</v>
      </c>
      <c r="AL166" s="29">
        <v>2219</v>
      </c>
      <c r="AM166" s="29">
        <v>2214</v>
      </c>
      <c r="AN166" s="29">
        <v>2238</v>
      </c>
      <c r="AO166" s="29">
        <v>2235</v>
      </c>
      <c r="AP166" s="29">
        <v>2260</v>
      </c>
      <c r="AQ166" s="29">
        <v>2238</v>
      </c>
      <c r="AR166" s="29">
        <v>2246</v>
      </c>
      <c r="AS166" s="29">
        <v>2251</v>
      </c>
      <c r="AT166" s="29">
        <v>2255</v>
      </c>
      <c r="AU166" s="29">
        <v>2217</v>
      </c>
      <c r="AV166" s="29">
        <v>2223</v>
      </c>
      <c r="AW166" s="29">
        <v>2211</v>
      </c>
      <c r="AX166" s="29">
        <v>2220</v>
      </c>
      <c r="AY166" s="29">
        <v>2240</v>
      </c>
      <c r="AZ166" s="29">
        <v>2282</v>
      </c>
      <c r="BA166" s="29">
        <v>2303</v>
      </c>
      <c r="BB166" s="29">
        <v>2270</v>
      </c>
      <c r="BC166" s="29">
        <v>2266</v>
      </c>
      <c r="BD166" s="29">
        <v>2272</v>
      </c>
      <c r="BE166" s="29">
        <v>2337</v>
      </c>
      <c r="BF166" s="29">
        <v>2313</v>
      </c>
      <c r="BG166" s="29">
        <v>2329</v>
      </c>
      <c r="BH166" s="29">
        <v>2320</v>
      </c>
      <c r="BI166" s="29">
        <v>2316</v>
      </c>
      <c r="BJ166" s="29">
        <v>2295</v>
      </c>
      <c r="BK166" s="29">
        <v>2284</v>
      </c>
      <c r="BL166" s="30">
        <v>2295</v>
      </c>
      <c r="BM166" s="2">
        <v>2300</v>
      </c>
      <c r="BN166" s="2">
        <v>2307</v>
      </c>
      <c r="BO166" s="2">
        <v>2302</v>
      </c>
      <c r="BP166" s="2">
        <v>2290</v>
      </c>
      <c r="BQ166" s="2">
        <v>2348</v>
      </c>
      <c r="BR166" s="2">
        <v>2334</v>
      </c>
      <c r="BS166" s="2">
        <v>2340</v>
      </c>
      <c r="BT166" s="2">
        <v>2335</v>
      </c>
      <c r="BU166" s="2">
        <v>2318</v>
      </c>
      <c r="BV166" s="2">
        <v>2354</v>
      </c>
      <c r="BW166" s="2">
        <v>2381</v>
      </c>
      <c r="BX166" s="2">
        <v>2381</v>
      </c>
      <c r="BY166" s="2">
        <v>2416</v>
      </c>
      <c r="BZ166" s="2">
        <v>2469</v>
      </c>
      <c r="CA166" s="2">
        <v>2479</v>
      </c>
      <c r="CB166" s="2">
        <v>2465</v>
      </c>
      <c r="CC166" s="2">
        <v>2491</v>
      </c>
      <c r="CD166" s="2">
        <v>2512</v>
      </c>
      <c r="CE166" s="2">
        <v>2545</v>
      </c>
      <c r="CF166" s="2">
        <v>2535</v>
      </c>
      <c r="CG166" s="2">
        <v>2584</v>
      </c>
      <c r="CH166" s="2">
        <v>2562</v>
      </c>
      <c r="CI166" s="2">
        <v>2532</v>
      </c>
      <c r="CJ166" s="2">
        <v>2543</v>
      </c>
      <c r="CK166" s="2">
        <v>2474</v>
      </c>
      <c r="CL166" s="2">
        <v>2478</v>
      </c>
      <c r="CM166" s="2">
        <v>2473</v>
      </c>
      <c r="CN166" s="2">
        <v>2561</v>
      </c>
      <c r="CO166" s="2">
        <v>2611</v>
      </c>
      <c r="CP166" s="2">
        <v>2877</v>
      </c>
      <c r="CQ166" s="2">
        <v>2867</v>
      </c>
      <c r="CR166" s="2">
        <v>2837</v>
      </c>
      <c r="CS166" s="2">
        <v>2763</v>
      </c>
      <c r="CT166" s="2">
        <v>2750</v>
      </c>
      <c r="CU166" s="2">
        <v>2805</v>
      </c>
      <c r="CV166" s="2">
        <v>2797</v>
      </c>
      <c r="CW166" s="2">
        <v>2775</v>
      </c>
      <c r="CX166" s="2">
        <v>2789</v>
      </c>
      <c r="CY166" s="2">
        <v>2767</v>
      </c>
      <c r="CZ166" s="2">
        <v>2783</v>
      </c>
      <c r="DA166" s="2">
        <v>2805</v>
      </c>
      <c r="DB166" s="2">
        <v>2797</v>
      </c>
      <c r="DC166" s="2">
        <v>2771</v>
      </c>
      <c r="DD166" s="2">
        <v>2780</v>
      </c>
      <c r="DE166" s="2">
        <v>2773</v>
      </c>
      <c r="DF166" s="2">
        <v>2720</v>
      </c>
      <c r="DG166" s="2">
        <v>2799</v>
      </c>
      <c r="DH166" s="2">
        <v>2805</v>
      </c>
      <c r="DI166" s="2">
        <v>2811</v>
      </c>
      <c r="DJ166" s="2">
        <v>2806</v>
      </c>
      <c r="DK166" s="2">
        <v>2777</v>
      </c>
      <c r="DL166" s="2">
        <v>2763</v>
      </c>
      <c r="DM166" s="2">
        <v>2780</v>
      </c>
      <c r="DN166" s="2">
        <v>2781</v>
      </c>
      <c r="DO166" s="2">
        <v>2782</v>
      </c>
      <c r="DP166" s="2">
        <v>2762</v>
      </c>
      <c r="DQ166" s="2">
        <v>2763</v>
      </c>
      <c r="DR166" s="2">
        <v>2766</v>
      </c>
      <c r="DS166" s="2">
        <v>2788</v>
      </c>
      <c r="DT166" s="2">
        <v>2755</v>
      </c>
      <c r="DU166" s="2">
        <v>2750</v>
      </c>
      <c r="DV166" s="2">
        <v>2738</v>
      </c>
      <c r="DW166" s="2">
        <v>2730</v>
      </c>
      <c r="DX166" s="2">
        <v>2712</v>
      </c>
      <c r="DY166" s="2">
        <v>2700</v>
      </c>
      <c r="DZ166" s="2">
        <v>2672</v>
      </c>
      <c r="EA166" s="2">
        <v>2663</v>
      </c>
      <c r="EB166" s="2">
        <v>2663</v>
      </c>
      <c r="EC166" s="2">
        <v>2687</v>
      </c>
      <c r="ED166" s="2">
        <v>2689</v>
      </c>
      <c r="EE166" s="2">
        <v>2704</v>
      </c>
      <c r="EF166" s="2">
        <v>2694</v>
      </c>
      <c r="EG166" s="2">
        <v>2670</v>
      </c>
      <c r="EH166" s="2">
        <v>2654</v>
      </c>
      <c r="EI166" s="2">
        <v>2680</v>
      </c>
      <c r="EJ166" s="2">
        <v>2687</v>
      </c>
      <c r="EK166" s="2">
        <v>2685</v>
      </c>
      <c r="EL166" s="2">
        <v>2707</v>
      </c>
      <c r="EM166" s="2">
        <v>2700</v>
      </c>
      <c r="EN166" s="2">
        <v>2630</v>
      </c>
      <c r="EO166" s="2">
        <v>2603</v>
      </c>
      <c r="EP166" s="2">
        <v>2602</v>
      </c>
      <c r="EQ166" s="2">
        <v>2598</v>
      </c>
      <c r="ER166" s="2">
        <v>2598</v>
      </c>
      <c r="ES166" s="2">
        <v>2599</v>
      </c>
      <c r="ET166" s="2">
        <v>2585</v>
      </c>
      <c r="EU166" s="2">
        <v>2538</v>
      </c>
      <c r="EV166" s="2">
        <v>2518</v>
      </c>
      <c r="EW166" s="2">
        <v>2515</v>
      </c>
      <c r="EX166" s="2">
        <v>2515</v>
      </c>
      <c r="EY166" s="2">
        <v>2518</v>
      </c>
      <c r="EZ166" s="2">
        <v>2498</v>
      </c>
      <c r="FA166" s="2">
        <v>2490</v>
      </c>
      <c r="FB166" s="2">
        <v>2480</v>
      </c>
      <c r="FC166" s="2">
        <v>2496</v>
      </c>
      <c r="FD166" s="2">
        <v>2496</v>
      </c>
      <c r="FE166" s="2">
        <v>2475</v>
      </c>
      <c r="FF166" s="2">
        <v>2444</v>
      </c>
      <c r="FG166" s="2">
        <v>2415</v>
      </c>
      <c r="FH166" s="2">
        <v>2412</v>
      </c>
      <c r="FI166" s="2">
        <v>2380</v>
      </c>
      <c r="FJ166" s="2">
        <v>2368</v>
      </c>
      <c r="FK166" s="2">
        <v>2350</v>
      </c>
      <c r="FL166" s="2">
        <v>2340</v>
      </c>
      <c r="FM166" s="2">
        <v>2361</v>
      </c>
      <c r="FN166" s="2">
        <v>2371</v>
      </c>
      <c r="FO166" s="2">
        <v>2377</v>
      </c>
      <c r="FP166" s="2">
        <v>2375</v>
      </c>
      <c r="FQ166" s="2">
        <v>2343</v>
      </c>
      <c r="FR166" s="2">
        <v>2335</v>
      </c>
      <c r="FS166" s="2">
        <v>2320</v>
      </c>
      <c r="FT166" s="2">
        <v>2320</v>
      </c>
      <c r="FU166" s="2">
        <v>2298</v>
      </c>
      <c r="FV166" s="2">
        <v>2278</v>
      </c>
      <c r="FW166" s="2">
        <v>2293</v>
      </c>
      <c r="FX166" s="2">
        <v>2325</v>
      </c>
      <c r="FY166" s="2">
        <v>2319</v>
      </c>
      <c r="FZ166" s="2">
        <v>2325</v>
      </c>
      <c r="GA166" s="2">
        <v>2290</v>
      </c>
      <c r="GB166" s="2">
        <v>2280</v>
      </c>
      <c r="GC166" s="2">
        <v>2290</v>
      </c>
      <c r="GD166" s="2">
        <v>2279</v>
      </c>
      <c r="GE166" s="2">
        <v>2290</v>
      </c>
      <c r="GF166" s="2">
        <v>2284</v>
      </c>
      <c r="GG166" s="2">
        <v>2264</v>
      </c>
      <c r="GH166" s="2">
        <v>2250</v>
      </c>
      <c r="GI166" s="2">
        <v>2223</v>
      </c>
      <c r="GJ166" s="2">
        <v>2224</v>
      </c>
      <c r="GK166" s="2">
        <v>2376</v>
      </c>
      <c r="GL166" s="2">
        <v>2020</v>
      </c>
      <c r="GM166" s="2">
        <v>1993</v>
      </c>
      <c r="GN166" s="2">
        <v>1989</v>
      </c>
      <c r="GO166" s="2">
        <v>1986</v>
      </c>
      <c r="GP166" s="2">
        <v>1960</v>
      </c>
      <c r="GQ166" s="2">
        <v>1960</v>
      </c>
      <c r="GR166" s="2">
        <v>1955</v>
      </c>
      <c r="GS166" s="2">
        <v>1954</v>
      </c>
      <c r="GT166" s="2">
        <v>1954</v>
      </c>
      <c r="GU166" s="2">
        <v>1951</v>
      </c>
      <c r="GV166" s="2">
        <v>1954</v>
      </c>
      <c r="GW166" s="2">
        <v>1968</v>
      </c>
      <c r="GX166" s="2">
        <v>1966</v>
      </c>
      <c r="GY166" s="2">
        <v>1968</v>
      </c>
      <c r="GZ166" s="2">
        <v>1966</v>
      </c>
      <c r="HA166" s="2">
        <v>1970</v>
      </c>
      <c r="HB166" s="2">
        <v>1944</v>
      </c>
      <c r="HC166" s="2">
        <v>1944</v>
      </c>
      <c r="HD166" s="2">
        <v>1958</v>
      </c>
      <c r="HE166" s="2">
        <v>1995</v>
      </c>
      <c r="HF166" s="2">
        <v>1995</v>
      </c>
      <c r="HG166" s="2">
        <v>1979</v>
      </c>
      <c r="HH166" s="2">
        <v>1973</v>
      </c>
      <c r="HI166" s="2">
        <v>1958</v>
      </c>
      <c r="HJ166" s="2">
        <v>1958</v>
      </c>
      <c r="HK166" s="2">
        <v>1948</v>
      </c>
      <c r="HL166" s="2">
        <v>1961</v>
      </c>
      <c r="HM166" s="2">
        <v>1963</v>
      </c>
      <c r="HN166" s="2">
        <v>1963</v>
      </c>
      <c r="HO166" s="2">
        <v>1957</v>
      </c>
      <c r="HP166" s="2">
        <v>1955</v>
      </c>
      <c r="HQ166" s="2">
        <v>1959</v>
      </c>
      <c r="HR166" s="2">
        <v>1951</v>
      </c>
      <c r="HS166" s="2">
        <v>1950</v>
      </c>
      <c r="HT166" s="2">
        <v>1948</v>
      </c>
      <c r="HU166" s="2">
        <v>1938</v>
      </c>
      <c r="HV166" s="2">
        <v>1944</v>
      </c>
      <c r="HW166" s="2">
        <v>1952</v>
      </c>
      <c r="HX166" s="2">
        <v>1959</v>
      </c>
      <c r="HY166" s="2">
        <v>1968</v>
      </c>
      <c r="HZ166" s="2">
        <v>1968</v>
      </c>
      <c r="IA166" s="2">
        <v>1972</v>
      </c>
      <c r="IB166" s="2">
        <v>1973</v>
      </c>
      <c r="IC166" s="2">
        <v>1978</v>
      </c>
      <c r="ID166" s="2">
        <v>1972</v>
      </c>
      <c r="IE166" s="2">
        <v>1968</v>
      </c>
      <c r="IF166" s="2">
        <v>1967</v>
      </c>
      <c r="IG166" s="2">
        <v>1965</v>
      </c>
      <c r="IH166" s="2">
        <v>1963</v>
      </c>
      <c r="II166" s="2">
        <v>1960</v>
      </c>
      <c r="IJ166" s="2">
        <v>1962</v>
      </c>
      <c r="IK166" s="2">
        <v>1952</v>
      </c>
      <c r="IL166" s="2">
        <v>1939</v>
      </c>
      <c r="IM166" s="2">
        <v>1942</v>
      </c>
      <c r="IN166" s="2">
        <v>1950</v>
      </c>
      <c r="IO166" s="2">
        <v>1947</v>
      </c>
      <c r="IP166" s="2">
        <v>1933</v>
      </c>
      <c r="IQ166" s="2">
        <v>1931</v>
      </c>
      <c r="IR166" s="2">
        <v>1930</v>
      </c>
      <c r="IS166" s="2">
        <v>1930</v>
      </c>
      <c r="IT166" s="2">
        <v>1937</v>
      </c>
    </row>
    <row r="167" spans="1:254" ht="15.9" customHeight="1">
      <c r="A167" s="65" t="s">
        <v>328</v>
      </c>
      <c r="B167" s="25" t="s">
        <v>329</v>
      </c>
      <c r="C167" s="39">
        <v>3270</v>
      </c>
      <c r="D167" s="38">
        <v>-100</v>
      </c>
      <c r="E167" s="34">
        <v>3370</v>
      </c>
      <c r="F167" s="34">
        <v>3350</v>
      </c>
      <c r="G167" s="29">
        <v>3270</v>
      </c>
      <c r="H167" s="29">
        <v>3150</v>
      </c>
      <c r="I167" s="29">
        <v>3155</v>
      </c>
      <c r="J167" s="29">
        <v>3070</v>
      </c>
      <c r="K167" s="29">
        <v>3115</v>
      </c>
      <c r="L167" s="29">
        <v>3180</v>
      </c>
      <c r="M167" s="29">
        <v>3225</v>
      </c>
      <c r="N167" s="29">
        <v>3205</v>
      </c>
      <c r="O167" s="29">
        <v>3245</v>
      </c>
      <c r="P167" s="29">
        <v>3250</v>
      </c>
      <c r="Q167" s="29">
        <v>3185</v>
      </c>
      <c r="R167" s="29">
        <v>3160</v>
      </c>
      <c r="S167" s="29">
        <v>3230</v>
      </c>
      <c r="T167" s="29">
        <v>3240</v>
      </c>
      <c r="U167" s="29">
        <v>3210</v>
      </c>
      <c r="V167" s="29">
        <v>3290</v>
      </c>
      <c r="W167" s="29">
        <v>3315</v>
      </c>
      <c r="X167" s="29">
        <v>3290</v>
      </c>
      <c r="Y167" s="29">
        <v>3260</v>
      </c>
      <c r="Z167" s="29">
        <v>3370</v>
      </c>
      <c r="AA167" s="29">
        <v>3370</v>
      </c>
      <c r="AB167" s="29">
        <v>3340</v>
      </c>
      <c r="AC167" s="29">
        <v>3370</v>
      </c>
      <c r="AD167" s="29">
        <v>3385</v>
      </c>
      <c r="AE167" s="29">
        <v>3420</v>
      </c>
      <c r="AF167" s="29">
        <v>3600</v>
      </c>
      <c r="AG167" s="29">
        <v>3595</v>
      </c>
      <c r="AH167" s="29">
        <v>3615</v>
      </c>
      <c r="AI167" s="29">
        <v>3555</v>
      </c>
      <c r="AJ167" s="29">
        <v>3585</v>
      </c>
      <c r="AK167" s="29">
        <v>3535</v>
      </c>
      <c r="AL167" s="29">
        <v>3540</v>
      </c>
      <c r="AM167" s="29">
        <v>3485</v>
      </c>
      <c r="AN167" s="29">
        <v>3435</v>
      </c>
      <c r="AO167" s="29">
        <v>3380</v>
      </c>
      <c r="AP167" s="29">
        <v>3330</v>
      </c>
      <c r="AQ167" s="29">
        <v>3185</v>
      </c>
      <c r="AR167" s="29">
        <v>3125</v>
      </c>
      <c r="AS167" s="29">
        <v>3235</v>
      </c>
      <c r="AT167" s="29">
        <v>3265</v>
      </c>
      <c r="AU167" s="29">
        <v>3255</v>
      </c>
      <c r="AV167" s="29">
        <v>3320</v>
      </c>
      <c r="AW167" s="29">
        <v>3300</v>
      </c>
      <c r="AX167" s="29">
        <v>3325</v>
      </c>
      <c r="AY167" s="29">
        <v>3320</v>
      </c>
      <c r="AZ167" s="29">
        <v>3490</v>
      </c>
      <c r="BA167" s="29">
        <v>3675</v>
      </c>
      <c r="BB167" s="29">
        <v>3275</v>
      </c>
      <c r="BC167" s="29">
        <v>3345</v>
      </c>
      <c r="BD167" s="29">
        <v>3330</v>
      </c>
      <c r="BE167" s="29">
        <v>3350</v>
      </c>
      <c r="BF167" s="29">
        <v>3310</v>
      </c>
      <c r="BG167" s="29">
        <v>3305</v>
      </c>
      <c r="BH167" s="29">
        <v>3270</v>
      </c>
      <c r="BI167" s="29">
        <v>3410</v>
      </c>
      <c r="BJ167" s="29">
        <v>3490</v>
      </c>
      <c r="BK167" s="29">
        <v>3545</v>
      </c>
      <c r="BL167" s="30">
        <v>3455</v>
      </c>
      <c r="BM167" s="2">
        <v>3475</v>
      </c>
      <c r="BN167" s="2">
        <v>3420</v>
      </c>
      <c r="BO167" s="2">
        <v>3465</v>
      </c>
      <c r="BP167" s="2">
        <v>3470</v>
      </c>
      <c r="BQ167" s="2">
        <v>3480</v>
      </c>
      <c r="BR167" s="2">
        <v>3440</v>
      </c>
      <c r="BS167" s="2">
        <v>3435</v>
      </c>
      <c r="BT167" s="2">
        <v>3420</v>
      </c>
      <c r="BU167" s="2">
        <v>3410</v>
      </c>
      <c r="BV167" s="2">
        <v>3695</v>
      </c>
      <c r="BW167" s="2">
        <v>3645</v>
      </c>
      <c r="BX167" s="2">
        <v>3690</v>
      </c>
      <c r="BY167" s="2">
        <v>3705</v>
      </c>
      <c r="BZ167" s="2">
        <v>3735</v>
      </c>
      <c r="CA167" s="2">
        <v>3730</v>
      </c>
      <c r="CB167" s="2">
        <v>3715</v>
      </c>
      <c r="CC167" s="2">
        <v>3755</v>
      </c>
      <c r="CD167" s="2">
        <v>3730</v>
      </c>
      <c r="CE167" s="2">
        <v>3705</v>
      </c>
      <c r="CF167" s="2">
        <v>3775</v>
      </c>
      <c r="CG167" s="2">
        <v>3750</v>
      </c>
      <c r="CH167" s="2">
        <v>3740</v>
      </c>
      <c r="CI167" s="2">
        <v>3610</v>
      </c>
      <c r="CJ167" s="2">
        <v>3600</v>
      </c>
      <c r="CK167" s="2">
        <v>3585</v>
      </c>
      <c r="CL167" s="2">
        <v>3635</v>
      </c>
      <c r="CM167" s="2">
        <v>3640</v>
      </c>
      <c r="CN167" s="2">
        <v>3450</v>
      </c>
      <c r="CO167" s="2">
        <v>3435</v>
      </c>
      <c r="CP167" s="2">
        <v>3555</v>
      </c>
      <c r="CQ167" s="2">
        <v>3580</v>
      </c>
      <c r="CR167" s="2">
        <v>3580</v>
      </c>
      <c r="CS167" s="2">
        <v>3470</v>
      </c>
      <c r="CT167" s="2">
        <v>3435</v>
      </c>
      <c r="CU167" s="2">
        <v>3685</v>
      </c>
      <c r="CV167" s="2">
        <v>3785</v>
      </c>
      <c r="CW167" s="2">
        <v>3740</v>
      </c>
      <c r="CX167" s="2">
        <v>3720</v>
      </c>
      <c r="CY167" s="2">
        <v>3705</v>
      </c>
      <c r="CZ167" s="2">
        <v>3755</v>
      </c>
      <c r="DA167" s="2">
        <v>3850</v>
      </c>
      <c r="DB167" s="2">
        <v>3730</v>
      </c>
      <c r="DC167" s="2">
        <v>3630</v>
      </c>
      <c r="DD167" s="2">
        <v>3805</v>
      </c>
      <c r="DE167" s="2">
        <v>3910</v>
      </c>
      <c r="DF167" s="2">
        <v>3835</v>
      </c>
      <c r="DG167" s="2">
        <v>4140</v>
      </c>
      <c r="DH167" s="2">
        <v>4220</v>
      </c>
      <c r="DI167" s="2">
        <v>4210</v>
      </c>
      <c r="DJ167" s="2">
        <v>4150</v>
      </c>
      <c r="DK167" s="2">
        <v>4140</v>
      </c>
      <c r="DL167" s="2">
        <v>4170</v>
      </c>
      <c r="DM167" s="2">
        <v>4055</v>
      </c>
      <c r="DN167" s="2">
        <v>4060</v>
      </c>
      <c r="DO167" s="2">
        <v>3960</v>
      </c>
      <c r="DP167" s="2">
        <v>4055</v>
      </c>
      <c r="DQ167" s="2">
        <v>4010</v>
      </c>
      <c r="DR167" s="2">
        <v>3845</v>
      </c>
      <c r="DS167" s="2">
        <v>3850</v>
      </c>
      <c r="DT167" s="2">
        <v>3705</v>
      </c>
      <c r="DU167" s="2">
        <v>3660</v>
      </c>
      <c r="DV167" s="2">
        <v>3580</v>
      </c>
      <c r="DW167" s="2">
        <v>3565</v>
      </c>
      <c r="DX167" s="2">
        <v>3520</v>
      </c>
      <c r="DY167" s="2">
        <v>3515</v>
      </c>
      <c r="DZ167" s="2">
        <v>3415</v>
      </c>
      <c r="EA167" s="2">
        <v>3320</v>
      </c>
      <c r="EB167" s="2">
        <v>3330</v>
      </c>
      <c r="EC167" s="2">
        <v>3570</v>
      </c>
      <c r="ED167" s="2">
        <v>3585</v>
      </c>
      <c r="EE167" s="2">
        <v>3550</v>
      </c>
      <c r="EF167" s="2">
        <v>3580</v>
      </c>
      <c r="EG167" s="2">
        <v>3535</v>
      </c>
      <c r="EH167" s="2">
        <v>3540</v>
      </c>
      <c r="EI167" s="2">
        <v>3555</v>
      </c>
      <c r="EJ167" s="2">
        <v>3585</v>
      </c>
      <c r="EK167" s="2">
        <v>3600</v>
      </c>
      <c r="EL167" s="2">
        <v>3510</v>
      </c>
      <c r="EM167" s="2">
        <v>3495</v>
      </c>
      <c r="EN167" s="2">
        <v>3440</v>
      </c>
      <c r="EO167" s="2">
        <v>3380</v>
      </c>
      <c r="EP167" s="2">
        <v>3430</v>
      </c>
      <c r="EQ167" s="2">
        <v>3440</v>
      </c>
      <c r="ER167" s="2">
        <v>3410</v>
      </c>
      <c r="ES167" s="2">
        <v>3460</v>
      </c>
      <c r="ET167" s="2">
        <v>3435</v>
      </c>
      <c r="EU167" s="2">
        <v>3420</v>
      </c>
      <c r="EV167" s="2">
        <v>3385</v>
      </c>
      <c r="EW167" s="2">
        <v>3370</v>
      </c>
      <c r="EX167" s="2">
        <v>3380</v>
      </c>
      <c r="EY167" s="2">
        <v>3335</v>
      </c>
      <c r="EZ167" s="2">
        <v>3445</v>
      </c>
      <c r="FA167" s="2">
        <v>3420</v>
      </c>
      <c r="FB167" s="2">
        <v>3250</v>
      </c>
      <c r="FC167" s="2">
        <v>3260</v>
      </c>
      <c r="FD167" s="2">
        <v>3270</v>
      </c>
      <c r="FE167" s="2">
        <v>3290</v>
      </c>
      <c r="FF167" s="2">
        <v>3250</v>
      </c>
      <c r="FG167" s="2">
        <v>3250</v>
      </c>
      <c r="FH167" s="2">
        <v>3300</v>
      </c>
      <c r="FI167" s="2">
        <v>3295</v>
      </c>
      <c r="FJ167" s="2">
        <v>3290</v>
      </c>
      <c r="FK167" s="2">
        <v>3265</v>
      </c>
      <c r="FL167" s="2">
        <v>3310</v>
      </c>
      <c r="FM167" s="2">
        <v>3315</v>
      </c>
      <c r="FN167" s="2">
        <v>3315</v>
      </c>
      <c r="FO167" s="2">
        <v>3365</v>
      </c>
      <c r="FP167" s="2">
        <v>3365</v>
      </c>
      <c r="FQ167" s="2">
        <v>3345</v>
      </c>
      <c r="FR167" s="2">
        <v>3330</v>
      </c>
      <c r="FS167" s="2">
        <v>3315</v>
      </c>
      <c r="FT167" s="2">
        <v>3290</v>
      </c>
      <c r="FU167" s="2">
        <v>3325</v>
      </c>
      <c r="FV167" s="2">
        <v>3260</v>
      </c>
      <c r="FW167" s="2">
        <v>3320</v>
      </c>
      <c r="FX167" s="2">
        <v>3400</v>
      </c>
      <c r="FY167" s="2">
        <v>3380</v>
      </c>
      <c r="FZ167" s="2">
        <v>3380</v>
      </c>
      <c r="GA167" s="2">
        <v>3300</v>
      </c>
      <c r="GB167" s="2">
        <v>3370</v>
      </c>
      <c r="GC167" s="2">
        <v>3365</v>
      </c>
      <c r="GD167" s="2">
        <v>3280</v>
      </c>
      <c r="GE167" s="2">
        <v>3285</v>
      </c>
      <c r="GF167" s="2">
        <v>3345</v>
      </c>
      <c r="GG167" s="2">
        <v>3405</v>
      </c>
      <c r="GH167" s="2">
        <v>3375</v>
      </c>
      <c r="GI167" s="2">
        <v>3405</v>
      </c>
      <c r="GJ167" s="2">
        <v>3525</v>
      </c>
      <c r="GK167" s="2">
        <v>3725</v>
      </c>
      <c r="GL167" s="2">
        <v>3160</v>
      </c>
      <c r="GM167" s="2">
        <v>3025</v>
      </c>
      <c r="GN167" s="2">
        <v>3015</v>
      </c>
      <c r="GO167" s="2">
        <v>3005</v>
      </c>
      <c r="GP167" s="2">
        <v>2996</v>
      </c>
      <c r="GQ167" s="2">
        <v>2977</v>
      </c>
      <c r="GR167" s="2">
        <v>2914</v>
      </c>
      <c r="GS167" s="2">
        <v>2954</v>
      </c>
      <c r="GT167" s="2">
        <v>2955</v>
      </c>
      <c r="GU167" s="2">
        <v>2917</v>
      </c>
      <c r="GV167" s="2">
        <v>2939</v>
      </c>
      <c r="GW167" s="2">
        <v>2970</v>
      </c>
      <c r="GX167" s="2">
        <v>2975</v>
      </c>
      <c r="GY167" s="2">
        <v>2980</v>
      </c>
      <c r="GZ167" s="2">
        <v>2979</v>
      </c>
      <c r="HA167" s="2">
        <v>2969</v>
      </c>
      <c r="HB167" s="2">
        <v>2923</v>
      </c>
      <c r="HC167" s="2">
        <v>3010</v>
      </c>
      <c r="HD167" s="2">
        <v>3040</v>
      </c>
      <c r="HE167" s="2">
        <v>3070</v>
      </c>
      <c r="HF167" s="2">
        <v>3105</v>
      </c>
      <c r="HG167" s="2">
        <v>3085</v>
      </c>
      <c r="HH167" s="2">
        <v>3105</v>
      </c>
      <c r="HI167" s="2">
        <v>3115</v>
      </c>
      <c r="HJ167" s="2">
        <v>3090</v>
      </c>
      <c r="HK167" s="2">
        <v>3085</v>
      </c>
      <c r="HL167" s="2">
        <v>3090</v>
      </c>
      <c r="HM167" s="2">
        <v>3105</v>
      </c>
      <c r="HN167" s="2">
        <v>3130</v>
      </c>
      <c r="HO167" s="2">
        <v>3110</v>
      </c>
      <c r="HP167" s="2">
        <v>3050</v>
      </c>
      <c r="HQ167" s="2">
        <v>3065</v>
      </c>
      <c r="HR167" s="2">
        <v>3090</v>
      </c>
      <c r="HS167" s="2">
        <v>3120</v>
      </c>
      <c r="HT167" s="2">
        <v>3150</v>
      </c>
      <c r="HU167" s="2">
        <v>3075</v>
      </c>
      <c r="HV167" s="2">
        <v>3015</v>
      </c>
      <c r="HW167" s="2">
        <v>3030</v>
      </c>
      <c r="HX167" s="2">
        <v>3010</v>
      </c>
      <c r="HY167" s="2">
        <v>3005</v>
      </c>
      <c r="HZ167" s="2">
        <v>2938</v>
      </c>
      <c r="IA167" s="2">
        <v>3000</v>
      </c>
      <c r="IB167" s="2">
        <v>3045</v>
      </c>
      <c r="IC167" s="2">
        <v>3020</v>
      </c>
      <c r="ID167" s="2">
        <v>2995</v>
      </c>
      <c r="IE167" s="2">
        <v>3015</v>
      </c>
      <c r="IF167" s="2">
        <v>3005</v>
      </c>
      <c r="IG167" s="2">
        <v>2997</v>
      </c>
      <c r="IH167" s="2">
        <v>2960</v>
      </c>
      <c r="II167" s="2">
        <v>3035</v>
      </c>
      <c r="IJ167" s="2">
        <v>3030</v>
      </c>
      <c r="IK167" s="2">
        <v>2952</v>
      </c>
      <c r="IL167" s="2">
        <v>2964</v>
      </c>
      <c r="IM167" s="2">
        <v>2937</v>
      </c>
      <c r="IN167" s="2">
        <v>2931</v>
      </c>
      <c r="IO167" s="2">
        <v>2839</v>
      </c>
      <c r="IP167" s="2">
        <v>2764</v>
      </c>
      <c r="IQ167" s="2">
        <v>2811</v>
      </c>
      <c r="IR167" s="2">
        <v>2755</v>
      </c>
      <c r="IS167" s="2">
        <v>2769</v>
      </c>
      <c r="IT167" s="2">
        <v>2738</v>
      </c>
    </row>
    <row r="168" spans="1:254" ht="15.9" customHeight="1">
      <c r="A168" s="65" t="s">
        <v>330</v>
      </c>
      <c r="B168" s="25" t="s">
        <v>331</v>
      </c>
      <c r="C168" s="39">
        <v>2067</v>
      </c>
      <c r="D168" s="38">
        <v>14</v>
      </c>
      <c r="E168" s="34">
        <v>2053</v>
      </c>
      <c r="F168" s="34">
        <v>2064</v>
      </c>
      <c r="G168" s="29">
        <v>2046</v>
      </c>
      <c r="H168" s="29">
        <v>2040</v>
      </c>
      <c r="I168" s="29">
        <v>2074</v>
      </c>
      <c r="J168" s="29">
        <v>2085</v>
      </c>
      <c r="K168" s="29">
        <v>2085</v>
      </c>
      <c r="L168" s="29">
        <v>2022</v>
      </c>
      <c r="M168" s="29">
        <v>2015</v>
      </c>
      <c r="N168" s="29">
        <v>2004</v>
      </c>
      <c r="O168" s="29">
        <v>2005</v>
      </c>
      <c r="P168" s="29">
        <v>2005</v>
      </c>
      <c r="Q168" s="29">
        <v>2002</v>
      </c>
      <c r="R168" s="29">
        <v>2007</v>
      </c>
      <c r="S168" s="29">
        <v>2020</v>
      </c>
      <c r="T168" s="29">
        <v>2022</v>
      </c>
      <c r="U168" s="29">
        <v>2017</v>
      </c>
      <c r="V168" s="29">
        <v>2022</v>
      </c>
      <c r="W168" s="29">
        <v>1996</v>
      </c>
      <c r="X168" s="29">
        <v>1961</v>
      </c>
      <c r="Y168" s="29">
        <v>1966</v>
      </c>
      <c r="Z168" s="29">
        <v>1974</v>
      </c>
      <c r="AA168" s="29">
        <v>1958</v>
      </c>
      <c r="AB168" s="29">
        <v>1968</v>
      </c>
      <c r="AC168" s="29">
        <v>1958</v>
      </c>
      <c r="AD168" s="29">
        <v>1952</v>
      </c>
      <c r="AE168" s="29">
        <v>1988</v>
      </c>
      <c r="AF168" s="29">
        <v>2040</v>
      </c>
      <c r="AG168" s="29">
        <v>2015</v>
      </c>
      <c r="AH168" s="29">
        <v>2024</v>
      </c>
      <c r="AI168" s="29">
        <v>2039</v>
      </c>
      <c r="AJ168" s="29">
        <v>2024</v>
      </c>
      <c r="AK168" s="29">
        <v>2065</v>
      </c>
      <c r="AL168" s="29">
        <v>2048</v>
      </c>
      <c r="AM168" s="29">
        <v>2039</v>
      </c>
      <c r="AN168" s="29">
        <v>2030</v>
      </c>
      <c r="AO168" s="29">
        <v>2011</v>
      </c>
      <c r="AP168" s="29">
        <v>2025</v>
      </c>
      <c r="AQ168" s="29">
        <v>2009</v>
      </c>
      <c r="AR168" s="29">
        <v>2027</v>
      </c>
      <c r="AS168" s="29">
        <v>2039</v>
      </c>
      <c r="AT168" s="29">
        <v>2058</v>
      </c>
      <c r="AU168" s="29">
        <v>2069</v>
      </c>
      <c r="AV168" s="29">
        <v>2104</v>
      </c>
      <c r="AW168" s="29">
        <v>2098</v>
      </c>
      <c r="AX168" s="29">
        <v>2053</v>
      </c>
      <c r="AY168" s="29">
        <v>2043</v>
      </c>
      <c r="AZ168" s="29">
        <v>2060</v>
      </c>
      <c r="BA168" s="29">
        <v>2085</v>
      </c>
      <c r="BB168" s="29">
        <v>2060</v>
      </c>
      <c r="BC168" s="29">
        <v>2120</v>
      </c>
      <c r="BD168" s="29">
        <v>2115</v>
      </c>
      <c r="BE168" s="29">
        <v>2149</v>
      </c>
      <c r="BF168" s="29">
        <v>2125</v>
      </c>
      <c r="BG168" s="29">
        <v>2136</v>
      </c>
      <c r="BH168" s="29">
        <v>2100</v>
      </c>
      <c r="BI168" s="29">
        <v>2099</v>
      </c>
      <c r="BJ168" s="29">
        <v>2062</v>
      </c>
      <c r="BK168" s="29">
        <v>2064</v>
      </c>
      <c r="BL168" s="30">
        <v>2069</v>
      </c>
      <c r="BM168" s="2">
        <v>2052</v>
      </c>
      <c r="BN168" s="2">
        <v>2023</v>
      </c>
      <c r="BO168" s="2">
        <v>2028</v>
      </c>
      <c r="BP168" s="2">
        <v>2037</v>
      </c>
      <c r="BQ168" s="2">
        <v>2045</v>
      </c>
      <c r="BR168" s="2">
        <v>2075</v>
      </c>
      <c r="BS168" s="2">
        <v>2079</v>
      </c>
      <c r="BT168" s="2">
        <v>2230</v>
      </c>
      <c r="BU168" s="2">
        <v>2246</v>
      </c>
      <c r="BV168" s="2">
        <v>2167</v>
      </c>
      <c r="BW168" s="2">
        <v>2200</v>
      </c>
      <c r="BX168" s="2">
        <v>2253</v>
      </c>
      <c r="BY168" s="2">
        <v>2257</v>
      </c>
      <c r="BZ168" s="2">
        <v>2260</v>
      </c>
      <c r="CA168" s="2">
        <v>2270</v>
      </c>
      <c r="CB168" s="2">
        <v>2249</v>
      </c>
      <c r="CC168" s="2">
        <v>2267</v>
      </c>
      <c r="CD168" s="2">
        <v>2260</v>
      </c>
      <c r="CE168" s="2">
        <v>2250</v>
      </c>
      <c r="CF168" s="2">
        <v>2282</v>
      </c>
      <c r="CG168" s="2">
        <v>2312</v>
      </c>
      <c r="CH168" s="2">
        <v>2330</v>
      </c>
      <c r="CI168" s="2">
        <v>2298</v>
      </c>
      <c r="CJ168" s="2">
        <v>2289</v>
      </c>
      <c r="CK168" s="2">
        <v>2296</v>
      </c>
      <c r="CL168" s="2">
        <v>2292</v>
      </c>
      <c r="CM168" s="2">
        <v>2280</v>
      </c>
      <c r="CN168" s="2">
        <v>2263</v>
      </c>
      <c r="CO168" s="2">
        <v>2230</v>
      </c>
      <c r="CP168" s="2">
        <v>2323</v>
      </c>
      <c r="CQ168" s="2">
        <v>2318</v>
      </c>
      <c r="CR168" s="2">
        <v>2298</v>
      </c>
      <c r="CS168" s="2">
        <v>2182</v>
      </c>
      <c r="CT168" s="2">
        <v>2172</v>
      </c>
      <c r="CU168" s="2">
        <v>2213</v>
      </c>
      <c r="CV168" s="2">
        <v>2233</v>
      </c>
      <c r="CW168" s="2">
        <v>2205</v>
      </c>
      <c r="CX168" s="2">
        <v>2201</v>
      </c>
      <c r="CY168" s="2">
        <v>2196</v>
      </c>
      <c r="CZ168" s="2">
        <v>2215</v>
      </c>
      <c r="DA168" s="2">
        <v>2277</v>
      </c>
      <c r="DB168" s="2">
        <v>2259</v>
      </c>
      <c r="DC168" s="2">
        <v>2223</v>
      </c>
      <c r="DD168" s="2">
        <v>2269</v>
      </c>
      <c r="DE168" s="2">
        <v>2283</v>
      </c>
      <c r="DF168" s="2">
        <v>2234</v>
      </c>
      <c r="DG168" s="2">
        <v>2292</v>
      </c>
      <c r="DH168" s="2">
        <v>2284</v>
      </c>
      <c r="DI168" s="2">
        <v>2253</v>
      </c>
      <c r="DJ168" s="2">
        <v>2264</v>
      </c>
      <c r="DK168" s="2">
        <v>2227</v>
      </c>
      <c r="DL168" s="2">
        <v>2220</v>
      </c>
      <c r="DM168" s="2">
        <v>2258</v>
      </c>
      <c r="DN168" s="2">
        <v>2268</v>
      </c>
      <c r="DO168" s="2">
        <v>2268</v>
      </c>
      <c r="DP168" s="2">
        <v>2270</v>
      </c>
      <c r="DQ168" s="2">
        <v>2259</v>
      </c>
      <c r="DR168" s="2">
        <v>2289</v>
      </c>
      <c r="DS168" s="2">
        <v>2303</v>
      </c>
      <c r="DT168" s="2">
        <v>2315</v>
      </c>
      <c r="DU168" s="2">
        <v>2298</v>
      </c>
      <c r="DV168" s="2">
        <v>2288</v>
      </c>
      <c r="DW168" s="2">
        <v>2301</v>
      </c>
      <c r="DX168" s="2">
        <v>2294</v>
      </c>
      <c r="DY168" s="2">
        <v>2329</v>
      </c>
      <c r="DZ168" s="2">
        <v>2342</v>
      </c>
      <c r="EA168" s="2">
        <v>2348</v>
      </c>
      <c r="EB168" s="2">
        <v>2094</v>
      </c>
      <c r="EC168" s="2">
        <v>2101</v>
      </c>
      <c r="ED168" s="2">
        <v>2124</v>
      </c>
      <c r="EE168" s="2">
        <v>2105</v>
      </c>
      <c r="EF168" s="2">
        <v>2145</v>
      </c>
      <c r="EG168" s="2">
        <v>2128</v>
      </c>
      <c r="EH168" s="2">
        <v>2120</v>
      </c>
      <c r="EI168" s="2">
        <v>2189</v>
      </c>
      <c r="EJ168" s="2">
        <v>2189</v>
      </c>
      <c r="EK168" s="2">
        <v>2148</v>
      </c>
      <c r="EL168" s="2">
        <v>2133</v>
      </c>
      <c r="EM168" s="2">
        <v>2143</v>
      </c>
      <c r="EN168" s="2">
        <v>2137</v>
      </c>
      <c r="EO168" s="2">
        <v>2106</v>
      </c>
      <c r="EP168" s="2">
        <v>2113</v>
      </c>
      <c r="EQ168" s="2">
        <v>2136</v>
      </c>
      <c r="ER168" s="2">
        <v>2099</v>
      </c>
      <c r="ES168" s="2">
        <v>2085</v>
      </c>
      <c r="ET168" s="2">
        <v>2090</v>
      </c>
      <c r="EU168" s="2">
        <v>2100</v>
      </c>
      <c r="EV168" s="2">
        <v>2098</v>
      </c>
      <c r="EW168" s="2">
        <v>2086</v>
      </c>
      <c r="EX168" s="2">
        <v>2067</v>
      </c>
      <c r="EY168" s="2">
        <v>2060</v>
      </c>
      <c r="EZ168" s="2">
        <v>2029</v>
      </c>
      <c r="FA168" s="2">
        <v>2018</v>
      </c>
      <c r="FB168" s="2">
        <v>1995</v>
      </c>
      <c r="FC168" s="2">
        <v>1984</v>
      </c>
      <c r="FD168" s="2">
        <v>2000</v>
      </c>
      <c r="FE168" s="2">
        <v>2005</v>
      </c>
      <c r="FF168" s="2">
        <v>2016</v>
      </c>
      <c r="FG168" s="2">
        <v>2020</v>
      </c>
      <c r="FH168" s="2">
        <v>2006</v>
      </c>
      <c r="FI168" s="2">
        <v>2031</v>
      </c>
      <c r="FJ168" s="2">
        <v>2026</v>
      </c>
      <c r="FK168" s="2">
        <v>2013</v>
      </c>
      <c r="FL168" s="2">
        <v>2011</v>
      </c>
      <c r="FM168" s="2">
        <v>2001</v>
      </c>
      <c r="FN168" s="2">
        <v>2012</v>
      </c>
      <c r="FO168" s="2">
        <v>2043</v>
      </c>
      <c r="FP168" s="2">
        <v>2055</v>
      </c>
      <c r="FQ168" s="2">
        <v>2068</v>
      </c>
      <c r="FR168" s="2">
        <v>2060</v>
      </c>
      <c r="FS168" s="2">
        <v>2052</v>
      </c>
      <c r="FT168" s="2">
        <v>2060</v>
      </c>
      <c r="FU168" s="2">
        <v>2032</v>
      </c>
      <c r="FV168" s="2">
        <v>2016</v>
      </c>
      <c r="FW168" s="2">
        <v>2023</v>
      </c>
      <c r="FX168" s="2">
        <v>2040</v>
      </c>
      <c r="FY168" s="2">
        <v>2048</v>
      </c>
      <c r="FZ168" s="2">
        <v>2070</v>
      </c>
      <c r="GA168" s="2">
        <v>2071</v>
      </c>
      <c r="GB168" s="2">
        <v>2037</v>
      </c>
      <c r="GC168" s="2">
        <v>2035</v>
      </c>
      <c r="GD168" s="2">
        <v>2052</v>
      </c>
      <c r="GE168" s="2">
        <v>2070</v>
      </c>
      <c r="GF168" s="2">
        <v>2069</v>
      </c>
      <c r="GG168" s="2">
        <v>2087</v>
      </c>
      <c r="GH168" s="2">
        <v>2076</v>
      </c>
      <c r="GI168" s="2">
        <v>2122</v>
      </c>
      <c r="GJ168" s="2">
        <v>2219</v>
      </c>
      <c r="GK168" s="2">
        <v>2203</v>
      </c>
      <c r="GL168" s="2">
        <v>2210</v>
      </c>
      <c r="GM168" s="2">
        <v>2164</v>
      </c>
      <c r="GN168" s="2">
        <v>2142</v>
      </c>
      <c r="GO168" s="2">
        <v>2136</v>
      </c>
      <c r="GP168" s="2">
        <v>2083</v>
      </c>
      <c r="GQ168" s="2">
        <v>2066</v>
      </c>
      <c r="GR168" s="2">
        <v>2064</v>
      </c>
      <c r="GS168" s="2">
        <v>2094</v>
      </c>
      <c r="GT168" s="2">
        <v>2085</v>
      </c>
      <c r="GU168" s="2">
        <v>2060</v>
      </c>
      <c r="GV168" s="2">
        <v>2119</v>
      </c>
      <c r="GW168" s="2">
        <v>2129</v>
      </c>
      <c r="GX168" s="2">
        <v>2167</v>
      </c>
      <c r="GY168" s="2">
        <v>2170</v>
      </c>
      <c r="GZ168" s="2">
        <v>2169</v>
      </c>
      <c r="HA168" s="2">
        <v>2120</v>
      </c>
      <c r="HB168" s="2">
        <v>2118</v>
      </c>
      <c r="HC168" s="2">
        <v>2146</v>
      </c>
      <c r="HD168" s="2">
        <v>2160</v>
      </c>
      <c r="HE168" s="2">
        <v>2148</v>
      </c>
      <c r="HF168" s="2">
        <v>2206</v>
      </c>
      <c r="HG168" s="2">
        <v>2187</v>
      </c>
      <c r="HH168" s="2">
        <v>2187</v>
      </c>
      <c r="HI168" s="2">
        <v>2122</v>
      </c>
      <c r="HJ168" s="2">
        <v>2110</v>
      </c>
      <c r="HK168" s="2">
        <v>2068</v>
      </c>
      <c r="HL168" s="2">
        <v>2070</v>
      </c>
      <c r="HM168" s="2">
        <v>2084</v>
      </c>
      <c r="HN168" s="2">
        <v>2094</v>
      </c>
      <c r="HO168" s="2">
        <v>2096</v>
      </c>
      <c r="HP168" s="2">
        <v>2060</v>
      </c>
      <c r="HQ168" s="2">
        <v>2066</v>
      </c>
      <c r="HR168" s="2">
        <v>2060</v>
      </c>
      <c r="HS168" s="2">
        <v>2031</v>
      </c>
      <c r="HT168" s="2">
        <v>2020</v>
      </c>
      <c r="HU168" s="2">
        <v>2025</v>
      </c>
      <c r="HV168" s="2">
        <v>2049</v>
      </c>
      <c r="HW168" s="2">
        <v>2045</v>
      </c>
      <c r="HX168" s="2">
        <v>2045</v>
      </c>
      <c r="HY168" s="2">
        <v>2058</v>
      </c>
      <c r="HZ168" s="2">
        <v>1982</v>
      </c>
      <c r="IA168" s="2">
        <v>1994</v>
      </c>
      <c r="IB168" s="2">
        <v>1993</v>
      </c>
      <c r="IC168" s="2">
        <v>1975</v>
      </c>
      <c r="ID168" s="2">
        <v>1977</v>
      </c>
      <c r="IE168" s="2">
        <v>1993</v>
      </c>
      <c r="IF168" s="2">
        <v>1998</v>
      </c>
      <c r="IG168" s="2">
        <v>1984</v>
      </c>
      <c r="IH168" s="2">
        <v>1978</v>
      </c>
      <c r="II168" s="2">
        <v>1971</v>
      </c>
      <c r="IJ168" s="2">
        <v>1992</v>
      </c>
      <c r="IK168" s="2">
        <v>1982</v>
      </c>
      <c r="IL168" s="2">
        <v>1973</v>
      </c>
      <c r="IM168" s="2">
        <v>1975</v>
      </c>
      <c r="IN168" s="2">
        <v>1968</v>
      </c>
      <c r="IO168" s="2">
        <v>1954</v>
      </c>
      <c r="IP168" s="2">
        <v>1937</v>
      </c>
      <c r="IQ168" s="2">
        <v>1951</v>
      </c>
      <c r="IR168" s="2">
        <v>1952</v>
      </c>
      <c r="IS168" s="2">
        <v>1949</v>
      </c>
      <c r="IT168" s="2">
        <v>1980</v>
      </c>
    </row>
    <row r="169" spans="1:254" ht="15.9" customHeight="1">
      <c r="A169" s="65" t="s">
        <v>332</v>
      </c>
      <c r="B169" s="25" t="s">
        <v>333</v>
      </c>
      <c r="C169" s="39">
        <v>909</v>
      </c>
      <c r="D169" s="38">
        <v>7</v>
      </c>
      <c r="E169" s="34">
        <v>902</v>
      </c>
      <c r="F169" s="34">
        <v>900</v>
      </c>
      <c r="G169" s="29">
        <v>904</v>
      </c>
      <c r="H169" s="29">
        <v>906</v>
      </c>
      <c r="I169" s="29">
        <v>932</v>
      </c>
      <c r="J169" s="29">
        <v>931</v>
      </c>
      <c r="K169" s="29">
        <v>929</v>
      </c>
      <c r="L169" s="29">
        <v>924</v>
      </c>
      <c r="M169" s="29">
        <v>922</v>
      </c>
      <c r="N169" s="29">
        <v>912</v>
      </c>
      <c r="O169" s="29">
        <v>918</v>
      </c>
      <c r="P169" s="29">
        <v>913</v>
      </c>
      <c r="Q169" s="29">
        <v>911</v>
      </c>
      <c r="R169" s="29">
        <v>906</v>
      </c>
      <c r="S169" s="29">
        <v>918</v>
      </c>
      <c r="T169" s="29">
        <v>919</v>
      </c>
      <c r="U169" s="29">
        <v>907</v>
      </c>
      <c r="V169" s="29">
        <v>925</v>
      </c>
      <c r="W169" s="29">
        <v>919</v>
      </c>
      <c r="X169" s="29">
        <v>914</v>
      </c>
      <c r="Y169" s="29">
        <v>917</v>
      </c>
      <c r="Z169" s="29">
        <v>924</v>
      </c>
      <c r="AA169" s="29">
        <v>924</v>
      </c>
      <c r="AB169" s="29">
        <v>909</v>
      </c>
      <c r="AC169" s="29">
        <v>899</v>
      </c>
      <c r="AD169" s="29">
        <v>887</v>
      </c>
      <c r="AE169" s="29">
        <v>883</v>
      </c>
      <c r="AF169" s="29">
        <v>879</v>
      </c>
      <c r="AG169" s="29">
        <v>873</v>
      </c>
      <c r="AH169" s="29">
        <v>872</v>
      </c>
      <c r="AI169" s="29">
        <v>870</v>
      </c>
      <c r="AJ169" s="29">
        <v>880</v>
      </c>
      <c r="AK169" s="29">
        <v>884</v>
      </c>
      <c r="AL169" s="29">
        <v>874</v>
      </c>
      <c r="AM169" s="29">
        <v>884</v>
      </c>
      <c r="AN169" s="29">
        <v>886</v>
      </c>
      <c r="AO169" s="29">
        <v>880</v>
      </c>
      <c r="AP169" s="29">
        <v>888</v>
      </c>
      <c r="AQ169" s="29">
        <v>871</v>
      </c>
      <c r="AR169" s="29">
        <v>867</v>
      </c>
      <c r="AS169" s="29">
        <v>880</v>
      </c>
      <c r="AT169" s="29">
        <v>900</v>
      </c>
      <c r="AU169" s="29">
        <v>888</v>
      </c>
      <c r="AV169" s="29">
        <v>892</v>
      </c>
      <c r="AW169" s="29">
        <v>888</v>
      </c>
      <c r="AX169" s="29">
        <v>893</v>
      </c>
      <c r="AY169" s="29">
        <v>881</v>
      </c>
      <c r="AZ169" s="29">
        <v>884</v>
      </c>
      <c r="BA169" s="29">
        <v>896</v>
      </c>
      <c r="BB169" s="29">
        <v>893</v>
      </c>
      <c r="BC169" s="29">
        <v>903</v>
      </c>
      <c r="BD169" s="29">
        <v>906</v>
      </c>
      <c r="BE169" s="29">
        <v>917</v>
      </c>
      <c r="BF169" s="29">
        <v>910</v>
      </c>
      <c r="BG169" s="29">
        <v>901</v>
      </c>
      <c r="BH169" s="29">
        <v>908</v>
      </c>
      <c r="BI169" s="29">
        <v>913</v>
      </c>
      <c r="BJ169" s="29">
        <v>903</v>
      </c>
      <c r="BK169" s="29">
        <v>914</v>
      </c>
      <c r="BL169" s="30">
        <v>915</v>
      </c>
      <c r="BM169" s="2">
        <v>905</v>
      </c>
      <c r="BN169" s="2">
        <v>896</v>
      </c>
      <c r="BO169" s="2">
        <v>904</v>
      </c>
      <c r="BP169" s="2">
        <v>904</v>
      </c>
      <c r="BQ169" s="2">
        <v>910</v>
      </c>
      <c r="BR169" s="2">
        <v>867</v>
      </c>
      <c r="BS169" s="2">
        <v>846</v>
      </c>
      <c r="BT169" s="2">
        <v>773</v>
      </c>
      <c r="BU169" s="2">
        <v>770</v>
      </c>
      <c r="BV169" s="2">
        <v>773</v>
      </c>
      <c r="BW169" s="2">
        <v>772</v>
      </c>
      <c r="BX169" s="2">
        <v>780</v>
      </c>
      <c r="BY169" s="2">
        <v>782</v>
      </c>
      <c r="BZ169" s="2">
        <v>787</v>
      </c>
      <c r="CA169" s="2">
        <v>787</v>
      </c>
      <c r="CB169" s="2">
        <v>784</v>
      </c>
      <c r="CC169" s="2">
        <v>789</v>
      </c>
      <c r="CD169" s="2">
        <v>792</v>
      </c>
      <c r="CE169" s="2">
        <v>801</v>
      </c>
      <c r="CF169" s="2">
        <v>810</v>
      </c>
      <c r="CG169" s="2">
        <v>811</v>
      </c>
      <c r="CH169" s="2">
        <v>808</v>
      </c>
      <c r="CI169" s="2">
        <v>799</v>
      </c>
      <c r="CJ169" s="2">
        <v>793</v>
      </c>
      <c r="CK169" s="2">
        <v>796</v>
      </c>
      <c r="CL169" s="2">
        <v>809</v>
      </c>
      <c r="CM169" s="2">
        <v>804</v>
      </c>
      <c r="CN169" s="2">
        <v>794</v>
      </c>
      <c r="CO169" s="2">
        <v>786</v>
      </c>
      <c r="CP169" s="2">
        <v>832</v>
      </c>
      <c r="CQ169" s="2">
        <v>830</v>
      </c>
      <c r="CR169" s="2">
        <v>832</v>
      </c>
      <c r="CS169" s="2">
        <v>822</v>
      </c>
      <c r="CT169" s="2">
        <v>809</v>
      </c>
      <c r="CU169" s="2">
        <v>830</v>
      </c>
      <c r="CV169" s="2">
        <v>840</v>
      </c>
      <c r="CW169" s="2">
        <v>828</v>
      </c>
      <c r="CX169" s="2">
        <v>816</v>
      </c>
      <c r="CY169" s="2">
        <v>823</v>
      </c>
      <c r="CZ169" s="2">
        <v>837</v>
      </c>
      <c r="DA169" s="2">
        <v>839</v>
      </c>
      <c r="DB169" s="2">
        <v>841</v>
      </c>
      <c r="DC169" s="2">
        <v>830</v>
      </c>
      <c r="DD169" s="2">
        <v>898</v>
      </c>
      <c r="DE169" s="2">
        <v>888</v>
      </c>
      <c r="DF169" s="2">
        <v>850</v>
      </c>
      <c r="DG169" s="2">
        <v>872</v>
      </c>
      <c r="DH169" s="2">
        <v>936</v>
      </c>
      <c r="DI169" s="2">
        <v>957</v>
      </c>
      <c r="DJ169" s="2">
        <v>939</v>
      </c>
      <c r="DK169" s="2">
        <v>936</v>
      </c>
      <c r="DL169" s="2">
        <v>947</v>
      </c>
      <c r="DM169" s="2">
        <v>955</v>
      </c>
      <c r="DN169" s="2">
        <v>966</v>
      </c>
      <c r="DO169" s="2">
        <v>963</v>
      </c>
      <c r="DP169" s="2">
        <v>959</v>
      </c>
      <c r="DQ169" s="2">
        <v>966</v>
      </c>
      <c r="DR169" s="2">
        <v>978</v>
      </c>
      <c r="DS169" s="2">
        <v>983</v>
      </c>
      <c r="DT169" s="2">
        <v>986</v>
      </c>
      <c r="DU169" s="2">
        <v>980</v>
      </c>
      <c r="DV169" s="2">
        <v>972</v>
      </c>
      <c r="DW169" s="2">
        <v>975</v>
      </c>
      <c r="DX169" s="2">
        <v>972</v>
      </c>
      <c r="DY169" s="2">
        <v>938</v>
      </c>
      <c r="DZ169" s="2">
        <v>935</v>
      </c>
      <c r="EA169" s="2">
        <v>978</v>
      </c>
      <c r="EB169" s="2">
        <v>972</v>
      </c>
      <c r="EC169" s="2">
        <v>991</v>
      </c>
      <c r="ED169" s="2">
        <v>995</v>
      </c>
      <c r="EE169" s="2">
        <v>1001</v>
      </c>
      <c r="EF169" s="2">
        <v>1023</v>
      </c>
      <c r="EG169" s="2">
        <v>1025</v>
      </c>
      <c r="EH169" s="2">
        <v>1010</v>
      </c>
      <c r="EI169" s="2">
        <v>1033</v>
      </c>
      <c r="EJ169" s="2">
        <v>1038</v>
      </c>
      <c r="EK169" s="2">
        <v>1041</v>
      </c>
      <c r="EL169" s="2">
        <v>1030</v>
      </c>
      <c r="EM169" s="2">
        <v>1004</v>
      </c>
      <c r="EN169" s="2">
        <v>993</v>
      </c>
      <c r="EO169" s="2">
        <v>965</v>
      </c>
      <c r="EP169" s="2">
        <v>965</v>
      </c>
      <c r="EQ169" s="2">
        <v>968</v>
      </c>
      <c r="ER169" s="2">
        <v>963</v>
      </c>
      <c r="ES169" s="2">
        <v>949</v>
      </c>
      <c r="ET169" s="2">
        <v>952</v>
      </c>
      <c r="EU169" s="2">
        <v>948</v>
      </c>
      <c r="EV169" s="2">
        <v>941</v>
      </c>
      <c r="EW169" s="2">
        <v>933</v>
      </c>
      <c r="EX169" s="2">
        <v>923</v>
      </c>
      <c r="EY169" s="2">
        <v>919</v>
      </c>
      <c r="EZ169" s="2">
        <v>904</v>
      </c>
      <c r="FA169" s="2">
        <v>898</v>
      </c>
      <c r="FB169" s="2">
        <v>892</v>
      </c>
      <c r="FC169" s="2">
        <v>898</v>
      </c>
      <c r="FD169" s="2">
        <v>900</v>
      </c>
      <c r="FE169" s="2">
        <v>898</v>
      </c>
      <c r="FF169" s="2">
        <v>875</v>
      </c>
      <c r="FG169" s="2">
        <v>851</v>
      </c>
      <c r="FH169" s="2">
        <v>856</v>
      </c>
      <c r="FI169" s="2">
        <v>848</v>
      </c>
      <c r="FJ169" s="2">
        <v>853</v>
      </c>
      <c r="FK169" s="2">
        <v>870</v>
      </c>
      <c r="FL169" s="2">
        <v>871</v>
      </c>
      <c r="FM169" s="2">
        <v>856</v>
      </c>
      <c r="FN169" s="2">
        <v>864</v>
      </c>
      <c r="FO169" s="2">
        <v>862</v>
      </c>
      <c r="FP169" s="2">
        <v>854</v>
      </c>
      <c r="FQ169" s="2">
        <v>825</v>
      </c>
      <c r="FR169" s="2">
        <v>805</v>
      </c>
      <c r="FS169" s="2">
        <v>806</v>
      </c>
      <c r="FT169" s="2">
        <v>804</v>
      </c>
      <c r="FU169" s="2">
        <v>801</v>
      </c>
      <c r="FV169" s="2">
        <v>792</v>
      </c>
      <c r="FW169" s="2">
        <v>802</v>
      </c>
      <c r="FX169" s="2">
        <v>805</v>
      </c>
      <c r="FY169" s="2">
        <v>801</v>
      </c>
      <c r="FZ169" s="2">
        <v>805</v>
      </c>
      <c r="GA169" s="2">
        <v>806</v>
      </c>
      <c r="GB169" s="2">
        <v>809</v>
      </c>
      <c r="GC169" s="2">
        <v>809</v>
      </c>
      <c r="GD169" s="2">
        <v>800</v>
      </c>
      <c r="GE169" s="2">
        <v>804</v>
      </c>
      <c r="GF169" s="2">
        <v>803</v>
      </c>
      <c r="GG169" s="2">
        <v>812</v>
      </c>
      <c r="GH169" s="2">
        <v>875</v>
      </c>
      <c r="GI169" s="2">
        <v>872</v>
      </c>
      <c r="GJ169" s="2">
        <v>872</v>
      </c>
      <c r="GK169" s="2">
        <v>893</v>
      </c>
      <c r="GL169" s="2">
        <v>899</v>
      </c>
      <c r="GM169" s="2">
        <v>893</v>
      </c>
      <c r="GN169" s="2">
        <v>886</v>
      </c>
      <c r="GO169" s="2">
        <v>878</v>
      </c>
      <c r="GP169" s="2">
        <v>876</v>
      </c>
      <c r="GQ169" s="2">
        <v>869</v>
      </c>
      <c r="GR169" s="2">
        <v>869</v>
      </c>
      <c r="GS169" s="2">
        <v>886</v>
      </c>
      <c r="GT169" s="2">
        <v>884</v>
      </c>
      <c r="GU169" s="2">
        <v>864</v>
      </c>
      <c r="GV169" s="2">
        <v>866</v>
      </c>
      <c r="GW169" s="2">
        <v>863</v>
      </c>
      <c r="GX169" s="2">
        <v>847</v>
      </c>
      <c r="GY169" s="2">
        <v>840</v>
      </c>
      <c r="GZ169" s="2">
        <v>842</v>
      </c>
      <c r="HA169" s="2">
        <v>829</v>
      </c>
      <c r="HB169" s="2">
        <v>824</v>
      </c>
      <c r="HC169" s="2">
        <v>842</v>
      </c>
      <c r="HD169" s="2">
        <v>855</v>
      </c>
      <c r="HE169" s="2">
        <v>864</v>
      </c>
      <c r="HF169" s="2">
        <v>868</v>
      </c>
      <c r="HG169" s="2">
        <v>863</v>
      </c>
      <c r="HH169" s="2">
        <v>847</v>
      </c>
      <c r="HI169" s="2">
        <v>850</v>
      </c>
      <c r="HJ169" s="2">
        <v>845</v>
      </c>
      <c r="HK169" s="2">
        <v>842</v>
      </c>
      <c r="HL169" s="2">
        <v>840</v>
      </c>
      <c r="HM169" s="2">
        <v>839</v>
      </c>
      <c r="HN169" s="2">
        <v>831</v>
      </c>
      <c r="HO169" s="2">
        <v>830</v>
      </c>
      <c r="HP169" s="2">
        <v>842</v>
      </c>
      <c r="HQ169" s="2">
        <v>847</v>
      </c>
      <c r="HR169" s="2">
        <v>848</v>
      </c>
      <c r="HS169" s="2">
        <v>850</v>
      </c>
      <c r="HT169" s="2">
        <v>854</v>
      </c>
      <c r="HU169" s="2">
        <v>850</v>
      </c>
      <c r="HV169" s="2">
        <v>836</v>
      </c>
      <c r="HW169" s="2">
        <v>833</v>
      </c>
      <c r="HX169" s="2">
        <v>823</v>
      </c>
      <c r="HY169" s="2">
        <v>821</v>
      </c>
      <c r="HZ169" s="2">
        <v>822</v>
      </c>
      <c r="IA169" s="2">
        <v>824</v>
      </c>
      <c r="IB169" s="2">
        <v>829</v>
      </c>
      <c r="IC169" s="2">
        <v>833</v>
      </c>
      <c r="ID169" s="2">
        <v>833</v>
      </c>
      <c r="IE169" s="2">
        <v>811</v>
      </c>
      <c r="IF169" s="2">
        <v>805</v>
      </c>
      <c r="IG169" s="2">
        <v>785</v>
      </c>
      <c r="IH169" s="2">
        <v>779</v>
      </c>
      <c r="II169" s="2">
        <v>763</v>
      </c>
      <c r="IJ169" s="2">
        <v>765</v>
      </c>
      <c r="IK169" s="2">
        <v>755</v>
      </c>
      <c r="IL169" s="2">
        <v>754</v>
      </c>
      <c r="IM169" s="2">
        <v>755</v>
      </c>
      <c r="IN169" s="2">
        <v>746</v>
      </c>
      <c r="IO169" s="2">
        <v>747</v>
      </c>
      <c r="IP169" s="2">
        <v>749</v>
      </c>
      <c r="IQ169" s="2">
        <v>760</v>
      </c>
      <c r="IR169" s="2">
        <v>766</v>
      </c>
      <c r="IS169" s="2">
        <v>720</v>
      </c>
      <c r="IT169" s="2">
        <v>717</v>
      </c>
    </row>
    <row r="170" spans="1:254" ht="15.9" customHeight="1">
      <c r="A170" s="65" t="s">
        <v>334</v>
      </c>
      <c r="B170" s="25" t="s">
        <v>335</v>
      </c>
      <c r="C170" s="39">
        <v>1032</v>
      </c>
      <c r="D170" s="38">
        <v>12</v>
      </c>
      <c r="E170" s="34">
        <v>1020</v>
      </c>
      <c r="F170" s="34">
        <v>1019</v>
      </c>
      <c r="G170" s="29">
        <v>1031</v>
      </c>
      <c r="H170" s="29">
        <v>1040</v>
      </c>
      <c r="I170" s="29">
        <v>1159</v>
      </c>
      <c r="J170" s="29">
        <v>1161</v>
      </c>
      <c r="K170" s="29">
        <v>1160</v>
      </c>
      <c r="L170" s="29">
        <v>1136</v>
      </c>
      <c r="M170" s="29">
        <v>1128</v>
      </c>
      <c r="N170" s="29">
        <v>1109</v>
      </c>
      <c r="O170" s="29">
        <v>1109</v>
      </c>
      <c r="P170" s="29">
        <v>1107</v>
      </c>
      <c r="Q170" s="29">
        <v>1143</v>
      </c>
      <c r="R170" s="29">
        <v>1129</v>
      </c>
      <c r="S170" s="29">
        <v>1134</v>
      </c>
      <c r="T170" s="29">
        <v>1130</v>
      </c>
      <c r="U170" s="29">
        <v>1121</v>
      </c>
      <c r="V170" s="29">
        <v>1110</v>
      </c>
      <c r="W170" s="29">
        <v>1113</v>
      </c>
      <c r="X170" s="29">
        <v>1106</v>
      </c>
      <c r="Y170" s="29">
        <v>1108</v>
      </c>
      <c r="Z170" s="29">
        <v>1105</v>
      </c>
      <c r="AA170" s="29">
        <v>1078</v>
      </c>
      <c r="AB170" s="29">
        <v>1080</v>
      </c>
      <c r="AC170" s="29">
        <v>1085</v>
      </c>
      <c r="AD170" s="29">
        <v>1073</v>
      </c>
      <c r="AE170" s="29">
        <v>1080</v>
      </c>
      <c r="AF170" s="29">
        <v>1083</v>
      </c>
      <c r="AG170" s="29">
        <v>1063</v>
      </c>
      <c r="AH170" s="29">
        <v>1054</v>
      </c>
      <c r="AI170" s="29">
        <v>1066</v>
      </c>
      <c r="AJ170" s="29">
        <v>1052</v>
      </c>
      <c r="AK170" s="29">
        <v>1071</v>
      </c>
      <c r="AL170" s="29">
        <v>1072</v>
      </c>
      <c r="AM170" s="29">
        <v>1101</v>
      </c>
      <c r="AN170" s="29">
        <v>1134</v>
      </c>
      <c r="AO170" s="29">
        <v>1110</v>
      </c>
      <c r="AP170" s="29">
        <v>1082</v>
      </c>
      <c r="AQ170" s="29">
        <v>1063</v>
      </c>
      <c r="AR170" s="29">
        <v>1098</v>
      </c>
      <c r="AS170" s="29">
        <v>1089</v>
      </c>
      <c r="AT170" s="29">
        <v>1037</v>
      </c>
      <c r="AU170" s="29">
        <v>1024</v>
      </c>
      <c r="AV170" s="29">
        <v>1012</v>
      </c>
      <c r="AW170" s="29">
        <v>1000</v>
      </c>
      <c r="AX170" s="29">
        <v>1024</v>
      </c>
      <c r="AY170" s="29">
        <v>1032</v>
      </c>
      <c r="AZ170" s="29">
        <v>1053</v>
      </c>
      <c r="BA170" s="29">
        <v>1053</v>
      </c>
      <c r="BB170" s="29">
        <v>1028</v>
      </c>
      <c r="BC170" s="29">
        <v>1015</v>
      </c>
      <c r="BD170" s="29">
        <v>1029</v>
      </c>
      <c r="BE170" s="29">
        <v>1049</v>
      </c>
      <c r="BF170" s="29">
        <v>1046</v>
      </c>
      <c r="BG170" s="29">
        <v>1058</v>
      </c>
      <c r="BH170" s="29">
        <v>1055</v>
      </c>
      <c r="BI170" s="29">
        <v>1053</v>
      </c>
      <c r="BJ170" s="29">
        <v>1038</v>
      </c>
      <c r="BK170" s="29">
        <v>1035</v>
      </c>
      <c r="BL170" s="30">
        <v>1067</v>
      </c>
      <c r="BM170" s="2">
        <v>1076</v>
      </c>
      <c r="BN170" s="2">
        <v>1076</v>
      </c>
      <c r="BO170" s="2">
        <v>1074</v>
      </c>
      <c r="BP170" s="2">
        <v>1035</v>
      </c>
      <c r="BQ170" s="2">
        <v>1055</v>
      </c>
      <c r="BR170" s="2">
        <v>1069</v>
      </c>
      <c r="BS170" s="2">
        <v>1015</v>
      </c>
      <c r="BT170" s="2">
        <v>902</v>
      </c>
      <c r="BU170" s="2">
        <v>902</v>
      </c>
      <c r="BV170" s="2">
        <v>896</v>
      </c>
      <c r="BW170" s="2">
        <v>905</v>
      </c>
      <c r="BX170" s="2">
        <v>921</v>
      </c>
      <c r="BY170" s="2">
        <v>930</v>
      </c>
      <c r="BZ170" s="2">
        <v>949</v>
      </c>
      <c r="CA170" s="2">
        <v>943</v>
      </c>
      <c r="CB170" s="2">
        <v>946</v>
      </c>
      <c r="CC170" s="2">
        <v>933</v>
      </c>
      <c r="CD170" s="2">
        <v>930</v>
      </c>
      <c r="CE170" s="2">
        <v>925</v>
      </c>
      <c r="CF170" s="2">
        <v>939</v>
      </c>
      <c r="CG170" s="2">
        <v>956</v>
      </c>
      <c r="CH170" s="2">
        <v>969</v>
      </c>
      <c r="CI170" s="2">
        <v>959</v>
      </c>
      <c r="CJ170" s="2">
        <v>953</v>
      </c>
      <c r="CK170" s="2">
        <v>952</v>
      </c>
      <c r="CL170" s="2">
        <v>968</v>
      </c>
      <c r="CM170" s="2">
        <v>958</v>
      </c>
      <c r="CN170" s="2">
        <v>943</v>
      </c>
      <c r="CO170" s="2">
        <v>945</v>
      </c>
      <c r="CP170" s="2">
        <v>963</v>
      </c>
      <c r="CQ170" s="2">
        <v>960</v>
      </c>
      <c r="CR170" s="2">
        <v>953.5</v>
      </c>
      <c r="CS170" s="2">
        <v>940</v>
      </c>
      <c r="CT170" s="2">
        <v>940</v>
      </c>
      <c r="CU170" s="2">
        <v>959</v>
      </c>
      <c r="CV170" s="2">
        <v>965.5</v>
      </c>
      <c r="CW170" s="2">
        <v>966</v>
      </c>
      <c r="CX170" s="2">
        <v>962.5</v>
      </c>
      <c r="CY170" s="2">
        <v>963</v>
      </c>
      <c r="CZ170" s="2">
        <v>980</v>
      </c>
      <c r="DA170" s="2">
        <v>994.5</v>
      </c>
      <c r="DB170" s="2">
        <v>991.5</v>
      </c>
      <c r="DC170" s="2">
        <v>979</v>
      </c>
      <c r="DD170" s="2">
        <v>1004</v>
      </c>
      <c r="DE170" s="2">
        <v>1008</v>
      </c>
      <c r="DF170" s="2">
        <v>994.5</v>
      </c>
      <c r="DG170" s="2">
        <v>1016</v>
      </c>
      <c r="DH170" s="2">
        <v>1024.5</v>
      </c>
      <c r="DI170" s="2">
        <v>1028.5</v>
      </c>
      <c r="DJ170" s="2">
        <v>1019.5</v>
      </c>
      <c r="DK170" s="2">
        <v>986</v>
      </c>
      <c r="DL170" s="2">
        <v>984</v>
      </c>
      <c r="DM170" s="2">
        <v>989</v>
      </c>
      <c r="DN170" s="2">
        <v>970</v>
      </c>
      <c r="DO170" s="2">
        <v>957</v>
      </c>
      <c r="DP170" s="2">
        <v>960</v>
      </c>
      <c r="DQ170" s="2">
        <v>975</v>
      </c>
      <c r="DR170" s="2">
        <v>999.5</v>
      </c>
      <c r="DS170" s="2">
        <v>1006</v>
      </c>
      <c r="DT170" s="2">
        <v>1000.5</v>
      </c>
      <c r="DU170" s="2">
        <v>990</v>
      </c>
      <c r="DV170" s="2">
        <v>985</v>
      </c>
      <c r="DW170" s="2">
        <v>993</v>
      </c>
      <c r="DX170" s="2">
        <v>1000.5</v>
      </c>
      <c r="DY170" s="2">
        <v>1005</v>
      </c>
      <c r="DZ170" s="2">
        <v>1025</v>
      </c>
      <c r="EA170" s="2">
        <v>1025</v>
      </c>
      <c r="EB170" s="2">
        <v>1023.5</v>
      </c>
      <c r="EC170" s="2">
        <v>1037</v>
      </c>
      <c r="ED170" s="2">
        <v>1047.5</v>
      </c>
      <c r="EE170" s="2">
        <v>1061</v>
      </c>
      <c r="EF170" s="2">
        <v>1079.5</v>
      </c>
      <c r="EG170" s="2">
        <v>1066</v>
      </c>
      <c r="EH170" s="2">
        <v>1073.5</v>
      </c>
      <c r="EI170" s="2">
        <v>1083</v>
      </c>
      <c r="EJ170" s="2">
        <v>1089.5</v>
      </c>
      <c r="EK170" s="2">
        <v>1092</v>
      </c>
      <c r="EL170" s="2">
        <v>1084.5</v>
      </c>
      <c r="EM170" s="2">
        <v>1100</v>
      </c>
      <c r="EN170" s="2">
        <v>1104.5</v>
      </c>
      <c r="EO170" s="2">
        <v>1102.5</v>
      </c>
      <c r="EP170" s="2">
        <v>1104</v>
      </c>
      <c r="EQ170" s="2">
        <v>1099.5</v>
      </c>
      <c r="ER170" s="2">
        <v>1097.5</v>
      </c>
      <c r="ES170" s="2">
        <v>1100</v>
      </c>
      <c r="ET170" s="2">
        <v>1105.5</v>
      </c>
      <c r="EU170" s="2">
        <v>1107</v>
      </c>
      <c r="EV170" s="2">
        <v>1100</v>
      </c>
      <c r="EW170" s="2">
        <v>1101</v>
      </c>
      <c r="EX170" s="2">
        <v>1106</v>
      </c>
      <c r="EY170" s="2">
        <v>1108.5</v>
      </c>
      <c r="EZ170" s="2">
        <v>1115</v>
      </c>
      <c r="FA170" s="2">
        <v>1109</v>
      </c>
      <c r="FB170" s="2">
        <v>1100</v>
      </c>
      <c r="FC170" s="2">
        <v>1081</v>
      </c>
      <c r="FD170" s="2">
        <v>1099.5</v>
      </c>
      <c r="FE170" s="2">
        <v>1105</v>
      </c>
      <c r="FF170" s="2">
        <v>1078</v>
      </c>
      <c r="FG170" s="2">
        <v>1053</v>
      </c>
      <c r="FH170" s="2">
        <v>1040.5</v>
      </c>
      <c r="FI170" s="2">
        <v>1036</v>
      </c>
      <c r="FJ170" s="2">
        <v>1040.5</v>
      </c>
      <c r="FK170" s="2">
        <v>1022</v>
      </c>
      <c r="FL170" s="2">
        <v>1023.5</v>
      </c>
      <c r="FM170" s="2">
        <v>1034</v>
      </c>
      <c r="FN170" s="2">
        <v>1026</v>
      </c>
      <c r="FO170" s="2">
        <v>1035.5</v>
      </c>
      <c r="FP170" s="2">
        <v>1031.5</v>
      </c>
      <c r="FQ170" s="2">
        <v>1029</v>
      </c>
      <c r="FR170" s="2">
        <v>1035.5</v>
      </c>
      <c r="FS170" s="2">
        <v>1030</v>
      </c>
      <c r="FT170" s="2">
        <v>1024</v>
      </c>
      <c r="FU170" s="2">
        <v>997.5</v>
      </c>
      <c r="FV170" s="2">
        <v>1013.5</v>
      </c>
      <c r="FW170" s="2">
        <v>1018.5</v>
      </c>
      <c r="FX170" s="2">
        <v>1033.5</v>
      </c>
      <c r="FY170" s="2">
        <v>1023</v>
      </c>
      <c r="FZ170" s="2">
        <v>1033.5</v>
      </c>
      <c r="GA170" s="2">
        <v>1034</v>
      </c>
      <c r="GB170" s="2">
        <v>1034.5</v>
      </c>
      <c r="GC170" s="2">
        <v>988</v>
      </c>
      <c r="GD170" s="2">
        <v>972.5</v>
      </c>
      <c r="GE170" s="2">
        <v>983.5</v>
      </c>
      <c r="GF170" s="2">
        <v>995</v>
      </c>
      <c r="GG170" s="2">
        <v>1006.5</v>
      </c>
      <c r="GH170" s="2">
        <v>1093</v>
      </c>
      <c r="GI170" s="2">
        <v>1086.5</v>
      </c>
      <c r="GJ170" s="2">
        <v>1110</v>
      </c>
      <c r="GK170" s="2">
        <v>1137</v>
      </c>
      <c r="GL170" s="2">
        <v>1144</v>
      </c>
      <c r="GM170" s="2">
        <v>1136.5</v>
      </c>
      <c r="GN170" s="2">
        <v>1119</v>
      </c>
      <c r="GO170" s="2">
        <v>1103</v>
      </c>
      <c r="GP170" s="2">
        <v>1109.5</v>
      </c>
      <c r="GQ170" s="2">
        <v>1093.5</v>
      </c>
      <c r="GR170" s="2">
        <v>1060</v>
      </c>
      <c r="GS170" s="2">
        <v>1085</v>
      </c>
      <c r="GT170" s="2">
        <v>1084.5</v>
      </c>
      <c r="GU170" s="2">
        <v>1085</v>
      </c>
      <c r="GV170" s="2">
        <v>1110</v>
      </c>
      <c r="GW170" s="2">
        <v>1115</v>
      </c>
      <c r="GX170" s="2">
        <v>1127.5</v>
      </c>
      <c r="GY170" s="2">
        <v>1109.5</v>
      </c>
      <c r="GZ170" s="2">
        <v>1123.5</v>
      </c>
      <c r="HA170" s="2">
        <v>1099</v>
      </c>
      <c r="HB170" s="2">
        <v>1116.5</v>
      </c>
      <c r="HC170" s="2">
        <v>1155</v>
      </c>
      <c r="HD170" s="2">
        <v>1175</v>
      </c>
      <c r="HE170" s="2">
        <v>1185.5</v>
      </c>
      <c r="HF170" s="2">
        <v>1197.5</v>
      </c>
      <c r="HG170" s="2">
        <v>1192.5</v>
      </c>
      <c r="HH170" s="2">
        <v>1197.5</v>
      </c>
      <c r="HI170" s="2">
        <v>1191.5</v>
      </c>
      <c r="HJ170" s="2">
        <v>1152.5</v>
      </c>
      <c r="HK170" s="2">
        <v>1147.5</v>
      </c>
      <c r="HL170" s="2">
        <v>1140.5</v>
      </c>
      <c r="HM170" s="2">
        <v>1145</v>
      </c>
      <c r="HN170" s="2">
        <v>1157.5</v>
      </c>
      <c r="HO170" s="2">
        <v>1155.5</v>
      </c>
      <c r="HP170" s="2">
        <v>1150.5</v>
      </c>
      <c r="HQ170" s="2">
        <v>1154</v>
      </c>
      <c r="HR170" s="2">
        <v>1140.5</v>
      </c>
      <c r="HS170" s="2">
        <v>1130.5</v>
      </c>
      <c r="HT170" s="2">
        <v>1125</v>
      </c>
      <c r="HU170" s="2">
        <v>1128</v>
      </c>
      <c r="HV170" s="2">
        <v>1140.5</v>
      </c>
      <c r="HW170" s="2">
        <v>1161</v>
      </c>
      <c r="HX170" s="2">
        <v>1166</v>
      </c>
      <c r="HY170" s="2">
        <v>1166</v>
      </c>
      <c r="HZ170" s="2">
        <v>1178</v>
      </c>
      <c r="IA170" s="2">
        <v>1196.5</v>
      </c>
      <c r="IB170" s="2">
        <v>1200.5</v>
      </c>
      <c r="IC170" s="2">
        <v>1205.5</v>
      </c>
      <c r="ID170" s="2">
        <v>1206.5</v>
      </c>
      <c r="IE170" s="2">
        <v>1221.5</v>
      </c>
      <c r="IF170" s="2">
        <v>1219.5</v>
      </c>
      <c r="IG170" s="2">
        <v>1222</v>
      </c>
      <c r="IH170" s="2">
        <v>1215.5</v>
      </c>
      <c r="II170" s="2">
        <v>1194.5</v>
      </c>
      <c r="IJ170" s="2">
        <v>1205</v>
      </c>
      <c r="IK170" s="2">
        <v>1216</v>
      </c>
      <c r="IL170" s="2">
        <v>1242</v>
      </c>
      <c r="IM170" s="2">
        <v>1249.5</v>
      </c>
      <c r="IN170" s="2">
        <v>1236.5</v>
      </c>
      <c r="IO170" s="2">
        <v>1233</v>
      </c>
      <c r="IP170" s="2">
        <v>1248.5</v>
      </c>
      <c r="IQ170" s="2">
        <v>1253</v>
      </c>
      <c r="IR170" s="2">
        <v>1274.5</v>
      </c>
      <c r="IS170" s="2">
        <v>1214</v>
      </c>
      <c r="IT170" s="2">
        <v>1197.5</v>
      </c>
    </row>
    <row r="171" spans="1:254" ht="15.9" customHeight="1">
      <c r="A171" s="65" t="s">
        <v>336</v>
      </c>
      <c r="B171" s="25" t="s">
        <v>337</v>
      </c>
      <c r="C171" s="39">
        <v>3070</v>
      </c>
      <c r="D171" s="38">
        <v>10</v>
      </c>
      <c r="E171" s="34">
        <v>3060</v>
      </c>
      <c r="F171" s="34">
        <v>3010</v>
      </c>
      <c r="G171" s="29">
        <v>3050</v>
      </c>
      <c r="H171" s="29">
        <v>3025</v>
      </c>
      <c r="I171" s="29">
        <v>3055</v>
      </c>
      <c r="J171" s="29">
        <v>3330</v>
      </c>
      <c r="K171" s="29">
        <v>3310</v>
      </c>
      <c r="L171" s="29">
        <v>3300</v>
      </c>
      <c r="M171" s="29">
        <v>3255</v>
      </c>
      <c r="N171" s="29">
        <v>3135</v>
      </c>
      <c r="O171" s="29">
        <v>3100</v>
      </c>
      <c r="P171" s="29">
        <v>3115</v>
      </c>
      <c r="Q171" s="29">
        <v>3110</v>
      </c>
      <c r="R171" s="29">
        <v>3110</v>
      </c>
      <c r="S171" s="29">
        <v>3130</v>
      </c>
      <c r="T171" s="29">
        <v>3130</v>
      </c>
      <c r="U171" s="29">
        <v>3100</v>
      </c>
      <c r="V171" s="29">
        <v>3085</v>
      </c>
      <c r="W171" s="29">
        <v>3100</v>
      </c>
      <c r="X171" s="29">
        <v>3100</v>
      </c>
      <c r="Y171" s="29">
        <v>3125</v>
      </c>
      <c r="Z171" s="29">
        <v>3175</v>
      </c>
      <c r="AA171" s="29">
        <v>3130</v>
      </c>
      <c r="AB171" s="29">
        <v>3115</v>
      </c>
      <c r="AC171" s="29">
        <v>3095</v>
      </c>
      <c r="AD171" s="29">
        <v>3120</v>
      </c>
      <c r="AE171" s="29">
        <v>3110</v>
      </c>
      <c r="AF171" s="29">
        <v>3140</v>
      </c>
      <c r="AG171" s="29">
        <v>3160</v>
      </c>
      <c r="AH171" s="29">
        <v>3210</v>
      </c>
      <c r="AI171" s="29">
        <v>3095</v>
      </c>
      <c r="AJ171" s="29">
        <v>3100</v>
      </c>
      <c r="AK171" s="29">
        <v>3075</v>
      </c>
      <c r="AL171" s="29">
        <v>3070</v>
      </c>
      <c r="AM171" s="29">
        <v>3055</v>
      </c>
      <c r="AN171" s="29">
        <v>3020</v>
      </c>
      <c r="AO171" s="29">
        <v>3020</v>
      </c>
      <c r="AP171" s="29">
        <v>3060</v>
      </c>
      <c r="AQ171" s="29">
        <v>3015</v>
      </c>
      <c r="AR171" s="29">
        <v>2961</v>
      </c>
      <c r="AS171" s="29">
        <v>3000</v>
      </c>
      <c r="AT171" s="29">
        <v>2988</v>
      </c>
      <c r="AU171" s="29">
        <v>2960</v>
      </c>
      <c r="AV171" s="29">
        <v>2981</v>
      </c>
      <c r="AW171" s="29">
        <v>2944</v>
      </c>
      <c r="AX171" s="29">
        <v>2975</v>
      </c>
      <c r="AY171" s="29">
        <v>2941</v>
      </c>
      <c r="AZ171" s="29">
        <v>3005</v>
      </c>
      <c r="BA171" s="29">
        <v>3030</v>
      </c>
      <c r="BB171" s="29">
        <v>2981</v>
      </c>
      <c r="BC171" s="29">
        <v>2989</v>
      </c>
      <c r="BD171" s="29">
        <v>2996</v>
      </c>
      <c r="BE171" s="29">
        <v>3055</v>
      </c>
      <c r="BF171" s="29">
        <v>2925</v>
      </c>
      <c r="BG171" s="29">
        <v>2953</v>
      </c>
      <c r="BH171" s="29">
        <v>2945</v>
      </c>
      <c r="BI171" s="29">
        <v>2969</v>
      </c>
      <c r="BJ171" s="29">
        <v>3000</v>
      </c>
      <c r="BK171" s="29">
        <v>3030</v>
      </c>
      <c r="BL171" s="30">
        <v>3035</v>
      </c>
      <c r="BM171" s="2">
        <v>3045</v>
      </c>
      <c r="BN171" s="2">
        <v>3130</v>
      </c>
      <c r="BO171" s="2">
        <v>3100</v>
      </c>
      <c r="BP171" s="2">
        <v>3200</v>
      </c>
      <c r="BQ171" s="2">
        <v>3265</v>
      </c>
      <c r="BR171" s="2">
        <v>3135</v>
      </c>
      <c r="BS171" s="2">
        <v>3180</v>
      </c>
      <c r="BT171" s="2">
        <v>2829</v>
      </c>
      <c r="BU171" s="2">
        <v>2747</v>
      </c>
      <c r="BV171" s="2">
        <v>2668</v>
      </c>
      <c r="BW171" s="2">
        <v>2668</v>
      </c>
      <c r="BX171" s="2">
        <v>2682</v>
      </c>
      <c r="BY171" s="2">
        <v>2714</v>
      </c>
      <c r="BZ171" s="2">
        <v>2749</v>
      </c>
      <c r="CA171" s="2">
        <v>2783</v>
      </c>
      <c r="CB171" s="2">
        <v>2782</v>
      </c>
      <c r="CC171" s="2">
        <v>2738</v>
      </c>
      <c r="CD171" s="2">
        <v>2775</v>
      </c>
      <c r="CE171" s="2">
        <v>2922</v>
      </c>
      <c r="CF171" s="2">
        <v>3000</v>
      </c>
      <c r="CG171" s="2">
        <v>2979</v>
      </c>
      <c r="CH171" s="2">
        <v>2928</v>
      </c>
      <c r="CI171" s="2">
        <v>2853</v>
      </c>
      <c r="CJ171" s="2">
        <v>2822</v>
      </c>
      <c r="CK171" s="2">
        <v>2803</v>
      </c>
      <c r="CL171" s="2">
        <v>2850</v>
      </c>
      <c r="CM171" s="2">
        <v>2833</v>
      </c>
      <c r="CN171" s="2">
        <v>2777</v>
      </c>
      <c r="CO171" s="2">
        <v>2762</v>
      </c>
      <c r="CP171" s="2">
        <v>2870</v>
      </c>
      <c r="CQ171" s="2">
        <v>2869</v>
      </c>
      <c r="CR171" s="2">
        <v>2875</v>
      </c>
      <c r="CS171" s="2">
        <v>2807</v>
      </c>
      <c r="CT171" s="2">
        <v>2776</v>
      </c>
      <c r="CU171" s="2">
        <v>2866</v>
      </c>
      <c r="CV171" s="2">
        <v>2937</v>
      </c>
      <c r="CW171" s="2">
        <v>2854</v>
      </c>
      <c r="CX171" s="2">
        <v>2829</v>
      </c>
      <c r="CY171" s="2">
        <v>2811</v>
      </c>
      <c r="CZ171" s="2">
        <v>2849</v>
      </c>
      <c r="DA171" s="2">
        <v>2910</v>
      </c>
      <c r="DB171" s="2">
        <v>2863</v>
      </c>
      <c r="DC171" s="2">
        <v>2777</v>
      </c>
      <c r="DD171" s="2">
        <v>2843</v>
      </c>
      <c r="DE171" s="2">
        <v>2922</v>
      </c>
      <c r="DF171" s="2">
        <v>2883</v>
      </c>
      <c r="DG171" s="2">
        <v>2987</v>
      </c>
      <c r="DH171" s="2">
        <v>3020</v>
      </c>
      <c r="DI171" s="2">
        <v>3055</v>
      </c>
      <c r="DJ171" s="2">
        <v>3050</v>
      </c>
      <c r="DK171" s="2">
        <v>3055</v>
      </c>
      <c r="DL171" s="2">
        <v>3080</v>
      </c>
      <c r="DM171" s="2">
        <v>3015</v>
      </c>
      <c r="DN171" s="2">
        <v>3040</v>
      </c>
      <c r="DO171" s="2">
        <v>3030</v>
      </c>
      <c r="DP171" s="2">
        <v>3010</v>
      </c>
      <c r="DQ171" s="2">
        <v>3005</v>
      </c>
      <c r="DR171" s="2">
        <v>3080</v>
      </c>
      <c r="DS171" s="2">
        <v>3100</v>
      </c>
      <c r="DT171" s="2">
        <v>3130</v>
      </c>
      <c r="DU171" s="2">
        <v>3095</v>
      </c>
      <c r="DV171" s="2">
        <v>3050</v>
      </c>
      <c r="DW171" s="2">
        <v>3060</v>
      </c>
      <c r="DX171" s="2">
        <v>3000</v>
      </c>
      <c r="DY171" s="2">
        <v>3145</v>
      </c>
      <c r="DZ171" s="2">
        <v>3005</v>
      </c>
      <c r="EA171" s="2">
        <v>2987</v>
      </c>
      <c r="EB171" s="2">
        <v>2966</v>
      </c>
      <c r="EC171" s="2">
        <v>3040</v>
      </c>
      <c r="ED171" s="2">
        <v>3040</v>
      </c>
      <c r="EE171" s="2">
        <v>3045</v>
      </c>
      <c r="EF171" s="2">
        <v>3100</v>
      </c>
      <c r="EG171" s="2">
        <v>3060</v>
      </c>
      <c r="EH171" s="2">
        <v>3015</v>
      </c>
      <c r="EI171" s="2">
        <v>3040</v>
      </c>
      <c r="EJ171" s="2">
        <v>3100</v>
      </c>
      <c r="EK171" s="2">
        <v>3075</v>
      </c>
      <c r="EL171" s="2">
        <v>3030</v>
      </c>
      <c r="EM171" s="2">
        <v>3020</v>
      </c>
      <c r="EN171" s="2">
        <v>3035</v>
      </c>
      <c r="EO171" s="2">
        <v>3015</v>
      </c>
      <c r="EP171" s="2">
        <v>2960</v>
      </c>
      <c r="EQ171" s="2">
        <v>2966</v>
      </c>
      <c r="ER171" s="2">
        <v>2949</v>
      </c>
      <c r="ES171" s="2">
        <v>2946</v>
      </c>
      <c r="ET171" s="2">
        <v>2940</v>
      </c>
      <c r="EU171" s="2">
        <v>2943</v>
      </c>
      <c r="EV171" s="2">
        <v>2942</v>
      </c>
      <c r="EW171" s="2">
        <v>2928</v>
      </c>
      <c r="EX171" s="2">
        <v>2949</v>
      </c>
      <c r="EY171" s="2">
        <v>2933</v>
      </c>
      <c r="EZ171" s="2">
        <v>2929</v>
      </c>
      <c r="FA171" s="2">
        <v>2930</v>
      </c>
      <c r="FB171" s="2">
        <v>2911</v>
      </c>
      <c r="FC171" s="2">
        <v>2845</v>
      </c>
      <c r="FD171" s="2">
        <v>2884</v>
      </c>
      <c r="FE171" s="2">
        <v>2852</v>
      </c>
      <c r="FF171" s="2">
        <v>2848</v>
      </c>
      <c r="FG171" s="2">
        <v>2800</v>
      </c>
      <c r="FH171" s="2">
        <v>2857</v>
      </c>
      <c r="FI171" s="2">
        <v>2818</v>
      </c>
      <c r="FJ171" s="2">
        <v>2808</v>
      </c>
      <c r="FK171" s="2">
        <v>2782</v>
      </c>
      <c r="FL171" s="2">
        <v>2782</v>
      </c>
      <c r="FM171" s="2">
        <v>2754</v>
      </c>
      <c r="FN171" s="2">
        <v>2750</v>
      </c>
      <c r="FO171" s="2">
        <v>2782</v>
      </c>
      <c r="FP171" s="2">
        <v>2783</v>
      </c>
      <c r="FQ171" s="2">
        <v>2768</v>
      </c>
      <c r="FR171" s="2">
        <v>2725</v>
      </c>
      <c r="FS171" s="2">
        <v>2700</v>
      </c>
      <c r="FT171" s="2">
        <v>2701</v>
      </c>
      <c r="FU171" s="2">
        <v>2632</v>
      </c>
      <c r="FV171" s="2">
        <v>2581</v>
      </c>
      <c r="FW171" s="2">
        <v>2576</v>
      </c>
      <c r="FX171" s="2">
        <v>2592</v>
      </c>
      <c r="FY171" s="2">
        <v>2593</v>
      </c>
      <c r="FZ171" s="2">
        <v>2588</v>
      </c>
      <c r="GA171" s="2">
        <v>2593</v>
      </c>
      <c r="GB171" s="2">
        <v>2570</v>
      </c>
      <c r="GC171" s="2">
        <v>2573</v>
      </c>
      <c r="GD171" s="2">
        <v>2580</v>
      </c>
      <c r="GE171" s="2">
        <v>2580</v>
      </c>
      <c r="GF171" s="2">
        <v>2495</v>
      </c>
      <c r="GG171" s="2">
        <v>2505</v>
      </c>
      <c r="GH171" s="2">
        <v>2492</v>
      </c>
      <c r="GI171" s="2">
        <v>2481</v>
      </c>
      <c r="GJ171" s="2">
        <v>2518</v>
      </c>
      <c r="GK171" s="2">
        <v>2596</v>
      </c>
      <c r="GL171" s="2">
        <v>2595</v>
      </c>
      <c r="GM171" s="2">
        <v>2579</v>
      </c>
      <c r="GN171" s="2">
        <v>2562</v>
      </c>
      <c r="GO171" s="2">
        <v>2524</v>
      </c>
      <c r="GP171" s="2">
        <v>2510</v>
      </c>
      <c r="GQ171" s="2">
        <v>2497</v>
      </c>
      <c r="GR171" s="2">
        <v>2482</v>
      </c>
      <c r="GS171" s="2">
        <v>2505</v>
      </c>
      <c r="GT171" s="2">
        <v>2505</v>
      </c>
      <c r="GU171" s="2">
        <v>2483</v>
      </c>
      <c r="GV171" s="2">
        <v>2509</v>
      </c>
      <c r="GW171" s="2">
        <v>2534</v>
      </c>
      <c r="GX171" s="2">
        <v>2565</v>
      </c>
      <c r="GY171" s="2">
        <v>2553</v>
      </c>
      <c r="GZ171" s="2">
        <v>2555</v>
      </c>
      <c r="HA171" s="2">
        <v>2517</v>
      </c>
      <c r="HB171" s="2">
        <v>2535</v>
      </c>
      <c r="HC171" s="2">
        <v>2600</v>
      </c>
      <c r="HD171" s="2">
        <v>2626</v>
      </c>
      <c r="HE171" s="2">
        <v>2643</v>
      </c>
      <c r="HF171" s="2">
        <v>2699</v>
      </c>
      <c r="HG171" s="2">
        <v>2661</v>
      </c>
      <c r="HH171" s="2">
        <v>2640</v>
      </c>
      <c r="HI171" s="2">
        <v>2636</v>
      </c>
      <c r="HJ171" s="2">
        <v>2617</v>
      </c>
      <c r="HK171" s="2">
        <v>2600</v>
      </c>
      <c r="HL171" s="2">
        <v>2646</v>
      </c>
      <c r="HM171" s="2">
        <v>2670</v>
      </c>
      <c r="HN171" s="2">
        <v>2695</v>
      </c>
      <c r="HO171" s="2">
        <v>2700</v>
      </c>
      <c r="HP171" s="2">
        <v>2707</v>
      </c>
      <c r="HQ171" s="2">
        <v>2720</v>
      </c>
      <c r="HR171" s="2">
        <v>2705</v>
      </c>
      <c r="HS171" s="2">
        <v>2694</v>
      </c>
      <c r="HT171" s="2">
        <v>2687</v>
      </c>
      <c r="HU171" s="2">
        <v>2667</v>
      </c>
      <c r="HV171" s="2">
        <v>2667</v>
      </c>
      <c r="HW171" s="2">
        <v>2675</v>
      </c>
      <c r="HX171" s="2">
        <v>2662</v>
      </c>
      <c r="HY171" s="2">
        <v>2683</v>
      </c>
      <c r="HZ171" s="2">
        <v>2665</v>
      </c>
      <c r="IA171" s="2">
        <v>2658</v>
      </c>
      <c r="IB171" s="2">
        <v>2667</v>
      </c>
      <c r="IC171" s="2">
        <v>2669</v>
      </c>
      <c r="ID171" s="2">
        <v>2660</v>
      </c>
      <c r="IE171" s="2">
        <v>2674</v>
      </c>
      <c r="IF171" s="2">
        <v>2679</v>
      </c>
      <c r="IG171" s="2">
        <v>2695</v>
      </c>
      <c r="IH171" s="2">
        <v>2693</v>
      </c>
      <c r="II171" s="2">
        <v>2739</v>
      </c>
      <c r="IJ171" s="2">
        <v>2768</v>
      </c>
      <c r="IK171" s="2">
        <v>2754</v>
      </c>
      <c r="IL171" s="2">
        <v>2737</v>
      </c>
      <c r="IM171" s="2">
        <v>2727</v>
      </c>
      <c r="IN171" s="2">
        <v>2770</v>
      </c>
      <c r="IO171" s="2">
        <v>2798</v>
      </c>
      <c r="IP171" s="2">
        <v>2610</v>
      </c>
      <c r="IQ171" s="2">
        <v>2626</v>
      </c>
      <c r="IR171" s="2">
        <v>2599</v>
      </c>
      <c r="IS171" s="2">
        <v>2563</v>
      </c>
      <c r="IT171" s="2">
        <v>2557</v>
      </c>
    </row>
    <row r="172" spans="1:254" ht="15.9" customHeight="1">
      <c r="A172" s="65" t="s">
        <v>338</v>
      </c>
      <c r="B172" s="25" t="s">
        <v>339</v>
      </c>
      <c r="C172" s="39">
        <v>1573.5</v>
      </c>
      <c r="D172" s="38">
        <v>-3.5</v>
      </c>
      <c r="E172" s="34">
        <v>1577</v>
      </c>
      <c r="F172" s="34">
        <v>1504</v>
      </c>
      <c r="G172" s="29">
        <v>1475</v>
      </c>
      <c r="H172" s="29">
        <v>1503</v>
      </c>
      <c r="I172" s="29">
        <v>1527.5</v>
      </c>
      <c r="J172" s="29">
        <v>1430</v>
      </c>
      <c r="K172" s="29">
        <v>1450.5</v>
      </c>
      <c r="L172" s="29">
        <v>1465</v>
      </c>
      <c r="M172" s="29">
        <v>1460</v>
      </c>
      <c r="N172" s="29">
        <v>1430</v>
      </c>
      <c r="O172" s="29">
        <v>1456.5</v>
      </c>
      <c r="P172" s="29">
        <v>1454</v>
      </c>
      <c r="Q172" s="29">
        <v>1446.5</v>
      </c>
      <c r="R172" s="29">
        <v>1469.5</v>
      </c>
      <c r="S172" s="29">
        <v>1483</v>
      </c>
      <c r="T172" s="29">
        <v>1478.5</v>
      </c>
      <c r="U172" s="29">
        <v>1471.5</v>
      </c>
      <c r="V172" s="29">
        <v>1464.5</v>
      </c>
      <c r="W172" s="29">
        <v>1464</v>
      </c>
      <c r="X172" s="29">
        <v>1465</v>
      </c>
      <c r="Y172" s="29">
        <v>1506.5</v>
      </c>
      <c r="Z172" s="29">
        <v>1532</v>
      </c>
      <c r="AA172" s="29">
        <v>1482</v>
      </c>
      <c r="AB172" s="29">
        <v>1454.5</v>
      </c>
      <c r="AC172" s="29">
        <v>1427</v>
      </c>
      <c r="AD172" s="29">
        <v>1387.5</v>
      </c>
      <c r="AE172" s="29">
        <v>1416</v>
      </c>
      <c r="AF172" s="29">
        <v>1425</v>
      </c>
      <c r="AG172" s="29">
        <v>1414</v>
      </c>
      <c r="AH172" s="29">
        <v>1441</v>
      </c>
      <c r="AI172" s="29">
        <v>1431.5</v>
      </c>
      <c r="AJ172" s="29">
        <v>1434.5</v>
      </c>
      <c r="AK172" s="29">
        <v>1452.5</v>
      </c>
      <c r="AL172" s="29">
        <v>1495</v>
      </c>
      <c r="AM172" s="29">
        <v>1494</v>
      </c>
      <c r="AN172" s="29">
        <v>1496</v>
      </c>
      <c r="AO172" s="29">
        <v>1509</v>
      </c>
      <c r="AP172" s="29">
        <v>1526</v>
      </c>
      <c r="AQ172" s="29">
        <v>1461.5</v>
      </c>
      <c r="AR172" s="29">
        <v>1463</v>
      </c>
      <c r="AS172" s="29">
        <v>1551</v>
      </c>
      <c r="AT172" s="29">
        <v>1494.5</v>
      </c>
      <c r="AU172" s="29">
        <v>1413.5</v>
      </c>
      <c r="AV172" s="29">
        <v>1455.5</v>
      </c>
      <c r="AW172" s="29">
        <v>1442</v>
      </c>
      <c r="AX172" s="29">
        <v>1412</v>
      </c>
      <c r="AY172" s="29">
        <v>1378</v>
      </c>
      <c r="AZ172" s="29">
        <v>1419.5</v>
      </c>
      <c r="BA172" s="29">
        <v>1412</v>
      </c>
      <c r="BB172" s="29">
        <v>1406</v>
      </c>
      <c r="BC172" s="29">
        <v>1423</v>
      </c>
      <c r="BD172" s="29">
        <v>1464</v>
      </c>
      <c r="BE172" s="29">
        <v>1485</v>
      </c>
      <c r="BF172" s="29">
        <v>1538.5</v>
      </c>
      <c r="BG172" s="29">
        <v>1588.5</v>
      </c>
      <c r="BH172" s="29">
        <v>1607.5</v>
      </c>
      <c r="BI172" s="29">
        <v>1651.5</v>
      </c>
      <c r="BJ172" s="29">
        <v>1658.5</v>
      </c>
      <c r="BK172" s="29">
        <v>1648.5</v>
      </c>
      <c r="BL172" s="30">
        <v>1652.5</v>
      </c>
      <c r="BM172" s="2">
        <v>1673.5</v>
      </c>
      <c r="BN172" s="2">
        <v>1671.5</v>
      </c>
      <c r="BO172" s="2">
        <v>1670</v>
      </c>
      <c r="BP172" s="2">
        <v>1701.5</v>
      </c>
      <c r="BQ172" s="2">
        <v>1727</v>
      </c>
      <c r="BR172" s="2">
        <v>1867.5</v>
      </c>
      <c r="BS172" s="2">
        <v>1835.5</v>
      </c>
      <c r="BT172" s="2">
        <v>1821.5</v>
      </c>
      <c r="BU172" s="2">
        <v>1727</v>
      </c>
      <c r="BV172" s="2">
        <v>1732.5</v>
      </c>
      <c r="BW172" s="2">
        <v>1764.5</v>
      </c>
      <c r="BX172" s="2">
        <v>1661.5</v>
      </c>
      <c r="BY172" s="2">
        <v>1679</v>
      </c>
      <c r="BZ172" s="2">
        <v>1697</v>
      </c>
      <c r="CA172" s="2">
        <v>1718.5</v>
      </c>
      <c r="CB172" s="2">
        <v>1729</v>
      </c>
      <c r="CC172" s="2">
        <v>1699</v>
      </c>
      <c r="CD172" s="2">
        <v>1697.5</v>
      </c>
      <c r="CE172" s="2">
        <v>1703</v>
      </c>
      <c r="CF172" s="2">
        <v>1742.5</v>
      </c>
      <c r="CG172" s="2">
        <v>1764</v>
      </c>
      <c r="CH172" s="2">
        <v>1828</v>
      </c>
      <c r="CI172" s="2">
        <v>1793</v>
      </c>
      <c r="CJ172" s="2">
        <v>1783.5</v>
      </c>
      <c r="CK172" s="2">
        <v>1737.5</v>
      </c>
      <c r="CL172" s="2">
        <v>1774</v>
      </c>
      <c r="CM172" s="2">
        <v>1759.5</v>
      </c>
      <c r="CN172" s="2">
        <v>1729</v>
      </c>
      <c r="CO172" s="2">
        <v>1688.5</v>
      </c>
      <c r="CP172" s="2">
        <v>1732.5</v>
      </c>
      <c r="CQ172" s="2">
        <v>1715</v>
      </c>
      <c r="CR172" s="2">
        <v>1731</v>
      </c>
      <c r="CS172" s="2">
        <v>1698</v>
      </c>
      <c r="CT172" s="2">
        <v>1666</v>
      </c>
      <c r="CU172" s="2">
        <v>1689</v>
      </c>
      <c r="CV172" s="2">
        <v>1706</v>
      </c>
      <c r="CW172" s="2">
        <v>1712.5</v>
      </c>
      <c r="CX172" s="2">
        <v>1707.5</v>
      </c>
      <c r="CY172" s="2">
        <v>1709</v>
      </c>
      <c r="CZ172" s="2">
        <v>1726.5</v>
      </c>
      <c r="DA172" s="2">
        <v>1781</v>
      </c>
      <c r="DB172" s="2">
        <v>1781.5</v>
      </c>
      <c r="DC172" s="2">
        <v>1730</v>
      </c>
      <c r="DD172" s="2">
        <v>1773</v>
      </c>
      <c r="DE172" s="2">
        <v>1719.5</v>
      </c>
      <c r="DF172" s="2">
        <v>1708</v>
      </c>
      <c r="DG172" s="2">
        <v>1802.5</v>
      </c>
      <c r="DH172" s="2">
        <v>1826.5</v>
      </c>
      <c r="DI172" s="2">
        <v>1902.5</v>
      </c>
      <c r="DJ172" s="2">
        <v>1936</v>
      </c>
      <c r="DK172" s="2">
        <v>1830</v>
      </c>
      <c r="DL172" s="2">
        <v>1903.5</v>
      </c>
      <c r="DM172" s="2">
        <v>1955</v>
      </c>
      <c r="DN172" s="2">
        <v>1980.5</v>
      </c>
      <c r="DO172" s="2">
        <v>1937.5</v>
      </c>
      <c r="DP172" s="2">
        <v>1978</v>
      </c>
      <c r="DQ172" s="2">
        <v>2022</v>
      </c>
      <c r="DR172" s="2">
        <v>2035</v>
      </c>
      <c r="DS172" s="2">
        <v>2060</v>
      </c>
      <c r="DT172" s="2">
        <v>2070.5</v>
      </c>
      <c r="DU172" s="2">
        <v>2200</v>
      </c>
      <c r="DV172" s="2">
        <v>2120</v>
      </c>
      <c r="DW172" s="2">
        <v>2019</v>
      </c>
      <c r="DX172" s="2">
        <v>1973</v>
      </c>
      <c r="DY172" s="2">
        <v>1885</v>
      </c>
      <c r="DZ172" s="2">
        <v>1895</v>
      </c>
      <c r="EA172" s="2">
        <v>1905</v>
      </c>
      <c r="EB172" s="2">
        <v>1934</v>
      </c>
      <c r="EC172" s="2">
        <v>1899</v>
      </c>
      <c r="ED172" s="2">
        <v>1923</v>
      </c>
      <c r="EE172" s="2">
        <v>1931</v>
      </c>
      <c r="EF172" s="2">
        <v>1934</v>
      </c>
      <c r="EG172" s="2">
        <v>1954</v>
      </c>
      <c r="EH172" s="2">
        <v>1938</v>
      </c>
      <c r="EI172" s="2">
        <v>2060</v>
      </c>
      <c r="EJ172" s="2">
        <v>2178</v>
      </c>
      <c r="EK172" s="2">
        <v>2143</v>
      </c>
      <c r="EL172" s="2">
        <v>2039</v>
      </c>
      <c r="EM172" s="2">
        <v>2012</v>
      </c>
      <c r="EN172" s="2">
        <v>2090</v>
      </c>
      <c r="EO172" s="2">
        <v>2025</v>
      </c>
      <c r="EP172" s="2">
        <v>1936</v>
      </c>
      <c r="EQ172" s="2">
        <v>1939</v>
      </c>
      <c r="ER172" s="2">
        <v>1820</v>
      </c>
      <c r="ES172" s="2">
        <v>1763</v>
      </c>
      <c r="ET172" s="2">
        <v>1761</v>
      </c>
      <c r="EU172" s="2">
        <v>1791</v>
      </c>
      <c r="EV172" s="2">
        <v>1793</v>
      </c>
      <c r="EW172" s="2">
        <v>1790</v>
      </c>
      <c r="EX172" s="2">
        <v>1758</v>
      </c>
      <c r="EY172" s="2">
        <v>1721</v>
      </c>
      <c r="EZ172" s="2">
        <v>1800</v>
      </c>
      <c r="FA172" s="2">
        <v>1890</v>
      </c>
      <c r="FB172" s="2">
        <v>1800</v>
      </c>
      <c r="FC172" s="2">
        <v>1680</v>
      </c>
    </row>
    <row r="173" spans="1:254" ht="15.9" customHeight="1">
      <c r="A173" s="65" t="s">
        <v>340</v>
      </c>
      <c r="B173" s="25" t="s">
        <v>341</v>
      </c>
      <c r="C173" s="39">
        <v>725</v>
      </c>
      <c r="D173" s="38">
        <v>-2</v>
      </c>
      <c r="E173" s="34">
        <v>727</v>
      </c>
      <c r="F173" s="34">
        <v>716</v>
      </c>
      <c r="G173" s="29">
        <v>712</v>
      </c>
      <c r="H173" s="29">
        <v>708</v>
      </c>
      <c r="I173" s="29">
        <v>711</v>
      </c>
      <c r="J173" s="29">
        <v>703</v>
      </c>
      <c r="K173" s="29">
        <v>704</v>
      </c>
      <c r="L173" s="29">
        <v>705</v>
      </c>
      <c r="M173" s="29">
        <v>711</v>
      </c>
      <c r="N173" s="29">
        <v>708</v>
      </c>
      <c r="O173" s="29">
        <v>708</v>
      </c>
      <c r="P173" s="29">
        <v>712</v>
      </c>
      <c r="Q173" s="29">
        <v>714</v>
      </c>
      <c r="R173" s="29">
        <v>730</v>
      </c>
      <c r="S173" s="29">
        <v>727</v>
      </c>
      <c r="T173" s="29">
        <v>731</v>
      </c>
      <c r="U173" s="29">
        <v>712</v>
      </c>
      <c r="V173" s="29">
        <v>710</v>
      </c>
      <c r="W173" s="29">
        <v>707</v>
      </c>
      <c r="X173" s="29">
        <v>720</v>
      </c>
      <c r="Y173" s="29">
        <v>720</v>
      </c>
      <c r="Z173" s="29">
        <v>729</v>
      </c>
      <c r="AA173" s="29">
        <v>724</v>
      </c>
      <c r="AB173" s="29">
        <v>728</v>
      </c>
      <c r="AC173" s="29">
        <v>725</v>
      </c>
      <c r="AD173" s="29">
        <v>732</v>
      </c>
      <c r="AE173" s="29">
        <v>750</v>
      </c>
      <c r="AF173" s="29">
        <v>766</v>
      </c>
      <c r="AG173" s="29">
        <v>730</v>
      </c>
      <c r="AH173" s="29">
        <v>731</v>
      </c>
      <c r="AI173" s="29">
        <v>718</v>
      </c>
      <c r="AJ173" s="29">
        <v>733</v>
      </c>
      <c r="AK173" s="29">
        <v>762</v>
      </c>
      <c r="AL173" s="29">
        <v>770</v>
      </c>
      <c r="AM173" s="29">
        <v>795</v>
      </c>
      <c r="AN173" s="29">
        <v>800</v>
      </c>
      <c r="AO173" s="29">
        <v>805</v>
      </c>
      <c r="AP173" s="29">
        <v>850</v>
      </c>
      <c r="AQ173" s="29">
        <v>815</v>
      </c>
      <c r="AR173" s="29">
        <v>778</v>
      </c>
      <c r="AS173" s="29">
        <v>815</v>
      </c>
      <c r="AT173" s="29">
        <v>857</v>
      </c>
      <c r="AU173" s="29">
        <v>715</v>
      </c>
      <c r="AV173" s="29">
        <v>720</v>
      </c>
      <c r="AW173" s="29">
        <v>699</v>
      </c>
      <c r="AX173" s="29">
        <v>704</v>
      </c>
      <c r="AY173" s="29">
        <v>710</v>
      </c>
      <c r="AZ173" s="29">
        <v>732</v>
      </c>
      <c r="BA173" s="29">
        <v>727</v>
      </c>
      <c r="BB173" s="29">
        <v>747</v>
      </c>
      <c r="BC173" s="29">
        <v>755</v>
      </c>
      <c r="BD173" s="29">
        <v>755</v>
      </c>
      <c r="BE173" s="29">
        <v>771</v>
      </c>
      <c r="BF173" s="29">
        <v>774</v>
      </c>
      <c r="BG173" s="29">
        <v>766</v>
      </c>
      <c r="BH173" s="29">
        <v>774</v>
      </c>
      <c r="BI173" s="29">
        <v>774</v>
      </c>
      <c r="BJ173" s="29">
        <v>768</v>
      </c>
      <c r="BK173" s="29">
        <v>784</v>
      </c>
      <c r="BL173" s="30">
        <v>782</v>
      </c>
      <c r="BM173" s="2">
        <v>790</v>
      </c>
      <c r="BN173" s="2">
        <v>796</v>
      </c>
      <c r="BO173" s="2">
        <v>805</v>
      </c>
      <c r="BP173" s="2">
        <v>812</v>
      </c>
      <c r="BQ173" s="2">
        <v>822</v>
      </c>
      <c r="BR173" s="2">
        <v>820</v>
      </c>
      <c r="BS173" s="2">
        <v>811</v>
      </c>
      <c r="BT173" s="2">
        <v>823</v>
      </c>
      <c r="BU173" s="2">
        <v>872</v>
      </c>
      <c r="BV173" s="2">
        <v>850</v>
      </c>
      <c r="BW173" s="2">
        <v>854</v>
      </c>
      <c r="BX173" s="2">
        <v>860</v>
      </c>
      <c r="BY173" s="2">
        <v>873</v>
      </c>
      <c r="BZ173" s="2">
        <v>881</v>
      </c>
      <c r="CA173" s="2">
        <v>916</v>
      </c>
      <c r="CB173" s="2">
        <v>900</v>
      </c>
      <c r="CC173" s="2">
        <v>896</v>
      </c>
      <c r="CD173" s="2">
        <v>873</v>
      </c>
      <c r="CE173" s="2">
        <v>864</v>
      </c>
      <c r="CF173" s="2">
        <v>868</v>
      </c>
      <c r="CG173" s="2">
        <v>881</v>
      </c>
      <c r="CH173" s="2">
        <v>890</v>
      </c>
      <c r="CI173" s="2">
        <v>883</v>
      </c>
      <c r="CJ173" s="2">
        <v>874</v>
      </c>
      <c r="CK173" s="2">
        <v>867</v>
      </c>
      <c r="CL173" s="2">
        <v>868</v>
      </c>
      <c r="CM173" s="2">
        <v>859</v>
      </c>
      <c r="CN173" s="2">
        <v>854</v>
      </c>
      <c r="CO173" s="2">
        <v>826</v>
      </c>
      <c r="CP173" s="2">
        <v>840</v>
      </c>
      <c r="CQ173" s="2">
        <v>830</v>
      </c>
      <c r="CR173" s="2">
        <v>825</v>
      </c>
      <c r="CS173" s="2">
        <v>814</v>
      </c>
      <c r="CT173" s="2">
        <v>825</v>
      </c>
      <c r="CU173" s="2">
        <v>861</v>
      </c>
      <c r="CV173" s="2">
        <v>869</v>
      </c>
      <c r="CW173" s="2">
        <v>872</v>
      </c>
      <c r="CX173" s="2">
        <v>889</v>
      </c>
      <c r="CY173" s="2">
        <v>898</v>
      </c>
      <c r="CZ173" s="2">
        <v>873</v>
      </c>
      <c r="DA173" s="2">
        <v>885</v>
      </c>
      <c r="DB173" s="2">
        <v>864</v>
      </c>
      <c r="DC173" s="2">
        <v>850</v>
      </c>
      <c r="DD173" s="2">
        <v>853</v>
      </c>
      <c r="DE173" s="2">
        <v>839</v>
      </c>
      <c r="DF173" s="2">
        <v>834</v>
      </c>
      <c r="DG173" s="2">
        <v>854</v>
      </c>
      <c r="DH173" s="2">
        <v>865</v>
      </c>
      <c r="DI173" s="2">
        <v>858</v>
      </c>
      <c r="DJ173" s="2">
        <v>834</v>
      </c>
      <c r="DK173" s="2">
        <v>805</v>
      </c>
      <c r="DL173" s="2">
        <v>787</v>
      </c>
      <c r="DM173" s="2">
        <v>796</v>
      </c>
      <c r="DN173" s="2">
        <v>807</v>
      </c>
      <c r="DO173" s="2">
        <v>815</v>
      </c>
      <c r="DP173" s="2">
        <v>811</v>
      </c>
      <c r="DQ173" s="2">
        <v>807</v>
      </c>
      <c r="DR173" s="2">
        <v>835</v>
      </c>
      <c r="DS173" s="2">
        <v>844</v>
      </c>
      <c r="DT173" s="2">
        <v>839</v>
      </c>
      <c r="DU173" s="2">
        <v>836</v>
      </c>
      <c r="DV173" s="2">
        <v>814</v>
      </c>
      <c r="DW173" s="2">
        <v>822</v>
      </c>
      <c r="DX173" s="2">
        <v>819</v>
      </c>
      <c r="DY173" s="2">
        <v>831</v>
      </c>
      <c r="DZ173" s="2">
        <v>883</v>
      </c>
      <c r="EA173" s="2">
        <v>835</v>
      </c>
      <c r="EB173" s="2">
        <v>838</v>
      </c>
      <c r="EC173" s="2">
        <v>840</v>
      </c>
      <c r="ED173" s="2">
        <v>843</v>
      </c>
      <c r="EE173" s="2">
        <v>859</v>
      </c>
      <c r="EF173" s="2">
        <v>873</v>
      </c>
      <c r="EG173" s="2">
        <v>867</v>
      </c>
      <c r="EH173" s="2">
        <v>872</v>
      </c>
      <c r="EI173" s="2">
        <v>881</v>
      </c>
      <c r="EJ173" s="2">
        <v>916</v>
      </c>
      <c r="EK173" s="2">
        <v>995</v>
      </c>
      <c r="EL173" s="2">
        <v>950</v>
      </c>
      <c r="EM173" s="2">
        <v>875</v>
      </c>
      <c r="EN173" s="2">
        <v>874</v>
      </c>
      <c r="EO173" s="2">
        <v>857</v>
      </c>
      <c r="EP173" s="2">
        <v>861</v>
      </c>
      <c r="EQ173" s="2">
        <v>862</v>
      </c>
      <c r="ER173" s="2">
        <v>850</v>
      </c>
      <c r="ES173" s="2">
        <v>836</v>
      </c>
      <c r="ET173" s="2">
        <v>839</v>
      </c>
      <c r="EU173" s="2">
        <v>844</v>
      </c>
      <c r="EV173" s="2">
        <v>869</v>
      </c>
      <c r="EW173" s="2">
        <v>869</v>
      </c>
      <c r="EX173" s="2">
        <v>857</v>
      </c>
      <c r="EY173" s="2">
        <v>847</v>
      </c>
      <c r="EZ173" s="2">
        <v>831</v>
      </c>
      <c r="FA173" s="2">
        <v>822</v>
      </c>
      <c r="FB173" s="2">
        <v>820</v>
      </c>
      <c r="FC173" s="2">
        <v>834</v>
      </c>
      <c r="FD173" s="2">
        <v>860</v>
      </c>
      <c r="FE173" s="2">
        <v>878</v>
      </c>
      <c r="FF173" s="2">
        <v>919</v>
      </c>
      <c r="FG173" s="2">
        <v>930</v>
      </c>
      <c r="FH173" s="2">
        <v>914</v>
      </c>
      <c r="FI173" s="2">
        <v>903</v>
      </c>
      <c r="FJ173" s="2">
        <v>896</v>
      </c>
      <c r="FK173" s="2">
        <v>888</v>
      </c>
      <c r="FL173" s="2">
        <v>878</v>
      </c>
      <c r="FM173" s="2">
        <v>872</v>
      </c>
      <c r="FN173" s="2">
        <v>884</v>
      </c>
      <c r="FO173" s="2">
        <v>904</v>
      </c>
      <c r="FP173" s="2">
        <v>905</v>
      </c>
      <c r="FQ173" s="2">
        <v>896</v>
      </c>
      <c r="FR173" s="2">
        <v>885</v>
      </c>
      <c r="FS173" s="2">
        <v>889</v>
      </c>
      <c r="FT173" s="2">
        <v>889</v>
      </c>
      <c r="FU173" s="2">
        <v>911</v>
      </c>
      <c r="FV173" s="2">
        <v>904</v>
      </c>
      <c r="FW173" s="2">
        <v>911</v>
      </c>
      <c r="FX173" s="2">
        <v>935</v>
      </c>
      <c r="FY173" s="2">
        <v>973</v>
      </c>
      <c r="FZ173" s="2">
        <v>980</v>
      </c>
      <c r="GA173" s="2">
        <v>955</v>
      </c>
      <c r="GB173" s="2">
        <v>941</v>
      </c>
      <c r="GC173" s="2">
        <v>944</v>
      </c>
      <c r="GD173" s="2">
        <v>944</v>
      </c>
      <c r="GE173" s="2">
        <v>959</v>
      </c>
      <c r="GF173" s="2">
        <v>965</v>
      </c>
      <c r="GG173" s="2">
        <v>981</v>
      </c>
      <c r="GH173" s="2">
        <v>977</v>
      </c>
      <c r="GI173" s="2">
        <v>1000</v>
      </c>
      <c r="GJ173" s="2">
        <v>1022</v>
      </c>
      <c r="GK173" s="2">
        <v>1047</v>
      </c>
      <c r="GL173" s="2">
        <v>1046</v>
      </c>
      <c r="GM173" s="2">
        <v>1043</v>
      </c>
      <c r="GN173" s="2">
        <v>1040</v>
      </c>
      <c r="GO173" s="2">
        <v>1040</v>
      </c>
      <c r="GP173" s="2">
        <v>1038</v>
      </c>
      <c r="GQ173" s="2">
        <v>1045</v>
      </c>
      <c r="GR173" s="2">
        <v>1058</v>
      </c>
      <c r="GS173" s="2">
        <v>1065</v>
      </c>
      <c r="GT173" s="2">
        <v>1076</v>
      </c>
      <c r="GU173" s="2">
        <v>1101</v>
      </c>
      <c r="GV173" s="2">
        <v>1138</v>
      </c>
      <c r="GW173" s="2">
        <v>1190</v>
      </c>
      <c r="GX173" s="2">
        <v>1256</v>
      </c>
      <c r="GY173" s="2">
        <v>1164</v>
      </c>
      <c r="GZ173" s="2">
        <v>1156</v>
      </c>
      <c r="HA173" s="2">
        <v>1153</v>
      </c>
      <c r="HB173" s="2">
        <v>1154</v>
      </c>
      <c r="HC173" s="2">
        <v>1160</v>
      </c>
      <c r="HD173" s="2">
        <v>1165</v>
      </c>
      <c r="HE173" s="2">
        <v>1149</v>
      </c>
      <c r="HF173" s="2">
        <v>1106</v>
      </c>
      <c r="HG173" s="2">
        <v>1110</v>
      </c>
      <c r="HH173" s="2">
        <v>1115</v>
      </c>
      <c r="HI173" s="2">
        <v>1139</v>
      </c>
      <c r="HJ173" s="2">
        <v>1135</v>
      </c>
      <c r="HK173" s="2">
        <v>1181</v>
      </c>
      <c r="HL173" s="2">
        <v>1130</v>
      </c>
      <c r="HM173" s="2">
        <v>1140</v>
      </c>
      <c r="HN173" s="2">
        <v>1157</v>
      </c>
      <c r="HO173" s="2">
        <v>1247</v>
      </c>
      <c r="HP173" s="2">
        <v>1198</v>
      </c>
      <c r="HQ173" s="2">
        <v>1187</v>
      </c>
      <c r="HR173" s="2">
        <v>1140</v>
      </c>
      <c r="HS173" s="2">
        <v>1108</v>
      </c>
      <c r="HT173" s="2">
        <v>1100</v>
      </c>
      <c r="HU173" s="2">
        <v>1115</v>
      </c>
      <c r="HV173" s="2">
        <v>1136</v>
      </c>
      <c r="HW173" s="2">
        <v>1152</v>
      </c>
      <c r="HX173" s="2">
        <v>1109</v>
      </c>
      <c r="HY173" s="2">
        <v>1094</v>
      </c>
      <c r="HZ173" s="2">
        <v>1121</v>
      </c>
      <c r="IA173" s="2">
        <v>1154</v>
      </c>
      <c r="IB173" s="2">
        <v>1183</v>
      </c>
      <c r="IC173" s="2">
        <v>1181</v>
      </c>
      <c r="ID173" s="2">
        <v>1145</v>
      </c>
      <c r="IE173" s="2">
        <v>1166</v>
      </c>
      <c r="IF173" s="2">
        <v>1181</v>
      </c>
      <c r="IG173" s="2">
        <v>1176</v>
      </c>
      <c r="IH173" s="2">
        <v>1133</v>
      </c>
      <c r="II173" s="2">
        <v>1115</v>
      </c>
      <c r="IJ173" s="2">
        <v>1101</v>
      </c>
      <c r="IK173" s="2">
        <v>1089</v>
      </c>
      <c r="IL173" s="2">
        <v>1073</v>
      </c>
      <c r="IM173" s="2">
        <v>1070</v>
      </c>
      <c r="IN173" s="2">
        <v>1056</v>
      </c>
      <c r="IO173" s="2">
        <v>1070</v>
      </c>
      <c r="IP173" s="2">
        <v>1070</v>
      </c>
      <c r="IQ173" s="2">
        <v>1093</v>
      </c>
      <c r="IR173" s="2">
        <v>1088</v>
      </c>
      <c r="IS173" s="2">
        <v>1071</v>
      </c>
      <c r="IT173" s="2">
        <v>1070</v>
      </c>
    </row>
    <row r="174" spans="1:254" ht="15.9" customHeight="1">
      <c r="A174" s="65" t="s">
        <v>342</v>
      </c>
      <c r="B174" s="25" t="s">
        <v>343</v>
      </c>
      <c r="C174" s="39">
        <v>3801</v>
      </c>
      <c r="D174" s="38">
        <v>25</v>
      </c>
      <c r="E174" s="34">
        <v>3776</v>
      </c>
      <c r="F174" s="34">
        <v>3713</v>
      </c>
      <c r="G174" s="29">
        <v>3741</v>
      </c>
      <c r="H174" s="29">
        <v>3862</v>
      </c>
      <c r="I174" s="29">
        <v>3934</v>
      </c>
      <c r="J174" s="29">
        <v>4016</v>
      </c>
      <c r="K174" s="29">
        <v>4056</v>
      </c>
      <c r="L174" s="29">
        <v>3958</v>
      </c>
      <c r="M174" s="29">
        <v>3927</v>
      </c>
      <c r="N174" s="29">
        <v>3806</v>
      </c>
      <c r="O174" s="29">
        <v>3735</v>
      </c>
      <c r="P174" s="29">
        <v>3797</v>
      </c>
      <c r="Q174" s="29">
        <v>3913</v>
      </c>
      <c r="R174" s="29">
        <v>3882</v>
      </c>
      <c r="S174" s="29">
        <v>3868</v>
      </c>
      <c r="T174" s="29">
        <v>3844</v>
      </c>
      <c r="U174" s="29">
        <v>3887</v>
      </c>
      <c r="V174" s="29">
        <v>3823</v>
      </c>
      <c r="W174" s="29">
        <v>3797</v>
      </c>
      <c r="X174" s="29">
        <v>3818</v>
      </c>
      <c r="Y174" s="29">
        <v>3845</v>
      </c>
      <c r="Z174" s="29">
        <v>3795</v>
      </c>
      <c r="AA174" s="29">
        <v>3671</v>
      </c>
      <c r="AB174" s="29">
        <v>3635</v>
      </c>
      <c r="AC174" s="29">
        <v>3504</v>
      </c>
      <c r="AD174" s="29">
        <v>3419</v>
      </c>
      <c r="AE174" s="29">
        <v>3415</v>
      </c>
      <c r="AF174" s="29">
        <v>3379</v>
      </c>
      <c r="AG174" s="29">
        <v>3254</v>
      </c>
      <c r="AH174" s="29">
        <v>3261</v>
      </c>
      <c r="AI174" s="29">
        <v>3241</v>
      </c>
      <c r="AJ174" s="29">
        <v>3230</v>
      </c>
      <c r="AK174" s="29">
        <v>3300</v>
      </c>
      <c r="AL174" s="29">
        <v>3247</v>
      </c>
      <c r="AM174" s="29">
        <v>3193</v>
      </c>
      <c r="AN174" s="29">
        <v>3167</v>
      </c>
      <c r="AO174" s="29">
        <v>3225</v>
      </c>
      <c r="AP174" s="29">
        <v>3291</v>
      </c>
      <c r="AQ174" s="29">
        <v>3267</v>
      </c>
      <c r="AR174" s="29">
        <v>3279</v>
      </c>
      <c r="AS174" s="29">
        <v>3315</v>
      </c>
      <c r="AT174" s="29">
        <v>3345</v>
      </c>
      <c r="AU174" s="29">
        <v>3397</v>
      </c>
      <c r="AV174" s="29">
        <v>3484</v>
      </c>
      <c r="AW174" s="29">
        <v>3448</v>
      </c>
      <c r="AX174" s="29">
        <v>3590</v>
      </c>
      <c r="AY174" s="29">
        <v>3620</v>
      </c>
      <c r="AZ174" s="29">
        <v>3624</v>
      </c>
      <c r="BA174" s="29">
        <v>3587</v>
      </c>
      <c r="BB174" s="29">
        <v>3593</v>
      </c>
      <c r="BC174" s="29">
        <v>3610</v>
      </c>
      <c r="BD174" s="29">
        <v>3694</v>
      </c>
      <c r="BE174" s="29">
        <v>3658</v>
      </c>
      <c r="BF174" s="29">
        <v>3596</v>
      </c>
      <c r="BG174" s="29">
        <v>3605</v>
      </c>
      <c r="BH174" s="29">
        <v>3600</v>
      </c>
      <c r="BI174" s="29">
        <v>3590</v>
      </c>
      <c r="BJ174" s="29">
        <v>3566</v>
      </c>
      <c r="BK174" s="29">
        <v>3531</v>
      </c>
      <c r="BL174" s="30">
        <v>3584</v>
      </c>
      <c r="BM174" s="2">
        <v>3646</v>
      </c>
      <c r="BN174" s="2">
        <v>3715</v>
      </c>
      <c r="BO174" s="2">
        <v>3663</v>
      </c>
      <c r="BP174" s="2">
        <v>3673</v>
      </c>
      <c r="BQ174" s="2">
        <v>3655</v>
      </c>
      <c r="BR174" s="2">
        <v>3642</v>
      </c>
      <c r="BS174" s="2">
        <v>3679</v>
      </c>
      <c r="BT174" s="2">
        <v>3725</v>
      </c>
      <c r="BU174" s="2">
        <v>3723</v>
      </c>
      <c r="BV174" s="2">
        <v>3711</v>
      </c>
      <c r="BW174" s="2">
        <v>3867</v>
      </c>
      <c r="BX174" s="2">
        <v>3930</v>
      </c>
      <c r="BY174" s="2">
        <v>3894</v>
      </c>
      <c r="BZ174" s="2">
        <v>3897</v>
      </c>
      <c r="CA174" s="2">
        <v>3935</v>
      </c>
      <c r="CB174" s="2">
        <v>3957</v>
      </c>
      <c r="CC174" s="2">
        <v>3877</v>
      </c>
      <c r="CD174" s="2">
        <v>3811</v>
      </c>
      <c r="CE174" s="2">
        <v>3790</v>
      </c>
      <c r="CF174" s="2">
        <v>3808</v>
      </c>
      <c r="CG174" s="2">
        <v>3859</v>
      </c>
      <c r="CH174" s="2">
        <v>3942</v>
      </c>
      <c r="CI174" s="2">
        <v>3916</v>
      </c>
      <c r="CJ174" s="2">
        <v>3875</v>
      </c>
      <c r="CK174" s="2">
        <v>3840</v>
      </c>
      <c r="CL174" s="2">
        <v>3716</v>
      </c>
      <c r="CM174" s="2">
        <v>3771</v>
      </c>
      <c r="CN174" s="2">
        <v>3711</v>
      </c>
      <c r="CO174" s="2">
        <v>3705</v>
      </c>
      <c r="CP174" s="2">
        <v>3720</v>
      </c>
      <c r="CQ174" s="2">
        <v>3680</v>
      </c>
      <c r="CR174" s="2">
        <v>3701</v>
      </c>
      <c r="CS174" s="2">
        <v>3720</v>
      </c>
      <c r="CT174" s="2">
        <v>3713</v>
      </c>
      <c r="CU174" s="2">
        <v>3773</v>
      </c>
      <c r="CV174" s="2">
        <v>3800</v>
      </c>
      <c r="CW174" s="2">
        <v>3784</v>
      </c>
      <c r="CX174" s="2">
        <v>3790</v>
      </c>
      <c r="CY174" s="2">
        <v>3744</v>
      </c>
      <c r="CZ174" s="2">
        <v>3775</v>
      </c>
      <c r="DA174" s="2">
        <v>3785</v>
      </c>
      <c r="DB174" s="2">
        <v>3960</v>
      </c>
      <c r="DC174" s="2">
        <v>3917</v>
      </c>
      <c r="DD174" s="2">
        <v>3970</v>
      </c>
      <c r="DE174" s="2">
        <v>3965</v>
      </c>
      <c r="DF174" s="2">
        <v>3912</v>
      </c>
      <c r="DG174" s="2">
        <v>3965</v>
      </c>
      <c r="DH174" s="2">
        <v>4000</v>
      </c>
      <c r="DI174" s="2">
        <v>4100</v>
      </c>
      <c r="DJ174" s="2">
        <v>4080</v>
      </c>
      <c r="DK174" s="2">
        <v>3965</v>
      </c>
      <c r="DL174" s="2">
        <v>3762</v>
      </c>
      <c r="DM174" s="2">
        <v>3678</v>
      </c>
      <c r="DN174" s="2">
        <v>3690</v>
      </c>
      <c r="DO174" s="2">
        <v>3641</v>
      </c>
      <c r="DP174" s="2">
        <v>3690</v>
      </c>
      <c r="DQ174" s="2">
        <v>3727</v>
      </c>
      <c r="DR174" s="2">
        <v>3712</v>
      </c>
      <c r="DS174" s="2">
        <v>3885</v>
      </c>
      <c r="DT174" s="2">
        <v>4055</v>
      </c>
      <c r="DU174" s="2">
        <v>4042</v>
      </c>
      <c r="DV174" s="2">
        <v>3959</v>
      </c>
      <c r="DW174" s="2">
        <v>4021</v>
      </c>
      <c r="DX174" s="2">
        <v>4210</v>
      </c>
      <c r="DY174" s="2">
        <v>4319</v>
      </c>
      <c r="DZ174" s="2">
        <v>4461</v>
      </c>
      <c r="EA174" s="2">
        <v>4332</v>
      </c>
      <c r="EB174" s="2">
        <v>4435</v>
      </c>
      <c r="EC174" s="2">
        <v>4460</v>
      </c>
      <c r="ED174" s="2">
        <v>4532</v>
      </c>
      <c r="EE174" s="2">
        <v>4613</v>
      </c>
      <c r="EF174" s="2">
        <v>4655</v>
      </c>
      <c r="EG174" s="2">
        <v>4610</v>
      </c>
      <c r="EH174" s="2">
        <v>4567</v>
      </c>
      <c r="EI174" s="2">
        <v>4600</v>
      </c>
      <c r="EJ174" s="2">
        <v>4552</v>
      </c>
      <c r="EK174" s="2">
        <v>4530</v>
      </c>
      <c r="EL174" s="2">
        <v>4585</v>
      </c>
      <c r="EM174" s="2">
        <v>4497</v>
      </c>
      <c r="EN174" s="2">
        <v>4518</v>
      </c>
      <c r="EO174" s="2">
        <v>4444</v>
      </c>
      <c r="EP174" s="2">
        <v>4479</v>
      </c>
      <c r="EQ174" s="2">
        <v>4500</v>
      </c>
      <c r="ER174" s="2">
        <v>4422</v>
      </c>
      <c r="ES174" s="2">
        <v>4491</v>
      </c>
      <c r="ET174" s="2">
        <v>4466</v>
      </c>
      <c r="EU174" s="2">
        <v>4511</v>
      </c>
      <c r="EV174" s="2">
        <v>4517</v>
      </c>
      <c r="EW174" s="2">
        <v>4500</v>
      </c>
      <c r="EX174" s="2">
        <v>4430</v>
      </c>
      <c r="EY174" s="2">
        <v>4436</v>
      </c>
      <c r="EZ174" s="2">
        <v>4580</v>
      </c>
      <c r="FA174" s="2">
        <v>4571</v>
      </c>
      <c r="FB174" s="2">
        <v>4456</v>
      </c>
      <c r="FC174" s="2">
        <v>4400</v>
      </c>
      <c r="FD174" s="2">
        <v>4415</v>
      </c>
      <c r="FE174" s="2">
        <v>4414</v>
      </c>
      <c r="FF174" s="2">
        <v>4343</v>
      </c>
      <c r="FG174" s="2">
        <v>4275</v>
      </c>
      <c r="FH174" s="2">
        <v>4245</v>
      </c>
      <c r="FI174" s="2">
        <v>4157</v>
      </c>
      <c r="FJ174" s="2">
        <v>4221</v>
      </c>
      <c r="FK174" s="2">
        <v>4251</v>
      </c>
      <c r="FL174" s="2">
        <v>4290</v>
      </c>
      <c r="FM174" s="2">
        <v>4226</v>
      </c>
      <c r="FN174" s="2">
        <v>4268</v>
      </c>
      <c r="FO174" s="2">
        <v>4206</v>
      </c>
      <c r="FP174" s="2">
        <v>3855</v>
      </c>
      <c r="FQ174" s="2">
        <v>3862</v>
      </c>
      <c r="FR174" s="2">
        <v>3869</v>
      </c>
      <c r="FS174" s="2">
        <v>3824</v>
      </c>
      <c r="FT174" s="2">
        <v>3712</v>
      </c>
      <c r="FU174" s="2">
        <v>3633</v>
      </c>
      <c r="FV174" s="2">
        <v>3657</v>
      </c>
      <c r="FW174" s="2">
        <v>3787</v>
      </c>
      <c r="FX174" s="2">
        <v>3781</v>
      </c>
      <c r="FY174" s="2">
        <v>3771</v>
      </c>
      <c r="FZ174" s="2">
        <v>3762</v>
      </c>
      <c r="GA174" s="2">
        <v>3750</v>
      </c>
      <c r="GB174" s="2">
        <v>3793</v>
      </c>
      <c r="GC174" s="2">
        <v>3752</v>
      </c>
      <c r="GD174" s="2">
        <v>3748</v>
      </c>
      <c r="GE174" s="2">
        <v>3787</v>
      </c>
      <c r="GF174" s="2">
        <v>3852</v>
      </c>
      <c r="GG174" s="2">
        <v>3920</v>
      </c>
      <c r="GH174" s="2">
        <v>3969</v>
      </c>
      <c r="GI174" s="2">
        <v>3885</v>
      </c>
      <c r="GJ174" s="2">
        <v>3807</v>
      </c>
      <c r="GK174" s="2">
        <v>3719</v>
      </c>
      <c r="GL174" s="2">
        <v>3759</v>
      </c>
      <c r="GM174" s="2">
        <v>3690</v>
      </c>
      <c r="GN174" s="2">
        <v>3669</v>
      </c>
      <c r="GO174" s="2">
        <v>3630</v>
      </c>
      <c r="GP174" s="2">
        <v>3579</v>
      </c>
      <c r="GQ174" s="2">
        <v>3498</v>
      </c>
      <c r="GR174" s="2">
        <v>3484</v>
      </c>
      <c r="GS174" s="2">
        <v>3511</v>
      </c>
      <c r="GT174" s="2">
        <v>3512</v>
      </c>
      <c r="GU174" s="2">
        <v>3512</v>
      </c>
      <c r="GV174" s="2">
        <v>3588</v>
      </c>
      <c r="GW174" s="2">
        <v>3665</v>
      </c>
      <c r="GX174" s="2">
        <v>3706</v>
      </c>
      <c r="GY174" s="2">
        <v>3671</v>
      </c>
      <c r="GZ174" s="2">
        <v>3662</v>
      </c>
      <c r="HA174" s="2">
        <v>3578</v>
      </c>
      <c r="HB174" s="2">
        <v>3542</v>
      </c>
      <c r="HC174" s="2">
        <v>3591</v>
      </c>
      <c r="HD174" s="2">
        <v>3653</v>
      </c>
      <c r="HE174" s="2">
        <v>3595</v>
      </c>
      <c r="HF174" s="2">
        <v>3581</v>
      </c>
      <c r="HG174" s="2">
        <v>3640</v>
      </c>
      <c r="HH174" s="2">
        <v>3733</v>
      </c>
      <c r="HI174" s="2">
        <v>3748</v>
      </c>
      <c r="HJ174" s="2">
        <v>3805</v>
      </c>
      <c r="HK174" s="2">
        <v>3827</v>
      </c>
      <c r="HL174" s="2">
        <v>3714</v>
      </c>
      <c r="HM174" s="2">
        <v>3737</v>
      </c>
      <c r="HN174" s="2">
        <v>3748</v>
      </c>
      <c r="HO174" s="2">
        <v>3690</v>
      </c>
      <c r="HP174" s="2">
        <v>3622</v>
      </c>
      <c r="HQ174" s="2">
        <v>3615</v>
      </c>
      <c r="HR174" s="2">
        <v>3549</v>
      </c>
      <c r="HS174" s="2">
        <v>3512</v>
      </c>
      <c r="HT174" s="2">
        <v>3511</v>
      </c>
      <c r="HU174" s="2">
        <v>3502</v>
      </c>
      <c r="HV174" s="2">
        <v>3519</v>
      </c>
      <c r="HW174" s="2">
        <v>3558</v>
      </c>
      <c r="HX174" s="2">
        <v>3530</v>
      </c>
      <c r="HY174" s="2">
        <v>3528</v>
      </c>
      <c r="HZ174" s="2">
        <v>3550</v>
      </c>
      <c r="IA174" s="2">
        <v>3571</v>
      </c>
      <c r="IB174" s="2">
        <v>3550</v>
      </c>
      <c r="IC174" s="2">
        <v>3559</v>
      </c>
      <c r="ID174" s="2">
        <v>3570</v>
      </c>
      <c r="IE174" s="2">
        <v>3600</v>
      </c>
      <c r="IF174" s="2">
        <v>3625</v>
      </c>
      <c r="IG174" s="2">
        <v>3603</v>
      </c>
      <c r="IH174" s="2">
        <v>3570</v>
      </c>
      <c r="II174" s="2">
        <v>3608</v>
      </c>
      <c r="IJ174" s="2">
        <v>3629</v>
      </c>
      <c r="IK174" s="2">
        <v>3578</v>
      </c>
      <c r="IL174" s="2">
        <v>3563</v>
      </c>
      <c r="IM174" s="2">
        <v>3537</v>
      </c>
      <c r="IN174" s="2">
        <v>3715</v>
      </c>
      <c r="IO174" s="2">
        <v>3749</v>
      </c>
      <c r="IP174" s="2">
        <v>3640</v>
      </c>
      <c r="IQ174" s="2">
        <v>3582</v>
      </c>
      <c r="IR174" s="2">
        <v>3675</v>
      </c>
      <c r="IS174" s="2">
        <v>3830</v>
      </c>
      <c r="IT174" s="2">
        <v>3756</v>
      </c>
    </row>
    <row r="175" spans="1:254" ht="15.9" customHeight="1">
      <c r="A175" s="65" t="s">
        <v>344</v>
      </c>
      <c r="B175" s="25" t="s">
        <v>345</v>
      </c>
      <c r="C175" s="39">
        <v>5725</v>
      </c>
      <c r="D175" s="38">
        <v>-123</v>
      </c>
      <c r="E175" s="34">
        <v>5848</v>
      </c>
      <c r="F175" s="34">
        <v>5704</v>
      </c>
      <c r="G175" s="29">
        <v>5538</v>
      </c>
      <c r="H175" s="29">
        <v>5344</v>
      </c>
      <c r="I175" s="29">
        <v>5833</v>
      </c>
      <c r="J175" s="29">
        <v>5688</v>
      </c>
      <c r="K175" s="29">
        <v>5981</v>
      </c>
      <c r="L175" s="29">
        <v>6050</v>
      </c>
      <c r="M175" s="29">
        <v>6100</v>
      </c>
      <c r="N175" s="29">
        <v>6013</v>
      </c>
      <c r="O175" s="29">
        <v>6063</v>
      </c>
      <c r="P175" s="29">
        <v>6093</v>
      </c>
      <c r="Q175" s="29">
        <v>5975</v>
      </c>
      <c r="R175" s="29">
        <v>6068</v>
      </c>
      <c r="S175" s="29">
        <v>6351</v>
      </c>
      <c r="T175" s="29">
        <v>6332</v>
      </c>
      <c r="U175" s="29">
        <v>6188</v>
      </c>
      <c r="V175" s="29">
        <v>6389</v>
      </c>
      <c r="W175" s="29">
        <v>6423</v>
      </c>
      <c r="X175" s="29">
        <v>6452</v>
      </c>
      <c r="Y175" s="29">
        <v>6840</v>
      </c>
      <c r="Z175" s="29">
        <v>7007</v>
      </c>
      <c r="AA175" s="29">
        <v>6949</v>
      </c>
      <c r="AB175" s="29">
        <v>6772</v>
      </c>
      <c r="AC175" s="29">
        <v>6785</v>
      </c>
      <c r="AD175" s="29">
        <v>6870</v>
      </c>
      <c r="AE175" s="29">
        <v>6871</v>
      </c>
      <c r="AF175" s="29">
        <v>6850</v>
      </c>
      <c r="AG175" s="29">
        <v>6785</v>
      </c>
      <c r="AH175" s="29">
        <v>6840</v>
      </c>
      <c r="AI175" s="29">
        <v>6790</v>
      </c>
      <c r="AJ175" s="29">
        <v>6842</v>
      </c>
      <c r="AK175" s="29">
        <v>6848</v>
      </c>
      <c r="AL175" s="29">
        <v>6829</v>
      </c>
      <c r="AM175" s="29">
        <v>6670</v>
      </c>
      <c r="AN175" s="29">
        <v>6500</v>
      </c>
      <c r="AO175" s="29">
        <v>6320</v>
      </c>
      <c r="AP175" s="29">
        <v>6396</v>
      </c>
      <c r="AQ175" s="29">
        <v>5944</v>
      </c>
      <c r="AR175" s="29">
        <v>5886</v>
      </c>
      <c r="AS175" s="29">
        <v>6087</v>
      </c>
      <c r="AT175" s="29">
        <v>6015</v>
      </c>
      <c r="AU175" s="29">
        <v>5865</v>
      </c>
      <c r="AV175" s="29">
        <v>5914</v>
      </c>
      <c r="AW175" s="29">
        <v>5909</v>
      </c>
      <c r="AX175" s="29">
        <v>6032</v>
      </c>
      <c r="AY175" s="29">
        <v>6127</v>
      </c>
      <c r="AZ175" s="29">
        <v>6609</v>
      </c>
      <c r="BA175" s="29">
        <v>6648</v>
      </c>
      <c r="BB175" s="29">
        <v>6626</v>
      </c>
      <c r="BC175" s="29">
        <v>6710</v>
      </c>
      <c r="BD175" s="29">
        <v>6768</v>
      </c>
      <c r="BE175" s="29">
        <v>6442</v>
      </c>
      <c r="BF175" s="29">
        <v>6129</v>
      </c>
      <c r="BG175" s="29">
        <v>6252</v>
      </c>
      <c r="BH175" s="29">
        <v>6355</v>
      </c>
      <c r="BI175" s="29">
        <v>6587</v>
      </c>
      <c r="BJ175" s="29">
        <v>6823</v>
      </c>
      <c r="BK175" s="29">
        <v>7047</v>
      </c>
      <c r="BL175" s="30">
        <v>7250</v>
      </c>
      <c r="BM175" s="2">
        <v>7372</v>
      </c>
      <c r="BN175" s="2">
        <v>7460</v>
      </c>
      <c r="BO175" s="2">
        <v>7198</v>
      </c>
      <c r="BP175" s="2">
        <v>7054</v>
      </c>
      <c r="BQ175" s="2">
        <v>7025</v>
      </c>
      <c r="BR175" s="2">
        <v>7029</v>
      </c>
      <c r="BS175" s="2">
        <v>6838</v>
      </c>
      <c r="BT175" s="2">
        <v>6797</v>
      </c>
      <c r="BU175" s="2">
        <v>6110</v>
      </c>
      <c r="BV175" s="2">
        <v>6109</v>
      </c>
      <c r="BW175" s="2">
        <v>6092</v>
      </c>
      <c r="BX175" s="2">
        <v>6140</v>
      </c>
      <c r="BY175" s="2">
        <v>6198</v>
      </c>
      <c r="BZ175" s="2">
        <v>6217</v>
      </c>
      <c r="CA175" s="2">
        <v>6195</v>
      </c>
      <c r="CB175" s="2">
        <v>6202</v>
      </c>
      <c r="CC175" s="2">
        <v>6427</v>
      </c>
      <c r="CD175" s="2">
        <v>6379</v>
      </c>
      <c r="CE175" s="2">
        <v>6368</v>
      </c>
      <c r="CF175" s="2">
        <v>6453</v>
      </c>
      <c r="CG175" s="2">
        <v>6408</v>
      </c>
      <c r="CH175" s="2">
        <v>6361</v>
      </c>
      <c r="CI175" s="2">
        <v>6119</v>
      </c>
      <c r="CJ175" s="2">
        <v>6162</v>
      </c>
      <c r="CK175" s="2">
        <v>6139</v>
      </c>
      <c r="CL175" s="2">
        <v>6306</v>
      </c>
      <c r="CM175" s="2">
        <v>6200</v>
      </c>
      <c r="CN175" s="2">
        <v>5985</v>
      </c>
      <c r="CO175" s="2">
        <v>6010</v>
      </c>
      <c r="CP175" s="2">
        <v>6241</v>
      </c>
      <c r="CQ175" s="2">
        <v>6400</v>
      </c>
      <c r="CR175" s="2">
        <v>6352</v>
      </c>
      <c r="CS175" s="2">
        <v>6119</v>
      </c>
      <c r="CT175" s="2">
        <v>6017</v>
      </c>
      <c r="CU175" s="2">
        <v>6227</v>
      </c>
      <c r="CV175" s="2">
        <v>6363</v>
      </c>
      <c r="CW175" s="2">
        <v>6273</v>
      </c>
      <c r="CX175" s="2">
        <v>6120</v>
      </c>
      <c r="CY175" s="2">
        <v>6152</v>
      </c>
      <c r="CZ175" s="2">
        <v>6199</v>
      </c>
      <c r="DA175" s="2">
        <v>6331</v>
      </c>
      <c r="DB175" s="2">
        <v>6216</v>
      </c>
      <c r="DC175" s="2">
        <v>6024</v>
      </c>
      <c r="DD175" s="2">
        <v>6500</v>
      </c>
      <c r="DE175" s="2">
        <v>6676</v>
      </c>
      <c r="DF175" s="2">
        <v>6695</v>
      </c>
      <c r="DG175" s="2">
        <v>6954</v>
      </c>
      <c r="DH175" s="2">
        <v>6971</v>
      </c>
      <c r="DI175" s="2">
        <v>6986</v>
      </c>
      <c r="DJ175" s="2">
        <v>6785</v>
      </c>
      <c r="DK175" s="2">
        <v>6631</v>
      </c>
      <c r="DL175" s="2">
        <v>6760</v>
      </c>
      <c r="DM175" s="2">
        <v>6770</v>
      </c>
      <c r="DN175" s="2">
        <v>6744</v>
      </c>
      <c r="DO175" s="2">
        <v>6950</v>
      </c>
      <c r="DP175" s="2">
        <v>6723</v>
      </c>
      <c r="DQ175" s="2">
        <v>6326</v>
      </c>
      <c r="DR175" s="2">
        <v>6460</v>
      </c>
      <c r="DS175" s="2">
        <v>6444</v>
      </c>
      <c r="DT175" s="2">
        <v>6074</v>
      </c>
      <c r="DU175" s="2">
        <v>5999</v>
      </c>
      <c r="DV175" s="2">
        <v>5809</v>
      </c>
      <c r="DW175" s="2">
        <v>5758</v>
      </c>
      <c r="DX175" s="2">
        <v>5918</v>
      </c>
      <c r="DY175" s="2">
        <v>5830</v>
      </c>
      <c r="DZ175" s="2">
        <v>5696</v>
      </c>
      <c r="EA175" s="2">
        <v>5691</v>
      </c>
      <c r="EB175" s="2">
        <v>6010</v>
      </c>
      <c r="EC175" s="2">
        <v>5582</v>
      </c>
      <c r="ED175" s="2">
        <v>5557</v>
      </c>
      <c r="EE175" s="2">
        <v>5678</v>
      </c>
      <c r="EF175" s="2">
        <v>5795</v>
      </c>
      <c r="EG175" s="2">
        <v>5793</v>
      </c>
      <c r="EH175" s="2">
        <v>5800</v>
      </c>
      <c r="EI175" s="2">
        <v>5878</v>
      </c>
      <c r="EJ175" s="2">
        <v>5929</v>
      </c>
      <c r="EK175" s="2">
        <v>5899</v>
      </c>
      <c r="EL175" s="2">
        <v>5790</v>
      </c>
      <c r="EM175" s="2">
        <v>5680</v>
      </c>
      <c r="EN175" s="2">
        <v>5734</v>
      </c>
      <c r="EO175" s="2">
        <v>5568</v>
      </c>
      <c r="EP175" s="2">
        <v>5527</v>
      </c>
      <c r="EQ175" s="2">
        <v>5495</v>
      </c>
      <c r="ER175" s="2">
        <v>5535</v>
      </c>
      <c r="ES175" s="2">
        <v>5271</v>
      </c>
      <c r="ET175" s="2">
        <v>5093</v>
      </c>
      <c r="EU175" s="2">
        <v>5073</v>
      </c>
      <c r="EV175" s="2">
        <v>5124</v>
      </c>
      <c r="EW175" s="2">
        <v>5086</v>
      </c>
      <c r="EX175" s="2">
        <v>5111</v>
      </c>
      <c r="EY175" s="2">
        <v>5089</v>
      </c>
      <c r="EZ175" s="2">
        <v>5127</v>
      </c>
      <c r="FA175" s="2">
        <v>5065</v>
      </c>
      <c r="FB175" s="2">
        <v>4855</v>
      </c>
      <c r="FC175" s="2">
        <v>4861</v>
      </c>
      <c r="FD175" s="2">
        <v>4952</v>
      </c>
      <c r="FE175" s="2">
        <v>4939</v>
      </c>
      <c r="FF175" s="2">
        <v>4927</v>
      </c>
      <c r="FG175" s="2">
        <v>4928</v>
      </c>
      <c r="FH175" s="2">
        <v>4931</v>
      </c>
      <c r="FI175" s="2">
        <v>4902</v>
      </c>
      <c r="FJ175" s="2">
        <v>4880</v>
      </c>
      <c r="FK175" s="2">
        <v>4806</v>
      </c>
      <c r="FL175" s="2">
        <v>4860</v>
      </c>
      <c r="FM175" s="2">
        <v>4847</v>
      </c>
      <c r="FN175" s="2">
        <v>4825</v>
      </c>
      <c r="FO175" s="2">
        <v>4959</v>
      </c>
      <c r="FP175" s="2">
        <v>4981</v>
      </c>
      <c r="FQ175" s="2">
        <v>4970</v>
      </c>
      <c r="FR175" s="2">
        <v>4948</v>
      </c>
      <c r="FS175" s="2">
        <v>4858</v>
      </c>
      <c r="FT175" s="2">
        <v>4875</v>
      </c>
      <c r="FU175" s="2">
        <v>4885</v>
      </c>
      <c r="FV175" s="2">
        <v>4778</v>
      </c>
      <c r="FW175" s="2">
        <v>4867</v>
      </c>
      <c r="FX175" s="2">
        <v>4909</v>
      </c>
      <c r="FY175" s="2">
        <v>4916</v>
      </c>
      <c r="FZ175" s="2">
        <v>5076</v>
      </c>
      <c r="GA175" s="2">
        <v>4880</v>
      </c>
      <c r="GB175" s="2">
        <v>4908</v>
      </c>
      <c r="GC175" s="2">
        <v>4888</v>
      </c>
      <c r="GD175" s="2">
        <v>4943</v>
      </c>
      <c r="GE175" s="2">
        <v>4929</v>
      </c>
      <c r="GF175" s="2">
        <v>4850</v>
      </c>
      <c r="GG175" s="2">
        <v>4923</v>
      </c>
      <c r="GH175" s="2">
        <v>5032</v>
      </c>
      <c r="GI175" s="2">
        <v>4955</v>
      </c>
      <c r="GJ175" s="2">
        <v>4990</v>
      </c>
      <c r="GK175" s="2">
        <v>4565</v>
      </c>
      <c r="GL175" s="2">
        <v>4592</v>
      </c>
      <c r="GM175" s="2">
        <v>4564</v>
      </c>
      <c r="GN175" s="2">
        <v>4475</v>
      </c>
      <c r="GO175" s="2">
        <v>4417</v>
      </c>
      <c r="GP175" s="2">
        <v>4428</v>
      </c>
      <c r="GQ175" s="2">
        <v>4372</v>
      </c>
      <c r="GR175" s="2">
        <v>4423</v>
      </c>
      <c r="GS175" s="2">
        <v>4515</v>
      </c>
      <c r="GT175" s="2">
        <v>4418</v>
      </c>
      <c r="GU175" s="2">
        <v>4330</v>
      </c>
      <c r="GV175" s="2">
        <v>4341</v>
      </c>
      <c r="GW175" s="2">
        <v>4261</v>
      </c>
      <c r="GX175" s="2">
        <v>4290</v>
      </c>
      <c r="GY175" s="2">
        <v>4170</v>
      </c>
      <c r="GZ175" s="2">
        <v>4175</v>
      </c>
      <c r="HA175" s="2">
        <v>3997</v>
      </c>
      <c r="HB175" s="2">
        <v>4028</v>
      </c>
      <c r="HC175" s="2">
        <v>4056</v>
      </c>
      <c r="HD175" s="2">
        <v>4098</v>
      </c>
      <c r="HE175" s="2">
        <v>4152</v>
      </c>
      <c r="HF175" s="2">
        <v>4189</v>
      </c>
      <c r="HG175" s="2">
        <v>4070</v>
      </c>
      <c r="HH175" s="2">
        <v>4108</v>
      </c>
      <c r="HI175" s="2">
        <v>4224</v>
      </c>
      <c r="HJ175" s="2">
        <v>4169</v>
      </c>
      <c r="HK175" s="2">
        <v>4073</v>
      </c>
      <c r="HL175" s="2">
        <v>4057</v>
      </c>
      <c r="HM175" s="2">
        <v>4115</v>
      </c>
      <c r="HN175" s="2">
        <v>4182</v>
      </c>
      <c r="HO175" s="2">
        <v>4149</v>
      </c>
      <c r="HP175" s="2">
        <v>4128</v>
      </c>
      <c r="HQ175" s="2">
        <v>4069</v>
      </c>
      <c r="HR175" s="2">
        <v>4041</v>
      </c>
      <c r="HS175" s="2">
        <v>4059</v>
      </c>
      <c r="HT175" s="2">
        <v>4089</v>
      </c>
      <c r="HU175" s="2">
        <v>4098</v>
      </c>
      <c r="HV175" s="2">
        <v>4127</v>
      </c>
      <c r="HW175" s="2">
        <v>4097</v>
      </c>
      <c r="HX175" s="2">
        <v>3982</v>
      </c>
      <c r="HY175" s="2">
        <v>3943</v>
      </c>
      <c r="HZ175" s="2">
        <v>3918</v>
      </c>
      <c r="IA175" s="2">
        <v>3920</v>
      </c>
      <c r="IB175" s="2">
        <v>3995</v>
      </c>
      <c r="IC175" s="2">
        <v>3949</v>
      </c>
      <c r="ID175" s="2">
        <v>3854</v>
      </c>
      <c r="IE175" s="2">
        <v>3858</v>
      </c>
      <c r="IF175" s="2">
        <v>3889</v>
      </c>
      <c r="IG175" s="2">
        <v>3983</v>
      </c>
      <c r="IH175" s="2">
        <v>3959</v>
      </c>
      <c r="II175" s="2">
        <v>3960</v>
      </c>
      <c r="IJ175" s="2">
        <v>3970</v>
      </c>
      <c r="IK175" s="2">
        <v>3937</v>
      </c>
      <c r="IL175" s="2">
        <v>3906</v>
      </c>
      <c r="IM175" s="2">
        <v>3910</v>
      </c>
      <c r="IN175" s="2">
        <v>3858</v>
      </c>
      <c r="IO175" s="2">
        <v>3773</v>
      </c>
      <c r="IP175" s="2">
        <v>3763</v>
      </c>
      <c r="IQ175" s="2">
        <v>3788</v>
      </c>
      <c r="IR175" s="2">
        <v>3719</v>
      </c>
      <c r="IS175" s="2">
        <v>3560</v>
      </c>
      <c r="IT175" s="2">
        <v>3512</v>
      </c>
    </row>
    <row r="176" spans="1:254" ht="15.9" customHeight="1">
      <c r="A176" s="65" t="s">
        <v>346</v>
      </c>
      <c r="B176" s="25" t="s">
        <v>347</v>
      </c>
      <c r="C176" s="39">
        <v>2515</v>
      </c>
      <c r="D176" s="38">
        <v>-70</v>
      </c>
      <c r="E176" s="34">
        <v>2585</v>
      </c>
      <c r="F176" s="34">
        <v>2506</v>
      </c>
      <c r="G176" s="29">
        <v>2454</v>
      </c>
      <c r="H176" s="29">
        <v>2404</v>
      </c>
      <c r="I176" s="29">
        <v>2462</v>
      </c>
      <c r="J176" s="29">
        <v>2428</v>
      </c>
      <c r="K176" s="29">
        <v>2467</v>
      </c>
      <c r="L176" s="29">
        <v>2511</v>
      </c>
      <c r="M176" s="29">
        <v>2540</v>
      </c>
      <c r="N176" s="29">
        <v>2521</v>
      </c>
      <c r="O176" s="29">
        <v>2540</v>
      </c>
      <c r="P176" s="29">
        <v>2558</v>
      </c>
      <c r="Q176" s="29">
        <v>2532</v>
      </c>
      <c r="R176" s="29">
        <v>2550</v>
      </c>
      <c r="S176" s="29">
        <v>2625</v>
      </c>
      <c r="T176" s="29">
        <v>2602</v>
      </c>
      <c r="U176" s="29">
        <v>2589</v>
      </c>
      <c r="V176" s="29">
        <v>2607</v>
      </c>
      <c r="W176" s="29">
        <v>2600</v>
      </c>
      <c r="X176" s="29">
        <v>2590</v>
      </c>
      <c r="Y176" s="29">
        <v>2655</v>
      </c>
      <c r="Z176" s="29">
        <v>2784</v>
      </c>
      <c r="AA176" s="29">
        <v>2751</v>
      </c>
      <c r="AB176" s="29">
        <v>2703</v>
      </c>
      <c r="AC176" s="29">
        <v>2703</v>
      </c>
      <c r="AD176" s="29">
        <v>2708</v>
      </c>
      <c r="AE176" s="29">
        <v>2730</v>
      </c>
      <c r="AF176" s="29">
        <v>2779</v>
      </c>
      <c r="AG176" s="29">
        <v>2773</v>
      </c>
      <c r="AH176" s="29">
        <v>2728</v>
      </c>
      <c r="AI176" s="29">
        <v>2761</v>
      </c>
      <c r="AJ176" s="29">
        <v>2854</v>
      </c>
      <c r="AK176" s="29">
        <v>2804</v>
      </c>
      <c r="AL176" s="29">
        <v>2892</v>
      </c>
      <c r="AM176" s="29">
        <v>2865</v>
      </c>
      <c r="AN176" s="29">
        <v>2841</v>
      </c>
      <c r="AO176" s="29">
        <v>2791</v>
      </c>
      <c r="AP176" s="29">
        <v>2821</v>
      </c>
      <c r="AQ176" s="29">
        <v>2738</v>
      </c>
      <c r="AR176" s="29">
        <v>2712</v>
      </c>
      <c r="AS176" s="29">
        <v>2754</v>
      </c>
      <c r="AT176" s="29">
        <v>2777</v>
      </c>
      <c r="AU176" s="29">
        <v>2745</v>
      </c>
      <c r="AV176" s="29">
        <v>2822</v>
      </c>
      <c r="AW176" s="29">
        <v>2788</v>
      </c>
      <c r="AX176" s="29">
        <v>2772</v>
      </c>
      <c r="AY176" s="29">
        <v>2736</v>
      </c>
      <c r="AZ176" s="29">
        <v>2811</v>
      </c>
      <c r="BA176" s="29">
        <v>2870</v>
      </c>
      <c r="BB176" s="29">
        <v>2840</v>
      </c>
      <c r="BC176" s="29">
        <v>2850</v>
      </c>
      <c r="BD176" s="29">
        <v>2978</v>
      </c>
      <c r="BE176" s="29">
        <v>2830</v>
      </c>
      <c r="BF176" s="29">
        <v>2668</v>
      </c>
      <c r="BG176" s="29">
        <v>2756</v>
      </c>
      <c r="BH176" s="29">
        <v>2773</v>
      </c>
      <c r="BI176" s="29">
        <v>2899</v>
      </c>
      <c r="BJ176" s="29">
        <v>2883</v>
      </c>
      <c r="BK176" s="29">
        <v>3030</v>
      </c>
      <c r="BL176" s="30">
        <v>3015</v>
      </c>
      <c r="BM176" s="2">
        <v>3220</v>
      </c>
      <c r="BN176" s="2">
        <v>3125</v>
      </c>
      <c r="BO176" s="2">
        <v>3040</v>
      </c>
      <c r="BP176" s="2">
        <v>2926</v>
      </c>
      <c r="BQ176" s="2">
        <v>2924</v>
      </c>
      <c r="BR176" s="2">
        <v>2833</v>
      </c>
      <c r="BS176" s="2">
        <v>2718</v>
      </c>
      <c r="BT176" s="2">
        <v>2749</v>
      </c>
      <c r="BU176" s="2">
        <v>2558</v>
      </c>
      <c r="BV176" s="2">
        <v>2606</v>
      </c>
      <c r="BW176" s="2">
        <v>2575</v>
      </c>
      <c r="BX176" s="2">
        <v>2570</v>
      </c>
      <c r="BY176" s="2">
        <v>2617</v>
      </c>
      <c r="BZ176" s="2">
        <v>2554</v>
      </c>
      <c r="CA176" s="2">
        <v>2585</v>
      </c>
      <c r="CB176" s="2">
        <v>2632</v>
      </c>
      <c r="CC176" s="2">
        <v>2687</v>
      </c>
      <c r="CD176" s="2">
        <v>2735</v>
      </c>
      <c r="CE176" s="2">
        <v>2711</v>
      </c>
      <c r="CF176" s="2">
        <v>2708</v>
      </c>
      <c r="CG176" s="2">
        <v>2726</v>
      </c>
      <c r="CH176" s="2">
        <v>2700</v>
      </c>
      <c r="CI176" s="2">
        <v>2597</v>
      </c>
      <c r="CJ176" s="2">
        <v>2560</v>
      </c>
      <c r="CK176" s="2">
        <v>2549</v>
      </c>
      <c r="CL176" s="2">
        <v>2608</v>
      </c>
      <c r="CM176" s="2">
        <v>2588</v>
      </c>
      <c r="CN176" s="2">
        <v>2552</v>
      </c>
      <c r="CO176" s="2">
        <v>2547</v>
      </c>
      <c r="CP176" s="2">
        <v>2672</v>
      </c>
      <c r="CQ176" s="2">
        <v>2732</v>
      </c>
      <c r="CR176" s="2">
        <v>2742</v>
      </c>
      <c r="CS176" s="2">
        <v>2604</v>
      </c>
      <c r="CT176" s="2">
        <v>2612</v>
      </c>
      <c r="CU176" s="2">
        <v>2728</v>
      </c>
      <c r="CV176" s="2">
        <v>2781</v>
      </c>
      <c r="CW176" s="2">
        <v>2747</v>
      </c>
      <c r="CX176" s="2">
        <v>2653</v>
      </c>
      <c r="CY176" s="2">
        <v>2677</v>
      </c>
      <c r="CZ176" s="2">
        <v>2721</v>
      </c>
      <c r="DA176" s="2">
        <v>2813</v>
      </c>
      <c r="DB176" s="2">
        <v>2815</v>
      </c>
      <c r="DC176" s="2">
        <v>2733</v>
      </c>
      <c r="DD176" s="2">
        <v>2949</v>
      </c>
      <c r="DE176" s="2">
        <v>3045</v>
      </c>
      <c r="DF176" s="2">
        <v>3000</v>
      </c>
      <c r="DG176" s="2">
        <v>3120</v>
      </c>
      <c r="DH176" s="2">
        <v>3220</v>
      </c>
      <c r="DI176" s="2">
        <v>3235</v>
      </c>
      <c r="DJ176" s="2">
        <v>3245</v>
      </c>
      <c r="DK176" s="2">
        <v>3145</v>
      </c>
      <c r="DL176" s="2">
        <v>3225</v>
      </c>
      <c r="DM176" s="2">
        <v>3165</v>
      </c>
      <c r="DN176" s="2">
        <v>3070</v>
      </c>
      <c r="DO176" s="2">
        <v>3020</v>
      </c>
      <c r="DP176" s="2">
        <v>2901</v>
      </c>
      <c r="DQ176" s="2">
        <v>2812</v>
      </c>
      <c r="DR176" s="2">
        <v>2873</v>
      </c>
      <c r="DS176" s="2">
        <v>2640</v>
      </c>
      <c r="DT176" s="2">
        <v>2593</v>
      </c>
      <c r="DU176" s="2">
        <v>2595</v>
      </c>
      <c r="DV176" s="2">
        <v>2526</v>
      </c>
      <c r="DW176" s="2">
        <v>2490</v>
      </c>
      <c r="DX176" s="2">
        <v>2460</v>
      </c>
      <c r="DY176" s="2">
        <v>2358</v>
      </c>
      <c r="DZ176" s="2">
        <v>2377</v>
      </c>
      <c r="EA176" s="2">
        <v>2230</v>
      </c>
      <c r="EB176" s="2">
        <v>2236</v>
      </c>
      <c r="EC176" s="2">
        <v>2231</v>
      </c>
      <c r="ED176" s="2">
        <v>2240</v>
      </c>
      <c r="EE176" s="2">
        <v>2289</v>
      </c>
      <c r="EF176" s="2">
        <v>2338</v>
      </c>
      <c r="EG176" s="2">
        <v>2338</v>
      </c>
      <c r="EH176" s="2">
        <v>2314</v>
      </c>
      <c r="EI176" s="2">
        <v>2361</v>
      </c>
      <c r="EJ176" s="2">
        <v>2402</v>
      </c>
      <c r="EK176" s="2">
        <v>2409</v>
      </c>
      <c r="EL176" s="2">
        <v>2402</v>
      </c>
      <c r="EM176" s="2">
        <v>2402</v>
      </c>
      <c r="EN176" s="2">
        <v>2418</v>
      </c>
      <c r="EO176" s="2">
        <v>2375</v>
      </c>
      <c r="EP176" s="2">
        <v>2361</v>
      </c>
      <c r="EQ176" s="2">
        <v>2356</v>
      </c>
      <c r="ER176" s="2">
        <v>2335</v>
      </c>
      <c r="ES176" s="2">
        <v>2318</v>
      </c>
      <c r="ET176" s="2">
        <v>2333</v>
      </c>
      <c r="EU176" s="2">
        <v>2318</v>
      </c>
      <c r="EV176" s="2">
        <v>2282</v>
      </c>
      <c r="EW176" s="2">
        <v>2277</v>
      </c>
      <c r="EX176" s="2">
        <v>2315</v>
      </c>
      <c r="EY176" s="2">
        <v>2321</v>
      </c>
      <c r="EZ176" s="2">
        <v>2321</v>
      </c>
      <c r="FA176" s="2">
        <v>2252</v>
      </c>
      <c r="FB176" s="2">
        <v>2225</v>
      </c>
      <c r="FC176" s="2">
        <v>2159</v>
      </c>
      <c r="FD176" s="2">
        <v>2174</v>
      </c>
      <c r="FE176" s="2">
        <v>2174</v>
      </c>
      <c r="FF176" s="2">
        <v>2156</v>
      </c>
      <c r="FG176" s="2">
        <v>2163</v>
      </c>
      <c r="FH176" s="2">
        <v>2182</v>
      </c>
      <c r="FI176" s="2">
        <v>2156</v>
      </c>
      <c r="FJ176" s="2">
        <v>2139</v>
      </c>
      <c r="FK176" s="2">
        <v>2143</v>
      </c>
      <c r="FL176" s="2">
        <v>2136</v>
      </c>
      <c r="FM176" s="2">
        <v>2111</v>
      </c>
      <c r="FN176" s="2">
        <v>2154</v>
      </c>
      <c r="FO176" s="2">
        <v>2188</v>
      </c>
      <c r="FP176" s="2">
        <v>2142</v>
      </c>
      <c r="FQ176" s="2">
        <v>2148</v>
      </c>
      <c r="FR176" s="2">
        <v>2151</v>
      </c>
      <c r="FS176" s="2">
        <v>2145</v>
      </c>
      <c r="FT176" s="2">
        <v>2103</v>
      </c>
      <c r="FU176" s="2">
        <v>2074</v>
      </c>
      <c r="FV176" s="2">
        <v>2035</v>
      </c>
      <c r="FW176" s="2">
        <v>2035</v>
      </c>
      <c r="FX176" s="2">
        <v>2054</v>
      </c>
      <c r="FY176" s="2">
        <v>2099</v>
      </c>
      <c r="FZ176" s="2">
        <v>2111</v>
      </c>
      <c r="GA176" s="2">
        <v>2095</v>
      </c>
      <c r="GB176" s="2">
        <v>2134</v>
      </c>
      <c r="GC176" s="2">
        <v>2171</v>
      </c>
      <c r="GD176" s="2">
        <v>2154</v>
      </c>
      <c r="GE176" s="2">
        <v>2134</v>
      </c>
      <c r="GF176" s="2">
        <v>2151</v>
      </c>
      <c r="GG176" s="2">
        <v>2164</v>
      </c>
      <c r="GH176" s="2">
        <v>2094</v>
      </c>
      <c r="GI176" s="2">
        <v>2106</v>
      </c>
      <c r="GJ176" s="2">
        <v>2106</v>
      </c>
      <c r="GK176" s="2">
        <v>2086</v>
      </c>
      <c r="GL176" s="2">
        <v>2094</v>
      </c>
      <c r="GM176" s="2">
        <v>2046</v>
      </c>
      <c r="GN176" s="2">
        <v>2040</v>
      </c>
      <c r="GO176" s="2">
        <v>2021</v>
      </c>
      <c r="GP176" s="2">
        <v>2003</v>
      </c>
      <c r="GQ176" s="2">
        <v>2016</v>
      </c>
      <c r="GR176" s="2">
        <v>1982</v>
      </c>
      <c r="GS176" s="2">
        <v>2008</v>
      </c>
      <c r="GT176" s="2">
        <v>1991</v>
      </c>
      <c r="GU176" s="2">
        <v>1943</v>
      </c>
      <c r="GV176" s="2">
        <v>1955</v>
      </c>
      <c r="GW176" s="2">
        <v>1985</v>
      </c>
      <c r="GX176" s="2">
        <v>2025</v>
      </c>
      <c r="GY176" s="2">
        <v>2018</v>
      </c>
      <c r="GZ176" s="2">
        <v>2009</v>
      </c>
      <c r="HA176" s="2">
        <v>1978</v>
      </c>
      <c r="HB176" s="2">
        <v>1995</v>
      </c>
      <c r="HC176" s="2">
        <v>2009</v>
      </c>
      <c r="HD176" s="2">
        <v>2024</v>
      </c>
      <c r="HE176" s="2">
        <v>2031</v>
      </c>
      <c r="HF176" s="2">
        <v>2014</v>
      </c>
      <c r="HG176" s="2">
        <v>2005</v>
      </c>
      <c r="HH176" s="2">
        <v>1973</v>
      </c>
      <c r="HI176" s="2">
        <v>1988</v>
      </c>
      <c r="HJ176" s="2">
        <v>1990</v>
      </c>
      <c r="HK176" s="2">
        <v>1985</v>
      </c>
      <c r="HL176" s="2">
        <v>2019</v>
      </c>
      <c r="HM176" s="2">
        <v>2032</v>
      </c>
      <c r="HN176" s="2">
        <v>2079</v>
      </c>
      <c r="HO176" s="2">
        <v>2077</v>
      </c>
      <c r="HP176" s="2">
        <v>2047</v>
      </c>
      <c r="HQ176" s="2">
        <v>2053</v>
      </c>
      <c r="HR176" s="2">
        <v>2036</v>
      </c>
      <c r="HS176" s="2">
        <v>2030</v>
      </c>
      <c r="HT176" s="2">
        <v>2024</v>
      </c>
      <c r="HU176" s="2">
        <v>2010</v>
      </c>
      <c r="HV176" s="2">
        <v>2017</v>
      </c>
      <c r="HW176" s="2">
        <v>2011</v>
      </c>
      <c r="HX176" s="2">
        <v>1993</v>
      </c>
      <c r="HY176" s="2">
        <v>1992</v>
      </c>
      <c r="HZ176" s="2">
        <v>1996</v>
      </c>
      <c r="IA176" s="2">
        <v>2020</v>
      </c>
      <c r="IB176" s="2">
        <v>2065</v>
      </c>
      <c r="IC176" s="2">
        <v>2060</v>
      </c>
      <c r="ID176" s="2">
        <v>2056</v>
      </c>
      <c r="IE176" s="2">
        <v>2045</v>
      </c>
      <c r="IF176" s="2">
        <v>2049</v>
      </c>
      <c r="IG176" s="2">
        <v>2027</v>
      </c>
      <c r="IH176" s="2">
        <v>2027</v>
      </c>
      <c r="II176" s="2">
        <v>2046</v>
      </c>
      <c r="IJ176" s="2">
        <v>2099</v>
      </c>
      <c r="IK176" s="2">
        <v>2084</v>
      </c>
      <c r="IL176" s="2">
        <v>2085</v>
      </c>
      <c r="IM176" s="2">
        <v>2120</v>
      </c>
      <c r="IN176" s="2">
        <v>2091</v>
      </c>
      <c r="IO176" s="2">
        <v>2019</v>
      </c>
      <c r="IP176" s="2">
        <v>2015</v>
      </c>
      <c r="IQ176" s="2">
        <v>2029</v>
      </c>
      <c r="IR176" s="2">
        <v>2014</v>
      </c>
      <c r="IS176" s="2">
        <v>1992</v>
      </c>
      <c r="IT176" s="2">
        <v>1985</v>
      </c>
    </row>
    <row r="177" spans="1:254" ht="15.9" customHeight="1">
      <c r="A177" s="65" t="s">
        <v>348</v>
      </c>
      <c r="B177" s="25" t="s">
        <v>349</v>
      </c>
      <c r="C177" s="39">
        <v>1550</v>
      </c>
      <c r="D177" s="38">
        <v>-12</v>
      </c>
      <c r="E177" s="34">
        <v>1562</v>
      </c>
      <c r="F177" s="34">
        <v>1535</v>
      </c>
      <c r="G177" s="29">
        <v>1486</v>
      </c>
      <c r="H177" s="29">
        <v>1525</v>
      </c>
      <c r="I177" s="29">
        <v>1500</v>
      </c>
      <c r="J177" s="29">
        <v>1489</v>
      </c>
      <c r="K177" s="29">
        <v>1488</v>
      </c>
      <c r="L177" s="29">
        <v>1538</v>
      </c>
      <c r="M177" s="29">
        <v>1545</v>
      </c>
      <c r="N177" s="29">
        <v>1510</v>
      </c>
      <c r="O177" s="29">
        <v>1537</v>
      </c>
      <c r="P177" s="29">
        <v>1565</v>
      </c>
      <c r="Q177" s="29">
        <v>1544</v>
      </c>
      <c r="R177" s="29">
        <v>1502</v>
      </c>
      <c r="S177" s="29">
        <v>1544</v>
      </c>
      <c r="T177" s="29">
        <v>1538</v>
      </c>
      <c r="U177" s="29">
        <v>1511</v>
      </c>
      <c r="V177" s="29">
        <v>1519</v>
      </c>
      <c r="W177" s="29">
        <v>1525</v>
      </c>
      <c r="X177" s="29">
        <v>1525</v>
      </c>
      <c r="Y177" s="29">
        <v>1520</v>
      </c>
      <c r="Z177" s="29">
        <v>1596</v>
      </c>
      <c r="AA177" s="29">
        <v>1571</v>
      </c>
      <c r="AB177" s="29">
        <v>1578</v>
      </c>
      <c r="AC177" s="29">
        <v>1550</v>
      </c>
      <c r="AD177" s="29">
        <v>1548</v>
      </c>
      <c r="AE177" s="29">
        <v>1480</v>
      </c>
      <c r="AF177" s="29">
        <v>1535</v>
      </c>
      <c r="AG177" s="29">
        <v>1517</v>
      </c>
      <c r="AH177" s="29">
        <v>1484</v>
      </c>
      <c r="AI177" s="29">
        <v>1480</v>
      </c>
      <c r="AJ177" s="29">
        <v>1502</v>
      </c>
      <c r="AK177" s="29">
        <v>1505</v>
      </c>
      <c r="AL177" s="29">
        <v>1455</v>
      </c>
      <c r="AM177" s="29">
        <v>1458</v>
      </c>
      <c r="AN177" s="29">
        <v>1452</v>
      </c>
      <c r="AO177" s="29">
        <v>1443</v>
      </c>
      <c r="AP177" s="29">
        <v>1473</v>
      </c>
      <c r="AQ177" s="29">
        <v>1434</v>
      </c>
      <c r="AR177" s="29">
        <v>1420</v>
      </c>
      <c r="AS177" s="29">
        <v>1463</v>
      </c>
      <c r="AT177" s="29">
        <v>1452</v>
      </c>
      <c r="AU177" s="29">
        <v>1418</v>
      </c>
      <c r="AV177" s="29">
        <v>1441</v>
      </c>
      <c r="AW177" s="29">
        <v>1430</v>
      </c>
      <c r="AX177" s="29">
        <v>1516</v>
      </c>
      <c r="AY177" s="29">
        <v>1518</v>
      </c>
      <c r="AZ177" s="29">
        <v>1566</v>
      </c>
      <c r="BA177" s="29">
        <v>1524</v>
      </c>
      <c r="BB177" s="29">
        <v>1491</v>
      </c>
      <c r="BC177" s="29">
        <v>1540</v>
      </c>
      <c r="BD177" s="29">
        <v>1584</v>
      </c>
      <c r="BE177" s="29">
        <v>1581</v>
      </c>
      <c r="BF177" s="29">
        <v>1496</v>
      </c>
      <c r="BG177" s="29">
        <v>1436</v>
      </c>
      <c r="BH177" s="29">
        <v>1380</v>
      </c>
      <c r="BI177" s="29">
        <v>1395</v>
      </c>
      <c r="BJ177" s="29">
        <v>1432</v>
      </c>
      <c r="BK177" s="29">
        <v>1469</v>
      </c>
      <c r="BL177" s="30">
        <v>1480</v>
      </c>
      <c r="BM177" s="2">
        <v>1480</v>
      </c>
      <c r="BN177" s="2">
        <v>1479</v>
      </c>
      <c r="BO177" s="2">
        <v>1522</v>
      </c>
      <c r="BP177" s="2">
        <v>1509</v>
      </c>
      <c r="BQ177" s="2">
        <v>1529</v>
      </c>
      <c r="BR177" s="2">
        <v>1590</v>
      </c>
      <c r="BS177" s="2">
        <v>1111</v>
      </c>
      <c r="BT177" s="2">
        <v>961</v>
      </c>
      <c r="BU177" s="2">
        <v>818</v>
      </c>
      <c r="BV177" s="2">
        <v>881</v>
      </c>
      <c r="BW177" s="2">
        <v>879</v>
      </c>
      <c r="BX177" s="2">
        <v>914</v>
      </c>
      <c r="BY177" s="2">
        <v>926</v>
      </c>
      <c r="BZ177" s="2">
        <v>923</v>
      </c>
      <c r="CA177" s="2">
        <v>914</v>
      </c>
      <c r="CB177" s="2">
        <v>914</v>
      </c>
      <c r="CC177" s="2">
        <v>855</v>
      </c>
      <c r="CD177" s="2">
        <v>840</v>
      </c>
      <c r="CE177" s="2">
        <v>835</v>
      </c>
      <c r="CF177" s="2">
        <v>840</v>
      </c>
      <c r="CG177" s="2">
        <v>840</v>
      </c>
      <c r="CH177" s="2">
        <v>853</v>
      </c>
      <c r="CI177" s="2">
        <v>820</v>
      </c>
      <c r="CJ177" s="2">
        <v>820</v>
      </c>
      <c r="CK177" s="2">
        <v>823</v>
      </c>
      <c r="CL177" s="2">
        <v>834</v>
      </c>
      <c r="CM177" s="2">
        <v>823</v>
      </c>
      <c r="CN177" s="2">
        <v>798</v>
      </c>
      <c r="CO177" s="2">
        <v>798</v>
      </c>
      <c r="CP177" s="2">
        <v>840</v>
      </c>
      <c r="CQ177" s="2">
        <v>870</v>
      </c>
      <c r="CR177" s="2">
        <v>882</v>
      </c>
      <c r="CS177" s="2">
        <v>863</v>
      </c>
      <c r="CT177" s="2">
        <v>858</v>
      </c>
      <c r="CU177" s="2">
        <v>909</v>
      </c>
      <c r="CV177" s="2">
        <v>932</v>
      </c>
      <c r="CW177" s="2">
        <v>937</v>
      </c>
      <c r="CX177" s="2">
        <v>927</v>
      </c>
      <c r="CY177" s="2">
        <v>928</v>
      </c>
      <c r="CZ177" s="2">
        <v>954</v>
      </c>
      <c r="DA177" s="2">
        <v>1000</v>
      </c>
      <c r="DB177" s="2">
        <v>969</v>
      </c>
      <c r="DC177" s="2">
        <v>933</v>
      </c>
      <c r="DD177" s="2">
        <v>984</v>
      </c>
      <c r="DE177" s="2">
        <v>1019</v>
      </c>
      <c r="DF177" s="2">
        <v>999</v>
      </c>
      <c r="DG177" s="2">
        <v>1074</v>
      </c>
      <c r="DH177" s="2">
        <v>1084</v>
      </c>
      <c r="DI177" s="2">
        <v>1084</v>
      </c>
      <c r="DJ177" s="2">
        <v>1098</v>
      </c>
      <c r="DK177" s="2">
        <v>1128</v>
      </c>
      <c r="DL177" s="2">
        <v>1127</v>
      </c>
      <c r="DM177" s="2">
        <v>1154</v>
      </c>
      <c r="DN177" s="2">
        <v>1175</v>
      </c>
      <c r="DO177" s="2">
        <v>1166</v>
      </c>
      <c r="DP177" s="2">
        <v>1159</v>
      </c>
      <c r="DQ177" s="2">
        <v>1169</v>
      </c>
      <c r="DR177" s="2">
        <v>1167</v>
      </c>
      <c r="DS177" s="2">
        <v>1184</v>
      </c>
      <c r="DT177" s="2">
        <v>1164</v>
      </c>
      <c r="DU177" s="2">
        <v>1174</v>
      </c>
      <c r="DV177" s="2">
        <v>1127</v>
      </c>
      <c r="DW177" s="2">
        <v>1105</v>
      </c>
      <c r="DX177" s="2">
        <v>1064</v>
      </c>
      <c r="DY177" s="2">
        <v>1026</v>
      </c>
      <c r="DZ177" s="2">
        <v>906</v>
      </c>
      <c r="EA177" s="2">
        <v>854</v>
      </c>
      <c r="EB177" s="2">
        <v>841</v>
      </c>
      <c r="EC177" s="2">
        <v>835</v>
      </c>
      <c r="ED177" s="2">
        <v>856</v>
      </c>
      <c r="EE177" s="2">
        <v>868</v>
      </c>
      <c r="EF177" s="2">
        <v>888</v>
      </c>
      <c r="EG177" s="2">
        <v>886</v>
      </c>
      <c r="EH177" s="2">
        <v>883</v>
      </c>
      <c r="EI177" s="2">
        <v>889</v>
      </c>
      <c r="EJ177" s="2">
        <v>877</v>
      </c>
      <c r="EK177" s="2">
        <v>882</v>
      </c>
      <c r="EL177" s="2">
        <v>873</v>
      </c>
      <c r="EM177" s="2">
        <v>860</v>
      </c>
      <c r="EN177" s="2">
        <v>859</v>
      </c>
      <c r="EO177" s="2">
        <v>818</v>
      </c>
      <c r="EP177" s="2">
        <v>820</v>
      </c>
      <c r="EQ177" s="2">
        <v>830</v>
      </c>
      <c r="ER177" s="2">
        <v>830</v>
      </c>
      <c r="ES177" s="2">
        <v>832</v>
      </c>
      <c r="ET177" s="2">
        <v>835</v>
      </c>
      <c r="EU177" s="2">
        <v>841</v>
      </c>
      <c r="EV177" s="2">
        <v>845</v>
      </c>
      <c r="EW177" s="2">
        <v>861</v>
      </c>
      <c r="EX177" s="2">
        <v>861</v>
      </c>
      <c r="EY177" s="2">
        <v>877</v>
      </c>
      <c r="EZ177" s="2">
        <v>877</v>
      </c>
      <c r="FA177" s="2">
        <v>844</v>
      </c>
      <c r="FB177" s="2">
        <v>844</v>
      </c>
      <c r="FC177" s="2">
        <v>865</v>
      </c>
      <c r="FD177" s="2">
        <v>897</v>
      </c>
      <c r="FE177" s="2">
        <v>900</v>
      </c>
      <c r="FF177" s="2">
        <v>862</v>
      </c>
      <c r="FG177" s="2">
        <v>843</v>
      </c>
      <c r="FH177" s="2">
        <v>860</v>
      </c>
      <c r="FI177" s="2">
        <v>859</v>
      </c>
      <c r="FJ177" s="2">
        <v>860</v>
      </c>
      <c r="FK177" s="2">
        <v>865</v>
      </c>
      <c r="FL177" s="2">
        <v>868</v>
      </c>
      <c r="FM177" s="2">
        <v>870</v>
      </c>
      <c r="FN177" s="2">
        <v>873</v>
      </c>
      <c r="FO177" s="2">
        <v>901</v>
      </c>
      <c r="FP177" s="2">
        <v>903</v>
      </c>
      <c r="FQ177" s="2">
        <v>914</v>
      </c>
      <c r="FR177" s="2">
        <v>904</v>
      </c>
      <c r="FS177" s="2">
        <v>926</v>
      </c>
      <c r="FT177" s="2">
        <v>920</v>
      </c>
      <c r="FU177" s="2">
        <v>931</v>
      </c>
      <c r="FV177" s="2">
        <v>927</v>
      </c>
      <c r="FW177" s="2">
        <v>945</v>
      </c>
      <c r="FX177" s="2">
        <v>937</v>
      </c>
      <c r="FY177" s="2">
        <v>934</v>
      </c>
      <c r="FZ177" s="2">
        <v>860</v>
      </c>
      <c r="GA177" s="2">
        <v>849</v>
      </c>
      <c r="GB177" s="2">
        <v>845</v>
      </c>
      <c r="GC177" s="2">
        <v>879</v>
      </c>
      <c r="GD177" s="2">
        <v>888</v>
      </c>
      <c r="GE177" s="2">
        <v>916</v>
      </c>
      <c r="GF177" s="2">
        <v>867</v>
      </c>
      <c r="GG177" s="2">
        <v>726</v>
      </c>
      <c r="GH177" s="2">
        <v>704</v>
      </c>
      <c r="GI177" s="2">
        <v>701</v>
      </c>
      <c r="GJ177" s="2">
        <v>709</v>
      </c>
      <c r="GK177" s="2">
        <v>741</v>
      </c>
      <c r="GL177" s="2">
        <v>742</v>
      </c>
      <c r="GM177" s="2">
        <v>727</v>
      </c>
      <c r="GN177" s="2">
        <v>724</v>
      </c>
      <c r="GO177" s="2">
        <v>713</v>
      </c>
      <c r="GP177" s="2">
        <v>710</v>
      </c>
      <c r="GQ177" s="2">
        <v>705</v>
      </c>
      <c r="GR177" s="2">
        <v>697</v>
      </c>
      <c r="GS177" s="2">
        <v>694</v>
      </c>
      <c r="GT177" s="2">
        <v>687</v>
      </c>
      <c r="GU177" s="2">
        <v>677</v>
      </c>
      <c r="GV177" s="2">
        <v>696</v>
      </c>
      <c r="GW177" s="2">
        <v>698</v>
      </c>
      <c r="GX177" s="2">
        <v>694</v>
      </c>
      <c r="GY177" s="2">
        <v>703</v>
      </c>
      <c r="GZ177" s="2">
        <v>720</v>
      </c>
      <c r="HA177" s="2">
        <v>705</v>
      </c>
      <c r="HB177" s="2">
        <v>706</v>
      </c>
      <c r="HC177" s="2">
        <v>707</v>
      </c>
      <c r="HD177" s="2">
        <v>744</v>
      </c>
      <c r="HE177" s="2">
        <v>746</v>
      </c>
      <c r="HF177" s="2">
        <v>758</v>
      </c>
      <c r="HG177" s="2">
        <v>766</v>
      </c>
      <c r="HH177" s="2">
        <v>762</v>
      </c>
      <c r="HI177" s="2">
        <v>769</v>
      </c>
      <c r="HJ177" s="2">
        <v>768</v>
      </c>
      <c r="HK177" s="2">
        <v>769</v>
      </c>
      <c r="HL177" s="2">
        <v>764</v>
      </c>
      <c r="HM177" s="2">
        <v>668</v>
      </c>
      <c r="HN177" s="2">
        <v>664</v>
      </c>
      <c r="HO177" s="2">
        <v>667</v>
      </c>
      <c r="HP177" s="2">
        <v>672</v>
      </c>
      <c r="HQ177" s="2">
        <v>687</v>
      </c>
      <c r="HR177" s="2">
        <v>689</v>
      </c>
      <c r="HS177" s="2">
        <v>689</v>
      </c>
      <c r="HT177" s="2">
        <v>674</v>
      </c>
      <c r="HU177" s="2">
        <v>679</v>
      </c>
      <c r="HV177" s="2">
        <v>680</v>
      </c>
      <c r="HW177" s="2">
        <v>674</v>
      </c>
      <c r="HX177" s="2">
        <v>690</v>
      </c>
      <c r="HY177" s="2">
        <v>702</v>
      </c>
      <c r="HZ177" s="2">
        <v>698</v>
      </c>
      <c r="IA177" s="2">
        <v>696</v>
      </c>
      <c r="IB177" s="2">
        <v>729</v>
      </c>
      <c r="IC177" s="2">
        <v>743</v>
      </c>
      <c r="ID177" s="2">
        <v>745</v>
      </c>
      <c r="IE177" s="2">
        <v>746</v>
      </c>
      <c r="IF177" s="2">
        <v>723</v>
      </c>
      <c r="IG177" s="2">
        <v>724</v>
      </c>
      <c r="IH177" s="2">
        <v>717</v>
      </c>
      <c r="II177" s="2">
        <v>688</v>
      </c>
      <c r="IJ177" s="2">
        <v>677</v>
      </c>
      <c r="IK177" s="2">
        <v>673</v>
      </c>
      <c r="IL177" s="2">
        <v>675</v>
      </c>
      <c r="IM177" s="2">
        <v>680</v>
      </c>
      <c r="IN177" s="2">
        <v>655</v>
      </c>
      <c r="IO177" s="2">
        <v>565</v>
      </c>
      <c r="IP177" s="2">
        <v>500</v>
      </c>
      <c r="IQ177" s="2">
        <v>507</v>
      </c>
      <c r="IR177" s="2">
        <v>498.5</v>
      </c>
      <c r="IS177" s="2">
        <v>500</v>
      </c>
      <c r="IT177" s="2">
        <v>504</v>
      </c>
    </row>
    <row r="178" spans="1:254" ht="15.9" customHeight="1">
      <c r="A178" s="65" t="s">
        <v>350</v>
      </c>
      <c r="B178" s="25" t="s">
        <v>351</v>
      </c>
      <c r="C178" s="39">
        <v>3914</v>
      </c>
      <c r="D178" s="38">
        <v>-18</v>
      </c>
      <c r="E178" s="34">
        <v>3932</v>
      </c>
      <c r="F178" s="34">
        <v>3884</v>
      </c>
      <c r="G178" s="29">
        <v>3921</v>
      </c>
      <c r="H178" s="29">
        <v>3960</v>
      </c>
      <c r="I178" s="29">
        <v>3899</v>
      </c>
      <c r="J178" s="29">
        <v>3950</v>
      </c>
      <c r="K178" s="29">
        <v>3935</v>
      </c>
      <c r="L178" s="29">
        <v>4077</v>
      </c>
      <c r="M178" s="29">
        <v>4039</v>
      </c>
      <c r="N178" s="29">
        <v>3890</v>
      </c>
      <c r="O178" s="29">
        <v>3851</v>
      </c>
      <c r="P178" s="29">
        <v>3845</v>
      </c>
      <c r="Q178" s="29">
        <v>3880</v>
      </c>
      <c r="R178" s="29">
        <v>3838</v>
      </c>
      <c r="S178" s="29">
        <v>3806</v>
      </c>
      <c r="T178" s="29">
        <v>3790</v>
      </c>
      <c r="U178" s="29">
        <v>3770</v>
      </c>
      <c r="V178" s="29">
        <v>3781</v>
      </c>
      <c r="W178" s="29">
        <v>3763</v>
      </c>
      <c r="X178" s="29">
        <v>3758</v>
      </c>
      <c r="Y178" s="29">
        <v>3772</v>
      </c>
      <c r="Z178" s="29">
        <v>3772</v>
      </c>
      <c r="AA178" s="29">
        <v>3764</v>
      </c>
      <c r="AB178" s="29">
        <v>3729</v>
      </c>
      <c r="AC178" s="29">
        <v>3712</v>
      </c>
      <c r="AD178" s="29">
        <v>3675</v>
      </c>
      <c r="AE178" s="29">
        <v>3681</v>
      </c>
      <c r="AF178" s="29">
        <v>3691</v>
      </c>
      <c r="AG178" s="29">
        <v>3645</v>
      </c>
      <c r="AH178" s="29">
        <v>3630</v>
      </c>
      <c r="AI178" s="29">
        <v>3595</v>
      </c>
      <c r="AJ178" s="29">
        <v>3605</v>
      </c>
      <c r="AK178" s="29">
        <v>3597</v>
      </c>
      <c r="AL178" s="29">
        <v>3581</v>
      </c>
      <c r="AM178" s="29">
        <v>3581</v>
      </c>
      <c r="AN178" s="29">
        <v>3599</v>
      </c>
      <c r="AO178" s="29">
        <v>3578</v>
      </c>
      <c r="AP178" s="29">
        <v>3640</v>
      </c>
      <c r="AQ178" s="29">
        <v>3637</v>
      </c>
      <c r="AR178" s="29">
        <v>3646</v>
      </c>
      <c r="AS178" s="29">
        <v>3642</v>
      </c>
      <c r="AT178" s="29">
        <v>3606</v>
      </c>
      <c r="AU178" s="29">
        <v>3577</v>
      </c>
      <c r="AV178" s="29">
        <v>3555</v>
      </c>
      <c r="AW178" s="29">
        <v>3526</v>
      </c>
      <c r="AX178" s="29">
        <v>3543</v>
      </c>
      <c r="AY178" s="29">
        <v>3544</v>
      </c>
      <c r="AZ178" s="29">
        <v>3594</v>
      </c>
      <c r="BA178" s="29">
        <v>3618</v>
      </c>
      <c r="BB178" s="29">
        <v>3585</v>
      </c>
      <c r="BC178" s="29">
        <v>3574</v>
      </c>
      <c r="BD178" s="29">
        <v>3606</v>
      </c>
      <c r="BE178" s="29">
        <v>3660</v>
      </c>
      <c r="BF178" s="29">
        <v>3635</v>
      </c>
      <c r="BG178" s="29">
        <v>3669</v>
      </c>
      <c r="BH178" s="29">
        <v>3696</v>
      </c>
      <c r="BI178" s="29">
        <v>3717</v>
      </c>
      <c r="BJ178" s="29">
        <v>3687</v>
      </c>
      <c r="BK178" s="29">
        <v>3705</v>
      </c>
      <c r="BL178" s="30">
        <v>3689</v>
      </c>
      <c r="BM178" s="2">
        <v>3682</v>
      </c>
      <c r="BN178" s="2">
        <v>3702</v>
      </c>
      <c r="BO178" s="2">
        <v>3711</v>
      </c>
      <c r="BP178" s="2">
        <v>3687</v>
      </c>
      <c r="BQ178" s="2">
        <v>3627</v>
      </c>
      <c r="BR178" s="2">
        <v>3623</v>
      </c>
      <c r="BS178" s="2">
        <v>3717</v>
      </c>
      <c r="BT178" s="2">
        <v>3762</v>
      </c>
      <c r="BU178" s="2">
        <v>3929</v>
      </c>
      <c r="BV178" s="2">
        <v>3845</v>
      </c>
      <c r="BW178" s="2">
        <v>3850</v>
      </c>
      <c r="BX178" s="2">
        <v>3876</v>
      </c>
      <c r="BY178" s="2">
        <v>3877</v>
      </c>
      <c r="BZ178" s="2">
        <v>3969</v>
      </c>
      <c r="CA178" s="2">
        <v>3927</v>
      </c>
      <c r="CB178" s="2">
        <v>3912</v>
      </c>
      <c r="CC178" s="2">
        <v>3894</v>
      </c>
      <c r="CD178" s="2">
        <v>3910</v>
      </c>
      <c r="CE178" s="2">
        <v>3910</v>
      </c>
      <c r="CF178" s="2">
        <v>3954</v>
      </c>
      <c r="CG178" s="2">
        <v>3968</v>
      </c>
      <c r="CH178" s="2">
        <v>3939</v>
      </c>
      <c r="CI178" s="2">
        <v>3911</v>
      </c>
      <c r="CJ178" s="2">
        <v>3895</v>
      </c>
      <c r="CK178" s="2">
        <v>3861</v>
      </c>
      <c r="CL178" s="2">
        <v>3891</v>
      </c>
      <c r="CM178" s="2">
        <v>3865</v>
      </c>
      <c r="CN178" s="2">
        <v>3830</v>
      </c>
      <c r="CO178" s="2">
        <v>3765</v>
      </c>
      <c r="CP178" s="2">
        <v>3909</v>
      </c>
      <c r="CQ178" s="2">
        <v>3906</v>
      </c>
      <c r="CR178" s="2">
        <v>3916</v>
      </c>
      <c r="CS178" s="2">
        <v>3867</v>
      </c>
      <c r="CT178" s="2">
        <v>3827</v>
      </c>
      <c r="CU178" s="2">
        <v>3909</v>
      </c>
      <c r="CV178" s="2">
        <v>3916</v>
      </c>
      <c r="CW178" s="2">
        <v>3869</v>
      </c>
      <c r="CX178" s="2">
        <v>3874</v>
      </c>
      <c r="CY178" s="2">
        <v>3905</v>
      </c>
      <c r="CZ178" s="2">
        <v>3963</v>
      </c>
      <c r="DA178" s="2">
        <v>4014</v>
      </c>
      <c r="DB178" s="2">
        <v>4002</v>
      </c>
      <c r="DC178" s="2">
        <v>3927</v>
      </c>
      <c r="DD178" s="2">
        <v>3997</v>
      </c>
      <c r="DE178" s="2">
        <v>4023</v>
      </c>
      <c r="DF178" s="2">
        <v>3975</v>
      </c>
      <c r="DG178" s="2">
        <v>4091</v>
      </c>
      <c r="DH178" s="2">
        <v>4122</v>
      </c>
      <c r="DI178" s="2">
        <v>4111</v>
      </c>
      <c r="DJ178" s="2">
        <v>4113</v>
      </c>
      <c r="DK178" s="2">
        <v>4071</v>
      </c>
      <c r="DL178" s="2">
        <v>4099</v>
      </c>
      <c r="DM178" s="2">
        <v>4095</v>
      </c>
      <c r="DN178" s="2">
        <v>4105</v>
      </c>
      <c r="DO178" s="2">
        <v>4067</v>
      </c>
      <c r="DP178" s="2">
        <v>4021</v>
      </c>
      <c r="DQ178" s="2">
        <v>4039</v>
      </c>
      <c r="DR178" s="2">
        <v>4170</v>
      </c>
      <c r="DS178" s="2">
        <v>4159</v>
      </c>
      <c r="DT178" s="2">
        <v>4145</v>
      </c>
      <c r="DU178" s="2">
        <v>4102</v>
      </c>
      <c r="DV178" s="2">
        <v>4027</v>
      </c>
      <c r="DW178" s="2">
        <v>4003</v>
      </c>
      <c r="DX178" s="2">
        <v>3940</v>
      </c>
      <c r="DY178" s="2">
        <v>3968</v>
      </c>
      <c r="DZ178" s="2">
        <v>3963</v>
      </c>
      <c r="EA178" s="2">
        <v>4052</v>
      </c>
      <c r="EB178" s="2">
        <v>4013</v>
      </c>
      <c r="EC178" s="2">
        <v>4050</v>
      </c>
      <c r="ED178" s="2">
        <v>4094</v>
      </c>
      <c r="EE178" s="2">
        <v>4140</v>
      </c>
      <c r="EF178" s="2">
        <v>4185</v>
      </c>
      <c r="EG178" s="2">
        <v>4180</v>
      </c>
      <c r="EH178" s="2">
        <v>4191</v>
      </c>
      <c r="EI178" s="2">
        <v>4243</v>
      </c>
      <c r="EJ178" s="2">
        <v>4238</v>
      </c>
      <c r="EK178" s="2">
        <v>4265</v>
      </c>
      <c r="EL178" s="2">
        <v>4255</v>
      </c>
      <c r="EM178" s="2">
        <v>4282</v>
      </c>
      <c r="EN178" s="2">
        <v>4300</v>
      </c>
      <c r="EO178" s="2">
        <v>4275</v>
      </c>
      <c r="EP178" s="2">
        <v>4270</v>
      </c>
      <c r="EQ178" s="2">
        <v>4310</v>
      </c>
      <c r="ER178" s="2">
        <v>4284</v>
      </c>
      <c r="ES178" s="2">
        <v>4252</v>
      </c>
      <c r="ET178" s="2">
        <v>4259</v>
      </c>
      <c r="EU178" s="2">
        <v>4252</v>
      </c>
      <c r="EV178" s="2">
        <v>4254</v>
      </c>
      <c r="EW178" s="2">
        <v>4246</v>
      </c>
      <c r="EX178" s="2">
        <v>4267</v>
      </c>
      <c r="EY178" s="2">
        <v>4315</v>
      </c>
      <c r="EZ178" s="2">
        <v>4280</v>
      </c>
      <c r="FA178" s="2">
        <v>4250</v>
      </c>
      <c r="FB178" s="2">
        <v>4228</v>
      </c>
      <c r="FC178" s="2">
        <v>4215</v>
      </c>
      <c r="FD178" s="2">
        <v>4238</v>
      </c>
      <c r="FE178" s="2">
        <v>4229</v>
      </c>
      <c r="FF178" s="2">
        <v>4186</v>
      </c>
      <c r="FG178" s="2">
        <v>4199</v>
      </c>
      <c r="FH178" s="2">
        <v>4171</v>
      </c>
      <c r="FI178" s="2">
        <v>4164</v>
      </c>
      <c r="FJ178" s="2">
        <v>4155</v>
      </c>
      <c r="FK178" s="2">
        <v>4178</v>
      </c>
      <c r="FL178" s="2">
        <v>4208</v>
      </c>
      <c r="FM178" s="2">
        <v>4175</v>
      </c>
      <c r="FN178" s="2">
        <v>4180</v>
      </c>
      <c r="FO178" s="2">
        <v>4246</v>
      </c>
      <c r="FP178" s="2">
        <v>4251</v>
      </c>
      <c r="FQ178" s="2">
        <v>4220</v>
      </c>
      <c r="FR178" s="2">
        <v>4209</v>
      </c>
      <c r="FS178" s="2">
        <v>4157</v>
      </c>
      <c r="FT178" s="2">
        <v>4145</v>
      </c>
      <c r="FU178" s="2">
        <v>4026</v>
      </c>
      <c r="FV178" s="2">
        <v>4019</v>
      </c>
      <c r="FW178" s="2">
        <v>4060</v>
      </c>
      <c r="FX178" s="2">
        <v>4089</v>
      </c>
      <c r="FY178" s="2">
        <v>4075</v>
      </c>
      <c r="FZ178" s="2">
        <v>4071</v>
      </c>
      <c r="GA178" s="2">
        <v>4115</v>
      </c>
      <c r="GB178" s="2">
        <v>4093</v>
      </c>
      <c r="GC178" s="2">
        <v>4090</v>
      </c>
      <c r="GD178" s="2">
        <v>4054</v>
      </c>
      <c r="GE178" s="2">
        <v>4042</v>
      </c>
      <c r="GF178" s="2">
        <v>4095</v>
      </c>
      <c r="GG178" s="2">
        <v>4105</v>
      </c>
      <c r="GH178" s="2">
        <v>4102</v>
      </c>
      <c r="GI178" s="2">
        <v>4254</v>
      </c>
      <c r="GJ178" s="2">
        <v>4456</v>
      </c>
      <c r="GK178" s="2">
        <v>4107</v>
      </c>
      <c r="GL178" s="2">
        <v>4161</v>
      </c>
      <c r="GM178" s="2">
        <v>4144</v>
      </c>
      <c r="GN178" s="2">
        <v>4170</v>
      </c>
      <c r="GO178" s="2">
        <v>4108</v>
      </c>
      <c r="GP178" s="2">
        <v>4100</v>
      </c>
      <c r="GQ178" s="2">
        <v>4066</v>
      </c>
      <c r="GR178" s="2">
        <v>4040</v>
      </c>
      <c r="GS178" s="2">
        <v>4062</v>
      </c>
      <c r="GT178" s="2">
        <v>4062</v>
      </c>
      <c r="GU178" s="2">
        <v>4067</v>
      </c>
      <c r="GV178" s="2">
        <v>4134</v>
      </c>
      <c r="GW178" s="2">
        <v>4131</v>
      </c>
      <c r="GX178" s="2">
        <v>4185</v>
      </c>
      <c r="GY178" s="2">
        <v>4176</v>
      </c>
      <c r="GZ178" s="2">
        <v>4156</v>
      </c>
      <c r="HA178" s="2">
        <v>4073</v>
      </c>
      <c r="HB178" s="2">
        <v>4068</v>
      </c>
      <c r="HC178" s="2">
        <v>4167</v>
      </c>
      <c r="HD178" s="2">
        <v>4292</v>
      </c>
      <c r="HE178" s="2">
        <v>4275</v>
      </c>
      <c r="HF178" s="2">
        <v>4335</v>
      </c>
      <c r="HG178" s="2">
        <v>4269</v>
      </c>
      <c r="HH178" s="2">
        <v>4332</v>
      </c>
      <c r="HI178" s="2">
        <v>4332</v>
      </c>
      <c r="HJ178" s="2">
        <v>4357</v>
      </c>
      <c r="HK178" s="2">
        <v>4363</v>
      </c>
      <c r="HL178" s="2">
        <v>4330</v>
      </c>
      <c r="HM178" s="2">
        <v>4345</v>
      </c>
      <c r="HN178" s="2">
        <v>4374</v>
      </c>
      <c r="HO178" s="2">
        <v>4343</v>
      </c>
      <c r="HP178" s="2">
        <v>4350</v>
      </c>
      <c r="HQ178" s="2">
        <v>4374</v>
      </c>
      <c r="HR178" s="2">
        <v>4346</v>
      </c>
      <c r="HS178" s="2">
        <v>4312</v>
      </c>
      <c r="HT178" s="2">
        <v>4327</v>
      </c>
      <c r="HU178" s="2">
        <v>4302</v>
      </c>
      <c r="HV178" s="2">
        <v>4286</v>
      </c>
      <c r="HW178" s="2">
        <v>4248</v>
      </c>
      <c r="HX178" s="2">
        <v>4230</v>
      </c>
      <c r="HY178" s="2">
        <v>4248</v>
      </c>
      <c r="HZ178" s="2">
        <v>4233</v>
      </c>
      <c r="IA178" s="2">
        <v>4238</v>
      </c>
      <c r="IB178" s="2">
        <v>4318</v>
      </c>
      <c r="IC178" s="2">
        <v>4343</v>
      </c>
      <c r="ID178" s="2">
        <v>4289</v>
      </c>
      <c r="IE178" s="2">
        <v>4290</v>
      </c>
      <c r="IF178" s="2">
        <v>4244</v>
      </c>
      <c r="IG178" s="2">
        <v>4230</v>
      </c>
      <c r="IH178" s="2">
        <v>4221</v>
      </c>
      <c r="II178" s="2">
        <v>4313</v>
      </c>
      <c r="IJ178" s="2">
        <v>4384</v>
      </c>
      <c r="IK178" s="2">
        <v>4399</v>
      </c>
      <c r="IL178" s="2">
        <v>4393</v>
      </c>
      <c r="IM178" s="2">
        <v>4320</v>
      </c>
      <c r="IN178" s="2">
        <v>4358</v>
      </c>
      <c r="IO178" s="2">
        <v>4293</v>
      </c>
      <c r="IP178" s="2">
        <v>4236</v>
      </c>
      <c r="IQ178" s="2">
        <v>4305</v>
      </c>
      <c r="IR178" s="2">
        <v>4240</v>
      </c>
      <c r="IS178" s="2">
        <v>4237</v>
      </c>
      <c r="IT178" s="2">
        <v>4250</v>
      </c>
    </row>
    <row r="179" spans="1:254" ht="15.9" customHeight="1">
      <c r="A179" s="65" t="s">
        <v>352</v>
      </c>
      <c r="B179" s="25" t="s">
        <v>353</v>
      </c>
      <c r="C179" s="39">
        <v>2915</v>
      </c>
      <c r="D179" s="38">
        <v>15</v>
      </c>
      <c r="E179" s="34">
        <v>2900</v>
      </c>
      <c r="F179" s="34">
        <v>2862</v>
      </c>
      <c r="G179" s="29">
        <v>2861</v>
      </c>
      <c r="H179" s="29">
        <v>2906</v>
      </c>
      <c r="I179" s="29">
        <v>2894</v>
      </c>
      <c r="J179" s="29">
        <v>2926</v>
      </c>
      <c r="K179" s="29">
        <v>2949</v>
      </c>
      <c r="L179" s="29">
        <v>2847</v>
      </c>
      <c r="M179" s="29">
        <v>2827</v>
      </c>
      <c r="N179" s="29">
        <v>2779</v>
      </c>
      <c r="O179" s="29">
        <v>2780</v>
      </c>
      <c r="P179" s="29">
        <v>2736</v>
      </c>
      <c r="Q179" s="29">
        <v>2726</v>
      </c>
      <c r="R179" s="29">
        <v>2702</v>
      </c>
      <c r="S179" s="29">
        <v>2738</v>
      </c>
      <c r="T179" s="29">
        <v>2702</v>
      </c>
      <c r="U179" s="29">
        <v>2713</v>
      </c>
      <c r="V179" s="29">
        <v>2731</v>
      </c>
      <c r="W179" s="29">
        <v>2715</v>
      </c>
      <c r="X179" s="29">
        <v>2682</v>
      </c>
      <c r="Y179" s="29">
        <v>2706</v>
      </c>
      <c r="Z179" s="29">
        <v>2730</v>
      </c>
      <c r="AA179" s="29">
        <v>2699</v>
      </c>
      <c r="AB179" s="29">
        <v>2662</v>
      </c>
      <c r="AC179" s="29">
        <v>2607</v>
      </c>
      <c r="AD179" s="29">
        <v>2587</v>
      </c>
      <c r="AE179" s="29">
        <v>2626</v>
      </c>
      <c r="AF179" s="29">
        <v>2622</v>
      </c>
      <c r="AG179" s="29">
        <v>2602</v>
      </c>
      <c r="AH179" s="29">
        <v>2602</v>
      </c>
      <c r="AI179" s="29">
        <v>2620</v>
      </c>
      <c r="AJ179" s="29">
        <v>2604</v>
      </c>
      <c r="AK179" s="29">
        <v>2625</v>
      </c>
      <c r="AL179" s="29">
        <v>2633</v>
      </c>
      <c r="AM179" s="29">
        <v>2624</v>
      </c>
      <c r="AN179" s="29">
        <v>2668</v>
      </c>
      <c r="AO179" s="29">
        <v>2623</v>
      </c>
      <c r="AP179" s="29">
        <v>2656</v>
      </c>
      <c r="AQ179" s="29">
        <v>2609</v>
      </c>
      <c r="AR179" s="29">
        <v>2555</v>
      </c>
      <c r="AS179" s="29">
        <v>2553</v>
      </c>
      <c r="AT179" s="29">
        <v>2596</v>
      </c>
      <c r="AU179" s="29">
        <v>2588</v>
      </c>
      <c r="AV179" s="29">
        <v>2593</v>
      </c>
      <c r="AW179" s="29">
        <v>2579</v>
      </c>
      <c r="AX179" s="29">
        <v>2617</v>
      </c>
      <c r="AY179" s="29">
        <v>2601</v>
      </c>
      <c r="AZ179" s="29">
        <v>2712</v>
      </c>
      <c r="BA179" s="29">
        <v>2776</v>
      </c>
      <c r="BB179" s="29">
        <v>2733</v>
      </c>
      <c r="BC179" s="29">
        <v>2722</v>
      </c>
      <c r="BD179" s="29">
        <v>2670</v>
      </c>
      <c r="BE179" s="29">
        <v>2693</v>
      </c>
      <c r="BF179" s="29">
        <v>2725</v>
      </c>
      <c r="BG179" s="29">
        <v>2729</v>
      </c>
      <c r="BH179" s="29">
        <v>2762</v>
      </c>
      <c r="BI179" s="29">
        <v>2816</v>
      </c>
      <c r="BJ179" s="29">
        <v>2838</v>
      </c>
      <c r="BK179" s="29">
        <v>2875</v>
      </c>
      <c r="BL179" s="30">
        <v>2871</v>
      </c>
      <c r="BM179" s="2">
        <v>2880</v>
      </c>
      <c r="BN179" s="2">
        <v>2875</v>
      </c>
      <c r="BO179" s="2">
        <v>2886</v>
      </c>
      <c r="BP179" s="2">
        <v>2892</v>
      </c>
      <c r="BQ179" s="2">
        <v>2919</v>
      </c>
      <c r="BR179" s="2">
        <v>2896</v>
      </c>
      <c r="BS179" s="2">
        <v>2926</v>
      </c>
      <c r="BT179" s="2">
        <v>3035</v>
      </c>
      <c r="BU179" s="2">
        <v>3635</v>
      </c>
      <c r="BV179" s="2">
        <v>3460</v>
      </c>
      <c r="BW179" s="2">
        <v>3510</v>
      </c>
      <c r="BX179" s="2">
        <v>3545</v>
      </c>
      <c r="BY179" s="2">
        <v>3570</v>
      </c>
      <c r="BZ179" s="2">
        <v>3575</v>
      </c>
      <c r="CA179" s="2">
        <v>3575</v>
      </c>
      <c r="CB179" s="2">
        <v>3580</v>
      </c>
      <c r="CC179" s="2">
        <v>3605</v>
      </c>
      <c r="CD179" s="2">
        <v>3580</v>
      </c>
      <c r="CE179" s="2">
        <v>3620</v>
      </c>
      <c r="CF179" s="2">
        <v>3660</v>
      </c>
      <c r="CG179" s="2">
        <v>3720</v>
      </c>
      <c r="CH179" s="2">
        <v>3760</v>
      </c>
      <c r="CI179" s="2">
        <v>3720</v>
      </c>
      <c r="CJ179" s="2">
        <v>3715</v>
      </c>
      <c r="CK179" s="2">
        <v>3720</v>
      </c>
      <c r="CL179" s="2">
        <v>3755</v>
      </c>
      <c r="CM179" s="2">
        <v>3725</v>
      </c>
      <c r="CN179" s="2">
        <v>3685</v>
      </c>
      <c r="CO179" s="2">
        <v>3645</v>
      </c>
      <c r="CP179" s="2">
        <v>3760</v>
      </c>
      <c r="CQ179" s="2">
        <v>3745</v>
      </c>
      <c r="CR179" s="2">
        <v>3760</v>
      </c>
      <c r="CS179" s="2">
        <v>3700</v>
      </c>
      <c r="CT179" s="2">
        <v>3645</v>
      </c>
      <c r="CU179" s="2">
        <v>3765</v>
      </c>
      <c r="CV179" s="2">
        <v>3790</v>
      </c>
      <c r="CW179" s="2">
        <v>3750</v>
      </c>
      <c r="CX179" s="2">
        <v>3730</v>
      </c>
      <c r="CY179" s="2">
        <v>3770</v>
      </c>
      <c r="CZ179" s="2">
        <v>3850</v>
      </c>
      <c r="DA179" s="2">
        <v>3895</v>
      </c>
      <c r="DB179" s="2">
        <v>3880</v>
      </c>
      <c r="DC179" s="2">
        <v>3765</v>
      </c>
      <c r="DD179" s="2">
        <v>3830</v>
      </c>
      <c r="DE179" s="2">
        <v>3865</v>
      </c>
      <c r="DF179" s="2">
        <v>3845</v>
      </c>
      <c r="DG179" s="2">
        <v>4025</v>
      </c>
      <c r="DH179" s="2">
        <v>4025</v>
      </c>
      <c r="DI179" s="2">
        <v>4060</v>
      </c>
      <c r="DJ179" s="2">
        <v>4005</v>
      </c>
      <c r="DK179" s="2">
        <v>4000</v>
      </c>
      <c r="DL179" s="2">
        <v>4025</v>
      </c>
      <c r="DM179" s="2">
        <v>4050</v>
      </c>
      <c r="DN179" s="2">
        <v>4040</v>
      </c>
      <c r="DO179" s="2">
        <v>4040</v>
      </c>
      <c r="DP179" s="2">
        <v>4050</v>
      </c>
      <c r="DQ179" s="2">
        <v>4050</v>
      </c>
      <c r="DR179" s="2">
        <v>4075</v>
      </c>
      <c r="DS179" s="2">
        <v>4115</v>
      </c>
      <c r="DT179" s="2">
        <v>4080</v>
      </c>
      <c r="DU179" s="2">
        <v>4125</v>
      </c>
      <c r="DV179" s="2">
        <v>4050</v>
      </c>
      <c r="DW179" s="2">
        <v>4120</v>
      </c>
      <c r="DX179" s="2">
        <v>4040</v>
      </c>
      <c r="DY179" s="2">
        <v>4015</v>
      </c>
      <c r="DZ179" s="2">
        <v>4025</v>
      </c>
      <c r="EA179" s="2">
        <v>4010</v>
      </c>
      <c r="EB179" s="2">
        <v>4015</v>
      </c>
      <c r="EC179" s="2">
        <v>4035</v>
      </c>
      <c r="ED179" s="2">
        <v>4055</v>
      </c>
      <c r="EE179" s="2">
        <v>4105</v>
      </c>
      <c r="EF179" s="2">
        <v>4215</v>
      </c>
      <c r="EG179" s="2">
        <v>4205</v>
      </c>
      <c r="EH179" s="2">
        <v>4125</v>
      </c>
      <c r="EI179" s="2">
        <v>4215</v>
      </c>
      <c r="EJ179" s="2">
        <v>4225</v>
      </c>
      <c r="EK179" s="2">
        <v>4270</v>
      </c>
      <c r="EL179" s="2">
        <v>4280</v>
      </c>
      <c r="EM179" s="2">
        <v>4215</v>
      </c>
      <c r="EN179" s="2">
        <v>4160</v>
      </c>
      <c r="EO179" s="2">
        <v>4085</v>
      </c>
      <c r="EP179" s="2">
        <v>4080</v>
      </c>
      <c r="EQ179" s="2">
        <v>4095</v>
      </c>
      <c r="ER179" s="2">
        <v>4055</v>
      </c>
      <c r="ES179" s="2">
        <v>4005</v>
      </c>
      <c r="ET179" s="2">
        <v>3965</v>
      </c>
      <c r="EU179" s="2">
        <v>3945</v>
      </c>
      <c r="EV179" s="2">
        <v>3935</v>
      </c>
      <c r="EW179" s="2">
        <v>3895</v>
      </c>
      <c r="EX179" s="2">
        <v>3885</v>
      </c>
      <c r="EY179" s="2">
        <v>3830</v>
      </c>
      <c r="EZ179" s="2">
        <v>3790</v>
      </c>
      <c r="FA179" s="2">
        <v>3775</v>
      </c>
      <c r="FB179" s="2">
        <v>3780</v>
      </c>
      <c r="FC179" s="2">
        <v>3765</v>
      </c>
      <c r="FD179" s="2">
        <v>3795</v>
      </c>
      <c r="FE179" s="2">
        <v>3815</v>
      </c>
      <c r="FF179" s="2">
        <v>3810</v>
      </c>
      <c r="FG179" s="2">
        <v>3820</v>
      </c>
      <c r="FH179" s="2">
        <v>3810</v>
      </c>
      <c r="FI179" s="2">
        <v>3810</v>
      </c>
      <c r="FJ179" s="2">
        <v>3810</v>
      </c>
      <c r="FK179" s="2">
        <v>3765</v>
      </c>
      <c r="FL179" s="2">
        <v>3785</v>
      </c>
      <c r="FM179" s="2">
        <v>3775</v>
      </c>
      <c r="FN179" s="2">
        <v>3885</v>
      </c>
      <c r="FO179" s="2">
        <v>3885</v>
      </c>
      <c r="FP179" s="2">
        <v>3860</v>
      </c>
      <c r="FQ179" s="2">
        <v>3795</v>
      </c>
      <c r="FR179" s="2">
        <v>3755</v>
      </c>
      <c r="FS179" s="2">
        <v>3710</v>
      </c>
      <c r="FT179" s="2">
        <v>3675</v>
      </c>
      <c r="FU179" s="2">
        <v>3640</v>
      </c>
      <c r="FV179" s="2">
        <v>3590</v>
      </c>
      <c r="FW179" s="2">
        <v>3675</v>
      </c>
      <c r="FX179" s="2">
        <v>3700</v>
      </c>
      <c r="FY179" s="2">
        <v>3710</v>
      </c>
      <c r="FZ179" s="2">
        <v>3700</v>
      </c>
      <c r="GA179" s="2">
        <v>3670</v>
      </c>
      <c r="GB179" s="2">
        <v>3620</v>
      </c>
      <c r="GC179" s="2">
        <v>3625</v>
      </c>
      <c r="GD179" s="2">
        <v>3630</v>
      </c>
      <c r="GE179" s="2">
        <v>3630</v>
      </c>
      <c r="GF179" s="2">
        <v>3630</v>
      </c>
      <c r="GG179" s="2">
        <v>3705</v>
      </c>
      <c r="GH179" s="2">
        <v>3995</v>
      </c>
      <c r="GI179" s="2">
        <v>3970</v>
      </c>
      <c r="GJ179" s="2">
        <v>3955</v>
      </c>
      <c r="GK179" s="2">
        <v>4000</v>
      </c>
      <c r="GL179" s="2">
        <v>4005</v>
      </c>
      <c r="GM179" s="2">
        <v>3970</v>
      </c>
      <c r="GN179" s="2">
        <v>3960</v>
      </c>
      <c r="GO179" s="2">
        <v>3940</v>
      </c>
      <c r="GP179" s="2">
        <v>3925</v>
      </c>
      <c r="GQ179" s="2">
        <v>3945</v>
      </c>
      <c r="GR179" s="2">
        <v>3940</v>
      </c>
      <c r="GS179" s="2">
        <v>3945</v>
      </c>
      <c r="GT179" s="2">
        <v>3920</v>
      </c>
      <c r="GU179" s="2">
        <v>3870</v>
      </c>
      <c r="GV179" s="2">
        <v>3920</v>
      </c>
      <c r="GW179" s="2">
        <v>3960</v>
      </c>
      <c r="GX179" s="2">
        <v>3995</v>
      </c>
      <c r="GY179" s="2">
        <v>3995</v>
      </c>
      <c r="GZ179" s="2">
        <v>3990</v>
      </c>
      <c r="HA179" s="2">
        <v>3910</v>
      </c>
      <c r="HB179" s="2">
        <v>3920</v>
      </c>
      <c r="HC179" s="2">
        <v>3955</v>
      </c>
      <c r="HD179" s="2">
        <v>4060</v>
      </c>
      <c r="HE179" s="2">
        <v>4115</v>
      </c>
      <c r="HF179" s="2">
        <v>4210</v>
      </c>
      <c r="HG179" s="2">
        <v>4205</v>
      </c>
      <c r="HH179" s="2">
        <v>4185</v>
      </c>
      <c r="HI179" s="2">
        <v>4170</v>
      </c>
      <c r="HJ179" s="2">
        <v>4160</v>
      </c>
      <c r="HK179" s="2">
        <v>4180</v>
      </c>
      <c r="HL179" s="2">
        <v>4210</v>
      </c>
      <c r="HM179" s="2">
        <v>4250</v>
      </c>
      <c r="HN179" s="2">
        <v>4255</v>
      </c>
      <c r="HO179" s="2">
        <v>4300</v>
      </c>
      <c r="HP179" s="2">
        <v>4330</v>
      </c>
      <c r="HQ179" s="2">
        <v>4390</v>
      </c>
      <c r="HR179" s="2">
        <v>4350</v>
      </c>
      <c r="HS179" s="2">
        <v>4320</v>
      </c>
      <c r="HT179" s="2">
        <v>4225</v>
      </c>
      <c r="HU179" s="2">
        <v>4265</v>
      </c>
      <c r="HV179" s="2">
        <v>4190</v>
      </c>
      <c r="HW179" s="2">
        <v>4150</v>
      </c>
      <c r="HX179" s="2">
        <v>4150</v>
      </c>
      <c r="HY179" s="2">
        <v>4130</v>
      </c>
      <c r="HZ179" s="2">
        <v>4125</v>
      </c>
      <c r="IA179" s="2">
        <v>4145</v>
      </c>
      <c r="IB179" s="2">
        <v>4155</v>
      </c>
      <c r="IC179" s="2">
        <v>4070</v>
      </c>
      <c r="ID179" s="2">
        <v>4065</v>
      </c>
      <c r="IE179" s="2">
        <v>4060</v>
      </c>
      <c r="IF179" s="2">
        <v>4055</v>
      </c>
      <c r="IG179" s="2">
        <v>4040</v>
      </c>
      <c r="IH179" s="2">
        <v>4025</v>
      </c>
      <c r="II179" s="2">
        <v>4040</v>
      </c>
      <c r="IJ179" s="2">
        <v>4050</v>
      </c>
      <c r="IK179" s="2">
        <v>4045</v>
      </c>
      <c r="IL179" s="2">
        <v>4030</v>
      </c>
      <c r="IM179" s="2">
        <v>4035</v>
      </c>
      <c r="IN179" s="2">
        <v>4010</v>
      </c>
      <c r="IO179" s="2">
        <v>3975</v>
      </c>
      <c r="IP179" s="2">
        <v>3930</v>
      </c>
      <c r="IQ179" s="2">
        <v>3930</v>
      </c>
      <c r="IR179" s="2">
        <v>3885</v>
      </c>
      <c r="IS179" s="2">
        <v>3885</v>
      </c>
      <c r="IT179" s="2">
        <v>3870</v>
      </c>
    </row>
    <row r="180" spans="1:254" ht="15.9" customHeight="1">
      <c r="A180" s="65" t="s">
        <v>354</v>
      </c>
      <c r="B180" s="25" t="s">
        <v>355</v>
      </c>
      <c r="C180" s="39">
        <v>1913</v>
      </c>
      <c r="D180" s="38">
        <v>11</v>
      </c>
      <c r="E180" s="34">
        <v>1902</v>
      </c>
      <c r="F180" s="34">
        <v>1873</v>
      </c>
      <c r="G180" s="29">
        <v>1886</v>
      </c>
      <c r="H180" s="29">
        <v>1897</v>
      </c>
      <c r="I180" s="29">
        <v>2027</v>
      </c>
      <c r="J180" s="29">
        <v>2021</v>
      </c>
      <c r="K180" s="29">
        <v>1992</v>
      </c>
      <c r="L180" s="29">
        <v>1946</v>
      </c>
      <c r="M180" s="29">
        <v>1930</v>
      </c>
      <c r="N180" s="29">
        <v>1900</v>
      </c>
      <c r="O180" s="29">
        <v>1903</v>
      </c>
      <c r="P180" s="29">
        <v>1890</v>
      </c>
      <c r="Q180" s="29">
        <v>1892</v>
      </c>
      <c r="R180" s="29">
        <v>1850</v>
      </c>
      <c r="S180" s="29">
        <v>1859</v>
      </c>
      <c r="T180" s="29">
        <v>1855</v>
      </c>
      <c r="U180" s="29">
        <v>1832</v>
      </c>
      <c r="V180" s="29">
        <v>1829</v>
      </c>
      <c r="W180" s="29">
        <v>1816</v>
      </c>
      <c r="X180" s="29">
        <v>1804</v>
      </c>
      <c r="Y180" s="29">
        <v>1813</v>
      </c>
      <c r="Z180" s="29">
        <v>1831</v>
      </c>
      <c r="AA180" s="29">
        <v>1802</v>
      </c>
      <c r="AB180" s="29">
        <v>1784</v>
      </c>
      <c r="AC180" s="29">
        <v>1761</v>
      </c>
      <c r="AD180" s="29">
        <v>1752</v>
      </c>
      <c r="AE180" s="29">
        <v>1756</v>
      </c>
      <c r="AF180" s="29">
        <v>1766</v>
      </c>
      <c r="AG180" s="29">
        <v>1740</v>
      </c>
      <c r="AH180" s="29">
        <v>1726</v>
      </c>
      <c r="AI180" s="29">
        <v>1728</v>
      </c>
      <c r="AJ180" s="29">
        <v>1750</v>
      </c>
      <c r="AK180" s="29">
        <v>1767</v>
      </c>
      <c r="AL180" s="29">
        <v>1767</v>
      </c>
      <c r="AM180" s="29">
        <v>1756</v>
      </c>
      <c r="AN180" s="29">
        <v>1787</v>
      </c>
      <c r="AO180" s="29">
        <v>1772</v>
      </c>
      <c r="AP180" s="29">
        <v>1788</v>
      </c>
      <c r="AQ180" s="29">
        <v>1771</v>
      </c>
      <c r="AR180" s="29">
        <v>1721</v>
      </c>
      <c r="AS180" s="29">
        <v>1727</v>
      </c>
      <c r="AT180" s="29">
        <v>1768</v>
      </c>
      <c r="AU180" s="29">
        <v>1743</v>
      </c>
      <c r="AV180" s="29">
        <v>1766</v>
      </c>
      <c r="AW180" s="29">
        <v>1754</v>
      </c>
      <c r="AX180" s="29">
        <v>1757</v>
      </c>
      <c r="AY180" s="29">
        <v>1750</v>
      </c>
      <c r="AZ180" s="29">
        <v>1809</v>
      </c>
      <c r="BA180" s="29">
        <v>1839</v>
      </c>
      <c r="BB180" s="29">
        <v>1837</v>
      </c>
      <c r="BC180" s="29">
        <v>1836</v>
      </c>
      <c r="BD180" s="29">
        <v>1852</v>
      </c>
      <c r="BE180" s="29">
        <v>1880</v>
      </c>
      <c r="BF180" s="29">
        <v>1862</v>
      </c>
      <c r="BG180" s="29">
        <v>1865</v>
      </c>
      <c r="BH180" s="29">
        <v>1831</v>
      </c>
      <c r="BI180" s="29">
        <v>1865</v>
      </c>
      <c r="BJ180" s="29">
        <v>1875</v>
      </c>
      <c r="BK180" s="29">
        <v>1883</v>
      </c>
      <c r="BL180" s="30">
        <v>1890</v>
      </c>
      <c r="BM180" s="2">
        <v>1841</v>
      </c>
      <c r="BN180" s="2">
        <v>1847</v>
      </c>
      <c r="BO180" s="2">
        <v>1840</v>
      </c>
      <c r="BP180" s="2">
        <v>1828</v>
      </c>
      <c r="BQ180" s="2">
        <v>1847</v>
      </c>
      <c r="BR180" s="2">
        <v>1915</v>
      </c>
      <c r="BS180" s="2">
        <v>2267</v>
      </c>
      <c r="BT180" s="2">
        <v>2185</v>
      </c>
      <c r="BU180" s="2">
        <v>2240</v>
      </c>
      <c r="BV180" s="2">
        <v>2254</v>
      </c>
      <c r="BW180" s="2">
        <v>2276</v>
      </c>
      <c r="BX180" s="2">
        <v>2280</v>
      </c>
      <c r="BY180" s="2">
        <v>2334</v>
      </c>
      <c r="BZ180" s="2">
        <v>2313</v>
      </c>
      <c r="CA180" s="2">
        <v>2313</v>
      </c>
      <c r="CB180" s="2">
        <v>2347</v>
      </c>
      <c r="CC180" s="2">
        <v>2373</v>
      </c>
      <c r="CD180" s="2">
        <v>2373</v>
      </c>
      <c r="CE180" s="2">
        <v>2388</v>
      </c>
      <c r="CF180" s="2">
        <v>2415</v>
      </c>
      <c r="CG180" s="2">
        <v>2439</v>
      </c>
      <c r="CH180" s="2">
        <v>2436</v>
      </c>
      <c r="CI180" s="2">
        <v>2396</v>
      </c>
      <c r="CJ180" s="2">
        <v>2414</v>
      </c>
      <c r="CK180" s="2">
        <v>2413</v>
      </c>
      <c r="CL180" s="2">
        <v>2417</v>
      </c>
      <c r="CM180" s="2">
        <v>2414</v>
      </c>
      <c r="CN180" s="2">
        <v>2366</v>
      </c>
      <c r="CO180" s="2">
        <v>2338</v>
      </c>
      <c r="CP180" s="2">
        <v>2433</v>
      </c>
      <c r="CQ180" s="2">
        <v>2404</v>
      </c>
      <c r="CR180" s="2">
        <v>2426</v>
      </c>
      <c r="CS180" s="2">
        <v>2373</v>
      </c>
      <c r="CT180" s="2">
        <v>2313</v>
      </c>
      <c r="CU180" s="2">
        <v>2409</v>
      </c>
      <c r="CV180" s="2">
        <v>2446</v>
      </c>
      <c r="CW180" s="2">
        <v>2391</v>
      </c>
      <c r="CX180" s="2">
        <v>2362</v>
      </c>
      <c r="CY180" s="2">
        <v>2361</v>
      </c>
      <c r="CZ180" s="2">
        <v>2412</v>
      </c>
      <c r="DA180" s="2">
        <v>2474</v>
      </c>
      <c r="DB180" s="2">
        <v>2452</v>
      </c>
      <c r="DC180" s="2">
        <v>2372</v>
      </c>
      <c r="DD180" s="2">
        <v>2481</v>
      </c>
      <c r="DE180" s="2">
        <v>2533</v>
      </c>
      <c r="DF180" s="2">
        <v>2479</v>
      </c>
      <c r="DG180" s="2">
        <v>2672</v>
      </c>
      <c r="DH180" s="2">
        <v>2649</v>
      </c>
      <c r="DI180" s="2">
        <v>2655</v>
      </c>
      <c r="DJ180" s="2">
        <v>2650</v>
      </c>
      <c r="DK180" s="2">
        <v>2616</v>
      </c>
      <c r="DL180" s="2">
        <v>2619</v>
      </c>
      <c r="DM180" s="2">
        <v>2578</v>
      </c>
      <c r="DN180" s="2">
        <v>2582</v>
      </c>
      <c r="DO180" s="2">
        <v>2562</v>
      </c>
      <c r="DP180" s="2">
        <v>2552</v>
      </c>
      <c r="DQ180" s="2">
        <v>2534</v>
      </c>
      <c r="DR180" s="2">
        <v>2629</v>
      </c>
      <c r="DS180" s="2">
        <v>2640</v>
      </c>
      <c r="DT180" s="2">
        <v>2622</v>
      </c>
      <c r="DU180" s="2">
        <v>2591</v>
      </c>
      <c r="DV180" s="2">
        <v>2556</v>
      </c>
      <c r="DW180" s="2">
        <v>2590</v>
      </c>
      <c r="DX180" s="2">
        <v>2533</v>
      </c>
      <c r="DY180" s="2">
        <v>2499</v>
      </c>
      <c r="DZ180" s="2">
        <v>2467</v>
      </c>
      <c r="EA180" s="2">
        <v>2570</v>
      </c>
      <c r="EB180" s="2">
        <v>2548</v>
      </c>
      <c r="EC180" s="2">
        <v>2575</v>
      </c>
      <c r="ED180" s="2">
        <v>2644</v>
      </c>
      <c r="EE180" s="2">
        <v>2650</v>
      </c>
      <c r="EF180" s="2">
        <v>2691</v>
      </c>
      <c r="EG180" s="2">
        <v>2696</v>
      </c>
      <c r="EH180" s="2">
        <v>2630</v>
      </c>
      <c r="EI180" s="2">
        <v>2670</v>
      </c>
      <c r="EJ180" s="2">
        <v>2677</v>
      </c>
      <c r="EK180" s="2">
        <v>2660</v>
      </c>
      <c r="EL180" s="2">
        <v>2661</v>
      </c>
      <c r="EM180" s="2">
        <v>2655</v>
      </c>
      <c r="EN180" s="2">
        <v>2620</v>
      </c>
      <c r="EO180" s="2">
        <v>2582</v>
      </c>
      <c r="EP180" s="2">
        <v>2530</v>
      </c>
      <c r="EQ180" s="2">
        <v>2521</v>
      </c>
      <c r="ER180" s="2">
        <v>2481</v>
      </c>
      <c r="ES180" s="2">
        <v>2477</v>
      </c>
      <c r="ET180" s="2">
        <v>2459</v>
      </c>
      <c r="EU180" s="2">
        <v>2449</v>
      </c>
      <c r="EV180" s="2">
        <v>2437</v>
      </c>
      <c r="EW180" s="2">
        <v>2437</v>
      </c>
      <c r="EX180" s="2">
        <v>2446</v>
      </c>
      <c r="EY180" s="2">
        <v>2437</v>
      </c>
      <c r="EZ180" s="2">
        <v>2430</v>
      </c>
      <c r="FA180" s="2">
        <v>2407</v>
      </c>
      <c r="FB180" s="2">
        <v>2395</v>
      </c>
      <c r="FC180" s="2">
        <v>2377</v>
      </c>
      <c r="FD180" s="2">
        <v>2405</v>
      </c>
      <c r="FE180" s="2">
        <v>2446</v>
      </c>
      <c r="FF180" s="2">
        <v>2443</v>
      </c>
      <c r="FG180" s="2">
        <v>2416</v>
      </c>
      <c r="FH180" s="2">
        <v>2393</v>
      </c>
      <c r="FI180" s="2">
        <v>2365</v>
      </c>
      <c r="FJ180" s="2">
        <v>2359</v>
      </c>
      <c r="FK180" s="2">
        <v>2347</v>
      </c>
      <c r="FL180" s="2">
        <v>2360</v>
      </c>
      <c r="FM180" s="2">
        <v>2366</v>
      </c>
      <c r="FN180" s="2">
        <v>2381</v>
      </c>
      <c r="FO180" s="2">
        <v>2398</v>
      </c>
      <c r="FP180" s="2">
        <v>2388</v>
      </c>
      <c r="FQ180" s="2">
        <v>2375</v>
      </c>
      <c r="FR180" s="2">
        <v>2345</v>
      </c>
      <c r="FS180" s="2">
        <v>2335</v>
      </c>
      <c r="FT180" s="2">
        <v>2323</v>
      </c>
      <c r="FU180" s="2">
        <v>2299</v>
      </c>
      <c r="FV180" s="2">
        <v>2239</v>
      </c>
      <c r="FW180" s="2">
        <v>2283</v>
      </c>
      <c r="FX180" s="2">
        <v>2306</v>
      </c>
      <c r="FY180" s="2">
        <v>2299</v>
      </c>
      <c r="FZ180" s="2">
        <v>2295</v>
      </c>
      <c r="GA180" s="2">
        <v>2284</v>
      </c>
      <c r="GB180" s="2">
        <v>2250</v>
      </c>
      <c r="GC180" s="2">
        <v>2266</v>
      </c>
      <c r="GD180" s="2">
        <v>2243</v>
      </c>
      <c r="GE180" s="2">
        <v>2255</v>
      </c>
      <c r="GF180" s="2">
        <v>2209</v>
      </c>
      <c r="GG180" s="2">
        <v>2301</v>
      </c>
      <c r="GH180" s="2">
        <v>2350</v>
      </c>
      <c r="GI180" s="2">
        <v>2214</v>
      </c>
      <c r="GJ180" s="2">
        <v>2206</v>
      </c>
      <c r="GK180" s="2">
        <v>2269</v>
      </c>
      <c r="GL180" s="2">
        <v>2262</v>
      </c>
      <c r="GM180" s="2">
        <v>2257</v>
      </c>
      <c r="GN180" s="2">
        <v>2232</v>
      </c>
      <c r="GO180" s="2">
        <v>2186</v>
      </c>
      <c r="GP180" s="2">
        <v>2151</v>
      </c>
      <c r="GQ180" s="2">
        <v>2164</v>
      </c>
      <c r="GR180" s="2">
        <v>2167</v>
      </c>
      <c r="GS180" s="2">
        <v>2189</v>
      </c>
      <c r="GT180" s="2">
        <v>2181</v>
      </c>
      <c r="GU180" s="2">
        <v>2181</v>
      </c>
      <c r="GV180" s="2">
        <v>2235</v>
      </c>
      <c r="GW180" s="2">
        <v>2270</v>
      </c>
      <c r="GX180" s="2">
        <v>2306</v>
      </c>
      <c r="GY180" s="2">
        <v>2317</v>
      </c>
      <c r="GZ180" s="2">
        <v>2300</v>
      </c>
      <c r="HA180" s="2">
        <v>2253</v>
      </c>
      <c r="HB180" s="2">
        <v>2234</v>
      </c>
      <c r="HC180" s="2">
        <v>2267</v>
      </c>
      <c r="HD180" s="2">
        <v>2322</v>
      </c>
      <c r="HE180" s="2">
        <v>2337</v>
      </c>
      <c r="HF180" s="2">
        <v>2385</v>
      </c>
      <c r="HG180" s="2">
        <v>2359</v>
      </c>
      <c r="HH180" s="2">
        <v>2330</v>
      </c>
      <c r="HI180" s="2">
        <v>2349</v>
      </c>
      <c r="HJ180" s="2">
        <v>2323</v>
      </c>
      <c r="HK180" s="2">
        <v>2321</v>
      </c>
      <c r="HL180" s="2">
        <v>2354</v>
      </c>
      <c r="HM180" s="2">
        <v>2381</v>
      </c>
      <c r="HN180" s="2">
        <v>2403</v>
      </c>
      <c r="HO180" s="2">
        <v>2402</v>
      </c>
      <c r="HP180" s="2">
        <v>2387</v>
      </c>
      <c r="HQ180" s="2">
        <v>2411</v>
      </c>
      <c r="HR180" s="2">
        <v>2410</v>
      </c>
      <c r="HS180" s="2">
        <v>2378</v>
      </c>
      <c r="HT180" s="2">
        <v>2334</v>
      </c>
      <c r="HU180" s="2">
        <v>2332</v>
      </c>
      <c r="HV180" s="2">
        <v>2295</v>
      </c>
      <c r="HW180" s="2">
        <v>2309</v>
      </c>
      <c r="HX180" s="2">
        <v>2288</v>
      </c>
      <c r="HY180" s="2">
        <v>2283</v>
      </c>
      <c r="HZ180" s="2">
        <v>2275</v>
      </c>
      <c r="IA180" s="2">
        <v>2300</v>
      </c>
      <c r="IB180" s="2">
        <v>2312</v>
      </c>
      <c r="IC180" s="2">
        <v>2242</v>
      </c>
      <c r="ID180" s="2">
        <v>2230</v>
      </c>
      <c r="IE180" s="2">
        <v>2217</v>
      </c>
      <c r="IF180" s="2">
        <v>2204</v>
      </c>
      <c r="IG180" s="2">
        <v>2197</v>
      </c>
      <c r="IH180" s="2">
        <v>2211</v>
      </c>
      <c r="II180" s="2">
        <v>2260</v>
      </c>
      <c r="IJ180" s="2">
        <v>2260</v>
      </c>
      <c r="IK180" s="2">
        <v>2259</v>
      </c>
      <c r="IL180" s="2">
        <v>2220</v>
      </c>
      <c r="IM180" s="2">
        <v>2205</v>
      </c>
      <c r="IN180" s="2">
        <v>2186</v>
      </c>
      <c r="IO180" s="2">
        <v>2162</v>
      </c>
      <c r="IP180" s="2">
        <v>2123</v>
      </c>
      <c r="IQ180" s="2">
        <v>2208</v>
      </c>
      <c r="IR180" s="2">
        <v>2244</v>
      </c>
      <c r="IS180" s="2">
        <v>2245</v>
      </c>
      <c r="IT180" s="2">
        <v>2247</v>
      </c>
    </row>
    <row r="181" spans="1:254" ht="15.9" customHeight="1">
      <c r="A181" s="65" t="s">
        <v>356</v>
      </c>
      <c r="B181" s="25" t="s">
        <v>357</v>
      </c>
      <c r="C181" s="39">
        <v>937.5</v>
      </c>
      <c r="D181" s="38">
        <v>9.2999999999999545</v>
      </c>
      <c r="E181" s="34">
        <v>928.2</v>
      </c>
      <c r="F181" s="34">
        <v>939.6</v>
      </c>
      <c r="G181" s="29">
        <v>960</v>
      </c>
      <c r="H181" s="29">
        <v>955</v>
      </c>
      <c r="I181" s="29">
        <v>983.7</v>
      </c>
      <c r="J181" s="29">
        <v>1018.5</v>
      </c>
      <c r="K181" s="29">
        <v>993.7</v>
      </c>
      <c r="L181" s="29">
        <v>972.6</v>
      </c>
      <c r="M181" s="29">
        <v>969.3</v>
      </c>
      <c r="N181" s="29">
        <v>947</v>
      </c>
      <c r="O181" s="29">
        <v>951.5</v>
      </c>
      <c r="P181" s="29">
        <v>942.2</v>
      </c>
      <c r="Q181" s="29">
        <v>941</v>
      </c>
      <c r="R181" s="29">
        <v>921.8</v>
      </c>
      <c r="S181" s="29">
        <v>920.9</v>
      </c>
      <c r="T181" s="29">
        <v>919.8</v>
      </c>
      <c r="U181" s="29">
        <v>904.7</v>
      </c>
      <c r="V181" s="29">
        <v>909.5</v>
      </c>
      <c r="W181" s="29">
        <v>911.5</v>
      </c>
      <c r="X181" s="29">
        <v>920.7</v>
      </c>
      <c r="Y181" s="29">
        <v>922</v>
      </c>
      <c r="Z181" s="29">
        <v>921.5</v>
      </c>
      <c r="AA181" s="29">
        <v>922.7</v>
      </c>
      <c r="AB181" s="29">
        <v>899.5</v>
      </c>
      <c r="AC181" s="29">
        <v>892.8</v>
      </c>
      <c r="AD181" s="29">
        <v>876.1</v>
      </c>
      <c r="AE181" s="29">
        <v>880.4</v>
      </c>
      <c r="AF181" s="29">
        <v>879.5</v>
      </c>
      <c r="AG181" s="29">
        <v>876.9</v>
      </c>
      <c r="AH181" s="29">
        <v>870.5</v>
      </c>
      <c r="AI181" s="29">
        <v>861</v>
      </c>
      <c r="AJ181" s="29">
        <v>852.5</v>
      </c>
      <c r="AK181" s="29">
        <v>849.7</v>
      </c>
      <c r="AL181" s="29">
        <v>854.6</v>
      </c>
      <c r="AM181" s="29">
        <v>863.8</v>
      </c>
      <c r="AN181" s="29">
        <v>859.5</v>
      </c>
      <c r="AO181" s="29">
        <v>873.2</v>
      </c>
      <c r="AP181" s="29">
        <v>888</v>
      </c>
      <c r="AQ181" s="29">
        <v>866.5</v>
      </c>
      <c r="AR181" s="29">
        <v>869</v>
      </c>
      <c r="AS181" s="29">
        <v>857.8</v>
      </c>
      <c r="AT181" s="29">
        <v>852.1</v>
      </c>
      <c r="AU181" s="29">
        <v>833.3</v>
      </c>
      <c r="AV181" s="29">
        <v>827.2</v>
      </c>
      <c r="AW181" s="29">
        <v>813</v>
      </c>
      <c r="AX181" s="29">
        <v>827.1</v>
      </c>
      <c r="AY181" s="29">
        <v>811.7</v>
      </c>
      <c r="AZ181" s="29">
        <v>834.3</v>
      </c>
      <c r="BA181" s="29">
        <v>843.6</v>
      </c>
      <c r="BB181" s="29">
        <v>861.2</v>
      </c>
      <c r="BC181" s="29">
        <v>867.7</v>
      </c>
      <c r="BD181" s="29">
        <v>860.8</v>
      </c>
      <c r="BE181" s="29">
        <v>870.4</v>
      </c>
      <c r="BF181" s="29">
        <v>882.5</v>
      </c>
      <c r="BG181" s="29">
        <v>881.5</v>
      </c>
      <c r="BH181" s="29">
        <v>886.7</v>
      </c>
      <c r="BI181" s="29">
        <v>879.7</v>
      </c>
      <c r="BJ181" s="29">
        <v>901</v>
      </c>
      <c r="BK181" s="29">
        <v>921.8</v>
      </c>
      <c r="BL181" s="30">
        <v>922</v>
      </c>
      <c r="BM181" s="2">
        <v>927.7</v>
      </c>
      <c r="BN181" s="2">
        <v>921.2</v>
      </c>
      <c r="BO181" s="2">
        <v>905.1</v>
      </c>
      <c r="BP181" s="2">
        <v>914.7</v>
      </c>
      <c r="BQ181" s="2">
        <v>900.5</v>
      </c>
      <c r="BR181" s="2">
        <v>871.7</v>
      </c>
      <c r="BS181" s="2">
        <v>916.6</v>
      </c>
      <c r="BT181" s="2">
        <v>1005</v>
      </c>
      <c r="BU181" s="2">
        <v>994</v>
      </c>
      <c r="BV181" s="2">
        <v>1006.5</v>
      </c>
      <c r="BW181" s="2">
        <v>998.3</v>
      </c>
      <c r="BX181" s="2">
        <v>1011.5</v>
      </c>
      <c r="BY181" s="2">
        <v>1032</v>
      </c>
      <c r="BZ181" s="2">
        <v>1064</v>
      </c>
      <c r="CA181" s="2">
        <v>1080</v>
      </c>
      <c r="CB181" s="2">
        <v>1090</v>
      </c>
      <c r="CC181" s="2">
        <v>1097</v>
      </c>
      <c r="CD181" s="2">
        <v>1096.5</v>
      </c>
      <c r="CE181" s="2">
        <v>1114.5</v>
      </c>
      <c r="CF181" s="2">
        <v>1134</v>
      </c>
      <c r="CG181" s="2">
        <v>1118</v>
      </c>
      <c r="CH181" s="2">
        <v>1130</v>
      </c>
      <c r="CI181" s="2">
        <v>1127</v>
      </c>
      <c r="CJ181" s="2">
        <v>1115</v>
      </c>
      <c r="CK181" s="2">
        <v>1120.5</v>
      </c>
      <c r="CL181" s="2">
        <v>1129</v>
      </c>
      <c r="CM181" s="2">
        <v>1106.5</v>
      </c>
      <c r="CN181" s="2">
        <v>1098</v>
      </c>
      <c r="CO181" s="2">
        <v>1094</v>
      </c>
      <c r="CP181" s="2">
        <v>1107</v>
      </c>
      <c r="CQ181" s="2">
        <v>1094</v>
      </c>
      <c r="CR181" s="2">
        <v>1085.5</v>
      </c>
      <c r="CS181" s="2">
        <v>1064</v>
      </c>
      <c r="CT181" s="2">
        <v>1063.5</v>
      </c>
      <c r="CU181" s="2">
        <v>1120</v>
      </c>
      <c r="CV181" s="2">
        <v>1135</v>
      </c>
      <c r="CW181" s="2">
        <v>1081</v>
      </c>
      <c r="CX181" s="2">
        <v>1063</v>
      </c>
      <c r="CY181" s="2">
        <v>1065.5</v>
      </c>
      <c r="CZ181" s="2">
        <v>1042.5</v>
      </c>
      <c r="DA181" s="2">
        <v>1053</v>
      </c>
      <c r="DB181" s="2">
        <v>1021</v>
      </c>
      <c r="DC181" s="2">
        <v>1000.5</v>
      </c>
      <c r="DD181" s="2">
        <v>1045</v>
      </c>
      <c r="DE181" s="2">
        <v>1075.5</v>
      </c>
      <c r="DF181" s="2">
        <v>1065.5</v>
      </c>
      <c r="DG181" s="2">
        <v>1142</v>
      </c>
      <c r="DH181" s="2">
        <v>1129.5</v>
      </c>
      <c r="DI181" s="2">
        <v>1108</v>
      </c>
      <c r="DJ181" s="2">
        <v>1087</v>
      </c>
      <c r="DK181" s="2">
        <v>1090</v>
      </c>
      <c r="DL181" s="2">
        <v>1093</v>
      </c>
      <c r="DM181" s="2">
        <v>1093.5</v>
      </c>
      <c r="DN181" s="2">
        <v>1124.5</v>
      </c>
      <c r="DO181" s="2">
        <v>1096.5</v>
      </c>
      <c r="DP181" s="2">
        <v>1077.5</v>
      </c>
      <c r="DQ181" s="2">
        <v>1070</v>
      </c>
      <c r="DR181" s="2">
        <v>1067</v>
      </c>
      <c r="DS181" s="2">
        <v>1058</v>
      </c>
      <c r="DT181" s="2">
        <v>1026</v>
      </c>
      <c r="DU181" s="2">
        <v>1024.5</v>
      </c>
      <c r="DV181" s="2">
        <v>1012.5</v>
      </c>
      <c r="DW181" s="2">
        <v>996.9</v>
      </c>
      <c r="DX181" s="2">
        <v>982</v>
      </c>
      <c r="DY181" s="2">
        <v>955.2</v>
      </c>
      <c r="DZ181" s="2">
        <v>980.7</v>
      </c>
      <c r="EA181" s="2">
        <v>991.4</v>
      </c>
      <c r="EB181" s="2">
        <v>966.1</v>
      </c>
      <c r="EC181" s="2">
        <v>983.8</v>
      </c>
      <c r="ED181" s="2">
        <v>991.7</v>
      </c>
      <c r="EE181" s="2">
        <v>1003.5</v>
      </c>
      <c r="EF181" s="2">
        <v>1019.5</v>
      </c>
      <c r="EG181" s="2">
        <v>1026.5</v>
      </c>
      <c r="EH181" s="2">
        <v>1020</v>
      </c>
      <c r="EI181" s="2">
        <v>1020.5</v>
      </c>
      <c r="EJ181" s="2">
        <v>1034.5</v>
      </c>
      <c r="EK181" s="2">
        <v>1024.5</v>
      </c>
      <c r="EL181" s="2">
        <v>1027.5</v>
      </c>
      <c r="EM181" s="2">
        <v>1019.5</v>
      </c>
      <c r="EN181" s="2">
        <v>995</v>
      </c>
      <c r="EO181" s="2">
        <v>983.3</v>
      </c>
      <c r="EP181" s="2">
        <v>978</v>
      </c>
      <c r="EQ181" s="2">
        <v>974</v>
      </c>
      <c r="ER181" s="2">
        <v>989.9</v>
      </c>
      <c r="ES181" s="2">
        <v>992.5</v>
      </c>
      <c r="ET181" s="2">
        <v>988</v>
      </c>
      <c r="EU181" s="2">
        <v>994.8</v>
      </c>
      <c r="EV181" s="2">
        <v>988.7</v>
      </c>
      <c r="EW181" s="2">
        <v>987.3</v>
      </c>
      <c r="EX181" s="2">
        <v>984.9</v>
      </c>
      <c r="EY181" s="2">
        <v>982</v>
      </c>
      <c r="EZ181" s="2">
        <v>979.7</v>
      </c>
      <c r="FA181" s="2">
        <v>975.9</v>
      </c>
      <c r="FB181" s="2">
        <v>963.7</v>
      </c>
      <c r="FC181" s="2">
        <v>959.1</v>
      </c>
      <c r="FD181" s="2">
        <v>974.9</v>
      </c>
      <c r="FE181" s="2">
        <v>971.4</v>
      </c>
      <c r="FF181" s="2">
        <v>964</v>
      </c>
      <c r="FG181" s="2">
        <v>990</v>
      </c>
      <c r="FH181" s="2">
        <v>987</v>
      </c>
      <c r="FI181" s="2">
        <v>976.4</v>
      </c>
      <c r="FJ181" s="2">
        <v>964</v>
      </c>
      <c r="FK181" s="2">
        <v>966.3</v>
      </c>
      <c r="FL181" s="2">
        <v>968.2</v>
      </c>
      <c r="FM181" s="2">
        <v>973.2</v>
      </c>
      <c r="FN181" s="2">
        <v>989</v>
      </c>
      <c r="FO181" s="2">
        <v>1025</v>
      </c>
      <c r="FP181" s="2">
        <v>1030</v>
      </c>
      <c r="FQ181" s="2">
        <v>1047</v>
      </c>
      <c r="FR181" s="2">
        <v>1044</v>
      </c>
      <c r="FS181" s="2">
        <v>991.9</v>
      </c>
      <c r="FT181" s="2">
        <v>952.7</v>
      </c>
      <c r="FU181" s="2">
        <v>948.7</v>
      </c>
      <c r="FV181" s="2">
        <v>936</v>
      </c>
      <c r="FW181" s="2">
        <v>940.4</v>
      </c>
      <c r="FX181" s="2">
        <v>933.6</v>
      </c>
      <c r="FY181" s="2">
        <v>915.8</v>
      </c>
      <c r="FZ181" s="2">
        <v>905.8</v>
      </c>
      <c r="GA181" s="2">
        <v>892</v>
      </c>
      <c r="GB181" s="2">
        <v>884.5</v>
      </c>
      <c r="GC181" s="2">
        <v>870</v>
      </c>
      <c r="GD181" s="2">
        <v>869</v>
      </c>
      <c r="GE181" s="2">
        <v>883.5</v>
      </c>
      <c r="GF181" s="2">
        <v>875.8</v>
      </c>
      <c r="GG181" s="2">
        <v>875.1</v>
      </c>
      <c r="GH181" s="2">
        <v>889.9</v>
      </c>
      <c r="GI181" s="2">
        <v>860</v>
      </c>
      <c r="GJ181" s="2">
        <v>872.3</v>
      </c>
      <c r="GK181" s="2">
        <v>892.9</v>
      </c>
      <c r="GL181" s="2">
        <v>907.4</v>
      </c>
      <c r="GM181" s="2">
        <v>894.6</v>
      </c>
      <c r="GN181" s="2">
        <v>891.9</v>
      </c>
      <c r="GO181" s="2">
        <v>894.5</v>
      </c>
      <c r="GP181" s="2">
        <v>899</v>
      </c>
      <c r="GQ181" s="2">
        <v>912.8</v>
      </c>
      <c r="GR181" s="2">
        <v>910.7</v>
      </c>
      <c r="GS181" s="2">
        <v>917.2</v>
      </c>
      <c r="GT181" s="2">
        <v>898.5</v>
      </c>
      <c r="GU181" s="2">
        <v>880.9</v>
      </c>
      <c r="GV181" s="2">
        <v>897</v>
      </c>
      <c r="GW181" s="2">
        <v>908</v>
      </c>
      <c r="GX181" s="2">
        <v>911.1</v>
      </c>
      <c r="GY181" s="2">
        <v>919.5</v>
      </c>
      <c r="GZ181" s="2">
        <v>897.9</v>
      </c>
      <c r="HA181" s="2">
        <v>865</v>
      </c>
      <c r="HB181" s="2">
        <v>861</v>
      </c>
      <c r="HC181" s="2">
        <v>860.4</v>
      </c>
      <c r="HD181" s="2">
        <v>865</v>
      </c>
      <c r="HE181" s="2">
        <v>879</v>
      </c>
      <c r="HF181" s="2">
        <v>884.7</v>
      </c>
      <c r="HG181" s="2">
        <v>876.5</v>
      </c>
      <c r="HH181" s="2">
        <v>871.6</v>
      </c>
      <c r="HI181" s="2">
        <v>871.8</v>
      </c>
      <c r="HJ181" s="2">
        <v>880.4</v>
      </c>
      <c r="HK181" s="2">
        <v>896</v>
      </c>
      <c r="HL181" s="2">
        <v>905</v>
      </c>
      <c r="HM181" s="2">
        <v>929.4</v>
      </c>
      <c r="HN181" s="2">
        <v>935</v>
      </c>
      <c r="HO181" s="2">
        <v>946.1</v>
      </c>
      <c r="HP181" s="2">
        <v>947.2</v>
      </c>
      <c r="HQ181" s="2">
        <v>934</v>
      </c>
      <c r="HR181" s="2">
        <v>934.3</v>
      </c>
      <c r="HS181" s="2">
        <v>924.4</v>
      </c>
      <c r="HT181" s="2">
        <v>926.2</v>
      </c>
      <c r="HU181" s="2">
        <v>938.9</v>
      </c>
      <c r="HV181" s="2">
        <v>936.9</v>
      </c>
      <c r="HW181" s="2">
        <v>922.2</v>
      </c>
      <c r="HX181" s="2">
        <v>909.5</v>
      </c>
      <c r="HY181" s="2">
        <v>912.1</v>
      </c>
      <c r="HZ181" s="2">
        <v>912.9</v>
      </c>
      <c r="IA181" s="2">
        <v>916.4</v>
      </c>
      <c r="IB181" s="2">
        <v>941.7</v>
      </c>
      <c r="IC181" s="2">
        <v>927.5</v>
      </c>
      <c r="ID181" s="2">
        <v>897.6</v>
      </c>
      <c r="IE181" s="2">
        <v>910</v>
      </c>
      <c r="IF181" s="2">
        <v>908.3</v>
      </c>
      <c r="IG181" s="2">
        <v>910</v>
      </c>
      <c r="IH181" s="2">
        <v>901</v>
      </c>
      <c r="II181" s="2">
        <v>873</v>
      </c>
      <c r="IJ181" s="2">
        <v>856.5</v>
      </c>
      <c r="IK181" s="2">
        <v>859.9</v>
      </c>
      <c r="IL181" s="2">
        <v>849.6</v>
      </c>
      <c r="IM181" s="2">
        <v>832.5</v>
      </c>
      <c r="IN181" s="2">
        <v>819.7</v>
      </c>
      <c r="IO181" s="2">
        <v>811.4</v>
      </c>
      <c r="IP181" s="2">
        <v>800.5</v>
      </c>
      <c r="IQ181" s="2">
        <v>806.3</v>
      </c>
      <c r="IR181" s="2">
        <v>798.5</v>
      </c>
      <c r="IS181" s="2">
        <v>779</v>
      </c>
      <c r="IT181" s="2">
        <v>770.8</v>
      </c>
    </row>
    <row r="182" spans="1:254" ht="15.9" customHeight="1">
      <c r="A182" s="65" t="s">
        <v>358</v>
      </c>
      <c r="B182" s="25" t="s">
        <v>359</v>
      </c>
      <c r="C182" s="39">
        <v>2379</v>
      </c>
      <c r="D182" s="38">
        <v>7</v>
      </c>
      <c r="E182" s="34">
        <v>2372</v>
      </c>
      <c r="F182" s="34">
        <v>2358</v>
      </c>
      <c r="G182" s="29">
        <v>2385</v>
      </c>
      <c r="H182" s="29">
        <v>2400</v>
      </c>
      <c r="I182" s="29">
        <v>2406</v>
      </c>
      <c r="J182" s="29">
        <v>2399</v>
      </c>
      <c r="K182" s="29">
        <v>2388</v>
      </c>
      <c r="L182" s="29">
        <v>2358</v>
      </c>
      <c r="M182" s="29">
        <v>2352</v>
      </c>
      <c r="N182" s="29">
        <v>2336</v>
      </c>
      <c r="O182" s="29">
        <v>2344</v>
      </c>
      <c r="P182" s="29">
        <v>2352</v>
      </c>
      <c r="Q182" s="29">
        <v>2351</v>
      </c>
      <c r="R182" s="29">
        <v>2340</v>
      </c>
      <c r="S182" s="29">
        <v>2350</v>
      </c>
      <c r="T182" s="29">
        <v>2323</v>
      </c>
      <c r="U182" s="29">
        <v>2289</v>
      </c>
      <c r="V182" s="29">
        <v>2319</v>
      </c>
      <c r="W182" s="29">
        <v>2311</v>
      </c>
      <c r="X182" s="29">
        <v>2288</v>
      </c>
      <c r="Y182" s="29">
        <v>2338</v>
      </c>
      <c r="Z182" s="29">
        <v>2349</v>
      </c>
      <c r="AA182" s="29">
        <v>2340</v>
      </c>
      <c r="AB182" s="29">
        <v>2310</v>
      </c>
      <c r="AC182" s="29">
        <v>2296</v>
      </c>
      <c r="AD182" s="29">
        <v>2297</v>
      </c>
      <c r="AE182" s="29">
        <v>2300</v>
      </c>
      <c r="AF182" s="29">
        <v>2301</v>
      </c>
      <c r="AG182" s="29">
        <v>2285</v>
      </c>
      <c r="AH182" s="29">
        <v>2308</v>
      </c>
      <c r="AI182" s="29">
        <v>2287</v>
      </c>
      <c r="AJ182" s="29">
        <v>2294</v>
      </c>
      <c r="AK182" s="29">
        <v>2294</v>
      </c>
      <c r="AL182" s="29">
        <v>2300</v>
      </c>
      <c r="AM182" s="29">
        <v>2261</v>
      </c>
      <c r="AN182" s="29">
        <v>2240</v>
      </c>
      <c r="AO182" s="29">
        <v>2214</v>
      </c>
      <c r="AP182" s="29">
        <v>2228</v>
      </c>
      <c r="AQ182" s="29">
        <v>2200</v>
      </c>
      <c r="AR182" s="29">
        <v>2211</v>
      </c>
      <c r="AS182" s="29">
        <v>2206</v>
      </c>
      <c r="AT182" s="29">
        <v>2207</v>
      </c>
      <c r="AU182" s="29">
        <v>2210</v>
      </c>
      <c r="AV182" s="29">
        <v>2228</v>
      </c>
      <c r="AW182" s="29">
        <v>2181</v>
      </c>
      <c r="AX182" s="29">
        <v>2147</v>
      </c>
      <c r="AY182" s="29">
        <v>2135</v>
      </c>
      <c r="AZ182" s="29">
        <v>2182</v>
      </c>
      <c r="BA182" s="29">
        <v>2186</v>
      </c>
      <c r="BB182" s="29">
        <v>2175</v>
      </c>
      <c r="BC182" s="29">
        <v>2149</v>
      </c>
      <c r="BD182" s="29">
        <v>2148</v>
      </c>
      <c r="BE182" s="29">
        <v>2146</v>
      </c>
      <c r="BF182" s="29">
        <v>2169</v>
      </c>
      <c r="BG182" s="29">
        <v>2177</v>
      </c>
      <c r="BH182" s="29">
        <v>2190</v>
      </c>
      <c r="BI182" s="29">
        <v>2197</v>
      </c>
      <c r="BJ182" s="29">
        <v>2206</v>
      </c>
      <c r="BK182" s="29">
        <v>2311</v>
      </c>
      <c r="BL182" s="30">
        <v>2285</v>
      </c>
      <c r="BM182" s="2">
        <v>2281</v>
      </c>
      <c r="BN182" s="2">
        <v>2278</v>
      </c>
      <c r="BO182" s="2">
        <v>2285</v>
      </c>
      <c r="BP182" s="2">
        <v>2256</v>
      </c>
      <c r="BQ182" s="2">
        <v>2262</v>
      </c>
      <c r="BR182" s="2">
        <v>2253</v>
      </c>
      <c r="BS182" s="2">
        <v>2270</v>
      </c>
      <c r="BT182" s="2">
        <v>2307</v>
      </c>
      <c r="BU182" s="2">
        <v>2397</v>
      </c>
      <c r="BV182" s="2">
        <v>2452</v>
      </c>
      <c r="BW182" s="2">
        <v>2478</v>
      </c>
      <c r="BX182" s="2">
        <v>2495</v>
      </c>
      <c r="BY182" s="2">
        <v>2507</v>
      </c>
      <c r="BZ182" s="2">
        <v>2522</v>
      </c>
      <c r="CA182" s="2">
        <v>2530</v>
      </c>
      <c r="CB182" s="2">
        <v>2545</v>
      </c>
      <c r="CC182" s="2">
        <v>2553</v>
      </c>
      <c r="CD182" s="2">
        <v>2556</v>
      </c>
      <c r="CE182" s="2">
        <v>2550</v>
      </c>
      <c r="CF182" s="2">
        <v>2577</v>
      </c>
      <c r="CG182" s="2">
        <v>2625</v>
      </c>
      <c r="CH182" s="2">
        <v>2598</v>
      </c>
      <c r="CI182" s="2">
        <v>2570</v>
      </c>
      <c r="CJ182" s="2">
        <v>2605</v>
      </c>
      <c r="CK182" s="2">
        <v>2571</v>
      </c>
      <c r="CL182" s="2">
        <v>2596</v>
      </c>
      <c r="CM182" s="2">
        <v>2550</v>
      </c>
      <c r="CN182" s="2">
        <v>2523</v>
      </c>
      <c r="CO182" s="2">
        <v>2535</v>
      </c>
      <c r="CP182" s="2">
        <v>2593</v>
      </c>
      <c r="CQ182" s="2">
        <v>2579</v>
      </c>
      <c r="CR182" s="2">
        <v>2580</v>
      </c>
      <c r="CS182" s="2">
        <v>2548</v>
      </c>
      <c r="CT182" s="2">
        <v>2530</v>
      </c>
      <c r="CU182" s="2">
        <v>2613</v>
      </c>
      <c r="CV182" s="2">
        <v>2620</v>
      </c>
      <c r="CW182" s="2">
        <v>2610</v>
      </c>
      <c r="CX182" s="2">
        <v>2580</v>
      </c>
      <c r="CY182" s="2">
        <v>2590</v>
      </c>
      <c r="CZ182" s="2">
        <v>2645</v>
      </c>
      <c r="DA182" s="2">
        <v>2659</v>
      </c>
      <c r="DB182" s="2">
        <v>2638</v>
      </c>
      <c r="DC182" s="2">
        <v>2586</v>
      </c>
      <c r="DD182" s="2">
        <v>2649</v>
      </c>
      <c r="DE182" s="2">
        <v>2650</v>
      </c>
      <c r="DF182" s="2">
        <v>2580</v>
      </c>
      <c r="DG182" s="2">
        <v>2671</v>
      </c>
      <c r="DH182" s="2">
        <v>2720</v>
      </c>
      <c r="DI182" s="2">
        <v>2730</v>
      </c>
      <c r="DJ182" s="2">
        <v>2714</v>
      </c>
      <c r="DK182" s="2">
        <v>2697</v>
      </c>
      <c r="DL182" s="2">
        <v>2690</v>
      </c>
      <c r="DM182" s="2">
        <v>2707</v>
      </c>
      <c r="DN182" s="2">
        <v>2709</v>
      </c>
      <c r="DO182" s="2">
        <v>2715</v>
      </c>
      <c r="DP182" s="2">
        <v>2721</v>
      </c>
      <c r="DQ182" s="2">
        <v>2725</v>
      </c>
      <c r="DR182" s="2">
        <v>2690</v>
      </c>
      <c r="DS182" s="2">
        <v>2691</v>
      </c>
      <c r="DT182" s="2">
        <v>2664</v>
      </c>
      <c r="DU182" s="2">
        <v>2644</v>
      </c>
      <c r="DV182" s="2">
        <v>2599</v>
      </c>
      <c r="DW182" s="2">
        <v>2604</v>
      </c>
      <c r="DX182" s="2">
        <v>2563</v>
      </c>
      <c r="DY182" s="2">
        <v>2546</v>
      </c>
      <c r="DZ182" s="2">
        <v>2536</v>
      </c>
      <c r="EA182" s="2">
        <v>2516</v>
      </c>
      <c r="EB182" s="2">
        <v>2516</v>
      </c>
      <c r="EC182" s="2">
        <v>2515</v>
      </c>
      <c r="ED182" s="2">
        <v>2525</v>
      </c>
      <c r="EE182" s="2">
        <v>2551</v>
      </c>
      <c r="EF182" s="2">
        <v>2559</v>
      </c>
      <c r="EG182" s="2">
        <v>2542</v>
      </c>
      <c r="EH182" s="2">
        <v>2547</v>
      </c>
      <c r="EI182" s="2">
        <v>2570</v>
      </c>
      <c r="EJ182" s="2">
        <v>2572</v>
      </c>
      <c r="EK182" s="2">
        <v>2542</v>
      </c>
      <c r="EL182" s="2">
        <v>2539</v>
      </c>
      <c r="EM182" s="2">
        <v>2527</v>
      </c>
      <c r="EN182" s="2">
        <v>2530</v>
      </c>
      <c r="EO182" s="2">
        <v>2502</v>
      </c>
      <c r="EP182" s="2">
        <v>2500</v>
      </c>
      <c r="EQ182" s="2">
        <v>2498</v>
      </c>
      <c r="ER182" s="2">
        <v>2493</v>
      </c>
      <c r="ES182" s="2">
        <v>2485</v>
      </c>
      <c r="ET182" s="2">
        <v>2480</v>
      </c>
      <c r="EU182" s="2">
        <v>2465</v>
      </c>
      <c r="EV182" s="2">
        <v>2453</v>
      </c>
      <c r="EW182" s="2">
        <v>2450</v>
      </c>
      <c r="EX182" s="2">
        <v>2433</v>
      </c>
      <c r="EY182" s="2">
        <v>2430</v>
      </c>
      <c r="EZ182" s="2">
        <v>2439</v>
      </c>
      <c r="FA182" s="2">
        <v>2429</v>
      </c>
      <c r="FB182" s="2">
        <v>2418</v>
      </c>
      <c r="FC182" s="2">
        <v>2409</v>
      </c>
      <c r="FD182" s="2">
        <v>2416</v>
      </c>
      <c r="FE182" s="2">
        <v>2418</v>
      </c>
      <c r="FF182" s="2">
        <v>2424</v>
      </c>
      <c r="FG182" s="2">
        <v>2410</v>
      </c>
      <c r="FH182" s="2">
        <v>2407</v>
      </c>
      <c r="FI182" s="2">
        <v>2419</v>
      </c>
      <c r="FJ182" s="2">
        <v>2436</v>
      </c>
      <c r="FK182" s="2">
        <v>2436</v>
      </c>
      <c r="FL182" s="2">
        <v>2404</v>
      </c>
      <c r="FM182" s="2">
        <v>2420</v>
      </c>
      <c r="FN182" s="2">
        <v>2431</v>
      </c>
      <c r="FO182" s="2">
        <v>2445</v>
      </c>
      <c r="FP182" s="2">
        <v>2441</v>
      </c>
      <c r="FQ182" s="2">
        <v>2417</v>
      </c>
      <c r="FR182" s="2">
        <v>2400</v>
      </c>
      <c r="FS182" s="2">
        <v>2391</v>
      </c>
      <c r="FT182" s="2">
        <v>2375</v>
      </c>
      <c r="FU182" s="2">
        <v>2368</v>
      </c>
      <c r="FV182" s="2">
        <v>2380</v>
      </c>
      <c r="FW182" s="2">
        <v>2389</v>
      </c>
      <c r="FX182" s="2">
        <v>2422</v>
      </c>
      <c r="FY182" s="2">
        <v>2433</v>
      </c>
      <c r="FZ182" s="2">
        <v>2451</v>
      </c>
      <c r="GA182" s="2">
        <v>2441</v>
      </c>
      <c r="GB182" s="2">
        <v>2430</v>
      </c>
      <c r="GC182" s="2">
        <v>2455</v>
      </c>
      <c r="GD182" s="2">
        <v>2550</v>
      </c>
      <c r="GE182" s="2">
        <v>2546</v>
      </c>
      <c r="GF182" s="2">
        <v>2508</v>
      </c>
      <c r="GG182" s="2">
        <v>2513</v>
      </c>
      <c r="GH182" s="2">
        <v>2509</v>
      </c>
      <c r="GI182" s="2">
        <v>2501</v>
      </c>
      <c r="GJ182" s="2">
        <v>2500</v>
      </c>
      <c r="GK182" s="2">
        <v>2534</v>
      </c>
      <c r="GL182" s="2">
        <v>2547</v>
      </c>
      <c r="GM182" s="2">
        <v>2555</v>
      </c>
      <c r="GN182" s="2">
        <v>2555</v>
      </c>
      <c r="GO182" s="2">
        <v>2524</v>
      </c>
      <c r="GP182" s="2">
        <v>2505</v>
      </c>
      <c r="GQ182" s="2">
        <v>2513</v>
      </c>
      <c r="GR182" s="2">
        <v>2498</v>
      </c>
      <c r="GS182" s="2">
        <v>2512</v>
      </c>
      <c r="GT182" s="2">
        <v>2495</v>
      </c>
      <c r="GU182" s="2">
        <v>2454</v>
      </c>
      <c r="GV182" s="2">
        <v>2500</v>
      </c>
      <c r="GW182" s="2">
        <v>2522</v>
      </c>
      <c r="GX182" s="2">
        <v>2515</v>
      </c>
      <c r="GY182" s="2">
        <v>2504</v>
      </c>
      <c r="GZ182" s="2">
        <v>2484</v>
      </c>
      <c r="HA182" s="2">
        <v>2460</v>
      </c>
      <c r="HB182" s="2">
        <v>2445</v>
      </c>
      <c r="HC182" s="2">
        <v>2488</v>
      </c>
      <c r="HD182" s="2">
        <v>2535</v>
      </c>
      <c r="HE182" s="2">
        <v>2566</v>
      </c>
      <c r="HF182" s="2">
        <v>2596</v>
      </c>
      <c r="HG182" s="2">
        <v>2577</v>
      </c>
      <c r="HH182" s="2">
        <v>2569</v>
      </c>
      <c r="HI182" s="2">
        <v>2572</v>
      </c>
      <c r="HJ182" s="2">
        <v>2578</v>
      </c>
      <c r="HK182" s="2">
        <v>2592</v>
      </c>
      <c r="HL182" s="2">
        <v>2612</v>
      </c>
      <c r="HM182" s="2">
        <v>2617</v>
      </c>
      <c r="HN182" s="2">
        <v>2635</v>
      </c>
      <c r="HO182" s="2">
        <v>2639</v>
      </c>
      <c r="HP182" s="2">
        <v>2641</v>
      </c>
      <c r="HQ182" s="2">
        <v>2664</v>
      </c>
      <c r="HR182" s="2">
        <v>2677</v>
      </c>
      <c r="HS182" s="2">
        <v>2661</v>
      </c>
      <c r="HT182" s="2">
        <v>2640</v>
      </c>
      <c r="HU182" s="2">
        <v>2636</v>
      </c>
      <c r="HV182" s="2">
        <v>2654</v>
      </c>
      <c r="HW182" s="2">
        <v>2640</v>
      </c>
      <c r="HX182" s="2">
        <v>2649</v>
      </c>
      <c r="HY182" s="2">
        <v>2655</v>
      </c>
      <c r="HZ182" s="2">
        <v>2615</v>
      </c>
      <c r="IA182" s="2">
        <v>2583</v>
      </c>
      <c r="IB182" s="2">
        <v>2592</v>
      </c>
      <c r="IC182" s="2">
        <v>2525</v>
      </c>
      <c r="ID182" s="2">
        <v>2520</v>
      </c>
      <c r="IE182" s="2">
        <v>2525</v>
      </c>
      <c r="IF182" s="2">
        <v>2525</v>
      </c>
      <c r="IG182" s="2">
        <v>2519</v>
      </c>
      <c r="IH182" s="2">
        <v>2462</v>
      </c>
      <c r="II182" s="2">
        <v>2450</v>
      </c>
      <c r="IJ182" s="2">
        <v>2463</v>
      </c>
      <c r="IK182" s="2">
        <v>2538</v>
      </c>
      <c r="IL182" s="2">
        <v>2395</v>
      </c>
      <c r="IM182" s="2">
        <v>2383</v>
      </c>
      <c r="IN182" s="2">
        <v>2392</v>
      </c>
      <c r="IO182" s="2">
        <v>2358</v>
      </c>
      <c r="IP182" s="2">
        <v>2339</v>
      </c>
      <c r="IQ182" s="2">
        <v>2369</v>
      </c>
      <c r="IR182" s="2">
        <v>2354</v>
      </c>
      <c r="IS182" s="2">
        <v>2358</v>
      </c>
      <c r="IT182" s="2">
        <v>2346</v>
      </c>
    </row>
    <row r="183" spans="1:254" ht="15.9" customHeight="1">
      <c r="A183" s="65" t="s">
        <v>360</v>
      </c>
      <c r="B183" s="25" t="s">
        <v>361</v>
      </c>
      <c r="C183" s="39">
        <v>13830</v>
      </c>
      <c r="D183" s="38">
        <v>-1180</v>
      </c>
      <c r="E183" s="34">
        <v>15010</v>
      </c>
      <c r="F183" s="34">
        <v>15060</v>
      </c>
      <c r="G183" s="29">
        <v>14190</v>
      </c>
      <c r="H183" s="29">
        <v>13550</v>
      </c>
      <c r="I183" s="29">
        <v>13660</v>
      </c>
      <c r="J183" s="29">
        <v>12600</v>
      </c>
      <c r="K183" s="29">
        <v>12790</v>
      </c>
      <c r="L183" s="29">
        <v>13450</v>
      </c>
      <c r="M183" s="29">
        <v>14380</v>
      </c>
      <c r="N183" s="29">
        <v>14320</v>
      </c>
      <c r="O183" s="29">
        <v>14380</v>
      </c>
      <c r="P183" s="29">
        <v>14470</v>
      </c>
      <c r="Q183" s="29">
        <v>14000</v>
      </c>
      <c r="R183" s="29">
        <v>14150</v>
      </c>
      <c r="S183" s="29">
        <v>14700</v>
      </c>
      <c r="T183" s="29">
        <v>14990</v>
      </c>
      <c r="U183" s="29">
        <v>14360</v>
      </c>
      <c r="V183" s="29">
        <v>15200</v>
      </c>
      <c r="W183" s="29">
        <v>15610</v>
      </c>
      <c r="X183" s="29">
        <v>15090</v>
      </c>
      <c r="Y183" s="29">
        <v>15440</v>
      </c>
      <c r="Z183" s="29">
        <v>16700</v>
      </c>
      <c r="AA183" s="29">
        <v>16660</v>
      </c>
      <c r="AB183" s="29">
        <v>15690</v>
      </c>
      <c r="AC183" s="29">
        <v>16000</v>
      </c>
      <c r="AD183" s="29">
        <v>16630</v>
      </c>
      <c r="AE183" s="29">
        <v>16500</v>
      </c>
      <c r="AF183" s="29">
        <v>15400</v>
      </c>
      <c r="AG183" s="29">
        <v>15810</v>
      </c>
      <c r="AH183" s="29">
        <v>16500</v>
      </c>
      <c r="AI183" s="29">
        <v>16050</v>
      </c>
      <c r="AJ183" s="29">
        <v>16900</v>
      </c>
      <c r="AK183" s="29">
        <v>16890</v>
      </c>
      <c r="AL183" s="29">
        <v>16770</v>
      </c>
      <c r="AM183" s="29">
        <v>16460</v>
      </c>
      <c r="AN183" s="29">
        <v>15880</v>
      </c>
      <c r="AO183" s="29">
        <v>14800</v>
      </c>
      <c r="AP183" s="29">
        <v>14160</v>
      </c>
      <c r="AQ183" s="29">
        <v>13900</v>
      </c>
      <c r="AR183" s="29">
        <v>13310</v>
      </c>
      <c r="AS183" s="29">
        <v>13900</v>
      </c>
      <c r="AT183" s="29">
        <v>14580</v>
      </c>
      <c r="AU183" s="29">
        <v>14610</v>
      </c>
      <c r="AV183" s="29">
        <v>15480</v>
      </c>
      <c r="AW183" s="29">
        <v>15340</v>
      </c>
      <c r="AX183" s="29">
        <v>14490</v>
      </c>
      <c r="AY183" s="29">
        <v>14420</v>
      </c>
      <c r="AZ183" s="29">
        <v>14190</v>
      </c>
      <c r="BA183" s="29">
        <v>14300</v>
      </c>
      <c r="BB183" s="29">
        <v>14450</v>
      </c>
      <c r="BC183" s="29">
        <v>15310</v>
      </c>
      <c r="BD183" s="29">
        <v>15090</v>
      </c>
      <c r="BE183" s="29">
        <v>14610</v>
      </c>
      <c r="BF183" s="29">
        <v>14240</v>
      </c>
      <c r="BG183" s="29">
        <v>13800</v>
      </c>
      <c r="BH183" s="29">
        <v>13290</v>
      </c>
      <c r="BI183" s="29">
        <v>15720</v>
      </c>
      <c r="BJ183" s="29">
        <v>15460</v>
      </c>
      <c r="BK183" s="29">
        <v>16900</v>
      </c>
      <c r="BL183" s="30">
        <v>16110</v>
      </c>
      <c r="BM183" s="2">
        <v>14820</v>
      </c>
      <c r="BN183" s="2">
        <v>15290</v>
      </c>
      <c r="BO183" s="2">
        <v>15200</v>
      </c>
      <c r="BP183" s="2">
        <v>14950</v>
      </c>
      <c r="BQ183" s="2">
        <v>15640</v>
      </c>
      <c r="BR183" s="2">
        <v>14640</v>
      </c>
      <c r="BS183" s="2">
        <v>14430</v>
      </c>
      <c r="BT183" s="2">
        <v>14150</v>
      </c>
      <c r="BU183" s="2">
        <v>13900</v>
      </c>
      <c r="BV183" s="2">
        <v>13470</v>
      </c>
      <c r="BW183" s="2">
        <v>13600</v>
      </c>
      <c r="BX183" s="2">
        <v>13480</v>
      </c>
      <c r="BY183" s="2">
        <v>13720</v>
      </c>
      <c r="BZ183" s="2">
        <v>13920</v>
      </c>
      <c r="CA183" s="2">
        <v>13890</v>
      </c>
      <c r="CB183" s="2">
        <v>14060</v>
      </c>
      <c r="CC183" s="2">
        <v>13550</v>
      </c>
      <c r="CD183" s="2">
        <v>13700</v>
      </c>
      <c r="CE183" s="2">
        <v>13590</v>
      </c>
      <c r="CF183" s="2">
        <v>13540</v>
      </c>
      <c r="CG183" s="2">
        <v>13030</v>
      </c>
      <c r="CH183" s="2">
        <v>13050</v>
      </c>
      <c r="CI183" s="2">
        <v>12280</v>
      </c>
      <c r="CJ183" s="2">
        <v>12280</v>
      </c>
      <c r="CK183" s="2">
        <v>12250</v>
      </c>
      <c r="CL183" s="2">
        <v>12390</v>
      </c>
      <c r="CM183" s="2">
        <v>11380</v>
      </c>
      <c r="CN183" s="2">
        <v>10820</v>
      </c>
      <c r="CO183" s="2">
        <v>10850</v>
      </c>
      <c r="CP183" s="2">
        <v>11690</v>
      </c>
      <c r="CQ183" s="2">
        <v>12380</v>
      </c>
      <c r="CR183" s="2">
        <v>12440</v>
      </c>
      <c r="CS183" s="2">
        <v>12100</v>
      </c>
      <c r="CT183" s="2">
        <v>12000</v>
      </c>
      <c r="CU183" s="2">
        <v>12830</v>
      </c>
      <c r="CV183" s="2">
        <v>13030</v>
      </c>
      <c r="CW183" s="2">
        <v>13260</v>
      </c>
      <c r="CX183" s="2">
        <v>13180</v>
      </c>
      <c r="CY183" s="2">
        <v>12810</v>
      </c>
      <c r="CZ183" s="2">
        <v>12420</v>
      </c>
      <c r="DA183" s="2">
        <v>11610</v>
      </c>
      <c r="DB183" s="2">
        <v>11250</v>
      </c>
      <c r="DC183" s="2">
        <v>10750</v>
      </c>
      <c r="DD183" s="2">
        <v>11620</v>
      </c>
      <c r="DE183" s="2">
        <v>11890</v>
      </c>
      <c r="DF183" s="2">
        <v>12060</v>
      </c>
      <c r="DG183" s="2">
        <v>13310</v>
      </c>
      <c r="DH183" s="2">
        <v>13350</v>
      </c>
      <c r="DI183" s="2">
        <v>13220</v>
      </c>
      <c r="DJ183" s="2">
        <v>13100</v>
      </c>
      <c r="DK183" s="2">
        <v>12470</v>
      </c>
      <c r="DL183" s="2">
        <v>12450</v>
      </c>
      <c r="DM183" s="2">
        <v>12250</v>
      </c>
      <c r="DN183" s="2">
        <v>12080</v>
      </c>
      <c r="DO183" s="2">
        <v>11910</v>
      </c>
      <c r="DP183" s="2">
        <v>11290</v>
      </c>
      <c r="DQ183" s="2">
        <v>11500</v>
      </c>
      <c r="DR183" s="2">
        <v>11620</v>
      </c>
      <c r="DS183" s="2">
        <v>11690</v>
      </c>
      <c r="DT183" s="2">
        <v>11640</v>
      </c>
      <c r="DU183" s="2">
        <v>11870</v>
      </c>
      <c r="DV183" s="2">
        <v>11000</v>
      </c>
      <c r="DW183" s="2">
        <v>11130</v>
      </c>
      <c r="DX183" s="2">
        <v>11370</v>
      </c>
      <c r="DY183" s="2">
        <v>11100</v>
      </c>
      <c r="DZ183" s="2">
        <v>10840</v>
      </c>
      <c r="EA183" s="2">
        <v>10880</v>
      </c>
      <c r="EB183" s="2">
        <v>10900</v>
      </c>
      <c r="EC183" s="2">
        <v>10900</v>
      </c>
      <c r="ED183" s="2">
        <v>10630</v>
      </c>
      <c r="EE183" s="2">
        <v>10730</v>
      </c>
      <c r="EF183" s="2">
        <v>11100</v>
      </c>
      <c r="EG183" s="2">
        <v>11210</v>
      </c>
      <c r="EH183" s="2">
        <v>11230</v>
      </c>
      <c r="EI183" s="2">
        <v>11260</v>
      </c>
      <c r="EJ183" s="2">
        <v>11440</v>
      </c>
      <c r="EK183" s="2">
        <v>11140</v>
      </c>
      <c r="EL183" s="2">
        <v>10810</v>
      </c>
      <c r="EM183" s="2">
        <v>10750</v>
      </c>
      <c r="EN183" s="2">
        <v>10850</v>
      </c>
      <c r="EO183" s="2">
        <v>9960</v>
      </c>
      <c r="EP183" s="2">
        <v>10170</v>
      </c>
      <c r="EQ183" s="2">
        <v>9990</v>
      </c>
      <c r="ER183" s="2">
        <v>9940</v>
      </c>
      <c r="ES183" s="2">
        <v>9900</v>
      </c>
      <c r="ET183" s="2">
        <v>9300</v>
      </c>
      <c r="EU183" s="2">
        <v>9400</v>
      </c>
      <c r="EV183" s="2">
        <v>9430</v>
      </c>
      <c r="EW183" s="2">
        <v>9460</v>
      </c>
      <c r="EX183" s="2">
        <v>9650</v>
      </c>
      <c r="EY183" s="2">
        <v>9490</v>
      </c>
      <c r="EZ183" s="2">
        <v>9600</v>
      </c>
      <c r="FA183" s="2">
        <v>9500</v>
      </c>
      <c r="FB183" s="2">
        <v>9000</v>
      </c>
      <c r="FC183" s="2">
        <v>9120</v>
      </c>
      <c r="FD183" s="2">
        <v>9300</v>
      </c>
      <c r="FE183" s="2">
        <v>9380</v>
      </c>
      <c r="FF183" s="2">
        <v>9610</v>
      </c>
      <c r="FG183" s="2">
        <v>9800</v>
      </c>
      <c r="FH183" s="2">
        <v>9890</v>
      </c>
      <c r="FI183" s="2">
        <v>9860</v>
      </c>
      <c r="FJ183" s="2">
        <v>9860</v>
      </c>
      <c r="FK183" s="2">
        <v>9660</v>
      </c>
      <c r="FL183" s="2">
        <v>9300</v>
      </c>
      <c r="FM183" s="2">
        <v>8410</v>
      </c>
      <c r="FN183" s="2">
        <v>8370</v>
      </c>
      <c r="FO183" s="2">
        <v>8820</v>
      </c>
      <c r="FP183" s="2">
        <v>8750</v>
      </c>
      <c r="FQ183" s="2">
        <v>8750</v>
      </c>
      <c r="FR183" s="2">
        <v>8660</v>
      </c>
      <c r="FS183" s="2">
        <v>8700</v>
      </c>
      <c r="FT183" s="2">
        <v>8800</v>
      </c>
      <c r="FU183" s="2">
        <v>9360</v>
      </c>
      <c r="FV183" s="2">
        <v>8960</v>
      </c>
      <c r="FW183" s="2">
        <v>9400</v>
      </c>
      <c r="FX183" s="2">
        <v>9600</v>
      </c>
      <c r="FY183" s="2">
        <v>9750</v>
      </c>
      <c r="FZ183" s="2">
        <v>9940</v>
      </c>
      <c r="GA183" s="2">
        <v>10040</v>
      </c>
      <c r="GB183" s="2">
        <v>9870</v>
      </c>
      <c r="GC183" s="2">
        <v>10110</v>
      </c>
      <c r="GD183" s="2">
        <v>10140</v>
      </c>
      <c r="GE183" s="2">
        <v>10400</v>
      </c>
      <c r="GF183" s="2">
        <v>10390</v>
      </c>
      <c r="GG183" s="2">
        <v>10980</v>
      </c>
      <c r="GH183" s="2">
        <v>10810</v>
      </c>
      <c r="GI183" s="2">
        <v>11020</v>
      </c>
      <c r="GJ183" s="2">
        <v>10960</v>
      </c>
      <c r="GK183" s="2">
        <v>11030</v>
      </c>
      <c r="GL183" s="2">
        <v>11180</v>
      </c>
      <c r="GM183" s="2">
        <v>10820</v>
      </c>
      <c r="GN183" s="2">
        <v>10780</v>
      </c>
      <c r="GO183" s="2">
        <v>10670</v>
      </c>
      <c r="GP183" s="2">
        <v>10940</v>
      </c>
      <c r="GQ183" s="2">
        <v>10760</v>
      </c>
      <c r="GR183" s="2">
        <v>10640</v>
      </c>
      <c r="GS183" s="2">
        <v>10580</v>
      </c>
      <c r="GT183" s="2">
        <v>10130</v>
      </c>
      <c r="GU183" s="2">
        <v>10080</v>
      </c>
      <c r="GV183" s="2">
        <v>10740</v>
      </c>
      <c r="GW183" s="2">
        <v>11230</v>
      </c>
      <c r="GX183" s="2">
        <v>10970</v>
      </c>
      <c r="GY183" s="2">
        <v>10940</v>
      </c>
      <c r="GZ183" s="2">
        <v>10730</v>
      </c>
      <c r="HA183" s="2">
        <v>9370</v>
      </c>
      <c r="HB183" s="2">
        <v>9170</v>
      </c>
      <c r="HC183" s="2">
        <v>9050</v>
      </c>
      <c r="HD183" s="2">
        <v>9180</v>
      </c>
      <c r="HE183" s="2">
        <v>9170</v>
      </c>
      <c r="HF183" s="2">
        <v>9220</v>
      </c>
      <c r="HG183" s="2">
        <v>9270</v>
      </c>
      <c r="HH183" s="2">
        <v>8840</v>
      </c>
      <c r="HI183" s="2">
        <v>8530</v>
      </c>
      <c r="HJ183" s="2">
        <v>8530</v>
      </c>
      <c r="HK183" s="2">
        <v>8100</v>
      </c>
      <c r="HL183" s="2">
        <v>8180</v>
      </c>
      <c r="HM183" s="2">
        <v>8150</v>
      </c>
      <c r="HN183" s="2">
        <v>8080</v>
      </c>
      <c r="HO183" s="2">
        <v>7830</v>
      </c>
      <c r="HP183" s="2">
        <v>7590</v>
      </c>
      <c r="HQ183" s="2">
        <v>7820</v>
      </c>
      <c r="HR183" s="2">
        <v>7660</v>
      </c>
      <c r="HS183" s="2">
        <v>7520</v>
      </c>
      <c r="HT183" s="2">
        <v>7540</v>
      </c>
      <c r="HU183" s="2">
        <v>7610</v>
      </c>
      <c r="HV183" s="2">
        <v>7930</v>
      </c>
      <c r="HW183" s="2">
        <v>7890</v>
      </c>
      <c r="HX183" s="2">
        <v>8150</v>
      </c>
      <c r="HY183" s="2">
        <v>8060</v>
      </c>
      <c r="HZ183" s="2">
        <v>8250</v>
      </c>
      <c r="IA183" s="2">
        <v>8340</v>
      </c>
      <c r="IB183" s="2">
        <v>8450</v>
      </c>
      <c r="IC183" s="2">
        <v>8310</v>
      </c>
      <c r="ID183" s="2">
        <v>8430</v>
      </c>
      <c r="IE183" s="2">
        <v>8300</v>
      </c>
      <c r="IF183" s="2">
        <v>8750</v>
      </c>
      <c r="IG183" s="2">
        <v>8830</v>
      </c>
      <c r="IH183" s="2">
        <v>9040</v>
      </c>
      <c r="II183" s="2">
        <v>9180</v>
      </c>
      <c r="IJ183" s="2">
        <v>9590</v>
      </c>
      <c r="IK183" s="2">
        <v>9710</v>
      </c>
      <c r="IL183" s="2">
        <v>10050</v>
      </c>
      <c r="IM183" s="2">
        <v>10060</v>
      </c>
      <c r="IN183" s="2">
        <v>10070</v>
      </c>
      <c r="IO183" s="2">
        <v>9800</v>
      </c>
      <c r="IP183" s="2">
        <v>9630</v>
      </c>
      <c r="IQ183" s="2">
        <v>9600</v>
      </c>
      <c r="IR183" s="2">
        <v>9790</v>
      </c>
      <c r="IS183" s="2">
        <v>9580</v>
      </c>
      <c r="IT183" s="2">
        <v>9270</v>
      </c>
    </row>
    <row r="184" spans="1:254" ht="15.9" customHeight="1">
      <c r="A184" s="65" t="s">
        <v>362</v>
      </c>
      <c r="B184" s="25" t="s">
        <v>363</v>
      </c>
      <c r="C184" s="39">
        <v>3929</v>
      </c>
      <c r="D184" s="38">
        <v>49</v>
      </c>
      <c r="E184" s="34">
        <v>3880</v>
      </c>
      <c r="F184" s="34">
        <v>3844</v>
      </c>
      <c r="G184" s="29">
        <v>3923</v>
      </c>
      <c r="H184" s="29">
        <v>3999</v>
      </c>
      <c r="I184" s="29">
        <v>4090</v>
      </c>
      <c r="J184" s="29">
        <v>4268</v>
      </c>
      <c r="K184" s="29">
        <v>4291</v>
      </c>
      <c r="L184" s="29">
        <v>4095</v>
      </c>
      <c r="M184" s="29">
        <v>4050</v>
      </c>
      <c r="N184" s="29">
        <v>3904</v>
      </c>
      <c r="O184" s="29">
        <v>3830</v>
      </c>
      <c r="P184" s="29">
        <v>3806</v>
      </c>
      <c r="Q184" s="29">
        <v>3880</v>
      </c>
      <c r="R184" s="29">
        <v>3803</v>
      </c>
      <c r="S184" s="29">
        <v>3751</v>
      </c>
      <c r="T184" s="29">
        <v>3750</v>
      </c>
      <c r="U184" s="29">
        <v>3736</v>
      </c>
      <c r="V184" s="29">
        <v>3671</v>
      </c>
      <c r="W184" s="29">
        <v>3677</v>
      </c>
      <c r="X184" s="29">
        <v>3659</v>
      </c>
      <c r="Y184" s="29">
        <v>3720</v>
      </c>
      <c r="Z184" s="29">
        <v>3723</v>
      </c>
      <c r="AA184" s="29">
        <v>3559</v>
      </c>
      <c r="AB184" s="29">
        <v>3570</v>
      </c>
      <c r="AC184" s="29">
        <v>3517</v>
      </c>
      <c r="AD184" s="29">
        <v>3456</v>
      </c>
      <c r="AE184" s="29">
        <v>3507</v>
      </c>
      <c r="AF184" s="29">
        <v>3506</v>
      </c>
      <c r="AG184" s="29">
        <v>3420</v>
      </c>
      <c r="AH184" s="29">
        <v>3383</v>
      </c>
      <c r="AI184" s="29">
        <v>3397</v>
      </c>
      <c r="AJ184" s="29">
        <v>3359</v>
      </c>
      <c r="AK184" s="29">
        <v>3259</v>
      </c>
      <c r="AL184" s="29">
        <v>3269</v>
      </c>
      <c r="AM184" s="29">
        <v>3352</v>
      </c>
      <c r="AN184" s="29">
        <v>3371</v>
      </c>
      <c r="AO184" s="29">
        <v>3351</v>
      </c>
      <c r="AP184" s="29">
        <v>3428</v>
      </c>
      <c r="AQ184" s="29">
        <v>3410</v>
      </c>
      <c r="AR184" s="29">
        <v>3516</v>
      </c>
      <c r="AS184" s="29">
        <v>3509</v>
      </c>
      <c r="AT184" s="29">
        <v>3493</v>
      </c>
      <c r="AU184" s="29">
        <v>3394</v>
      </c>
      <c r="AV184" s="29">
        <v>3390</v>
      </c>
      <c r="AW184" s="29">
        <v>3323</v>
      </c>
      <c r="AX184" s="29">
        <v>3348</v>
      </c>
      <c r="AY184" s="29">
        <v>3398</v>
      </c>
      <c r="AZ184" s="29">
        <v>3488</v>
      </c>
      <c r="BA184" s="29">
        <v>3532</v>
      </c>
      <c r="BB184" s="29">
        <v>3526</v>
      </c>
      <c r="BC184" s="29">
        <v>3540</v>
      </c>
      <c r="BD184" s="29">
        <v>3570</v>
      </c>
      <c r="BE184" s="29">
        <v>3553</v>
      </c>
      <c r="BF184" s="29">
        <v>3573</v>
      </c>
      <c r="BG184" s="29">
        <v>3601</v>
      </c>
      <c r="BH184" s="29">
        <v>3609</v>
      </c>
      <c r="BI184" s="29">
        <v>3634</v>
      </c>
      <c r="BJ184" s="29">
        <v>3627</v>
      </c>
      <c r="BK184" s="29">
        <v>3641</v>
      </c>
      <c r="BL184" s="30">
        <v>3659</v>
      </c>
      <c r="BM184" s="2">
        <v>3663</v>
      </c>
      <c r="BN184" s="2">
        <v>3613</v>
      </c>
      <c r="BO184" s="2">
        <v>3647</v>
      </c>
      <c r="BP184" s="2">
        <v>3715</v>
      </c>
      <c r="BQ184" s="2">
        <v>3721</v>
      </c>
      <c r="BR184" s="2">
        <v>3707</v>
      </c>
      <c r="BS184" s="2">
        <v>3833</v>
      </c>
      <c r="BT184" s="2">
        <v>4161</v>
      </c>
      <c r="BU184" s="2">
        <v>4102</v>
      </c>
      <c r="BV184" s="2">
        <v>4122</v>
      </c>
      <c r="BW184" s="2">
        <v>4101</v>
      </c>
      <c r="BX184" s="2">
        <v>4200</v>
      </c>
      <c r="BY184" s="2">
        <v>4290</v>
      </c>
      <c r="BZ184" s="2">
        <v>4275</v>
      </c>
      <c r="CA184" s="2">
        <v>4290</v>
      </c>
      <c r="CB184" s="2">
        <v>4341</v>
      </c>
      <c r="CC184" s="2">
        <v>4430</v>
      </c>
      <c r="CD184" s="2">
        <v>4261</v>
      </c>
      <c r="CE184" s="2">
        <v>4247</v>
      </c>
      <c r="CF184" s="2">
        <v>4283</v>
      </c>
      <c r="CG184" s="2">
        <v>4278</v>
      </c>
      <c r="CH184" s="2">
        <v>4223</v>
      </c>
      <c r="CI184" s="2">
        <v>4119</v>
      </c>
      <c r="CJ184" s="2">
        <v>4159</v>
      </c>
      <c r="CK184" s="2">
        <v>4205</v>
      </c>
      <c r="CL184" s="2">
        <v>4245</v>
      </c>
      <c r="CM184" s="2">
        <v>4204</v>
      </c>
      <c r="CN184" s="2">
        <v>4144</v>
      </c>
      <c r="CO184" s="2">
        <v>4183</v>
      </c>
      <c r="CP184" s="2">
        <v>4258</v>
      </c>
      <c r="CQ184" s="2">
        <v>4302</v>
      </c>
      <c r="CR184" s="2">
        <v>4293</v>
      </c>
      <c r="CS184" s="2">
        <v>4207</v>
      </c>
      <c r="CT184" s="2">
        <v>4192</v>
      </c>
      <c r="CU184" s="2">
        <v>4314</v>
      </c>
      <c r="CV184" s="2">
        <v>4400</v>
      </c>
      <c r="CW184" s="2">
        <v>4365</v>
      </c>
      <c r="CX184" s="2">
        <v>4302</v>
      </c>
      <c r="CY184" s="2">
        <v>4316</v>
      </c>
      <c r="CZ184" s="2">
        <v>4368</v>
      </c>
      <c r="DA184" s="2">
        <v>4429</v>
      </c>
      <c r="DB184" s="2">
        <v>4369</v>
      </c>
      <c r="DC184" s="2">
        <v>4328</v>
      </c>
      <c r="DD184" s="2">
        <v>4431</v>
      </c>
      <c r="DE184" s="2">
        <v>4598</v>
      </c>
      <c r="DF184" s="2">
        <v>4560</v>
      </c>
      <c r="DG184" s="2">
        <v>4627</v>
      </c>
      <c r="DH184" s="2">
        <v>4664</v>
      </c>
      <c r="DI184" s="2">
        <v>4630</v>
      </c>
      <c r="DJ184" s="2">
        <v>4637</v>
      </c>
      <c r="DK184" s="2">
        <v>4662</v>
      </c>
      <c r="DL184" s="2">
        <v>4660</v>
      </c>
      <c r="DM184" s="2">
        <v>4716</v>
      </c>
      <c r="DN184" s="2">
        <v>4830</v>
      </c>
      <c r="DO184" s="2">
        <v>4658</v>
      </c>
      <c r="DP184" s="2">
        <v>4677</v>
      </c>
      <c r="DQ184" s="2">
        <v>4645</v>
      </c>
      <c r="DR184" s="2">
        <v>4688</v>
      </c>
      <c r="DS184" s="2">
        <v>4724</v>
      </c>
      <c r="DT184" s="2">
        <v>4722</v>
      </c>
      <c r="DU184" s="2">
        <v>4783</v>
      </c>
      <c r="DV184" s="2">
        <v>4699</v>
      </c>
      <c r="DW184" s="2">
        <v>4690</v>
      </c>
      <c r="DX184" s="2">
        <v>4715</v>
      </c>
      <c r="DY184" s="2">
        <v>4694</v>
      </c>
      <c r="DZ184" s="2">
        <v>4337</v>
      </c>
      <c r="EA184" s="2">
        <v>4307</v>
      </c>
      <c r="EB184" s="2">
        <v>4259</v>
      </c>
      <c r="EC184" s="2">
        <v>4260</v>
      </c>
      <c r="ED184" s="2">
        <v>4283</v>
      </c>
      <c r="EE184" s="2">
        <v>4307</v>
      </c>
      <c r="EF184" s="2">
        <v>4299</v>
      </c>
      <c r="EG184" s="2">
        <v>4253</v>
      </c>
      <c r="EH184" s="2">
        <v>4224</v>
      </c>
      <c r="EI184" s="2">
        <v>4303</v>
      </c>
      <c r="EJ184" s="2">
        <v>4265</v>
      </c>
      <c r="EK184" s="2">
        <v>4246</v>
      </c>
      <c r="EL184" s="2">
        <v>4376</v>
      </c>
      <c r="EM184" s="2">
        <v>4370</v>
      </c>
      <c r="EN184" s="2">
        <v>4446</v>
      </c>
      <c r="EO184" s="2">
        <v>4374</v>
      </c>
      <c r="EP184" s="2">
        <v>4392</v>
      </c>
      <c r="EQ184" s="2">
        <v>4400</v>
      </c>
      <c r="ER184" s="2">
        <v>4410</v>
      </c>
      <c r="ES184" s="2">
        <v>4408</v>
      </c>
      <c r="ET184" s="2">
        <v>4395</v>
      </c>
      <c r="EU184" s="2">
        <v>4416</v>
      </c>
      <c r="EV184" s="2">
        <v>4414</v>
      </c>
      <c r="EW184" s="2">
        <v>4416</v>
      </c>
      <c r="EX184" s="2">
        <v>4397</v>
      </c>
      <c r="EY184" s="2">
        <v>4383</v>
      </c>
      <c r="EZ184" s="2">
        <v>4468</v>
      </c>
      <c r="FA184" s="2">
        <v>4519</v>
      </c>
      <c r="FB184" s="2">
        <v>4478</v>
      </c>
      <c r="FC184" s="2">
        <v>4444</v>
      </c>
      <c r="FD184" s="2">
        <v>4525</v>
      </c>
      <c r="FE184" s="2">
        <v>4535</v>
      </c>
      <c r="FF184" s="2">
        <v>4464</v>
      </c>
      <c r="FG184" s="2">
        <v>4467</v>
      </c>
      <c r="FH184" s="2">
        <v>4479</v>
      </c>
      <c r="FI184" s="2">
        <v>4405</v>
      </c>
      <c r="FJ184" s="2">
        <v>4397</v>
      </c>
      <c r="FK184" s="2">
        <v>4299</v>
      </c>
      <c r="FL184" s="2">
        <v>4368</v>
      </c>
      <c r="FM184" s="2">
        <v>4360</v>
      </c>
      <c r="FN184" s="2">
        <v>4355</v>
      </c>
      <c r="FO184" s="2">
        <v>4349</v>
      </c>
      <c r="FP184" s="2">
        <v>4328</v>
      </c>
      <c r="FQ184" s="2">
        <v>4358</v>
      </c>
      <c r="FR184" s="2">
        <v>4303</v>
      </c>
      <c r="FS184" s="2">
        <v>4197</v>
      </c>
      <c r="FT184" s="2">
        <v>4111</v>
      </c>
      <c r="FU184" s="2">
        <v>4115</v>
      </c>
      <c r="FV184" s="2">
        <v>4122</v>
      </c>
      <c r="FW184" s="2">
        <v>4097</v>
      </c>
      <c r="FX184" s="2">
        <v>4087</v>
      </c>
      <c r="FY184" s="2">
        <v>4136</v>
      </c>
      <c r="FZ184" s="2">
        <v>4095</v>
      </c>
      <c r="GA184" s="2">
        <v>4056</v>
      </c>
      <c r="GB184" s="2">
        <v>4081</v>
      </c>
      <c r="GC184" s="2">
        <v>4145</v>
      </c>
      <c r="GD184" s="2">
        <v>4098</v>
      </c>
      <c r="GE184" s="2">
        <v>3994</v>
      </c>
      <c r="GF184" s="2">
        <v>3929</v>
      </c>
      <c r="GG184" s="2">
        <v>3837</v>
      </c>
      <c r="GH184" s="2">
        <v>3847</v>
      </c>
      <c r="GI184" s="2">
        <v>3981</v>
      </c>
      <c r="GJ184" s="2">
        <v>4197</v>
      </c>
      <c r="GK184" s="2">
        <v>4219</v>
      </c>
      <c r="GL184" s="2">
        <v>4265</v>
      </c>
      <c r="GM184" s="2">
        <v>4258</v>
      </c>
      <c r="GN184" s="2">
        <v>4235</v>
      </c>
      <c r="GO184" s="2">
        <v>4213</v>
      </c>
      <c r="GP184" s="2">
        <v>4273</v>
      </c>
      <c r="GQ184" s="2">
        <v>4288</v>
      </c>
      <c r="GR184" s="2">
        <v>4304</v>
      </c>
      <c r="GS184" s="2">
        <v>4324</v>
      </c>
      <c r="GT184" s="2">
        <v>4312</v>
      </c>
      <c r="GU184" s="2">
        <v>4282</v>
      </c>
      <c r="GV184" s="2">
        <v>4307</v>
      </c>
      <c r="GW184" s="2">
        <v>4350</v>
      </c>
      <c r="GX184" s="2">
        <v>4377</v>
      </c>
      <c r="GY184" s="2">
        <v>4348</v>
      </c>
      <c r="GZ184" s="2">
        <v>4327</v>
      </c>
      <c r="HA184" s="2">
        <v>4243</v>
      </c>
      <c r="HB184" s="2">
        <v>4249</v>
      </c>
      <c r="HC184" s="2">
        <v>4256</v>
      </c>
      <c r="HD184" s="2">
        <v>4249</v>
      </c>
      <c r="HE184" s="2">
        <v>4265</v>
      </c>
      <c r="HF184" s="2">
        <v>4280</v>
      </c>
      <c r="HG184" s="2">
        <v>4262</v>
      </c>
      <c r="HH184" s="2">
        <v>4232</v>
      </c>
      <c r="HI184" s="2">
        <v>4212</v>
      </c>
      <c r="HJ184" s="2">
        <v>4241</v>
      </c>
      <c r="HK184" s="2">
        <v>4335</v>
      </c>
      <c r="HL184" s="2">
        <v>4298</v>
      </c>
      <c r="HM184" s="2">
        <v>4278</v>
      </c>
      <c r="HN184" s="2">
        <v>4199</v>
      </c>
      <c r="HO184" s="2">
        <v>4196</v>
      </c>
      <c r="HP184" s="2">
        <v>4192</v>
      </c>
      <c r="HQ184" s="2">
        <v>4199</v>
      </c>
      <c r="HR184" s="2">
        <v>4175</v>
      </c>
      <c r="HS184" s="2">
        <v>4088</v>
      </c>
      <c r="HT184" s="2">
        <v>4038</v>
      </c>
      <c r="HU184" s="2">
        <v>4008</v>
      </c>
      <c r="HV184" s="2">
        <v>3980</v>
      </c>
      <c r="HW184" s="2">
        <v>3980</v>
      </c>
      <c r="HX184" s="2">
        <v>3955</v>
      </c>
      <c r="HY184" s="2">
        <v>3966</v>
      </c>
      <c r="HZ184" s="2">
        <v>3900</v>
      </c>
      <c r="IA184" s="2">
        <v>3923</v>
      </c>
      <c r="IB184" s="2">
        <v>3964</v>
      </c>
      <c r="IC184" s="2">
        <v>3950</v>
      </c>
      <c r="ID184" s="2">
        <v>3951</v>
      </c>
      <c r="IE184" s="2">
        <v>4000</v>
      </c>
      <c r="IF184" s="2">
        <v>3980</v>
      </c>
      <c r="IG184" s="2">
        <v>3964</v>
      </c>
      <c r="IH184" s="2">
        <v>3924</v>
      </c>
      <c r="II184" s="2">
        <v>3830</v>
      </c>
      <c r="IJ184" s="2">
        <v>3843</v>
      </c>
      <c r="IK184" s="2">
        <v>3826</v>
      </c>
      <c r="IL184" s="2">
        <v>3829</v>
      </c>
      <c r="IM184" s="2">
        <v>3778</v>
      </c>
      <c r="IN184" s="2">
        <v>3739</v>
      </c>
      <c r="IO184" s="2">
        <v>3649</v>
      </c>
      <c r="IP184" s="2">
        <v>3613</v>
      </c>
      <c r="IQ184" s="2">
        <v>3598</v>
      </c>
      <c r="IR184" s="2">
        <v>3511</v>
      </c>
      <c r="IS184" s="2">
        <v>3551</v>
      </c>
      <c r="IT184" s="2">
        <v>3432</v>
      </c>
    </row>
    <row r="185" spans="1:254" ht="15.9" customHeight="1">
      <c r="A185" s="65" t="s">
        <v>364</v>
      </c>
      <c r="B185" s="25" t="s">
        <v>365</v>
      </c>
      <c r="C185" s="39">
        <v>2375</v>
      </c>
      <c r="D185" s="38">
        <v>-5</v>
      </c>
      <c r="E185" s="34">
        <v>2380</v>
      </c>
      <c r="F185" s="34">
        <v>2397</v>
      </c>
      <c r="G185" s="29">
        <v>2427</v>
      </c>
      <c r="H185" s="29">
        <v>2440</v>
      </c>
      <c r="I185" s="29">
        <v>2399</v>
      </c>
      <c r="J185" s="29">
        <v>2382</v>
      </c>
      <c r="K185" s="29">
        <v>2372</v>
      </c>
      <c r="L185" s="29">
        <v>2371</v>
      </c>
      <c r="M185" s="29">
        <v>2393</v>
      </c>
      <c r="N185" s="29">
        <v>2361</v>
      </c>
      <c r="O185" s="29">
        <v>2365</v>
      </c>
      <c r="P185" s="29">
        <v>2369</v>
      </c>
      <c r="Q185" s="29">
        <v>2368</v>
      </c>
      <c r="R185" s="29">
        <v>2341</v>
      </c>
      <c r="S185" s="29">
        <v>2348</v>
      </c>
      <c r="T185" s="29">
        <v>2335</v>
      </c>
      <c r="U185" s="29">
        <v>2329</v>
      </c>
      <c r="V185" s="29">
        <v>2346</v>
      </c>
      <c r="W185" s="29">
        <v>2340</v>
      </c>
      <c r="X185" s="29">
        <v>2359</v>
      </c>
      <c r="Y185" s="29">
        <v>2360</v>
      </c>
      <c r="Z185" s="29">
        <v>2336</v>
      </c>
      <c r="AA185" s="29">
        <v>2319</v>
      </c>
      <c r="AB185" s="29">
        <v>2275</v>
      </c>
      <c r="AC185" s="29">
        <v>2244</v>
      </c>
      <c r="AD185" s="29">
        <v>2249</v>
      </c>
      <c r="AE185" s="29">
        <v>2270</v>
      </c>
      <c r="AF185" s="29">
        <v>2278</v>
      </c>
      <c r="AG185" s="29">
        <v>2246</v>
      </c>
      <c r="AH185" s="29">
        <v>2240</v>
      </c>
      <c r="AI185" s="29">
        <v>2232</v>
      </c>
      <c r="AJ185" s="29">
        <v>2219</v>
      </c>
      <c r="AK185" s="29">
        <v>2231</v>
      </c>
      <c r="AL185" s="29">
        <v>2254</v>
      </c>
      <c r="AM185" s="29">
        <v>2253</v>
      </c>
      <c r="AN185" s="29">
        <v>2262</v>
      </c>
      <c r="AO185" s="29">
        <v>2278</v>
      </c>
      <c r="AP185" s="29">
        <v>2275</v>
      </c>
      <c r="AQ185" s="29">
        <v>2248</v>
      </c>
      <c r="AR185" s="29">
        <v>2244</v>
      </c>
      <c r="AS185" s="29">
        <v>2245</v>
      </c>
      <c r="AT185" s="29">
        <v>2233</v>
      </c>
      <c r="AU185" s="29">
        <v>2210</v>
      </c>
      <c r="AV185" s="29">
        <v>2230</v>
      </c>
      <c r="AW185" s="29">
        <v>2191</v>
      </c>
      <c r="AX185" s="29">
        <v>2193</v>
      </c>
      <c r="AY185" s="29">
        <v>2181</v>
      </c>
      <c r="AZ185" s="29">
        <v>2202</v>
      </c>
      <c r="BA185" s="29">
        <v>2227</v>
      </c>
      <c r="BB185" s="29">
        <v>2210</v>
      </c>
      <c r="BC185" s="29">
        <v>2225</v>
      </c>
      <c r="BD185" s="29">
        <v>2216</v>
      </c>
      <c r="BE185" s="29">
        <v>2228</v>
      </c>
      <c r="BF185" s="29">
        <v>2233</v>
      </c>
      <c r="BG185" s="29">
        <v>2225</v>
      </c>
      <c r="BH185" s="29">
        <v>2233</v>
      </c>
      <c r="BI185" s="29">
        <v>2249</v>
      </c>
      <c r="BJ185" s="29">
        <v>2250</v>
      </c>
      <c r="BK185" s="29">
        <v>2264</v>
      </c>
      <c r="BL185" s="30">
        <v>2254</v>
      </c>
      <c r="BM185" s="2">
        <v>2240</v>
      </c>
      <c r="BN185" s="2">
        <v>2266</v>
      </c>
      <c r="BO185" s="2">
        <v>2255</v>
      </c>
      <c r="BP185" s="2">
        <v>2256</v>
      </c>
      <c r="BQ185" s="2">
        <v>2278</v>
      </c>
      <c r="BR185" s="2">
        <v>2246</v>
      </c>
      <c r="BS185" s="2">
        <v>2358</v>
      </c>
      <c r="BT185" s="2">
        <v>2457</v>
      </c>
      <c r="BU185" s="2">
        <v>2470</v>
      </c>
      <c r="BV185" s="2">
        <v>2478</v>
      </c>
      <c r="BW185" s="2">
        <v>2460</v>
      </c>
      <c r="BX185" s="2">
        <v>2519</v>
      </c>
      <c r="BY185" s="2">
        <v>2562</v>
      </c>
      <c r="BZ185" s="2">
        <v>2588</v>
      </c>
      <c r="CA185" s="2">
        <v>2629</v>
      </c>
      <c r="CB185" s="2">
        <v>2616</v>
      </c>
      <c r="CC185" s="2">
        <v>2602</v>
      </c>
      <c r="CD185" s="2">
        <v>2582</v>
      </c>
      <c r="CE185" s="2">
        <v>2582</v>
      </c>
      <c r="CF185" s="2">
        <v>2595</v>
      </c>
      <c r="CG185" s="2">
        <v>2634</v>
      </c>
      <c r="CH185" s="2">
        <v>2634</v>
      </c>
      <c r="CI185" s="2">
        <v>2617</v>
      </c>
      <c r="CJ185" s="2">
        <v>2581</v>
      </c>
      <c r="CK185" s="2">
        <v>2585</v>
      </c>
      <c r="CL185" s="2">
        <v>2615</v>
      </c>
      <c r="CM185" s="2">
        <v>2582</v>
      </c>
      <c r="CN185" s="2">
        <v>2574</v>
      </c>
      <c r="CO185" s="2">
        <v>2579</v>
      </c>
      <c r="CP185" s="2">
        <v>2605</v>
      </c>
      <c r="CQ185" s="2">
        <v>2603</v>
      </c>
      <c r="CR185" s="2">
        <v>2601</v>
      </c>
      <c r="CS185" s="2">
        <v>2531</v>
      </c>
      <c r="CT185" s="2">
        <v>2460</v>
      </c>
      <c r="CU185" s="2">
        <v>2560</v>
      </c>
      <c r="CV185" s="2">
        <v>2570</v>
      </c>
      <c r="CW185" s="2">
        <v>2523</v>
      </c>
      <c r="CX185" s="2">
        <v>2531</v>
      </c>
      <c r="CY185" s="2">
        <v>2541</v>
      </c>
      <c r="CZ185" s="2">
        <v>2593</v>
      </c>
      <c r="DA185" s="2">
        <v>2607</v>
      </c>
      <c r="DB185" s="2">
        <v>2581</v>
      </c>
      <c r="DC185" s="2">
        <v>2543</v>
      </c>
      <c r="DD185" s="2">
        <v>2603</v>
      </c>
      <c r="DE185" s="2">
        <v>2620</v>
      </c>
      <c r="DF185" s="2">
        <v>2563</v>
      </c>
      <c r="DG185" s="2">
        <v>2612</v>
      </c>
      <c r="DH185" s="2">
        <v>2626</v>
      </c>
      <c r="DI185" s="2">
        <v>2609</v>
      </c>
      <c r="DJ185" s="2">
        <v>2575</v>
      </c>
      <c r="DK185" s="2">
        <v>2570</v>
      </c>
      <c r="DL185" s="2">
        <v>2572</v>
      </c>
      <c r="DM185" s="2">
        <v>2524</v>
      </c>
      <c r="DN185" s="2">
        <v>2500</v>
      </c>
      <c r="DO185" s="2">
        <v>2500</v>
      </c>
      <c r="DP185" s="2">
        <v>2518</v>
      </c>
      <c r="DQ185" s="2">
        <v>2512</v>
      </c>
      <c r="DR185" s="2">
        <v>2485</v>
      </c>
      <c r="DS185" s="2">
        <v>2463</v>
      </c>
      <c r="DT185" s="2">
        <v>2408</v>
      </c>
      <c r="DU185" s="2">
        <v>2404</v>
      </c>
      <c r="DV185" s="2">
        <v>2386</v>
      </c>
      <c r="DW185" s="2">
        <v>2416</v>
      </c>
      <c r="DX185" s="2">
        <v>2403</v>
      </c>
      <c r="DY185" s="2">
        <v>2388</v>
      </c>
      <c r="DZ185" s="2">
        <v>2401</v>
      </c>
      <c r="EA185" s="2">
        <v>2390</v>
      </c>
      <c r="EB185" s="2">
        <v>2319</v>
      </c>
      <c r="EC185" s="2">
        <v>2284</v>
      </c>
      <c r="ED185" s="2">
        <v>2311</v>
      </c>
      <c r="EE185" s="2">
        <v>2327</v>
      </c>
      <c r="EF185" s="2">
        <v>2331</v>
      </c>
      <c r="EG185" s="2">
        <v>2322</v>
      </c>
      <c r="EH185" s="2">
        <v>2294</v>
      </c>
      <c r="EI185" s="2">
        <v>2325</v>
      </c>
      <c r="EJ185" s="2">
        <v>2324</v>
      </c>
      <c r="EK185" s="2">
        <v>2314</v>
      </c>
      <c r="EL185" s="2">
        <v>2319</v>
      </c>
      <c r="EM185" s="2">
        <v>2277</v>
      </c>
      <c r="EN185" s="2">
        <v>2272</v>
      </c>
      <c r="EO185" s="2">
        <v>2248</v>
      </c>
      <c r="EP185" s="2">
        <v>2228</v>
      </c>
      <c r="EQ185" s="2">
        <v>2220</v>
      </c>
      <c r="ER185" s="2">
        <v>2244</v>
      </c>
      <c r="ES185" s="2">
        <v>2285</v>
      </c>
      <c r="ET185" s="2">
        <v>2255</v>
      </c>
      <c r="EU185" s="2">
        <v>2214</v>
      </c>
      <c r="EV185" s="2">
        <v>2218</v>
      </c>
      <c r="EW185" s="2">
        <v>2211</v>
      </c>
      <c r="EX185" s="2">
        <v>2195</v>
      </c>
      <c r="EY185" s="2">
        <v>1947</v>
      </c>
      <c r="EZ185" s="2">
        <v>1942</v>
      </c>
      <c r="FA185" s="2">
        <v>1944</v>
      </c>
      <c r="FB185" s="2">
        <v>1938</v>
      </c>
      <c r="FC185" s="2">
        <v>1920</v>
      </c>
      <c r="FD185" s="2">
        <v>1924</v>
      </c>
      <c r="FE185" s="2">
        <v>1922</v>
      </c>
      <c r="FF185" s="2">
        <v>1907</v>
      </c>
      <c r="FG185" s="2">
        <v>1918</v>
      </c>
      <c r="FH185" s="2">
        <v>1911</v>
      </c>
      <c r="FI185" s="2">
        <v>1899</v>
      </c>
      <c r="FJ185" s="2">
        <v>1890</v>
      </c>
      <c r="FK185" s="2">
        <v>1888</v>
      </c>
      <c r="FL185" s="2">
        <v>1897</v>
      </c>
      <c r="FM185" s="2">
        <v>1901</v>
      </c>
      <c r="FN185" s="2">
        <v>1919</v>
      </c>
      <c r="FO185" s="2">
        <v>1947</v>
      </c>
      <c r="FP185" s="2">
        <v>1950</v>
      </c>
      <c r="FQ185" s="2">
        <v>1946</v>
      </c>
      <c r="FR185" s="2">
        <v>1942</v>
      </c>
      <c r="FS185" s="2">
        <v>1943</v>
      </c>
      <c r="FT185" s="2">
        <v>1933</v>
      </c>
      <c r="FU185" s="2">
        <v>1914</v>
      </c>
      <c r="FV185" s="2">
        <v>1897</v>
      </c>
      <c r="FW185" s="2">
        <v>1907</v>
      </c>
      <c r="FX185" s="2">
        <v>1909</v>
      </c>
      <c r="FY185" s="2">
        <v>1920</v>
      </c>
      <c r="FZ185" s="2">
        <v>1931</v>
      </c>
      <c r="GA185" s="2">
        <v>1931</v>
      </c>
      <c r="GB185" s="2">
        <v>1907</v>
      </c>
      <c r="GC185" s="2">
        <v>1918</v>
      </c>
      <c r="GD185" s="2">
        <v>1906</v>
      </c>
      <c r="GE185" s="2">
        <v>1903</v>
      </c>
      <c r="GF185" s="2">
        <v>1881</v>
      </c>
      <c r="GG185" s="2">
        <v>1874</v>
      </c>
      <c r="GH185" s="2">
        <v>1859</v>
      </c>
      <c r="GI185" s="2">
        <v>1884</v>
      </c>
      <c r="GJ185" s="2">
        <v>1899</v>
      </c>
      <c r="GK185" s="2">
        <v>1934</v>
      </c>
      <c r="GL185" s="2">
        <v>1948</v>
      </c>
      <c r="GM185" s="2">
        <v>1952</v>
      </c>
      <c r="GN185" s="2">
        <v>1954</v>
      </c>
      <c r="GO185" s="2">
        <v>1945</v>
      </c>
      <c r="GP185" s="2">
        <v>1938</v>
      </c>
      <c r="GQ185" s="2">
        <v>1940</v>
      </c>
      <c r="GR185" s="2">
        <v>1936</v>
      </c>
      <c r="GS185" s="2">
        <v>1930</v>
      </c>
      <c r="GT185" s="2">
        <v>1927</v>
      </c>
      <c r="GU185" s="2">
        <v>1929</v>
      </c>
      <c r="GV185" s="2">
        <v>1965</v>
      </c>
      <c r="GW185" s="2">
        <v>1999</v>
      </c>
      <c r="GX185" s="2">
        <v>1970</v>
      </c>
      <c r="GY185" s="2">
        <v>1959</v>
      </c>
      <c r="GZ185" s="2">
        <v>1964</v>
      </c>
      <c r="HA185" s="2">
        <v>1930</v>
      </c>
      <c r="HB185" s="2">
        <v>1922</v>
      </c>
      <c r="HC185" s="2">
        <v>1979</v>
      </c>
      <c r="HD185" s="2">
        <v>1983</v>
      </c>
      <c r="HE185" s="2">
        <v>1984</v>
      </c>
      <c r="HF185" s="2">
        <v>1995</v>
      </c>
      <c r="HG185" s="2">
        <v>1973</v>
      </c>
      <c r="HH185" s="2">
        <v>1968</v>
      </c>
      <c r="HI185" s="2">
        <v>1964</v>
      </c>
      <c r="HJ185" s="2">
        <v>1970</v>
      </c>
      <c r="HK185" s="2">
        <v>1978</v>
      </c>
      <c r="HL185" s="2">
        <v>1993</v>
      </c>
      <c r="HM185" s="2">
        <v>1996</v>
      </c>
      <c r="HN185" s="2">
        <v>1987</v>
      </c>
      <c r="HO185" s="2">
        <v>1998</v>
      </c>
      <c r="HP185" s="2">
        <v>1997</v>
      </c>
      <c r="HQ185" s="2">
        <v>2005</v>
      </c>
      <c r="HR185" s="2">
        <v>2004</v>
      </c>
      <c r="HS185" s="2">
        <v>1996</v>
      </c>
      <c r="HT185" s="2">
        <v>1999</v>
      </c>
      <c r="HU185" s="2">
        <v>1991</v>
      </c>
      <c r="HV185" s="2">
        <v>1969</v>
      </c>
      <c r="HW185" s="2">
        <v>1965</v>
      </c>
      <c r="HX185" s="2">
        <v>1978</v>
      </c>
      <c r="HY185" s="2">
        <v>1991</v>
      </c>
      <c r="HZ185" s="2">
        <v>1987</v>
      </c>
      <c r="IA185" s="2">
        <v>2002</v>
      </c>
      <c r="IB185" s="2">
        <v>2007</v>
      </c>
      <c r="IC185" s="2">
        <v>1983</v>
      </c>
      <c r="ID185" s="2">
        <v>1968</v>
      </c>
      <c r="IE185" s="2">
        <v>1972</v>
      </c>
      <c r="IF185" s="2">
        <v>1973</v>
      </c>
      <c r="IG185" s="2">
        <v>1990</v>
      </c>
      <c r="IH185" s="2">
        <v>1977</v>
      </c>
      <c r="II185" s="2">
        <v>1993</v>
      </c>
      <c r="IJ185" s="2">
        <v>1989</v>
      </c>
      <c r="IK185" s="2">
        <v>1978</v>
      </c>
      <c r="IL185" s="2">
        <v>1966</v>
      </c>
      <c r="IM185" s="2">
        <v>1929</v>
      </c>
      <c r="IN185" s="2">
        <v>1936</v>
      </c>
      <c r="IO185" s="2">
        <v>1924</v>
      </c>
      <c r="IP185" s="2">
        <v>1908</v>
      </c>
      <c r="IQ185" s="2">
        <v>1926</v>
      </c>
      <c r="IR185" s="2">
        <v>1866</v>
      </c>
      <c r="IS185" s="2">
        <v>1863</v>
      </c>
      <c r="IT185" s="2">
        <v>1860</v>
      </c>
    </row>
    <row r="186" spans="1:254" ht="15.9" customHeight="1">
      <c r="A186" s="65" t="s">
        <v>366</v>
      </c>
      <c r="B186" s="25" t="s">
        <v>367</v>
      </c>
      <c r="C186" s="39">
        <v>1235</v>
      </c>
      <c r="D186" s="38">
        <v>23.5</v>
      </c>
      <c r="E186" s="34">
        <v>1211.5</v>
      </c>
      <c r="F186" s="34">
        <v>1208</v>
      </c>
      <c r="G186" s="29">
        <v>1212.5</v>
      </c>
      <c r="H186" s="29">
        <v>1194</v>
      </c>
      <c r="I186" s="29">
        <v>1187</v>
      </c>
      <c r="J186" s="29">
        <v>1199</v>
      </c>
      <c r="K186" s="29">
        <v>1210</v>
      </c>
      <c r="L186" s="29">
        <v>1171.5</v>
      </c>
      <c r="M186" s="29">
        <v>1179</v>
      </c>
      <c r="N186" s="29">
        <v>1148.5</v>
      </c>
      <c r="O186" s="29">
        <v>1149.5</v>
      </c>
      <c r="P186" s="29">
        <v>1144.5</v>
      </c>
      <c r="Q186" s="29">
        <v>1159.5</v>
      </c>
      <c r="R186" s="29">
        <v>1143</v>
      </c>
      <c r="S186" s="29">
        <v>1139</v>
      </c>
      <c r="T186" s="29">
        <v>1136.5</v>
      </c>
      <c r="U186" s="29">
        <v>1107</v>
      </c>
      <c r="V186" s="29">
        <v>1100.5</v>
      </c>
      <c r="W186" s="29">
        <v>1100</v>
      </c>
      <c r="X186" s="29">
        <v>1109.5</v>
      </c>
      <c r="Y186" s="29">
        <v>1097</v>
      </c>
      <c r="Z186" s="29">
        <v>1097.5</v>
      </c>
      <c r="AA186" s="29">
        <v>1097.5</v>
      </c>
      <c r="AB186" s="29">
        <v>1072.5</v>
      </c>
      <c r="AC186" s="29">
        <v>1073.5</v>
      </c>
      <c r="AD186" s="29">
        <v>1064</v>
      </c>
      <c r="AE186" s="29">
        <v>1073</v>
      </c>
      <c r="AF186" s="29">
        <v>1060</v>
      </c>
      <c r="AG186" s="29">
        <v>1057</v>
      </c>
      <c r="AH186" s="29">
        <v>1048</v>
      </c>
      <c r="AI186" s="29">
        <v>1039.5</v>
      </c>
      <c r="AJ186" s="29">
        <v>1049.5</v>
      </c>
      <c r="AK186" s="29">
        <v>1049</v>
      </c>
      <c r="AL186" s="29">
        <v>1055.5</v>
      </c>
      <c r="AM186" s="29">
        <v>1063.5</v>
      </c>
      <c r="AN186" s="29">
        <v>1053</v>
      </c>
      <c r="AO186" s="29">
        <v>1066</v>
      </c>
      <c r="AP186" s="29">
        <v>1067</v>
      </c>
      <c r="AQ186" s="29">
        <v>1033.5</v>
      </c>
      <c r="AR186" s="29">
        <v>1034.5</v>
      </c>
      <c r="AS186" s="29">
        <v>1020</v>
      </c>
      <c r="AT186" s="29">
        <v>1014.5</v>
      </c>
      <c r="AU186" s="29">
        <v>1006.5</v>
      </c>
      <c r="AV186" s="29">
        <v>1014</v>
      </c>
      <c r="AW186" s="29">
        <v>1005.5</v>
      </c>
      <c r="AX186" s="29">
        <v>1016</v>
      </c>
      <c r="AY186" s="29">
        <v>990.6</v>
      </c>
      <c r="AZ186" s="29">
        <v>1007</v>
      </c>
      <c r="BA186" s="29">
        <v>1011.5</v>
      </c>
      <c r="BB186" s="29">
        <v>1001.5</v>
      </c>
      <c r="BC186" s="29">
        <v>1020.5</v>
      </c>
      <c r="BD186" s="29">
        <v>1017</v>
      </c>
      <c r="BE186" s="29">
        <v>1019.5</v>
      </c>
      <c r="BF186" s="29">
        <v>1033.5</v>
      </c>
      <c r="BG186" s="29">
        <v>1034.5</v>
      </c>
      <c r="BH186" s="29">
        <v>1024</v>
      </c>
      <c r="BI186" s="29">
        <v>1024</v>
      </c>
      <c r="BJ186" s="29">
        <v>1053</v>
      </c>
      <c r="BK186" s="29">
        <v>1066</v>
      </c>
      <c r="BL186" s="30">
        <v>1061.5</v>
      </c>
      <c r="BM186" s="2">
        <v>1077</v>
      </c>
      <c r="BN186" s="2">
        <v>1073.5</v>
      </c>
      <c r="BO186" s="2">
        <v>1068.5</v>
      </c>
      <c r="BP186" s="2">
        <v>1104.5</v>
      </c>
      <c r="BQ186" s="2">
        <v>1111.5</v>
      </c>
      <c r="BR186" s="2">
        <v>1095</v>
      </c>
      <c r="BS186" s="2">
        <v>1140.5</v>
      </c>
      <c r="BT186" s="2">
        <v>1157</v>
      </c>
      <c r="BU186" s="2">
        <v>1131</v>
      </c>
      <c r="BV186" s="2">
        <v>1149</v>
      </c>
      <c r="BW186" s="2">
        <v>1128</v>
      </c>
      <c r="BX186" s="2">
        <v>1153</v>
      </c>
      <c r="BY186" s="2">
        <v>1168</v>
      </c>
      <c r="BZ186" s="2">
        <v>1194.5</v>
      </c>
      <c r="CA186" s="2">
        <v>1193</v>
      </c>
      <c r="CB186" s="2">
        <v>1185</v>
      </c>
      <c r="CC186" s="2">
        <v>1191</v>
      </c>
      <c r="CD186" s="2">
        <v>1175.5</v>
      </c>
      <c r="CE186" s="2">
        <v>1175.5</v>
      </c>
      <c r="CF186" s="2">
        <v>1192</v>
      </c>
      <c r="CG186" s="2">
        <v>1192</v>
      </c>
      <c r="CH186" s="2">
        <v>1200</v>
      </c>
      <c r="CI186" s="2">
        <v>1194.5</v>
      </c>
      <c r="CJ186" s="2">
        <v>1195</v>
      </c>
      <c r="CK186" s="2">
        <v>1197.5</v>
      </c>
      <c r="CL186" s="2">
        <v>1227</v>
      </c>
      <c r="CM186" s="2">
        <v>1200</v>
      </c>
      <c r="CN186" s="2">
        <v>1192</v>
      </c>
      <c r="CO186" s="2">
        <v>1194</v>
      </c>
      <c r="CP186" s="2">
        <v>1212.5</v>
      </c>
      <c r="CQ186" s="2">
        <v>1196.5</v>
      </c>
      <c r="CR186" s="2">
        <v>1173.5</v>
      </c>
      <c r="CS186" s="2">
        <v>1153</v>
      </c>
      <c r="CT186" s="2">
        <v>1126</v>
      </c>
      <c r="CU186" s="2">
        <v>1187.5</v>
      </c>
      <c r="CV186" s="2">
        <v>1198</v>
      </c>
      <c r="CW186" s="2">
        <v>1153</v>
      </c>
      <c r="CX186" s="2">
        <v>1158.5</v>
      </c>
      <c r="CY186" s="2">
        <v>1162</v>
      </c>
      <c r="CZ186" s="2">
        <v>1132</v>
      </c>
      <c r="DA186" s="2">
        <v>1143.5</v>
      </c>
      <c r="DB186" s="2">
        <v>1123.5</v>
      </c>
      <c r="DC186" s="2">
        <v>1100.5</v>
      </c>
      <c r="DD186" s="2">
        <v>1155</v>
      </c>
      <c r="DE186" s="2">
        <v>1186</v>
      </c>
      <c r="DF186" s="2">
        <v>1189.5</v>
      </c>
      <c r="DG186" s="2">
        <v>1257.5</v>
      </c>
      <c r="DH186" s="2">
        <v>1263.5</v>
      </c>
      <c r="DI186" s="2">
        <v>1298</v>
      </c>
      <c r="DJ186" s="2">
        <v>1274.5</v>
      </c>
      <c r="DK186" s="2">
        <v>1294</v>
      </c>
      <c r="DL186" s="2">
        <v>1307</v>
      </c>
      <c r="DM186" s="2">
        <v>1320</v>
      </c>
      <c r="DN186" s="2">
        <v>1323</v>
      </c>
      <c r="DO186" s="2">
        <v>1283</v>
      </c>
      <c r="DP186" s="2">
        <v>1254.5</v>
      </c>
      <c r="DQ186" s="2">
        <v>1238.5</v>
      </c>
      <c r="DR186" s="2">
        <v>1225</v>
      </c>
      <c r="DS186" s="2">
        <v>1228</v>
      </c>
      <c r="DT186" s="2">
        <v>1195.5</v>
      </c>
      <c r="DU186" s="2">
        <v>1194.5</v>
      </c>
      <c r="DV186" s="2">
        <v>1177</v>
      </c>
      <c r="DW186" s="2">
        <v>1155</v>
      </c>
      <c r="DX186" s="2">
        <v>1138.5</v>
      </c>
      <c r="DY186" s="2">
        <v>1120.5</v>
      </c>
      <c r="DZ186" s="2">
        <v>1146.5</v>
      </c>
      <c r="EA186" s="2">
        <v>1129</v>
      </c>
      <c r="EB186" s="2">
        <v>1112</v>
      </c>
      <c r="EC186" s="2">
        <v>1115</v>
      </c>
      <c r="ED186" s="2">
        <v>1142</v>
      </c>
      <c r="EE186" s="2">
        <v>1158</v>
      </c>
      <c r="EF186" s="2">
        <v>1186</v>
      </c>
      <c r="EG186" s="2">
        <v>1192</v>
      </c>
      <c r="EH186" s="2">
        <v>1179.5</v>
      </c>
      <c r="EI186" s="2">
        <v>1189</v>
      </c>
      <c r="EJ186" s="2">
        <v>1191</v>
      </c>
      <c r="EK186" s="2">
        <v>1183</v>
      </c>
      <c r="EL186" s="2">
        <v>1192</v>
      </c>
      <c r="EM186" s="2">
        <v>1193</v>
      </c>
      <c r="EN186" s="2">
        <v>1186.5</v>
      </c>
      <c r="EO186" s="2">
        <v>1182</v>
      </c>
      <c r="EP186" s="2">
        <v>1174</v>
      </c>
      <c r="EQ186" s="2">
        <v>1170</v>
      </c>
      <c r="ER186" s="2">
        <v>1191</v>
      </c>
      <c r="ES186" s="2">
        <v>1181.5</v>
      </c>
      <c r="ET186" s="2">
        <v>1163</v>
      </c>
      <c r="EU186" s="2">
        <v>1162</v>
      </c>
      <c r="EV186" s="2">
        <v>1157</v>
      </c>
      <c r="EW186" s="2">
        <v>1152.5</v>
      </c>
      <c r="EX186" s="2">
        <v>1164.5</v>
      </c>
      <c r="EY186" s="2">
        <v>1160</v>
      </c>
      <c r="EZ186" s="2">
        <v>1143.5</v>
      </c>
      <c r="FA186" s="2">
        <v>1135</v>
      </c>
      <c r="FB186" s="2">
        <v>1131.5</v>
      </c>
      <c r="FC186" s="2">
        <v>1122.5</v>
      </c>
      <c r="FD186" s="2">
        <v>1134.5</v>
      </c>
      <c r="FE186" s="2">
        <v>1122.5</v>
      </c>
      <c r="FF186" s="2">
        <v>1104.5</v>
      </c>
      <c r="FG186" s="2">
        <v>1116.5</v>
      </c>
      <c r="FH186" s="2">
        <v>1115</v>
      </c>
      <c r="FI186" s="2">
        <v>1101.5</v>
      </c>
      <c r="FJ186" s="2">
        <v>1096.5</v>
      </c>
      <c r="FK186" s="2">
        <v>1108</v>
      </c>
      <c r="FL186" s="2">
        <v>1096.5</v>
      </c>
      <c r="FM186" s="2">
        <v>1098</v>
      </c>
      <c r="FN186" s="2">
        <v>1107.5</v>
      </c>
      <c r="FO186" s="2">
        <v>1149.5</v>
      </c>
      <c r="FP186" s="2">
        <v>1161</v>
      </c>
      <c r="FQ186" s="2">
        <v>1172</v>
      </c>
      <c r="FR186" s="2">
        <v>1173</v>
      </c>
      <c r="FS186" s="2">
        <v>1133</v>
      </c>
      <c r="FT186" s="2">
        <v>1099.5</v>
      </c>
      <c r="FU186" s="2">
        <v>1102</v>
      </c>
      <c r="FV186" s="2">
        <v>1099</v>
      </c>
      <c r="FW186" s="2">
        <v>1104</v>
      </c>
      <c r="FX186" s="2">
        <v>1095.5</v>
      </c>
      <c r="FY186" s="2">
        <v>1089.5</v>
      </c>
      <c r="FZ186" s="2">
        <v>1093.5</v>
      </c>
      <c r="GA186" s="2">
        <v>1091</v>
      </c>
      <c r="GB186" s="2">
        <v>1084.5</v>
      </c>
      <c r="GC186" s="2">
        <v>1071.5</v>
      </c>
      <c r="GD186" s="2">
        <v>1059.5</v>
      </c>
      <c r="GE186" s="2">
        <v>1067</v>
      </c>
      <c r="GF186" s="2">
        <v>1063</v>
      </c>
      <c r="GG186" s="2">
        <v>1095.5</v>
      </c>
      <c r="GH186" s="2">
        <v>1082.5</v>
      </c>
      <c r="GI186" s="2">
        <v>1066</v>
      </c>
      <c r="GJ186" s="2">
        <v>1087</v>
      </c>
      <c r="GK186" s="2">
        <v>1119</v>
      </c>
      <c r="GL186" s="2">
        <v>1129</v>
      </c>
      <c r="GM186" s="2">
        <v>1116.5</v>
      </c>
      <c r="GN186" s="2">
        <v>1104.5</v>
      </c>
      <c r="GO186" s="2">
        <v>1106</v>
      </c>
      <c r="GP186" s="2">
        <v>1109</v>
      </c>
      <c r="GQ186" s="2">
        <v>1076</v>
      </c>
      <c r="GR186" s="2">
        <v>1143</v>
      </c>
      <c r="GS186" s="2">
        <v>1137.5</v>
      </c>
      <c r="GT186" s="2">
        <v>1124</v>
      </c>
      <c r="GU186" s="2">
        <v>1113</v>
      </c>
      <c r="GV186" s="2">
        <v>1127</v>
      </c>
      <c r="GW186" s="2">
        <v>1132.5</v>
      </c>
      <c r="GX186" s="2">
        <v>1128.5</v>
      </c>
      <c r="GY186" s="2">
        <v>1123.5</v>
      </c>
      <c r="GZ186" s="2">
        <v>1113.5</v>
      </c>
      <c r="HA186" s="2">
        <v>1076</v>
      </c>
      <c r="HB186" s="2">
        <v>1085</v>
      </c>
      <c r="HC186" s="2">
        <v>1094.5</v>
      </c>
      <c r="HD186" s="2">
        <v>1091</v>
      </c>
      <c r="HE186" s="2">
        <v>1111</v>
      </c>
      <c r="HF186" s="2">
        <v>1134</v>
      </c>
      <c r="HG186" s="2">
        <v>1124.5</v>
      </c>
      <c r="HH186" s="2">
        <v>1132.5</v>
      </c>
      <c r="HI186" s="2">
        <v>1125.5</v>
      </c>
      <c r="HJ186" s="2">
        <v>1121.5</v>
      </c>
      <c r="HK186" s="2">
        <v>1127</v>
      </c>
      <c r="HL186" s="2">
        <v>1144</v>
      </c>
      <c r="HM186" s="2">
        <v>1169</v>
      </c>
      <c r="HN186" s="2">
        <v>1178.5</v>
      </c>
      <c r="HO186" s="2">
        <v>1187</v>
      </c>
      <c r="HP186" s="2">
        <v>1184</v>
      </c>
      <c r="HQ186" s="2">
        <v>1153.5</v>
      </c>
      <c r="HR186" s="2">
        <v>1150.5</v>
      </c>
      <c r="HS186" s="2">
        <v>1146</v>
      </c>
      <c r="HT186" s="2">
        <v>1140</v>
      </c>
      <c r="HU186" s="2">
        <v>1156</v>
      </c>
      <c r="HV186" s="2">
        <v>1161</v>
      </c>
      <c r="HW186" s="2">
        <v>1155.5</v>
      </c>
      <c r="HX186" s="2">
        <v>1151.5</v>
      </c>
      <c r="HY186" s="2">
        <v>1171</v>
      </c>
      <c r="HZ186" s="2">
        <v>1169.5</v>
      </c>
      <c r="IA186" s="2">
        <v>1170</v>
      </c>
      <c r="IB186" s="2">
        <v>1205.5</v>
      </c>
      <c r="IC186" s="2">
        <v>1192</v>
      </c>
      <c r="ID186" s="2">
        <v>1162</v>
      </c>
      <c r="IE186" s="2">
        <v>1185</v>
      </c>
      <c r="IF186" s="2">
        <v>1175.5</v>
      </c>
      <c r="IG186" s="2">
        <v>1200</v>
      </c>
      <c r="IH186" s="2">
        <v>1188</v>
      </c>
      <c r="II186" s="2">
        <v>1167</v>
      </c>
      <c r="IJ186" s="2">
        <v>1163.5</v>
      </c>
      <c r="IK186" s="2">
        <v>1165</v>
      </c>
      <c r="IL186" s="2">
        <v>1154.5</v>
      </c>
      <c r="IM186" s="2">
        <v>1110</v>
      </c>
      <c r="IN186" s="2">
        <v>1087.5</v>
      </c>
      <c r="IO186" s="2">
        <v>1097</v>
      </c>
      <c r="IP186" s="2">
        <v>1061.5</v>
      </c>
      <c r="IQ186" s="2">
        <v>1073.5</v>
      </c>
      <c r="IR186" s="2">
        <v>1140</v>
      </c>
      <c r="IS186" s="2">
        <v>1110</v>
      </c>
      <c r="IT186" s="2">
        <v>1109.5</v>
      </c>
    </row>
    <row r="187" spans="1:254" ht="15.9" customHeight="1">
      <c r="A187" s="65" t="s">
        <v>368</v>
      </c>
      <c r="B187" s="25" t="s">
        <v>369</v>
      </c>
      <c r="C187" s="39">
        <v>645.5</v>
      </c>
      <c r="D187" s="38">
        <v>4.5</v>
      </c>
      <c r="E187" s="34">
        <v>641</v>
      </c>
      <c r="F187" s="34">
        <v>637</v>
      </c>
      <c r="G187" s="29">
        <v>647</v>
      </c>
      <c r="H187" s="29">
        <v>641</v>
      </c>
      <c r="I187" s="29">
        <v>637.79999999999995</v>
      </c>
      <c r="J187" s="29">
        <v>714.9</v>
      </c>
      <c r="K187" s="29">
        <v>696.5</v>
      </c>
      <c r="L187" s="29">
        <v>689</v>
      </c>
      <c r="M187" s="29">
        <v>681.1</v>
      </c>
      <c r="N187" s="29">
        <v>664</v>
      </c>
      <c r="O187" s="29">
        <v>665.7</v>
      </c>
      <c r="P187" s="29">
        <v>671.5</v>
      </c>
      <c r="Q187" s="29">
        <v>679.9</v>
      </c>
      <c r="R187" s="29">
        <v>683.2</v>
      </c>
      <c r="S187" s="29">
        <v>683.7</v>
      </c>
      <c r="T187" s="29">
        <v>683.9</v>
      </c>
      <c r="U187" s="29">
        <v>685.1</v>
      </c>
      <c r="V187" s="29">
        <v>682.8</v>
      </c>
      <c r="W187" s="29">
        <v>681.2</v>
      </c>
      <c r="X187" s="29">
        <v>684.4</v>
      </c>
      <c r="Y187" s="29">
        <v>699.4</v>
      </c>
      <c r="Z187" s="29">
        <v>691.5</v>
      </c>
      <c r="AA187" s="29">
        <v>679.5</v>
      </c>
      <c r="AB187" s="29">
        <v>657.6</v>
      </c>
      <c r="AC187" s="29">
        <v>654</v>
      </c>
      <c r="AD187" s="29">
        <v>639</v>
      </c>
      <c r="AE187" s="29">
        <v>642</v>
      </c>
      <c r="AF187" s="29">
        <v>634</v>
      </c>
      <c r="AG187" s="29">
        <v>623.29999999999995</v>
      </c>
      <c r="AH187" s="29">
        <v>634.1</v>
      </c>
      <c r="AI187" s="29">
        <v>636</v>
      </c>
      <c r="AJ187" s="29">
        <v>636.4</v>
      </c>
      <c r="AK187" s="29">
        <v>643.70000000000005</v>
      </c>
      <c r="AL187" s="29">
        <v>658.2</v>
      </c>
      <c r="AM187" s="29">
        <v>668.5</v>
      </c>
      <c r="AN187" s="29">
        <v>653.4</v>
      </c>
      <c r="AO187" s="29">
        <v>640.79999999999995</v>
      </c>
      <c r="AP187" s="29">
        <v>647.5</v>
      </c>
      <c r="AQ187" s="29">
        <v>653</v>
      </c>
      <c r="AR187" s="29">
        <v>644.70000000000005</v>
      </c>
      <c r="AS187" s="29">
        <v>642.9</v>
      </c>
      <c r="AT187" s="29">
        <v>649.70000000000005</v>
      </c>
      <c r="AU187" s="29">
        <v>641.79999999999995</v>
      </c>
      <c r="AV187" s="29">
        <v>645.79999999999995</v>
      </c>
      <c r="AW187" s="29">
        <v>628.4</v>
      </c>
      <c r="AX187" s="29">
        <v>648.20000000000005</v>
      </c>
      <c r="AY187" s="29">
        <v>659</v>
      </c>
      <c r="AZ187" s="29">
        <v>659.6</v>
      </c>
      <c r="BA187" s="29">
        <v>661.8</v>
      </c>
      <c r="BB187" s="29">
        <v>660</v>
      </c>
      <c r="BC187" s="29">
        <v>672.6</v>
      </c>
      <c r="BD187" s="29">
        <v>667.2</v>
      </c>
      <c r="BE187" s="29">
        <v>666.3</v>
      </c>
      <c r="BF187" s="29">
        <v>664.5</v>
      </c>
      <c r="BG187" s="29">
        <v>662.8</v>
      </c>
      <c r="BH187" s="29">
        <v>653.70000000000005</v>
      </c>
      <c r="BI187" s="29">
        <v>660.2</v>
      </c>
      <c r="BJ187" s="29">
        <v>643.6</v>
      </c>
      <c r="BK187" s="29">
        <v>643.9</v>
      </c>
      <c r="BL187" s="30">
        <v>644.5</v>
      </c>
      <c r="BM187" s="2">
        <v>644.79999999999995</v>
      </c>
      <c r="BN187" s="2">
        <v>654.79999999999995</v>
      </c>
      <c r="BO187" s="2">
        <v>659</v>
      </c>
      <c r="BP187" s="2">
        <v>656.3</v>
      </c>
      <c r="BQ187" s="2">
        <v>652.6</v>
      </c>
      <c r="BR187" s="2">
        <v>636.4</v>
      </c>
      <c r="BS187" s="2">
        <v>682.3</v>
      </c>
      <c r="BT187" s="2">
        <v>696.9</v>
      </c>
      <c r="BU187" s="2">
        <v>679.7</v>
      </c>
      <c r="BV187" s="2">
        <v>688.5</v>
      </c>
      <c r="BW187" s="2">
        <v>688</v>
      </c>
      <c r="BX187" s="2">
        <v>702.5</v>
      </c>
      <c r="BY187" s="2">
        <v>698</v>
      </c>
      <c r="BZ187" s="2">
        <v>691.5</v>
      </c>
      <c r="CA187" s="2">
        <v>695</v>
      </c>
      <c r="CB187" s="2">
        <v>690.8</v>
      </c>
      <c r="CC187" s="2">
        <v>677</v>
      </c>
      <c r="CD187" s="2">
        <v>670.5</v>
      </c>
      <c r="CE187" s="2">
        <v>659</v>
      </c>
      <c r="CF187" s="2">
        <v>665.6</v>
      </c>
      <c r="CG187" s="2">
        <v>672.6</v>
      </c>
      <c r="CH187" s="2">
        <v>672.6</v>
      </c>
      <c r="CI187" s="2">
        <v>660.4</v>
      </c>
      <c r="CJ187" s="2">
        <v>656.4</v>
      </c>
      <c r="CK187" s="2">
        <v>653.4</v>
      </c>
      <c r="CL187" s="2">
        <v>658.9</v>
      </c>
      <c r="CM187" s="2">
        <v>648.6</v>
      </c>
      <c r="CN187" s="2">
        <v>636.29999999999995</v>
      </c>
      <c r="CO187" s="2">
        <v>624</v>
      </c>
      <c r="CP187" s="2">
        <v>655.1</v>
      </c>
      <c r="CQ187" s="2">
        <v>653.79999999999995</v>
      </c>
      <c r="CR187" s="2">
        <v>651.70000000000005</v>
      </c>
      <c r="CS187" s="2">
        <v>640</v>
      </c>
      <c r="CT187" s="2">
        <v>630</v>
      </c>
      <c r="CU187" s="2">
        <v>643.9</v>
      </c>
      <c r="CV187" s="2">
        <v>649.5</v>
      </c>
      <c r="CW187" s="2">
        <v>638.5</v>
      </c>
      <c r="CX187" s="2">
        <v>639.70000000000005</v>
      </c>
      <c r="CY187" s="2">
        <v>644</v>
      </c>
      <c r="CZ187" s="2">
        <v>655</v>
      </c>
      <c r="DA187" s="2">
        <v>667.4</v>
      </c>
      <c r="DB187" s="2">
        <v>658</v>
      </c>
      <c r="DC187" s="2">
        <v>649.4</v>
      </c>
      <c r="DD187" s="2">
        <v>658.9</v>
      </c>
      <c r="DE187" s="2">
        <v>651.20000000000005</v>
      </c>
      <c r="DF187" s="2">
        <v>651.20000000000005</v>
      </c>
      <c r="DG187" s="2">
        <v>709</v>
      </c>
      <c r="DH187" s="2">
        <v>721.1</v>
      </c>
      <c r="DI187" s="2">
        <v>722.9</v>
      </c>
      <c r="DJ187" s="2">
        <v>721.3</v>
      </c>
      <c r="DK187" s="2">
        <v>707.9</v>
      </c>
      <c r="DL187" s="2">
        <v>705.7</v>
      </c>
      <c r="DM187" s="2">
        <v>707</v>
      </c>
      <c r="DN187" s="2">
        <v>707.2</v>
      </c>
      <c r="DO187" s="2">
        <v>710</v>
      </c>
      <c r="DP187" s="2">
        <v>700.4</v>
      </c>
      <c r="DQ187" s="2">
        <v>701.8</v>
      </c>
      <c r="DR187" s="2">
        <v>714.6</v>
      </c>
      <c r="DS187" s="2">
        <v>722.3</v>
      </c>
      <c r="DT187" s="2">
        <v>730.4</v>
      </c>
      <c r="DU187" s="2">
        <v>741</v>
      </c>
      <c r="DV187" s="2">
        <v>732.5</v>
      </c>
      <c r="DW187" s="2">
        <v>739.4</v>
      </c>
      <c r="DX187" s="2">
        <v>757.9</v>
      </c>
      <c r="DY187" s="2">
        <v>763.7</v>
      </c>
      <c r="DZ187" s="2">
        <v>735.3</v>
      </c>
      <c r="EA187" s="2">
        <v>715.9</v>
      </c>
      <c r="EB187" s="2">
        <v>718</v>
      </c>
      <c r="EC187" s="2">
        <v>721.7</v>
      </c>
      <c r="ED187" s="2">
        <v>726.4</v>
      </c>
      <c r="EE187" s="2">
        <v>727</v>
      </c>
      <c r="EF187" s="2">
        <v>738.9</v>
      </c>
      <c r="EG187" s="2">
        <v>732.6</v>
      </c>
      <c r="EH187" s="2">
        <v>727.9</v>
      </c>
      <c r="EI187" s="2">
        <v>740.8</v>
      </c>
      <c r="EJ187" s="2">
        <v>748.3</v>
      </c>
      <c r="EK187" s="2">
        <v>748.9</v>
      </c>
      <c r="EL187" s="2">
        <v>747.6</v>
      </c>
      <c r="EM187" s="2">
        <v>746.2</v>
      </c>
      <c r="EN187" s="2">
        <v>753.8</v>
      </c>
      <c r="EO187" s="2">
        <v>749.6</v>
      </c>
      <c r="EP187" s="2">
        <v>741</v>
      </c>
      <c r="EQ187" s="2">
        <v>748</v>
      </c>
      <c r="ER187" s="2">
        <v>742</v>
      </c>
      <c r="ES187" s="2">
        <v>732.9</v>
      </c>
      <c r="ET187" s="2">
        <v>727.5</v>
      </c>
      <c r="EU187" s="2">
        <v>728.3</v>
      </c>
      <c r="EV187" s="2">
        <v>732</v>
      </c>
      <c r="EW187" s="2">
        <v>731.4</v>
      </c>
      <c r="EX187" s="2">
        <v>732.4</v>
      </c>
      <c r="EY187" s="2">
        <v>730.5</v>
      </c>
      <c r="EZ187" s="2">
        <v>731.1</v>
      </c>
      <c r="FA187" s="2">
        <v>731</v>
      </c>
      <c r="FB187" s="2">
        <v>723.5</v>
      </c>
      <c r="FC187" s="2">
        <v>721.1</v>
      </c>
      <c r="FD187" s="2">
        <v>728.9</v>
      </c>
      <c r="FE187" s="2">
        <v>732.3</v>
      </c>
      <c r="FF187" s="2">
        <v>734.1</v>
      </c>
      <c r="FG187" s="2">
        <v>743.7</v>
      </c>
      <c r="FH187" s="2">
        <v>735.9</v>
      </c>
      <c r="FI187" s="2">
        <v>736.7</v>
      </c>
      <c r="FJ187" s="2">
        <v>731.3</v>
      </c>
      <c r="FK187" s="2">
        <v>730.8</v>
      </c>
      <c r="FL187" s="2">
        <v>726.8</v>
      </c>
      <c r="FM187" s="2">
        <v>712.7</v>
      </c>
      <c r="FN187" s="2">
        <v>712.3</v>
      </c>
      <c r="FO187" s="2">
        <v>732.1</v>
      </c>
      <c r="FP187" s="2">
        <v>736.8</v>
      </c>
      <c r="FQ187" s="2">
        <v>738.5</v>
      </c>
      <c r="FR187" s="2">
        <v>731.5</v>
      </c>
      <c r="FS187" s="2">
        <v>732</v>
      </c>
      <c r="FT187" s="2">
        <v>730</v>
      </c>
      <c r="FU187" s="2">
        <v>721.4</v>
      </c>
      <c r="FV187" s="2">
        <v>725.9</v>
      </c>
      <c r="FW187" s="2">
        <v>742.8</v>
      </c>
      <c r="FX187" s="2">
        <v>746.4</v>
      </c>
      <c r="FY187" s="2">
        <v>754</v>
      </c>
      <c r="FZ187" s="2">
        <v>772.9</v>
      </c>
      <c r="GA187" s="2">
        <v>768.2</v>
      </c>
      <c r="GB187" s="2">
        <v>753.5</v>
      </c>
      <c r="GC187" s="2">
        <v>740.3</v>
      </c>
      <c r="GD187" s="2">
        <v>731.2</v>
      </c>
      <c r="GE187" s="2">
        <v>740.4</v>
      </c>
      <c r="GF187" s="2">
        <v>736.5</v>
      </c>
      <c r="GG187" s="2">
        <v>737.9</v>
      </c>
      <c r="GH187" s="2">
        <v>741.5</v>
      </c>
      <c r="GI187" s="2">
        <v>767.8</v>
      </c>
      <c r="GJ187" s="2">
        <v>778.4</v>
      </c>
      <c r="GK187" s="2">
        <v>801.8</v>
      </c>
      <c r="GL187" s="2">
        <v>813</v>
      </c>
      <c r="GM187" s="2">
        <v>807.2</v>
      </c>
      <c r="GN187" s="2">
        <v>712.7</v>
      </c>
      <c r="GO187" s="2">
        <v>715.6</v>
      </c>
      <c r="GP187" s="2">
        <v>714.1</v>
      </c>
      <c r="GQ187" s="2">
        <v>701.2</v>
      </c>
      <c r="GR187" s="2">
        <v>696</v>
      </c>
      <c r="GS187" s="2">
        <v>716.6</v>
      </c>
      <c r="GT187" s="2">
        <v>713</v>
      </c>
      <c r="GU187" s="2">
        <v>716</v>
      </c>
      <c r="GV187" s="2">
        <v>728</v>
      </c>
      <c r="GW187" s="2">
        <v>729</v>
      </c>
      <c r="GX187" s="2">
        <v>737.3</v>
      </c>
      <c r="GY187" s="2">
        <v>737.7</v>
      </c>
      <c r="GZ187" s="2">
        <v>740</v>
      </c>
      <c r="HA187" s="2">
        <v>730.7</v>
      </c>
      <c r="HB187" s="2">
        <v>751.9</v>
      </c>
      <c r="HC187" s="2">
        <v>756.4</v>
      </c>
      <c r="HD187" s="2">
        <v>761.8</v>
      </c>
      <c r="HE187" s="2">
        <v>751</v>
      </c>
      <c r="HF187" s="2">
        <v>763.7</v>
      </c>
      <c r="HG187" s="2">
        <v>771</v>
      </c>
      <c r="HH187" s="2">
        <v>779.2</v>
      </c>
      <c r="HI187" s="2">
        <v>782</v>
      </c>
      <c r="HJ187" s="2">
        <v>787.2</v>
      </c>
      <c r="HK187" s="2">
        <v>795.9</v>
      </c>
      <c r="HL187" s="2">
        <v>807</v>
      </c>
      <c r="HM187" s="2">
        <v>811</v>
      </c>
      <c r="HN187" s="2">
        <v>799.5</v>
      </c>
      <c r="HO187" s="2">
        <v>805.9</v>
      </c>
      <c r="HP187" s="2">
        <v>807.8</v>
      </c>
      <c r="HQ187" s="2">
        <v>802.7</v>
      </c>
      <c r="HR187" s="2">
        <v>802.9</v>
      </c>
      <c r="HS187" s="2">
        <v>788</v>
      </c>
      <c r="HT187" s="2">
        <v>792.7</v>
      </c>
      <c r="HU187" s="2">
        <v>783.5</v>
      </c>
      <c r="HV187" s="2">
        <v>811.4</v>
      </c>
      <c r="HW187" s="2">
        <v>786.9</v>
      </c>
      <c r="HX187" s="2">
        <v>761</v>
      </c>
      <c r="HY187" s="2">
        <v>754.9</v>
      </c>
      <c r="HZ187" s="2">
        <v>748.8</v>
      </c>
      <c r="IA187" s="2">
        <v>757</v>
      </c>
      <c r="IB187" s="2">
        <v>757.6</v>
      </c>
      <c r="IC187" s="2">
        <v>743.6</v>
      </c>
      <c r="ID187" s="2">
        <v>748.4</v>
      </c>
      <c r="IE187" s="2">
        <v>749.6</v>
      </c>
      <c r="IF187" s="2">
        <v>755.4</v>
      </c>
      <c r="IG187" s="2">
        <v>761.3</v>
      </c>
      <c r="IH187" s="2">
        <v>747.4</v>
      </c>
      <c r="II187" s="2">
        <v>750.2</v>
      </c>
      <c r="IJ187" s="2">
        <v>758.7</v>
      </c>
      <c r="IK187" s="2">
        <v>763.5</v>
      </c>
      <c r="IL187" s="2">
        <v>766</v>
      </c>
      <c r="IM187" s="2">
        <v>757.5</v>
      </c>
      <c r="IN187" s="2">
        <v>754.7</v>
      </c>
      <c r="IO187" s="2">
        <v>761</v>
      </c>
      <c r="IP187" s="2">
        <v>759.8</v>
      </c>
      <c r="IQ187" s="2">
        <v>776</v>
      </c>
      <c r="IR187" s="2">
        <v>785</v>
      </c>
      <c r="IS187" s="2">
        <v>738.9</v>
      </c>
      <c r="IT187" s="2">
        <v>729.6</v>
      </c>
    </row>
    <row r="188" spans="1:254" ht="15.9" customHeight="1">
      <c r="A188" s="65" t="s">
        <v>370</v>
      </c>
      <c r="B188" s="25" t="s">
        <v>371</v>
      </c>
      <c r="C188" s="39">
        <v>656</v>
      </c>
      <c r="D188" s="38">
        <v>21.100000000000023</v>
      </c>
      <c r="E188" s="34">
        <v>634.9</v>
      </c>
      <c r="F188" s="34">
        <v>632.9</v>
      </c>
      <c r="G188" s="29">
        <v>626.29999999999995</v>
      </c>
      <c r="H188" s="29">
        <v>630.5</v>
      </c>
      <c r="I188" s="29">
        <v>624.29999999999995</v>
      </c>
      <c r="J188" s="29">
        <v>646.29999999999995</v>
      </c>
      <c r="K188" s="29">
        <v>644.70000000000005</v>
      </c>
      <c r="L188" s="29">
        <v>617.1</v>
      </c>
      <c r="M188" s="29">
        <v>608.70000000000005</v>
      </c>
      <c r="N188" s="29">
        <v>605.4</v>
      </c>
      <c r="O188" s="29">
        <v>624.70000000000005</v>
      </c>
      <c r="P188" s="29">
        <v>629.70000000000005</v>
      </c>
      <c r="Q188" s="29">
        <v>642</v>
      </c>
      <c r="R188" s="29">
        <v>644.29999999999995</v>
      </c>
      <c r="S188" s="29">
        <v>647</v>
      </c>
      <c r="T188" s="29">
        <v>656.5</v>
      </c>
      <c r="U188" s="29">
        <v>651.79999999999995</v>
      </c>
      <c r="V188" s="29">
        <v>653.9</v>
      </c>
      <c r="W188" s="29">
        <v>654</v>
      </c>
      <c r="X188" s="29">
        <v>652.79999999999995</v>
      </c>
      <c r="Y188" s="29">
        <v>659</v>
      </c>
      <c r="Z188" s="29">
        <v>659.7</v>
      </c>
      <c r="AA188" s="29">
        <v>647.1</v>
      </c>
      <c r="AB188" s="29">
        <v>654.79999999999995</v>
      </c>
      <c r="AC188" s="29">
        <v>652</v>
      </c>
      <c r="AD188" s="29">
        <v>655</v>
      </c>
      <c r="AE188" s="29">
        <v>663.5</v>
      </c>
      <c r="AF188" s="29">
        <v>634</v>
      </c>
      <c r="AG188" s="29">
        <v>609</v>
      </c>
      <c r="AH188" s="29">
        <v>659</v>
      </c>
      <c r="AI188" s="29">
        <v>671</v>
      </c>
      <c r="AJ188" s="29">
        <v>588.4</v>
      </c>
      <c r="AK188" s="29">
        <v>591.9</v>
      </c>
      <c r="AL188" s="29">
        <v>596.9</v>
      </c>
      <c r="AM188" s="29">
        <v>600.6</v>
      </c>
      <c r="AN188" s="29">
        <v>601</v>
      </c>
      <c r="AO188" s="29">
        <v>610</v>
      </c>
      <c r="AP188" s="29">
        <v>625.9</v>
      </c>
      <c r="AQ188" s="29">
        <v>631.9</v>
      </c>
      <c r="AR188" s="29">
        <v>628.5</v>
      </c>
      <c r="AS188" s="29">
        <v>652.79999999999995</v>
      </c>
      <c r="AT188" s="29">
        <v>663.6</v>
      </c>
      <c r="AU188" s="29">
        <v>673</v>
      </c>
      <c r="AV188" s="29">
        <v>681.6</v>
      </c>
      <c r="AW188" s="29">
        <v>675</v>
      </c>
      <c r="AX188" s="29">
        <v>673.8</v>
      </c>
      <c r="AY188" s="29">
        <v>652.70000000000005</v>
      </c>
      <c r="AZ188" s="29">
        <v>640</v>
      </c>
      <c r="BA188" s="29">
        <v>626.1</v>
      </c>
      <c r="BB188" s="29">
        <v>624.79999999999995</v>
      </c>
      <c r="BC188" s="29">
        <v>631.29999999999995</v>
      </c>
      <c r="BD188" s="29">
        <v>656.6</v>
      </c>
      <c r="BE188" s="29">
        <v>647.9</v>
      </c>
      <c r="BF188" s="29">
        <v>641.6</v>
      </c>
      <c r="BG188" s="29">
        <v>615.29999999999995</v>
      </c>
      <c r="BH188" s="29">
        <v>636</v>
      </c>
      <c r="BI188" s="29">
        <v>642.9</v>
      </c>
      <c r="BJ188" s="29">
        <v>624.9</v>
      </c>
      <c r="BK188" s="29">
        <v>610.79999999999995</v>
      </c>
      <c r="BL188" s="30">
        <v>585</v>
      </c>
      <c r="BM188" s="2">
        <v>615.1</v>
      </c>
      <c r="BN188" s="2">
        <v>592.79999999999995</v>
      </c>
      <c r="BO188" s="2">
        <v>576.5</v>
      </c>
      <c r="BP188" s="2">
        <v>568.1</v>
      </c>
      <c r="BQ188" s="2">
        <v>591</v>
      </c>
      <c r="BR188" s="2">
        <v>587.4</v>
      </c>
      <c r="BS188" s="2">
        <v>566.1</v>
      </c>
      <c r="BT188" s="2">
        <v>566.1</v>
      </c>
      <c r="BU188" s="2">
        <v>551.70000000000005</v>
      </c>
      <c r="BV188" s="2">
        <v>583</v>
      </c>
      <c r="BW188" s="2">
        <v>607.70000000000005</v>
      </c>
      <c r="BX188" s="2">
        <v>612.79999999999995</v>
      </c>
      <c r="BY188" s="2">
        <v>617</v>
      </c>
      <c r="BZ188" s="2">
        <v>622.1</v>
      </c>
      <c r="CA188" s="2">
        <v>622.6</v>
      </c>
      <c r="CB188" s="2">
        <v>607.70000000000005</v>
      </c>
      <c r="CC188" s="2">
        <v>603.9</v>
      </c>
      <c r="CD188" s="2">
        <v>597</v>
      </c>
      <c r="CE188" s="2">
        <v>598</v>
      </c>
      <c r="CF188" s="2">
        <v>610.79999999999995</v>
      </c>
      <c r="CG188" s="2">
        <v>629.79999999999995</v>
      </c>
      <c r="CH188" s="2">
        <v>643.79999999999995</v>
      </c>
      <c r="CI188" s="2">
        <v>643.1</v>
      </c>
      <c r="CJ188" s="2">
        <v>669.5</v>
      </c>
      <c r="CK188" s="2">
        <v>641.1</v>
      </c>
      <c r="CL188" s="2">
        <v>616.9</v>
      </c>
      <c r="CM188" s="2">
        <v>605.5</v>
      </c>
      <c r="CN188" s="2">
        <v>587.79999999999995</v>
      </c>
      <c r="CO188" s="2">
        <v>571.6</v>
      </c>
      <c r="CP188" s="2">
        <v>593</v>
      </c>
      <c r="CQ188" s="2">
        <v>587.79999999999995</v>
      </c>
      <c r="CR188" s="2">
        <v>591.20000000000005</v>
      </c>
      <c r="CS188" s="2">
        <v>582.4</v>
      </c>
      <c r="CT188" s="2">
        <v>569.79999999999995</v>
      </c>
      <c r="CU188" s="2">
        <v>590.29999999999995</v>
      </c>
      <c r="CV188" s="2">
        <v>599.79999999999995</v>
      </c>
      <c r="CW188" s="2">
        <v>594.79999999999995</v>
      </c>
      <c r="CX188" s="2">
        <v>603</v>
      </c>
      <c r="CY188" s="2">
        <v>610.9</v>
      </c>
      <c r="CZ188" s="2">
        <v>618.70000000000005</v>
      </c>
      <c r="DA188" s="2">
        <v>628.79999999999995</v>
      </c>
      <c r="DB188" s="2">
        <v>621</v>
      </c>
      <c r="DC188" s="2">
        <v>608.20000000000005</v>
      </c>
      <c r="DD188" s="2">
        <v>613.5</v>
      </c>
      <c r="DE188" s="2">
        <v>607.4</v>
      </c>
      <c r="DF188" s="2">
        <v>599.79999999999995</v>
      </c>
      <c r="DG188" s="2">
        <v>621</v>
      </c>
      <c r="DH188" s="2">
        <v>624.79999999999995</v>
      </c>
      <c r="DI188" s="2">
        <v>645.4</v>
      </c>
      <c r="DJ188" s="2">
        <v>646.79999999999995</v>
      </c>
      <c r="DK188" s="2">
        <v>636.79999999999995</v>
      </c>
      <c r="DL188" s="2">
        <v>640</v>
      </c>
      <c r="DM188" s="2">
        <v>665.4</v>
      </c>
      <c r="DN188" s="2">
        <v>672.4</v>
      </c>
      <c r="DO188" s="2">
        <v>671.1</v>
      </c>
      <c r="DP188" s="2">
        <v>677.2</v>
      </c>
      <c r="DQ188" s="2">
        <v>678.5</v>
      </c>
      <c r="DR188" s="2">
        <v>686.5</v>
      </c>
      <c r="DS188" s="2">
        <v>720.1</v>
      </c>
      <c r="DT188" s="2">
        <v>773.5</v>
      </c>
      <c r="DU188" s="2">
        <v>761.9</v>
      </c>
      <c r="DV188" s="2">
        <v>730.9</v>
      </c>
      <c r="DW188" s="2">
        <v>733.7</v>
      </c>
      <c r="DX188" s="2">
        <v>717.4</v>
      </c>
      <c r="DY188" s="2">
        <v>717.7</v>
      </c>
      <c r="DZ188" s="2">
        <v>711.1</v>
      </c>
      <c r="EA188" s="2">
        <v>701.7</v>
      </c>
      <c r="EB188" s="2">
        <v>685.8</v>
      </c>
      <c r="EC188" s="2">
        <v>687.5</v>
      </c>
      <c r="ED188" s="2">
        <v>708</v>
      </c>
      <c r="EE188" s="2">
        <v>716.3</v>
      </c>
      <c r="EF188" s="2">
        <v>749.4</v>
      </c>
      <c r="EG188" s="2">
        <v>747</v>
      </c>
      <c r="EH188" s="2">
        <v>751.9</v>
      </c>
      <c r="EI188" s="2">
        <v>776.4</v>
      </c>
      <c r="EJ188" s="2">
        <v>761.9</v>
      </c>
      <c r="EK188" s="2">
        <v>780</v>
      </c>
      <c r="EL188" s="2">
        <v>786.4</v>
      </c>
      <c r="EM188" s="2">
        <v>801.9</v>
      </c>
      <c r="EN188" s="2">
        <v>803.9</v>
      </c>
      <c r="EO188" s="2">
        <v>797.6</v>
      </c>
      <c r="EP188" s="2">
        <v>811.4</v>
      </c>
      <c r="EQ188" s="2">
        <v>830.5</v>
      </c>
      <c r="ER188" s="2">
        <v>821.6</v>
      </c>
      <c r="ES188" s="2">
        <v>796</v>
      </c>
      <c r="ET188" s="2">
        <v>778</v>
      </c>
      <c r="EU188" s="2">
        <v>770.9</v>
      </c>
      <c r="EV188" s="2">
        <v>779.2</v>
      </c>
      <c r="EW188" s="2">
        <v>778.5</v>
      </c>
      <c r="EX188" s="2">
        <v>773.5</v>
      </c>
      <c r="EY188" s="2">
        <v>766.4</v>
      </c>
      <c r="EZ188" s="2">
        <v>767</v>
      </c>
      <c r="FA188" s="2">
        <v>772</v>
      </c>
      <c r="FB188" s="2">
        <v>774.9</v>
      </c>
      <c r="FC188" s="2">
        <v>770</v>
      </c>
      <c r="FD188" s="2">
        <v>785.5</v>
      </c>
      <c r="FE188" s="2">
        <v>781</v>
      </c>
      <c r="FF188" s="2">
        <v>795</v>
      </c>
      <c r="FG188" s="2">
        <v>798.9</v>
      </c>
      <c r="FH188" s="2">
        <v>820.3</v>
      </c>
      <c r="FI188" s="2">
        <v>805.7</v>
      </c>
      <c r="FJ188" s="2">
        <v>803</v>
      </c>
      <c r="FK188" s="2">
        <v>800.6</v>
      </c>
      <c r="FL188" s="2">
        <v>769.6</v>
      </c>
      <c r="FM188" s="2">
        <v>761.8</v>
      </c>
      <c r="FN188" s="2">
        <v>766.7</v>
      </c>
      <c r="FO188" s="2">
        <v>781.1</v>
      </c>
      <c r="FP188" s="2">
        <v>785.2</v>
      </c>
      <c r="FQ188" s="2">
        <v>787.5</v>
      </c>
      <c r="FR188" s="2">
        <v>793.4</v>
      </c>
      <c r="FS188" s="2">
        <v>807</v>
      </c>
      <c r="FT188" s="2">
        <v>802.4</v>
      </c>
      <c r="FU188" s="2">
        <v>795.6</v>
      </c>
      <c r="FV188" s="2">
        <v>785.1</v>
      </c>
      <c r="FW188" s="2">
        <v>799.9</v>
      </c>
      <c r="FX188" s="2">
        <v>865</v>
      </c>
      <c r="FY188" s="2">
        <v>863.6</v>
      </c>
      <c r="FZ188" s="2">
        <v>852.6</v>
      </c>
      <c r="GA188" s="2">
        <v>874</v>
      </c>
      <c r="GB188" s="2">
        <v>905</v>
      </c>
      <c r="GC188" s="2">
        <v>849.1</v>
      </c>
      <c r="GD188" s="2">
        <v>837.1</v>
      </c>
      <c r="GE188" s="2">
        <v>845.9</v>
      </c>
      <c r="GF188" s="2">
        <v>849</v>
      </c>
      <c r="GG188" s="2">
        <v>865.6</v>
      </c>
      <c r="GH188" s="2">
        <v>862</v>
      </c>
      <c r="GI188" s="2">
        <v>853</v>
      </c>
      <c r="GJ188" s="2">
        <v>856.4</v>
      </c>
      <c r="GK188" s="2">
        <v>865</v>
      </c>
      <c r="GL188" s="2">
        <v>877.5</v>
      </c>
      <c r="GM188" s="2">
        <v>881.9</v>
      </c>
      <c r="GN188" s="2">
        <v>867.9</v>
      </c>
      <c r="GO188" s="2">
        <v>868.8</v>
      </c>
      <c r="GP188" s="2">
        <v>873.3</v>
      </c>
      <c r="GQ188" s="2">
        <v>864.9</v>
      </c>
      <c r="GR188" s="2">
        <v>843.4</v>
      </c>
      <c r="GS188" s="2">
        <v>843.8</v>
      </c>
      <c r="GT188" s="2">
        <v>837.7</v>
      </c>
      <c r="GU188" s="2">
        <v>849</v>
      </c>
      <c r="GV188" s="2">
        <v>883</v>
      </c>
      <c r="GW188" s="2">
        <v>884.5</v>
      </c>
      <c r="GX188" s="2">
        <v>885.1</v>
      </c>
      <c r="GY188" s="2">
        <v>898</v>
      </c>
      <c r="GZ188" s="2">
        <v>897</v>
      </c>
      <c r="HA188" s="2">
        <v>866</v>
      </c>
      <c r="HB188" s="2">
        <v>833.5</v>
      </c>
      <c r="HC188" s="2">
        <v>829.8</v>
      </c>
      <c r="HD188" s="2">
        <v>833.3</v>
      </c>
      <c r="HE188" s="2">
        <v>855.9</v>
      </c>
      <c r="HF188" s="2">
        <v>868.9</v>
      </c>
      <c r="HG188" s="2">
        <v>865.5</v>
      </c>
      <c r="HH188" s="2">
        <v>869</v>
      </c>
      <c r="HI188" s="2">
        <v>866.3</v>
      </c>
      <c r="HJ188" s="2">
        <v>872.4</v>
      </c>
      <c r="HK188" s="2">
        <v>875.9</v>
      </c>
      <c r="HL188" s="2">
        <v>862.9</v>
      </c>
      <c r="HM188" s="2">
        <v>866</v>
      </c>
      <c r="HN188" s="2">
        <v>865</v>
      </c>
      <c r="HO188" s="2">
        <v>861.9</v>
      </c>
      <c r="HP188" s="2">
        <v>873.3</v>
      </c>
      <c r="HQ188" s="2">
        <v>886</v>
      </c>
      <c r="HR188" s="2">
        <v>887.4</v>
      </c>
      <c r="HS188" s="2">
        <v>882.5</v>
      </c>
      <c r="HT188" s="2">
        <v>868.6</v>
      </c>
      <c r="HU188" s="2">
        <v>874.8</v>
      </c>
      <c r="HV188" s="2">
        <v>883.3</v>
      </c>
      <c r="HW188" s="2">
        <v>882.9</v>
      </c>
      <c r="HX188" s="2">
        <v>894.8</v>
      </c>
      <c r="HY188" s="2">
        <v>884.8</v>
      </c>
      <c r="HZ188" s="2">
        <v>881.8</v>
      </c>
      <c r="IA188" s="2">
        <v>878</v>
      </c>
      <c r="IB188" s="2">
        <v>875.6</v>
      </c>
      <c r="IC188" s="2">
        <v>848.7</v>
      </c>
      <c r="ID188" s="2">
        <v>854.9</v>
      </c>
      <c r="IE188" s="2">
        <v>891.9</v>
      </c>
      <c r="IF188" s="2">
        <v>887.9</v>
      </c>
      <c r="IG188" s="2">
        <v>894</v>
      </c>
      <c r="IH188" s="2">
        <v>897.6</v>
      </c>
      <c r="II188" s="2">
        <v>899.8</v>
      </c>
      <c r="IJ188" s="2">
        <v>908.5</v>
      </c>
      <c r="IK188" s="2">
        <v>874.2</v>
      </c>
      <c r="IL188" s="2">
        <v>783.8</v>
      </c>
      <c r="IM188" s="2">
        <v>773.6</v>
      </c>
      <c r="IN188" s="2">
        <v>760.8</v>
      </c>
      <c r="IO188" s="2">
        <v>739.6</v>
      </c>
      <c r="IP188" s="2">
        <v>728.2</v>
      </c>
      <c r="IQ188" s="2">
        <v>742.8</v>
      </c>
      <c r="IR188" s="2">
        <v>724.7</v>
      </c>
      <c r="IS188" s="2">
        <v>721.1</v>
      </c>
      <c r="IT188" s="2">
        <v>714.9</v>
      </c>
    </row>
    <row r="189" spans="1:254" ht="15.9" customHeight="1">
      <c r="A189" s="65" t="s">
        <v>372</v>
      </c>
      <c r="B189" s="25" t="inlineStr">
        <is>
          <t>ヤマトホールディングス</t>
        </is>
      </c>
      <c r="C189" s="39">
        <v>1956</v>
      </c>
      <c r="D189" s="38"/>
      <c r="E189" s="34">
        <v>1904.5</v>
      </c>
      <c r="F189" s="34">
        <v>1961.5</v>
      </c>
      <c r="G189" s="29">
        <v>2000</v>
      </c>
      <c r="H189" s="29">
        <v>2073.5</v>
      </c>
      <c r="I189" s="29">
        <v>2095</v>
      </c>
      <c r="J189" s="29">
        <v>2194.5</v>
      </c>
      <c r="K189" s="29">
        <v>2193</v>
      </c>
      <c r="L189" s="29">
        <v>2121</v>
      </c>
      <c r="M189" s="29">
        <v>2074</v>
      </c>
      <c r="N189" s="29">
        <v>2054.5</v>
      </c>
      <c r="O189" s="29">
        <v>2041</v>
      </c>
      <c r="P189" s="29">
        <v>2021</v>
      </c>
      <c r="Q189" s="29">
        <v>2043.5</v>
      </c>
      <c r="R189" s="29">
        <v>2022</v>
      </c>
      <c r="S189" s="29">
        <v>1989.5</v>
      </c>
      <c r="T189" s="29">
        <v>1979.5</v>
      </c>
      <c r="U189" s="29">
        <v>1995.5</v>
      </c>
      <c r="V189" s="29">
        <v>1966.5</v>
      </c>
      <c r="W189" s="29">
        <v>1981</v>
      </c>
      <c r="X189" s="29">
        <v>1973</v>
      </c>
      <c r="Y189" s="29">
        <v>1983</v>
      </c>
      <c r="Z189" s="29">
        <v>1993</v>
      </c>
      <c r="AA189" s="29">
        <v>2003</v>
      </c>
      <c r="AB189" s="29">
        <v>1958.5</v>
      </c>
      <c r="AC189" s="29">
        <v>1910</v>
      </c>
      <c r="AD189" s="29">
        <v>1843.5</v>
      </c>
      <c r="AE189" s="29">
        <v>1855.5</v>
      </c>
      <c r="AF189" s="29">
        <v>1857.5</v>
      </c>
      <c r="AG189" s="29">
        <v>1833.5</v>
      </c>
      <c r="AH189" s="29">
        <v>1822</v>
      </c>
      <c r="AI189" s="29">
        <v>1777.5</v>
      </c>
      <c r="AJ189" s="29">
        <v>1793</v>
      </c>
      <c r="AK189" s="29">
        <v>1771.5</v>
      </c>
      <c r="AL189" s="29">
        <v>1779</v>
      </c>
      <c r="AM189" s="29">
        <v>1775</v>
      </c>
      <c r="AN189" s="29">
        <v>1780</v>
      </c>
      <c r="AO189" s="29">
        <v>1780.5</v>
      </c>
      <c r="AP189" s="29">
        <v>1808</v>
      </c>
      <c r="AQ189" s="29">
        <v>1836</v>
      </c>
      <c r="AR189" s="29">
        <v>1821.5</v>
      </c>
      <c r="AS189" s="29">
        <v>1808.5</v>
      </c>
      <c r="AT189" s="29">
        <v>1825</v>
      </c>
      <c r="AU189" s="29">
        <v>1816.5</v>
      </c>
      <c r="AV189" s="29">
        <v>1828.5</v>
      </c>
      <c r="AW189" s="29">
        <v>1830</v>
      </c>
      <c r="AX189" s="29">
        <v>1833.5</v>
      </c>
      <c r="AY189" s="29">
        <v>1816</v>
      </c>
      <c r="AZ189" s="29">
        <v>1833</v>
      </c>
      <c r="BA189" s="29">
        <v>1839</v>
      </c>
      <c r="BB189" s="29">
        <v>1795</v>
      </c>
      <c r="BC189" s="29">
        <v>1794</v>
      </c>
      <c r="BD189" s="29">
        <v>1791</v>
      </c>
      <c r="BE189" s="29">
        <v>1787.5</v>
      </c>
      <c r="BF189" s="29">
        <v>1780.5</v>
      </c>
      <c r="BG189" s="29">
        <v>1792</v>
      </c>
      <c r="BH189" s="29">
        <v>1767.5</v>
      </c>
      <c r="BI189" s="29">
        <v>1795.5</v>
      </c>
      <c r="BJ189" s="29">
        <v>1749.5</v>
      </c>
      <c r="BK189" s="29">
        <v>1754</v>
      </c>
      <c r="BL189" s="30">
        <v>1786</v>
      </c>
      <c r="BM189" s="2">
        <v>1763</v>
      </c>
      <c r="BN189" s="2">
        <v>1749</v>
      </c>
      <c r="BO189" s="2">
        <v>1790</v>
      </c>
      <c r="BP189" s="2">
        <v>1833</v>
      </c>
      <c r="BQ189" s="2">
        <v>1824</v>
      </c>
      <c r="BR189" s="2">
        <v>1764.5</v>
      </c>
      <c r="BS189" s="2">
        <v>1792</v>
      </c>
      <c r="BT189" s="2">
        <v>1805</v>
      </c>
      <c r="BU189" s="2">
        <v>1798</v>
      </c>
      <c r="BV189" s="2">
        <v>1782</v>
      </c>
      <c r="BW189" s="2">
        <v>1796</v>
      </c>
      <c r="BX189" s="2">
        <v>1827.5</v>
      </c>
      <c r="BY189" s="2">
        <v>1843.5</v>
      </c>
      <c r="BZ189" s="2">
        <v>1855</v>
      </c>
      <c r="CA189" s="2">
        <v>1867</v>
      </c>
      <c r="CB189" s="2">
        <v>1875</v>
      </c>
      <c r="CC189" s="2">
        <v>1883</v>
      </c>
      <c r="CD189" s="2">
        <v>1866.5</v>
      </c>
      <c r="CE189" s="2">
        <v>1854</v>
      </c>
      <c r="CF189" s="2">
        <v>1875</v>
      </c>
      <c r="CG189" s="2">
        <v>1899</v>
      </c>
      <c r="CH189" s="2">
        <v>1872</v>
      </c>
      <c r="CI189" s="2">
        <v>1829.5</v>
      </c>
      <c r="CJ189" s="2">
        <v>1801.5</v>
      </c>
      <c r="CK189" s="2">
        <v>1786.5</v>
      </c>
      <c r="CL189" s="2">
        <v>1794.5</v>
      </c>
      <c r="CM189" s="2">
        <v>1759.5</v>
      </c>
      <c r="CN189" s="2">
        <v>1762</v>
      </c>
      <c r="CO189" s="2">
        <v>1746</v>
      </c>
      <c r="CP189" s="2">
        <v>1783.5</v>
      </c>
      <c r="CQ189" s="2">
        <v>1767.5</v>
      </c>
      <c r="CR189" s="2">
        <v>1768.5</v>
      </c>
      <c r="CS189" s="2">
        <v>1748</v>
      </c>
      <c r="CT189" s="2">
        <v>1728</v>
      </c>
      <c r="CU189" s="2">
        <v>1767</v>
      </c>
      <c r="CV189" s="2">
        <v>1780</v>
      </c>
      <c r="CW189" s="2">
        <v>1765</v>
      </c>
      <c r="CX189" s="2">
        <v>1776</v>
      </c>
      <c r="CY189" s="2">
        <v>1778.5</v>
      </c>
      <c r="CZ189" s="2">
        <v>1775</v>
      </c>
      <c r="DA189" s="2">
        <v>1817.5</v>
      </c>
      <c r="DB189" s="2">
        <v>1819.5</v>
      </c>
      <c r="DC189" s="2">
        <v>1799.5</v>
      </c>
      <c r="DD189" s="2">
        <v>1806.5</v>
      </c>
      <c r="DE189" s="2">
        <v>1839</v>
      </c>
      <c r="DF189" s="2">
        <v>1823</v>
      </c>
      <c r="DG189" s="2">
        <v>1880</v>
      </c>
      <c r="DH189" s="2">
        <v>1910</v>
      </c>
      <c r="DI189" s="2">
        <v>1940</v>
      </c>
      <c r="DJ189" s="2">
        <v>1904</v>
      </c>
      <c r="DK189" s="2">
        <v>1892.5</v>
      </c>
      <c r="DL189" s="2">
        <v>1868</v>
      </c>
      <c r="DM189" s="2">
        <v>1858.5</v>
      </c>
      <c r="DN189" s="2">
        <v>1872</v>
      </c>
      <c r="DO189" s="2">
        <v>1878</v>
      </c>
      <c r="DP189" s="2">
        <v>1877</v>
      </c>
      <c r="DQ189" s="2">
        <v>1887</v>
      </c>
      <c r="DR189" s="2">
        <v>1925</v>
      </c>
      <c r="DS189" s="2">
        <v>1939</v>
      </c>
      <c r="DT189" s="2">
        <v>1955</v>
      </c>
      <c r="DU189" s="2">
        <v>1948</v>
      </c>
      <c r="DV189" s="2">
        <v>1922</v>
      </c>
      <c r="DW189" s="2">
        <v>1920</v>
      </c>
      <c r="DX189" s="2">
        <v>1896</v>
      </c>
      <c r="DY189" s="2">
        <v>1952.5</v>
      </c>
      <c r="DZ189" s="2">
        <v>2054</v>
      </c>
      <c r="EA189" s="2">
        <v>2036</v>
      </c>
      <c r="EB189" s="2">
        <v>2014.5</v>
      </c>
      <c r="EC189" s="2">
        <v>2038.5</v>
      </c>
      <c r="ED189" s="2">
        <v>2068.5</v>
      </c>
      <c r="EE189" s="2">
        <v>2084.5</v>
      </c>
      <c r="EF189" s="2">
        <v>2076</v>
      </c>
      <c r="EG189" s="2">
        <v>2086</v>
      </c>
      <c r="EH189" s="2">
        <v>2073</v>
      </c>
      <c r="EI189" s="2">
        <v>2095</v>
      </c>
      <c r="EJ189" s="2">
        <v>2069</v>
      </c>
      <c r="EK189" s="2">
        <v>2090</v>
      </c>
      <c r="EL189" s="2">
        <v>2102.5</v>
      </c>
      <c r="EM189" s="2">
        <v>2115.5</v>
      </c>
      <c r="EN189" s="2">
        <v>2153</v>
      </c>
      <c r="EO189" s="2">
        <v>2218.5</v>
      </c>
      <c r="EP189" s="2">
        <v>2268.5</v>
      </c>
      <c r="EQ189" s="2">
        <v>2275</v>
      </c>
      <c r="ER189" s="2">
        <v>2266</v>
      </c>
      <c r="ES189" s="2">
        <v>2251.5</v>
      </c>
      <c r="ET189" s="2">
        <v>2213</v>
      </c>
      <c r="EU189" s="2">
        <v>2209</v>
      </c>
      <c r="EV189" s="2">
        <v>2226</v>
      </c>
      <c r="EW189" s="2">
        <v>2229.5</v>
      </c>
      <c r="EX189" s="2">
        <v>2199</v>
      </c>
      <c r="EY189" s="2">
        <v>2188.5</v>
      </c>
      <c r="EZ189" s="2">
        <v>2191</v>
      </c>
      <c r="FA189" s="2">
        <v>2196.5</v>
      </c>
      <c r="FB189" s="2">
        <v>2185</v>
      </c>
      <c r="FC189" s="2">
        <v>2189.5</v>
      </c>
      <c r="FD189" s="2">
        <v>2203.5</v>
      </c>
      <c r="FE189" s="2">
        <v>2219.5</v>
      </c>
      <c r="FF189" s="2">
        <v>2219.5</v>
      </c>
      <c r="FG189" s="2">
        <v>2242.5</v>
      </c>
      <c r="FH189" s="2">
        <v>2214.5</v>
      </c>
      <c r="FI189" s="2">
        <v>2208</v>
      </c>
      <c r="FJ189" s="2">
        <v>2193.5</v>
      </c>
      <c r="FK189" s="2">
        <v>2193.5</v>
      </c>
      <c r="FL189" s="2">
        <v>2210.5</v>
      </c>
      <c r="FM189" s="2">
        <v>2203.5</v>
      </c>
      <c r="FN189" s="2">
        <v>2226.5</v>
      </c>
      <c r="FO189" s="2">
        <v>2260</v>
      </c>
      <c r="FP189" s="2">
        <v>2271.5</v>
      </c>
      <c r="FQ189" s="2">
        <v>2285</v>
      </c>
      <c r="FR189" s="2">
        <v>2286</v>
      </c>
      <c r="FS189" s="2">
        <v>2288</v>
      </c>
      <c r="FT189" s="2">
        <v>2249</v>
      </c>
      <c r="FU189" s="2">
        <v>2244.5</v>
      </c>
      <c r="FV189" s="2">
        <v>2232</v>
      </c>
      <c r="FW189" s="2">
        <v>2241</v>
      </c>
      <c r="FX189" s="2">
        <v>2240</v>
      </c>
      <c r="FY189" s="2">
        <v>2244</v>
      </c>
      <c r="FZ189" s="2">
        <v>2259</v>
      </c>
      <c r="GA189" s="2">
        <v>2241</v>
      </c>
      <c r="GB189" s="2">
        <v>2237</v>
      </c>
      <c r="GC189" s="2">
        <v>2263.5</v>
      </c>
      <c r="GD189" s="2">
        <v>2223.5</v>
      </c>
      <c r="GE189" s="2">
        <v>2218</v>
      </c>
      <c r="GF189" s="2">
        <v>2256.5</v>
      </c>
      <c r="GG189" s="2">
        <v>2250</v>
      </c>
      <c r="GH189" s="2">
        <v>2254</v>
      </c>
      <c r="GI189" s="2">
        <v>2344.5</v>
      </c>
      <c r="GJ189" s="2">
        <v>2337</v>
      </c>
      <c r="GK189" s="2">
        <v>2358.5</v>
      </c>
      <c r="GL189" s="2">
        <v>2366.5</v>
      </c>
      <c r="GM189" s="2">
        <v>2323</v>
      </c>
      <c r="GN189" s="2">
        <v>2318.5</v>
      </c>
      <c r="GO189" s="2">
        <v>2323.5</v>
      </c>
      <c r="GP189" s="2">
        <v>2307</v>
      </c>
      <c r="GQ189" s="2">
        <v>2304.5</v>
      </c>
      <c r="GR189" s="2">
        <v>2254.5</v>
      </c>
      <c r="GS189" s="2">
        <v>2267.5</v>
      </c>
      <c r="GT189" s="2">
        <v>2262</v>
      </c>
      <c r="GU189" s="2">
        <v>2242</v>
      </c>
      <c r="GV189" s="2">
        <v>2250.5</v>
      </c>
      <c r="GW189" s="2">
        <v>2238</v>
      </c>
      <c r="GX189" s="2">
        <v>2261</v>
      </c>
      <c r="GY189" s="2">
        <v>2271.5</v>
      </c>
      <c r="GZ189" s="2">
        <v>2330.5</v>
      </c>
      <c r="HA189" s="2">
        <v>2291.5</v>
      </c>
      <c r="HB189" s="2">
        <v>2335</v>
      </c>
      <c r="HC189" s="2">
        <v>2364</v>
      </c>
      <c r="HD189" s="2">
        <v>2367.5</v>
      </c>
      <c r="HE189" s="2">
        <v>2410</v>
      </c>
      <c r="HF189" s="2">
        <v>2414</v>
      </c>
      <c r="HG189" s="2">
        <v>2410</v>
      </c>
      <c r="HH189" s="2">
        <v>2437</v>
      </c>
      <c r="HI189" s="2">
        <v>2410</v>
      </c>
      <c r="HJ189" s="2">
        <v>2444</v>
      </c>
      <c r="HK189" s="2">
        <v>2441.5</v>
      </c>
      <c r="HL189" s="2">
        <v>2452.5</v>
      </c>
      <c r="HM189" s="2">
        <v>2477</v>
      </c>
      <c r="HN189" s="2">
        <v>2473</v>
      </c>
      <c r="HO189" s="2">
        <v>2471.5</v>
      </c>
      <c r="HP189" s="2">
        <v>2480</v>
      </c>
      <c r="HQ189" s="2">
        <v>2517</v>
      </c>
      <c r="HR189" s="2">
        <v>2512.5</v>
      </c>
      <c r="HS189" s="2">
        <v>2562.5</v>
      </c>
      <c r="HT189" s="2">
        <v>2568</v>
      </c>
      <c r="HU189" s="2">
        <v>2550</v>
      </c>
      <c r="HV189" s="2">
        <v>2533</v>
      </c>
      <c r="HW189" s="2">
        <v>2520.5</v>
      </c>
      <c r="HX189" s="2">
        <v>2507.5</v>
      </c>
      <c r="HY189" s="2">
        <v>2524.5</v>
      </c>
      <c r="HZ189" s="2">
        <v>2491</v>
      </c>
      <c r="IA189" s="2">
        <v>2461</v>
      </c>
      <c r="IB189" s="2">
        <v>2487.5</v>
      </c>
      <c r="IC189" s="2">
        <v>2484.5</v>
      </c>
      <c r="ID189" s="2">
        <v>2488</v>
      </c>
      <c r="IE189" s="2">
        <v>2528</v>
      </c>
      <c r="IF189" s="2">
        <v>2452</v>
      </c>
      <c r="IG189" s="2">
        <v>2500</v>
      </c>
      <c r="IH189" s="2">
        <v>2531</v>
      </c>
      <c r="II189" s="2">
        <v>2522.5</v>
      </c>
      <c r="IJ189" s="2">
        <v>2522.5</v>
      </c>
      <c r="IK189" s="2">
        <v>2503.5</v>
      </c>
      <c r="IL189" s="2">
        <v>2484.5</v>
      </c>
      <c r="IM189" s="2">
        <v>2420</v>
      </c>
      <c r="IN189" s="2">
        <v>2355</v>
      </c>
      <c r="IO189" s="2">
        <v>2276.5</v>
      </c>
      <c r="IP189" s="2">
        <v>2219.5</v>
      </c>
      <c r="IQ189" s="2">
        <v>2213.5</v>
      </c>
      <c r="IR189" s="2">
        <v>2195</v>
      </c>
      <c r="IS189" s="2">
        <v>1953</v>
      </c>
      <c r="IT189" s="2">
        <v>1963</v>
      </c>
    </row>
    <row r="190" spans="1:254" ht="15.9" customHeight="1">
      <c r="A190" s="65" t="s">
        <v>373</v>
      </c>
      <c r="B190" s="25" t="s">
        <v>374</v>
      </c>
      <c r="C190" s="39">
        <v>1788</v>
      </c>
      <c r="D190" s="38">
        <v>30</v>
      </c>
      <c r="E190" s="34">
        <v>1758</v>
      </c>
      <c r="F190" s="34">
        <v>1730</v>
      </c>
      <c r="G190" s="29">
        <v>1735</v>
      </c>
      <c r="H190" s="29">
        <v>1763</v>
      </c>
      <c r="I190" s="29">
        <v>1786</v>
      </c>
      <c r="J190" s="29">
        <v>1773</v>
      </c>
      <c r="K190" s="29">
        <v>1791.5</v>
      </c>
      <c r="L190" s="29">
        <v>1785.5</v>
      </c>
      <c r="M190" s="29">
        <v>1797.5</v>
      </c>
      <c r="N190" s="29">
        <v>1784</v>
      </c>
      <c r="O190" s="29">
        <v>1758.5</v>
      </c>
      <c r="P190" s="29">
        <v>1728</v>
      </c>
      <c r="Q190" s="29">
        <v>1686</v>
      </c>
      <c r="R190" s="29">
        <v>1655.5</v>
      </c>
      <c r="S190" s="29">
        <v>1683</v>
      </c>
      <c r="T190" s="29">
        <v>1674.5</v>
      </c>
      <c r="U190" s="29">
        <v>1664</v>
      </c>
      <c r="V190" s="29">
        <v>1638.5</v>
      </c>
      <c r="W190" s="29">
        <v>1647.5</v>
      </c>
      <c r="X190" s="29">
        <v>1649</v>
      </c>
      <c r="Y190" s="29">
        <v>1666.5</v>
      </c>
      <c r="Z190" s="29">
        <v>1685</v>
      </c>
      <c r="AA190" s="29">
        <v>1654.5</v>
      </c>
      <c r="AB190" s="29">
        <v>1626</v>
      </c>
      <c r="AC190" s="29">
        <v>1581.5</v>
      </c>
      <c r="AD190" s="29">
        <v>1542.5</v>
      </c>
      <c r="AE190" s="29">
        <v>1542.5</v>
      </c>
      <c r="AF190" s="29">
        <v>1520</v>
      </c>
      <c r="AG190" s="29">
        <v>1495</v>
      </c>
      <c r="AH190" s="29">
        <v>1504.5</v>
      </c>
      <c r="AI190" s="29">
        <v>1569</v>
      </c>
      <c r="AJ190" s="29">
        <v>1539</v>
      </c>
      <c r="AK190" s="29">
        <v>1528</v>
      </c>
      <c r="AL190" s="29">
        <v>1553.5</v>
      </c>
      <c r="AM190" s="29">
        <v>1551</v>
      </c>
      <c r="AN190" s="29">
        <v>1596</v>
      </c>
      <c r="AO190" s="29">
        <v>1561</v>
      </c>
      <c r="AP190" s="29">
        <v>1588.5</v>
      </c>
      <c r="AQ190" s="29">
        <v>1562.5</v>
      </c>
      <c r="AR190" s="29">
        <v>1587.5</v>
      </c>
      <c r="AS190" s="29">
        <v>1615</v>
      </c>
      <c r="AT190" s="29">
        <v>1514.5</v>
      </c>
      <c r="AU190" s="29">
        <v>1455</v>
      </c>
      <c r="AV190" s="29">
        <v>1457.5</v>
      </c>
      <c r="AW190" s="29">
        <v>1414</v>
      </c>
      <c r="AX190" s="29">
        <v>1452.5</v>
      </c>
      <c r="AY190" s="29">
        <v>1409.5</v>
      </c>
      <c r="AZ190" s="29">
        <v>1431</v>
      </c>
      <c r="BA190" s="29">
        <v>1441.5</v>
      </c>
      <c r="BB190" s="29">
        <v>1465</v>
      </c>
      <c r="BC190" s="29">
        <v>1495.5</v>
      </c>
      <c r="BD190" s="29">
        <v>1495.5</v>
      </c>
      <c r="BE190" s="29">
        <v>1518.5</v>
      </c>
      <c r="BF190" s="29">
        <v>1559.5</v>
      </c>
      <c r="BG190" s="29">
        <v>1564</v>
      </c>
      <c r="BH190" s="29">
        <v>1558</v>
      </c>
      <c r="BI190" s="29">
        <v>1525</v>
      </c>
      <c r="BJ190" s="29">
        <v>1556</v>
      </c>
      <c r="BK190" s="29">
        <v>1650</v>
      </c>
      <c r="BL190" s="30">
        <v>1618</v>
      </c>
      <c r="BM190" s="2">
        <v>1628.5</v>
      </c>
      <c r="BN190" s="2">
        <v>1572</v>
      </c>
      <c r="BO190" s="2">
        <v>1553.5</v>
      </c>
      <c r="BP190" s="2">
        <v>1573</v>
      </c>
      <c r="BQ190" s="2">
        <v>1585</v>
      </c>
      <c r="BR190" s="2">
        <v>1544</v>
      </c>
      <c r="BS190" s="2">
        <v>1533</v>
      </c>
      <c r="BT190" s="2">
        <v>1526</v>
      </c>
      <c r="BU190" s="2">
        <v>1493.5</v>
      </c>
      <c r="BV190" s="2">
        <v>1513</v>
      </c>
      <c r="BW190" s="2">
        <v>1513.5</v>
      </c>
      <c r="BX190" s="2">
        <v>1545</v>
      </c>
      <c r="BY190" s="2">
        <v>1579.5</v>
      </c>
      <c r="BZ190" s="2">
        <v>1615</v>
      </c>
      <c r="CA190" s="2">
        <v>1669</v>
      </c>
      <c r="CB190" s="2">
        <v>1676.5</v>
      </c>
      <c r="CC190" s="2">
        <v>1669.5</v>
      </c>
      <c r="CD190" s="2">
        <v>1636.5</v>
      </c>
      <c r="CE190" s="2">
        <v>1608</v>
      </c>
      <c r="CF190" s="2">
        <v>1608</v>
      </c>
      <c r="CG190" s="2">
        <v>1632.5</v>
      </c>
      <c r="CH190" s="2">
        <v>1657.5</v>
      </c>
      <c r="CI190" s="2">
        <v>1618</v>
      </c>
      <c r="CJ190" s="2">
        <v>1624</v>
      </c>
      <c r="CK190" s="2">
        <v>1637</v>
      </c>
      <c r="CL190" s="2">
        <v>1671</v>
      </c>
      <c r="CM190" s="2">
        <v>1650.5</v>
      </c>
      <c r="CN190" s="2">
        <v>1632</v>
      </c>
      <c r="CO190" s="2">
        <v>1605.5</v>
      </c>
      <c r="CP190" s="2">
        <v>1642.6666</v>
      </c>
      <c r="CQ190" s="2">
        <v>1631</v>
      </c>
      <c r="CR190" s="2">
        <v>1637.3333</v>
      </c>
      <c r="CS190" s="2">
        <v>1586</v>
      </c>
      <c r="CT190" s="2">
        <v>1555</v>
      </c>
      <c r="CU190" s="2">
        <v>1591.6666</v>
      </c>
      <c r="CV190" s="2">
        <v>1615.3333</v>
      </c>
      <c r="CW190" s="2">
        <v>1587.3333</v>
      </c>
      <c r="CX190" s="2">
        <v>1561</v>
      </c>
      <c r="CY190" s="2">
        <v>1553</v>
      </c>
      <c r="CZ190" s="2">
        <v>1577.6666</v>
      </c>
      <c r="DA190" s="2">
        <v>1615.6666</v>
      </c>
      <c r="DB190" s="2">
        <v>1591</v>
      </c>
      <c r="DC190" s="2">
        <v>1531.6666</v>
      </c>
      <c r="DD190" s="2">
        <v>1579.6666</v>
      </c>
      <c r="DE190" s="2">
        <v>1638.3333</v>
      </c>
      <c r="DF190" s="2">
        <v>1611</v>
      </c>
      <c r="DG190" s="2">
        <v>1679.3333</v>
      </c>
      <c r="DH190" s="2">
        <v>1670</v>
      </c>
      <c r="DI190" s="2">
        <v>1708</v>
      </c>
      <c r="DJ190" s="2">
        <v>1708</v>
      </c>
      <c r="DK190" s="2">
        <v>1678.3333</v>
      </c>
      <c r="DL190" s="2">
        <v>1678.3333</v>
      </c>
      <c r="DM190" s="2">
        <v>1660.3333</v>
      </c>
      <c r="DN190" s="2">
        <v>1651.3333</v>
      </c>
      <c r="DO190" s="2">
        <v>1654.6666</v>
      </c>
      <c r="DP190" s="2">
        <v>1678.3333</v>
      </c>
      <c r="DQ190" s="2">
        <v>1707</v>
      </c>
      <c r="DR190" s="2">
        <v>1736.3333</v>
      </c>
      <c r="DS190" s="2">
        <v>1754.3333</v>
      </c>
      <c r="DT190" s="2">
        <v>1771.6666</v>
      </c>
      <c r="DU190" s="2">
        <v>1742.6666</v>
      </c>
      <c r="DV190" s="2">
        <v>1670.6666</v>
      </c>
      <c r="DW190" s="2">
        <v>1659</v>
      </c>
      <c r="DX190" s="2">
        <v>1636</v>
      </c>
      <c r="DY190" s="2">
        <v>1630.6666</v>
      </c>
      <c r="DZ190" s="2">
        <v>1620.6666</v>
      </c>
      <c r="EA190" s="2">
        <v>1616</v>
      </c>
      <c r="EB190" s="2">
        <v>1601.3333</v>
      </c>
      <c r="EC190" s="2">
        <v>1565.6666</v>
      </c>
      <c r="ED190" s="2">
        <v>1571.6666</v>
      </c>
      <c r="EE190" s="2">
        <v>1573</v>
      </c>
      <c r="EF190" s="2">
        <v>1625</v>
      </c>
      <c r="EG190" s="2">
        <v>1649.6666</v>
      </c>
      <c r="EH190" s="2">
        <v>1681.6666</v>
      </c>
      <c r="EI190" s="2">
        <v>1709.6666</v>
      </c>
      <c r="EJ190" s="2">
        <v>1727.6666</v>
      </c>
      <c r="EK190" s="2">
        <v>1737.6666</v>
      </c>
      <c r="EL190" s="2">
        <v>1745</v>
      </c>
      <c r="EM190" s="2">
        <v>1702.6666</v>
      </c>
      <c r="EN190" s="2">
        <v>1718</v>
      </c>
      <c r="EO190" s="2">
        <v>1687.6666</v>
      </c>
      <c r="EP190" s="2">
        <v>1668</v>
      </c>
      <c r="EQ190" s="2">
        <v>1687.6666</v>
      </c>
      <c r="ER190" s="2">
        <v>1668.3333</v>
      </c>
      <c r="ES190" s="2">
        <v>1609.6666</v>
      </c>
      <c r="ET190" s="2">
        <v>1578.6666</v>
      </c>
      <c r="EU190" s="2">
        <v>1585</v>
      </c>
      <c r="EV190" s="2">
        <v>1559.6666</v>
      </c>
      <c r="EW190" s="2">
        <v>1563.3333</v>
      </c>
      <c r="EX190" s="2">
        <v>1583</v>
      </c>
      <c r="EY190" s="2">
        <v>1588.6666</v>
      </c>
      <c r="EZ190" s="2">
        <v>1582</v>
      </c>
      <c r="FA190" s="2">
        <v>1523.6666</v>
      </c>
      <c r="FB190" s="2">
        <v>1526.3333</v>
      </c>
      <c r="FC190" s="2">
        <v>1534</v>
      </c>
      <c r="FD190" s="2">
        <v>1502.6666</v>
      </c>
      <c r="FE190" s="2">
        <v>1498.6666</v>
      </c>
      <c r="FF190" s="2">
        <v>1479.3333</v>
      </c>
      <c r="FG190" s="2">
        <v>1482.3333</v>
      </c>
      <c r="FH190" s="2">
        <v>1468.3333</v>
      </c>
      <c r="FI190" s="2">
        <v>1492</v>
      </c>
      <c r="FJ190" s="2">
        <v>1481.3333</v>
      </c>
      <c r="FK190" s="2">
        <v>1480.3333</v>
      </c>
      <c r="FL190" s="2">
        <v>1493</v>
      </c>
      <c r="FM190" s="2">
        <v>1491</v>
      </c>
      <c r="FN190" s="2">
        <v>1491.6666</v>
      </c>
      <c r="FO190" s="2">
        <v>1474.6666</v>
      </c>
      <c r="FP190" s="2">
        <v>1457.6666</v>
      </c>
      <c r="FQ190" s="2">
        <v>1440</v>
      </c>
      <c r="FR190" s="2">
        <v>1427</v>
      </c>
      <c r="FS190" s="2">
        <v>1414.6666</v>
      </c>
      <c r="FT190" s="2">
        <v>1418</v>
      </c>
      <c r="FU190" s="2">
        <v>1422</v>
      </c>
      <c r="FV190" s="2">
        <v>1402.6666</v>
      </c>
      <c r="FW190" s="2">
        <v>1441.3333</v>
      </c>
      <c r="FX190" s="2">
        <v>1443</v>
      </c>
      <c r="FY190" s="2">
        <v>1382.6666</v>
      </c>
      <c r="FZ190" s="2">
        <v>1378.3333</v>
      </c>
      <c r="GA190" s="2">
        <v>1357.3333</v>
      </c>
      <c r="GB190" s="2">
        <v>1341</v>
      </c>
      <c r="GC190" s="2">
        <v>1342.3333</v>
      </c>
      <c r="GD190" s="2">
        <v>1331</v>
      </c>
      <c r="GE190" s="2">
        <v>1342.3333</v>
      </c>
      <c r="GF190" s="2">
        <v>1342.6666</v>
      </c>
      <c r="GG190" s="2">
        <v>1348</v>
      </c>
      <c r="GH190" s="2">
        <v>1343.6666</v>
      </c>
      <c r="GI190" s="2">
        <v>1325</v>
      </c>
      <c r="GJ190" s="2">
        <v>1336.6666</v>
      </c>
      <c r="GK190" s="2">
        <v>1351.3333</v>
      </c>
      <c r="GL190" s="2">
        <v>1353.6666</v>
      </c>
      <c r="GM190" s="2">
        <v>1340.6666</v>
      </c>
      <c r="GN190" s="2">
        <v>1349</v>
      </c>
      <c r="GO190" s="2">
        <v>1376</v>
      </c>
      <c r="GP190" s="2">
        <v>1391.6666</v>
      </c>
      <c r="GQ190" s="2">
        <v>1383</v>
      </c>
      <c r="GR190" s="2">
        <v>1366.6666</v>
      </c>
      <c r="GS190" s="2">
        <v>1400</v>
      </c>
      <c r="GT190" s="2">
        <v>1405.6666</v>
      </c>
      <c r="GU190" s="2">
        <v>1379.3333</v>
      </c>
      <c r="GV190" s="2">
        <v>1413</v>
      </c>
      <c r="GW190" s="2">
        <v>1423.3333</v>
      </c>
      <c r="GX190" s="2">
        <v>1428.3333</v>
      </c>
      <c r="GY190" s="2">
        <v>1423.3333</v>
      </c>
      <c r="GZ190" s="2">
        <v>1422</v>
      </c>
      <c r="HA190" s="2">
        <v>1369.6666</v>
      </c>
      <c r="HB190" s="2">
        <v>1366.6666</v>
      </c>
      <c r="HC190" s="2">
        <v>1386.6666</v>
      </c>
      <c r="HD190" s="2">
        <v>1397.6666</v>
      </c>
      <c r="HE190" s="2">
        <v>1369.6666</v>
      </c>
      <c r="HF190" s="2">
        <v>1411.3333</v>
      </c>
      <c r="HG190" s="2">
        <v>1384.3333</v>
      </c>
      <c r="HH190" s="2">
        <v>1370</v>
      </c>
      <c r="HI190" s="2">
        <v>1382.3333</v>
      </c>
      <c r="HJ190" s="2">
        <v>1394.3333</v>
      </c>
      <c r="HK190" s="2">
        <v>1399.6666</v>
      </c>
      <c r="HL190" s="2">
        <v>1418</v>
      </c>
      <c r="HM190" s="2">
        <v>1453.3333</v>
      </c>
      <c r="HN190" s="2">
        <v>1433.6666</v>
      </c>
      <c r="HO190" s="2">
        <v>1435</v>
      </c>
      <c r="HP190" s="2">
        <v>1423.6666</v>
      </c>
      <c r="HQ190" s="2">
        <v>1419.6666</v>
      </c>
      <c r="HR190" s="2">
        <v>1412.6666</v>
      </c>
      <c r="HS190" s="2">
        <v>1404</v>
      </c>
      <c r="HT190" s="2">
        <v>1395</v>
      </c>
      <c r="HU190" s="2">
        <v>1406.6666</v>
      </c>
      <c r="HV190" s="2">
        <v>1408.3333</v>
      </c>
      <c r="HW190" s="2">
        <v>1400.3333</v>
      </c>
      <c r="HX190" s="2">
        <v>1390</v>
      </c>
      <c r="HY190" s="2">
        <v>1391.6666</v>
      </c>
      <c r="HZ190" s="2">
        <v>1403</v>
      </c>
      <c r="IA190" s="2">
        <v>1400.6666</v>
      </c>
      <c r="IB190" s="2">
        <v>1411.6666</v>
      </c>
      <c r="IC190" s="2">
        <v>1420</v>
      </c>
      <c r="ID190" s="2">
        <v>1387.3333</v>
      </c>
      <c r="IE190" s="2">
        <v>1378.6666</v>
      </c>
      <c r="IF190" s="2">
        <v>1386</v>
      </c>
      <c r="IG190" s="2">
        <v>1391.3333</v>
      </c>
      <c r="IH190" s="2">
        <v>1394</v>
      </c>
      <c r="II190" s="2">
        <v>1350.3333</v>
      </c>
      <c r="IJ190" s="2">
        <v>1346.3333</v>
      </c>
      <c r="IK190" s="2">
        <v>1342.6666</v>
      </c>
      <c r="IL190" s="2">
        <v>1386.6666</v>
      </c>
      <c r="IM190" s="2">
        <v>1369.6666</v>
      </c>
      <c r="IN190" s="2">
        <v>1331.3333</v>
      </c>
      <c r="IO190" s="2">
        <v>1320.3333</v>
      </c>
      <c r="IP190" s="2">
        <v>1301.6666</v>
      </c>
      <c r="IQ190" s="2">
        <v>1328.3333</v>
      </c>
      <c r="IR190" s="2">
        <v>1299.3333</v>
      </c>
      <c r="IS190" s="2">
        <v>1255</v>
      </c>
      <c r="IT190" s="2">
        <v>1232</v>
      </c>
    </row>
    <row r="191" spans="1:254" ht="15.9" customHeight="1">
      <c r="A191" s="65" t="s">
        <v>375</v>
      </c>
      <c r="B191" s="25" t="inlineStr">
        <is>
          <t>前澤給装工業</t>
        </is>
      </c>
      <c r="C191" s="39">
        <v>1644</v>
      </c>
      <c r="D191" s="38"/>
      <c r="E191" s="34">
        <v>1605</v>
      </c>
      <c r="F191" s="34">
        <v>1592</v>
      </c>
      <c r="G191" s="29">
        <v>1580</v>
      </c>
      <c r="H191" s="29">
        <v>1571</v>
      </c>
      <c r="I191" s="29">
        <v>1598</v>
      </c>
      <c r="J191" s="29">
        <v>1597</v>
      </c>
      <c r="K191" s="29">
        <v>1598</v>
      </c>
      <c r="L191" s="29">
        <v>1592</v>
      </c>
      <c r="M191" s="29">
        <v>1600</v>
      </c>
      <c r="N191" s="29">
        <v>1550</v>
      </c>
      <c r="O191" s="29">
        <v>1548</v>
      </c>
      <c r="P191" s="29">
        <v>1550</v>
      </c>
      <c r="Q191" s="29">
        <v>1548</v>
      </c>
      <c r="R191" s="29">
        <v>1556</v>
      </c>
      <c r="S191" s="29">
        <v>1559</v>
      </c>
      <c r="T191" s="29">
        <v>1564</v>
      </c>
      <c r="U191" s="29">
        <v>1550</v>
      </c>
      <c r="V191" s="29">
        <v>1579</v>
      </c>
      <c r="W191" s="29">
        <v>1572</v>
      </c>
      <c r="X191" s="29">
        <v>1561</v>
      </c>
      <c r="Y191" s="29">
        <v>1561</v>
      </c>
      <c r="Z191" s="29">
        <v>1541</v>
      </c>
      <c r="AA191" s="29">
        <v>1541</v>
      </c>
      <c r="AB191" s="29">
        <v>1555</v>
      </c>
      <c r="AC191" s="29">
        <v>1544</v>
      </c>
      <c r="AD191" s="29">
        <v>1522</v>
      </c>
      <c r="AE191" s="29">
        <v>1504</v>
      </c>
      <c r="AF191" s="29">
        <v>1515</v>
      </c>
      <c r="AG191" s="29">
        <v>1503</v>
      </c>
      <c r="AH191" s="29">
        <v>1485</v>
      </c>
      <c r="AI191" s="29">
        <v>1475</v>
      </c>
      <c r="AJ191" s="29">
        <v>1470</v>
      </c>
      <c r="AK191" s="29">
        <v>1490</v>
      </c>
      <c r="AL191" s="29">
        <v>1488</v>
      </c>
      <c r="AM191" s="29">
        <v>1479</v>
      </c>
      <c r="AN191" s="29">
        <v>1469</v>
      </c>
      <c r="AO191" s="29">
        <v>1450</v>
      </c>
      <c r="AP191" s="29">
        <v>1449</v>
      </c>
      <c r="AQ191" s="29">
        <v>1433</v>
      </c>
      <c r="AR191" s="29">
        <v>1437</v>
      </c>
      <c r="AS191" s="29">
        <v>1439</v>
      </c>
      <c r="AT191" s="29">
        <v>1445</v>
      </c>
      <c r="AU191" s="29">
        <v>1434</v>
      </c>
      <c r="AV191" s="29">
        <v>1443</v>
      </c>
      <c r="AW191" s="29">
        <v>1421</v>
      </c>
      <c r="AX191" s="29">
        <v>1402</v>
      </c>
      <c r="AY191" s="29">
        <v>1399</v>
      </c>
      <c r="AZ191" s="29">
        <v>1417</v>
      </c>
      <c r="BA191" s="29">
        <v>1439</v>
      </c>
      <c r="BB191" s="29">
        <v>1429</v>
      </c>
      <c r="BC191" s="29">
        <v>1425</v>
      </c>
      <c r="BD191" s="29">
        <v>1424</v>
      </c>
      <c r="BE191" s="29">
        <v>1432</v>
      </c>
      <c r="BF191" s="29">
        <v>1421</v>
      </c>
      <c r="BG191" s="29">
        <v>1435</v>
      </c>
      <c r="BH191" s="29">
        <v>1452</v>
      </c>
      <c r="BI191" s="29">
        <v>1478</v>
      </c>
      <c r="BJ191" s="29">
        <v>1482</v>
      </c>
      <c r="BK191" s="29">
        <v>1508</v>
      </c>
      <c r="BL191" s="30">
        <v>1496</v>
      </c>
      <c r="BM191" s="2">
        <v>1518</v>
      </c>
      <c r="BN191" s="2">
        <v>1530</v>
      </c>
      <c r="BO191" s="2">
        <v>1529</v>
      </c>
      <c r="BP191" s="2">
        <v>1518</v>
      </c>
      <c r="BQ191" s="2">
        <v>1521</v>
      </c>
      <c r="BR191" s="2">
        <v>1505</v>
      </c>
      <c r="BS191" s="2">
        <v>1523</v>
      </c>
      <c r="BT191" s="2">
        <v>1555</v>
      </c>
      <c r="BU191" s="2">
        <v>1519</v>
      </c>
      <c r="BV191" s="2">
        <v>1528</v>
      </c>
      <c r="BW191" s="2">
        <v>1527</v>
      </c>
      <c r="BX191" s="2">
        <v>1554</v>
      </c>
      <c r="BY191" s="2">
        <v>1566</v>
      </c>
      <c r="BZ191" s="2">
        <v>1565</v>
      </c>
      <c r="CA191" s="2">
        <v>1569</v>
      </c>
      <c r="CB191" s="2">
        <v>1586</v>
      </c>
      <c r="CC191" s="2">
        <v>1605</v>
      </c>
      <c r="CD191" s="2">
        <v>1604</v>
      </c>
      <c r="CE191" s="2">
        <v>1617</v>
      </c>
      <c r="CF191" s="2">
        <v>1634</v>
      </c>
      <c r="CG191" s="2">
        <v>1638</v>
      </c>
      <c r="CH191" s="2">
        <v>1636</v>
      </c>
      <c r="CI191" s="2">
        <v>1608</v>
      </c>
      <c r="CJ191" s="2">
        <v>1596</v>
      </c>
      <c r="CK191" s="2">
        <v>1594</v>
      </c>
      <c r="CL191" s="2">
        <v>1609</v>
      </c>
      <c r="CM191" s="2">
        <v>1593</v>
      </c>
      <c r="CN191" s="2">
        <v>1561</v>
      </c>
      <c r="CO191" s="2">
        <v>1582</v>
      </c>
      <c r="CP191" s="2">
        <v>1634</v>
      </c>
      <c r="CQ191" s="2">
        <v>1609</v>
      </c>
      <c r="CR191" s="2">
        <v>1620</v>
      </c>
      <c r="CS191" s="2">
        <v>1589</v>
      </c>
      <c r="CT191" s="2">
        <v>1604</v>
      </c>
      <c r="CU191" s="2">
        <v>1662</v>
      </c>
      <c r="CV191" s="2">
        <v>1678</v>
      </c>
      <c r="CW191" s="2">
        <v>1653</v>
      </c>
      <c r="CX191" s="2">
        <v>1639</v>
      </c>
      <c r="CY191" s="2">
        <v>1636</v>
      </c>
      <c r="CZ191" s="2">
        <v>1639</v>
      </c>
      <c r="DA191" s="2">
        <v>1665</v>
      </c>
      <c r="DB191" s="2">
        <v>1647</v>
      </c>
      <c r="DC191" s="2">
        <v>1617</v>
      </c>
      <c r="DD191" s="2">
        <v>1700</v>
      </c>
      <c r="DE191" s="2">
        <v>1729</v>
      </c>
      <c r="DF191" s="2">
        <v>1715</v>
      </c>
      <c r="DG191" s="2">
        <v>1749</v>
      </c>
      <c r="DH191" s="2">
        <v>1747</v>
      </c>
      <c r="DI191" s="2">
        <v>1756</v>
      </c>
      <c r="DJ191" s="2">
        <v>1729</v>
      </c>
      <c r="DK191" s="2">
        <v>1718</v>
      </c>
      <c r="DL191" s="2">
        <v>1706</v>
      </c>
      <c r="DM191" s="2">
        <v>1664</v>
      </c>
      <c r="DN191" s="2">
        <v>1668</v>
      </c>
      <c r="DO191" s="2">
        <v>1675</v>
      </c>
      <c r="DP191" s="2">
        <v>1673</v>
      </c>
      <c r="DQ191" s="2">
        <v>1661</v>
      </c>
      <c r="DR191" s="2">
        <v>1681</v>
      </c>
      <c r="DS191" s="2">
        <v>1711</v>
      </c>
      <c r="DT191" s="2">
        <v>1719</v>
      </c>
      <c r="DU191" s="2">
        <v>1715</v>
      </c>
      <c r="DV191" s="2">
        <v>1688</v>
      </c>
      <c r="DW191" s="2">
        <v>1685</v>
      </c>
      <c r="DX191" s="2">
        <v>1668</v>
      </c>
      <c r="DY191" s="2">
        <v>1652</v>
      </c>
      <c r="DZ191" s="2">
        <v>1655</v>
      </c>
      <c r="EA191" s="2">
        <v>1638</v>
      </c>
      <c r="EB191" s="2">
        <v>1629</v>
      </c>
      <c r="EC191" s="2">
        <v>1641</v>
      </c>
      <c r="ED191" s="2">
        <v>1654</v>
      </c>
      <c r="EE191" s="2">
        <v>1682</v>
      </c>
      <c r="EF191" s="2">
        <v>1721</v>
      </c>
      <c r="EG191" s="2">
        <v>1716</v>
      </c>
      <c r="EH191" s="2">
        <v>1690</v>
      </c>
      <c r="EI191" s="2">
        <v>1736</v>
      </c>
      <c r="EJ191" s="2">
        <v>1765</v>
      </c>
      <c r="EK191" s="2">
        <v>1787</v>
      </c>
      <c r="EL191" s="2">
        <v>1778</v>
      </c>
      <c r="EM191" s="2">
        <v>1783</v>
      </c>
      <c r="EN191" s="2">
        <v>1645</v>
      </c>
      <c r="EO191" s="2">
        <v>1608</v>
      </c>
      <c r="EP191" s="2">
        <v>1605</v>
      </c>
      <c r="EQ191" s="2">
        <v>1608</v>
      </c>
      <c r="ER191" s="2">
        <v>1605</v>
      </c>
      <c r="ES191" s="2">
        <v>1620</v>
      </c>
      <c r="ET191" s="2">
        <v>1588</v>
      </c>
      <c r="EU191" s="2">
        <v>1581</v>
      </c>
      <c r="EV191" s="2">
        <v>1569</v>
      </c>
      <c r="EW191" s="2">
        <v>1561</v>
      </c>
      <c r="EX191" s="2">
        <v>1570</v>
      </c>
      <c r="EY191" s="2">
        <v>1560</v>
      </c>
      <c r="EZ191" s="2">
        <v>1561</v>
      </c>
      <c r="FA191" s="2">
        <v>1560</v>
      </c>
      <c r="FB191" s="2">
        <v>1574</v>
      </c>
      <c r="FC191" s="2">
        <v>1555</v>
      </c>
      <c r="FD191" s="2">
        <v>1530</v>
      </c>
      <c r="FE191" s="2">
        <v>1526</v>
      </c>
      <c r="FF191" s="2">
        <v>1520</v>
      </c>
      <c r="FG191" s="2">
        <v>1516</v>
      </c>
      <c r="FH191" s="2">
        <v>1520</v>
      </c>
      <c r="FI191" s="2">
        <v>1515</v>
      </c>
      <c r="FJ191" s="2">
        <v>1505</v>
      </c>
      <c r="FK191" s="2">
        <v>1499</v>
      </c>
      <c r="FL191" s="2">
        <v>1498</v>
      </c>
      <c r="FM191" s="2">
        <v>1492</v>
      </c>
      <c r="FN191" s="2">
        <v>1500</v>
      </c>
      <c r="FO191" s="2">
        <v>1531</v>
      </c>
      <c r="FP191" s="2">
        <v>1534</v>
      </c>
      <c r="FQ191" s="2">
        <v>1521</v>
      </c>
      <c r="FR191" s="2">
        <v>1530</v>
      </c>
      <c r="FS191" s="2">
        <v>1511</v>
      </c>
      <c r="FT191" s="2">
        <v>1482</v>
      </c>
      <c r="FU191" s="2">
        <v>1455</v>
      </c>
      <c r="FV191" s="2">
        <v>1440</v>
      </c>
      <c r="FW191" s="2">
        <v>1460</v>
      </c>
      <c r="FX191" s="2">
        <v>1473</v>
      </c>
      <c r="FY191" s="2">
        <v>1471</v>
      </c>
      <c r="FZ191" s="2">
        <v>1475</v>
      </c>
      <c r="GA191" s="2">
        <v>1460</v>
      </c>
      <c r="GB191" s="2">
        <v>1471</v>
      </c>
      <c r="GC191" s="2">
        <v>1464</v>
      </c>
      <c r="GD191" s="2">
        <v>1449</v>
      </c>
      <c r="GE191" s="2">
        <v>1465</v>
      </c>
      <c r="GF191" s="2">
        <v>1468</v>
      </c>
      <c r="GG191" s="2">
        <v>1468</v>
      </c>
      <c r="GH191" s="2">
        <v>1445</v>
      </c>
      <c r="GI191" s="2">
        <v>1456</v>
      </c>
      <c r="GJ191" s="2">
        <v>1470</v>
      </c>
      <c r="GK191" s="2">
        <v>1491</v>
      </c>
      <c r="GL191" s="2">
        <v>1510</v>
      </c>
      <c r="GM191" s="2">
        <v>1478</v>
      </c>
      <c r="GN191" s="2">
        <v>1481</v>
      </c>
      <c r="GO191" s="2">
        <v>1461</v>
      </c>
      <c r="GP191" s="2">
        <v>1435</v>
      </c>
      <c r="GQ191" s="2">
        <v>1439</v>
      </c>
      <c r="GR191" s="2">
        <v>1428</v>
      </c>
      <c r="GS191" s="2">
        <v>1437</v>
      </c>
      <c r="GT191" s="2">
        <v>1432</v>
      </c>
      <c r="GU191" s="2">
        <v>1429</v>
      </c>
      <c r="GV191" s="2">
        <v>1434</v>
      </c>
      <c r="GW191" s="2">
        <v>1450</v>
      </c>
      <c r="GX191" s="2">
        <v>1462</v>
      </c>
      <c r="GY191" s="2">
        <v>1466</v>
      </c>
      <c r="GZ191" s="2">
        <v>1476</v>
      </c>
      <c r="HA191" s="2">
        <v>1455</v>
      </c>
      <c r="HB191" s="2">
        <v>1447</v>
      </c>
      <c r="HC191" s="2">
        <v>1487</v>
      </c>
      <c r="HD191" s="2">
        <v>1500</v>
      </c>
      <c r="HE191" s="2">
        <v>1513</v>
      </c>
      <c r="HF191" s="2">
        <v>1541</v>
      </c>
      <c r="HG191" s="2">
        <v>1543</v>
      </c>
      <c r="HH191" s="2">
        <v>1532</v>
      </c>
      <c r="HI191" s="2">
        <v>1579</v>
      </c>
      <c r="HJ191" s="2">
        <v>1597</v>
      </c>
      <c r="HK191" s="2">
        <v>1510</v>
      </c>
      <c r="HL191" s="2">
        <v>1517</v>
      </c>
      <c r="HM191" s="2">
        <v>1517</v>
      </c>
      <c r="HN191" s="2">
        <v>1505</v>
      </c>
      <c r="HO191" s="2">
        <v>1505</v>
      </c>
      <c r="HP191" s="2">
        <v>1499</v>
      </c>
      <c r="HQ191" s="2">
        <v>1519</v>
      </c>
      <c r="HR191" s="2">
        <v>1523</v>
      </c>
      <c r="HS191" s="2">
        <v>1566</v>
      </c>
      <c r="HT191" s="2">
        <v>1543</v>
      </c>
      <c r="HU191" s="2">
        <v>1476</v>
      </c>
      <c r="HV191" s="2">
        <v>1462</v>
      </c>
      <c r="HW191" s="2">
        <v>1455</v>
      </c>
      <c r="HX191" s="2">
        <v>1440</v>
      </c>
      <c r="HY191" s="2">
        <v>1435</v>
      </c>
      <c r="HZ191" s="2">
        <v>1440</v>
      </c>
      <c r="IA191" s="2">
        <v>1459</v>
      </c>
      <c r="IB191" s="2">
        <v>1449</v>
      </c>
      <c r="IC191" s="2">
        <v>1415</v>
      </c>
      <c r="ID191" s="2">
        <v>1413</v>
      </c>
      <c r="IE191" s="2">
        <v>1412</v>
      </c>
      <c r="IF191" s="2">
        <v>1415</v>
      </c>
      <c r="IG191" s="2">
        <v>1415</v>
      </c>
      <c r="IH191" s="2">
        <v>1417</v>
      </c>
      <c r="II191" s="2">
        <v>1416</v>
      </c>
      <c r="IJ191" s="2">
        <v>1430</v>
      </c>
      <c r="IK191" s="2">
        <v>1430</v>
      </c>
      <c r="IL191" s="2">
        <v>1433</v>
      </c>
      <c r="IM191" s="2">
        <v>1315</v>
      </c>
      <c r="IN191" s="2">
        <v>1308</v>
      </c>
      <c r="IO191" s="2">
        <v>1292</v>
      </c>
      <c r="IP191" s="2">
        <v>1280</v>
      </c>
      <c r="IQ191" s="2">
        <v>1289</v>
      </c>
      <c r="IR191" s="2">
        <v>1264</v>
      </c>
      <c r="IS191" s="2">
        <v>1243</v>
      </c>
      <c r="IT191" s="2">
        <v>1242</v>
      </c>
    </row>
    <row r="192" spans="1:254" ht="15.9" customHeight="1">
      <c r="A192" s="65" t="s">
        <v>376</v>
      </c>
      <c r="B192" s="25" t="s">
        <v>377</v>
      </c>
      <c r="C192" s="39">
        <v>1647</v>
      </c>
      <c r="D192" s="38">
        <v>6.5</v>
      </c>
      <c r="E192" s="34">
        <v>1640.5</v>
      </c>
      <c r="F192" s="34">
        <v>1619</v>
      </c>
      <c r="G192" s="29">
        <v>1616</v>
      </c>
      <c r="H192" s="29">
        <v>1656.5</v>
      </c>
      <c r="I192" s="29">
        <v>1685</v>
      </c>
      <c r="J192" s="29">
        <v>1712.5</v>
      </c>
      <c r="K192" s="29">
        <v>1714</v>
      </c>
      <c r="L192" s="29">
        <v>1693.5</v>
      </c>
      <c r="M192" s="29">
        <v>1684.5</v>
      </c>
      <c r="N192" s="29">
        <v>1670.5</v>
      </c>
      <c r="O192" s="29">
        <v>1679</v>
      </c>
      <c r="P192" s="29">
        <v>1689.5</v>
      </c>
      <c r="Q192" s="29">
        <v>1700.5</v>
      </c>
      <c r="R192" s="29">
        <v>1691.5</v>
      </c>
      <c r="S192" s="29">
        <v>1702.5</v>
      </c>
      <c r="T192" s="29">
        <v>1699.5</v>
      </c>
      <c r="U192" s="29">
        <v>1683.5</v>
      </c>
      <c r="V192" s="29">
        <v>1689.5</v>
      </c>
      <c r="W192" s="29">
        <v>1682.5</v>
      </c>
      <c r="X192" s="29">
        <v>1705.5</v>
      </c>
      <c r="Y192" s="29">
        <v>1754.5</v>
      </c>
      <c r="Z192" s="29">
        <v>1757</v>
      </c>
      <c r="AA192" s="29">
        <v>1758.5</v>
      </c>
      <c r="AB192" s="29">
        <v>1730</v>
      </c>
      <c r="AC192" s="29">
        <v>1715</v>
      </c>
      <c r="AD192" s="29">
        <v>1691.5</v>
      </c>
      <c r="AE192" s="29">
        <v>1696.5</v>
      </c>
      <c r="AF192" s="29">
        <v>1674</v>
      </c>
      <c r="AG192" s="29">
        <v>1629.5</v>
      </c>
      <c r="AH192" s="29">
        <v>1670</v>
      </c>
      <c r="AI192" s="29">
        <v>1666.5</v>
      </c>
      <c r="AJ192" s="29">
        <v>1656.5</v>
      </c>
      <c r="AK192" s="29">
        <v>1645.5</v>
      </c>
      <c r="AL192" s="29">
        <v>1643.5</v>
      </c>
      <c r="AM192" s="29">
        <v>1676.5</v>
      </c>
      <c r="AN192" s="29">
        <v>1683</v>
      </c>
      <c r="AO192" s="29">
        <v>1674</v>
      </c>
      <c r="AP192" s="29">
        <v>1710</v>
      </c>
      <c r="AQ192" s="29">
        <v>1714.5</v>
      </c>
      <c r="AR192" s="29">
        <v>1719</v>
      </c>
      <c r="AS192" s="29">
        <v>1734</v>
      </c>
      <c r="AT192" s="29">
        <v>1718.5</v>
      </c>
      <c r="AU192" s="29">
        <v>1715</v>
      </c>
      <c r="AV192" s="29">
        <v>1736.5</v>
      </c>
      <c r="AW192" s="29">
        <v>1738.5</v>
      </c>
      <c r="AX192" s="29">
        <v>1731.5</v>
      </c>
      <c r="AY192" s="29">
        <v>1722.5</v>
      </c>
      <c r="AZ192" s="29">
        <v>1760</v>
      </c>
      <c r="BA192" s="29">
        <v>1766</v>
      </c>
      <c r="BB192" s="29">
        <v>1778</v>
      </c>
      <c r="BC192" s="29">
        <v>1773.5</v>
      </c>
      <c r="BD192" s="29">
        <v>1786</v>
      </c>
      <c r="BE192" s="29">
        <v>1803</v>
      </c>
      <c r="BF192" s="29">
        <v>1768</v>
      </c>
      <c r="BG192" s="29">
        <v>1824</v>
      </c>
      <c r="BH192" s="29">
        <v>1823</v>
      </c>
      <c r="BI192" s="29">
        <v>1821.5</v>
      </c>
      <c r="BJ192" s="29">
        <v>1797</v>
      </c>
      <c r="BK192" s="29">
        <v>2126</v>
      </c>
      <c r="BL192" s="30">
        <v>2099</v>
      </c>
      <c r="BM192" s="2">
        <v>2088</v>
      </c>
      <c r="BN192" s="2">
        <v>2110.5</v>
      </c>
      <c r="BO192" s="2">
        <v>2134</v>
      </c>
      <c r="BP192" s="2">
        <v>2137</v>
      </c>
      <c r="BQ192" s="2">
        <v>2146.5</v>
      </c>
      <c r="BR192" s="2">
        <v>2105.5</v>
      </c>
      <c r="BS192" s="2">
        <v>2110.5</v>
      </c>
      <c r="BT192" s="2">
        <v>2112.5</v>
      </c>
      <c r="BU192" s="2">
        <v>2100</v>
      </c>
      <c r="BV192" s="2">
        <v>2123.5</v>
      </c>
      <c r="BW192" s="2">
        <v>2111.5</v>
      </c>
      <c r="BX192" s="2">
        <v>2162</v>
      </c>
      <c r="BY192" s="2">
        <v>2179.5</v>
      </c>
      <c r="BZ192" s="2">
        <v>2225</v>
      </c>
      <c r="CA192" s="2">
        <v>2249.5</v>
      </c>
      <c r="CB192" s="2">
        <v>2257</v>
      </c>
      <c r="CC192" s="2">
        <v>2222</v>
      </c>
      <c r="CD192" s="2">
        <v>2251</v>
      </c>
      <c r="CE192" s="2">
        <v>2269</v>
      </c>
      <c r="CF192" s="2">
        <v>2262.5</v>
      </c>
      <c r="CG192" s="2">
        <v>2286</v>
      </c>
      <c r="CH192" s="2">
        <v>2314.5</v>
      </c>
      <c r="CI192" s="2">
        <v>2298</v>
      </c>
      <c r="CJ192" s="2">
        <v>2318.5</v>
      </c>
      <c r="CK192" s="2">
        <v>2323</v>
      </c>
      <c r="CL192" s="2">
        <v>2268</v>
      </c>
      <c r="CM192" s="2">
        <v>2275</v>
      </c>
      <c r="CN192" s="2">
        <v>2252</v>
      </c>
      <c r="CO192" s="2">
        <v>2263.5</v>
      </c>
      <c r="CP192" s="2">
        <v>2329.5</v>
      </c>
      <c r="CQ192" s="2">
        <v>2285.5</v>
      </c>
      <c r="CR192" s="2">
        <v>2269</v>
      </c>
      <c r="CS192" s="2">
        <v>2198</v>
      </c>
      <c r="CT192" s="2">
        <v>2128</v>
      </c>
      <c r="CU192" s="2">
        <v>2199.5</v>
      </c>
      <c r="CV192" s="2">
        <v>2209.5</v>
      </c>
      <c r="CW192" s="2">
        <v>2163.5</v>
      </c>
      <c r="CX192" s="2">
        <v>2141</v>
      </c>
      <c r="CY192" s="2">
        <v>2147</v>
      </c>
      <c r="CZ192" s="2">
        <v>2167</v>
      </c>
      <c r="DA192" s="2">
        <v>2233</v>
      </c>
      <c r="DB192" s="2">
        <v>2192.5</v>
      </c>
      <c r="DC192" s="2">
        <v>2171</v>
      </c>
      <c r="DD192" s="2">
        <v>2219.5</v>
      </c>
      <c r="DE192" s="2">
        <v>2269.5</v>
      </c>
      <c r="DF192" s="2">
        <v>2269.5</v>
      </c>
      <c r="DG192" s="2">
        <v>2310.5</v>
      </c>
      <c r="DH192" s="2">
        <v>2339.5</v>
      </c>
      <c r="DI192" s="2">
        <v>2328</v>
      </c>
      <c r="DJ192" s="2">
        <v>2350</v>
      </c>
      <c r="DK192" s="2">
        <v>2338</v>
      </c>
      <c r="DL192" s="2">
        <v>2375.5</v>
      </c>
      <c r="DM192" s="2">
        <v>2372</v>
      </c>
      <c r="DN192" s="2">
        <v>2401</v>
      </c>
      <c r="DO192" s="2">
        <v>2386.5</v>
      </c>
      <c r="DP192" s="2">
        <v>2333</v>
      </c>
      <c r="DQ192" s="2">
        <v>2309</v>
      </c>
      <c r="DR192" s="2">
        <v>2407</v>
      </c>
      <c r="DS192" s="2">
        <v>2422</v>
      </c>
      <c r="DT192" s="2">
        <v>2423</v>
      </c>
      <c r="DU192" s="2">
        <v>2425</v>
      </c>
      <c r="DV192" s="2">
        <v>2385.5</v>
      </c>
      <c r="DW192" s="2">
        <v>2411</v>
      </c>
      <c r="DX192" s="2">
        <v>2395</v>
      </c>
      <c r="DY192" s="2">
        <v>2403</v>
      </c>
      <c r="DZ192" s="2">
        <v>2417.5</v>
      </c>
      <c r="EA192" s="2">
        <v>2386</v>
      </c>
      <c r="EB192" s="2">
        <v>2369.5</v>
      </c>
      <c r="EC192" s="2">
        <v>2388.5</v>
      </c>
      <c r="ED192" s="2">
        <v>2435</v>
      </c>
      <c r="EE192" s="2">
        <v>2432</v>
      </c>
      <c r="EF192" s="2">
        <v>2428</v>
      </c>
      <c r="EG192" s="2">
        <v>2447</v>
      </c>
      <c r="EH192" s="2">
        <v>2423</v>
      </c>
      <c r="EI192" s="2">
        <v>2396</v>
      </c>
      <c r="EJ192" s="2">
        <v>2398</v>
      </c>
      <c r="EK192" s="2">
        <v>2387.5</v>
      </c>
      <c r="EL192" s="2">
        <v>2395.5</v>
      </c>
      <c r="EM192" s="2">
        <v>2410.5</v>
      </c>
      <c r="EN192" s="2">
        <v>2419</v>
      </c>
      <c r="EO192" s="2">
        <v>2401</v>
      </c>
      <c r="EP192" s="2">
        <v>2429</v>
      </c>
      <c r="EQ192" s="2">
        <v>2396.5</v>
      </c>
      <c r="ER192" s="2">
        <v>2383.5</v>
      </c>
      <c r="ES192" s="2">
        <v>2395</v>
      </c>
      <c r="ET192" s="2">
        <v>2413.5</v>
      </c>
      <c r="EU192" s="2">
        <v>2439</v>
      </c>
      <c r="EV192" s="2">
        <v>2409.5</v>
      </c>
      <c r="EW192" s="2">
        <v>2379.5</v>
      </c>
      <c r="EX192" s="2">
        <v>2389.5</v>
      </c>
      <c r="EY192" s="2">
        <v>2383</v>
      </c>
      <c r="EZ192" s="2">
        <v>2353</v>
      </c>
      <c r="FA192" s="2">
        <v>2378.5</v>
      </c>
      <c r="FB192" s="2">
        <v>2400.5</v>
      </c>
      <c r="FC192" s="2">
        <v>2369.5</v>
      </c>
      <c r="FD192" s="2">
        <v>2337.5</v>
      </c>
      <c r="FE192" s="2">
        <v>2307.5</v>
      </c>
      <c r="FF192" s="2">
        <v>2273</v>
      </c>
      <c r="FG192" s="2">
        <v>2262.5</v>
      </c>
      <c r="FH192" s="2">
        <v>2234.5</v>
      </c>
      <c r="FI192" s="2">
        <v>2219.5</v>
      </c>
      <c r="FJ192" s="2">
        <v>2158.5</v>
      </c>
      <c r="FK192" s="2">
        <v>2217.5</v>
      </c>
      <c r="FL192" s="2">
        <v>2123.5</v>
      </c>
      <c r="FM192" s="2">
        <v>1963.5</v>
      </c>
      <c r="FN192" s="2">
        <v>1990</v>
      </c>
      <c r="FO192" s="2">
        <v>1987.5</v>
      </c>
      <c r="FP192" s="2">
        <v>1989.5</v>
      </c>
      <c r="FQ192" s="2">
        <v>1955</v>
      </c>
      <c r="FR192" s="2">
        <v>1943.5</v>
      </c>
      <c r="FS192" s="2">
        <v>1939.5</v>
      </c>
      <c r="FT192" s="2">
        <v>1935</v>
      </c>
      <c r="FU192" s="2">
        <v>1918</v>
      </c>
      <c r="FV192" s="2">
        <v>1900</v>
      </c>
      <c r="FW192" s="2">
        <v>1890.5</v>
      </c>
      <c r="FX192" s="2">
        <v>1882.5</v>
      </c>
      <c r="FY192" s="2">
        <v>1894.5</v>
      </c>
      <c r="FZ192" s="2">
        <v>1886.5</v>
      </c>
      <c r="GA192" s="2">
        <v>1874</v>
      </c>
      <c r="GB192" s="2">
        <v>1889</v>
      </c>
      <c r="GC192" s="2">
        <v>1894.5</v>
      </c>
      <c r="GD192" s="2">
        <v>1899.5</v>
      </c>
      <c r="GE192" s="2">
        <v>1878</v>
      </c>
      <c r="GF192" s="2">
        <v>1861</v>
      </c>
      <c r="GG192" s="2">
        <v>1860</v>
      </c>
      <c r="GH192" s="2">
        <v>1857</v>
      </c>
      <c r="GI192" s="2">
        <v>1850.5</v>
      </c>
      <c r="GJ192" s="2">
        <v>1900</v>
      </c>
      <c r="GK192" s="2">
        <v>1919</v>
      </c>
      <c r="GL192" s="2">
        <v>1924</v>
      </c>
      <c r="GM192" s="2">
        <v>1927.5</v>
      </c>
      <c r="GN192" s="2">
        <v>1944.5</v>
      </c>
      <c r="GO192" s="2">
        <v>1935.5</v>
      </c>
      <c r="GP192" s="2">
        <v>1928</v>
      </c>
      <c r="GQ192" s="2">
        <v>1949</v>
      </c>
      <c r="GR192" s="2">
        <v>1926</v>
      </c>
      <c r="GS192" s="2">
        <v>1904.5</v>
      </c>
      <c r="GT192" s="2">
        <v>1906.5</v>
      </c>
      <c r="GU192" s="2">
        <v>1914.5</v>
      </c>
      <c r="GV192" s="2">
        <v>1993.5</v>
      </c>
      <c r="GW192" s="2">
        <v>2013</v>
      </c>
      <c r="GX192" s="2">
        <v>2002.5</v>
      </c>
      <c r="GY192" s="2">
        <v>2024</v>
      </c>
      <c r="GZ192" s="2">
        <v>2017</v>
      </c>
      <c r="HA192" s="2">
        <v>1975</v>
      </c>
      <c r="HB192" s="2">
        <v>1966</v>
      </c>
      <c r="HC192" s="2">
        <v>2000</v>
      </c>
      <c r="HD192" s="2">
        <v>2025</v>
      </c>
      <c r="HE192" s="2">
        <v>2032.5</v>
      </c>
      <c r="HF192" s="2">
        <v>2075.5</v>
      </c>
      <c r="HG192" s="2">
        <v>2040</v>
      </c>
      <c r="HH192" s="2">
        <v>2050</v>
      </c>
      <c r="HI192" s="2">
        <v>2026.5</v>
      </c>
      <c r="HJ192" s="2">
        <v>2068</v>
      </c>
      <c r="HK192" s="2">
        <v>2041.5</v>
      </c>
      <c r="HL192" s="2">
        <v>2043</v>
      </c>
      <c r="HM192" s="2">
        <v>2035</v>
      </c>
      <c r="HN192" s="2">
        <v>2048</v>
      </c>
      <c r="HO192" s="2">
        <v>2062</v>
      </c>
      <c r="HP192" s="2">
        <v>2065</v>
      </c>
      <c r="HQ192" s="2">
        <v>2040</v>
      </c>
      <c r="HR192" s="2">
        <v>2041</v>
      </c>
      <c r="HS192" s="2">
        <v>2000</v>
      </c>
      <c r="HT192" s="2">
        <v>1973.5</v>
      </c>
      <c r="HU192" s="2">
        <v>1952.5</v>
      </c>
      <c r="HV192" s="2">
        <v>1939.5</v>
      </c>
      <c r="HW192" s="2">
        <v>1921</v>
      </c>
      <c r="HX192" s="2">
        <v>1890</v>
      </c>
      <c r="HY192" s="2">
        <v>1931</v>
      </c>
      <c r="HZ192" s="2">
        <v>1917</v>
      </c>
      <c r="IA192" s="2">
        <v>1940</v>
      </c>
      <c r="IB192" s="2">
        <v>1948</v>
      </c>
      <c r="IC192" s="2">
        <v>1929</v>
      </c>
      <c r="ID192" s="2">
        <v>1935.5</v>
      </c>
      <c r="IE192" s="2">
        <v>1984</v>
      </c>
      <c r="IF192" s="2">
        <v>1986</v>
      </c>
      <c r="IG192" s="2">
        <v>1990</v>
      </c>
      <c r="IH192" s="2">
        <v>1976</v>
      </c>
      <c r="II192" s="2">
        <v>1984.5</v>
      </c>
      <c r="IJ192" s="2">
        <v>2028</v>
      </c>
      <c r="IK192" s="2">
        <v>2083.5</v>
      </c>
      <c r="IL192" s="2">
        <v>1978.5</v>
      </c>
      <c r="IM192" s="2">
        <v>1987</v>
      </c>
      <c r="IN192" s="2">
        <v>1989.5</v>
      </c>
      <c r="IO192" s="2">
        <v>1965.5</v>
      </c>
      <c r="IP192" s="2">
        <v>1952</v>
      </c>
      <c r="IQ192" s="2">
        <v>1983.5</v>
      </c>
      <c r="IR192" s="2">
        <v>1965</v>
      </c>
      <c r="IS192" s="2">
        <v>1948</v>
      </c>
      <c r="IT192" s="2">
        <v>1961</v>
      </c>
    </row>
    <row r="193" spans="1:254" ht="15.9" customHeight="1">
      <c r="A193" s="65" t="s">
        <v>378</v>
      </c>
      <c r="B193" s="25" t="s">
        <v>379</v>
      </c>
      <c r="C193" s="39">
        <v>2333</v>
      </c>
      <c r="D193" s="38">
        <v>-79</v>
      </c>
      <c r="E193" s="34">
        <v>2412</v>
      </c>
      <c r="F193" s="34">
        <v>2310</v>
      </c>
      <c r="G193" s="29">
        <v>2172</v>
      </c>
      <c r="H193" s="29">
        <v>2188</v>
      </c>
      <c r="I193" s="29">
        <v>2213</v>
      </c>
      <c r="J193" s="29">
        <v>2114</v>
      </c>
      <c r="K193" s="29">
        <v>2070</v>
      </c>
      <c r="L193" s="29">
        <v>2199</v>
      </c>
      <c r="M193" s="29">
        <v>2137</v>
      </c>
      <c r="N193" s="29">
        <v>2103</v>
      </c>
      <c r="O193" s="29">
        <v>2040</v>
      </c>
      <c r="P193" s="29">
        <v>2066</v>
      </c>
      <c r="Q193" s="29">
        <v>2084</v>
      </c>
      <c r="R193" s="29">
        <v>2140</v>
      </c>
      <c r="S193" s="29">
        <v>2280</v>
      </c>
      <c r="T193" s="29">
        <v>2159</v>
      </c>
      <c r="U193" s="29">
        <v>2120</v>
      </c>
      <c r="V193" s="29">
        <v>2260</v>
      </c>
      <c r="W193" s="29">
        <v>2268</v>
      </c>
      <c r="X193" s="29">
        <v>2206</v>
      </c>
      <c r="Y193" s="29">
        <v>2499</v>
      </c>
      <c r="Z193" s="29">
        <v>2311</v>
      </c>
      <c r="AA193" s="29">
        <v>2250</v>
      </c>
      <c r="AB193" s="29">
        <v>2089</v>
      </c>
      <c r="AC193" s="29">
        <v>2110</v>
      </c>
      <c r="AD193" s="29">
        <v>1937</v>
      </c>
      <c r="AE193" s="29">
        <v>1920</v>
      </c>
      <c r="AF193" s="29">
        <v>1841</v>
      </c>
      <c r="AG193" s="29">
        <v>1781</v>
      </c>
      <c r="AH193" s="29">
        <v>1785</v>
      </c>
      <c r="AI193" s="29">
        <v>1801</v>
      </c>
      <c r="AJ193" s="29">
        <v>1828</v>
      </c>
      <c r="AK193" s="29">
        <v>1819</v>
      </c>
      <c r="AL193" s="29">
        <v>1889</v>
      </c>
      <c r="AM193" s="29">
        <v>1895</v>
      </c>
      <c r="AN193" s="29">
        <v>1855</v>
      </c>
      <c r="AO193" s="29">
        <v>1750</v>
      </c>
      <c r="AP193" s="29">
        <v>1702</v>
      </c>
      <c r="AQ193" s="29">
        <v>1719</v>
      </c>
      <c r="AR193" s="29">
        <v>1685</v>
      </c>
      <c r="AS193" s="29">
        <v>1737</v>
      </c>
      <c r="AT193" s="29">
        <v>1780</v>
      </c>
      <c r="AU193" s="29">
        <v>1831</v>
      </c>
      <c r="AV193" s="29">
        <v>1886</v>
      </c>
      <c r="AW193" s="29">
        <v>1883</v>
      </c>
      <c r="AX193" s="29">
        <v>1995</v>
      </c>
      <c r="AY193" s="29">
        <v>2010</v>
      </c>
      <c r="AZ193" s="29">
        <v>2074</v>
      </c>
      <c r="BA193" s="29">
        <v>2120</v>
      </c>
      <c r="BB193" s="29">
        <v>2147</v>
      </c>
      <c r="BC193" s="29">
        <v>2220</v>
      </c>
      <c r="BD193" s="29">
        <v>2232</v>
      </c>
      <c r="BE193" s="29">
        <v>2281</v>
      </c>
      <c r="BF193" s="29">
        <v>2262</v>
      </c>
      <c r="BG193" s="29">
        <v>2227</v>
      </c>
      <c r="BH193" s="29">
        <v>2236</v>
      </c>
      <c r="BI193" s="29">
        <v>2347</v>
      </c>
      <c r="BJ193" s="29">
        <v>2274</v>
      </c>
      <c r="BK193" s="29">
        <v>2345</v>
      </c>
      <c r="BL193" s="30">
        <v>2413</v>
      </c>
      <c r="BM193" s="2">
        <v>2410</v>
      </c>
      <c r="BN193" s="2">
        <v>2284</v>
      </c>
      <c r="BO193" s="2">
        <v>2202</v>
      </c>
      <c r="BP193" s="2">
        <v>2302</v>
      </c>
      <c r="BQ193" s="2">
        <v>2359</v>
      </c>
      <c r="BR193" s="2">
        <v>2434</v>
      </c>
      <c r="BS193" s="2">
        <v>2481</v>
      </c>
      <c r="BT193" s="2">
        <v>2505</v>
      </c>
      <c r="BU193" s="2">
        <v>2390</v>
      </c>
      <c r="BV193" s="2">
        <v>2489</v>
      </c>
      <c r="BW193" s="2">
        <v>2625</v>
      </c>
      <c r="BX193" s="2">
        <v>2727</v>
      </c>
      <c r="BY193" s="2">
        <v>2743</v>
      </c>
      <c r="BZ193" s="2">
        <v>2658</v>
      </c>
      <c r="CA193" s="2">
        <v>2730</v>
      </c>
      <c r="CB193" s="2">
        <v>2842</v>
      </c>
      <c r="CC193" s="2">
        <v>3405</v>
      </c>
      <c r="CD193" s="2">
        <v>3030</v>
      </c>
      <c r="CE193" s="2">
        <v>2966</v>
      </c>
      <c r="CF193" s="2">
        <v>2736</v>
      </c>
      <c r="CG193" s="2">
        <v>2710</v>
      </c>
      <c r="CH193" s="2">
        <v>2752</v>
      </c>
      <c r="CI193" s="2">
        <v>2625</v>
      </c>
      <c r="CJ193" s="2">
        <v>2580</v>
      </c>
      <c r="CK193" s="2">
        <v>2618</v>
      </c>
      <c r="CL193" s="2">
        <v>2629</v>
      </c>
      <c r="CM193" s="2">
        <v>2569</v>
      </c>
      <c r="CN193" s="2">
        <v>2510</v>
      </c>
      <c r="CO193" s="2">
        <v>2510</v>
      </c>
      <c r="CP193" s="2">
        <v>2550</v>
      </c>
      <c r="CQ193" s="2">
        <v>2578</v>
      </c>
      <c r="CR193" s="2">
        <v>2547</v>
      </c>
      <c r="CS193" s="2">
        <v>2260</v>
      </c>
      <c r="CT193" s="2">
        <v>2174</v>
      </c>
      <c r="CU193" s="2">
        <v>2258</v>
      </c>
      <c r="CV193" s="2">
        <v>2365</v>
      </c>
      <c r="CW193" s="2">
        <v>2454</v>
      </c>
      <c r="CX193" s="2">
        <v>2508</v>
      </c>
      <c r="CY193" s="2">
        <v>2510</v>
      </c>
      <c r="CZ193" s="2">
        <v>2535</v>
      </c>
      <c r="DA193" s="2">
        <v>2444</v>
      </c>
      <c r="DB193" s="2">
        <v>2320</v>
      </c>
      <c r="DC193" s="2">
        <v>2068</v>
      </c>
      <c r="DD193" s="2">
        <v>2166</v>
      </c>
      <c r="DE193" s="2">
        <v>2063</v>
      </c>
      <c r="DF193" s="2">
        <v>2041</v>
      </c>
      <c r="DG193" s="2">
        <v>2130</v>
      </c>
      <c r="DH193" s="2">
        <v>2142</v>
      </c>
      <c r="DI193" s="2">
        <v>2259</v>
      </c>
      <c r="DJ193" s="2">
        <v>2187</v>
      </c>
      <c r="DK193" s="2">
        <v>2129</v>
      </c>
      <c r="DL193" s="2">
        <v>2124</v>
      </c>
      <c r="DM193" s="2">
        <v>2296</v>
      </c>
      <c r="DN193" s="2">
        <v>2471</v>
      </c>
      <c r="DO193" s="2">
        <v>2361</v>
      </c>
      <c r="DP193" s="2">
        <v>2256</v>
      </c>
      <c r="DQ193" s="2">
        <v>2320</v>
      </c>
      <c r="DR193" s="2">
        <v>2336</v>
      </c>
      <c r="DS193" s="2">
        <v>2543</v>
      </c>
      <c r="DT193" s="2">
        <v>2667</v>
      </c>
      <c r="DU193" s="2">
        <v>2799</v>
      </c>
      <c r="DV193" s="2">
        <v>2779</v>
      </c>
      <c r="DW193" s="2">
        <v>2785</v>
      </c>
      <c r="DX193" s="2">
        <v>2630</v>
      </c>
      <c r="DY193" s="2">
        <v>2662</v>
      </c>
      <c r="DZ193" s="2">
        <v>2667</v>
      </c>
      <c r="EA193" s="2">
        <v>2668</v>
      </c>
      <c r="EB193" s="2">
        <v>2625</v>
      </c>
      <c r="EC193" s="2">
        <v>2620</v>
      </c>
      <c r="ED193" s="2">
        <v>2730</v>
      </c>
      <c r="EE193" s="2">
        <v>3035</v>
      </c>
      <c r="EF193" s="2">
        <v>3210</v>
      </c>
      <c r="EG193" s="2">
        <v>3095</v>
      </c>
      <c r="EH193" s="2">
        <v>3180</v>
      </c>
      <c r="EI193" s="2">
        <v>2970</v>
      </c>
      <c r="EJ193" s="2">
        <v>2789</v>
      </c>
      <c r="EK193" s="2">
        <v>2885</v>
      </c>
      <c r="EL193" s="2">
        <v>2775</v>
      </c>
      <c r="EM193" s="2">
        <v>2275</v>
      </c>
      <c r="EN193" s="2">
        <v>1920</v>
      </c>
      <c r="EO193" s="2">
        <v>1953</v>
      </c>
      <c r="EP193" s="2">
        <v>1850</v>
      </c>
      <c r="EQ193" s="2">
        <v>1728</v>
      </c>
      <c r="ER193" s="2">
        <v>1761</v>
      </c>
      <c r="ES193" s="2">
        <v>1693</v>
      </c>
      <c r="ET193" s="2">
        <v>1750</v>
      </c>
      <c r="EU193" s="2">
        <v>1729</v>
      </c>
      <c r="EV193" s="2">
        <v>1614</v>
      </c>
      <c r="EW193" s="2">
        <v>1569</v>
      </c>
      <c r="EX193" s="2">
        <v>1552</v>
      </c>
      <c r="EY193" s="2">
        <v>1600</v>
      </c>
      <c r="EZ193" s="2">
        <v>1600</v>
      </c>
      <c r="FA193" s="2">
        <v>1655</v>
      </c>
      <c r="FB193" s="2">
        <v>1499</v>
      </c>
      <c r="FC193" s="2">
        <v>1509</v>
      </c>
      <c r="FD193" s="2">
        <v>1535</v>
      </c>
      <c r="FE193" s="2">
        <v>1537</v>
      </c>
      <c r="FF193" s="2">
        <v>1459</v>
      </c>
      <c r="FG193" s="2">
        <v>1504</v>
      </c>
      <c r="FH193" s="2">
        <v>1590</v>
      </c>
      <c r="FI193" s="2">
        <v>1654</v>
      </c>
      <c r="FJ193" s="2">
        <v>1633</v>
      </c>
      <c r="FK193" s="2">
        <v>1550</v>
      </c>
      <c r="FL193" s="2">
        <v>1596</v>
      </c>
      <c r="FM193" s="2">
        <v>1620</v>
      </c>
      <c r="FN193" s="2">
        <v>1720</v>
      </c>
      <c r="FO193" s="2">
        <v>1706</v>
      </c>
      <c r="FP193" s="2">
        <v>1747</v>
      </c>
      <c r="FQ193" s="2">
        <v>1768</v>
      </c>
      <c r="FR193" s="2">
        <v>1800</v>
      </c>
      <c r="FS193" s="2">
        <v>1694</v>
      </c>
      <c r="FT193" s="2">
        <v>1456</v>
      </c>
      <c r="FU193" s="2">
        <v>1457</v>
      </c>
      <c r="FV193" s="2">
        <v>1398</v>
      </c>
      <c r="FW193" s="2">
        <v>1368</v>
      </c>
      <c r="FX193" s="2">
        <v>1435</v>
      </c>
      <c r="FY193" s="2">
        <v>1470</v>
      </c>
      <c r="FZ193" s="2">
        <v>1486</v>
      </c>
      <c r="GA193" s="2">
        <v>1526</v>
      </c>
      <c r="GB193" s="2">
        <v>1469</v>
      </c>
      <c r="GC193" s="2">
        <v>1517</v>
      </c>
      <c r="GD193" s="2">
        <v>1584</v>
      </c>
      <c r="GE193" s="2">
        <v>1600</v>
      </c>
      <c r="GF193" s="2">
        <v>1305</v>
      </c>
      <c r="GG193" s="2">
        <v>1296</v>
      </c>
      <c r="GH193" s="2">
        <v>1353</v>
      </c>
      <c r="GI193" s="2">
        <v>1351</v>
      </c>
      <c r="GJ193" s="2">
        <v>1377</v>
      </c>
      <c r="GK193" s="2">
        <v>1418</v>
      </c>
      <c r="GL193" s="2">
        <v>1476</v>
      </c>
      <c r="GM193" s="2">
        <v>1464</v>
      </c>
      <c r="GN193" s="2">
        <v>1485</v>
      </c>
      <c r="GO193" s="2">
        <v>1485</v>
      </c>
      <c r="GP193" s="2">
        <v>1475</v>
      </c>
      <c r="GQ193" s="2">
        <v>1496</v>
      </c>
      <c r="GR193" s="2">
        <v>1487</v>
      </c>
      <c r="GS193" s="2">
        <v>1514</v>
      </c>
      <c r="GT193" s="2">
        <v>1516</v>
      </c>
      <c r="GU193" s="2">
        <v>1536</v>
      </c>
      <c r="GV193" s="2">
        <v>1599</v>
      </c>
      <c r="GW193" s="2">
        <v>1657</v>
      </c>
      <c r="GX193" s="2">
        <v>1644</v>
      </c>
      <c r="GY193" s="2">
        <v>1344</v>
      </c>
      <c r="GZ193" s="2">
        <v>1273</v>
      </c>
      <c r="HA193" s="2">
        <v>1201</v>
      </c>
      <c r="HB193" s="2">
        <v>1215</v>
      </c>
      <c r="HC193" s="2">
        <v>1223</v>
      </c>
      <c r="HD193" s="2">
        <v>1265</v>
      </c>
      <c r="HE193" s="2">
        <v>1300</v>
      </c>
      <c r="HF193" s="2">
        <v>1299</v>
      </c>
      <c r="HG193" s="2">
        <v>1329</v>
      </c>
      <c r="HH193" s="2">
        <v>1355</v>
      </c>
      <c r="HI193" s="2">
        <v>1404</v>
      </c>
      <c r="HJ193" s="2">
        <v>1366</v>
      </c>
      <c r="HK193" s="2">
        <v>1357</v>
      </c>
      <c r="HL193" s="2">
        <v>1280</v>
      </c>
      <c r="HM193" s="2">
        <v>1294</v>
      </c>
      <c r="HN193" s="2">
        <v>1313</v>
      </c>
      <c r="HO193" s="2">
        <v>1339</v>
      </c>
      <c r="HP193" s="2">
        <v>1342</v>
      </c>
      <c r="HQ193" s="2">
        <v>1331</v>
      </c>
      <c r="HR193" s="2">
        <v>1298</v>
      </c>
      <c r="HS193" s="2">
        <v>1281</v>
      </c>
      <c r="HT193" s="2">
        <v>1293</v>
      </c>
      <c r="HU193" s="2">
        <v>1304</v>
      </c>
      <c r="HV193" s="2">
        <v>1314</v>
      </c>
      <c r="HW193" s="2">
        <v>1331</v>
      </c>
      <c r="HX193" s="2">
        <v>1331</v>
      </c>
      <c r="HY193" s="2">
        <v>1341</v>
      </c>
      <c r="HZ193" s="2">
        <v>1365</v>
      </c>
      <c r="IA193" s="2">
        <v>1369</v>
      </c>
      <c r="IB193" s="2">
        <v>1392</v>
      </c>
      <c r="IC193" s="2">
        <v>1422</v>
      </c>
      <c r="ID193" s="2">
        <v>1414</v>
      </c>
      <c r="IE193" s="2">
        <v>1470</v>
      </c>
      <c r="IF193" s="2">
        <v>1434</v>
      </c>
      <c r="IG193" s="2">
        <v>1452</v>
      </c>
      <c r="IH193" s="2">
        <v>1437</v>
      </c>
      <c r="II193" s="2">
        <v>1425</v>
      </c>
      <c r="IJ193" s="2">
        <v>1368</v>
      </c>
      <c r="IK193" s="2">
        <v>1396</v>
      </c>
      <c r="IL193" s="2">
        <v>1395</v>
      </c>
      <c r="IM193" s="2">
        <v>1385</v>
      </c>
      <c r="IN193" s="2">
        <v>1366</v>
      </c>
      <c r="IO193" s="2">
        <v>1345</v>
      </c>
      <c r="IP193" s="2">
        <v>1316</v>
      </c>
      <c r="IQ193" s="2">
        <v>1322</v>
      </c>
      <c r="IR193" s="2">
        <v>1321</v>
      </c>
      <c r="IS193" s="2">
        <v>1310</v>
      </c>
      <c r="IT193" s="2">
        <v>1327</v>
      </c>
    </row>
    <row r="194" spans="1:254" ht="15.9" customHeight="1">
      <c r="A194" s="65" t="s">
        <v>380</v>
      </c>
      <c r="B194" s="25" t="s">
        <v>381</v>
      </c>
      <c r="C194" s="39">
        <v>8190</v>
      </c>
      <c r="D194" s="38">
        <v>70</v>
      </c>
      <c r="E194" s="34">
        <v>8120</v>
      </c>
      <c r="F194" s="34">
        <v>8150</v>
      </c>
      <c r="G194" s="29">
        <v>8240</v>
      </c>
      <c r="H194" s="29">
        <v>8240</v>
      </c>
      <c r="I194" s="29">
        <v>8290</v>
      </c>
      <c r="J194" s="29">
        <v>8200</v>
      </c>
      <c r="K194" s="29">
        <v>8210</v>
      </c>
      <c r="L194" s="29">
        <v>7910</v>
      </c>
      <c r="M194" s="29">
        <v>7760</v>
      </c>
      <c r="N194" s="29">
        <v>7600</v>
      </c>
      <c r="O194" s="29">
        <v>7570</v>
      </c>
      <c r="P194" s="29">
        <v>7580</v>
      </c>
      <c r="Q194" s="29">
        <v>7780</v>
      </c>
      <c r="R194" s="29">
        <v>7660</v>
      </c>
      <c r="S194" s="29">
        <v>7680</v>
      </c>
      <c r="T194" s="29">
        <v>7710</v>
      </c>
      <c r="U194" s="29">
        <v>7860</v>
      </c>
      <c r="V194" s="29">
        <v>7760</v>
      </c>
      <c r="W194" s="29">
        <v>7890</v>
      </c>
      <c r="X194" s="29">
        <v>7920</v>
      </c>
      <c r="Y194" s="29">
        <v>7870</v>
      </c>
      <c r="Z194" s="29">
        <v>7780</v>
      </c>
      <c r="AA194" s="29">
        <v>7690</v>
      </c>
      <c r="AB194" s="29">
        <v>7840</v>
      </c>
      <c r="AC194" s="29">
        <v>7570</v>
      </c>
      <c r="AD194" s="29">
        <v>7470</v>
      </c>
      <c r="AE194" s="29">
        <v>7710</v>
      </c>
      <c r="AF194" s="29">
        <v>7590</v>
      </c>
      <c r="AG194" s="29">
        <v>7560</v>
      </c>
      <c r="AH194" s="29">
        <v>7450</v>
      </c>
      <c r="AI194" s="29">
        <v>7300</v>
      </c>
      <c r="AJ194" s="29">
        <v>7150</v>
      </c>
      <c r="AK194" s="29">
        <v>7300</v>
      </c>
      <c r="AL194" s="29">
        <v>7360</v>
      </c>
      <c r="AM194" s="29">
        <v>7430</v>
      </c>
      <c r="AN194" s="29">
        <v>7490</v>
      </c>
      <c r="AO194" s="29">
        <v>7480</v>
      </c>
      <c r="AP194" s="29">
        <v>7590</v>
      </c>
      <c r="AQ194" s="29">
        <v>7500</v>
      </c>
      <c r="AR194" s="29">
        <v>7480</v>
      </c>
      <c r="AS194" s="29">
        <v>7380</v>
      </c>
      <c r="AT194" s="29">
        <v>7510</v>
      </c>
      <c r="AU194" s="29">
        <v>7490</v>
      </c>
      <c r="AV194" s="29">
        <v>7490</v>
      </c>
      <c r="AW194" s="29">
        <v>7530</v>
      </c>
      <c r="AX194" s="29">
        <v>7590</v>
      </c>
      <c r="AY194" s="29">
        <v>7710</v>
      </c>
      <c r="AZ194" s="29">
        <v>7790</v>
      </c>
      <c r="BA194" s="29">
        <v>7860</v>
      </c>
      <c r="BB194" s="29">
        <v>7900</v>
      </c>
      <c r="BC194" s="29">
        <v>8160</v>
      </c>
      <c r="BD194" s="29">
        <v>8220</v>
      </c>
      <c r="BE194" s="29">
        <v>8180</v>
      </c>
      <c r="BF194" s="29">
        <v>8140</v>
      </c>
      <c r="BG194" s="29">
        <v>8230</v>
      </c>
      <c r="BH194" s="29">
        <v>8110</v>
      </c>
      <c r="BI194" s="29">
        <v>8010</v>
      </c>
      <c r="BJ194" s="29">
        <v>8190</v>
      </c>
      <c r="BK194" s="29">
        <v>8300</v>
      </c>
      <c r="BL194" s="30">
        <v>8590</v>
      </c>
      <c r="BM194" s="2">
        <v>8780</v>
      </c>
      <c r="BN194" s="2">
        <v>7830</v>
      </c>
      <c r="BO194" s="2">
        <v>7880</v>
      </c>
      <c r="BP194" s="2">
        <v>8030</v>
      </c>
      <c r="BQ194" s="2">
        <v>8160</v>
      </c>
      <c r="BR194" s="2">
        <v>8170</v>
      </c>
      <c r="BS194" s="2">
        <v>8220</v>
      </c>
      <c r="BT194" s="2">
        <v>8270</v>
      </c>
      <c r="BU194" s="2">
        <v>8250</v>
      </c>
      <c r="BV194" s="2">
        <v>8150</v>
      </c>
      <c r="BW194" s="2">
        <v>8210</v>
      </c>
      <c r="BX194" s="2">
        <v>8260</v>
      </c>
      <c r="BY194" s="2">
        <v>8310</v>
      </c>
      <c r="BZ194" s="2">
        <v>8260</v>
      </c>
      <c r="CA194" s="2">
        <v>8280</v>
      </c>
      <c r="CB194" s="2">
        <v>8280</v>
      </c>
      <c r="CC194" s="2">
        <v>8250</v>
      </c>
      <c r="CD194" s="2">
        <v>8170</v>
      </c>
      <c r="CE194" s="2">
        <v>8280</v>
      </c>
      <c r="CF194" s="2">
        <v>8490</v>
      </c>
      <c r="CG194" s="2">
        <v>8690</v>
      </c>
      <c r="CH194" s="2">
        <v>8760</v>
      </c>
      <c r="CI194" s="2">
        <v>8630</v>
      </c>
      <c r="CJ194" s="2">
        <v>8480</v>
      </c>
      <c r="CK194" s="2">
        <v>8420</v>
      </c>
      <c r="CL194" s="2">
        <v>8360</v>
      </c>
      <c r="CM194" s="2">
        <v>8350</v>
      </c>
      <c r="CN194" s="2">
        <v>8440</v>
      </c>
      <c r="CO194" s="2">
        <v>8430</v>
      </c>
      <c r="CP194" s="2">
        <v>8380</v>
      </c>
      <c r="CQ194" s="2">
        <v>8110</v>
      </c>
      <c r="CR194" s="2">
        <v>8150</v>
      </c>
      <c r="CS194" s="2">
        <v>8050</v>
      </c>
      <c r="CT194" s="2">
        <v>7940</v>
      </c>
      <c r="CU194" s="2">
        <v>8020</v>
      </c>
      <c r="CV194" s="2">
        <v>8030</v>
      </c>
      <c r="CW194" s="2">
        <v>7960</v>
      </c>
      <c r="CX194" s="2">
        <v>7900</v>
      </c>
      <c r="CY194" s="2">
        <v>7850</v>
      </c>
      <c r="CZ194" s="2">
        <v>7770</v>
      </c>
      <c r="DA194" s="2">
        <v>7770</v>
      </c>
      <c r="DB194" s="2">
        <v>7750</v>
      </c>
      <c r="DC194" s="2">
        <v>7760</v>
      </c>
      <c r="DD194" s="2">
        <v>7780</v>
      </c>
      <c r="DE194" s="2">
        <v>7930</v>
      </c>
      <c r="DF194" s="2">
        <v>7720</v>
      </c>
      <c r="DG194" s="2">
        <v>7680</v>
      </c>
      <c r="DH194" s="2">
        <v>7490</v>
      </c>
      <c r="DI194" s="2">
        <v>7430</v>
      </c>
      <c r="DJ194" s="2">
        <v>7380</v>
      </c>
      <c r="DK194" s="2">
        <v>7400</v>
      </c>
      <c r="DL194" s="2">
        <v>7360</v>
      </c>
      <c r="DM194" s="2">
        <v>7190</v>
      </c>
      <c r="DN194" s="2">
        <v>7290</v>
      </c>
      <c r="DO194" s="2">
        <v>7190</v>
      </c>
      <c r="DP194" s="2">
        <v>7120</v>
      </c>
      <c r="DQ194" s="2">
        <v>7170</v>
      </c>
      <c r="DR194" s="2">
        <v>7070</v>
      </c>
      <c r="DS194" s="2">
        <v>7070</v>
      </c>
      <c r="DT194" s="2">
        <v>6990</v>
      </c>
      <c r="DU194" s="2">
        <v>7010</v>
      </c>
      <c r="DV194" s="2">
        <v>6990</v>
      </c>
      <c r="DW194" s="2">
        <v>6920</v>
      </c>
      <c r="DX194" s="2">
        <v>6860</v>
      </c>
      <c r="DY194" s="2">
        <v>6820</v>
      </c>
      <c r="DZ194" s="2">
        <v>6800</v>
      </c>
      <c r="EA194" s="2">
        <v>6710</v>
      </c>
      <c r="EB194" s="2">
        <v>6690</v>
      </c>
      <c r="EC194" s="2">
        <v>6720</v>
      </c>
      <c r="ED194" s="2">
        <v>6780</v>
      </c>
      <c r="EE194" s="2">
        <v>6850</v>
      </c>
      <c r="EF194" s="2">
        <v>6790</v>
      </c>
      <c r="EG194" s="2">
        <v>6750</v>
      </c>
      <c r="EH194" s="2">
        <v>6830</v>
      </c>
      <c r="EI194" s="2">
        <v>6930</v>
      </c>
      <c r="EJ194" s="2">
        <v>6730</v>
      </c>
      <c r="EK194" s="2">
        <v>6600</v>
      </c>
      <c r="EL194" s="2">
        <v>6540</v>
      </c>
      <c r="EM194" s="2">
        <v>6510</v>
      </c>
      <c r="EN194" s="2">
        <v>6400</v>
      </c>
      <c r="EO194" s="2">
        <v>6400</v>
      </c>
      <c r="EP194" s="2">
        <v>6360</v>
      </c>
      <c r="EQ194" s="2">
        <v>6420</v>
      </c>
      <c r="ER194" s="2">
        <v>6350</v>
      </c>
      <c r="ES194" s="2">
        <v>6430</v>
      </c>
      <c r="ET194" s="2">
        <v>6430</v>
      </c>
      <c r="EU194" s="2">
        <v>6460</v>
      </c>
      <c r="EV194" s="2">
        <v>6570</v>
      </c>
      <c r="EW194" s="2">
        <v>6530</v>
      </c>
      <c r="EX194" s="2">
        <v>6510</v>
      </c>
      <c r="EY194" s="2">
        <v>6500</v>
      </c>
      <c r="EZ194" s="2">
        <v>6500</v>
      </c>
      <c r="FA194" s="2">
        <v>6550</v>
      </c>
      <c r="FB194" s="2">
        <v>6560</v>
      </c>
      <c r="FC194" s="2">
        <v>6560</v>
      </c>
      <c r="FD194" s="2">
        <v>6580</v>
      </c>
      <c r="FE194" s="2">
        <v>6570</v>
      </c>
      <c r="FF194" s="2">
        <v>6430</v>
      </c>
      <c r="FG194" s="2">
        <v>6490</v>
      </c>
      <c r="FH194" s="2">
        <v>6490</v>
      </c>
      <c r="FI194" s="2">
        <v>6420</v>
      </c>
      <c r="FJ194" s="2">
        <v>6400</v>
      </c>
      <c r="FK194" s="2">
        <v>6400</v>
      </c>
      <c r="FL194" s="2">
        <v>6300</v>
      </c>
      <c r="FM194" s="2">
        <v>6320</v>
      </c>
      <c r="FN194" s="2">
        <v>6350</v>
      </c>
      <c r="FO194" s="2">
        <v>6390</v>
      </c>
      <c r="FP194" s="2">
        <v>6390</v>
      </c>
      <c r="FQ194" s="2">
        <v>6410</v>
      </c>
      <c r="FR194" s="2">
        <v>6370</v>
      </c>
      <c r="FS194" s="2">
        <v>6390</v>
      </c>
      <c r="FT194" s="2">
        <v>6380</v>
      </c>
      <c r="FU194" s="2">
        <v>6300</v>
      </c>
      <c r="FV194" s="2">
        <v>6300</v>
      </c>
      <c r="FW194" s="2">
        <v>6230</v>
      </c>
      <c r="FX194" s="2">
        <v>6210</v>
      </c>
      <c r="FY194" s="2">
        <v>6230</v>
      </c>
      <c r="FZ194" s="2">
        <v>6220</v>
      </c>
      <c r="GA194" s="2">
        <v>6180</v>
      </c>
      <c r="GB194" s="2">
        <v>6220</v>
      </c>
      <c r="GC194" s="2">
        <v>6210</v>
      </c>
      <c r="GD194" s="2">
        <v>6120</v>
      </c>
      <c r="GE194" s="2">
        <v>6080</v>
      </c>
      <c r="GF194" s="2">
        <v>6100</v>
      </c>
      <c r="GG194" s="2">
        <v>6090</v>
      </c>
      <c r="GH194" s="2">
        <v>6060</v>
      </c>
      <c r="GI194" s="2">
        <v>6040</v>
      </c>
      <c r="GJ194" s="2">
        <v>6100</v>
      </c>
      <c r="GK194" s="2">
        <v>6150</v>
      </c>
      <c r="GL194" s="2">
        <v>6150</v>
      </c>
      <c r="GM194" s="2">
        <v>6190</v>
      </c>
      <c r="GN194" s="2">
        <v>6260</v>
      </c>
      <c r="GO194" s="2">
        <v>6210</v>
      </c>
      <c r="GP194" s="2">
        <v>6210</v>
      </c>
      <c r="GQ194" s="2">
        <v>6240</v>
      </c>
      <c r="GR194" s="2">
        <v>6240</v>
      </c>
      <c r="GS194" s="2">
        <v>6250</v>
      </c>
      <c r="GT194" s="2">
        <v>6270</v>
      </c>
      <c r="GU194" s="2">
        <v>6250</v>
      </c>
      <c r="GV194" s="2">
        <v>6220</v>
      </c>
      <c r="GW194" s="2">
        <v>6200</v>
      </c>
      <c r="GX194" s="2">
        <v>6260</v>
      </c>
      <c r="GY194" s="2">
        <v>6250</v>
      </c>
      <c r="GZ194" s="2">
        <v>6230</v>
      </c>
      <c r="HA194" s="2">
        <v>6180</v>
      </c>
      <c r="HB194" s="2">
        <v>6170</v>
      </c>
      <c r="HC194" s="2">
        <v>6210</v>
      </c>
      <c r="HD194" s="2">
        <v>6240</v>
      </c>
      <c r="HE194" s="2">
        <v>6370</v>
      </c>
      <c r="HF194" s="2">
        <v>6400</v>
      </c>
      <c r="HG194" s="2">
        <v>6350</v>
      </c>
      <c r="HH194" s="2">
        <v>6350</v>
      </c>
      <c r="HI194" s="2">
        <v>6400</v>
      </c>
      <c r="HJ194" s="2">
        <v>6370</v>
      </c>
      <c r="HK194" s="2">
        <v>6390</v>
      </c>
      <c r="HL194" s="2">
        <v>6400</v>
      </c>
      <c r="HM194" s="2">
        <v>6440</v>
      </c>
      <c r="HN194" s="2">
        <v>6520</v>
      </c>
      <c r="HO194" s="2">
        <v>6530</v>
      </c>
      <c r="HP194" s="2">
        <v>6550</v>
      </c>
      <c r="HQ194" s="2">
        <v>6570</v>
      </c>
      <c r="HR194" s="2">
        <v>6620</v>
      </c>
      <c r="HS194" s="2">
        <v>6620</v>
      </c>
      <c r="HT194" s="2">
        <v>6600</v>
      </c>
      <c r="HU194" s="2">
        <v>6580</v>
      </c>
      <c r="HV194" s="2">
        <v>6580</v>
      </c>
      <c r="HW194" s="2">
        <v>6570</v>
      </c>
      <c r="HX194" s="2">
        <v>6580</v>
      </c>
      <c r="HY194" s="2">
        <v>6600</v>
      </c>
      <c r="HZ194" s="2">
        <v>6610</v>
      </c>
      <c r="IA194" s="2">
        <v>6660</v>
      </c>
      <c r="IB194" s="2">
        <v>6620</v>
      </c>
      <c r="IC194" s="2">
        <v>6640</v>
      </c>
      <c r="ID194" s="2">
        <v>6660</v>
      </c>
      <c r="IE194" s="2">
        <v>6710</v>
      </c>
      <c r="IF194" s="2">
        <v>6600</v>
      </c>
      <c r="IG194" s="2">
        <v>6560</v>
      </c>
      <c r="IH194" s="2">
        <v>6500</v>
      </c>
      <c r="II194" s="2">
        <v>6530</v>
      </c>
      <c r="IJ194" s="2">
        <v>6630</v>
      </c>
      <c r="IK194" s="2">
        <v>6680</v>
      </c>
      <c r="IL194" s="2">
        <v>6300</v>
      </c>
      <c r="IM194" s="2">
        <v>6240</v>
      </c>
      <c r="IN194" s="2">
        <v>6110</v>
      </c>
      <c r="IO194" s="2">
        <v>6150</v>
      </c>
      <c r="IP194" s="2">
        <v>6110</v>
      </c>
      <c r="IQ194" s="2">
        <v>6070</v>
      </c>
      <c r="IR194" s="2">
        <v>6040</v>
      </c>
      <c r="IS194" s="2">
        <v>6010</v>
      </c>
      <c r="IT194" s="2">
        <v>5980</v>
      </c>
    </row>
    <row r="195" spans="1:254" ht="15.9" customHeight="1">
      <c r="A195" s="65" t="s">
        <v>382</v>
      </c>
      <c r="B195" s="25" t="s">
        <v>383</v>
      </c>
      <c r="C195" s="39">
        <v>8920</v>
      </c>
      <c r="D195" s="38">
        <v>-260</v>
      </c>
      <c r="E195" s="34">
        <v>9180</v>
      </c>
      <c r="F195" s="34">
        <v>9420</v>
      </c>
      <c r="G195" s="29">
        <v>8850</v>
      </c>
      <c r="H195" s="29">
        <v>8390</v>
      </c>
      <c r="I195" s="29">
        <v>8650</v>
      </c>
      <c r="J195" s="29">
        <v>7720</v>
      </c>
      <c r="K195" s="29">
        <v>7950</v>
      </c>
      <c r="L195" s="29">
        <v>8180</v>
      </c>
      <c r="M195" s="29">
        <v>9100</v>
      </c>
      <c r="N195" s="29">
        <v>9280</v>
      </c>
      <c r="O195" s="29">
        <v>8940</v>
      </c>
      <c r="P195" s="29">
        <v>7890</v>
      </c>
      <c r="Q195" s="29">
        <v>7250</v>
      </c>
      <c r="R195" s="29">
        <v>7370</v>
      </c>
      <c r="S195" s="29">
        <v>8220</v>
      </c>
      <c r="T195" s="29">
        <v>8260</v>
      </c>
      <c r="U195" s="29">
        <v>8330</v>
      </c>
      <c r="V195" s="29">
        <v>9280</v>
      </c>
      <c r="W195" s="29">
        <v>9150</v>
      </c>
      <c r="X195" s="29">
        <v>8680</v>
      </c>
      <c r="Y195" s="29">
        <v>8470</v>
      </c>
      <c r="Z195" s="29">
        <v>9090</v>
      </c>
      <c r="AA195" s="29">
        <v>9290</v>
      </c>
      <c r="AB195" s="29">
        <v>9280</v>
      </c>
      <c r="AC195" s="29">
        <v>9400</v>
      </c>
      <c r="AD195" s="29">
        <v>9940</v>
      </c>
      <c r="AE195" s="29">
        <v>9740</v>
      </c>
      <c r="AF195" s="29">
        <v>9360</v>
      </c>
      <c r="AG195" s="29">
        <v>9930</v>
      </c>
      <c r="AH195" s="29">
        <v>10440</v>
      </c>
      <c r="AI195" s="29">
        <v>10910</v>
      </c>
      <c r="AJ195" s="29">
        <v>11640</v>
      </c>
      <c r="AK195" s="29">
        <v>11700</v>
      </c>
      <c r="AL195" s="29">
        <v>10880</v>
      </c>
      <c r="AM195" s="29">
        <v>10490</v>
      </c>
      <c r="AN195" s="29">
        <v>9500</v>
      </c>
      <c r="AO195" s="29">
        <v>9600</v>
      </c>
      <c r="AP195" s="29">
        <v>9390</v>
      </c>
      <c r="AQ195" s="29">
        <v>9440</v>
      </c>
      <c r="AR195" s="29">
        <v>7990</v>
      </c>
      <c r="AS195" s="29">
        <v>8220</v>
      </c>
      <c r="AT195" s="29">
        <v>8440</v>
      </c>
      <c r="AU195" s="29">
        <v>8640</v>
      </c>
      <c r="AV195" s="29">
        <v>9150</v>
      </c>
      <c r="AW195" s="29">
        <v>9070</v>
      </c>
      <c r="AX195" s="29">
        <v>8330</v>
      </c>
      <c r="AY195" s="29">
        <v>8050</v>
      </c>
      <c r="AZ195" s="29">
        <v>8740</v>
      </c>
      <c r="BA195" s="29">
        <v>9020</v>
      </c>
      <c r="BB195" s="29">
        <v>8630</v>
      </c>
      <c r="BC195" s="29">
        <v>9340</v>
      </c>
      <c r="BD195" s="29">
        <v>9210</v>
      </c>
      <c r="BE195" s="29">
        <v>9380</v>
      </c>
      <c r="BF195" s="29">
        <v>9150</v>
      </c>
      <c r="BG195" s="29">
        <v>9230</v>
      </c>
      <c r="BH195" s="29">
        <v>9140</v>
      </c>
      <c r="BI195" s="29">
        <v>9340</v>
      </c>
      <c r="BJ195" s="29">
        <v>9610</v>
      </c>
      <c r="BK195" s="29">
        <v>10030</v>
      </c>
      <c r="BL195" s="30">
        <v>10430</v>
      </c>
      <c r="BM195" s="2">
        <v>9500</v>
      </c>
      <c r="BN195" s="2">
        <v>10110</v>
      </c>
      <c r="BO195" s="2">
        <v>9980</v>
      </c>
      <c r="BP195" s="2">
        <v>9690</v>
      </c>
      <c r="BQ195" s="2">
        <v>9240</v>
      </c>
      <c r="BR195" s="2">
        <v>8190</v>
      </c>
      <c r="BS195" s="2">
        <v>7870</v>
      </c>
      <c r="BT195" s="2">
        <v>7750</v>
      </c>
      <c r="BU195" s="2">
        <v>7590</v>
      </c>
      <c r="BV195" s="2">
        <v>7590</v>
      </c>
      <c r="BW195" s="2">
        <v>7290</v>
      </c>
      <c r="BX195" s="2">
        <v>7010</v>
      </c>
      <c r="BY195" s="2">
        <v>6910</v>
      </c>
      <c r="BZ195" s="2">
        <v>6830</v>
      </c>
      <c r="CA195" s="2">
        <v>6820</v>
      </c>
      <c r="CB195" s="2">
        <v>6820</v>
      </c>
      <c r="CC195" s="2">
        <v>6950</v>
      </c>
      <c r="CD195" s="2">
        <v>7220</v>
      </c>
      <c r="CE195" s="2">
        <v>7050</v>
      </c>
      <c r="CF195" s="2">
        <v>7170</v>
      </c>
      <c r="CG195" s="2">
        <v>6990</v>
      </c>
      <c r="CH195" s="2">
        <v>6870</v>
      </c>
      <c r="CI195" s="2">
        <v>6760</v>
      </c>
      <c r="CJ195" s="2">
        <v>6630</v>
      </c>
      <c r="CK195" s="2">
        <v>6600</v>
      </c>
      <c r="CL195" s="2">
        <v>6950</v>
      </c>
      <c r="CM195" s="2">
        <v>6800</v>
      </c>
      <c r="CN195" s="2">
        <v>6480</v>
      </c>
      <c r="CO195" s="2">
        <v>6610</v>
      </c>
      <c r="CP195" s="2">
        <v>6660</v>
      </c>
      <c r="CQ195" s="2">
        <v>6510</v>
      </c>
      <c r="CR195" s="2">
        <v>6500</v>
      </c>
      <c r="CS195" s="2">
        <v>5960</v>
      </c>
      <c r="CT195" s="2">
        <v>5910</v>
      </c>
      <c r="CU195" s="2">
        <v>6250</v>
      </c>
      <c r="CV195" s="2">
        <v>6310</v>
      </c>
      <c r="CW195" s="2">
        <v>6260</v>
      </c>
      <c r="CX195" s="2">
        <v>6210</v>
      </c>
      <c r="CY195" s="2">
        <v>6230</v>
      </c>
      <c r="CZ195" s="2">
        <v>6540</v>
      </c>
      <c r="DA195" s="2">
        <v>6580</v>
      </c>
      <c r="DB195" s="2">
        <v>6320</v>
      </c>
      <c r="DC195" s="2">
        <v>5960</v>
      </c>
      <c r="DD195" s="2">
        <v>6330</v>
      </c>
      <c r="DE195" s="2">
        <v>6530</v>
      </c>
      <c r="DF195" s="2">
        <v>6110</v>
      </c>
      <c r="DG195" s="2">
        <v>6650</v>
      </c>
      <c r="DH195" s="2">
        <v>6450</v>
      </c>
      <c r="DI195" s="2">
        <v>6380</v>
      </c>
      <c r="DJ195" s="2">
        <v>6250</v>
      </c>
      <c r="DK195" s="2">
        <v>6620</v>
      </c>
      <c r="DL195" s="2">
        <v>6640</v>
      </c>
      <c r="DM195" s="2">
        <v>6510</v>
      </c>
      <c r="DN195" s="2">
        <v>6600</v>
      </c>
      <c r="DO195" s="2">
        <v>6620</v>
      </c>
      <c r="DP195" s="2">
        <v>6360</v>
      </c>
      <c r="DQ195" s="2">
        <v>6150</v>
      </c>
      <c r="DR195" s="2">
        <v>6320</v>
      </c>
      <c r="DS195" s="2">
        <v>6210</v>
      </c>
      <c r="DT195" s="2">
        <v>6120</v>
      </c>
      <c r="DU195" s="2">
        <v>6100</v>
      </c>
      <c r="DV195" s="2">
        <v>5940</v>
      </c>
      <c r="DW195" s="2">
        <v>6040</v>
      </c>
      <c r="DX195" s="2">
        <v>5990</v>
      </c>
      <c r="DY195" s="2">
        <v>5940</v>
      </c>
      <c r="DZ195" s="2">
        <v>5950</v>
      </c>
      <c r="EA195" s="2">
        <v>6260</v>
      </c>
      <c r="EB195" s="2">
        <v>6700</v>
      </c>
      <c r="EC195" s="2">
        <v>6800</v>
      </c>
      <c r="ED195" s="2">
        <v>6820</v>
      </c>
      <c r="EE195" s="2">
        <v>6930</v>
      </c>
      <c r="EF195" s="2">
        <v>6850</v>
      </c>
      <c r="EG195" s="2">
        <v>6740</v>
      </c>
      <c r="EH195" s="2">
        <v>6080</v>
      </c>
      <c r="EI195" s="2">
        <v>5930</v>
      </c>
      <c r="EJ195" s="2">
        <v>5960</v>
      </c>
      <c r="EK195" s="2">
        <v>5960</v>
      </c>
      <c r="EL195" s="2">
        <v>5580</v>
      </c>
      <c r="EM195" s="2">
        <v>5640</v>
      </c>
      <c r="EN195" s="2">
        <v>5490</v>
      </c>
      <c r="EO195" s="2">
        <v>5260</v>
      </c>
      <c r="EP195" s="2">
        <v>5350</v>
      </c>
      <c r="EQ195" s="2">
        <v>5390</v>
      </c>
      <c r="ER195" s="2">
        <v>5180</v>
      </c>
      <c r="ES195" s="2">
        <v>5180</v>
      </c>
      <c r="ET195" s="2">
        <v>5070</v>
      </c>
      <c r="EU195" s="2">
        <v>5070</v>
      </c>
      <c r="EV195" s="2">
        <v>5010</v>
      </c>
      <c r="EW195" s="2">
        <v>4975</v>
      </c>
      <c r="EX195" s="2">
        <v>4945</v>
      </c>
      <c r="EY195" s="2">
        <v>4980</v>
      </c>
      <c r="EZ195" s="2">
        <v>5000</v>
      </c>
      <c r="FA195" s="2">
        <v>4920</v>
      </c>
      <c r="FB195" s="2">
        <v>4860</v>
      </c>
      <c r="FC195" s="2">
        <v>4670</v>
      </c>
      <c r="FD195" s="2">
        <v>4700</v>
      </c>
      <c r="FE195" s="2">
        <v>4745</v>
      </c>
      <c r="FF195" s="2">
        <v>4840</v>
      </c>
      <c r="FG195" s="2">
        <v>4855</v>
      </c>
      <c r="FH195" s="2">
        <v>4980</v>
      </c>
      <c r="FI195" s="2">
        <v>5040</v>
      </c>
      <c r="FJ195" s="2">
        <v>4985</v>
      </c>
      <c r="FK195" s="2">
        <v>4980</v>
      </c>
      <c r="FL195" s="2">
        <v>4930</v>
      </c>
      <c r="FM195" s="2">
        <v>4985</v>
      </c>
      <c r="FN195" s="2">
        <v>4935</v>
      </c>
      <c r="FO195" s="2">
        <v>4965</v>
      </c>
      <c r="FP195" s="2">
        <v>4960</v>
      </c>
      <c r="FQ195" s="2">
        <v>4950</v>
      </c>
      <c r="FR195" s="2">
        <v>4845</v>
      </c>
      <c r="FS195" s="2">
        <v>4895</v>
      </c>
      <c r="FT195" s="2">
        <v>4810</v>
      </c>
      <c r="FU195" s="2">
        <v>5000</v>
      </c>
      <c r="FV195" s="2">
        <v>4790</v>
      </c>
      <c r="FW195" s="2">
        <v>4775</v>
      </c>
      <c r="FX195" s="2">
        <v>4835</v>
      </c>
      <c r="FY195" s="2">
        <v>4655</v>
      </c>
      <c r="FZ195" s="2">
        <v>4810</v>
      </c>
      <c r="GA195" s="2">
        <v>4705</v>
      </c>
      <c r="GB195" s="2">
        <v>4855</v>
      </c>
      <c r="GC195" s="2">
        <v>4840</v>
      </c>
      <c r="GD195" s="2">
        <v>4790</v>
      </c>
      <c r="GE195" s="2">
        <v>4915</v>
      </c>
      <c r="GF195" s="2">
        <v>4860</v>
      </c>
      <c r="GG195" s="2">
        <v>5110</v>
      </c>
      <c r="GH195" s="2">
        <v>5070</v>
      </c>
      <c r="GI195" s="2">
        <v>5190</v>
      </c>
      <c r="GJ195" s="2">
        <v>5030</v>
      </c>
      <c r="GK195" s="2">
        <v>4955</v>
      </c>
      <c r="GL195" s="2">
        <v>4840</v>
      </c>
      <c r="GM195" s="2">
        <v>4640</v>
      </c>
      <c r="GN195" s="2">
        <v>4435</v>
      </c>
      <c r="GO195" s="2">
        <v>4245</v>
      </c>
      <c r="GP195" s="2">
        <v>4235</v>
      </c>
      <c r="GQ195" s="2">
        <v>4275</v>
      </c>
      <c r="GR195" s="2">
        <v>4190</v>
      </c>
      <c r="GS195" s="2">
        <v>4225</v>
      </c>
      <c r="GT195" s="2">
        <v>4160</v>
      </c>
      <c r="GU195" s="2">
        <v>4170</v>
      </c>
      <c r="GV195" s="2">
        <v>4235</v>
      </c>
      <c r="GW195" s="2">
        <v>4300</v>
      </c>
      <c r="GX195" s="2">
        <v>4155</v>
      </c>
      <c r="GY195" s="2">
        <v>4285</v>
      </c>
      <c r="GZ195" s="2">
        <v>4190</v>
      </c>
      <c r="HA195" s="2">
        <v>4095</v>
      </c>
      <c r="HB195" s="2">
        <v>4020</v>
      </c>
      <c r="HC195" s="2">
        <v>3995</v>
      </c>
      <c r="HD195" s="2">
        <v>4040</v>
      </c>
      <c r="HE195" s="2">
        <v>4030</v>
      </c>
      <c r="HF195" s="2">
        <v>4165</v>
      </c>
      <c r="HG195" s="2">
        <v>4285</v>
      </c>
      <c r="HH195" s="2">
        <v>4320</v>
      </c>
      <c r="HI195" s="2">
        <v>4165</v>
      </c>
      <c r="HJ195" s="2">
        <v>4115</v>
      </c>
      <c r="HK195" s="2">
        <v>4140</v>
      </c>
      <c r="HL195" s="2">
        <v>4055</v>
      </c>
      <c r="HM195" s="2">
        <v>4065</v>
      </c>
      <c r="HN195" s="2">
        <v>4030</v>
      </c>
      <c r="HO195" s="2">
        <v>4030</v>
      </c>
      <c r="HP195" s="2">
        <v>4085</v>
      </c>
      <c r="HQ195" s="2">
        <v>3875</v>
      </c>
      <c r="HR195" s="2">
        <v>3825</v>
      </c>
      <c r="HS195" s="2">
        <v>3835</v>
      </c>
      <c r="HT195" s="2">
        <v>3790</v>
      </c>
      <c r="HU195" s="2">
        <v>3780</v>
      </c>
      <c r="HV195" s="2">
        <v>3815</v>
      </c>
      <c r="HW195" s="2">
        <v>3885</v>
      </c>
      <c r="HX195" s="2">
        <v>3915</v>
      </c>
      <c r="HY195" s="2">
        <v>3830</v>
      </c>
      <c r="HZ195" s="2">
        <v>3820</v>
      </c>
      <c r="IA195" s="2">
        <v>3740</v>
      </c>
      <c r="IB195" s="2">
        <v>3780</v>
      </c>
      <c r="IC195" s="2">
        <v>3735</v>
      </c>
      <c r="ID195" s="2">
        <v>3750</v>
      </c>
      <c r="IE195" s="2">
        <v>3760</v>
      </c>
      <c r="IF195" s="2">
        <v>3775</v>
      </c>
      <c r="IG195" s="2">
        <v>3775</v>
      </c>
      <c r="IH195" s="2">
        <v>3895</v>
      </c>
      <c r="II195" s="2">
        <v>3750</v>
      </c>
      <c r="IJ195" s="2">
        <v>3825</v>
      </c>
      <c r="IK195" s="2">
        <v>3845</v>
      </c>
      <c r="IL195" s="2">
        <v>3720</v>
      </c>
      <c r="IM195" s="2">
        <v>3725</v>
      </c>
      <c r="IN195" s="2">
        <v>3720</v>
      </c>
      <c r="IO195" s="2">
        <v>3745</v>
      </c>
      <c r="IP195" s="2">
        <v>3710</v>
      </c>
      <c r="IQ195" s="2">
        <v>3615</v>
      </c>
      <c r="IR195" s="2">
        <v>3695</v>
      </c>
      <c r="IS195" s="2">
        <v>3680</v>
      </c>
      <c r="IT195" s="2">
        <v>3660</v>
      </c>
    </row>
    <row r="196" spans="1:254" ht="15.9" customHeight="1">
      <c r="A196" s="65" t="s">
        <v>384</v>
      </c>
      <c r="B196" s="25" t="s">
        <v>385</v>
      </c>
      <c r="C196" s="39">
        <v>24080</v>
      </c>
      <c r="D196" s="38">
        <v>-1530</v>
      </c>
      <c r="E196" s="34">
        <v>25610</v>
      </c>
      <c r="F196" s="34">
        <v>25750</v>
      </c>
      <c r="G196" s="29">
        <v>24060</v>
      </c>
      <c r="H196" s="29">
        <v>23340</v>
      </c>
      <c r="I196" s="29">
        <v>22740</v>
      </c>
      <c r="J196" s="29">
        <v>20940</v>
      </c>
      <c r="K196" s="29">
        <v>21790</v>
      </c>
      <c r="L196" s="29">
        <v>22320</v>
      </c>
      <c r="M196" s="29">
        <v>23730</v>
      </c>
      <c r="N196" s="29">
        <v>24540</v>
      </c>
      <c r="O196" s="29">
        <v>24700</v>
      </c>
      <c r="P196" s="29">
        <v>24910</v>
      </c>
      <c r="Q196" s="29">
        <v>24140</v>
      </c>
      <c r="R196" s="29">
        <v>23800</v>
      </c>
      <c r="S196" s="29">
        <v>24930</v>
      </c>
      <c r="T196" s="29">
        <v>25250</v>
      </c>
      <c r="U196" s="29">
        <v>24200</v>
      </c>
      <c r="V196" s="29">
        <v>25090</v>
      </c>
      <c r="W196" s="29">
        <v>25550</v>
      </c>
      <c r="X196" s="29">
        <v>24900</v>
      </c>
      <c r="Y196" s="29">
        <v>24430</v>
      </c>
      <c r="Z196" s="29">
        <v>25710</v>
      </c>
      <c r="AA196" s="29">
        <v>27130</v>
      </c>
      <c r="AB196" s="29">
        <v>26730</v>
      </c>
      <c r="AC196" s="29">
        <v>27520</v>
      </c>
      <c r="AD196" s="29">
        <v>28400</v>
      </c>
      <c r="AE196" s="29">
        <v>27910</v>
      </c>
      <c r="AF196" s="29">
        <v>26960</v>
      </c>
      <c r="AG196" s="29">
        <v>27710</v>
      </c>
      <c r="AH196" s="29">
        <v>28130</v>
      </c>
      <c r="AI196" s="29">
        <v>27580</v>
      </c>
      <c r="AJ196" s="29">
        <v>28200</v>
      </c>
      <c r="AK196" s="29">
        <v>28430</v>
      </c>
      <c r="AL196" s="29">
        <v>27700</v>
      </c>
      <c r="AM196" s="29">
        <v>27590</v>
      </c>
      <c r="AN196" s="29">
        <v>26440</v>
      </c>
      <c r="AO196" s="29">
        <v>26620</v>
      </c>
      <c r="AP196" s="29">
        <v>26410</v>
      </c>
      <c r="AQ196" s="29">
        <v>24720</v>
      </c>
      <c r="AR196" s="29">
        <v>23320</v>
      </c>
      <c r="AS196" s="29">
        <v>22900</v>
      </c>
      <c r="AT196" s="29">
        <v>22710</v>
      </c>
      <c r="AU196" s="29">
        <v>22140</v>
      </c>
      <c r="AV196" s="29">
        <v>23020</v>
      </c>
      <c r="AW196" s="29">
        <v>23620</v>
      </c>
      <c r="AX196" s="29">
        <v>24190</v>
      </c>
      <c r="AY196" s="29">
        <v>23200</v>
      </c>
      <c r="AZ196" s="29">
        <v>23490</v>
      </c>
      <c r="BA196" s="29">
        <v>23710</v>
      </c>
      <c r="BB196" s="29">
        <v>23600</v>
      </c>
      <c r="BC196" s="29">
        <v>24360</v>
      </c>
      <c r="BD196" s="29">
        <v>24060</v>
      </c>
      <c r="BE196" s="29">
        <v>24770</v>
      </c>
      <c r="BF196" s="29">
        <v>24460</v>
      </c>
      <c r="BG196" s="29">
        <v>23700</v>
      </c>
      <c r="BH196" s="29">
        <v>23150</v>
      </c>
      <c r="BI196" s="29">
        <v>24240</v>
      </c>
      <c r="BJ196" s="29">
        <v>24500</v>
      </c>
      <c r="BK196" s="29">
        <v>26180</v>
      </c>
      <c r="BL196" s="30">
        <v>26500</v>
      </c>
      <c r="BM196" s="2">
        <v>26960</v>
      </c>
      <c r="BN196" s="2">
        <v>25350</v>
      </c>
      <c r="BO196" s="2">
        <v>24210</v>
      </c>
      <c r="BP196" s="2">
        <v>23790</v>
      </c>
      <c r="BQ196" s="2">
        <v>23850</v>
      </c>
      <c r="BR196" s="2">
        <v>23440</v>
      </c>
      <c r="BS196" s="2">
        <v>23670</v>
      </c>
      <c r="BT196" s="2">
        <v>23650</v>
      </c>
      <c r="BU196" s="2">
        <v>23660</v>
      </c>
      <c r="BV196" s="2">
        <v>23710</v>
      </c>
      <c r="BW196" s="2">
        <v>23700</v>
      </c>
      <c r="BX196" s="2">
        <v>23640</v>
      </c>
      <c r="BY196" s="2">
        <v>23520</v>
      </c>
      <c r="BZ196" s="2">
        <v>23130</v>
      </c>
      <c r="CA196" s="2">
        <v>24130</v>
      </c>
      <c r="CB196" s="2">
        <v>24420</v>
      </c>
      <c r="CC196" s="2">
        <v>24650</v>
      </c>
      <c r="CD196" s="2">
        <v>24360</v>
      </c>
      <c r="CE196" s="2">
        <v>23310</v>
      </c>
      <c r="CF196" s="2">
        <v>23130</v>
      </c>
      <c r="CG196" s="2">
        <v>22790</v>
      </c>
      <c r="CH196" s="2">
        <v>22650</v>
      </c>
      <c r="CI196" s="2">
        <v>21420</v>
      </c>
      <c r="CJ196" s="2">
        <v>21660</v>
      </c>
      <c r="CK196" s="2">
        <v>20920</v>
      </c>
      <c r="CL196" s="2">
        <v>21200</v>
      </c>
      <c r="CM196" s="2">
        <v>20900</v>
      </c>
      <c r="CN196" s="2">
        <v>20160</v>
      </c>
      <c r="CO196" s="2">
        <v>20980</v>
      </c>
      <c r="CP196" s="2">
        <v>22400</v>
      </c>
      <c r="CQ196" s="2">
        <v>23200</v>
      </c>
      <c r="CR196" s="2">
        <v>23100</v>
      </c>
      <c r="CS196" s="2">
        <v>22370</v>
      </c>
      <c r="CT196" s="2">
        <v>22370</v>
      </c>
      <c r="CU196" s="2">
        <v>23010</v>
      </c>
      <c r="CV196" s="2">
        <v>23810</v>
      </c>
      <c r="CW196" s="2">
        <v>23510</v>
      </c>
      <c r="CX196" s="2">
        <v>22940</v>
      </c>
      <c r="CY196" s="2">
        <v>22520</v>
      </c>
      <c r="CZ196" s="2">
        <v>22350</v>
      </c>
      <c r="DA196" s="2">
        <v>22420</v>
      </c>
      <c r="DB196" s="2">
        <v>21440</v>
      </c>
      <c r="DC196" s="2">
        <v>20410</v>
      </c>
      <c r="DD196" s="2">
        <v>21690</v>
      </c>
      <c r="DE196" s="2">
        <v>22510</v>
      </c>
      <c r="DF196" s="2">
        <v>21320</v>
      </c>
      <c r="DG196" s="2">
        <v>22300</v>
      </c>
      <c r="DH196" s="2">
        <v>22300</v>
      </c>
      <c r="DI196" s="2">
        <v>21850</v>
      </c>
      <c r="DJ196" s="2">
        <v>22070</v>
      </c>
      <c r="DK196" s="2">
        <v>22690</v>
      </c>
      <c r="DL196" s="2">
        <v>21870</v>
      </c>
      <c r="DM196" s="2">
        <v>21200</v>
      </c>
      <c r="DN196" s="2">
        <v>21070</v>
      </c>
      <c r="DO196" s="2">
        <v>20630</v>
      </c>
      <c r="DP196" s="2">
        <v>20540</v>
      </c>
      <c r="DQ196" s="2">
        <v>20630</v>
      </c>
      <c r="DR196" s="2">
        <v>20370</v>
      </c>
      <c r="DS196" s="2">
        <v>20930</v>
      </c>
      <c r="DT196" s="2">
        <v>20300</v>
      </c>
      <c r="DU196" s="2">
        <v>19630</v>
      </c>
      <c r="DV196" s="2">
        <v>18900</v>
      </c>
      <c r="DW196" s="2">
        <v>19210</v>
      </c>
      <c r="DX196" s="2">
        <v>19080</v>
      </c>
      <c r="DY196" s="2">
        <v>19040</v>
      </c>
      <c r="DZ196" s="2">
        <v>18220</v>
      </c>
      <c r="EA196" s="2">
        <v>17880</v>
      </c>
      <c r="EB196" s="2">
        <v>18170</v>
      </c>
      <c r="EC196" s="2">
        <v>18020</v>
      </c>
      <c r="ED196" s="2">
        <v>17740</v>
      </c>
      <c r="EE196" s="2">
        <v>17740</v>
      </c>
      <c r="EF196" s="2">
        <v>17980</v>
      </c>
      <c r="EG196" s="2">
        <v>17550</v>
      </c>
      <c r="EH196" s="2">
        <v>17130</v>
      </c>
      <c r="EI196" s="2">
        <v>16960</v>
      </c>
      <c r="EJ196" s="2">
        <v>17350</v>
      </c>
      <c r="EK196" s="2">
        <v>17430</v>
      </c>
      <c r="EL196" s="2">
        <v>16000</v>
      </c>
      <c r="EM196" s="2">
        <v>15670</v>
      </c>
      <c r="EN196" s="2">
        <v>15520</v>
      </c>
      <c r="EO196" s="2">
        <v>15130</v>
      </c>
      <c r="EP196" s="2">
        <v>15380</v>
      </c>
      <c r="EQ196" s="2">
        <v>15150</v>
      </c>
      <c r="ER196" s="2">
        <v>15140</v>
      </c>
      <c r="ES196" s="2">
        <v>14790</v>
      </c>
      <c r="ET196" s="2">
        <v>14890</v>
      </c>
      <c r="EU196" s="2">
        <v>14810</v>
      </c>
      <c r="EV196" s="2">
        <v>14730</v>
      </c>
      <c r="EW196" s="2">
        <v>15080</v>
      </c>
      <c r="EX196" s="2">
        <v>15000</v>
      </c>
      <c r="EY196" s="2">
        <v>14920</v>
      </c>
      <c r="EZ196" s="2">
        <v>15050</v>
      </c>
      <c r="FA196" s="2">
        <v>14940</v>
      </c>
      <c r="FB196" s="2">
        <v>14600</v>
      </c>
      <c r="FC196" s="2">
        <v>14750</v>
      </c>
      <c r="FD196" s="2">
        <v>14980</v>
      </c>
      <c r="FE196" s="2">
        <v>14980</v>
      </c>
      <c r="FF196" s="2">
        <v>14990</v>
      </c>
      <c r="FG196" s="2">
        <v>15220</v>
      </c>
      <c r="FH196" s="2">
        <v>15440</v>
      </c>
      <c r="FI196" s="2">
        <v>15260</v>
      </c>
      <c r="FJ196" s="2">
        <v>15060</v>
      </c>
      <c r="FK196" s="2">
        <v>14790</v>
      </c>
      <c r="FL196" s="2">
        <v>14920</v>
      </c>
      <c r="FM196" s="2">
        <v>14640</v>
      </c>
      <c r="FN196" s="2">
        <v>15110</v>
      </c>
      <c r="FO196" s="2">
        <v>15100</v>
      </c>
      <c r="FP196" s="2">
        <v>15050</v>
      </c>
      <c r="FQ196" s="2">
        <v>14700</v>
      </c>
      <c r="FR196" s="2">
        <v>14330</v>
      </c>
      <c r="FS196" s="2">
        <v>14140</v>
      </c>
      <c r="FT196" s="2">
        <v>14120</v>
      </c>
      <c r="FU196" s="2">
        <v>14420</v>
      </c>
      <c r="FV196" s="2">
        <v>13850</v>
      </c>
      <c r="FW196" s="2">
        <v>14390</v>
      </c>
      <c r="FX196" s="2">
        <v>14600</v>
      </c>
      <c r="FY196" s="2">
        <v>14500</v>
      </c>
      <c r="FZ196" s="2">
        <v>14450</v>
      </c>
      <c r="GA196" s="2">
        <v>14190</v>
      </c>
      <c r="GB196" s="2">
        <v>13760</v>
      </c>
      <c r="GC196" s="2">
        <v>14240</v>
      </c>
      <c r="GD196" s="2">
        <v>12770</v>
      </c>
      <c r="GE196" s="2">
        <v>12830</v>
      </c>
      <c r="GF196" s="2">
        <v>12780</v>
      </c>
      <c r="GG196" s="2">
        <v>12910</v>
      </c>
      <c r="GH196" s="2">
        <v>12570</v>
      </c>
      <c r="GI196" s="2">
        <v>12450</v>
      </c>
      <c r="GJ196" s="2">
        <v>12350</v>
      </c>
      <c r="GK196" s="2">
        <v>12380</v>
      </c>
      <c r="GL196" s="2">
        <v>12680</v>
      </c>
      <c r="GM196" s="2">
        <v>12300</v>
      </c>
      <c r="GN196" s="2">
        <v>12050</v>
      </c>
      <c r="GO196" s="2">
        <v>12010</v>
      </c>
      <c r="GP196" s="2">
        <v>12110</v>
      </c>
      <c r="GQ196" s="2">
        <v>12120</v>
      </c>
      <c r="GR196" s="2">
        <v>12090</v>
      </c>
      <c r="GS196" s="2">
        <v>12280</v>
      </c>
      <c r="GT196" s="2">
        <v>12230</v>
      </c>
      <c r="GU196" s="2">
        <v>12180</v>
      </c>
      <c r="GV196" s="2">
        <v>12440</v>
      </c>
      <c r="GW196" s="2">
        <v>12540</v>
      </c>
      <c r="GX196" s="2">
        <v>12360</v>
      </c>
      <c r="GY196" s="2">
        <v>12450</v>
      </c>
      <c r="GZ196" s="2">
        <v>12320</v>
      </c>
      <c r="HA196" s="2">
        <v>12000</v>
      </c>
      <c r="HB196" s="2">
        <v>11820</v>
      </c>
      <c r="HC196" s="2">
        <v>11660</v>
      </c>
      <c r="HD196" s="2">
        <v>11810</v>
      </c>
      <c r="HE196" s="2">
        <v>11660</v>
      </c>
      <c r="HF196" s="2">
        <v>11780</v>
      </c>
      <c r="HG196" s="2">
        <v>11800</v>
      </c>
      <c r="HH196" s="2">
        <v>11650</v>
      </c>
      <c r="HI196" s="2">
        <v>11700</v>
      </c>
      <c r="HJ196" s="2">
        <v>11460</v>
      </c>
      <c r="HK196" s="2">
        <v>11370</v>
      </c>
      <c r="HL196" s="2">
        <v>11180</v>
      </c>
      <c r="HM196" s="2">
        <v>11140</v>
      </c>
      <c r="HN196" s="2">
        <v>11250</v>
      </c>
      <c r="HO196" s="2">
        <v>10400</v>
      </c>
      <c r="HP196" s="2">
        <v>10310</v>
      </c>
      <c r="HQ196" s="2">
        <v>10230</v>
      </c>
      <c r="HR196" s="2">
        <v>10190</v>
      </c>
      <c r="HS196" s="2">
        <v>9980</v>
      </c>
      <c r="HT196" s="2">
        <v>10040</v>
      </c>
      <c r="HU196" s="2">
        <v>10120</v>
      </c>
      <c r="HV196" s="2">
        <v>10420</v>
      </c>
      <c r="HW196" s="2">
        <v>10790</v>
      </c>
      <c r="HX196" s="2">
        <v>10530</v>
      </c>
      <c r="HY196" s="2">
        <v>10220</v>
      </c>
      <c r="HZ196" s="2">
        <v>10240</v>
      </c>
      <c r="IA196" s="2">
        <v>10180</v>
      </c>
      <c r="IB196" s="2">
        <v>10270</v>
      </c>
      <c r="IC196" s="2">
        <v>10200</v>
      </c>
      <c r="ID196" s="2">
        <v>10190</v>
      </c>
      <c r="IE196" s="2">
        <v>10270</v>
      </c>
      <c r="IF196" s="2">
        <v>10260</v>
      </c>
      <c r="IG196" s="2">
        <v>10100</v>
      </c>
      <c r="IH196" s="2">
        <v>9900</v>
      </c>
      <c r="II196" s="2">
        <v>9920</v>
      </c>
      <c r="IJ196" s="2">
        <v>10030</v>
      </c>
      <c r="IK196" s="2">
        <v>9860</v>
      </c>
      <c r="IL196" s="2">
        <v>10550</v>
      </c>
      <c r="IM196" s="2">
        <v>10140</v>
      </c>
      <c r="IN196" s="2">
        <v>10020</v>
      </c>
      <c r="IO196" s="2">
        <v>10060</v>
      </c>
      <c r="IP196" s="2">
        <v>9900</v>
      </c>
      <c r="IQ196" s="2">
        <v>9980</v>
      </c>
      <c r="IR196" s="2">
        <v>9820</v>
      </c>
      <c r="IS196" s="2">
        <v>9590</v>
      </c>
      <c r="IT196" s="2">
        <v>9560</v>
      </c>
    </row>
    <row r="197" spans="1:254" ht="15.9" customHeight="1">
      <c r="A197" s="65" t="s">
        <v>386</v>
      </c>
      <c r="B197" s="25" t="s">
        <v>387</v>
      </c>
      <c r="C197" s="39">
        <v>61700</v>
      </c>
      <c r="D197" s="38">
        <v>-1300</v>
      </c>
      <c r="E197" s="34">
        <v>63000</v>
      </c>
      <c r="F197" s="34">
        <v>64480</v>
      </c>
      <c r="G197" s="29">
        <v>61560</v>
      </c>
      <c r="H197" s="29">
        <v>61600</v>
      </c>
      <c r="I197" s="29">
        <v>60990</v>
      </c>
      <c r="J197" s="29">
        <v>53590</v>
      </c>
      <c r="K197" s="29">
        <v>56010</v>
      </c>
      <c r="L197" s="29">
        <v>57300</v>
      </c>
      <c r="M197" s="29">
        <v>63100</v>
      </c>
      <c r="N197" s="29">
        <v>63020</v>
      </c>
      <c r="O197" s="29">
        <v>72080</v>
      </c>
      <c r="P197" s="29">
        <v>72050</v>
      </c>
      <c r="Q197" s="29">
        <v>67130</v>
      </c>
      <c r="R197" s="29">
        <v>66590</v>
      </c>
      <c r="S197" s="29">
        <v>71280</v>
      </c>
      <c r="T197" s="29">
        <v>74240</v>
      </c>
      <c r="U197" s="29">
        <v>71710</v>
      </c>
      <c r="V197" s="29">
        <v>74930</v>
      </c>
      <c r="W197" s="29">
        <v>73770</v>
      </c>
      <c r="X197" s="29">
        <v>72340</v>
      </c>
      <c r="Y197" s="29">
        <v>71710</v>
      </c>
      <c r="Z197" s="29">
        <v>76900</v>
      </c>
      <c r="AA197" s="29">
        <v>78830</v>
      </c>
      <c r="AB197" s="29">
        <v>76910</v>
      </c>
      <c r="AC197" s="29">
        <v>80390</v>
      </c>
      <c r="AD197" s="29">
        <v>88580</v>
      </c>
      <c r="AE197" s="29">
        <v>83870</v>
      </c>
      <c r="AF197" s="29">
        <v>79590</v>
      </c>
      <c r="AG197" s="29">
        <v>84220</v>
      </c>
      <c r="AH197" s="29">
        <v>86880</v>
      </c>
      <c r="AI197" s="29">
        <v>83400</v>
      </c>
      <c r="AJ197" s="29">
        <v>91680</v>
      </c>
      <c r="AK197" s="29">
        <v>89250</v>
      </c>
      <c r="AL197" s="29">
        <v>89100</v>
      </c>
      <c r="AM197" s="29">
        <v>85550</v>
      </c>
      <c r="AN197" s="29">
        <v>85390</v>
      </c>
      <c r="AO197" s="29">
        <v>85200</v>
      </c>
      <c r="AP197" s="29">
        <v>86140</v>
      </c>
      <c r="AQ197" s="29">
        <v>80100</v>
      </c>
      <c r="AR197" s="29">
        <v>70760</v>
      </c>
      <c r="AS197" s="29">
        <v>73590</v>
      </c>
      <c r="AT197" s="29">
        <v>72090</v>
      </c>
      <c r="AU197" s="29">
        <v>68700</v>
      </c>
      <c r="AV197" s="29">
        <v>74440</v>
      </c>
      <c r="AW197" s="29">
        <v>72630</v>
      </c>
      <c r="AX197" s="29">
        <v>69970</v>
      </c>
      <c r="AY197" s="29">
        <v>64200</v>
      </c>
      <c r="AZ197" s="29">
        <v>65090</v>
      </c>
      <c r="BA197" s="29">
        <v>66520</v>
      </c>
      <c r="BB197" s="29">
        <v>67630</v>
      </c>
      <c r="BC197" s="29">
        <v>70550</v>
      </c>
      <c r="BD197" s="29">
        <v>70670</v>
      </c>
      <c r="BE197" s="29">
        <v>70260</v>
      </c>
      <c r="BF197" s="29">
        <v>66960</v>
      </c>
      <c r="BG197" s="29">
        <v>66660</v>
      </c>
      <c r="BH197" s="29">
        <v>62150</v>
      </c>
      <c r="BI197" s="29">
        <v>63690</v>
      </c>
      <c r="BJ197" s="29">
        <v>65450</v>
      </c>
      <c r="BK197" s="29">
        <v>71520</v>
      </c>
      <c r="BL197" s="30">
        <v>73990</v>
      </c>
      <c r="BM197" s="2">
        <v>73010</v>
      </c>
      <c r="BN197" s="2">
        <v>73730</v>
      </c>
      <c r="BO197" s="2">
        <v>76010</v>
      </c>
      <c r="BP197" s="2">
        <v>76340</v>
      </c>
      <c r="BQ197" s="2">
        <v>77800</v>
      </c>
      <c r="BR197" s="2">
        <v>74460</v>
      </c>
      <c r="BS197" s="2">
        <v>76060</v>
      </c>
      <c r="BT197" s="2">
        <v>78150</v>
      </c>
      <c r="BU197" s="2">
        <v>76250</v>
      </c>
      <c r="BV197" s="2">
        <v>74310</v>
      </c>
      <c r="BW197" s="2">
        <v>76350</v>
      </c>
      <c r="BX197" s="2">
        <v>75500</v>
      </c>
      <c r="BY197" s="2">
        <v>74350</v>
      </c>
      <c r="BZ197" s="2">
        <v>75320</v>
      </c>
      <c r="CA197" s="2">
        <v>73530</v>
      </c>
      <c r="CB197" s="2">
        <v>73050</v>
      </c>
      <c r="CC197" s="2">
        <v>72950</v>
      </c>
      <c r="CD197" s="2">
        <v>72450</v>
      </c>
      <c r="CE197" s="2">
        <v>67390</v>
      </c>
      <c r="CF197" s="2">
        <v>67090</v>
      </c>
      <c r="CG197" s="2">
        <v>65870</v>
      </c>
      <c r="CH197" s="2">
        <v>68270</v>
      </c>
      <c r="CI197" s="2">
        <v>66120</v>
      </c>
      <c r="CJ197" s="2">
        <v>67820</v>
      </c>
      <c r="CK197" s="2">
        <v>66100</v>
      </c>
      <c r="CL197" s="2">
        <v>66670</v>
      </c>
      <c r="CM197" s="2">
        <v>63680</v>
      </c>
      <c r="CN197" s="2">
        <v>63930</v>
      </c>
      <c r="CO197" s="2">
        <v>64650</v>
      </c>
      <c r="CP197" s="2">
        <v>66900</v>
      </c>
      <c r="CQ197" s="2">
        <v>68270</v>
      </c>
      <c r="CR197" s="2">
        <v>68930</v>
      </c>
      <c r="CS197" s="2">
        <v>68350</v>
      </c>
      <c r="CT197" s="2">
        <v>66240</v>
      </c>
      <c r="CU197" s="2">
        <v>70370</v>
      </c>
      <c r="CV197" s="2">
        <v>70680</v>
      </c>
      <c r="CW197" s="2">
        <v>71170</v>
      </c>
      <c r="CX197" s="2">
        <v>70390</v>
      </c>
      <c r="CY197" s="2">
        <v>69750</v>
      </c>
      <c r="CZ197" s="2">
        <v>72040</v>
      </c>
      <c r="DA197" s="2">
        <v>73780</v>
      </c>
      <c r="DB197" s="2">
        <v>71800</v>
      </c>
      <c r="DC197" s="2">
        <v>68100</v>
      </c>
      <c r="DD197" s="2">
        <v>73790</v>
      </c>
      <c r="DE197" s="2">
        <v>73400</v>
      </c>
      <c r="DF197" s="2">
        <v>73920</v>
      </c>
      <c r="DG197" s="2">
        <v>75800</v>
      </c>
      <c r="DH197" s="2">
        <v>75850</v>
      </c>
      <c r="DI197" s="2">
        <v>76560</v>
      </c>
      <c r="DJ197" s="2">
        <v>81000</v>
      </c>
      <c r="DK197" s="2">
        <v>80280</v>
      </c>
      <c r="DL197" s="2">
        <v>76480</v>
      </c>
      <c r="DM197" s="2">
        <v>75070</v>
      </c>
      <c r="DN197" s="2">
        <v>75800</v>
      </c>
      <c r="DO197" s="2">
        <v>72550</v>
      </c>
      <c r="DP197" s="2">
        <v>72930</v>
      </c>
      <c r="DQ197" s="2">
        <v>73590</v>
      </c>
      <c r="DR197" s="2">
        <v>74100</v>
      </c>
      <c r="DS197" s="2">
        <v>75940</v>
      </c>
      <c r="DT197" s="2">
        <v>76890</v>
      </c>
      <c r="DU197" s="2">
        <v>72650</v>
      </c>
      <c r="DV197" s="2">
        <v>67090</v>
      </c>
      <c r="DW197" s="2">
        <v>67290</v>
      </c>
      <c r="DX197" s="2">
        <v>68140</v>
      </c>
      <c r="DY197" s="2">
        <v>67170</v>
      </c>
      <c r="DZ197" s="2">
        <v>66070</v>
      </c>
      <c r="EA197" s="2">
        <v>67440</v>
      </c>
      <c r="EB197" s="2">
        <v>72070</v>
      </c>
      <c r="EC197" s="2">
        <v>71300</v>
      </c>
      <c r="ED197" s="2">
        <v>69000</v>
      </c>
      <c r="EE197" s="2">
        <v>69400</v>
      </c>
      <c r="EF197" s="2">
        <v>70770</v>
      </c>
      <c r="EG197" s="2">
        <v>68570</v>
      </c>
      <c r="EH197" s="2">
        <v>60600</v>
      </c>
      <c r="EI197" s="2">
        <v>62370</v>
      </c>
      <c r="EJ197" s="2">
        <v>62650</v>
      </c>
      <c r="EK197" s="2">
        <v>60600</v>
      </c>
      <c r="EL197" s="2">
        <v>59550</v>
      </c>
      <c r="EM197" s="2">
        <v>60160</v>
      </c>
      <c r="EN197" s="2">
        <v>57940</v>
      </c>
      <c r="EO197" s="2">
        <v>56240</v>
      </c>
      <c r="EP197" s="2">
        <v>57090</v>
      </c>
      <c r="EQ197" s="2">
        <v>56290</v>
      </c>
      <c r="ER197" s="2">
        <v>54200</v>
      </c>
      <c r="ES197" s="2">
        <v>51220</v>
      </c>
      <c r="ET197" s="2">
        <v>48330</v>
      </c>
      <c r="EU197" s="2">
        <v>49170</v>
      </c>
      <c r="EV197" s="2">
        <v>48970</v>
      </c>
      <c r="EW197" s="2">
        <v>48420</v>
      </c>
      <c r="EX197" s="2">
        <v>47470</v>
      </c>
      <c r="EY197" s="2">
        <v>47350</v>
      </c>
      <c r="EZ197" s="2">
        <v>47350</v>
      </c>
      <c r="FA197" s="2">
        <v>45180</v>
      </c>
      <c r="FB197" s="2">
        <v>44880</v>
      </c>
      <c r="FC197" s="2">
        <v>46320</v>
      </c>
      <c r="FD197" s="2">
        <v>48390</v>
      </c>
      <c r="FE197" s="2">
        <v>48260</v>
      </c>
      <c r="FF197" s="2">
        <v>49900</v>
      </c>
      <c r="FG197" s="2">
        <v>49900</v>
      </c>
      <c r="FH197" s="2">
        <v>51250</v>
      </c>
      <c r="FI197" s="2">
        <v>50170</v>
      </c>
      <c r="FJ197" s="2">
        <v>47890</v>
      </c>
      <c r="FK197" s="2">
        <v>46240</v>
      </c>
      <c r="FL197" s="2">
        <v>46470</v>
      </c>
      <c r="FM197" s="2">
        <v>44770</v>
      </c>
      <c r="FN197" s="2">
        <v>43820</v>
      </c>
      <c r="FO197" s="2">
        <v>44410</v>
      </c>
      <c r="FP197" s="2">
        <v>44050</v>
      </c>
      <c r="FQ197" s="2">
        <v>44490</v>
      </c>
      <c r="FR197" s="2">
        <v>44420</v>
      </c>
      <c r="FS197" s="2">
        <v>44680</v>
      </c>
      <c r="FT197" s="2">
        <v>44630</v>
      </c>
      <c r="FU197" s="2">
        <v>48530</v>
      </c>
      <c r="FV197" s="2">
        <v>45830</v>
      </c>
      <c r="FW197" s="2">
        <v>47380</v>
      </c>
      <c r="FX197" s="2">
        <v>48280</v>
      </c>
      <c r="FY197" s="2">
        <v>47580</v>
      </c>
      <c r="FZ197" s="2">
        <v>48430</v>
      </c>
      <c r="GA197" s="2">
        <v>48000</v>
      </c>
      <c r="GB197" s="2">
        <v>50590</v>
      </c>
      <c r="GC197" s="2">
        <v>50450</v>
      </c>
      <c r="GD197" s="2">
        <v>49160</v>
      </c>
      <c r="GE197" s="2">
        <v>50810</v>
      </c>
      <c r="GF197" s="2">
        <v>49000</v>
      </c>
      <c r="GG197" s="2">
        <v>53090</v>
      </c>
      <c r="GH197" s="2">
        <v>52210</v>
      </c>
      <c r="GI197" s="2">
        <v>54290</v>
      </c>
      <c r="GJ197" s="2">
        <v>57050</v>
      </c>
      <c r="GK197" s="2">
        <v>54880</v>
      </c>
      <c r="GL197" s="2">
        <v>54250</v>
      </c>
      <c r="GM197" s="2">
        <v>53680</v>
      </c>
      <c r="GN197" s="2">
        <v>51210</v>
      </c>
      <c r="GO197" s="2">
        <v>53010</v>
      </c>
      <c r="GP197" s="2">
        <v>54320</v>
      </c>
      <c r="GQ197" s="2">
        <v>53660</v>
      </c>
      <c r="GR197" s="2">
        <v>53090</v>
      </c>
      <c r="GS197" s="2">
        <v>54010</v>
      </c>
      <c r="GT197" s="2">
        <v>52580</v>
      </c>
      <c r="GU197" s="2">
        <v>53990</v>
      </c>
      <c r="GV197" s="2">
        <v>54420</v>
      </c>
      <c r="GW197" s="2">
        <v>54030</v>
      </c>
      <c r="GX197" s="2">
        <v>53100</v>
      </c>
      <c r="GY197" s="2">
        <v>57060</v>
      </c>
      <c r="GZ197" s="2">
        <v>54370</v>
      </c>
      <c r="HA197" s="2">
        <v>51770</v>
      </c>
      <c r="HB197" s="2">
        <v>51310</v>
      </c>
      <c r="HC197" s="2">
        <v>46900</v>
      </c>
      <c r="HD197" s="2">
        <v>47540</v>
      </c>
      <c r="HE197" s="2">
        <v>47350</v>
      </c>
      <c r="HF197" s="2">
        <v>49180</v>
      </c>
      <c r="HG197" s="2">
        <v>50820</v>
      </c>
      <c r="HH197" s="2">
        <v>48860</v>
      </c>
      <c r="HI197" s="2">
        <v>48420</v>
      </c>
      <c r="HJ197" s="2">
        <v>49600</v>
      </c>
      <c r="HK197" s="2">
        <v>48340</v>
      </c>
      <c r="HL197" s="2">
        <v>45950</v>
      </c>
      <c r="HM197" s="2">
        <v>44490</v>
      </c>
      <c r="HN197" s="2">
        <v>42470</v>
      </c>
      <c r="HO197" s="2">
        <v>41590</v>
      </c>
      <c r="HP197" s="2">
        <v>39300</v>
      </c>
      <c r="HQ197" s="2">
        <v>38680</v>
      </c>
      <c r="HR197" s="2">
        <v>38570</v>
      </c>
      <c r="HS197" s="2">
        <v>38850</v>
      </c>
      <c r="HT197" s="2">
        <v>38260</v>
      </c>
      <c r="HU197" s="2">
        <v>38020</v>
      </c>
      <c r="HV197" s="2">
        <v>38520</v>
      </c>
      <c r="HW197" s="2">
        <v>39890</v>
      </c>
      <c r="HX197" s="2">
        <v>41600</v>
      </c>
      <c r="HY197" s="2">
        <v>41420</v>
      </c>
      <c r="HZ197" s="2">
        <v>41280</v>
      </c>
      <c r="IA197" s="2">
        <v>40280</v>
      </c>
      <c r="IB197" s="2">
        <v>40180</v>
      </c>
      <c r="IC197" s="2">
        <v>39080</v>
      </c>
      <c r="ID197" s="2">
        <v>39450</v>
      </c>
      <c r="IE197" s="2">
        <v>40750</v>
      </c>
      <c r="IF197" s="2">
        <v>42080</v>
      </c>
      <c r="IG197" s="2">
        <v>42200</v>
      </c>
      <c r="IH197" s="2">
        <v>42480</v>
      </c>
      <c r="II197" s="2">
        <v>42720</v>
      </c>
      <c r="IJ197" s="2">
        <v>42950</v>
      </c>
      <c r="IK197" s="2">
        <v>42480</v>
      </c>
      <c r="IL197" s="2">
        <v>41140</v>
      </c>
      <c r="IM197" s="2">
        <v>40690</v>
      </c>
      <c r="IN197" s="2">
        <v>41290</v>
      </c>
      <c r="IO197" s="2">
        <v>42560</v>
      </c>
      <c r="IP197" s="2">
        <v>43200</v>
      </c>
      <c r="IQ197" s="2">
        <v>44680</v>
      </c>
      <c r="IR197" s="2">
        <v>45700</v>
      </c>
      <c r="IS197" s="2">
        <v>42770</v>
      </c>
      <c r="IT197" s="2">
        <v>42930</v>
      </c>
    </row>
    <row r="198" spans="1:254" ht="15.9" customHeight="1">
      <c r="A198" s="65" t="s">
        <v>388</v>
      </c>
      <c r="B198" s="25" t="s">
        <v>389</v>
      </c>
      <c r="C198" s="39">
        <v>56850</v>
      </c>
      <c r="D198" s="38">
        <v>50</v>
      </c>
      <c r="E198" s="34">
        <v>56800</v>
      </c>
      <c r="F198" s="34">
        <v>59700</v>
      </c>
      <c r="G198" s="29">
        <v>56740</v>
      </c>
      <c r="H198" s="29">
        <v>55550</v>
      </c>
      <c r="I198" s="29">
        <v>59250</v>
      </c>
      <c r="J198" s="29">
        <v>53820</v>
      </c>
      <c r="K198" s="29">
        <v>55630</v>
      </c>
      <c r="L198" s="29">
        <v>57610</v>
      </c>
      <c r="M198" s="29">
        <v>64100</v>
      </c>
      <c r="N198" s="29">
        <v>65410</v>
      </c>
      <c r="O198" s="29">
        <v>68700</v>
      </c>
      <c r="P198" s="29">
        <v>69780</v>
      </c>
      <c r="Q198" s="29">
        <v>66570</v>
      </c>
      <c r="R198" s="29">
        <v>67080</v>
      </c>
      <c r="S198" s="29">
        <v>71680</v>
      </c>
      <c r="T198" s="29">
        <v>74810</v>
      </c>
      <c r="U198" s="29">
        <v>72140</v>
      </c>
      <c r="V198" s="29">
        <v>74470</v>
      </c>
      <c r="W198" s="29">
        <v>74550</v>
      </c>
      <c r="X198" s="29">
        <v>71540</v>
      </c>
      <c r="Y198" s="29">
        <v>69600</v>
      </c>
      <c r="Z198" s="29">
        <v>73090</v>
      </c>
      <c r="AA198" s="29">
        <v>75290</v>
      </c>
      <c r="AB198" s="29">
        <v>73830</v>
      </c>
      <c r="AC198" s="29">
        <v>75740</v>
      </c>
      <c r="AD198" s="29">
        <v>81260</v>
      </c>
      <c r="AE198" s="29">
        <v>80500</v>
      </c>
      <c r="AF198" s="29">
        <v>74700</v>
      </c>
      <c r="AG198" s="29">
        <v>74430</v>
      </c>
      <c r="AH198" s="29">
        <v>75850</v>
      </c>
      <c r="AI198" s="29">
        <v>73360</v>
      </c>
      <c r="AJ198" s="29">
        <v>79800</v>
      </c>
      <c r="AK198" s="29">
        <v>77850</v>
      </c>
      <c r="AL198" s="29">
        <v>77600</v>
      </c>
      <c r="AM198" s="29">
        <v>76650</v>
      </c>
      <c r="AN198" s="29">
        <v>73220</v>
      </c>
      <c r="AO198" s="29">
        <v>73130</v>
      </c>
      <c r="AP198" s="29">
        <v>74800</v>
      </c>
      <c r="AQ198" s="29">
        <v>71000</v>
      </c>
      <c r="AR198" s="29">
        <v>64070</v>
      </c>
      <c r="AS198" s="29">
        <v>65310</v>
      </c>
      <c r="AT198" s="29">
        <v>60860</v>
      </c>
      <c r="AU198" s="29">
        <v>56450</v>
      </c>
      <c r="AV198" s="29">
        <v>62210</v>
      </c>
      <c r="AW198" s="29">
        <v>63660</v>
      </c>
      <c r="AX198" s="29">
        <v>61420</v>
      </c>
      <c r="AY198" s="29">
        <v>53750</v>
      </c>
      <c r="AZ198" s="29">
        <v>54740</v>
      </c>
      <c r="BA198" s="29">
        <v>53320</v>
      </c>
      <c r="BB198" s="29">
        <v>52730</v>
      </c>
      <c r="BC198" s="29">
        <v>54700</v>
      </c>
      <c r="BD198" s="29">
        <v>53190</v>
      </c>
      <c r="BE198" s="29">
        <v>52530</v>
      </c>
      <c r="BF198" s="29">
        <v>50220</v>
      </c>
      <c r="BG198" s="29">
        <v>48800</v>
      </c>
      <c r="BH198" s="29">
        <v>47220</v>
      </c>
      <c r="BI198" s="29">
        <v>49980</v>
      </c>
      <c r="BJ198" s="29">
        <v>50900</v>
      </c>
      <c r="BK198" s="29">
        <v>52530</v>
      </c>
      <c r="BL198" s="30">
        <v>52730</v>
      </c>
      <c r="BM198" s="2">
        <v>51920</v>
      </c>
      <c r="BN198" s="2">
        <v>53000</v>
      </c>
      <c r="BO198" s="2">
        <v>53870</v>
      </c>
      <c r="BP198" s="2">
        <v>52650</v>
      </c>
      <c r="BQ198" s="2">
        <v>51960</v>
      </c>
      <c r="BR198" s="2">
        <v>48190</v>
      </c>
      <c r="BS198" s="2">
        <v>45290</v>
      </c>
      <c r="BT198" s="2">
        <v>46970</v>
      </c>
      <c r="BU198" s="2">
        <v>47710</v>
      </c>
      <c r="BV198" s="2">
        <v>46110</v>
      </c>
      <c r="BW198" s="2">
        <v>46560</v>
      </c>
      <c r="BX198" s="2">
        <v>45540</v>
      </c>
      <c r="BY198" s="2">
        <v>46460</v>
      </c>
      <c r="BZ198" s="2">
        <v>44490</v>
      </c>
      <c r="CA198" s="2">
        <v>45280</v>
      </c>
      <c r="CB198" s="2">
        <v>46150</v>
      </c>
      <c r="CC198" s="2">
        <v>44570</v>
      </c>
      <c r="CD198" s="2">
        <v>43820</v>
      </c>
      <c r="CE198" s="2">
        <v>43480</v>
      </c>
      <c r="CF198" s="2">
        <v>44040</v>
      </c>
      <c r="CG198" s="2">
        <v>42830</v>
      </c>
      <c r="CH198" s="2">
        <v>42410</v>
      </c>
      <c r="CI198" s="2">
        <v>39050</v>
      </c>
      <c r="CJ198" s="2">
        <v>39260</v>
      </c>
      <c r="CK198" s="2">
        <v>39320</v>
      </c>
      <c r="CL198" s="2">
        <v>39710</v>
      </c>
      <c r="CM198" s="2">
        <v>39300</v>
      </c>
      <c r="CN198" s="2">
        <v>38220</v>
      </c>
      <c r="CO198" s="2">
        <v>38840</v>
      </c>
      <c r="CP198" s="2">
        <v>39390</v>
      </c>
      <c r="CQ198" s="2">
        <v>41290</v>
      </c>
      <c r="CR198" s="2">
        <v>41440</v>
      </c>
      <c r="CS198" s="2">
        <v>39470</v>
      </c>
      <c r="CT198" s="2">
        <v>38540</v>
      </c>
      <c r="CU198" s="2">
        <v>39690</v>
      </c>
      <c r="CV198" s="2">
        <v>40290</v>
      </c>
      <c r="CW198" s="2">
        <v>39880</v>
      </c>
      <c r="CX198" s="2">
        <v>39150</v>
      </c>
      <c r="CY198" s="2">
        <v>39000</v>
      </c>
      <c r="CZ198" s="2">
        <v>40300</v>
      </c>
      <c r="DA198" s="2">
        <v>41050</v>
      </c>
      <c r="DB198" s="2">
        <v>41200</v>
      </c>
      <c r="DC198" s="2">
        <v>39170</v>
      </c>
      <c r="DD198" s="2">
        <v>42030</v>
      </c>
      <c r="DE198" s="2">
        <v>43290</v>
      </c>
      <c r="DF198" s="2">
        <v>42310</v>
      </c>
      <c r="DG198" s="2">
        <v>43990</v>
      </c>
      <c r="DH198" s="2">
        <v>43790</v>
      </c>
      <c r="DI198" s="2">
        <v>44300</v>
      </c>
      <c r="DJ198" s="2">
        <v>46600</v>
      </c>
      <c r="DK198" s="2">
        <v>46600</v>
      </c>
      <c r="DL198" s="2">
        <v>44380</v>
      </c>
      <c r="DM198" s="2">
        <v>44250</v>
      </c>
      <c r="DN198" s="2">
        <v>45450</v>
      </c>
      <c r="DO198" s="2">
        <v>43920</v>
      </c>
      <c r="DP198" s="2">
        <v>42820</v>
      </c>
      <c r="DQ198" s="2">
        <v>41830</v>
      </c>
      <c r="DR198" s="2">
        <v>42680</v>
      </c>
      <c r="DS198" s="2">
        <v>42410</v>
      </c>
      <c r="DT198" s="2">
        <v>42370</v>
      </c>
      <c r="DU198" s="2">
        <v>42330</v>
      </c>
      <c r="DV198" s="2">
        <v>41350</v>
      </c>
      <c r="DW198" s="2">
        <v>40720</v>
      </c>
      <c r="DX198" s="2">
        <v>41000</v>
      </c>
      <c r="DY198" s="2">
        <v>41790</v>
      </c>
      <c r="DZ198" s="2">
        <v>41370</v>
      </c>
      <c r="EA198" s="2">
        <v>41940</v>
      </c>
      <c r="EB198" s="2">
        <v>44430</v>
      </c>
      <c r="EC198" s="2">
        <v>44610</v>
      </c>
      <c r="ED198" s="2">
        <v>42200</v>
      </c>
      <c r="EE198" s="2">
        <v>42320</v>
      </c>
      <c r="EF198" s="2">
        <v>42540</v>
      </c>
      <c r="EG198" s="2">
        <v>43330</v>
      </c>
      <c r="EH198" s="2">
        <v>41560</v>
      </c>
      <c r="EI198" s="2">
        <v>41920</v>
      </c>
      <c r="EJ198" s="2">
        <v>42430</v>
      </c>
      <c r="EK198" s="2">
        <v>43010</v>
      </c>
      <c r="EL198" s="2">
        <v>43000</v>
      </c>
      <c r="EM198" s="2">
        <v>42400</v>
      </c>
      <c r="EN198" s="2">
        <v>41360</v>
      </c>
      <c r="EO198" s="2">
        <v>38200</v>
      </c>
      <c r="EP198" s="2">
        <v>37470</v>
      </c>
      <c r="EQ198" s="2">
        <v>38510</v>
      </c>
      <c r="ER198" s="2">
        <v>37600</v>
      </c>
      <c r="ES198" s="2">
        <v>37080</v>
      </c>
      <c r="ET198" s="2">
        <v>34500</v>
      </c>
      <c r="EU198" s="2">
        <v>34670</v>
      </c>
      <c r="EV198" s="2">
        <v>34390</v>
      </c>
      <c r="EW198" s="2">
        <v>33790</v>
      </c>
      <c r="EX198" s="2">
        <v>33860</v>
      </c>
      <c r="EY198" s="2">
        <v>33360</v>
      </c>
      <c r="EZ198" s="2">
        <v>33440</v>
      </c>
      <c r="FA198" s="2">
        <v>31380</v>
      </c>
      <c r="FB198" s="2">
        <v>30700</v>
      </c>
      <c r="FC198" s="2">
        <v>31320</v>
      </c>
      <c r="FD198" s="2">
        <v>31450</v>
      </c>
      <c r="FE198" s="2">
        <v>31480</v>
      </c>
      <c r="FF198" s="2">
        <v>32490</v>
      </c>
      <c r="FG198" s="2">
        <v>33880</v>
      </c>
      <c r="FH198" s="2">
        <v>34040</v>
      </c>
      <c r="FI198" s="2">
        <v>33950</v>
      </c>
      <c r="FJ198" s="2">
        <v>33610</v>
      </c>
      <c r="FK198" s="2">
        <v>33150</v>
      </c>
      <c r="FL198" s="2">
        <v>33820</v>
      </c>
      <c r="FM198" s="2">
        <v>33110</v>
      </c>
      <c r="FN198" s="2">
        <v>31940</v>
      </c>
      <c r="FO198" s="2">
        <v>32620</v>
      </c>
      <c r="FP198" s="2">
        <v>32200</v>
      </c>
      <c r="FQ198" s="2">
        <v>32330</v>
      </c>
      <c r="FR198" s="2">
        <v>31580</v>
      </c>
      <c r="FS198" s="2">
        <v>31290</v>
      </c>
      <c r="FT198" s="2">
        <v>31040</v>
      </c>
      <c r="FU198" s="2">
        <v>33040</v>
      </c>
      <c r="FV198" s="2">
        <v>31670</v>
      </c>
      <c r="FW198" s="2">
        <v>32800</v>
      </c>
      <c r="FX198" s="2">
        <v>33300</v>
      </c>
      <c r="FY198" s="2">
        <v>32610</v>
      </c>
      <c r="FZ198" s="2">
        <v>34000</v>
      </c>
      <c r="GA198" s="2">
        <v>33880</v>
      </c>
      <c r="GB198" s="2">
        <v>34660</v>
      </c>
      <c r="GC198" s="2">
        <v>34550</v>
      </c>
      <c r="GD198" s="2">
        <v>33020</v>
      </c>
      <c r="GE198" s="2">
        <v>34430</v>
      </c>
      <c r="GF198" s="2">
        <v>34490</v>
      </c>
      <c r="GG198" s="2">
        <v>37230</v>
      </c>
      <c r="GH198" s="2">
        <v>34180</v>
      </c>
      <c r="GI198" s="2">
        <v>33750</v>
      </c>
      <c r="GJ198" s="2">
        <v>32750</v>
      </c>
      <c r="GK198" s="2">
        <v>31550</v>
      </c>
      <c r="GL198" s="2">
        <v>30870</v>
      </c>
      <c r="GM198" s="2">
        <v>30600</v>
      </c>
      <c r="GN198" s="2">
        <v>29775</v>
      </c>
      <c r="GO198" s="2">
        <v>31030</v>
      </c>
      <c r="GP198" s="2">
        <v>31750</v>
      </c>
      <c r="GQ198" s="2">
        <v>31410</v>
      </c>
      <c r="GR198" s="2">
        <v>30500</v>
      </c>
      <c r="GS198" s="2">
        <v>30420</v>
      </c>
      <c r="GT198" s="2">
        <v>29620</v>
      </c>
      <c r="GU198" s="2">
        <v>29645</v>
      </c>
      <c r="GV198" s="2">
        <v>30110</v>
      </c>
      <c r="GW198" s="2">
        <v>30140</v>
      </c>
      <c r="GX198" s="2">
        <v>29960</v>
      </c>
      <c r="GY198" s="2">
        <v>31520</v>
      </c>
      <c r="GZ198" s="2">
        <v>30890</v>
      </c>
      <c r="HA198" s="2">
        <v>28820</v>
      </c>
      <c r="HB198" s="2">
        <v>27920</v>
      </c>
      <c r="HC198" s="2">
        <v>26400</v>
      </c>
      <c r="HD198" s="2">
        <v>26935</v>
      </c>
      <c r="HE198" s="2">
        <v>26690</v>
      </c>
      <c r="HF198" s="2">
        <v>27340</v>
      </c>
      <c r="HG198" s="2">
        <v>28050</v>
      </c>
      <c r="HH198" s="2">
        <v>27320</v>
      </c>
      <c r="HI198" s="2">
        <v>27150</v>
      </c>
      <c r="HJ198" s="2">
        <v>26600</v>
      </c>
      <c r="HK198" s="2">
        <v>25865</v>
      </c>
      <c r="HL198" s="2">
        <v>24555</v>
      </c>
      <c r="HM198" s="2">
        <v>23320</v>
      </c>
      <c r="HN198" s="2">
        <v>22605</v>
      </c>
      <c r="HO198" s="2">
        <v>21460</v>
      </c>
      <c r="HP198" s="2">
        <v>21265</v>
      </c>
      <c r="HQ198" s="2">
        <v>21390</v>
      </c>
      <c r="HR198" s="2">
        <v>20795</v>
      </c>
      <c r="HS198" s="2">
        <v>20310</v>
      </c>
      <c r="HT198" s="2">
        <v>20140</v>
      </c>
      <c r="HU198" s="2">
        <v>20130</v>
      </c>
      <c r="HV198" s="2">
        <v>20540</v>
      </c>
      <c r="HW198" s="2">
        <v>20395</v>
      </c>
      <c r="HX198" s="2">
        <v>20730</v>
      </c>
      <c r="HY198" s="2">
        <v>20785</v>
      </c>
      <c r="HZ198" s="2">
        <v>20445</v>
      </c>
      <c r="IA198" s="2">
        <v>20355</v>
      </c>
      <c r="IB198" s="2">
        <v>20375</v>
      </c>
      <c r="IC198" s="2">
        <v>20560</v>
      </c>
      <c r="ID198" s="2">
        <v>20645</v>
      </c>
      <c r="IE198" s="2">
        <v>21195</v>
      </c>
      <c r="IF198" s="2">
        <v>21500</v>
      </c>
      <c r="IG198" s="2">
        <v>21490</v>
      </c>
      <c r="IH198" s="2">
        <v>21580</v>
      </c>
      <c r="II198" s="2">
        <v>21540</v>
      </c>
      <c r="IJ198" s="2">
        <v>22080</v>
      </c>
      <c r="IK198" s="2">
        <v>21790</v>
      </c>
      <c r="IL198" s="2">
        <v>21535</v>
      </c>
      <c r="IM198" s="2">
        <v>21125</v>
      </c>
      <c r="IN198" s="2">
        <v>21915</v>
      </c>
      <c r="IO198" s="2">
        <v>22630</v>
      </c>
      <c r="IP198" s="2">
        <v>22570</v>
      </c>
      <c r="IQ198" s="2">
        <v>22850</v>
      </c>
      <c r="IR198" s="2">
        <v>27700</v>
      </c>
      <c r="IS198" s="2">
        <v>27325</v>
      </c>
      <c r="IT198" s="2">
        <v>27360</v>
      </c>
    </row>
    <row r="199" spans="1:254" ht="15.9" customHeight="1">
      <c r="A199" s="65" t="s">
        <v>390</v>
      </c>
      <c r="B199" s="25" t="s">
        <v>391</v>
      </c>
      <c r="C199" s="39">
        <v>40410</v>
      </c>
      <c r="D199" s="38">
        <v>-5440</v>
      </c>
      <c r="E199" s="34">
        <v>45850</v>
      </c>
      <c r="F199" s="34">
        <v>46870</v>
      </c>
      <c r="G199" s="29">
        <v>44100</v>
      </c>
      <c r="H199" s="29">
        <v>41520</v>
      </c>
      <c r="I199" s="29">
        <v>39000</v>
      </c>
      <c r="J199" s="29">
        <v>35860</v>
      </c>
      <c r="K199" s="29">
        <v>38410</v>
      </c>
      <c r="L199" s="29">
        <v>40060</v>
      </c>
      <c r="M199" s="29">
        <v>44380</v>
      </c>
      <c r="N199" s="29">
        <v>45500</v>
      </c>
      <c r="O199" s="29">
        <v>46790</v>
      </c>
      <c r="P199" s="29">
        <v>45000</v>
      </c>
      <c r="Q199" s="29">
        <v>42810</v>
      </c>
      <c r="R199" s="29">
        <v>43280</v>
      </c>
      <c r="S199" s="29">
        <v>47860</v>
      </c>
      <c r="T199" s="29">
        <v>50940</v>
      </c>
      <c r="U199" s="29">
        <v>45230</v>
      </c>
      <c r="V199" s="29">
        <v>47680</v>
      </c>
      <c r="W199" s="29">
        <v>45480</v>
      </c>
      <c r="X199" s="29">
        <v>43850</v>
      </c>
      <c r="Y199" s="29">
        <v>44300</v>
      </c>
      <c r="Z199" s="29">
        <v>46050</v>
      </c>
      <c r="AA199" s="29">
        <v>48490</v>
      </c>
      <c r="AB199" s="29">
        <v>47650</v>
      </c>
      <c r="AC199" s="29">
        <v>49030</v>
      </c>
      <c r="AD199" s="29">
        <v>54080</v>
      </c>
      <c r="AE199" s="29">
        <v>50910</v>
      </c>
      <c r="AF199" s="29">
        <v>50480</v>
      </c>
      <c r="AG199" s="29">
        <v>52520</v>
      </c>
      <c r="AH199" s="29">
        <v>53440</v>
      </c>
      <c r="AI199" s="29">
        <v>52940</v>
      </c>
      <c r="AJ199" s="29">
        <v>58490</v>
      </c>
      <c r="AK199" s="29">
        <v>57550</v>
      </c>
      <c r="AL199" s="29">
        <v>58580</v>
      </c>
      <c r="AM199" s="29">
        <v>57330</v>
      </c>
      <c r="AN199" s="29">
        <v>52980</v>
      </c>
      <c r="AO199" s="29">
        <v>48270</v>
      </c>
      <c r="AP199" s="29">
        <v>48640</v>
      </c>
      <c r="AQ199" s="29">
        <v>44590</v>
      </c>
      <c r="AR199" s="29">
        <v>40470</v>
      </c>
      <c r="AS199" s="29">
        <v>42950</v>
      </c>
      <c r="AT199" s="29">
        <v>41320</v>
      </c>
      <c r="AU199" s="29">
        <v>40670</v>
      </c>
      <c r="AV199" s="29">
        <v>42470</v>
      </c>
      <c r="AW199" s="29">
        <v>43600</v>
      </c>
      <c r="AX199" s="29">
        <v>42800</v>
      </c>
      <c r="AY199" s="29">
        <v>39250</v>
      </c>
      <c r="AZ199" s="29">
        <v>39840</v>
      </c>
      <c r="BA199" s="29">
        <v>40820</v>
      </c>
      <c r="BB199" s="29">
        <v>41290</v>
      </c>
      <c r="BC199" s="29">
        <v>44040</v>
      </c>
      <c r="BD199" s="29">
        <v>42870</v>
      </c>
      <c r="BE199" s="29">
        <v>43590</v>
      </c>
      <c r="BF199" s="29">
        <v>38980</v>
      </c>
      <c r="BG199" s="29">
        <v>38840</v>
      </c>
      <c r="BH199" s="29">
        <v>36280</v>
      </c>
      <c r="BI199" s="29">
        <v>38180</v>
      </c>
      <c r="BJ199" s="29">
        <v>39340</v>
      </c>
      <c r="BK199" s="29">
        <v>41190</v>
      </c>
      <c r="BL199" s="30">
        <v>43140</v>
      </c>
      <c r="BM199" s="2">
        <v>42860</v>
      </c>
      <c r="BN199" s="2">
        <v>45650</v>
      </c>
      <c r="BO199" s="2">
        <v>45950</v>
      </c>
      <c r="BP199" s="2">
        <v>44660</v>
      </c>
      <c r="BQ199" s="2">
        <v>46720</v>
      </c>
      <c r="BR199" s="2">
        <v>44520</v>
      </c>
      <c r="BS199" s="2">
        <v>44460</v>
      </c>
      <c r="BT199" s="2">
        <v>46090</v>
      </c>
      <c r="BU199" s="2">
        <v>46450</v>
      </c>
      <c r="BV199" s="2">
        <v>45950</v>
      </c>
      <c r="BW199" s="2">
        <v>45990</v>
      </c>
      <c r="BX199" s="2">
        <v>45520</v>
      </c>
      <c r="BY199" s="2">
        <v>44590</v>
      </c>
      <c r="BZ199" s="2">
        <v>42390</v>
      </c>
      <c r="CA199" s="2">
        <v>41700</v>
      </c>
      <c r="CB199" s="2">
        <v>42300</v>
      </c>
      <c r="CC199" s="2">
        <v>44940</v>
      </c>
      <c r="CD199" s="2">
        <v>43530</v>
      </c>
      <c r="CE199" s="2">
        <v>41570</v>
      </c>
      <c r="CF199" s="2">
        <v>41630</v>
      </c>
      <c r="CG199" s="2">
        <v>39250</v>
      </c>
      <c r="CH199" s="2">
        <v>40100</v>
      </c>
      <c r="CI199" s="2">
        <v>37330</v>
      </c>
      <c r="CJ199" s="2">
        <v>37680</v>
      </c>
      <c r="CK199" s="2">
        <v>36360</v>
      </c>
      <c r="CL199" s="2">
        <v>37020</v>
      </c>
      <c r="CM199" s="2">
        <v>35470</v>
      </c>
      <c r="CN199" s="2">
        <v>34830</v>
      </c>
      <c r="CO199" s="2">
        <v>35350</v>
      </c>
      <c r="CP199" s="2">
        <v>35100</v>
      </c>
      <c r="CQ199" s="2">
        <v>35070</v>
      </c>
      <c r="CR199" s="2">
        <v>33910</v>
      </c>
      <c r="CS199" s="2">
        <v>33040</v>
      </c>
      <c r="CT199" s="2">
        <v>33410</v>
      </c>
      <c r="CU199" s="2">
        <v>35750</v>
      </c>
      <c r="CV199" s="2">
        <v>36290</v>
      </c>
      <c r="CW199" s="2">
        <v>38000</v>
      </c>
      <c r="CX199" s="2">
        <v>37930</v>
      </c>
      <c r="CY199" s="2">
        <v>37990</v>
      </c>
      <c r="CZ199" s="2">
        <v>36790</v>
      </c>
      <c r="DA199" s="2">
        <v>36870</v>
      </c>
      <c r="DB199" s="2">
        <v>34840</v>
      </c>
      <c r="DC199" s="2">
        <v>30930</v>
      </c>
      <c r="DD199" s="2">
        <v>33480</v>
      </c>
      <c r="DE199" s="2">
        <v>34650</v>
      </c>
      <c r="DF199" s="2">
        <v>35030</v>
      </c>
      <c r="DG199" s="2">
        <v>34630</v>
      </c>
      <c r="DH199" s="2">
        <v>34630</v>
      </c>
      <c r="DI199" s="2">
        <v>33930</v>
      </c>
      <c r="DJ199" s="2">
        <v>33490</v>
      </c>
      <c r="DK199" s="2">
        <v>33120</v>
      </c>
      <c r="DL199" s="2">
        <v>32070</v>
      </c>
      <c r="DM199" s="2">
        <v>30770</v>
      </c>
      <c r="DN199" s="2">
        <v>31790</v>
      </c>
      <c r="DO199" s="2">
        <v>31390</v>
      </c>
      <c r="DP199" s="2">
        <v>31110</v>
      </c>
      <c r="DQ199" s="2">
        <v>31110</v>
      </c>
      <c r="DR199" s="2">
        <v>31160</v>
      </c>
      <c r="DS199" s="2">
        <v>31690</v>
      </c>
      <c r="DT199" s="2">
        <v>31700</v>
      </c>
      <c r="DU199" s="2">
        <v>31860</v>
      </c>
      <c r="DV199" s="2">
        <v>30410</v>
      </c>
      <c r="DW199" s="2">
        <v>30410</v>
      </c>
      <c r="DX199" s="2">
        <v>30590</v>
      </c>
      <c r="DY199" s="2">
        <v>32590</v>
      </c>
      <c r="DZ199" s="2">
        <v>34230</v>
      </c>
      <c r="EA199" s="2">
        <v>37450</v>
      </c>
      <c r="EB199" s="2">
        <v>39500</v>
      </c>
      <c r="EC199" s="2">
        <v>40320</v>
      </c>
      <c r="ED199" s="2">
        <v>37140</v>
      </c>
      <c r="EE199" s="2">
        <v>36620</v>
      </c>
      <c r="EF199" s="2">
        <v>37200</v>
      </c>
      <c r="EG199" s="2">
        <v>39370</v>
      </c>
      <c r="EH199" s="2">
        <v>36980</v>
      </c>
      <c r="EI199" s="2">
        <v>36860</v>
      </c>
      <c r="EJ199" s="2">
        <v>37320</v>
      </c>
      <c r="EK199" s="2">
        <v>36930</v>
      </c>
      <c r="EL199" s="2">
        <v>36000</v>
      </c>
      <c r="EM199" s="2">
        <v>35290</v>
      </c>
      <c r="EN199" s="2">
        <v>34100</v>
      </c>
      <c r="EO199" s="2">
        <v>30950</v>
      </c>
      <c r="EP199" s="2">
        <v>32040</v>
      </c>
      <c r="EQ199" s="2">
        <v>33130</v>
      </c>
      <c r="ER199" s="2">
        <v>32820</v>
      </c>
      <c r="ES199" s="2">
        <v>32030</v>
      </c>
      <c r="ET199" s="2">
        <v>29880</v>
      </c>
      <c r="EU199" s="2">
        <v>30070</v>
      </c>
      <c r="EV199" s="2">
        <v>30040</v>
      </c>
      <c r="EW199" s="2">
        <v>29860</v>
      </c>
      <c r="EX199" s="2">
        <v>30170</v>
      </c>
      <c r="EY199" s="2">
        <v>30130</v>
      </c>
      <c r="EZ199" s="2">
        <v>30390</v>
      </c>
      <c r="FA199" s="2">
        <v>29060</v>
      </c>
      <c r="FB199" s="2">
        <v>28625</v>
      </c>
      <c r="FC199" s="2">
        <v>29850</v>
      </c>
      <c r="FD199" s="2">
        <v>30300</v>
      </c>
      <c r="FE199" s="2">
        <v>31420</v>
      </c>
      <c r="FF199" s="2">
        <v>31450</v>
      </c>
      <c r="FG199" s="2">
        <v>31800</v>
      </c>
      <c r="FH199" s="2">
        <v>33070</v>
      </c>
      <c r="FI199" s="2">
        <v>33330</v>
      </c>
      <c r="FJ199" s="2">
        <v>32380</v>
      </c>
      <c r="FK199" s="2">
        <v>32770</v>
      </c>
      <c r="FL199" s="2">
        <v>32420</v>
      </c>
      <c r="FM199" s="2">
        <v>30440</v>
      </c>
      <c r="FN199" s="2">
        <v>28900</v>
      </c>
      <c r="FO199" s="2">
        <v>28720</v>
      </c>
      <c r="FP199" s="2">
        <v>28080</v>
      </c>
      <c r="FQ199" s="2">
        <v>28000</v>
      </c>
      <c r="FR199" s="2">
        <v>27350</v>
      </c>
      <c r="FS199" s="2">
        <v>27660</v>
      </c>
      <c r="FT199" s="2">
        <v>27150</v>
      </c>
      <c r="FU199" s="2">
        <v>28340</v>
      </c>
      <c r="FV199" s="2">
        <v>26965</v>
      </c>
      <c r="FW199" s="2">
        <v>28290</v>
      </c>
      <c r="FX199" s="2">
        <v>28735</v>
      </c>
      <c r="FY199" s="2">
        <v>28715</v>
      </c>
      <c r="FZ199" s="2">
        <v>29425</v>
      </c>
      <c r="GA199" s="2">
        <v>29480</v>
      </c>
      <c r="GB199" s="2">
        <v>30400</v>
      </c>
      <c r="GC199" s="2">
        <v>29930</v>
      </c>
      <c r="GD199" s="2">
        <v>29540</v>
      </c>
      <c r="GE199" s="2">
        <v>29875</v>
      </c>
      <c r="GF199" s="2">
        <v>29790</v>
      </c>
      <c r="GG199" s="2">
        <v>32800</v>
      </c>
      <c r="GH199" s="2">
        <v>30480</v>
      </c>
      <c r="GI199" s="2">
        <v>28575</v>
      </c>
      <c r="GJ199" s="2">
        <v>23810</v>
      </c>
      <c r="GK199" s="2">
        <v>22400</v>
      </c>
      <c r="GL199" s="2">
        <v>22310</v>
      </c>
      <c r="GM199" s="2">
        <v>21680</v>
      </c>
      <c r="GN199" s="2">
        <v>20920</v>
      </c>
      <c r="GO199" s="2">
        <v>21490</v>
      </c>
      <c r="GP199" s="2">
        <v>22000</v>
      </c>
      <c r="GQ199" s="2">
        <v>21785</v>
      </c>
      <c r="GR199" s="2">
        <v>21085</v>
      </c>
      <c r="GS199" s="2">
        <v>21450</v>
      </c>
      <c r="GT199" s="2">
        <v>21315</v>
      </c>
      <c r="GU199" s="2">
        <v>21265</v>
      </c>
      <c r="GV199" s="2">
        <v>20305</v>
      </c>
      <c r="GW199" s="2">
        <v>20375</v>
      </c>
      <c r="GX199" s="2">
        <v>20475</v>
      </c>
      <c r="GY199" s="2">
        <v>22160</v>
      </c>
      <c r="GZ199" s="2">
        <v>21695</v>
      </c>
      <c r="HA199" s="2">
        <v>20410</v>
      </c>
      <c r="HB199" s="2">
        <v>21165</v>
      </c>
      <c r="HC199" s="2">
        <v>20510</v>
      </c>
      <c r="HD199" s="2">
        <v>20570</v>
      </c>
      <c r="HE199" s="2">
        <v>20340</v>
      </c>
      <c r="HF199" s="2">
        <v>21290</v>
      </c>
      <c r="HG199" s="2">
        <v>21735</v>
      </c>
      <c r="HH199" s="2">
        <v>22310</v>
      </c>
      <c r="HI199" s="2">
        <v>21690</v>
      </c>
      <c r="HJ199" s="2">
        <v>19635</v>
      </c>
      <c r="HK199" s="2">
        <v>17435</v>
      </c>
      <c r="HL199" s="2">
        <v>16910</v>
      </c>
      <c r="HM199" s="2">
        <v>16930</v>
      </c>
      <c r="HN199" s="2">
        <v>16760</v>
      </c>
      <c r="HO199" s="2">
        <v>16675</v>
      </c>
      <c r="HP199" s="2">
        <v>16360</v>
      </c>
      <c r="HQ199" s="2">
        <v>16235</v>
      </c>
      <c r="HR199" s="2">
        <v>16185</v>
      </c>
      <c r="HS199" s="2">
        <v>15705</v>
      </c>
      <c r="HT199" s="2">
        <v>15085</v>
      </c>
      <c r="HU199" s="2">
        <v>15235</v>
      </c>
      <c r="HV199" s="2">
        <v>15500</v>
      </c>
      <c r="HW199" s="2">
        <v>15485</v>
      </c>
      <c r="HX199" s="2">
        <v>16110</v>
      </c>
      <c r="HY199" s="2">
        <v>16015</v>
      </c>
      <c r="HZ199" s="2">
        <v>15920</v>
      </c>
      <c r="IA199" s="2">
        <v>16015</v>
      </c>
      <c r="IB199" s="2">
        <v>16390</v>
      </c>
      <c r="IC199" s="2">
        <v>16190</v>
      </c>
      <c r="ID199" s="2">
        <v>16160</v>
      </c>
      <c r="IE199" s="2">
        <v>16880</v>
      </c>
      <c r="IF199" s="2">
        <v>16955</v>
      </c>
      <c r="IG199" s="2">
        <v>17400</v>
      </c>
      <c r="IH199" s="2">
        <v>17480</v>
      </c>
      <c r="II199" s="2">
        <v>16230</v>
      </c>
      <c r="IJ199" s="2">
        <v>16190</v>
      </c>
      <c r="IK199" s="2">
        <v>15640</v>
      </c>
      <c r="IL199" s="2">
        <v>14985</v>
      </c>
      <c r="IM199" s="2">
        <v>14385</v>
      </c>
      <c r="IN199" s="2">
        <v>14420</v>
      </c>
      <c r="IO199" s="2">
        <v>14670</v>
      </c>
      <c r="IP199" s="2">
        <v>14630</v>
      </c>
      <c r="IQ199" s="2">
        <v>14865</v>
      </c>
      <c r="IR199" s="2">
        <v>15540</v>
      </c>
      <c r="IS199" s="2">
        <v>15120</v>
      </c>
      <c r="IT199" s="2">
        <v>15660</v>
      </c>
    </row>
    <row r="200" spans="1:254" ht="15.9" customHeight="1">
      <c r="A200" s="65" t="s">
        <v>392</v>
      </c>
      <c r="B200" s="25" t="s">
        <v>393</v>
      </c>
      <c r="C200" s="39">
        <v>4068</v>
      </c>
      <c r="D200" s="38">
        <v>-17</v>
      </c>
      <c r="E200" s="34">
        <v>4085</v>
      </c>
      <c r="F200" s="34">
        <v>3976</v>
      </c>
      <c r="G200" s="29">
        <v>3585</v>
      </c>
      <c r="H200" s="29">
        <v>3233</v>
      </c>
      <c r="I200" s="29">
        <v>3278</v>
      </c>
      <c r="J200" s="29">
        <v>2930.5</v>
      </c>
      <c r="K200" s="29">
        <v>3048</v>
      </c>
      <c r="L200" s="29">
        <v>3131</v>
      </c>
      <c r="M200" s="29">
        <v>3391</v>
      </c>
      <c r="N200" s="29">
        <v>3469</v>
      </c>
      <c r="O200" s="29">
        <v>3675</v>
      </c>
      <c r="P200" s="29">
        <v>3725</v>
      </c>
      <c r="Q200" s="29">
        <v>3429</v>
      </c>
      <c r="R200" s="29">
        <v>3309</v>
      </c>
      <c r="S200" s="29">
        <v>3600</v>
      </c>
      <c r="T200" s="29">
        <v>3793</v>
      </c>
      <c r="U200" s="29">
        <v>3568</v>
      </c>
      <c r="V200" s="29">
        <v>3933</v>
      </c>
      <c r="W200" s="29">
        <v>3846</v>
      </c>
      <c r="X200" s="29">
        <v>3687</v>
      </c>
      <c r="Y200" s="29">
        <v>3720</v>
      </c>
      <c r="Z200" s="29">
        <v>3900</v>
      </c>
      <c r="AA200" s="29">
        <v>3998</v>
      </c>
      <c r="AB200" s="29">
        <v>4015</v>
      </c>
      <c r="AC200" s="29">
        <v>4225</v>
      </c>
      <c r="AD200" s="29">
        <v>4870</v>
      </c>
      <c r="AE200" s="29">
        <v>4829</v>
      </c>
      <c r="AF200" s="29">
        <v>4545</v>
      </c>
      <c r="AG200" s="29">
        <v>4917</v>
      </c>
      <c r="AH200" s="29">
        <v>5050</v>
      </c>
      <c r="AI200" s="29">
        <v>4946</v>
      </c>
      <c r="AJ200" s="29">
        <v>5824</v>
      </c>
      <c r="AK200" s="29">
        <v>5879</v>
      </c>
      <c r="AL200" s="29">
        <v>5336</v>
      </c>
      <c r="AM200" s="29">
        <v>4899</v>
      </c>
      <c r="AN200" s="29">
        <v>4766</v>
      </c>
      <c r="AO200" s="29">
        <v>4831</v>
      </c>
      <c r="AP200" s="29">
        <v>4570</v>
      </c>
      <c r="AQ200" s="29">
        <v>4378</v>
      </c>
      <c r="AR200" s="29">
        <v>4146</v>
      </c>
      <c r="AS200" s="29">
        <v>4447</v>
      </c>
      <c r="AT200" s="29">
        <v>4685</v>
      </c>
      <c r="AU200" s="29">
        <v>4590</v>
      </c>
      <c r="AV200" s="29">
        <v>5114</v>
      </c>
      <c r="AW200" s="29">
        <v>5344</v>
      </c>
      <c r="AX200" s="29">
        <v>5612</v>
      </c>
      <c r="AY200" s="29">
        <v>5245</v>
      </c>
      <c r="AZ200" s="29">
        <v>5466</v>
      </c>
      <c r="BA200" s="29">
        <v>5245</v>
      </c>
      <c r="BB200" s="29">
        <v>5535</v>
      </c>
      <c r="BC200" s="29">
        <v>6241</v>
      </c>
      <c r="BD200" s="29">
        <v>6105</v>
      </c>
      <c r="BE200" s="29">
        <v>5933</v>
      </c>
      <c r="BF200" s="29">
        <v>5435</v>
      </c>
      <c r="BG200" s="29">
        <v>5205</v>
      </c>
      <c r="BH200" s="29">
        <v>5207</v>
      </c>
      <c r="BI200" s="29">
        <v>5385</v>
      </c>
      <c r="BJ200" s="29">
        <v>5706</v>
      </c>
      <c r="BK200" s="29">
        <v>6004</v>
      </c>
      <c r="BL200" s="30">
        <v>6015</v>
      </c>
      <c r="BM200" s="2">
        <v>5899</v>
      </c>
      <c r="BN200" s="2">
        <v>5043</v>
      </c>
      <c r="BO200" s="2">
        <v>4655</v>
      </c>
      <c r="BP200" s="2">
        <v>4603</v>
      </c>
      <c r="BQ200" s="2">
        <v>4630</v>
      </c>
      <c r="BR200" s="2">
        <v>4314</v>
      </c>
      <c r="BS200" s="2">
        <v>4285</v>
      </c>
      <c r="BT200" s="2">
        <v>4346</v>
      </c>
      <c r="BU200" s="2">
        <v>4355</v>
      </c>
      <c r="BV200" s="2">
        <v>4377</v>
      </c>
      <c r="BW200" s="2">
        <v>4505</v>
      </c>
      <c r="BX200" s="2">
        <v>4444</v>
      </c>
      <c r="BY200" s="2">
        <v>4523</v>
      </c>
      <c r="BZ200" s="2">
        <v>4538</v>
      </c>
      <c r="CA200" s="2">
        <v>4649</v>
      </c>
      <c r="CB200" s="2">
        <v>4609</v>
      </c>
      <c r="CC200" s="2">
        <v>4723</v>
      </c>
      <c r="CD200" s="2">
        <v>4794</v>
      </c>
      <c r="CE200" s="2">
        <v>4721</v>
      </c>
      <c r="CF200" s="2">
        <v>4602</v>
      </c>
      <c r="CG200" s="2">
        <v>4548</v>
      </c>
      <c r="CH200" s="2">
        <v>4298</v>
      </c>
      <c r="CI200" s="2">
        <v>3733</v>
      </c>
      <c r="CJ200" s="2">
        <v>3805</v>
      </c>
      <c r="CK200" s="2">
        <v>3608</v>
      </c>
      <c r="CL200" s="2">
        <v>3379</v>
      </c>
      <c r="CM200" s="2">
        <v>3249</v>
      </c>
      <c r="CN200" s="2">
        <v>3098</v>
      </c>
      <c r="CO200" s="2">
        <v>3106</v>
      </c>
      <c r="CP200" s="2">
        <v>3159</v>
      </c>
      <c r="CQ200" s="2">
        <v>3404</v>
      </c>
      <c r="CR200" s="2">
        <v>3161</v>
      </c>
      <c r="CS200" s="2">
        <v>2899</v>
      </c>
      <c r="CT200" s="2">
        <v>2840</v>
      </c>
      <c r="CU200" s="2">
        <v>2987.5</v>
      </c>
      <c r="CV200" s="2">
        <v>2896.5</v>
      </c>
      <c r="CW200" s="2">
        <v>2980.5</v>
      </c>
      <c r="CX200" s="2">
        <v>3128</v>
      </c>
      <c r="CY200" s="2">
        <v>3099</v>
      </c>
      <c r="CZ200" s="2">
        <v>3033</v>
      </c>
      <c r="DA200" s="2">
        <v>3068</v>
      </c>
      <c r="DB200" s="2">
        <v>2829</v>
      </c>
      <c r="DC200" s="2">
        <v>2595.5</v>
      </c>
      <c r="DD200" s="2">
        <v>2879.5</v>
      </c>
      <c r="DE200" s="2">
        <v>3004</v>
      </c>
      <c r="DF200" s="2">
        <v>2980</v>
      </c>
      <c r="DG200" s="2">
        <v>3212</v>
      </c>
      <c r="DH200" s="2">
        <v>3074</v>
      </c>
      <c r="DI200" s="2">
        <v>2810</v>
      </c>
      <c r="DJ200" s="2">
        <v>2902.5</v>
      </c>
      <c r="DK200" s="2">
        <v>2831</v>
      </c>
      <c r="DL200" s="2">
        <v>2741</v>
      </c>
      <c r="DM200" s="2">
        <v>2364</v>
      </c>
      <c r="DN200" s="2">
        <v>2298.5</v>
      </c>
      <c r="DO200" s="2">
        <v>2199</v>
      </c>
      <c r="DP200" s="2">
        <v>2123.5</v>
      </c>
      <c r="DQ200" s="2">
        <v>2187</v>
      </c>
      <c r="DR200" s="2">
        <v>2208</v>
      </c>
      <c r="DS200" s="2">
        <v>2328.5</v>
      </c>
      <c r="DT200" s="2">
        <v>2150</v>
      </c>
      <c r="DU200" s="2">
        <v>1750</v>
      </c>
      <c r="DV200" s="2">
        <v>1484.5</v>
      </c>
      <c r="DW200" s="2">
        <v>1513.5</v>
      </c>
      <c r="DX200" s="2">
        <v>1568.5</v>
      </c>
      <c r="DY200" s="2">
        <v>1460.5</v>
      </c>
      <c r="DZ200" s="2">
        <v>1410</v>
      </c>
      <c r="EA200" s="2">
        <v>1434.5</v>
      </c>
      <c r="EB200" s="2">
        <v>1470</v>
      </c>
      <c r="EC200" s="2">
        <v>1452.5</v>
      </c>
      <c r="ED200" s="2">
        <v>1307</v>
      </c>
      <c r="EE200" s="2">
        <v>1305.5</v>
      </c>
      <c r="EF200" s="2">
        <v>1252</v>
      </c>
      <c r="EG200" s="2">
        <v>1220</v>
      </c>
      <c r="EH200" s="2">
        <v>1220</v>
      </c>
      <c r="EI200" s="2">
        <v>1152.5</v>
      </c>
      <c r="EJ200" s="2">
        <v>1074</v>
      </c>
      <c r="EK200" s="2">
        <v>1042.5</v>
      </c>
      <c r="EL200" s="2">
        <v>994</v>
      </c>
      <c r="EM200" s="2">
        <v>1007.5</v>
      </c>
      <c r="EN200" s="2">
        <v>1027.5</v>
      </c>
      <c r="EO200" s="2">
        <v>1002</v>
      </c>
      <c r="EP200" s="2">
        <v>1017</v>
      </c>
      <c r="EQ200" s="2">
        <v>1042</v>
      </c>
      <c r="ER200" s="2">
        <v>1074.5</v>
      </c>
      <c r="ES200" s="2">
        <v>1060</v>
      </c>
      <c r="ET200" s="2">
        <v>1021</v>
      </c>
      <c r="EU200" s="2">
        <v>1013</v>
      </c>
      <c r="EV200" s="2">
        <v>1017.5</v>
      </c>
      <c r="EW200" s="2">
        <v>1023</v>
      </c>
      <c r="EX200" s="2">
        <v>1016.5</v>
      </c>
      <c r="EY200" s="2">
        <v>989.8</v>
      </c>
      <c r="EZ200" s="2">
        <v>977</v>
      </c>
      <c r="FA200" s="2">
        <v>928.3</v>
      </c>
      <c r="FB200" s="2">
        <v>917.7</v>
      </c>
      <c r="FC200" s="2">
        <v>929</v>
      </c>
      <c r="FD200" s="2">
        <v>932.5</v>
      </c>
      <c r="FE200" s="2">
        <v>967.8</v>
      </c>
      <c r="FF200" s="2">
        <v>989.5</v>
      </c>
      <c r="FG200" s="2">
        <v>1002.5</v>
      </c>
      <c r="FH200" s="2">
        <v>1014</v>
      </c>
      <c r="FI200" s="2">
        <v>1028.5</v>
      </c>
      <c r="FJ200" s="2">
        <v>1016</v>
      </c>
      <c r="FK200" s="2">
        <v>984.5</v>
      </c>
      <c r="FL200" s="2">
        <v>1002.5</v>
      </c>
      <c r="FM200" s="2">
        <v>1014</v>
      </c>
      <c r="FN200" s="2">
        <v>986.2</v>
      </c>
      <c r="FO200" s="2">
        <v>1005</v>
      </c>
      <c r="FP200" s="2">
        <v>993.9</v>
      </c>
      <c r="FQ200" s="2">
        <v>952.7</v>
      </c>
      <c r="FR200" s="2">
        <v>929.8</v>
      </c>
      <c r="FS200" s="2">
        <v>929.2</v>
      </c>
      <c r="FT200" s="2">
        <v>933.4</v>
      </c>
      <c r="FU200" s="2">
        <v>1044</v>
      </c>
      <c r="FV200" s="2">
        <v>988.8</v>
      </c>
      <c r="FW200" s="2">
        <v>1014.5</v>
      </c>
      <c r="FX200" s="2">
        <v>1037.5</v>
      </c>
      <c r="FY200" s="2">
        <v>1021</v>
      </c>
      <c r="FZ200" s="2">
        <v>1108</v>
      </c>
      <c r="GA200" s="2">
        <v>977</v>
      </c>
      <c r="GB200" s="2">
        <v>1033.5</v>
      </c>
      <c r="GC200" s="2">
        <v>1083</v>
      </c>
      <c r="GD200" s="2">
        <v>1046</v>
      </c>
      <c r="GE200" s="2">
        <v>1087</v>
      </c>
      <c r="GF200" s="2">
        <v>1054.5</v>
      </c>
      <c r="GG200" s="2">
        <v>1169.5</v>
      </c>
      <c r="GH200" s="2">
        <v>1100</v>
      </c>
      <c r="GI200" s="2">
        <v>1077</v>
      </c>
      <c r="GJ200" s="2">
        <v>1079.5</v>
      </c>
      <c r="GK200" s="2">
        <v>1066.5</v>
      </c>
      <c r="GL200" s="2">
        <v>985.9</v>
      </c>
      <c r="GM200" s="2">
        <v>967.7</v>
      </c>
      <c r="GN200" s="2">
        <v>930.9</v>
      </c>
      <c r="GO200" s="2">
        <v>936</v>
      </c>
      <c r="GP200" s="2">
        <v>958.3</v>
      </c>
      <c r="GQ200" s="2">
        <v>943.4</v>
      </c>
      <c r="GR200" s="2">
        <v>948</v>
      </c>
      <c r="GS200" s="2">
        <v>958.4</v>
      </c>
      <c r="GT200" s="2">
        <v>918</v>
      </c>
      <c r="GU200" s="2">
        <v>962.7</v>
      </c>
      <c r="GV200" s="2">
        <v>992.5</v>
      </c>
      <c r="GW200" s="2">
        <v>999.5</v>
      </c>
      <c r="GX200" s="2">
        <v>984</v>
      </c>
      <c r="GY200" s="2">
        <v>970.4</v>
      </c>
      <c r="GZ200" s="2">
        <v>919.4</v>
      </c>
      <c r="HA200" s="2">
        <v>888.8</v>
      </c>
      <c r="HB200" s="2">
        <v>911.7</v>
      </c>
      <c r="HC200" s="2">
        <v>910</v>
      </c>
      <c r="HD200" s="2">
        <v>932.2</v>
      </c>
      <c r="HE200" s="2">
        <v>936</v>
      </c>
      <c r="HF200" s="2">
        <v>928.9</v>
      </c>
      <c r="HG200" s="2">
        <v>931</v>
      </c>
      <c r="HH200" s="2">
        <v>927.3</v>
      </c>
      <c r="HI200" s="2">
        <v>917.7</v>
      </c>
      <c r="HJ200" s="2">
        <v>905.9</v>
      </c>
      <c r="HK200" s="2">
        <v>883.7</v>
      </c>
      <c r="HL200" s="2">
        <v>906.2</v>
      </c>
      <c r="HM200" s="2">
        <v>931.5</v>
      </c>
      <c r="HN200" s="2">
        <v>940.7</v>
      </c>
      <c r="HO200" s="2">
        <v>953.3</v>
      </c>
      <c r="HP200" s="2">
        <v>925</v>
      </c>
      <c r="HQ200" s="2">
        <v>905.2</v>
      </c>
      <c r="HR200" s="2">
        <v>888</v>
      </c>
      <c r="HS200" s="2">
        <v>887</v>
      </c>
      <c r="HT200" s="2">
        <v>872.9</v>
      </c>
      <c r="HU200" s="2">
        <v>868.5</v>
      </c>
      <c r="HV200" s="2">
        <v>883.9</v>
      </c>
      <c r="HW200" s="2">
        <v>908.8</v>
      </c>
      <c r="HX200" s="2">
        <v>937.4</v>
      </c>
      <c r="HY200" s="2">
        <v>902.8</v>
      </c>
      <c r="HZ200" s="2">
        <v>892</v>
      </c>
      <c r="IA200" s="2">
        <v>895.2</v>
      </c>
      <c r="IB200" s="2">
        <v>889.1</v>
      </c>
      <c r="IC200" s="2">
        <v>863.5</v>
      </c>
      <c r="ID200" s="2">
        <v>856.2</v>
      </c>
      <c r="IE200" s="2">
        <v>838</v>
      </c>
      <c r="IF200" s="2">
        <v>905.4</v>
      </c>
      <c r="IG200" s="2">
        <v>906.3</v>
      </c>
      <c r="IH200" s="2">
        <v>886</v>
      </c>
      <c r="II200" s="2">
        <v>863</v>
      </c>
      <c r="IJ200" s="2">
        <v>875.3</v>
      </c>
      <c r="IK200" s="2">
        <v>849.5</v>
      </c>
      <c r="IL200" s="2">
        <v>886.5</v>
      </c>
      <c r="IM200" s="2">
        <v>1001.5</v>
      </c>
      <c r="IN200" s="2">
        <v>986</v>
      </c>
      <c r="IO200" s="2">
        <v>976.4</v>
      </c>
      <c r="IP200" s="2">
        <v>912.4</v>
      </c>
      <c r="IQ200" s="2">
        <v>917.5</v>
      </c>
      <c r="IR200" s="2">
        <v>932.1</v>
      </c>
      <c r="IS200" s="2">
        <v>906.8</v>
      </c>
      <c r="IT200" s="2">
        <v>824.8</v>
      </c>
    </row>
    <row r="201" spans="1:254" ht="15.9" customHeight="1">
      <c r="A201" s="65" t="s">
        <v>394</v>
      </c>
      <c r="B201" s="25" t="s">
        <v>395</v>
      </c>
      <c r="C201" s="39">
        <v>5374</v>
      </c>
      <c r="D201" s="38">
        <v>8</v>
      </c>
      <c r="E201" s="34">
        <v>5366</v>
      </c>
      <c r="F201" s="34">
        <v>5405</v>
      </c>
      <c r="G201" s="29">
        <v>5147</v>
      </c>
      <c r="H201" s="29">
        <v>4982</v>
      </c>
      <c r="I201" s="29">
        <v>4977</v>
      </c>
      <c r="J201" s="29">
        <v>4745</v>
      </c>
      <c r="K201" s="29">
        <v>4890</v>
      </c>
      <c r="L201" s="29">
        <v>5140</v>
      </c>
      <c r="M201" s="29">
        <v>5307</v>
      </c>
      <c r="N201" s="29">
        <v>5305</v>
      </c>
      <c r="O201" s="29">
        <v>5421</v>
      </c>
      <c r="P201" s="29">
        <v>5375</v>
      </c>
      <c r="Q201" s="29">
        <v>5150</v>
      </c>
      <c r="R201" s="29">
        <v>5306</v>
      </c>
      <c r="S201" s="29">
        <v>5688</v>
      </c>
      <c r="T201" s="29">
        <v>5569</v>
      </c>
      <c r="U201" s="29">
        <v>5860</v>
      </c>
      <c r="V201" s="29">
        <v>6275</v>
      </c>
      <c r="W201" s="29">
        <v>7225</v>
      </c>
      <c r="X201" s="29">
        <v>7044</v>
      </c>
      <c r="Y201" s="29">
        <v>6932</v>
      </c>
      <c r="Z201" s="29">
        <v>7398</v>
      </c>
      <c r="AA201" s="29">
        <v>7856</v>
      </c>
      <c r="AB201" s="29">
        <v>7479</v>
      </c>
      <c r="AC201" s="29">
        <v>7156</v>
      </c>
      <c r="AD201" s="29">
        <v>7465</v>
      </c>
      <c r="AE201" s="29">
        <v>7237</v>
      </c>
      <c r="AF201" s="29">
        <v>6954</v>
      </c>
      <c r="AG201" s="29">
        <v>7347</v>
      </c>
      <c r="AH201" s="29">
        <v>7324</v>
      </c>
      <c r="AI201" s="29">
        <v>7228</v>
      </c>
      <c r="AJ201" s="29">
        <v>7682</v>
      </c>
      <c r="AK201" s="29">
        <v>7915</v>
      </c>
      <c r="AL201" s="29">
        <v>7359</v>
      </c>
      <c r="AM201" s="29">
        <v>7416</v>
      </c>
      <c r="AN201" s="29">
        <v>7060</v>
      </c>
      <c r="AO201" s="29">
        <v>6943</v>
      </c>
      <c r="AP201" s="29">
        <v>6732</v>
      </c>
      <c r="AQ201" s="29">
        <v>6508</v>
      </c>
      <c r="AR201" s="29">
        <v>6055</v>
      </c>
      <c r="AS201" s="29">
        <v>6257</v>
      </c>
      <c r="AT201" s="29">
        <v>6530</v>
      </c>
      <c r="AU201" s="29">
        <v>6513</v>
      </c>
      <c r="AV201" s="29">
        <v>6918</v>
      </c>
      <c r="AW201" s="29">
        <v>7115</v>
      </c>
      <c r="AX201" s="29">
        <v>7228</v>
      </c>
      <c r="AY201" s="29">
        <v>7069</v>
      </c>
      <c r="AZ201" s="29">
        <v>7371</v>
      </c>
      <c r="BA201" s="29">
        <v>7315</v>
      </c>
      <c r="BB201" s="29">
        <v>7210</v>
      </c>
      <c r="BC201" s="29">
        <v>7689</v>
      </c>
      <c r="BD201" s="29">
        <v>7490</v>
      </c>
      <c r="BE201" s="29">
        <v>7700</v>
      </c>
      <c r="BF201" s="29">
        <v>7092</v>
      </c>
      <c r="BG201" s="29">
        <v>6709</v>
      </c>
      <c r="BH201" s="29">
        <v>6310</v>
      </c>
      <c r="BI201" s="29">
        <v>6739</v>
      </c>
      <c r="BJ201" s="29">
        <v>7076</v>
      </c>
      <c r="BK201" s="29">
        <v>7395</v>
      </c>
      <c r="BL201" s="30">
        <v>7578</v>
      </c>
      <c r="BM201" s="2">
        <v>7028</v>
      </c>
      <c r="BN201" s="2">
        <v>7030</v>
      </c>
      <c r="BO201" s="2">
        <v>6625</v>
      </c>
      <c r="BP201" s="2">
        <v>6424</v>
      </c>
      <c r="BQ201" s="2">
        <v>6018</v>
      </c>
      <c r="BR201" s="2">
        <v>5648</v>
      </c>
      <c r="BS201" s="2">
        <v>5637</v>
      </c>
      <c r="BT201" s="2">
        <v>5495</v>
      </c>
      <c r="BU201" s="2">
        <v>5532</v>
      </c>
      <c r="BV201" s="2">
        <v>5252</v>
      </c>
      <c r="BW201" s="2">
        <v>5406</v>
      </c>
      <c r="BX201" s="2">
        <v>5490</v>
      </c>
      <c r="BY201" s="2">
        <v>5657</v>
      </c>
      <c r="BZ201" s="2">
        <v>5507</v>
      </c>
      <c r="CA201" s="2">
        <v>5265</v>
      </c>
      <c r="CB201" s="2">
        <v>5364</v>
      </c>
      <c r="CC201" s="2">
        <v>5376</v>
      </c>
      <c r="CD201" s="2">
        <v>5275</v>
      </c>
      <c r="CE201" s="2">
        <v>5260</v>
      </c>
      <c r="CF201" s="2">
        <v>4926</v>
      </c>
      <c r="CG201" s="2">
        <v>4735</v>
      </c>
      <c r="CH201" s="2">
        <v>4674</v>
      </c>
      <c r="CI201" s="2">
        <v>4338</v>
      </c>
      <c r="CJ201" s="2">
        <v>4379</v>
      </c>
      <c r="CK201" s="2">
        <v>4321</v>
      </c>
      <c r="CL201" s="2">
        <v>4446</v>
      </c>
      <c r="CM201" s="2">
        <v>4324</v>
      </c>
      <c r="CN201" s="2">
        <v>4154</v>
      </c>
      <c r="CO201" s="2">
        <v>4128</v>
      </c>
      <c r="CP201" s="2">
        <v>4345</v>
      </c>
      <c r="CQ201" s="2">
        <v>4582</v>
      </c>
      <c r="CR201" s="2">
        <v>4545</v>
      </c>
      <c r="CS201" s="2">
        <v>4400</v>
      </c>
      <c r="CT201" s="2">
        <v>4269</v>
      </c>
      <c r="CU201" s="2">
        <v>4537</v>
      </c>
      <c r="CV201" s="2">
        <v>4654</v>
      </c>
      <c r="CW201" s="2">
        <v>4647</v>
      </c>
      <c r="CX201" s="2">
        <v>4648</v>
      </c>
      <c r="CY201" s="2">
        <v>4567</v>
      </c>
      <c r="CZ201" s="2">
        <v>4745</v>
      </c>
      <c r="DA201" s="2">
        <v>4740</v>
      </c>
      <c r="DB201" s="2">
        <v>4567</v>
      </c>
      <c r="DC201" s="2">
        <v>4402</v>
      </c>
      <c r="DD201" s="2">
        <v>4763</v>
      </c>
      <c r="DE201" s="2">
        <v>4875</v>
      </c>
      <c r="DF201" s="2">
        <v>4890</v>
      </c>
      <c r="DG201" s="2">
        <v>5409</v>
      </c>
      <c r="DH201" s="2">
        <v>5350</v>
      </c>
      <c r="DI201" s="2">
        <v>5515</v>
      </c>
      <c r="DJ201" s="2">
        <v>5559</v>
      </c>
      <c r="DK201" s="2">
        <v>5544</v>
      </c>
      <c r="DL201" s="2">
        <v>5378</v>
      </c>
      <c r="DM201" s="2">
        <v>5239</v>
      </c>
      <c r="DN201" s="2">
        <v>5258</v>
      </c>
      <c r="DO201" s="2">
        <v>5287</v>
      </c>
      <c r="DP201" s="2">
        <v>5418</v>
      </c>
      <c r="DQ201" s="2">
        <v>5448</v>
      </c>
      <c r="DR201" s="2">
        <v>5268</v>
      </c>
      <c r="DS201" s="2">
        <v>5599</v>
      </c>
      <c r="DT201" s="2">
        <v>5498</v>
      </c>
      <c r="DU201" s="2">
        <v>5497</v>
      </c>
      <c r="DV201" s="2">
        <v>5213</v>
      </c>
      <c r="DW201" s="2">
        <v>5287</v>
      </c>
      <c r="DX201" s="2">
        <v>5219</v>
      </c>
      <c r="DY201" s="2">
        <v>5214</v>
      </c>
      <c r="DZ201" s="2">
        <v>5018</v>
      </c>
      <c r="EA201" s="2">
        <v>5014</v>
      </c>
      <c r="EB201" s="2">
        <v>5116</v>
      </c>
      <c r="EC201" s="2">
        <v>5079</v>
      </c>
      <c r="ED201" s="2">
        <v>5216</v>
      </c>
      <c r="EE201" s="2">
        <v>5076</v>
      </c>
      <c r="EF201" s="2">
        <v>5260</v>
      </c>
      <c r="EG201" s="2">
        <v>5351</v>
      </c>
      <c r="EH201" s="2">
        <v>5248</v>
      </c>
      <c r="EI201" s="2">
        <v>5362</v>
      </c>
      <c r="EJ201" s="2">
        <v>5349</v>
      </c>
      <c r="EK201" s="2">
        <v>5476</v>
      </c>
      <c r="EL201" s="2">
        <v>5240</v>
      </c>
      <c r="EM201" s="2">
        <v>5330</v>
      </c>
      <c r="EN201" s="2">
        <v>5254</v>
      </c>
      <c r="EO201" s="2">
        <v>5073</v>
      </c>
      <c r="EP201" s="2">
        <v>5014</v>
      </c>
      <c r="EQ201" s="2">
        <v>5065</v>
      </c>
      <c r="ER201" s="2">
        <v>5142</v>
      </c>
      <c r="ES201" s="2">
        <v>5050</v>
      </c>
      <c r="ET201" s="2">
        <v>4780</v>
      </c>
      <c r="EU201" s="2">
        <v>4788</v>
      </c>
      <c r="EV201" s="2">
        <v>4731</v>
      </c>
      <c r="EW201" s="2">
        <v>4709</v>
      </c>
      <c r="EX201" s="2">
        <v>4792</v>
      </c>
      <c r="EY201" s="2">
        <v>4682</v>
      </c>
      <c r="EZ201" s="2">
        <v>4641</v>
      </c>
      <c r="FA201" s="2">
        <v>4445</v>
      </c>
      <c r="FB201" s="2">
        <v>4462</v>
      </c>
      <c r="FC201" s="2">
        <v>4634</v>
      </c>
      <c r="FD201" s="2">
        <v>4821</v>
      </c>
      <c r="FE201" s="2">
        <v>5030</v>
      </c>
      <c r="FF201" s="2">
        <v>5124</v>
      </c>
      <c r="FG201" s="2">
        <v>5112</v>
      </c>
      <c r="FH201" s="2">
        <v>5268</v>
      </c>
      <c r="FI201" s="2">
        <v>5077</v>
      </c>
      <c r="FJ201" s="2">
        <v>4890</v>
      </c>
      <c r="FK201" s="2">
        <v>4830</v>
      </c>
      <c r="FL201" s="2">
        <v>4777</v>
      </c>
      <c r="FM201" s="2">
        <v>4369</v>
      </c>
      <c r="FN201" s="2">
        <v>4240</v>
      </c>
      <c r="FO201" s="2">
        <v>4077</v>
      </c>
      <c r="FP201" s="2">
        <v>4039</v>
      </c>
      <c r="FQ201" s="2">
        <v>3975</v>
      </c>
      <c r="FR201" s="2">
        <v>3901</v>
      </c>
      <c r="FS201" s="2">
        <v>3960</v>
      </c>
      <c r="FT201" s="2">
        <v>3823</v>
      </c>
      <c r="FU201" s="2">
        <v>3960</v>
      </c>
      <c r="FV201" s="2">
        <v>3828</v>
      </c>
      <c r="FW201" s="2">
        <v>3959</v>
      </c>
      <c r="FX201" s="2">
        <v>4054</v>
      </c>
      <c r="FY201" s="2">
        <v>4138</v>
      </c>
      <c r="FZ201" s="2">
        <v>4248</v>
      </c>
      <c r="GA201" s="2">
        <v>4226</v>
      </c>
      <c r="GB201" s="2">
        <v>4158</v>
      </c>
      <c r="GC201" s="2">
        <v>4175</v>
      </c>
      <c r="GD201" s="2">
        <v>4139</v>
      </c>
      <c r="GE201" s="2">
        <v>4287</v>
      </c>
      <c r="GF201" s="2">
        <v>4279</v>
      </c>
      <c r="GG201" s="2">
        <v>4499</v>
      </c>
      <c r="GH201" s="2">
        <v>4291</v>
      </c>
      <c r="GI201" s="2">
        <v>4250</v>
      </c>
      <c r="GJ201" s="2">
        <v>4363</v>
      </c>
      <c r="GK201" s="2">
        <v>4401</v>
      </c>
      <c r="GL201" s="2">
        <v>4610</v>
      </c>
      <c r="GM201" s="2">
        <v>4638</v>
      </c>
      <c r="GN201" s="2">
        <v>4483</v>
      </c>
      <c r="GO201" s="2">
        <v>4606</v>
      </c>
      <c r="GP201" s="2">
        <v>4518</v>
      </c>
      <c r="GQ201" s="2">
        <v>4510</v>
      </c>
      <c r="GR201" s="2">
        <v>4289</v>
      </c>
      <c r="GS201" s="2">
        <v>4369</v>
      </c>
      <c r="GT201" s="2">
        <v>4320</v>
      </c>
      <c r="GU201" s="2">
        <v>4377</v>
      </c>
      <c r="GV201" s="2">
        <v>4227</v>
      </c>
      <c r="GW201" s="2">
        <v>4065</v>
      </c>
      <c r="GX201" s="2">
        <v>3700</v>
      </c>
      <c r="GY201" s="2">
        <v>3850</v>
      </c>
      <c r="GZ201" s="2">
        <v>3874</v>
      </c>
      <c r="HA201" s="2">
        <v>3187</v>
      </c>
      <c r="HB201" s="2">
        <v>3155</v>
      </c>
      <c r="HC201" s="2">
        <v>3164</v>
      </c>
      <c r="HD201" s="2">
        <v>3169</v>
      </c>
      <c r="HE201" s="2">
        <v>3143</v>
      </c>
      <c r="HF201" s="2">
        <v>3199</v>
      </c>
      <c r="HG201" s="2">
        <v>3216</v>
      </c>
      <c r="HH201" s="2">
        <v>3265</v>
      </c>
      <c r="HI201" s="2">
        <v>3226</v>
      </c>
      <c r="HJ201" s="2">
        <v>3179</v>
      </c>
      <c r="HK201" s="2">
        <v>3113</v>
      </c>
      <c r="HL201" s="2">
        <v>3080</v>
      </c>
      <c r="HM201" s="2">
        <v>3065</v>
      </c>
      <c r="HN201" s="2">
        <v>3078</v>
      </c>
      <c r="HO201" s="2">
        <v>3058</v>
      </c>
      <c r="HP201" s="2">
        <v>3010</v>
      </c>
      <c r="HQ201" s="2">
        <v>3046</v>
      </c>
      <c r="HR201" s="2">
        <v>2994.5</v>
      </c>
      <c r="HS201" s="2">
        <v>2933</v>
      </c>
      <c r="HT201" s="2">
        <v>2900</v>
      </c>
      <c r="HU201" s="2">
        <v>2948</v>
      </c>
      <c r="HV201" s="2">
        <v>2910</v>
      </c>
      <c r="HW201" s="2">
        <v>2944</v>
      </c>
      <c r="HX201" s="2">
        <v>3011</v>
      </c>
      <c r="HY201" s="2">
        <v>3005</v>
      </c>
      <c r="HZ201" s="2">
        <v>3030</v>
      </c>
      <c r="IA201" s="2">
        <v>3069</v>
      </c>
      <c r="IB201" s="2">
        <v>3099</v>
      </c>
      <c r="IC201" s="2">
        <v>3023</v>
      </c>
      <c r="ID201" s="2">
        <v>3020</v>
      </c>
      <c r="IE201" s="2">
        <v>3095</v>
      </c>
      <c r="IF201" s="2">
        <v>3087</v>
      </c>
      <c r="IG201" s="2">
        <v>3077</v>
      </c>
      <c r="IH201" s="2">
        <v>3080</v>
      </c>
      <c r="II201" s="2">
        <v>3144</v>
      </c>
      <c r="IJ201" s="2">
        <v>3203</v>
      </c>
      <c r="IK201" s="2">
        <v>3150</v>
      </c>
      <c r="IL201" s="2">
        <v>3155</v>
      </c>
      <c r="IM201" s="2">
        <v>3172</v>
      </c>
      <c r="IN201" s="2">
        <v>3107</v>
      </c>
      <c r="IO201" s="2">
        <v>3140</v>
      </c>
      <c r="IP201" s="2">
        <v>3095</v>
      </c>
      <c r="IQ201" s="2">
        <v>3241</v>
      </c>
      <c r="IR201" s="2">
        <v>3228</v>
      </c>
      <c r="IS201" s="2">
        <v>3214</v>
      </c>
      <c r="IT201" s="2">
        <v>3337</v>
      </c>
    </row>
    <row r="202" spans="1:254" ht="15.9" customHeight="1">
      <c r="A202" s="65" t="s">
        <v>396</v>
      </c>
      <c r="B202" s="25" t="s">
        <v>397</v>
      </c>
      <c r="C202" s="39">
        <v>5676</v>
      </c>
      <c r="D202" s="38">
        <v>102</v>
      </c>
      <c r="E202" s="34">
        <v>5574</v>
      </c>
      <c r="F202" s="34">
        <v>5387</v>
      </c>
      <c r="G202" s="29">
        <v>5252</v>
      </c>
      <c r="H202" s="29">
        <v>5235</v>
      </c>
      <c r="I202" s="29">
        <v>5457</v>
      </c>
      <c r="J202" s="29">
        <v>5373</v>
      </c>
      <c r="K202" s="29">
        <v>5412</v>
      </c>
      <c r="L202" s="29">
        <v>5413</v>
      </c>
      <c r="M202" s="29">
        <v>5467</v>
      </c>
      <c r="N202" s="29">
        <v>5452</v>
      </c>
      <c r="O202" s="29">
        <v>5507</v>
      </c>
      <c r="P202" s="29">
        <v>5453</v>
      </c>
      <c r="Q202" s="29">
        <v>5291</v>
      </c>
      <c r="R202" s="29">
        <v>5213</v>
      </c>
      <c r="S202" s="29">
        <v>5304</v>
      </c>
      <c r="T202" s="29">
        <v>5220</v>
      </c>
      <c r="U202" s="29">
        <v>5120</v>
      </c>
      <c r="V202" s="29">
        <v>5204</v>
      </c>
      <c r="W202" s="29">
        <v>5151</v>
      </c>
      <c r="X202" s="29">
        <v>5178</v>
      </c>
      <c r="Y202" s="29">
        <v>5283</v>
      </c>
      <c r="Z202" s="29">
        <v>5425</v>
      </c>
      <c r="AA202" s="29">
        <v>5408</v>
      </c>
      <c r="AB202" s="29">
        <v>5305</v>
      </c>
      <c r="AC202" s="29">
        <v>5287</v>
      </c>
      <c r="AD202" s="29">
        <v>5210</v>
      </c>
      <c r="AE202" s="29">
        <v>5250</v>
      </c>
      <c r="AF202" s="29">
        <v>5357</v>
      </c>
      <c r="AG202" s="29">
        <v>5357</v>
      </c>
      <c r="AH202" s="29">
        <v>5292</v>
      </c>
      <c r="AI202" s="29">
        <v>5232</v>
      </c>
      <c r="AJ202" s="29">
        <v>5362</v>
      </c>
      <c r="AK202" s="29">
        <v>5300</v>
      </c>
      <c r="AL202" s="29">
        <v>5406</v>
      </c>
      <c r="AM202" s="29">
        <v>5406</v>
      </c>
      <c r="AN202" s="29">
        <v>5372</v>
      </c>
      <c r="AO202" s="29">
        <v>5387</v>
      </c>
      <c r="AP202" s="29">
        <v>5374</v>
      </c>
      <c r="AQ202" s="29">
        <v>5091</v>
      </c>
      <c r="AR202" s="29">
        <v>5067</v>
      </c>
      <c r="AS202" s="29">
        <v>5139</v>
      </c>
      <c r="AT202" s="29">
        <v>5185</v>
      </c>
      <c r="AU202" s="29">
        <v>5147</v>
      </c>
      <c r="AV202" s="29">
        <v>5275</v>
      </c>
      <c r="AW202" s="29">
        <v>5190</v>
      </c>
      <c r="AX202" s="29">
        <v>5192</v>
      </c>
      <c r="AY202" s="29">
        <v>5134</v>
      </c>
      <c r="AZ202" s="29">
        <v>5388</v>
      </c>
      <c r="BA202" s="29">
        <v>5494</v>
      </c>
      <c r="BB202" s="29">
        <v>5475</v>
      </c>
      <c r="BC202" s="29">
        <v>5650</v>
      </c>
      <c r="BD202" s="29">
        <v>5605</v>
      </c>
      <c r="BE202" s="29">
        <v>5634</v>
      </c>
      <c r="BF202" s="29">
        <v>5576</v>
      </c>
      <c r="BG202" s="29">
        <v>5617</v>
      </c>
      <c r="BH202" s="29">
        <v>5690</v>
      </c>
      <c r="BI202" s="29">
        <v>5767</v>
      </c>
      <c r="BJ202" s="29">
        <v>5900</v>
      </c>
      <c r="BK202" s="29">
        <v>5989</v>
      </c>
      <c r="BL202" s="30">
        <v>5910</v>
      </c>
      <c r="BM202" s="2">
        <v>5964</v>
      </c>
      <c r="BN202" s="2">
        <v>5880</v>
      </c>
      <c r="BO202" s="2">
        <v>5756</v>
      </c>
      <c r="BP202" s="2">
        <v>5811</v>
      </c>
      <c r="BQ202" s="2">
        <v>6215</v>
      </c>
      <c r="BR202" s="2">
        <v>6400</v>
      </c>
      <c r="BS202" s="2">
        <v>5930</v>
      </c>
      <c r="BT202" s="2">
        <v>5977</v>
      </c>
      <c r="BU202" s="2">
        <v>5871</v>
      </c>
      <c r="BV202" s="2">
        <v>5948</v>
      </c>
      <c r="BW202" s="2">
        <v>5905</v>
      </c>
      <c r="BX202" s="2">
        <v>5998</v>
      </c>
      <c r="BY202" s="2">
        <v>6120</v>
      </c>
      <c r="BZ202" s="2">
        <v>6147</v>
      </c>
      <c r="CA202" s="2">
        <v>6250</v>
      </c>
      <c r="CB202" s="2">
        <v>6280</v>
      </c>
      <c r="CC202" s="2">
        <v>6290</v>
      </c>
      <c r="CD202" s="2">
        <v>6401</v>
      </c>
      <c r="CE202" s="2">
        <v>6482</v>
      </c>
      <c r="CF202" s="2">
        <v>6522</v>
      </c>
      <c r="CG202" s="2">
        <v>6645</v>
      </c>
      <c r="CH202" s="2">
        <v>6640</v>
      </c>
      <c r="CI202" s="2">
        <v>6449</v>
      </c>
      <c r="CJ202" s="2">
        <v>6445</v>
      </c>
      <c r="CK202" s="2">
        <v>6426</v>
      </c>
      <c r="CL202" s="2">
        <v>6525</v>
      </c>
      <c r="CM202" s="2">
        <v>6421</v>
      </c>
      <c r="CN202" s="2">
        <v>6266</v>
      </c>
      <c r="CO202" s="2">
        <v>6273</v>
      </c>
      <c r="CP202" s="2">
        <v>6469</v>
      </c>
      <c r="CQ202" s="2">
        <v>6497</v>
      </c>
      <c r="CR202" s="2">
        <v>6377</v>
      </c>
      <c r="CS202" s="2">
        <v>6196</v>
      </c>
      <c r="CT202" s="2">
        <v>6021</v>
      </c>
      <c r="CU202" s="2">
        <v>6390</v>
      </c>
      <c r="CV202" s="2">
        <v>6566</v>
      </c>
      <c r="CW202" s="2">
        <v>6423</v>
      </c>
      <c r="CX202" s="2">
        <v>6454</v>
      </c>
      <c r="CY202" s="2">
        <v>6319</v>
      </c>
      <c r="CZ202" s="2">
        <v>6307</v>
      </c>
      <c r="DA202" s="2">
        <v>6433</v>
      </c>
      <c r="DB202" s="2">
        <v>6287</v>
      </c>
      <c r="DC202" s="2">
        <v>5990</v>
      </c>
      <c r="DD202" s="2">
        <v>6325</v>
      </c>
      <c r="DE202" s="2">
        <v>6594</v>
      </c>
      <c r="DF202" s="2">
        <v>6670</v>
      </c>
      <c r="DG202" s="2">
        <v>7257</v>
      </c>
      <c r="DH202" s="2">
        <v>7086</v>
      </c>
      <c r="DI202" s="2">
        <v>7080</v>
      </c>
      <c r="DJ202" s="2">
        <v>7088</v>
      </c>
      <c r="DK202" s="2">
        <v>6925</v>
      </c>
      <c r="DL202" s="2">
        <v>6766</v>
      </c>
      <c r="DM202" s="2">
        <v>6854</v>
      </c>
      <c r="DN202" s="2">
        <v>6900</v>
      </c>
      <c r="DO202" s="2">
        <v>7032</v>
      </c>
      <c r="DP202" s="2">
        <v>6730</v>
      </c>
      <c r="DQ202" s="2">
        <v>6474</v>
      </c>
      <c r="DR202" s="2">
        <v>6528</v>
      </c>
      <c r="DS202" s="2">
        <v>6583</v>
      </c>
      <c r="DT202" s="2">
        <v>6369</v>
      </c>
      <c r="DU202" s="2">
        <v>6064</v>
      </c>
      <c r="DV202" s="2">
        <v>5929</v>
      </c>
      <c r="DW202" s="2">
        <v>5810</v>
      </c>
      <c r="DX202" s="2">
        <v>5815</v>
      </c>
      <c r="DY202" s="2">
        <v>5775</v>
      </c>
      <c r="DZ202" s="2">
        <v>5736</v>
      </c>
      <c r="EA202" s="2">
        <v>5692</v>
      </c>
      <c r="EB202" s="2">
        <v>5654</v>
      </c>
      <c r="EC202" s="2">
        <v>5686</v>
      </c>
      <c r="ED202" s="2">
        <v>5715</v>
      </c>
      <c r="EE202" s="2">
        <v>5660</v>
      </c>
      <c r="EF202" s="2">
        <v>5822</v>
      </c>
      <c r="EG202" s="2">
        <v>5951</v>
      </c>
      <c r="EH202" s="2">
        <v>5910</v>
      </c>
      <c r="EI202" s="2">
        <v>6018</v>
      </c>
      <c r="EJ202" s="2">
        <v>6049</v>
      </c>
      <c r="EK202" s="2">
        <v>6257</v>
      </c>
      <c r="EL202" s="2">
        <v>6049</v>
      </c>
      <c r="EM202" s="2">
        <v>5834</v>
      </c>
      <c r="EN202" s="2">
        <v>5694</v>
      </c>
      <c r="EO202" s="2">
        <v>5332</v>
      </c>
      <c r="EP202" s="2">
        <v>5390</v>
      </c>
      <c r="EQ202" s="2">
        <v>5204</v>
      </c>
      <c r="ER202" s="2">
        <v>5078</v>
      </c>
      <c r="ES202" s="2">
        <v>4990</v>
      </c>
      <c r="ET202" s="2">
        <v>4912</v>
      </c>
      <c r="EU202" s="2">
        <v>4912</v>
      </c>
      <c r="EV202" s="2">
        <v>4897</v>
      </c>
      <c r="EW202" s="2">
        <v>4874</v>
      </c>
      <c r="EX202" s="2">
        <v>4875</v>
      </c>
      <c r="EY202" s="2">
        <v>4896</v>
      </c>
      <c r="EZ202" s="2">
        <v>4898</v>
      </c>
      <c r="FA202" s="2">
        <v>4868</v>
      </c>
      <c r="FB202" s="2">
        <v>4823</v>
      </c>
      <c r="FC202" s="2">
        <v>4877</v>
      </c>
      <c r="FD202" s="2">
        <v>5016</v>
      </c>
      <c r="FE202" s="2">
        <v>5035</v>
      </c>
      <c r="FF202" s="2">
        <v>5044</v>
      </c>
      <c r="FG202" s="2">
        <v>4918</v>
      </c>
      <c r="FH202" s="2">
        <v>4874</v>
      </c>
      <c r="FI202" s="2">
        <v>4801</v>
      </c>
      <c r="FJ202" s="2">
        <v>4755</v>
      </c>
      <c r="FK202" s="2">
        <v>4757</v>
      </c>
      <c r="FL202" s="2">
        <v>4773</v>
      </c>
      <c r="FM202" s="2">
        <v>4629</v>
      </c>
      <c r="FN202" s="2">
        <v>4617</v>
      </c>
      <c r="FO202" s="2">
        <v>4608</v>
      </c>
      <c r="FP202" s="2">
        <v>4583</v>
      </c>
      <c r="FQ202" s="2">
        <v>4564</v>
      </c>
      <c r="FR202" s="2">
        <v>4543</v>
      </c>
      <c r="FS202" s="2">
        <v>4503</v>
      </c>
      <c r="FT202" s="2">
        <v>4428</v>
      </c>
      <c r="FU202" s="2">
        <v>4422</v>
      </c>
      <c r="FV202" s="2">
        <v>4348</v>
      </c>
      <c r="FW202" s="2">
        <v>4444</v>
      </c>
      <c r="FX202" s="2">
        <v>4475</v>
      </c>
      <c r="FY202" s="2">
        <v>4484</v>
      </c>
      <c r="FZ202" s="2">
        <v>4431</v>
      </c>
      <c r="GA202" s="2">
        <v>4360</v>
      </c>
      <c r="GB202" s="2">
        <v>4284</v>
      </c>
      <c r="GC202" s="2">
        <v>4288</v>
      </c>
      <c r="GD202" s="2">
        <v>4228</v>
      </c>
      <c r="GE202" s="2">
        <v>4265</v>
      </c>
      <c r="GF202" s="2">
        <v>4180</v>
      </c>
      <c r="GG202" s="2">
        <v>4157</v>
      </c>
      <c r="GH202" s="2">
        <v>4207</v>
      </c>
      <c r="GI202" s="2">
        <v>4269</v>
      </c>
      <c r="GJ202" s="2">
        <v>4169</v>
      </c>
      <c r="GK202" s="2">
        <v>4265</v>
      </c>
      <c r="GL202" s="2">
        <v>4280</v>
      </c>
      <c r="GM202" s="2">
        <v>4234</v>
      </c>
      <c r="GN202" s="2">
        <v>4174</v>
      </c>
      <c r="GO202" s="2">
        <v>4143</v>
      </c>
      <c r="GP202" s="2">
        <v>4049</v>
      </c>
      <c r="GQ202" s="2">
        <v>3986</v>
      </c>
      <c r="GR202" s="2">
        <v>3931</v>
      </c>
      <c r="GS202" s="2">
        <v>3972</v>
      </c>
      <c r="GT202" s="2">
        <v>3950</v>
      </c>
      <c r="GU202" s="2">
        <v>3963</v>
      </c>
      <c r="GV202" s="2">
        <v>4004</v>
      </c>
      <c r="GW202" s="2">
        <v>4038</v>
      </c>
      <c r="GX202" s="2">
        <v>4026</v>
      </c>
      <c r="GY202" s="2">
        <v>3980</v>
      </c>
      <c r="GZ202" s="2">
        <v>3970</v>
      </c>
      <c r="HA202" s="2">
        <v>3869</v>
      </c>
      <c r="HB202" s="2">
        <v>3886</v>
      </c>
      <c r="HC202" s="2">
        <v>3907</v>
      </c>
      <c r="HD202" s="2">
        <v>3919</v>
      </c>
      <c r="HE202" s="2">
        <v>3934</v>
      </c>
      <c r="HF202" s="2">
        <v>4002</v>
      </c>
      <c r="HG202" s="2">
        <v>3970</v>
      </c>
      <c r="HH202" s="2">
        <v>4009</v>
      </c>
      <c r="HI202" s="2">
        <v>3994</v>
      </c>
      <c r="HJ202" s="2">
        <v>4018</v>
      </c>
      <c r="HK202" s="2">
        <v>3989</v>
      </c>
      <c r="HL202" s="2">
        <v>4004</v>
      </c>
      <c r="HM202" s="2">
        <v>4020</v>
      </c>
      <c r="HN202" s="2">
        <v>4011</v>
      </c>
      <c r="HO202" s="2">
        <v>4024</v>
      </c>
      <c r="HP202" s="2">
        <v>4008</v>
      </c>
      <c r="HQ202" s="2">
        <v>4060</v>
      </c>
      <c r="HR202" s="2">
        <v>4035</v>
      </c>
      <c r="HS202" s="2">
        <v>4051</v>
      </c>
      <c r="HT202" s="2">
        <v>3986</v>
      </c>
      <c r="HU202" s="2">
        <v>3980</v>
      </c>
      <c r="HV202" s="2">
        <v>3955</v>
      </c>
      <c r="HW202" s="2">
        <v>3892</v>
      </c>
      <c r="HX202" s="2">
        <v>3912</v>
      </c>
      <c r="HY202" s="2">
        <v>3900</v>
      </c>
      <c r="HZ202" s="2">
        <v>3872</v>
      </c>
      <c r="IA202" s="2">
        <v>3891</v>
      </c>
      <c r="IB202" s="2">
        <v>3954</v>
      </c>
      <c r="IC202" s="2">
        <v>3879</v>
      </c>
      <c r="ID202" s="2">
        <v>3861</v>
      </c>
      <c r="IE202" s="2">
        <v>3883</v>
      </c>
      <c r="IF202" s="2">
        <v>3844</v>
      </c>
      <c r="IG202" s="2">
        <v>3822</v>
      </c>
      <c r="IH202" s="2">
        <v>3776</v>
      </c>
      <c r="II202" s="2">
        <v>3781</v>
      </c>
      <c r="IJ202" s="2">
        <v>3837</v>
      </c>
      <c r="IK202" s="2">
        <v>3849</v>
      </c>
      <c r="IL202" s="2">
        <v>3792</v>
      </c>
      <c r="IM202" s="2">
        <v>3742</v>
      </c>
      <c r="IN202" s="2">
        <v>3717</v>
      </c>
      <c r="IO202" s="2">
        <v>3647</v>
      </c>
      <c r="IP202" s="2">
        <v>3606</v>
      </c>
      <c r="IQ202" s="2">
        <v>3642</v>
      </c>
      <c r="IR202" s="2">
        <v>3626</v>
      </c>
      <c r="IS202" s="2">
        <v>3712</v>
      </c>
      <c r="IT202" s="2">
        <v>3698</v>
      </c>
    </row>
    <row r="203" spans="1:254" ht="15.9" customHeight="1">
      <c r="A203" s="65" t="s">
        <v>398</v>
      </c>
      <c r="B203" s="25" t="s">
        <v>399</v>
      </c>
      <c r="C203" s="39">
        <v>5647</v>
      </c>
      <c r="D203" s="38">
        <v>-5</v>
      </c>
      <c r="E203" s="34">
        <v>5652</v>
      </c>
      <c r="F203" s="34">
        <v>5487</v>
      </c>
      <c r="G203" s="29">
        <v>5377</v>
      </c>
      <c r="H203" s="29">
        <v>5486</v>
      </c>
      <c r="I203" s="29">
        <v>5451</v>
      </c>
      <c r="J203" s="29">
        <v>5691</v>
      </c>
      <c r="K203" s="29">
        <v>5768</v>
      </c>
      <c r="L203" s="29">
        <v>5653</v>
      </c>
      <c r="M203" s="29">
        <v>5680</v>
      </c>
      <c r="N203" s="29">
        <v>5401</v>
      </c>
      <c r="O203" s="29">
        <v>5442</v>
      </c>
      <c r="P203" s="29">
        <v>5375</v>
      </c>
      <c r="Q203" s="29">
        <v>5227</v>
      </c>
      <c r="R203" s="29">
        <v>5287</v>
      </c>
      <c r="S203" s="29">
        <v>5335</v>
      </c>
      <c r="T203" s="29">
        <v>5341</v>
      </c>
      <c r="U203" s="29">
        <v>5283</v>
      </c>
      <c r="V203" s="29">
        <v>5339</v>
      </c>
      <c r="W203" s="29">
        <v>5302</v>
      </c>
      <c r="X203" s="29">
        <v>5300</v>
      </c>
      <c r="Y203" s="29">
        <v>5405</v>
      </c>
      <c r="Z203" s="29">
        <v>5486</v>
      </c>
      <c r="AA203" s="29">
        <v>5523</v>
      </c>
      <c r="AB203" s="29">
        <v>5360</v>
      </c>
      <c r="AC203" s="29">
        <v>5288</v>
      </c>
      <c r="AD203" s="29">
        <v>5331</v>
      </c>
      <c r="AE203" s="29">
        <v>5368</v>
      </c>
      <c r="AF203" s="29">
        <v>5364</v>
      </c>
      <c r="AG203" s="29">
        <v>5369</v>
      </c>
      <c r="AH203" s="29">
        <v>5404</v>
      </c>
      <c r="AI203" s="29">
        <v>5345</v>
      </c>
      <c r="AJ203" s="29">
        <v>5498</v>
      </c>
      <c r="AK203" s="29">
        <v>5422</v>
      </c>
      <c r="AL203" s="29">
        <v>5486</v>
      </c>
      <c r="AM203" s="29">
        <v>5465</v>
      </c>
      <c r="AN203" s="29">
        <v>5436</v>
      </c>
      <c r="AO203" s="29">
        <v>5596</v>
      </c>
      <c r="AP203" s="29">
        <v>5600</v>
      </c>
      <c r="AQ203" s="29">
        <v>5339</v>
      </c>
      <c r="AR203" s="29">
        <v>5177</v>
      </c>
      <c r="AS203" s="29">
        <v>5339</v>
      </c>
      <c r="AT203" s="29">
        <v>5389</v>
      </c>
      <c r="AU203" s="29">
        <v>5324</v>
      </c>
      <c r="AV203" s="29">
        <v>5462</v>
      </c>
      <c r="AW203" s="29">
        <v>5413</v>
      </c>
      <c r="AX203" s="29">
        <v>5415</v>
      </c>
      <c r="AY203" s="29">
        <v>5152</v>
      </c>
      <c r="AZ203" s="29">
        <v>5154</v>
      </c>
      <c r="BA203" s="29">
        <v>5278</v>
      </c>
      <c r="BB203" s="29">
        <v>5280</v>
      </c>
      <c r="BC203" s="29">
        <v>5340</v>
      </c>
      <c r="BD203" s="29">
        <v>5130</v>
      </c>
      <c r="BE203" s="29">
        <v>5067</v>
      </c>
      <c r="BF203" s="29">
        <v>5034</v>
      </c>
      <c r="BG203" s="29">
        <v>5032</v>
      </c>
      <c r="BH203" s="29">
        <v>5038</v>
      </c>
      <c r="BI203" s="29">
        <v>5178</v>
      </c>
      <c r="BJ203" s="29">
        <v>5274</v>
      </c>
      <c r="BK203" s="29">
        <v>5337</v>
      </c>
      <c r="BL203" s="30">
        <v>5420</v>
      </c>
      <c r="BM203" s="2">
        <v>5326</v>
      </c>
      <c r="BN203" s="2">
        <v>5765</v>
      </c>
      <c r="BO203" s="2">
        <v>5701</v>
      </c>
      <c r="BP203" s="2">
        <v>5718</v>
      </c>
      <c r="BQ203" s="2">
        <v>5723</v>
      </c>
      <c r="BR203" s="2">
        <v>5568</v>
      </c>
      <c r="BS203" s="2">
        <v>5653</v>
      </c>
      <c r="BT203" s="2">
        <v>5688</v>
      </c>
      <c r="BU203" s="2">
        <v>5658</v>
      </c>
      <c r="BV203" s="2">
        <v>5570</v>
      </c>
      <c r="BW203" s="2">
        <v>5567</v>
      </c>
      <c r="BX203" s="2">
        <v>5505</v>
      </c>
      <c r="BY203" s="2">
        <v>5539</v>
      </c>
      <c r="BZ203" s="2">
        <v>5470</v>
      </c>
      <c r="CA203" s="2">
        <v>5502</v>
      </c>
      <c r="CB203" s="2">
        <v>5665</v>
      </c>
      <c r="CC203" s="2">
        <v>5692</v>
      </c>
      <c r="CD203" s="2">
        <v>5726</v>
      </c>
      <c r="CE203" s="2">
        <v>5749</v>
      </c>
      <c r="CF203" s="2">
        <v>5773</v>
      </c>
      <c r="CG203" s="2">
        <v>5759</v>
      </c>
      <c r="CH203" s="2">
        <v>5735</v>
      </c>
      <c r="CI203" s="2">
        <v>5408</v>
      </c>
      <c r="CJ203" s="2">
        <v>5484</v>
      </c>
      <c r="CK203" s="2">
        <v>5465</v>
      </c>
      <c r="CL203" s="2">
        <v>5635</v>
      </c>
      <c r="CM203" s="2">
        <v>5553</v>
      </c>
      <c r="CN203" s="2">
        <v>5386</v>
      </c>
      <c r="CO203" s="2">
        <v>5248</v>
      </c>
      <c r="CP203" s="2">
        <v>5565</v>
      </c>
      <c r="CQ203" s="2">
        <v>5636</v>
      </c>
      <c r="CR203" s="2">
        <v>5555</v>
      </c>
      <c r="CS203" s="2">
        <v>5397</v>
      </c>
      <c r="CT203" s="2">
        <v>5259</v>
      </c>
      <c r="CU203" s="2">
        <v>5532</v>
      </c>
      <c r="CV203" s="2">
        <v>5747</v>
      </c>
      <c r="CW203" s="2">
        <v>5881</v>
      </c>
      <c r="CX203" s="2">
        <v>5915</v>
      </c>
      <c r="CY203" s="2">
        <v>5953</v>
      </c>
      <c r="CZ203" s="2">
        <v>6071</v>
      </c>
      <c r="DA203" s="2">
        <v>6180</v>
      </c>
      <c r="DB203" s="2">
        <v>5944</v>
      </c>
      <c r="DC203" s="2">
        <v>5708</v>
      </c>
      <c r="DD203" s="2">
        <v>6055</v>
      </c>
      <c r="DE203" s="2">
        <v>6327</v>
      </c>
      <c r="DF203" s="2">
        <v>6359</v>
      </c>
      <c r="DG203" s="2">
        <v>6835</v>
      </c>
      <c r="DH203" s="2">
        <v>6995</v>
      </c>
      <c r="DI203" s="2">
        <v>7225</v>
      </c>
      <c r="DJ203" s="2">
        <v>7018</v>
      </c>
      <c r="DK203" s="2">
        <v>6855</v>
      </c>
      <c r="DL203" s="2">
        <v>6610</v>
      </c>
      <c r="DM203" s="2">
        <v>6648</v>
      </c>
      <c r="DN203" s="2">
        <v>6634</v>
      </c>
      <c r="DO203" s="2">
        <v>6579</v>
      </c>
      <c r="DP203" s="2">
        <v>6628</v>
      </c>
      <c r="DQ203" s="2">
        <v>6723</v>
      </c>
      <c r="DR203" s="2">
        <v>6678</v>
      </c>
      <c r="DS203" s="2">
        <v>6686</v>
      </c>
      <c r="DT203" s="2">
        <v>6555</v>
      </c>
      <c r="DU203" s="2">
        <v>6530</v>
      </c>
      <c r="DV203" s="2">
        <v>6146</v>
      </c>
      <c r="DW203" s="2">
        <v>6189</v>
      </c>
      <c r="DX203" s="2">
        <v>5976</v>
      </c>
      <c r="DY203" s="2">
        <v>5567</v>
      </c>
      <c r="DZ203" s="2">
        <v>5272</v>
      </c>
      <c r="EA203" s="2">
        <v>5068</v>
      </c>
      <c r="EB203" s="2">
        <v>5152</v>
      </c>
      <c r="EC203" s="2">
        <v>5110</v>
      </c>
      <c r="ED203" s="2">
        <v>5142</v>
      </c>
      <c r="EE203" s="2">
        <v>5112</v>
      </c>
      <c r="EF203" s="2">
        <v>5280</v>
      </c>
      <c r="EG203" s="2">
        <v>5249</v>
      </c>
      <c r="EH203" s="2">
        <v>5177</v>
      </c>
      <c r="EI203" s="2">
        <v>5291</v>
      </c>
      <c r="EJ203" s="2">
        <v>5359</v>
      </c>
      <c r="EK203" s="2">
        <v>5458</v>
      </c>
      <c r="EL203" s="2">
        <v>5381</v>
      </c>
      <c r="EM203" s="2">
        <v>5306</v>
      </c>
      <c r="EN203" s="2">
        <v>5190</v>
      </c>
      <c r="EO203" s="2">
        <v>5057</v>
      </c>
      <c r="EP203" s="2">
        <v>4985</v>
      </c>
      <c r="EQ203" s="2">
        <v>4893</v>
      </c>
      <c r="ER203" s="2">
        <v>4814</v>
      </c>
      <c r="ES203" s="2">
        <v>4752</v>
      </c>
      <c r="ET203" s="2">
        <v>4645</v>
      </c>
      <c r="EU203" s="2">
        <v>4625</v>
      </c>
      <c r="EV203" s="2">
        <v>4652</v>
      </c>
      <c r="EW203" s="2">
        <v>4661</v>
      </c>
      <c r="EX203" s="2">
        <v>4683</v>
      </c>
      <c r="EY203" s="2">
        <v>4668</v>
      </c>
      <c r="EZ203" s="2">
        <v>4688</v>
      </c>
      <c r="FA203" s="2">
        <v>4599</v>
      </c>
      <c r="FB203" s="2">
        <v>4652</v>
      </c>
      <c r="FC203" s="2">
        <v>4650</v>
      </c>
      <c r="FD203" s="2">
        <v>4614</v>
      </c>
      <c r="FE203" s="2">
        <v>4592</v>
      </c>
      <c r="FF203" s="2">
        <v>4639</v>
      </c>
      <c r="FG203" s="2">
        <v>4644</v>
      </c>
      <c r="FH203" s="2">
        <v>4681</v>
      </c>
      <c r="FI203" s="2">
        <v>4638</v>
      </c>
      <c r="FJ203" s="2">
        <v>4650</v>
      </c>
      <c r="FK203" s="2">
        <v>4707</v>
      </c>
      <c r="FL203" s="2">
        <v>4717</v>
      </c>
      <c r="FM203" s="2">
        <v>4684</v>
      </c>
      <c r="FN203" s="2">
        <v>4643</v>
      </c>
      <c r="FO203" s="2">
        <v>4656</v>
      </c>
      <c r="FP203" s="2">
        <v>4574</v>
      </c>
      <c r="FQ203" s="2">
        <v>4585</v>
      </c>
      <c r="FR203" s="2">
        <v>4602</v>
      </c>
      <c r="FS203" s="2">
        <v>4573</v>
      </c>
      <c r="FT203" s="2">
        <v>4530</v>
      </c>
      <c r="FU203" s="2">
        <v>4475</v>
      </c>
      <c r="FV203" s="2">
        <v>4448</v>
      </c>
      <c r="FW203" s="2">
        <v>4572</v>
      </c>
      <c r="FX203" s="2">
        <v>4613</v>
      </c>
      <c r="FY203" s="2">
        <v>4656</v>
      </c>
      <c r="FZ203" s="2">
        <v>4672</v>
      </c>
      <c r="GA203" s="2">
        <v>4612</v>
      </c>
      <c r="GB203" s="2">
        <v>4571</v>
      </c>
      <c r="GC203" s="2">
        <v>4542</v>
      </c>
      <c r="GD203" s="2">
        <v>4427</v>
      </c>
      <c r="GE203" s="2">
        <v>4469</v>
      </c>
      <c r="GF203" s="2">
        <v>4562</v>
      </c>
      <c r="GG203" s="2">
        <v>5041</v>
      </c>
      <c r="GH203" s="2">
        <v>5143</v>
      </c>
      <c r="GI203" s="2">
        <v>5215</v>
      </c>
      <c r="GJ203" s="2">
        <v>5235</v>
      </c>
      <c r="GK203" s="2">
        <v>5168</v>
      </c>
      <c r="GL203" s="2">
        <v>5179</v>
      </c>
      <c r="GM203" s="2">
        <v>4969</v>
      </c>
      <c r="GN203" s="2">
        <v>4885</v>
      </c>
      <c r="GO203" s="2">
        <v>4936</v>
      </c>
      <c r="GP203" s="2">
        <v>4854</v>
      </c>
      <c r="GQ203" s="2">
        <v>4787</v>
      </c>
      <c r="GR203" s="2">
        <v>4765</v>
      </c>
      <c r="GS203" s="2">
        <v>4789</v>
      </c>
      <c r="GT203" s="2">
        <v>4766</v>
      </c>
      <c r="GU203" s="2">
        <v>4695</v>
      </c>
      <c r="GV203" s="2">
        <v>4806</v>
      </c>
      <c r="GW203" s="2">
        <v>4832</v>
      </c>
      <c r="GX203" s="2">
        <v>4842</v>
      </c>
      <c r="GY203" s="2">
        <v>4809</v>
      </c>
      <c r="GZ203" s="2">
        <v>4932</v>
      </c>
      <c r="HA203" s="2">
        <v>4762</v>
      </c>
      <c r="HB203" s="2">
        <v>4699</v>
      </c>
      <c r="HC203" s="2">
        <v>4648</v>
      </c>
      <c r="HD203" s="2">
        <v>4734</v>
      </c>
      <c r="HE203" s="2">
        <v>4744</v>
      </c>
      <c r="HF203" s="2">
        <v>4815</v>
      </c>
      <c r="HG203" s="2">
        <v>4816</v>
      </c>
      <c r="HH203" s="2">
        <v>4783</v>
      </c>
      <c r="HI203" s="2">
        <v>4772</v>
      </c>
      <c r="HJ203" s="2">
        <v>4863</v>
      </c>
      <c r="HK203" s="2">
        <v>4850</v>
      </c>
      <c r="HL203" s="2">
        <v>4812</v>
      </c>
      <c r="HM203" s="2">
        <v>4908</v>
      </c>
      <c r="HN203" s="2">
        <v>4965</v>
      </c>
      <c r="HO203" s="2">
        <v>4925</v>
      </c>
      <c r="HP203" s="2">
        <v>4911</v>
      </c>
      <c r="HQ203" s="2">
        <v>4972</v>
      </c>
      <c r="HR203" s="2">
        <v>4924</v>
      </c>
      <c r="HS203" s="2">
        <v>4819</v>
      </c>
      <c r="HT203" s="2">
        <v>4723</v>
      </c>
      <c r="HU203" s="2">
        <v>4645</v>
      </c>
      <c r="HV203" s="2">
        <v>4631</v>
      </c>
      <c r="HW203" s="2">
        <v>4602</v>
      </c>
      <c r="HX203" s="2">
        <v>4647</v>
      </c>
      <c r="HY203" s="2">
        <v>4663</v>
      </c>
      <c r="HZ203" s="2">
        <v>4642</v>
      </c>
      <c r="IA203" s="2">
        <v>4675</v>
      </c>
      <c r="IB203" s="2">
        <v>4716</v>
      </c>
      <c r="IC203" s="2">
        <v>4625</v>
      </c>
      <c r="ID203" s="2">
        <v>4627</v>
      </c>
      <c r="IE203" s="2">
        <v>4730</v>
      </c>
      <c r="IF203" s="2">
        <v>4760</v>
      </c>
      <c r="IG203" s="2">
        <v>4756</v>
      </c>
      <c r="IH203" s="2">
        <v>4718</v>
      </c>
      <c r="II203" s="2">
        <v>4784</v>
      </c>
      <c r="IJ203" s="2">
        <v>4842</v>
      </c>
      <c r="IK203" s="2">
        <v>4766</v>
      </c>
      <c r="IL203" s="2">
        <v>4664</v>
      </c>
      <c r="IM203" s="2">
        <v>4566</v>
      </c>
      <c r="IN203" s="2">
        <v>4528</v>
      </c>
      <c r="IO203" s="2">
        <v>4493</v>
      </c>
      <c r="IP203" s="2">
        <v>4465</v>
      </c>
      <c r="IQ203" s="2">
        <v>4552</v>
      </c>
      <c r="IR203" s="2">
        <v>4429</v>
      </c>
      <c r="IS203" s="2">
        <v>4527</v>
      </c>
      <c r="IT203" s="2">
        <v>4598</v>
      </c>
    </row>
    <row r="204" spans="1:254" ht="15.9" customHeight="1">
      <c r="A204" s="65" t="s">
        <v>400</v>
      </c>
      <c r="B204" s="25" t="s">
        <v>401</v>
      </c>
      <c r="C204" s="39">
        <v>7620</v>
      </c>
      <c r="D204" s="38">
        <v>160</v>
      </c>
      <c r="E204" s="34">
        <v>7460</v>
      </c>
      <c r="F204" s="34">
        <v>7243</v>
      </c>
      <c r="G204" s="29">
        <v>6850</v>
      </c>
      <c r="H204" s="29">
        <v>6745</v>
      </c>
      <c r="I204" s="29">
        <v>6871</v>
      </c>
      <c r="J204" s="29">
        <v>6645</v>
      </c>
      <c r="K204" s="29">
        <v>6577</v>
      </c>
      <c r="L204" s="29">
        <v>6512</v>
      </c>
      <c r="M204" s="29">
        <v>6605</v>
      </c>
      <c r="N204" s="29">
        <v>6535</v>
      </c>
      <c r="O204" s="29">
        <v>6613</v>
      </c>
      <c r="P204" s="29">
        <v>6555</v>
      </c>
      <c r="Q204" s="29">
        <v>6505</v>
      </c>
      <c r="R204" s="29">
        <v>6228</v>
      </c>
      <c r="S204" s="29">
        <v>6333</v>
      </c>
      <c r="T204" s="29">
        <v>6241</v>
      </c>
      <c r="U204" s="29">
        <v>6065</v>
      </c>
      <c r="V204" s="29">
        <v>6144</v>
      </c>
      <c r="W204" s="29">
        <v>6248</v>
      </c>
      <c r="X204" s="29">
        <v>6190</v>
      </c>
      <c r="Y204" s="29">
        <v>6323</v>
      </c>
      <c r="Z204" s="29">
        <v>6510</v>
      </c>
      <c r="AA204" s="29">
        <v>6304</v>
      </c>
      <c r="AB204" s="29">
        <v>6426</v>
      </c>
      <c r="AC204" s="29">
        <v>6202</v>
      </c>
      <c r="AD204" s="29">
        <v>6134</v>
      </c>
      <c r="AE204" s="29">
        <v>6062</v>
      </c>
      <c r="AF204" s="29">
        <v>6054</v>
      </c>
      <c r="AG204" s="29">
        <v>6063</v>
      </c>
      <c r="AH204" s="29">
        <v>6215</v>
      </c>
      <c r="AI204" s="29">
        <v>6199</v>
      </c>
      <c r="AJ204" s="29">
        <v>6276</v>
      </c>
      <c r="AK204" s="29">
        <v>6226</v>
      </c>
      <c r="AL204" s="29">
        <v>6212</v>
      </c>
      <c r="AM204" s="29">
        <v>6434</v>
      </c>
      <c r="AN204" s="29">
        <v>6456</v>
      </c>
      <c r="AO204" s="29">
        <v>6531</v>
      </c>
      <c r="AP204" s="29">
        <v>6594</v>
      </c>
      <c r="AQ204" s="29">
        <v>6254</v>
      </c>
      <c r="AR204" s="29">
        <v>5978</v>
      </c>
      <c r="AS204" s="29">
        <v>6156</v>
      </c>
      <c r="AT204" s="29">
        <v>6257</v>
      </c>
      <c r="AU204" s="29">
        <v>6450</v>
      </c>
      <c r="AV204" s="29">
        <v>6493</v>
      </c>
      <c r="AW204" s="29">
        <v>6560</v>
      </c>
      <c r="AX204" s="29">
        <v>6600</v>
      </c>
      <c r="AY204" s="29">
        <v>6558</v>
      </c>
      <c r="AZ204" s="29">
        <v>6856</v>
      </c>
      <c r="BA204" s="29">
        <v>7000</v>
      </c>
      <c r="BB204" s="29">
        <v>6845</v>
      </c>
      <c r="BC204" s="29">
        <v>7039</v>
      </c>
      <c r="BD204" s="29">
        <v>7089</v>
      </c>
      <c r="BE204" s="29">
        <v>7164</v>
      </c>
      <c r="BF204" s="29">
        <v>6993</v>
      </c>
      <c r="BG204" s="29">
        <v>7027</v>
      </c>
      <c r="BH204" s="29">
        <v>7006</v>
      </c>
      <c r="BI204" s="29">
        <v>7143</v>
      </c>
      <c r="BJ204" s="29">
        <v>7285</v>
      </c>
      <c r="BK204" s="29">
        <v>7559</v>
      </c>
      <c r="BL204" s="30">
        <v>7443</v>
      </c>
      <c r="BM204" s="2">
        <v>7488</v>
      </c>
      <c r="BN204" s="2">
        <v>7256</v>
      </c>
      <c r="BO204" s="2">
        <v>7039</v>
      </c>
      <c r="BP204" s="2">
        <v>6894</v>
      </c>
      <c r="BQ204" s="2">
        <v>7070</v>
      </c>
      <c r="BR204" s="2">
        <v>7048</v>
      </c>
      <c r="BS204" s="2">
        <v>6270</v>
      </c>
      <c r="BT204" s="2">
        <v>6469</v>
      </c>
      <c r="BU204" s="2">
        <v>6268</v>
      </c>
      <c r="BV204" s="2">
        <v>6235</v>
      </c>
      <c r="BW204" s="2">
        <v>6248</v>
      </c>
      <c r="BX204" s="2">
        <v>6280</v>
      </c>
      <c r="BY204" s="2">
        <v>6383</v>
      </c>
      <c r="BZ204" s="2">
        <v>6368</v>
      </c>
      <c r="CA204" s="2">
        <v>6374</v>
      </c>
      <c r="CB204" s="2">
        <v>6381</v>
      </c>
      <c r="CC204" s="2">
        <v>6449</v>
      </c>
      <c r="CD204" s="2">
        <v>6522</v>
      </c>
      <c r="CE204" s="2">
        <v>6590</v>
      </c>
      <c r="CF204" s="2">
        <v>6700</v>
      </c>
      <c r="CG204" s="2">
        <v>6769</v>
      </c>
      <c r="CH204" s="2">
        <v>6506</v>
      </c>
      <c r="CI204" s="2">
        <v>6074</v>
      </c>
      <c r="CJ204" s="2">
        <v>6104</v>
      </c>
      <c r="CK204" s="2">
        <v>6208</v>
      </c>
      <c r="CL204" s="2">
        <v>6449</v>
      </c>
      <c r="CM204" s="2">
        <v>6370</v>
      </c>
      <c r="CN204" s="2">
        <v>6078</v>
      </c>
      <c r="CO204" s="2">
        <v>5975</v>
      </c>
      <c r="CP204" s="2">
        <v>6248</v>
      </c>
      <c r="CQ204" s="2">
        <v>6300</v>
      </c>
      <c r="CR204" s="2">
        <v>6294</v>
      </c>
      <c r="CS204" s="2">
        <v>6151</v>
      </c>
      <c r="CT204" s="2">
        <v>6000</v>
      </c>
      <c r="CU204" s="2">
        <v>6540</v>
      </c>
      <c r="CV204" s="2">
        <v>6729</v>
      </c>
      <c r="CW204" s="2">
        <v>6510</v>
      </c>
      <c r="CX204" s="2">
        <v>6435</v>
      </c>
      <c r="CY204" s="2">
        <v>6398</v>
      </c>
      <c r="CZ204" s="2">
        <v>6410</v>
      </c>
      <c r="DA204" s="2">
        <v>6677</v>
      </c>
      <c r="DB204" s="2">
        <v>6423</v>
      </c>
      <c r="DC204" s="2">
        <v>5981</v>
      </c>
      <c r="DD204" s="2">
        <v>6366</v>
      </c>
      <c r="DE204" s="2">
        <v>6736</v>
      </c>
      <c r="DF204" s="2">
        <v>6559</v>
      </c>
      <c r="DG204" s="2">
        <v>7135</v>
      </c>
      <c r="DH204" s="2">
        <v>6985</v>
      </c>
      <c r="DI204" s="2">
        <v>7017</v>
      </c>
      <c r="DJ204" s="2">
        <v>7244</v>
      </c>
      <c r="DK204" s="2">
        <v>7165</v>
      </c>
      <c r="DL204" s="2">
        <v>6998</v>
      </c>
      <c r="DM204" s="2">
        <v>6793</v>
      </c>
      <c r="DN204" s="2">
        <v>6916</v>
      </c>
      <c r="DO204" s="2">
        <v>6860</v>
      </c>
      <c r="DP204" s="2">
        <v>6721</v>
      </c>
      <c r="DQ204" s="2">
        <v>6980</v>
      </c>
      <c r="DR204" s="2">
        <v>6921</v>
      </c>
      <c r="DS204" s="2">
        <v>6969</v>
      </c>
      <c r="DT204" s="2">
        <v>6741</v>
      </c>
      <c r="DU204" s="2">
        <v>6807</v>
      </c>
      <c r="DV204" s="2">
        <v>6334</v>
      </c>
      <c r="DW204" s="2">
        <v>6343</v>
      </c>
      <c r="DX204" s="2">
        <v>6136</v>
      </c>
      <c r="DY204" s="2">
        <v>5782</v>
      </c>
      <c r="DZ204" s="2">
        <v>5769</v>
      </c>
      <c r="EA204" s="2">
        <v>5616</v>
      </c>
      <c r="EB204" s="2">
        <v>5615</v>
      </c>
      <c r="EC204" s="2">
        <v>5624</v>
      </c>
      <c r="ED204" s="2">
        <v>5671</v>
      </c>
      <c r="EE204" s="2">
        <v>5638</v>
      </c>
      <c r="EF204" s="2">
        <v>5792</v>
      </c>
      <c r="EG204" s="2">
        <v>5861</v>
      </c>
      <c r="EH204" s="2">
        <v>5802</v>
      </c>
      <c r="EI204" s="2">
        <v>5881</v>
      </c>
      <c r="EJ204" s="2">
        <v>5993</v>
      </c>
      <c r="EK204" s="2">
        <v>6141</v>
      </c>
      <c r="EL204" s="2">
        <v>6196</v>
      </c>
      <c r="EM204" s="2">
        <v>5964</v>
      </c>
      <c r="EN204" s="2">
        <v>5959</v>
      </c>
      <c r="EO204" s="2">
        <v>5575</v>
      </c>
      <c r="EP204" s="2">
        <v>5610</v>
      </c>
      <c r="EQ204" s="2">
        <v>5530</v>
      </c>
      <c r="ER204" s="2">
        <v>5574</v>
      </c>
      <c r="ES204" s="2">
        <v>5530</v>
      </c>
      <c r="ET204" s="2">
        <v>5351</v>
      </c>
      <c r="EU204" s="2">
        <v>5356</v>
      </c>
      <c r="EV204" s="2">
        <v>5352</v>
      </c>
      <c r="EW204" s="2">
        <v>5346</v>
      </c>
      <c r="EX204" s="2">
        <v>5380</v>
      </c>
      <c r="EY204" s="2">
        <v>5441</v>
      </c>
      <c r="EZ204" s="2">
        <v>5412</v>
      </c>
      <c r="FA204" s="2">
        <v>5328</v>
      </c>
      <c r="FB204" s="2">
        <v>5197</v>
      </c>
      <c r="FC204" s="2">
        <v>5253</v>
      </c>
      <c r="FD204" s="2">
        <v>5419</v>
      </c>
      <c r="FE204" s="2">
        <v>5388</v>
      </c>
      <c r="FF204" s="2">
        <v>5236</v>
      </c>
      <c r="FG204" s="2">
        <v>5163</v>
      </c>
      <c r="FH204" s="2">
        <v>5199</v>
      </c>
      <c r="FI204" s="2">
        <v>5140</v>
      </c>
      <c r="FJ204" s="2">
        <v>5099</v>
      </c>
      <c r="FK204" s="2">
        <v>5026</v>
      </c>
      <c r="FL204" s="2">
        <v>5036</v>
      </c>
      <c r="FM204" s="2">
        <v>4952</v>
      </c>
      <c r="FN204" s="2">
        <v>5019</v>
      </c>
      <c r="FO204" s="2">
        <v>5175</v>
      </c>
      <c r="FP204" s="2">
        <v>5071</v>
      </c>
      <c r="FQ204" s="2">
        <v>5028</v>
      </c>
      <c r="FR204" s="2">
        <v>4915</v>
      </c>
      <c r="FS204" s="2">
        <v>4879</v>
      </c>
      <c r="FT204" s="2">
        <v>4788</v>
      </c>
      <c r="FU204" s="2">
        <v>4848</v>
      </c>
      <c r="FV204" s="2">
        <v>4808</v>
      </c>
      <c r="FW204" s="2">
        <v>4928</v>
      </c>
      <c r="FX204" s="2">
        <v>5068</v>
      </c>
      <c r="FY204" s="2">
        <v>5080</v>
      </c>
      <c r="FZ204" s="2">
        <v>5025</v>
      </c>
      <c r="GA204" s="2">
        <v>4984</v>
      </c>
      <c r="GB204" s="2">
        <v>4946</v>
      </c>
      <c r="GC204" s="2">
        <v>4925</v>
      </c>
      <c r="GD204" s="2">
        <v>4850</v>
      </c>
      <c r="GE204" s="2">
        <v>4928</v>
      </c>
      <c r="GF204" s="2">
        <v>4939</v>
      </c>
      <c r="GG204" s="2">
        <v>4776</v>
      </c>
      <c r="GH204" s="2">
        <v>4766</v>
      </c>
      <c r="GI204" s="2">
        <v>4500</v>
      </c>
      <c r="GJ204" s="2">
        <v>4485</v>
      </c>
      <c r="GK204" s="2">
        <v>4560</v>
      </c>
      <c r="GL204" s="2">
        <v>4589</v>
      </c>
      <c r="GM204" s="2">
        <v>4524</v>
      </c>
      <c r="GN204" s="2">
        <v>4457</v>
      </c>
      <c r="GO204" s="2">
        <v>4401</v>
      </c>
      <c r="GP204" s="2">
        <v>4378</v>
      </c>
      <c r="GQ204" s="2">
        <v>4349</v>
      </c>
      <c r="GR204" s="2">
        <v>4284</v>
      </c>
      <c r="GS204" s="2">
        <v>4400</v>
      </c>
      <c r="GT204" s="2">
        <v>4364</v>
      </c>
      <c r="GU204" s="2">
        <v>4374</v>
      </c>
      <c r="GV204" s="2">
        <v>4421</v>
      </c>
      <c r="GW204" s="2">
        <v>4488</v>
      </c>
      <c r="GX204" s="2">
        <v>4510</v>
      </c>
      <c r="GY204" s="2">
        <v>4473</v>
      </c>
      <c r="GZ204" s="2">
        <v>4461</v>
      </c>
      <c r="HA204" s="2">
        <v>4230</v>
      </c>
      <c r="HB204" s="2">
        <v>4204</v>
      </c>
      <c r="HC204" s="2">
        <v>4190</v>
      </c>
      <c r="HD204" s="2">
        <v>4102</v>
      </c>
      <c r="HE204" s="2">
        <v>4185</v>
      </c>
      <c r="HF204" s="2">
        <v>4255</v>
      </c>
      <c r="HG204" s="2">
        <v>4211</v>
      </c>
      <c r="HH204" s="2">
        <v>4175</v>
      </c>
      <c r="HI204" s="2">
        <v>4161</v>
      </c>
      <c r="HJ204" s="2">
        <v>4169</v>
      </c>
      <c r="HK204" s="2">
        <v>4103</v>
      </c>
      <c r="HL204" s="2">
        <v>4140</v>
      </c>
      <c r="HM204" s="2">
        <v>4210</v>
      </c>
      <c r="HN204" s="2">
        <v>4167</v>
      </c>
      <c r="HO204" s="2">
        <v>4015</v>
      </c>
      <c r="HP204" s="2">
        <v>4023</v>
      </c>
      <c r="HQ204" s="2">
        <v>4059</v>
      </c>
      <c r="HR204" s="2">
        <v>4061</v>
      </c>
      <c r="HS204" s="2">
        <v>4069</v>
      </c>
      <c r="HT204" s="2">
        <v>3969</v>
      </c>
      <c r="HU204" s="2">
        <v>3998</v>
      </c>
      <c r="HV204" s="2">
        <v>3967</v>
      </c>
      <c r="HW204" s="2">
        <v>3937</v>
      </c>
      <c r="HX204" s="2">
        <v>3973</v>
      </c>
      <c r="HY204" s="2">
        <v>3966</v>
      </c>
      <c r="HZ204" s="2">
        <v>3887</v>
      </c>
      <c r="IA204" s="2">
        <v>3889</v>
      </c>
      <c r="IB204" s="2">
        <v>3922</v>
      </c>
      <c r="IC204" s="2">
        <v>3841</v>
      </c>
      <c r="ID204" s="2">
        <v>3825</v>
      </c>
      <c r="IE204" s="2">
        <v>3869</v>
      </c>
      <c r="IF204" s="2">
        <v>3889</v>
      </c>
      <c r="IG204" s="2">
        <v>3818</v>
      </c>
      <c r="IH204" s="2">
        <v>3823</v>
      </c>
      <c r="II204" s="2">
        <v>3898</v>
      </c>
      <c r="IJ204" s="2">
        <v>3979</v>
      </c>
      <c r="IK204" s="2">
        <v>4015</v>
      </c>
      <c r="IL204" s="2">
        <v>3956</v>
      </c>
      <c r="IM204" s="2">
        <v>3847</v>
      </c>
      <c r="IN204" s="2">
        <v>3798</v>
      </c>
      <c r="IO204" s="2">
        <v>3672</v>
      </c>
      <c r="IP204" s="2">
        <v>3560</v>
      </c>
      <c r="IQ204" s="2">
        <v>3624</v>
      </c>
      <c r="IR204" s="2">
        <v>3482</v>
      </c>
      <c r="IS204" s="2">
        <v>3488</v>
      </c>
      <c r="IT204" s="2">
        <v>3458</v>
      </c>
    </row>
    <row r="205" spans="1:254">
      <c r="A205" s="62" t="s">
        <v>402</v>
      </c>
      <c r="B205" s="31" t="s">
        <v>403</v>
      </c>
      <c r="C205" s="39">
        <v>3758</v>
      </c>
      <c r="D205" s="38">
        <v>95</v>
      </c>
      <c r="E205" s="69">
        <v>3663</v>
      </c>
      <c r="F205" s="69">
        <v>3642</v>
      </c>
      <c r="G205" s="69">
        <v>3627</v>
      </c>
      <c r="H205" s="69">
        <v>3683</v>
      </c>
      <c r="I205" s="69">
        <v>3964</v>
      </c>
      <c r="J205" s="69">
        <v>3862</v>
      </c>
      <c r="K205" s="69">
        <v>3810</v>
      </c>
      <c r="L205" s="69">
        <v>3664</v>
      </c>
      <c r="M205" s="69">
        <v>3574</v>
      </c>
      <c r="N205" s="69">
        <v>3433</v>
      </c>
      <c r="O205" s="69">
        <v>3452</v>
      </c>
      <c r="P205" s="69">
        <v>3467</v>
      </c>
      <c r="Q205" s="69">
        <v>3522</v>
      </c>
      <c r="R205" s="69">
        <v>3510</v>
      </c>
      <c r="S205" s="69">
        <v>3450</v>
      </c>
      <c r="T205" s="69">
        <v>3390</v>
      </c>
      <c r="U205" s="69">
        <v>3424</v>
      </c>
      <c r="V205" s="69">
        <v>3384</v>
      </c>
      <c r="W205" s="69">
        <v>3410</v>
      </c>
      <c r="X205" s="69">
        <v>3432</v>
      </c>
      <c r="Y205" s="69">
        <v>3549</v>
      </c>
      <c r="Z205" s="69">
        <v>3516</v>
      </c>
      <c r="AA205" s="69">
        <v>3422</v>
      </c>
      <c r="AB205" s="69">
        <v>3497</v>
      </c>
      <c r="AC205" s="69">
        <v>3400</v>
      </c>
      <c r="AD205" s="69">
        <v>3340</v>
      </c>
      <c r="AE205" s="69">
        <v>3319</v>
      </c>
      <c r="AF205" s="69">
        <v>3308</v>
      </c>
      <c r="AG205" s="69">
        <v>3199</v>
      </c>
      <c r="AH205" s="69">
        <v>3258</v>
      </c>
      <c r="AI205" s="69">
        <v>3267</v>
      </c>
      <c r="AJ205" s="69">
        <v>3184</v>
      </c>
      <c r="AK205" s="69">
        <v>3207</v>
      </c>
      <c r="AL205" s="69">
        <v>3203</v>
      </c>
      <c r="AM205" s="69">
        <v>3304</v>
      </c>
      <c r="AN205" s="69">
        <v>3314</v>
      </c>
      <c r="AO205" s="69">
        <v>3296</v>
      </c>
      <c r="AP205" s="69">
        <v>3350</v>
      </c>
      <c r="AQ205" s="69">
        <v>3363</v>
      </c>
      <c r="AR205" s="69">
        <v>3398</v>
      </c>
      <c r="AS205" s="69">
        <v>3446</v>
      </c>
      <c r="AT205" s="69">
        <v>3531</v>
      </c>
      <c r="AU205" s="69">
        <v>3555</v>
      </c>
      <c r="AV205" s="69">
        <v>3633</v>
      </c>
      <c r="AW205" s="69">
        <v>3606</v>
      </c>
      <c r="AX205" s="69">
        <v>3658</v>
      </c>
      <c r="AY205" s="69">
        <v>3672</v>
      </c>
      <c r="AZ205" s="69">
        <v>3604</v>
      </c>
      <c r="BA205" s="69">
        <v>3496</v>
      </c>
      <c r="BB205" s="69">
        <v>3494</v>
      </c>
      <c r="BC205" s="69">
        <v>3525</v>
      </c>
      <c r="BD205" s="69">
        <v>3652</v>
      </c>
      <c r="BE205" s="69">
        <v>3606</v>
      </c>
      <c r="BF205" s="69">
        <v>3552</v>
      </c>
      <c r="BG205" s="69">
        <v>3600</v>
      </c>
      <c r="BH205" s="69">
        <v>3677</v>
      </c>
      <c r="BI205" s="69">
        <v>3722</v>
      </c>
      <c r="BJ205" s="69">
        <v>3697</v>
      </c>
      <c r="BK205" s="69">
        <v>3647</v>
      </c>
      <c r="BL205" s="2">
        <v>3542</v>
      </c>
      <c r="BM205" s="2">
        <v>3728</v>
      </c>
      <c r="BN205" s="2">
        <v>3532</v>
      </c>
      <c r="BO205" s="2">
        <v>3477</v>
      </c>
      <c r="BP205" s="2">
        <v>3359</v>
      </c>
      <c r="BQ205" s="2">
        <v>3177</v>
      </c>
      <c r="BR205" s="2">
        <v>3142</v>
      </c>
      <c r="BS205" s="2">
        <v>3233</v>
      </c>
      <c r="BT205" s="2">
        <v>3250</v>
      </c>
      <c r="BU205" s="2">
        <v>3202</v>
      </c>
      <c r="BV205" s="2">
        <v>3288</v>
      </c>
      <c r="BW205" s="2">
        <v>3332</v>
      </c>
      <c r="BX205" s="2">
        <v>3350</v>
      </c>
      <c r="BY205" s="2">
        <v>3384</v>
      </c>
      <c r="BZ205" s="2">
        <v>3449</v>
      </c>
      <c r="CA205" s="2">
        <v>3445</v>
      </c>
      <c r="CB205" s="2">
        <v>3447</v>
      </c>
      <c r="CC205" s="2">
        <v>3370</v>
      </c>
      <c r="CD205" s="2">
        <v>3319</v>
      </c>
      <c r="CE205" s="2">
        <v>3274</v>
      </c>
      <c r="CF205" s="2">
        <v>3384</v>
      </c>
      <c r="CG205" s="2">
        <v>3392</v>
      </c>
      <c r="CH205" s="2">
        <v>3452</v>
      </c>
      <c r="CI205" s="2">
        <v>3350</v>
      </c>
      <c r="CJ205" s="2">
        <v>3345</v>
      </c>
      <c r="CK205" s="2">
        <v>3363</v>
      </c>
      <c r="CL205" s="2">
        <v>3412</v>
      </c>
      <c r="CM205" s="2">
        <v>3386</v>
      </c>
      <c r="CN205" s="2">
        <v>3280</v>
      </c>
      <c r="CO205" s="2">
        <v>3195</v>
      </c>
      <c r="CP205" s="2">
        <v>3252</v>
      </c>
      <c r="CQ205" s="2">
        <v>3282</v>
      </c>
      <c r="CR205" s="2">
        <v>3300</v>
      </c>
      <c r="CS205" s="2">
        <v>3275</v>
      </c>
      <c r="CT205" s="2">
        <v>3247</v>
      </c>
      <c r="CU205" s="2">
        <v>3360</v>
      </c>
      <c r="CV205" s="2">
        <v>3304</v>
      </c>
      <c r="CW205" s="2">
        <v>3393</v>
      </c>
      <c r="CX205" s="2">
        <v>3463</v>
      </c>
      <c r="CY205" s="2">
        <v>3479</v>
      </c>
      <c r="CZ205" s="2">
        <v>3459</v>
      </c>
      <c r="DA205" s="2">
        <v>3496</v>
      </c>
      <c r="DB205" s="2">
        <v>3443</v>
      </c>
      <c r="DC205" s="2">
        <v>3346</v>
      </c>
      <c r="DD205" s="2">
        <v>3490</v>
      </c>
      <c r="DE205" s="2">
        <v>3463</v>
      </c>
      <c r="DF205" s="2">
        <v>3467</v>
      </c>
      <c r="DG205" s="2">
        <v>3499</v>
      </c>
      <c r="DH205" s="2">
        <v>3598</v>
      </c>
      <c r="DI205" s="2">
        <v>3655</v>
      </c>
      <c r="DJ205" s="2">
        <v>3430</v>
      </c>
      <c r="DK205" s="2">
        <v>3346</v>
      </c>
      <c r="DL205" s="2">
        <v>3356</v>
      </c>
      <c r="DM205" s="2">
        <v>3412</v>
      </c>
      <c r="DN205" s="2">
        <v>3513</v>
      </c>
      <c r="DO205" s="2">
        <v>3500</v>
      </c>
      <c r="DP205" s="2">
        <v>3603</v>
      </c>
      <c r="DQ205" s="2">
        <v>3631</v>
      </c>
      <c r="DR205" s="2">
        <v>3620</v>
      </c>
      <c r="DS205" s="2">
        <v>3640</v>
      </c>
      <c r="DT205" s="2">
        <v>3576</v>
      </c>
      <c r="DU205" s="2">
        <v>3624</v>
      </c>
      <c r="DV205" s="2">
        <v>3571</v>
      </c>
      <c r="DW205" s="2">
        <v>3542</v>
      </c>
      <c r="DX205" s="2">
        <v>3379</v>
      </c>
      <c r="DY205" s="2">
        <v>3523</v>
      </c>
      <c r="DZ205" s="2">
        <v>3482</v>
      </c>
      <c r="EA205" s="2">
        <v>3462</v>
      </c>
      <c r="EB205" s="2">
        <v>3450</v>
      </c>
      <c r="EC205" s="2">
        <v>3435</v>
      </c>
      <c r="ED205" s="2">
        <v>3540</v>
      </c>
      <c r="EE205" s="2">
        <v>3559</v>
      </c>
      <c r="EF205" s="2">
        <v>3669</v>
      </c>
      <c r="EG205" s="2">
        <v>3713</v>
      </c>
      <c r="EH205" s="2">
        <v>3775</v>
      </c>
      <c r="EI205" s="2">
        <v>3785</v>
      </c>
      <c r="EJ205" s="2">
        <v>3814</v>
      </c>
      <c r="EK205" s="2">
        <v>3872</v>
      </c>
      <c r="EL205" s="2">
        <v>3958</v>
      </c>
      <c r="EM205" s="2">
        <v>3906</v>
      </c>
      <c r="EN205" s="2">
        <v>3883</v>
      </c>
      <c r="EO205" s="2">
        <v>3921</v>
      </c>
      <c r="EP205" s="2">
        <v>3974</v>
      </c>
      <c r="EQ205" s="2">
        <v>4052</v>
      </c>
      <c r="ER205" s="2">
        <v>4124</v>
      </c>
      <c r="ES205" s="2">
        <v>4113</v>
      </c>
      <c r="ET205" s="2">
        <v>4060</v>
      </c>
      <c r="EU205" s="2">
        <v>4056</v>
      </c>
      <c r="EV205" s="2">
        <v>4080</v>
      </c>
      <c r="EW205" s="2">
        <v>4042</v>
      </c>
      <c r="EX205" s="2">
        <v>4039</v>
      </c>
      <c r="EY205" s="2">
        <v>4086</v>
      </c>
      <c r="EZ205" s="2">
        <v>4020</v>
      </c>
      <c r="FA205" s="2">
        <v>4051</v>
      </c>
      <c r="FB205" s="2">
        <v>4070</v>
      </c>
      <c r="FC205" s="2">
        <v>4060</v>
      </c>
      <c r="FD205" s="2">
        <v>4204</v>
      </c>
      <c r="FE205" s="2">
        <v>4200</v>
      </c>
      <c r="FF205" s="2">
        <v>4214</v>
      </c>
      <c r="FG205" s="2">
        <v>4189</v>
      </c>
      <c r="FH205" s="2">
        <v>4349</v>
      </c>
      <c r="FI205" s="2">
        <v>4364</v>
      </c>
      <c r="FJ205" s="2">
        <v>4310</v>
      </c>
      <c r="FK205" s="2">
        <v>4350</v>
      </c>
      <c r="FL205" s="2">
        <v>4442</v>
      </c>
      <c r="FM205" s="2">
        <v>4460</v>
      </c>
      <c r="FN205" s="2">
        <v>4463</v>
      </c>
      <c r="FO205" s="2">
        <v>4524</v>
      </c>
      <c r="FP205" s="2">
        <v>4606</v>
      </c>
      <c r="FQ205" s="2">
        <v>4598</v>
      </c>
      <c r="FR205" s="2">
        <v>4538</v>
      </c>
      <c r="FS205" s="2">
        <v>4480</v>
      </c>
      <c r="FT205" s="2">
        <v>4560</v>
      </c>
      <c r="FU205" s="2">
        <v>4583</v>
      </c>
      <c r="FV205" s="2">
        <v>4427</v>
      </c>
      <c r="FW205" s="2">
        <v>4560</v>
      </c>
      <c r="FX205" s="2">
        <v>4619</v>
      </c>
      <c r="FY205" s="2">
        <v>4725</v>
      </c>
      <c r="FZ205" s="2">
        <v>4776</v>
      </c>
      <c r="GA205" s="2">
        <v>4713</v>
      </c>
      <c r="GB205" s="2">
        <v>4569</v>
      </c>
      <c r="GC205" s="2">
        <v>4323</v>
      </c>
      <c r="GD205" s="2">
        <v>4336</v>
      </c>
      <c r="GE205" s="2">
        <v>4383</v>
      </c>
      <c r="GF205" s="2">
        <v>4347</v>
      </c>
      <c r="GG205" s="2">
        <v>4410</v>
      </c>
      <c r="GH205" s="2">
        <v>4435</v>
      </c>
      <c r="GI205" s="2">
        <v>4289</v>
      </c>
      <c r="GJ205" s="2">
        <v>4392</v>
      </c>
      <c r="GK205" s="2">
        <v>4405</v>
      </c>
      <c r="GL205" s="2">
        <v>4458</v>
      </c>
      <c r="GM205" s="2">
        <v>4412</v>
      </c>
      <c r="GN205" s="2">
        <v>4401</v>
      </c>
      <c r="GO205" s="2">
        <v>4447</v>
      </c>
      <c r="GP205" s="2">
        <v>4436</v>
      </c>
      <c r="GQ205" s="2">
        <v>4423</v>
      </c>
      <c r="GR205" s="2">
        <v>4379</v>
      </c>
      <c r="GS205" s="2">
        <v>4384</v>
      </c>
      <c r="GT205" s="2">
        <v>4357</v>
      </c>
      <c r="GU205" s="2">
        <v>4417</v>
      </c>
      <c r="GV205" s="2">
        <v>4630</v>
      </c>
      <c r="GW205" s="2">
        <v>4648</v>
      </c>
      <c r="GX205" s="2">
        <v>4640</v>
      </c>
      <c r="GY205" s="2">
        <v>4530</v>
      </c>
      <c r="GZ205" s="2">
        <v>4492</v>
      </c>
      <c r="HA205" s="2">
        <v>4244</v>
      </c>
      <c r="HB205" s="2">
        <v>4229</v>
      </c>
      <c r="HC205" s="2">
        <v>4330</v>
      </c>
      <c r="HD205" s="2">
        <v>4334</v>
      </c>
      <c r="HE205" s="2">
        <v>4346</v>
      </c>
      <c r="HF205" s="2">
        <v>4540</v>
      </c>
      <c r="HG205" s="2">
        <v>4578</v>
      </c>
      <c r="HH205" s="2">
        <v>4335</v>
      </c>
      <c r="HI205" s="2">
        <v>4474</v>
      </c>
      <c r="HJ205" s="2">
        <v>4477</v>
      </c>
      <c r="HK205" s="2">
        <v>4450</v>
      </c>
      <c r="HL205" s="2">
        <v>4314</v>
      </c>
      <c r="HM205" s="2">
        <v>4292</v>
      </c>
      <c r="HN205" s="2">
        <v>4383</v>
      </c>
      <c r="HO205" s="2">
        <v>4269</v>
      </c>
      <c r="HP205" s="2">
        <v>4315</v>
      </c>
      <c r="HQ205" s="2">
        <v>4279</v>
      </c>
      <c r="HR205" s="2">
        <v>4255</v>
      </c>
      <c r="HS205" s="2">
        <v>4142</v>
      </c>
      <c r="HT205" s="2">
        <v>4130</v>
      </c>
      <c r="HU205" s="2">
        <v>4075</v>
      </c>
      <c r="HV205" s="2">
        <v>4052</v>
      </c>
      <c r="HW205" s="2">
        <v>4092</v>
      </c>
      <c r="HX205" s="2">
        <v>4115</v>
      </c>
      <c r="HY205" s="2">
        <v>4147</v>
      </c>
      <c r="HZ205" s="2">
        <v>4116</v>
      </c>
      <c r="IA205" s="2">
        <v>4156</v>
      </c>
      <c r="IB205" s="2">
        <v>4249</v>
      </c>
      <c r="IC205" s="2">
        <v>4233</v>
      </c>
      <c r="ID205" s="2">
        <v>4150</v>
      </c>
      <c r="IE205" s="2">
        <v>4184</v>
      </c>
      <c r="IF205" s="2">
        <v>4208</v>
      </c>
      <c r="IG205" s="2">
        <v>4247</v>
      </c>
      <c r="IH205" s="2">
        <v>4298</v>
      </c>
      <c r="II205" s="2">
        <v>4130</v>
      </c>
      <c r="IJ205" s="2">
        <v>4198</v>
      </c>
      <c r="IK205" s="2">
        <v>4064</v>
      </c>
      <c r="IL205" s="2">
        <v>4105</v>
      </c>
      <c r="IM205" s="2">
        <v>3987</v>
      </c>
      <c r="IN205" s="2">
        <v>3718</v>
      </c>
      <c r="IO205" s="2">
        <v>3680</v>
      </c>
      <c r="IP205" s="2">
        <v>3630</v>
      </c>
      <c r="IQ205" s="2">
        <v>3720</v>
      </c>
      <c r="IR205" s="2">
        <v>3703</v>
      </c>
      <c r="IS205" s="2">
        <v>3642</v>
      </c>
      <c r="IT205" s="2">
        <v>3621</v>
      </c>
    </row>
    <row r="206" spans="1:254">
      <c r="A206" s="62" t="s">
        <v>404</v>
      </c>
      <c r="B206" s="31" t="s">
        <v>405</v>
      </c>
      <c r="C206" s="39">
        <v>6119</v>
      </c>
      <c r="D206" s="38">
        <v>169</v>
      </c>
      <c r="E206" s="69">
        <v>5950</v>
      </c>
      <c r="F206" s="69">
        <v>6005</v>
      </c>
      <c r="G206" s="69">
        <v>6048</v>
      </c>
      <c r="H206" s="69">
        <v>6078</v>
      </c>
      <c r="I206" s="69">
        <v>6159</v>
      </c>
      <c r="J206" s="69">
        <v>6168</v>
      </c>
      <c r="K206" s="69">
        <v>6155</v>
      </c>
      <c r="L206" s="69">
        <v>6055</v>
      </c>
      <c r="M206" s="69">
        <v>6141</v>
      </c>
      <c r="N206" s="69">
        <v>5972</v>
      </c>
      <c r="O206" s="69">
        <v>5847</v>
      </c>
      <c r="P206" s="69">
        <v>5838</v>
      </c>
      <c r="Q206" s="69">
        <v>5762</v>
      </c>
      <c r="R206" s="69">
        <v>5784</v>
      </c>
      <c r="S206" s="69">
        <v>5631</v>
      </c>
      <c r="T206" s="69">
        <v>5614</v>
      </c>
      <c r="U206" s="69">
        <v>5509</v>
      </c>
      <c r="V206" s="69">
        <v>5348</v>
      </c>
      <c r="W206" s="69">
        <v>5406</v>
      </c>
      <c r="X206" s="69">
        <v>5495</v>
      </c>
      <c r="Y206" s="69">
        <v>5393</v>
      </c>
      <c r="Z206" s="69">
        <v>5295</v>
      </c>
      <c r="AA206" s="69">
        <v>5370</v>
      </c>
      <c r="AB206" s="69">
        <v>5289</v>
      </c>
      <c r="AC206" s="69">
        <v>5190</v>
      </c>
      <c r="AD206" s="69">
        <v>5203</v>
      </c>
      <c r="AE206" s="69">
        <v>5265</v>
      </c>
      <c r="AF206" s="69">
        <v>5310</v>
      </c>
      <c r="AG206" s="69">
        <v>5267</v>
      </c>
      <c r="AH206" s="69">
        <v>5410</v>
      </c>
      <c r="AI206" s="69">
        <v>5396</v>
      </c>
      <c r="AJ206" s="69">
        <v>5303</v>
      </c>
      <c r="AK206" s="69">
        <v>5203</v>
      </c>
      <c r="AL206" s="69">
        <v>5234</v>
      </c>
      <c r="AM206" s="69">
        <v>5300</v>
      </c>
      <c r="AN206" s="69">
        <v>5410</v>
      </c>
      <c r="AO206" s="69">
        <v>5532</v>
      </c>
      <c r="AP206" s="69">
        <v>5672</v>
      </c>
      <c r="AQ206" s="69">
        <v>5689</v>
      </c>
      <c r="AR206" s="69">
        <v>5690</v>
      </c>
      <c r="AS206" s="69">
        <v>5720</v>
      </c>
      <c r="AT206" s="69">
        <v>5856</v>
      </c>
      <c r="AU206" s="69">
        <v>5646</v>
      </c>
      <c r="AV206" s="69">
        <v>5723</v>
      </c>
      <c r="AW206" s="69">
        <v>5515</v>
      </c>
      <c r="AX206" s="69">
        <v>5362</v>
      </c>
      <c r="AY206" s="69">
        <v>5343</v>
      </c>
      <c r="AZ206" s="69">
        <v>5357</v>
      </c>
      <c r="BA206" s="69">
        <v>5376</v>
      </c>
      <c r="BB206" s="69">
        <v>5358</v>
      </c>
      <c r="BC206" s="69">
        <v>5289</v>
      </c>
      <c r="BD206" s="69">
        <v>5301</v>
      </c>
      <c r="BE206" s="69">
        <v>5412</v>
      </c>
      <c r="BF206" s="69">
        <v>5450</v>
      </c>
      <c r="BG206" s="69">
        <v>5630</v>
      </c>
      <c r="BH206" s="69">
        <v>5695</v>
      </c>
      <c r="BI206" s="69">
        <v>5620</v>
      </c>
      <c r="BJ206" s="69">
        <v>5636</v>
      </c>
      <c r="BK206" s="69">
        <v>5498</v>
      </c>
      <c r="BL206" s="2">
        <v>5446</v>
      </c>
      <c r="BM206" s="2">
        <v>5389</v>
      </c>
      <c r="BN206" s="2">
        <v>5486</v>
      </c>
      <c r="BO206" s="2">
        <v>5740</v>
      </c>
      <c r="BP206" s="2">
        <v>5700</v>
      </c>
      <c r="BQ206" s="2">
        <v>5675</v>
      </c>
      <c r="BR206" s="2">
        <v>5648</v>
      </c>
      <c r="BS206" s="2">
        <v>5702</v>
      </c>
      <c r="BT206" s="2">
        <v>5681</v>
      </c>
      <c r="BU206" s="2">
        <v>5807</v>
      </c>
      <c r="BV206" s="2">
        <v>5923</v>
      </c>
      <c r="BW206" s="2">
        <v>5852</v>
      </c>
      <c r="BX206" s="2">
        <v>5910</v>
      </c>
      <c r="BY206" s="2">
        <v>5930</v>
      </c>
      <c r="BZ206" s="2">
        <v>6068</v>
      </c>
      <c r="CA206" s="2">
        <v>6178</v>
      </c>
      <c r="CB206" s="2">
        <v>6127</v>
      </c>
      <c r="CC206" s="2">
        <v>6138</v>
      </c>
      <c r="CD206" s="2">
        <v>6153</v>
      </c>
      <c r="CE206" s="2">
        <v>6282</v>
      </c>
      <c r="CF206" s="2">
        <v>6250</v>
      </c>
      <c r="CG206" s="2">
        <v>6246</v>
      </c>
      <c r="CH206" s="2">
        <v>6394</v>
      </c>
      <c r="CI206" s="2">
        <v>6365</v>
      </c>
      <c r="CJ206" s="2">
        <v>6326</v>
      </c>
      <c r="CK206" s="2">
        <v>6226</v>
      </c>
      <c r="CL206" s="2">
        <v>6247</v>
      </c>
      <c r="CM206" s="2">
        <v>5984</v>
      </c>
      <c r="CN206" s="2">
        <v>5856</v>
      </c>
      <c r="CO206" s="2">
        <v>5739</v>
      </c>
      <c r="CP206" s="2">
        <v>5906</v>
      </c>
      <c r="CQ206" s="2">
        <v>5794</v>
      </c>
      <c r="CR206" s="2">
        <v>5858</v>
      </c>
      <c r="CS206" s="2">
        <v>5830</v>
      </c>
      <c r="CT206" s="2">
        <v>6040</v>
      </c>
      <c r="CU206" s="2">
        <v>6240</v>
      </c>
      <c r="CV206" s="2">
        <v>6264</v>
      </c>
      <c r="CW206" s="2">
        <v>6088</v>
      </c>
      <c r="CX206" s="2">
        <v>5739</v>
      </c>
      <c r="CY206" s="2">
        <v>5793</v>
      </c>
      <c r="CZ206" s="2">
        <v>5744</v>
      </c>
      <c r="DA206" s="2">
        <v>5790</v>
      </c>
      <c r="DB206" s="2">
        <v>5639</v>
      </c>
      <c r="DC206" s="2">
        <v>5569</v>
      </c>
      <c r="DD206" s="2">
        <v>5541</v>
      </c>
      <c r="DE206" s="2">
        <v>5544</v>
      </c>
      <c r="DF206" s="2">
        <v>5517</v>
      </c>
      <c r="DG206" s="2">
        <v>5671</v>
      </c>
      <c r="DH206" s="2">
        <v>5636</v>
      </c>
      <c r="DI206" s="2">
        <v>5405</v>
      </c>
      <c r="DJ206" s="2">
        <v>5380</v>
      </c>
      <c r="DK206" s="2">
        <v>5278</v>
      </c>
      <c r="DL206" s="2">
        <v>5305</v>
      </c>
      <c r="DM206" s="2">
        <v>5218</v>
      </c>
      <c r="DN206" s="2">
        <v>5195</v>
      </c>
      <c r="DO206" s="2">
        <v>5145</v>
      </c>
      <c r="DP206" s="2">
        <v>5088</v>
      </c>
      <c r="DQ206" s="2">
        <v>5094</v>
      </c>
      <c r="DR206" s="2">
        <v>5087</v>
      </c>
      <c r="DS206" s="2">
        <v>5122</v>
      </c>
      <c r="DT206" s="2">
        <v>5079</v>
      </c>
      <c r="DU206" s="2">
        <v>5146</v>
      </c>
      <c r="DV206" s="2">
        <v>5056</v>
      </c>
      <c r="DW206" s="2">
        <v>5250</v>
      </c>
      <c r="DX206" s="2">
        <v>5260</v>
      </c>
      <c r="DY206" s="2">
        <v>5198</v>
      </c>
      <c r="DZ206" s="2">
        <v>5216</v>
      </c>
      <c r="EA206" s="2">
        <v>5166</v>
      </c>
      <c r="EB206" s="2">
        <v>5078</v>
      </c>
      <c r="EC206" s="2">
        <v>5025</v>
      </c>
      <c r="ED206" s="2">
        <v>5001</v>
      </c>
      <c r="EE206" s="2">
        <v>5002</v>
      </c>
      <c r="EF206" s="2">
        <v>5122</v>
      </c>
      <c r="EG206" s="2">
        <v>5144</v>
      </c>
      <c r="EH206" s="2">
        <v>5134</v>
      </c>
      <c r="EI206" s="2">
        <v>5165</v>
      </c>
      <c r="EJ206" s="2">
        <v>5203</v>
      </c>
      <c r="EK206" s="2">
        <v>5289</v>
      </c>
      <c r="EL206" s="2">
        <v>5397</v>
      </c>
      <c r="EM206" s="2">
        <v>5392</v>
      </c>
      <c r="EN206" s="2">
        <v>5374</v>
      </c>
      <c r="EO206" s="2">
        <v>5278</v>
      </c>
      <c r="EP206" s="2">
        <v>5269</v>
      </c>
      <c r="EQ206" s="2">
        <v>5284</v>
      </c>
      <c r="ER206" s="2">
        <v>5234</v>
      </c>
      <c r="ES206" s="2">
        <v>5150</v>
      </c>
      <c r="ET206" s="2">
        <v>5120</v>
      </c>
      <c r="EU206" s="2">
        <v>5081</v>
      </c>
      <c r="EV206" s="2">
        <v>5033</v>
      </c>
      <c r="EW206" s="2">
        <v>5025</v>
      </c>
      <c r="EX206" s="2">
        <v>5018</v>
      </c>
      <c r="EY206" s="2">
        <v>4962</v>
      </c>
      <c r="EZ206" s="2">
        <v>4900</v>
      </c>
      <c r="FA206" s="2">
        <v>4922</v>
      </c>
      <c r="FB206" s="2">
        <v>4926</v>
      </c>
      <c r="FC206" s="2">
        <v>4928</v>
      </c>
      <c r="FD206" s="2">
        <v>4975</v>
      </c>
      <c r="FE206" s="2">
        <v>4987</v>
      </c>
      <c r="FF206" s="2">
        <v>4972</v>
      </c>
      <c r="FG206" s="2">
        <v>4909</v>
      </c>
      <c r="FH206" s="2">
        <v>4863</v>
      </c>
      <c r="FI206" s="2">
        <v>4849</v>
      </c>
      <c r="FJ206" s="2">
        <v>4827</v>
      </c>
      <c r="FK206" s="2">
        <v>4887</v>
      </c>
      <c r="FL206" s="2">
        <v>4918</v>
      </c>
      <c r="FM206" s="2">
        <v>4911</v>
      </c>
      <c r="FN206" s="2">
        <v>4963</v>
      </c>
      <c r="FO206" s="2">
        <v>4970</v>
      </c>
      <c r="FP206" s="2">
        <v>4979</v>
      </c>
      <c r="FQ206" s="2">
        <v>4934</v>
      </c>
      <c r="FR206" s="2">
        <v>4916</v>
      </c>
      <c r="FS206" s="2">
        <v>4968</v>
      </c>
      <c r="FT206" s="2">
        <v>4959</v>
      </c>
      <c r="FU206" s="2">
        <v>4951</v>
      </c>
      <c r="FV206" s="2">
        <v>4922</v>
      </c>
      <c r="FW206" s="2">
        <v>4893</v>
      </c>
      <c r="FX206" s="2">
        <v>4962</v>
      </c>
      <c r="FY206" s="2">
        <v>4974</v>
      </c>
      <c r="FZ206" s="2">
        <v>4962</v>
      </c>
      <c r="GA206" s="2">
        <v>4969</v>
      </c>
      <c r="GB206" s="2">
        <v>4984</v>
      </c>
      <c r="GC206" s="2">
        <v>5081</v>
      </c>
      <c r="GD206" s="2">
        <v>5031</v>
      </c>
      <c r="GE206" s="2">
        <v>5189</v>
      </c>
      <c r="GF206" s="2">
        <v>5183</v>
      </c>
      <c r="GG206" s="2">
        <v>5389</v>
      </c>
      <c r="GH206" s="2">
        <v>5364</v>
      </c>
      <c r="GI206" s="2">
        <v>5353</v>
      </c>
      <c r="GJ206" s="2">
        <v>5294</v>
      </c>
      <c r="GK206" s="2">
        <v>5345</v>
      </c>
      <c r="GL206" s="2">
        <v>5300</v>
      </c>
      <c r="GM206" s="2">
        <v>5229</v>
      </c>
      <c r="GN206" s="2">
        <v>5202</v>
      </c>
      <c r="GO206" s="2">
        <v>5173</v>
      </c>
      <c r="GP206" s="2">
        <v>5162</v>
      </c>
      <c r="GQ206" s="2">
        <v>5125</v>
      </c>
      <c r="GR206" s="2">
        <v>5057</v>
      </c>
      <c r="GS206" s="2">
        <v>5072</v>
      </c>
      <c r="GT206" s="2">
        <v>5082</v>
      </c>
      <c r="GU206" s="2">
        <v>5055</v>
      </c>
      <c r="GV206" s="2">
        <v>4980</v>
      </c>
      <c r="GW206" s="2">
        <v>5088</v>
      </c>
      <c r="GX206" s="2">
        <v>5205</v>
      </c>
      <c r="GY206" s="2">
        <v>5157</v>
      </c>
      <c r="GZ206" s="2">
        <v>5127</v>
      </c>
      <c r="HA206" s="2">
        <v>5073</v>
      </c>
      <c r="HB206" s="2">
        <v>5061</v>
      </c>
      <c r="HC206" s="2">
        <v>5092</v>
      </c>
      <c r="HD206" s="2">
        <v>5146</v>
      </c>
      <c r="HE206" s="2">
        <v>5223</v>
      </c>
      <c r="HF206" s="2">
        <v>5362</v>
      </c>
      <c r="HG206" s="2">
        <v>5377</v>
      </c>
      <c r="HH206" s="2">
        <v>5393</v>
      </c>
      <c r="HI206" s="2">
        <v>5380</v>
      </c>
      <c r="HJ206" s="2">
        <v>5538</v>
      </c>
      <c r="HK206" s="2">
        <v>5528</v>
      </c>
      <c r="HL206" s="2">
        <v>5569</v>
      </c>
      <c r="HM206" s="2">
        <v>5596</v>
      </c>
      <c r="HN206" s="2">
        <v>5637</v>
      </c>
      <c r="HO206" s="2">
        <v>5640</v>
      </c>
      <c r="HP206" s="2">
        <v>5600</v>
      </c>
      <c r="HQ206" s="2">
        <v>5588</v>
      </c>
      <c r="HR206" s="2">
        <v>5569</v>
      </c>
      <c r="HS206" s="2">
        <v>5529</v>
      </c>
      <c r="HT206" s="2">
        <v>5408</v>
      </c>
      <c r="HU206" s="2">
        <v>5585</v>
      </c>
      <c r="HV206" s="2">
        <v>5537</v>
      </c>
      <c r="HW206" s="2">
        <v>5420</v>
      </c>
      <c r="HX206" s="2">
        <v>5408</v>
      </c>
      <c r="HY206" s="2">
        <v>5369</v>
      </c>
      <c r="HZ206" s="2">
        <v>5382</v>
      </c>
      <c r="IA206" s="2">
        <v>5333</v>
      </c>
      <c r="IB206" s="2">
        <v>5339</v>
      </c>
      <c r="IC206" s="2">
        <v>5278</v>
      </c>
      <c r="ID206" s="2">
        <v>5235</v>
      </c>
      <c r="IE206" s="2">
        <v>5258</v>
      </c>
      <c r="IF206" s="2">
        <v>5213</v>
      </c>
      <c r="IG206" s="2">
        <v>5266</v>
      </c>
      <c r="IH206" s="2">
        <v>5278</v>
      </c>
      <c r="II206" s="2">
        <v>5279</v>
      </c>
      <c r="IJ206" s="2">
        <v>5333</v>
      </c>
      <c r="IK206" s="2">
        <v>5318</v>
      </c>
      <c r="IL206" s="2">
        <v>5243</v>
      </c>
      <c r="IM206" s="2">
        <v>5180</v>
      </c>
      <c r="IN206" s="2">
        <v>5225</v>
      </c>
      <c r="IO206" s="2">
        <v>5252</v>
      </c>
      <c r="IP206" s="2">
        <v>5264</v>
      </c>
      <c r="IQ206" s="2">
        <v>5352</v>
      </c>
      <c r="IR206" s="2">
        <v>5303</v>
      </c>
      <c r="IS206" s="2">
        <v>5250</v>
      </c>
      <c r="IT206" s="2">
        <v>5256</v>
      </c>
    </row>
    <row r="207" spans="1:254">
      <c r="A207" s="62" t="s">
        <v>406</v>
      </c>
      <c r="B207" s="1" t="s">
        <v>407</v>
      </c>
      <c r="C207" s="54">
        <v>4035</v>
      </c>
      <c r="D207" s="16">
        <v>-102</v>
      </c>
      <c r="E207" s="2">
        <v>4137</v>
      </c>
      <c r="F207" s="2">
        <v>4072</v>
      </c>
      <c r="G207" s="2">
        <v>4155</v>
      </c>
      <c r="H207" s="2">
        <v>3805</v>
      </c>
      <c r="I207" s="2">
        <v>3864</v>
      </c>
      <c r="J207" s="2">
        <v>3801</v>
      </c>
      <c r="K207" s="2">
        <v>3783</v>
      </c>
      <c r="L207" s="2">
        <v>3817</v>
      </c>
      <c r="M207" s="2">
        <v>3981</v>
      </c>
      <c r="N207" s="2">
        <v>4007</v>
      </c>
      <c r="O207" s="2">
        <v>3930</v>
      </c>
      <c r="P207" s="2">
        <v>3916</v>
      </c>
      <c r="Q207" s="2">
        <v>3889</v>
      </c>
      <c r="R207" s="2">
        <v>3754</v>
      </c>
      <c r="S207" s="2">
        <v>3900</v>
      </c>
      <c r="T207" s="2">
        <v>3855</v>
      </c>
      <c r="U207" s="2">
        <v>3816</v>
      </c>
      <c r="V207" s="2">
        <v>3818</v>
      </c>
      <c r="W207" s="2">
        <v>3872</v>
      </c>
      <c r="X207" s="2">
        <v>3867</v>
      </c>
      <c r="Y207" s="2">
        <v>3994</v>
      </c>
      <c r="Z207" s="2">
        <v>4146</v>
      </c>
      <c r="AA207" s="2">
        <v>4110</v>
      </c>
      <c r="AB207" s="2">
        <v>3899</v>
      </c>
      <c r="AC207" s="2">
        <v>3867</v>
      </c>
      <c r="AD207" s="2">
        <v>3825</v>
      </c>
      <c r="AE207" s="2">
        <v>3717</v>
      </c>
      <c r="AF207" s="2">
        <v>3774</v>
      </c>
      <c r="AG207" s="2">
        <v>3639</v>
      </c>
      <c r="AH207" s="2">
        <v>3784</v>
      </c>
      <c r="AI207" s="2">
        <v>3809</v>
      </c>
      <c r="AJ207" s="2">
        <v>3913</v>
      </c>
      <c r="AK207" s="2">
        <v>3914</v>
      </c>
      <c r="AL207" s="2">
        <v>4030</v>
      </c>
      <c r="AM207" s="2">
        <v>4095</v>
      </c>
      <c r="AN207" s="2">
        <v>3905</v>
      </c>
      <c r="AO207" s="2">
        <v>3838</v>
      </c>
      <c r="AP207" s="2">
        <v>3720</v>
      </c>
      <c r="AQ207" s="2">
        <v>3594</v>
      </c>
      <c r="AR207" s="2">
        <v>3502</v>
      </c>
      <c r="AS207" s="2">
        <v>3686</v>
      </c>
      <c r="AT207" s="2">
        <v>3688</v>
      </c>
      <c r="AU207" s="2">
        <v>3783</v>
      </c>
      <c r="AV207" s="2">
        <v>3828</v>
      </c>
      <c r="AW207" s="2">
        <v>3772</v>
      </c>
      <c r="AX207" s="2">
        <v>3640</v>
      </c>
      <c r="AY207" s="2">
        <v>3516</v>
      </c>
      <c r="AZ207" s="2">
        <v>3859</v>
      </c>
      <c r="BA207" s="2">
        <v>3836</v>
      </c>
      <c r="BB207" s="2">
        <v>3999</v>
      </c>
      <c r="BC207" s="2">
        <v>4050</v>
      </c>
      <c r="BD207" s="2">
        <v>4039</v>
      </c>
      <c r="BE207" s="2">
        <v>3944</v>
      </c>
      <c r="BF207" s="2">
        <v>4023</v>
      </c>
      <c r="BG207" s="2">
        <v>4032</v>
      </c>
      <c r="BH207" s="2">
        <v>4100</v>
      </c>
      <c r="BI207" s="2">
        <v>4255</v>
      </c>
      <c r="BJ207" s="2">
        <v>4140</v>
      </c>
      <c r="BK207" s="2">
        <v>4148</v>
      </c>
      <c r="BL207" s="2">
        <v>4405</v>
      </c>
      <c r="BM207" s="2">
        <v>4456</v>
      </c>
      <c r="BN207" s="2">
        <v>4363</v>
      </c>
      <c r="BO207" s="2">
        <v>4543</v>
      </c>
      <c r="BP207" s="2">
        <v>4571</v>
      </c>
      <c r="BQ207" s="2">
        <v>4620</v>
      </c>
      <c r="BR207" s="2">
        <v>4638</v>
      </c>
      <c r="BS207" s="2">
        <v>4640</v>
      </c>
      <c r="BT207" s="2">
        <v>4823</v>
      </c>
      <c r="BU207" s="2">
        <v>4733</v>
      </c>
      <c r="BV207" s="2">
        <v>4810</v>
      </c>
      <c r="BW207" s="2">
        <v>4770</v>
      </c>
      <c r="BX207" s="2">
        <v>4532</v>
      </c>
      <c r="BY207" s="2">
        <v>4570</v>
      </c>
      <c r="BZ207" s="2">
        <v>4593</v>
      </c>
      <c r="CA207" s="2">
        <v>4511</v>
      </c>
      <c r="CB207" s="2">
        <v>4607</v>
      </c>
      <c r="CC207" s="2">
        <v>4735</v>
      </c>
      <c r="CD207" s="2">
        <v>4815</v>
      </c>
      <c r="CE207" s="2">
        <v>4834</v>
      </c>
      <c r="CF207" s="2">
        <v>4819</v>
      </c>
      <c r="CG207" s="2">
        <v>4854</v>
      </c>
      <c r="CH207" s="2">
        <v>4924</v>
      </c>
      <c r="CI207" s="2">
        <v>4875</v>
      </c>
      <c r="CJ207" s="2">
        <v>4847</v>
      </c>
      <c r="CK207" s="2">
        <v>4862</v>
      </c>
      <c r="CL207" s="2">
        <v>4876</v>
      </c>
      <c r="CM207" s="2">
        <v>4594</v>
      </c>
      <c r="CN207" s="2">
        <v>4331</v>
      </c>
      <c r="CO207" s="2">
        <v>4444</v>
      </c>
      <c r="CP207" s="2">
        <v>4593</v>
      </c>
      <c r="CQ207" s="2">
        <v>4653</v>
      </c>
      <c r="CR207" s="2">
        <v>4599</v>
      </c>
      <c r="CS207" s="2">
        <v>4600</v>
      </c>
      <c r="CT207" s="2">
        <v>4711</v>
      </c>
      <c r="CU207" s="2">
        <v>4984</v>
      </c>
      <c r="CV207" s="2">
        <v>5000</v>
      </c>
      <c r="CW207" s="2">
        <v>4980</v>
      </c>
      <c r="CX207" s="2">
        <v>4827</v>
      </c>
      <c r="CY207" s="2">
        <v>4779</v>
      </c>
      <c r="CZ207" s="2">
        <v>4783</v>
      </c>
      <c r="DA207" s="2">
        <v>4711</v>
      </c>
      <c r="DB207" s="2">
        <v>4759</v>
      </c>
      <c r="DC207" s="2">
        <v>4586</v>
      </c>
      <c r="DD207" s="2">
        <v>4784</v>
      </c>
      <c r="DE207" s="2">
        <v>4944</v>
      </c>
      <c r="DF207" s="2">
        <v>4838</v>
      </c>
      <c r="DG207" s="2">
        <v>5188</v>
      </c>
      <c r="DH207" s="2">
        <v>5208</v>
      </c>
      <c r="DI207" s="2">
        <v>5018</v>
      </c>
      <c r="DJ207" s="2">
        <v>4968</v>
      </c>
      <c r="DK207" s="2">
        <v>4830</v>
      </c>
      <c r="DL207" s="2">
        <v>5107</v>
      </c>
      <c r="DM207" s="2">
        <v>5004</v>
      </c>
      <c r="DN207" s="2">
        <v>4977</v>
      </c>
      <c r="DO207" s="2">
        <v>4997</v>
      </c>
      <c r="DP207" s="2">
        <v>4958</v>
      </c>
      <c r="DQ207" s="2">
        <v>5134</v>
      </c>
      <c r="DR207" s="2">
        <v>5117</v>
      </c>
      <c r="DS207" s="2">
        <v>5034</v>
      </c>
      <c r="DT207" s="2">
        <v>5152</v>
      </c>
      <c r="DU207" s="2">
        <v>5074</v>
      </c>
      <c r="DV207" s="2">
        <v>4820</v>
      </c>
      <c r="DW207" s="2">
        <v>4890</v>
      </c>
      <c r="DX207" s="2">
        <v>4776</v>
      </c>
      <c r="DY207" s="2">
        <v>4658</v>
      </c>
      <c r="DZ207" s="2">
        <v>4649</v>
      </c>
      <c r="EA207" s="2">
        <v>4568</v>
      </c>
      <c r="EB207" s="2">
        <v>4635</v>
      </c>
      <c r="EC207" s="2">
        <v>4540</v>
      </c>
      <c r="ED207" s="2">
        <v>4572</v>
      </c>
      <c r="EE207" s="2">
        <v>4643</v>
      </c>
      <c r="EF207" s="2">
        <v>4787</v>
      </c>
      <c r="EG207" s="2">
        <v>4813</v>
      </c>
      <c r="EH207" s="2">
        <v>4882</v>
      </c>
      <c r="EI207" s="2">
        <v>4923</v>
      </c>
      <c r="EJ207" s="2">
        <v>4888</v>
      </c>
      <c r="EK207" s="2">
        <v>4774</v>
      </c>
      <c r="EL207" s="2">
        <v>4812</v>
      </c>
      <c r="EM207" s="2">
        <v>4710</v>
      </c>
      <c r="EN207" s="2">
        <v>4513</v>
      </c>
      <c r="EO207" s="2">
        <v>4278</v>
      </c>
      <c r="EP207" s="2">
        <v>4325</v>
      </c>
      <c r="EQ207" s="2">
        <v>4232</v>
      </c>
      <c r="ER207" s="2">
        <v>4275</v>
      </c>
      <c r="ES207" s="2">
        <v>4198</v>
      </c>
      <c r="ET207" s="2">
        <v>3883</v>
      </c>
      <c r="EU207" s="2">
        <v>3902</v>
      </c>
      <c r="EV207" s="2">
        <v>3884</v>
      </c>
      <c r="EW207" s="2">
        <v>3909</v>
      </c>
      <c r="EX207" s="2">
        <v>3924</v>
      </c>
      <c r="EY207" s="2">
        <v>3914</v>
      </c>
      <c r="EZ207" s="2">
        <v>3955</v>
      </c>
      <c r="FA207" s="2">
        <v>3943</v>
      </c>
      <c r="FB207" s="2">
        <v>3819</v>
      </c>
      <c r="FC207" s="2">
        <v>3945</v>
      </c>
      <c r="FD207" s="2">
        <v>4079</v>
      </c>
      <c r="FE207" s="2">
        <v>4114</v>
      </c>
      <c r="FF207" s="2">
        <v>4184</v>
      </c>
      <c r="FG207" s="2">
        <v>4325</v>
      </c>
      <c r="FH207" s="2">
        <v>4336</v>
      </c>
      <c r="FI207" s="2">
        <v>4280</v>
      </c>
      <c r="FJ207" s="2">
        <v>4211</v>
      </c>
      <c r="FK207" s="2">
        <v>4091</v>
      </c>
      <c r="FL207" s="2">
        <v>4054</v>
      </c>
      <c r="FM207" s="2">
        <v>3937</v>
      </c>
      <c r="FN207" s="2">
        <v>3888</v>
      </c>
      <c r="FO207" s="2">
        <v>3947</v>
      </c>
      <c r="FP207" s="2">
        <v>3955</v>
      </c>
      <c r="FQ207" s="2">
        <v>3962</v>
      </c>
      <c r="FR207" s="2">
        <v>3992</v>
      </c>
      <c r="FS207" s="2">
        <v>3925</v>
      </c>
      <c r="FT207" s="2">
        <v>3978</v>
      </c>
      <c r="FU207" s="2">
        <v>4140</v>
      </c>
      <c r="FV207" s="2">
        <v>4015</v>
      </c>
      <c r="FW207" s="2">
        <v>4182</v>
      </c>
      <c r="FX207" s="2">
        <v>4232</v>
      </c>
      <c r="FY207" s="2">
        <v>4278</v>
      </c>
      <c r="FZ207" s="2">
        <v>4387</v>
      </c>
      <c r="GA207" s="2">
        <v>4327</v>
      </c>
      <c r="GB207" s="2">
        <v>4402</v>
      </c>
      <c r="GC207" s="2">
        <v>4485</v>
      </c>
      <c r="GD207" s="2">
        <v>4580</v>
      </c>
      <c r="GE207" s="2">
        <v>4618</v>
      </c>
      <c r="GF207" s="2">
        <v>4515</v>
      </c>
      <c r="GG207" s="2">
        <v>4699</v>
      </c>
      <c r="GH207" s="2">
        <v>4660</v>
      </c>
      <c r="GI207" s="2">
        <v>4538</v>
      </c>
      <c r="GJ207" s="2">
        <v>4529</v>
      </c>
      <c r="GK207" s="2">
        <v>4525</v>
      </c>
      <c r="GL207" s="2">
        <v>4584</v>
      </c>
      <c r="GM207" s="2">
        <v>4516</v>
      </c>
      <c r="GN207" s="2">
        <v>4452</v>
      </c>
      <c r="GO207" s="2">
        <v>4399</v>
      </c>
      <c r="GP207" s="2">
        <v>4473</v>
      </c>
      <c r="GQ207" s="2">
        <v>4412</v>
      </c>
      <c r="GR207" s="2">
        <v>4405</v>
      </c>
      <c r="GS207" s="2">
        <v>4288</v>
      </c>
      <c r="GT207" s="2">
        <v>4125</v>
      </c>
      <c r="GU207" s="2">
        <v>4074</v>
      </c>
      <c r="GV207" s="2">
        <v>4191</v>
      </c>
      <c r="GW207" s="2">
        <v>4338</v>
      </c>
      <c r="GX207" s="2">
        <v>4273</v>
      </c>
      <c r="GY207" s="2">
        <v>4189</v>
      </c>
      <c r="GZ207" s="2">
        <v>4251</v>
      </c>
      <c r="HA207" s="2">
        <v>3733</v>
      </c>
      <c r="HB207" s="2">
        <v>3748</v>
      </c>
      <c r="HC207" s="2">
        <v>3823</v>
      </c>
      <c r="HD207" s="2">
        <v>3920</v>
      </c>
      <c r="HE207" s="2">
        <v>3947</v>
      </c>
      <c r="HF207" s="2">
        <v>3926</v>
      </c>
      <c r="HG207" s="2">
        <v>3948</v>
      </c>
      <c r="HH207" s="2">
        <v>3878</v>
      </c>
      <c r="HI207" s="2">
        <v>3790</v>
      </c>
      <c r="HJ207" s="2">
        <v>3755</v>
      </c>
      <c r="HK207" s="2">
        <v>3728</v>
      </c>
      <c r="HL207" s="2">
        <v>3764</v>
      </c>
      <c r="HM207" s="2">
        <v>3854</v>
      </c>
      <c r="HN207" s="2">
        <v>3853</v>
      </c>
      <c r="HO207" s="2">
        <v>3828</v>
      </c>
      <c r="HP207" s="2">
        <v>3754</v>
      </c>
      <c r="HQ207" s="2">
        <v>3789</v>
      </c>
      <c r="HR207" s="2">
        <v>3772</v>
      </c>
      <c r="HS207" s="2">
        <v>3613</v>
      </c>
      <c r="HT207" s="2">
        <v>3569</v>
      </c>
      <c r="HU207" s="2">
        <v>3661</v>
      </c>
      <c r="HV207" s="2">
        <v>3771</v>
      </c>
      <c r="HW207" s="2">
        <v>3847</v>
      </c>
      <c r="HX207" s="2">
        <v>3809</v>
      </c>
      <c r="HY207" s="2">
        <v>3806</v>
      </c>
      <c r="HZ207" s="2">
        <v>3806</v>
      </c>
      <c r="IA207" s="2">
        <v>3834</v>
      </c>
      <c r="IB207" s="2">
        <v>3879</v>
      </c>
      <c r="IC207" s="2">
        <v>3863</v>
      </c>
      <c r="ID207" s="2">
        <v>3863</v>
      </c>
      <c r="IE207" s="2">
        <v>3847</v>
      </c>
      <c r="IF207" s="2">
        <v>4039</v>
      </c>
      <c r="IG207" s="2">
        <v>4038</v>
      </c>
      <c r="IH207" s="2">
        <v>3946</v>
      </c>
      <c r="II207" s="2">
        <v>4000</v>
      </c>
      <c r="IJ207" s="2">
        <v>4124</v>
      </c>
      <c r="IK207" s="2">
        <v>3997</v>
      </c>
      <c r="IL207" s="2">
        <v>3935</v>
      </c>
      <c r="IM207" s="2">
        <v>3952</v>
      </c>
      <c r="IN207" s="2">
        <v>3940</v>
      </c>
      <c r="IO207" s="2">
        <v>3749</v>
      </c>
      <c r="IP207" s="2">
        <v>3552</v>
      </c>
      <c r="IQ207" s="2">
        <v>3648</v>
      </c>
      <c r="IR207" s="2">
        <v>3635</v>
      </c>
      <c r="IS207" s="2">
        <v>3626</v>
      </c>
      <c r="IT207" s="2">
        <v>3514</v>
      </c>
    </row>
    <row r="208" spans="1:254">
      <c r="A208" s="62" t="s">
        <v>408</v>
      </c>
      <c r="B208" s="1" t="s">
        <v>409</v>
      </c>
      <c r="C208" s="54">
        <v>5181</v>
      </c>
      <c r="D208" s="16">
        <v>-134</v>
      </c>
      <c r="E208" s="2">
        <v>5315</v>
      </c>
      <c r="F208" s="2">
        <v>5454</v>
      </c>
      <c r="G208" s="2">
        <v>5347</v>
      </c>
      <c r="H208" s="2">
        <v>5354</v>
      </c>
      <c r="I208" s="2">
        <v>5508</v>
      </c>
      <c r="J208" s="2">
        <v>5521</v>
      </c>
      <c r="K208" s="2">
        <v>5599</v>
      </c>
      <c r="L208" s="2">
        <v>5592</v>
      </c>
      <c r="M208" s="2">
        <v>5682</v>
      </c>
      <c r="N208" s="2">
        <v>5627</v>
      </c>
      <c r="O208" s="2">
        <v>5672</v>
      </c>
      <c r="P208" s="2">
        <v>5696</v>
      </c>
      <c r="Q208" s="2">
        <v>5638</v>
      </c>
      <c r="R208" s="2">
        <v>5631</v>
      </c>
      <c r="S208" s="2">
        <v>5784</v>
      </c>
      <c r="T208" s="2">
        <v>5726</v>
      </c>
      <c r="U208" s="2">
        <v>5639</v>
      </c>
      <c r="V208" s="2">
        <v>5794</v>
      </c>
      <c r="W208" s="2">
        <v>5880</v>
      </c>
      <c r="X208" s="2">
        <v>5849</v>
      </c>
      <c r="Y208" s="2">
        <v>6033</v>
      </c>
      <c r="Z208" s="2">
        <v>6291</v>
      </c>
      <c r="AA208" s="2">
        <v>6339</v>
      </c>
      <c r="AB208" s="2">
        <v>6213</v>
      </c>
      <c r="AC208" s="2">
        <v>6070</v>
      </c>
      <c r="AD208" s="2">
        <v>6170</v>
      </c>
      <c r="AE208" s="2">
        <v>5941</v>
      </c>
      <c r="AF208" s="2">
        <v>5932</v>
      </c>
      <c r="AG208" s="2">
        <v>5803</v>
      </c>
      <c r="AH208" s="2">
        <v>5801</v>
      </c>
      <c r="AI208" s="2">
        <v>5753</v>
      </c>
      <c r="AJ208" s="2">
        <v>6075</v>
      </c>
      <c r="AK208" s="2">
        <v>6030</v>
      </c>
      <c r="AL208" s="2">
        <v>6069</v>
      </c>
      <c r="AM208" s="2">
        <v>6094</v>
      </c>
      <c r="AN208" s="2">
        <v>6044</v>
      </c>
      <c r="AO208" s="2">
        <v>6138</v>
      </c>
      <c r="AP208" s="2">
        <v>6163</v>
      </c>
      <c r="AQ208" s="2">
        <v>5634</v>
      </c>
      <c r="AR208" s="2">
        <v>5502</v>
      </c>
      <c r="AS208" s="2">
        <v>5578</v>
      </c>
      <c r="AT208" s="2">
        <v>5593</v>
      </c>
      <c r="AU208" s="2">
        <v>5551</v>
      </c>
      <c r="AV208" s="2">
        <v>5566</v>
      </c>
      <c r="AW208" s="2">
        <v>5551</v>
      </c>
      <c r="AX208" s="2">
        <v>5599</v>
      </c>
      <c r="AY208" s="2">
        <v>5550</v>
      </c>
      <c r="AZ208" s="2">
        <v>5914</v>
      </c>
      <c r="BA208" s="2">
        <v>5953</v>
      </c>
      <c r="BB208" s="2">
        <v>5903</v>
      </c>
      <c r="BC208" s="2">
        <v>6074</v>
      </c>
      <c r="BD208" s="2">
        <v>6074</v>
      </c>
      <c r="BE208" s="2">
        <v>5740</v>
      </c>
      <c r="BF208" s="2">
        <v>5591</v>
      </c>
      <c r="BG208" s="2">
        <v>5695</v>
      </c>
      <c r="BH208" s="2">
        <v>5766</v>
      </c>
      <c r="BI208" s="2">
        <v>5952</v>
      </c>
      <c r="BJ208" s="2">
        <v>5843</v>
      </c>
      <c r="BK208" s="2">
        <v>6264</v>
      </c>
      <c r="BL208" s="2">
        <v>6536</v>
      </c>
      <c r="BM208" s="2">
        <v>6751</v>
      </c>
      <c r="BN208" s="2">
        <v>6599</v>
      </c>
      <c r="BO208" s="2">
        <v>6279</v>
      </c>
      <c r="BP208" s="2">
        <v>6269</v>
      </c>
      <c r="BQ208" s="2">
        <v>6314</v>
      </c>
      <c r="BR208" s="2">
        <v>6243</v>
      </c>
      <c r="BS208" s="2">
        <v>6429</v>
      </c>
      <c r="BT208" s="2">
        <v>6499</v>
      </c>
      <c r="BU208" s="2">
        <v>6011</v>
      </c>
      <c r="BV208" s="2">
        <v>5980</v>
      </c>
      <c r="BW208" s="2">
        <v>5998</v>
      </c>
      <c r="BX208" s="2">
        <v>5987</v>
      </c>
      <c r="BY208" s="2">
        <v>6120</v>
      </c>
      <c r="BZ208" s="2">
        <v>6092</v>
      </c>
      <c r="CA208" s="2">
        <v>6134</v>
      </c>
      <c r="CB208" s="2">
        <v>6203</v>
      </c>
      <c r="CC208" s="2">
        <v>6320</v>
      </c>
      <c r="CD208" s="2">
        <v>6238</v>
      </c>
      <c r="CE208" s="2">
        <v>6266</v>
      </c>
      <c r="CF208" s="2">
        <v>6318</v>
      </c>
      <c r="CG208" s="2">
        <v>6460</v>
      </c>
      <c r="CH208" s="2">
        <v>6344</v>
      </c>
      <c r="CI208" s="2">
        <v>6093</v>
      </c>
      <c r="CJ208" s="2">
        <v>6131</v>
      </c>
      <c r="CK208" s="2">
        <v>6148</v>
      </c>
      <c r="CL208" s="2">
        <v>6388</v>
      </c>
      <c r="CM208" s="2">
        <v>6288</v>
      </c>
      <c r="CN208" s="2">
        <v>6011</v>
      </c>
      <c r="CO208" s="2">
        <v>5952</v>
      </c>
      <c r="CP208" s="2">
        <v>6105</v>
      </c>
      <c r="CQ208" s="2">
        <v>6196</v>
      </c>
      <c r="CR208" s="2">
        <v>6140</v>
      </c>
      <c r="CS208" s="2">
        <v>5891</v>
      </c>
      <c r="CT208" s="2">
        <v>5945</v>
      </c>
      <c r="CU208" s="2">
        <v>6330</v>
      </c>
      <c r="CV208" s="2">
        <v>6305</v>
      </c>
      <c r="CW208" s="2">
        <v>6206</v>
      </c>
      <c r="CX208" s="2">
        <v>6137</v>
      </c>
      <c r="CY208" s="2">
        <v>6270</v>
      </c>
      <c r="CZ208" s="2">
        <v>6384</v>
      </c>
      <c r="DA208" s="2">
        <v>6557</v>
      </c>
      <c r="DB208" s="2">
        <v>6366</v>
      </c>
      <c r="DC208" s="2">
        <v>6119</v>
      </c>
      <c r="DD208" s="2">
        <v>6479</v>
      </c>
      <c r="DE208" s="2">
        <v>6823</v>
      </c>
      <c r="DF208" s="2">
        <v>6698</v>
      </c>
      <c r="DG208" s="2">
        <v>7039</v>
      </c>
      <c r="DH208" s="2">
        <v>7014</v>
      </c>
      <c r="DI208" s="2">
        <v>7156</v>
      </c>
      <c r="DJ208" s="2">
        <v>6945</v>
      </c>
      <c r="DK208" s="2">
        <v>7013</v>
      </c>
      <c r="DL208" s="2">
        <v>7038</v>
      </c>
      <c r="DM208" s="2">
        <v>7138</v>
      </c>
      <c r="DN208" s="2">
        <v>7080</v>
      </c>
      <c r="DO208" s="2">
        <v>7047</v>
      </c>
      <c r="DP208" s="2">
        <v>6935</v>
      </c>
      <c r="DQ208" s="2">
        <v>7187</v>
      </c>
      <c r="DR208" s="2">
        <v>7610</v>
      </c>
      <c r="DS208" s="2">
        <v>8040</v>
      </c>
      <c r="DT208" s="2">
        <v>7698</v>
      </c>
      <c r="DU208" s="2">
        <v>7553</v>
      </c>
      <c r="DV208" s="2">
        <v>7000</v>
      </c>
      <c r="DW208" s="2">
        <v>6739</v>
      </c>
      <c r="DX208" s="2">
        <v>6647</v>
      </c>
      <c r="DY208" s="2">
        <v>6578</v>
      </c>
      <c r="DZ208" s="2">
        <v>6519</v>
      </c>
      <c r="EA208" s="2">
        <v>6412</v>
      </c>
      <c r="EB208" s="2">
        <v>6427</v>
      </c>
      <c r="EC208" s="2">
        <v>6413</v>
      </c>
      <c r="ED208" s="2">
        <v>6491</v>
      </c>
      <c r="EE208" s="2">
        <v>6452</v>
      </c>
      <c r="EF208" s="2">
        <v>6574</v>
      </c>
      <c r="EG208" s="2">
        <v>6682</v>
      </c>
      <c r="EH208" s="2">
        <v>6652</v>
      </c>
      <c r="EI208" s="2">
        <v>6636</v>
      </c>
      <c r="EJ208" s="2">
        <v>6648</v>
      </c>
      <c r="EK208" s="2">
        <v>6670</v>
      </c>
      <c r="EL208" s="2">
        <v>6642</v>
      </c>
      <c r="EM208" s="2">
        <v>6526</v>
      </c>
      <c r="EN208" s="2">
        <v>6382</v>
      </c>
      <c r="EO208" s="2">
        <v>6177</v>
      </c>
      <c r="EP208" s="2">
        <v>6123</v>
      </c>
      <c r="EQ208" s="2">
        <v>6073</v>
      </c>
      <c r="ER208" s="2">
        <v>6178</v>
      </c>
      <c r="ES208" s="2">
        <v>6052</v>
      </c>
      <c r="ET208" s="2">
        <v>5896</v>
      </c>
      <c r="EU208" s="2">
        <v>5897</v>
      </c>
      <c r="EV208" s="2">
        <v>5925</v>
      </c>
      <c r="EW208" s="2">
        <v>5895</v>
      </c>
      <c r="EX208" s="2">
        <v>5925</v>
      </c>
      <c r="EY208" s="2">
        <v>5906</v>
      </c>
      <c r="EZ208" s="2">
        <v>5972</v>
      </c>
      <c r="FA208" s="2">
        <v>6043</v>
      </c>
      <c r="FB208" s="2">
        <v>5825</v>
      </c>
      <c r="FC208" s="2">
        <v>5849</v>
      </c>
      <c r="FD208" s="2">
        <v>5868</v>
      </c>
      <c r="FE208" s="2">
        <v>5884</v>
      </c>
      <c r="FF208" s="2">
        <v>5860</v>
      </c>
      <c r="FG208" s="2">
        <v>5854</v>
      </c>
      <c r="FH208" s="2">
        <v>5805</v>
      </c>
      <c r="FI208" s="2">
        <v>5745</v>
      </c>
      <c r="FJ208" s="2">
        <v>5733</v>
      </c>
      <c r="FK208" s="2">
        <v>5724</v>
      </c>
      <c r="FL208" s="2">
        <v>5790</v>
      </c>
      <c r="FM208" s="2">
        <v>5706</v>
      </c>
      <c r="FN208" s="2">
        <v>5756</v>
      </c>
      <c r="FO208" s="2">
        <v>5852</v>
      </c>
      <c r="FP208" s="2">
        <v>5854</v>
      </c>
      <c r="FQ208" s="2">
        <v>5820</v>
      </c>
      <c r="FR208" s="2">
        <v>5786</v>
      </c>
      <c r="FS208" s="2">
        <v>5700</v>
      </c>
      <c r="FT208" s="2">
        <v>5723</v>
      </c>
      <c r="FU208" s="2">
        <v>5658</v>
      </c>
      <c r="FV208" s="2">
        <v>5647</v>
      </c>
      <c r="FW208" s="2">
        <v>5625</v>
      </c>
      <c r="FX208" s="2">
        <v>5659</v>
      </c>
      <c r="FY208" s="2">
        <v>5640</v>
      </c>
      <c r="FZ208" s="2">
        <v>5628</v>
      </c>
      <c r="GA208" s="2">
        <v>5571</v>
      </c>
      <c r="GB208" s="2">
        <v>5760</v>
      </c>
      <c r="GC208" s="2">
        <v>5261</v>
      </c>
      <c r="GD208" s="2">
        <v>5176</v>
      </c>
      <c r="GE208" s="2">
        <v>5197</v>
      </c>
      <c r="GF208" s="2">
        <v>5133</v>
      </c>
      <c r="GG208" s="2">
        <v>5054</v>
      </c>
      <c r="GH208" s="2">
        <v>5037</v>
      </c>
      <c r="GI208" s="2">
        <v>5014</v>
      </c>
      <c r="GJ208" s="2">
        <v>4999</v>
      </c>
      <c r="GK208" s="2">
        <v>5074</v>
      </c>
      <c r="GL208" s="2">
        <v>5072</v>
      </c>
      <c r="GM208" s="2">
        <v>4975</v>
      </c>
      <c r="GN208" s="2">
        <v>4848</v>
      </c>
      <c r="GO208" s="2">
        <v>4817</v>
      </c>
      <c r="GP208" s="2">
        <v>4724</v>
      </c>
      <c r="GQ208" s="2">
        <v>4721</v>
      </c>
      <c r="GR208" s="2">
        <v>4679</v>
      </c>
      <c r="GS208" s="2">
        <v>4675</v>
      </c>
      <c r="GT208" s="2">
        <v>4581</v>
      </c>
      <c r="GU208" s="2">
        <v>4511</v>
      </c>
      <c r="GV208" s="2">
        <v>4583</v>
      </c>
      <c r="GW208" s="2">
        <v>4706</v>
      </c>
      <c r="GX208" s="2">
        <v>4670</v>
      </c>
      <c r="GY208" s="2">
        <v>4576</v>
      </c>
      <c r="GZ208" s="2">
        <v>4523</v>
      </c>
      <c r="HA208" s="2">
        <v>4225</v>
      </c>
      <c r="HB208" s="2">
        <v>4209</v>
      </c>
      <c r="HC208" s="2">
        <v>4323</v>
      </c>
      <c r="HD208" s="2">
        <v>4335</v>
      </c>
      <c r="HE208" s="2">
        <v>4419</v>
      </c>
      <c r="HF208" s="2">
        <v>4487</v>
      </c>
      <c r="HG208" s="2">
        <v>4414</v>
      </c>
      <c r="HH208" s="2">
        <v>4390</v>
      </c>
      <c r="HI208" s="2">
        <v>4453</v>
      </c>
      <c r="HJ208" s="2">
        <v>4500</v>
      </c>
      <c r="HK208" s="2">
        <v>4460</v>
      </c>
      <c r="HL208" s="2">
        <v>4505</v>
      </c>
      <c r="HM208" s="2">
        <v>4581</v>
      </c>
      <c r="HN208" s="2">
        <v>4615</v>
      </c>
      <c r="HO208" s="2">
        <v>4573</v>
      </c>
      <c r="HP208" s="2">
        <v>4577</v>
      </c>
      <c r="HQ208" s="2">
        <v>4594</v>
      </c>
      <c r="HR208" s="2">
        <v>4553</v>
      </c>
      <c r="HS208" s="2">
        <v>4534</v>
      </c>
      <c r="HT208" s="2">
        <v>4541</v>
      </c>
      <c r="HU208" s="2">
        <v>4458</v>
      </c>
      <c r="HV208" s="2">
        <v>4484</v>
      </c>
      <c r="HW208" s="2">
        <v>4449</v>
      </c>
      <c r="HX208" s="2">
        <v>4416</v>
      </c>
      <c r="HY208" s="2">
        <v>4380</v>
      </c>
      <c r="HZ208" s="2">
        <v>4336</v>
      </c>
      <c r="IA208" s="2">
        <v>4339</v>
      </c>
      <c r="IB208" s="2">
        <v>4378</v>
      </c>
      <c r="IC208" s="2">
        <v>4308</v>
      </c>
      <c r="ID208" s="2">
        <v>4295</v>
      </c>
      <c r="IE208" s="2">
        <v>4316</v>
      </c>
      <c r="IF208" s="2">
        <v>4312</v>
      </c>
      <c r="IG208" s="2">
        <v>4304</v>
      </c>
      <c r="IH208" s="2">
        <v>4244</v>
      </c>
      <c r="II208" s="2">
        <v>4225</v>
      </c>
      <c r="IJ208" s="2">
        <v>4266</v>
      </c>
      <c r="IK208" s="2">
        <v>4273</v>
      </c>
      <c r="IL208" s="2">
        <v>4206</v>
      </c>
      <c r="IM208" s="2">
        <v>4205</v>
      </c>
      <c r="IN208" s="2">
        <v>4172</v>
      </c>
      <c r="IO208" s="2">
        <v>3935</v>
      </c>
      <c r="IP208" s="2">
        <v>3864</v>
      </c>
      <c r="IQ208" s="2">
        <v>3941</v>
      </c>
      <c r="IR208" s="2">
        <v>3793</v>
      </c>
      <c r="IS208" s="2">
        <v>3734</v>
      </c>
      <c r="IT208" s="2">
        <v>3790</v>
      </c>
    </row>
    <row r="209" spans="1:254">
      <c r="A209" s="62" t="s">
        <v>410</v>
      </c>
      <c r="B209" s="1" t="inlineStr">
        <is>
          <t>キーエンス</t>
        </is>
      </c>
      <c r="C209" s="54">
        <v>85320</v>
      </c>
      <c r="D209" s="16"/>
      <c r="E209" s="2">
        <v>87920</v>
      </c>
      <c r="F209" s="2">
        <v>87590</v>
      </c>
      <c r="G209" s="2">
        <v>83440</v>
      </c>
      <c r="H209" s="2">
        <v>81820</v>
      </c>
      <c r="I209" s="2">
        <v>83520</v>
      </c>
      <c r="J209" s="2">
        <v>80320</v>
      </c>
      <c r="K209" s="2">
        <v>81890</v>
      </c>
      <c r="L209" s="2">
        <v>72600</v>
      </c>
      <c r="M209" s="2">
        <v>74170</v>
      </c>
      <c r="N209" s="2">
        <v>72100</v>
      </c>
      <c r="O209" s="2">
        <v>73170</v>
      </c>
      <c r="P209" s="2">
        <v>73830</v>
      </c>
      <c r="Q209" s="2">
        <v>72590</v>
      </c>
      <c r="R209" s="2">
        <v>72450</v>
      </c>
      <c r="S209" s="2">
        <v>75430</v>
      </c>
      <c r="T209" s="2">
        <v>76780</v>
      </c>
      <c r="U209" s="2">
        <v>76700</v>
      </c>
      <c r="V209" s="2">
        <v>77460</v>
      </c>
      <c r="W209" s="2">
        <v>77480</v>
      </c>
      <c r="X209" s="2">
        <v>76190</v>
      </c>
      <c r="Y209" s="2">
        <v>77320</v>
      </c>
      <c r="Z209" s="2">
        <v>80550</v>
      </c>
      <c r="AA209" s="2">
        <v>82030</v>
      </c>
      <c r="AB209" s="2">
        <v>80390</v>
      </c>
      <c r="AC209" s="2">
        <v>82080</v>
      </c>
      <c r="AD209" s="2">
        <v>82400</v>
      </c>
      <c r="AE209" s="2">
        <v>82320</v>
      </c>
      <c r="AF209" s="2">
        <v>78200</v>
      </c>
      <c r="AG209" s="2">
        <v>77640</v>
      </c>
      <c r="AH209" s="2">
        <v>78690</v>
      </c>
      <c r="AI209" s="2">
        <v>77000</v>
      </c>
      <c r="AJ209" s="2">
        <v>78160</v>
      </c>
      <c r="AK209" s="2">
        <v>78890</v>
      </c>
      <c r="AL209" s="2">
        <v>77700</v>
      </c>
      <c r="AM209" s="2">
        <v>77820</v>
      </c>
      <c r="AN209" s="2">
        <v>76250</v>
      </c>
      <c r="AO209" s="2">
        <v>76090</v>
      </c>
      <c r="AP209" s="2">
        <v>76740</v>
      </c>
      <c r="AQ209" s="2">
        <v>73460</v>
      </c>
      <c r="AR209" s="2">
        <v>71660</v>
      </c>
      <c r="AS209" s="2">
        <v>73890</v>
      </c>
      <c r="AT209" s="2">
        <v>75200</v>
      </c>
      <c r="AU209" s="2">
        <v>75030</v>
      </c>
      <c r="AV209" s="2">
        <v>78800</v>
      </c>
      <c r="AW209" s="2">
        <v>80870</v>
      </c>
      <c r="AX209" s="2">
        <v>81100</v>
      </c>
      <c r="AY209" s="2">
        <v>79400</v>
      </c>
      <c r="AZ209" s="2">
        <v>81370</v>
      </c>
      <c r="BA209" s="2">
        <v>81380</v>
      </c>
      <c r="BB209" s="2">
        <v>77000</v>
      </c>
      <c r="BC209" s="2">
        <v>77330</v>
      </c>
      <c r="BD209" s="2">
        <v>79020</v>
      </c>
      <c r="BE209" s="2">
        <v>79740</v>
      </c>
      <c r="BF209" s="2">
        <v>80220</v>
      </c>
      <c r="BG209" s="2">
        <v>77840</v>
      </c>
      <c r="BH209" s="2">
        <v>75410</v>
      </c>
      <c r="BI209" s="2">
        <v>76670</v>
      </c>
      <c r="BJ209" s="2">
        <v>77190</v>
      </c>
      <c r="BK209" s="2">
        <v>78840</v>
      </c>
      <c r="BL209" s="2">
        <v>79680</v>
      </c>
      <c r="BM209" s="2">
        <v>79830</v>
      </c>
      <c r="BN209" s="2">
        <v>83000</v>
      </c>
      <c r="BO209" s="2">
        <v>83460</v>
      </c>
      <c r="BP209" s="2">
        <v>84170</v>
      </c>
      <c r="BQ209" s="2">
        <v>81720</v>
      </c>
      <c r="BR209" s="2">
        <v>76790</v>
      </c>
      <c r="BS209" s="2">
        <v>73980</v>
      </c>
      <c r="BT209" s="2">
        <v>76100</v>
      </c>
      <c r="BU209" s="2">
        <v>73180</v>
      </c>
      <c r="BV209" s="2">
        <v>64190</v>
      </c>
      <c r="BW209" s="2">
        <v>64700</v>
      </c>
      <c r="BX209" s="2">
        <v>64340</v>
      </c>
      <c r="BY209" s="2">
        <v>64600</v>
      </c>
      <c r="BZ209" s="2">
        <v>64360</v>
      </c>
      <c r="CA209" s="2">
        <v>64150</v>
      </c>
      <c r="CB209" s="2">
        <v>63660</v>
      </c>
      <c r="CC209" s="2">
        <v>62940</v>
      </c>
      <c r="CD209" s="2">
        <v>64100</v>
      </c>
      <c r="CE209" s="2">
        <v>63760</v>
      </c>
      <c r="CF209" s="2">
        <v>62500</v>
      </c>
      <c r="CG209" s="2">
        <v>61960</v>
      </c>
      <c r="CH209" s="2">
        <v>60960</v>
      </c>
      <c r="CI209" s="2">
        <v>58550</v>
      </c>
      <c r="CJ209" s="2">
        <v>59080</v>
      </c>
      <c r="CK209" s="2">
        <v>58270</v>
      </c>
      <c r="CL209" s="2">
        <v>59100</v>
      </c>
      <c r="CM209" s="2">
        <v>57990</v>
      </c>
      <c r="CN209" s="2">
        <v>55980</v>
      </c>
      <c r="CO209" s="2">
        <v>55800</v>
      </c>
      <c r="CP209" s="2">
        <v>57700</v>
      </c>
      <c r="CQ209" s="2">
        <v>58660</v>
      </c>
      <c r="CR209" s="2">
        <v>58650</v>
      </c>
      <c r="CS209" s="2">
        <v>57850</v>
      </c>
      <c r="CT209" s="2">
        <v>58860</v>
      </c>
      <c r="CU209" s="2">
        <v>60170</v>
      </c>
      <c r="CV209" s="2">
        <v>60880</v>
      </c>
      <c r="CW209" s="2">
        <v>60470</v>
      </c>
      <c r="CX209" s="2">
        <v>60230</v>
      </c>
      <c r="CY209" s="2">
        <v>60980</v>
      </c>
      <c r="CZ209" s="2">
        <v>62060</v>
      </c>
      <c r="DA209" s="2">
        <v>62570</v>
      </c>
      <c r="DB209" s="2">
        <v>60650</v>
      </c>
      <c r="DC209" s="2">
        <v>59600</v>
      </c>
      <c r="DD209" s="2">
        <v>62110</v>
      </c>
      <c r="DE209" s="2">
        <v>62720</v>
      </c>
      <c r="DF209" s="2">
        <v>62610</v>
      </c>
      <c r="DG209" s="2">
        <v>63980</v>
      </c>
      <c r="DH209" s="2">
        <v>64560</v>
      </c>
      <c r="DI209" s="2">
        <v>66250</v>
      </c>
      <c r="DJ209" s="2">
        <v>67100</v>
      </c>
      <c r="DK209" s="2">
        <v>68610</v>
      </c>
      <c r="DL209" s="2">
        <v>64690</v>
      </c>
      <c r="DM209" s="2">
        <v>62380</v>
      </c>
      <c r="DN209" s="2">
        <v>60420</v>
      </c>
      <c r="DO209" s="2">
        <v>58730</v>
      </c>
      <c r="DP209" s="2">
        <v>58450</v>
      </c>
      <c r="DQ209" s="2">
        <v>58410</v>
      </c>
      <c r="DR209" s="2">
        <v>57360</v>
      </c>
      <c r="DS209" s="2">
        <v>58340</v>
      </c>
      <c r="DT209" s="2">
        <v>56630</v>
      </c>
      <c r="DU209" s="2">
        <v>55860</v>
      </c>
      <c r="DV209" s="2">
        <v>54020</v>
      </c>
      <c r="DW209" s="2">
        <v>53800</v>
      </c>
      <c r="DX209" s="2">
        <v>56680</v>
      </c>
      <c r="DY209" s="2">
        <v>57150</v>
      </c>
      <c r="DZ209" s="2">
        <v>57000</v>
      </c>
      <c r="EA209" s="2">
        <v>57660</v>
      </c>
      <c r="EB209" s="2">
        <v>58970</v>
      </c>
      <c r="EC209" s="2">
        <v>58940</v>
      </c>
      <c r="ED209" s="2">
        <v>58980</v>
      </c>
      <c r="EE209" s="2">
        <v>58690</v>
      </c>
      <c r="EF209" s="2">
        <v>60730</v>
      </c>
      <c r="EG209" s="2">
        <v>60050</v>
      </c>
      <c r="EH209" s="2">
        <v>59630</v>
      </c>
      <c r="EI209" s="2">
        <v>61360</v>
      </c>
      <c r="EJ209" s="2">
        <v>61380</v>
      </c>
      <c r="EK209" s="2">
        <v>61860</v>
      </c>
      <c r="EL209" s="2">
        <v>60910</v>
      </c>
      <c r="EM209" s="2">
        <v>59740</v>
      </c>
      <c r="EN209" s="2">
        <v>59400</v>
      </c>
      <c r="EO209" s="2">
        <v>57900</v>
      </c>
      <c r="EP209" s="2">
        <v>56320</v>
      </c>
      <c r="EQ209" s="2">
        <v>56950</v>
      </c>
      <c r="ER209" s="2">
        <v>57920</v>
      </c>
      <c r="ES209" s="2">
        <v>58170</v>
      </c>
      <c r="ET209" s="2">
        <v>56990</v>
      </c>
      <c r="EU209" s="2">
        <v>57210</v>
      </c>
      <c r="EV209" s="2">
        <v>57570</v>
      </c>
      <c r="EW209" s="2">
        <v>57590</v>
      </c>
      <c r="EX209" s="2">
        <v>58190</v>
      </c>
      <c r="EY209" s="2">
        <v>57980</v>
      </c>
      <c r="EZ209" s="2">
        <v>56900</v>
      </c>
      <c r="FA209" s="2">
        <v>56920</v>
      </c>
      <c r="FB209" s="2">
        <v>56180</v>
      </c>
      <c r="FC209" s="2">
        <v>55690</v>
      </c>
      <c r="FD209" s="2">
        <v>56290</v>
      </c>
      <c r="FE209" s="2">
        <v>56700</v>
      </c>
      <c r="FF209" s="2">
        <v>56370</v>
      </c>
      <c r="FG209" s="2">
        <v>56130</v>
      </c>
      <c r="FH209" s="2">
        <v>55960</v>
      </c>
      <c r="FI209" s="2">
        <v>54370</v>
      </c>
      <c r="FJ209" s="2">
        <v>55050</v>
      </c>
      <c r="FK209" s="2">
        <v>55200</v>
      </c>
      <c r="FL209" s="2">
        <v>56050</v>
      </c>
      <c r="FM209" s="2">
        <v>52800</v>
      </c>
      <c r="FN209" s="2">
        <v>52370</v>
      </c>
      <c r="FO209" s="2">
        <v>53130</v>
      </c>
      <c r="FP209" s="2">
        <v>53270</v>
      </c>
      <c r="FQ209" s="2">
        <v>53820</v>
      </c>
      <c r="FR209" s="2">
        <v>53830</v>
      </c>
      <c r="FS209" s="2">
        <v>55180</v>
      </c>
      <c r="FT209" s="2">
        <v>54460</v>
      </c>
      <c r="FU209" s="2">
        <v>54660</v>
      </c>
      <c r="FV209" s="2">
        <v>53840</v>
      </c>
      <c r="FW209" s="2">
        <v>54280</v>
      </c>
      <c r="FX209" s="2">
        <v>55510</v>
      </c>
      <c r="FY209" s="2">
        <v>55680</v>
      </c>
      <c r="FZ209" s="2">
        <v>56400</v>
      </c>
      <c r="GA209" s="2">
        <v>56590</v>
      </c>
      <c r="GB209" s="2">
        <v>55400</v>
      </c>
      <c r="GC209" s="2">
        <v>55580</v>
      </c>
      <c r="GD209" s="2">
        <v>56730</v>
      </c>
      <c r="GE209" s="2">
        <v>56400</v>
      </c>
      <c r="GF209" s="2">
        <v>56400</v>
      </c>
      <c r="GG209" s="2">
        <v>57150</v>
      </c>
      <c r="GH209" s="2">
        <v>59740</v>
      </c>
      <c r="GI209" s="2">
        <v>63190</v>
      </c>
      <c r="GJ209" s="2">
        <v>62050</v>
      </c>
      <c r="GK209" s="2">
        <v>61650</v>
      </c>
      <c r="GL209" s="2">
        <v>62590</v>
      </c>
      <c r="GM209" s="2">
        <v>61640</v>
      </c>
      <c r="GN209" s="2">
        <v>60480</v>
      </c>
      <c r="GO209" s="2">
        <v>61160</v>
      </c>
      <c r="GP209" s="2">
        <v>61570</v>
      </c>
      <c r="GQ209" s="2">
        <v>61500</v>
      </c>
      <c r="GR209" s="2">
        <v>59090</v>
      </c>
      <c r="GS209" s="2">
        <v>58950</v>
      </c>
      <c r="GT209" s="2">
        <v>58420</v>
      </c>
      <c r="GU209" s="2">
        <v>59310</v>
      </c>
      <c r="GV209" s="2">
        <v>60600</v>
      </c>
      <c r="GW209" s="2">
        <v>59850</v>
      </c>
      <c r="GX209" s="2">
        <v>60450</v>
      </c>
      <c r="GY209" s="2">
        <v>62300</v>
      </c>
      <c r="GZ209" s="2">
        <v>60770</v>
      </c>
      <c r="HA209" s="2">
        <v>57000</v>
      </c>
      <c r="HB209" s="2">
        <v>56820</v>
      </c>
      <c r="HC209" s="2">
        <v>55640</v>
      </c>
      <c r="HD209" s="2">
        <v>55480</v>
      </c>
      <c r="HE209" s="2">
        <v>56200</v>
      </c>
      <c r="HF209" s="2">
        <v>56020</v>
      </c>
      <c r="HG209" s="2">
        <v>55750</v>
      </c>
      <c r="HH209" s="2">
        <v>56090</v>
      </c>
      <c r="HI209" s="2">
        <v>56350</v>
      </c>
      <c r="HJ209" s="2">
        <v>57800</v>
      </c>
      <c r="HK209" s="2">
        <v>57080</v>
      </c>
      <c r="HL209" s="2">
        <v>57080</v>
      </c>
      <c r="HM209" s="2">
        <v>57570</v>
      </c>
      <c r="HN209" s="2">
        <v>56490</v>
      </c>
      <c r="HO209" s="2">
        <v>55970</v>
      </c>
      <c r="HP209" s="2">
        <v>55740</v>
      </c>
      <c r="HQ209" s="2">
        <v>56580</v>
      </c>
      <c r="HR209" s="2">
        <v>58050</v>
      </c>
      <c r="HS209" s="2">
        <v>57010</v>
      </c>
      <c r="HT209" s="2">
        <v>57490</v>
      </c>
      <c r="HU209" s="2">
        <v>58330</v>
      </c>
      <c r="HV209" s="2">
        <v>57270</v>
      </c>
      <c r="HW209" s="2">
        <v>56970</v>
      </c>
      <c r="HX209" s="2">
        <v>56950</v>
      </c>
      <c r="HY209" s="2">
        <v>57350</v>
      </c>
      <c r="HZ209" s="2">
        <v>57450</v>
      </c>
      <c r="IA209" s="2">
        <v>57240</v>
      </c>
      <c r="IB209" s="2">
        <v>57730</v>
      </c>
      <c r="IC209" s="2">
        <v>56450</v>
      </c>
      <c r="ID209" s="2">
        <v>57380</v>
      </c>
      <c r="IE209" s="2">
        <v>57800</v>
      </c>
      <c r="IF209" s="2">
        <v>56870</v>
      </c>
      <c r="IG209" s="2">
        <v>56890</v>
      </c>
      <c r="IH209" s="2">
        <v>55720</v>
      </c>
      <c r="II209" s="2">
        <v>55880</v>
      </c>
      <c r="IJ209" s="2">
        <v>57870</v>
      </c>
      <c r="IK209" s="2">
        <v>57230</v>
      </c>
      <c r="IL209" s="2">
        <v>56500</v>
      </c>
      <c r="IM209" s="2">
        <v>55860</v>
      </c>
      <c r="IN209" s="2">
        <v>55980</v>
      </c>
      <c r="IO209" s="2">
        <v>57790</v>
      </c>
      <c r="IP209" s="2">
        <v>57070</v>
      </c>
      <c r="IQ209" s="2">
        <v>57690</v>
      </c>
      <c r="IR209" s="2">
        <v>55850</v>
      </c>
      <c r="IS209" s="2">
        <v>56020</v>
      </c>
      <c r="IT209" s="2">
        <v>57900</v>
      </c>
    </row>
    <row r="210" spans="1:254">
      <c r="A210" s="62" t="s">
        <v>411</v>
      </c>
      <c r="B210" s="1" t="s">
        <v>412</v>
      </c>
      <c r="C210" s="54">
        <v>7270</v>
      </c>
      <c r="D210" s="16">
        <v>-210</v>
      </c>
      <c r="E210" s="2">
        <v>7480</v>
      </c>
      <c r="F210" s="2">
        <v>7430</v>
      </c>
      <c r="G210" s="2">
        <v>6950</v>
      </c>
      <c r="H210" s="2">
        <v>6390</v>
      </c>
      <c r="I210" s="2">
        <v>6300</v>
      </c>
      <c r="J210" s="2">
        <v>5810</v>
      </c>
      <c r="K210" s="2">
        <v>5930</v>
      </c>
      <c r="L210" s="2">
        <v>6270</v>
      </c>
      <c r="M210" s="2">
        <v>6820</v>
      </c>
      <c r="N210" s="2">
        <v>6840</v>
      </c>
      <c r="O210" s="2">
        <v>7130</v>
      </c>
      <c r="P210" s="2">
        <v>7180</v>
      </c>
      <c r="Q210" s="2">
        <v>6630</v>
      </c>
      <c r="R210" s="2">
        <v>6910</v>
      </c>
      <c r="S210" s="2">
        <v>7320</v>
      </c>
      <c r="T210" s="2">
        <v>7680</v>
      </c>
      <c r="U210" s="2">
        <v>7550</v>
      </c>
      <c r="V210" s="2">
        <v>8070</v>
      </c>
      <c r="W210" s="2">
        <v>8200</v>
      </c>
      <c r="X210" s="2">
        <v>7930</v>
      </c>
      <c r="Y210" s="2">
        <v>8090</v>
      </c>
      <c r="Z210" s="2">
        <v>8730</v>
      </c>
      <c r="AA210" s="2">
        <v>9150</v>
      </c>
      <c r="AB210" s="2">
        <v>8840</v>
      </c>
      <c r="AC210" s="2">
        <v>8470</v>
      </c>
      <c r="AD210" s="2">
        <v>8080</v>
      </c>
      <c r="AE210" s="2">
        <v>7970</v>
      </c>
      <c r="AF210" s="2">
        <v>7130</v>
      </c>
      <c r="AG210" s="2">
        <v>7910</v>
      </c>
      <c r="AH210" s="2">
        <v>8050</v>
      </c>
      <c r="AI210" s="2">
        <v>8070</v>
      </c>
      <c r="AJ210" s="2">
        <v>8750</v>
      </c>
      <c r="AK210" s="2">
        <v>8870</v>
      </c>
      <c r="AL210" s="2">
        <v>7980</v>
      </c>
      <c r="AM210" s="2">
        <v>8240</v>
      </c>
      <c r="AN210" s="2">
        <v>7890</v>
      </c>
      <c r="AO210" s="2">
        <v>7160</v>
      </c>
      <c r="AP210" s="2">
        <v>6920</v>
      </c>
      <c r="AQ210" s="2">
        <v>6890</v>
      </c>
      <c r="AR210" s="2">
        <v>6300</v>
      </c>
      <c r="AS210" s="2">
        <v>6750</v>
      </c>
      <c r="AT210" s="2">
        <v>7280</v>
      </c>
      <c r="AU210" s="2">
        <v>7440</v>
      </c>
      <c r="AV210" s="2">
        <v>7220</v>
      </c>
      <c r="AW210" s="2">
        <v>7450</v>
      </c>
      <c r="AX210" s="2">
        <v>7720</v>
      </c>
      <c r="AY210" s="2">
        <v>7560</v>
      </c>
      <c r="AZ210" s="2">
        <v>8140</v>
      </c>
      <c r="BA210" s="2">
        <v>7970</v>
      </c>
      <c r="BB210" s="2">
        <v>7870</v>
      </c>
      <c r="BC210" s="2">
        <v>8400</v>
      </c>
      <c r="BD210" s="2">
        <v>8080</v>
      </c>
      <c r="BE210" s="2">
        <v>7850</v>
      </c>
      <c r="BF210" s="2">
        <v>7180</v>
      </c>
      <c r="BG210" s="2">
        <v>6590</v>
      </c>
      <c r="BH210" s="2">
        <v>6050</v>
      </c>
      <c r="BI210" s="2">
        <v>6720</v>
      </c>
      <c r="BJ210" s="2">
        <v>7070</v>
      </c>
      <c r="BK210" s="2">
        <v>7380</v>
      </c>
      <c r="BL210" s="2">
        <v>7230</v>
      </c>
      <c r="BM210" s="2">
        <v>7060</v>
      </c>
      <c r="BN210" s="2">
        <v>6750</v>
      </c>
      <c r="BO210" s="2">
        <v>6560</v>
      </c>
      <c r="BP210" s="2">
        <v>6280</v>
      </c>
      <c r="BQ210" s="2">
        <v>5750</v>
      </c>
      <c r="BR210" s="2">
        <v>5290</v>
      </c>
      <c r="BS210" s="2">
        <v>5310</v>
      </c>
      <c r="BT210" s="2">
        <v>4930</v>
      </c>
      <c r="BU210" s="2">
        <v>4895</v>
      </c>
      <c r="BV210" s="2">
        <v>4330</v>
      </c>
      <c r="BW210" s="2">
        <v>4465</v>
      </c>
      <c r="BX210" s="2">
        <v>4425</v>
      </c>
      <c r="BY210" s="2">
        <v>4710</v>
      </c>
      <c r="BZ210" s="2">
        <v>4675</v>
      </c>
      <c r="CA210" s="2">
        <v>4585</v>
      </c>
      <c r="CB210" s="2">
        <v>4815</v>
      </c>
      <c r="CC210" s="2">
        <v>4405</v>
      </c>
      <c r="CD210" s="2">
        <v>4255</v>
      </c>
      <c r="CE210" s="2">
        <v>4225</v>
      </c>
      <c r="CF210" s="2">
        <v>4040</v>
      </c>
      <c r="CG210" s="2">
        <v>4140</v>
      </c>
      <c r="CH210" s="2">
        <v>4155</v>
      </c>
      <c r="CI210" s="2">
        <v>3870</v>
      </c>
      <c r="CJ210" s="2">
        <v>3870</v>
      </c>
      <c r="CK210" s="2">
        <v>3725</v>
      </c>
      <c r="CL210" s="2">
        <v>3780</v>
      </c>
      <c r="CM210" s="2">
        <v>3670</v>
      </c>
      <c r="CN210" s="2">
        <v>3610</v>
      </c>
      <c r="CO210" s="2">
        <v>3895</v>
      </c>
      <c r="CP210" s="2">
        <v>4125</v>
      </c>
      <c r="CQ210" s="2">
        <v>4285</v>
      </c>
      <c r="CR210" s="2">
        <v>4095</v>
      </c>
      <c r="CS210" s="2">
        <v>4005</v>
      </c>
      <c r="CT210" s="2">
        <v>3915</v>
      </c>
      <c r="CU210" s="2">
        <v>4340</v>
      </c>
      <c r="CV210" s="2">
        <v>4380</v>
      </c>
      <c r="CW210" s="2">
        <v>4445</v>
      </c>
      <c r="CX210" s="2">
        <v>4295</v>
      </c>
      <c r="CY210" s="2">
        <v>4235</v>
      </c>
      <c r="CZ210" s="2">
        <v>4310</v>
      </c>
      <c r="DA210" s="2">
        <v>4395</v>
      </c>
      <c r="DB210" s="2">
        <v>4180</v>
      </c>
      <c r="DC210" s="2">
        <v>4000</v>
      </c>
      <c r="DD210" s="2">
        <v>4300</v>
      </c>
      <c r="DE210" s="2">
        <v>4530</v>
      </c>
      <c r="DF210" s="2">
        <v>4695</v>
      </c>
      <c r="DG210" s="2">
        <v>4935</v>
      </c>
      <c r="DH210" s="2">
        <v>4715</v>
      </c>
      <c r="DI210" s="2">
        <v>4715</v>
      </c>
      <c r="DJ210" s="2">
        <v>4690</v>
      </c>
      <c r="DK210" s="2">
        <v>4830</v>
      </c>
      <c r="DL210" s="2">
        <v>4790</v>
      </c>
      <c r="DM210" s="2">
        <v>4415</v>
      </c>
      <c r="DN210" s="2">
        <v>3865</v>
      </c>
      <c r="DO210" s="2">
        <v>3885</v>
      </c>
      <c r="DP210" s="2">
        <v>3870</v>
      </c>
      <c r="DQ210" s="2">
        <v>3895</v>
      </c>
      <c r="DR210" s="2">
        <v>3865</v>
      </c>
      <c r="DS210" s="2">
        <v>4070</v>
      </c>
      <c r="DT210" s="2">
        <v>3800</v>
      </c>
      <c r="DU210" s="2">
        <v>3665</v>
      </c>
      <c r="DV210" s="2">
        <v>3490</v>
      </c>
      <c r="DW210" s="2">
        <v>3550</v>
      </c>
      <c r="DX210" s="2">
        <v>3460</v>
      </c>
      <c r="DY210" s="2">
        <v>3560</v>
      </c>
      <c r="DZ210" s="2">
        <v>3460</v>
      </c>
      <c r="EA210" s="2">
        <v>3465</v>
      </c>
      <c r="EB210" s="2">
        <v>3530</v>
      </c>
      <c r="EC210" s="2">
        <v>3560</v>
      </c>
      <c r="ED210" s="2">
        <v>3795</v>
      </c>
      <c r="EE210" s="2">
        <v>3660</v>
      </c>
      <c r="EF210" s="2">
        <v>3765</v>
      </c>
      <c r="EG210" s="2">
        <v>3940</v>
      </c>
      <c r="EH210" s="2">
        <v>3930</v>
      </c>
      <c r="EI210" s="2">
        <v>4000</v>
      </c>
      <c r="EJ210" s="2">
        <v>3995</v>
      </c>
      <c r="EK210" s="2">
        <v>4035</v>
      </c>
      <c r="EL210" s="2">
        <v>3905</v>
      </c>
      <c r="EM210" s="2">
        <v>3900</v>
      </c>
      <c r="EN210" s="2">
        <v>3705</v>
      </c>
      <c r="EO210" s="2">
        <v>3750</v>
      </c>
      <c r="EP210" s="2">
        <v>3795</v>
      </c>
      <c r="EQ210" s="2">
        <v>3915</v>
      </c>
      <c r="ER210" s="2">
        <v>3975</v>
      </c>
      <c r="ES210" s="2">
        <v>3890</v>
      </c>
      <c r="ET210" s="2">
        <v>3795</v>
      </c>
      <c r="EU210" s="2">
        <v>3730</v>
      </c>
      <c r="EV210" s="2">
        <v>3595</v>
      </c>
      <c r="EW210" s="2">
        <v>3535</v>
      </c>
      <c r="EX210" s="2">
        <v>3600</v>
      </c>
      <c r="EY210" s="2">
        <v>3595</v>
      </c>
      <c r="EZ210" s="2">
        <v>3745</v>
      </c>
      <c r="FA210" s="2">
        <v>3565</v>
      </c>
      <c r="FB210" s="2">
        <v>3595</v>
      </c>
      <c r="FC210" s="2">
        <v>3720</v>
      </c>
      <c r="FD210" s="2">
        <v>3835</v>
      </c>
      <c r="FE210" s="2">
        <v>4000</v>
      </c>
      <c r="FF210" s="2">
        <v>4065</v>
      </c>
      <c r="FG210" s="2">
        <v>3875</v>
      </c>
      <c r="FH210" s="2">
        <v>3940</v>
      </c>
      <c r="FI210" s="2">
        <v>3875</v>
      </c>
      <c r="FJ210" s="2">
        <v>3795</v>
      </c>
      <c r="FK210" s="2">
        <v>3915</v>
      </c>
      <c r="FL210" s="2">
        <v>3730</v>
      </c>
      <c r="FM210" s="2">
        <v>3255</v>
      </c>
      <c r="FN210" s="2">
        <v>3300</v>
      </c>
      <c r="FO210" s="2">
        <v>3155</v>
      </c>
      <c r="FP210" s="2">
        <v>3090</v>
      </c>
      <c r="FQ210" s="2">
        <v>3050</v>
      </c>
      <c r="FR210" s="2">
        <v>2902</v>
      </c>
      <c r="FS210" s="2">
        <v>2918</v>
      </c>
      <c r="FT210" s="2">
        <v>2807</v>
      </c>
      <c r="FU210" s="2">
        <v>2950</v>
      </c>
      <c r="FV210" s="2">
        <v>2765</v>
      </c>
      <c r="FW210" s="2">
        <v>2703</v>
      </c>
      <c r="FX210" s="2">
        <v>2780</v>
      </c>
      <c r="FY210" s="2">
        <v>2843</v>
      </c>
      <c r="FZ210" s="2">
        <v>2959</v>
      </c>
      <c r="GA210" s="2">
        <v>2735</v>
      </c>
      <c r="GB210" s="2">
        <v>2762</v>
      </c>
      <c r="GC210" s="2">
        <v>2748</v>
      </c>
      <c r="GD210" s="2">
        <v>2778</v>
      </c>
      <c r="GE210" s="2">
        <v>2845</v>
      </c>
      <c r="GF210" s="2">
        <v>2796</v>
      </c>
      <c r="GG210" s="2">
        <v>2996</v>
      </c>
      <c r="GH210" s="2">
        <v>2867</v>
      </c>
      <c r="GI210" s="2">
        <v>2960</v>
      </c>
      <c r="GJ210" s="2">
        <v>3050</v>
      </c>
      <c r="GK210" s="2">
        <v>3055</v>
      </c>
      <c r="GL210" s="2">
        <v>3180</v>
      </c>
      <c r="GM210" s="2">
        <v>3185</v>
      </c>
      <c r="GN210" s="2">
        <v>3170</v>
      </c>
      <c r="GO210" s="2">
        <v>3340</v>
      </c>
      <c r="GP210" s="2">
        <v>3325</v>
      </c>
      <c r="GQ210" s="2">
        <v>3250</v>
      </c>
      <c r="GR210" s="2">
        <v>3200</v>
      </c>
      <c r="GS210" s="2">
        <v>3220</v>
      </c>
      <c r="GT210" s="2">
        <v>3245</v>
      </c>
      <c r="GU210" s="2">
        <v>3390</v>
      </c>
      <c r="GV210" s="2">
        <v>3580</v>
      </c>
      <c r="GW210" s="2">
        <v>3450</v>
      </c>
      <c r="GX210" s="2">
        <v>2996</v>
      </c>
      <c r="GY210" s="2">
        <v>2895</v>
      </c>
      <c r="GZ210" s="2">
        <v>2849</v>
      </c>
      <c r="HA210" s="2">
        <v>2785</v>
      </c>
      <c r="HB210" s="2">
        <v>2643</v>
      </c>
      <c r="HC210" s="2">
        <v>2630</v>
      </c>
      <c r="HD210" s="2">
        <v>2677</v>
      </c>
      <c r="HE210" s="2">
        <v>2715</v>
      </c>
      <c r="HF210" s="2">
        <v>2837</v>
      </c>
      <c r="HG210" s="2">
        <v>2888</v>
      </c>
      <c r="HH210" s="2">
        <v>3020</v>
      </c>
      <c r="HI210" s="2">
        <v>3170</v>
      </c>
      <c r="HJ210" s="2">
        <v>3295</v>
      </c>
      <c r="HK210" s="2">
        <v>3225</v>
      </c>
      <c r="HL210" s="2">
        <v>2805</v>
      </c>
      <c r="HM210" s="2">
        <v>2621</v>
      </c>
      <c r="HN210" s="2">
        <v>2556</v>
      </c>
      <c r="HO210" s="2">
        <v>2494</v>
      </c>
      <c r="HP210" s="2">
        <v>2498</v>
      </c>
      <c r="HQ210" s="2">
        <v>2599</v>
      </c>
      <c r="HR210" s="2">
        <v>2585</v>
      </c>
      <c r="HS210" s="2">
        <v>2432</v>
      </c>
      <c r="HT210" s="2">
        <v>2387</v>
      </c>
      <c r="HU210" s="2">
        <v>2476</v>
      </c>
      <c r="HV210" s="2">
        <v>2523</v>
      </c>
      <c r="HW210" s="2">
        <v>2563</v>
      </c>
      <c r="HX210" s="2">
        <v>2611</v>
      </c>
      <c r="HY210" s="2">
        <v>2685</v>
      </c>
      <c r="HZ210" s="2">
        <v>2755</v>
      </c>
      <c r="IA210" s="2">
        <v>2775</v>
      </c>
      <c r="IB210" s="2">
        <v>2720</v>
      </c>
      <c r="IC210" s="2">
        <v>2576</v>
      </c>
      <c r="ID210" s="2">
        <v>2603</v>
      </c>
      <c r="IE210" s="2">
        <v>2648</v>
      </c>
      <c r="IF210" s="2">
        <v>2760</v>
      </c>
      <c r="IG210" s="2">
        <v>2759</v>
      </c>
      <c r="IH210" s="2">
        <v>2619</v>
      </c>
      <c r="II210" s="2">
        <v>2623</v>
      </c>
      <c r="IJ210" s="2">
        <v>2639</v>
      </c>
      <c r="IK210" s="2">
        <v>2628</v>
      </c>
      <c r="IL210" s="2">
        <v>2566</v>
      </c>
      <c r="IM210" s="2">
        <v>2900</v>
      </c>
      <c r="IN210" s="2">
        <v>2894</v>
      </c>
      <c r="IO210" s="2">
        <v>2925</v>
      </c>
      <c r="IP210" s="2">
        <v>2922</v>
      </c>
      <c r="IQ210" s="2">
        <v>2954</v>
      </c>
      <c r="IR210" s="2">
        <v>2906</v>
      </c>
      <c r="IS210" s="2">
        <v>2910</v>
      </c>
      <c r="IT210" s="2">
        <v>2938</v>
      </c>
    </row>
    <row r="211" spans="1:254">
      <c r="A211" s="62" t="s">
        <v>413</v>
      </c>
      <c r="B211" s="1" t="s">
        <v>414</v>
      </c>
      <c r="C211" s="54">
        <v>75670</v>
      </c>
      <c r="D211" s="16">
        <v>-450</v>
      </c>
      <c r="E211" s="2">
        <v>76120</v>
      </c>
      <c r="F211" s="2">
        <v>76020</v>
      </c>
      <c r="G211" s="2">
        <v>73890</v>
      </c>
      <c r="H211" s="2">
        <v>71390</v>
      </c>
      <c r="I211" s="2">
        <v>71550</v>
      </c>
      <c r="J211" s="2">
        <v>66920</v>
      </c>
      <c r="K211" s="2">
        <v>67620</v>
      </c>
      <c r="L211" s="2">
        <v>69280</v>
      </c>
      <c r="M211" s="2">
        <v>72360</v>
      </c>
      <c r="N211" s="2">
        <v>72410</v>
      </c>
      <c r="O211" s="2">
        <v>73400</v>
      </c>
      <c r="P211" s="2">
        <v>73030</v>
      </c>
      <c r="Q211" s="2">
        <v>70680</v>
      </c>
      <c r="R211" s="2">
        <v>72880</v>
      </c>
      <c r="S211" s="2">
        <v>74810</v>
      </c>
      <c r="T211" s="2">
        <v>75200</v>
      </c>
      <c r="U211" s="2">
        <v>72950</v>
      </c>
      <c r="V211" s="2">
        <v>76500</v>
      </c>
      <c r="W211" s="2">
        <v>76440</v>
      </c>
      <c r="X211" s="2">
        <v>72500</v>
      </c>
      <c r="Y211" s="2">
        <v>72330</v>
      </c>
      <c r="Z211" s="2">
        <v>76360</v>
      </c>
      <c r="AA211" s="2">
        <v>77260</v>
      </c>
      <c r="AB211" s="2">
        <v>76280</v>
      </c>
      <c r="AC211" s="2">
        <v>73870</v>
      </c>
      <c r="AD211" s="2">
        <v>75690</v>
      </c>
      <c r="AE211" s="2">
        <v>72500</v>
      </c>
      <c r="AF211" s="2">
        <v>71780</v>
      </c>
      <c r="AG211" s="2">
        <v>73460</v>
      </c>
      <c r="AH211" s="2">
        <v>73490</v>
      </c>
      <c r="AI211" s="2">
        <v>71290</v>
      </c>
      <c r="AJ211" s="2">
        <v>74550</v>
      </c>
      <c r="AK211" s="2">
        <v>74980</v>
      </c>
      <c r="AL211" s="2">
        <v>74660</v>
      </c>
      <c r="AM211" s="2">
        <v>73580</v>
      </c>
      <c r="AN211" s="2">
        <v>72760</v>
      </c>
      <c r="AO211" s="2">
        <v>70480</v>
      </c>
      <c r="AP211" s="2">
        <v>70430</v>
      </c>
      <c r="AQ211" s="2">
        <v>67040</v>
      </c>
      <c r="AR211" s="2">
        <v>62270</v>
      </c>
      <c r="AS211" s="2">
        <v>61840</v>
      </c>
      <c r="AT211" s="2">
        <v>63760</v>
      </c>
      <c r="AU211" s="2">
        <v>62820</v>
      </c>
      <c r="AV211" s="2">
        <v>65540</v>
      </c>
      <c r="AW211" s="2">
        <v>66000</v>
      </c>
      <c r="AX211" s="2">
        <v>66210</v>
      </c>
      <c r="AY211" s="2">
        <v>65960</v>
      </c>
      <c r="AZ211" s="2">
        <v>68860</v>
      </c>
      <c r="BA211" s="2">
        <v>70050</v>
      </c>
      <c r="BB211" s="2">
        <v>69390</v>
      </c>
      <c r="BC211" s="2">
        <v>68860</v>
      </c>
      <c r="BD211" s="2">
        <v>68660</v>
      </c>
      <c r="BE211" s="2">
        <v>67120</v>
      </c>
      <c r="BF211" s="2">
        <v>66590</v>
      </c>
      <c r="BG211" s="2">
        <v>66140</v>
      </c>
      <c r="BH211" s="2">
        <v>65620</v>
      </c>
      <c r="BI211" s="2">
        <v>68310</v>
      </c>
      <c r="BJ211" s="2">
        <v>68000</v>
      </c>
      <c r="BK211" s="2">
        <v>74660</v>
      </c>
      <c r="BL211" s="2">
        <v>86800</v>
      </c>
      <c r="BM211" s="2">
        <v>84880</v>
      </c>
      <c r="BN211" s="2">
        <v>85140</v>
      </c>
      <c r="BO211" s="2">
        <v>84580</v>
      </c>
      <c r="BP211" s="2">
        <v>82860</v>
      </c>
      <c r="BQ211" s="2">
        <v>79790</v>
      </c>
      <c r="BR211" s="2">
        <v>77580</v>
      </c>
      <c r="BS211" s="2">
        <v>78670</v>
      </c>
      <c r="BT211" s="2">
        <v>78530</v>
      </c>
      <c r="BU211" s="2">
        <v>78160</v>
      </c>
      <c r="BV211" s="2">
        <v>70920</v>
      </c>
      <c r="BW211" s="2">
        <v>72240</v>
      </c>
      <c r="BX211" s="2">
        <v>71700</v>
      </c>
      <c r="BY211" s="2">
        <v>72180</v>
      </c>
      <c r="BZ211" s="2">
        <v>71770</v>
      </c>
      <c r="CA211" s="2">
        <v>71940</v>
      </c>
      <c r="CB211" s="2">
        <v>72990</v>
      </c>
      <c r="CC211" s="2">
        <v>72520</v>
      </c>
      <c r="CD211" s="2">
        <v>73150</v>
      </c>
      <c r="CE211" s="2">
        <v>72200</v>
      </c>
      <c r="CF211" s="2">
        <v>70500</v>
      </c>
      <c r="CG211" s="2">
        <v>68510</v>
      </c>
      <c r="CH211" s="2">
        <v>66810</v>
      </c>
      <c r="CI211" s="2">
        <v>63080</v>
      </c>
      <c r="CJ211" s="2">
        <v>63420</v>
      </c>
      <c r="CK211" s="2">
        <v>62900</v>
      </c>
      <c r="CL211" s="2">
        <v>64940</v>
      </c>
      <c r="CM211" s="2">
        <v>63860</v>
      </c>
      <c r="CN211" s="2">
        <v>61150</v>
      </c>
      <c r="CO211" s="2">
        <v>61050</v>
      </c>
      <c r="CP211" s="2">
        <v>63290</v>
      </c>
      <c r="CQ211" s="2">
        <v>66460</v>
      </c>
      <c r="CR211" s="2">
        <v>65290</v>
      </c>
      <c r="CS211" s="2">
        <v>63210</v>
      </c>
      <c r="CT211" s="2">
        <v>61710</v>
      </c>
      <c r="CU211" s="2">
        <v>66500</v>
      </c>
      <c r="CV211" s="2">
        <v>68040</v>
      </c>
      <c r="CW211" s="2">
        <v>67210</v>
      </c>
      <c r="CX211" s="2">
        <v>65860</v>
      </c>
      <c r="CY211" s="2">
        <v>67320</v>
      </c>
      <c r="CZ211" s="2">
        <v>68750</v>
      </c>
      <c r="DA211" s="2">
        <v>69410</v>
      </c>
      <c r="DB211" s="2">
        <v>67790</v>
      </c>
      <c r="DC211" s="2">
        <v>65560</v>
      </c>
      <c r="DD211" s="2">
        <v>70260</v>
      </c>
      <c r="DE211" s="2">
        <v>69880</v>
      </c>
      <c r="DF211" s="2">
        <v>70490</v>
      </c>
      <c r="DG211" s="2">
        <v>74900</v>
      </c>
      <c r="DH211" s="2">
        <v>75150</v>
      </c>
      <c r="DI211" s="2">
        <v>75750</v>
      </c>
      <c r="DJ211" s="2">
        <v>77260</v>
      </c>
      <c r="DK211" s="2">
        <v>77170</v>
      </c>
      <c r="DL211" s="2">
        <v>77610</v>
      </c>
      <c r="DM211" s="2">
        <v>72880</v>
      </c>
      <c r="DN211" s="2">
        <v>73460</v>
      </c>
      <c r="DO211" s="2">
        <v>73020</v>
      </c>
      <c r="DP211" s="2">
        <v>73800</v>
      </c>
      <c r="DQ211" s="2">
        <v>74750</v>
      </c>
      <c r="DR211" s="2">
        <v>75780</v>
      </c>
      <c r="DS211" s="2">
        <v>71740</v>
      </c>
      <c r="DT211" s="2">
        <v>68870</v>
      </c>
      <c r="DU211" s="2">
        <v>67590</v>
      </c>
      <c r="DV211" s="2">
        <v>64720</v>
      </c>
      <c r="DW211" s="2">
        <v>65150</v>
      </c>
      <c r="DX211" s="2">
        <v>65750</v>
      </c>
      <c r="DY211" s="2">
        <v>64250</v>
      </c>
      <c r="DZ211" s="2">
        <v>61340</v>
      </c>
      <c r="EA211" s="2">
        <v>60770</v>
      </c>
      <c r="EB211" s="2">
        <v>64010</v>
      </c>
      <c r="EC211" s="2">
        <v>63160</v>
      </c>
      <c r="ED211" s="2">
        <v>63840</v>
      </c>
      <c r="EE211" s="2">
        <v>63050</v>
      </c>
      <c r="EF211" s="2">
        <v>63730</v>
      </c>
      <c r="EG211" s="2">
        <v>63800</v>
      </c>
      <c r="EH211" s="2">
        <v>64500</v>
      </c>
      <c r="EI211" s="2">
        <v>65720</v>
      </c>
      <c r="EJ211" s="2">
        <v>65820</v>
      </c>
      <c r="EK211" s="2">
        <v>66750</v>
      </c>
      <c r="EL211" s="2">
        <v>64480</v>
      </c>
      <c r="EM211" s="2">
        <v>64200</v>
      </c>
      <c r="EN211" s="2">
        <v>62000</v>
      </c>
      <c r="EO211" s="2">
        <v>59550</v>
      </c>
      <c r="EP211" s="2">
        <v>57430</v>
      </c>
      <c r="EQ211" s="2">
        <v>58060</v>
      </c>
      <c r="ER211" s="2">
        <v>58610</v>
      </c>
      <c r="ES211" s="2">
        <v>57670</v>
      </c>
      <c r="ET211" s="2">
        <v>54740</v>
      </c>
      <c r="EU211" s="2">
        <v>54270</v>
      </c>
      <c r="EV211" s="2">
        <v>54140</v>
      </c>
      <c r="EW211" s="2">
        <v>54140</v>
      </c>
      <c r="EX211" s="2">
        <v>54250</v>
      </c>
      <c r="EY211" s="2">
        <v>54100</v>
      </c>
      <c r="EZ211" s="2">
        <v>54420</v>
      </c>
      <c r="FA211" s="2">
        <v>54090</v>
      </c>
      <c r="FB211" s="2">
        <v>54230</v>
      </c>
      <c r="FC211" s="2">
        <v>53920</v>
      </c>
      <c r="FD211" s="2">
        <v>54750</v>
      </c>
      <c r="FE211" s="2">
        <v>56380</v>
      </c>
      <c r="FF211" s="2">
        <v>57120</v>
      </c>
      <c r="FG211" s="2">
        <v>58310</v>
      </c>
      <c r="FH211" s="2">
        <v>59140</v>
      </c>
      <c r="FI211" s="2">
        <v>57160</v>
      </c>
      <c r="FJ211" s="2">
        <v>57390</v>
      </c>
      <c r="FK211" s="2">
        <v>57280</v>
      </c>
      <c r="FL211" s="2">
        <v>57950</v>
      </c>
      <c r="FM211" s="2">
        <v>56820</v>
      </c>
      <c r="FN211" s="2">
        <v>56020</v>
      </c>
      <c r="FO211" s="2">
        <v>56360</v>
      </c>
      <c r="FP211" s="2">
        <v>54880</v>
      </c>
      <c r="FQ211" s="2">
        <v>54870</v>
      </c>
      <c r="FR211" s="2">
        <v>54860</v>
      </c>
      <c r="FS211" s="2">
        <v>54200</v>
      </c>
      <c r="FT211" s="2">
        <v>52300</v>
      </c>
      <c r="FU211" s="2">
        <v>53540</v>
      </c>
      <c r="FV211" s="2">
        <v>53660</v>
      </c>
      <c r="FW211" s="2">
        <v>54760</v>
      </c>
      <c r="FX211" s="2">
        <v>57150</v>
      </c>
      <c r="FY211" s="2">
        <v>58260</v>
      </c>
      <c r="FZ211" s="2">
        <v>58470</v>
      </c>
      <c r="GA211" s="2">
        <v>53890</v>
      </c>
      <c r="GB211" s="2">
        <v>54320</v>
      </c>
      <c r="GC211" s="2">
        <v>54750</v>
      </c>
      <c r="GD211" s="2">
        <v>54800</v>
      </c>
      <c r="GE211" s="2">
        <v>54490</v>
      </c>
      <c r="GF211" s="2">
        <v>54900</v>
      </c>
      <c r="GG211" s="2">
        <v>56400</v>
      </c>
      <c r="GH211" s="2">
        <v>52570</v>
      </c>
      <c r="GI211" s="2">
        <v>52750</v>
      </c>
      <c r="GJ211" s="2">
        <v>52460</v>
      </c>
      <c r="GK211" s="2">
        <v>52000</v>
      </c>
      <c r="GL211" s="2">
        <v>53260</v>
      </c>
      <c r="GM211" s="2">
        <v>52500</v>
      </c>
      <c r="GN211" s="2">
        <v>50850</v>
      </c>
      <c r="GO211" s="2">
        <v>51840</v>
      </c>
      <c r="GP211" s="2">
        <v>52800</v>
      </c>
      <c r="GQ211" s="2">
        <v>52190</v>
      </c>
      <c r="GR211" s="2">
        <v>51690</v>
      </c>
      <c r="GS211" s="2">
        <v>52150</v>
      </c>
      <c r="GT211" s="2">
        <v>52350</v>
      </c>
      <c r="GU211" s="2">
        <v>52680</v>
      </c>
      <c r="GV211" s="2">
        <v>53550</v>
      </c>
      <c r="GW211" s="2">
        <v>52590</v>
      </c>
      <c r="GX211" s="2">
        <v>51500</v>
      </c>
      <c r="GY211" s="2">
        <v>52920</v>
      </c>
      <c r="GZ211" s="2">
        <v>51660</v>
      </c>
      <c r="HA211" s="2">
        <v>48900</v>
      </c>
      <c r="HB211" s="2">
        <v>46950</v>
      </c>
      <c r="HC211" s="2">
        <v>46150</v>
      </c>
      <c r="HD211" s="2">
        <v>46060</v>
      </c>
      <c r="HE211" s="2">
        <v>45290</v>
      </c>
      <c r="HF211" s="2">
        <v>45100</v>
      </c>
      <c r="HG211" s="2">
        <v>44500</v>
      </c>
      <c r="HH211" s="2">
        <v>43960</v>
      </c>
      <c r="HI211" s="2">
        <v>44680</v>
      </c>
      <c r="HJ211" s="2">
        <v>46170</v>
      </c>
      <c r="HK211" s="2">
        <v>46700</v>
      </c>
      <c r="HL211" s="2">
        <v>45520</v>
      </c>
      <c r="HM211" s="2">
        <v>45550</v>
      </c>
      <c r="HN211" s="2">
        <v>45380</v>
      </c>
      <c r="HO211" s="2">
        <v>44730</v>
      </c>
      <c r="HP211" s="2">
        <v>43910</v>
      </c>
      <c r="HQ211" s="2">
        <v>44600</v>
      </c>
      <c r="HR211" s="2">
        <v>45270</v>
      </c>
      <c r="HS211" s="2">
        <v>45020</v>
      </c>
      <c r="HT211" s="2">
        <v>44600</v>
      </c>
      <c r="HU211" s="2">
        <v>45190</v>
      </c>
      <c r="HV211" s="2">
        <v>45100</v>
      </c>
      <c r="HW211" s="2">
        <v>45010</v>
      </c>
      <c r="HX211" s="2">
        <v>46330</v>
      </c>
      <c r="HY211" s="2">
        <v>46250</v>
      </c>
      <c r="HZ211" s="2">
        <v>45370</v>
      </c>
      <c r="IA211" s="2">
        <v>45580</v>
      </c>
      <c r="IB211" s="2">
        <v>45980</v>
      </c>
      <c r="IC211" s="2">
        <v>45220</v>
      </c>
      <c r="ID211" s="2">
        <v>45500</v>
      </c>
      <c r="IE211" s="2">
        <v>46890</v>
      </c>
      <c r="IF211" s="2">
        <v>46730</v>
      </c>
      <c r="IG211" s="2">
        <v>48020</v>
      </c>
      <c r="IH211" s="2">
        <v>49370</v>
      </c>
      <c r="II211" s="2">
        <v>50120</v>
      </c>
      <c r="IJ211" s="2">
        <v>50940</v>
      </c>
      <c r="IK211" s="2">
        <v>50300</v>
      </c>
      <c r="IL211" s="2">
        <v>53680</v>
      </c>
      <c r="IM211" s="2">
        <v>52230</v>
      </c>
      <c r="IN211" s="2">
        <v>52050</v>
      </c>
      <c r="IO211" s="2">
        <v>52180</v>
      </c>
      <c r="IP211" s="2">
        <v>52090</v>
      </c>
      <c r="IQ211" s="2">
        <v>53280</v>
      </c>
      <c r="IR211" s="2">
        <v>53050</v>
      </c>
      <c r="IS211" s="2">
        <v>53730</v>
      </c>
      <c r="IT211" s="2">
        <v>54530</v>
      </c>
    </row>
    <row r="212" spans="1:254">
      <c r="A212" s="62" t="s">
        <v>415</v>
      </c>
      <c r="B212" s="1" t="s">
        <v>416</v>
      </c>
      <c r="C212" s="54">
        <v>5541</v>
      </c>
      <c r="D212" s="16">
        <v>107</v>
      </c>
      <c r="E212" s="2">
        <v>5434</v>
      </c>
      <c r="F212" s="2">
        <v>5284</v>
      </c>
      <c r="G212" s="2">
        <v>5332</v>
      </c>
      <c r="H212" s="2">
        <v>5435</v>
      </c>
      <c r="I212" s="2">
        <v>5578</v>
      </c>
      <c r="J212" s="2">
        <v>5820</v>
      </c>
      <c r="K212" s="2">
        <v>5903</v>
      </c>
      <c r="L212" s="2">
        <v>5784</v>
      </c>
      <c r="M212" s="2">
        <v>5796</v>
      </c>
      <c r="N212" s="2">
        <v>5648</v>
      </c>
      <c r="O212" s="2">
        <v>5560</v>
      </c>
      <c r="P212" s="2">
        <v>5589</v>
      </c>
      <c r="Q212" s="2">
        <v>5621</v>
      </c>
      <c r="R212" s="2">
        <v>5496</v>
      </c>
      <c r="S212" s="2">
        <v>5385</v>
      </c>
      <c r="T212" s="2">
        <v>5325</v>
      </c>
      <c r="U212" s="2">
        <v>5395</v>
      </c>
      <c r="V212" s="2">
        <v>5374</v>
      </c>
      <c r="W212" s="2">
        <v>5397</v>
      </c>
      <c r="X212" s="2">
        <v>5449</v>
      </c>
      <c r="Y212" s="2">
        <v>5527</v>
      </c>
      <c r="Z212" s="2">
        <v>5480</v>
      </c>
      <c r="AA212" s="2">
        <v>5517</v>
      </c>
      <c r="AB212" s="2">
        <v>5515</v>
      </c>
      <c r="AC212" s="2">
        <v>5275</v>
      </c>
      <c r="AD212" s="2">
        <v>5175</v>
      </c>
      <c r="AE212" s="2">
        <v>5205</v>
      </c>
      <c r="AF212" s="2">
        <v>5200</v>
      </c>
      <c r="AG212" s="2">
        <v>5120</v>
      </c>
      <c r="AH212" s="2">
        <v>5100</v>
      </c>
      <c r="AI212" s="2">
        <v>5128</v>
      </c>
      <c r="AJ212" s="2">
        <v>5047</v>
      </c>
      <c r="AK212" s="2">
        <v>4975</v>
      </c>
      <c r="AL212" s="2">
        <v>4970</v>
      </c>
      <c r="AM212" s="2">
        <v>5038</v>
      </c>
      <c r="AN212" s="2">
        <v>5037</v>
      </c>
      <c r="AO212" s="2">
        <v>5045</v>
      </c>
      <c r="AP212" s="2">
        <v>5158</v>
      </c>
      <c r="AQ212" s="2">
        <v>5100</v>
      </c>
      <c r="AR212" s="2">
        <v>5062</v>
      </c>
      <c r="AS212" s="2">
        <v>5086</v>
      </c>
      <c r="AT212" s="2">
        <v>5060</v>
      </c>
      <c r="AU212" s="2">
        <v>5050</v>
      </c>
      <c r="AV212" s="2">
        <v>4977</v>
      </c>
      <c r="AW212" s="2">
        <v>4880</v>
      </c>
      <c r="AX212" s="2">
        <v>4809</v>
      </c>
      <c r="AY212" s="2">
        <v>4905</v>
      </c>
      <c r="AZ212" s="2">
        <v>5059</v>
      </c>
      <c r="BA212" s="2">
        <v>5146</v>
      </c>
      <c r="BB212" s="2">
        <v>5182</v>
      </c>
      <c r="BC212" s="2">
        <v>5130</v>
      </c>
      <c r="BD212" s="2">
        <v>5070</v>
      </c>
      <c r="BE212" s="2">
        <v>5166</v>
      </c>
      <c r="BF212" s="2">
        <v>5206</v>
      </c>
      <c r="BG212" s="2">
        <v>5320</v>
      </c>
      <c r="BH212" s="2">
        <v>5362</v>
      </c>
      <c r="BI212" s="2">
        <v>5352</v>
      </c>
      <c r="BJ212" s="2">
        <v>5309</v>
      </c>
      <c r="BK212" s="2">
        <v>5327</v>
      </c>
      <c r="BL212" s="2">
        <v>5288</v>
      </c>
      <c r="BM212" s="2">
        <v>5234</v>
      </c>
      <c r="BN212" s="2">
        <v>5196</v>
      </c>
      <c r="BO212" s="2">
        <v>5222</v>
      </c>
      <c r="BP212" s="2">
        <v>5339</v>
      </c>
      <c r="BQ212" s="2">
        <v>5338</v>
      </c>
      <c r="BR212" s="2">
        <v>5260</v>
      </c>
      <c r="BS212" s="2">
        <v>5270</v>
      </c>
      <c r="BT212" s="2">
        <v>5295</v>
      </c>
      <c r="BU212" s="2">
        <v>5269</v>
      </c>
      <c r="BV212" s="2">
        <v>5378</v>
      </c>
      <c r="BW212" s="2">
        <v>5336</v>
      </c>
      <c r="BX212" s="2">
        <v>5494</v>
      </c>
      <c r="BY212" s="2">
        <v>5555</v>
      </c>
      <c r="BZ212" s="2">
        <v>5626</v>
      </c>
      <c r="CA212" s="2">
        <v>5660</v>
      </c>
      <c r="CB212" s="2">
        <v>5716</v>
      </c>
      <c r="CC212" s="2">
        <v>5667</v>
      </c>
      <c r="CD212" s="2">
        <v>5685</v>
      </c>
      <c r="CE212" s="2">
        <v>5757</v>
      </c>
      <c r="CF212" s="2">
        <v>5774</v>
      </c>
      <c r="CG212" s="2">
        <v>5936</v>
      </c>
      <c r="CH212" s="2">
        <v>5920</v>
      </c>
      <c r="CI212" s="2">
        <v>5815</v>
      </c>
      <c r="CJ212" s="2">
        <v>5834</v>
      </c>
      <c r="CK212" s="2">
        <v>5888</v>
      </c>
      <c r="CL212" s="2">
        <v>6033</v>
      </c>
      <c r="CM212" s="2">
        <v>5888</v>
      </c>
      <c r="CN212" s="2">
        <v>5769</v>
      </c>
      <c r="CO212" s="2">
        <v>5721</v>
      </c>
      <c r="CP212" s="2">
        <v>5855</v>
      </c>
      <c r="CQ212" s="2">
        <v>5816</v>
      </c>
      <c r="CR212" s="2">
        <v>5825</v>
      </c>
      <c r="CS212" s="2">
        <v>5674</v>
      </c>
      <c r="CT212" s="2">
        <v>5680</v>
      </c>
      <c r="CU212" s="2">
        <v>5813</v>
      </c>
      <c r="CV212" s="2">
        <v>5877</v>
      </c>
      <c r="CW212" s="2">
        <v>5864</v>
      </c>
      <c r="CX212" s="2">
        <v>5760</v>
      </c>
      <c r="CY212" s="2">
        <v>5711</v>
      </c>
      <c r="CZ212" s="2">
        <v>5714</v>
      </c>
      <c r="DA212" s="2">
        <v>5801</v>
      </c>
      <c r="DB212" s="2">
        <v>5721</v>
      </c>
      <c r="DC212" s="2">
        <v>5648</v>
      </c>
      <c r="DD212" s="2">
        <v>5688</v>
      </c>
      <c r="DE212" s="2">
        <v>5727</v>
      </c>
      <c r="DF212" s="2">
        <v>5639</v>
      </c>
      <c r="DG212" s="2">
        <v>5790</v>
      </c>
      <c r="DH212" s="2">
        <v>5806</v>
      </c>
      <c r="DI212" s="2">
        <v>5832</v>
      </c>
      <c r="DJ212" s="2">
        <v>5800</v>
      </c>
      <c r="DK212" s="2">
        <v>5848</v>
      </c>
      <c r="DL212" s="2">
        <v>5840</v>
      </c>
      <c r="DM212" s="2">
        <v>5806</v>
      </c>
      <c r="DN212" s="2">
        <v>5830</v>
      </c>
      <c r="DO212" s="2">
        <v>5809</v>
      </c>
      <c r="DP212" s="2">
        <v>5582</v>
      </c>
      <c r="DQ212" s="2">
        <v>5642</v>
      </c>
      <c r="DR212" s="2">
        <v>5650</v>
      </c>
      <c r="DS212" s="2">
        <v>5616</v>
      </c>
      <c r="DT212" s="2">
        <v>5613</v>
      </c>
      <c r="DU212" s="2">
        <v>5640</v>
      </c>
      <c r="DV212" s="2">
        <v>5548</v>
      </c>
      <c r="DW212" s="2">
        <v>5616</v>
      </c>
      <c r="DX212" s="2">
        <v>5494</v>
      </c>
      <c r="DY212" s="2">
        <v>5467</v>
      </c>
      <c r="DZ212" s="2">
        <v>5401</v>
      </c>
      <c r="EA212" s="2">
        <v>5328</v>
      </c>
      <c r="EB212" s="2">
        <v>5154</v>
      </c>
      <c r="EC212" s="2">
        <v>5125</v>
      </c>
      <c r="ED212" s="2">
        <v>5145</v>
      </c>
      <c r="EE212" s="2">
        <v>5118</v>
      </c>
      <c r="EF212" s="2">
        <v>5124</v>
      </c>
      <c r="EG212" s="2">
        <v>5064</v>
      </c>
      <c r="EH212" s="2">
        <v>5062</v>
      </c>
      <c r="EI212" s="2">
        <v>5100</v>
      </c>
      <c r="EJ212" s="2">
        <v>5106</v>
      </c>
      <c r="EK212" s="2">
        <v>5122</v>
      </c>
      <c r="EL212" s="2">
        <v>5230</v>
      </c>
      <c r="EM212" s="2">
        <v>5196</v>
      </c>
      <c r="EN212" s="2">
        <v>5153</v>
      </c>
      <c r="EO212" s="2">
        <v>5098</v>
      </c>
      <c r="EP212" s="2">
        <v>5089</v>
      </c>
      <c r="EQ212" s="2">
        <v>4975</v>
      </c>
      <c r="ER212" s="2">
        <v>4919</v>
      </c>
      <c r="ES212" s="2">
        <v>4955</v>
      </c>
      <c r="ET212" s="2">
        <v>4915</v>
      </c>
      <c r="EU212" s="2">
        <v>4925</v>
      </c>
      <c r="EV212" s="2">
        <v>4870</v>
      </c>
      <c r="EW212" s="2">
        <v>4868</v>
      </c>
      <c r="EX212" s="2">
        <v>4879</v>
      </c>
      <c r="EY212" s="2">
        <v>4823</v>
      </c>
      <c r="EZ212" s="2">
        <v>4686</v>
      </c>
      <c r="FA212" s="2">
        <v>4678</v>
      </c>
      <c r="FB212" s="2">
        <v>4529</v>
      </c>
      <c r="FC212" s="2">
        <v>4533</v>
      </c>
      <c r="FD212" s="2">
        <v>4531</v>
      </c>
      <c r="FE212" s="2">
        <v>4510</v>
      </c>
      <c r="FF212" s="2">
        <v>4482</v>
      </c>
      <c r="FG212" s="2">
        <v>4485</v>
      </c>
      <c r="FH212" s="2">
        <v>4494</v>
      </c>
      <c r="FI212" s="2">
        <v>4495</v>
      </c>
      <c r="FJ212" s="2">
        <v>4459</v>
      </c>
      <c r="FK212" s="2">
        <v>4462</v>
      </c>
      <c r="FL212" s="2">
        <v>4473</v>
      </c>
      <c r="FM212" s="2">
        <v>4458</v>
      </c>
      <c r="FN212" s="2">
        <v>4478</v>
      </c>
      <c r="FO212" s="2">
        <v>4509</v>
      </c>
      <c r="FP212" s="2">
        <v>4506</v>
      </c>
      <c r="FQ212" s="2">
        <v>4528</v>
      </c>
      <c r="FR212" s="2">
        <v>4549</v>
      </c>
      <c r="FS212" s="2">
        <v>4499</v>
      </c>
      <c r="FT212" s="2">
        <v>4459</v>
      </c>
      <c r="FU212" s="2">
        <v>4473</v>
      </c>
      <c r="FV212" s="2">
        <v>4415</v>
      </c>
      <c r="FW212" s="2">
        <v>4400</v>
      </c>
      <c r="FX212" s="2">
        <v>4416</v>
      </c>
      <c r="FY212" s="2">
        <v>4443</v>
      </c>
      <c r="FZ212" s="2">
        <v>4380</v>
      </c>
      <c r="GA212" s="2">
        <v>4379</v>
      </c>
      <c r="GB212" s="2">
        <v>4232</v>
      </c>
      <c r="GC212" s="2">
        <v>4210</v>
      </c>
      <c r="GD212" s="2">
        <v>4224</v>
      </c>
      <c r="GE212" s="2">
        <v>4213</v>
      </c>
      <c r="GF212" s="2">
        <v>4225</v>
      </c>
      <c r="GG212" s="2">
        <v>4224</v>
      </c>
      <c r="GH212" s="2">
        <v>4188</v>
      </c>
      <c r="GI212" s="2">
        <v>4257</v>
      </c>
      <c r="GJ212" s="2">
        <v>4324</v>
      </c>
      <c r="GK212" s="2">
        <v>4369</v>
      </c>
      <c r="GL212" s="2">
        <v>4370</v>
      </c>
      <c r="GM212" s="2">
        <v>4327</v>
      </c>
      <c r="GN212" s="2">
        <v>4303</v>
      </c>
      <c r="GO212" s="2">
        <v>4303</v>
      </c>
      <c r="GP212" s="2">
        <v>4290</v>
      </c>
      <c r="GQ212" s="2">
        <v>4250</v>
      </c>
      <c r="GR212" s="2">
        <v>4219</v>
      </c>
      <c r="GS212" s="2">
        <v>4236</v>
      </c>
      <c r="GT212" s="2">
        <v>4227</v>
      </c>
      <c r="GU212" s="2">
        <v>4253</v>
      </c>
      <c r="GV212" s="2">
        <v>4294</v>
      </c>
      <c r="GW212" s="2">
        <v>4353</v>
      </c>
      <c r="GX212" s="2">
        <v>4434</v>
      </c>
      <c r="GY212" s="2">
        <v>4369</v>
      </c>
      <c r="GZ212" s="2">
        <v>4373</v>
      </c>
      <c r="HA212" s="2">
        <v>4291</v>
      </c>
      <c r="HB212" s="2">
        <v>4320</v>
      </c>
      <c r="HC212" s="2">
        <v>4377</v>
      </c>
      <c r="HD212" s="2">
        <v>4339</v>
      </c>
      <c r="HE212" s="2">
        <v>4372</v>
      </c>
      <c r="HF212" s="2">
        <v>4454</v>
      </c>
      <c r="HG212" s="2">
        <v>4466</v>
      </c>
      <c r="HH212" s="2">
        <v>4519</v>
      </c>
      <c r="HI212" s="2">
        <v>4472</v>
      </c>
      <c r="HJ212" s="2">
        <v>4492</v>
      </c>
      <c r="HK212" s="2">
        <v>4482</v>
      </c>
      <c r="HL212" s="2">
        <v>4470</v>
      </c>
      <c r="HM212" s="2">
        <v>4493</v>
      </c>
      <c r="HN212" s="2">
        <v>4526</v>
      </c>
      <c r="HO212" s="2">
        <v>4521</v>
      </c>
      <c r="HP212" s="2">
        <v>4550</v>
      </c>
      <c r="HQ212" s="2">
        <v>4570</v>
      </c>
      <c r="HR212" s="2">
        <v>4670</v>
      </c>
      <c r="HS212" s="2">
        <v>4574</v>
      </c>
      <c r="HT212" s="2">
        <v>4543</v>
      </c>
      <c r="HU212" s="2">
        <v>4525</v>
      </c>
      <c r="HV212" s="2">
        <v>4519</v>
      </c>
      <c r="HW212" s="2">
        <v>4478</v>
      </c>
      <c r="HX212" s="2">
        <v>4421</v>
      </c>
      <c r="HY212" s="2">
        <v>4431</v>
      </c>
      <c r="HZ212" s="2">
        <v>4407</v>
      </c>
      <c r="IA212" s="2">
        <v>4483</v>
      </c>
      <c r="IB212" s="2">
        <v>4548</v>
      </c>
      <c r="IC212" s="2">
        <v>4593</v>
      </c>
      <c r="ID212" s="2">
        <v>4551</v>
      </c>
      <c r="IE212" s="2">
        <v>4569</v>
      </c>
      <c r="IF212" s="2">
        <v>4512</v>
      </c>
      <c r="IG212" s="2">
        <v>4509</v>
      </c>
      <c r="IH212" s="2">
        <v>4410</v>
      </c>
      <c r="II212" s="2">
        <v>4395</v>
      </c>
      <c r="IJ212" s="2">
        <v>4376</v>
      </c>
      <c r="IK212" s="2">
        <v>4354</v>
      </c>
      <c r="IL212" s="2">
        <v>4274</v>
      </c>
      <c r="IM212" s="2">
        <v>4247</v>
      </c>
      <c r="IN212" s="2">
        <v>4281</v>
      </c>
      <c r="IO212" s="2">
        <v>4224</v>
      </c>
      <c r="IP212" s="2">
        <v>4235</v>
      </c>
      <c r="IQ212" s="2">
        <v>4225</v>
      </c>
      <c r="IR212" s="2">
        <v>4245</v>
      </c>
      <c r="IS212" s="2">
        <v>4297</v>
      </c>
      <c r="IT212" s="2">
        <v>4291</v>
      </c>
    </row>
    <row r="213" spans="1:254">
      <c r="A213" s="62" t="s">
        <v>417</v>
      </c>
      <c r="B213" s="1" t="s">
        <v>418</v>
      </c>
      <c r="C213" s="54">
        <v>17030</v>
      </c>
      <c r="D213" s="16">
        <v>945</v>
      </c>
      <c r="E213" s="2">
        <v>16085</v>
      </c>
      <c r="F213" s="2">
        <v>16260</v>
      </c>
      <c r="G213" s="2">
        <v>14790</v>
      </c>
      <c r="H213" s="2">
        <v>14320</v>
      </c>
      <c r="I213" s="2">
        <v>14540</v>
      </c>
      <c r="J213" s="2">
        <v>12600</v>
      </c>
      <c r="K213" s="2">
        <v>13005</v>
      </c>
      <c r="L213" s="2">
        <v>13225</v>
      </c>
      <c r="M213" s="2">
        <v>14490</v>
      </c>
      <c r="N213" s="2">
        <v>15265</v>
      </c>
      <c r="O213" s="2">
        <v>15965</v>
      </c>
      <c r="P213" s="2">
        <v>16100</v>
      </c>
      <c r="Q213" s="2">
        <v>14670</v>
      </c>
      <c r="R213" s="2">
        <v>14480</v>
      </c>
      <c r="S213" s="2">
        <v>15555</v>
      </c>
      <c r="T213" s="2">
        <v>16165</v>
      </c>
      <c r="U213" s="2">
        <v>15555</v>
      </c>
      <c r="V213" s="2">
        <v>16620</v>
      </c>
      <c r="W213" s="2">
        <v>16435</v>
      </c>
      <c r="X213" s="2">
        <v>16160</v>
      </c>
      <c r="Y213" s="2">
        <v>16100</v>
      </c>
      <c r="Z213" s="2">
        <v>16980</v>
      </c>
      <c r="AA213" s="2">
        <v>17680</v>
      </c>
      <c r="AB213" s="2">
        <v>17615</v>
      </c>
      <c r="AC213" s="2">
        <v>18345</v>
      </c>
      <c r="AD213" s="2">
        <v>18850</v>
      </c>
      <c r="AE213" s="2">
        <v>18000</v>
      </c>
      <c r="AF213" s="2">
        <v>17865</v>
      </c>
      <c r="AG213" s="2">
        <v>18060</v>
      </c>
      <c r="AH213" s="2">
        <v>18735</v>
      </c>
      <c r="AI213" s="2">
        <v>18320</v>
      </c>
      <c r="AJ213" s="2">
        <v>19825</v>
      </c>
      <c r="AK213" s="2">
        <v>19585</v>
      </c>
      <c r="AL213" s="2">
        <v>19840</v>
      </c>
      <c r="AM213" s="2">
        <v>19285</v>
      </c>
      <c r="AN213" s="2">
        <v>18535</v>
      </c>
      <c r="AO213" s="2">
        <v>18730</v>
      </c>
      <c r="AP213" s="2">
        <v>18665</v>
      </c>
      <c r="AQ213" s="2">
        <v>17790</v>
      </c>
      <c r="AR213" s="2">
        <v>16430</v>
      </c>
      <c r="AS213" s="2">
        <v>16660</v>
      </c>
      <c r="AT213" s="2">
        <v>16765</v>
      </c>
      <c r="AU213" s="2">
        <v>16415</v>
      </c>
      <c r="AV213" s="2">
        <v>17670</v>
      </c>
      <c r="AW213" s="2">
        <v>18735</v>
      </c>
      <c r="AX213" s="2">
        <v>19450</v>
      </c>
      <c r="AY213" s="2">
        <v>18620</v>
      </c>
      <c r="AZ213" s="2">
        <v>18830</v>
      </c>
      <c r="BA213" s="2">
        <v>18980</v>
      </c>
      <c r="BB213" s="2">
        <v>19150</v>
      </c>
      <c r="BC213" s="2">
        <v>19945</v>
      </c>
      <c r="BD213" s="2">
        <v>20040</v>
      </c>
      <c r="BE213" s="2">
        <v>20195</v>
      </c>
      <c r="BF213" s="2">
        <v>18310</v>
      </c>
      <c r="BG213" s="2">
        <v>17485</v>
      </c>
      <c r="BH213" s="2">
        <v>16630</v>
      </c>
      <c r="BI213" s="2">
        <v>16890</v>
      </c>
      <c r="BJ213" s="2">
        <v>17600</v>
      </c>
      <c r="BK213" s="2">
        <v>19000</v>
      </c>
      <c r="BL213" s="2">
        <v>20495</v>
      </c>
      <c r="BM213" s="2">
        <v>18150</v>
      </c>
      <c r="BN213" s="2">
        <v>17925</v>
      </c>
      <c r="BO213" s="2">
        <v>16935</v>
      </c>
      <c r="BP213" s="2">
        <v>16085</v>
      </c>
      <c r="BQ213" s="2">
        <v>15700</v>
      </c>
      <c r="BR213" s="2">
        <v>14410</v>
      </c>
      <c r="BS213" s="2">
        <v>14335</v>
      </c>
      <c r="BT213" s="2">
        <v>14155</v>
      </c>
      <c r="BU213" s="2">
        <v>14160</v>
      </c>
      <c r="BV213" s="2">
        <v>14550</v>
      </c>
      <c r="BW213" s="2">
        <v>14520</v>
      </c>
      <c r="BX213" s="2">
        <v>14530</v>
      </c>
      <c r="BY213" s="2">
        <v>13545</v>
      </c>
      <c r="BZ213" s="2">
        <v>12785</v>
      </c>
      <c r="CA213" s="2">
        <v>13075</v>
      </c>
      <c r="CB213" s="2">
        <v>13315</v>
      </c>
      <c r="CC213" s="2">
        <v>13710</v>
      </c>
      <c r="CD213" s="2">
        <v>13760</v>
      </c>
      <c r="CE213" s="2">
        <v>13310</v>
      </c>
      <c r="CF213" s="2">
        <v>13830</v>
      </c>
      <c r="CG213" s="2">
        <v>13235</v>
      </c>
      <c r="CH213" s="2">
        <v>12995</v>
      </c>
      <c r="CI213" s="2">
        <v>11865</v>
      </c>
      <c r="CJ213" s="2">
        <v>12165</v>
      </c>
      <c r="CK213" s="2">
        <v>11420</v>
      </c>
      <c r="CL213" s="2">
        <v>10890</v>
      </c>
      <c r="CM213" s="2">
        <v>10740</v>
      </c>
      <c r="CN213" s="2">
        <v>10205</v>
      </c>
      <c r="CO213" s="2">
        <v>10435</v>
      </c>
      <c r="CP213" s="2">
        <v>10790</v>
      </c>
      <c r="CQ213" s="2">
        <v>11220</v>
      </c>
      <c r="CR213" s="2">
        <v>11345</v>
      </c>
      <c r="CS213" s="2">
        <v>10935</v>
      </c>
      <c r="CT213" s="2">
        <v>10530</v>
      </c>
      <c r="CU213" s="2">
        <v>11270</v>
      </c>
      <c r="CV213" s="2">
        <v>11500</v>
      </c>
      <c r="CW213" s="2">
        <v>11425</v>
      </c>
      <c r="CX213" s="2">
        <v>11220</v>
      </c>
      <c r="CY213" s="2">
        <v>11590</v>
      </c>
      <c r="CZ213" s="2">
        <v>11860</v>
      </c>
      <c r="DA213" s="2">
        <v>12295</v>
      </c>
      <c r="DB213" s="2">
        <v>11440</v>
      </c>
      <c r="DC213" s="2">
        <v>11145</v>
      </c>
      <c r="DD213" s="2">
        <v>12425</v>
      </c>
      <c r="DE213" s="2">
        <v>12655</v>
      </c>
      <c r="DF213" s="2">
        <v>12405</v>
      </c>
      <c r="DG213" s="2">
        <v>13970</v>
      </c>
      <c r="DH213" s="2">
        <v>12500</v>
      </c>
      <c r="DI213" s="2">
        <v>11930</v>
      </c>
      <c r="DJ213" s="2">
        <v>12220</v>
      </c>
      <c r="DK213" s="2">
        <v>12140</v>
      </c>
      <c r="DL213" s="2">
        <v>11900</v>
      </c>
      <c r="DM213" s="2">
        <v>11280</v>
      </c>
      <c r="DN213" s="2">
        <v>10945</v>
      </c>
      <c r="DO213" s="2">
        <v>10630</v>
      </c>
      <c r="DP213" s="2">
        <v>10510</v>
      </c>
      <c r="DQ213" s="2">
        <v>10835</v>
      </c>
      <c r="DR213" s="2">
        <v>10320</v>
      </c>
      <c r="DS213" s="2">
        <v>10350</v>
      </c>
      <c r="DT213" s="2">
        <v>9659</v>
      </c>
      <c r="DU213" s="2">
        <v>9480</v>
      </c>
      <c r="DV213" s="2">
        <v>8789</v>
      </c>
      <c r="DW213" s="2">
        <v>9242</v>
      </c>
      <c r="DX213" s="2">
        <v>9440</v>
      </c>
      <c r="DY213" s="2">
        <v>9325</v>
      </c>
      <c r="DZ213" s="2">
        <v>9276</v>
      </c>
      <c r="EA213" s="2">
        <v>9191</v>
      </c>
      <c r="EB213" s="2">
        <v>9117</v>
      </c>
      <c r="EC213" s="2">
        <v>8921</v>
      </c>
      <c r="ED213" s="2">
        <v>8607</v>
      </c>
      <c r="EE213" s="2">
        <v>8096</v>
      </c>
      <c r="EF213" s="2">
        <v>8410</v>
      </c>
      <c r="EG213" s="2">
        <v>8414</v>
      </c>
      <c r="EH213" s="2">
        <v>8090</v>
      </c>
      <c r="EI213" s="2">
        <v>8055</v>
      </c>
      <c r="EJ213" s="2">
        <v>8239</v>
      </c>
      <c r="EK213" s="2">
        <v>7774</v>
      </c>
      <c r="EL213" s="2">
        <v>7132</v>
      </c>
      <c r="EM213" s="2">
        <v>6882</v>
      </c>
      <c r="EN213" s="2">
        <v>7023</v>
      </c>
      <c r="EO213" s="2">
        <v>6860</v>
      </c>
      <c r="EP213" s="2">
        <v>6993</v>
      </c>
      <c r="EQ213" s="2">
        <v>7310</v>
      </c>
      <c r="ER213" s="2">
        <v>6908</v>
      </c>
      <c r="ES213" s="2">
        <v>6830</v>
      </c>
      <c r="ET213" s="2">
        <v>6609</v>
      </c>
      <c r="EU213" s="2">
        <v>6842</v>
      </c>
      <c r="EV213" s="2">
        <v>6637</v>
      </c>
      <c r="EW213" s="2">
        <v>6668</v>
      </c>
      <c r="EX213" s="2">
        <v>6668</v>
      </c>
      <c r="EY213" s="2">
        <v>6560</v>
      </c>
      <c r="EZ213" s="2">
        <v>6543</v>
      </c>
      <c r="FA213" s="2">
        <v>6017</v>
      </c>
      <c r="FB213" s="2">
        <v>5964</v>
      </c>
      <c r="FC213" s="2">
        <v>6069</v>
      </c>
      <c r="FD213" s="2">
        <v>6265</v>
      </c>
      <c r="FE213" s="2">
        <v>6370</v>
      </c>
      <c r="FF213" s="2">
        <v>6442</v>
      </c>
      <c r="FG213" s="2">
        <v>6507</v>
      </c>
      <c r="FH213" s="2">
        <v>6510</v>
      </c>
      <c r="FI213" s="2">
        <v>6284</v>
      </c>
      <c r="FJ213" s="2">
        <v>6173</v>
      </c>
      <c r="FK213" s="2">
        <v>6331</v>
      </c>
      <c r="FL213" s="2">
        <v>6313</v>
      </c>
      <c r="FM213" s="2">
        <v>6404</v>
      </c>
      <c r="FN213" s="2">
        <v>6415</v>
      </c>
      <c r="FO213" s="2">
        <v>6589</v>
      </c>
      <c r="FP213" s="2">
        <v>6577</v>
      </c>
      <c r="FQ213" s="2">
        <v>6410</v>
      </c>
      <c r="FR213" s="2">
        <v>5870</v>
      </c>
      <c r="FS213" s="2">
        <v>5845</v>
      </c>
      <c r="FT213" s="2">
        <v>5883</v>
      </c>
      <c r="FU213" s="2">
        <v>6249</v>
      </c>
      <c r="FV213" s="2">
        <v>5847</v>
      </c>
      <c r="FW213" s="2">
        <v>6020</v>
      </c>
      <c r="FX213" s="2">
        <v>6242</v>
      </c>
      <c r="FY213" s="2">
        <v>6248</v>
      </c>
      <c r="FZ213" s="2">
        <v>6020</v>
      </c>
      <c r="GA213" s="2">
        <v>5908</v>
      </c>
      <c r="GB213" s="2">
        <v>5830</v>
      </c>
      <c r="GC213" s="2">
        <v>5801</v>
      </c>
      <c r="GD213" s="2">
        <v>5763</v>
      </c>
      <c r="GE213" s="2">
        <v>5873</v>
      </c>
      <c r="GF213" s="2">
        <v>5779</v>
      </c>
      <c r="GG213" s="2">
        <v>6172</v>
      </c>
      <c r="GH213" s="2">
        <v>6054</v>
      </c>
      <c r="GI213" s="2">
        <v>5938</v>
      </c>
      <c r="GJ213" s="2">
        <v>5950</v>
      </c>
      <c r="GK213" s="2">
        <v>5983</v>
      </c>
      <c r="GL213" s="2">
        <v>6055</v>
      </c>
      <c r="GM213" s="2">
        <v>5954</v>
      </c>
      <c r="GN213" s="2">
        <v>5735</v>
      </c>
      <c r="GO213" s="2">
        <v>5885</v>
      </c>
      <c r="GP213" s="2">
        <v>6120</v>
      </c>
      <c r="GQ213" s="2">
        <v>5975</v>
      </c>
      <c r="GR213" s="2">
        <v>5894</v>
      </c>
      <c r="GS213" s="2">
        <v>5994</v>
      </c>
      <c r="GT213" s="2">
        <v>5934</v>
      </c>
      <c r="GU213" s="2">
        <v>6004</v>
      </c>
      <c r="GV213" s="2">
        <v>6050</v>
      </c>
      <c r="GW213" s="2">
        <v>6174</v>
      </c>
      <c r="GX213" s="2">
        <v>5876</v>
      </c>
      <c r="GY213" s="2">
        <v>6089</v>
      </c>
      <c r="GZ213" s="2">
        <v>5920</v>
      </c>
      <c r="HA213" s="2">
        <v>5603</v>
      </c>
      <c r="HB213" s="2">
        <v>5474</v>
      </c>
      <c r="HC213" s="2">
        <v>5146</v>
      </c>
      <c r="HD213" s="2">
        <v>5096</v>
      </c>
      <c r="HE213" s="2">
        <v>5119</v>
      </c>
      <c r="HF213" s="2">
        <v>5231</v>
      </c>
      <c r="HG213" s="2">
        <v>5320</v>
      </c>
      <c r="HH213" s="2">
        <v>5398</v>
      </c>
      <c r="HI213" s="2">
        <v>5447</v>
      </c>
      <c r="HJ213" s="2">
        <v>5199</v>
      </c>
      <c r="HK213" s="2">
        <v>5209</v>
      </c>
      <c r="HL213" s="2">
        <v>4726</v>
      </c>
      <c r="HM213" s="2">
        <v>4751</v>
      </c>
      <c r="HN213" s="2">
        <v>4499</v>
      </c>
      <c r="HO213" s="2">
        <v>4306</v>
      </c>
      <c r="HP213" s="2">
        <v>4170</v>
      </c>
      <c r="HQ213" s="2">
        <v>4181</v>
      </c>
      <c r="HR213" s="2">
        <v>4190</v>
      </c>
      <c r="HS213" s="2">
        <v>3964</v>
      </c>
      <c r="HT213" s="2">
        <v>3824</v>
      </c>
      <c r="HU213" s="2">
        <v>3845</v>
      </c>
      <c r="HV213" s="2">
        <v>3898</v>
      </c>
      <c r="HW213" s="2">
        <v>3857</v>
      </c>
      <c r="HX213" s="2">
        <v>3960</v>
      </c>
      <c r="HY213" s="2">
        <v>3966</v>
      </c>
      <c r="HZ213" s="2">
        <v>3960</v>
      </c>
      <c r="IA213" s="2">
        <v>3943</v>
      </c>
      <c r="IB213" s="2">
        <v>3899</v>
      </c>
      <c r="IC213" s="2">
        <v>3864</v>
      </c>
      <c r="ID213" s="2">
        <v>3857</v>
      </c>
      <c r="IE213" s="2">
        <v>3737</v>
      </c>
      <c r="IF213" s="2">
        <v>3772</v>
      </c>
      <c r="IG213" s="2">
        <v>3773</v>
      </c>
      <c r="IH213" s="2">
        <v>3600</v>
      </c>
      <c r="II213" s="2">
        <v>3590</v>
      </c>
      <c r="IJ213" s="2">
        <v>3577</v>
      </c>
      <c r="IK213" s="2">
        <v>3569</v>
      </c>
      <c r="IL213" s="2">
        <v>3787</v>
      </c>
      <c r="IM213" s="2">
        <v>3654</v>
      </c>
      <c r="IN213" s="2">
        <v>3639</v>
      </c>
      <c r="IO213" s="2">
        <v>3668</v>
      </c>
      <c r="IP213" s="2">
        <v>3584</v>
      </c>
      <c r="IQ213" s="2">
        <v>3695</v>
      </c>
      <c r="IR213" s="2">
        <v>3682</v>
      </c>
      <c r="IS213" s="2">
        <v>3652</v>
      </c>
      <c r="IT213" s="2">
        <v>3671</v>
      </c>
    </row>
    <row r="214" spans="1:254">
      <c r="A214" s="62" t="s">
        <v>419</v>
      </c>
      <c r="B214" s="1" t="s">
        <v>420</v>
      </c>
      <c r="C214" s="54">
        <v>899</v>
      </c>
      <c r="D214" s="16">
        <v>-38</v>
      </c>
      <c r="E214" s="2">
        <v>937</v>
      </c>
      <c r="F214" s="2">
        <v>940</v>
      </c>
      <c r="G214" s="2">
        <v>937</v>
      </c>
      <c r="H214" s="2">
        <v>920</v>
      </c>
      <c r="I214" s="2">
        <v>949</v>
      </c>
      <c r="J214" s="2">
        <v>950</v>
      </c>
      <c r="K214" s="2">
        <v>998</v>
      </c>
      <c r="L214" s="2">
        <v>1035</v>
      </c>
      <c r="M214" s="2">
        <v>1039</v>
      </c>
      <c r="N214" s="2">
        <v>1011</v>
      </c>
      <c r="O214" s="2">
        <v>996</v>
      </c>
      <c r="P214" s="2">
        <v>1001</v>
      </c>
      <c r="Q214" s="2">
        <v>994</v>
      </c>
      <c r="R214" s="2">
        <v>1027</v>
      </c>
      <c r="S214" s="2">
        <v>1056</v>
      </c>
      <c r="T214" s="2">
        <v>1046</v>
      </c>
      <c r="U214" s="2">
        <v>971</v>
      </c>
      <c r="V214" s="2">
        <v>959</v>
      </c>
      <c r="W214" s="2">
        <v>942</v>
      </c>
      <c r="X214" s="2">
        <v>950</v>
      </c>
      <c r="Y214" s="2">
        <v>969</v>
      </c>
      <c r="Z214" s="2">
        <v>995</v>
      </c>
      <c r="AA214" s="2">
        <v>1024</v>
      </c>
      <c r="AB214" s="2">
        <v>1003</v>
      </c>
      <c r="AC214" s="2">
        <v>1006</v>
      </c>
      <c r="AD214" s="2">
        <v>985</v>
      </c>
      <c r="AE214" s="2">
        <v>1025</v>
      </c>
      <c r="AF214" s="2">
        <v>988</v>
      </c>
      <c r="AG214" s="2">
        <v>924</v>
      </c>
      <c r="AH214" s="2">
        <v>934</v>
      </c>
      <c r="AI214" s="2">
        <v>957</v>
      </c>
      <c r="AJ214" s="2">
        <v>946</v>
      </c>
      <c r="AK214" s="2">
        <v>890</v>
      </c>
      <c r="AL214" s="2">
        <v>841</v>
      </c>
      <c r="AM214" s="2">
        <v>890</v>
      </c>
      <c r="AN214" s="2">
        <v>893</v>
      </c>
      <c r="AO214" s="2">
        <v>916</v>
      </c>
      <c r="AP214" s="2">
        <v>918</v>
      </c>
      <c r="AQ214" s="2">
        <v>915</v>
      </c>
      <c r="AR214" s="2">
        <v>911</v>
      </c>
      <c r="AS214" s="2">
        <v>933</v>
      </c>
      <c r="AT214" s="2">
        <v>990</v>
      </c>
      <c r="AU214" s="2">
        <v>1030</v>
      </c>
      <c r="AV214" s="2">
        <v>1043</v>
      </c>
      <c r="AW214" s="2">
        <v>1009</v>
      </c>
      <c r="AX214" s="2">
        <v>1090</v>
      </c>
      <c r="AY214" s="2">
        <v>1181</v>
      </c>
      <c r="AZ214" s="2">
        <v>1218</v>
      </c>
      <c r="BA214" s="2">
        <v>1346</v>
      </c>
      <c r="BB214" s="2">
        <v>1288</v>
      </c>
      <c r="BC214" s="2">
        <v>1318</v>
      </c>
      <c r="BD214" s="2">
        <v>1337</v>
      </c>
      <c r="BE214" s="2">
        <v>1395</v>
      </c>
      <c r="BF214" s="2">
        <v>1400</v>
      </c>
      <c r="BG214" s="2">
        <v>1338</v>
      </c>
      <c r="BH214" s="2">
        <v>1363</v>
      </c>
      <c r="BI214" s="2">
        <v>1388</v>
      </c>
      <c r="BJ214" s="2">
        <v>1365</v>
      </c>
      <c r="BK214" s="2">
        <v>1365</v>
      </c>
      <c r="BL214" s="2">
        <v>1365</v>
      </c>
      <c r="BM214" s="2">
        <v>1234</v>
      </c>
      <c r="BN214" s="2">
        <v>1262</v>
      </c>
      <c r="BO214" s="2">
        <v>1245</v>
      </c>
      <c r="BP214" s="2">
        <v>1187</v>
      </c>
      <c r="BQ214" s="2">
        <v>1144</v>
      </c>
      <c r="BR214" s="2">
        <v>1150</v>
      </c>
      <c r="BS214" s="2">
        <v>1146</v>
      </c>
      <c r="BT214" s="2">
        <v>1134</v>
      </c>
      <c r="BU214" s="2">
        <v>1085</v>
      </c>
      <c r="BV214" s="2">
        <v>1073</v>
      </c>
      <c r="BW214" s="2">
        <v>1006</v>
      </c>
      <c r="BX214" s="2">
        <v>985</v>
      </c>
      <c r="BY214" s="2">
        <v>1048</v>
      </c>
      <c r="BZ214" s="2">
        <v>1060</v>
      </c>
      <c r="CA214" s="2">
        <v>1073</v>
      </c>
      <c r="CB214" s="2">
        <v>1120</v>
      </c>
      <c r="CC214" s="2">
        <v>1060</v>
      </c>
      <c r="CD214" s="2">
        <v>1023</v>
      </c>
      <c r="CE214" s="2">
        <v>1006</v>
      </c>
      <c r="CF214" s="2">
        <v>1023</v>
      </c>
      <c r="CG214" s="2">
        <v>991</v>
      </c>
      <c r="CH214" s="2">
        <v>950</v>
      </c>
      <c r="CI214" s="2">
        <v>909</v>
      </c>
      <c r="CJ214" s="2">
        <v>951</v>
      </c>
      <c r="CK214" s="2">
        <v>960</v>
      </c>
      <c r="CL214" s="2">
        <v>895</v>
      </c>
      <c r="CM214" s="2">
        <v>896</v>
      </c>
      <c r="CN214" s="2">
        <v>885</v>
      </c>
      <c r="CO214" s="2">
        <v>898</v>
      </c>
      <c r="CP214" s="2">
        <v>810</v>
      </c>
      <c r="CQ214" s="2">
        <v>798</v>
      </c>
      <c r="CR214" s="2">
        <v>802</v>
      </c>
      <c r="CS214" s="2">
        <v>779</v>
      </c>
      <c r="CT214" s="2">
        <v>761</v>
      </c>
      <c r="CU214" s="2">
        <v>808</v>
      </c>
      <c r="CV214" s="2">
        <v>838</v>
      </c>
      <c r="CW214" s="2">
        <v>850</v>
      </c>
      <c r="CX214" s="2">
        <v>836</v>
      </c>
      <c r="CY214" s="2">
        <v>783</v>
      </c>
      <c r="CZ214" s="2">
        <v>748</v>
      </c>
      <c r="DA214" s="2">
        <v>757</v>
      </c>
      <c r="DB214" s="2">
        <v>720</v>
      </c>
      <c r="DC214" s="2">
        <v>680</v>
      </c>
      <c r="DD214" s="2">
        <v>707</v>
      </c>
      <c r="DE214" s="2">
        <v>712</v>
      </c>
      <c r="DF214" s="2">
        <v>694</v>
      </c>
      <c r="DG214" s="2">
        <v>735</v>
      </c>
      <c r="DH214" s="2">
        <v>733</v>
      </c>
      <c r="DI214" s="2">
        <v>743</v>
      </c>
      <c r="DJ214" s="2">
        <v>713</v>
      </c>
      <c r="DK214" s="2">
        <v>726</v>
      </c>
      <c r="DL214" s="2">
        <v>742</v>
      </c>
      <c r="DM214" s="2">
        <v>745</v>
      </c>
      <c r="DN214" s="2">
        <v>778</v>
      </c>
      <c r="DO214" s="2">
        <v>785</v>
      </c>
      <c r="DP214" s="2">
        <v>760</v>
      </c>
      <c r="DQ214" s="2">
        <v>735</v>
      </c>
      <c r="DR214" s="2">
        <v>746</v>
      </c>
      <c r="DS214" s="2">
        <v>758</v>
      </c>
      <c r="DT214" s="2">
        <v>748</v>
      </c>
      <c r="DU214" s="2">
        <v>766</v>
      </c>
      <c r="DV214" s="2">
        <v>687</v>
      </c>
      <c r="DW214" s="2">
        <v>706</v>
      </c>
      <c r="DX214" s="2">
        <v>703</v>
      </c>
      <c r="DY214" s="2">
        <v>695</v>
      </c>
      <c r="DZ214" s="2">
        <v>693</v>
      </c>
      <c r="EA214" s="2">
        <v>692</v>
      </c>
      <c r="EB214" s="2">
        <v>684</v>
      </c>
      <c r="EC214" s="2">
        <v>688</v>
      </c>
      <c r="ED214" s="2">
        <v>704</v>
      </c>
      <c r="EE214" s="2">
        <v>722</v>
      </c>
      <c r="EF214" s="2">
        <v>732</v>
      </c>
      <c r="EG214" s="2">
        <v>735</v>
      </c>
      <c r="EH214" s="2">
        <v>722</v>
      </c>
      <c r="EI214" s="2">
        <v>740</v>
      </c>
      <c r="EJ214" s="2">
        <v>745</v>
      </c>
      <c r="EK214" s="2">
        <v>728</v>
      </c>
      <c r="EL214" s="2">
        <v>732</v>
      </c>
      <c r="EM214" s="2">
        <v>688</v>
      </c>
      <c r="EN214" s="2">
        <v>679</v>
      </c>
      <c r="EO214" s="2">
        <v>679</v>
      </c>
      <c r="EP214" s="2">
        <v>668</v>
      </c>
      <c r="EQ214" s="2">
        <v>676</v>
      </c>
      <c r="ER214" s="2">
        <v>675</v>
      </c>
      <c r="ES214" s="2">
        <v>685</v>
      </c>
      <c r="ET214" s="2">
        <v>703</v>
      </c>
      <c r="EU214" s="2">
        <v>692</v>
      </c>
      <c r="EV214" s="2">
        <v>692</v>
      </c>
      <c r="EW214" s="2">
        <v>693</v>
      </c>
      <c r="EX214" s="2">
        <v>694</v>
      </c>
      <c r="EY214" s="2">
        <v>661</v>
      </c>
      <c r="EZ214" s="2">
        <v>668</v>
      </c>
      <c r="FA214" s="2">
        <v>657</v>
      </c>
      <c r="FB214" s="2">
        <v>655</v>
      </c>
      <c r="FC214" s="2">
        <v>630</v>
      </c>
      <c r="FD214" s="2">
        <v>653</v>
      </c>
      <c r="FE214" s="2">
        <v>648</v>
      </c>
      <c r="FF214" s="2">
        <v>677</v>
      </c>
      <c r="FG214" s="2">
        <v>700</v>
      </c>
      <c r="FH214" s="2">
        <v>724</v>
      </c>
      <c r="FI214" s="2">
        <v>714</v>
      </c>
      <c r="FJ214" s="2">
        <v>716</v>
      </c>
      <c r="FK214" s="2">
        <v>732</v>
      </c>
      <c r="FL214" s="2">
        <v>738</v>
      </c>
      <c r="FM214" s="2">
        <v>744</v>
      </c>
      <c r="FN214" s="2">
        <v>765</v>
      </c>
      <c r="FO214" s="2">
        <v>792</v>
      </c>
      <c r="FP214" s="2">
        <v>797</v>
      </c>
      <c r="FQ214" s="2">
        <v>801</v>
      </c>
      <c r="FR214" s="2">
        <v>799</v>
      </c>
      <c r="FS214" s="2">
        <v>779</v>
      </c>
      <c r="FT214" s="2">
        <v>768</v>
      </c>
      <c r="FU214" s="2">
        <v>786</v>
      </c>
      <c r="FV214" s="2">
        <v>797</v>
      </c>
      <c r="FW214" s="2">
        <v>798</v>
      </c>
      <c r="FX214" s="2">
        <v>809</v>
      </c>
      <c r="FY214" s="2">
        <v>806</v>
      </c>
      <c r="FZ214" s="2">
        <v>811</v>
      </c>
      <c r="GA214" s="2">
        <v>816</v>
      </c>
      <c r="GB214" s="2">
        <v>870</v>
      </c>
      <c r="GC214" s="2">
        <v>830</v>
      </c>
      <c r="GD214" s="2">
        <v>835</v>
      </c>
      <c r="GE214" s="2">
        <v>836</v>
      </c>
      <c r="GF214" s="2">
        <v>832</v>
      </c>
      <c r="GG214" s="2">
        <v>854</v>
      </c>
      <c r="GH214" s="2">
        <v>849</v>
      </c>
      <c r="GI214" s="2">
        <v>833</v>
      </c>
      <c r="GJ214" s="2">
        <v>842</v>
      </c>
      <c r="GK214" s="2">
        <v>884</v>
      </c>
      <c r="GL214" s="2">
        <v>879</v>
      </c>
      <c r="GM214" s="2">
        <v>875</v>
      </c>
      <c r="GN214" s="2">
        <v>898</v>
      </c>
      <c r="GO214" s="2">
        <v>913</v>
      </c>
      <c r="GP214" s="2">
        <v>940</v>
      </c>
      <c r="GQ214" s="2">
        <v>931</v>
      </c>
      <c r="GR214" s="2">
        <v>951</v>
      </c>
      <c r="GS214" s="2">
        <v>965</v>
      </c>
      <c r="GT214" s="2">
        <v>943</v>
      </c>
      <c r="GU214" s="2">
        <v>893</v>
      </c>
      <c r="GV214" s="2">
        <v>908</v>
      </c>
      <c r="GW214" s="2">
        <v>908</v>
      </c>
      <c r="GX214" s="2">
        <v>884</v>
      </c>
      <c r="GY214" s="2">
        <v>890</v>
      </c>
      <c r="GZ214" s="2">
        <v>862</v>
      </c>
      <c r="HA214" s="2">
        <v>952</v>
      </c>
      <c r="HB214" s="2">
        <v>905</v>
      </c>
      <c r="HC214" s="2">
        <v>933</v>
      </c>
      <c r="HD214" s="2">
        <v>945</v>
      </c>
      <c r="HE214" s="2">
        <v>986</v>
      </c>
      <c r="HF214" s="2">
        <v>998</v>
      </c>
      <c r="HG214" s="2">
        <v>999</v>
      </c>
      <c r="HH214" s="2">
        <v>965</v>
      </c>
      <c r="HI214" s="2">
        <v>998</v>
      </c>
      <c r="HJ214" s="2">
        <v>987</v>
      </c>
      <c r="HK214" s="2">
        <v>975</v>
      </c>
      <c r="HL214" s="2">
        <v>983</v>
      </c>
      <c r="HM214" s="2">
        <v>1025</v>
      </c>
      <c r="HN214" s="2">
        <v>962</v>
      </c>
      <c r="HO214" s="2">
        <v>938</v>
      </c>
      <c r="HP214" s="2">
        <v>940</v>
      </c>
      <c r="HQ214" s="2">
        <v>967</v>
      </c>
      <c r="HR214" s="2">
        <v>953</v>
      </c>
      <c r="HS214" s="2">
        <v>899</v>
      </c>
      <c r="HT214" s="2">
        <v>894</v>
      </c>
      <c r="HU214" s="2">
        <v>895</v>
      </c>
      <c r="HV214" s="2">
        <v>882</v>
      </c>
      <c r="HW214" s="2">
        <v>882</v>
      </c>
      <c r="HX214" s="2">
        <v>872</v>
      </c>
      <c r="HY214" s="2">
        <v>938</v>
      </c>
      <c r="HZ214" s="2">
        <v>914</v>
      </c>
      <c r="IA214" s="2">
        <v>868</v>
      </c>
      <c r="IB214" s="2">
        <v>909</v>
      </c>
      <c r="IC214" s="2">
        <v>877</v>
      </c>
      <c r="ID214" s="2">
        <v>852</v>
      </c>
      <c r="IE214" s="2">
        <v>856</v>
      </c>
      <c r="IF214" s="2">
        <v>828</v>
      </c>
      <c r="IG214" s="2">
        <v>838</v>
      </c>
      <c r="IH214" s="2">
        <v>828</v>
      </c>
      <c r="II214" s="2">
        <v>808</v>
      </c>
      <c r="IJ214" s="2">
        <v>824</v>
      </c>
      <c r="IK214" s="2">
        <v>826</v>
      </c>
      <c r="IL214" s="2">
        <v>846</v>
      </c>
      <c r="IM214" s="2">
        <v>744</v>
      </c>
      <c r="IN214" s="2">
        <v>748</v>
      </c>
      <c r="IO214" s="2">
        <v>749</v>
      </c>
      <c r="IP214" s="2">
        <v>726</v>
      </c>
      <c r="IQ214" s="2">
        <v>729</v>
      </c>
      <c r="IR214" s="2">
        <v>721</v>
      </c>
      <c r="IS214" s="2">
        <v>724</v>
      </c>
      <c r="IT214" s="2">
        <v>742</v>
      </c>
    </row>
    <row r="215" spans="1:254">
      <c r="A215" s="62" t="s">
        <v>421</v>
      </c>
      <c r="B215" s="1" t="s">
        <v>422</v>
      </c>
      <c r="C215" s="54">
        <v>4460</v>
      </c>
      <c r="D215" s="16">
        <v>-63</v>
      </c>
      <c r="E215" s="2">
        <v>4523</v>
      </c>
      <c r="F215" s="2">
        <v>4539</v>
      </c>
      <c r="G215" s="2">
        <v>4325</v>
      </c>
      <c r="H215" s="2">
        <v>4422</v>
      </c>
      <c r="I215" s="2">
        <v>4284</v>
      </c>
      <c r="J215" s="2">
        <v>3626</v>
      </c>
      <c r="K215" s="2">
        <v>3645</v>
      </c>
      <c r="L215" s="2">
        <v>3791</v>
      </c>
      <c r="M215" s="2">
        <v>3933</v>
      </c>
      <c r="N215" s="2">
        <v>3955</v>
      </c>
      <c r="O215" s="2">
        <v>4137</v>
      </c>
      <c r="P215" s="2">
        <v>4257</v>
      </c>
      <c r="Q215" s="2">
        <v>4080</v>
      </c>
      <c r="R215" s="2">
        <v>4122</v>
      </c>
      <c r="S215" s="2">
        <v>4312</v>
      </c>
      <c r="T215" s="2">
        <v>4318</v>
      </c>
      <c r="U215" s="2">
        <v>4305</v>
      </c>
      <c r="V215" s="2">
        <v>4685</v>
      </c>
      <c r="W215" s="2">
        <v>4602</v>
      </c>
      <c r="X215" s="2">
        <v>4587</v>
      </c>
      <c r="Y215" s="2">
        <v>4458</v>
      </c>
      <c r="Z215" s="2">
        <v>4587</v>
      </c>
      <c r="AA215" s="2">
        <v>4659</v>
      </c>
      <c r="AB215" s="2">
        <v>4544</v>
      </c>
      <c r="AC215" s="2">
        <v>4666</v>
      </c>
      <c r="AD215" s="2">
        <v>4770</v>
      </c>
      <c r="AE215" s="2">
        <v>4630</v>
      </c>
      <c r="AF215" s="2">
        <v>4500</v>
      </c>
      <c r="AG215" s="2">
        <v>4693</v>
      </c>
      <c r="AH215" s="2">
        <v>4656</v>
      </c>
      <c r="AI215" s="2">
        <v>4581</v>
      </c>
      <c r="AJ215" s="2">
        <v>4464</v>
      </c>
      <c r="AK215" s="2">
        <v>4510</v>
      </c>
      <c r="AL215" s="2">
        <v>4449</v>
      </c>
      <c r="AM215" s="2">
        <v>4420</v>
      </c>
      <c r="AN215" s="2">
        <v>4272</v>
      </c>
      <c r="AO215" s="2">
        <v>4144</v>
      </c>
      <c r="AP215" s="2">
        <v>4039</v>
      </c>
      <c r="AQ215" s="2">
        <v>3929</v>
      </c>
      <c r="AR215" s="2">
        <v>3799</v>
      </c>
      <c r="AS215" s="2">
        <v>3851</v>
      </c>
      <c r="AT215" s="2">
        <v>3946</v>
      </c>
      <c r="AU215" s="2">
        <v>3607</v>
      </c>
      <c r="AV215" s="2">
        <v>3805</v>
      </c>
      <c r="AW215" s="2">
        <v>3801</v>
      </c>
      <c r="AX215" s="2">
        <v>3994</v>
      </c>
      <c r="AY215" s="2">
        <v>3640</v>
      </c>
      <c r="AZ215" s="2">
        <v>3700</v>
      </c>
      <c r="BA215" s="2">
        <v>3774</v>
      </c>
      <c r="BB215" s="2">
        <v>3596</v>
      </c>
      <c r="BC215" s="2">
        <v>3702</v>
      </c>
      <c r="BD215" s="2">
        <v>3696</v>
      </c>
      <c r="BE215" s="2">
        <v>3615</v>
      </c>
      <c r="BF215" s="2">
        <v>3589</v>
      </c>
      <c r="BG215" s="2">
        <v>3474</v>
      </c>
      <c r="BH215" s="2">
        <v>3302</v>
      </c>
      <c r="BI215" s="2">
        <v>3418</v>
      </c>
      <c r="BJ215" s="2">
        <v>3370</v>
      </c>
      <c r="BK215" s="2">
        <v>3465</v>
      </c>
      <c r="BL215" s="2">
        <v>3460</v>
      </c>
      <c r="BM215" s="2">
        <v>3317</v>
      </c>
      <c r="BN215" s="2">
        <v>3467</v>
      </c>
      <c r="BO215" s="2">
        <v>3359</v>
      </c>
      <c r="BP215" s="2">
        <v>3335</v>
      </c>
      <c r="BQ215" s="2">
        <v>3450</v>
      </c>
      <c r="BR215" s="2">
        <v>3339</v>
      </c>
      <c r="BS215" s="2">
        <v>3203</v>
      </c>
      <c r="BT215" s="2">
        <v>3116</v>
      </c>
      <c r="BU215" s="2">
        <v>3119</v>
      </c>
      <c r="BV215" s="2">
        <v>2905</v>
      </c>
      <c r="BW215" s="2">
        <v>2965</v>
      </c>
      <c r="BX215" s="2">
        <v>3010</v>
      </c>
      <c r="BY215" s="2">
        <v>3082</v>
      </c>
      <c r="BZ215" s="2">
        <v>2983</v>
      </c>
      <c r="CA215" s="2">
        <v>2988</v>
      </c>
      <c r="CB215" s="2">
        <v>3008</v>
      </c>
      <c r="CC215" s="2">
        <v>2950</v>
      </c>
      <c r="CD215" s="2">
        <v>2951.5</v>
      </c>
      <c r="CE215" s="2">
        <v>2917</v>
      </c>
      <c r="CF215" s="2">
        <v>2960</v>
      </c>
      <c r="CG215" s="2">
        <v>2939.5</v>
      </c>
      <c r="CH215" s="2">
        <v>3033</v>
      </c>
      <c r="CI215" s="2">
        <v>2857.5</v>
      </c>
      <c r="CJ215" s="2">
        <v>2794</v>
      </c>
      <c r="CK215" s="2">
        <v>2785</v>
      </c>
      <c r="CL215" s="2">
        <v>2807.5</v>
      </c>
      <c r="CM215" s="2">
        <v>2777.5</v>
      </c>
      <c r="CN215" s="2">
        <v>2646.5</v>
      </c>
      <c r="CO215" s="2">
        <v>2625</v>
      </c>
      <c r="CP215" s="2">
        <v>2733.5</v>
      </c>
      <c r="CQ215" s="2">
        <v>2723</v>
      </c>
      <c r="CR215" s="2">
        <v>2661</v>
      </c>
      <c r="CS215" s="2">
        <v>2602.5</v>
      </c>
      <c r="CT215" s="2">
        <v>2528</v>
      </c>
      <c r="CU215" s="2">
        <v>2679</v>
      </c>
      <c r="CV215" s="2">
        <v>2666.5</v>
      </c>
      <c r="CW215" s="2">
        <v>2656</v>
      </c>
      <c r="CX215" s="2">
        <v>2631</v>
      </c>
      <c r="CY215" s="2">
        <v>2633.5</v>
      </c>
      <c r="CZ215" s="2">
        <v>2646</v>
      </c>
      <c r="DA215" s="2">
        <v>2661</v>
      </c>
      <c r="DB215" s="2">
        <v>2496.5</v>
      </c>
      <c r="DC215" s="2">
        <v>2441.5</v>
      </c>
      <c r="DD215" s="2">
        <v>2498</v>
      </c>
      <c r="DE215" s="2">
        <v>2522.5</v>
      </c>
      <c r="DF215" s="2">
        <v>2420</v>
      </c>
      <c r="DG215" s="2">
        <v>2529.5</v>
      </c>
      <c r="DH215" s="2">
        <v>2592.5</v>
      </c>
      <c r="DI215" s="2">
        <v>2562</v>
      </c>
      <c r="DJ215" s="2">
        <v>2616</v>
      </c>
      <c r="DK215" s="2">
        <v>2541.5</v>
      </c>
      <c r="DL215" s="2">
        <v>2494.5</v>
      </c>
      <c r="DM215" s="2">
        <v>2514</v>
      </c>
      <c r="DN215" s="2">
        <v>2554.5</v>
      </c>
      <c r="DO215" s="2">
        <v>2478</v>
      </c>
      <c r="DP215" s="2">
        <v>2373.5</v>
      </c>
      <c r="DQ215" s="2">
        <v>2468.5</v>
      </c>
      <c r="DR215" s="2">
        <v>2534</v>
      </c>
      <c r="DS215" s="2">
        <v>2592</v>
      </c>
      <c r="DT215" s="2">
        <v>2549</v>
      </c>
      <c r="DU215" s="2">
        <v>2536</v>
      </c>
      <c r="DV215" s="2">
        <v>2467</v>
      </c>
      <c r="DW215" s="2">
        <v>2529</v>
      </c>
      <c r="DX215" s="2">
        <v>2202.5</v>
      </c>
      <c r="DY215" s="2">
        <v>2167.5</v>
      </c>
      <c r="DZ215" s="2">
        <v>2152.5</v>
      </c>
      <c r="EA215" s="2">
        <v>2141</v>
      </c>
      <c r="EB215" s="2">
        <v>2148</v>
      </c>
      <c r="EC215" s="2">
        <v>2167</v>
      </c>
      <c r="ED215" s="2">
        <v>2191.5</v>
      </c>
      <c r="EE215" s="2">
        <v>2225.5</v>
      </c>
      <c r="EF215" s="2">
        <v>2365</v>
      </c>
      <c r="EG215" s="2">
        <v>2352.5</v>
      </c>
      <c r="EH215" s="2">
        <v>2296.5</v>
      </c>
      <c r="EI215" s="2">
        <v>2307</v>
      </c>
      <c r="EJ215" s="2">
        <v>2364</v>
      </c>
      <c r="EK215" s="2">
        <v>2294.5</v>
      </c>
      <c r="EL215" s="2">
        <v>2204.5</v>
      </c>
      <c r="EM215" s="2">
        <v>2208.5</v>
      </c>
      <c r="EN215" s="2">
        <v>2169</v>
      </c>
      <c r="EO215" s="2">
        <v>2041</v>
      </c>
      <c r="EP215" s="2">
        <v>2050.5</v>
      </c>
      <c r="EQ215" s="2">
        <v>2094.5</v>
      </c>
      <c r="ER215" s="2">
        <v>2140</v>
      </c>
      <c r="ES215" s="2">
        <v>2115</v>
      </c>
      <c r="ET215" s="2">
        <v>2060</v>
      </c>
      <c r="EU215" s="2">
        <v>2100</v>
      </c>
      <c r="EV215" s="2">
        <v>2103.5</v>
      </c>
      <c r="EW215" s="2">
        <v>2105</v>
      </c>
      <c r="EX215" s="2">
        <v>2073.5</v>
      </c>
      <c r="EY215" s="2">
        <v>2026.5</v>
      </c>
      <c r="EZ215" s="2">
        <v>2040</v>
      </c>
      <c r="FA215" s="2">
        <v>2006</v>
      </c>
      <c r="FB215" s="2">
        <v>2003</v>
      </c>
      <c r="FC215" s="2">
        <v>2047.5</v>
      </c>
      <c r="FD215" s="2">
        <v>2148</v>
      </c>
      <c r="FE215" s="2">
        <v>2166.5</v>
      </c>
      <c r="FF215" s="2">
        <v>2194</v>
      </c>
      <c r="FG215" s="2">
        <v>2042</v>
      </c>
      <c r="FH215" s="2">
        <v>1972.5</v>
      </c>
      <c r="FI215" s="2">
        <v>1895</v>
      </c>
      <c r="FJ215" s="2">
        <v>1872</v>
      </c>
      <c r="FK215" s="2">
        <v>1859.5</v>
      </c>
      <c r="FL215" s="2">
        <v>1905.5</v>
      </c>
      <c r="FM215" s="2">
        <v>1931</v>
      </c>
      <c r="FN215" s="2">
        <v>1900</v>
      </c>
      <c r="FO215" s="2">
        <v>1993</v>
      </c>
      <c r="FP215" s="2">
        <v>1969</v>
      </c>
      <c r="FQ215" s="2">
        <v>1984</v>
      </c>
      <c r="FR215" s="2">
        <v>1849.5</v>
      </c>
      <c r="FS215" s="2">
        <v>1765.5</v>
      </c>
      <c r="FT215" s="2">
        <v>1758</v>
      </c>
      <c r="FU215" s="2">
        <v>1777.5</v>
      </c>
      <c r="FV215" s="2">
        <v>1745</v>
      </c>
      <c r="FW215" s="2">
        <v>1798</v>
      </c>
      <c r="FX215" s="2">
        <v>1801</v>
      </c>
      <c r="FY215" s="2">
        <v>1832.5</v>
      </c>
      <c r="FZ215" s="2">
        <v>1798</v>
      </c>
      <c r="GA215" s="2">
        <v>1786.5</v>
      </c>
      <c r="GB215" s="2">
        <v>1732</v>
      </c>
      <c r="GC215" s="2">
        <v>1736.5</v>
      </c>
      <c r="GD215" s="2">
        <v>1720.5</v>
      </c>
      <c r="GE215" s="2">
        <v>1720</v>
      </c>
      <c r="GF215" s="2">
        <v>1738</v>
      </c>
      <c r="GG215" s="2">
        <v>1819</v>
      </c>
      <c r="GH215" s="2">
        <v>1828</v>
      </c>
      <c r="GI215" s="2">
        <v>1924</v>
      </c>
      <c r="GJ215" s="2">
        <v>1918.5</v>
      </c>
      <c r="GK215" s="2">
        <v>1838</v>
      </c>
      <c r="GL215" s="2">
        <v>1855.5</v>
      </c>
      <c r="GM215" s="2">
        <v>1848</v>
      </c>
      <c r="GN215" s="2">
        <v>1832</v>
      </c>
      <c r="GO215" s="2">
        <v>1847.5</v>
      </c>
      <c r="GP215" s="2">
        <v>1882</v>
      </c>
      <c r="GQ215" s="2">
        <v>1833.5</v>
      </c>
      <c r="GR215" s="2">
        <v>1821.5</v>
      </c>
      <c r="GS215" s="2">
        <v>1828</v>
      </c>
      <c r="GT215" s="2">
        <v>1812</v>
      </c>
      <c r="GU215" s="2">
        <v>1853.5</v>
      </c>
      <c r="GV215" s="2">
        <v>1896</v>
      </c>
      <c r="GW215" s="2">
        <v>1903.5</v>
      </c>
      <c r="GX215" s="2">
        <v>1787.5</v>
      </c>
      <c r="GY215" s="2">
        <v>1810</v>
      </c>
      <c r="GZ215" s="2">
        <v>1788.5</v>
      </c>
      <c r="HA215" s="2">
        <v>1721.5</v>
      </c>
      <c r="HB215" s="2">
        <v>1598</v>
      </c>
      <c r="HC215" s="2">
        <v>1594</v>
      </c>
      <c r="HD215" s="2">
        <v>1613.5</v>
      </c>
      <c r="HE215" s="2">
        <v>1635.5</v>
      </c>
      <c r="HF215" s="2">
        <v>1681</v>
      </c>
      <c r="HG215" s="2">
        <v>1706</v>
      </c>
      <c r="HH215" s="2">
        <v>1688.5</v>
      </c>
      <c r="HI215" s="2">
        <v>1626.5</v>
      </c>
      <c r="HJ215" s="2">
        <v>1591</v>
      </c>
      <c r="HK215" s="2">
        <v>1603</v>
      </c>
      <c r="HL215" s="2">
        <v>1563.5</v>
      </c>
      <c r="HM215" s="2">
        <v>1579</v>
      </c>
      <c r="HN215" s="2">
        <v>1558.5</v>
      </c>
      <c r="HO215" s="2">
        <v>1555.5</v>
      </c>
      <c r="HP215" s="2">
        <v>1549</v>
      </c>
      <c r="HQ215" s="2">
        <v>1562</v>
      </c>
      <c r="HR215" s="2">
        <v>1562</v>
      </c>
      <c r="HS215" s="2">
        <v>1542</v>
      </c>
      <c r="HT215" s="2">
        <v>1532.5</v>
      </c>
      <c r="HU215" s="2">
        <v>1523</v>
      </c>
      <c r="HV215" s="2">
        <v>1502</v>
      </c>
      <c r="HW215" s="2">
        <v>1500</v>
      </c>
      <c r="HX215" s="2">
        <v>1529.5</v>
      </c>
      <c r="HY215" s="2">
        <v>1541</v>
      </c>
      <c r="HZ215" s="2">
        <v>1544</v>
      </c>
      <c r="IA215" s="2">
        <v>1536</v>
      </c>
      <c r="IB215" s="2">
        <v>1562.5</v>
      </c>
      <c r="IC215" s="2">
        <v>1550</v>
      </c>
      <c r="ID215" s="2">
        <v>1532.5</v>
      </c>
      <c r="IE215" s="2">
        <v>1548.5</v>
      </c>
      <c r="IF215" s="2">
        <v>1532</v>
      </c>
      <c r="IG215" s="2">
        <v>1537</v>
      </c>
      <c r="IH215" s="2">
        <v>1532</v>
      </c>
      <c r="II215" s="2">
        <v>1541.5</v>
      </c>
      <c r="IJ215" s="2">
        <v>1563</v>
      </c>
      <c r="IK215" s="2">
        <v>1553.5</v>
      </c>
      <c r="IL215" s="2">
        <v>1542</v>
      </c>
      <c r="IM215" s="2">
        <v>1521</v>
      </c>
      <c r="IN215" s="2">
        <v>1523</v>
      </c>
      <c r="IO215" s="2">
        <v>1492.5</v>
      </c>
      <c r="IP215" s="2">
        <v>1454.5</v>
      </c>
      <c r="IQ215" s="2">
        <v>1485.5</v>
      </c>
      <c r="IR215" s="2">
        <v>1455</v>
      </c>
      <c r="IS215" s="2">
        <v>1500</v>
      </c>
      <c r="IT215" s="2">
        <v>1490</v>
      </c>
    </row>
    <row r="216" spans="1:254">
      <c r="A216" s="62" t="s">
        <v>423</v>
      </c>
      <c r="B216" s="1" t="s">
        <v>424</v>
      </c>
      <c r="C216" s="54">
        <v>14190</v>
      </c>
      <c r="D216" s="16">
        <v>-1010</v>
      </c>
      <c r="E216" s="2">
        <v>15200</v>
      </c>
      <c r="F216" s="2">
        <v>15660</v>
      </c>
      <c r="G216" s="2">
        <v>15010</v>
      </c>
      <c r="H216" s="2">
        <v>13980</v>
      </c>
      <c r="I216" s="2">
        <v>14020</v>
      </c>
      <c r="J216" s="2">
        <v>12550</v>
      </c>
      <c r="K216" s="2">
        <v>13170</v>
      </c>
      <c r="L216" s="2">
        <v>13940</v>
      </c>
      <c r="M216" s="2">
        <v>14790</v>
      </c>
      <c r="N216" s="2">
        <v>14900</v>
      </c>
      <c r="O216" s="2">
        <v>15280</v>
      </c>
      <c r="P216" s="2">
        <v>15420</v>
      </c>
      <c r="Q216" s="2">
        <v>14710</v>
      </c>
      <c r="R216" s="2">
        <v>14770</v>
      </c>
      <c r="S216" s="2">
        <v>15480</v>
      </c>
      <c r="T216" s="2">
        <v>15750</v>
      </c>
      <c r="U216" s="2">
        <v>15190</v>
      </c>
      <c r="V216" s="2">
        <v>15830</v>
      </c>
      <c r="W216" s="2">
        <v>15890</v>
      </c>
      <c r="X216" s="2">
        <v>15570</v>
      </c>
      <c r="Y216" s="2">
        <v>15500</v>
      </c>
      <c r="Z216" s="2">
        <v>17280</v>
      </c>
      <c r="AA216" s="2">
        <v>17420</v>
      </c>
      <c r="AB216" s="2">
        <v>17000</v>
      </c>
      <c r="AC216" s="2">
        <v>17710</v>
      </c>
      <c r="AD216" s="2">
        <v>18900</v>
      </c>
      <c r="AE216" s="2">
        <v>18320</v>
      </c>
      <c r="AF216" s="2">
        <v>18190</v>
      </c>
      <c r="AG216" s="2">
        <v>18920</v>
      </c>
      <c r="AH216" s="2">
        <v>19150</v>
      </c>
      <c r="AI216" s="2">
        <v>19180</v>
      </c>
      <c r="AJ216" s="2">
        <v>19620</v>
      </c>
      <c r="AK216" s="2">
        <v>19450</v>
      </c>
      <c r="AL216" s="2">
        <v>19050</v>
      </c>
      <c r="AM216" s="2">
        <v>18470</v>
      </c>
      <c r="AN216" s="2">
        <v>16830</v>
      </c>
      <c r="AO216" s="2">
        <v>16500</v>
      </c>
      <c r="AP216" s="2">
        <v>16220</v>
      </c>
      <c r="AQ216" s="2">
        <v>15320</v>
      </c>
      <c r="AR216" s="2">
        <v>14610</v>
      </c>
      <c r="AS216" s="2">
        <v>15320</v>
      </c>
      <c r="AT216" s="2">
        <v>15590</v>
      </c>
      <c r="AU216" s="2">
        <v>15470</v>
      </c>
      <c r="AV216" s="2">
        <v>16270</v>
      </c>
      <c r="AW216" s="2">
        <v>15880</v>
      </c>
      <c r="AX216" s="2">
        <v>15870</v>
      </c>
      <c r="AY216" s="2">
        <v>15740</v>
      </c>
      <c r="AZ216" s="2">
        <v>16260</v>
      </c>
      <c r="BA216" s="2">
        <v>16650</v>
      </c>
      <c r="BB216" s="2">
        <v>16540</v>
      </c>
      <c r="BC216" s="2">
        <v>17720</v>
      </c>
      <c r="BD216" s="2">
        <v>17240</v>
      </c>
      <c r="BE216" s="2">
        <v>17360</v>
      </c>
      <c r="BF216" s="2">
        <v>16690</v>
      </c>
      <c r="BG216" s="2">
        <v>16040</v>
      </c>
      <c r="BH216" s="2">
        <v>15530</v>
      </c>
      <c r="BI216" s="2">
        <v>16840</v>
      </c>
      <c r="BJ216" s="2">
        <v>17320</v>
      </c>
      <c r="BK216" s="2">
        <v>18180</v>
      </c>
      <c r="BL216" s="2">
        <v>18220</v>
      </c>
      <c r="BM216" s="2">
        <v>18220</v>
      </c>
      <c r="BN216" s="2">
        <v>19790</v>
      </c>
      <c r="BO216" s="2">
        <v>18140</v>
      </c>
      <c r="BP216" s="2">
        <v>17280</v>
      </c>
      <c r="BQ216" s="2">
        <v>17150</v>
      </c>
      <c r="BR216" s="2">
        <v>16100</v>
      </c>
      <c r="BS216" s="2">
        <v>15710</v>
      </c>
      <c r="BT216" s="2">
        <v>14990</v>
      </c>
      <c r="BU216" s="2">
        <v>14950</v>
      </c>
      <c r="BV216" s="2">
        <v>14040</v>
      </c>
      <c r="BW216" s="2">
        <v>14150</v>
      </c>
      <c r="BX216" s="2">
        <v>14080</v>
      </c>
      <c r="BY216" s="2">
        <v>14210</v>
      </c>
      <c r="BZ216" s="2">
        <v>14090</v>
      </c>
      <c r="CA216" s="2">
        <v>14320</v>
      </c>
      <c r="CB216" s="2">
        <v>14440</v>
      </c>
      <c r="CC216" s="2">
        <v>14830</v>
      </c>
      <c r="CD216" s="2">
        <v>14620</v>
      </c>
      <c r="CE216" s="2">
        <v>14140</v>
      </c>
      <c r="CF216" s="2">
        <v>14060</v>
      </c>
      <c r="CG216" s="2">
        <v>13650</v>
      </c>
      <c r="CH216" s="2">
        <v>13730</v>
      </c>
      <c r="CI216" s="2">
        <v>12550</v>
      </c>
      <c r="CJ216" s="2">
        <v>12750</v>
      </c>
      <c r="CK216" s="2">
        <v>12270</v>
      </c>
      <c r="CL216" s="2">
        <v>12650</v>
      </c>
      <c r="CM216" s="2">
        <v>12340</v>
      </c>
      <c r="CN216" s="2">
        <v>11510</v>
      </c>
      <c r="CO216" s="2">
        <v>11530</v>
      </c>
      <c r="CP216" s="2">
        <v>12150</v>
      </c>
      <c r="CQ216" s="2">
        <v>12780</v>
      </c>
      <c r="CR216" s="2">
        <v>12690</v>
      </c>
      <c r="CS216" s="2">
        <v>12180</v>
      </c>
      <c r="CT216" s="2">
        <v>12000</v>
      </c>
      <c r="CU216" s="2">
        <v>12640</v>
      </c>
      <c r="CV216" s="2">
        <v>13130</v>
      </c>
      <c r="CW216" s="2">
        <v>12700</v>
      </c>
      <c r="CX216" s="2">
        <v>12470</v>
      </c>
      <c r="CY216" s="2">
        <v>12290</v>
      </c>
      <c r="CZ216" s="2">
        <v>12530</v>
      </c>
      <c r="DA216" s="2">
        <v>12930</v>
      </c>
      <c r="DB216" s="2">
        <v>12590</v>
      </c>
      <c r="DC216" s="2">
        <v>11990</v>
      </c>
      <c r="DD216" s="2">
        <v>13200</v>
      </c>
      <c r="DE216" s="2">
        <v>13580</v>
      </c>
      <c r="DF216" s="2">
        <v>13430</v>
      </c>
      <c r="DG216" s="2">
        <v>14900</v>
      </c>
      <c r="DH216" s="2">
        <v>14770</v>
      </c>
      <c r="DI216" s="2">
        <v>14610</v>
      </c>
      <c r="DJ216" s="2">
        <v>15000</v>
      </c>
      <c r="DK216" s="2">
        <v>15040</v>
      </c>
      <c r="DL216" s="2">
        <v>14990</v>
      </c>
      <c r="DM216" s="2">
        <v>14570</v>
      </c>
      <c r="DN216" s="2">
        <v>14760</v>
      </c>
      <c r="DO216" s="2">
        <v>14330</v>
      </c>
      <c r="DP216" s="2">
        <v>13910</v>
      </c>
      <c r="DQ216" s="2">
        <v>13520</v>
      </c>
      <c r="DR216" s="2">
        <v>13930</v>
      </c>
      <c r="DS216" s="2">
        <v>14070</v>
      </c>
      <c r="DT216" s="2">
        <v>13600</v>
      </c>
      <c r="DU216" s="2">
        <v>13430</v>
      </c>
      <c r="DV216" s="2">
        <v>12360</v>
      </c>
      <c r="DW216" s="2">
        <v>12160</v>
      </c>
      <c r="DX216" s="2">
        <v>12570</v>
      </c>
      <c r="DY216" s="2">
        <v>11770</v>
      </c>
      <c r="DZ216" s="2">
        <v>11810</v>
      </c>
      <c r="EA216" s="2">
        <v>11660</v>
      </c>
      <c r="EB216" s="2">
        <v>11920</v>
      </c>
      <c r="EC216" s="2">
        <v>11870</v>
      </c>
      <c r="ED216" s="2">
        <v>11850</v>
      </c>
      <c r="EE216" s="2">
        <v>12090</v>
      </c>
      <c r="EF216" s="2">
        <v>12130</v>
      </c>
      <c r="EG216" s="2">
        <v>12040</v>
      </c>
      <c r="EH216" s="2">
        <v>11700</v>
      </c>
      <c r="EI216" s="2">
        <v>11890</v>
      </c>
      <c r="EJ216" s="2">
        <v>12040</v>
      </c>
      <c r="EK216" s="2">
        <v>11860</v>
      </c>
      <c r="EL216" s="2">
        <v>11620</v>
      </c>
      <c r="EM216" s="2">
        <v>11600</v>
      </c>
      <c r="EN216" s="2">
        <v>11340</v>
      </c>
      <c r="EO216" s="2">
        <v>10820</v>
      </c>
      <c r="EP216" s="2">
        <v>11020</v>
      </c>
      <c r="EQ216" s="2">
        <v>11110</v>
      </c>
      <c r="ER216" s="2">
        <v>10750</v>
      </c>
      <c r="ES216" s="2">
        <v>10690</v>
      </c>
      <c r="ET216" s="2">
        <v>10130</v>
      </c>
      <c r="EU216" s="2">
        <v>10220</v>
      </c>
      <c r="EV216" s="2">
        <v>10270</v>
      </c>
      <c r="EW216" s="2">
        <v>10270</v>
      </c>
      <c r="EX216" s="2">
        <v>10230</v>
      </c>
      <c r="EY216" s="2">
        <v>10170</v>
      </c>
      <c r="EZ216" s="2">
        <v>10200</v>
      </c>
      <c r="FA216" s="2">
        <v>9620</v>
      </c>
      <c r="FB216" s="2">
        <v>9470</v>
      </c>
      <c r="FC216" s="2">
        <v>9770</v>
      </c>
      <c r="FD216" s="2">
        <v>9660</v>
      </c>
      <c r="FE216" s="2">
        <v>9620</v>
      </c>
      <c r="FF216" s="2">
        <v>9750</v>
      </c>
      <c r="FG216" s="2">
        <v>9920</v>
      </c>
      <c r="FH216" s="2">
        <v>9970</v>
      </c>
      <c r="FI216" s="2">
        <v>9910</v>
      </c>
      <c r="FJ216" s="2">
        <v>9910</v>
      </c>
      <c r="FK216" s="2">
        <v>9580</v>
      </c>
      <c r="FL216" s="2">
        <v>9610</v>
      </c>
      <c r="FM216" s="2">
        <v>9090</v>
      </c>
      <c r="FN216" s="2">
        <v>8890</v>
      </c>
      <c r="FO216" s="2">
        <v>8950</v>
      </c>
      <c r="FP216" s="2">
        <v>8780</v>
      </c>
      <c r="FQ216" s="2">
        <v>8780</v>
      </c>
      <c r="FR216" s="2">
        <v>8680</v>
      </c>
      <c r="FS216" s="2">
        <v>8710</v>
      </c>
      <c r="FT216" s="2">
        <v>8560</v>
      </c>
      <c r="FU216" s="2">
        <v>8950</v>
      </c>
      <c r="FV216" s="2">
        <v>8750</v>
      </c>
      <c r="FW216" s="2">
        <v>9160</v>
      </c>
      <c r="FX216" s="2">
        <v>9250</v>
      </c>
      <c r="FY216" s="2">
        <v>9250</v>
      </c>
      <c r="FZ216" s="2">
        <v>9600</v>
      </c>
      <c r="GA216" s="2">
        <v>9540</v>
      </c>
      <c r="GB216" s="2">
        <v>9920</v>
      </c>
      <c r="GC216" s="2">
        <v>9900</v>
      </c>
      <c r="GD216" s="2">
        <v>10100</v>
      </c>
      <c r="GE216" s="2">
        <v>10470</v>
      </c>
      <c r="GF216" s="2">
        <v>10030</v>
      </c>
      <c r="GG216" s="2">
        <v>10560</v>
      </c>
      <c r="GH216" s="2">
        <v>10220</v>
      </c>
      <c r="GI216" s="2">
        <v>10020</v>
      </c>
      <c r="GJ216" s="2">
        <v>9860</v>
      </c>
      <c r="GK216" s="2">
        <v>10010</v>
      </c>
      <c r="GL216" s="2">
        <v>10030</v>
      </c>
      <c r="GM216" s="2">
        <v>9740</v>
      </c>
      <c r="GN216" s="2">
        <v>9520</v>
      </c>
      <c r="GO216" s="2">
        <v>9640</v>
      </c>
      <c r="GP216" s="2">
        <v>9890</v>
      </c>
      <c r="GQ216" s="2">
        <v>9760</v>
      </c>
      <c r="GR216" s="2">
        <v>9480</v>
      </c>
      <c r="GS216" s="2">
        <v>9620</v>
      </c>
      <c r="GT216" s="2">
        <v>9500</v>
      </c>
      <c r="GU216" s="2">
        <v>9420</v>
      </c>
      <c r="GV216" s="2">
        <v>9650</v>
      </c>
      <c r="GW216" s="2">
        <v>9490</v>
      </c>
      <c r="GX216" s="2">
        <v>8980</v>
      </c>
      <c r="GY216" s="2">
        <v>8780</v>
      </c>
      <c r="GZ216" s="2">
        <v>8620</v>
      </c>
      <c r="HA216" s="2">
        <v>8390</v>
      </c>
      <c r="HB216" s="2">
        <v>8440</v>
      </c>
      <c r="HC216" s="2">
        <v>8180</v>
      </c>
      <c r="HD216" s="2">
        <v>8260</v>
      </c>
      <c r="HE216" s="2">
        <v>8200</v>
      </c>
      <c r="HF216" s="2">
        <v>8420</v>
      </c>
      <c r="HG216" s="2">
        <v>8550</v>
      </c>
      <c r="HH216" s="2">
        <v>8420</v>
      </c>
      <c r="HI216" s="2">
        <v>8520</v>
      </c>
      <c r="HJ216" s="2">
        <v>8470</v>
      </c>
      <c r="HK216" s="2">
        <v>8390</v>
      </c>
      <c r="HL216" s="2">
        <v>8340</v>
      </c>
      <c r="HM216" s="2">
        <v>8480</v>
      </c>
      <c r="HN216" s="2">
        <v>8250</v>
      </c>
      <c r="HO216" s="2">
        <v>8210</v>
      </c>
      <c r="HP216" s="2">
        <v>7940</v>
      </c>
      <c r="HQ216" s="2">
        <v>8060</v>
      </c>
      <c r="HR216" s="2">
        <v>7920</v>
      </c>
      <c r="HS216" s="2">
        <v>7740</v>
      </c>
      <c r="HT216" s="2">
        <v>7710</v>
      </c>
      <c r="HU216" s="2">
        <v>7780</v>
      </c>
      <c r="HV216" s="2">
        <v>7880</v>
      </c>
      <c r="HW216" s="2">
        <v>7870</v>
      </c>
      <c r="HX216" s="2">
        <v>7940</v>
      </c>
      <c r="HY216" s="2">
        <v>7890</v>
      </c>
      <c r="HZ216" s="2">
        <v>7840</v>
      </c>
      <c r="IA216" s="2">
        <v>7930</v>
      </c>
      <c r="IB216" s="2">
        <v>8030</v>
      </c>
      <c r="IC216" s="2">
        <v>7940</v>
      </c>
      <c r="ID216" s="2">
        <v>7960</v>
      </c>
      <c r="IE216" s="2">
        <v>8050</v>
      </c>
      <c r="IF216" s="2">
        <v>8140</v>
      </c>
      <c r="IG216" s="2">
        <v>8280</v>
      </c>
      <c r="IH216" s="2">
        <v>8280</v>
      </c>
      <c r="II216" s="2">
        <v>8260</v>
      </c>
      <c r="IJ216" s="2">
        <v>8280</v>
      </c>
      <c r="IK216" s="2">
        <v>8240</v>
      </c>
      <c r="IL216" s="2">
        <v>8240</v>
      </c>
      <c r="IM216" s="2">
        <v>8230</v>
      </c>
      <c r="IN216" s="2">
        <v>7970</v>
      </c>
      <c r="IO216" s="2">
        <v>6990</v>
      </c>
      <c r="IP216" s="2">
        <v>6950</v>
      </c>
      <c r="IQ216" s="2">
        <v>7090</v>
      </c>
      <c r="IR216" s="2">
        <v>7290</v>
      </c>
      <c r="IS216" s="2">
        <v>7060</v>
      </c>
      <c r="IT216" s="2">
        <v>7000</v>
      </c>
    </row>
    <row r="217" spans="1:254">
      <c r="A217" s="62" t="s">
        <v>425</v>
      </c>
      <c r="B217" s="1" t="s">
        <v>426</v>
      </c>
      <c r="C217" s="54">
        <v>2742</v>
      </c>
      <c r="D217" s="16">
        <v>-20</v>
      </c>
      <c r="E217" s="2">
        <v>2762</v>
      </c>
      <c r="F217" s="2">
        <v>2775</v>
      </c>
      <c r="G217" s="2">
        <v>2805</v>
      </c>
      <c r="H217" s="2">
        <v>2641</v>
      </c>
      <c r="I217" s="2">
        <v>2653</v>
      </c>
      <c r="J217" s="2">
        <v>2729</v>
      </c>
      <c r="K217" s="2">
        <v>2691</v>
      </c>
      <c r="L217" s="2">
        <v>2799</v>
      </c>
      <c r="M217" s="2">
        <v>2894</v>
      </c>
      <c r="N217" s="2">
        <v>2822</v>
      </c>
      <c r="O217" s="2">
        <v>2704</v>
      </c>
      <c r="P217" s="2">
        <v>2785</v>
      </c>
      <c r="Q217" s="2">
        <v>2938</v>
      </c>
      <c r="R217" s="2">
        <v>2869</v>
      </c>
      <c r="S217" s="2">
        <v>2878</v>
      </c>
      <c r="T217" s="2">
        <v>2802</v>
      </c>
      <c r="U217" s="2">
        <v>2327</v>
      </c>
      <c r="V217" s="2">
        <v>2273</v>
      </c>
      <c r="W217" s="2">
        <v>2294</v>
      </c>
      <c r="X217" s="2">
        <v>2318</v>
      </c>
      <c r="Y217" s="2">
        <v>2303</v>
      </c>
      <c r="Z217" s="2">
        <v>2373</v>
      </c>
      <c r="AA217" s="2">
        <v>2413</v>
      </c>
      <c r="AB217" s="2">
        <v>2389</v>
      </c>
      <c r="AC217" s="2">
        <v>2406</v>
      </c>
      <c r="AD217" s="2">
        <v>2423</v>
      </c>
      <c r="AE217" s="2">
        <v>2462</v>
      </c>
      <c r="AF217" s="2">
        <v>2465</v>
      </c>
      <c r="AG217" s="2">
        <v>2360</v>
      </c>
      <c r="AH217" s="2">
        <v>2382</v>
      </c>
      <c r="AI217" s="2">
        <v>2478</v>
      </c>
      <c r="AJ217" s="2">
        <v>2469</v>
      </c>
      <c r="AK217" s="2">
        <v>2302</v>
      </c>
      <c r="AL217" s="2">
        <v>2325</v>
      </c>
      <c r="AM217" s="2">
        <v>2347</v>
      </c>
      <c r="AN217" s="2">
        <v>2350</v>
      </c>
      <c r="AO217" s="2">
        <v>2357</v>
      </c>
      <c r="AP217" s="2">
        <v>2336</v>
      </c>
      <c r="AQ217" s="2">
        <v>2355</v>
      </c>
      <c r="AR217" s="2">
        <v>2348</v>
      </c>
      <c r="AS217" s="2">
        <v>2369</v>
      </c>
      <c r="AT217" s="2">
        <v>2500</v>
      </c>
      <c r="AU217" s="2">
        <v>2506</v>
      </c>
      <c r="AV217" s="2">
        <v>2491</v>
      </c>
      <c r="AW217" s="2">
        <v>2630</v>
      </c>
      <c r="AX217" s="2">
        <v>2612</v>
      </c>
      <c r="AY217" s="2">
        <v>2600</v>
      </c>
      <c r="AZ217" s="2">
        <v>2644</v>
      </c>
      <c r="BA217" s="2">
        <v>2928</v>
      </c>
      <c r="BB217" s="2">
        <v>3045</v>
      </c>
      <c r="BC217" s="2">
        <v>3270</v>
      </c>
      <c r="BD217" s="2">
        <v>3015</v>
      </c>
      <c r="BE217" s="2">
        <v>2992</v>
      </c>
      <c r="BF217" s="2">
        <v>2964</v>
      </c>
      <c r="BG217" s="2">
        <v>3150</v>
      </c>
      <c r="BH217" s="2">
        <v>3120</v>
      </c>
      <c r="BI217" s="2">
        <v>3085</v>
      </c>
      <c r="BJ217" s="2">
        <v>3065</v>
      </c>
      <c r="BK217" s="2">
        <v>3200</v>
      </c>
      <c r="BL217" s="2">
        <v>3185</v>
      </c>
      <c r="BM217" s="2">
        <v>3025</v>
      </c>
      <c r="BN217" s="2">
        <v>3200</v>
      </c>
      <c r="BO217" s="2">
        <v>3230</v>
      </c>
      <c r="BP217" s="2">
        <v>3000</v>
      </c>
      <c r="BQ217" s="2">
        <v>2947</v>
      </c>
      <c r="BR217" s="2">
        <v>3090</v>
      </c>
      <c r="BS217" s="2">
        <v>2915</v>
      </c>
      <c r="BT217" s="2">
        <v>2762</v>
      </c>
      <c r="BU217" s="2">
        <v>2710</v>
      </c>
      <c r="BV217" s="2">
        <v>2598</v>
      </c>
      <c r="BW217" s="2">
        <v>2424</v>
      </c>
      <c r="BX217" s="2">
        <v>2295</v>
      </c>
      <c r="BY217" s="2">
        <v>2357</v>
      </c>
      <c r="BZ217" s="2">
        <v>2330</v>
      </c>
      <c r="CA217" s="2">
        <v>2374</v>
      </c>
      <c r="CB217" s="2">
        <v>2371</v>
      </c>
      <c r="CC217" s="2">
        <v>2163</v>
      </c>
      <c r="CD217" s="2">
        <v>1947</v>
      </c>
      <c r="CE217" s="2">
        <v>1863</v>
      </c>
      <c r="CF217" s="2">
        <v>1920</v>
      </c>
      <c r="CG217" s="2">
        <v>1841</v>
      </c>
      <c r="CH217" s="2">
        <v>1903</v>
      </c>
      <c r="CI217" s="2">
        <v>1906</v>
      </c>
      <c r="CJ217" s="2">
        <v>1944</v>
      </c>
      <c r="CK217" s="2">
        <v>1932</v>
      </c>
      <c r="CL217" s="2">
        <v>1899</v>
      </c>
      <c r="CM217" s="2">
        <v>1830</v>
      </c>
      <c r="CN217" s="2">
        <v>1816</v>
      </c>
      <c r="CO217" s="2">
        <v>1809</v>
      </c>
      <c r="CP217" s="2">
        <v>1768</v>
      </c>
      <c r="CQ217" s="2">
        <v>1806</v>
      </c>
      <c r="CR217" s="2">
        <v>1816</v>
      </c>
      <c r="CS217" s="2">
        <v>1748</v>
      </c>
      <c r="CT217" s="2">
        <v>1693</v>
      </c>
      <c r="CU217" s="2">
        <v>1799</v>
      </c>
      <c r="CV217" s="2">
        <v>1870</v>
      </c>
      <c r="CW217" s="2">
        <v>2050</v>
      </c>
      <c r="CX217" s="2">
        <v>2040</v>
      </c>
      <c r="CY217" s="2">
        <v>1935</v>
      </c>
      <c r="CZ217" s="2">
        <v>1730</v>
      </c>
      <c r="DA217" s="2">
        <v>1725</v>
      </c>
      <c r="DB217" s="2">
        <v>1654</v>
      </c>
      <c r="DC217" s="2">
        <v>1585</v>
      </c>
      <c r="DD217" s="2">
        <v>1646</v>
      </c>
      <c r="DE217" s="2">
        <v>1669</v>
      </c>
      <c r="DF217" s="2">
        <v>1650</v>
      </c>
      <c r="DG217" s="2">
        <v>1800</v>
      </c>
      <c r="DH217" s="2">
        <v>1763</v>
      </c>
      <c r="DI217" s="2">
        <v>1740</v>
      </c>
      <c r="DJ217" s="2">
        <v>1707</v>
      </c>
      <c r="DK217" s="2">
        <v>1689</v>
      </c>
      <c r="DL217" s="2">
        <v>1725</v>
      </c>
      <c r="DM217" s="2">
        <v>1752</v>
      </c>
      <c r="DN217" s="2">
        <v>1777</v>
      </c>
      <c r="DO217" s="2">
        <v>1805</v>
      </c>
      <c r="DP217" s="2">
        <v>1830</v>
      </c>
      <c r="DQ217" s="2">
        <v>1724</v>
      </c>
      <c r="DR217" s="2">
        <v>1754</v>
      </c>
      <c r="DS217" s="2">
        <v>1729</v>
      </c>
      <c r="DT217" s="2">
        <v>1651</v>
      </c>
      <c r="DU217" s="2">
        <v>1648</v>
      </c>
      <c r="DV217" s="2">
        <v>1624</v>
      </c>
      <c r="DW217" s="2">
        <v>1636</v>
      </c>
      <c r="DX217" s="2">
        <v>1619</v>
      </c>
      <c r="DY217" s="2">
        <v>1618</v>
      </c>
      <c r="DZ217" s="2">
        <v>1598</v>
      </c>
      <c r="EA217" s="2">
        <v>1599</v>
      </c>
      <c r="EB217" s="2">
        <v>1600</v>
      </c>
      <c r="EC217" s="2">
        <v>1640</v>
      </c>
      <c r="ED217" s="2">
        <v>1657</v>
      </c>
      <c r="EE217" s="2">
        <v>1660</v>
      </c>
      <c r="EF217" s="2">
        <v>1676</v>
      </c>
      <c r="EG217" s="2">
        <v>1648</v>
      </c>
      <c r="EH217" s="2">
        <v>1668</v>
      </c>
      <c r="EI217" s="2">
        <v>1672</v>
      </c>
      <c r="EJ217" s="2">
        <v>1627</v>
      </c>
      <c r="EK217" s="2">
        <v>1573</v>
      </c>
      <c r="EL217" s="2">
        <v>1585</v>
      </c>
      <c r="EM217" s="2">
        <v>1546</v>
      </c>
      <c r="EN217" s="2">
        <v>1553</v>
      </c>
      <c r="EO217" s="2">
        <v>1528</v>
      </c>
      <c r="EP217" s="2">
        <v>1531</v>
      </c>
      <c r="EQ217" s="2">
        <v>1554</v>
      </c>
      <c r="ER217" s="2">
        <v>1594</v>
      </c>
      <c r="ES217" s="2">
        <v>1610</v>
      </c>
      <c r="ET217" s="2">
        <v>1558</v>
      </c>
      <c r="EU217" s="2">
        <v>1627</v>
      </c>
      <c r="EV217" s="2">
        <v>1541</v>
      </c>
      <c r="EW217" s="2">
        <v>1550</v>
      </c>
      <c r="EX217" s="2">
        <v>1570</v>
      </c>
      <c r="EY217" s="2">
        <v>1459</v>
      </c>
      <c r="EZ217" s="2">
        <v>1463</v>
      </c>
      <c r="FA217" s="2">
        <v>1408</v>
      </c>
      <c r="FB217" s="2">
        <v>1362</v>
      </c>
      <c r="FC217" s="2">
        <v>1355</v>
      </c>
      <c r="FD217" s="2">
        <v>1372</v>
      </c>
      <c r="FE217" s="2">
        <v>1392</v>
      </c>
      <c r="FF217" s="2">
        <v>1399</v>
      </c>
      <c r="FG217" s="2">
        <v>1415</v>
      </c>
      <c r="FH217" s="2">
        <v>1434</v>
      </c>
      <c r="FI217" s="2">
        <v>1444</v>
      </c>
      <c r="FJ217" s="2">
        <v>1407</v>
      </c>
      <c r="FK217" s="2">
        <v>1411</v>
      </c>
      <c r="FL217" s="2">
        <v>1413</v>
      </c>
      <c r="FM217" s="2">
        <v>1433</v>
      </c>
      <c r="FN217" s="2">
        <v>1481</v>
      </c>
      <c r="FO217" s="2">
        <v>1505</v>
      </c>
      <c r="FP217" s="2">
        <v>1539</v>
      </c>
      <c r="FQ217" s="2">
        <v>1523</v>
      </c>
      <c r="FR217" s="2">
        <v>1517</v>
      </c>
      <c r="FS217" s="2">
        <v>1467</v>
      </c>
      <c r="FT217" s="2">
        <v>1385</v>
      </c>
      <c r="FU217" s="2">
        <v>1404</v>
      </c>
      <c r="FV217" s="2">
        <v>1419</v>
      </c>
      <c r="FW217" s="2">
        <v>1460</v>
      </c>
      <c r="FX217" s="2">
        <v>1490</v>
      </c>
      <c r="FY217" s="2">
        <v>1495</v>
      </c>
      <c r="FZ217" s="2">
        <v>1493</v>
      </c>
      <c r="GA217" s="2">
        <v>1492</v>
      </c>
      <c r="GB217" s="2">
        <v>1519</v>
      </c>
      <c r="GC217" s="2">
        <v>1549</v>
      </c>
      <c r="GD217" s="2">
        <v>1522</v>
      </c>
      <c r="GE217" s="2">
        <v>1502</v>
      </c>
      <c r="GF217" s="2">
        <v>1460</v>
      </c>
      <c r="GG217" s="2">
        <v>1485</v>
      </c>
      <c r="GH217" s="2">
        <v>1527</v>
      </c>
      <c r="GI217" s="2">
        <v>1516</v>
      </c>
      <c r="GJ217" s="2">
        <v>1604</v>
      </c>
      <c r="GK217" s="2">
        <v>1605</v>
      </c>
      <c r="GL217" s="2">
        <v>1715</v>
      </c>
      <c r="GM217" s="2">
        <v>1669</v>
      </c>
      <c r="GN217" s="2">
        <v>1636</v>
      </c>
      <c r="GO217" s="2">
        <v>1734</v>
      </c>
      <c r="GP217" s="2">
        <v>1764</v>
      </c>
      <c r="GQ217" s="2">
        <v>1715</v>
      </c>
      <c r="GR217" s="2">
        <v>1763</v>
      </c>
      <c r="GS217" s="2">
        <v>1817</v>
      </c>
      <c r="GT217" s="2">
        <v>1924</v>
      </c>
      <c r="GU217" s="2">
        <v>1924</v>
      </c>
      <c r="GV217" s="2">
        <v>1887</v>
      </c>
      <c r="GW217" s="2">
        <v>1879</v>
      </c>
      <c r="GX217" s="2">
        <v>1868</v>
      </c>
      <c r="GY217" s="2">
        <v>1834</v>
      </c>
      <c r="GZ217" s="2">
        <v>1900</v>
      </c>
      <c r="HA217" s="2">
        <v>2000</v>
      </c>
      <c r="HB217" s="2">
        <v>1897</v>
      </c>
      <c r="HC217" s="2">
        <v>1933</v>
      </c>
      <c r="HD217" s="2">
        <v>2020</v>
      </c>
      <c r="HE217" s="2">
        <v>1967</v>
      </c>
      <c r="HF217" s="2">
        <v>1963</v>
      </c>
      <c r="HG217" s="2">
        <v>1946</v>
      </c>
      <c r="HH217" s="2">
        <v>1855</v>
      </c>
      <c r="HI217" s="2">
        <v>1806</v>
      </c>
      <c r="HJ217" s="2">
        <v>1803</v>
      </c>
      <c r="HK217" s="2">
        <v>1817</v>
      </c>
      <c r="HL217" s="2">
        <v>1851</v>
      </c>
      <c r="HM217" s="2">
        <v>1875</v>
      </c>
      <c r="HN217" s="2">
        <v>1843</v>
      </c>
      <c r="HO217" s="2">
        <v>1822</v>
      </c>
      <c r="HP217" s="2">
        <v>1874</v>
      </c>
      <c r="HQ217" s="2">
        <v>1946</v>
      </c>
      <c r="HR217" s="2">
        <v>1927</v>
      </c>
      <c r="HS217" s="2">
        <v>1866</v>
      </c>
      <c r="HT217" s="2">
        <v>1812</v>
      </c>
      <c r="HU217" s="2">
        <v>1690</v>
      </c>
      <c r="HV217" s="2">
        <v>1697</v>
      </c>
      <c r="HW217" s="2">
        <v>1726</v>
      </c>
      <c r="HX217" s="2">
        <v>1635</v>
      </c>
      <c r="HY217" s="2">
        <v>1628</v>
      </c>
      <c r="HZ217" s="2">
        <v>1690</v>
      </c>
      <c r="IA217" s="2">
        <v>1698</v>
      </c>
      <c r="IB217" s="2">
        <v>1738</v>
      </c>
      <c r="IC217" s="2">
        <v>1730</v>
      </c>
      <c r="ID217" s="2">
        <v>1711</v>
      </c>
      <c r="IE217" s="2">
        <v>1735</v>
      </c>
      <c r="IF217" s="2">
        <v>1742</v>
      </c>
      <c r="IG217" s="2">
        <v>1690</v>
      </c>
      <c r="IH217" s="2">
        <v>1664</v>
      </c>
      <c r="II217" s="2">
        <v>1697</v>
      </c>
      <c r="IJ217" s="2">
        <v>1675</v>
      </c>
      <c r="IK217" s="2">
        <v>1674</v>
      </c>
      <c r="IL217" s="2">
        <v>1668</v>
      </c>
      <c r="IM217" s="2">
        <v>1678</v>
      </c>
      <c r="IN217" s="2">
        <v>1615</v>
      </c>
      <c r="IO217" s="2">
        <v>1590</v>
      </c>
      <c r="IP217" s="2">
        <v>1552</v>
      </c>
      <c r="IQ217" s="2">
        <v>1516</v>
      </c>
      <c r="IR217" s="2">
        <v>1530</v>
      </c>
      <c r="IS217" s="2">
        <v>1565</v>
      </c>
      <c r="IT217" s="2">
        <v>1568</v>
      </c>
    </row>
    <row r="218" spans="1:254">
      <c r="A218" s="62" t="s">
        <v>427</v>
      </c>
      <c r="B218" s="1" t="s">
        <v>428</v>
      </c>
      <c r="C218" s="54">
        <v>50060</v>
      </c>
      <c r="D218" s="16">
        <v>-250</v>
      </c>
      <c r="E218" s="2">
        <v>50310</v>
      </c>
      <c r="F218" s="2">
        <v>56800</v>
      </c>
      <c r="G218" s="2">
        <v>52580</v>
      </c>
      <c r="H218" s="2">
        <v>51990</v>
      </c>
      <c r="I218" s="2">
        <v>46500</v>
      </c>
      <c r="J218" s="2">
        <v>45040</v>
      </c>
      <c r="K218" s="2">
        <v>48820</v>
      </c>
      <c r="L218" s="2">
        <v>47720</v>
      </c>
      <c r="M218" s="2">
        <v>57410</v>
      </c>
      <c r="N218" s="2">
        <v>62690</v>
      </c>
      <c r="O218" s="2">
        <v>67190</v>
      </c>
      <c r="P218" s="2">
        <v>68700</v>
      </c>
      <c r="Q218" s="2">
        <v>61920</v>
      </c>
      <c r="R218" s="2">
        <v>56750</v>
      </c>
      <c r="S218" s="2">
        <v>69300</v>
      </c>
      <c r="T218" s="2">
        <v>74940</v>
      </c>
      <c r="U218" s="2">
        <v>70920</v>
      </c>
      <c r="V218" s="2">
        <v>77160</v>
      </c>
      <c r="W218" s="2">
        <v>84050</v>
      </c>
      <c r="X218" s="2">
        <v>79950</v>
      </c>
      <c r="Y218" s="2">
        <v>77480</v>
      </c>
      <c r="Z218" s="2">
        <v>79470</v>
      </c>
      <c r="AA218" s="2">
        <v>84800</v>
      </c>
      <c r="AB218" s="2">
        <v>84390</v>
      </c>
      <c r="AC218" s="2">
        <v>80990</v>
      </c>
      <c r="AD218" s="2">
        <v>93060</v>
      </c>
      <c r="AE218" s="2">
        <v>94880</v>
      </c>
      <c r="AF218" s="2">
        <v>93140</v>
      </c>
      <c r="AG218" s="2">
        <v>102000</v>
      </c>
      <c r="AH218" s="2">
        <v>106150</v>
      </c>
      <c r="AI218" s="2">
        <v>98190</v>
      </c>
      <c r="AJ218" s="2">
        <v>111500</v>
      </c>
      <c r="AK218" s="2">
        <v>112700</v>
      </c>
      <c r="AL218" s="2">
        <v>108600</v>
      </c>
      <c r="AM218" s="2">
        <v>99500</v>
      </c>
      <c r="AN218" s="2">
        <v>96400</v>
      </c>
      <c r="AO218" s="2">
        <v>97610</v>
      </c>
      <c r="AP218" s="2">
        <v>90990</v>
      </c>
      <c r="AQ218" s="2">
        <v>83140</v>
      </c>
      <c r="AR218" s="2">
        <v>77360</v>
      </c>
      <c r="AS218" s="2">
        <v>75680</v>
      </c>
      <c r="AT218" s="2">
        <v>76650</v>
      </c>
      <c r="AU218" s="2">
        <v>74500</v>
      </c>
      <c r="AV218" s="2">
        <v>78840</v>
      </c>
      <c r="AW218" s="2">
        <v>79830</v>
      </c>
      <c r="AX218" s="2">
        <v>83140</v>
      </c>
      <c r="AY218" s="2">
        <v>77540</v>
      </c>
      <c r="AZ218" s="2">
        <v>73150</v>
      </c>
      <c r="BA218" s="2">
        <v>65850</v>
      </c>
      <c r="BB218" s="2">
        <v>61840</v>
      </c>
      <c r="BC218" s="2">
        <v>67340</v>
      </c>
      <c r="BD218" s="2">
        <v>66090</v>
      </c>
      <c r="BE218" s="2">
        <v>65790</v>
      </c>
      <c r="BF218" s="2">
        <v>58880</v>
      </c>
      <c r="BG218" s="2">
        <v>59420</v>
      </c>
      <c r="BH218" s="2">
        <v>51450</v>
      </c>
      <c r="BI218" s="2">
        <v>52590</v>
      </c>
      <c r="BJ218" s="2">
        <v>51450</v>
      </c>
      <c r="BK218" s="2">
        <v>48470</v>
      </c>
      <c r="BL218" s="2">
        <v>53490</v>
      </c>
      <c r="BM218" s="2">
        <v>50670</v>
      </c>
      <c r="BN218" s="2">
        <v>47180</v>
      </c>
      <c r="BO218" s="2">
        <v>49430</v>
      </c>
      <c r="BP218" s="2">
        <v>45550</v>
      </c>
      <c r="BQ218" s="2">
        <v>43410</v>
      </c>
      <c r="BR218" s="2">
        <v>36990</v>
      </c>
      <c r="BS218" s="2">
        <v>38270</v>
      </c>
      <c r="BT218" s="2">
        <v>37430</v>
      </c>
      <c r="BU218" s="2">
        <v>36440</v>
      </c>
      <c r="BV218" s="2">
        <v>35600</v>
      </c>
      <c r="BW218" s="2">
        <v>36680</v>
      </c>
      <c r="BX218" s="2">
        <v>35080</v>
      </c>
      <c r="BY218" s="2">
        <v>32880</v>
      </c>
      <c r="BZ218" s="2">
        <v>31730</v>
      </c>
      <c r="CA218" s="2">
        <v>33480</v>
      </c>
      <c r="CB218" s="2">
        <v>33950</v>
      </c>
      <c r="CC218" s="2">
        <v>35150</v>
      </c>
      <c r="CD218" s="2">
        <v>36870</v>
      </c>
      <c r="CE218" s="2">
        <v>31380</v>
      </c>
      <c r="CF218" s="2">
        <v>30490</v>
      </c>
      <c r="CG218" s="2">
        <v>28215</v>
      </c>
      <c r="CH218" s="2">
        <v>27815</v>
      </c>
      <c r="CI218" s="2">
        <v>23400</v>
      </c>
      <c r="CJ218" s="2">
        <v>22835</v>
      </c>
      <c r="CK218" s="2">
        <v>22080</v>
      </c>
      <c r="CL218" s="2">
        <v>22400</v>
      </c>
      <c r="CM218" s="2">
        <v>21815</v>
      </c>
      <c r="CN218" s="2">
        <v>19675</v>
      </c>
      <c r="CO218" s="2">
        <v>20060</v>
      </c>
      <c r="CP218" s="2">
        <v>20580</v>
      </c>
      <c r="CQ218" s="2">
        <v>21900</v>
      </c>
      <c r="CR218" s="2">
        <v>22445</v>
      </c>
      <c r="CS218" s="2">
        <v>22280</v>
      </c>
      <c r="CT218" s="2">
        <v>21835</v>
      </c>
      <c r="CU218" s="2">
        <v>23240</v>
      </c>
      <c r="CV218" s="2">
        <v>23410</v>
      </c>
      <c r="CW218" s="2">
        <v>23380</v>
      </c>
      <c r="CX218" s="2">
        <v>22630</v>
      </c>
      <c r="CY218" s="2">
        <v>21190</v>
      </c>
      <c r="CZ218" s="2">
        <v>22345</v>
      </c>
      <c r="DA218" s="2">
        <v>21590</v>
      </c>
      <c r="DB218" s="2">
        <v>20060</v>
      </c>
      <c r="DC218" s="2">
        <v>18320</v>
      </c>
      <c r="DD218" s="2">
        <v>20090</v>
      </c>
      <c r="DE218" s="2">
        <v>21245</v>
      </c>
      <c r="DF218" s="2">
        <v>20490</v>
      </c>
      <c r="DG218" s="2">
        <v>22465</v>
      </c>
      <c r="DH218" s="2">
        <v>21790</v>
      </c>
      <c r="DI218" s="2">
        <v>21335</v>
      </c>
      <c r="DJ218" s="2">
        <v>21990</v>
      </c>
      <c r="DK218" s="2">
        <v>22075</v>
      </c>
      <c r="DL218" s="2">
        <v>22780</v>
      </c>
      <c r="DM218" s="2">
        <v>21380</v>
      </c>
      <c r="DN218" s="2">
        <v>22750</v>
      </c>
      <c r="DO218" s="2">
        <v>21935</v>
      </c>
      <c r="DP218" s="2">
        <v>22635</v>
      </c>
      <c r="DQ218" s="2">
        <v>23570</v>
      </c>
      <c r="DR218" s="2">
        <v>24420</v>
      </c>
      <c r="DS218" s="2">
        <v>21175</v>
      </c>
      <c r="DT218" s="2">
        <v>19620</v>
      </c>
      <c r="DU218" s="2">
        <v>20710</v>
      </c>
      <c r="DV218" s="2">
        <v>19765</v>
      </c>
      <c r="DW218" s="2">
        <v>19875</v>
      </c>
      <c r="DX218" s="2">
        <v>21115</v>
      </c>
      <c r="DY218" s="2">
        <v>20995</v>
      </c>
      <c r="DZ218" s="2">
        <v>21135</v>
      </c>
      <c r="EA218" s="2">
        <v>21610</v>
      </c>
      <c r="EB218" s="2">
        <v>20325</v>
      </c>
      <c r="EC218" s="2">
        <v>19525</v>
      </c>
      <c r="ED218" s="2">
        <v>18450</v>
      </c>
      <c r="EE218" s="2">
        <v>17875</v>
      </c>
      <c r="EF218" s="2">
        <v>17970</v>
      </c>
      <c r="EG218" s="2">
        <v>18490</v>
      </c>
      <c r="EH218" s="2">
        <v>16790</v>
      </c>
      <c r="EI218" s="2">
        <v>15670</v>
      </c>
      <c r="EJ218" s="2">
        <v>15270</v>
      </c>
      <c r="EK218" s="2">
        <v>14790</v>
      </c>
      <c r="EL218" s="2">
        <v>13700</v>
      </c>
      <c r="EM218" s="2">
        <v>13925</v>
      </c>
      <c r="EN218" s="2">
        <v>13875</v>
      </c>
      <c r="EO218" s="2">
        <v>12980</v>
      </c>
      <c r="EP218" s="2">
        <v>13500</v>
      </c>
      <c r="EQ218" s="2">
        <v>13860</v>
      </c>
      <c r="ER218" s="2">
        <v>11600</v>
      </c>
      <c r="ES218" s="2">
        <v>11725</v>
      </c>
      <c r="ET218" s="2">
        <v>10705</v>
      </c>
      <c r="EU218" s="2">
        <v>11555</v>
      </c>
      <c r="EV218" s="2">
        <v>11450</v>
      </c>
      <c r="EW218" s="2">
        <v>11315</v>
      </c>
      <c r="EX218" s="2">
        <v>10700</v>
      </c>
      <c r="EY218" s="2">
        <v>10070</v>
      </c>
      <c r="EZ218" s="2">
        <v>10330</v>
      </c>
      <c r="FA218" s="2">
        <v>9620</v>
      </c>
      <c r="FB218" s="2">
        <v>9564</v>
      </c>
      <c r="FC218" s="2">
        <v>9398</v>
      </c>
      <c r="FD218" s="2">
        <v>9157</v>
      </c>
      <c r="FE218" s="2">
        <v>9441</v>
      </c>
      <c r="FF218" s="2">
        <v>9960</v>
      </c>
      <c r="FG218" s="2">
        <v>9974</v>
      </c>
      <c r="FH218" s="2">
        <v>9951</v>
      </c>
      <c r="FI218" s="2">
        <v>10140</v>
      </c>
      <c r="FJ218" s="2">
        <v>10280</v>
      </c>
      <c r="FK218" s="2">
        <v>9555</v>
      </c>
      <c r="FL218" s="2">
        <v>9133</v>
      </c>
      <c r="FM218" s="2">
        <v>9588</v>
      </c>
      <c r="FN218" s="2">
        <v>9355</v>
      </c>
      <c r="FO218" s="2">
        <v>9721</v>
      </c>
      <c r="FP218" s="2">
        <v>9474</v>
      </c>
      <c r="FQ218" s="2">
        <v>9150</v>
      </c>
      <c r="FR218" s="2">
        <v>9014</v>
      </c>
      <c r="FS218" s="2">
        <v>11290</v>
      </c>
      <c r="FT218" s="2">
        <v>10030</v>
      </c>
      <c r="FU218" s="2">
        <v>12590</v>
      </c>
      <c r="FV218" s="2">
        <v>10995</v>
      </c>
      <c r="FW218" s="2">
        <v>11045</v>
      </c>
      <c r="FX218" s="2">
        <v>11650</v>
      </c>
      <c r="FY218" s="2">
        <v>10025</v>
      </c>
      <c r="FZ218" s="2">
        <v>13775</v>
      </c>
      <c r="GA218" s="2">
        <v>13425</v>
      </c>
      <c r="GB218" s="2">
        <v>14405</v>
      </c>
      <c r="GC218" s="2">
        <v>13635</v>
      </c>
      <c r="GD218" s="2">
        <v>12135</v>
      </c>
      <c r="GE218" s="2">
        <v>11590</v>
      </c>
      <c r="GF218" s="2">
        <v>10635</v>
      </c>
      <c r="GG218" s="2">
        <v>11845</v>
      </c>
      <c r="GH218" s="2">
        <v>11110</v>
      </c>
      <c r="GI218" s="2">
        <v>10930</v>
      </c>
      <c r="GJ218" s="2">
        <v>10220</v>
      </c>
      <c r="GK218" s="2">
        <v>9690</v>
      </c>
      <c r="GL218" s="2">
        <v>9990</v>
      </c>
      <c r="GM218" s="2">
        <v>8870</v>
      </c>
      <c r="GN218" s="2">
        <v>7370</v>
      </c>
      <c r="GO218" s="2">
        <v>7380</v>
      </c>
      <c r="GP218" s="2">
        <v>7390</v>
      </c>
      <c r="GQ218" s="2">
        <v>7390</v>
      </c>
      <c r="GR218" s="2">
        <v>6940</v>
      </c>
      <c r="GS218" s="2">
        <v>6980</v>
      </c>
      <c r="GT218" s="2">
        <v>6340</v>
      </c>
      <c r="GU218" s="2">
        <v>6450</v>
      </c>
      <c r="GV218" s="2">
        <v>6310</v>
      </c>
      <c r="GW218" s="2">
        <v>6500</v>
      </c>
      <c r="GX218" s="2">
        <v>6180</v>
      </c>
      <c r="GY218" s="2">
        <v>6280</v>
      </c>
      <c r="GZ218" s="2">
        <v>6520</v>
      </c>
      <c r="HA218" s="2">
        <v>6410</v>
      </c>
      <c r="HB218" s="2">
        <v>5410</v>
      </c>
      <c r="HC218" s="2">
        <v>4875</v>
      </c>
      <c r="HD218" s="2">
        <v>5150</v>
      </c>
      <c r="HE218" s="2">
        <v>4695</v>
      </c>
      <c r="HF218" s="2">
        <v>4855</v>
      </c>
      <c r="HG218" s="2">
        <v>4955</v>
      </c>
      <c r="HH218" s="2">
        <v>5180</v>
      </c>
      <c r="HI218" s="2">
        <v>4890</v>
      </c>
      <c r="HJ218" s="2">
        <v>4725</v>
      </c>
      <c r="HK218" s="2">
        <v>4860</v>
      </c>
      <c r="HL218" s="2">
        <v>4635</v>
      </c>
      <c r="HM218" s="2">
        <v>4765</v>
      </c>
      <c r="HN218" s="2">
        <v>4500</v>
      </c>
      <c r="HO218" s="2">
        <v>4005</v>
      </c>
      <c r="HP218" s="2">
        <v>3485</v>
      </c>
      <c r="HQ218" s="2">
        <v>3300</v>
      </c>
      <c r="HR218" s="2">
        <v>3365</v>
      </c>
      <c r="HS218" s="2">
        <v>3115</v>
      </c>
      <c r="HT218" s="2">
        <v>2672</v>
      </c>
      <c r="HU218" s="2">
        <v>2720</v>
      </c>
      <c r="HV218" s="2">
        <v>2740</v>
      </c>
      <c r="HW218" s="2">
        <v>2679</v>
      </c>
      <c r="HX218" s="2">
        <v>2645</v>
      </c>
      <c r="HY218" s="2">
        <v>2471</v>
      </c>
      <c r="HZ218" s="2">
        <v>2448</v>
      </c>
      <c r="IA218" s="2">
        <v>2435</v>
      </c>
      <c r="IB218" s="2">
        <v>2491</v>
      </c>
      <c r="IC218" s="2">
        <v>2448</v>
      </c>
      <c r="ID218" s="2">
        <v>2382</v>
      </c>
      <c r="IE218" s="2">
        <v>2445</v>
      </c>
      <c r="IF218" s="2">
        <v>2481</v>
      </c>
      <c r="IG218" s="2">
        <v>2620</v>
      </c>
      <c r="IH218" s="2">
        <v>2606</v>
      </c>
      <c r="II218" s="2">
        <v>2625</v>
      </c>
      <c r="IJ218" s="2">
        <v>2699</v>
      </c>
      <c r="IK218" s="2">
        <v>2669</v>
      </c>
      <c r="IL218" s="2">
        <v>2368</v>
      </c>
      <c r="IM218" s="2">
        <v>2316</v>
      </c>
      <c r="IN218" s="2">
        <v>2354</v>
      </c>
      <c r="IO218" s="2">
        <v>2413</v>
      </c>
      <c r="IP218" s="2">
        <v>2419</v>
      </c>
      <c r="IQ218" s="2">
        <v>2467</v>
      </c>
      <c r="IR218" s="2">
        <v>2482</v>
      </c>
      <c r="IS218" s="2">
        <v>2455</v>
      </c>
      <c r="IT218" s="2">
        <v>2455</v>
      </c>
    </row>
    <row r="219" spans="1:254">
      <c r="A219" s="62" t="s">
        <v>429</v>
      </c>
      <c r="B219" s="1" t="s">
        <v>430</v>
      </c>
      <c r="C219" s="54">
        <v>3260</v>
      </c>
      <c r="D219" s="16">
        <v>-60</v>
      </c>
      <c r="E219" s="2">
        <v>3320</v>
      </c>
      <c r="F219" s="2">
        <v>3295</v>
      </c>
      <c r="G219" s="2">
        <v>3305</v>
      </c>
      <c r="H219" s="2">
        <v>3215</v>
      </c>
      <c r="I219" s="2">
        <v>3145</v>
      </c>
      <c r="J219" s="2">
        <v>3110</v>
      </c>
      <c r="K219" s="2">
        <v>3100</v>
      </c>
      <c r="L219" s="2">
        <v>3090</v>
      </c>
      <c r="M219" s="2">
        <v>3035</v>
      </c>
      <c r="N219" s="2">
        <v>2990</v>
      </c>
      <c r="O219" s="2">
        <v>3015</v>
      </c>
      <c r="P219" s="2">
        <v>3010</v>
      </c>
      <c r="Q219" s="2">
        <v>3050</v>
      </c>
      <c r="R219" s="2">
        <v>3115</v>
      </c>
      <c r="S219" s="2">
        <v>3050</v>
      </c>
      <c r="T219" s="2">
        <v>3060</v>
      </c>
      <c r="U219" s="2">
        <v>3165</v>
      </c>
      <c r="V219" s="2">
        <v>3065</v>
      </c>
      <c r="W219" s="2">
        <v>3100</v>
      </c>
      <c r="X219" s="2">
        <v>3115</v>
      </c>
      <c r="Y219" s="2">
        <v>3120</v>
      </c>
      <c r="Z219" s="2">
        <v>3215</v>
      </c>
      <c r="AA219" s="2">
        <v>3120</v>
      </c>
      <c r="AB219" s="2">
        <v>3145</v>
      </c>
      <c r="AC219" s="2">
        <v>3065</v>
      </c>
      <c r="AD219" s="2">
        <v>3015</v>
      </c>
      <c r="AE219" s="2">
        <v>3200</v>
      </c>
      <c r="AF219" s="2">
        <v>3100</v>
      </c>
      <c r="AG219" s="2">
        <v>3085</v>
      </c>
      <c r="AH219" s="2">
        <v>3225</v>
      </c>
      <c r="AI219" s="2">
        <v>3060</v>
      </c>
      <c r="AJ219" s="2">
        <v>2825</v>
      </c>
      <c r="AK219" s="2">
        <v>2775</v>
      </c>
      <c r="AL219" s="2">
        <v>2806</v>
      </c>
      <c r="AM219" s="2">
        <v>2805</v>
      </c>
      <c r="AN219" s="2">
        <v>2850</v>
      </c>
      <c r="AO219" s="2">
        <v>2865</v>
      </c>
      <c r="AP219" s="2">
        <v>2873</v>
      </c>
      <c r="AQ219" s="2">
        <v>2937</v>
      </c>
      <c r="AR219" s="2">
        <v>2925</v>
      </c>
      <c r="AS219" s="2">
        <v>2841</v>
      </c>
      <c r="AT219" s="2">
        <v>2825</v>
      </c>
      <c r="AU219" s="2">
        <v>2873</v>
      </c>
      <c r="AV219" s="2">
        <v>2849</v>
      </c>
      <c r="AW219" s="2">
        <v>2792</v>
      </c>
      <c r="AX219" s="2">
        <v>2734</v>
      </c>
      <c r="AY219" s="2">
        <v>2645</v>
      </c>
      <c r="AZ219" s="2">
        <v>2800</v>
      </c>
      <c r="BA219" s="2">
        <v>2965</v>
      </c>
      <c r="BB219" s="2">
        <v>3015</v>
      </c>
      <c r="BC219" s="2">
        <v>2913</v>
      </c>
      <c r="BD219" s="2">
        <v>2849</v>
      </c>
      <c r="BE219" s="2">
        <v>3075</v>
      </c>
      <c r="BF219" s="2">
        <v>3060</v>
      </c>
      <c r="BG219" s="2">
        <v>3145</v>
      </c>
      <c r="BH219" s="2">
        <v>3270</v>
      </c>
      <c r="BI219" s="2">
        <v>3195</v>
      </c>
      <c r="BJ219" s="2">
        <v>3505</v>
      </c>
      <c r="BK219" s="2">
        <v>3735</v>
      </c>
      <c r="BL219" s="2">
        <v>4465</v>
      </c>
      <c r="BM219" s="2">
        <v>4460</v>
      </c>
      <c r="BN219" s="2">
        <v>4410</v>
      </c>
      <c r="BO219" s="2">
        <v>4290</v>
      </c>
      <c r="BP219" s="2">
        <v>4315</v>
      </c>
      <c r="BQ219" s="2">
        <v>4225</v>
      </c>
      <c r="BR219" s="2">
        <v>3995</v>
      </c>
      <c r="BS219" s="2">
        <v>4055</v>
      </c>
      <c r="BT219" s="2">
        <v>4050</v>
      </c>
      <c r="BU219" s="2">
        <v>4010</v>
      </c>
      <c r="BV219" s="2">
        <v>4215</v>
      </c>
      <c r="BW219" s="2">
        <v>4400</v>
      </c>
      <c r="BX219" s="2">
        <v>4790</v>
      </c>
      <c r="BY219" s="2">
        <v>4785</v>
      </c>
      <c r="BZ219" s="2">
        <v>4655</v>
      </c>
      <c r="CA219" s="2">
        <v>4555</v>
      </c>
      <c r="CB219" s="2">
        <v>4495</v>
      </c>
      <c r="CC219" s="2">
        <v>4445</v>
      </c>
      <c r="CD219" s="2">
        <v>4285</v>
      </c>
      <c r="CE219" s="2">
        <v>4385</v>
      </c>
      <c r="CF219" s="2">
        <v>4725</v>
      </c>
      <c r="CG219" s="2">
        <v>4670</v>
      </c>
      <c r="CH219" s="2">
        <v>4840</v>
      </c>
      <c r="CI219" s="2">
        <v>4820</v>
      </c>
      <c r="CJ219" s="2">
        <v>4795</v>
      </c>
      <c r="CK219" s="2">
        <v>4675</v>
      </c>
      <c r="CL219" s="2">
        <v>4710</v>
      </c>
      <c r="CM219" s="2">
        <v>4450</v>
      </c>
      <c r="CN219" s="2">
        <v>4250</v>
      </c>
      <c r="CO219" s="2">
        <v>4260</v>
      </c>
      <c r="CP219" s="2">
        <v>4280</v>
      </c>
      <c r="CQ219" s="2">
        <v>4235</v>
      </c>
      <c r="CR219" s="2">
        <v>4285</v>
      </c>
      <c r="CS219" s="2">
        <v>4170</v>
      </c>
      <c r="CT219" s="2">
        <v>4205</v>
      </c>
      <c r="CU219" s="2">
        <v>4360</v>
      </c>
      <c r="CV219" s="2">
        <v>4510</v>
      </c>
      <c r="CW219" s="2">
        <v>4235</v>
      </c>
      <c r="CX219" s="2">
        <v>4125</v>
      </c>
      <c r="CY219" s="2">
        <v>4085</v>
      </c>
      <c r="CZ219" s="2">
        <v>3980</v>
      </c>
      <c r="DA219" s="2">
        <v>3965</v>
      </c>
      <c r="DB219" s="2">
        <v>3820</v>
      </c>
      <c r="DC219" s="2">
        <v>3890</v>
      </c>
      <c r="DD219" s="2">
        <v>4080</v>
      </c>
      <c r="DE219" s="2">
        <v>4340</v>
      </c>
      <c r="DF219" s="2">
        <v>4245</v>
      </c>
      <c r="DG219" s="2">
        <v>4520</v>
      </c>
      <c r="DH219" s="2">
        <v>4715</v>
      </c>
      <c r="DI219" s="2">
        <v>4725</v>
      </c>
      <c r="DJ219" s="2">
        <v>4760</v>
      </c>
      <c r="DK219" s="2">
        <v>4615</v>
      </c>
      <c r="DL219" s="2">
        <v>4725</v>
      </c>
      <c r="DM219" s="2">
        <v>4695</v>
      </c>
      <c r="DN219" s="2">
        <v>4505</v>
      </c>
      <c r="DO219" s="2">
        <v>4080</v>
      </c>
      <c r="DP219" s="2">
        <v>3975</v>
      </c>
      <c r="DQ219" s="2">
        <v>4140</v>
      </c>
      <c r="DR219" s="2">
        <v>3890</v>
      </c>
      <c r="DS219" s="2">
        <v>3195</v>
      </c>
      <c r="DT219" s="2">
        <v>3060</v>
      </c>
      <c r="DU219" s="2">
        <v>3040</v>
      </c>
      <c r="DV219" s="2">
        <v>2970</v>
      </c>
      <c r="DW219" s="2">
        <v>2953</v>
      </c>
      <c r="DX219" s="2">
        <v>2955</v>
      </c>
      <c r="DY219" s="2">
        <v>2900</v>
      </c>
      <c r="DZ219" s="2">
        <v>2930</v>
      </c>
      <c r="EA219" s="2">
        <v>2920</v>
      </c>
      <c r="EB219" s="2">
        <v>3010</v>
      </c>
      <c r="EC219" s="2">
        <v>3085</v>
      </c>
      <c r="ED219" s="2">
        <v>3165</v>
      </c>
      <c r="EE219" s="2">
        <v>3215</v>
      </c>
      <c r="EF219" s="2">
        <v>3120</v>
      </c>
      <c r="EG219" s="2">
        <v>3125</v>
      </c>
      <c r="EH219" s="2">
        <v>3255</v>
      </c>
      <c r="EI219" s="2">
        <v>3345</v>
      </c>
      <c r="EJ219" s="2">
        <v>3250</v>
      </c>
      <c r="EK219" s="2">
        <v>3015</v>
      </c>
      <c r="EL219" s="2">
        <v>3020</v>
      </c>
      <c r="EM219" s="2">
        <v>3025</v>
      </c>
      <c r="EN219" s="2">
        <v>3090</v>
      </c>
      <c r="EO219" s="2">
        <v>3170</v>
      </c>
      <c r="EP219" s="2">
        <v>3095</v>
      </c>
      <c r="EQ219" s="2">
        <v>3125</v>
      </c>
      <c r="ER219" s="2">
        <v>3190</v>
      </c>
      <c r="ES219" s="2">
        <v>3190</v>
      </c>
      <c r="ET219" s="2">
        <v>3215</v>
      </c>
      <c r="EU219" s="2">
        <v>3200</v>
      </c>
      <c r="EV219" s="2">
        <v>3220</v>
      </c>
      <c r="EW219" s="2">
        <v>3045</v>
      </c>
      <c r="EX219" s="2">
        <v>2876</v>
      </c>
      <c r="EY219" s="2">
        <v>2872</v>
      </c>
      <c r="EZ219" s="2">
        <v>2880</v>
      </c>
      <c r="FA219" s="2">
        <v>2775</v>
      </c>
      <c r="FB219" s="2">
        <v>2832</v>
      </c>
      <c r="FC219" s="2">
        <v>2833</v>
      </c>
      <c r="FD219" s="2">
        <v>2869</v>
      </c>
      <c r="FE219" s="2">
        <v>2909</v>
      </c>
      <c r="FF219" s="2">
        <v>2729</v>
      </c>
      <c r="FG219" s="2">
        <v>2610</v>
      </c>
      <c r="FH219" s="2">
        <v>2514</v>
      </c>
      <c r="FI219" s="2">
        <v>2419</v>
      </c>
      <c r="FJ219" s="2">
        <v>2443</v>
      </c>
      <c r="FK219" s="2">
        <v>2445</v>
      </c>
      <c r="FL219" s="2">
        <v>2465</v>
      </c>
      <c r="FM219" s="2">
        <v>2420</v>
      </c>
      <c r="FN219" s="2">
        <v>2445</v>
      </c>
      <c r="FO219" s="2">
        <v>2454</v>
      </c>
      <c r="FP219" s="2">
        <v>2362</v>
      </c>
      <c r="FQ219" s="2">
        <v>2318</v>
      </c>
      <c r="FR219" s="2">
        <v>2350</v>
      </c>
      <c r="FS219" s="2">
        <v>2368</v>
      </c>
      <c r="FT219" s="2">
        <v>2368</v>
      </c>
      <c r="FU219" s="2">
        <v>2300</v>
      </c>
      <c r="FV219" s="2">
        <v>2324</v>
      </c>
      <c r="FW219" s="2">
        <v>2366</v>
      </c>
      <c r="FX219" s="2">
        <v>2441</v>
      </c>
      <c r="FY219" s="2">
        <v>2525</v>
      </c>
      <c r="FZ219" s="2">
        <v>2298</v>
      </c>
      <c r="GA219" s="2">
        <v>2278</v>
      </c>
      <c r="GB219" s="2">
        <v>2216</v>
      </c>
      <c r="GC219" s="2">
        <v>2216</v>
      </c>
      <c r="GD219" s="2">
        <v>2087</v>
      </c>
      <c r="GE219" s="2">
        <v>2117</v>
      </c>
      <c r="GF219" s="2">
        <v>2082</v>
      </c>
      <c r="GG219" s="2">
        <v>2082</v>
      </c>
      <c r="GH219" s="2">
        <v>2079</v>
      </c>
      <c r="GI219" s="2">
        <v>2056</v>
      </c>
      <c r="GJ219" s="2">
        <v>2088</v>
      </c>
      <c r="GK219" s="2">
        <v>2109</v>
      </c>
      <c r="GL219" s="2">
        <v>2168</v>
      </c>
      <c r="GM219" s="2">
        <v>2206</v>
      </c>
      <c r="GN219" s="2">
        <v>2244</v>
      </c>
      <c r="GO219" s="2">
        <v>2230</v>
      </c>
      <c r="GP219" s="2">
        <v>2180</v>
      </c>
      <c r="GQ219" s="2">
        <v>2212</v>
      </c>
      <c r="GR219" s="2">
        <v>2230</v>
      </c>
      <c r="GS219" s="2">
        <v>2265</v>
      </c>
      <c r="GT219" s="2">
        <v>2299</v>
      </c>
      <c r="GU219" s="2">
        <v>2275</v>
      </c>
      <c r="GV219" s="2">
        <v>2306</v>
      </c>
      <c r="GW219" s="2">
        <v>2355</v>
      </c>
      <c r="GX219" s="2">
        <v>2317</v>
      </c>
      <c r="GY219" s="2">
        <v>2306</v>
      </c>
      <c r="GZ219" s="2">
        <v>2282</v>
      </c>
      <c r="HA219" s="2">
        <v>2247</v>
      </c>
      <c r="HB219" s="2">
        <v>2287</v>
      </c>
      <c r="HC219" s="2">
        <v>2339</v>
      </c>
      <c r="HD219" s="2">
        <v>2399</v>
      </c>
      <c r="HE219" s="2">
        <v>2435</v>
      </c>
      <c r="HF219" s="2">
        <v>2394</v>
      </c>
      <c r="HG219" s="2">
        <v>2391</v>
      </c>
      <c r="HH219" s="2">
        <v>2375</v>
      </c>
      <c r="HI219" s="2">
        <v>2404</v>
      </c>
      <c r="HJ219" s="2">
        <v>2422</v>
      </c>
      <c r="HK219" s="2">
        <v>2503</v>
      </c>
      <c r="HL219" s="2">
        <v>2513</v>
      </c>
      <c r="HM219" s="2">
        <v>2489</v>
      </c>
      <c r="HN219" s="2">
        <v>2498</v>
      </c>
      <c r="HO219" s="2">
        <v>2457</v>
      </c>
      <c r="HP219" s="2">
        <v>2504</v>
      </c>
      <c r="HQ219" s="2">
        <v>2576</v>
      </c>
      <c r="HR219" s="2">
        <v>2570</v>
      </c>
      <c r="HS219" s="2">
        <v>2529</v>
      </c>
      <c r="HT219" s="2">
        <v>2553</v>
      </c>
      <c r="HU219" s="2">
        <v>2615</v>
      </c>
      <c r="HV219" s="2">
        <v>2683</v>
      </c>
      <c r="HW219" s="2">
        <v>2774</v>
      </c>
      <c r="HX219" s="2">
        <v>2895</v>
      </c>
      <c r="HY219" s="2">
        <v>2965</v>
      </c>
      <c r="HZ219" s="2">
        <v>2842</v>
      </c>
      <c r="IA219" s="2">
        <v>2607</v>
      </c>
      <c r="IB219" s="2">
        <v>2645</v>
      </c>
      <c r="IC219" s="2">
        <v>2589</v>
      </c>
      <c r="ID219" s="2">
        <v>2685</v>
      </c>
      <c r="IE219" s="2">
        <v>2604</v>
      </c>
      <c r="IF219" s="2">
        <v>2489</v>
      </c>
      <c r="IG219" s="2">
        <v>2463</v>
      </c>
      <c r="IH219" s="2">
        <v>2450</v>
      </c>
      <c r="II219" s="2">
        <v>2373</v>
      </c>
      <c r="IJ219" s="2">
        <v>2581</v>
      </c>
      <c r="IK219" s="2">
        <v>2554</v>
      </c>
      <c r="IL219" s="2">
        <v>2528</v>
      </c>
      <c r="IM219" s="2">
        <v>2483</v>
      </c>
      <c r="IN219" s="2">
        <v>2453</v>
      </c>
      <c r="IO219" s="2">
        <v>2458</v>
      </c>
      <c r="IP219" s="2">
        <v>2463</v>
      </c>
      <c r="IQ219" s="2">
        <v>2435</v>
      </c>
      <c r="IR219" s="2">
        <v>2417</v>
      </c>
      <c r="IS219" s="2">
        <v>2459</v>
      </c>
      <c r="IT219" s="2">
        <v>2514</v>
      </c>
    </row>
    <row r="220" spans="1:254">
      <c r="A220" s="62" t="s">
        <v>431</v>
      </c>
      <c r="B220" s="1" t="s">
        <v>432</v>
      </c>
      <c r="C220" s="54">
        <v>1713</v>
      </c>
      <c r="D220" s="16">
        <v>29</v>
      </c>
      <c r="E220" s="2">
        <v>1684</v>
      </c>
      <c r="F220" s="2">
        <v>1692</v>
      </c>
      <c r="G220" s="2">
        <v>1618</v>
      </c>
      <c r="H220" s="2">
        <v>1545</v>
      </c>
      <c r="I220" s="2">
        <v>1552</v>
      </c>
      <c r="J220" s="2">
        <v>1453</v>
      </c>
      <c r="K220" s="2">
        <v>1501</v>
      </c>
      <c r="L220" s="2">
        <v>1548</v>
      </c>
      <c r="M220" s="2">
        <v>1478</v>
      </c>
      <c r="N220" s="2">
        <v>1594</v>
      </c>
      <c r="O220" s="2">
        <v>1654</v>
      </c>
      <c r="P220" s="2">
        <v>1747</v>
      </c>
      <c r="Q220" s="2">
        <v>1652</v>
      </c>
      <c r="R220" s="2">
        <v>1664</v>
      </c>
      <c r="S220" s="2">
        <v>1875</v>
      </c>
      <c r="T220" s="2">
        <v>1906</v>
      </c>
      <c r="U220" s="2">
        <v>1849</v>
      </c>
      <c r="V220" s="2">
        <v>1941</v>
      </c>
      <c r="W220" s="2">
        <v>1875</v>
      </c>
      <c r="X220" s="2">
        <v>1842</v>
      </c>
      <c r="Y220" s="2">
        <v>1890</v>
      </c>
      <c r="Z220" s="2">
        <v>2021</v>
      </c>
      <c r="AA220" s="2">
        <v>2137</v>
      </c>
      <c r="AB220" s="2">
        <v>2104</v>
      </c>
      <c r="AC220" s="2">
        <v>2112</v>
      </c>
      <c r="AD220" s="2">
        <v>1948</v>
      </c>
      <c r="AE220" s="2">
        <v>1997</v>
      </c>
      <c r="AF220" s="2">
        <v>1938</v>
      </c>
      <c r="AG220" s="2">
        <v>1980</v>
      </c>
      <c r="AH220" s="2">
        <v>2024</v>
      </c>
      <c r="AI220" s="2">
        <v>2055</v>
      </c>
      <c r="AJ220" s="2">
        <v>2232</v>
      </c>
      <c r="AK220" s="2">
        <v>2333</v>
      </c>
      <c r="AL220" s="2">
        <v>2242</v>
      </c>
      <c r="AM220" s="2">
        <v>2336</v>
      </c>
      <c r="AN220" s="2">
        <v>2430</v>
      </c>
      <c r="AO220" s="2">
        <v>2424</v>
      </c>
      <c r="AP220" s="2">
        <v>2749</v>
      </c>
      <c r="AQ220" s="2">
        <v>2839</v>
      </c>
      <c r="AR220" s="2">
        <v>2629</v>
      </c>
      <c r="AS220" s="2">
        <v>2630</v>
      </c>
      <c r="AT220" s="2">
        <v>2921</v>
      </c>
      <c r="AU220" s="2">
        <v>2923</v>
      </c>
      <c r="AV220" s="2">
        <v>3165</v>
      </c>
      <c r="AW220" s="2">
        <v>2783</v>
      </c>
      <c r="AX220" s="2">
        <v>3160</v>
      </c>
      <c r="AY220" s="2">
        <v>3185</v>
      </c>
      <c r="AZ220" s="2">
        <v>3990</v>
      </c>
      <c r="BA220" s="2">
        <v>4485</v>
      </c>
      <c r="BB220" s="2">
        <v>4460</v>
      </c>
      <c r="BC220" s="2">
        <v>4475</v>
      </c>
      <c r="BD220" s="2">
        <v>4215</v>
      </c>
      <c r="BE220" s="2">
        <v>4060</v>
      </c>
      <c r="BF220" s="2">
        <v>3850</v>
      </c>
      <c r="BG220" s="2">
        <v>3505</v>
      </c>
      <c r="BH220" s="2">
        <v>3510</v>
      </c>
      <c r="BI220" s="2">
        <v>3680</v>
      </c>
      <c r="BJ220" s="2">
        <v>3350</v>
      </c>
      <c r="BK220" s="2">
        <v>3485</v>
      </c>
      <c r="BL220" s="2">
        <v>3440</v>
      </c>
      <c r="BM220" s="2">
        <v>3145</v>
      </c>
      <c r="BN220" s="2">
        <v>3070</v>
      </c>
      <c r="BO220" s="2">
        <v>3065</v>
      </c>
      <c r="BP220" s="2">
        <v>2840</v>
      </c>
      <c r="BQ220" s="2">
        <v>2708</v>
      </c>
      <c r="BR220" s="2">
        <v>2596</v>
      </c>
      <c r="BS220" s="2">
        <v>2604</v>
      </c>
      <c r="BT220" s="2">
        <v>2564</v>
      </c>
      <c r="BU220" s="2">
        <v>2616</v>
      </c>
      <c r="BV220" s="2">
        <v>2630</v>
      </c>
      <c r="BW220" s="2">
        <v>2726</v>
      </c>
      <c r="BX220" s="2">
        <v>2793</v>
      </c>
      <c r="BY220" s="2">
        <v>2771</v>
      </c>
      <c r="BZ220" s="2">
        <v>2740</v>
      </c>
      <c r="CA220" s="2">
        <v>2714</v>
      </c>
      <c r="CB220" s="2">
        <v>2644</v>
      </c>
      <c r="CC220" s="2">
        <v>2745</v>
      </c>
      <c r="CD220" s="2">
        <v>2780</v>
      </c>
      <c r="CE220" s="2">
        <v>2839</v>
      </c>
      <c r="CF220" s="2">
        <v>2854</v>
      </c>
      <c r="CG220" s="2">
        <v>2685</v>
      </c>
      <c r="CH220" s="2">
        <v>2715</v>
      </c>
      <c r="CI220" s="2">
        <v>2490</v>
      </c>
      <c r="CJ220" s="2">
        <v>2463</v>
      </c>
      <c r="CK220" s="2">
        <v>2388</v>
      </c>
      <c r="CL220" s="2">
        <v>2449</v>
      </c>
      <c r="CM220" s="2">
        <v>2245</v>
      </c>
      <c r="CN220" s="2">
        <v>2155</v>
      </c>
      <c r="CO220" s="2">
        <v>2222</v>
      </c>
      <c r="CP220" s="2">
        <v>2400</v>
      </c>
      <c r="CQ220" s="2">
        <v>2488</v>
      </c>
      <c r="CR220" s="2">
        <v>2504</v>
      </c>
      <c r="CS220" s="2">
        <v>2402</v>
      </c>
      <c r="CT220" s="2">
        <v>2484</v>
      </c>
      <c r="CU220" s="2">
        <v>2698</v>
      </c>
      <c r="CV220" s="2">
        <v>2632</v>
      </c>
      <c r="CW220" s="2">
        <v>2362</v>
      </c>
      <c r="CX220" s="2">
        <v>2327</v>
      </c>
      <c r="CY220" s="2">
        <v>2305</v>
      </c>
      <c r="CZ220" s="2">
        <v>2117</v>
      </c>
      <c r="DA220" s="2">
        <v>2173</v>
      </c>
      <c r="DB220" s="2">
        <v>2084</v>
      </c>
      <c r="DC220" s="2">
        <v>2049</v>
      </c>
      <c r="DD220" s="2">
        <v>2104</v>
      </c>
      <c r="DE220" s="2">
        <v>2155</v>
      </c>
      <c r="DF220" s="2">
        <v>2246</v>
      </c>
      <c r="DG220" s="2">
        <v>2372</v>
      </c>
      <c r="DH220" s="2">
        <v>2345</v>
      </c>
      <c r="DI220" s="2">
        <v>2280</v>
      </c>
      <c r="DJ220" s="2">
        <v>2127</v>
      </c>
      <c r="DK220" s="2">
        <v>2130</v>
      </c>
      <c r="DL220" s="2">
        <v>2219</v>
      </c>
      <c r="DM220" s="2">
        <v>2117</v>
      </c>
      <c r="DN220" s="2">
        <v>2080</v>
      </c>
      <c r="DO220" s="2">
        <v>2099</v>
      </c>
      <c r="DP220" s="2">
        <v>2063</v>
      </c>
      <c r="DQ220" s="2">
        <v>2037</v>
      </c>
      <c r="DR220" s="2">
        <v>2035</v>
      </c>
      <c r="DS220" s="2">
        <v>2127</v>
      </c>
      <c r="DT220" s="2">
        <v>2123</v>
      </c>
      <c r="DU220" s="2">
        <v>2095</v>
      </c>
      <c r="DV220" s="2">
        <v>2056</v>
      </c>
      <c r="DW220" s="2">
        <v>2034</v>
      </c>
      <c r="DX220" s="2">
        <v>2030</v>
      </c>
      <c r="DY220" s="2">
        <v>1992</v>
      </c>
      <c r="DZ220" s="2">
        <v>1949</v>
      </c>
      <c r="EA220" s="2">
        <v>1838</v>
      </c>
      <c r="EB220" s="2">
        <v>1864</v>
      </c>
      <c r="EC220" s="2">
        <v>1818</v>
      </c>
      <c r="ED220" s="2">
        <v>1789</v>
      </c>
      <c r="EE220" s="2">
        <v>1728</v>
      </c>
      <c r="EF220" s="2">
        <v>1736</v>
      </c>
      <c r="EG220" s="2">
        <v>1755</v>
      </c>
      <c r="EH220" s="2">
        <v>1780</v>
      </c>
      <c r="EI220" s="2">
        <v>1870</v>
      </c>
      <c r="EJ220" s="2">
        <v>1907</v>
      </c>
      <c r="EK220" s="2">
        <v>1787</v>
      </c>
      <c r="EL220" s="2">
        <v>1739</v>
      </c>
      <c r="EM220" s="2">
        <v>1725</v>
      </c>
      <c r="EN220" s="2">
        <v>1754</v>
      </c>
      <c r="EO220" s="2">
        <v>1732</v>
      </c>
      <c r="EP220" s="2">
        <v>1705</v>
      </c>
      <c r="EQ220" s="2">
        <v>1705</v>
      </c>
      <c r="ER220" s="2">
        <v>1727</v>
      </c>
      <c r="ES220" s="2">
        <v>1682</v>
      </c>
      <c r="ET220" s="2">
        <v>1659</v>
      </c>
      <c r="EU220" s="2">
        <v>1675</v>
      </c>
      <c r="EV220" s="2">
        <v>1634</v>
      </c>
      <c r="EW220" s="2">
        <v>1720</v>
      </c>
      <c r="EX220" s="2">
        <v>1734</v>
      </c>
      <c r="EY220" s="2">
        <v>1673</v>
      </c>
      <c r="EZ220" s="2">
        <v>1690</v>
      </c>
      <c r="FA220" s="2">
        <v>1643</v>
      </c>
      <c r="FB220" s="2">
        <v>1620</v>
      </c>
      <c r="FC220" s="2">
        <v>1662</v>
      </c>
      <c r="FD220" s="2">
        <v>1730</v>
      </c>
      <c r="FE220" s="2">
        <v>1796</v>
      </c>
      <c r="FF220" s="2">
        <v>1849</v>
      </c>
      <c r="FG220" s="2">
        <v>1826</v>
      </c>
      <c r="FH220" s="2">
        <v>1886</v>
      </c>
      <c r="FI220" s="2">
        <v>1896</v>
      </c>
      <c r="FJ220" s="2">
        <v>1818</v>
      </c>
      <c r="FK220" s="2">
        <v>1839</v>
      </c>
      <c r="FL220" s="2">
        <v>1643</v>
      </c>
      <c r="FM220" s="2">
        <v>1669</v>
      </c>
      <c r="FN220" s="2">
        <v>1694</v>
      </c>
      <c r="FO220" s="2">
        <v>1836</v>
      </c>
    </row>
    <row r="221" spans="1:254">
      <c r="A221" s="62" t="s">
        <v>433</v>
      </c>
      <c r="B221" s="1" t="s">
        <v>434</v>
      </c>
      <c r="C221" s="54">
        <v>1910</v>
      </c>
      <c r="D221" s="16">
        <v>-55</v>
      </c>
      <c r="E221" s="2">
        <v>1965</v>
      </c>
      <c r="F221" s="2">
        <v>1935</v>
      </c>
      <c r="G221" s="2">
        <v>1858</v>
      </c>
      <c r="H221" s="2">
        <v>1682</v>
      </c>
      <c r="I221" s="2">
        <v>1627</v>
      </c>
      <c r="J221" s="2">
        <v>1474</v>
      </c>
      <c r="K221" s="2">
        <v>1528</v>
      </c>
      <c r="L221" s="2">
        <v>1741</v>
      </c>
      <c r="M221" s="2">
        <v>1862</v>
      </c>
      <c r="N221" s="2">
        <v>1975</v>
      </c>
      <c r="O221" s="2">
        <v>2036</v>
      </c>
      <c r="P221" s="2">
        <v>2010</v>
      </c>
      <c r="Q221" s="2">
        <v>2000</v>
      </c>
      <c r="R221" s="2">
        <v>2015</v>
      </c>
      <c r="S221" s="2">
        <v>2137</v>
      </c>
      <c r="T221" s="2">
        <v>2175</v>
      </c>
      <c r="U221" s="2">
        <v>1880</v>
      </c>
      <c r="V221" s="2">
        <v>2035</v>
      </c>
      <c r="W221" s="2">
        <v>2019</v>
      </c>
      <c r="X221" s="2">
        <v>2043</v>
      </c>
      <c r="Y221" s="2">
        <v>1937</v>
      </c>
      <c r="Z221" s="2">
        <v>2116</v>
      </c>
      <c r="AA221" s="2">
        <v>2110</v>
      </c>
      <c r="AB221" s="2">
        <v>2011</v>
      </c>
      <c r="AC221" s="2">
        <v>1907</v>
      </c>
      <c r="AD221" s="2">
        <v>1890</v>
      </c>
      <c r="AE221" s="2">
        <v>1968</v>
      </c>
      <c r="AF221" s="2">
        <v>2008</v>
      </c>
      <c r="AG221" s="2">
        <v>2126</v>
      </c>
      <c r="AH221" s="2">
        <v>2204</v>
      </c>
      <c r="AI221" s="2">
        <v>2255</v>
      </c>
      <c r="AJ221" s="2">
        <v>2561</v>
      </c>
      <c r="AK221" s="2">
        <v>2200</v>
      </c>
      <c r="AL221" s="2">
        <v>2061</v>
      </c>
      <c r="AM221" s="2">
        <v>2208</v>
      </c>
      <c r="AN221" s="2">
        <v>2488</v>
      </c>
      <c r="AO221" s="2">
        <v>2869</v>
      </c>
      <c r="AP221" s="2">
        <v>2677</v>
      </c>
      <c r="AQ221" s="2">
        <v>2730</v>
      </c>
      <c r="AR221" s="2">
        <v>2693</v>
      </c>
      <c r="AS221" s="2">
        <v>2439</v>
      </c>
      <c r="AT221" s="2">
        <v>2743</v>
      </c>
      <c r="AU221" s="2">
        <v>2934</v>
      </c>
      <c r="AV221" s="2">
        <v>2980</v>
      </c>
      <c r="AW221" s="2">
        <v>3870</v>
      </c>
      <c r="AX221" s="2">
        <v>3635</v>
      </c>
      <c r="AY221" s="2">
        <v>3500</v>
      </c>
      <c r="AZ221" s="2">
        <v>3790</v>
      </c>
      <c r="BA221" s="2">
        <v>4490</v>
      </c>
      <c r="BB221" s="2">
        <v>4980</v>
      </c>
      <c r="BC221" s="2">
        <v>4753.3333000000002</v>
      </c>
      <c r="BD221" s="2">
        <v>4660</v>
      </c>
      <c r="BE221" s="2">
        <v>4950</v>
      </c>
      <c r="BF221" s="2">
        <v>4596.6665999999996</v>
      </c>
      <c r="BG221" s="2">
        <v>4766.6665999999996</v>
      </c>
      <c r="BH221" s="2">
        <v>4830</v>
      </c>
      <c r="BI221" s="2">
        <v>5426.6665999999996</v>
      </c>
      <c r="BJ221" s="2">
        <v>5106.6665999999996</v>
      </c>
      <c r="BK221" s="2">
        <v>4846.6665999999996</v>
      </c>
      <c r="BL221" s="2">
        <v>4576.6665999999996</v>
      </c>
      <c r="BM221" s="2">
        <v>4420</v>
      </c>
      <c r="BN221" s="2">
        <v>5190</v>
      </c>
      <c r="BO221" s="2">
        <v>5576.6665999999996</v>
      </c>
      <c r="BP221" s="2">
        <v>4696.6665999999996</v>
      </c>
      <c r="BQ221" s="2">
        <v>3800</v>
      </c>
      <c r="BR221" s="2">
        <v>3893.3332999999998</v>
      </c>
      <c r="BS221" s="2">
        <v>3616.6666</v>
      </c>
      <c r="BT221" s="2">
        <v>3343.3332999999998</v>
      </c>
      <c r="BU221" s="2">
        <v>3080</v>
      </c>
      <c r="BV221" s="2">
        <v>2656.6666</v>
      </c>
      <c r="BW221" s="2">
        <v>2616.6666</v>
      </c>
      <c r="BX221" s="2">
        <v>2563.3332999999998</v>
      </c>
      <c r="BY221" s="2">
        <v>2393.3332999999998</v>
      </c>
      <c r="BZ221" s="2">
        <v>2313.3332999999998</v>
      </c>
      <c r="CA221" s="2">
        <v>2473.3332999999998</v>
      </c>
      <c r="CB221" s="2">
        <v>2496.6666</v>
      </c>
      <c r="CC221" s="2">
        <v>2400</v>
      </c>
      <c r="CD221" s="2">
        <v>2446.6666</v>
      </c>
      <c r="CE221" s="2">
        <v>2606.6666</v>
      </c>
      <c r="CF221" s="2">
        <v>2566.6666</v>
      </c>
      <c r="CG221" s="2">
        <v>2366.6666</v>
      </c>
      <c r="CH221" s="2">
        <v>2146.6666</v>
      </c>
      <c r="CI221" s="2">
        <v>2006.6666</v>
      </c>
      <c r="CJ221" s="2">
        <v>2190</v>
      </c>
      <c r="CK221" s="2">
        <v>1976.6666</v>
      </c>
      <c r="CL221" s="2">
        <v>1796.6666</v>
      </c>
      <c r="CM221" s="2">
        <v>1776.6666</v>
      </c>
      <c r="CN221" s="2">
        <v>1641.6666</v>
      </c>
      <c r="CO221" s="2">
        <v>1575</v>
      </c>
      <c r="CP221" s="2">
        <v>1456.6666</v>
      </c>
      <c r="CQ221" s="2">
        <v>1451.6666</v>
      </c>
      <c r="CR221" s="2">
        <v>1633.3333</v>
      </c>
      <c r="CS221" s="2">
        <v>1966.6666</v>
      </c>
      <c r="CT221" s="2">
        <v>1993.3333</v>
      </c>
      <c r="CU221" s="2">
        <v>2050</v>
      </c>
      <c r="CV221" s="2">
        <v>1946.6666</v>
      </c>
      <c r="CW221" s="2">
        <v>1983.3333</v>
      </c>
      <c r="CX221" s="2">
        <v>1966.6666</v>
      </c>
      <c r="CY221" s="2">
        <v>1780</v>
      </c>
      <c r="CZ221" s="2">
        <v>1605</v>
      </c>
      <c r="DA221" s="2">
        <v>1563.3333</v>
      </c>
      <c r="DB221" s="2">
        <v>1506.6666</v>
      </c>
      <c r="DC221" s="2">
        <v>1406.6666</v>
      </c>
      <c r="DD221" s="2">
        <v>1516.6666</v>
      </c>
      <c r="DE221" s="2">
        <v>1581.6666</v>
      </c>
      <c r="DF221" s="2">
        <v>1440</v>
      </c>
      <c r="DG221" s="2">
        <v>1630</v>
      </c>
      <c r="DH221" s="2">
        <v>1513.3333</v>
      </c>
      <c r="DI221" s="2">
        <v>1293.3333</v>
      </c>
      <c r="DJ221" s="2">
        <v>1213.3333</v>
      </c>
      <c r="DK221" s="2">
        <v>1298.3333</v>
      </c>
      <c r="DL221" s="2">
        <v>1283.3333</v>
      </c>
      <c r="DM221" s="2">
        <v>1245</v>
      </c>
      <c r="DN221" s="2">
        <v>1391.6666</v>
      </c>
      <c r="DO221" s="2">
        <v>1448.3333</v>
      </c>
      <c r="DP221" s="2">
        <v>1241.6666</v>
      </c>
      <c r="DQ221" s="2">
        <v>1008.3333</v>
      </c>
      <c r="DR221" s="2">
        <v>882</v>
      </c>
      <c r="DS221" s="2">
        <v>841</v>
      </c>
      <c r="DT221" s="2">
        <v>848.66660000000002</v>
      </c>
      <c r="DU221" s="2">
        <v>779.66660000000002</v>
      </c>
      <c r="DV221" s="2">
        <v>724</v>
      </c>
      <c r="DW221" s="2">
        <v>743.33330000000001</v>
      </c>
      <c r="DX221" s="2">
        <v>733.33330000000001</v>
      </c>
      <c r="DY221" s="2">
        <v>708.33330000000001</v>
      </c>
      <c r="DZ221" s="2">
        <v>725</v>
      </c>
      <c r="EA221" s="2">
        <v>675.66660000000002</v>
      </c>
      <c r="EB221" s="2">
        <v>666.66660000000002</v>
      </c>
      <c r="EC221" s="2">
        <v>689.33330000000001</v>
      </c>
      <c r="ED221" s="2">
        <v>741</v>
      </c>
      <c r="EE221" s="2">
        <v>762.66660000000002</v>
      </c>
      <c r="EF221" s="2">
        <v>755</v>
      </c>
      <c r="EG221" s="2">
        <v>771</v>
      </c>
      <c r="EH221" s="2">
        <v>786.66660000000002</v>
      </c>
      <c r="EI221" s="2">
        <v>849</v>
      </c>
      <c r="EJ221" s="2">
        <v>941.33330000000001</v>
      </c>
      <c r="EK221" s="2">
        <v>856.66660000000002</v>
      </c>
      <c r="EL221" s="2">
        <v>899.33330000000001</v>
      </c>
      <c r="EM221" s="2">
        <v>774.66660000000002</v>
      </c>
      <c r="EN221" s="2">
        <v>781.66660000000002</v>
      </c>
      <c r="EO221" s="2">
        <v>821.33330000000001</v>
      </c>
      <c r="EP221" s="2">
        <v>830.33330000000001</v>
      </c>
      <c r="EQ221" s="2">
        <v>881.33330000000001</v>
      </c>
      <c r="ER221" s="2">
        <v>982.66660000000002</v>
      </c>
      <c r="ES221" s="2">
        <v>883.66660000000002</v>
      </c>
      <c r="ET221" s="2">
        <v>890.33330000000001</v>
      </c>
      <c r="EU221" s="2">
        <v>945</v>
      </c>
      <c r="EV221" s="2">
        <v>794.33330000000001</v>
      </c>
      <c r="EW221" s="2">
        <v>743.33330000000001</v>
      </c>
      <c r="EX221" s="2">
        <v>680</v>
      </c>
      <c r="EY221" s="2">
        <v>600</v>
      </c>
      <c r="EZ221" s="2">
        <v>576.66660000000002</v>
      </c>
      <c r="FA221" s="2">
        <v>476.66660000000002</v>
      </c>
    </row>
    <row r="222" spans="1:254">
      <c r="A222" s="62" t="s">
        <v>435</v>
      </c>
      <c r="B222" s="1" t="inlineStr">
        <is>
          <t>ＮＦ日経レバ</t>
        </is>
      </c>
      <c r="C222" s="54">
        <v>69080</v>
      </c>
      <c r="D222" s="16"/>
      <c r="E222" s="2">
        <v>68930</v>
      </c>
      <c r="F222" s="2">
        <v>69880</v>
      </c>
      <c r="G222" s="2">
        <v>65750</v>
      </c>
      <c r="H222" s="2">
        <v>65050</v>
      </c>
      <c r="I222" s="2">
        <v>68100</v>
      </c>
      <c r="J222" s="2">
        <v>63180</v>
      </c>
      <c r="K222" s="2">
        <v>63700</v>
      </c>
      <c r="L222" s="2">
        <v>63770</v>
      </c>
      <c r="M222" s="2">
        <v>68020</v>
      </c>
      <c r="N222" s="2">
        <v>68810</v>
      </c>
      <c r="O222" s="2">
        <v>71870</v>
      </c>
      <c r="P222" s="2">
        <v>73090</v>
      </c>
      <c r="Q222" s="2">
        <v>70080</v>
      </c>
      <c r="R222" s="2">
        <v>69330</v>
      </c>
      <c r="S222" s="2">
        <v>73780</v>
      </c>
      <c r="T222" s="2">
        <v>76120</v>
      </c>
      <c r="U222" s="2">
        <v>73960</v>
      </c>
      <c r="V222" s="2">
        <v>76830</v>
      </c>
      <c r="W222" s="2">
        <v>77470</v>
      </c>
      <c r="X222" s="2">
        <v>75500</v>
      </c>
      <c r="Y222" s="2">
        <v>75530</v>
      </c>
      <c r="Z222" s="2">
        <v>78980</v>
      </c>
      <c r="AA222" s="2">
        <v>79930</v>
      </c>
      <c r="AB222" s="2">
        <v>78680</v>
      </c>
      <c r="AC222" s="2">
        <v>78920</v>
      </c>
      <c r="AD222" s="2">
        <v>83580</v>
      </c>
      <c r="AE222" s="2">
        <v>80640</v>
      </c>
      <c r="AF222" s="2">
        <v>78520</v>
      </c>
      <c r="AG222" s="2">
        <v>82250</v>
      </c>
      <c r="AH222" s="2">
        <v>85200</v>
      </c>
      <c r="AI222" s="2">
        <v>79920</v>
      </c>
      <c r="AJ222" s="2">
        <v>85870</v>
      </c>
      <c r="AK222" s="2">
        <v>86380</v>
      </c>
      <c r="AL222" s="2">
        <v>84370</v>
      </c>
      <c r="AM222" s="2">
        <v>82770</v>
      </c>
      <c r="AN222" s="2">
        <v>79880</v>
      </c>
      <c r="AO222" s="2">
        <v>79600</v>
      </c>
      <c r="AP222" s="2">
        <v>78840</v>
      </c>
      <c r="AQ222" s="2">
        <v>73130</v>
      </c>
      <c r="AR222" s="2">
        <v>67630</v>
      </c>
      <c r="AS222" s="2">
        <v>69190</v>
      </c>
      <c r="AT222" s="2">
        <v>69950</v>
      </c>
      <c r="AU222" s="2">
        <v>68570</v>
      </c>
      <c r="AV222" s="2">
        <v>73450</v>
      </c>
      <c r="AW222" s="2">
        <v>75470</v>
      </c>
      <c r="AX222" s="2">
        <v>77440</v>
      </c>
      <c r="AY222" s="2">
        <v>73930</v>
      </c>
      <c r="AZ222" s="2">
        <v>74050</v>
      </c>
      <c r="BA222" s="2">
        <v>72510</v>
      </c>
      <c r="BB222" s="2">
        <v>69710</v>
      </c>
      <c r="BC222" s="2">
        <v>72490</v>
      </c>
      <c r="BD222" s="2">
        <v>70160</v>
      </c>
      <c r="BE222" s="2">
        <v>70160</v>
      </c>
      <c r="BF222" s="2">
        <v>66050</v>
      </c>
      <c r="BG222" s="2">
        <v>63230</v>
      </c>
      <c r="BH222" s="2">
        <v>60220</v>
      </c>
      <c r="BI222" s="2">
        <v>62230</v>
      </c>
      <c r="BJ222" s="2">
        <v>62900</v>
      </c>
      <c r="BK222" s="2">
        <v>65900</v>
      </c>
      <c r="BL222" s="2">
        <v>67090</v>
      </c>
      <c r="BM222" s="2">
        <v>66140</v>
      </c>
      <c r="BN222" s="2">
        <v>65870</v>
      </c>
      <c r="BO222" s="2">
        <v>66320</v>
      </c>
      <c r="BP222" s="2">
        <v>64950</v>
      </c>
      <c r="BQ222" s="2">
        <v>65900</v>
      </c>
      <c r="BR222" s="2">
        <v>59010</v>
      </c>
      <c r="BS222" s="2">
        <v>58630</v>
      </c>
      <c r="BT222" s="2">
        <v>60560</v>
      </c>
      <c r="BU222" s="2">
        <v>61420</v>
      </c>
      <c r="BV222" s="2">
        <v>59150</v>
      </c>
      <c r="BW222" s="2">
        <v>60050</v>
      </c>
      <c r="BX222" s="2">
        <v>59090</v>
      </c>
      <c r="BY222" s="2">
        <v>58930</v>
      </c>
      <c r="BZ222" s="2">
        <v>58080</v>
      </c>
      <c r="CA222" s="2">
        <v>58580</v>
      </c>
      <c r="CB222" s="2">
        <v>59150</v>
      </c>
      <c r="CC222" s="2">
        <v>57000</v>
      </c>
      <c r="CD222" s="2">
        <v>55860</v>
      </c>
      <c r="CE222" s="2">
        <v>53580</v>
      </c>
      <c r="CF222" s="2">
        <v>54020</v>
      </c>
      <c r="CG222" s="2">
        <v>52980</v>
      </c>
      <c r="CH222" s="2">
        <v>53020</v>
      </c>
      <c r="CI222" s="2">
        <v>48520</v>
      </c>
      <c r="CJ222" s="2">
        <v>48750</v>
      </c>
      <c r="CK222" s="2">
        <v>47650</v>
      </c>
      <c r="CL222" s="2">
        <v>49200</v>
      </c>
      <c r="CM222" s="2">
        <v>48330</v>
      </c>
      <c r="CN222" s="2">
        <v>45640</v>
      </c>
      <c r="CO222" s="2">
        <v>45000</v>
      </c>
      <c r="CP222" s="2">
        <v>47740</v>
      </c>
      <c r="CQ222" s="2">
        <v>48580</v>
      </c>
      <c r="CR222" s="2">
        <v>48320</v>
      </c>
      <c r="CS222" s="2">
        <v>46090</v>
      </c>
      <c r="CT222" s="2">
        <v>44370</v>
      </c>
      <c r="CU222" s="2">
        <v>48290</v>
      </c>
      <c r="CV222" s="2">
        <v>50850</v>
      </c>
      <c r="CW222" s="2">
        <v>49220</v>
      </c>
      <c r="CX222" s="2">
        <v>48520</v>
      </c>
      <c r="CY222" s="2">
        <v>48700</v>
      </c>
      <c r="CZ222" s="2">
        <v>49910</v>
      </c>
      <c r="DA222" s="2">
        <v>51780</v>
      </c>
      <c r="DB222" s="2">
        <v>49900</v>
      </c>
      <c r="DC222" s="2">
        <v>46840</v>
      </c>
      <c r="DD222" s="2">
        <v>51960</v>
      </c>
      <c r="DE222" s="2">
        <v>53650</v>
      </c>
      <c r="DF222" s="2">
        <v>52110</v>
      </c>
      <c r="DG222" s="2">
        <v>56290</v>
      </c>
      <c r="DH222" s="2">
        <v>57310</v>
      </c>
      <c r="DI222" s="2">
        <v>58430</v>
      </c>
      <c r="DJ222" s="2">
        <v>59220</v>
      </c>
      <c r="DK222" s="2">
        <v>58270</v>
      </c>
      <c r="DL222" s="2">
        <v>55410</v>
      </c>
      <c r="DM222" s="2">
        <v>54820</v>
      </c>
      <c r="DN222" s="2">
        <v>56010</v>
      </c>
      <c r="DO222" s="2">
        <v>55420</v>
      </c>
      <c r="DP222" s="2">
        <v>54490</v>
      </c>
      <c r="DQ222" s="2">
        <v>55570</v>
      </c>
      <c r="DR222" s="2">
        <v>55360</v>
      </c>
      <c r="DS222" s="2">
        <v>56680</v>
      </c>
      <c r="DT222" s="2">
        <v>56540</v>
      </c>
      <c r="DU222" s="2">
        <v>55370</v>
      </c>
      <c r="DV222" s="2">
        <v>49680</v>
      </c>
      <c r="DW222" s="2">
        <v>50080</v>
      </c>
      <c r="DX222" s="2">
        <v>50090</v>
      </c>
      <c r="DY222" s="2">
        <v>50690</v>
      </c>
      <c r="DZ222" s="2">
        <v>49740</v>
      </c>
      <c r="EA222" s="2">
        <v>48550</v>
      </c>
      <c r="EB222" s="2">
        <v>48950</v>
      </c>
      <c r="EC222" s="2">
        <v>48440</v>
      </c>
      <c r="ED222" s="2">
        <v>48100</v>
      </c>
      <c r="EE222" s="2">
        <v>47790</v>
      </c>
      <c r="EF222" s="2">
        <v>49430</v>
      </c>
      <c r="EG222" s="2">
        <v>49190</v>
      </c>
      <c r="EH222" s="2">
        <v>47300</v>
      </c>
      <c r="EI222" s="2">
        <v>48390</v>
      </c>
      <c r="EJ222" s="2">
        <v>48670</v>
      </c>
      <c r="EK222" s="2">
        <v>49660</v>
      </c>
      <c r="EL222" s="2">
        <v>49720</v>
      </c>
      <c r="EM222" s="2">
        <v>50330</v>
      </c>
      <c r="EN222" s="2">
        <v>49080</v>
      </c>
      <c r="EO222" s="2">
        <v>45830</v>
      </c>
      <c r="EP222" s="2">
        <v>45670</v>
      </c>
      <c r="EQ222" s="2">
        <v>46640</v>
      </c>
      <c r="ER222" s="2">
        <v>46860</v>
      </c>
      <c r="ES222" s="2">
        <v>46000</v>
      </c>
      <c r="ET222" s="2">
        <v>43450</v>
      </c>
      <c r="EU222" s="2">
        <v>43760</v>
      </c>
      <c r="EV222" s="2">
        <v>44080</v>
      </c>
      <c r="EW222" s="2">
        <v>43320</v>
      </c>
      <c r="EX222" s="2">
        <v>43570</v>
      </c>
      <c r="EY222" s="2">
        <v>43410</v>
      </c>
      <c r="EZ222" s="2">
        <v>43490</v>
      </c>
      <c r="FA222" s="2">
        <v>42130</v>
      </c>
      <c r="FB222" s="2">
        <v>41130</v>
      </c>
      <c r="FC222" s="2">
        <v>41840</v>
      </c>
      <c r="FD222" s="2">
        <v>42610</v>
      </c>
      <c r="FE222" s="2">
        <v>43190</v>
      </c>
      <c r="FF222" s="2">
        <v>44490</v>
      </c>
      <c r="FG222" s="2">
        <v>43940</v>
      </c>
      <c r="FH222" s="2">
        <v>44480</v>
      </c>
      <c r="FI222" s="2">
        <v>43930</v>
      </c>
      <c r="FJ222" s="2">
        <v>43810</v>
      </c>
      <c r="FK222" s="2">
        <v>43540</v>
      </c>
      <c r="FL222" s="2">
        <v>44350</v>
      </c>
      <c r="FM222" s="2">
        <v>42870</v>
      </c>
      <c r="FN222" s="2">
        <v>42020</v>
      </c>
      <c r="FO222" s="2">
        <v>43280</v>
      </c>
      <c r="FP222" s="2">
        <v>43100</v>
      </c>
      <c r="FQ222" s="2">
        <v>43220</v>
      </c>
      <c r="FR222" s="2">
        <v>42250</v>
      </c>
      <c r="FS222" s="2">
        <v>41470</v>
      </c>
      <c r="FT222" s="2">
        <v>41060</v>
      </c>
      <c r="FU222" s="2">
        <v>43690</v>
      </c>
      <c r="FV222" s="2">
        <v>41230</v>
      </c>
      <c r="FW222" s="2">
        <v>42730</v>
      </c>
      <c r="FX222" s="2">
        <v>43510</v>
      </c>
      <c r="FY222" s="2">
        <v>44090</v>
      </c>
      <c r="FZ222" s="2">
        <v>45150</v>
      </c>
      <c r="GA222" s="2">
        <v>44680</v>
      </c>
      <c r="GB222" s="2">
        <v>45470</v>
      </c>
      <c r="GC222" s="2">
        <v>44530</v>
      </c>
      <c r="GD222" s="2">
        <v>43590</v>
      </c>
      <c r="GE222" s="2">
        <v>45030</v>
      </c>
      <c r="GF222" s="2">
        <v>43970</v>
      </c>
      <c r="GG222" s="2">
        <v>47580</v>
      </c>
      <c r="GH222" s="2">
        <v>47210</v>
      </c>
      <c r="GI222" s="2">
        <v>45840</v>
      </c>
      <c r="GJ222" s="2">
        <v>45510</v>
      </c>
      <c r="GK222" s="2">
        <v>43780</v>
      </c>
      <c r="GL222" s="2">
        <v>43900</v>
      </c>
      <c r="GM222" s="2">
        <v>42020</v>
      </c>
      <c r="GN222" s="2">
        <v>40910</v>
      </c>
      <c r="GO222" s="2">
        <v>42080</v>
      </c>
      <c r="GP222" s="2">
        <v>42910</v>
      </c>
      <c r="GQ222" s="2">
        <v>41600</v>
      </c>
      <c r="GR222" s="2">
        <v>39920</v>
      </c>
      <c r="GS222" s="2">
        <v>40220</v>
      </c>
      <c r="GT222" s="2">
        <v>39340</v>
      </c>
      <c r="GU222" s="2">
        <v>39530</v>
      </c>
      <c r="GV222" s="2">
        <v>40830</v>
      </c>
      <c r="GW222" s="2">
        <v>40760</v>
      </c>
      <c r="GX222" s="2">
        <v>40090</v>
      </c>
      <c r="GY222" s="2">
        <v>40660</v>
      </c>
      <c r="GZ222" s="2">
        <v>40050</v>
      </c>
      <c r="HA222" s="2">
        <v>36270</v>
      </c>
      <c r="HB222" s="2">
        <v>35270</v>
      </c>
      <c r="HC222" s="2">
        <v>34890</v>
      </c>
      <c r="HD222" s="2">
        <v>35270</v>
      </c>
      <c r="HE222" s="2">
        <v>35370</v>
      </c>
      <c r="HF222" s="2">
        <v>35790</v>
      </c>
      <c r="HG222" s="2">
        <v>35890</v>
      </c>
      <c r="HH222" s="2">
        <v>35680</v>
      </c>
      <c r="HI222" s="2">
        <v>35810</v>
      </c>
      <c r="HJ222" s="2">
        <v>36000</v>
      </c>
      <c r="HK222" s="2">
        <v>35430</v>
      </c>
      <c r="HL222" s="2">
        <v>34680</v>
      </c>
      <c r="HM222" s="2">
        <v>34720</v>
      </c>
      <c r="HN222" s="2">
        <v>34480</v>
      </c>
      <c r="HO222" s="2">
        <v>33720</v>
      </c>
      <c r="HP222" s="2">
        <v>32880</v>
      </c>
      <c r="HQ222" s="2">
        <v>33420</v>
      </c>
      <c r="HR222" s="2">
        <v>32910</v>
      </c>
      <c r="HS222" s="2">
        <v>31990</v>
      </c>
      <c r="HT222" s="2">
        <v>31090</v>
      </c>
      <c r="HU222" s="2">
        <v>30650</v>
      </c>
      <c r="HV222" s="2">
        <v>30920</v>
      </c>
      <c r="HW222" s="2">
        <v>30900</v>
      </c>
      <c r="HX222" s="2">
        <v>31420</v>
      </c>
      <c r="HY222" s="2">
        <v>31450</v>
      </c>
      <c r="HZ222" s="2">
        <v>31120</v>
      </c>
      <c r="IA222" s="2">
        <v>31250</v>
      </c>
      <c r="IB222" s="2">
        <v>31980</v>
      </c>
      <c r="IC222" s="2">
        <v>31290</v>
      </c>
      <c r="ID222" s="2">
        <v>31590</v>
      </c>
      <c r="IE222" s="2">
        <v>32040</v>
      </c>
      <c r="IF222" s="2">
        <v>33010</v>
      </c>
      <c r="IG222" s="2">
        <v>32940</v>
      </c>
      <c r="IH222" s="2">
        <v>32300</v>
      </c>
      <c r="II222" s="2">
        <v>32020</v>
      </c>
      <c r="IJ222" s="2">
        <v>32390</v>
      </c>
      <c r="IK222" s="2">
        <v>31710</v>
      </c>
      <c r="IL222" s="2">
        <v>30310</v>
      </c>
      <c r="IM222" s="2">
        <v>29095</v>
      </c>
      <c r="IN222" s="2">
        <v>28650</v>
      </c>
      <c r="IO222" s="2">
        <v>28370</v>
      </c>
      <c r="IP222" s="2">
        <v>27940</v>
      </c>
      <c r="IQ222" s="2">
        <v>28900</v>
      </c>
      <c r="IR222" s="2">
        <v>29100</v>
      </c>
      <c r="IS222" s="2">
        <v>28555</v>
      </c>
      <c r="IT222" s="2">
        <v>28660</v>
      </c>
    </row>
    <row r="223" spans="1:254">
      <c r="A223" s="62" t="s">
        <v>436</v>
      </c>
      <c r="B223" s="1" t="inlineStr">
        <is>
          <t>牧野フライス</t>
        </is>
      </c>
      <c r="C223" s="54">
        <v>15030</v>
      </c>
      <c r="D223" s="16"/>
      <c r="E223" s="2">
        <v>15350</v>
      </c>
      <c r="F223" s="2">
        <v>15270</v>
      </c>
      <c r="G223" s="2">
        <v>14940</v>
      </c>
      <c r="H223" s="2">
        <v>15170</v>
      </c>
      <c r="I223" s="2">
        <v>14400</v>
      </c>
      <c r="J223" s="2">
        <v>14180</v>
      </c>
      <c r="K223" s="2">
        <v>14260</v>
      </c>
      <c r="L223" s="2">
        <v>14720</v>
      </c>
      <c r="M223" s="2">
        <v>14820</v>
      </c>
      <c r="N223" s="2">
        <v>14980</v>
      </c>
      <c r="O223" s="2">
        <v>14900</v>
      </c>
      <c r="P223" s="2">
        <v>14690</v>
      </c>
      <c r="Q223" s="2">
        <v>14600</v>
      </c>
      <c r="R223" s="2">
        <v>14540</v>
      </c>
      <c r="S223" s="2">
        <v>14840</v>
      </c>
      <c r="T223" s="2">
        <v>14930</v>
      </c>
      <c r="U223" s="2">
        <v>14830</v>
      </c>
      <c r="V223" s="2">
        <v>15050</v>
      </c>
      <c r="W223" s="2">
        <v>15070</v>
      </c>
      <c r="X223" s="2">
        <v>14810</v>
      </c>
      <c r="Y223" s="2">
        <v>14860</v>
      </c>
      <c r="Z223" s="2">
        <v>15110</v>
      </c>
      <c r="AA223" s="2">
        <v>15410</v>
      </c>
      <c r="AB223" s="2">
        <v>15390</v>
      </c>
      <c r="AC223" s="2">
        <v>15400</v>
      </c>
      <c r="AD223" s="2">
        <v>15480</v>
      </c>
      <c r="AE223" s="2">
        <v>15220</v>
      </c>
      <c r="AF223" s="2">
        <v>15310</v>
      </c>
      <c r="AG223" s="2">
        <v>15590</v>
      </c>
      <c r="AH223" s="2">
        <v>15940</v>
      </c>
      <c r="AI223" s="2">
        <v>14480</v>
      </c>
      <c r="AJ223" s="2">
        <v>14650</v>
      </c>
      <c r="AK223" s="2">
        <v>14760</v>
      </c>
      <c r="AL223" s="2">
        <v>14680</v>
      </c>
      <c r="AM223" s="2">
        <v>14410</v>
      </c>
      <c r="AN223" s="2">
        <v>14480</v>
      </c>
      <c r="AO223" s="2">
        <v>14430</v>
      </c>
      <c r="AP223" s="2">
        <v>14400</v>
      </c>
      <c r="AQ223" s="2">
        <v>14320</v>
      </c>
      <c r="AR223" s="2">
        <v>14410</v>
      </c>
      <c r="AS223" s="2">
        <v>14950</v>
      </c>
      <c r="AT223" s="2">
        <v>15000</v>
      </c>
      <c r="AU223" s="2">
        <v>14250</v>
      </c>
      <c r="AV223" s="2">
        <v>14630</v>
      </c>
      <c r="AW223" s="2">
        <v>14180</v>
      </c>
      <c r="AX223" s="2">
        <v>14080</v>
      </c>
      <c r="AY223" s="2">
        <v>14100</v>
      </c>
      <c r="AZ223" s="2">
        <v>14250</v>
      </c>
      <c r="BA223" s="2">
        <v>13570</v>
      </c>
      <c r="BB223" s="2">
        <v>13280</v>
      </c>
      <c r="BC223" s="2">
        <v>13310</v>
      </c>
      <c r="BD223" s="2">
        <v>13320</v>
      </c>
      <c r="BE223" s="2">
        <v>13750</v>
      </c>
      <c r="BF223" s="2">
        <v>13240</v>
      </c>
      <c r="BG223" s="2">
        <v>13370</v>
      </c>
      <c r="BH223" s="2">
        <v>13750</v>
      </c>
      <c r="BI223" s="2">
        <v>13850</v>
      </c>
      <c r="BJ223" s="2">
        <v>13970</v>
      </c>
      <c r="BK223" s="2">
        <v>14100</v>
      </c>
      <c r="BL223" s="2">
        <v>14160</v>
      </c>
      <c r="BM223" s="2">
        <v>13780</v>
      </c>
      <c r="BN223" s="2">
        <v>13770</v>
      </c>
      <c r="BO223" s="2">
        <v>13820</v>
      </c>
      <c r="BP223" s="2">
        <v>14030</v>
      </c>
      <c r="BQ223" s="2">
        <v>14170</v>
      </c>
      <c r="BR223" s="2">
        <v>12710</v>
      </c>
      <c r="BS223" s="2">
        <v>11940</v>
      </c>
      <c r="BT223" s="2">
        <v>11800</v>
      </c>
      <c r="BU223" s="2">
        <v>11840</v>
      </c>
      <c r="BV223" s="2">
        <v>11880</v>
      </c>
      <c r="BW223" s="2">
        <v>10870</v>
      </c>
      <c r="BX223" s="2">
        <v>11630</v>
      </c>
      <c r="BY223" s="2">
        <v>11630</v>
      </c>
      <c r="BZ223" s="2">
        <v>11640</v>
      </c>
      <c r="CA223" s="2">
        <v>11630</v>
      </c>
      <c r="CB223" s="2">
        <v>11610</v>
      </c>
      <c r="CC223" s="2">
        <v>11650</v>
      </c>
      <c r="CD223" s="2">
        <v>11610</v>
      </c>
      <c r="CE223" s="2">
        <v>11590</v>
      </c>
      <c r="CF223" s="2">
        <v>11630</v>
      </c>
      <c r="CG223" s="2">
        <v>11610</v>
      </c>
      <c r="CH223" s="2">
        <v>11570</v>
      </c>
      <c r="CI223" s="2">
        <v>11560</v>
      </c>
      <c r="CJ223" s="2">
        <v>11560</v>
      </c>
      <c r="CK223" s="2">
        <v>11550</v>
      </c>
      <c r="CL223" s="2">
        <v>11580</v>
      </c>
      <c r="CM223" s="2">
        <v>11560</v>
      </c>
      <c r="CN223" s="2">
        <v>11490</v>
      </c>
      <c r="CO223" s="2">
        <v>11500</v>
      </c>
      <c r="CP223" s="2">
        <v>11550</v>
      </c>
      <c r="CQ223" s="2">
        <v>11570</v>
      </c>
      <c r="CR223" s="2">
        <v>11540</v>
      </c>
      <c r="CS223" s="2">
        <v>11520</v>
      </c>
      <c r="CT223" s="2">
        <v>11530</v>
      </c>
      <c r="CU223" s="2">
        <v>11600</v>
      </c>
      <c r="CV223" s="2">
        <v>11610</v>
      </c>
      <c r="CW223" s="2">
        <v>11580</v>
      </c>
      <c r="CX223" s="2">
        <v>11540</v>
      </c>
      <c r="CY223" s="2">
        <v>11550</v>
      </c>
      <c r="CZ223" s="2">
        <v>11530</v>
      </c>
      <c r="DA223" s="2">
        <v>11530</v>
      </c>
      <c r="DB223" s="2">
        <v>11510</v>
      </c>
      <c r="DC223" s="2">
        <v>11520</v>
      </c>
      <c r="DD223" s="2">
        <v>11590</v>
      </c>
      <c r="DE223" s="2">
        <v>11600</v>
      </c>
      <c r="DF223" s="2">
        <v>11620</v>
      </c>
      <c r="DG223" s="2">
        <v>11640</v>
      </c>
      <c r="DH223" s="2">
        <v>11650</v>
      </c>
      <c r="DI223" s="2">
        <v>11630</v>
      </c>
      <c r="DJ223" s="2">
        <v>11650</v>
      </c>
      <c r="DK223" s="2">
        <v>11660</v>
      </c>
      <c r="DL223" s="2">
        <v>11680</v>
      </c>
      <c r="DM223" s="2">
        <v>11690</v>
      </c>
      <c r="DN223" s="2">
        <v>11690</v>
      </c>
      <c r="DO223" s="2">
        <v>11680</v>
      </c>
      <c r="DP223" s="2">
        <v>11680</v>
      </c>
      <c r="DQ223" s="2">
        <v>11690</v>
      </c>
      <c r="DR223" s="2">
        <v>11700</v>
      </c>
      <c r="DS223" s="2">
        <v>11690</v>
      </c>
      <c r="DT223" s="2">
        <v>11690</v>
      </c>
      <c r="DU223" s="2">
        <v>11700</v>
      </c>
      <c r="DV223" s="2">
        <v>11660</v>
      </c>
      <c r="DW223" s="2">
        <v>11680</v>
      </c>
      <c r="DX223" s="2">
        <v>11680</v>
      </c>
      <c r="DY223" s="2">
        <v>11690</v>
      </c>
      <c r="DZ223" s="2">
        <v>11700</v>
      </c>
      <c r="EA223" s="2">
        <v>11430</v>
      </c>
      <c r="EB223" s="2">
        <v>11580</v>
      </c>
      <c r="EC223" s="2">
        <v>11170</v>
      </c>
      <c r="ED223" s="2">
        <v>11190</v>
      </c>
      <c r="EE223" s="2">
        <v>11200</v>
      </c>
      <c r="EF223" s="2">
        <v>11280</v>
      </c>
      <c r="EG223" s="2">
        <v>11170</v>
      </c>
      <c r="EH223" s="2">
        <v>11240</v>
      </c>
      <c r="EI223" s="2">
        <v>10880</v>
      </c>
      <c r="EJ223" s="2">
        <v>10930</v>
      </c>
      <c r="EK223" s="2">
        <v>11130</v>
      </c>
      <c r="EL223" s="2">
        <v>10800</v>
      </c>
      <c r="EM223" s="2">
        <v>10880</v>
      </c>
      <c r="EN223" s="2">
        <v>10800</v>
      </c>
      <c r="EO223" s="2">
        <v>10930</v>
      </c>
      <c r="EP223" s="2">
        <v>11020</v>
      </c>
      <c r="EQ223" s="2">
        <v>11030</v>
      </c>
      <c r="ER223" s="2">
        <v>11020</v>
      </c>
      <c r="ES223" s="2">
        <v>11110</v>
      </c>
      <c r="ET223" s="2">
        <v>11050</v>
      </c>
      <c r="EU223" s="2">
        <v>10990</v>
      </c>
      <c r="EV223" s="2">
        <v>10950</v>
      </c>
      <c r="EW223" s="2">
        <v>10900</v>
      </c>
      <c r="EX223" s="2">
        <v>10920</v>
      </c>
      <c r="EY223" s="2">
        <v>10930</v>
      </c>
      <c r="EZ223" s="2">
        <v>10950</v>
      </c>
      <c r="FA223" s="2">
        <v>10970</v>
      </c>
      <c r="FB223" s="2">
        <v>10960</v>
      </c>
      <c r="FC223" s="2">
        <v>10970</v>
      </c>
      <c r="FD223" s="2">
        <v>11010</v>
      </c>
      <c r="FE223" s="2">
        <v>11070</v>
      </c>
      <c r="FF223" s="2">
        <v>10850</v>
      </c>
      <c r="FG223" s="2">
        <v>10790</v>
      </c>
      <c r="FH223" s="2">
        <v>10800</v>
      </c>
      <c r="FI223" s="2">
        <v>10750</v>
      </c>
      <c r="FJ223" s="2">
        <v>10660</v>
      </c>
      <c r="FK223" s="2">
        <v>10900</v>
      </c>
      <c r="FL223" s="2">
        <v>10970</v>
      </c>
      <c r="FM223" s="2">
        <v>11080</v>
      </c>
      <c r="FN223" s="2">
        <v>11060</v>
      </c>
      <c r="FO223" s="2">
        <v>11120</v>
      </c>
      <c r="FP223" s="2">
        <v>11070</v>
      </c>
      <c r="FQ223" s="2">
        <v>11030</v>
      </c>
      <c r="FR223" s="2">
        <v>10990</v>
      </c>
      <c r="FS223" s="2">
        <v>11340</v>
      </c>
      <c r="FT223" s="2">
        <v>11360</v>
      </c>
      <c r="FU223" s="2">
        <v>11340</v>
      </c>
      <c r="FV223" s="2">
        <v>11350</v>
      </c>
      <c r="FW223" s="2">
        <v>11350</v>
      </c>
      <c r="FX223" s="2">
        <v>11390</v>
      </c>
      <c r="FY223" s="2">
        <v>11420</v>
      </c>
      <c r="FZ223" s="2">
        <v>11430</v>
      </c>
      <c r="GA223" s="2">
        <v>11440</v>
      </c>
      <c r="GB223" s="2">
        <v>11440</v>
      </c>
      <c r="GC223" s="2">
        <v>11360</v>
      </c>
      <c r="GD223" s="2">
        <v>11350</v>
      </c>
      <c r="GE223" s="2">
        <v>11360</v>
      </c>
      <c r="GF223" s="2">
        <v>11310</v>
      </c>
      <c r="GG223" s="2">
        <v>11270</v>
      </c>
      <c r="GH223" s="2">
        <v>11280</v>
      </c>
      <c r="GI223" s="2">
        <v>11350</v>
      </c>
      <c r="GJ223" s="2">
        <v>11360</v>
      </c>
      <c r="GK223" s="2">
        <v>11360</v>
      </c>
      <c r="GL223" s="2">
        <v>11370</v>
      </c>
      <c r="GM223" s="2">
        <v>11280</v>
      </c>
      <c r="GN223" s="2">
        <v>11270</v>
      </c>
      <c r="GO223" s="2">
        <v>11260</v>
      </c>
      <c r="GP223" s="2">
        <v>11270</v>
      </c>
      <c r="GQ223" s="2">
        <v>11220</v>
      </c>
      <c r="GR223" s="2">
        <v>11230</v>
      </c>
      <c r="GS223" s="2">
        <v>11270</v>
      </c>
      <c r="GT223" s="2">
        <v>11300</v>
      </c>
      <c r="GU223" s="2">
        <v>11360</v>
      </c>
      <c r="GV223" s="2">
        <v>11410</v>
      </c>
      <c r="GW223" s="2">
        <v>11420</v>
      </c>
      <c r="GX223" s="2">
        <v>11430</v>
      </c>
      <c r="GY223" s="2">
        <v>11430</v>
      </c>
      <c r="GZ223" s="2">
        <v>11450</v>
      </c>
      <c r="HA223" s="2">
        <v>11440</v>
      </c>
      <c r="HB223" s="2">
        <v>11460</v>
      </c>
      <c r="HC223" s="2">
        <v>11470</v>
      </c>
      <c r="HD223" s="2">
        <v>11480</v>
      </c>
      <c r="HE223" s="2">
        <v>11490</v>
      </c>
      <c r="HF223" s="2">
        <v>11500</v>
      </c>
      <c r="HG223" s="2">
        <v>11500</v>
      </c>
      <c r="HH223" s="2">
        <v>11500</v>
      </c>
      <c r="HI223" s="2">
        <v>11540</v>
      </c>
      <c r="HJ223" s="2">
        <v>11560</v>
      </c>
      <c r="HK223" s="2">
        <v>11540</v>
      </c>
      <c r="HL223" s="2">
        <v>11530</v>
      </c>
      <c r="HM223" s="2">
        <v>11540</v>
      </c>
      <c r="HN223" s="2">
        <v>11560</v>
      </c>
      <c r="HO223" s="2">
        <v>11540</v>
      </c>
      <c r="HP223" s="2">
        <v>11560</v>
      </c>
      <c r="HQ223" s="2">
        <v>11570</v>
      </c>
      <c r="HR223" s="2">
        <v>11590</v>
      </c>
      <c r="HS223" s="2">
        <v>11590</v>
      </c>
      <c r="HT223" s="2">
        <v>11620</v>
      </c>
      <c r="HU223" s="2">
        <v>11610</v>
      </c>
      <c r="HV223" s="2">
        <v>11590</v>
      </c>
      <c r="HW223" s="2">
        <v>11560</v>
      </c>
      <c r="HX223" s="2">
        <v>11560</v>
      </c>
      <c r="HY223" s="2">
        <v>11490</v>
      </c>
      <c r="HZ223" s="2">
        <v>11480</v>
      </c>
      <c r="IA223" s="2">
        <v>11480</v>
      </c>
      <c r="IB223" s="2">
        <v>11480</v>
      </c>
      <c r="IC223" s="2">
        <v>11490</v>
      </c>
      <c r="ID223" s="2">
        <v>11500</v>
      </c>
      <c r="IE223" s="2">
        <v>11490</v>
      </c>
      <c r="IF223" s="2">
        <v>11490</v>
      </c>
      <c r="IG223" s="2">
        <v>11500</v>
      </c>
      <c r="IH223" s="2">
        <v>11510</v>
      </c>
      <c r="II223" s="2">
        <v>11510</v>
      </c>
      <c r="IJ223" s="2">
        <v>11510</v>
      </c>
      <c r="IK223" s="2">
        <v>11510</v>
      </c>
      <c r="IL223" s="2">
        <v>11490</v>
      </c>
      <c r="IM223" s="2">
        <v>11500</v>
      </c>
      <c r="IN223" s="2">
        <v>11480</v>
      </c>
      <c r="IO223" s="2">
        <v>11480</v>
      </c>
      <c r="IP223" s="2">
        <v>11480</v>
      </c>
      <c r="IQ223" s="2">
        <v>11500</v>
      </c>
      <c r="IR223" s="2">
        <v>11490</v>
      </c>
      <c r="IS223" s="2">
        <v>11500</v>
      </c>
      <c r="IT223" s="2">
        <v>11490</v>
      </c>
    </row>
    <row r="224" spans="1:254">
      <c r="A224" s="62" t="s">
        <v>437</v>
      </c>
      <c r="B224" s="1" t="inlineStr">
        <is>
          <t>ジャパンマテリアル</t>
        </is>
      </c>
      <c r="C224" s="54">
        <v>2318</v>
      </c>
      <c r="D224" s="16"/>
      <c r="E224" s="2">
        <v>2399</v>
      </c>
      <c r="F224" s="2">
        <v>2455</v>
      </c>
      <c r="G224" s="2">
        <v>2340</v>
      </c>
      <c r="H224" s="2">
        <v>2295</v>
      </c>
      <c r="I224" s="2">
        <v>2305</v>
      </c>
      <c r="J224" s="2">
        <v>2086</v>
      </c>
      <c r="K224" s="2">
        <v>2116</v>
      </c>
      <c r="L224" s="2">
        <v>2230</v>
      </c>
      <c r="M224" s="2">
        <v>2313</v>
      </c>
      <c r="N224" s="2">
        <v>2320</v>
      </c>
      <c r="O224" s="2">
        <v>2388</v>
      </c>
      <c r="P224" s="2">
        <v>2431</v>
      </c>
      <c r="Q224" s="2">
        <v>2330</v>
      </c>
      <c r="R224" s="2">
        <v>2354</v>
      </c>
      <c r="S224" s="2">
        <v>2567</v>
      </c>
      <c r="T224" s="2">
        <v>2618</v>
      </c>
      <c r="U224" s="2">
        <v>2596</v>
      </c>
      <c r="V224" s="2">
        <v>2690</v>
      </c>
      <c r="W224" s="2">
        <v>2710</v>
      </c>
      <c r="X224" s="2">
        <v>2621</v>
      </c>
      <c r="Y224" s="2">
        <v>2586</v>
      </c>
      <c r="Z224" s="2">
        <v>2739</v>
      </c>
      <c r="AA224" s="2">
        <v>2514</v>
      </c>
      <c r="AB224" s="2">
        <v>2508</v>
      </c>
      <c r="AC224" s="2">
        <v>2588</v>
      </c>
      <c r="AD224" s="2">
        <v>2770</v>
      </c>
      <c r="AE224" s="2">
        <v>2658</v>
      </c>
      <c r="AF224" s="2">
        <v>2657</v>
      </c>
      <c r="AG224" s="2">
        <v>2723</v>
      </c>
      <c r="AH224" s="2">
        <v>2736</v>
      </c>
      <c r="AI224" s="2">
        <v>2677</v>
      </c>
      <c r="AJ224" s="2">
        <v>2712</v>
      </c>
      <c r="AK224" s="2">
        <v>2697</v>
      </c>
      <c r="AL224" s="2">
        <v>2496</v>
      </c>
      <c r="AM224" s="2">
        <v>2495</v>
      </c>
      <c r="AN224" s="2">
        <v>2416</v>
      </c>
      <c r="AO224" s="2">
        <v>2486</v>
      </c>
      <c r="AP224" s="2">
        <v>2470</v>
      </c>
      <c r="AQ224" s="2">
        <v>2340</v>
      </c>
      <c r="AR224" s="2">
        <v>2174</v>
      </c>
      <c r="AS224" s="2">
        <v>2230</v>
      </c>
      <c r="AT224" s="2">
        <v>2168</v>
      </c>
      <c r="AU224" s="2">
        <v>2174</v>
      </c>
      <c r="AV224" s="2">
        <v>2320</v>
      </c>
      <c r="AW224" s="2">
        <v>2425</v>
      </c>
      <c r="AX224" s="2">
        <v>2165</v>
      </c>
      <c r="AY224" s="2">
        <v>2127</v>
      </c>
      <c r="AZ224" s="2">
        <v>2134</v>
      </c>
      <c r="BA224" s="2">
        <v>2099</v>
      </c>
      <c r="BB224" s="2">
        <v>2093</v>
      </c>
      <c r="BC224" s="2">
        <v>2182</v>
      </c>
      <c r="BD224" s="2">
        <v>2176</v>
      </c>
      <c r="BE224" s="2">
        <v>2156</v>
      </c>
      <c r="BF224" s="2">
        <v>2060</v>
      </c>
      <c r="BG224" s="2">
        <v>2076</v>
      </c>
      <c r="BH224" s="2">
        <v>1944</v>
      </c>
      <c r="BI224" s="2">
        <v>2123</v>
      </c>
      <c r="BJ224" s="2">
        <v>2230</v>
      </c>
      <c r="BK224" s="2">
        <v>2052</v>
      </c>
      <c r="BL224" s="2">
        <v>2244</v>
      </c>
      <c r="BM224" s="2">
        <v>2200</v>
      </c>
      <c r="BN224" s="2">
        <v>2253</v>
      </c>
      <c r="BO224" s="2">
        <v>2099</v>
      </c>
      <c r="BP224" s="2">
        <v>1988</v>
      </c>
      <c r="BQ224" s="2">
        <v>1996</v>
      </c>
      <c r="BR224" s="2">
        <v>1820</v>
      </c>
      <c r="BS224" s="2">
        <v>1819</v>
      </c>
      <c r="BT224" s="2">
        <v>1865</v>
      </c>
      <c r="BU224" s="2">
        <v>1885</v>
      </c>
      <c r="BV224" s="2">
        <v>1826</v>
      </c>
      <c r="BW224" s="2">
        <v>1876</v>
      </c>
      <c r="BX224" s="2">
        <v>1846</v>
      </c>
      <c r="BY224" s="2">
        <v>1888</v>
      </c>
      <c r="BZ224" s="2">
        <v>1886</v>
      </c>
      <c r="CA224" s="2">
        <v>1906</v>
      </c>
      <c r="CB224" s="2">
        <v>1940</v>
      </c>
      <c r="CC224" s="2">
        <v>1946</v>
      </c>
      <c r="CD224" s="2">
        <v>1908</v>
      </c>
      <c r="CE224" s="2">
        <v>1816</v>
      </c>
      <c r="CF224" s="2">
        <v>1833</v>
      </c>
      <c r="CG224" s="2">
        <v>1792</v>
      </c>
      <c r="CH224" s="2">
        <v>1816</v>
      </c>
      <c r="CI224" s="2">
        <v>1673</v>
      </c>
      <c r="CJ224" s="2">
        <v>1653</v>
      </c>
      <c r="CK224" s="2">
        <v>1644</v>
      </c>
      <c r="CL224" s="2">
        <v>1719</v>
      </c>
      <c r="CM224" s="2">
        <v>1659</v>
      </c>
      <c r="CN224" s="2">
        <v>1599</v>
      </c>
      <c r="CO224" s="2">
        <v>1641</v>
      </c>
      <c r="CP224" s="2">
        <v>1739</v>
      </c>
      <c r="CQ224" s="2">
        <v>1764</v>
      </c>
      <c r="CR224" s="2">
        <v>1782</v>
      </c>
      <c r="CS224" s="2">
        <v>1690</v>
      </c>
      <c r="CT224" s="2">
        <v>1650</v>
      </c>
      <c r="CU224" s="2">
        <v>1778</v>
      </c>
      <c r="CV224" s="2">
        <v>1837</v>
      </c>
      <c r="CW224" s="2">
        <v>1851</v>
      </c>
      <c r="CX224" s="2">
        <v>1848</v>
      </c>
      <c r="CY224" s="2">
        <v>1808</v>
      </c>
      <c r="CZ224" s="2">
        <v>1890</v>
      </c>
      <c r="DA224" s="2">
        <v>1942</v>
      </c>
      <c r="DB224" s="2">
        <v>1865</v>
      </c>
      <c r="DC224" s="2">
        <v>1810</v>
      </c>
      <c r="DD224" s="2">
        <v>1947</v>
      </c>
      <c r="DE224" s="2">
        <v>2003</v>
      </c>
      <c r="DF224" s="2">
        <v>1980</v>
      </c>
      <c r="DG224" s="2">
        <v>2111</v>
      </c>
      <c r="DH224" s="2">
        <v>2149</v>
      </c>
      <c r="DI224" s="2">
        <v>2187</v>
      </c>
      <c r="DJ224" s="2">
        <v>2234</v>
      </c>
      <c r="DK224" s="2">
        <v>2165</v>
      </c>
      <c r="DL224" s="2">
        <v>2099</v>
      </c>
      <c r="DM224" s="2">
        <v>2065</v>
      </c>
      <c r="DN224" s="2">
        <v>2102</v>
      </c>
      <c r="DO224" s="2">
        <v>2111</v>
      </c>
      <c r="DP224" s="2">
        <v>2158</v>
      </c>
      <c r="DQ224" s="2">
        <v>2055</v>
      </c>
      <c r="DR224" s="2">
        <v>2006</v>
      </c>
      <c r="DS224" s="2">
        <v>2034</v>
      </c>
      <c r="DT224" s="2">
        <v>1795</v>
      </c>
      <c r="DU224" s="2">
        <v>1762</v>
      </c>
      <c r="DV224" s="2">
        <v>1680</v>
      </c>
      <c r="DW224" s="2">
        <v>1705</v>
      </c>
      <c r="DX224" s="2">
        <v>1748</v>
      </c>
      <c r="DY224" s="2">
        <v>1796</v>
      </c>
      <c r="DZ224" s="2">
        <v>1782</v>
      </c>
      <c r="EA224" s="2">
        <v>1852</v>
      </c>
      <c r="EB224" s="2">
        <v>1832</v>
      </c>
      <c r="EC224" s="2">
        <v>1782</v>
      </c>
      <c r="ED224" s="2">
        <v>1743</v>
      </c>
      <c r="EE224" s="2">
        <v>1699</v>
      </c>
      <c r="EF224" s="2">
        <v>1740</v>
      </c>
      <c r="EG224" s="2">
        <v>1636</v>
      </c>
      <c r="EH224" s="2">
        <v>1576</v>
      </c>
      <c r="EI224" s="2">
        <v>1578</v>
      </c>
      <c r="EJ224" s="2">
        <v>1590</v>
      </c>
      <c r="EK224" s="2">
        <v>1599</v>
      </c>
      <c r="EL224" s="2">
        <v>1548</v>
      </c>
      <c r="EM224" s="2">
        <v>1550</v>
      </c>
      <c r="EN224" s="2">
        <v>1555</v>
      </c>
      <c r="EO224" s="2">
        <v>1534</v>
      </c>
      <c r="EP224" s="2">
        <v>1552</v>
      </c>
      <c r="EQ224" s="2">
        <v>1628</v>
      </c>
      <c r="ER224" s="2">
        <v>1594</v>
      </c>
      <c r="ES224" s="2">
        <v>1593</v>
      </c>
      <c r="ET224" s="2">
        <v>1558</v>
      </c>
      <c r="EU224" s="2">
        <v>1581</v>
      </c>
      <c r="EV224" s="2">
        <v>1582</v>
      </c>
      <c r="EW224" s="2">
        <v>1576</v>
      </c>
      <c r="EX224" s="2">
        <v>1576</v>
      </c>
      <c r="EY224" s="2">
        <v>1572</v>
      </c>
      <c r="EZ224" s="2">
        <v>1580</v>
      </c>
      <c r="FA224" s="2">
        <v>1536</v>
      </c>
      <c r="FB224" s="2">
        <v>1522</v>
      </c>
      <c r="FC224" s="2">
        <v>1531</v>
      </c>
      <c r="FD224" s="2">
        <v>1559</v>
      </c>
      <c r="FE224" s="2">
        <v>1582</v>
      </c>
      <c r="FF224" s="2">
        <v>1659</v>
      </c>
      <c r="FG224" s="2">
        <v>1687</v>
      </c>
      <c r="FH224" s="2">
        <v>1722</v>
      </c>
      <c r="FI224" s="2">
        <v>1742</v>
      </c>
      <c r="FJ224" s="2">
        <v>1700</v>
      </c>
      <c r="FK224" s="2">
        <v>1693</v>
      </c>
      <c r="FL224" s="2">
        <v>1690</v>
      </c>
      <c r="FM224" s="2">
        <v>1726</v>
      </c>
      <c r="FN224" s="2">
        <v>1724</v>
      </c>
      <c r="FO224" s="2">
        <v>1720</v>
      </c>
      <c r="FP224" s="2">
        <v>1711</v>
      </c>
      <c r="FQ224" s="2">
        <v>1669</v>
      </c>
      <c r="FR224" s="2">
        <v>1646</v>
      </c>
      <c r="FS224" s="2">
        <v>1663</v>
      </c>
      <c r="FT224" s="2">
        <v>1623</v>
      </c>
      <c r="FU224" s="2">
        <v>1653</v>
      </c>
      <c r="FV224" s="2">
        <v>1599</v>
      </c>
      <c r="FW224" s="2">
        <v>1737</v>
      </c>
      <c r="FX224" s="2">
        <v>1752</v>
      </c>
      <c r="FY224" s="2">
        <v>1754</v>
      </c>
      <c r="FZ224" s="2">
        <v>1858</v>
      </c>
      <c r="GA224" s="2">
        <v>1978</v>
      </c>
      <c r="GB224" s="2">
        <v>2006</v>
      </c>
      <c r="GC224" s="2">
        <v>1959</v>
      </c>
      <c r="GD224" s="2">
        <v>1938</v>
      </c>
      <c r="GE224" s="2">
        <v>1925</v>
      </c>
      <c r="GF224" s="2">
        <v>1889</v>
      </c>
      <c r="GG224" s="2">
        <v>1968</v>
      </c>
      <c r="GH224" s="2">
        <v>1943</v>
      </c>
      <c r="GI224" s="2">
        <v>1953</v>
      </c>
      <c r="GJ224" s="2">
        <v>1928</v>
      </c>
      <c r="GK224" s="2">
        <v>1884</v>
      </c>
      <c r="GL224" s="2">
        <v>1905</v>
      </c>
      <c r="GM224" s="2">
        <v>1859</v>
      </c>
      <c r="GN224" s="2">
        <v>1822</v>
      </c>
      <c r="GO224" s="2">
        <v>1845</v>
      </c>
      <c r="GP224" s="2">
        <v>1896</v>
      </c>
      <c r="GQ224" s="2">
        <v>1911</v>
      </c>
      <c r="GR224" s="2">
        <v>1905</v>
      </c>
      <c r="GS224" s="2">
        <v>1962</v>
      </c>
      <c r="GT224" s="2">
        <v>1902</v>
      </c>
      <c r="GU224" s="2">
        <v>1940</v>
      </c>
      <c r="GV224" s="2">
        <v>1967</v>
      </c>
      <c r="GW224" s="2">
        <v>1965</v>
      </c>
      <c r="GX224" s="2">
        <v>1923</v>
      </c>
      <c r="GY224" s="2">
        <v>1987</v>
      </c>
      <c r="GZ224" s="2">
        <v>1951</v>
      </c>
      <c r="HA224" s="2">
        <v>1902</v>
      </c>
      <c r="HB224" s="2">
        <v>1878</v>
      </c>
      <c r="HC224" s="2">
        <v>1833</v>
      </c>
      <c r="HD224" s="2">
        <v>1849</v>
      </c>
      <c r="HE224" s="2">
        <v>1844</v>
      </c>
      <c r="HF224" s="2">
        <v>1885</v>
      </c>
      <c r="HG224" s="2">
        <v>1900</v>
      </c>
      <c r="HH224" s="2">
        <v>1909</v>
      </c>
      <c r="HI224" s="2">
        <v>1950</v>
      </c>
      <c r="HJ224" s="2">
        <v>1957</v>
      </c>
      <c r="HK224" s="2">
        <v>1873</v>
      </c>
      <c r="HL224" s="2">
        <v>1855</v>
      </c>
      <c r="HM224" s="2">
        <v>1808</v>
      </c>
      <c r="HN224" s="2">
        <v>1660</v>
      </c>
      <c r="HO224" s="2">
        <v>1648</v>
      </c>
      <c r="HP224" s="2">
        <v>1595</v>
      </c>
      <c r="HQ224" s="2">
        <v>1594</v>
      </c>
      <c r="HR224" s="2">
        <v>1546</v>
      </c>
      <c r="HS224" s="2">
        <v>1523</v>
      </c>
      <c r="HT224" s="2">
        <v>1464</v>
      </c>
      <c r="HU224" s="2">
        <v>1476</v>
      </c>
      <c r="HV224" s="2">
        <v>1518</v>
      </c>
      <c r="HW224" s="2">
        <v>1532</v>
      </c>
      <c r="HX224" s="2">
        <v>1503</v>
      </c>
      <c r="HY224" s="2">
        <v>1489</v>
      </c>
      <c r="HZ224" s="2">
        <v>1503</v>
      </c>
      <c r="IA224" s="2">
        <v>1522</v>
      </c>
      <c r="IB224" s="2">
        <v>1494</v>
      </c>
      <c r="IC224" s="2">
        <v>1437</v>
      </c>
      <c r="ID224" s="2">
        <v>1428</v>
      </c>
      <c r="IE224" s="2">
        <v>1475</v>
      </c>
      <c r="IF224" s="2">
        <v>1515</v>
      </c>
      <c r="IG224" s="2">
        <v>1493</v>
      </c>
      <c r="IH224" s="2">
        <v>1507</v>
      </c>
      <c r="II224" s="2">
        <v>1498</v>
      </c>
      <c r="IJ224" s="2">
        <v>1513</v>
      </c>
      <c r="IK224" s="2">
        <v>1590</v>
      </c>
      <c r="IL224" s="2">
        <v>1510</v>
      </c>
      <c r="IM224" s="2">
        <v>1385</v>
      </c>
      <c r="IN224" s="2">
        <v>1376</v>
      </c>
      <c r="IO224" s="2">
        <v>1372</v>
      </c>
      <c r="IP224" s="2">
        <v>1358</v>
      </c>
      <c r="IQ224" s="2">
        <v>1406</v>
      </c>
      <c r="IR224" s="2">
        <v>1403</v>
      </c>
      <c r="IS224" s="2">
        <v>1381</v>
      </c>
      <c r="IT224" s="2">
        <v>1385</v>
      </c>
    </row>
    <row r="225" spans="1:254">
      <c r="A225" s="62" t="s">
        <v>438</v>
      </c>
      <c r="B225" s="1" t="inlineStr">
        <is>
          <t>ミナトホールディングス</t>
        </is>
      </c>
      <c r="C225" s="1">
        <v>2346</v>
      </c>
      <c r="E225" s="2">
        <v>2371</v>
      </c>
      <c r="F225" s="2">
        <v>2349</v>
      </c>
      <c r="G225" s="2">
        <v>2271</v>
      </c>
      <c r="H225" s="2">
        <v>2116</v>
      </c>
      <c r="I225" s="2">
        <v>2088</v>
      </c>
      <c r="J225" s="2">
        <v>1967</v>
      </c>
      <c r="K225" s="2">
        <v>1721</v>
      </c>
      <c r="L225" s="2">
        <v>1797</v>
      </c>
      <c r="M225" s="2">
        <v>1871</v>
      </c>
      <c r="N225" s="2">
        <v>1901</v>
      </c>
      <c r="O225" s="2">
        <v>1943</v>
      </c>
      <c r="P225" s="2">
        <v>1940</v>
      </c>
      <c r="Q225" s="2">
        <v>1894</v>
      </c>
      <c r="R225" s="2">
        <v>1930</v>
      </c>
      <c r="S225" s="2">
        <v>2034</v>
      </c>
      <c r="T225" s="2">
        <v>2081</v>
      </c>
      <c r="U225" s="2">
        <v>2021</v>
      </c>
      <c r="V225" s="2">
        <v>2080</v>
      </c>
      <c r="W225" s="2">
        <v>2080</v>
      </c>
      <c r="X225" s="2">
        <v>1991</v>
      </c>
      <c r="Y225" s="2">
        <v>2047</v>
      </c>
      <c r="Z225" s="2">
        <v>2112</v>
      </c>
      <c r="AA225" s="2">
        <v>2168</v>
      </c>
      <c r="AB225" s="2">
        <v>2139</v>
      </c>
      <c r="AC225" s="2">
        <v>2139</v>
      </c>
      <c r="AD225" s="2">
        <v>2184</v>
      </c>
      <c r="AE225" s="2">
        <v>2160</v>
      </c>
      <c r="AF225" s="2">
        <v>2220</v>
      </c>
      <c r="AG225" s="2">
        <v>2292</v>
      </c>
      <c r="AH225" s="2">
        <v>2462</v>
      </c>
      <c r="AI225" s="2">
        <v>2287</v>
      </c>
      <c r="AJ225" s="2">
        <v>2443</v>
      </c>
      <c r="AK225" s="2">
        <v>2635</v>
      </c>
      <c r="AL225" s="2">
        <v>2544</v>
      </c>
      <c r="AM225" s="2">
        <v>2320</v>
      </c>
      <c r="AN225" s="2">
        <v>2259</v>
      </c>
      <c r="AO225" s="2">
        <v>2210</v>
      </c>
      <c r="AP225" s="2">
        <v>2062</v>
      </c>
      <c r="AQ225" s="2">
        <v>2018</v>
      </c>
      <c r="AR225" s="2">
        <v>1972</v>
      </c>
      <c r="AS225" s="2">
        <v>2054</v>
      </c>
      <c r="AT225" s="2">
        <v>2181</v>
      </c>
      <c r="AU225" s="2">
        <v>2149</v>
      </c>
      <c r="AV225" s="2">
        <v>2275</v>
      </c>
      <c r="AW225" s="2">
        <v>2196</v>
      </c>
      <c r="AX225" s="2">
        <v>2306</v>
      </c>
      <c r="AY225" s="2">
        <v>2216</v>
      </c>
      <c r="AZ225" s="2">
        <v>2277</v>
      </c>
      <c r="BA225" s="2">
        <v>2317</v>
      </c>
      <c r="BB225" s="2">
        <v>2300</v>
      </c>
      <c r="BC225" s="2">
        <v>2549</v>
      </c>
      <c r="BD225" s="2">
        <v>2497</v>
      </c>
      <c r="BE225" s="2">
        <v>2724</v>
      </c>
      <c r="BF225" s="2">
        <v>2670</v>
      </c>
      <c r="BG225" s="2">
        <v>2530</v>
      </c>
      <c r="BH225" s="2">
        <v>2521</v>
      </c>
      <c r="BI225" s="2">
        <v>2743</v>
      </c>
      <c r="BJ225" s="2">
        <v>2930</v>
      </c>
      <c r="BK225" s="2">
        <v>2947</v>
      </c>
      <c r="BL225" s="2">
        <v>3330</v>
      </c>
      <c r="BM225" s="2">
        <v>2930</v>
      </c>
      <c r="BN225" s="2">
        <v>3820</v>
      </c>
      <c r="BO225" s="2">
        <v>4165</v>
      </c>
      <c r="BP225" s="2">
        <v>3930</v>
      </c>
      <c r="BQ225" s="2">
        <v>3760</v>
      </c>
      <c r="BR225" s="2">
        <v>3155</v>
      </c>
      <c r="BS225" s="2">
        <v>2996</v>
      </c>
      <c r="BT225" s="2">
        <v>2709</v>
      </c>
      <c r="BU225" s="2">
        <v>2818</v>
      </c>
      <c r="BV225" s="2">
        <v>2580</v>
      </c>
      <c r="BW225" s="2">
        <v>2575</v>
      </c>
      <c r="BX225" s="2">
        <v>2560</v>
      </c>
      <c r="BY225" s="2">
        <v>2560</v>
      </c>
      <c r="BZ225" s="2">
        <v>2585</v>
      </c>
      <c r="CA225" s="2">
        <v>2497</v>
      </c>
      <c r="CB225" s="2">
        <v>2499</v>
      </c>
      <c r="CC225" s="2">
        <v>2604</v>
      </c>
      <c r="CD225" s="2">
        <v>2625</v>
      </c>
      <c r="CE225" s="2">
        <v>2385</v>
      </c>
      <c r="CF225" s="2">
        <v>2240</v>
      </c>
      <c r="CG225" s="2">
        <v>2334</v>
      </c>
      <c r="CH225" s="2">
        <v>2359</v>
      </c>
      <c r="CI225" s="2">
        <v>2105</v>
      </c>
      <c r="CJ225" s="2">
        <v>2168</v>
      </c>
      <c r="CK225" s="2">
        <v>2137</v>
      </c>
      <c r="CL225" s="2">
        <v>2182</v>
      </c>
      <c r="CM225" s="2">
        <v>2129</v>
      </c>
      <c r="CN225" s="2">
        <v>2113</v>
      </c>
      <c r="CO225" s="2">
        <v>2230</v>
      </c>
      <c r="CP225" s="2">
        <v>2404</v>
      </c>
      <c r="CQ225" s="2">
        <v>2631</v>
      </c>
      <c r="CR225" s="2">
        <v>2248</v>
      </c>
      <c r="CS225" s="2">
        <v>2185</v>
      </c>
      <c r="CT225" s="2">
        <v>2180</v>
      </c>
      <c r="CU225" s="2">
        <v>2345</v>
      </c>
      <c r="CV225" s="2">
        <v>2411</v>
      </c>
      <c r="CW225" s="2">
        <v>2549</v>
      </c>
      <c r="CX225" s="2">
        <v>2450</v>
      </c>
      <c r="CY225" s="2">
        <v>2428</v>
      </c>
      <c r="CZ225" s="2">
        <v>2565</v>
      </c>
      <c r="DA225" s="2">
        <v>2731</v>
      </c>
      <c r="DB225" s="2">
        <v>2555</v>
      </c>
      <c r="DC225" s="2">
        <v>2490</v>
      </c>
      <c r="DD225" s="2">
        <v>2706</v>
      </c>
      <c r="DE225" s="2">
        <v>2636</v>
      </c>
      <c r="DF225" s="2">
        <v>2508</v>
      </c>
      <c r="DG225" s="2">
        <v>2706</v>
      </c>
      <c r="DH225" s="2">
        <v>2647</v>
      </c>
      <c r="DI225" s="2">
        <v>2718</v>
      </c>
      <c r="DJ225" s="2">
        <v>2718</v>
      </c>
      <c r="DK225" s="2">
        <v>2570</v>
      </c>
      <c r="DL225" s="2">
        <v>2490</v>
      </c>
      <c r="DM225" s="2">
        <v>2478</v>
      </c>
      <c r="DN225" s="2">
        <v>2689</v>
      </c>
      <c r="DO225" s="2">
        <v>2800</v>
      </c>
      <c r="DP225" s="2">
        <v>3025</v>
      </c>
      <c r="DQ225" s="2">
        <v>2889</v>
      </c>
      <c r="DR225" s="2">
        <v>2322</v>
      </c>
      <c r="DS225" s="2">
        <v>1922</v>
      </c>
      <c r="DT225" s="2">
        <v>1563</v>
      </c>
      <c r="DU225" s="2">
        <v>1486</v>
      </c>
      <c r="DV225" s="2">
        <v>1485</v>
      </c>
      <c r="DW225" s="2">
        <v>1517</v>
      </c>
      <c r="DX225" s="2">
        <v>1540</v>
      </c>
      <c r="DY225" s="2">
        <v>1573</v>
      </c>
      <c r="DZ225" s="2">
        <v>1643</v>
      </c>
      <c r="EA225" s="2">
        <v>1713</v>
      </c>
      <c r="EB225" s="2">
        <v>1759</v>
      </c>
      <c r="EC225" s="2">
        <v>1753</v>
      </c>
      <c r="ED225" s="2">
        <v>1790</v>
      </c>
      <c r="EE225" s="2">
        <v>1852</v>
      </c>
      <c r="EF225" s="2">
        <v>1910</v>
      </c>
      <c r="EG225" s="2">
        <v>1915</v>
      </c>
      <c r="EH225" s="2">
        <v>1716</v>
      </c>
      <c r="EI225" s="2">
        <v>1695</v>
      </c>
      <c r="EJ225" s="2">
        <v>1667</v>
      </c>
      <c r="EK225" s="2">
        <v>1681</v>
      </c>
      <c r="EL225" s="2">
        <v>1672</v>
      </c>
      <c r="EM225" s="2">
        <v>1645</v>
      </c>
      <c r="EN225" s="2">
        <v>1588</v>
      </c>
      <c r="EO225" s="2">
        <v>1560</v>
      </c>
      <c r="EP225" s="2">
        <v>1587</v>
      </c>
      <c r="EQ225" s="2">
        <v>1594</v>
      </c>
      <c r="ER225" s="2">
        <v>1520</v>
      </c>
      <c r="ES225" s="2">
        <v>1525</v>
      </c>
      <c r="ET225" s="2">
        <v>1474</v>
      </c>
      <c r="EU225" s="2">
        <v>1504</v>
      </c>
      <c r="EV225" s="2">
        <v>1527</v>
      </c>
      <c r="EW225" s="2">
        <v>1550</v>
      </c>
      <c r="EX225" s="2">
        <v>1375</v>
      </c>
      <c r="EY225" s="2">
        <v>1370</v>
      </c>
      <c r="EZ225" s="2">
        <v>1365</v>
      </c>
      <c r="FA225" s="2">
        <v>1332</v>
      </c>
      <c r="FB225" s="2">
        <v>1326</v>
      </c>
      <c r="FC225" s="2">
        <v>1300</v>
      </c>
      <c r="FD225" s="2">
        <v>1319</v>
      </c>
      <c r="FE225" s="2">
        <v>1322</v>
      </c>
      <c r="FF225" s="2">
        <v>1355</v>
      </c>
      <c r="FG225" s="2">
        <v>1430</v>
      </c>
      <c r="FH225" s="2">
        <v>1330</v>
      </c>
      <c r="FI225" s="2">
        <v>1329</v>
      </c>
      <c r="FJ225" s="2">
        <v>1328</v>
      </c>
      <c r="FK225" s="2">
        <v>1300</v>
      </c>
      <c r="FL225" s="2">
        <v>1325</v>
      </c>
      <c r="FM225" s="2">
        <v>1313</v>
      </c>
      <c r="FN225" s="2">
        <v>1356</v>
      </c>
      <c r="FO225" s="2">
        <v>1394</v>
      </c>
      <c r="FP225" s="2">
        <v>1180</v>
      </c>
      <c r="FQ225" s="2">
        <v>1086</v>
      </c>
      <c r="FR225" s="2">
        <v>1072</v>
      </c>
      <c r="FS225" s="2">
        <v>1078</v>
      </c>
      <c r="FT225" s="2">
        <v>1066</v>
      </c>
      <c r="FU225" s="2">
        <v>1094</v>
      </c>
      <c r="FV225" s="2">
        <v>1042</v>
      </c>
      <c r="FW225" s="2">
        <v>1084</v>
      </c>
      <c r="FX225" s="2">
        <v>1086</v>
      </c>
      <c r="FY225" s="2">
        <v>1088</v>
      </c>
      <c r="FZ225" s="2">
        <v>1104</v>
      </c>
      <c r="GA225" s="2">
        <v>1001</v>
      </c>
      <c r="GB225" s="2">
        <v>884</v>
      </c>
      <c r="GC225" s="2">
        <v>881</v>
      </c>
      <c r="GD225" s="2">
        <v>875</v>
      </c>
      <c r="GE225" s="2">
        <v>852</v>
      </c>
      <c r="GF225" s="2">
        <v>830</v>
      </c>
      <c r="GG225" s="2">
        <v>887</v>
      </c>
      <c r="GH225" s="2">
        <v>871</v>
      </c>
      <c r="GI225" s="2">
        <v>840</v>
      </c>
      <c r="GJ225" s="2">
        <v>833</v>
      </c>
      <c r="GK225" s="2">
        <v>858</v>
      </c>
      <c r="GL225" s="2">
        <v>853</v>
      </c>
      <c r="GM225" s="2">
        <v>833</v>
      </c>
      <c r="GN225" s="2">
        <v>828</v>
      </c>
      <c r="GO225" s="2">
        <v>826</v>
      </c>
      <c r="GP225" s="2">
        <v>826</v>
      </c>
      <c r="GQ225" s="2">
        <v>822</v>
      </c>
      <c r="GR225" s="2">
        <v>828</v>
      </c>
      <c r="GS225" s="2">
        <v>822</v>
      </c>
      <c r="GT225" s="2">
        <v>818</v>
      </c>
      <c r="GU225" s="2">
        <v>815</v>
      </c>
      <c r="GV225" s="2">
        <v>842</v>
      </c>
      <c r="GW225" s="2">
        <v>843</v>
      </c>
      <c r="GX225" s="2">
        <v>851</v>
      </c>
      <c r="GY225" s="2">
        <v>855</v>
      </c>
      <c r="GZ225" s="2">
        <v>856</v>
      </c>
      <c r="HA225" s="2">
        <v>855</v>
      </c>
      <c r="HB225" s="2">
        <v>848</v>
      </c>
      <c r="HC225" s="2">
        <v>867</v>
      </c>
      <c r="HD225" s="2">
        <v>892</v>
      </c>
      <c r="HE225" s="2">
        <v>896</v>
      </c>
      <c r="HF225" s="2">
        <v>896</v>
      </c>
      <c r="HG225" s="2">
        <v>884</v>
      </c>
      <c r="HH225" s="2">
        <v>879</v>
      </c>
      <c r="HI225" s="2">
        <v>876</v>
      </c>
      <c r="HJ225" s="2">
        <v>890</v>
      </c>
      <c r="HK225" s="2">
        <v>870</v>
      </c>
      <c r="HL225" s="2">
        <v>848</v>
      </c>
      <c r="HM225" s="2">
        <v>839</v>
      </c>
      <c r="HN225" s="2">
        <v>835</v>
      </c>
      <c r="HO225" s="2">
        <v>836</v>
      </c>
      <c r="HP225" s="2">
        <v>836</v>
      </c>
      <c r="HQ225" s="2">
        <v>838</v>
      </c>
      <c r="HR225" s="2">
        <v>834</v>
      </c>
      <c r="HS225" s="2">
        <v>833</v>
      </c>
      <c r="HT225" s="2">
        <v>830</v>
      </c>
      <c r="HU225" s="2">
        <v>833</v>
      </c>
      <c r="HV225" s="2">
        <v>836</v>
      </c>
      <c r="HW225" s="2">
        <v>825</v>
      </c>
      <c r="HX225" s="2">
        <v>822</v>
      </c>
      <c r="HY225" s="2">
        <v>820</v>
      </c>
      <c r="HZ225" s="2">
        <v>821</v>
      </c>
      <c r="IA225" s="2">
        <v>827</v>
      </c>
      <c r="IB225" s="2">
        <v>827</v>
      </c>
      <c r="IC225" s="2">
        <v>827</v>
      </c>
      <c r="ID225" s="2">
        <v>826</v>
      </c>
      <c r="IE225" s="2">
        <v>823</v>
      </c>
      <c r="IF225" s="2">
        <v>828</v>
      </c>
      <c r="IG225" s="2">
        <v>822</v>
      </c>
      <c r="IH225" s="2">
        <v>825</v>
      </c>
      <c r="II225" s="2">
        <v>827</v>
      </c>
      <c r="IJ225" s="2">
        <v>834</v>
      </c>
      <c r="IK225" s="2">
        <v>828</v>
      </c>
      <c r="IL225" s="2">
        <v>854</v>
      </c>
      <c r="IM225" s="2">
        <v>865</v>
      </c>
      <c r="IN225" s="2">
        <v>851</v>
      </c>
      <c r="IO225" s="2">
        <v>851</v>
      </c>
      <c r="IP225" s="2">
        <v>842</v>
      </c>
      <c r="IQ225" s="2">
        <v>842</v>
      </c>
      <c r="IR225" s="2">
        <v>867</v>
      </c>
      <c r="IS225" s="2">
        <v>865</v>
      </c>
      <c r="IT225" s="2">
        <v>882</v>
      </c>
    </row>
    <row r="226" spans="1:254">
      <c r="A226" s="62" t="s">
        <v>439</v>
      </c>
      <c r="B226" s="1" t="inlineStr">
        <is>
          <t>ヤクルト</t>
        </is>
      </c>
      <c r="C226" s="1">
        <v>2901.5</v>
      </c>
      <c r="E226" s="2">
        <v>2843.5</v>
      </c>
      <c r="F226" s="2">
        <v>2821.5</v>
      </c>
      <c r="G226" s="2">
        <v>2824.5</v>
      </c>
      <c r="H226" s="2">
        <v>2801.5</v>
      </c>
      <c r="I226" s="2">
        <v>2828</v>
      </c>
      <c r="J226" s="2">
        <v>2919.5</v>
      </c>
      <c r="K226" s="2">
        <v>2930.5</v>
      </c>
      <c r="L226" s="2">
        <v>2843.5</v>
      </c>
      <c r="M226" s="2">
        <v>2824</v>
      </c>
      <c r="N226" s="2">
        <v>2749.5</v>
      </c>
      <c r="O226" s="2">
        <v>2784.5</v>
      </c>
      <c r="P226" s="2">
        <v>2787</v>
      </c>
      <c r="Q226" s="2">
        <v>2885</v>
      </c>
      <c r="R226" s="2">
        <v>2853.5</v>
      </c>
      <c r="S226" s="2">
        <v>2818</v>
      </c>
      <c r="T226" s="2">
        <v>2848.5</v>
      </c>
      <c r="U226" s="2">
        <v>2873</v>
      </c>
      <c r="V226" s="2">
        <v>2883</v>
      </c>
      <c r="W226" s="2">
        <v>2851</v>
      </c>
      <c r="X226" s="2">
        <v>2910</v>
      </c>
      <c r="Y226" s="2">
        <v>2933.5</v>
      </c>
      <c r="Z226" s="2">
        <v>2912.5</v>
      </c>
      <c r="AA226" s="2">
        <v>2910</v>
      </c>
      <c r="AB226" s="2">
        <v>2856</v>
      </c>
      <c r="AC226" s="2">
        <v>2814</v>
      </c>
      <c r="AD226" s="2">
        <v>2741</v>
      </c>
      <c r="AE226" s="2">
        <v>2764</v>
      </c>
      <c r="AF226" s="2">
        <v>2777.5</v>
      </c>
      <c r="AG226" s="2">
        <v>2777</v>
      </c>
      <c r="AH226" s="2">
        <v>2752</v>
      </c>
      <c r="AI226" s="2">
        <v>2742.5</v>
      </c>
      <c r="AJ226" s="2">
        <v>2729</v>
      </c>
      <c r="AK226" s="2">
        <v>2719.5</v>
      </c>
      <c r="AL226" s="2">
        <v>2711</v>
      </c>
      <c r="AM226" s="2">
        <v>2697.5</v>
      </c>
      <c r="AN226" s="2">
        <v>2664</v>
      </c>
      <c r="AO226" s="2">
        <v>2661</v>
      </c>
      <c r="AP226" s="2">
        <v>2686</v>
      </c>
      <c r="AQ226" s="2">
        <v>2712.5</v>
      </c>
      <c r="AR226" s="2">
        <v>2721</v>
      </c>
      <c r="AS226" s="2">
        <v>2717</v>
      </c>
      <c r="AT226" s="2">
        <v>2678</v>
      </c>
      <c r="AU226" s="2">
        <v>2688</v>
      </c>
      <c r="AV226" s="2">
        <v>2718</v>
      </c>
      <c r="AW226" s="2">
        <v>2709</v>
      </c>
      <c r="AX226" s="2">
        <v>2742</v>
      </c>
      <c r="AY226" s="2">
        <v>2715</v>
      </c>
      <c r="AZ226" s="2">
        <v>2791.5</v>
      </c>
      <c r="BA226" s="2">
        <v>2709.5</v>
      </c>
      <c r="BB226" s="2">
        <v>2756.5</v>
      </c>
      <c r="BC226" s="2">
        <v>2733.5</v>
      </c>
      <c r="BD226" s="2">
        <v>2734</v>
      </c>
      <c r="BE226" s="2">
        <v>2827.5</v>
      </c>
      <c r="BF226" s="2">
        <v>2807</v>
      </c>
      <c r="BG226" s="2">
        <v>2808</v>
      </c>
      <c r="BH226" s="2">
        <v>2847</v>
      </c>
      <c r="BI226" s="2">
        <v>2820</v>
      </c>
      <c r="BJ226" s="2">
        <v>2778.5</v>
      </c>
      <c r="BK226" s="2">
        <v>2783</v>
      </c>
      <c r="BL226" s="2">
        <v>2826.5</v>
      </c>
      <c r="BM226" s="2">
        <v>2818.5</v>
      </c>
      <c r="BN226" s="2">
        <v>2938</v>
      </c>
      <c r="BO226" s="2">
        <v>2916.5</v>
      </c>
      <c r="BP226" s="2">
        <v>3025</v>
      </c>
      <c r="BQ226" s="2">
        <v>3057</v>
      </c>
      <c r="BR226" s="2">
        <v>3092</v>
      </c>
      <c r="BS226" s="2">
        <v>2745.5</v>
      </c>
      <c r="BT226" s="2">
        <v>2763.5</v>
      </c>
      <c r="BU226" s="2">
        <v>2779.5</v>
      </c>
      <c r="BV226" s="2">
        <v>2916.5</v>
      </c>
      <c r="BW226" s="2">
        <v>2642.5</v>
      </c>
      <c r="BX226" s="2">
        <v>2615.5</v>
      </c>
      <c r="BY226" s="2">
        <v>2633.5</v>
      </c>
      <c r="BZ226" s="2">
        <v>2680</v>
      </c>
      <c r="CA226" s="2">
        <v>2681</v>
      </c>
      <c r="CB226" s="2">
        <v>2700</v>
      </c>
      <c r="CC226" s="2">
        <v>2724</v>
      </c>
      <c r="CD226" s="2">
        <v>2645</v>
      </c>
      <c r="CE226" s="2">
        <v>2670</v>
      </c>
      <c r="CF226" s="2">
        <v>2719.5</v>
      </c>
      <c r="CG226" s="2">
        <v>2795</v>
      </c>
      <c r="CH226" s="2">
        <v>2843</v>
      </c>
      <c r="CI226" s="2">
        <v>2776.5</v>
      </c>
      <c r="CJ226" s="2">
        <v>2733</v>
      </c>
      <c r="CK226" s="2">
        <v>2713</v>
      </c>
      <c r="CL226" s="2">
        <v>2695</v>
      </c>
      <c r="CM226" s="2">
        <v>2678</v>
      </c>
      <c r="CN226" s="2">
        <v>2698.5</v>
      </c>
      <c r="CO226" s="2">
        <v>2659</v>
      </c>
      <c r="CP226" s="2">
        <v>2679.5</v>
      </c>
      <c r="CQ226" s="2">
        <v>2641</v>
      </c>
      <c r="CR226" s="2">
        <v>2619</v>
      </c>
      <c r="CS226" s="2">
        <v>2606</v>
      </c>
      <c r="CT226" s="2">
        <v>2602</v>
      </c>
      <c r="CU226" s="2">
        <v>2632</v>
      </c>
      <c r="CV226" s="2">
        <v>2628.5</v>
      </c>
      <c r="CW226" s="2">
        <v>2600</v>
      </c>
      <c r="CX226" s="2">
        <v>2602</v>
      </c>
      <c r="CY226" s="2">
        <v>2576</v>
      </c>
      <c r="CZ226" s="2">
        <v>2589.5</v>
      </c>
      <c r="DA226" s="2">
        <v>2630.5</v>
      </c>
      <c r="DB226" s="2">
        <v>2644.5</v>
      </c>
      <c r="DC226" s="2">
        <v>2642</v>
      </c>
      <c r="DD226" s="2">
        <v>2608.5</v>
      </c>
      <c r="DE226" s="2">
        <v>2700</v>
      </c>
      <c r="DF226" s="2">
        <v>2669</v>
      </c>
      <c r="DG226" s="2">
        <v>2627.5</v>
      </c>
      <c r="DH226" s="2">
        <v>2635.5</v>
      </c>
      <c r="DI226" s="2">
        <v>2623</v>
      </c>
      <c r="DJ226" s="2">
        <v>2596.5</v>
      </c>
      <c r="DK226" s="2">
        <v>2620</v>
      </c>
      <c r="DL226" s="2">
        <v>2639.5</v>
      </c>
      <c r="DM226" s="2">
        <v>2594</v>
      </c>
      <c r="DN226" s="2">
        <v>2597.5</v>
      </c>
      <c r="DO226" s="2">
        <v>2606</v>
      </c>
      <c r="DP226" s="2">
        <v>2674</v>
      </c>
      <c r="DQ226" s="2">
        <v>2748.5</v>
      </c>
      <c r="DR226" s="2">
        <v>2679</v>
      </c>
      <c r="DS226" s="2">
        <v>2691.5</v>
      </c>
      <c r="DT226" s="2">
        <v>2745</v>
      </c>
      <c r="DU226" s="2">
        <v>2689</v>
      </c>
      <c r="DV226" s="2">
        <v>2657</v>
      </c>
      <c r="DW226" s="2">
        <v>2620</v>
      </c>
      <c r="DX226" s="2">
        <v>2572.5</v>
      </c>
      <c r="DY226" s="2">
        <v>2539</v>
      </c>
      <c r="DZ226" s="2">
        <v>2524.5</v>
      </c>
      <c r="EA226" s="2">
        <v>2499</v>
      </c>
      <c r="EB226" s="2">
        <v>2474</v>
      </c>
      <c r="EC226" s="2">
        <v>2494.5</v>
      </c>
      <c r="ED226" s="2">
        <v>2545.5</v>
      </c>
      <c r="EE226" s="2">
        <v>2575</v>
      </c>
      <c r="EF226" s="2">
        <v>2623</v>
      </c>
      <c r="EG226" s="2">
        <v>2605.5</v>
      </c>
      <c r="EH226" s="2">
        <v>2592.5</v>
      </c>
      <c r="EI226" s="2">
        <v>2625</v>
      </c>
      <c r="EJ226" s="2">
        <v>2601.5</v>
      </c>
      <c r="EK226" s="2">
        <v>2552</v>
      </c>
      <c r="EL226" s="2">
        <v>2538</v>
      </c>
      <c r="EM226" s="2">
        <v>2529</v>
      </c>
      <c r="EN226" s="2">
        <v>2523</v>
      </c>
      <c r="EO226" s="2">
        <v>2530</v>
      </c>
      <c r="EP226" s="2">
        <v>2512</v>
      </c>
      <c r="EQ226" s="2">
        <v>2502.5</v>
      </c>
      <c r="ER226" s="2">
        <v>2491</v>
      </c>
      <c r="ES226" s="2">
        <v>2460.5</v>
      </c>
      <c r="ET226" s="2">
        <v>2470.5</v>
      </c>
      <c r="EU226" s="2">
        <v>2475.5</v>
      </c>
      <c r="EV226" s="2">
        <v>2470</v>
      </c>
      <c r="EW226" s="2">
        <v>2457.5</v>
      </c>
      <c r="EX226" s="2">
        <v>2448.5</v>
      </c>
      <c r="EY226" s="2">
        <v>2447.5</v>
      </c>
      <c r="EZ226" s="2">
        <v>2442.5</v>
      </c>
      <c r="FA226" s="2">
        <v>2446</v>
      </c>
      <c r="FB226" s="2">
        <v>2454.5</v>
      </c>
      <c r="FC226" s="2">
        <v>2435.5</v>
      </c>
      <c r="FD226" s="2">
        <v>2433</v>
      </c>
      <c r="FE226" s="2">
        <v>2407</v>
      </c>
      <c r="FF226" s="2">
        <v>2378.5</v>
      </c>
      <c r="FG226" s="2">
        <v>2409.5</v>
      </c>
      <c r="FH226" s="2">
        <v>2432</v>
      </c>
      <c r="FI226" s="2">
        <v>2418.5</v>
      </c>
      <c r="FJ226" s="2">
        <v>2430</v>
      </c>
      <c r="FK226" s="2">
        <v>2404.5</v>
      </c>
      <c r="FL226" s="2">
        <v>2408</v>
      </c>
      <c r="FM226" s="2">
        <v>2417</v>
      </c>
      <c r="FN226" s="2">
        <v>2448</v>
      </c>
      <c r="FO226" s="2">
        <v>2475</v>
      </c>
      <c r="FP226" s="2">
        <v>2492</v>
      </c>
      <c r="FQ226" s="2">
        <v>2491</v>
      </c>
      <c r="FR226" s="2">
        <v>2502</v>
      </c>
      <c r="FS226" s="2">
        <v>2511</v>
      </c>
      <c r="FT226" s="2">
        <v>2660</v>
      </c>
      <c r="FU226" s="2">
        <v>2619</v>
      </c>
      <c r="FV226" s="2">
        <v>2619</v>
      </c>
      <c r="FW226" s="2">
        <v>2613.5</v>
      </c>
      <c r="FX226" s="2">
        <v>2648.5</v>
      </c>
      <c r="FY226" s="2">
        <v>2705</v>
      </c>
      <c r="FZ226" s="2">
        <v>2719</v>
      </c>
      <c r="GA226" s="2">
        <v>2513</v>
      </c>
      <c r="GB226" s="2">
        <v>2493</v>
      </c>
      <c r="GC226" s="2">
        <v>2477</v>
      </c>
      <c r="GD226" s="2">
        <v>2466</v>
      </c>
      <c r="GE226" s="2">
        <v>2371.5</v>
      </c>
      <c r="GF226" s="2">
        <v>2346</v>
      </c>
      <c r="GG226" s="2">
        <v>2324.5</v>
      </c>
      <c r="GH226" s="2">
        <v>2332</v>
      </c>
      <c r="GI226" s="2">
        <v>2330</v>
      </c>
      <c r="GJ226" s="2">
        <v>2367</v>
      </c>
      <c r="GK226" s="2">
        <v>2382</v>
      </c>
      <c r="GL226" s="2">
        <v>2393.5</v>
      </c>
      <c r="GM226" s="2">
        <v>2405</v>
      </c>
      <c r="GN226" s="2">
        <v>2426</v>
      </c>
      <c r="GO226" s="2">
        <v>2432.5</v>
      </c>
      <c r="GP226" s="2">
        <v>2432</v>
      </c>
      <c r="GQ226" s="2">
        <v>2420</v>
      </c>
      <c r="GR226" s="2">
        <v>2403.5</v>
      </c>
      <c r="GS226" s="2">
        <v>2365</v>
      </c>
      <c r="GT226" s="2">
        <v>2388</v>
      </c>
      <c r="GU226" s="2">
        <v>2357.5</v>
      </c>
      <c r="GV226" s="2">
        <v>2391</v>
      </c>
      <c r="GW226" s="2">
        <v>2393</v>
      </c>
      <c r="GX226" s="2">
        <v>2433.5</v>
      </c>
      <c r="GY226" s="2">
        <v>2399.5</v>
      </c>
      <c r="GZ226" s="2">
        <v>2400</v>
      </c>
      <c r="HA226" s="2">
        <v>2370</v>
      </c>
      <c r="HB226" s="2">
        <v>2355</v>
      </c>
      <c r="HC226" s="2">
        <v>2407.5</v>
      </c>
      <c r="HD226" s="2">
        <v>2414</v>
      </c>
      <c r="HE226" s="2">
        <v>2449</v>
      </c>
      <c r="HF226" s="2">
        <v>2473</v>
      </c>
      <c r="HG226" s="2">
        <v>2471.5</v>
      </c>
      <c r="HH226" s="2">
        <v>2483</v>
      </c>
      <c r="HI226" s="2">
        <v>2479.5</v>
      </c>
      <c r="HJ226" s="2">
        <v>2490</v>
      </c>
      <c r="HK226" s="2">
        <v>2488.5</v>
      </c>
      <c r="HL226" s="2">
        <v>2502</v>
      </c>
      <c r="HM226" s="2">
        <v>2490</v>
      </c>
      <c r="HN226" s="2">
        <v>2476</v>
      </c>
      <c r="HO226" s="2">
        <v>2474</v>
      </c>
      <c r="HP226" s="2">
        <v>2484</v>
      </c>
      <c r="HQ226" s="2">
        <v>2476.5</v>
      </c>
      <c r="HR226" s="2">
        <v>2498</v>
      </c>
      <c r="HS226" s="2">
        <v>2491</v>
      </c>
      <c r="HT226" s="2">
        <v>2476</v>
      </c>
      <c r="HU226" s="2">
        <v>2483.5</v>
      </c>
      <c r="HV226" s="2">
        <v>2478.5</v>
      </c>
      <c r="HW226" s="2">
        <v>2449</v>
      </c>
      <c r="HX226" s="2">
        <v>2432</v>
      </c>
      <c r="HY226" s="2">
        <v>2444</v>
      </c>
      <c r="HZ226" s="2">
        <v>2444.5</v>
      </c>
      <c r="IA226" s="2">
        <v>2470.5</v>
      </c>
      <c r="IB226" s="2">
        <v>2509</v>
      </c>
      <c r="IC226" s="2">
        <v>2505</v>
      </c>
      <c r="ID226" s="2">
        <v>2530.5</v>
      </c>
      <c r="IE226" s="2">
        <v>2552</v>
      </c>
      <c r="IF226" s="2">
        <v>2498.5</v>
      </c>
      <c r="IG226" s="2">
        <v>2467</v>
      </c>
      <c r="IH226" s="2">
        <v>2423</v>
      </c>
      <c r="II226" s="2">
        <v>2421</v>
      </c>
      <c r="IJ226" s="2">
        <v>2425</v>
      </c>
      <c r="IK226" s="2">
        <v>2444</v>
      </c>
      <c r="IL226" s="2">
        <v>2448</v>
      </c>
      <c r="IM226" s="2">
        <v>2402.5</v>
      </c>
      <c r="IN226" s="2">
        <v>2415.5</v>
      </c>
      <c r="IO226" s="2">
        <v>2417.5</v>
      </c>
      <c r="IP226" s="2">
        <v>2441.5</v>
      </c>
      <c r="IQ226" s="2">
        <v>2452</v>
      </c>
      <c r="IR226" s="2">
        <v>2440.5</v>
      </c>
      <c r="IS226" s="2">
        <v>2428</v>
      </c>
      <c r="IT226" s="2">
        <v>2597</v>
      </c>
    </row>
    <row r="227" spans="1:254">
      <c r="A227" s="62" t="s">
        <v>440</v>
      </c>
      <c r="B227" s="1" t="inlineStr">
        <is>
          <t>ＮＦエネ資源Ｔ１７</t>
        </is>
      </c>
      <c r="C227" s="1">
        <v>33920</v>
      </c>
      <c r="E227" s="2">
        <v>32830</v>
      </c>
      <c r="F227" s="2">
        <v>32800</v>
      </c>
      <c r="G227" s="2">
        <v>33100</v>
      </c>
      <c r="H227" s="2">
        <v>33090</v>
      </c>
      <c r="I227" s="2">
        <v>33960</v>
      </c>
      <c r="J227" s="2">
        <v>34040</v>
      </c>
      <c r="K227" s="2">
        <v>33780</v>
      </c>
      <c r="L227" s="2">
        <v>34000</v>
      </c>
      <c r="M227" s="2">
        <v>34140</v>
      </c>
      <c r="N227" s="2">
        <v>34680</v>
      </c>
      <c r="O227" s="2">
        <v>34110</v>
      </c>
      <c r="P227" s="2">
        <v>33770</v>
      </c>
      <c r="Q227" s="2">
        <v>33320</v>
      </c>
      <c r="R227" s="2">
        <v>32210</v>
      </c>
      <c r="S227" s="2">
        <v>32540</v>
      </c>
      <c r="T227" s="2">
        <v>32910</v>
      </c>
      <c r="U227" s="2">
        <v>32660</v>
      </c>
      <c r="V227" s="2">
        <v>33770</v>
      </c>
      <c r="W227" s="2">
        <v>32700</v>
      </c>
      <c r="X227" s="2">
        <v>33060</v>
      </c>
      <c r="Y227" s="2">
        <v>32730</v>
      </c>
      <c r="Z227" s="2">
        <v>32880</v>
      </c>
      <c r="AA227" s="2">
        <v>32500</v>
      </c>
      <c r="AB227" s="2">
        <v>31900</v>
      </c>
      <c r="AC227" s="2">
        <v>31540</v>
      </c>
      <c r="AD227" s="2">
        <v>31440</v>
      </c>
      <c r="AE227" s="2">
        <v>31600</v>
      </c>
      <c r="AF227" s="2">
        <v>31670</v>
      </c>
      <c r="AG227" s="2">
        <v>31580</v>
      </c>
      <c r="AH227" s="2">
        <v>32460</v>
      </c>
      <c r="AI227" s="2">
        <v>32230</v>
      </c>
      <c r="AJ227" s="2">
        <v>32700</v>
      </c>
      <c r="AK227" s="2">
        <v>32910</v>
      </c>
      <c r="AL227" s="2">
        <v>32950</v>
      </c>
      <c r="AM227" s="2">
        <v>32660</v>
      </c>
      <c r="AN227" s="2">
        <v>32690</v>
      </c>
      <c r="AO227" s="2">
        <v>32580</v>
      </c>
      <c r="AP227" s="2">
        <v>33760</v>
      </c>
      <c r="AQ227" s="2">
        <v>33000</v>
      </c>
      <c r="AR227" s="2">
        <v>33190</v>
      </c>
      <c r="AS227" s="2">
        <v>33360</v>
      </c>
      <c r="AT227" s="2">
        <v>33660</v>
      </c>
      <c r="AU227" s="2">
        <v>33540</v>
      </c>
      <c r="AV227" s="2">
        <v>34440</v>
      </c>
      <c r="AW227" s="2">
        <v>34510</v>
      </c>
      <c r="AX227" s="2">
        <v>34950</v>
      </c>
      <c r="AY227" s="2">
        <v>33760</v>
      </c>
      <c r="AZ227" s="2">
        <v>33990</v>
      </c>
      <c r="BA227" s="2">
        <v>34200</v>
      </c>
      <c r="BB227" s="2">
        <v>34190</v>
      </c>
      <c r="BC227" s="2">
        <v>34490</v>
      </c>
      <c r="BD227" s="2">
        <v>34110</v>
      </c>
      <c r="BE227" s="2">
        <v>35770</v>
      </c>
      <c r="BF227" s="2">
        <v>34860</v>
      </c>
      <c r="BG227" s="2">
        <v>35900</v>
      </c>
      <c r="BH227" s="2">
        <v>36280</v>
      </c>
      <c r="BI227" s="2">
        <v>36500</v>
      </c>
      <c r="BJ227" s="2">
        <v>36950</v>
      </c>
      <c r="BK227" s="2">
        <v>36390</v>
      </c>
      <c r="BL227" s="2">
        <v>36110</v>
      </c>
      <c r="BM227" s="2">
        <v>36600</v>
      </c>
      <c r="BN227" s="2">
        <v>36690</v>
      </c>
      <c r="BO227" s="2">
        <v>35570</v>
      </c>
      <c r="BP227" s="2">
        <v>35140</v>
      </c>
      <c r="BQ227" s="2">
        <v>36060</v>
      </c>
      <c r="BR227" s="2">
        <v>36580</v>
      </c>
      <c r="BS227" s="2">
        <v>37000</v>
      </c>
      <c r="BT227" s="2">
        <v>36270</v>
      </c>
      <c r="BU227" s="2">
        <v>35740</v>
      </c>
      <c r="BV227" s="2">
        <v>36140</v>
      </c>
      <c r="BW227" s="2">
        <v>35790</v>
      </c>
      <c r="BX227" s="2">
        <v>35980</v>
      </c>
      <c r="BY227" s="2">
        <v>36360</v>
      </c>
      <c r="BZ227" s="2">
        <v>36790</v>
      </c>
      <c r="CA227" s="2">
        <v>37830</v>
      </c>
      <c r="CB227" s="2">
        <v>38480</v>
      </c>
      <c r="CC227" s="2">
        <v>38430</v>
      </c>
      <c r="CD227" s="2">
        <v>39000</v>
      </c>
      <c r="CE227" s="2">
        <v>39780</v>
      </c>
      <c r="CF227" s="2">
        <v>39350</v>
      </c>
      <c r="CG227" s="2">
        <v>39780</v>
      </c>
      <c r="CH227" s="2">
        <v>40930</v>
      </c>
      <c r="CI227" s="2">
        <v>41270</v>
      </c>
      <c r="CJ227" s="2">
        <v>41750</v>
      </c>
      <c r="CK227" s="2">
        <v>41000</v>
      </c>
      <c r="CL227" s="2">
        <v>41190</v>
      </c>
      <c r="CM227" s="2">
        <v>41560</v>
      </c>
      <c r="CN227" s="2">
        <v>42010</v>
      </c>
      <c r="CO227" s="2">
        <v>43900</v>
      </c>
      <c r="CP227" s="2">
        <v>41240</v>
      </c>
      <c r="CQ227" s="2">
        <v>40000</v>
      </c>
      <c r="CR227" s="2">
        <v>39660</v>
      </c>
      <c r="CS227" s="2">
        <v>38890</v>
      </c>
      <c r="CT227" s="2">
        <v>39410</v>
      </c>
      <c r="CU227" s="2">
        <v>40640</v>
      </c>
      <c r="CV227" s="2">
        <v>40830</v>
      </c>
      <c r="CW227" s="2">
        <v>39200</v>
      </c>
      <c r="CX227" s="2">
        <v>38950</v>
      </c>
      <c r="CY227" s="2">
        <v>38690</v>
      </c>
      <c r="CZ227" s="2">
        <v>37990</v>
      </c>
      <c r="DA227" s="2">
        <v>37920</v>
      </c>
      <c r="DB227" s="2">
        <v>37410</v>
      </c>
      <c r="DC227" s="2">
        <v>38370</v>
      </c>
      <c r="DD227" s="2">
        <v>38490</v>
      </c>
      <c r="DE227" s="2">
        <v>38300</v>
      </c>
      <c r="DF227" s="2">
        <v>37440</v>
      </c>
      <c r="DG227" s="2">
        <v>40430</v>
      </c>
      <c r="DH227" s="2">
        <v>41520</v>
      </c>
      <c r="DI227" s="2">
        <v>38150</v>
      </c>
      <c r="DJ227" s="2">
        <v>37270</v>
      </c>
      <c r="DK227" s="2">
        <v>37030</v>
      </c>
      <c r="DL227" s="2">
        <v>37500</v>
      </c>
      <c r="DM227" s="2">
        <v>37390</v>
      </c>
      <c r="DN227" s="2">
        <v>37230</v>
      </c>
      <c r="DO227" s="2">
        <v>36490</v>
      </c>
      <c r="DP227" s="2">
        <v>36370</v>
      </c>
      <c r="DQ227" s="2">
        <v>36290</v>
      </c>
      <c r="DR227" s="2">
        <v>38300</v>
      </c>
      <c r="DS227" s="2">
        <v>38810</v>
      </c>
      <c r="DT227" s="2">
        <v>37580</v>
      </c>
      <c r="DU227" s="2">
        <v>37570</v>
      </c>
      <c r="DV227" s="2">
        <v>36170</v>
      </c>
      <c r="DW227" s="2">
        <v>37400</v>
      </c>
      <c r="DX227" s="2">
        <v>35610</v>
      </c>
      <c r="DY227" s="2">
        <v>34040</v>
      </c>
      <c r="DZ227" s="2">
        <v>34190</v>
      </c>
      <c r="EA227" s="2">
        <v>34260</v>
      </c>
      <c r="EB227" s="2">
        <v>33380</v>
      </c>
      <c r="EC227" s="2">
        <v>32800</v>
      </c>
      <c r="ED227" s="2">
        <v>32480</v>
      </c>
      <c r="EE227" s="2">
        <v>32290</v>
      </c>
      <c r="EF227" s="2">
        <v>32680</v>
      </c>
      <c r="EG227" s="2">
        <v>32530</v>
      </c>
      <c r="EH227" s="2">
        <v>31900</v>
      </c>
      <c r="EI227" s="2">
        <v>32060</v>
      </c>
      <c r="EJ227" s="2">
        <v>32110</v>
      </c>
      <c r="EK227" s="2">
        <v>32500</v>
      </c>
      <c r="EL227" s="2">
        <v>32650</v>
      </c>
      <c r="EM227" s="2">
        <v>32360</v>
      </c>
      <c r="EN227" s="2">
        <v>32340</v>
      </c>
      <c r="EO227" s="2">
        <v>30720</v>
      </c>
      <c r="EP227" s="2">
        <v>30340</v>
      </c>
      <c r="EQ227" s="2">
        <v>30640</v>
      </c>
      <c r="ER227" s="2">
        <v>30880</v>
      </c>
      <c r="ES227" s="2">
        <v>30220</v>
      </c>
      <c r="ET227" s="2">
        <v>29855</v>
      </c>
      <c r="EU227" s="2">
        <v>29640</v>
      </c>
      <c r="EV227" s="2">
        <v>29700</v>
      </c>
      <c r="EW227" s="2">
        <v>29495</v>
      </c>
      <c r="EX227" s="2">
        <v>29645</v>
      </c>
      <c r="EY227" s="2">
        <v>29775</v>
      </c>
      <c r="EZ227" s="2">
        <v>29625</v>
      </c>
      <c r="FA227" s="2">
        <v>29365</v>
      </c>
      <c r="FB227" s="2">
        <v>29095</v>
      </c>
      <c r="FC227" s="2">
        <v>29000</v>
      </c>
      <c r="FD227" s="2">
        <v>29900</v>
      </c>
      <c r="FE227" s="2">
        <v>29930</v>
      </c>
      <c r="FF227" s="2">
        <v>29435</v>
      </c>
      <c r="FG227" s="2">
        <v>29790</v>
      </c>
      <c r="FH227" s="2">
        <v>29605</v>
      </c>
      <c r="FI227" s="2">
        <v>29455</v>
      </c>
      <c r="FJ227" s="2">
        <v>29280</v>
      </c>
      <c r="FK227" s="2">
        <v>29065</v>
      </c>
      <c r="FL227" s="2">
        <v>29075</v>
      </c>
      <c r="FM227" s="2">
        <v>28785</v>
      </c>
      <c r="FN227" s="2">
        <v>29070</v>
      </c>
      <c r="FO227" s="2">
        <v>29115</v>
      </c>
      <c r="FP227" s="2">
        <v>29160</v>
      </c>
      <c r="FQ227" s="2">
        <v>29205</v>
      </c>
      <c r="FR227" s="2">
        <v>29055</v>
      </c>
      <c r="FS227" s="2">
        <v>28480</v>
      </c>
      <c r="FT227" s="2">
        <v>28345</v>
      </c>
      <c r="FU227" s="2">
        <v>28455</v>
      </c>
      <c r="FV227" s="2">
        <v>27935</v>
      </c>
      <c r="FW227" s="2">
        <v>28595</v>
      </c>
      <c r="FX227" s="2">
        <v>28665</v>
      </c>
      <c r="FY227" s="2">
        <v>29175</v>
      </c>
      <c r="FZ227" s="2">
        <v>27605</v>
      </c>
      <c r="GA227" s="2">
        <v>27735</v>
      </c>
      <c r="GB227" s="2">
        <v>27355</v>
      </c>
      <c r="GC227" s="2">
        <v>27100</v>
      </c>
      <c r="GD227" s="2">
        <v>26375</v>
      </c>
      <c r="GE227" s="2">
        <v>26405</v>
      </c>
      <c r="GF227" s="2">
        <v>26255</v>
      </c>
      <c r="GG227" s="2">
        <v>26610</v>
      </c>
      <c r="GH227" s="2">
        <v>26455</v>
      </c>
      <c r="GI227" s="2">
        <v>26245</v>
      </c>
      <c r="GJ227" s="2">
        <v>25980</v>
      </c>
      <c r="GK227" s="2">
        <v>26770</v>
      </c>
      <c r="GL227" s="2">
        <v>26595</v>
      </c>
      <c r="GM227" s="2">
        <v>26100</v>
      </c>
      <c r="GN227" s="2">
        <v>25950</v>
      </c>
      <c r="GO227" s="2">
        <v>25385</v>
      </c>
      <c r="GP227" s="2">
        <v>25330</v>
      </c>
      <c r="GQ227" s="2">
        <v>25150</v>
      </c>
      <c r="GR227" s="2">
        <v>24930</v>
      </c>
      <c r="GS227" s="2">
        <v>25120</v>
      </c>
      <c r="GT227" s="2">
        <v>24890</v>
      </c>
      <c r="GU227" s="2">
        <v>25030</v>
      </c>
      <c r="GV227" s="2">
        <v>25525</v>
      </c>
      <c r="GW227" s="2">
        <v>25995</v>
      </c>
      <c r="GX227" s="2">
        <v>25675</v>
      </c>
      <c r="GY227" s="2">
        <v>25595</v>
      </c>
      <c r="GZ227" s="2">
        <v>25275</v>
      </c>
      <c r="HA227" s="2">
        <v>24825</v>
      </c>
      <c r="HB227" s="2">
        <v>25000</v>
      </c>
      <c r="HC227" s="2">
        <v>25000</v>
      </c>
      <c r="HD227" s="2">
        <v>25375</v>
      </c>
      <c r="HE227" s="2">
        <v>25875</v>
      </c>
      <c r="HF227" s="2">
        <v>26025</v>
      </c>
      <c r="HG227" s="2">
        <v>25795</v>
      </c>
      <c r="HH227" s="2">
        <v>25310</v>
      </c>
      <c r="HI227" s="2">
        <v>24930</v>
      </c>
      <c r="HJ227" s="2">
        <v>24820</v>
      </c>
      <c r="HK227" s="2">
        <v>24800</v>
      </c>
      <c r="HL227" s="2">
        <v>24775</v>
      </c>
      <c r="HM227" s="2">
        <v>24815</v>
      </c>
      <c r="HN227" s="2">
        <v>24485</v>
      </c>
      <c r="HO227" s="2">
        <v>24430</v>
      </c>
      <c r="HP227" s="2">
        <v>24095</v>
      </c>
      <c r="HQ227" s="2">
        <v>24430</v>
      </c>
      <c r="HR227" s="2">
        <v>24300</v>
      </c>
      <c r="HS227" s="2">
        <v>24280</v>
      </c>
      <c r="HT227" s="2">
        <v>24230</v>
      </c>
      <c r="HU227" s="2">
        <v>24275</v>
      </c>
      <c r="HV227" s="2">
        <v>24240</v>
      </c>
      <c r="HW227" s="2">
        <v>23935</v>
      </c>
      <c r="HX227" s="2">
        <v>23775</v>
      </c>
      <c r="HY227" s="2">
        <v>23730</v>
      </c>
      <c r="HZ227" s="2">
        <v>23145</v>
      </c>
      <c r="IA227" s="2">
        <v>23340</v>
      </c>
      <c r="IB227" s="2">
        <v>23690</v>
      </c>
      <c r="IC227" s="2">
        <v>23305</v>
      </c>
      <c r="ID227" s="2">
        <v>23055</v>
      </c>
      <c r="IE227" s="2">
        <v>23230</v>
      </c>
      <c r="IF227" s="2">
        <v>22950</v>
      </c>
      <c r="IG227" s="2">
        <v>23000</v>
      </c>
      <c r="IH227" s="2">
        <v>22855</v>
      </c>
      <c r="II227" s="2">
        <v>22620</v>
      </c>
      <c r="IJ227" s="2">
        <v>22585</v>
      </c>
      <c r="IK227" s="2">
        <v>22770</v>
      </c>
      <c r="IL227" s="2">
        <v>22170</v>
      </c>
      <c r="IM227" s="2">
        <v>21735</v>
      </c>
      <c r="IN227" s="2">
        <v>21585</v>
      </c>
      <c r="IO227" s="2">
        <v>21130</v>
      </c>
      <c r="IP227" s="2">
        <v>20930</v>
      </c>
      <c r="IQ227" s="2">
        <v>21480</v>
      </c>
      <c r="IR227" s="2">
        <v>21290</v>
      </c>
      <c r="IS227" s="2">
        <v>21155</v>
      </c>
      <c r="IT227" s="2">
        <v>20940</v>
      </c>
    </row>
    <row r="228" spans="1:254">
      <c r="A228" s="62" t="s">
        <v>441</v>
      </c>
      <c r="C228" s="1">
        <v>2089</v>
      </c>
      <c r="E228" s="2">
        <v>2104</v>
      </c>
      <c r="F228" s="2">
        <v>2090</v>
      </c>
      <c r="G228" s="2">
        <v>2158</v>
      </c>
      <c r="H228" s="2">
        <v>2163</v>
      </c>
      <c r="I228" s="2">
        <v>2247</v>
      </c>
      <c r="J228" s="2">
        <v>2194</v>
      </c>
      <c r="K228" s="2">
        <v>2158</v>
      </c>
      <c r="L228" s="2">
        <v>2128</v>
      </c>
      <c r="M228" s="2">
        <v>2128</v>
      </c>
      <c r="N228" s="2">
        <v>2133</v>
      </c>
      <c r="O228" s="2">
        <v>2146</v>
      </c>
      <c r="P228" s="2">
        <v>2170</v>
      </c>
      <c r="Q228" s="2">
        <v>2176</v>
      </c>
      <c r="R228" s="2">
        <v>2150</v>
      </c>
      <c r="S228" s="2">
        <v>2185</v>
      </c>
      <c r="T228" s="2">
        <v>2173</v>
      </c>
      <c r="U228" s="2">
        <v>2190</v>
      </c>
      <c r="V228" s="2">
        <v>2196</v>
      </c>
      <c r="W228" s="2">
        <v>2185</v>
      </c>
      <c r="X228" s="2">
        <v>2151</v>
      </c>
      <c r="Y228" s="2">
        <v>2232</v>
      </c>
      <c r="Z228" s="2">
        <v>2151</v>
      </c>
      <c r="AA228" s="2">
        <v>2140</v>
      </c>
      <c r="AB228" s="2">
        <v>2178</v>
      </c>
      <c r="AC228" s="2">
        <v>2234</v>
      </c>
      <c r="AD228" s="2">
        <v>2200</v>
      </c>
      <c r="AE228" s="2">
        <v>2138</v>
      </c>
      <c r="AF228" s="2">
        <v>2084</v>
      </c>
      <c r="AG228" s="2">
        <v>2095</v>
      </c>
      <c r="AH228" s="2">
        <v>1730</v>
      </c>
      <c r="AI228" s="2">
        <v>1748</v>
      </c>
      <c r="AJ228" s="2">
        <v>1745</v>
      </c>
      <c r="AK228" s="2">
        <v>1773</v>
      </c>
      <c r="AL228" s="2">
        <v>1820</v>
      </c>
      <c r="AM228" s="2">
        <v>1824</v>
      </c>
      <c r="AN228" s="2">
        <v>1845</v>
      </c>
      <c r="AO228" s="2">
        <v>1826</v>
      </c>
      <c r="AP228" s="2">
        <v>1855</v>
      </c>
      <c r="AQ228" s="2">
        <v>1797</v>
      </c>
      <c r="AR228" s="2">
        <v>1779</v>
      </c>
      <c r="AS228" s="2">
        <v>1813</v>
      </c>
      <c r="AT228" s="2">
        <v>1783</v>
      </c>
      <c r="AU228" s="2">
        <v>1786</v>
      </c>
      <c r="AV228" s="2">
        <v>1805</v>
      </c>
      <c r="AW228" s="2">
        <v>1777</v>
      </c>
      <c r="AX228" s="2">
        <v>1817</v>
      </c>
      <c r="AY228" s="2">
        <v>1889</v>
      </c>
      <c r="AZ228" s="2">
        <v>1832</v>
      </c>
      <c r="BA228" s="2">
        <v>1825</v>
      </c>
      <c r="BB228" s="2">
        <v>1784</v>
      </c>
      <c r="BC228" s="2">
        <v>1789</v>
      </c>
      <c r="BD228" s="2">
        <v>1821</v>
      </c>
      <c r="BE228" s="2">
        <v>1829</v>
      </c>
      <c r="BF228" s="2">
        <v>1842</v>
      </c>
      <c r="BG228" s="2">
        <v>1864</v>
      </c>
      <c r="BH228" s="2">
        <v>1876</v>
      </c>
      <c r="BI228" s="2">
        <v>1918</v>
      </c>
      <c r="BJ228" s="2">
        <v>1954</v>
      </c>
      <c r="BK228" s="2">
        <v>1943</v>
      </c>
      <c r="BL228" s="2">
        <v>1913</v>
      </c>
      <c r="BM228" s="2">
        <v>1945</v>
      </c>
      <c r="BN228" s="2">
        <v>1933</v>
      </c>
      <c r="BO228" s="2">
        <v>2012</v>
      </c>
      <c r="BP228" s="2">
        <v>2021</v>
      </c>
      <c r="BQ228" s="2">
        <v>2099</v>
      </c>
      <c r="BR228" s="2">
        <v>2117</v>
      </c>
      <c r="BS228" s="2">
        <v>1795</v>
      </c>
      <c r="BT228" s="2">
        <v>1499</v>
      </c>
      <c r="BU228" s="2">
        <v>1501</v>
      </c>
      <c r="BV228" s="2">
        <v>1506</v>
      </c>
      <c r="BW228" s="2">
        <v>1548</v>
      </c>
      <c r="BX228" s="2">
        <v>1567</v>
      </c>
      <c r="BY228" s="2">
        <v>1593</v>
      </c>
      <c r="BZ228" s="2">
        <v>1576</v>
      </c>
      <c r="CA228" s="2">
        <v>1573</v>
      </c>
      <c r="CB228" s="2">
        <v>1568</v>
      </c>
      <c r="CC228" s="2">
        <v>1570</v>
      </c>
      <c r="CD228" s="2">
        <v>1541</v>
      </c>
      <c r="CE228" s="2">
        <v>1498</v>
      </c>
      <c r="CF228" s="2">
        <v>1526</v>
      </c>
      <c r="CG228" s="2">
        <v>1526</v>
      </c>
      <c r="CH228" s="2">
        <v>1550</v>
      </c>
      <c r="CI228" s="2">
        <v>1535</v>
      </c>
      <c r="CJ228" s="2">
        <v>1485</v>
      </c>
      <c r="CK228" s="2">
        <v>1470</v>
      </c>
      <c r="CL228" s="2">
        <v>1493</v>
      </c>
      <c r="CM228" s="2">
        <v>1474</v>
      </c>
      <c r="CN228" s="2">
        <v>1454</v>
      </c>
      <c r="CO228" s="2">
        <v>1436</v>
      </c>
      <c r="CP228" s="2">
        <v>1507</v>
      </c>
      <c r="CQ228" s="2">
        <v>1483</v>
      </c>
      <c r="CR228" s="2">
        <v>1500</v>
      </c>
      <c r="CS228" s="2">
        <v>1480</v>
      </c>
      <c r="CT228" s="2">
        <v>1469</v>
      </c>
      <c r="CU228" s="2">
        <v>1529</v>
      </c>
      <c r="CV228" s="2">
        <v>1587</v>
      </c>
      <c r="CW228" s="2">
        <v>1605</v>
      </c>
      <c r="CX228" s="2">
        <v>1579</v>
      </c>
      <c r="CY228" s="2">
        <v>1566</v>
      </c>
      <c r="CZ228" s="2">
        <v>1603</v>
      </c>
      <c r="DA228" s="2">
        <v>1605</v>
      </c>
      <c r="DB228" s="2">
        <v>1593</v>
      </c>
      <c r="DC228" s="2">
        <v>1548</v>
      </c>
      <c r="DD228" s="2">
        <v>1582</v>
      </c>
      <c r="DE228" s="2">
        <v>1578</v>
      </c>
      <c r="DF228" s="2">
        <v>1508</v>
      </c>
      <c r="DG228" s="2">
        <v>1592</v>
      </c>
      <c r="DH228" s="2">
        <v>1593</v>
      </c>
      <c r="DI228" s="2">
        <v>1629</v>
      </c>
      <c r="DJ228" s="2">
        <v>1625</v>
      </c>
      <c r="DK228" s="2">
        <v>1584</v>
      </c>
      <c r="DL228" s="2">
        <v>1574</v>
      </c>
      <c r="DM228" s="2">
        <v>1630</v>
      </c>
      <c r="DN228" s="2">
        <v>1657</v>
      </c>
      <c r="DO228" s="2">
        <v>1655</v>
      </c>
      <c r="DP228" s="2">
        <v>1653</v>
      </c>
      <c r="DQ228" s="2">
        <v>1677</v>
      </c>
      <c r="DR228" s="2">
        <v>1812</v>
      </c>
      <c r="DS228" s="2">
        <v>1844</v>
      </c>
      <c r="DT228" s="2">
        <v>1849</v>
      </c>
      <c r="DU228" s="2">
        <v>1839</v>
      </c>
      <c r="DV228" s="2">
        <v>1829</v>
      </c>
      <c r="DW228" s="2">
        <v>1882</v>
      </c>
      <c r="DX228" s="2">
        <v>1914</v>
      </c>
      <c r="DY228" s="2">
        <v>1835</v>
      </c>
      <c r="DZ228" s="2">
        <v>1851</v>
      </c>
      <c r="EA228" s="2">
        <v>1845</v>
      </c>
      <c r="EB228" s="2">
        <v>1836</v>
      </c>
      <c r="EC228" s="2">
        <v>1855</v>
      </c>
      <c r="ED228" s="2">
        <v>1880</v>
      </c>
      <c r="EE228" s="2">
        <v>1891</v>
      </c>
      <c r="EF228" s="2">
        <v>1961</v>
      </c>
      <c r="EG228" s="2">
        <v>1922</v>
      </c>
      <c r="EH228" s="2">
        <v>1919</v>
      </c>
      <c r="EI228" s="2">
        <v>1968</v>
      </c>
      <c r="EJ228" s="2">
        <v>1976</v>
      </c>
      <c r="EK228" s="2">
        <v>2007</v>
      </c>
      <c r="EL228" s="2">
        <v>2022</v>
      </c>
      <c r="EM228" s="2">
        <v>1985</v>
      </c>
      <c r="EN228" s="2">
        <v>1970</v>
      </c>
      <c r="EO228" s="2">
        <v>1956</v>
      </c>
      <c r="EP228" s="2">
        <v>1973</v>
      </c>
      <c r="EQ228" s="2">
        <v>1990</v>
      </c>
      <c r="ER228" s="2">
        <v>2025</v>
      </c>
      <c r="ES228" s="2">
        <v>1982</v>
      </c>
      <c r="ET228" s="2">
        <v>2022</v>
      </c>
      <c r="EU228" s="2">
        <v>2041</v>
      </c>
      <c r="EV228" s="2">
        <v>2128</v>
      </c>
      <c r="EW228" s="2">
        <v>2120</v>
      </c>
      <c r="EX228" s="2">
        <v>2111</v>
      </c>
      <c r="EY228" s="2">
        <v>2103</v>
      </c>
      <c r="EZ228" s="2">
        <v>2089</v>
      </c>
      <c r="FA228" s="2">
        <v>2063</v>
      </c>
      <c r="FB228" s="2">
        <v>2040</v>
      </c>
      <c r="FC228" s="2">
        <v>2044</v>
      </c>
      <c r="FD228" s="2">
        <v>2060</v>
      </c>
      <c r="FE228" s="2">
        <v>2077</v>
      </c>
      <c r="FF228" s="2">
        <v>2079</v>
      </c>
      <c r="FG228" s="2">
        <v>2075</v>
      </c>
      <c r="FH228" s="2">
        <v>2075</v>
      </c>
      <c r="FI228" s="2">
        <v>2081</v>
      </c>
      <c r="FJ228" s="2">
        <v>2093</v>
      </c>
      <c r="FK228" s="2">
        <v>2085</v>
      </c>
      <c r="FL228" s="2">
        <v>2125</v>
      </c>
      <c r="FM228" s="2">
        <v>2136</v>
      </c>
      <c r="FN228" s="2">
        <v>2190</v>
      </c>
      <c r="FO228" s="2">
        <v>2175</v>
      </c>
      <c r="FP228" s="2">
        <v>2193</v>
      </c>
      <c r="FQ228" s="2">
        <v>2240</v>
      </c>
      <c r="FR228" s="2">
        <v>2198</v>
      </c>
      <c r="FS228" s="2">
        <v>2180</v>
      </c>
      <c r="FT228" s="2">
        <v>2149</v>
      </c>
      <c r="FU228" s="2">
        <v>2123</v>
      </c>
      <c r="FV228" s="2">
        <v>2109</v>
      </c>
      <c r="FW228" s="2">
        <v>2105</v>
      </c>
      <c r="FX228" s="2">
        <v>2203</v>
      </c>
      <c r="FY228" s="2">
        <v>2206</v>
      </c>
      <c r="FZ228" s="2">
        <v>2240</v>
      </c>
      <c r="GA228" s="2">
        <v>2298</v>
      </c>
      <c r="GB228" s="2">
        <v>2185</v>
      </c>
      <c r="GC228" s="2">
        <v>2153</v>
      </c>
      <c r="GD228" s="2">
        <v>2124</v>
      </c>
      <c r="GE228" s="2">
        <v>2137</v>
      </c>
      <c r="GF228" s="2">
        <v>2165</v>
      </c>
      <c r="GG228" s="2">
        <v>2220</v>
      </c>
      <c r="GH228" s="2">
        <v>2319</v>
      </c>
      <c r="GI228" s="2">
        <v>2232</v>
      </c>
      <c r="GJ228" s="2">
        <v>2260</v>
      </c>
      <c r="GK228" s="2">
        <v>2300</v>
      </c>
      <c r="GL228" s="2">
        <v>2368</v>
      </c>
      <c r="GM228" s="2">
        <v>2309</v>
      </c>
      <c r="GN228" s="2">
        <v>2265</v>
      </c>
      <c r="GO228" s="2">
        <v>2293</v>
      </c>
      <c r="GP228" s="2">
        <v>2301</v>
      </c>
      <c r="GQ228" s="2">
        <v>2328</v>
      </c>
      <c r="GR228" s="2">
        <v>2362</v>
      </c>
      <c r="GS228" s="2">
        <v>2405</v>
      </c>
      <c r="GT228" s="2">
        <v>2423</v>
      </c>
      <c r="GU228" s="2">
        <v>2491</v>
      </c>
      <c r="GV228" s="2">
        <v>2525</v>
      </c>
      <c r="GW228" s="2">
        <v>2560</v>
      </c>
      <c r="GX228" s="2">
        <v>2555</v>
      </c>
      <c r="GY228" s="2">
        <v>2593</v>
      </c>
      <c r="GZ228" s="2">
        <v>2509</v>
      </c>
      <c r="HA228" s="2">
        <v>2528</v>
      </c>
      <c r="HB228" s="2">
        <v>2453</v>
      </c>
      <c r="HC228" s="2">
        <v>2552</v>
      </c>
      <c r="HD228" s="2">
        <v>2565</v>
      </c>
      <c r="HE228" s="2">
        <v>2638</v>
      </c>
      <c r="HF228" s="2">
        <v>2709</v>
      </c>
      <c r="HG228" s="2">
        <v>2704</v>
      </c>
      <c r="HH228" s="2">
        <v>2692</v>
      </c>
      <c r="HI228" s="2">
        <v>2850</v>
      </c>
      <c r="HJ228" s="2">
        <v>2850</v>
      </c>
      <c r="HK228" s="2">
        <v>2583</v>
      </c>
      <c r="HL228" s="2">
        <v>2568</v>
      </c>
      <c r="HM228" s="2">
        <v>2576</v>
      </c>
      <c r="HN228" s="2">
        <v>2473</v>
      </c>
      <c r="HO228" s="2">
        <v>2485</v>
      </c>
      <c r="HP228" s="2">
        <v>2478</v>
      </c>
      <c r="HQ228" s="2">
        <v>2468</v>
      </c>
      <c r="HR228" s="2">
        <v>2539</v>
      </c>
      <c r="HS228" s="2">
        <v>2539</v>
      </c>
      <c r="HT228" s="2">
        <v>2523</v>
      </c>
      <c r="HU228" s="2">
        <v>2625</v>
      </c>
      <c r="HV228" s="2">
        <v>2601</v>
      </c>
      <c r="HW228" s="2">
        <v>2548</v>
      </c>
      <c r="HX228" s="2">
        <v>2599</v>
      </c>
      <c r="HY228" s="2">
        <v>2649</v>
      </c>
      <c r="HZ228" s="2">
        <v>2595</v>
      </c>
      <c r="IA228" s="2">
        <v>2434</v>
      </c>
      <c r="IB228" s="2">
        <v>2580</v>
      </c>
      <c r="IC228" s="2">
        <v>2555</v>
      </c>
      <c r="ID228" s="2">
        <v>2358</v>
      </c>
      <c r="IE228" s="2">
        <v>2379</v>
      </c>
      <c r="IF228" s="2">
        <v>2525</v>
      </c>
      <c r="IG228" s="2">
        <v>2453</v>
      </c>
      <c r="IH228" s="2">
        <v>2309</v>
      </c>
      <c r="II228" s="2">
        <v>2325</v>
      </c>
      <c r="IJ228" s="2">
        <v>2342</v>
      </c>
      <c r="IK228" s="2">
        <v>2396</v>
      </c>
      <c r="IL228" s="2">
        <v>2490</v>
      </c>
      <c r="IM228" s="2">
        <v>2421</v>
      </c>
      <c r="IN228" s="2">
        <v>2437</v>
      </c>
      <c r="IO228" s="2">
        <v>2427</v>
      </c>
      <c r="IP228" s="2">
        <v>2395</v>
      </c>
      <c r="IQ228" s="2">
        <v>2455</v>
      </c>
      <c r="IR228" s="2">
        <v>2455</v>
      </c>
      <c r="IS228" s="2">
        <v>2510</v>
      </c>
      <c r="IT228" s="2">
        <v>2553</v>
      </c>
    </row>
    <row r="229" spans="1:254">
      <c r="A229" s="62" t="s">
        <v>442</v>
      </c>
      <c r="B229" s="1" t="inlineStr">
        <is>
          <t>児玉化学</t>
        </is>
      </c>
      <c r="C229" s="1">
        <v>618</v>
      </c>
      <c r="E229" s="2">
        <v>625</v>
      </c>
      <c r="F229" s="2">
        <v>617</v>
      </c>
      <c r="G229" s="2">
        <v>598</v>
      </c>
      <c r="H229" s="2">
        <v>574</v>
      </c>
      <c r="I229" s="2">
        <v>586</v>
      </c>
      <c r="J229" s="2">
        <v>563</v>
      </c>
      <c r="K229" s="2">
        <v>576</v>
      </c>
      <c r="L229" s="2">
        <v>588</v>
      </c>
      <c r="M229" s="2">
        <v>598</v>
      </c>
      <c r="N229" s="2">
        <v>603</v>
      </c>
      <c r="O229" s="2">
        <v>622</v>
      </c>
      <c r="P229" s="2">
        <v>626</v>
      </c>
      <c r="Q229" s="2">
        <v>618</v>
      </c>
      <c r="R229" s="2">
        <v>617</v>
      </c>
      <c r="S229" s="2">
        <v>649</v>
      </c>
      <c r="T229" s="2">
        <v>656</v>
      </c>
      <c r="U229" s="2">
        <v>656</v>
      </c>
      <c r="V229" s="2">
        <v>674</v>
      </c>
      <c r="W229" s="2">
        <v>670</v>
      </c>
      <c r="X229" s="2">
        <v>650</v>
      </c>
      <c r="Y229" s="2">
        <v>664</v>
      </c>
      <c r="Z229" s="2">
        <v>694</v>
      </c>
      <c r="AA229" s="2">
        <v>697</v>
      </c>
      <c r="AB229" s="2">
        <v>681</v>
      </c>
      <c r="AC229" s="2">
        <v>671</v>
      </c>
      <c r="AD229" s="2">
        <v>649</v>
      </c>
      <c r="AE229" s="2">
        <v>660</v>
      </c>
      <c r="AF229" s="2">
        <v>681</v>
      </c>
      <c r="AG229" s="2">
        <v>666</v>
      </c>
      <c r="AH229" s="2">
        <v>681</v>
      </c>
      <c r="AI229" s="2">
        <v>718</v>
      </c>
      <c r="AJ229" s="2">
        <v>727</v>
      </c>
      <c r="AK229" s="2">
        <v>759</v>
      </c>
      <c r="AL229" s="2">
        <v>715</v>
      </c>
      <c r="AM229" s="2">
        <v>741</v>
      </c>
      <c r="AN229" s="2">
        <v>729</v>
      </c>
      <c r="AO229" s="2">
        <v>703</v>
      </c>
      <c r="AP229" s="2">
        <v>710</v>
      </c>
      <c r="AQ229" s="2">
        <v>684</v>
      </c>
      <c r="AR229" s="2">
        <v>688</v>
      </c>
      <c r="AS229" s="2">
        <v>691</v>
      </c>
      <c r="AT229" s="2">
        <v>711</v>
      </c>
      <c r="AU229" s="2">
        <v>695</v>
      </c>
      <c r="AV229" s="2">
        <v>725</v>
      </c>
      <c r="AW229" s="2">
        <v>712</v>
      </c>
      <c r="AX229" s="2">
        <v>722</v>
      </c>
      <c r="AY229" s="2">
        <v>703</v>
      </c>
      <c r="AZ229" s="2">
        <v>746</v>
      </c>
      <c r="BA229" s="2">
        <v>758</v>
      </c>
      <c r="BB229" s="2">
        <v>764</v>
      </c>
      <c r="BC229" s="2">
        <v>790</v>
      </c>
      <c r="BD229" s="2">
        <v>798</v>
      </c>
      <c r="BE229" s="2">
        <v>826</v>
      </c>
      <c r="BF229" s="2">
        <v>802</v>
      </c>
      <c r="BG229" s="2">
        <v>828</v>
      </c>
      <c r="BH229" s="2">
        <v>856</v>
      </c>
      <c r="BI229" s="2">
        <v>896</v>
      </c>
      <c r="BJ229" s="2">
        <v>924</v>
      </c>
      <c r="BK229" s="2">
        <v>986</v>
      </c>
      <c r="BL229" s="2">
        <v>1227</v>
      </c>
      <c r="BM229" s="2">
        <v>1260</v>
      </c>
      <c r="BN229" s="2">
        <v>1344</v>
      </c>
      <c r="BO229" s="2">
        <v>1268</v>
      </c>
      <c r="BP229" s="2">
        <v>1165</v>
      </c>
      <c r="BQ229" s="2">
        <v>1157</v>
      </c>
      <c r="BR229" s="2">
        <v>1115</v>
      </c>
      <c r="BS229" s="2">
        <v>1139</v>
      </c>
      <c r="BT229" s="2">
        <v>1165</v>
      </c>
      <c r="BU229" s="2">
        <v>1162</v>
      </c>
      <c r="BV229" s="2">
        <v>1155</v>
      </c>
      <c r="BW229" s="2">
        <v>1165</v>
      </c>
      <c r="BX229" s="2">
        <v>1184</v>
      </c>
      <c r="BY229" s="2">
        <v>1200</v>
      </c>
      <c r="BZ229" s="2">
        <v>1200</v>
      </c>
      <c r="CA229" s="2">
        <v>1179</v>
      </c>
      <c r="CB229" s="2">
        <v>1189</v>
      </c>
      <c r="CC229" s="2">
        <v>1187</v>
      </c>
      <c r="CD229" s="2">
        <v>1158</v>
      </c>
      <c r="CE229" s="2">
        <v>1122</v>
      </c>
      <c r="CF229" s="2">
        <v>1147</v>
      </c>
      <c r="CG229" s="2">
        <v>1159</v>
      </c>
      <c r="CH229" s="2">
        <v>1142</v>
      </c>
      <c r="CI229" s="2">
        <v>1061</v>
      </c>
      <c r="CJ229" s="2">
        <v>1052</v>
      </c>
      <c r="CK229" s="2">
        <v>1030</v>
      </c>
      <c r="CL229" s="2">
        <v>1051</v>
      </c>
      <c r="CM229" s="2">
        <v>1031</v>
      </c>
      <c r="CN229" s="2">
        <v>1029</v>
      </c>
      <c r="CO229" s="2">
        <v>1040</v>
      </c>
      <c r="CP229" s="2">
        <v>1113</v>
      </c>
      <c r="CQ229" s="2">
        <v>1219</v>
      </c>
      <c r="CR229" s="2">
        <v>1094</v>
      </c>
      <c r="CS229" s="2">
        <v>1022</v>
      </c>
      <c r="CT229" s="2">
        <v>991</v>
      </c>
      <c r="CU229" s="2">
        <v>1110</v>
      </c>
      <c r="CV229" s="2">
        <v>1098</v>
      </c>
      <c r="CW229" s="2">
        <v>1092</v>
      </c>
      <c r="CX229" s="2">
        <v>1082</v>
      </c>
      <c r="CY229" s="2">
        <v>1116</v>
      </c>
      <c r="CZ229" s="2">
        <v>1188</v>
      </c>
      <c r="DA229" s="2">
        <v>1227</v>
      </c>
      <c r="DB229" s="2">
        <v>1173</v>
      </c>
      <c r="DC229" s="2">
        <v>1148</v>
      </c>
      <c r="DD229" s="2">
        <v>1253</v>
      </c>
      <c r="DE229" s="2">
        <v>1236</v>
      </c>
      <c r="DF229" s="2">
        <v>1232</v>
      </c>
      <c r="DG229" s="2">
        <v>1260</v>
      </c>
      <c r="DH229" s="2">
        <v>1230</v>
      </c>
      <c r="DI229" s="2">
        <v>1273</v>
      </c>
      <c r="DJ229" s="2">
        <v>1208</v>
      </c>
      <c r="DK229" s="2">
        <v>1253</v>
      </c>
      <c r="DL229" s="2">
        <v>1404</v>
      </c>
      <c r="DM229" s="2">
        <v>1480</v>
      </c>
      <c r="DN229" s="2">
        <v>1491</v>
      </c>
      <c r="DO229" s="2">
        <v>1269</v>
      </c>
      <c r="DP229" s="2">
        <v>1342</v>
      </c>
      <c r="DQ229" s="2">
        <v>1042</v>
      </c>
      <c r="DR229" s="2">
        <v>951</v>
      </c>
      <c r="DS229" s="2">
        <v>955</v>
      </c>
      <c r="DT229" s="2">
        <v>937</v>
      </c>
      <c r="DU229" s="2">
        <v>914</v>
      </c>
      <c r="DV229" s="2">
        <v>898</v>
      </c>
      <c r="DW229" s="2">
        <v>904</v>
      </c>
      <c r="DX229" s="2">
        <v>864</v>
      </c>
      <c r="DY229" s="2">
        <v>847</v>
      </c>
      <c r="DZ229" s="2">
        <v>847</v>
      </c>
      <c r="EA229" s="2">
        <v>818</v>
      </c>
      <c r="EB229" s="2">
        <v>819</v>
      </c>
      <c r="EC229" s="2">
        <v>846</v>
      </c>
      <c r="ED229" s="2">
        <v>860</v>
      </c>
      <c r="EE229" s="2">
        <v>891</v>
      </c>
      <c r="EF229" s="2">
        <v>900</v>
      </c>
      <c r="EG229" s="2">
        <v>893</v>
      </c>
      <c r="EH229" s="2">
        <v>874</v>
      </c>
      <c r="EI229" s="2">
        <v>932</v>
      </c>
      <c r="EJ229" s="2">
        <v>925</v>
      </c>
      <c r="EK229" s="2">
        <v>963</v>
      </c>
      <c r="EL229" s="2">
        <v>913</v>
      </c>
      <c r="EM229" s="2">
        <v>818</v>
      </c>
      <c r="EN229" s="2">
        <v>788</v>
      </c>
      <c r="EO229" s="2">
        <v>775</v>
      </c>
      <c r="EP229" s="2">
        <v>774</v>
      </c>
      <c r="EQ229" s="2">
        <v>770</v>
      </c>
      <c r="ER229" s="2">
        <v>750</v>
      </c>
      <c r="ES229" s="2">
        <v>735</v>
      </c>
      <c r="ET229" s="2">
        <v>729</v>
      </c>
      <c r="EU229" s="2">
        <v>721</v>
      </c>
      <c r="EV229" s="2">
        <v>724</v>
      </c>
      <c r="EW229" s="2">
        <v>724</v>
      </c>
      <c r="EX229" s="2">
        <v>721</v>
      </c>
      <c r="EY229" s="2">
        <v>730</v>
      </c>
      <c r="EZ229" s="2">
        <v>723</v>
      </c>
      <c r="FA229" s="2">
        <v>710</v>
      </c>
      <c r="FB229" s="2">
        <v>700</v>
      </c>
      <c r="FC229" s="2">
        <v>699</v>
      </c>
      <c r="FD229" s="2">
        <v>720</v>
      </c>
      <c r="FE229" s="2">
        <v>724</v>
      </c>
      <c r="FF229" s="2">
        <v>697</v>
      </c>
      <c r="FG229" s="2">
        <v>728</v>
      </c>
      <c r="FH229" s="2">
        <v>755</v>
      </c>
      <c r="FI229" s="2">
        <v>755</v>
      </c>
      <c r="FJ229" s="2">
        <v>743</v>
      </c>
      <c r="FK229" s="2">
        <v>751</v>
      </c>
      <c r="FL229" s="2">
        <v>755</v>
      </c>
      <c r="FM229" s="2">
        <v>731</v>
      </c>
      <c r="FN229" s="2">
        <v>756</v>
      </c>
      <c r="FO229" s="2">
        <v>773</v>
      </c>
      <c r="FP229" s="2">
        <v>774</v>
      </c>
      <c r="FQ229" s="2">
        <v>733</v>
      </c>
      <c r="FR229" s="2">
        <v>712</v>
      </c>
      <c r="FS229" s="2">
        <v>752</v>
      </c>
      <c r="FT229" s="2">
        <v>773</v>
      </c>
      <c r="FU229" s="2">
        <v>824</v>
      </c>
      <c r="FV229" s="2">
        <v>820</v>
      </c>
      <c r="FW229" s="2">
        <v>854</v>
      </c>
      <c r="FX229" s="2">
        <v>874</v>
      </c>
      <c r="FY229" s="2">
        <v>912</v>
      </c>
      <c r="FZ229" s="2">
        <v>789</v>
      </c>
      <c r="GA229" s="2">
        <v>790</v>
      </c>
      <c r="GB229" s="2">
        <v>765</v>
      </c>
      <c r="GC229" s="2">
        <v>777</v>
      </c>
      <c r="GD229" s="2">
        <v>755</v>
      </c>
      <c r="GE229" s="2">
        <v>784</v>
      </c>
      <c r="GF229" s="2">
        <v>777</v>
      </c>
      <c r="GG229" s="2">
        <v>785</v>
      </c>
      <c r="GH229" s="2">
        <v>763</v>
      </c>
      <c r="GI229" s="2">
        <v>734</v>
      </c>
      <c r="GJ229" s="2">
        <v>718</v>
      </c>
      <c r="GK229" s="2">
        <v>729</v>
      </c>
      <c r="GL229" s="2">
        <v>739</v>
      </c>
      <c r="GM229" s="2">
        <v>721</v>
      </c>
      <c r="GN229" s="2">
        <v>719</v>
      </c>
      <c r="GO229" s="2">
        <v>721</v>
      </c>
      <c r="GP229" s="2">
        <v>715</v>
      </c>
      <c r="GQ229" s="2">
        <v>713</v>
      </c>
      <c r="GR229" s="2">
        <v>703</v>
      </c>
      <c r="GS229" s="2">
        <v>705</v>
      </c>
      <c r="GT229" s="2">
        <v>691</v>
      </c>
      <c r="GU229" s="2">
        <v>702</v>
      </c>
      <c r="GV229" s="2">
        <v>717</v>
      </c>
      <c r="GW229" s="2">
        <v>713</v>
      </c>
      <c r="GX229" s="2">
        <v>715</v>
      </c>
      <c r="GY229" s="2">
        <v>713</v>
      </c>
      <c r="GZ229" s="2">
        <v>710</v>
      </c>
      <c r="HA229" s="2">
        <v>683</v>
      </c>
      <c r="HB229" s="2">
        <v>678</v>
      </c>
      <c r="HC229" s="2">
        <v>705</v>
      </c>
      <c r="HD229" s="2">
        <v>731</v>
      </c>
      <c r="HE229" s="2">
        <v>757</v>
      </c>
      <c r="HF229" s="2">
        <v>764</v>
      </c>
      <c r="HG229" s="2">
        <v>782</v>
      </c>
      <c r="HH229" s="2">
        <v>817</v>
      </c>
      <c r="HI229" s="2">
        <v>847</v>
      </c>
      <c r="HJ229" s="2">
        <v>862</v>
      </c>
      <c r="HK229" s="2">
        <v>867</v>
      </c>
      <c r="HL229" s="2">
        <v>865</v>
      </c>
      <c r="HM229" s="2">
        <v>853</v>
      </c>
      <c r="HN229" s="2">
        <v>878</v>
      </c>
      <c r="HO229" s="2">
        <v>880</v>
      </c>
      <c r="HP229" s="2">
        <v>839</v>
      </c>
      <c r="HQ229" s="2">
        <v>847</v>
      </c>
      <c r="HR229" s="2">
        <v>850</v>
      </c>
      <c r="HS229" s="2">
        <v>866</v>
      </c>
      <c r="HT229" s="2">
        <v>858</v>
      </c>
      <c r="HU229" s="2">
        <v>843</v>
      </c>
      <c r="HV229" s="2">
        <v>909</v>
      </c>
      <c r="HW229" s="2">
        <v>906</v>
      </c>
      <c r="HX229" s="2">
        <v>894</v>
      </c>
      <c r="HY229" s="2">
        <v>873</v>
      </c>
      <c r="HZ229" s="2">
        <v>902</v>
      </c>
      <c r="IA229" s="2">
        <v>1024</v>
      </c>
      <c r="IB229" s="2">
        <v>905</v>
      </c>
      <c r="IC229" s="2">
        <v>884</v>
      </c>
      <c r="ID229" s="2">
        <v>901</v>
      </c>
      <c r="IE229" s="2">
        <v>864</v>
      </c>
      <c r="IF229" s="2">
        <v>779</v>
      </c>
      <c r="IG229" s="2">
        <v>767</v>
      </c>
      <c r="IH229" s="2">
        <v>757</v>
      </c>
      <c r="II229" s="2">
        <v>862</v>
      </c>
      <c r="IJ229" s="2">
        <v>791</v>
      </c>
      <c r="IK229" s="2">
        <v>691</v>
      </c>
      <c r="IL229" s="2">
        <v>611</v>
      </c>
      <c r="IM229" s="2">
        <v>631</v>
      </c>
      <c r="IN229" s="2">
        <v>617</v>
      </c>
      <c r="IO229" s="2">
        <v>601</v>
      </c>
      <c r="IP229" s="2">
        <v>587</v>
      </c>
      <c r="IQ229" s="2">
        <v>579</v>
      </c>
      <c r="IR229" s="2">
        <v>576</v>
      </c>
      <c r="IS229" s="2">
        <v>573</v>
      </c>
      <c r="IT229" s="2">
        <v>595</v>
      </c>
    </row>
    <row r="230" spans="1:254">
      <c r="A230" s="62" t="s">
        <v>443</v>
      </c>
      <c r="B230" s="1" t="inlineStr">
        <is>
          <t>ＦＯＯＤ＆ＬＩＦＥＣＯＭＰＡＮ</t>
        </is>
      </c>
      <c r="C230" s="1">
        <v>6039</v>
      </c>
      <c r="E230" s="2">
        <v>6062</v>
      </c>
      <c r="F230" s="2">
        <v>5923</v>
      </c>
      <c r="G230" s="2">
        <v>5670</v>
      </c>
      <c r="H230" s="2">
        <v>5615</v>
      </c>
      <c r="I230" s="2">
        <v>5702</v>
      </c>
      <c r="J230" s="2">
        <v>5880</v>
      </c>
      <c r="K230" s="2">
        <v>5893</v>
      </c>
      <c r="L230" s="2">
        <v>5757</v>
      </c>
      <c r="M230" s="2">
        <v>5661</v>
      </c>
      <c r="N230" s="2">
        <v>5500</v>
      </c>
      <c r="O230" s="2">
        <v>5505</v>
      </c>
      <c r="P230" s="2">
        <v>5465</v>
      </c>
      <c r="Q230" s="2">
        <v>5450</v>
      </c>
      <c r="R230" s="2">
        <v>5578</v>
      </c>
      <c r="S230" s="2">
        <v>5459</v>
      </c>
      <c r="T230" s="2">
        <v>5327</v>
      </c>
      <c r="U230" s="2">
        <v>5302</v>
      </c>
      <c r="V230" s="2">
        <v>5122</v>
      </c>
      <c r="W230" s="2">
        <v>4905</v>
      </c>
      <c r="X230" s="2">
        <v>4869</v>
      </c>
      <c r="Y230" s="2">
        <v>4986</v>
      </c>
      <c r="Z230" s="2">
        <v>4853</v>
      </c>
      <c r="AA230" s="2">
        <v>4694</v>
      </c>
      <c r="AB230" s="2">
        <v>4842</v>
      </c>
      <c r="AC230" s="2">
        <v>4928</v>
      </c>
      <c r="AD230" s="2">
        <v>4858</v>
      </c>
      <c r="AE230" s="2">
        <v>5091</v>
      </c>
      <c r="AF230" s="2">
        <v>5157</v>
      </c>
      <c r="AG230" s="2">
        <v>5035</v>
      </c>
      <c r="AH230" s="2">
        <v>4956.5</v>
      </c>
      <c r="AI230" s="2">
        <v>4884.5</v>
      </c>
      <c r="AJ230" s="2">
        <v>4805.5</v>
      </c>
      <c r="AK230" s="2">
        <v>4735.5</v>
      </c>
      <c r="AL230" s="2">
        <v>4833</v>
      </c>
      <c r="AM230" s="2">
        <v>4839.5</v>
      </c>
      <c r="AN230" s="2">
        <v>5262.5</v>
      </c>
      <c r="AO230" s="2">
        <v>5085</v>
      </c>
      <c r="AP230" s="2">
        <v>5087.5</v>
      </c>
      <c r="AQ230" s="2">
        <v>5015</v>
      </c>
      <c r="AR230" s="2">
        <v>5022.5</v>
      </c>
      <c r="AS230" s="2">
        <v>4987.5</v>
      </c>
      <c r="AT230" s="2">
        <v>4900</v>
      </c>
      <c r="AU230" s="2">
        <v>4963.5</v>
      </c>
      <c r="AV230" s="2">
        <v>5037.5</v>
      </c>
      <c r="AW230" s="2">
        <v>5135</v>
      </c>
      <c r="AX230" s="2">
        <v>5360</v>
      </c>
      <c r="AY230" s="2">
        <v>5257.5</v>
      </c>
      <c r="AZ230" s="2">
        <v>5397.5</v>
      </c>
      <c r="BA230" s="2">
        <v>5467.5</v>
      </c>
      <c r="BB230" s="2">
        <v>5240</v>
      </c>
      <c r="BC230" s="2">
        <v>5132.5</v>
      </c>
      <c r="BD230" s="2">
        <v>5285</v>
      </c>
      <c r="BE230" s="2">
        <v>5450</v>
      </c>
      <c r="BF230" s="2">
        <v>5460</v>
      </c>
      <c r="BG230" s="2">
        <v>5587.5</v>
      </c>
      <c r="BH230" s="2">
        <v>5437.5</v>
      </c>
      <c r="BI230" s="2">
        <v>5477.5</v>
      </c>
      <c r="BJ230" s="2">
        <v>5287.5</v>
      </c>
      <c r="BK230" s="2">
        <v>5420</v>
      </c>
      <c r="BL230" s="2">
        <v>5370</v>
      </c>
      <c r="BM230" s="2">
        <v>5487.5</v>
      </c>
      <c r="BN230" s="2">
        <v>5392.5</v>
      </c>
      <c r="BO230" s="2">
        <v>5335</v>
      </c>
      <c r="BP230" s="2">
        <v>5422.5</v>
      </c>
      <c r="BQ230" s="2">
        <v>4791</v>
      </c>
      <c r="BR230" s="2">
        <v>4649.5</v>
      </c>
      <c r="BS230" s="2">
        <v>4560</v>
      </c>
      <c r="BT230" s="2">
        <v>4547</v>
      </c>
      <c r="BU230" s="2">
        <v>4580.5</v>
      </c>
      <c r="BV230" s="2">
        <v>4612.5</v>
      </c>
      <c r="BW230" s="2">
        <v>4604.5</v>
      </c>
      <c r="BX230" s="2">
        <v>4656</v>
      </c>
      <c r="BY230" s="2">
        <v>4799.5</v>
      </c>
      <c r="BZ230" s="2">
        <v>4787.5</v>
      </c>
      <c r="CA230" s="2">
        <v>4775</v>
      </c>
      <c r="CB230" s="2">
        <v>4782</v>
      </c>
      <c r="CC230" s="2">
        <v>4884.5</v>
      </c>
      <c r="CD230" s="2">
        <v>4842</v>
      </c>
      <c r="CE230" s="2">
        <v>4798</v>
      </c>
      <c r="CF230" s="2">
        <v>4794</v>
      </c>
      <c r="CG230" s="2">
        <v>4826.5</v>
      </c>
      <c r="CH230" s="2">
        <v>4926.5</v>
      </c>
      <c r="CI230" s="2">
        <v>4874</v>
      </c>
      <c r="CJ230" s="2">
        <v>4892.5</v>
      </c>
      <c r="CK230" s="2">
        <v>4898.5</v>
      </c>
      <c r="CL230" s="2">
        <v>4956</v>
      </c>
      <c r="CM230" s="2">
        <v>4862.5</v>
      </c>
      <c r="CN230" s="2">
        <v>4749.5</v>
      </c>
      <c r="CO230" s="2">
        <v>4732.5</v>
      </c>
      <c r="CP230" s="2">
        <v>4946.5</v>
      </c>
      <c r="CQ230" s="2">
        <v>5002.5</v>
      </c>
      <c r="CR230" s="2">
        <v>5085</v>
      </c>
      <c r="CS230" s="2">
        <v>4970</v>
      </c>
      <c r="CT230" s="2">
        <v>4777.5</v>
      </c>
      <c r="CU230" s="2">
        <v>4867</v>
      </c>
      <c r="CV230" s="2">
        <v>4869.5</v>
      </c>
      <c r="CW230" s="2">
        <v>4865</v>
      </c>
      <c r="CX230" s="2">
        <v>4854</v>
      </c>
      <c r="CY230" s="2">
        <v>4874.5</v>
      </c>
      <c r="CZ230" s="2">
        <v>4800</v>
      </c>
      <c r="DA230" s="2">
        <v>4835.5</v>
      </c>
      <c r="DB230" s="2">
        <v>4693</v>
      </c>
      <c r="DC230" s="2">
        <v>4525</v>
      </c>
      <c r="DD230" s="2">
        <v>4679.5</v>
      </c>
      <c r="DE230" s="2">
        <v>5220</v>
      </c>
      <c r="DF230" s="2">
        <v>5010</v>
      </c>
      <c r="DG230" s="2">
        <v>5120</v>
      </c>
      <c r="DH230" s="2">
        <v>5125</v>
      </c>
      <c r="DI230" s="2">
        <v>5032.5</v>
      </c>
      <c r="DJ230" s="2">
        <v>4922</v>
      </c>
      <c r="DK230" s="2">
        <v>4859.5</v>
      </c>
      <c r="DL230" s="2">
        <v>4779</v>
      </c>
      <c r="DM230" s="2">
        <v>4742.5</v>
      </c>
      <c r="DN230" s="2">
        <v>4817</v>
      </c>
      <c r="DO230" s="2">
        <v>4774.5</v>
      </c>
      <c r="DP230" s="2">
        <v>4652.5</v>
      </c>
      <c r="DQ230" s="2">
        <v>4830</v>
      </c>
      <c r="DR230" s="2">
        <v>4838</v>
      </c>
      <c r="DS230" s="2">
        <v>4844</v>
      </c>
      <c r="DT230" s="2">
        <v>4692.5</v>
      </c>
      <c r="DU230" s="2">
        <v>4755</v>
      </c>
      <c r="DV230" s="2">
        <v>4735.5</v>
      </c>
      <c r="DW230" s="2">
        <v>4363.5</v>
      </c>
      <c r="DX230" s="2">
        <v>4184.5</v>
      </c>
      <c r="DY230" s="2">
        <v>4148.5</v>
      </c>
      <c r="DZ230" s="2">
        <v>4251.5</v>
      </c>
      <c r="EA230" s="2">
        <v>4259.5</v>
      </c>
      <c r="EB230" s="2">
        <v>4440.5</v>
      </c>
      <c r="EC230" s="2">
        <v>4532</v>
      </c>
      <c r="ED230" s="2">
        <v>4506</v>
      </c>
      <c r="EE230" s="2">
        <v>4507</v>
      </c>
      <c r="EF230" s="2">
        <v>4456.5</v>
      </c>
      <c r="EG230" s="2">
        <v>4412.5</v>
      </c>
      <c r="EH230" s="2">
        <v>4487.5</v>
      </c>
      <c r="EI230" s="2">
        <v>4569</v>
      </c>
      <c r="EJ230" s="2">
        <v>4268</v>
      </c>
      <c r="EK230" s="2">
        <v>4257</v>
      </c>
      <c r="EL230" s="2">
        <v>4402</v>
      </c>
      <c r="EM230" s="2">
        <v>4345</v>
      </c>
      <c r="EN230" s="2">
        <v>4483</v>
      </c>
      <c r="EO230" s="2">
        <v>4392.5</v>
      </c>
      <c r="EP230" s="2">
        <v>4404</v>
      </c>
      <c r="EQ230" s="2">
        <v>4289</v>
      </c>
      <c r="ER230" s="2">
        <v>4285</v>
      </c>
      <c r="ES230" s="2">
        <v>4166.5</v>
      </c>
      <c r="ET230" s="2">
        <v>3984</v>
      </c>
      <c r="EU230" s="2">
        <v>3991</v>
      </c>
      <c r="EV230" s="2">
        <v>3940.5</v>
      </c>
      <c r="EW230" s="2">
        <v>3892</v>
      </c>
      <c r="EX230" s="2">
        <v>3893</v>
      </c>
      <c r="EY230" s="2">
        <v>3854.5</v>
      </c>
      <c r="EZ230" s="2">
        <v>3865</v>
      </c>
      <c r="FA230" s="2">
        <v>3874.5</v>
      </c>
      <c r="FB230" s="2">
        <v>3807.5</v>
      </c>
      <c r="FC230" s="2">
        <v>3817.5</v>
      </c>
      <c r="FD230" s="2">
        <v>3906</v>
      </c>
      <c r="FE230" s="2">
        <v>3922.5</v>
      </c>
      <c r="FF230" s="2">
        <v>3840</v>
      </c>
      <c r="FG230" s="2">
        <v>3867</v>
      </c>
      <c r="FH230" s="2">
        <v>3830.5</v>
      </c>
      <c r="FI230" s="2">
        <v>3885.5</v>
      </c>
      <c r="FJ230" s="2">
        <v>3967.5</v>
      </c>
      <c r="FK230" s="2">
        <v>3897</v>
      </c>
      <c r="FL230" s="2">
        <v>3830</v>
      </c>
      <c r="FM230" s="2">
        <v>3761.5</v>
      </c>
      <c r="FN230" s="2">
        <v>3613.5</v>
      </c>
      <c r="FO230" s="2">
        <v>3665</v>
      </c>
      <c r="FP230" s="2">
        <v>3588</v>
      </c>
      <c r="FQ230" s="2">
        <v>3695</v>
      </c>
      <c r="FR230" s="2">
        <v>3642.5</v>
      </c>
      <c r="FS230" s="2">
        <v>3409.5</v>
      </c>
      <c r="FT230" s="2">
        <v>3432.5</v>
      </c>
      <c r="FU230" s="2">
        <v>3394</v>
      </c>
      <c r="FV230" s="2">
        <v>3424</v>
      </c>
      <c r="FW230" s="2">
        <v>3447</v>
      </c>
      <c r="FX230" s="2">
        <v>3545</v>
      </c>
      <c r="FY230" s="2">
        <v>4037.5</v>
      </c>
      <c r="FZ230" s="2">
        <v>4061.5</v>
      </c>
      <c r="GA230" s="2">
        <v>4024.5</v>
      </c>
      <c r="GB230" s="2">
        <v>4013.5</v>
      </c>
      <c r="GC230" s="2">
        <v>4006</v>
      </c>
      <c r="GD230" s="2">
        <v>4067.5</v>
      </c>
      <c r="GE230" s="2">
        <v>3949.5</v>
      </c>
      <c r="GF230" s="2">
        <v>3867</v>
      </c>
      <c r="GG230" s="2">
        <v>3802</v>
      </c>
      <c r="GH230" s="2">
        <v>3757.5</v>
      </c>
      <c r="GI230" s="2">
        <v>3655</v>
      </c>
      <c r="GJ230" s="2">
        <v>3641</v>
      </c>
      <c r="GK230" s="2">
        <v>3718</v>
      </c>
      <c r="GL230" s="2">
        <v>3741</v>
      </c>
      <c r="GM230" s="2">
        <v>3669.5</v>
      </c>
      <c r="GN230" s="2">
        <v>3734.5</v>
      </c>
      <c r="GO230" s="2">
        <v>3722</v>
      </c>
      <c r="GP230" s="2">
        <v>3546.5</v>
      </c>
      <c r="GQ230" s="2">
        <v>3523</v>
      </c>
      <c r="GR230" s="2">
        <v>3617.5</v>
      </c>
      <c r="GS230" s="2">
        <v>3565</v>
      </c>
      <c r="GT230" s="2">
        <v>3607</v>
      </c>
      <c r="GU230" s="2">
        <v>3589.5</v>
      </c>
      <c r="GV230" s="2">
        <v>3510</v>
      </c>
      <c r="GW230" s="2">
        <v>3510</v>
      </c>
      <c r="GX230" s="2">
        <v>3582</v>
      </c>
      <c r="GY230" s="2">
        <v>3589.5</v>
      </c>
      <c r="GZ230" s="2">
        <v>3626.5</v>
      </c>
      <c r="HA230" s="2">
        <v>3740</v>
      </c>
      <c r="HB230" s="2">
        <v>3887.5</v>
      </c>
      <c r="HC230" s="2">
        <v>3980</v>
      </c>
      <c r="HD230" s="2">
        <v>4032</v>
      </c>
      <c r="HE230" s="2">
        <v>4098.5</v>
      </c>
      <c r="HF230" s="2">
        <v>4133.5</v>
      </c>
      <c r="HG230" s="2">
        <v>4087.5</v>
      </c>
      <c r="HH230" s="2">
        <v>4085.5</v>
      </c>
      <c r="HI230" s="2">
        <v>4209.5</v>
      </c>
      <c r="HJ230" s="2">
        <v>4006</v>
      </c>
      <c r="HK230" s="2">
        <v>3964.5</v>
      </c>
      <c r="HL230" s="2">
        <v>3839.5</v>
      </c>
      <c r="HM230" s="2">
        <v>3903</v>
      </c>
      <c r="HN230" s="2">
        <v>3982</v>
      </c>
      <c r="HO230" s="2">
        <v>3925</v>
      </c>
      <c r="HP230" s="2">
        <v>4000.5</v>
      </c>
      <c r="HQ230" s="2">
        <v>4085</v>
      </c>
      <c r="HR230" s="2">
        <v>4119.5</v>
      </c>
      <c r="HS230" s="2">
        <v>3977.5</v>
      </c>
      <c r="HT230" s="2">
        <v>4053.5</v>
      </c>
      <c r="HU230" s="2">
        <v>4113.5</v>
      </c>
      <c r="HV230" s="2">
        <v>4235</v>
      </c>
      <c r="HW230" s="2">
        <v>4425</v>
      </c>
      <c r="HX230" s="2">
        <v>4268.5</v>
      </c>
      <c r="HY230" s="2">
        <v>4224</v>
      </c>
      <c r="HZ230" s="2">
        <v>4260</v>
      </c>
      <c r="IA230" s="2">
        <v>4301</v>
      </c>
      <c r="IB230" s="2">
        <v>4355</v>
      </c>
      <c r="IC230" s="2">
        <v>4276.5</v>
      </c>
      <c r="ID230" s="2">
        <v>4309</v>
      </c>
      <c r="IE230" s="2">
        <v>4350</v>
      </c>
      <c r="IF230" s="2">
        <v>4441.5</v>
      </c>
      <c r="IG230" s="2">
        <v>4362</v>
      </c>
      <c r="IH230" s="2">
        <v>4230</v>
      </c>
      <c r="II230" s="2">
        <v>4224.5</v>
      </c>
      <c r="IJ230" s="2">
        <v>4293</v>
      </c>
      <c r="IK230" s="2">
        <v>4017.5</v>
      </c>
      <c r="IL230" s="2">
        <v>4035</v>
      </c>
      <c r="IM230" s="2">
        <v>4082</v>
      </c>
      <c r="IN230" s="2">
        <v>4129</v>
      </c>
      <c r="IO230" s="2">
        <v>4004.5</v>
      </c>
      <c r="IP230" s="2">
        <v>3867.5</v>
      </c>
      <c r="IQ230" s="2">
        <v>3823.5</v>
      </c>
      <c r="IR230" s="2">
        <v>3833.5</v>
      </c>
      <c r="IS230" s="2">
        <v>3757.5</v>
      </c>
      <c r="IT230" s="2">
        <v>3639.5</v>
      </c>
    </row>
    <row r="231" spans="1:254">
      <c r="A231" s="62" t="s">
        <v>444</v>
      </c>
      <c r="B231" s="1" t="inlineStr">
        <is>
          <t>ＩＨＩ</t>
        </is>
      </c>
      <c r="C231" s="1">
        <v>2738</v>
      </c>
      <c r="E231" s="2">
        <v>2754.5</v>
      </c>
      <c r="F231" s="2">
        <v>2965</v>
      </c>
      <c r="G231" s="2">
        <v>2922.5</v>
      </c>
      <c r="H231" s="2">
        <v>2804.5</v>
      </c>
      <c r="I231" s="2">
        <v>2914</v>
      </c>
      <c r="J231" s="2">
        <v>2798</v>
      </c>
      <c r="K231" s="2">
        <v>2805.5</v>
      </c>
      <c r="L231" s="2">
        <v>2855</v>
      </c>
      <c r="M231" s="2">
        <v>2925</v>
      </c>
      <c r="N231" s="2">
        <v>2963</v>
      </c>
      <c r="O231" s="2">
        <v>2927</v>
      </c>
      <c r="P231" s="2">
        <v>2831</v>
      </c>
      <c r="Q231" s="2">
        <v>2834.5</v>
      </c>
      <c r="R231" s="2">
        <v>2860</v>
      </c>
      <c r="S231" s="2">
        <v>2866.5</v>
      </c>
      <c r="T231" s="2">
        <v>2839.5</v>
      </c>
      <c r="U231" s="2">
        <v>2838.5</v>
      </c>
      <c r="V231" s="2">
        <v>2873</v>
      </c>
      <c r="W231" s="2">
        <v>2852</v>
      </c>
      <c r="X231" s="2">
        <v>2878</v>
      </c>
      <c r="Y231" s="2">
        <v>2978</v>
      </c>
      <c r="Z231" s="2">
        <v>3150</v>
      </c>
      <c r="AA231" s="2">
        <v>3075</v>
      </c>
      <c r="AB231" s="2">
        <v>2879</v>
      </c>
      <c r="AC231" s="2">
        <v>2824</v>
      </c>
      <c r="AD231" s="2">
        <v>2759.5</v>
      </c>
      <c r="AE231" s="2">
        <v>2731.5</v>
      </c>
      <c r="AF231" s="2">
        <v>2760</v>
      </c>
      <c r="AG231" s="2">
        <v>2717.5</v>
      </c>
      <c r="AH231" s="2">
        <v>2839</v>
      </c>
      <c r="AI231" s="2">
        <v>2848</v>
      </c>
      <c r="AJ231" s="2">
        <v>2855</v>
      </c>
      <c r="AK231" s="2">
        <v>2864.5</v>
      </c>
      <c r="AL231" s="2">
        <v>2935</v>
      </c>
      <c r="AM231" s="2">
        <v>3025</v>
      </c>
      <c r="AN231" s="2">
        <v>2958.5</v>
      </c>
      <c r="AO231" s="2">
        <v>2907.5</v>
      </c>
      <c r="AP231" s="2">
        <v>2729</v>
      </c>
      <c r="AQ231" s="2">
        <v>2455</v>
      </c>
      <c r="AR231" s="2">
        <v>2375</v>
      </c>
      <c r="AS231" s="2">
        <v>2514</v>
      </c>
      <c r="AT231" s="2">
        <v>2551.5</v>
      </c>
      <c r="AU231" s="2">
        <v>2552.5</v>
      </c>
      <c r="AV231" s="2">
        <v>2635.5</v>
      </c>
      <c r="AW231" s="2">
        <v>2608.5</v>
      </c>
      <c r="AX231" s="2">
        <v>2571.5</v>
      </c>
      <c r="AY231" s="2">
        <v>2640</v>
      </c>
      <c r="AZ231" s="2">
        <v>2755</v>
      </c>
      <c r="BA231" s="2">
        <v>2822.5</v>
      </c>
      <c r="BB231" s="2">
        <v>2835</v>
      </c>
      <c r="BC231" s="2">
        <v>2978</v>
      </c>
      <c r="BD231" s="2">
        <v>3098</v>
      </c>
      <c r="BE231" s="2">
        <v>2846</v>
      </c>
      <c r="BF231" s="2">
        <v>2859</v>
      </c>
      <c r="BG231" s="2">
        <v>2722</v>
      </c>
      <c r="BH231" s="2">
        <v>2592.5</v>
      </c>
      <c r="BI231" s="2">
        <v>2693.5</v>
      </c>
      <c r="BJ231" s="2">
        <v>2761</v>
      </c>
      <c r="BK231" s="2">
        <v>2734.5</v>
      </c>
      <c r="BL231" s="2">
        <v>2750.5</v>
      </c>
      <c r="BM231" s="2">
        <v>2852</v>
      </c>
      <c r="BN231" s="2">
        <v>2899.5</v>
      </c>
      <c r="BO231" s="2">
        <v>2958</v>
      </c>
      <c r="BP231" s="2">
        <v>3323</v>
      </c>
      <c r="BQ231" s="2">
        <v>3068</v>
      </c>
      <c r="BR231" s="2">
        <v>2920</v>
      </c>
      <c r="BS231" s="2">
        <v>2988</v>
      </c>
      <c r="BT231" s="2">
        <v>3020</v>
      </c>
      <c r="BU231" s="2">
        <v>2941</v>
      </c>
      <c r="BV231" s="2">
        <v>3075</v>
      </c>
      <c r="BW231" s="2">
        <v>3108</v>
      </c>
      <c r="BX231" s="2">
        <v>3069</v>
      </c>
      <c r="BY231" s="2">
        <v>3137</v>
      </c>
      <c r="BZ231" s="2">
        <v>3183</v>
      </c>
      <c r="CA231" s="2">
        <v>3186</v>
      </c>
      <c r="CB231" s="2">
        <v>3227</v>
      </c>
      <c r="CC231" s="2">
        <v>3311</v>
      </c>
      <c r="CD231" s="2">
        <v>3356</v>
      </c>
      <c r="CE231" s="2">
        <v>3414</v>
      </c>
      <c r="CF231" s="2">
        <v>3375</v>
      </c>
      <c r="CG231" s="2">
        <v>3475</v>
      </c>
      <c r="CH231" s="2">
        <v>3494</v>
      </c>
      <c r="CI231" s="2">
        <v>3425</v>
      </c>
      <c r="CJ231" s="2">
        <v>3450</v>
      </c>
      <c r="CK231" s="2">
        <v>3510</v>
      </c>
      <c r="CL231" s="2">
        <v>3539</v>
      </c>
      <c r="CM231" s="2">
        <v>3330</v>
      </c>
      <c r="CN231" s="2">
        <v>3253</v>
      </c>
      <c r="CO231" s="2">
        <v>3332</v>
      </c>
      <c r="CP231" s="2">
        <v>3500</v>
      </c>
      <c r="CQ231" s="2">
        <v>3604</v>
      </c>
      <c r="CR231" s="2">
        <v>3568</v>
      </c>
      <c r="CS231" s="2">
        <v>3572</v>
      </c>
      <c r="CT231" s="2">
        <v>3669</v>
      </c>
      <c r="CU231" s="2">
        <v>3902</v>
      </c>
      <c r="CV231" s="2">
        <v>3930</v>
      </c>
      <c r="CW231" s="2">
        <v>3888</v>
      </c>
      <c r="CX231" s="2">
        <v>3786</v>
      </c>
      <c r="CY231" s="2">
        <v>3763</v>
      </c>
      <c r="CZ231" s="2">
        <v>3916</v>
      </c>
      <c r="DA231" s="2">
        <v>3920</v>
      </c>
      <c r="DB231" s="2">
        <v>3972</v>
      </c>
      <c r="DC231" s="2">
        <v>3780</v>
      </c>
      <c r="DD231" s="2">
        <v>3884</v>
      </c>
      <c r="DE231" s="2">
        <v>4095</v>
      </c>
      <c r="DF231" s="2">
        <v>4067</v>
      </c>
      <c r="DG231" s="2">
        <v>4540</v>
      </c>
      <c r="DH231" s="2">
        <v>4439</v>
      </c>
      <c r="DI231" s="2">
        <v>4333</v>
      </c>
      <c r="DJ231" s="2">
        <v>4189</v>
      </c>
      <c r="DK231" s="2">
        <v>4150</v>
      </c>
      <c r="DL231" s="2">
        <v>4469</v>
      </c>
      <c r="DM231" s="2">
        <v>4396</v>
      </c>
      <c r="DN231" s="2">
        <v>4175</v>
      </c>
      <c r="DO231" s="2">
        <v>4113</v>
      </c>
      <c r="DP231" s="2">
        <v>4090</v>
      </c>
      <c r="DQ231" s="2">
        <v>4236</v>
      </c>
      <c r="DR231" s="2">
        <v>4257</v>
      </c>
      <c r="DS231" s="2">
        <v>4318</v>
      </c>
      <c r="DT231" s="2">
        <v>4698</v>
      </c>
      <c r="DU231" s="2">
        <v>4288</v>
      </c>
      <c r="DV231" s="2">
        <v>3959</v>
      </c>
      <c r="DW231" s="2">
        <v>3820</v>
      </c>
      <c r="DX231" s="2">
        <v>3805</v>
      </c>
      <c r="DY231" s="2">
        <v>3688</v>
      </c>
      <c r="DZ231" s="2">
        <v>3671</v>
      </c>
      <c r="EA231" s="2">
        <v>3607</v>
      </c>
      <c r="EB231" s="2">
        <v>3645</v>
      </c>
      <c r="EC231" s="2">
        <v>3530</v>
      </c>
      <c r="ED231" s="2">
        <v>3591</v>
      </c>
      <c r="EE231" s="2">
        <v>3623</v>
      </c>
      <c r="EF231" s="2">
        <v>3680</v>
      </c>
      <c r="EG231" s="2">
        <v>3736</v>
      </c>
      <c r="EH231" s="2">
        <v>3765</v>
      </c>
      <c r="EI231" s="2">
        <v>3709</v>
      </c>
      <c r="EJ231" s="2">
        <v>3542</v>
      </c>
      <c r="EK231" s="2">
        <v>3514</v>
      </c>
      <c r="EL231" s="2">
        <v>3507</v>
      </c>
      <c r="EM231" s="2">
        <v>3560</v>
      </c>
      <c r="EN231" s="2">
        <v>3440</v>
      </c>
      <c r="EO231" s="2">
        <v>3244</v>
      </c>
      <c r="EP231" s="2">
        <v>3229</v>
      </c>
      <c r="EQ231" s="2">
        <v>3142</v>
      </c>
      <c r="ER231" s="2">
        <v>3158</v>
      </c>
      <c r="ES231" s="2">
        <v>3025</v>
      </c>
      <c r="ET231" s="2">
        <v>2793.5</v>
      </c>
      <c r="EU231" s="2">
        <v>2819</v>
      </c>
      <c r="EV231" s="2">
        <v>2834</v>
      </c>
      <c r="EW231" s="2">
        <v>2816</v>
      </c>
      <c r="EX231" s="2">
        <v>2854.5</v>
      </c>
      <c r="EY231" s="2">
        <v>2843.5</v>
      </c>
      <c r="EZ231" s="2">
        <v>2842</v>
      </c>
      <c r="FA231" s="2">
        <v>2858</v>
      </c>
      <c r="FB231" s="2">
        <v>2805</v>
      </c>
      <c r="FC231" s="2">
        <v>2892</v>
      </c>
      <c r="FD231" s="2">
        <v>2941</v>
      </c>
      <c r="FE231" s="2">
        <v>2957</v>
      </c>
      <c r="FF231" s="2">
        <v>2954.5</v>
      </c>
      <c r="FG231" s="2">
        <v>2989.5</v>
      </c>
      <c r="FH231" s="2">
        <v>3078</v>
      </c>
      <c r="FI231" s="2">
        <v>3080</v>
      </c>
      <c r="FJ231" s="2">
        <v>3061</v>
      </c>
      <c r="FK231" s="2">
        <v>3045</v>
      </c>
      <c r="FL231" s="2">
        <v>2967</v>
      </c>
      <c r="FM231" s="2">
        <v>2934</v>
      </c>
      <c r="FN231" s="2">
        <v>2868</v>
      </c>
      <c r="FO231" s="2">
        <v>2780.5</v>
      </c>
      <c r="FP231" s="2">
        <v>2799</v>
      </c>
      <c r="FQ231" s="2">
        <v>2819.5</v>
      </c>
      <c r="FR231" s="2">
        <v>2767</v>
      </c>
      <c r="FS231" s="2">
        <v>2704</v>
      </c>
      <c r="FT231" s="2">
        <v>2718</v>
      </c>
      <c r="FU231" s="2">
        <v>2863.5</v>
      </c>
      <c r="FV231" s="2">
        <v>2754.5</v>
      </c>
      <c r="FW231" s="2">
        <v>2941</v>
      </c>
      <c r="FX231" s="2">
        <v>3004</v>
      </c>
      <c r="FY231" s="2">
        <v>2936</v>
      </c>
      <c r="FZ231" s="2">
        <v>2959.5</v>
      </c>
      <c r="GA231" s="2">
        <v>2940</v>
      </c>
      <c r="GB231" s="2">
        <v>2990</v>
      </c>
      <c r="GC231" s="2">
        <v>3078</v>
      </c>
      <c r="GD231" s="2">
        <v>3092</v>
      </c>
      <c r="GE231" s="2">
        <v>3185</v>
      </c>
      <c r="GF231" s="2">
        <v>3150</v>
      </c>
      <c r="GG231" s="2">
        <v>3249</v>
      </c>
      <c r="GH231" s="2">
        <v>3233</v>
      </c>
      <c r="GI231" s="2">
        <v>3216</v>
      </c>
      <c r="GJ231" s="2">
        <v>3186</v>
      </c>
      <c r="GK231" s="2">
        <v>3268</v>
      </c>
      <c r="GL231" s="2">
        <v>3235</v>
      </c>
      <c r="GM231" s="2">
        <v>3146</v>
      </c>
      <c r="GN231" s="2">
        <v>3153</v>
      </c>
      <c r="GO231" s="2">
        <v>3035</v>
      </c>
      <c r="GP231" s="2">
        <v>2928</v>
      </c>
      <c r="GQ231" s="2">
        <v>2886.5</v>
      </c>
      <c r="GR231" s="2">
        <v>2824.5</v>
      </c>
      <c r="GS231" s="2">
        <v>2957</v>
      </c>
      <c r="GT231" s="2">
        <v>2898</v>
      </c>
      <c r="GU231" s="2">
        <v>2870</v>
      </c>
      <c r="GV231" s="2">
        <v>2977.5</v>
      </c>
      <c r="GW231" s="2">
        <v>3160</v>
      </c>
      <c r="GX231" s="2">
        <v>3129</v>
      </c>
      <c r="GY231" s="2">
        <v>3022</v>
      </c>
      <c r="GZ231" s="2">
        <v>2949.5</v>
      </c>
      <c r="HA231" s="2">
        <v>2590</v>
      </c>
      <c r="HB231" s="2">
        <v>2607</v>
      </c>
      <c r="HC231" s="2">
        <v>2682</v>
      </c>
      <c r="HD231" s="2">
        <v>2821.5</v>
      </c>
      <c r="HE231" s="2">
        <v>2656.5</v>
      </c>
      <c r="HF231" s="2">
        <v>2527.1428000000001</v>
      </c>
      <c r="HG231" s="2">
        <v>2580.7141999999999</v>
      </c>
      <c r="HH231" s="2">
        <v>2530</v>
      </c>
      <c r="HI231" s="2">
        <v>2380</v>
      </c>
      <c r="HJ231" s="2">
        <v>2315</v>
      </c>
      <c r="HK231" s="2">
        <v>2263.5713999999998</v>
      </c>
      <c r="HL231" s="2">
        <v>2328.5713999999998</v>
      </c>
      <c r="HM231" s="2">
        <v>2390.7141999999999</v>
      </c>
      <c r="HN231" s="2">
        <v>2347.1428000000001</v>
      </c>
      <c r="HO231" s="2">
        <v>2310.7141999999999</v>
      </c>
      <c r="HP231" s="2">
        <v>2301.4285</v>
      </c>
      <c r="HQ231" s="2">
        <v>2356.4285</v>
      </c>
      <c r="HR231" s="2">
        <v>2265.7141999999999</v>
      </c>
      <c r="HS231" s="2">
        <v>2184.2856999999999</v>
      </c>
      <c r="HT231" s="2">
        <v>2182.8571000000002</v>
      </c>
      <c r="HU231" s="2">
        <v>2145</v>
      </c>
      <c r="HV231" s="2">
        <v>2182.1428000000001</v>
      </c>
      <c r="HW231" s="2">
        <v>2225.7141999999999</v>
      </c>
      <c r="HX231" s="2">
        <v>2225.7141999999999</v>
      </c>
      <c r="HY231" s="2">
        <v>2217.1428000000001</v>
      </c>
      <c r="HZ231" s="2">
        <v>2243.5713999999998</v>
      </c>
      <c r="IA231" s="2">
        <v>2256.4285</v>
      </c>
      <c r="IB231" s="2">
        <v>2292.8571000000002</v>
      </c>
      <c r="IC231" s="2">
        <v>2262.8571000000002</v>
      </c>
      <c r="ID231" s="2">
        <v>2315.7141999999999</v>
      </c>
      <c r="IE231" s="2">
        <v>2283.5713999999998</v>
      </c>
      <c r="IF231" s="2">
        <v>2448.5713999999998</v>
      </c>
      <c r="IG231" s="2">
        <v>2482.1428000000001</v>
      </c>
      <c r="IH231" s="2">
        <v>2415.7141999999999</v>
      </c>
      <c r="II231" s="2">
        <v>2414.2856999999999</v>
      </c>
      <c r="IJ231" s="2">
        <v>2503.5713999999998</v>
      </c>
      <c r="IK231" s="2">
        <v>2464.2856999999999</v>
      </c>
      <c r="IL231" s="2">
        <v>2471.4285</v>
      </c>
      <c r="IM231" s="2">
        <v>2458.5713999999998</v>
      </c>
      <c r="IN231" s="2">
        <v>2578.5713999999998</v>
      </c>
      <c r="IO231" s="2">
        <v>2488.5713999999998</v>
      </c>
      <c r="IP231" s="2">
        <v>2421.4285</v>
      </c>
      <c r="IQ231" s="2">
        <v>2493.5713999999998</v>
      </c>
      <c r="IR231" s="2">
        <v>2433.5713999999998</v>
      </c>
      <c r="IS231" s="2">
        <v>2377.1428000000001</v>
      </c>
      <c r="IT231" s="2">
        <v>2267.1428000000001</v>
      </c>
    </row>
    <row r="232" spans="1:254">
      <c r="A232" s="62" t="s">
        <v>445</v>
      </c>
      <c r="B232" s="1" t="inlineStr">
        <is>
          <t>ＮＥＣキャピタルソリューション</t>
        </is>
      </c>
      <c r="C232" s="1">
        <v>4110</v>
      </c>
      <c r="E232" s="2">
        <v>4085</v>
      </c>
      <c r="F232" s="2">
        <v>4055</v>
      </c>
      <c r="G232" s="2">
        <v>4110</v>
      </c>
      <c r="H232" s="2">
        <v>4115</v>
      </c>
      <c r="I232" s="2">
        <v>4210</v>
      </c>
      <c r="J232" s="2">
        <v>4205</v>
      </c>
      <c r="K232" s="2">
        <v>4210</v>
      </c>
      <c r="L232" s="2">
        <v>4115</v>
      </c>
      <c r="M232" s="2">
        <v>4120</v>
      </c>
      <c r="N232" s="2">
        <v>4105</v>
      </c>
      <c r="O232" s="2">
        <v>4115</v>
      </c>
      <c r="P232" s="2">
        <v>4125</v>
      </c>
      <c r="Q232" s="2">
        <v>4110</v>
      </c>
      <c r="R232" s="2">
        <v>4105</v>
      </c>
      <c r="S232" s="2">
        <v>4140</v>
      </c>
      <c r="T232" s="2">
        <v>4165</v>
      </c>
      <c r="U232" s="2">
        <v>4165</v>
      </c>
      <c r="V232" s="2">
        <v>4180</v>
      </c>
      <c r="W232" s="2">
        <v>4175</v>
      </c>
      <c r="X232" s="2">
        <v>4155</v>
      </c>
      <c r="Y232" s="2">
        <v>4140</v>
      </c>
      <c r="Z232" s="2">
        <v>4135</v>
      </c>
      <c r="AA232" s="2">
        <v>4085</v>
      </c>
      <c r="AB232" s="2">
        <v>4040</v>
      </c>
      <c r="AC232" s="2">
        <v>4040</v>
      </c>
      <c r="AD232" s="2">
        <v>4010</v>
      </c>
      <c r="AE232" s="2">
        <v>4015</v>
      </c>
      <c r="AF232" s="2">
        <v>4045</v>
      </c>
      <c r="AG232" s="2">
        <v>4015</v>
      </c>
      <c r="AH232" s="2">
        <v>4045</v>
      </c>
      <c r="AI232" s="2">
        <v>4050</v>
      </c>
      <c r="AJ232" s="2">
        <v>4065</v>
      </c>
      <c r="AK232" s="2">
        <v>4090</v>
      </c>
      <c r="AL232" s="2">
        <v>4135</v>
      </c>
      <c r="AM232" s="2">
        <v>4145</v>
      </c>
      <c r="AN232" s="2">
        <v>4180</v>
      </c>
      <c r="AO232" s="2">
        <v>4165</v>
      </c>
      <c r="AP232" s="2">
        <v>4185</v>
      </c>
      <c r="AQ232" s="2">
        <v>4185</v>
      </c>
      <c r="AR232" s="2">
        <v>4160</v>
      </c>
      <c r="AS232" s="2">
        <v>4230</v>
      </c>
      <c r="AT232" s="2">
        <v>4140</v>
      </c>
      <c r="AU232" s="2">
        <v>4070</v>
      </c>
      <c r="AV232" s="2">
        <v>4045</v>
      </c>
      <c r="AW232" s="2">
        <v>3960</v>
      </c>
      <c r="AX232" s="2">
        <v>3930</v>
      </c>
      <c r="AY232" s="2">
        <v>3915</v>
      </c>
      <c r="AZ232" s="2">
        <v>3970</v>
      </c>
      <c r="BA232" s="2">
        <v>4020</v>
      </c>
      <c r="BB232" s="2">
        <v>3960</v>
      </c>
      <c r="BC232" s="2">
        <v>3975</v>
      </c>
      <c r="BD232" s="2">
        <v>3990</v>
      </c>
      <c r="BE232" s="2">
        <v>3980</v>
      </c>
      <c r="BF232" s="2">
        <v>4025</v>
      </c>
      <c r="BG232" s="2">
        <v>4030</v>
      </c>
      <c r="BH232" s="2">
        <v>3980</v>
      </c>
      <c r="BI232" s="2">
        <v>3985</v>
      </c>
      <c r="BJ232" s="2">
        <v>3975</v>
      </c>
      <c r="BK232" s="2">
        <v>4020</v>
      </c>
      <c r="BL232" s="2">
        <v>4010</v>
      </c>
      <c r="BM232" s="2">
        <v>4040</v>
      </c>
      <c r="BN232" s="2">
        <v>4055</v>
      </c>
      <c r="BO232" s="2">
        <v>4060</v>
      </c>
      <c r="BP232" s="2">
        <v>4065</v>
      </c>
      <c r="BQ232" s="2">
        <v>4060</v>
      </c>
      <c r="BR232" s="2">
        <v>4090</v>
      </c>
      <c r="BS232" s="2">
        <v>4200</v>
      </c>
      <c r="BT232" s="2">
        <v>4280</v>
      </c>
      <c r="BU232" s="2">
        <v>4280</v>
      </c>
      <c r="BV232" s="2">
        <v>4270</v>
      </c>
      <c r="BW232" s="2">
        <v>4215</v>
      </c>
      <c r="BX232" s="2">
        <v>4270</v>
      </c>
      <c r="BY232" s="2">
        <v>4315</v>
      </c>
      <c r="BZ232" s="2">
        <v>4285</v>
      </c>
      <c r="CA232" s="2">
        <v>4295</v>
      </c>
      <c r="CB232" s="2">
        <v>4320</v>
      </c>
      <c r="CC232" s="2">
        <v>4275</v>
      </c>
      <c r="CD232" s="2">
        <v>4215</v>
      </c>
      <c r="CE232" s="2">
        <v>4190</v>
      </c>
      <c r="CF232" s="2">
        <v>4245</v>
      </c>
      <c r="CG232" s="2">
        <v>4285</v>
      </c>
      <c r="CH232" s="2">
        <v>4275</v>
      </c>
      <c r="CI232" s="2">
        <v>4230</v>
      </c>
      <c r="CJ232" s="2">
        <v>4180</v>
      </c>
      <c r="CK232" s="2">
        <v>4175</v>
      </c>
      <c r="CL232" s="2">
        <v>4195</v>
      </c>
      <c r="CM232" s="2">
        <v>4115</v>
      </c>
      <c r="CN232" s="2">
        <v>4090</v>
      </c>
      <c r="CO232" s="2">
        <v>4040</v>
      </c>
      <c r="CP232" s="2">
        <v>4190</v>
      </c>
      <c r="CQ232" s="2">
        <v>4185</v>
      </c>
      <c r="CR232" s="2">
        <v>4195</v>
      </c>
      <c r="CS232" s="2">
        <v>4115</v>
      </c>
      <c r="CT232" s="2">
        <v>4060</v>
      </c>
      <c r="CU232" s="2">
        <v>4155</v>
      </c>
      <c r="CV232" s="2">
        <v>4160</v>
      </c>
      <c r="CW232" s="2">
        <v>4105</v>
      </c>
      <c r="CX232" s="2">
        <v>4095</v>
      </c>
      <c r="CY232" s="2">
        <v>4125</v>
      </c>
      <c r="CZ232" s="2">
        <v>4195</v>
      </c>
      <c r="DA232" s="2">
        <v>4240</v>
      </c>
      <c r="DB232" s="2">
        <v>4215</v>
      </c>
      <c r="DC232" s="2">
        <v>4130</v>
      </c>
      <c r="DD232" s="2">
        <v>4195</v>
      </c>
      <c r="DE232" s="2">
        <v>4245</v>
      </c>
      <c r="DF232" s="2">
        <v>4145</v>
      </c>
      <c r="DG232" s="2">
        <v>4330</v>
      </c>
      <c r="DH232" s="2">
        <v>4350</v>
      </c>
      <c r="DI232" s="2">
        <v>4385</v>
      </c>
      <c r="DJ232" s="2">
        <v>4295</v>
      </c>
      <c r="DK232" s="2">
        <v>4305</v>
      </c>
      <c r="DL232" s="2">
        <v>4315</v>
      </c>
      <c r="DM232" s="2">
        <v>4320</v>
      </c>
      <c r="DN232" s="2">
        <v>4350</v>
      </c>
      <c r="DO232" s="2">
        <v>4360</v>
      </c>
      <c r="DP232" s="2">
        <v>4365</v>
      </c>
      <c r="DQ232" s="2">
        <v>4340</v>
      </c>
      <c r="DR232" s="2">
        <v>4355</v>
      </c>
      <c r="DS232" s="2">
        <v>4370</v>
      </c>
      <c r="DT232" s="2">
        <v>4280</v>
      </c>
      <c r="DU232" s="2">
        <v>4200</v>
      </c>
      <c r="DV232" s="2">
        <v>4140</v>
      </c>
      <c r="DW232" s="2">
        <v>4175</v>
      </c>
      <c r="DX232" s="2">
        <v>4150</v>
      </c>
      <c r="DY232" s="2">
        <v>4110</v>
      </c>
      <c r="DZ232" s="2">
        <v>4115</v>
      </c>
      <c r="EA232" s="2">
        <v>4090</v>
      </c>
      <c r="EB232" s="2">
        <v>4060</v>
      </c>
      <c r="EC232" s="2">
        <v>4050</v>
      </c>
      <c r="ED232" s="2">
        <v>4100</v>
      </c>
      <c r="EE232" s="2">
        <v>4110</v>
      </c>
      <c r="EF232" s="2">
        <v>4170</v>
      </c>
      <c r="EG232" s="2">
        <v>4150</v>
      </c>
      <c r="EH232" s="2">
        <v>4110</v>
      </c>
      <c r="EI232" s="2">
        <v>4180</v>
      </c>
      <c r="EJ232" s="2">
        <v>4240</v>
      </c>
      <c r="EK232" s="2">
        <v>4220</v>
      </c>
      <c r="EL232" s="2">
        <v>4220</v>
      </c>
      <c r="EM232" s="2">
        <v>4175</v>
      </c>
      <c r="EN232" s="2">
        <v>4195</v>
      </c>
      <c r="EO232" s="2">
        <v>4150</v>
      </c>
      <c r="EP232" s="2">
        <v>4175</v>
      </c>
      <c r="EQ232" s="2">
        <v>4210</v>
      </c>
      <c r="ER232" s="2">
        <v>4160</v>
      </c>
      <c r="ES232" s="2">
        <v>4060</v>
      </c>
      <c r="ET232" s="2">
        <v>4070</v>
      </c>
      <c r="EU232" s="2">
        <v>4070</v>
      </c>
      <c r="EV232" s="2">
        <v>4045</v>
      </c>
      <c r="EW232" s="2">
        <v>4020</v>
      </c>
      <c r="EX232" s="2">
        <v>4005</v>
      </c>
      <c r="EY232" s="2">
        <v>4005</v>
      </c>
      <c r="EZ232" s="2">
        <v>4000</v>
      </c>
      <c r="FA232" s="2">
        <v>4000</v>
      </c>
      <c r="FB232" s="2">
        <v>3960</v>
      </c>
      <c r="FC232" s="2">
        <v>3975</v>
      </c>
      <c r="FD232" s="2">
        <v>3960</v>
      </c>
      <c r="FE232" s="2">
        <v>3950</v>
      </c>
      <c r="FF232" s="2">
        <v>3915</v>
      </c>
      <c r="FG232" s="2">
        <v>3915</v>
      </c>
      <c r="FH232" s="2">
        <v>3905</v>
      </c>
      <c r="FI232" s="2">
        <v>3885</v>
      </c>
      <c r="FJ232" s="2">
        <v>3885</v>
      </c>
      <c r="FK232" s="2">
        <v>3945</v>
      </c>
      <c r="FL232" s="2">
        <v>3955</v>
      </c>
      <c r="FM232" s="2">
        <v>3940</v>
      </c>
      <c r="FN232" s="2">
        <v>3940</v>
      </c>
      <c r="FO232" s="2">
        <v>4000</v>
      </c>
      <c r="FP232" s="2">
        <v>3995</v>
      </c>
      <c r="FQ232" s="2">
        <v>3990</v>
      </c>
      <c r="FR232" s="2">
        <v>3975</v>
      </c>
      <c r="FS232" s="2">
        <v>3965</v>
      </c>
      <c r="FT232" s="2">
        <v>3900</v>
      </c>
      <c r="FU232" s="2">
        <v>3860</v>
      </c>
      <c r="FV232" s="2">
        <v>3840</v>
      </c>
      <c r="FW232" s="2">
        <v>3850</v>
      </c>
      <c r="FX232" s="2">
        <v>3895</v>
      </c>
      <c r="FY232" s="2">
        <v>3875</v>
      </c>
      <c r="FZ232" s="2">
        <v>3880</v>
      </c>
      <c r="GA232" s="2">
        <v>3880</v>
      </c>
      <c r="GB232" s="2">
        <v>3845</v>
      </c>
      <c r="GC232" s="2">
        <v>3815</v>
      </c>
      <c r="GD232" s="2">
        <v>3820</v>
      </c>
      <c r="GE232" s="2">
        <v>3830</v>
      </c>
      <c r="GF232" s="2">
        <v>3815</v>
      </c>
      <c r="GG232" s="2">
        <v>3835</v>
      </c>
      <c r="GH232" s="2">
        <v>3820</v>
      </c>
      <c r="GI232" s="2">
        <v>3855</v>
      </c>
      <c r="GJ232" s="2">
        <v>3860</v>
      </c>
      <c r="GK232" s="2">
        <v>3935</v>
      </c>
      <c r="GL232" s="2">
        <v>3940</v>
      </c>
      <c r="GM232" s="2">
        <v>3925</v>
      </c>
      <c r="GN232" s="2">
        <v>3915</v>
      </c>
      <c r="GO232" s="2">
        <v>3890</v>
      </c>
      <c r="GP232" s="2">
        <v>3895</v>
      </c>
      <c r="GQ232" s="2">
        <v>3870</v>
      </c>
      <c r="GR232" s="2">
        <v>3845</v>
      </c>
      <c r="GS232" s="2">
        <v>3875</v>
      </c>
      <c r="GT232" s="2">
        <v>3855</v>
      </c>
      <c r="GU232" s="2">
        <v>3835</v>
      </c>
      <c r="GV232" s="2">
        <v>3885</v>
      </c>
      <c r="GW232" s="2">
        <v>3900</v>
      </c>
      <c r="GX232" s="2">
        <v>3935</v>
      </c>
      <c r="GY232" s="2">
        <v>3940</v>
      </c>
      <c r="GZ232" s="2">
        <v>3930</v>
      </c>
      <c r="HA232" s="2">
        <v>3840</v>
      </c>
      <c r="HB232" s="2">
        <v>3830</v>
      </c>
      <c r="HC232" s="2">
        <v>3920</v>
      </c>
      <c r="HD232" s="2">
        <v>3990</v>
      </c>
      <c r="HE232" s="2">
        <v>4020</v>
      </c>
      <c r="HF232" s="2">
        <v>4100</v>
      </c>
      <c r="HG232" s="2">
        <v>4055</v>
      </c>
      <c r="HH232" s="2">
        <v>4030</v>
      </c>
      <c r="HI232" s="2">
        <v>4005</v>
      </c>
      <c r="HJ232" s="2">
        <v>3985</v>
      </c>
      <c r="HK232" s="2">
        <v>3975</v>
      </c>
      <c r="HL232" s="2">
        <v>3980</v>
      </c>
      <c r="HM232" s="2">
        <v>4000</v>
      </c>
      <c r="HN232" s="2">
        <v>3985</v>
      </c>
      <c r="HO232" s="2">
        <v>4000</v>
      </c>
      <c r="HP232" s="2">
        <v>3960</v>
      </c>
      <c r="HQ232" s="2">
        <v>3935</v>
      </c>
      <c r="HR232" s="2">
        <v>3935</v>
      </c>
      <c r="HS232" s="2">
        <v>3935</v>
      </c>
      <c r="HT232" s="2">
        <v>3925</v>
      </c>
      <c r="HU232" s="2">
        <v>3920</v>
      </c>
      <c r="HV232" s="2">
        <v>3905</v>
      </c>
      <c r="HW232" s="2">
        <v>3900</v>
      </c>
      <c r="HX232" s="2">
        <v>3875</v>
      </c>
      <c r="HY232" s="2">
        <v>3890</v>
      </c>
      <c r="HZ232" s="2">
        <v>3880</v>
      </c>
      <c r="IA232" s="2">
        <v>3905</v>
      </c>
      <c r="IB232" s="2">
        <v>3960</v>
      </c>
      <c r="IC232" s="2">
        <v>3925</v>
      </c>
      <c r="ID232" s="2">
        <v>3975</v>
      </c>
      <c r="IE232" s="2">
        <v>3960</v>
      </c>
      <c r="IF232" s="2">
        <v>3955</v>
      </c>
      <c r="IG232" s="2">
        <v>3945</v>
      </c>
      <c r="IH232" s="2">
        <v>3935</v>
      </c>
      <c r="II232" s="2">
        <v>3970</v>
      </c>
      <c r="IJ232" s="2">
        <v>3995</v>
      </c>
      <c r="IK232" s="2">
        <v>3985</v>
      </c>
      <c r="IL232" s="2">
        <v>3965</v>
      </c>
      <c r="IM232" s="2">
        <v>3940</v>
      </c>
      <c r="IN232" s="2">
        <v>3910</v>
      </c>
      <c r="IO232" s="2">
        <v>3890</v>
      </c>
      <c r="IP232" s="2">
        <v>3850</v>
      </c>
      <c r="IQ232" s="2">
        <v>3890</v>
      </c>
      <c r="IR232" s="2">
        <v>3875</v>
      </c>
      <c r="IS232" s="2">
        <v>4040</v>
      </c>
      <c r="IT232" s="2">
        <v>4015</v>
      </c>
    </row>
    <row r="233" spans="1:254">
      <c r="A233" s="62" t="s">
        <v>446</v>
      </c>
      <c r="B233" s="1" t="inlineStr">
        <is>
          <t>ミスミグループ本社</t>
        </is>
      </c>
      <c r="C233" s="1">
        <v>3803</v>
      </c>
      <c r="E233" s="2">
        <v>3874</v>
      </c>
      <c r="F233" s="2">
        <v>4071</v>
      </c>
      <c r="G233" s="2">
        <v>4178</v>
      </c>
      <c r="H233" s="2">
        <v>4066</v>
      </c>
      <c r="I233" s="2">
        <v>4001</v>
      </c>
      <c r="J233" s="2">
        <v>3511</v>
      </c>
      <c r="K233" s="2">
        <v>3566</v>
      </c>
      <c r="L233" s="2">
        <v>3568</v>
      </c>
      <c r="M233" s="2">
        <v>3677</v>
      </c>
      <c r="N233" s="2">
        <v>3708</v>
      </c>
      <c r="O233" s="2">
        <v>3770</v>
      </c>
      <c r="P233" s="2">
        <v>3801</v>
      </c>
      <c r="Q233" s="2">
        <v>3772</v>
      </c>
      <c r="R233" s="2">
        <v>3738</v>
      </c>
      <c r="S233" s="2">
        <v>3833</v>
      </c>
      <c r="T233" s="2">
        <v>3869</v>
      </c>
      <c r="U233" s="2">
        <v>3800</v>
      </c>
      <c r="V233" s="2">
        <v>4025</v>
      </c>
      <c r="W233" s="2">
        <v>4099</v>
      </c>
      <c r="X233" s="2">
        <v>4040</v>
      </c>
      <c r="Y233" s="2">
        <v>3998</v>
      </c>
      <c r="Z233" s="2">
        <v>4143</v>
      </c>
      <c r="AA233" s="2">
        <v>4204</v>
      </c>
      <c r="AB233" s="2">
        <v>4187</v>
      </c>
      <c r="AC233" s="2">
        <v>4103</v>
      </c>
      <c r="AD233" s="2">
        <v>4038</v>
      </c>
      <c r="AE233" s="2">
        <v>4010</v>
      </c>
      <c r="AF233" s="2">
        <v>3932</v>
      </c>
      <c r="AG233" s="2">
        <v>3977</v>
      </c>
      <c r="AH233" s="2">
        <v>3873</v>
      </c>
      <c r="AI233" s="2">
        <v>3773</v>
      </c>
      <c r="AJ233" s="2">
        <v>3870</v>
      </c>
      <c r="AK233" s="2">
        <v>3923</v>
      </c>
      <c r="AL233" s="2">
        <v>3969</v>
      </c>
      <c r="AM233" s="2">
        <v>3924</v>
      </c>
      <c r="AN233" s="2">
        <v>3915</v>
      </c>
      <c r="AO233" s="2">
        <v>3945</v>
      </c>
      <c r="AP233" s="2">
        <v>3862</v>
      </c>
      <c r="AQ233" s="2">
        <v>3818</v>
      </c>
      <c r="AR233" s="2">
        <v>3645</v>
      </c>
      <c r="AS233" s="2">
        <v>3643</v>
      </c>
      <c r="AT233" s="2">
        <v>3659</v>
      </c>
      <c r="AU233" s="2">
        <v>3643</v>
      </c>
      <c r="AV233" s="2">
        <v>3788</v>
      </c>
      <c r="AW233" s="2">
        <v>3805</v>
      </c>
      <c r="AX233" s="2">
        <v>3841</v>
      </c>
      <c r="AY233" s="2">
        <v>3680</v>
      </c>
      <c r="AZ233" s="2">
        <v>3735</v>
      </c>
      <c r="BA233" s="2">
        <v>3814</v>
      </c>
      <c r="BB233" s="2">
        <v>3663</v>
      </c>
      <c r="BC233" s="2">
        <v>3654</v>
      </c>
      <c r="BD233" s="2">
        <v>3599</v>
      </c>
      <c r="BE233" s="2">
        <v>3509</v>
      </c>
      <c r="BF233" s="2">
        <v>3491</v>
      </c>
      <c r="BG233" s="2">
        <v>3300</v>
      </c>
      <c r="BH233" s="2">
        <v>3135</v>
      </c>
      <c r="BI233" s="2">
        <v>3212</v>
      </c>
      <c r="BJ233" s="2">
        <v>3195</v>
      </c>
      <c r="BK233" s="2">
        <v>3403</v>
      </c>
      <c r="BL233" s="2">
        <v>3486</v>
      </c>
      <c r="BM233" s="2">
        <v>3385</v>
      </c>
      <c r="BN233" s="2">
        <v>3493</v>
      </c>
      <c r="BO233" s="2">
        <v>3487</v>
      </c>
      <c r="BP233" s="2">
        <v>3530</v>
      </c>
      <c r="BQ233" s="2">
        <v>3545</v>
      </c>
      <c r="BR233" s="2">
        <v>3500</v>
      </c>
      <c r="BS233" s="2">
        <v>3723</v>
      </c>
      <c r="BT233" s="2">
        <v>3395</v>
      </c>
      <c r="BU233" s="2">
        <v>3393</v>
      </c>
      <c r="BV233" s="2">
        <v>3042</v>
      </c>
      <c r="BW233" s="2">
        <v>3078</v>
      </c>
      <c r="BX233" s="2">
        <v>3113</v>
      </c>
      <c r="BY233" s="2">
        <v>3166</v>
      </c>
      <c r="BZ233" s="2">
        <v>3156</v>
      </c>
      <c r="CA233" s="2">
        <v>3060</v>
      </c>
      <c r="CB233" s="2">
        <v>3072</v>
      </c>
      <c r="CC233" s="2">
        <v>3034</v>
      </c>
      <c r="CD233" s="2">
        <v>3032</v>
      </c>
      <c r="CE233" s="2">
        <v>2998.5</v>
      </c>
      <c r="CF233" s="2">
        <v>3038</v>
      </c>
      <c r="CG233" s="2">
        <v>3034</v>
      </c>
      <c r="CH233" s="2">
        <v>2958.5</v>
      </c>
      <c r="CI233" s="2">
        <v>2816</v>
      </c>
      <c r="CJ233" s="2">
        <v>2824.5</v>
      </c>
      <c r="CK233" s="2">
        <v>2769</v>
      </c>
      <c r="CL233" s="2">
        <v>2809.5</v>
      </c>
      <c r="CM233" s="2">
        <v>2765</v>
      </c>
      <c r="CN233" s="2">
        <v>2650.5</v>
      </c>
      <c r="CO233" s="2">
        <v>2673.5</v>
      </c>
      <c r="CP233" s="2">
        <v>2803</v>
      </c>
      <c r="CQ233" s="2">
        <v>2875.5</v>
      </c>
      <c r="CR233" s="2">
        <v>2844.5</v>
      </c>
      <c r="CS233" s="2">
        <v>2771</v>
      </c>
      <c r="CT233" s="2">
        <v>2740</v>
      </c>
      <c r="CU233" s="2">
        <v>2871.5</v>
      </c>
      <c r="CV233" s="2">
        <v>2966</v>
      </c>
      <c r="CW233" s="2">
        <v>2933</v>
      </c>
      <c r="CX233" s="2">
        <v>2903</v>
      </c>
      <c r="CY233" s="2">
        <v>2961</v>
      </c>
      <c r="CZ233" s="2">
        <v>2996.5</v>
      </c>
      <c r="DA233" s="2">
        <v>3085</v>
      </c>
      <c r="DB233" s="2">
        <v>2885.5</v>
      </c>
      <c r="DC233" s="2">
        <v>2824</v>
      </c>
      <c r="DD233" s="2">
        <v>3004</v>
      </c>
      <c r="DE233" s="2">
        <v>3039</v>
      </c>
      <c r="DF233" s="2">
        <v>2983</v>
      </c>
      <c r="DG233" s="2">
        <v>3136</v>
      </c>
      <c r="DH233" s="2">
        <v>3118</v>
      </c>
      <c r="DI233" s="2">
        <v>3149</v>
      </c>
      <c r="DJ233" s="2">
        <v>3129</v>
      </c>
      <c r="DK233" s="2">
        <v>3216</v>
      </c>
      <c r="DL233" s="2">
        <v>3127</v>
      </c>
      <c r="DM233" s="2">
        <v>3056</v>
      </c>
      <c r="DN233" s="2">
        <v>3097</v>
      </c>
      <c r="DO233" s="2">
        <v>3132</v>
      </c>
      <c r="DP233" s="2">
        <v>3082</v>
      </c>
      <c r="DQ233" s="2">
        <v>3179</v>
      </c>
      <c r="DR233" s="2">
        <v>3178</v>
      </c>
      <c r="DS233" s="2">
        <v>3242</v>
      </c>
      <c r="DT233" s="2">
        <v>3207</v>
      </c>
      <c r="DU233" s="2">
        <v>3237</v>
      </c>
      <c r="DV233" s="2">
        <v>3093</v>
      </c>
      <c r="DW233" s="2">
        <v>3210</v>
      </c>
      <c r="DX233" s="2">
        <v>3070</v>
      </c>
      <c r="DY233" s="2">
        <v>2842</v>
      </c>
      <c r="DZ233" s="2">
        <v>2796</v>
      </c>
      <c r="EA233" s="2">
        <v>2566.5</v>
      </c>
      <c r="EB233" s="2">
        <v>2508.5</v>
      </c>
      <c r="EC233" s="2">
        <v>2498.5</v>
      </c>
      <c r="ED233" s="2">
        <v>2575</v>
      </c>
      <c r="EE233" s="2">
        <v>2582</v>
      </c>
      <c r="EF233" s="2">
        <v>2641</v>
      </c>
      <c r="EG233" s="2">
        <v>2621.5</v>
      </c>
      <c r="EH233" s="2">
        <v>2589.5</v>
      </c>
      <c r="EI233" s="2">
        <v>2613</v>
      </c>
      <c r="EJ233" s="2">
        <v>2634</v>
      </c>
      <c r="EK233" s="2">
        <v>2655</v>
      </c>
      <c r="EL233" s="2">
        <v>2651.5</v>
      </c>
      <c r="EM233" s="2">
        <v>2648</v>
      </c>
      <c r="EN233" s="2">
        <v>2670.5</v>
      </c>
      <c r="EO233" s="2">
        <v>2595</v>
      </c>
      <c r="EP233" s="2">
        <v>2539.5</v>
      </c>
      <c r="EQ233" s="2">
        <v>2547.5</v>
      </c>
      <c r="ER233" s="2">
        <v>2552.5</v>
      </c>
      <c r="ES233" s="2">
        <v>2529</v>
      </c>
      <c r="ET233" s="2">
        <v>2500.5</v>
      </c>
      <c r="EU233" s="2">
        <v>2513.5</v>
      </c>
      <c r="EV233" s="2">
        <v>2499</v>
      </c>
      <c r="EW233" s="2">
        <v>2504</v>
      </c>
      <c r="EX233" s="2">
        <v>2543</v>
      </c>
      <c r="EY233" s="2">
        <v>2583.5</v>
      </c>
      <c r="EZ233" s="2">
        <v>2570.5</v>
      </c>
      <c r="FA233" s="2">
        <v>2479.5</v>
      </c>
      <c r="FB233" s="2">
        <v>2475</v>
      </c>
      <c r="FC233" s="2">
        <v>2470</v>
      </c>
      <c r="FD233" s="2">
        <v>2597.5</v>
      </c>
      <c r="FE233" s="2">
        <v>2613</v>
      </c>
      <c r="FF233" s="2">
        <v>2579</v>
      </c>
      <c r="FG233" s="2">
        <v>2420.5</v>
      </c>
      <c r="FH233" s="2">
        <v>2424</v>
      </c>
      <c r="FI233" s="2">
        <v>2365</v>
      </c>
      <c r="FJ233" s="2">
        <v>2354.5</v>
      </c>
      <c r="FK233" s="2">
        <v>2341.5</v>
      </c>
      <c r="FL233" s="2">
        <v>2321.5</v>
      </c>
      <c r="FM233" s="2">
        <v>2264</v>
      </c>
      <c r="FN233" s="2">
        <v>2282</v>
      </c>
      <c r="FO233" s="2">
        <v>2275</v>
      </c>
      <c r="FP233" s="2">
        <v>2296</v>
      </c>
      <c r="FQ233" s="2">
        <v>2229</v>
      </c>
      <c r="FR233" s="2">
        <v>2230</v>
      </c>
      <c r="FS233" s="2">
        <v>2216</v>
      </c>
      <c r="FT233" s="2">
        <v>2185.5</v>
      </c>
      <c r="FU233" s="2">
        <v>2185.5</v>
      </c>
      <c r="FV233" s="2">
        <v>2185</v>
      </c>
      <c r="FW233" s="2">
        <v>2265</v>
      </c>
      <c r="FX233" s="2">
        <v>2331.5</v>
      </c>
      <c r="FY233" s="2">
        <v>2321</v>
      </c>
      <c r="FZ233" s="2">
        <v>2332.5</v>
      </c>
      <c r="GA233" s="2">
        <v>2343.5</v>
      </c>
      <c r="GB233" s="2">
        <v>2339.5</v>
      </c>
      <c r="GC233" s="2">
        <v>2359.5</v>
      </c>
      <c r="GD233" s="2">
        <v>2311.5</v>
      </c>
      <c r="GE233" s="2">
        <v>2352</v>
      </c>
      <c r="GF233" s="2">
        <v>2313</v>
      </c>
      <c r="GG233" s="2">
        <v>2430.5</v>
      </c>
      <c r="GH233" s="2">
        <v>2440</v>
      </c>
      <c r="GI233" s="2">
        <v>2361</v>
      </c>
      <c r="GJ233" s="2">
        <v>2369.5</v>
      </c>
      <c r="GK233" s="2">
        <v>2435</v>
      </c>
      <c r="GL233" s="2">
        <v>2452.5</v>
      </c>
      <c r="GM233" s="2">
        <v>2414.5</v>
      </c>
      <c r="GN233" s="2">
        <v>2376</v>
      </c>
      <c r="GO233" s="2">
        <v>2366</v>
      </c>
      <c r="GP233" s="2">
        <v>2371</v>
      </c>
      <c r="GQ233" s="2">
        <v>2336</v>
      </c>
      <c r="GR233" s="2">
        <v>2300</v>
      </c>
      <c r="GS233" s="2">
        <v>2325.5</v>
      </c>
      <c r="GT233" s="2">
        <v>2297.5</v>
      </c>
      <c r="GU233" s="2">
        <v>2267.5</v>
      </c>
      <c r="GV233" s="2">
        <v>2403.5</v>
      </c>
      <c r="GW233" s="2">
        <v>2417.5</v>
      </c>
      <c r="GX233" s="2">
        <v>2363.5</v>
      </c>
      <c r="GY233" s="2">
        <v>2360.5</v>
      </c>
      <c r="GZ233" s="2">
        <v>2403.5</v>
      </c>
      <c r="HA233" s="2">
        <v>2316.5</v>
      </c>
      <c r="HB233" s="2">
        <v>2315</v>
      </c>
      <c r="HC233" s="2">
        <v>2302</v>
      </c>
      <c r="HD233" s="2">
        <v>2334.5</v>
      </c>
      <c r="HE233" s="2">
        <v>2366</v>
      </c>
      <c r="HF233" s="2">
        <v>2375.5</v>
      </c>
      <c r="HG233" s="2">
        <v>2375</v>
      </c>
      <c r="HH233" s="2">
        <v>2414</v>
      </c>
      <c r="HI233" s="2">
        <v>2414.5</v>
      </c>
      <c r="HJ233" s="2">
        <v>2450</v>
      </c>
      <c r="HK233" s="2">
        <v>2432.5</v>
      </c>
      <c r="HL233" s="2">
        <v>2430</v>
      </c>
      <c r="HM233" s="2">
        <v>2432.5</v>
      </c>
      <c r="HN233" s="2">
        <v>2406</v>
      </c>
      <c r="HO233" s="2">
        <v>2368</v>
      </c>
      <c r="HP233" s="2">
        <v>2347.5</v>
      </c>
      <c r="HQ233" s="2">
        <v>2378</v>
      </c>
      <c r="HR233" s="2">
        <v>2356</v>
      </c>
      <c r="HS233" s="2">
        <v>2325</v>
      </c>
      <c r="HT233" s="2">
        <v>2286</v>
      </c>
      <c r="HU233" s="2">
        <v>2287.5</v>
      </c>
      <c r="HV233" s="2">
        <v>2337</v>
      </c>
      <c r="HW233" s="2">
        <v>2310.5</v>
      </c>
      <c r="HX233" s="2">
        <v>2281.5</v>
      </c>
      <c r="HY233" s="2">
        <v>2323.5</v>
      </c>
      <c r="HZ233" s="2">
        <v>2328</v>
      </c>
      <c r="IA233" s="2">
        <v>2351.5</v>
      </c>
      <c r="IB233" s="2">
        <v>2370.5</v>
      </c>
      <c r="IC233" s="2">
        <v>2204.5</v>
      </c>
      <c r="ID233" s="2">
        <v>2175.5</v>
      </c>
      <c r="IE233" s="2">
        <v>2194</v>
      </c>
      <c r="IF233" s="2">
        <v>2217.5</v>
      </c>
      <c r="IG233" s="2">
        <v>2224.5</v>
      </c>
      <c r="IH233" s="2">
        <v>2218</v>
      </c>
      <c r="II233" s="2">
        <v>2279</v>
      </c>
      <c r="IJ233" s="2">
        <v>2264.5</v>
      </c>
      <c r="IK233" s="2">
        <v>2218.5</v>
      </c>
      <c r="IL233" s="2">
        <v>2198.5</v>
      </c>
      <c r="IM233" s="2">
        <v>2191</v>
      </c>
      <c r="IN233" s="2">
        <v>2210</v>
      </c>
      <c r="IO233" s="2">
        <v>2201</v>
      </c>
      <c r="IP233" s="2">
        <v>2175</v>
      </c>
      <c r="IQ233" s="2">
        <v>2243.5</v>
      </c>
      <c r="IR233" s="2">
        <v>2225.5</v>
      </c>
      <c r="IS233" s="2">
        <v>2263</v>
      </c>
      <c r="IT233" s="2">
        <v>2269.5</v>
      </c>
    </row>
    <row r="234" spans="1:254">
      <c r="A234" s="62" t="s">
        <v>447</v>
      </c>
      <c r="B234" s="1" t="inlineStr">
        <is>
          <t>ＴＤＫ</t>
        </is>
      </c>
      <c r="C234" s="1">
        <v>3048</v>
      </c>
      <c r="E234" s="2">
        <v>3076</v>
      </c>
      <c r="F234" s="2">
        <v>3199</v>
      </c>
      <c r="G234" s="2">
        <v>3189</v>
      </c>
      <c r="H234" s="2">
        <v>3282</v>
      </c>
      <c r="I234" s="2">
        <v>3100</v>
      </c>
      <c r="J234" s="2">
        <v>2928.5</v>
      </c>
      <c r="K234" s="2">
        <v>2964.5</v>
      </c>
      <c r="L234" s="2">
        <v>2993</v>
      </c>
      <c r="M234" s="2">
        <v>3060</v>
      </c>
      <c r="N234" s="2">
        <v>3097</v>
      </c>
      <c r="O234" s="2">
        <v>3196</v>
      </c>
      <c r="P234" s="2">
        <v>3195</v>
      </c>
      <c r="Q234" s="2">
        <v>3085</v>
      </c>
      <c r="R234" s="2">
        <v>3024</v>
      </c>
      <c r="S234" s="2">
        <v>3174</v>
      </c>
      <c r="T234" s="2">
        <v>3273</v>
      </c>
      <c r="U234" s="2">
        <v>3265</v>
      </c>
      <c r="V234" s="2">
        <v>3402</v>
      </c>
      <c r="W234" s="2">
        <v>3460</v>
      </c>
      <c r="X234" s="2">
        <v>3422</v>
      </c>
      <c r="Y234" s="2">
        <v>3440</v>
      </c>
      <c r="Z234" s="2">
        <v>3513</v>
      </c>
      <c r="AA234" s="2">
        <v>3705</v>
      </c>
      <c r="AB234" s="2">
        <v>3736</v>
      </c>
      <c r="AC234" s="2">
        <v>3768</v>
      </c>
      <c r="AD234" s="2">
        <v>3762</v>
      </c>
      <c r="AE234" s="2">
        <v>3665</v>
      </c>
      <c r="AF234" s="2">
        <v>3615</v>
      </c>
      <c r="AG234" s="2">
        <v>3831</v>
      </c>
      <c r="AH234" s="2">
        <v>3933</v>
      </c>
      <c r="AI234" s="2">
        <v>3957</v>
      </c>
      <c r="AJ234" s="2">
        <v>4189</v>
      </c>
      <c r="AK234" s="2">
        <v>4123</v>
      </c>
      <c r="AL234" s="2">
        <v>3995</v>
      </c>
      <c r="AM234" s="2">
        <v>4094</v>
      </c>
      <c r="AN234" s="2">
        <v>3888</v>
      </c>
      <c r="AO234" s="2">
        <v>3962</v>
      </c>
      <c r="AP234" s="2">
        <v>3928</v>
      </c>
      <c r="AQ234" s="2">
        <v>3756</v>
      </c>
      <c r="AR234" s="2">
        <v>3575</v>
      </c>
      <c r="AS234" s="2">
        <v>3833</v>
      </c>
      <c r="AT234" s="2">
        <v>3837</v>
      </c>
      <c r="AU234" s="2">
        <v>3824</v>
      </c>
      <c r="AV234" s="2">
        <v>4174</v>
      </c>
      <c r="AW234" s="2">
        <v>3995</v>
      </c>
      <c r="AX234" s="2">
        <v>4068</v>
      </c>
      <c r="AY234" s="2">
        <v>4095</v>
      </c>
      <c r="AZ234" s="2">
        <v>4315</v>
      </c>
      <c r="BA234" s="2">
        <v>4200</v>
      </c>
      <c r="BB234" s="2">
        <v>3911</v>
      </c>
      <c r="BC234" s="2">
        <v>3803</v>
      </c>
      <c r="BD234" s="2">
        <v>3815</v>
      </c>
      <c r="BE234" s="2">
        <v>3795</v>
      </c>
      <c r="BF234" s="2">
        <v>3383</v>
      </c>
      <c r="BG234" s="2">
        <v>3236</v>
      </c>
      <c r="BH234" s="2">
        <v>2959</v>
      </c>
      <c r="BI234" s="2">
        <v>3026</v>
      </c>
      <c r="BJ234" s="2">
        <v>3019</v>
      </c>
      <c r="BK234" s="2">
        <v>3185</v>
      </c>
      <c r="BL234" s="2">
        <v>3118</v>
      </c>
      <c r="BM234" s="2">
        <v>2949.5</v>
      </c>
      <c r="BN234" s="2">
        <v>2984</v>
      </c>
      <c r="BO234" s="2">
        <v>3015</v>
      </c>
      <c r="BP234" s="2">
        <v>2996.5</v>
      </c>
      <c r="BQ234" s="2">
        <v>2955.5</v>
      </c>
      <c r="BR234" s="2">
        <v>2956</v>
      </c>
      <c r="BS234" s="2">
        <v>2985</v>
      </c>
      <c r="BT234" s="2">
        <v>2752.5</v>
      </c>
      <c r="BU234" s="2">
        <v>2768</v>
      </c>
      <c r="BV234" s="2">
        <v>2765.5</v>
      </c>
      <c r="BW234" s="2">
        <v>2772</v>
      </c>
      <c r="BX234" s="2">
        <v>2725</v>
      </c>
      <c r="BY234" s="2">
        <v>2576</v>
      </c>
      <c r="BZ234" s="2">
        <v>2621</v>
      </c>
      <c r="CA234" s="2">
        <v>2632.5</v>
      </c>
      <c r="CB234" s="2">
        <v>2548.5</v>
      </c>
      <c r="CC234" s="2">
        <v>2308</v>
      </c>
      <c r="CD234" s="2">
        <v>2310</v>
      </c>
      <c r="CE234" s="2">
        <v>2314.5</v>
      </c>
      <c r="CF234" s="2">
        <v>2322</v>
      </c>
      <c r="CG234" s="2">
        <v>2225</v>
      </c>
      <c r="CH234" s="2">
        <v>2222</v>
      </c>
      <c r="CI234" s="2">
        <v>2079.5</v>
      </c>
      <c r="CJ234" s="2">
        <v>2064</v>
      </c>
      <c r="CK234" s="2">
        <v>2027.5</v>
      </c>
      <c r="CL234" s="2">
        <v>2089.5</v>
      </c>
      <c r="CM234" s="2">
        <v>2073</v>
      </c>
      <c r="CN234" s="2">
        <v>2005</v>
      </c>
      <c r="CO234" s="2">
        <v>2000</v>
      </c>
      <c r="CP234" s="2">
        <v>2123</v>
      </c>
      <c r="CQ234" s="2">
        <v>2112.5</v>
      </c>
      <c r="CR234" s="2">
        <v>2109</v>
      </c>
      <c r="CS234" s="2">
        <v>2098.5</v>
      </c>
      <c r="CT234" s="2">
        <v>2042.5</v>
      </c>
      <c r="CU234" s="2">
        <v>2160</v>
      </c>
      <c r="CV234" s="2">
        <v>2203.5</v>
      </c>
      <c r="CW234" s="2">
        <v>2142</v>
      </c>
      <c r="CX234" s="2">
        <v>2148.5</v>
      </c>
      <c r="CY234" s="2">
        <v>2158.5</v>
      </c>
      <c r="CZ234" s="2">
        <v>2172.5</v>
      </c>
      <c r="DA234" s="2">
        <v>2246.5</v>
      </c>
      <c r="DB234" s="2">
        <v>2208</v>
      </c>
      <c r="DC234" s="2">
        <v>2100</v>
      </c>
      <c r="DD234" s="2">
        <v>2238</v>
      </c>
      <c r="DE234" s="2">
        <v>2241</v>
      </c>
      <c r="DF234" s="2">
        <v>2189</v>
      </c>
      <c r="DG234" s="2">
        <v>2298</v>
      </c>
      <c r="DH234" s="2">
        <v>2359.5</v>
      </c>
      <c r="DI234" s="2">
        <v>2424.5</v>
      </c>
      <c r="DJ234" s="2">
        <v>2498</v>
      </c>
      <c r="DK234" s="2">
        <v>2441</v>
      </c>
      <c r="DL234" s="2">
        <v>2416.5</v>
      </c>
      <c r="DM234" s="2">
        <v>2414</v>
      </c>
      <c r="DN234" s="2">
        <v>2424</v>
      </c>
      <c r="DO234" s="2">
        <v>2459.5</v>
      </c>
      <c r="DP234" s="2">
        <v>2315</v>
      </c>
      <c r="DQ234" s="2">
        <v>2237.5</v>
      </c>
      <c r="DR234" s="2">
        <v>2250</v>
      </c>
      <c r="DS234" s="2">
        <v>2320</v>
      </c>
      <c r="DT234" s="2">
        <v>2345.5</v>
      </c>
      <c r="DU234" s="2">
        <v>2309</v>
      </c>
      <c r="DV234" s="2">
        <v>2170</v>
      </c>
      <c r="DW234" s="2">
        <v>2163.5</v>
      </c>
      <c r="DX234" s="2">
        <v>2174.5</v>
      </c>
      <c r="DY234" s="2">
        <v>2232.5</v>
      </c>
      <c r="DZ234" s="2">
        <v>2079.5</v>
      </c>
      <c r="EA234" s="2">
        <v>1990</v>
      </c>
      <c r="EB234" s="2">
        <v>1944.5</v>
      </c>
      <c r="EC234" s="2">
        <v>1940.5</v>
      </c>
      <c r="ED234" s="2">
        <v>1936.5</v>
      </c>
      <c r="EE234" s="2">
        <v>1944.5</v>
      </c>
      <c r="EF234" s="2">
        <v>2000</v>
      </c>
      <c r="EG234" s="2">
        <v>2016</v>
      </c>
      <c r="EH234" s="2">
        <v>1981.5</v>
      </c>
      <c r="EI234" s="2">
        <v>2013.5</v>
      </c>
      <c r="EJ234" s="2">
        <v>2052.5</v>
      </c>
      <c r="EK234" s="2">
        <v>2102</v>
      </c>
      <c r="EL234" s="2">
        <v>2048.5</v>
      </c>
      <c r="EM234" s="2">
        <v>2096</v>
      </c>
      <c r="EN234" s="2">
        <v>2197.5</v>
      </c>
      <c r="EO234" s="2">
        <v>2162</v>
      </c>
      <c r="EP234" s="2">
        <v>2168.5</v>
      </c>
      <c r="EQ234" s="2">
        <v>2225.5</v>
      </c>
      <c r="ER234" s="2">
        <v>2286</v>
      </c>
      <c r="ES234" s="2">
        <v>2259.5</v>
      </c>
      <c r="ET234" s="2">
        <v>2214</v>
      </c>
      <c r="EU234" s="2">
        <v>2213</v>
      </c>
      <c r="EV234" s="2">
        <v>2250</v>
      </c>
      <c r="EW234" s="2">
        <v>2237.5</v>
      </c>
      <c r="EX234" s="2">
        <v>2264.5</v>
      </c>
      <c r="EY234" s="2">
        <v>2274</v>
      </c>
      <c r="EZ234" s="2">
        <v>2248.5</v>
      </c>
      <c r="FA234" s="2">
        <v>2231.5</v>
      </c>
      <c r="FB234" s="2">
        <v>2224.5</v>
      </c>
      <c r="FC234" s="2">
        <v>2241</v>
      </c>
      <c r="FD234" s="2">
        <v>2232</v>
      </c>
      <c r="FE234" s="2">
        <v>2271.5</v>
      </c>
      <c r="FF234" s="2">
        <v>2350</v>
      </c>
      <c r="FG234" s="2">
        <v>2405.5</v>
      </c>
      <c r="FH234" s="2">
        <v>2442.5</v>
      </c>
      <c r="FI234" s="2">
        <v>2428</v>
      </c>
      <c r="FJ234" s="2">
        <v>2453.5</v>
      </c>
      <c r="FK234" s="2">
        <v>2458</v>
      </c>
      <c r="FL234" s="2">
        <v>2482.5</v>
      </c>
      <c r="FM234" s="2">
        <v>2512.5</v>
      </c>
      <c r="FN234" s="2">
        <v>2509.5</v>
      </c>
      <c r="FO234" s="2">
        <v>2571.5</v>
      </c>
      <c r="FP234" s="2">
        <v>2578.5</v>
      </c>
      <c r="FQ234" s="2">
        <v>2565</v>
      </c>
      <c r="FR234" s="2">
        <v>2489</v>
      </c>
      <c r="FS234" s="2">
        <v>2504.5</v>
      </c>
      <c r="FT234" s="2">
        <v>2482</v>
      </c>
      <c r="FU234" s="2">
        <v>2570</v>
      </c>
      <c r="FV234" s="2">
        <v>2443</v>
      </c>
      <c r="FW234" s="2">
        <v>2465</v>
      </c>
      <c r="FX234" s="2">
        <v>2558.5</v>
      </c>
      <c r="FY234" s="2">
        <v>2574</v>
      </c>
      <c r="FZ234" s="2">
        <v>2571</v>
      </c>
      <c r="GA234" s="2">
        <v>2569</v>
      </c>
      <c r="GB234" s="2">
        <v>2513.5</v>
      </c>
      <c r="GC234" s="2">
        <v>2520</v>
      </c>
      <c r="GD234" s="2">
        <v>2538.5</v>
      </c>
      <c r="GE234" s="2">
        <v>2607</v>
      </c>
      <c r="GF234" s="2">
        <v>2545.5</v>
      </c>
      <c r="GG234" s="2">
        <v>2757.5</v>
      </c>
      <c r="GH234" s="2">
        <v>2710</v>
      </c>
      <c r="GI234" s="2">
        <v>2593.5</v>
      </c>
      <c r="GJ234" s="2">
        <v>2610</v>
      </c>
      <c r="GK234" s="2">
        <v>2609</v>
      </c>
      <c r="GL234" s="2">
        <v>2609</v>
      </c>
      <c r="GM234" s="2">
        <v>2528.5</v>
      </c>
      <c r="GN234" s="2">
        <v>2430</v>
      </c>
      <c r="GO234" s="2">
        <v>2509.5</v>
      </c>
      <c r="GP234" s="2">
        <v>2485</v>
      </c>
      <c r="GQ234" s="2">
        <v>2379.5</v>
      </c>
      <c r="GR234" s="2">
        <v>2286.5</v>
      </c>
      <c r="GS234" s="2">
        <v>2280</v>
      </c>
      <c r="GT234" s="2">
        <v>2241</v>
      </c>
      <c r="GU234" s="2">
        <v>2205.5</v>
      </c>
      <c r="GV234" s="2">
        <v>2280</v>
      </c>
      <c r="GW234" s="2">
        <v>2292</v>
      </c>
      <c r="GX234" s="2">
        <v>2288.5</v>
      </c>
      <c r="GY234" s="2">
        <v>2320</v>
      </c>
      <c r="GZ234" s="2">
        <v>2370.5</v>
      </c>
      <c r="HA234" s="2">
        <v>2210</v>
      </c>
      <c r="HB234" s="2">
        <v>2173</v>
      </c>
      <c r="HC234" s="2">
        <v>2139</v>
      </c>
      <c r="HD234" s="2">
        <v>2167</v>
      </c>
      <c r="HE234" s="2">
        <v>2126</v>
      </c>
      <c r="HF234" s="2">
        <v>2161</v>
      </c>
      <c r="HG234" s="2">
        <v>2158.5</v>
      </c>
      <c r="HH234" s="2">
        <v>2198.5</v>
      </c>
      <c r="HI234" s="2">
        <v>2189.5</v>
      </c>
      <c r="HJ234" s="2">
        <v>2214</v>
      </c>
      <c r="HK234" s="2">
        <v>2170.5</v>
      </c>
      <c r="HL234" s="2">
        <v>2113</v>
      </c>
      <c r="HM234" s="2">
        <v>2052</v>
      </c>
      <c r="HN234" s="2">
        <v>2031.5</v>
      </c>
      <c r="HO234" s="2">
        <v>2022</v>
      </c>
      <c r="HP234" s="2">
        <v>2018</v>
      </c>
      <c r="HQ234" s="2">
        <v>2105.5</v>
      </c>
      <c r="HR234" s="2">
        <v>2102.5</v>
      </c>
      <c r="HS234" s="2">
        <v>2033</v>
      </c>
      <c r="HT234" s="2">
        <v>1951</v>
      </c>
      <c r="HU234" s="2">
        <v>1919.5</v>
      </c>
      <c r="HV234" s="2">
        <v>1953</v>
      </c>
      <c r="HW234" s="2">
        <v>1941</v>
      </c>
      <c r="HX234" s="2">
        <v>1962</v>
      </c>
      <c r="HY234" s="2">
        <v>1946</v>
      </c>
      <c r="HZ234" s="2">
        <v>1932</v>
      </c>
      <c r="IA234" s="2">
        <v>1907.5</v>
      </c>
      <c r="IB234" s="2">
        <v>1937.5</v>
      </c>
      <c r="IC234" s="2">
        <v>1922</v>
      </c>
      <c r="ID234" s="2">
        <v>1935</v>
      </c>
      <c r="IE234" s="2">
        <v>1970</v>
      </c>
      <c r="IF234" s="2">
        <v>1970.5</v>
      </c>
      <c r="IG234" s="2">
        <v>1935</v>
      </c>
      <c r="IH234" s="2">
        <v>1944.5</v>
      </c>
      <c r="II234" s="2">
        <v>1978.5</v>
      </c>
      <c r="IJ234" s="2">
        <v>1999</v>
      </c>
      <c r="IK234" s="2">
        <v>1947</v>
      </c>
      <c r="IL234" s="2">
        <v>1919</v>
      </c>
      <c r="IM234" s="2">
        <v>1894</v>
      </c>
      <c r="IN234" s="2">
        <v>1818.5</v>
      </c>
      <c r="IO234" s="2">
        <v>1839</v>
      </c>
      <c r="IP234" s="2">
        <v>1819</v>
      </c>
      <c r="IQ234" s="2">
        <v>1912</v>
      </c>
      <c r="IR234" s="2">
        <v>1860</v>
      </c>
      <c r="IS234" s="2">
        <v>1828</v>
      </c>
      <c r="IT234" s="2">
        <v>1829</v>
      </c>
    </row>
    <row r="235" spans="1:254">
      <c r="A235" s="62" t="s">
        <v>448</v>
      </c>
      <c r="B235" s="1" t="inlineStr">
        <is>
          <t>ＦＩＧ</t>
        </is>
      </c>
      <c r="C235" s="1">
        <v>926</v>
      </c>
      <c r="E235" s="2">
        <v>956</v>
      </c>
      <c r="F235" s="2">
        <v>941</v>
      </c>
      <c r="G235" s="2">
        <v>884</v>
      </c>
      <c r="H235" s="2">
        <v>866</v>
      </c>
      <c r="I235" s="2">
        <v>907</v>
      </c>
      <c r="J235" s="2">
        <v>855</v>
      </c>
      <c r="K235" s="2">
        <v>907</v>
      </c>
      <c r="L235" s="2">
        <v>933</v>
      </c>
      <c r="M235" s="2">
        <v>1024</v>
      </c>
      <c r="N235" s="2">
        <v>1047</v>
      </c>
      <c r="O235" s="2">
        <v>1098</v>
      </c>
      <c r="P235" s="2">
        <v>1150</v>
      </c>
      <c r="Q235" s="2">
        <v>1082</v>
      </c>
      <c r="R235" s="2">
        <v>1104</v>
      </c>
      <c r="S235" s="2">
        <v>1144</v>
      </c>
      <c r="T235" s="2">
        <v>1138</v>
      </c>
      <c r="U235" s="2">
        <v>1038</v>
      </c>
      <c r="V235" s="2">
        <v>1115</v>
      </c>
      <c r="W235" s="2">
        <v>1135</v>
      </c>
      <c r="X235" s="2">
        <v>1110</v>
      </c>
      <c r="Y235" s="2">
        <v>1105</v>
      </c>
      <c r="Z235" s="2">
        <v>1155</v>
      </c>
      <c r="AA235" s="2">
        <v>1220</v>
      </c>
      <c r="AB235" s="2">
        <v>1185</v>
      </c>
      <c r="AC235" s="2">
        <v>1162</v>
      </c>
      <c r="AD235" s="2">
        <v>1170</v>
      </c>
      <c r="AE235" s="2">
        <v>1142</v>
      </c>
      <c r="AF235" s="2">
        <v>1152</v>
      </c>
      <c r="AG235" s="2">
        <v>1132</v>
      </c>
      <c r="AH235" s="2">
        <v>1230</v>
      </c>
      <c r="AI235" s="2">
        <v>1220</v>
      </c>
      <c r="AJ235" s="2">
        <v>1209</v>
      </c>
      <c r="AK235" s="2">
        <v>1294</v>
      </c>
      <c r="AL235" s="2">
        <v>1305</v>
      </c>
      <c r="AM235" s="2">
        <v>1358</v>
      </c>
      <c r="AN235" s="2">
        <v>1295</v>
      </c>
      <c r="AO235" s="2">
        <v>1320</v>
      </c>
      <c r="AP235" s="2">
        <v>1456</v>
      </c>
      <c r="AQ235" s="2">
        <v>1532</v>
      </c>
      <c r="AR235" s="2">
        <v>1771</v>
      </c>
      <c r="AS235" s="2">
        <v>1693</v>
      </c>
      <c r="AT235" s="2">
        <v>1734</v>
      </c>
      <c r="AU235" s="2">
        <v>1650</v>
      </c>
      <c r="AV235" s="2">
        <v>1546</v>
      </c>
      <c r="AW235" s="2">
        <v>1597</v>
      </c>
      <c r="AX235" s="2">
        <v>1707</v>
      </c>
      <c r="AY235" s="2">
        <v>1915</v>
      </c>
      <c r="AZ235" s="2">
        <v>2123</v>
      </c>
      <c r="BA235" s="2">
        <v>2200</v>
      </c>
      <c r="BB235" s="2">
        <v>2458</v>
      </c>
      <c r="BC235" s="2">
        <v>3075</v>
      </c>
      <c r="BD235" s="2">
        <v>2684</v>
      </c>
      <c r="BE235" s="2">
        <v>2185</v>
      </c>
      <c r="BF235" s="2">
        <v>2045</v>
      </c>
      <c r="BG235" s="2">
        <v>1981</v>
      </c>
      <c r="BH235" s="2">
        <v>1966</v>
      </c>
      <c r="BI235" s="2">
        <v>1360</v>
      </c>
      <c r="BJ235" s="2">
        <v>1060</v>
      </c>
      <c r="BK235" s="2">
        <v>910</v>
      </c>
      <c r="BL235" s="2">
        <v>880</v>
      </c>
      <c r="BM235" s="2">
        <v>840</v>
      </c>
      <c r="BN235" s="2">
        <v>874</v>
      </c>
      <c r="BO235" s="2">
        <v>509</v>
      </c>
      <c r="BP235" s="2">
        <v>429</v>
      </c>
      <c r="BQ235" s="2">
        <v>354</v>
      </c>
      <c r="BR235" s="2">
        <v>346</v>
      </c>
      <c r="BS235" s="2">
        <v>352</v>
      </c>
      <c r="BT235" s="2">
        <v>367</v>
      </c>
      <c r="BU235" s="2">
        <v>360</v>
      </c>
      <c r="BV235" s="2">
        <v>352</v>
      </c>
      <c r="BW235" s="2">
        <v>360</v>
      </c>
      <c r="BX235" s="2">
        <v>355</v>
      </c>
      <c r="BY235" s="2">
        <v>351</v>
      </c>
      <c r="BZ235" s="2">
        <v>339</v>
      </c>
      <c r="CA235" s="2">
        <v>330</v>
      </c>
      <c r="CB235" s="2">
        <v>331</v>
      </c>
      <c r="CC235" s="2">
        <v>327</v>
      </c>
      <c r="CD235" s="2">
        <v>326</v>
      </c>
      <c r="CE235" s="2">
        <v>324</v>
      </c>
      <c r="CF235" s="2">
        <v>329</v>
      </c>
      <c r="CG235" s="2">
        <v>332</v>
      </c>
      <c r="CH235" s="2">
        <v>333</v>
      </c>
      <c r="CI235" s="2">
        <v>328</v>
      </c>
      <c r="CJ235" s="2">
        <v>324</v>
      </c>
      <c r="CK235" s="2">
        <v>322</v>
      </c>
      <c r="CL235" s="2">
        <v>325</v>
      </c>
      <c r="CM235" s="2">
        <v>321</v>
      </c>
      <c r="CN235" s="2">
        <v>315</v>
      </c>
      <c r="CO235" s="2">
        <v>311</v>
      </c>
      <c r="CP235" s="2">
        <v>325</v>
      </c>
      <c r="CQ235" s="2">
        <v>332</v>
      </c>
      <c r="CR235" s="2">
        <v>328</v>
      </c>
      <c r="CS235" s="2">
        <v>313</v>
      </c>
      <c r="CT235" s="2">
        <v>303</v>
      </c>
      <c r="CU235" s="2">
        <v>320</v>
      </c>
      <c r="CV235" s="2">
        <v>326</v>
      </c>
      <c r="CW235" s="2">
        <v>322</v>
      </c>
      <c r="CX235" s="2">
        <v>319</v>
      </c>
      <c r="CY235" s="2">
        <v>319</v>
      </c>
      <c r="CZ235" s="2">
        <v>327</v>
      </c>
      <c r="DA235" s="2">
        <v>338</v>
      </c>
      <c r="DB235" s="2">
        <v>328</v>
      </c>
      <c r="DC235" s="2">
        <v>315</v>
      </c>
      <c r="DD235" s="2">
        <v>333</v>
      </c>
      <c r="DE235" s="2">
        <v>334</v>
      </c>
      <c r="DF235" s="2">
        <v>331</v>
      </c>
      <c r="DG235" s="2">
        <v>341</v>
      </c>
      <c r="DH235" s="2">
        <v>351</v>
      </c>
      <c r="DI235" s="2">
        <v>358</v>
      </c>
      <c r="DJ235" s="2">
        <v>352</v>
      </c>
      <c r="DK235" s="2">
        <v>352</v>
      </c>
      <c r="DL235" s="2">
        <v>346</v>
      </c>
      <c r="DM235" s="2">
        <v>352</v>
      </c>
      <c r="DN235" s="2">
        <v>370</v>
      </c>
      <c r="DO235" s="2">
        <v>371</v>
      </c>
      <c r="DP235" s="2">
        <v>360</v>
      </c>
      <c r="DQ235" s="2">
        <v>357</v>
      </c>
      <c r="DR235" s="2">
        <v>349</v>
      </c>
      <c r="DS235" s="2">
        <v>352</v>
      </c>
      <c r="DT235" s="2">
        <v>347</v>
      </c>
      <c r="DU235" s="2">
        <v>339</v>
      </c>
      <c r="DV235" s="2">
        <v>335</v>
      </c>
      <c r="DW235" s="2">
        <v>341</v>
      </c>
      <c r="DX235" s="2">
        <v>337</v>
      </c>
      <c r="DY235" s="2">
        <v>338</v>
      </c>
      <c r="DZ235" s="2">
        <v>343</v>
      </c>
      <c r="EA235" s="2">
        <v>335</v>
      </c>
      <c r="EB235" s="2">
        <v>331</v>
      </c>
      <c r="EC235" s="2">
        <v>342</v>
      </c>
      <c r="ED235" s="2">
        <v>345</v>
      </c>
      <c r="EE235" s="2">
        <v>357</v>
      </c>
      <c r="EF235" s="2">
        <v>358</v>
      </c>
      <c r="EG235" s="2">
        <v>352</v>
      </c>
      <c r="EH235" s="2">
        <v>354</v>
      </c>
      <c r="EI235" s="2">
        <v>379</v>
      </c>
      <c r="EJ235" s="2">
        <v>367</v>
      </c>
      <c r="EK235" s="2">
        <v>325</v>
      </c>
      <c r="EL235" s="2">
        <v>314</v>
      </c>
      <c r="EM235" s="2">
        <v>301</v>
      </c>
      <c r="EN235" s="2">
        <v>301</v>
      </c>
      <c r="EO235" s="2">
        <v>300</v>
      </c>
      <c r="EP235" s="2">
        <v>305</v>
      </c>
      <c r="EQ235" s="2">
        <v>302</v>
      </c>
      <c r="ER235" s="2">
        <v>287</v>
      </c>
      <c r="ES235" s="2">
        <v>290</v>
      </c>
      <c r="ET235" s="2">
        <v>292</v>
      </c>
      <c r="EU235" s="2">
        <v>293</v>
      </c>
      <c r="EV235" s="2">
        <v>305</v>
      </c>
      <c r="EW235" s="2">
        <v>304</v>
      </c>
      <c r="EX235" s="2">
        <v>304</v>
      </c>
      <c r="EY235" s="2">
        <v>304</v>
      </c>
      <c r="EZ235" s="2">
        <v>303</v>
      </c>
      <c r="FA235" s="2">
        <v>303</v>
      </c>
      <c r="FB235" s="2">
        <v>303</v>
      </c>
      <c r="FC235" s="2">
        <v>300</v>
      </c>
      <c r="FD235" s="2">
        <v>301</v>
      </c>
      <c r="FE235" s="2">
        <v>301</v>
      </c>
      <c r="FF235" s="2">
        <v>302</v>
      </c>
      <c r="FG235" s="2">
        <v>305</v>
      </c>
      <c r="FH235" s="2">
        <v>304</v>
      </c>
      <c r="FI235" s="2">
        <v>305</v>
      </c>
      <c r="FJ235" s="2">
        <v>310</v>
      </c>
      <c r="FK235" s="2">
        <v>315</v>
      </c>
      <c r="FL235" s="2">
        <v>307</v>
      </c>
      <c r="FM235" s="2">
        <v>307</v>
      </c>
      <c r="FN235" s="2">
        <v>302</v>
      </c>
      <c r="FO235" s="2">
        <v>306</v>
      </c>
      <c r="FP235" s="2">
        <v>307</v>
      </c>
      <c r="FQ235" s="2">
        <v>304</v>
      </c>
      <c r="FR235" s="2">
        <v>302</v>
      </c>
      <c r="FS235" s="2">
        <v>302</v>
      </c>
      <c r="FT235" s="2">
        <v>300</v>
      </c>
      <c r="FU235" s="2">
        <v>303</v>
      </c>
      <c r="FV235" s="2">
        <v>301</v>
      </c>
      <c r="FW235" s="2">
        <v>306</v>
      </c>
      <c r="FX235" s="2">
        <v>310</v>
      </c>
      <c r="FY235" s="2">
        <v>315</v>
      </c>
      <c r="FZ235" s="2">
        <v>318</v>
      </c>
      <c r="GA235" s="2">
        <v>319</v>
      </c>
      <c r="GB235" s="2">
        <v>312</v>
      </c>
      <c r="GC235" s="2">
        <v>311</v>
      </c>
      <c r="GD235" s="2">
        <v>307</v>
      </c>
      <c r="GE235" s="2">
        <v>311</v>
      </c>
      <c r="GF235" s="2">
        <v>312</v>
      </c>
      <c r="GG235" s="2">
        <v>315</v>
      </c>
      <c r="GH235" s="2">
        <v>313</v>
      </c>
      <c r="GI235" s="2">
        <v>311</v>
      </c>
      <c r="GJ235" s="2">
        <v>313</v>
      </c>
      <c r="GK235" s="2">
        <v>314</v>
      </c>
      <c r="GL235" s="2">
        <v>316</v>
      </c>
      <c r="GM235" s="2">
        <v>315</v>
      </c>
      <c r="GN235" s="2">
        <v>316</v>
      </c>
      <c r="GO235" s="2">
        <v>317</v>
      </c>
      <c r="GP235" s="2">
        <v>314</v>
      </c>
      <c r="GQ235" s="2">
        <v>309</v>
      </c>
      <c r="GR235" s="2">
        <v>311</v>
      </c>
      <c r="GS235" s="2">
        <v>313</v>
      </c>
      <c r="GT235" s="2">
        <v>311</v>
      </c>
      <c r="GU235" s="2">
        <v>310</v>
      </c>
      <c r="GV235" s="2">
        <v>316</v>
      </c>
      <c r="GW235" s="2">
        <v>322</v>
      </c>
      <c r="GX235" s="2">
        <v>321</v>
      </c>
      <c r="GY235" s="2">
        <v>321</v>
      </c>
      <c r="GZ235" s="2">
        <v>327</v>
      </c>
      <c r="HA235" s="2">
        <v>343</v>
      </c>
      <c r="HB235" s="2">
        <v>339</v>
      </c>
      <c r="HC235" s="2">
        <v>329</v>
      </c>
      <c r="HD235" s="2">
        <v>333</v>
      </c>
      <c r="HE235" s="2">
        <v>326</v>
      </c>
      <c r="HF235" s="2">
        <v>332</v>
      </c>
      <c r="HG235" s="2">
        <v>335</v>
      </c>
      <c r="HH235" s="2">
        <v>337</v>
      </c>
      <c r="HI235" s="2">
        <v>343</v>
      </c>
      <c r="HJ235" s="2">
        <v>319</v>
      </c>
      <c r="HK235" s="2">
        <v>319</v>
      </c>
      <c r="HL235" s="2">
        <v>317</v>
      </c>
      <c r="HM235" s="2">
        <v>321</v>
      </c>
      <c r="HN235" s="2">
        <v>329</v>
      </c>
      <c r="HO235" s="2">
        <v>317</v>
      </c>
      <c r="HP235" s="2">
        <v>323</v>
      </c>
      <c r="HQ235" s="2">
        <v>335</v>
      </c>
      <c r="HR235" s="2">
        <v>340</v>
      </c>
      <c r="HS235" s="2">
        <v>315</v>
      </c>
      <c r="HT235" s="2">
        <v>303</v>
      </c>
      <c r="HU235" s="2">
        <v>306</v>
      </c>
      <c r="HV235" s="2">
        <v>300</v>
      </c>
      <c r="HW235" s="2">
        <v>295</v>
      </c>
      <c r="HX235" s="2">
        <v>296</v>
      </c>
      <c r="HY235" s="2">
        <v>297</v>
      </c>
      <c r="HZ235" s="2">
        <v>299</v>
      </c>
      <c r="IA235" s="2">
        <v>302</v>
      </c>
      <c r="IB235" s="2">
        <v>302</v>
      </c>
      <c r="IC235" s="2">
        <v>298</v>
      </c>
      <c r="ID235" s="2">
        <v>294</v>
      </c>
      <c r="IE235" s="2">
        <v>297</v>
      </c>
      <c r="IF235" s="2">
        <v>298</v>
      </c>
      <c r="IG235" s="2">
        <v>298</v>
      </c>
      <c r="IH235" s="2">
        <v>294</v>
      </c>
      <c r="II235" s="2">
        <v>295</v>
      </c>
      <c r="IJ235" s="2">
        <v>295</v>
      </c>
      <c r="IK235" s="2">
        <v>300</v>
      </c>
      <c r="IL235" s="2">
        <v>305</v>
      </c>
      <c r="IM235" s="2">
        <v>305</v>
      </c>
      <c r="IN235" s="2">
        <v>303</v>
      </c>
      <c r="IO235" s="2">
        <v>303</v>
      </c>
      <c r="IP235" s="2">
        <v>299</v>
      </c>
      <c r="IQ235" s="2">
        <v>301</v>
      </c>
      <c r="IR235" s="2">
        <v>301</v>
      </c>
      <c r="IS235" s="2">
        <v>298</v>
      </c>
      <c r="IT235" s="2">
        <v>296</v>
      </c>
    </row>
    <row r="236" spans="1:254">
      <c r="A236" s="62" t="s">
        <v>449</v>
      </c>
      <c r="B236" s="1" t="inlineStr">
        <is>
          <t>スクロール</t>
        </is>
      </c>
      <c r="C236" s="1">
        <v>1874</v>
      </c>
      <c r="E236" s="2">
        <v>1843</v>
      </c>
      <c r="F236" s="2">
        <v>1846</v>
      </c>
      <c r="G236" s="2">
        <v>1864</v>
      </c>
      <c r="H236" s="2">
        <v>1849</v>
      </c>
      <c r="I236" s="2">
        <v>1718</v>
      </c>
      <c r="J236" s="2">
        <v>1730</v>
      </c>
      <c r="K236" s="2">
        <v>1744</v>
      </c>
      <c r="L236" s="2">
        <v>1724</v>
      </c>
      <c r="M236" s="2">
        <v>1717</v>
      </c>
      <c r="N236" s="2">
        <v>1707</v>
      </c>
      <c r="O236" s="2">
        <v>1719</v>
      </c>
      <c r="P236" s="2">
        <v>1744</v>
      </c>
      <c r="Q236" s="2">
        <v>1742</v>
      </c>
      <c r="R236" s="2">
        <v>1739</v>
      </c>
      <c r="S236" s="2">
        <v>1756</v>
      </c>
      <c r="T236" s="2">
        <v>1747</v>
      </c>
      <c r="U236" s="2">
        <v>1744</v>
      </c>
      <c r="V236" s="2">
        <v>1732</v>
      </c>
      <c r="W236" s="2">
        <v>1722</v>
      </c>
      <c r="X236" s="2">
        <v>1720</v>
      </c>
      <c r="Y236" s="2">
        <v>1737</v>
      </c>
      <c r="Z236" s="2">
        <v>1720</v>
      </c>
      <c r="AA236" s="2">
        <v>1706</v>
      </c>
      <c r="AB236" s="2">
        <v>1687</v>
      </c>
      <c r="AC236" s="2">
        <v>1645</v>
      </c>
      <c r="AD236" s="2">
        <v>1631</v>
      </c>
      <c r="AE236" s="2">
        <v>1647</v>
      </c>
      <c r="AF236" s="2">
        <v>1655</v>
      </c>
      <c r="AG236" s="2">
        <v>1652</v>
      </c>
      <c r="AH236" s="2">
        <v>1652</v>
      </c>
      <c r="AI236" s="2">
        <v>1649</v>
      </c>
      <c r="AJ236" s="2">
        <v>1645</v>
      </c>
      <c r="AK236" s="2">
        <v>1644</v>
      </c>
      <c r="AL236" s="2">
        <v>1656</v>
      </c>
      <c r="AM236" s="2">
        <v>1669</v>
      </c>
      <c r="AN236" s="2">
        <v>1657</v>
      </c>
      <c r="AO236" s="2">
        <v>1638</v>
      </c>
      <c r="AP236" s="2">
        <v>1631</v>
      </c>
      <c r="AQ236" s="2">
        <v>1630</v>
      </c>
      <c r="AR236" s="2">
        <v>1639</v>
      </c>
      <c r="AS236" s="2">
        <v>1642</v>
      </c>
      <c r="AT236" s="2">
        <v>1641</v>
      </c>
      <c r="AU236" s="2">
        <v>1627</v>
      </c>
      <c r="AV236" s="2">
        <v>1644</v>
      </c>
      <c r="AW236" s="2">
        <v>1649</v>
      </c>
      <c r="AX236" s="2">
        <v>1655</v>
      </c>
      <c r="AY236" s="2">
        <v>1676</v>
      </c>
      <c r="AZ236" s="2">
        <v>1679</v>
      </c>
      <c r="BA236" s="2">
        <v>1667</v>
      </c>
      <c r="BB236" s="2">
        <v>1639</v>
      </c>
      <c r="BC236" s="2">
        <v>1642</v>
      </c>
      <c r="BD236" s="2">
        <v>1656</v>
      </c>
      <c r="BE236" s="2">
        <v>1645</v>
      </c>
      <c r="BF236" s="2">
        <v>1651</v>
      </c>
      <c r="BG236" s="2">
        <v>1670</v>
      </c>
      <c r="BH236" s="2">
        <v>1669</v>
      </c>
      <c r="BI236" s="2">
        <v>1685</v>
      </c>
      <c r="BJ236" s="2">
        <v>1662</v>
      </c>
      <c r="BK236" s="2">
        <v>1664</v>
      </c>
      <c r="BL236" s="2">
        <v>1644</v>
      </c>
      <c r="BM236" s="2">
        <v>1678</v>
      </c>
      <c r="BN236" s="2">
        <v>1705</v>
      </c>
      <c r="BO236" s="2">
        <v>1805</v>
      </c>
      <c r="BP236" s="2">
        <v>1597</v>
      </c>
      <c r="BQ236" s="2">
        <v>1330</v>
      </c>
      <c r="BR236" s="2">
        <v>1322</v>
      </c>
      <c r="BS236" s="2">
        <v>1326</v>
      </c>
      <c r="BT236" s="2">
        <v>1333</v>
      </c>
      <c r="BU236" s="2">
        <v>1327</v>
      </c>
      <c r="BV236" s="2">
        <v>1322</v>
      </c>
      <c r="BW236" s="2">
        <v>1324</v>
      </c>
      <c r="BX236" s="2">
        <v>1345</v>
      </c>
      <c r="BY236" s="2">
        <v>1365</v>
      </c>
      <c r="BZ236" s="2">
        <v>1357</v>
      </c>
      <c r="CA236" s="2">
        <v>1360</v>
      </c>
      <c r="CB236" s="2">
        <v>1363</v>
      </c>
      <c r="CC236" s="2">
        <v>1345</v>
      </c>
      <c r="CD236" s="2">
        <v>1322</v>
      </c>
      <c r="CE236" s="2">
        <v>1333</v>
      </c>
      <c r="CF236" s="2">
        <v>1356</v>
      </c>
      <c r="CG236" s="2">
        <v>1370</v>
      </c>
      <c r="CH236" s="2">
        <v>1362</v>
      </c>
      <c r="CI236" s="2">
        <v>1361</v>
      </c>
      <c r="CJ236" s="2">
        <v>1348</v>
      </c>
      <c r="CK236" s="2">
        <v>1347</v>
      </c>
      <c r="CL236" s="2">
        <v>1364</v>
      </c>
      <c r="CM236" s="2">
        <v>1347</v>
      </c>
      <c r="CN236" s="2">
        <v>1337</v>
      </c>
      <c r="CO236" s="2">
        <v>1298</v>
      </c>
      <c r="CP236" s="2">
        <v>1348</v>
      </c>
      <c r="CQ236" s="2">
        <v>1333</v>
      </c>
      <c r="CR236" s="2">
        <v>1338</v>
      </c>
      <c r="CS236" s="2">
        <v>1314</v>
      </c>
      <c r="CT236" s="2">
        <v>1300</v>
      </c>
      <c r="CU236" s="2">
        <v>1330</v>
      </c>
      <c r="CV236" s="2">
        <v>1336</v>
      </c>
      <c r="CW236" s="2">
        <v>1323</v>
      </c>
      <c r="CX236" s="2">
        <v>1319</v>
      </c>
      <c r="CY236" s="2">
        <v>1320</v>
      </c>
      <c r="CZ236" s="2">
        <v>1341</v>
      </c>
      <c r="DA236" s="2">
        <v>1361</v>
      </c>
      <c r="DB236" s="2">
        <v>1364</v>
      </c>
      <c r="DC236" s="2">
        <v>1352</v>
      </c>
      <c r="DD236" s="2">
        <v>1363</v>
      </c>
      <c r="DE236" s="2">
        <v>1387</v>
      </c>
      <c r="DF236" s="2">
        <v>1356</v>
      </c>
      <c r="DG236" s="2">
        <v>1394</v>
      </c>
      <c r="DH236" s="2">
        <v>1393</v>
      </c>
      <c r="DI236" s="2">
        <v>1388</v>
      </c>
      <c r="DJ236" s="2">
        <v>1379</v>
      </c>
      <c r="DK236" s="2">
        <v>1372</v>
      </c>
      <c r="DL236" s="2">
        <v>1367</v>
      </c>
      <c r="DM236" s="2">
        <v>1353</v>
      </c>
      <c r="DN236" s="2">
        <v>1363</v>
      </c>
      <c r="DO236" s="2">
        <v>1360</v>
      </c>
      <c r="DP236" s="2">
        <v>1353</v>
      </c>
      <c r="DQ236" s="2">
        <v>1368</v>
      </c>
      <c r="DR236" s="2">
        <v>1379</v>
      </c>
      <c r="DS236" s="2">
        <v>1378</v>
      </c>
      <c r="DT236" s="2">
        <v>1365</v>
      </c>
      <c r="DU236" s="2">
        <v>1350</v>
      </c>
      <c r="DV236" s="2">
        <v>1345</v>
      </c>
      <c r="DW236" s="2">
        <v>1345</v>
      </c>
      <c r="DX236" s="2">
        <v>1329</v>
      </c>
      <c r="DY236" s="2">
        <v>1323</v>
      </c>
      <c r="DZ236" s="2">
        <v>1311</v>
      </c>
      <c r="EA236" s="2">
        <v>1306</v>
      </c>
      <c r="EB236" s="2">
        <v>1310</v>
      </c>
      <c r="EC236" s="2">
        <v>1316</v>
      </c>
      <c r="ED236" s="2">
        <v>1336</v>
      </c>
      <c r="EE236" s="2">
        <v>1343</v>
      </c>
      <c r="EF236" s="2">
        <v>1355</v>
      </c>
      <c r="EG236" s="2">
        <v>1358</v>
      </c>
      <c r="EH236" s="2">
        <v>1358</v>
      </c>
      <c r="EI236" s="2">
        <v>1358</v>
      </c>
      <c r="EJ236" s="2">
        <v>1370</v>
      </c>
      <c r="EK236" s="2">
        <v>1369</v>
      </c>
      <c r="EL236" s="2">
        <v>1376</v>
      </c>
      <c r="EM236" s="2">
        <v>1389</v>
      </c>
      <c r="EN236" s="2">
        <v>1391</v>
      </c>
      <c r="EO236" s="2">
        <v>1393</v>
      </c>
      <c r="EP236" s="2">
        <v>1390</v>
      </c>
      <c r="EQ236" s="2">
        <v>1395</v>
      </c>
      <c r="ER236" s="2">
        <v>1387</v>
      </c>
      <c r="ES236" s="2">
        <v>1378</v>
      </c>
      <c r="ET236" s="2">
        <v>1348</v>
      </c>
      <c r="EU236" s="2">
        <v>1353</v>
      </c>
      <c r="EV236" s="2">
        <v>1352</v>
      </c>
      <c r="EW236" s="2">
        <v>1348</v>
      </c>
      <c r="EX236" s="2">
        <v>1338</v>
      </c>
      <c r="EY236" s="2">
        <v>1338</v>
      </c>
      <c r="EZ236" s="2">
        <v>1333</v>
      </c>
      <c r="FA236" s="2">
        <v>1330</v>
      </c>
      <c r="FB236" s="2">
        <v>1323</v>
      </c>
      <c r="FC236" s="2">
        <v>1320</v>
      </c>
      <c r="FD236" s="2">
        <v>1326</v>
      </c>
      <c r="FE236" s="2">
        <v>1326</v>
      </c>
      <c r="FF236" s="2">
        <v>1313</v>
      </c>
      <c r="FG236" s="2">
        <v>1307</v>
      </c>
      <c r="FH236" s="2">
        <v>1309</v>
      </c>
      <c r="FI236" s="2">
        <v>1289</v>
      </c>
      <c r="FJ236" s="2">
        <v>1294</v>
      </c>
      <c r="FK236" s="2">
        <v>1270</v>
      </c>
      <c r="FL236" s="2">
        <v>1271</v>
      </c>
      <c r="FM236" s="2">
        <v>1285</v>
      </c>
      <c r="FN236" s="2">
        <v>1277</v>
      </c>
      <c r="FO236" s="2">
        <v>1257</v>
      </c>
      <c r="FP236" s="2">
        <v>1255</v>
      </c>
      <c r="FQ236" s="2">
        <v>1247</v>
      </c>
      <c r="FR236" s="2">
        <v>1252</v>
      </c>
      <c r="FS236" s="2">
        <v>1255</v>
      </c>
      <c r="FT236" s="2">
        <v>1258</v>
      </c>
      <c r="FU236" s="2">
        <v>1230</v>
      </c>
      <c r="FV236" s="2">
        <v>1225</v>
      </c>
      <c r="FW236" s="2">
        <v>1229</v>
      </c>
      <c r="FX236" s="2">
        <v>1213</v>
      </c>
      <c r="FY236" s="2">
        <v>1214</v>
      </c>
      <c r="FZ236" s="2">
        <v>1219</v>
      </c>
      <c r="GA236" s="2">
        <v>1220</v>
      </c>
      <c r="GB236" s="2">
        <v>1215</v>
      </c>
      <c r="GC236" s="2">
        <v>1225</v>
      </c>
      <c r="GD236" s="2">
        <v>1209</v>
      </c>
      <c r="GE236" s="2">
        <v>1187</v>
      </c>
      <c r="GF236" s="2">
        <v>1167</v>
      </c>
      <c r="GG236" s="2">
        <v>1169</v>
      </c>
      <c r="GH236" s="2">
        <v>1106</v>
      </c>
      <c r="GI236" s="2">
        <v>1107</v>
      </c>
      <c r="GJ236" s="2">
        <v>1106</v>
      </c>
      <c r="GK236" s="2">
        <v>1128</v>
      </c>
      <c r="GL236" s="2">
        <v>1128</v>
      </c>
      <c r="GM236" s="2">
        <v>1120</v>
      </c>
      <c r="GN236" s="2">
        <v>1115</v>
      </c>
      <c r="GO236" s="2">
        <v>1106</v>
      </c>
      <c r="GP236" s="2">
        <v>1103</v>
      </c>
      <c r="GQ236" s="2">
        <v>1102</v>
      </c>
      <c r="GR236" s="2">
        <v>1092</v>
      </c>
      <c r="GS236" s="2">
        <v>1089</v>
      </c>
      <c r="GT236" s="2">
        <v>1094</v>
      </c>
      <c r="GU236" s="2">
        <v>1091</v>
      </c>
      <c r="GV236" s="2">
        <v>1096</v>
      </c>
      <c r="GW236" s="2">
        <v>1112</v>
      </c>
      <c r="GX236" s="2">
        <v>1118</v>
      </c>
      <c r="GY236" s="2">
        <v>1116</v>
      </c>
      <c r="GZ236" s="2">
        <v>1125</v>
      </c>
      <c r="HA236" s="2">
        <v>1099</v>
      </c>
      <c r="HB236" s="2">
        <v>1102</v>
      </c>
      <c r="HC236" s="2">
        <v>1125</v>
      </c>
      <c r="HD236" s="2">
        <v>1133</v>
      </c>
      <c r="HE236" s="2">
        <v>1141</v>
      </c>
      <c r="HF236" s="2">
        <v>1158</v>
      </c>
      <c r="HG236" s="2">
        <v>1150</v>
      </c>
      <c r="HH236" s="2">
        <v>1151</v>
      </c>
      <c r="HI236" s="2">
        <v>1153</v>
      </c>
      <c r="HJ236" s="2">
        <v>1168</v>
      </c>
      <c r="HK236" s="2">
        <v>1167</v>
      </c>
      <c r="HL236" s="2">
        <v>1167</v>
      </c>
      <c r="HM236" s="2">
        <v>1171</v>
      </c>
      <c r="HN236" s="2">
        <v>1177</v>
      </c>
      <c r="HO236" s="2">
        <v>1179</v>
      </c>
      <c r="HP236" s="2">
        <v>1175</v>
      </c>
      <c r="HQ236" s="2">
        <v>1170</v>
      </c>
      <c r="HR236" s="2">
        <v>1159</v>
      </c>
      <c r="HS236" s="2">
        <v>1150</v>
      </c>
      <c r="HT236" s="2">
        <v>1134</v>
      </c>
      <c r="HU236" s="2">
        <v>1137</v>
      </c>
      <c r="HV236" s="2">
        <v>1142</v>
      </c>
      <c r="HW236" s="2">
        <v>1123</v>
      </c>
      <c r="HX236" s="2">
        <v>1108</v>
      </c>
      <c r="HY236" s="2">
        <v>1114</v>
      </c>
      <c r="HZ236" s="2">
        <v>1114</v>
      </c>
      <c r="IA236" s="2">
        <v>1113</v>
      </c>
      <c r="IB236" s="2">
        <v>1120</v>
      </c>
      <c r="IC236" s="2">
        <v>1121</v>
      </c>
      <c r="ID236" s="2">
        <v>1120</v>
      </c>
      <c r="IE236" s="2">
        <v>1120</v>
      </c>
      <c r="IF236" s="2">
        <v>1107</v>
      </c>
      <c r="IG236" s="2">
        <v>1096</v>
      </c>
      <c r="IH236" s="2">
        <v>1091</v>
      </c>
      <c r="II236" s="2">
        <v>1091</v>
      </c>
      <c r="IJ236" s="2">
        <v>1091</v>
      </c>
      <c r="IK236" s="2">
        <v>1083</v>
      </c>
      <c r="IL236" s="2">
        <v>1070</v>
      </c>
      <c r="IM236" s="2">
        <v>1066</v>
      </c>
      <c r="IN236" s="2">
        <v>1063</v>
      </c>
      <c r="IO236" s="2">
        <v>1061</v>
      </c>
      <c r="IP236" s="2">
        <v>1056</v>
      </c>
      <c r="IQ236" s="2">
        <v>1060</v>
      </c>
      <c r="IR236" s="2">
        <v>1091</v>
      </c>
      <c r="IS236" s="2">
        <v>1091</v>
      </c>
      <c r="IT236" s="2">
        <v>1080</v>
      </c>
    </row>
    <row r="237" spans="1:254">
      <c r="A237" s="62" t="s">
        <v>450</v>
      </c>
      <c r="B237" s="1" t="inlineStr">
        <is>
          <t>デジタルアーツ</t>
        </is>
      </c>
      <c r="C237" s="1">
        <v>4610</v>
      </c>
      <c r="E237" s="2">
        <v>4545</v>
      </c>
      <c r="F237" s="2">
        <v>4390</v>
      </c>
      <c r="G237" s="2">
        <v>4475</v>
      </c>
      <c r="H237" s="2">
        <v>4295</v>
      </c>
      <c r="I237" s="2">
        <v>4090</v>
      </c>
      <c r="J237" s="2">
        <v>4220</v>
      </c>
      <c r="K237" s="2">
        <v>4185</v>
      </c>
      <c r="L237" s="2">
        <v>4130</v>
      </c>
      <c r="M237" s="2">
        <v>4050</v>
      </c>
      <c r="N237" s="2">
        <v>4005</v>
      </c>
      <c r="O237" s="2">
        <v>4040</v>
      </c>
      <c r="P237" s="2">
        <v>4065</v>
      </c>
      <c r="Q237" s="2">
        <v>4175</v>
      </c>
      <c r="R237" s="2">
        <v>4060</v>
      </c>
      <c r="S237" s="2">
        <v>4090</v>
      </c>
      <c r="T237" s="2">
        <v>4035</v>
      </c>
      <c r="U237" s="2">
        <v>4065</v>
      </c>
      <c r="V237" s="2">
        <v>4000</v>
      </c>
      <c r="W237" s="2">
        <v>3995</v>
      </c>
      <c r="X237" s="2">
        <v>3935</v>
      </c>
      <c r="Y237" s="2">
        <v>3970</v>
      </c>
      <c r="Z237" s="2">
        <v>3960</v>
      </c>
      <c r="AA237" s="2">
        <v>3915</v>
      </c>
      <c r="AB237" s="2">
        <v>3915</v>
      </c>
      <c r="AC237" s="2">
        <v>3805</v>
      </c>
      <c r="AD237" s="2">
        <v>3720</v>
      </c>
      <c r="AE237" s="2">
        <v>3740</v>
      </c>
      <c r="AF237" s="2">
        <v>3720</v>
      </c>
      <c r="AG237" s="2">
        <v>3635</v>
      </c>
      <c r="AH237" s="2">
        <v>3610</v>
      </c>
      <c r="AI237" s="2">
        <v>3595</v>
      </c>
      <c r="AJ237" s="2">
        <v>3610</v>
      </c>
      <c r="AK237" s="2">
        <v>3625</v>
      </c>
      <c r="AL237" s="2">
        <v>3620</v>
      </c>
      <c r="AM237" s="2">
        <v>3655</v>
      </c>
      <c r="AN237" s="2">
        <v>3650</v>
      </c>
      <c r="AO237" s="2">
        <v>3620</v>
      </c>
      <c r="AP237" s="2">
        <v>3660</v>
      </c>
      <c r="AQ237" s="2">
        <v>3610</v>
      </c>
      <c r="AR237" s="2">
        <v>3675</v>
      </c>
      <c r="AS237" s="2">
        <v>3700</v>
      </c>
      <c r="AT237" s="2">
        <v>3745</v>
      </c>
      <c r="AU237" s="2">
        <v>3845</v>
      </c>
      <c r="AV237" s="2">
        <v>3880</v>
      </c>
      <c r="AW237" s="2">
        <v>3735</v>
      </c>
      <c r="AX237" s="2">
        <v>3745</v>
      </c>
      <c r="AY237" s="2">
        <v>3865</v>
      </c>
      <c r="AZ237" s="2">
        <v>4160</v>
      </c>
      <c r="BA237" s="2">
        <v>4090</v>
      </c>
      <c r="BB237" s="2">
        <v>4085</v>
      </c>
      <c r="BC237" s="2">
        <v>4160</v>
      </c>
      <c r="BD237" s="2">
        <v>4170</v>
      </c>
      <c r="BE237" s="2">
        <v>4185</v>
      </c>
      <c r="BF237" s="2">
        <v>4150</v>
      </c>
      <c r="BG237" s="2">
        <v>4165</v>
      </c>
      <c r="BH237" s="2">
        <v>4295</v>
      </c>
      <c r="BI237" s="2">
        <v>4420</v>
      </c>
      <c r="BJ237" s="2">
        <v>4290</v>
      </c>
      <c r="BK237" s="2">
        <v>4240</v>
      </c>
      <c r="BL237" s="2">
        <v>4035</v>
      </c>
      <c r="BM237" s="2">
        <v>4150</v>
      </c>
      <c r="BN237" s="2">
        <v>4155</v>
      </c>
      <c r="BO237" s="2">
        <v>4315</v>
      </c>
      <c r="BP237" s="2">
        <v>4940</v>
      </c>
      <c r="BQ237" s="2">
        <v>5990</v>
      </c>
      <c r="BR237" s="2">
        <v>5640</v>
      </c>
      <c r="BS237" s="2">
        <v>5620</v>
      </c>
      <c r="BT237" s="2">
        <v>5550</v>
      </c>
      <c r="BU237" s="2">
        <v>5570</v>
      </c>
      <c r="BV237" s="2">
        <v>5640</v>
      </c>
      <c r="BW237" s="2">
        <v>6010</v>
      </c>
      <c r="BX237" s="2">
        <v>6120</v>
      </c>
      <c r="BY237" s="2">
        <v>6020</v>
      </c>
      <c r="BZ237" s="2">
        <v>6000</v>
      </c>
      <c r="CA237" s="2">
        <v>5880</v>
      </c>
      <c r="CB237" s="2">
        <v>5920</v>
      </c>
      <c r="CC237" s="2">
        <v>5630</v>
      </c>
      <c r="CD237" s="2">
        <v>5620</v>
      </c>
      <c r="CE237" s="2">
        <v>5460</v>
      </c>
      <c r="CF237" s="2">
        <v>5460</v>
      </c>
      <c r="CG237" s="2">
        <v>5550</v>
      </c>
      <c r="CH237" s="2">
        <v>5690</v>
      </c>
      <c r="CI237" s="2">
        <v>5480</v>
      </c>
      <c r="CJ237" s="2">
        <v>5460</v>
      </c>
      <c r="CK237" s="2">
        <v>5380</v>
      </c>
      <c r="CL237" s="2">
        <v>5390</v>
      </c>
      <c r="CM237" s="2">
        <v>5400</v>
      </c>
      <c r="CN237" s="2">
        <v>5260</v>
      </c>
      <c r="CO237" s="2">
        <v>5090</v>
      </c>
      <c r="CP237" s="2">
        <v>5250</v>
      </c>
      <c r="CQ237" s="2">
        <v>5120</v>
      </c>
      <c r="CR237" s="2">
        <v>5090</v>
      </c>
      <c r="CS237" s="2">
        <v>5000</v>
      </c>
      <c r="CT237" s="2">
        <v>4950</v>
      </c>
      <c r="CU237" s="2">
        <v>5210</v>
      </c>
      <c r="CV237" s="2">
        <v>5210</v>
      </c>
      <c r="CW237" s="2">
        <v>5320</v>
      </c>
      <c r="CX237" s="2">
        <v>5380</v>
      </c>
      <c r="CY237" s="2">
        <v>5430</v>
      </c>
      <c r="CZ237" s="2">
        <v>5480</v>
      </c>
      <c r="DA237" s="2">
        <v>5540</v>
      </c>
      <c r="DB237" s="2">
        <v>5380</v>
      </c>
      <c r="DC237" s="2">
        <v>5130</v>
      </c>
      <c r="DD237" s="2">
        <v>5340</v>
      </c>
      <c r="DE237" s="2">
        <v>5290</v>
      </c>
      <c r="DF237" s="2">
        <v>5200</v>
      </c>
      <c r="DG237" s="2">
        <v>5490</v>
      </c>
      <c r="DH237" s="2">
        <v>5650</v>
      </c>
      <c r="DI237" s="2">
        <v>5670</v>
      </c>
      <c r="DJ237" s="2">
        <v>5580</v>
      </c>
      <c r="DK237" s="2">
        <v>5410</v>
      </c>
      <c r="DL237" s="2">
        <v>5400</v>
      </c>
      <c r="DM237" s="2">
        <v>5560</v>
      </c>
      <c r="DN237" s="2">
        <v>5540</v>
      </c>
      <c r="DO237" s="2">
        <v>5400</v>
      </c>
      <c r="DP237" s="2">
        <v>5170</v>
      </c>
      <c r="DQ237" s="2">
        <v>5150</v>
      </c>
      <c r="DR237" s="2">
        <v>5230</v>
      </c>
      <c r="DS237" s="2">
        <v>5310</v>
      </c>
      <c r="DT237" s="2">
        <v>5280</v>
      </c>
      <c r="DU237" s="2">
        <v>5060</v>
      </c>
      <c r="DV237" s="2">
        <v>5070</v>
      </c>
      <c r="DW237" s="2">
        <v>5230</v>
      </c>
      <c r="DX237" s="2">
        <v>5260</v>
      </c>
      <c r="DY237" s="2">
        <v>5450</v>
      </c>
      <c r="DZ237" s="2">
        <v>5620</v>
      </c>
      <c r="EA237" s="2">
        <v>5610</v>
      </c>
      <c r="EB237" s="2">
        <v>5600</v>
      </c>
      <c r="EC237" s="2">
        <v>5670</v>
      </c>
      <c r="ED237" s="2">
        <v>5740</v>
      </c>
      <c r="EE237" s="2">
        <v>5780</v>
      </c>
      <c r="EF237" s="2">
        <v>5810</v>
      </c>
      <c r="EG237" s="2">
        <v>5640</v>
      </c>
      <c r="EH237" s="2">
        <v>5700</v>
      </c>
      <c r="EI237" s="2">
        <v>5800</v>
      </c>
      <c r="EJ237" s="2">
        <v>5870</v>
      </c>
      <c r="EK237" s="2">
        <v>5980</v>
      </c>
      <c r="EL237" s="2">
        <v>6020</v>
      </c>
      <c r="EM237" s="2">
        <v>6120</v>
      </c>
      <c r="EN237" s="2">
        <v>6240</v>
      </c>
      <c r="EO237" s="2">
        <v>6200</v>
      </c>
      <c r="EP237" s="2">
        <v>6180</v>
      </c>
      <c r="EQ237" s="2">
        <v>6090</v>
      </c>
      <c r="ER237" s="2">
        <v>6070</v>
      </c>
      <c r="ES237" s="2">
        <v>6310</v>
      </c>
      <c r="ET237" s="2">
        <v>6300</v>
      </c>
      <c r="EU237" s="2">
        <v>6420</v>
      </c>
      <c r="EV237" s="2">
        <v>6420</v>
      </c>
      <c r="EW237" s="2">
        <v>6400</v>
      </c>
      <c r="EX237" s="2">
        <v>6420</v>
      </c>
      <c r="EY237" s="2">
        <v>6400</v>
      </c>
      <c r="EZ237" s="2">
        <v>6440</v>
      </c>
      <c r="FA237" s="2">
        <v>6370</v>
      </c>
      <c r="FB237" s="2">
        <v>6410</v>
      </c>
      <c r="FC237" s="2">
        <v>6500</v>
      </c>
      <c r="FD237" s="2">
        <v>6530</v>
      </c>
      <c r="FE237" s="2">
        <v>6730</v>
      </c>
      <c r="FF237" s="2">
        <v>6730</v>
      </c>
      <c r="FG237" s="2">
        <v>6820</v>
      </c>
      <c r="FH237" s="2">
        <v>6800</v>
      </c>
      <c r="FI237" s="2">
        <v>6810</v>
      </c>
      <c r="FJ237" s="2">
        <v>6790</v>
      </c>
      <c r="FK237" s="2">
        <v>6920</v>
      </c>
      <c r="FL237" s="2">
        <v>7080</v>
      </c>
      <c r="FM237" s="2">
        <v>6960</v>
      </c>
      <c r="FN237" s="2">
        <v>7060</v>
      </c>
      <c r="FO237" s="2">
        <v>7210</v>
      </c>
      <c r="FP237" s="2">
        <v>7190</v>
      </c>
      <c r="FQ237" s="2">
        <v>7210</v>
      </c>
      <c r="FR237" s="2">
        <v>7150</v>
      </c>
      <c r="FS237" s="2">
        <v>7180</v>
      </c>
      <c r="FT237" s="2">
        <v>7300</v>
      </c>
      <c r="FU237" s="2">
        <v>7080</v>
      </c>
      <c r="FV237" s="2">
        <v>7040</v>
      </c>
      <c r="FW237" s="2">
        <v>7120</v>
      </c>
      <c r="FX237" s="2">
        <v>7310</v>
      </c>
      <c r="FY237" s="2">
        <v>7170</v>
      </c>
      <c r="FZ237" s="2">
        <v>7270</v>
      </c>
      <c r="GA237" s="2">
        <v>7410</v>
      </c>
      <c r="GB237" s="2">
        <v>7600</v>
      </c>
      <c r="GC237" s="2">
        <v>7520</v>
      </c>
      <c r="GD237" s="2">
        <v>7570</v>
      </c>
      <c r="GE237" s="2">
        <v>7880</v>
      </c>
      <c r="GF237" s="2">
        <v>7730</v>
      </c>
      <c r="GG237" s="2">
        <v>7630</v>
      </c>
      <c r="GH237" s="2">
        <v>7780</v>
      </c>
      <c r="GI237" s="2">
        <v>7450</v>
      </c>
      <c r="GJ237" s="2">
        <v>7610</v>
      </c>
      <c r="GK237" s="2">
        <v>7900</v>
      </c>
      <c r="GL237" s="2">
        <v>7950</v>
      </c>
      <c r="GM237" s="2">
        <v>7850</v>
      </c>
      <c r="GN237" s="2">
        <v>8040</v>
      </c>
      <c r="GO237" s="2">
        <v>8010</v>
      </c>
      <c r="GP237" s="2">
        <v>7880</v>
      </c>
      <c r="GQ237" s="2">
        <v>7440</v>
      </c>
      <c r="GR237" s="2">
        <v>7170</v>
      </c>
      <c r="GS237" s="2">
        <v>7280</v>
      </c>
      <c r="GT237" s="2">
        <v>7270</v>
      </c>
      <c r="GU237" s="2">
        <v>7490</v>
      </c>
      <c r="GV237" s="2">
        <v>7610</v>
      </c>
      <c r="GW237" s="2">
        <v>7540</v>
      </c>
      <c r="GX237" s="2">
        <v>7730</v>
      </c>
      <c r="GY237" s="2">
        <v>7760</v>
      </c>
      <c r="GZ237" s="2">
        <v>7750</v>
      </c>
      <c r="HA237" s="2">
        <v>7110</v>
      </c>
      <c r="HB237" s="2">
        <v>7270</v>
      </c>
      <c r="HC237" s="2">
        <v>7520</v>
      </c>
      <c r="HD237" s="2">
        <v>7750</v>
      </c>
      <c r="HE237" s="2">
        <v>7610</v>
      </c>
      <c r="HF237" s="2">
        <v>7730</v>
      </c>
      <c r="HG237" s="2">
        <v>7870</v>
      </c>
      <c r="HH237" s="2">
        <v>7970</v>
      </c>
      <c r="HI237" s="2">
        <v>8100</v>
      </c>
      <c r="HJ237" s="2">
        <v>8080</v>
      </c>
      <c r="HK237" s="2">
        <v>7970</v>
      </c>
      <c r="HL237" s="2">
        <v>7970</v>
      </c>
      <c r="HM237" s="2">
        <v>8170</v>
      </c>
      <c r="HN237" s="2">
        <v>8140</v>
      </c>
      <c r="HO237" s="2">
        <v>8070</v>
      </c>
      <c r="HP237" s="2">
        <v>8100</v>
      </c>
      <c r="HQ237" s="2">
        <v>8180</v>
      </c>
      <c r="HR237" s="2">
        <v>7990</v>
      </c>
      <c r="HS237" s="2">
        <v>7710</v>
      </c>
      <c r="HT237" s="2">
        <v>7730</v>
      </c>
      <c r="HU237" s="2">
        <v>7800</v>
      </c>
      <c r="HV237" s="2">
        <v>7940</v>
      </c>
      <c r="HW237" s="2">
        <v>8150</v>
      </c>
      <c r="HX237" s="2">
        <v>7780</v>
      </c>
      <c r="HY237" s="2">
        <v>7600</v>
      </c>
      <c r="HZ237" s="2">
        <v>7800</v>
      </c>
      <c r="IA237" s="2">
        <v>7940</v>
      </c>
      <c r="IB237" s="2">
        <v>8070</v>
      </c>
      <c r="IC237" s="2">
        <v>7990</v>
      </c>
      <c r="ID237" s="2">
        <v>8000</v>
      </c>
      <c r="IE237" s="2">
        <v>7710</v>
      </c>
      <c r="IF237" s="2">
        <v>7940</v>
      </c>
      <c r="IG237" s="2">
        <v>7840</v>
      </c>
      <c r="IH237" s="2">
        <v>7850</v>
      </c>
      <c r="II237" s="2">
        <v>7860</v>
      </c>
      <c r="IJ237" s="2">
        <v>7970</v>
      </c>
      <c r="IK237" s="2">
        <v>7630</v>
      </c>
      <c r="IL237" s="2">
        <v>7740</v>
      </c>
      <c r="IM237" s="2">
        <v>7660</v>
      </c>
      <c r="IN237" s="2">
        <v>7520</v>
      </c>
      <c r="IO237" s="2">
        <v>7550</v>
      </c>
      <c r="IP237" s="2">
        <v>7290</v>
      </c>
      <c r="IQ237" s="2">
        <v>7300</v>
      </c>
      <c r="IR237" s="2">
        <v>8280</v>
      </c>
      <c r="IS237" s="2">
        <v>8000</v>
      </c>
      <c r="IT237" s="2">
        <v>7860</v>
      </c>
    </row>
    <row r="238" spans="1:254">
      <c r="A238" s="62" t="s">
        <v>451</v>
      </c>
      <c r="B238" s="1" t="inlineStr">
        <is>
          <t>ＴＯＡ</t>
        </is>
      </c>
      <c r="C238" s="1">
        <v>1680</v>
      </c>
      <c r="E238" s="2">
        <v>1672</v>
      </c>
      <c r="F238" s="2">
        <v>1664</v>
      </c>
      <c r="G238" s="2">
        <v>1625</v>
      </c>
      <c r="H238" s="2">
        <v>1621</v>
      </c>
      <c r="I238" s="2">
        <v>1641</v>
      </c>
      <c r="J238" s="2">
        <v>1642</v>
      </c>
      <c r="K238" s="2">
        <v>1645</v>
      </c>
      <c r="L238" s="2">
        <v>1645</v>
      </c>
      <c r="M238" s="2">
        <v>1642</v>
      </c>
      <c r="N238" s="2">
        <v>1614</v>
      </c>
      <c r="O238" s="2">
        <v>1630</v>
      </c>
      <c r="P238" s="2">
        <v>1634</v>
      </c>
      <c r="Q238" s="2">
        <v>1623</v>
      </c>
      <c r="R238" s="2">
        <v>1591</v>
      </c>
      <c r="S238" s="2">
        <v>1606</v>
      </c>
      <c r="T238" s="2">
        <v>1617</v>
      </c>
      <c r="U238" s="2">
        <v>1620</v>
      </c>
      <c r="V238" s="2">
        <v>1619</v>
      </c>
      <c r="W238" s="2">
        <v>1628</v>
      </c>
      <c r="X238" s="2">
        <v>1632</v>
      </c>
      <c r="Y238" s="2">
        <v>1645</v>
      </c>
      <c r="Z238" s="2">
        <v>1654</v>
      </c>
      <c r="AA238" s="2">
        <v>1633</v>
      </c>
      <c r="AB238" s="2">
        <v>1603</v>
      </c>
      <c r="AC238" s="2">
        <v>1578</v>
      </c>
      <c r="AD238" s="2">
        <v>1569</v>
      </c>
      <c r="AE238" s="2">
        <v>1579</v>
      </c>
      <c r="AF238" s="2">
        <v>1604</v>
      </c>
      <c r="AG238" s="2">
        <v>1586</v>
      </c>
      <c r="AH238" s="2">
        <v>1584</v>
      </c>
      <c r="AI238" s="2">
        <v>1573</v>
      </c>
      <c r="AJ238" s="2">
        <v>1567</v>
      </c>
      <c r="AK238" s="2">
        <v>1574</v>
      </c>
      <c r="AL238" s="2">
        <v>1579</v>
      </c>
      <c r="AM238" s="2">
        <v>1577</v>
      </c>
      <c r="AN238" s="2">
        <v>1583</v>
      </c>
      <c r="AO238" s="2">
        <v>1565</v>
      </c>
      <c r="AP238" s="2">
        <v>1580</v>
      </c>
      <c r="AQ238" s="2">
        <v>1562</v>
      </c>
      <c r="AR238" s="2">
        <v>1563</v>
      </c>
      <c r="AS238" s="2">
        <v>1586</v>
      </c>
      <c r="AT238" s="2">
        <v>1582</v>
      </c>
      <c r="AU238" s="2">
        <v>1553</v>
      </c>
      <c r="AV238" s="2">
        <v>1582</v>
      </c>
      <c r="AW238" s="2">
        <v>1555</v>
      </c>
      <c r="AX238" s="2">
        <v>1560</v>
      </c>
      <c r="AY238" s="2">
        <v>1558</v>
      </c>
      <c r="AZ238" s="2">
        <v>1554</v>
      </c>
      <c r="BA238" s="2">
        <v>1568</v>
      </c>
      <c r="BB238" s="2">
        <v>1549</v>
      </c>
      <c r="BC238" s="2">
        <v>1563</v>
      </c>
      <c r="BD238" s="2">
        <v>1562</v>
      </c>
      <c r="BE238" s="2">
        <v>1582</v>
      </c>
      <c r="BF238" s="2">
        <v>1559</v>
      </c>
      <c r="BG238" s="2">
        <v>1550</v>
      </c>
      <c r="BH238" s="2">
        <v>1602</v>
      </c>
      <c r="BI238" s="2">
        <v>1599</v>
      </c>
      <c r="BJ238" s="2">
        <v>1598</v>
      </c>
      <c r="BK238" s="2">
        <v>1614</v>
      </c>
      <c r="BL238" s="2">
        <v>1585</v>
      </c>
      <c r="BM238" s="2">
        <v>1584</v>
      </c>
      <c r="BN238" s="2">
        <v>1575</v>
      </c>
      <c r="BO238" s="2">
        <v>1600</v>
      </c>
      <c r="BP238" s="2">
        <v>1608</v>
      </c>
      <c r="BQ238" s="2">
        <v>1805</v>
      </c>
      <c r="BR238" s="2">
        <v>1756</v>
      </c>
      <c r="BS238" s="2">
        <v>1730</v>
      </c>
      <c r="BT238" s="2">
        <v>1744</v>
      </c>
      <c r="BU238" s="2">
        <v>1734</v>
      </c>
      <c r="BV238" s="2">
        <v>1757</v>
      </c>
      <c r="BW238" s="2">
        <v>1761</v>
      </c>
      <c r="BX238" s="2">
        <v>1786</v>
      </c>
      <c r="BY238" s="2">
        <v>1790</v>
      </c>
      <c r="BZ238" s="2">
        <v>1807</v>
      </c>
      <c r="CA238" s="2">
        <v>1792</v>
      </c>
      <c r="CB238" s="2">
        <v>1796</v>
      </c>
      <c r="CC238" s="2">
        <v>1817</v>
      </c>
      <c r="CD238" s="2">
        <v>1806</v>
      </c>
      <c r="CE238" s="2">
        <v>1820</v>
      </c>
      <c r="CF238" s="2">
        <v>1836</v>
      </c>
      <c r="CG238" s="2">
        <v>1852</v>
      </c>
      <c r="CH238" s="2">
        <v>1845</v>
      </c>
      <c r="CI238" s="2">
        <v>1826</v>
      </c>
      <c r="CJ238" s="2">
        <v>1804</v>
      </c>
      <c r="CK238" s="2">
        <v>1810</v>
      </c>
      <c r="CL238" s="2">
        <v>1830</v>
      </c>
      <c r="CM238" s="2">
        <v>1799</v>
      </c>
      <c r="CN238" s="2">
        <v>1782</v>
      </c>
      <c r="CO238" s="2">
        <v>1818</v>
      </c>
      <c r="CP238" s="2">
        <v>1907</v>
      </c>
      <c r="CQ238" s="2">
        <v>1926</v>
      </c>
      <c r="CR238" s="2">
        <v>1888</v>
      </c>
      <c r="CS238" s="2">
        <v>1829</v>
      </c>
      <c r="CT238" s="2">
        <v>1804</v>
      </c>
      <c r="CU238" s="2">
        <v>1838</v>
      </c>
      <c r="CV238" s="2">
        <v>1794</v>
      </c>
      <c r="CW238" s="2">
        <v>1766</v>
      </c>
      <c r="CX238" s="2">
        <v>1762</v>
      </c>
      <c r="CY238" s="2">
        <v>1762</v>
      </c>
      <c r="CZ238" s="2">
        <v>1792</v>
      </c>
      <c r="DA238" s="2">
        <v>1826</v>
      </c>
      <c r="DB238" s="2">
        <v>1790</v>
      </c>
      <c r="DC238" s="2">
        <v>1724</v>
      </c>
      <c r="DD238" s="2">
        <v>1783</v>
      </c>
      <c r="DE238" s="2">
        <v>1810</v>
      </c>
      <c r="DF238" s="2">
        <v>1770</v>
      </c>
      <c r="DG238" s="2">
        <v>1841</v>
      </c>
      <c r="DH238" s="2">
        <v>1859</v>
      </c>
      <c r="DI238" s="2">
        <v>1847</v>
      </c>
      <c r="DJ238" s="2">
        <v>1827</v>
      </c>
      <c r="DK238" s="2">
        <v>1838</v>
      </c>
      <c r="DL238" s="2">
        <v>1835</v>
      </c>
      <c r="DM238" s="2">
        <v>1803</v>
      </c>
      <c r="DN238" s="2">
        <v>1816</v>
      </c>
      <c r="DO238" s="2">
        <v>1819</v>
      </c>
      <c r="DP238" s="2">
        <v>1830</v>
      </c>
      <c r="DQ238" s="2">
        <v>1834</v>
      </c>
      <c r="DR238" s="2">
        <v>1874</v>
      </c>
      <c r="DS238" s="2">
        <v>1872</v>
      </c>
      <c r="DT238" s="2">
        <v>1840</v>
      </c>
      <c r="DU238" s="2">
        <v>1835</v>
      </c>
      <c r="DV238" s="2">
        <v>1831</v>
      </c>
      <c r="DW238" s="2">
        <v>1800</v>
      </c>
      <c r="DX238" s="2">
        <v>1760</v>
      </c>
      <c r="DY238" s="2">
        <v>1673</v>
      </c>
      <c r="DZ238" s="2">
        <v>1688</v>
      </c>
      <c r="EA238" s="2">
        <v>1661</v>
      </c>
      <c r="EB238" s="2">
        <v>1647</v>
      </c>
      <c r="EC238" s="2">
        <v>1648</v>
      </c>
      <c r="ED238" s="2">
        <v>1675</v>
      </c>
      <c r="EE238" s="2">
        <v>1682</v>
      </c>
      <c r="EF238" s="2">
        <v>1700</v>
      </c>
      <c r="EG238" s="2">
        <v>1686</v>
      </c>
      <c r="EH238" s="2">
        <v>1680</v>
      </c>
      <c r="EI238" s="2">
        <v>1710</v>
      </c>
      <c r="EJ238" s="2">
        <v>1717</v>
      </c>
      <c r="EK238" s="2">
        <v>1712</v>
      </c>
      <c r="EL238" s="2">
        <v>1711</v>
      </c>
      <c r="EM238" s="2">
        <v>1693</v>
      </c>
      <c r="EN238" s="2">
        <v>1664</v>
      </c>
      <c r="EO238" s="2">
        <v>1624</v>
      </c>
      <c r="EP238" s="2">
        <v>1639</v>
      </c>
      <c r="EQ238" s="2">
        <v>1645</v>
      </c>
      <c r="ER238" s="2">
        <v>1623</v>
      </c>
      <c r="ES238" s="2">
        <v>1619</v>
      </c>
      <c r="ET238" s="2">
        <v>1620</v>
      </c>
      <c r="EU238" s="2">
        <v>1625</v>
      </c>
      <c r="EV238" s="2">
        <v>1610</v>
      </c>
      <c r="EW238" s="2">
        <v>1615</v>
      </c>
      <c r="EX238" s="2">
        <v>1624</v>
      </c>
      <c r="EY238" s="2">
        <v>1629</v>
      </c>
      <c r="EZ238" s="2">
        <v>1623</v>
      </c>
      <c r="FA238" s="2">
        <v>1597</v>
      </c>
      <c r="FB238" s="2">
        <v>1595</v>
      </c>
      <c r="FC238" s="2">
        <v>1639</v>
      </c>
      <c r="FD238" s="2">
        <v>1665</v>
      </c>
      <c r="FE238" s="2">
        <v>1576</v>
      </c>
      <c r="FF238" s="2">
        <v>1574</v>
      </c>
      <c r="FG238" s="2">
        <v>1576</v>
      </c>
      <c r="FH238" s="2">
        <v>1615</v>
      </c>
      <c r="FI238" s="2">
        <v>1598</v>
      </c>
      <c r="FJ238" s="2">
        <v>1672</v>
      </c>
      <c r="FK238" s="2">
        <v>1658</v>
      </c>
      <c r="FL238" s="2">
        <v>1673</v>
      </c>
      <c r="FM238" s="2">
        <v>1674</v>
      </c>
      <c r="FN238" s="2">
        <v>1682</v>
      </c>
      <c r="FO238" s="2">
        <v>1699</v>
      </c>
      <c r="FP238" s="2">
        <v>1700</v>
      </c>
      <c r="FQ238" s="2">
        <v>1705</v>
      </c>
      <c r="FR238" s="2">
        <v>1709</v>
      </c>
      <c r="FS238" s="2">
        <v>1694</v>
      </c>
      <c r="FT238" s="2">
        <v>1697</v>
      </c>
      <c r="FU238" s="2">
        <v>1683</v>
      </c>
      <c r="FV238" s="2">
        <v>1689</v>
      </c>
      <c r="FW238" s="2">
        <v>1701</v>
      </c>
      <c r="FX238" s="2">
        <v>1695</v>
      </c>
      <c r="FY238" s="2">
        <v>1691</v>
      </c>
      <c r="FZ238" s="2">
        <v>1726</v>
      </c>
      <c r="GA238" s="2">
        <v>1739</v>
      </c>
      <c r="GB238" s="2">
        <v>1724</v>
      </c>
      <c r="GC238" s="2">
        <v>1730</v>
      </c>
      <c r="GD238" s="2">
        <v>1719</v>
      </c>
      <c r="GE238" s="2">
        <v>1782</v>
      </c>
      <c r="GF238" s="2">
        <v>1613</v>
      </c>
      <c r="GG238" s="2">
        <v>1316</v>
      </c>
      <c r="GH238" s="2">
        <v>1269</v>
      </c>
      <c r="GI238" s="2">
        <v>1250</v>
      </c>
      <c r="GJ238" s="2">
        <v>1305</v>
      </c>
      <c r="GK238" s="2">
        <v>1340</v>
      </c>
      <c r="GL238" s="2">
        <v>1350</v>
      </c>
      <c r="GM238" s="2">
        <v>1361</v>
      </c>
      <c r="GN238" s="2">
        <v>1368</v>
      </c>
      <c r="GO238" s="2">
        <v>1343</v>
      </c>
      <c r="GP238" s="2">
        <v>1340</v>
      </c>
      <c r="GQ238" s="2">
        <v>1339</v>
      </c>
      <c r="GR238" s="2">
        <v>1308</v>
      </c>
      <c r="GS238" s="2">
        <v>1303</v>
      </c>
      <c r="GT238" s="2">
        <v>1285</v>
      </c>
      <c r="GU238" s="2">
        <v>1303</v>
      </c>
      <c r="GV238" s="2">
        <v>1295</v>
      </c>
      <c r="GW238" s="2">
        <v>1305</v>
      </c>
      <c r="GX238" s="2">
        <v>1308</v>
      </c>
      <c r="GY238" s="2">
        <v>1309</v>
      </c>
      <c r="GZ238" s="2">
        <v>1291</v>
      </c>
      <c r="HA238" s="2">
        <v>1250</v>
      </c>
      <c r="HB238" s="2">
        <v>1231</v>
      </c>
      <c r="HC238" s="2">
        <v>1203</v>
      </c>
      <c r="HD238" s="2">
        <v>1216</v>
      </c>
      <c r="HE238" s="2">
        <v>1208</v>
      </c>
      <c r="HF238" s="2">
        <v>1218</v>
      </c>
      <c r="HG238" s="2">
        <v>1213</v>
      </c>
      <c r="HH238" s="2">
        <v>1208</v>
      </c>
      <c r="HI238" s="2">
        <v>1200</v>
      </c>
      <c r="HJ238" s="2">
        <v>1200</v>
      </c>
      <c r="HK238" s="2">
        <v>1208</v>
      </c>
      <c r="HL238" s="2">
        <v>1201</v>
      </c>
      <c r="HM238" s="2">
        <v>1221</v>
      </c>
      <c r="HN238" s="2">
        <v>1220</v>
      </c>
      <c r="HO238" s="2">
        <v>1208</v>
      </c>
      <c r="HP238" s="2">
        <v>1189</v>
      </c>
      <c r="HQ238" s="2">
        <v>1186</v>
      </c>
      <c r="HR238" s="2">
        <v>1169</v>
      </c>
      <c r="HS238" s="2">
        <v>1169</v>
      </c>
      <c r="HT238" s="2">
        <v>1166</v>
      </c>
      <c r="HU238" s="2">
        <v>1168</v>
      </c>
      <c r="HV238" s="2">
        <v>1153</v>
      </c>
      <c r="HW238" s="2">
        <v>1165</v>
      </c>
      <c r="HX238" s="2">
        <v>1161</v>
      </c>
      <c r="HY238" s="2">
        <v>1148</v>
      </c>
      <c r="HZ238" s="2">
        <v>1149</v>
      </c>
      <c r="IA238" s="2">
        <v>1156</v>
      </c>
      <c r="IB238" s="2">
        <v>1143</v>
      </c>
      <c r="IC238" s="2">
        <v>1145</v>
      </c>
      <c r="ID238" s="2">
        <v>1149</v>
      </c>
      <c r="IE238" s="2">
        <v>1149</v>
      </c>
      <c r="IF238" s="2">
        <v>1141</v>
      </c>
      <c r="IG238" s="2">
        <v>1126</v>
      </c>
      <c r="IH238" s="2">
        <v>1118</v>
      </c>
      <c r="II238" s="2">
        <v>1122</v>
      </c>
      <c r="IJ238" s="2">
        <v>1124</v>
      </c>
      <c r="IK238" s="2">
        <v>1127</v>
      </c>
      <c r="IL238" s="2">
        <v>1130</v>
      </c>
      <c r="IM238" s="2">
        <v>1123</v>
      </c>
      <c r="IN238" s="2">
        <v>1113</v>
      </c>
      <c r="IO238" s="2">
        <v>1127</v>
      </c>
      <c r="IP238" s="2">
        <v>1050</v>
      </c>
      <c r="IQ238" s="2">
        <v>1069</v>
      </c>
      <c r="IR238" s="2">
        <v>1051</v>
      </c>
      <c r="IS238" s="2">
        <v>1040</v>
      </c>
      <c r="IT238" s="2">
        <v>1034</v>
      </c>
    </row>
    <row r="239" spans="1:254">
      <c r="A239" s="62" t="s">
        <v>452</v>
      </c>
      <c r="B239" s="1" t="inlineStr">
        <is>
          <t>ユーザーローカル</t>
        </is>
      </c>
      <c r="C239" s="1">
        <v>1618</v>
      </c>
      <c r="E239" s="2">
        <v>1880</v>
      </c>
      <c r="F239" s="2">
        <v>1854</v>
      </c>
      <c r="G239" s="2">
        <v>1830</v>
      </c>
      <c r="H239" s="2">
        <v>1808</v>
      </c>
      <c r="I239" s="2">
        <v>1831</v>
      </c>
      <c r="J239" s="2">
        <v>1809</v>
      </c>
      <c r="K239" s="2">
        <v>1810</v>
      </c>
      <c r="L239" s="2">
        <v>1814</v>
      </c>
      <c r="M239" s="2">
        <v>1805</v>
      </c>
      <c r="N239" s="2">
        <v>1718</v>
      </c>
      <c r="O239" s="2">
        <v>1776</v>
      </c>
      <c r="P239" s="2">
        <v>1811</v>
      </c>
      <c r="Q239" s="2">
        <v>1812</v>
      </c>
      <c r="R239" s="2">
        <v>1822</v>
      </c>
      <c r="S239" s="2">
        <v>1866</v>
      </c>
      <c r="T239" s="2">
        <v>1835</v>
      </c>
      <c r="U239" s="2">
        <v>1830</v>
      </c>
      <c r="V239" s="2">
        <v>1822</v>
      </c>
      <c r="W239" s="2">
        <v>1803</v>
      </c>
      <c r="X239" s="2">
        <v>1788</v>
      </c>
      <c r="Y239" s="2">
        <v>1784</v>
      </c>
      <c r="Z239" s="2">
        <v>1812</v>
      </c>
      <c r="AA239" s="2">
        <v>1815</v>
      </c>
      <c r="AB239" s="2">
        <v>1793</v>
      </c>
      <c r="AC239" s="2">
        <v>1750</v>
      </c>
      <c r="AD239" s="2">
        <v>1717</v>
      </c>
      <c r="AE239" s="2">
        <v>1662</v>
      </c>
      <c r="AF239" s="2">
        <v>1645</v>
      </c>
      <c r="AG239" s="2">
        <v>1645</v>
      </c>
      <c r="AH239" s="2">
        <v>1700</v>
      </c>
      <c r="AI239" s="2">
        <v>1715</v>
      </c>
      <c r="AJ239" s="2">
        <v>1750</v>
      </c>
      <c r="AK239" s="2">
        <v>1753</v>
      </c>
      <c r="AL239" s="2">
        <v>1810</v>
      </c>
      <c r="AM239" s="2">
        <v>1828</v>
      </c>
      <c r="AN239" s="2">
        <v>1828</v>
      </c>
      <c r="AO239" s="2">
        <v>1785</v>
      </c>
      <c r="AP239" s="2">
        <v>1794</v>
      </c>
      <c r="AQ239" s="2">
        <v>1844</v>
      </c>
      <c r="AR239" s="2">
        <v>1800</v>
      </c>
      <c r="AS239" s="2">
        <v>1836</v>
      </c>
      <c r="AT239" s="2">
        <v>1845</v>
      </c>
      <c r="AU239" s="2">
        <v>1890</v>
      </c>
      <c r="AV239" s="2">
        <v>1915</v>
      </c>
      <c r="AW239" s="2">
        <v>1826</v>
      </c>
      <c r="AX239" s="2">
        <v>1824</v>
      </c>
      <c r="AY239" s="2">
        <v>1834</v>
      </c>
      <c r="AZ239" s="2">
        <v>1833</v>
      </c>
      <c r="BA239" s="2">
        <v>1767</v>
      </c>
      <c r="BB239" s="2">
        <v>1708</v>
      </c>
      <c r="BC239" s="2">
        <v>1732</v>
      </c>
      <c r="BD239" s="2">
        <v>1748</v>
      </c>
      <c r="BE239" s="2">
        <v>1797</v>
      </c>
      <c r="BF239" s="2">
        <v>1796</v>
      </c>
      <c r="BG239" s="2">
        <v>1783</v>
      </c>
      <c r="BH239" s="2">
        <v>1778</v>
      </c>
      <c r="BI239" s="2">
        <v>1746</v>
      </c>
      <c r="BJ239" s="2">
        <v>1730</v>
      </c>
      <c r="BK239" s="2">
        <v>1732</v>
      </c>
      <c r="BL239" s="2">
        <v>1745</v>
      </c>
      <c r="BM239" s="2">
        <v>1753</v>
      </c>
      <c r="BN239" s="2">
        <v>1807</v>
      </c>
      <c r="BO239" s="2">
        <v>1845</v>
      </c>
      <c r="BP239" s="2">
        <v>1833</v>
      </c>
      <c r="BQ239" s="2">
        <v>1605</v>
      </c>
      <c r="BR239" s="2">
        <v>1549</v>
      </c>
      <c r="BS239" s="2">
        <v>1566</v>
      </c>
      <c r="BT239" s="2">
        <v>1563</v>
      </c>
      <c r="BU239" s="2">
        <v>1589</v>
      </c>
      <c r="BV239" s="2">
        <v>1579</v>
      </c>
      <c r="BW239" s="2">
        <v>1605</v>
      </c>
      <c r="BX239" s="2">
        <v>1629</v>
      </c>
      <c r="BY239" s="2">
        <v>1600</v>
      </c>
      <c r="BZ239" s="2">
        <v>1575</v>
      </c>
      <c r="CA239" s="2">
        <v>1600</v>
      </c>
      <c r="CB239" s="2">
        <v>1583</v>
      </c>
      <c r="CC239" s="2">
        <v>1517</v>
      </c>
      <c r="CD239" s="2">
        <v>1504</v>
      </c>
      <c r="CE239" s="2">
        <v>1454</v>
      </c>
      <c r="CF239" s="2">
        <v>1492</v>
      </c>
      <c r="CG239" s="2">
        <v>1522</v>
      </c>
      <c r="CH239" s="2">
        <v>1544</v>
      </c>
      <c r="CI239" s="2">
        <v>1491</v>
      </c>
      <c r="CJ239" s="2">
        <v>1475</v>
      </c>
      <c r="CK239" s="2">
        <v>1490</v>
      </c>
      <c r="CL239" s="2">
        <v>1498</v>
      </c>
      <c r="CM239" s="2">
        <v>1497</v>
      </c>
      <c r="CN239" s="2">
        <v>1424</v>
      </c>
      <c r="CO239" s="2">
        <v>1388</v>
      </c>
      <c r="CP239" s="2">
        <v>1444</v>
      </c>
      <c r="CQ239" s="2">
        <v>1480</v>
      </c>
      <c r="CR239" s="2">
        <v>1489</v>
      </c>
      <c r="CS239" s="2">
        <v>1479</v>
      </c>
      <c r="CT239" s="2">
        <v>1452</v>
      </c>
      <c r="CU239" s="2">
        <v>1521</v>
      </c>
      <c r="CV239" s="2">
        <v>1543</v>
      </c>
      <c r="CW239" s="2">
        <v>1550</v>
      </c>
      <c r="CX239" s="2">
        <v>1548</v>
      </c>
      <c r="CY239" s="2">
        <v>1547</v>
      </c>
      <c r="CZ239" s="2">
        <v>1595</v>
      </c>
      <c r="DA239" s="2">
        <v>1613</v>
      </c>
      <c r="DB239" s="2">
        <v>1610</v>
      </c>
      <c r="DC239" s="2">
        <v>1537</v>
      </c>
      <c r="DD239" s="2">
        <v>1554</v>
      </c>
      <c r="DE239" s="2">
        <v>1544</v>
      </c>
      <c r="DF239" s="2">
        <v>1513</v>
      </c>
      <c r="DG239" s="2">
        <v>1552</v>
      </c>
      <c r="DH239" s="2">
        <v>1600</v>
      </c>
      <c r="DI239" s="2">
        <v>1657</v>
      </c>
      <c r="DJ239" s="2">
        <v>1608</v>
      </c>
      <c r="DK239" s="2">
        <v>1555</v>
      </c>
      <c r="DL239" s="2">
        <v>1568</v>
      </c>
      <c r="DM239" s="2">
        <v>1597</v>
      </c>
      <c r="DN239" s="2">
        <v>1601</v>
      </c>
      <c r="DO239" s="2">
        <v>1607</v>
      </c>
      <c r="DP239" s="2">
        <v>1644</v>
      </c>
      <c r="DQ239" s="2">
        <v>1673</v>
      </c>
      <c r="DR239" s="2">
        <v>1733</v>
      </c>
      <c r="DS239" s="2">
        <v>1763</v>
      </c>
      <c r="DT239" s="2">
        <v>1773</v>
      </c>
      <c r="DU239" s="2">
        <v>1740</v>
      </c>
      <c r="DV239" s="2">
        <v>1783</v>
      </c>
      <c r="DW239" s="2">
        <v>1840</v>
      </c>
      <c r="DX239" s="2">
        <v>1837</v>
      </c>
      <c r="DY239" s="2">
        <v>1867</v>
      </c>
      <c r="DZ239" s="2">
        <v>1874</v>
      </c>
      <c r="EA239" s="2">
        <v>1891</v>
      </c>
      <c r="EB239" s="2">
        <v>1924</v>
      </c>
      <c r="EC239" s="2">
        <v>1939</v>
      </c>
      <c r="ED239" s="2">
        <v>1978</v>
      </c>
      <c r="EE239" s="2">
        <v>1980</v>
      </c>
      <c r="EF239" s="2">
        <v>2003</v>
      </c>
      <c r="EG239" s="2">
        <v>2002</v>
      </c>
      <c r="EH239" s="2">
        <v>2010</v>
      </c>
      <c r="EI239" s="2">
        <v>2042</v>
      </c>
      <c r="EJ239" s="2">
        <v>2057</v>
      </c>
      <c r="EK239" s="2">
        <v>2057</v>
      </c>
      <c r="EL239" s="2">
        <v>2048</v>
      </c>
      <c r="EM239" s="2">
        <v>2016</v>
      </c>
      <c r="EN239" s="2">
        <v>2017</v>
      </c>
      <c r="EO239" s="2">
        <v>2016</v>
      </c>
      <c r="EP239" s="2">
        <v>2020</v>
      </c>
      <c r="EQ239" s="2">
        <v>1983</v>
      </c>
      <c r="ER239" s="2">
        <v>1981</v>
      </c>
      <c r="ES239" s="2">
        <v>1950</v>
      </c>
      <c r="ET239" s="2">
        <v>1957</v>
      </c>
      <c r="EU239" s="2">
        <v>1977</v>
      </c>
      <c r="EV239" s="2">
        <v>1928</v>
      </c>
      <c r="EW239" s="2">
        <v>1928</v>
      </c>
      <c r="EX239" s="2">
        <v>1935</v>
      </c>
      <c r="EY239" s="2">
        <v>1925</v>
      </c>
      <c r="EZ239" s="2">
        <v>1940</v>
      </c>
      <c r="FA239" s="2">
        <v>1941</v>
      </c>
      <c r="FB239" s="2">
        <v>1924</v>
      </c>
      <c r="FC239" s="2">
        <v>1919</v>
      </c>
      <c r="FD239" s="2">
        <v>1912</v>
      </c>
      <c r="FE239" s="2">
        <v>1929</v>
      </c>
      <c r="FF239" s="2">
        <v>1894</v>
      </c>
      <c r="FG239" s="2">
        <v>1920</v>
      </c>
      <c r="FH239" s="2">
        <v>1955</v>
      </c>
      <c r="FI239" s="2">
        <v>1974</v>
      </c>
      <c r="FJ239" s="2">
        <v>1972</v>
      </c>
      <c r="FK239" s="2">
        <v>1941</v>
      </c>
      <c r="FL239" s="2">
        <v>1941</v>
      </c>
      <c r="FM239" s="2">
        <v>1935</v>
      </c>
      <c r="FN239" s="2">
        <v>1935</v>
      </c>
      <c r="FO239" s="2">
        <v>1941</v>
      </c>
      <c r="FP239" s="2">
        <v>1948</v>
      </c>
      <c r="FQ239" s="2">
        <v>1970</v>
      </c>
      <c r="FR239" s="2">
        <v>1994</v>
      </c>
      <c r="FS239" s="2">
        <v>1985</v>
      </c>
      <c r="FT239" s="2">
        <v>1981</v>
      </c>
      <c r="FU239" s="2">
        <v>1988</v>
      </c>
      <c r="FV239" s="2">
        <v>1960</v>
      </c>
      <c r="FW239" s="2">
        <v>1950</v>
      </c>
      <c r="FX239" s="2">
        <v>1970</v>
      </c>
      <c r="FY239" s="2">
        <v>1984</v>
      </c>
      <c r="FZ239" s="2">
        <v>2078</v>
      </c>
      <c r="GA239" s="2">
        <v>1978</v>
      </c>
      <c r="GB239" s="2">
        <v>1957</v>
      </c>
      <c r="GC239" s="2">
        <v>1944</v>
      </c>
      <c r="GD239" s="2">
        <v>1942</v>
      </c>
      <c r="GE239" s="2">
        <v>1940</v>
      </c>
      <c r="GF239" s="2">
        <v>1921</v>
      </c>
      <c r="GG239" s="2">
        <v>1975</v>
      </c>
      <c r="GH239" s="2">
        <v>1996</v>
      </c>
      <c r="GI239" s="2">
        <v>1930</v>
      </c>
      <c r="GJ239" s="2">
        <v>1953</v>
      </c>
      <c r="GK239" s="2">
        <v>1978</v>
      </c>
      <c r="GL239" s="2">
        <v>2005</v>
      </c>
      <c r="GM239" s="2">
        <v>1966</v>
      </c>
      <c r="GN239" s="2">
        <v>1966</v>
      </c>
      <c r="GO239" s="2">
        <v>1982</v>
      </c>
      <c r="GP239" s="2">
        <v>1997</v>
      </c>
      <c r="GQ239" s="2">
        <v>1957</v>
      </c>
      <c r="GR239" s="2">
        <v>1916</v>
      </c>
      <c r="GS239" s="2">
        <v>1960</v>
      </c>
      <c r="GT239" s="2">
        <v>1937</v>
      </c>
      <c r="GU239" s="2">
        <v>1930</v>
      </c>
      <c r="GV239" s="2">
        <v>2000</v>
      </c>
      <c r="GW239" s="2">
        <v>2040</v>
      </c>
      <c r="GX239" s="2">
        <v>2067</v>
      </c>
      <c r="GY239" s="2">
        <v>2043</v>
      </c>
      <c r="GZ239" s="2">
        <v>2024</v>
      </c>
      <c r="HA239" s="2">
        <v>1946</v>
      </c>
      <c r="HB239" s="2">
        <v>1973</v>
      </c>
      <c r="HC239" s="2">
        <v>2012</v>
      </c>
      <c r="HD239" s="2">
        <v>2022</v>
      </c>
      <c r="HE239" s="2">
        <v>2034</v>
      </c>
      <c r="HF239" s="2">
        <v>2041</v>
      </c>
      <c r="HG239" s="2">
        <v>2045</v>
      </c>
      <c r="HH239" s="2">
        <v>2068</v>
      </c>
      <c r="HI239" s="2">
        <v>2103</v>
      </c>
      <c r="HJ239" s="2">
        <v>2093</v>
      </c>
      <c r="HK239" s="2">
        <v>2135</v>
      </c>
      <c r="HL239" s="2">
        <v>2121</v>
      </c>
      <c r="HM239" s="2">
        <v>2079</v>
      </c>
      <c r="HN239" s="2">
        <v>2110</v>
      </c>
      <c r="HO239" s="2">
        <v>2122</v>
      </c>
      <c r="HP239" s="2">
        <v>2129</v>
      </c>
      <c r="HQ239" s="2">
        <v>2130</v>
      </c>
      <c r="HR239" s="2">
        <v>2107</v>
      </c>
      <c r="HS239" s="2">
        <v>2030</v>
      </c>
      <c r="HT239" s="2">
        <v>2055</v>
      </c>
      <c r="HU239" s="2">
        <v>2070</v>
      </c>
      <c r="HV239" s="2">
        <v>2097</v>
      </c>
      <c r="HW239" s="2">
        <v>2117</v>
      </c>
      <c r="HX239" s="2">
        <v>2121</v>
      </c>
      <c r="HY239" s="2">
        <v>2140</v>
      </c>
      <c r="HZ239" s="2">
        <v>2123</v>
      </c>
      <c r="IA239" s="2">
        <v>2199</v>
      </c>
      <c r="IB239" s="2">
        <v>2167</v>
      </c>
      <c r="IC239" s="2">
        <v>2045</v>
      </c>
      <c r="ID239" s="2">
        <v>2071</v>
      </c>
      <c r="IE239" s="2">
        <v>2120</v>
      </c>
      <c r="IF239" s="2">
        <v>2138</v>
      </c>
      <c r="IG239" s="2">
        <v>2138</v>
      </c>
      <c r="IH239" s="2">
        <v>2092</v>
      </c>
      <c r="II239" s="2">
        <v>2100</v>
      </c>
      <c r="IJ239" s="2">
        <v>2135</v>
      </c>
      <c r="IK239" s="2">
        <v>2096</v>
      </c>
      <c r="IL239" s="2">
        <v>2127</v>
      </c>
      <c r="IM239" s="2">
        <v>2052</v>
      </c>
      <c r="IN239" s="2">
        <v>2003</v>
      </c>
      <c r="IO239" s="2">
        <v>1996</v>
      </c>
      <c r="IP239" s="2">
        <v>1963</v>
      </c>
      <c r="IQ239" s="2">
        <v>1956</v>
      </c>
      <c r="IR239" s="2">
        <v>1912</v>
      </c>
      <c r="IS239" s="2">
        <v>1875</v>
      </c>
      <c r="IT239" s="2">
        <v>1861</v>
      </c>
    </row>
    <row r="240" spans="1:254">
      <c r="A240" s="62" t="s">
        <v>453</v>
      </c>
      <c r="B240" s="1" t="inlineStr">
        <is>
          <t>ダイトロン</t>
        </is>
      </c>
      <c r="C240" s="1">
        <v>4195</v>
      </c>
      <c r="E240" s="2">
        <v>4300</v>
      </c>
      <c r="F240" s="2">
        <v>4390</v>
      </c>
      <c r="G240" s="2">
        <v>4280</v>
      </c>
      <c r="H240" s="2">
        <v>3630</v>
      </c>
      <c r="I240" s="2">
        <v>3365</v>
      </c>
      <c r="J240" s="2">
        <v>3170</v>
      </c>
      <c r="K240" s="2">
        <v>3275</v>
      </c>
      <c r="L240" s="2">
        <v>3350</v>
      </c>
      <c r="M240" s="2">
        <v>3520</v>
      </c>
      <c r="N240" s="2">
        <v>3555</v>
      </c>
      <c r="O240" s="2">
        <v>3600</v>
      </c>
      <c r="P240" s="2">
        <v>3610</v>
      </c>
      <c r="Q240" s="2">
        <v>3440</v>
      </c>
      <c r="R240" s="2">
        <v>3370</v>
      </c>
      <c r="S240" s="2">
        <v>3470</v>
      </c>
      <c r="T240" s="2">
        <v>3505</v>
      </c>
      <c r="U240" s="2">
        <v>3390</v>
      </c>
      <c r="V240" s="2">
        <v>3590</v>
      </c>
      <c r="W240" s="2">
        <v>3565</v>
      </c>
      <c r="X240" s="2">
        <v>3500</v>
      </c>
      <c r="Y240" s="2">
        <v>3515</v>
      </c>
      <c r="Z240" s="2">
        <v>3640</v>
      </c>
      <c r="AA240" s="2">
        <v>3710</v>
      </c>
      <c r="AB240" s="2">
        <v>3670</v>
      </c>
      <c r="AC240" s="2">
        <v>3735</v>
      </c>
      <c r="AD240" s="2">
        <v>3795</v>
      </c>
      <c r="AE240" s="2">
        <v>3720</v>
      </c>
      <c r="AF240" s="2">
        <v>3710</v>
      </c>
      <c r="AG240" s="2">
        <v>3795</v>
      </c>
      <c r="AH240" s="2">
        <v>3835</v>
      </c>
      <c r="AI240" s="2">
        <v>3865</v>
      </c>
      <c r="AJ240" s="2">
        <v>3960</v>
      </c>
      <c r="AK240" s="2">
        <v>3990</v>
      </c>
      <c r="AL240" s="2">
        <v>3930</v>
      </c>
      <c r="AM240" s="2">
        <v>3885</v>
      </c>
      <c r="AN240" s="2">
        <v>3650</v>
      </c>
      <c r="AO240" s="2">
        <v>3630</v>
      </c>
      <c r="AP240" s="2">
        <v>3640</v>
      </c>
      <c r="AQ240" s="2">
        <v>3540</v>
      </c>
      <c r="AR240" s="2">
        <v>3435</v>
      </c>
      <c r="AS240" s="2">
        <v>3560</v>
      </c>
      <c r="AT240" s="2">
        <v>3680</v>
      </c>
      <c r="AU240" s="2">
        <v>3650</v>
      </c>
      <c r="AV240" s="2">
        <v>3785</v>
      </c>
      <c r="AW240" s="2">
        <v>3795</v>
      </c>
      <c r="AX240" s="2">
        <v>3730</v>
      </c>
      <c r="AY240" s="2">
        <v>3615</v>
      </c>
      <c r="AZ240" s="2">
        <v>3650</v>
      </c>
      <c r="BA240" s="2">
        <v>3655</v>
      </c>
      <c r="BB240" s="2">
        <v>3580</v>
      </c>
      <c r="BC240" s="2">
        <v>3700</v>
      </c>
      <c r="BD240" s="2">
        <v>3690</v>
      </c>
      <c r="BE240" s="2">
        <v>3690</v>
      </c>
      <c r="BF240" s="2">
        <v>3680</v>
      </c>
      <c r="BG240" s="2">
        <v>3625</v>
      </c>
      <c r="BH240" s="2">
        <v>3535</v>
      </c>
      <c r="BI240" s="2">
        <v>3875</v>
      </c>
      <c r="BJ240" s="2">
        <v>3910</v>
      </c>
      <c r="BK240" s="2">
        <v>4075</v>
      </c>
      <c r="BL240" s="2">
        <v>4090</v>
      </c>
      <c r="BM240" s="2">
        <v>3895</v>
      </c>
      <c r="BN240" s="2">
        <v>3985</v>
      </c>
      <c r="BO240" s="2">
        <v>4015</v>
      </c>
      <c r="BP240" s="2">
        <v>3975</v>
      </c>
      <c r="BQ240" s="2">
        <v>3420</v>
      </c>
      <c r="BR240" s="2">
        <v>3205</v>
      </c>
      <c r="BS240" s="2">
        <v>2941</v>
      </c>
      <c r="BT240" s="2">
        <v>2908</v>
      </c>
      <c r="BU240" s="2">
        <v>2917</v>
      </c>
      <c r="BV240" s="2">
        <v>2906</v>
      </c>
      <c r="BW240" s="2">
        <v>2864</v>
      </c>
      <c r="BX240" s="2">
        <v>2882</v>
      </c>
      <c r="BY240" s="2">
        <v>2912</v>
      </c>
      <c r="BZ240" s="2">
        <v>2886</v>
      </c>
      <c r="CA240" s="2">
        <v>2957</v>
      </c>
      <c r="CB240" s="2">
        <v>2961</v>
      </c>
      <c r="CC240" s="2">
        <v>2987</v>
      </c>
      <c r="CD240" s="2">
        <v>2930</v>
      </c>
      <c r="CE240" s="2">
        <v>2855</v>
      </c>
      <c r="CF240" s="2">
        <v>2823</v>
      </c>
      <c r="CG240" s="2">
        <v>2843</v>
      </c>
      <c r="CH240" s="2">
        <v>2843</v>
      </c>
      <c r="CI240" s="2">
        <v>2735</v>
      </c>
      <c r="CJ240" s="2">
        <v>2750</v>
      </c>
      <c r="CK240" s="2">
        <v>2750</v>
      </c>
      <c r="CL240" s="2">
        <v>2826</v>
      </c>
      <c r="CM240" s="2">
        <v>2778</v>
      </c>
      <c r="CN240" s="2">
        <v>2716</v>
      </c>
      <c r="CO240" s="2">
        <v>2780</v>
      </c>
      <c r="CP240" s="2">
        <v>2866</v>
      </c>
      <c r="CQ240" s="2">
        <v>2874</v>
      </c>
      <c r="CR240" s="2">
        <v>2874</v>
      </c>
      <c r="CS240" s="2">
        <v>2817</v>
      </c>
      <c r="CT240" s="2">
        <v>2778</v>
      </c>
      <c r="CU240" s="2">
        <v>2898</v>
      </c>
      <c r="CV240" s="2">
        <v>2948</v>
      </c>
      <c r="CW240" s="2">
        <v>2916</v>
      </c>
      <c r="CX240" s="2">
        <v>3000</v>
      </c>
      <c r="CY240" s="2">
        <v>2874</v>
      </c>
      <c r="CZ240" s="2">
        <v>2949</v>
      </c>
      <c r="DA240" s="2">
        <v>2982</v>
      </c>
      <c r="DB240" s="2">
        <v>2927</v>
      </c>
      <c r="DC240" s="2">
        <v>2774</v>
      </c>
      <c r="DD240" s="2">
        <v>2909</v>
      </c>
      <c r="DE240" s="2">
        <v>2963</v>
      </c>
      <c r="DF240" s="2">
        <v>2862</v>
      </c>
      <c r="DG240" s="2">
        <v>2986</v>
      </c>
      <c r="DH240" s="2">
        <v>3015</v>
      </c>
      <c r="DI240" s="2">
        <v>3050</v>
      </c>
      <c r="DJ240" s="2">
        <v>3045</v>
      </c>
      <c r="DK240" s="2">
        <v>3020</v>
      </c>
      <c r="DL240" s="2">
        <v>2952</v>
      </c>
      <c r="DM240" s="2">
        <v>2900</v>
      </c>
      <c r="DN240" s="2">
        <v>2889</v>
      </c>
      <c r="DO240" s="2">
        <v>2861</v>
      </c>
      <c r="DP240" s="2">
        <v>2818</v>
      </c>
      <c r="DQ240" s="2">
        <v>2794</v>
      </c>
      <c r="DR240" s="2">
        <v>2787</v>
      </c>
      <c r="DS240" s="2">
        <v>2773</v>
      </c>
      <c r="DT240" s="2">
        <v>2732</v>
      </c>
      <c r="DU240" s="2">
        <v>2716</v>
      </c>
      <c r="DV240" s="2">
        <v>2630</v>
      </c>
      <c r="DW240" s="2">
        <v>2627</v>
      </c>
      <c r="DX240" s="2">
        <v>2600</v>
      </c>
      <c r="DY240" s="2">
        <v>2557</v>
      </c>
      <c r="DZ240" s="2">
        <v>2571</v>
      </c>
      <c r="EA240" s="2">
        <v>2543</v>
      </c>
      <c r="EB240" s="2">
        <v>2550</v>
      </c>
      <c r="EC240" s="2">
        <v>2549</v>
      </c>
      <c r="ED240" s="2">
        <v>2553</v>
      </c>
      <c r="EE240" s="2">
        <v>2535</v>
      </c>
      <c r="EF240" s="2">
        <v>2619</v>
      </c>
      <c r="EG240" s="2">
        <v>2610</v>
      </c>
      <c r="EH240" s="2">
        <v>2567</v>
      </c>
      <c r="EI240" s="2">
        <v>2585</v>
      </c>
      <c r="EJ240" s="2">
        <v>2611</v>
      </c>
      <c r="EK240" s="2">
        <v>2610</v>
      </c>
      <c r="EL240" s="2">
        <v>2550</v>
      </c>
      <c r="EM240" s="2">
        <v>2535</v>
      </c>
      <c r="EN240" s="2">
        <v>2557</v>
      </c>
      <c r="EO240" s="2">
        <v>2549</v>
      </c>
      <c r="EP240" s="2">
        <v>2581</v>
      </c>
      <c r="EQ240" s="2">
        <v>2577</v>
      </c>
      <c r="ER240" s="2">
        <v>2547</v>
      </c>
      <c r="ES240" s="2">
        <v>2504</v>
      </c>
      <c r="ET240" s="2">
        <v>2499</v>
      </c>
      <c r="EU240" s="2">
        <v>2500</v>
      </c>
      <c r="EV240" s="2">
        <v>2467.5</v>
      </c>
      <c r="EW240" s="2">
        <v>2460</v>
      </c>
      <c r="EX240" s="2">
        <v>2450</v>
      </c>
      <c r="EY240" s="2">
        <v>2452.5</v>
      </c>
      <c r="EZ240" s="2">
        <v>2455</v>
      </c>
      <c r="FA240" s="2">
        <v>2412.5</v>
      </c>
      <c r="FB240" s="2">
        <v>2417.5</v>
      </c>
      <c r="FC240" s="2">
        <v>2415</v>
      </c>
      <c r="FD240" s="2">
        <v>2485</v>
      </c>
      <c r="FE240" s="2">
        <v>2497.5</v>
      </c>
      <c r="FF240" s="2">
        <v>2475</v>
      </c>
      <c r="FG240" s="2">
        <v>2455</v>
      </c>
      <c r="FH240" s="2">
        <v>2480</v>
      </c>
      <c r="FI240" s="2">
        <v>2435</v>
      </c>
      <c r="FJ240" s="2">
        <v>2417.5</v>
      </c>
      <c r="FK240" s="2">
        <v>2357.5</v>
      </c>
      <c r="FL240" s="2">
        <v>2330</v>
      </c>
      <c r="FM240" s="2">
        <v>2320</v>
      </c>
      <c r="FN240" s="2">
        <v>2322.5</v>
      </c>
      <c r="FO240" s="2">
        <v>2392.5</v>
      </c>
      <c r="FP240" s="2">
        <v>2392.5</v>
      </c>
      <c r="FQ240" s="2">
        <v>2347.5</v>
      </c>
      <c r="FR240" s="2">
        <v>2325</v>
      </c>
      <c r="FS240" s="2">
        <v>2330</v>
      </c>
      <c r="FT240" s="2">
        <v>2312.5</v>
      </c>
      <c r="FU240" s="2">
        <v>2340</v>
      </c>
      <c r="FV240" s="2">
        <v>2295</v>
      </c>
      <c r="FW240" s="2">
        <v>2337.5</v>
      </c>
      <c r="FX240" s="2">
        <v>2330</v>
      </c>
      <c r="FY240" s="2">
        <v>2310</v>
      </c>
      <c r="FZ240" s="2">
        <v>2347.5</v>
      </c>
      <c r="GA240" s="2">
        <v>2327.5</v>
      </c>
      <c r="GB240" s="2">
        <v>2325</v>
      </c>
      <c r="GC240" s="2">
        <v>2310</v>
      </c>
      <c r="GD240" s="2">
        <v>2247.5</v>
      </c>
      <c r="GE240" s="2">
        <v>2297.5</v>
      </c>
      <c r="GF240" s="2">
        <v>2285</v>
      </c>
      <c r="GG240" s="2">
        <v>2452.5</v>
      </c>
      <c r="GH240" s="2">
        <v>2317.5</v>
      </c>
      <c r="GI240" s="2">
        <v>2300</v>
      </c>
      <c r="GJ240" s="2">
        <v>2277.5</v>
      </c>
      <c r="GK240" s="2">
        <v>2342.5</v>
      </c>
      <c r="GL240" s="2">
        <v>2317.5</v>
      </c>
      <c r="GM240" s="2">
        <v>2272.5</v>
      </c>
      <c r="GN240" s="2">
        <v>2235</v>
      </c>
      <c r="GO240" s="2">
        <v>2235</v>
      </c>
      <c r="GP240" s="2">
        <v>2245</v>
      </c>
      <c r="GQ240" s="2">
        <v>2217.5</v>
      </c>
      <c r="GR240" s="2">
        <v>2177.5</v>
      </c>
      <c r="GS240" s="2">
        <v>2187.5</v>
      </c>
      <c r="GT240" s="2">
        <v>2167.5</v>
      </c>
      <c r="GU240" s="2">
        <v>2125</v>
      </c>
      <c r="GV240" s="2">
        <v>2187.5</v>
      </c>
      <c r="GW240" s="2">
        <v>2225</v>
      </c>
      <c r="GX240" s="2">
        <v>2260</v>
      </c>
      <c r="GY240" s="2">
        <v>2255</v>
      </c>
      <c r="GZ240" s="2">
        <v>2220</v>
      </c>
      <c r="HA240" s="2">
        <v>2170</v>
      </c>
      <c r="HB240" s="2">
        <v>2155</v>
      </c>
      <c r="HC240" s="2">
        <v>2175</v>
      </c>
      <c r="HD240" s="2">
        <v>2212.5</v>
      </c>
      <c r="HE240" s="2">
        <v>2225</v>
      </c>
      <c r="HF240" s="2">
        <v>2250</v>
      </c>
      <c r="HG240" s="2">
        <v>2257.5</v>
      </c>
      <c r="HH240" s="2">
        <v>2242.5</v>
      </c>
      <c r="HI240" s="2">
        <v>2235</v>
      </c>
      <c r="HJ240" s="2">
        <v>2260</v>
      </c>
      <c r="HK240" s="2">
        <v>2255</v>
      </c>
      <c r="HL240" s="2">
        <v>2235</v>
      </c>
      <c r="HM240" s="2">
        <v>2255</v>
      </c>
      <c r="HN240" s="2">
        <v>2215</v>
      </c>
      <c r="HO240" s="2">
        <v>2182.5</v>
      </c>
      <c r="HP240" s="2">
        <v>2165</v>
      </c>
      <c r="HQ240" s="2">
        <v>2142.5</v>
      </c>
      <c r="HR240" s="2">
        <v>2115</v>
      </c>
      <c r="HS240" s="2">
        <v>2075</v>
      </c>
      <c r="HT240" s="2">
        <v>2050</v>
      </c>
      <c r="HU240" s="2">
        <v>2052.5</v>
      </c>
      <c r="HV240" s="2">
        <v>2065</v>
      </c>
      <c r="HW240" s="2">
        <v>2075</v>
      </c>
      <c r="HX240" s="2">
        <v>2080</v>
      </c>
      <c r="HY240" s="2">
        <v>2067.5</v>
      </c>
      <c r="HZ240" s="2">
        <v>2067.5</v>
      </c>
      <c r="IA240" s="2">
        <v>2047.5</v>
      </c>
      <c r="IB240" s="2">
        <v>2077.5</v>
      </c>
      <c r="IC240" s="2">
        <v>2077.5</v>
      </c>
      <c r="ID240" s="2">
        <v>2110</v>
      </c>
      <c r="IE240" s="2">
        <v>2100</v>
      </c>
      <c r="IF240" s="2">
        <v>2082.5</v>
      </c>
      <c r="IG240" s="2">
        <v>2075</v>
      </c>
      <c r="IH240" s="2">
        <v>2045</v>
      </c>
      <c r="II240" s="2">
        <v>2050</v>
      </c>
      <c r="IJ240" s="2">
        <v>2055</v>
      </c>
      <c r="IK240" s="2">
        <v>2045</v>
      </c>
      <c r="IL240" s="2">
        <v>2040</v>
      </c>
      <c r="IM240" s="2">
        <v>2032.5</v>
      </c>
      <c r="IN240" s="2">
        <v>1967.5</v>
      </c>
      <c r="IO240" s="2">
        <v>1945</v>
      </c>
      <c r="IP240" s="2">
        <v>1955</v>
      </c>
      <c r="IQ240" s="2">
        <v>1892.5</v>
      </c>
      <c r="IR240" s="2">
        <v>1852.5</v>
      </c>
      <c r="IS240" s="2">
        <v>1855</v>
      </c>
      <c r="IT240" s="2">
        <v>1845</v>
      </c>
    </row>
    <row r="241" spans="1:254">
      <c r="A241" s="62" t="s">
        <v>454</v>
      </c>
      <c r="B241" s="1" t="inlineStr">
        <is>
          <t>イトーキ</t>
        </is>
      </c>
      <c r="C241" s="1">
        <v>2631</v>
      </c>
      <c r="E241" s="2">
        <v>2933</v>
      </c>
      <c r="F241" s="2">
        <v>2920</v>
      </c>
      <c r="G241" s="2">
        <v>2925</v>
      </c>
      <c r="H241" s="2">
        <v>2940</v>
      </c>
      <c r="I241" s="2">
        <v>2971</v>
      </c>
      <c r="J241" s="2">
        <v>2918</v>
      </c>
      <c r="K241" s="2">
        <v>2944</v>
      </c>
      <c r="L241" s="2">
        <v>2954</v>
      </c>
      <c r="M241" s="2">
        <v>2946</v>
      </c>
      <c r="N241" s="2">
        <v>2870</v>
      </c>
      <c r="O241" s="2">
        <v>2855</v>
      </c>
      <c r="P241" s="2">
        <v>2887</v>
      </c>
      <c r="Q241" s="2">
        <v>2878</v>
      </c>
      <c r="R241" s="2">
        <v>2810</v>
      </c>
      <c r="S241" s="2">
        <v>2851</v>
      </c>
      <c r="T241" s="2">
        <v>2876</v>
      </c>
      <c r="U241" s="2">
        <v>2850</v>
      </c>
      <c r="V241" s="2">
        <v>2832</v>
      </c>
      <c r="W241" s="2">
        <v>2875</v>
      </c>
      <c r="X241" s="2">
        <v>2865</v>
      </c>
      <c r="Y241" s="2">
        <v>2955</v>
      </c>
      <c r="Z241" s="2">
        <v>2892</v>
      </c>
      <c r="AA241" s="2">
        <v>2863</v>
      </c>
      <c r="AB241" s="2">
        <v>2740</v>
      </c>
      <c r="AC241" s="2">
        <v>2656</v>
      </c>
      <c r="AD241" s="2">
        <v>2655</v>
      </c>
      <c r="AE241" s="2">
        <v>2687</v>
      </c>
      <c r="AF241" s="2">
        <v>2666</v>
      </c>
      <c r="AG241" s="2">
        <v>2638</v>
      </c>
      <c r="AH241" s="2">
        <v>2605</v>
      </c>
      <c r="AI241" s="2">
        <v>2581</v>
      </c>
      <c r="AJ241" s="2">
        <v>2585</v>
      </c>
      <c r="AK241" s="2">
        <v>2599</v>
      </c>
      <c r="AL241" s="2">
        <v>2530</v>
      </c>
      <c r="AM241" s="2">
        <v>2494</v>
      </c>
      <c r="AN241" s="2">
        <v>2470</v>
      </c>
      <c r="AO241" s="2">
        <v>2477</v>
      </c>
      <c r="AP241" s="2">
        <v>2485</v>
      </c>
      <c r="AQ241" s="2">
        <v>2454</v>
      </c>
      <c r="AR241" s="2">
        <v>2429</v>
      </c>
      <c r="AS241" s="2">
        <v>2430</v>
      </c>
      <c r="AT241" s="2">
        <v>2469</v>
      </c>
      <c r="AU241" s="2">
        <v>2428</v>
      </c>
      <c r="AV241" s="2">
        <v>2460</v>
      </c>
      <c r="AW241" s="2">
        <v>2434</v>
      </c>
      <c r="AX241" s="2">
        <v>2477</v>
      </c>
      <c r="AY241" s="2">
        <v>2486</v>
      </c>
      <c r="AZ241" s="2">
        <v>2573</v>
      </c>
      <c r="BA241" s="2">
        <v>2620</v>
      </c>
      <c r="BB241" s="2">
        <v>2700</v>
      </c>
      <c r="BC241" s="2">
        <v>2757</v>
      </c>
      <c r="BD241" s="2">
        <v>2730</v>
      </c>
      <c r="BE241" s="2">
        <v>2639</v>
      </c>
      <c r="BF241" s="2">
        <v>2649</v>
      </c>
      <c r="BG241" s="2">
        <v>2699</v>
      </c>
      <c r="BH241" s="2">
        <v>2719</v>
      </c>
      <c r="BI241" s="2">
        <v>2813</v>
      </c>
      <c r="BJ241" s="2">
        <v>2725</v>
      </c>
      <c r="BK241" s="2">
        <v>2801</v>
      </c>
      <c r="BL241" s="2">
        <v>2827</v>
      </c>
      <c r="BM241" s="2">
        <v>2833</v>
      </c>
      <c r="BN241" s="2">
        <v>2837</v>
      </c>
      <c r="BO241" s="2">
        <v>2922</v>
      </c>
      <c r="BP241" s="2">
        <v>2964</v>
      </c>
      <c r="BQ241" s="2">
        <v>3295</v>
      </c>
      <c r="BR241" s="2">
        <v>3160</v>
      </c>
      <c r="BS241" s="2">
        <v>3220</v>
      </c>
      <c r="BT241" s="2">
        <v>3300</v>
      </c>
      <c r="BU241" s="2">
        <v>3270</v>
      </c>
      <c r="BV241" s="2">
        <v>3225</v>
      </c>
      <c r="BW241" s="2">
        <v>3240</v>
      </c>
      <c r="BX241" s="2">
        <v>3325</v>
      </c>
      <c r="BY241" s="2">
        <v>3370</v>
      </c>
      <c r="BZ241" s="2">
        <v>3355</v>
      </c>
      <c r="CA241" s="2">
        <v>3335</v>
      </c>
      <c r="CB241" s="2">
        <v>3380</v>
      </c>
      <c r="CC241" s="2">
        <v>3600</v>
      </c>
      <c r="CD241" s="2">
        <v>3620</v>
      </c>
      <c r="CE241" s="2">
        <v>3585</v>
      </c>
      <c r="CF241" s="2">
        <v>3535</v>
      </c>
      <c r="CG241" s="2">
        <v>3525</v>
      </c>
      <c r="CH241" s="2">
        <v>3540</v>
      </c>
      <c r="CI241" s="2">
        <v>3365</v>
      </c>
      <c r="CJ241" s="2">
        <v>3325</v>
      </c>
      <c r="CK241" s="2">
        <v>3305</v>
      </c>
      <c r="CL241" s="2">
        <v>3375</v>
      </c>
      <c r="CM241" s="2">
        <v>3245</v>
      </c>
      <c r="CN241" s="2">
        <v>3110</v>
      </c>
      <c r="CO241" s="2">
        <v>3135</v>
      </c>
      <c r="CP241" s="2">
        <v>3295</v>
      </c>
      <c r="CQ241" s="2">
        <v>3390</v>
      </c>
      <c r="CR241" s="2">
        <v>3415</v>
      </c>
      <c r="CS241" s="2">
        <v>3335</v>
      </c>
      <c r="CT241" s="2">
        <v>3235</v>
      </c>
      <c r="CU241" s="2">
        <v>3380</v>
      </c>
      <c r="CV241" s="2">
        <v>3480</v>
      </c>
      <c r="CW241" s="2">
        <v>3515</v>
      </c>
      <c r="CX241" s="2">
        <v>3480</v>
      </c>
      <c r="CY241" s="2">
        <v>3435</v>
      </c>
      <c r="CZ241" s="2">
        <v>3540</v>
      </c>
      <c r="DA241" s="2">
        <v>3610</v>
      </c>
      <c r="DB241" s="2">
        <v>3565</v>
      </c>
      <c r="DC241" s="2">
        <v>3300</v>
      </c>
      <c r="DD241" s="2">
        <v>3470</v>
      </c>
      <c r="DE241" s="2">
        <v>3515</v>
      </c>
      <c r="DF241" s="2">
        <v>3405</v>
      </c>
      <c r="DG241" s="2">
        <v>3660</v>
      </c>
      <c r="DH241" s="2">
        <v>3695</v>
      </c>
      <c r="DI241" s="2">
        <v>3630</v>
      </c>
      <c r="DJ241" s="2">
        <v>3555</v>
      </c>
      <c r="DK241" s="2">
        <v>3530</v>
      </c>
      <c r="DL241" s="2">
        <v>3390</v>
      </c>
      <c r="DM241" s="2">
        <v>3245</v>
      </c>
      <c r="DN241" s="2">
        <v>3325</v>
      </c>
      <c r="DO241" s="2">
        <v>3340</v>
      </c>
      <c r="DP241" s="2">
        <v>3140</v>
      </c>
      <c r="DQ241" s="2">
        <v>3125</v>
      </c>
      <c r="DR241" s="2">
        <v>2849</v>
      </c>
      <c r="DS241" s="2">
        <v>2858</v>
      </c>
      <c r="DT241" s="2">
        <v>2824</v>
      </c>
      <c r="DU241" s="2">
        <v>2775</v>
      </c>
      <c r="DV241" s="2">
        <v>2649</v>
      </c>
      <c r="DW241" s="2">
        <v>2650</v>
      </c>
      <c r="DX241" s="2">
        <v>2659</v>
      </c>
      <c r="DY241" s="2">
        <v>2638</v>
      </c>
      <c r="DZ241" s="2">
        <v>2653</v>
      </c>
      <c r="EA241" s="2">
        <v>2612</v>
      </c>
      <c r="EB241" s="2">
        <v>2596</v>
      </c>
      <c r="EC241" s="2">
        <v>2612</v>
      </c>
      <c r="ED241" s="2">
        <v>2646</v>
      </c>
      <c r="EE241" s="2">
        <v>2547</v>
      </c>
      <c r="EF241" s="2">
        <v>2613</v>
      </c>
      <c r="EG241" s="2">
        <v>2582</v>
      </c>
      <c r="EH241" s="2">
        <v>2565</v>
      </c>
      <c r="EI241" s="2">
        <v>2634</v>
      </c>
      <c r="EJ241" s="2">
        <v>2661</v>
      </c>
      <c r="EK241" s="2">
        <v>2642</v>
      </c>
      <c r="EL241" s="2">
        <v>2591</v>
      </c>
      <c r="EM241" s="2">
        <v>2567</v>
      </c>
      <c r="EN241" s="2">
        <v>2539</v>
      </c>
      <c r="EO241" s="2">
        <v>2513</v>
      </c>
      <c r="EP241" s="2">
        <v>2483</v>
      </c>
      <c r="EQ241" s="2">
        <v>2466</v>
      </c>
      <c r="ER241" s="2">
        <v>2446</v>
      </c>
      <c r="ES241" s="2">
        <v>2450</v>
      </c>
      <c r="ET241" s="2">
        <v>2492</v>
      </c>
      <c r="EU241" s="2">
        <v>2466</v>
      </c>
      <c r="EV241" s="2">
        <v>2558</v>
      </c>
      <c r="EW241" s="2">
        <v>2517</v>
      </c>
      <c r="EX241" s="2">
        <v>2545</v>
      </c>
      <c r="EY241" s="2">
        <v>2593</v>
      </c>
      <c r="EZ241" s="2">
        <v>2620</v>
      </c>
      <c r="FA241" s="2">
        <v>2545</v>
      </c>
      <c r="FB241" s="2">
        <v>2535</v>
      </c>
      <c r="FC241" s="2">
        <v>2539</v>
      </c>
      <c r="FD241" s="2">
        <v>2539</v>
      </c>
      <c r="FE241" s="2">
        <v>2520</v>
      </c>
      <c r="FF241" s="2">
        <v>2543</v>
      </c>
      <c r="FG241" s="2">
        <v>2545</v>
      </c>
      <c r="FH241" s="2">
        <v>2530</v>
      </c>
      <c r="FI241" s="2">
        <v>2516</v>
      </c>
      <c r="FJ241" s="2">
        <v>2519</v>
      </c>
      <c r="FK241" s="2">
        <v>2465</v>
      </c>
      <c r="FL241" s="2">
        <v>2415</v>
      </c>
      <c r="FM241" s="2">
        <v>2437</v>
      </c>
      <c r="FN241" s="2">
        <v>2420</v>
      </c>
      <c r="FO241" s="2">
        <v>2462</v>
      </c>
      <c r="FP241" s="2">
        <v>2433</v>
      </c>
      <c r="FQ241" s="2">
        <v>2433</v>
      </c>
      <c r="FR241" s="2">
        <v>2441</v>
      </c>
      <c r="FS241" s="2">
        <v>2438</v>
      </c>
      <c r="FT241" s="2">
        <v>2361</v>
      </c>
      <c r="FU241" s="2">
        <v>2319</v>
      </c>
      <c r="FV241" s="2">
        <v>2310</v>
      </c>
      <c r="FW241" s="2">
        <v>2348</v>
      </c>
      <c r="FX241" s="2">
        <v>2375</v>
      </c>
      <c r="FY241" s="2">
        <v>2392</v>
      </c>
      <c r="FZ241" s="2">
        <v>2428</v>
      </c>
      <c r="GA241" s="2">
        <v>2425</v>
      </c>
      <c r="GB241" s="2">
        <v>2375</v>
      </c>
      <c r="GC241" s="2">
        <v>2377</v>
      </c>
      <c r="GD241" s="2">
        <v>2353</v>
      </c>
      <c r="GE241" s="2">
        <v>2330</v>
      </c>
      <c r="GF241" s="2">
        <v>2317</v>
      </c>
      <c r="GG241" s="2">
        <v>2326</v>
      </c>
      <c r="GH241" s="2">
        <v>2500</v>
      </c>
      <c r="GI241" s="2">
        <v>2447</v>
      </c>
      <c r="GJ241" s="2">
        <v>2454</v>
      </c>
      <c r="GK241" s="2">
        <v>2555</v>
      </c>
      <c r="GL241" s="2">
        <v>2576</v>
      </c>
      <c r="GM241" s="2">
        <v>2530</v>
      </c>
      <c r="GN241" s="2">
        <v>2564</v>
      </c>
      <c r="GO241" s="2">
        <v>2509</v>
      </c>
      <c r="GP241" s="2">
        <v>2484</v>
      </c>
      <c r="GQ241" s="2">
        <v>2480</v>
      </c>
      <c r="GR241" s="2">
        <v>2446</v>
      </c>
      <c r="GS241" s="2">
        <v>2447</v>
      </c>
      <c r="GT241" s="2">
        <v>2431</v>
      </c>
      <c r="GU241" s="2">
        <v>2472</v>
      </c>
      <c r="GV241" s="2">
        <v>2506</v>
      </c>
      <c r="GW241" s="2">
        <v>2526</v>
      </c>
      <c r="GX241" s="2">
        <v>2528</v>
      </c>
      <c r="GY241" s="2">
        <v>2539</v>
      </c>
      <c r="GZ241" s="2">
        <v>2483</v>
      </c>
      <c r="HA241" s="2">
        <v>2404</v>
      </c>
      <c r="HB241" s="2">
        <v>2363</v>
      </c>
      <c r="HC241" s="2">
        <v>2446</v>
      </c>
      <c r="HD241" s="2">
        <v>2530</v>
      </c>
      <c r="HE241" s="2">
        <v>2580</v>
      </c>
      <c r="HF241" s="2">
        <v>2557</v>
      </c>
      <c r="HG241" s="2">
        <v>2547</v>
      </c>
      <c r="HH241" s="2">
        <v>2550</v>
      </c>
      <c r="HI241" s="2">
        <v>2574</v>
      </c>
      <c r="HJ241" s="2">
        <v>2529</v>
      </c>
      <c r="HK241" s="2">
        <v>2510</v>
      </c>
      <c r="HL241" s="2">
        <v>2476</v>
      </c>
      <c r="HM241" s="2">
        <v>2471</v>
      </c>
      <c r="HN241" s="2">
        <v>2465</v>
      </c>
      <c r="HO241" s="2">
        <v>2460</v>
      </c>
      <c r="HP241" s="2">
        <v>2425</v>
      </c>
      <c r="HQ241" s="2">
        <v>2420</v>
      </c>
      <c r="HR241" s="2">
        <v>2422</v>
      </c>
      <c r="HS241" s="2">
        <v>2442</v>
      </c>
      <c r="HT241" s="2">
        <v>2415</v>
      </c>
      <c r="HU241" s="2">
        <v>2407</v>
      </c>
      <c r="HV241" s="2">
        <v>2344</v>
      </c>
      <c r="HW241" s="2">
        <v>2374</v>
      </c>
      <c r="HX241" s="2">
        <v>2359</v>
      </c>
      <c r="HY241" s="2">
        <v>2361</v>
      </c>
      <c r="HZ241" s="2">
        <v>2385</v>
      </c>
      <c r="IA241" s="2">
        <v>2405</v>
      </c>
      <c r="IB241" s="2">
        <v>2489</v>
      </c>
      <c r="IC241" s="2">
        <v>2490</v>
      </c>
      <c r="ID241" s="2">
        <v>2480</v>
      </c>
      <c r="IE241" s="2">
        <v>2486</v>
      </c>
      <c r="IF241" s="2">
        <v>2491</v>
      </c>
      <c r="IG241" s="2">
        <v>2490</v>
      </c>
      <c r="IH241" s="2">
        <v>2443</v>
      </c>
      <c r="II241" s="2">
        <v>2432</v>
      </c>
      <c r="IJ241" s="2">
        <v>2475</v>
      </c>
      <c r="IK241" s="2">
        <v>2537</v>
      </c>
      <c r="IL241" s="2">
        <v>2538</v>
      </c>
      <c r="IM241" s="2">
        <v>2510</v>
      </c>
      <c r="IN241" s="2">
        <v>2454</v>
      </c>
      <c r="IO241" s="2">
        <v>2443</v>
      </c>
      <c r="IP241" s="2">
        <v>2366</v>
      </c>
      <c r="IQ241" s="2">
        <v>2364</v>
      </c>
      <c r="IR241" s="2">
        <v>2340</v>
      </c>
      <c r="IS241" s="2">
        <v>2314</v>
      </c>
      <c r="IT241" s="2">
        <v>2347</v>
      </c>
    </row>
    <row r="242" spans="1:254">
      <c r="A242" s="62" t="s">
        <v>455</v>
      </c>
      <c r="B242" s="1" t="inlineStr">
        <is>
          <t>オキサイド</t>
        </is>
      </c>
      <c r="C242" s="1">
        <v>3205</v>
      </c>
      <c r="E242" s="2">
        <v>3255</v>
      </c>
      <c r="F242" s="2">
        <v>3285</v>
      </c>
      <c r="G242" s="2">
        <v>3100</v>
      </c>
      <c r="H242" s="2">
        <v>3045</v>
      </c>
      <c r="I242" s="2">
        <v>2966</v>
      </c>
      <c r="J242" s="2">
        <v>2838</v>
      </c>
      <c r="K242" s="2">
        <v>2970</v>
      </c>
      <c r="L242" s="2">
        <v>3120</v>
      </c>
      <c r="M242" s="2">
        <v>3260</v>
      </c>
      <c r="N242" s="2">
        <v>3365</v>
      </c>
      <c r="O242" s="2">
        <v>3450</v>
      </c>
      <c r="P242" s="2">
        <v>3500</v>
      </c>
      <c r="Q242" s="2">
        <v>3475</v>
      </c>
      <c r="R242" s="2">
        <v>3580</v>
      </c>
      <c r="S242" s="2">
        <v>3840</v>
      </c>
      <c r="T242" s="2">
        <v>3985</v>
      </c>
      <c r="U242" s="2">
        <v>4230</v>
      </c>
      <c r="V242" s="2">
        <v>4475</v>
      </c>
      <c r="W242" s="2">
        <v>4440</v>
      </c>
      <c r="X242" s="2">
        <v>4330</v>
      </c>
      <c r="Y242" s="2">
        <v>4170</v>
      </c>
      <c r="Z242" s="2">
        <v>4465</v>
      </c>
      <c r="AA242" s="2">
        <v>4565</v>
      </c>
      <c r="AB242" s="2">
        <v>4585</v>
      </c>
      <c r="AC242" s="2">
        <v>4530</v>
      </c>
      <c r="AD242" s="2">
        <v>4885</v>
      </c>
      <c r="AE242" s="2">
        <v>4760</v>
      </c>
      <c r="AF242" s="2">
        <v>4845</v>
      </c>
      <c r="AG242" s="2">
        <v>4905</v>
      </c>
      <c r="AH242" s="2">
        <v>5280</v>
      </c>
      <c r="AI242" s="2">
        <v>5360</v>
      </c>
      <c r="AJ242" s="2">
        <v>5290</v>
      </c>
      <c r="AK242" s="2">
        <v>5280</v>
      </c>
      <c r="AL242" s="2">
        <v>5210</v>
      </c>
      <c r="AM242" s="2">
        <v>4795</v>
      </c>
      <c r="AN242" s="2">
        <v>4900</v>
      </c>
      <c r="AO242" s="2">
        <v>4800</v>
      </c>
      <c r="AP242" s="2">
        <v>4610</v>
      </c>
      <c r="AQ242" s="2">
        <v>4575</v>
      </c>
      <c r="AR242" s="2">
        <v>4455</v>
      </c>
      <c r="AS242" s="2">
        <v>4730</v>
      </c>
      <c r="AT242" s="2">
        <v>4910</v>
      </c>
      <c r="AU242" s="2">
        <v>4935</v>
      </c>
      <c r="AV242" s="2">
        <v>5170</v>
      </c>
      <c r="AW242" s="2">
        <v>5000</v>
      </c>
      <c r="AX242" s="2">
        <v>5380</v>
      </c>
      <c r="AY242" s="2">
        <v>5290</v>
      </c>
      <c r="AZ242" s="2">
        <v>5490</v>
      </c>
      <c r="BA242" s="2">
        <v>5940</v>
      </c>
      <c r="BB242" s="2">
        <v>6180</v>
      </c>
      <c r="BC242" s="2">
        <v>5950</v>
      </c>
      <c r="BD242" s="2">
        <v>6200</v>
      </c>
      <c r="BE242" s="2">
        <v>6450</v>
      </c>
      <c r="BF242" s="2">
        <v>6440</v>
      </c>
      <c r="BG242" s="2">
        <v>5940</v>
      </c>
      <c r="BH242" s="2">
        <v>6000</v>
      </c>
      <c r="BI242" s="2">
        <v>6710</v>
      </c>
      <c r="BJ242" s="2">
        <v>6800</v>
      </c>
      <c r="BK242" s="2">
        <v>6520</v>
      </c>
      <c r="BL242" s="2">
        <v>6890</v>
      </c>
      <c r="BM242" s="2">
        <v>6390</v>
      </c>
      <c r="BN242" s="2">
        <v>7420</v>
      </c>
      <c r="BO242" s="2">
        <v>7050</v>
      </c>
      <c r="BP242" s="2">
        <v>6210</v>
      </c>
      <c r="BQ242" s="2">
        <v>5350</v>
      </c>
      <c r="BR242" s="2">
        <v>4835</v>
      </c>
      <c r="BS242" s="2">
        <v>4840</v>
      </c>
      <c r="BT242" s="2">
        <v>4755</v>
      </c>
      <c r="BU242" s="2">
        <v>4835</v>
      </c>
      <c r="BV242" s="2">
        <v>4850</v>
      </c>
      <c r="BW242" s="2">
        <v>4935</v>
      </c>
      <c r="BX242" s="2">
        <v>5220</v>
      </c>
      <c r="BY242" s="2">
        <v>5090</v>
      </c>
      <c r="BZ242" s="2">
        <v>4425</v>
      </c>
      <c r="CA242" s="2">
        <v>4485</v>
      </c>
      <c r="CB242" s="2">
        <v>4555</v>
      </c>
      <c r="CC242" s="2">
        <v>5290</v>
      </c>
      <c r="CD242" s="2">
        <v>5640</v>
      </c>
      <c r="CE242" s="2">
        <v>5070</v>
      </c>
      <c r="CF242" s="2">
        <v>4725</v>
      </c>
      <c r="CG242" s="2">
        <v>4545</v>
      </c>
      <c r="CH242" s="2">
        <v>4735</v>
      </c>
      <c r="CI242" s="2">
        <v>4595</v>
      </c>
      <c r="CJ242" s="2">
        <v>4740</v>
      </c>
      <c r="CK242" s="2">
        <v>4410</v>
      </c>
      <c r="CL242" s="2">
        <v>4500</v>
      </c>
      <c r="CM242" s="2">
        <v>4570</v>
      </c>
      <c r="CN242" s="2">
        <v>4460</v>
      </c>
      <c r="CO242" s="2">
        <v>4200</v>
      </c>
      <c r="CP242" s="2">
        <v>4480</v>
      </c>
      <c r="CQ242" s="2">
        <v>4625</v>
      </c>
      <c r="CR242" s="2">
        <v>5120</v>
      </c>
      <c r="CS242" s="2">
        <v>5260</v>
      </c>
      <c r="CT242" s="2">
        <v>5090</v>
      </c>
      <c r="CU242" s="2">
        <v>5290</v>
      </c>
      <c r="CV242" s="2">
        <v>5180</v>
      </c>
      <c r="CW242" s="2">
        <v>5640</v>
      </c>
      <c r="CX242" s="2">
        <v>5040</v>
      </c>
      <c r="CY242" s="2">
        <v>5060</v>
      </c>
      <c r="CZ242" s="2">
        <v>5040</v>
      </c>
      <c r="DA242" s="2">
        <v>5600</v>
      </c>
      <c r="DB242" s="2">
        <v>4920</v>
      </c>
      <c r="DC242" s="2">
        <v>4260</v>
      </c>
      <c r="DD242" s="2">
        <v>3600</v>
      </c>
      <c r="DE242" s="2">
        <v>3460</v>
      </c>
      <c r="DF242" s="2">
        <v>3285</v>
      </c>
      <c r="DG242" s="2">
        <v>3680</v>
      </c>
      <c r="DH242" s="2">
        <v>3220</v>
      </c>
      <c r="DI242" s="2">
        <v>3250</v>
      </c>
      <c r="DJ242" s="2">
        <v>3080</v>
      </c>
      <c r="DK242" s="2">
        <v>3140</v>
      </c>
      <c r="DL242" s="2">
        <v>3180</v>
      </c>
      <c r="DM242" s="2">
        <v>2998</v>
      </c>
      <c r="DN242" s="2">
        <v>2992</v>
      </c>
      <c r="DO242" s="2">
        <v>3000</v>
      </c>
      <c r="DP242" s="2">
        <v>3080</v>
      </c>
      <c r="DQ242" s="2">
        <v>3320</v>
      </c>
      <c r="DR242" s="2">
        <v>3070</v>
      </c>
      <c r="DS242" s="2">
        <v>2984</v>
      </c>
      <c r="DT242" s="2">
        <v>2635</v>
      </c>
      <c r="DU242" s="2">
        <v>2593</v>
      </c>
      <c r="DV242" s="2">
        <v>2447</v>
      </c>
      <c r="DW242" s="2">
        <v>2610</v>
      </c>
      <c r="DX242" s="2">
        <v>2489</v>
      </c>
      <c r="DY242" s="2">
        <v>2514</v>
      </c>
      <c r="DZ242" s="2">
        <v>2555</v>
      </c>
      <c r="EA242" s="2">
        <v>2499</v>
      </c>
      <c r="EB242" s="2">
        <v>2221</v>
      </c>
      <c r="EC242" s="2">
        <v>1893</v>
      </c>
      <c r="ED242" s="2">
        <v>1783</v>
      </c>
      <c r="EE242" s="2">
        <v>1820</v>
      </c>
      <c r="EF242" s="2">
        <v>1828</v>
      </c>
      <c r="EG242" s="2">
        <v>1842</v>
      </c>
      <c r="EH242" s="2">
        <v>1755</v>
      </c>
      <c r="EI242" s="2">
        <v>1815</v>
      </c>
      <c r="EJ242" s="2">
        <v>1740</v>
      </c>
      <c r="EK242" s="2">
        <v>1794</v>
      </c>
      <c r="EL242" s="2">
        <v>1660</v>
      </c>
      <c r="EM242" s="2">
        <v>1723</v>
      </c>
      <c r="EN242" s="2">
        <v>1740</v>
      </c>
      <c r="EO242" s="2">
        <v>1779</v>
      </c>
      <c r="EP242" s="2">
        <v>1803</v>
      </c>
      <c r="EQ242" s="2">
        <v>1644</v>
      </c>
      <c r="ER242" s="2">
        <v>1594</v>
      </c>
      <c r="ES242" s="2">
        <v>1585</v>
      </c>
      <c r="ET242" s="2">
        <v>1567</v>
      </c>
      <c r="EU242" s="2">
        <v>1557</v>
      </c>
      <c r="EV242" s="2">
        <v>1524</v>
      </c>
      <c r="EW242" s="2">
        <v>1531</v>
      </c>
      <c r="EX242" s="2">
        <v>1504</v>
      </c>
      <c r="EY242" s="2">
        <v>1505</v>
      </c>
      <c r="EZ242" s="2">
        <v>1458</v>
      </c>
      <c r="FA242" s="2">
        <v>1428</v>
      </c>
      <c r="FB242" s="2">
        <v>1423</v>
      </c>
      <c r="FC242" s="2">
        <v>1466</v>
      </c>
      <c r="FD242" s="2">
        <v>1476</v>
      </c>
      <c r="FE242" s="2">
        <v>1475</v>
      </c>
      <c r="FF242" s="2">
        <v>1454</v>
      </c>
      <c r="FG242" s="2">
        <v>1492</v>
      </c>
      <c r="FH242" s="2">
        <v>1500</v>
      </c>
      <c r="FI242" s="2">
        <v>1487</v>
      </c>
      <c r="FJ242" s="2">
        <v>1480</v>
      </c>
      <c r="FK242" s="2">
        <v>1510</v>
      </c>
      <c r="FL242" s="2">
        <v>1532</v>
      </c>
      <c r="FM242" s="2">
        <v>1568</v>
      </c>
      <c r="FN242" s="2">
        <v>1586</v>
      </c>
      <c r="FO242" s="2">
        <v>1596</v>
      </c>
      <c r="FP242" s="2">
        <v>1588</v>
      </c>
      <c r="FQ242" s="2">
        <v>1588</v>
      </c>
      <c r="FR242" s="2">
        <v>1565</v>
      </c>
      <c r="FS242" s="2">
        <v>1654</v>
      </c>
      <c r="FT242" s="2">
        <v>1715</v>
      </c>
      <c r="FU242" s="2">
        <v>1816</v>
      </c>
      <c r="FV242" s="2">
        <v>1705</v>
      </c>
      <c r="FW242" s="2">
        <v>1680</v>
      </c>
      <c r="FX242" s="2">
        <v>1717</v>
      </c>
      <c r="FY242" s="2">
        <v>1688</v>
      </c>
      <c r="FZ242" s="2">
        <v>1706</v>
      </c>
      <c r="GA242" s="2">
        <v>1715</v>
      </c>
      <c r="GB242" s="2">
        <v>1705</v>
      </c>
      <c r="GC242" s="2">
        <v>1764</v>
      </c>
      <c r="GD242" s="2">
        <v>1687</v>
      </c>
      <c r="GE242" s="2">
        <v>1791</v>
      </c>
      <c r="GF242" s="2">
        <v>1800</v>
      </c>
      <c r="GG242" s="2">
        <v>1896</v>
      </c>
      <c r="GH242" s="2">
        <v>1733</v>
      </c>
      <c r="GI242" s="2">
        <v>1668</v>
      </c>
      <c r="GJ242" s="2">
        <v>1740</v>
      </c>
      <c r="GK242" s="2">
        <v>1850</v>
      </c>
      <c r="GL242" s="2">
        <v>1920</v>
      </c>
      <c r="GM242" s="2">
        <v>1945</v>
      </c>
      <c r="GN242" s="2">
        <v>1969</v>
      </c>
      <c r="GO242" s="2">
        <v>1969</v>
      </c>
      <c r="GP242" s="2">
        <v>2148</v>
      </c>
      <c r="GQ242" s="2">
        <v>2143</v>
      </c>
      <c r="GR242" s="2">
        <v>1840</v>
      </c>
      <c r="GS242" s="2">
        <v>1886</v>
      </c>
      <c r="GT242" s="2">
        <v>2066</v>
      </c>
      <c r="GU242" s="2">
        <v>1992</v>
      </c>
      <c r="GV242" s="2">
        <v>2115</v>
      </c>
      <c r="GW242" s="2">
        <v>2162</v>
      </c>
      <c r="GX242" s="2">
        <v>2178</v>
      </c>
      <c r="GY242" s="2">
        <v>2332</v>
      </c>
      <c r="GZ242" s="2">
        <v>2189</v>
      </c>
      <c r="HA242" s="2">
        <v>2128</v>
      </c>
      <c r="HB242" s="2">
        <v>2161</v>
      </c>
      <c r="HC242" s="2">
        <v>2242</v>
      </c>
      <c r="HD242" s="2">
        <v>2333</v>
      </c>
      <c r="HE242" s="2">
        <v>2389</v>
      </c>
      <c r="HF242" s="2">
        <v>2378</v>
      </c>
      <c r="HG242" s="2">
        <v>2400</v>
      </c>
      <c r="HH242" s="2">
        <v>2394</v>
      </c>
      <c r="HI242" s="2">
        <v>2295</v>
      </c>
      <c r="HJ242" s="2">
        <v>2123</v>
      </c>
      <c r="HK242" s="2">
        <v>2000</v>
      </c>
      <c r="HL242" s="2">
        <v>1928</v>
      </c>
      <c r="HM242" s="2">
        <v>1914</v>
      </c>
      <c r="HN242" s="2">
        <v>1807</v>
      </c>
      <c r="HO242" s="2">
        <v>1729</v>
      </c>
      <c r="HP242" s="2">
        <v>1721</v>
      </c>
      <c r="HQ242" s="2">
        <v>1732</v>
      </c>
      <c r="HR242" s="2">
        <v>1724</v>
      </c>
      <c r="HS242" s="2">
        <v>1709</v>
      </c>
      <c r="HT242" s="2">
        <v>1680</v>
      </c>
      <c r="HU242" s="2">
        <v>1753</v>
      </c>
      <c r="HV242" s="2">
        <v>1768</v>
      </c>
      <c r="HW242" s="2">
        <v>1785</v>
      </c>
      <c r="HX242" s="2">
        <v>1830</v>
      </c>
      <c r="HY242" s="2">
        <v>1844</v>
      </c>
      <c r="HZ242" s="2">
        <v>1833</v>
      </c>
      <c r="IA242" s="2">
        <v>1898</v>
      </c>
      <c r="IB242" s="2">
        <v>1827</v>
      </c>
      <c r="IC242" s="2">
        <v>1819</v>
      </c>
      <c r="ID242" s="2">
        <v>1805</v>
      </c>
      <c r="IE242" s="2">
        <v>1829</v>
      </c>
      <c r="IF242" s="2">
        <v>1870</v>
      </c>
      <c r="IG242" s="2">
        <v>1867</v>
      </c>
      <c r="IH242" s="2">
        <v>1858</v>
      </c>
      <c r="II242" s="2">
        <v>1840</v>
      </c>
      <c r="IJ242" s="2">
        <v>1874</v>
      </c>
      <c r="IK242" s="2">
        <v>1851</v>
      </c>
      <c r="IL242" s="2">
        <v>1864</v>
      </c>
      <c r="IM242" s="2">
        <v>1828</v>
      </c>
      <c r="IN242" s="2">
        <v>1825</v>
      </c>
      <c r="IO242" s="2">
        <v>1821</v>
      </c>
      <c r="IP242" s="2">
        <v>1777</v>
      </c>
      <c r="IQ242" s="2">
        <v>1848</v>
      </c>
      <c r="IR242" s="2">
        <v>1913</v>
      </c>
      <c r="IS242" s="2">
        <v>1812</v>
      </c>
      <c r="IT242" s="2">
        <v>1814</v>
      </c>
    </row>
    <row r="243" spans="1:254">
      <c r="A243" s="62" t="s">
        <v>456</v>
      </c>
      <c r="B243" s="1" t="inlineStr">
        <is>
          <t>クオルテック</t>
        </is>
      </c>
      <c r="C243" s="1">
        <v>1773</v>
      </c>
      <c r="E243" s="2">
        <v>1788</v>
      </c>
      <c r="F243" s="2">
        <v>1790</v>
      </c>
      <c r="G243" s="2">
        <v>1756</v>
      </c>
      <c r="H243" s="2">
        <v>1750</v>
      </c>
      <c r="I243" s="2">
        <v>1741</v>
      </c>
      <c r="J243" s="2">
        <v>1742</v>
      </c>
      <c r="K243" s="2">
        <v>1716</v>
      </c>
      <c r="L243" s="2">
        <v>1715</v>
      </c>
      <c r="M243" s="2">
        <v>1717</v>
      </c>
      <c r="N243" s="2">
        <v>1710</v>
      </c>
      <c r="O243" s="2">
        <v>1753</v>
      </c>
      <c r="P243" s="2">
        <v>1756</v>
      </c>
      <c r="Q243" s="2">
        <v>1714</v>
      </c>
      <c r="R243" s="2">
        <v>1713</v>
      </c>
      <c r="S243" s="2">
        <v>1738</v>
      </c>
      <c r="T243" s="2">
        <v>1745</v>
      </c>
      <c r="U243" s="2">
        <v>1772</v>
      </c>
      <c r="V243" s="2">
        <v>1785</v>
      </c>
      <c r="W243" s="2">
        <v>1808</v>
      </c>
      <c r="X243" s="2">
        <v>1773</v>
      </c>
      <c r="Y243" s="2">
        <v>1756</v>
      </c>
      <c r="Z243" s="2">
        <v>1761</v>
      </c>
      <c r="AA243" s="2">
        <v>1804</v>
      </c>
      <c r="AB243" s="2">
        <v>1777</v>
      </c>
      <c r="AC243" s="2">
        <v>1770</v>
      </c>
      <c r="AD243" s="2">
        <v>1800</v>
      </c>
      <c r="AE243" s="2">
        <v>1780</v>
      </c>
      <c r="AF243" s="2">
        <v>1769</v>
      </c>
      <c r="AG243" s="2">
        <v>1766</v>
      </c>
      <c r="AH243" s="2">
        <v>1782</v>
      </c>
      <c r="AI243" s="2">
        <v>1795</v>
      </c>
      <c r="AJ243" s="2">
        <v>1820</v>
      </c>
      <c r="AK243" s="2">
        <v>1849</v>
      </c>
      <c r="AL243" s="2">
        <v>1746</v>
      </c>
      <c r="AM243" s="2">
        <v>1741</v>
      </c>
      <c r="AN243" s="2">
        <v>1772</v>
      </c>
      <c r="AO243" s="2">
        <v>1723</v>
      </c>
      <c r="AP243" s="2">
        <v>1740</v>
      </c>
      <c r="AQ243" s="2">
        <v>1725</v>
      </c>
      <c r="AR243" s="2">
        <v>1690</v>
      </c>
      <c r="AS243" s="2">
        <v>1714</v>
      </c>
      <c r="AT243" s="2">
        <v>1770</v>
      </c>
      <c r="AU243" s="2">
        <v>1761</v>
      </c>
      <c r="AV243" s="2">
        <v>1876</v>
      </c>
      <c r="AW243" s="2">
        <v>1879</v>
      </c>
      <c r="AX243" s="2">
        <v>1839</v>
      </c>
      <c r="AY243" s="2">
        <v>1818</v>
      </c>
      <c r="AZ243" s="2">
        <v>1854</v>
      </c>
      <c r="BA243" s="2">
        <v>1910</v>
      </c>
      <c r="BB243" s="2">
        <v>1964</v>
      </c>
      <c r="BC243" s="2">
        <v>2171</v>
      </c>
      <c r="BD243" s="2">
        <v>2215</v>
      </c>
      <c r="BE243" s="2">
        <v>2350</v>
      </c>
      <c r="BF243" s="2">
        <v>2005</v>
      </c>
      <c r="BG243" s="2">
        <v>1825</v>
      </c>
      <c r="BH243" s="2">
        <v>1917</v>
      </c>
      <c r="BI243" s="2">
        <v>1850</v>
      </c>
      <c r="BJ243" s="2">
        <v>1847</v>
      </c>
      <c r="BK243" s="2">
        <v>1799</v>
      </c>
      <c r="BL243" s="2">
        <v>1786</v>
      </c>
      <c r="BM243" s="2">
        <v>1777</v>
      </c>
      <c r="BN243" s="2">
        <v>1850</v>
      </c>
      <c r="BO243" s="2">
        <v>1864</v>
      </c>
      <c r="BP243" s="2">
        <v>1959</v>
      </c>
      <c r="BQ243" s="2">
        <v>1611</v>
      </c>
      <c r="BR243" s="2">
        <v>1490</v>
      </c>
      <c r="BS243" s="2">
        <v>1479</v>
      </c>
      <c r="BT243" s="2">
        <v>1470</v>
      </c>
      <c r="BU243" s="2">
        <v>1480</v>
      </c>
      <c r="BV243" s="2">
        <v>1469</v>
      </c>
      <c r="BW243" s="2">
        <v>1469</v>
      </c>
      <c r="BX243" s="2">
        <v>1470</v>
      </c>
      <c r="BY243" s="2">
        <v>1477</v>
      </c>
      <c r="BZ243" s="2">
        <v>1472</v>
      </c>
      <c r="CA243" s="2">
        <v>1477</v>
      </c>
      <c r="CB243" s="2">
        <v>1472</v>
      </c>
      <c r="CC243" s="2">
        <v>1457</v>
      </c>
      <c r="CD243" s="2">
        <v>1446</v>
      </c>
      <c r="CE243" s="2">
        <v>1437</v>
      </c>
      <c r="CF243" s="2">
        <v>1448</v>
      </c>
      <c r="CG243" s="2">
        <v>1500</v>
      </c>
      <c r="CH243" s="2">
        <v>1436</v>
      </c>
      <c r="CI243" s="2">
        <v>1435</v>
      </c>
      <c r="CJ243" s="2">
        <v>1427</v>
      </c>
      <c r="CK243" s="2">
        <v>1419</v>
      </c>
      <c r="CL243" s="2">
        <v>1429</v>
      </c>
      <c r="CM243" s="2">
        <v>1420</v>
      </c>
      <c r="CN243" s="2">
        <v>1403</v>
      </c>
      <c r="CO243" s="2">
        <v>1408</v>
      </c>
      <c r="CP243" s="2">
        <v>1415</v>
      </c>
      <c r="CQ243" s="2">
        <v>1415</v>
      </c>
      <c r="CR243" s="2">
        <v>1424</v>
      </c>
      <c r="CS243" s="2">
        <v>1428</v>
      </c>
      <c r="CT243" s="2">
        <v>1406</v>
      </c>
      <c r="CU243" s="2">
        <v>1410</v>
      </c>
      <c r="CV243" s="2">
        <v>1443</v>
      </c>
      <c r="CW243" s="2">
        <v>1448</v>
      </c>
      <c r="CX243" s="2">
        <v>1412</v>
      </c>
      <c r="CY243" s="2">
        <v>1430</v>
      </c>
      <c r="CZ243" s="2">
        <v>1431</v>
      </c>
      <c r="DA243" s="2">
        <v>1460</v>
      </c>
      <c r="DB243" s="2">
        <v>1450</v>
      </c>
      <c r="DC243" s="2">
        <v>1428</v>
      </c>
      <c r="DD243" s="2">
        <v>1460</v>
      </c>
      <c r="DE243" s="2">
        <v>1439</v>
      </c>
      <c r="DF243" s="2">
        <v>1443</v>
      </c>
      <c r="DG243" s="2">
        <v>1513</v>
      </c>
      <c r="DH243" s="2">
        <v>1513</v>
      </c>
      <c r="DI243" s="2">
        <v>1514</v>
      </c>
      <c r="DJ243" s="2">
        <v>1506</v>
      </c>
      <c r="DK243" s="2">
        <v>1485</v>
      </c>
      <c r="DL243" s="2">
        <v>1505</v>
      </c>
      <c r="DM243" s="2">
        <v>1486</v>
      </c>
      <c r="DN243" s="2">
        <v>1502</v>
      </c>
      <c r="DO243" s="2">
        <v>1493</v>
      </c>
      <c r="DP243" s="2">
        <v>1514</v>
      </c>
      <c r="DQ243" s="2">
        <v>1580</v>
      </c>
      <c r="DR243" s="2">
        <v>1613</v>
      </c>
      <c r="DS243" s="2">
        <v>1578</v>
      </c>
      <c r="DT243" s="2">
        <v>1500</v>
      </c>
      <c r="DU243" s="2">
        <v>1471</v>
      </c>
      <c r="DV243" s="2">
        <v>1443</v>
      </c>
      <c r="DW243" s="2">
        <v>1452</v>
      </c>
      <c r="DX243" s="2">
        <v>1445</v>
      </c>
      <c r="DY243" s="2">
        <v>1431</v>
      </c>
      <c r="DZ243" s="2">
        <v>1428</v>
      </c>
      <c r="EA243" s="2">
        <v>1426</v>
      </c>
      <c r="EB243" s="2">
        <v>1426</v>
      </c>
      <c r="EC243" s="2">
        <v>1425</v>
      </c>
      <c r="ED243" s="2">
        <v>1429</v>
      </c>
      <c r="EE243" s="2">
        <v>1437</v>
      </c>
      <c r="EF243" s="2">
        <v>1426</v>
      </c>
      <c r="EG243" s="2">
        <v>1476</v>
      </c>
      <c r="EH243" s="2">
        <v>1475</v>
      </c>
      <c r="EI243" s="2">
        <v>1454</v>
      </c>
      <c r="EJ243" s="2">
        <v>1442</v>
      </c>
      <c r="EK243" s="2">
        <v>1448</v>
      </c>
      <c r="EL243" s="2">
        <v>1450</v>
      </c>
      <c r="EM243" s="2">
        <v>1460</v>
      </c>
      <c r="EN243" s="2">
        <v>1441</v>
      </c>
      <c r="EO243" s="2">
        <v>1465</v>
      </c>
      <c r="EP243" s="2">
        <v>1462</v>
      </c>
      <c r="EQ243" s="2">
        <v>1386</v>
      </c>
      <c r="ER243" s="2">
        <v>1390</v>
      </c>
      <c r="ES243" s="2">
        <v>1394</v>
      </c>
      <c r="ET243" s="2">
        <v>1375</v>
      </c>
      <c r="EU243" s="2">
        <v>1352</v>
      </c>
      <c r="EV243" s="2">
        <v>1368</v>
      </c>
      <c r="EW243" s="2">
        <v>1367</v>
      </c>
      <c r="EX243" s="2">
        <v>1360</v>
      </c>
      <c r="EY243" s="2">
        <v>1369</v>
      </c>
      <c r="EZ243" s="2">
        <v>1392</v>
      </c>
      <c r="FA243" s="2">
        <v>1410</v>
      </c>
      <c r="FB243" s="2">
        <v>1431</v>
      </c>
      <c r="FC243" s="2">
        <v>1437</v>
      </c>
      <c r="FD243" s="2">
        <v>1455</v>
      </c>
      <c r="FE243" s="2">
        <v>1463</v>
      </c>
      <c r="FF243" s="2">
        <v>1471</v>
      </c>
      <c r="FG243" s="2">
        <v>1500</v>
      </c>
      <c r="FH243" s="2">
        <v>1485</v>
      </c>
      <c r="FI243" s="2">
        <v>1518</v>
      </c>
      <c r="FJ243" s="2">
        <v>1520</v>
      </c>
      <c r="FK243" s="2">
        <v>1501</v>
      </c>
      <c r="FL243" s="2">
        <v>1463</v>
      </c>
      <c r="FM243" s="2">
        <v>1487</v>
      </c>
      <c r="FN243" s="2">
        <v>1449</v>
      </c>
      <c r="FO243" s="2">
        <v>1440</v>
      </c>
      <c r="FP243" s="2">
        <v>1462</v>
      </c>
      <c r="FQ243" s="2">
        <v>1477</v>
      </c>
      <c r="FR243" s="2">
        <v>1494</v>
      </c>
      <c r="FS243" s="2">
        <v>1498</v>
      </c>
      <c r="FT243" s="2">
        <v>1510</v>
      </c>
      <c r="FU243" s="2">
        <v>1511</v>
      </c>
      <c r="FV243" s="2">
        <v>1495</v>
      </c>
      <c r="FW243" s="2">
        <v>1523</v>
      </c>
      <c r="FX243" s="2">
        <v>1505</v>
      </c>
      <c r="FY243" s="2">
        <v>1460</v>
      </c>
      <c r="FZ243" s="2">
        <v>1463</v>
      </c>
      <c r="GA243" s="2">
        <v>1460</v>
      </c>
      <c r="GB243" s="2">
        <v>1433</v>
      </c>
      <c r="GC243" s="2">
        <v>1449</v>
      </c>
      <c r="GD243" s="2">
        <v>1447</v>
      </c>
      <c r="GE243" s="2">
        <v>1460</v>
      </c>
      <c r="GF243" s="2">
        <v>1471</v>
      </c>
      <c r="GG243" s="2">
        <v>1489</v>
      </c>
      <c r="GH243" s="2">
        <v>1489</v>
      </c>
      <c r="GI243" s="2">
        <v>1513</v>
      </c>
      <c r="GJ243" s="2">
        <v>1505</v>
      </c>
      <c r="GK243" s="2">
        <v>1523</v>
      </c>
      <c r="GL243" s="2">
        <v>1506</v>
      </c>
      <c r="GM243" s="2">
        <v>1502</v>
      </c>
      <c r="GN243" s="2">
        <v>1505</v>
      </c>
      <c r="GO243" s="2">
        <v>1508</v>
      </c>
      <c r="GP243" s="2">
        <v>1534</v>
      </c>
      <c r="GQ243" s="2">
        <v>1557</v>
      </c>
      <c r="GR243" s="2">
        <v>1567</v>
      </c>
      <c r="GS243" s="2">
        <v>1546</v>
      </c>
      <c r="GT243" s="2">
        <v>1538</v>
      </c>
      <c r="GU243" s="2">
        <v>1514</v>
      </c>
      <c r="GV243" s="2">
        <v>1569</v>
      </c>
      <c r="GW243" s="2">
        <v>1558</v>
      </c>
      <c r="GX243" s="2">
        <v>1586</v>
      </c>
      <c r="GY243" s="2">
        <v>1570</v>
      </c>
      <c r="GZ243" s="2">
        <v>1513</v>
      </c>
      <c r="HA243" s="2">
        <v>1505</v>
      </c>
      <c r="HB243" s="2">
        <v>1500</v>
      </c>
      <c r="HC243" s="2">
        <v>1501</v>
      </c>
      <c r="HD243" s="2">
        <v>1505</v>
      </c>
      <c r="HE243" s="2">
        <v>1509</v>
      </c>
      <c r="HF243" s="2">
        <v>1510</v>
      </c>
      <c r="HG243" s="2">
        <v>1512</v>
      </c>
      <c r="HH243" s="2">
        <v>1507</v>
      </c>
      <c r="HI243" s="2">
        <v>1533</v>
      </c>
      <c r="HJ243" s="2">
        <v>1635</v>
      </c>
      <c r="HK243" s="2">
        <v>1479</v>
      </c>
      <c r="HL243" s="2">
        <v>1478</v>
      </c>
      <c r="HM243" s="2">
        <v>1479</v>
      </c>
      <c r="HN243" s="2">
        <v>1476</v>
      </c>
      <c r="HO243" s="2">
        <v>1469</v>
      </c>
      <c r="HP243" s="2">
        <v>1470</v>
      </c>
      <c r="HQ243" s="2">
        <v>1473</v>
      </c>
      <c r="HR243" s="2">
        <v>1484</v>
      </c>
      <c r="HS243" s="2">
        <v>1479</v>
      </c>
      <c r="HT243" s="2">
        <v>1493</v>
      </c>
      <c r="HU243" s="2">
        <v>1496</v>
      </c>
      <c r="HV243" s="2">
        <v>1479</v>
      </c>
      <c r="HW243" s="2">
        <v>1498</v>
      </c>
      <c r="HX243" s="2">
        <v>1482</v>
      </c>
      <c r="HY243" s="2">
        <v>1482</v>
      </c>
      <c r="HZ243" s="2">
        <v>1483</v>
      </c>
      <c r="IA243" s="2">
        <v>1486</v>
      </c>
      <c r="IB243" s="2">
        <v>1480</v>
      </c>
      <c r="IC243" s="2">
        <v>1482</v>
      </c>
      <c r="ID243" s="2">
        <v>1459</v>
      </c>
      <c r="IE243" s="2">
        <v>1490</v>
      </c>
      <c r="IF243" s="2">
        <v>1511</v>
      </c>
      <c r="IG243" s="2">
        <v>1541</v>
      </c>
      <c r="IH243" s="2">
        <v>1515</v>
      </c>
      <c r="II243" s="2">
        <v>1539</v>
      </c>
      <c r="IJ243" s="2">
        <v>1556</v>
      </c>
      <c r="IK243" s="2">
        <v>1598</v>
      </c>
      <c r="IL243" s="2">
        <v>1580</v>
      </c>
      <c r="IM243" s="2">
        <v>1570</v>
      </c>
      <c r="IN243" s="2">
        <v>1593</v>
      </c>
      <c r="IO243" s="2">
        <v>1595</v>
      </c>
      <c r="IP243" s="2">
        <v>1588</v>
      </c>
      <c r="IQ243" s="2">
        <v>1631</v>
      </c>
      <c r="IR243" s="2">
        <v>1630</v>
      </c>
      <c r="IS243" s="2">
        <v>1601</v>
      </c>
      <c r="IT243" s="2">
        <v>1604</v>
      </c>
    </row>
    <row r="244" spans="1:254">
      <c r="A244" s="62" t="s">
        <v>457</v>
      </c>
      <c r="B244" s="1" t="inlineStr">
        <is>
          <t>デンソー</t>
        </is>
      </c>
      <c r="C244" s="1">
        <v>1950.5</v>
      </c>
      <c r="E244" s="2">
        <v>1931</v>
      </c>
      <c r="F244" s="2">
        <v>1919</v>
      </c>
      <c r="G244" s="2">
        <v>1927.5</v>
      </c>
      <c r="H244" s="2">
        <v>1972.5</v>
      </c>
      <c r="I244" s="2">
        <v>2195</v>
      </c>
      <c r="J244" s="2">
        <v>2218</v>
      </c>
      <c r="K244" s="2">
        <v>2210</v>
      </c>
      <c r="L244" s="2">
        <v>2083</v>
      </c>
      <c r="M244" s="2">
        <v>2060</v>
      </c>
      <c r="N244" s="2">
        <v>1980.5</v>
      </c>
      <c r="O244" s="2">
        <v>1998.5</v>
      </c>
      <c r="P244" s="2">
        <v>2002.5</v>
      </c>
      <c r="Q244" s="2">
        <v>2006.5</v>
      </c>
      <c r="R244" s="2">
        <v>1983.5</v>
      </c>
      <c r="S244" s="2">
        <v>1980</v>
      </c>
      <c r="T244" s="2">
        <v>1963</v>
      </c>
      <c r="U244" s="2">
        <v>1951</v>
      </c>
      <c r="V244" s="2">
        <v>1946</v>
      </c>
      <c r="W244" s="2">
        <v>1958.5</v>
      </c>
      <c r="X244" s="2">
        <v>1937</v>
      </c>
      <c r="Y244" s="2">
        <v>1986</v>
      </c>
      <c r="Z244" s="2">
        <v>2018</v>
      </c>
      <c r="AA244" s="2">
        <v>1999</v>
      </c>
      <c r="AB244" s="2">
        <v>1981.5</v>
      </c>
      <c r="AC244" s="2">
        <v>1939</v>
      </c>
      <c r="AD244" s="2">
        <v>1888</v>
      </c>
      <c r="AE244" s="2">
        <v>1897</v>
      </c>
      <c r="AF244" s="2">
        <v>1894</v>
      </c>
      <c r="AG244" s="2">
        <v>1881</v>
      </c>
      <c r="AH244" s="2">
        <v>1890</v>
      </c>
      <c r="AI244" s="2">
        <v>1896</v>
      </c>
      <c r="AJ244" s="2">
        <v>1901.5</v>
      </c>
      <c r="AK244" s="2">
        <v>1905.5</v>
      </c>
      <c r="AL244" s="2">
        <v>1933</v>
      </c>
      <c r="AM244" s="2">
        <v>1939</v>
      </c>
      <c r="AN244" s="2">
        <v>1923</v>
      </c>
      <c r="AO244" s="2">
        <v>1902</v>
      </c>
      <c r="AP244" s="2">
        <v>1923</v>
      </c>
      <c r="AQ244" s="2">
        <v>1863.5</v>
      </c>
      <c r="AR244" s="2">
        <v>1842</v>
      </c>
      <c r="AS244" s="2">
        <v>1925</v>
      </c>
      <c r="AT244" s="2">
        <v>1953</v>
      </c>
      <c r="AU244" s="2">
        <v>1931</v>
      </c>
      <c r="AV244" s="2">
        <v>1914.5</v>
      </c>
      <c r="AW244" s="2">
        <v>1941</v>
      </c>
      <c r="AX244" s="2">
        <v>1942.5</v>
      </c>
      <c r="AY244" s="2">
        <v>1873</v>
      </c>
      <c r="AZ244" s="2">
        <v>1910.5</v>
      </c>
      <c r="BA244" s="2">
        <v>1927.5</v>
      </c>
      <c r="BB244" s="2">
        <v>1904.5</v>
      </c>
      <c r="BC244" s="2">
        <v>1894</v>
      </c>
      <c r="BD244" s="2">
        <v>1851</v>
      </c>
      <c r="BE244" s="2">
        <v>1865.5</v>
      </c>
      <c r="BF244" s="2">
        <v>1851</v>
      </c>
      <c r="BG244" s="2">
        <v>1869</v>
      </c>
      <c r="BH244" s="2">
        <v>1872.5</v>
      </c>
      <c r="BI244" s="2">
        <v>1870</v>
      </c>
      <c r="BJ244" s="2">
        <v>1908</v>
      </c>
      <c r="BK244" s="2">
        <v>1958.5</v>
      </c>
      <c r="BL244" s="2">
        <v>1910</v>
      </c>
      <c r="BM244" s="2">
        <v>1928</v>
      </c>
      <c r="BN244" s="2">
        <v>1896</v>
      </c>
      <c r="BO244" s="2">
        <v>1914</v>
      </c>
      <c r="BP244" s="2">
        <v>1948.5</v>
      </c>
      <c r="BQ244" s="2">
        <v>1927</v>
      </c>
      <c r="BR244" s="2">
        <v>1903.5</v>
      </c>
      <c r="BS244" s="2">
        <v>1899.5</v>
      </c>
      <c r="BT244" s="2">
        <v>1945</v>
      </c>
      <c r="BU244" s="2">
        <v>1942</v>
      </c>
      <c r="BV244" s="2">
        <v>1900</v>
      </c>
      <c r="BW244" s="2">
        <v>1923.5</v>
      </c>
      <c r="BX244" s="2">
        <v>1941</v>
      </c>
      <c r="BY244" s="2">
        <v>1972</v>
      </c>
      <c r="BZ244" s="2">
        <v>1962.5</v>
      </c>
      <c r="CA244" s="2">
        <v>1942.5</v>
      </c>
      <c r="CB244" s="2">
        <v>1950</v>
      </c>
      <c r="CC244" s="2">
        <v>1988</v>
      </c>
      <c r="CD244" s="2">
        <v>1941</v>
      </c>
      <c r="CE244" s="2">
        <v>1932.5</v>
      </c>
      <c r="CF244" s="2">
        <v>1965.5</v>
      </c>
      <c r="CG244" s="2">
        <v>1987</v>
      </c>
      <c r="CH244" s="2">
        <v>1979</v>
      </c>
      <c r="CI244" s="2">
        <v>1917.5</v>
      </c>
      <c r="CJ244" s="2">
        <v>1943</v>
      </c>
      <c r="CK244" s="2">
        <v>1942</v>
      </c>
      <c r="CL244" s="2">
        <v>1987</v>
      </c>
      <c r="CM244" s="2">
        <v>1985</v>
      </c>
      <c r="CN244" s="2">
        <v>1978.5</v>
      </c>
      <c r="CO244" s="2">
        <v>1895.5</v>
      </c>
      <c r="CP244" s="2">
        <v>1969</v>
      </c>
      <c r="CQ244" s="2">
        <v>1953</v>
      </c>
      <c r="CR244" s="2">
        <v>1955</v>
      </c>
      <c r="CS244" s="2">
        <v>1914</v>
      </c>
      <c r="CT244" s="2">
        <v>1870</v>
      </c>
      <c r="CU244" s="2">
        <v>1940</v>
      </c>
      <c r="CV244" s="2">
        <v>1985</v>
      </c>
      <c r="CW244" s="2">
        <v>1964</v>
      </c>
      <c r="CX244" s="2">
        <v>1947.5</v>
      </c>
      <c r="CY244" s="2">
        <v>1988</v>
      </c>
      <c r="CZ244" s="2">
        <v>2037</v>
      </c>
      <c r="DA244" s="2">
        <v>2053</v>
      </c>
      <c r="DB244" s="2">
        <v>2015</v>
      </c>
      <c r="DC244" s="2">
        <v>2006.5</v>
      </c>
      <c r="DD244" s="2">
        <v>2111</v>
      </c>
      <c r="DE244" s="2">
        <v>2156</v>
      </c>
      <c r="DF244" s="2">
        <v>2135</v>
      </c>
      <c r="DG244" s="2">
        <v>2188</v>
      </c>
      <c r="DH244" s="2">
        <v>2219.5</v>
      </c>
      <c r="DI244" s="2">
        <v>2256.5</v>
      </c>
      <c r="DJ244" s="2">
        <v>2259</v>
      </c>
      <c r="DK244" s="2">
        <v>2248.5</v>
      </c>
      <c r="DL244" s="2">
        <v>2232.5</v>
      </c>
      <c r="DM244" s="2">
        <v>2279.5</v>
      </c>
      <c r="DN244" s="2">
        <v>2303.5</v>
      </c>
      <c r="DO244" s="2">
        <v>2309.5</v>
      </c>
      <c r="DP244" s="2">
        <v>2268.5</v>
      </c>
      <c r="DQ244" s="2">
        <v>2257.5</v>
      </c>
      <c r="DR244" s="2">
        <v>2239.5</v>
      </c>
      <c r="DS244" s="2">
        <v>2158</v>
      </c>
      <c r="DT244" s="2">
        <v>2158</v>
      </c>
      <c r="DU244" s="2">
        <v>2237</v>
      </c>
      <c r="DV244" s="2">
        <v>2161.5</v>
      </c>
      <c r="DW244" s="2">
        <v>2102.5</v>
      </c>
      <c r="DX244" s="2">
        <v>2097.5</v>
      </c>
      <c r="DY244" s="2">
        <v>2213</v>
      </c>
      <c r="DZ244" s="2">
        <v>2201</v>
      </c>
      <c r="EA244" s="2">
        <v>2148.5</v>
      </c>
      <c r="EB244" s="2">
        <v>2121.5</v>
      </c>
      <c r="EC244" s="2">
        <v>2128.5</v>
      </c>
      <c r="ED244" s="2">
        <v>2142</v>
      </c>
      <c r="EE244" s="2">
        <v>2150.5</v>
      </c>
      <c r="EF244" s="2">
        <v>2250</v>
      </c>
      <c r="EG244" s="2">
        <v>2243</v>
      </c>
      <c r="EH244" s="2">
        <v>2202.5</v>
      </c>
      <c r="EI244" s="2">
        <v>2231.5</v>
      </c>
      <c r="EJ244" s="2">
        <v>2247.5</v>
      </c>
      <c r="EK244" s="2">
        <v>2306</v>
      </c>
      <c r="EL244" s="2">
        <v>2291.5</v>
      </c>
      <c r="EM244" s="2">
        <v>2221</v>
      </c>
      <c r="EN244" s="2">
        <v>2213.5</v>
      </c>
      <c r="EO244" s="2">
        <v>2159</v>
      </c>
      <c r="EP244" s="2">
        <v>2126.5</v>
      </c>
      <c r="EQ244" s="2">
        <v>2181</v>
      </c>
      <c r="ER244" s="2">
        <v>2244.5</v>
      </c>
      <c r="ES244" s="2">
        <v>2214</v>
      </c>
      <c r="ET244" s="2">
        <v>2163.5</v>
      </c>
      <c r="EU244" s="2">
        <v>2163</v>
      </c>
      <c r="EV244" s="2">
        <v>2165</v>
      </c>
      <c r="EW244" s="2">
        <v>2162.5</v>
      </c>
      <c r="EX244" s="2">
        <v>2158</v>
      </c>
      <c r="EY244" s="2">
        <v>2170.5</v>
      </c>
      <c r="EZ244" s="2">
        <v>2179.5</v>
      </c>
      <c r="FA244" s="2">
        <v>2139.5</v>
      </c>
      <c r="FB244" s="2">
        <v>2128</v>
      </c>
      <c r="FC244" s="2">
        <v>2109</v>
      </c>
      <c r="FD244" s="2">
        <v>2127</v>
      </c>
      <c r="FE244" s="2">
        <v>2138.5</v>
      </c>
      <c r="FF244" s="2">
        <v>2136</v>
      </c>
      <c r="FG244" s="2">
        <v>2113.5</v>
      </c>
      <c r="FH244" s="2">
        <v>2111</v>
      </c>
      <c r="FI244" s="2">
        <v>2040.5</v>
      </c>
      <c r="FJ244" s="2">
        <v>2022.5</v>
      </c>
      <c r="FK244" s="2">
        <v>2047.5</v>
      </c>
      <c r="FL244" s="2">
        <v>2087</v>
      </c>
      <c r="FM244" s="2">
        <v>2047.5</v>
      </c>
      <c r="FN244" s="2">
        <v>2040.5</v>
      </c>
      <c r="FO244" s="2">
        <v>2061.5</v>
      </c>
      <c r="FP244" s="2">
        <v>2064.5</v>
      </c>
      <c r="FQ244" s="2">
        <v>2074</v>
      </c>
      <c r="FR244" s="2">
        <v>2068</v>
      </c>
      <c r="FS244" s="2">
        <v>2078</v>
      </c>
      <c r="FT244" s="2">
        <v>2069</v>
      </c>
      <c r="FU244" s="2">
        <v>2044</v>
      </c>
      <c r="FV244" s="2">
        <v>2030</v>
      </c>
      <c r="FW244" s="2">
        <v>2072</v>
      </c>
      <c r="FX244" s="2">
        <v>2100</v>
      </c>
      <c r="FY244" s="2">
        <v>2132</v>
      </c>
      <c r="FZ244" s="2">
        <v>2108.5</v>
      </c>
      <c r="GA244" s="2">
        <v>2129.5</v>
      </c>
      <c r="GB244" s="2">
        <v>2082.5</v>
      </c>
      <c r="GC244" s="2">
        <v>2106.5</v>
      </c>
      <c r="GD244" s="2">
        <v>2108</v>
      </c>
      <c r="GE244" s="2">
        <v>2139</v>
      </c>
      <c r="GF244" s="2">
        <v>2140</v>
      </c>
      <c r="GG244" s="2">
        <v>2149.5</v>
      </c>
      <c r="GH244" s="2">
        <v>2373</v>
      </c>
      <c r="GI244" s="2">
        <v>2300</v>
      </c>
      <c r="GJ244" s="2">
        <v>2304</v>
      </c>
      <c r="GK244" s="2">
        <v>2315</v>
      </c>
      <c r="GL244" s="2">
        <v>2334.5</v>
      </c>
      <c r="GM244" s="2">
        <v>2287</v>
      </c>
      <c r="GN244" s="2">
        <v>2271</v>
      </c>
      <c r="GO244" s="2">
        <v>2313</v>
      </c>
      <c r="GP244" s="2">
        <v>2253</v>
      </c>
      <c r="GQ244" s="2">
        <v>2252</v>
      </c>
      <c r="GR244" s="2">
        <v>2200.5</v>
      </c>
      <c r="GS244" s="2">
        <v>2222</v>
      </c>
      <c r="GT244" s="2">
        <v>2203</v>
      </c>
      <c r="GU244" s="2">
        <v>2198.5</v>
      </c>
      <c r="GV244" s="2">
        <v>2239.5</v>
      </c>
      <c r="GW244" s="2">
        <v>2260.5</v>
      </c>
      <c r="GX244" s="2">
        <v>2278</v>
      </c>
      <c r="GY244" s="2">
        <v>2282.5</v>
      </c>
      <c r="GZ244" s="2">
        <v>2270</v>
      </c>
      <c r="HA244" s="2">
        <v>2155</v>
      </c>
      <c r="HB244" s="2">
        <v>2132.5</v>
      </c>
      <c r="HC244" s="2">
        <v>2113</v>
      </c>
      <c r="HD244" s="2">
        <v>2139.5</v>
      </c>
      <c r="HE244" s="2">
        <v>2204</v>
      </c>
      <c r="HF244" s="2">
        <v>2260</v>
      </c>
      <c r="HG244" s="2">
        <v>2235.5</v>
      </c>
      <c r="HH244" s="2">
        <v>2223</v>
      </c>
      <c r="HI244" s="2">
        <v>2208</v>
      </c>
      <c r="HJ244" s="2">
        <v>2222.5</v>
      </c>
      <c r="HK244" s="2">
        <v>2186</v>
      </c>
      <c r="HL244" s="2">
        <v>2166.5</v>
      </c>
      <c r="HM244" s="2">
        <v>2182</v>
      </c>
      <c r="HN244" s="2">
        <v>2161</v>
      </c>
      <c r="HO244" s="2">
        <v>2155</v>
      </c>
      <c r="HP244" s="2">
        <v>2199.5</v>
      </c>
      <c r="HQ244" s="2">
        <v>2234</v>
      </c>
      <c r="HR244" s="2">
        <v>2207.5</v>
      </c>
      <c r="HS244" s="2">
        <v>2216</v>
      </c>
      <c r="HT244" s="2">
        <v>2160.5</v>
      </c>
      <c r="HU244" s="2">
        <v>2153</v>
      </c>
      <c r="HV244" s="2">
        <v>2136</v>
      </c>
      <c r="HW244" s="2">
        <v>2137</v>
      </c>
      <c r="HX244" s="2">
        <v>2141.5</v>
      </c>
      <c r="HY244" s="2">
        <v>2161.5</v>
      </c>
      <c r="HZ244" s="2">
        <v>2140.5</v>
      </c>
      <c r="IA244" s="2">
        <v>2171.5</v>
      </c>
      <c r="IB244" s="2">
        <v>2181.5</v>
      </c>
      <c r="IC244" s="2">
        <v>2146</v>
      </c>
      <c r="ID244" s="2">
        <v>2149.5</v>
      </c>
      <c r="IE244" s="2">
        <v>2184</v>
      </c>
      <c r="IF244" s="2">
        <v>2183</v>
      </c>
      <c r="IG244" s="2">
        <v>2136.5</v>
      </c>
      <c r="IH244" s="2">
        <v>2108.5</v>
      </c>
      <c r="II244" s="2">
        <v>2126.5</v>
      </c>
      <c r="IJ244" s="2">
        <v>2158.5</v>
      </c>
      <c r="IK244" s="2">
        <v>2126</v>
      </c>
      <c r="IL244" s="2">
        <v>2117.5</v>
      </c>
      <c r="IM244" s="2">
        <v>2082</v>
      </c>
      <c r="IN244" s="2">
        <v>2112.5</v>
      </c>
      <c r="IO244" s="2">
        <v>2102</v>
      </c>
      <c r="IP244" s="2">
        <v>2083</v>
      </c>
      <c r="IQ244" s="2">
        <v>2112.5</v>
      </c>
      <c r="IR244" s="2">
        <v>2133</v>
      </c>
      <c r="IS244" s="2">
        <v>2071</v>
      </c>
      <c r="IT244" s="2">
        <v>2078.5</v>
      </c>
    </row>
    <row r="245" spans="1:254">
      <c r="A245" s="62" t="s">
        <v>458</v>
      </c>
      <c r="B245" s="1" t="inlineStr">
        <is>
          <t>グローバルウェイ</t>
        </is>
      </c>
      <c r="C245" s="1">
        <v>159</v>
      </c>
      <c r="E245" s="2">
        <v>161</v>
      </c>
      <c r="F245" s="2">
        <v>164</v>
      </c>
      <c r="G245" s="2">
        <v>161</v>
      </c>
      <c r="H245" s="2">
        <v>155</v>
      </c>
      <c r="I245" s="2">
        <v>155</v>
      </c>
      <c r="J245" s="2">
        <v>151</v>
      </c>
      <c r="K245" s="2">
        <v>154</v>
      </c>
      <c r="L245" s="2">
        <v>156</v>
      </c>
      <c r="M245" s="2">
        <v>159</v>
      </c>
      <c r="N245" s="2">
        <v>157</v>
      </c>
      <c r="O245" s="2">
        <v>159</v>
      </c>
      <c r="P245" s="2">
        <v>163</v>
      </c>
      <c r="Q245" s="2">
        <v>159</v>
      </c>
      <c r="R245" s="2">
        <v>162</v>
      </c>
      <c r="S245" s="2">
        <v>173</v>
      </c>
      <c r="T245" s="2">
        <v>171</v>
      </c>
      <c r="U245" s="2">
        <v>166</v>
      </c>
      <c r="V245" s="2">
        <v>167</v>
      </c>
      <c r="W245" s="2">
        <v>162</v>
      </c>
      <c r="X245" s="2">
        <v>156</v>
      </c>
      <c r="Y245" s="2">
        <v>154</v>
      </c>
      <c r="Z245" s="2">
        <v>163</v>
      </c>
      <c r="AA245" s="2">
        <v>168</v>
      </c>
      <c r="AB245" s="2">
        <v>157</v>
      </c>
      <c r="AC245" s="2">
        <v>154</v>
      </c>
      <c r="AD245" s="2">
        <v>150</v>
      </c>
      <c r="AE245" s="2">
        <v>151</v>
      </c>
      <c r="AF245" s="2">
        <v>157</v>
      </c>
      <c r="AG245" s="2">
        <v>161</v>
      </c>
      <c r="AH245" s="2">
        <v>165</v>
      </c>
      <c r="AI245" s="2">
        <v>166</v>
      </c>
      <c r="AJ245" s="2">
        <v>167</v>
      </c>
      <c r="AK245" s="2">
        <v>174</v>
      </c>
      <c r="AL245" s="2">
        <v>170</v>
      </c>
      <c r="AM245" s="2">
        <v>166</v>
      </c>
      <c r="AN245" s="2">
        <v>157</v>
      </c>
      <c r="AO245" s="2">
        <v>164</v>
      </c>
      <c r="AP245" s="2">
        <v>170</v>
      </c>
      <c r="AQ245" s="2">
        <v>165</v>
      </c>
      <c r="AR245" s="2">
        <v>168</v>
      </c>
      <c r="AS245" s="2">
        <v>175</v>
      </c>
      <c r="AT245" s="2">
        <v>184</v>
      </c>
      <c r="AU245" s="2">
        <v>184</v>
      </c>
      <c r="AV245" s="2">
        <v>188</v>
      </c>
      <c r="AW245" s="2">
        <v>178</v>
      </c>
      <c r="AX245" s="2">
        <v>171</v>
      </c>
      <c r="AY245" s="2">
        <v>170</v>
      </c>
      <c r="AZ245" s="2">
        <v>169</v>
      </c>
      <c r="BA245" s="2">
        <v>173</v>
      </c>
      <c r="BB245" s="2">
        <v>178</v>
      </c>
      <c r="BC245" s="2">
        <v>209</v>
      </c>
      <c r="BD245" s="2">
        <v>167</v>
      </c>
      <c r="BE245" s="2">
        <v>168</v>
      </c>
      <c r="BF245" s="2">
        <v>165</v>
      </c>
      <c r="BG245" s="2">
        <v>169</v>
      </c>
      <c r="BH245" s="2">
        <v>171</v>
      </c>
      <c r="BI245" s="2">
        <v>181</v>
      </c>
      <c r="BJ245" s="2">
        <v>177</v>
      </c>
      <c r="BK245" s="2">
        <v>176</v>
      </c>
      <c r="BL245" s="2">
        <v>214</v>
      </c>
      <c r="BM245" s="2">
        <v>206</v>
      </c>
      <c r="BN245" s="2">
        <v>172</v>
      </c>
      <c r="BO245" s="2">
        <v>179</v>
      </c>
      <c r="BP245" s="2">
        <v>178</v>
      </c>
      <c r="BQ245" s="2">
        <v>176</v>
      </c>
      <c r="BR245" s="2">
        <v>182</v>
      </c>
      <c r="BS245" s="2">
        <v>193</v>
      </c>
      <c r="BT245" s="2">
        <v>193</v>
      </c>
      <c r="BU245" s="2">
        <v>235</v>
      </c>
      <c r="BV245" s="2">
        <v>239</v>
      </c>
      <c r="BW245" s="2">
        <v>279</v>
      </c>
      <c r="BX245" s="2">
        <v>237</v>
      </c>
      <c r="BY245" s="2">
        <v>249</v>
      </c>
      <c r="BZ245" s="2">
        <v>199</v>
      </c>
      <c r="CA245" s="2">
        <v>165</v>
      </c>
      <c r="CB245" s="2">
        <v>131</v>
      </c>
      <c r="CC245" s="2">
        <v>128</v>
      </c>
      <c r="CD245" s="2">
        <v>125</v>
      </c>
      <c r="CE245" s="2">
        <v>126</v>
      </c>
      <c r="CF245" s="2">
        <v>128</v>
      </c>
      <c r="CG245" s="2">
        <v>129</v>
      </c>
      <c r="CH245" s="2">
        <v>129</v>
      </c>
      <c r="CI245" s="2">
        <v>127</v>
      </c>
      <c r="CJ245" s="2">
        <v>127</v>
      </c>
      <c r="CK245" s="2">
        <v>129</v>
      </c>
      <c r="CL245" s="2">
        <v>131</v>
      </c>
      <c r="CM245" s="2">
        <v>130</v>
      </c>
      <c r="CN245" s="2">
        <v>130</v>
      </c>
      <c r="CO245" s="2">
        <v>128</v>
      </c>
      <c r="CP245" s="2">
        <v>128</v>
      </c>
      <c r="CQ245" s="2">
        <v>132</v>
      </c>
      <c r="CR245" s="2">
        <v>133</v>
      </c>
      <c r="CS245" s="2">
        <v>128</v>
      </c>
      <c r="CT245" s="2">
        <v>129</v>
      </c>
      <c r="CU245" s="2">
        <v>136</v>
      </c>
      <c r="CV245" s="2">
        <v>138</v>
      </c>
      <c r="CW245" s="2">
        <v>134</v>
      </c>
      <c r="CX245" s="2">
        <v>134</v>
      </c>
      <c r="CY245" s="2">
        <v>131</v>
      </c>
      <c r="CZ245" s="2">
        <v>134</v>
      </c>
      <c r="DA245" s="2">
        <v>136</v>
      </c>
      <c r="DB245" s="2">
        <v>133</v>
      </c>
      <c r="DC245" s="2">
        <v>128</v>
      </c>
      <c r="DD245" s="2">
        <v>135</v>
      </c>
      <c r="DE245" s="2">
        <v>132</v>
      </c>
      <c r="DF245" s="2">
        <v>130</v>
      </c>
      <c r="DG245" s="2">
        <v>134</v>
      </c>
      <c r="DH245" s="2">
        <v>137</v>
      </c>
      <c r="DI245" s="2">
        <v>140</v>
      </c>
      <c r="DJ245" s="2">
        <v>139</v>
      </c>
      <c r="DK245" s="2">
        <v>136</v>
      </c>
      <c r="DL245" s="2">
        <v>135</v>
      </c>
      <c r="DM245" s="2">
        <v>139</v>
      </c>
      <c r="DN245" s="2">
        <v>144</v>
      </c>
      <c r="DO245" s="2">
        <v>146</v>
      </c>
      <c r="DP245" s="2">
        <v>150</v>
      </c>
      <c r="DQ245" s="2">
        <v>140</v>
      </c>
      <c r="DR245" s="2">
        <v>153</v>
      </c>
      <c r="DS245" s="2">
        <v>150</v>
      </c>
      <c r="DT245" s="2">
        <v>145</v>
      </c>
      <c r="DU245" s="2">
        <v>141</v>
      </c>
      <c r="DV245" s="2">
        <v>139</v>
      </c>
      <c r="DW245" s="2">
        <v>142</v>
      </c>
      <c r="DX245" s="2">
        <v>138</v>
      </c>
      <c r="DY245" s="2">
        <v>139</v>
      </c>
      <c r="DZ245" s="2">
        <v>143</v>
      </c>
      <c r="EA245" s="2">
        <v>142</v>
      </c>
      <c r="EB245" s="2">
        <v>140</v>
      </c>
      <c r="EC245" s="2">
        <v>143</v>
      </c>
      <c r="ED245" s="2">
        <v>147</v>
      </c>
      <c r="EE245" s="2">
        <v>149</v>
      </c>
      <c r="EF245" s="2">
        <v>150</v>
      </c>
      <c r="EG245" s="2">
        <v>146</v>
      </c>
      <c r="EH245" s="2">
        <v>150</v>
      </c>
      <c r="EI245" s="2">
        <v>156</v>
      </c>
      <c r="EJ245" s="2">
        <v>150</v>
      </c>
      <c r="EK245" s="2">
        <v>154</v>
      </c>
      <c r="EL245" s="2">
        <v>151</v>
      </c>
      <c r="EM245" s="2">
        <v>146</v>
      </c>
      <c r="EN245" s="2">
        <v>152</v>
      </c>
      <c r="EO245" s="2">
        <v>153</v>
      </c>
      <c r="EP245" s="2">
        <v>154</v>
      </c>
      <c r="EQ245" s="2">
        <v>153</v>
      </c>
      <c r="ER245" s="2">
        <v>151</v>
      </c>
      <c r="ES245" s="2">
        <v>141</v>
      </c>
      <c r="ET245" s="2">
        <v>144</v>
      </c>
      <c r="EU245" s="2">
        <v>145</v>
      </c>
      <c r="EV245" s="2">
        <v>137</v>
      </c>
      <c r="EW245" s="2">
        <v>135</v>
      </c>
      <c r="EX245" s="2">
        <v>150</v>
      </c>
      <c r="EY245" s="2">
        <v>154</v>
      </c>
      <c r="EZ245" s="2">
        <v>189</v>
      </c>
      <c r="FA245" s="2">
        <v>170</v>
      </c>
      <c r="FB245" s="2">
        <v>120</v>
      </c>
      <c r="FC245" s="2">
        <v>121</v>
      </c>
      <c r="FD245" s="2">
        <v>122</v>
      </c>
      <c r="FE245" s="2">
        <v>127</v>
      </c>
      <c r="FF245" s="2">
        <v>128</v>
      </c>
      <c r="FG245" s="2">
        <v>131</v>
      </c>
      <c r="FH245" s="2">
        <v>132</v>
      </c>
      <c r="FI245" s="2">
        <v>131</v>
      </c>
      <c r="FJ245" s="2">
        <v>133</v>
      </c>
      <c r="FK245" s="2">
        <v>134</v>
      </c>
      <c r="FL245" s="2">
        <v>136</v>
      </c>
      <c r="FM245" s="2">
        <v>135</v>
      </c>
      <c r="FN245" s="2">
        <v>140</v>
      </c>
      <c r="FO245" s="2">
        <v>142</v>
      </c>
      <c r="FP245" s="2">
        <v>145</v>
      </c>
      <c r="FQ245" s="2">
        <v>142</v>
      </c>
      <c r="FR245" s="2">
        <v>140</v>
      </c>
      <c r="FS245" s="2">
        <v>145</v>
      </c>
      <c r="FT245" s="2">
        <v>145</v>
      </c>
      <c r="FU245" s="2">
        <v>147</v>
      </c>
      <c r="FV245" s="2">
        <v>143</v>
      </c>
      <c r="FW245" s="2">
        <v>150</v>
      </c>
      <c r="FX245" s="2">
        <v>157</v>
      </c>
      <c r="FY245" s="2">
        <v>154</v>
      </c>
      <c r="FZ245" s="2">
        <v>154</v>
      </c>
      <c r="GA245" s="2">
        <v>156</v>
      </c>
      <c r="GB245" s="2">
        <v>149</v>
      </c>
      <c r="GC245" s="2">
        <v>151</v>
      </c>
      <c r="GD245" s="2">
        <v>148</v>
      </c>
      <c r="GE245" s="2">
        <v>151</v>
      </c>
      <c r="GF245" s="2">
        <v>153</v>
      </c>
      <c r="GG245" s="2">
        <v>157</v>
      </c>
      <c r="GH245" s="2">
        <v>160</v>
      </c>
      <c r="GI245" s="2">
        <v>156</v>
      </c>
      <c r="GJ245" s="2">
        <v>161</v>
      </c>
      <c r="GK245" s="2">
        <v>162</v>
      </c>
      <c r="GL245" s="2">
        <v>166</v>
      </c>
      <c r="GM245" s="2">
        <v>163</v>
      </c>
      <c r="GN245" s="2">
        <v>168</v>
      </c>
      <c r="GO245" s="2">
        <v>170</v>
      </c>
      <c r="GP245" s="2">
        <v>170</v>
      </c>
      <c r="GQ245" s="2">
        <v>168</v>
      </c>
      <c r="GR245" s="2">
        <v>165</v>
      </c>
      <c r="GS245" s="2">
        <v>166</v>
      </c>
      <c r="GT245" s="2">
        <v>167</v>
      </c>
      <c r="GU245" s="2">
        <v>164</v>
      </c>
      <c r="GV245" s="2">
        <v>167</v>
      </c>
      <c r="GW245" s="2">
        <v>168</v>
      </c>
      <c r="GX245" s="2">
        <v>169</v>
      </c>
      <c r="GY245" s="2">
        <v>170</v>
      </c>
      <c r="GZ245" s="2">
        <v>174</v>
      </c>
      <c r="HA245" s="2">
        <v>172</v>
      </c>
      <c r="HB245" s="2">
        <v>168</v>
      </c>
      <c r="HC245" s="2">
        <v>175</v>
      </c>
      <c r="HD245" s="2">
        <v>177</v>
      </c>
      <c r="HE245" s="2">
        <v>178</v>
      </c>
      <c r="HF245" s="2">
        <v>180</v>
      </c>
      <c r="HG245" s="2">
        <v>183</v>
      </c>
      <c r="HH245" s="2">
        <v>192</v>
      </c>
      <c r="HI245" s="2">
        <v>196</v>
      </c>
      <c r="HJ245" s="2">
        <v>187</v>
      </c>
      <c r="HK245" s="2">
        <v>189</v>
      </c>
      <c r="HL245" s="2">
        <v>185</v>
      </c>
      <c r="HM245" s="2">
        <v>183</v>
      </c>
      <c r="HN245" s="2">
        <v>181</v>
      </c>
      <c r="HO245" s="2">
        <v>186</v>
      </c>
      <c r="HP245" s="2">
        <v>192</v>
      </c>
      <c r="HQ245" s="2">
        <v>196</v>
      </c>
      <c r="HR245" s="2">
        <v>199</v>
      </c>
      <c r="HS245" s="2">
        <v>195</v>
      </c>
      <c r="HT245" s="2">
        <v>198</v>
      </c>
      <c r="HU245" s="2">
        <v>198</v>
      </c>
      <c r="HV245" s="2">
        <v>198</v>
      </c>
      <c r="HW245" s="2">
        <v>197</v>
      </c>
      <c r="HX245" s="2">
        <v>189</v>
      </c>
      <c r="HY245" s="2">
        <v>188</v>
      </c>
      <c r="HZ245" s="2">
        <v>199</v>
      </c>
      <c r="IA245" s="2">
        <v>208</v>
      </c>
      <c r="IB245" s="2">
        <v>208</v>
      </c>
      <c r="IC245" s="2">
        <v>203</v>
      </c>
      <c r="ID245" s="2">
        <v>197</v>
      </c>
      <c r="IE245" s="2">
        <v>195</v>
      </c>
      <c r="IF245" s="2">
        <v>200</v>
      </c>
      <c r="IG245" s="2">
        <v>199</v>
      </c>
      <c r="IH245" s="2">
        <v>213</v>
      </c>
      <c r="II245" s="2">
        <v>224</v>
      </c>
      <c r="IJ245" s="2">
        <v>228</v>
      </c>
      <c r="IK245" s="2">
        <v>230</v>
      </c>
      <c r="IL245" s="2">
        <v>224</v>
      </c>
      <c r="IM245" s="2">
        <v>227</v>
      </c>
      <c r="IN245" s="2">
        <v>225</v>
      </c>
      <c r="IO245" s="2">
        <v>227</v>
      </c>
      <c r="IP245" s="2">
        <v>219</v>
      </c>
      <c r="IQ245" s="2">
        <v>216</v>
      </c>
      <c r="IR245" s="2">
        <v>222</v>
      </c>
      <c r="IS245" s="2">
        <v>219</v>
      </c>
      <c r="IT245" s="2">
        <v>217</v>
      </c>
    </row>
    <row r="246" spans="1:254">
      <c r="A246" s="62" t="s">
        <v>459</v>
      </c>
      <c r="B246" s="1" t="inlineStr">
        <is>
          <t>エノモト</t>
        </is>
      </c>
      <c r="C246" s="1">
        <v>2650</v>
      </c>
      <c r="E246" s="2">
        <v>2674</v>
      </c>
      <c r="F246" s="2">
        <v>2680</v>
      </c>
      <c r="G246" s="2">
        <v>2569</v>
      </c>
      <c r="H246" s="2">
        <v>2466</v>
      </c>
      <c r="I246" s="2">
        <v>2388</v>
      </c>
      <c r="J246" s="2">
        <v>2271</v>
      </c>
      <c r="K246" s="2">
        <v>2369</v>
      </c>
      <c r="L246" s="2">
        <v>2514</v>
      </c>
      <c r="M246" s="2">
        <v>2571</v>
      </c>
      <c r="N246" s="2">
        <v>2615</v>
      </c>
      <c r="O246" s="2">
        <v>2640</v>
      </c>
      <c r="P246" s="2">
        <v>2652</v>
      </c>
      <c r="Q246" s="2">
        <v>2618</v>
      </c>
      <c r="R246" s="2">
        <v>2735</v>
      </c>
      <c r="S246" s="2">
        <v>2845</v>
      </c>
      <c r="T246" s="2">
        <v>2878</v>
      </c>
      <c r="U246" s="2">
        <v>2887</v>
      </c>
      <c r="V246" s="2">
        <v>2940</v>
      </c>
      <c r="W246" s="2">
        <v>2949</v>
      </c>
      <c r="X246" s="2">
        <v>2864</v>
      </c>
      <c r="Y246" s="2">
        <v>2806</v>
      </c>
      <c r="Z246" s="2">
        <v>2922</v>
      </c>
      <c r="AA246" s="2">
        <v>2944</v>
      </c>
      <c r="AB246" s="2">
        <v>2917</v>
      </c>
      <c r="AC246" s="2">
        <v>3000</v>
      </c>
      <c r="AD246" s="2">
        <v>3110</v>
      </c>
      <c r="AE246" s="2">
        <v>3135</v>
      </c>
      <c r="AF246" s="2">
        <v>3165</v>
      </c>
      <c r="AG246" s="2">
        <v>3325</v>
      </c>
      <c r="AH246" s="2">
        <v>3485</v>
      </c>
      <c r="AI246" s="2">
        <v>3470</v>
      </c>
      <c r="AJ246" s="2">
        <v>3535</v>
      </c>
      <c r="AK246" s="2">
        <v>3620</v>
      </c>
      <c r="AL246" s="2">
        <v>3590</v>
      </c>
      <c r="AM246" s="2">
        <v>3500</v>
      </c>
      <c r="AN246" s="2">
        <v>3400</v>
      </c>
      <c r="AO246" s="2">
        <v>3385</v>
      </c>
      <c r="AP246" s="2">
        <v>3355</v>
      </c>
      <c r="AQ246" s="2">
        <v>3390</v>
      </c>
      <c r="AR246" s="2">
        <v>3385</v>
      </c>
      <c r="AS246" s="2">
        <v>3530</v>
      </c>
      <c r="AT246" s="2">
        <v>3560</v>
      </c>
      <c r="AU246" s="2">
        <v>3495</v>
      </c>
      <c r="AV246" s="2">
        <v>3690</v>
      </c>
      <c r="AW246" s="2">
        <v>3720</v>
      </c>
      <c r="AX246" s="2">
        <v>3820</v>
      </c>
      <c r="AY246" s="2">
        <v>3880</v>
      </c>
      <c r="AZ246" s="2">
        <v>3900</v>
      </c>
      <c r="BA246" s="2">
        <v>3905</v>
      </c>
      <c r="BB246" s="2">
        <v>3735</v>
      </c>
      <c r="BC246" s="2">
        <v>3745</v>
      </c>
      <c r="BD246" s="2">
        <v>3750</v>
      </c>
      <c r="BE246" s="2">
        <v>3700</v>
      </c>
      <c r="BF246" s="2">
        <v>3670</v>
      </c>
      <c r="BG246" s="2">
        <v>3580</v>
      </c>
      <c r="BH246" s="2">
        <v>3520</v>
      </c>
      <c r="BI246" s="2">
        <v>3560</v>
      </c>
      <c r="BJ246" s="2">
        <v>3560</v>
      </c>
      <c r="BK246" s="2">
        <v>3680</v>
      </c>
      <c r="BL246" s="2">
        <v>3620</v>
      </c>
      <c r="BM246" s="2">
        <v>3540</v>
      </c>
      <c r="BN246" s="2">
        <v>3620</v>
      </c>
      <c r="BO246" s="2">
        <v>3980</v>
      </c>
      <c r="BP246" s="2">
        <v>3620</v>
      </c>
      <c r="BQ246" s="2">
        <v>3655</v>
      </c>
      <c r="BR246" s="2">
        <v>3470</v>
      </c>
      <c r="BS246" s="2">
        <v>3305</v>
      </c>
      <c r="BT246" s="2">
        <v>3235</v>
      </c>
      <c r="BU246" s="2">
        <v>3165</v>
      </c>
      <c r="BV246" s="2">
        <v>3210</v>
      </c>
      <c r="BW246" s="2">
        <v>3230</v>
      </c>
      <c r="BX246" s="2">
        <v>3230</v>
      </c>
      <c r="BY246" s="2">
        <v>3295</v>
      </c>
      <c r="BZ246" s="2">
        <v>3270</v>
      </c>
      <c r="CA246" s="2">
        <v>3335</v>
      </c>
      <c r="CB246" s="2">
        <v>3370</v>
      </c>
      <c r="CC246" s="2">
        <v>3345</v>
      </c>
      <c r="CD246" s="2">
        <v>3245</v>
      </c>
      <c r="CE246" s="2">
        <v>3160</v>
      </c>
      <c r="CF246" s="2">
        <v>3200</v>
      </c>
      <c r="CG246" s="2">
        <v>3110</v>
      </c>
      <c r="CH246" s="2">
        <v>3120</v>
      </c>
      <c r="CI246" s="2">
        <v>2941</v>
      </c>
      <c r="CJ246" s="2">
        <v>2897</v>
      </c>
      <c r="CK246" s="2">
        <v>2911</v>
      </c>
      <c r="CL246" s="2">
        <v>2940</v>
      </c>
      <c r="CM246" s="2">
        <v>2914</v>
      </c>
      <c r="CN246" s="2">
        <v>2845</v>
      </c>
      <c r="CO246" s="2">
        <v>2850</v>
      </c>
      <c r="CP246" s="2">
        <v>2916</v>
      </c>
      <c r="CQ246" s="2">
        <v>2940</v>
      </c>
      <c r="CR246" s="2">
        <v>2931</v>
      </c>
      <c r="CS246" s="2">
        <v>2865</v>
      </c>
      <c r="CT246" s="2">
        <v>2800</v>
      </c>
      <c r="CU246" s="2">
        <v>3000</v>
      </c>
      <c r="CV246" s="2">
        <v>3060</v>
      </c>
      <c r="CW246" s="2">
        <v>3070</v>
      </c>
      <c r="CX246" s="2">
        <v>3070</v>
      </c>
      <c r="CY246" s="2">
        <v>3065</v>
      </c>
      <c r="CZ246" s="2">
        <v>3255</v>
      </c>
      <c r="DA246" s="2">
        <v>3225</v>
      </c>
      <c r="DB246" s="2">
        <v>3115</v>
      </c>
      <c r="DC246" s="2">
        <v>2980</v>
      </c>
      <c r="DD246" s="2">
        <v>3180</v>
      </c>
      <c r="DE246" s="2">
        <v>3265</v>
      </c>
      <c r="DF246" s="2">
        <v>3150</v>
      </c>
      <c r="DG246" s="2">
        <v>3340</v>
      </c>
      <c r="DH246" s="2">
        <v>3355</v>
      </c>
      <c r="DI246" s="2">
        <v>3400</v>
      </c>
      <c r="DJ246" s="2">
        <v>3400</v>
      </c>
      <c r="DK246" s="2">
        <v>3420</v>
      </c>
      <c r="DL246" s="2">
        <v>3295</v>
      </c>
      <c r="DM246" s="2">
        <v>3075</v>
      </c>
      <c r="DN246" s="2">
        <v>3130</v>
      </c>
      <c r="DO246" s="2">
        <v>3095</v>
      </c>
      <c r="DP246" s="2">
        <v>2990</v>
      </c>
      <c r="DQ246" s="2">
        <v>2943</v>
      </c>
      <c r="DR246" s="2">
        <v>2933</v>
      </c>
      <c r="DS246" s="2">
        <v>2949</v>
      </c>
      <c r="DT246" s="2">
        <v>2894</v>
      </c>
      <c r="DU246" s="2">
        <v>2965</v>
      </c>
      <c r="DV246" s="2">
        <v>2970</v>
      </c>
      <c r="DW246" s="2">
        <v>2595</v>
      </c>
      <c r="DX246" s="2">
        <v>2554</v>
      </c>
      <c r="DY246" s="2">
        <v>2499</v>
      </c>
      <c r="DZ246" s="2">
        <v>2514</v>
      </c>
      <c r="EA246" s="2">
        <v>2446</v>
      </c>
      <c r="EB246" s="2">
        <v>2444</v>
      </c>
      <c r="EC246" s="2">
        <v>2482</v>
      </c>
      <c r="ED246" s="2">
        <v>2524</v>
      </c>
      <c r="EE246" s="2">
        <v>2563</v>
      </c>
      <c r="EF246" s="2">
        <v>2630</v>
      </c>
      <c r="EG246" s="2">
        <v>2593</v>
      </c>
      <c r="EH246" s="2">
        <v>2467</v>
      </c>
      <c r="EI246" s="2">
        <v>2533</v>
      </c>
      <c r="EJ246" s="2">
        <v>2520</v>
      </c>
      <c r="EK246" s="2">
        <v>2470</v>
      </c>
      <c r="EL246" s="2">
        <v>2428</v>
      </c>
      <c r="EM246" s="2">
        <v>2423</v>
      </c>
      <c r="EN246" s="2">
        <v>2430</v>
      </c>
      <c r="EO246" s="2">
        <v>2409</v>
      </c>
      <c r="EP246" s="2">
        <v>2397</v>
      </c>
      <c r="EQ246" s="2">
        <v>2406</v>
      </c>
      <c r="ER246" s="2">
        <v>2384</v>
      </c>
      <c r="ES246" s="2">
        <v>2417</v>
      </c>
      <c r="ET246" s="2">
        <v>2435</v>
      </c>
      <c r="EU246" s="2">
        <v>2462</v>
      </c>
      <c r="EV246" s="2">
        <v>2470</v>
      </c>
      <c r="EW246" s="2">
        <v>2461</v>
      </c>
      <c r="EX246" s="2">
        <v>2466</v>
      </c>
      <c r="EY246" s="2">
        <v>2486</v>
      </c>
      <c r="EZ246" s="2">
        <v>2460</v>
      </c>
      <c r="FA246" s="2">
        <v>2367</v>
      </c>
      <c r="FB246" s="2">
        <v>2364</v>
      </c>
      <c r="FC246" s="2">
        <v>2333</v>
      </c>
      <c r="FD246" s="2">
        <v>2349</v>
      </c>
      <c r="FE246" s="2">
        <v>2366</v>
      </c>
      <c r="FF246" s="2">
        <v>2388</v>
      </c>
      <c r="FG246" s="2">
        <v>2405</v>
      </c>
      <c r="FH246" s="2">
        <v>2432</v>
      </c>
      <c r="FI246" s="2">
        <v>2325</v>
      </c>
      <c r="FJ246" s="2">
        <v>2325</v>
      </c>
      <c r="FK246" s="2">
        <v>2185</v>
      </c>
      <c r="FL246" s="2">
        <v>2175</v>
      </c>
      <c r="FM246" s="2">
        <v>2173</v>
      </c>
      <c r="FN246" s="2">
        <v>2109</v>
      </c>
      <c r="FO246" s="2">
        <v>2154</v>
      </c>
      <c r="FP246" s="2">
        <v>2149</v>
      </c>
      <c r="FQ246" s="2">
        <v>2110</v>
      </c>
      <c r="FR246" s="2">
        <v>2089</v>
      </c>
      <c r="FS246" s="2">
        <v>2115</v>
      </c>
      <c r="FT246" s="2">
        <v>2080</v>
      </c>
      <c r="FU246" s="2">
        <v>2089</v>
      </c>
      <c r="FV246" s="2">
        <v>2049</v>
      </c>
      <c r="FW246" s="2">
        <v>2027</v>
      </c>
      <c r="FX246" s="2">
        <v>2040</v>
      </c>
      <c r="FY246" s="2">
        <v>2035</v>
      </c>
      <c r="FZ246" s="2">
        <v>2045</v>
      </c>
      <c r="GA246" s="2">
        <v>2047</v>
      </c>
      <c r="GB246" s="2">
        <v>2029</v>
      </c>
      <c r="GC246" s="2">
        <v>2065</v>
      </c>
      <c r="GD246" s="2">
        <v>1935</v>
      </c>
      <c r="GE246" s="2">
        <v>1948</v>
      </c>
      <c r="GF246" s="2">
        <v>1908</v>
      </c>
      <c r="GG246" s="2">
        <v>1959</v>
      </c>
      <c r="GH246" s="2">
        <v>1935</v>
      </c>
      <c r="GI246" s="2">
        <v>1920</v>
      </c>
      <c r="GJ246" s="2">
        <v>1899</v>
      </c>
      <c r="GK246" s="2">
        <v>1840</v>
      </c>
      <c r="GL246" s="2">
        <v>1872</v>
      </c>
      <c r="GM246" s="2">
        <v>1697</v>
      </c>
      <c r="GN246" s="2">
        <v>1670</v>
      </c>
      <c r="GO246" s="2">
        <v>1668</v>
      </c>
      <c r="GP246" s="2">
        <v>1670</v>
      </c>
      <c r="GQ246" s="2">
        <v>1674</v>
      </c>
      <c r="GR246" s="2">
        <v>1666</v>
      </c>
      <c r="GS246" s="2">
        <v>1670</v>
      </c>
      <c r="GT246" s="2">
        <v>1662</v>
      </c>
      <c r="GU246" s="2">
        <v>1672</v>
      </c>
      <c r="GV246" s="2">
        <v>1727</v>
      </c>
      <c r="GW246" s="2">
        <v>1732</v>
      </c>
      <c r="GX246" s="2">
        <v>1725</v>
      </c>
      <c r="GY246" s="2">
        <v>1727</v>
      </c>
      <c r="GZ246" s="2">
        <v>1720</v>
      </c>
      <c r="HA246" s="2">
        <v>1619</v>
      </c>
      <c r="HB246" s="2">
        <v>1632</v>
      </c>
      <c r="HC246" s="2">
        <v>1642</v>
      </c>
      <c r="HD246" s="2">
        <v>1672</v>
      </c>
      <c r="HE246" s="2">
        <v>1691</v>
      </c>
      <c r="HF246" s="2">
        <v>1705</v>
      </c>
      <c r="HG246" s="2">
        <v>1704</v>
      </c>
      <c r="HH246" s="2">
        <v>1714</v>
      </c>
      <c r="HI246" s="2">
        <v>1715</v>
      </c>
      <c r="HJ246" s="2">
        <v>1735</v>
      </c>
      <c r="HK246" s="2">
        <v>1735</v>
      </c>
      <c r="HL246" s="2">
        <v>1753</v>
      </c>
      <c r="HM246" s="2">
        <v>1754</v>
      </c>
      <c r="HN246" s="2">
        <v>1723</v>
      </c>
      <c r="HO246" s="2">
        <v>1715</v>
      </c>
      <c r="HP246" s="2">
        <v>1698</v>
      </c>
      <c r="HQ246" s="2">
        <v>1720</v>
      </c>
      <c r="HR246" s="2">
        <v>1737</v>
      </c>
      <c r="HS246" s="2">
        <v>1710</v>
      </c>
      <c r="HT246" s="2">
        <v>1658</v>
      </c>
      <c r="HU246" s="2">
        <v>1653</v>
      </c>
      <c r="HV246" s="2">
        <v>1656</v>
      </c>
      <c r="HW246" s="2">
        <v>1658</v>
      </c>
      <c r="HX246" s="2">
        <v>1688</v>
      </c>
      <c r="HY246" s="2">
        <v>1668</v>
      </c>
      <c r="HZ246" s="2">
        <v>1677</v>
      </c>
      <c r="IA246" s="2">
        <v>1680</v>
      </c>
      <c r="IB246" s="2">
        <v>1687</v>
      </c>
      <c r="IC246" s="2">
        <v>1674</v>
      </c>
      <c r="ID246" s="2">
        <v>1670</v>
      </c>
      <c r="IE246" s="2">
        <v>1637</v>
      </c>
      <c r="IF246" s="2">
        <v>1647</v>
      </c>
      <c r="IG246" s="2">
        <v>1629</v>
      </c>
      <c r="IH246" s="2">
        <v>1607</v>
      </c>
      <c r="II246" s="2">
        <v>1567</v>
      </c>
      <c r="IJ246" s="2">
        <v>1544</v>
      </c>
      <c r="IK246" s="2">
        <v>1543</v>
      </c>
      <c r="IL246" s="2">
        <v>1546</v>
      </c>
      <c r="IM246" s="2">
        <v>1570</v>
      </c>
      <c r="IN246" s="2">
        <v>1565</v>
      </c>
      <c r="IO246" s="2">
        <v>1476</v>
      </c>
      <c r="IP246" s="2">
        <v>1465</v>
      </c>
      <c r="IQ246" s="2">
        <v>1470</v>
      </c>
      <c r="IR246" s="2">
        <v>1457</v>
      </c>
      <c r="IS246" s="2">
        <v>1475</v>
      </c>
      <c r="IT246" s="2">
        <v>1479</v>
      </c>
    </row>
    <row r="247" spans="1:254">
      <c r="A247" s="62" t="s">
        <v>460</v>
      </c>
      <c r="B247" s="1" t="inlineStr">
        <is>
          <t>三菱製鋼</t>
        </is>
      </c>
      <c r="C247" s="1">
        <v>2364</v>
      </c>
      <c r="E247" s="2">
        <v>2337</v>
      </c>
      <c r="F247" s="2">
        <v>2274</v>
      </c>
      <c r="G247" s="2">
        <v>2196</v>
      </c>
      <c r="H247" s="2">
        <v>2180</v>
      </c>
      <c r="I247" s="2">
        <v>2196</v>
      </c>
      <c r="J247" s="2">
        <v>2159</v>
      </c>
      <c r="K247" s="2">
        <v>2140</v>
      </c>
      <c r="L247" s="2">
        <v>2198</v>
      </c>
      <c r="M247" s="2">
        <v>2215</v>
      </c>
      <c r="N247" s="2">
        <v>2182</v>
      </c>
      <c r="O247" s="2">
        <v>2193</v>
      </c>
      <c r="P247" s="2">
        <v>2184</v>
      </c>
      <c r="Q247" s="2">
        <v>2155</v>
      </c>
      <c r="R247" s="2">
        <v>2147</v>
      </c>
      <c r="S247" s="2">
        <v>2181</v>
      </c>
      <c r="T247" s="2">
        <v>2200</v>
      </c>
      <c r="U247" s="2">
        <v>2155</v>
      </c>
      <c r="V247" s="2">
        <v>2144</v>
      </c>
      <c r="W247" s="2">
        <v>2133</v>
      </c>
      <c r="X247" s="2">
        <v>2138</v>
      </c>
      <c r="Y247" s="2">
        <v>2171</v>
      </c>
      <c r="Z247" s="2">
        <v>2230</v>
      </c>
      <c r="AA247" s="2">
        <v>2244</v>
      </c>
      <c r="AB247" s="2">
        <v>2208</v>
      </c>
      <c r="AC247" s="2">
        <v>2170</v>
      </c>
      <c r="AD247" s="2">
        <v>2170</v>
      </c>
      <c r="AE247" s="2">
        <v>2197</v>
      </c>
      <c r="AF247" s="2">
        <v>2224</v>
      </c>
      <c r="AG247" s="2">
        <v>2230</v>
      </c>
      <c r="AH247" s="2">
        <v>2262</v>
      </c>
      <c r="AI247" s="2">
        <v>2292</v>
      </c>
      <c r="AJ247" s="2">
        <v>2430</v>
      </c>
      <c r="AK247" s="2">
        <v>2425</v>
      </c>
      <c r="AL247" s="2">
        <v>2347</v>
      </c>
      <c r="AM247" s="2">
        <v>2292</v>
      </c>
      <c r="AN247" s="2">
        <v>2185</v>
      </c>
      <c r="AO247" s="2">
        <v>2207</v>
      </c>
      <c r="AP247" s="2">
        <v>2215</v>
      </c>
      <c r="AQ247" s="2">
        <v>2188</v>
      </c>
      <c r="AR247" s="2">
        <v>2111</v>
      </c>
      <c r="AS247" s="2">
        <v>2123</v>
      </c>
      <c r="AT247" s="2">
        <v>2190</v>
      </c>
      <c r="AU247" s="2">
        <v>2111</v>
      </c>
      <c r="AV247" s="2">
        <v>2157</v>
      </c>
      <c r="AW247" s="2">
        <v>2117</v>
      </c>
      <c r="AX247" s="2">
        <v>2137</v>
      </c>
      <c r="AY247" s="2">
        <v>2115</v>
      </c>
      <c r="AZ247" s="2">
        <v>2152</v>
      </c>
      <c r="BA247" s="2">
        <v>2195</v>
      </c>
      <c r="BB247" s="2">
        <v>2142</v>
      </c>
      <c r="BC247" s="2">
        <v>2170</v>
      </c>
      <c r="BD247" s="2">
        <v>2138</v>
      </c>
      <c r="BE247" s="2">
        <v>2169</v>
      </c>
      <c r="BF247" s="2">
        <v>2158</v>
      </c>
      <c r="BG247" s="2">
        <v>2122</v>
      </c>
      <c r="BH247" s="2">
        <v>2061</v>
      </c>
      <c r="BI247" s="2">
        <v>2094</v>
      </c>
      <c r="BJ247" s="2">
        <v>2145</v>
      </c>
      <c r="BK247" s="2">
        <v>2210</v>
      </c>
      <c r="BL247" s="2">
        <v>2077</v>
      </c>
      <c r="BM247" s="2">
        <v>2020</v>
      </c>
      <c r="BN247" s="2">
        <v>1915</v>
      </c>
      <c r="BO247" s="2">
        <v>1908</v>
      </c>
      <c r="BP247" s="2">
        <v>1853</v>
      </c>
      <c r="BQ247" s="2">
        <v>1857</v>
      </c>
      <c r="BR247" s="2">
        <v>1814</v>
      </c>
      <c r="BS247" s="2">
        <v>1808</v>
      </c>
      <c r="BT247" s="2">
        <v>1824</v>
      </c>
      <c r="BU247" s="2">
        <v>1796</v>
      </c>
      <c r="BV247" s="2">
        <v>1811</v>
      </c>
      <c r="BW247" s="2">
        <v>1816</v>
      </c>
      <c r="BX247" s="2">
        <v>1833</v>
      </c>
      <c r="BY247" s="2">
        <v>1851</v>
      </c>
      <c r="BZ247" s="2">
        <v>1845</v>
      </c>
      <c r="CA247" s="2">
        <v>1841</v>
      </c>
      <c r="CB247" s="2">
        <v>1848</v>
      </c>
      <c r="CC247" s="2">
        <v>1847</v>
      </c>
      <c r="CD247" s="2">
        <v>1821</v>
      </c>
      <c r="CE247" s="2">
        <v>1809</v>
      </c>
      <c r="CF247" s="2">
        <v>1834</v>
      </c>
      <c r="CG247" s="2">
        <v>1846</v>
      </c>
      <c r="CH247" s="2">
        <v>1860</v>
      </c>
      <c r="CI247" s="2">
        <v>1824</v>
      </c>
      <c r="CJ247" s="2">
        <v>1821</v>
      </c>
      <c r="CK247" s="2">
        <v>1844</v>
      </c>
      <c r="CL247" s="2">
        <v>1866</v>
      </c>
      <c r="CM247" s="2">
        <v>1843</v>
      </c>
      <c r="CN247" s="2">
        <v>1823</v>
      </c>
      <c r="CO247" s="2">
        <v>1811</v>
      </c>
      <c r="CP247" s="2">
        <v>1898</v>
      </c>
      <c r="CQ247" s="2">
        <v>1904</v>
      </c>
      <c r="CR247" s="2">
        <v>1885</v>
      </c>
      <c r="CS247" s="2">
        <v>1837</v>
      </c>
      <c r="CT247" s="2">
        <v>1798</v>
      </c>
      <c r="CU247" s="2">
        <v>1870</v>
      </c>
      <c r="CV247" s="2">
        <v>1897</v>
      </c>
      <c r="CW247" s="2">
        <v>1849</v>
      </c>
      <c r="CX247" s="2">
        <v>1835</v>
      </c>
      <c r="CY247" s="2">
        <v>1872</v>
      </c>
      <c r="CZ247" s="2">
        <v>1933</v>
      </c>
      <c r="DA247" s="2">
        <v>1950</v>
      </c>
      <c r="DB247" s="2">
        <v>1921</v>
      </c>
      <c r="DC247" s="2">
        <v>1885</v>
      </c>
      <c r="DD247" s="2">
        <v>1932</v>
      </c>
      <c r="DE247" s="2">
        <v>1959</v>
      </c>
      <c r="DF247" s="2">
        <v>1945</v>
      </c>
      <c r="DG247" s="2">
        <v>2085</v>
      </c>
      <c r="DH247" s="2">
        <v>2107</v>
      </c>
      <c r="DI247" s="2">
        <v>2124</v>
      </c>
      <c r="DJ247" s="2">
        <v>2075</v>
      </c>
      <c r="DK247" s="2">
        <v>2058</v>
      </c>
      <c r="DL247" s="2">
        <v>2074</v>
      </c>
      <c r="DM247" s="2">
        <v>2028</v>
      </c>
      <c r="DN247" s="2">
        <v>2017</v>
      </c>
      <c r="DO247" s="2">
        <v>1959</v>
      </c>
      <c r="DP247" s="2">
        <v>1964</v>
      </c>
      <c r="DQ247" s="2">
        <v>1958</v>
      </c>
      <c r="DR247" s="2">
        <v>1972</v>
      </c>
      <c r="DS247" s="2">
        <v>1981</v>
      </c>
      <c r="DT247" s="2">
        <v>1950</v>
      </c>
      <c r="DU247" s="2">
        <v>1953</v>
      </c>
      <c r="DV247" s="2">
        <v>1907</v>
      </c>
      <c r="DW247" s="2">
        <v>1946</v>
      </c>
      <c r="DX247" s="2">
        <v>1951</v>
      </c>
      <c r="DY247" s="2">
        <v>1917</v>
      </c>
      <c r="DZ247" s="2">
        <v>1914</v>
      </c>
      <c r="EA247" s="2">
        <v>1897</v>
      </c>
      <c r="EB247" s="2">
        <v>1893</v>
      </c>
      <c r="EC247" s="2">
        <v>1891</v>
      </c>
      <c r="ED247" s="2">
        <v>1912</v>
      </c>
      <c r="EE247" s="2">
        <v>1946</v>
      </c>
      <c r="EF247" s="2">
        <v>2003</v>
      </c>
      <c r="EG247" s="2">
        <v>2000</v>
      </c>
      <c r="EH247" s="2">
        <v>1977</v>
      </c>
      <c r="EI247" s="2">
        <v>1995</v>
      </c>
      <c r="EJ247" s="2">
        <v>2012</v>
      </c>
      <c r="EK247" s="2">
        <v>2060</v>
      </c>
      <c r="EL247" s="2">
        <v>2024</v>
      </c>
      <c r="EM247" s="2">
        <v>2018</v>
      </c>
      <c r="EN247" s="2">
        <v>1973</v>
      </c>
      <c r="EO247" s="2">
        <v>1936</v>
      </c>
      <c r="EP247" s="2">
        <v>1922</v>
      </c>
      <c r="EQ247" s="2">
        <v>1918</v>
      </c>
      <c r="ER247" s="2">
        <v>1892</v>
      </c>
      <c r="ES247" s="2">
        <v>1893</v>
      </c>
      <c r="ET247" s="2">
        <v>1909</v>
      </c>
      <c r="EU247" s="2">
        <v>1851</v>
      </c>
      <c r="EV247" s="2">
        <v>1838</v>
      </c>
      <c r="EW247" s="2">
        <v>1814</v>
      </c>
      <c r="EX247" s="2">
        <v>1825</v>
      </c>
      <c r="EY247" s="2">
        <v>1796</v>
      </c>
      <c r="EZ247" s="2">
        <v>1766</v>
      </c>
      <c r="FA247" s="2">
        <v>1740</v>
      </c>
      <c r="FB247" s="2">
        <v>1728</v>
      </c>
      <c r="FC247" s="2">
        <v>1744</v>
      </c>
      <c r="FD247" s="2">
        <v>1754</v>
      </c>
      <c r="FE247" s="2">
        <v>1768</v>
      </c>
      <c r="FF247" s="2">
        <v>1780</v>
      </c>
      <c r="FG247" s="2">
        <v>1766</v>
      </c>
      <c r="FH247" s="2">
        <v>1790</v>
      </c>
      <c r="FI247" s="2">
        <v>1790</v>
      </c>
      <c r="FJ247" s="2">
        <v>1774</v>
      </c>
      <c r="FK247" s="2">
        <v>1760</v>
      </c>
      <c r="FL247" s="2">
        <v>1771</v>
      </c>
      <c r="FM247" s="2">
        <v>1770</v>
      </c>
      <c r="FN247" s="2">
        <v>1799</v>
      </c>
      <c r="FO247" s="2">
        <v>1845</v>
      </c>
      <c r="FP247" s="2">
        <v>1837</v>
      </c>
      <c r="FQ247" s="2">
        <v>1808</v>
      </c>
      <c r="FR247" s="2">
        <v>1773</v>
      </c>
      <c r="FS247" s="2">
        <v>1772</v>
      </c>
      <c r="FT247" s="2">
        <v>1754</v>
      </c>
      <c r="FU247" s="2">
        <v>1750</v>
      </c>
      <c r="FV247" s="2">
        <v>1733</v>
      </c>
      <c r="FW247" s="2">
        <v>1765</v>
      </c>
      <c r="FX247" s="2">
        <v>1765</v>
      </c>
      <c r="FY247" s="2">
        <v>1785</v>
      </c>
      <c r="FZ247" s="2">
        <v>1805</v>
      </c>
      <c r="GA247" s="2">
        <v>1818</v>
      </c>
      <c r="GB247" s="2">
        <v>1806</v>
      </c>
      <c r="GC247" s="2">
        <v>1801</v>
      </c>
      <c r="GD247" s="2">
        <v>1714</v>
      </c>
      <c r="GE247" s="2">
        <v>1829</v>
      </c>
      <c r="GF247" s="2">
        <v>1840</v>
      </c>
      <c r="GG247" s="2">
        <v>1883</v>
      </c>
      <c r="GH247" s="2">
        <v>1882</v>
      </c>
      <c r="GI247" s="2">
        <v>1879</v>
      </c>
      <c r="GJ247" s="2">
        <v>1858</v>
      </c>
      <c r="GK247" s="2">
        <v>1929</v>
      </c>
      <c r="GL247" s="2">
        <v>1948</v>
      </c>
      <c r="GM247" s="2">
        <v>1937</v>
      </c>
      <c r="GN247" s="2">
        <v>1941</v>
      </c>
      <c r="GO247" s="2">
        <v>1925</v>
      </c>
      <c r="GP247" s="2">
        <v>1939</v>
      </c>
      <c r="GQ247" s="2">
        <v>1958</v>
      </c>
      <c r="GR247" s="2">
        <v>1949</v>
      </c>
      <c r="GS247" s="2">
        <v>1935</v>
      </c>
      <c r="GT247" s="2">
        <v>1876</v>
      </c>
      <c r="GU247" s="2">
        <v>1841</v>
      </c>
      <c r="GV247" s="2">
        <v>1870</v>
      </c>
      <c r="GW247" s="2">
        <v>1986</v>
      </c>
      <c r="GX247" s="2">
        <v>1928</v>
      </c>
      <c r="GY247" s="2">
        <v>1771</v>
      </c>
      <c r="GZ247" s="2">
        <v>1753</v>
      </c>
      <c r="HA247" s="2">
        <v>1684</v>
      </c>
      <c r="HB247" s="2">
        <v>1670</v>
      </c>
      <c r="HC247" s="2">
        <v>1679</v>
      </c>
      <c r="HD247" s="2">
        <v>1744</v>
      </c>
      <c r="HE247" s="2">
        <v>1750</v>
      </c>
      <c r="HF247" s="2">
        <v>1788</v>
      </c>
      <c r="HG247" s="2">
        <v>1768</v>
      </c>
      <c r="HH247" s="2">
        <v>1741</v>
      </c>
      <c r="HI247" s="2">
        <v>1752</v>
      </c>
      <c r="HJ247" s="2">
        <v>1765</v>
      </c>
      <c r="HK247" s="2">
        <v>1755</v>
      </c>
      <c r="HL247" s="2">
        <v>1781</v>
      </c>
      <c r="HM247" s="2">
        <v>1788</v>
      </c>
      <c r="HN247" s="2">
        <v>1779</v>
      </c>
      <c r="HO247" s="2">
        <v>1770</v>
      </c>
      <c r="HP247" s="2">
        <v>1780</v>
      </c>
      <c r="HQ247" s="2">
        <v>1821</v>
      </c>
      <c r="HR247" s="2">
        <v>1810</v>
      </c>
      <c r="HS247" s="2">
        <v>1787</v>
      </c>
      <c r="HT247" s="2">
        <v>1773</v>
      </c>
      <c r="HU247" s="2">
        <v>1763</v>
      </c>
      <c r="HV247" s="2">
        <v>1759</v>
      </c>
      <c r="HW247" s="2">
        <v>1744</v>
      </c>
      <c r="HX247" s="2">
        <v>1753</v>
      </c>
      <c r="HY247" s="2">
        <v>1755</v>
      </c>
      <c r="HZ247" s="2">
        <v>1748</v>
      </c>
      <c r="IA247" s="2">
        <v>1757</v>
      </c>
      <c r="IB247" s="2">
        <v>1767</v>
      </c>
      <c r="IC247" s="2">
        <v>1748</v>
      </c>
      <c r="ID247" s="2">
        <v>1737</v>
      </c>
      <c r="IE247" s="2">
        <v>1725</v>
      </c>
      <c r="IF247" s="2">
        <v>1727</v>
      </c>
      <c r="IG247" s="2">
        <v>1720</v>
      </c>
      <c r="IH247" s="2">
        <v>1708</v>
      </c>
      <c r="II247" s="2">
        <v>1700</v>
      </c>
      <c r="IJ247" s="2">
        <v>1708</v>
      </c>
      <c r="IK247" s="2">
        <v>1693</v>
      </c>
      <c r="IL247" s="2">
        <v>1694</v>
      </c>
      <c r="IM247" s="2">
        <v>1730</v>
      </c>
      <c r="IN247" s="2">
        <v>1725</v>
      </c>
      <c r="IO247" s="2">
        <v>1708</v>
      </c>
      <c r="IP247" s="2">
        <v>1667</v>
      </c>
      <c r="IQ247" s="2">
        <v>1687</v>
      </c>
      <c r="IR247" s="2">
        <v>1696</v>
      </c>
      <c r="IS247" s="2">
        <v>1685</v>
      </c>
      <c r="IT247" s="2">
        <v>1683</v>
      </c>
    </row>
    <row r="248" spans="1:254">
      <c r="A248" s="62" t="s">
        <v>461</v>
      </c>
      <c r="B248" s="1" t="inlineStr">
        <is>
          <t>リクルートホールディングス</t>
        </is>
      </c>
      <c r="C248" s="1">
        <v>13250</v>
      </c>
      <c r="E248" s="2">
        <v>12875</v>
      </c>
      <c r="F248" s="2">
        <v>12765</v>
      </c>
      <c r="G248" s="2">
        <v>12545</v>
      </c>
      <c r="H248" s="2">
        <v>12490</v>
      </c>
      <c r="I248" s="2">
        <v>12645</v>
      </c>
      <c r="J248" s="2">
        <v>13320</v>
      </c>
      <c r="K248" s="2">
        <v>13270</v>
      </c>
      <c r="L248" s="2">
        <v>12790</v>
      </c>
      <c r="M248" s="2">
        <v>12645</v>
      </c>
      <c r="N248" s="2">
        <v>12120</v>
      </c>
      <c r="O248" s="2">
        <v>12395</v>
      </c>
      <c r="P248" s="2">
        <v>12575</v>
      </c>
      <c r="Q248" s="2">
        <v>12920</v>
      </c>
      <c r="R248" s="2">
        <v>12880</v>
      </c>
      <c r="S248" s="2">
        <v>12815</v>
      </c>
      <c r="T248" s="2">
        <v>12580</v>
      </c>
      <c r="U248" s="2">
        <v>12885</v>
      </c>
      <c r="V248" s="2">
        <v>12370</v>
      </c>
      <c r="W248" s="2">
        <v>12610</v>
      </c>
      <c r="X248" s="2">
        <v>12615</v>
      </c>
      <c r="Y248" s="2">
        <v>12425</v>
      </c>
      <c r="Z248" s="2">
        <v>12395</v>
      </c>
      <c r="AA248" s="2">
        <v>11940</v>
      </c>
      <c r="AB248" s="2">
        <v>12195</v>
      </c>
      <c r="AC248" s="2">
        <v>12040</v>
      </c>
      <c r="AD248" s="2">
        <v>11935</v>
      </c>
      <c r="AE248" s="2">
        <v>11670</v>
      </c>
      <c r="AF248" s="2">
        <v>11375</v>
      </c>
      <c r="AG248" s="2">
        <v>11240</v>
      </c>
      <c r="AH248" s="2">
        <v>11435</v>
      </c>
      <c r="AI248" s="2">
        <v>11270</v>
      </c>
      <c r="AJ248" s="2">
        <v>11300</v>
      </c>
      <c r="AK248" s="2">
        <v>11230</v>
      </c>
      <c r="AL248" s="2">
        <v>11105</v>
      </c>
      <c r="AM248" s="2">
        <v>11385</v>
      </c>
      <c r="AN248" s="2">
        <v>10800</v>
      </c>
      <c r="AO248" s="2">
        <v>10815</v>
      </c>
      <c r="AP248" s="2">
        <v>10980</v>
      </c>
      <c r="AQ248" s="2">
        <v>11140</v>
      </c>
      <c r="AR248" s="2">
        <v>11410</v>
      </c>
      <c r="AS248" s="2">
        <v>11755</v>
      </c>
      <c r="AT248" s="2">
        <v>11215</v>
      </c>
      <c r="AU248" s="2">
        <v>10845</v>
      </c>
      <c r="AV248" s="2">
        <v>10915</v>
      </c>
      <c r="AW248" s="2">
        <v>10775</v>
      </c>
      <c r="AX248" s="2">
        <v>11015</v>
      </c>
      <c r="AY248" s="2">
        <v>11190</v>
      </c>
      <c r="AZ248" s="2">
        <v>11390</v>
      </c>
      <c r="BA248" s="2">
        <v>10855</v>
      </c>
      <c r="BB248" s="2">
        <v>10275</v>
      </c>
      <c r="BC248" s="2">
        <v>10100</v>
      </c>
      <c r="BD248" s="2">
        <v>9885</v>
      </c>
      <c r="BE248" s="2">
        <v>9819</v>
      </c>
      <c r="BF248" s="2">
        <v>9817</v>
      </c>
      <c r="BG248" s="2">
        <v>9747</v>
      </c>
      <c r="BH248" s="2">
        <v>10010</v>
      </c>
      <c r="BI248" s="2">
        <v>9912</v>
      </c>
      <c r="BJ248" s="2">
        <v>9320</v>
      </c>
      <c r="BK248" s="2">
        <v>7842</v>
      </c>
      <c r="BL248" s="2">
        <v>7837</v>
      </c>
      <c r="BM248" s="2">
        <v>7846</v>
      </c>
      <c r="BN248" s="2">
        <v>7722</v>
      </c>
      <c r="BO248" s="2">
        <v>7871</v>
      </c>
      <c r="BP248" s="2">
        <v>7987</v>
      </c>
      <c r="BQ248" s="2">
        <v>7592</v>
      </c>
      <c r="BR248" s="2">
        <v>7387</v>
      </c>
      <c r="BS248" s="2">
        <v>7400</v>
      </c>
      <c r="BT248" s="2">
        <v>7481</v>
      </c>
      <c r="BU248" s="2">
        <v>7435</v>
      </c>
      <c r="BV248" s="2">
        <v>7451</v>
      </c>
      <c r="BW248" s="2">
        <v>7682</v>
      </c>
      <c r="BX248" s="2">
        <v>8011</v>
      </c>
      <c r="BY248" s="2">
        <v>7860</v>
      </c>
      <c r="BZ248" s="2">
        <v>7627</v>
      </c>
      <c r="CA248" s="2">
        <v>7614</v>
      </c>
      <c r="CB248" s="2">
        <v>7345</v>
      </c>
      <c r="CC248" s="2">
        <v>7163</v>
      </c>
      <c r="CD248" s="2">
        <v>7140</v>
      </c>
      <c r="CE248" s="2">
        <v>7113</v>
      </c>
      <c r="CF248" s="2">
        <v>7161</v>
      </c>
      <c r="CG248" s="2">
        <v>7284</v>
      </c>
      <c r="CH248" s="2">
        <v>7333</v>
      </c>
      <c r="CI248" s="2">
        <v>7077</v>
      </c>
      <c r="CJ248" s="2">
        <v>7034</v>
      </c>
      <c r="CK248" s="2">
        <v>7128</v>
      </c>
      <c r="CL248" s="2">
        <v>7188</v>
      </c>
      <c r="CM248" s="2">
        <v>7145</v>
      </c>
      <c r="CN248" s="2">
        <v>6645</v>
      </c>
      <c r="CO248" s="2">
        <v>6340</v>
      </c>
      <c r="CP248" s="2">
        <v>6546</v>
      </c>
      <c r="CQ248" s="2">
        <v>6472</v>
      </c>
      <c r="CR248" s="2">
        <v>6546</v>
      </c>
      <c r="CS248" s="2">
        <v>6539</v>
      </c>
      <c r="CT248" s="2">
        <v>6378</v>
      </c>
      <c r="CU248" s="2">
        <v>6452</v>
      </c>
      <c r="CV248" s="2">
        <v>6606</v>
      </c>
      <c r="CW248" s="2">
        <v>6593</v>
      </c>
      <c r="CX248" s="2">
        <v>6627</v>
      </c>
      <c r="CY248" s="2">
        <v>6514</v>
      </c>
      <c r="CZ248" s="2">
        <v>6539</v>
      </c>
      <c r="DA248" s="2">
        <v>6680</v>
      </c>
      <c r="DB248" s="2">
        <v>6801</v>
      </c>
      <c r="DC248" s="2">
        <v>6722</v>
      </c>
      <c r="DD248" s="2">
        <v>7098</v>
      </c>
      <c r="DE248" s="2">
        <v>7122</v>
      </c>
      <c r="DF248" s="2">
        <v>6893</v>
      </c>
      <c r="DG248" s="2">
        <v>6876</v>
      </c>
      <c r="DH248" s="2">
        <v>6856</v>
      </c>
      <c r="DI248" s="2">
        <v>6966</v>
      </c>
      <c r="DJ248" s="2">
        <v>6870</v>
      </c>
      <c r="DK248" s="2">
        <v>6343</v>
      </c>
      <c r="DL248" s="2">
        <v>6370</v>
      </c>
      <c r="DM248" s="2">
        <v>6425</v>
      </c>
      <c r="DN248" s="2">
        <v>6456</v>
      </c>
      <c r="DO248" s="2">
        <v>6327</v>
      </c>
      <c r="DP248" s="2">
        <v>6187</v>
      </c>
      <c r="DQ248" s="2">
        <v>6375</v>
      </c>
      <c r="DR248" s="2">
        <v>6404</v>
      </c>
      <c r="DS248" s="2">
        <v>7230</v>
      </c>
      <c r="DT248" s="2">
        <v>7574</v>
      </c>
      <c r="DU248" s="2">
        <v>7218</v>
      </c>
      <c r="DV248" s="2">
        <v>7062</v>
      </c>
      <c r="DW248" s="2">
        <v>7467</v>
      </c>
      <c r="DX248" s="2">
        <v>8070</v>
      </c>
      <c r="DY248" s="2">
        <v>8419</v>
      </c>
      <c r="DZ248" s="2">
        <v>8370</v>
      </c>
      <c r="EA248" s="2">
        <v>8178</v>
      </c>
      <c r="EB248" s="2">
        <v>8239</v>
      </c>
      <c r="EC248" s="2">
        <v>8576</v>
      </c>
      <c r="ED248" s="2">
        <v>8581</v>
      </c>
      <c r="EE248" s="2">
        <v>8500</v>
      </c>
      <c r="EF248" s="2">
        <v>8614</v>
      </c>
      <c r="EG248" s="2">
        <v>8706</v>
      </c>
      <c r="EH248" s="2">
        <v>8760</v>
      </c>
      <c r="EI248" s="2">
        <v>9077</v>
      </c>
      <c r="EJ248" s="2">
        <v>9377</v>
      </c>
      <c r="EK248" s="2">
        <v>9288</v>
      </c>
      <c r="EL248" s="2">
        <v>9299</v>
      </c>
      <c r="EM248" s="2">
        <v>9224</v>
      </c>
      <c r="EN248" s="2">
        <v>9563</v>
      </c>
      <c r="EO248" s="2">
        <v>9373</v>
      </c>
      <c r="EP248" s="2">
        <v>9308</v>
      </c>
      <c r="EQ248" s="2">
        <v>9381</v>
      </c>
      <c r="ER248" s="2">
        <v>9381</v>
      </c>
      <c r="ES248" s="2">
        <v>9160</v>
      </c>
      <c r="ET248" s="2">
        <v>9050</v>
      </c>
      <c r="EU248" s="2">
        <v>9086</v>
      </c>
      <c r="EV248" s="2">
        <v>9149</v>
      </c>
      <c r="EW248" s="2">
        <v>9137</v>
      </c>
      <c r="EX248" s="2">
        <v>9237</v>
      </c>
      <c r="EY248" s="2">
        <v>9205</v>
      </c>
      <c r="EZ248" s="2">
        <v>9035</v>
      </c>
      <c r="FA248" s="2">
        <v>9090</v>
      </c>
      <c r="FB248" s="2">
        <v>8914</v>
      </c>
      <c r="FC248" s="2">
        <v>8643</v>
      </c>
      <c r="FD248" s="2">
        <v>8732</v>
      </c>
      <c r="FE248" s="2">
        <v>8638</v>
      </c>
      <c r="FF248" s="2">
        <v>8360</v>
      </c>
      <c r="FG248" s="2">
        <v>8280</v>
      </c>
      <c r="FH248" s="2">
        <v>8146</v>
      </c>
      <c r="FI248" s="2">
        <v>8193</v>
      </c>
      <c r="FJ248" s="2">
        <v>8264</v>
      </c>
      <c r="FK248" s="2">
        <v>8364</v>
      </c>
      <c r="FL248" s="2">
        <v>8531</v>
      </c>
      <c r="FM248" s="2">
        <v>8215</v>
      </c>
      <c r="FN248" s="2">
        <v>8004</v>
      </c>
      <c r="FO248" s="2">
        <v>8072</v>
      </c>
      <c r="FP248" s="2">
        <v>8108</v>
      </c>
      <c r="FQ248" s="2">
        <v>8050</v>
      </c>
      <c r="FR248" s="2">
        <v>8090</v>
      </c>
      <c r="FS248" s="2">
        <v>7976</v>
      </c>
      <c r="FT248" s="2">
        <v>7853</v>
      </c>
      <c r="FU248" s="2">
        <v>7759</v>
      </c>
      <c r="FV248" s="2">
        <v>7825</v>
      </c>
      <c r="FW248" s="2">
        <v>7948</v>
      </c>
      <c r="FX248" s="2">
        <v>8138</v>
      </c>
      <c r="FY248" s="2">
        <v>8200</v>
      </c>
      <c r="FZ248" s="2">
        <v>8299</v>
      </c>
      <c r="GA248" s="2">
        <v>8372</v>
      </c>
      <c r="GB248" s="2">
        <v>8460</v>
      </c>
      <c r="GC248" s="2">
        <v>8400</v>
      </c>
      <c r="GD248" s="2">
        <v>8581</v>
      </c>
      <c r="GE248" s="2">
        <v>7355</v>
      </c>
      <c r="GF248" s="2">
        <v>7348</v>
      </c>
      <c r="GG248" s="2">
        <v>7524</v>
      </c>
      <c r="GH248" s="2">
        <v>7814</v>
      </c>
      <c r="GI248" s="2">
        <v>7653</v>
      </c>
      <c r="GJ248" s="2">
        <v>7664</v>
      </c>
      <c r="GK248" s="2">
        <v>7899</v>
      </c>
      <c r="GL248" s="2">
        <v>8034</v>
      </c>
      <c r="GM248" s="2">
        <v>7982</v>
      </c>
      <c r="GN248" s="2">
        <v>7789</v>
      </c>
      <c r="GO248" s="2">
        <v>7954</v>
      </c>
      <c r="GP248" s="2">
        <v>7967</v>
      </c>
      <c r="GQ248" s="2">
        <v>7843</v>
      </c>
      <c r="GR248" s="2">
        <v>7711</v>
      </c>
      <c r="GS248" s="2">
        <v>7797</v>
      </c>
      <c r="GT248" s="2">
        <v>7996</v>
      </c>
      <c r="GU248" s="2">
        <v>7996</v>
      </c>
      <c r="GV248" s="2">
        <v>8200</v>
      </c>
      <c r="GW248" s="2">
        <v>8145</v>
      </c>
      <c r="GX248" s="2">
        <v>8035</v>
      </c>
      <c r="GY248" s="2">
        <v>7959</v>
      </c>
      <c r="GZ248" s="2">
        <v>8059</v>
      </c>
      <c r="HA248" s="2">
        <v>7921</v>
      </c>
      <c r="HB248" s="2">
        <v>7799</v>
      </c>
      <c r="HC248" s="2">
        <v>7834</v>
      </c>
      <c r="HD248" s="2">
        <v>8055</v>
      </c>
      <c r="HE248" s="2">
        <v>8229</v>
      </c>
      <c r="HF248" s="2">
        <v>8310</v>
      </c>
      <c r="HG248" s="2">
        <v>8040</v>
      </c>
      <c r="HH248" s="2">
        <v>7900</v>
      </c>
      <c r="HI248" s="2">
        <v>8022</v>
      </c>
      <c r="HJ248" s="2">
        <v>8216</v>
      </c>
      <c r="HK248" s="2">
        <v>8336</v>
      </c>
      <c r="HL248" s="2">
        <v>8417</v>
      </c>
      <c r="HM248" s="2">
        <v>8549</v>
      </c>
      <c r="HN248" s="2">
        <v>8510</v>
      </c>
      <c r="HO248" s="2">
        <v>8388</v>
      </c>
      <c r="HP248" s="2">
        <v>8418</v>
      </c>
      <c r="HQ248" s="2">
        <v>8658</v>
      </c>
      <c r="HR248" s="2">
        <v>8917</v>
      </c>
      <c r="HS248" s="2">
        <v>8733</v>
      </c>
      <c r="HT248" s="2">
        <v>8646</v>
      </c>
      <c r="HU248" s="2">
        <v>8660</v>
      </c>
      <c r="HV248" s="2">
        <v>8620</v>
      </c>
      <c r="HW248" s="2">
        <v>8570</v>
      </c>
      <c r="HX248" s="2">
        <v>8659</v>
      </c>
      <c r="HY248" s="2">
        <v>8722</v>
      </c>
      <c r="HZ248" s="2">
        <v>8815</v>
      </c>
      <c r="IA248" s="2">
        <v>9083</v>
      </c>
      <c r="IB248" s="2">
        <v>9291</v>
      </c>
      <c r="IC248" s="2">
        <v>8906</v>
      </c>
      <c r="ID248" s="2">
        <v>8970</v>
      </c>
      <c r="IE248" s="2">
        <v>9032</v>
      </c>
      <c r="IF248" s="2">
        <v>9329</v>
      </c>
      <c r="IG248" s="2">
        <v>9499</v>
      </c>
      <c r="IH248" s="2">
        <v>8956</v>
      </c>
      <c r="II248" s="2">
        <v>9150</v>
      </c>
      <c r="IJ248" s="2">
        <v>9261</v>
      </c>
      <c r="IK248" s="2">
        <v>8870</v>
      </c>
      <c r="IL248" s="2">
        <v>8567</v>
      </c>
      <c r="IM248" s="2">
        <v>8462</v>
      </c>
      <c r="IN248" s="2">
        <v>8722</v>
      </c>
      <c r="IO248" s="2">
        <v>8840</v>
      </c>
      <c r="IP248" s="2">
        <v>8726</v>
      </c>
      <c r="IQ248" s="2">
        <v>9256</v>
      </c>
      <c r="IR248" s="2">
        <v>9091</v>
      </c>
      <c r="IS248" s="2">
        <v>9200</v>
      </c>
      <c r="IT248" s="2">
        <v>9250</v>
      </c>
    </row>
    <row r="249" spans="1:254">
      <c r="A249" s="62" t="s">
        <v>462</v>
      </c>
      <c r="B249" s="1" t="inlineStr">
        <is>
          <t>荏原製作所</t>
        </is>
      </c>
      <c r="C249" s="1">
        <v>5864</v>
      </c>
      <c r="E249" s="2">
        <v>5917</v>
      </c>
      <c r="F249" s="2">
        <v>6048</v>
      </c>
      <c r="G249" s="2">
        <v>5870</v>
      </c>
      <c r="H249" s="2">
        <v>5595</v>
      </c>
      <c r="I249" s="2">
        <v>5653</v>
      </c>
      <c r="J249" s="2">
        <v>5111</v>
      </c>
      <c r="K249" s="2">
        <v>5255</v>
      </c>
      <c r="L249" s="2">
        <v>5350</v>
      </c>
      <c r="M249" s="2">
        <v>5762</v>
      </c>
      <c r="N249" s="2">
        <v>5820</v>
      </c>
      <c r="O249" s="2">
        <v>5852</v>
      </c>
      <c r="P249" s="2">
        <v>5854</v>
      </c>
      <c r="Q249" s="2">
        <v>5587</v>
      </c>
      <c r="R249" s="2">
        <v>5705</v>
      </c>
      <c r="S249" s="2">
        <v>6103</v>
      </c>
      <c r="T249" s="2">
        <v>6288</v>
      </c>
      <c r="U249" s="2">
        <v>5885</v>
      </c>
      <c r="V249" s="2">
        <v>6247</v>
      </c>
      <c r="W249" s="2">
        <v>6225</v>
      </c>
      <c r="X249" s="2">
        <v>5954</v>
      </c>
      <c r="Y249" s="2">
        <v>6045</v>
      </c>
      <c r="Z249" s="2">
        <v>6299</v>
      </c>
      <c r="AA249" s="2">
        <v>6270</v>
      </c>
      <c r="AB249" s="2">
        <v>6098</v>
      </c>
      <c r="AC249" s="2">
        <v>6195</v>
      </c>
      <c r="AD249" s="2">
        <v>6444</v>
      </c>
      <c r="AE249" s="2">
        <v>6316</v>
      </c>
      <c r="AF249" s="2">
        <v>6232</v>
      </c>
      <c r="AG249" s="2">
        <v>6523</v>
      </c>
      <c r="AH249" s="2">
        <v>6513</v>
      </c>
      <c r="AI249" s="2">
        <v>6480</v>
      </c>
      <c r="AJ249" s="2">
        <v>6814</v>
      </c>
      <c r="AK249" s="2">
        <v>6825</v>
      </c>
      <c r="AL249" s="2">
        <v>6890</v>
      </c>
      <c r="AM249" s="2">
        <v>6774</v>
      </c>
      <c r="AN249" s="2">
        <v>6527</v>
      </c>
      <c r="AO249" s="2">
        <v>6300</v>
      </c>
      <c r="AP249" s="2">
        <v>6204</v>
      </c>
      <c r="AQ249" s="2">
        <v>5609</v>
      </c>
      <c r="AR249" s="2">
        <v>5316</v>
      </c>
      <c r="AS249" s="2">
        <v>5388</v>
      </c>
      <c r="AT249" s="2">
        <v>5300</v>
      </c>
      <c r="AU249" s="2">
        <v>5184</v>
      </c>
      <c r="AV249" s="2">
        <v>5553</v>
      </c>
      <c r="AW249" s="2">
        <v>5613</v>
      </c>
      <c r="AX249" s="2">
        <v>5782</v>
      </c>
      <c r="AY249" s="2">
        <v>5700</v>
      </c>
      <c r="AZ249" s="2">
        <v>5906</v>
      </c>
      <c r="BA249" s="2">
        <v>5683</v>
      </c>
      <c r="BB249" s="2">
        <v>5625</v>
      </c>
      <c r="BC249" s="2">
        <v>5875</v>
      </c>
      <c r="BD249" s="2">
        <v>5710</v>
      </c>
      <c r="BE249" s="2">
        <v>5830</v>
      </c>
      <c r="BF249" s="2">
        <v>5465</v>
      </c>
      <c r="BG249" s="2">
        <v>5160</v>
      </c>
      <c r="BH249" s="2">
        <v>5055</v>
      </c>
      <c r="BI249" s="2">
        <v>5454</v>
      </c>
      <c r="BJ249" s="2">
        <v>5650</v>
      </c>
      <c r="BK249" s="2">
        <v>5892</v>
      </c>
      <c r="BL249" s="2">
        <v>5895</v>
      </c>
      <c r="BM249" s="2">
        <v>5778</v>
      </c>
      <c r="BN249" s="2">
        <v>6073</v>
      </c>
      <c r="BO249" s="2">
        <v>5955</v>
      </c>
      <c r="BP249" s="2">
        <v>5863</v>
      </c>
      <c r="BQ249" s="2">
        <v>5942</v>
      </c>
      <c r="BR249" s="2">
        <v>5356</v>
      </c>
      <c r="BS249" s="2">
        <v>5538</v>
      </c>
      <c r="BT249" s="2">
        <v>5563</v>
      </c>
      <c r="BU249" s="2">
        <v>5477</v>
      </c>
      <c r="BV249" s="2">
        <v>5461</v>
      </c>
      <c r="BW249" s="2">
        <v>5400</v>
      </c>
      <c r="BX249" s="2">
        <v>5471</v>
      </c>
      <c r="BY249" s="2">
        <v>5205</v>
      </c>
      <c r="BZ249" s="2">
        <v>5185</v>
      </c>
      <c r="CA249" s="2">
        <v>5115</v>
      </c>
      <c r="CB249" s="2">
        <v>5244</v>
      </c>
      <c r="CC249" s="2">
        <v>5280</v>
      </c>
      <c r="CD249" s="2">
        <v>5278</v>
      </c>
      <c r="CE249" s="2">
        <v>5150</v>
      </c>
      <c r="CF249" s="2">
        <v>5197</v>
      </c>
      <c r="CG249" s="2">
        <v>5080</v>
      </c>
      <c r="CH249" s="2">
        <v>5089</v>
      </c>
      <c r="CI249" s="2">
        <v>4666</v>
      </c>
      <c r="CJ249" s="2">
        <v>4607</v>
      </c>
      <c r="CK249" s="2">
        <v>4589</v>
      </c>
      <c r="CL249" s="2">
        <v>4689</v>
      </c>
      <c r="CM249" s="2">
        <v>4560</v>
      </c>
      <c r="CN249" s="2">
        <v>4344</v>
      </c>
      <c r="CO249" s="2">
        <v>4278</v>
      </c>
      <c r="CP249" s="2">
        <v>4526</v>
      </c>
      <c r="CQ249" s="2">
        <v>4910</v>
      </c>
      <c r="CR249" s="2">
        <v>4866</v>
      </c>
      <c r="CS249" s="2">
        <v>4594</v>
      </c>
      <c r="CT249" s="2">
        <v>4464</v>
      </c>
      <c r="CU249" s="2">
        <v>4867</v>
      </c>
      <c r="CV249" s="2">
        <v>4988</v>
      </c>
      <c r="CW249" s="2">
        <v>4770</v>
      </c>
      <c r="CX249" s="2">
        <v>4806</v>
      </c>
      <c r="CY249" s="2">
        <v>4950</v>
      </c>
      <c r="CZ249" s="2">
        <v>5177</v>
      </c>
      <c r="DA249" s="2">
        <v>5309</v>
      </c>
      <c r="DB249" s="2">
        <v>5110</v>
      </c>
      <c r="DC249" s="2">
        <v>4923</v>
      </c>
      <c r="DD249" s="2">
        <v>5241</v>
      </c>
      <c r="DE249" s="2">
        <v>5383</v>
      </c>
      <c r="DF249" s="2">
        <v>5326</v>
      </c>
      <c r="DG249" s="2">
        <v>5697</v>
      </c>
      <c r="DH249" s="2">
        <v>5585</v>
      </c>
      <c r="DI249" s="2">
        <v>5587</v>
      </c>
      <c r="DJ249" s="2">
        <v>5649</v>
      </c>
      <c r="DK249" s="2">
        <v>5669</v>
      </c>
      <c r="DL249" s="2">
        <v>5680</v>
      </c>
      <c r="DM249" s="2">
        <v>5638</v>
      </c>
      <c r="DN249" s="2">
        <v>5652</v>
      </c>
      <c r="DO249" s="2">
        <v>5723</v>
      </c>
      <c r="DP249" s="2">
        <v>5695</v>
      </c>
      <c r="DQ249" s="2">
        <v>5919</v>
      </c>
      <c r="DR249" s="2">
        <v>5392</v>
      </c>
      <c r="DS249" s="2">
        <v>5499</v>
      </c>
      <c r="DT249" s="2">
        <v>5390</v>
      </c>
      <c r="DU249" s="2">
        <v>5312</v>
      </c>
      <c r="DV249" s="2">
        <v>4972</v>
      </c>
      <c r="DW249" s="2">
        <v>5110</v>
      </c>
      <c r="DX249" s="2">
        <v>5135</v>
      </c>
      <c r="DY249" s="2">
        <v>5094</v>
      </c>
      <c r="DZ249" s="2">
        <v>4927</v>
      </c>
      <c r="EA249" s="2">
        <v>4788</v>
      </c>
      <c r="EB249" s="2">
        <v>4876</v>
      </c>
      <c r="EC249" s="2">
        <v>4950</v>
      </c>
      <c r="ED249" s="2">
        <v>4959</v>
      </c>
      <c r="EE249" s="2">
        <v>4955</v>
      </c>
      <c r="EF249" s="2">
        <v>5099</v>
      </c>
      <c r="EG249" s="2">
        <v>5052</v>
      </c>
      <c r="EH249" s="2">
        <v>5052</v>
      </c>
      <c r="EI249" s="2">
        <v>4865</v>
      </c>
      <c r="EJ249" s="2">
        <v>4814</v>
      </c>
      <c r="EK249" s="2">
        <v>4962</v>
      </c>
      <c r="EL249" s="2">
        <v>4895</v>
      </c>
      <c r="EM249" s="2">
        <v>4657</v>
      </c>
      <c r="EN249" s="2">
        <v>4655</v>
      </c>
      <c r="EO249" s="2">
        <v>4410</v>
      </c>
      <c r="EP249" s="2">
        <v>4418</v>
      </c>
      <c r="EQ249" s="2">
        <v>4332</v>
      </c>
      <c r="ER249" s="2">
        <v>4058</v>
      </c>
      <c r="ES249" s="2">
        <v>3929</v>
      </c>
      <c r="ET249" s="2">
        <v>3730</v>
      </c>
      <c r="EU249" s="2">
        <v>3740</v>
      </c>
      <c r="EV249" s="2">
        <v>3730</v>
      </c>
      <c r="EW249" s="2">
        <v>3691</v>
      </c>
      <c r="EX249" s="2">
        <v>3723</v>
      </c>
      <c r="EY249" s="2">
        <v>3668</v>
      </c>
      <c r="EZ249" s="2">
        <v>3679</v>
      </c>
      <c r="FA249" s="2">
        <v>3645</v>
      </c>
      <c r="FB249" s="2">
        <v>3644</v>
      </c>
      <c r="FC249" s="2">
        <v>3738</v>
      </c>
      <c r="FD249" s="2">
        <v>3797</v>
      </c>
      <c r="FE249" s="2">
        <v>3889</v>
      </c>
      <c r="FF249" s="2">
        <v>4102</v>
      </c>
      <c r="FG249" s="2">
        <v>4138</v>
      </c>
      <c r="FH249" s="2">
        <v>3961</v>
      </c>
      <c r="FI249" s="2">
        <v>3997</v>
      </c>
      <c r="FJ249" s="2">
        <v>3957</v>
      </c>
      <c r="FK249" s="2">
        <v>3884</v>
      </c>
      <c r="FL249" s="2">
        <v>4018</v>
      </c>
      <c r="FM249" s="2">
        <v>4066</v>
      </c>
      <c r="FN249" s="2">
        <v>3957</v>
      </c>
      <c r="FO249" s="2">
        <v>4088</v>
      </c>
      <c r="FP249" s="2">
        <v>4090</v>
      </c>
      <c r="FQ249" s="2">
        <v>4057</v>
      </c>
      <c r="FR249" s="2">
        <v>4010</v>
      </c>
      <c r="FS249" s="2">
        <v>4066</v>
      </c>
      <c r="FT249" s="2">
        <v>3804</v>
      </c>
      <c r="FU249" s="2">
        <v>4066</v>
      </c>
      <c r="FV249" s="2">
        <v>3925</v>
      </c>
      <c r="FW249" s="2">
        <v>4174</v>
      </c>
      <c r="FX249" s="2">
        <v>4192</v>
      </c>
      <c r="FY249" s="2">
        <v>4168</v>
      </c>
      <c r="FZ249" s="2">
        <v>4590</v>
      </c>
      <c r="GA249" s="2">
        <v>4490</v>
      </c>
      <c r="GB249" s="2">
        <v>4568</v>
      </c>
      <c r="GC249" s="2">
        <v>4517</v>
      </c>
      <c r="GD249" s="2">
        <v>4365</v>
      </c>
      <c r="GE249" s="2">
        <v>4513</v>
      </c>
      <c r="GF249" s="2">
        <v>4132</v>
      </c>
      <c r="GG249" s="2">
        <v>4210</v>
      </c>
      <c r="GH249" s="2">
        <v>4154</v>
      </c>
      <c r="GI249" s="2">
        <v>4091</v>
      </c>
      <c r="GJ249" s="2">
        <v>4035</v>
      </c>
      <c r="GK249" s="2">
        <v>4120</v>
      </c>
      <c r="GL249" s="2">
        <v>4081</v>
      </c>
      <c r="GM249" s="2">
        <v>3956</v>
      </c>
      <c r="GN249" s="2">
        <v>3904</v>
      </c>
      <c r="GO249" s="2">
        <v>3928</v>
      </c>
      <c r="GP249" s="2">
        <v>3948</v>
      </c>
      <c r="GQ249" s="2">
        <v>3928</v>
      </c>
      <c r="GR249" s="2">
        <v>3868</v>
      </c>
      <c r="GS249" s="2">
        <v>3943</v>
      </c>
      <c r="GT249" s="2">
        <v>3917</v>
      </c>
      <c r="GU249" s="2">
        <v>3953</v>
      </c>
      <c r="GV249" s="2">
        <v>4114</v>
      </c>
      <c r="GW249" s="2">
        <v>4050</v>
      </c>
      <c r="GX249" s="2">
        <v>3801</v>
      </c>
      <c r="GY249" s="2">
        <v>3811</v>
      </c>
      <c r="GZ249" s="2">
        <v>3789</v>
      </c>
      <c r="HA249" s="2">
        <v>3605</v>
      </c>
      <c r="HB249" s="2">
        <v>3522</v>
      </c>
      <c r="HC249" s="2">
        <v>3357</v>
      </c>
      <c r="HD249" s="2">
        <v>3399</v>
      </c>
      <c r="HE249" s="2">
        <v>3208</v>
      </c>
      <c r="HF249" s="2">
        <v>3169</v>
      </c>
      <c r="HG249" s="2">
        <v>3203</v>
      </c>
      <c r="HH249" s="2">
        <v>3209</v>
      </c>
      <c r="HI249" s="2">
        <v>3201</v>
      </c>
      <c r="HJ249" s="2">
        <v>3159</v>
      </c>
      <c r="HK249" s="2">
        <v>3111</v>
      </c>
      <c r="HL249" s="2">
        <v>3111</v>
      </c>
      <c r="HM249" s="2">
        <v>3176</v>
      </c>
      <c r="HN249" s="2">
        <v>3132</v>
      </c>
      <c r="HO249" s="2">
        <v>3135</v>
      </c>
      <c r="HP249" s="2">
        <v>3123</v>
      </c>
      <c r="HQ249" s="2">
        <v>3195</v>
      </c>
      <c r="HR249" s="2">
        <v>3164</v>
      </c>
      <c r="HS249" s="2">
        <v>3123</v>
      </c>
      <c r="HT249" s="2">
        <v>3048</v>
      </c>
      <c r="HU249" s="2">
        <v>3053</v>
      </c>
      <c r="HV249" s="2">
        <v>3084</v>
      </c>
      <c r="HW249" s="2">
        <v>3060</v>
      </c>
      <c r="HX249" s="2">
        <v>3124</v>
      </c>
      <c r="HY249" s="2">
        <v>3145</v>
      </c>
      <c r="HZ249" s="2">
        <v>3175</v>
      </c>
      <c r="IA249" s="2">
        <v>3196</v>
      </c>
      <c r="IB249" s="2">
        <v>3230</v>
      </c>
      <c r="IC249" s="2">
        <v>3176</v>
      </c>
      <c r="ID249" s="2">
        <v>3150</v>
      </c>
      <c r="IE249" s="2">
        <v>3182</v>
      </c>
      <c r="IF249" s="2">
        <v>3295</v>
      </c>
      <c r="IG249" s="2">
        <v>3309</v>
      </c>
      <c r="IH249" s="2">
        <v>3238</v>
      </c>
      <c r="II249" s="2">
        <v>2945</v>
      </c>
      <c r="IJ249" s="2">
        <v>2954</v>
      </c>
      <c r="IK249" s="2">
        <v>2999.5</v>
      </c>
      <c r="IL249" s="2">
        <v>2970</v>
      </c>
      <c r="IM249" s="2">
        <v>2905.5</v>
      </c>
      <c r="IN249" s="2">
        <v>2870</v>
      </c>
      <c r="IO249" s="2">
        <v>2786</v>
      </c>
      <c r="IP249" s="2">
        <v>2758.5</v>
      </c>
      <c r="IQ249" s="2">
        <v>2848</v>
      </c>
      <c r="IR249" s="2">
        <v>2842.5</v>
      </c>
      <c r="IS249" s="2">
        <v>2840.5</v>
      </c>
      <c r="IT249" s="2">
        <v>2865</v>
      </c>
    </row>
    <row r="250" spans="1:254">
      <c r="A250" s="62" t="s">
        <v>463</v>
      </c>
      <c r="B250" s="1" t="inlineStr">
        <is>
          <t>情報戦略テクノロジー</t>
        </is>
      </c>
      <c r="C250" s="1">
        <v>866</v>
      </c>
      <c r="E250" s="2">
        <v>866</v>
      </c>
      <c r="F250" s="2">
        <v>860</v>
      </c>
      <c r="G250" s="2">
        <v>836</v>
      </c>
      <c r="H250" s="2">
        <v>836</v>
      </c>
      <c r="I250" s="2">
        <v>838</v>
      </c>
      <c r="J250" s="2">
        <v>830</v>
      </c>
      <c r="K250" s="2">
        <v>837</v>
      </c>
      <c r="L250" s="2">
        <v>854</v>
      </c>
      <c r="M250" s="2">
        <v>863</v>
      </c>
      <c r="N250" s="2">
        <v>865</v>
      </c>
      <c r="O250" s="2">
        <v>873</v>
      </c>
      <c r="P250" s="2">
        <v>876</v>
      </c>
      <c r="Q250" s="2">
        <v>873</v>
      </c>
      <c r="R250" s="2">
        <v>887</v>
      </c>
      <c r="S250" s="2">
        <v>908</v>
      </c>
      <c r="T250" s="2">
        <v>917</v>
      </c>
      <c r="U250" s="2">
        <v>920</v>
      </c>
      <c r="V250" s="2">
        <v>917</v>
      </c>
      <c r="W250" s="2">
        <v>909</v>
      </c>
      <c r="X250" s="2">
        <v>907</v>
      </c>
      <c r="Y250" s="2">
        <v>910</v>
      </c>
      <c r="Z250" s="2">
        <v>924</v>
      </c>
      <c r="AA250" s="2">
        <v>927</v>
      </c>
      <c r="AB250" s="2">
        <v>895</v>
      </c>
      <c r="AC250" s="2">
        <v>890</v>
      </c>
      <c r="AD250" s="2">
        <v>883</v>
      </c>
      <c r="AE250" s="2">
        <v>885</v>
      </c>
      <c r="AF250" s="2">
        <v>861</v>
      </c>
      <c r="AG250" s="2">
        <v>875</v>
      </c>
      <c r="AH250" s="2">
        <v>877</v>
      </c>
      <c r="AI250" s="2">
        <v>876</v>
      </c>
      <c r="AJ250" s="2">
        <v>923</v>
      </c>
      <c r="AK250" s="2">
        <v>932</v>
      </c>
      <c r="AL250" s="2">
        <v>911</v>
      </c>
      <c r="AM250" s="2">
        <v>897</v>
      </c>
      <c r="AN250" s="2">
        <v>878</v>
      </c>
      <c r="AO250" s="2">
        <v>847</v>
      </c>
      <c r="AP250" s="2">
        <v>854</v>
      </c>
      <c r="AQ250" s="2">
        <v>873</v>
      </c>
      <c r="AR250" s="2">
        <v>889</v>
      </c>
      <c r="AS250" s="2">
        <v>889</v>
      </c>
      <c r="AT250" s="2">
        <v>890</v>
      </c>
      <c r="AU250" s="2">
        <v>850</v>
      </c>
      <c r="AV250" s="2">
        <v>882</v>
      </c>
      <c r="AW250" s="2">
        <v>864</v>
      </c>
      <c r="AX250" s="2">
        <v>889</v>
      </c>
      <c r="AY250" s="2">
        <v>838</v>
      </c>
      <c r="AZ250" s="2">
        <v>891</v>
      </c>
      <c r="BA250" s="2">
        <v>908</v>
      </c>
      <c r="BB250" s="2">
        <v>881</v>
      </c>
      <c r="BC250" s="2">
        <v>880</v>
      </c>
      <c r="BD250" s="2">
        <v>893</v>
      </c>
      <c r="BE250" s="2">
        <v>880</v>
      </c>
      <c r="BF250" s="2">
        <v>854</v>
      </c>
      <c r="BG250" s="2">
        <v>869</v>
      </c>
      <c r="BH250" s="2">
        <v>877</v>
      </c>
      <c r="BI250" s="2">
        <v>923</v>
      </c>
      <c r="BJ250" s="2">
        <v>913</v>
      </c>
      <c r="BK250" s="2">
        <v>889</v>
      </c>
      <c r="BL250" s="2">
        <v>782</v>
      </c>
      <c r="BM250" s="2">
        <v>788</v>
      </c>
      <c r="BN250" s="2">
        <v>809</v>
      </c>
      <c r="BO250" s="2">
        <v>825</v>
      </c>
      <c r="BP250" s="2">
        <v>834</v>
      </c>
      <c r="BQ250" s="2">
        <v>823</v>
      </c>
      <c r="BR250" s="2">
        <v>806</v>
      </c>
      <c r="BS250" s="2">
        <v>813</v>
      </c>
      <c r="BT250" s="2">
        <v>822</v>
      </c>
      <c r="BU250" s="2">
        <v>825</v>
      </c>
      <c r="BV250" s="2">
        <v>836</v>
      </c>
      <c r="BW250" s="2">
        <v>864</v>
      </c>
      <c r="BX250" s="2">
        <v>862</v>
      </c>
      <c r="BY250" s="2">
        <v>865</v>
      </c>
      <c r="BZ250" s="2">
        <v>849</v>
      </c>
      <c r="CA250" s="2">
        <v>850</v>
      </c>
      <c r="CB250" s="2">
        <v>851</v>
      </c>
      <c r="CC250" s="2">
        <v>845</v>
      </c>
      <c r="CD250" s="2">
        <v>820</v>
      </c>
      <c r="CE250" s="2">
        <v>824</v>
      </c>
      <c r="CF250" s="2">
        <v>847</v>
      </c>
      <c r="CG250" s="2">
        <v>877</v>
      </c>
      <c r="CH250" s="2">
        <v>880</v>
      </c>
      <c r="CI250" s="2">
        <v>875</v>
      </c>
      <c r="CJ250" s="2">
        <v>860</v>
      </c>
      <c r="CK250" s="2">
        <v>854</v>
      </c>
      <c r="CL250" s="2">
        <v>876</v>
      </c>
      <c r="CM250" s="2">
        <v>864</v>
      </c>
      <c r="CN250" s="2">
        <v>830</v>
      </c>
      <c r="CO250" s="2">
        <v>857</v>
      </c>
      <c r="CP250" s="2">
        <v>881</v>
      </c>
      <c r="CQ250" s="2">
        <v>897</v>
      </c>
      <c r="CR250" s="2">
        <v>903</v>
      </c>
      <c r="CS250" s="2">
        <v>907</v>
      </c>
      <c r="CT250" s="2">
        <v>882</v>
      </c>
      <c r="CU250" s="2">
        <v>911</v>
      </c>
      <c r="CV250" s="2">
        <v>943</v>
      </c>
      <c r="CW250" s="2">
        <v>903</v>
      </c>
      <c r="CX250" s="2">
        <v>893</v>
      </c>
      <c r="CY250" s="2">
        <v>902</v>
      </c>
      <c r="CZ250" s="2">
        <v>917</v>
      </c>
      <c r="DA250" s="2">
        <v>930</v>
      </c>
      <c r="DB250" s="2">
        <v>928</v>
      </c>
      <c r="DC250" s="2">
        <v>900</v>
      </c>
      <c r="DD250" s="2">
        <v>964</v>
      </c>
      <c r="DE250" s="2">
        <v>960</v>
      </c>
      <c r="DF250" s="2">
        <v>936</v>
      </c>
      <c r="DG250" s="2">
        <v>946</v>
      </c>
      <c r="DH250" s="2">
        <v>923</v>
      </c>
      <c r="DI250" s="2">
        <v>943</v>
      </c>
      <c r="DJ250" s="2">
        <v>912</v>
      </c>
      <c r="DK250" s="2">
        <v>914</v>
      </c>
      <c r="DL250" s="2">
        <v>885</v>
      </c>
      <c r="DM250" s="2">
        <v>962</v>
      </c>
      <c r="DN250" s="2">
        <v>990</v>
      </c>
      <c r="DO250" s="2">
        <v>965</v>
      </c>
      <c r="DP250" s="2">
        <v>1062</v>
      </c>
      <c r="DQ250" s="2">
        <v>1260</v>
      </c>
      <c r="DR250" s="2">
        <v>1278</v>
      </c>
      <c r="DS250" s="2">
        <v>1329</v>
      </c>
      <c r="DT250" s="2">
        <v>1295</v>
      </c>
      <c r="DU250" s="2">
        <v>1322</v>
      </c>
      <c r="DV250" s="2">
        <v>1368</v>
      </c>
      <c r="DW250" s="2">
        <v>1367</v>
      </c>
      <c r="DX250" s="2">
        <v>1377</v>
      </c>
      <c r="DY250" s="2">
        <v>1443</v>
      </c>
      <c r="DZ250" s="2">
        <v>1507</v>
      </c>
      <c r="EA250" s="2">
        <v>1399</v>
      </c>
      <c r="EB250" s="2">
        <v>1410</v>
      </c>
      <c r="EC250" s="2">
        <v>1412</v>
      </c>
      <c r="ED250" s="2">
        <v>1440</v>
      </c>
      <c r="EE250" s="2">
        <v>1412</v>
      </c>
      <c r="EF250" s="2">
        <v>1399</v>
      </c>
      <c r="EG250" s="2">
        <v>1375</v>
      </c>
      <c r="EH250" s="2">
        <v>1367</v>
      </c>
      <c r="EI250" s="2">
        <v>1327</v>
      </c>
      <c r="EJ250" s="2">
        <v>1349</v>
      </c>
      <c r="EK250" s="2">
        <v>1375</v>
      </c>
      <c r="EL250" s="2">
        <v>1369</v>
      </c>
      <c r="EM250" s="2">
        <v>1390</v>
      </c>
      <c r="EN250" s="2">
        <v>1363</v>
      </c>
      <c r="EO250" s="2">
        <v>1365</v>
      </c>
      <c r="EP250" s="2">
        <v>1382</v>
      </c>
      <c r="EQ250" s="2">
        <v>1449</v>
      </c>
      <c r="ER250" s="2">
        <v>1462</v>
      </c>
      <c r="ES250" s="2">
        <v>1400</v>
      </c>
      <c r="ET250" s="2">
        <v>1369</v>
      </c>
      <c r="EU250" s="2">
        <v>1382</v>
      </c>
      <c r="EV250" s="2">
        <v>1347</v>
      </c>
      <c r="EW250" s="2">
        <v>1291</v>
      </c>
      <c r="EX250" s="2">
        <v>1261</v>
      </c>
      <c r="EY250" s="2">
        <v>1264</v>
      </c>
      <c r="EZ250" s="2">
        <v>1290</v>
      </c>
      <c r="FA250" s="2">
        <v>1365</v>
      </c>
      <c r="FB250" s="2">
        <v>1272</v>
      </c>
      <c r="FC250" s="2">
        <v>1320</v>
      </c>
      <c r="FD250" s="2">
        <v>1401</v>
      </c>
      <c r="FE250" s="2">
        <v>1420</v>
      </c>
      <c r="FF250" s="2">
        <v>1460</v>
      </c>
      <c r="FG250" s="2">
        <v>1470</v>
      </c>
      <c r="FH250" s="2">
        <v>1497</v>
      </c>
      <c r="FI250" s="2">
        <v>1570</v>
      </c>
      <c r="FJ250" s="2">
        <v>1376</v>
      </c>
      <c r="FK250" s="2">
        <v>1404</v>
      </c>
      <c r="FL250" s="2">
        <v>1500</v>
      </c>
      <c r="FM250" s="2">
        <v>1558</v>
      </c>
      <c r="FN250" s="2">
        <v>1618</v>
      </c>
      <c r="FO250" s="2">
        <v>1597</v>
      </c>
      <c r="FP250" s="2">
        <v>1526</v>
      </c>
      <c r="FQ250" s="2">
        <v>1750</v>
      </c>
      <c r="FR250" s="2">
        <v>1687</v>
      </c>
      <c r="FS250" s="2">
        <v>1672</v>
      </c>
      <c r="FT250" s="2">
        <v>1468</v>
      </c>
      <c r="FU250" s="2">
        <v>1380</v>
      </c>
      <c r="FV250" s="2">
        <v>1279</v>
      </c>
      <c r="FW250" s="2">
        <v>1202</v>
      </c>
      <c r="FX250" s="2">
        <v>1210</v>
      </c>
      <c r="FY250" s="2">
        <v>1293</v>
      </c>
      <c r="FZ250" s="2">
        <v>1191</v>
      </c>
      <c r="GA250" s="2">
        <v>1180</v>
      </c>
      <c r="GB250" s="2">
        <v>1129</v>
      </c>
      <c r="GC250" s="2">
        <v>1133</v>
      </c>
      <c r="GD250" s="2">
        <v>1093</v>
      </c>
      <c r="GE250" s="2">
        <v>1119</v>
      </c>
      <c r="GF250" s="2">
        <v>1077</v>
      </c>
      <c r="GG250" s="2">
        <v>1105</v>
      </c>
      <c r="GH250" s="2">
        <v>1055</v>
      </c>
      <c r="GI250" s="2">
        <v>1060</v>
      </c>
      <c r="GJ250" s="2">
        <v>1039</v>
      </c>
      <c r="GK250" s="2">
        <v>1068</v>
      </c>
      <c r="GL250" s="2">
        <v>1085</v>
      </c>
      <c r="GM250" s="2">
        <v>1067</v>
      </c>
      <c r="GN250" s="2">
        <v>1083</v>
      </c>
      <c r="GO250" s="2">
        <v>1004</v>
      </c>
      <c r="GP250" s="2">
        <v>1001</v>
      </c>
      <c r="GQ250" s="2">
        <v>962</v>
      </c>
      <c r="GR250" s="2">
        <v>949</v>
      </c>
      <c r="GS250" s="2">
        <v>1004</v>
      </c>
      <c r="GT250" s="2">
        <v>1011</v>
      </c>
      <c r="GU250" s="2">
        <v>1005</v>
      </c>
      <c r="GV250" s="2">
        <v>1042</v>
      </c>
      <c r="GW250" s="2">
        <v>1135</v>
      </c>
      <c r="GX250" s="2">
        <v>999</v>
      </c>
      <c r="GY250" s="2">
        <v>985</v>
      </c>
      <c r="GZ250" s="2">
        <v>1040</v>
      </c>
      <c r="HA250" s="2">
        <v>964</v>
      </c>
      <c r="HB250" s="2">
        <v>904</v>
      </c>
      <c r="HC250" s="2">
        <v>917</v>
      </c>
      <c r="HD250" s="2">
        <v>990</v>
      </c>
      <c r="HE250" s="2">
        <v>1005</v>
      </c>
      <c r="HF250" s="2">
        <v>894</v>
      </c>
      <c r="HG250" s="2">
        <v>896</v>
      </c>
      <c r="HH250" s="2">
        <v>904</v>
      </c>
      <c r="HI250" s="2">
        <v>903</v>
      </c>
      <c r="HJ250" s="2">
        <v>896</v>
      </c>
      <c r="HK250" s="2">
        <v>918</v>
      </c>
      <c r="HL250" s="2">
        <v>915</v>
      </c>
      <c r="HM250" s="2">
        <v>935</v>
      </c>
      <c r="HN250" s="2">
        <v>1000</v>
      </c>
      <c r="HO250" s="2">
        <v>1140</v>
      </c>
      <c r="HP250" s="2">
        <v>1087</v>
      </c>
      <c r="HQ250" s="2">
        <v>1182</v>
      </c>
      <c r="HR250" s="2">
        <v>1121</v>
      </c>
      <c r="HS250" s="2">
        <v>971</v>
      </c>
      <c r="HT250" s="2">
        <v>838</v>
      </c>
      <c r="HU250" s="2">
        <v>857</v>
      </c>
      <c r="HV250" s="2">
        <v>945</v>
      </c>
      <c r="HW250" s="2">
        <v>946</v>
      </c>
      <c r="HX250" s="2">
        <v>1013</v>
      </c>
      <c r="HY250" s="2">
        <v>1049</v>
      </c>
      <c r="HZ250" s="2">
        <v>1249</v>
      </c>
      <c r="IA250" s="2">
        <v>1015</v>
      </c>
      <c r="IB250" s="2">
        <v>877</v>
      </c>
      <c r="IC250" s="2">
        <v>826</v>
      </c>
      <c r="ID250" s="2">
        <v>788</v>
      </c>
      <c r="IE250" s="2">
        <v>806</v>
      </c>
      <c r="IF250" s="2">
        <v>809</v>
      </c>
      <c r="IG250" s="2">
        <v>799</v>
      </c>
      <c r="IH250" s="2">
        <v>800</v>
      </c>
      <c r="II250" s="2">
        <v>817</v>
      </c>
      <c r="IJ250" s="2">
        <v>814</v>
      </c>
      <c r="IK250" s="2">
        <v>833</v>
      </c>
      <c r="IL250" s="2">
        <v>839</v>
      </c>
      <c r="IM250" s="2">
        <v>859</v>
      </c>
      <c r="IN250" s="2">
        <v>1022</v>
      </c>
      <c r="IO250" s="2">
        <v>909</v>
      </c>
      <c r="IP250" s="2">
        <v>784</v>
      </c>
      <c r="IQ250" s="2">
        <v>1019</v>
      </c>
      <c r="IR250" s="2">
        <v>869</v>
      </c>
      <c r="IS250" s="2">
        <v>769</v>
      </c>
      <c r="IT250" s="2">
        <v>669</v>
      </c>
    </row>
    <row r="251" spans="1:254">
      <c r="A251" s="62" t="s">
        <v>464</v>
      </c>
      <c r="B251" s="1" t="inlineStr">
        <is>
          <t>ＴＥＲＲＡＤＲＯＮＥ</t>
        </is>
      </c>
      <c r="C251" s="1">
        <v>13290</v>
      </c>
      <c r="E251" s="2">
        <v>13950</v>
      </c>
      <c r="F251" s="2">
        <v>14300</v>
      </c>
      <c r="G251" s="2">
        <v>14390</v>
      </c>
      <c r="H251" s="2">
        <v>12000</v>
      </c>
      <c r="I251" s="2">
        <v>11040</v>
      </c>
      <c r="J251" s="2">
        <v>10540</v>
      </c>
      <c r="K251" s="2">
        <v>10750</v>
      </c>
      <c r="L251" s="2">
        <v>13170</v>
      </c>
      <c r="M251" s="2">
        <v>13400</v>
      </c>
      <c r="N251" s="2">
        <v>13740</v>
      </c>
      <c r="O251" s="2">
        <v>15420</v>
      </c>
      <c r="P251" s="2">
        <v>16560</v>
      </c>
      <c r="Q251" s="2">
        <v>16100</v>
      </c>
      <c r="R251" s="2">
        <v>13830</v>
      </c>
      <c r="S251" s="2">
        <v>14550</v>
      </c>
      <c r="T251" s="2">
        <v>13500</v>
      </c>
      <c r="U251" s="2">
        <v>11550</v>
      </c>
      <c r="V251" s="2">
        <v>12210</v>
      </c>
      <c r="W251" s="2">
        <v>10870</v>
      </c>
      <c r="X251" s="2">
        <v>9650</v>
      </c>
      <c r="Y251" s="2">
        <v>9150</v>
      </c>
      <c r="Z251" s="2">
        <v>10030</v>
      </c>
      <c r="AA251" s="2">
        <v>9890</v>
      </c>
      <c r="AB251" s="2">
        <v>8450</v>
      </c>
      <c r="AC251" s="2">
        <v>8200</v>
      </c>
      <c r="AD251" s="2">
        <v>7980</v>
      </c>
      <c r="AE251" s="2">
        <v>7890</v>
      </c>
      <c r="AF251" s="2">
        <v>7970</v>
      </c>
      <c r="AG251" s="2">
        <v>7990</v>
      </c>
      <c r="AH251" s="2">
        <v>8200</v>
      </c>
      <c r="AI251" s="2">
        <v>8300</v>
      </c>
      <c r="AJ251" s="2">
        <v>8820</v>
      </c>
      <c r="AK251" s="2">
        <v>9420</v>
      </c>
      <c r="AL251" s="2">
        <v>8450</v>
      </c>
      <c r="AM251" s="2">
        <v>8570</v>
      </c>
      <c r="AN251" s="2">
        <v>10120</v>
      </c>
      <c r="AO251" s="2">
        <v>8750</v>
      </c>
      <c r="AP251" s="2">
        <v>7950</v>
      </c>
      <c r="AQ251" s="2">
        <v>8820</v>
      </c>
      <c r="AR251" s="2">
        <v>8880</v>
      </c>
      <c r="AS251" s="2">
        <v>9710</v>
      </c>
      <c r="AT251" s="2">
        <v>9380</v>
      </c>
      <c r="AU251" s="2">
        <v>9150</v>
      </c>
      <c r="AV251" s="2">
        <v>8800</v>
      </c>
      <c r="AW251" s="2">
        <v>8600</v>
      </c>
      <c r="AX251" s="2">
        <v>8800</v>
      </c>
      <c r="AY251" s="2">
        <v>9110</v>
      </c>
      <c r="AZ251" s="2">
        <v>10540</v>
      </c>
      <c r="BA251" s="2">
        <v>10750</v>
      </c>
      <c r="BB251" s="2">
        <v>10600</v>
      </c>
      <c r="BC251" s="2">
        <v>9780</v>
      </c>
      <c r="BD251" s="2">
        <v>11800</v>
      </c>
      <c r="BE251" s="2">
        <v>11300</v>
      </c>
      <c r="BF251" s="2">
        <v>11480</v>
      </c>
      <c r="BG251" s="2">
        <v>11580</v>
      </c>
      <c r="BH251" s="2">
        <v>12560</v>
      </c>
      <c r="BI251" s="2">
        <v>14410</v>
      </c>
      <c r="BJ251" s="2">
        <v>12900</v>
      </c>
      <c r="BK251" s="2">
        <v>12930</v>
      </c>
      <c r="BL251" s="2">
        <v>13200</v>
      </c>
      <c r="BM251" s="2">
        <v>12270</v>
      </c>
      <c r="BN251" s="2">
        <v>19610</v>
      </c>
      <c r="BO251" s="2">
        <v>16400</v>
      </c>
      <c r="BP251" s="2">
        <v>14530</v>
      </c>
      <c r="BQ251" s="2">
        <v>13660</v>
      </c>
      <c r="BR251" s="2">
        <v>10770</v>
      </c>
      <c r="BS251" s="2">
        <v>9270</v>
      </c>
      <c r="BT251" s="2">
        <v>7920</v>
      </c>
      <c r="BU251" s="2">
        <v>8050</v>
      </c>
      <c r="BV251" s="2">
        <v>8480</v>
      </c>
      <c r="BW251" s="2">
        <v>8640</v>
      </c>
      <c r="BX251" s="2">
        <v>7220</v>
      </c>
      <c r="BY251" s="2">
        <v>6790</v>
      </c>
      <c r="BZ251" s="2">
        <v>6900</v>
      </c>
      <c r="CA251" s="2">
        <v>6950</v>
      </c>
      <c r="CB251" s="2">
        <v>7000</v>
      </c>
      <c r="CC251" s="2">
        <v>6020</v>
      </c>
      <c r="CD251" s="2">
        <v>6190</v>
      </c>
      <c r="CE251" s="2">
        <v>5660</v>
      </c>
      <c r="CF251" s="2">
        <v>4965</v>
      </c>
      <c r="CG251" s="2">
        <v>4625</v>
      </c>
      <c r="CH251" s="2">
        <v>4350</v>
      </c>
      <c r="CI251" s="2">
        <v>4690</v>
      </c>
      <c r="CJ251" s="2">
        <v>4930</v>
      </c>
      <c r="CK251" s="2">
        <v>5070</v>
      </c>
      <c r="CL251" s="2">
        <v>5200</v>
      </c>
      <c r="CM251" s="2">
        <v>4495</v>
      </c>
      <c r="CN251" s="2">
        <v>3830</v>
      </c>
      <c r="CO251" s="2">
        <v>4225</v>
      </c>
      <c r="CP251" s="2">
        <v>4290</v>
      </c>
      <c r="CQ251" s="2">
        <v>4340</v>
      </c>
      <c r="CR251" s="2">
        <v>4095</v>
      </c>
      <c r="CS251" s="2">
        <v>3395</v>
      </c>
      <c r="CT251" s="2">
        <v>2938</v>
      </c>
      <c r="CU251" s="2">
        <v>3335</v>
      </c>
      <c r="CV251" s="2">
        <v>3050</v>
      </c>
      <c r="CW251" s="2">
        <v>3125</v>
      </c>
      <c r="CX251" s="2">
        <v>2678</v>
      </c>
      <c r="CY251" s="2">
        <v>2812</v>
      </c>
      <c r="CZ251" s="2">
        <v>2676</v>
      </c>
      <c r="DA251" s="2">
        <v>2713</v>
      </c>
      <c r="DB251" s="2">
        <v>2624</v>
      </c>
      <c r="DC251" s="2">
        <v>2467</v>
      </c>
      <c r="DD251" s="2">
        <v>2580</v>
      </c>
      <c r="DE251" s="2">
        <v>2489</v>
      </c>
      <c r="DF251" s="2">
        <v>2502</v>
      </c>
      <c r="DG251" s="2">
        <v>2741</v>
      </c>
      <c r="DH251" s="2">
        <v>2774</v>
      </c>
      <c r="DI251" s="2">
        <v>2561</v>
      </c>
      <c r="DJ251" s="2">
        <v>2408</v>
      </c>
      <c r="DK251" s="2">
        <v>2346</v>
      </c>
      <c r="DL251" s="2">
        <v>2439</v>
      </c>
      <c r="DM251" s="2">
        <v>2502</v>
      </c>
      <c r="DN251" s="2">
        <v>2582</v>
      </c>
      <c r="DO251" s="2">
        <v>2631</v>
      </c>
      <c r="DP251" s="2">
        <v>2710</v>
      </c>
      <c r="DQ251" s="2">
        <v>2757</v>
      </c>
      <c r="DR251" s="2">
        <v>2758</v>
      </c>
      <c r="DS251" s="2">
        <v>2796</v>
      </c>
      <c r="DT251" s="2">
        <v>2925</v>
      </c>
      <c r="DU251" s="2">
        <v>2810</v>
      </c>
      <c r="DV251" s="2">
        <v>2777</v>
      </c>
      <c r="DW251" s="2">
        <v>2720</v>
      </c>
      <c r="DX251" s="2">
        <v>2685</v>
      </c>
      <c r="DY251" s="2">
        <v>2723</v>
      </c>
      <c r="DZ251" s="2">
        <v>2752</v>
      </c>
      <c r="EA251" s="2">
        <v>2721</v>
      </c>
      <c r="EB251" s="2">
        <v>2773</v>
      </c>
      <c r="EC251" s="2">
        <v>2780</v>
      </c>
      <c r="ED251" s="2">
        <v>2810</v>
      </c>
      <c r="EE251" s="2">
        <v>2742</v>
      </c>
      <c r="EF251" s="2">
        <v>2730</v>
      </c>
      <c r="EG251" s="2">
        <v>2766</v>
      </c>
      <c r="EH251" s="2">
        <v>2601</v>
      </c>
      <c r="EI251" s="2">
        <v>2741</v>
      </c>
      <c r="EJ251" s="2">
        <v>2742</v>
      </c>
      <c r="EK251" s="2">
        <v>2830</v>
      </c>
      <c r="EL251" s="2">
        <v>2999</v>
      </c>
      <c r="EM251" s="2">
        <v>3000</v>
      </c>
      <c r="EN251" s="2">
        <v>3060</v>
      </c>
      <c r="EO251" s="2">
        <v>3190</v>
      </c>
      <c r="EP251" s="2">
        <v>3140</v>
      </c>
      <c r="EQ251" s="2">
        <v>2637</v>
      </c>
      <c r="ER251" s="2">
        <v>2235</v>
      </c>
      <c r="ES251" s="2">
        <v>2137</v>
      </c>
      <c r="ET251" s="2">
        <v>2192</v>
      </c>
      <c r="EU251" s="2">
        <v>2243</v>
      </c>
      <c r="EV251" s="2">
        <v>2222</v>
      </c>
      <c r="EW251" s="2">
        <v>2238</v>
      </c>
      <c r="EX251" s="2">
        <v>2273</v>
      </c>
      <c r="EY251" s="2">
        <v>2214</v>
      </c>
      <c r="EZ251" s="2">
        <v>2160</v>
      </c>
      <c r="FA251" s="2">
        <v>2210</v>
      </c>
      <c r="FB251" s="2">
        <v>2130</v>
      </c>
      <c r="FC251" s="2">
        <v>2117</v>
      </c>
      <c r="FD251" s="2">
        <v>2172</v>
      </c>
      <c r="FE251" s="2">
        <v>2320</v>
      </c>
      <c r="FF251" s="2">
        <v>2339</v>
      </c>
      <c r="FG251" s="2">
        <v>2470</v>
      </c>
      <c r="FH251" s="2">
        <v>2600</v>
      </c>
      <c r="FI251" s="2">
        <v>2811</v>
      </c>
      <c r="FJ251" s="2">
        <v>2836</v>
      </c>
      <c r="FK251" s="2">
        <v>2920</v>
      </c>
      <c r="FL251" s="2">
        <v>2940</v>
      </c>
      <c r="FM251" s="2">
        <v>2935</v>
      </c>
      <c r="FN251" s="2">
        <v>3005</v>
      </c>
      <c r="FO251" s="2">
        <v>3100</v>
      </c>
      <c r="FP251" s="2">
        <v>3100</v>
      </c>
      <c r="FQ251" s="2">
        <v>3045</v>
      </c>
      <c r="FR251" s="2">
        <v>3025</v>
      </c>
      <c r="FS251" s="2">
        <v>3125</v>
      </c>
      <c r="FT251" s="2">
        <v>3120</v>
      </c>
      <c r="FU251" s="2">
        <v>3075</v>
      </c>
      <c r="FV251" s="2">
        <v>3000</v>
      </c>
      <c r="FW251" s="2">
        <v>3095</v>
      </c>
      <c r="FX251" s="2">
        <v>3130</v>
      </c>
      <c r="FY251" s="2">
        <v>3245</v>
      </c>
      <c r="FZ251" s="2">
        <v>3250</v>
      </c>
      <c r="GA251" s="2">
        <v>3235</v>
      </c>
      <c r="GB251" s="2">
        <v>3210</v>
      </c>
      <c r="GC251" s="2">
        <v>3340</v>
      </c>
      <c r="GD251" s="2">
        <v>3205</v>
      </c>
      <c r="GE251" s="2">
        <v>3200</v>
      </c>
      <c r="GF251" s="2">
        <v>3195</v>
      </c>
      <c r="GG251" s="2">
        <v>3260</v>
      </c>
      <c r="GH251" s="2">
        <v>3160</v>
      </c>
      <c r="GI251" s="2">
        <v>3160</v>
      </c>
      <c r="GJ251" s="2">
        <v>3270</v>
      </c>
      <c r="GK251" s="2">
        <v>3390</v>
      </c>
      <c r="GL251" s="2">
        <v>3545</v>
      </c>
      <c r="GM251" s="2">
        <v>3485</v>
      </c>
      <c r="GN251" s="2">
        <v>3520</v>
      </c>
      <c r="GO251" s="2">
        <v>3600</v>
      </c>
      <c r="GP251" s="2">
        <v>3590</v>
      </c>
      <c r="GQ251" s="2">
        <v>3465</v>
      </c>
      <c r="GR251" s="2">
        <v>3155</v>
      </c>
      <c r="GS251" s="2">
        <v>3365</v>
      </c>
      <c r="GT251" s="2">
        <v>3295</v>
      </c>
      <c r="GU251" s="2">
        <v>3240</v>
      </c>
      <c r="GV251" s="2">
        <v>3545</v>
      </c>
      <c r="GW251" s="2">
        <v>3855</v>
      </c>
      <c r="GX251" s="2">
        <v>4055</v>
      </c>
      <c r="GY251" s="2">
        <v>3685</v>
      </c>
      <c r="GZ251" s="2">
        <v>3290</v>
      </c>
      <c r="HA251" s="2">
        <v>3135</v>
      </c>
      <c r="HB251" s="2">
        <v>3125</v>
      </c>
      <c r="HC251" s="2">
        <v>3380</v>
      </c>
      <c r="HD251" s="2">
        <v>3500</v>
      </c>
      <c r="HE251" s="2">
        <v>3625</v>
      </c>
      <c r="HF251" s="2">
        <v>3685</v>
      </c>
      <c r="HG251" s="2">
        <v>3780</v>
      </c>
      <c r="HH251" s="2">
        <v>3895</v>
      </c>
      <c r="HI251" s="2">
        <v>4000</v>
      </c>
      <c r="HJ251" s="2">
        <v>3910</v>
      </c>
      <c r="HK251" s="2">
        <v>3890</v>
      </c>
      <c r="HL251" s="2">
        <v>4095</v>
      </c>
      <c r="HM251" s="2">
        <v>4270</v>
      </c>
      <c r="HN251" s="2">
        <v>4200</v>
      </c>
      <c r="HO251" s="2">
        <v>4245</v>
      </c>
      <c r="HP251" s="2">
        <v>4265</v>
      </c>
      <c r="HQ251" s="2">
        <v>4410</v>
      </c>
      <c r="HR251" s="2">
        <v>4555</v>
      </c>
      <c r="HS251" s="2">
        <v>4515</v>
      </c>
      <c r="HT251" s="2">
        <v>4340</v>
      </c>
      <c r="HU251" s="2">
        <v>4565</v>
      </c>
      <c r="HV251" s="2">
        <v>4585</v>
      </c>
      <c r="HW251" s="2">
        <v>4465</v>
      </c>
      <c r="HX251" s="2">
        <v>4645</v>
      </c>
      <c r="HY251" s="2">
        <v>4535</v>
      </c>
      <c r="HZ251" s="2">
        <v>4540</v>
      </c>
      <c r="IA251" s="2">
        <v>4485</v>
      </c>
      <c r="IB251" s="2">
        <v>4375</v>
      </c>
      <c r="IC251" s="2">
        <v>4365</v>
      </c>
      <c r="ID251" s="2">
        <v>4405</v>
      </c>
      <c r="IE251" s="2">
        <v>4590</v>
      </c>
      <c r="IF251" s="2">
        <v>4735</v>
      </c>
      <c r="IG251" s="2">
        <v>4770</v>
      </c>
      <c r="IH251" s="2">
        <v>4735</v>
      </c>
      <c r="II251" s="2">
        <v>4660</v>
      </c>
      <c r="IJ251" s="2">
        <v>4585</v>
      </c>
      <c r="IK251" s="2">
        <v>4520</v>
      </c>
      <c r="IL251" s="2">
        <v>4595</v>
      </c>
      <c r="IM251" s="2">
        <v>4590</v>
      </c>
      <c r="IN251" s="2">
        <v>4605</v>
      </c>
      <c r="IO251" s="2">
        <v>4535</v>
      </c>
      <c r="IP251" s="2">
        <v>4460</v>
      </c>
      <c r="IQ251" s="2">
        <v>4475</v>
      </c>
      <c r="IR251" s="2">
        <v>4555</v>
      </c>
      <c r="IS251" s="2">
        <v>4690</v>
      </c>
      <c r="IT251" s="2">
        <v>4790</v>
      </c>
    </row>
    <row r="252" spans="1:254">
      <c r="A252" s="62" t="s">
        <v>465</v>
      </c>
      <c r="B252" s="1" t="inlineStr">
        <is>
          <t>ＭＩＣ</t>
        </is>
      </c>
      <c r="C252" s="1">
        <v>3350</v>
      </c>
      <c r="E252" s="2">
        <v>3100</v>
      </c>
      <c r="F252" s="2">
        <v>3035</v>
      </c>
      <c r="G252" s="2">
        <v>3010</v>
      </c>
      <c r="H252" s="2">
        <v>3000</v>
      </c>
      <c r="I252" s="2">
        <v>3040</v>
      </c>
      <c r="J252" s="2">
        <v>3020</v>
      </c>
      <c r="K252" s="2">
        <v>3010</v>
      </c>
      <c r="L252" s="2">
        <v>2979</v>
      </c>
      <c r="M252" s="2">
        <v>2974</v>
      </c>
      <c r="N252" s="2">
        <v>2926</v>
      </c>
      <c r="O252" s="2">
        <v>3005</v>
      </c>
      <c r="P252" s="2">
        <v>2951</v>
      </c>
      <c r="Q252" s="2">
        <v>2938</v>
      </c>
      <c r="R252" s="2">
        <v>2909</v>
      </c>
      <c r="S252" s="2">
        <v>2898</v>
      </c>
      <c r="T252" s="2">
        <v>2896</v>
      </c>
      <c r="U252" s="2">
        <v>2895</v>
      </c>
      <c r="V252" s="2">
        <v>2906</v>
      </c>
      <c r="W252" s="2">
        <v>2925</v>
      </c>
      <c r="X252" s="2">
        <v>2906</v>
      </c>
      <c r="Y252" s="2">
        <v>2916</v>
      </c>
      <c r="Z252" s="2">
        <v>2932</v>
      </c>
      <c r="AA252" s="2">
        <v>2944</v>
      </c>
      <c r="AB252" s="2">
        <v>2967</v>
      </c>
      <c r="AC252" s="2">
        <v>3015</v>
      </c>
      <c r="AD252" s="2">
        <v>2990</v>
      </c>
      <c r="AE252" s="2">
        <v>2945</v>
      </c>
      <c r="AF252" s="2">
        <v>2930</v>
      </c>
      <c r="AG252" s="2">
        <v>2846</v>
      </c>
      <c r="AH252" s="2">
        <v>2808</v>
      </c>
      <c r="AI252" s="2">
        <v>2806</v>
      </c>
      <c r="AJ252" s="2">
        <v>2809</v>
      </c>
      <c r="AK252" s="2">
        <v>2833</v>
      </c>
      <c r="AL252" s="2">
        <v>2812</v>
      </c>
      <c r="AM252" s="2">
        <v>2847</v>
      </c>
      <c r="AN252" s="2">
        <v>2874</v>
      </c>
      <c r="AO252" s="2">
        <v>2835</v>
      </c>
      <c r="AP252" s="2">
        <v>2918</v>
      </c>
      <c r="AQ252" s="2">
        <v>2867</v>
      </c>
      <c r="AR252" s="2">
        <v>2797</v>
      </c>
      <c r="AS252" s="2">
        <v>2821</v>
      </c>
      <c r="AT252" s="2">
        <v>2850</v>
      </c>
      <c r="AU252" s="2">
        <v>2799</v>
      </c>
      <c r="AV252" s="2">
        <v>2845</v>
      </c>
      <c r="AW252" s="2">
        <v>2845</v>
      </c>
      <c r="AX252" s="2">
        <v>2842</v>
      </c>
      <c r="AY252" s="2">
        <v>2848</v>
      </c>
      <c r="AZ252" s="2">
        <v>2872</v>
      </c>
      <c r="BA252" s="2">
        <v>2899</v>
      </c>
      <c r="BB252" s="2">
        <v>2887</v>
      </c>
      <c r="BC252" s="2">
        <v>2871</v>
      </c>
      <c r="BD252" s="2">
        <v>2899</v>
      </c>
      <c r="BE252" s="2">
        <v>2918</v>
      </c>
      <c r="BF252" s="2">
        <v>2940</v>
      </c>
      <c r="BG252" s="2">
        <v>2938</v>
      </c>
      <c r="BH252" s="2">
        <v>2934</v>
      </c>
      <c r="BI252" s="2">
        <v>2926</v>
      </c>
      <c r="BJ252" s="2">
        <v>2930</v>
      </c>
      <c r="BK252" s="2">
        <v>3040</v>
      </c>
      <c r="BL252" s="2">
        <v>2800</v>
      </c>
      <c r="BM252" s="2">
        <v>2821</v>
      </c>
      <c r="BN252" s="2">
        <v>2815</v>
      </c>
      <c r="BO252" s="2">
        <v>2818</v>
      </c>
      <c r="BP252" s="2">
        <v>2792</v>
      </c>
      <c r="BQ252" s="2">
        <v>2811</v>
      </c>
      <c r="BR252" s="2">
        <v>2795</v>
      </c>
      <c r="BS252" s="2">
        <v>2885</v>
      </c>
      <c r="BT252" s="2">
        <v>2849</v>
      </c>
      <c r="BU252" s="2">
        <v>2851</v>
      </c>
      <c r="BV252" s="2">
        <v>2953</v>
      </c>
      <c r="BW252" s="2">
        <v>3070</v>
      </c>
      <c r="BX252" s="2">
        <v>3110</v>
      </c>
      <c r="BY252" s="2">
        <v>3085</v>
      </c>
      <c r="BZ252" s="2">
        <v>3045</v>
      </c>
      <c r="CA252" s="2">
        <v>3045</v>
      </c>
      <c r="CB252" s="2">
        <v>3055</v>
      </c>
      <c r="CC252" s="2">
        <v>2953</v>
      </c>
      <c r="CD252" s="2">
        <v>2955</v>
      </c>
      <c r="CE252" s="2">
        <v>2910</v>
      </c>
      <c r="CF252" s="2">
        <v>2980</v>
      </c>
      <c r="CG252" s="2">
        <v>2859</v>
      </c>
      <c r="CH252" s="2">
        <v>2839</v>
      </c>
      <c r="CI252" s="2">
        <v>2838</v>
      </c>
      <c r="CJ252" s="2">
        <v>2858</v>
      </c>
      <c r="CK252" s="2">
        <v>2869</v>
      </c>
      <c r="CL252" s="2">
        <v>2899</v>
      </c>
      <c r="CM252" s="2">
        <v>2879</v>
      </c>
      <c r="CN252" s="2">
        <v>2785</v>
      </c>
      <c r="CO252" s="2">
        <v>2794</v>
      </c>
      <c r="CP252" s="2">
        <v>2848</v>
      </c>
      <c r="CQ252" s="2">
        <v>2828</v>
      </c>
      <c r="CR252" s="2">
        <v>2818</v>
      </c>
      <c r="CS252" s="2">
        <v>2740</v>
      </c>
      <c r="CT252" s="2">
        <v>2751</v>
      </c>
      <c r="CU252" s="2">
        <v>2847</v>
      </c>
      <c r="CV252" s="2">
        <v>2834</v>
      </c>
      <c r="CW252" s="2">
        <v>2803</v>
      </c>
      <c r="CX252" s="2">
        <v>2804</v>
      </c>
      <c r="CY252" s="2">
        <v>2836</v>
      </c>
      <c r="CZ252" s="2">
        <v>2838</v>
      </c>
      <c r="DA252" s="2">
        <v>2887</v>
      </c>
      <c r="DB252" s="2">
        <v>2847</v>
      </c>
      <c r="DC252" s="2">
        <v>2849</v>
      </c>
      <c r="DD252" s="2">
        <v>2902</v>
      </c>
      <c r="DE252" s="2">
        <v>2774</v>
      </c>
      <c r="DF252" s="2">
        <v>2600</v>
      </c>
      <c r="DG252" s="2">
        <v>2699</v>
      </c>
      <c r="DH252" s="2">
        <v>2777</v>
      </c>
      <c r="DI252" s="2">
        <v>2784</v>
      </c>
      <c r="DJ252" s="2">
        <v>2735</v>
      </c>
      <c r="DK252" s="2">
        <v>2689</v>
      </c>
      <c r="DL252" s="2">
        <v>2775</v>
      </c>
      <c r="DM252" s="2">
        <v>2820</v>
      </c>
      <c r="DN252" s="2">
        <v>2846</v>
      </c>
      <c r="DO252" s="2">
        <v>2800</v>
      </c>
      <c r="DP252" s="2">
        <v>2921</v>
      </c>
      <c r="DQ252" s="2">
        <v>2975</v>
      </c>
      <c r="DR252" s="2">
        <v>3295</v>
      </c>
      <c r="DS252" s="2">
        <v>3350</v>
      </c>
      <c r="DT252" s="2">
        <v>3330</v>
      </c>
      <c r="DU252" s="2">
        <v>3180</v>
      </c>
      <c r="DV252" s="2">
        <v>3110</v>
      </c>
      <c r="DW252" s="2">
        <v>3120</v>
      </c>
      <c r="DX252" s="2">
        <v>3155</v>
      </c>
      <c r="DY252" s="2">
        <v>3170</v>
      </c>
      <c r="DZ252" s="2">
        <v>3190</v>
      </c>
      <c r="EA252" s="2">
        <v>3285</v>
      </c>
      <c r="EB252" s="2">
        <v>3225</v>
      </c>
      <c r="EC252" s="2">
        <v>3125</v>
      </c>
      <c r="ED252" s="2">
        <v>3135</v>
      </c>
      <c r="EE252" s="2">
        <v>3150</v>
      </c>
      <c r="EF252" s="2">
        <v>3200</v>
      </c>
      <c r="EG252" s="2">
        <v>3160</v>
      </c>
      <c r="EH252" s="2">
        <v>3160</v>
      </c>
      <c r="EI252" s="2">
        <v>3140</v>
      </c>
      <c r="EJ252" s="2">
        <v>3110</v>
      </c>
      <c r="EK252" s="2">
        <v>3190</v>
      </c>
      <c r="EL252" s="2">
        <v>3165</v>
      </c>
      <c r="EM252" s="2">
        <v>3195</v>
      </c>
      <c r="EN252" s="2">
        <v>3175</v>
      </c>
      <c r="EO252" s="2">
        <v>3130</v>
      </c>
      <c r="EP252" s="2">
        <v>3085</v>
      </c>
      <c r="EQ252" s="2">
        <v>3110</v>
      </c>
      <c r="ER252" s="2">
        <v>3150</v>
      </c>
      <c r="ES252" s="2">
        <v>3110</v>
      </c>
      <c r="ET252" s="2">
        <v>3230</v>
      </c>
      <c r="EU252" s="2">
        <v>3140</v>
      </c>
      <c r="EV252" s="2">
        <v>3085</v>
      </c>
      <c r="EW252" s="2">
        <v>3035</v>
      </c>
      <c r="EX252" s="2">
        <v>2979</v>
      </c>
      <c r="EY252" s="2">
        <v>3005</v>
      </c>
      <c r="EZ252" s="2">
        <v>3000</v>
      </c>
      <c r="FA252" s="2">
        <v>2991</v>
      </c>
      <c r="FB252" s="2">
        <v>2980</v>
      </c>
      <c r="FC252" s="2">
        <v>2999</v>
      </c>
      <c r="FD252" s="2">
        <v>2957</v>
      </c>
      <c r="FE252" s="2">
        <v>2960</v>
      </c>
      <c r="FF252" s="2">
        <v>2997</v>
      </c>
      <c r="FG252" s="2">
        <v>3015</v>
      </c>
      <c r="FH252" s="2">
        <v>3015</v>
      </c>
      <c r="FI252" s="2">
        <v>3025</v>
      </c>
      <c r="FJ252" s="2">
        <v>2999</v>
      </c>
      <c r="FK252" s="2">
        <v>3030</v>
      </c>
      <c r="FL252" s="2">
        <v>3030</v>
      </c>
      <c r="FM252" s="2">
        <v>3015</v>
      </c>
      <c r="FN252" s="2">
        <v>3085</v>
      </c>
      <c r="FO252" s="2">
        <v>3115</v>
      </c>
      <c r="FP252" s="2">
        <v>3160</v>
      </c>
      <c r="FQ252" s="2">
        <v>3145</v>
      </c>
      <c r="FR252" s="2">
        <v>3120</v>
      </c>
      <c r="FS252" s="2">
        <v>3100</v>
      </c>
      <c r="FT252" s="2">
        <v>3105</v>
      </c>
      <c r="FU252" s="2">
        <v>3145</v>
      </c>
      <c r="FV252" s="2">
        <v>3075</v>
      </c>
      <c r="FW252" s="2">
        <v>3180</v>
      </c>
      <c r="FX252" s="2">
        <v>3110</v>
      </c>
      <c r="FY252" s="2">
        <v>3215</v>
      </c>
      <c r="FZ252" s="2">
        <v>2730</v>
      </c>
      <c r="GA252" s="2">
        <v>2687</v>
      </c>
      <c r="GB252" s="2">
        <v>2650</v>
      </c>
      <c r="GC252" s="2">
        <v>2545</v>
      </c>
      <c r="GD252" s="2">
        <v>2546</v>
      </c>
      <c r="GE252" s="2">
        <v>2548</v>
      </c>
      <c r="GF252" s="2">
        <v>2491</v>
      </c>
      <c r="GG252" s="2">
        <v>2559</v>
      </c>
      <c r="GH252" s="2">
        <v>2559</v>
      </c>
      <c r="GI252" s="2">
        <v>2575</v>
      </c>
      <c r="GJ252" s="2">
        <v>2614</v>
      </c>
      <c r="GK252" s="2">
        <v>2695</v>
      </c>
      <c r="GL252" s="2">
        <v>2687</v>
      </c>
      <c r="GM252" s="2">
        <v>2759</v>
      </c>
      <c r="GN252" s="2">
        <v>2623</v>
      </c>
      <c r="GO252" s="2">
        <v>2648</v>
      </c>
      <c r="GP252" s="2">
        <v>2598</v>
      </c>
      <c r="GQ252" s="2">
        <v>2616</v>
      </c>
      <c r="GR252" s="2">
        <v>2635</v>
      </c>
      <c r="GS252" s="2">
        <v>2537</v>
      </c>
      <c r="GT252" s="2">
        <v>2565</v>
      </c>
      <c r="GU252" s="2">
        <v>2650</v>
      </c>
      <c r="GV252" s="2">
        <v>2610</v>
      </c>
      <c r="GW252" s="2">
        <v>2691</v>
      </c>
      <c r="GX252" s="2">
        <v>2718</v>
      </c>
      <c r="GY252" s="2">
        <v>2732</v>
      </c>
      <c r="GZ252" s="2">
        <v>2730</v>
      </c>
      <c r="HA252" s="2">
        <v>2775</v>
      </c>
      <c r="HB252" s="2">
        <v>2715</v>
      </c>
      <c r="HC252" s="2">
        <v>2800</v>
      </c>
      <c r="HD252" s="2">
        <v>2839</v>
      </c>
      <c r="HE252" s="2">
        <v>2800</v>
      </c>
      <c r="HF252" s="2">
        <v>2828</v>
      </c>
      <c r="HG252" s="2">
        <v>2755</v>
      </c>
      <c r="HH252" s="2">
        <v>2797</v>
      </c>
      <c r="HI252" s="2">
        <v>2882</v>
      </c>
      <c r="HJ252" s="2">
        <v>2740</v>
      </c>
      <c r="HK252" s="2">
        <v>2794</v>
      </c>
      <c r="HL252" s="2">
        <v>2747</v>
      </c>
      <c r="HM252" s="2">
        <v>2739</v>
      </c>
      <c r="HN252" s="2">
        <v>2789</v>
      </c>
      <c r="HO252" s="2">
        <v>2801</v>
      </c>
      <c r="HP252" s="2">
        <v>2779</v>
      </c>
      <c r="HQ252" s="2">
        <v>2765</v>
      </c>
      <c r="HR252" s="2">
        <v>2748</v>
      </c>
      <c r="HS252" s="2">
        <v>2799</v>
      </c>
      <c r="HT252" s="2">
        <v>2797</v>
      </c>
      <c r="HU252" s="2">
        <v>2798</v>
      </c>
      <c r="HV252" s="2">
        <v>2864</v>
      </c>
      <c r="HW252" s="2">
        <v>2948</v>
      </c>
      <c r="HX252" s="2">
        <v>2879</v>
      </c>
      <c r="HY252" s="2">
        <v>2919</v>
      </c>
      <c r="HZ252" s="2">
        <v>2798</v>
      </c>
      <c r="IA252" s="2">
        <v>2628</v>
      </c>
      <c r="IB252" s="2">
        <v>2626</v>
      </c>
      <c r="IC252" s="2">
        <v>2635</v>
      </c>
      <c r="ID252" s="2">
        <v>2629</v>
      </c>
      <c r="IE252" s="2">
        <v>2687</v>
      </c>
      <c r="IF252" s="2">
        <v>2721</v>
      </c>
      <c r="IG252" s="2">
        <v>2745</v>
      </c>
      <c r="IH252" s="2">
        <v>2714</v>
      </c>
      <c r="II252" s="2">
        <v>2709</v>
      </c>
      <c r="IJ252" s="2">
        <v>2736</v>
      </c>
      <c r="IK252" s="2">
        <v>2792</v>
      </c>
      <c r="IL252" s="2">
        <v>2784</v>
      </c>
      <c r="IM252" s="2">
        <v>2320</v>
      </c>
      <c r="IN252" s="2">
        <v>2258</v>
      </c>
      <c r="IO252" s="2">
        <v>2250</v>
      </c>
      <c r="IP252" s="2">
        <v>2238</v>
      </c>
      <c r="IQ252" s="2">
        <v>2256</v>
      </c>
      <c r="IR252" s="2">
        <v>2269</v>
      </c>
      <c r="IS252" s="2">
        <v>2270</v>
      </c>
      <c r="IT252" s="2">
        <v>2268</v>
      </c>
    </row>
    <row r="253" spans="1:254">
      <c r="A253" s="62" t="s">
        <v>466</v>
      </c>
      <c r="B253" s="1" t="inlineStr">
        <is>
          <t>サイボウズ</t>
        </is>
      </c>
      <c r="C253" s="1">
        <v>2777</v>
      </c>
      <c r="E253" s="2">
        <v>2745</v>
      </c>
      <c r="F253" s="2">
        <v>2735</v>
      </c>
      <c r="G253" s="2">
        <v>2745</v>
      </c>
      <c r="H253" s="2">
        <v>2722</v>
      </c>
      <c r="I253" s="2">
        <v>2725</v>
      </c>
      <c r="J253" s="2">
        <v>2922</v>
      </c>
      <c r="K253" s="2">
        <v>2858</v>
      </c>
      <c r="L253" s="2">
        <v>2690</v>
      </c>
      <c r="M253" s="2">
        <v>2626</v>
      </c>
      <c r="N253" s="2">
        <v>2500</v>
      </c>
      <c r="O253" s="2">
        <v>2503</v>
      </c>
      <c r="P253" s="2">
        <v>2569</v>
      </c>
      <c r="Q253" s="2">
        <v>2642</v>
      </c>
      <c r="R253" s="2">
        <v>2645</v>
      </c>
      <c r="S253" s="2">
        <v>2644</v>
      </c>
      <c r="T253" s="2">
        <v>2578</v>
      </c>
      <c r="U253" s="2">
        <v>2646</v>
      </c>
      <c r="V253" s="2">
        <v>2626</v>
      </c>
      <c r="W253" s="2">
        <v>2654</v>
      </c>
      <c r="X253" s="2">
        <v>2636</v>
      </c>
      <c r="Y253" s="2">
        <v>2645</v>
      </c>
      <c r="Z253" s="2">
        <v>2639</v>
      </c>
      <c r="AA253" s="2">
        <v>2580</v>
      </c>
      <c r="AB253" s="2">
        <v>2568</v>
      </c>
      <c r="AC253" s="2">
        <v>2490</v>
      </c>
      <c r="AD253" s="2">
        <v>2310</v>
      </c>
      <c r="AE253" s="2">
        <v>2348</v>
      </c>
      <c r="AF253" s="2">
        <v>2356</v>
      </c>
      <c r="AG253" s="2">
        <v>2145</v>
      </c>
      <c r="AH253" s="2">
        <v>2229</v>
      </c>
      <c r="AI253" s="2">
        <v>2262</v>
      </c>
      <c r="AJ253" s="2">
        <v>2286</v>
      </c>
      <c r="AK253" s="2">
        <v>2350</v>
      </c>
      <c r="AL253" s="2">
        <v>2390</v>
      </c>
      <c r="AM253" s="2">
        <v>2386</v>
      </c>
      <c r="AN253" s="2">
        <v>2340</v>
      </c>
      <c r="AO253" s="2">
        <v>2353</v>
      </c>
      <c r="AP253" s="2">
        <v>2359</v>
      </c>
      <c r="AQ253" s="2">
        <v>2317</v>
      </c>
      <c r="AR253" s="2">
        <v>2400</v>
      </c>
      <c r="AS253" s="2">
        <v>2372</v>
      </c>
      <c r="AT253" s="2">
        <v>2398</v>
      </c>
      <c r="AU253" s="2">
        <v>2470</v>
      </c>
      <c r="AV253" s="2">
        <v>2477</v>
      </c>
      <c r="AW253" s="2">
        <v>2439</v>
      </c>
      <c r="AX253" s="2">
        <v>2570</v>
      </c>
      <c r="AY253" s="2">
        <v>2670</v>
      </c>
      <c r="AZ253" s="2">
        <v>2692</v>
      </c>
      <c r="BA253" s="2">
        <v>2642</v>
      </c>
      <c r="BB253" s="2">
        <v>2606</v>
      </c>
      <c r="BC253" s="2">
        <v>2586</v>
      </c>
      <c r="BD253" s="2">
        <v>2609</v>
      </c>
      <c r="BE253" s="2">
        <v>2601</v>
      </c>
      <c r="BF253" s="2">
        <v>2525</v>
      </c>
      <c r="BG253" s="2">
        <v>2563</v>
      </c>
      <c r="BH253" s="2">
        <v>2502</v>
      </c>
      <c r="BI253" s="2">
        <v>2458</v>
      </c>
      <c r="BJ253" s="2">
        <v>2434</v>
      </c>
      <c r="BK253" s="2">
        <v>2396</v>
      </c>
      <c r="BL253" s="2">
        <v>2163</v>
      </c>
      <c r="BM253" s="2">
        <v>2197</v>
      </c>
      <c r="BN253" s="2">
        <v>2166</v>
      </c>
      <c r="BO253" s="2">
        <v>2190</v>
      </c>
      <c r="BP253" s="2">
        <v>2199</v>
      </c>
      <c r="BQ253" s="2">
        <v>2121</v>
      </c>
      <c r="BR253" s="2">
        <v>2120</v>
      </c>
      <c r="BS253" s="2">
        <v>2106</v>
      </c>
      <c r="BT253" s="2">
        <v>2130</v>
      </c>
      <c r="BU253" s="2">
        <v>2138</v>
      </c>
      <c r="BV253" s="2">
        <v>2133</v>
      </c>
      <c r="BW253" s="2">
        <v>2144</v>
      </c>
      <c r="BX253" s="2">
        <v>2175</v>
      </c>
      <c r="BY253" s="2">
        <v>2210</v>
      </c>
      <c r="BZ253" s="2">
        <v>2268</v>
      </c>
      <c r="CA253" s="2">
        <v>2337</v>
      </c>
      <c r="CB253" s="2">
        <v>2274</v>
      </c>
      <c r="CC253" s="2">
        <v>2122</v>
      </c>
      <c r="CD253" s="2">
        <v>2072</v>
      </c>
      <c r="CE253" s="2">
        <v>1989</v>
      </c>
      <c r="CF253" s="2">
        <v>2018</v>
      </c>
      <c r="CG253" s="2">
        <v>2083</v>
      </c>
      <c r="CH253" s="2">
        <v>2121</v>
      </c>
      <c r="CI253" s="2">
        <v>2118</v>
      </c>
      <c r="CJ253" s="2">
        <v>2067</v>
      </c>
      <c r="CK253" s="2">
        <v>2087</v>
      </c>
      <c r="CL253" s="2">
        <v>2090</v>
      </c>
      <c r="CM253" s="2">
        <v>2100</v>
      </c>
      <c r="CN253" s="2">
        <v>2108</v>
      </c>
      <c r="CO253" s="2">
        <v>2062</v>
      </c>
      <c r="CP253" s="2">
        <v>2102</v>
      </c>
      <c r="CQ253" s="2">
        <v>2074</v>
      </c>
      <c r="CR253" s="2">
        <v>2079</v>
      </c>
      <c r="CS253" s="2">
        <v>2056</v>
      </c>
      <c r="CT253" s="2">
        <v>2052</v>
      </c>
      <c r="CU253" s="2">
        <v>2124</v>
      </c>
      <c r="CV253" s="2">
        <v>2155</v>
      </c>
      <c r="CW253" s="2">
        <v>2154</v>
      </c>
      <c r="CX253" s="2">
        <v>2186</v>
      </c>
      <c r="CY253" s="2">
        <v>2200</v>
      </c>
      <c r="CZ253" s="2">
        <v>2211</v>
      </c>
      <c r="DA253" s="2">
        <v>2267</v>
      </c>
      <c r="DB253" s="2">
        <v>2358</v>
      </c>
      <c r="DC253" s="2">
        <v>2376</v>
      </c>
      <c r="DD253" s="2">
        <v>2366</v>
      </c>
      <c r="DE253" s="2">
        <v>2208</v>
      </c>
      <c r="DF253" s="2">
        <v>2168</v>
      </c>
      <c r="DG253" s="2">
        <v>2192</v>
      </c>
      <c r="DH253" s="2">
        <v>2229</v>
      </c>
      <c r="DI253" s="2">
        <v>2299</v>
      </c>
      <c r="DJ253" s="2">
        <v>2271</v>
      </c>
      <c r="DK253" s="2">
        <v>2124</v>
      </c>
      <c r="DL253" s="2">
        <v>2098</v>
      </c>
      <c r="DM253" s="2">
        <v>2217</v>
      </c>
      <c r="DN253" s="2">
        <v>2259</v>
      </c>
      <c r="DO253" s="2">
        <v>2240</v>
      </c>
      <c r="DP253" s="2">
        <v>2214</v>
      </c>
      <c r="DQ253" s="2">
        <v>2217</v>
      </c>
      <c r="DR253" s="2">
        <v>2153</v>
      </c>
      <c r="DS253" s="2">
        <v>2213</v>
      </c>
      <c r="DT253" s="2">
        <v>2264</v>
      </c>
      <c r="DU253" s="2">
        <v>2157</v>
      </c>
      <c r="DV253" s="2">
        <v>2146</v>
      </c>
      <c r="DW253" s="2">
        <v>2237</v>
      </c>
      <c r="DX253" s="2">
        <v>2240</v>
      </c>
      <c r="DY253" s="2">
        <v>2369</v>
      </c>
      <c r="DZ253" s="2">
        <v>2405</v>
      </c>
      <c r="EA253" s="2">
        <v>2420</v>
      </c>
      <c r="EB253" s="2">
        <v>2436</v>
      </c>
      <c r="EC253" s="2">
        <v>2509</v>
      </c>
      <c r="ED253" s="2">
        <v>2574</v>
      </c>
      <c r="EE253" s="2">
        <v>2542</v>
      </c>
      <c r="EF253" s="2">
        <v>2586</v>
      </c>
      <c r="EG253" s="2">
        <v>2525</v>
      </c>
      <c r="EH253" s="2">
        <v>2549</v>
      </c>
      <c r="EI253" s="2">
        <v>2606</v>
      </c>
      <c r="EJ253" s="2">
        <v>2614</v>
      </c>
      <c r="EK253" s="2">
        <v>2723</v>
      </c>
      <c r="EL253" s="2">
        <v>2713</v>
      </c>
      <c r="EM253" s="2">
        <v>2727</v>
      </c>
      <c r="EN253" s="2">
        <v>2742</v>
      </c>
      <c r="EO253" s="2">
        <v>2762</v>
      </c>
      <c r="EP253" s="2">
        <v>2748</v>
      </c>
      <c r="EQ253" s="2">
        <v>2734</v>
      </c>
      <c r="ER253" s="2">
        <v>2747</v>
      </c>
      <c r="ES253" s="2">
        <v>2805</v>
      </c>
      <c r="ET253" s="2">
        <v>2866</v>
      </c>
      <c r="EU253" s="2">
        <v>2895</v>
      </c>
      <c r="EV253" s="2">
        <v>2956</v>
      </c>
      <c r="EW253" s="2">
        <v>2943</v>
      </c>
      <c r="EX253" s="2">
        <v>2974</v>
      </c>
      <c r="EY253" s="2">
        <v>2927</v>
      </c>
      <c r="EZ253" s="2">
        <v>3015</v>
      </c>
      <c r="FA253" s="2">
        <v>3025</v>
      </c>
      <c r="FB253" s="2">
        <v>2895</v>
      </c>
      <c r="FC253" s="2">
        <v>2819</v>
      </c>
      <c r="FD253" s="2">
        <v>2871</v>
      </c>
      <c r="FE253" s="2">
        <v>2926</v>
      </c>
      <c r="FF253" s="2">
        <v>2877</v>
      </c>
      <c r="FG253" s="2">
        <v>2928</v>
      </c>
      <c r="FH253" s="2">
        <v>3020</v>
      </c>
      <c r="FI253" s="2">
        <v>3060</v>
      </c>
      <c r="FJ253" s="2">
        <v>3115</v>
      </c>
      <c r="FK253" s="2">
        <v>3075</v>
      </c>
      <c r="FL253" s="2">
        <v>3085</v>
      </c>
      <c r="FM253" s="2">
        <v>3095</v>
      </c>
      <c r="FN253" s="2">
        <v>3175</v>
      </c>
      <c r="FO253" s="2">
        <v>3295</v>
      </c>
      <c r="FP253" s="2">
        <v>3410</v>
      </c>
      <c r="FQ253" s="2">
        <v>3405</v>
      </c>
      <c r="FR253" s="2">
        <v>3310</v>
      </c>
      <c r="FS253" s="2">
        <v>3335</v>
      </c>
      <c r="FT253" s="2">
        <v>3345</v>
      </c>
      <c r="FU253" s="2">
        <v>3100</v>
      </c>
      <c r="FV253" s="2">
        <v>3100</v>
      </c>
      <c r="FW253" s="2">
        <v>3140</v>
      </c>
      <c r="FX253" s="2">
        <v>3215</v>
      </c>
      <c r="FY253" s="2">
        <v>3195</v>
      </c>
      <c r="FZ253" s="2">
        <v>3140</v>
      </c>
      <c r="GA253" s="2">
        <v>3130</v>
      </c>
      <c r="GB253" s="2">
        <v>3085</v>
      </c>
      <c r="GC253" s="2">
        <v>3045</v>
      </c>
      <c r="GD253" s="2">
        <v>3010</v>
      </c>
      <c r="GE253" s="2">
        <v>3020</v>
      </c>
      <c r="GF253" s="2">
        <v>3040</v>
      </c>
      <c r="GG253" s="2">
        <v>3055</v>
      </c>
      <c r="GH253" s="2">
        <v>3090</v>
      </c>
      <c r="GI253" s="2">
        <v>3035</v>
      </c>
      <c r="GJ253" s="2">
        <v>3050</v>
      </c>
      <c r="GK253" s="2">
        <v>3150</v>
      </c>
      <c r="GL253" s="2">
        <v>3185</v>
      </c>
      <c r="GM253" s="2">
        <v>3275</v>
      </c>
      <c r="GN253" s="2">
        <v>3240</v>
      </c>
      <c r="GO253" s="2">
        <v>3265</v>
      </c>
      <c r="GP253" s="2">
        <v>3220</v>
      </c>
      <c r="GQ253" s="2">
        <v>3165</v>
      </c>
      <c r="GR253" s="2">
        <v>3045</v>
      </c>
      <c r="GS253" s="2">
        <v>3135</v>
      </c>
      <c r="GT253" s="2">
        <v>3110</v>
      </c>
      <c r="GU253" s="2">
        <v>3135</v>
      </c>
      <c r="GV253" s="2">
        <v>3190</v>
      </c>
      <c r="GW253" s="2">
        <v>3225</v>
      </c>
      <c r="GX253" s="2">
        <v>3290</v>
      </c>
      <c r="GY253" s="2">
        <v>3265</v>
      </c>
      <c r="GZ253" s="2">
        <v>3245</v>
      </c>
      <c r="HA253" s="2">
        <v>3250</v>
      </c>
      <c r="HB253" s="2">
        <v>3265</v>
      </c>
      <c r="HC253" s="2">
        <v>3385</v>
      </c>
      <c r="HD253" s="2">
        <v>3425</v>
      </c>
      <c r="HE253" s="2">
        <v>3500</v>
      </c>
      <c r="HF253" s="2">
        <v>3515</v>
      </c>
      <c r="HG253" s="2">
        <v>3530</v>
      </c>
      <c r="HH253" s="2">
        <v>3620</v>
      </c>
      <c r="HI253" s="2">
        <v>3495</v>
      </c>
      <c r="HJ253" s="2">
        <v>3470</v>
      </c>
      <c r="HK253" s="2">
        <v>3430</v>
      </c>
      <c r="HL253" s="2">
        <v>3475</v>
      </c>
      <c r="HM253" s="2">
        <v>3550</v>
      </c>
      <c r="HN253" s="2">
        <v>3650</v>
      </c>
      <c r="HO253" s="2">
        <v>3735</v>
      </c>
      <c r="HP253" s="2">
        <v>3745</v>
      </c>
      <c r="HQ253" s="2">
        <v>3685</v>
      </c>
      <c r="HR253" s="2">
        <v>3640</v>
      </c>
      <c r="HS253" s="2">
        <v>3570</v>
      </c>
      <c r="HT253" s="2">
        <v>3615</v>
      </c>
      <c r="HU253" s="2">
        <v>3655</v>
      </c>
      <c r="HV253" s="2">
        <v>3770</v>
      </c>
      <c r="HW253" s="2">
        <v>3875</v>
      </c>
      <c r="HX253" s="2">
        <v>3865</v>
      </c>
      <c r="HY253" s="2">
        <v>3860</v>
      </c>
      <c r="HZ253" s="2">
        <v>3990</v>
      </c>
      <c r="IA253" s="2">
        <v>4090</v>
      </c>
      <c r="IB253" s="2">
        <v>4150</v>
      </c>
      <c r="IC253" s="2">
        <v>4135</v>
      </c>
      <c r="ID253" s="2">
        <v>4095</v>
      </c>
      <c r="IE253" s="2">
        <v>4115</v>
      </c>
      <c r="IF253" s="2">
        <v>4160</v>
      </c>
      <c r="IG253" s="2">
        <v>4160</v>
      </c>
      <c r="IH253" s="2">
        <v>3995</v>
      </c>
      <c r="II253" s="2">
        <v>3965</v>
      </c>
      <c r="IJ253" s="2">
        <v>3955</v>
      </c>
      <c r="IK253" s="2">
        <v>4085</v>
      </c>
      <c r="IL253" s="2">
        <v>4125</v>
      </c>
      <c r="IM253" s="2">
        <v>4130</v>
      </c>
      <c r="IN253" s="2">
        <v>4080</v>
      </c>
      <c r="IO253" s="2">
        <v>4125</v>
      </c>
      <c r="IP253" s="2">
        <v>4070</v>
      </c>
      <c r="IQ253" s="2">
        <v>4050</v>
      </c>
      <c r="IR253" s="2">
        <v>4060</v>
      </c>
      <c r="IS253" s="2">
        <v>3950</v>
      </c>
      <c r="IT253" s="2">
        <v>3945</v>
      </c>
    </row>
    <row r="254" spans="1:254">
      <c r="A254" s="62" t="s">
        <v>467</v>
      </c>
      <c r="B254" s="1" t="inlineStr">
        <is>
          <t>トレンドマイクロ</t>
        </is>
      </c>
      <c r="C254" s="1">
        <v>6825</v>
      </c>
      <c r="E254" s="2">
        <v>6740</v>
      </c>
      <c r="F254" s="2">
        <v>6543</v>
      </c>
      <c r="G254" s="2">
        <v>6549</v>
      </c>
      <c r="H254" s="2">
        <v>6442</v>
      </c>
      <c r="I254" s="2">
        <v>6507</v>
      </c>
      <c r="J254" s="2">
        <v>6913</v>
      </c>
      <c r="K254" s="2">
        <v>6860</v>
      </c>
      <c r="L254" s="2">
        <v>6656</v>
      </c>
      <c r="M254" s="2">
        <v>6518</v>
      </c>
      <c r="N254" s="2">
        <v>6269</v>
      </c>
      <c r="O254" s="2">
        <v>6245</v>
      </c>
      <c r="P254" s="2">
        <v>6332</v>
      </c>
      <c r="Q254" s="2">
        <v>6550</v>
      </c>
      <c r="R254" s="2">
        <v>6657</v>
      </c>
      <c r="S254" s="2">
        <v>6548</v>
      </c>
      <c r="T254" s="2">
        <v>6450</v>
      </c>
      <c r="U254" s="2">
        <v>6446</v>
      </c>
      <c r="V254" s="2">
        <v>6269</v>
      </c>
      <c r="W254" s="2">
        <v>6318</v>
      </c>
      <c r="X254" s="2">
        <v>6275</v>
      </c>
      <c r="Y254" s="2">
        <v>6366</v>
      </c>
      <c r="Z254" s="2">
        <v>6411</v>
      </c>
      <c r="AA254" s="2">
        <v>6372</v>
      </c>
      <c r="AB254" s="2">
        <v>6565</v>
      </c>
      <c r="AC254" s="2">
        <v>6344</v>
      </c>
      <c r="AD254" s="2">
        <v>6030</v>
      </c>
      <c r="AE254" s="2">
        <v>6110</v>
      </c>
      <c r="AF254" s="2">
        <v>6064</v>
      </c>
      <c r="AG254" s="2">
        <v>5634</v>
      </c>
      <c r="AH254" s="2">
        <v>5722</v>
      </c>
      <c r="AI254" s="2">
        <v>5673</v>
      </c>
      <c r="AJ254" s="2">
        <v>5636</v>
      </c>
      <c r="AK254" s="2">
        <v>5745</v>
      </c>
      <c r="AL254" s="2">
        <v>5881</v>
      </c>
      <c r="AM254" s="2">
        <v>5909</v>
      </c>
      <c r="AN254" s="2">
        <v>5852</v>
      </c>
      <c r="AO254" s="2">
        <v>5876</v>
      </c>
      <c r="AP254" s="2">
        <v>6003</v>
      </c>
      <c r="AQ254" s="2">
        <v>6200</v>
      </c>
      <c r="AR254" s="2">
        <v>6261</v>
      </c>
      <c r="AS254" s="2">
        <v>6263</v>
      </c>
      <c r="AT254" s="2">
        <v>6343</v>
      </c>
      <c r="AU254" s="2">
        <v>6571</v>
      </c>
      <c r="AV254" s="2">
        <v>6900</v>
      </c>
      <c r="AW254" s="2">
        <v>6451</v>
      </c>
      <c r="AX254" s="2">
        <v>6375</v>
      </c>
      <c r="AY254" s="2">
        <v>6575</v>
      </c>
      <c r="AZ254" s="2">
        <v>6426</v>
      </c>
      <c r="BA254" s="2">
        <v>6232</v>
      </c>
      <c r="BB254" s="2">
        <v>6085</v>
      </c>
      <c r="BC254" s="2">
        <v>6166</v>
      </c>
      <c r="BD254" s="2">
        <v>6308</v>
      </c>
      <c r="BE254" s="2">
        <v>6371</v>
      </c>
      <c r="BF254" s="2">
        <v>6235</v>
      </c>
      <c r="BG254" s="2">
        <v>6007</v>
      </c>
      <c r="BH254" s="2">
        <v>6125</v>
      </c>
      <c r="BI254" s="2">
        <v>6138</v>
      </c>
      <c r="BJ254" s="2">
        <v>5913</v>
      </c>
      <c r="BK254" s="2">
        <v>5681</v>
      </c>
      <c r="BL254" s="2">
        <v>5560</v>
      </c>
      <c r="BM254" s="2">
        <v>5775</v>
      </c>
      <c r="BN254" s="2">
        <v>5696</v>
      </c>
      <c r="BO254" s="2">
        <v>5746</v>
      </c>
      <c r="BP254" s="2">
        <v>5776</v>
      </c>
      <c r="BQ254" s="2">
        <v>5538</v>
      </c>
      <c r="BR254" s="2">
        <v>5452</v>
      </c>
      <c r="BS254" s="2">
        <v>5558</v>
      </c>
      <c r="BT254" s="2">
        <v>5627</v>
      </c>
      <c r="BU254" s="2">
        <v>5673</v>
      </c>
      <c r="BV254" s="2">
        <v>5700</v>
      </c>
      <c r="BW254" s="2">
        <v>5880</v>
      </c>
      <c r="BX254" s="2">
        <v>6115</v>
      </c>
      <c r="BY254" s="2">
        <v>5986</v>
      </c>
      <c r="BZ254" s="2">
        <v>6002</v>
      </c>
      <c r="CA254" s="2">
        <v>6092</v>
      </c>
      <c r="CB254" s="2">
        <v>6294</v>
      </c>
      <c r="CC254" s="2">
        <v>5591</v>
      </c>
      <c r="CD254" s="2">
        <v>5390</v>
      </c>
      <c r="CE254" s="2">
        <v>5166</v>
      </c>
      <c r="CF254" s="2">
        <v>5284</v>
      </c>
      <c r="CG254" s="2">
        <v>5471</v>
      </c>
      <c r="CH254" s="2">
        <v>5565</v>
      </c>
      <c r="CI254" s="2">
        <v>5375</v>
      </c>
      <c r="CJ254" s="2">
        <v>5352</v>
      </c>
      <c r="CK254" s="2">
        <v>5377</v>
      </c>
      <c r="CL254" s="2">
        <v>5358</v>
      </c>
      <c r="CM254" s="2">
        <v>5377</v>
      </c>
      <c r="CN254" s="2">
        <v>5336</v>
      </c>
      <c r="CO254" s="2">
        <v>5172</v>
      </c>
      <c r="CP254" s="2">
        <v>5353</v>
      </c>
      <c r="CQ254" s="2">
        <v>5257</v>
      </c>
      <c r="CR254" s="2">
        <v>5325</v>
      </c>
      <c r="CS254" s="2">
        <v>5373</v>
      </c>
      <c r="CT254" s="2">
        <v>5356</v>
      </c>
      <c r="CU254" s="2">
        <v>5363</v>
      </c>
      <c r="CV254" s="2">
        <v>5352</v>
      </c>
      <c r="CW254" s="2">
        <v>5364</v>
      </c>
      <c r="CX254" s="2">
        <v>5460</v>
      </c>
      <c r="CY254" s="2">
        <v>5453</v>
      </c>
      <c r="CZ254" s="2">
        <v>5419</v>
      </c>
      <c r="DA254" s="2">
        <v>5566</v>
      </c>
      <c r="DB254" s="2">
        <v>5559</v>
      </c>
      <c r="DC254" s="2">
        <v>5536</v>
      </c>
      <c r="DD254" s="2">
        <v>5610</v>
      </c>
      <c r="DE254" s="2">
        <v>5293</v>
      </c>
      <c r="DF254" s="2">
        <v>5336</v>
      </c>
      <c r="DG254" s="2">
        <v>5247</v>
      </c>
      <c r="DH254" s="2">
        <v>5471</v>
      </c>
      <c r="DI254" s="2">
        <v>5407</v>
      </c>
      <c r="DJ254" s="2">
        <v>5366</v>
      </c>
      <c r="DK254" s="2">
        <v>5138</v>
      </c>
      <c r="DL254" s="2">
        <v>5282</v>
      </c>
      <c r="DM254" s="2">
        <v>5795</v>
      </c>
      <c r="DN254" s="2">
        <v>6030</v>
      </c>
      <c r="DO254" s="2">
        <v>5634</v>
      </c>
      <c r="DP254" s="2">
        <v>5663</v>
      </c>
      <c r="DQ254" s="2">
        <v>5699</v>
      </c>
      <c r="DR254" s="2">
        <v>5705</v>
      </c>
      <c r="DS254" s="2">
        <v>5812</v>
      </c>
      <c r="DT254" s="2">
        <v>5939</v>
      </c>
      <c r="DU254" s="2">
        <v>5828</v>
      </c>
      <c r="DV254" s="2">
        <v>5648</v>
      </c>
      <c r="DW254" s="2">
        <v>5793</v>
      </c>
      <c r="DX254" s="2">
        <v>5981</v>
      </c>
      <c r="DY254" s="2">
        <v>6115</v>
      </c>
      <c r="DZ254" s="2">
        <v>6174</v>
      </c>
      <c r="EA254" s="2">
        <v>6101</v>
      </c>
      <c r="EB254" s="2">
        <v>6095</v>
      </c>
      <c r="EC254" s="2">
        <v>6136</v>
      </c>
      <c r="ED254" s="2">
        <v>6182</v>
      </c>
      <c r="EE254" s="2">
        <v>6249</v>
      </c>
      <c r="EF254" s="2">
        <v>6371</v>
      </c>
      <c r="EG254" s="2">
        <v>6350</v>
      </c>
      <c r="EH254" s="2">
        <v>6369</v>
      </c>
      <c r="EI254" s="2">
        <v>6525</v>
      </c>
      <c r="EJ254" s="2">
        <v>6501</v>
      </c>
      <c r="EK254" s="2">
        <v>6623</v>
      </c>
      <c r="EL254" s="2">
        <v>6702</v>
      </c>
      <c r="EM254" s="2">
        <v>6619</v>
      </c>
      <c r="EN254" s="2">
        <v>6616</v>
      </c>
      <c r="EO254" s="2">
        <v>6606</v>
      </c>
      <c r="EP254" s="2">
        <v>6654</v>
      </c>
      <c r="EQ254" s="2">
        <v>6640</v>
      </c>
      <c r="ER254" s="2">
        <v>6507</v>
      </c>
      <c r="ES254" s="2">
        <v>6529</v>
      </c>
      <c r="ET254" s="2">
        <v>6588</v>
      </c>
      <c r="EU254" s="2">
        <v>6688</v>
      </c>
      <c r="EV254" s="2">
        <v>6819</v>
      </c>
      <c r="EW254" s="2">
        <v>6810</v>
      </c>
      <c r="EX254" s="2">
        <v>6748</v>
      </c>
      <c r="EY254" s="2">
        <v>6844</v>
      </c>
      <c r="EZ254" s="2">
        <v>6939</v>
      </c>
      <c r="FA254" s="2">
        <v>7077</v>
      </c>
      <c r="FB254" s="2">
        <v>7027</v>
      </c>
      <c r="FC254" s="2">
        <v>6961</v>
      </c>
      <c r="FD254" s="2">
        <v>6945</v>
      </c>
      <c r="FE254" s="2">
        <v>6930</v>
      </c>
      <c r="FF254" s="2">
        <v>6773</v>
      </c>
      <c r="FG254" s="2">
        <v>6789</v>
      </c>
      <c r="FH254" s="2">
        <v>6875</v>
      </c>
      <c r="FI254" s="2">
        <v>7084</v>
      </c>
      <c r="FJ254" s="2">
        <v>7187</v>
      </c>
      <c r="FK254" s="2">
        <v>7700</v>
      </c>
      <c r="FL254" s="2">
        <v>7869</v>
      </c>
      <c r="FM254" s="2">
        <v>7856</v>
      </c>
      <c r="FN254" s="2">
        <v>7893</v>
      </c>
      <c r="FO254" s="2">
        <v>7851</v>
      </c>
      <c r="FP254" s="2">
        <v>7875</v>
      </c>
      <c r="FQ254" s="2">
        <v>7823</v>
      </c>
      <c r="FR254" s="2">
        <v>7873</v>
      </c>
      <c r="FS254" s="2">
        <v>8059</v>
      </c>
      <c r="FT254" s="2">
        <v>7945</v>
      </c>
      <c r="FU254" s="2">
        <v>7881</v>
      </c>
      <c r="FV254" s="2">
        <v>7949</v>
      </c>
      <c r="FW254" s="2">
        <v>7857</v>
      </c>
      <c r="FX254" s="2">
        <v>7895</v>
      </c>
      <c r="FY254" s="2">
        <v>7878</v>
      </c>
      <c r="FZ254" s="2">
        <v>7965</v>
      </c>
      <c r="GA254" s="2">
        <v>7932</v>
      </c>
      <c r="GB254" s="2">
        <v>7932</v>
      </c>
      <c r="GC254" s="2">
        <v>7943</v>
      </c>
      <c r="GD254" s="2">
        <v>7860</v>
      </c>
      <c r="GE254" s="2">
        <v>7930</v>
      </c>
      <c r="GF254" s="2">
        <v>7991</v>
      </c>
      <c r="GG254" s="2">
        <v>7936</v>
      </c>
      <c r="GH254" s="2">
        <v>7887</v>
      </c>
      <c r="GI254" s="2">
        <v>7655</v>
      </c>
      <c r="GJ254" s="2">
        <v>7779</v>
      </c>
      <c r="GK254" s="2">
        <v>7935</v>
      </c>
      <c r="GL254" s="2">
        <v>8073</v>
      </c>
      <c r="GM254" s="2">
        <v>7977</v>
      </c>
      <c r="GN254" s="2">
        <v>7888</v>
      </c>
      <c r="GO254" s="2">
        <v>7945</v>
      </c>
      <c r="GP254" s="2">
        <v>7854</v>
      </c>
      <c r="GQ254" s="2">
        <v>7758</v>
      </c>
      <c r="GR254" s="2">
        <v>7569</v>
      </c>
      <c r="GS254" s="2">
        <v>7700</v>
      </c>
      <c r="GT254" s="2">
        <v>7758</v>
      </c>
      <c r="GU254" s="2">
        <v>7771</v>
      </c>
      <c r="GV254" s="2">
        <v>8050</v>
      </c>
      <c r="GW254" s="2">
        <v>7978</v>
      </c>
      <c r="GX254" s="2">
        <v>8019</v>
      </c>
      <c r="GY254" s="2">
        <v>8101</v>
      </c>
      <c r="GZ254" s="2">
        <v>8217</v>
      </c>
      <c r="HA254" s="2">
        <v>7780</v>
      </c>
      <c r="HB254" s="2">
        <v>7924</v>
      </c>
      <c r="HC254" s="2">
        <v>8109</v>
      </c>
      <c r="HD254" s="2">
        <v>8141</v>
      </c>
      <c r="HE254" s="2">
        <v>8195</v>
      </c>
      <c r="HF254" s="2">
        <v>8236</v>
      </c>
      <c r="HG254" s="2">
        <v>8312</v>
      </c>
      <c r="HH254" s="2">
        <v>8470</v>
      </c>
      <c r="HI254" s="2">
        <v>8604</v>
      </c>
      <c r="HJ254" s="2">
        <v>8628</v>
      </c>
      <c r="HK254" s="2">
        <v>8555</v>
      </c>
      <c r="HL254" s="2">
        <v>8424</v>
      </c>
      <c r="HM254" s="2">
        <v>8355</v>
      </c>
      <c r="HN254" s="2">
        <v>8198</v>
      </c>
      <c r="HO254" s="2">
        <v>8161</v>
      </c>
      <c r="HP254" s="2">
        <v>8107</v>
      </c>
      <c r="HQ254" s="2">
        <v>7989</v>
      </c>
      <c r="HR254" s="2">
        <v>7970</v>
      </c>
      <c r="HS254" s="2">
        <v>7936</v>
      </c>
      <c r="HT254" s="2">
        <v>7888</v>
      </c>
      <c r="HU254" s="2">
        <v>7942</v>
      </c>
      <c r="HV254" s="2">
        <v>8008</v>
      </c>
      <c r="HW254" s="2">
        <v>7914</v>
      </c>
      <c r="HX254" s="2">
        <v>7938</v>
      </c>
      <c r="HY254" s="2">
        <v>7995</v>
      </c>
      <c r="HZ254" s="2">
        <v>8034</v>
      </c>
      <c r="IA254" s="2">
        <v>8074</v>
      </c>
      <c r="IB254" s="2">
        <v>8130</v>
      </c>
      <c r="IC254" s="2">
        <v>7901</v>
      </c>
      <c r="ID254" s="2">
        <v>8011</v>
      </c>
      <c r="IE254" s="2">
        <v>8181</v>
      </c>
      <c r="IF254" s="2">
        <v>8194</v>
      </c>
      <c r="IG254" s="2">
        <v>8254</v>
      </c>
      <c r="IH254" s="2">
        <v>8240</v>
      </c>
      <c r="II254" s="2">
        <v>8283</v>
      </c>
      <c r="IJ254" s="2">
        <v>8510</v>
      </c>
      <c r="IK254" s="2">
        <v>8467</v>
      </c>
      <c r="IL254" s="2">
        <v>8763</v>
      </c>
      <c r="IM254" s="2">
        <v>8985</v>
      </c>
      <c r="IN254" s="2">
        <v>9115</v>
      </c>
      <c r="IO254" s="2">
        <v>9316</v>
      </c>
      <c r="IP254" s="2">
        <v>9144</v>
      </c>
      <c r="IQ254" s="2">
        <v>9370</v>
      </c>
      <c r="IR254" s="2">
        <v>9353</v>
      </c>
      <c r="IS254" s="2">
        <v>9289</v>
      </c>
      <c r="IT254" s="2">
        <v>9323</v>
      </c>
    </row>
    <row r="255" spans="1:254">
      <c r="A255" s="62" t="s">
        <v>468</v>
      </c>
      <c r="B255" s="1" t="inlineStr">
        <is>
          <t>栗田工業</t>
        </is>
      </c>
      <c r="C255" s="1">
        <v>8999</v>
      </c>
      <c r="E255" s="2">
        <v>9212</v>
      </c>
      <c r="F255" s="2">
        <v>9190</v>
      </c>
      <c r="G255" s="2">
        <v>9050</v>
      </c>
      <c r="H255" s="2">
        <v>8746</v>
      </c>
      <c r="I255" s="2">
        <v>8868</v>
      </c>
      <c r="J255" s="2">
        <v>8419</v>
      </c>
      <c r="K255" s="2">
        <v>8423</v>
      </c>
      <c r="L255" s="2">
        <v>8759</v>
      </c>
      <c r="M255" s="2">
        <v>8990</v>
      </c>
      <c r="N255" s="2">
        <v>9030</v>
      </c>
      <c r="O255" s="2">
        <v>9092</v>
      </c>
      <c r="P255" s="2">
        <v>9232</v>
      </c>
      <c r="Q255" s="2">
        <v>8856</v>
      </c>
      <c r="R255" s="2">
        <v>8854</v>
      </c>
      <c r="S255" s="2">
        <v>9224</v>
      </c>
      <c r="T255" s="2">
        <v>9270</v>
      </c>
      <c r="U255" s="2">
        <v>9065</v>
      </c>
      <c r="V255" s="2">
        <v>9321</v>
      </c>
      <c r="W255" s="2">
        <v>9211</v>
      </c>
      <c r="X255" s="2">
        <v>9113</v>
      </c>
      <c r="Y255" s="2">
        <v>8992</v>
      </c>
      <c r="Z255" s="2">
        <v>9443</v>
      </c>
      <c r="AA255" s="2">
        <v>9656</v>
      </c>
      <c r="AB255" s="2">
        <v>9398</v>
      </c>
      <c r="AC255" s="2">
        <v>9414</v>
      </c>
      <c r="AD255" s="2">
        <v>9511</v>
      </c>
      <c r="AE255" s="2">
        <v>9304</v>
      </c>
      <c r="AF255" s="2">
        <v>9150</v>
      </c>
      <c r="AG255" s="2">
        <v>9373</v>
      </c>
      <c r="AH255" s="2">
        <v>9614</v>
      </c>
      <c r="AI255" s="2">
        <v>9389</v>
      </c>
      <c r="AJ255" s="2">
        <v>9613</v>
      </c>
      <c r="AK255" s="2">
        <v>9642</v>
      </c>
      <c r="AL255" s="2">
        <v>9919</v>
      </c>
      <c r="AM255" s="2">
        <v>9650</v>
      </c>
      <c r="AN255" s="2">
        <v>9450</v>
      </c>
      <c r="AO255" s="2">
        <v>9213</v>
      </c>
      <c r="AP255" s="2">
        <v>8766</v>
      </c>
      <c r="AQ255" s="2">
        <v>8559</v>
      </c>
      <c r="AR255" s="2">
        <v>8146</v>
      </c>
      <c r="AS255" s="2">
        <v>8351</v>
      </c>
      <c r="AT255" s="2">
        <v>8353</v>
      </c>
      <c r="AU255" s="2">
        <v>8387</v>
      </c>
      <c r="AV255" s="2">
        <v>8870</v>
      </c>
      <c r="AW255" s="2">
        <v>8866</v>
      </c>
      <c r="AX255" s="2">
        <v>8981</v>
      </c>
      <c r="AY255" s="2">
        <v>8600</v>
      </c>
      <c r="AZ255" s="2">
        <v>8820</v>
      </c>
      <c r="BA255" s="2">
        <v>8892</v>
      </c>
      <c r="BB255" s="2">
        <v>8789</v>
      </c>
      <c r="BC255" s="2">
        <v>9227</v>
      </c>
      <c r="BD255" s="2">
        <v>9020</v>
      </c>
      <c r="BE255" s="2">
        <v>8972</v>
      </c>
      <c r="BF255" s="2">
        <v>8792</v>
      </c>
      <c r="BG255" s="2">
        <v>8647</v>
      </c>
      <c r="BH255" s="2">
        <v>8705</v>
      </c>
      <c r="BI255" s="2">
        <v>8961</v>
      </c>
      <c r="BJ255" s="2">
        <v>9024</v>
      </c>
      <c r="BK255" s="2">
        <v>9508</v>
      </c>
      <c r="BL255" s="2">
        <v>9318</v>
      </c>
      <c r="BM255" s="2">
        <v>9000</v>
      </c>
      <c r="BN255" s="2">
        <v>9257</v>
      </c>
      <c r="BO255" s="2">
        <v>9063</v>
      </c>
      <c r="BP255" s="2">
        <v>8648</v>
      </c>
      <c r="BQ255" s="2">
        <v>8410</v>
      </c>
      <c r="BR255" s="2">
        <v>8333</v>
      </c>
      <c r="BS255" s="2">
        <v>8573</v>
      </c>
      <c r="BT255" s="2">
        <v>8514</v>
      </c>
      <c r="BU255" s="2">
        <v>8303</v>
      </c>
      <c r="BV255" s="2">
        <v>7954</v>
      </c>
      <c r="BW255" s="2">
        <v>7976</v>
      </c>
      <c r="BX255" s="2">
        <v>8064</v>
      </c>
      <c r="BY255" s="2">
        <v>8200</v>
      </c>
      <c r="BZ255" s="2">
        <v>8224</v>
      </c>
      <c r="CA255" s="2">
        <v>8120</v>
      </c>
      <c r="CB255" s="2">
        <v>8002</v>
      </c>
      <c r="CC255" s="2">
        <v>8080</v>
      </c>
      <c r="CD255" s="2">
        <v>8214</v>
      </c>
      <c r="CE255" s="2">
        <v>8144</v>
      </c>
      <c r="CF255" s="2">
        <v>8163</v>
      </c>
      <c r="CG255" s="2">
        <v>8240</v>
      </c>
      <c r="CH255" s="2">
        <v>8150</v>
      </c>
      <c r="CI255" s="2">
        <v>7811</v>
      </c>
      <c r="CJ255" s="2">
        <v>7808</v>
      </c>
      <c r="CK255" s="2">
        <v>7713</v>
      </c>
      <c r="CL255" s="2">
        <v>7932</v>
      </c>
      <c r="CM255" s="2">
        <v>7759</v>
      </c>
      <c r="CN255" s="2">
        <v>7440</v>
      </c>
      <c r="CO255" s="2">
        <v>7359</v>
      </c>
      <c r="CP255" s="2">
        <v>7734</v>
      </c>
      <c r="CQ255" s="2">
        <v>7832</v>
      </c>
      <c r="CR255" s="2">
        <v>7734</v>
      </c>
      <c r="CS255" s="2">
        <v>7544</v>
      </c>
      <c r="CT255" s="2">
        <v>7294</v>
      </c>
      <c r="CU255" s="2">
        <v>7740</v>
      </c>
      <c r="CV255" s="2">
        <v>7974</v>
      </c>
      <c r="CW255" s="2">
        <v>8004</v>
      </c>
      <c r="CX255" s="2">
        <v>7881</v>
      </c>
      <c r="CY255" s="2">
        <v>7882</v>
      </c>
      <c r="CZ255" s="2">
        <v>8064</v>
      </c>
      <c r="DA255" s="2">
        <v>8244</v>
      </c>
      <c r="DB255" s="2">
        <v>7990</v>
      </c>
      <c r="DC255" s="2">
        <v>7745</v>
      </c>
      <c r="DD255" s="2">
        <v>8190</v>
      </c>
      <c r="DE255" s="2">
        <v>8550</v>
      </c>
      <c r="DF255" s="2">
        <v>8419</v>
      </c>
      <c r="DG255" s="2">
        <v>8882</v>
      </c>
      <c r="DH255" s="2">
        <v>8783</v>
      </c>
      <c r="DI255" s="2">
        <v>8719</v>
      </c>
      <c r="DJ255" s="2">
        <v>8638</v>
      </c>
      <c r="DK255" s="2">
        <v>8585</v>
      </c>
      <c r="DL255" s="2">
        <v>8567</v>
      </c>
      <c r="DM255" s="2">
        <v>8394</v>
      </c>
      <c r="DN255" s="2">
        <v>8235</v>
      </c>
      <c r="DO255" s="2">
        <v>8191</v>
      </c>
      <c r="DP255" s="2">
        <v>8092</v>
      </c>
      <c r="DQ255" s="2">
        <v>8127</v>
      </c>
      <c r="DR255" s="2">
        <v>8269</v>
      </c>
      <c r="DS255" s="2">
        <v>8306</v>
      </c>
      <c r="DT255" s="2">
        <v>8035</v>
      </c>
      <c r="DU255" s="2">
        <v>8040</v>
      </c>
      <c r="DV255" s="2">
        <v>7843</v>
      </c>
      <c r="DW255" s="2">
        <v>8166</v>
      </c>
      <c r="DX255" s="2">
        <v>7850</v>
      </c>
      <c r="DY255" s="2">
        <v>7796</v>
      </c>
      <c r="DZ255" s="2">
        <v>7796</v>
      </c>
      <c r="EA255" s="2">
        <v>7766</v>
      </c>
      <c r="EB255" s="2">
        <v>7632</v>
      </c>
      <c r="EC255" s="2">
        <v>7285</v>
      </c>
      <c r="ED255" s="2">
        <v>7324</v>
      </c>
      <c r="EE255" s="2">
        <v>7396</v>
      </c>
      <c r="EF255" s="2">
        <v>7426</v>
      </c>
      <c r="EG255" s="2">
        <v>7416</v>
      </c>
      <c r="EH255" s="2">
        <v>7227</v>
      </c>
      <c r="EI255" s="2">
        <v>7256</v>
      </c>
      <c r="EJ255" s="2">
        <v>7361</v>
      </c>
      <c r="EK255" s="2">
        <v>7347</v>
      </c>
      <c r="EL255" s="2">
        <v>7069</v>
      </c>
      <c r="EM255" s="2">
        <v>7099</v>
      </c>
      <c r="EN255" s="2">
        <v>7211</v>
      </c>
      <c r="EO255" s="2">
        <v>6870</v>
      </c>
      <c r="EP255" s="2">
        <v>6826</v>
      </c>
      <c r="EQ255" s="2">
        <v>6897</v>
      </c>
      <c r="ER255" s="2">
        <v>6658</v>
      </c>
      <c r="ES255" s="2">
        <v>6549</v>
      </c>
      <c r="ET255" s="2">
        <v>6445</v>
      </c>
      <c r="EU255" s="2">
        <v>6493</v>
      </c>
      <c r="EV255" s="2">
        <v>6498</v>
      </c>
      <c r="EW255" s="2">
        <v>6471</v>
      </c>
      <c r="EX255" s="2">
        <v>6526</v>
      </c>
      <c r="EY255" s="2">
        <v>6495</v>
      </c>
      <c r="EZ255" s="2">
        <v>6503</v>
      </c>
      <c r="FA255" s="2">
        <v>6391</v>
      </c>
      <c r="FB255" s="2">
        <v>6295</v>
      </c>
      <c r="FC255" s="2">
        <v>6358</v>
      </c>
      <c r="FD255" s="2">
        <v>6515</v>
      </c>
      <c r="FE255" s="2">
        <v>6547</v>
      </c>
      <c r="FF255" s="2">
        <v>6642</v>
      </c>
      <c r="FG255" s="2">
        <v>6688</v>
      </c>
      <c r="FH255" s="2">
        <v>6682</v>
      </c>
      <c r="FI255" s="2">
        <v>6700</v>
      </c>
      <c r="FJ255" s="2">
        <v>6803</v>
      </c>
      <c r="FK255" s="2">
        <v>6567</v>
      </c>
      <c r="FL255" s="2">
        <v>6517</v>
      </c>
      <c r="FM255" s="2">
        <v>6393</v>
      </c>
      <c r="FN255" s="2">
        <v>6331</v>
      </c>
      <c r="FO255" s="2">
        <v>6255</v>
      </c>
      <c r="FP255" s="2">
        <v>6300</v>
      </c>
      <c r="FQ255" s="2">
        <v>6293</v>
      </c>
      <c r="FR255" s="2">
        <v>6272</v>
      </c>
      <c r="FS255" s="2">
        <v>6243</v>
      </c>
      <c r="FT255" s="2">
        <v>6155</v>
      </c>
      <c r="FU255" s="2">
        <v>6226</v>
      </c>
      <c r="FV255" s="2">
        <v>6191</v>
      </c>
      <c r="FW255" s="2">
        <v>6450</v>
      </c>
      <c r="FX255" s="2">
        <v>6546</v>
      </c>
      <c r="FY255" s="2">
        <v>6499</v>
      </c>
      <c r="FZ255" s="2">
        <v>6545</v>
      </c>
      <c r="GA255" s="2">
        <v>6549</v>
      </c>
      <c r="GB255" s="2">
        <v>6560</v>
      </c>
      <c r="GC255" s="2">
        <v>6556</v>
      </c>
      <c r="GD255" s="2">
        <v>5813</v>
      </c>
      <c r="GE255" s="2">
        <v>5762</v>
      </c>
      <c r="GF255" s="2">
        <v>5764</v>
      </c>
      <c r="GG255" s="2">
        <v>5930</v>
      </c>
      <c r="GH255" s="2">
        <v>5858</v>
      </c>
      <c r="GI255" s="2">
        <v>5843</v>
      </c>
      <c r="GJ255" s="2">
        <v>5812</v>
      </c>
      <c r="GK255" s="2">
        <v>5923</v>
      </c>
      <c r="GL255" s="2">
        <v>5910</v>
      </c>
      <c r="GM255" s="2">
        <v>5850</v>
      </c>
      <c r="GN255" s="2">
        <v>5826</v>
      </c>
      <c r="GO255" s="2">
        <v>5597</v>
      </c>
      <c r="GP255" s="2">
        <v>5568</v>
      </c>
      <c r="GQ255" s="2">
        <v>5515</v>
      </c>
      <c r="GR255" s="2">
        <v>5397</v>
      </c>
      <c r="GS255" s="2">
        <v>5385</v>
      </c>
      <c r="GT255" s="2">
        <v>5393</v>
      </c>
      <c r="GU255" s="2">
        <v>5282</v>
      </c>
      <c r="GV255" s="2">
        <v>5514</v>
      </c>
      <c r="GW255" s="2">
        <v>5442</v>
      </c>
      <c r="GX255" s="2">
        <v>5177</v>
      </c>
      <c r="GY255" s="2">
        <v>5219</v>
      </c>
      <c r="GZ255" s="2">
        <v>5247</v>
      </c>
      <c r="HA255" s="2">
        <v>5012</v>
      </c>
      <c r="HB255" s="2">
        <v>5024</v>
      </c>
      <c r="HC255" s="2">
        <v>5019</v>
      </c>
      <c r="HD255" s="2">
        <v>5092</v>
      </c>
      <c r="HE255" s="2">
        <v>5081</v>
      </c>
      <c r="HF255" s="2">
        <v>5167</v>
      </c>
      <c r="HG255" s="2">
        <v>5188</v>
      </c>
      <c r="HH255" s="2">
        <v>5183</v>
      </c>
      <c r="HI255" s="2">
        <v>5270</v>
      </c>
      <c r="HJ255" s="2">
        <v>5328</v>
      </c>
      <c r="HK255" s="2">
        <v>5255</v>
      </c>
      <c r="HL255" s="2">
        <v>5180</v>
      </c>
      <c r="HM255" s="2">
        <v>5230</v>
      </c>
      <c r="HN255" s="2">
        <v>5229</v>
      </c>
      <c r="HO255" s="2">
        <v>5205</v>
      </c>
      <c r="HP255" s="2">
        <v>5232</v>
      </c>
      <c r="HQ255" s="2">
        <v>5271</v>
      </c>
      <c r="HR255" s="2">
        <v>5191</v>
      </c>
      <c r="HS255" s="2">
        <v>5102</v>
      </c>
      <c r="HT255" s="2">
        <v>5109</v>
      </c>
      <c r="HU255" s="2">
        <v>5059</v>
      </c>
      <c r="HV255" s="2">
        <v>5022</v>
      </c>
      <c r="HW255" s="2">
        <v>5043</v>
      </c>
      <c r="HX255" s="2">
        <v>5077</v>
      </c>
      <c r="HY255" s="2">
        <v>5032</v>
      </c>
      <c r="HZ255" s="2">
        <v>4987</v>
      </c>
      <c r="IA255" s="2">
        <v>5075</v>
      </c>
      <c r="IB255" s="2">
        <v>5131</v>
      </c>
      <c r="IC255" s="2">
        <v>5160</v>
      </c>
      <c r="ID255" s="2">
        <v>5256</v>
      </c>
      <c r="IE255" s="2">
        <v>5319</v>
      </c>
      <c r="IF255" s="2">
        <v>5313</v>
      </c>
      <c r="IG255" s="2">
        <v>5317</v>
      </c>
      <c r="IH255" s="2">
        <v>5331</v>
      </c>
      <c r="II255" s="2">
        <v>5325</v>
      </c>
      <c r="IJ255" s="2">
        <v>5408</v>
      </c>
      <c r="IK255" s="2">
        <v>5251</v>
      </c>
      <c r="IL255" s="2">
        <v>5131</v>
      </c>
      <c r="IM255" s="2">
        <v>5178</v>
      </c>
      <c r="IN255" s="2">
        <v>6014</v>
      </c>
      <c r="IO255" s="2">
        <v>5892</v>
      </c>
      <c r="IP255" s="2">
        <v>5822</v>
      </c>
      <c r="IQ255" s="2">
        <v>5975</v>
      </c>
      <c r="IR255" s="2">
        <v>5872</v>
      </c>
      <c r="IS255" s="2">
        <v>5816</v>
      </c>
      <c r="IT255" s="2">
        <v>5830</v>
      </c>
    </row>
    <row r="256" spans="1:254">
      <c r="A256" s="62" t="s">
        <v>469</v>
      </c>
      <c r="B256" s="1" t="inlineStr">
        <is>
          <t>名村造船所</t>
        </is>
      </c>
      <c r="C256" s="1">
        <v>4680</v>
      </c>
      <c r="E256" s="2">
        <v>4410</v>
      </c>
      <c r="F256" s="2">
        <v>4340</v>
      </c>
      <c r="G256" s="2">
        <v>4230</v>
      </c>
      <c r="H256" s="2">
        <v>4210</v>
      </c>
      <c r="I256" s="2">
        <v>4475</v>
      </c>
      <c r="J256" s="2">
        <v>4315</v>
      </c>
      <c r="K256" s="2">
        <v>4440</v>
      </c>
      <c r="L256" s="2">
        <v>4605</v>
      </c>
      <c r="M256" s="2">
        <v>4520</v>
      </c>
      <c r="N256" s="2">
        <v>4410</v>
      </c>
      <c r="O256" s="2">
        <v>4270</v>
      </c>
      <c r="P256" s="2">
        <v>4270</v>
      </c>
      <c r="Q256" s="2">
        <v>3925</v>
      </c>
      <c r="R256" s="2">
        <v>3785</v>
      </c>
      <c r="S256" s="2">
        <v>4110</v>
      </c>
      <c r="T256" s="2">
        <v>4050</v>
      </c>
      <c r="U256" s="2">
        <v>3935</v>
      </c>
      <c r="V256" s="2">
        <v>3925</v>
      </c>
      <c r="W256" s="2">
        <v>3885</v>
      </c>
      <c r="X256" s="2">
        <v>3905</v>
      </c>
      <c r="Y256" s="2">
        <v>4245</v>
      </c>
      <c r="Z256" s="2">
        <v>4395</v>
      </c>
      <c r="AA256" s="2">
        <v>4185</v>
      </c>
      <c r="AB256" s="2">
        <v>3710</v>
      </c>
      <c r="AC256" s="2">
        <v>3680</v>
      </c>
      <c r="AD256" s="2">
        <v>3615</v>
      </c>
      <c r="AE256" s="2">
        <v>3645</v>
      </c>
      <c r="AF256" s="2">
        <v>3755</v>
      </c>
      <c r="AG256" s="2">
        <v>3730</v>
      </c>
      <c r="AH256" s="2">
        <v>3775</v>
      </c>
      <c r="AI256" s="2">
        <v>3755</v>
      </c>
      <c r="AJ256" s="2">
        <v>3905</v>
      </c>
      <c r="AK256" s="2">
        <v>3865</v>
      </c>
      <c r="AL256" s="2">
        <v>3890</v>
      </c>
      <c r="AM256" s="2">
        <v>4015</v>
      </c>
      <c r="AN256" s="2">
        <v>3965</v>
      </c>
      <c r="AO256" s="2">
        <v>3865</v>
      </c>
      <c r="AP256" s="2">
        <v>3850</v>
      </c>
      <c r="AQ256" s="2">
        <v>3625</v>
      </c>
      <c r="AR256" s="2">
        <v>3510</v>
      </c>
      <c r="AS256" s="2">
        <v>3550</v>
      </c>
      <c r="AT256" s="2">
        <v>3640</v>
      </c>
      <c r="AU256" s="2">
        <v>3655</v>
      </c>
      <c r="AV256" s="2">
        <v>3735</v>
      </c>
      <c r="AW256" s="2">
        <v>3545</v>
      </c>
      <c r="AX256" s="2">
        <v>3645</v>
      </c>
      <c r="AY256" s="2">
        <v>3490</v>
      </c>
      <c r="AZ256" s="2">
        <v>3745</v>
      </c>
      <c r="BA256" s="2">
        <v>3800</v>
      </c>
      <c r="BB256" s="2">
        <v>4110</v>
      </c>
      <c r="BC256" s="2">
        <v>4295</v>
      </c>
      <c r="BD256" s="2">
        <v>4480</v>
      </c>
      <c r="BE256" s="2">
        <v>4080</v>
      </c>
      <c r="BF256" s="2">
        <v>3895</v>
      </c>
      <c r="BG256" s="2">
        <v>3825</v>
      </c>
      <c r="BH256" s="2">
        <v>3895</v>
      </c>
      <c r="BI256" s="2">
        <v>4110</v>
      </c>
      <c r="BJ256" s="2">
        <v>4380</v>
      </c>
      <c r="BK256" s="2">
        <v>4375</v>
      </c>
      <c r="BL256" s="2">
        <v>4030</v>
      </c>
      <c r="BM256" s="2">
        <v>4140</v>
      </c>
      <c r="BN256" s="2">
        <v>4100</v>
      </c>
      <c r="BO256" s="2">
        <v>4055</v>
      </c>
      <c r="BP256" s="2">
        <v>4070</v>
      </c>
      <c r="BQ256" s="2">
        <v>4140</v>
      </c>
      <c r="BR256" s="2">
        <v>4060</v>
      </c>
      <c r="BS256" s="2">
        <v>4060</v>
      </c>
      <c r="BT256" s="2">
        <v>4150</v>
      </c>
      <c r="BU256" s="2">
        <v>4180</v>
      </c>
      <c r="BV256" s="2">
        <v>4105</v>
      </c>
      <c r="BW256" s="2">
        <v>4320</v>
      </c>
      <c r="BX256" s="2">
        <v>4435</v>
      </c>
      <c r="BY256" s="2">
        <v>4110</v>
      </c>
      <c r="BZ256" s="2">
        <v>4140</v>
      </c>
      <c r="CA256" s="2">
        <v>4105</v>
      </c>
      <c r="CB256" s="2">
        <v>4115</v>
      </c>
      <c r="CC256" s="2">
        <v>4195</v>
      </c>
      <c r="CD256" s="2">
        <v>4205</v>
      </c>
      <c r="CE256" s="2">
        <v>4170</v>
      </c>
      <c r="CF256" s="2">
        <v>4320</v>
      </c>
      <c r="CG256" s="2">
        <v>4620</v>
      </c>
      <c r="CH256" s="2">
        <v>4695</v>
      </c>
      <c r="CI256" s="2">
        <v>4385</v>
      </c>
      <c r="CJ256" s="2">
        <v>4465</v>
      </c>
      <c r="CK256" s="2">
        <v>4400</v>
      </c>
      <c r="CL256" s="2">
        <v>4480</v>
      </c>
      <c r="CM256" s="2">
        <v>4425</v>
      </c>
      <c r="CN256" s="2">
        <v>4340</v>
      </c>
      <c r="CO256" s="2">
        <v>4310</v>
      </c>
      <c r="CP256" s="2">
        <v>4560</v>
      </c>
      <c r="CQ256" s="2">
        <v>4750</v>
      </c>
      <c r="CR256" s="2">
        <v>4535</v>
      </c>
      <c r="CS256" s="2">
        <v>4695</v>
      </c>
      <c r="CT256" s="2">
        <v>4695</v>
      </c>
      <c r="CU256" s="2">
        <v>5130</v>
      </c>
      <c r="CV256" s="2">
        <v>5130</v>
      </c>
      <c r="CW256" s="2">
        <v>5020</v>
      </c>
      <c r="CX256" s="2">
        <v>4860</v>
      </c>
      <c r="CY256" s="2">
        <v>4835</v>
      </c>
      <c r="CZ256" s="2">
        <v>4800</v>
      </c>
      <c r="DA256" s="2">
        <v>4970</v>
      </c>
      <c r="DB256" s="2">
        <v>4905</v>
      </c>
      <c r="DC256" s="2">
        <v>4665</v>
      </c>
      <c r="DD256" s="2">
        <v>4975</v>
      </c>
      <c r="DE256" s="2">
        <v>5350</v>
      </c>
      <c r="DF256" s="2">
        <v>5080</v>
      </c>
      <c r="DG256" s="2">
        <v>5750</v>
      </c>
      <c r="DH256" s="2">
        <v>5680</v>
      </c>
      <c r="DI256" s="2">
        <v>5630</v>
      </c>
      <c r="DJ256" s="2">
        <v>5710</v>
      </c>
      <c r="DK256" s="2">
        <v>5630</v>
      </c>
      <c r="DL256" s="2">
        <v>5610</v>
      </c>
      <c r="DM256" s="2">
        <v>5810</v>
      </c>
      <c r="DN256" s="2">
        <v>5830</v>
      </c>
      <c r="DO256" s="2">
        <v>6050</v>
      </c>
      <c r="DP256" s="2">
        <v>5730</v>
      </c>
      <c r="DQ256" s="2">
        <v>5850</v>
      </c>
      <c r="DR256" s="2">
        <v>5450</v>
      </c>
      <c r="DS256" s="2">
        <v>5020</v>
      </c>
      <c r="DT256" s="2">
        <v>4975</v>
      </c>
      <c r="DU256" s="2">
        <v>4810</v>
      </c>
      <c r="DV256" s="2">
        <v>4555</v>
      </c>
      <c r="DW256" s="2">
        <v>4570</v>
      </c>
      <c r="DX256" s="2">
        <v>4625</v>
      </c>
      <c r="DY256" s="2">
        <v>4495</v>
      </c>
      <c r="DZ256" s="2">
        <v>4290</v>
      </c>
      <c r="EA256" s="2">
        <v>4325</v>
      </c>
      <c r="EB256" s="2">
        <v>4380</v>
      </c>
      <c r="EC256" s="2">
        <v>4250</v>
      </c>
      <c r="ED256" s="2">
        <v>4305</v>
      </c>
      <c r="EE256" s="2">
        <v>4410</v>
      </c>
      <c r="EF256" s="2">
        <v>4580</v>
      </c>
      <c r="EG256" s="2">
        <v>4585</v>
      </c>
      <c r="EH256" s="2">
        <v>4630</v>
      </c>
      <c r="EI256" s="2">
        <v>4845</v>
      </c>
      <c r="EJ256" s="2">
        <v>4815</v>
      </c>
      <c r="EK256" s="2">
        <v>4795</v>
      </c>
      <c r="EL256" s="2">
        <v>4750</v>
      </c>
      <c r="EM256" s="2">
        <v>4745</v>
      </c>
      <c r="EN256" s="2">
        <v>4530</v>
      </c>
      <c r="EO256" s="2">
        <v>4200</v>
      </c>
      <c r="EP256" s="2">
        <v>4060</v>
      </c>
      <c r="EQ256" s="2">
        <v>3960</v>
      </c>
      <c r="ER256" s="2">
        <v>3765</v>
      </c>
      <c r="ES256" s="2">
        <v>3740</v>
      </c>
      <c r="ET256" s="2">
        <v>3575</v>
      </c>
      <c r="EU256" s="2">
        <v>3675</v>
      </c>
      <c r="EV256" s="2">
        <v>3525</v>
      </c>
      <c r="EW256" s="2">
        <v>3610</v>
      </c>
      <c r="EX256" s="2">
        <v>3685</v>
      </c>
      <c r="EY256" s="2">
        <v>3730</v>
      </c>
      <c r="EZ256" s="2">
        <v>3655</v>
      </c>
      <c r="FA256" s="2">
        <v>3620</v>
      </c>
      <c r="FB256" s="2">
        <v>3625</v>
      </c>
      <c r="FC256" s="2">
        <v>3650</v>
      </c>
      <c r="FD256" s="2">
        <v>3930</v>
      </c>
      <c r="FE256" s="2">
        <v>4010</v>
      </c>
      <c r="FF256" s="2">
        <v>4170</v>
      </c>
      <c r="FG256" s="2">
        <v>4165</v>
      </c>
      <c r="FH256" s="2">
        <v>4380</v>
      </c>
      <c r="FI256" s="2">
        <v>4450</v>
      </c>
      <c r="FJ256" s="2">
        <v>4430</v>
      </c>
      <c r="FK256" s="2">
        <v>4450</v>
      </c>
      <c r="FL256" s="2">
        <v>4370</v>
      </c>
      <c r="FM256" s="2">
        <v>4365</v>
      </c>
      <c r="FN256" s="2">
        <v>4455</v>
      </c>
      <c r="FO256" s="2">
        <v>4565</v>
      </c>
      <c r="FP256" s="2">
        <v>4645</v>
      </c>
      <c r="FQ256" s="2">
        <v>4465</v>
      </c>
      <c r="FR256" s="2">
        <v>4375</v>
      </c>
      <c r="FS256" s="2">
        <v>4510</v>
      </c>
      <c r="FT256" s="2">
        <v>4525</v>
      </c>
      <c r="FU256" s="2">
        <v>4765</v>
      </c>
      <c r="FV256" s="2">
        <v>4520</v>
      </c>
      <c r="FW256" s="2">
        <v>4730</v>
      </c>
      <c r="FX256" s="2">
        <v>4960</v>
      </c>
      <c r="FY256" s="2">
        <v>4650</v>
      </c>
      <c r="FZ256" s="2">
        <v>4585</v>
      </c>
      <c r="GA256" s="2">
        <v>4510</v>
      </c>
      <c r="GB256" s="2">
        <v>4475</v>
      </c>
      <c r="GC256" s="2">
        <v>4685</v>
      </c>
      <c r="GD256" s="2">
        <v>4545</v>
      </c>
      <c r="GE256" s="2">
        <v>4920</v>
      </c>
      <c r="GF256" s="2">
        <v>4900</v>
      </c>
      <c r="GG256" s="2">
        <v>5360</v>
      </c>
      <c r="GH256" s="2">
        <v>5270</v>
      </c>
      <c r="GI256" s="2">
        <v>5300</v>
      </c>
      <c r="GJ256" s="2">
        <v>5620</v>
      </c>
      <c r="GK256" s="2">
        <v>5650</v>
      </c>
      <c r="GL256" s="2">
        <v>5600</v>
      </c>
      <c r="GM256" s="2">
        <v>5110</v>
      </c>
      <c r="GN256" s="2">
        <v>4540</v>
      </c>
      <c r="GO256" s="2">
        <v>3945</v>
      </c>
      <c r="GP256" s="2">
        <v>3895</v>
      </c>
      <c r="GQ256" s="2">
        <v>3885</v>
      </c>
      <c r="GR256" s="2">
        <v>3910</v>
      </c>
      <c r="GS256" s="2">
        <v>3780</v>
      </c>
      <c r="GT256" s="2">
        <v>3695</v>
      </c>
      <c r="GU256" s="2">
        <v>3695</v>
      </c>
      <c r="GV256" s="2">
        <v>3840</v>
      </c>
      <c r="GW256" s="2">
        <v>3935</v>
      </c>
      <c r="GX256" s="2">
        <v>3955</v>
      </c>
      <c r="GY256" s="2">
        <v>3845</v>
      </c>
      <c r="GZ256" s="2">
        <v>3615</v>
      </c>
      <c r="HA256" s="2">
        <v>3200</v>
      </c>
      <c r="HB256" s="2">
        <v>3285</v>
      </c>
      <c r="HC256" s="2">
        <v>3395</v>
      </c>
      <c r="HD256" s="2">
        <v>3455</v>
      </c>
      <c r="HE256" s="2">
        <v>3475</v>
      </c>
      <c r="HF256" s="2">
        <v>3525</v>
      </c>
      <c r="HG256" s="2">
        <v>3415</v>
      </c>
      <c r="HH256" s="2">
        <v>3380</v>
      </c>
      <c r="HI256" s="2">
        <v>3170</v>
      </c>
      <c r="HJ256" s="2">
        <v>3125</v>
      </c>
      <c r="HK256" s="2">
        <v>3245</v>
      </c>
      <c r="HL256" s="2">
        <v>3040</v>
      </c>
      <c r="HM256" s="2">
        <v>3205</v>
      </c>
      <c r="HN256" s="2">
        <v>3270</v>
      </c>
      <c r="HO256" s="2">
        <v>3205</v>
      </c>
      <c r="HP256" s="2">
        <v>3250</v>
      </c>
      <c r="HQ256" s="2">
        <v>3360</v>
      </c>
      <c r="HR256" s="2">
        <v>3370</v>
      </c>
      <c r="HS256" s="2">
        <v>3375</v>
      </c>
      <c r="HT256" s="2">
        <v>3305</v>
      </c>
      <c r="HU256" s="2">
        <v>3345</v>
      </c>
      <c r="HV256" s="2">
        <v>3545</v>
      </c>
      <c r="HW256" s="2">
        <v>3520</v>
      </c>
      <c r="HX256" s="2">
        <v>3630</v>
      </c>
      <c r="HY256" s="2">
        <v>3445</v>
      </c>
      <c r="HZ256" s="2">
        <v>3485</v>
      </c>
      <c r="IA256" s="2">
        <v>3615</v>
      </c>
      <c r="IB256" s="2">
        <v>3675</v>
      </c>
      <c r="IC256" s="2">
        <v>3280</v>
      </c>
      <c r="ID256" s="2">
        <v>3195</v>
      </c>
      <c r="IE256" s="2">
        <v>3330</v>
      </c>
      <c r="IF256" s="2">
        <v>3490</v>
      </c>
      <c r="IG256" s="2">
        <v>3450</v>
      </c>
      <c r="IH256" s="2">
        <v>3345</v>
      </c>
      <c r="II256" s="2">
        <v>3285</v>
      </c>
      <c r="IJ256" s="2">
        <v>3260</v>
      </c>
      <c r="IK256" s="2">
        <v>3300</v>
      </c>
      <c r="IL256" s="2">
        <v>3365</v>
      </c>
      <c r="IM256" s="2">
        <v>3415</v>
      </c>
      <c r="IN256" s="2">
        <v>3255</v>
      </c>
      <c r="IO256" s="2">
        <v>3120</v>
      </c>
      <c r="IP256" s="2">
        <v>3075</v>
      </c>
      <c r="IQ256" s="2">
        <v>3175</v>
      </c>
      <c r="IR256" s="2">
        <v>3185</v>
      </c>
      <c r="IS256" s="2">
        <v>3055</v>
      </c>
      <c r="IT256" s="2">
        <v>3090</v>
      </c>
    </row>
    <row r="257" spans="1:254">
      <c r="A257" s="62" t="s">
        <v>470</v>
      </c>
      <c r="B257" s="1" t="inlineStr">
        <is>
          <t>イノテック</t>
        </is>
      </c>
      <c r="C257" s="1">
        <v>3740</v>
      </c>
      <c r="E257" s="2">
        <v>3815</v>
      </c>
      <c r="F257" s="2">
        <v>3800</v>
      </c>
      <c r="G257" s="2">
        <v>3610</v>
      </c>
      <c r="H257" s="2">
        <v>3485</v>
      </c>
      <c r="I257" s="2">
        <v>3445</v>
      </c>
      <c r="J257" s="2">
        <v>3165</v>
      </c>
      <c r="K257" s="2">
        <v>3135</v>
      </c>
      <c r="L257" s="2">
        <v>3250</v>
      </c>
      <c r="M257" s="2">
        <v>3315</v>
      </c>
      <c r="N257" s="2">
        <v>3370</v>
      </c>
      <c r="O257" s="2">
        <v>3455</v>
      </c>
      <c r="P257" s="2">
        <v>3470</v>
      </c>
      <c r="Q257" s="2">
        <v>3350</v>
      </c>
      <c r="R257" s="2">
        <v>3335</v>
      </c>
      <c r="S257" s="2">
        <v>3465</v>
      </c>
      <c r="T257" s="2">
        <v>3570</v>
      </c>
      <c r="U257" s="2">
        <v>3515</v>
      </c>
      <c r="V257" s="2">
        <v>3645</v>
      </c>
      <c r="W257" s="2">
        <v>3660</v>
      </c>
      <c r="X257" s="2">
        <v>3690</v>
      </c>
      <c r="Y257" s="2">
        <v>3635</v>
      </c>
      <c r="Z257" s="2">
        <v>3820</v>
      </c>
      <c r="AA257" s="2">
        <v>3865</v>
      </c>
      <c r="AB257" s="2">
        <v>3865</v>
      </c>
      <c r="AC257" s="2">
        <v>3860</v>
      </c>
      <c r="AD257" s="2">
        <v>4120</v>
      </c>
      <c r="AE257" s="2">
        <v>4025</v>
      </c>
      <c r="AF257" s="2">
        <v>4060</v>
      </c>
      <c r="AG257" s="2">
        <v>4250</v>
      </c>
      <c r="AH257" s="2">
        <v>4460</v>
      </c>
      <c r="AI257" s="2">
        <v>4370</v>
      </c>
      <c r="AJ257" s="2">
        <v>4600</v>
      </c>
      <c r="AK257" s="2">
        <v>4625</v>
      </c>
      <c r="AL257" s="2">
        <v>4370</v>
      </c>
      <c r="AM257" s="2">
        <v>4385</v>
      </c>
      <c r="AN257" s="2">
        <v>4195</v>
      </c>
      <c r="AO257" s="2">
        <v>4135</v>
      </c>
      <c r="AP257" s="2">
        <v>4210</v>
      </c>
      <c r="AQ257" s="2">
        <v>4195</v>
      </c>
      <c r="AR257" s="2">
        <v>4095</v>
      </c>
      <c r="AS257" s="2">
        <v>4235</v>
      </c>
      <c r="AT257" s="2">
        <v>4320</v>
      </c>
      <c r="AU257" s="2">
        <v>4260</v>
      </c>
      <c r="AV257" s="2">
        <v>4545</v>
      </c>
      <c r="AW257" s="2">
        <v>4600</v>
      </c>
      <c r="AX257" s="2">
        <v>4495</v>
      </c>
      <c r="AY257" s="2">
        <v>4365</v>
      </c>
      <c r="AZ257" s="2">
        <v>4395</v>
      </c>
      <c r="BA257" s="2">
        <v>4360</v>
      </c>
      <c r="BB257" s="2">
        <v>4340</v>
      </c>
      <c r="BC257" s="2">
        <v>4680</v>
      </c>
      <c r="BD257" s="2">
        <v>4915</v>
      </c>
      <c r="BE257" s="2">
        <v>4670</v>
      </c>
      <c r="BF257" s="2">
        <v>4490</v>
      </c>
      <c r="BG257" s="2">
        <v>4465</v>
      </c>
      <c r="BH257" s="2">
        <v>4250</v>
      </c>
      <c r="BI257" s="2">
        <v>4760</v>
      </c>
      <c r="BJ257" s="2">
        <v>4540</v>
      </c>
      <c r="BK257" s="2">
        <v>4045</v>
      </c>
      <c r="BL257" s="2">
        <v>3460</v>
      </c>
      <c r="BM257" s="2">
        <v>3315</v>
      </c>
      <c r="BN257" s="2">
        <v>3445</v>
      </c>
      <c r="BO257" s="2">
        <v>3445</v>
      </c>
      <c r="BP257" s="2">
        <v>3220</v>
      </c>
      <c r="BQ257" s="2">
        <v>3325</v>
      </c>
      <c r="BR257" s="2">
        <v>2850</v>
      </c>
      <c r="BS257" s="2">
        <v>2879</v>
      </c>
      <c r="BT257" s="2">
        <v>2814</v>
      </c>
      <c r="BU257" s="2">
        <v>2805</v>
      </c>
      <c r="BV257" s="2">
        <v>2756</v>
      </c>
      <c r="BW257" s="2">
        <v>2728</v>
      </c>
      <c r="BX257" s="2">
        <v>2758</v>
      </c>
      <c r="BY257" s="2">
        <v>2803</v>
      </c>
      <c r="BZ257" s="2">
        <v>2826</v>
      </c>
      <c r="CA257" s="2">
        <v>2899</v>
      </c>
      <c r="CB257" s="2">
        <v>2939</v>
      </c>
      <c r="CC257" s="2">
        <v>2910</v>
      </c>
      <c r="CD257" s="2">
        <v>2711</v>
      </c>
      <c r="CE257" s="2">
        <v>2631</v>
      </c>
      <c r="CF257" s="2">
        <v>2613</v>
      </c>
      <c r="CG257" s="2">
        <v>2604</v>
      </c>
      <c r="CH257" s="2">
        <v>2624</v>
      </c>
      <c r="CI257" s="2">
        <v>2516</v>
      </c>
      <c r="CJ257" s="2">
        <v>2523</v>
      </c>
      <c r="CK257" s="2">
        <v>2497</v>
      </c>
      <c r="CL257" s="2">
        <v>2533</v>
      </c>
      <c r="CM257" s="2">
        <v>2496</v>
      </c>
      <c r="CN257" s="2">
        <v>2439</v>
      </c>
      <c r="CO257" s="2">
        <v>2409</v>
      </c>
      <c r="CP257" s="2">
        <v>2579</v>
      </c>
      <c r="CQ257" s="2">
        <v>2780</v>
      </c>
      <c r="CR257" s="2">
        <v>2570</v>
      </c>
      <c r="CS257" s="2">
        <v>2535</v>
      </c>
      <c r="CT257" s="2">
        <v>2425</v>
      </c>
      <c r="CU257" s="2">
        <v>2588</v>
      </c>
      <c r="CV257" s="2">
        <v>2662</v>
      </c>
      <c r="CW257" s="2">
        <v>2657</v>
      </c>
      <c r="CX257" s="2">
        <v>2654</v>
      </c>
      <c r="CY257" s="2">
        <v>2612</v>
      </c>
      <c r="CZ257" s="2">
        <v>2707</v>
      </c>
      <c r="DA257" s="2">
        <v>2782</v>
      </c>
      <c r="DB257" s="2">
        <v>2721</v>
      </c>
      <c r="DC257" s="2">
        <v>2605</v>
      </c>
      <c r="DD257" s="2">
        <v>2819</v>
      </c>
      <c r="DE257" s="2">
        <v>2771</v>
      </c>
      <c r="DF257" s="2">
        <v>2684</v>
      </c>
      <c r="DG257" s="2">
        <v>2912</v>
      </c>
      <c r="DH257" s="2">
        <v>2890</v>
      </c>
      <c r="DI257" s="2">
        <v>2971</v>
      </c>
      <c r="DJ257" s="2">
        <v>2908</v>
      </c>
      <c r="DK257" s="2">
        <v>2852</v>
      </c>
      <c r="DL257" s="2">
        <v>2838</v>
      </c>
      <c r="DM257" s="2">
        <v>2819</v>
      </c>
      <c r="DN257" s="2">
        <v>2860</v>
      </c>
      <c r="DO257" s="2">
        <v>2900</v>
      </c>
      <c r="DP257" s="2">
        <v>2890</v>
      </c>
      <c r="DQ257" s="2">
        <v>2885</v>
      </c>
      <c r="DR257" s="2">
        <v>2842</v>
      </c>
      <c r="DS257" s="2">
        <v>2710</v>
      </c>
      <c r="DT257" s="2">
        <v>2798</v>
      </c>
      <c r="DU257" s="2">
        <v>2309</v>
      </c>
      <c r="DV257" s="2">
        <v>2225</v>
      </c>
      <c r="DW257" s="2">
        <v>2211</v>
      </c>
      <c r="DX257" s="2">
        <v>2211</v>
      </c>
      <c r="DY257" s="2">
        <v>2171</v>
      </c>
      <c r="DZ257" s="2">
        <v>2161</v>
      </c>
      <c r="EA257" s="2">
        <v>2134</v>
      </c>
      <c r="EB257" s="2">
        <v>2179</v>
      </c>
      <c r="EC257" s="2">
        <v>2175</v>
      </c>
      <c r="ED257" s="2">
        <v>2192</v>
      </c>
      <c r="EE257" s="2">
        <v>2178</v>
      </c>
      <c r="EF257" s="2">
        <v>2266</v>
      </c>
      <c r="EG257" s="2">
        <v>2292</v>
      </c>
      <c r="EH257" s="2">
        <v>2187</v>
      </c>
      <c r="EI257" s="2">
        <v>2176</v>
      </c>
      <c r="EJ257" s="2">
        <v>2203</v>
      </c>
      <c r="EK257" s="2">
        <v>2237</v>
      </c>
      <c r="EL257" s="2">
        <v>2259</v>
      </c>
      <c r="EM257" s="2">
        <v>2315</v>
      </c>
      <c r="EN257" s="2">
        <v>2285</v>
      </c>
      <c r="EO257" s="2">
        <v>2227</v>
      </c>
      <c r="EP257" s="2">
        <v>2227</v>
      </c>
      <c r="EQ257" s="2">
        <v>2189</v>
      </c>
      <c r="ER257" s="2">
        <v>2179</v>
      </c>
      <c r="ES257" s="2">
        <v>2143</v>
      </c>
      <c r="ET257" s="2">
        <v>2125</v>
      </c>
      <c r="EU257" s="2">
        <v>2121</v>
      </c>
      <c r="EV257" s="2">
        <v>2129</v>
      </c>
      <c r="EW257" s="2">
        <v>2117</v>
      </c>
      <c r="EX257" s="2">
        <v>2160</v>
      </c>
      <c r="EY257" s="2">
        <v>2191</v>
      </c>
      <c r="EZ257" s="2">
        <v>2129</v>
      </c>
      <c r="FA257" s="2">
        <v>2083</v>
      </c>
      <c r="FB257" s="2">
        <v>2058</v>
      </c>
      <c r="FC257" s="2">
        <v>2068</v>
      </c>
      <c r="FD257" s="2">
        <v>2138</v>
      </c>
      <c r="FE257" s="2">
        <v>2138</v>
      </c>
      <c r="FF257" s="2">
        <v>2110</v>
      </c>
      <c r="FG257" s="2">
        <v>2128</v>
      </c>
      <c r="FH257" s="2">
        <v>2160</v>
      </c>
      <c r="FI257" s="2">
        <v>2186</v>
      </c>
      <c r="FJ257" s="2">
        <v>2157</v>
      </c>
      <c r="FK257" s="2">
        <v>2115</v>
      </c>
      <c r="FL257" s="2">
        <v>2020</v>
      </c>
      <c r="FM257" s="2">
        <v>2021</v>
      </c>
      <c r="FN257" s="2">
        <v>2036</v>
      </c>
      <c r="FO257" s="2">
        <v>2045</v>
      </c>
      <c r="FP257" s="2">
        <v>2010</v>
      </c>
      <c r="FQ257" s="2">
        <v>2009</v>
      </c>
      <c r="FR257" s="2">
        <v>1994</v>
      </c>
      <c r="FS257" s="2">
        <v>1971</v>
      </c>
      <c r="FT257" s="2">
        <v>1985</v>
      </c>
      <c r="FU257" s="2">
        <v>1992</v>
      </c>
      <c r="FV257" s="2">
        <v>1923</v>
      </c>
      <c r="FW257" s="2">
        <v>1946</v>
      </c>
      <c r="FX257" s="2">
        <v>1961</v>
      </c>
      <c r="FY257" s="2">
        <v>1985</v>
      </c>
      <c r="FZ257" s="2">
        <v>2030</v>
      </c>
      <c r="GA257" s="2">
        <v>1975</v>
      </c>
      <c r="GB257" s="2">
        <v>2063</v>
      </c>
      <c r="GC257" s="2">
        <v>1831</v>
      </c>
      <c r="GD257" s="2">
        <v>1808</v>
      </c>
      <c r="GE257" s="2">
        <v>1828</v>
      </c>
      <c r="GF257" s="2">
        <v>1820</v>
      </c>
      <c r="GG257" s="2">
        <v>1914</v>
      </c>
      <c r="GH257" s="2">
        <v>1828</v>
      </c>
      <c r="GI257" s="2">
        <v>1783</v>
      </c>
      <c r="GJ257" s="2">
        <v>1748</v>
      </c>
      <c r="GK257" s="2">
        <v>1782</v>
      </c>
      <c r="GL257" s="2">
        <v>1791</v>
      </c>
      <c r="GM257" s="2">
        <v>1768</v>
      </c>
      <c r="GN257" s="2">
        <v>1638</v>
      </c>
      <c r="GO257" s="2">
        <v>1644</v>
      </c>
      <c r="GP257" s="2">
        <v>1652</v>
      </c>
      <c r="GQ257" s="2">
        <v>1658</v>
      </c>
      <c r="GR257" s="2">
        <v>1625</v>
      </c>
      <c r="GS257" s="2">
        <v>1646</v>
      </c>
      <c r="GT257" s="2">
        <v>1628</v>
      </c>
      <c r="GU257" s="2">
        <v>1606</v>
      </c>
      <c r="GV257" s="2">
        <v>1672</v>
      </c>
      <c r="GW257" s="2">
        <v>1705</v>
      </c>
      <c r="GX257" s="2">
        <v>1666</v>
      </c>
      <c r="GY257" s="2">
        <v>1680</v>
      </c>
      <c r="GZ257" s="2">
        <v>1637</v>
      </c>
      <c r="HA257" s="2">
        <v>1609</v>
      </c>
      <c r="HB257" s="2">
        <v>1590</v>
      </c>
      <c r="HC257" s="2">
        <v>1611</v>
      </c>
      <c r="HD257" s="2">
        <v>1624</v>
      </c>
      <c r="HE257" s="2">
        <v>1641</v>
      </c>
      <c r="HF257" s="2">
        <v>1670</v>
      </c>
      <c r="HG257" s="2">
        <v>1680</v>
      </c>
      <c r="HH257" s="2">
        <v>1707</v>
      </c>
      <c r="HI257" s="2">
        <v>1725</v>
      </c>
      <c r="HJ257" s="2">
        <v>1742</v>
      </c>
      <c r="HK257" s="2">
        <v>1769</v>
      </c>
      <c r="HL257" s="2">
        <v>1647</v>
      </c>
      <c r="HM257" s="2">
        <v>1673</v>
      </c>
      <c r="HN257" s="2">
        <v>1665</v>
      </c>
      <c r="HO257" s="2">
        <v>1680</v>
      </c>
      <c r="HP257" s="2">
        <v>1617</v>
      </c>
      <c r="HQ257" s="2">
        <v>1573</v>
      </c>
      <c r="HR257" s="2">
        <v>1558</v>
      </c>
      <c r="HS257" s="2">
        <v>1539</v>
      </c>
      <c r="HT257" s="2">
        <v>1539</v>
      </c>
      <c r="HU257" s="2">
        <v>1538</v>
      </c>
      <c r="HV257" s="2">
        <v>1536</v>
      </c>
      <c r="HW257" s="2">
        <v>1523</v>
      </c>
      <c r="HX257" s="2">
        <v>1534</v>
      </c>
      <c r="HY257" s="2">
        <v>1534</v>
      </c>
      <c r="HZ257" s="2">
        <v>1517</v>
      </c>
      <c r="IA257" s="2">
        <v>1532</v>
      </c>
      <c r="IB257" s="2">
        <v>1544</v>
      </c>
      <c r="IC257" s="2">
        <v>1544</v>
      </c>
      <c r="ID257" s="2">
        <v>1538</v>
      </c>
      <c r="IE257" s="2">
        <v>1537</v>
      </c>
      <c r="IF257" s="2">
        <v>1533</v>
      </c>
      <c r="IG257" s="2">
        <v>1501</v>
      </c>
      <c r="IH257" s="2">
        <v>1484</v>
      </c>
      <c r="II257" s="2">
        <v>1477</v>
      </c>
      <c r="IJ257" s="2">
        <v>1477</v>
      </c>
      <c r="IK257" s="2">
        <v>1462</v>
      </c>
      <c r="IL257" s="2">
        <v>1509</v>
      </c>
      <c r="IM257" s="2">
        <v>1509</v>
      </c>
      <c r="IN257" s="2">
        <v>1508</v>
      </c>
      <c r="IO257" s="2">
        <v>1493</v>
      </c>
      <c r="IP257" s="2">
        <v>1479</v>
      </c>
      <c r="IQ257" s="2">
        <v>1490</v>
      </c>
      <c r="IR257" s="2">
        <v>1488</v>
      </c>
      <c r="IS257" s="2">
        <v>1475</v>
      </c>
      <c r="IT257" s="2">
        <v>1475</v>
      </c>
    </row>
    <row r="258" spans="1:254">
      <c r="A258" s="62" t="s">
        <v>471</v>
      </c>
      <c r="B258" s="1" t="inlineStr">
        <is>
          <t>カバー</t>
        </is>
      </c>
      <c r="C258" s="1">
        <v>1634</v>
      </c>
      <c r="E258" s="2">
        <v>1587</v>
      </c>
      <c r="F258" s="2">
        <v>1540</v>
      </c>
      <c r="G258" s="2">
        <v>1509</v>
      </c>
      <c r="H258" s="2">
        <v>1471</v>
      </c>
      <c r="I258" s="2">
        <v>1520</v>
      </c>
      <c r="J258" s="2">
        <v>1602</v>
      </c>
      <c r="K258" s="2">
        <v>1602</v>
      </c>
      <c r="L258" s="2">
        <v>1700</v>
      </c>
      <c r="M258" s="2">
        <v>1650</v>
      </c>
      <c r="N258" s="2">
        <v>1514</v>
      </c>
      <c r="O258" s="2">
        <v>1724</v>
      </c>
      <c r="P258" s="2">
        <v>1714</v>
      </c>
      <c r="Q258" s="2">
        <v>1746</v>
      </c>
      <c r="R258" s="2">
        <v>1688</v>
      </c>
      <c r="S258" s="2">
        <v>1741</v>
      </c>
      <c r="T258" s="2">
        <v>1702</v>
      </c>
      <c r="U258" s="2">
        <v>1698</v>
      </c>
      <c r="V258" s="2">
        <v>1651</v>
      </c>
      <c r="W258" s="2">
        <v>1645</v>
      </c>
      <c r="X258" s="2">
        <v>1649</v>
      </c>
      <c r="Y258" s="2">
        <v>1677</v>
      </c>
      <c r="Z258" s="2">
        <v>1655</v>
      </c>
      <c r="AA258" s="2">
        <v>1629</v>
      </c>
      <c r="AB258" s="2">
        <v>1561</v>
      </c>
      <c r="AC258" s="2">
        <v>1469</v>
      </c>
      <c r="AD258" s="2">
        <v>1366</v>
      </c>
      <c r="AE258" s="2">
        <v>1377</v>
      </c>
      <c r="AF258" s="2">
        <v>1370</v>
      </c>
      <c r="AG258" s="2">
        <v>1220</v>
      </c>
      <c r="AH258" s="2">
        <v>1197</v>
      </c>
      <c r="AI258" s="2">
        <v>1218</v>
      </c>
      <c r="AJ258" s="2">
        <v>1279</v>
      </c>
      <c r="AK258" s="2">
        <v>1314</v>
      </c>
      <c r="AL258" s="2">
        <v>1380</v>
      </c>
      <c r="AM258" s="2">
        <v>1470</v>
      </c>
      <c r="AN258" s="2">
        <v>1458</v>
      </c>
      <c r="AO258" s="2">
        <v>1443</v>
      </c>
      <c r="AP258" s="2">
        <v>1460</v>
      </c>
      <c r="AQ258" s="2">
        <v>1522</v>
      </c>
      <c r="AR258" s="2">
        <v>1538</v>
      </c>
      <c r="AS258" s="2">
        <v>1620</v>
      </c>
      <c r="AT258" s="2">
        <v>1655</v>
      </c>
      <c r="AU258" s="2">
        <v>1642</v>
      </c>
      <c r="AV258" s="2">
        <v>1685</v>
      </c>
      <c r="AW258" s="2">
        <v>1669</v>
      </c>
      <c r="AX258" s="2">
        <v>1657</v>
      </c>
      <c r="AY258" s="2">
        <v>1639</v>
      </c>
      <c r="AZ258" s="2">
        <v>1653</v>
      </c>
      <c r="BA258" s="2">
        <v>1647</v>
      </c>
      <c r="BB258" s="2">
        <v>1596</v>
      </c>
      <c r="BC258" s="2">
        <v>1621</v>
      </c>
      <c r="BD258" s="2">
        <v>1703</v>
      </c>
      <c r="BE258" s="2">
        <v>1764</v>
      </c>
      <c r="BF258" s="2">
        <v>1832</v>
      </c>
      <c r="BG258" s="2">
        <v>1765</v>
      </c>
      <c r="BH258" s="2">
        <v>1700</v>
      </c>
      <c r="BI258" s="2">
        <v>1708</v>
      </c>
      <c r="BJ258" s="2">
        <v>1585</v>
      </c>
      <c r="BK258" s="2">
        <v>1529</v>
      </c>
      <c r="BL258" s="2">
        <v>1447</v>
      </c>
      <c r="BM258" s="2">
        <v>1452</v>
      </c>
      <c r="BN258" s="2">
        <v>1417</v>
      </c>
      <c r="BO258" s="2">
        <v>1453</v>
      </c>
      <c r="BP258" s="2">
        <v>1450</v>
      </c>
      <c r="BQ258" s="2">
        <v>1428</v>
      </c>
      <c r="BR258" s="2">
        <v>1436</v>
      </c>
      <c r="BS258" s="2">
        <v>1385</v>
      </c>
      <c r="BT258" s="2">
        <v>1394</v>
      </c>
      <c r="BU258" s="2">
        <v>1373</v>
      </c>
      <c r="BV258" s="2">
        <v>1408</v>
      </c>
      <c r="BW258" s="2">
        <v>1430</v>
      </c>
      <c r="BX258" s="2">
        <v>1452</v>
      </c>
      <c r="BY258" s="2">
        <v>1458</v>
      </c>
      <c r="BZ258" s="2">
        <v>1475</v>
      </c>
      <c r="CA258" s="2">
        <v>1474</v>
      </c>
      <c r="CB258" s="2">
        <v>1504</v>
      </c>
      <c r="CC258" s="2">
        <v>1482</v>
      </c>
      <c r="CD258" s="2">
        <v>1449</v>
      </c>
      <c r="CE258" s="2">
        <v>1432</v>
      </c>
      <c r="CF258" s="2">
        <v>1473</v>
      </c>
      <c r="CG258" s="2">
        <v>1482</v>
      </c>
      <c r="CH258" s="2">
        <v>1542</v>
      </c>
      <c r="CI258" s="2">
        <v>1440</v>
      </c>
      <c r="CJ258" s="2">
        <v>1404</v>
      </c>
      <c r="CK258" s="2">
        <v>1403</v>
      </c>
      <c r="CL258" s="2">
        <v>1410</v>
      </c>
      <c r="CM258" s="2">
        <v>1394</v>
      </c>
      <c r="CN258" s="2">
        <v>1388</v>
      </c>
      <c r="CO258" s="2">
        <v>1349</v>
      </c>
      <c r="CP258" s="2">
        <v>1428</v>
      </c>
      <c r="CQ258" s="2">
        <v>1466</v>
      </c>
      <c r="CR258" s="2">
        <v>1477</v>
      </c>
      <c r="CS258" s="2">
        <v>1450</v>
      </c>
      <c r="CT258" s="2">
        <v>1532</v>
      </c>
      <c r="CU258" s="2">
        <v>1642</v>
      </c>
      <c r="CV258" s="2">
        <v>1655</v>
      </c>
      <c r="CW258" s="2">
        <v>1663</v>
      </c>
      <c r="CX258" s="2">
        <v>1628</v>
      </c>
      <c r="CY258" s="2">
        <v>1639</v>
      </c>
      <c r="CZ258" s="2">
        <v>1618</v>
      </c>
      <c r="DA258" s="2">
        <v>1695</v>
      </c>
      <c r="DB258" s="2">
        <v>1657</v>
      </c>
      <c r="DC258" s="2">
        <v>1630</v>
      </c>
      <c r="DD258" s="2">
        <v>1727</v>
      </c>
      <c r="DE258" s="2">
        <v>1591</v>
      </c>
      <c r="DF258" s="2">
        <v>1575</v>
      </c>
      <c r="DG258" s="2">
        <v>1665</v>
      </c>
      <c r="DH258" s="2">
        <v>1705</v>
      </c>
      <c r="DI258" s="2">
        <v>1783</v>
      </c>
      <c r="DJ258" s="2">
        <v>1712</v>
      </c>
      <c r="DK258" s="2">
        <v>1639</v>
      </c>
      <c r="DL258" s="2">
        <v>1683</v>
      </c>
      <c r="DM258" s="2">
        <v>1718</v>
      </c>
      <c r="DN258" s="2">
        <v>1752</v>
      </c>
      <c r="DO258" s="2">
        <v>1779</v>
      </c>
      <c r="DP258" s="2">
        <v>1791</v>
      </c>
      <c r="DQ258" s="2">
        <v>1789</v>
      </c>
      <c r="DR258" s="2">
        <v>1665</v>
      </c>
      <c r="DS258" s="2">
        <v>1609</v>
      </c>
      <c r="DT258" s="2">
        <v>1594</v>
      </c>
      <c r="DU258" s="2">
        <v>1573</v>
      </c>
      <c r="DV258" s="2">
        <v>1552</v>
      </c>
      <c r="DW258" s="2">
        <v>1595</v>
      </c>
      <c r="DX258" s="2">
        <v>1544</v>
      </c>
      <c r="DY258" s="2">
        <v>1592</v>
      </c>
      <c r="DZ258" s="2">
        <v>1638</v>
      </c>
      <c r="EA258" s="2">
        <v>1624</v>
      </c>
      <c r="EB258" s="2">
        <v>1651</v>
      </c>
      <c r="EC258" s="2">
        <v>1654</v>
      </c>
      <c r="ED258" s="2">
        <v>1688</v>
      </c>
      <c r="EE258" s="2">
        <v>1734</v>
      </c>
      <c r="EF258" s="2">
        <v>1753</v>
      </c>
      <c r="EG258" s="2">
        <v>1749</v>
      </c>
      <c r="EH258" s="2">
        <v>1754</v>
      </c>
      <c r="EI258" s="2">
        <v>1816</v>
      </c>
      <c r="EJ258" s="2">
        <v>1868</v>
      </c>
      <c r="EK258" s="2">
        <v>1847</v>
      </c>
      <c r="EL258" s="2">
        <v>1872</v>
      </c>
      <c r="EM258" s="2">
        <v>1865</v>
      </c>
      <c r="EN258" s="2">
        <v>1901</v>
      </c>
      <c r="EO258" s="2">
        <v>1923</v>
      </c>
      <c r="EP258" s="2">
        <v>1718</v>
      </c>
      <c r="EQ258" s="2">
        <v>1665</v>
      </c>
      <c r="ER258" s="2">
        <v>1691</v>
      </c>
      <c r="ES258" s="2">
        <v>1675</v>
      </c>
      <c r="ET258" s="2">
        <v>1529</v>
      </c>
      <c r="EU258" s="2">
        <v>1539</v>
      </c>
      <c r="EV258" s="2">
        <v>1548</v>
      </c>
      <c r="EW258" s="2">
        <v>1562</v>
      </c>
      <c r="EX258" s="2">
        <v>1539</v>
      </c>
      <c r="EY258" s="2">
        <v>1542</v>
      </c>
      <c r="EZ258" s="2">
        <v>1522</v>
      </c>
      <c r="FA258" s="2">
        <v>1524</v>
      </c>
      <c r="FB258" s="2">
        <v>1527</v>
      </c>
      <c r="FC258" s="2">
        <v>1544</v>
      </c>
      <c r="FD258" s="2">
        <v>1597</v>
      </c>
      <c r="FE258" s="2">
        <v>1593</v>
      </c>
      <c r="FF258" s="2">
        <v>1545</v>
      </c>
      <c r="FG258" s="2">
        <v>1608</v>
      </c>
      <c r="FH258" s="2">
        <v>1630</v>
      </c>
      <c r="FI258" s="2">
        <v>1591</v>
      </c>
      <c r="FJ258" s="2">
        <v>1568</v>
      </c>
      <c r="FK258" s="2">
        <v>1549</v>
      </c>
      <c r="FL258" s="2">
        <v>1540</v>
      </c>
      <c r="FM258" s="2">
        <v>1522</v>
      </c>
      <c r="FN258" s="2">
        <v>1659</v>
      </c>
      <c r="FO258" s="2">
        <v>1683</v>
      </c>
      <c r="FP258" s="2">
        <v>1717</v>
      </c>
      <c r="FQ258" s="2">
        <v>1694</v>
      </c>
      <c r="FR258" s="2">
        <v>1675</v>
      </c>
      <c r="FS258" s="2">
        <v>1648</v>
      </c>
      <c r="FT258" s="2">
        <v>1650</v>
      </c>
      <c r="FU258" s="2">
        <v>1639</v>
      </c>
      <c r="FV258" s="2">
        <v>1587</v>
      </c>
      <c r="FW258" s="2">
        <v>1652</v>
      </c>
      <c r="FX258" s="2">
        <v>1668</v>
      </c>
      <c r="FY258" s="2">
        <v>1743</v>
      </c>
      <c r="FZ258" s="2">
        <v>1789</v>
      </c>
      <c r="GA258" s="2">
        <v>1753</v>
      </c>
      <c r="GB258" s="2">
        <v>1915</v>
      </c>
      <c r="GC258" s="2">
        <v>1908</v>
      </c>
      <c r="GD258" s="2">
        <v>1814</v>
      </c>
      <c r="GE258" s="2">
        <v>1850</v>
      </c>
      <c r="GF258" s="2">
        <v>1870</v>
      </c>
      <c r="GG258" s="2">
        <v>1868</v>
      </c>
      <c r="GH258" s="2">
        <v>1842</v>
      </c>
      <c r="GI258" s="2">
        <v>1858</v>
      </c>
      <c r="GJ258" s="2">
        <v>1876</v>
      </c>
      <c r="GK258" s="2">
        <v>1907</v>
      </c>
      <c r="GL258" s="2">
        <v>1905</v>
      </c>
      <c r="GM258" s="2">
        <v>1909</v>
      </c>
      <c r="GN258" s="2">
        <v>1964</v>
      </c>
      <c r="GO258" s="2">
        <v>1946</v>
      </c>
      <c r="GP258" s="2">
        <v>1960</v>
      </c>
      <c r="GQ258" s="2">
        <v>1962</v>
      </c>
      <c r="GR258" s="2">
        <v>1940</v>
      </c>
      <c r="GS258" s="2">
        <v>1948</v>
      </c>
      <c r="GT258" s="2">
        <v>1952</v>
      </c>
      <c r="GU258" s="2">
        <v>1975</v>
      </c>
      <c r="GV258" s="2">
        <v>1994</v>
      </c>
      <c r="GW258" s="2">
        <v>2024</v>
      </c>
      <c r="GX258" s="2">
        <v>1945</v>
      </c>
      <c r="GY258" s="2">
        <v>1855</v>
      </c>
      <c r="GZ258" s="2">
        <v>1848</v>
      </c>
      <c r="HA258" s="2">
        <v>1825</v>
      </c>
      <c r="HB258" s="2">
        <v>1825</v>
      </c>
      <c r="HC258" s="2">
        <v>1833</v>
      </c>
      <c r="HD258" s="2">
        <v>1875</v>
      </c>
      <c r="HE258" s="2">
        <v>1921</v>
      </c>
      <c r="HF258" s="2">
        <v>1927</v>
      </c>
      <c r="HG258" s="2">
        <v>1904</v>
      </c>
      <c r="HH258" s="2">
        <v>1920</v>
      </c>
      <c r="HI258" s="2">
        <v>1989</v>
      </c>
      <c r="HJ258" s="2">
        <v>1977</v>
      </c>
      <c r="HK258" s="2">
        <v>1984</v>
      </c>
      <c r="HL258" s="2">
        <v>2009</v>
      </c>
      <c r="HM258" s="2">
        <v>2050</v>
      </c>
      <c r="HN258" s="2">
        <v>2064</v>
      </c>
      <c r="HO258" s="2">
        <v>2038</v>
      </c>
      <c r="HP258" s="2">
        <v>1964</v>
      </c>
      <c r="HQ258" s="2">
        <v>2013</v>
      </c>
      <c r="HR258" s="2">
        <v>2024</v>
      </c>
      <c r="HS258" s="2">
        <v>2006</v>
      </c>
      <c r="HT258" s="2">
        <v>1996</v>
      </c>
      <c r="HU258" s="2">
        <v>2044</v>
      </c>
      <c r="HV258" s="2">
        <v>2103</v>
      </c>
      <c r="HW258" s="2">
        <v>2128</v>
      </c>
      <c r="HX258" s="2">
        <v>2167</v>
      </c>
      <c r="HY258" s="2">
        <v>2208</v>
      </c>
      <c r="HZ258" s="2">
        <v>2271</v>
      </c>
      <c r="IA258" s="2">
        <v>2302</v>
      </c>
      <c r="IB258" s="2">
        <v>2284</v>
      </c>
      <c r="IC258" s="2">
        <v>2276</v>
      </c>
      <c r="ID258" s="2">
        <v>2277</v>
      </c>
      <c r="IE258" s="2">
        <v>2319</v>
      </c>
      <c r="IF258" s="2">
        <v>2345</v>
      </c>
      <c r="IG258" s="2">
        <v>2304</v>
      </c>
      <c r="IH258" s="2">
        <v>2302</v>
      </c>
      <c r="II258" s="2">
        <v>2277</v>
      </c>
      <c r="IJ258" s="2">
        <v>2235</v>
      </c>
      <c r="IK258" s="2">
        <v>2265</v>
      </c>
      <c r="IL258" s="2">
        <v>2214</v>
      </c>
      <c r="IM258" s="2">
        <v>2230</v>
      </c>
      <c r="IN258" s="2">
        <v>2212</v>
      </c>
      <c r="IO258" s="2">
        <v>2207</v>
      </c>
      <c r="IP258" s="2">
        <v>2200</v>
      </c>
      <c r="IQ258" s="2">
        <v>2158</v>
      </c>
      <c r="IR258" s="2">
        <v>2156</v>
      </c>
      <c r="IS258" s="2">
        <v>2136</v>
      </c>
      <c r="IT258" s="2">
        <v>2137</v>
      </c>
    </row>
    <row r="259" spans="1:254">
      <c r="A259" s="62" t="s">
        <v>472</v>
      </c>
      <c r="B259" s="1" t="inlineStr">
        <is>
          <t>商船三井</t>
        </is>
      </c>
      <c r="C259" s="1">
        <v>6174</v>
      </c>
      <c r="E259" s="2">
        <v>6108</v>
      </c>
      <c r="F259" s="2">
        <v>6023</v>
      </c>
      <c r="G259" s="2">
        <v>6064</v>
      </c>
      <c r="H259" s="2">
        <v>5833</v>
      </c>
      <c r="I259" s="2">
        <v>5974</v>
      </c>
      <c r="J259" s="2">
        <v>5955</v>
      </c>
      <c r="K259" s="2">
        <v>5984</v>
      </c>
      <c r="L259" s="2">
        <v>5895</v>
      </c>
      <c r="M259" s="2">
        <v>6022</v>
      </c>
      <c r="N259" s="2">
        <v>5881</v>
      </c>
      <c r="O259" s="2">
        <v>5820</v>
      </c>
      <c r="P259" s="2">
        <v>5784</v>
      </c>
      <c r="Q259" s="2">
        <v>5690</v>
      </c>
      <c r="R259" s="2">
        <v>5688</v>
      </c>
      <c r="S259" s="2">
        <v>5642</v>
      </c>
      <c r="T259" s="2">
        <v>5617</v>
      </c>
      <c r="U259" s="2">
        <v>5505</v>
      </c>
      <c r="V259" s="2">
        <v>5398</v>
      </c>
      <c r="W259" s="2">
        <v>5460</v>
      </c>
      <c r="X259" s="2">
        <v>5550</v>
      </c>
      <c r="Y259" s="2">
        <v>5491</v>
      </c>
      <c r="Z259" s="2">
        <v>5344</v>
      </c>
      <c r="AA259" s="2">
        <v>5395</v>
      </c>
      <c r="AB259" s="2">
        <v>5277</v>
      </c>
      <c r="AC259" s="2">
        <v>5123</v>
      </c>
      <c r="AD259" s="2">
        <v>5215</v>
      </c>
      <c r="AE259" s="2">
        <v>5290</v>
      </c>
      <c r="AF259" s="2">
        <v>5296</v>
      </c>
      <c r="AG259" s="2">
        <v>5301</v>
      </c>
      <c r="AH259" s="2">
        <v>5380</v>
      </c>
      <c r="AI259" s="2">
        <v>5447</v>
      </c>
      <c r="AJ259" s="2">
        <v>5342</v>
      </c>
      <c r="AK259" s="2">
        <v>5333</v>
      </c>
      <c r="AL259" s="2">
        <v>5345</v>
      </c>
      <c r="AM259" s="2">
        <v>5420</v>
      </c>
      <c r="AN259" s="2">
        <v>5532</v>
      </c>
      <c r="AO259" s="2">
        <v>5750</v>
      </c>
      <c r="AP259" s="2">
        <v>5811</v>
      </c>
      <c r="AQ259" s="2">
        <v>5785</v>
      </c>
      <c r="AR259" s="2">
        <v>5815</v>
      </c>
      <c r="AS259" s="2">
        <v>5878</v>
      </c>
      <c r="AT259" s="2">
        <v>6028</v>
      </c>
      <c r="AU259" s="2">
        <v>5849</v>
      </c>
      <c r="AV259" s="2">
        <v>5856</v>
      </c>
      <c r="AW259" s="2">
        <v>5608</v>
      </c>
      <c r="AX259" s="2">
        <v>5485</v>
      </c>
      <c r="AY259" s="2">
        <v>5509</v>
      </c>
      <c r="AZ259" s="2">
        <v>5566</v>
      </c>
      <c r="BA259" s="2">
        <v>5532</v>
      </c>
      <c r="BB259" s="2">
        <v>5508</v>
      </c>
      <c r="BC259" s="2">
        <v>5581</v>
      </c>
      <c r="BD259" s="2">
        <v>5572</v>
      </c>
      <c r="BE259" s="2">
        <v>5693</v>
      </c>
      <c r="BF259" s="2">
        <v>5705</v>
      </c>
      <c r="BG259" s="2">
        <v>5828</v>
      </c>
      <c r="BH259" s="2">
        <v>5810</v>
      </c>
      <c r="BI259" s="2">
        <v>5888</v>
      </c>
      <c r="BJ259" s="2">
        <v>5942</v>
      </c>
      <c r="BK259" s="2">
        <v>5925</v>
      </c>
      <c r="BL259" s="2">
        <v>5901</v>
      </c>
      <c r="BM259" s="2">
        <v>5989</v>
      </c>
      <c r="BN259" s="2">
        <v>5971</v>
      </c>
      <c r="BO259" s="2">
        <v>5898</v>
      </c>
      <c r="BP259" s="2">
        <v>5810</v>
      </c>
      <c r="BQ259" s="2">
        <v>5980</v>
      </c>
      <c r="BR259" s="2">
        <v>5992</v>
      </c>
      <c r="BS259" s="2">
        <v>6127</v>
      </c>
      <c r="BT259" s="2">
        <v>6039</v>
      </c>
      <c r="BU259" s="2">
        <v>5950</v>
      </c>
      <c r="BV259" s="2">
        <v>6187</v>
      </c>
      <c r="BW259" s="2">
        <v>6155</v>
      </c>
      <c r="BX259" s="2">
        <v>6156</v>
      </c>
      <c r="BY259" s="2">
        <v>6140</v>
      </c>
      <c r="BZ259" s="2">
        <v>6284</v>
      </c>
      <c r="CA259" s="2">
        <v>6419</v>
      </c>
      <c r="CB259" s="2">
        <v>6433</v>
      </c>
      <c r="CC259" s="2">
        <v>6448</v>
      </c>
      <c r="CD259" s="2">
        <v>6475</v>
      </c>
      <c r="CE259" s="2">
        <v>6596</v>
      </c>
      <c r="CF259" s="2">
        <v>6604</v>
      </c>
      <c r="CG259" s="2">
        <v>6716</v>
      </c>
      <c r="CH259" s="2">
        <v>6912</v>
      </c>
      <c r="CI259" s="2">
        <v>6952</v>
      </c>
      <c r="CJ259" s="2">
        <v>6948</v>
      </c>
      <c r="CK259" s="2">
        <v>6808</v>
      </c>
      <c r="CL259" s="2">
        <v>6842</v>
      </c>
      <c r="CM259" s="2">
        <v>6518</v>
      </c>
      <c r="CN259" s="2">
        <v>6799</v>
      </c>
      <c r="CO259" s="2">
        <v>6810</v>
      </c>
      <c r="CP259" s="2">
        <v>7053</v>
      </c>
      <c r="CQ259" s="2">
        <v>6904</v>
      </c>
      <c r="CR259" s="2">
        <v>6597</v>
      </c>
      <c r="CS259" s="2">
        <v>6511</v>
      </c>
      <c r="CT259" s="2">
        <v>6836</v>
      </c>
      <c r="CU259" s="2">
        <v>7325</v>
      </c>
      <c r="CV259" s="2">
        <v>7060</v>
      </c>
      <c r="CW259" s="2">
        <v>6380</v>
      </c>
      <c r="CX259" s="2">
        <v>6191</v>
      </c>
      <c r="CY259" s="2">
        <v>6250</v>
      </c>
      <c r="CZ259" s="2">
        <v>6258</v>
      </c>
      <c r="DA259" s="2">
        <v>6280</v>
      </c>
      <c r="DB259" s="2">
        <v>6040</v>
      </c>
      <c r="DC259" s="2">
        <v>6003</v>
      </c>
      <c r="DD259" s="2">
        <v>5958</v>
      </c>
      <c r="DE259" s="2">
        <v>6069</v>
      </c>
      <c r="DF259" s="2">
        <v>6019</v>
      </c>
      <c r="DG259" s="2">
        <v>6161</v>
      </c>
      <c r="DH259" s="2">
        <v>6080</v>
      </c>
      <c r="DI259" s="2">
        <v>5800</v>
      </c>
      <c r="DJ259" s="2">
        <v>5697</v>
      </c>
      <c r="DK259" s="2">
        <v>5528</v>
      </c>
      <c r="DL259" s="2">
        <v>5505</v>
      </c>
      <c r="DM259" s="2">
        <v>5492</v>
      </c>
      <c r="DN259" s="2">
        <v>5438</v>
      </c>
      <c r="DO259" s="2">
        <v>5246</v>
      </c>
      <c r="DP259" s="2">
        <v>5197</v>
      </c>
      <c r="DQ259" s="2">
        <v>5216</v>
      </c>
      <c r="DR259" s="2">
        <v>5210</v>
      </c>
      <c r="DS259" s="2">
        <v>5211</v>
      </c>
      <c r="DT259" s="2">
        <v>5069</v>
      </c>
      <c r="DU259" s="2">
        <v>5107</v>
      </c>
      <c r="DV259" s="2">
        <v>5081</v>
      </c>
      <c r="DW259" s="2">
        <v>5148</v>
      </c>
      <c r="DX259" s="2">
        <v>5100</v>
      </c>
      <c r="DY259" s="2">
        <v>5010</v>
      </c>
      <c r="DZ259" s="2">
        <v>5037</v>
      </c>
      <c r="EA259" s="2">
        <v>5024</v>
      </c>
      <c r="EB259" s="2">
        <v>4844</v>
      </c>
      <c r="EC259" s="2">
        <v>4804</v>
      </c>
      <c r="ED259" s="2">
        <v>4749</v>
      </c>
      <c r="EE259" s="2">
        <v>4711</v>
      </c>
      <c r="EF259" s="2">
        <v>4763</v>
      </c>
      <c r="EG259" s="2">
        <v>4794</v>
      </c>
      <c r="EH259" s="2">
        <v>4781</v>
      </c>
      <c r="EI259" s="2">
        <v>4779</v>
      </c>
      <c r="EJ259" s="2">
        <v>4784</v>
      </c>
      <c r="EK259" s="2">
        <v>4859</v>
      </c>
      <c r="EL259" s="2">
        <v>4983</v>
      </c>
      <c r="EM259" s="2">
        <v>4979</v>
      </c>
      <c r="EN259" s="2">
        <v>4950</v>
      </c>
      <c r="EO259" s="2">
        <v>4898</v>
      </c>
      <c r="EP259" s="2">
        <v>4884</v>
      </c>
      <c r="EQ259" s="2">
        <v>4865</v>
      </c>
      <c r="ER259" s="2">
        <v>4822</v>
      </c>
      <c r="ES259" s="2">
        <v>4757</v>
      </c>
      <c r="ET259" s="2">
        <v>4729</v>
      </c>
      <c r="EU259" s="2">
        <v>4696</v>
      </c>
      <c r="EV259" s="2">
        <v>4627</v>
      </c>
      <c r="EW259" s="2">
        <v>4602</v>
      </c>
      <c r="EX259" s="2">
        <v>4594</v>
      </c>
      <c r="EY259" s="2">
        <v>4558</v>
      </c>
      <c r="EZ259" s="2">
        <v>4509</v>
      </c>
      <c r="FA259" s="2">
        <v>4542</v>
      </c>
      <c r="FB259" s="2">
        <v>4540</v>
      </c>
      <c r="FC259" s="2">
        <v>4547</v>
      </c>
      <c r="FD259" s="2">
        <v>4571</v>
      </c>
      <c r="FE259" s="2">
        <v>4604</v>
      </c>
      <c r="FF259" s="2">
        <v>4590</v>
      </c>
      <c r="FG259" s="2">
        <v>4522</v>
      </c>
      <c r="FH259" s="2">
        <v>4486</v>
      </c>
      <c r="FI259" s="2">
        <v>4463</v>
      </c>
      <c r="FJ259" s="2">
        <v>4425</v>
      </c>
      <c r="FK259" s="2">
        <v>4423</v>
      </c>
      <c r="FL259" s="2">
        <v>4438</v>
      </c>
      <c r="FM259" s="2">
        <v>4450</v>
      </c>
      <c r="FN259" s="2">
        <v>4458</v>
      </c>
      <c r="FO259" s="2">
        <v>4462</v>
      </c>
      <c r="FP259" s="2">
        <v>4435</v>
      </c>
      <c r="FQ259" s="2">
        <v>4427</v>
      </c>
      <c r="FR259" s="2">
        <v>4418</v>
      </c>
      <c r="FS259" s="2">
        <v>4444</v>
      </c>
      <c r="FT259" s="2">
        <v>4427</v>
      </c>
      <c r="FU259" s="2">
        <v>4414</v>
      </c>
      <c r="FV259" s="2">
        <v>4406</v>
      </c>
      <c r="FW259" s="2">
        <v>4397</v>
      </c>
      <c r="FX259" s="2">
        <v>4477</v>
      </c>
      <c r="FY259" s="2">
        <v>4490</v>
      </c>
      <c r="FZ259" s="2">
        <v>4461</v>
      </c>
      <c r="GA259" s="2">
        <v>4474</v>
      </c>
      <c r="GB259" s="2">
        <v>4432</v>
      </c>
      <c r="GC259" s="2">
        <v>4490</v>
      </c>
      <c r="GD259" s="2">
        <v>4466</v>
      </c>
      <c r="GE259" s="2">
        <v>4458</v>
      </c>
      <c r="GF259" s="2">
        <v>4425</v>
      </c>
      <c r="GG259" s="2">
        <v>4606</v>
      </c>
      <c r="GH259" s="2">
        <v>4595</v>
      </c>
      <c r="GI259" s="2">
        <v>4577</v>
      </c>
      <c r="GJ259" s="2">
        <v>4538</v>
      </c>
      <c r="GK259" s="2">
        <v>4590</v>
      </c>
      <c r="GL259" s="2">
        <v>4554</v>
      </c>
      <c r="GM259" s="2">
        <v>4497</v>
      </c>
      <c r="GN259" s="2">
        <v>4465</v>
      </c>
      <c r="GO259" s="2">
        <v>4462</v>
      </c>
      <c r="GP259" s="2">
        <v>4434</v>
      </c>
      <c r="GQ259" s="2">
        <v>4415</v>
      </c>
      <c r="GR259" s="2">
        <v>4372</v>
      </c>
      <c r="GS259" s="2">
        <v>4392</v>
      </c>
      <c r="GT259" s="2">
        <v>4428</v>
      </c>
      <c r="GU259" s="2">
        <v>4436</v>
      </c>
      <c r="GV259" s="2">
        <v>4350</v>
      </c>
      <c r="GW259" s="2">
        <v>4429</v>
      </c>
      <c r="GX259" s="2">
        <v>4509</v>
      </c>
      <c r="GY259" s="2">
        <v>4474</v>
      </c>
      <c r="GZ259" s="2">
        <v>4477</v>
      </c>
      <c r="HA259" s="2">
        <v>4429</v>
      </c>
      <c r="HB259" s="2">
        <v>4436</v>
      </c>
      <c r="HC259" s="2">
        <v>4525</v>
      </c>
      <c r="HD259" s="2">
        <v>4535</v>
      </c>
      <c r="HE259" s="2">
        <v>4650</v>
      </c>
      <c r="HF259" s="2">
        <v>4713</v>
      </c>
      <c r="HG259" s="2">
        <v>4718</v>
      </c>
      <c r="HH259" s="2">
        <v>4730</v>
      </c>
      <c r="HI259" s="2">
        <v>4730</v>
      </c>
      <c r="HJ259" s="2">
        <v>4812</v>
      </c>
      <c r="HK259" s="2">
        <v>4835</v>
      </c>
      <c r="HL259" s="2">
        <v>4845</v>
      </c>
      <c r="HM259" s="2">
        <v>4868</v>
      </c>
      <c r="HN259" s="2">
        <v>4873</v>
      </c>
      <c r="HO259" s="2">
        <v>4864</v>
      </c>
      <c r="HP259" s="2">
        <v>4878</v>
      </c>
      <c r="HQ259" s="2">
        <v>4883</v>
      </c>
      <c r="HR259" s="2">
        <v>4863</v>
      </c>
      <c r="HS259" s="2">
        <v>4824</v>
      </c>
      <c r="HT259" s="2">
        <v>4773</v>
      </c>
      <c r="HU259" s="2">
        <v>4840</v>
      </c>
      <c r="HV259" s="2">
        <v>4827</v>
      </c>
      <c r="HW259" s="2">
        <v>4773</v>
      </c>
      <c r="HX259" s="2">
        <v>4804</v>
      </c>
      <c r="HY259" s="2">
        <v>4820</v>
      </c>
      <c r="HZ259" s="2">
        <v>4832</v>
      </c>
      <c r="IA259" s="2">
        <v>4832</v>
      </c>
      <c r="IB259" s="2">
        <v>4881</v>
      </c>
      <c r="IC259" s="2">
        <v>4870</v>
      </c>
      <c r="ID259" s="2">
        <v>4894</v>
      </c>
      <c r="IE259" s="2">
        <v>4928</v>
      </c>
      <c r="IF259" s="2">
        <v>4912</v>
      </c>
      <c r="IG259" s="2">
        <v>4924</v>
      </c>
      <c r="IH259" s="2">
        <v>4936</v>
      </c>
      <c r="II259" s="2">
        <v>4908</v>
      </c>
      <c r="IJ259" s="2">
        <v>4916</v>
      </c>
      <c r="IK259" s="2">
        <v>4923</v>
      </c>
      <c r="IL259" s="2">
        <v>4904</v>
      </c>
      <c r="IM259" s="2">
        <v>4837</v>
      </c>
      <c r="IN259" s="2">
        <v>4861</v>
      </c>
      <c r="IO259" s="2">
        <v>4880</v>
      </c>
      <c r="IP259" s="2">
        <v>4897</v>
      </c>
      <c r="IQ259" s="2">
        <v>5131</v>
      </c>
      <c r="IR259" s="2">
        <v>5130</v>
      </c>
      <c r="IS259" s="2">
        <v>5114</v>
      </c>
      <c r="IT259" s="2">
        <v>5050</v>
      </c>
    </row>
    <row r="260" spans="1:254">
      <c r="A260" s="62" t="s">
        <v>473</v>
      </c>
      <c r="B260" s="1" t="inlineStr">
        <is>
          <t>千代田化工建</t>
        </is>
      </c>
      <c r="C260" s="1">
        <v>697</v>
      </c>
      <c r="E260" s="2">
        <v>717</v>
      </c>
      <c r="F260" s="2">
        <v>710</v>
      </c>
      <c r="G260" s="2">
        <v>679</v>
      </c>
      <c r="H260" s="2">
        <v>655</v>
      </c>
      <c r="I260" s="2">
        <v>665</v>
      </c>
      <c r="J260" s="2">
        <v>648</v>
      </c>
      <c r="K260" s="2">
        <v>703</v>
      </c>
      <c r="L260" s="2">
        <v>734</v>
      </c>
      <c r="M260" s="2">
        <v>726</v>
      </c>
      <c r="N260" s="2">
        <v>707</v>
      </c>
      <c r="O260" s="2">
        <v>708</v>
      </c>
      <c r="P260" s="2">
        <v>716</v>
      </c>
      <c r="Q260" s="2">
        <v>695</v>
      </c>
      <c r="R260" s="2">
        <v>664</v>
      </c>
      <c r="S260" s="2">
        <v>702</v>
      </c>
      <c r="T260" s="2">
        <v>702</v>
      </c>
      <c r="U260" s="2">
        <v>677</v>
      </c>
      <c r="V260" s="2">
        <v>691</v>
      </c>
      <c r="W260" s="2">
        <v>695</v>
      </c>
      <c r="X260" s="2">
        <v>701</v>
      </c>
      <c r="Y260" s="2">
        <v>734</v>
      </c>
      <c r="Z260" s="2">
        <v>760</v>
      </c>
      <c r="AA260" s="2">
        <v>755</v>
      </c>
      <c r="AB260" s="2">
        <v>699</v>
      </c>
      <c r="AC260" s="2">
        <v>695</v>
      </c>
      <c r="AD260" s="2">
        <v>678</v>
      </c>
      <c r="AE260" s="2">
        <v>690</v>
      </c>
      <c r="AF260" s="2">
        <v>686</v>
      </c>
      <c r="AG260" s="2">
        <v>683</v>
      </c>
      <c r="AH260" s="2">
        <v>733</v>
      </c>
      <c r="AI260" s="2">
        <v>740</v>
      </c>
      <c r="AJ260" s="2">
        <v>737</v>
      </c>
      <c r="AK260" s="2">
        <v>747</v>
      </c>
      <c r="AL260" s="2">
        <v>795</v>
      </c>
      <c r="AM260" s="2">
        <v>818</v>
      </c>
      <c r="AN260" s="2">
        <v>821</v>
      </c>
      <c r="AO260" s="2">
        <v>770</v>
      </c>
      <c r="AP260" s="2">
        <v>837</v>
      </c>
      <c r="AQ260" s="2">
        <v>730</v>
      </c>
      <c r="AR260" s="2">
        <v>669</v>
      </c>
      <c r="AS260" s="2">
        <v>699</v>
      </c>
      <c r="AT260" s="2">
        <v>723</v>
      </c>
      <c r="AU260" s="2">
        <v>718</v>
      </c>
      <c r="AV260" s="2">
        <v>743</v>
      </c>
      <c r="AW260" s="2">
        <v>731</v>
      </c>
      <c r="AX260" s="2">
        <v>733</v>
      </c>
      <c r="AY260" s="2">
        <v>726</v>
      </c>
      <c r="AZ260" s="2">
        <v>777</v>
      </c>
      <c r="BA260" s="2">
        <v>770</v>
      </c>
      <c r="BB260" s="2">
        <v>776</v>
      </c>
      <c r="BC260" s="2">
        <v>835</v>
      </c>
      <c r="BD260" s="2">
        <v>883</v>
      </c>
      <c r="BE260" s="2">
        <v>868</v>
      </c>
      <c r="BF260" s="2">
        <v>750</v>
      </c>
      <c r="BG260" s="2">
        <v>740</v>
      </c>
      <c r="BH260" s="2">
        <v>757</v>
      </c>
      <c r="BI260" s="2">
        <v>785</v>
      </c>
      <c r="BJ260" s="2">
        <v>817</v>
      </c>
      <c r="BK260" s="2">
        <v>842</v>
      </c>
      <c r="BL260" s="2">
        <v>856</v>
      </c>
      <c r="BM260" s="2">
        <v>859</v>
      </c>
      <c r="BN260" s="2">
        <v>833</v>
      </c>
      <c r="BO260" s="2">
        <v>994</v>
      </c>
      <c r="BP260" s="2">
        <v>1008</v>
      </c>
      <c r="BQ260" s="2">
        <v>1059</v>
      </c>
      <c r="BR260" s="2">
        <v>1025</v>
      </c>
      <c r="BS260" s="2">
        <v>1071</v>
      </c>
      <c r="BT260" s="2">
        <v>1074</v>
      </c>
      <c r="BU260" s="2">
        <v>1060</v>
      </c>
      <c r="BV260" s="2">
        <v>1074</v>
      </c>
      <c r="BW260" s="2">
        <v>1083</v>
      </c>
      <c r="BX260" s="2">
        <v>1072</v>
      </c>
      <c r="BY260" s="2">
        <v>1116</v>
      </c>
      <c r="BZ260" s="2">
        <v>1173</v>
      </c>
      <c r="CA260" s="2">
        <v>1226</v>
      </c>
      <c r="CB260" s="2">
        <v>1190</v>
      </c>
      <c r="CC260" s="2">
        <v>1193</v>
      </c>
      <c r="CD260" s="2">
        <v>1178</v>
      </c>
      <c r="CE260" s="2">
        <v>1163</v>
      </c>
      <c r="CF260" s="2">
        <v>1213</v>
      </c>
      <c r="CG260" s="2">
        <v>1239</v>
      </c>
      <c r="CH260" s="2">
        <v>1116</v>
      </c>
      <c r="CI260" s="2">
        <v>1007</v>
      </c>
      <c r="CJ260" s="2">
        <v>1004</v>
      </c>
      <c r="CK260" s="2">
        <v>1010</v>
      </c>
      <c r="CL260" s="2">
        <v>1043</v>
      </c>
      <c r="CM260" s="2">
        <v>993</v>
      </c>
      <c r="CN260" s="2">
        <v>916</v>
      </c>
      <c r="CO260" s="2">
        <v>919</v>
      </c>
      <c r="CP260" s="2">
        <v>930</v>
      </c>
      <c r="CQ260" s="2">
        <v>1025</v>
      </c>
      <c r="CR260" s="2">
        <v>1128</v>
      </c>
      <c r="CS260" s="2">
        <v>1071</v>
      </c>
      <c r="CT260" s="2">
        <v>1065</v>
      </c>
      <c r="CU260" s="2">
        <v>1235</v>
      </c>
      <c r="CV260" s="2">
        <v>1258</v>
      </c>
      <c r="CW260" s="2">
        <v>1097</v>
      </c>
      <c r="CX260" s="2">
        <v>1075</v>
      </c>
      <c r="CY260" s="2">
        <v>1083</v>
      </c>
      <c r="CZ260" s="2">
        <v>1079</v>
      </c>
      <c r="DA260" s="2">
        <v>1137</v>
      </c>
      <c r="DB260" s="2">
        <v>1100</v>
      </c>
      <c r="DC260" s="2">
        <v>1038</v>
      </c>
      <c r="DD260" s="2">
        <v>1122</v>
      </c>
      <c r="DE260" s="2">
        <v>1175</v>
      </c>
      <c r="DF260" s="2">
        <v>1198</v>
      </c>
      <c r="DG260" s="2">
        <v>1364</v>
      </c>
      <c r="DH260" s="2">
        <v>1361</v>
      </c>
      <c r="DI260" s="2">
        <v>1340</v>
      </c>
      <c r="DJ260" s="2">
        <v>1346</v>
      </c>
      <c r="DK260" s="2">
        <v>1331</v>
      </c>
      <c r="DL260" s="2">
        <v>1352</v>
      </c>
      <c r="DM260" s="2">
        <v>1476</v>
      </c>
      <c r="DN260" s="2">
        <v>1524</v>
      </c>
      <c r="DO260" s="2">
        <v>1630</v>
      </c>
      <c r="DP260" s="2">
        <v>1592</v>
      </c>
      <c r="DQ260" s="2">
        <v>1659</v>
      </c>
      <c r="DR260" s="2">
        <v>1759</v>
      </c>
      <c r="DS260" s="2">
        <v>1830</v>
      </c>
      <c r="DT260" s="2">
        <v>1635</v>
      </c>
      <c r="DU260" s="2">
        <v>1598</v>
      </c>
      <c r="DV260" s="2">
        <v>1374</v>
      </c>
      <c r="DW260" s="2">
        <v>1310</v>
      </c>
      <c r="DX260" s="2">
        <v>1339</v>
      </c>
      <c r="DY260" s="2">
        <v>1317</v>
      </c>
      <c r="DZ260" s="2">
        <v>1350</v>
      </c>
      <c r="EA260" s="2">
        <v>1344</v>
      </c>
      <c r="EB260" s="2">
        <v>1320</v>
      </c>
      <c r="EC260" s="2">
        <v>1026</v>
      </c>
      <c r="ED260" s="2">
        <v>898</v>
      </c>
      <c r="EE260" s="2">
        <v>908</v>
      </c>
      <c r="EF260" s="2">
        <v>905</v>
      </c>
      <c r="EG260" s="2">
        <v>885</v>
      </c>
      <c r="EH260" s="2">
        <v>886</v>
      </c>
      <c r="EI260" s="2">
        <v>904</v>
      </c>
      <c r="EJ260" s="2">
        <v>918</v>
      </c>
      <c r="EK260" s="2">
        <v>910</v>
      </c>
      <c r="EL260" s="2">
        <v>912</v>
      </c>
      <c r="EM260" s="2">
        <v>888</v>
      </c>
      <c r="EN260" s="2">
        <v>890</v>
      </c>
      <c r="EO260" s="2">
        <v>898</v>
      </c>
      <c r="EP260" s="2">
        <v>909</v>
      </c>
      <c r="EQ260" s="2">
        <v>923</v>
      </c>
      <c r="ER260" s="2">
        <v>974</v>
      </c>
      <c r="ES260" s="2">
        <v>857</v>
      </c>
      <c r="ET260" s="2">
        <v>759</v>
      </c>
      <c r="EU260" s="2">
        <v>776</v>
      </c>
      <c r="EV260" s="2">
        <v>754</v>
      </c>
      <c r="EW260" s="2">
        <v>778</v>
      </c>
      <c r="EX260" s="2">
        <v>774</v>
      </c>
      <c r="EY260" s="2">
        <v>745</v>
      </c>
      <c r="EZ260" s="2">
        <v>721</v>
      </c>
      <c r="FA260" s="2">
        <v>700</v>
      </c>
      <c r="FB260" s="2">
        <v>687</v>
      </c>
      <c r="FC260" s="2">
        <v>728</v>
      </c>
      <c r="FD260" s="2">
        <v>740</v>
      </c>
      <c r="FE260" s="2">
        <v>722</v>
      </c>
      <c r="FF260" s="2">
        <v>743</v>
      </c>
      <c r="FG260" s="2">
        <v>723</v>
      </c>
      <c r="FH260" s="2">
        <v>723</v>
      </c>
      <c r="FI260" s="2">
        <v>727</v>
      </c>
      <c r="FJ260" s="2">
        <v>690</v>
      </c>
      <c r="FK260" s="2">
        <v>701</v>
      </c>
      <c r="FL260" s="2">
        <v>659</v>
      </c>
      <c r="FM260" s="2">
        <v>658</v>
      </c>
      <c r="FN260" s="2">
        <v>693</v>
      </c>
      <c r="FO260" s="2">
        <v>724</v>
      </c>
      <c r="FP260" s="2">
        <v>731</v>
      </c>
      <c r="FQ260" s="2">
        <v>728</v>
      </c>
      <c r="FR260" s="2">
        <v>745</v>
      </c>
      <c r="FS260" s="2">
        <v>736</v>
      </c>
      <c r="FT260" s="2">
        <v>700</v>
      </c>
      <c r="FU260" s="2">
        <v>684</v>
      </c>
      <c r="FV260" s="2">
        <v>630</v>
      </c>
      <c r="FW260" s="2">
        <v>647</v>
      </c>
      <c r="FX260" s="2">
        <v>604</v>
      </c>
      <c r="FY260" s="2">
        <v>579</v>
      </c>
      <c r="FZ260" s="2">
        <v>570</v>
      </c>
      <c r="GA260" s="2">
        <v>532</v>
      </c>
      <c r="GB260" s="2">
        <v>493</v>
      </c>
      <c r="GC260" s="2">
        <v>500</v>
      </c>
      <c r="GD260" s="2">
        <v>486</v>
      </c>
      <c r="GE260" s="2">
        <v>510</v>
      </c>
      <c r="GF260" s="2">
        <v>493</v>
      </c>
      <c r="GG260" s="2">
        <v>419</v>
      </c>
      <c r="GH260" s="2">
        <v>416</v>
      </c>
      <c r="GI260" s="2">
        <v>413</v>
      </c>
      <c r="GJ260" s="2">
        <v>424</v>
      </c>
      <c r="GK260" s="2">
        <v>450</v>
      </c>
      <c r="GL260" s="2">
        <v>428</v>
      </c>
      <c r="GM260" s="2">
        <v>417</v>
      </c>
      <c r="GN260" s="2">
        <v>419</v>
      </c>
      <c r="GO260" s="2">
        <v>423</v>
      </c>
      <c r="GP260" s="2">
        <v>394</v>
      </c>
      <c r="GQ260" s="2">
        <v>391</v>
      </c>
      <c r="GR260" s="2">
        <v>393</v>
      </c>
      <c r="GS260" s="2">
        <v>398</v>
      </c>
      <c r="GT260" s="2">
        <v>396</v>
      </c>
      <c r="GU260" s="2">
        <v>384</v>
      </c>
      <c r="GV260" s="2">
        <v>395</v>
      </c>
      <c r="GW260" s="2">
        <v>405</v>
      </c>
      <c r="GX260" s="2">
        <v>407</v>
      </c>
      <c r="GY260" s="2">
        <v>397</v>
      </c>
      <c r="GZ260" s="2">
        <v>388</v>
      </c>
      <c r="HA260" s="2">
        <v>374</v>
      </c>
      <c r="HB260" s="2">
        <v>380</v>
      </c>
      <c r="HC260" s="2">
        <v>388</v>
      </c>
      <c r="HD260" s="2">
        <v>397</v>
      </c>
      <c r="HE260" s="2">
        <v>410</v>
      </c>
      <c r="HF260" s="2">
        <v>412</v>
      </c>
      <c r="HG260" s="2">
        <v>409</v>
      </c>
      <c r="HH260" s="2">
        <v>403</v>
      </c>
      <c r="HI260" s="2">
        <v>410</v>
      </c>
      <c r="HJ260" s="2">
        <v>400</v>
      </c>
      <c r="HK260" s="2">
        <v>398</v>
      </c>
      <c r="HL260" s="2">
        <v>405</v>
      </c>
      <c r="HM260" s="2">
        <v>407</v>
      </c>
      <c r="HN260" s="2">
        <v>404</v>
      </c>
      <c r="HO260" s="2">
        <v>406</v>
      </c>
      <c r="HP260" s="2">
        <v>402</v>
      </c>
      <c r="HQ260" s="2">
        <v>431</v>
      </c>
      <c r="HR260" s="2">
        <v>430</v>
      </c>
      <c r="HS260" s="2">
        <v>432</v>
      </c>
      <c r="HT260" s="2">
        <v>425</v>
      </c>
      <c r="HU260" s="2">
        <v>425</v>
      </c>
      <c r="HV260" s="2">
        <v>423</v>
      </c>
      <c r="HW260" s="2">
        <v>413</v>
      </c>
      <c r="HX260" s="2">
        <v>408</v>
      </c>
      <c r="HY260" s="2">
        <v>398</v>
      </c>
      <c r="HZ260" s="2">
        <v>405</v>
      </c>
      <c r="IA260" s="2">
        <v>390</v>
      </c>
      <c r="IB260" s="2">
        <v>393</v>
      </c>
      <c r="IC260" s="2">
        <v>390</v>
      </c>
      <c r="ID260" s="2">
        <v>371</v>
      </c>
      <c r="IE260" s="2">
        <v>371</v>
      </c>
      <c r="IF260" s="2">
        <v>378</v>
      </c>
      <c r="IG260" s="2">
        <v>372</v>
      </c>
      <c r="IH260" s="2">
        <v>363</v>
      </c>
      <c r="II260" s="2">
        <v>365</v>
      </c>
      <c r="IJ260" s="2">
        <v>371</v>
      </c>
      <c r="IK260" s="2">
        <v>383</v>
      </c>
      <c r="IL260" s="2">
        <v>385</v>
      </c>
      <c r="IM260" s="2">
        <v>377</v>
      </c>
      <c r="IN260" s="2">
        <v>386</v>
      </c>
      <c r="IO260" s="2">
        <v>399</v>
      </c>
      <c r="IP260" s="2">
        <v>370</v>
      </c>
      <c r="IQ260" s="2">
        <v>371</v>
      </c>
      <c r="IR260" s="2">
        <v>364</v>
      </c>
      <c r="IS260" s="2">
        <v>360</v>
      </c>
      <c r="IT260" s="2">
        <v>364</v>
      </c>
    </row>
    <row r="261" spans="1:254">
      <c r="A261" s="62" t="s">
        <v>474</v>
      </c>
      <c r="B261" s="1" t="inlineStr">
        <is>
          <t>旭ダイヤモンド</t>
        </is>
      </c>
      <c r="C261" s="1">
        <v>1196</v>
      </c>
      <c r="E261" s="2">
        <v>1209</v>
      </c>
      <c r="F261" s="2">
        <v>1224</v>
      </c>
      <c r="G261" s="2">
        <v>1140</v>
      </c>
      <c r="H261" s="2">
        <v>1107</v>
      </c>
      <c r="I261" s="2">
        <v>1122</v>
      </c>
      <c r="J261" s="2">
        <v>1073</v>
      </c>
      <c r="K261" s="2">
        <v>1085</v>
      </c>
      <c r="L261" s="2">
        <v>1133</v>
      </c>
      <c r="M261" s="2">
        <v>1146</v>
      </c>
      <c r="N261" s="2">
        <v>1132</v>
      </c>
      <c r="O261" s="2">
        <v>1158</v>
      </c>
      <c r="P261" s="2">
        <v>1169</v>
      </c>
      <c r="Q261" s="2">
        <v>1174</v>
      </c>
      <c r="R261" s="2">
        <v>1190</v>
      </c>
      <c r="S261" s="2">
        <v>1218</v>
      </c>
      <c r="T261" s="2">
        <v>1242</v>
      </c>
      <c r="U261" s="2">
        <v>1187</v>
      </c>
      <c r="V261" s="2">
        <v>1197</v>
      </c>
      <c r="W261" s="2">
        <v>1203</v>
      </c>
      <c r="X261" s="2">
        <v>1199</v>
      </c>
      <c r="Y261" s="2">
        <v>1192</v>
      </c>
      <c r="Z261" s="2">
        <v>1245</v>
      </c>
      <c r="AA261" s="2">
        <v>1273</v>
      </c>
      <c r="AB261" s="2">
        <v>1249</v>
      </c>
      <c r="AC261" s="2">
        <v>1234</v>
      </c>
      <c r="AD261" s="2">
        <v>1245</v>
      </c>
      <c r="AE261" s="2">
        <v>1240</v>
      </c>
      <c r="AF261" s="2">
        <v>1238</v>
      </c>
      <c r="AG261" s="2">
        <v>1240</v>
      </c>
      <c r="AH261" s="2">
        <v>1244</v>
      </c>
      <c r="AI261" s="2">
        <v>1250</v>
      </c>
      <c r="AJ261" s="2">
        <v>1345</v>
      </c>
      <c r="AK261" s="2">
        <v>1345</v>
      </c>
      <c r="AL261" s="2">
        <v>1359</v>
      </c>
      <c r="AM261" s="2">
        <v>1337</v>
      </c>
      <c r="AN261" s="2">
        <v>1348</v>
      </c>
      <c r="AO261" s="2">
        <v>1329</v>
      </c>
      <c r="AP261" s="2">
        <v>1319</v>
      </c>
      <c r="AQ261" s="2">
        <v>1263</v>
      </c>
      <c r="AR261" s="2">
        <v>1221</v>
      </c>
      <c r="AS261" s="2">
        <v>1260</v>
      </c>
      <c r="AT261" s="2">
        <v>1318</v>
      </c>
      <c r="AU261" s="2">
        <v>1315</v>
      </c>
      <c r="AV261" s="2">
        <v>1353</v>
      </c>
      <c r="AW261" s="2">
        <v>1329</v>
      </c>
      <c r="AX261" s="2">
        <v>1346</v>
      </c>
      <c r="AY261" s="2">
        <v>1358</v>
      </c>
      <c r="AZ261" s="2">
        <v>1397</v>
      </c>
      <c r="BA261" s="2">
        <v>1385</v>
      </c>
      <c r="BB261" s="2">
        <v>1368</v>
      </c>
      <c r="BC261" s="2">
        <v>1439</v>
      </c>
      <c r="BD261" s="2">
        <v>1408</v>
      </c>
      <c r="BE261" s="2">
        <v>1399</v>
      </c>
      <c r="BF261" s="2">
        <v>1380</v>
      </c>
      <c r="BG261" s="2">
        <v>1320</v>
      </c>
      <c r="BH261" s="2">
        <v>1295</v>
      </c>
      <c r="BI261" s="2">
        <v>1316</v>
      </c>
      <c r="BJ261" s="2">
        <v>1318</v>
      </c>
      <c r="BK261" s="2">
        <v>1387</v>
      </c>
      <c r="BL261" s="2">
        <v>1417</v>
      </c>
      <c r="BM261" s="2">
        <v>1397</v>
      </c>
      <c r="BN261" s="2">
        <v>1372</v>
      </c>
      <c r="BO261" s="2">
        <v>1348</v>
      </c>
      <c r="BP261" s="2">
        <v>1336</v>
      </c>
      <c r="BQ261" s="2">
        <v>1327</v>
      </c>
      <c r="BR261" s="2">
        <v>1301</v>
      </c>
      <c r="BS261" s="2">
        <v>1305</v>
      </c>
      <c r="BT261" s="2">
        <v>1319</v>
      </c>
      <c r="BU261" s="2">
        <v>1324</v>
      </c>
      <c r="BV261" s="2">
        <v>1352</v>
      </c>
      <c r="BW261" s="2">
        <v>1331</v>
      </c>
      <c r="BX261" s="2">
        <v>1325</v>
      </c>
      <c r="BY261" s="2">
        <v>1363</v>
      </c>
      <c r="BZ261" s="2">
        <v>1430</v>
      </c>
      <c r="CA261" s="2">
        <v>1339</v>
      </c>
      <c r="CB261" s="2">
        <v>1192</v>
      </c>
      <c r="CC261" s="2">
        <v>1202</v>
      </c>
      <c r="CD261" s="2">
        <v>1186</v>
      </c>
      <c r="CE261" s="2">
        <v>1181</v>
      </c>
      <c r="CF261" s="2">
        <v>1194</v>
      </c>
      <c r="CG261" s="2">
        <v>1200</v>
      </c>
      <c r="CH261" s="2">
        <v>1210</v>
      </c>
      <c r="CI261" s="2">
        <v>1187</v>
      </c>
      <c r="CJ261" s="2">
        <v>1208</v>
      </c>
      <c r="CK261" s="2">
        <v>1248</v>
      </c>
      <c r="CL261" s="2">
        <v>1276</v>
      </c>
      <c r="CM261" s="2">
        <v>1247</v>
      </c>
      <c r="CN261" s="2">
        <v>1221</v>
      </c>
      <c r="CO261" s="2">
        <v>1240</v>
      </c>
      <c r="CP261" s="2">
        <v>1309</v>
      </c>
      <c r="CQ261" s="2">
        <v>1288</v>
      </c>
      <c r="CR261" s="2">
        <v>1286</v>
      </c>
      <c r="CS261" s="2">
        <v>1295</v>
      </c>
      <c r="CT261" s="2">
        <v>1287</v>
      </c>
      <c r="CU261" s="2">
        <v>1389</v>
      </c>
      <c r="CV261" s="2">
        <v>1397</v>
      </c>
      <c r="CW261" s="2">
        <v>1431</v>
      </c>
      <c r="CX261" s="2">
        <v>1426</v>
      </c>
      <c r="CY261" s="2">
        <v>1365</v>
      </c>
      <c r="CZ261" s="2">
        <v>1397</v>
      </c>
      <c r="DA261" s="2">
        <v>1466</v>
      </c>
      <c r="DB261" s="2">
        <v>1524</v>
      </c>
      <c r="DC261" s="2">
        <v>1462</v>
      </c>
      <c r="DD261" s="2">
        <v>1497</v>
      </c>
      <c r="DE261" s="2">
        <v>1571</v>
      </c>
      <c r="DF261" s="2">
        <v>1510</v>
      </c>
      <c r="DG261" s="2">
        <v>1710</v>
      </c>
      <c r="DH261" s="2">
        <v>1735</v>
      </c>
      <c r="DI261" s="2">
        <v>1660</v>
      </c>
      <c r="DJ261" s="2">
        <v>1495</v>
      </c>
      <c r="DK261" s="2">
        <v>1495</v>
      </c>
      <c r="DL261" s="2">
        <v>1339</v>
      </c>
      <c r="DM261" s="2">
        <v>1229</v>
      </c>
      <c r="DN261" s="2">
        <v>1350</v>
      </c>
      <c r="DO261" s="2">
        <v>1442</v>
      </c>
      <c r="DP261" s="2">
        <v>1193</v>
      </c>
      <c r="DQ261" s="2">
        <v>1151</v>
      </c>
      <c r="DR261" s="2">
        <v>1151</v>
      </c>
      <c r="DS261" s="2">
        <v>1140</v>
      </c>
      <c r="DT261" s="2">
        <v>1057</v>
      </c>
      <c r="DU261" s="2">
        <v>1033</v>
      </c>
      <c r="DV261" s="2">
        <v>970</v>
      </c>
      <c r="DW261" s="2">
        <v>980</v>
      </c>
      <c r="DX261" s="2">
        <v>980</v>
      </c>
      <c r="DY261" s="2">
        <v>931</v>
      </c>
      <c r="DZ261" s="2">
        <v>950</v>
      </c>
      <c r="EA261" s="2">
        <v>916</v>
      </c>
      <c r="EB261" s="2">
        <v>1173</v>
      </c>
      <c r="EC261" s="2">
        <v>1040</v>
      </c>
      <c r="ED261" s="2">
        <v>910</v>
      </c>
      <c r="EE261" s="2">
        <v>881</v>
      </c>
      <c r="EF261" s="2">
        <v>895</v>
      </c>
      <c r="EG261" s="2">
        <v>898</v>
      </c>
      <c r="EH261" s="2">
        <v>889</v>
      </c>
      <c r="EI261" s="2">
        <v>894</v>
      </c>
      <c r="EJ261" s="2">
        <v>904</v>
      </c>
      <c r="EK261" s="2">
        <v>908</v>
      </c>
      <c r="EL261" s="2">
        <v>906</v>
      </c>
      <c r="EM261" s="2">
        <v>909</v>
      </c>
      <c r="EN261" s="2">
        <v>875</v>
      </c>
      <c r="EO261" s="2">
        <v>849</v>
      </c>
      <c r="EP261" s="2">
        <v>849</v>
      </c>
      <c r="EQ261" s="2">
        <v>860</v>
      </c>
      <c r="ER261" s="2">
        <v>844</v>
      </c>
      <c r="ES261" s="2">
        <v>842</v>
      </c>
      <c r="ET261" s="2">
        <v>838</v>
      </c>
      <c r="EU261" s="2">
        <v>832</v>
      </c>
      <c r="EV261" s="2">
        <v>822</v>
      </c>
      <c r="EW261" s="2">
        <v>818</v>
      </c>
      <c r="EX261" s="2">
        <v>820</v>
      </c>
      <c r="EY261" s="2">
        <v>820</v>
      </c>
      <c r="EZ261" s="2">
        <v>817</v>
      </c>
      <c r="FA261" s="2">
        <v>809</v>
      </c>
      <c r="FB261" s="2">
        <v>805</v>
      </c>
      <c r="FC261" s="2">
        <v>804</v>
      </c>
      <c r="FD261" s="2">
        <v>818</v>
      </c>
      <c r="FE261" s="2">
        <v>821</v>
      </c>
      <c r="FF261" s="2">
        <v>813</v>
      </c>
      <c r="FG261" s="2">
        <v>813</v>
      </c>
      <c r="FH261" s="2">
        <v>818</v>
      </c>
      <c r="FI261" s="2">
        <v>810</v>
      </c>
      <c r="FJ261" s="2">
        <v>814</v>
      </c>
      <c r="FK261" s="2">
        <v>812</v>
      </c>
      <c r="FL261" s="2">
        <v>815</v>
      </c>
      <c r="FM261" s="2">
        <v>809</v>
      </c>
      <c r="FN261" s="2">
        <v>819</v>
      </c>
      <c r="FO261" s="2">
        <v>831</v>
      </c>
      <c r="FP261" s="2">
        <v>831</v>
      </c>
      <c r="FQ261" s="2">
        <v>825</v>
      </c>
      <c r="FR261" s="2">
        <v>818</v>
      </c>
      <c r="FS261" s="2">
        <v>811</v>
      </c>
      <c r="FT261" s="2">
        <v>805</v>
      </c>
      <c r="FU261" s="2">
        <v>807</v>
      </c>
      <c r="FV261" s="2">
        <v>803</v>
      </c>
      <c r="FW261" s="2">
        <v>810</v>
      </c>
      <c r="FX261" s="2">
        <v>816</v>
      </c>
      <c r="FY261" s="2">
        <v>819</v>
      </c>
      <c r="FZ261" s="2">
        <v>820</v>
      </c>
      <c r="GA261" s="2">
        <v>808</v>
      </c>
      <c r="GB261" s="2">
        <v>807</v>
      </c>
      <c r="GC261" s="2">
        <v>807</v>
      </c>
      <c r="GD261" s="2">
        <v>830</v>
      </c>
      <c r="GE261" s="2">
        <v>844</v>
      </c>
      <c r="GF261" s="2">
        <v>844</v>
      </c>
      <c r="GG261" s="2">
        <v>853</v>
      </c>
      <c r="GH261" s="2">
        <v>839</v>
      </c>
      <c r="GI261" s="2">
        <v>842</v>
      </c>
      <c r="GJ261" s="2">
        <v>845</v>
      </c>
      <c r="GK261" s="2">
        <v>871</v>
      </c>
      <c r="GL261" s="2">
        <v>874</v>
      </c>
      <c r="GM261" s="2">
        <v>860</v>
      </c>
      <c r="GN261" s="2">
        <v>854</v>
      </c>
      <c r="GO261" s="2">
        <v>856</v>
      </c>
      <c r="GP261" s="2">
        <v>852</v>
      </c>
      <c r="GQ261" s="2">
        <v>848</v>
      </c>
      <c r="GR261" s="2">
        <v>842</v>
      </c>
      <c r="GS261" s="2">
        <v>851</v>
      </c>
      <c r="GT261" s="2">
        <v>844</v>
      </c>
      <c r="GU261" s="2">
        <v>834</v>
      </c>
      <c r="GV261" s="2">
        <v>851</v>
      </c>
      <c r="GW261" s="2">
        <v>862</v>
      </c>
      <c r="GX261" s="2">
        <v>863</v>
      </c>
      <c r="GY261" s="2">
        <v>866</v>
      </c>
      <c r="GZ261" s="2">
        <v>871</v>
      </c>
      <c r="HA261" s="2">
        <v>856</v>
      </c>
      <c r="HB261" s="2">
        <v>857</v>
      </c>
      <c r="HC261" s="2">
        <v>866</v>
      </c>
      <c r="HD261" s="2">
        <v>878</v>
      </c>
      <c r="HE261" s="2">
        <v>880</v>
      </c>
      <c r="HF261" s="2">
        <v>900</v>
      </c>
      <c r="HG261" s="2">
        <v>890</v>
      </c>
      <c r="HH261" s="2">
        <v>891</v>
      </c>
      <c r="HI261" s="2">
        <v>895</v>
      </c>
      <c r="HJ261" s="2">
        <v>912</v>
      </c>
      <c r="HK261" s="2">
        <v>900</v>
      </c>
      <c r="HL261" s="2">
        <v>882</v>
      </c>
      <c r="HM261" s="2">
        <v>878</v>
      </c>
      <c r="HN261" s="2">
        <v>876</v>
      </c>
      <c r="HO261" s="2">
        <v>888</v>
      </c>
      <c r="HP261" s="2">
        <v>845</v>
      </c>
      <c r="HQ261" s="2">
        <v>857</v>
      </c>
      <c r="HR261" s="2">
        <v>851</v>
      </c>
      <c r="HS261" s="2">
        <v>849</v>
      </c>
      <c r="HT261" s="2">
        <v>841</v>
      </c>
      <c r="HU261" s="2">
        <v>844</v>
      </c>
      <c r="HV261" s="2">
        <v>850</v>
      </c>
      <c r="HW261" s="2">
        <v>819</v>
      </c>
      <c r="HX261" s="2">
        <v>817</v>
      </c>
      <c r="HY261" s="2">
        <v>822</v>
      </c>
      <c r="HZ261" s="2">
        <v>819</v>
      </c>
      <c r="IA261" s="2">
        <v>827</v>
      </c>
      <c r="IB261" s="2">
        <v>825</v>
      </c>
      <c r="IC261" s="2">
        <v>798</v>
      </c>
      <c r="ID261" s="2">
        <v>791</v>
      </c>
      <c r="IE261" s="2">
        <v>791</v>
      </c>
      <c r="IF261" s="2">
        <v>792</v>
      </c>
      <c r="IG261" s="2">
        <v>788</v>
      </c>
      <c r="IH261" s="2">
        <v>787</v>
      </c>
      <c r="II261" s="2">
        <v>790</v>
      </c>
      <c r="IJ261" s="2">
        <v>796</v>
      </c>
      <c r="IK261" s="2">
        <v>796</v>
      </c>
      <c r="IL261" s="2">
        <v>790</v>
      </c>
      <c r="IM261" s="2">
        <v>765</v>
      </c>
      <c r="IN261" s="2">
        <v>762</v>
      </c>
      <c r="IO261" s="2">
        <v>761</v>
      </c>
      <c r="IP261" s="2">
        <v>754</v>
      </c>
      <c r="IQ261" s="2">
        <v>760</v>
      </c>
      <c r="IR261" s="2">
        <v>749</v>
      </c>
      <c r="IS261" s="2">
        <v>739</v>
      </c>
      <c r="IT261" s="2">
        <v>743</v>
      </c>
    </row>
    <row r="262" spans="1:254">
      <c r="A262" s="62" t="s">
        <v>475</v>
      </c>
      <c r="B262" s="1" t="inlineStr">
        <is>
          <t>住石ホールディングス</t>
        </is>
      </c>
      <c r="C262" s="1">
        <v>609</v>
      </c>
      <c r="E262" s="2">
        <v>596</v>
      </c>
      <c r="F262" s="2">
        <v>605</v>
      </c>
      <c r="G262" s="2">
        <v>604</v>
      </c>
      <c r="H262" s="2">
        <v>606</v>
      </c>
      <c r="I262" s="2">
        <v>582</v>
      </c>
      <c r="J262" s="2">
        <v>577</v>
      </c>
      <c r="K262" s="2">
        <v>586</v>
      </c>
      <c r="L262" s="2">
        <v>592</v>
      </c>
      <c r="M262" s="2">
        <v>602</v>
      </c>
      <c r="N262" s="2">
        <v>607</v>
      </c>
      <c r="O262" s="2">
        <v>607</v>
      </c>
      <c r="P262" s="2">
        <v>603</v>
      </c>
      <c r="Q262" s="2">
        <v>586</v>
      </c>
      <c r="R262" s="2">
        <v>583</v>
      </c>
      <c r="S262" s="2">
        <v>602</v>
      </c>
      <c r="T262" s="2">
        <v>593</v>
      </c>
      <c r="U262" s="2">
        <v>592</v>
      </c>
      <c r="V262" s="2">
        <v>587</v>
      </c>
      <c r="W262" s="2">
        <v>587</v>
      </c>
      <c r="X262" s="2">
        <v>566</v>
      </c>
      <c r="Y262" s="2">
        <v>560</v>
      </c>
      <c r="Z262" s="2">
        <v>585</v>
      </c>
      <c r="AA262" s="2">
        <v>586</v>
      </c>
      <c r="AB262" s="2">
        <v>550</v>
      </c>
      <c r="AC262" s="2">
        <v>550</v>
      </c>
      <c r="AD262" s="2">
        <v>529</v>
      </c>
      <c r="AE262" s="2">
        <v>529</v>
      </c>
      <c r="AF262" s="2">
        <v>537</v>
      </c>
      <c r="AG262" s="2">
        <v>528</v>
      </c>
      <c r="AH262" s="2">
        <v>532</v>
      </c>
      <c r="AI262" s="2">
        <v>544</v>
      </c>
      <c r="AJ262" s="2">
        <v>554</v>
      </c>
      <c r="AK262" s="2">
        <v>559</v>
      </c>
      <c r="AL262" s="2">
        <v>534</v>
      </c>
      <c r="AM262" s="2">
        <v>561</v>
      </c>
      <c r="AN262" s="2">
        <v>566</v>
      </c>
      <c r="AO262" s="2">
        <v>555</v>
      </c>
      <c r="AP262" s="2">
        <v>557</v>
      </c>
      <c r="AQ262" s="2">
        <v>560</v>
      </c>
      <c r="AR262" s="2">
        <v>555</v>
      </c>
      <c r="AS262" s="2">
        <v>561</v>
      </c>
      <c r="AT262" s="2">
        <v>585</v>
      </c>
      <c r="AU262" s="2">
        <v>583</v>
      </c>
      <c r="AV262" s="2">
        <v>588</v>
      </c>
      <c r="AW262" s="2">
        <v>569</v>
      </c>
      <c r="AX262" s="2">
        <v>569</v>
      </c>
      <c r="AY262" s="2">
        <v>571</v>
      </c>
      <c r="AZ262" s="2">
        <v>585</v>
      </c>
      <c r="BA262" s="2">
        <v>595</v>
      </c>
      <c r="BB262" s="2">
        <v>615</v>
      </c>
      <c r="BC262" s="2">
        <v>629</v>
      </c>
      <c r="BD262" s="2">
        <v>621</v>
      </c>
      <c r="BE262" s="2">
        <v>606</v>
      </c>
      <c r="BF262" s="2">
        <v>612</v>
      </c>
      <c r="BG262" s="2">
        <v>605</v>
      </c>
      <c r="BH262" s="2">
        <v>617</v>
      </c>
      <c r="BI262" s="2">
        <v>634</v>
      </c>
      <c r="BJ262" s="2">
        <v>681</v>
      </c>
      <c r="BK262" s="2">
        <v>725</v>
      </c>
      <c r="BL262" s="2">
        <v>731</v>
      </c>
      <c r="BM262" s="2">
        <v>742</v>
      </c>
      <c r="BN262" s="2">
        <v>753</v>
      </c>
      <c r="BO262" s="2">
        <v>755</v>
      </c>
      <c r="BP262" s="2">
        <v>760</v>
      </c>
      <c r="BQ262" s="2">
        <v>755</v>
      </c>
      <c r="BR262" s="2">
        <v>766</v>
      </c>
      <c r="BS262" s="2">
        <v>795</v>
      </c>
      <c r="BT262" s="2">
        <v>784</v>
      </c>
      <c r="BU262" s="2">
        <v>784</v>
      </c>
      <c r="BV262" s="2">
        <v>818</v>
      </c>
      <c r="BW262" s="2">
        <v>847</v>
      </c>
      <c r="BX262" s="2">
        <v>872</v>
      </c>
      <c r="BY262" s="2">
        <v>870</v>
      </c>
      <c r="BZ262" s="2">
        <v>876</v>
      </c>
      <c r="CA262" s="2">
        <v>878</v>
      </c>
      <c r="CB262" s="2">
        <v>902</v>
      </c>
      <c r="CC262" s="2">
        <v>856</v>
      </c>
      <c r="CD262" s="2">
        <v>856</v>
      </c>
      <c r="CE262" s="2">
        <v>886</v>
      </c>
      <c r="CF262" s="2">
        <v>880</v>
      </c>
      <c r="CG262" s="2">
        <v>908</v>
      </c>
      <c r="CH262" s="2">
        <v>893</v>
      </c>
      <c r="CI262" s="2">
        <v>939</v>
      </c>
      <c r="CJ262" s="2">
        <v>956</v>
      </c>
      <c r="CK262" s="2">
        <v>985</v>
      </c>
      <c r="CL262" s="2">
        <v>980</v>
      </c>
      <c r="CM262" s="2">
        <v>986</v>
      </c>
      <c r="CN262" s="2">
        <v>1129</v>
      </c>
      <c r="CO262" s="2">
        <v>1144</v>
      </c>
      <c r="CP262" s="2">
        <v>1009</v>
      </c>
      <c r="CQ262" s="2">
        <v>909</v>
      </c>
      <c r="CR262" s="2">
        <v>901</v>
      </c>
      <c r="CS262" s="2">
        <v>900</v>
      </c>
      <c r="CT262" s="2">
        <v>990</v>
      </c>
      <c r="CU262" s="2">
        <v>1068</v>
      </c>
      <c r="CV262" s="2">
        <v>1020</v>
      </c>
      <c r="CW262" s="2">
        <v>1091</v>
      </c>
      <c r="CX262" s="2">
        <v>1200</v>
      </c>
      <c r="CY262" s="2">
        <v>1138</v>
      </c>
      <c r="CZ262" s="2">
        <v>1004</v>
      </c>
      <c r="DA262" s="2">
        <v>1009</v>
      </c>
      <c r="DB262" s="2">
        <v>973</v>
      </c>
      <c r="DC262" s="2">
        <v>1054</v>
      </c>
      <c r="DD262" s="2">
        <v>1023</v>
      </c>
      <c r="DE262" s="2">
        <v>934</v>
      </c>
      <c r="DF262" s="2">
        <v>925</v>
      </c>
      <c r="DG262" s="2">
        <v>1010</v>
      </c>
      <c r="DH262" s="2">
        <v>1019</v>
      </c>
      <c r="DI262" s="2">
        <v>932</v>
      </c>
      <c r="DJ262" s="2">
        <v>884</v>
      </c>
      <c r="DK262" s="2">
        <v>895</v>
      </c>
      <c r="DL262" s="2">
        <v>927</v>
      </c>
      <c r="DM262" s="2">
        <v>975</v>
      </c>
      <c r="DN262" s="2">
        <v>1059</v>
      </c>
      <c r="DO262" s="2">
        <v>1557</v>
      </c>
      <c r="DP262" s="2">
        <v>1365</v>
      </c>
      <c r="DQ262" s="2">
        <v>1065</v>
      </c>
      <c r="DR262" s="2">
        <v>991</v>
      </c>
      <c r="DS262" s="2">
        <v>962</v>
      </c>
      <c r="DT262" s="2">
        <v>849</v>
      </c>
      <c r="DU262" s="2">
        <v>883</v>
      </c>
      <c r="DV262" s="2">
        <v>849</v>
      </c>
      <c r="DW262" s="2">
        <v>788</v>
      </c>
      <c r="DX262" s="2">
        <v>783</v>
      </c>
      <c r="DY262" s="2">
        <v>696</v>
      </c>
      <c r="DZ262" s="2">
        <v>733</v>
      </c>
      <c r="EA262" s="2">
        <v>687</v>
      </c>
      <c r="EB262" s="2">
        <v>875</v>
      </c>
      <c r="EC262" s="2">
        <v>859</v>
      </c>
      <c r="ED262" s="2">
        <v>709</v>
      </c>
      <c r="EE262" s="2">
        <v>640</v>
      </c>
      <c r="EF262" s="2">
        <v>649</v>
      </c>
      <c r="EG262" s="2">
        <v>636</v>
      </c>
      <c r="EH262" s="2">
        <v>630</v>
      </c>
      <c r="EI262" s="2">
        <v>638</v>
      </c>
      <c r="EJ262" s="2">
        <v>644</v>
      </c>
      <c r="EK262" s="2">
        <v>672</v>
      </c>
      <c r="EL262" s="2">
        <v>634</v>
      </c>
      <c r="EM262" s="2">
        <v>624</v>
      </c>
      <c r="EN262" s="2">
        <v>635</v>
      </c>
      <c r="EO262" s="2">
        <v>614</v>
      </c>
      <c r="EP262" s="2">
        <v>633</v>
      </c>
      <c r="EQ262" s="2">
        <v>598</v>
      </c>
      <c r="ER262" s="2">
        <v>568</v>
      </c>
      <c r="ES262" s="2">
        <v>553</v>
      </c>
      <c r="ET262" s="2">
        <v>541</v>
      </c>
      <c r="EU262" s="2">
        <v>541</v>
      </c>
      <c r="EV262" s="2">
        <v>526</v>
      </c>
      <c r="EW262" s="2">
        <v>527</v>
      </c>
      <c r="EX262" s="2">
        <v>520</v>
      </c>
      <c r="EY262" s="2">
        <v>522</v>
      </c>
      <c r="EZ262" s="2">
        <v>519</v>
      </c>
      <c r="FA262" s="2">
        <v>529</v>
      </c>
      <c r="FB262" s="2">
        <v>522</v>
      </c>
      <c r="FC262" s="2">
        <v>516</v>
      </c>
      <c r="FD262" s="2">
        <v>524</v>
      </c>
      <c r="FE262" s="2">
        <v>529</v>
      </c>
      <c r="FF262" s="2">
        <v>530</v>
      </c>
      <c r="FG262" s="2">
        <v>534</v>
      </c>
      <c r="FH262" s="2">
        <v>538</v>
      </c>
      <c r="FI262" s="2">
        <v>539</v>
      </c>
      <c r="FJ262" s="2">
        <v>544</v>
      </c>
      <c r="FK262" s="2">
        <v>555</v>
      </c>
      <c r="FL262" s="2">
        <v>559</v>
      </c>
      <c r="FM262" s="2">
        <v>564</v>
      </c>
      <c r="FN262" s="2">
        <v>573</v>
      </c>
      <c r="FO262" s="2">
        <v>582</v>
      </c>
      <c r="FP262" s="2">
        <v>586</v>
      </c>
      <c r="FQ262" s="2">
        <v>590</v>
      </c>
      <c r="FR262" s="2">
        <v>591</v>
      </c>
      <c r="FS262" s="2">
        <v>585</v>
      </c>
      <c r="FT262" s="2">
        <v>587</v>
      </c>
      <c r="FU262" s="2">
        <v>577</v>
      </c>
      <c r="FV262" s="2">
        <v>564</v>
      </c>
      <c r="FW262" s="2">
        <v>576</v>
      </c>
      <c r="FX262" s="2">
        <v>583</v>
      </c>
      <c r="FY262" s="2">
        <v>579</v>
      </c>
      <c r="FZ262" s="2">
        <v>586</v>
      </c>
      <c r="GA262" s="2">
        <v>588</v>
      </c>
      <c r="GB262" s="2">
        <v>566</v>
      </c>
      <c r="GC262" s="2">
        <v>564</v>
      </c>
      <c r="GD262" s="2">
        <v>552</v>
      </c>
      <c r="GE262" s="2">
        <v>560</v>
      </c>
      <c r="GF262" s="2">
        <v>565</v>
      </c>
      <c r="GG262" s="2">
        <v>577</v>
      </c>
      <c r="GH262" s="2">
        <v>574</v>
      </c>
      <c r="GI262" s="2">
        <v>556</v>
      </c>
      <c r="GJ262" s="2">
        <v>570</v>
      </c>
      <c r="GK262" s="2">
        <v>586</v>
      </c>
      <c r="GL262" s="2">
        <v>597</v>
      </c>
      <c r="GM262" s="2">
        <v>595</v>
      </c>
      <c r="GN262" s="2">
        <v>600</v>
      </c>
      <c r="GO262" s="2">
        <v>606</v>
      </c>
      <c r="GP262" s="2">
        <v>588</v>
      </c>
      <c r="GQ262" s="2">
        <v>572</v>
      </c>
      <c r="GR262" s="2">
        <v>568</v>
      </c>
      <c r="GS262" s="2">
        <v>577</v>
      </c>
      <c r="GT262" s="2">
        <v>575</v>
      </c>
      <c r="GU262" s="2">
        <v>563</v>
      </c>
      <c r="GV262" s="2">
        <v>576</v>
      </c>
      <c r="GW262" s="2">
        <v>587</v>
      </c>
      <c r="GX262" s="2">
        <v>604</v>
      </c>
      <c r="GY262" s="2">
        <v>625</v>
      </c>
      <c r="GZ262" s="2">
        <v>634</v>
      </c>
      <c r="HA262" s="2">
        <v>597</v>
      </c>
      <c r="HB262" s="2">
        <v>593</v>
      </c>
      <c r="HC262" s="2">
        <v>598</v>
      </c>
      <c r="HD262" s="2">
        <v>609</v>
      </c>
      <c r="HE262" s="2">
        <v>617</v>
      </c>
      <c r="HF262" s="2">
        <v>614</v>
      </c>
      <c r="HG262" s="2">
        <v>618</v>
      </c>
      <c r="HH262" s="2">
        <v>617</v>
      </c>
      <c r="HI262" s="2">
        <v>618</v>
      </c>
      <c r="HJ262" s="2">
        <v>625</v>
      </c>
      <c r="HK262" s="2">
        <v>626</v>
      </c>
      <c r="HL262" s="2">
        <v>642</v>
      </c>
      <c r="HM262" s="2">
        <v>644</v>
      </c>
      <c r="HN262" s="2">
        <v>634</v>
      </c>
      <c r="HO262" s="2">
        <v>634</v>
      </c>
      <c r="HP262" s="2">
        <v>633</v>
      </c>
      <c r="HQ262" s="2">
        <v>648</v>
      </c>
      <c r="HR262" s="2">
        <v>649</v>
      </c>
      <c r="HS262" s="2">
        <v>639</v>
      </c>
      <c r="HT262" s="2">
        <v>626</v>
      </c>
      <c r="HU262" s="2">
        <v>632</v>
      </c>
      <c r="HV262" s="2">
        <v>635</v>
      </c>
      <c r="HW262" s="2">
        <v>630</v>
      </c>
      <c r="HX262" s="2">
        <v>617</v>
      </c>
      <c r="HY262" s="2">
        <v>621</v>
      </c>
      <c r="HZ262" s="2">
        <v>625</v>
      </c>
      <c r="IA262" s="2">
        <v>627</v>
      </c>
      <c r="IB262" s="2">
        <v>634</v>
      </c>
      <c r="IC262" s="2">
        <v>633</v>
      </c>
      <c r="ID262" s="2">
        <v>633</v>
      </c>
      <c r="IE262" s="2">
        <v>642</v>
      </c>
      <c r="IF262" s="2">
        <v>650</v>
      </c>
      <c r="IG262" s="2">
        <v>659</v>
      </c>
      <c r="IH262" s="2">
        <v>660</v>
      </c>
      <c r="II262" s="2">
        <v>682</v>
      </c>
      <c r="IJ262" s="2">
        <v>689</v>
      </c>
      <c r="IK262" s="2">
        <v>673</v>
      </c>
      <c r="IL262" s="2">
        <v>673</v>
      </c>
      <c r="IM262" s="2">
        <v>674</v>
      </c>
      <c r="IN262" s="2">
        <v>673</v>
      </c>
      <c r="IO262" s="2">
        <v>667</v>
      </c>
      <c r="IP262" s="2">
        <v>652</v>
      </c>
      <c r="IQ262" s="2">
        <v>680</v>
      </c>
      <c r="IR262" s="2">
        <v>634</v>
      </c>
      <c r="IS262" s="2">
        <v>639</v>
      </c>
      <c r="IT262" s="2">
        <v>638</v>
      </c>
    </row>
    <row r="263" spans="1:254">
      <c r="A263" s="62" t="s">
        <v>476</v>
      </c>
      <c r="B263" s="1" t="inlineStr">
        <is>
          <t>日本製鋼所</t>
        </is>
      </c>
      <c r="C263" s="1">
        <v>7824</v>
      </c>
      <c r="E263" s="2">
        <v>7810</v>
      </c>
      <c r="F263" s="2">
        <v>7843</v>
      </c>
      <c r="G263" s="2">
        <v>7770</v>
      </c>
      <c r="H263" s="2">
        <v>7602</v>
      </c>
      <c r="I263" s="2">
        <v>7755</v>
      </c>
      <c r="J263" s="2">
        <v>7410</v>
      </c>
      <c r="K263" s="2">
        <v>7512</v>
      </c>
      <c r="L263" s="2">
        <v>7711</v>
      </c>
      <c r="M263" s="2">
        <v>7872</v>
      </c>
      <c r="N263" s="2">
        <v>7850</v>
      </c>
      <c r="O263" s="2">
        <v>7815</v>
      </c>
      <c r="P263" s="2">
        <v>7633</v>
      </c>
      <c r="Q263" s="2">
        <v>7558</v>
      </c>
      <c r="R263" s="2">
        <v>7759</v>
      </c>
      <c r="S263" s="2">
        <v>8126</v>
      </c>
      <c r="T263" s="2">
        <v>7848</v>
      </c>
      <c r="U263" s="2">
        <v>7749</v>
      </c>
      <c r="V263" s="2">
        <v>7892</v>
      </c>
      <c r="W263" s="2">
        <v>8061</v>
      </c>
      <c r="X263" s="2">
        <v>8150</v>
      </c>
      <c r="Y263" s="2">
        <v>8647</v>
      </c>
      <c r="Z263" s="2">
        <v>8697</v>
      </c>
      <c r="AA263" s="2">
        <v>8550</v>
      </c>
      <c r="AB263" s="2">
        <v>8100</v>
      </c>
      <c r="AC263" s="2">
        <v>8078</v>
      </c>
      <c r="AD263" s="2">
        <v>7977</v>
      </c>
      <c r="AE263" s="2">
        <v>7840</v>
      </c>
      <c r="AF263" s="2">
        <v>7929</v>
      </c>
      <c r="AG263" s="2">
        <v>7968</v>
      </c>
      <c r="AH263" s="2">
        <v>8024</v>
      </c>
      <c r="AI263" s="2">
        <v>8157</v>
      </c>
      <c r="AJ263" s="2">
        <v>8280</v>
      </c>
      <c r="AK263" s="2">
        <v>8190</v>
      </c>
      <c r="AL263" s="2">
        <v>8317</v>
      </c>
      <c r="AM263" s="2">
        <v>8618</v>
      </c>
      <c r="AN263" s="2">
        <v>8479</v>
      </c>
      <c r="AO263" s="2">
        <v>7883</v>
      </c>
      <c r="AP263" s="2">
        <v>7963</v>
      </c>
      <c r="AQ263" s="2">
        <v>7628</v>
      </c>
      <c r="AR263" s="2">
        <v>7173</v>
      </c>
      <c r="AS263" s="2">
        <v>7320</v>
      </c>
      <c r="AT263" s="2">
        <v>7464</v>
      </c>
      <c r="AU263" s="2">
        <v>7786</v>
      </c>
      <c r="AV263" s="2">
        <v>8143</v>
      </c>
      <c r="AW263" s="2">
        <v>7466</v>
      </c>
      <c r="AX263" s="2">
        <v>7438</v>
      </c>
      <c r="AY263" s="2">
        <v>7451</v>
      </c>
      <c r="AZ263" s="2">
        <v>7714</v>
      </c>
      <c r="BA263" s="2">
        <v>7922</v>
      </c>
      <c r="BB263" s="2">
        <v>8210</v>
      </c>
      <c r="BC263" s="2">
        <v>8450</v>
      </c>
      <c r="BD263" s="2">
        <v>8395</v>
      </c>
      <c r="BE263" s="2">
        <v>8122</v>
      </c>
      <c r="BF263" s="2">
        <v>7965</v>
      </c>
      <c r="BG263" s="2">
        <v>8085</v>
      </c>
      <c r="BH263" s="2">
        <v>8179</v>
      </c>
      <c r="BI263" s="2">
        <v>8141</v>
      </c>
      <c r="BJ263" s="2">
        <v>7901</v>
      </c>
      <c r="BK263" s="2">
        <v>8253</v>
      </c>
      <c r="BL263" s="2">
        <v>8870</v>
      </c>
      <c r="BM263" s="2">
        <v>8928</v>
      </c>
      <c r="BN263" s="2">
        <v>9169</v>
      </c>
      <c r="BO263" s="2">
        <v>9387</v>
      </c>
      <c r="BP263" s="2">
        <v>9375</v>
      </c>
      <c r="BQ263" s="2">
        <v>9432</v>
      </c>
      <c r="BR263" s="2">
        <v>9530</v>
      </c>
      <c r="BS263" s="2">
        <v>9768</v>
      </c>
      <c r="BT263" s="2">
        <v>9880</v>
      </c>
      <c r="BU263" s="2">
        <v>9807</v>
      </c>
      <c r="BV263" s="2">
        <v>9973</v>
      </c>
      <c r="BW263" s="2">
        <v>9837</v>
      </c>
      <c r="BX263" s="2">
        <v>9525</v>
      </c>
      <c r="BY263" s="2">
        <v>9545</v>
      </c>
      <c r="BZ263" s="2">
        <v>9292</v>
      </c>
      <c r="CA263" s="2">
        <v>9245</v>
      </c>
      <c r="CB263" s="2">
        <v>9376</v>
      </c>
      <c r="CC263" s="2">
        <v>9850</v>
      </c>
      <c r="CD263" s="2">
        <v>9916</v>
      </c>
      <c r="CE263" s="2">
        <v>9862</v>
      </c>
      <c r="CF263" s="2">
        <v>10005</v>
      </c>
      <c r="CG263" s="2">
        <v>9972</v>
      </c>
      <c r="CH263" s="2">
        <v>10020</v>
      </c>
      <c r="CI263" s="2">
        <v>9880</v>
      </c>
      <c r="CJ263" s="2">
        <v>9824</v>
      </c>
      <c r="CK263" s="2">
        <v>9598</v>
      </c>
      <c r="CL263" s="2">
        <v>9512</v>
      </c>
      <c r="CM263" s="2">
        <v>9249</v>
      </c>
      <c r="CN263" s="2">
        <v>8686</v>
      </c>
      <c r="CO263" s="2">
        <v>8830</v>
      </c>
      <c r="CP263" s="2">
        <v>9266</v>
      </c>
      <c r="CQ263" s="2">
        <v>9847</v>
      </c>
      <c r="CR263" s="2">
        <v>9584</v>
      </c>
      <c r="CS263" s="2">
        <v>9948</v>
      </c>
      <c r="CT263" s="2">
        <v>10135</v>
      </c>
      <c r="CU263" s="2">
        <v>10165</v>
      </c>
      <c r="CV263" s="2">
        <v>10305</v>
      </c>
      <c r="CW263" s="2">
        <v>10095</v>
      </c>
      <c r="CX263" s="2">
        <v>10055</v>
      </c>
      <c r="CY263" s="2">
        <v>10235</v>
      </c>
      <c r="CZ263" s="2">
        <v>10260</v>
      </c>
      <c r="DA263" s="2">
        <v>10020</v>
      </c>
      <c r="DB263" s="2">
        <v>9747</v>
      </c>
      <c r="DC263" s="2">
        <v>9188</v>
      </c>
      <c r="DD263" s="2">
        <v>9703</v>
      </c>
      <c r="DE263" s="2">
        <v>9698</v>
      </c>
      <c r="DF263" s="2">
        <v>9759</v>
      </c>
      <c r="DG263" s="2">
        <v>10620</v>
      </c>
      <c r="DH263" s="2">
        <v>10470</v>
      </c>
      <c r="DI263" s="2">
        <v>10220</v>
      </c>
      <c r="DJ263" s="2">
        <v>10060</v>
      </c>
      <c r="DK263" s="2">
        <v>9897</v>
      </c>
      <c r="DL263" s="2">
        <v>10075</v>
      </c>
      <c r="DM263" s="2">
        <v>10345</v>
      </c>
      <c r="DN263" s="2">
        <v>10025</v>
      </c>
      <c r="DO263" s="2">
        <v>9214</v>
      </c>
      <c r="DP263" s="2">
        <v>9345</v>
      </c>
      <c r="DQ263" s="2">
        <v>9620</v>
      </c>
      <c r="DR263" s="2">
        <v>9694</v>
      </c>
      <c r="DS263" s="2">
        <v>9948</v>
      </c>
      <c r="DT263" s="2">
        <v>9874</v>
      </c>
      <c r="DU263" s="2">
        <v>9526</v>
      </c>
      <c r="DV263" s="2">
        <v>8920</v>
      </c>
      <c r="DW263" s="2">
        <v>8993</v>
      </c>
      <c r="DX263" s="2">
        <v>8992</v>
      </c>
      <c r="DY263" s="2">
        <v>8822</v>
      </c>
      <c r="DZ263" s="2">
        <v>8799</v>
      </c>
      <c r="EA263" s="2">
        <v>8744</v>
      </c>
      <c r="EB263" s="2">
        <v>8777</v>
      </c>
      <c r="EC263" s="2">
        <v>8623</v>
      </c>
      <c r="ED263" s="2">
        <v>8900</v>
      </c>
      <c r="EE263" s="2">
        <v>9039</v>
      </c>
      <c r="EF263" s="2">
        <v>9389</v>
      </c>
      <c r="EG263" s="2">
        <v>9732</v>
      </c>
      <c r="EH263" s="2">
        <v>9607</v>
      </c>
      <c r="EI263" s="2">
        <v>10005</v>
      </c>
      <c r="EJ263" s="2">
        <v>9878</v>
      </c>
      <c r="EK263" s="2">
        <v>9693</v>
      </c>
      <c r="EL263" s="2">
        <v>9660</v>
      </c>
      <c r="EM263" s="2">
        <v>9364</v>
      </c>
      <c r="EN263" s="2">
        <v>9023</v>
      </c>
      <c r="EO263" s="2">
        <v>8629</v>
      </c>
      <c r="EP263" s="2">
        <v>8670</v>
      </c>
      <c r="EQ263" s="2">
        <v>8578</v>
      </c>
      <c r="ER263" s="2">
        <v>8409</v>
      </c>
      <c r="ES263" s="2">
        <v>8120</v>
      </c>
      <c r="ET263" s="2">
        <v>7786</v>
      </c>
      <c r="EU263" s="2">
        <v>7932</v>
      </c>
      <c r="EV263" s="2">
        <v>7937</v>
      </c>
      <c r="EW263" s="2">
        <v>7900</v>
      </c>
      <c r="EX263" s="2">
        <v>7979</v>
      </c>
      <c r="EY263" s="2">
        <v>7999</v>
      </c>
      <c r="EZ263" s="2">
        <v>8019</v>
      </c>
      <c r="FA263" s="2">
        <v>7669</v>
      </c>
      <c r="FB263" s="2">
        <v>7531</v>
      </c>
      <c r="FC263" s="2">
        <v>7962</v>
      </c>
      <c r="FD263" s="2">
        <v>8308</v>
      </c>
      <c r="FE263" s="2">
        <v>8574</v>
      </c>
      <c r="FF263" s="2">
        <v>9010</v>
      </c>
      <c r="FG263" s="2">
        <v>9179</v>
      </c>
      <c r="FH263" s="2">
        <v>9509</v>
      </c>
      <c r="FI263" s="2">
        <v>9600</v>
      </c>
      <c r="FJ263" s="2">
        <v>9545</v>
      </c>
      <c r="FK263" s="2">
        <v>9188</v>
      </c>
      <c r="FL263" s="2">
        <v>8838</v>
      </c>
      <c r="FM263" s="2">
        <v>8820</v>
      </c>
      <c r="FN263" s="2">
        <v>8900</v>
      </c>
      <c r="FO263" s="2">
        <v>9297</v>
      </c>
      <c r="FP263" s="2">
        <v>9358</v>
      </c>
      <c r="FQ263" s="2">
        <v>8999</v>
      </c>
      <c r="FR263" s="2">
        <v>8973</v>
      </c>
      <c r="FS263" s="2">
        <v>9030</v>
      </c>
      <c r="FT263" s="2">
        <v>9476</v>
      </c>
      <c r="FU263" s="2">
        <v>9936</v>
      </c>
      <c r="FV263" s="2">
        <v>9737</v>
      </c>
      <c r="FW263" s="2">
        <v>10095</v>
      </c>
      <c r="FX263" s="2">
        <v>10225</v>
      </c>
      <c r="FY263" s="2">
        <v>9716</v>
      </c>
      <c r="FZ263" s="2">
        <v>9990</v>
      </c>
      <c r="GA263" s="2">
        <v>9366</v>
      </c>
      <c r="GB263" s="2">
        <v>9515</v>
      </c>
      <c r="GC263" s="2">
        <v>9021</v>
      </c>
      <c r="GD263" s="2">
        <v>9000</v>
      </c>
      <c r="GE263" s="2">
        <v>9258</v>
      </c>
      <c r="GF263" s="2">
        <v>9500</v>
      </c>
      <c r="GG263" s="2">
        <v>10120</v>
      </c>
      <c r="GH263" s="2">
        <v>10225</v>
      </c>
      <c r="GI263" s="2">
        <v>10330</v>
      </c>
      <c r="GJ263" s="2">
        <v>10475</v>
      </c>
      <c r="GK263" s="2">
        <v>10290</v>
      </c>
      <c r="GL263" s="2">
        <v>10430</v>
      </c>
      <c r="GM263" s="2">
        <v>10325</v>
      </c>
      <c r="GN263" s="2">
        <v>10285</v>
      </c>
      <c r="GO263" s="2">
        <v>10240</v>
      </c>
      <c r="GP263" s="2">
        <v>10330</v>
      </c>
      <c r="GQ263" s="2">
        <v>10145</v>
      </c>
      <c r="GR263" s="2">
        <v>9873</v>
      </c>
      <c r="GS263" s="2">
        <v>9927</v>
      </c>
      <c r="GT263" s="2">
        <v>9630</v>
      </c>
      <c r="GU263" s="2">
        <v>9653</v>
      </c>
      <c r="GV263" s="2">
        <v>10180</v>
      </c>
      <c r="GW263" s="2">
        <v>10345</v>
      </c>
      <c r="GX263" s="2">
        <v>10250</v>
      </c>
      <c r="GY263" s="2">
        <v>10460</v>
      </c>
      <c r="GZ263" s="2">
        <v>9849</v>
      </c>
      <c r="HA263" s="2">
        <v>8688</v>
      </c>
      <c r="HB263" s="2">
        <v>8877</v>
      </c>
      <c r="HC263" s="2">
        <v>8978</v>
      </c>
      <c r="HD263" s="2">
        <v>9122</v>
      </c>
      <c r="HE263" s="2">
        <v>9183</v>
      </c>
      <c r="HF263" s="2">
        <v>9167</v>
      </c>
      <c r="HG263" s="2">
        <v>8833</v>
      </c>
      <c r="HH263" s="2">
        <v>8712</v>
      </c>
      <c r="HI263" s="2">
        <v>9089</v>
      </c>
      <c r="HJ263" s="2">
        <v>8913</v>
      </c>
      <c r="HK263" s="2">
        <v>8597</v>
      </c>
      <c r="HL263" s="2">
        <v>8718</v>
      </c>
      <c r="HM263" s="2">
        <v>9058</v>
      </c>
      <c r="HN263" s="2">
        <v>9102</v>
      </c>
      <c r="HO263" s="2">
        <v>9053</v>
      </c>
      <c r="HP263" s="2">
        <v>9000</v>
      </c>
      <c r="HQ263" s="2">
        <v>9136</v>
      </c>
      <c r="HR263" s="2">
        <v>9199</v>
      </c>
      <c r="HS263" s="2">
        <v>8965</v>
      </c>
      <c r="HT263" s="2">
        <v>8874</v>
      </c>
      <c r="HU263" s="2">
        <v>8787</v>
      </c>
      <c r="HV263" s="2">
        <v>9030</v>
      </c>
      <c r="HW263" s="2">
        <v>9200</v>
      </c>
      <c r="HX263" s="2">
        <v>9180</v>
      </c>
      <c r="HY263" s="2">
        <v>9139</v>
      </c>
      <c r="HZ263" s="2">
        <v>9325</v>
      </c>
      <c r="IA263" s="2">
        <v>9380</v>
      </c>
      <c r="IB263" s="2">
        <v>9270</v>
      </c>
      <c r="IC263" s="2">
        <v>9151</v>
      </c>
      <c r="ID263" s="2">
        <v>9166</v>
      </c>
      <c r="IE263" s="2">
        <v>9215</v>
      </c>
      <c r="IF263" s="2">
        <v>9673</v>
      </c>
      <c r="IG263" s="2">
        <v>9893</v>
      </c>
      <c r="IH263" s="2">
        <v>9775</v>
      </c>
      <c r="II263" s="2">
        <v>9666</v>
      </c>
      <c r="IJ263" s="2">
        <v>9860</v>
      </c>
      <c r="IK263" s="2">
        <v>9714</v>
      </c>
      <c r="IL263" s="2">
        <v>9870</v>
      </c>
      <c r="IM263" s="2">
        <v>9951</v>
      </c>
      <c r="IN263" s="2">
        <v>9937</v>
      </c>
      <c r="IO263" s="2">
        <v>9555</v>
      </c>
      <c r="IP263" s="2">
        <v>9373</v>
      </c>
      <c r="IQ263" s="2">
        <v>9477</v>
      </c>
      <c r="IR263" s="2">
        <v>9433</v>
      </c>
      <c r="IS263" s="2">
        <v>9248</v>
      </c>
      <c r="IT263" s="2">
        <v>9134</v>
      </c>
    </row>
    <row r="264" spans="1:254">
      <c r="A264" s="62" t="s">
        <v>477</v>
      </c>
      <c r="B264" s="1" t="inlineStr">
        <is>
          <t>ジーエス・ユアサコーポ</t>
        </is>
      </c>
      <c r="C264" s="1">
        <v>5461</v>
      </c>
      <c r="E264" s="2">
        <v>5736</v>
      </c>
      <c r="F264" s="2">
        <v>6314</v>
      </c>
      <c r="G264" s="2">
        <v>5769</v>
      </c>
      <c r="H264" s="2">
        <v>5564</v>
      </c>
      <c r="I264" s="2">
        <v>5673</v>
      </c>
      <c r="J264" s="2">
        <v>5386</v>
      </c>
      <c r="K264" s="2">
        <v>5439</v>
      </c>
      <c r="L264" s="2">
        <v>5678</v>
      </c>
      <c r="M264" s="2">
        <v>5850</v>
      </c>
      <c r="N264" s="2">
        <v>5973</v>
      </c>
      <c r="O264" s="2">
        <v>6117</v>
      </c>
      <c r="P264" s="2">
        <v>6149</v>
      </c>
      <c r="Q264" s="2">
        <v>5820</v>
      </c>
      <c r="R264" s="2">
        <v>5855</v>
      </c>
      <c r="S264" s="2">
        <v>6129</v>
      </c>
      <c r="T264" s="2">
        <v>6126</v>
      </c>
      <c r="U264" s="2">
        <v>6008</v>
      </c>
      <c r="V264" s="2">
        <v>6324</v>
      </c>
      <c r="W264" s="2">
        <v>6362</v>
      </c>
      <c r="X264" s="2">
        <v>6251</v>
      </c>
      <c r="Y264" s="2">
        <v>6392</v>
      </c>
      <c r="Z264" s="2">
        <v>6652</v>
      </c>
      <c r="AA264" s="2">
        <v>6825</v>
      </c>
      <c r="AB264" s="2">
        <v>6798</v>
      </c>
      <c r="AC264" s="2">
        <v>6794</v>
      </c>
      <c r="AD264" s="2">
        <v>6788</v>
      </c>
      <c r="AE264" s="2">
        <v>6711</v>
      </c>
      <c r="AF264" s="2">
        <v>6774</v>
      </c>
      <c r="AG264" s="2">
        <v>7125</v>
      </c>
      <c r="AH264" s="2">
        <v>7447</v>
      </c>
      <c r="AI264" s="2">
        <v>7267</v>
      </c>
      <c r="AJ264" s="2">
        <v>7603</v>
      </c>
      <c r="AK264" s="2">
        <v>7899</v>
      </c>
      <c r="AL264" s="2">
        <v>7108</v>
      </c>
      <c r="AM264" s="2">
        <v>6786</v>
      </c>
      <c r="AN264" s="2">
        <v>6880</v>
      </c>
      <c r="AO264" s="2">
        <v>6750</v>
      </c>
      <c r="AP264" s="2">
        <v>6432</v>
      </c>
      <c r="AQ264" s="2">
        <v>6536</v>
      </c>
      <c r="AR264" s="2">
        <v>6357</v>
      </c>
      <c r="AS264" s="2">
        <v>6819</v>
      </c>
      <c r="AT264" s="2">
        <v>6885</v>
      </c>
      <c r="AU264" s="2">
        <v>6940</v>
      </c>
      <c r="AV264" s="2">
        <v>7466</v>
      </c>
      <c r="AW264" s="2">
        <v>7600</v>
      </c>
      <c r="AX264" s="2">
        <v>7542</v>
      </c>
      <c r="AY264" s="2">
        <v>7070</v>
      </c>
      <c r="AZ264" s="2">
        <v>6497</v>
      </c>
      <c r="BA264" s="2">
        <v>6790</v>
      </c>
      <c r="BB264" s="2">
        <v>6471</v>
      </c>
      <c r="BC264" s="2">
        <v>6524</v>
      </c>
      <c r="BD264" s="2">
        <v>6319</v>
      </c>
      <c r="BE264" s="2">
        <v>6373</v>
      </c>
      <c r="BF264" s="2">
        <v>6244</v>
      </c>
      <c r="BG264" s="2">
        <v>6184</v>
      </c>
      <c r="BH264" s="2">
        <v>6336</v>
      </c>
      <c r="BI264" s="2">
        <v>6420</v>
      </c>
      <c r="BJ264" s="2">
        <v>6432</v>
      </c>
      <c r="BK264" s="2">
        <v>6712</v>
      </c>
      <c r="BL264" s="2">
        <v>6515</v>
      </c>
      <c r="BM264" s="2">
        <v>6948</v>
      </c>
      <c r="BN264" s="2">
        <v>6841</v>
      </c>
      <c r="BO264" s="2">
        <v>6863</v>
      </c>
      <c r="BP264" s="2">
        <v>6635</v>
      </c>
      <c r="BQ264" s="2">
        <v>6670</v>
      </c>
      <c r="BR264" s="2">
        <v>6392</v>
      </c>
      <c r="BS264" s="2">
        <v>6362</v>
      </c>
      <c r="BT264" s="2">
        <v>6200</v>
      </c>
      <c r="BU264" s="2">
        <v>6361</v>
      </c>
      <c r="BV264" s="2">
        <v>6323</v>
      </c>
      <c r="BW264" s="2">
        <v>6437</v>
      </c>
      <c r="BX264" s="2">
        <v>6536</v>
      </c>
      <c r="BY264" s="2">
        <v>6820</v>
      </c>
      <c r="BZ264" s="2">
        <v>6801</v>
      </c>
      <c r="CA264" s="2">
        <v>6813</v>
      </c>
      <c r="CB264" s="2">
        <v>6846</v>
      </c>
      <c r="CC264" s="2">
        <v>6812</v>
      </c>
      <c r="CD264" s="2">
        <v>6688</v>
      </c>
      <c r="CE264" s="2">
        <v>6436</v>
      </c>
      <c r="CF264" s="2">
        <v>6331</v>
      </c>
      <c r="CG264" s="2">
        <v>6273</v>
      </c>
      <c r="CH264" s="2">
        <v>6208</v>
      </c>
      <c r="CI264" s="2">
        <v>5981</v>
      </c>
      <c r="CJ264" s="2">
        <v>6040</v>
      </c>
      <c r="CK264" s="2">
        <v>5859</v>
      </c>
      <c r="CL264" s="2">
        <v>5851</v>
      </c>
      <c r="CM264" s="2">
        <v>5715</v>
      </c>
      <c r="CN264" s="2">
        <v>5471</v>
      </c>
      <c r="CO264" s="2">
        <v>5391</v>
      </c>
      <c r="CP264" s="2">
        <v>5542</v>
      </c>
      <c r="CQ264" s="2">
        <v>5278</v>
      </c>
      <c r="CR264" s="2">
        <v>5240</v>
      </c>
      <c r="CS264" s="2">
        <v>5072</v>
      </c>
      <c r="CT264" s="2">
        <v>4902</v>
      </c>
      <c r="CU264" s="2">
        <v>5277</v>
      </c>
      <c r="CV264" s="2">
        <v>5256</v>
      </c>
      <c r="CW264" s="2">
        <v>5512</v>
      </c>
      <c r="CX264" s="2">
        <v>5185</v>
      </c>
      <c r="CY264" s="2">
        <v>5220</v>
      </c>
      <c r="CZ264" s="2">
        <v>5022</v>
      </c>
      <c r="DA264" s="2">
        <v>5167</v>
      </c>
      <c r="DB264" s="2">
        <v>5084</v>
      </c>
      <c r="DC264" s="2">
        <v>4991</v>
      </c>
      <c r="DD264" s="2">
        <v>5234</v>
      </c>
      <c r="DE264" s="2">
        <v>5091</v>
      </c>
      <c r="DF264" s="2">
        <v>4980</v>
      </c>
      <c r="DG264" s="2">
        <v>5470</v>
      </c>
      <c r="DH264" s="2">
        <v>5478</v>
      </c>
      <c r="DI264" s="2">
        <v>5590</v>
      </c>
      <c r="DJ264" s="2">
        <v>5538</v>
      </c>
      <c r="DK264" s="2">
        <v>5616</v>
      </c>
      <c r="DL264" s="2">
        <v>5456</v>
      </c>
      <c r="DM264" s="2">
        <v>5227</v>
      </c>
      <c r="DN264" s="2">
        <v>5363</v>
      </c>
      <c r="DO264" s="2">
        <v>4846</v>
      </c>
      <c r="DP264" s="2">
        <v>4469</v>
      </c>
      <c r="DQ264" s="2">
        <v>4506</v>
      </c>
      <c r="DR264" s="2">
        <v>4511</v>
      </c>
      <c r="DS264" s="2">
        <v>4539</v>
      </c>
      <c r="DT264" s="2">
        <v>4494</v>
      </c>
      <c r="DU264" s="2">
        <v>4260</v>
      </c>
      <c r="DV264" s="2">
        <v>4152</v>
      </c>
      <c r="DW264" s="2">
        <v>4089</v>
      </c>
      <c r="DX264" s="2">
        <v>3945</v>
      </c>
      <c r="DY264" s="2">
        <v>3655</v>
      </c>
      <c r="DZ264" s="2">
        <v>3651</v>
      </c>
      <c r="EA264" s="2">
        <v>3605</v>
      </c>
      <c r="EB264" s="2">
        <v>3600</v>
      </c>
      <c r="EC264" s="2">
        <v>3650</v>
      </c>
      <c r="ED264" s="2">
        <v>3698</v>
      </c>
      <c r="EE264" s="2">
        <v>3729</v>
      </c>
      <c r="EF264" s="2">
        <v>3809</v>
      </c>
      <c r="EG264" s="2">
        <v>3785</v>
      </c>
      <c r="EH264" s="2">
        <v>3730</v>
      </c>
      <c r="EI264" s="2">
        <v>3900</v>
      </c>
      <c r="EJ264" s="2">
        <v>3947</v>
      </c>
      <c r="EK264" s="2">
        <v>4053</v>
      </c>
      <c r="EL264" s="2">
        <v>3923</v>
      </c>
      <c r="EM264" s="2">
        <v>3866</v>
      </c>
      <c r="EN264" s="2">
        <v>3812</v>
      </c>
      <c r="EO264" s="2">
        <v>3777</v>
      </c>
      <c r="EP264" s="2">
        <v>3809</v>
      </c>
      <c r="EQ264" s="2">
        <v>3849</v>
      </c>
      <c r="ER264" s="2">
        <v>3874</v>
      </c>
      <c r="ES264" s="2">
        <v>3835</v>
      </c>
      <c r="ET264" s="2">
        <v>3776</v>
      </c>
      <c r="EU264" s="2">
        <v>3805</v>
      </c>
      <c r="EV264" s="2">
        <v>3866</v>
      </c>
      <c r="EW264" s="2">
        <v>3835</v>
      </c>
      <c r="EX264" s="2">
        <v>3784</v>
      </c>
      <c r="EY264" s="2">
        <v>3782</v>
      </c>
      <c r="EZ264" s="2">
        <v>3827</v>
      </c>
      <c r="FA264" s="2">
        <v>3729</v>
      </c>
      <c r="FB264" s="2">
        <v>3738</v>
      </c>
      <c r="FC264" s="2">
        <v>3804</v>
      </c>
      <c r="FD264" s="2">
        <v>3794</v>
      </c>
      <c r="FE264" s="2">
        <v>3803</v>
      </c>
      <c r="FF264" s="2">
        <v>3908</v>
      </c>
      <c r="FG264" s="2">
        <v>3838</v>
      </c>
      <c r="FH264" s="2">
        <v>3887</v>
      </c>
      <c r="FI264" s="2">
        <v>3862</v>
      </c>
      <c r="FJ264" s="2">
        <v>3842</v>
      </c>
      <c r="FK264" s="2">
        <v>3972</v>
      </c>
      <c r="FL264" s="2">
        <v>3997</v>
      </c>
      <c r="FM264" s="2">
        <v>4074</v>
      </c>
      <c r="FN264" s="2">
        <v>4123</v>
      </c>
      <c r="FO264" s="2">
        <v>4164</v>
      </c>
      <c r="FP264" s="2">
        <v>4189</v>
      </c>
      <c r="FQ264" s="2">
        <v>4142</v>
      </c>
      <c r="FR264" s="2">
        <v>4093</v>
      </c>
      <c r="FS264" s="2">
        <v>4083</v>
      </c>
      <c r="FT264" s="2">
        <v>4004</v>
      </c>
      <c r="FU264" s="2">
        <v>3999</v>
      </c>
      <c r="FV264" s="2">
        <v>3876</v>
      </c>
      <c r="FW264" s="2">
        <v>3952</v>
      </c>
      <c r="FX264" s="2">
        <v>3875</v>
      </c>
      <c r="FY264" s="2">
        <v>3906</v>
      </c>
      <c r="FZ264" s="2">
        <v>3977</v>
      </c>
      <c r="GA264" s="2">
        <v>3931</v>
      </c>
      <c r="GB264" s="2">
        <v>3849</v>
      </c>
      <c r="GC264" s="2">
        <v>3853</v>
      </c>
      <c r="GD264" s="2">
        <v>4012</v>
      </c>
      <c r="GE264" s="2">
        <v>4343</v>
      </c>
      <c r="GF264" s="2">
        <v>4306</v>
      </c>
      <c r="GG264" s="2">
        <v>4368</v>
      </c>
      <c r="GH264" s="2">
        <v>4318</v>
      </c>
      <c r="GI264" s="2">
        <v>4284</v>
      </c>
      <c r="GJ264" s="2">
        <v>4180</v>
      </c>
      <c r="GK264" s="2">
        <v>4169</v>
      </c>
      <c r="GL264" s="2">
        <v>4173</v>
      </c>
      <c r="GM264" s="2">
        <v>4055</v>
      </c>
      <c r="GN264" s="2">
        <v>3934</v>
      </c>
      <c r="GO264" s="2">
        <v>3917</v>
      </c>
      <c r="GP264" s="2">
        <v>3923</v>
      </c>
      <c r="GQ264" s="2">
        <v>3890</v>
      </c>
      <c r="GR264" s="2">
        <v>3847</v>
      </c>
      <c r="GS264" s="2">
        <v>3935</v>
      </c>
      <c r="GT264" s="2">
        <v>3908</v>
      </c>
      <c r="GU264" s="2">
        <v>3844</v>
      </c>
      <c r="GV264" s="2">
        <v>3930</v>
      </c>
      <c r="GW264" s="2">
        <v>3904</v>
      </c>
      <c r="GX264" s="2">
        <v>3866</v>
      </c>
      <c r="GY264" s="2">
        <v>3853</v>
      </c>
      <c r="GZ264" s="2">
        <v>3697</v>
      </c>
      <c r="HA264" s="2">
        <v>3567</v>
      </c>
      <c r="HB264" s="2">
        <v>3525</v>
      </c>
      <c r="HC264" s="2">
        <v>3505</v>
      </c>
      <c r="HD264" s="2">
        <v>3506</v>
      </c>
      <c r="HE264" s="2">
        <v>3522</v>
      </c>
      <c r="HF264" s="2">
        <v>3570</v>
      </c>
      <c r="HG264" s="2">
        <v>3530</v>
      </c>
      <c r="HH264" s="2">
        <v>3557</v>
      </c>
      <c r="HI264" s="2">
        <v>3510</v>
      </c>
      <c r="HJ264" s="2">
        <v>3357</v>
      </c>
      <c r="HK264" s="2">
        <v>3324</v>
      </c>
      <c r="HL264" s="2">
        <v>3350</v>
      </c>
      <c r="HM264" s="2">
        <v>3435</v>
      </c>
      <c r="HN264" s="2">
        <v>3269</v>
      </c>
      <c r="HO264" s="2">
        <v>3271</v>
      </c>
      <c r="HP264" s="2">
        <v>3270</v>
      </c>
      <c r="HQ264" s="2">
        <v>3382</v>
      </c>
      <c r="HR264" s="2">
        <v>3446</v>
      </c>
      <c r="HS264" s="2">
        <v>3436</v>
      </c>
      <c r="HT264" s="2">
        <v>3410</v>
      </c>
      <c r="HU264" s="2">
        <v>3436</v>
      </c>
      <c r="HV264" s="2">
        <v>3391</v>
      </c>
      <c r="HW264" s="2">
        <v>3384</v>
      </c>
      <c r="HX264" s="2">
        <v>3363</v>
      </c>
      <c r="HY264" s="2">
        <v>3423</v>
      </c>
      <c r="HZ264" s="2">
        <v>3326</v>
      </c>
      <c r="IA264" s="2">
        <v>3272</v>
      </c>
      <c r="IB264" s="2">
        <v>3275</v>
      </c>
      <c r="IC264" s="2">
        <v>3235</v>
      </c>
      <c r="ID264" s="2">
        <v>3199</v>
      </c>
      <c r="IE264" s="2">
        <v>3217</v>
      </c>
      <c r="IF264" s="2">
        <v>3264</v>
      </c>
      <c r="IG264" s="2">
        <v>3255</v>
      </c>
      <c r="IH264" s="2">
        <v>3122</v>
      </c>
      <c r="II264" s="2">
        <v>3037</v>
      </c>
      <c r="IJ264" s="2">
        <v>3059</v>
      </c>
      <c r="IK264" s="2">
        <v>3056</v>
      </c>
      <c r="IL264" s="2">
        <v>3063</v>
      </c>
      <c r="IM264" s="2">
        <v>3048</v>
      </c>
      <c r="IN264" s="2">
        <v>3022</v>
      </c>
      <c r="IO264" s="2">
        <v>2938.5</v>
      </c>
      <c r="IP264" s="2">
        <v>2737</v>
      </c>
      <c r="IQ264" s="2">
        <v>2776</v>
      </c>
      <c r="IR264" s="2">
        <v>2746</v>
      </c>
      <c r="IS264" s="2">
        <v>2744.5</v>
      </c>
      <c r="IT264" s="2">
        <v>2747</v>
      </c>
    </row>
    <row r="265" spans="1:254">
      <c r="A265" s="62" t="s">
        <v>478</v>
      </c>
      <c r="B265" s="1" t="inlineStr">
        <is>
          <t>ＦＤＫ</t>
        </is>
      </c>
      <c r="C265" s="1">
        <v>420</v>
      </c>
      <c r="E265" s="2">
        <v>415</v>
      </c>
      <c r="F265" s="2">
        <v>405</v>
      </c>
      <c r="G265" s="2">
        <v>394</v>
      </c>
      <c r="H265" s="2">
        <v>387</v>
      </c>
      <c r="I265" s="2">
        <v>399</v>
      </c>
      <c r="J265" s="2">
        <v>394</v>
      </c>
      <c r="K265" s="2">
        <v>397</v>
      </c>
      <c r="L265" s="2">
        <v>410</v>
      </c>
      <c r="M265" s="2">
        <v>410</v>
      </c>
      <c r="N265" s="2">
        <v>415</v>
      </c>
      <c r="O265" s="2">
        <v>420</v>
      </c>
      <c r="P265" s="2">
        <v>425</v>
      </c>
      <c r="Q265" s="2">
        <v>413</v>
      </c>
      <c r="R265" s="2">
        <v>411</v>
      </c>
      <c r="S265" s="2">
        <v>429</v>
      </c>
      <c r="T265" s="2">
        <v>434</v>
      </c>
      <c r="U265" s="2">
        <v>443</v>
      </c>
      <c r="V265" s="2">
        <v>449</v>
      </c>
      <c r="W265" s="2">
        <v>448</v>
      </c>
      <c r="X265" s="2">
        <v>435</v>
      </c>
      <c r="Y265" s="2">
        <v>444</v>
      </c>
      <c r="Z265" s="2">
        <v>457</v>
      </c>
      <c r="AA265" s="2">
        <v>489</v>
      </c>
      <c r="AB265" s="2">
        <v>499</v>
      </c>
      <c r="AC265" s="2">
        <v>501</v>
      </c>
      <c r="AD265" s="2">
        <v>502</v>
      </c>
      <c r="AE265" s="2">
        <v>507</v>
      </c>
      <c r="AF265" s="2">
        <v>510</v>
      </c>
      <c r="AG265" s="2">
        <v>520</v>
      </c>
      <c r="AH265" s="2">
        <v>535</v>
      </c>
      <c r="AI265" s="2">
        <v>526</v>
      </c>
      <c r="AJ265" s="2">
        <v>560</v>
      </c>
      <c r="AK265" s="2">
        <v>552</v>
      </c>
      <c r="AL265" s="2">
        <v>521</v>
      </c>
      <c r="AM265" s="2">
        <v>527</v>
      </c>
      <c r="AN265" s="2">
        <v>536</v>
      </c>
      <c r="AO265" s="2">
        <v>520</v>
      </c>
      <c r="AP265" s="2">
        <v>517</v>
      </c>
      <c r="AQ265" s="2">
        <v>523</v>
      </c>
      <c r="AR265" s="2">
        <v>517</v>
      </c>
      <c r="AS265" s="2">
        <v>600</v>
      </c>
      <c r="AT265" s="2">
        <v>673</v>
      </c>
      <c r="AU265" s="2">
        <v>674</v>
      </c>
      <c r="AV265" s="2">
        <v>574</v>
      </c>
      <c r="AW265" s="2">
        <v>549</v>
      </c>
      <c r="AX265" s="2">
        <v>517</v>
      </c>
      <c r="AY265" s="2">
        <v>470</v>
      </c>
      <c r="AZ265" s="2">
        <v>434</v>
      </c>
      <c r="BA265" s="2">
        <v>451</v>
      </c>
      <c r="BB265" s="2">
        <v>452</v>
      </c>
      <c r="BC265" s="2">
        <v>434</v>
      </c>
      <c r="BD265" s="2">
        <v>410</v>
      </c>
      <c r="BE265" s="2">
        <v>416</v>
      </c>
      <c r="BF265" s="2">
        <v>418</v>
      </c>
      <c r="BG265" s="2">
        <v>415</v>
      </c>
      <c r="BH265" s="2">
        <v>420</v>
      </c>
      <c r="BI265" s="2">
        <v>422</v>
      </c>
      <c r="BJ265" s="2">
        <v>418</v>
      </c>
      <c r="BK265" s="2">
        <v>437</v>
      </c>
      <c r="BL265" s="2">
        <v>434</v>
      </c>
      <c r="BM265" s="2">
        <v>436</v>
      </c>
      <c r="BN265" s="2">
        <v>442</v>
      </c>
      <c r="BO265" s="2">
        <v>443</v>
      </c>
      <c r="BP265" s="2">
        <v>459</v>
      </c>
      <c r="BQ265" s="2">
        <v>479</v>
      </c>
      <c r="BR265" s="2">
        <v>434</v>
      </c>
      <c r="BS265" s="2">
        <v>447</v>
      </c>
      <c r="BT265" s="2">
        <v>454</v>
      </c>
      <c r="BU265" s="2">
        <v>460</v>
      </c>
      <c r="BV265" s="2">
        <v>456</v>
      </c>
      <c r="BW265" s="2">
        <v>456</v>
      </c>
      <c r="BX265" s="2">
        <v>450</v>
      </c>
      <c r="BY265" s="2">
        <v>465</v>
      </c>
      <c r="BZ265" s="2">
        <v>462</v>
      </c>
      <c r="CA265" s="2">
        <v>461</v>
      </c>
      <c r="CB265" s="2">
        <v>469</v>
      </c>
      <c r="CC265" s="2">
        <v>466</v>
      </c>
      <c r="CD265" s="2">
        <v>460</v>
      </c>
      <c r="CE265" s="2">
        <v>454</v>
      </c>
      <c r="CF265" s="2">
        <v>484</v>
      </c>
      <c r="CG265" s="2">
        <v>492</v>
      </c>
      <c r="CH265" s="2">
        <v>491</v>
      </c>
      <c r="CI265" s="2">
        <v>481</v>
      </c>
      <c r="CJ265" s="2">
        <v>491</v>
      </c>
      <c r="CK265" s="2">
        <v>477</v>
      </c>
      <c r="CL265" s="2">
        <v>486</v>
      </c>
      <c r="CM265" s="2">
        <v>485</v>
      </c>
      <c r="CN265" s="2">
        <v>483</v>
      </c>
      <c r="CO265" s="2">
        <v>479</v>
      </c>
      <c r="CP265" s="2">
        <v>491</v>
      </c>
      <c r="CQ265" s="2">
        <v>519</v>
      </c>
      <c r="CR265" s="2">
        <v>496</v>
      </c>
      <c r="CS265" s="2">
        <v>487</v>
      </c>
      <c r="CT265" s="2">
        <v>506</v>
      </c>
      <c r="CU265" s="2">
        <v>527</v>
      </c>
      <c r="CV265" s="2">
        <v>542</v>
      </c>
      <c r="CW265" s="2">
        <v>529</v>
      </c>
      <c r="CX265" s="2">
        <v>454</v>
      </c>
      <c r="CY265" s="2">
        <v>453</v>
      </c>
      <c r="CZ265" s="2">
        <v>460</v>
      </c>
      <c r="DA265" s="2">
        <v>467</v>
      </c>
      <c r="DB265" s="2">
        <v>452</v>
      </c>
      <c r="DC265" s="2">
        <v>435</v>
      </c>
      <c r="DD265" s="2">
        <v>476</v>
      </c>
      <c r="DE265" s="2">
        <v>487</v>
      </c>
      <c r="DF265" s="2">
        <v>476</v>
      </c>
      <c r="DG265" s="2">
        <v>504</v>
      </c>
      <c r="DH265" s="2">
        <v>488</v>
      </c>
      <c r="DI265" s="2">
        <v>497</v>
      </c>
      <c r="DJ265" s="2">
        <v>459</v>
      </c>
      <c r="DK265" s="2">
        <v>452</v>
      </c>
      <c r="DL265" s="2">
        <v>447</v>
      </c>
      <c r="DM265" s="2">
        <v>454</v>
      </c>
      <c r="DN265" s="2">
        <v>460</v>
      </c>
      <c r="DO265" s="2">
        <v>430</v>
      </c>
      <c r="DP265" s="2">
        <v>419</v>
      </c>
      <c r="DQ265" s="2">
        <v>407</v>
      </c>
      <c r="DR265" s="2">
        <v>410</v>
      </c>
      <c r="DS265" s="2">
        <v>411</v>
      </c>
      <c r="DT265" s="2">
        <v>416</v>
      </c>
      <c r="DU265" s="2">
        <v>417</v>
      </c>
      <c r="DV265" s="2">
        <v>406</v>
      </c>
      <c r="DW265" s="2">
        <v>413</v>
      </c>
      <c r="DX265" s="2">
        <v>415</v>
      </c>
      <c r="DY265" s="2">
        <v>410</v>
      </c>
      <c r="DZ265" s="2">
        <v>406</v>
      </c>
      <c r="EA265" s="2">
        <v>386</v>
      </c>
      <c r="EB265" s="2">
        <v>393</v>
      </c>
      <c r="EC265" s="2">
        <v>416</v>
      </c>
      <c r="ED265" s="2">
        <v>416</v>
      </c>
      <c r="EE265" s="2">
        <v>439</v>
      </c>
      <c r="EF265" s="2">
        <v>433</v>
      </c>
      <c r="EG265" s="2">
        <v>438</v>
      </c>
      <c r="EH265" s="2">
        <v>397</v>
      </c>
      <c r="EI265" s="2">
        <v>408</v>
      </c>
      <c r="EJ265" s="2">
        <v>415</v>
      </c>
      <c r="EK265" s="2">
        <v>399</v>
      </c>
      <c r="EL265" s="2">
        <v>394</v>
      </c>
      <c r="EM265" s="2">
        <v>378</v>
      </c>
      <c r="EN265" s="2">
        <v>375</v>
      </c>
      <c r="EO265" s="2">
        <v>380</v>
      </c>
      <c r="EP265" s="2">
        <v>386</v>
      </c>
      <c r="EQ265" s="2">
        <v>398</v>
      </c>
      <c r="ER265" s="2">
        <v>357</v>
      </c>
      <c r="ES265" s="2">
        <v>356</v>
      </c>
      <c r="ET265" s="2">
        <v>351</v>
      </c>
      <c r="EU265" s="2">
        <v>351</v>
      </c>
      <c r="EV265" s="2">
        <v>350</v>
      </c>
      <c r="EW265" s="2">
        <v>350</v>
      </c>
      <c r="EX265" s="2">
        <v>348</v>
      </c>
      <c r="EY265" s="2">
        <v>351</v>
      </c>
      <c r="EZ265" s="2">
        <v>351</v>
      </c>
      <c r="FA265" s="2">
        <v>352</v>
      </c>
      <c r="FB265" s="2">
        <v>352</v>
      </c>
      <c r="FC265" s="2">
        <v>354</v>
      </c>
      <c r="FD265" s="2">
        <v>354</v>
      </c>
      <c r="FE265" s="2">
        <v>357</v>
      </c>
      <c r="FF265" s="2">
        <v>358</v>
      </c>
      <c r="FG265" s="2">
        <v>360</v>
      </c>
      <c r="FH265" s="2">
        <v>359</v>
      </c>
      <c r="FI265" s="2">
        <v>356</v>
      </c>
      <c r="FJ265" s="2">
        <v>359</v>
      </c>
      <c r="FK265" s="2">
        <v>357</v>
      </c>
      <c r="FL265" s="2">
        <v>358</v>
      </c>
      <c r="FM265" s="2">
        <v>358</v>
      </c>
      <c r="FN265" s="2">
        <v>367</v>
      </c>
      <c r="FO265" s="2">
        <v>370</v>
      </c>
      <c r="FP265" s="2">
        <v>362</v>
      </c>
      <c r="FQ265" s="2">
        <v>360</v>
      </c>
      <c r="FR265" s="2">
        <v>346</v>
      </c>
      <c r="FS265" s="2">
        <v>347</v>
      </c>
      <c r="FT265" s="2">
        <v>346</v>
      </c>
      <c r="FU265" s="2">
        <v>349</v>
      </c>
      <c r="FV265" s="2">
        <v>353</v>
      </c>
      <c r="FW265" s="2">
        <v>353</v>
      </c>
      <c r="FX265" s="2">
        <v>353</v>
      </c>
      <c r="FY265" s="2">
        <v>357</v>
      </c>
      <c r="FZ265" s="2">
        <v>360</v>
      </c>
      <c r="GA265" s="2">
        <v>360</v>
      </c>
      <c r="GB265" s="2">
        <v>363</v>
      </c>
      <c r="GC265" s="2">
        <v>362</v>
      </c>
      <c r="GD265" s="2">
        <v>359</v>
      </c>
      <c r="GE265" s="2">
        <v>370</v>
      </c>
      <c r="GF265" s="2">
        <v>371</v>
      </c>
      <c r="GG265" s="2">
        <v>372</v>
      </c>
      <c r="GH265" s="2">
        <v>369</v>
      </c>
      <c r="GI265" s="2">
        <v>367</v>
      </c>
      <c r="GJ265" s="2">
        <v>378</v>
      </c>
      <c r="GK265" s="2">
        <v>389</v>
      </c>
      <c r="GL265" s="2">
        <v>390</v>
      </c>
      <c r="GM265" s="2">
        <v>386</v>
      </c>
      <c r="GN265" s="2">
        <v>386</v>
      </c>
      <c r="GO265" s="2">
        <v>385</v>
      </c>
      <c r="GP265" s="2">
        <v>384</v>
      </c>
      <c r="GQ265" s="2">
        <v>376</v>
      </c>
      <c r="GR265" s="2">
        <v>377</v>
      </c>
      <c r="GS265" s="2">
        <v>377</v>
      </c>
      <c r="GT265" s="2">
        <v>376</v>
      </c>
      <c r="GU265" s="2">
        <v>375</v>
      </c>
      <c r="GV265" s="2">
        <v>379</v>
      </c>
      <c r="GW265" s="2">
        <v>387</v>
      </c>
      <c r="GX265" s="2">
        <v>389</v>
      </c>
      <c r="GY265" s="2">
        <v>392</v>
      </c>
      <c r="GZ265" s="2">
        <v>390</v>
      </c>
      <c r="HA265" s="2">
        <v>375</v>
      </c>
      <c r="HB265" s="2">
        <v>375</v>
      </c>
      <c r="HC265" s="2">
        <v>378</v>
      </c>
      <c r="HD265" s="2">
        <v>381</v>
      </c>
      <c r="HE265" s="2">
        <v>386</v>
      </c>
      <c r="HF265" s="2">
        <v>392</v>
      </c>
      <c r="HG265" s="2">
        <v>392</v>
      </c>
      <c r="HH265" s="2">
        <v>392</v>
      </c>
      <c r="HI265" s="2">
        <v>392</v>
      </c>
      <c r="HJ265" s="2">
        <v>394</v>
      </c>
      <c r="HK265" s="2">
        <v>399</v>
      </c>
      <c r="HL265" s="2">
        <v>405</v>
      </c>
      <c r="HM265" s="2">
        <v>407</v>
      </c>
      <c r="HN265" s="2">
        <v>398</v>
      </c>
      <c r="HO265" s="2">
        <v>400</v>
      </c>
      <c r="HP265" s="2">
        <v>399</v>
      </c>
      <c r="HQ265" s="2">
        <v>402</v>
      </c>
      <c r="HR265" s="2">
        <v>404</v>
      </c>
      <c r="HS265" s="2">
        <v>404</v>
      </c>
      <c r="HT265" s="2">
        <v>405</v>
      </c>
      <c r="HU265" s="2">
        <v>407</v>
      </c>
      <c r="HV265" s="2">
        <v>412</v>
      </c>
      <c r="HW265" s="2">
        <v>409</v>
      </c>
      <c r="HX265" s="2">
        <v>412</v>
      </c>
      <c r="HY265" s="2">
        <v>413</v>
      </c>
      <c r="HZ265" s="2">
        <v>413</v>
      </c>
      <c r="IA265" s="2">
        <v>415</v>
      </c>
      <c r="IB265" s="2">
        <v>416</v>
      </c>
      <c r="IC265" s="2">
        <v>417</v>
      </c>
      <c r="ID265" s="2">
        <v>417</v>
      </c>
      <c r="IE265" s="2">
        <v>424</v>
      </c>
      <c r="IF265" s="2">
        <v>427</v>
      </c>
      <c r="IG265" s="2">
        <v>434</v>
      </c>
      <c r="IH265" s="2">
        <v>436</v>
      </c>
      <c r="II265" s="2">
        <v>442</v>
      </c>
      <c r="IJ265" s="2">
        <v>443</v>
      </c>
      <c r="IK265" s="2">
        <v>446</v>
      </c>
      <c r="IL265" s="2">
        <v>442</v>
      </c>
      <c r="IM265" s="2">
        <v>441</v>
      </c>
      <c r="IN265" s="2">
        <v>439</v>
      </c>
      <c r="IO265" s="2">
        <v>432</v>
      </c>
      <c r="IP265" s="2">
        <v>419</v>
      </c>
      <c r="IQ265" s="2">
        <v>418</v>
      </c>
      <c r="IR265" s="2">
        <v>416</v>
      </c>
      <c r="IS265" s="2">
        <v>422</v>
      </c>
      <c r="IT265" s="2">
        <v>450</v>
      </c>
    </row>
    <row r="266" spans="1:254">
      <c r="A266" s="62" t="s">
        <v>479</v>
      </c>
      <c r="B266" s="1" t="inlineStr">
        <is>
          <t>インフォメティス</t>
        </is>
      </c>
      <c r="C266" s="1">
        <v>459</v>
      </c>
      <c r="E266" s="2">
        <v>472</v>
      </c>
      <c r="F266" s="2">
        <v>476</v>
      </c>
      <c r="G266" s="2">
        <v>477</v>
      </c>
      <c r="H266" s="2">
        <v>459</v>
      </c>
      <c r="I266" s="2">
        <v>431</v>
      </c>
      <c r="J266" s="2">
        <v>424</v>
      </c>
      <c r="K266" s="2">
        <v>429</v>
      </c>
      <c r="L266" s="2">
        <v>446</v>
      </c>
      <c r="M266" s="2">
        <v>460</v>
      </c>
      <c r="N266" s="2">
        <v>529</v>
      </c>
      <c r="O266" s="2">
        <v>475</v>
      </c>
      <c r="P266" s="2">
        <v>480</v>
      </c>
      <c r="Q266" s="2">
        <v>475</v>
      </c>
      <c r="R266" s="2">
        <v>470</v>
      </c>
      <c r="S266" s="2">
        <v>514</v>
      </c>
      <c r="T266" s="2">
        <v>518</v>
      </c>
      <c r="U266" s="2">
        <v>527</v>
      </c>
      <c r="V266" s="2">
        <v>538</v>
      </c>
      <c r="W266" s="2">
        <v>525</v>
      </c>
      <c r="X266" s="2">
        <v>499</v>
      </c>
      <c r="Y266" s="2">
        <v>519</v>
      </c>
      <c r="Z266" s="2">
        <v>652</v>
      </c>
      <c r="AA266" s="2">
        <v>652</v>
      </c>
      <c r="AB266" s="2">
        <v>629</v>
      </c>
      <c r="AC266" s="2">
        <v>691</v>
      </c>
      <c r="AD266" s="2">
        <v>666</v>
      </c>
      <c r="AE266" s="2">
        <v>713</v>
      </c>
      <c r="AF266" s="2">
        <v>750</v>
      </c>
      <c r="AG266" s="2">
        <v>735</v>
      </c>
      <c r="AH266" s="2">
        <v>798</v>
      </c>
      <c r="AI266" s="2">
        <v>737</v>
      </c>
      <c r="AJ266" s="2">
        <v>673</v>
      </c>
      <c r="AK266" s="2">
        <v>623</v>
      </c>
      <c r="AL266" s="2">
        <v>620</v>
      </c>
      <c r="AM266" s="2">
        <v>663</v>
      </c>
      <c r="AN266" s="2">
        <v>657</v>
      </c>
      <c r="AO266" s="2">
        <v>728</v>
      </c>
      <c r="AP266" s="2">
        <v>634</v>
      </c>
      <c r="AQ266" s="2">
        <v>566</v>
      </c>
      <c r="AR266" s="2">
        <v>572</v>
      </c>
      <c r="AS266" s="2">
        <v>555</v>
      </c>
      <c r="AT266" s="2">
        <v>590</v>
      </c>
      <c r="AU266" s="2">
        <v>601</v>
      </c>
      <c r="AV266" s="2">
        <v>645</v>
      </c>
      <c r="AW266" s="2">
        <v>705</v>
      </c>
      <c r="AX266" s="2">
        <v>709</v>
      </c>
      <c r="AY266" s="2">
        <v>740</v>
      </c>
      <c r="AZ266" s="2">
        <v>745</v>
      </c>
      <c r="BA266" s="2">
        <v>859</v>
      </c>
      <c r="BB266" s="2">
        <v>891</v>
      </c>
      <c r="BC266" s="2">
        <v>897</v>
      </c>
      <c r="BD266" s="2">
        <v>990</v>
      </c>
      <c r="BE266" s="2">
        <v>923</v>
      </c>
      <c r="BF266" s="2">
        <v>823</v>
      </c>
      <c r="BG266" s="2">
        <v>788</v>
      </c>
      <c r="BH266" s="2">
        <v>841</v>
      </c>
      <c r="BI266" s="2">
        <v>932</v>
      </c>
      <c r="BJ266" s="2">
        <v>850</v>
      </c>
      <c r="BK266" s="2">
        <v>860</v>
      </c>
      <c r="BL266" s="2">
        <v>771</v>
      </c>
      <c r="BM266" s="2">
        <v>772</v>
      </c>
      <c r="BN266" s="2">
        <v>840</v>
      </c>
      <c r="BO266" s="2">
        <v>842</v>
      </c>
      <c r="BP266" s="2">
        <v>819</v>
      </c>
      <c r="BQ266" s="2">
        <v>762</v>
      </c>
      <c r="BR266" s="2">
        <v>752</v>
      </c>
      <c r="BS266" s="2">
        <v>730</v>
      </c>
      <c r="BT266" s="2">
        <v>785</v>
      </c>
      <c r="BU266" s="2">
        <v>849</v>
      </c>
      <c r="BV266" s="2">
        <v>822</v>
      </c>
      <c r="BW266" s="2">
        <v>822</v>
      </c>
      <c r="BX266" s="2">
        <v>885</v>
      </c>
      <c r="BY266" s="2">
        <v>1060</v>
      </c>
      <c r="BZ266" s="2">
        <v>958</v>
      </c>
      <c r="CA266" s="2">
        <v>857</v>
      </c>
      <c r="CB266" s="2">
        <v>840</v>
      </c>
      <c r="CC266" s="2">
        <v>780</v>
      </c>
      <c r="CD266" s="2">
        <v>764</v>
      </c>
      <c r="CE266" s="2">
        <v>718</v>
      </c>
      <c r="CF266" s="2">
        <v>743</v>
      </c>
      <c r="CG266" s="2">
        <v>643</v>
      </c>
      <c r="CH266" s="2">
        <v>574</v>
      </c>
      <c r="CI266" s="2">
        <v>680</v>
      </c>
      <c r="CJ266" s="2">
        <v>617</v>
      </c>
      <c r="CK266" s="2">
        <v>517</v>
      </c>
      <c r="CL266" s="2">
        <v>461</v>
      </c>
      <c r="CM266" s="2">
        <v>497</v>
      </c>
      <c r="CN266" s="2">
        <v>512</v>
      </c>
      <c r="CO266" s="2">
        <v>527</v>
      </c>
      <c r="CP266" s="2">
        <v>497</v>
      </c>
      <c r="CQ266" s="2">
        <v>549</v>
      </c>
      <c r="CR266" s="2">
        <v>695</v>
      </c>
      <c r="CS266" s="2">
        <v>660</v>
      </c>
      <c r="CT266" s="2">
        <v>696</v>
      </c>
      <c r="CU266" s="2">
        <v>656</v>
      </c>
      <c r="CV266" s="2">
        <v>577</v>
      </c>
      <c r="CW266" s="2">
        <v>497</v>
      </c>
      <c r="CX266" s="2">
        <v>417</v>
      </c>
      <c r="CY266" s="2">
        <v>341</v>
      </c>
      <c r="CZ266" s="2">
        <v>346</v>
      </c>
      <c r="DA266" s="2">
        <v>343</v>
      </c>
      <c r="DB266" s="2">
        <v>342</v>
      </c>
      <c r="DC266" s="2">
        <v>339</v>
      </c>
      <c r="DD266" s="2">
        <v>344</v>
      </c>
      <c r="DE266" s="2">
        <v>329</v>
      </c>
      <c r="DF266" s="2">
        <v>322</v>
      </c>
      <c r="DG266" s="2">
        <v>344</v>
      </c>
      <c r="DH266" s="2">
        <v>342</v>
      </c>
      <c r="DI266" s="2">
        <v>342</v>
      </c>
      <c r="DJ266" s="2">
        <v>345</v>
      </c>
      <c r="DK266" s="2">
        <v>342</v>
      </c>
      <c r="DL266" s="2">
        <v>339</v>
      </c>
      <c r="DM266" s="2">
        <v>344</v>
      </c>
      <c r="DN266" s="2">
        <v>345</v>
      </c>
      <c r="DO266" s="2">
        <v>346</v>
      </c>
      <c r="DP266" s="2">
        <v>330</v>
      </c>
      <c r="DQ266" s="2">
        <v>328</v>
      </c>
      <c r="DR266" s="2">
        <v>333</v>
      </c>
      <c r="DS266" s="2">
        <v>348</v>
      </c>
      <c r="DT266" s="2">
        <v>343</v>
      </c>
      <c r="DU266" s="2">
        <v>336</v>
      </c>
      <c r="DV266" s="2">
        <v>340</v>
      </c>
      <c r="DW266" s="2">
        <v>343</v>
      </c>
      <c r="DX266" s="2">
        <v>340</v>
      </c>
      <c r="DY266" s="2">
        <v>343</v>
      </c>
      <c r="DZ266" s="2">
        <v>350</v>
      </c>
      <c r="EA266" s="2">
        <v>352</v>
      </c>
      <c r="EB266" s="2">
        <v>361</v>
      </c>
      <c r="EC266" s="2">
        <v>368</v>
      </c>
      <c r="ED266" s="2">
        <v>368</v>
      </c>
      <c r="EE266" s="2">
        <v>372</v>
      </c>
      <c r="EF266" s="2">
        <v>373</v>
      </c>
      <c r="EG266" s="2">
        <v>371</v>
      </c>
      <c r="EH266" s="2">
        <v>373</v>
      </c>
      <c r="EI266" s="2">
        <v>381</v>
      </c>
      <c r="EJ266" s="2">
        <v>386</v>
      </c>
      <c r="EK266" s="2">
        <v>405</v>
      </c>
      <c r="EL266" s="2">
        <v>387</v>
      </c>
      <c r="EM266" s="2">
        <v>382</v>
      </c>
      <c r="EN266" s="2">
        <v>389</v>
      </c>
      <c r="EO266" s="2">
        <v>379</v>
      </c>
      <c r="EP266" s="2">
        <v>378</v>
      </c>
      <c r="EQ266" s="2">
        <v>375</v>
      </c>
      <c r="ER266" s="2">
        <v>379</v>
      </c>
      <c r="ES266" s="2">
        <v>379</v>
      </c>
      <c r="ET266" s="2">
        <v>379</v>
      </c>
      <c r="EU266" s="2">
        <v>378</v>
      </c>
      <c r="EV266" s="2">
        <v>389</v>
      </c>
      <c r="EW266" s="2">
        <v>392</v>
      </c>
      <c r="EX266" s="2">
        <v>393</v>
      </c>
      <c r="EY266" s="2">
        <v>396</v>
      </c>
      <c r="EZ266" s="2">
        <v>399</v>
      </c>
      <c r="FA266" s="2">
        <v>398</v>
      </c>
      <c r="FB266" s="2">
        <v>394</v>
      </c>
      <c r="FC266" s="2">
        <v>403</v>
      </c>
      <c r="FD266" s="2">
        <v>420</v>
      </c>
      <c r="FE266" s="2">
        <v>417</v>
      </c>
      <c r="FF266" s="2">
        <v>424</v>
      </c>
      <c r="FG266" s="2">
        <v>426</v>
      </c>
      <c r="FH266" s="2">
        <v>426</v>
      </c>
      <c r="FI266" s="2">
        <v>445</v>
      </c>
      <c r="FJ266" s="2">
        <v>437</v>
      </c>
      <c r="FK266" s="2">
        <v>457</v>
      </c>
      <c r="FL266" s="2">
        <v>461</v>
      </c>
      <c r="FM266" s="2">
        <v>467</v>
      </c>
      <c r="FN266" s="2">
        <v>480</v>
      </c>
      <c r="FO266" s="2">
        <v>491</v>
      </c>
      <c r="FP266" s="2">
        <v>498</v>
      </c>
      <c r="FQ266" s="2">
        <v>488</v>
      </c>
      <c r="FR266" s="2">
        <v>486</v>
      </c>
      <c r="FS266" s="2">
        <v>497</v>
      </c>
      <c r="FT266" s="2">
        <v>497</v>
      </c>
      <c r="FU266" s="2">
        <v>519</v>
      </c>
      <c r="FV266" s="2">
        <v>496</v>
      </c>
      <c r="FW266" s="2">
        <v>501</v>
      </c>
      <c r="FX266" s="2">
        <v>508</v>
      </c>
      <c r="FY266" s="2">
        <v>583</v>
      </c>
      <c r="FZ266" s="2">
        <v>695</v>
      </c>
      <c r="GA266" s="2">
        <v>687</v>
      </c>
      <c r="GB266" s="2">
        <v>671</v>
      </c>
      <c r="GC266" s="2">
        <v>668</v>
      </c>
      <c r="GD266" s="2">
        <v>667</v>
      </c>
      <c r="GE266" s="2">
        <v>664</v>
      </c>
      <c r="GF266" s="2">
        <v>644</v>
      </c>
      <c r="GG266" s="2">
        <v>643</v>
      </c>
      <c r="GH266" s="2">
        <v>675</v>
      </c>
      <c r="GI266" s="2">
        <v>668</v>
      </c>
      <c r="GJ266" s="2">
        <v>683</v>
      </c>
      <c r="GK266" s="2">
        <v>699</v>
      </c>
      <c r="GL266" s="2">
        <v>738</v>
      </c>
      <c r="GM266" s="2">
        <v>758</v>
      </c>
      <c r="GN266" s="2">
        <v>1028</v>
      </c>
      <c r="GO266" s="2">
        <v>1360</v>
      </c>
      <c r="GP266" s="2">
        <v>1385</v>
      </c>
      <c r="GQ266" s="2">
        <v>1369</v>
      </c>
      <c r="GR266" s="2">
        <v>1344</v>
      </c>
      <c r="GS266" s="2">
        <v>1350</v>
      </c>
      <c r="GT266" s="2">
        <v>1368</v>
      </c>
      <c r="GU266" s="2">
        <v>1360</v>
      </c>
      <c r="GV266" s="2">
        <v>1375</v>
      </c>
      <c r="GW266" s="2">
        <v>1272</v>
      </c>
      <c r="GX266" s="2">
        <v>1268</v>
      </c>
      <c r="GY266" s="2">
        <v>1214</v>
      </c>
      <c r="GZ266" s="2">
        <v>1216</v>
      </c>
      <c r="HA266" s="2">
        <v>1182</v>
      </c>
      <c r="HB266" s="2">
        <v>1190</v>
      </c>
      <c r="HC266" s="2">
        <v>1266</v>
      </c>
      <c r="HD266" s="2">
        <v>1415</v>
      </c>
      <c r="HE266" s="2">
        <v>1501</v>
      </c>
      <c r="HF266" s="2">
        <v>1537</v>
      </c>
      <c r="HG266" s="2">
        <v>1575</v>
      </c>
      <c r="HH266" s="2">
        <v>1554</v>
      </c>
      <c r="HI266" s="2">
        <v>1587</v>
      </c>
      <c r="HJ266" s="2">
        <v>1570</v>
      </c>
      <c r="HK266" s="2">
        <v>1585</v>
      </c>
      <c r="HL266" s="2">
        <v>1595</v>
      </c>
      <c r="HM266" s="2">
        <v>1546</v>
      </c>
      <c r="HN266" s="2">
        <v>1515</v>
      </c>
      <c r="HO266" s="2">
        <v>1531</v>
      </c>
      <c r="HP266" s="2">
        <v>1631</v>
      </c>
      <c r="HQ266" s="2">
        <v>1660</v>
      </c>
      <c r="HR266" s="2">
        <v>1705</v>
      </c>
      <c r="HS266" s="2">
        <v>1656</v>
      </c>
      <c r="HT266" s="2">
        <v>1682</v>
      </c>
      <c r="HU266" s="2">
        <v>1735</v>
      </c>
      <c r="HV266" s="2">
        <v>1775</v>
      </c>
      <c r="HW266" s="2">
        <v>1778</v>
      </c>
      <c r="HX266" s="2">
        <v>1829</v>
      </c>
      <c r="HY266" s="2">
        <v>1680</v>
      </c>
      <c r="HZ266" s="2">
        <v>1863</v>
      </c>
      <c r="IA266" s="2">
        <v>2080</v>
      </c>
      <c r="IB266" s="2">
        <v>2185</v>
      </c>
      <c r="IC266" s="2">
        <v>1792</v>
      </c>
      <c r="ID266" s="2">
        <v>1560</v>
      </c>
      <c r="IE266" s="2">
        <v>1593</v>
      </c>
      <c r="IF266" s="2">
        <v>1715</v>
      </c>
      <c r="IG266" s="2">
        <v>1575</v>
      </c>
      <c r="IH266" s="2">
        <v>1541</v>
      </c>
      <c r="II266" s="2">
        <v>1803</v>
      </c>
      <c r="IJ266" s="2">
        <v>1735</v>
      </c>
      <c r="IK266" s="2">
        <v>1799</v>
      </c>
      <c r="IL266" s="2">
        <v>1937</v>
      </c>
      <c r="IM266" s="2">
        <v>1967</v>
      </c>
      <c r="IN266" s="2">
        <v>2009</v>
      </c>
      <c r="IO266" s="2">
        <v>2105</v>
      </c>
      <c r="IP266" s="2">
        <v>2086</v>
      </c>
      <c r="IQ266" s="2">
        <v>1959</v>
      </c>
      <c r="IR266" s="2">
        <v>1869</v>
      </c>
      <c r="IS266" s="2">
        <v>1745</v>
      </c>
      <c r="IT266" s="2">
        <v>1877</v>
      </c>
    </row>
    <row r="267" spans="1:254">
      <c r="A267" s="62" t="s">
        <v>480</v>
      </c>
      <c r="B267" s="1" t="inlineStr">
        <is>
          <t>日本ギア工業</t>
        </is>
      </c>
      <c r="C267" s="1">
        <v>1381</v>
      </c>
      <c r="E267" s="2">
        <v>1394</v>
      </c>
      <c r="F267" s="2">
        <v>1389</v>
      </c>
      <c r="G267" s="2">
        <v>1347</v>
      </c>
      <c r="H267" s="2">
        <v>1305</v>
      </c>
      <c r="I267" s="2">
        <v>1396</v>
      </c>
      <c r="J267" s="2">
        <v>1285</v>
      </c>
      <c r="K267" s="2">
        <v>1312</v>
      </c>
      <c r="L267" s="2">
        <v>1386</v>
      </c>
      <c r="M267" s="2">
        <v>1400</v>
      </c>
      <c r="N267" s="2">
        <v>1418</v>
      </c>
      <c r="O267" s="2">
        <v>1421</v>
      </c>
      <c r="P267" s="2">
        <v>1438</v>
      </c>
      <c r="Q267" s="2">
        <v>1411</v>
      </c>
      <c r="R267" s="2">
        <v>1514</v>
      </c>
      <c r="S267" s="2">
        <v>1568</v>
      </c>
      <c r="T267" s="2">
        <v>1579</v>
      </c>
      <c r="U267" s="2">
        <v>1574</v>
      </c>
      <c r="V267" s="2">
        <v>1545</v>
      </c>
      <c r="W267" s="2">
        <v>1509</v>
      </c>
      <c r="X267" s="2">
        <v>1549</v>
      </c>
      <c r="Y267" s="2">
        <v>1570</v>
      </c>
      <c r="Z267" s="2">
        <v>1715</v>
      </c>
      <c r="AA267" s="2">
        <v>1895</v>
      </c>
      <c r="AB267" s="2">
        <v>1668</v>
      </c>
      <c r="AC267" s="2">
        <v>1567</v>
      </c>
      <c r="AD267" s="2">
        <v>1515</v>
      </c>
      <c r="AE267" s="2">
        <v>1520</v>
      </c>
      <c r="AF267" s="2">
        <v>1579</v>
      </c>
      <c r="AG267" s="2">
        <v>1509</v>
      </c>
      <c r="AH267" s="2">
        <v>1530</v>
      </c>
      <c r="AI267" s="2">
        <v>1544</v>
      </c>
      <c r="AJ267" s="2">
        <v>1593</v>
      </c>
      <c r="AK267" s="2">
        <v>1609</v>
      </c>
      <c r="AL267" s="2">
        <v>1570</v>
      </c>
      <c r="AM267" s="2">
        <v>1606</v>
      </c>
      <c r="AN267" s="2">
        <v>1678</v>
      </c>
      <c r="AO267" s="2">
        <v>1445</v>
      </c>
      <c r="AP267" s="2">
        <v>1460</v>
      </c>
      <c r="AQ267" s="2">
        <v>1475</v>
      </c>
      <c r="AR267" s="2">
        <v>1391</v>
      </c>
      <c r="AS267" s="2">
        <v>1555</v>
      </c>
      <c r="AT267" s="2">
        <v>1538</v>
      </c>
      <c r="AU267" s="2">
        <v>1534</v>
      </c>
      <c r="AV267" s="2">
        <v>1653</v>
      </c>
      <c r="AW267" s="2">
        <v>1507</v>
      </c>
      <c r="AX267" s="2">
        <v>1530</v>
      </c>
      <c r="AY267" s="2">
        <v>1515</v>
      </c>
      <c r="AZ267" s="2">
        <v>1682</v>
      </c>
      <c r="BA267" s="2">
        <v>1741</v>
      </c>
      <c r="BB267" s="2">
        <v>1728</v>
      </c>
      <c r="BC267" s="2">
        <v>1845</v>
      </c>
      <c r="BD267" s="2">
        <v>1740</v>
      </c>
      <c r="BE267" s="2">
        <v>1594</v>
      </c>
      <c r="BF267" s="2">
        <v>1509</v>
      </c>
      <c r="BG267" s="2">
        <v>1395</v>
      </c>
      <c r="BH267" s="2">
        <v>1415</v>
      </c>
      <c r="BI267" s="2">
        <v>1473</v>
      </c>
      <c r="BJ267" s="2">
        <v>1511</v>
      </c>
      <c r="BK267" s="2">
        <v>1439</v>
      </c>
      <c r="BL267" s="2">
        <v>1514</v>
      </c>
      <c r="BM267" s="2">
        <v>1680</v>
      </c>
      <c r="BN267" s="2">
        <v>1591</v>
      </c>
      <c r="BO267" s="2">
        <v>1550</v>
      </c>
      <c r="BP267" s="2">
        <v>1542</v>
      </c>
      <c r="BQ267" s="2">
        <v>1507</v>
      </c>
      <c r="BR267" s="2">
        <v>1628</v>
      </c>
      <c r="BS267" s="2">
        <v>1743</v>
      </c>
      <c r="BT267" s="2">
        <v>1764</v>
      </c>
      <c r="BU267" s="2">
        <v>1693</v>
      </c>
      <c r="BV267" s="2">
        <v>1768</v>
      </c>
      <c r="BW267" s="2">
        <v>1526</v>
      </c>
      <c r="BX267" s="2">
        <v>1269</v>
      </c>
      <c r="BY267" s="2">
        <v>1326</v>
      </c>
      <c r="BZ267" s="2">
        <v>1362</v>
      </c>
      <c r="CA267" s="2">
        <v>1365</v>
      </c>
      <c r="CB267" s="2">
        <v>1406</v>
      </c>
      <c r="CC267" s="2">
        <v>1368</v>
      </c>
      <c r="CD267" s="2">
        <v>1352</v>
      </c>
      <c r="CE267" s="2">
        <v>1315</v>
      </c>
      <c r="CF267" s="2">
        <v>1364</v>
      </c>
      <c r="CG267" s="2">
        <v>1314</v>
      </c>
      <c r="CH267" s="2">
        <v>1318</v>
      </c>
      <c r="CI267" s="2">
        <v>1230</v>
      </c>
      <c r="CJ267" s="2">
        <v>1228</v>
      </c>
      <c r="CK267" s="2">
        <v>1246</v>
      </c>
      <c r="CL267" s="2">
        <v>1303</v>
      </c>
      <c r="CM267" s="2">
        <v>1368</v>
      </c>
      <c r="CN267" s="2">
        <v>1399</v>
      </c>
      <c r="CO267" s="2">
        <v>1430</v>
      </c>
      <c r="CP267" s="2">
        <v>1542</v>
      </c>
      <c r="CQ267" s="2">
        <v>1600</v>
      </c>
      <c r="CR267" s="2">
        <v>1610</v>
      </c>
      <c r="CS267" s="2">
        <v>1619</v>
      </c>
      <c r="CT267" s="2">
        <v>1841</v>
      </c>
      <c r="CU267" s="2">
        <v>1937</v>
      </c>
      <c r="CV267" s="2">
        <v>1965</v>
      </c>
      <c r="CW267" s="2">
        <v>1860</v>
      </c>
      <c r="CX267" s="2">
        <v>1935</v>
      </c>
      <c r="CY267" s="2">
        <v>1990</v>
      </c>
      <c r="CZ267" s="2">
        <v>1958</v>
      </c>
      <c r="DA267" s="2">
        <v>2287</v>
      </c>
      <c r="DB267" s="2">
        <v>2214</v>
      </c>
      <c r="DC267" s="2">
        <v>2224</v>
      </c>
      <c r="DD267" s="2">
        <v>1919</v>
      </c>
      <c r="DE267" s="2">
        <v>1649</v>
      </c>
      <c r="DF267" s="2">
        <v>1349</v>
      </c>
      <c r="DG267" s="2">
        <v>1437</v>
      </c>
      <c r="DH267" s="2">
        <v>1421</v>
      </c>
      <c r="DI267" s="2">
        <v>1179</v>
      </c>
      <c r="DJ267" s="2">
        <v>1148</v>
      </c>
      <c r="DK267" s="2">
        <v>1219</v>
      </c>
      <c r="DL267" s="2">
        <v>1250</v>
      </c>
      <c r="DM267" s="2">
        <v>1392</v>
      </c>
      <c r="DN267" s="2">
        <v>1092</v>
      </c>
      <c r="DO267" s="2">
        <v>951</v>
      </c>
      <c r="DP267" s="2">
        <v>920</v>
      </c>
      <c r="DQ267" s="2">
        <v>925</v>
      </c>
      <c r="DR267" s="2">
        <v>907</v>
      </c>
      <c r="DS267" s="2">
        <v>934</v>
      </c>
      <c r="DT267" s="2">
        <v>934</v>
      </c>
      <c r="DU267" s="2">
        <v>930</v>
      </c>
      <c r="DV267" s="2">
        <v>908</v>
      </c>
      <c r="DW267" s="2">
        <v>890</v>
      </c>
      <c r="DX267" s="2">
        <v>862</v>
      </c>
      <c r="DY267" s="2">
        <v>862</v>
      </c>
      <c r="DZ267" s="2">
        <v>863</v>
      </c>
      <c r="EA267" s="2">
        <v>861</v>
      </c>
      <c r="EB267" s="2">
        <v>913</v>
      </c>
      <c r="EC267" s="2">
        <v>937</v>
      </c>
      <c r="ED267" s="2">
        <v>937</v>
      </c>
      <c r="EE267" s="2">
        <v>943</v>
      </c>
      <c r="EF267" s="2">
        <v>977</v>
      </c>
      <c r="EG267" s="2">
        <v>982</v>
      </c>
      <c r="EH267" s="2">
        <v>968</v>
      </c>
      <c r="EI267" s="2">
        <v>1007</v>
      </c>
      <c r="EJ267" s="2">
        <v>1005</v>
      </c>
      <c r="EK267" s="2">
        <v>1020</v>
      </c>
      <c r="EL267" s="2">
        <v>1004</v>
      </c>
      <c r="EM267" s="2">
        <v>960</v>
      </c>
      <c r="EN267" s="2">
        <v>940</v>
      </c>
      <c r="EO267" s="2">
        <v>900</v>
      </c>
      <c r="EP267" s="2">
        <v>906</v>
      </c>
      <c r="EQ267" s="2">
        <v>902</v>
      </c>
      <c r="ER267" s="2">
        <v>899</v>
      </c>
      <c r="ES267" s="2">
        <v>887</v>
      </c>
      <c r="ET267" s="2">
        <v>876</v>
      </c>
      <c r="EU267" s="2">
        <v>884</v>
      </c>
      <c r="EV267" s="2">
        <v>883</v>
      </c>
      <c r="EW267" s="2">
        <v>890</v>
      </c>
      <c r="EX267" s="2">
        <v>890</v>
      </c>
      <c r="EY267" s="2">
        <v>879</v>
      </c>
      <c r="EZ267" s="2">
        <v>857</v>
      </c>
      <c r="FA267" s="2">
        <v>834</v>
      </c>
      <c r="FB267" s="2">
        <v>827</v>
      </c>
      <c r="FC267" s="2">
        <v>826</v>
      </c>
      <c r="FD267" s="2">
        <v>860</v>
      </c>
      <c r="FE267" s="2">
        <v>862</v>
      </c>
      <c r="FF267" s="2">
        <v>845</v>
      </c>
      <c r="FG267" s="2">
        <v>855</v>
      </c>
      <c r="FH267" s="2">
        <v>877</v>
      </c>
      <c r="FI267" s="2">
        <v>915</v>
      </c>
      <c r="FJ267" s="2">
        <v>905</v>
      </c>
      <c r="FK267" s="2">
        <v>899</v>
      </c>
      <c r="FL267" s="2">
        <v>878</v>
      </c>
      <c r="FM267" s="2">
        <v>871</v>
      </c>
      <c r="FN267" s="2">
        <v>883</v>
      </c>
      <c r="FO267" s="2">
        <v>926</v>
      </c>
      <c r="FP267" s="2">
        <v>927</v>
      </c>
      <c r="FQ267" s="2">
        <v>907</v>
      </c>
      <c r="FR267" s="2">
        <v>884</v>
      </c>
      <c r="FS267" s="2">
        <v>863</v>
      </c>
      <c r="FT267" s="2">
        <v>866</v>
      </c>
      <c r="FU267" s="2">
        <v>833</v>
      </c>
      <c r="FV267" s="2">
        <v>814</v>
      </c>
      <c r="FW267" s="2">
        <v>813</v>
      </c>
      <c r="FX267" s="2">
        <v>819</v>
      </c>
      <c r="FY267" s="2">
        <v>810</v>
      </c>
      <c r="FZ267" s="2">
        <v>843</v>
      </c>
      <c r="GA267" s="2">
        <v>841</v>
      </c>
      <c r="GB267" s="2">
        <v>802</v>
      </c>
      <c r="GC267" s="2">
        <v>800</v>
      </c>
      <c r="GD267" s="2">
        <v>790</v>
      </c>
      <c r="GE267" s="2">
        <v>811</v>
      </c>
      <c r="GF267" s="2">
        <v>801</v>
      </c>
      <c r="GG267" s="2">
        <v>860</v>
      </c>
      <c r="GH267" s="2">
        <v>899</v>
      </c>
      <c r="GI267" s="2">
        <v>892</v>
      </c>
      <c r="GJ267" s="2">
        <v>934</v>
      </c>
      <c r="GK267" s="2">
        <v>968</v>
      </c>
      <c r="GL267" s="2">
        <v>889</v>
      </c>
      <c r="GM267" s="2">
        <v>752</v>
      </c>
      <c r="GN267" s="2">
        <v>748</v>
      </c>
      <c r="GO267" s="2">
        <v>757</v>
      </c>
      <c r="GP267" s="2">
        <v>756</v>
      </c>
      <c r="GQ267" s="2">
        <v>755</v>
      </c>
      <c r="GR267" s="2">
        <v>754</v>
      </c>
      <c r="GS267" s="2">
        <v>755</v>
      </c>
      <c r="GT267" s="2">
        <v>720</v>
      </c>
      <c r="GU267" s="2">
        <v>697</v>
      </c>
      <c r="GV267" s="2">
        <v>747</v>
      </c>
      <c r="GW267" s="2">
        <v>750</v>
      </c>
      <c r="GX267" s="2">
        <v>770</v>
      </c>
      <c r="GY267" s="2">
        <v>744</v>
      </c>
      <c r="GZ267" s="2">
        <v>720</v>
      </c>
      <c r="HA267" s="2">
        <v>674</v>
      </c>
      <c r="HB267" s="2">
        <v>682</v>
      </c>
      <c r="HC267" s="2">
        <v>702</v>
      </c>
      <c r="HD267" s="2">
        <v>714</v>
      </c>
      <c r="HE267" s="2">
        <v>730</v>
      </c>
      <c r="HF267" s="2">
        <v>736</v>
      </c>
      <c r="HG267" s="2">
        <v>745</v>
      </c>
      <c r="HH267" s="2">
        <v>760</v>
      </c>
      <c r="HI267" s="2">
        <v>770</v>
      </c>
      <c r="HJ267" s="2">
        <v>777</v>
      </c>
      <c r="HK267" s="2">
        <v>779</v>
      </c>
      <c r="HL267" s="2">
        <v>788</v>
      </c>
      <c r="HM267" s="2">
        <v>800</v>
      </c>
      <c r="HN267" s="2">
        <v>751</v>
      </c>
      <c r="HO267" s="2">
        <v>754</v>
      </c>
      <c r="HP267" s="2">
        <v>733</v>
      </c>
      <c r="HQ267" s="2">
        <v>753</v>
      </c>
      <c r="HR267" s="2">
        <v>771</v>
      </c>
      <c r="HS267" s="2">
        <v>738</v>
      </c>
      <c r="HT267" s="2">
        <v>729</v>
      </c>
      <c r="HU267" s="2">
        <v>730</v>
      </c>
      <c r="HV267" s="2">
        <v>717</v>
      </c>
      <c r="HW267" s="2">
        <v>718</v>
      </c>
      <c r="HX267" s="2">
        <v>725</v>
      </c>
      <c r="HY267" s="2">
        <v>708</v>
      </c>
      <c r="HZ267" s="2">
        <v>722</v>
      </c>
      <c r="IA267" s="2">
        <v>730</v>
      </c>
      <c r="IB267" s="2">
        <v>733</v>
      </c>
      <c r="IC267" s="2">
        <v>730</v>
      </c>
      <c r="ID267" s="2">
        <v>742</v>
      </c>
      <c r="IE267" s="2">
        <v>753</v>
      </c>
      <c r="IF267" s="2">
        <v>759</v>
      </c>
      <c r="IG267" s="2">
        <v>758</v>
      </c>
      <c r="IH267" s="2">
        <v>743</v>
      </c>
      <c r="II267" s="2">
        <v>708</v>
      </c>
      <c r="IJ267" s="2">
        <v>694</v>
      </c>
      <c r="IK267" s="2">
        <v>681</v>
      </c>
      <c r="IL267" s="2">
        <v>674</v>
      </c>
      <c r="IM267" s="2">
        <v>684</v>
      </c>
      <c r="IN267" s="2">
        <v>679</v>
      </c>
      <c r="IO267" s="2">
        <v>673</v>
      </c>
      <c r="IP267" s="2">
        <v>660</v>
      </c>
      <c r="IQ267" s="2">
        <v>646</v>
      </c>
      <c r="IR267" s="2">
        <v>652</v>
      </c>
      <c r="IS267" s="2">
        <v>610</v>
      </c>
      <c r="IT267" s="2">
        <v>607</v>
      </c>
    </row>
    <row r="268" spans="1:254">
      <c r="A268" s="62" t="s">
        <v>481</v>
      </c>
      <c r="B268" s="1" t="inlineStr">
        <is>
          <t>助川電気工業</t>
        </is>
      </c>
      <c r="C268" s="1">
        <v>4610</v>
      </c>
      <c r="E268" s="2">
        <v>5020</v>
      </c>
      <c r="F268" s="2">
        <v>4675</v>
      </c>
      <c r="G268" s="2">
        <v>4495</v>
      </c>
      <c r="H268" s="2">
        <v>4355</v>
      </c>
      <c r="I268" s="2">
        <v>4340</v>
      </c>
      <c r="J268" s="2">
        <v>4220</v>
      </c>
      <c r="K268" s="2">
        <v>4270</v>
      </c>
      <c r="L268" s="2">
        <v>4450</v>
      </c>
      <c r="M268" s="2">
        <v>4530</v>
      </c>
      <c r="N268" s="2">
        <v>4645</v>
      </c>
      <c r="O268" s="2">
        <v>4830</v>
      </c>
      <c r="P268" s="2">
        <v>4810</v>
      </c>
      <c r="Q268" s="2">
        <v>4640</v>
      </c>
      <c r="R268" s="2">
        <v>4865</v>
      </c>
      <c r="S268" s="2">
        <v>5090</v>
      </c>
      <c r="T268" s="2">
        <v>5220</v>
      </c>
      <c r="U268" s="2">
        <v>5160</v>
      </c>
      <c r="V268" s="2">
        <v>4860</v>
      </c>
      <c r="W268" s="2">
        <v>4820</v>
      </c>
      <c r="X268" s="2">
        <v>4900</v>
      </c>
      <c r="Y268" s="2">
        <v>5070</v>
      </c>
      <c r="Z268" s="2">
        <v>5250</v>
      </c>
      <c r="AA268" s="2">
        <v>5190</v>
      </c>
      <c r="AB268" s="2">
        <v>5050</v>
      </c>
      <c r="AC268" s="2">
        <v>4985</v>
      </c>
      <c r="AD268" s="2">
        <v>4915</v>
      </c>
      <c r="AE268" s="2">
        <v>4975</v>
      </c>
      <c r="AF268" s="2">
        <v>5070</v>
      </c>
      <c r="AG268" s="2">
        <v>5030</v>
      </c>
      <c r="AH268" s="2">
        <v>5180</v>
      </c>
      <c r="AI268" s="2">
        <v>5180</v>
      </c>
      <c r="AJ268" s="2">
        <v>5460</v>
      </c>
      <c r="AK268" s="2">
        <v>5840</v>
      </c>
      <c r="AL268" s="2">
        <v>5690</v>
      </c>
      <c r="AM268" s="2">
        <v>5740</v>
      </c>
      <c r="AN268" s="2">
        <v>5650</v>
      </c>
      <c r="AO268" s="2">
        <v>4985</v>
      </c>
      <c r="AP268" s="2">
        <v>4940</v>
      </c>
      <c r="AQ268" s="2">
        <v>4880</v>
      </c>
      <c r="AR268" s="2">
        <v>4655</v>
      </c>
      <c r="AS268" s="2">
        <v>4840</v>
      </c>
      <c r="AT268" s="2">
        <v>5240</v>
      </c>
      <c r="AU268" s="2">
        <v>5240</v>
      </c>
      <c r="AV268" s="2">
        <v>5720</v>
      </c>
      <c r="AW268" s="2">
        <v>5140</v>
      </c>
      <c r="AX268" s="2">
        <v>5240</v>
      </c>
      <c r="AY268" s="2">
        <v>5340</v>
      </c>
      <c r="AZ268" s="2">
        <v>5440</v>
      </c>
      <c r="BA268" s="2">
        <v>5450</v>
      </c>
      <c r="BB268" s="2">
        <v>5510</v>
      </c>
      <c r="BC268" s="2">
        <v>5980</v>
      </c>
      <c r="BD268" s="2">
        <v>5950</v>
      </c>
      <c r="BE268" s="2">
        <v>5560</v>
      </c>
      <c r="BF268" s="2">
        <v>5370</v>
      </c>
      <c r="BG268" s="2">
        <v>5180</v>
      </c>
      <c r="BH268" s="2">
        <v>5210</v>
      </c>
      <c r="BI268" s="2">
        <v>5440</v>
      </c>
      <c r="BJ268" s="2">
        <v>5470</v>
      </c>
      <c r="BK268" s="2">
        <v>5610</v>
      </c>
      <c r="BL268" s="2">
        <v>5710</v>
      </c>
      <c r="BM268" s="2">
        <v>5730</v>
      </c>
      <c r="BN268" s="2">
        <v>5860</v>
      </c>
      <c r="BO268" s="2">
        <v>6070</v>
      </c>
      <c r="BP268" s="2">
        <v>6200</v>
      </c>
      <c r="BQ268" s="2">
        <v>6830</v>
      </c>
      <c r="BR268" s="2">
        <v>6010</v>
      </c>
      <c r="BS268" s="2">
        <v>6110</v>
      </c>
      <c r="BT268" s="2">
        <v>6220</v>
      </c>
      <c r="BU268" s="2">
        <v>6380</v>
      </c>
      <c r="BV268" s="2">
        <v>6640</v>
      </c>
      <c r="BW268" s="2">
        <v>6720</v>
      </c>
      <c r="BX268" s="2">
        <v>6620</v>
      </c>
      <c r="BY268" s="2">
        <v>6390</v>
      </c>
      <c r="BZ268" s="2">
        <v>6450</v>
      </c>
      <c r="CA268" s="2">
        <v>6370</v>
      </c>
      <c r="CB268" s="2">
        <v>6470</v>
      </c>
      <c r="CC268" s="2">
        <v>6350</v>
      </c>
      <c r="CD268" s="2">
        <v>6420</v>
      </c>
      <c r="CE268" s="2">
        <v>6400</v>
      </c>
      <c r="CF268" s="2">
        <v>6490</v>
      </c>
      <c r="CG268" s="2">
        <v>6680</v>
      </c>
      <c r="CH268" s="2">
        <v>6760</v>
      </c>
      <c r="CI268" s="2">
        <v>6490</v>
      </c>
      <c r="CJ268" s="2">
        <v>6650</v>
      </c>
      <c r="CK268" s="2">
        <v>6630</v>
      </c>
      <c r="CL268" s="2">
        <v>6890</v>
      </c>
      <c r="CM268" s="2">
        <v>6780</v>
      </c>
      <c r="CN268" s="2">
        <v>6680</v>
      </c>
      <c r="CO268" s="2">
        <v>6730</v>
      </c>
      <c r="CP268" s="2">
        <v>6790</v>
      </c>
      <c r="CQ268" s="2">
        <v>7030</v>
      </c>
      <c r="CR268" s="2">
        <v>7070</v>
      </c>
      <c r="CS268" s="2">
        <v>6880</v>
      </c>
      <c r="CT268" s="2">
        <v>6910</v>
      </c>
      <c r="CU268" s="2">
        <v>7420</v>
      </c>
      <c r="CV268" s="2">
        <v>7530</v>
      </c>
      <c r="CW268" s="2">
        <v>7340</v>
      </c>
      <c r="CX268" s="2">
        <v>7490</v>
      </c>
      <c r="CY268" s="2">
        <v>7330</v>
      </c>
      <c r="CZ268" s="2">
        <v>7400</v>
      </c>
      <c r="DA268" s="2">
        <v>7650</v>
      </c>
      <c r="DB268" s="2">
        <v>7400</v>
      </c>
      <c r="DC268" s="2">
        <v>6970</v>
      </c>
      <c r="DD268" s="2">
        <v>7400</v>
      </c>
      <c r="DE268" s="2">
        <v>7490</v>
      </c>
      <c r="DF268" s="2">
        <v>6980</v>
      </c>
      <c r="DG268" s="2">
        <v>7640</v>
      </c>
      <c r="DH268" s="2">
        <v>7470</v>
      </c>
      <c r="DI268" s="2">
        <v>7450</v>
      </c>
      <c r="DJ268" s="2">
        <v>7360</v>
      </c>
      <c r="DK268" s="2">
        <v>7710</v>
      </c>
      <c r="DL268" s="2">
        <v>7860</v>
      </c>
      <c r="DM268" s="2">
        <v>8160</v>
      </c>
      <c r="DN268" s="2">
        <v>8190</v>
      </c>
      <c r="DO268" s="2">
        <v>7770</v>
      </c>
      <c r="DP268" s="2">
        <v>7750</v>
      </c>
      <c r="DQ268" s="2">
        <v>7830</v>
      </c>
      <c r="DR268" s="2">
        <v>7680</v>
      </c>
      <c r="DS268" s="2">
        <v>8060</v>
      </c>
      <c r="DT268" s="2">
        <v>8730</v>
      </c>
      <c r="DU268" s="2">
        <v>9890</v>
      </c>
      <c r="DV268" s="2">
        <v>9680</v>
      </c>
      <c r="DW268" s="2">
        <v>8330</v>
      </c>
      <c r="DX268" s="2">
        <v>8350</v>
      </c>
      <c r="DY268" s="2">
        <v>8380</v>
      </c>
      <c r="DZ268" s="2">
        <v>8450</v>
      </c>
      <c r="EA268" s="2">
        <v>8030</v>
      </c>
      <c r="EB268" s="2">
        <v>8250</v>
      </c>
      <c r="EC268" s="2">
        <v>7810</v>
      </c>
      <c r="ED268" s="2">
        <v>7760</v>
      </c>
      <c r="EE268" s="2">
        <v>7620</v>
      </c>
      <c r="EF268" s="2">
        <v>7940</v>
      </c>
      <c r="EG268" s="2">
        <v>7950</v>
      </c>
      <c r="EH268" s="2">
        <v>7860</v>
      </c>
      <c r="EI268" s="2">
        <v>8640</v>
      </c>
      <c r="EJ268" s="2">
        <v>8880</v>
      </c>
      <c r="EK268" s="2">
        <v>9440</v>
      </c>
      <c r="EL268" s="2">
        <v>9160</v>
      </c>
      <c r="EM268" s="2">
        <v>8500</v>
      </c>
      <c r="EN268" s="2">
        <v>7480</v>
      </c>
      <c r="EO268" s="2">
        <v>6640</v>
      </c>
      <c r="EP268" s="2">
        <v>6590</v>
      </c>
      <c r="EQ268" s="2">
        <v>6320</v>
      </c>
      <c r="ER268" s="2">
        <v>6420</v>
      </c>
      <c r="ES268" s="2">
        <v>6390</v>
      </c>
      <c r="ET268" s="2">
        <v>6200</v>
      </c>
      <c r="EU268" s="2">
        <v>6390</v>
      </c>
      <c r="EV268" s="2">
        <v>6010</v>
      </c>
      <c r="EW268" s="2">
        <v>6260</v>
      </c>
      <c r="EX268" s="2">
        <v>6240</v>
      </c>
      <c r="EY268" s="2">
        <v>6020</v>
      </c>
      <c r="EZ268" s="2">
        <v>6230</v>
      </c>
      <c r="FA268" s="2">
        <v>6500</v>
      </c>
      <c r="FB268" s="2">
        <v>6410</v>
      </c>
      <c r="FC268" s="2">
        <v>6300</v>
      </c>
      <c r="FD268" s="2">
        <v>6500</v>
      </c>
      <c r="FE268" s="2">
        <v>6500</v>
      </c>
      <c r="FF268" s="2">
        <v>6700</v>
      </c>
      <c r="FG268" s="2">
        <v>6920</v>
      </c>
      <c r="FH268" s="2">
        <v>7080</v>
      </c>
      <c r="FI268" s="2">
        <v>7130</v>
      </c>
      <c r="FJ268" s="2">
        <v>7370</v>
      </c>
      <c r="FK268" s="2">
        <v>7690</v>
      </c>
      <c r="FL268" s="2">
        <v>7090</v>
      </c>
      <c r="FM268" s="2">
        <v>7180</v>
      </c>
      <c r="FN268" s="2">
        <v>7150</v>
      </c>
      <c r="FO268" s="2">
        <v>7550</v>
      </c>
      <c r="FP268" s="2">
        <v>7780</v>
      </c>
      <c r="FQ268" s="2">
        <v>8080</v>
      </c>
      <c r="FR268" s="2">
        <v>7040</v>
      </c>
      <c r="FS268" s="2">
        <v>6440</v>
      </c>
      <c r="FT268" s="2">
        <v>6280</v>
      </c>
      <c r="FU268" s="2">
        <v>6690</v>
      </c>
      <c r="FV268" s="2">
        <v>6540</v>
      </c>
      <c r="FW268" s="2">
        <v>6600</v>
      </c>
      <c r="FX268" s="2">
        <v>6830</v>
      </c>
      <c r="FY268" s="2">
        <v>7200</v>
      </c>
      <c r="FZ268" s="2">
        <v>7580</v>
      </c>
      <c r="GA268" s="2">
        <v>7620</v>
      </c>
      <c r="GB268" s="2">
        <v>6620</v>
      </c>
      <c r="GC268" s="2">
        <v>6230</v>
      </c>
      <c r="GD268" s="2">
        <v>6680</v>
      </c>
      <c r="GE268" s="2">
        <v>8220</v>
      </c>
      <c r="GF268" s="2">
        <v>8270</v>
      </c>
      <c r="GG268" s="2">
        <v>8190</v>
      </c>
      <c r="GH268" s="2">
        <v>8050</v>
      </c>
      <c r="GI268" s="2">
        <v>8250</v>
      </c>
      <c r="GJ268" s="2">
        <v>8380</v>
      </c>
      <c r="GK268" s="2">
        <v>8940</v>
      </c>
      <c r="GL268" s="2">
        <v>9080</v>
      </c>
      <c r="GM268" s="2">
        <v>9470</v>
      </c>
      <c r="GN268" s="2">
        <v>9900</v>
      </c>
      <c r="GO268" s="2">
        <v>9600</v>
      </c>
      <c r="GP268" s="2">
        <v>12250</v>
      </c>
      <c r="GQ268" s="2">
        <v>11120</v>
      </c>
      <c r="GR268" s="2">
        <v>9840</v>
      </c>
      <c r="GS268" s="2">
        <v>9460</v>
      </c>
      <c r="GT268" s="2">
        <v>7960</v>
      </c>
      <c r="GU268" s="2">
        <v>7320</v>
      </c>
      <c r="GV268" s="2">
        <v>8410</v>
      </c>
      <c r="GW268" s="2">
        <v>7700</v>
      </c>
      <c r="GX268" s="2">
        <v>7600</v>
      </c>
      <c r="GY268" s="2">
        <v>5530</v>
      </c>
      <c r="GZ268" s="2">
        <v>4830</v>
      </c>
      <c r="HA268" s="2">
        <v>4230</v>
      </c>
      <c r="HB268" s="2">
        <v>4500</v>
      </c>
      <c r="HC268" s="2">
        <v>4965</v>
      </c>
      <c r="HD268" s="2">
        <v>4885</v>
      </c>
      <c r="HE268" s="2">
        <v>5300</v>
      </c>
      <c r="HF268" s="2">
        <v>5170</v>
      </c>
      <c r="HG268" s="2">
        <v>4970</v>
      </c>
      <c r="HH268" s="2">
        <v>5540</v>
      </c>
      <c r="HI268" s="2">
        <v>5930</v>
      </c>
      <c r="HJ268" s="2">
        <v>5930</v>
      </c>
      <c r="HK268" s="2">
        <v>5130</v>
      </c>
      <c r="HL268" s="2">
        <v>4640</v>
      </c>
      <c r="HM268" s="2">
        <v>4750</v>
      </c>
      <c r="HN268" s="2">
        <v>4465</v>
      </c>
      <c r="HO268" s="2">
        <v>4500</v>
      </c>
      <c r="HP268" s="2">
        <v>4390</v>
      </c>
      <c r="HQ268" s="2">
        <v>4725</v>
      </c>
      <c r="HR268" s="2">
        <v>4570</v>
      </c>
      <c r="HS268" s="2">
        <v>3885</v>
      </c>
      <c r="HT268" s="2">
        <v>3705</v>
      </c>
      <c r="HU268" s="2">
        <v>3865</v>
      </c>
      <c r="HV268" s="2">
        <v>3785</v>
      </c>
      <c r="HW268" s="2">
        <v>3435</v>
      </c>
      <c r="HX268" s="2">
        <v>3275</v>
      </c>
      <c r="HY268" s="2">
        <v>3115</v>
      </c>
      <c r="HZ268" s="2">
        <v>3100</v>
      </c>
      <c r="IA268" s="2">
        <v>3155</v>
      </c>
      <c r="IB268" s="2">
        <v>3265</v>
      </c>
      <c r="IC268" s="2">
        <v>3285</v>
      </c>
      <c r="ID268" s="2">
        <v>3340</v>
      </c>
      <c r="IE268" s="2">
        <v>3400</v>
      </c>
      <c r="IF268" s="2">
        <v>3500</v>
      </c>
      <c r="IG268" s="2">
        <v>3470</v>
      </c>
      <c r="IH268" s="2">
        <v>3375</v>
      </c>
      <c r="II268" s="2">
        <v>3220</v>
      </c>
      <c r="IJ268" s="2">
        <v>3235</v>
      </c>
      <c r="IK268" s="2">
        <v>3260</v>
      </c>
      <c r="IL268" s="2">
        <v>3600</v>
      </c>
      <c r="IM268" s="2">
        <v>3325</v>
      </c>
      <c r="IN268" s="2">
        <v>2894</v>
      </c>
      <c r="IO268" s="2">
        <v>2832</v>
      </c>
      <c r="IP268" s="2">
        <v>2695</v>
      </c>
      <c r="IQ268" s="2">
        <v>2664</v>
      </c>
      <c r="IR268" s="2">
        <v>2692</v>
      </c>
      <c r="IS268" s="2">
        <v>2670</v>
      </c>
      <c r="IT268" s="2">
        <v>2752</v>
      </c>
    </row>
    <row r="269" spans="1:254">
      <c r="A269" s="62" t="s">
        <v>482</v>
      </c>
      <c r="B269" s="1" t="inlineStr">
        <is>
          <t>日機装</t>
        </is>
      </c>
      <c r="C269" s="1">
        <v>4095</v>
      </c>
      <c r="E269" s="2">
        <v>4160</v>
      </c>
      <c r="F269" s="2">
        <v>4090</v>
      </c>
      <c r="G269" s="2">
        <v>3985</v>
      </c>
      <c r="H269" s="2">
        <v>3805</v>
      </c>
      <c r="I269" s="2">
        <v>3810</v>
      </c>
      <c r="J269" s="2">
        <v>3640</v>
      </c>
      <c r="K269" s="2">
        <v>3740</v>
      </c>
      <c r="L269" s="2">
        <v>3995</v>
      </c>
      <c r="M269" s="2">
        <v>4095</v>
      </c>
      <c r="N269" s="2">
        <v>4020</v>
      </c>
      <c r="O269" s="2">
        <v>4095</v>
      </c>
      <c r="P269" s="2">
        <v>4165</v>
      </c>
      <c r="Q269" s="2">
        <v>4155</v>
      </c>
      <c r="R269" s="2">
        <v>3880</v>
      </c>
      <c r="S269" s="2">
        <v>3890</v>
      </c>
      <c r="T269" s="2">
        <v>3930</v>
      </c>
      <c r="U269" s="2">
        <v>3810</v>
      </c>
      <c r="V269" s="2">
        <v>3720</v>
      </c>
      <c r="W269" s="2">
        <v>3790</v>
      </c>
      <c r="X269" s="2">
        <v>3810</v>
      </c>
      <c r="Y269" s="2">
        <v>3915</v>
      </c>
      <c r="Z269" s="2">
        <v>4090</v>
      </c>
      <c r="AA269" s="2">
        <v>4200</v>
      </c>
      <c r="AB269" s="2">
        <v>4085</v>
      </c>
      <c r="AC269" s="2">
        <v>4030</v>
      </c>
      <c r="AD269" s="2">
        <v>4135</v>
      </c>
      <c r="AE269" s="2">
        <v>4230</v>
      </c>
      <c r="AF269" s="2">
        <v>4240</v>
      </c>
      <c r="AG269" s="2">
        <v>4295</v>
      </c>
      <c r="AH269" s="2">
        <v>4215</v>
      </c>
      <c r="AI269" s="2">
        <v>4060</v>
      </c>
      <c r="AJ269" s="2">
        <v>4160</v>
      </c>
      <c r="AK269" s="2">
        <v>4090</v>
      </c>
      <c r="AL269" s="2">
        <v>4010</v>
      </c>
      <c r="AM269" s="2">
        <v>4080</v>
      </c>
      <c r="AN269" s="2">
        <v>3970</v>
      </c>
      <c r="AO269" s="2">
        <v>3780</v>
      </c>
      <c r="AP269" s="2">
        <v>3900</v>
      </c>
      <c r="AQ269" s="2">
        <v>3695</v>
      </c>
      <c r="AR269" s="2">
        <v>3600</v>
      </c>
      <c r="AS269" s="2">
        <v>3665</v>
      </c>
      <c r="AT269" s="2">
        <v>3470</v>
      </c>
      <c r="AU269" s="2">
        <v>3295</v>
      </c>
      <c r="AV269" s="2">
        <v>3345</v>
      </c>
      <c r="AW269" s="2">
        <v>3215</v>
      </c>
      <c r="AX269" s="2">
        <v>3200</v>
      </c>
      <c r="AY269" s="2">
        <v>3300</v>
      </c>
      <c r="AZ269" s="2">
        <v>3380</v>
      </c>
      <c r="BA269" s="2">
        <v>3340</v>
      </c>
      <c r="BB269" s="2">
        <v>3300</v>
      </c>
      <c r="BC269" s="2">
        <v>3530</v>
      </c>
      <c r="BD269" s="2">
        <v>3500</v>
      </c>
      <c r="BE269" s="2">
        <v>3475</v>
      </c>
      <c r="BF269" s="2">
        <v>3250</v>
      </c>
      <c r="BG269" s="2">
        <v>3120</v>
      </c>
      <c r="BH269" s="2">
        <v>2941</v>
      </c>
      <c r="BI269" s="2">
        <v>3100</v>
      </c>
      <c r="BJ269" s="2">
        <v>3050</v>
      </c>
      <c r="BK269" s="2">
        <v>2939</v>
      </c>
      <c r="BL269" s="2">
        <v>2687</v>
      </c>
      <c r="BM269" s="2">
        <v>2682</v>
      </c>
      <c r="BN269" s="2">
        <v>2739</v>
      </c>
      <c r="BO269" s="2">
        <v>2693</v>
      </c>
      <c r="BP269" s="2">
        <v>2664</v>
      </c>
      <c r="BQ269" s="2">
        <v>2717</v>
      </c>
      <c r="BR269" s="2">
        <v>2673</v>
      </c>
      <c r="BS269" s="2">
        <v>2683</v>
      </c>
      <c r="BT269" s="2">
        <v>2634</v>
      </c>
      <c r="BU269" s="2">
        <v>2680</v>
      </c>
      <c r="BV269" s="2">
        <v>2694</v>
      </c>
      <c r="BW269" s="2">
        <v>2588</v>
      </c>
      <c r="BX269" s="2">
        <v>2581</v>
      </c>
      <c r="BY269" s="2">
        <v>2670</v>
      </c>
      <c r="BZ269" s="2">
        <v>2680</v>
      </c>
      <c r="CA269" s="2">
        <v>2734</v>
      </c>
      <c r="CB269" s="2">
        <v>2778</v>
      </c>
      <c r="CC269" s="2">
        <v>2890</v>
      </c>
      <c r="CD269" s="2">
        <v>2899</v>
      </c>
      <c r="CE269" s="2">
        <v>2845</v>
      </c>
      <c r="CF269" s="2">
        <v>2840</v>
      </c>
      <c r="CG269" s="2">
        <v>2750</v>
      </c>
      <c r="CH269" s="2">
        <v>2776</v>
      </c>
      <c r="CI269" s="2">
        <v>2734</v>
      </c>
      <c r="CJ269" s="2">
        <v>2717</v>
      </c>
      <c r="CK269" s="2">
        <v>2668</v>
      </c>
      <c r="CL269" s="2">
        <v>2697</v>
      </c>
      <c r="CM269" s="2">
        <v>2644</v>
      </c>
      <c r="CN269" s="2">
        <v>2517</v>
      </c>
      <c r="CO269" s="2">
        <v>2420</v>
      </c>
      <c r="CP269" s="2">
        <v>2489</v>
      </c>
      <c r="CQ269" s="2">
        <v>2329</v>
      </c>
      <c r="CR269" s="2">
        <v>2324</v>
      </c>
      <c r="CS269" s="2">
        <v>2305</v>
      </c>
      <c r="CT269" s="2">
        <v>2261</v>
      </c>
      <c r="CU269" s="2">
        <v>2378</v>
      </c>
      <c r="CV269" s="2">
        <v>2442</v>
      </c>
      <c r="CW269" s="2">
        <v>2489</v>
      </c>
      <c r="CX269" s="2">
        <v>2410</v>
      </c>
      <c r="CY269" s="2">
        <v>2353</v>
      </c>
      <c r="CZ269" s="2">
        <v>2419</v>
      </c>
      <c r="DA269" s="2">
        <v>2458</v>
      </c>
      <c r="DB269" s="2">
        <v>2404</v>
      </c>
      <c r="DC269" s="2">
        <v>2386</v>
      </c>
      <c r="DD269" s="2">
        <v>2490</v>
      </c>
      <c r="DE269" s="2">
        <v>2393</v>
      </c>
      <c r="DF269" s="2">
        <v>2312</v>
      </c>
      <c r="DG269" s="2">
        <v>2484</v>
      </c>
      <c r="DH269" s="2">
        <v>2467</v>
      </c>
      <c r="DI269" s="2">
        <v>2458</v>
      </c>
      <c r="DJ269" s="2">
        <v>2467</v>
      </c>
      <c r="DK269" s="2">
        <v>2460</v>
      </c>
      <c r="DL269" s="2">
        <v>2403</v>
      </c>
      <c r="DM269" s="2">
        <v>2384</v>
      </c>
      <c r="DN269" s="2">
        <v>2460</v>
      </c>
      <c r="DO269" s="2">
        <v>2469</v>
      </c>
      <c r="DP269" s="2">
        <v>2565</v>
      </c>
      <c r="DQ269" s="2">
        <v>2532</v>
      </c>
      <c r="DR269" s="2">
        <v>2449</v>
      </c>
      <c r="DS269" s="2">
        <v>2056</v>
      </c>
      <c r="DT269" s="2">
        <v>1988</v>
      </c>
      <c r="DU269" s="2">
        <v>1936</v>
      </c>
      <c r="DV269" s="2">
        <v>1869</v>
      </c>
      <c r="DW269" s="2">
        <v>1896</v>
      </c>
      <c r="DX269" s="2">
        <v>1864</v>
      </c>
      <c r="DY269" s="2">
        <v>1850</v>
      </c>
      <c r="DZ269" s="2">
        <v>1828</v>
      </c>
      <c r="EA269" s="2">
        <v>1781</v>
      </c>
      <c r="EB269" s="2">
        <v>1767</v>
      </c>
      <c r="EC269" s="2">
        <v>1775</v>
      </c>
      <c r="ED269" s="2">
        <v>1804</v>
      </c>
      <c r="EE269" s="2">
        <v>1802</v>
      </c>
      <c r="EF269" s="2">
        <v>1856</v>
      </c>
      <c r="EG269" s="2">
        <v>1815</v>
      </c>
      <c r="EH269" s="2">
        <v>1759</v>
      </c>
      <c r="EI269" s="2">
        <v>1809</v>
      </c>
      <c r="EJ269" s="2">
        <v>1823</v>
      </c>
      <c r="EK269" s="2">
        <v>1844</v>
      </c>
      <c r="EL269" s="2">
        <v>1815</v>
      </c>
      <c r="EM269" s="2">
        <v>1817</v>
      </c>
      <c r="EN269" s="2">
        <v>1791</v>
      </c>
      <c r="EO269" s="2">
        <v>1715</v>
      </c>
      <c r="EP269" s="2">
        <v>1702</v>
      </c>
      <c r="EQ269" s="2">
        <v>1719</v>
      </c>
      <c r="ER269" s="2">
        <v>1686</v>
      </c>
      <c r="ES269" s="2">
        <v>1623</v>
      </c>
      <c r="ET269" s="2">
        <v>1599</v>
      </c>
      <c r="EU269" s="2">
        <v>1607</v>
      </c>
      <c r="EV269" s="2">
        <v>1608</v>
      </c>
      <c r="EW269" s="2">
        <v>1607</v>
      </c>
      <c r="EX269" s="2">
        <v>1617</v>
      </c>
      <c r="EY269" s="2">
        <v>1616</v>
      </c>
      <c r="EZ269" s="2">
        <v>1614</v>
      </c>
      <c r="FA269" s="2">
        <v>1601</v>
      </c>
      <c r="FB269" s="2">
        <v>1584</v>
      </c>
      <c r="FC269" s="2">
        <v>1582</v>
      </c>
      <c r="FD269" s="2">
        <v>1619</v>
      </c>
      <c r="FE269" s="2">
        <v>1616</v>
      </c>
      <c r="FF269" s="2">
        <v>1607</v>
      </c>
      <c r="FG269" s="2">
        <v>1593</v>
      </c>
      <c r="FH269" s="2">
        <v>1600</v>
      </c>
      <c r="FI269" s="2">
        <v>1598</v>
      </c>
      <c r="FJ269" s="2">
        <v>1597</v>
      </c>
      <c r="FK269" s="2">
        <v>1558</v>
      </c>
      <c r="FL269" s="2">
        <v>1573</v>
      </c>
      <c r="FM269" s="2">
        <v>1542</v>
      </c>
      <c r="FN269" s="2">
        <v>1559</v>
      </c>
      <c r="FO269" s="2">
        <v>1605</v>
      </c>
      <c r="FP269" s="2">
        <v>1588</v>
      </c>
      <c r="FQ269" s="2">
        <v>1570</v>
      </c>
      <c r="FR269" s="2">
        <v>1557</v>
      </c>
      <c r="FS269" s="2">
        <v>1548</v>
      </c>
      <c r="FT269" s="2">
        <v>1530</v>
      </c>
      <c r="FU269" s="2">
        <v>1519</v>
      </c>
      <c r="FV269" s="2">
        <v>1536</v>
      </c>
      <c r="FW269" s="2">
        <v>1574</v>
      </c>
      <c r="FX269" s="2">
        <v>1603</v>
      </c>
      <c r="FY269" s="2">
        <v>1512</v>
      </c>
      <c r="FZ269" s="2">
        <v>1544</v>
      </c>
      <c r="GA269" s="2">
        <v>1544</v>
      </c>
      <c r="GB269" s="2">
        <v>1515</v>
      </c>
      <c r="GC269" s="2">
        <v>1521</v>
      </c>
      <c r="GD269" s="2">
        <v>1504</v>
      </c>
      <c r="GE269" s="2">
        <v>1527</v>
      </c>
      <c r="GF269" s="2">
        <v>1494</v>
      </c>
      <c r="GG269" s="2">
        <v>1541</v>
      </c>
      <c r="GH269" s="2">
        <v>1530</v>
      </c>
      <c r="GI269" s="2">
        <v>1538</v>
      </c>
      <c r="GJ269" s="2">
        <v>1576</v>
      </c>
      <c r="GK269" s="2">
        <v>1633</v>
      </c>
      <c r="GL269" s="2">
        <v>1646</v>
      </c>
      <c r="GM269" s="2">
        <v>1571</v>
      </c>
      <c r="GN269" s="2">
        <v>1565</v>
      </c>
      <c r="GO269" s="2">
        <v>1565</v>
      </c>
      <c r="GP269" s="2">
        <v>1531</v>
      </c>
      <c r="GQ269" s="2">
        <v>1517</v>
      </c>
      <c r="GR269" s="2">
        <v>1489</v>
      </c>
      <c r="GS269" s="2">
        <v>1489</v>
      </c>
      <c r="GT269" s="2">
        <v>1482</v>
      </c>
      <c r="GU269" s="2">
        <v>1469</v>
      </c>
      <c r="GV269" s="2">
        <v>1499</v>
      </c>
      <c r="GW269" s="2">
        <v>1520</v>
      </c>
      <c r="GX269" s="2">
        <v>1495</v>
      </c>
      <c r="GY269" s="2">
        <v>1494</v>
      </c>
      <c r="GZ269" s="2">
        <v>1520</v>
      </c>
      <c r="HA269" s="2">
        <v>1488</v>
      </c>
      <c r="HB269" s="2">
        <v>1475</v>
      </c>
      <c r="HC269" s="2">
        <v>1480</v>
      </c>
      <c r="HD269" s="2">
        <v>1496</v>
      </c>
      <c r="HE269" s="2">
        <v>1483</v>
      </c>
      <c r="HF269" s="2">
        <v>1478</v>
      </c>
      <c r="HG269" s="2">
        <v>1465</v>
      </c>
      <c r="HH269" s="2">
        <v>1485</v>
      </c>
      <c r="HI269" s="2">
        <v>1487</v>
      </c>
      <c r="HJ269" s="2">
        <v>1497</v>
      </c>
      <c r="HK269" s="2">
        <v>1477</v>
      </c>
      <c r="HL269" s="2">
        <v>1476</v>
      </c>
      <c r="HM269" s="2">
        <v>1495</v>
      </c>
      <c r="HN269" s="2">
        <v>1495</v>
      </c>
      <c r="HO269" s="2">
        <v>1502</v>
      </c>
      <c r="HP269" s="2">
        <v>1515</v>
      </c>
      <c r="HQ269" s="2">
        <v>1552</v>
      </c>
      <c r="HR269" s="2">
        <v>1544</v>
      </c>
      <c r="HS269" s="2">
        <v>1525</v>
      </c>
      <c r="HT269" s="2">
        <v>1519</v>
      </c>
      <c r="HU269" s="2">
        <v>1526</v>
      </c>
      <c r="HV269" s="2">
        <v>1519</v>
      </c>
      <c r="HW269" s="2">
        <v>1508</v>
      </c>
      <c r="HX269" s="2">
        <v>1499</v>
      </c>
      <c r="HY269" s="2">
        <v>1490</v>
      </c>
      <c r="HZ269" s="2">
        <v>1500</v>
      </c>
      <c r="IA269" s="2">
        <v>1488</v>
      </c>
      <c r="IB269" s="2">
        <v>1481</v>
      </c>
      <c r="IC269" s="2">
        <v>1449</v>
      </c>
      <c r="ID269" s="2">
        <v>1416</v>
      </c>
      <c r="IE269" s="2">
        <v>1437</v>
      </c>
      <c r="IF269" s="2">
        <v>1403</v>
      </c>
      <c r="IG269" s="2">
        <v>1410</v>
      </c>
      <c r="IH269" s="2">
        <v>1437</v>
      </c>
      <c r="II269" s="2">
        <v>1447</v>
      </c>
      <c r="IJ269" s="2">
        <v>1426</v>
      </c>
      <c r="IK269" s="2">
        <v>1434</v>
      </c>
      <c r="IL269" s="2">
        <v>1417</v>
      </c>
      <c r="IM269" s="2">
        <v>1406</v>
      </c>
      <c r="IN269" s="2">
        <v>1395</v>
      </c>
      <c r="IO269" s="2">
        <v>1376</v>
      </c>
      <c r="IP269" s="2">
        <v>1349</v>
      </c>
      <c r="IQ269" s="2">
        <v>1369</v>
      </c>
      <c r="IR269" s="2">
        <v>1365</v>
      </c>
      <c r="IS269" s="2">
        <v>1324</v>
      </c>
      <c r="IT269" s="2">
        <v>1326</v>
      </c>
    </row>
    <row r="270" spans="1:254">
      <c r="A270" s="62" t="s">
        <v>483</v>
      </c>
      <c r="B270" s="1" t="inlineStr">
        <is>
          <t>明海グループ</t>
        </is>
      </c>
      <c r="C270" s="1">
        <v>877</v>
      </c>
      <c r="E270" s="2">
        <v>900</v>
      </c>
      <c r="F270" s="2">
        <v>924</v>
      </c>
      <c r="G270" s="2">
        <v>864</v>
      </c>
      <c r="H270" s="2">
        <v>822</v>
      </c>
      <c r="I270" s="2">
        <v>815</v>
      </c>
      <c r="J270" s="2">
        <v>792</v>
      </c>
      <c r="K270" s="2">
        <v>894</v>
      </c>
      <c r="L270" s="2">
        <v>908</v>
      </c>
      <c r="M270" s="2">
        <v>924</v>
      </c>
      <c r="N270" s="2">
        <v>900</v>
      </c>
      <c r="O270" s="2">
        <v>898</v>
      </c>
      <c r="P270" s="2">
        <v>894</v>
      </c>
      <c r="Q270" s="2">
        <v>841</v>
      </c>
      <c r="R270" s="2">
        <v>842</v>
      </c>
      <c r="S270" s="2">
        <v>856</v>
      </c>
      <c r="T270" s="2">
        <v>865</v>
      </c>
      <c r="U270" s="2">
        <v>834</v>
      </c>
      <c r="V270" s="2">
        <v>830</v>
      </c>
      <c r="W270" s="2">
        <v>844</v>
      </c>
      <c r="X270" s="2">
        <v>847</v>
      </c>
      <c r="Y270" s="2">
        <v>830</v>
      </c>
      <c r="Z270" s="2">
        <v>849</v>
      </c>
      <c r="AA270" s="2">
        <v>861</v>
      </c>
      <c r="AB270" s="2">
        <v>841</v>
      </c>
      <c r="AC270" s="2">
        <v>840</v>
      </c>
      <c r="AD270" s="2">
        <v>822</v>
      </c>
      <c r="AE270" s="2">
        <v>814</v>
      </c>
      <c r="AF270" s="2">
        <v>829</v>
      </c>
      <c r="AG270" s="2">
        <v>800</v>
      </c>
      <c r="AH270" s="2">
        <v>800</v>
      </c>
      <c r="AI270" s="2">
        <v>818</v>
      </c>
      <c r="AJ270" s="2">
        <v>840</v>
      </c>
      <c r="AK270" s="2">
        <v>781</v>
      </c>
      <c r="AL270" s="2">
        <v>790</v>
      </c>
      <c r="AM270" s="2">
        <v>814</v>
      </c>
      <c r="AN270" s="2">
        <v>839</v>
      </c>
      <c r="AO270" s="2">
        <v>848</v>
      </c>
      <c r="AP270" s="2">
        <v>853</v>
      </c>
      <c r="AQ270" s="2">
        <v>905</v>
      </c>
      <c r="AR270" s="2">
        <v>919</v>
      </c>
      <c r="AS270" s="2">
        <v>940</v>
      </c>
      <c r="AT270" s="2">
        <v>992</v>
      </c>
      <c r="AU270" s="2">
        <v>989</v>
      </c>
      <c r="AV270" s="2">
        <v>1017</v>
      </c>
      <c r="AW270" s="2">
        <v>1011</v>
      </c>
      <c r="AX270" s="2">
        <v>1066</v>
      </c>
      <c r="AY270" s="2">
        <v>1070</v>
      </c>
      <c r="AZ270" s="2">
        <v>1105</v>
      </c>
      <c r="BA270" s="2">
        <v>1145</v>
      </c>
      <c r="BB270" s="2">
        <v>1170</v>
      </c>
      <c r="BC270" s="2">
        <v>1197</v>
      </c>
      <c r="BD270" s="2">
        <v>1198</v>
      </c>
      <c r="BE270" s="2">
        <v>1198</v>
      </c>
      <c r="BF270" s="2">
        <v>1156</v>
      </c>
      <c r="BG270" s="2">
        <v>1147</v>
      </c>
      <c r="BH270" s="2">
        <v>1146</v>
      </c>
      <c r="BI270" s="2">
        <v>1208</v>
      </c>
      <c r="BJ270" s="2">
        <v>1247</v>
      </c>
      <c r="BK270" s="2">
        <v>1253</v>
      </c>
      <c r="BL270" s="2">
        <v>1272</v>
      </c>
      <c r="BM270" s="2">
        <v>1232</v>
      </c>
      <c r="BN270" s="2">
        <v>1278</v>
      </c>
      <c r="BO270" s="2">
        <v>1278</v>
      </c>
      <c r="BP270" s="2">
        <v>1303</v>
      </c>
      <c r="BQ270" s="2">
        <v>1335</v>
      </c>
      <c r="BR270" s="2">
        <v>1313</v>
      </c>
      <c r="BS270" s="2">
        <v>1277</v>
      </c>
      <c r="BT270" s="2">
        <v>1281</v>
      </c>
      <c r="BU270" s="2">
        <v>1217</v>
      </c>
      <c r="BV270" s="2">
        <v>1209</v>
      </c>
      <c r="BW270" s="2">
        <v>1245</v>
      </c>
      <c r="BX270" s="2">
        <v>1253</v>
      </c>
      <c r="BY270" s="2">
        <v>1300</v>
      </c>
      <c r="BZ270" s="2">
        <v>1313</v>
      </c>
      <c r="CA270" s="2">
        <v>1313</v>
      </c>
      <c r="CB270" s="2">
        <v>1315</v>
      </c>
      <c r="CC270" s="2">
        <v>1377</v>
      </c>
      <c r="CD270" s="2">
        <v>1340</v>
      </c>
      <c r="CE270" s="2">
        <v>1450</v>
      </c>
      <c r="CF270" s="2">
        <v>1330</v>
      </c>
      <c r="CG270" s="2">
        <v>1375</v>
      </c>
      <c r="CH270" s="2">
        <v>1271</v>
      </c>
      <c r="CI270" s="2">
        <v>1333</v>
      </c>
      <c r="CJ270" s="2">
        <v>1402</v>
      </c>
      <c r="CK270" s="2">
        <v>1322</v>
      </c>
      <c r="CL270" s="2">
        <v>1370</v>
      </c>
      <c r="CM270" s="2">
        <v>1416</v>
      </c>
      <c r="CN270" s="2">
        <v>1573</v>
      </c>
      <c r="CO270" s="2">
        <v>1603</v>
      </c>
      <c r="CP270" s="2">
        <v>1628</v>
      </c>
      <c r="CQ270" s="2">
        <v>1690</v>
      </c>
      <c r="CR270" s="2">
        <v>1630</v>
      </c>
      <c r="CS270" s="2">
        <v>1760</v>
      </c>
      <c r="CT270" s="2">
        <v>1567</v>
      </c>
      <c r="CU270" s="2">
        <v>1413</v>
      </c>
      <c r="CV270" s="2">
        <v>1117</v>
      </c>
      <c r="CW270" s="2">
        <v>1002</v>
      </c>
      <c r="CX270" s="2">
        <v>955</v>
      </c>
      <c r="CY270" s="2">
        <v>860</v>
      </c>
      <c r="CZ270" s="2">
        <v>854</v>
      </c>
      <c r="DA270" s="2">
        <v>817</v>
      </c>
      <c r="DB270" s="2">
        <v>820</v>
      </c>
      <c r="DC270" s="2">
        <v>840</v>
      </c>
      <c r="DD270" s="2">
        <v>837</v>
      </c>
      <c r="DE270" s="2">
        <v>841</v>
      </c>
      <c r="DF270" s="2">
        <v>960</v>
      </c>
      <c r="DG270" s="2">
        <v>946</v>
      </c>
      <c r="DH270" s="2">
        <v>799</v>
      </c>
      <c r="DI270" s="2">
        <v>774</v>
      </c>
      <c r="DJ270" s="2">
        <v>770</v>
      </c>
      <c r="DK270" s="2">
        <v>761</v>
      </c>
      <c r="DL270" s="2">
        <v>750</v>
      </c>
      <c r="DM270" s="2">
        <v>762</v>
      </c>
      <c r="DN270" s="2">
        <v>758</v>
      </c>
      <c r="DO270" s="2">
        <v>748</v>
      </c>
      <c r="DP270" s="2">
        <v>741</v>
      </c>
      <c r="DQ270" s="2">
        <v>748</v>
      </c>
      <c r="DR270" s="2">
        <v>747</v>
      </c>
      <c r="DS270" s="2">
        <v>749</v>
      </c>
      <c r="DT270" s="2">
        <v>742</v>
      </c>
      <c r="DU270" s="2">
        <v>738</v>
      </c>
      <c r="DV270" s="2">
        <v>735</v>
      </c>
      <c r="DW270" s="2">
        <v>746</v>
      </c>
      <c r="DX270" s="2">
        <v>731</v>
      </c>
      <c r="DY270" s="2">
        <v>725</v>
      </c>
      <c r="DZ270" s="2">
        <v>726</v>
      </c>
      <c r="EA270" s="2">
        <v>728</v>
      </c>
      <c r="EB270" s="2">
        <v>738</v>
      </c>
      <c r="EC270" s="2">
        <v>699</v>
      </c>
      <c r="ED270" s="2">
        <v>697</v>
      </c>
      <c r="EE270" s="2">
        <v>690</v>
      </c>
      <c r="EF270" s="2">
        <v>697</v>
      </c>
      <c r="EG270" s="2">
        <v>691</v>
      </c>
      <c r="EH270" s="2">
        <v>690</v>
      </c>
      <c r="EI270" s="2">
        <v>695</v>
      </c>
      <c r="EJ270" s="2">
        <v>702</v>
      </c>
      <c r="EK270" s="2">
        <v>703</v>
      </c>
      <c r="EL270" s="2">
        <v>689</v>
      </c>
      <c r="EM270" s="2">
        <v>683</v>
      </c>
      <c r="EN270" s="2">
        <v>679</v>
      </c>
      <c r="EO270" s="2">
        <v>669</v>
      </c>
      <c r="EP270" s="2">
        <v>677</v>
      </c>
      <c r="EQ270" s="2">
        <v>688</v>
      </c>
      <c r="ER270" s="2">
        <v>687</v>
      </c>
      <c r="ES270" s="2">
        <v>683</v>
      </c>
      <c r="ET270" s="2">
        <v>684</v>
      </c>
      <c r="EU270" s="2">
        <v>677</v>
      </c>
      <c r="EV270" s="2">
        <v>667</v>
      </c>
      <c r="EW270" s="2">
        <v>652</v>
      </c>
      <c r="EX270" s="2">
        <v>650</v>
      </c>
      <c r="EY270" s="2">
        <v>638</v>
      </c>
      <c r="EZ270" s="2">
        <v>625</v>
      </c>
      <c r="FA270" s="2">
        <v>627</v>
      </c>
      <c r="FB270" s="2">
        <v>627</v>
      </c>
      <c r="FC270" s="2">
        <v>624</v>
      </c>
      <c r="FD270" s="2">
        <v>611</v>
      </c>
      <c r="FE270" s="2">
        <v>612</v>
      </c>
      <c r="FF270" s="2">
        <v>620</v>
      </c>
      <c r="FG270" s="2">
        <v>627</v>
      </c>
      <c r="FH270" s="2">
        <v>630</v>
      </c>
      <c r="FI270" s="2">
        <v>640</v>
      </c>
      <c r="FJ270" s="2">
        <v>650</v>
      </c>
      <c r="FK270" s="2">
        <v>652</v>
      </c>
      <c r="FL270" s="2">
        <v>653</v>
      </c>
      <c r="FM270" s="2">
        <v>642</v>
      </c>
      <c r="FN270" s="2">
        <v>665</v>
      </c>
      <c r="FO270" s="2">
        <v>694</v>
      </c>
      <c r="FP270" s="2">
        <v>695</v>
      </c>
      <c r="FQ270" s="2">
        <v>692</v>
      </c>
      <c r="FR270" s="2">
        <v>685</v>
      </c>
      <c r="FS270" s="2">
        <v>685</v>
      </c>
      <c r="FT270" s="2">
        <v>685</v>
      </c>
      <c r="FU270" s="2">
        <v>682</v>
      </c>
      <c r="FV270" s="2">
        <v>664</v>
      </c>
      <c r="FW270" s="2">
        <v>691</v>
      </c>
      <c r="FX270" s="2">
        <v>697</v>
      </c>
      <c r="FY270" s="2">
        <v>700</v>
      </c>
      <c r="FZ270" s="2">
        <v>708</v>
      </c>
      <c r="GA270" s="2">
        <v>705</v>
      </c>
      <c r="GB270" s="2">
        <v>690</v>
      </c>
      <c r="GC270" s="2">
        <v>699</v>
      </c>
      <c r="GD270" s="2">
        <v>697</v>
      </c>
      <c r="GE270" s="2">
        <v>682</v>
      </c>
      <c r="GF270" s="2">
        <v>670</v>
      </c>
      <c r="GG270" s="2">
        <v>693</v>
      </c>
      <c r="GH270" s="2">
        <v>791</v>
      </c>
      <c r="GI270" s="2">
        <v>785</v>
      </c>
      <c r="GJ270" s="2">
        <v>778</v>
      </c>
      <c r="GK270" s="2">
        <v>813</v>
      </c>
      <c r="GL270" s="2">
        <v>800</v>
      </c>
      <c r="GM270" s="2">
        <v>722</v>
      </c>
      <c r="GN270" s="2">
        <v>722</v>
      </c>
      <c r="GO270" s="2">
        <v>709</v>
      </c>
      <c r="GP270" s="2">
        <v>716</v>
      </c>
      <c r="GQ270" s="2">
        <v>709</v>
      </c>
      <c r="GR270" s="2">
        <v>700</v>
      </c>
      <c r="GS270" s="2">
        <v>711</v>
      </c>
      <c r="GT270" s="2">
        <v>712</v>
      </c>
      <c r="GU270" s="2">
        <v>703</v>
      </c>
      <c r="GV270" s="2">
        <v>712</v>
      </c>
      <c r="GW270" s="2">
        <v>723</v>
      </c>
      <c r="GX270" s="2">
        <v>718</v>
      </c>
      <c r="GY270" s="2">
        <v>719</v>
      </c>
      <c r="GZ270" s="2">
        <v>723</v>
      </c>
      <c r="HA270" s="2">
        <v>708</v>
      </c>
      <c r="HB270" s="2">
        <v>720</v>
      </c>
      <c r="HC270" s="2">
        <v>749</v>
      </c>
      <c r="HD270" s="2">
        <v>761</v>
      </c>
      <c r="HE270" s="2">
        <v>777</v>
      </c>
      <c r="HF270" s="2">
        <v>776</v>
      </c>
      <c r="HG270" s="2">
        <v>786</v>
      </c>
      <c r="HH270" s="2">
        <v>778</v>
      </c>
      <c r="HI270" s="2">
        <v>775</v>
      </c>
      <c r="HJ270" s="2">
        <v>768</v>
      </c>
      <c r="HK270" s="2">
        <v>758</v>
      </c>
      <c r="HL270" s="2">
        <v>771</v>
      </c>
      <c r="HM270" s="2">
        <v>749</v>
      </c>
      <c r="HN270" s="2">
        <v>744</v>
      </c>
      <c r="HO270" s="2">
        <v>733</v>
      </c>
      <c r="HP270" s="2">
        <v>738</v>
      </c>
      <c r="HQ270" s="2">
        <v>744</v>
      </c>
      <c r="HR270" s="2">
        <v>740</v>
      </c>
      <c r="HS270" s="2">
        <v>724</v>
      </c>
      <c r="HT270" s="2">
        <v>721</v>
      </c>
      <c r="HU270" s="2">
        <v>720</v>
      </c>
      <c r="HV270" s="2">
        <v>729</v>
      </c>
      <c r="HW270" s="2">
        <v>731</v>
      </c>
      <c r="HX270" s="2">
        <v>733</v>
      </c>
      <c r="HY270" s="2">
        <v>717</v>
      </c>
      <c r="HZ270" s="2">
        <v>682</v>
      </c>
      <c r="IA270" s="2">
        <v>687</v>
      </c>
      <c r="IB270" s="2">
        <v>688</v>
      </c>
      <c r="IC270" s="2">
        <v>678</v>
      </c>
      <c r="ID270" s="2">
        <v>683</v>
      </c>
      <c r="IE270" s="2">
        <v>695</v>
      </c>
      <c r="IF270" s="2">
        <v>699</v>
      </c>
      <c r="IG270" s="2">
        <v>708</v>
      </c>
      <c r="IH270" s="2">
        <v>704</v>
      </c>
      <c r="II270" s="2">
        <v>700</v>
      </c>
      <c r="IJ270" s="2">
        <v>689</v>
      </c>
      <c r="IK270" s="2">
        <v>680</v>
      </c>
      <c r="IL270" s="2">
        <v>680</v>
      </c>
      <c r="IM270" s="2">
        <v>692</v>
      </c>
      <c r="IN270" s="2">
        <v>700</v>
      </c>
      <c r="IO270" s="2">
        <v>694</v>
      </c>
      <c r="IP270" s="2">
        <v>687</v>
      </c>
      <c r="IQ270" s="2">
        <v>710</v>
      </c>
      <c r="IR270" s="2">
        <v>714</v>
      </c>
      <c r="IS270" s="2">
        <v>715</v>
      </c>
      <c r="IT270" s="2">
        <v>649</v>
      </c>
    </row>
    <row r="271" spans="1:254">
      <c r="A271" s="62" t="s">
        <v>484</v>
      </c>
      <c r="B271" s="1" t="inlineStr">
        <is>
          <t>三菱製紙</t>
        </is>
      </c>
      <c r="C271" s="1">
        <v>1232</v>
      </c>
      <c r="E271" s="2">
        <v>1176</v>
      </c>
      <c r="F271" s="2">
        <v>1189</v>
      </c>
      <c r="G271" s="2">
        <v>1160</v>
      </c>
      <c r="H271" s="2">
        <v>1150</v>
      </c>
      <c r="I271" s="2">
        <v>1144</v>
      </c>
      <c r="J271" s="2">
        <v>1122</v>
      </c>
      <c r="K271" s="2">
        <v>1124</v>
      </c>
      <c r="L271" s="2">
        <v>1140</v>
      </c>
      <c r="M271" s="2">
        <v>1154</v>
      </c>
      <c r="N271" s="2">
        <v>1197</v>
      </c>
      <c r="O271" s="2">
        <v>1210</v>
      </c>
      <c r="P271" s="2">
        <v>1186</v>
      </c>
      <c r="Q271" s="2">
        <v>1226</v>
      </c>
      <c r="R271" s="2">
        <v>1100</v>
      </c>
      <c r="S271" s="2">
        <v>1117</v>
      </c>
      <c r="T271" s="2">
        <v>1118</v>
      </c>
      <c r="U271" s="2">
        <v>1087</v>
      </c>
      <c r="V271" s="2">
        <v>1070</v>
      </c>
      <c r="W271" s="2">
        <v>1017</v>
      </c>
      <c r="X271" s="2">
        <v>1012</v>
      </c>
      <c r="Y271" s="2">
        <v>1022</v>
      </c>
      <c r="Z271" s="2">
        <v>1023</v>
      </c>
      <c r="AA271" s="2">
        <v>1027</v>
      </c>
      <c r="AB271" s="2">
        <v>1018</v>
      </c>
      <c r="AC271" s="2">
        <v>1020</v>
      </c>
      <c r="AD271" s="2">
        <v>1027</v>
      </c>
      <c r="AE271" s="2">
        <v>1029</v>
      </c>
      <c r="AF271" s="2">
        <v>1048</v>
      </c>
      <c r="AG271" s="2">
        <v>1054</v>
      </c>
      <c r="AH271" s="2">
        <v>1044</v>
      </c>
      <c r="AI271" s="2">
        <v>1036</v>
      </c>
      <c r="AJ271" s="2">
        <v>1048</v>
      </c>
      <c r="AK271" s="2">
        <v>1041</v>
      </c>
      <c r="AL271" s="2">
        <v>1050</v>
      </c>
      <c r="AM271" s="2">
        <v>1077</v>
      </c>
      <c r="AN271" s="2">
        <v>1087</v>
      </c>
      <c r="AO271" s="2">
        <v>1091</v>
      </c>
      <c r="AP271" s="2">
        <v>1106</v>
      </c>
      <c r="AQ271" s="2">
        <v>1078</v>
      </c>
      <c r="AR271" s="2">
        <v>1070</v>
      </c>
      <c r="AS271" s="2">
        <v>1081</v>
      </c>
      <c r="AT271" s="2">
        <v>1083</v>
      </c>
      <c r="AU271" s="2">
        <v>1058</v>
      </c>
      <c r="AV271" s="2">
        <v>1061</v>
      </c>
      <c r="AW271" s="2">
        <v>1063</v>
      </c>
      <c r="AX271" s="2">
        <v>1072</v>
      </c>
      <c r="AY271" s="2">
        <v>1064</v>
      </c>
      <c r="AZ271" s="2">
        <v>1111</v>
      </c>
      <c r="BA271" s="2">
        <v>1137</v>
      </c>
      <c r="BB271" s="2">
        <v>1136</v>
      </c>
      <c r="BC271" s="2">
        <v>1117</v>
      </c>
      <c r="BD271" s="2">
        <v>1112</v>
      </c>
      <c r="BE271" s="2">
        <v>1106</v>
      </c>
      <c r="BF271" s="2">
        <v>1119</v>
      </c>
      <c r="BG271" s="2">
        <v>1090</v>
      </c>
      <c r="BH271" s="2">
        <v>1038</v>
      </c>
      <c r="BI271" s="2">
        <v>1079</v>
      </c>
      <c r="BJ271" s="2">
        <v>1038</v>
      </c>
      <c r="BK271" s="2">
        <v>1017</v>
      </c>
      <c r="BL271" s="2">
        <v>941</v>
      </c>
      <c r="BM271" s="2">
        <v>931</v>
      </c>
      <c r="BN271" s="2">
        <v>945</v>
      </c>
      <c r="BO271" s="2">
        <v>949</v>
      </c>
      <c r="BP271" s="2">
        <v>953</v>
      </c>
      <c r="BQ271" s="2">
        <v>941</v>
      </c>
      <c r="BR271" s="2">
        <v>939</v>
      </c>
      <c r="BS271" s="2">
        <v>943</v>
      </c>
      <c r="BT271" s="2">
        <v>952</v>
      </c>
      <c r="BU271" s="2">
        <v>967</v>
      </c>
      <c r="BV271" s="2">
        <v>961</v>
      </c>
      <c r="BW271" s="2">
        <v>965</v>
      </c>
      <c r="BX271" s="2">
        <v>991</v>
      </c>
      <c r="BY271" s="2">
        <v>987</v>
      </c>
      <c r="BZ271" s="2">
        <v>996</v>
      </c>
      <c r="CA271" s="2">
        <v>998</v>
      </c>
      <c r="CB271" s="2">
        <v>995</v>
      </c>
      <c r="CC271" s="2">
        <v>951</v>
      </c>
      <c r="CD271" s="2">
        <v>932</v>
      </c>
      <c r="CE271" s="2">
        <v>934</v>
      </c>
      <c r="CF271" s="2">
        <v>923</v>
      </c>
      <c r="CG271" s="2">
        <v>907</v>
      </c>
      <c r="CH271" s="2">
        <v>898</v>
      </c>
      <c r="CI271" s="2">
        <v>879</v>
      </c>
      <c r="CJ271" s="2">
        <v>860</v>
      </c>
      <c r="CK271" s="2">
        <v>870</v>
      </c>
      <c r="CL271" s="2">
        <v>857</v>
      </c>
      <c r="CM271" s="2">
        <v>844</v>
      </c>
      <c r="CN271" s="2">
        <v>835</v>
      </c>
      <c r="CO271" s="2">
        <v>817</v>
      </c>
      <c r="CP271" s="2">
        <v>828</v>
      </c>
      <c r="CQ271" s="2">
        <v>823</v>
      </c>
      <c r="CR271" s="2">
        <v>818</v>
      </c>
      <c r="CS271" s="2">
        <v>811</v>
      </c>
      <c r="CT271" s="2">
        <v>803</v>
      </c>
      <c r="CU271" s="2">
        <v>841</v>
      </c>
      <c r="CV271" s="2">
        <v>847</v>
      </c>
      <c r="CW271" s="2">
        <v>843</v>
      </c>
      <c r="CX271" s="2">
        <v>846</v>
      </c>
      <c r="CY271" s="2">
        <v>839</v>
      </c>
      <c r="CZ271" s="2">
        <v>891</v>
      </c>
      <c r="DA271" s="2">
        <v>924</v>
      </c>
      <c r="DB271" s="2">
        <v>863</v>
      </c>
      <c r="DC271" s="2">
        <v>851</v>
      </c>
      <c r="DD271" s="2">
        <v>890</v>
      </c>
      <c r="DE271" s="2">
        <v>899</v>
      </c>
      <c r="DF271" s="2">
        <v>867</v>
      </c>
      <c r="DG271" s="2">
        <v>895</v>
      </c>
      <c r="DH271" s="2">
        <v>874</v>
      </c>
      <c r="DI271" s="2">
        <v>859</v>
      </c>
      <c r="DJ271" s="2">
        <v>848</v>
      </c>
      <c r="DK271" s="2">
        <v>837</v>
      </c>
      <c r="DL271" s="2">
        <v>828</v>
      </c>
      <c r="DM271" s="2">
        <v>794</v>
      </c>
      <c r="DN271" s="2">
        <v>790</v>
      </c>
      <c r="DO271" s="2">
        <v>770</v>
      </c>
      <c r="DP271" s="2">
        <v>748</v>
      </c>
      <c r="DQ271" s="2">
        <v>755</v>
      </c>
      <c r="DR271" s="2">
        <v>712</v>
      </c>
      <c r="DS271" s="2">
        <v>714</v>
      </c>
      <c r="DT271" s="2">
        <v>712</v>
      </c>
      <c r="DU271" s="2">
        <v>703</v>
      </c>
      <c r="DV271" s="2">
        <v>697</v>
      </c>
      <c r="DW271" s="2">
        <v>694</v>
      </c>
      <c r="DX271" s="2">
        <v>683</v>
      </c>
      <c r="DY271" s="2">
        <v>671</v>
      </c>
      <c r="DZ271" s="2">
        <v>683</v>
      </c>
      <c r="EA271" s="2">
        <v>669</v>
      </c>
      <c r="EB271" s="2">
        <v>668</v>
      </c>
      <c r="EC271" s="2">
        <v>673</v>
      </c>
      <c r="ED271" s="2">
        <v>675</v>
      </c>
      <c r="EE271" s="2">
        <v>675</v>
      </c>
      <c r="EF271" s="2">
        <v>683</v>
      </c>
      <c r="EG271" s="2">
        <v>684</v>
      </c>
      <c r="EH271" s="2">
        <v>679</v>
      </c>
      <c r="EI271" s="2">
        <v>690</v>
      </c>
      <c r="EJ271" s="2">
        <v>691</v>
      </c>
      <c r="EK271" s="2">
        <v>703</v>
      </c>
      <c r="EL271" s="2">
        <v>704</v>
      </c>
      <c r="EM271" s="2">
        <v>691</v>
      </c>
      <c r="EN271" s="2">
        <v>683</v>
      </c>
      <c r="EO271" s="2">
        <v>678</v>
      </c>
      <c r="EP271" s="2">
        <v>680</v>
      </c>
      <c r="EQ271" s="2">
        <v>681</v>
      </c>
      <c r="ER271" s="2">
        <v>659</v>
      </c>
      <c r="ES271" s="2">
        <v>665</v>
      </c>
      <c r="ET271" s="2">
        <v>667</v>
      </c>
      <c r="EU271" s="2">
        <v>667</v>
      </c>
      <c r="EV271" s="2">
        <v>665</v>
      </c>
      <c r="EW271" s="2">
        <v>665</v>
      </c>
      <c r="EX271" s="2">
        <v>665</v>
      </c>
      <c r="EY271" s="2">
        <v>664</v>
      </c>
      <c r="EZ271" s="2">
        <v>659</v>
      </c>
      <c r="FA271" s="2">
        <v>650</v>
      </c>
      <c r="FB271" s="2">
        <v>643</v>
      </c>
      <c r="FC271" s="2">
        <v>644</v>
      </c>
      <c r="FD271" s="2">
        <v>651</v>
      </c>
      <c r="FE271" s="2">
        <v>648</v>
      </c>
      <c r="FF271" s="2">
        <v>644</v>
      </c>
      <c r="FG271" s="2">
        <v>645</v>
      </c>
      <c r="FH271" s="2">
        <v>651</v>
      </c>
      <c r="FI271" s="2">
        <v>653</v>
      </c>
      <c r="FJ271" s="2">
        <v>649</v>
      </c>
      <c r="FK271" s="2">
        <v>640</v>
      </c>
      <c r="FL271" s="2">
        <v>641</v>
      </c>
      <c r="FM271" s="2">
        <v>642</v>
      </c>
      <c r="FN271" s="2">
        <v>643</v>
      </c>
      <c r="FO271" s="2">
        <v>658</v>
      </c>
      <c r="FP271" s="2">
        <v>659</v>
      </c>
      <c r="FQ271" s="2">
        <v>644</v>
      </c>
      <c r="FR271" s="2">
        <v>635</v>
      </c>
      <c r="FS271" s="2">
        <v>633</v>
      </c>
      <c r="FT271" s="2">
        <v>633</v>
      </c>
      <c r="FU271" s="2">
        <v>627</v>
      </c>
      <c r="FV271" s="2">
        <v>618</v>
      </c>
      <c r="FW271" s="2">
        <v>632</v>
      </c>
      <c r="FX271" s="2">
        <v>636</v>
      </c>
      <c r="FY271" s="2">
        <v>638</v>
      </c>
      <c r="FZ271" s="2">
        <v>620</v>
      </c>
      <c r="GA271" s="2">
        <v>624</v>
      </c>
      <c r="GB271" s="2">
        <v>620</v>
      </c>
      <c r="GC271" s="2">
        <v>619</v>
      </c>
      <c r="GD271" s="2">
        <v>609</v>
      </c>
      <c r="GE271" s="2">
        <v>610</v>
      </c>
      <c r="GF271" s="2">
        <v>602</v>
      </c>
      <c r="GG271" s="2">
        <v>614</v>
      </c>
      <c r="GH271" s="2">
        <v>622</v>
      </c>
      <c r="GI271" s="2">
        <v>625</v>
      </c>
      <c r="GJ271" s="2">
        <v>648</v>
      </c>
      <c r="GK271" s="2">
        <v>672</v>
      </c>
      <c r="GL271" s="2">
        <v>673</v>
      </c>
      <c r="GM271" s="2">
        <v>668</v>
      </c>
      <c r="GN271" s="2">
        <v>667</v>
      </c>
      <c r="GO271" s="2">
        <v>664</v>
      </c>
      <c r="GP271" s="2">
        <v>675</v>
      </c>
      <c r="GQ271" s="2">
        <v>675</v>
      </c>
      <c r="GR271" s="2">
        <v>663</v>
      </c>
      <c r="GS271" s="2">
        <v>667</v>
      </c>
      <c r="GT271" s="2">
        <v>662</v>
      </c>
      <c r="GU271" s="2">
        <v>664</v>
      </c>
      <c r="GV271" s="2">
        <v>682</v>
      </c>
      <c r="GW271" s="2">
        <v>686</v>
      </c>
      <c r="GX271" s="2">
        <v>688</v>
      </c>
      <c r="GY271" s="2">
        <v>684</v>
      </c>
      <c r="GZ271" s="2">
        <v>684</v>
      </c>
      <c r="HA271" s="2">
        <v>674</v>
      </c>
      <c r="HB271" s="2">
        <v>659</v>
      </c>
      <c r="HC271" s="2">
        <v>674</v>
      </c>
      <c r="HD271" s="2">
        <v>690</v>
      </c>
      <c r="HE271" s="2">
        <v>691</v>
      </c>
      <c r="HF271" s="2">
        <v>698</v>
      </c>
      <c r="HG271" s="2">
        <v>693</v>
      </c>
      <c r="HH271" s="2">
        <v>689</v>
      </c>
      <c r="HI271" s="2">
        <v>696</v>
      </c>
      <c r="HJ271" s="2">
        <v>689</v>
      </c>
      <c r="HK271" s="2">
        <v>691</v>
      </c>
      <c r="HL271" s="2">
        <v>698</v>
      </c>
      <c r="HM271" s="2">
        <v>698</v>
      </c>
      <c r="HN271" s="2">
        <v>692</v>
      </c>
      <c r="HO271" s="2">
        <v>690</v>
      </c>
      <c r="HP271" s="2">
        <v>697</v>
      </c>
      <c r="HQ271" s="2">
        <v>710</v>
      </c>
      <c r="HR271" s="2">
        <v>727</v>
      </c>
      <c r="HS271" s="2">
        <v>707</v>
      </c>
      <c r="HT271" s="2">
        <v>700</v>
      </c>
      <c r="HU271" s="2">
        <v>701</v>
      </c>
      <c r="HV271" s="2">
        <v>697</v>
      </c>
      <c r="HW271" s="2">
        <v>683</v>
      </c>
      <c r="HX271" s="2">
        <v>690</v>
      </c>
      <c r="HY271" s="2">
        <v>701</v>
      </c>
      <c r="HZ271" s="2">
        <v>715</v>
      </c>
      <c r="IA271" s="2">
        <v>720</v>
      </c>
      <c r="IB271" s="2">
        <v>734</v>
      </c>
      <c r="IC271" s="2">
        <v>739</v>
      </c>
      <c r="ID271" s="2">
        <v>693</v>
      </c>
      <c r="IE271" s="2">
        <v>661</v>
      </c>
      <c r="IF271" s="2">
        <v>661</v>
      </c>
      <c r="IG271" s="2">
        <v>676</v>
      </c>
      <c r="IH271" s="2">
        <v>673</v>
      </c>
      <c r="II271" s="2">
        <v>675</v>
      </c>
      <c r="IJ271" s="2">
        <v>675</v>
      </c>
      <c r="IK271" s="2">
        <v>661</v>
      </c>
      <c r="IL271" s="2">
        <v>656</v>
      </c>
      <c r="IM271" s="2">
        <v>679</v>
      </c>
      <c r="IN271" s="2">
        <v>710</v>
      </c>
      <c r="IO271" s="2">
        <v>706</v>
      </c>
      <c r="IP271" s="2">
        <v>683</v>
      </c>
      <c r="IQ271" s="2">
        <v>683</v>
      </c>
      <c r="IR271" s="2">
        <v>677</v>
      </c>
      <c r="IS271" s="2">
        <v>657</v>
      </c>
      <c r="IT271" s="2">
        <v>658</v>
      </c>
    </row>
    <row r="272" spans="1:254">
      <c r="A272" s="62" t="s">
        <v>485</v>
      </c>
      <c r="B272" s="1" t="inlineStr">
        <is>
          <t>日本ケミコン</t>
        </is>
      </c>
      <c r="C272" s="1">
        <v>3285</v>
      </c>
      <c r="E272" s="2">
        <v>3365</v>
      </c>
      <c r="F272" s="2">
        <v>3565</v>
      </c>
      <c r="G272" s="2">
        <v>3305</v>
      </c>
      <c r="H272" s="2">
        <v>3250</v>
      </c>
      <c r="I272" s="2">
        <v>3130</v>
      </c>
      <c r="J272" s="2">
        <v>2775</v>
      </c>
      <c r="K272" s="2">
        <v>2881</v>
      </c>
      <c r="L272" s="2">
        <v>3010</v>
      </c>
      <c r="M272" s="2">
        <v>3325</v>
      </c>
      <c r="N272" s="2">
        <v>3375</v>
      </c>
      <c r="O272" s="2">
        <v>3430</v>
      </c>
      <c r="P272" s="2">
        <v>3510</v>
      </c>
      <c r="Q272" s="2">
        <v>3220</v>
      </c>
      <c r="R272" s="2">
        <v>3375</v>
      </c>
      <c r="S272" s="2">
        <v>3900</v>
      </c>
      <c r="T272" s="2">
        <v>3735</v>
      </c>
      <c r="U272" s="2">
        <v>3710</v>
      </c>
      <c r="V272" s="2">
        <v>4130</v>
      </c>
      <c r="W272" s="2">
        <v>4140</v>
      </c>
      <c r="X272" s="2">
        <v>4080</v>
      </c>
      <c r="Y272" s="2">
        <v>4480</v>
      </c>
      <c r="Z272" s="2">
        <v>4905</v>
      </c>
      <c r="AA272" s="2">
        <v>5550</v>
      </c>
      <c r="AB272" s="2">
        <v>5600</v>
      </c>
      <c r="AC272" s="2">
        <v>5620</v>
      </c>
      <c r="AD272" s="2">
        <v>5900</v>
      </c>
      <c r="AE272" s="2">
        <v>5650</v>
      </c>
      <c r="AF272" s="2">
        <v>5870</v>
      </c>
      <c r="AG272" s="2">
        <v>6100</v>
      </c>
      <c r="AH272" s="2">
        <v>6180</v>
      </c>
      <c r="AI272" s="2">
        <v>6090</v>
      </c>
      <c r="AJ272" s="2">
        <v>6040</v>
      </c>
      <c r="AK272" s="2">
        <v>6190</v>
      </c>
      <c r="AL272" s="2">
        <v>5940</v>
      </c>
      <c r="AM272" s="2">
        <v>5690</v>
      </c>
      <c r="AN272" s="2">
        <v>5240</v>
      </c>
      <c r="AO272" s="2">
        <v>4800</v>
      </c>
      <c r="AP272" s="2">
        <v>4790</v>
      </c>
      <c r="AQ272" s="2">
        <v>4545</v>
      </c>
      <c r="AR272" s="2">
        <v>4225</v>
      </c>
      <c r="AS272" s="2">
        <v>4420</v>
      </c>
      <c r="AT272" s="2">
        <v>4740</v>
      </c>
      <c r="AU272" s="2">
        <v>4730</v>
      </c>
      <c r="AV272" s="2">
        <v>5160</v>
      </c>
      <c r="AW272" s="2">
        <v>5130</v>
      </c>
      <c r="AX272" s="2">
        <v>5020</v>
      </c>
      <c r="AY272" s="2">
        <v>5670</v>
      </c>
      <c r="AZ272" s="2">
        <v>5740</v>
      </c>
      <c r="BA272" s="2">
        <v>5080</v>
      </c>
      <c r="BB272" s="2">
        <v>4380</v>
      </c>
      <c r="BC272" s="2">
        <v>4210</v>
      </c>
      <c r="BD272" s="2">
        <v>4175</v>
      </c>
      <c r="BE272" s="2">
        <v>4065</v>
      </c>
      <c r="BF272" s="2">
        <v>3425</v>
      </c>
      <c r="BG272" s="2">
        <v>3110</v>
      </c>
      <c r="BH272" s="2">
        <v>3110</v>
      </c>
      <c r="BI272" s="2">
        <v>3080</v>
      </c>
      <c r="BJ272" s="2">
        <v>3120</v>
      </c>
      <c r="BK272" s="2">
        <v>3550</v>
      </c>
      <c r="BL272" s="2">
        <v>3540</v>
      </c>
      <c r="BM272" s="2">
        <v>3205</v>
      </c>
      <c r="BN272" s="2">
        <v>3300</v>
      </c>
      <c r="BO272" s="2">
        <v>3300</v>
      </c>
      <c r="BP272" s="2">
        <v>3255</v>
      </c>
      <c r="BQ272" s="2">
        <v>3140</v>
      </c>
      <c r="BR272" s="2">
        <v>2670</v>
      </c>
      <c r="BS272" s="2">
        <v>2741</v>
      </c>
      <c r="BT272" s="2">
        <v>2462</v>
      </c>
      <c r="BU272" s="2">
        <v>2397</v>
      </c>
      <c r="BV272" s="2">
        <v>2350</v>
      </c>
      <c r="BW272" s="2">
        <v>2454</v>
      </c>
      <c r="BX272" s="2">
        <v>2457</v>
      </c>
      <c r="BY272" s="2">
        <v>2494</v>
      </c>
      <c r="BZ272" s="2">
        <v>2484</v>
      </c>
      <c r="CA272" s="2">
        <v>2277</v>
      </c>
      <c r="CB272" s="2">
        <v>2290</v>
      </c>
      <c r="CC272" s="2">
        <v>2074</v>
      </c>
      <c r="CD272" s="2">
        <v>1958</v>
      </c>
      <c r="CE272" s="2">
        <v>1769</v>
      </c>
      <c r="CF272" s="2">
        <v>1718</v>
      </c>
      <c r="CG272" s="2">
        <v>1669</v>
      </c>
      <c r="CH272" s="2">
        <v>1668</v>
      </c>
      <c r="CI272" s="2">
        <v>1517</v>
      </c>
      <c r="CJ272" s="2">
        <v>1500</v>
      </c>
      <c r="CK272" s="2">
        <v>1497</v>
      </c>
      <c r="CL272" s="2">
        <v>1522</v>
      </c>
      <c r="CM272" s="2">
        <v>1497</v>
      </c>
      <c r="CN272" s="2">
        <v>1464</v>
      </c>
      <c r="CO272" s="2">
        <v>1537</v>
      </c>
      <c r="CP272" s="2">
        <v>1458</v>
      </c>
      <c r="CQ272" s="2">
        <v>1477</v>
      </c>
      <c r="CR272" s="2">
        <v>1486</v>
      </c>
      <c r="CS272" s="2">
        <v>1447</v>
      </c>
      <c r="CT272" s="2">
        <v>1428</v>
      </c>
      <c r="CU272" s="2">
        <v>1549</v>
      </c>
      <c r="CV272" s="2">
        <v>1615</v>
      </c>
      <c r="CW272" s="2">
        <v>1586</v>
      </c>
      <c r="CX272" s="2">
        <v>1545</v>
      </c>
      <c r="CY272" s="2">
        <v>1539</v>
      </c>
      <c r="CZ272" s="2">
        <v>1641</v>
      </c>
      <c r="DA272" s="2">
        <v>1666</v>
      </c>
      <c r="DB272" s="2">
        <v>1621</v>
      </c>
      <c r="DC272" s="2">
        <v>1550</v>
      </c>
      <c r="DD272" s="2">
        <v>1708</v>
      </c>
      <c r="DE272" s="2">
        <v>1753</v>
      </c>
      <c r="DF272" s="2">
        <v>1724</v>
      </c>
      <c r="DG272" s="2">
        <v>1877</v>
      </c>
      <c r="DH272" s="2">
        <v>1883</v>
      </c>
      <c r="DI272" s="2">
        <v>1889</v>
      </c>
      <c r="DJ272" s="2">
        <v>1837</v>
      </c>
      <c r="DK272" s="2">
        <v>1857</v>
      </c>
      <c r="DL272" s="2">
        <v>1800</v>
      </c>
      <c r="DM272" s="2">
        <v>1739</v>
      </c>
      <c r="DN272" s="2">
        <v>1749</v>
      </c>
      <c r="DO272" s="2">
        <v>1674</v>
      </c>
      <c r="DP272" s="2">
        <v>1616</v>
      </c>
      <c r="DQ272" s="2">
        <v>1568</v>
      </c>
      <c r="DR272" s="2">
        <v>1536</v>
      </c>
      <c r="DS272" s="2">
        <v>1573</v>
      </c>
      <c r="DT272" s="2">
        <v>1554</v>
      </c>
      <c r="DU272" s="2">
        <v>1617</v>
      </c>
      <c r="DV272" s="2">
        <v>1572</v>
      </c>
      <c r="DW272" s="2">
        <v>1583</v>
      </c>
      <c r="DX272" s="2">
        <v>1565</v>
      </c>
      <c r="DY272" s="2">
        <v>1536</v>
      </c>
      <c r="DZ272" s="2">
        <v>1543</v>
      </c>
      <c r="EA272" s="2">
        <v>1516</v>
      </c>
      <c r="EB272" s="2">
        <v>1472</v>
      </c>
      <c r="EC272" s="2">
        <v>1480</v>
      </c>
      <c r="ED272" s="2">
        <v>1513</v>
      </c>
      <c r="EE272" s="2">
        <v>1541</v>
      </c>
      <c r="EF272" s="2">
        <v>1602</v>
      </c>
      <c r="EG272" s="2">
        <v>1599</v>
      </c>
      <c r="EH272" s="2">
        <v>1583</v>
      </c>
      <c r="EI272" s="2">
        <v>1601</v>
      </c>
      <c r="EJ272" s="2">
        <v>1619</v>
      </c>
      <c r="EK272" s="2">
        <v>1587</v>
      </c>
      <c r="EL272" s="2">
        <v>1562</v>
      </c>
      <c r="EM272" s="2">
        <v>1566</v>
      </c>
      <c r="EN272" s="2">
        <v>1528</v>
      </c>
      <c r="EO272" s="2">
        <v>1499</v>
      </c>
      <c r="EP272" s="2">
        <v>1537</v>
      </c>
      <c r="EQ272" s="2">
        <v>1582</v>
      </c>
      <c r="ER272" s="2">
        <v>1513</v>
      </c>
      <c r="ES272" s="2">
        <v>1519</v>
      </c>
      <c r="ET272" s="2">
        <v>1473</v>
      </c>
      <c r="EU272" s="2">
        <v>1468</v>
      </c>
      <c r="EV272" s="2">
        <v>1473</v>
      </c>
      <c r="EW272" s="2">
        <v>1475</v>
      </c>
      <c r="EX272" s="2">
        <v>1449</v>
      </c>
      <c r="EY272" s="2">
        <v>1430</v>
      </c>
      <c r="EZ272" s="2">
        <v>1385</v>
      </c>
      <c r="FA272" s="2">
        <v>1330</v>
      </c>
      <c r="FB272" s="2">
        <v>1338</v>
      </c>
      <c r="FC272" s="2">
        <v>1360</v>
      </c>
      <c r="FD272" s="2">
        <v>1447</v>
      </c>
      <c r="FE272" s="2">
        <v>1448</v>
      </c>
      <c r="FF272" s="2">
        <v>1450</v>
      </c>
      <c r="FG272" s="2">
        <v>1515</v>
      </c>
      <c r="FH272" s="2">
        <v>1516</v>
      </c>
      <c r="FI272" s="2">
        <v>1502</v>
      </c>
      <c r="FJ272" s="2">
        <v>1499</v>
      </c>
      <c r="FK272" s="2">
        <v>1493</v>
      </c>
      <c r="FL272" s="2">
        <v>1512</v>
      </c>
      <c r="FM272" s="2">
        <v>1545</v>
      </c>
      <c r="FN272" s="2">
        <v>1583</v>
      </c>
      <c r="FO272" s="2">
        <v>1632</v>
      </c>
      <c r="FP272" s="2">
        <v>1518</v>
      </c>
      <c r="FQ272" s="2">
        <v>1433</v>
      </c>
      <c r="FR272" s="2">
        <v>1364</v>
      </c>
      <c r="FS272" s="2">
        <v>1381</v>
      </c>
      <c r="FT272" s="2">
        <v>1341</v>
      </c>
      <c r="FU272" s="2">
        <v>1388</v>
      </c>
      <c r="FV272" s="2">
        <v>1332</v>
      </c>
      <c r="FW272" s="2">
        <v>1397</v>
      </c>
      <c r="FX272" s="2">
        <v>1290</v>
      </c>
      <c r="FY272" s="2">
        <v>1326</v>
      </c>
      <c r="FZ272" s="2">
        <v>1275</v>
      </c>
      <c r="GA272" s="2">
        <v>1230</v>
      </c>
      <c r="GB272" s="2">
        <v>1216</v>
      </c>
      <c r="GC272" s="2">
        <v>1206</v>
      </c>
      <c r="GD272" s="2">
        <v>1227</v>
      </c>
      <c r="GE272" s="2">
        <v>1514</v>
      </c>
      <c r="GF272" s="2">
        <v>1533</v>
      </c>
      <c r="GG272" s="2">
        <v>1612</v>
      </c>
      <c r="GH272" s="2">
        <v>1566</v>
      </c>
      <c r="GI272" s="2">
        <v>1569</v>
      </c>
      <c r="GJ272" s="2">
        <v>1626</v>
      </c>
      <c r="GK272" s="2">
        <v>1671</v>
      </c>
      <c r="GL272" s="2">
        <v>1664</v>
      </c>
      <c r="GM272" s="2">
        <v>1660</v>
      </c>
      <c r="GN272" s="2">
        <v>1596</v>
      </c>
      <c r="GO272" s="2">
        <v>1595</v>
      </c>
      <c r="GP272" s="2">
        <v>1587</v>
      </c>
      <c r="GQ272" s="2">
        <v>1569</v>
      </c>
      <c r="GR272" s="2">
        <v>1506</v>
      </c>
      <c r="GS272" s="2">
        <v>1526</v>
      </c>
      <c r="GT272" s="2">
        <v>1497</v>
      </c>
      <c r="GU272" s="2">
        <v>1501</v>
      </c>
      <c r="GV272" s="2">
        <v>1539</v>
      </c>
      <c r="GW272" s="2">
        <v>1585</v>
      </c>
      <c r="GX272" s="2">
        <v>1551</v>
      </c>
      <c r="GY272" s="2">
        <v>1573</v>
      </c>
      <c r="GZ272" s="2">
        <v>1586</v>
      </c>
      <c r="HA272" s="2">
        <v>1534</v>
      </c>
      <c r="HB272" s="2">
        <v>1571</v>
      </c>
      <c r="HC272" s="2">
        <v>1598</v>
      </c>
      <c r="HD272" s="2">
        <v>1665</v>
      </c>
      <c r="HE272" s="2">
        <v>1625</v>
      </c>
      <c r="HF272" s="2">
        <v>1583</v>
      </c>
      <c r="HG272" s="2">
        <v>1604</v>
      </c>
      <c r="HH272" s="2">
        <v>1584</v>
      </c>
      <c r="HI272" s="2">
        <v>1589</v>
      </c>
      <c r="HJ272" s="2">
        <v>1516</v>
      </c>
      <c r="HK272" s="2">
        <v>1558</v>
      </c>
      <c r="HL272" s="2">
        <v>1614</v>
      </c>
      <c r="HM272" s="2">
        <v>1635</v>
      </c>
      <c r="HN272" s="2">
        <v>1433</v>
      </c>
      <c r="HO272" s="2">
        <v>1426</v>
      </c>
      <c r="HP272" s="2">
        <v>1431</v>
      </c>
      <c r="HQ272" s="2">
        <v>1450</v>
      </c>
      <c r="HR272" s="2">
        <v>1456</v>
      </c>
      <c r="HS272" s="2">
        <v>1447</v>
      </c>
      <c r="HT272" s="2">
        <v>1399</v>
      </c>
      <c r="HU272" s="2">
        <v>1403</v>
      </c>
      <c r="HV272" s="2">
        <v>1403</v>
      </c>
      <c r="HW272" s="2">
        <v>1402</v>
      </c>
      <c r="HX272" s="2">
        <v>1467</v>
      </c>
      <c r="HY272" s="2">
        <v>1444</v>
      </c>
      <c r="HZ272" s="2">
        <v>1432</v>
      </c>
      <c r="IA272" s="2">
        <v>1433</v>
      </c>
      <c r="IB272" s="2">
        <v>1433</v>
      </c>
      <c r="IC272" s="2">
        <v>1436</v>
      </c>
      <c r="ID272" s="2">
        <v>1274</v>
      </c>
      <c r="IE272" s="2">
        <v>1281</v>
      </c>
      <c r="IF272" s="2">
        <v>1289</v>
      </c>
      <c r="IG272" s="2">
        <v>1284</v>
      </c>
      <c r="IH272" s="2">
        <v>1263</v>
      </c>
      <c r="II272" s="2">
        <v>1270</v>
      </c>
      <c r="IJ272" s="2">
        <v>1273</v>
      </c>
      <c r="IK272" s="2">
        <v>1249</v>
      </c>
      <c r="IL272" s="2">
        <v>1253</v>
      </c>
      <c r="IM272" s="2">
        <v>1263</v>
      </c>
      <c r="IN272" s="2">
        <v>1379</v>
      </c>
      <c r="IO272" s="2">
        <v>1344</v>
      </c>
      <c r="IP272" s="2">
        <v>1343</v>
      </c>
      <c r="IQ272" s="2">
        <v>1321</v>
      </c>
      <c r="IR272" s="2">
        <v>1275</v>
      </c>
      <c r="IS272" s="2">
        <v>1245</v>
      </c>
      <c r="IT272" s="2">
        <v>1253</v>
      </c>
    </row>
    <row r="273" spans="1:254">
      <c r="A273" s="62" t="s">
        <v>486</v>
      </c>
      <c r="B273" s="1" t="inlineStr">
        <is>
          <t>ＨＵグループＨＤ</t>
        </is>
      </c>
      <c r="C273" s="1">
        <v>3436</v>
      </c>
      <c r="E273" s="2">
        <v>3380</v>
      </c>
      <c r="F273" s="2">
        <v>3355</v>
      </c>
      <c r="G273" s="2">
        <v>3364</v>
      </c>
      <c r="H273" s="2">
        <v>3400</v>
      </c>
      <c r="I273" s="2">
        <v>3469</v>
      </c>
      <c r="J273" s="2">
        <v>3592</v>
      </c>
      <c r="K273" s="2">
        <v>3612</v>
      </c>
      <c r="L273" s="2">
        <v>3496</v>
      </c>
      <c r="M273" s="2">
        <v>3434</v>
      </c>
      <c r="N273" s="2">
        <v>3349</v>
      </c>
      <c r="O273" s="2">
        <v>3323</v>
      </c>
      <c r="P273" s="2">
        <v>3372</v>
      </c>
      <c r="Q273" s="2">
        <v>3408</v>
      </c>
      <c r="R273" s="2">
        <v>3409</v>
      </c>
      <c r="S273" s="2">
        <v>3398</v>
      </c>
      <c r="T273" s="2">
        <v>3375</v>
      </c>
      <c r="U273" s="2">
        <v>3383</v>
      </c>
      <c r="V273" s="2">
        <v>3400</v>
      </c>
      <c r="W273" s="2">
        <v>3397</v>
      </c>
      <c r="X273" s="2">
        <v>3487</v>
      </c>
      <c r="Y273" s="2">
        <v>3523</v>
      </c>
      <c r="Z273" s="2">
        <v>3470</v>
      </c>
      <c r="AA273" s="2">
        <v>3450</v>
      </c>
      <c r="AB273" s="2">
        <v>3431</v>
      </c>
      <c r="AC273" s="2">
        <v>3415</v>
      </c>
      <c r="AD273" s="2">
        <v>3304</v>
      </c>
      <c r="AE273" s="2">
        <v>3300</v>
      </c>
      <c r="AF273" s="2">
        <v>3354</v>
      </c>
      <c r="AG273" s="2">
        <v>3245</v>
      </c>
      <c r="AH273" s="2">
        <v>3239</v>
      </c>
      <c r="AI273" s="2">
        <v>3205</v>
      </c>
      <c r="AJ273" s="2">
        <v>3172</v>
      </c>
      <c r="AK273" s="2">
        <v>3185</v>
      </c>
      <c r="AL273" s="2">
        <v>3173</v>
      </c>
      <c r="AM273" s="2">
        <v>3189</v>
      </c>
      <c r="AN273" s="2">
        <v>3251</v>
      </c>
      <c r="AO273" s="2">
        <v>3257</v>
      </c>
      <c r="AP273" s="2">
        <v>3392</v>
      </c>
      <c r="AQ273" s="2">
        <v>3439</v>
      </c>
      <c r="AR273" s="2">
        <v>3479</v>
      </c>
      <c r="AS273" s="2">
        <v>3485</v>
      </c>
      <c r="AT273" s="2">
        <v>3396</v>
      </c>
      <c r="AU273" s="2">
        <v>3366</v>
      </c>
      <c r="AV273" s="2">
        <v>3419</v>
      </c>
      <c r="AW273" s="2">
        <v>3298</v>
      </c>
      <c r="AX273" s="2">
        <v>3339</v>
      </c>
      <c r="AY273" s="2">
        <v>3164</v>
      </c>
      <c r="AZ273" s="2">
        <v>3205</v>
      </c>
      <c r="BA273" s="2">
        <v>3210</v>
      </c>
      <c r="BB273" s="2">
        <v>3168</v>
      </c>
      <c r="BC273" s="2">
        <v>3173</v>
      </c>
      <c r="BD273" s="2">
        <v>3217</v>
      </c>
      <c r="BE273" s="2">
        <v>3195</v>
      </c>
      <c r="BF273" s="2">
        <v>3195</v>
      </c>
      <c r="BG273" s="2">
        <v>3251</v>
      </c>
      <c r="BH273" s="2">
        <v>3264</v>
      </c>
      <c r="BI273" s="2">
        <v>3256</v>
      </c>
      <c r="BJ273" s="2">
        <v>3224</v>
      </c>
      <c r="BK273" s="2">
        <v>3235</v>
      </c>
      <c r="BL273" s="2">
        <v>3274</v>
      </c>
      <c r="BM273" s="2">
        <v>3161</v>
      </c>
      <c r="BN273" s="2">
        <v>3147</v>
      </c>
      <c r="BO273" s="2">
        <v>3130</v>
      </c>
      <c r="BP273" s="2">
        <v>3188</v>
      </c>
      <c r="BQ273" s="2">
        <v>3173</v>
      </c>
      <c r="BR273" s="2">
        <v>3111</v>
      </c>
      <c r="BS273" s="2">
        <v>3141</v>
      </c>
      <c r="BT273" s="2">
        <v>3281</v>
      </c>
      <c r="BU273" s="2">
        <v>3285</v>
      </c>
      <c r="BV273" s="2">
        <v>3202</v>
      </c>
      <c r="BW273" s="2">
        <v>3194</v>
      </c>
      <c r="BX273" s="2">
        <v>3180</v>
      </c>
      <c r="BY273" s="2">
        <v>3188</v>
      </c>
      <c r="BZ273" s="2">
        <v>3174</v>
      </c>
      <c r="CA273" s="2">
        <v>3189</v>
      </c>
      <c r="CB273" s="2">
        <v>3200</v>
      </c>
      <c r="CC273" s="2">
        <v>3212</v>
      </c>
      <c r="CD273" s="2">
        <v>3169</v>
      </c>
      <c r="CE273" s="2">
        <v>3143</v>
      </c>
      <c r="CF273" s="2">
        <v>3216</v>
      </c>
      <c r="CG273" s="2">
        <v>3258</v>
      </c>
      <c r="CH273" s="2">
        <v>3295</v>
      </c>
      <c r="CI273" s="2">
        <v>3266</v>
      </c>
      <c r="CJ273" s="2">
        <v>3254</v>
      </c>
      <c r="CK273" s="2">
        <v>3251</v>
      </c>
      <c r="CL273" s="2">
        <v>3259</v>
      </c>
      <c r="CM273" s="2">
        <v>3241</v>
      </c>
      <c r="CN273" s="2">
        <v>3230</v>
      </c>
      <c r="CO273" s="2">
        <v>3235</v>
      </c>
      <c r="CP273" s="2">
        <v>3327</v>
      </c>
      <c r="CQ273" s="2">
        <v>3191</v>
      </c>
      <c r="CR273" s="2">
        <v>3121</v>
      </c>
      <c r="CS273" s="2">
        <v>3039</v>
      </c>
      <c r="CT273" s="2">
        <v>3010</v>
      </c>
      <c r="CU273" s="2">
        <v>3149</v>
      </c>
      <c r="CV273" s="2">
        <v>3144</v>
      </c>
      <c r="CW273" s="2">
        <v>3145</v>
      </c>
      <c r="CX273" s="2">
        <v>3127</v>
      </c>
      <c r="CY273" s="2">
        <v>3114</v>
      </c>
      <c r="CZ273" s="2">
        <v>3125</v>
      </c>
      <c r="DA273" s="2">
        <v>3199</v>
      </c>
      <c r="DB273" s="2">
        <v>3211</v>
      </c>
      <c r="DC273" s="2">
        <v>3270</v>
      </c>
      <c r="DD273" s="2">
        <v>3324</v>
      </c>
      <c r="DE273" s="2">
        <v>3398</v>
      </c>
      <c r="DF273" s="2">
        <v>3349</v>
      </c>
      <c r="DG273" s="2">
        <v>3379</v>
      </c>
      <c r="DH273" s="2">
        <v>3379</v>
      </c>
      <c r="DI273" s="2">
        <v>3368</v>
      </c>
      <c r="DJ273" s="2">
        <v>3330</v>
      </c>
      <c r="DK273" s="2">
        <v>3268</v>
      </c>
      <c r="DL273" s="2">
        <v>3223</v>
      </c>
      <c r="DM273" s="2">
        <v>3232</v>
      </c>
      <c r="DN273" s="2">
        <v>3326</v>
      </c>
      <c r="DO273" s="2">
        <v>3259</v>
      </c>
      <c r="DP273" s="2">
        <v>3215</v>
      </c>
      <c r="DQ273" s="2">
        <v>3219</v>
      </c>
      <c r="DR273" s="2">
        <v>3195</v>
      </c>
      <c r="DS273" s="2">
        <v>3230</v>
      </c>
      <c r="DT273" s="2">
        <v>3238</v>
      </c>
      <c r="DU273" s="2">
        <v>3328</v>
      </c>
      <c r="DV273" s="2">
        <v>3244</v>
      </c>
      <c r="DW273" s="2">
        <v>3290</v>
      </c>
      <c r="DX273" s="2">
        <v>3239</v>
      </c>
      <c r="DY273" s="2">
        <v>3263</v>
      </c>
      <c r="DZ273" s="2">
        <v>3265</v>
      </c>
      <c r="EA273" s="2">
        <v>3231</v>
      </c>
      <c r="EB273" s="2">
        <v>3189</v>
      </c>
      <c r="EC273" s="2">
        <v>3250</v>
      </c>
      <c r="ED273" s="2">
        <v>3319</v>
      </c>
      <c r="EE273" s="2">
        <v>3282</v>
      </c>
      <c r="EF273" s="2">
        <v>3345</v>
      </c>
      <c r="EG273" s="2">
        <v>3390</v>
      </c>
      <c r="EH273" s="2">
        <v>3368</v>
      </c>
      <c r="EI273" s="2">
        <v>3413</v>
      </c>
      <c r="EJ273" s="2">
        <v>3359</v>
      </c>
      <c r="EK273" s="2">
        <v>3435</v>
      </c>
      <c r="EL273" s="2">
        <v>3483</v>
      </c>
      <c r="EM273" s="2">
        <v>3527</v>
      </c>
      <c r="EN273" s="2">
        <v>3578</v>
      </c>
      <c r="EO273" s="2">
        <v>3512</v>
      </c>
      <c r="EP273" s="2">
        <v>3474</v>
      </c>
      <c r="EQ273" s="2">
        <v>3472</v>
      </c>
      <c r="ER273" s="2">
        <v>3476</v>
      </c>
      <c r="ES273" s="2">
        <v>3446</v>
      </c>
      <c r="ET273" s="2">
        <v>3414</v>
      </c>
      <c r="EU273" s="2">
        <v>3467</v>
      </c>
      <c r="EV273" s="2">
        <v>3494</v>
      </c>
      <c r="EW273" s="2">
        <v>3468</v>
      </c>
      <c r="EX273" s="2">
        <v>3420</v>
      </c>
      <c r="EY273" s="2">
        <v>3398</v>
      </c>
      <c r="EZ273" s="2">
        <v>3311</v>
      </c>
      <c r="FA273" s="2">
        <v>3305</v>
      </c>
      <c r="FB273" s="2">
        <v>3261</v>
      </c>
      <c r="FC273" s="2">
        <v>3278</v>
      </c>
      <c r="FD273" s="2">
        <v>3288</v>
      </c>
      <c r="FE273" s="2">
        <v>3327</v>
      </c>
      <c r="FF273" s="2">
        <v>3335</v>
      </c>
      <c r="FG273" s="2">
        <v>3394</v>
      </c>
      <c r="FH273" s="2">
        <v>3408</v>
      </c>
      <c r="FI273" s="2">
        <v>3439</v>
      </c>
      <c r="FJ273" s="2">
        <v>3464</v>
      </c>
      <c r="FK273" s="2">
        <v>3425</v>
      </c>
      <c r="FL273" s="2">
        <v>3421</v>
      </c>
      <c r="FM273" s="2">
        <v>3425</v>
      </c>
      <c r="FN273" s="2">
        <v>3472</v>
      </c>
      <c r="FO273" s="2">
        <v>3650</v>
      </c>
      <c r="FP273" s="2">
        <v>3703</v>
      </c>
      <c r="FQ273" s="2">
        <v>3709</v>
      </c>
      <c r="FR273" s="2">
        <v>3690</v>
      </c>
      <c r="FS273" s="2">
        <v>3689</v>
      </c>
      <c r="FT273" s="2">
        <v>3680</v>
      </c>
      <c r="FU273" s="2">
        <v>3660</v>
      </c>
      <c r="FV273" s="2">
        <v>3645</v>
      </c>
      <c r="FW273" s="2">
        <v>3682</v>
      </c>
      <c r="FX273" s="2">
        <v>3692</v>
      </c>
      <c r="FY273" s="2">
        <v>3663</v>
      </c>
      <c r="FZ273" s="2">
        <v>3713</v>
      </c>
      <c r="GA273" s="2">
        <v>3741</v>
      </c>
      <c r="GB273" s="2">
        <v>3933</v>
      </c>
      <c r="GC273" s="2">
        <v>3954</v>
      </c>
      <c r="GD273" s="2">
        <v>3925</v>
      </c>
      <c r="GE273" s="2">
        <v>3939</v>
      </c>
      <c r="GF273" s="2">
        <v>3927</v>
      </c>
      <c r="GG273" s="2">
        <v>3912</v>
      </c>
      <c r="GH273" s="2">
        <v>3800</v>
      </c>
      <c r="GI273" s="2">
        <v>3793</v>
      </c>
      <c r="GJ273" s="2">
        <v>3875</v>
      </c>
      <c r="GK273" s="2">
        <v>3916</v>
      </c>
      <c r="GL273" s="2">
        <v>3970</v>
      </c>
      <c r="GM273" s="2">
        <v>3936</v>
      </c>
      <c r="GN273" s="2">
        <v>3979</v>
      </c>
      <c r="GO273" s="2">
        <v>3975</v>
      </c>
      <c r="GP273" s="2">
        <v>3980</v>
      </c>
      <c r="GQ273" s="2">
        <v>4093</v>
      </c>
      <c r="GR273" s="2">
        <v>3759</v>
      </c>
      <c r="GS273" s="2">
        <v>3747</v>
      </c>
      <c r="GT273" s="2">
        <v>3786</v>
      </c>
      <c r="GU273" s="2">
        <v>3674</v>
      </c>
      <c r="GV273" s="2">
        <v>3711</v>
      </c>
      <c r="GW273" s="2">
        <v>3755</v>
      </c>
      <c r="GX273" s="2">
        <v>3816</v>
      </c>
      <c r="GY273" s="2">
        <v>3718</v>
      </c>
      <c r="GZ273" s="2">
        <v>3629</v>
      </c>
      <c r="HA273" s="2">
        <v>3547</v>
      </c>
      <c r="HB273" s="2">
        <v>3479</v>
      </c>
      <c r="HC273" s="2">
        <v>3440</v>
      </c>
      <c r="HD273" s="2">
        <v>3444</v>
      </c>
      <c r="HE273" s="2">
        <v>3455</v>
      </c>
      <c r="HF273" s="2">
        <v>3530</v>
      </c>
      <c r="HG273" s="2">
        <v>3533</v>
      </c>
      <c r="HH273" s="2">
        <v>3531</v>
      </c>
      <c r="HI273" s="2">
        <v>3494</v>
      </c>
      <c r="HJ273" s="2">
        <v>3517</v>
      </c>
      <c r="HK273" s="2">
        <v>3539</v>
      </c>
      <c r="HL273" s="2">
        <v>3559</v>
      </c>
      <c r="HM273" s="2">
        <v>3823</v>
      </c>
      <c r="HN273" s="2">
        <v>3867</v>
      </c>
      <c r="HO273" s="2">
        <v>3834</v>
      </c>
      <c r="HP273" s="2">
        <v>3845</v>
      </c>
      <c r="HQ273" s="2">
        <v>3880</v>
      </c>
      <c r="HR273" s="2">
        <v>3912</v>
      </c>
      <c r="HS273" s="2">
        <v>3820</v>
      </c>
      <c r="HT273" s="2">
        <v>3794</v>
      </c>
      <c r="HU273" s="2">
        <v>3803</v>
      </c>
      <c r="HV273" s="2">
        <v>3772</v>
      </c>
      <c r="HW273" s="2">
        <v>3728</v>
      </c>
      <c r="HX273" s="2">
        <v>3714</v>
      </c>
      <c r="HY273" s="2">
        <v>3822</v>
      </c>
      <c r="HZ273" s="2">
        <v>3441</v>
      </c>
      <c r="IA273" s="2">
        <v>3511</v>
      </c>
      <c r="IB273" s="2">
        <v>3552</v>
      </c>
      <c r="IC273" s="2">
        <v>3496</v>
      </c>
      <c r="ID273" s="2">
        <v>3500</v>
      </c>
      <c r="IE273" s="2">
        <v>3506</v>
      </c>
      <c r="IF273" s="2">
        <v>3432</v>
      </c>
      <c r="IG273" s="2">
        <v>3437</v>
      </c>
      <c r="IH273" s="2">
        <v>3408</v>
      </c>
      <c r="II273" s="2">
        <v>3460</v>
      </c>
      <c r="IJ273" s="2">
        <v>3472</v>
      </c>
      <c r="IK273" s="2">
        <v>3485</v>
      </c>
      <c r="IL273" s="2">
        <v>3278</v>
      </c>
      <c r="IM273" s="2">
        <v>3323</v>
      </c>
      <c r="IN273" s="2">
        <v>3318</v>
      </c>
      <c r="IO273" s="2">
        <v>3293</v>
      </c>
      <c r="IP273" s="2">
        <v>3279</v>
      </c>
      <c r="IQ273" s="2">
        <v>3268</v>
      </c>
      <c r="IR273" s="2">
        <v>3309</v>
      </c>
      <c r="IS273" s="2">
        <v>3266</v>
      </c>
      <c r="IT273" s="2">
        <v>3263</v>
      </c>
    </row>
    <row r="274" spans="1:254">
      <c r="A274" s="62" t="s">
        <v>487</v>
      </c>
      <c r="B274" s="1" t="inlineStr">
        <is>
          <t>東亜ディーケーケー</t>
        </is>
      </c>
      <c r="C274" s="1">
        <v>861</v>
      </c>
      <c r="E274" s="2">
        <v>863</v>
      </c>
      <c r="F274" s="2">
        <v>862</v>
      </c>
      <c r="G274" s="2">
        <v>859</v>
      </c>
      <c r="H274" s="2">
        <v>862</v>
      </c>
      <c r="I274" s="2">
        <v>859</v>
      </c>
      <c r="J274" s="2">
        <v>854</v>
      </c>
      <c r="K274" s="2">
        <v>855</v>
      </c>
      <c r="L274" s="2">
        <v>854</v>
      </c>
      <c r="M274" s="2">
        <v>857</v>
      </c>
      <c r="N274" s="2">
        <v>857</v>
      </c>
      <c r="O274" s="2">
        <v>855</v>
      </c>
      <c r="P274" s="2">
        <v>858</v>
      </c>
      <c r="Q274" s="2">
        <v>856</v>
      </c>
      <c r="R274" s="2">
        <v>856</v>
      </c>
      <c r="S274" s="2">
        <v>858</v>
      </c>
      <c r="T274" s="2">
        <v>857</v>
      </c>
      <c r="U274" s="2">
        <v>861</v>
      </c>
      <c r="V274" s="2">
        <v>860</v>
      </c>
      <c r="W274" s="2">
        <v>856</v>
      </c>
      <c r="X274" s="2">
        <v>856</v>
      </c>
      <c r="Y274" s="2">
        <v>874</v>
      </c>
      <c r="Z274" s="2">
        <v>874</v>
      </c>
      <c r="AA274" s="2">
        <v>866</v>
      </c>
      <c r="AB274" s="2">
        <v>864</v>
      </c>
      <c r="AC274" s="2">
        <v>854</v>
      </c>
      <c r="AD274" s="2">
        <v>874</v>
      </c>
      <c r="AE274" s="2">
        <v>876</v>
      </c>
      <c r="AF274" s="2">
        <v>868</v>
      </c>
      <c r="AG274" s="2">
        <v>858</v>
      </c>
      <c r="AH274" s="2">
        <v>865</v>
      </c>
      <c r="AI274" s="2">
        <v>866</v>
      </c>
      <c r="AJ274" s="2">
        <v>886</v>
      </c>
      <c r="AK274" s="2">
        <v>888</v>
      </c>
      <c r="AL274" s="2">
        <v>865</v>
      </c>
      <c r="AM274" s="2">
        <v>863</v>
      </c>
      <c r="AN274" s="2">
        <v>871</v>
      </c>
      <c r="AO274" s="2">
        <v>859</v>
      </c>
      <c r="AP274" s="2">
        <v>859</v>
      </c>
      <c r="AQ274" s="2">
        <v>877</v>
      </c>
      <c r="AR274" s="2">
        <v>878</v>
      </c>
      <c r="AS274" s="2">
        <v>857</v>
      </c>
      <c r="AT274" s="2">
        <v>867</v>
      </c>
      <c r="AU274" s="2">
        <v>867</v>
      </c>
      <c r="AV274" s="2">
        <v>886</v>
      </c>
      <c r="AW274" s="2">
        <v>861</v>
      </c>
      <c r="AX274" s="2">
        <v>878</v>
      </c>
      <c r="AY274" s="2">
        <v>870</v>
      </c>
      <c r="AZ274" s="2">
        <v>869</v>
      </c>
      <c r="BA274" s="2">
        <v>864</v>
      </c>
      <c r="BB274" s="2">
        <v>865</v>
      </c>
      <c r="BC274" s="2">
        <v>869</v>
      </c>
      <c r="BD274" s="2">
        <v>864</v>
      </c>
      <c r="BE274" s="2">
        <v>865</v>
      </c>
      <c r="BF274" s="2">
        <v>865</v>
      </c>
      <c r="BG274" s="2">
        <v>862</v>
      </c>
      <c r="BH274" s="2">
        <v>875</v>
      </c>
      <c r="BI274" s="2">
        <v>878</v>
      </c>
      <c r="BJ274" s="2">
        <v>877</v>
      </c>
      <c r="BK274" s="2">
        <v>871</v>
      </c>
      <c r="BL274" s="2">
        <v>880</v>
      </c>
      <c r="BM274" s="2">
        <v>881</v>
      </c>
      <c r="BN274" s="2">
        <v>880</v>
      </c>
      <c r="BO274" s="2">
        <v>883</v>
      </c>
      <c r="BP274" s="2">
        <v>880</v>
      </c>
      <c r="BQ274" s="2">
        <v>877</v>
      </c>
      <c r="BR274" s="2">
        <v>868</v>
      </c>
      <c r="BS274" s="2">
        <v>883</v>
      </c>
      <c r="BT274" s="2">
        <v>876</v>
      </c>
      <c r="BU274" s="2">
        <v>880</v>
      </c>
      <c r="BV274" s="2">
        <v>881</v>
      </c>
      <c r="BW274" s="2">
        <v>883</v>
      </c>
      <c r="BX274" s="2">
        <v>884</v>
      </c>
      <c r="BY274" s="2">
        <v>880</v>
      </c>
      <c r="BZ274" s="2">
        <v>888</v>
      </c>
      <c r="CA274" s="2">
        <v>879</v>
      </c>
      <c r="CB274" s="2">
        <v>874</v>
      </c>
      <c r="CC274" s="2">
        <v>875</v>
      </c>
      <c r="CD274" s="2">
        <v>875</v>
      </c>
      <c r="CE274" s="2">
        <v>878</v>
      </c>
      <c r="CF274" s="2">
        <v>882</v>
      </c>
      <c r="CG274" s="2">
        <v>891</v>
      </c>
      <c r="CH274" s="2">
        <v>891</v>
      </c>
      <c r="CI274" s="2">
        <v>880</v>
      </c>
      <c r="CJ274" s="2">
        <v>891</v>
      </c>
      <c r="CK274" s="2">
        <v>891</v>
      </c>
      <c r="CL274" s="2">
        <v>889</v>
      </c>
      <c r="CM274" s="2">
        <v>887</v>
      </c>
      <c r="CN274" s="2">
        <v>890</v>
      </c>
      <c r="CO274" s="2">
        <v>900</v>
      </c>
      <c r="CP274" s="2">
        <v>909</v>
      </c>
      <c r="CQ274" s="2">
        <v>903</v>
      </c>
      <c r="CR274" s="2">
        <v>900</v>
      </c>
      <c r="CS274" s="2">
        <v>896</v>
      </c>
      <c r="CT274" s="2">
        <v>915</v>
      </c>
      <c r="CU274" s="2">
        <v>926</v>
      </c>
      <c r="CV274" s="2">
        <v>925</v>
      </c>
      <c r="CW274" s="2">
        <v>919</v>
      </c>
      <c r="CX274" s="2">
        <v>925</v>
      </c>
      <c r="CY274" s="2">
        <v>926</v>
      </c>
      <c r="CZ274" s="2">
        <v>918</v>
      </c>
      <c r="DA274" s="2">
        <v>924</v>
      </c>
      <c r="DB274" s="2">
        <v>928</v>
      </c>
      <c r="DC274" s="2">
        <v>923</v>
      </c>
      <c r="DD274" s="2">
        <v>935</v>
      </c>
      <c r="DE274" s="2">
        <v>945</v>
      </c>
      <c r="DF274" s="2">
        <v>927</v>
      </c>
      <c r="DG274" s="2">
        <v>955</v>
      </c>
      <c r="DH274" s="2">
        <v>976</v>
      </c>
      <c r="DI274" s="2">
        <v>963</v>
      </c>
      <c r="DJ274" s="2">
        <v>959</v>
      </c>
      <c r="DK274" s="2">
        <v>953</v>
      </c>
      <c r="DL274" s="2">
        <v>940</v>
      </c>
      <c r="DM274" s="2">
        <v>948</v>
      </c>
      <c r="DN274" s="2">
        <v>952</v>
      </c>
      <c r="DO274" s="2">
        <v>990</v>
      </c>
      <c r="DP274" s="2">
        <v>1080</v>
      </c>
      <c r="DQ274" s="2">
        <v>948</v>
      </c>
      <c r="DR274" s="2">
        <v>860</v>
      </c>
      <c r="DS274" s="2">
        <v>871</v>
      </c>
      <c r="DT274" s="2">
        <v>899</v>
      </c>
      <c r="DU274" s="2">
        <v>898</v>
      </c>
      <c r="DV274" s="2">
        <v>890</v>
      </c>
      <c r="DW274" s="2">
        <v>890</v>
      </c>
      <c r="DX274" s="2">
        <v>880</v>
      </c>
      <c r="DY274" s="2">
        <v>890</v>
      </c>
      <c r="DZ274" s="2">
        <v>890</v>
      </c>
      <c r="EA274" s="2">
        <v>887</v>
      </c>
      <c r="EB274" s="2">
        <v>893</v>
      </c>
      <c r="EC274" s="2">
        <v>889</v>
      </c>
      <c r="ED274" s="2">
        <v>884</v>
      </c>
      <c r="EE274" s="2">
        <v>882</v>
      </c>
      <c r="EF274" s="2">
        <v>882</v>
      </c>
      <c r="EG274" s="2">
        <v>886</v>
      </c>
      <c r="EH274" s="2">
        <v>893</v>
      </c>
      <c r="EI274" s="2">
        <v>899</v>
      </c>
      <c r="EJ274" s="2">
        <v>898</v>
      </c>
      <c r="EK274" s="2">
        <v>896</v>
      </c>
      <c r="EL274" s="2">
        <v>900</v>
      </c>
      <c r="EM274" s="2">
        <v>889</v>
      </c>
      <c r="EN274" s="2">
        <v>858</v>
      </c>
      <c r="EO274" s="2">
        <v>858</v>
      </c>
      <c r="EP274" s="2">
        <v>856</v>
      </c>
      <c r="EQ274" s="2">
        <v>853</v>
      </c>
      <c r="ER274" s="2">
        <v>852</v>
      </c>
      <c r="ES274" s="2">
        <v>854</v>
      </c>
      <c r="ET274" s="2">
        <v>853</v>
      </c>
      <c r="EU274" s="2">
        <v>853</v>
      </c>
      <c r="EV274" s="2">
        <v>851</v>
      </c>
      <c r="EW274" s="2">
        <v>854</v>
      </c>
      <c r="EX274" s="2">
        <v>854</v>
      </c>
      <c r="EY274" s="2">
        <v>854</v>
      </c>
      <c r="EZ274" s="2">
        <v>851</v>
      </c>
      <c r="FA274" s="2">
        <v>850</v>
      </c>
      <c r="FB274" s="2">
        <v>849</v>
      </c>
      <c r="FC274" s="2">
        <v>839</v>
      </c>
      <c r="FD274" s="2">
        <v>838</v>
      </c>
      <c r="FE274" s="2">
        <v>840</v>
      </c>
      <c r="FF274" s="2">
        <v>840</v>
      </c>
      <c r="FG274" s="2">
        <v>845</v>
      </c>
      <c r="FH274" s="2">
        <v>845</v>
      </c>
      <c r="FI274" s="2">
        <v>834</v>
      </c>
      <c r="FJ274" s="2">
        <v>832</v>
      </c>
      <c r="FK274" s="2">
        <v>838</v>
      </c>
      <c r="FL274" s="2">
        <v>844</v>
      </c>
      <c r="FM274" s="2">
        <v>841</v>
      </c>
      <c r="FN274" s="2">
        <v>841</v>
      </c>
      <c r="FO274" s="2">
        <v>838</v>
      </c>
      <c r="FP274" s="2">
        <v>835</v>
      </c>
      <c r="FQ274" s="2">
        <v>836</v>
      </c>
      <c r="FR274" s="2">
        <v>848</v>
      </c>
      <c r="FS274" s="2">
        <v>843</v>
      </c>
      <c r="FT274" s="2">
        <v>829</v>
      </c>
      <c r="FU274" s="2">
        <v>827</v>
      </c>
      <c r="FV274" s="2">
        <v>827</v>
      </c>
      <c r="FW274" s="2">
        <v>830</v>
      </c>
      <c r="FX274" s="2">
        <v>829</v>
      </c>
      <c r="FY274" s="2">
        <v>830</v>
      </c>
      <c r="FZ274" s="2">
        <v>830</v>
      </c>
      <c r="GA274" s="2">
        <v>830</v>
      </c>
      <c r="GB274" s="2">
        <v>833</v>
      </c>
      <c r="GC274" s="2">
        <v>830</v>
      </c>
      <c r="GD274" s="2">
        <v>840</v>
      </c>
      <c r="GE274" s="2">
        <v>840</v>
      </c>
      <c r="GF274" s="2">
        <v>836</v>
      </c>
      <c r="GG274" s="2">
        <v>840</v>
      </c>
      <c r="GH274" s="2">
        <v>845</v>
      </c>
      <c r="GI274" s="2">
        <v>846</v>
      </c>
      <c r="GJ274" s="2">
        <v>840</v>
      </c>
      <c r="GK274" s="2">
        <v>838</v>
      </c>
      <c r="GL274" s="2">
        <v>837</v>
      </c>
      <c r="GM274" s="2">
        <v>832</v>
      </c>
      <c r="GN274" s="2">
        <v>840</v>
      </c>
      <c r="GO274" s="2">
        <v>841</v>
      </c>
      <c r="GP274" s="2">
        <v>844</v>
      </c>
      <c r="GQ274" s="2">
        <v>845</v>
      </c>
      <c r="GR274" s="2">
        <v>843</v>
      </c>
      <c r="GS274" s="2">
        <v>843</v>
      </c>
      <c r="GT274" s="2">
        <v>840</v>
      </c>
      <c r="GU274" s="2">
        <v>841</v>
      </c>
      <c r="GV274" s="2">
        <v>852</v>
      </c>
      <c r="GW274" s="2">
        <v>852</v>
      </c>
      <c r="GX274" s="2">
        <v>851</v>
      </c>
      <c r="GY274" s="2">
        <v>851</v>
      </c>
      <c r="GZ274" s="2">
        <v>850</v>
      </c>
      <c r="HA274" s="2">
        <v>841</v>
      </c>
      <c r="HB274" s="2">
        <v>846</v>
      </c>
      <c r="HC274" s="2">
        <v>850</v>
      </c>
      <c r="HD274" s="2">
        <v>850</v>
      </c>
      <c r="HE274" s="2">
        <v>852</v>
      </c>
      <c r="HF274" s="2">
        <v>856</v>
      </c>
      <c r="HG274" s="2">
        <v>859</v>
      </c>
      <c r="HH274" s="2">
        <v>849</v>
      </c>
      <c r="HI274" s="2">
        <v>847</v>
      </c>
      <c r="HJ274" s="2">
        <v>838</v>
      </c>
      <c r="HK274" s="2">
        <v>841</v>
      </c>
      <c r="HL274" s="2">
        <v>830</v>
      </c>
      <c r="HM274" s="2">
        <v>829</v>
      </c>
      <c r="HN274" s="2">
        <v>827</v>
      </c>
      <c r="HO274" s="2">
        <v>829</v>
      </c>
      <c r="HP274" s="2">
        <v>830</v>
      </c>
      <c r="HQ274" s="2">
        <v>831</v>
      </c>
      <c r="HR274" s="2">
        <v>830</v>
      </c>
      <c r="HS274" s="2">
        <v>830</v>
      </c>
      <c r="HT274" s="2">
        <v>837</v>
      </c>
      <c r="HU274" s="2">
        <v>844</v>
      </c>
      <c r="HV274" s="2">
        <v>844</v>
      </c>
      <c r="HW274" s="2">
        <v>815</v>
      </c>
      <c r="HX274" s="2">
        <v>817</v>
      </c>
      <c r="HY274" s="2">
        <v>819</v>
      </c>
      <c r="HZ274" s="2">
        <v>816</v>
      </c>
      <c r="IA274" s="2">
        <v>810</v>
      </c>
      <c r="IB274" s="2">
        <v>818</v>
      </c>
      <c r="IC274" s="2">
        <v>818</v>
      </c>
      <c r="ID274" s="2">
        <v>819</v>
      </c>
      <c r="IE274" s="2">
        <v>829</v>
      </c>
      <c r="IF274" s="2">
        <v>845</v>
      </c>
      <c r="IG274" s="2">
        <v>844</v>
      </c>
      <c r="IH274" s="2">
        <v>814</v>
      </c>
      <c r="II274" s="2">
        <v>813</v>
      </c>
      <c r="IJ274" s="2">
        <v>812</v>
      </c>
      <c r="IK274" s="2">
        <v>810</v>
      </c>
      <c r="IL274" s="2">
        <v>816</v>
      </c>
      <c r="IM274" s="2">
        <v>812</v>
      </c>
      <c r="IN274" s="2">
        <v>813</v>
      </c>
      <c r="IO274" s="2">
        <v>815</v>
      </c>
      <c r="IP274" s="2">
        <v>815</v>
      </c>
      <c r="IQ274" s="2">
        <v>810</v>
      </c>
      <c r="IR274" s="2">
        <v>810</v>
      </c>
      <c r="IS274" s="2">
        <v>813</v>
      </c>
      <c r="IT274" s="2">
        <v>814</v>
      </c>
    </row>
    <row r="275" spans="1:254">
      <c r="A275" s="62" t="s">
        <v>488</v>
      </c>
      <c r="B275" s="1" t="inlineStr">
        <is>
          <t>大紀アルミニウム</t>
        </is>
      </c>
      <c r="C275" s="1">
        <v>1853</v>
      </c>
      <c r="E275" s="2">
        <v>1855</v>
      </c>
      <c r="F275" s="2">
        <v>1804</v>
      </c>
      <c r="G275" s="2">
        <v>1546</v>
      </c>
      <c r="H275" s="2">
        <v>1545</v>
      </c>
      <c r="I275" s="2">
        <v>1500</v>
      </c>
      <c r="J275" s="2">
        <v>1469</v>
      </c>
      <c r="K275" s="2">
        <v>1471</v>
      </c>
      <c r="L275" s="2">
        <v>1486</v>
      </c>
      <c r="M275" s="2">
        <v>1510</v>
      </c>
      <c r="N275" s="2">
        <v>1506</v>
      </c>
      <c r="O275" s="2">
        <v>1517</v>
      </c>
      <c r="P275" s="2">
        <v>1504</v>
      </c>
      <c r="Q275" s="2">
        <v>1487</v>
      </c>
      <c r="R275" s="2">
        <v>1494</v>
      </c>
      <c r="S275" s="2">
        <v>1522</v>
      </c>
      <c r="T275" s="2">
        <v>1526</v>
      </c>
      <c r="U275" s="2">
        <v>1515</v>
      </c>
      <c r="V275" s="2">
        <v>1509</v>
      </c>
      <c r="W275" s="2">
        <v>1487</v>
      </c>
      <c r="X275" s="2">
        <v>1477</v>
      </c>
      <c r="Y275" s="2">
        <v>1489</v>
      </c>
      <c r="Z275" s="2">
        <v>1523</v>
      </c>
      <c r="AA275" s="2">
        <v>1536</v>
      </c>
      <c r="AB275" s="2">
        <v>1520</v>
      </c>
      <c r="AC275" s="2">
        <v>1510</v>
      </c>
      <c r="AD275" s="2">
        <v>1507</v>
      </c>
      <c r="AE275" s="2">
        <v>1506</v>
      </c>
      <c r="AF275" s="2">
        <v>1536</v>
      </c>
      <c r="AG275" s="2">
        <v>1541</v>
      </c>
      <c r="AH275" s="2">
        <v>1599</v>
      </c>
      <c r="AI275" s="2">
        <v>1639</v>
      </c>
      <c r="AJ275" s="2">
        <v>1664</v>
      </c>
      <c r="AK275" s="2">
        <v>1682</v>
      </c>
      <c r="AL275" s="2">
        <v>1682</v>
      </c>
      <c r="AM275" s="2">
        <v>1745</v>
      </c>
      <c r="AN275" s="2">
        <v>1753</v>
      </c>
      <c r="AO275" s="2">
        <v>1798</v>
      </c>
      <c r="AP275" s="2">
        <v>1877</v>
      </c>
      <c r="AQ275" s="2">
        <v>1880</v>
      </c>
      <c r="AR275" s="2">
        <v>1831</v>
      </c>
      <c r="AS275" s="2">
        <v>1861</v>
      </c>
      <c r="AT275" s="2">
        <v>1892</v>
      </c>
      <c r="AU275" s="2">
        <v>1879</v>
      </c>
      <c r="AV275" s="2">
        <v>1938</v>
      </c>
      <c r="AW275" s="2">
        <v>1958</v>
      </c>
      <c r="AX275" s="2">
        <v>2039</v>
      </c>
      <c r="AY275" s="2">
        <v>1965</v>
      </c>
      <c r="AZ275" s="2">
        <v>1924</v>
      </c>
      <c r="BA275" s="2">
        <v>2017</v>
      </c>
      <c r="BB275" s="2">
        <v>1973</v>
      </c>
      <c r="BC275" s="2">
        <v>2074</v>
      </c>
      <c r="BD275" s="2">
        <v>2067</v>
      </c>
      <c r="BE275" s="2">
        <v>1997</v>
      </c>
      <c r="BF275" s="2">
        <v>1922</v>
      </c>
      <c r="BG275" s="2">
        <v>1877</v>
      </c>
      <c r="BH275" s="2">
        <v>1821</v>
      </c>
      <c r="BI275" s="2">
        <v>1839</v>
      </c>
      <c r="BJ275" s="2">
        <v>1840</v>
      </c>
      <c r="BK275" s="2">
        <v>1899</v>
      </c>
      <c r="BL275" s="2">
        <v>1941</v>
      </c>
      <c r="BM275" s="2">
        <v>1609</v>
      </c>
      <c r="BN275" s="2">
        <v>1627</v>
      </c>
      <c r="BO275" s="2">
        <v>1621</v>
      </c>
      <c r="BP275" s="2">
        <v>1613</v>
      </c>
      <c r="BQ275" s="2">
        <v>1544</v>
      </c>
      <c r="BR275" s="2">
        <v>1508</v>
      </c>
      <c r="BS275" s="2">
        <v>1524</v>
      </c>
      <c r="BT275" s="2">
        <v>1491</v>
      </c>
      <c r="BU275" s="2">
        <v>1467</v>
      </c>
      <c r="BV275" s="2">
        <v>1468</v>
      </c>
      <c r="BW275" s="2">
        <v>1491</v>
      </c>
      <c r="BX275" s="2">
        <v>1497</v>
      </c>
      <c r="BY275" s="2">
        <v>1545</v>
      </c>
      <c r="BZ275" s="2">
        <v>1520</v>
      </c>
      <c r="CA275" s="2">
        <v>1556</v>
      </c>
      <c r="CB275" s="2">
        <v>1578</v>
      </c>
      <c r="CC275" s="2">
        <v>1612</v>
      </c>
      <c r="CD275" s="2">
        <v>1619</v>
      </c>
      <c r="CE275" s="2">
        <v>1580</v>
      </c>
      <c r="CF275" s="2">
        <v>1598</v>
      </c>
      <c r="CG275" s="2">
        <v>1589</v>
      </c>
      <c r="CH275" s="2">
        <v>1569</v>
      </c>
      <c r="CI275" s="2">
        <v>1519</v>
      </c>
      <c r="CJ275" s="2">
        <v>1504</v>
      </c>
      <c r="CK275" s="2">
        <v>1475</v>
      </c>
      <c r="CL275" s="2">
        <v>1490</v>
      </c>
      <c r="CM275" s="2">
        <v>1461</v>
      </c>
      <c r="CN275" s="2">
        <v>1520</v>
      </c>
      <c r="CO275" s="2">
        <v>1397</v>
      </c>
      <c r="CP275" s="2">
        <v>1323</v>
      </c>
      <c r="CQ275" s="2">
        <v>1311</v>
      </c>
      <c r="CR275" s="2">
        <v>1313</v>
      </c>
      <c r="CS275" s="2">
        <v>1272</v>
      </c>
      <c r="CT275" s="2">
        <v>1252</v>
      </c>
      <c r="CU275" s="2">
        <v>1356</v>
      </c>
      <c r="CV275" s="2">
        <v>1378</v>
      </c>
      <c r="CW275" s="2">
        <v>1377</v>
      </c>
      <c r="CX275" s="2">
        <v>1373</v>
      </c>
      <c r="CY275" s="2">
        <v>1385</v>
      </c>
      <c r="CZ275" s="2">
        <v>1402</v>
      </c>
      <c r="DA275" s="2">
        <v>1404</v>
      </c>
      <c r="DB275" s="2">
        <v>1365</v>
      </c>
      <c r="DC275" s="2">
        <v>1317</v>
      </c>
      <c r="DD275" s="2">
        <v>1391</v>
      </c>
      <c r="DE275" s="2">
        <v>1414</v>
      </c>
      <c r="DF275" s="2">
        <v>1412</v>
      </c>
      <c r="DG275" s="2">
        <v>1496</v>
      </c>
      <c r="DH275" s="2">
        <v>1498</v>
      </c>
      <c r="DI275" s="2">
        <v>1500</v>
      </c>
      <c r="DJ275" s="2">
        <v>1467</v>
      </c>
      <c r="DK275" s="2">
        <v>1478</v>
      </c>
      <c r="DL275" s="2">
        <v>1479</v>
      </c>
      <c r="DM275" s="2">
        <v>1430</v>
      </c>
      <c r="DN275" s="2">
        <v>1456</v>
      </c>
      <c r="DO275" s="2">
        <v>1412</v>
      </c>
      <c r="DP275" s="2">
        <v>1412</v>
      </c>
      <c r="DQ275" s="2">
        <v>1427</v>
      </c>
      <c r="DR275" s="2">
        <v>1465</v>
      </c>
      <c r="DS275" s="2">
        <v>1480</v>
      </c>
      <c r="DT275" s="2">
        <v>1450</v>
      </c>
      <c r="DU275" s="2">
        <v>1391</v>
      </c>
      <c r="DV275" s="2">
        <v>1334</v>
      </c>
      <c r="DW275" s="2">
        <v>1367</v>
      </c>
      <c r="DX275" s="2">
        <v>1347</v>
      </c>
      <c r="DY275" s="2">
        <v>1322</v>
      </c>
      <c r="DZ275" s="2">
        <v>1310</v>
      </c>
      <c r="EA275" s="2">
        <v>1333</v>
      </c>
      <c r="EB275" s="2">
        <v>1321</v>
      </c>
      <c r="EC275" s="2">
        <v>1325</v>
      </c>
      <c r="ED275" s="2">
        <v>1327</v>
      </c>
      <c r="EE275" s="2">
        <v>1332</v>
      </c>
      <c r="EF275" s="2">
        <v>1363</v>
      </c>
      <c r="EG275" s="2">
        <v>1352</v>
      </c>
      <c r="EH275" s="2">
        <v>1339</v>
      </c>
      <c r="EI275" s="2">
        <v>1348</v>
      </c>
      <c r="EJ275" s="2">
        <v>1340</v>
      </c>
      <c r="EK275" s="2">
        <v>1358</v>
      </c>
      <c r="EL275" s="2">
        <v>1357</v>
      </c>
      <c r="EM275" s="2">
        <v>1329</v>
      </c>
      <c r="EN275" s="2">
        <v>1323</v>
      </c>
      <c r="EO275" s="2">
        <v>1283</v>
      </c>
      <c r="EP275" s="2">
        <v>1312</v>
      </c>
      <c r="EQ275" s="2">
        <v>1270</v>
      </c>
      <c r="ER275" s="2">
        <v>1252</v>
      </c>
      <c r="ES275" s="2">
        <v>1226</v>
      </c>
      <c r="ET275" s="2">
        <v>1211</v>
      </c>
      <c r="EU275" s="2">
        <v>1214</v>
      </c>
      <c r="EV275" s="2">
        <v>1160</v>
      </c>
      <c r="EW275" s="2">
        <v>1139</v>
      </c>
      <c r="EX275" s="2">
        <v>1138</v>
      </c>
      <c r="EY275" s="2">
        <v>1130</v>
      </c>
      <c r="EZ275" s="2">
        <v>1134</v>
      </c>
      <c r="FA275" s="2">
        <v>1107</v>
      </c>
      <c r="FB275" s="2">
        <v>1104</v>
      </c>
      <c r="FC275" s="2">
        <v>1097</v>
      </c>
      <c r="FD275" s="2">
        <v>1104</v>
      </c>
      <c r="FE275" s="2">
        <v>1105</v>
      </c>
      <c r="FF275" s="2">
        <v>1095</v>
      </c>
      <c r="FG275" s="2">
        <v>1097</v>
      </c>
      <c r="FH275" s="2">
        <v>1097</v>
      </c>
      <c r="FI275" s="2">
        <v>1093</v>
      </c>
      <c r="FJ275" s="2">
        <v>1094</v>
      </c>
      <c r="FK275" s="2">
        <v>1097</v>
      </c>
      <c r="FL275" s="2">
        <v>1100</v>
      </c>
      <c r="FM275" s="2">
        <v>1090</v>
      </c>
      <c r="FN275" s="2">
        <v>1091</v>
      </c>
      <c r="FO275" s="2">
        <v>1094</v>
      </c>
      <c r="FP275" s="2">
        <v>1101</v>
      </c>
      <c r="FQ275" s="2">
        <v>1100</v>
      </c>
      <c r="FR275" s="2">
        <v>1101</v>
      </c>
      <c r="FS275" s="2">
        <v>1097</v>
      </c>
      <c r="FT275" s="2">
        <v>1089</v>
      </c>
      <c r="FU275" s="2">
        <v>1092</v>
      </c>
      <c r="FV275" s="2">
        <v>1084</v>
      </c>
      <c r="FW275" s="2">
        <v>1089</v>
      </c>
      <c r="FX275" s="2">
        <v>1096</v>
      </c>
      <c r="FY275" s="2">
        <v>1090</v>
      </c>
      <c r="FZ275" s="2">
        <v>1168</v>
      </c>
      <c r="GA275" s="2">
        <v>1158</v>
      </c>
      <c r="GB275" s="2">
        <v>1145</v>
      </c>
      <c r="GC275" s="2">
        <v>1146</v>
      </c>
      <c r="GD275" s="2">
        <v>1136</v>
      </c>
      <c r="GE275" s="2">
        <v>1140</v>
      </c>
      <c r="GF275" s="2">
        <v>1134</v>
      </c>
      <c r="GG275" s="2">
        <v>1150</v>
      </c>
      <c r="GH275" s="2">
        <v>1128</v>
      </c>
      <c r="GI275" s="2">
        <v>1136</v>
      </c>
      <c r="GJ275" s="2">
        <v>1128</v>
      </c>
      <c r="GK275" s="2">
        <v>1176</v>
      </c>
      <c r="GL275" s="2">
        <v>1188</v>
      </c>
      <c r="GM275" s="2">
        <v>1174</v>
      </c>
      <c r="GN275" s="2">
        <v>1165</v>
      </c>
      <c r="GO275" s="2">
        <v>1150</v>
      </c>
      <c r="GP275" s="2">
        <v>1159</v>
      </c>
      <c r="GQ275" s="2">
        <v>1157</v>
      </c>
      <c r="GR275" s="2">
        <v>1151</v>
      </c>
      <c r="GS275" s="2">
        <v>1156</v>
      </c>
      <c r="GT275" s="2">
        <v>1148</v>
      </c>
      <c r="GU275" s="2">
        <v>1134</v>
      </c>
      <c r="GV275" s="2">
        <v>1142</v>
      </c>
      <c r="GW275" s="2">
        <v>1153</v>
      </c>
      <c r="GX275" s="2">
        <v>1137</v>
      </c>
      <c r="GY275" s="2">
        <v>1142</v>
      </c>
      <c r="GZ275" s="2">
        <v>1141</v>
      </c>
      <c r="HA275" s="2">
        <v>1121</v>
      </c>
      <c r="HB275" s="2">
        <v>1115</v>
      </c>
      <c r="HC275" s="2">
        <v>1115</v>
      </c>
      <c r="HD275" s="2">
        <v>1131</v>
      </c>
      <c r="HE275" s="2">
        <v>1143</v>
      </c>
      <c r="HF275" s="2">
        <v>1158</v>
      </c>
      <c r="HG275" s="2">
        <v>1144</v>
      </c>
      <c r="HH275" s="2">
        <v>1122</v>
      </c>
      <c r="HI275" s="2">
        <v>1129</v>
      </c>
      <c r="HJ275" s="2">
        <v>1141</v>
      </c>
      <c r="HK275" s="2">
        <v>1135</v>
      </c>
      <c r="HL275" s="2">
        <v>1142</v>
      </c>
      <c r="HM275" s="2">
        <v>1154</v>
      </c>
      <c r="HN275" s="2">
        <v>1158</v>
      </c>
      <c r="HO275" s="2">
        <v>1159</v>
      </c>
      <c r="HP275" s="2">
        <v>1159</v>
      </c>
      <c r="HQ275" s="2">
        <v>1170</v>
      </c>
      <c r="HR275" s="2">
        <v>1178</v>
      </c>
      <c r="HS275" s="2">
        <v>1172</v>
      </c>
      <c r="HT275" s="2">
        <v>1179</v>
      </c>
      <c r="HU275" s="2">
        <v>1183</v>
      </c>
      <c r="HV275" s="2">
        <v>1173</v>
      </c>
      <c r="HW275" s="2">
        <v>1160</v>
      </c>
      <c r="HX275" s="2">
        <v>1158</v>
      </c>
      <c r="HY275" s="2">
        <v>1154</v>
      </c>
      <c r="HZ275" s="2">
        <v>1154</v>
      </c>
      <c r="IA275" s="2">
        <v>1160</v>
      </c>
      <c r="IB275" s="2">
        <v>1169</v>
      </c>
      <c r="IC275" s="2">
        <v>1154</v>
      </c>
      <c r="ID275" s="2">
        <v>1142</v>
      </c>
      <c r="IE275" s="2">
        <v>1136</v>
      </c>
      <c r="IF275" s="2">
        <v>1133</v>
      </c>
      <c r="IG275" s="2">
        <v>1132</v>
      </c>
      <c r="IH275" s="2">
        <v>1125</v>
      </c>
      <c r="II275" s="2">
        <v>1110</v>
      </c>
      <c r="IJ275" s="2">
        <v>1109</v>
      </c>
      <c r="IK275" s="2">
        <v>1110</v>
      </c>
      <c r="IL275" s="2">
        <v>1100</v>
      </c>
      <c r="IM275" s="2">
        <v>1090</v>
      </c>
      <c r="IN275" s="2">
        <v>1089</v>
      </c>
      <c r="IO275" s="2">
        <v>1085</v>
      </c>
      <c r="IP275" s="2">
        <v>1054</v>
      </c>
      <c r="IQ275" s="2">
        <v>1060</v>
      </c>
      <c r="IR275" s="2">
        <v>1051</v>
      </c>
      <c r="IS275" s="2">
        <v>1050</v>
      </c>
      <c r="IT275" s="2">
        <v>1049</v>
      </c>
    </row>
    <row r="276" spans="1:254">
      <c r="A276" s="62" t="s">
        <v>489</v>
      </c>
      <c r="B276" s="1" t="inlineStr">
        <is>
          <t>河合楽器</t>
        </is>
      </c>
      <c r="C276" s="1">
        <v>3535</v>
      </c>
      <c r="E276" s="2">
        <v>3620</v>
      </c>
      <c r="F276" s="2">
        <v>3625</v>
      </c>
      <c r="G276" s="2">
        <v>3625</v>
      </c>
      <c r="H276" s="2">
        <v>3560</v>
      </c>
      <c r="I276" s="2">
        <v>3520</v>
      </c>
      <c r="J276" s="2">
        <v>3420</v>
      </c>
      <c r="K276" s="2">
        <v>3405</v>
      </c>
      <c r="L276" s="2">
        <v>3465</v>
      </c>
      <c r="M276" s="2">
        <v>3320</v>
      </c>
      <c r="N276" s="2">
        <v>3305</v>
      </c>
      <c r="O276" s="2">
        <v>3300</v>
      </c>
      <c r="P276" s="2">
        <v>3310</v>
      </c>
      <c r="Q276" s="2">
        <v>3300</v>
      </c>
      <c r="R276" s="2">
        <v>3320</v>
      </c>
      <c r="S276" s="2">
        <v>3305</v>
      </c>
      <c r="T276" s="2">
        <v>3205</v>
      </c>
      <c r="U276" s="2">
        <v>3260</v>
      </c>
      <c r="V276" s="2">
        <v>3220</v>
      </c>
      <c r="W276" s="2">
        <v>3260</v>
      </c>
      <c r="X276" s="2">
        <v>3220</v>
      </c>
      <c r="Y276" s="2">
        <v>3265</v>
      </c>
      <c r="Z276" s="2">
        <v>3295</v>
      </c>
      <c r="AA276" s="2">
        <v>3300</v>
      </c>
      <c r="AB276" s="2">
        <v>3265</v>
      </c>
      <c r="AC276" s="2">
        <v>3270</v>
      </c>
      <c r="AD276" s="2">
        <v>3320</v>
      </c>
      <c r="AE276" s="2">
        <v>3235</v>
      </c>
      <c r="AF276" s="2">
        <v>3380</v>
      </c>
      <c r="AG276" s="2">
        <v>3385</v>
      </c>
      <c r="AH276" s="2">
        <v>3360</v>
      </c>
      <c r="AI276" s="2">
        <v>3340</v>
      </c>
      <c r="AJ276" s="2">
        <v>3335</v>
      </c>
      <c r="AK276" s="2">
        <v>3370</v>
      </c>
      <c r="AL276" s="2">
        <v>3385</v>
      </c>
      <c r="AM276" s="2">
        <v>3300</v>
      </c>
      <c r="AN276" s="2">
        <v>3340</v>
      </c>
      <c r="AO276" s="2">
        <v>3295</v>
      </c>
      <c r="AP276" s="2">
        <v>3220</v>
      </c>
      <c r="AQ276" s="2">
        <v>3050</v>
      </c>
      <c r="AR276" s="2">
        <v>3090</v>
      </c>
      <c r="AS276" s="2">
        <v>3245</v>
      </c>
      <c r="AT276" s="2">
        <v>3185</v>
      </c>
      <c r="AU276" s="2">
        <v>3230</v>
      </c>
      <c r="AV276" s="2">
        <v>3240</v>
      </c>
      <c r="AW276" s="2">
        <v>3235</v>
      </c>
      <c r="AX276" s="2">
        <v>3245</v>
      </c>
      <c r="AY276" s="2">
        <v>3250</v>
      </c>
      <c r="AZ276" s="2">
        <v>3350</v>
      </c>
      <c r="BA276" s="2">
        <v>3320</v>
      </c>
      <c r="BB276" s="2">
        <v>3240</v>
      </c>
      <c r="BC276" s="2">
        <v>3055</v>
      </c>
      <c r="BD276" s="2">
        <v>3070</v>
      </c>
      <c r="BE276" s="2">
        <v>3035</v>
      </c>
      <c r="BF276" s="2">
        <v>2993</v>
      </c>
      <c r="BG276" s="2">
        <v>2984</v>
      </c>
      <c r="BH276" s="2">
        <v>3100</v>
      </c>
      <c r="BI276" s="2">
        <v>3155</v>
      </c>
      <c r="BJ276" s="2">
        <v>3170</v>
      </c>
      <c r="BK276" s="2">
        <v>3225</v>
      </c>
      <c r="BL276" s="2">
        <v>3015</v>
      </c>
      <c r="BM276" s="2">
        <v>3000</v>
      </c>
      <c r="BN276" s="2">
        <v>2959</v>
      </c>
      <c r="BO276" s="2">
        <v>2828</v>
      </c>
      <c r="BP276" s="2">
        <v>2783</v>
      </c>
      <c r="BQ276" s="2">
        <v>2840</v>
      </c>
      <c r="BR276" s="2">
        <v>2794</v>
      </c>
      <c r="BS276" s="2">
        <v>2801</v>
      </c>
      <c r="BT276" s="2">
        <v>2876</v>
      </c>
      <c r="BU276" s="2">
        <v>2834</v>
      </c>
      <c r="BV276" s="2">
        <v>2899</v>
      </c>
      <c r="BW276" s="2">
        <v>3020</v>
      </c>
      <c r="BX276" s="2">
        <v>3090</v>
      </c>
      <c r="BY276" s="2">
        <v>3100</v>
      </c>
      <c r="BZ276" s="2">
        <v>3070</v>
      </c>
      <c r="CA276" s="2">
        <v>3130</v>
      </c>
      <c r="CB276" s="2">
        <v>3155</v>
      </c>
      <c r="CC276" s="2">
        <v>3070</v>
      </c>
      <c r="CD276" s="2">
        <v>3035</v>
      </c>
      <c r="CE276" s="2">
        <v>3045</v>
      </c>
      <c r="CF276" s="2">
        <v>3045</v>
      </c>
      <c r="CG276" s="2">
        <v>3000</v>
      </c>
      <c r="CH276" s="2">
        <v>3070</v>
      </c>
      <c r="CI276" s="2">
        <v>3015</v>
      </c>
      <c r="CJ276" s="2">
        <v>3005</v>
      </c>
      <c r="CK276" s="2">
        <v>3060</v>
      </c>
      <c r="CL276" s="2">
        <v>3090</v>
      </c>
      <c r="CM276" s="2">
        <v>2987</v>
      </c>
      <c r="CN276" s="2">
        <v>2859</v>
      </c>
      <c r="CO276" s="2">
        <v>2785</v>
      </c>
      <c r="CP276" s="2">
        <v>2873</v>
      </c>
      <c r="CQ276" s="2">
        <v>2798</v>
      </c>
      <c r="CR276" s="2">
        <v>2778</v>
      </c>
      <c r="CS276" s="2">
        <v>2744</v>
      </c>
      <c r="CT276" s="2">
        <v>2702</v>
      </c>
      <c r="CU276" s="2">
        <v>2794</v>
      </c>
      <c r="CV276" s="2">
        <v>2829</v>
      </c>
      <c r="CW276" s="2">
        <v>2802</v>
      </c>
      <c r="CX276" s="2">
        <v>2804</v>
      </c>
      <c r="CY276" s="2">
        <v>2798</v>
      </c>
      <c r="CZ276" s="2">
        <v>2858</v>
      </c>
      <c r="DA276" s="2">
        <v>2902</v>
      </c>
      <c r="DB276" s="2">
        <v>2868</v>
      </c>
      <c r="DC276" s="2">
        <v>2816</v>
      </c>
      <c r="DD276" s="2">
        <v>2902</v>
      </c>
      <c r="DE276" s="2">
        <v>2953</v>
      </c>
      <c r="DF276" s="2">
        <v>2882</v>
      </c>
      <c r="DG276" s="2">
        <v>2961</v>
      </c>
      <c r="DH276" s="2">
        <v>2994</v>
      </c>
      <c r="DI276" s="2">
        <v>2974</v>
      </c>
      <c r="DJ276" s="2">
        <v>2907</v>
      </c>
      <c r="DK276" s="2">
        <v>3010</v>
      </c>
      <c r="DL276" s="2">
        <v>3040</v>
      </c>
      <c r="DM276" s="2">
        <v>2990</v>
      </c>
      <c r="DN276" s="2">
        <v>3005</v>
      </c>
      <c r="DO276" s="2">
        <v>3010</v>
      </c>
      <c r="DP276" s="2">
        <v>2998</v>
      </c>
      <c r="DQ276" s="2">
        <v>3000</v>
      </c>
      <c r="DR276" s="2">
        <v>2998</v>
      </c>
      <c r="DS276" s="2">
        <v>2982</v>
      </c>
      <c r="DT276" s="2">
        <v>2932</v>
      </c>
      <c r="DU276" s="2">
        <v>2888</v>
      </c>
      <c r="DV276" s="2">
        <v>2842</v>
      </c>
      <c r="DW276" s="2">
        <v>2820</v>
      </c>
      <c r="DX276" s="2">
        <v>2799</v>
      </c>
      <c r="DY276" s="2">
        <v>2713</v>
      </c>
      <c r="DZ276" s="2">
        <v>2717</v>
      </c>
      <c r="EA276" s="2">
        <v>2706</v>
      </c>
      <c r="EB276" s="2">
        <v>2686</v>
      </c>
      <c r="EC276" s="2">
        <v>2721</v>
      </c>
      <c r="ED276" s="2">
        <v>2751</v>
      </c>
      <c r="EE276" s="2">
        <v>2785</v>
      </c>
      <c r="EF276" s="2">
        <v>2835</v>
      </c>
      <c r="EG276" s="2">
        <v>2815</v>
      </c>
      <c r="EH276" s="2">
        <v>2769</v>
      </c>
      <c r="EI276" s="2">
        <v>2864</v>
      </c>
      <c r="EJ276" s="2">
        <v>2897</v>
      </c>
      <c r="EK276" s="2">
        <v>2930</v>
      </c>
      <c r="EL276" s="2">
        <v>2961</v>
      </c>
      <c r="EM276" s="2">
        <v>2939</v>
      </c>
      <c r="EN276" s="2">
        <v>2969</v>
      </c>
      <c r="EO276" s="2">
        <v>2947</v>
      </c>
      <c r="EP276" s="2">
        <v>2900</v>
      </c>
      <c r="EQ276" s="2">
        <v>2869</v>
      </c>
      <c r="ER276" s="2">
        <v>2814</v>
      </c>
      <c r="ES276" s="2">
        <v>2780</v>
      </c>
      <c r="ET276" s="2">
        <v>2782</v>
      </c>
      <c r="EU276" s="2">
        <v>2787</v>
      </c>
      <c r="EV276" s="2">
        <v>2759</v>
      </c>
      <c r="EW276" s="2">
        <v>2750</v>
      </c>
      <c r="EX276" s="2">
        <v>2746</v>
      </c>
      <c r="EY276" s="2">
        <v>2689</v>
      </c>
      <c r="EZ276" s="2">
        <v>2680</v>
      </c>
      <c r="FA276" s="2">
        <v>2648</v>
      </c>
      <c r="FB276" s="2">
        <v>2444</v>
      </c>
      <c r="FC276" s="2">
        <v>2444</v>
      </c>
      <c r="FD276" s="2">
        <v>2450</v>
      </c>
      <c r="FE276" s="2">
        <v>2440</v>
      </c>
      <c r="FF276" s="2">
        <v>2435</v>
      </c>
      <c r="FG276" s="2">
        <v>2423</v>
      </c>
      <c r="FH276" s="2">
        <v>2472</v>
      </c>
      <c r="FI276" s="2">
        <v>2528</v>
      </c>
      <c r="FJ276" s="2">
        <v>2515</v>
      </c>
      <c r="FK276" s="2">
        <v>2502</v>
      </c>
      <c r="FL276" s="2">
        <v>2502</v>
      </c>
      <c r="FM276" s="2">
        <v>2520</v>
      </c>
      <c r="FN276" s="2">
        <v>2523</v>
      </c>
      <c r="FO276" s="2">
        <v>2525</v>
      </c>
      <c r="FP276" s="2">
        <v>2492</v>
      </c>
      <c r="FQ276" s="2">
        <v>2500</v>
      </c>
      <c r="FR276" s="2">
        <v>2487</v>
      </c>
      <c r="FS276" s="2">
        <v>2469</v>
      </c>
      <c r="FT276" s="2">
        <v>2462</v>
      </c>
      <c r="FU276" s="2">
        <v>2442</v>
      </c>
      <c r="FV276" s="2">
        <v>2472</v>
      </c>
      <c r="FW276" s="2">
        <v>2500</v>
      </c>
      <c r="FX276" s="2">
        <v>2570</v>
      </c>
      <c r="FY276" s="2">
        <v>2582</v>
      </c>
      <c r="FZ276" s="2">
        <v>2635</v>
      </c>
      <c r="GA276" s="2">
        <v>2650</v>
      </c>
      <c r="GB276" s="2">
        <v>2607</v>
      </c>
      <c r="GC276" s="2">
        <v>2605</v>
      </c>
      <c r="GD276" s="2">
        <v>2591</v>
      </c>
      <c r="GE276" s="2">
        <v>2618</v>
      </c>
      <c r="GF276" s="2">
        <v>2611</v>
      </c>
      <c r="GG276" s="2">
        <v>2627</v>
      </c>
      <c r="GH276" s="2">
        <v>2598</v>
      </c>
      <c r="GI276" s="2">
        <v>2570</v>
      </c>
      <c r="GJ276" s="2">
        <v>2562</v>
      </c>
      <c r="GK276" s="2">
        <v>2608</v>
      </c>
      <c r="GL276" s="2">
        <v>2649</v>
      </c>
      <c r="GM276" s="2">
        <v>2618</v>
      </c>
      <c r="GN276" s="2">
        <v>2621</v>
      </c>
      <c r="GO276" s="2">
        <v>2635</v>
      </c>
      <c r="GP276" s="2">
        <v>2628</v>
      </c>
      <c r="GQ276" s="2">
        <v>2621</v>
      </c>
      <c r="GR276" s="2">
        <v>2641</v>
      </c>
      <c r="GS276" s="2">
        <v>2618</v>
      </c>
      <c r="GT276" s="2">
        <v>2627</v>
      </c>
      <c r="GU276" s="2">
        <v>2612</v>
      </c>
      <c r="GV276" s="2">
        <v>2620</v>
      </c>
      <c r="GW276" s="2">
        <v>2635</v>
      </c>
      <c r="GX276" s="2">
        <v>2644</v>
      </c>
      <c r="GY276" s="2">
        <v>2654</v>
      </c>
      <c r="GZ276" s="2">
        <v>2615</v>
      </c>
      <c r="HA276" s="2">
        <v>2551</v>
      </c>
      <c r="HB276" s="2">
        <v>2519</v>
      </c>
      <c r="HC276" s="2">
        <v>2580</v>
      </c>
      <c r="HD276" s="2">
        <v>2611</v>
      </c>
      <c r="HE276" s="2">
        <v>2640</v>
      </c>
      <c r="HF276" s="2">
        <v>2655</v>
      </c>
      <c r="HG276" s="2">
        <v>2680</v>
      </c>
      <c r="HH276" s="2">
        <v>2647</v>
      </c>
      <c r="HI276" s="2">
        <v>2636</v>
      </c>
      <c r="HJ276" s="2">
        <v>2630</v>
      </c>
      <c r="HK276" s="2">
        <v>2624</v>
      </c>
      <c r="HL276" s="2">
        <v>2633</v>
      </c>
      <c r="HM276" s="2">
        <v>2657</v>
      </c>
      <c r="HN276" s="2">
        <v>2658</v>
      </c>
      <c r="HO276" s="2">
        <v>2663</v>
      </c>
      <c r="HP276" s="2">
        <v>2658</v>
      </c>
      <c r="HQ276" s="2">
        <v>2660</v>
      </c>
      <c r="HR276" s="2">
        <v>2605</v>
      </c>
      <c r="HS276" s="2">
        <v>2562</v>
      </c>
      <c r="HT276" s="2">
        <v>2555</v>
      </c>
      <c r="HU276" s="2">
        <v>2553</v>
      </c>
      <c r="HV276" s="2">
        <v>2556</v>
      </c>
      <c r="HW276" s="2">
        <v>2581</v>
      </c>
      <c r="HX276" s="2">
        <v>2605</v>
      </c>
      <c r="HY276" s="2">
        <v>2615</v>
      </c>
      <c r="HZ276" s="2">
        <v>2587</v>
      </c>
      <c r="IA276" s="2">
        <v>2614</v>
      </c>
      <c r="IB276" s="2">
        <v>2633</v>
      </c>
      <c r="IC276" s="2">
        <v>2610</v>
      </c>
      <c r="ID276" s="2">
        <v>2590</v>
      </c>
      <c r="IE276" s="2">
        <v>2614</v>
      </c>
      <c r="IF276" s="2">
        <v>2620</v>
      </c>
      <c r="IG276" s="2">
        <v>2613</v>
      </c>
      <c r="IH276" s="2">
        <v>2579</v>
      </c>
      <c r="II276" s="2">
        <v>2575</v>
      </c>
      <c r="IJ276" s="2">
        <v>2583</v>
      </c>
      <c r="IK276" s="2">
        <v>2603</v>
      </c>
      <c r="IL276" s="2">
        <v>2629</v>
      </c>
      <c r="IM276" s="2">
        <v>2631</v>
      </c>
      <c r="IN276" s="2">
        <v>2631</v>
      </c>
      <c r="IO276" s="2">
        <v>2615</v>
      </c>
      <c r="IP276" s="2">
        <v>2623</v>
      </c>
      <c r="IQ276" s="2">
        <v>2668</v>
      </c>
      <c r="IR276" s="2">
        <v>2636</v>
      </c>
      <c r="IS276" s="2">
        <v>2650</v>
      </c>
      <c r="IT276" s="2">
        <v>2646</v>
      </c>
    </row>
    <row r="277" spans="1:254">
      <c r="A277" s="62" t="s">
        <v>490</v>
      </c>
      <c r="B277" s="1" t="inlineStr">
        <is>
          <t>グンゼ</t>
        </is>
      </c>
      <c r="C277" s="1">
        <v>4190</v>
      </c>
      <c r="E277" s="2">
        <v>4195</v>
      </c>
      <c r="F277" s="2">
        <v>4090</v>
      </c>
      <c r="G277" s="2">
        <v>4030</v>
      </c>
      <c r="H277" s="2">
        <v>4040</v>
      </c>
      <c r="I277" s="2">
        <v>4090</v>
      </c>
      <c r="J277" s="2">
        <v>4075</v>
      </c>
      <c r="K277" s="2">
        <v>4080</v>
      </c>
      <c r="L277" s="2">
        <v>4075</v>
      </c>
      <c r="M277" s="2">
        <v>4065</v>
      </c>
      <c r="N277" s="2">
        <v>3980</v>
      </c>
      <c r="O277" s="2">
        <v>3985</v>
      </c>
      <c r="P277" s="2">
        <v>4000</v>
      </c>
      <c r="Q277" s="2">
        <v>4005</v>
      </c>
      <c r="R277" s="2">
        <v>4000</v>
      </c>
      <c r="S277" s="2">
        <v>4015</v>
      </c>
      <c r="T277" s="2">
        <v>4005</v>
      </c>
      <c r="U277" s="2">
        <v>4005</v>
      </c>
      <c r="V277" s="2">
        <v>3995</v>
      </c>
      <c r="W277" s="2">
        <v>4075</v>
      </c>
      <c r="X277" s="2">
        <v>4045</v>
      </c>
      <c r="Y277" s="2">
        <v>4055</v>
      </c>
      <c r="Z277" s="2">
        <v>4070</v>
      </c>
      <c r="AA277" s="2">
        <v>4040</v>
      </c>
      <c r="AB277" s="2">
        <v>4020</v>
      </c>
      <c r="AC277" s="2">
        <v>3965</v>
      </c>
      <c r="AD277" s="2">
        <v>3880</v>
      </c>
      <c r="AE277" s="2">
        <v>3895</v>
      </c>
      <c r="AF277" s="2">
        <v>3875</v>
      </c>
      <c r="AG277" s="2">
        <v>3875</v>
      </c>
      <c r="AH277" s="2">
        <v>3880</v>
      </c>
      <c r="AI277" s="2">
        <v>3835</v>
      </c>
      <c r="AJ277" s="2">
        <v>3850</v>
      </c>
      <c r="AK277" s="2">
        <v>3850</v>
      </c>
      <c r="AL277" s="2">
        <v>3865</v>
      </c>
      <c r="AM277" s="2">
        <v>3865</v>
      </c>
      <c r="AN277" s="2">
        <v>3835</v>
      </c>
      <c r="AO277" s="2">
        <v>3820</v>
      </c>
      <c r="AP277" s="2">
        <v>3865</v>
      </c>
      <c r="AQ277" s="2">
        <v>3880</v>
      </c>
      <c r="AR277" s="2">
        <v>3750</v>
      </c>
      <c r="AS277" s="2">
        <v>3780</v>
      </c>
      <c r="AT277" s="2">
        <v>3725</v>
      </c>
      <c r="AU277" s="2">
        <v>3700</v>
      </c>
      <c r="AV277" s="2">
        <v>3745</v>
      </c>
      <c r="AW277" s="2">
        <v>3695</v>
      </c>
      <c r="AX277" s="2">
        <v>3710</v>
      </c>
      <c r="AY277" s="2">
        <v>3690</v>
      </c>
      <c r="AZ277" s="2">
        <v>3740</v>
      </c>
      <c r="BA277" s="2">
        <v>3745</v>
      </c>
      <c r="BB277" s="2">
        <v>3710</v>
      </c>
      <c r="BC277" s="2">
        <v>3725</v>
      </c>
      <c r="BD277" s="2">
        <v>3680</v>
      </c>
      <c r="BE277" s="2">
        <v>3675</v>
      </c>
      <c r="BF277" s="2">
        <v>3695</v>
      </c>
      <c r="BG277" s="2">
        <v>3705</v>
      </c>
      <c r="BH277" s="2">
        <v>3725</v>
      </c>
      <c r="BI277" s="2">
        <v>3735</v>
      </c>
      <c r="BJ277" s="2">
        <v>3740</v>
      </c>
      <c r="BK277" s="2">
        <v>3765</v>
      </c>
      <c r="BL277" s="2">
        <v>3825</v>
      </c>
      <c r="BM277" s="2">
        <v>3615</v>
      </c>
      <c r="BN277" s="2">
        <v>3635</v>
      </c>
      <c r="BO277" s="2">
        <v>3645</v>
      </c>
      <c r="BP277" s="2">
        <v>3630</v>
      </c>
      <c r="BQ277" s="2">
        <v>3640</v>
      </c>
      <c r="BR277" s="2">
        <v>3630</v>
      </c>
      <c r="BS277" s="2">
        <v>3670</v>
      </c>
      <c r="BT277" s="2">
        <v>3710</v>
      </c>
      <c r="BU277" s="2">
        <v>3685</v>
      </c>
      <c r="BV277" s="2">
        <v>3730</v>
      </c>
      <c r="BW277" s="2">
        <v>3730</v>
      </c>
      <c r="BX277" s="2">
        <v>3830</v>
      </c>
      <c r="BY277" s="2">
        <v>3950</v>
      </c>
      <c r="BZ277" s="2">
        <v>3950</v>
      </c>
      <c r="CA277" s="2">
        <v>3940</v>
      </c>
      <c r="CB277" s="2">
        <v>3935</v>
      </c>
      <c r="CC277" s="2">
        <v>3915</v>
      </c>
      <c r="CD277" s="2">
        <v>3930</v>
      </c>
      <c r="CE277" s="2">
        <v>3955</v>
      </c>
      <c r="CF277" s="2">
        <v>3995</v>
      </c>
      <c r="CG277" s="2">
        <v>4000</v>
      </c>
      <c r="CH277" s="2">
        <v>3960</v>
      </c>
      <c r="CI277" s="2">
        <v>3925</v>
      </c>
      <c r="CJ277" s="2">
        <v>3860</v>
      </c>
      <c r="CK277" s="2">
        <v>3850</v>
      </c>
      <c r="CL277" s="2">
        <v>3840</v>
      </c>
      <c r="CM277" s="2">
        <v>3810</v>
      </c>
      <c r="CN277" s="2">
        <v>3750</v>
      </c>
      <c r="CO277" s="2">
        <v>3795</v>
      </c>
      <c r="CP277" s="2">
        <v>4245</v>
      </c>
      <c r="CQ277" s="2">
        <v>4210</v>
      </c>
      <c r="CR277" s="2">
        <v>4275</v>
      </c>
      <c r="CS277" s="2">
        <v>4205</v>
      </c>
      <c r="CT277" s="2">
        <v>4205</v>
      </c>
      <c r="CU277" s="2">
        <v>4320</v>
      </c>
      <c r="CV277" s="2">
        <v>4380</v>
      </c>
      <c r="CW277" s="2">
        <v>4320</v>
      </c>
      <c r="CX277" s="2">
        <v>4320</v>
      </c>
      <c r="CY277" s="2">
        <v>4335</v>
      </c>
      <c r="CZ277" s="2">
        <v>4370</v>
      </c>
      <c r="DA277" s="2">
        <v>4440</v>
      </c>
      <c r="DB277" s="2">
        <v>4455</v>
      </c>
      <c r="DC277" s="2">
        <v>4455</v>
      </c>
      <c r="DD277" s="2">
        <v>4515</v>
      </c>
      <c r="DE277" s="2">
        <v>4635</v>
      </c>
      <c r="DF277" s="2">
        <v>4580</v>
      </c>
      <c r="DG277" s="2">
        <v>4725</v>
      </c>
      <c r="DH277" s="2">
        <v>4765</v>
      </c>
      <c r="DI277" s="2">
        <v>4745</v>
      </c>
      <c r="DJ277" s="2">
        <v>4665</v>
      </c>
      <c r="DK277" s="2">
        <v>4630</v>
      </c>
      <c r="DL277" s="2">
        <v>4645</v>
      </c>
      <c r="DM277" s="2">
        <v>4665</v>
      </c>
      <c r="DN277" s="2">
        <v>4680</v>
      </c>
      <c r="DO277" s="2">
        <v>4660</v>
      </c>
      <c r="DP277" s="2">
        <v>4630</v>
      </c>
      <c r="DQ277" s="2">
        <v>4580</v>
      </c>
      <c r="DR277" s="2">
        <v>4565</v>
      </c>
      <c r="DS277" s="2">
        <v>4570</v>
      </c>
      <c r="DT277" s="2">
        <v>4550</v>
      </c>
      <c r="DU277" s="2">
        <v>4540</v>
      </c>
      <c r="DV277" s="2">
        <v>4510</v>
      </c>
      <c r="DW277" s="2">
        <v>4610</v>
      </c>
      <c r="DX277" s="2">
        <v>4595</v>
      </c>
      <c r="DY277" s="2">
        <v>4560</v>
      </c>
      <c r="DZ277" s="2">
        <v>4585</v>
      </c>
      <c r="EA277" s="2">
        <v>4500</v>
      </c>
      <c r="EB277" s="2">
        <v>4485</v>
      </c>
      <c r="EC277" s="2">
        <v>4540</v>
      </c>
      <c r="ED277" s="2">
        <v>4570</v>
      </c>
      <c r="EE277" s="2">
        <v>4580</v>
      </c>
      <c r="EF277" s="2">
        <v>4630</v>
      </c>
      <c r="EG277" s="2">
        <v>4625</v>
      </c>
      <c r="EH277" s="2">
        <v>4575</v>
      </c>
      <c r="EI277" s="2">
        <v>4595</v>
      </c>
      <c r="EJ277" s="2">
        <v>4630</v>
      </c>
      <c r="EK277" s="2">
        <v>4635</v>
      </c>
      <c r="EL277" s="2">
        <v>4635</v>
      </c>
      <c r="EM277" s="2">
        <v>4640</v>
      </c>
      <c r="EN277" s="2">
        <v>4535</v>
      </c>
      <c r="EO277" s="2">
        <v>4470</v>
      </c>
      <c r="EP277" s="2">
        <v>4455</v>
      </c>
      <c r="EQ277" s="2">
        <v>4430</v>
      </c>
      <c r="ER277" s="2">
        <v>4420</v>
      </c>
      <c r="ES277" s="2">
        <v>4390</v>
      </c>
      <c r="ET277" s="2">
        <v>4335</v>
      </c>
      <c r="EU277" s="2">
        <v>4300</v>
      </c>
      <c r="EV277" s="2">
        <v>4280</v>
      </c>
      <c r="EW277" s="2">
        <v>4250</v>
      </c>
      <c r="EX277" s="2">
        <v>4295</v>
      </c>
      <c r="EY277" s="2">
        <v>4330</v>
      </c>
      <c r="EZ277" s="2">
        <v>4350</v>
      </c>
      <c r="FA277" s="2">
        <v>4325</v>
      </c>
      <c r="FB277" s="2">
        <v>4255</v>
      </c>
      <c r="FC277" s="2">
        <v>4240</v>
      </c>
      <c r="FD277" s="2">
        <v>4255</v>
      </c>
      <c r="FE277" s="2">
        <v>4285</v>
      </c>
      <c r="FF277" s="2">
        <v>4240</v>
      </c>
      <c r="FG277" s="2">
        <v>4245</v>
      </c>
      <c r="FH277" s="2">
        <v>4225</v>
      </c>
      <c r="FI277" s="2">
        <v>4215</v>
      </c>
      <c r="FJ277" s="2">
        <v>4200</v>
      </c>
      <c r="FK277" s="2">
        <v>4180</v>
      </c>
      <c r="FL277" s="2">
        <v>4180</v>
      </c>
      <c r="FM277" s="2">
        <v>4165</v>
      </c>
      <c r="FN277" s="2">
        <v>4180</v>
      </c>
      <c r="FO277" s="2">
        <v>4175</v>
      </c>
      <c r="FP277" s="2">
        <v>4170</v>
      </c>
      <c r="FQ277" s="2">
        <v>4130</v>
      </c>
      <c r="FR277" s="2">
        <v>4130</v>
      </c>
      <c r="FS277" s="2">
        <v>4115</v>
      </c>
      <c r="FT277" s="2">
        <v>4045</v>
      </c>
      <c r="FU277" s="2">
        <v>3980</v>
      </c>
      <c r="FV277" s="2">
        <v>3955</v>
      </c>
      <c r="FW277" s="2">
        <v>3960</v>
      </c>
      <c r="FX277" s="2">
        <v>3975</v>
      </c>
      <c r="FY277" s="2">
        <v>3995</v>
      </c>
      <c r="FZ277" s="2">
        <v>4000</v>
      </c>
      <c r="GA277" s="2">
        <v>3935</v>
      </c>
      <c r="GB277" s="2">
        <v>3900</v>
      </c>
      <c r="GC277" s="2">
        <v>3895</v>
      </c>
      <c r="GD277" s="2">
        <v>3850</v>
      </c>
      <c r="GE277" s="2">
        <v>3865</v>
      </c>
      <c r="GF277" s="2">
        <v>3820</v>
      </c>
      <c r="GG277" s="2">
        <v>3845</v>
      </c>
      <c r="GH277" s="2">
        <v>3825</v>
      </c>
      <c r="GI277" s="2">
        <v>3830</v>
      </c>
      <c r="GJ277" s="2">
        <v>3875</v>
      </c>
      <c r="GK277" s="2">
        <v>3900</v>
      </c>
      <c r="GL277" s="2">
        <v>3930</v>
      </c>
      <c r="GM277" s="2">
        <v>3890</v>
      </c>
      <c r="GN277" s="2">
        <v>3880</v>
      </c>
      <c r="GO277" s="2">
        <v>3845</v>
      </c>
      <c r="GP277" s="2">
        <v>3815</v>
      </c>
      <c r="GQ277" s="2">
        <v>3825</v>
      </c>
      <c r="GR277" s="2">
        <v>3760</v>
      </c>
      <c r="GS277" s="2">
        <v>3760</v>
      </c>
      <c r="GT277" s="2">
        <v>3695</v>
      </c>
      <c r="GU277" s="2">
        <v>3690</v>
      </c>
      <c r="GV277" s="2">
        <v>3750</v>
      </c>
      <c r="GW277" s="2">
        <v>3800</v>
      </c>
      <c r="GX277" s="2">
        <v>3805</v>
      </c>
      <c r="GY277" s="2">
        <v>3770</v>
      </c>
      <c r="GZ277" s="2">
        <v>3785</v>
      </c>
      <c r="HA277" s="2">
        <v>3740</v>
      </c>
      <c r="HB277" s="2">
        <v>3725</v>
      </c>
      <c r="HC277" s="2">
        <v>3770</v>
      </c>
      <c r="HD277" s="2">
        <v>3820</v>
      </c>
      <c r="HE277" s="2">
        <v>3820</v>
      </c>
      <c r="HF277" s="2">
        <v>3880</v>
      </c>
      <c r="HG277" s="2">
        <v>3845</v>
      </c>
      <c r="HH277" s="2">
        <v>3835</v>
      </c>
      <c r="HI277" s="2">
        <v>3840</v>
      </c>
      <c r="HJ277" s="2">
        <v>3845</v>
      </c>
      <c r="HK277" s="2">
        <v>3850</v>
      </c>
      <c r="HL277" s="2">
        <v>3865</v>
      </c>
      <c r="HM277" s="2">
        <v>3880</v>
      </c>
      <c r="HN277" s="2">
        <v>3885</v>
      </c>
      <c r="HO277" s="2">
        <v>3875</v>
      </c>
      <c r="HP277" s="2">
        <v>3875</v>
      </c>
      <c r="HQ277" s="2">
        <v>3875</v>
      </c>
      <c r="HR277" s="2">
        <v>3860</v>
      </c>
      <c r="HS277" s="2">
        <v>3850</v>
      </c>
      <c r="HT277" s="2">
        <v>3825</v>
      </c>
      <c r="HU277" s="2">
        <v>3845</v>
      </c>
      <c r="HV277" s="2">
        <v>3845</v>
      </c>
      <c r="HW277" s="2">
        <v>3775</v>
      </c>
      <c r="HX277" s="2">
        <v>3775</v>
      </c>
      <c r="HY277" s="2">
        <v>3795</v>
      </c>
      <c r="HZ277" s="2">
        <v>3795</v>
      </c>
      <c r="IA277" s="2">
        <v>3800</v>
      </c>
      <c r="IB277" s="2">
        <v>3810</v>
      </c>
      <c r="IC277" s="2">
        <v>3780</v>
      </c>
      <c r="ID277" s="2">
        <v>3765</v>
      </c>
      <c r="IE277" s="2">
        <v>3775</v>
      </c>
      <c r="IF277" s="2">
        <v>3785</v>
      </c>
      <c r="IG277" s="2">
        <v>3815</v>
      </c>
      <c r="IH277" s="2">
        <v>3815</v>
      </c>
      <c r="II277" s="2">
        <v>3840</v>
      </c>
      <c r="IJ277" s="2">
        <v>3860</v>
      </c>
      <c r="IK277" s="2">
        <v>3830</v>
      </c>
      <c r="IL277" s="2">
        <v>3760</v>
      </c>
      <c r="IM277" s="2">
        <v>3750</v>
      </c>
      <c r="IN277" s="2">
        <v>4025</v>
      </c>
      <c r="IO277" s="2">
        <v>3955</v>
      </c>
      <c r="IP277" s="2">
        <v>3925</v>
      </c>
      <c r="IQ277" s="2">
        <v>3890</v>
      </c>
      <c r="IR277" s="2">
        <v>3850</v>
      </c>
      <c r="IS277" s="2">
        <v>3815</v>
      </c>
      <c r="IT277" s="2">
        <v>3750</v>
      </c>
    </row>
    <row r="278" spans="1:254">
      <c r="A278" s="62" t="s">
        <v>491</v>
      </c>
      <c r="B278" s="1" t="inlineStr">
        <is>
          <t>ゴールドクレスト</t>
        </is>
      </c>
      <c r="C278" s="1">
        <v>3280</v>
      </c>
      <c r="E278" s="2">
        <v>3290</v>
      </c>
      <c r="F278" s="2">
        <v>3260</v>
      </c>
      <c r="G278" s="2">
        <v>3290</v>
      </c>
      <c r="H278" s="2">
        <v>3325</v>
      </c>
      <c r="I278" s="2">
        <v>3335</v>
      </c>
      <c r="J278" s="2">
        <v>3375</v>
      </c>
      <c r="K278" s="2">
        <v>3420</v>
      </c>
      <c r="L278" s="2">
        <v>3405</v>
      </c>
      <c r="M278" s="2">
        <v>3400</v>
      </c>
      <c r="N278" s="2">
        <v>3345</v>
      </c>
      <c r="O278" s="2">
        <v>3365</v>
      </c>
      <c r="P278" s="2">
        <v>3385</v>
      </c>
      <c r="Q278" s="2">
        <v>3385</v>
      </c>
      <c r="R278" s="2">
        <v>3405</v>
      </c>
      <c r="S278" s="2">
        <v>3420</v>
      </c>
      <c r="T278" s="2">
        <v>3395</v>
      </c>
      <c r="U278" s="2">
        <v>3405</v>
      </c>
      <c r="V278" s="2">
        <v>3365</v>
      </c>
      <c r="W278" s="2">
        <v>3375</v>
      </c>
      <c r="X278" s="2">
        <v>3380</v>
      </c>
      <c r="Y278" s="2">
        <v>3450</v>
      </c>
      <c r="Z278" s="2">
        <v>3385</v>
      </c>
      <c r="AA278" s="2">
        <v>3340</v>
      </c>
      <c r="AB278" s="2">
        <v>3325</v>
      </c>
      <c r="AC278" s="2">
        <v>3310</v>
      </c>
      <c r="AD278" s="2">
        <v>3305</v>
      </c>
      <c r="AE278" s="2">
        <v>3340</v>
      </c>
      <c r="AF278" s="2">
        <v>3340</v>
      </c>
      <c r="AG278" s="2">
        <v>3275</v>
      </c>
      <c r="AH278" s="2">
        <v>3250</v>
      </c>
      <c r="AI278" s="2">
        <v>3250</v>
      </c>
      <c r="AJ278" s="2">
        <v>3255</v>
      </c>
      <c r="AK278" s="2">
        <v>3290</v>
      </c>
      <c r="AL278" s="2">
        <v>3290</v>
      </c>
      <c r="AM278" s="2">
        <v>3265</v>
      </c>
      <c r="AN278" s="2">
        <v>3345</v>
      </c>
      <c r="AO278" s="2">
        <v>3350</v>
      </c>
      <c r="AP278" s="2">
        <v>3420</v>
      </c>
      <c r="AQ278" s="2">
        <v>3370</v>
      </c>
      <c r="AR278" s="2">
        <v>3375</v>
      </c>
      <c r="AS278" s="2">
        <v>3350</v>
      </c>
      <c r="AT278" s="2">
        <v>3340</v>
      </c>
      <c r="AU278" s="2">
        <v>3300</v>
      </c>
      <c r="AV278" s="2">
        <v>3280</v>
      </c>
      <c r="AW278" s="2">
        <v>3300</v>
      </c>
      <c r="AX278" s="2">
        <v>3400</v>
      </c>
      <c r="AY278" s="2">
        <v>3480</v>
      </c>
      <c r="AZ278" s="2">
        <v>3575</v>
      </c>
      <c r="BA278" s="2">
        <v>3645</v>
      </c>
      <c r="BB278" s="2">
        <v>3605</v>
      </c>
      <c r="BC278" s="2">
        <v>3670</v>
      </c>
      <c r="BD278" s="2">
        <v>3685</v>
      </c>
      <c r="BE278" s="2">
        <v>3515</v>
      </c>
      <c r="BF278" s="2">
        <v>3585</v>
      </c>
      <c r="BG278" s="2">
        <v>3620</v>
      </c>
      <c r="BH278" s="2">
        <v>3665</v>
      </c>
      <c r="BI278" s="2">
        <v>3770</v>
      </c>
      <c r="BJ278" s="2">
        <v>3725</v>
      </c>
      <c r="BK278" s="2">
        <v>3850</v>
      </c>
      <c r="BL278" s="2">
        <v>3320</v>
      </c>
      <c r="BM278" s="2">
        <v>3360</v>
      </c>
      <c r="BN278" s="2">
        <v>3350</v>
      </c>
      <c r="BO278" s="2">
        <v>3335</v>
      </c>
      <c r="BP278" s="2">
        <v>3340</v>
      </c>
      <c r="BQ278" s="2">
        <v>3365</v>
      </c>
      <c r="BR278" s="2">
        <v>3355</v>
      </c>
      <c r="BS278" s="2">
        <v>3340</v>
      </c>
      <c r="BT278" s="2">
        <v>3375</v>
      </c>
      <c r="BU278" s="2">
        <v>3370</v>
      </c>
      <c r="BV278" s="2">
        <v>3325</v>
      </c>
      <c r="BW278" s="2">
        <v>3335</v>
      </c>
      <c r="BX278" s="2">
        <v>3400</v>
      </c>
      <c r="BY278" s="2">
        <v>3440</v>
      </c>
      <c r="BZ278" s="2">
        <v>3445</v>
      </c>
      <c r="CA278" s="2">
        <v>3485</v>
      </c>
      <c r="CB278" s="2">
        <v>3495</v>
      </c>
      <c r="CC278" s="2">
        <v>3505</v>
      </c>
      <c r="CD278" s="2">
        <v>3500</v>
      </c>
      <c r="CE278" s="2">
        <v>3510</v>
      </c>
      <c r="CF278" s="2">
        <v>3550</v>
      </c>
      <c r="CG278" s="2">
        <v>3535</v>
      </c>
      <c r="CH278" s="2">
        <v>3585</v>
      </c>
      <c r="CI278" s="2">
        <v>3520</v>
      </c>
      <c r="CJ278" s="2">
        <v>3460</v>
      </c>
      <c r="CK278" s="2">
        <v>3465</v>
      </c>
      <c r="CL278" s="2">
        <v>3515</v>
      </c>
      <c r="CM278" s="2">
        <v>3425</v>
      </c>
      <c r="CN278" s="2">
        <v>3380</v>
      </c>
      <c r="CO278" s="2">
        <v>3355</v>
      </c>
      <c r="CP278" s="2">
        <v>3380</v>
      </c>
      <c r="CQ278" s="2">
        <v>3360</v>
      </c>
      <c r="CR278" s="2">
        <v>3355</v>
      </c>
      <c r="CS278" s="2">
        <v>3325</v>
      </c>
      <c r="CT278" s="2">
        <v>3310</v>
      </c>
      <c r="CU278" s="2">
        <v>3360</v>
      </c>
      <c r="CV278" s="2">
        <v>3350</v>
      </c>
      <c r="CW278" s="2">
        <v>3370</v>
      </c>
      <c r="CX278" s="2">
        <v>3345</v>
      </c>
      <c r="CY278" s="2">
        <v>3315</v>
      </c>
      <c r="CZ278" s="2">
        <v>3340</v>
      </c>
      <c r="DA278" s="2">
        <v>3370</v>
      </c>
      <c r="DB278" s="2">
        <v>3360</v>
      </c>
      <c r="DC278" s="2">
        <v>3310</v>
      </c>
      <c r="DD278" s="2">
        <v>3410</v>
      </c>
      <c r="DE278" s="2">
        <v>3345</v>
      </c>
      <c r="DF278" s="2">
        <v>3260</v>
      </c>
      <c r="DG278" s="2">
        <v>3320</v>
      </c>
      <c r="DH278" s="2">
        <v>3320</v>
      </c>
      <c r="DI278" s="2">
        <v>3340</v>
      </c>
      <c r="DJ278" s="2">
        <v>3375</v>
      </c>
      <c r="DK278" s="2">
        <v>3355</v>
      </c>
      <c r="DL278" s="2">
        <v>3340</v>
      </c>
      <c r="DM278" s="2">
        <v>3350</v>
      </c>
      <c r="DN278" s="2">
        <v>3340</v>
      </c>
      <c r="DO278" s="2">
        <v>3340</v>
      </c>
      <c r="DP278" s="2">
        <v>3325</v>
      </c>
      <c r="DQ278" s="2">
        <v>3330</v>
      </c>
      <c r="DR278" s="2">
        <v>3455</v>
      </c>
      <c r="DS278" s="2">
        <v>3440</v>
      </c>
      <c r="DT278" s="2">
        <v>3375</v>
      </c>
      <c r="DU278" s="2">
        <v>3370</v>
      </c>
      <c r="DV278" s="2">
        <v>3355</v>
      </c>
      <c r="DW278" s="2">
        <v>3405</v>
      </c>
      <c r="DX278" s="2">
        <v>3340</v>
      </c>
      <c r="DY278" s="2">
        <v>3330</v>
      </c>
      <c r="DZ278" s="2">
        <v>3390</v>
      </c>
      <c r="EA278" s="2">
        <v>3345</v>
      </c>
      <c r="EB278" s="2">
        <v>3265</v>
      </c>
      <c r="EC278" s="2">
        <v>3255</v>
      </c>
      <c r="ED278" s="2">
        <v>3290</v>
      </c>
      <c r="EE278" s="2">
        <v>3305</v>
      </c>
      <c r="EF278" s="2">
        <v>3360</v>
      </c>
      <c r="EG278" s="2">
        <v>3355</v>
      </c>
      <c r="EH278" s="2">
        <v>3335</v>
      </c>
      <c r="EI278" s="2">
        <v>3375</v>
      </c>
      <c r="EJ278" s="2">
        <v>3425</v>
      </c>
      <c r="EK278" s="2">
        <v>3415</v>
      </c>
      <c r="EL278" s="2">
        <v>3410</v>
      </c>
      <c r="EM278" s="2">
        <v>3425</v>
      </c>
      <c r="EN278" s="2">
        <v>3425</v>
      </c>
      <c r="EO278" s="2">
        <v>3455</v>
      </c>
      <c r="EP278" s="2">
        <v>3395</v>
      </c>
      <c r="EQ278" s="2">
        <v>3385</v>
      </c>
      <c r="ER278" s="2">
        <v>3375</v>
      </c>
      <c r="ES278" s="2">
        <v>3340</v>
      </c>
      <c r="ET278" s="2">
        <v>3330</v>
      </c>
      <c r="EU278" s="2">
        <v>3365</v>
      </c>
      <c r="EV278" s="2">
        <v>3370</v>
      </c>
      <c r="EW278" s="2">
        <v>3350</v>
      </c>
      <c r="EX278" s="2">
        <v>3335</v>
      </c>
      <c r="EY278" s="2">
        <v>3335</v>
      </c>
      <c r="EZ278" s="2">
        <v>3330</v>
      </c>
      <c r="FA278" s="2">
        <v>3320</v>
      </c>
      <c r="FB278" s="2">
        <v>3335</v>
      </c>
      <c r="FC278" s="2">
        <v>3325</v>
      </c>
      <c r="FD278" s="2">
        <v>3340</v>
      </c>
      <c r="FE278" s="2">
        <v>3345</v>
      </c>
      <c r="FF278" s="2">
        <v>3315</v>
      </c>
      <c r="FG278" s="2">
        <v>3325</v>
      </c>
      <c r="FH278" s="2">
        <v>3330</v>
      </c>
      <c r="FI278" s="2">
        <v>3380</v>
      </c>
      <c r="FJ278" s="2">
        <v>3330</v>
      </c>
      <c r="FK278" s="2">
        <v>3335</v>
      </c>
      <c r="FL278" s="2">
        <v>3365</v>
      </c>
      <c r="FM278" s="2">
        <v>3350</v>
      </c>
      <c r="FN278" s="2">
        <v>3435</v>
      </c>
      <c r="FO278" s="2">
        <v>3475</v>
      </c>
      <c r="FP278" s="2">
        <v>3455</v>
      </c>
      <c r="FQ278" s="2">
        <v>3435</v>
      </c>
      <c r="FR278" s="2">
        <v>3420</v>
      </c>
      <c r="FS278" s="2">
        <v>3405</v>
      </c>
      <c r="FT278" s="2">
        <v>3395</v>
      </c>
      <c r="FU278" s="2">
        <v>3325</v>
      </c>
      <c r="FV278" s="2">
        <v>3340</v>
      </c>
      <c r="FW278" s="2">
        <v>3325</v>
      </c>
      <c r="FX278" s="2">
        <v>3350</v>
      </c>
      <c r="FY278" s="2">
        <v>3315</v>
      </c>
      <c r="FZ278" s="2">
        <v>3335</v>
      </c>
      <c r="GA278" s="2">
        <v>3350</v>
      </c>
      <c r="GB278" s="2">
        <v>3320</v>
      </c>
      <c r="GC278" s="2">
        <v>3320</v>
      </c>
      <c r="GD278" s="2">
        <v>3325</v>
      </c>
      <c r="GE278" s="2">
        <v>3320</v>
      </c>
      <c r="GF278" s="2">
        <v>3315</v>
      </c>
      <c r="GG278" s="2">
        <v>3290</v>
      </c>
      <c r="GH278" s="2">
        <v>3375</v>
      </c>
      <c r="GI278" s="2">
        <v>3305</v>
      </c>
      <c r="GJ278" s="2">
        <v>3290</v>
      </c>
      <c r="GK278" s="2">
        <v>3345</v>
      </c>
      <c r="GL278" s="2">
        <v>3355</v>
      </c>
      <c r="GM278" s="2">
        <v>3385</v>
      </c>
      <c r="GN278" s="2">
        <v>3380</v>
      </c>
      <c r="GO278" s="2">
        <v>3345</v>
      </c>
      <c r="GP278" s="2">
        <v>3345</v>
      </c>
      <c r="GQ278" s="2">
        <v>3335</v>
      </c>
      <c r="GR278" s="2">
        <v>3320</v>
      </c>
      <c r="GS278" s="2">
        <v>3325</v>
      </c>
      <c r="GT278" s="2">
        <v>3340</v>
      </c>
      <c r="GU278" s="2">
        <v>3320</v>
      </c>
      <c r="GV278" s="2">
        <v>3310</v>
      </c>
      <c r="GW278" s="2">
        <v>3360</v>
      </c>
      <c r="GX278" s="2">
        <v>3445</v>
      </c>
      <c r="GY278" s="2">
        <v>3450</v>
      </c>
      <c r="GZ278" s="2">
        <v>3410</v>
      </c>
      <c r="HA278" s="2">
        <v>3335</v>
      </c>
      <c r="HB278" s="2">
        <v>3335</v>
      </c>
      <c r="HC278" s="2">
        <v>3365</v>
      </c>
      <c r="HD278" s="2">
        <v>3375</v>
      </c>
      <c r="HE278" s="2">
        <v>3395</v>
      </c>
      <c r="HF278" s="2">
        <v>3430</v>
      </c>
      <c r="HG278" s="2">
        <v>3395</v>
      </c>
      <c r="HH278" s="2">
        <v>3380</v>
      </c>
      <c r="HI278" s="2">
        <v>3410</v>
      </c>
      <c r="HJ278" s="2">
        <v>3445</v>
      </c>
      <c r="HK278" s="2">
        <v>3415</v>
      </c>
      <c r="HL278" s="2">
        <v>3415</v>
      </c>
      <c r="HM278" s="2">
        <v>3440</v>
      </c>
      <c r="HN278" s="2">
        <v>3430</v>
      </c>
      <c r="HO278" s="2">
        <v>3435</v>
      </c>
      <c r="HP278" s="2">
        <v>3455</v>
      </c>
      <c r="HQ278" s="2">
        <v>3470</v>
      </c>
      <c r="HR278" s="2">
        <v>3455</v>
      </c>
      <c r="HS278" s="2">
        <v>3395</v>
      </c>
      <c r="HT278" s="2">
        <v>3390</v>
      </c>
      <c r="HU278" s="2">
        <v>3420</v>
      </c>
      <c r="HV278" s="2">
        <v>3430</v>
      </c>
      <c r="HW278" s="2">
        <v>3400</v>
      </c>
      <c r="HX278" s="2">
        <v>3395</v>
      </c>
      <c r="HY278" s="2">
        <v>3395</v>
      </c>
      <c r="HZ278" s="2">
        <v>3415</v>
      </c>
      <c r="IA278" s="2">
        <v>3460</v>
      </c>
      <c r="IB278" s="2">
        <v>3520</v>
      </c>
      <c r="IC278" s="2">
        <v>3530</v>
      </c>
      <c r="ID278" s="2">
        <v>3550</v>
      </c>
      <c r="IE278" s="2">
        <v>3545</v>
      </c>
      <c r="IF278" s="2">
        <v>3540</v>
      </c>
      <c r="IG278" s="2">
        <v>3530</v>
      </c>
      <c r="IH278" s="2">
        <v>3500</v>
      </c>
      <c r="II278" s="2">
        <v>3475</v>
      </c>
      <c r="IJ278" s="2">
        <v>3515</v>
      </c>
      <c r="IK278" s="2">
        <v>3535</v>
      </c>
      <c r="IL278" s="2">
        <v>3525</v>
      </c>
      <c r="IM278" s="2">
        <v>3505</v>
      </c>
      <c r="IN278" s="2">
        <v>3440</v>
      </c>
      <c r="IO278" s="2">
        <v>3405</v>
      </c>
      <c r="IP278" s="2">
        <v>3430</v>
      </c>
      <c r="IQ278" s="2">
        <v>3375</v>
      </c>
      <c r="IR278" s="2">
        <v>3345</v>
      </c>
      <c r="IS278" s="2">
        <v>3400</v>
      </c>
      <c r="IT278" s="2">
        <v>3440</v>
      </c>
    </row>
    <row r="279" spans="1:254">
      <c r="A279" s="62" t="s">
        <v>492</v>
      </c>
      <c r="B279" s="1" t="inlineStr">
        <is>
          <t>アバールデータ</t>
        </is>
      </c>
      <c r="C279" s="1">
        <v>3320</v>
      </c>
      <c r="E279" s="2">
        <v>3320</v>
      </c>
      <c r="F279" s="2">
        <v>3365</v>
      </c>
      <c r="G279" s="2">
        <v>3230</v>
      </c>
      <c r="H279" s="2">
        <v>3150</v>
      </c>
      <c r="I279" s="2">
        <v>3160</v>
      </c>
      <c r="J279" s="2">
        <v>3005</v>
      </c>
      <c r="K279" s="2">
        <v>3110</v>
      </c>
      <c r="L279" s="2">
        <v>3125</v>
      </c>
      <c r="M279" s="2">
        <v>3225</v>
      </c>
      <c r="N279" s="2">
        <v>3225</v>
      </c>
      <c r="O279" s="2">
        <v>3360</v>
      </c>
      <c r="P279" s="2">
        <v>3330</v>
      </c>
      <c r="Q279" s="2">
        <v>3215</v>
      </c>
      <c r="R279" s="2">
        <v>3200</v>
      </c>
      <c r="S279" s="2">
        <v>3265</v>
      </c>
      <c r="T279" s="2">
        <v>3330</v>
      </c>
      <c r="U279" s="2">
        <v>3250</v>
      </c>
      <c r="V279" s="2">
        <v>3330</v>
      </c>
      <c r="W279" s="2">
        <v>3380</v>
      </c>
      <c r="X279" s="2">
        <v>3190</v>
      </c>
      <c r="Y279" s="2">
        <v>3210</v>
      </c>
      <c r="Z279" s="2">
        <v>3350</v>
      </c>
      <c r="AA279" s="2">
        <v>3470</v>
      </c>
      <c r="AB279" s="2">
        <v>3395</v>
      </c>
      <c r="AC279" s="2">
        <v>3380</v>
      </c>
      <c r="AD279" s="2">
        <v>3465</v>
      </c>
      <c r="AE279" s="2">
        <v>3320</v>
      </c>
      <c r="AF279" s="2">
        <v>3330</v>
      </c>
      <c r="AG279" s="2">
        <v>3390</v>
      </c>
      <c r="AH279" s="2">
        <v>3485</v>
      </c>
      <c r="AI279" s="2">
        <v>3460</v>
      </c>
      <c r="AJ279" s="2">
        <v>3525</v>
      </c>
      <c r="AK279" s="2">
        <v>3595</v>
      </c>
      <c r="AL279" s="2">
        <v>3500</v>
      </c>
      <c r="AM279" s="2">
        <v>3500</v>
      </c>
      <c r="AN279" s="2">
        <v>3345</v>
      </c>
      <c r="AO279" s="2">
        <v>3335</v>
      </c>
      <c r="AP279" s="2">
        <v>3240</v>
      </c>
      <c r="AQ279" s="2">
        <v>3130</v>
      </c>
      <c r="AR279" s="2">
        <v>2978</v>
      </c>
      <c r="AS279" s="2">
        <v>3070</v>
      </c>
      <c r="AT279" s="2">
        <v>3135</v>
      </c>
      <c r="AU279" s="2">
        <v>3090</v>
      </c>
      <c r="AV279" s="2">
        <v>3295</v>
      </c>
      <c r="AW279" s="2">
        <v>3350</v>
      </c>
      <c r="AX279" s="2">
        <v>3430</v>
      </c>
      <c r="AY279" s="2">
        <v>3530</v>
      </c>
      <c r="AZ279" s="2">
        <v>3625</v>
      </c>
      <c r="BA279" s="2">
        <v>3570</v>
      </c>
      <c r="BB279" s="2">
        <v>3565</v>
      </c>
      <c r="BC279" s="2">
        <v>3430</v>
      </c>
      <c r="BD279" s="2">
        <v>3515</v>
      </c>
      <c r="BE279" s="2">
        <v>3515</v>
      </c>
      <c r="BF279" s="2">
        <v>3505</v>
      </c>
      <c r="BG279" s="2">
        <v>3485</v>
      </c>
      <c r="BH279" s="2">
        <v>3525</v>
      </c>
      <c r="BI279" s="2">
        <v>3750</v>
      </c>
      <c r="BJ279" s="2">
        <v>3790</v>
      </c>
      <c r="BK279" s="2">
        <v>3615</v>
      </c>
      <c r="BL279" s="2">
        <v>3645</v>
      </c>
      <c r="BM279" s="2">
        <v>3665</v>
      </c>
      <c r="BN279" s="2">
        <v>3750</v>
      </c>
      <c r="BO279" s="2">
        <v>3700</v>
      </c>
      <c r="BP279" s="2">
        <v>3330</v>
      </c>
      <c r="BQ279" s="2">
        <v>3320</v>
      </c>
      <c r="BR279" s="2">
        <v>3140</v>
      </c>
      <c r="BS279" s="2">
        <v>2944</v>
      </c>
      <c r="BT279" s="2">
        <v>3000</v>
      </c>
      <c r="BU279" s="2">
        <v>3050</v>
      </c>
      <c r="BV279" s="2">
        <v>3070</v>
      </c>
      <c r="BW279" s="2">
        <v>3030</v>
      </c>
      <c r="BX279" s="2">
        <v>3100</v>
      </c>
      <c r="BY279" s="2">
        <v>3075</v>
      </c>
      <c r="BZ279" s="2">
        <v>2980</v>
      </c>
      <c r="CA279" s="2">
        <v>2875</v>
      </c>
      <c r="CB279" s="2">
        <v>2854</v>
      </c>
      <c r="CC279" s="2">
        <v>2896</v>
      </c>
      <c r="CD279" s="2">
        <v>2894</v>
      </c>
      <c r="CE279" s="2">
        <v>2814</v>
      </c>
      <c r="CF279" s="2">
        <v>2786</v>
      </c>
      <c r="CG279" s="2">
        <v>2750</v>
      </c>
      <c r="CH279" s="2">
        <v>2710</v>
      </c>
      <c r="CI279" s="2">
        <v>2645</v>
      </c>
      <c r="CJ279" s="2">
        <v>2640</v>
      </c>
      <c r="CK279" s="2">
        <v>2694</v>
      </c>
      <c r="CL279" s="2">
        <v>2700</v>
      </c>
      <c r="CM279" s="2">
        <v>2669</v>
      </c>
      <c r="CN279" s="2">
        <v>2601</v>
      </c>
      <c r="CO279" s="2">
        <v>2669</v>
      </c>
      <c r="CP279" s="2">
        <v>2779</v>
      </c>
      <c r="CQ279" s="2">
        <v>2820</v>
      </c>
      <c r="CR279" s="2">
        <v>2818</v>
      </c>
      <c r="CS279" s="2">
        <v>2761</v>
      </c>
      <c r="CT279" s="2">
        <v>2727</v>
      </c>
      <c r="CU279" s="2">
        <v>2777</v>
      </c>
      <c r="CV279" s="2">
        <v>2844</v>
      </c>
      <c r="CW279" s="2">
        <v>2865</v>
      </c>
      <c r="CX279" s="2">
        <v>2801</v>
      </c>
      <c r="CY279" s="2">
        <v>2722</v>
      </c>
      <c r="CZ279" s="2">
        <v>2808</v>
      </c>
      <c r="DA279" s="2">
        <v>2869</v>
      </c>
      <c r="DB279" s="2">
        <v>2830</v>
      </c>
      <c r="DC279" s="2">
        <v>2735</v>
      </c>
      <c r="DD279" s="2">
        <v>2798</v>
      </c>
      <c r="DE279" s="2">
        <v>2832</v>
      </c>
      <c r="DF279" s="2">
        <v>2780</v>
      </c>
      <c r="DG279" s="2">
        <v>2958</v>
      </c>
      <c r="DH279" s="2">
        <v>2974</v>
      </c>
      <c r="DI279" s="2">
        <v>3110</v>
      </c>
      <c r="DJ279" s="2">
        <v>3050</v>
      </c>
      <c r="DK279" s="2">
        <v>3040</v>
      </c>
      <c r="DL279" s="2">
        <v>3045</v>
      </c>
      <c r="DM279" s="2">
        <v>2995</v>
      </c>
      <c r="DN279" s="2">
        <v>3075</v>
      </c>
      <c r="DO279" s="2">
        <v>3145</v>
      </c>
      <c r="DP279" s="2">
        <v>3010</v>
      </c>
      <c r="DQ279" s="2">
        <v>2974</v>
      </c>
      <c r="DR279" s="2">
        <v>3030</v>
      </c>
      <c r="DS279" s="2">
        <v>3245</v>
      </c>
      <c r="DT279" s="2">
        <v>3150</v>
      </c>
      <c r="DU279" s="2">
        <v>3190</v>
      </c>
      <c r="DV279" s="2">
        <v>3090</v>
      </c>
      <c r="DW279" s="2">
        <v>3000</v>
      </c>
      <c r="DX279" s="2">
        <v>2962</v>
      </c>
      <c r="DY279" s="2">
        <v>2941</v>
      </c>
      <c r="DZ279" s="2">
        <v>2963</v>
      </c>
      <c r="EA279" s="2">
        <v>2979</v>
      </c>
      <c r="EB279" s="2">
        <v>2878</v>
      </c>
      <c r="EC279" s="2">
        <v>2864</v>
      </c>
      <c r="ED279" s="2">
        <v>2865</v>
      </c>
      <c r="EE279" s="2">
        <v>2930</v>
      </c>
      <c r="EF279" s="2">
        <v>2948</v>
      </c>
      <c r="EG279" s="2">
        <v>2942</v>
      </c>
      <c r="EH279" s="2">
        <v>2917</v>
      </c>
      <c r="EI279" s="2">
        <v>2979</v>
      </c>
      <c r="EJ279" s="2">
        <v>3035</v>
      </c>
      <c r="EK279" s="2">
        <v>3040</v>
      </c>
      <c r="EL279" s="2">
        <v>2873</v>
      </c>
      <c r="EM279" s="2">
        <v>2907</v>
      </c>
      <c r="EN279" s="2">
        <v>2875</v>
      </c>
      <c r="EO279" s="2">
        <v>2835</v>
      </c>
      <c r="EP279" s="2">
        <v>2865</v>
      </c>
      <c r="EQ279" s="2">
        <v>2890</v>
      </c>
      <c r="ER279" s="2">
        <v>2880</v>
      </c>
      <c r="ES279" s="2">
        <v>2860</v>
      </c>
      <c r="ET279" s="2">
        <v>2878</v>
      </c>
      <c r="EU279" s="2">
        <v>2660</v>
      </c>
      <c r="EV279" s="2">
        <v>2634</v>
      </c>
      <c r="EW279" s="2">
        <v>2648</v>
      </c>
      <c r="EX279" s="2">
        <v>2630</v>
      </c>
      <c r="EY279" s="2">
        <v>2615</v>
      </c>
      <c r="EZ279" s="2">
        <v>2652</v>
      </c>
      <c r="FA279" s="2">
        <v>2629</v>
      </c>
      <c r="FB279" s="2">
        <v>2717</v>
      </c>
      <c r="FC279" s="2">
        <v>2726</v>
      </c>
      <c r="FD279" s="2">
        <v>2756</v>
      </c>
      <c r="FE279" s="2">
        <v>2768</v>
      </c>
      <c r="FF279" s="2">
        <v>2838</v>
      </c>
      <c r="FG279" s="2">
        <v>2848</v>
      </c>
      <c r="FH279" s="2">
        <v>2925</v>
      </c>
      <c r="FI279" s="2">
        <v>2924</v>
      </c>
      <c r="FJ279" s="2">
        <v>2900</v>
      </c>
      <c r="FK279" s="2">
        <v>2908</v>
      </c>
      <c r="FL279" s="2">
        <v>2829</v>
      </c>
      <c r="FM279" s="2">
        <v>2766</v>
      </c>
      <c r="FN279" s="2">
        <v>2719</v>
      </c>
      <c r="FO279" s="2">
        <v>2700</v>
      </c>
      <c r="FP279" s="2">
        <v>2709</v>
      </c>
      <c r="FQ279" s="2">
        <v>2726</v>
      </c>
      <c r="FR279" s="2">
        <v>2658</v>
      </c>
      <c r="FS279" s="2">
        <v>2652</v>
      </c>
      <c r="FT279" s="2">
        <v>2680</v>
      </c>
      <c r="FU279" s="2">
        <v>2740</v>
      </c>
      <c r="FV279" s="2">
        <v>2708</v>
      </c>
      <c r="FW279" s="2">
        <v>2730</v>
      </c>
      <c r="FX279" s="2">
        <v>2815</v>
      </c>
      <c r="FY279" s="2">
        <v>2600</v>
      </c>
      <c r="FZ279" s="2">
        <v>2413</v>
      </c>
      <c r="GA279" s="2">
        <v>2366</v>
      </c>
      <c r="GB279" s="2">
        <v>2400</v>
      </c>
      <c r="GC279" s="2">
        <v>2421</v>
      </c>
      <c r="GD279" s="2">
        <v>2268</v>
      </c>
      <c r="GE279" s="2">
        <v>2308</v>
      </c>
      <c r="GF279" s="2">
        <v>2341</v>
      </c>
      <c r="GG279" s="2">
        <v>2342</v>
      </c>
      <c r="GH279" s="2">
        <v>2334</v>
      </c>
      <c r="GI279" s="2">
        <v>2319</v>
      </c>
      <c r="GJ279" s="2">
        <v>2325</v>
      </c>
      <c r="GK279" s="2">
        <v>2374</v>
      </c>
      <c r="GL279" s="2">
        <v>2405</v>
      </c>
      <c r="GM279" s="2">
        <v>2383</v>
      </c>
      <c r="GN279" s="2">
        <v>2333</v>
      </c>
      <c r="GO279" s="2">
        <v>2347</v>
      </c>
      <c r="GP279" s="2">
        <v>2398</v>
      </c>
      <c r="GQ279" s="2">
        <v>2397</v>
      </c>
      <c r="GR279" s="2">
        <v>2400</v>
      </c>
      <c r="GS279" s="2">
        <v>2390</v>
      </c>
      <c r="GT279" s="2">
        <v>2339</v>
      </c>
      <c r="GU279" s="2">
        <v>2393</v>
      </c>
      <c r="GV279" s="2">
        <v>2490</v>
      </c>
      <c r="GW279" s="2">
        <v>2532</v>
      </c>
      <c r="GX279" s="2">
        <v>2522</v>
      </c>
      <c r="GY279" s="2">
        <v>2574</v>
      </c>
      <c r="GZ279" s="2">
        <v>2561</v>
      </c>
      <c r="HA279" s="2">
        <v>2520</v>
      </c>
      <c r="HB279" s="2">
        <v>2505</v>
      </c>
      <c r="HC279" s="2">
        <v>2371</v>
      </c>
      <c r="HD279" s="2">
        <v>2402</v>
      </c>
      <c r="HE279" s="2">
        <v>2467</v>
      </c>
      <c r="HF279" s="2">
        <v>2523</v>
      </c>
      <c r="HG279" s="2">
        <v>2530</v>
      </c>
      <c r="HH279" s="2">
        <v>2547</v>
      </c>
      <c r="HI279" s="2">
        <v>2563</v>
      </c>
      <c r="HJ279" s="2">
        <v>2531</v>
      </c>
      <c r="HK279" s="2">
        <v>2497</v>
      </c>
      <c r="HL279" s="2">
        <v>2484</v>
      </c>
      <c r="HM279" s="2">
        <v>2525</v>
      </c>
      <c r="HN279" s="2">
        <v>2472</v>
      </c>
      <c r="HO279" s="2">
        <v>2380</v>
      </c>
      <c r="HP279" s="2">
        <v>2298</v>
      </c>
      <c r="HQ279" s="2">
        <v>2314</v>
      </c>
      <c r="HR279" s="2">
        <v>2308</v>
      </c>
      <c r="HS279" s="2">
        <v>2280</v>
      </c>
      <c r="HT279" s="2">
        <v>2281</v>
      </c>
      <c r="HU279" s="2">
        <v>2315</v>
      </c>
      <c r="HV279" s="2">
        <v>2350</v>
      </c>
      <c r="HW279" s="2">
        <v>2391</v>
      </c>
      <c r="HX279" s="2">
        <v>2426</v>
      </c>
      <c r="HY279" s="2">
        <v>2453</v>
      </c>
      <c r="HZ279" s="2">
        <v>2488</v>
      </c>
      <c r="IA279" s="2">
        <v>2485</v>
      </c>
      <c r="IB279" s="2">
        <v>2470</v>
      </c>
      <c r="IC279" s="2">
        <v>2406</v>
      </c>
      <c r="ID279" s="2">
        <v>2401</v>
      </c>
      <c r="IE279" s="2">
        <v>2450</v>
      </c>
      <c r="IF279" s="2">
        <v>2420</v>
      </c>
      <c r="IG279" s="2">
        <v>2385</v>
      </c>
      <c r="IH279" s="2">
        <v>2388</v>
      </c>
      <c r="II279" s="2">
        <v>2350</v>
      </c>
      <c r="IJ279" s="2">
        <v>2350</v>
      </c>
      <c r="IK279" s="2">
        <v>2330</v>
      </c>
      <c r="IL279" s="2">
        <v>2253</v>
      </c>
      <c r="IM279" s="2">
        <v>2261</v>
      </c>
      <c r="IN279" s="2">
        <v>2249</v>
      </c>
      <c r="IO279" s="2">
        <v>2260</v>
      </c>
      <c r="IP279" s="2">
        <v>2263</v>
      </c>
      <c r="IQ279" s="2">
        <v>2310</v>
      </c>
      <c r="IR279" s="2">
        <v>2332</v>
      </c>
      <c r="IS279" s="2">
        <v>2298</v>
      </c>
      <c r="IT279" s="2">
        <v>2351</v>
      </c>
    </row>
    <row r="280" spans="1:254">
      <c r="A280" s="62" t="s">
        <v>493</v>
      </c>
      <c r="B280" s="1" t="inlineStr">
        <is>
          <t>ヨシタケ</t>
        </is>
      </c>
      <c r="C280" s="1">
        <v>988</v>
      </c>
      <c r="E280" s="2">
        <v>990</v>
      </c>
      <c r="F280" s="2">
        <v>996</v>
      </c>
      <c r="G280" s="2">
        <v>994</v>
      </c>
      <c r="H280" s="2">
        <v>997</v>
      </c>
      <c r="I280" s="2">
        <v>1000</v>
      </c>
      <c r="J280" s="2">
        <v>990</v>
      </c>
      <c r="K280" s="2">
        <v>986</v>
      </c>
      <c r="L280" s="2">
        <v>986</v>
      </c>
      <c r="M280" s="2">
        <v>985</v>
      </c>
      <c r="N280" s="2">
        <v>990</v>
      </c>
      <c r="O280" s="2">
        <v>986</v>
      </c>
      <c r="P280" s="2">
        <v>987</v>
      </c>
      <c r="Q280" s="2">
        <v>980</v>
      </c>
      <c r="R280" s="2">
        <v>976</v>
      </c>
      <c r="S280" s="2">
        <v>985</v>
      </c>
      <c r="T280" s="2">
        <v>983</v>
      </c>
      <c r="U280" s="2">
        <v>983</v>
      </c>
      <c r="V280" s="2">
        <v>980</v>
      </c>
      <c r="W280" s="2">
        <v>971</v>
      </c>
      <c r="X280" s="2">
        <v>967</v>
      </c>
      <c r="Y280" s="2">
        <v>962</v>
      </c>
      <c r="Z280" s="2">
        <v>970</v>
      </c>
      <c r="AA280" s="2">
        <v>966</v>
      </c>
      <c r="AB280" s="2">
        <v>975</v>
      </c>
      <c r="AC280" s="2">
        <v>968</v>
      </c>
      <c r="AD280" s="2">
        <v>945</v>
      </c>
      <c r="AE280" s="2">
        <v>940</v>
      </c>
      <c r="AF280" s="2">
        <v>939</v>
      </c>
      <c r="AG280" s="2">
        <v>936</v>
      </c>
      <c r="AH280" s="2">
        <v>937</v>
      </c>
      <c r="AI280" s="2">
        <v>942</v>
      </c>
      <c r="AJ280" s="2">
        <v>948</v>
      </c>
      <c r="AK280" s="2">
        <v>947</v>
      </c>
      <c r="AL280" s="2">
        <v>939</v>
      </c>
      <c r="AM280" s="2">
        <v>930</v>
      </c>
      <c r="AN280" s="2">
        <v>930</v>
      </c>
      <c r="AO280" s="2">
        <v>920</v>
      </c>
      <c r="AP280" s="2">
        <v>921</v>
      </c>
      <c r="AQ280" s="2">
        <v>921</v>
      </c>
      <c r="AR280" s="2">
        <v>920</v>
      </c>
      <c r="AS280" s="2">
        <v>931</v>
      </c>
      <c r="AT280" s="2">
        <v>940</v>
      </c>
      <c r="AU280" s="2">
        <v>933</v>
      </c>
      <c r="AV280" s="2">
        <v>939</v>
      </c>
      <c r="AW280" s="2">
        <v>938</v>
      </c>
      <c r="AX280" s="2">
        <v>939</v>
      </c>
      <c r="AY280" s="2">
        <v>931</v>
      </c>
      <c r="AZ280" s="2">
        <v>927</v>
      </c>
      <c r="BA280" s="2">
        <v>933</v>
      </c>
      <c r="BB280" s="2">
        <v>939</v>
      </c>
      <c r="BC280" s="2">
        <v>943</v>
      </c>
      <c r="BD280" s="2">
        <v>950</v>
      </c>
      <c r="BE280" s="2">
        <v>960</v>
      </c>
      <c r="BF280" s="2">
        <v>972</v>
      </c>
      <c r="BG280" s="2">
        <v>973</v>
      </c>
      <c r="BH280" s="2">
        <v>967</v>
      </c>
      <c r="BI280" s="2">
        <v>980</v>
      </c>
      <c r="BJ280" s="2">
        <v>988</v>
      </c>
      <c r="BK280" s="2">
        <v>995</v>
      </c>
      <c r="BL280" s="2">
        <v>1014</v>
      </c>
      <c r="BM280" s="2">
        <v>938</v>
      </c>
      <c r="BN280" s="2">
        <v>940</v>
      </c>
      <c r="BO280" s="2">
        <v>947</v>
      </c>
      <c r="BP280" s="2">
        <v>946</v>
      </c>
      <c r="BQ280" s="2">
        <v>935</v>
      </c>
      <c r="BR280" s="2">
        <v>943</v>
      </c>
      <c r="BS280" s="2">
        <v>944</v>
      </c>
      <c r="BT280" s="2">
        <v>944</v>
      </c>
      <c r="BU280" s="2">
        <v>940</v>
      </c>
      <c r="BV280" s="2">
        <v>940</v>
      </c>
      <c r="BW280" s="2">
        <v>934</v>
      </c>
      <c r="BX280" s="2">
        <v>935</v>
      </c>
      <c r="BY280" s="2">
        <v>953</v>
      </c>
      <c r="BZ280" s="2">
        <v>959</v>
      </c>
      <c r="CA280" s="2">
        <v>960</v>
      </c>
      <c r="CB280" s="2">
        <v>956</v>
      </c>
      <c r="CC280" s="2">
        <v>946</v>
      </c>
      <c r="CD280" s="2">
        <v>948</v>
      </c>
      <c r="CE280" s="2">
        <v>945</v>
      </c>
      <c r="CF280" s="2">
        <v>945</v>
      </c>
      <c r="CG280" s="2">
        <v>948</v>
      </c>
      <c r="CH280" s="2">
        <v>957</v>
      </c>
      <c r="CI280" s="2">
        <v>936</v>
      </c>
      <c r="CJ280" s="2">
        <v>938</v>
      </c>
      <c r="CK280" s="2">
        <v>941</v>
      </c>
      <c r="CL280" s="2">
        <v>940</v>
      </c>
      <c r="CM280" s="2">
        <v>940</v>
      </c>
      <c r="CN280" s="2">
        <v>938</v>
      </c>
      <c r="CO280" s="2">
        <v>926</v>
      </c>
      <c r="CP280" s="2">
        <v>967</v>
      </c>
      <c r="CQ280" s="2">
        <v>965</v>
      </c>
      <c r="CR280" s="2">
        <v>963</v>
      </c>
      <c r="CS280" s="2">
        <v>950</v>
      </c>
      <c r="CT280" s="2">
        <v>955</v>
      </c>
      <c r="CU280" s="2">
        <v>965</v>
      </c>
      <c r="CV280" s="2">
        <v>973</v>
      </c>
      <c r="CW280" s="2">
        <v>981</v>
      </c>
      <c r="CX280" s="2">
        <v>975</v>
      </c>
      <c r="CY280" s="2">
        <v>990</v>
      </c>
      <c r="CZ280" s="2">
        <v>1000</v>
      </c>
      <c r="DA280" s="2">
        <v>1011</v>
      </c>
      <c r="DB280" s="2">
        <v>997</v>
      </c>
      <c r="DC280" s="2">
        <v>976</v>
      </c>
      <c r="DD280" s="2">
        <v>984</v>
      </c>
      <c r="DE280" s="2">
        <v>994</v>
      </c>
      <c r="DF280" s="2">
        <v>999</v>
      </c>
      <c r="DG280" s="2">
        <v>1060</v>
      </c>
      <c r="DH280" s="2">
        <v>1061</v>
      </c>
      <c r="DI280" s="2">
        <v>1074</v>
      </c>
      <c r="DJ280" s="2">
        <v>1055</v>
      </c>
      <c r="DK280" s="2">
        <v>1054</v>
      </c>
      <c r="DL280" s="2">
        <v>1050</v>
      </c>
      <c r="DM280" s="2">
        <v>1060</v>
      </c>
      <c r="DN280" s="2">
        <v>1088</v>
      </c>
      <c r="DO280" s="2">
        <v>1041</v>
      </c>
      <c r="DP280" s="2">
        <v>1025</v>
      </c>
      <c r="DQ280" s="2">
        <v>1015</v>
      </c>
      <c r="DR280" s="2">
        <v>1021</v>
      </c>
      <c r="DS280" s="2">
        <v>1021</v>
      </c>
      <c r="DT280" s="2">
        <v>1012</v>
      </c>
      <c r="DU280" s="2">
        <v>1092</v>
      </c>
      <c r="DV280" s="2">
        <v>1139</v>
      </c>
      <c r="DW280" s="2">
        <v>1000</v>
      </c>
      <c r="DX280" s="2">
        <v>1007</v>
      </c>
      <c r="DY280" s="2">
        <v>1025</v>
      </c>
      <c r="DZ280" s="2">
        <v>1002</v>
      </c>
      <c r="EA280" s="2">
        <v>1045</v>
      </c>
      <c r="EB280" s="2">
        <v>1023</v>
      </c>
      <c r="EC280" s="2">
        <v>1028</v>
      </c>
      <c r="ED280" s="2">
        <v>1035</v>
      </c>
      <c r="EE280" s="2">
        <v>1037</v>
      </c>
      <c r="EF280" s="2">
        <v>1056</v>
      </c>
      <c r="EG280" s="2">
        <v>1048</v>
      </c>
      <c r="EH280" s="2">
        <v>1056</v>
      </c>
      <c r="EI280" s="2">
        <v>1065</v>
      </c>
      <c r="EJ280" s="2">
        <v>1080</v>
      </c>
      <c r="EK280" s="2">
        <v>1066</v>
      </c>
      <c r="EL280" s="2">
        <v>1054</v>
      </c>
      <c r="EM280" s="2">
        <v>1044</v>
      </c>
      <c r="EN280" s="2">
        <v>1038</v>
      </c>
      <c r="EO280" s="2">
        <v>1029</v>
      </c>
      <c r="EP280" s="2">
        <v>1040</v>
      </c>
      <c r="EQ280" s="2">
        <v>1035</v>
      </c>
      <c r="ER280" s="2">
        <v>1039</v>
      </c>
      <c r="ES280" s="2">
        <v>1053</v>
      </c>
      <c r="ET280" s="2">
        <v>1020</v>
      </c>
      <c r="EU280" s="2">
        <v>989</v>
      </c>
      <c r="EV280" s="2">
        <v>985</v>
      </c>
      <c r="EW280" s="2">
        <v>966</v>
      </c>
      <c r="EX280" s="2">
        <v>962</v>
      </c>
      <c r="EY280" s="2">
        <v>959</v>
      </c>
      <c r="EZ280" s="2">
        <v>965</v>
      </c>
      <c r="FA280" s="2">
        <v>960</v>
      </c>
      <c r="FB280" s="2">
        <v>951</v>
      </c>
      <c r="FC280" s="2">
        <v>945</v>
      </c>
      <c r="FD280" s="2">
        <v>935</v>
      </c>
      <c r="FE280" s="2">
        <v>934</v>
      </c>
      <c r="FF280" s="2">
        <v>933</v>
      </c>
      <c r="FG280" s="2">
        <v>933</v>
      </c>
      <c r="FH280" s="2">
        <v>941</v>
      </c>
      <c r="FI280" s="2">
        <v>944</v>
      </c>
      <c r="FJ280" s="2">
        <v>950</v>
      </c>
      <c r="FK280" s="2">
        <v>953</v>
      </c>
      <c r="FL280" s="2">
        <v>950</v>
      </c>
      <c r="FM280" s="2">
        <v>940</v>
      </c>
      <c r="FN280" s="2">
        <v>950</v>
      </c>
      <c r="FO280" s="2">
        <v>958</v>
      </c>
      <c r="FP280" s="2">
        <v>943</v>
      </c>
      <c r="FQ280" s="2">
        <v>940</v>
      </c>
      <c r="FR280" s="2">
        <v>937</v>
      </c>
      <c r="FS280" s="2">
        <v>941</v>
      </c>
      <c r="FT280" s="2">
        <v>951</v>
      </c>
      <c r="FU280" s="2">
        <v>952</v>
      </c>
      <c r="FV280" s="2">
        <v>930</v>
      </c>
      <c r="FW280" s="2">
        <v>934</v>
      </c>
      <c r="FX280" s="2">
        <v>956</v>
      </c>
      <c r="FY280" s="2">
        <v>960</v>
      </c>
      <c r="FZ280" s="2">
        <v>984</v>
      </c>
      <c r="GA280" s="2">
        <v>967</v>
      </c>
      <c r="GB280" s="2">
        <v>960</v>
      </c>
      <c r="GC280" s="2">
        <v>943</v>
      </c>
      <c r="GD280" s="2">
        <v>926</v>
      </c>
      <c r="GE280" s="2">
        <v>925</v>
      </c>
      <c r="GF280" s="2">
        <v>928</v>
      </c>
      <c r="GG280" s="2">
        <v>953</v>
      </c>
      <c r="GH280" s="2">
        <v>967</v>
      </c>
      <c r="GI280" s="2">
        <v>1080</v>
      </c>
      <c r="GJ280" s="2">
        <v>989</v>
      </c>
      <c r="GK280" s="2">
        <v>995</v>
      </c>
      <c r="GL280" s="2">
        <v>990</v>
      </c>
      <c r="GM280" s="2">
        <v>983</v>
      </c>
      <c r="GN280" s="2">
        <v>974</v>
      </c>
      <c r="GO280" s="2">
        <v>980</v>
      </c>
      <c r="GP280" s="2">
        <v>958</v>
      </c>
      <c r="GQ280" s="2">
        <v>943</v>
      </c>
      <c r="GR280" s="2">
        <v>946</v>
      </c>
      <c r="GS280" s="2">
        <v>947</v>
      </c>
      <c r="GT280" s="2">
        <v>940</v>
      </c>
      <c r="GU280" s="2">
        <v>928</v>
      </c>
      <c r="GV280" s="2">
        <v>947</v>
      </c>
      <c r="GW280" s="2">
        <v>970</v>
      </c>
      <c r="GX280" s="2">
        <v>968</v>
      </c>
      <c r="GY280" s="2">
        <v>965</v>
      </c>
      <c r="GZ280" s="2">
        <v>970</v>
      </c>
      <c r="HA280" s="2">
        <v>939</v>
      </c>
      <c r="HB280" s="2">
        <v>941</v>
      </c>
      <c r="HC280" s="2">
        <v>942</v>
      </c>
      <c r="HD280" s="2">
        <v>986</v>
      </c>
      <c r="HE280" s="2">
        <v>1018</v>
      </c>
      <c r="HF280" s="2">
        <v>971</v>
      </c>
      <c r="HG280" s="2">
        <v>970</v>
      </c>
      <c r="HH280" s="2">
        <v>968</v>
      </c>
      <c r="HI280" s="2">
        <v>970</v>
      </c>
      <c r="HJ280" s="2">
        <v>967</v>
      </c>
      <c r="HK280" s="2">
        <v>960</v>
      </c>
      <c r="HL280" s="2">
        <v>938</v>
      </c>
      <c r="HM280" s="2">
        <v>967</v>
      </c>
      <c r="HN280" s="2">
        <v>903</v>
      </c>
      <c r="HO280" s="2">
        <v>899</v>
      </c>
      <c r="HP280" s="2">
        <v>901</v>
      </c>
      <c r="HQ280" s="2">
        <v>901</v>
      </c>
      <c r="HR280" s="2">
        <v>905</v>
      </c>
      <c r="HS280" s="2">
        <v>897</v>
      </c>
      <c r="HT280" s="2">
        <v>897</v>
      </c>
      <c r="HU280" s="2">
        <v>900</v>
      </c>
      <c r="HV280" s="2">
        <v>897</v>
      </c>
      <c r="HW280" s="2">
        <v>901</v>
      </c>
      <c r="HX280" s="2">
        <v>907</v>
      </c>
      <c r="HY280" s="2">
        <v>896</v>
      </c>
      <c r="HZ280" s="2">
        <v>888</v>
      </c>
      <c r="IA280" s="2">
        <v>878</v>
      </c>
      <c r="IB280" s="2">
        <v>875</v>
      </c>
      <c r="IC280" s="2">
        <v>865</v>
      </c>
      <c r="ID280" s="2">
        <v>850</v>
      </c>
      <c r="IE280" s="2">
        <v>859</v>
      </c>
      <c r="IF280" s="2">
        <v>858</v>
      </c>
      <c r="IG280" s="2">
        <v>857</v>
      </c>
      <c r="IH280" s="2">
        <v>845</v>
      </c>
      <c r="II280" s="2">
        <v>848</v>
      </c>
      <c r="IJ280" s="2">
        <v>843</v>
      </c>
      <c r="IK280" s="2">
        <v>848</v>
      </c>
      <c r="IL280" s="2">
        <v>826</v>
      </c>
      <c r="IM280" s="2">
        <v>841</v>
      </c>
      <c r="IN280" s="2">
        <v>841</v>
      </c>
      <c r="IO280" s="2">
        <v>831</v>
      </c>
      <c r="IP280" s="2">
        <v>827</v>
      </c>
      <c r="IQ280" s="2">
        <v>836</v>
      </c>
      <c r="IR280" s="2">
        <v>818</v>
      </c>
      <c r="IS280" s="2">
        <v>765</v>
      </c>
      <c r="IT280" s="2">
        <v>765</v>
      </c>
    </row>
    <row r="281" spans="1:254">
      <c r="A281" s="62" t="s">
        <v>494</v>
      </c>
      <c r="B281" s="1" t="inlineStr">
        <is>
          <t>高島</t>
        </is>
      </c>
      <c r="C281" s="1">
        <v>799</v>
      </c>
      <c r="E281" s="2">
        <v>800</v>
      </c>
      <c r="F281" s="2">
        <v>797</v>
      </c>
      <c r="G281" s="2">
        <v>802</v>
      </c>
      <c r="H281" s="2">
        <v>813</v>
      </c>
      <c r="I281" s="2">
        <v>818</v>
      </c>
      <c r="J281" s="2">
        <v>817</v>
      </c>
      <c r="K281" s="2">
        <v>815</v>
      </c>
      <c r="L281" s="2">
        <v>814</v>
      </c>
      <c r="M281" s="2">
        <v>805</v>
      </c>
      <c r="N281" s="2">
        <v>798</v>
      </c>
      <c r="O281" s="2">
        <v>799</v>
      </c>
      <c r="P281" s="2">
        <v>796</v>
      </c>
      <c r="Q281" s="2">
        <v>793</v>
      </c>
      <c r="R281" s="2">
        <v>788</v>
      </c>
      <c r="S281" s="2">
        <v>795</v>
      </c>
      <c r="T281" s="2">
        <v>790</v>
      </c>
      <c r="U281" s="2">
        <v>782</v>
      </c>
      <c r="V281" s="2">
        <v>790</v>
      </c>
      <c r="W281" s="2">
        <v>784</v>
      </c>
      <c r="X281" s="2">
        <v>775</v>
      </c>
      <c r="Y281" s="2">
        <v>776</v>
      </c>
      <c r="Z281" s="2">
        <v>777</v>
      </c>
      <c r="AA281" s="2">
        <v>774</v>
      </c>
      <c r="AB281" s="2">
        <v>765</v>
      </c>
      <c r="AC281" s="2">
        <v>763</v>
      </c>
      <c r="AD281" s="2">
        <v>765</v>
      </c>
      <c r="AE281" s="2">
        <v>768</v>
      </c>
      <c r="AF281" s="2">
        <v>765</v>
      </c>
      <c r="AG281" s="2">
        <v>752</v>
      </c>
      <c r="AH281" s="2">
        <v>753</v>
      </c>
      <c r="AI281" s="2">
        <v>750</v>
      </c>
      <c r="AJ281" s="2">
        <v>749</v>
      </c>
      <c r="AK281" s="2">
        <v>756</v>
      </c>
      <c r="AL281" s="2">
        <v>751</v>
      </c>
      <c r="AM281" s="2">
        <v>753</v>
      </c>
      <c r="AN281" s="2">
        <v>761</v>
      </c>
      <c r="AO281" s="2">
        <v>765</v>
      </c>
      <c r="AP281" s="2">
        <v>763</v>
      </c>
      <c r="AQ281" s="2">
        <v>746</v>
      </c>
      <c r="AR281" s="2">
        <v>740</v>
      </c>
      <c r="AS281" s="2">
        <v>744</v>
      </c>
      <c r="AT281" s="2">
        <v>746</v>
      </c>
      <c r="AU281" s="2">
        <v>740</v>
      </c>
      <c r="AV281" s="2">
        <v>744</v>
      </c>
      <c r="AW281" s="2">
        <v>735</v>
      </c>
      <c r="AX281" s="2">
        <v>734</v>
      </c>
      <c r="AY281" s="2">
        <v>729</v>
      </c>
      <c r="AZ281" s="2">
        <v>755</v>
      </c>
      <c r="BA281" s="2">
        <v>767</v>
      </c>
      <c r="BB281" s="2">
        <v>765</v>
      </c>
      <c r="BC281" s="2">
        <v>755</v>
      </c>
      <c r="BD281" s="2">
        <v>757</v>
      </c>
      <c r="BE281" s="2">
        <v>750</v>
      </c>
      <c r="BF281" s="2">
        <v>748</v>
      </c>
      <c r="BG281" s="2">
        <v>746</v>
      </c>
      <c r="BH281" s="2">
        <v>745</v>
      </c>
      <c r="BI281" s="2">
        <v>758</v>
      </c>
      <c r="BJ281" s="2">
        <v>770</v>
      </c>
      <c r="BK281" s="2">
        <v>802</v>
      </c>
      <c r="BL281" s="2">
        <v>785</v>
      </c>
      <c r="BM281" s="2">
        <v>777</v>
      </c>
      <c r="BN281" s="2">
        <v>779</v>
      </c>
      <c r="BO281" s="2">
        <v>782</v>
      </c>
      <c r="BP281" s="2">
        <v>789</v>
      </c>
      <c r="BQ281" s="2">
        <v>796</v>
      </c>
      <c r="BR281" s="2">
        <v>794</v>
      </c>
      <c r="BS281" s="2">
        <v>799</v>
      </c>
      <c r="BT281" s="2">
        <v>798</v>
      </c>
      <c r="BU281" s="2">
        <v>774</v>
      </c>
      <c r="BV281" s="2">
        <v>777</v>
      </c>
      <c r="BW281" s="2">
        <v>776</v>
      </c>
      <c r="BX281" s="2">
        <v>787</v>
      </c>
      <c r="BY281" s="2">
        <v>797</v>
      </c>
      <c r="BZ281" s="2">
        <v>805</v>
      </c>
      <c r="CA281" s="2">
        <v>812</v>
      </c>
      <c r="CB281" s="2">
        <v>816</v>
      </c>
      <c r="CC281" s="2">
        <v>821</v>
      </c>
      <c r="CD281" s="2">
        <v>818</v>
      </c>
      <c r="CE281" s="2">
        <v>820</v>
      </c>
      <c r="CF281" s="2">
        <v>830</v>
      </c>
      <c r="CG281" s="2">
        <v>837</v>
      </c>
      <c r="CH281" s="2">
        <v>838</v>
      </c>
      <c r="CI281" s="2">
        <v>830</v>
      </c>
      <c r="CJ281" s="2">
        <v>822</v>
      </c>
      <c r="CK281" s="2">
        <v>825</v>
      </c>
      <c r="CL281" s="2">
        <v>834</v>
      </c>
      <c r="CM281" s="2">
        <v>825</v>
      </c>
      <c r="CN281" s="2">
        <v>822</v>
      </c>
      <c r="CO281" s="2">
        <v>814</v>
      </c>
      <c r="CP281" s="2">
        <v>856</v>
      </c>
      <c r="CQ281" s="2">
        <v>855</v>
      </c>
      <c r="CR281" s="2">
        <v>853</v>
      </c>
      <c r="CS281" s="2">
        <v>836</v>
      </c>
      <c r="CT281" s="2">
        <v>827</v>
      </c>
      <c r="CU281" s="2">
        <v>848</v>
      </c>
      <c r="CV281" s="2">
        <v>857</v>
      </c>
      <c r="CW281" s="2">
        <v>844</v>
      </c>
      <c r="CX281" s="2">
        <v>846</v>
      </c>
      <c r="CY281" s="2">
        <v>850</v>
      </c>
      <c r="CZ281" s="2">
        <v>870</v>
      </c>
      <c r="DA281" s="2">
        <v>882</v>
      </c>
      <c r="DB281" s="2">
        <v>877</v>
      </c>
      <c r="DC281" s="2">
        <v>860</v>
      </c>
      <c r="DD281" s="2">
        <v>889</v>
      </c>
      <c r="DE281" s="2">
        <v>898</v>
      </c>
      <c r="DF281" s="2">
        <v>885</v>
      </c>
      <c r="DG281" s="2">
        <v>918</v>
      </c>
      <c r="DH281" s="2">
        <v>928</v>
      </c>
      <c r="DI281" s="2">
        <v>940</v>
      </c>
      <c r="DJ281" s="2">
        <v>924</v>
      </c>
      <c r="DK281" s="2">
        <v>932</v>
      </c>
      <c r="DL281" s="2">
        <v>934</v>
      </c>
      <c r="DM281" s="2">
        <v>930</v>
      </c>
      <c r="DN281" s="2">
        <v>933</v>
      </c>
      <c r="DO281" s="2">
        <v>938</v>
      </c>
      <c r="DP281" s="2">
        <v>937</v>
      </c>
      <c r="DQ281" s="2">
        <v>922</v>
      </c>
      <c r="DR281" s="2">
        <v>914</v>
      </c>
      <c r="DS281" s="2">
        <v>936</v>
      </c>
      <c r="DT281" s="2">
        <v>933</v>
      </c>
      <c r="DU281" s="2">
        <v>938</v>
      </c>
      <c r="DV281" s="2">
        <v>927</v>
      </c>
      <c r="DW281" s="2">
        <v>933</v>
      </c>
      <c r="DX281" s="2">
        <v>925</v>
      </c>
      <c r="DY281" s="2">
        <v>915</v>
      </c>
      <c r="DZ281" s="2">
        <v>913</v>
      </c>
      <c r="EA281" s="2">
        <v>911</v>
      </c>
      <c r="EB281" s="2">
        <v>900</v>
      </c>
      <c r="EC281" s="2">
        <v>907</v>
      </c>
      <c r="ED281" s="2">
        <v>913</v>
      </c>
      <c r="EE281" s="2">
        <v>920</v>
      </c>
      <c r="EF281" s="2">
        <v>930</v>
      </c>
      <c r="EG281" s="2">
        <v>928</v>
      </c>
      <c r="EH281" s="2">
        <v>904</v>
      </c>
      <c r="EI281" s="2">
        <v>914</v>
      </c>
      <c r="EJ281" s="2">
        <v>920</v>
      </c>
      <c r="EK281" s="2">
        <v>921</v>
      </c>
      <c r="EL281" s="2">
        <v>901</v>
      </c>
      <c r="EM281" s="2">
        <v>893</v>
      </c>
      <c r="EN281" s="2">
        <v>880</v>
      </c>
      <c r="EO281" s="2">
        <v>876</v>
      </c>
      <c r="EP281" s="2">
        <v>877</v>
      </c>
      <c r="EQ281" s="2">
        <v>874</v>
      </c>
      <c r="ER281" s="2">
        <v>869</v>
      </c>
      <c r="ES281" s="2">
        <v>871</v>
      </c>
      <c r="ET281" s="2">
        <v>871</v>
      </c>
      <c r="EU281" s="2">
        <v>862</v>
      </c>
      <c r="EV281" s="2">
        <v>851</v>
      </c>
      <c r="EW281" s="2">
        <v>851</v>
      </c>
      <c r="EX281" s="2">
        <v>855</v>
      </c>
      <c r="EY281" s="2">
        <v>854</v>
      </c>
      <c r="EZ281" s="2">
        <v>849</v>
      </c>
      <c r="FA281" s="2">
        <v>845</v>
      </c>
      <c r="FB281" s="2">
        <v>839</v>
      </c>
      <c r="FC281" s="2">
        <v>839</v>
      </c>
      <c r="FD281" s="2">
        <v>844</v>
      </c>
      <c r="FE281" s="2">
        <v>849</v>
      </c>
      <c r="FF281" s="2">
        <v>844</v>
      </c>
      <c r="FG281" s="2">
        <v>844</v>
      </c>
      <c r="FH281" s="2">
        <v>845</v>
      </c>
      <c r="FI281" s="2">
        <v>843</v>
      </c>
      <c r="FJ281" s="2">
        <v>843</v>
      </c>
      <c r="FK281" s="2">
        <v>843</v>
      </c>
      <c r="FL281" s="2">
        <v>841</v>
      </c>
      <c r="FM281" s="2">
        <v>843</v>
      </c>
      <c r="FN281" s="2">
        <v>845</v>
      </c>
      <c r="FO281" s="2">
        <v>859</v>
      </c>
      <c r="FP281" s="2">
        <v>859</v>
      </c>
      <c r="FQ281" s="2">
        <v>851</v>
      </c>
      <c r="FR281" s="2">
        <v>841</v>
      </c>
      <c r="FS281" s="2">
        <v>835</v>
      </c>
      <c r="FT281" s="2">
        <v>832</v>
      </c>
      <c r="FU281" s="2">
        <v>829</v>
      </c>
      <c r="FV281" s="2">
        <v>831</v>
      </c>
      <c r="FW281" s="2">
        <v>833</v>
      </c>
      <c r="FX281" s="2">
        <v>841</v>
      </c>
      <c r="FY281" s="2">
        <v>848</v>
      </c>
      <c r="FZ281" s="2">
        <v>842</v>
      </c>
      <c r="GA281" s="2">
        <v>870</v>
      </c>
      <c r="GB281" s="2">
        <v>858</v>
      </c>
      <c r="GC281" s="2">
        <v>857</v>
      </c>
      <c r="GD281" s="2">
        <v>856</v>
      </c>
      <c r="GE281" s="2">
        <v>859</v>
      </c>
      <c r="GF281" s="2">
        <v>855</v>
      </c>
      <c r="GG281" s="2">
        <v>857</v>
      </c>
      <c r="GH281" s="2">
        <v>828</v>
      </c>
      <c r="GI281" s="2">
        <v>828</v>
      </c>
      <c r="GJ281" s="2">
        <v>828</v>
      </c>
      <c r="GK281" s="2">
        <v>837</v>
      </c>
      <c r="GL281" s="2">
        <v>839</v>
      </c>
      <c r="GM281" s="2">
        <v>833</v>
      </c>
      <c r="GN281" s="2">
        <v>834</v>
      </c>
      <c r="GO281" s="2">
        <v>832</v>
      </c>
      <c r="GP281" s="2">
        <v>830</v>
      </c>
      <c r="GQ281" s="2">
        <v>810</v>
      </c>
      <c r="GR281" s="2">
        <v>801</v>
      </c>
      <c r="GS281" s="2">
        <v>799</v>
      </c>
      <c r="GT281" s="2">
        <v>794</v>
      </c>
      <c r="GU281" s="2">
        <v>788</v>
      </c>
      <c r="GV281" s="2">
        <v>793</v>
      </c>
      <c r="GW281" s="2">
        <v>803</v>
      </c>
      <c r="GX281" s="2">
        <v>806</v>
      </c>
      <c r="GY281" s="2">
        <v>802</v>
      </c>
      <c r="GZ281" s="2">
        <v>815</v>
      </c>
      <c r="HA281" s="2">
        <v>805</v>
      </c>
      <c r="HB281" s="2">
        <v>796</v>
      </c>
      <c r="HC281" s="2">
        <v>816</v>
      </c>
      <c r="HD281" s="2">
        <v>834</v>
      </c>
      <c r="HE281" s="2">
        <v>837</v>
      </c>
      <c r="HF281" s="2">
        <v>862.5</v>
      </c>
      <c r="HG281" s="2">
        <v>852.5</v>
      </c>
      <c r="HH281" s="2">
        <v>846</v>
      </c>
      <c r="HI281" s="2">
        <v>844.5</v>
      </c>
      <c r="HJ281" s="2">
        <v>839</v>
      </c>
      <c r="HK281" s="2">
        <v>839.5</v>
      </c>
      <c r="HL281" s="2">
        <v>847.5</v>
      </c>
      <c r="HM281" s="2">
        <v>848</v>
      </c>
      <c r="HN281" s="2">
        <v>855</v>
      </c>
      <c r="HO281" s="2">
        <v>860.5</v>
      </c>
      <c r="HP281" s="2">
        <v>864.5</v>
      </c>
      <c r="HQ281" s="2">
        <v>876.5</v>
      </c>
      <c r="HR281" s="2">
        <v>884.5</v>
      </c>
      <c r="HS281" s="2">
        <v>887.5</v>
      </c>
      <c r="HT281" s="2">
        <v>883.5</v>
      </c>
      <c r="HU281" s="2">
        <v>882.5</v>
      </c>
      <c r="HV281" s="2">
        <v>874</v>
      </c>
      <c r="HW281" s="2">
        <v>877</v>
      </c>
      <c r="HX281" s="2">
        <v>873.5</v>
      </c>
      <c r="HY281" s="2">
        <v>872.5</v>
      </c>
      <c r="HZ281" s="2">
        <v>869</v>
      </c>
      <c r="IA281" s="2">
        <v>867</v>
      </c>
      <c r="IB281" s="2">
        <v>899</v>
      </c>
      <c r="IC281" s="2">
        <v>880</v>
      </c>
      <c r="ID281" s="2">
        <v>865.5</v>
      </c>
      <c r="IE281" s="2">
        <v>866.5</v>
      </c>
      <c r="IF281" s="2">
        <v>864.5</v>
      </c>
      <c r="IG281" s="2">
        <v>849.5</v>
      </c>
      <c r="IH281" s="2">
        <v>834.5</v>
      </c>
      <c r="II281" s="2">
        <v>838.5</v>
      </c>
      <c r="IJ281" s="2">
        <v>843.5</v>
      </c>
      <c r="IK281" s="2">
        <v>835</v>
      </c>
      <c r="IL281" s="2">
        <v>836</v>
      </c>
      <c r="IM281" s="2">
        <v>838.5</v>
      </c>
      <c r="IN281" s="2">
        <v>839</v>
      </c>
      <c r="IO281" s="2">
        <v>837.5</v>
      </c>
      <c r="IP281" s="2">
        <v>829.5</v>
      </c>
      <c r="IQ281" s="2">
        <v>827</v>
      </c>
      <c r="IR281" s="2">
        <v>806</v>
      </c>
      <c r="IS281" s="2">
        <v>789.5</v>
      </c>
      <c r="IT281" s="2">
        <v>784</v>
      </c>
    </row>
    <row r="282" spans="1:254">
      <c r="A282" s="62" t="s">
        <v>495</v>
      </c>
      <c r="B282" s="1" t="inlineStr">
        <is>
          <t>ニチバン</t>
        </is>
      </c>
      <c r="C282" s="1">
        <v>1974</v>
      </c>
      <c r="E282" s="2">
        <v>1964</v>
      </c>
      <c r="F282" s="2">
        <v>1955</v>
      </c>
      <c r="G282" s="2">
        <v>1941</v>
      </c>
      <c r="H282" s="2">
        <v>1946</v>
      </c>
      <c r="I282" s="2">
        <v>1967</v>
      </c>
      <c r="J282" s="2">
        <v>1977</v>
      </c>
      <c r="K282" s="2">
        <v>1980</v>
      </c>
      <c r="L282" s="2">
        <v>1947</v>
      </c>
      <c r="M282" s="2">
        <v>1935</v>
      </c>
      <c r="N282" s="2">
        <v>1916</v>
      </c>
      <c r="O282" s="2">
        <v>1920</v>
      </c>
      <c r="P282" s="2">
        <v>1928</v>
      </c>
      <c r="Q282" s="2">
        <v>1950</v>
      </c>
      <c r="R282" s="2">
        <v>1935</v>
      </c>
      <c r="S282" s="2">
        <v>1937</v>
      </c>
      <c r="T282" s="2">
        <v>1916</v>
      </c>
      <c r="U282" s="2">
        <v>1924</v>
      </c>
      <c r="V282" s="2">
        <v>1915</v>
      </c>
      <c r="W282" s="2">
        <v>1912</v>
      </c>
      <c r="X282" s="2">
        <v>1922</v>
      </c>
      <c r="Y282" s="2">
        <v>1923</v>
      </c>
      <c r="Z282" s="2">
        <v>1914</v>
      </c>
      <c r="AA282" s="2">
        <v>1908</v>
      </c>
      <c r="AB282" s="2">
        <v>1907</v>
      </c>
      <c r="AC282" s="2">
        <v>1903</v>
      </c>
      <c r="AD282" s="2">
        <v>1897</v>
      </c>
      <c r="AE282" s="2">
        <v>1889</v>
      </c>
      <c r="AF282" s="2">
        <v>1895</v>
      </c>
      <c r="AG282" s="2">
        <v>1873</v>
      </c>
      <c r="AH282" s="2">
        <v>1861</v>
      </c>
      <c r="AI282" s="2">
        <v>1850</v>
      </c>
      <c r="AJ282" s="2">
        <v>1842</v>
      </c>
      <c r="AK282" s="2">
        <v>1838</v>
      </c>
      <c r="AL282" s="2">
        <v>1858</v>
      </c>
      <c r="AM282" s="2">
        <v>1850</v>
      </c>
      <c r="AN282" s="2">
        <v>1855</v>
      </c>
      <c r="AO282" s="2">
        <v>1845</v>
      </c>
      <c r="AP282" s="2">
        <v>1848</v>
      </c>
      <c r="AQ282" s="2">
        <v>1850</v>
      </c>
      <c r="AR282" s="2">
        <v>1841</v>
      </c>
      <c r="AS282" s="2">
        <v>1829</v>
      </c>
      <c r="AT282" s="2">
        <v>1823</v>
      </c>
      <c r="AU282" s="2">
        <v>1822</v>
      </c>
      <c r="AV282" s="2">
        <v>1811</v>
      </c>
      <c r="AW282" s="2">
        <v>1816</v>
      </c>
      <c r="AX282" s="2">
        <v>1813</v>
      </c>
      <c r="AY282" s="2">
        <v>1818</v>
      </c>
      <c r="AZ282" s="2">
        <v>1830</v>
      </c>
      <c r="BA282" s="2">
        <v>1852</v>
      </c>
      <c r="BB282" s="2">
        <v>1866</v>
      </c>
      <c r="BC282" s="2">
        <v>1865</v>
      </c>
      <c r="BD282" s="2">
        <v>1870</v>
      </c>
      <c r="BE282" s="2">
        <v>1875</v>
      </c>
      <c r="BF282" s="2">
        <v>1874</v>
      </c>
      <c r="BG282" s="2">
        <v>1875</v>
      </c>
      <c r="BH282" s="2">
        <v>1881</v>
      </c>
      <c r="BI282" s="2">
        <v>1897</v>
      </c>
      <c r="BJ282" s="2">
        <v>1900</v>
      </c>
      <c r="BK282" s="2">
        <v>1914</v>
      </c>
      <c r="BL282" s="2">
        <v>1920</v>
      </c>
      <c r="BM282" s="2">
        <v>1854</v>
      </c>
      <c r="BN282" s="2">
        <v>1833</v>
      </c>
      <c r="BO282" s="2">
        <v>1830</v>
      </c>
      <c r="BP282" s="2">
        <v>1846</v>
      </c>
      <c r="BQ282" s="2">
        <v>1857</v>
      </c>
      <c r="BR282" s="2">
        <v>1838</v>
      </c>
      <c r="BS282" s="2">
        <v>1825</v>
      </c>
      <c r="BT282" s="2">
        <v>1825</v>
      </c>
      <c r="BU282" s="2">
        <v>1825</v>
      </c>
      <c r="BV282" s="2">
        <v>1846</v>
      </c>
      <c r="BW282" s="2">
        <v>1857</v>
      </c>
      <c r="BX282" s="2">
        <v>1883</v>
      </c>
      <c r="BY282" s="2">
        <v>1889</v>
      </c>
      <c r="BZ282" s="2">
        <v>1898</v>
      </c>
      <c r="CA282" s="2">
        <v>1893</v>
      </c>
      <c r="CB282" s="2">
        <v>1897</v>
      </c>
      <c r="CC282" s="2">
        <v>1895</v>
      </c>
      <c r="CD282" s="2">
        <v>1898</v>
      </c>
      <c r="CE282" s="2">
        <v>1898</v>
      </c>
      <c r="CF282" s="2">
        <v>1913</v>
      </c>
      <c r="CG282" s="2">
        <v>1913</v>
      </c>
      <c r="CH282" s="2">
        <v>1920</v>
      </c>
      <c r="CI282" s="2">
        <v>1913</v>
      </c>
      <c r="CJ282" s="2">
        <v>1908</v>
      </c>
      <c r="CK282" s="2">
        <v>1901</v>
      </c>
      <c r="CL282" s="2">
        <v>1905</v>
      </c>
      <c r="CM282" s="2">
        <v>1897</v>
      </c>
      <c r="CN282" s="2">
        <v>1889</v>
      </c>
      <c r="CO282" s="2">
        <v>1878</v>
      </c>
      <c r="CP282" s="2">
        <v>1933</v>
      </c>
      <c r="CQ282" s="2">
        <v>1922</v>
      </c>
      <c r="CR282" s="2">
        <v>1912</v>
      </c>
      <c r="CS282" s="2">
        <v>1898</v>
      </c>
      <c r="CT282" s="2">
        <v>1890</v>
      </c>
      <c r="CU282" s="2">
        <v>1907</v>
      </c>
      <c r="CV282" s="2">
        <v>1914</v>
      </c>
      <c r="CW282" s="2">
        <v>1909</v>
      </c>
      <c r="CX282" s="2">
        <v>1906</v>
      </c>
      <c r="CY282" s="2">
        <v>1912</v>
      </c>
      <c r="CZ282" s="2">
        <v>1925</v>
      </c>
      <c r="DA282" s="2">
        <v>1968</v>
      </c>
      <c r="DB282" s="2">
        <v>1960</v>
      </c>
      <c r="DC282" s="2">
        <v>1938</v>
      </c>
      <c r="DD282" s="2">
        <v>1950</v>
      </c>
      <c r="DE282" s="2">
        <v>1996</v>
      </c>
      <c r="DF282" s="2">
        <v>1962</v>
      </c>
      <c r="DG282" s="2">
        <v>1993</v>
      </c>
      <c r="DH282" s="2">
        <v>2002</v>
      </c>
      <c r="DI282" s="2">
        <v>1999</v>
      </c>
      <c r="DJ282" s="2">
        <v>2002</v>
      </c>
      <c r="DK282" s="2">
        <v>2005</v>
      </c>
      <c r="DL282" s="2">
        <v>1991</v>
      </c>
      <c r="DM282" s="2">
        <v>1954</v>
      </c>
      <c r="DN282" s="2">
        <v>1964</v>
      </c>
      <c r="DO282" s="2">
        <v>1980</v>
      </c>
      <c r="DP282" s="2">
        <v>1971</v>
      </c>
      <c r="DQ282" s="2">
        <v>1974</v>
      </c>
      <c r="DR282" s="2">
        <v>1975</v>
      </c>
      <c r="DS282" s="2">
        <v>1978</v>
      </c>
      <c r="DT282" s="2">
        <v>2007</v>
      </c>
      <c r="DU282" s="2">
        <v>2001</v>
      </c>
      <c r="DV282" s="2">
        <v>1983</v>
      </c>
      <c r="DW282" s="2">
        <v>1983</v>
      </c>
      <c r="DX282" s="2">
        <v>1978</v>
      </c>
      <c r="DY282" s="2">
        <v>1972</v>
      </c>
      <c r="DZ282" s="2">
        <v>1979</v>
      </c>
      <c r="EA282" s="2">
        <v>1968</v>
      </c>
      <c r="EB282" s="2">
        <v>1941</v>
      </c>
      <c r="EC282" s="2">
        <v>1938</v>
      </c>
      <c r="ED282" s="2">
        <v>1945</v>
      </c>
      <c r="EE282" s="2">
        <v>1957</v>
      </c>
      <c r="EF282" s="2">
        <v>1970</v>
      </c>
      <c r="EG282" s="2">
        <v>1973</v>
      </c>
      <c r="EH282" s="2">
        <v>1968</v>
      </c>
      <c r="EI282" s="2">
        <v>1990</v>
      </c>
      <c r="EJ282" s="2">
        <v>1998</v>
      </c>
      <c r="EK282" s="2">
        <v>1989</v>
      </c>
      <c r="EL282" s="2">
        <v>1990</v>
      </c>
      <c r="EM282" s="2">
        <v>1987</v>
      </c>
      <c r="EN282" s="2">
        <v>1987</v>
      </c>
      <c r="EO282" s="2">
        <v>1978</v>
      </c>
      <c r="EP282" s="2">
        <v>1986</v>
      </c>
      <c r="EQ282" s="2">
        <v>2007</v>
      </c>
      <c r="ER282" s="2">
        <v>2010</v>
      </c>
      <c r="ES282" s="2">
        <v>2017</v>
      </c>
      <c r="ET282" s="2">
        <v>2007</v>
      </c>
      <c r="EU282" s="2">
        <v>1997</v>
      </c>
      <c r="EV282" s="2">
        <v>1974</v>
      </c>
      <c r="EW282" s="2">
        <v>1995</v>
      </c>
      <c r="EX282" s="2">
        <v>1990</v>
      </c>
      <c r="EY282" s="2">
        <v>1979</v>
      </c>
      <c r="EZ282" s="2">
        <v>1994</v>
      </c>
      <c r="FA282" s="2">
        <v>1995</v>
      </c>
      <c r="FB282" s="2">
        <v>1996</v>
      </c>
      <c r="FC282" s="2">
        <v>1992</v>
      </c>
      <c r="FD282" s="2">
        <v>1992</v>
      </c>
      <c r="FE282" s="2">
        <v>1992</v>
      </c>
      <c r="FF282" s="2">
        <v>1993</v>
      </c>
      <c r="FG282" s="2">
        <v>1993</v>
      </c>
      <c r="FH282" s="2">
        <v>1989</v>
      </c>
      <c r="FI282" s="2">
        <v>1964</v>
      </c>
      <c r="FJ282" s="2">
        <v>1959</v>
      </c>
      <c r="FK282" s="2">
        <v>1950</v>
      </c>
      <c r="FL282" s="2">
        <v>1992</v>
      </c>
      <c r="FM282" s="2">
        <v>1966</v>
      </c>
      <c r="FN282" s="2">
        <v>1975</v>
      </c>
      <c r="FO282" s="2">
        <v>2006</v>
      </c>
      <c r="FP282" s="2">
        <v>2018</v>
      </c>
      <c r="FQ282" s="2">
        <v>2010</v>
      </c>
      <c r="FR282" s="2">
        <v>2007</v>
      </c>
      <c r="FS282" s="2">
        <v>1999</v>
      </c>
      <c r="FT282" s="2">
        <v>1987</v>
      </c>
      <c r="FU282" s="2">
        <v>1960</v>
      </c>
      <c r="FV282" s="2">
        <v>1958</v>
      </c>
      <c r="FW282" s="2">
        <v>1963</v>
      </c>
      <c r="FX282" s="2">
        <v>1979</v>
      </c>
      <c r="FY282" s="2">
        <v>1977</v>
      </c>
      <c r="FZ282" s="2">
        <v>1965</v>
      </c>
      <c r="GA282" s="2">
        <v>1965</v>
      </c>
      <c r="GB282" s="2">
        <v>1965</v>
      </c>
      <c r="GC282" s="2">
        <v>1950</v>
      </c>
      <c r="GD282" s="2">
        <v>1939</v>
      </c>
      <c r="GE282" s="2">
        <v>1949</v>
      </c>
      <c r="GF282" s="2">
        <v>1960</v>
      </c>
      <c r="GG282" s="2">
        <v>1944</v>
      </c>
      <c r="GH282" s="2">
        <v>1922</v>
      </c>
      <c r="GI282" s="2">
        <v>1916</v>
      </c>
      <c r="GJ282" s="2">
        <v>1930</v>
      </c>
      <c r="GK282" s="2">
        <v>1953</v>
      </c>
      <c r="GL282" s="2">
        <v>1966</v>
      </c>
      <c r="GM282" s="2">
        <v>1956</v>
      </c>
      <c r="GN282" s="2">
        <v>1955</v>
      </c>
      <c r="GO282" s="2">
        <v>1939</v>
      </c>
      <c r="GP282" s="2">
        <v>1933</v>
      </c>
      <c r="GQ282" s="2">
        <v>1932</v>
      </c>
      <c r="GR282" s="2">
        <v>1929</v>
      </c>
      <c r="GS282" s="2">
        <v>1941</v>
      </c>
      <c r="GT282" s="2">
        <v>1942</v>
      </c>
      <c r="GU282" s="2">
        <v>1928</v>
      </c>
      <c r="GV282" s="2">
        <v>1940</v>
      </c>
      <c r="GW282" s="2">
        <v>1963</v>
      </c>
      <c r="GX282" s="2">
        <v>1979</v>
      </c>
      <c r="GY282" s="2">
        <v>1968</v>
      </c>
      <c r="GZ282" s="2">
        <v>1988</v>
      </c>
      <c r="HA282" s="2">
        <v>1975</v>
      </c>
      <c r="HB282" s="2">
        <v>1964</v>
      </c>
      <c r="HC282" s="2">
        <v>1975</v>
      </c>
      <c r="HD282" s="2">
        <v>1987</v>
      </c>
      <c r="HE282" s="2">
        <v>1982</v>
      </c>
      <c r="HF282" s="2">
        <v>1996</v>
      </c>
      <c r="HG282" s="2">
        <v>1996</v>
      </c>
      <c r="HH282" s="2">
        <v>1985</v>
      </c>
      <c r="HI282" s="2">
        <v>1985</v>
      </c>
      <c r="HJ282" s="2">
        <v>1985</v>
      </c>
      <c r="HK282" s="2">
        <v>1974</v>
      </c>
      <c r="HL282" s="2">
        <v>1989</v>
      </c>
      <c r="HM282" s="2">
        <v>1995</v>
      </c>
      <c r="HN282" s="2">
        <v>1986</v>
      </c>
      <c r="HO282" s="2">
        <v>1979</v>
      </c>
      <c r="HP282" s="2">
        <v>1988</v>
      </c>
      <c r="HQ282" s="2">
        <v>2000</v>
      </c>
      <c r="HR282" s="2">
        <v>1998</v>
      </c>
      <c r="HS282" s="2">
        <v>1997</v>
      </c>
      <c r="HT282" s="2">
        <v>1997</v>
      </c>
      <c r="HU282" s="2">
        <v>1994</v>
      </c>
      <c r="HV282" s="2">
        <v>1990</v>
      </c>
      <c r="HW282" s="2">
        <v>1968</v>
      </c>
      <c r="HX282" s="2">
        <v>1958</v>
      </c>
      <c r="HY282" s="2">
        <v>1966</v>
      </c>
      <c r="HZ282" s="2">
        <v>1968</v>
      </c>
      <c r="IA282" s="2">
        <v>1992</v>
      </c>
      <c r="IB282" s="2">
        <v>2001</v>
      </c>
      <c r="IC282" s="2">
        <v>2004</v>
      </c>
      <c r="ID282" s="2">
        <v>1998</v>
      </c>
      <c r="IE282" s="2">
        <v>2011</v>
      </c>
      <c r="IF282" s="2">
        <v>2005</v>
      </c>
      <c r="IG282" s="2">
        <v>2018</v>
      </c>
      <c r="IH282" s="2">
        <v>2015</v>
      </c>
      <c r="II282" s="2">
        <v>2014</v>
      </c>
      <c r="IJ282" s="2">
        <v>2031</v>
      </c>
      <c r="IK282" s="2">
        <v>2036</v>
      </c>
      <c r="IL282" s="2">
        <v>2026</v>
      </c>
      <c r="IM282" s="2">
        <v>2029</v>
      </c>
      <c r="IN282" s="2">
        <v>2028</v>
      </c>
      <c r="IO282" s="2">
        <v>2020</v>
      </c>
      <c r="IP282" s="2">
        <v>2020</v>
      </c>
      <c r="IQ282" s="2">
        <v>2023</v>
      </c>
      <c r="IR282" s="2">
        <v>2015</v>
      </c>
      <c r="IS282" s="2">
        <v>2002</v>
      </c>
      <c r="IT282" s="2">
        <v>2005</v>
      </c>
    </row>
    <row r="283" spans="1:254">
      <c r="A283" s="62" t="s">
        <v>496</v>
      </c>
      <c r="B283" s="1" t="inlineStr">
        <is>
          <t>ＳＣＲＥＥＮホールディングス</t>
        </is>
      </c>
      <c r="C283" s="1">
        <v>13790</v>
      </c>
      <c r="E283" s="2">
        <v>13890</v>
      </c>
      <c r="F283" s="2">
        <v>13900</v>
      </c>
      <c r="G283" s="2">
        <v>13175</v>
      </c>
      <c r="H283" s="2">
        <v>12535</v>
      </c>
      <c r="I283" s="2">
        <v>13800</v>
      </c>
      <c r="J283" s="2">
        <v>12445</v>
      </c>
      <c r="K283" s="2">
        <v>13270</v>
      </c>
      <c r="L283" s="2">
        <v>14735</v>
      </c>
      <c r="M283" s="2">
        <v>16215</v>
      </c>
      <c r="N283" s="2">
        <v>16795</v>
      </c>
      <c r="O283" s="2">
        <v>17355</v>
      </c>
      <c r="P283" s="2">
        <v>17695</v>
      </c>
      <c r="Q283" s="2">
        <v>17070</v>
      </c>
      <c r="R283" s="2">
        <v>17445</v>
      </c>
      <c r="S283" s="2">
        <v>18960</v>
      </c>
      <c r="T283" s="2">
        <v>19020</v>
      </c>
      <c r="U283" s="2">
        <v>18240</v>
      </c>
      <c r="V283" s="2">
        <v>18690</v>
      </c>
      <c r="W283" s="2">
        <v>18530</v>
      </c>
      <c r="X283" s="2">
        <v>18055</v>
      </c>
      <c r="Y283" s="2">
        <v>17490</v>
      </c>
      <c r="Z283" s="2">
        <v>18020</v>
      </c>
      <c r="AA283" s="2">
        <v>19065</v>
      </c>
      <c r="AB283" s="2">
        <v>18945</v>
      </c>
      <c r="AC283" s="2">
        <v>18870</v>
      </c>
      <c r="AD283" s="2">
        <v>19770</v>
      </c>
      <c r="AE283" s="2">
        <v>18350</v>
      </c>
      <c r="AF283" s="2">
        <v>16875</v>
      </c>
      <c r="AG283" s="2">
        <v>17815</v>
      </c>
      <c r="AH283" s="2">
        <v>17640</v>
      </c>
      <c r="AI283" s="2">
        <v>16830</v>
      </c>
      <c r="AJ283" s="2">
        <v>17495</v>
      </c>
      <c r="AK283" s="2">
        <v>17455</v>
      </c>
      <c r="AL283" s="2">
        <v>17160</v>
      </c>
      <c r="AM283" s="2">
        <v>16550</v>
      </c>
      <c r="AN283" s="2">
        <v>15375</v>
      </c>
      <c r="AO283" s="2">
        <v>15720</v>
      </c>
      <c r="AP283" s="2">
        <v>14985</v>
      </c>
      <c r="AQ283" s="2">
        <v>14225</v>
      </c>
      <c r="AR283" s="2">
        <v>13080</v>
      </c>
      <c r="AS283" s="2">
        <v>13690</v>
      </c>
      <c r="AT283" s="2">
        <v>12665</v>
      </c>
      <c r="AU283" s="2">
        <v>11940</v>
      </c>
      <c r="AV283" s="2">
        <v>13075</v>
      </c>
      <c r="AW283" s="2">
        <v>13465</v>
      </c>
      <c r="AX283" s="2">
        <v>13420</v>
      </c>
      <c r="AY283" s="2">
        <v>11370</v>
      </c>
      <c r="AZ283" s="2">
        <v>11240</v>
      </c>
      <c r="BA283" s="2">
        <v>11290</v>
      </c>
      <c r="BB283" s="2">
        <v>11215</v>
      </c>
      <c r="BC283" s="2">
        <v>11550</v>
      </c>
      <c r="BD283" s="2">
        <v>11215</v>
      </c>
      <c r="BE283" s="2">
        <v>11180</v>
      </c>
      <c r="BF283" s="2">
        <v>11105</v>
      </c>
      <c r="BG283" s="2">
        <v>10990</v>
      </c>
      <c r="BH283" s="2">
        <v>10730</v>
      </c>
      <c r="BI283" s="2">
        <v>11035</v>
      </c>
      <c r="BJ283" s="2">
        <v>11405</v>
      </c>
      <c r="BK283" s="2">
        <v>12525</v>
      </c>
      <c r="BL283" s="2">
        <v>13155</v>
      </c>
      <c r="BM283" s="2">
        <v>11460</v>
      </c>
      <c r="BN283" s="2">
        <v>11630</v>
      </c>
      <c r="BO283" s="2">
        <v>11675</v>
      </c>
      <c r="BP283" s="2">
        <v>11380</v>
      </c>
      <c r="BQ283" s="2">
        <v>11325</v>
      </c>
      <c r="BR283" s="2">
        <v>10680</v>
      </c>
      <c r="BS283" s="2">
        <v>10450</v>
      </c>
      <c r="BT283" s="2">
        <v>10795</v>
      </c>
      <c r="BU283" s="2">
        <v>11070</v>
      </c>
      <c r="BV283" s="2">
        <v>10730</v>
      </c>
      <c r="BW283" s="2">
        <v>10765</v>
      </c>
      <c r="BX283" s="2">
        <v>10625</v>
      </c>
      <c r="BY283" s="2">
        <v>10920</v>
      </c>
      <c r="BZ283" s="2">
        <v>10815</v>
      </c>
      <c r="CA283" s="2">
        <v>11120</v>
      </c>
      <c r="CB283" s="2">
        <v>11310</v>
      </c>
      <c r="CC283" s="2">
        <v>11370</v>
      </c>
      <c r="CD283" s="2">
        <v>11230</v>
      </c>
      <c r="CE283" s="2">
        <v>10815</v>
      </c>
      <c r="CF283" s="2">
        <v>10780</v>
      </c>
      <c r="CG283" s="2">
        <v>10290</v>
      </c>
      <c r="CH283" s="2">
        <v>10055</v>
      </c>
      <c r="CI283" s="2">
        <v>9410</v>
      </c>
      <c r="CJ283" s="2">
        <v>9533</v>
      </c>
      <c r="CK283" s="2">
        <v>9309</v>
      </c>
      <c r="CL283" s="2">
        <v>9677</v>
      </c>
      <c r="CM283" s="2">
        <v>9498</v>
      </c>
      <c r="CN283" s="2">
        <v>9260</v>
      </c>
      <c r="CO283" s="2">
        <v>9119</v>
      </c>
      <c r="CP283" s="2">
        <v>9627.5</v>
      </c>
      <c r="CQ283" s="2">
        <v>10037.5</v>
      </c>
      <c r="CR283" s="2">
        <v>10065</v>
      </c>
      <c r="CS283" s="2">
        <v>9845</v>
      </c>
      <c r="CT283" s="2">
        <v>9512.5</v>
      </c>
      <c r="CU283" s="2">
        <v>9970</v>
      </c>
      <c r="CV283" s="2">
        <v>10040</v>
      </c>
      <c r="CW283" s="2">
        <v>10005</v>
      </c>
      <c r="CX283" s="2">
        <v>9627.5</v>
      </c>
      <c r="CY283" s="2">
        <v>9402.5</v>
      </c>
      <c r="CZ283" s="2">
        <v>9695</v>
      </c>
      <c r="DA283" s="2">
        <v>10022.5</v>
      </c>
      <c r="DB283" s="2">
        <v>10022.5</v>
      </c>
      <c r="DC283" s="2">
        <v>9640</v>
      </c>
      <c r="DD283" s="2">
        <v>10507.5</v>
      </c>
      <c r="DE283" s="2">
        <v>10367.5</v>
      </c>
      <c r="DF283" s="2">
        <v>10470</v>
      </c>
      <c r="DG283" s="2">
        <v>11187.5</v>
      </c>
      <c r="DH283" s="2">
        <v>11327.5</v>
      </c>
      <c r="DI283" s="2">
        <v>11532.5</v>
      </c>
      <c r="DJ283" s="2">
        <v>11935</v>
      </c>
      <c r="DK283" s="2">
        <v>11840</v>
      </c>
      <c r="DL283" s="2">
        <v>11225</v>
      </c>
      <c r="DM283" s="2">
        <v>11035</v>
      </c>
      <c r="DN283" s="2">
        <v>10970</v>
      </c>
      <c r="DO283" s="2">
        <v>10690</v>
      </c>
      <c r="DP283" s="2">
        <v>10695</v>
      </c>
      <c r="DQ283" s="2">
        <v>10507.5</v>
      </c>
      <c r="DR283" s="2">
        <v>10715</v>
      </c>
      <c r="DS283" s="2">
        <v>10792.5</v>
      </c>
      <c r="DT283" s="2">
        <v>10822.5</v>
      </c>
      <c r="DU283" s="2">
        <v>10800</v>
      </c>
      <c r="DV283" s="2">
        <v>10225</v>
      </c>
      <c r="DW283" s="2">
        <v>10395</v>
      </c>
      <c r="DX283" s="2">
        <v>10485</v>
      </c>
      <c r="DY283" s="2">
        <v>10522.5</v>
      </c>
      <c r="DZ283" s="2">
        <v>10475</v>
      </c>
      <c r="EA283" s="2">
        <v>10197.5</v>
      </c>
      <c r="EB283" s="2">
        <v>10425</v>
      </c>
      <c r="EC283" s="2">
        <v>10495</v>
      </c>
      <c r="ED283" s="2">
        <v>9735</v>
      </c>
      <c r="EE283" s="2">
        <v>9787.5</v>
      </c>
      <c r="EF283" s="2">
        <v>9840</v>
      </c>
      <c r="EG283" s="2">
        <v>9905</v>
      </c>
      <c r="EH283" s="2">
        <v>9085</v>
      </c>
      <c r="EI283" s="2">
        <v>9037.5</v>
      </c>
      <c r="EJ283" s="2">
        <v>9102.5</v>
      </c>
      <c r="EK283" s="2">
        <v>9020</v>
      </c>
      <c r="EL283" s="2">
        <v>8650</v>
      </c>
      <c r="EM283" s="2">
        <v>8400</v>
      </c>
      <c r="EN283" s="2">
        <v>8247.5</v>
      </c>
      <c r="EO283" s="2">
        <v>8082.5</v>
      </c>
      <c r="EP283" s="2">
        <v>8047.5</v>
      </c>
      <c r="EQ283" s="2">
        <v>8225</v>
      </c>
      <c r="ER283" s="2">
        <v>8270</v>
      </c>
      <c r="ES283" s="2">
        <v>8150</v>
      </c>
      <c r="ET283" s="2">
        <v>7640</v>
      </c>
      <c r="EU283" s="2">
        <v>7615</v>
      </c>
      <c r="EV283" s="2">
        <v>7605</v>
      </c>
      <c r="EW283" s="2">
        <v>7620</v>
      </c>
      <c r="EX283" s="2">
        <v>7660</v>
      </c>
      <c r="EY283" s="2">
        <v>6820</v>
      </c>
      <c r="EZ283" s="2">
        <v>6725</v>
      </c>
      <c r="FA283" s="2">
        <v>6512.5</v>
      </c>
      <c r="FB283" s="2">
        <v>6455</v>
      </c>
      <c r="FC283" s="2">
        <v>6615</v>
      </c>
      <c r="FD283" s="2">
        <v>6640</v>
      </c>
      <c r="FE283" s="2">
        <v>6582.5</v>
      </c>
      <c r="FF283" s="2">
        <v>6717.5</v>
      </c>
      <c r="FG283" s="2">
        <v>6905</v>
      </c>
      <c r="FH283" s="2">
        <v>7085</v>
      </c>
      <c r="FI283" s="2">
        <v>6980</v>
      </c>
      <c r="FJ283" s="2">
        <v>6880</v>
      </c>
      <c r="FK283" s="2">
        <v>6960</v>
      </c>
      <c r="FL283" s="2">
        <v>7265</v>
      </c>
      <c r="FM283" s="2">
        <v>7070</v>
      </c>
      <c r="FN283" s="2">
        <v>6715</v>
      </c>
      <c r="FO283" s="2">
        <v>6577.5</v>
      </c>
      <c r="FP283" s="2">
        <v>6540</v>
      </c>
      <c r="FQ283" s="2">
        <v>6500</v>
      </c>
      <c r="FR283" s="2">
        <v>6337.5</v>
      </c>
      <c r="FS283" s="2">
        <v>6347.5</v>
      </c>
      <c r="FT283" s="2">
        <v>6247.5</v>
      </c>
      <c r="FU283" s="2">
        <v>6680</v>
      </c>
      <c r="FV283" s="2">
        <v>6332.5</v>
      </c>
      <c r="FW283" s="2">
        <v>6417.5</v>
      </c>
      <c r="FX283" s="2">
        <v>6440</v>
      </c>
      <c r="FY283" s="2">
        <v>6460</v>
      </c>
      <c r="FZ283" s="2">
        <v>6335</v>
      </c>
      <c r="GA283" s="2">
        <v>6002.5</v>
      </c>
      <c r="GB283" s="2">
        <v>6195</v>
      </c>
      <c r="GC283" s="2">
        <v>6212.5</v>
      </c>
      <c r="GD283" s="2">
        <v>6180</v>
      </c>
      <c r="GE283" s="2">
        <v>6462.5</v>
      </c>
      <c r="GF283" s="2">
        <v>6480</v>
      </c>
      <c r="GG283" s="2">
        <v>6720</v>
      </c>
      <c r="GH283" s="2">
        <v>7380</v>
      </c>
      <c r="GI283" s="2">
        <v>7265</v>
      </c>
      <c r="GJ283" s="2">
        <v>7040</v>
      </c>
      <c r="GK283" s="2">
        <v>6877.5</v>
      </c>
      <c r="GL283" s="2">
        <v>6897.5</v>
      </c>
      <c r="GM283" s="2">
        <v>6722.5</v>
      </c>
      <c r="GN283" s="2">
        <v>6680</v>
      </c>
      <c r="GO283" s="2">
        <v>6670</v>
      </c>
      <c r="GP283" s="2">
        <v>6980</v>
      </c>
      <c r="GQ283" s="2">
        <v>6910</v>
      </c>
      <c r="GR283" s="2">
        <v>6970</v>
      </c>
      <c r="GS283" s="2">
        <v>7275</v>
      </c>
      <c r="GT283" s="2">
        <v>7065</v>
      </c>
      <c r="GU283" s="2">
        <v>6917.5</v>
      </c>
      <c r="GV283" s="2">
        <v>7135</v>
      </c>
      <c r="GW283" s="2">
        <v>7417.5</v>
      </c>
      <c r="GX283" s="2">
        <v>7510</v>
      </c>
      <c r="GY283" s="2">
        <v>7760</v>
      </c>
      <c r="GZ283" s="2">
        <v>7570</v>
      </c>
      <c r="HA283" s="2">
        <v>7440</v>
      </c>
      <c r="HB283" s="2">
        <v>7247.5</v>
      </c>
      <c r="HC283" s="2">
        <v>6892.5</v>
      </c>
      <c r="HD283" s="2">
        <v>6940</v>
      </c>
      <c r="HE283" s="2">
        <v>6817.5</v>
      </c>
      <c r="HF283" s="2">
        <v>6987.5</v>
      </c>
      <c r="HG283" s="2">
        <v>7097.5</v>
      </c>
      <c r="HH283" s="2">
        <v>7062.5</v>
      </c>
      <c r="HI283" s="2">
        <v>7085</v>
      </c>
      <c r="HJ283" s="2">
        <v>6995</v>
      </c>
      <c r="HK283" s="2">
        <v>6760</v>
      </c>
      <c r="HL283" s="2">
        <v>6552.5</v>
      </c>
      <c r="HM283" s="2">
        <v>6490</v>
      </c>
      <c r="HN283" s="2">
        <v>6312.5</v>
      </c>
      <c r="HO283" s="2">
        <v>6222.5</v>
      </c>
      <c r="HP283" s="2">
        <v>5940</v>
      </c>
      <c r="HQ283" s="2">
        <v>5970</v>
      </c>
      <c r="HR283" s="2">
        <v>5607.5</v>
      </c>
      <c r="HS283" s="2">
        <v>5580</v>
      </c>
      <c r="HT283" s="2">
        <v>5465</v>
      </c>
      <c r="HU283" s="2">
        <v>5477.5</v>
      </c>
      <c r="HV283" s="2">
        <v>5537.5</v>
      </c>
      <c r="HW283" s="2">
        <v>5540</v>
      </c>
      <c r="HX283" s="2">
        <v>5762.5</v>
      </c>
      <c r="HY283" s="2">
        <v>5755</v>
      </c>
      <c r="HZ283" s="2">
        <v>5720</v>
      </c>
      <c r="IA283" s="2">
        <v>5827.5</v>
      </c>
      <c r="IB283" s="2">
        <v>5822.5</v>
      </c>
      <c r="IC283" s="2">
        <v>5745</v>
      </c>
      <c r="ID283" s="2">
        <v>5665</v>
      </c>
      <c r="IE283" s="2">
        <v>5855</v>
      </c>
      <c r="IF283" s="2">
        <v>5835</v>
      </c>
      <c r="IG283" s="2">
        <v>5785</v>
      </c>
      <c r="IH283" s="2">
        <v>5865</v>
      </c>
      <c r="II283" s="2">
        <v>6065</v>
      </c>
      <c r="IJ283" s="2">
        <v>6255</v>
      </c>
      <c r="IK283" s="2">
        <v>6197.5</v>
      </c>
      <c r="IL283" s="2">
        <v>6112.5</v>
      </c>
      <c r="IM283" s="2">
        <v>5935</v>
      </c>
      <c r="IN283" s="2">
        <v>5877.5</v>
      </c>
      <c r="IO283" s="2">
        <v>5995</v>
      </c>
      <c r="IP283" s="2">
        <v>5840</v>
      </c>
      <c r="IQ283" s="2">
        <v>5845</v>
      </c>
      <c r="IR283" s="2">
        <v>6080</v>
      </c>
      <c r="IS283" s="2">
        <v>5835</v>
      </c>
      <c r="IT283" s="2">
        <v>5792.5</v>
      </c>
    </row>
    <row r="284" spans="1:254">
      <c r="A284" s="62" t="s">
        <v>497</v>
      </c>
      <c r="B284" s="1" t="inlineStr">
        <is>
          <t>データセクション</t>
        </is>
      </c>
      <c r="C284" s="1">
        <v>1958</v>
      </c>
      <c r="E284" s="2">
        <v>2282</v>
      </c>
      <c r="F284" s="2">
        <v>2284</v>
      </c>
      <c r="G284" s="2">
        <v>2407</v>
      </c>
      <c r="H284" s="2">
        <v>2251</v>
      </c>
      <c r="I284" s="2">
        <v>2193</v>
      </c>
      <c r="J284" s="2">
        <v>1960</v>
      </c>
      <c r="K284" s="2">
        <v>2109</v>
      </c>
      <c r="L284" s="2">
        <v>2283</v>
      </c>
      <c r="M284" s="2">
        <v>2331</v>
      </c>
      <c r="N284" s="2">
        <v>2389</v>
      </c>
      <c r="O284" s="2">
        <v>2520</v>
      </c>
      <c r="P284" s="2">
        <v>2597</v>
      </c>
      <c r="Q284" s="2">
        <v>2618</v>
      </c>
      <c r="R284" s="2">
        <v>2605</v>
      </c>
      <c r="S284" s="2">
        <v>2857</v>
      </c>
      <c r="T284" s="2">
        <v>2998</v>
      </c>
      <c r="U284" s="2">
        <v>2877</v>
      </c>
      <c r="V284" s="2">
        <v>3090</v>
      </c>
      <c r="W284" s="2">
        <v>3000</v>
      </c>
      <c r="X284" s="2">
        <v>2936</v>
      </c>
      <c r="Y284" s="2">
        <v>2838</v>
      </c>
      <c r="Z284" s="2">
        <v>3080</v>
      </c>
      <c r="AA284" s="2">
        <v>3305</v>
      </c>
      <c r="AB284" s="2">
        <v>3225</v>
      </c>
      <c r="AC284" s="2">
        <v>3360</v>
      </c>
      <c r="AD284" s="2">
        <v>3545</v>
      </c>
      <c r="AE284" s="2">
        <v>3750</v>
      </c>
      <c r="AF284" s="2">
        <v>4275</v>
      </c>
      <c r="AG284" s="2">
        <v>4680</v>
      </c>
      <c r="AH284" s="2">
        <v>5010</v>
      </c>
      <c r="AI284" s="2">
        <v>4905</v>
      </c>
      <c r="AJ284" s="2">
        <v>5110</v>
      </c>
      <c r="AK284" s="2">
        <v>5410</v>
      </c>
      <c r="AL284" s="2">
        <v>5950</v>
      </c>
      <c r="AM284" s="2">
        <v>5360</v>
      </c>
      <c r="AN284" s="2">
        <v>5030</v>
      </c>
      <c r="AO284" s="2">
        <v>5240</v>
      </c>
      <c r="AP284" s="2">
        <v>5100</v>
      </c>
      <c r="AQ284" s="2">
        <v>4645</v>
      </c>
      <c r="AR284" s="2">
        <v>4715</v>
      </c>
      <c r="AS284" s="2">
        <v>4470</v>
      </c>
      <c r="AT284" s="2">
        <v>5010</v>
      </c>
      <c r="AU284" s="2">
        <v>5040</v>
      </c>
      <c r="AV284" s="2">
        <v>5740</v>
      </c>
      <c r="AW284" s="2">
        <v>5690</v>
      </c>
      <c r="AX284" s="2">
        <v>5060</v>
      </c>
      <c r="AY284" s="2">
        <v>4865</v>
      </c>
      <c r="AZ284" s="2">
        <v>5860</v>
      </c>
      <c r="BA284" s="2">
        <v>6140</v>
      </c>
      <c r="BB284" s="2">
        <v>5140</v>
      </c>
      <c r="BC284" s="2">
        <v>4820</v>
      </c>
      <c r="BD284" s="2">
        <v>4820</v>
      </c>
      <c r="BE284" s="2">
        <v>5000</v>
      </c>
      <c r="BF284" s="2">
        <v>4800</v>
      </c>
      <c r="BG284" s="2">
        <v>4100</v>
      </c>
      <c r="BH284" s="2">
        <v>3465</v>
      </c>
      <c r="BI284" s="2">
        <v>3345</v>
      </c>
      <c r="BJ284" s="2">
        <v>2843</v>
      </c>
      <c r="BK284" s="2">
        <v>2465</v>
      </c>
      <c r="BL284" s="2">
        <v>2367</v>
      </c>
      <c r="BM284" s="2">
        <v>2318</v>
      </c>
      <c r="BN284" s="2">
        <v>2498</v>
      </c>
      <c r="BO284" s="2">
        <v>2550</v>
      </c>
      <c r="BP284" s="2">
        <v>2089</v>
      </c>
      <c r="BQ284" s="2">
        <v>1689</v>
      </c>
      <c r="BR284" s="2">
        <v>1509</v>
      </c>
      <c r="BS284" s="2">
        <v>1515</v>
      </c>
      <c r="BT284" s="2">
        <v>1503</v>
      </c>
      <c r="BU284" s="2">
        <v>1478</v>
      </c>
      <c r="BV284" s="2">
        <v>1519</v>
      </c>
      <c r="BW284" s="2">
        <v>1545</v>
      </c>
      <c r="BX284" s="2">
        <v>1590</v>
      </c>
      <c r="BY284" s="2">
        <v>1673</v>
      </c>
      <c r="BZ284" s="2">
        <v>1648</v>
      </c>
      <c r="CA284" s="2">
        <v>1619</v>
      </c>
      <c r="CB284" s="2">
        <v>1680</v>
      </c>
      <c r="CC284" s="2">
        <v>1509</v>
      </c>
      <c r="CD284" s="2">
        <v>1451</v>
      </c>
      <c r="CE284" s="2">
        <v>1369</v>
      </c>
      <c r="CF284" s="2">
        <v>1418</v>
      </c>
      <c r="CG284" s="2">
        <v>1385</v>
      </c>
      <c r="CH284" s="2">
        <v>1400</v>
      </c>
      <c r="CI284" s="2">
        <v>1341</v>
      </c>
      <c r="CJ284" s="2">
        <v>1345</v>
      </c>
      <c r="CK284" s="2">
        <v>1383</v>
      </c>
      <c r="CL284" s="2">
        <v>1394</v>
      </c>
      <c r="CM284" s="2">
        <v>1384</v>
      </c>
      <c r="CN284" s="2">
        <v>1331</v>
      </c>
      <c r="CO284" s="2">
        <v>1339</v>
      </c>
      <c r="CP284" s="2">
        <v>1404</v>
      </c>
      <c r="CQ284" s="2">
        <v>1422</v>
      </c>
      <c r="CR284" s="2">
        <v>1449</v>
      </c>
      <c r="CS284" s="2">
        <v>1349</v>
      </c>
      <c r="CT284" s="2">
        <v>1412</v>
      </c>
      <c r="CU284" s="2">
        <v>1517</v>
      </c>
      <c r="CV284" s="2">
        <v>1579</v>
      </c>
      <c r="CW284" s="2">
        <v>1646</v>
      </c>
      <c r="CX284" s="2">
        <v>1629</v>
      </c>
      <c r="CY284" s="2">
        <v>1674</v>
      </c>
      <c r="CZ284" s="2">
        <v>1707</v>
      </c>
      <c r="DA284" s="2">
        <v>1722</v>
      </c>
      <c r="DB284" s="2">
        <v>1662</v>
      </c>
      <c r="DC284" s="2">
        <v>1550</v>
      </c>
      <c r="DD284" s="2">
        <v>1615</v>
      </c>
      <c r="DE284" s="2">
        <v>1640</v>
      </c>
      <c r="DF284" s="2">
        <v>1642</v>
      </c>
      <c r="DG284" s="2">
        <v>1793</v>
      </c>
      <c r="DH284" s="2">
        <v>1854</v>
      </c>
      <c r="DI284" s="2">
        <v>1912</v>
      </c>
      <c r="DJ284" s="2">
        <v>1897</v>
      </c>
      <c r="DK284" s="2">
        <v>1868</v>
      </c>
      <c r="DL284" s="2">
        <v>1879</v>
      </c>
      <c r="DM284" s="2">
        <v>1945</v>
      </c>
      <c r="DN284" s="2">
        <v>1973</v>
      </c>
      <c r="DO284" s="2">
        <v>1947</v>
      </c>
      <c r="DP284" s="2">
        <v>2090</v>
      </c>
      <c r="DQ284" s="2">
        <v>2053</v>
      </c>
      <c r="DR284" s="2">
        <v>2045</v>
      </c>
      <c r="DS284" s="2">
        <v>2077</v>
      </c>
      <c r="DT284" s="2">
        <v>1978</v>
      </c>
      <c r="DU284" s="2">
        <v>1833</v>
      </c>
      <c r="DV284" s="2">
        <v>1789</v>
      </c>
      <c r="DW284" s="2">
        <v>1850</v>
      </c>
      <c r="DX284" s="2">
        <v>1878</v>
      </c>
      <c r="DY284" s="2">
        <v>1900</v>
      </c>
      <c r="DZ284" s="2">
        <v>1968</v>
      </c>
      <c r="EA284" s="2">
        <v>1933</v>
      </c>
      <c r="EB284" s="2">
        <v>2026</v>
      </c>
      <c r="EC284" s="2">
        <v>2045</v>
      </c>
      <c r="ED284" s="2">
        <v>2032</v>
      </c>
      <c r="EE284" s="2">
        <v>2055</v>
      </c>
      <c r="EF284" s="2">
        <v>2049</v>
      </c>
      <c r="EG284" s="2">
        <v>2055</v>
      </c>
      <c r="EH284" s="2">
        <v>2066</v>
      </c>
      <c r="EI284" s="2">
        <v>2162</v>
      </c>
      <c r="EJ284" s="2">
        <v>2205</v>
      </c>
      <c r="EK284" s="2">
        <v>2330</v>
      </c>
      <c r="EL284" s="2">
        <v>2314</v>
      </c>
      <c r="EM284" s="2">
        <v>2309</v>
      </c>
      <c r="EN284" s="2">
        <v>2283</v>
      </c>
      <c r="EO284" s="2">
        <v>2310</v>
      </c>
      <c r="EP284" s="2">
        <v>2408</v>
      </c>
      <c r="EQ284" s="2">
        <v>2356</v>
      </c>
      <c r="ER284" s="2">
        <v>2333</v>
      </c>
      <c r="ES284" s="2">
        <v>2155</v>
      </c>
      <c r="ET284" s="2">
        <v>2092</v>
      </c>
      <c r="EU284" s="2">
        <v>2027</v>
      </c>
      <c r="EV284" s="2">
        <v>2019</v>
      </c>
      <c r="EW284" s="2">
        <v>2045</v>
      </c>
      <c r="EX284" s="2">
        <v>2133</v>
      </c>
      <c r="EY284" s="2">
        <v>2168</v>
      </c>
      <c r="EZ284" s="2">
        <v>2085</v>
      </c>
      <c r="FA284" s="2">
        <v>2109</v>
      </c>
      <c r="FB284" s="2">
        <v>1870</v>
      </c>
      <c r="FC284" s="2">
        <v>1995</v>
      </c>
      <c r="FD284" s="2">
        <v>2040</v>
      </c>
      <c r="FE284" s="2">
        <v>2047</v>
      </c>
      <c r="FF284" s="2">
        <v>2235</v>
      </c>
      <c r="FG284" s="2">
        <v>2122</v>
      </c>
      <c r="FH284" s="2">
        <v>2158</v>
      </c>
      <c r="FI284" s="2">
        <v>2168</v>
      </c>
      <c r="FJ284" s="2">
        <v>2171</v>
      </c>
      <c r="FK284" s="2">
        <v>2196</v>
      </c>
      <c r="FL284" s="2">
        <v>2246</v>
      </c>
      <c r="FM284" s="2">
        <v>2245</v>
      </c>
      <c r="FN284" s="2">
        <v>2290</v>
      </c>
      <c r="FO284" s="2">
        <v>2496</v>
      </c>
      <c r="FP284" s="2">
        <v>2555</v>
      </c>
      <c r="FQ284" s="2">
        <v>2460</v>
      </c>
      <c r="FR284" s="2">
        <v>2132</v>
      </c>
      <c r="FS284" s="2">
        <v>2230</v>
      </c>
      <c r="FT284" s="2">
        <v>2300</v>
      </c>
      <c r="FU284" s="2">
        <v>2450</v>
      </c>
      <c r="FV284" s="2">
        <v>2380</v>
      </c>
      <c r="FW284" s="2">
        <v>2392</v>
      </c>
      <c r="FX284" s="2">
        <v>2444</v>
      </c>
      <c r="FY284" s="2">
        <v>2633</v>
      </c>
      <c r="FZ284" s="2">
        <v>2718</v>
      </c>
      <c r="GA284" s="2">
        <v>2850</v>
      </c>
      <c r="GB284" s="2">
        <v>2720</v>
      </c>
      <c r="GC284" s="2">
        <v>2631</v>
      </c>
      <c r="GD284" s="2">
        <v>2310</v>
      </c>
      <c r="GE284" s="2">
        <v>2070</v>
      </c>
      <c r="GF284" s="2">
        <v>2058</v>
      </c>
      <c r="GG284" s="2">
        <v>2145</v>
      </c>
      <c r="GH284" s="2">
        <v>1999</v>
      </c>
      <c r="GI284" s="2">
        <v>2080</v>
      </c>
      <c r="GJ284" s="2">
        <v>1785</v>
      </c>
      <c r="GK284" s="2">
        <v>1857</v>
      </c>
      <c r="GL284" s="2">
        <v>1905</v>
      </c>
      <c r="GM284" s="2">
        <v>1872</v>
      </c>
      <c r="GN284" s="2">
        <v>1793</v>
      </c>
      <c r="GO284" s="2">
        <v>1855</v>
      </c>
      <c r="GP284" s="2">
        <v>1725</v>
      </c>
      <c r="GQ284" s="2">
        <v>1593</v>
      </c>
      <c r="GR284" s="2">
        <v>1989</v>
      </c>
      <c r="GS284" s="2">
        <v>1596</v>
      </c>
      <c r="GT284" s="2">
        <v>1544</v>
      </c>
      <c r="GU284" s="2">
        <v>1680</v>
      </c>
      <c r="GV284" s="2">
        <v>1631</v>
      </c>
      <c r="GW284" s="2">
        <v>1530</v>
      </c>
      <c r="GX284" s="2">
        <v>1978</v>
      </c>
      <c r="GY284" s="2">
        <v>2250</v>
      </c>
      <c r="GZ284" s="2">
        <v>2287</v>
      </c>
      <c r="HA284" s="2">
        <v>2235</v>
      </c>
      <c r="HB284" s="2">
        <v>2175</v>
      </c>
      <c r="HC284" s="2">
        <v>2339</v>
      </c>
      <c r="HD284" s="2">
        <v>2395</v>
      </c>
      <c r="HE284" s="2">
        <v>2697</v>
      </c>
      <c r="HF284" s="2">
        <v>3015</v>
      </c>
      <c r="HG284" s="2">
        <v>3095</v>
      </c>
      <c r="HH284" s="2">
        <v>2897</v>
      </c>
      <c r="HI284" s="2">
        <v>2498</v>
      </c>
      <c r="HJ284" s="2">
        <v>2140</v>
      </c>
      <c r="HK284" s="2">
        <v>2166</v>
      </c>
      <c r="HL284" s="2">
        <v>2444</v>
      </c>
      <c r="HM284" s="2">
        <v>2268</v>
      </c>
      <c r="HN284" s="2">
        <v>1868</v>
      </c>
      <c r="HO284" s="2">
        <v>2368</v>
      </c>
      <c r="HP284" s="2">
        <v>2920</v>
      </c>
      <c r="HQ284" s="2">
        <v>2850</v>
      </c>
      <c r="HR284" s="2">
        <v>2687</v>
      </c>
      <c r="HS284" s="2">
        <v>2709</v>
      </c>
      <c r="HT284" s="2">
        <v>2850</v>
      </c>
      <c r="HU284" s="2">
        <v>2974</v>
      </c>
      <c r="HV284" s="2">
        <v>2585</v>
      </c>
      <c r="HW284" s="2">
        <v>2564</v>
      </c>
      <c r="HX284" s="2">
        <v>2411</v>
      </c>
      <c r="HY284" s="2">
        <v>2529</v>
      </c>
      <c r="HZ284" s="2">
        <v>2679</v>
      </c>
      <c r="IA284" s="2">
        <v>2745</v>
      </c>
      <c r="IB284" s="2">
        <v>2955</v>
      </c>
      <c r="IC284" s="2">
        <v>3370</v>
      </c>
      <c r="ID284" s="2">
        <v>3200</v>
      </c>
      <c r="IE284" s="2">
        <v>3205</v>
      </c>
      <c r="IF284" s="2">
        <v>3380</v>
      </c>
      <c r="IG284" s="2">
        <v>3245</v>
      </c>
      <c r="IH284" s="2">
        <v>3100</v>
      </c>
      <c r="II284" s="2">
        <v>2695</v>
      </c>
      <c r="IJ284" s="2">
        <v>2934</v>
      </c>
      <c r="IK284" s="2">
        <v>3270</v>
      </c>
      <c r="IL284" s="2">
        <v>3385</v>
      </c>
      <c r="IM284" s="2">
        <v>3115</v>
      </c>
      <c r="IN284" s="2">
        <v>2973</v>
      </c>
      <c r="IO284" s="2">
        <v>3050</v>
      </c>
      <c r="IP284" s="2">
        <v>3055</v>
      </c>
      <c r="IQ284" s="2">
        <v>3375</v>
      </c>
      <c r="IR284" s="2">
        <v>3495</v>
      </c>
      <c r="IS284" s="2">
        <v>3495</v>
      </c>
      <c r="IT284" s="2">
        <v>3475</v>
      </c>
    </row>
    <row r="285" spans="1:254">
      <c r="A285" s="62" t="s">
        <v>498</v>
      </c>
      <c r="B285" s="1" t="inlineStr">
        <is>
          <t>トリドールホールディングス</t>
        </is>
      </c>
      <c r="C285" s="1">
        <v>4266</v>
      </c>
      <c r="E285" s="2">
        <v>4202</v>
      </c>
      <c r="F285" s="2">
        <v>4168</v>
      </c>
      <c r="G285" s="2">
        <v>4325</v>
      </c>
      <c r="H285" s="2">
        <v>4367</v>
      </c>
      <c r="I285" s="2">
        <v>4421</v>
      </c>
      <c r="J285" s="2">
        <v>4660</v>
      </c>
      <c r="K285" s="2">
        <v>4597</v>
      </c>
      <c r="L285" s="2">
        <v>4310</v>
      </c>
      <c r="M285" s="2">
        <v>4198</v>
      </c>
      <c r="N285" s="2">
        <v>4098</v>
      </c>
      <c r="O285" s="2">
        <v>4057</v>
      </c>
      <c r="P285" s="2">
        <v>4160</v>
      </c>
      <c r="Q285" s="2">
        <v>4225</v>
      </c>
      <c r="R285" s="2">
        <v>4224</v>
      </c>
      <c r="S285" s="2">
        <v>4120</v>
      </c>
      <c r="T285" s="2">
        <v>4123</v>
      </c>
      <c r="U285" s="2">
        <v>4167</v>
      </c>
      <c r="V285" s="2">
        <v>4038</v>
      </c>
      <c r="W285" s="2">
        <v>4012</v>
      </c>
      <c r="X285" s="2">
        <v>4111</v>
      </c>
      <c r="Y285" s="2">
        <v>4054</v>
      </c>
      <c r="Z285" s="2">
        <v>3997</v>
      </c>
      <c r="AA285" s="2">
        <v>3907</v>
      </c>
      <c r="AB285" s="2">
        <v>3959</v>
      </c>
      <c r="AC285" s="2">
        <v>3910</v>
      </c>
      <c r="AD285" s="2">
        <v>3844</v>
      </c>
      <c r="AE285" s="2">
        <v>3900</v>
      </c>
      <c r="AF285" s="2">
        <v>3889</v>
      </c>
      <c r="AG285" s="2">
        <v>3781</v>
      </c>
      <c r="AH285" s="2">
        <v>3787</v>
      </c>
      <c r="AI285" s="2">
        <v>3693</v>
      </c>
      <c r="AJ285" s="2">
        <v>3600</v>
      </c>
      <c r="AK285" s="2">
        <v>3614</v>
      </c>
      <c r="AL285" s="2">
        <v>3603</v>
      </c>
      <c r="AM285" s="2">
        <v>3653</v>
      </c>
      <c r="AN285" s="2">
        <v>3742</v>
      </c>
      <c r="AO285" s="2">
        <v>3754</v>
      </c>
      <c r="AP285" s="2">
        <v>3820</v>
      </c>
      <c r="AQ285" s="2">
        <v>3913</v>
      </c>
      <c r="AR285" s="2">
        <v>3923</v>
      </c>
      <c r="AS285" s="2">
        <v>3869</v>
      </c>
      <c r="AT285" s="2">
        <v>3818</v>
      </c>
      <c r="AU285" s="2">
        <v>3809</v>
      </c>
      <c r="AV285" s="2">
        <v>3755</v>
      </c>
      <c r="AW285" s="2">
        <v>3822</v>
      </c>
      <c r="AX285" s="2">
        <v>3869</v>
      </c>
      <c r="AY285" s="2">
        <v>3853</v>
      </c>
      <c r="AZ285" s="2">
        <v>3779</v>
      </c>
      <c r="BA285" s="2">
        <v>3841</v>
      </c>
      <c r="BB285" s="2">
        <v>3790</v>
      </c>
      <c r="BC285" s="2">
        <v>3739</v>
      </c>
      <c r="BD285" s="2">
        <v>3889</v>
      </c>
      <c r="BE285" s="2">
        <v>3913</v>
      </c>
      <c r="BF285" s="2">
        <v>3858</v>
      </c>
      <c r="BG285" s="2">
        <v>3897</v>
      </c>
      <c r="BH285" s="2">
        <v>3925</v>
      </c>
      <c r="BI285" s="2">
        <v>3864</v>
      </c>
      <c r="BJ285" s="2">
        <v>3806</v>
      </c>
      <c r="BK285" s="2">
        <v>3965</v>
      </c>
      <c r="BL285" s="2">
        <v>3980</v>
      </c>
      <c r="BM285" s="2">
        <v>4030</v>
      </c>
      <c r="BN285" s="2">
        <v>3950</v>
      </c>
      <c r="BO285" s="2">
        <v>3975</v>
      </c>
      <c r="BP285" s="2">
        <v>4052</v>
      </c>
      <c r="BQ285" s="2">
        <v>4014</v>
      </c>
      <c r="BR285" s="2">
        <v>4039</v>
      </c>
      <c r="BS285" s="2">
        <v>4099</v>
      </c>
      <c r="BT285" s="2">
        <v>4108</v>
      </c>
      <c r="BU285" s="2">
        <v>4106</v>
      </c>
      <c r="BV285" s="2">
        <v>4100</v>
      </c>
      <c r="BW285" s="2">
        <v>4139</v>
      </c>
      <c r="BX285" s="2">
        <v>4169</v>
      </c>
      <c r="BY285" s="2">
        <v>4230</v>
      </c>
      <c r="BZ285" s="2">
        <v>4215</v>
      </c>
      <c r="CA285" s="2">
        <v>4212</v>
      </c>
      <c r="CB285" s="2">
        <v>4320</v>
      </c>
      <c r="CC285" s="2">
        <v>4272</v>
      </c>
      <c r="CD285" s="2">
        <v>4277</v>
      </c>
      <c r="CE285" s="2">
        <v>4330</v>
      </c>
      <c r="CF285" s="2">
        <v>4365</v>
      </c>
      <c r="CG285" s="2">
        <v>4510</v>
      </c>
      <c r="CH285" s="2">
        <v>4540</v>
      </c>
      <c r="CI285" s="2">
        <v>4563</v>
      </c>
      <c r="CJ285" s="2">
        <v>4558</v>
      </c>
      <c r="CK285" s="2">
        <v>4560</v>
      </c>
      <c r="CL285" s="2">
        <v>4553</v>
      </c>
      <c r="CM285" s="2">
        <v>4500</v>
      </c>
      <c r="CN285" s="2">
        <v>4382</v>
      </c>
      <c r="CO285" s="2">
        <v>4332</v>
      </c>
      <c r="CP285" s="2">
        <v>4407</v>
      </c>
      <c r="CQ285" s="2">
        <v>4396</v>
      </c>
      <c r="CR285" s="2">
        <v>4411</v>
      </c>
      <c r="CS285" s="2">
        <v>4391</v>
      </c>
      <c r="CT285" s="2">
        <v>4355</v>
      </c>
      <c r="CU285" s="2">
        <v>4347</v>
      </c>
      <c r="CV285" s="2">
        <v>4345</v>
      </c>
      <c r="CW285" s="2">
        <v>4332</v>
      </c>
      <c r="CX285" s="2">
        <v>4325</v>
      </c>
      <c r="CY285" s="2">
        <v>4300</v>
      </c>
      <c r="CZ285" s="2">
        <v>4275</v>
      </c>
      <c r="DA285" s="2">
        <v>4339</v>
      </c>
      <c r="DB285" s="2">
        <v>4349</v>
      </c>
      <c r="DC285" s="2">
        <v>4324</v>
      </c>
      <c r="DD285" s="2">
        <v>4253</v>
      </c>
      <c r="DE285" s="2">
        <v>4193</v>
      </c>
      <c r="DF285" s="2">
        <v>4169</v>
      </c>
      <c r="DG285" s="2">
        <v>4220</v>
      </c>
      <c r="DH285" s="2">
        <v>4319</v>
      </c>
      <c r="DI285" s="2">
        <v>4276</v>
      </c>
      <c r="DJ285" s="2">
        <v>4293</v>
      </c>
      <c r="DK285" s="2">
        <v>4250</v>
      </c>
      <c r="DL285" s="2">
        <v>4296</v>
      </c>
      <c r="DM285" s="2">
        <v>4317</v>
      </c>
      <c r="DN285" s="2">
        <v>4340</v>
      </c>
      <c r="DO285" s="2">
        <v>4324</v>
      </c>
      <c r="DP285" s="2">
        <v>4278</v>
      </c>
      <c r="DQ285" s="2">
        <v>4224</v>
      </c>
      <c r="DR285" s="2">
        <v>4450</v>
      </c>
      <c r="DS285" s="2">
        <v>4375</v>
      </c>
      <c r="DT285" s="2">
        <v>4349</v>
      </c>
      <c r="DU285" s="2">
        <v>4296</v>
      </c>
      <c r="DV285" s="2">
        <v>4288</v>
      </c>
      <c r="DW285" s="2">
        <v>4296</v>
      </c>
      <c r="DX285" s="2">
        <v>4228</v>
      </c>
      <c r="DY285" s="2">
        <v>4224</v>
      </c>
      <c r="DZ285" s="2">
        <v>4221</v>
      </c>
      <c r="EA285" s="2">
        <v>4190</v>
      </c>
      <c r="EB285" s="2">
        <v>4159</v>
      </c>
      <c r="EC285" s="2">
        <v>4200</v>
      </c>
      <c r="ED285" s="2">
        <v>4256</v>
      </c>
      <c r="EE285" s="2">
        <v>4263</v>
      </c>
      <c r="EF285" s="2">
        <v>4262</v>
      </c>
      <c r="EG285" s="2">
        <v>4240</v>
      </c>
      <c r="EH285" s="2">
        <v>4290</v>
      </c>
      <c r="EI285" s="2">
        <v>4261</v>
      </c>
      <c r="EJ285" s="2">
        <v>4274</v>
      </c>
      <c r="EK285" s="2">
        <v>4320</v>
      </c>
      <c r="EL285" s="2">
        <v>4328</v>
      </c>
      <c r="EM285" s="2">
        <v>4310</v>
      </c>
      <c r="EN285" s="2">
        <v>4338</v>
      </c>
      <c r="EO285" s="2">
        <v>4318</v>
      </c>
      <c r="EP285" s="2">
        <v>4296</v>
      </c>
      <c r="EQ285" s="2">
        <v>4321</v>
      </c>
      <c r="ER285" s="2">
        <v>4253</v>
      </c>
      <c r="ES285" s="2">
        <v>4278</v>
      </c>
      <c r="ET285" s="2">
        <v>4294</v>
      </c>
      <c r="EU285" s="2">
        <v>4296</v>
      </c>
      <c r="EV285" s="2">
        <v>4284</v>
      </c>
      <c r="EW285" s="2">
        <v>4241</v>
      </c>
      <c r="EX285" s="2">
        <v>4236</v>
      </c>
      <c r="EY285" s="2">
        <v>4237</v>
      </c>
      <c r="EZ285" s="2">
        <v>4244</v>
      </c>
      <c r="FA285" s="2">
        <v>4237</v>
      </c>
      <c r="FB285" s="2">
        <v>4202</v>
      </c>
      <c r="FC285" s="2">
        <v>4217</v>
      </c>
      <c r="FD285" s="2">
        <v>4260</v>
      </c>
      <c r="FE285" s="2">
        <v>4287</v>
      </c>
      <c r="FF285" s="2">
        <v>4268</v>
      </c>
      <c r="FG285" s="2">
        <v>4309</v>
      </c>
      <c r="FH285" s="2">
        <v>4299</v>
      </c>
      <c r="FI285" s="2">
        <v>4360</v>
      </c>
      <c r="FJ285" s="2">
        <v>4383</v>
      </c>
      <c r="FK285" s="2">
        <v>4372</v>
      </c>
      <c r="FL285" s="2">
        <v>4376</v>
      </c>
      <c r="FM285" s="2">
        <v>4407</v>
      </c>
      <c r="FN285" s="2">
        <v>4419</v>
      </c>
      <c r="FO285" s="2">
        <v>4507</v>
      </c>
      <c r="FP285" s="2">
        <v>4542</v>
      </c>
      <c r="FQ285" s="2">
        <v>4515</v>
      </c>
      <c r="FR285" s="2">
        <v>4518</v>
      </c>
      <c r="FS285" s="2">
        <v>4524</v>
      </c>
      <c r="FT285" s="2">
        <v>4544</v>
      </c>
      <c r="FU285" s="2">
        <v>4453</v>
      </c>
      <c r="FV285" s="2">
        <v>4443</v>
      </c>
      <c r="FW285" s="2">
        <v>4376</v>
      </c>
      <c r="FX285" s="2">
        <v>4415</v>
      </c>
      <c r="FY285" s="2">
        <v>4690</v>
      </c>
      <c r="FZ285" s="2">
        <v>4533</v>
      </c>
      <c r="GA285" s="2">
        <v>4522</v>
      </c>
      <c r="GB285" s="2">
        <v>4499</v>
      </c>
      <c r="GC285" s="2">
        <v>4595</v>
      </c>
      <c r="GD285" s="2">
        <v>4539</v>
      </c>
      <c r="GE285" s="2">
        <v>4461</v>
      </c>
      <c r="GF285" s="2">
        <v>4494</v>
      </c>
      <c r="GG285" s="2">
        <v>4468</v>
      </c>
      <c r="GH285" s="2">
        <v>4479</v>
      </c>
      <c r="GI285" s="2">
        <v>4433</v>
      </c>
      <c r="GJ285" s="2">
        <v>4462</v>
      </c>
      <c r="GK285" s="2">
        <v>4553</v>
      </c>
      <c r="GL285" s="2">
        <v>4592</v>
      </c>
      <c r="GM285" s="2">
        <v>4636</v>
      </c>
      <c r="GN285" s="2">
        <v>4690</v>
      </c>
      <c r="GO285" s="2">
        <v>4702</v>
      </c>
      <c r="GP285" s="2">
        <v>4664</v>
      </c>
      <c r="GQ285" s="2">
        <v>4729</v>
      </c>
      <c r="GR285" s="2">
        <v>4736</v>
      </c>
      <c r="GS285" s="2">
        <v>4736</v>
      </c>
      <c r="GT285" s="2">
        <v>4808</v>
      </c>
      <c r="GU285" s="2">
        <v>4802</v>
      </c>
      <c r="GV285" s="2">
        <v>4781</v>
      </c>
      <c r="GW285" s="2">
        <v>4725</v>
      </c>
      <c r="GX285" s="2">
        <v>4786</v>
      </c>
      <c r="GY285" s="2">
        <v>4763</v>
      </c>
      <c r="GZ285" s="2">
        <v>4799</v>
      </c>
      <c r="HA285" s="2">
        <v>4738</v>
      </c>
      <c r="HB285" s="2">
        <v>4837</v>
      </c>
      <c r="HC285" s="2">
        <v>4820</v>
      </c>
      <c r="HD285" s="2">
        <v>4901</v>
      </c>
      <c r="HE285" s="2">
        <v>4975</v>
      </c>
      <c r="HF285" s="2">
        <v>5012</v>
      </c>
      <c r="HG285" s="2">
        <v>5007</v>
      </c>
      <c r="HH285" s="2">
        <v>5070</v>
      </c>
      <c r="HI285" s="2">
        <v>5047</v>
      </c>
      <c r="HJ285" s="2">
        <v>5038</v>
      </c>
      <c r="HK285" s="2">
        <v>5046</v>
      </c>
      <c r="HL285" s="2">
        <v>4999</v>
      </c>
      <c r="HM285" s="2">
        <v>5010</v>
      </c>
      <c r="HN285" s="2">
        <v>5083</v>
      </c>
      <c r="HO285" s="2">
        <v>5057</v>
      </c>
      <c r="HP285" s="2">
        <v>5124</v>
      </c>
      <c r="HQ285" s="2">
        <v>5165</v>
      </c>
      <c r="HR285" s="2">
        <v>5128</v>
      </c>
      <c r="HS285" s="2">
        <v>5065</v>
      </c>
      <c r="HT285" s="2">
        <v>4979</v>
      </c>
      <c r="HU285" s="2">
        <v>4944</v>
      </c>
      <c r="HV285" s="2">
        <v>4959</v>
      </c>
      <c r="HW285" s="2">
        <v>4976</v>
      </c>
      <c r="HX285" s="2">
        <v>5049</v>
      </c>
      <c r="HY285" s="2">
        <v>5065</v>
      </c>
      <c r="HZ285" s="2">
        <v>5066</v>
      </c>
      <c r="IA285" s="2">
        <v>5148</v>
      </c>
      <c r="IB285" s="2">
        <v>5161</v>
      </c>
      <c r="IC285" s="2">
        <v>5162</v>
      </c>
      <c r="ID285" s="2">
        <v>5273</v>
      </c>
      <c r="IE285" s="2">
        <v>5391</v>
      </c>
      <c r="IF285" s="2">
        <v>5381</v>
      </c>
      <c r="IG285" s="2">
        <v>5350</v>
      </c>
      <c r="IH285" s="2">
        <v>5311</v>
      </c>
      <c r="II285" s="2">
        <v>5263</v>
      </c>
      <c r="IJ285" s="2">
        <v>4624</v>
      </c>
      <c r="IK285" s="2">
        <v>4558</v>
      </c>
      <c r="IL285" s="2">
        <v>4567</v>
      </c>
      <c r="IM285" s="2">
        <v>4531</v>
      </c>
      <c r="IN285" s="2">
        <v>4502</v>
      </c>
      <c r="IO285" s="2">
        <v>4543</v>
      </c>
      <c r="IP285" s="2">
        <v>4558</v>
      </c>
      <c r="IQ285" s="2">
        <v>4546</v>
      </c>
      <c r="IR285" s="2">
        <v>4458</v>
      </c>
      <c r="IS285" s="2">
        <v>4444</v>
      </c>
      <c r="IT285" s="2">
        <v>4350</v>
      </c>
    </row>
    <row r="286" spans="1:254">
      <c r="A286" s="62" t="s">
        <v>499</v>
      </c>
      <c r="B286" s="1" t="inlineStr">
        <is>
          <t>ＳＵＢＡＲＵ</t>
        </is>
      </c>
      <c r="C286" s="1">
        <v>2578.5</v>
      </c>
      <c r="E286" s="2">
        <v>2541.5</v>
      </c>
      <c r="F286" s="2">
        <v>2653.5</v>
      </c>
      <c r="G286" s="2">
        <v>2633.5</v>
      </c>
      <c r="H286" s="2">
        <v>2670</v>
      </c>
      <c r="I286" s="2">
        <v>2771.5</v>
      </c>
      <c r="J286" s="2">
        <v>2881.5</v>
      </c>
      <c r="K286" s="2">
        <v>2850</v>
      </c>
      <c r="L286" s="2">
        <v>2709</v>
      </c>
      <c r="M286" s="2">
        <v>2663.5</v>
      </c>
      <c r="N286" s="2">
        <v>2594</v>
      </c>
      <c r="O286" s="2">
        <v>2611.5</v>
      </c>
      <c r="P286" s="2">
        <v>2624</v>
      </c>
      <c r="Q286" s="2">
        <v>2601.5</v>
      </c>
      <c r="R286" s="2">
        <v>2544.5</v>
      </c>
      <c r="S286" s="2">
        <v>2540.5</v>
      </c>
      <c r="T286" s="2">
        <v>2503</v>
      </c>
      <c r="U286" s="2">
        <v>2507.5</v>
      </c>
      <c r="V286" s="2">
        <v>2521</v>
      </c>
      <c r="W286" s="2">
        <v>2510.5</v>
      </c>
      <c r="X286" s="2">
        <v>2512</v>
      </c>
      <c r="Y286" s="2">
        <v>2570</v>
      </c>
      <c r="Z286" s="2">
        <v>2608.5</v>
      </c>
      <c r="AA286" s="2">
        <v>2616</v>
      </c>
      <c r="AB286" s="2">
        <v>2562</v>
      </c>
      <c r="AC286" s="2">
        <v>2518</v>
      </c>
      <c r="AD286" s="2">
        <v>2436</v>
      </c>
      <c r="AE286" s="2">
        <v>2426</v>
      </c>
      <c r="AF286" s="2">
        <v>2430</v>
      </c>
      <c r="AG286" s="2">
        <v>2407</v>
      </c>
      <c r="AH286" s="2">
        <v>2421</v>
      </c>
      <c r="AI286" s="2">
        <v>2416</v>
      </c>
      <c r="AJ286" s="2">
        <v>2442.5</v>
      </c>
      <c r="AK286" s="2">
        <v>2465.5</v>
      </c>
      <c r="AL286" s="2">
        <v>2524</v>
      </c>
      <c r="AM286" s="2">
        <v>2595.5</v>
      </c>
      <c r="AN286" s="2">
        <v>2601.5</v>
      </c>
      <c r="AO286" s="2">
        <v>2564.5</v>
      </c>
      <c r="AP286" s="2">
        <v>2585</v>
      </c>
      <c r="AQ286" s="2">
        <v>2533.5</v>
      </c>
      <c r="AR286" s="2">
        <v>2512</v>
      </c>
      <c r="AS286" s="2">
        <v>2582</v>
      </c>
      <c r="AT286" s="2">
        <v>2561.5</v>
      </c>
      <c r="AU286" s="2">
        <v>2535</v>
      </c>
      <c r="AV286" s="2">
        <v>2501</v>
      </c>
      <c r="AW286" s="2">
        <v>2523.5</v>
      </c>
      <c r="AX286" s="2">
        <v>2492</v>
      </c>
      <c r="AY286" s="2">
        <v>2448.5</v>
      </c>
      <c r="AZ286" s="2">
        <v>2451</v>
      </c>
      <c r="BA286" s="2">
        <v>2488</v>
      </c>
      <c r="BB286" s="2">
        <v>2487.5</v>
      </c>
      <c r="BC286" s="2">
        <v>2470</v>
      </c>
      <c r="BD286" s="2">
        <v>2468</v>
      </c>
      <c r="BE286" s="2">
        <v>2497.5</v>
      </c>
      <c r="BF286" s="2">
        <v>2489</v>
      </c>
      <c r="BG286" s="2">
        <v>2507.5</v>
      </c>
      <c r="BH286" s="2">
        <v>2471.5</v>
      </c>
      <c r="BI286" s="2">
        <v>2451</v>
      </c>
      <c r="BJ286" s="2">
        <v>2461.5</v>
      </c>
      <c r="BK286" s="2">
        <v>2717.5</v>
      </c>
      <c r="BL286" s="2">
        <v>2402</v>
      </c>
      <c r="BM286" s="2">
        <v>2348.5</v>
      </c>
      <c r="BN286" s="2">
        <v>2326</v>
      </c>
      <c r="BO286" s="2">
        <v>2389.5</v>
      </c>
      <c r="BP286" s="2">
        <v>2398.5</v>
      </c>
      <c r="BQ286" s="2">
        <v>2379.5</v>
      </c>
      <c r="BR286" s="2">
        <v>2381</v>
      </c>
      <c r="BS286" s="2">
        <v>2377.5</v>
      </c>
      <c r="BT286" s="2">
        <v>2490.5</v>
      </c>
      <c r="BU286" s="2">
        <v>2461</v>
      </c>
      <c r="BV286" s="2">
        <v>2498</v>
      </c>
      <c r="BW286" s="2">
        <v>2522</v>
      </c>
      <c r="BX286" s="2">
        <v>2537.5</v>
      </c>
      <c r="BY286" s="2">
        <v>2571.5</v>
      </c>
      <c r="BZ286" s="2">
        <v>2576.5</v>
      </c>
      <c r="CA286" s="2">
        <v>2565.5</v>
      </c>
      <c r="CB286" s="2">
        <v>2578</v>
      </c>
      <c r="CC286" s="2">
        <v>2538</v>
      </c>
      <c r="CD286" s="2">
        <v>2548</v>
      </c>
      <c r="CE286" s="2">
        <v>2529.5</v>
      </c>
      <c r="CF286" s="2">
        <v>2558</v>
      </c>
      <c r="CG286" s="2">
        <v>2591</v>
      </c>
      <c r="CH286" s="2">
        <v>2609</v>
      </c>
      <c r="CI286" s="2">
        <v>2535.5</v>
      </c>
      <c r="CJ286" s="2">
        <v>2551</v>
      </c>
      <c r="CK286" s="2">
        <v>2549.5</v>
      </c>
      <c r="CL286" s="2">
        <v>2585.5</v>
      </c>
      <c r="CM286" s="2">
        <v>2569</v>
      </c>
      <c r="CN286" s="2">
        <v>2533.5</v>
      </c>
      <c r="CO286" s="2">
        <v>2487.5</v>
      </c>
      <c r="CP286" s="2">
        <v>2633.5</v>
      </c>
      <c r="CQ286" s="2">
        <v>2617</v>
      </c>
      <c r="CR286" s="2">
        <v>2631.5</v>
      </c>
      <c r="CS286" s="2">
        <v>2560</v>
      </c>
      <c r="CT286" s="2">
        <v>2513.5</v>
      </c>
      <c r="CU286" s="2">
        <v>2578.5</v>
      </c>
      <c r="CV286" s="2">
        <v>2615.5</v>
      </c>
      <c r="CW286" s="2">
        <v>2589.5</v>
      </c>
      <c r="CX286" s="2">
        <v>2615</v>
      </c>
      <c r="CY286" s="2">
        <v>2672.5</v>
      </c>
      <c r="CZ286" s="2">
        <v>2712.5</v>
      </c>
      <c r="DA286" s="2">
        <v>2768</v>
      </c>
      <c r="DB286" s="2">
        <v>2726</v>
      </c>
      <c r="DC286" s="2">
        <v>2684</v>
      </c>
      <c r="DD286" s="2">
        <v>2725</v>
      </c>
      <c r="DE286" s="2">
        <v>2739</v>
      </c>
      <c r="DF286" s="2">
        <v>2720</v>
      </c>
      <c r="DG286" s="2">
        <v>2859.5</v>
      </c>
      <c r="DH286" s="2">
        <v>2918</v>
      </c>
      <c r="DI286" s="2">
        <v>2983.5</v>
      </c>
      <c r="DJ286" s="2">
        <v>2994.5</v>
      </c>
      <c r="DK286" s="2">
        <v>2962</v>
      </c>
      <c r="DL286" s="2">
        <v>2962.5</v>
      </c>
      <c r="DM286" s="2">
        <v>3031</v>
      </c>
      <c r="DN286" s="2">
        <v>3112</v>
      </c>
      <c r="DO286" s="2">
        <v>3098</v>
      </c>
      <c r="DP286" s="2">
        <v>3125</v>
      </c>
      <c r="DQ286" s="2">
        <v>3188</v>
      </c>
      <c r="DR286" s="2">
        <v>3176</v>
      </c>
      <c r="DS286" s="2">
        <v>3200</v>
      </c>
      <c r="DT286" s="2">
        <v>3195</v>
      </c>
      <c r="DU286" s="2">
        <v>3360</v>
      </c>
      <c r="DV286" s="2">
        <v>3638</v>
      </c>
      <c r="DW286" s="2">
        <v>3632</v>
      </c>
      <c r="DX286" s="2">
        <v>3550</v>
      </c>
      <c r="DY286" s="2">
        <v>3446</v>
      </c>
      <c r="DZ286" s="2">
        <v>3467</v>
      </c>
      <c r="EA286" s="2">
        <v>3334</v>
      </c>
      <c r="EB286" s="2">
        <v>3278</v>
      </c>
      <c r="EC286" s="2">
        <v>3228</v>
      </c>
      <c r="ED286" s="2">
        <v>3269</v>
      </c>
      <c r="EE286" s="2">
        <v>3360</v>
      </c>
      <c r="EF286" s="2">
        <v>3510</v>
      </c>
      <c r="EG286" s="2">
        <v>3524</v>
      </c>
      <c r="EH286" s="2">
        <v>3467</v>
      </c>
      <c r="EI286" s="2">
        <v>3529</v>
      </c>
      <c r="EJ286" s="2">
        <v>3532</v>
      </c>
      <c r="EK286" s="2">
        <v>3623</v>
      </c>
      <c r="EL286" s="2">
        <v>3596</v>
      </c>
      <c r="EM286" s="2">
        <v>3639</v>
      </c>
      <c r="EN286" s="2">
        <v>3581</v>
      </c>
      <c r="EO286" s="2">
        <v>3403</v>
      </c>
      <c r="EP286" s="2">
        <v>3326</v>
      </c>
      <c r="EQ286" s="2">
        <v>3381</v>
      </c>
      <c r="ER286" s="2">
        <v>3503</v>
      </c>
      <c r="ES286" s="2">
        <v>3473</v>
      </c>
      <c r="ET286" s="2">
        <v>3406</v>
      </c>
      <c r="EU286" s="2">
        <v>3413</v>
      </c>
      <c r="EV286" s="2">
        <v>3420</v>
      </c>
      <c r="EW286" s="2">
        <v>3432</v>
      </c>
      <c r="EX286" s="2">
        <v>3444</v>
      </c>
      <c r="EY286" s="2">
        <v>3553</v>
      </c>
      <c r="EZ286" s="2">
        <v>3548</v>
      </c>
      <c r="FA286" s="2">
        <v>3487</v>
      </c>
      <c r="FB286" s="2">
        <v>3481</v>
      </c>
      <c r="FC286" s="2">
        <v>3541</v>
      </c>
      <c r="FD286" s="2">
        <v>3642</v>
      </c>
      <c r="FE286" s="2">
        <v>3596</v>
      </c>
      <c r="FF286" s="2">
        <v>3538</v>
      </c>
      <c r="FG286" s="2">
        <v>3443</v>
      </c>
      <c r="FH286" s="2">
        <v>3446</v>
      </c>
      <c r="FI286" s="2">
        <v>3370</v>
      </c>
      <c r="FJ286" s="2">
        <v>3327</v>
      </c>
      <c r="FK286" s="2">
        <v>3369</v>
      </c>
      <c r="FL286" s="2">
        <v>3391</v>
      </c>
      <c r="FM286" s="2">
        <v>3362</v>
      </c>
      <c r="FN286" s="2">
        <v>3413</v>
      </c>
      <c r="FO286" s="2">
        <v>3512</v>
      </c>
      <c r="FP286" s="2">
        <v>3527</v>
      </c>
      <c r="FQ286" s="2">
        <v>3504</v>
      </c>
      <c r="FR286" s="2">
        <v>3516</v>
      </c>
      <c r="FS286" s="2">
        <v>3516</v>
      </c>
      <c r="FT286" s="2">
        <v>3442</v>
      </c>
      <c r="FU286" s="2">
        <v>3375</v>
      </c>
      <c r="FV286" s="2">
        <v>3345</v>
      </c>
      <c r="FW286" s="2">
        <v>3454</v>
      </c>
      <c r="FX286" s="2">
        <v>3513</v>
      </c>
      <c r="FY286" s="2">
        <v>3559</v>
      </c>
      <c r="FZ286" s="2">
        <v>3570</v>
      </c>
      <c r="GA286" s="2">
        <v>3552</v>
      </c>
      <c r="GB286" s="2">
        <v>3469</v>
      </c>
      <c r="GC286" s="2">
        <v>3391</v>
      </c>
      <c r="GD286" s="2">
        <v>3309</v>
      </c>
      <c r="GE286" s="2">
        <v>3326</v>
      </c>
      <c r="GF286" s="2">
        <v>3330</v>
      </c>
      <c r="GG286" s="2">
        <v>3330</v>
      </c>
      <c r="GH286" s="2">
        <v>3311</v>
      </c>
      <c r="GI286" s="2">
        <v>3319</v>
      </c>
      <c r="GJ286" s="2">
        <v>3328</v>
      </c>
      <c r="GK286" s="2">
        <v>3416</v>
      </c>
      <c r="GL286" s="2">
        <v>3333</v>
      </c>
      <c r="GM286" s="2">
        <v>3279</v>
      </c>
      <c r="GN286" s="2">
        <v>3290</v>
      </c>
      <c r="GO286" s="2">
        <v>3313</v>
      </c>
      <c r="GP286" s="2">
        <v>3235</v>
      </c>
      <c r="GQ286" s="2">
        <v>3163</v>
      </c>
      <c r="GR286" s="2">
        <v>3102</v>
      </c>
      <c r="GS286" s="2">
        <v>3154</v>
      </c>
      <c r="GT286" s="2">
        <v>3082</v>
      </c>
      <c r="GU286" s="2">
        <v>3048</v>
      </c>
      <c r="GV286" s="2">
        <v>3101</v>
      </c>
      <c r="GW286" s="2">
        <v>3147</v>
      </c>
      <c r="GX286" s="2">
        <v>3165</v>
      </c>
      <c r="GY286" s="2">
        <v>3125</v>
      </c>
      <c r="GZ286" s="2">
        <v>3158</v>
      </c>
      <c r="HA286" s="2">
        <v>2934.5</v>
      </c>
      <c r="HB286" s="2">
        <v>3000</v>
      </c>
      <c r="HC286" s="2">
        <v>3012</v>
      </c>
      <c r="HD286" s="2">
        <v>3043</v>
      </c>
      <c r="HE286" s="2">
        <v>3082</v>
      </c>
      <c r="HF286" s="2">
        <v>3155</v>
      </c>
      <c r="HG286" s="2">
        <v>3184</v>
      </c>
      <c r="HH286" s="2">
        <v>3130</v>
      </c>
      <c r="HI286" s="2">
        <v>3098</v>
      </c>
      <c r="HJ286" s="2">
        <v>3121</v>
      </c>
      <c r="HK286" s="2">
        <v>3110</v>
      </c>
      <c r="HL286" s="2">
        <v>3110</v>
      </c>
      <c r="HM286" s="2">
        <v>3158</v>
      </c>
      <c r="HN286" s="2">
        <v>3134</v>
      </c>
      <c r="HO286" s="2">
        <v>3113</v>
      </c>
      <c r="HP286" s="2">
        <v>3150</v>
      </c>
      <c r="HQ286" s="2">
        <v>3175</v>
      </c>
      <c r="HR286" s="2">
        <v>3120</v>
      </c>
      <c r="HS286" s="2">
        <v>3153</v>
      </c>
      <c r="HT286" s="2">
        <v>3032</v>
      </c>
      <c r="HU286" s="2">
        <v>3050</v>
      </c>
      <c r="HV286" s="2">
        <v>2999</v>
      </c>
      <c r="HW286" s="2">
        <v>2977</v>
      </c>
      <c r="HX286" s="2">
        <v>2960</v>
      </c>
      <c r="HY286" s="2">
        <v>2992.5</v>
      </c>
      <c r="HZ286" s="2">
        <v>2982</v>
      </c>
      <c r="IA286" s="2">
        <v>3014</v>
      </c>
      <c r="IB286" s="2">
        <v>3039</v>
      </c>
      <c r="IC286" s="2">
        <v>2966.5</v>
      </c>
      <c r="ID286" s="2">
        <v>2976.5</v>
      </c>
      <c r="IE286" s="2">
        <v>3033</v>
      </c>
      <c r="IF286" s="2">
        <v>2998</v>
      </c>
      <c r="IG286" s="2">
        <v>2982</v>
      </c>
      <c r="IH286" s="2">
        <v>2973</v>
      </c>
      <c r="II286" s="2">
        <v>3022</v>
      </c>
      <c r="IJ286" s="2">
        <v>3138</v>
      </c>
      <c r="IK286" s="2">
        <v>3077</v>
      </c>
      <c r="IL286" s="2">
        <v>3030</v>
      </c>
      <c r="IM286" s="2">
        <v>3000</v>
      </c>
      <c r="IN286" s="2">
        <v>2833</v>
      </c>
      <c r="IO286" s="2">
        <v>2790</v>
      </c>
      <c r="IP286" s="2">
        <v>2765</v>
      </c>
      <c r="IQ286" s="2">
        <v>2862.5</v>
      </c>
      <c r="IR286" s="2">
        <v>2838.5</v>
      </c>
      <c r="IS286" s="2">
        <v>2812</v>
      </c>
      <c r="IT286" s="2">
        <v>2868.5</v>
      </c>
    </row>
    <row r="287" spans="1:254">
      <c r="A287" s="62" t="s">
        <v>500</v>
      </c>
      <c r="B287" s="1" t="inlineStr">
        <is>
          <t>サン電子</t>
        </is>
      </c>
      <c r="C287" s="1">
        <v>10980</v>
      </c>
      <c r="E287" s="2">
        <v>11150</v>
      </c>
      <c r="F287" s="2">
        <v>11350</v>
      </c>
      <c r="G287" s="2">
        <v>10690</v>
      </c>
      <c r="H287" s="2">
        <v>9870</v>
      </c>
      <c r="I287" s="2">
        <v>9960</v>
      </c>
      <c r="J287" s="2">
        <v>9220</v>
      </c>
      <c r="K287" s="2">
        <v>9620</v>
      </c>
      <c r="L287" s="2">
        <v>9710</v>
      </c>
      <c r="M287" s="2">
        <v>10120</v>
      </c>
      <c r="N287" s="2">
        <v>9260</v>
      </c>
      <c r="O287" s="2">
        <v>9210</v>
      </c>
      <c r="P287" s="2">
        <v>9280</v>
      </c>
      <c r="Q287" s="2">
        <v>9460</v>
      </c>
      <c r="R287" s="2">
        <v>9100</v>
      </c>
      <c r="S287" s="2">
        <v>9200</v>
      </c>
      <c r="T287" s="2">
        <v>9200</v>
      </c>
      <c r="U287" s="2">
        <v>9690</v>
      </c>
      <c r="V287" s="2">
        <v>9980</v>
      </c>
      <c r="W287" s="2">
        <v>10850</v>
      </c>
      <c r="X287" s="2">
        <v>10940</v>
      </c>
      <c r="Y287" s="2">
        <v>11410</v>
      </c>
      <c r="Z287" s="2">
        <v>12850</v>
      </c>
      <c r="AA287" s="2">
        <v>10880</v>
      </c>
      <c r="AB287" s="2">
        <v>9600</v>
      </c>
      <c r="AC287" s="2">
        <v>9680</v>
      </c>
      <c r="AD287" s="2">
        <v>8860</v>
      </c>
      <c r="AE287" s="2">
        <v>8820</v>
      </c>
      <c r="AF287" s="2">
        <v>9110</v>
      </c>
      <c r="AG287" s="2">
        <v>9150</v>
      </c>
      <c r="AH287" s="2">
        <v>8930</v>
      </c>
      <c r="AI287" s="2">
        <v>9150</v>
      </c>
      <c r="AJ287" s="2">
        <v>9200</v>
      </c>
      <c r="AK287" s="2">
        <v>9240</v>
      </c>
      <c r="AL287" s="2">
        <v>9200</v>
      </c>
      <c r="AM287" s="2">
        <v>9290</v>
      </c>
      <c r="AN287" s="2">
        <v>9250</v>
      </c>
      <c r="AO287" s="2">
        <v>9250</v>
      </c>
      <c r="AP287" s="2">
        <v>9170</v>
      </c>
      <c r="AQ287" s="2">
        <v>8890</v>
      </c>
      <c r="AR287" s="2">
        <v>9060</v>
      </c>
      <c r="AS287" s="2">
        <v>9270</v>
      </c>
      <c r="AT287" s="2">
        <v>8910</v>
      </c>
      <c r="AU287" s="2">
        <v>8730</v>
      </c>
      <c r="AV287" s="2">
        <v>8760</v>
      </c>
      <c r="AW287" s="2">
        <v>9090</v>
      </c>
      <c r="AX287" s="2">
        <v>9250</v>
      </c>
      <c r="AY287" s="2">
        <v>9500</v>
      </c>
      <c r="AZ287" s="2">
        <v>9460</v>
      </c>
      <c r="BA287" s="2">
        <v>9320</v>
      </c>
      <c r="BB287" s="2">
        <v>9240</v>
      </c>
      <c r="BC287" s="2">
        <v>9320</v>
      </c>
      <c r="BD287" s="2">
        <v>9590</v>
      </c>
      <c r="BE287" s="2">
        <v>9340</v>
      </c>
      <c r="BF287" s="2">
        <v>9420</v>
      </c>
      <c r="BG287" s="2">
        <v>9800</v>
      </c>
      <c r="BH287" s="2">
        <v>9030</v>
      </c>
      <c r="BI287" s="2">
        <v>9690</v>
      </c>
      <c r="BJ287" s="2">
        <v>9720</v>
      </c>
      <c r="BK287" s="2">
        <v>9120</v>
      </c>
      <c r="BL287" s="2">
        <v>8760</v>
      </c>
      <c r="BM287" s="2">
        <v>8600</v>
      </c>
      <c r="BN287" s="2">
        <v>8920</v>
      </c>
      <c r="BO287" s="2">
        <v>9070</v>
      </c>
      <c r="BP287" s="2">
        <v>8830</v>
      </c>
      <c r="BQ287" s="2">
        <v>8630</v>
      </c>
      <c r="BR287" s="2">
        <v>8660</v>
      </c>
      <c r="BS287" s="2">
        <v>8690</v>
      </c>
      <c r="BT287" s="2">
        <v>8340</v>
      </c>
      <c r="BU287" s="2">
        <v>8310</v>
      </c>
      <c r="BV287" s="2">
        <v>8180</v>
      </c>
      <c r="BW287" s="2">
        <v>8240</v>
      </c>
      <c r="BX287" s="2">
        <v>8360</v>
      </c>
      <c r="BY287" s="2">
        <v>8050</v>
      </c>
      <c r="BZ287" s="2">
        <v>8210</v>
      </c>
      <c r="CA287" s="2">
        <v>8440</v>
      </c>
      <c r="CB287" s="2">
        <v>8010</v>
      </c>
      <c r="CC287" s="2">
        <v>7840</v>
      </c>
      <c r="CD287" s="2">
        <v>8000</v>
      </c>
      <c r="CE287" s="2">
        <v>8220</v>
      </c>
      <c r="CF287" s="2">
        <v>8850</v>
      </c>
      <c r="CG287" s="2">
        <v>9150</v>
      </c>
      <c r="CH287" s="2">
        <v>9320</v>
      </c>
      <c r="CI287" s="2">
        <v>8500</v>
      </c>
      <c r="CJ287" s="2">
        <v>8550</v>
      </c>
      <c r="CK287" s="2">
        <v>8510</v>
      </c>
      <c r="CL287" s="2">
        <v>8530</v>
      </c>
      <c r="CM287" s="2">
        <v>8530</v>
      </c>
      <c r="CN287" s="2">
        <v>8320</v>
      </c>
      <c r="CO287" s="2">
        <v>8290</v>
      </c>
      <c r="CP287" s="2">
        <v>8660</v>
      </c>
      <c r="CQ287" s="2">
        <v>8620</v>
      </c>
      <c r="CR287" s="2">
        <v>8160</v>
      </c>
      <c r="CS287" s="2">
        <v>7920</v>
      </c>
      <c r="CT287" s="2">
        <v>7740</v>
      </c>
      <c r="CU287" s="2">
        <v>7820</v>
      </c>
      <c r="CV287" s="2">
        <v>7850</v>
      </c>
      <c r="CW287" s="2">
        <v>7990</v>
      </c>
      <c r="CX287" s="2">
        <v>8050</v>
      </c>
      <c r="CY287" s="2">
        <v>7800</v>
      </c>
      <c r="CZ287" s="2">
        <v>7650</v>
      </c>
      <c r="DA287" s="2">
        <v>7320</v>
      </c>
      <c r="DB287" s="2">
        <v>7250</v>
      </c>
      <c r="DC287" s="2">
        <v>7190</v>
      </c>
      <c r="DD287" s="2">
        <v>7460</v>
      </c>
      <c r="DE287" s="2">
        <v>6850</v>
      </c>
      <c r="DF287" s="2">
        <v>6480</v>
      </c>
      <c r="DG287" s="2">
        <v>6460</v>
      </c>
      <c r="DH287" s="2">
        <v>7090</v>
      </c>
      <c r="DI287" s="2">
        <v>7500</v>
      </c>
      <c r="DJ287" s="2">
        <v>8010</v>
      </c>
      <c r="DK287" s="2">
        <v>8070</v>
      </c>
      <c r="DL287" s="2">
        <v>8320</v>
      </c>
      <c r="DM287" s="2">
        <v>8750</v>
      </c>
      <c r="DN287" s="2">
        <v>8750</v>
      </c>
      <c r="DO287" s="2">
        <v>8920</v>
      </c>
      <c r="DP287" s="2">
        <v>8780</v>
      </c>
      <c r="DQ287" s="2">
        <v>8900</v>
      </c>
      <c r="DR287" s="2">
        <v>8450</v>
      </c>
      <c r="DS287" s="2">
        <v>8600</v>
      </c>
      <c r="DT287" s="2">
        <v>8680</v>
      </c>
      <c r="DU287" s="2">
        <v>8510</v>
      </c>
      <c r="DV287" s="2">
        <v>7990</v>
      </c>
      <c r="DW287" s="2">
        <v>8260</v>
      </c>
      <c r="DX287" s="2">
        <v>8470</v>
      </c>
      <c r="DY287" s="2">
        <v>8530</v>
      </c>
      <c r="DZ287" s="2">
        <v>8480</v>
      </c>
      <c r="EA287" s="2">
        <v>8340</v>
      </c>
      <c r="EB287" s="2">
        <v>8260</v>
      </c>
      <c r="EC287" s="2">
        <v>8220</v>
      </c>
      <c r="ED287" s="2">
        <v>8310</v>
      </c>
      <c r="EE287" s="2">
        <v>8340</v>
      </c>
      <c r="EF287" s="2">
        <v>8310</v>
      </c>
      <c r="EG287" s="2">
        <v>8650</v>
      </c>
      <c r="EH287" s="2">
        <v>9050</v>
      </c>
      <c r="EI287" s="2">
        <v>9360</v>
      </c>
      <c r="EJ287" s="2">
        <v>9210</v>
      </c>
      <c r="EK287" s="2">
        <v>9520</v>
      </c>
      <c r="EL287" s="2">
        <v>9510</v>
      </c>
      <c r="EM287" s="2">
        <v>9610</v>
      </c>
      <c r="EN287" s="2">
        <v>9600</v>
      </c>
      <c r="EO287" s="2">
        <v>9280</v>
      </c>
      <c r="EP287" s="2">
        <v>9580</v>
      </c>
      <c r="EQ287" s="2">
        <v>9510</v>
      </c>
      <c r="ER287" s="2">
        <v>9600</v>
      </c>
      <c r="ES287" s="2">
        <v>9420</v>
      </c>
      <c r="ET287" s="2">
        <v>8990</v>
      </c>
      <c r="EU287" s="2">
        <v>8860</v>
      </c>
      <c r="EV287" s="2">
        <v>8940</v>
      </c>
      <c r="EW287" s="2">
        <v>8720</v>
      </c>
      <c r="EX287" s="2">
        <v>9010</v>
      </c>
      <c r="EY287" s="2">
        <v>8930</v>
      </c>
      <c r="EZ287" s="2">
        <v>9060</v>
      </c>
      <c r="FA287" s="2">
        <v>8840</v>
      </c>
      <c r="FB287" s="2">
        <v>8810</v>
      </c>
      <c r="FC287" s="2">
        <v>8990</v>
      </c>
      <c r="FD287" s="2">
        <v>9040</v>
      </c>
      <c r="FE287" s="2">
        <v>9250</v>
      </c>
      <c r="FF287" s="2">
        <v>9130</v>
      </c>
      <c r="FG287" s="2">
        <v>8880</v>
      </c>
      <c r="FH287" s="2">
        <v>9170</v>
      </c>
      <c r="FI287" s="2">
        <v>9170</v>
      </c>
      <c r="FJ287" s="2">
        <v>9270</v>
      </c>
      <c r="FK287" s="2">
        <v>9280</v>
      </c>
      <c r="FL287" s="2">
        <v>9200</v>
      </c>
      <c r="FM287" s="2">
        <v>9230</v>
      </c>
      <c r="FN287" s="2">
        <v>9090</v>
      </c>
      <c r="FO287" s="2">
        <v>9230</v>
      </c>
      <c r="FP287" s="2">
        <v>9270</v>
      </c>
      <c r="FQ287" s="2">
        <v>9140</v>
      </c>
      <c r="FR287" s="2">
        <v>9180</v>
      </c>
      <c r="FS287" s="2">
        <v>9320</v>
      </c>
      <c r="FT287" s="2">
        <v>9230</v>
      </c>
      <c r="FU287" s="2">
        <v>9250</v>
      </c>
      <c r="FV287" s="2">
        <v>9150</v>
      </c>
      <c r="FW287" s="2">
        <v>9850</v>
      </c>
      <c r="FX287" s="2">
        <v>9970</v>
      </c>
      <c r="FY287" s="2">
        <v>10240</v>
      </c>
      <c r="FZ287" s="2">
        <v>10030</v>
      </c>
      <c r="GA287" s="2">
        <v>9240</v>
      </c>
      <c r="GB287" s="2">
        <v>8980</v>
      </c>
      <c r="GC287" s="2">
        <v>8650</v>
      </c>
      <c r="GD287" s="2">
        <v>8740</v>
      </c>
      <c r="GE287" s="2">
        <v>8580</v>
      </c>
      <c r="GF287" s="2">
        <v>8540</v>
      </c>
      <c r="GG287" s="2">
        <v>8990</v>
      </c>
      <c r="GH287" s="2">
        <v>8800</v>
      </c>
      <c r="GI287" s="2">
        <v>8960</v>
      </c>
      <c r="GJ287" s="2">
        <v>9050</v>
      </c>
      <c r="GK287" s="2">
        <v>9690</v>
      </c>
      <c r="GL287" s="2">
        <v>9750</v>
      </c>
      <c r="GM287" s="2">
        <v>9860</v>
      </c>
      <c r="GN287" s="2">
        <v>9830</v>
      </c>
      <c r="GO287" s="2">
        <v>10620</v>
      </c>
      <c r="GP287" s="2">
        <v>11660</v>
      </c>
      <c r="GQ287" s="2">
        <v>11920</v>
      </c>
      <c r="GR287" s="2">
        <v>11540</v>
      </c>
      <c r="GS287" s="2">
        <v>11940</v>
      </c>
      <c r="GT287" s="2">
        <v>12200</v>
      </c>
      <c r="GU287" s="2">
        <v>11340</v>
      </c>
      <c r="GV287" s="2">
        <v>11060</v>
      </c>
      <c r="GW287" s="2">
        <v>9640</v>
      </c>
      <c r="GX287" s="2">
        <v>9430</v>
      </c>
      <c r="GY287" s="2">
        <v>9310</v>
      </c>
      <c r="GZ287" s="2">
        <v>8720</v>
      </c>
      <c r="HA287" s="2">
        <v>8610</v>
      </c>
      <c r="HB287" s="2">
        <v>8470</v>
      </c>
      <c r="HC287" s="2">
        <v>8260</v>
      </c>
      <c r="HD287" s="2">
        <v>8300</v>
      </c>
      <c r="HE287" s="2">
        <v>8230</v>
      </c>
      <c r="HF287" s="2">
        <v>8070</v>
      </c>
      <c r="HG287" s="2">
        <v>8010</v>
      </c>
      <c r="HH287" s="2">
        <v>7850</v>
      </c>
      <c r="HI287" s="2">
        <v>7890</v>
      </c>
      <c r="HJ287" s="2">
        <v>7800</v>
      </c>
      <c r="HK287" s="2">
        <v>7480</v>
      </c>
      <c r="HL287" s="2">
        <v>7580</v>
      </c>
      <c r="HM287" s="2">
        <v>7430</v>
      </c>
      <c r="HN287" s="2">
        <v>7160</v>
      </c>
      <c r="HO287" s="2">
        <v>7080</v>
      </c>
      <c r="HP287" s="2">
        <v>7120</v>
      </c>
      <c r="HQ287" s="2">
        <v>7150</v>
      </c>
      <c r="HR287" s="2">
        <v>6910</v>
      </c>
      <c r="HS287" s="2">
        <v>7020</v>
      </c>
      <c r="HT287" s="2">
        <v>7030</v>
      </c>
      <c r="HU287" s="2">
        <v>7050</v>
      </c>
      <c r="HV287" s="2">
        <v>6940</v>
      </c>
      <c r="HW287" s="2">
        <v>6760</v>
      </c>
      <c r="HX287" s="2">
        <v>6800</v>
      </c>
      <c r="HY287" s="2">
        <v>6640</v>
      </c>
      <c r="HZ287" s="2">
        <v>6680</v>
      </c>
      <c r="IA287" s="2">
        <v>6840</v>
      </c>
      <c r="IB287" s="2">
        <v>6670</v>
      </c>
      <c r="IC287" s="2">
        <v>6730</v>
      </c>
      <c r="ID287" s="2">
        <v>6690</v>
      </c>
      <c r="IE287" s="2">
        <v>6900</v>
      </c>
      <c r="IF287" s="2">
        <v>7020</v>
      </c>
      <c r="IG287" s="2">
        <v>6980</v>
      </c>
      <c r="IH287" s="2">
        <v>7040</v>
      </c>
      <c r="II287" s="2">
        <v>6450</v>
      </c>
      <c r="IJ287" s="2">
        <v>6550</v>
      </c>
      <c r="IK287" s="2">
        <v>6470</v>
      </c>
      <c r="IL287" s="2">
        <v>6030</v>
      </c>
      <c r="IM287" s="2">
        <v>6010</v>
      </c>
      <c r="IN287" s="2">
        <v>5880</v>
      </c>
      <c r="IO287" s="2">
        <v>5790</v>
      </c>
      <c r="IP287" s="2">
        <v>5610</v>
      </c>
      <c r="IQ287" s="2">
        <v>5830</v>
      </c>
      <c r="IR287" s="2">
        <v>5880</v>
      </c>
      <c r="IS287" s="2">
        <v>5730</v>
      </c>
      <c r="IT287" s="2">
        <v>5730</v>
      </c>
    </row>
    <row r="288" spans="1:254">
      <c r="A288" s="62" t="s">
        <v>501</v>
      </c>
      <c r="B288" s="1" t="inlineStr">
        <is>
          <t>紀文食品</t>
        </is>
      </c>
      <c r="C288" s="1">
        <v>1120</v>
      </c>
      <c r="E288" s="2">
        <v>1113</v>
      </c>
      <c r="F288" s="2">
        <v>1094</v>
      </c>
      <c r="G288" s="2">
        <v>1105</v>
      </c>
      <c r="H288" s="2">
        <v>1106</v>
      </c>
      <c r="I288" s="2">
        <v>1109</v>
      </c>
      <c r="J288" s="2">
        <v>1118</v>
      </c>
      <c r="K288" s="2">
        <v>1119</v>
      </c>
      <c r="L288" s="2">
        <v>1097</v>
      </c>
      <c r="M288" s="2">
        <v>1094</v>
      </c>
      <c r="N288" s="2">
        <v>1088</v>
      </c>
      <c r="O288" s="2">
        <v>1087</v>
      </c>
      <c r="P288" s="2">
        <v>1087</v>
      </c>
      <c r="Q288" s="2">
        <v>1093</v>
      </c>
      <c r="R288" s="2">
        <v>1093</v>
      </c>
      <c r="S288" s="2">
        <v>1088</v>
      </c>
      <c r="T288" s="2">
        <v>1088</v>
      </c>
      <c r="U288" s="2">
        <v>1086</v>
      </c>
      <c r="V288" s="2">
        <v>1085</v>
      </c>
      <c r="W288" s="2">
        <v>1083</v>
      </c>
      <c r="X288" s="2">
        <v>1083</v>
      </c>
      <c r="Y288" s="2">
        <v>1085</v>
      </c>
      <c r="Z288" s="2">
        <v>1079</v>
      </c>
      <c r="AA288" s="2">
        <v>1074</v>
      </c>
      <c r="AB288" s="2">
        <v>1076</v>
      </c>
      <c r="AC288" s="2">
        <v>1074</v>
      </c>
      <c r="AD288" s="2">
        <v>1069</v>
      </c>
      <c r="AE288" s="2">
        <v>1074</v>
      </c>
      <c r="AF288" s="2">
        <v>1080</v>
      </c>
      <c r="AG288" s="2">
        <v>1068</v>
      </c>
      <c r="AH288" s="2">
        <v>1063</v>
      </c>
      <c r="AI288" s="2">
        <v>1068</v>
      </c>
      <c r="AJ288" s="2">
        <v>1062</v>
      </c>
      <c r="AK288" s="2">
        <v>1067</v>
      </c>
      <c r="AL288" s="2">
        <v>1065</v>
      </c>
      <c r="AM288" s="2">
        <v>1059</v>
      </c>
      <c r="AN288" s="2">
        <v>1057</v>
      </c>
      <c r="AO288" s="2">
        <v>1050</v>
      </c>
      <c r="AP288" s="2">
        <v>1053</v>
      </c>
      <c r="AQ288" s="2">
        <v>1054</v>
      </c>
      <c r="AR288" s="2">
        <v>1051</v>
      </c>
      <c r="AS288" s="2">
        <v>1051</v>
      </c>
      <c r="AT288" s="2">
        <v>1046</v>
      </c>
      <c r="AU288" s="2">
        <v>1048</v>
      </c>
      <c r="AV288" s="2">
        <v>1041</v>
      </c>
      <c r="AW288" s="2">
        <v>1029</v>
      </c>
      <c r="AX288" s="2">
        <v>1028</v>
      </c>
      <c r="AY288" s="2">
        <v>1027</v>
      </c>
      <c r="AZ288" s="2">
        <v>1034</v>
      </c>
      <c r="BA288" s="2">
        <v>1049</v>
      </c>
      <c r="BB288" s="2">
        <v>1047</v>
      </c>
      <c r="BC288" s="2">
        <v>1038</v>
      </c>
      <c r="BD288" s="2">
        <v>1039</v>
      </c>
      <c r="BE288" s="2">
        <v>1043</v>
      </c>
      <c r="BF288" s="2">
        <v>1046</v>
      </c>
      <c r="BG288" s="2">
        <v>1048</v>
      </c>
      <c r="BH288" s="2">
        <v>1050</v>
      </c>
      <c r="BI288" s="2">
        <v>1048</v>
      </c>
      <c r="BJ288" s="2">
        <v>1059</v>
      </c>
      <c r="BK288" s="2">
        <v>1042</v>
      </c>
      <c r="BL288" s="2">
        <v>1033</v>
      </c>
      <c r="BM288" s="2">
        <v>1037</v>
      </c>
      <c r="BN288" s="2">
        <v>1033</v>
      </c>
      <c r="BO288" s="2">
        <v>1029</v>
      </c>
      <c r="BP288" s="2">
        <v>1034</v>
      </c>
      <c r="BQ288" s="2">
        <v>1039</v>
      </c>
      <c r="BR288" s="2">
        <v>1041</v>
      </c>
      <c r="BS288" s="2">
        <v>1032</v>
      </c>
      <c r="BT288" s="2">
        <v>1028</v>
      </c>
      <c r="BU288" s="2">
        <v>1033</v>
      </c>
      <c r="BV288" s="2">
        <v>1044</v>
      </c>
      <c r="BW288" s="2">
        <v>1041</v>
      </c>
      <c r="BX288" s="2">
        <v>1052</v>
      </c>
      <c r="BY288" s="2">
        <v>1065</v>
      </c>
      <c r="BZ288" s="2">
        <v>1066</v>
      </c>
      <c r="CA288" s="2">
        <v>1064</v>
      </c>
      <c r="CB288" s="2">
        <v>1062</v>
      </c>
      <c r="CC288" s="2">
        <v>1058</v>
      </c>
      <c r="CD288" s="2">
        <v>1059</v>
      </c>
      <c r="CE288" s="2">
        <v>1064</v>
      </c>
      <c r="CF288" s="2">
        <v>1064</v>
      </c>
      <c r="CG288" s="2">
        <v>1069</v>
      </c>
      <c r="CH288" s="2">
        <v>1073</v>
      </c>
      <c r="CI288" s="2">
        <v>1069</v>
      </c>
      <c r="CJ288" s="2">
        <v>1063</v>
      </c>
      <c r="CK288" s="2">
        <v>1059</v>
      </c>
      <c r="CL288" s="2">
        <v>1059</v>
      </c>
      <c r="CM288" s="2">
        <v>1056</v>
      </c>
      <c r="CN288" s="2">
        <v>1048</v>
      </c>
      <c r="CO288" s="2">
        <v>1040</v>
      </c>
      <c r="CP288" s="2">
        <v>1063</v>
      </c>
      <c r="CQ288" s="2">
        <v>1057</v>
      </c>
      <c r="CR288" s="2">
        <v>1053</v>
      </c>
      <c r="CS288" s="2">
        <v>1044</v>
      </c>
      <c r="CT288" s="2">
        <v>1038</v>
      </c>
      <c r="CU288" s="2">
        <v>1047</v>
      </c>
      <c r="CV288" s="2">
        <v>1053</v>
      </c>
      <c r="CW288" s="2">
        <v>1049</v>
      </c>
      <c r="CX288" s="2">
        <v>1041</v>
      </c>
      <c r="CY288" s="2">
        <v>1039</v>
      </c>
      <c r="CZ288" s="2">
        <v>1050</v>
      </c>
      <c r="DA288" s="2">
        <v>1065</v>
      </c>
      <c r="DB288" s="2">
        <v>1061</v>
      </c>
      <c r="DC288" s="2">
        <v>1049</v>
      </c>
      <c r="DD288" s="2">
        <v>1059</v>
      </c>
      <c r="DE288" s="2">
        <v>1069</v>
      </c>
      <c r="DF288" s="2">
        <v>1056</v>
      </c>
      <c r="DG288" s="2">
        <v>1078</v>
      </c>
      <c r="DH288" s="2">
        <v>1089</v>
      </c>
      <c r="DI288" s="2">
        <v>1095</v>
      </c>
      <c r="DJ288" s="2">
        <v>1096</v>
      </c>
      <c r="DK288" s="2">
        <v>1096</v>
      </c>
      <c r="DL288" s="2">
        <v>1099</v>
      </c>
      <c r="DM288" s="2">
        <v>1090</v>
      </c>
      <c r="DN288" s="2">
        <v>1095</v>
      </c>
      <c r="DO288" s="2">
        <v>1100</v>
      </c>
      <c r="DP288" s="2">
        <v>1104</v>
      </c>
      <c r="DQ288" s="2">
        <v>1109</v>
      </c>
      <c r="DR288" s="2">
        <v>1119</v>
      </c>
      <c r="DS288" s="2">
        <v>1137</v>
      </c>
      <c r="DT288" s="2">
        <v>1133</v>
      </c>
      <c r="DU288" s="2">
        <v>1124</v>
      </c>
      <c r="DV288" s="2">
        <v>1113</v>
      </c>
      <c r="DW288" s="2">
        <v>1114</v>
      </c>
      <c r="DX288" s="2">
        <v>1106</v>
      </c>
      <c r="DY288" s="2">
        <v>1100</v>
      </c>
      <c r="DZ288" s="2">
        <v>1110</v>
      </c>
      <c r="EA288" s="2">
        <v>1101</v>
      </c>
      <c r="EB288" s="2">
        <v>1090</v>
      </c>
      <c r="EC288" s="2">
        <v>1093</v>
      </c>
      <c r="ED288" s="2">
        <v>1100</v>
      </c>
      <c r="EE288" s="2">
        <v>1096</v>
      </c>
      <c r="EF288" s="2">
        <v>1108</v>
      </c>
      <c r="EG288" s="2">
        <v>1114</v>
      </c>
      <c r="EH288" s="2">
        <v>1117</v>
      </c>
      <c r="EI288" s="2">
        <v>1119</v>
      </c>
      <c r="EJ288" s="2">
        <v>1111</v>
      </c>
      <c r="EK288" s="2">
        <v>1100</v>
      </c>
      <c r="EL288" s="2">
        <v>1093</v>
      </c>
      <c r="EM288" s="2">
        <v>1087</v>
      </c>
      <c r="EN288" s="2">
        <v>1091</v>
      </c>
      <c r="EO288" s="2">
        <v>1085</v>
      </c>
      <c r="EP288" s="2">
        <v>1093</v>
      </c>
      <c r="EQ288" s="2">
        <v>1092</v>
      </c>
      <c r="ER288" s="2">
        <v>1086</v>
      </c>
      <c r="ES288" s="2">
        <v>1080</v>
      </c>
      <c r="ET288" s="2">
        <v>1080</v>
      </c>
      <c r="EU288" s="2">
        <v>1079</v>
      </c>
      <c r="EV288" s="2">
        <v>1088</v>
      </c>
      <c r="EW288" s="2">
        <v>1079</v>
      </c>
      <c r="EX288" s="2">
        <v>1076</v>
      </c>
      <c r="EY288" s="2">
        <v>1072</v>
      </c>
      <c r="EZ288" s="2">
        <v>1067</v>
      </c>
      <c r="FA288" s="2">
        <v>1068</v>
      </c>
      <c r="FB288" s="2">
        <v>1065</v>
      </c>
      <c r="FC288" s="2">
        <v>1054</v>
      </c>
      <c r="FD288" s="2">
        <v>1053</v>
      </c>
      <c r="FE288" s="2">
        <v>1054</v>
      </c>
      <c r="FF288" s="2">
        <v>1051</v>
      </c>
      <c r="FG288" s="2">
        <v>1065</v>
      </c>
      <c r="FH288" s="2">
        <v>1060</v>
      </c>
      <c r="FI288" s="2">
        <v>1062</v>
      </c>
      <c r="FJ288" s="2">
        <v>1065</v>
      </c>
      <c r="FK288" s="2">
        <v>1064</v>
      </c>
      <c r="FL288" s="2">
        <v>1068</v>
      </c>
      <c r="FM288" s="2">
        <v>1072</v>
      </c>
      <c r="FN288" s="2">
        <v>1074</v>
      </c>
      <c r="FO288" s="2">
        <v>1095</v>
      </c>
      <c r="FP288" s="2">
        <v>1097</v>
      </c>
      <c r="FQ288" s="2">
        <v>1099</v>
      </c>
      <c r="FR288" s="2">
        <v>1096</v>
      </c>
      <c r="FS288" s="2">
        <v>1099</v>
      </c>
      <c r="FT288" s="2">
        <v>1098</v>
      </c>
      <c r="FU288" s="2">
        <v>1085</v>
      </c>
      <c r="FV288" s="2">
        <v>1089</v>
      </c>
      <c r="FW288" s="2">
        <v>1093</v>
      </c>
      <c r="FX288" s="2">
        <v>1090</v>
      </c>
      <c r="FY288" s="2">
        <v>1089</v>
      </c>
      <c r="FZ288" s="2">
        <v>1112</v>
      </c>
      <c r="GA288" s="2">
        <v>1108</v>
      </c>
      <c r="GB288" s="2">
        <v>1097</v>
      </c>
      <c r="GC288" s="2">
        <v>1095</v>
      </c>
      <c r="GD288" s="2">
        <v>1088</v>
      </c>
      <c r="GE288" s="2">
        <v>1071</v>
      </c>
      <c r="GF288" s="2">
        <v>1078</v>
      </c>
      <c r="GG288" s="2">
        <v>1077</v>
      </c>
      <c r="GH288" s="2">
        <v>1077</v>
      </c>
      <c r="GI288" s="2">
        <v>1089</v>
      </c>
      <c r="GJ288" s="2">
        <v>1096</v>
      </c>
      <c r="GK288" s="2">
        <v>1115</v>
      </c>
      <c r="GL288" s="2">
        <v>1116</v>
      </c>
      <c r="GM288" s="2">
        <v>1120</v>
      </c>
      <c r="GN288" s="2">
        <v>1123</v>
      </c>
      <c r="GO288" s="2">
        <v>1118</v>
      </c>
      <c r="GP288" s="2">
        <v>1118</v>
      </c>
      <c r="GQ288" s="2">
        <v>1116</v>
      </c>
      <c r="GR288" s="2">
        <v>1110</v>
      </c>
      <c r="GS288" s="2">
        <v>1110</v>
      </c>
      <c r="GT288" s="2">
        <v>1110</v>
      </c>
      <c r="GU288" s="2">
        <v>1106</v>
      </c>
      <c r="GV288" s="2">
        <v>1110</v>
      </c>
      <c r="GW288" s="2">
        <v>1123</v>
      </c>
      <c r="GX288" s="2">
        <v>1132</v>
      </c>
      <c r="GY288" s="2">
        <v>1130</v>
      </c>
      <c r="GZ288" s="2">
        <v>1133</v>
      </c>
      <c r="HA288" s="2">
        <v>1136</v>
      </c>
      <c r="HB288" s="2">
        <v>1139</v>
      </c>
      <c r="HC288" s="2">
        <v>1149</v>
      </c>
      <c r="HD288" s="2">
        <v>1153</v>
      </c>
      <c r="HE288" s="2">
        <v>1168</v>
      </c>
      <c r="HF288" s="2">
        <v>1205</v>
      </c>
      <c r="HG288" s="2">
        <v>1208</v>
      </c>
      <c r="HH288" s="2">
        <v>1212</v>
      </c>
      <c r="HI288" s="2">
        <v>1212</v>
      </c>
      <c r="HJ288" s="2">
        <v>1219</v>
      </c>
      <c r="HK288" s="2">
        <v>1214</v>
      </c>
      <c r="HL288" s="2">
        <v>1219</v>
      </c>
      <c r="HM288" s="2">
        <v>1207</v>
      </c>
      <c r="HN288" s="2">
        <v>1198</v>
      </c>
      <c r="HO288" s="2">
        <v>1198</v>
      </c>
      <c r="HP288" s="2">
        <v>1195</v>
      </c>
      <c r="HQ288" s="2">
        <v>1224</v>
      </c>
      <c r="HR288" s="2">
        <v>1211</v>
      </c>
      <c r="HS288" s="2">
        <v>1203</v>
      </c>
      <c r="HT288" s="2">
        <v>1203</v>
      </c>
      <c r="HU288" s="2">
        <v>1182</v>
      </c>
      <c r="HV288" s="2">
        <v>1168</v>
      </c>
      <c r="HW288" s="2">
        <v>1164</v>
      </c>
      <c r="HX288" s="2">
        <v>1140</v>
      </c>
      <c r="HY288" s="2">
        <v>1142</v>
      </c>
      <c r="HZ288" s="2">
        <v>1138</v>
      </c>
      <c r="IA288" s="2">
        <v>1142</v>
      </c>
      <c r="IB288" s="2">
        <v>1148</v>
      </c>
      <c r="IC288" s="2">
        <v>1141</v>
      </c>
      <c r="ID288" s="2">
        <v>1135</v>
      </c>
      <c r="IE288" s="2">
        <v>1144</v>
      </c>
      <c r="IF288" s="2">
        <v>1142</v>
      </c>
      <c r="IG288" s="2">
        <v>1144</v>
      </c>
      <c r="IH288" s="2">
        <v>1130</v>
      </c>
      <c r="II288" s="2">
        <v>1126</v>
      </c>
      <c r="IJ288" s="2">
        <v>1129</v>
      </c>
      <c r="IK288" s="2">
        <v>1144</v>
      </c>
      <c r="IL288" s="2">
        <v>1144</v>
      </c>
      <c r="IM288" s="2">
        <v>1139</v>
      </c>
      <c r="IN288" s="2">
        <v>1132</v>
      </c>
      <c r="IO288" s="2">
        <v>1123</v>
      </c>
      <c r="IP288" s="2">
        <v>1122</v>
      </c>
      <c r="IQ288" s="2">
        <v>1123</v>
      </c>
      <c r="IR288" s="2">
        <v>1110</v>
      </c>
      <c r="IS288" s="2">
        <v>1099</v>
      </c>
      <c r="IT288" s="2">
        <v>1094</v>
      </c>
    </row>
    <row r="289" spans="1:254">
      <c r="A289" s="62" t="s">
        <v>502</v>
      </c>
      <c r="B289" s="1" t="inlineStr">
        <is>
          <t>関東電化</t>
        </is>
      </c>
      <c r="C289" s="1">
        <v>2964</v>
      </c>
      <c r="E289" s="2">
        <v>3075</v>
      </c>
      <c r="F289" s="2">
        <v>3080</v>
      </c>
      <c r="G289" s="2">
        <v>2868</v>
      </c>
      <c r="H289" s="2">
        <v>2807</v>
      </c>
      <c r="I289" s="2">
        <v>2755</v>
      </c>
      <c r="J289" s="2">
        <v>2534</v>
      </c>
      <c r="K289" s="2">
        <v>2596</v>
      </c>
      <c r="L289" s="2">
        <v>2663</v>
      </c>
      <c r="M289" s="2">
        <v>2830</v>
      </c>
      <c r="N289" s="2">
        <v>2906</v>
      </c>
      <c r="O289" s="2">
        <v>2965</v>
      </c>
      <c r="P289" s="2">
        <v>3060</v>
      </c>
      <c r="Q289" s="2">
        <v>2829</v>
      </c>
      <c r="R289" s="2">
        <v>2827</v>
      </c>
      <c r="S289" s="2">
        <v>2995</v>
      </c>
      <c r="T289" s="2">
        <v>3095</v>
      </c>
      <c r="U289" s="2">
        <v>3075</v>
      </c>
      <c r="V289" s="2">
        <v>3105</v>
      </c>
      <c r="W289" s="2">
        <v>3195</v>
      </c>
      <c r="X289" s="2">
        <v>3140</v>
      </c>
      <c r="Y289" s="2">
        <v>3225</v>
      </c>
      <c r="Z289" s="2">
        <v>3370</v>
      </c>
      <c r="AA289" s="2">
        <v>3610</v>
      </c>
      <c r="AB289" s="2">
        <v>3480</v>
      </c>
      <c r="AC289" s="2">
        <v>3480</v>
      </c>
      <c r="AD289" s="2">
        <v>3655</v>
      </c>
      <c r="AE289" s="2">
        <v>3650</v>
      </c>
      <c r="AF289" s="2">
        <v>3715</v>
      </c>
      <c r="AG289" s="2">
        <v>3935</v>
      </c>
      <c r="AH289" s="2">
        <v>4120</v>
      </c>
      <c r="AI289" s="2">
        <v>3945</v>
      </c>
      <c r="AJ289" s="2">
        <v>3950</v>
      </c>
      <c r="AK289" s="2">
        <v>4140</v>
      </c>
      <c r="AL289" s="2">
        <v>4080</v>
      </c>
      <c r="AM289" s="2">
        <v>4025</v>
      </c>
      <c r="AN289" s="2">
        <v>3965</v>
      </c>
      <c r="AO289" s="2">
        <v>3870</v>
      </c>
      <c r="AP289" s="2">
        <v>4170</v>
      </c>
      <c r="AQ289" s="2">
        <v>4270</v>
      </c>
      <c r="AR289" s="2">
        <v>4025</v>
      </c>
      <c r="AS289" s="2">
        <v>4165</v>
      </c>
      <c r="AT289" s="2">
        <v>4300</v>
      </c>
      <c r="AU289" s="2">
        <v>3985</v>
      </c>
      <c r="AV289" s="2">
        <v>4400</v>
      </c>
      <c r="AW289" s="2">
        <v>4405</v>
      </c>
      <c r="AX289" s="2">
        <v>3860</v>
      </c>
      <c r="AY289" s="2">
        <v>3565</v>
      </c>
      <c r="AZ289" s="2">
        <v>3695</v>
      </c>
      <c r="BA289" s="2">
        <v>3775</v>
      </c>
      <c r="BB289" s="2">
        <v>3485</v>
      </c>
      <c r="BC289" s="2">
        <v>3550</v>
      </c>
      <c r="BD289" s="2">
        <v>3595</v>
      </c>
      <c r="BE289" s="2">
        <v>3490</v>
      </c>
      <c r="BF289" s="2">
        <v>3125</v>
      </c>
      <c r="BG289" s="2">
        <v>2970</v>
      </c>
      <c r="BH289" s="2">
        <v>2775</v>
      </c>
      <c r="BI289" s="2">
        <v>2940</v>
      </c>
      <c r="BJ289" s="2">
        <v>2550</v>
      </c>
      <c r="BK289" s="2">
        <v>2148</v>
      </c>
      <c r="BL289" s="2">
        <v>2187</v>
      </c>
      <c r="BM289" s="2">
        <v>2120</v>
      </c>
      <c r="BN289" s="2">
        <v>2029</v>
      </c>
      <c r="BO289" s="2">
        <v>1914</v>
      </c>
      <c r="BP289" s="2">
        <v>1864</v>
      </c>
      <c r="BQ289" s="2">
        <v>1860</v>
      </c>
      <c r="BR289" s="2">
        <v>1719</v>
      </c>
      <c r="BS289" s="2">
        <v>1694</v>
      </c>
      <c r="BT289" s="2">
        <v>1700</v>
      </c>
      <c r="BU289" s="2">
        <v>1679</v>
      </c>
      <c r="BV289" s="2">
        <v>1660</v>
      </c>
      <c r="BW289" s="2">
        <v>1661</v>
      </c>
      <c r="BX289" s="2">
        <v>1671</v>
      </c>
      <c r="BY289" s="2">
        <v>1681</v>
      </c>
      <c r="BZ289" s="2">
        <v>1654</v>
      </c>
      <c r="CA289" s="2">
        <v>1665</v>
      </c>
      <c r="CB289" s="2">
        <v>1687</v>
      </c>
      <c r="CC289" s="2">
        <v>1764</v>
      </c>
      <c r="CD289" s="2">
        <v>1709</v>
      </c>
      <c r="CE289" s="2">
        <v>1653</v>
      </c>
      <c r="CF289" s="2">
        <v>1635</v>
      </c>
      <c r="CG289" s="2">
        <v>1607</v>
      </c>
      <c r="CH289" s="2">
        <v>1615</v>
      </c>
      <c r="CI289" s="2">
        <v>1442</v>
      </c>
      <c r="CJ289" s="2">
        <v>1404</v>
      </c>
      <c r="CK289" s="2">
        <v>1388</v>
      </c>
      <c r="CL289" s="2">
        <v>1429</v>
      </c>
      <c r="CM289" s="2">
        <v>1428</v>
      </c>
      <c r="CN289" s="2">
        <v>1402</v>
      </c>
      <c r="CO289" s="2">
        <v>1419</v>
      </c>
      <c r="CP289" s="2">
        <v>1508</v>
      </c>
      <c r="CQ289" s="2">
        <v>1540</v>
      </c>
      <c r="CR289" s="2">
        <v>1495</v>
      </c>
      <c r="CS289" s="2">
        <v>1421</v>
      </c>
      <c r="CT289" s="2">
        <v>1402</v>
      </c>
      <c r="CU289" s="2">
        <v>1508</v>
      </c>
      <c r="CV289" s="2">
        <v>1572</v>
      </c>
      <c r="CW289" s="2">
        <v>1589</v>
      </c>
      <c r="CX289" s="2">
        <v>1575</v>
      </c>
      <c r="CY289" s="2">
        <v>1544</v>
      </c>
      <c r="CZ289" s="2">
        <v>1593</v>
      </c>
      <c r="DA289" s="2">
        <v>1633</v>
      </c>
      <c r="DB289" s="2">
        <v>1607</v>
      </c>
      <c r="DC289" s="2">
        <v>1549</v>
      </c>
      <c r="DD289" s="2">
        <v>1689</v>
      </c>
      <c r="DE289" s="2">
        <v>1751</v>
      </c>
      <c r="DF289" s="2">
        <v>1650</v>
      </c>
      <c r="DG289" s="2">
        <v>1823</v>
      </c>
      <c r="DH289" s="2">
        <v>1795</v>
      </c>
      <c r="DI289" s="2">
        <v>1778</v>
      </c>
      <c r="DJ289" s="2">
        <v>1772</v>
      </c>
      <c r="DK289" s="2">
        <v>1808</v>
      </c>
      <c r="DL289" s="2">
        <v>1805</v>
      </c>
      <c r="DM289" s="2">
        <v>1700</v>
      </c>
      <c r="DN289" s="2">
        <v>1768</v>
      </c>
      <c r="DO289" s="2">
        <v>1746</v>
      </c>
      <c r="DP289" s="2">
        <v>1843</v>
      </c>
      <c r="DQ289" s="2">
        <v>1685</v>
      </c>
      <c r="DR289" s="2">
        <v>1449</v>
      </c>
      <c r="DS289" s="2">
        <v>1440</v>
      </c>
      <c r="DT289" s="2">
        <v>1402</v>
      </c>
      <c r="DU289" s="2">
        <v>1364</v>
      </c>
      <c r="DV289" s="2">
        <v>1328</v>
      </c>
      <c r="DW289" s="2">
        <v>1340</v>
      </c>
      <c r="DX289" s="2">
        <v>1335</v>
      </c>
      <c r="DY289" s="2">
        <v>1330</v>
      </c>
      <c r="DZ289" s="2">
        <v>1345</v>
      </c>
      <c r="EA289" s="2">
        <v>1299</v>
      </c>
      <c r="EB289" s="2">
        <v>1287</v>
      </c>
      <c r="EC289" s="2">
        <v>1323</v>
      </c>
      <c r="ED289" s="2">
        <v>1345</v>
      </c>
      <c r="EE289" s="2">
        <v>1305</v>
      </c>
      <c r="EF289" s="2">
        <v>1318</v>
      </c>
      <c r="EG289" s="2">
        <v>1337</v>
      </c>
      <c r="EH289" s="2">
        <v>1253</v>
      </c>
      <c r="EI289" s="2">
        <v>1252</v>
      </c>
      <c r="EJ289" s="2">
        <v>1260</v>
      </c>
      <c r="EK289" s="2">
        <v>1240</v>
      </c>
      <c r="EL289" s="2">
        <v>1232</v>
      </c>
      <c r="EM289" s="2">
        <v>1222</v>
      </c>
      <c r="EN289" s="2">
        <v>1228</v>
      </c>
      <c r="EO289" s="2">
        <v>1192</v>
      </c>
      <c r="EP289" s="2">
        <v>1198</v>
      </c>
      <c r="EQ289" s="2">
        <v>1215</v>
      </c>
      <c r="ER289" s="2">
        <v>1165</v>
      </c>
      <c r="ES289" s="2">
        <v>1137</v>
      </c>
      <c r="ET289" s="2">
        <v>1136</v>
      </c>
      <c r="EU289" s="2">
        <v>1142</v>
      </c>
      <c r="EV289" s="2">
        <v>1096</v>
      </c>
      <c r="EW289" s="2">
        <v>1080</v>
      </c>
      <c r="EX289" s="2">
        <v>1070</v>
      </c>
      <c r="EY289" s="2">
        <v>1065</v>
      </c>
      <c r="EZ289" s="2">
        <v>1078</v>
      </c>
      <c r="FA289" s="2">
        <v>1039</v>
      </c>
      <c r="FB289" s="2">
        <v>1021</v>
      </c>
      <c r="FC289" s="2">
        <v>1029</v>
      </c>
      <c r="FD289" s="2">
        <v>1035</v>
      </c>
      <c r="FE289" s="2">
        <v>1030</v>
      </c>
      <c r="FF289" s="2">
        <v>1033</v>
      </c>
      <c r="FG289" s="2">
        <v>1022</v>
      </c>
      <c r="FH289" s="2">
        <v>1023</v>
      </c>
      <c r="FI289" s="2">
        <v>1022</v>
      </c>
      <c r="FJ289" s="2">
        <v>1026</v>
      </c>
      <c r="FK289" s="2">
        <v>1016</v>
      </c>
      <c r="FL289" s="2">
        <v>1003</v>
      </c>
      <c r="FM289" s="2">
        <v>1016</v>
      </c>
      <c r="FN289" s="2">
        <v>1025</v>
      </c>
      <c r="FO289" s="2">
        <v>1030</v>
      </c>
      <c r="FP289" s="2">
        <v>1036</v>
      </c>
      <c r="FQ289" s="2">
        <v>1037</v>
      </c>
      <c r="FR289" s="2">
        <v>1010</v>
      </c>
      <c r="FS289" s="2">
        <v>1017</v>
      </c>
      <c r="FT289" s="2">
        <v>1013</v>
      </c>
      <c r="FU289" s="2">
        <v>1037</v>
      </c>
      <c r="FV289" s="2">
        <v>1021</v>
      </c>
      <c r="FW289" s="2">
        <v>1026</v>
      </c>
      <c r="FX289" s="2">
        <v>1015</v>
      </c>
      <c r="FY289" s="2">
        <v>1024</v>
      </c>
      <c r="FZ289" s="2">
        <v>1039</v>
      </c>
      <c r="GA289" s="2">
        <v>1004</v>
      </c>
      <c r="GB289" s="2">
        <v>996</v>
      </c>
      <c r="GC289" s="2">
        <v>1042</v>
      </c>
      <c r="GD289" s="2">
        <v>1020</v>
      </c>
      <c r="GE289" s="2">
        <v>1028</v>
      </c>
      <c r="GF289" s="2">
        <v>1033</v>
      </c>
      <c r="GG289" s="2">
        <v>1053</v>
      </c>
      <c r="GH289" s="2">
        <v>1060</v>
      </c>
      <c r="GI289" s="2">
        <v>1068</v>
      </c>
      <c r="GJ289" s="2">
        <v>1070</v>
      </c>
      <c r="GK289" s="2">
        <v>1092</v>
      </c>
      <c r="GL289" s="2">
        <v>1092</v>
      </c>
      <c r="GM289" s="2">
        <v>1079</v>
      </c>
      <c r="GN289" s="2">
        <v>1055</v>
      </c>
      <c r="GO289" s="2">
        <v>1050</v>
      </c>
      <c r="GP289" s="2">
        <v>1058</v>
      </c>
      <c r="GQ289" s="2">
        <v>1060</v>
      </c>
      <c r="GR289" s="2">
        <v>1018</v>
      </c>
      <c r="GS289" s="2">
        <v>1011</v>
      </c>
      <c r="GT289" s="2">
        <v>995</v>
      </c>
      <c r="GU289" s="2">
        <v>1008</v>
      </c>
      <c r="GV289" s="2">
        <v>1012</v>
      </c>
      <c r="GW289" s="2">
        <v>1020</v>
      </c>
      <c r="GX289" s="2">
        <v>1011</v>
      </c>
      <c r="GY289" s="2">
        <v>992</v>
      </c>
      <c r="GZ289" s="2">
        <v>1000</v>
      </c>
      <c r="HA289" s="2">
        <v>977</v>
      </c>
      <c r="HB289" s="2">
        <v>940</v>
      </c>
      <c r="HC289" s="2">
        <v>954</v>
      </c>
      <c r="HD289" s="2">
        <v>964</v>
      </c>
      <c r="HE289" s="2">
        <v>963</v>
      </c>
      <c r="HF289" s="2">
        <v>973</v>
      </c>
      <c r="HG289" s="2">
        <v>964</v>
      </c>
      <c r="HH289" s="2">
        <v>946</v>
      </c>
      <c r="HI289" s="2">
        <v>949</v>
      </c>
      <c r="HJ289" s="2">
        <v>945</v>
      </c>
      <c r="HK289" s="2">
        <v>943</v>
      </c>
      <c r="HL289" s="2">
        <v>931</v>
      </c>
      <c r="HM289" s="2">
        <v>931</v>
      </c>
      <c r="HN289" s="2">
        <v>919</v>
      </c>
      <c r="HO289" s="2">
        <v>890</v>
      </c>
      <c r="HP289" s="2">
        <v>878</v>
      </c>
      <c r="HQ289" s="2">
        <v>886</v>
      </c>
      <c r="HR289" s="2">
        <v>873</v>
      </c>
      <c r="HS289" s="2">
        <v>863</v>
      </c>
      <c r="HT289" s="2">
        <v>856</v>
      </c>
      <c r="HU289" s="2">
        <v>856</v>
      </c>
      <c r="HV289" s="2">
        <v>859</v>
      </c>
      <c r="HW289" s="2">
        <v>852</v>
      </c>
      <c r="HX289" s="2">
        <v>860</v>
      </c>
      <c r="HY289" s="2">
        <v>863</v>
      </c>
      <c r="HZ289" s="2">
        <v>874</v>
      </c>
      <c r="IA289" s="2">
        <v>874</v>
      </c>
      <c r="IB289" s="2">
        <v>890</v>
      </c>
      <c r="IC289" s="2">
        <v>887</v>
      </c>
      <c r="ID289" s="2">
        <v>900</v>
      </c>
      <c r="IE289" s="2">
        <v>904</v>
      </c>
      <c r="IF289" s="2">
        <v>923</v>
      </c>
      <c r="IG289" s="2">
        <v>829</v>
      </c>
      <c r="IH289" s="2">
        <v>820</v>
      </c>
      <c r="II289" s="2">
        <v>817</v>
      </c>
      <c r="IJ289" s="2">
        <v>820</v>
      </c>
      <c r="IK289" s="2">
        <v>820</v>
      </c>
      <c r="IL289" s="2">
        <v>877</v>
      </c>
      <c r="IM289" s="2">
        <v>876</v>
      </c>
      <c r="IN289" s="2">
        <v>873</v>
      </c>
      <c r="IO289" s="2">
        <v>871</v>
      </c>
      <c r="IP289" s="2">
        <v>864</v>
      </c>
      <c r="IQ289" s="2">
        <v>869</v>
      </c>
      <c r="IR289" s="2">
        <v>858</v>
      </c>
      <c r="IS289" s="2">
        <v>858</v>
      </c>
      <c r="IT289" s="2">
        <v>864</v>
      </c>
    </row>
    <row r="290" spans="1:254">
      <c r="A290" s="62" t="s">
        <v>503</v>
      </c>
      <c r="B290" s="1" t="inlineStr">
        <is>
          <t>ＹＵＳＨＩＮ</t>
        </is>
      </c>
      <c r="C290" s="1">
        <v>689</v>
      </c>
      <c r="E290" s="2">
        <v>688</v>
      </c>
      <c r="F290" s="2">
        <v>687</v>
      </c>
      <c r="G290" s="2">
        <v>681</v>
      </c>
      <c r="H290" s="2">
        <v>668</v>
      </c>
      <c r="I290" s="2">
        <v>694</v>
      </c>
      <c r="J290" s="2">
        <v>678</v>
      </c>
      <c r="K290" s="2">
        <v>671</v>
      </c>
      <c r="L290" s="2">
        <v>686</v>
      </c>
      <c r="M290" s="2">
        <v>695</v>
      </c>
      <c r="N290" s="2">
        <v>694</v>
      </c>
      <c r="O290" s="2">
        <v>694</v>
      </c>
      <c r="P290" s="2">
        <v>697</v>
      </c>
      <c r="Q290" s="2">
        <v>695</v>
      </c>
      <c r="R290" s="2">
        <v>678</v>
      </c>
      <c r="S290" s="2">
        <v>675</v>
      </c>
      <c r="T290" s="2">
        <v>671</v>
      </c>
      <c r="U290" s="2">
        <v>674</v>
      </c>
      <c r="V290" s="2">
        <v>689</v>
      </c>
      <c r="W290" s="2">
        <v>691</v>
      </c>
      <c r="X290" s="2">
        <v>693</v>
      </c>
      <c r="Y290" s="2">
        <v>702</v>
      </c>
      <c r="Z290" s="2">
        <v>708</v>
      </c>
      <c r="AA290" s="2">
        <v>716</v>
      </c>
      <c r="AB290" s="2">
        <v>693</v>
      </c>
      <c r="AC290" s="2">
        <v>709</v>
      </c>
      <c r="AD290" s="2">
        <v>700</v>
      </c>
      <c r="AE290" s="2">
        <v>702</v>
      </c>
      <c r="AF290" s="2">
        <v>713</v>
      </c>
      <c r="AG290" s="2">
        <v>720</v>
      </c>
      <c r="AH290" s="2">
        <v>721</v>
      </c>
      <c r="AI290" s="2">
        <v>726</v>
      </c>
      <c r="AJ290" s="2">
        <v>746</v>
      </c>
      <c r="AK290" s="2">
        <v>755</v>
      </c>
      <c r="AL290" s="2">
        <v>754</v>
      </c>
      <c r="AM290" s="2">
        <v>785</v>
      </c>
      <c r="AN290" s="2">
        <v>780</v>
      </c>
      <c r="AO290" s="2">
        <v>713</v>
      </c>
      <c r="AP290" s="2">
        <v>704</v>
      </c>
      <c r="AQ290" s="2">
        <v>684</v>
      </c>
      <c r="AR290" s="2">
        <v>675</v>
      </c>
      <c r="AS290" s="2">
        <v>689</v>
      </c>
      <c r="AT290" s="2">
        <v>691</v>
      </c>
      <c r="AU290" s="2">
        <v>667</v>
      </c>
      <c r="AV290" s="2">
        <v>673</v>
      </c>
      <c r="AW290" s="2">
        <v>671</v>
      </c>
      <c r="AX290" s="2">
        <v>662</v>
      </c>
      <c r="AY290" s="2">
        <v>658</v>
      </c>
      <c r="AZ290" s="2">
        <v>685</v>
      </c>
      <c r="BA290" s="2">
        <v>678</v>
      </c>
      <c r="BB290" s="2">
        <v>681</v>
      </c>
      <c r="BC290" s="2">
        <v>678</v>
      </c>
      <c r="BD290" s="2">
        <v>713</v>
      </c>
      <c r="BE290" s="2">
        <v>722</v>
      </c>
      <c r="BF290" s="2">
        <v>721</v>
      </c>
      <c r="BG290" s="2">
        <v>714</v>
      </c>
      <c r="BH290" s="2">
        <v>712</v>
      </c>
      <c r="BI290" s="2">
        <v>736</v>
      </c>
      <c r="BJ290" s="2">
        <v>746</v>
      </c>
      <c r="BK290" s="2">
        <v>755</v>
      </c>
      <c r="BL290" s="2">
        <v>756</v>
      </c>
      <c r="BM290" s="2">
        <v>735</v>
      </c>
      <c r="BN290" s="2">
        <v>744</v>
      </c>
      <c r="BO290" s="2">
        <v>703</v>
      </c>
      <c r="BP290" s="2">
        <v>686</v>
      </c>
      <c r="BQ290" s="2">
        <v>695</v>
      </c>
      <c r="BR290" s="2">
        <v>681</v>
      </c>
      <c r="BS290" s="2">
        <v>669</v>
      </c>
      <c r="BT290" s="2">
        <v>669</v>
      </c>
      <c r="BU290" s="2">
        <v>663</v>
      </c>
      <c r="BV290" s="2">
        <v>672</v>
      </c>
      <c r="BW290" s="2">
        <v>671</v>
      </c>
      <c r="BX290" s="2">
        <v>680</v>
      </c>
      <c r="BY290" s="2">
        <v>685</v>
      </c>
      <c r="BZ290" s="2">
        <v>680</v>
      </c>
      <c r="CA290" s="2">
        <v>678</v>
      </c>
      <c r="CB290" s="2">
        <v>685</v>
      </c>
      <c r="CC290" s="2">
        <v>689</v>
      </c>
      <c r="CD290" s="2">
        <v>686</v>
      </c>
      <c r="CE290" s="2">
        <v>686</v>
      </c>
      <c r="CF290" s="2">
        <v>688</v>
      </c>
      <c r="CG290" s="2">
        <v>698</v>
      </c>
      <c r="CH290" s="2">
        <v>700</v>
      </c>
      <c r="CI290" s="2">
        <v>692</v>
      </c>
      <c r="CJ290" s="2">
        <v>680</v>
      </c>
      <c r="CK290" s="2">
        <v>675</v>
      </c>
      <c r="CL290" s="2">
        <v>681</v>
      </c>
      <c r="CM290" s="2">
        <v>679</v>
      </c>
      <c r="CN290" s="2">
        <v>670</v>
      </c>
      <c r="CO290" s="2">
        <v>672</v>
      </c>
      <c r="CP290" s="2">
        <v>692</v>
      </c>
      <c r="CQ290" s="2">
        <v>701</v>
      </c>
      <c r="CR290" s="2">
        <v>696</v>
      </c>
      <c r="CS290" s="2">
        <v>687</v>
      </c>
      <c r="CT290" s="2">
        <v>682</v>
      </c>
      <c r="CU290" s="2">
        <v>708</v>
      </c>
      <c r="CV290" s="2">
        <v>726</v>
      </c>
      <c r="CW290" s="2">
        <v>720</v>
      </c>
      <c r="CX290" s="2">
        <v>712</v>
      </c>
      <c r="CY290" s="2">
        <v>718</v>
      </c>
      <c r="CZ290" s="2">
        <v>710</v>
      </c>
      <c r="DA290" s="2">
        <v>717</v>
      </c>
      <c r="DB290" s="2">
        <v>712</v>
      </c>
      <c r="DC290" s="2">
        <v>684</v>
      </c>
      <c r="DD290" s="2">
        <v>724</v>
      </c>
      <c r="DE290" s="2">
        <v>736</v>
      </c>
      <c r="DF290" s="2">
        <v>727</v>
      </c>
      <c r="DG290" s="2">
        <v>755</v>
      </c>
      <c r="DH290" s="2">
        <v>769</v>
      </c>
      <c r="DI290" s="2">
        <v>786</v>
      </c>
      <c r="DJ290" s="2">
        <v>762</v>
      </c>
      <c r="DK290" s="2">
        <v>762</v>
      </c>
      <c r="DL290" s="2">
        <v>768</v>
      </c>
      <c r="DM290" s="2">
        <v>738</v>
      </c>
      <c r="DN290" s="2">
        <v>780</v>
      </c>
      <c r="DO290" s="2">
        <v>789</v>
      </c>
      <c r="DP290" s="2">
        <v>790</v>
      </c>
      <c r="DQ290" s="2">
        <v>803</v>
      </c>
      <c r="DR290" s="2">
        <v>828</v>
      </c>
      <c r="DS290" s="2">
        <v>824</v>
      </c>
      <c r="DT290" s="2">
        <v>825</v>
      </c>
      <c r="DU290" s="2">
        <v>825</v>
      </c>
      <c r="DV290" s="2">
        <v>811</v>
      </c>
      <c r="DW290" s="2">
        <v>818</v>
      </c>
      <c r="DX290" s="2">
        <v>800</v>
      </c>
      <c r="DY290" s="2">
        <v>789</v>
      </c>
      <c r="DZ290" s="2">
        <v>780</v>
      </c>
      <c r="EA290" s="2">
        <v>766</v>
      </c>
      <c r="EB290" s="2">
        <v>762</v>
      </c>
      <c r="EC290" s="2">
        <v>762</v>
      </c>
      <c r="ED290" s="2">
        <v>748</v>
      </c>
      <c r="EE290" s="2">
        <v>746</v>
      </c>
      <c r="EF290" s="2">
        <v>758</v>
      </c>
      <c r="EG290" s="2">
        <v>759</v>
      </c>
      <c r="EH290" s="2">
        <v>748</v>
      </c>
      <c r="EI290" s="2">
        <v>755</v>
      </c>
      <c r="EJ290" s="2">
        <v>767</v>
      </c>
      <c r="EK290" s="2">
        <v>767</v>
      </c>
      <c r="EL290" s="2">
        <v>759</v>
      </c>
      <c r="EM290" s="2">
        <v>748</v>
      </c>
      <c r="EN290" s="2">
        <v>746</v>
      </c>
      <c r="EO290" s="2">
        <v>744</v>
      </c>
      <c r="EP290" s="2">
        <v>742</v>
      </c>
      <c r="EQ290" s="2">
        <v>747</v>
      </c>
      <c r="ER290" s="2">
        <v>741</v>
      </c>
      <c r="ES290" s="2">
        <v>733</v>
      </c>
      <c r="ET290" s="2">
        <v>722</v>
      </c>
      <c r="EU290" s="2">
        <v>710</v>
      </c>
      <c r="EV290" s="2">
        <v>704</v>
      </c>
      <c r="EW290" s="2">
        <v>700</v>
      </c>
      <c r="EX290" s="2">
        <v>721</v>
      </c>
      <c r="EY290" s="2">
        <v>724</v>
      </c>
      <c r="EZ290" s="2">
        <v>722</v>
      </c>
      <c r="FA290" s="2">
        <v>721</v>
      </c>
      <c r="FB290" s="2">
        <v>730</v>
      </c>
      <c r="FC290" s="2">
        <v>720</v>
      </c>
      <c r="FD290" s="2">
        <v>718</v>
      </c>
      <c r="FE290" s="2">
        <v>723</v>
      </c>
      <c r="FF290" s="2">
        <v>720</v>
      </c>
      <c r="FG290" s="2">
        <v>715</v>
      </c>
      <c r="FH290" s="2">
        <v>715</v>
      </c>
      <c r="FI290" s="2">
        <v>721</v>
      </c>
      <c r="FJ290" s="2">
        <v>723</v>
      </c>
      <c r="FK290" s="2">
        <v>717</v>
      </c>
      <c r="FL290" s="2">
        <v>732</v>
      </c>
      <c r="FM290" s="2">
        <v>730</v>
      </c>
      <c r="FN290" s="2">
        <v>701</v>
      </c>
      <c r="FO290" s="2">
        <v>692</v>
      </c>
      <c r="FP290" s="2">
        <v>683</v>
      </c>
      <c r="FQ290" s="2">
        <v>679</v>
      </c>
      <c r="FR290" s="2">
        <v>680</v>
      </c>
      <c r="FS290" s="2">
        <v>682</v>
      </c>
      <c r="FT290" s="2">
        <v>681</v>
      </c>
      <c r="FU290" s="2">
        <v>682</v>
      </c>
      <c r="FV290" s="2">
        <v>678</v>
      </c>
      <c r="FW290" s="2">
        <v>682</v>
      </c>
      <c r="FX290" s="2">
        <v>686</v>
      </c>
      <c r="FY290" s="2">
        <v>680</v>
      </c>
      <c r="FZ290" s="2">
        <v>676</v>
      </c>
      <c r="GA290" s="2">
        <v>677</v>
      </c>
      <c r="GB290" s="2">
        <v>670</v>
      </c>
      <c r="GC290" s="2">
        <v>668</v>
      </c>
      <c r="GD290" s="2">
        <v>662</v>
      </c>
      <c r="GE290" s="2">
        <v>666</v>
      </c>
      <c r="GF290" s="2">
        <v>660</v>
      </c>
      <c r="GG290" s="2">
        <v>662</v>
      </c>
      <c r="GH290" s="2">
        <v>650</v>
      </c>
      <c r="GI290" s="2">
        <v>650</v>
      </c>
      <c r="GJ290" s="2">
        <v>632</v>
      </c>
      <c r="GK290" s="2">
        <v>631</v>
      </c>
      <c r="GL290" s="2">
        <v>637</v>
      </c>
      <c r="GM290" s="2">
        <v>629</v>
      </c>
      <c r="GN290" s="2">
        <v>616</v>
      </c>
      <c r="GO290" s="2">
        <v>615</v>
      </c>
      <c r="GP290" s="2">
        <v>605</v>
      </c>
      <c r="GQ290" s="2">
        <v>599</v>
      </c>
      <c r="GR290" s="2">
        <v>597</v>
      </c>
      <c r="GS290" s="2">
        <v>597</v>
      </c>
      <c r="GT290" s="2">
        <v>589</v>
      </c>
      <c r="GU290" s="2">
        <v>584</v>
      </c>
      <c r="GV290" s="2">
        <v>600</v>
      </c>
      <c r="GW290" s="2">
        <v>606</v>
      </c>
      <c r="GX290" s="2">
        <v>605</v>
      </c>
      <c r="GY290" s="2">
        <v>604</v>
      </c>
      <c r="GZ290" s="2">
        <v>603</v>
      </c>
      <c r="HA290" s="2">
        <v>595</v>
      </c>
      <c r="HB290" s="2">
        <v>600</v>
      </c>
      <c r="HC290" s="2">
        <v>608</v>
      </c>
      <c r="HD290" s="2">
        <v>615</v>
      </c>
      <c r="HE290" s="2">
        <v>627</v>
      </c>
      <c r="HF290" s="2">
        <v>629</v>
      </c>
      <c r="HG290" s="2">
        <v>629</v>
      </c>
      <c r="HH290" s="2">
        <v>628</v>
      </c>
      <c r="HI290" s="2">
        <v>623</v>
      </c>
      <c r="HJ290" s="2">
        <v>632</v>
      </c>
      <c r="HK290" s="2">
        <v>633</v>
      </c>
      <c r="HL290" s="2">
        <v>623</v>
      </c>
      <c r="HM290" s="2">
        <v>624</v>
      </c>
      <c r="HN290" s="2">
        <v>622</v>
      </c>
      <c r="HO290" s="2">
        <v>625</v>
      </c>
      <c r="HP290" s="2">
        <v>628</v>
      </c>
      <c r="HQ290" s="2">
        <v>636</v>
      </c>
      <c r="HR290" s="2">
        <v>631</v>
      </c>
      <c r="HS290" s="2">
        <v>625</v>
      </c>
      <c r="HT290" s="2">
        <v>624</v>
      </c>
      <c r="HU290" s="2">
        <v>624</v>
      </c>
      <c r="HV290" s="2">
        <v>623</v>
      </c>
      <c r="HW290" s="2">
        <v>621</v>
      </c>
      <c r="HX290" s="2">
        <v>622</v>
      </c>
      <c r="HY290" s="2">
        <v>625</v>
      </c>
      <c r="HZ290" s="2">
        <v>625</v>
      </c>
      <c r="IA290" s="2">
        <v>631</v>
      </c>
      <c r="IB290" s="2">
        <v>638</v>
      </c>
      <c r="IC290" s="2">
        <v>636</v>
      </c>
      <c r="ID290" s="2">
        <v>640</v>
      </c>
      <c r="IE290" s="2">
        <v>637</v>
      </c>
      <c r="IF290" s="2">
        <v>638</v>
      </c>
      <c r="IG290" s="2">
        <v>643</v>
      </c>
      <c r="IH290" s="2">
        <v>633</v>
      </c>
      <c r="II290" s="2">
        <v>638</v>
      </c>
      <c r="IJ290" s="2">
        <v>641</v>
      </c>
      <c r="IK290" s="2">
        <v>639</v>
      </c>
      <c r="IL290" s="2">
        <v>648</v>
      </c>
      <c r="IM290" s="2">
        <v>654</v>
      </c>
      <c r="IN290" s="2">
        <v>653</v>
      </c>
      <c r="IO290" s="2">
        <v>645</v>
      </c>
      <c r="IP290" s="2">
        <v>638</v>
      </c>
      <c r="IQ290" s="2">
        <v>641</v>
      </c>
      <c r="IR290" s="2">
        <v>630</v>
      </c>
      <c r="IS290" s="2">
        <v>628</v>
      </c>
      <c r="IT290" s="2">
        <v>628</v>
      </c>
    </row>
    <row r="291" spans="1:254">
      <c r="A291" s="62" t="s">
        <v>504</v>
      </c>
      <c r="B291" s="1" t="inlineStr">
        <is>
          <t>電気興業</t>
        </is>
      </c>
      <c r="C291" s="1">
        <v>3220</v>
      </c>
      <c r="E291" s="2">
        <v>3240</v>
      </c>
      <c r="F291" s="2">
        <v>3205</v>
      </c>
      <c r="G291" s="2">
        <v>3110</v>
      </c>
      <c r="H291" s="2">
        <v>3110</v>
      </c>
      <c r="I291" s="2">
        <v>3130</v>
      </c>
      <c r="J291" s="2">
        <v>3090</v>
      </c>
      <c r="K291" s="2">
        <v>3030</v>
      </c>
      <c r="L291" s="2">
        <v>3010</v>
      </c>
      <c r="M291" s="2">
        <v>3045</v>
      </c>
      <c r="N291" s="2">
        <v>3020</v>
      </c>
      <c r="O291" s="2">
        <v>3025</v>
      </c>
      <c r="P291" s="2">
        <v>3055</v>
      </c>
      <c r="Q291" s="2">
        <v>2939</v>
      </c>
      <c r="R291" s="2">
        <v>2976</v>
      </c>
      <c r="S291" s="2">
        <v>3030</v>
      </c>
      <c r="T291" s="2">
        <v>3045</v>
      </c>
      <c r="U291" s="2">
        <v>3020</v>
      </c>
      <c r="V291" s="2">
        <v>3085</v>
      </c>
      <c r="W291" s="2">
        <v>3095</v>
      </c>
      <c r="X291" s="2">
        <v>3090</v>
      </c>
      <c r="Y291" s="2">
        <v>2999</v>
      </c>
      <c r="Z291" s="2">
        <v>3055</v>
      </c>
      <c r="AA291" s="2">
        <v>3045</v>
      </c>
      <c r="AB291" s="2">
        <v>3045</v>
      </c>
      <c r="AC291" s="2">
        <v>3110</v>
      </c>
      <c r="AD291" s="2">
        <v>3065</v>
      </c>
      <c r="AE291" s="2">
        <v>3160</v>
      </c>
      <c r="AF291" s="2">
        <v>3125</v>
      </c>
      <c r="AG291" s="2">
        <v>3145</v>
      </c>
      <c r="AH291" s="2">
        <v>3155</v>
      </c>
      <c r="AI291" s="2">
        <v>3140</v>
      </c>
      <c r="AJ291" s="2">
        <v>3225</v>
      </c>
      <c r="AK291" s="2">
        <v>3295</v>
      </c>
      <c r="AL291" s="2">
        <v>3225</v>
      </c>
      <c r="AM291" s="2">
        <v>3180</v>
      </c>
      <c r="AN291" s="2">
        <v>3240</v>
      </c>
      <c r="AO291" s="2">
        <v>3275</v>
      </c>
      <c r="AP291" s="2">
        <v>3300</v>
      </c>
      <c r="AQ291" s="2">
        <v>3245</v>
      </c>
      <c r="AR291" s="2">
        <v>3290</v>
      </c>
      <c r="AS291" s="2">
        <v>3385</v>
      </c>
      <c r="AT291" s="2">
        <v>3415</v>
      </c>
      <c r="AU291" s="2">
        <v>3435</v>
      </c>
      <c r="AV291" s="2">
        <v>3505</v>
      </c>
      <c r="AW291" s="2">
        <v>3500</v>
      </c>
      <c r="AX291" s="2">
        <v>3545</v>
      </c>
      <c r="AY291" s="2">
        <v>3515</v>
      </c>
      <c r="AZ291" s="2">
        <v>3625</v>
      </c>
      <c r="BA291" s="2">
        <v>3580</v>
      </c>
      <c r="BB291" s="2">
        <v>3520</v>
      </c>
      <c r="BC291" s="2">
        <v>3510</v>
      </c>
      <c r="BD291" s="2">
        <v>3520</v>
      </c>
      <c r="BE291" s="2">
        <v>3535</v>
      </c>
      <c r="BF291" s="2">
        <v>3440</v>
      </c>
      <c r="BG291" s="2">
        <v>3485</v>
      </c>
      <c r="BH291" s="2">
        <v>3430</v>
      </c>
      <c r="BI291" s="2">
        <v>3490</v>
      </c>
      <c r="BJ291" s="2">
        <v>3545</v>
      </c>
      <c r="BK291" s="2">
        <v>3500</v>
      </c>
      <c r="BL291" s="2">
        <v>3515</v>
      </c>
      <c r="BM291" s="2">
        <v>3515</v>
      </c>
      <c r="BN291" s="2">
        <v>3565</v>
      </c>
      <c r="BO291" s="2">
        <v>3455</v>
      </c>
      <c r="BP291" s="2">
        <v>3435</v>
      </c>
      <c r="BQ291" s="2">
        <v>3500</v>
      </c>
      <c r="BR291" s="2">
        <v>3360</v>
      </c>
      <c r="BS291" s="2">
        <v>3335</v>
      </c>
      <c r="BT291" s="2">
        <v>3345</v>
      </c>
      <c r="BU291" s="2">
        <v>3325</v>
      </c>
      <c r="BV291" s="2">
        <v>3340</v>
      </c>
      <c r="BW291" s="2">
        <v>3330</v>
      </c>
      <c r="BX291" s="2">
        <v>3320</v>
      </c>
      <c r="BY291" s="2">
        <v>3335</v>
      </c>
      <c r="BZ291" s="2">
        <v>3340</v>
      </c>
      <c r="CA291" s="2">
        <v>3330</v>
      </c>
      <c r="CB291" s="2">
        <v>3305</v>
      </c>
      <c r="CC291" s="2">
        <v>3335</v>
      </c>
      <c r="CD291" s="2">
        <v>3250</v>
      </c>
      <c r="CE291" s="2">
        <v>3175</v>
      </c>
      <c r="CF291" s="2">
        <v>3115</v>
      </c>
      <c r="CG291" s="2">
        <v>3155</v>
      </c>
      <c r="CH291" s="2">
        <v>3190</v>
      </c>
      <c r="CI291" s="2">
        <v>3095</v>
      </c>
      <c r="CJ291" s="2">
        <v>3120</v>
      </c>
      <c r="CK291" s="2">
        <v>3095</v>
      </c>
      <c r="CL291" s="2">
        <v>3110</v>
      </c>
      <c r="CM291" s="2">
        <v>3090</v>
      </c>
      <c r="CN291" s="2">
        <v>3055</v>
      </c>
      <c r="CO291" s="2">
        <v>3050</v>
      </c>
      <c r="CP291" s="2">
        <v>3100</v>
      </c>
      <c r="CQ291" s="2">
        <v>3120</v>
      </c>
      <c r="CR291" s="2">
        <v>3135</v>
      </c>
      <c r="CS291" s="2">
        <v>3100</v>
      </c>
      <c r="CT291" s="2">
        <v>3080</v>
      </c>
      <c r="CU291" s="2">
        <v>3225</v>
      </c>
      <c r="CV291" s="2">
        <v>3230</v>
      </c>
      <c r="CW291" s="2">
        <v>3260</v>
      </c>
      <c r="CX291" s="2">
        <v>3275</v>
      </c>
      <c r="CY291" s="2">
        <v>3235</v>
      </c>
      <c r="CZ291" s="2">
        <v>3235</v>
      </c>
      <c r="DA291" s="2">
        <v>3305</v>
      </c>
      <c r="DB291" s="2">
        <v>3250</v>
      </c>
      <c r="DC291" s="2">
        <v>3190</v>
      </c>
      <c r="DD291" s="2">
        <v>3205</v>
      </c>
      <c r="DE291" s="2">
        <v>3250</v>
      </c>
      <c r="DF291" s="2">
        <v>3240</v>
      </c>
      <c r="DG291" s="2">
        <v>3425</v>
      </c>
      <c r="DH291" s="2">
        <v>3445</v>
      </c>
      <c r="DI291" s="2">
        <v>3430</v>
      </c>
      <c r="DJ291" s="2">
        <v>3360</v>
      </c>
      <c r="DK291" s="2">
        <v>3365</v>
      </c>
      <c r="DL291" s="2">
        <v>3325</v>
      </c>
      <c r="DM291" s="2">
        <v>3090</v>
      </c>
      <c r="DN291" s="2">
        <v>3110</v>
      </c>
      <c r="DO291" s="2">
        <v>3095</v>
      </c>
      <c r="DP291" s="2">
        <v>3015</v>
      </c>
      <c r="DQ291" s="2">
        <v>3155</v>
      </c>
      <c r="DR291" s="2">
        <v>2950</v>
      </c>
      <c r="DS291" s="2">
        <v>2989</v>
      </c>
      <c r="DT291" s="2">
        <v>2905</v>
      </c>
      <c r="DU291" s="2">
        <v>2900</v>
      </c>
      <c r="DV291" s="2">
        <v>2876</v>
      </c>
      <c r="DW291" s="2">
        <v>2849</v>
      </c>
      <c r="DX291" s="2">
        <v>2797</v>
      </c>
      <c r="DY291" s="2">
        <v>2798</v>
      </c>
      <c r="DZ291" s="2">
        <v>2759</v>
      </c>
      <c r="EA291" s="2">
        <v>2722</v>
      </c>
      <c r="EB291" s="2">
        <v>2704</v>
      </c>
      <c r="EC291" s="2">
        <v>2708</v>
      </c>
      <c r="ED291" s="2">
        <v>2780</v>
      </c>
      <c r="EE291" s="2">
        <v>2776</v>
      </c>
      <c r="EF291" s="2">
        <v>2921</v>
      </c>
      <c r="EG291" s="2">
        <v>2756</v>
      </c>
      <c r="EH291" s="2">
        <v>2698</v>
      </c>
      <c r="EI291" s="2">
        <v>2701</v>
      </c>
      <c r="EJ291" s="2">
        <v>2710</v>
      </c>
      <c r="EK291" s="2">
        <v>2716</v>
      </c>
      <c r="EL291" s="2">
        <v>2720</v>
      </c>
      <c r="EM291" s="2">
        <v>2736</v>
      </c>
      <c r="EN291" s="2">
        <v>2744</v>
      </c>
      <c r="EO291" s="2">
        <v>2725</v>
      </c>
      <c r="EP291" s="2">
        <v>2762</v>
      </c>
      <c r="EQ291" s="2">
        <v>2697</v>
      </c>
      <c r="ER291" s="2">
        <v>2695</v>
      </c>
      <c r="ES291" s="2">
        <v>2653</v>
      </c>
      <c r="ET291" s="2">
        <v>2672</v>
      </c>
      <c r="EU291" s="2">
        <v>2642</v>
      </c>
      <c r="EV291" s="2">
        <v>2640</v>
      </c>
      <c r="EW291" s="2">
        <v>2634</v>
      </c>
      <c r="EX291" s="2">
        <v>2657</v>
      </c>
      <c r="EY291" s="2">
        <v>2665</v>
      </c>
      <c r="EZ291" s="2">
        <v>2673</v>
      </c>
      <c r="FA291" s="2">
        <v>2657</v>
      </c>
      <c r="FB291" s="2">
        <v>2643</v>
      </c>
      <c r="FC291" s="2">
        <v>2642</v>
      </c>
      <c r="FD291" s="2">
        <v>2651</v>
      </c>
      <c r="FE291" s="2">
        <v>2639</v>
      </c>
      <c r="FF291" s="2">
        <v>2649</v>
      </c>
      <c r="FG291" s="2">
        <v>2634</v>
      </c>
      <c r="FH291" s="2">
        <v>2670</v>
      </c>
      <c r="FI291" s="2">
        <v>2679</v>
      </c>
      <c r="FJ291" s="2">
        <v>2634</v>
      </c>
      <c r="FK291" s="2">
        <v>2622</v>
      </c>
      <c r="FL291" s="2">
        <v>2639</v>
      </c>
      <c r="FM291" s="2">
        <v>2628</v>
      </c>
      <c r="FN291" s="2">
        <v>2629</v>
      </c>
      <c r="FO291" s="2">
        <v>2639</v>
      </c>
      <c r="FP291" s="2">
        <v>2635</v>
      </c>
      <c r="FQ291" s="2">
        <v>2617</v>
      </c>
      <c r="FR291" s="2">
        <v>2635</v>
      </c>
      <c r="FS291" s="2">
        <v>2646</v>
      </c>
      <c r="FT291" s="2">
        <v>2685</v>
      </c>
      <c r="FU291" s="2">
        <v>2666</v>
      </c>
      <c r="FV291" s="2">
        <v>2544</v>
      </c>
      <c r="FW291" s="2">
        <v>2562</v>
      </c>
      <c r="FX291" s="2">
        <v>2395</v>
      </c>
      <c r="FY291" s="2">
        <v>1999</v>
      </c>
      <c r="FZ291" s="2">
        <v>2022</v>
      </c>
      <c r="GA291" s="2">
        <v>2020</v>
      </c>
      <c r="GB291" s="2">
        <v>2009</v>
      </c>
      <c r="GC291" s="2">
        <v>1999</v>
      </c>
      <c r="GD291" s="2">
        <v>2005</v>
      </c>
      <c r="GE291" s="2">
        <v>2002</v>
      </c>
      <c r="GF291" s="2">
        <v>1993</v>
      </c>
      <c r="GG291" s="2">
        <v>1959</v>
      </c>
      <c r="GH291" s="2">
        <v>1928</v>
      </c>
      <c r="GI291" s="2">
        <v>1931</v>
      </c>
      <c r="GJ291" s="2">
        <v>1926</v>
      </c>
      <c r="GK291" s="2">
        <v>1948</v>
      </c>
      <c r="GL291" s="2">
        <v>1961</v>
      </c>
      <c r="GM291" s="2">
        <v>1940</v>
      </c>
      <c r="GN291" s="2">
        <v>1963</v>
      </c>
      <c r="GO291" s="2">
        <v>1965</v>
      </c>
      <c r="GP291" s="2">
        <v>1921</v>
      </c>
      <c r="GQ291" s="2">
        <v>1920</v>
      </c>
      <c r="GR291" s="2">
        <v>1896</v>
      </c>
      <c r="GS291" s="2">
        <v>1912</v>
      </c>
      <c r="GT291" s="2">
        <v>1912</v>
      </c>
      <c r="GU291" s="2">
        <v>1921</v>
      </c>
      <c r="GV291" s="2">
        <v>1966</v>
      </c>
      <c r="GW291" s="2">
        <v>1985</v>
      </c>
      <c r="GX291" s="2">
        <v>2004</v>
      </c>
      <c r="GY291" s="2">
        <v>2011</v>
      </c>
      <c r="GZ291" s="2">
        <v>2010</v>
      </c>
      <c r="HA291" s="2">
        <v>1955</v>
      </c>
      <c r="HB291" s="2">
        <v>1971</v>
      </c>
      <c r="HC291" s="2">
        <v>1997</v>
      </c>
      <c r="HD291" s="2">
        <v>2037</v>
      </c>
      <c r="HE291" s="2">
        <v>2058</v>
      </c>
      <c r="HF291" s="2">
        <v>2100</v>
      </c>
      <c r="HG291" s="2">
        <v>2089</v>
      </c>
      <c r="HH291" s="2">
        <v>2114</v>
      </c>
      <c r="HI291" s="2">
        <v>2105</v>
      </c>
      <c r="HJ291" s="2">
        <v>2108</v>
      </c>
      <c r="HK291" s="2">
        <v>2098</v>
      </c>
      <c r="HL291" s="2">
        <v>2104</v>
      </c>
      <c r="HM291" s="2">
        <v>2107</v>
      </c>
      <c r="HN291" s="2">
        <v>2115</v>
      </c>
      <c r="HO291" s="2">
        <v>2117</v>
      </c>
      <c r="HP291" s="2">
        <v>2111</v>
      </c>
      <c r="HQ291" s="2">
        <v>2109</v>
      </c>
      <c r="HR291" s="2">
        <v>2096</v>
      </c>
      <c r="HS291" s="2">
        <v>2066</v>
      </c>
      <c r="HT291" s="2">
        <v>2095</v>
      </c>
      <c r="HU291" s="2">
        <v>2120</v>
      </c>
      <c r="HV291" s="2">
        <v>2120</v>
      </c>
      <c r="HW291" s="2">
        <v>2153</v>
      </c>
      <c r="HX291" s="2">
        <v>2150</v>
      </c>
      <c r="HY291" s="2">
        <v>2151</v>
      </c>
      <c r="HZ291" s="2">
        <v>2190</v>
      </c>
      <c r="IA291" s="2">
        <v>2176</v>
      </c>
      <c r="IB291" s="2">
        <v>2198</v>
      </c>
      <c r="IC291" s="2">
        <v>2203</v>
      </c>
      <c r="ID291" s="2">
        <v>2187</v>
      </c>
      <c r="IE291" s="2">
        <v>2184</v>
      </c>
      <c r="IF291" s="2">
        <v>2203</v>
      </c>
      <c r="IG291" s="2">
        <v>2204</v>
      </c>
      <c r="IH291" s="2">
        <v>2235</v>
      </c>
      <c r="II291" s="2">
        <v>2282</v>
      </c>
      <c r="IJ291" s="2">
        <v>2258</v>
      </c>
      <c r="IK291" s="2">
        <v>2250</v>
      </c>
      <c r="IL291" s="2">
        <v>2230</v>
      </c>
      <c r="IM291" s="2">
        <v>2216</v>
      </c>
      <c r="IN291" s="2">
        <v>2197</v>
      </c>
      <c r="IO291" s="2">
        <v>2169</v>
      </c>
      <c r="IP291" s="2">
        <v>2176</v>
      </c>
      <c r="IQ291" s="2">
        <v>2195</v>
      </c>
      <c r="IR291" s="2">
        <v>2186</v>
      </c>
      <c r="IS291" s="2">
        <v>2138</v>
      </c>
      <c r="IT291" s="2">
        <v>2137</v>
      </c>
    </row>
    <row r="292" spans="1:254">
      <c r="A292" s="62" t="s">
        <v>505</v>
      </c>
      <c r="B292" s="1" t="inlineStr">
        <is>
          <t>新光商事</t>
        </is>
      </c>
      <c r="C292" s="1">
        <v>1568</v>
      </c>
      <c r="E292" s="2">
        <v>1570</v>
      </c>
      <c r="F292" s="2">
        <v>1569</v>
      </c>
      <c r="G292" s="2">
        <v>1580</v>
      </c>
      <c r="H292" s="2">
        <v>1569</v>
      </c>
      <c r="I292" s="2">
        <v>1565</v>
      </c>
      <c r="J292" s="2">
        <v>1573</v>
      </c>
      <c r="K292" s="2">
        <v>1580</v>
      </c>
      <c r="L292" s="2">
        <v>1581</v>
      </c>
      <c r="M292" s="2">
        <v>1587</v>
      </c>
      <c r="N292" s="2">
        <v>1592</v>
      </c>
      <c r="O292" s="2">
        <v>1590</v>
      </c>
      <c r="P292" s="2">
        <v>1590</v>
      </c>
      <c r="Q292" s="2">
        <v>1598</v>
      </c>
      <c r="R292" s="2">
        <v>1616</v>
      </c>
      <c r="S292" s="2">
        <v>1622</v>
      </c>
      <c r="T292" s="2">
        <v>1625</v>
      </c>
      <c r="U292" s="2">
        <v>1593</v>
      </c>
      <c r="V292" s="2">
        <v>1589</v>
      </c>
      <c r="W292" s="2">
        <v>1589</v>
      </c>
      <c r="X292" s="2">
        <v>1591</v>
      </c>
      <c r="Y292" s="2">
        <v>1591</v>
      </c>
      <c r="Z292" s="2">
        <v>1590</v>
      </c>
      <c r="AA292" s="2">
        <v>1594</v>
      </c>
      <c r="AB292" s="2">
        <v>1592</v>
      </c>
      <c r="AC292" s="2">
        <v>1592</v>
      </c>
      <c r="AD292" s="2">
        <v>1591</v>
      </c>
      <c r="AE292" s="2">
        <v>1593</v>
      </c>
      <c r="AF292" s="2">
        <v>1585</v>
      </c>
      <c r="AG292" s="2">
        <v>1577</v>
      </c>
      <c r="AH292" s="2">
        <v>1578</v>
      </c>
      <c r="AI292" s="2">
        <v>1580</v>
      </c>
      <c r="AJ292" s="2">
        <v>1605</v>
      </c>
      <c r="AK292" s="2">
        <v>1599</v>
      </c>
      <c r="AL292" s="2">
        <v>1583</v>
      </c>
      <c r="AM292" s="2">
        <v>1585</v>
      </c>
      <c r="AN292" s="2">
        <v>1584</v>
      </c>
      <c r="AO292" s="2">
        <v>1581</v>
      </c>
      <c r="AP292" s="2">
        <v>1582</v>
      </c>
      <c r="AQ292" s="2">
        <v>1584</v>
      </c>
      <c r="AR292" s="2">
        <v>1582</v>
      </c>
      <c r="AS292" s="2">
        <v>1584</v>
      </c>
      <c r="AT292" s="2">
        <v>1583</v>
      </c>
      <c r="AU292" s="2">
        <v>1585</v>
      </c>
      <c r="AV292" s="2">
        <v>1588</v>
      </c>
      <c r="AW292" s="2">
        <v>1590</v>
      </c>
      <c r="AX292" s="2">
        <v>1580</v>
      </c>
      <c r="AY292" s="2">
        <v>1580</v>
      </c>
      <c r="AZ292" s="2">
        <v>1580</v>
      </c>
      <c r="BA292" s="2">
        <v>1579</v>
      </c>
      <c r="BB292" s="2">
        <v>1584</v>
      </c>
      <c r="BC292" s="2">
        <v>1601</v>
      </c>
      <c r="BD292" s="2">
        <v>1610</v>
      </c>
      <c r="BE292" s="2">
        <v>1606</v>
      </c>
      <c r="BF292" s="2">
        <v>1616</v>
      </c>
      <c r="BG292" s="2">
        <v>1617</v>
      </c>
      <c r="BH292" s="2">
        <v>1613</v>
      </c>
      <c r="BI292" s="2">
        <v>1620</v>
      </c>
      <c r="BJ292" s="2">
        <v>1642</v>
      </c>
      <c r="BK292" s="2">
        <v>1565</v>
      </c>
      <c r="BL292" s="2">
        <v>1606</v>
      </c>
      <c r="BM292" s="2">
        <v>1638</v>
      </c>
      <c r="BN292" s="2">
        <v>1717</v>
      </c>
      <c r="BO292" s="2">
        <v>1772</v>
      </c>
      <c r="BP292" s="2">
        <v>1719</v>
      </c>
      <c r="BQ292" s="2">
        <v>1772</v>
      </c>
      <c r="BR292" s="2">
        <v>1671</v>
      </c>
      <c r="BS292" s="2">
        <v>1662</v>
      </c>
      <c r="BT292" s="2">
        <v>1601</v>
      </c>
      <c r="BU292" s="2">
        <v>1554</v>
      </c>
      <c r="BV292" s="2">
        <v>1565</v>
      </c>
      <c r="BW292" s="2">
        <v>1599</v>
      </c>
      <c r="BX292" s="2">
        <v>1584</v>
      </c>
      <c r="BY292" s="2">
        <v>1583</v>
      </c>
      <c r="BZ292" s="2">
        <v>1570</v>
      </c>
      <c r="CA292" s="2">
        <v>1497</v>
      </c>
      <c r="CB292" s="2">
        <v>1491</v>
      </c>
      <c r="CC292" s="2">
        <v>1434</v>
      </c>
      <c r="CD292" s="2">
        <v>1470</v>
      </c>
      <c r="CE292" s="2">
        <v>1483</v>
      </c>
      <c r="CF292" s="2">
        <v>1421</v>
      </c>
      <c r="CG292" s="2">
        <v>1407</v>
      </c>
      <c r="CH292" s="2">
        <v>1395</v>
      </c>
      <c r="CI292" s="2">
        <v>1366</v>
      </c>
      <c r="CJ292" s="2">
        <v>1318</v>
      </c>
      <c r="CK292" s="2">
        <v>1318</v>
      </c>
      <c r="CL292" s="2">
        <v>1293</v>
      </c>
      <c r="CM292" s="2">
        <v>1295</v>
      </c>
      <c r="CN292" s="2">
        <v>1310</v>
      </c>
      <c r="CO292" s="2">
        <v>1256</v>
      </c>
      <c r="CP292" s="2">
        <v>1248</v>
      </c>
      <c r="CQ292" s="2">
        <v>1221</v>
      </c>
      <c r="CR292" s="2">
        <v>1274</v>
      </c>
      <c r="CS292" s="2">
        <v>1107</v>
      </c>
      <c r="CT292" s="2">
        <v>1091</v>
      </c>
      <c r="CU292" s="2">
        <v>1107</v>
      </c>
      <c r="CV292" s="2">
        <v>1110</v>
      </c>
      <c r="CW292" s="2">
        <v>1107</v>
      </c>
      <c r="CX292" s="2">
        <v>1106</v>
      </c>
      <c r="CY292" s="2">
        <v>1090</v>
      </c>
      <c r="CZ292" s="2">
        <v>1082</v>
      </c>
      <c r="DA292" s="2">
        <v>1090</v>
      </c>
      <c r="DB292" s="2">
        <v>1088</v>
      </c>
      <c r="DC292" s="2">
        <v>1075</v>
      </c>
      <c r="DD292" s="2">
        <v>1087</v>
      </c>
      <c r="DE292" s="2">
        <v>1109</v>
      </c>
      <c r="DF292" s="2">
        <v>1088</v>
      </c>
      <c r="DG292" s="2">
        <v>1089</v>
      </c>
      <c r="DH292" s="2">
        <v>1088</v>
      </c>
      <c r="DI292" s="2">
        <v>1088</v>
      </c>
      <c r="DJ292" s="2">
        <v>1096</v>
      </c>
      <c r="DK292" s="2">
        <v>1110</v>
      </c>
      <c r="DL292" s="2">
        <v>1113</v>
      </c>
      <c r="DM292" s="2">
        <v>1087</v>
      </c>
      <c r="DN292" s="2">
        <v>1093</v>
      </c>
      <c r="DO292" s="2">
        <v>1090</v>
      </c>
      <c r="DP292" s="2">
        <v>1099</v>
      </c>
      <c r="DQ292" s="2">
        <v>1093</v>
      </c>
      <c r="DR292" s="2">
        <v>1112</v>
      </c>
      <c r="DS292" s="2">
        <v>1120</v>
      </c>
      <c r="DT292" s="2">
        <v>1098</v>
      </c>
      <c r="DU292" s="2">
        <v>1095</v>
      </c>
      <c r="DV292" s="2">
        <v>1074</v>
      </c>
      <c r="DW292" s="2">
        <v>1068</v>
      </c>
      <c r="DX292" s="2">
        <v>1073</v>
      </c>
      <c r="DY292" s="2">
        <v>1076</v>
      </c>
      <c r="DZ292" s="2">
        <v>1080</v>
      </c>
      <c r="EA292" s="2">
        <v>1081</v>
      </c>
      <c r="EB292" s="2">
        <v>1075</v>
      </c>
      <c r="EC292" s="2">
        <v>1081</v>
      </c>
      <c r="ED292" s="2">
        <v>1077</v>
      </c>
      <c r="EE292" s="2">
        <v>1077</v>
      </c>
      <c r="EF292" s="2">
        <v>1096</v>
      </c>
      <c r="EG292" s="2">
        <v>1096</v>
      </c>
      <c r="EH292" s="2">
        <v>1080</v>
      </c>
      <c r="EI292" s="2">
        <v>1076</v>
      </c>
      <c r="EJ292" s="2">
        <v>1096</v>
      </c>
      <c r="EK292" s="2">
        <v>1074</v>
      </c>
      <c r="EL292" s="2">
        <v>1078</v>
      </c>
      <c r="EM292" s="2">
        <v>1071</v>
      </c>
      <c r="EN292" s="2">
        <v>1079</v>
      </c>
      <c r="EO292" s="2">
        <v>1069</v>
      </c>
      <c r="EP292" s="2">
        <v>1062</v>
      </c>
      <c r="EQ292" s="2">
        <v>1086</v>
      </c>
      <c r="ER292" s="2">
        <v>1094</v>
      </c>
      <c r="ES292" s="2">
        <v>1092</v>
      </c>
      <c r="ET292" s="2">
        <v>1077</v>
      </c>
      <c r="EU292" s="2">
        <v>1071</v>
      </c>
      <c r="EV292" s="2">
        <v>1059</v>
      </c>
      <c r="EW292" s="2">
        <v>1061</v>
      </c>
      <c r="EX292" s="2">
        <v>1053</v>
      </c>
      <c r="EY292" s="2">
        <v>1058</v>
      </c>
      <c r="EZ292" s="2">
        <v>1040</v>
      </c>
      <c r="FA292" s="2">
        <v>1035</v>
      </c>
      <c r="FB292" s="2">
        <v>1031</v>
      </c>
      <c r="FC292" s="2">
        <v>1022</v>
      </c>
      <c r="FD292" s="2">
        <v>1032</v>
      </c>
      <c r="FE292" s="2">
        <v>1037</v>
      </c>
      <c r="FF292" s="2">
        <v>1038</v>
      </c>
      <c r="FG292" s="2">
        <v>1035</v>
      </c>
      <c r="FH292" s="2">
        <v>1044</v>
      </c>
      <c r="FI292" s="2">
        <v>1049</v>
      </c>
      <c r="FJ292" s="2">
        <v>1046</v>
      </c>
      <c r="FK292" s="2">
        <v>1020</v>
      </c>
      <c r="FL292" s="2">
        <v>1020</v>
      </c>
      <c r="FM292" s="2">
        <v>1021</v>
      </c>
      <c r="FN292" s="2">
        <v>1024</v>
      </c>
      <c r="FO292" s="2">
        <v>1036</v>
      </c>
      <c r="FP292" s="2">
        <v>1034</v>
      </c>
      <c r="FQ292" s="2">
        <v>1034</v>
      </c>
      <c r="FR292" s="2">
        <v>1038</v>
      </c>
      <c r="FS292" s="2">
        <v>1042</v>
      </c>
      <c r="FT292" s="2">
        <v>1046</v>
      </c>
      <c r="FU292" s="2">
        <v>1049</v>
      </c>
      <c r="FV292" s="2">
        <v>1059</v>
      </c>
      <c r="FW292" s="2">
        <v>1072</v>
      </c>
      <c r="FX292" s="2">
        <v>1067</v>
      </c>
      <c r="FY292" s="2">
        <v>1064</v>
      </c>
      <c r="FZ292" s="2">
        <v>1075</v>
      </c>
      <c r="GA292" s="2">
        <v>1064</v>
      </c>
      <c r="GB292" s="2">
        <v>1055</v>
      </c>
      <c r="GC292" s="2">
        <v>1049</v>
      </c>
      <c r="GD292" s="2">
        <v>1030</v>
      </c>
      <c r="GE292" s="2">
        <v>1025</v>
      </c>
      <c r="GF292" s="2">
        <v>1034</v>
      </c>
      <c r="GG292" s="2">
        <v>1042</v>
      </c>
      <c r="GH292" s="2">
        <v>1019</v>
      </c>
      <c r="GI292" s="2">
        <v>1009</v>
      </c>
      <c r="GJ292" s="2">
        <v>1014</v>
      </c>
      <c r="GK292" s="2">
        <v>1050</v>
      </c>
      <c r="GL292" s="2">
        <v>1049</v>
      </c>
      <c r="GM292" s="2">
        <v>1043</v>
      </c>
      <c r="GN292" s="2">
        <v>1035</v>
      </c>
      <c r="GO292" s="2">
        <v>1033</v>
      </c>
      <c r="GP292" s="2">
        <v>1040</v>
      </c>
      <c r="GQ292" s="2">
        <v>1042</v>
      </c>
      <c r="GR292" s="2">
        <v>1022</v>
      </c>
      <c r="GS292" s="2">
        <v>1042</v>
      </c>
      <c r="GT292" s="2">
        <v>1052</v>
      </c>
      <c r="GU292" s="2">
        <v>1036</v>
      </c>
      <c r="GV292" s="2">
        <v>1003</v>
      </c>
      <c r="GW292" s="2">
        <v>1015</v>
      </c>
      <c r="GX292" s="2">
        <v>1060</v>
      </c>
      <c r="GY292" s="2">
        <v>1046</v>
      </c>
      <c r="GZ292" s="2">
        <v>1113</v>
      </c>
      <c r="HA292" s="2">
        <v>1065</v>
      </c>
      <c r="HB292" s="2">
        <v>1054</v>
      </c>
      <c r="HC292" s="2">
        <v>1030</v>
      </c>
      <c r="HD292" s="2">
        <v>1003</v>
      </c>
      <c r="HE292" s="2">
        <v>988</v>
      </c>
      <c r="HF292" s="2">
        <v>980</v>
      </c>
      <c r="HG292" s="2">
        <v>969</v>
      </c>
      <c r="HH292" s="2">
        <v>972</v>
      </c>
      <c r="HI292" s="2">
        <v>977</v>
      </c>
      <c r="HJ292" s="2">
        <v>978</v>
      </c>
      <c r="HK292" s="2">
        <v>980</v>
      </c>
      <c r="HL292" s="2">
        <v>1001</v>
      </c>
      <c r="HM292" s="2">
        <v>1014</v>
      </c>
      <c r="HN292" s="2">
        <v>1028</v>
      </c>
      <c r="HO292" s="2">
        <v>1029</v>
      </c>
      <c r="HP292" s="2">
        <v>1033</v>
      </c>
      <c r="HQ292" s="2">
        <v>1020</v>
      </c>
      <c r="HR292" s="2">
        <v>1036</v>
      </c>
      <c r="HS292" s="2">
        <v>1064</v>
      </c>
      <c r="HT292" s="2">
        <v>1050</v>
      </c>
      <c r="HU292" s="2">
        <v>982</v>
      </c>
      <c r="HV292" s="2">
        <v>977</v>
      </c>
      <c r="HW292" s="2">
        <v>973</v>
      </c>
      <c r="HX292" s="2">
        <v>975</v>
      </c>
      <c r="HY292" s="2">
        <v>972</v>
      </c>
      <c r="HZ292" s="2">
        <v>974</v>
      </c>
      <c r="IA292" s="2">
        <v>976</v>
      </c>
      <c r="IB292" s="2">
        <v>978</v>
      </c>
      <c r="IC292" s="2">
        <v>1000</v>
      </c>
      <c r="ID292" s="2">
        <v>1017</v>
      </c>
      <c r="IE292" s="2">
        <v>1041</v>
      </c>
      <c r="IF292" s="2">
        <v>1009</v>
      </c>
      <c r="IG292" s="2">
        <v>1003</v>
      </c>
      <c r="IH292" s="2">
        <v>1005</v>
      </c>
      <c r="II292" s="2">
        <v>1003</v>
      </c>
      <c r="IJ292" s="2">
        <v>1013</v>
      </c>
      <c r="IK292" s="2">
        <v>1014</v>
      </c>
      <c r="IL292" s="2">
        <v>1024</v>
      </c>
      <c r="IM292" s="2">
        <v>1024</v>
      </c>
      <c r="IN292" s="2">
        <v>1010</v>
      </c>
      <c r="IO292" s="2">
        <v>992</v>
      </c>
      <c r="IP292" s="2">
        <v>987</v>
      </c>
      <c r="IQ292" s="2">
        <v>989</v>
      </c>
      <c r="IR292" s="2">
        <v>994</v>
      </c>
      <c r="IS292" s="2">
        <v>974</v>
      </c>
      <c r="IT292" s="2">
        <v>972</v>
      </c>
    </row>
    <row r="293" spans="1:254">
      <c r="A293" s="62" t="s">
        <v>506</v>
      </c>
      <c r="B293" s="1" t="inlineStr">
        <is>
          <t>山形銀行</t>
        </is>
      </c>
      <c r="C293" s="1">
        <v>4300</v>
      </c>
      <c r="E293" s="2">
        <v>4260</v>
      </c>
      <c r="F293" s="2">
        <v>4030</v>
      </c>
      <c r="G293" s="2">
        <v>4005</v>
      </c>
      <c r="H293" s="2">
        <v>3805</v>
      </c>
      <c r="I293" s="2">
        <v>3865</v>
      </c>
      <c r="J293" s="2">
        <v>3790</v>
      </c>
      <c r="K293" s="2">
        <v>4015</v>
      </c>
      <c r="L293" s="2">
        <v>4150</v>
      </c>
      <c r="M293" s="2">
        <v>4220</v>
      </c>
      <c r="N293" s="2">
        <v>4030</v>
      </c>
      <c r="O293" s="2">
        <v>4070</v>
      </c>
      <c r="P293" s="2">
        <v>3890</v>
      </c>
      <c r="Q293" s="2">
        <v>3810</v>
      </c>
      <c r="R293" s="2">
        <v>3900</v>
      </c>
      <c r="S293" s="2">
        <v>3920</v>
      </c>
      <c r="T293" s="2">
        <v>3930</v>
      </c>
      <c r="U293" s="2">
        <v>3780</v>
      </c>
      <c r="V293" s="2">
        <v>3790</v>
      </c>
      <c r="W293" s="2">
        <v>3865</v>
      </c>
      <c r="X293" s="2">
        <v>3850</v>
      </c>
      <c r="Y293" s="2">
        <v>3935</v>
      </c>
      <c r="Z293" s="2">
        <v>4245</v>
      </c>
      <c r="AA293" s="2">
        <v>4050</v>
      </c>
      <c r="AB293" s="2">
        <v>4010</v>
      </c>
      <c r="AC293" s="2">
        <v>3875</v>
      </c>
      <c r="AD293" s="2">
        <v>3610</v>
      </c>
      <c r="AE293" s="2">
        <v>3550</v>
      </c>
      <c r="AF293" s="2">
        <v>3455</v>
      </c>
      <c r="AG293" s="2">
        <v>3385</v>
      </c>
      <c r="AH293" s="2">
        <v>3345</v>
      </c>
      <c r="AI293" s="2">
        <v>3355</v>
      </c>
      <c r="AJ293" s="2">
        <v>3465</v>
      </c>
      <c r="AK293" s="2">
        <v>3395</v>
      </c>
      <c r="AL293" s="2">
        <v>3485</v>
      </c>
      <c r="AM293" s="2">
        <v>3545</v>
      </c>
      <c r="AN293" s="2">
        <v>3660</v>
      </c>
      <c r="AO293" s="2">
        <v>3580</v>
      </c>
      <c r="AP293" s="2">
        <v>3600</v>
      </c>
      <c r="AQ293" s="2">
        <v>3540</v>
      </c>
      <c r="AR293" s="2">
        <v>3445</v>
      </c>
      <c r="AS293" s="2">
        <v>3430</v>
      </c>
      <c r="AT293" s="2">
        <v>3185</v>
      </c>
      <c r="AU293" s="2">
        <v>3075</v>
      </c>
      <c r="AV293" s="2">
        <v>3105</v>
      </c>
      <c r="AW293" s="2">
        <v>3080</v>
      </c>
      <c r="AX293" s="2">
        <v>3065</v>
      </c>
      <c r="AY293" s="2">
        <v>3060</v>
      </c>
      <c r="AZ293" s="2">
        <v>3130</v>
      </c>
      <c r="BA293" s="2">
        <v>3175</v>
      </c>
      <c r="BB293" s="2">
        <v>3115</v>
      </c>
      <c r="BC293" s="2">
        <v>3105</v>
      </c>
      <c r="BD293" s="2">
        <v>3070</v>
      </c>
      <c r="BE293" s="2">
        <v>3025</v>
      </c>
      <c r="BF293" s="2">
        <v>3165</v>
      </c>
      <c r="BG293" s="2">
        <v>3150</v>
      </c>
      <c r="BH293" s="2">
        <v>3010</v>
      </c>
      <c r="BI293" s="2">
        <v>2980</v>
      </c>
      <c r="BJ293" s="2">
        <v>2891</v>
      </c>
      <c r="BK293" s="2">
        <v>2678</v>
      </c>
      <c r="BL293" s="2">
        <v>2637</v>
      </c>
      <c r="BM293" s="2">
        <v>2616</v>
      </c>
      <c r="BN293" s="2">
        <v>2586</v>
      </c>
      <c r="BO293" s="2">
        <v>2552</v>
      </c>
      <c r="BP293" s="2">
        <v>2570</v>
      </c>
      <c r="BQ293" s="2">
        <v>2627</v>
      </c>
      <c r="BR293" s="2">
        <v>2545</v>
      </c>
      <c r="BS293" s="2">
        <v>2545</v>
      </c>
      <c r="BT293" s="2">
        <v>2563</v>
      </c>
      <c r="BU293" s="2">
        <v>2413</v>
      </c>
      <c r="BV293" s="2">
        <v>2482</v>
      </c>
      <c r="BW293" s="2">
        <v>2521</v>
      </c>
      <c r="BX293" s="2">
        <v>2630</v>
      </c>
      <c r="BY293" s="2">
        <v>2736</v>
      </c>
      <c r="BZ293" s="2">
        <v>2799</v>
      </c>
      <c r="CA293" s="2">
        <v>2807</v>
      </c>
      <c r="CB293" s="2">
        <v>2797</v>
      </c>
      <c r="CC293" s="2">
        <v>2780</v>
      </c>
      <c r="CD293" s="2">
        <v>2706</v>
      </c>
      <c r="CE293" s="2">
        <v>2702</v>
      </c>
      <c r="CF293" s="2">
        <v>2729</v>
      </c>
      <c r="CG293" s="2">
        <v>2704</v>
      </c>
      <c r="CH293" s="2">
        <v>2692</v>
      </c>
      <c r="CI293" s="2">
        <v>2611</v>
      </c>
      <c r="CJ293" s="2">
        <v>2565</v>
      </c>
      <c r="CK293" s="2">
        <v>2550</v>
      </c>
      <c r="CL293" s="2">
        <v>2583</v>
      </c>
      <c r="CM293" s="2">
        <v>2525</v>
      </c>
      <c r="CN293" s="2">
        <v>2425</v>
      </c>
      <c r="CO293" s="2">
        <v>2423</v>
      </c>
      <c r="CP293" s="2">
        <v>2517</v>
      </c>
      <c r="CQ293" s="2">
        <v>2521</v>
      </c>
      <c r="CR293" s="2">
        <v>2518</v>
      </c>
      <c r="CS293" s="2">
        <v>2408</v>
      </c>
      <c r="CT293" s="2">
        <v>2310</v>
      </c>
      <c r="CU293" s="2">
        <v>2436</v>
      </c>
      <c r="CV293" s="2">
        <v>2471</v>
      </c>
      <c r="CW293" s="2">
        <v>2460</v>
      </c>
      <c r="CX293" s="2">
        <v>2405</v>
      </c>
      <c r="CY293" s="2">
        <v>2434</v>
      </c>
      <c r="CZ293" s="2">
        <v>2529</v>
      </c>
      <c r="DA293" s="2">
        <v>2613</v>
      </c>
      <c r="DB293" s="2">
        <v>2575</v>
      </c>
      <c r="DC293" s="2">
        <v>2424</v>
      </c>
      <c r="DD293" s="2">
        <v>2555</v>
      </c>
      <c r="DE293" s="2">
        <v>2575</v>
      </c>
      <c r="DF293" s="2">
        <v>2556</v>
      </c>
      <c r="DG293" s="2">
        <v>2723</v>
      </c>
      <c r="DH293" s="2">
        <v>2685</v>
      </c>
      <c r="DI293" s="2">
        <v>2734</v>
      </c>
      <c r="DJ293" s="2">
        <v>2695</v>
      </c>
      <c r="DK293" s="2">
        <v>2695</v>
      </c>
      <c r="DL293" s="2">
        <v>2686</v>
      </c>
      <c r="DM293" s="2">
        <v>2689</v>
      </c>
      <c r="DN293" s="2">
        <v>2675</v>
      </c>
      <c r="DO293" s="2">
        <v>2634</v>
      </c>
      <c r="DP293" s="2">
        <v>2691</v>
      </c>
      <c r="DQ293" s="2">
        <v>2672</v>
      </c>
      <c r="DR293" s="2">
        <v>2755</v>
      </c>
      <c r="DS293" s="2">
        <v>2794</v>
      </c>
      <c r="DT293" s="2">
        <v>2725</v>
      </c>
      <c r="DU293" s="2">
        <v>2500</v>
      </c>
      <c r="DV293" s="2">
        <v>2411</v>
      </c>
      <c r="DW293" s="2">
        <v>2409</v>
      </c>
      <c r="DX293" s="2">
        <v>2360</v>
      </c>
      <c r="DY293" s="2">
        <v>2324</v>
      </c>
      <c r="DZ293" s="2">
        <v>2268</v>
      </c>
      <c r="EA293" s="2">
        <v>2209</v>
      </c>
      <c r="EB293" s="2">
        <v>2183</v>
      </c>
      <c r="EC293" s="2">
        <v>2175</v>
      </c>
      <c r="ED293" s="2">
        <v>2163</v>
      </c>
      <c r="EE293" s="2">
        <v>2166</v>
      </c>
      <c r="EF293" s="2">
        <v>2220</v>
      </c>
      <c r="EG293" s="2">
        <v>2165</v>
      </c>
      <c r="EH293" s="2">
        <v>2124</v>
      </c>
      <c r="EI293" s="2">
        <v>2145</v>
      </c>
      <c r="EJ293" s="2">
        <v>2148</v>
      </c>
      <c r="EK293" s="2">
        <v>2178</v>
      </c>
      <c r="EL293" s="2">
        <v>2160</v>
      </c>
      <c r="EM293" s="2">
        <v>2154</v>
      </c>
      <c r="EN293" s="2">
        <v>2148</v>
      </c>
      <c r="EO293" s="2">
        <v>2079</v>
      </c>
      <c r="EP293" s="2">
        <v>2071</v>
      </c>
      <c r="EQ293" s="2">
        <v>2034</v>
      </c>
      <c r="ER293" s="2">
        <v>2033</v>
      </c>
      <c r="ES293" s="2">
        <v>1969</v>
      </c>
      <c r="ET293" s="2">
        <v>1977</v>
      </c>
      <c r="EU293" s="2">
        <v>1945</v>
      </c>
      <c r="EV293" s="2">
        <v>1919</v>
      </c>
      <c r="EW293" s="2">
        <v>1906</v>
      </c>
      <c r="EX293" s="2">
        <v>1935</v>
      </c>
      <c r="EY293" s="2">
        <v>1939</v>
      </c>
      <c r="EZ293" s="2">
        <v>1904</v>
      </c>
      <c r="FA293" s="2">
        <v>1885</v>
      </c>
      <c r="FB293" s="2">
        <v>1858</v>
      </c>
      <c r="FC293" s="2">
        <v>1864</v>
      </c>
      <c r="FD293" s="2">
        <v>1878</v>
      </c>
      <c r="FE293" s="2">
        <v>1878</v>
      </c>
      <c r="FF293" s="2">
        <v>1847</v>
      </c>
      <c r="FG293" s="2">
        <v>1827</v>
      </c>
      <c r="FH293" s="2">
        <v>1823</v>
      </c>
      <c r="FI293" s="2">
        <v>1837</v>
      </c>
      <c r="FJ293" s="2">
        <v>1845</v>
      </c>
      <c r="FK293" s="2">
        <v>1849</v>
      </c>
      <c r="FL293" s="2">
        <v>1853</v>
      </c>
      <c r="FM293" s="2">
        <v>1846</v>
      </c>
      <c r="FN293" s="2">
        <v>1881</v>
      </c>
      <c r="FO293" s="2">
        <v>1915</v>
      </c>
      <c r="FP293" s="2">
        <v>1871</v>
      </c>
      <c r="FQ293" s="2">
        <v>1850</v>
      </c>
      <c r="FR293" s="2">
        <v>1810</v>
      </c>
      <c r="FS293" s="2">
        <v>1787</v>
      </c>
      <c r="FT293" s="2">
        <v>1759</v>
      </c>
      <c r="FU293" s="2">
        <v>1715</v>
      </c>
      <c r="FV293" s="2">
        <v>1695</v>
      </c>
      <c r="FW293" s="2">
        <v>1715</v>
      </c>
      <c r="FX293" s="2">
        <v>1791</v>
      </c>
      <c r="FY293" s="2">
        <v>1770</v>
      </c>
      <c r="FZ293" s="2">
        <v>1770</v>
      </c>
      <c r="GA293" s="2">
        <v>1749</v>
      </c>
      <c r="GB293" s="2">
        <v>1723</v>
      </c>
      <c r="GC293" s="2">
        <v>1726</v>
      </c>
      <c r="GD293" s="2">
        <v>1717</v>
      </c>
      <c r="GE293" s="2">
        <v>1741</v>
      </c>
      <c r="GF293" s="2">
        <v>1693</v>
      </c>
      <c r="GG293" s="2">
        <v>1714</v>
      </c>
      <c r="GH293" s="2">
        <v>1681</v>
      </c>
      <c r="GI293" s="2">
        <v>1681</v>
      </c>
      <c r="GJ293" s="2">
        <v>1650</v>
      </c>
      <c r="GK293" s="2">
        <v>1676</v>
      </c>
      <c r="GL293" s="2">
        <v>1678</v>
      </c>
      <c r="GM293" s="2">
        <v>1650</v>
      </c>
      <c r="GN293" s="2">
        <v>1653</v>
      </c>
      <c r="GO293" s="2">
        <v>1654</v>
      </c>
      <c r="GP293" s="2">
        <v>1648</v>
      </c>
      <c r="GQ293" s="2">
        <v>1629</v>
      </c>
      <c r="GR293" s="2">
        <v>1592</v>
      </c>
      <c r="GS293" s="2">
        <v>1618</v>
      </c>
      <c r="GT293" s="2">
        <v>1600</v>
      </c>
      <c r="GU293" s="2">
        <v>1593</v>
      </c>
      <c r="GV293" s="2">
        <v>1640</v>
      </c>
      <c r="GW293" s="2">
        <v>1654</v>
      </c>
      <c r="GX293" s="2">
        <v>1667</v>
      </c>
      <c r="GY293" s="2">
        <v>1661</v>
      </c>
      <c r="GZ293" s="2">
        <v>1666</v>
      </c>
      <c r="HA293" s="2">
        <v>1652</v>
      </c>
      <c r="HB293" s="2">
        <v>1639</v>
      </c>
      <c r="HC293" s="2">
        <v>1699</v>
      </c>
      <c r="HD293" s="2">
        <v>1713</v>
      </c>
      <c r="HE293" s="2">
        <v>1684</v>
      </c>
      <c r="HF293" s="2">
        <v>1706</v>
      </c>
      <c r="HG293" s="2">
        <v>1663</v>
      </c>
      <c r="HH293" s="2">
        <v>1643</v>
      </c>
      <c r="HI293" s="2">
        <v>1646</v>
      </c>
      <c r="HJ293" s="2">
        <v>1630</v>
      </c>
      <c r="HK293" s="2">
        <v>1633</v>
      </c>
      <c r="HL293" s="2">
        <v>1630</v>
      </c>
      <c r="HM293" s="2">
        <v>1645</v>
      </c>
      <c r="HN293" s="2">
        <v>1645</v>
      </c>
      <c r="HO293" s="2">
        <v>1659</v>
      </c>
      <c r="HP293" s="2">
        <v>1660</v>
      </c>
      <c r="HQ293" s="2">
        <v>1654</v>
      </c>
      <c r="HR293" s="2">
        <v>1641</v>
      </c>
      <c r="HS293" s="2">
        <v>1620</v>
      </c>
      <c r="HT293" s="2">
        <v>1614</v>
      </c>
      <c r="HU293" s="2">
        <v>1626</v>
      </c>
      <c r="HV293" s="2">
        <v>1639</v>
      </c>
      <c r="HW293" s="2">
        <v>1628</v>
      </c>
      <c r="HX293" s="2">
        <v>1613</v>
      </c>
      <c r="HY293" s="2">
        <v>1619</v>
      </c>
      <c r="HZ293" s="2">
        <v>1618</v>
      </c>
      <c r="IA293" s="2">
        <v>1650</v>
      </c>
      <c r="IB293" s="2">
        <v>1669</v>
      </c>
      <c r="IC293" s="2">
        <v>1647</v>
      </c>
      <c r="ID293" s="2">
        <v>1588</v>
      </c>
      <c r="IE293" s="2">
        <v>1582</v>
      </c>
      <c r="IF293" s="2">
        <v>1604</v>
      </c>
      <c r="IG293" s="2">
        <v>1622</v>
      </c>
      <c r="IH293" s="2">
        <v>1621</v>
      </c>
      <c r="II293" s="2">
        <v>1591</v>
      </c>
      <c r="IJ293" s="2">
        <v>1626</v>
      </c>
      <c r="IK293" s="2">
        <v>1598</v>
      </c>
      <c r="IL293" s="2">
        <v>1558</v>
      </c>
      <c r="IM293" s="2">
        <v>1543</v>
      </c>
      <c r="IN293" s="2">
        <v>1524</v>
      </c>
      <c r="IO293" s="2">
        <v>1519</v>
      </c>
      <c r="IP293" s="2">
        <v>1518</v>
      </c>
      <c r="IQ293" s="2">
        <v>1530</v>
      </c>
      <c r="IR293" s="2">
        <v>1538</v>
      </c>
      <c r="IS293" s="2">
        <v>1530</v>
      </c>
      <c r="IT293" s="2">
        <v>1526</v>
      </c>
    </row>
    <row r="294" spans="1:254">
      <c r="A294" s="62" t="s">
        <v>507</v>
      </c>
      <c r="B294" s="1" t="inlineStr">
        <is>
          <t>小野建</t>
        </is>
      </c>
      <c r="C294" s="1">
        <v>1436</v>
      </c>
      <c r="E294" s="2">
        <v>1424</v>
      </c>
      <c r="F294" s="2">
        <v>1415</v>
      </c>
      <c r="G294" s="2">
        <v>1423</v>
      </c>
      <c r="H294" s="2">
        <v>1433</v>
      </c>
      <c r="I294" s="2">
        <v>1464</v>
      </c>
      <c r="J294" s="2">
        <v>1468</v>
      </c>
      <c r="K294" s="2">
        <v>1468</v>
      </c>
      <c r="L294" s="2">
        <v>1446</v>
      </c>
      <c r="M294" s="2">
        <v>1447</v>
      </c>
      <c r="N294" s="2">
        <v>1436</v>
      </c>
      <c r="O294" s="2">
        <v>1435</v>
      </c>
      <c r="P294" s="2">
        <v>1432</v>
      </c>
      <c r="Q294" s="2">
        <v>1421</v>
      </c>
      <c r="R294" s="2">
        <v>1424</v>
      </c>
      <c r="S294" s="2">
        <v>1430</v>
      </c>
      <c r="T294" s="2">
        <v>1430</v>
      </c>
      <c r="U294" s="2">
        <v>1393</v>
      </c>
      <c r="V294" s="2">
        <v>1395</v>
      </c>
      <c r="W294" s="2">
        <v>1389</v>
      </c>
      <c r="X294" s="2">
        <v>1381</v>
      </c>
      <c r="Y294" s="2">
        <v>1384</v>
      </c>
      <c r="Z294" s="2">
        <v>1378</v>
      </c>
      <c r="AA294" s="2">
        <v>1375</v>
      </c>
      <c r="AB294" s="2">
        <v>1357</v>
      </c>
      <c r="AC294" s="2">
        <v>1348</v>
      </c>
      <c r="AD294" s="2">
        <v>1337</v>
      </c>
      <c r="AE294" s="2">
        <v>1341</v>
      </c>
      <c r="AF294" s="2">
        <v>1348</v>
      </c>
      <c r="AG294" s="2">
        <v>1332</v>
      </c>
      <c r="AH294" s="2">
        <v>1331</v>
      </c>
      <c r="AI294" s="2">
        <v>1338</v>
      </c>
      <c r="AJ294" s="2">
        <v>1331</v>
      </c>
      <c r="AK294" s="2">
        <v>1332</v>
      </c>
      <c r="AL294" s="2">
        <v>1339</v>
      </c>
      <c r="AM294" s="2">
        <v>1343</v>
      </c>
      <c r="AN294" s="2">
        <v>1344</v>
      </c>
      <c r="AO294" s="2">
        <v>1329</v>
      </c>
      <c r="AP294" s="2">
        <v>1332</v>
      </c>
      <c r="AQ294" s="2">
        <v>1323</v>
      </c>
      <c r="AR294" s="2">
        <v>1315</v>
      </c>
      <c r="AS294" s="2">
        <v>1311</v>
      </c>
      <c r="AT294" s="2">
        <v>1325</v>
      </c>
      <c r="AU294" s="2">
        <v>1325</v>
      </c>
      <c r="AV294" s="2">
        <v>1333</v>
      </c>
      <c r="AW294" s="2">
        <v>1315</v>
      </c>
      <c r="AX294" s="2">
        <v>1317</v>
      </c>
      <c r="AY294" s="2">
        <v>1312</v>
      </c>
      <c r="AZ294" s="2">
        <v>1337</v>
      </c>
      <c r="BA294" s="2">
        <v>1360</v>
      </c>
      <c r="BB294" s="2">
        <v>1346</v>
      </c>
      <c r="BC294" s="2">
        <v>1343</v>
      </c>
      <c r="BD294" s="2">
        <v>1336</v>
      </c>
      <c r="BE294" s="2">
        <v>1329</v>
      </c>
      <c r="BF294" s="2">
        <v>1331</v>
      </c>
      <c r="BG294" s="2">
        <v>1339</v>
      </c>
      <c r="BH294" s="2">
        <v>1349</v>
      </c>
      <c r="BI294" s="2">
        <v>1351</v>
      </c>
      <c r="BJ294" s="2">
        <v>1379</v>
      </c>
      <c r="BK294" s="2">
        <v>1463</v>
      </c>
      <c r="BL294" s="2">
        <v>1446</v>
      </c>
      <c r="BM294" s="2">
        <v>1448</v>
      </c>
      <c r="BN294" s="2">
        <v>1455</v>
      </c>
      <c r="BO294" s="2">
        <v>1437</v>
      </c>
      <c r="BP294" s="2">
        <v>1447</v>
      </c>
      <c r="BQ294" s="2">
        <v>1448</v>
      </c>
      <c r="BR294" s="2">
        <v>1415</v>
      </c>
      <c r="BS294" s="2">
        <v>1396</v>
      </c>
      <c r="BT294" s="2">
        <v>1402</v>
      </c>
      <c r="BU294" s="2">
        <v>1388</v>
      </c>
      <c r="BV294" s="2">
        <v>1390</v>
      </c>
      <c r="BW294" s="2">
        <v>1385</v>
      </c>
      <c r="BX294" s="2">
        <v>1399</v>
      </c>
      <c r="BY294" s="2">
        <v>1413</v>
      </c>
      <c r="BZ294" s="2">
        <v>1410</v>
      </c>
      <c r="CA294" s="2">
        <v>1407</v>
      </c>
      <c r="CB294" s="2">
        <v>1419</v>
      </c>
      <c r="CC294" s="2">
        <v>1425</v>
      </c>
      <c r="CD294" s="2">
        <v>1418</v>
      </c>
      <c r="CE294" s="2">
        <v>1423</v>
      </c>
      <c r="CF294" s="2">
        <v>1432</v>
      </c>
      <c r="CG294" s="2">
        <v>1437</v>
      </c>
      <c r="CH294" s="2">
        <v>1438</v>
      </c>
      <c r="CI294" s="2">
        <v>1430</v>
      </c>
      <c r="CJ294" s="2">
        <v>1402</v>
      </c>
      <c r="CK294" s="2">
        <v>1404</v>
      </c>
      <c r="CL294" s="2">
        <v>1419</v>
      </c>
      <c r="CM294" s="2">
        <v>1409</v>
      </c>
      <c r="CN294" s="2">
        <v>1403</v>
      </c>
      <c r="CO294" s="2">
        <v>1393</v>
      </c>
      <c r="CP294" s="2">
        <v>1442</v>
      </c>
      <c r="CQ294" s="2">
        <v>1447</v>
      </c>
      <c r="CR294" s="2">
        <v>1445</v>
      </c>
      <c r="CS294" s="2">
        <v>1422</v>
      </c>
      <c r="CT294" s="2">
        <v>1408</v>
      </c>
      <c r="CU294" s="2">
        <v>1441</v>
      </c>
      <c r="CV294" s="2">
        <v>1446</v>
      </c>
      <c r="CW294" s="2">
        <v>1435</v>
      </c>
      <c r="CX294" s="2">
        <v>1423</v>
      </c>
      <c r="CY294" s="2">
        <v>1433</v>
      </c>
      <c r="CZ294" s="2">
        <v>1450</v>
      </c>
      <c r="DA294" s="2">
        <v>1464</v>
      </c>
      <c r="DB294" s="2">
        <v>1450</v>
      </c>
      <c r="DC294" s="2">
        <v>1427</v>
      </c>
      <c r="DD294" s="2">
        <v>1444</v>
      </c>
      <c r="DE294" s="2">
        <v>1459</v>
      </c>
      <c r="DF294" s="2">
        <v>1437</v>
      </c>
      <c r="DG294" s="2">
        <v>1489</v>
      </c>
      <c r="DH294" s="2">
        <v>1487</v>
      </c>
      <c r="DI294" s="2">
        <v>1496</v>
      </c>
      <c r="DJ294" s="2">
        <v>1487</v>
      </c>
      <c r="DK294" s="2">
        <v>1494</v>
      </c>
      <c r="DL294" s="2">
        <v>1494</v>
      </c>
      <c r="DM294" s="2">
        <v>1481</v>
      </c>
      <c r="DN294" s="2">
        <v>1481</v>
      </c>
      <c r="DO294" s="2">
        <v>1474</v>
      </c>
      <c r="DP294" s="2">
        <v>1472</v>
      </c>
      <c r="DQ294" s="2">
        <v>1475</v>
      </c>
      <c r="DR294" s="2">
        <v>1489</v>
      </c>
      <c r="DS294" s="2">
        <v>1488</v>
      </c>
      <c r="DT294" s="2">
        <v>1475</v>
      </c>
      <c r="DU294" s="2">
        <v>1469</v>
      </c>
      <c r="DV294" s="2">
        <v>1449</v>
      </c>
      <c r="DW294" s="2">
        <v>1450</v>
      </c>
      <c r="DX294" s="2">
        <v>1442</v>
      </c>
      <c r="DY294" s="2">
        <v>1427</v>
      </c>
      <c r="DZ294" s="2">
        <v>1430</v>
      </c>
      <c r="EA294" s="2">
        <v>1425</v>
      </c>
      <c r="EB294" s="2">
        <v>1417</v>
      </c>
      <c r="EC294" s="2">
        <v>1419</v>
      </c>
      <c r="ED294" s="2">
        <v>1425</v>
      </c>
      <c r="EE294" s="2">
        <v>1431</v>
      </c>
      <c r="EF294" s="2">
        <v>1459</v>
      </c>
      <c r="EG294" s="2">
        <v>1456</v>
      </c>
      <c r="EH294" s="2">
        <v>1443</v>
      </c>
      <c r="EI294" s="2">
        <v>1458</v>
      </c>
      <c r="EJ294" s="2">
        <v>1489</v>
      </c>
      <c r="EK294" s="2">
        <v>1492</v>
      </c>
      <c r="EL294" s="2">
        <v>1475</v>
      </c>
      <c r="EM294" s="2">
        <v>1487</v>
      </c>
      <c r="EN294" s="2">
        <v>1478</v>
      </c>
      <c r="EO294" s="2">
        <v>1471</v>
      </c>
      <c r="EP294" s="2">
        <v>1455</v>
      </c>
      <c r="EQ294" s="2">
        <v>1460</v>
      </c>
      <c r="ER294" s="2">
        <v>1443</v>
      </c>
      <c r="ES294" s="2">
        <v>1429</v>
      </c>
      <c r="ET294" s="2">
        <v>1443</v>
      </c>
      <c r="EU294" s="2">
        <v>1425</v>
      </c>
      <c r="EV294" s="2">
        <v>1405</v>
      </c>
      <c r="EW294" s="2">
        <v>1408</v>
      </c>
      <c r="EX294" s="2">
        <v>1422</v>
      </c>
      <c r="EY294" s="2">
        <v>1421</v>
      </c>
      <c r="EZ294" s="2">
        <v>1409</v>
      </c>
      <c r="FA294" s="2">
        <v>1400</v>
      </c>
      <c r="FB294" s="2">
        <v>1396</v>
      </c>
      <c r="FC294" s="2">
        <v>1397</v>
      </c>
      <c r="FD294" s="2">
        <v>1399</v>
      </c>
      <c r="FE294" s="2">
        <v>1392</v>
      </c>
      <c r="FF294" s="2">
        <v>1380</v>
      </c>
      <c r="FG294" s="2">
        <v>1384</v>
      </c>
      <c r="FH294" s="2">
        <v>1382</v>
      </c>
      <c r="FI294" s="2">
        <v>1381</v>
      </c>
      <c r="FJ294" s="2">
        <v>1388</v>
      </c>
      <c r="FK294" s="2">
        <v>1388</v>
      </c>
      <c r="FL294" s="2">
        <v>1395</v>
      </c>
      <c r="FM294" s="2">
        <v>1390</v>
      </c>
      <c r="FN294" s="2">
        <v>1400</v>
      </c>
      <c r="FO294" s="2">
        <v>1404</v>
      </c>
      <c r="FP294" s="2">
        <v>1404</v>
      </c>
      <c r="FQ294" s="2">
        <v>1404</v>
      </c>
      <c r="FR294" s="2">
        <v>1412</v>
      </c>
      <c r="FS294" s="2">
        <v>1409</v>
      </c>
      <c r="FT294" s="2">
        <v>1394</v>
      </c>
      <c r="FU294" s="2">
        <v>1383</v>
      </c>
      <c r="FV294" s="2">
        <v>1364</v>
      </c>
      <c r="FW294" s="2">
        <v>1373</v>
      </c>
      <c r="FX294" s="2">
        <v>1384</v>
      </c>
      <c r="FY294" s="2">
        <v>1384</v>
      </c>
      <c r="FZ294" s="2">
        <v>1392</v>
      </c>
      <c r="GA294" s="2">
        <v>1376</v>
      </c>
      <c r="GB294" s="2">
        <v>1354</v>
      </c>
      <c r="GC294" s="2">
        <v>1368</v>
      </c>
      <c r="GD294" s="2">
        <v>1368</v>
      </c>
      <c r="GE294" s="2">
        <v>1382</v>
      </c>
      <c r="GF294" s="2">
        <v>1377</v>
      </c>
      <c r="GG294" s="2">
        <v>1379</v>
      </c>
      <c r="GH294" s="2">
        <v>1379</v>
      </c>
      <c r="GI294" s="2">
        <v>1390</v>
      </c>
      <c r="GJ294" s="2">
        <v>1385</v>
      </c>
      <c r="GK294" s="2">
        <v>1408</v>
      </c>
      <c r="GL294" s="2">
        <v>1419</v>
      </c>
      <c r="GM294" s="2">
        <v>1408</v>
      </c>
      <c r="GN294" s="2">
        <v>1411</v>
      </c>
      <c r="GO294" s="2">
        <v>1408</v>
      </c>
      <c r="GP294" s="2">
        <v>1408</v>
      </c>
      <c r="GQ294" s="2">
        <v>1406</v>
      </c>
      <c r="GR294" s="2">
        <v>1396</v>
      </c>
      <c r="GS294" s="2">
        <v>1411</v>
      </c>
      <c r="GT294" s="2">
        <v>1400</v>
      </c>
      <c r="GU294" s="2">
        <v>1367</v>
      </c>
      <c r="GV294" s="2">
        <v>1390</v>
      </c>
      <c r="GW294" s="2">
        <v>1399</v>
      </c>
      <c r="GX294" s="2">
        <v>1407</v>
      </c>
      <c r="GY294" s="2">
        <v>1405</v>
      </c>
      <c r="GZ294" s="2">
        <v>1413</v>
      </c>
      <c r="HA294" s="2">
        <v>1392</v>
      </c>
      <c r="HB294" s="2">
        <v>1390</v>
      </c>
      <c r="HC294" s="2">
        <v>1419</v>
      </c>
      <c r="HD294" s="2">
        <v>1411</v>
      </c>
      <c r="HE294" s="2">
        <v>1420</v>
      </c>
      <c r="HF294" s="2">
        <v>1444</v>
      </c>
      <c r="HG294" s="2">
        <v>1434</v>
      </c>
      <c r="HH294" s="2">
        <v>1423</v>
      </c>
      <c r="HI294" s="2">
        <v>1425</v>
      </c>
      <c r="HJ294" s="2">
        <v>1440</v>
      </c>
      <c r="HK294" s="2">
        <v>1437</v>
      </c>
      <c r="HL294" s="2">
        <v>1447</v>
      </c>
      <c r="HM294" s="2">
        <v>1458</v>
      </c>
      <c r="HN294" s="2">
        <v>1448</v>
      </c>
      <c r="HO294" s="2">
        <v>1449</v>
      </c>
      <c r="HP294" s="2">
        <v>1454</v>
      </c>
      <c r="HQ294" s="2">
        <v>1465</v>
      </c>
      <c r="HR294" s="2">
        <v>1462</v>
      </c>
      <c r="HS294" s="2">
        <v>1459</v>
      </c>
      <c r="HT294" s="2">
        <v>1450</v>
      </c>
      <c r="HU294" s="2">
        <v>1445</v>
      </c>
      <c r="HV294" s="2">
        <v>1438</v>
      </c>
      <c r="HW294" s="2">
        <v>1448</v>
      </c>
      <c r="HX294" s="2">
        <v>1435</v>
      </c>
      <c r="HY294" s="2">
        <v>1429</v>
      </c>
      <c r="HZ294" s="2">
        <v>1429</v>
      </c>
      <c r="IA294" s="2">
        <v>1433</v>
      </c>
      <c r="IB294" s="2">
        <v>1440</v>
      </c>
      <c r="IC294" s="2">
        <v>1437</v>
      </c>
      <c r="ID294" s="2">
        <v>1433</v>
      </c>
      <c r="IE294" s="2">
        <v>1447</v>
      </c>
      <c r="IF294" s="2">
        <v>1445</v>
      </c>
      <c r="IG294" s="2">
        <v>1443</v>
      </c>
      <c r="IH294" s="2">
        <v>1435</v>
      </c>
      <c r="II294" s="2">
        <v>1435</v>
      </c>
      <c r="IJ294" s="2">
        <v>1449</v>
      </c>
      <c r="IK294" s="2">
        <v>1454</v>
      </c>
      <c r="IL294" s="2">
        <v>1454</v>
      </c>
      <c r="IM294" s="2">
        <v>1475</v>
      </c>
      <c r="IN294" s="2">
        <v>1457</v>
      </c>
      <c r="IO294" s="2">
        <v>1452</v>
      </c>
      <c r="IP294" s="2">
        <v>1446</v>
      </c>
      <c r="IQ294" s="2">
        <v>1460</v>
      </c>
      <c r="IR294" s="2">
        <v>1450</v>
      </c>
      <c r="IS294" s="2">
        <v>1434</v>
      </c>
      <c r="IT294" s="2">
        <v>1433</v>
      </c>
    </row>
    <row r="295" spans="1:254">
      <c r="A295" s="62" t="s">
        <v>508</v>
      </c>
      <c r="B295" s="1" t="inlineStr">
        <is>
          <t>ＣＫＤ</t>
        </is>
      </c>
      <c r="C295" s="1">
        <v>6600</v>
      </c>
      <c r="E295" s="2">
        <v>6900</v>
      </c>
      <c r="F295" s="2">
        <v>6800</v>
      </c>
      <c r="G295" s="2">
        <v>6380</v>
      </c>
      <c r="H295" s="2">
        <v>5960</v>
      </c>
      <c r="I295" s="2">
        <v>6240</v>
      </c>
      <c r="J295" s="2">
        <v>5420</v>
      </c>
      <c r="K295" s="2">
        <v>5600</v>
      </c>
      <c r="L295" s="2">
        <v>6140</v>
      </c>
      <c r="M295" s="2">
        <v>6350</v>
      </c>
      <c r="N295" s="2">
        <v>6600</v>
      </c>
      <c r="O295" s="2">
        <v>6880</v>
      </c>
      <c r="P295" s="2">
        <v>6930</v>
      </c>
      <c r="Q295" s="2">
        <v>6630</v>
      </c>
      <c r="R295" s="2">
        <v>6420</v>
      </c>
      <c r="S295" s="2">
        <v>7090</v>
      </c>
      <c r="T295" s="2">
        <v>7280</v>
      </c>
      <c r="U295" s="2">
        <v>6750</v>
      </c>
      <c r="V295" s="2">
        <v>7350</v>
      </c>
      <c r="W295" s="2">
        <v>7370</v>
      </c>
      <c r="X295" s="2">
        <v>7010</v>
      </c>
      <c r="Y295" s="2">
        <v>6990</v>
      </c>
      <c r="Z295" s="2">
        <v>7370</v>
      </c>
      <c r="AA295" s="2">
        <v>7660</v>
      </c>
      <c r="AB295" s="2">
        <v>7580</v>
      </c>
      <c r="AC295" s="2">
        <v>7670</v>
      </c>
      <c r="AD295" s="2">
        <v>7920</v>
      </c>
      <c r="AE295" s="2">
        <v>7620</v>
      </c>
      <c r="AF295" s="2">
        <v>7530</v>
      </c>
      <c r="AG295" s="2">
        <v>7840</v>
      </c>
      <c r="AH295" s="2">
        <v>8120</v>
      </c>
      <c r="AI295" s="2">
        <v>7660</v>
      </c>
      <c r="AJ295" s="2">
        <v>8330</v>
      </c>
      <c r="AK295" s="2">
        <v>8210</v>
      </c>
      <c r="AL295" s="2">
        <v>8130</v>
      </c>
      <c r="AM295" s="2">
        <v>8090</v>
      </c>
      <c r="AN295" s="2">
        <v>7540</v>
      </c>
      <c r="AO295" s="2">
        <v>7560</v>
      </c>
      <c r="AP295" s="2">
        <v>7450</v>
      </c>
      <c r="AQ295" s="2">
        <v>6910</v>
      </c>
      <c r="AR295" s="2">
        <v>6200</v>
      </c>
      <c r="AS295" s="2">
        <v>6320</v>
      </c>
      <c r="AT295" s="2">
        <v>6160</v>
      </c>
      <c r="AU295" s="2">
        <v>5990</v>
      </c>
      <c r="AV295" s="2">
        <v>6370</v>
      </c>
      <c r="AW295" s="2">
        <v>6540</v>
      </c>
      <c r="AX295" s="2">
        <v>6630</v>
      </c>
      <c r="AY295" s="2">
        <v>6420</v>
      </c>
      <c r="AZ295" s="2">
        <v>6910</v>
      </c>
      <c r="BA295" s="2">
        <v>6760</v>
      </c>
      <c r="BB295" s="2">
        <v>6800</v>
      </c>
      <c r="BC295" s="2">
        <v>7100</v>
      </c>
      <c r="BD295" s="2">
        <v>6930</v>
      </c>
      <c r="BE295" s="2">
        <v>7240</v>
      </c>
      <c r="BF295" s="2">
        <v>7340</v>
      </c>
      <c r="BG295" s="2">
        <v>6420</v>
      </c>
      <c r="BH295" s="2">
        <v>6100</v>
      </c>
      <c r="BI295" s="2">
        <v>6200</v>
      </c>
      <c r="BJ295" s="2">
        <v>6600</v>
      </c>
      <c r="BK295" s="2">
        <v>7470</v>
      </c>
      <c r="BL295" s="2">
        <v>7170</v>
      </c>
      <c r="BM295" s="2">
        <v>6960</v>
      </c>
      <c r="BN295" s="2">
        <v>7170</v>
      </c>
      <c r="BO295" s="2">
        <v>6820</v>
      </c>
      <c r="BP295" s="2">
        <v>6650</v>
      </c>
      <c r="BQ295" s="2">
        <v>6950</v>
      </c>
      <c r="BR295" s="2">
        <v>6100</v>
      </c>
      <c r="BS295" s="2">
        <v>6110</v>
      </c>
      <c r="BT295" s="2">
        <v>5870</v>
      </c>
      <c r="BU295" s="2">
        <v>5900</v>
      </c>
      <c r="BV295" s="2">
        <v>5580</v>
      </c>
      <c r="BW295" s="2">
        <v>5810</v>
      </c>
      <c r="BX295" s="2">
        <v>5810</v>
      </c>
      <c r="BY295" s="2">
        <v>5690</v>
      </c>
      <c r="BZ295" s="2">
        <v>5760</v>
      </c>
      <c r="CA295" s="2">
        <v>5700</v>
      </c>
      <c r="CB295" s="2">
        <v>5790</v>
      </c>
      <c r="CC295" s="2">
        <v>5860</v>
      </c>
      <c r="CD295" s="2">
        <v>5870</v>
      </c>
      <c r="CE295" s="2">
        <v>6010</v>
      </c>
      <c r="CF295" s="2">
        <v>5620</v>
      </c>
      <c r="CG295" s="2">
        <v>5210</v>
      </c>
      <c r="CH295" s="2">
        <v>5210</v>
      </c>
      <c r="CI295" s="2">
        <v>4960</v>
      </c>
      <c r="CJ295" s="2">
        <v>5010</v>
      </c>
      <c r="CK295" s="2">
        <v>4920</v>
      </c>
      <c r="CL295" s="2">
        <v>4890</v>
      </c>
      <c r="CM295" s="2">
        <v>4750</v>
      </c>
      <c r="CN295" s="2">
        <v>4400</v>
      </c>
      <c r="CO295" s="2">
        <v>4310</v>
      </c>
      <c r="CP295" s="2">
        <v>4390</v>
      </c>
      <c r="CQ295" s="2">
        <v>4695</v>
      </c>
      <c r="CR295" s="2">
        <v>4890</v>
      </c>
      <c r="CS295" s="2">
        <v>4415</v>
      </c>
      <c r="CT295" s="2">
        <v>4235</v>
      </c>
      <c r="CU295" s="2">
        <v>4570</v>
      </c>
      <c r="CV295" s="2">
        <v>4780</v>
      </c>
      <c r="CW295" s="2">
        <v>4590</v>
      </c>
      <c r="CX295" s="2">
        <v>4475</v>
      </c>
      <c r="CY295" s="2">
        <v>4425</v>
      </c>
      <c r="CZ295" s="2">
        <v>4560</v>
      </c>
      <c r="DA295" s="2">
        <v>4650</v>
      </c>
      <c r="DB295" s="2">
        <v>4620</v>
      </c>
      <c r="DC295" s="2">
        <v>4545</v>
      </c>
      <c r="DD295" s="2">
        <v>4960</v>
      </c>
      <c r="DE295" s="2">
        <v>5220</v>
      </c>
      <c r="DF295" s="2">
        <v>5200</v>
      </c>
      <c r="DG295" s="2">
        <v>5650</v>
      </c>
      <c r="DH295" s="2">
        <v>5630</v>
      </c>
      <c r="DI295" s="2">
        <v>5580</v>
      </c>
      <c r="DJ295" s="2">
        <v>5640</v>
      </c>
      <c r="DK295" s="2">
        <v>5670</v>
      </c>
      <c r="DL295" s="2">
        <v>5560</v>
      </c>
      <c r="DM295" s="2">
        <v>5470</v>
      </c>
      <c r="DN295" s="2">
        <v>5490</v>
      </c>
      <c r="DO295" s="2">
        <v>5410</v>
      </c>
      <c r="DP295" s="2">
        <v>5650</v>
      </c>
      <c r="DQ295" s="2">
        <v>5250</v>
      </c>
      <c r="DR295" s="2">
        <v>4715</v>
      </c>
      <c r="DS295" s="2">
        <v>4700</v>
      </c>
      <c r="DT295" s="2">
        <v>4535</v>
      </c>
      <c r="DU295" s="2">
        <v>4495</v>
      </c>
      <c r="DV295" s="2">
        <v>4290</v>
      </c>
      <c r="DW295" s="2">
        <v>4280</v>
      </c>
      <c r="DX295" s="2">
        <v>4305</v>
      </c>
      <c r="DY295" s="2">
        <v>4290</v>
      </c>
      <c r="DZ295" s="2">
        <v>4125</v>
      </c>
      <c r="EA295" s="2">
        <v>4185</v>
      </c>
      <c r="EB295" s="2">
        <v>4220</v>
      </c>
      <c r="EC295" s="2">
        <v>4245</v>
      </c>
      <c r="ED295" s="2">
        <v>4110</v>
      </c>
      <c r="EE295" s="2">
        <v>4065</v>
      </c>
      <c r="EF295" s="2">
        <v>4100</v>
      </c>
      <c r="EG295" s="2">
        <v>4095</v>
      </c>
      <c r="EH295" s="2">
        <v>3910</v>
      </c>
      <c r="EI295" s="2">
        <v>4065</v>
      </c>
      <c r="EJ295" s="2">
        <v>4095</v>
      </c>
      <c r="EK295" s="2">
        <v>4120</v>
      </c>
      <c r="EL295" s="2">
        <v>3940</v>
      </c>
      <c r="EM295" s="2">
        <v>3750</v>
      </c>
      <c r="EN295" s="2">
        <v>3575</v>
      </c>
      <c r="EO295" s="2">
        <v>3480</v>
      </c>
      <c r="EP295" s="2">
        <v>3480</v>
      </c>
      <c r="EQ295" s="2">
        <v>3420</v>
      </c>
      <c r="ER295" s="2">
        <v>3310</v>
      </c>
      <c r="ES295" s="2">
        <v>3205</v>
      </c>
      <c r="ET295" s="2">
        <v>3105</v>
      </c>
      <c r="EU295" s="2">
        <v>3155</v>
      </c>
      <c r="EV295" s="2">
        <v>3210</v>
      </c>
      <c r="EW295" s="2">
        <v>3230</v>
      </c>
      <c r="EX295" s="2">
        <v>3020</v>
      </c>
      <c r="EY295" s="2">
        <v>2971</v>
      </c>
      <c r="EZ295" s="2">
        <v>2951</v>
      </c>
      <c r="FA295" s="2">
        <v>2771</v>
      </c>
      <c r="FB295" s="2">
        <v>2776</v>
      </c>
      <c r="FC295" s="2">
        <v>2790</v>
      </c>
      <c r="FD295" s="2">
        <v>2817</v>
      </c>
      <c r="FE295" s="2">
        <v>2795</v>
      </c>
      <c r="FF295" s="2">
        <v>2807</v>
      </c>
      <c r="FG295" s="2">
        <v>2809</v>
      </c>
      <c r="FH295" s="2">
        <v>2775</v>
      </c>
      <c r="FI295" s="2">
        <v>2662</v>
      </c>
      <c r="FJ295" s="2">
        <v>2646</v>
      </c>
      <c r="FK295" s="2">
        <v>2606</v>
      </c>
      <c r="FL295" s="2">
        <v>2603</v>
      </c>
      <c r="FM295" s="2">
        <v>2532</v>
      </c>
      <c r="FN295" s="2">
        <v>2517</v>
      </c>
      <c r="FO295" s="2">
        <v>2602</v>
      </c>
      <c r="FP295" s="2">
        <v>2584</v>
      </c>
      <c r="FQ295" s="2">
        <v>2570</v>
      </c>
      <c r="FR295" s="2">
        <v>2550</v>
      </c>
      <c r="FS295" s="2">
        <v>2593</v>
      </c>
      <c r="FT295" s="2">
        <v>2577</v>
      </c>
      <c r="FU295" s="2">
        <v>2609</v>
      </c>
      <c r="FV295" s="2">
        <v>2590</v>
      </c>
      <c r="FW295" s="2">
        <v>2603</v>
      </c>
      <c r="FX295" s="2">
        <v>2716</v>
      </c>
      <c r="FY295" s="2">
        <v>3105</v>
      </c>
      <c r="FZ295" s="2">
        <v>3220</v>
      </c>
      <c r="GA295" s="2">
        <v>3240</v>
      </c>
      <c r="GB295" s="2">
        <v>3295</v>
      </c>
      <c r="GC295" s="2">
        <v>3290</v>
      </c>
      <c r="GD295" s="2">
        <v>3265</v>
      </c>
      <c r="GE295" s="2">
        <v>3325</v>
      </c>
      <c r="GF295" s="2">
        <v>3290</v>
      </c>
      <c r="GG295" s="2">
        <v>3445</v>
      </c>
      <c r="GH295" s="2">
        <v>3330</v>
      </c>
      <c r="GI295" s="2">
        <v>3310</v>
      </c>
      <c r="GJ295" s="2">
        <v>3280</v>
      </c>
      <c r="GK295" s="2">
        <v>3295</v>
      </c>
      <c r="GL295" s="2">
        <v>3295</v>
      </c>
      <c r="GM295" s="2">
        <v>3270</v>
      </c>
      <c r="GN295" s="2">
        <v>3220</v>
      </c>
      <c r="GO295" s="2">
        <v>3255</v>
      </c>
      <c r="GP295" s="2">
        <v>3285</v>
      </c>
      <c r="GQ295" s="2">
        <v>3245</v>
      </c>
      <c r="GR295" s="2">
        <v>3300</v>
      </c>
      <c r="GS295" s="2">
        <v>3315</v>
      </c>
      <c r="GT295" s="2">
        <v>3185</v>
      </c>
      <c r="GU295" s="2">
        <v>3210</v>
      </c>
      <c r="GV295" s="2">
        <v>3310</v>
      </c>
      <c r="GW295" s="2">
        <v>3355</v>
      </c>
      <c r="GX295" s="2">
        <v>3220</v>
      </c>
      <c r="GY295" s="2">
        <v>3220</v>
      </c>
      <c r="GZ295" s="2">
        <v>3175</v>
      </c>
      <c r="HA295" s="2">
        <v>2988</v>
      </c>
      <c r="HB295" s="2">
        <v>2999</v>
      </c>
      <c r="HC295" s="2">
        <v>2744</v>
      </c>
      <c r="HD295" s="2">
        <v>2770</v>
      </c>
      <c r="HE295" s="2">
        <v>2783</v>
      </c>
      <c r="HF295" s="2">
        <v>2800</v>
      </c>
      <c r="HG295" s="2">
        <v>2810</v>
      </c>
      <c r="HH295" s="2">
        <v>2771</v>
      </c>
      <c r="HI295" s="2">
        <v>2762</v>
      </c>
      <c r="HJ295" s="2">
        <v>2814</v>
      </c>
      <c r="HK295" s="2">
        <v>2777</v>
      </c>
      <c r="HL295" s="2">
        <v>2623</v>
      </c>
      <c r="HM295" s="2">
        <v>2624</v>
      </c>
      <c r="HN295" s="2">
        <v>2600</v>
      </c>
      <c r="HO295" s="2">
        <v>2535</v>
      </c>
      <c r="HP295" s="2">
        <v>2499</v>
      </c>
      <c r="HQ295" s="2">
        <v>2535</v>
      </c>
      <c r="HR295" s="2">
        <v>2468</v>
      </c>
      <c r="HS295" s="2">
        <v>2434</v>
      </c>
      <c r="HT295" s="2">
        <v>2412</v>
      </c>
      <c r="HU295" s="2">
        <v>2404</v>
      </c>
      <c r="HV295" s="2">
        <v>2427</v>
      </c>
      <c r="HW295" s="2">
        <v>2470</v>
      </c>
      <c r="HX295" s="2">
        <v>2510</v>
      </c>
      <c r="HY295" s="2">
        <v>2520</v>
      </c>
      <c r="HZ295" s="2">
        <v>2522</v>
      </c>
      <c r="IA295" s="2">
        <v>2524</v>
      </c>
      <c r="IB295" s="2">
        <v>2592</v>
      </c>
      <c r="IC295" s="2">
        <v>2619</v>
      </c>
      <c r="ID295" s="2">
        <v>2513</v>
      </c>
      <c r="IE295" s="2">
        <v>2535</v>
      </c>
      <c r="IF295" s="2">
        <v>2560</v>
      </c>
      <c r="IG295" s="2">
        <v>2568</v>
      </c>
      <c r="IH295" s="2">
        <v>2582</v>
      </c>
      <c r="II295" s="2">
        <v>2630</v>
      </c>
      <c r="IJ295" s="2">
        <v>2640</v>
      </c>
      <c r="IK295" s="2">
        <v>2621</v>
      </c>
      <c r="IL295" s="2">
        <v>2590</v>
      </c>
      <c r="IM295" s="2">
        <v>2553</v>
      </c>
      <c r="IN295" s="2">
        <v>2577</v>
      </c>
      <c r="IO295" s="2">
        <v>2590</v>
      </c>
      <c r="IP295" s="2">
        <v>2564</v>
      </c>
      <c r="IQ295" s="2">
        <v>2654</v>
      </c>
      <c r="IR295" s="2">
        <v>2744</v>
      </c>
      <c r="IS295" s="2">
        <v>2740</v>
      </c>
      <c r="IT295" s="2">
        <v>2710</v>
      </c>
    </row>
    <row r="296" spans="1:254">
      <c r="A296" s="62" t="s">
        <v>509</v>
      </c>
      <c r="B296" s="1" t="inlineStr">
        <is>
          <t>ベルトラ</t>
        </is>
      </c>
      <c r="C296" s="1">
        <v>160</v>
      </c>
      <c r="E296" s="2">
        <v>163</v>
      </c>
      <c r="F296" s="2">
        <v>161</v>
      </c>
      <c r="G296" s="2">
        <v>160</v>
      </c>
      <c r="H296" s="2">
        <v>164</v>
      </c>
      <c r="I296" s="2">
        <v>162</v>
      </c>
      <c r="J296" s="2">
        <v>160</v>
      </c>
      <c r="K296" s="2">
        <v>158</v>
      </c>
      <c r="L296" s="2">
        <v>163</v>
      </c>
      <c r="M296" s="2">
        <v>162</v>
      </c>
      <c r="N296" s="2">
        <v>161</v>
      </c>
      <c r="O296" s="2">
        <v>160</v>
      </c>
      <c r="P296" s="2">
        <v>166</v>
      </c>
      <c r="Q296" s="2">
        <v>180</v>
      </c>
      <c r="R296" s="2">
        <v>180</v>
      </c>
      <c r="S296" s="2">
        <v>183</v>
      </c>
      <c r="T296" s="2">
        <v>184</v>
      </c>
      <c r="U296" s="2">
        <v>182</v>
      </c>
      <c r="V296" s="2">
        <v>179</v>
      </c>
      <c r="W296" s="2">
        <v>177</v>
      </c>
      <c r="X296" s="2">
        <v>167</v>
      </c>
      <c r="Y296" s="2">
        <v>166</v>
      </c>
      <c r="Z296" s="2">
        <v>168</v>
      </c>
      <c r="AA296" s="2">
        <v>175</v>
      </c>
      <c r="AB296" s="2">
        <v>173</v>
      </c>
      <c r="AC296" s="2">
        <v>173</v>
      </c>
      <c r="AD296" s="2">
        <v>166</v>
      </c>
      <c r="AE296" s="2">
        <v>168</v>
      </c>
      <c r="AF296" s="2">
        <v>168</v>
      </c>
      <c r="AG296" s="2">
        <v>169</v>
      </c>
      <c r="AH296" s="2">
        <v>180</v>
      </c>
      <c r="AI296" s="2">
        <v>196</v>
      </c>
      <c r="AJ296" s="2">
        <v>219</v>
      </c>
      <c r="AK296" s="2">
        <v>174</v>
      </c>
      <c r="AL296" s="2">
        <v>161</v>
      </c>
      <c r="AM296" s="2">
        <v>158</v>
      </c>
      <c r="AN296" s="2">
        <v>133</v>
      </c>
      <c r="AO296" s="2">
        <v>129</v>
      </c>
      <c r="AP296" s="2">
        <v>163</v>
      </c>
      <c r="AQ296" s="2">
        <v>119</v>
      </c>
      <c r="AR296" s="2">
        <v>121</v>
      </c>
      <c r="AS296" s="2">
        <v>124</v>
      </c>
      <c r="AT296" s="2">
        <v>130</v>
      </c>
      <c r="AU296" s="2">
        <v>129</v>
      </c>
      <c r="AV296" s="2">
        <v>133</v>
      </c>
      <c r="AW296" s="2">
        <v>128</v>
      </c>
      <c r="AX296" s="2">
        <v>130</v>
      </c>
      <c r="AY296" s="2">
        <v>132</v>
      </c>
      <c r="AZ296" s="2">
        <v>133</v>
      </c>
      <c r="BA296" s="2">
        <v>136</v>
      </c>
      <c r="BB296" s="2">
        <v>136</v>
      </c>
      <c r="BC296" s="2">
        <v>137</v>
      </c>
      <c r="BD296" s="2">
        <v>140</v>
      </c>
      <c r="BE296" s="2">
        <v>143</v>
      </c>
      <c r="BF296" s="2">
        <v>145</v>
      </c>
      <c r="BG296" s="2">
        <v>145</v>
      </c>
      <c r="BH296" s="2">
        <v>147</v>
      </c>
      <c r="BI296" s="2">
        <v>150</v>
      </c>
      <c r="BJ296" s="2">
        <v>151</v>
      </c>
      <c r="BK296" s="2">
        <v>154</v>
      </c>
      <c r="BL296" s="2">
        <v>163</v>
      </c>
      <c r="BM296" s="2">
        <v>165</v>
      </c>
      <c r="BN296" s="2">
        <v>164</v>
      </c>
      <c r="BO296" s="2">
        <v>166</v>
      </c>
      <c r="BP296" s="2">
        <v>165</v>
      </c>
      <c r="BQ296" s="2">
        <v>163</v>
      </c>
      <c r="BR296" s="2">
        <v>163</v>
      </c>
      <c r="BS296" s="2">
        <v>162</v>
      </c>
      <c r="BT296" s="2">
        <v>166</v>
      </c>
      <c r="BU296" s="2">
        <v>165</v>
      </c>
      <c r="BV296" s="2">
        <v>167</v>
      </c>
      <c r="BW296" s="2">
        <v>171</v>
      </c>
      <c r="BX296" s="2">
        <v>178</v>
      </c>
      <c r="BY296" s="2">
        <v>186</v>
      </c>
      <c r="BZ296" s="2">
        <v>190</v>
      </c>
      <c r="CA296" s="2">
        <v>190</v>
      </c>
      <c r="CB296" s="2">
        <v>182</v>
      </c>
      <c r="CC296" s="2">
        <v>179</v>
      </c>
      <c r="CD296" s="2">
        <v>176</v>
      </c>
      <c r="CE296" s="2">
        <v>174</v>
      </c>
      <c r="CF296" s="2">
        <v>178</v>
      </c>
      <c r="CG296" s="2">
        <v>190</v>
      </c>
      <c r="CH296" s="2">
        <v>189</v>
      </c>
      <c r="CI296" s="2">
        <v>182</v>
      </c>
      <c r="CJ296" s="2">
        <v>181</v>
      </c>
      <c r="CK296" s="2">
        <v>179</v>
      </c>
      <c r="CL296" s="2">
        <v>183</v>
      </c>
      <c r="CM296" s="2">
        <v>183</v>
      </c>
      <c r="CN296" s="2">
        <v>177</v>
      </c>
      <c r="CO296" s="2">
        <v>175</v>
      </c>
      <c r="CP296" s="2">
        <v>182</v>
      </c>
      <c r="CQ296" s="2">
        <v>185</v>
      </c>
      <c r="CR296" s="2">
        <v>191</v>
      </c>
      <c r="CS296" s="2">
        <v>179</v>
      </c>
      <c r="CT296" s="2">
        <v>178</v>
      </c>
      <c r="CU296" s="2">
        <v>188</v>
      </c>
      <c r="CV296" s="2">
        <v>192</v>
      </c>
      <c r="CW296" s="2">
        <v>191</v>
      </c>
      <c r="CX296" s="2">
        <v>188</v>
      </c>
      <c r="CY296" s="2">
        <v>191</v>
      </c>
      <c r="CZ296" s="2">
        <v>199</v>
      </c>
      <c r="DA296" s="2">
        <v>205</v>
      </c>
      <c r="DB296" s="2">
        <v>202</v>
      </c>
      <c r="DC296" s="2">
        <v>189</v>
      </c>
      <c r="DD296" s="2">
        <v>195</v>
      </c>
      <c r="DE296" s="2">
        <v>196</v>
      </c>
      <c r="DF296" s="2">
        <v>189</v>
      </c>
      <c r="DG296" s="2">
        <v>208</v>
      </c>
      <c r="DH296" s="2">
        <v>210</v>
      </c>
      <c r="DI296" s="2">
        <v>219</v>
      </c>
      <c r="DJ296" s="2">
        <v>210</v>
      </c>
      <c r="DK296" s="2">
        <v>206</v>
      </c>
      <c r="DL296" s="2">
        <v>202</v>
      </c>
      <c r="DM296" s="2">
        <v>211</v>
      </c>
      <c r="DN296" s="2">
        <v>225</v>
      </c>
      <c r="DO296" s="2">
        <v>230</v>
      </c>
      <c r="DP296" s="2">
        <v>264</v>
      </c>
      <c r="DQ296" s="2">
        <v>224</v>
      </c>
      <c r="DR296" s="2">
        <v>182</v>
      </c>
      <c r="DS296" s="2">
        <v>186</v>
      </c>
      <c r="DT296" s="2">
        <v>183</v>
      </c>
      <c r="DU296" s="2">
        <v>177</v>
      </c>
      <c r="DV296" s="2">
        <v>181</v>
      </c>
      <c r="DW296" s="2">
        <v>182</v>
      </c>
      <c r="DX296" s="2">
        <v>173</v>
      </c>
      <c r="DY296" s="2">
        <v>177</v>
      </c>
      <c r="DZ296" s="2">
        <v>181</v>
      </c>
      <c r="EA296" s="2">
        <v>181</v>
      </c>
      <c r="EB296" s="2">
        <v>181</v>
      </c>
      <c r="EC296" s="2">
        <v>184</v>
      </c>
      <c r="ED296" s="2">
        <v>189</v>
      </c>
      <c r="EE296" s="2">
        <v>195</v>
      </c>
      <c r="EF296" s="2">
        <v>193</v>
      </c>
      <c r="EG296" s="2">
        <v>191</v>
      </c>
      <c r="EH296" s="2">
        <v>194</v>
      </c>
      <c r="EI296" s="2">
        <v>197</v>
      </c>
      <c r="EJ296" s="2">
        <v>194</v>
      </c>
      <c r="EK296" s="2">
        <v>199</v>
      </c>
      <c r="EL296" s="2">
        <v>199</v>
      </c>
      <c r="EM296" s="2">
        <v>187</v>
      </c>
      <c r="EN296" s="2">
        <v>191</v>
      </c>
      <c r="EO296" s="2">
        <v>188</v>
      </c>
      <c r="EP296" s="2">
        <v>184</v>
      </c>
      <c r="EQ296" s="2">
        <v>182</v>
      </c>
      <c r="ER296" s="2">
        <v>181</v>
      </c>
      <c r="ES296" s="2">
        <v>181</v>
      </c>
      <c r="ET296" s="2">
        <v>177</v>
      </c>
      <c r="EU296" s="2">
        <v>180</v>
      </c>
      <c r="EV296" s="2">
        <v>179</v>
      </c>
      <c r="EW296" s="2">
        <v>179</v>
      </c>
      <c r="EX296" s="2">
        <v>174</v>
      </c>
      <c r="EY296" s="2">
        <v>179</v>
      </c>
      <c r="EZ296" s="2">
        <v>168</v>
      </c>
      <c r="FA296" s="2">
        <v>173</v>
      </c>
      <c r="FB296" s="2">
        <v>173</v>
      </c>
      <c r="FC296" s="2">
        <v>174</v>
      </c>
      <c r="FD296" s="2">
        <v>178</v>
      </c>
      <c r="FE296" s="2">
        <v>167</v>
      </c>
      <c r="FF296" s="2">
        <v>162</v>
      </c>
      <c r="FG296" s="2">
        <v>166</v>
      </c>
      <c r="FH296" s="2">
        <v>166</v>
      </c>
      <c r="FI296" s="2">
        <v>164</v>
      </c>
      <c r="FJ296" s="2">
        <v>169</v>
      </c>
      <c r="FK296" s="2">
        <v>170</v>
      </c>
      <c r="FL296" s="2">
        <v>173</v>
      </c>
      <c r="FM296" s="2">
        <v>177</v>
      </c>
      <c r="FN296" s="2">
        <v>181</v>
      </c>
      <c r="FO296" s="2">
        <v>185</v>
      </c>
      <c r="FP296" s="2">
        <v>190</v>
      </c>
      <c r="FQ296" s="2">
        <v>189</v>
      </c>
      <c r="FR296" s="2">
        <v>188</v>
      </c>
      <c r="FS296" s="2">
        <v>188</v>
      </c>
      <c r="FT296" s="2">
        <v>187</v>
      </c>
      <c r="FU296" s="2">
        <v>185</v>
      </c>
      <c r="FV296" s="2">
        <v>191</v>
      </c>
      <c r="FW296" s="2">
        <v>199</v>
      </c>
      <c r="FX296" s="2">
        <v>207</v>
      </c>
      <c r="FY296" s="2">
        <v>220</v>
      </c>
      <c r="FZ296" s="2">
        <v>226</v>
      </c>
      <c r="GA296" s="2">
        <v>221</v>
      </c>
      <c r="GB296" s="2">
        <v>219</v>
      </c>
      <c r="GC296" s="2">
        <v>221</v>
      </c>
      <c r="GD296" s="2">
        <v>219</v>
      </c>
      <c r="GE296" s="2">
        <v>220</v>
      </c>
      <c r="GF296" s="2">
        <v>218</v>
      </c>
      <c r="GG296" s="2">
        <v>217</v>
      </c>
      <c r="GH296" s="2">
        <v>220</v>
      </c>
      <c r="GI296" s="2">
        <v>224</v>
      </c>
      <c r="GJ296" s="2">
        <v>232</v>
      </c>
      <c r="GK296" s="2">
        <v>236</v>
      </c>
      <c r="GL296" s="2">
        <v>240</v>
      </c>
      <c r="GM296" s="2">
        <v>241</v>
      </c>
      <c r="GN296" s="2">
        <v>240</v>
      </c>
      <c r="GO296" s="2">
        <v>241</v>
      </c>
      <c r="GP296" s="2">
        <v>239</v>
      </c>
      <c r="GQ296" s="2">
        <v>240</v>
      </c>
      <c r="GR296" s="2">
        <v>238</v>
      </c>
      <c r="GS296" s="2">
        <v>239</v>
      </c>
      <c r="GT296" s="2">
        <v>239</v>
      </c>
      <c r="GU296" s="2">
        <v>239</v>
      </c>
      <c r="GV296" s="2">
        <v>246</v>
      </c>
      <c r="GW296" s="2">
        <v>250</v>
      </c>
      <c r="GX296" s="2">
        <v>253</v>
      </c>
      <c r="GY296" s="2">
        <v>253</v>
      </c>
      <c r="GZ296" s="2">
        <v>254</v>
      </c>
      <c r="HA296" s="2">
        <v>256</v>
      </c>
      <c r="HB296" s="2">
        <v>257</v>
      </c>
      <c r="HC296" s="2">
        <v>260</v>
      </c>
      <c r="HD296" s="2">
        <v>262</v>
      </c>
      <c r="HE296" s="2">
        <v>264</v>
      </c>
      <c r="HF296" s="2">
        <v>265</v>
      </c>
      <c r="HG296" s="2">
        <v>266</v>
      </c>
      <c r="HH296" s="2">
        <v>268</v>
      </c>
      <c r="HI296" s="2">
        <v>274</v>
      </c>
      <c r="HJ296" s="2">
        <v>280</v>
      </c>
      <c r="HK296" s="2">
        <v>280</v>
      </c>
      <c r="HL296" s="2">
        <v>283</v>
      </c>
      <c r="HM296" s="2">
        <v>282</v>
      </c>
      <c r="HN296" s="2">
        <v>286</v>
      </c>
      <c r="HO296" s="2">
        <v>286</v>
      </c>
      <c r="HP296" s="2">
        <v>289</v>
      </c>
      <c r="HQ296" s="2">
        <v>280</v>
      </c>
      <c r="HR296" s="2">
        <v>282</v>
      </c>
      <c r="HS296" s="2">
        <v>280</v>
      </c>
      <c r="HT296" s="2">
        <v>275</v>
      </c>
      <c r="HU296" s="2">
        <v>278</v>
      </c>
      <c r="HV296" s="2">
        <v>283</v>
      </c>
      <c r="HW296" s="2">
        <v>273</v>
      </c>
      <c r="HX296" s="2">
        <v>273</v>
      </c>
      <c r="HY296" s="2">
        <v>269</v>
      </c>
      <c r="HZ296" s="2">
        <v>275</v>
      </c>
      <c r="IA296" s="2">
        <v>277</v>
      </c>
      <c r="IB296" s="2">
        <v>278</v>
      </c>
      <c r="IC296" s="2">
        <v>271</v>
      </c>
      <c r="ID296" s="2">
        <v>277</v>
      </c>
      <c r="IE296" s="2">
        <v>279</v>
      </c>
      <c r="IF296" s="2">
        <v>284</v>
      </c>
      <c r="IG296" s="2">
        <v>288</v>
      </c>
      <c r="IH296" s="2">
        <v>288</v>
      </c>
      <c r="II296" s="2">
        <v>303</v>
      </c>
      <c r="IJ296" s="2">
        <v>301</v>
      </c>
      <c r="IK296" s="2">
        <v>300</v>
      </c>
      <c r="IL296" s="2">
        <v>304</v>
      </c>
      <c r="IM296" s="2">
        <v>305</v>
      </c>
      <c r="IN296" s="2">
        <v>307</v>
      </c>
      <c r="IO296" s="2">
        <v>304</v>
      </c>
      <c r="IP296" s="2">
        <v>299</v>
      </c>
      <c r="IQ296" s="2">
        <v>300</v>
      </c>
      <c r="IR296" s="2">
        <v>296</v>
      </c>
      <c r="IS296" s="2">
        <v>296</v>
      </c>
      <c r="IT296" s="2">
        <v>298</v>
      </c>
    </row>
    <row r="297" spans="1:254">
      <c r="A297" s="62" t="s">
        <v>510</v>
      </c>
      <c r="B297" s="1" t="inlineStr">
        <is>
          <t>長谷工コーポレーシヨン</t>
        </is>
      </c>
      <c r="C297" s="1">
        <v>2805</v>
      </c>
      <c r="E297" s="2">
        <v>2691</v>
      </c>
      <c r="F297" s="2">
        <v>2670</v>
      </c>
      <c r="G297" s="2">
        <v>2736</v>
      </c>
      <c r="H297" s="2">
        <v>2778.5</v>
      </c>
      <c r="I297" s="2">
        <v>2823</v>
      </c>
      <c r="J297" s="2">
        <v>2882</v>
      </c>
      <c r="K297" s="2">
        <v>2902.5</v>
      </c>
      <c r="L297" s="2">
        <v>2860</v>
      </c>
      <c r="M297" s="2">
        <v>2856</v>
      </c>
      <c r="N297" s="2">
        <v>2775</v>
      </c>
      <c r="O297" s="2">
        <v>2797</v>
      </c>
      <c r="P297" s="2">
        <v>2822.5</v>
      </c>
      <c r="Q297" s="2">
        <v>2854.5</v>
      </c>
      <c r="R297" s="2">
        <v>2858</v>
      </c>
      <c r="S297" s="2">
        <v>2844</v>
      </c>
      <c r="T297" s="2">
        <v>2835.5</v>
      </c>
      <c r="U297" s="2">
        <v>2820</v>
      </c>
      <c r="V297" s="2">
        <v>2824.5</v>
      </c>
      <c r="W297" s="2">
        <v>2876.5</v>
      </c>
      <c r="X297" s="2">
        <v>2829.5</v>
      </c>
      <c r="Y297" s="2">
        <v>2894.5</v>
      </c>
      <c r="Z297" s="2">
        <v>2898</v>
      </c>
      <c r="AA297" s="2">
        <v>2898</v>
      </c>
      <c r="AB297" s="2">
        <v>2870.5</v>
      </c>
      <c r="AC297" s="2">
        <v>2826</v>
      </c>
      <c r="AD297" s="2">
        <v>2843.5</v>
      </c>
      <c r="AE297" s="2">
        <v>2874</v>
      </c>
      <c r="AF297" s="2">
        <v>2894</v>
      </c>
      <c r="AG297" s="2">
        <v>2858.5</v>
      </c>
      <c r="AH297" s="2">
        <v>2782</v>
      </c>
      <c r="AI297" s="2">
        <v>2760</v>
      </c>
      <c r="AJ297" s="2">
        <v>2772</v>
      </c>
      <c r="AK297" s="2">
        <v>2739</v>
      </c>
      <c r="AL297" s="2">
        <v>2730</v>
      </c>
      <c r="AM297" s="2">
        <v>2714</v>
      </c>
      <c r="AN297" s="2">
        <v>2743</v>
      </c>
      <c r="AO297" s="2">
        <v>2729.5</v>
      </c>
      <c r="AP297" s="2">
        <v>2762</v>
      </c>
      <c r="AQ297" s="2">
        <v>2770</v>
      </c>
      <c r="AR297" s="2">
        <v>2763</v>
      </c>
      <c r="AS297" s="2">
        <v>2732</v>
      </c>
      <c r="AT297" s="2">
        <v>2702.5</v>
      </c>
      <c r="AU297" s="2">
        <v>2659</v>
      </c>
      <c r="AV297" s="2">
        <v>2672.5</v>
      </c>
      <c r="AW297" s="2">
        <v>2648.5</v>
      </c>
      <c r="AX297" s="2">
        <v>2644</v>
      </c>
      <c r="AY297" s="2">
        <v>2638</v>
      </c>
      <c r="AZ297" s="2">
        <v>2710.5</v>
      </c>
      <c r="BA297" s="2">
        <v>2741</v>
      </c>
      <c r="BB297" s="2">
        <v>2730.5</v>
      </c>
      <c r="BC297" s="2">
        <v>2721</v>
      </c>
      <c r="BD297" s="2">
        <v>2750.5</v>
      </c>
      <c r="BE297" s="2">
        <v>2724.5</v>
      </c>
      <c r="BF297" s="2">
        <v>2745</v>
      </c>
      <c r="BG297" s="2">
        <v>2769.5</v>
      </c>
      <c r="BH297" s="2">
        <v>2790</v>
      </c>
      <c r="BI297" s="2">
        <v>2871</v>
      </c>
      <c r="BJ297" s="2">
        <v>2897.5</v>
      </c>
      <c r="BK297" s="2">
        <v>2728</v>
      </c>
      <c r="BL297" s="2">
        <v>2790</v>
      </c>
      <c r="BM297" s="2">
        <v>2822</v>
      </c>
      <c r="BN297" s="2">
        <v>2827</v>
      </c>
      <c r="BO297" s="2">
        <v>2790</v>
      </c>
      <c r="BP297" s="2">
        <v>2780</v>
      </c>
      <c r="BQ297" s="2">
        <v>2799</v>
      </c>
      <c r="BR297" s="2">
        <v>2748.5</v>
      </c>
      <c r="BS297" s="2">
        <v>2801</v>
      </c>
      <c r="BT297" s="2">
        <v>2818</v>
      </c>
      <c r="BU297" s="2">
        <v>2743.5</v>
      </c>
      <c r="BV297" s="2">
        <v>2727</v>
      </c>
      <c r="BW297" s="2">
        <v>2749</v>
      </c>
      <c r="BX297" s="2">
        <v>2767.5</v>
      </c>
      <c r="BY297" s="2">
        <v>2816</v>
      </c>
      <c r="BZ297" s="2">
        <v>2839</v>
      </c>
      <c r="CA297" s="2">
        <v>2782.5</v>
      </c>
      <c r="CB297" s="2">
        <v>2833.5</v>
      </c>
      <c r="CC297" s="2">
        <v>2765.5</v>
      </c>
      <c r="CD297" s="2">
        <v>2884.5</v>
      </c>
      <c r="CE297" s="2">
        <v>2915.5</v>
      </c>
      <c r="CF297" s="2">
        <v>2931.5</v>
      </c>
      <c r="CG297" s="2">
        <v>3001</v>
      </c>
      <c r="CH297" s="2">
        <v>3000</v>
      </c>
      <c r="CI297" s="2">
        <v>2937.5</v>
      </c>
      <c r="CJ297" s="2">
        <v>2927</v>
      </c>
      <c r="CK297" s="2">
        <v>2956.5</v>
      </c>
      <c r="CL297" s="2">
        <v>3026</v>
      </c>
      <c r="CM297" s="2">
        <v>2966</v>
      </c>
      <c r="CN297" s="2">
        <v>2917.5</v>
      </c>
      <c r="CO297" s="2">
        <v>2885</v>
      </c>
      <c r="CP297" s="2">
        <v>3017</v>
      </c>
      <c r="CQ297" s="2">
        <v>3007</v>
      </c>
      <c r="CR297" s="2">
        <v>2985</v>
      </c>
      <c r="CS297" s="2">
        <v>2931.5</v>
      </c>
      <c r="CT297" s="2">
        <v>2888</v>
      </c>
      <c r="CU297" s="2">
        <v>3015</v>
      </c>
      <c r="CV297" s="2">
        <v>3074</v>
      </c>
      <c r="CW297" s="2">
        <v>3050</v>
      </c>
      <c r="CX297" s="2">
        <v>3021</v>
      </c>
      <c r="CY297" s="2">
        <v>3080</v>
      </c>
      <c r="CZ297" s="2">
        <v>3112</v>
      </c>
      <c r="DA297" s="2">
        <v>3174</v>
      </c>
      <c r="DB297" s="2">
        <v>3164</v>
      </c>
      <c r="DC297" s="2">
        <v>3115</v>
      </c>
      <c r="DD297" s="2">
        <v>3248</v>
      </c>
      <c r="DE297" s="2">
        <v>3300</v>
      </c>
      <c r="DF297" s="2">
        <v>3245</v>
      </c>
      <c r="DG297" s="2">
        <v>3341</v>
      </c>
      <c r="DH297" s="2">
        <v>3374</v>
      </c>
      <c r="DI297" s="2">
        <v>3419</v>
      </c>
      <c r="DJ297" s="2">
        <v>3346</v>
      </c>
      <c r="DK297" s="2">
        <v>3351</v>
      </c>
      <c r="DL297" s="2">
        <v>3294</v>
      </c>
      <c r="DM297" s="2">
        <v>3287</v>
      </c>
      <c r="DN297" s="2">
        <v>3263</v>
      </c>
      <c r="DO297" s="2">
        <v>3309</v>
      </c>
      <c r="DP297" s="2">
        <v>3259</v>
      </c>
      <c r="DQ297" s="2">
        <v>3285</v>
      </c>
      <c r="DR297" s="2">
        <v>3310</v>
      </c>
      <c r="DS297" s="2">
        <v>3531</v>
      </c>
      <c r="DT297" s="2">
        <v>3505</v>
      </c>
      <c r="DU297" s="2">
        <v>3465</v>
      </c>
      <c r="DV297" s="2">
        <v>3360</v>
      </c>
      <c r="DW297" s="2">
        <v>3316</v>
      </c>
      <c r="DX297" s="2">
        <v>3282</v>
      </c>
      <c r="DY297" s="2">
        <v>3230</v>
      </c>
      <c r="DZ297" s="2">
        <v>3204</v>
      </c>
      <c r="EA297" s="2">
        <v>3196</v>
      </c>
      <c r="EB297" s="2">
        <v>3145</v>
      </c>
      <c r="EC297" s="2">
        <v>3200</v>
      </c>
      <c r="ED297" s="2">
        <v>3221</v>
      </c>
      <c r="EE297" s="2">
        <v>3240</v>
      </c>
      <c r="EF297" s="2">
        <v>3269</v>
      </c>
      <c r="EG297" s="2">
        <v>3264</v>
      </c>
      <c r="EH297" s="2">
        <v>3259</v>
      </c>
      <c r="EI297" s="2">
        <v>3262</v>
      </c>
      <c r="EJ297" s="2">
        <v>3283</v>
      </c>
      <c r="EK297" s="2">
        <v>3314</v>
      </c>
      <c r="EL297" s="2">
        <v>3294</v>
      </c>
      <c r="EM297" s="2">
        <v>3261</v>
      </c>
      <c r="EN297" s="2">
        <v>3264</v>
      </c>
      <c r="EO297" s="2">
        <v>3194</v>
      </c>
      <c r="EP297" s="2">
        <v>3179</v>
      </c>
      <c r="EQ297" s="2">
        <v>3151</v>
      </c>
      <c r="ER297" s="2">
        <v>3153</v>
      </c>
      <c r="ES297" s="2">
        <v>3127</v>
      </c>
      <c r="ET297" s="2">
        <v>3129</v>
      </c>
      <c r="EU297" s="2">
        <v>3134</v>
      </c>
      <c r="EV297" s="2">
        <v>3168</v>
      </c>
      <c r="EW297" s="2">
        <v>3145</v>
      </c>
      <c r="EX297" s="2">
        <v>3108</v>
      </c>
      <c r="EY297" s="2">
        <v>3103</v>
      </c>
      <c r="EZ297" s="2">
        <v>3125</v>
      </c>
      <c r="FA297" s="2">
        <v>3123</v>
      </c>
      <c r="FB297" s="2">
        <v>3076</v>
      </c>
      <c r="FC297" s="2">
        <v>3088</v>
      </c>
      <c r="FD297" s="2">
        <v>3111</v>
      </c>
      <c r="FE297" s="2">
        <v>3084</v>
      </c>
      <c r="FF297" s="2">
        <v>3060</v>
      </c>
      <c r="FG297" s="2">
        <v>3040</v>
      </c>
      <c r="FH297" s="2">
        <v>3039</v>
      </c>
      <c r="FI297" s="2">
        <v>2998.5</v>
      </c>
      <c r="FJ297" s="2">
        <v>2998</v>
      </c>
      <c r="FK297" s="2">
        <v>2937.5</v>
      </c>
      <c r="FL297" s="2">
        <v>2943</v>
      </c>
      <c r="FM297" s="2">
        <v>2932</v>
      </c>
      <c r="FN297" s="2">
        <v>2937.5</v>
      </c>
      <c r="FO297" s="2">
        <v>2960</v>
      </c>
      <c r="FP297" s="2">
        <v>2999.5</v>
      </c>
      <c r="FQ297" s="2">
        <v>3006</v>
      </c>
      <c r="FR297" s="2">
        <v>2973.5</v>
      </c>
      <c r="FS297" s="2">
        <v>2931</v>
      </c>
      <c r="FT297" s="2">
        <v>2926.5</v>
      </c>
      <c r="FU297" s="2">
        <v>2883.5</v>
      </c>
      <c r="FV297" s="2">
        <v>2868</v>
      </c>
      <c r="FW297" s="2">
        <v>2866.5</v>
      </c>
      <c r="FX297" s="2">
        <v>2932</v>
      </c>
      <c r="FY297" s="2">
        <v>2927</v>
      </c>
      <c r="FZ297" s="2">
        <v>2923</v>
      </c>
      <c r="GA297" s="2">
        <v>2720.5</v>
      </c>
      <c r="GB297" s="2">
        <v>2676</v>
      </c>
      <c r="GC297" s="2">
        <v>2663.5</v>
      </c>
      <c r="GD297" s="2">
        <v>2587</v>
      </c>
      <c r="GE297" s="2">
        <v>2548</v>
      </c>
      <c r="GF297" s="2">
        <v>2524.5</v>
      </c>
      <c r="GG297" s="2">
        <v>2497</v>
      </c>
      <c r="GH297" s="2">
        <v>2518</v>
      </c>
      <c r="GI297" s="2">
        <v>2490</v>
      </c>
      <c r="GJ297" s="2">
        <v>2526.5</v>
      </c>
      <c r="GK297" s="2">
        <v>2575</v>
      </c>
      <c r="GL297" s="2">
        <v>2576</v>
      </c>
      <c r="GM297" s="2">
        <v>2568.5</v>
      </c>
      <c r="GN297" s="2">
        <v>2565.5</v>
      </c>
      <c r="GO297" s="2">
        <v>2544.5</v>
      </c>
      <c r="GP297" s="2">
        <v>2518.5</v>
      </c>
      <c r="GQ297" s="2">
        <v>2515.5</v>
      </c>
      <c r="GR297" s="2">
        <v>2468</v>
      </c>
      <c r="GS297" s="2">
        <v>2477.5</v>
      </c>
      <c r="GT297" s="2">
        <v>2479</v>
      </c>
      <c r="GU297" s="2">
        <v>2467.5</v>
      </c>
      <c r="GV297" s="2">
        <v>2487</v>
      </c>
      <c r="GW297" s="2">
        <v>2523.5</v>
      </c>
      <c r="GX297" s="2">
        <v>2537</v>
      </c>
      <c r="GY297" s="2">
        <v>2516</v>
      </c>
      <c r="GZ297" s="2">
        <v>2510</v>
      </c>
      <c r="HA297" s="2">
        <v>2457</v>
      </c>
      <c r="HB297" s="2">
        <v>2456.5</v>
      </c>
      <c r="HC297" s="2">
        <v>2529</v>
      </c>
      <c r="HD297" s="2">
        <v>2535</v>
      </c>
      <c r="HE297" s="2">
        <v>2531.5</v>
      </c>
      <c r="HF297" s="2">
        <v>2573</v>
      </c>
      <c r="HG297" s="2">
        <v>2525.5</v>
      </c>
      <c r="HH297" s="2">
        <v>2522.5</v>
      </c>
      <c r="HI297" s="2">
        <v>2527.5</v>
      </c>
      <c r="HJ297" s="2">
        <v>2542.5</v>
      </c>
      <c r="HK297" s="2">
        <v>2539</v>
      </c>
      <c r="HL297" s="2">
        <v>2538.5</v>
      </c>
      <c r="HM297" s="2">
        <v>2540</v>
      </c>
      <c r="HN297" s="2">
        <v>2559.5</v>
      </c>
      <c r="HO297" s="2">
        <v>2563</v>
      </c>
      <c r="HP297" s="2">
        <v>2544.5</v>
      </c>
      <c r="HQ297" s="2">
        <v>2556.5</v>
      </c>
      <c r="HR297" s="2">
        <v>2531.5</v>
      </c>
      <c r="HS297" s="2">
        <v>2479</v>
      </c>
      <c r="HT297" s="2">
        <v>2474</v>
      </c>
      <c r="HU297" s="2">
        <v>2454</v>
      </c>
      <c r="HV297" s="2">
        <v>2455</v>
      </c>
      <c r="HW297" s="2">
        <v>2442.5</v>
      </c>
      <c r="HX297" s="2">
        <v>2435</v>
      </c>
      <c r="HY297" s="2">
        <v>2439</v>
      </c>
      <c r="HZ297" s="2">
        <v>2429</v>
      </c>
      <c r="IA297" s="2">
        <v>2464</v>
      </c>
      <c r="IB297" s="2">
        <v>2487.5</v>
      </c>
      <c r="IC297" s="2">
        <v>2484</v>
      </c>
      <c r="ID297" s="2">
        <v>2493</v>
      </c>
      <c r="IE297" s="2">
        <v>2492</v>
      </c>
      <c r="IF297" s="2">
        <v>2448.5</v>
      </c>
      <c r="IG297" s="2">
        <v>2443.5</v>
      </c>
      <c r="IH297" s="2">
        <v>2425</v>
      </c>
      <c r="II297" s="2">
        <v>2435</v>
      </c>
      <c r="IJ297" s="2">
        <v>2457</v>
      </c>
      <c r="IK297" s="2">
        <v>2446</v>
      </c>
      <c r="IL297" s="2">
        <v>2436</v>
      </c>
      <c r="IM297" s="2">
        <v>2369</v>
      </c>
      <c r="IN297" s="2">
        <v>2341.5</v>
      </c>
      <c r="IO297" s="2">
        <v>2298.5</v>
      </c>
      <c r="IP297" s="2">
        <v>2272.5</v>
      </c>
      <c r="IQ297" s="2">
        <v>2294.5</v>
      </c>
      <c r="IR297" s="2">
        <v>2251.5</v>
      </c>
      <c r="IS297" s="2">
        <v>2226.5</v>
      </c>
      <c r="IT297" s="2">
        <v>2224.5</v>
      </c>
    </row>
    <row r="298" spans="1:254">
      <c r="A298" s="62" t="s">
        <v>511</v>
      </c>
      <c r="B298" s="1" t="inlineStr">
        <is>
          <t>ＵＢＥ</t>
        </is>
      </c>
      <c r="C298" s="1">
        <v>3366</v>
      </c>
      <c r="E298" s="2">
        <v>3282</v>
      </c>
      <c r="F298" s="2">
        <v>3239</v>
      </c>
      <c r="G298" s="2">
        <v>3179</v>
      </c>
      <c r="H298" s="2">
        <v>3185</v>
      </c>
      <c r="I298" s="2">
        <v>3202</v>
      </c>
      <c r="J298" s="2">
        <v>3203</v>
      </c>
      <c r="K298" s="2">
        <v>3230</v>
      </c>
      <c r="L298" s="2">
        <v>3310</v>
      </c>
      <c r="M298" s="2">
        <v>3329</v>
      </c>
      <c r="N298" s="2">
        <v>3298</v>
      </c>
      <c r="O298" s="2">
        <v>3279</v>
      </c>
      <c r="P298" s="2">
        <v>3283</v>
      </c>
      <c r="Q298" s="2">
        <v>3248</v>
      </c>
      <c r="R298" s="2">
        <v>3263</v>
      </c>
      <c r="S298" s="2">
        <v>3338</v>
      </c>
      <c r="T298" s="2">
        <v>3290</v>
      </c>
      <c r="U298" s="2">
        <v>3227</v>
      </c>
      <c r="V298" s="2">
        <v>3188</v>
      </c>
      <c r="W298" s="2">
        <v>3191</v>
      </c>
      <c r="X298" s="2">
        <v>3182</v>
      </c>
      <c r="Y298" s="2">
        <v>3213</v>
      </c>
      <c r="Z298" s="2">
        <v>3270</v>
      </c>
      <c r="AA298" s="2">
        <v>3279</v>
      </c>
      <c r="AB298" s="2">
        <v>3244</v>
      </c>
      <c r="AC298" s="2">
        <v>3210</v>
      </c>
      <c r="AD298" s="2">
        <v>3203</v>
      </c>
      <c r="AE298" s="2">
        <v>3208</v>
      </c>
      <c r="AF298" s="2">
        <v>3180</v>
      </c>
      <c r="AG298" s="2">
        <v>3193</v>
      </c>
      <c r="AH298" s="2">
        <v>3188</v>
      </c>
      <c r="AI298" s="2">
        <v>3151</v>
      </c>
      <c r="AJ298" s="2">
        <v>3223</v>
      </c>
      <c r="AK298" s="2">
        <v>3238</v>
      </c>
      <c r="AL298" s="2">
        <v>3321</v>
      </c>
      <c r="AM298" s="2">
        <v>3350</v>
      </c>
      <c r="AN298" s="2">
        <v>3200</v>
      </c>
      <c r="AO298" s="2">
        <v>3244</v>
      </c>
      <c r="AP298" s="2">
        <v>3214</v>
      </c>
      <c r="AQ298" s="2">
        <v>3090</v>
      </c>
      <c r="AR298" s="2">
        <v>3015</v>
      </c>
      <c r="AS298" s="2">
        <v>3028</v>
      </c>
      <c r="AT298" s="2">
        <v>3005</v>
      </c>
      <c r="AU298" s="2">
        <v>2955</v>
      </c>
      <c r="AV298" s="2">
        <v>2955</v>
      </c>
      <c r="AW298" s="2">
        <v>2992</v>
      </c>
      <c r="AX298" s="2">
        <v>3006</v>
      </c>
      <c r="AY298" s="2">
        <v>2951.5</v>
      </c>
      <c r="AZ298" s="2">
        <v>2993.5</v>
      </c>
      <c r="BA298" s="2">
        <v>3004</v>
      </c>
      <c r="BB298" s="2">
        <v>2984.5</v>
      </c>
      <c r="BC298" s="2">
        <v>3051</v>
      </c>
      <c r="BD298" s="2">
        <v>3053</v>
      </c>
      <c r="BE298" s="2">
        <v>3044</v>
      </c>
      <c r="BF298" s="2">
        <v>3049</v>
      </c>
      <c r="BG298" s="2">
        <v>3067</v>
      </c>
      <c r="BH298" s="2">
        <v>2890.5</v>
      </c>
      <c r="BI298" s="2">
        <v>2425.5</v>
      </c>
      <c r="BJ298" s="2">
        <v>2418</v>
      </c>
      <c r="BK298" s="2">
        <v>2450</v>
      </c>
      <c r="BL298" s="2">
        <v>2501</v>
      </c>
      <c r="BM298" s="2">
        <v>2361.5</v>
      </c>
      <c r="BN298" s="2">
        <v>2362</v>
      </c>
      <c r="BO298" s="2">
        <v>2394</v>
      </c>
      <c r="BP298" s="2">
        <v>2396.5</v>
      </c>
      <c r="BQ298" s="2">
        <v>2412.5</v>
      </c>
      <c r="BR298" s="2">
        <v>2383.5</v>
      </c>
      <c r="BS298" s="2">
        <v>2374</v>
      </c>
      <c r="BT298" s="2">
        <v>2397.5</v>
      </c>
      <c r="BU298" s="2">
        <v>2376.5</v>
      </c>
      <c r="BV298" s="2">
        <v>2370</v>
      </c>
      <c r="BW298" s="2">
        <v>2363</v>
      </c>
      <c r="BX298" s="2">
        <v>2411.5</v>
      </c>
      <c r="BY298" s="2">
        <v>2427.5</v>
      </c>
      <c r="BZ298" s="2">
        <v>2457</v>
      </c>
      <c r="CA298" s="2">
        <v>2454</v>
      </c>
      <c r="CB298" s="2">
        <v>2437.5</v>
      </c>
      <c r="CC298" s="2">
        <v>2437.5</v>
      </c>
      <c r="CD298" s="2">
        <v>2438</v>
      </c>
      <c r="CE298" s="2">
        <v>2448</v>
      </c>
      <c r="CF298" s="2">
        <v>2489</v>
      </c>
      <c r="CG298" s="2">
        <v>2522</v>
      </c>
      <c r="CH298" s="2">
        <v>2527</v>
      </c>
      <c r="CI298" s="2">
        <v>2469</v>
      </c>
      <c r="CJ298" s="2">
        <v>2479</v>
      </c>
      <c r="CK298" s="2">
        <v>2473</v>
      </c>
      <c r="CL298" s="2">
        <v>2528</v>
      </c>
      <c r="CM298" s="2">
        <v>2501.5</v>
      </c>
      <c r="CN298" s="2">
        <v>2475.5</v>
      </c>
      <c r="CO298" s="2">
        <v>2446.5</v>
      </c>
      <c r="CP298" s="2">
        <v>2546</v>
      </c>
      <c r="CQ298" s="2">
        <v>2540</v>
      </c>
      <c r="CR298" s="2">
        <v>2535</v>
      </c>
      <c r="CS298" s="2">
        <v>2490</v>
      </c>
      <c r="CT298" s="2">
        <v>2454</v>
      </c>
      <c r="CU298" s="2">
        <v>2560</v>
      </c>
      <c r="CV298" s="2">
        <v>2603.5</v>
      </c>
      <c r="CW298" s="2">
        <v>2563</v>
      </c>
      <c r="CX298" s="2">
        <v>2560.5</v>
      </c>
      <c r="CY298" s="2">
        <v>2579</v>
      </c>
      <c r="CZ298" s="2">
        <v>2600</v>
      </c>
      <c r="DA298" s="2">
        <v>2655.5</v>
      </c>
      <c r="DB298" s="2">
        <v>2604.5</v>
      </c>
      <c r="DC298" s="2">
        <v>2550</v>
      </c>
      <c r="DD298" s="2">
        <v>2673</v>
      </c>
      <c r="DE298" s="2">
        <v>2700</v>
      </c>
      <c r="DF298" s="2">
        <v>2699</v>
      </c>
      <c r="DG298" s="2">
        <v>2828</v>
      </c>
      <c r="DH298" s="2">
        <v>2849</v>
      </c>
      <c r="DI298" s="2">
        <v>2888.5</v>
      </c>
      <c r="DJ298" s="2">
        <v>2867</v>
      </c>
      <c r="DK298" s="2">
        <v>2850</v>
      </c>
      <c r="DL298" s="2">
        <v>2844.5</v>
      </c>
      <c r="DM298" s="2">
        <v>2827</v>
      </c>
      <c r="DN298" s="2">
        <v>2862</v>
      </c>
      <c r="DO298" s="2">
        <v>2843.5</v>
      </c>
      <c r="DP298" s="2">
        <v>2848</v>
      </c>
      <c r="DQ298" s="2">
        <v>2874.5</v>
      </c>
      <c r="DR298" s="2">
        <v>2892.5</v>
      </c>
      <c r="DS298" s="2">
        <v>2902</v>
      </c>
      <c r="DT298" s="2">
        <v>2851.5</v>
      </c>
      <c r="DU298" s="2">
        <v>2827.5</v>
      </c>
      <c r="DV298" s="2">
        <v>2796.5</v>
      </c>
      <c r="DW298" s="2">
        <v>2798</v>
      </c>
      <c r="DX298" s="2">
        <v>2807</v>
      </c>
      <c r="DY298" s="2">
        <v>2704.5</v>
      </c>
      <c r="DZ298" s="2">
        <v>2707.5</v>
      </c>
      <c r="EA298" s="2">
        <v>2679</v>
      </c>
      <c r="EB298" s="2">
        <v>2656</v>
      </c>
      <c r="EC298" s="2">
        <v>2671</v>
      </c>
      <c r="ED298" s="2">
        <v>2704</v>
      </c>
      <c r="EE298" s="2">
        <v>2715</v>
      </c>
      <c r="EF298" s="2">
        <v>2727</v>
      </c>
      <c r="EG298" s="2">
        <v>2717</v>
      </c>
      <c r="EH298" s="2">
        <v>2659.5</v>
      </c>
      <c r="EI298" s="2">
        <v>2705.5</v>
      </c>
      <c r="EJ298" s="2">
        <v>2729.5</v>
      </c>
      <c r="EK298" s="2">
        <v>2752</v>
      </c>
      <c r="EL298" s="2">
        <v>2726</v>
      </c>
      <c r="EM298" s="2">
        <v>2698</v>
      </c>
      <c r="EN298" s="2">
        <v>2676</v>
      </c>
      <c r="EO298" s="2">
        <v>2651</v>
      </c>
      <c r="EP298" s="2">
        <v>2648</v>
      </c>
      <c r="EQ298" s="2">
        <v>2668.5</v>
      </c>
      <c r="ER298" s="2">
        <v>2641</v>
      </c>
      <c r="ES298" s="2">
        <v>2598</v>
      </c>
      <c r="ET298" s="2">
        <v>2603.5</v>
      </c>
      <c r="EU298" s="2">
        <v>2589.5</v>
      </c>
      <c r="EV298" s="2">
        <v>2589.5</v>
      </c>
      <c r="EW298" s="2">
        <v>2585</v>
      </c>
      <c r="EX298" s="2">
        <v>2577.5</v>
      </c>
      <c r="EY298" s="2">
        <v>2575</v>
      </c>
      <c r="EZ298" s="2">
        <v>2559.5</v>
      </c>
      <c r="FA298" s="2">
        <v>2529</v>
      </c>
      <c r="FB298" s="2">
        <v>2519</v>
      </c>
      <c r="FC298" s="2">
        <v>2512</v>
      </c>
      <c r="FD298" s="2">
        <v>2542</v>
      </c>
      <c r="FE298" s="2">
        <v>2549</v>
      </c>
      <c r="FF298" s="2">
        <v>2535.5</v>
      </c>
      <c r="FG298" s="2">
        <v>2537</v>
      </c>
      <c r="FH298" s="2">
        <v>2547.5</v>
      </c>
      <c r="FI298" s="2">
        <v>2516</v>
      </c>
      <c r="FJ298" s="2">
        <v>2521</v>
      </c>
      <c r="FK298" s="2">
        <v>2493</v>
      </c>
      <c r="FL298" s="2">
        <v>2508</v>
      </c>
      <c r="FM298" s="2">
        <v>2499.5</v>
      </c>
      <c r="FN298" s="2">
        <v>2523.5</v>
      </c>
      <c r="FO298" s="2">
        <v>2521.5</v>
      </c>
      <c r="FP298" s="2">
        <v>2523</v>
      </c>
      <c r="FQ298" s="2">
        <v>2510</v>
      </c>
      <c r="FR298" s="2">
        <v>2484</v>
      </c>
      <c r="FS298" s="2">
        <v>2432.5</v>
      </c>
      <c r="FT298" s="2">
        <v>2399</v>
      </c>
      <c r="FU298" s="2">
        <v>2400</v>
      </c>
      <c r="FV298" s="2">
        <v>2400</v>
      </c>
      <c r="FW298" s="2">
        <v>2435</v>
      </c>
      <c r="FX298" s="2">
        <v>2476.5</v>
      </c>
      <c r="FY298" s="2">
        <v>2466</v>
      </c>
      <c r="FZ298" s="2">
        <v>2439</v>
      </c>
      <c r="GA298" s="2">
        <v>2430</v>
      </c>
      <c r="GB298" s="2">
        <v>2405</v>
      </c>
      <c r="GC298" s="2">
        <v>2424.5</v>
      </c>
      <c r="GD298" s="2">
        <v>2272</v>
      </c>
      <c r="GE298" s="2">
        <v>2286</v>
      </c>
      <c r="GF298" s="2">
        <v>2245.5</v>
      </c>
      <c r="GG298" s="2">
        <v>2286</v>
      </c>
      <c r="GH298" s="2">
        <v>2287.5</v>
      </c>
      <c r="GI298" s="2">
        <v>2283</v>
      </c>
      <c r="GJ298" s="2">
        <v>2285</v>
      </c>
      <c r="GK298" s="2">
        <v>2341.5</v>
      </c>
      <c r="GL298" s="2">
        <v>2366.5</v>
      </c>
      <c r="GM298" s="2">
        <v>2340.5</v>
      </c>
      <c r="GN298" s="2">
        <v>2311.5</v>
      </c>
      <c r="GO298" s="2">
        <v>2292.5</v>
      </c>
      <c r="GP298" s="2">
        <v>2287.5</v>
      </c>
      <c r="GQ298" s="2">
        <v>2284</v>
      </c>
      <c r="GR298" s="2">
        <v>2263</v>
      </c>
      <c r="GS298" s="2">
        <v>2266.5</v>
      </c>
      <c r="GT298" s="2">
        <v>2249</v>
      </c>
      <c r="GU298" s="2">
        <v>2229</v>
      </c>
      <c r="GV298" s="2">
        <v>2293.5</v>
      </c>
      <c r="GW298" s="2">
        <v>2296.5</v>
      </c>
      <c r="GX298" s="2">
        <v>2298</v>
      </c>
      <c r="GY298" s="2">
        <v>2291</v>
      </c>
      <c r="GZ298" s="2">
        <v>2300</v>
      </c>
      <c r="HA298" s="2">
        <v>2254.5</v>
      </c>
      <c r="HB298" s="2">
        <v>2253</v>
      </c>
      <c r="HC298" s="2">
        <v>2286</v>
      </c>
      <c r="HD298" s="2">
        <v>2317.5</v>
      </c>
      <c r="HE298" s="2">
        <v>2343.5</v>
      </c>
      <c r="HF298" s="2">
        <v>2408</v>
      </c>
      <c r="HG298" s="2">
        <v>2408</v>
      </c>
      <c r="HH298" s="2">
        <v>2403.5</v>
      </c>
      <c r="HI298" s="2">
        <v>2415</v>
      </c>
      <c r="HJ298" s="2">
        <v>2412</v>
      </c>
      <c r="HK298" s="2">
        <v>2395.5</v>
      </c>
      <c r="HL298" s="2">
        <v>2405</v>
      </c>
      <c r="HM298" s="2">
        <v>2417.5</v>
      </c>
      <c r="HN298" s="2">
        <v>2429</v>
      </c>
      <c r="HO298" s="2">
        <v>2425.5</v>
      </c>
      <c r="HP298" s="2">
        <v>2421.5</v>
      </c>
      <c r="HQ298" s="2">
        <v>2453</v>
      </c>
      <c r="HR298" s="2">
        <v>2440</v>
      </c>
      <c r="HS298" s="2">
        <v>2422</v>
      </c>
      <c r="HT298" s="2">
        <v>2431</v>
      </c>
      <c r="HU298" s="2">
        <v>2402</v>
      </c>
      <c r="HV298" s="2">
        <v>2394.5</v>
      </c>
      <c r="HW298" s="2">
        <v>2357</v>
      </c>
      <c r="HX298" s="2">
        <v>2348</v>
      </c>
      <c r="HY298" s="2">
        <v>2366.5</v>
      </c>
      <c r="HZ298" s="2">
        <v>2380.5</v>
      </c>
      <c r="IA298" s="2">
        <v>2395</v>
      </c>
      <c r="IB298" s="2">
        <v>2409</v>
      </c>
      <c r="IC298" s="2">
        <v>2383.5</v>
      </c>
      <c r="ID298" s="2">
        <v>2387</v>
      </c>
      <c r="IE298" s="2">
        <v>2372.5</v>
      </c>
      <c r="IF298" s="2">
        <v>2368</v>
      </c>
      <c r="IG298" s="2">
        <v>2384</v>
      </c>
      <c r="IH298" s="2">
        <v>2360</v>
      </c>
      <c r="II298" s="2">
        <v>2334.5</v>
      </c>
      <c r="IJ298" s="2">
        <v>2333</v>
      </c>
      <c r="IK298" s="2">
        <v>2306.5</v>
      </c>
      <c r="IL298" s="2">
        <v>2292.5</v>
      </c>
      <c r="IM298" s="2">
        <v>2287</v>
      </c>
      <c r="IN298" s="2">
        <v>2295</v>
      </c>
      <c r="IO298" s="2">
        <v>2352</v>
      </c>
      <c r="IP298" s="2">
        <v>2318.5</v>
      </c>
      <c r="IQ298" s="2">
        <v>2340.5</v>
      </c>
      <c r="IR298" s="2">
        <v>2326</v>
      </c>
      <c r="IS298" s="2">
        <v>2312</v>
      </c>
      <c r="IT298" s="2">
        <v>2315.5</v>
      </c>
    </row>
    <row r="299" spans="1:254">
      <c r="A299" s="62" t="s">
        <v>512</v>
      </c>
      <c r="B299" s="1" t="inlineStr">
        <is>
          <t>アストロスケールホールディンク</t>
        </is>
      </c>
      <c r="C299" s="1">
        <v>1246</v>
      </c>
      <c r="E299" s="2">
        <v>1202</v>
      </c>
      <c r="F299" s="2">
        <v>1193</v>
      </c>
      <c r="G299" s="2">
        <v>1144</v>
      </c>
      <c r="H299" s="2">
        <v>1045</v>
      </c>
      <c r="I299" s="2">
        <v>1022</v>
      </c>
      <c r="J299" s="2">
        <v>1020</v>
      </c>
      <c r="K299" s="2">
        <v>1021</v>
      </c>
      <c r="L299" s="2">
        <v>1021</v>
      </c>
      <c r="M299" s="2">
        <v>1037</v>
      </c>
      <c r="N299" s="2">
        <v>1061</v>
      </c>
      <c r="O299" s="2">
        <v>1092</v>
      </c>
      <c r="P299" s="2">
        <v>1074</v>
      </c>
      <c r="Q299" s="2">
        <v>1005</v>
      </c>
      <c r="R299" s="2">
        <v>1004</v>
      </c>
      <c r="S299" s="2">
        <v>1106</v>
      </c>
      <c r="T299" s="2">
        <v>1120</v>
      </c>
      <c r="U299" s="2">
        <v>1094</v>
      </c>
      <c r="V299" s="2">
        <v>1214</v>
      </c>
      <c r="W299" s="2">
        <v>1128</v>
      </c>
      <c r="X299" s="2">
        <v>1133</v>
      </c>
      <c r="Y299" s="2">
        <v>1127</v>
      </c>
      <c r="Z299" s="2">
        <v>1210</v>
      </c>
      <c r="AA299" s="2">
        <v>1262</v>
      </c>
      <c r="AB299" s="2">
        <v>1224</v>
      </c>
      <c r="AC299" s="2">
        <v>1166</v>
      </c>
      <c r="AD299" s="2">
        <v>1195</v>
      </c>
      <c r="AE299" s="2">
        <v>1225</v>
      </c>
      <c r="AF299" s="2">
        <v>1161</v>
      </c>
      <c r="AG299" s="2">
        <v>1197</v>
      </c>
      <c r="AH299" s="2">
        <v>1192</v>
      </c>
      <c r="AI299" s="2">
        <v>1223</v>
      </c>
      <c r="AJ299" s="2">
        <v>1290</v>
      </c>
      <c r="AK299" s="2">
        <v>1358</v>
      </c>
      <c r="AL299" s="2">
        <v>1285</v>
      </c>
      <c r="AM299" s="2">
        <v>1409</v>
      </c>
      <c r="AN299" s="2">
        <v>1454</v>
      </c>
      <c r="AO299" s="2">
        <v>1478</v>
      </c>
      <c r="AP299" s="2">
        <v>1676</v>
      </c>
      <c r="AQ299" s="2">
        <v>1975</v>
      </c>
      <c r="AR299" s="2">
        <v>1819</v>
      </c>
      <c r="AS299" s="2">
        <v>1837</v>
      </c>
      <c r="AT299" s="2">
        <v>2130</v>
      </c>
      <c r="AU299" s="2">
        <v>2150</v>
      </c>
      <c r="AV299" s="2">
        <v>2220</v>
      </c>
      <c r="AW299" s="2">
        <v>1997</v>
      </c>
      <c r="AX299" s="2">
        <v>2245</v>
      </c>
      <c r="AY299" s="2">
        <v>2200</v>
      </c>
      <c r="AZ299" s="2">
        <v>2750</v>
      </c>
      <c r="BA299" s="2">
        <v>2958</v>
      </c>
      <c r="BB299" s="2">
        <v>2993</v>
      </c>
      <c r="BC299" s="2">
        <v>3015</v>
      </c>
      <c r="BD299" s="2">
        <v>2825</v>
      </c>
      <c r="BE299" s="2">
        <v>2852</v>
      </c>
      <c r="BF299" s="2">
        <v>2352</v>
      </c>
      <c r="BG299" s="2">
        <v>2079</v>
      </c>
      <c r="BH299" s="2">
        <v>2148</v>
      </c>
      <c r="BI299" s="2">
        <v>2170</v>
      </c>
      <c r="BJ299" s="2">
        <v>2100</v>
      </c>
      <c r="BK299" s="2">
        <v>2048</v>
      </c>
      <c r="BL299" s="2">
        <v>1899</v>
      </c>
      <c r="BM299" s="2">
        <v>1854</v>
      </c>
      <c r="BN299" s="2">
        <v>1866</v>
      </c>
      <c r="BO299" s="2">
        <v>1810</v>
      </c>
      <c r="BP299" s="2">
        <v>1570</v>
      </c>
      <c r="BQ299" s="2">
        <v>1437</v>
      </c>
      <c r="BR299" s="2">
        <v>1347</v>
      </c>
      <c r="BS299" s="2">
        <v>1311</v>
      </c>
      <c r="BT299" s="2">
        <v>1320</v>
      </c>
      <c r="BU299" s="2">
        <v>1334</v>
      </c>
      <c r="BV299" s="2">
        <v>1405</v>
      </c>
      <c r="BW299" s="2">
        <v>1459</v>
      </c>
      <c r="BX299" s="2">
        <v>1484</v>
      </c>
      <c r="BY299" s="2">
        <v>1500</v>
      </c>
      <c r="BZ299" s="2">
        <v>1493</v>
      </c>
      <c r="CA299" s="2">
        <v>1422</v>
      </c>
      <c r="CB299" s="2">
        <v>1409</v>
      </c>
      <c r="CC299" s="2">
        <v>1435</v>
      </c>
      <c r="CD299" s="2">
        <v>1420</v>
      </c>
      <c r="CE299" s="2">
        <v>1352</v>
      </c>
      <c r="CF299" s="2">
        <v>1373</v>
      </c>
      <c r="CG299" s="2">
        <v>1257</v>
      </c>
      <c r="CH299" s="2">
        <v>1193</v>
      </c>
      <c r="CI299" s="2">
        <v>1117</v>
      </c>
      <c r="CJ299" s="2">
        <v>1103</v>
      </c>
      <c r="CK299" s="2">
        <v>1075</v>
      </c>
      <c r="CL299" s="2">
        <v>1073</v>
      </c>
      <c r="CM299" s="2">
        <v>924</v>
      </c>
      <c r="CN299" s="2">
        <v>916</v>
      </c>
      <c r="CO299" s="2">
        <v>934</v>
      </c>
      <c r="CP299" s="2">
        <v>1000</v>
      </c>
      <c r="CQ299" s="2">
        <v>1045</v>
      </c>
      <c r="CR299" s="2">
        <v>1046</v>
      </c>
      <c r="CS299" s="2">
        <v>1033</v>
      </c>
      <c r="CT299" s="2">
        <v>1049</v>
      </c>
      <c r="CU299" s="2">
        <v>1199</v>
      </c>
      <c r="CV299" s="2">
        <v>1250</v>
      </c>
      <c r="CW299" s="2">
        <v>1216</v>
      </c>
      <c r="CX299" s="2">
        <v>1124</v>
      </c>
      <c r="CY299" s="2">
        <v>1103</v>
      </c>
      <c r="CZ299" s="2">
        <v>1032</v>
      </c>
      <c r="DA299" s="2">
        <v>1048</v>
      </c>
      <c r="DB299" s="2">
        <v>1007</v>
      </c>
      <c r="DC299" s="2">
        <v>961</v>
      </c>
      <c r="DD299" s="2">
        <v>1025</v>
      </c>
      <c r="DE299" s="2">
        <v>1029</v>
      </c>
      <c r="DF299" s="2">
        <v>1022</v>
      </c>
      <c r="DG299" s="2">
        <v>1120</v>
      </c>
      <c r="DH299" s="2">
        <v>1089</v>
      </c>
      <c r="DI299" s="2">
        <v>1062</v>
      </c>
      <c r="DJ299" s="2">
        <v>1006</v>
      </c>
      <c r="DK299" s="2">
        <v>975</v>
      </c>
      <c r="DL299" s="2">
        <v>1044</v>
      </c>
      <c r="DM299" s="2">
        <v>1027</v>
      </c>
      <c r="DN299" s="2">
        <v>1043</v>
      </c>
      <c r="DO299" s="2">
        <v>1083</v>
      </c>
      <c r="DP299" s="2">
        <v>1050</v>
      </c>
      <c r="DQ299" s="2">
        <v>1062</v>
      </c>
      <c r="DR299" s="2">
        <v>1066</v>
      </c>
      <c r="DS299" s="2">
        <v>1108</v>
      </c>
      <c r="DT299" s="2">
        <v>1133</v>
      </c>
      <c r="DU299" s="2">
        <v>1194</v>
      </c>
      <c r="DV299" s="2">
        <v>1146</v>
      </c>
      <c r="DW299" s="2">
        <v>1140</v>
      </c>
      <c r="DX299" s="2">
        <v>1169</v>
      </c>
      <c r="DY299" s="2">
        <v>1118</v>
      </c>
      <c r="DZ299" s="2">
        <v>1140</v>
      </c>
      <c r="EA299" s="2">
        <v>1117</v>
      </c>
      <c r="EB299" s="2">
        <v>1098</v>
      </c>
      <c r="EC299" s="2">
        <v>1030</v>
      </c>
      <c r="ED299" s="2">
        <v>1011</v>
      </c>
      <c r="EE299" s="2">
        <v>979</v>
      </c>
      <c r="EF299" s="2">
        <v>975</v>
      </c>
      <c r="EG299" s="2">
        <v>966</v>
      </c>
      <c r="EH299" s="2">
        <v>972</v>
      </c>
      <c r="EI299" s="2">
        <v>1016</v>
      </c>
      <c r="EJ299" s="2">
        <v>1070</v>
      </c>
      <c r="EK299" s="2">
        <v>963</v>
      </c>
      <c r="EL299" s="2">
        <v>835</v>
      </c>
      <c r="EM299" s="2">
        <v>820</v>
      </c>
      <c r="EN299" s="2">
        <v>870</v>
      </c>
      <c r="EO299" s="2">
        <v>812</v>
      </c>
      <c r="EP299" s="2">
        <v>728</v>
      </c>
      <c r="EQ299" s="2">
        <v>744</v>
      </c>
      <c r="ER299" s="2">
        <v>732</v>
      </c>
      <c r="ES299" s="2">
        <v>707</v>
      </c>
      <c r="ET299" s="2">
        <v>669</v>
      </c>
      <c r="EU299" s="2">
        <v>685</v>
      </c>
      <c r="EV299" s="2">
        <v>668</v>
      </c>
      <c r="EW299" s="2">
        <v>677</v>
      </c>
      <c r="EX299" s="2">
        <v>692</v>
      </c>
      <c r="EY299" s="2">
        <v>669</v>
      </c>
      <c r="EZ299" s="2">
        <v>649</v>
      </c>
      <c r="FA299" s="2">
        <v>623</v>
      </c>
      <c r="FB299" s="2">
        <v>587</v>
      </c>
      <c r="FC299" s="2">
        <v>609</v>
      </c>
      <c r="FD299" s="2">
        <v>632</v>
      </c>
      <c r="FE299" s="2">
        <v>638</v>
      </c>
      <c r="FF299" s="2">
        <v>645</v>
      </c>
      <c r="FG299" s="2">
        <v>658</v>
      </c>
      <c r="FH299" s="2">
        <v>653</v>
      </c>
      <c r="FI299" s="2">
        <v>661</v>
      </c>
      <c r="FJ299" s="2">
        <v>661</v>
      </c>
      <c r="FK299" s="2">
        <v>661</v>
      </c>
      <c r="FL299" s="2">
        <v>653</v>
      </c>
      <c r="FM299" s="2">
        <v>660</v>
      </c>
      <c r="FN299" s="2">
        <v>672</v>
      </c>
      <c r="FO299" s="2">
        <v>706</v>
      </c>
      <c r="FP299" s="2">
        <v>703</v>
      </c>
      <c r="FQ299" s="2">
        <v>707</v>
      </c>
      <c r="FR299" s="2">
        <v>684</v>
      </c>
      <c r="FS299" s="2">
        <v>689</v>
      </c>
      <c r="FT299" s="2">
        <v>691</v>
      </c>
      <c r="FU299" s="2">
        <v>700</v>
      </c>
      <c r="FV299" s="2">
        <v>687</v>
      </c>
      <c r="FW299" s="2">
        <v>703</v>
      </c>
      <c r="FX299" s="2">
        <v>730</v>
      </c>
      <c r="FY299" s="2">
        <v>737</v>
      </c>
      <c r="FZ299" s="2">
        <v>757</v>
      </c>
      <c r="GA299" s="2">
        <v>757</v>
      </c>
      <c r="GB299" s="2">
        <v>760</v>
      </c>
      <c r="GC299" s="2">
        <v>764</v>
      </c>
      <c r="GD299" s="2">
        <v>752</v>
      </c>
      <c r="GE299" s="2">
        <v>766</v>
      </c>
      <c r="GF299" s="2">
        <v>740</v>
      </c>
      <c r="GG299" s="2">
        <v>765</v>
      </c>
      <c r="GH299" s="2">
        <v>777</v>
      </c>
      <c r="GI299" s="2">
        <v>767</v>
      </c>
      <c r="GJ299" s="2">
        <v>809</v>
      </c>
      <c r="GK299" s="2">
        <v>838</v>
      </c>
      <c r="GL299" s="2">
        <v>854</v>
      </c>
      <c r="GM299" s="2">
        <v>832</v>
      </c>
      <c r="GN299" s="2">
        <v>804</v>
      </c>
      <c r="GO299" s="2">
        <v>845</v>
      </c>
      <c r="GP299" s="2">
        <v>915</v>
      </c>
      <c r="GQ299" s="2">
        <v>926</v>
      </c>
      <c r="GR299" s="2">
        <v>861</v>
      </c>
      <c r="GS299" s="2">
        <v>920</v>
      </c>
      <c r="GT299" s="2">
        <v>899</v>
      </c>
      <c r="GU299" s="2">
        <v>813</v>
      </c>
      <c r="GV299" s="2">
        <v>906</v>
      </c>
      <c r="GW299" s="2">
        <v>958</v>
      </c>
      <c r="GX299" s="2">
        <v>828</v>
      </c>
      <c r="GY299" s="2">
        <v>823</v>
      </c>
      <c r="GZ299" s="2">
        <v>764</v>
      </c>
      <c r="HA299" s="2">
        <v>673</v>
      </c>
      <c r="HB299" s="2">
        <v>682</v>
      </c>
      <c r="HC299" s="2">
        <v>690</v>
      </c>
      <c r="HD299" s="2">
        <v>702</v>
      </c>
      <c r="HE299" s="2">
        <v>700</v>
      </c>
      <c r="HF299" s="2">
        <v>698</v>
      </c>
      <c r="HG299" s="2">
        <v>687</v>
      </c>
      <c r="HH299" s="2">
        <v>672</v>
      </c>
      <c r="HI299" s="2">
        <v>697</v>
      </c>
      <c r="HJ299" s="2">
        <v>700</v>
      </c>
      <c r="HK299" s="2">
        <v>697</v>
      </c>
      <c r="HL299" s="2">
        <v>706</v>
      </c>
      <c r="HM299" s="2">
        <v>737</v>
      </c>
      <c r="HN299" s="2">
        <v>701</v>
      </c>
      <c r="HO299" s="2">
        <v>702</v>
      </c>
      <c r="HP299" s="2">
        <v>699</v>
      </c>
      <c r="HQ299" s="2">
        <v>714</v>
      </c>
      <c r="HR299" s="2">
        <v>719</v>
      </c>
      <c r="HS299" s="2">
        <v>689</v>
      </c>
      <c r="HT299" s="2">
        <v>678</v>
      </c>
      <c r="HU299" s="2">
        <v>714</v>
      </c>
      <c r="HV299" s="2">
        <v>724</v>
      </c>
      <c r="HW299" s="2">
        <v>699</v>
      </c>
      <c r="HX299" s="2">
        <v>675</v>
      </c>
      <c r="HY299" s="2">
        <v>673</v>
      </c>
      <c r="HZ299" s="2">
        <v>679</v>
      </c>
      <c r="IA299" s="2">
        <v>685</v>
      </c>
      <c r="IB299" s="2">
        <v>673</v>
      </c>
      <c r="IC299" s="2">
        <v>676</v>
      </c>
      <c r="ID299" s="2">
        <v>674</v>
      </c>
      <c r="IE299" s="2">
        <v>682</v>
      </c>
      <c r="IF299" s="2">
        <v>705</v>
      </c>
      <c r="IG299" s="2">
        <v>721</v>
      </c>
      <c r="IH299" s="2">
        <v>700</v>
      </c>
      <c r="II299" s="2">
        <v>688</v>
      </c>
      <c r="IJ299" s="2">
        <v>691</v>
      </c>
      <c r="IK299" s="2">
        <v>687</v>
      </c>
      <c r="IL299" s="2">
        <v>685</v>
      </c>
      <c r="IM299" s="2">
        <v>681</v>
      </c>
      <c r="IN299" s="2">
        <v>676</v>
      </c>
      <c r="IO299" s="2">
        <v>680</v>
      </c>
      <c r="IP299" s="2">
        <v>680</v>
      </c>
      <c r="IQ299" s="2">
        <v>693</v>
      </c>
      <c r="IR299" s="2">
        <v>699</v>
      </c>
      <c r="IS299" s="2">
        <v>703</v>
      </c>
      <c r="IT299" s="2">
        <v>730</v>
      </c>
    </row>
    <row r="300" spans="1:254">
      <c r="A300" s="62" t="s">
        <v>513</v>
      </c>
      <c r="B300" s="1" t="inlineStr">
        <is>
          <t>浜松ホトニクス</t>
        </is>
      </c>
      <c r="C300" s="1">
        <v>2398.5</v>
      </c>
      <c r="E300" s="2">
        <v>2540</v>
      </c>
      <c r="F300" s="2">
        <v>2559</v>
      </c>
      <c r="G300" s="2">
        <v>2419</v>
      </c>
      <c r="H300" s="2">
        <v>2347</v>
      </c>
      <c r="I300" s="2">
        <v>2347</v>
      </c>
      <c r="J300" s="2">
        <v>2225</v>
      </c>
      <c r="K300" s="2">
        <v>2228</v>
      </c>
      <c r="L300" s="2">
        <v>2304.5</v>
      </c>
      <c r="M300" s="2">
        <v>2372</v>
      </c>
      <c r="N300" s="2">
        <v>2423</v>
      </c>
      <c r="O300" s="2">
        <v>2488</v>
      </c>
      <c r="P300" s="2">
        <v>2445</v>
      </c>
      <c r="Q300" s="2">
        <v>2352</v>
      </c>
      <c r="R300" s="2">
        <v>2368</v>
      </c>
      <c r="S300" s="2">
        <v>2451.5</v>
      </c>
      <c r="T300" s="2">
        <v>2522</v>
      </c>
      <c r="U300" s="2">
        <v>2455.5</v>
      </c>
      <c r="V300" s="2">
        <v>2551.5</v>
      </c>
      <c r="W300" s="2">
        <v>2551</v>
      </c>
      <c r="X300" s="2">
        <v>2476</v>
      </c>
      <c r="Y300" s="2">
        <v>2508</v>
      </c>
      <c r="Z300" s="2">
        <v>2568.5</v>
      </c>
      <c r="AA300" s="2">
        <v>2682</v>
      </c>
      <c r="AB300" s="2">
        <v>2669</v>
      </c>
      <c r="AC300" s="2">
        <v>2724</v>
      </c>
      <c r="AD300" s="2">
        <v>2757.5</v>
      </c>
      <c r="AE300" s="2">
        <v>2703.5</v>
      </c>
      <c r="AF300" s="2">
        <v>2661</v>
      </c>
      <c r="AG300" s="2">
        <v>2741</v>
      </c>
      <c r="AH300" s="2">
        <v>2765.5</v>
      </c>
      <c r="AI300" s="2">
        <v>2746</v>
      </c>
      <c r="AJ300" s="2">
        <v>2837.5</v>
      </c>
      <c r="AK300" s="2">
        <v>2887</v>
      </c>
      <c r="AL300" s="2">
        <v>2864</v>
      </c>
      <c r="AM300" s="2">
        <v>2843.5</v>
      </c>
      <c r="AN300" s="2">
        <v>2794.5</v>
      </c>
      <c r="AO300" s="2">
        <v>2669.5</v>
      </c>
      <c r="AP300" s="2">
        <v>2676</v>
      </c>
      <c r="AQ300" s="2">
        <v>2587</v>
      </c>
      <c r="AR300" s="2">
        <v>2428</v>
      </c>
      <c r="AS300" s="2">
        <v>2504</v>
      </c>
      <c r="AT300" s="2">
        <v>2688</v>
      </c>
      <c r="AU300" s="2">
        <v>2696.5</v>
      </c>
      <c r="AV300" s="2">
        <v>2912.5</v>
      </c>
      <c r="AW300" s="2">
        <v>2964</v>
      </c>
      <c r="AX300" s="2">
        <v>2915</v>
      </c>
      <c r="AY300" s="2">
        <v>2855</v>
      </c>
      <c r="AZ300" s="2">
        <v>2977.5</v>
      </c>
      <c r="BA300" s="2">
        <v>2997</v>
      </c>
      <c r="BB300" s="2">
        <v>2824</v>
      </c>
      <c r="BC300" s="2">
        <v>2941.5</v>
      </c>
      <c r="BD300" s="2">
        <v>2970.5</v>
      </c>
      <c r="BE300" s="2">
        <v>3100</v>
      </c>
      <c r="BF300" s="2">
        <v>2923</v>
      </c>
      <c r="BG300" s="2">
        <v>2759</v>
      </c>
      <c r="BH300" s="2">
        <v>2668.5</v>
      </c>
      <c r="BI300" s="2">
        <v>2829.5</v>
      </c>
      <c r="BJ300" s="2">
        <v>2875</v>
      </c>
      <c r="BK300" s="2">
        <v>2657</v>
      </c>
      <c r="BL300" s="2">
        <v>2241</v>
      </c>
      <c r="BM300" s="2">
        <v>2162.5</v>
      </c>
      <c r="BN300" s="2">
        <v>2239.5</v>
      </c>
      <c r="BO300" s="2">
        <v>2245</v>
      </c>
      <c r="BP300" s="2">
        <v>2207.5</v>
      </c>
      <c r="BQ300" s="2">
        <v>2163</v>
      </c>
      <c r="BR300" s="2">
        <v>2034.5</v>
      </c>
      <c r="BS300" s="2">
        <v>2062</v>
      </c>
      <c r="BT300" s="2">
        <v>2047</v>
      </c>
      <c r="BU300" s="2">
        <v>2068.5</v>
      </c>
      <c r="BV300" s="2">
        <v>1942</v>
      </c>
      <c r="BW300" s="2">
        <v>1967.5</v>
      </c>
      <c r="BX300" s="2">
        <v>1963</v>
      </c>
      <c r="BY300" s="2">
        <v>1972</v>
      </c>
      <c r="BZ300" s="2">
        <v>1986.5</v>
      </c>
      <c r="CA300" s="2">
        <v>1994</v>
      </c>
      <c r="CB300" s="2">
        <v>1977</v>
      </c>
      <c r="CC300" s="2">
        <v>1956.5</v>
      </c>
      <c r="CD300" s="2">
        <v>1973</v>
      </c>
      <c r="CE300" s="2">
        <v>1961.5</v>
      </c>
      <c r="CF300" s="2">
        <v>1970.5</v>
      </c>
      <c r="CG300" s="2">
        <v>1977</v>
      </c>
      <c r="CH300" s="2">
        <v>1966.5</v>
      </c>
      <c r="CI300" s="2">
        <v>1879.5</v>
      </c>
      <c r="CJ300" s="2">
        <v>1904</v>
      </c>
      <c r="CK300" s="2">
        <v>1871.5</v>
      </c>
      <c r="CL300" s="2">
        <v>1909</v>
      </c>
      <c r="CM300" s="2">
        <v>1870</v>
      </c>
      <c r="CN300" s="2">
        <v>1810</v>
      </c>
      <c r="CO300" s="2">
        <v>1843.5</v>
      </c>
      <c r="CP300" s="2">
        <v>1972</v>
      </c>
      <c r="CQ300" s="2">
        <v>2049.5</v>
      </c>
      <c r="CR300" s="2">
        <v>1985</v>
      </c>
      <c r="CS300" s="2">
        <v>1854.5</v>
      </c>
      <c r="CT300" s="2">
        <v>1845</v>
      </c>
      <c r="CU300" s="2">
        <v>1953.5</v>
      </c>
      <c r="CV300" s="2">
        <v>2014.5</v>
      </c>
      <c r="CW300" s="2">
        <v>2100</v>
      </c>
      <c r="CX300" s="2">
        <v>2092</v>
      </c>
      <c r="CY300" s="2">
        <v>2123.5</v>
      </c>
      <c r="CZ300" s="2">
        <v>2072.5</v>
      </c>
      <c r="DA300" s="2">
        <v>2131.5</v>
      </c>
      <c r="DB300" s="2">
        <v>2092.5</v>
      </c>
      <c r="DC300" s="2">
        <v>1995</v>
      </c>
      <c r="DD300" s="2">
        <v>2153</v>
      </c>
      <c r="DE300" s="2">
        <v>2078.5</v>
      </c>
      <c r="DF300" s="2">
        <v>2134</v>
      </c>
      <c r="DG300" s="2">
        <v>2384</v>
      </c>
      <c r="DH300" s="2">
        <v>2082</v>
      </c>
      <c r="DI300" s="2">
        <v>2047</v>
      </c>
      <c r="DJ300" s="2">
        <v>2085</v>
      </c>
      <c r="DK300" s="2">
        <v>2115</v>
      </c>
      <c r="DL300" s="2">
        <v>1980.5</v>
      </c>
      <c r="DM300" s="2">
        <v>1870</v>
      </c>
      <c r="DN300" s="2">
        <v>1789</v>
      </c>
      <c r="DO300" s="2">
        <v>1778</v>
      </c>
      <c r="DP300" s="2">
        <v>1788.5</v>
      </c>
      <c r="DQ300" s="2">
        <v>1740.5</v>
      </c>
      <c r="DR300" s="2">
        <v>1706.5</v>
      </c>
      <c r="DS300" s="2">
        <v>1763</v>
      </c>
      <c r="DT300" s="2">
        <v>1771</v>
      </c>
      <c r="DU300" s="2">
        <v>1722.5</v>
      </c>
      <c r="DV300" s="2">
        <v>1696</v>
      </c>
      <c r="DW300" s="2">
        <v>1804</v>
      </c>
      <c r="DX300" s="2">
        <v>1781</v>
      </c>
      <c r="DY300" s="2">
        <v>1761.5</v>
      </c>
      <c r="DZ300" s="2">
        <v>1733</v>
      </c>
      <c r="EA300" s="2">
        <v>1715</v>
      </c>
      <c r="EB300" s="2">
        <v>1707.5</v>
      </c>
      <c r="EC300" s="2">
        <v>1725.5</v>
      </c>
      <c r="ED300" s="2">
        <v>1735</v>
      </c>
      <c r="EE300" s="2">
        <v>1729</v>
      </c>
      <c r="EF300" s="2">
        <v>1780.5</v>
      </c>
      <c r="EG300" s="2">
        <v>1783</v>
      </c>
      <c r="EH300" s="2">
        <v>1718.5</v>
      </c>
      <c r="EI300" s="2">
        <v>1753.5</v>
      </c>
      <c r="EJ300" s="2">
        <v>1778.5</v>
      </c>
      <c r="EK300" s="2">
        <v>1796</v>
      </c>
      <c r="EL300" s="2">
        <v>1793.5</v>
      </c>
      <c r="EM300" s="2">
        <v>1788.5</v>
      </c>
      <c r="EN300" s="2">
        <v>1744</v>
      </c>
      <c r="EO300" s="2">
        <v>1703</v>
      </c>
      <c r="EP300" s="2">
        <v>1713.5</v>
      </c>
      <c r="EQ300" s="2">
        <v>1714.5</v>
      </c>
      <c r="ER300" s="2">
        <v>1738.5</v>
      </c>
      <c r="ES300" s="2">
        <v>1718.5</v>
      </c>
      <c r="ET300" s="2">
        <v>1678</v>
      </c>
      <c r="EU300" s="2">
        <v>1702.5</v>
      </c>
      <c r="EV300" s="2">
        <v>1689</v>
      </c>
      <c r="EW300" s="2">
        <v>1713</v>
      </c>
      <c r="EX300" s="2">
        <v>1709</v>
      </c>
      <c r="EY300" s="2">
        <v>1698</v>
      </c>
      <c r="EZ300" s="2">
        <v>1694</v>
      </c>
      <c r="FA300" s="2">
        <v>1668.5</v>
      </c>
      <c r="FB300" s="2">
        <v>1661.5</v>
      </c>
      <c r="FC300" s="2">
        <v>1686</v>
      </c>
      <c r="FD300" s="2">
        <v>1729.5</v>
      </c>
      <c r="FE300" s="2">
        <v>1737</v>
      </c>
      <c r="FF300" s="2">
        <v>1789</v>
      </c>
      <c r="FG300" s="2">
        <v>1835</v>
      </c>
      <c r="FH300" s="2">
        <v>1858</v>
      </c>
      <c r="FI300" s="2">
        <v>1833</v>
      </c>
      <c r="FJ300" s="2">
        <v>1772</v>
      </c>
      <c r="FK300" s="2">
        <v>1681.5</v>
      </c>
      <c r="FL300" s="2">
        <v>1650</v>
      </c>
      <c r="FM300" s="2">
        <v>1566.5</v>
      </c>
      <c r="FN300" s="2">
        <v>1567</v>
      </c>
      <c r="FO300" s="2">
        <v>1573.5</v>
      </c>
      <c r="FP300" s="2">
        <v>1589</v>
      </c>
      <c r="FQ300" s="2">
        <v>1573</v>
      </c>
      <c r="FR300" s="2">
        <v>1568.5</v>
      </c>
      <c r="FS300" s="2">
        <v>1551.5</v>
      </c>
      <c r="FT300" s="2">
        <v>1540</v>
      </c>
      <c r="FU300" s="2">
        <v>1542</v>
      </c>
      <c r="FV300" s="2">
        <v>1542.5</v>
      </c>
      <c r="FW300" s="2">
        <v>1583</v>
      </c>
      <c r="FX300" s="2">
        <v>1635</v>
      </c>
      <c r="FY300" s="2">
        <v>1628</v>
      </c>
      <c r="FZ300" s="2">
        <v>1650</v>
      </c>
      <c r="GA300" s="2">
        <v>1668.5</v>
      </c>
      <c r="GB300" s="2">
        <v>1662</v>
      </c>
      <c r="GC300" s="2">
        <v>1674.5</v>
      </c>
      <c r="GD300" s="2">
        <v>1690</v>
      </c>
      <c r="GE300" s="2">
        <v>1728</v>
      </c>
      <c r="GF300" s="2">
        <v>1741</v>
      </c>
      <c r="GG300" s="2">
        <v>1801.5</v>
      </c>
      <c r="GH300" s="2">
        <v>1751</v>
      </c>
      <c r="GI300" s="2">
        <v>1759</v>
      </c>
      <c r="GJ300" s="2">
        <v>1762.5</v>
      </c>
      <c r="GK300" s="2">
        <v>1801</v>
      </c>
      <c r="GL300" s="2">
        <v>1824</v>
      </c>
      <c r="GM300" s="2">
        <v>1709.5</v>
      </c>
      <c r="GN300" s="2">
        <v>1689.5</v>
      </c>
      <c r="GO300" s="2">
        <v>1662</v>
      </c>
      <c r="GP300" s="2">
        <v>1675</v>
      </c>
      <c r="GQ300" s="2">
        <v>1676</v>
      </c>
      <c r="GR300" s="2">
        <v>1623.5</v>
      </c>
      <c r="GS300" s="2">
        <v>1667.5</v>
      </c>
      <c r="GT300" s="2">
        <v>1639</v>
      </c>
      <c r="GU300" s="2">
        <v>1590</v>
      </c>
      <c r="GV300" s="2">
        <v>1652</v>
      </c>
      <c r="GW300" s="2">
        <v>1695</v>
      </c>
      <c r="GX300" s="2">
        <v>1683.5</v>
      </c>
      <c r="GY300" s="2">
        <v>1760</v>
      </c>
      <c r="GZ300" s="2">
        <v>1757.5</v>
      </c>
      <c r="HA300" s="2">
        <v>1567</v>
      </c>
      <c r="HB300" s="2">
        <v>1583.5</v>
      </c>
      <c r="HC300" s="2">
        <v>1607.5</v>
      </c>
      <c r="HD300" s="2">
        <v>1614</v>
      </c>
      <c r="HE300" s="2">
        <v>1630</v>
      </c>
      <c r="HF300" s="2">
        <v>1658</v>
      </c>
      <c r="HG300" s="2">
        <v>1666.5</v>
      </c>
      <c r="HH300" s="2">
        <v>1673</v>
      </c>
      <c r="HI300" s="2">
        <v>1658.5</v>
      </c>
      <c r="HJ300" s="2">
        <v>1658</v>
      </c>
      <c r="HK300" s="2">
        <v>1632</v>
      </c>
      <c r="HL300" s="2">
        <v>1613.5</v>
      </c>
      <c r="HM300" s="2">
        <v>1674.5</v>
      </c>
      <c r="HN300" s="2">
        <v>1620</v>
      </c>
      <c r="HO300" s="2">
        <v>1609</v>
      </c>
      <c r="HP300" s="2">
        <v>1571</v>
      </c>
      <c r="HQ300" s="2">
        <v>1589.5</v>
      </c>
      <c r="HR300" s="2">
        <v>1598.5</v>
      </c>
      <c r="HS300" s="2">
        <v>1528.5</v>
      </c>
      <c r="HT300" s="2">
        <v>1511.5</v>
      </c>
      <c r="HU300" s="2">
        <v>1519</v>
      </c>
      <c r="HV300" s="2">
        <v>1539</v>
      </c>
      <c r="HW300" s="2">
        <v>1542.5</v>
      </c>
      <c r="HX300" s="2">
        <v>1599</v>
      </c>
      <c r="HY300" s="2">
        <v>1593.5</v>
      </c>
      <c r="HZ300" s="2">
        <v>1606</v>
      </c>
      <c r="IA300" s="2">
        <v>1651</v>
      </c>
      <c r="IB300" s="2">
        <v>1668.5</v>
      </c>
      <c r="IC300" s="2">
        <v>1678</v>
      </c>
      <c r="ID300" s="2">
        <v>1670.5</v>
      </c>
      <c r="IE300" s="2">
        <v>1701.5</v>
      </c>
      <c r="IF300" s="2">
        <v>1732</v>
      </c>
      <c r="IG300" s="2">
        <v>1701</v>
      </c>
      <c r="IH300" s="2">
        <v>1678</v>
      </c>
      <c r="II300" s="2">
        <v>1681</v>
      </c>
      <c r="IJ300" s="2">
        <v>1643.5</v>
      </c>
      <c r="IK300" s="2">
        <v>1620.5</v>
      </c>
      <c r="IL300" s="2">
        <v>1659.5</v>
      </c>
      <c r="IM300" s="2">
        <v>1870.5</v>
      </c>
      <c r="IN300" s="2">
        <v>1871</v>
      </c>
      <c r="IO300" s="2">
        <v>1871.5</v>
      </c>
      <c r="IP300" s="2">
        <v>1848.5</v>
      </c>
      <c r="IQ300" s="2">
        <v>1886</v>
      </c>
      <c r="IR300" s="2">
        <v>1867</v>
      </c>
      <c r="IS300" s="2">
        <v>1841</v>
      </c>
      <c r="IT300" s="2">
        <v>1855</v>
      </c>
    </row>
    <row r="301" spans="1:254">
      <c r="A301" s="62" t="s">
        <v>514</v>
      </c>
      <c r="B301" s="1" t="inlineStr">
        <is>
          <t>三菱化工機</t>
        </is>
      </c>
      <c r="C301" s="1">
        <v>3265</v>
      </c>
      <c r="E301" s="2">
        <v>3315</v>
      </c>
      <c r="F301" s="2">
        <v>3280</v>
      </c>
      <c r="G301" s="2">
        <v>3180</v>
      </c>
      <c r="H301" s="2">
        <v>3105</v>
      </c>
      <c r="I301" s="2">
        <v>3345</v>
      </c>
      <c r="J301" s="2">
        <v>3150</v>
      </c>
      <c r="K301" s="2">
        <v>3235</v>
      </c>
      <c r="L301" s="2">
        <v>3395</v>
      </c>
      <c r="M301" s="2">
        <v>3405</v>
      </c>
      <c r="N301" s="2">
        <v>3425</v>
      </c>
      <c r="O301" s="2">
        <v>3420</v>
      </c>
      <c r="P301" s="2">
        <v>3380</v>
      </c>
      <c r="Q301" s="2">
        <v>3275</v>
      </c>
      <c r="R301" s="2">
        <v>3300</v>
      </c>
      <c r="S301" s="2">
        <v>3460</v>
      </c>
      <c r="T301" s="2">
        <v>3490</v>
      </c>
      <c r="U301" s="2">
        <v>3430</v>
      </c>
      <c r="V301" s="2">
        <v>3610</v>
      </c>
      <c r="W301" s="2">
        <v>3620</v>
      </c>
      <c r="X301" s="2">
        <v>3630</v>
      </c>
      <c r="Y301" s="2">
        <v>3855</v>
      </c>
      <c r="Z301" s="2">
        <v>4010</v>
      </c>
      <c r="AA301" s="2">
        <v>4015</v>
      </c>
      <c r="AB301" s="2">
        <v>3825</v>
      </c>
      <c r="AC301" s="2">
        <v>3795</v>
      </c>
      <c r="AD301" s="2">
        <v>3785</v>
      </c>
      <c r="AE301" s="2">
        <v>3795</v>
      </c>
      <c r="AF301" s="2">
        <v>3865</v>
      </c>
      <c r="AG301" s="2">
        <v>3895</v>
      </c>
      <c r="AH301" s="2">
        <v>3975</v>
      </c>
      <c r="AI301" s="2">
        <v>3945</v>
      </c>
      <c r="AJ301" s="2">
        <v>4180</v>
      </c>
      <c r="AK301" s="2">
        <v>4145</v>
      </c>
      <c r="AL301" s="2">
        <v>4090</v>
      </c>
      <c r="AM301" s="2">
        <v>4120</v>
      </c>
      <c r="AN301" s="2">
        <v>4100</v>
      </c>
      <c r="AO301" s="2">
        <v>3910</v>
      </c>
      <c r="AP301" s="2">
        <v>3840</v>
      </c>
      <c r="AQ301" s="2">
        <v>3740</v>
      </c>
      <c r="AR301" s="2">
        <v>3645</v>
      </c>
      <c r="AS301" s="2">
        <v>3720</v>
      </c>
      <c r="AT301" s="2">
        <v>3665</v>
      </c>
      <c r="AU301" s="2">
        <v>3590</v>
      </c>
      <c r="AV301" s="2">
        <v>3635</v>
      </c>
      <c r="AW301" s="2">
        <v>3720</v>
      </c>
      <c r="AX301" s="2">
        <v>3680</v>
      </c>
      <c r="AY301" s="2">
        <v>3450</v>
      </c>
      <c r="AZ301" s="2">
        <v>3590</v>
      </c>
      <c r="BA301" s="2">
        <v>3690</v>
      </c>
      <c r="BB301" s="2">
        <v>3705</v>
      </c>
      <c r="BC301" s="2">
        <v>3800</v>
      </c>
      <c r="BD301" s="2">
        <v>3855</v>
      </c>
      <c r="BE301" s="2">
        <v>3525</v>
      </c>
      <c r="BF301" s="2">
        <v>3560</v>
      </c>
      <c r="BG301" s="2">
        <v>3560</v>
      </c>
      <c r="BH301" s="2">
        <v>3610</v>
      </c>
      <c r="BI301" s="2">
        <v>3880</v>
      </c>
      <c r="BJ301" s="2">
        <v>3845</v>
      </c>
      <c r="BK301" s="2">
        <v>3675</v>
      </c>
      <c r="BL301" s="2">
        <v>3385</v>
      </c>
      <c r="BM301" s="2">
        <v>3345</v>
      </c>
      <c r="BN301" s="2">
        <v>3350</v>
      </c>
      <c r="BO301" s="2">
        <v>3320</v>
      </c>
      <c r="BP301" s="2">
        <v>3295</v>
      </c>
      <c r="BQ301" s="2">
        <v>3345</v>
      </c>
      <c r="BR301" s="2">
        <v>3310</v>
      </c>
      <c r="BS301" s="2">
        <v>3225</v>
      </c>
      <c r="BT301" s="2">
        <v>3280</v>
      </c>
      <c r="BU301" s="2">
        <v>3320</v>
      </c>
      <c r="BV301" s="2">
        <v>3235</v>
      </c>
      <c r="BW301" s="2">
        <v>3185</v>
      </c>
      <c r="BX301" s="2">
        <v>3065</v>
      </c>
      <c r="BY301" s="2">
        <v>3065</v>
      </c>
      <c r="BZ301" s="2">
        <v>3065</v>
      </c>
      <c r="CA301" s="2">
        <v>3060</v>
      </c>
      <c r="CB301" s="2">
        <v>3075</v>
      </c>
      <c r="CC301" s="2">
        <v>3150</v>
      </c>
      <c r="CD301" s="2">
        <v>3140</v>
      </c>
      <c r="CE301" s="2">
        <v>3175</v>
      </c>
      <c r="CF301" s="2">
        <v>3255</v>
      </c>
      <c r="CG301" s="2">
        <v>3235</v>
      </c>
      <c r="CH301" s="2">
        <v>3240</v>
      </c>
      <c r="CI301" s="2">
        <v>3120</v>
      </c>
      <c r="CJ301" s="2">
        <v>3105</v>
      </c>
      <c r="CK301" s="2">
        <v>3080</v>
      </c>
      <c r="CL301" s="2">
        <v>3190</v>
      </c>
      <c r="CM301" s="2">
        <v>3120</v>
      </c>
      <c r="CN301" s="2">
        <v>2999</v>
      </c>
      <c r="CO301" s="2">
        <v>3020</v>
      </c>
      <c r="CP301" s="2">
        <v>3150</v>
      </c>
      <c r="CQ301" s="2">
        <v>3240</v>
      </c>
      <c r="CR301" s="2">
        <v>3245</v>
      </c>
      <c r="CS301" s="2">
        <v>3200</v>
      </c>
      <c r="CT301" s="2">
        <v>3120</v>
      </c>
      <c r="CU301" s="2">
        <v>3390</v>
      </c>
      <c r="CV301" s="2">
        <v>3465</v>
      </c>
      <c r="CW301" s="2">
        <v>3335</v>
      </c>
      <c r="CX301" s="2">
        <v>3310</v>
      </c>
      <c r="CY301" s="2">
        <v>3240</v>
      </c>
      <c r="CZ301" s="2">
        <v>3305</v>
      </c>
      <c r="DA301" s="2">
        <v>3360</v>
      </c>
      <c r="DB301" s="2">
        <v>3360</v>
      </c>
      <c r="DC301" s="2">
        <v>3110</v>
      </c>
      <c r="DD301" s="2">
        <v>3320</v>
      </c>
      <c r="DE301" s="2">
        <v>3380</v>
      </c>
      <c r="DF301" s="2">
        <v>3345</v>
      </c>
      <c r="DG301" s="2">
        <v>3850</v>
      </c>
      <c r="DH301" s="2">
        <v>3775</v>
      </c>
      <c r="DI301" s="2">
        <v>3830</v>
      </c>
      <c r="DJ301" s="2">
        <v>3850</v>
      </c>
      <c r="DK301" s="2">
        <v>3810</v>
      </c>
      <c r="DL301" s="2">
        <v>3970</v>
      </c>
      <c r="DM301" s="2">
        <v>3975</v>
      </c>
      <c r="DN301" s="2">
        <v>3870</v>
      </c>
      <c r="DO301" s="2">
        <v>3700</v>
      </c>
      <c r="DP301" s="2">
        <v>3560</v>
      </c>
      <c r="DQ301" s="2">
        <v>3615</v>
      </c>
      <c r="DR301" s="2">
        <v>3570</v>
      </c>
      <c r="DS301" s="2">
        <v>3650</v>
      </c>
      <c r="DT301" s="2">
        <v>3580</v>
      </c>
      <c r="DU301" s="2">
        <v>3600</v>
      </c>
      <c r="DV301" s="2">
        <v>3520</v>
      </c>
      <c r="DW301" s="2">
        <v>3465</v>
      </c>
      <c r="DX301" s="2">
        <v>3475</v>
      </c>
      <c r="DY301" s="2">
        <v>3445</v>
      </c>
      <c r="DZ301" s="2">
        <v>3450</v>
      </c>
      <c r="EA301" s="2">
        <v>3295</v>
      </c>
      <c r="EB301" s="2">
        <v>3315</v>
      </c>
      <c r="EC301" s="2">
        <v>3325</v>
      </c>
      <c r="ED301" s="2">
        <v>3350</v>
      </c>
      <c r="EE301" s="2">
        <v>3405</v>
      </c>
      <c r="EF301" s="2">
        <v>3520</v>
      </c>
      <c r="EG301" s="2">
        <v>3455</v>
      </c>
      <c r="EH301" s="2">
        <v>3440</v>
      </c>
      <c r="EI301" s="2">
        <v>3580</v>
      </c>
      <c r="EJ301" s="2">
        <v>3640</v>
      </c>
      <c r="EK301" s="2">
        <v>3650</v>
      </c>
      <c r="EL301" s="2">
        <v>3560</v>
      </c>
      <c r="EM301" s="2">
        <v>3490</v>
      </c>
      <c r="EN301" s="2">
        <v>3380</v>
      </c>
      <c r="EO301" s="2">
        <v>3330</v>
      </c>
      <c r="EP301" s="2">
        <v>3380</v>
      </c>
      <c r="EQ301" s="2">
        <v>3390</v>
      </c>
      <c r="ER301" s="2">
        <v>3335</v>
      </c>
      <c r="ES301" s="2">
        <v>3285</v>
      </c>
      <c r="ET301" s="2">
        <v>3290</v>
      </c>
      <c r="EU301" s="2">
        <v>3340</v>
      </c>
      <c r="EV301" s="2">
        <v>3380</v>
      </c>
      <c r="EW301" s="2">
        <v>3370</v>
      </c>
      <c r="EX301" s="2">
        <v>3370</v>
      </c>
      <c r="EY301" s="2">
        <v>3350</v>
      </c>
      <c r="EZ301" s="2">
        <v>3385</v>
      </c>
      <c r="FA301" s="2">
        <v>3265</v>
      </c>
      <c r="FB301" s="2">
        <v>3225</v>
      </c>
      <c r="FC301" s="2">
        <v>3360</v>
      </c>
      <c r="FD301" s="2">
        <v>3510</v>
      </c>
      <c r="FE301" s="2">
        <v>3515</v>
      </c>
      <c r="FF301" s="2">
        <v>3415</v>
      </c>
      <c r="FG301" s="2">
        <v>3450</v>
      </c>
      <c r="FH301" s="2">
        <v>3450</v>
      </c>
      <c r="FI301" s="2">
        <v>3560</v>
      </c>
      <c r="FJ301" s="2">
        <v>3565</v>
      </c>
      <c r="FK301" s="2">
        <v>3275</v>
      </c>
      <c r="FL301" s="2">
        <v>3235</v>
      </c>
      <c r="FM301" s="2">
        <v>3210</v>
      </c>
      <c r="FN301" s="2">
        <v>3245</v>
      </c>
      <c r="FO301" s="2">
        <v>3400</v>
      </c>
      <c r="FP301" s="2">
        <v>3390</v>
      </c>
      <c r="FQ301" s="2">
        <v>3225</v>
      </c>
      <c r="FR301" s="2">
        <v>3130</v>
      </c>
      <c r="FS301" s="2">
        <v>3150</v>
      </c>
      <c r="FT301" s="2">
        <v>3105</v>
      </c>
      <c r="FU301" s="2">
        <v>3245</v>
      </c>
      <c r="FV301" s="2">
        <v>3165</v>
      </c>
      <c r="FW301" s="2">
        <v>3310</v>
      </c>
      <c r="FX301" s="2">
        <v>3315</v>
      </c>
      <c r="FY301" s="2">
        <v>3260</v>
      </c>
      <c r="FZ301" s="2">
        <v>3355</v>
      </c>
      <c r="GA301" s="2">
        <v>3345</v>
      </c>
      <c r="GB301" s="2">
        <v>3420</v>
      </c>
      <c r="GC301" s="2">
        <v>3430</v>
      </c>
      <c r="GD301" s="2">
        <v>3330</v>
      </c>
      <c r="GE301" s="2">
        <v>3420</v>
      </c>
      <c r="GF301" s="2">
        <v>3430</v>
      </c>
      <c r="GG301" s="2">
        <v>3750</v>
      </c>
      <c r="GH301" s="2">
        <v>3295</v>
      </c>
      <c r="GI301" s="2">
        <v>3230</v>
      </c>
      <c r="GJ301" s="2">
        <v>3320</v>
      </c>
      <c r="GK301" s="2">
        <v>3435</v>
      </c>
      <c r="GL301" s="2">
        <v>3495</v>
      </c>
      <c r="GM301" s="2">
        <v>3355</v>
      </c>
      <c r="GN301" s="2">
        <v>3180</v>
      </c>
      <c r="GO301" s="2">
        <v>3095</v>
      </c>
      <c r="GP301" s="2">
        <v>3135</v>
      </c>
      <c r="GQ301" s="2">
        <v>3085</v>
      </c>
      <c r="GR301" s="2">
        <v>2997</v>
      </c>
      <c r="GS301" s="2">
        <v>2927</v>
      </c>
      <c r="GT301" s="2">
        <v>2867</v>
      </c>
      <c r="GU301" s="2">
        <v>2780</v>
      </c>
      <c r="GV301" s="2">
        <v>2881</v>
      </c>
      <c r="GW301" s="2">
        <v>2923</v>
      </c>
      <c r="GX301" s="2">
        <v>2878</v>
      </c>
      <c r="GY301" s="2">
        <v>2899</v>
      </c>
      <c r="GZ301" s="2">
        <v>2772</v>
      </c>
      <c r="HA301" s="2">
        <v>2709</v>
      </c>
      <c r="HB301" s="2">
        <v>2772</v>
      </c>
      <c r="HC301" s="2">
        <v>2734</v>
      </c>
      <c r="HD301" s="2">
        <v>2717</v>
      </c>
      <c r="HE301" s="2">
        <v>2726</v>
      </c>
      <c r="HF301" s="2">
        <v>2755</v>
      </c>
      <c r="HG301" s="2">
        <v>2721</v>
      </c>
      <c r="HH301" s="2">
        <v>2715</v>
      </c>
      <c r="HI301" s="2">
        <v>2730</v>
      </c>
      <c r="HJ301" s="2">
        <v>2751</v>
      </c>
      <c r="HK301" s="2">
        <v>2732</v>
      </c>
      <c r="HL301" s="2">
        <v>2828</v>
      </c>
      <c r="HM301" s="2">
        <v>2854</v>
      </c>
      <c r="HN301" s="2">
        <v>2848</v>
      </c>
      <c r="HO301" s="2">
        <v>2892</v>
      </c>
      <c r="HP301" s="2">
        <v>2896</v>
      </c>
      <c r="HQ301" s="2">
        <v>2968</v>
      </c>
      <c r="HR301" s="2">
        <v>2922</v>
      </c>
      <c r="HS301" s="2">
        <v>2905</v>
      </c>
      <c r="HT301" s="2">
        <v>2715</v>
      </c>
      <c r="HU301" s="2">
        <v>2709</v>
      </c>
      <c r="HV301" s="2">
        <v>2754</v>
      </c>
      <c r="HW301" s="2">
        <v>2731</v>
      </c>
      <c r="HX301" s="2">
        <v>2740</v>
      </c>
      <c r="HY301" s="2">
        <v>2616</v>
      </c>
      <c r="HZ301" s="2">
        <v>2650</v>
      </c>
      <c r="IA301" s="2">
        <v>2642</v>
      </c>
      <c r="IB301" s="2">
        <v>2580</v>
      </c>
      <c r="IC301" s="2">
        <v>2551</v>
      </c>
      <c r="ID301" s="2">
        <v>2548</v>
      </c>
      <c r="IE301" s="2">
        <v>2578</v>
      </c>
      <c r="IF301" s="2">
        <v>2591</v>
      </c>
      <c r="IG301" s="2">
        <v>2499</v>
      </c>
      <c r="IH301" s="2">
        <v>2466</v>
      </c>
      <c r="II301" s="2">
        <v>2389</v>
      </c>
      <c r="IJ301" s="2">
        <v>2381</v>
      </c>
      <c r="IK301" s="2">
        <v>2437</v>
      </c>
      <c r="IL301" s="2">
        <v>2379</v>
      </c>
      <c r="IM301" s="2">
        <v>2334</v>
      </c>
      <c r="IN301" s="2">
        <v>2319</v>
      </c>
      <c r="IO301" s="2">
        <v>2262</v>
      </c>
      <c r="IP301" s="2">
        <v>2213</v>
      </c>
      <c r="IQ301" s="2">
        <v>2225</v>
      </c>
      <c r="IR301" s="2">
        <v>2253</v>
      </c>
      <c r="IS301" s="2">
        <v>2205</v>
      </c>
      <c r="IT301" s="2">
        <v>2159</v>
      </c>
    </row>
    <row r="302" spans="1:254">
      <c r="A302" s="62" t="s">
        <v>515</v>
      </c>
      <c r="B302" s="1" t="inlineStr">
        <is>
          <t>ＨＯＹＡ</t>
        </is>
      </c>
      <c r="C302" s="1">
        <v>25735</v>
      </c>
      <c r="E302" s="2">
        <v>25600</v>
      </c>
      <c r="F302" s="2">
        <v>26925</v>
      </c>
      <c r="G302" s="2">
        <v>25925</v>
      </c>
      <c r="H302" s="2">
        <v>25275</v>
      </c>
      <c r="I302" s="2">
        <v>25330</v>
      </c>
      <c r="J302" s="2">
        <v>24375</v>
      </c>
      <c r="K302" s="2">
        <v>24035</v>
      </c>
      <c r="L302" s="2">
        <v>24625</v>
      </c>
      <c r="M302" s="2">
        <v>24880</v>
      </c>
      <c r="N302" s="2">
        <v>24690</v>
      </c>
      <c r="O302" s="2">
        <v>25155</v>
      </c>
      <c r="P302" s="2">
        <v>25585</v>
      </c>
      <c r="Q302" s="2">
        <v>25630</v>
      </c>
      <c r="R302" s="2">
        <v>25215</v>
      </c>
      <c r="S302" s="2">
        <v>25295</v>
      </c>
      <c r="T302" s="2">
        <v>25925</v>
      </c>
      <c r="U302" s="2">
        <v>25965</v>
      </c>
      <c r="V302" s="2">
        <v>25515</v>
      </c>
      <c r="W302" s="2">
        <v>25370</v>
      </c>
      <c r="X302" s="2">
        <v>24820</v>
      </c>
      <c r="Y302" s="2">
        <v>25405</v>
      </c>
      <c r="Z302" s="2">
        <v>26055</v>
      </c>
      <c r="AA302" s="2">
        <v>26100</v>
      </c>
      <c r="AB302" s="2">
        <v>26190</v>
      </c>
      <c r="AC302" s="2">
        <v>25925</v>
      </c>
      <c r="AD302" s="2">
        <v>26265</v>
      </c>
      <c r="AE302" s="2">
        <v>26255</v>
      </c>
      <c r="AF302" s="2">
        <v>25805</v>
      </c>
      <c r="AG302" s="2">
        <v>26710</v>
      </c>
      <c r="AH302" s="2">
        <v>26850</v>
      </c>
      <c r="AI302" s="2">
        <v>26510</v>
      </c>
      <c r="AJ302" s="2">
        <v>27230</v>
      </c>
      <c r="AK302" s="2">
        <v>27355</v>
      </c>
      <c r="AL302" s="2">
        <v>28880</v>
      </c>
      <c r="AM302" s="2">
        <v>28720</v>
      </c>
      <c r="AN302" s="2">
        <v>27685</v>
      </c>
      <c r="AO302" s="2">
        <v>27255</v>
      </c>
      <c r="AP302" s="2">
        <v>26975</v>
      </c>
      <c r="AQ302" s="2">
        <v>26545</v>
      </c>
      <c r="AR302" s="2">
        <v>25920</v>
      </c>
      <c r="AS302" s="2">
        <v>25750</v>
      </c>
      <c r="AT302" s="2">
        <v>25895</v>
      </c>
      <c r="AU302" s="2">
        <v>25800</v>
      </c>
      <c r="AV302" s="2">
        <v>26395</v>
      </c>
      <c r="AW302" s="2">
        <v>27495</v>
      </c>
      <c r="AX302" s="2">
        <v>27575</v>
      </c>
      <c r="AY302" s="2">
        <v>26385</v>
      </c>
      <c r="AZ302" s="2">
        <v>27150</v>
      </c>
      <c r="BA302" s="2">
        <v>27510</v>
      </c>
      <c r="BB302" s="2">
        <v>27400</v>
      </c>
      <c r="BC302" s="2">
        <v>27835</v>
      </c>
      <c r="BD302" s="2">
        <v>26570</v>
      </c>
      <c r="BE302" s="2">
        <v>26455</v>
      </c>
      <c r="BF302" s="2">
        <v>26885</v>
      </c>
      <c r="BG302" s="2">
        <v>27130</v>
      </c>
      <c r="BH302" s="2">
        <v>26970</v>
      </c>
      <c r="BI302" s="2">
        <v>27700</v>
      </c>
      <c r="BJ302" s="2">
        <v>28050</v>
      </c>
      <c r="BK302" s="2">
        <v>28465</v>
      </c>
      <c r="BL302" s="2">
        <v>28135</v>
      </c>
      <c r="BM302" s="2">
        <v>27825</v>
      </c>
      <c r="BN302" s="2">
        <v>27870</v>
      </c>
      <c r="BO302" s="2">
        <v>27585</v>
      </c>
      <c r="BP302" s="2">
        <v>27940</v>
      </c>
      <c r="BQ302" s="2">
        <v>28345</v>
      </c>
      <c r="BR302" s="2">
        <v>29200</v>
      </c>
      <c r="BS302" s="2">
        <v>29700</v>
      </c>
      <c r="BT302" s="2">
        <v>29380</v>
      </c>
      <c r="BU302" s="2">
        <v>29260</v>
      </c>
      <c r="BV302" s="2">
        <v>28670</v>
      </c>
      <c r="BW302" s="2">
        <v>28700</v>
      </c>
      <c r="BX302" s="2">
        <v>29185</v>
      </c>
      <c r="BY302" s="2">
        <v>29555</v>
      </c>
      <c r="BZ302" s="2">
        <v>29795</v>
      </c>
      <c r="CA302" s="2">
        <v>29840</v>
      </c>
      <c r="CB302" s="2">
        <v>30030</v>
      </c>
      <c r="CC302" s="2">
        <v>30400</v>
      </c>
      <c r="CD302" s="2">
        <v>29770</v>
      </c>
      <c r="CE302" s="2">
        <v>29390</v>
      </c>
      <c r="CF302" s="2">
        <v>30030</v>
      </c>
      <c r="CG302" s="2">
        <v>29360</v>
      </c>
      <c r="CH302" s="2">
        <v>29400</v>
      </c>
      <c r="CI302" s="2">
        <v>28440</v>
      </c>
      <c r="CJ302" s="2">
        <v>28495</v>
      </c>
      <c r="CK302" s="2">
        <v>27945</v>
      </c>
      <c r="CL302" s="2">
        <v>28185</v>
      </c>
      <c r="CM302" s="2">
        <v>27620</v>
      </c>
      <c r="CN302" s="2">
        <v>27215</v>
      </c>
      <c r="CO302" s="2">
        <v>27025</v>
      </c>
      <c r="CP302" s="2">
        <v>27780</v>
      </c>
      <c r="CQ302" s="2">
        <v>28280</v>
      </c>
      <c r="CR302" s="2">
        <v>28720</v>
      </c>
      <c r="CS302" s="2">
        <v>28540</v>
      </c>
      <c r="CT302" s="2">
        <v>27490</v>
      </c>
      <c r="CU302" s="2">
        <v>27885</v>
      </c>
      <c r="CV302" s="2">
        <v>28450</v>
      </c>
      <c r="CW302" s="2">
        <v>28200</v>
      </c>
      <c r="CX302" s="2">
        <v>27710</v>
      </c>
      <c r="CY302" s="2">
        <v>27955</v>
      </c>
      <c r="CZ302" s="2">
        <v>27845</v>
      </c>
      <c r="DA302" s="2">
        <v>28205</v>
      </c>
      <c r="DB302" s="2">
        <v>27565</v>
      </c>
      <c r="DC302" s="2">
        <v>26980</v>
      </c>
      <c r="DD302" s="2">
        <v>28510</v>
      </c>
      <c r="DE302" s="2">
        <v>28665</v>
      </c>
      <c r="DF302" s="2">
        <v>27990</v>
      </c>
      <c r="DG302" s="2">
        <v>28530</v>
      </c>
      <c r="DH302" s="2">
        <v>28460</v>
      </c>
      <c r="DI302" s="2">
        <v>28705</v>
      </c>
      <c r="DJ302" s="2">
        <v>29590</v>
      </c>
      <c r="DK302" s="2">
        <v>29575</v>
      </c>
      <c r="DL302" s="2">
        <v>29175</v>
      </c>
      <c r="DM302" s="2">
        <v>27950</v>
      </c>
      <c r="DN302" s="2">
        <v>27700</v>
      </c>
      <c r="DO302" s="2">
        <v>27765</v>
      </c>
      <c r="DP302" s="2">
        <v>27520</v>
      </c>
      <c r="DQ302" s="2">
        <v>28390</v>
      </c>
      <c r="DR302" s="2">
        <v>28475</v>
      </c>
      <c r="DS302" s="2">
        <v>28680</v>
      </c>
      <c r="DT302" s="2">
        <v>28180</v>
      </c>
      <c r="DU302" s="2">
        <v>28000</v>
      </c>
      <c r="DV302" s="2">
        <v>26785</v>
      </c>
      <c r="DW302" s="2">
        <v>27380</v>
      </c>
      <c r="DX302" s="2">
        <v>27425</v>
      </c>
      <c r="DY302" s="2">
        <v>27595</v>
      </c>
      <c r="DZ302" s="2">
        <v>27070</v>
      </c>
      <c r="EA302" s="2">
        <v>27180</v>
      </c>
      <c r="EB302" s="2">
        <v>25645</v>
      </c>
      <c r="EC302" s="2">
        <v>26120</v>
      </c>
      <c r="ED302" s="2">
        <v>25200</v>
      </c>
      <c r="EE302" s="2">
        <v>25025</v>
      </c>
      <c r="EF302" s="2">
        <v>25440</v>
      </c>
      <c r="EG302" s="2">
        <v>25620</v>
      </c>
      <c r="EH302" s="2">
        <v>25300</v>
      </c>
      <c r="EI302" s="2">
        <v>25140</v>
      </c>
      <c r="EJ302" s="2">
        <v>25355</v>
      </c>
      <c r="EK302" s="2">
        <v>25595</v>
      </c>
      <c r="EL302" s="2">
        <v>25785</v>
      </c>
      <c r="EM302" s="2">
        <v>26055</v>
      </c>
      <c r="EN302" s="2">
        <v>25645</v>
      </c>
      <c r="EO302" s="2">
        <v>25025</v>
      </c>
      <c r="EP302" s="2">
        <v>25465</v>
      </c>
      <c r="EQ302" s="2">
        <v>25425</v>
      </c>
      <c r="ER302" s="2">
        <v>24775</v>
      </c>
      <c r="ES302" s="2">
        <v>24220</v>
      </c>
      <c r="ET302" s="2">
        <v>23740</v>
      </c>
      <c r="EU302" s="2">
        <v>23665</v>
      </c>
      <c r="EV302" s="2">
        <v>23770</v>
      </c>
      <c r="EW302" s="2">
        <v>23765</v>
      </c>
      <c r="EX302" s="2">
        <v>24000</v>
      </c>
      <c r="EY302" s="2">
        <v>24165</v>
      </c>
      <c r="EZ302" s="2">
        <v>24310</v>
      </c>
      <c r="FA302" s="2">
        <v>24310</v>
      </c>
      <c r="FB302" s="2">
        <v>23770</v>
      </c>
      <c r="FC302" s="2">
        <v>23795</v>
      </c>
      <c r="FD302" s="2">
        <v>24055</v>
      </c>
      <c r="FE302" s="2">
        <v>24160</v>
      </c>
      <c r="FF302" s="2">
        <v>24025</v>
      </c>
      <c r="FG302" s="2">
        <v>23870</v>
      </c>
      <c r="FH302" s="2">
        <v>23885</v>
      </c>
      <c r="FI302" s="2">
        <v>23845</v>
      </c>
      <c r="FJ302" s="2">
        <v>24385</v>
      </c>
      <c r="FK302" s="2">
        <v>23930</v>
      </c>
      <c r="FL302" s="2">
        <v>23935</v>
      </c>
      <c r="FM302" s="2">
        <v>23680</v>
      </c>
      <c r="FN302" s="2">
        <v>23660</v>
      </c>
      <c r="FO302" s="2">
        <v>23375</v>
      </c>
      <c r="FP302" s="2">
        <v>23480</v>
      </c>
      <c r="FQ302" s="2">
        <v>23850</v>
      </c>
      <c r="FR302" s="2">
        <v>23980</v>
      </c>
      <c r="FS302" s="2">
        <v>23615</v>
      </c>
      <c r="FT302" s="2">
        <v>23325</v>
      </c>
      <c r="FU302" s="2">
        <v>23875</v>
      </c>
      <c r="FV302" s="2">
        <v>23220</v>
      </c>
      <c r="FW302" s="2">
        <v>23600</v>
      </c>
      <c r="FX302" s="2">
        <v>24140</v>
      </c>
      <c r="FY302" s="2">
        <v>24260</v>
      </c>
      <c r="FZ302" s="2">
        <v>24655</v>
      </c>
      <c r="GA302" s="2">
        <v>25135</v>
      </c>
      <c r="GB302" s="2">
        <v>25430</v>
      </c>
      <c r="GC302" s="2">
        <v>25685</v>
      </c>
      <c r="GD302" s="2">
        <v>25650</v>
      </c>
      <c r="GE302" s="2">
        <v>25930</v>
      </c>
      <c r="GF302" s="2">
        <v>25335</v>
      </c>
      <c r="GG302" s="2">
        <v>25385</v>
      </c>
      <c r="GH302" s="2">
        <v>25735</v>
      </c>
      <c r="GI302" s="2">
        <v>24275</v>
      </c>
      <c r="GJ302" s="2">
        <v>24010</v>
      </c>
      <c r="GK302" s="2">
        <v>24365</v>
      </c>
      <c r="GL302" s="2">
        <v>24440</v>
      </c>
      <c r="GM302" s="2">
        <v>23360</v>
      </c>
      <c r="GN302" s="2">
        <v>23025</v>
      </c>
      <c r="GO302" s="2">
        <v>23200</v>
      </c>
      <c r="GP302" s="2">
        <v>23135</v>
      </c>
      <c r="GQ302" s="2">
        <v>22700</v>
      </c>
      <c r="GR302" s="2">
        <v>22615</v>
      </c>
      <c r="GS302" s="2">
        <v>22235</v>
      </c>
      <c r="GT302" s="2">
        <v>21685</v>
      </c>
      <c r="GU302" s="2">
        <v>21480</v>
      </c>
      <c r="GV302" s="2">
        <v>22180</v>
      </c>
      <c r="GW302" s="2">
        <v>22570</v>
      </c>
      <c r="GX302" s="2">
        <v>22770</v>
      </c>
      <c r="GY302" s="2">
        <v>22995</v>
      </c>
      <c r="GZ302" s="2">
        <v>22785</v>
      </c>
      <c r="HA302" s="2">
        <v>21585</v>
      </c>
      <c r="HB302" s="2">
        <v>21365</v>
      </c>
      <c r="HC302" s="2">
        <v>20645</v>
      </c>
      <c r="HD302" s="2">
        <v>20655</v>
      </c>
      <c r="HE302" s="2">
        <v>20630</v>
      </c>
      <c r="HF302" s="2">
        <v>20595</v>
      </c>
      <c r="HG302" s="2">
        <v>21150</v>
      </c>
      <c r="HH302" s="2">
        <v>21120</v>
      </c>
      <c r="HI302" s="2">
        <v>21185</v>
      </c>
      <c r="HJ302" s="2">
        <v>21225</v>
      </c>
      <c r="HK302" s="2">
        <v>21265</v>
      </c>
      <c r="HL302" s="2">
        <v>21755</v>
      </c>
      <c r="HM302" s="2">
        <v>21910</v>
      </c>
      <c r="HN302" s="2">
        <v>21325</v>
      </c>
      <c r="HO302" s="2">
        <v>20965</v>
      </c>
      <c r="HP302" s="2">
        <v>20760</v>
      </c>
      <c r="HQ302" s="2">
        <v>20965</v>
      </c>
      <c r="HR302" s="2">
        <v>20860</v>
      </c>
      <c r="HS302" s="2">
        <v>20670</v>
      </c>
      <c r="HT302" s="2">
        <v>19945</v>
      </c>
      <c r="HU302" s="2">
        <v>19585</v>
      </c>
      <c r="HV302" s="2">
        <v>19655</v>
      </c>
      <c r="HW302" s="2">
        <v>19265</v>
      </c>
      <c r="HX302" s="2">
        <v>19440</v>
      </c>
      <c r="HY302" s="2">
        <v>19360</v>
      </c>
      <c r="HZ302" s="2">
        <v>19225</v>
      </c>
      <c r="IA302" s="2">
        <v>19275</v>
      </c>
      <c r="IB302" s="2">
        <v>19380</v>
      </c>
      <c r="IC302" s="2">
        <v>19375</v>
      </c>
      <c r="ID302" s="2">
        <v>19620</v>
      </c>
      <c r="IE302" s="2">
        <v>19555</v>
      </c>
      <c r="IF302" s="2">
        <v>19780</v>
      </c>
      <c r="IG302" s="2">
        <v>19720</v>
      </c>
      <c r="IH302" s="2">
        <v>19525</v>
      </c>
      <c r="II302" s="2">
        <v>19750</v>
      </c>
      <c r="IJ302" s="2">
        <v>20220</v>
      </c>
      <c r="IK302" s="2">
        <v>19970</v>
      </c>
      <c r="IL302" s="2">
        <v>19575</v>
      </c>
      <c r="IM302" s="2">
        <v>18725</v>
      </c>
      <c r="IN302" s="2">
        <v>18750</v>
      </c>
      <c r="IO302" s="2">
        <v>18570</v>
      </c>
      <c r="IP302" s="2">
        <v>18130</v>
      </c>
      <c r="IQ302" s="2">
        <v>19285</v>
      </c>
      <c r="IR302" s="2">
        <v>19220</v>
      </c>
      <c r="IS302" s="2">
        <v>19085</v>
      </c>
      <c r="IT302" s="2">
        <v>19400</v>
      </c>
    </row>
    <row r="303" spans="1:254">
      <c r="A303" s="62" t="s">
        <v>869</v>
      </c>
      <c r="B303" s="1" t="inlineStr">
        <is>
          <t>ＮＦ日経２２５</t>
        </is>
      </c>
      <c r="C303" s="1">
        <v>68210</v>
      </c>
      <c r="E303" s="2">
        <v>68120</v>
      </c>
      <c r="F303" s="2">
        <v>68590</v>
      </c>
      <c r="G303" s="2">
        <v>66460</v>
      </c>
      <c r="H303" s="2">
        <v>66110</v>
      </c>
      <c r="I303" s="2">
        <v>67710</v>
      </c>
      <c r="J303" s="2">
        <v>65120</v>
      </c>
      <c r="K303" s="2">
        <v>65360</v>
      </c>
      <c r="L303" s="2">
        <v>65690</v>
      </c>
      <c r="M303" s="2">
        <v>67540</v>
      </c>
      <c r="N303" s="2">
        <v>67900</v>
      </c>
      <c r="O303" s="2">
        <v>69320</v>
      </c>
      <c r="P303" s="2">
        <v>69920</v>
      </c>
      <c r="Q303" s="2">
        <v>68450</v>
      </c>
      <c r="R303" s="2">
        <v>68010</v>
      </c>
      <c r="S303" s="2">
        <v>70100</v>
      </c>
      <c r="T303" s="2">
        <v>71190</v>
      </c>
      <c r="U303" s="2">
        <v>70160</v>
      </c>
      <c r="V303" s="2">
        <v>71490</v>
      </c>
      <c r="W303" s="2">
        <v>71770</v>
      </c>
      <c r="X303" s="2">
        <v>70850</v>
      </c>
      <c r="Y303" s="2">
        <v>70880</v>
      </c>
      <c r="Z303" s="2">
        <v>72500</v>
      </c>
      <c r="AA303" s="2">
        <v>73660</v>
      </c>
      <c r="AB303" s="2">
        <v>73140</v>
      </c>
      <c r="AC303" s="2">
        <v>73180</v>
      </c>
      <c r="AD303" s="2">
        <v>75310</v>
      </c>
      <c r="AE303" s="2">
        <v>73960</v>
      </c>
      <c r="AF303" s="2">
        <v>72950</v>
      </c>
      <c r="AG303" s="2">
        <v>74610</v>
      </c>
      <c r="AH303" s="2">
        <v>75920</v>
      </c>
      <c r="AI303" s="2">
        <v>73460</v>
      </c>
      <c r="AJ303" s="2">
        <v>76090</v>
      </c>
      <c r="AK303" s="2">
        <v>76330</v>
      </c>
      <c r="AL303" s="2">
        <v>75500</v>
      </c>
      <c r="AM303" s="2">
        <v>74690</v>
      </c>
      <c r="AN303" s="2">
        <v>73360</v>
      </c>
      <c r="AO303" s="2">
        <v>73210</v>
      </c>
      <c r="AP303" s="2">
        <v>72880</v>
      </c>
      <c r="AQ303" s="2">
        <v>70150</v>
      </c>
      <c r="AR303" s="2">
        <v>67390</v>
      </c>
      <c r="AS303" s="2">
        <v>68120</v>
      </c>
      <c r="AT303" s="2">
        <v>68490</v>
      </c>
      <c r="AU303" s="2">
        <v>67760</v>
      </c>
      <c r="AV303" s="2">
        <v>70100</v>
      </c>
      <c r="AW303" s="2">
        <v>71040</v>
      </c>
      <c r="AX303" s="2">
        <v>71950</v>
      </c>
      <c r="AY303" s="2">
        <v>70300</v>
      </c>
      <c r="AZ303" s="2">
        <v>70310</v>
      </c>
      <c r="BA303" s="2">
        <v>69580</v>
      </c>
      <c r="BB303" s="2">
        <v>68180</v>
      </c>
      <c r="BC303" s="2">
        <v>69540</v>
      </c>
      <c r="BD303" s="2">
        <v>68410</v>
      </c>
      <c r="BE303" s="2">
        <v>68410</v>
      </c>
      <c r="BF303" s="2">
        <v>66360</v>
      </c>
      <c r="BG303" s="2">
        <v>64900</v>
      </c>
      <c r="BH303" s="2">
        <v>63270</v>
      </c>
      <c r="BI303" s="2">
        <v>64320</v>
      </c>
      <c r="BJ303" s="2">
        <v>64640</v>
      </c>
      <c r="BK303" s="2">
        <v>66150</v>
      </c>
      <c r="BL303" s="2">
        <v>66740</v>
      </c>
      <c r="BM303" s="2">
        <v>66260</v>
      </c>
      <c r="BN303" s="2">
        <v>66130</v>
      </c>
      <c r="BO303" s="2">
        <v>66400</v>
      </c>
      <c r="BP303" s="2">
        <v>65630</v>
      </c>
      <c r="BQ303" s="2">
        <v>66110</v>
      </c>
      <c r="BR303" s="2">
        <v>62470</v>
      </c>
      <c r="BS303" s="2">
        <v>62240</v>
      </c>
      <c r="BT303" s="2">
        <v>63230</v>
      </c>
      <c r="BU303" s="2">
        <v>63690</v>
      </c>
      <c r="BV303" s="2">
        <v>62480</v>
      </c>
      <c r="BW303" s="2">
        <v>62950</v>
      </c>
      <c r="BX303" s="2">
        <v>62440</v>
      </c>
      <c r="BY303" s="2">
        <v>62350</v>
      </c>
      <c r="BZ303" s="2">
        <v>61900</v>
      </c>
      <c r="CA303" s="2">
        <v>62130</v>
      </c>
      <c r="CB303" s="2">
        <v>62430</v>
      </c>
      <c r="CC303" s="2">
        <v>61360</v>
      </c>
      <c r="CD303" s="2">
        <v>60640</v>
      </c>
      <c r="CE303" s="2">
        <v>59370</v>
      </c>
      <c r="CF303" s="2">
        <v>59640</v>
      </c>
      <c r="CG303" s="2">
        <v>59000</v>
      </c>
      <c r="CH303" s="2">
        <v>59030</v>
      </c>
      <c r="CI303" s="2">
        <v>56390</v>
      </c>
      <c r="CJ303" s="2">
        <v>56530</v>
      </c>
      <c r="CK303" s="2">
        <v>55890</v>
      </c>
      <c r="CL303" s="2">
        <v>56760</v>
      </c>
      <c r="CM303" s="2">
        <v>56240</v>
      </c>
      <c r="CN303" s="2">
        <v>54590</v>
      </c>
      <c r="CO303" s="2">
        <v>55000</v>
      </c>
      <c r="CP303" s="2">
        <v>55810</v>
      </c>
      <c r="CQ303" s="2">
        <v>56280</v>
      </c>
      <c r="CR303" s="2">
        <v>56140</v>
      </c>
      <c r="CS303" s="2">
        <v>54840</v>
      </c>
      <c r="CT303" s="2">
        <v>53740</v>
      </c>
      <c r="CU303" s="2">
        <v>56020</v>
      </c>
      <c r="CV303" s="2">
        <v>57450</v>
      </c>
      <c r="CW303" s="2">
        <v>56510</v>
      </c>
      <c r="CX303" s="2">
        <v>56090</v>
      </c>
      <c r="CY303" s="2">
        <v>56180</v>
      </c>
      <c r="CZ303" s="2">
        <v>56870</v>
      </c>
      <c r="DA303" s="2">
        <v>57920</v>
      </c>
      <c r="DB303" s="2">
        <v>56830</v>
      </c>
      <c r="DC303" s="2">
        <v>55020</v>
      </c>
      <c r="DD303" s="2">
        <v>57880</v>
      </c>
      <c r="DE303" s="2">
        <v>58840</v>
      </c>
      <c r="DF303" s="2">
        <v>57890</v>
      </c>
      <c r="DG303" s="2">
        <v>60130</v>
      </c>
      <c r="DH303" s="2">
        <v>60670</v>
      </c>
      <c r="DI303" s="2">
        <v>61240</v>
      </c>
      <c r="DJ303" s="2">
        <v>61670</v>
      </c>
      <c r="DK303" s="2">
        <v>61180</v>
      </c>
      <c r="DL303" s="2">
        <v>59630</v>
      </c>
      <c r="DM303" s="2">
        <v>59310</v>
      </c>
      <c r="DN303" s="2">
        <v>59930</v>
      </c>
      <c r="DO303" s="2">
        <v>59610</v>
      </c>
      <c r="DP303" s="2">
        <v>59100</v>
      </c>
      <c r="DQ303" s="2">
        <v>59690</v>
      </c>
      <c r="DR303" s="2">
        <v>59570</v>
      </c>
      <c r="DS303" s="2">
        <v>60280</v>
      </c>
      <c r="DT303" s="2">
        <v>60210</v>
      </c>
      <c r="DU303" s="2">
        <v>59610</v>
      </c>
      <c r="DV303" s="2">
        <v>56390</v>
      </c>
      <c r="DW303" s="2">
        <v>56590</v>
      </c>
      <c r="DX303" s="2">
        <v>56580</v>
      </c>
      <c r="DY303" s="2">
        <v>56910</v>
      </c>
      <c r="DZ303" s="2">
        <v>56350</v>
      </c>
      <c r="EA303" s="2">
        <v>55650</v>
      </c>
      <c r="EB303" s="2">
        <v>56140</v>
      </c>
      <c r="EC303" s="2">
        <v>55580</v>
      </c>
      <c r="ED303" s="2">
        <v>55400</v>
      </c>
      <c r="EE303" s="2">
        <v>55200</v>
      </c>
      <c r="EF303" s="2">
        <v>56140</v>
      </c>
      <c r="EG303" s="2">
        <v>56000</v>
      </c>
      <c r="EH303" s="2">
        <v>54890</v>
      </c>
      <c r="EI303" s="2">
        <v>55510</v>
      </c>
      <c r="EJ303" s="2">
        <v>55690</v>
      </c>
      <c r="EK303" s="2">
        <v>56220</v>
      </c>
      <c r="EL303" s="2">
        <v>56250</v>
      </c>
      <c r="EM303" s="2">
        <v>56600</v>
      </c>
      <c r="EN303" s="2">
        <v>55950</v>
      </c>
      <c r="EO303" s="2">
        <v>53980</v>
      </c>
      <c r="EP303" s="2">
        <v>53860</v>
      </c>
      <c r="EQ303" s="2">
        <v>54430</v>
      </c>
      <c r="ER303" s="2">
        <v>54560</v>
      </c>
      <c r="ES303" s="2">
        <v>54050</v>
      </c>
      <c r="ET303" s="2">
        <v>52500</v>
      </c>
      <c r="EU303" s="2">
        <v>52700</v>
      </c>
      <c r="EV303" s="2">
        <v>52860</v>
      </c>
      <c r="EW303" s="2">
        <v>52400</v>
      </c>
      <c r="EX303" s="2">
        <v>52540</v>
      </c>
      <c r="EY303" s="2">
        <v>52440</v>
      </c>
      <c r="EZ303" s="2">
        <v>52490</v>
      </c>
      <c r="FA303" s="2">
        <v>51650</v>
      </c>
      <c r="FB303" s="2">
        <v>51030</v>
      </c>
      <c r="FC303" s="2">
        <v>51450</v>
      </c>
      <c r="FD303" s="2">
        <v>51910</v>
      </c>
      <c r="FE303" s="2">
        <v>52260</v>
      </c>
      <c r="FF303" s="2">
        <v>53050</v>
      </c>
      <c r="FG303" s="2">
        <v>52740</v>
      </c>
      <c r="FH303" s="2">
        <v>53030</v>
      </c>
      <c r="FI303" s="2">
        <v>52690</v>
      </c>
      <c r="FJ303" s="2">
        <v>52630</v>
      </c>
      <c r="FK303" s="2">
        <v>52470</v>
      </c>
      <c r="FL303" s="2">
        <v>52920</v>
      </c>
      <c r="FM303" s="2">
        <v>52040</v>
      </c>
      <c r="FN303" s="2">
        <v>51500</v>
      </c>
      <c r="FO303" s="2">
        <v>52240</v>
      </c>
      <c r="FP303" s="2">
        <v>52140</v>
      </c>
      <c r="FQ303" s="2">
        <v>52220</v>
      </c>
      <c r="FR303" s="2">
        <v>51630</v>
      </c>
      <c r="FS303" s="2">
        <v>51360</v>
      </c>
      <c r="FT303" s="2">
        <v>50870</v>
      </c>
      <c r="FU303" s="2">
        <v>52490</v>
      </c>
      <c r="FV303" s="2">
        <v>50960</v>
      </c>
      <c r="FW303" s="2">
        <v>51830</v>
      </c>
      <c r="FX303" s="2">
        <v>52310</v>
      </c>
      <c r="FY303" s="2">
        <v>52650</v>
      </c>
      <c r="FZ303" s="2">
        <v>53270</v>
      </c>
      <c r="GA303" s="2">
        <v>53000</v>
      </c>
      <c r="GB303" s="2">
        <v>53470</v>
      </c>
      <c r="GC303" s="2">
        <v>52900</v>
      </c>
      <c r="GD303" s="2">
        <v>52330</v>
      </c>
      <c r="GE303" s="2">
        <v>53210</v>
      </c>
      <c r="GF303" s="2">
        <v>52560</v>
      </c>
      <c r="GG303" s="2">
        <v>54630</v>
      </c>
      <c r="GH303" s="2">
        <v>54390</v>
      </c>
      <c r="GI303" s="2">
        <v>53630</v>
      </c>
      <c r="GJ303" s="2">
        <v>53430</v>
      </c>
      <c r="GK303" s="2">
        <v>52380</v>
      </c>
      <c r="GL303" s="2">
        <v>52460</v>
      </c>
      <c r="GM303" s="2">
        <v>51300</v>
      </c>
      <c r="GN303" s="2">
        <v>50620</v>
      </c>
      <c r="GO303" s="2">
        <v>51340</v>
      </c>
      <c r="GP303" s="2">
        <v>51840</v>
      </c>
      <c r="GQ303" s="2">
        <v>51010</v>
      </c>
      <c r="GR303" s="2">
        <v>49950</v>
      </c>
      <c r="GS303" s="2">
        <v>50140</v>
      </c>
      <c r="GT303" s="2">
        <v>49590</v>
      </c>
      <c r="GU303" s="2">
        <v>49690</v>
      </c>
      <c r="GV303" s="2">
        <v>50480</v>
      </c>
      <c r="GW303" s="2">
        <v>50440</v>
      </c>
      <c r="GX303" s="2">
        <v>49990</v>
      </c>
      <c r="GY303" s="2">
        <v>50360</v>
      </c>
      <c r="GZ303" s="2">
        <v>49980</v>
      </c>
      <c r="HA303" s="2">
        <v>47500</v>
      </c>
      <c r="HB303" s="2">
        <v>46830</v>
      </c>
      <c r="HC303" s="2">
        <v>46580</v>
      </c>
      <c r="HD303" s="2">
        <v>46830</v>
      </c>
      <c r="HE303" s="2">
        <v>46910</v>
      </c>
      <c r="HF303" s="2">
        <v>47170</v>
      </c>
      <c r="HG303" s="2">
        <v>47230</v>
      </c>
      <c r="HH303" s="2">
        <v>47090</v>
      </c>
      <c r="HI303" s="2">
        <v>47170</v>
      </c>
      <c r="HJ303" s="2">
        <v>47300</v>
      </c>
      <c r="HK303" s="2">
        <v>46910</v>
      </c>
      <c r="HL303" s="2">
        <v>46430</v>
      </c>
      <c r="HM303" s="2">
        <v>46460</v>
      </c>
      <c r="HN303" s="2">
        <v>46310</v>
      </c>
      <c r="HO303" s="2">
        <v>45770</v>
      </c>
      <c r="HP303" s="2">
        <v>45190</v>
      </c>
      <c r="HQ303" s="2">
        <v>45550</v>
      </c>
      <c r="HR303" s="2">
        <v>45210</v>
      </c>
      <c r="HS303" s="2">
        <v>44560</v>
      </c>
      <c r="HT303" s="2">
        <v>43930</v>
      </c>
      <c r="HU303" s="2">
        <v>43600</v>
      </c>
      <c r="HV303" s="2">
        <v>43790</v>
      </c>
      <c r="HW303" s="2">
        <v>43780</v>
      </c>
      <c r="HX303" s="2">
        <v>44140</v>
      </c>
      <c r="HY303" s="2">
        <v>44160</v>
      </c>
      <c r="HZ303" s="2">
        <v>43930</v>
      </c>
      <c r="IA303" s="2">
        <v>44000</v>
      </c>
      <c r="IB303" s="2">
        <v>44520</v>
      </c>
      <c r="IC303" s="2">
        <v>44040</v>
      </c>
      <c r="ID303" s="2">
        <v>44240</v>
      </c>
      <c r="IE303" s="2">
        <v>44540</v>
      </c>
      <c r="IF303" s="2">
        <v>45220</v>
      </c>
      <c r="IG303" s="2">
        <v>45180</v>
      </c>
      <c r="IH303" s="2">
        <v>44730</v>
      </c>
      <c r="II303" s="2">
        <v>44530</v>
      </c>
      <c r="IJ303" s="2">
        <v>44790</v>
      </c>
      <c r="IK303" s="2">
        <v>44310</v>
      </c>
      <c r="IL303" s="2">
        <v>43310</v>
      </c>
      <c r="IM303" s="2">
        <v>42410</v>
      </c>
      <c r="IN303" s="2">
        <v>42080</v>
      </c>
      <c r="IO303" s="2">
        <v>41880</v>
      </c>
      <c r="IP303" s="2">
        <v>41560</v>
      </c>
      <c r="IQ303" s="2">
        <v>42260</v>
      </c>
      <c r="IR303" s="2">
        <v>42410</v>
      </c>
      <c r="IS303" s="2">
        <v>42000</v>
      </c>
      <c r="IT303" s="2">
        <v>42070</v>
      </c>
    </row>
    <row r="304" spans="1:254">
      <c r="A304" s="62" t="s">
        <v>871</v>
      </c>
      <c r="B304" s="1" t="inlineStr">
        <is>
          <t>きんでん</t>
        </is>
      </c>
      <c r="C304" s="1">
        <v>7171</v>
      </c>
      <c r="E304" s="2">
        <v>7489</v>
      </c>
      <c r="F304" s="2">
        <v>7350</v>
      </c>
      <c r="G304" s="2">
        <v>7179</v>
      </c>
      <c r="H304" s="2">
        <v>7089</v>
      </c>
      <c r="I304" s="2">
        <v>7583</v>
      </c>
      <c r="J304" s="2">
        <v>7390</v>
      </c>
      <c r="K304" s="2">
        <v>7655</v>
      </c>
      <c r="L304" s="2">
        <v>7862</v>
      </c>
      <c r="M304" s="2">
        <v>7838</v>
      </c>
      <c r="N304" s="2">
        <v>7520</v>
      </c>
      <c r="O304" s="2">
        <v>7512</v>
      </c>
      <c r="P304" s="2">
        <v>7434</v>
      </c>
      <c r="Q304" s="2">
        <v>7260</v>
      </c>
      <c r="R304" s="2">
        <v>7347</v>
      </c>
      <c r="S304" s="2">
        <v>7579</v>
      </c>
      <c r="T304" s="2">
        <v>7564</v>
      </c>
      <c r="U304" s="2">
        <v>7450</v>
      </c>
      <c r="V304" s="2">
        <v>7675</v>
      </c>
      <c r="W304" s="2">
        <v>7880</v>
      </c>
      <c r="X304" s="2">
        <v>7883</v>
      </c>
      <c r="Y304" s="2">
        <v>8130</v>
      </c>
      <c r="Z304" s="2">
        <v>8246</v>
      </c>
      <c r="AA304" s="2">
        <v>8107</v>
      </c>
      <c r="AB304" s="2">
        <v>7980</v>
      </c>
      <c r="AC304" s="2">
        <v>7930</v>
      </c>
      <c r="AD304" s="2">
        <v>8077</v>
      </c>
      <c r="AE304" s="2">
        <v>8094</v>
      </c>
      <c r="AF304" s="2">
        <v>8189</v>
      </c>
      <c r="AG304" s="2">
        <v>8263</v>
      </c>
      <c r="AH304" s="2">
        <v>8500</v>
      </c>
      <c r="AI304" s="2">
        <v>8412</v>
      </c>
      <c r="AJ304" s="2">
        <v>8572</v>
      </c>
      <c r="AK304" s="2">
        <v>8382</v>
      </c>
      <c r="AL304" s="2">
        <v>8317</v>
      </c>
      <c r="AM304" s="2">
        <v>8060</v>
      </c>
      <c r="AN304" s="2">
        <v>7829</v>
      </c>
      <c r="AO304" s="2">
        <v>7375</v>
      </c>
      <c r="AP304" s="2">
        <v>7342</v>
      </c>
      <c r="AQ304" s="2">
        <v>6982</v>
      </c>
      <c r="AR304" s="2">
        <v>6844</v>
      </c>
      <c r="AS304" s="2">
        <v>7214</v>
      </c>
      <c r="AT304" s="2">
        <v>7090</v>
      </c>
      <c r="AU304" s="2">
        <v>6816</v>
      </c>
      <c r="AV304" s="2">
        <v>6672</v>
      </c>
      <c r="AW304" s="2">
        <v>6608</v>
      </c>
      <c r="AX304" s="2">
        <v>6804</v>
      </c>
      <c r="AY304" s="2">
        <v>6817</v>
      </c>
      <c r="AZ304" s="2">
        <v>7211</v>
      </c>
      <c r="BA304" s="2">
        <v>7261</v>
      </c>
      <c r="BB304" s="2">
        <v>7305</v>
      </c>
      <c r="BC304" s="2">
        <v>7342</v>
      </c>
      <c r="BD304" s="2">
        <v>7384</v>
      </c>
      <c r="BE304" s="2">
        <v>7244</v>
      </c>
      <c r="BF304" s="2">
        <v>6930</v>
      </c>
      <c r="BG304" s="2">
        <v>6948</v>
      </c>
      <c r="BH304" s="2">
        <v>7050</v>
      </c>
      <c r="BI304" s="2">
        <v>7050</v>
      </c>
      <c r="BJ304" s="2">
        <v>7440</v>
      </c>
      <c r="BK304" s="2">
        <v>7815</v>
      </c>
      <c r="BL304" s="2">
        <v>8005</v>
      </c>
      <c r="BM304" s="2">
        <v>8207</v>
      </c>
      <c r="BN304" s="2">
        <v>8422</v>
      </c>
      <c r="BO304" s="2">
        <v>8386</v>
      </c>
      <c r="BP304" s="2">
        <v>8422</v>
      </c>
      <c r="BQ304" s="2">
        <v>8525</v>
      </c>
      <c r="BR304" s="2">
        <v>8324</v>
      </c>
      <c r="BS304" s="2">
        <v>8382</v>
      </c>
      <c r="BT304" s="2">
        <v>7932</v>
      </c>
      <c r="BU304" s="2">
        <v>7094</v>
      </c>
      <c r="BV304" s="2">
        <v>7241</v>
      </c>
      <c r="BW304" s="2">
        <v>7189</v>
      </c>
      <c r="BX304" s="2">
        <v>7042</v>
      </c>
      <c r="BY304" s="2">
        <v>7124</v>
      </c>
      <c r="BZ304" s="2">
        <v>7196</v>
      </c>
      <c r="CA304" s="2">
        <v>7150</v>
      </c>
      <c r="CB304" s="2">
        <v>7148</v>
      </c>
      <c r="CC304" s="2">
        <v>7369</v>
      </c>
      <c r="CD304" s="2">
        <v>7498</v>
      </c>
      <c r="CE304" s="2">
        <v>7449</v>
      </c>
      <c r="CF304" s="2">
        <v>7500</v>
      </c>
      <c r="CG304" s="2">
        <v>7520</v>
      </c>
      <c r="CH304" s="2">
        <v>7426</v>
      </c>
      <c r="CI304" s="2">
        <v>7170</v>
      </c>
      <c r="CJ304" s="2">
        <v>7219</v>
      </c>
      <c r="CK304" s="2">
        <v>7297</v>
      </c>
      <c r="CL304" s="2">
        <v>7461</v>
      </c>
      <c r="CM304" s="2">
        <v>7342</v>
      </c>
      <c r="CN304" s="2">
        <v>7119</v>
      </c>
      <c r="CO304" s="2">
        <v>7160</v>
      </c>
      <c r="CP304" s="2">
        <v>7320</v>
      </c>
      <c r="CQ304" s="2">
        <v>7467</v>
      </c>
      <c r="CR304" s="2">
        <v>7465</v>
      </c>
      <c r="CS304" s="2">
        <v>7212</v>
      </c>
      <c r="CT304" s="2">
        <v>7030</v>
      </c>
      <c r="CU304" s="2">
        <v>7503</v>
      </c>
      <c r="CV304" s="2">
        <v>7656</v>
      </c>
      <c r="CW304" s="2">
        <v>7578</v>
      </c>
      <c r="CX304" s="2">
        <v>7496</v>
      </c>
      <c r="CY304" s="2">
        <v>7615</v>
      </c>
      <c r="CZ304" s="2">
        <v>7603</v>
      </c>
      <c r="DA304" s="2">
        <v>7790</v>
      </c>
      <c r="DB304" s="2">
        <v>7676</v>
      </c>
      <c r="DC304" s="2">
        <v>7509</v>
      </c>
      <c r="DD304" s="2">
        <v>8009</v>
      </c>
      <c r="DE304" s="2">
        <v>8407</v>
      </c>
      <c r="DF304" s="2">
        <v>8280</v>
      </c>
      <c r="DG304" s="2">
        <v>8580</v>
      </c>
      <c r="DH304" s="2">
        <v>8415</v>
      </c>
      <c r="DI304" s="2">
        <v>8537</v>
      </c>
      <c r="DJ304" s="2">
        <v>8515</v>
      </c>
      <c r="DK304" s="2">
        <v>8285</v>
      </c>
      <c r="DL304" s="2">
        <v>8253</v>
      </c>
      <c r="DM304" s="2">
        <v>8107</v>
      </c>
      <c r="DN304" s="2">
        <v>8083</v>
      </c>
      <c r="DO304" s="2">
        <v>8156</v>
      </c>
      <c r="DP304" s="2">
        <v>8048</v>
      </c>
      <c r="DQ304" s="2">
        <v>8029</v>
      </c>
      <c r="DR304" s="2">
        <v>8228</v>
      </c>
      <c r="DS304" s="2">
        <v>8357</v>
      </c>
      <c r="DT304" s="2">
        <v>7967</v>
      </c>
      <c r="DU304" s="2">
        <v>7896</v>
      </c>
      <c r="DV304" s="2">
        <v>7342</v>
      </c>
      <c r="DW304" s="2">
        <v>7172</v>
      </c>
      <c r="DX304" s="2">
        <v>6997</v>
      </c>
      <c r="DY304" s="2">
        <v>6943</v>
      </c>
      <c r="DZ304" s="2">
        <v>6996</v>
      </c>
      <c r="EA304" s="2">
        <v>7040</v>
      </c>
      <c r="EB304" s="2">
        <v>7663</v>
      </c>
      <c r="EC304" s="2">
        <v>7509</v>
      </c>
      <c r="ED304" s="2">
        <v>7542</v>
      </c>
      <c r="EE304" s="2">
        <v>7650</v>
      </c>
      <c r="EF304" s="2">
        <v>7680</v>
      </c>
      <c r="EG304" s="2">
        <v>7634</v>
      </c>
      <c r="EH304" s="2">
        <v>7608</v>
      </c>
      <c r="EI304" s="2">
        <v>7575</v>
      </c>
      <c r="EJ304" s="2">
        <v>7568</v>
      </c>
      <c r="EK304" s="2">
        <v>7552</v>
      </c>
      <c r="EL304" s="2">
        <v>7499</v>
      </c>
      <c r="EM304" s="2">
        <v>7475</v>
      </c>
      <c r="EN304" s="2">
        <v>7476</v>
      </c>
      <c r="EO304" s="2">
        <v>7259</v>
      </c>
      <c r="EP304" s="2">
        <v>7259</v>
      </c>
      <c r="EQ304" s="2">
        <v>7209</v>
      </c>
      <c r="ER304" s="2">
        <v>7224</v>
      </c>
      <c r="ES304" s="2">
        <v>7024</v>
      </c>
      <c r="ET304" s="2">
        <v>6911</v>
      </c>
      <c r="EU304" s="2">
        <v>6942</v>
      </c>
      <c r="EV304" s="2">
        <v>6907</v>
      </c>
      <c r="EW304" s="2">
        <v>6910</v>
      </c>
      <c r="EX304" s="2">
        <v>6985</v>
      </c>
      <c r="EY304" s="2">
        <v>6927</v>
      </c>
      <c r="EZ304" s="2">
        <v>6940</v>
      </c>
      <c r="FA304" s="2">
        <v>6893</v>
      </c>
      <c r="FB304" s="2">
        <v>6674</v>
      </c>
      <c r="FC304" s="2">
        <v>6744</v>
      </c>
      <c r="FD304" s="2">
        <v>6945</v>
      </c>
      <c r="FE304" s="2">
        <v>6927</v>
      </c>
      <c r="FF304" s="2">
        <v>6903</v>
      </c>
      <c r="FG304" s="2">
        <v>6951</v>
      </c>
      <c r="FH304" s="2">
        <v>6747</v>
      </c>
      <c r="FI304" s="2">
        <v>6616</v>
      </c>
      <c r="FJ304" s="2">
        <v>6577</v>
      </c>
      <c r="FK304" s="2">
        <v>6522</v>
      </c>
      <c r="FL304" s="2">
        <v>6528</v>
      </c>
      <c r="FM304" s="2">
        <v>6533</v>
      </c>
      <c r="FN304" s="2">
        <v>6421</v>
      </c>
      <c r="FO304" s="2">
        <v>6583</v>
      </c>
      <c r="FP304" s="2">
        <v>6524</v>
      </c>
      <c r="FQ304" s="2">
        <v>6531</v>
      </c>
      <c r="FR304" s="2">
        <v>6391</v>
      </c>
      <c r="FS304" s="2">
        <v>6416</v>
      </c>
      <c r="FT304" s="2">
        <v>6372</v>
      </c>
      <c r="FU304" s="2">
        <v>6376</v>
      </c>
      <c r="FV304" s="2">
        <v>6256</v>
      </c>
      <c r="FW304" s="2">
        <v>6300</v>
      </c>
      <c r="FX304" s="2">
        <v>6323</v>
      </c>
      <c r="FY304" s="2">
        <v>6310</v>
      </c>
      <c r="FZ304" s="2">
        <v>6445</v>
      </c>
      <c r="GA304" s="2">
        <v>6265</v>
      </c>
      <c r="GB304" s="2">
        <v>6288</v>
      </c>
      <c r="GC304" s="2">
        <v>6245</v>
      </c>
      <c r="GD304" s="2">
        <v>6267</v>
      </c>
      <c r="GE304" s="2">
        <v>6362</v>
      </c>
      <c r="GF304" s="2">
        <v>6222</v>
      </c>
      <c r="GG304" s="2">
        <v>6396</v>
      </c>
      <c r="GH304" s="2">
        <v>6194</v>
      </c>
      <c r="GI304" s="2">
        <v>6280</v>
      </c>
      <c r="GJ304" s="2">
        <v>6158</v>
      </c>
      <c r="GK304" s="2">
        <v>5384</v>
      </c>
      <c r="GL304" s="2">
        <v>5390</v>
      </c>
      <c r="GM304" s="2">
        <v>5310</v>
      </c>
      <c r="GN304" s="2">
        <v>5280</v>
      </c>
      <c r="GO304" s="2">
        <v>5218</v>
      </c>
      <c r="GP304" s="2">
        <v>5193</v>
      </c>
      <c r="GQ304" s="2">
        <v>5187</v>
      </c>
      <c r="GR304" s="2">
        <v>5190</v>
      </c>
      <c r="GS304" s="2">
        <v>5188</v>
      </c>
      <c r="GT304" s="2">
        <v>5144</v>
      </c>
      <c r="GU304" s="2">
        <v>5136</v>
      </c>
      <c r="GV304" s="2">
        <v>5122</v>
      </c>
      <c r="GW304" s="2">
        <v>5186</v>
      </c>
      <c r="GX304" s="2">
        <v>5282</v>
      </c>
      <c r="GY304" s="2">
        <v>5235</v>
      </c>
      <c r="GZ304" s="2">
        <v>5279</v>
      </c>
      <c r="HA304" s="2">
        <v>5051</v>
      </c>
      <c r="HB304" s="2">
        <v>5038</v>
      </c>
      <c r="HC304" s="2">
        <v>5081</v>
      </c>
      <c r="HD304" s="2">
        <v>5119</v>
      </c>
      <c r="HE304" s="2">
        <v>5249</v>
      </c>
      <c r="HF304" s="2">
        <v>5269</v>
      </c>
      <c r="HG304" s="2">
        <v>5184</v>
      </c>
      <c r="HH304" s="2">
        <v>5181</v>
      </c>
      <c r="HI304" s="2">
        <v>5290</v>
      </c>
      <c r="HJ304" s="2">
        <v>5297</v>
      </c>
      <c r="HK304" s="2">
        <v>5217</v>
      </c>
      <c r="HL304" s="2">
        <v>5292</v>
      </c>
      <c r="HM304" s="2">
        <v>5350</v>
      </c>
      <c r="HN304" s="2">
        <v>5390</v>
      </c>
      <c r="HO304" s="2">
        <v>5400</v>
      </c>
      <c r="HP304" s="2">
        <v>5336</v>
      </c>
      <c r="HQ304" s="2">
        <v>5287</v>
      </c>
      <c r="HR304" s="2">
        <v>5270</v>
      </c>
      <c r="HS304" s="2">
        <v>5330</v>
      </c>
      <c r="HT304" s="2">
        <v>5312</v>
      </c>
      <c r="HU304" s="2">
        <v>5311</v>
      </c>
      <c r="HV304" s="2">
        <v>5348</v>
      </c>
      <c r="HW304" s="2">
        <v>5342</v>
      </c>
      <c r="HX304" s="2">
        <v>5287</v>
      </c>
      <c r="HY304" s="2">
        <v>5261</v>
      </c>
      <c r="HZ304" s="2">
        <v>5239</v>
      </c>
      <c r="IA304" s="2">
        <v>5306</v>
      </c>
      <c r="IB304" s="2">
        <v>5393</v>
      </c>
      <c r="IC304" s="2">
        <v>5364</v>
      </c>
      <c r="ID304" s="2">
        <v>5279</v>
      </c>
      <c r="IE304" s="2">
        <v>5308</v>
      </c>
      <c r="IF304" s="2">
        <v>5293</v>
      </c>
      <c r="IG304" s="2">
        <v>5352</v>
      </c>
      <c r="IH304" s="2">
        <v>5360</v>
      </c>
      <c r="II304" s="2">
        <v>5357</v>
      </c>
      <c r="IJ304" s="2">
        <v>5370</v>
      </c>
      <c r="IK304" s="2">
        <v>5418</v>
      </c>
      <c r="IL304" s="2">
        <v>5312</v>
      </c>
      <c r="IM304" s="2">
        <v>5239</v>
      </c>
      <c r="IN304" s="2">
        <v>5138</v>
      </c>
      <c r="IO304" s="2">
        <v>4946</v>
      </c>
      <c r="IP304" s="2">
        <v>4936</v>
      </c>
      <c r="IQ304" s="2">
        <v>4910</v>
      </c>
      <c r="IR304" s="2">
        <v>4809</v>
      </c>
      <c r="IS304" s="2">
        <v>4735</v>
      </c>
      <c r="IT304" s="2">
        <v>4710</v>
      </c>
    </row>
    <row r="305" spans="1:254">
      <c r="A305" s="62" t="s">
        <v>1032</v>
      </c>
      <c r="B305" s="1" t="inlineStr">
        <is>
          <t>パンパシフィックＨＤ</t>
        </is>
      </c>
      <c r="C305" s="1">
        <v>921.7</v>
      </c>
      <c r="E305" s="2">
        <v>904.8</v>
      </c>
      <c r="F305" s="2">
        <v>888.7</v>
      </c>
      <c r="G305" s="2">
        <v>899.9</v>
      </c>
      <c r="H305" s="2">
        <v>906.9</v>
      </c>
      <c r="I305" s="2">
        <v>928.9</v>
      </c>
      <c r="J305" s="2">
        <v>973</v>
      </c>
      <c r="K305" s="2">
        <v>984.5</v>
      </c>
      <c r="L305" s="2">
        <v>927.8</v>
      </c>
      <c r="M305" s="2">
        <v>894</v>
      </c>
      <c r="N305" s="2">
        <v>871</v>
      </c>
      <c r="O305" s="2">
        <v>862</v>
      </c>
      <c r="P305" s="2">
        <v>869.4</v>
      </c>
      <c r="Q305" s="2">
        <v>895.9</v>
      </c>
      <c r="R305" s="2">
        <v>903.9</v>
      </c>
      <c r="S305" s="2">
        <v>892.2</v>
      </c>
      <c r="T305" s="2">
        <v>874.5</v>
      </c>
      <c r="U305" s="2">
        <v>890.6</v>
      </c>
      <c r="V305" s="2">
        <v>873.5</v>
      </c>
      <c r="W305" s="2">
        <v>867.6</v>
      </c>
      <c r="X305" s="2">
        <v>877.8</v>
      </c>
      <c r="Y305" s="2">
        <v>882.6</v>
      </c>
      <c r="Z305" s="2">
        <v>869.8</v>
      </c>
      <c r="AA305" s="2">
        <v>852.7</v>
      </c>
      <c r="AB305" s="2">
        <v>847.6</v>
      </c>
      <c r="AC305" s="2">
        <v>829.5</v>
      </c>
      <c r="AD305" s="2">
        <v>818.1</v>
      </c>
      <c r="AE305" s="2">
        <v>854</v>
      </c>
      <c r="AF305" s="2">
        <v>846.4</v>
      </c>
      <c r="AG305" s="2">
        <v>828</v>
      </c>
      <c r="AH305" s="2">
        <v>831</v>
      </c>
      <c r="AI305" s="2">
        <v>832</v>
      </c>
      <c r="AJ305" s="2">
        <v>824.4</v>
      </c>
      <c r="AK305" s="2">
        <v>822.3</v>
      </c>
      <c r="AL305" s="2">
        <v>828.7</v>
      </c>
      <c r="AM305" s="2">
        <v>845.4</v>
      </c>
      <c r="AN305" s="2">
        <v>852.4</v>
      </c>
      <c r="AO305" s="2">
        <v>836.3</v>
      </c>
      <c r="AP305" s="2">
        <v>858.6</v>
      </c>
      <c r="AQ305" s="2">
        <v>869.7</v>
      </c>
      <c r="AR305" s="2">
        <v>893.5</v>
      </c>
      <c r="AS305" s="2">
        <v>851.8</v>
      </c>
      <c r="AT305" s="2">
        <v>854.6</v>
      </c>
      <c r="AU305" s="2">
        <v>856</v>
      </c>
      <c r="AV305" s="2">
        <v>843.7</v>
      </c>
      <c r="AW305" s="2">
        <v>844.4</v>
      </c>
      <c r="AX305" s="2">
        <v>829.4</v>
      </c>
      <c r="AY305" s="2">
        <v>833.5</v>
      </c>
      <c r="AZ305" s="2">
        <v>882.6</v>
      </c>
      <c r="BA305" s="2">
        <v>907.4</v>
      </c>
      <c r="BB305" s="2">
        <v>861.9</v>
      </c>
      <c r="BC305" s="2">
        <v>819.4</v>
      </c>
      <c r="BD305" s="2">
        <v>826.2</v>
      </c>
      <c r="BE305" s="2">
        <v>865</v>
      </c>
      <c r="BF305" s="2">
        <v>878.4</v>
      </c>
      <c r="BG305" s="2">
        <v>873.2</v>
      </c>
      <c r="BH305" s="2">
        <v>895.5</v>
      </c>
      <c r="BI305" s="2">
        <v>889.8</v>
      </c>
      <c r="BJ305" s="2">
        <v>888.5</v>
      </c>
      <c r="BK305" s="2">
        <v>871.3</v>
      </c>
      <c r="BL305" s="2">
        <v>875.2</v>
      </c>
      <c r="BM305" s="2">
        <v>895.3</v>
      </c>
      <c r="BN305" s="2">
        <v>903.5</v>
      </c>
      <c r="BO305" s="2">
        <v>915.5</v>
      </c>
      <c r="BP305" s="2">
        <v>897.8</v>
      </c>
      <c r="BQ305" s="2">
        <v>892.2</v>
      </c>
      <c r="BR305" s="2">
        <v>899.9</v>
      </c>
      <c r="BS305" s="2">
        <v>890.3</v>
      </c>
      <c r="BT305" s="2">
        <v>910.5</v>
      </c>
      <c r="BU305" s="2">
        <v>920.6</v>
      </c>
      <c r="BV305" s="2">
        <v>921.6</v>
      </c>
      <c r="BW305" s="2">
        <v>945.7</v>
      </c>
      <c r="BX305" s="2">
        <v>956.5</v>
      </c>
      <c r="BY305" s="2">
        <v>962.3</v>
      </c>
      <c r="BZ305" s="2">
        <v>959.3</v>
      </c>
      <c r="CA305" s="2">
        <v>963.1</v>
      </c>
      <c r="CB305" s="2">
        <v>972.2</v>
      </c>
      <c r="CC305" s="2">
        <v>971.9</v>
      </c>
      <c r="CD305" s="2">
        <v>964.5</v>
      </c>
      <c r="CE305" s="2">
        <v>969</v>
      </c>
      <c r="CF305" s="2">
        <v>952.6</v>
      </c>
      <c r="CG305" s="2">
        <v>984</v>
      </c>
      <c r="CH305" s="2">
        <v>999.9</v>
      </c>
      <c r="CI305" s="2">
        <v>1006</v>
      </c>
      <c r="CJ305" s="2">
        <v>1001.5</v>
      </c>
      <c r="CK305" s="2">
        <v>962</v>
      </c>
      <c r="CL305" s="2">
        <v>979</v>
      </c>
      <c r="CM305" s="2">
        <v>984.6</v>
      </c>
      <c r="CN305" s="2">
        <v>1009</v>
      </c>
      <c r="CO305" s="2">
        <v>1001</v>
      </c>
      <c r="CP305" s="2">
        <v>999.8</v>
      </c>
      <c r="CQ305" s="2">
        <v>987.9</v>
      </c>
      <c r="CR305" s="2">
        <v>991.2</v>
      </c>
      <c r="CS305" s="2">
        <v>984</v>
      </c>
      <c r="CT305" s="2">
        <v>988.9</v>
      </c>
      <c r="CU305" s="2">
        <v>1006.5</v>
      </c>
      <c r="CV305" s="2">
        <v>1023.5</v>
      </c>
      <c r="CW305" s="2">
        <v>1038</v>
      </c>
      <c r="CX305" s="2">
        <v>1023.5</v>
      </c>
      <c r="CY305" s="2">
        <v>1022</v>
      </c>
      <c r="CZ305" s="2">
        <v>1025.5</v>
      </c>
      <c r="DA305" s="2">
        <v>1067</v>
      </c>
      <c r="DB305" s="2">
        <v>1051</v>
      </c>
      <c r="DC305" s="2">
        <v>1051.5</v>
      </c>
      <c r="DD305" s="2">
        <v>1063.5</v>
      </c>
      <c r="DE305" s="2">
        <v>1037.5</v>
      </c>
      <c r="DF305" s="2">
        <v>1023.5</v>
      </c>
      <c r="DG305" s="2">
        <v>1020</v>
      </c>
      <c r="DH305" s="2">
        <v>1052</v>
      </c>
      <c r="DI305" s="2">
        <v>1048.5</v>
      </c>
      <c r="DJ305" s="2">
        <v>1035.5</v>
      </c>
      <c r="DK305" s="2">
        <v>1041</v>
      </c>
      <c r="DL305" s="2">
        <v>1034</v>
      </c>
      <c r="DM305" s="2">
        <v>1007</v>
      </c>
      <c r="DN305" s="2">
        <v>988.3</v>
      </c>
      <c r="DO305" s="2">
        <v>967.4</v>
      </c>
      <c r="DP305" s="2">
        <v>975.6</v>
      </c>
      <c r="DQ305" s="2">
        <v>969.2</v>
      </c>
      <c r="DR305" s="2">
        <v>1006</v>
      </c>
      <c r="DS305" s="2">
        <v>983</v>
      </c>
      <c r="DT305" s="2">
        <v>989.5</v>
      </c>
      <c r="DU305" s="2">
        <v>979.9</v>
      </c>
      <c r="DV305" s="2">
        <v>966.2</v>
      </c>
      <c r="DW305" s="2">
        <v>966.7</v>
      </c>
      <c r="DX305" s="2">
        <v>942.8</v>
      </c>
      <c r="DY305" s="2">
        <v>935.6</v>
      </c>
      <c r="DZ305" s="2">
        <v>924.3</v>
      </c>
      <c r="EA305" s="2">
        <v>915.9</v>
      </c>
      <c r="EB305" s="2">
        <v>909</v>
      </c>
      <c r="EC305" s="2">
        <v>930.6</v>
      </c>
      <c r="ED305" s="2">
        <v>934.7</v>
      </c>
      <c r="EE305" s="2">
        <v>939</v>
      </c>
      <c r="EF305" s="2">
        <v>934.5</v>
      </c>
      <c r="EG305" s="2">
        <v>953.7</v>
      </c>
      <c r="EH305" s="2">
        <v>984.7</v>
      </c>
      <c r="EI305" s="2">
        <v>982.5</v>
      </c>
      <c r="EJ305" s="2">
        <v>935</v>
      </c>
      <c r="EK305" s="2">
        <v>900</v>
      </c>
      <c r="EL305" s="2">
        <v>909.3</v>
      </c>
      <c r="EM305" s="2">
        <v>907.6</v>
      </c>
      <c r="EN305" s="2">
        <v>926.8</v>
      </c>
      <c r="EO305" s="2">
        <v>931.3</v>
      </c>
      <c r="EP305" s="2">
        <v>925</v>
      </c>
      <c r="EQ305" s="2">
        <v>925.9</v>
      </c>
      <c r="ER305" s="2">
        <v>931.4</v>
      </c>
      <c r="ES305" s="2">
        <v>936</v>
      </c>
      <c r="ET305" s="2">
        <v>948.9</v>
      </c>
      <c r="EU305" s="2">
        <v>947.7</v>
      </c>
      <c r="EV305" s="2">
        <v>951.9</v>
      </c>
      <c r="EW305" s="2">
        <v>959.7</v>
      </c>
      <c r="EX305" s="2">
        <v>957.8</v>
      </c>
      <c r="EY305" s="2">
        <v>963</v>
      </c>
      <c r="EZ305" s="2">
        <v>975</v>
      </c>
      <c r="FA305" s="2">
        <v>976.4</v>
      </c>
      <c r="FB305" s="2">
        <v>978.5</v>
      </c>
      <c r="FC305" s="2">
        <v>946.3</v>
      </c>
      <c r="FD305" s="2">
        <v>965</v>
      </c>
      <c r="FE305" s="2">
        <v>977</v>
      </c>
      <c r="FF305" s="2">
        <v>972.4</v>
      </c>
      <c r="FG305" s="2">
        <v>952.7</v>
      </c>
      <c r="FH305" s="2">
        <v>960.5</v>
      </c>
      <c r="FI305" s="2">
        <v>955.5</v>
      </c>
      <c r="FJ305" s="2">
        <v>961</v>
      </c>
      <c r="FK305" s="2">
        <v>941</v>
      </c>
      <c r="FL305" s="2">
        <v>952.5</v>
      </c>
      <c r="FM305" s="2">
        <v>940</v>
      </c>
      <c r="FN305" s="2">
        <v>940.3</v>
      </c>
      <c r="FO305" s="2">
        <v>955.7</v>
      </c>
      <c r="FP305" s="2">
        <v>967.8</v>
      </c>
      <c r="FQ305" s="2">
        <v>967.3</v>
      </c>
      <c r="FR305" s="2">
        <v>949</v>
      </c>
      <c r="FS305" s="2">
        <v>925.9</v>
      </c>
      <c r="FT305" s="2">
        <v>921.6</v>
      </c>
      <c r="FU305" s="2">
        <v>932.7</v>
      </c>
      <c r="FV305" s="2">
        <v>925</v>
      </c>
      <c r="FW305" s="2">
        <v>932</v>
      </c>
      <c r="FX305" s="2">
        <v>910</v>
      </c>
      <c r="FY305" s="2">
        <v>961.3</v>
      </c>
      <c r="FZ305" s="2">
        <v>969.7</v>
      </c>
      <c r="GA305" s="2">
        <v>1012.5</v>
      </c>
      <c r="GB305" s="2">
        <v>1009</v>
      </c>
      <c r="GC305" s="2">
        <v>1012</v>
      </c>
      <c r="GD305" s="2">
        <v>1009.5</v>
      </c>
      <c r="GE305" s="2">
        <v>1007</v>
      </c>
      <c r="GF305" s="2">
        <v>998</v>
      </c>
      <c r="GG305" s="2">
        <v>949</v>
      </c>
      <c r="GH305" s="2">
        <v>927.8</v>
      </c>
      <c r="GI305" s="2">
        <v>923.5</v>
      </c>
      <c r="GJ305" s="2">
        <v>937.9</v>
      </c>
      <c r="GK305" s="2">
        <v>958.6</v>
      </c>
      <c r="GL305" s="2">
        <v>976.3</v>
      </c>
      <c r="GM305" s="2">
        <v>971.3</v>
      </c>
      <c r="GN305" s="2">
        <v>972.3</v>
      </c>
      <c r="GO305" s="2">
        <v>951.3</v>
      </c>
      <c r="GP305" s="2">
        <v>944.6</v>
      </c>
      <c r="GQ305" s="2">
        <v>940.4</v>
      </c>
      <c r="GR305" s="2">
        <v>938.2</v>
      </c>
      <c r="GS305" s="2">
        <v>954.2</v>
      </c>
      <c r="GT305" s="2">
        <v>968.5</v>
      </c>
      <c r="GU305" s="2">
        <v>983</v>
      </c>
      <c r="GV305" s="2">
        <v>949</v>
      </c>
      <c r="GW305" s="2">
        <v>959.8</v>
      </c>
      <c r="GX305" s="2">
        <v>969</v>
      </c>
      <c r="GY305" s="2">
        <v>952.8</v>
      </c>
      <c r="GZ305" s="2">
        <v>965.9</v>
      </c>
      <c r="HA305" s="2">
        <v>938</v>
      </c>
      <c r="HB305" s="2">
        <v>963.8</v>
      </c>
      <c r="HC305" s="2">
        <v>974.6</v>
      </c>
      <c r="HD305" s="2">
        <v>998.7</v>
      </c>
      <c r="HE305" s="2">
        <v>1020</v>
      </c>
      <c r="HF305" s="2">
        <v>1016</v>
      </c>
      <c r="HG305" s="2">
        <v>991.8</v>
      </c>
      <c r="HH305" s="2">
        <v>989.2</v>
      </c>
      <c r="HI305" s="2">
        <v>992.2</v>
      </c>
      <c r="HJ305" s="2">
        <v>1010.8</v>
      </c>
      <c r="HK305" s="2">
        <v>1013.6</v>
      </c>
      <c r="HL305" s="2">
        <v>1019</v>
      </c>
      <c r="HM305" s="2">
        <v>1043.8</v>
      </c>
      <c r="HN305" s="2">
        <v>1056</v>
      </c>
      <c r="HO305" s="2">
        <v>1057.2</v>
      </c>
      <c r="HP305" s="2">
        <v>1074.8</v>
      </c>
      <c r="HQ305" s="2">
        <v>1098.8</v>
      </c>
      <c r="HR305" s="2">
        <v>1108.5999999999999</v>
      </c>
      <c r="HS305" s="2">
        <v>1102.5999999999999</v>
      </c>
      <c r="HT305" s="2">
        <v>1103.5999999999999</v>
      </c>
      <c r="HU305" s="2">
        <v>1079.4000000000001</v>
      </c>
      <c r="HV305" s="2">
        <v>1079.2</v>
      </c>
      <c r="HW305" s="2">
        <v>1085.2</v>
      </c>
      <c r="HX305" s="2">
        <v>1081.8</v>
      </c>
      <c r="HY305" s="2">
        <v>1104.5999999999999</v>
      </c>
      <c r="HZ305" s="2">
        <v>1094</v>
      </c>
      <c r="IA305" s="2">
        <v>1100.4000000000001</v>
      </c>
      <c r="IB305" s="2">
        <v>1106</v>
      </c>
      <c r="IC305" s="2">
        <v>1108.2</v>
      </c>
      <c r="ID305" s="2">
        <v>1104.2</v>
      </c>
      <c r="IE305" s="2">
        <v>1103.4000000000001</v>
      </c>
      <c r="IF305" s="2">
        <v>1139.4000000000001</v>
      </c>
      <c r="IG305" s="2">
        <v>1077.8</v>
      </c>
      <c r="IH305" s="2">
        <v>1051</v>
      </c>
      <c r="II305" s="2">
        <v>1065.8</v>
      </c>
      <c r="IJ305" s="2">
        <v>1087.2</v>
      </c>
      <c r="IK305" s="2">
        <v>1088.5999999999999</v>
      </c>
      <c r="IL305" s="2">
        <v>1079</v>
      </c>
      <c r="IM305" s="2">
        <v>1078.4000000000001</v>
      </c>
      <c r="IN305" s="2">
        <v>1063.2</v>
      </c>
      <c r="IO305" s="2">
        <v>1046</v>
      </c>
      <c r="IP305" s="2">
        <v>1038</v>
      </c>
      <c r="IQ305" s="2">
        <v>1026.2</v>
      </c>
      <c r="IR305" s="2">
        <v>1017.6</v>
      </c>
      <c r="IS305" s="2">
        <v>1000.6</v>
      </c>
      <c r="IT305" s="2">
        <v>990</v>
      </c>
    </row>
    <row r="306" spans="1:254">
      <c r="A306" s="64"/>
    </row>
    <row r="307" spans="1:254">
      <c r="A307" s="64"/>
    </row>
    <row r="308" spans="1:254">
      <c r="A308" s="64"/>
    </row>
    <row r="309" spans="1:254">
      <c r="A309" s="64"/>
    </row>
    <row r="310" spans="1:254">
      <c r="A310" s="64"/>
    </row>
    <row r="311" spans="1:254">
      <c r="A311" s="64"/>
    </row>
    <row r="312" spans="1:254">
      <c r="A312" s="64"/>
    </row>
    <row r="313" spans="1:254">
      <c r="A313" s="64"/>
    </row>
    <row r="314" spans="1:254">
      <c r="A314" s="64"/>
    </row>
    <row r="315" spans="1:254">
      <c r="A315" s="64"/>
    </row>
    <row r="316" spans="1:254">
      <c r="A316" s="64"/>
    </row>
    <row r="317" spans="1:254">
      <c r="A317" s="64"/>
    </row>
    <row r="318" spans="1:254">
      <c r="A318" s="64"/>
    </row>
    <row r="319" spans="1:254">
      <c r="A319" s="64"/>
    </row>
    <row r="320" spans="1:254">
      <c r="A320" s="64"/>
    </row>
    <row r="321" spans="1:1">
      <c r="A321" s="64"/>
    </row>
    <row r="322" spans="1:1">
      <c r="A322" s="64"/>
    </row>
    <row r="323" spans="1:1">
      <c r="A323" s="64"/>
    </row>
    <row r="324" spans="1:1">
      <c r="A324" s="64"/>
    </row>
    <row r="325" spans="1:1">
      <c r="A325" s="64"/>
    </row>
    <row r="326" spans="1:1">
      <c r="A326" s="64"/>
    </row>
    <row r="327" spans="1:1">
      <c r="A327" s="64"/>
    </row>
    <row r="328" spans="1:1">
      <c r="A328" s="64"/>
    </row>
    <row r="329" spans="1:1">
      <c r="A329" s="64"/>
    </row>
    <row r="330" spans="1:1">
      <c r="A330" s="64"/>
    </row>
    <row r="331" spans="1:1">
      <c r="A331" s="64"/>
    </row>
    <row r="332" spans="1:1">
      <c r="A332" s="64"/>
    </row>
    <row r="333" spans="1:1">
      <c r="A333" s="64"/>
    </row>
    <row r="334" spans="1:1">
      <c r="A334" s="64"/>
    </row>
    <row r="335" spans="1:1">
      <c r="A335" s="64"/>
    </row>
    <row r="336" spans="1:1">
      <c r="A336" s="64"/>
    </row>
    <row r="337" spans="1:1">
      <c r="A337" s="64"/>
    </row>
    <row r="338" spans="1:1">
      <c r="A338" s="64"/>
    </row>
    <row r="339" spans="1:1">
      <c r="A339" s="64"/>
    </row>
    <row r="340" spans="1:1">
      <c r="A340" s="64"/>
    </row>
    <row r="341" spans="1:1">
      <c r="A341" s="64"/>
    </row>
    <row r="342" spans="1:1">
      <c r="A342" s="64"/>
    </row>
    <row r="343" spans="1:1">
      <c r="A343" s="64"/>
    </row>
    <row r="344" spans="1:1">
      <c r="A344" s="64"/>
    </row>
    <row r="345" spans="1:1">
      <c r="A345" s="64"/>
    </row>
    <row r="346" spans="1:1">
      <c r="A346" s="64"/>
    </row>
    <row r="347" spans="1:1">
      <c r="A347" s="64"/>
    </row>
    <row r="348" spans="1:1">
      <c r="A348" s="64"/>
    </row>
    <row r="349" spans="1:1">
      <c r="A349" s="64"/>
    </row>
    <row r="350" spans="1:1">
      <c r="A350" s="64"/>
    </row>
    <row r="351" spans="1:1">
      <c r="A351" s="64"/>
    </row>
    <row r="352" spans="1:1">
      <c r="A352" s="64"/>
    </row>
    <row r="353" spans="1:1">
      <c r="A353" s="64"/>
    </row>
    <row r="354" spans="1:1">
      <c r="A354" s="64"/>
    </row>
    <row r="355" spans="1:1">
      <c r="A355" s="64"/>
    </row>
    <row r="356" spans="1:1">
      <c r="A356" s="64"/>
    </row>
    <row r="357" spans="1:1">
      <c r="A357" s="64"/>
    </row>
    <row r="358" spans="1:1">
      <c r="A358" s="64"/>
    </row>
    <row r="359" spans="1:1">
      <c r="A359" s="64"/>
    </row>
    <row r="360" spans="1:1">
      <c r="A360" s="64"/>
    </row>
    <row r="361" spans="1:1">
      <c r="A361" s="64"/>
    </row>
    <row r="362" spans="1:1">
      <c r="A362" s="64"/>
    </row>
    <row r="363" spans="1:1">
      <c r="A363" s="64"/>
    </row>
    <row r="364" spans="1:1">
      <c r="A364" s="64"/>
    </row>
    <row r="365" spans="1:1">
      <c r="A365" s="64"/>
    </row>
    <row r="366" spans="1:1">
      <c r="A366" s="64"/>
    </row>
    <row r="367" spans="1:1">
      <c r="A367" s="64"/>
    </row>
    <row r="368" spans="1:1">
      <c r="A368" s="64"/>
    </row>
    <row r="369" spans="1:1">
      <c r="A369" s="64"/>
    </row>
    <row r="370" spans="1:1">
      <c r="A370" s="64"/>
    </row>
    <row r="371" spans="1:1">
      <c r="A371" s="64"/>
    </row>
    <row r="372" spans="1:1">
      <c r="A372" s="64"/>
    </row>
    <row r="373" spans="1:1">
      <c r="A373" s="64"/>
    </row>
    <row r="374" spans="1:1">
      <c r="A374" s="64"/>
    </row>
    <row r="375" spans="1:1">
      <c r="A375" s="64"/>
    </row>
    <row r="376" spans="1:1">
      <c r="A376" s="64"/>
    </row>
    <row r="377" spans="1:1">
      <c r="A377" s="64"/>
    </row>
    <row r="378" spans="1:1">
      <c r="A378" s="64"/>
    </row>
    <row r="379" spans="1:1">
      <c r="A379" s="64"/>
    </row>
    <row r="380" spans="1:1">
      <c r="A380" s="64"/>
    </row>
    <row r="381" spans="1:1">
      <c r="A381" s="64"/>
    </row>
    <row r="382" spans="1:1">
      <c r="A382" s="64"/>
    </row>
    <row r="383" spans="1:1">
      <c r="A383" s="64"/>
    </row>
    <row r="384" spans="1:1">
      <c r="A384" s="64"/>
    </row>
    <row r="385" spans="1:1">
      <c r="A385" s="64"/>
    </row>
    <row r="386" spans="1:1">
      <c r="A386" s="64"/>
    </row>
    <row r="387" spans="1:1">
      <c r="A387" s="64"/>
    </row>
    <row r="388" spans="1:1">
      <c r="A388" s="64"/>
    </row>
    <row r="389" spans="1:1">
      <c r="A389" s="64"/>
    </row>
    <row r="390" spans="1:1">
      <c r="A390" s="64"/>
    </row>
    <row r="391" spans="1:1">
      <c r="A391" s="64"/>
    </row>
    <row r="392" spans="1:1">
      <c r="A392" s="64"/>
    </row>
    <row r="393" spans="1:1">
      <c r="A393" s="64"/>
    </row>
    <row r="394" spans="1:1">
      <c r="A394" s="64"/>
    </row>
    <row r="395" spans="1:1">
      <c r="A395" s="64"/>
    </row>
    <row r="396" spans="1:1">
      <c r="A396" s="64"/>
    </row>
    <row r="397" spans="1:1">
      <c r="A397" s="64"/>
    </row>
    <row r="398" spans="1:1">
      <c r="A398" s="64"/>
    </row>
    <row r="399" spans="1:1">
      <c r="A399" s="64"/>
    </row>
    <row r="400" spans="1:1">
      <c r="A400" s="64"/>
    </row>
    <row r="401" spans="1:1">
      <c r="A401" s="64"/>
    </row>
    <row r="402" spans="1:1">
      <c r="A402" s="64"/>
    </row>
    <row r="403" spans="1:1">
      <c r="A403" s="64"/>
    </row>
    <row r="404" spans="1:1">
      <c r="A404" s="64"/>
    </row>
    <row r="405" spans="1:1">
      <c r="A405" s="64"/>
    </row>
    <row r="406" spans="1:1">
      <c r="A406" s="64"/>
    </row>
    <row r="407" spans="1:1">
      <c r="A407" s="64"/>
    </row>
    <row r="408" spans="1:1">
      <c r="A408" s="64"/>
    </row>
    <row r="409" spans="1:1">
      <c r="A409" s="64"/>
    </row>
    <row r="410" spans="1:1">
      <c r="A410" s="64"/>
    </row>
    <row r="411" spans="1:1">
      <c r="A411" s="64"/>
    </row>
    <row r="412" spans="1:1">
      <c r="A412" s="64"/>
    </row>
    <row r="413" spans="1:1">
      <c r="A413" s="64"/>
    </row>
    <row r="414" spans="1:1">
      <c r="A414" s="64"/>
    </row>
    <row r="415" spans="1:1">
      <c r="A415" s="64"/>
    </row>
    <row r="416" spans="1:1">
      <c r="A416" s="64"/>
    </row>
    <row r="417" spans="1:1">
      <c r="A417" s="64"/>
    </row>
    <row r="418" spans="1:1">
      <c r="A418" s="64"/>
    </row>
    <row r="419" spans="1:1">
      <c r="A419" s="64"/>
    </row>
    <row r="420" spans="1:1">
      <c r="A420" s="64"/>
    </row>
    <row r="421" spans="1:1">
      <c r="A421" s="64"/>
    </row>
    <row r="422" spans="1:1">
      <c r="A422" s="64"/>
    </row>
    <row r="423" spans="1:1">
      <c r="A423" s="64"/>
    </row>
    <row r="424" spans="1:1">
      <c r="A424" s="64"/>
    </row>
    <row r="425" spans="1:1">
      <c r="A425" s="64"/>
    </row>
    <row r="426" spans="1:1">
      <c r="A426" s="64"/>
    </row>
    <row r="427" spans="1:1">
      <c r="A427" s="64"/>
    </row>
    <row r="428" spans="1:1">
      <c r="A428" s="64"/>
    </row>
    <row r="429" spans="1:1">
      <c r="A429" s="64"/>
    </row>
    <row r="430" spans="1:1">
      <c r="A430" s="64"/>
    </row>
    <row r="431" spans="1:1">
      <c r="A431" s="64"/>
    </row>
    <row r="432" spans="1:1">
      <c r="A432" s="64"/>
    </row>
    <row r="433" spans="1:1">
      <c r="A433" s="64"/>
    </row>
    <row r="434" spans="1:1">
      <c r="A434" s="64"/>
    </row>
    <row r="435" spans="1:1">
      <c r="A435" s="64"/>
    </row>
    <row r="436" spans="1:1">
      <c r="A436" s="64"/>
    </row>
    <row r="437" spans="1:1">
      <c r="A437" s="64"/>
    </row>
    <row r="438" spans="1:1">
      <c r="A438" s="64"/>
    </row>
    <row r="439" spans="1:1">
      <c r="A439" s="64"/>
    </row>
    <row r="440" spans="1:1">
      <c r="A440" s="64"/>
    </row>
    <row r="441" spans="1:1">
      <c r="A441" s="64"/>
    </row>
    <row r="442" spans="1:1">
      <c r="A442" s="64"/>
    </row>
    <row r="443" spans="1:1">
      <c r="A443" s="64"/>
    </row>
    <row r="444" spans="1:1">
      <c r="A444" s="64"/>
    </row>
    <row r="445" spans="1:1">
      <c r="A445" s="64"/>
    </row>
    <row r="446" spans="1:1">
      <c r="A446" s="64"/>
    </row>
    <row r="447" spans="1:1">
      <c r="A447" s="64"/>
    </row>
    <row r="448" spans="1:1">
      <c r="A448" s="64"/>
    </row>
    <row r="449" spans="1:1">
      <c r="A449" s="64"/>
    </row>
    <row r="450" spans="1:1">
      <c r="A450" s="64"/>
    </row>
    <row r="451" spans="1:1">
      <c r="A451" s="64"/>
    </row>
    <row r="452" spans="1:1">
      <c r="A452" s="64"/>
    </row>
    <row r="453" spans="1:1">
      <c r="A453" s="64"/>
    </row>
    <row r="454" spans="1:1">
      <c r="A454" s="64"/>
    </row>
    <row r="455" spans="1:1">
      <c r="A455" s="64"/>
    </row>
    <row r="456" spans="1:1">
      <c r="A456" s="64"/>
    </row>
    <row r="457" spans="1:1">
      <c r="A457" s="64"/>
    </row>
    <row r="458" spans="1:1">
      <c r="A458" s="64"/>
    </row>
    <row r="459" spans="1:1">
      <c r="A459" s="64"/>
    </row>
    <row r="460" spans="1:1">
      <c r="A460" s="64"/>
    </row>
    <row r="461" spans="1:1">
      <c r="A461" s="64"/>
    </row>
    <row r="462" spans="1:1">
      <c r="A462" s="64"/>
    </row>
    <row r="463" spans="1:1">
      <c r="A463" s="64"/>
    </row>
    <row r="464" spans="1:1">
      <c r="A464" s="64"/>
    </row>
    <row r="465" spans="1:1">
      <c r="A465" s="64"/>
    </row>
    <row r="466" spans="1:1">
      <c r="A466" s="64"/>
    </row>
    <row r="467" spans="1:1">
      <c r="A467" s="64"/>
    </row>
    <row r="468" spans="1:1">
      <c r="A468" s="64"/>
    </row>
    <row r="469" spans="1:1">
      <c r="A469" s="64"/>
    </row>
    <row r="470" spans="1:1">
      <c r="A470" s="64"/>
    </row>
    <row r="471" spans="1:1">
      <c r="A471" s="64"/>
    </row>
    <row r="472" spans="1:1">
      <c r="A472" s="64"/>
    </row>
    <row r="473" spans="1:1">
      <c r="A473" s="64"/>
    </row>
    <row r="474" spans="1:1">
      <c r="A474" s="64"/>
    </row>
    <row r="475" spans="1:1">
      <c r="A475" s="64"/>
    </row>
    <row r="476" spans="1:1">
      <c r="A476" s="64"/>
    </row>
    <row r="477" spans="1:1">
      <c r="A477" s="64"/>
    </row>
    <row r="478" spans="1:1">
      <c r="A478" s="64"/>
    </row>
    <row r="479" spans="1:1">
      <c r="A479" s="64"/>
    </row>
    <row r="480" spans="1:1">
      <c r="A480" s="64"/>
    </row>
    <row r="481" spans="1:1">
      <c r="A481" s="64"/>
    </row>
    <row r="482" spans="1:1">
      <c r="A482" s="64"/>
    </row>
    <row r="483" spans="1:1">
      <c r="A483" s="64"/>
    </row>
    <row r="484" spans="1:1">
      <c r="A484" s="64"/>
    </row>
    <row r="485" spans="1:1">
      <c r="A485" s="64"/>
    </row>
    <row r="486" spans="1:1">
      <c r="A486" s="64"/>
    </row>
    <row r="487" spans="1:1">
      <c r="A487" s="64"/>
    </row>
    <row r="488" spans="1:1">
      <c r="A488" s="64"/>
    </row>
    <row r="489" spans="1:1">
      <c r="A489" s="64"/>
    </row>
    <row r="490" spans="1:1">
      <c r="A490" s="64"/>
    </row>
    <row r="491" spans="1:1">
      <c r="A491" s="64"/>
    </row>
    <row r="492" spans="1:1">
      <c r="A492" s="64"/>
    </row>
    <row r="493" spans="1:1">
      <c r="A493" s="64"/>
    </row>
    <row r="494" spans="1:1">
      <c r="A494" s="64"/>
    </row>
    <row r="495" spans="1:1">
      <c r="A495" s="64"/>
    </row>
    <row r="496" spans="1:1">
      <c r="A496" s="64"/>
    </row>
    <row r="497" spans="1:1">
      <c r="A497" s="64"/>
    </row>
    <row r="498" spans="1:1">
      <c r="A498" s="64"/>
    </row>
    <row r="499" spans="1:1">
      <c r="A499" s="64"/>
    </row>
    <row r="500" spans="1:1">
      <c r="A500" s="64"/>
    </row>
    <row r="501" spans="1:1">
      <c r="A501" s="64"/>
    </row>
    <row r="502" spans="1:1">
      <c r="A502" s="64"/>
    </row>
    <row r="503" spans="1:1">
      <c r="A503" s="64"/>
    </row>
    <row r="504" spans="1:1">
      <c r="A504" s="64"/>
    </row>
    <row r="505" spans="1:1">
      <c r="A505" s="64"/>
    </row>
  </sheetData>
  <sheetProtection algorithmName="SHA-512" hashValue="ouCE689oUlBOBx85Xw6Hh0dxcw/rHYI4Af5sgTs2N3AlbkDPZ7ASRReqSU0UWYUz4EtcYtVHgVOIxpQXpbCH7g==" saltValue="pNgb5Bw16aC0+eq1osrPgg==" spinCount="100000" sheet="1" objects="1" scenarios="1" sort="0" autoFilter="0"/>
  <mergeCells count="1">
    <mergeCell ref="A1:BL1"/>
  </mergeCells>
  <phoneticPr fontId="16"/>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499984740745262"/>
  </sheetPr>
  <dimension ref="A1:IT505"/>
  <sheetViews>
    <sheetView showGridLines="0" workbookViewId="0">
      <pane xSplit="4" ySplit="4" topLeftCell="E5" activePane="bottomRight" state="frozen"/>
      <selection activeCell="C162" sqref="C162"/>
      <selection pane="topRight" activeCell="C162" sqref="C162"/>
      <selection pane="bottomLeft" activeCell="C162" sqref="C162"/>
      <selection pane="bottomRight" activeCell="AU23" sqref="AU23"/>
    </sheetView>
  </sheetViews>
  <sheetFormatPr defaultColWidth="9" defaultRowHeight="13.2"/>
  <cols>
    <col min="1" max="1" width="9" style="1" customWidth="1"/>
    <col min="2" max="2" width="18" style="1" customWidth="1"/>
    <col min="3" max="4" width="10" style="1" customWidth="1"/>
    <col min="5" max="64" width="7" style="1" customWidth="1"/>
    <col min="65" max="65" width="9" style="1" customWidth="1"/>
    <col min="66" max="104" width="9" style="1"/>
    <col min="105" max="254" width="7" style="1" customWidth="1"/>
    <col min="255" max="16384" width="9" style="1"/>
  </cols>
  <sheetData>
    <row r="1" spans="1:254" ht="30" customHeight="1">
      <c r="A1" s="855" t="s">
        <v>0</v>
      </c>
      <c r="B1" s="830"/>
      <c r="C1" s="830"/>
      <c r="D1" s="830"/>
      <c r="E1" s="830"/>
      <c r="F1" s="830"/>
      <c r="G1" s="830"/>
      <c r="H1" s="830"/>
      <c r="I1" s="830"/>
      <c r="J1" s="830"/>
      <c r="K1" s="830"/>
      <c r="L1" s="830"/>
      <c r="M1" s="830"/>
      <c r="N1" s="830"/>
      <c r="O1" s="830"/>
      <c r="P1" s="830"/>
      <c r="Q1" s="830"/>
      <c r="R1" s="830"/>
      <c r="S1" s="830"/>
      <c r="T1" s="830"/>
      <c r="U1" s="830"/>
      <c r="V1" s="830"/>
      <c r="W1" s="830"/>
      <c r="X1" s="830"/>
      <c r="Y1" s="830"/>
      <c r="Z1" s="830"/>
      <c r="AA1" s="830"/>
      <c r="AB1" s="830"/>
      <c r="AC1" s="830"/>
      <c r="AD1" s="830"/>
      <c r="AE1" s="830"/>
      <c r="AF1" s="830"/>
      <c r="AG1" s="830"/>
      <c r="AH1" s="830"/>
      <c r="AI1" s="830"/>
      <c r="AJ1" s="830"/>
      <c r="AK1" s="830"/>
      <c r="AL1" s="830"/>
      <c r="AM1" s="830"/>
      <c r="AN1" s="830"/>
      <c r="AO1" s="830"/>
      <c r="AP1" s="830"/>
      <c r="AQ1" s="830"/>
      <c r="AR1" s="830"/>
      <c r="AS1" s="830"/>
      <c r="AT1" s="830"/>
      <c r="AU1" s="830"/>
      <c r="AV1" s="830"/>
      <c r="AW1" s="830"/>
      <c r="AX1" s="830"/>
      <c r="AY1" s="830"/>
      <c r="AZ1" s="830"/>
      <c r="BA1" s="830"/>
      <c r="BB1" s="830"/>
      <c r="BC1" s="830"/>
      <c r="BD1" s="830"/>
      <c r="BE1" s="830"/>
      <c r="BF1" s="830"/>
      <c r="BG1" s="830"/>
      <c r="BH1" s="830"/>
      <c r="BI1" s="830"/>
      <c r="BJ1" s="830"/>
      <c r="BK1" s="830"/>
      <c r="BL1" s="830"/>
    </row>
    <row r="2" spans="1:254" ht="18" customHeight="1">
      <c r="A2" s="180" t="s">
        <v>1</v>
      </c>
      <c r="B2" s="180" t="s">
        <v>2</v>
      </c>
      <c r="C2" s="180" t="s">
        <v>3</v>
      </c>
      <c r="D2" s="180" t="s">
        <v>4</v>
      </c>
      <c r="E2" s="181"/>
      <c r="F2" s="181"/>
      <c r="G2" s="181"/>
      <c r="H2" s="181"/>
      <c r="I2" s="181"/>
      <c r="J2" s="181"/>
      <c r="K2" s="181"/>
      <c r="L2" s="181"/>
      <c r="M2" s="181"/>
      <c r="N2" s="181"/>
      <c r="O2" s="181"/>
      <c r="P2" s="181"/>
      <c r="Q2" s="181"/>
      <c r="R2" s="181"/>
      <c r="S2" s="181"/>
      <c r="T2" s="181"/>
      <c r="U2" s="181"/>
      <c r="V2" s="181"/>
      <c r="W2" s="181"/>
      <c r="X2" s="181"/>
      <c r="Y2" s="181"/>
      <c r="Z2" s="181"/>
      <c r="AA2" s="181"/>
      <c r="AB2" s="181"/>
      <c r="AC2" s="181"/>
      <c r="AD2" s="181"/>
      <c r="AE2" s="181"/>
      <c r="AF2" s="181"/>
      <c r="AG2" s="181"/>
      <c r="AH2" s="181"/>
      <c r="AI2" s="181"/>
      <c r="AJ2" s="181"/>
      <c r="AK2" s="181"/>
      <c r="AL2" s="181"/>
      <c r="AM2" s="181"/>
      <c r="AN2" s="181"/>
      <c r="AO2" s="181"/>
      <c r="AP2" s="181"/>
      <c r="AQ2" s="181"/>
      <c r="AR2" s="181"/>
      <c r="AS2" s="181"/>
      <c r="AT2" s="181"/>
      <c r="AU2" s="181"/>
      <c r="AV2" s="181"/>
      <c r="AW2" s="181"/>
      <c r="AX2" s="181"/>
      <c r="AY2" s="181"/>
      <c r="AZ2" s="181"/>
      <c r="BA2" s="181"/>
      <c r="BB2" s="181"/>
      <c r="BC2" s="181"/>
      <c r="BD2" s="181"/>
      <c r="BE2" s="181"/>
      <c r="BF2" s="181"/>
      <c r="BG2" s="181"/>
      <c r="BH2" s="181"/>
      <c r="BI2" s="181"/>
      <c r="BJ2" s="181"/>
      <c r="BK2" s="181"/>
      <c r="BL2" s="181"/>
    </row>
    <row r="3" spans="1:254" ht="14.1" customHeight="1">
      <c r="A3" s="174" t="s">
        <v>5</v>
      </c>
      <c r="B3" s="175"/>
      <c r="C3" s="202" t="s">
        <v>6</v>
      </c>
      <c r="D3" s="175"/>
      <c r="E3" s="176">
        <v>46240</v>
      </c>
      <c r="F3" s="176">
        <v>46239</v>
      </c>
      <c r="G3" s="176">
        <v>46238</v>
      </c>
      <c r="H3" s="176">
        <v>46237</v>
      </c>
      <c r="I3" s="176">
        <v>46234</v>
      </c>
      <c r="J3" s="176">
        <v>46233</v>
      </c>
      <c r="K3" s="176">
        <v>46232</v>
      </c>
      <c r="L3" s="176">
        <v>46231</v>
      </c>
      <c r="M3" s="176">
        <v>46230</v>
      </c>
      <c r="N3" s="176">
        <v>46227</v>
      </c>
      <c r="O3" s="176">
        <v>46226</v>
      </c>
      <c r="P3" s="176">
        <v>46225</v>
      </c>
      <c r="Q3" s="176">
        <v>46224</v>
      </c>
      <c r="R3" s="176">
        <v>46220</v>
      </c>
      <c r="S3" s="176">
        <v>46219</v>
      </c>
      <c r="T3" s="176">
        <v>46218</v>
      </c>
      <c r="U3" s="176">
        <v>46217</v>
      </c>
      <c r="V3" s="176">
        <v>46216</v>
      </c>
      <c r="W3" s="176">
        <v>46213</v>
      </c>
      <c r="X3" s="176">
        <v>46212</v>
      </c>
      <c r="Y3" s="176">
        <v>46211</v>
      </c>
      <c r="Z3" s="176">
        <v>46210</v>
      </c>
      <c r="AA3" s="176">
        <v>46209</v>
      </c>
      <c r="AB3" s="176">
        <v>46206</v>
      </c>
      <c r="AC3" s="176">
        <v>46205</v>
      </c>
      <c r="AD3" s="176">
        <v>46204</v>
      </c>
      <c r="AE3" s="176">
        <v>46203</v>
      </c>
      <c r="AF3" s="176">
        <v>46202</v>
      </c>
      <c r="AG3" s="176">
        <v>46199</v>
      </c>
      <c r="AH3" s="176">
        <v>46198</v>
      </c>
      <c r="AI3" s="176">
        <v>46197</v>
      </c>
      <c r="AJ3" s="176">
        <v>46196</v>
      </c>
      <c r="AK3" s="176">
        <v>46195</v>
      </c>
      <c r="AL3" s="176">
        <v>46192</v>
      </c>
      <c r="AM3" s="176">
        <v>46191</v>
      </c>
      <c r="AN3" s="176">
        <v>46190</v>
      </c>
      <c r="AO3" s="176">
        <v>46189</v>
      </c>
      <c r="AP3" s="176">
        <v>46188</v>
      </c>
      <c r="AQ3" s="176">
        <v>46185</v>
      </c>
      <c r="AR3" s="176">
        <v>46184</v>
      </c>
      <c r="AS3" s="176">
        <v>46183</v>
      </c>
      <c r="AT3" s="176">
        <v>46182</v>
      </c>
      <c r="AU3" s="176">
        <v>46181</v>
      </c>
      <c r="AV3" s="176">
        <v>46178</v>
      </c>
      <c r="AW3" s="176">
        <v>46177</v>
      </c>
      <c r="AX3" s="176">
        <v>46176</v>
      </c>
      <c r="AY3" s="176">
        <v>46175</v>
      </c>
      <c r="AZ3" s="176">
        <v>46174</v>
      </c>
      <c r="BA3" s="176">
        <v>46171</v>
      </c>
      <c r="BB3" s="176">
        <v>46170</v>
      </c>
      <c r="BC3" s="176">
        <v>46169</v>
      </c>
      <c r="BD3" s="176">
        <v>46168</v>
      </c>
      <c r="BE3" s="176">
        <v>46167</v>
      </c>
      <c r="BF3" s="176">
        <v>46164</v>
      </c>
      <c r="BG3" s="176">
        <v>46163</v>
      </c>
      <c r="BH3" s="176">
        <v>46162</v>
      </c>
      <c r="BI3" s="176">
        <v>46161</v>
      </c>
      <c r="BJ3" s="176">
        <v>46160</v>
      </c>
      <c r="BK3" s="176">
        <v>46157</v>
      </c>
      <c r="BL3" s="176">
        <v>46156</v>
      </c>
      <c r="BM3" s="732">
        <v>46155</v>
      </c>
      <c r="BN3" s="732">
        <v>46154</v>
      </c>
      <c r="BO3" s="732">
        <v>46153</v>
      </c>
      <c r="BP3" s="732">
        <v>46150</v>
      </c>
      <c r="BQ3" s="732">
        <v>46149</v>
      </c>
      <c r="BR3" s="732">
        <v>46143</v>
      </c>
      <c r="BS3" s="732">
        <v>46142</v>
      </c>
      <c r="BT3" s="732">
        <v>46140</v>
      </c>
      <c r="BU3" s="732">
        <v>46139</v>
      </c>
      <c r="BV3" s="732">
        <v>46136</v>
      </c>
      <c r="BW3" s="732">
        <v>46135</v>
      </c>
      <c r="BX3" s="732">
        <v>46134</v>
      </c>
      <c r="BY3" s="732">
        <v>46133</v>
      </c>
      <c r="BZ3" s="732">
        <v>46132</v>
      </c>
      <c r="CA3" s="732">
        <v>46129</v>
      </c>
      <c r="CB3" s="732">
        <v>46128</v>
      </c>
      <c r="CC3" s="732">
        <v>46127</v>
      </c>
      <c r="CD3" s="732">
        <v>46126</v>
      </c>
      <c r="CE3" s="732">
        <v>46125</v>
      </c>
      <c r="CF3" s="732">
        <v>46122</v>
      </c>
      <c r="CG3" s="732">
        <v>46121</v>
      </c>
      <c r="CH3" s="732">
        <v>46120</v>
      </c>
      <c r="CI3" s="732">
        <v>46119</v>
      </c>
      <c r="CJ3" s="732">
        <v>46118</v>
      </c>
      <c r="CK3" s="732">
        <v>46115</v>
      </c>
      <c r="CL3" s="732">
        <v>46114</v>
      </c>
      <c r="CM3" s="732">
        <v>46113</v>
      </c>
      <c r="CN3" s="732">
        <v>46112</v>
      </c>
      <c r="CO3" s="732">
        <v>46111</v>
      </c>
      <c r="CP3" s="732">
        <v>46108</v>
      </c>
      <c r="CQ3" s="732">
        <v>46107</v>
      </c>
      <c r="CR3" s="732">
        <v>46106</v>
      </c>
      <c r="CS3" s="732">
        <v>46105</v>
      </c>
      <c r="CT3" s="732">
        <v>46104</v>
      </c>
      <c r="CU3" s="732">
        <v>46100</v>
      </c>
      <c r="CV3" s="732">
        <v>46099</v>
      </c>
      <c r="CW3" s="732">
        <v>46098</v>
      </c>
      <c r="CX3" s="732">
        <v>46097</v>
      </c>
      <c r="CY3" s="732">
        <v>46094</v>
      </c>
      <c r="CZ3" s="732">
        <v>46093</v>
      </c>
      <c r="DA3" s="732">
        <v>46092</v>
      </c>
      <c r="DB3" s="732">
        <v>46091</v>
      </c>
      <c r="DC3" s="732">
        <v>46090</v>
      </c>
      <c r="DD3" s="732">
        <v>46087</v>
      </c>
      <c r="DE3" s="732">
        <v>46086</v>
      </c>
      <c r="DF3" s="732">
        <v>46085</v>
      </c>
      <c r="DG3" s="732">
        <v>46084</v>
      </c>
      <c r="DH3" s="732">
        <v>46083</v>
      </c>
      <c r="DI3" s="732">
        <v>46080</v>
      </c>
      <c r="DJ3" s="732">
        <v>46079</v>
      </c>
      <c r="DK3" s="732">
        <v>46078</v>
      </c>
      <c r="DL3" s="732">
        <v>46077</v>
      </c>
      <c r="DM3" s="732">
        <v>46073</v>
      </c>
      <c r="DN3" s="732">
        <v>46072</v>
      </c>
      <c r="DO3" s="732">
        <v>46071</v>
      </c>
      <c r="DP3" s="732">
        <v>46070</v>
      </c>
      <c r="DQ3" s="732">
        <v>46069</v>
      </c>
      <c r="DR3" s="732">
        <v>46066</v>
      </c>
      <c r="DS3" s="732">
        <v>46065</v>
      </c>
      <c r="DT3" s="732">
        <v>46063</v>
      </c>
      <c r="DU3" s="732">
        <v>46062</v>
      </c>
      <c r="DV3" s="732">
        <v>46059</v>
      </c>
      <c r="DW3" s="732">
        <v>46058</v>
      </c>
      <c r="DX3" s="732">
        <v>46057</v>
      </c>
      <c r="DY3" s="732">
        <v>46056</v>
      </c>
      <c r="DZ3" s="732">
        <v>46055</v>
      </c>
      <c r="EA3" s="732">
        <v>46052</v>
      </c>
      <c r="EB3" s="732">
        <v>46051</v>
      </c>
      <c r="EC3" s="732">
        <v>46050</v>
      </c>
      <c r="ED3" s="732">
        <v>46049</v>
      </c>
      <c r="EE3" s="732">
        <v>46048</v>
      </c>
      <c r="EF3" s="732">
        <v>46045</v>
      </c>
      <c r="EG3" s="732">
        <v>46044</v>
      </c>
      <c r="EH3" s="732">
        <v>46043</v>
      </c>
      <c r="EI3" s="732">
        <v>46042</v>
      </c>
      <c r="EJ3" s="732">
        <v>46041</v>
      </c>
      <c r="EK3" s="732">
        <v>46038</v>
      </c>
      <c r="EL3" s="732">
        <v>46037</v>
      </c>
      <c r="EM3" s="732">
        <v>46036</v>
      </c>
      <c r="EN3" s="732">
        <v>46035</v>
      </c>
      <c r="EO3" s="732">
        <v>46031</v>
      </c>
      <c r="EP3" s="732">
        <v>46030</v>
      </c>
      <c r="EQ3" s="732">
        <v>46029</v>
      </c>
      <c r="ER3" s="732">
        <v>46028</v>
      </c>
      <c r="ES3" s="732">
        <v>46027</v>
      </c>
      <c r="ET3" s="732">
        <v>46021</v>
      </c>
      <c r="EU3" s="732">
        <v>46020</v>
      </c>
      <c r="EV3" s="732">
        <v>46017</v>
      </c>
      <c r="EW3" s="732">
        <v>46016</v>
      </c>
      <c r="EX3" s="732">
        <v>46015</v>
      </c>
      <c r="EY3" s="732">
        <v>46014</v>
      </c>
      <c r="EZ3" s="732">
        <v>46013</v>
      </c>
      <c r="FA3" s="732">
        <v>46010</v>
      </c>
      <c r="FB3" s="732">
        <v>46009</v>
      </c>
      <c r="FC3" s="732">
        <v>46008</v>
      </c>
      <c r="FD3" s="732">
        <v>46007</v>
      </c>
      <c r="FE3" s="732">
        <v>46006</v>
      </c>
      <c r="FF3" s="732">
        <v>46003</v>
      </c>
      <c r="FG3" s="732">
        <v>46002</v>
      </c>
      <c r="FH3" s="732">
        <v>46001</v>
      </c>
      <c r="FI3" s="732">
        <v>46000</v>
      </c>
      <c r="FJ3" s="732">
        <v>45999</v>
      </c>
      <c r="FK3" s="732">
        <v>45996</v>
      </c>
      <c r="FL3" s="732">
        <v>45995</v>
      </c>
      <c r="FM3" s="732">
        <v>45994</v>
      </c>
      <c r="FN3" s="732">
        <v>45993</v>
      </c>
      <c r="FO3" s="732">
        <v>45992</v>
      </c>
      <c r="FP3" s="732">
        <v>45989</v>
      </c>
      <c r="FQ3" s="732">
        <v>45988</v>
      </c>
      <c r="FR3" s="732">
        <v>45987</v>
      </c>
      <c r="FS3" s="732">
        <v>45986</v>
      </c>
      <c r="FT3" s="732">
        <v>45982</v>
      </c>
      <c r="FU3" s="732">
        <v>45981</v>
      </c>
      <c r="FV3" s="732">
        <v>45980</v>
      </c>
      <c r="FW3" s="732">
        <v>45979</v>
      </c>
      <c r="FX3" s="732">
        <v>45978</v>
      </c>
      <c r="FY3" s="732">
        <v>45975</v>
      </c>
      <c r="FZ3" s="732">
        <v>45974</v>
      </c>
      <c r="GA3" s="732">
        <v>45973</v>
      </c>
      <c r="GB3" s="732">
        <v>45972</v>
      </c>
      <c r="GC3" s="732">
        <v>45971</v>
      </c>
      <c r="GD3" s="732">
        <v>45968</v>
      </c>
      <c r="GE3" s="732">
        <v>45967</v>
      </c>
      <c r="GF3" s="732">
        <v>45966</v>
      </c>
      <c r="GG3" s="732">
        <v>45965</v>
      </c>
      <c r="GH3" s="732">
        <v>45961</v>
      </c>
      <c r="GI3" s="732">
        <v>45960</v>
      </c>
      <c r="GJ3" s="732">
        <v>45959</v>
      </c>
      <c r="GK3" s="732">
        <v>45958</v>
      </c>
      <c r="GL3" s="732">
        <v>45957</v>
      </c>
      <c r="GM3" s="732">
        <v>45954</v>
      </c>
      <c r="GN3" s="732">
        <v>45953</v>
      </c>
      <c r="GO3" s="732">
        <v>45952</v>
      </c>
      <c r="GP3" s="732">
        <v>45951</v>
      </c>
      <c r="GQ3" s="732">
        <v>45950</v>
      </c>
      <c r="GR3" s="732">
        <v>45947</v>
      </c>
      <c r="GS3" s="732">
        <v>45946</v>
      </c>
      <c r="GT3" s="732">
        <v>45945</v>
      </c>
      <c r="GU3" s="732">
        <v>45944</v>
      </c>
      <c r="GV3" s="732">
        <v>45940</v>
      </c>
      <c r="GW3" s="732">
        <v>45939</v>
      </c>
      <c r="GX3" s="732">
        <v>45938</v>
      </c>
      <c r="GY3" s="732">
        <v>45937</v>
      </c>
      <c r="GZ3" s="732">
        <v>45936</v>
      </c>
      <c r="HA3" s="732">
        <v>45933</v>
      </c>
      <c r="HB3" s="732">
        <v>45932</v>
      </c>
      <c r="HC3" s="732">
        <v>45931</v>
      </c>
      <c r="HD3" s="732">
        <v>45930</v>
      </c>
      <c r="HE3" s="732">
        <v>45929</v>
      </c>
      <c r="HF3" s="732">
        <v>45926</v>
      </c>
      <c r="HG3" s="732">
        <v>45925</v>
      </c>
      <c r="HH3" s="732">
        <v>45924</v>
      </c>
      <c r="HI3" s="732">
        <v>45922</v>
      </c>
      <c r="HJ3" s="732">
        <v>45919</v>
      </c>
      <c r="HK3" s="732">
        <v>45918</v>
      </c>
      <c r="HL3" s="732">
        <v>45917</v>
      </c>
      <c r="HM3" s="732">
        <v>45916</v>
      </c>
      <c r="HN3" s="732">
        <v>45912</v>
      </c>
      <c r="HO3" s="732">
        <v>45911</v>
      </c>
      <c r="HP3" s="732">
        <v>45910</v>
      </c>
      <c r="HQ3" s="732">
        <v>45909</v>
      </c>
      <c r="HR3" s="732">
        <v>45908</v>
      </c>
      <c r="HS3" s="732">
        <v>45905</v>
      </c>
      <c r="HT3" s="732">
        <v>45904</v>
      </c>
      <c r="HU3" s="732">
        <v>45903</v>
      </c>
      <c r="HV3" s="732">
        <v>45902</v>
      </c>
      <c r="HW3" s="732">
        <v>45901</v>
      </c>
      <c r="HX3" s="732">
        <v>45898</v>
      </c>
      <c r="HY3" s="732">
        <v>45897</v>
      </c>
      <c r="HZ3" s="732">
        <v>45896</v>
      </c>
      <c r="IA3" s="732">
        <v>45895</v>
      </c>
      <c r="IB3" s="732">
        <v>45894</v>
      </c>
      <c r="IC3" s="732">
        <v>45891</v>
      </c>
      <c r="ID3" s="732">
        <v>45890</v>
      </c>
      <c r="IE3" s="732">
        <v>45889</v>
      </c>
      <c r="IF3" s="732">
        <v>45888</v>
      </c>
      <c r="IG3" s="732">
        <v>45887</v>
      </c>
      <c r="IH3" s="732">
        <v>45884</v>
      </c>
      <c r="II3" s="732">
        <v>45883</v>
      </c>
      <c r="IJ3" s="732">
        <v>45882</v>
      </c>
      <c r="IK3" s="732">
        <v>45881</v>
      </c>
      <c r="IL3" s="732">
        <v>45877</v>
      </c>
      <c r="IM3" s="732">
        <v>45876</v>
      </c>
      <c r="IN3" s="732">
        <v>45875</v>
      </c>
      <c r="IO3" s="732">
        <v>45874</v>
      </c>
      <c r="IP3" s="732">
        <v>45873</v>
      </c>
      <c r="IQ3" s="732">
        <v>45870</v>
      </c>
      <c r="IR3" s="732">
        <v>45869</v>
      </c>
      <c r="IS3" s="732">
        <v>45868</v>
      </c>
      <c r="IT3" s="732">
        <v>45867</v>
      </c>
    </row>
    <row r="4" spans="1:254" ht="18" customHeight="1">
      <c r="A4" s="82"/>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row>
    <row r="5" spans="1:254" ht="15.9" customHeight="1">
      <c r="A5" s="24" t="inlineStr">
        <is>
          <t>TOPX</t>
        </is>
      </c>
      <c r="B5" s="41">
        <v>4059.18</v>
      </c>
      <c r="C5" s="42">
        <v>4045.34</v>
      </c>
      <c r="D5" s="43">
        <v>3156.54</v>
      </c>
      <c r="E5" s="20">
        <v>888.8</v>
      </c>
      <c r="F5" s="20">
        <v>874.7</v>
      </c>
      <c r="G5" s="20">
        <v>881.3</v>
      </c>
      <c r="H5" s="20">
        <v>887.4</v>
      </c>
      <c r="I5" s="20">
        <v>897.3</v>
      </c>
      <c r="J5" s="20">
        <v>927.9</v>
      </c>
      <c r="K5" s="20">
        <v>925</v>
      </c>
      <c r="L5" s="20">
        <v>896.7</v>
      </c>
      <c r="M5" s="20">
        <v>862.1</v>
      </c>
      <c r="N5" s="20">
        <v>843.8</v>
      </c>
      <c r="O5" s="20">
        <v>846.2</v>
      </c>
      <c r="P5" s="20">
        <v>853.5</v>
      </c>
      <c r="Q5" s="20">
        <v>877</v>
      </c>
      <c r="R5" s="20">
        <v>881.3</v>
      </c>
      <c r="S5" s="20">
        <v>864.1</v>
      </c>
      <c r="T5" s="20">
        <v>853</v>
      </c>
      <c r="U5" s="20">
        <v>873</v>
      </c>
      <c r="V5" s="20">
        <v>846.5</v>
      </c>
      <c r="W5" s="20">
        <v>848.9</v>
      </c>
      <c r="X5" s="20">
        <v>860.3</v>
      </c>
      <c r="Y5" s="20">
        <v>856.2</v>
      </c>
      <c r="Z5" s="20">
        <v>838.1</v>
      </c>
      <c r="AA5" s="20">
        <v>816.8</v>
      </c>
      <c r="AB5" s="20">
        <v>815.1</v>
      </c>
      <c r="AC5" s="20">
        <v>808.2</v>
      </c>
      <c r="AD5" s="20">
        <v>793.6</v>
      </c>
      <c r="AE5" s="20">
        <v>821</v>
      </c>
      <c r="AF5" s="20">
        <v>820.1</v>
      </c>
      <c r="AG5" s="20">
        <v>815.4</v>
      </c>
      <c r="AH5" s="20">
        <v>813.5</v>
      </c>
      <c r="AI5" s="20">
        <v>815.1</v>
      </c>
      <c r="AJ5" s="20">
        <v>806.1</v>
      </c>
      <c r="AK5" s="20">
        <v>809.8</v>
      </c>
      <c r="AL5" s="20">
        <v>811</v>
      </c>
      <c r="AM5" s="20">
        <v>825.3</v>
      </c>
      <c r="AN5" s="20">
        <v>833.8</v>
      </c>
      <c r="AO5" s="20">
        <v>822.5</v>
      </c>
      <c r="AP5" s="21">
        <v>837.2</v>
      </c>
      <c r="AQ5" s="21">
        <v>851.6</v>
      </c>
      <c r="AR5" s="21">
        <v>860.6</v>
      </c>
      <c r="AS5" s="21">
        <v>836.4</v>
      </c>
      <c r="AT5" s="21">
        <v>833.2</v>
      </c>
      <c r="AU5" s="21">
        <v>829</v>
      </c>
      <c r="AV5" s="21">
        <v>822.2</v>
      </c>
      <c r="AW5" s="21">
        <v>820.2</v>
      </c>
      <c r="AX5" s="21">
        <v>807.3</v>
      </c>
      <c r="AY5" s="21">
        <v>794.7</v>
      </c>
      <c r="AZ5" s="21">
        <v>819.7</v>
      </c>
      <c r="BA5" s="21">
        <v>856.4</v>
      </c>
      <c r="BB5" s="21">
        <v>836.8</v>
      </c>
      <c r="BC5" s="21">
        <v>801</v>
      </c>
      <c r="BD5" s="21">
        <v>801.6</v>
      </c>
      <c r="BE5" s="21">
        <v>818.4</v>
      </c>
      <c r="BF5" s="21">
        <v>854.9</v>
      </c>
      <c r="BG5" s="21">
        <v>859.6</v>
      </c>
      <c r="BH5" s="21">
        <v>865.3</v>
      </c>
      <c r="BI5" s="21">
        <v>866</v>
      </c>
      <c r="BJ5" s="21">
        <v>868.9</v>
      </c>
      <c r="BK5" s="21">
        <v>842.1</v>
      </c>
      <c r="BL5" s="21">
        <v>841</v>
      </c>
      <c r="BM5" s="2">
        <v>878.5</v>
      </c>
      <c r="BN5" s="2">
        <v>887.5</v>
      </c>
      <c r="BO5" s="2">
        <v>881.7</v>
      </c>
      <c r="BP5" s="2">
        <v>882.1</v>
      </c>
      <c r="BQ5" s="2">
        <v>869.3</v>
      </c>
      <c r="BR5" s="2">
        <v>879</v>
      </c>
      <c r="BS5" s="2">
        <v>872.7</v>
      </c>
      <c r="BT5" s="2">
        <v>898.1</v>
      </c>
      <c r="BU5" s="2">
        <v>906.1</v>
      </c>
      <c r="BV5" s="2">
        <v>910.1</v>
      </c>
      <c r="BW5" s="2">
        <v>914.5</v>
      </c>
      <c r="BX5" s="2">
        <v>941.5</v>
      </c>
      <c r="BY5" s="2">
        <v>942</v>
      </c>
      <c r="BZ5" s="2">
        <v>946.3</v>
      </c>
      <c r="CA5" s="2">
        <v>940</v>
      </c>
      <c r="CB5" s="2">
        <v>954.1</v>
      </c>
      <c r="CC5" s="2">
        <v>954.7</v>
      </c>
      <c r="CD5" s="2">
        <v>947</v>
      </c>
      <c r="CE5" s="2">
        <v>938</v>
      </c>
      <c r="CF5" s="2">
        <v>931.1</v>
      </c>
      <c r="CG5" s="2">
        <v>953.7</v>
      </c>
      <c r="CH5" s="2">
        <v>969.2</v>
      </c>
      <c r="CI5" s="2">
        <v>977.8</v>
      </c>
      <c r="CJ5" s="2">
        <v>955.3</v>
      </c>
      <c r="CK5" s="2">
        <v>944.2</v>
      </c>
      <c r="CL5" s="2">
        <v>934.6</v>
      </c>
      <c r="CM5" s="2">
        <v>956.2</v>
      </c>
      <c r="CN5" s="2">
        <v>968.2</v>
      </c>
      <c r="CO5" s="2">
        <v>958.1</v>
      </c>
      <c r="CP5" s="2">
        <v>976.3</v>
      </c>
      <c r="CQ5" s="2">
        <v>967.5</v>
      </c>
      <c r="CR5" s="2">
        <v>970.5</v>
      </c>
      <c r="CS5" s="2">
        <v>967</v>
      </c>
      <c r="CT5" s="2">
        <v>964.9</v>
      </c>
      <c r="CU5" s="2">
        <v>980.1</v>
      </c>
      <c r="CV5" s="2">
        <v>981</v>
      </c>
      <c r="CW5" s="2">
        <v>1012</v>
      </c>
      <c r="CX5" s="2">
        <v>1002.5</v>
      </c>
      <c r="CY5" s="2">
        <v>977</v>
      </c>
      <c r="CZ5" s="2">
        <v>999.4</v>
      </c>
      <c r="DA5" s="2">
        <v>1039</v>
      </c>
      <c r="DB5" s="2">
        <v>1032</v>
      </c>
      <c r="DC5" s="2">
        <v>1006.5</v>
      </c>
      <c r="DD5" s="2">
        <v>1014.5</v>
      </c>
      <c r="DE5" s="2">
        <v>1019.5</v>
      </c>
      <c r="DF5" s="2">
        <v>976.1</v>
      </c>
      <c r="DG5" s="2">
        <v>963.7</v>
      </c>
      <c r="DH5" s="2">
        <v>1022.5</v>
      </c>
      <c r="DI5" s="2">
        <v>1025</v>
      </c>
      <c r="DJ5" s="2">
        <v>1017.5</v>
      </c>
      <c r="DK5" s="2">
        <v>1003.5</v>
      </c>
      <c r="DL5" s="2">
        <v>1008.5</v>
      </c>
      <c r="DM5" s="2">
        <v>980.8</v>
      </c>
      <c r="DN5" s="2">
        <v>954</v>
      </c>
      <c r="DO5" s="2">
        <v>950.8</v>
      </c>
      <c r="DP5" s="2">
        <v>951.3</v>
      </c>
      <c r="DQ5" s="2">
        <v>937</v>
      </c>
      <c r="DR5" s="2">
        <v>963</v>
      </c>
      <c r="DS5" s="2">
        <v>946</v>
      </c>
      <c r="DT5" s="2">
        <v>966</v>
      </c>
      <c r="DU5" s="2">
        <v>963.4</v>
      </c>
      <c r="DV5" s="2">
        <v>954</v>
      </c>
      <c r="DW5" s="2">
        <v>934.5</v>
      </c>
      <c r="DX5" s="2">
        <v>924.6</v>
      </c>
      <c r="DY5" s="2">
        <v>922.9</v>
      </c>
      <c r="DZ5" s="2">
        <v>907.9</v>
      </c>
      <c r="EA5" s="2">
        <v>898.6</v>
      </c>
      <c r="EB5" s="2">
        <v>897.7</v>
      </c>
      <c r="EC5" s="2">
        <v>916.1</v>
      </c>
      <c r="ED5" s="2">
        <v>920.6</v>
      </c>
      <c r="EE5" s="2">
        <v>918</v>
      </c>
      <c r="EF5" s="2">
        <v>920.2</v>
      </c>
      <c r="EG5" s="2">
        <v>923.7</v>
      </c>
      <c r="EH5" s="2">
        <v>952.7</v>
      </c>
      <c r="EI5" s="2">
        <v>934.8</v>
      </c>
      <c r="EJ5" s="2">
        <v>893</v>
      </c>
      <c r="EK5" s="2">
        <v>882.5</v>
      </c>
      <c r="EL5" s="2">
        <v>884.6</v>
      </c>
      <c r="EM5" s="2">
        <v>893.2</v>
      </c>
      <c r="EN5" s="2">
        <v>906.6</v>
      </c>
      <c r="EO5" s="2">
        <v>912.8</v>
      </c>
      <c r="EP5" s="2">
        <v>908</v>
      </c>
      <c r="EQ5" s="2">
        <v>910</v>
      </c>
      <c r="ER5" s="2">
        <v>908.9</v>
      </c>
      <c r="ES5" s="2">
        <v>917.3</v>
      </c>
      <c r="ET5" s="2">
        <v>930.4</v>
      </c>
      <c r="EU5" s="2">
        <v>934.5</v>
      </c>
      <c r="EV5" s="2">
        <v>941.9</v>
      </c>
      <c r="EW5" s="2">
        <v>942</v>
      </c>
      <c r="EX5" s="2">
        <v>946.5</v>
      </c>
      <c r="EY5" s="2">
        <v>951.5</v>
      </c>
      <c r="EZ5" s="2">
        <v>942.5</v>
      </c>
      <c r="FA5" s="2">
        <v>961.2</v>
      </c>
      <c r="FB5" s="2">
        <v>938</v>
      </c>
      <c r="FC5" s="2">
        <v>931.6</v>
      </c>
      <c r="FD5" s="2">
        <v>945.7</v>
      </c>
      <c r="FE5" s="2">
        <v>966.1</v>
      </c>
      <c r="FF5" s="2">
        <v>950</v>
      </c>
      <c r="FG5" s="2">
        <v>945</v>
      </c>
      <c r="FH5" s="2">
        <v>944.5</v>
      </c>
      <c r="FI5" s="2">
        <v>935.6</v>
      </c>
      <c r="FJ5" s="2">
        <v>938.2</v>
      </c>
      <c r="FK5" s="2">
        <v>929</v>
      </c>
      <c r="FL5" s="2">
        <v>930</v>
      </c>
      <c r="FM5" s="2">
        <v>925</v>
      </c>
      <c r="FN5" s="2">
        <v>926</v>
      </c>
      <c r="FO5" s="2">
        <v>934.3</v>
      </c>
      <c r="FP5" s="2">
        <v>943.8</v>
      </c>
      <c r="FQ5" s="2">
        <v>937.7</v>
      </c>
      <c r="FR5" s="2">
        <v>914</v>
      </c>
      <c r="FS5" s="2">
        <v>904.6</v>
      </c>
      <c r="FT5" s="2">
        <v>902</v>
      </c>
      <c r="FU5" s="2">
        <v>908.8</v>
      </c>
      <c r="FV5" s="2">
        <v>903.7</v>
      </c>
      <c r="FW5" s="2">
        <v>903.6</v>
      </c>
      <c r="FX5" s="2">
        <v>860.8</v>
      </c>
      <c r="FY5" s="2">
        <v>941.6</v>
      </c>
      <c r="FZ5" s="2">
        <v>925.4</v>
      </c>
      <c r="GA5" s="2">
        <v>985.8</v>
      </c>
      <c r="GB5" s="2">
        <v>988.6</v>
      </c>
      <c r="GC5" s="2">
        <v>998.7</v>
      </c>
      <c r="GD5" s="2">
        <v>987.1</v>
      </c>
      <c r="GE5" s="2">
        <v>974.3</v>
      </c>
      <c r="GF5" s="2">
        <v>949.6</v>
      </c>
      <c r="GG5" s="2">
        <v>904.1</v>
      </c>
      <c r="GH5" s="2">
        <v>914</v>
      </c>
      <c r="GI5" s="2">
        <v>901</v>
      </c>
      <c r="GJ5" s="2">
        <v>923.3</v>
      </c>
      <c r="GK5" s="2">
        <v>942.4</v>
      </c>
      <c r="GL5" s="2">
        <v>958.5</v>
      </c>
      <c r="GM5" s="2">
        <v>953.5</v>
      </c>
      <c r="GN5" s="2">
        <v>946</v>
      </c>
      <c r="GO5" s="2">
        <v>934.3</v>
      </c>
      <c r="GP5" s="2">
        <v>936</v>
      </c>
      <c r="GQ5" s="2">
        <v>928</v>
      </c>
      <c r="GR5" s="2">
        <v>921</v>
      </c>
      <c r="GS5" s="2">
        <v>931.9</v>
      </c>
      <c r="GT5" s="2">
        <v>942</v>
      </c>
      <c r="GU5" s="2">
        <v>934.5</v>
      </c>
      <c r="GV5" s="2">
        <v>931.3</v>
      </c>
      <c r="GW5" s="2">
        <v>937.7</v>
      </c>
      <c r="GX5" s="2">
        <v>951.7</v>
      </c>
      <c r="GY5" s="2">
        <v>939</v>
      </c>
      <c r="GZ5" s="2">
        <v>947.1</v>
      </c>
      <c r="HA5" s="2">
        <v>922.6</v>
      </c>
      <c r="HB5" s="2">
        <v>932.9</v>
      </c>
      <c r="HC5" s="2">
        <v>945</v>
      </c>
      <c r="HD5" s="2">
        <v>975</v>
      </c>
      <c r="HE5" s="2">
        <v>977.3</v>
      </c>
      <c r="HF5" s="2">
        <v>979.4</v>
      </c>
      <c r="HG5" s="2">
        <v>983.8</v>
      </c>
      <c r="HH5" s="2">
        <v>971</v>
      </c>
      <c r="HI5" s="2">
        <v>982.6</v>
      </c>
      <c r="HJ5" s="2">
        <v>985</v>
      </c>
      <c r="HK5" s="2">
        <v>1000.2</v>
      </c>
      <c r="HL5" s="2">
        <v>1005.8</v>
      </c>
      <c r="HM5" s="2">
        <v>1023.6</v>
      </c>
      <c r="HN5" s="2">
        <v>1039</v>
      </c>
      <c r="HO5" s="2">
        <v>1043.2</v>
      </c>
      <c r="HP5" s="2">
        <v>1058.4000000000001</v>
      </c>
      <c r="HQ5" s="2">
        <v>1065.2</v>
      </c>
      <c r="HR5" s="2">
        <v>1088.8</v>
      </c>
      <c r="HS5" s="2">
        <v>1077.8</v>
      </c>
      <c r="HT5" s="2">
        <v>1080</v>
      </c>
      <c r="HU5" s="2">
        <v>1065</v>
      </c>
      <c r="HV5" s="2">
        <v>1058.2</v>
      </c>
      <c r="HW5" s="2">
        <v>1062</v>
      </c>
      <c r="HX5" s="2">
        <v>1061.5999999999999</v>
      </c>
      <c r="HY5" s="2">
        <v>1088</v>
      </c>
      <c r="HZ5" s="2">
        <v>1081</v>
      </c>
      <c r="IA5" s="2">
        <v>1086</v>
      </c>
      <c r="IB5" s="2">
        <v>1088</v>
      </c>
      <c r="IC5" s="2">
        <v>1087</v>
      </c>
      <c r="ID5" s="2">
        <v>1082</v>
      </c>
      <c r="IE5" s="2">
        <v>1063.4000000000001</v>
      </c>
      <c r="IF5" s="2">
        <v>1062</v>
      </c>
      <c r="IG5" s="2">
        <v>1056.4000000000001</v>
      </c>
      <c r="IH5" s="2">
        <v>1032.2</v>
      </c>
      <c r="II5" s="2">
        <v>1047.4000000000001</v>
      </c>
      <c r="IJ5" s="2">
        <v>1060.5999999999999</v>
      </c>
      <c r="IK5" s="2">
        <v>1066.8</v>
      </c>
      <c r="IL5" s="2">
        <v>1066.4000000000001</v>
      </c>
      <c r="IM5" s="2">
        <v>1062.2</v>
      </c>
      <c r="IN5" s="2">
        <v>1038</v>
      </c>
      <c r="IO5" s="2">
        <v>1030</v>
      </c>
      <c r="IP5" s="2">
        <v>1019.8</v>
      </c>
      <c r="IQ5" s="2">
        <v>1006.8</v>
      </c>
      <c r="IR5" s="2">
        <v>992.6</v>
      </c>
      <c r="IS5" s="2">
        <v>986.6</v>
      </c>
      <c r="IT5" s="2">
        <v>962.6</v>
      </c>
    </row>
    <row r="6" spans="1:254" ht="15.9" customHeight="1">
      <c r="A6" s="65" t="s">
        <v>7</v>
      </c>
      <c r="B6" s="41" t="s">
        <v>8</v>
      </c>
      <c r="C6" s="45">
        <v>30450</v>
      </c>
      <c r="D6" s="16">
        <v>-1270</v>
      </c>
      <c r="E6" s="20">
        <v>31720</v>
      </c>
      <c r="F6" s="20">
        <v>33370</v>
      </c>
      <c r="G6" s="20">
        <v>30440</v>
      </c>
      <c r="H6" s="20">
        <v>29610</v>
      </c>
      <c r="I6" s="20">
        <v>30110</v>
      </c>
      <c r="J6" s="20">
        <v>24950</v>
      </c>
      <c r="K6" s="20">
        <v>24780</v>
      </c>
      <c r="L6" s="20">
        <v>27720</v>
      </c>
      <c r="M6" s="20">
        <v>30240</v>
      </c>
      <c r="N6" s="20">
        <v>31380</v>
      </c>
      <c r="O6" s="20">
        <v>33320</v>
      </c>
      <c r="P6" s="20">
        <v>33390</v>
      </c>
      <c r="Q6" s="20">
        <v>29335</v>
      </c>
      <c r="R6" s="20">
        <v>28595</v>
      </c>
      <c r="S6" s="20">
        <v>31770</v>
      </c>
      <c r="T6" s="20">
        <v>33750</v>
      </c>
      <c r="U6" s="20">
        <v>33260</v>
      </c>
      <c r="V6" s="20">
        <v>34460</v>
      </c>
      <c r="W6" s="20">
        <v>36120</v>
      </c>
      <c r="X6" s="20">
        <v>34280</v>
      </c>
      <c r="Y6" s="20">
        <v>33700</v>
      </c>
      <c r="Z6" s="20">
        <v>35270</v>
      </c>
      <c r="AA6" s="20">
        <v>37160</v>
      </c>
      <c r="AB6" s="20">
        <v>36190</v>
      </c>
      <c r="AC6" s="20">
        <v>38080</v>
      </c>
      <c r="AD6" s="20">
        <v>42180</v>
      </c>
      <c r="AE6" s="20">
        <v>41700</v>
      </c>
      <c r="AF6" s="20">
        <v>40360</v>
      </c>
      <c r="AG6" s="20">
        <v>41950</v>
      </c>
      <c r="AH6" s="20">
        <v>45440</v>
      </c>
      <c r="AI6" s="20">
        <v>45110</v>
      </c>
      <c r="AJ6" s="20">
        <v>45730</v>
      </c>
      <c r="AK6" s="20">
        <v>49650</v>
      </c>
      <c r="AL6" s="20">
        <v>47110</v>
      </c>
      <c r="AM6" s="20">
        <v>46990</v>
      </c>
      <c r="AN6" s="20">
        <v>46090</v>
      </c>
      <c r="AO6" s="20">
        <v>44990</v>
      </c>
      <c r="AP6" s="21">
        <v>44610</v>
      </c>
      <c r="AQ6" s="21">
        <v>40530</v>
      </c>
      <c r="AR6" s="21">
        <v>35040</v>
      </c>
      <c r="AS6" s="21">
        <v>36240</v>
      </c>
      <c r="AT6" s="21">
        <v>38740</v>
      </c>
      <c r="AU6" s="21">
        <v>40040</v>
      </c>
      <c r="AV6" s="21">
        <v>42530</v>
      </c>
      <c r="AW6" s="21">
        <v>45100</v>
      </c>
      <c r="AX6" s="21">
        <v>47220</v>
      </c>
      <c r="AY6" s="21">
        <v>48260</v>
      </c>
      <c r="AZ6" s="21">
        <v>51940</v>
      </c>
      <c r="BA6" s="21">
        <v>48810</v>
      </c>
      <c r="BB6" s="21">
        <v>47830</v>
      </c>
      <c r="BC6" s="21">
        <v>51630</v>
      </c>
      <c r="BD6" s="21">
        <v>52070</v>
      </c>
      <c r="BE6" s="21">
        <v>50080</v>
      </c>
      <c r="BF6" s="21">
        <v>47080</v>
      </c>
      <c r="BG6" s="21">
        <v>44570</v>
      </c>
      <c r="BH6" s="21">
        <v>43020</v>
      </c>
      <c r="BI6" s="21">
        <v>43900</v>
      </c>
      <c r="BJ6" s="21">
        <v>45210</v>
      </c>
      <c r="BK6" s="21">
        <v>45280</v>
      </c>
      <c r="BL6" s="21">
        <v>47900</v>
      </c>
      <c r="BM6" s="2">
        <v>49810</v>
      </c>
      <c r="BN6" s="2">
        <v>49640</v>
      </c>
      <c r="BO6" s="2">
        <v>50300</v>
      </c>
      <c r="BP6" s="2">
        <v>47320</v>
      </c>
      <c r="BQ6" s="2">
        <v>45500</v>
      </c>
      <c r="BR6" s="2">
        <v>41050</v>
      </c>
      <c r="BS6" s="2">
        <v>40560</v>
      </c>
      <c r="BT6" s="2">
        <v>39380</v>
      </c>
      <c r="BU6" s="2">
        <v>37120</v>
      </c>
      <c r="BV6" s="2">
        <v>37620</v>
      </c>
      <c r="BW6" s="2">
        <v>36400</v>
      </c>
      <c r="BX6" s="2">
        <v>36230</v>
      </c>
      <c r="BY6" s="2">
        <v>35770</v>
      </c>
      <c r="BZ6" s="2">
        <v>35400</v>
      </c>
      <c r="CA6" s="2">
        <v>36390</v>
      </c>
      <c r="CB6" s="2">
        <v>35730</v>
      </c>
      <c r="CC6" s="2">
        <v>35380</v>
      </c>
      <c r="CD6" s="2">
        <v>37950</v>
      </c>
      <c r="CE6" s="2">
        <v>35470</v>
      </c>
      <c r="CF6" s="2">
        <v>34800</v>
      </c>
      <c r="CG6" s="2">
        <v>33740</v>
      </c>
      <c r="CH6" s="2">
        <v>33470</v>
      </c>
      <c r="CI6" s="2">
        <v>30850</v>
      </c>
      <c r="CJ6" s="2">
        <v>31300</v>
      </c>
      <c r="CK6" s="2">
        <v>30800</v>
      </c>
      <c r="CL6" s="2">
        <v>29250</v>
      </c>
      <c r="CM6" s="2">
        <v>29685</v>
      </c>
      <c r="CN6" s="2">
        <v>27390</v>
      </c>
      <c r="CO6" s="2">
        <v>28990</v>
      </c>
      <c r="CP6" s="2">
        <v>29350</v>
      </c>
      <c r="CQ6" s="2">
        <v>30550</v>
      </c>
      <c r="CR6" s="2">
        <v>31010</v>
      </c>
      <c r="CS6" s="2">
        <v>28910</v>
      </c>
      <c r="CT6" s="2">
        <v>27880</v>
      </c>
      <c r="CU6" s="2">
        <v>30270</v>
      </c>
      <c r="CV6" s="2">
        <v>30700</v>
      </c>
      <c r="CW6" s="2">
        <v>30110</v>
      </c>
      <c r="CX6" s="2">
        <v>30310</v>
      </c>
      <c r="CY6" s="2">
        <v>30110</v>
      </c>
      <c r="CZ6" s="2">
        <v>30890</v>
      </c>
      <c r="DA6" s="2">
        <v>31730</v>
      </c>
      <c r="DB6" s="2">
        <v>30590</v>
      </c>
      <c r="DC6" s="2">
        <v>27870</v>
      </c>
      <c r="DD6" s="2">
        <v>31740</v>
      </c>
      <c r="DE6" s="2">
        <v>33180</v>
      </c>
      <c r="DF6" s="2">
        <v>31850</v>
      </c>
      <c r="DG6" s="2">
        <v>35910</v>
      </c>
      <c r="DH6" s="2">
        <v>35900</v>
      </c>
      <c r="DI6" s="2">
        <v>35080</v>
      </c>
      <c r="DJ6" s="2">
        <v>35570</v>
      </c>
      <c r="DK6" s="2">
        <v>32520</v>
      </c>
      <c r="DL6" s="2">
        <v>31430</v>
      </c>
      <c r="DM6" s="2">
        <v>29715</v>
      </c>
      <c r="DN6" s="2">
        <v>28810</v>
      </c>
      <c r="DO6" s="2">
        <v>27035</v>
      </c>
      <c r="DP6" s="2">
        <v>27290</v>
      </c>
      <c r="DQ6" s="2">
        <v>27895</v>
      </c>
      <c r="DR6" s="2">
        <v>25435</v>
      </c>
      <c r="DS6" s="2">
        <v>24720</v>
      </c>
      <c r="DT6" s="2">
        <v>23025</v>
      </c>
      <c r="DU6" s="2">
        <v>21920</v>
      </c>
      <c r="DV6" s="2">
        <v>20505</v>
      </c>
      <c r="DW6" s="2">
        <v>20460</v>
      </c>
      <c r="DX6" s="2">
        <v>21020</v>
      </c>
      <c r="DY6" s="2">
        <v>20110</v>
      </c>
      <c r="DZ6" s="2">
        <v>19510</v>
      </c>
      <c r="EA6" s="2">
        <v>20075</v>
      </c>
      <c r="EB6" s="2">
        <v>20905</v>
      </c>
      <c r="EC6" s="2">
        <v>21195</v>
      </c>
      <c r="ED6" s="2">
        <v>21400</v>
      </c>
      <c r="EE6" s="2">
        <v>21465</v>
      </c>
      <c r="EF6" s="2">
        <v>21520</v>
      </c>
      <c r="EG6" s="2">
        <v>21575</v>
      </c>
      <c r="EH6" s="2">
        <v>21405</v>
      </c>
      <c r="EI6" s="2">
        <v>21305</v>
      </c>
      <c r="EJ6" s="2">
        <v>21880</v>
      </c>
      <c r="EK6" s="2">
        <v>21550</v>
      </c>
      <c r="EL6" s="2">
        <v>21250</v>
      </c>
      <c r="EM6" s="2">
        <v>20460</v>
      </c>
      <c r="EN6" s="2">
        <v>20250</v>
      </c>
      <c r="EO6" s="2">
        <v>19480</v>
      </c>
      <c r="EP6" s="2">
        <v>19240</v>
      </c>
      <c r="EQ6" s="2">
        <v>19265</v>
      </c>
      <c r="ER6" s="2">
        <v>18530</v>
      </c>
      <c r="ES6" s="2">
        <v>17995</v>
      </c>
      <c r="ET6" s="2">
        <v>17225</v>
      </c>
      <c r="EU6" s="2">
        <v>17535</v>
      </c>
      <c r="EV6" s="2">
        <v>17270</v>
      </c>
      <c r="EW6" s="2">
        <v>17810</v>
      </c>
      <c r="EX6" s="2">
        <v>17990</v>
      </c>
      <c r="EY6" s="2">
        <v>17895</v>
      </c>
      <c r="EZ6" s="2">
        <v>17675</v>
      </c>
      <c r="FA6" s="2">
        <v>16775</v>
      </c>
      <c r="FB6" s="2">
        <v>16805</v>
      </c>
      <c r="FC6" s="2">
        <v>16440</v>
      </c>
      <c r="FD6" s="2">
        <v>16330</v>
      </c>
      <c r="FE6" s="2">
        <v>17140</v>
      </c>
      <c r="FF6" s="2">
        <v>17735</v>
      </c>
      <c r="FG6" s="2">
        <v>17525</v>
      </c>
      <c r="FH6" s="2">
        <v>18315</v>
      </c>
      <c r="FI6" s="2">
        <v>17610</v>
      </c>
      <c r="FJ6" s="2">
        <v>17905</v>
      </c>
      <c r="FK6" s="2">
        <v>17335</v>
      </c>
      <c r="FL6" s="2">
        <v>17375</v>
      </c>
      <c r="FM6" s="2">
        <v>17420</v>
      </c>
      <c r="FN6" s="2">
        <v>16620</v>
      </c>
      <c r="FO6" s="2">
        <v>16485</v>
      </c>
      <c r="FP6" s="2">
        <v>17810</v>
      </c>
      <c r="FQ6" s="2">
        <v>18120</v>
      </c>
      <c r="FR6" s="2">
        <v>17610</v>
      </c>
      <c r="FS6" s="2">
        <v>16760</v>
      </c>
      <c r="FT6" s="2">
        <v>17875</v>
      </c>
      <c r="FU6" s="2">
        <v>20125</v>
      </c>
      <c r="FV6" s="2">
        <v>18445</v>
      </c>
      <c r="FW6" s="2">
        <v>19425</v>
      </c>
      <c r="FX6" s="2">
        <v>20200</v>
      </c>
      <c r="FY6" s="2">
        <v>18200</v>
      </c>
      <c r="FZ6" s="2">
        <v>18025</v>
      </c>
      <c r="GA6" s="2">
        <v>16735</v>
      </c>
      <c r="GB6" s="2">
        <v>15395</v>
      </c>
      <c r="GC6" s="2">
        <v>15355</v>
      </c>
      <c r="GD6" s="2">
        <v>15370</v>
      </c>
      <c r="GE6" s="2">
        <v>15565</v>
      </c>
      <c r="GF6" s="2">
        <v>14275</v>
      </c>
      <c r="GG6" s="2">
        <v>15870</v>
      </c>
      <c r="GH6" s="2">
        <v>15330</v>
      </c>
      <c r="GI6" s="2">
        <v>15135</v>
      </c>
      <c r="GJ6" s="2">
        <v>14740</v>
      </c>
      <c r="GK6" s="2">
        <v>14275</v>
      </c>
      <c r="GL6" s="2">
        <v>14240</v>
      </c>
      <c r="GM6" s="2">
        <v>13650</v>
      </c>
      <c r="GN6" s="2">
        <v>13370</v>
      </c>
      <c r="GO6" s="2">
        <v>13030</v>
      </c>
      <c r="GP6" s="2">
        <v>13675</v>
      </c>
      <c r="GQ6" s="2">
        <v>13505</v>
      </c>
      <c r="GR6" s="2">
        <v>13375</v>
      </c>
      <c r="GS6" s="2">
        <v>13560</v>
      </c>
      <c r="GT6" s="2">
        <v>13300</v>
      </c>
      <c r="GU6" s="2">
        <v>13195</v>
      </c>
      <c r="GV6" s="2">
        <v>13615</v>
      </c>
      <c r="GW6" s="2">
        <v>13805</v>
      </c>
      <c r="GX6" s="2">
        <v>12740</v>
      </c>
      <c r="GY6" s="2">
        <v>13030</v>
      </c>
      <c r="GZ6" s="2">
        <v>13010</v>
      </c>
      <c r="HA6" s="2">
        <v>12265</v>
      </c>
      <c r="HB6" s="2">
        <v>11860</v>
      </c>
      <c r="HC6" s="2">
        <v>11165</v>
      </c>
      <c r="HD6" s="2">
        <v>11335</v>
      </c>
      <c r="HE6" s="2">
        <v>11420</v>
      </c>
      <c r="HF6" s="2">
        <v>11330</v>
      </c>
      <c r="HG6" s="2">
        <v>11045</v>
      </c>
      <c r="HH6" s="2">
        <v>10695</v>
      </c>
      <c r="HI6" s="2">
        <v>10535</v>
      </c>
      <c r="HJ6" s="2">
        <v>10590</v>
      </c>
      <c r="HK6" s="2">
        <v>10295</v>
      </c>
      <c r="HL6" s="2">
        <v>10075</v>
      </c>
      <c r="HM6" s="2">
        <v>10160</v>
      </c>
      <c r="HN6" s="2">
        <v>10325</v>
      </c>
      <c r="HO6" s="2">
        <v>10300</v>
      </c>
      <c r="HP6" s="2">
        <v>9936</v>
      </c>
      <c r="HQ6" s="2">
        <v>9961</v>
      </c>
      <c r="HR6" s="2">
        <v>10455</v>
      </c>
      <c r="HS6" s="2">
        <v>10360</v>
      </c>
      <c r="HT6" s="2">
        <v>10550</v>
      </c>
      <c r="HU6" s="2">
        <v>10580</v>
      </c>
      <c r="HV6" s="2">
        <v>10140</v>
      </c>
      <c r="HW6" s="2">
        <v>10135</v>
      </c>
      <c r="HX6" s="2">
        <v>10280</v>
      </c>
      <c r="HY6" s="2">
        <v>9975</v>
      </c>
      <c r="HZ6" s="2">
        <v>9756</v>
      </c>
      <c r="IA6" s="2">
        <v>9628</v>
      </c>
      <c r="IB6" s="2">
        <v>9569</v>
      </c>
      <c r="IC6" s="2">
        <v>9075</v>
      </c>
      <c r="ID6" s="2">
        <v>8911</v>
      </c>
      <c r="IE6" s="2">
        <v>8391</v>
      </c>
      <c r="IF6" s="2">
        <v>8822</v>
      </c>
      <c r="IG6" s="2">
        <v>8364</v>
      </c>
      <c r="IH6" s="2">
        <v>7686</v>
      </c>
      <c r="II6" s="2">
        <v>7676</v>
      </c>
      <c r="IJ6" s="2">
        <v>7530</v>
      </c>
      <c r="IK6" s="2">
        <v>6959</v>
      </c>
      <c r="IL6" s="2">
        <v>6616</v>
      </c>
      <c r="IM6" s="2">
        <v>6761</v>
      </c>
      <c r="IN6" s="2">
        <v>6710</v>
      </c>
      <c r="IO6" s="2">
        <v>6615</v>
      </c>
      <c r="IP6" s="2">
        <v>6410</v>
      </c>
      <c r="IQ6" s="2">
        <v>6430</v>
      </c>
      <c r="IR6" s="2">
        <v>6008</v>
      </c>
      <c r="IS6" s="2">
        <v>5934</v>
      </c>
      <c r="IT6" s="2">
        <v>5818</v>
      </c>
    </row>
    <row r="7" spans="1:254" ht="15.9" customHeight="1">
      <c r="A7" s="65" t="s">
        <v>9</v>
      </c>
      <c r="B7" s="41" t="s">
        <v>10</v>
      </c>
      <c r="C7" s="45">
        <v>1752</v>
      </c>
      <c r="D7" s="16">
        <v>20</v>
      </c>
      <c r="E7" s="20">
        <v>1732</v>
      </c>
      <c r="F7" s="20">
        <v>1689</v>
      </c>
      <c r="G7" s="20">
        <v>1678</v>
      </c>
      <c r="H7" s="20">
        <v>1694</v>
      </c>
      <c r="I7" s="20">
        <v>1750</v>
      </c>
      <c r="J7" s="20">
        <v>1737</v>
      </c>
      <c r="K7" s="20">
        <v>1761</v>
      </c>
      <c r="L7" s="20">
        <v>1736</v>
      </c>
      <c r="M7" s="20">
        <v>1690</v>
      </c>
      <c r="N7" s="20">
        <v>1680</v>
      </c>
      <c r="O7" s="20">
        <v>1703</v>
      </c>
      <c r="P7" s="20">
        <v>1700</v>
      </c>
      <c r="Q7" s="20">
        <v>1692</v>
      </c>
      <c r="R7" s="20">
        <v>1579</v>
      </c>
      <c r="S7" s="20">
        <v>1732</v>
      </c>
      <c r="T7" s="20">
        <v>1753</v>
      </c>
      <c r="U7" s="20">
        <v>1701</v>
      </c>
      <c r="V7" s="20">
        <v>1718</v>
      </c>
      <c r="W7" s="20">
        <v>1707</v>
      </c>
      <c r="X7" s="20">
        <v>1711</v>
      </c>
      <c r="Y7" s="20">
        <v>1744</v>
      </c>
      <c r="Z7" s="20">
        <v>1731</v>
      </c>
      <c r="AA7" s="20">
        <v>1740</v>
      </c>
      <c r="AB7" s="20">
        <v>1719</v>
      </c>
      <c r="AC7" s="20">
        <v>1701</v>
      </c>
      <c r="AD7" s="20">
        <v>1676</v>
      </c>
      <c r="AE7" s="20">
        <v>1682</v>
      </c>
      <c r="AF7" s="20">
        <v>1674</v>
      </c>
      <c r="AG7" s="20">
        <v>1661</v>
      </c>
      <c r="AH7" s="20">
        <v>1677</v>
      </c>
      <c r="AI7" s="20">
        <v>1706</v>
      </c>
      <c r="AJ7" s="20">
        <v>1739</v>
      </c>
      <c r="AK7" s="20">
        <v>1763</v>
      </c>
      <c r="AL7" s="20">
        <v>1731</v>
      </c>
      <c r="AM7" s="20">
        <v>1759</v>
      </c>
      <c r="AN7" s="20">
        <v>1749</v>
      </c>
      <c r="AO7" s="20">
        <v>1722</v>
      </c>
      <c r="AP7" s="21">
        <v>1713</v>
      </c>
      <c r="AQ7" s="21">
        <v>1703</v>
      </c>
      <c r="AR7" s="21">
        <v>1645</v>
      </c>
      <c r="AS7" s="21">
        <v>1664</v>
      </c>
      <c r="AT7" s="21">
        <v>1668</v>
      </c>
      <c r="AU7" s="21">
        <v>1683</v>
      </c>
      <c r="AV7" s="21">
        <v>1686</v>
      </c>
      <c r="AW7" s="21">
        <v>1696</v>
      </c>
      <c r="AX7" s="21">
        <v>1681</v>
      </c>
      <c r="AY7" s="21">
        <v>1663</v>
      </c>
      <c r="AZ7" s="21">
        <v>1686</v>
      </c>
      <c r="BA7" s="21">
        <v>1696</v>
      </c>
      <c r="BB7" s="21">
        <v>1688</v>
      </c>
      <c r="BC7" s="21">
        <v>1697</v>
      </c>
      <c r="BD7" s="21">
        <v>1708</v>
      </c>
      <c r="BE7" s="21">
        <v>1700</v>
      </c>
      <c r="BF7" s="21">
        <v>1725</v>
      </c>
      <c r="BG7" s="21">
        <v>1709</v>
      </c>
      <c r="BH7" s="21">
        <v>1694</v>
      </c>
      <c r="BI7" s="21">
        <v>1740</v>
      </c>
      <c r="BJ7" s="21">
        <v>1782</v>
      </c>
      <c r="BK7" s="21">
        <v>1816</v>
      </c>
      <c r="BL7" s="21">
        <v>1717</v>
      </c>
      <c r="BM7" s="2">
        <v>1661</v>
      </c>
      <c r="BN7" s="2">
        <v>1660</v>
      </c>
      <c r="BO7" s="2">
        <v>1642</v>
      </c>
      <c r="BP7" s="2">
        <v>1653</v>
      </c>
      <c r="BQ7" s="2">
        <v>1664</v>
      </c>
      <c r="BR7" s="2">
        <v>1659</v>
      </c>
      <c r="BS7" s="2">
        <v>1662</v>
      </c>
      <c r="BT7" s="2">
        <v>1651</v>
      </c>
      <c r="BU7" s="2">
        <v>1605</v>
      </c>
      <c r="BV7" s="2">
        <v>1616</v>
      </c>
      <c r="BW7" s="2">
        <v>1736</v>
      </c>
      <c r="BX7" s="2">
        <v>1786</v>
      </c>
      <c r="BY7" s="2">
        <v>1783</v>
      </c>
      <c r="BZ7" s="2">
        <v>1758</v>
      </c>
      <c r="CA7" s="2">
        <v>1748</v>
      </c>
      <c r="CB7" s="2">
        <v>1741</v>
      </c>
      <c r="CC7" s="2">
        <v>1707</v>
      </c>
      <c r="CD7" s="2">
        <v>1714</v>
      </c>
      <c r="CE7" s="2">
        <v>1700</v>
      </c>
      <c r="CF7" s="2">
        <v>1736</v>
      </c>
      <c r="CG7" s="2">
        <v>1777</v>
      </c>
      <c r="CH7" s="2">
        <v>1805</v>
      </c>
      <c r="CI7" s="2">
        <v>1781</v>
      </c>
      <c r="CJ7" s="2">
        <v>1865</v>
      </c>
      <c r="CK7" s="2">
        <v>1870</v>
      </c>
      <c r="CL7" s="2">
        <v>1600</v>
      </c>
      <c r="CM7" s="2">
        <v>1599</v>
      </c>
      <c r="CN7" s="2">
        <v>1612</v>
      </c>
      <c r="CO7" s="2">
        <v>1600</v>
      </c>
      <c r="CP7" s="2">
        <v>1640</v>
      </c>
      <c r="CQ7" s="2">
        <v>1608</v>
      </c>
      <c r="CR7" s="2">
        <v>1601</v>
      </c>
      <c r="CS7" s="2">
        <v>1577</v>
      </c>
      <c r="CT7" s="2">
        <v>1558</v>
      </c>
      <c r="CU7" s="2">
        <v>1608</v>
      </c>
      <c r="CV7" s="2">
        <v>1625</v>
      </c>
      <c r="CW7" s="2">
        <v>1620</v>
      </c>
      <c r="CX7" s="2">
        <v>1603</v>
      </c>
      <c r="CY7" s="2">
        <v>1610</v>
      </c>
      <c r="CZ7" s="2">
        <v>1607</v>
      </c>
      <c r="DA7" s="2">
        <v>1632</v>
      </c>
      <c r="DB7" s="2">
        <v>1568</v>
      </c>
      <c r="DC7" s="2">
        <v>1504</v>
      </c>
      <c r="DD7" s="2">
        <v>1539</v>
      </c>
      <c r="DE7" s="2">
        <v>1561</v>
      </c>
      <c r="DF7" s="2">
        <v>1507</v>
      </c>
      <c r="DG7" s="2">
        <v>1609</v>
      </c>
      <c r="DH7" s="2">
        <v>1588</v>
      </c>
      <c r="DI7" s="2">
        <v>1574</v>
      </c>
      <c r="DJ7" s="2">
        <v>1571</v>
      </c>
      <c r="DK7" s="2">
        <v>1543</v>
      </c>
      <c r="DL7" s="2">
        <v>1565</v>
      </c>
      <c r="DM7" s="2">
        <v>1575</v>
      </c>
      <c r="DN7" s="2">
        <v>1575</v>
      </c>
      <c r="DO7" s="2">
        <v>1567</v>
      </c>
      <c r="DP7" s="2">
        <v>1555</v>
      </c>
      <c r="DQ7" s="2">
        <v>1569</v>
      </c>
      <c r="DR7" s="2">
        <v>1543</v>
      </c>
      <c r="DS7" s="2">
        <v>1613</v>
      </c>
      <c r="DT7" s="2">
        <v>1616</v>
      </c>
      <c r="DU7" s="2">
        <v>1593</v>
      </c>
      <c r="DV7" s="2">
        <v>1550</v>
      </c>
      <c r="DW7" s="2">
        <v>1560</v>
      </c>
      <c r="DX7" s="2">
        <v>1542</v>
      </c>
      <c r="DY7" s="2">
        <v>1513</v>
      </c>
      <c r="DZ7" s="2">
        <v>1505</v>
      </c>
      <c r="EA7" s="2">
        <v>1496</v>
      </c>
      <c r="EB7" s="2">
        <v>1468</v>
      </c>
      <c r="EC7" s="2">
        <v>1480</v>
      </c>
      <c r="ED7" s="2">
        <v>1511</v>
      </c>
      <c r="EE7" s="2">
        <v>1527</v>
      </c>
      <c r="EF7" s="2">
        <v>1490</v>
      </c>
      <c r="EG7" s="2">
        <v>1614</v>
      </c>
      <c r="EH7" s="2">
        <v>1610</v>
      </c>
      <c r="EI7" s="2">
        <v>1615</v>
      </c>
      <c r="EJ7" s="2">
        <v>1610</v>
      </c>
      <c r="EK7" s="2">
        <v>1602</v>
      </c>
      <c r="EL7" s="2">
        <v>1597</v>
      </c>
      <c r="EM7" s="2">
        <v>1578</v>
      </c>
      <c r="EN7" s="2">
        <v>1553</v>
      </c>
      <c r="EO7" s="2">
        <v>1520</v>
      </c>
      <c r="EP7" s="2">
        <v>1498</v>
      </c>
      <c r="EQ7" s="2">
        <v>1490</v>
      </c>
      <c r="ER7" s="2">
        <v>1481</v>
      </c>
      <c r="ES7" s="2">
        <v>1468</v>
      </c>
      <c r="ET7" s="2">
        <v>1474</v>
      </c>
      <c r="EU7" s="2">
        <v>1475</v>
      </c>
      <c r="EV7" s="2">
        <v>1477</v>
      </c>
      <c r="EW7" s="2">
        <v>1475</v>
      </c>
      <c r="EX7" s="2">
        <v>1460</v>
      </c>
      <c r="EY7" s="2">
        <v>1436</v>
      </c>
      <c r="EZ7" s="2">
        <v>1413</v>
      </c>
      <c r="FA7" s="2">
        <v>1412</v>
      </c>
      <c r="FB7" s="2">
        <v>1420</v>
      </c>
      <c r="FC7" s="2">
        <v>1410</v>
      </c>
      <c r="FD7" s="2">
        <v>1415</v>
      </c>
      <c r="FE7" s="2">
        <v>1428</v>
      </c>
      <c r="FF7" s="2">
        <v>1431</v>
      </c>
      <c r="FG7" s="2">
        <v>1424</v>
      </c>
      <c r="FH7" s="2">
        <v>1434</v>
      </c>
      <c r="FI7" s="2">
        <v>1418</v>
      </c>
      <c r="FJ7" s="2">
        <v>1407</v>
      </c>
      <c r="FK7" s="2">
        <v>1406</v>
      </c>
      <c r="FL7" s="2">
        <v>1425</v>
      </c>
      <c r="FM7" s="2">
        <v>1415</v>
      </c>
      <c r="FN7" s="2">
        <v>1424</v>
      </c>
      <c r="FO7" s="2">
        <v>1425</v>
      </c>
      <c r="FP7" s="2">
        <v>1431</v>
      </c>
      <c r="FQ7" s="2">
        <v>1420</v>
      </c>
      <c r="FR7" s="2">
        <v>1421</v>
      </c>
      <c r="FS7" s="2">
        <v>1414</v>
      </c>
      <c r="FT7" s="2">
        <v>1416</v>
      </c>
      <c r="FU7" s="2">
        <v>1392</v>
      </c>
      <c r="FV7" s="2">
        <v>1384</v>
      </c>
      <c r="FW7" s="2">
        <v>1400</v>
      </c>
      <c r="FX7" s="2">
        <v>1400</v>
      </c>
      <c r="FY7" s="2">
        <v>1398</v>
      </c>
      <c r="FZ7" s="2">
        <v>1408</v>
      </c>
      <c r="GA7" s="2">
        <v>1382</v>
      </c>
      <c r="GB7" s="2">
        <v>1373</v>
      </c>
      <c r="GC7" s="2">
        <v>1373</v>
      </c>
      <c r="GD7" s="2">
        <v>1353</v>
      </c>
      <c r="GE7" s="2">
        <v>1352</v>
      </c>
      <c r="GF7" s="2">
        <v>1345</v>
      </c>
      <c r="GG7" s="2">
        <v>1348</v>
      </c>
      <c r="GH7" s="2">
        <v>1342</v>
      </c>
      <c r="GI7" s="2">
        <v>1330</v>
      </c>
      <c r="GJ7" s="2">
        <v>1328</v>
      </c>
      <c r="GK7" s="2">
        <v>1355</v>
      </c>
      <c r="GL7" s="2">
        <v>1373</v>
      </c>
      <c r="GM7" s="2">
        <v>1371</v>
      </c>
      <c r="GN7" s="2">
        <v>1373</v>
      </c>
      <c r="GO7" s="2">
        <v>1392</v>
      </c>
      <c r="GP7" s="2">
        <v>1383</v>
      </c>
      <c r="GQ7" s="2">
        <v>1353</v>
      </c>
      <c r="GR7" s="2">
        <v>1359</v>
      </c>
      <c r="GS7" s="2">
        <v>1469</v>
      </c>
      <c r="GT7" s="2">
        <v>1450</v>
      </c>
      <c r="GU7" s="2">
        <v>1424</v>
      </c>
      <c r="GV7" s="2">
        <v>1441</v>
      </c>
      <c r="GW7" s="2">
        <v>1491</v>
      </c>
      <c r="GX7" s="2">
        <v>1486</v>
      </c>
      <c r="GY7" s="2">
        <v>1473</v>
      </c>
      <c r="GZ7" s="2">
        <v>1457</v>
      </c>
      <c r="HA7" s="2">
        <v>1453</v>
      </c>
      <c r="HB7" s="2">
        <v>1453</v>
      </c>
      <c r="HC7" s="2">
        <v>1441</v>
      </c>
      <c r="HD7" s="2">
        <v>1451</v>
      </c>
      <c r="HE7" s="2">
        <v>1480</v>
      </c>
      <c r="HF7" s="2">
        <v>1501</v>
      </c>
      <c r="HG7" s="2">
        <v>1507</v>
      </c>
      <c r="HH7" s="2">
        <v>1508</v>
      </c>
      <c r="HI7" s="2">
        <v>1520</v>
      </c>
      <c r="HJ7" s="2">
        <v>1531</v>
      </c>
      <c r="HK7" s="2">
        <v>1550</v>
      </c>
      <c r="HL7" s="2">
        <v>1568</v>
      </c>
      <c r="HM7" s="2">
        <v>1591</v>
      </c>
      <c r="HN7" s="2">
        <v>1595</v>
      </c>
      <c r="HO7" s="2">
        <v>1602</v>
      </c>
      <c r="HP7" s="2">
        <v>1616</v>
      </c>
      <c r="HQ7" s="2">
        <v>1620</v>
      </c>
      <c r="HR7" s="2">
        <v>1649</v>
      </c>
      <c r="HS7" s="2">
        <v>1643</v>
      </c>
      <c r="HT7" s="2">
        <v>1644</v>
      </c>
      <c r="HU7" s="2">
        <v>1658</v>
      </c>
      <c r="HV7" s="2">
        <v>1644</v>
      </c>
      <c r="HW7" s="2">
        <v>1635</v>
      </c>
      <c r="HX7" s="2">
        <v>1657</v>
      </c>
      <c r="HY7" s="2">
        <v>1650</v>
      </c>
      <c r="HZ7" s="2">
        <v>1641</v>
      </c>
      <c r="IA7" s="2">
        <v>1648</v>
      </c>
      <c r="IB7" s="2">
        <v>1640</v>
      </c>
      <c r="IC7" s="2">
        <v>1642</v>
      </c>
      <c r="ID7" s="2">
        <v>1630</v>
      </c>
      <c r="IE7" s="2">
        <v>1624</v>
      </c>
      <c r="IF7" s="2">
        <v>1602</v>
      </c>
      <c r="IG7" s="2">
        <v>1588</v>
      </c>
      <c r="IH7" s="2">
        <v>1560</v>
      </c>
      <c r="II7" s="2">
        <v>1587</v>
      </c>
      <c r="IJ7" s="2">
        <v>1615</v>
      </c>
      <c r="IK7" s="2">
        <v>1605</v>
      </c>
      <c r="IL7" s="2">
        <v>1612</v>
      </c>
      <c r="IM7" s="2">
        <v>1606</v>
      </c>
      <c r="IN7" s="2">
        <v>1622</v>
      </c>
      <c r="IO7" s="2">
        <v>1591</v>
      </c>
      <c r="IP7" s="2">
        <v>1580</v>
      </c>
      <c r="IQ7" s="2">
        <v>1588</v>
      </c>
      <c r="IR7" s="2">
        <v>1557</v>
      </c>
      <c r="IS7" s="2">
        <v>1561</v>
      </c>
      <c r="IT7" s="2">
        <v>1552</v>
      </c>
    </row>
    <row r="8" spans="1:254" ht="15.9" customHeight="1">
      <c r="A8" s="65" t="s">
        <v>11</v>
      </c>
      <c r="B8" s="41" t="s">
        <v>12</v>
      </c>
      <c r="C8" s="45">
        <v>9063</v>
      </c>
      <c r="D8" s="16">
        <v>263</v>
      </c>
      <c r="E8" s="22">
        <v>8800</v>
      </c>
      <c r="F8" s="22">
        <v>8233</v>
      </c>
      <c r="G8" s="22">
        <v>7811</v>
      </c>
      <c r="H8" s="22">
        <v>7705</v>
      </c>
      <c r="I8" s="22">
        <v>7782</v>
      </c>
      <c r="J8" s="22">
        <v>7134</v>
      </c>
      <c r="K8" s="22">
        <v>6969</v>
      </c>
      <c r="L8" s="22">
        <v>7300</v>
      </c>
      <c r="M8" s="22">
        <v>7506</v>
      </c>
      <c r="N8" s="22">
        <v>7405</v>
      </c>
      <c r="O8" s="22">
        <v>7754</v>
      </c>
      <c r="P8" s="22">
        <v>7455</v>
      </c>
      <c r="Q8" s="22">
        <v>6923</v>
      </c>
      <c r="R8" s="22">
        <v>6578</v>
      </c>
      <c r="S8" s="22">
        <v>7143</v>
      </c>
      <c r="T8" s="22">
        <v>7261</v>
      </c>
      <c r="U8" s="22">
        <v>6922</v>
      </c>
      <c r="V8" s="22">
        <v>7023</v>
      </c>
      <c r="W8" s="22">
        <v>7224</v>
      </c>
      <c r="X8" s="22">
        <v>7103</v>
      </c>
      <c r="Y8" s="22">
        <v>7294</v>
      </c>
      <c r="Z8" s="22">
        <v>7396</v>
      </c>
      <c r="AA8" s="22">
        <v>7856</v>
      </c>
      <c r="AB8" s="22">
        <v>7581</v>
      </c>
      <c r="AC8" s="22">
        <v>7401</v>
      </c>
      <c r="AD8" s="22">
        <v>7303</v>
      </c>
      <c r="AE8" s="22">
        <v>7432</v>
      </c>
      <c r="AF8" s="22">
        <v>7227</v>
      </c>
      <c r="AG8" s="22">
        <v>7498</v>
      </c>
      <c r="AH8" s="22">
        <v>7637</v>
      </c>
      <c r="AI8" s="22">
        <v>7844</v>
      </c>
      <c r="AJ8" s="22">
        <v>8214</v>
      </c>
      <c r="AK8" s="22">
        <v>8486</v>
      </c>
      <c r="AL8" s="22">
        <v>8580</v>
      </c>
      <c r="AM8" s="22">
        <v>9001</v>
      </c>
      <c r="AN8" s="22">
        <v>8779</v>
      </c>
      <c r="AO8" s="22">
        <v>8863</v>
      </c>
      <c r="AP8" s="21">
        <v>8851</v>
      </c>
      <c r="AQ8" s="21">
        <v>8215</v>
      </c>
      <c r="AR8" s="21">
        <v>7477</v>
      </c>
      <c r="AS8" s="21">
        <v>7597</v>
      </c>
      <c r="AT8" s="21">
        <v>7560</v>
      </c>
      <c r="AU8" s="21">
        <v>7881</v>
      </c>
      <c r="AV8" s="21">
        <v>8509</v>
      </c>
      <c r="AW8" s="21">
        <v>8617</v>
      </c>
      <c r="AX8" s="21">
        <v>9000</v>
      </c>
      <c r="AY8" s="21">
        <v>8413</v>
      </c>
      <c r="AZ8" s="21">
        <v>8921</v>
      </c>
      <c r="BA8" s="21">
        <v>8810</v>
      </c>
      <c r="BB8" s="21">
        <v>8691</v>
      </c>
      <c r="BC8" s="21">
        <v>9580</v>
      </c>
      <c r="BD8" s="21">
        <v>9669</v>
      </c>
      <c r="BE8" s="21">
        <v>9681</v>
      </c>
      <c r="BF8" s="21">
        <v>9363</v>
      </c>
      <c r="BG8" s="21">
        <v>9003</v>
      </c>
      <c r="BH8" s="21">
        <v>8872</v>
      </c>
      <c r="BI8" s="21">
        <v>9088</v>
      </c>
      <c r="BJ8" s="21">
        <v>9538</v>
      </c>
      <c r="BK8" s="21">
        <v>10110</v>
      </c>
      <c r="BL8" s="21">
        <v>10560</v>
      </c>
      <c r="BM8" s="2">
        <v>10620</v>
      </c>
      <c r="BN8" s="2">
        <v>10565</v>
      </c>
      <c r="BO8" s="2">
        <v>9532</v>
      </c>
      <c r="BP8" s="2">
        <v>10030</v>
      </c>
      <c r="BQ8" s="2">
        <v>9845</v>
      </c>
      <c r="BR8" s="2">
        <v>9259</v>
      </c>
      <c r="BS8" s="2">
        <v>9306</v>
      </c>
      <c r="BT8" s="2">
        <v>9631</v>
      </c>
      <c r="BU8" s="2">
        <v>9305</v>
      </c>
      <c r="BV8" s="2">
        <v>9663</v>
      </c>
      <c r="BW8" s="2">
        <v>9558</v>
      </c>
      <c r="BX8" s="2">
        <v>9826</v>
      </c>
      <c r="BY8" s="2">
        <v>10030</v>
      </c>
      <c r="BZ8" s="2">
        <v>10005</v>
      </c>
      <c r="CA8" s="2">
        <v>10150</v>
      </c>
      <c r="CB8" s="2">
        <v>10530</v>
      </c>
      <c r="CC8" s="2">
        <v>10440</v>
      </c>
      <c r="CD8" s="2">
        <v>10130</v>
      </c>
      <c r="CE8" s="2">
        <v>9755</v>
      </c>
      <c r="CF8" s="2">
        <v>9820</v>
      </c>
      <c r="CG8" s="2">
        <v>9795</v>
      </c>
      <c r="CH8" s="2">
        <v>9988</v>
      </c>
      <c r="CI8" s="2">
        <v>9350</v>
      </c>
      <c r="CJ8" s="2">
        <v>9414</v>
      </c>
      <c r="CK8" s="2">
        <v>9427</v>
      </c>
      <c r="CL8" s="2">
        <v>9162</v>
      </c>
      <c r="CM8" s="2">
        <v>9380</v>
      </c>
      <c r="CN8" s="2">
        <v>8668</v>
      </c>
      <c r="CO8" s="2">
        <v>9036</v>
      </c>
      <c r="CP8" s="2">
        <v>8995</v>
      </c>
      <c r="CQ8" s="2">
        <v>9150</v>
      </c>
      <c r="CR8" s="2">
        <v>9082</v>
      </c>
      <c r="CS8" s="2">
        <v>8532</v>
      </c>
      <c r="CT8" s="2">
        <v>8315</v>
      </c>
      <c r="CU8" s="2">
        <v>9137</v>
      </c>
      <c r="CV8" s="2">
        <v>9682</v>
      </c>
      <c r="CW8" s="2">
        <v>9482</v>
      </c>
      <c r="CX8" s="2">
        <v>9388</v>
      </c>
      <c r="CY8" s="2">
        <v>9752</v>
      </c>
      <c r="CZ8" s="2">
        <v>9990</v>
      </c>
      <c r="DA8" s="2">
        <v>10410</v>
      </c>
      <c r="DB8" s="2">
        <v>9800</v>
      </c>
      <c r="DC8" s="2">
        <v>9038</v>
      </c>
      <c r="DD8" s="2">
        <v>9896</v>
      </c>
      <c r="DE8" s="2">
        <v>10470</v>
      </c>
      <c r="DF8" s="2">
        <v>10410</v>
      </c>
      <c r="DG8" s="2">
        <v>11995</v>
      </c>
      <c r="DH8" s="2">
        <v>12435</v>
      </c>
      <c r="DI8" s="2">
        <v>11350</v>
      </c>
      <c r="DJ8" s="2">
        <v>11180</v>
      </c>
      <c r="DK8" s="2">
        <v>10920</v>
      </c>
      <c r="DL8" s="2">
        <v>10310</v>
      </c>
      <c r="DM8" s="2">
        <v>9732</v>
      </c>
      <c r="DN8" s="2">
        <v>9750</v>
      </c>
      <c r="DO8" s="2">
        <v>9200</v>
      </c>
      <c r="DP8" s="2">
        <v>9290</v>
      </c>
      <c r="DQ8" s="2">
        <v>9657</v>
      </c>
      <c r="DR8" s="2">
        <v>9876</v>
      </c>
      <c r="DS8" s="2">
        <v>10280</v>
      </c>
      <c r="DT8" s="2">
        <v>9594</v>
      </c>
      <c r="DU8" s="2">
        <v>8800</v>
      </c>
      <c r="DV8" s="2">
        <v>8185</v>
      </c>
      <c r="DW8" s="2">
        <v>8576</v>
      </c>
      <c r="DX8" s="2">
        <v>8916</v>
      </c>
      <c r="DY8" s="2">
        <v>8457</v>
      </c>
      <c r="DZ8" s="2">
        <v>8214</v>
      </c>
      <c r="EA8" s="2">
        <v>9002</v>
      </c>
      <c r="EB8" s="2">
        <v>9120</v>
      </c>
      <c r="EC8" s="2">
        <v>8688</v>
      </c>
      <c r="ED8" s="2">
        <v>8441</v>
      </c>
      <c r="EE8" s="2">
        <v>8485</v>
      </c>
      <c r="EF8" s="2">
        <v>8300</v>
      </c>
      <c r="EG8" s="2">
        <v>7924</v>
      </c>
      <c r="EH8" s="2">
        <v>7884</v>
      </c>
      <c r="EI8" s="2">
        <v>7762</v>
      </c>
      <c r="EJ8" s="2">
        <v>7589</v>
      </c>
      <c r="EK8" s="2">
        <v>7603</v>
      </c>
      <c r="EL8" s="2">
        <v>7781</v>
      </c>
      <c r="EM8" s="2">
        <v>7537</v>
      </c>
      <c r="EN8" s="2">
        <v>7391</v>
      </c>
      <c r="EO8" s="2">
        <v>7047</v>
      </c>
      <c r="EP8" s="2">
        <v>7018</v>
      </c>
      <c r="EQ8" s="2">
        <v>7123</v>
      </c>
      <c r="ER8" s="2">
        <v>6947</v>
      </c>
      <c r="ES8" s="2">
        <v>6552</v>
      </c>
      <c r="ET8" s="2">
        <v>6294</v>
      </c>
      <c r="EU8" s="2">
        <v>6515</v>
      </c>
      <c r="EV8" s="2">
        <v>6322</v>
      </c>
      <c r="EW8" s="2">
        <v>6292</v>
      </c>
      <c r="EX8" s="2">
        <v>6122</v>
      </c>
      <c r="EY8" s="2">
        <v>6005</v>
      </c>
      <c r="EZ8" s="2">
        <v>5897</v>
      </c>
      <c r="FA8" s="2">
        <v>5741</v>
      </c>
      <c r="FB8" s="2">
        <v>5747</v>
      </c>
      <c r="FC8" s="2">
        <v>5706</v>
      </c>
      <c r="FD8" s="2">
        <v>5561</v>
      </c>
      <c r="FE8" s="2">
        <v>5664</v>
      </c>
      <c r="FF8" s="2">
        <v>5620</v>
      </c>
      <c r="FG8" s="2">
        <v>5390</v>
      </c>
      <c r="FH8" s="2">
        <v>5361</v>
      </c>
      <c r="FI8" s="2">
        <v>5332</v>
      </c>
      <c r="FJ8" s="2">
        <v>5392</v>
      </c>
      <c r="FK8" s="2">
        <v>5200</v>
      </c>
      <c r="FL8" s="2">
        <v>5263</v>
      </c>
      <c r="FM8" s="2">
        <v>5030</v>
      </c>
      <c r="FN8" s="2">
        <v>5071</v>
      </c>
      <c r="FO8" s="2">
        <v>5077</v>
      </c>
      <c r="FP8" s="2">
        <v>4993</v>
      </c>
      <c r="FQ8" s="2">
        <v>4982</v>
      </c>
      <c r="FR8" s="2">
        <v>4794</v>
      </c>
      <c r="FS8" s="2">
        <v>4793</v>
      </c>
      <c r="FT8" s="2">
        <v>4692</v>
      </c>
      <c r="FU8" s="2">
        <v>4899</v>
      </c>
      <c r="FV8" s="2">
        <v>4750</v>
      </c>
      <c r="FW8" s="2">
        <v>4792</v>
      </c>
      <c r="FX8" s="2">
        <v>5072</v>
      </c>
      <c r="FY8" s="2">
        <v>5044</v>
      </c>
      <c r="FZ8" s="2">
        <v>5079</v>
      </c>
      <c r="GA8" s="2">
        <v>4936</v>
      </c>
      <c r="GB8" s="2">
        <v>4952</v>
      </c>
      <c r="GC8" s="2">
        <v>4960</v>
      </c>
      <c r="GD8" s="2">
        <v>4822</v>
      </c>
      <c r="GE8" s="2">
        <v>4865</v>
      </c>
      <c r="GF8" s="2">
        <v>4627</v>
      </c>
      <c r="GG8" s="2">
        <v>4930</v>
      </c>
      <c r="GH8" s="2">
        <v>5024</v>
      </c>
      <c r="GI8" s="2">
        <v>5004</v>
      </c>
      <c r="GJ8" s="2">
        <v>4903</v>
      </c>
      <c r="GK8" s="2">
        <v>4907</v>
      </c>
      <c r="GL8" s="2">
        <v>5133</v>
      </c>
      <c r="GM8" s="2">
        <v>5058</v>
      </c>
      <c r="GN8" s="2">
        <v>4932</v>
      </c>
      <c r="GO8" s="2">
        <v>4914</v>
      </c>
      <c r="GP8" s="2">
        <v>5278</v>
      </c>
      <c r="GQ8" s="2">
        <v>5244</v>
      </c>
      <c r="GR8" s="2">
        <v>5278</v>
      </c>
      <c r="GS8" s="2">
        <v>5292</v>
      </c>
      <c r="GT8" s="2">
        <v>5207</v>
      </c>
      <c r="GU8" s="2">
        <v>5061</v>
      </c>
      <c r="GV8" s="2">
        <v>4993</v>
      </c>
      <c r="GW8" s="2">
        <v>5148</v>
      </c>
      <c r="GX8" s="2">
        <v>4853</v>
      </c>
      <c r="GY8" s="2">
        <v>4860</v>
      </c>
      <c r="GZ8" s="2">
        <v>4905</v>
      </c>
      <c r="HA8" s="2">
        <v>4836</v>
      </c>
      <c r="HB8" s="2">
        <v>4830</v>
      </c>
      <c r="HC8" s="2">
        <v>4659</v>
      </c>
      <c r="HD8" s="2">
        <v>4714</v>
      </c>
      <c r="HE8" s="2">
        <v>4605</v>
      </c>
      <c r="HF8" s="2">
        <v>4656</v>
      </c>
      <c r="HG8" s="2">
        <v>4510</v>
      </c>
      <c r="HH8" s="2">
        <v>4241</v>
      </c>
      <c r="HI8" s="2">
        <v>4191</v>
      </c>
      <c r="HJ8" s="2">
        <v>4130</v>
      </c>
      <c r="HK8" s="2">
        <v>4302</v>
      </c>
      <c r="HL8" s="2">
        <v>4327</v>
      </c>
      <c r="HM8" s="2">
        <v>4334</v>
      </c>
      <c r="HN8" s="2">
        <v>4292</v>
      </c>
      <c r="HO8" s="2">
        <v>4191</v>
      </c>
      <c r="HP8" s="2">
        <v>4155</v>
      </c>
      <c r="HQ8" s="2">
        <v>4184</v>
      </c>
      <c r="HR8" s="2">
        <v>4222</v>
      </c>
      <c r="HS8" s="2">
        <v>4151</v>
      </c>
      <c r="HT8" s="2">
        <v>4152</v>
      </c>
      <c r="HU8" s="2">
        <v>4160</v>
      </c>
      <c r="HV8" s="2">
        <v>4021</v>
      </c>
      <c r="HW8" s="2">
        <v>3958</v>
      </c>
      <c r="HX8" s="2">
        <v>3997</v>
      </c>
      <c r="HY8" s="2">
        <v>3961</v>
      </c>
      <c r="HZ8" s="2">
        <v>3916</v>
      </c>
      <c r="IA8" s="2">
        <v>3894</v>
      </c>
      <c r="IB8" s="2">
        <v>3876</v>
      </c>
      <c r="IC8" s="2">
        <v>3735</v>
      </c>
      <c r="ID8" s="2">
        <v>3734</v>
      </c>
      <c r="IE8" s="2">
        <v>3715</v>
      </c>
      <c r="IF8" s="2">
        <v>3741</v>
      </c>
      <c r="IG8" s="2">
        <v>3750</v>
      </c>
      <c r="IH8" s="2">
        <v>3563</v>
      </c>
      <c r="II8" s="2">
        <v>3565</v>
      </c>
      <c r="IJ8" s="2">
        <v>3616</v>
      </c>
      <c r="IK8" s="2">
        <v>3612</v>
      </c>
      <c r="IL8" s="2">
        <v>3608</v>
      </c>
      <c r="IM8" s="2">
        <v>3523</v>
      </c>
      <c r="IN8" s="2">
        <v>3492</v>
      </c>
      <c r="IO8" s="2">
        <v>3410</v>
      </c>
      <c r="IP8" s="2">
        <v>3357</v>
      </c>
      <c r="IQ8" s="2">
        <v>3375</v>
      </c>
      <c r="IR8" s="2">
        <v>3309</v>
      </c>
      <c r="IS8" s="2">
        <v>3421</v>
      </c>
      <c r="IT8" s="2">
        <v>3420</v>
      </c>
    </row>
    <row r="9" spans="1:254" ht="15.9" customHeight="1">
      <c r="A9" s="65" t="s">
        <v>13</v>
      </c>
      <c r="B9" s="41" t="s">
        <v>14</v>
      </c>
      <c r="C9" s="45">
        <v>0</v>
      </c>
      <c r="D9" s="16">
        <v>-4345</v>
      </c>
      <c r="E9" s="21">
        <v>4345</v>
      </c>
      <c r="F9" s="21">
        <v>4230</v>
      </c>
      <c r="G9" s="21">
        <v>4105</v>
      </c>
      <c r="H9" s="21">
        <v>3970</v>
      </c>
      <c r="I9" s="21">
        <v>4030</v>
      </c>
      <c r="J9" s="21">
        <v>3894</v>
      </c>
      <c r="K9" s="21">
        <v>3825</v>
      </c>
      <c r="L9" s="21">
        <v>4012</v>
      </c>
      <c r="M9" s="21">
        <v>4114</v>
      </c>
      <c r="N9" s="21">
        <v>4139</v>
      </c>
      <c r="O9" s="21">
        <v>4247</v>
      </c>
      <c r="P9" s="21">
        <v>4189</v>
      </c>
      <c r="Q9" s="21">
        <v>3999</v>
      </c>
      <c r="R9" s="21">
        <v>3854</v>
      </c>
      <c r="S9" s="21">
        <v>4152</v>
      </c>
      <c r="T9" s="21">
        <v>4186</v>
      </c>
      <c r="U9" s="21">
        <v>3958</v>
      </c>
      <c r="V9" s="21">
        <v>3987</v>
      </c>
      <c r="W9" s="21">
        <v>3974</v>
      </c>
      <c r="X9" s="21">
        <v>3927</v>
      </c>
      <c r="Y9" s="21">
        <v>4242</v>
      </c>
      <c r="Z9" s="21">
        <v>4339</v>
      </c>
      <c r="AA9" s="21">
        <v>4531</v>
      </c>
      <c r="AB9" s="21">
        <v>4403</v>
      </c>
      <c r="AC9" s="21">
        <v>4369</v>
      </c>
      <c r="AD9" s="21">
        <v>4289</v>
      </c>
      <c r="AE9" s="21">
        <v>4235</v>
      </c>
      <c r="AF9" s="21">
        <v>4160</v>
      </c>
      <c r="AG9" s="21">
        <v>4291</v>
      </c>
      <c r="AH9" s="21">
        <v>4403</v>
      </c>
      <c r="AI9" s="21">
        <v>4505</v>
      </c>
      <c r="AJ9" s="21">
        <v>4581</v>
      </c>
      <c r="AK9" s="21">
        <v>4830</v>
      </c>
      <c r="AL9" s="21">
        <v>4794</v>
      </c>
      <c r="AM9" s="21">
        <v>4837</v>
      </c>
      <c r="AN9" s="21">
        <v>4842</v>
      </c>
      <c r="AO9" s="21">
        <v>4898</v>
      </c>
      <c r="AP9" s="21">
        <v>4883</v>
      </c>
      <c r="AQ9" s="21">
        <v>4510</v>
      </c>
      <c r="AR9" s="21">
        <v>4276</v>
      </c>
      <c r="AS9" s="21">
        <v>4448</v>
      </c>
      <c r="AT9" s="21">
        <v>4487</v>
      </c>
      <c r="AU9" s="21">
        <v>4537</v>
      </c>
      <c r="AV9" s="21">
        <v>4850</v>
      </c>
      <c r="AW9" s="21">
        <v>4950</v>
      </c>
      <c r="AX9" s="21">
        <v>5087</v>
      </c>
      <c r="AY9" s="21">
        <v>4920</v>
      </c>
      <c r="AZ9" s="21">
        <v>5042</v>
      </c>
      <c r="BA9" s="21">
        <v>5048</v>
      </c>
      <c r="BB9" s="21">
        <v>5036</v>
      </c>
      <c r="BC9" s="21">
        <v>5260</v>
      </c>
      <c r="BD9" s="21">
        <v>5242</v>
      </c>
      <c r="BE9" s="21">
        <v>5132</v>
      </c>
      <c r="BF9" s="21">
        <v>5036</v>
      </c>
      <c r="BG9" s="21">
        <v>4782</v>
      </c>
      <c r="BH9" s="21">
        <v>4691</v>
      </c>
      <c r="BI9" s="21">
        <v>4903</v>
      </c>
      <c r="BJ9" s="21">
        <v>5035</v>
      </c>
      <c r="BK9" s="21">
        <v>5321</v>
      </c>
      <c r="BL9" s="21">
        <v>5285</v>
      </c>
      <c r="BM9" s="2">
        <v>5833</v>
      </c>
      <c r="BN9" s="2">
        <v>5560</v>
      </c>
      <c r="BO9" s="2">
        <v>5511</v>
      </c>
      <c r="BP9" s="2">
        <v>5284</v>
      </c>
      <c r="BQ9" s="2">
        <v>5243</v>
      </c>
      <c r="BR9" s="2">
        <v>5010</v>
      </c>
      <c r="BS9" s="2">
        <v>4990</v>
      </c>
      <c r="BT9" s="2">
        <v>5145</v>
      </c>
      <c r="BU9" s="2">
        <v>5076</v>
      </c>
      <c r="BV9" s="2">
        <v>5229</v>
      </c>
      <c r="BW9" s="2">
        <v>5209</v>
      </c>
      <c r="BX9" s="2">
        <v>5358</v>
      </c>
      <c r="BY9" s="2">
        <v>5500</v>
      </c>
      <c r="BZ9" s="2">
        <v>5473</v>
      </c>
      <c r="CA9" s="2">
        <v>5523</v>
      </c>
      <c r="CB9" s="2">
        <v>5678</v>
      </c>
      <c r="CC9" s="2">
        <v>5557</v>
      </c>
      <c r="CD9" s="2">
        <v>5586</v>
      </c>
      <c r="CE9" s="2">
        <v>5390</v>
      </c>
      <c r="CF9" s="2">
        <v>5505</v>
      </c>
      <c r="CG9" s="2">
        <v>5510</v>
      </c>
      <c r="CH9" s="2">
        <v>5415</v>
      </c>
      <c r="CI9" s="2">
        <v>5144</v>
      </c>
      <c r="CJ9" s="2">
        <v>5147</v>
      </c>
      <c r="CK9" s="2">
        <v>5127</v>
      </c>
      <c r="CL9" s="2">
        <v>4988</v>
      </c>
      <c r="CM9" s="2">
        <v>5017</v>
      </c>
      <c r="CN9" s="2">
        <v>4725</v>
      </c>
      <c r="CO9" s="2">
        <v>4825</v>
      </c>
      <c r="CP9" s="2">
        <v>4951</v>
      </c>
      <c r="CQ9" s="2">
        <v>5090</v>
      </c>
      <c r="CR9" s="2">
        <v>5158</v>
      </c>
      <c r="CS9" s="2">
        <v>4818</v>
      </c>
      <c r="CT9" s="2">
        <v>4683</v>
      </c>
      <c r="CU9" s="2">
        <v>5201</v>
      </c>
      <c r="CV9" s="2">
        <v>5256</v>
      </c>
      <c r="CW9" s="2">
        <v>4890</v>
      </c>
      <c r="CX9" s="2">
        <v>4840</v>
      </c>
      <c r="CY9" s="2">
        <v>4919</v>
      </c>
      <c r="CZ9" s="2">
        <v>5034</v>
      </c>
      <c r="DA9" s="2">
        <v>5254</v>
      </c>
      <c r="DB9" s="2">
        <v>5069</v>
      </c>
      <c r="DC9" s="2">
        <v>4662</v>
      </c>
      <c r="DD9" s="2">
        <v>4998</v>
      </c>
      <c r="DE9" s="2">
        <v>5186</v>
      </c>
      <c r="DF9" s="2">
        <v>5020</v>
      </c>
      <c r="DG9" s="2">
        <v>5601</v>
      </c>
      <c r="DH9" s="2">
        <v>5852</v>
      </c>
      <c r="DI9" s="2">
        <v>5566</v>
      </c>
      <c r="DJ9" s="2">
        <v>5514</v>
      </c>
      <c r="DK9" s="2">
        <v>5452</v>
      </c>
      <c r="DL9" s="2">
        <v>5252</v>
      </c>
      <c r="DM9" s="2">
        <v>5170</v>
      </c>
      <c r="DN9" s="2">
        <v>5197</v>
      </c>
      <c r="DO9" s="2">
        <v>4970</v>
      </c>
      <c r="DP9" s="2">
        <v>5038</v>
      </c>
      <c r="DQ9" s="2">
        <v>5223</v>
      </c>
      <c r="DR9" s="2">
        <v>5182</v>
      </c>
      <c r="DS9" s="2">
        <v>5003</v>
      </c>
      <c r="DT9" s="2">
        <v>4825</v>
      </c>
      <c r="DU9" s="2">
        <v>4605</v>
      </c>
      <c r="DV9" s="2">
        <v>4363</v>
      </c>
      <c r="DW9" s="2">
        <v>4450</v>
      </c>
      <c r="DX9" s="2">
        <v>4504</v>
      </c>
      <c r="DY9" s="2">
        <v>4294</v>
      </c>
      <c r="DZ9" s="2">
        <v>4178</v>
      </c>
      <c r="EA9" s="2">
        <v>4354</v>
      </c>
      <c r="EB9" s="2">
        <v>4426</v>
      </c>
      <c r="EC9" s="2">
        <v>4391</v>
      </c>
      <c r="ED9" s="2">
        <v>4377</v>
      </c>
      <c r="EE9" s="2">
        <v>4417</v>
      </c>
      <c r="EF9" s="2">
        <v>4415</v>
      </c>
      <c r="EG9" s="2">
        <v>4300</v>
      </c>
      <c r="EH9" s="2">
        <v>4220</v>
      </c>
      <c r="EI9" s="2">
        <v>4247</v>
      </c>
      <c r="EJ9" s="2">
        <v>4266</v>
      </c>
      <c r="EK9" s="2">
        <v>4291</v>
      </c>
      <c r="EL9" s="2">
        <v>4350</v>
      </c>
      <c r="EM9" s="2">
        <v>4203</v>
      </c>
      <c r="EN9" s="2">
        <v>4166</v>
      </c>
      <c r="EO9" s="2">
        <v>3931</v>
      </c>
      <c r="EP9" s="2">
        <v>3936</v>
      </c>
      <c r="EQ9" s="2">
        <v>3951</v>
      </c>
      <c r="ER9" s="2">
        <v>3800</v>
      </c>
      <c r="ES9" s="2">
        <v>3690</v>
      </c>
      <c r="ET9" s="2">
        <v>3610</v>
      </c>
      <c r="EU9" s="2">
        <v>3701</v>
      </c>
      <c r="EV9" s="2">
        <v>3637</v>
      </c>
      <c r="EW9" s="2">
        <v>3627</v>
      </c>
      <c r="EX9" s="2">
        <v>3546</v>
      </c>
      <c r="EY9" s="2">
        <v>3479</v>
      </c>
      <c r="EZ9" s="2">
        <v>3436</v>
      </c>
      <c r="FA9" s="2">
        <v>3308</v>
      </c>
      <c r="FB9" s="2">
        <v>3287</v>
      </c>
      <c r="FC9" s="2">
        <v>3284</v>
      </c>
      <c r="FD9" s="2">
        <v>3271</v>
      </c>
      <c r="FE9" s="2">
        <v>3370</v>
      </c>
      <c r="FF9" s="2">
        <v>3327</v>
      </c>
      <c r="FG9" s="2">
        <v>3287</v>
      </c>
      <c r="FH9" s="2">
        <v>3275</v>
      </c>
      <c r="FI9" s="2">
        <v>3205</v>
      </c>
      <c r="FJ9" s="2">
        <v>3215</v>
      </c>
      <c r="FK9" s="2">
        <v>3157</v>
      </c>
      <c r="FL9" s="2">
        <v>3137</v>
      </c>
      <c r="FM9" s="2">
        <v>3074</v>
      </c>
      <c r="FN9" s="2">
        <v>3104</v>
      </c>
      <c r="FO9" s="2">
        <v>3113</v>
      </c>
      <c r="FP9" s="2">
        <v>3072</v>
      </c>
      <c r="FQ9" s="2">
        <v>3045</v>
      </c>
      <c r="FR9" s="2">
        <v>3096</v>
      </c>
      <c r="FS9" s="2">
        <v>3000</v>
      </c>
      <c r="FT9" s="2">
        <v>2954.5</v>
      </c>
      <c r="FU9" s="2">
        <v>3025</v>
      </c>
      <c r="FV9" s="2">
        <v>2953</v>
      </c>
      <c r="FW9" s="2">
        <v>2998</v>
      </c>
      <c r="FX9" s="2">
        <v>3075</v>
      </c>
      <c r="FY9" s="2">
        <v>3040</v>
      </c>
      <c r="FZ9" s="2">
        <v>3022</v>
      </c>
      <c r="GA9" s="2">
        <v>2973</v>
      </c>
      <c r="GB9" s="2">
        <v>2922</v>
      </c>
      <c r="GC9" s="2">
        <v>2878.5</v>
      </c>
      <c r="GD9" s="2">
        <v>2826.5</v>
      </c>
      <c r="GE9" s="2">
        <v>2861</v>
      </c>
      <c r="GF9" s="2">
        <v>2775.5</v>
      </c>
      <c r="GG9" s="2">
        <v>2917</v>
      </c>
      <c r="GH9" s="2">
        <v>2942</v>
      </c>
      <c r="GI9" s="2">
        <v>2931</v>
      </c>
      <c r="GJ9" s="2">
        <v>2910.5</v>
      </c>
      <c r="GK9" s="2">
        <v>2894</v>
      </c>
      <c r="GL9" s="2">
        <v>3001</v>
      </c>
      <c r="GM9" s="2">
        <v>2927</v>
      </c>
      <c r="GN9" s="2">
        <v>2854</v>
      </c>
      <c r="GO9" s="2">
        <v>2838</v>
      </c>
      <c r="GP9" s="2">
        <v>2897</v>
      </c>
      <c r="GQ9" s="2">
        <v>2913</v>
      </c>
      <c r="GR9" s="2">
        <v>2884</v>
      </c>
      <c r="GS9" s="2">
        <v>2914</v>
      </c>
      <c r="GT9" s="2">
        <v>2847.5</v>
      </c>
      <c r="GU9" s="2">
        <v>2815.5</v>
      </c>
      <c r="GV9" s="2">
        <v>2862.5</v>
      </c>
      <c r="GW9" s="2">
        <v>2962</v>
      </c>
      <c r="GX9" s="2">
        <v>2838</v>
      </c>
      <c r="GY9" s="2">
        <v>2823</v>
      </c>
      <c r="GZ9" s="2">
        <v>2822</v>
      </c>
      <c r="HA9" s="2">
        <v>2761.5</v>
      </c>
      <c r="HB9" s="2">
        <v>2738</v>
      </c>
      <c r="HC9" s="2">
        <v>2684.5</v>
      </c>
      <c r="HD9" s="2">
        <v>2737</v>
      </c>
      <c r="HE9" s="2">
        <v>2705.5</v>
      </c>
      <c r="HF9" s="2">
        <v>2762</v>
      </c>
      <c r="HG9" s="2">
        <v>2702</v>
      </c>
      <c r="HH9" s="2">
        <v>2612</v>
      </c>
      <c r="HI9" s="2">
        <v>2598</v>
      </c>
      <c r="HJ9" s="2">
        <v>2572</v>
      </c>
      <c r="HK9" s="2">
        <v>2595</v>
      </c>
      <c r="HL9" s="2">
        <v>2607</v>
      </c>
      <c r="HM9" s="2">
        <v>2592</v>
      </c>
      <c r="HN9" s="2">
        <v>2582</v>
      </c>
      <c r="HO9" s="2">
        <v>2557.5</v>
      </c>
      <c r="HP9" s="2">
        <v>2553</v>
      </c>
      <c r="HQ9" s="2">
        <v>2580</v>
      </c>
      <c r="HR9" s="2">
        <v>2586</v>
      </c>
      <c r="HS9" s="2">
        <v>2584</v>
      </c>
      <c r="HT9" s="2">
        <v>2586.5</v>
      </c>
      <c r="HU9" s="2">
        <v>2563</v>
      </c>
      <c r="HV9" s="2">
        <v>2536</v>
      </c>
      <c r="HW9" s="2">
        <v>2519</v>
      </c>
      <c r="HX9" s="2">
        <v>2528</v>
      </c>
      <c r="HY9" s="2">
        <v>2537</v>
      </c>
      <c r="HZ9" s="2">
        <v>2525</v>
      </c>
      <c r="IA9" s="2">
        <v>2516</v>
      </c>
      <c r="IB9" s="2">
        <v>2537</v>
      </c>
      <c r="IC9" s="2">
        <v>2517.5</v>
      </c>
      <c r="ID9" s="2">
        <v>2510</v>
      </c>
      <c r="IE9" s="2">
        <v>2513.5</v>
      </c>
      <c r="IF9" s="2">
        <v>2547</v>
      </c>
      <c r="IG9" s="2">
        <v>2510</v>
      </c>
      <c r="IH9" s="2">
        <v>2446.5</v>
      </c>
      <c r="II9" s="2">
        <v>2458</v>
      </c>
      <c r="IJ9" s="2">
        <v>2475.5</v>
      </c>
      <c r="IK9" s="2">
        <v>2440</v>
      </c>
      <c r="IL9" s="2">
        <v>2337.5</v>
      </c>
      <c r="IM9" s="2">
        <v>2381</v>
      </c>
      <c r="IN9" s="2">
        <v>2373</v>
      </c>
      <c r="IO9" s="2">
        <v>2338</v>
      </c>
      <c r="IP9" s="2">
        <v>2292.5</v>
      </c>
      <c r="IQ9" s="2">
        <v>2332</v>
      </c>
      <c r="IR9" s="2">
        <v>2228</v>
      </c>
      <c r="IS9" s="2">
        <v>2296</v>
      </c>
      <c r="IT9" s="2">
        <v>2291.5</v>
      </c>
    </row>
    <row r="10" spans="1:254" ht="15.9" customHeight="1">
      <c r="A10" s="65" t="s">
        <v>15</v>
      </c>
      <c r="B10" s="41" t="s">
        <v>16</v>
      </c>
      <c r="C10" s="45">
        <v>9011</v>
      </c>
      <c r="D10" s="16">
        <v>409</v>
      </c>
      <c r="E10" s="21">
        <v>8602</v>
      </c>
      <c r="F10" s="21">
        <v>8330</v>
      </c>
      <c r="G10" s="21">
        <v>8093</v>
      </c>
      <c r="H10" s="21">
        <v>7907</v>
      </c>
      <c r="I10" s="21">
        <v>8010</v>
      </c>
      <c r="J10" s="21">
        <v>7818</v>
      </c>
      <c r="K10" s="21">
        <v>7685</v>
      </c>
      <c r="L10" s="21">
        <v>7977</v>
      </c>
      <c r="M10" s="21">
        <v>8229</v>
      </c>
      <c r="N10" s="21">
        <v>8180</v>
      </c>
      <c r="O10" s="21">
        <v>8466</v>
      </c>
      <c r="P10" s="21">
        <v>8428</v>
      </c>
      <c r="Q10" s="21">
        <v>7906</v>
      </c>
      <c r="R10" s="21">
        <v>7725</v>
      </c>
      <c r="S10" s="21">
        <v>8260</v>
      </c>
      <c r="T10" s="21">
        <v>8354</v>
      </c>
      <c r="U10" s="21">
        <v>8116</v>
      </c>
      <c r="V10" s="21">
        <v>8171</v>
      </c>
      <c r="W10" s="21">
        <v>8347</v>
      </c>
      <c r="X10" s="21">
        <v>8220</v>
      </c>
      <c r="Y10" s="21">
        <v>8403</v>
      </c>
      <c r="Z10" s="21">
        <v>8547</v>
      </c>
      <c r="AA10" s="21">
        <v>8821</v>
      </c>
      <c r="AB10" s="21">
        <v>8667</v>
      </c>
      <c r="AC10" s="21">
        <v>8596</v>
      </c>
      <c r="AD10" s="21">
        <v>8530</v>
      </c>
      <c r="AE10" s="21">
        <v>8526</v>
      </c>
      <c r="AF10" s="21">
        <v>8510</v>
      </c>
      <c r="AG10" s="21">
        <v>8602</v>
      </c>
      <c r="AH10" s="21">
        <v>8728</v>
      </c>
      <c r="AI10" s="21">
        <v>8774</v>
      </c>
      <c r="AJ10" s="21">
        <v>9172</v>
      </c>
      <c r="AK10" s="21">
        <v>9477</v>
      </c>
      <c r="AL10" s="21">
        <v>9369</v>
      </c>
      <c r="AM10" s="21">
        <v>9702</v>
      </c>
      <c r="AN10" s="21">
        <v>9615</v>
      </c>
      <c r="AO10" s="21">
        <v>9685</v>
      </c>
      <c r="AP10" s="21">
        <v>9652</v>
      </c>
      <c r="AQ10" s="21">
        <v>9139</v>
      </c>
      <c r="AR10" s="21">
        <v>8656</v>
      </c>
      <c r="AS10" s="21">
        <v>8910</v>
      </c>
      <c r="AT10" s="21">
        <v>8955</v>
      </c>
      <c r="AU10" s="21">
        <v>9165</v>
      </c>
      <c r="AV10" s="21">
        <v>9800</v>
      </c>
      <c r="AW10" s="21">
        <v>9710</v>
      </c>
      <c r="AX10" s="21">
        <v>10230</v>
      </c>
      <c r="AY10" s="21">
        <v>9886</v>
      </c>
      <c r="AZ10" s="21">
        <v>10290</v>
      </c>
      <c r="BA10" s="21">
        <v>10270</v>
      </c>
      <c r="BB10" s="21">
        <v>10285</v>
      </c>
      <c r="BC10" s="21">
        <v>10605</v>
      </c>
      <c r="BD10" s="21">
        <v>10705</v>
      </c>
      <c r="BE10" s="21">
        <v>10720</v>
      </c>
      <c r="BF10" s="21">
        <v>10240</v>
      </c>
      <c r="BG10" s="21">
        <v>10020</v>
      </c>
      <c r="BH10" s="21">
        <v>9897</v>
      </c>
      <c r="BI10" s="21">
        <v>10300</v>
      </c>
      <c r="BJ10" s="21">
        <v>11120</v>
      </c>
      <c r="BK10" s="21">
        <v>11390</v>
      </c>
      <c r="BL10" s="21">
        <v>9914</v>
      </c>
      <c r="BM10" s="2">
        <v>10200</v>
      </c>
      <c r="BN10" s="2">
        <v>10260</v>
      </c>
      <c r="BO10" s="2">
        <v>10270</v>
      </c>
      <c r="BP10" s="2">
        <v>9729</v>
      </c>
      <c r="BQ10" s="2">
        <v>9573</v>
      </c>
      <c r="BR10" s="2">
        <v>9390</v>
      </c>
      <c r="BS10" s="2">
        <v>9356</v>
      </c>
      <c r="BT10" s="2">
        <v>9506</v>
      </c>
      <c r="BU10" s="2">
        <v>9378</v>
      </c>
      <c r="BV10" s="2">
        <v>9524</v>
      </c>
      <c r="BW10" s="2">
        <v>9543</v>
      </c>
      <c r="BX10" s="2">
        <v>9650</v>
      </c>
      <c r="BY10" s="2">
        <v>9838</v>
      </c>
      <c r="BZ10" s="2">
        <v>9724</v>
      </c>
      <c r="CA10" s="2">
        <v>9916</v>
      </c>
      <c r="CB10" s="2">
        <v>10065</v>
      </c>
      <c r="CC10" s="2">
        <v>9920</v>
      </c>
      <c r="CD10" s="2">
        <v>9781</v>
      </c>
      <c r="CE10" s="2">
        <v>9582</v>
      </c>
      <c r="CF10" s="2">
        <v>9718</v>
      </c>
      <c r="CG10" s="2">
        <v>9749</v>
      </c>
      <c r="CH10" s="2">
        <v>9677</v>
      </c>
      <c r="CI10" s="2">
        <v>9100</v>
      </c>
      <c r="CJ10" s="2">
        <v>9073</v>
      </c>
      <c r="CK10" s="2">
        <v>9037</v>
      </c>
      <c r="CL10" s="2">
        <v>8895</v>
      </c>
      <c r="CM10" s="2">
        <v>9044</v>
      </c>
      <c r="CN10" s="2">
        <v>8550</v>
      </c>
      <c r="CO10" s="2">
        <v>8613</v>
      </c>
      <c r="CP10" s="2">
        <v>9196</v>
      </c>
      <c r="CQ10" s="2">
        <v>9338</v>
      </c>
      <c r="CR10" s="2">
        <v>9255</v>
      </c>
      <c r="CS10" s="2">
        <v>8765</v>
      </c>
      <c r="CT10" s="2">
        <v>8392</v>
      </c>
      <c r="CU10" s="2">
        <v>9271</v>
      </c>
      <c r="CV10" s="2">
        <v>9861</v>
      </c>
      <c r="CW10" s="2">
        <v>9559</v>
      </c>
      <c r="CX10" s="2">
        <v>9412</v>
      </c>
      <c r="CY10" s="2">
        <v>9750</v>
      </c>
      <c r="CZ10" s="2">
        <v>9847</v>
      </c>
      <c r="DA10" s="2">
        <v>10205</v>
      </c>
      <c r="DB10" s="2">
        <v>9805</v>
      </c>
      <c r="DC10" s="2">
        <v>9135</v>
      </c>
      <c r="DD10" s="2">
        <v>9703</v>
      </c>
      <c r="DE10" s="2">
        <v>9824</v>
      </c>
      <c r="DF10" s="2">
        <v>9759</v>
      </c>
      <c r="DG10" s="2">
        <v>11000</v>
      </c>
      <c r="DH10" s="2">
        <v>11410</v>
      </c>
      <c r="DI10" s="2">
        <v>10600</v>
      </c>
      <c r="DJ10" s="2">
        <v>10370</v>
      </c>
      <c r="DK10" s="2">
        <v>10400</v>
      </c>
      <c r="DL10" s="2">
        <v>10235</v>
      </c>
      <c r="DM10" s="2">
        <v>9813</v>
      </c>
      <c r="DN10" s="2">
        <v>9605</v>
      </c>
      <c r="DO10" s="2">
        <v>9250</v>
      </c>
      <c r="DP10" s="2">
        <v>9374</v>
      </c>
      <c r="DQ10" s="2">
        <v>9448</v>
      </c>
      <c r="DR10" s="2">
        <v>9403</v>
      </c>
      <c r="DS10" s="2">
        <v>9980</v>
      </c>
      <c r="DT10" s="2">
        <v>9600</v>
      </c>
      <c r="DU10" s="2">
        <v>9180</v>
      </c>
      <c r="DV10" s="2">
        <v>8726</v>
      </c>
      <c r="DW10" s="2">
        <v>9078</v>
      </c>
      <c r="DX10" s="2">
        <v>9331</v>
      </c>
      <c r="DY10" s="2">
        <v>8946</v>
      </c>
      <c r="DZ10" s="2">
        <v>8501</v>
      </c>
      <c r="EA10" s="2">
        <v>8920</v>
      </c>
      <c r="EB10" s="2">
        <v>9150</v>
      </c>
      <c r="EC10" s="2">
        <v>9125</v>
      </c>
      <c r="ED10" s="2">
        <v>9001</v>
      </c>
      <c r="EE10" s="2">
        <v>9120</v>
      </c>
      <c r="EF10" s="2">
        <v>9039</v>
      </c>
      <c r="EG10" s="2">
        <v>8861</v>
      </c>
      <c r="EH10" s="2">
        <v>8668</v>
      </c>
      <c r="EI10" s="2">
        <v>8793</v>
      </c>
      <c r="EJ10" s="2">
        <v>8711</v>
      </c>
      <c r="EK10" s="2">
        <v>8481</v>
      </c>
      <c r="EL10" s="2">
        <v>8707</v>
      </c>
      <c r="EM10" s="2">
        <v>8526</v>
      </c>
      <c r="EN10" s="2">
        <v>8458</v>
      </c>
      <c r="EO10" s="2">
        <v>7920</v>
      </c>
      <c r="EP10" s="2">
        <v>7950</v>
      </c>
      <c r="EQ10" s="2">
        <v>7973</v>
      </c>
      <c r="ER10" s="2">
        <v>7682</v>
      </c>
      <c r="ES10" s="2">
        <v>7456</v>
      </c>
      <c r="ET10" s="2">
        <v>7248</v>
      </c>
      <c r="EU10" s="2">
        <v>7521</v>
      </c>
      <c r="EV10" s="2">
        <v>7367</v>
      </c>
      <c r="EW10" s="2">
        <v>7360</v>
      </c>
      <c r="EX10" s="2">
        <v>7121</v>
      </c>
      <c r="EY10" s="2">
        <v>7000</v>
      </c>
      <c r="EZ10" s="2">
        <v>6857</v>
      </c>
      <c r="FA10" s="2">
        <v>6782</v>
      </c>
      <c r="FB10" s="2">
        <v>6870</v>
      </c>
      <c r="FC10" s="2">
        <v>6637</v>
      </c>
      <c r="FD10" s="2">
        <v>6475</v>
      </c>
      <c r="FE10" s="2">
        <v>6603</v>
      </c>
      <c r="FF10" s="2">
        <v>6520</v>
      </c>
      <c r="FG10" s="2">
        <v>6415</v>
      </c>
      <c r="FH10" s="2">
        <v>6362</v>
      </c>
      <c r="FI10" s="2">
        <v>6075</v>
      </c>
      <c r="FJ10" s="2">
        <v>6083</v>
      </c>
      <c r="FK10" s="2">
        <v>6023</v>
      </c>
      <c r="FL10" s="2">
        <v>6015</v>
      </c>
      <c r="FM10" s="2">
        <v>5950</v>
      </c>
      <c r="FN10" s="2">
        <v>5977</v>
      </c>
      <c r="FO10" s="2">
        <v>5961</v>
      </c>
      <c r="FP10" s="2">
        <v>6033</v>
      </c>
      <c r="FQ10" s="2">
        <v>6011</v>
      </c>
      <c r="FR10" s="2">
        <v>5940</v>
      </c>
      <c r="FS10" s="2">
        <v>5867</v>
      </c>
      <c r="FT10" s="2">
        <v>5790</v>
      </c>
      <c r="FU10" s="2">
        <v>5871</v>
      </c>
      <c r="FV10" s="2">
        <v>5713</v>
      </c>
      <c r="FW10" s="2">
        <v>5772</v>
      </c>
      <c r="FX10" s="2">
        <v>5969</v>
      </c>
      <c r="FY10" s="2">
        <v>5862</v>
      </c>
      <c r="FZ10" s="2">
        <v>5873</v>
      </c>
      <c r="GA10" s="2">
        <v>5600</v>
      </c>
      <c r="GB10" s="2">
        <v>5592</v>
      </c>
      <c r="GC10" s="2">
        <v>5504</v>
      </c>
      <c r="GD10" s="2">
        <v>5376</v>
      </c>
      <c r="GE10" s="2">
        <v>5443</v>
      </c>
      <c r="GF10" s="2">
        <v>5334</v>
      </c>
      <c r="GG10" s="2">
        <v>5500</v>
      </c>
      <c r="GH10" s="2">
        <v>5553</v>
      </c>
      <c r="GI10" s="2">
        <v>5535</v>
      </c>
      <c r="GJ10" s="2">
        <v>5495</v>
      </c>
      <c r="GK10" s="2">
        <v>5472</v>
      </c>
      <c r="GL10" s="2">
        <v>5731</v>
      </c>
      <c r="GM10" s="2">
        <v>5659</v>
      </c>
      <c r="GN10" s="2">
        <v>5513</v>
      </c>
      <c r="GO10" s="2">
        <v>5485</v>
      </c>
      <c r="GP10" s="2">
        <v>5577</v>
      </c>
      <c r="GQ10" s="2">
        <v>5630</v>
      </c>
      <c r="GR10" s="2">
        <v>5590</v>
      </c>
      <c r="GS10" s="2">
        <v>5587</v>
      </c>
      <c r="GT10" s="2">
        <v>5531</v>
      </c>
      <c r="GU10" s="2">
        <v>5450</v>
      </c>
      <c r="GV10" s="2">
        <v>5432</v>
      </c>
      <c r="GW10" s="2">
        <v>5607</v>
      </c>
      <c r="GX10" s="2">
        <v>5520</v>
      </c>
      <c r="GY10" s="2">
        <v>5425</v>
      </c>
      <c r="GZ10" s="2">
        <v>5400</v>
      </c>
      <c r="HA10" s="2">
        <v>5312</v>
      </c>
      <c r="HB10" s="2">
        <v>5323</v>
      </c>
      <c r="HC10" s="2">
        <v>5273</v>
      </c>
      <c r="HD10" s="2">
        <v>5375</v>
      </c>
      <c r="HE10" s="2">
        <v>5391</v>
      </c>
      <c r="HF10" s="2">
        <v>5417</v>
      </c>
      <c r="HG10" s="2">
        <v>5360</v>
      </c>
      <c r="HH10" s="2">
        <v>5263</v>
      </c>
      <c r="HI10" s="2">
        <v>5250</v>
      </c>
      <c r="HJ10" s="2">
        <v>5225</v>
      </c>
      <c r="HK10" s="2">
        <v>5335</v>
      </c>
      <c r="HL10" s="2">
        <v>5381</v>
      </c>
      <c r="HM10" s="2">
        <v>5458</v>
      </c>
      <c r="HN10" s="2">
        <v>5467</v>
      </c>
      <c r="HO10" s="2">
        <v>5380</v>
      </c>
      <c r="HP10" s="2">
        <v>5381</v>
      </c>
      <c r="HQ10" s="2">
        <v>5417</v>
      </c>
      <c r="HR10" s="2">
        <v>5456</v>
      </c>
      <c r="HS10" s="2">
        <v>5387</v>
      </c>
      <c r="HT10" s="2">
        <v>5356</v>
      </c>
      <c r="HU10" s="2">
        <v>5255</v>
      </c>
      <c r="HV10" s="2">
        <v>5216</v>
      </c>
      <c r="HW10" s="2">
        <v>5164</v>
      </c>
      <c r="HX10" s="2">
        <v>5190</v>
      </c>
      <c r="HY10" s="2">
        <v>5178</v>
      </c>
      <c r="HZ10" s="2">
        <v>5132</v>
      </c>
      <c r="IA10" s="2">
        <v>5143</v>
      </c>
      <c r="IB10" s="2">
        <v>5192</v>
      </c>
      <c r="IC10" s="2">
        <v>5175</v>
      </c>
      <c r="ID10" s="2">
        <v>5115</v>
      </c>
      <c r="IE10" s="2">
        <v>5066</v>
      </c>
      <c r="IF10" s="2">
        <v>5041</v>
      </c>
      <c r="IG10" s="2">
        <v>5024</v>
      </c>
      <c r="IH10" s="2">
        <v>4890</v>
      </c>
      <c r="II10" s="2">
        <v>4923</v>
      </c>
      <c r="IJ10" s="2">
        <v>5040</v>
      </c>
      <c r="IK10" s="2">
        <v>4850</v>
      </c>
      <c r="IL10" s="2">
        <v>4911</v>
      </c>
      <c r="IM10" s="2">
        <v>5115</v>
      </c>
      <c r="IN10" s="2">
        <v>5073</v>
      </c>
      <c r="IO10" s="2">
        <v>5003</v>
      </c>
      <c r="IP10" s="2">
        <v>4958</v>
      </c>
      <c r="IQ10" s="2">
        <v>4946</v>
      </c>
      <c r="IR10" s="2">
        <v>4938</v>
      </c>
      <c r="IS10" s="2">
        <v>4937</v>
      </c>
      <c r="IT10" s="2">
        <v>4942</v>
      </c>
    </row>
    <row r="11" spans="1:254" ht="15.9" customHeight="1">
      <c r="A11" s="65" t="s">
        <v>17</v>
      </c>
      <c r="B11" s="41" t="s">
        <v>18</v>
      </c>
      <c r="C11" s="45">
        <v>4705</v>
      </c>
      <c r="D11" s="16">
        <v>86</v>
      </c>
      <c r="E11" s="21">
        <v>4619</v>
      </c>
      <c r="F11" s="21">
        <v>4631</v>
      </c>
      <c r="G11" s="21">
        <v>4560</v>
      </c>
      <c r="H11" s="21">
        <v>4615</v>
      </c>
      <c r="I11" s="21">
        <v>4660</v>
      </c>
      <c r="J11" s="21">
        <v>4795</v>
      </c>
      <c r="K11" s="21">
        <v>4419</v>
      </c>
      <c r="L11" s="21">
        <v>4379</v>
      </c>
      <c r="M11" s="21">
        <v>4298</v>
      </c>
      <c r="N11" s="21">
        <v>4191</v>
      </c>
      <c r="O11" s="21">
        <v>4218</v>
      </c>
      <c r="P11" s="21">
        <v>4271</v>
      </c>
      <c r="Q11" s="21">
        <v>4402</v>
      </c>
      <c r="R11" s="21">
        <v>4346</v>
      </c>
      <c r="S11" s="21">
        <v>4300</v>
      </c>
      <c r="T11" s="21">
        <v>4218</v>
      </c>
      <c r="U11" s="21">
        <v>4359</v>
      </c>
      <c r="V11" s="21">
        <v>4282</v>
      </c>
      <c r="W11" s="21">
        <v>4306</v>
      </c>
      <c r="X11" s="21">
        <v>4260</v>
      </c>
      <c r="Y11" s="21">
        <v>4300</v>
      </c>
      <c r="Z11" s="21">
        <v>4288</v>
      </c>
      <c r="AA11" s="21">
        <v>4216</v>
      </c>
      <c r="AB11" s="21">
        <v>4125</v>
      </c>
      <c r="AC11" s="21">
        <v>4150</v>
      </c>
      <c r="AD11" s="21">
        <v>3912</v>
      </c>
      <c r="AE11" s="21">
        <v>3925</v>
      </c>
      <c r="AF11" s="21">
        <v>3916</v>
      </c>
      <c r="AG11" s="21">
        <v>3682</v>
      </c>
      <c r="AH11" s="21">
        <v>3754</v>
      </c>
      <c r="AI11" s="21">
        <v>3722</v>
      </c>
      <c r="AJ11" s="21">
        <v>3657</v>
      </c>
      <c r="AK11" s="21">
        <v>3709</v>
      </c>
      <c r="AL11" s="21">
        <v>3685</v>
      </c>
      <c r="AM11" s="21">
        <v>3868</v>
      </c>
      <c r="AN11" s="21">
        <v>3796</v>
      </c>
      <c r="AO11" s="21">
        <v>3773</v>
      </c>
      <c r="AP11" s="21">
        <v>3818</v>
      </c>
      <c r="AQ11" s="21">
        <v>3862</v>
      </c>
      <c r="AR11" s="21">
        <v>3970</v>
      </c>
      <c r="AS11" s="21">
        <v>3921</v>
      </c>
      <c r="AT11" s="21">
        <v>4004</v>
      </c>
      <c r="AU11" s="21">
        <v>4060</v>
      </c>
      <c r="AV11" s="21">
        <v>4208</v>
      </c>
      <c r="AW11" s="21">
        <v>4178</v>
      </c>
      <c r="AX11" s="21">
        <v>4187</v>
      </c>
      <c r="AY11" s="21">
        <v>4282</v>
      </c>
      <c r="AZ11" s="21">
        <v>4284</v>
      </c>
      <c r="BA11" s="21">
        <v>4076</v>
      </c>
      <c r="BB11" s="21">
        <v>4058</v>
      </c>
      <c r="BC11" s="21">
        <v>4002</v>
      </c>
      <c r="BD11" s="21">
        <v>4064</v>
      </c>
      <c r="BE11" s="21">
        <v>4036</v>
      </c>
      <c r="BF11" s="21">
        <v>4065</v>
      </c>
      <c r="BG11" s="21">
        <v>4118</v>
      </c>
      <c r="BH11" s="21">
        <v>4055</v>
      </c>
      <c r="BI11" s="21">
        <v>4236</v>
      </c>
      <c r="BJ11" s="21">
        <v>4093</v>
      </c>
      <c r="BK11" s="21">
        <v>3961</v>
      </c>
      <c r="BL11" s="21">
        <v>3988</v>
      </c>
      <c r="BM11" s="2">
        <v>4169</v>
      </c>
      <c r="BN11" s="2">
        <v>4058</v>
      </c>
      <c r="BO11" s="2">
        <v>4073</v>
      </c>
      <c r="BP11" s="2">
        <v>4095</v>
      </c>
      <c r="BQ11" s="2">
        <v>3989</v>
      </c>
      <c r="BR11" s="2">
        <v>3960</v>
      </c>
      <c r="BS11" s="2">
        <v>4027</v>
      </c>
      <c r="BT11" s="2">
        <v>4425</v>
      </c>
      <c r="BU11" s="2">
        <v>4577</v>
      </c>
      <c r="BV11" s="2">
        <v>4452</v>
      </c>
      <c r="BW11" s="2">
        <v>4258</v>
      </c>
      <c r="BX11" s="2">
        <v>4411</v>
      </c>
      <c r="BY11" s="2">
        <v>4385</v>
      </c>
      <c r="BZ11" s="2">
        <v>4276</v>
      </c>
      <c r="CA11" s="2">
        <v>4328</v>
      </c>
      <c r="CB11" s="2">
        <v>4300</v>
      </c>
      <c r="CC11" s="2">
        <v>4156</v>
      </c>
      <c r="CD11" s="2">
        <v>4043</v>
      </c>
      <c r="CE11" s="2">
        <v>3792</v>
      </c>
      <c r="CF11" s="2">
        <v>3860</v>
      </c>
      <c r="CG11" s="2">
        <v>4021</v>
      </c>
      <c r="CH11" s="2">
        <v>4120</v>
      </c>
      <c r="CI11" s="2">
        <v>4007</v>
      </c>
      <c r="CJ11" s="2">
        <v>3974</v>
      </c>
      <c r="CK11" s="2">
        <v>4021</v>
      </c>
      <c r="CL11" s="2">
        <v>3965</v>
      </c>
      <c r="CM11" s="2">
        <v>3937</v>
      </c>
      <c r="CN11" s="2">
        <v>3805</v>
      </c>
      <c r="CO11" s="2">
        <v>3697</v>
      </c>
      <c r="CP11" s="2">
        <v>3941</v>
      </c>
      <c r="CQ11" s="2">
        <v>3882</v>
      </c>
      <c r="CR11" s="2">
        <v>3952</v>
      </c>
      <c r="CS11" s="2">
        <v>3934</v>
      </c>
      <c r="CT11" s="2">
        <v>3887</v>
      </c>
      <c r="CU11" s="2">
        <v>4103</v>
      </c>
      <c r="CV11" s="2">
        <v>4118</v>
      </c>
      <c r="CW11" s="2">
        <v>4185</v>
      </c>
      <c r="CX11" s="2">
        <v>4201</v>
      </c>
      <c r="CY11" s="2">
        <v>4130</v>
      </c>
      <c r="CZ11" s="2">
        <v>4180</v>
      </c>
      <c r="DA11" s="2">
        <v>4290</v>
      </c>
      <c r="DB11" s="2">
        <v>4330</v>
      </c>
      <c r="DC11" s="2">
        <v>4231</v>
      </c>
      <c r="DD11" s="2">
        <v>4270</v>
      </c>
      <c r="DE11" s="2">
        <v>4187</v>
      </c>
      <c r="DF11" s="2">
        <v>4010</v>
      </c>
      <c r="DG11" s="2">
        <v>4132</v>
      </c>
      <c r="DH11" s="2">
        <v>4266</v>
      </c>
      <c r="DI11" s="2">
        <v>4186</v>
      </c>
      <c r="DJ11" s="2">
        <v>3847</v>
      </c>
      <c r="DK11" s="2">
        <v>3703</v>
      </c>
      <c r="DL11" s="2">
        <v>3606</v>
      </c>
      <c r="DM11" s="2">
        <v>3916</v>
      </c>
      <c r="DN11" s="2">
        <v>4004</v>
      </c>
      <c r="DO11" s="2">
        <v>3964</v>
      </c>
      <c r="DP11" s="2">
        <v>4002</v>
      </c>
      <c r="DQ11" s="2">
        <v>4033</v>
      </c>
      <c r="DR11" s="2">
        <v>4095</v>
      </c>
      <c r="DS11" s="2">
        <v>4485</v>
      </c>
      <c r="DT11" s="2">
        <v>4698</v>
      </c>
      <c r="DU11" s="2">
        <v>4442</v>
      </c>
      <c r="DV11" s="2">
        <v>4282</v>
      </c>
      <c r="DW11" s="2">
        <v>4331</v>
      </c>
      <c r="DX11" s="2">
        <v>4705</v>
      </c>
      <c r="DY11" s="2">
        <v>5288</v>
      </c>
      <c r="DZ11" s="2">
        <v>5208</v>
      </c>
      <c r="EA11" s="2">
        <v>5210</v>
      </c>
      <c r="EB11" s="2">
        <v>5492</v>
      </c>
      <c r="EC11" s="2">
        <v>5630</v>
      </c>
      <c r="ED11" s="2">
        <v>5592</v>
      </c>
      <c r="EE11" s="2">
        <v>5595</v>
      </c>
      <c r="EF11" s="2">
        <v>5741</v>
      </c>
      <c r="EG11" s="2">
        <v>5688</v>
      </c>
      <c r="EH11" s="2">
        <v>5768</v>
      </c>
      <c r="EI11" s="2">
        <v>5869</v>
      </c>
      <c r="EJ11" s="2">
        <v>5820</v>
      </c>
      <c r="EK11" s="2">
        <v>5808</v>
      </c>
      <c r="EL11" s="2">
        <v>5840</v>
      </c>
      <c r="EM11" s="2">
        <v>5818</v>
      </c>
      <c r="EN11" s="2">
        <v>5722</v>
      </c>
      <c r="EO11" s="2">
        <v>5542</v>
      </c>
      <c r="EP11" s="2">
        <v>5565</v>
      </c>
      <c r="EQ11" s="2">
        <v>5559</v>
      </c>
      <c r="ER11" s="2">
        <v>5557</v>
      </c>
      <c r="ES11" s="2">
        <v>5330</v>
      </c>
      <c r="ET11" s="2">
        <v>5289</v>
      </c>
      <c r="EU11" s="2">
        <v>5266</v>
      </c>
      <c r="EV11" s="2">
        <v>5340</v>
      </c>
      <c r="EW11" s="2">
        <v>5349</v>
      </c>
      <c r="EX11" s="2">
        <v>5380</v>
      </c>
      <c r="EY11" s="2">
        <v>5362</v>
      </c>
      <c r="EZ11" s="2">
        <v>5348</v>
      </c>
      <c r="FA11" s="2">
        <v>5361</v>
      </c>
      <c r="FB11" s="2">
        <v>5296</v>
      </c>
      <c r="FC11" s="2">
        <v>5437</v>
      </c>
      <c r="FD11" s="2">
        <v>5341</v>
      </c>
      <c r="FE11" s="2">
        <v>5420</v>
      </c>
      <c r="FF11" s="2">
        <v>5492</v>
      </c>
      <c r="FG11" s="2">
        <v>5459</v>
      </c>
      <c r="FH11" s="2">
        <v>5472</v>
      </c>
      <c r="FI11" s="2">
        <v>5592</v>
      </c>
      <c r="FJ11" s="2">
        <v>5656</v>
      </c>
      <c r="FK11" s="2">
        <v>5615</v>
      </c>
      <c r="FL11" s="2">
        <v>5687</v>
      </c>
      <c r="FM11" s="2">
        <v>5761</v>
      </c>
      <c r="FN11" s="2">
        <v>5686</v>
      </c>
      <c r="FO11" s="2">
        <v>5697</v>
      </c>
      <c r="FP11" s="2">
        <v>5860</v>
      </c>
      <c r="FQ11" s="2">
        <v>5928</v>
      </c>
      <c r="FR11" s="2">
        <v>6004</v>
      </c>
      <c r="FS11" s="2">
        <v>5976</v>
      </c>
      <c r="FT11" s="2">
        <v>5847</v>
      </c>
      <c r="FU11" s="2">
        <v>5892</v>
      </c>
      <c r="FV11" s="2">
        <v>5611</v>
      </c>
      <c r="FW11" s="2">
        <v>5571</v>
      </c>
      <c r="FX11" s="2">
        <v>5855</v>
      </c>
      <c r="FY11" s="2">
        <v>5854</v>
      </c>
      <c r="FZ11" s="2">
        <v>5880</v>
      </c>
      <c r="GA11" s="2">
        <v>5712</v>
      </c>
      <c r="GB11" s="2">
        <v>5681</v>
      </c>
      <c r="GC11" s="2">
        <v>5528</v>
      </c>
      <c r="GD11" s="2">
        <v>5447</v>
      </c>
      <c r="GE11" s="2">
        <v>5590</v>
      </c>
      <c r="GF11" s="2">
        <v>5374</v>
      </c>
      <c r="GG11" s="2">
        <v>5530</v>
      </c>
      <c r="GH11" s="2">
        <v>5546</v>
      </c>
      <c r="GI11" s="2">
        <v>5685</v>
      </c>
      <c r="GJ11" s="2">
        <v>5036</v>
      </c>
      <c r="GK11" s="2">
        <v>5061</v>
      </c>
      <c r="GL11" s="2">
        <v>5093</v>
      </c>
      <c r="GM11" s="2">
        <v>5016</v>
      </c>
      <c r="GN11" s="2">
        <v>4903</v>
      </c>
      <c r="GO11" s="2">
        <v>4922</v>
      </c>
      <c r="GP11" s="2">
        <v>4875</v>
      </c>
      <c r="GQ11" s="2">
        <v>4826</v>
      </c>
      <c r="GR11" s="2">
        <v>4720</v>
      </c>
      <c r="GS11" s="2">
        <v>4800</v>
      </c>
      <c r="GT11" s="2">
        <v>4596</v>
      </c>
      <c r="GU11" s="2">
        <v>4578</v>
      </c>
      <c r="GV11" s="2">
        <v>4757</v>
      </c>
      <c r="GW11" s="2">
        <v>4928</v>
      </c>
      <c r="GX11" s="2">
        <v>4919</v>
      </c>
      <c r="GY11" s="2">
        <v>4867</v>
      </c>
      <c r="GZ11" s="2">
        <v>4867</v>
      </c>
      <c r="HA11" s="2">
        <v>4481</v>
      </c>
      <c r="HB11" s="2">
        <v>4462</v>
      </c>
      <c r="HC11" s="2">
        <v>4572</v>
      </c>
      <c r="HD11" s="2">
        <v>4613</v>
      </c>
      <c r="HE11" s="2">
        <v>4556</v>
      </c>
      <c r="HF11" s="2">
        <v>4696</v>
      </c>
      <c r="HG11" s="2">
        <v>4711</v>
      </c>
      <c r="HH11" s="2">
        <v>4517</v>
      </c>
      <c r="HI11" s="2">
        <v>4665</v>
      </c>
      <c r="HJ11" s="2">
        <v>4639</v>
      </c>
      <c r="HK11" s="2">
        <v>4539</v>
      </c>
      <c r="HL11" s="2">
        <v>4531</v>
      </c>
      <c r="HM11" s="2">
        <v>4588</v>
      </c>
      <c r="HN11" s="2">
        <v>4552</v>
      </c>
      <c r="HO11" s="2">
        <v>4514</v>
      </c>
      <c r="HP11" s="2">
        <v>4425</v>
      </c>
      <c r="HQ11" s="2">
        <v>4376</v>
      </c>
      <c r="HR11" s="2">
        <v>4424</v>
      </c>
      <c r="HS11" s="2">
        <v>4375</v>
      </c>
      <c r="HT11" s="2">
        <v>4359</v>
      </c>
      <c r="HU11" s="2">
        <v>4307</v>
      </c>
      <c r="HV11" s="2">
        <v>4370</v>
      </c>
      <c r="HW11" s="2">
        <v>4406</v>
      </c>
      <c r="HX11" s="2">
        <v>4500</v>
      </c>
      <c r="HY11" s="2">
        <v>4464</v>
      </c>
      <c r="HZ11" s="2">
        <v>4542</v>
      </c>
      <c r="IA11" s="2">
        <v>4523</v>
      </c>
      <c r="IB11" s="2">
        <v>4555</v>
      </c>
      <c r="IC11" s="2">
        <v>4547</v>
      </c>
      <c r="ID11" s="2">
        <v>4532</v>
      </c>
      <c r="IE11" s="2">
        <v>4572</v>
      </c>
      <c r="IF11" s="2">
        <v>4600</v>
      </c>
      <c r="IG11" s="2">
        <v>4582</v>
      </c>
      <c r="IH11" s="2">
        <v>4522</v>
      </c>
      <c r="II11" s="2">
        <v>4520</v>
      </c>
      <c r="IJ11" s="2">
        <v>4594</v>
      </c>
      <c r="IK11" s="2">
        <v>4563</v>
      </c>
      <c r="IL11" s="2">
        <v>4615</v>
      </c>
      <c r="IM11" s="2">
        <v>4610</v>
      </c>
      <c r="IN11" s="2">
        <v>4432</v>
      </c>
      <c r="IO11" s="2">
        <v>4414</v>
      </c>
      <c r="IP11" s="2">
        <v>4388</v>
      </c>
      <c r="IQ11" s="2">
        <v>4345</v>
      </c>
      <c r="IR11" s="2">
        <v>4285</v>
      </c>
      <c r="IS11" s="2">
        <v>4294</v>
      </c>
      <c r="IT11" s="2">
        <v>3965</v>
      </c>
    </row>
    <row r="12" spans="1:254" ht="15.9" customHeight="1">
      <c r="A12" s="65" t="s">
        <v>19</v>
      </c>
      <c r="B12" s="41" t="s">
        <v>20</v>
      </c>
      <c r="C12" s="45">
        <v>3492</v>
      </c>
      <c r="D12" s="16">
        <v>115</v>
      </c>
      <c r="E12" s="21">
        <v>3377</v>
      </c>
      <c r="F12" s="21">
        <v>3385</v>
      </c>
      <c r="G12" s="21">
        <v>3466</v>
      </c>
      <c r="H12" s="21">
        <v>3430</v>
      </c>
      <c r="I12" s="21">
        <v>3588</v>
      </c>
      <c r="J12" s="21">
        <v>3589</v>
      </c>
      <c r="K12" s="21">
        <v>3555</v>
      </c>
      <c r="L12" s="21">
        <v>3534</v>
      </c>
      <c r="M12" s="21">
        <v>3650</v>
      </c>
      <c r="N12" s="21">
        <v>3691</v>
      </c>
      <c r="O12" s="21">
        <v>3610</v>
      </c>
      <c r="P12" s="21">
        <v>3563</v>
      </c>
      <c r="Q12" s="21">
        <v>3495</v>
      </c>
      <c r="R12" s="21">
        <v>3375</v>
      </c>
      <c r="S12" s="21">
        <v>3414</v>
      </c>
      <c r="T12" s="21">
        <v>3424</v>
      </c>
      <c r="U12" s="21">
        <v>3452</v>
      </c>
      <c r="V12" s="21">
        <v>3359</v>
      </c>
      <c r="W12" s="21">
        <v>3345</v>
      </c>
      <c r="X12" s="21">
        <v>3391</v>
      </c>
      <c r="Y12" s="21">
        <v>3324</v>
      </c>
      <c r="Z12" s="21">
        <v>3261</v>
      </c>
      <c r="AA12" s="21">
        <v>3240</v>
      </c>
      <c r="AB12" s="21">
        <v>3215</v>
      </c>
      <c r="AC12" s="21">
        <v>3192</v>
      </c>
      <c r="AD12" s="21">
        <v>3194</v>
      </c>
      <c r="AE12" s="21">
        <v>3230</v>
      </c>
      <c r="AF12" s="21">
        <v>3278</v>
      </c>
      <c r="AG12" s="21">
        <v>3296</v>
      </c>
      <c r="AH12" s="21">
        <v>3258</v>
      </c>
      <c r="AI12" s="21">
        <v>3386</v>
      </c>
      <c r="AJ12" s="21">
        <v>3420</v>
      </c>
      <c r="AK12" s="21">
        <v>3442</v>
      </c>
      <c r="AL12" s="21">
        <v>3371</v>
      </c>
      <c r="AM12" s="21">
        <v>3402</v>
      </c>
      <c r="AN12" s="21">
        <v>3293</v>
      </c>
      <c r="AO12" s="21">
        <v>3361</v>
      </c>
      <c r="AP12" s="21">
        <v>3468</v>
      </c>
      <c r="AQ12" s="21">
        <v>3518</v>
      </c>
      <c r="AR12" s="21">
        <v>3561</v>
      </c>
      <c r="AS12" s="21">
        <v>3450</v>
      </c>
      <c r="AT12" s="21">
        <v>3587</v>
      </c>
      <c r="AU12" s="21">
        <v>3604</v>
      </c>
      <c r="AV12" s="21">
        <v>3639</v>
      </c>
      <c r="AW12" s="21">
        <v>3585</v>
      </c>
      <c r="AX12" s="21">
        <v>3649</v>
      </c>
      <c r="AY12" s="21">
        <v>3428</v>
      </c>
      <c r="AZ12" s="21">
        <v>3390</v>
      </c>
      <c r="BA12" s="21">
        <v>3578</v>
      </c>
      <c r="BB12" s="21">
        <v>3588</v>
      </c>
      <c r="BC12" s="21">
        <v>3643</v>
      </c>
      <c r="BD12" s="21">
        <v>3611</v>
      </c>
      <c r="BE12" s="21">
        <v>3640</v>
      </c>
      <c r="BF12" s="21">
        <v>3778</v>
      </c>
      <c r="BG12" s="21">
        <v>3859</v>
      </c>
      <c r="BH12" s="21">
        <v>3952</v>
      </c>
      <c r="BI12" s="21">
        <v>3948</v>
      </c>
      <c r="BJ12" s="21">
        <v>3913</v>
      </c>
      <c r="BK12" s="21">
        <v>3788</v>
      </c>
      <c r="BL12" s="21">
        <v>3811</v>
      </c>
      <c r="BM12" s="2">
        <v>3921</v>
      </c>
      <c r="BN12" s="2">
        <v>3900</v>
      </c>
      <c r="BO12" s="2">
        <v>3776</v>
      </c>
      <c r="BP12" s="2">
        <v>3719</v>
      </c>
      <c r="BQ12" s="2">
        <v>3821</v>
      </c>
      <c r="BR12" s="2">
        <v>4043</v>
      </c>
      <c r="BS12" s="2">
        <v>4063</v>
      </c>
      <c r="BT12" s="2">
        <v>3985</v>
      </c>
      <c r="BU12" s="2">
        <v>3882</v>
      </c>
      <c r="BV12" s="2">
        <v>3969</v>
      </c>
      <c r="BW12" s="2">
        <v>3840</v>
      </c>
      <c r="BX12" s="2">
        <v>3805</v>
      </c>
      <c r="BY12" s="2">
        <v>3785</v>
      </c>
      <c r="BZ12" s="2">
        <v>3831</v>
      </c>
      <c r="CA12" s="2">
        <v>3908</v>
      </c>
      <c r="CB12" s="2">
        <v>3948</v>
      </c>
      <c r="CC12" s="2">
        <v>3990</v>
      </c>
      <c r="CD12" s="2">
        <v>4094</v>
      </c>
      <c r="CE12" s="2">
        <v>4237</v>
      </c>
      <c r="CF12" s="2">
        <v>4122</v>
      </c>
      <c r="CG12" s="2">
        <v>4182</v>
      </c>
      <c r="CH12" s="2">
        <v>4055</v>
      </c>
      <c r="CI12" s="2">
        <v>4480</v>
      </c>
      <c r="CJ12" s="2">
        <v>4512</v>
      </c>
      <c r="CK12" s="2">
        <v>4550</v>
      </c>
      <c r="CL12" s="2">
        <v>4313</v>
      </c>
      <c r="CM12" s="2">
        <v>4521</v>
      </c>
      <c r="CN12" s="2">
        <v>4678</v>
      </c>
      <c r="CO12" s="2">
        <v>4801</v>
      </c>
      <c r="CP12" s="2">
        <v>4652</v>
      </c>
      <c r="CQ12" s="2">
        <v>4576</v>
      </c>
      <c r="CR12" s="2">
        <v>4369</v>
      </c>
      <c r="CS12" s="2">
        <v>4405</v>
      </c>
      <c r="CT12" s="2">
        <v>4391</v>
      </c>
      <c r="CU12" s="2">
        <v>4700</v>
      </c>
      <c r="CV12" s="2">
        <v>4527</v>
      </c>
      <c r="CW12" s="2">
        <v>4352</v>
      </c>
      <c r="CX12" s="2">
        <v>4343</v>
      </c>
      <c r="CY12" s="2">
        <v>4253</v>
      </c>
      <c r="CZ12" s="2">
        <v>4165</v>
      </c>
      <c r="DA12" s="2">
        <v>4042</v>
      </c>
      <c r="DB12" s="2">
        <v>3935</v>
      </c>
      <c r="DC12" s="2">
        <v>4031</v>
      </c>
      <c r="DD12" s="2">
        <v>4007</v>
      </c>
      <c r="DE12" s="2">
        <v>3939</v>
      </c>
      <c r="DF12" s="2">
        <v>3737</v>
      </c>
      <c r="DG12" s="2">
        <v>3915</v>
      </c>
      <c r="DH12" s="2">
        <v>3923</v>
      </c>
      <c r="DI12" s="2">
        <v>3684</v>
      </c>
      <c r="DJ12" s="2">
        <v>3654</v>
      </c>
      <c r="DK12" s="2">
        <v>3591</v>
      </c>
      <c r="DL12" s="2">
        <v>3621</v>
      </c>
      <c r="DM12" s="2">
        <v>3665</v>
      </c>
      <c r="DN12" s="2">
        <v>3622</v>
      </c>
      <c r="DO12" s="2">
        <v>3561</v>
      </c>
      <c r="DP12" s="2">
        <v>3558</v>
      </c>
      <c r="DQ12" s="2">
        <v>3505</v>
      </c>
      <c r="DR12" s="2">
        <v>3444</v>
      </c>
      <c r="DS12" s="2">
        <v>3854</v>
      </c>
      <c r="DT12" s="2">
        <v>3808</v>
      </c>
      <c r="DU12" s="2">
        <v>3667</v>
      </c>
      <c r="DV12" s="2">
        <v>3511</v>
      </c>
      <c r="DW12" s="2">
        <v>3524</v>
      </c>
      <c r="DX12" s="2">
        <v>3460</v>
      </c>
      <c r="DY12" s="2">
        <v>3398</v>
      </c>
      <c r="DZ12" s="2">
        <v>3320</v>
      </c>
      <c r="EA12" s="2">
        <v>3395</v>
      </c>
      <c r="EB12" s="2">
        <v>3286</v>
      </c>
      <c r="EC12" s="2">
        <v>3283</v>
      </c>
      <c r="ED12" s="2">
        <v>3185</v>
      </c>
      <c r="EE12" s="2">
        <v>3165</v>
      </c>
      <c r="EF12" s="2">
        <v>3218</v>
      </c>
      <c r="EG12" s="2">
        <v>3216</v>
      </c>
      <c r="EH12" s="2">
        <v>3114</v>
      </c>
      <c r="EI12" s="2">
        <v>3155</v>
      </c>
      <c r="EJ12" s="2">
        <v>3163</v>
      </c>
      <c r="EK12" s="2">
        <v>3184</v>
      </c>
      <c r="EL12" s="2">
        <v>3216</v>
      </c>
      <c r="EM12" s="2">
        <v>3175</v>
      </c>
      <c r="EN12" s="2">
        <v>3125</v>
      </c>
      <c r="EO12" s="2">
        <v>3069</v>
      </c>
      <c r="EP12" s="2">
        <v>3025</v>
      </c>
      <c r="EQ12" s="2">
        <v>3020</v>
      </c>
      <c r="ER12" s="2">
        <v>3153</v>
      </c>
      <c r="ES12" s="2">
        <v>3115</v>
      </c>
      <c r="ET12" s="2">
        <v>3091</v>
      </c>
      <c r="EU12" s="2">
        <v>3084</v>
      </c>
      <c r="EV12" s="2">
        <v>3140</v>
      </c>
      <c r="EW12" s="2">
        <v>3148</v>
      </c>
      <c r="EX12" s="2">
        <v>3150</v>
      </c>
      <c r="EY12" s="2">
        <v>3199</v>
      </c>
      <c r="EZ12" s="2">
        <v>3178</v>
      </c>
      <c r="FA12" s="2">
        <v>3107</v>
      </c>
      <c r="FB12" s="2">
        <v>3108</v>
      </c>
      <c r="FC12" s="2">
        <v>3052</v>
      </c>
      <c r="FD12" s="2">
        <v>3121</v>
      </c>
      <c r="FE12" s="2">
        <v>3197</v>
      </c>
      <c r="FF12" s="2">
        <v>3177</v>
      </c>
      <c r="FG12" s="2">
        <v>3206</v>
      </c>
      <c r="FH12" s="2">
        <v>3188</v>
      </c>
      <c r="FI12" s="2">
        <v>3175</v>
      </c>
      <c r="FJ12" s="2">
        <v>3180</v>
      </c>
      <c r="FK12" s="2">
        <v>3173</v>
      </c>
      <c r="FL12" s="2">
        <v>3166</v>
      </c>
      <c r="FM12" s="2">
        <v>3133</v>
      </c>
      <c r="FN12" s="2">
        <v>3172</v>
      </c>
      <c r="FO12" s="2">
        <v>3182</v>
      </c>
      <c r="FP12" s="2">
        <v>3321</v>
      </c>
      <c r="FQ12" s="2">
        <v>3309</v>
      </c>
      <c r="FR12" s="2">
        <v>3217</v>
      </c>
      <c r="FS12" s="2">
        <v>3168</v>
      </c>
      <c r="FT12" s="2">
        <v>3062</v>
      </c>
      <c r="FU12" s="2">
        <v>3105</v>
      </c>
      <c r="FV12" s="2">
        <v>3057</v>
      </c>
      <c r="FW12" s="2">
        <v>3080</v>
      </c>
      <c r="FX12" s="2">
        <v>3150</v>
      </c>
      <c r="FY12" s="2">
        <v>3105</v>
      </c>
      <c r="FZ12" s="2">
        <v>2987</v>
      </c>
      <c r="GA12" s="2">
        <v>2986.5</v>
      </c>
      <c r="GB12" s="2">
        <v>2955.5</v>
      </c>
      <c r="GC12" s="2">
        <v>2951</v>
      </c>
      <c r="GD12" s="2">
        <v>2872</v>
      </c>
      <c r="GE12" s="2">
        <v>2848</v>
      </c>
      <c r="GF12" s="2">
        <v>2758</v>
      </c>
      <c r="GG12" s="2">
        <v>2836.5</v>
      </c>
      <c r="GH12" s="2">
        <v>2813.5</v>
      </c>
      <c r="GI12" s="2">
        <v>2807.5</v>
      </c>
      <c r="GJ12" s="2">
        <v>2787</v>
      </c>
      <c r="GK12" s="2">
        <v>2819</v>
      </c>
      <c r="GL12" s="2">
        <v>2828</v>
      </c>
      <c r="GM12" s="2">
        <v>2806</v>
      </c>
      <c r="GN12" s="2">
        <v>2737.5</v>
      </c>
      <c r="GO12" s="2">
        <v>2679</v>
      </c>
      <c r="GP12" s="2">
        <v>2687.5</v>
      </c>
      <c r="GQ12" s="2">
        <v>2666.5</v>
      </c>
      <c r="GR12" s="2">
        <v>2650</v>
      </c>
      <c r="GS12" s="2">
        <v>2666.5</v>
      </c>
      <c r="GT12" s="2">
        <v>2636.5</v>
      </c>
      <c r="GU12" s="2">
        <v>2607</v>
      </c>
      <c r="GV12" s="2">
        <v>2675</v>
      </c>
      <c r="GW12" s="2">
        <v>2721</v>
      </c>
      <c r="GX12" s="2">
        <v>2730.5</v>
      </c>
      <c r="GY12" s="2">
        <v>2704</v>
      </c>
      <c r="GZ12" s="2">
        <v>2644</v>
      </c>
      <c r="HA12" s="2">
        <v>2585</v>
      </c>
      <c r="HB12" s="2">
        <v>2633.5</v>
      </c>
      <c r="HC12" s="2">
        <v>2626</v>
      </c>
      <c r="HD12" s="2">
        <v>2618.5</v>
      </c>
      <c r="HE12" s="2">
        <v>2738</v>
      </c>
      <c r="HF12" s="2">
        <v>2756</v>
      </c>
      <c r="HG12" s="2">
        <v>2725.5</v>
      </c>
      <c r="HH12" s="2">
        <v>2644.5</v>
      </c>
      <c r="HI12" s="2">
        <v>2592</v>
      </c>
      <c r="HJ12" s="2">
        <v>2600</v>
      </c>
      <c r="HK12" s="2">
        <v>2627</v>
      </c>
      <c r="HL12" s="2">
        <v>2640</v>
      </c>
      <c r="HM12" s="2">
        <v>2635.5</v>
      </c>
      <c r="HN12" s="2">
        <v>2639</v>
      </c>
      <c r="HO12" s="2">
        <v>2633.5</v>
      </c>
      <c r="HP12" s="2">
        <v>2581</v>
      </c>
      <c r="HQ12" s="2">
        <v>2552</v>
      </c>
      <c r="HR12" s="2">
        <v>2563</v>
      </c>
      <c r="HS12" s="2">
        <v>2576</v>
      </c>
      <c r="HT12" s="2">
        <v>2537.5</v>
      </c>
      <c r="HU12" s="2">
        <v>2563</v>
      </c>
      <c r="HV12" s="2">
        <v>2556.5</v>
      </c>
      <c r="HW12" s="2">
        <v>2520.5</v>
      </c>
      <c r="HX12" s="2">
        <v>2508</v>
      </c>
      <c r="HY12" s="2">
        <v>2471.5</v>
      </c>
      <c r="HZ12" s="2">
        <v>2406</v>
      </c>
      <c r="IA12" s="2">
        <v>2421.5</v>
      </c>
      <c r="IB12" s="2">
        <v>2438</v>
      </c>
      <c r="IC12" s="2">
        <v>2405</v>
      </c>
      <c r="ID12" s="2">
        <v>2369</v>
      </c>
      <c r="IE12" s="2">
        <v>2352</v>
      </c>
      <c r="IF12" s="2">
        <v>2312</v>
      </c>
      <c r="IG12" s="2">
        <v>2327</v>
      </c>
      <c r="IH12" s="2">
        <v>2311.5</v>
      </c>
      <c r="II12" s="2">
        <v>2300</v>
      </c>
      <c r="IJ12" s="2">
        <v>2336</v>
      </c>
      <c r="IK12" s="2">
        <v>2332</v>
      </c>
      <c r="IL12" s="2">
        <v>2176</v>
      </c>
      <c r="IM12" s="2">
        <v>2150.5</v>
      </c>
      <c r="IN12" s="2">
        <v>2121.5</v>
      </c>
      <c r="IO12" s="2">
        <v>2099</v>
      </c>
      <c r="IP12" s="2">
        <v>2059</v>
      </c>
      <c r="IQ12" s="2">
        <v>2134</v>
      </c>
      <c r="IR12" s="2">
        <v>2129.5</v>
      </c>
      <c r="IS12" s="2">
        <v>2116.5</v>
      </c>
      <c r="IT12" s="2">
        <v>2081</v>
      </c>
    </row>
    <row r="13" spans="1:254" ht="15.9" customHeight="1">
      <c r="A13" s="65" t="s">
        <v>21</v>
      </c>
      <c r="B13" s="41" t="s">
        <v>22</v>
      </c>
      <c r="C13" s="45">
        <v>2873</v>
      </c>
      <c r="D13" s="16">
        <v>-43</v>
      </c>
      <c r="E13" s="21">
        <v>2916</v>
      </c>
      <c r="F13" s="21">
        <v>2811</v>
      </c>
      <c r="G13" s="21">
        <v>2738</v>
      </c>
      <c r="H13" s="21">
        <v>2633</v>
      </c>
      <c r="I13" s="21">
        <v>2626</v>
      </c>
      <c r="J13" s="21">
        <v>2554</v>
      </c>
      <c r="K13" s="21">
        <v>2530</v>
      </c>
      <c r="L13" s="21">
        <v>2601</v>
      </c>
      <c r="M13" s="21">
        <v>2628</v>
      </c>
      <c r="N13" s="21">
        <v>2636</v>
      </c>
      <c r="O13" s="21">
        <v>2693</v>
      </c>
      <c r="P13" s="21">
        <v>2692</v>
      </c>
      <c r="Q13" s="21">
        <v>2644</v>
      </c>
      <c r="R13" s="21">
        <v>2591</v>
      </c>
      <c r="S13" s="21">
        <v>2715</v>
      </c>
      <c r="T13" s="21">
        <v>2726</v>
      </c>
      <c r="U13" s="21">
        <v>2645</v>
      </c>
      <c r="V13" s="21">
        <v>2659</v>
      </c>
      <c r="W13" s="21">
        <v>2662</v>
      </c>
      <c r="X13" s="21">
        <v>2617</v>
      </c>
      <c r="Y13" s="21">
        <v>2620</v>
      </c>
      <c r="Z13" s="21">
        <v>2681</v>
      </c>
      <c r="AA13" s="21">
        <v>2733</v>
      </c>
      <c r="AB13" s="21">
        <v>2708</v>
      </c>
      <c r="AC13" s="21">
        <v>2701</v>
      </c>
      <c r="AD13" s="21">
        <v>2717</v>
      </c>
      <c r="AE13" s="21">
        <v>2719</v>
      </c>
      <c r="AF13" s="21">
        <v>2745</v>
      </c>
      <c r="AG13" s="21">
        <v>2790</v>
      </c>
      <c r="AH13" s="21">
        <v>2817</v>
      </c>
      <c r="AI13" s="21">
        <v>2858</v>
      </c>
      <c r="AJ13" s="21">
        <v>2910</v>
      </c>
      <c r="AK13" s="21">
        <v>2996</v>
      </c>
      <c r="AL13" s="21">
        <v>2960</v>
      </c>
      <c r="AM13" s="21">
        <v>2960</v>
      </c>
      <c r="AN13" s="21">
        <v>2945</v>
      </c>
      <c r="AO13" s="21">
        <v>2999</v>
      </c>
      <c r="AP13" s="21">
        <v>3075</v>
      </c>
      <c r="AQ13" s="21">
        <v>3015</v>
      </c>
      <c r="AR13" s="21">
        <v>2893</v>
      </c>
      <c r="AS13" s="21">
        <v>3040</v>
      </c>
      <c r="AT13" s="21">
        <v>3030</v>
      </c>
      <c r="AU13" s="21">
        <v>3090</v>
      </c>
      <c r="AV13" s="21">
        <v>3115</v>
      </c>
      <c r="AW13" s="21">
        <v>3145</v>
      </c>
      <c r="AX13" s="21">
        <v>3215</v>
      </c>
      <c r="AY13" s="21">
        <v>3045</v>
      </c>
      <c r="AZ13" s="21">
        <v>3065</v>
      </c>
      <c r="BA13" s="21">
        <v>3150</v>
      </c>
      <c r="BB13" s="21">
        <v>3040</v>
      </c>
      <c r="BC13" s="21">
        <v>3195</v>
      </c>
      <c r="BD13" s="21">
        <v>3205</v>
      </c>
      <c r="BE13" s="21">
        <v>3145</v>
      </c>
      <c r="BF13" s="21">
        <v>3035</v>
      </c>
      <c r="BG13" s="21">
        <v>3030</v>
      </c>
      <c r="BH13" s="21">
        <v>3000</v>
      </c>
      <c r="BI13" s="21">
        <v>3035</v>
      </c>
      <c r="BJ13" s="21">
        <v>3010</v>
      </c>
      <c r="BK13" s="21">
        <v>3025</v>
      </c>
      <c r="BL13" s="21">
        <v>2907</v>
      </c>
      <c r="BM13" s="2">
        <v>2911</v>
      </c>
      <c r="BN13" s="2">
        <v>2901</v>
      </c>
      <c r="BO13" s="2">
        <v>2869</v>
      </c>
      <c r="BP13" s="2">
        <v>2820</v>
      </c>
      <c r="BQ13" s="2">
        <v>2856</v>
      </c>
      <c r="BR13" s="2">
        <v>2703</v>
      </c>
      <c r="BS13" s="2">
        <v>2788</v>
      </c>
      <c r="BT13" s="2">
        <v>2838</v>
      </c>
      <c r="BU13" s="2">
        <v>2838</v>
      </c>
      <c r="BV13" s="2">
        <v>2831</v>
      </c>
      <c r="BW13" s="2">
        <v>2809</v>
      </c>
      <c r="BX13" s="2">
        <v>2898</v>
      </c>
      <c r="BY13" s="2">
        <v>2954</v>
      </c>
      <c r="BZ13" s="2">
        <v>2934</v>
      </c>
      <c r="CA13" s="2">
        <v>2979</v>
      </c>
      <c r="CB13" s="2">
        <v>3015</v>
      </c>
      <c r="CC13" s="2">
        <v>3000</v>
      </c>
      <c r="CD13" s="2">
        <v>3020</v>
      </c>
      <c r="CE13" s="2">
        <v>2959</v>
      </c>
      <c r="CF13" s="2">
        <v>2964</v>
      </c>
      <c r="CG13" s="2">
        <v>2923</v>
      </c>
      <c r="CH13" s="2">
        <v>2936</v>
      </c>
      <c r="CI13" s="2">
        <v>2860</v>
      </c>
      <c r="CJ13" s="2">
        <v>2867</v>
      </c>
      <c r="CK13" s="2">
        <v>2801</v>
      </c>
      <c r="CL13" s="2">
        <v>2756</v>
      </c>
      <c r="CM13" s="2">
        <v>2831</v>
      </c>
      <c r="CN13" s="2">
        <v>2633</v>
      </c>
      <c r="CO13" s="2">
        <v>2571</v>
      </c>
      <c r="CP13" s="2">
        <v>2671</v>
      </c>
      <c r="CQ13" s="2">
        <v>2677</v>
      </c>
      <c r="CR13" s="2">
        <v>2701</v>
      </c>
      <c r="CS13" s="2">
        <v>2597</v>
      </c>
      <c r="CT13" s="2">
        <v>2511</v>
      </c>
      <c r="CU13" s="2">
        <v>2726</v>
      </c>
      <c r="CV13" s="2">
        <v>2839</v>
      </c>
      <c r="CW13" s="2">
        <v>2803</v>
      </c>
      <c r="CX13" s="2">
        <v>2782</v>
      </c>
      <c r="CY13" s="2">
        <v>2840</v>
      </c>
      <c r="CZ13" s="2">
        <v>2861</v>
      </c>
      <c r="DA13" s="2">
        <v>2940</v>
      </c>
      <c r="DB13" s="2">
        <v>2857</v>
      </c>
      <c r="DC13" s="2">
        <v>2755</v>
      </c>
      <c r="DD13" s="2">
        <v>2872</v>
      </c>
      <c r="DE13" s="2">
        <v>2914</v>
      </c>
      <c r="DF13" s="2">
        <v>2806</v>
      </c>
      <c r="DG13" s="2">
        <v>3030</v>
      </c>
      <c r="DH13" s="2">
        <v>3045</v>
      </c>
      <c r="DI13" s="2">
        <v>2998</v>
      </c>
      <c r="DJ13" s="2">
        <v>3050</v>
      </c>
      <c r="DK13" s="2">
        <v>3000</v>
      </c>
      <c r="DL13" s="2">
        <v>2968</v>
      </c>
      <c r="DM13" s="2">
        <v>2916</v>
      </c>
      <c r="DN13" s="2">
        <v>2971</v>
      </c>
      <c r="DO13" s="2">
        <v>2965</v>
      </c>
      <c r="DP13" s="2">
        <v>2966</v>
      </c>
      <c r="DQ13" s="2">
        <v>2944</v>
      </c>
      <c r="DR13" s="2">
        <v>2863</v>
      </c>
      <c r="DS13" s="2">
        <v>3080</v>
      </c>
      <c r="DT13" s="2">
        <v>3005</v>
      </c>
      <c r="DU13" s="2">
        <v>2971</v>
      </c>
      <c r="DV13" s="2">
        <v>2818</v>
      </c>
      <c r="DW13" s="2">
        <v>2843</v>
      </c>
      <c r="DX13" s="2">
        <v>2793</v>
      </c>
      <c r="DY13" s="2">
        <v>2756</v>
      </c>
      <c r="DZ13" s="2">
        <v>2720</v>
      </c>
      <c r="EA13" s="2">
        <v>2711</v>
      </c>
      <c r="EB13" s="2">
        <v>2756</v>
      </c>
      <c r="EC13" s="2">
        <v>2786</v>
      </c>
      <c r="ED13" s="2">
        <v>2808</v>
      </c>
      <c r="EE13" s="2">
        <v>2785</v>
      </c>
      <c r="EF13" s="2">
        <v>2775</v>
      </c>
      <c r="EG13" s="2">
        <v>2755</v>
      </c>
      <c r="EH13" s="2">
        <v>2710</v>
      </c>
      <c r="EI13" s="2">
        <v>2730</v>
      </c>
      <c r="EJ13" s="2">
        <v>2728</v>
      </c>
      <c r="EK13" s="2">
        <v>2725</v>
      </c>
      <c r="EL13" s="2">
        <v>2724</v>
      </c>
      <c r="EM13" s="2">
        <v>2700</v>
      </c>
      <c r="EN13" s="2">
        <v>2679</v>
      </c>
      <c r="EO13" s="2">
        <v>2602</v>
      </c>
      <c r="EP13" s="2">
        <v>2622</v>
      </c>
      <c r="EQ13" s="2">
        <v>2604</v>
      </c>
      <c r="ER13" s="2">
        <v>2594</v>
      </c>
      <c r="ES13" s="2">
        <v>2544</v>
      </c>
      <c r="ET13" s="2">
        <v>2522</v>
      </c>
      <c r="EU13" s="2">
        <v>2510</v>
      </c>
      <c r="EV13" s="2">
        <v>2481</v>
      </c>
      <c r="EW13" s="2">
        <v>2472</v>
      </c>
      <c r="EX13" s="2">
        <v>2486</v>
      </c>
      <c r="EY13" s="2">
        <v>2460</v>
      </c>
      <c r="EZ13" s="2">
        <v>2472</v>
      </c>
      <c r="FA13" s="2">
        <v>2437</v>
      </c>
      <c r="FB13" s="2">
        <v>2443</v>
      </c>
      <c r="FC13" s="2">
        <v>2420</v>
      </c>
      <c r="FD13" s="2">
        <v>2424</v>
      </c>
      <c r="FE13" s="2">
        <v>2434</v>
      </c>
      <c r="FF13" s="2">
        <v>2456</v>
      </c>
      <c r="FG13" s="2">
        <v>2447</v>
      </c>
      <c r="FH13" s="2">
        <v>2480</v>
      </c>
      <c r="FI13" s="2">
        <v>2453</v>
      </c>
      <c r="FJ13" s="2">
        <v>2442</v>
      </c>
      <c r="FK13" s="2">
        <v>2402</v>
      </c>
      <c r="FL13" s="2">
        <v>2395</v>
      </c>
      <c r="FM13" s="2">
        <v>2381</v>
      </c>
      <c r="FN13" s="2">
        <v>2422</v>
      </c>
      <c r="FO13" s="2">
        <v>2428</v>
      </c>
      <c r="FP13" s="2">
        <v>2425</v>
      </c>
      <c r="FQ13" s="2">
        <v>2408</v>
      </c>
      <c r="FR13" s="2">
        <v>2374</v>
      </c>
      <c r="FS13" s="2">
        <v>2344</v>
      </c>
      <c r="FT13" s="2">
        <v>2288</v>
      </c>
      <c r="FU13" s="2">
        <v>2283</v>
      </c>
      <c r="FV13" s="2">
        <v>2241</v>
      </c>
      <c r="FW13" s="2">
        <v>2280</v>
      </c>
      <c r="FX13" s="2">
        <v>2291</v>
      </c>
      <c r="FY13" s="2">
        <v>2236</v>
      </c>
      <c r="FZ13" s="2">
        <v>2268</v>
      </c>
      <c r="GA13" s="2">
        <v>2226</v>
      </c>
      <c r="GB13" s="2">
        <v>2215</v>
      </c>
      <c r="GC13" s="2">
        <v>2198</v>
      </c>
      <c r="GD13" s="2">
        <v>2140</v>
      </c>
      <c r="GE13" s="2">
        <v>2128</v>
      </c>
      <c r="GF13" s="2">
        <v>2090</v>
      </c>
      <c r="GG13" s="2">
        <v>2171</v>
      </c>
      <c r="GH13" s="2">
        <v>2119</v>
      </c>
      <c r="GI13" s="2">
        <v>2098</v>
      </c>
      <c r="GJ13" s="2">
        <v>2093</v>
      </c>
      <c r="GK13" s="2">
        <v>2093</v>
      </c>
      <c r="GL13" s="2">
        <v>2170</v>
      </c>
      <c r="GM13" s="2">
        <v>2130</v>
      </c>
      <c r="GN13" s="2">
        <v>2088</v>
      </c>
      <c r="GO13" s="2">
        <v>2070</v>
      </c>
      <c r="GP13" s="2">
        <v>2081</v>
      </c>
      <c r="GQ13" s="2">
        <v>2077</v>
      </c>
      <c r="GR13" s="2">
        <v>2067</v>
      </c>
      <c r="GS13" s="2">
        <v>2078</v>
      </c>
      <c r="GT13" s="2">
        <v>2039</v>
      </c>
      <c r="GU13" s="2">
        <v>2019</v>
      </c>
      <c r="GV13" s="2">
        <v>2075</v>
      </c>
      <c r="GW13" s="2">
        <v>2136</v>
      </c>
      <c r="GX13" s="2">
        <v>2111</v>
      </c>
      <c r="GY13" s="2">
        <v>2112</v>
      </c>
      <c r="GZ13" s="2">
        <v>2130</v>
      </c>
      <c r="HA13" s="2">
        <v>2117</v>
      </c>
      <c r="HB13" s="2">
        <v>2048</v>
      </c>
      <c r="HC13" s="2">
        <v>2034</v>
      </c>
      <c r="HD13" s="2">
        <v>2071</v>
      </c>
      <c r="HE13" s="2">
        <v>2097</v>
      </c>
      <c r="HF13" s="2">
        <v>2132</v>
      </c>
      <c r="HG13" s="2">
        <v>2126</v>
      </c>
      <c r="HH13" s="2">
        <v>2094</v>
      </c>
      <c r="HI13" s="2">
        <v>2105</v>
      </c>
      <c r="HJ13" s="2">
        <v>2085</v>
      </c>
      <c r="HK13" s="2">
        <v>2106</v>
      </c>
      <c r="HL13" s="2">
        <v>2112</v>
      </c>
      <c r="HM13" s="2">
        <v>2152</v>
      </c>
      <c r="HN13" s="2">
        <v>2167</v>
      </c>
      <c r="HO13" s="2">
        <v>2111</v>
      </c>
      <c r="HP13" s="2">
        <v>2102</v>
      </c>
      <c r="HQ13" s="2">
        <v>2135</v>
      </c>
      <c r="HR13" s="2">
        <v>2146</v>
      </c>
      <c r="HS13" s="2">
        <v>2142</v>
      </c>
      <c r="HT13" s="2">
        <v>2080</v>
      </c>
      <c r="HU13" s="2">
        <v>2059</v>
      </c>
      <c r="HV13" s="2">
        <v>2043</v>
      </c>
      <c r="HW13" s="2">
        <v>2039</v>
      </c>
      <c r="HX13" s="2">
        <v>2036</v>
      </c>
      <c r="HY13" s="2">
        <v>2016</v>
      </c>
      <c r="HZ13" s="2">
        <v>1970</v>
      </c>
      <c r="IA13" s="2">
        <v>1947</v>
      </c>
      <c r="IB13" s="2">
        <v>1982</v>
      </c>
      <c r="IC13" s="2">
        <v>1952</v>
      </c>
      <c r="ID13" s="2">
        <v>1892</v>
      </c>
      <c r="IE13" s="2">
        <v>1870</v>
      </c>
      <c r="IF13" s="2">
        <v>1863</v>
      </c>
      <c r="IG13" s="2">
        <v>1857</v>
      </c>
      <c r="IH13" s="2">
        <v>1834</v>
      </c>
      <c r="II13" s="2">
        <v>1819</v>
      </c>
      <c r="IJ13" s="2">
        <v>1819</v>
      </c>
      <c r="IK13" s="2">
        <v>1811</v>
      </c>
      <c r="IL13" s="2">
        <v>1785</v>
      </c>
      <c r="IM13" s="2">
        <v>1792</v>
      </c>
      <c r="IN13" s="2">
        <v>1802</v>
      </c>
      <c r="IO13" s="2">
        <v>1775</v>
      </c>
      <c r="IP13" s="2">
        <v>1728</v>
      </c>
      <c r="IQ13" s="2">
        <v>1735</v>
      </c>
      <c r="IR13" s="2">
        <v>1717</v>
      </c>
      <c r="IS13" s="2">
        <v>1707</v>
      </c>
      <c r="IT13" s="2">
        <v>1693</v>
      </c>
    </row>
    <row r="14" spans="1:254" ht="15.9" customHeight="1">
      <c r="A14" s="65" t="s">
        <v>23</v>
      </c>
      <c r="B14" s="41" t="s">
        <v>24</v>
      </c>
      <c r="C14" s="45">
        <v>4966</v>
      </c>
      <c r="D14" s="16">
        <v>166</v>
      </c>
      <c r="E14" s="21">
        <v>4800</v>
      </c>
      <c r="F14" s="21">
        <v>4788</v>
      </c>
      <c r="G14" s="21">
        <v>4826</v>
      </c>
      <c r="H14" s="21">
        <v>4985</v>
      </c>
      <c r="I14" s="21">
        <v>5137</v>
      </c>
      <c r="J14" s="21">
        <v>5109</v>
      </c>
      <c r="K14" s="21">
        <v>5120</v>
      </c>
      <c r="L14" s="21">
        <v>5228</v>
      </c>
      <c r="M14" s="21">
        <v>5376</v>
      </c>
      <c r="N14" s="21">
        <v>5320</v>
      </c>
      <c r="O14" s="21">
        <v>5261</v>
      </c>
      <c r="P14" s="21">
        <v>5198</v>
      </c>
      <c r="Q14" s="21">
        <v>5019</v>
      </c>
      <c r="R14" s="21">
        <v>4901</v>
      </c>
      <c r="S14" s="21">
        <v>5000</v>
      </c>
      <c r="T14" s="21">
        <v>4999</v>
      </c>
      <c r="U14" s="21">
        <v>4837</v>
      </c>
      <c r="V14" s="21">
        <v>4810</v>
      </c>
      <c r="W14" s="21">
        <v>4833</v>
      </c>
      <c r="X14" s="21">
        <v>4873</v>
      </c>
      <c r="Y14" s="21">
        <v>4961</v>
      </c>
      <c r="Z14" s="21">
        <v>5033</v>
      </c>
      <c r="AA14" s="21">
        <v>4915</v>
      </c>
      <c r="AB14" s="21">
        <v>4837</v>
      </c>
      <c r="AC14" s="21">
        <v>4772</v>
      </c>
      <c r="AD14" s="21">
        <v>4630</v>
      </c>
      <c r="AE14" s="21">
        <v>4664</v>
      </c>
      <c r="AF14" s="21">
        <v>4677</v>
      </c>
      <c r="AG14" s="21">
        <v>4612</v>
      </c>
      <c r="AH14" s="21">
        <v>4570</v>
      </c>
      <c r="AI14" s="21">
        <v>4647</v>
      </c>
      <c r="AJ14" s="21">
        <v>4789</v>
      </c>
      <c r="AK14" s="21">
        <v>4830</v>
      </c>
      <c r="AL14" s="21">
        <v>4805</v>
      </c>
      <c r="AM14" s="21">
        <v>4909</v>
      </c>
      <c r="AN14" s="21">
        <v>4886</v>
      </c>
      <c r="AO14" s="21">
        <v>4900</v>
      </c>
      <c r="AP14" s="21">
        <v>4994</v>
      </c>
      <c r="AQ14" s="21">
        <v>4848</v>
      </c>
      <c r="AR14" s="21">
        <v>4713</v>
      </c>
      <c r="AS14" s="21">
        <v>4747</v>
      </c>
      <c r="AT14" s="21">
        <v>4862</v>
      </c>
      <c r="AU14" s="21">
        <v>4820</v>
      </c>
      <c r="AV14" s="21">
        <v>4983</v>
      </c>
      <c r="AW14" s="21">
        <v>4947</v>
      </c>
      <c r="AX14" s="21">
        <v>4873</v>
      </c>
      <c r="AY14" s="21">
        <v>4823</v>
      </c>
      <c r="AZ14" s="21">
        <v>4833</v>
      </c>
      <c r="BA14" s="21">
        <v>5135</v>
      </c>
      <c r="BB14" s="21">
        <v>5150</v>
      </c>
      <c r="BC14" s="21">
        <v>5220</v>
      </c>
      <c r="BD14" s="21">
        <v>5221</v>
      </c>
      <c r="BE14" s="21">
        <v>5216</v>
      </c>
      <c r="BF14" s="21">
        <v>5235</v>
      </c>
      <c r="BG14" s="21">
        <v>5322</v>
      </c>
      <c r="BH14" s="21">
        <v>5287</v>
      </c>
      <c r="BI14" s="21">
        <v>5525</v>
      </c>
      <c r="BJ14" s="21">
        <v>5596</v>
      </c>
      <c r="BK14" s="21">
        <v>5792</v>
      </c>
      <c r="BL14" s="21">
        <v>5800</v>
      </c>
      <c r="BM14" s="2">
        <v>5551</v>
      </c>
      <c r="BN14" s="2">
        <v>5433</v>
      </c>
      <c r="BO14" s="2">
        <v>5351</v>
      </c>
      <c r="BP14" s="2">
        <v>5366</v>
      </c>
      <c r="BQ14" s="2">
        <v>5375</v>
      </c>
      <c r="BR14" s="2">
        <v>5744</v>
      </c>
      <c r="BS14" s="2">
        <v>5956</v>
      </c>
      <c r="BT14" s="2">
        <v>5966</v>
      </c>
      <c r="BU14" s="2">
        <v>5822</v>
      </c>
      <c r="BV14" s="2">
        <v>5916</v>
      </c>
      <c r="BW14" s="2">
        <v>5792</v>
      </c>
      <c r="BX14" s="2">
        <v>5832</v>
      </c>
      <c r="BY14" s="2">
        <v>5852</v>
      </c>
      <c r="BZ14" s="2">
        <v>5872</v>
      </c>
      <c r="CA14" s="2">
        <v>5838</v>
      </c>
      <c r="CB14" s="2">
        <v>5899</v>
      </c>
      <c r="CC14" s="2">
        <v>5882</v>
      </c>
      <c r="CD14" s="2">
        <v>5902</v>
      </c>
      <c r="CE14" s="2">
        <v>5861</v>
      </c>
      <c r="CF14" s="2">
        <v>5892</v>
      </c>
      <c r="CG14" s="2">
        <v>6061</v>
      </c>
      <c r="CH14" s="2">
        <v>6042</v>
      </c>
      <c r="CI14" s="2">
        <v>5851</v>
      </c>
      <c r="CJ14" s="2">
        <v>5890</v>
      </c>
      <c r="CK14" s="2">
        <v>5888</v>
      </c>
      <c r="CL14" s="2">
        <v>5851</v>
      </c>
      <c r="CM14" s="2">
        <v>5789</v>
      </c>
      <c r="CN14" s="2">
        <v>5556</v>
      </c>
      <c r="CO14" s="2">
        <v>5382</v>
      </c>
      <c r="CP14" s="2">
        <v>5582</v>
      </c>
      <c r="CQ14" s="2">
        <v>5570</v>
      </c>
      <c r="CR14" s="2">
        <v>5523</v>
      </c>
      <c r="CS14" s="2">
        <v>5229</v>
      </c>
      <c r="CT14" s="2">
        <v>5115</v>
      </c>
      <c r="CU14" s="2">
        <v>5495</v>
      </c>
      <c r="CV14" s="2">
        <v>5676</v>
      </c>
      <c r="CW14" s="2">
        <v>5654</v>
      </c>
      <c r="CX14" s="2">
        <v>5530</v>
      </c>
      <c r="CY14" s="2">
        <v>5270</v>
      </c>
      <c r="CZ14" s="2">
        <v>5257</v>
      </c>
      <c r="DA14" s="2">
        <v>5414</v>
      </c>
      <c r="DB14" s="2">
        <v>5327</v>
      </c>
      <c r="DC14" s="2">
        <v>4952</v>
      </c>
      <c r="DD14" s="2">
        <v>5242</v>
      </c>
      <c r="DE14" s="2">
        <v>5336</v>
      </c>
      <c r="DF14" s="2">
        <v>5178</v>
      </c>
      <c r="DG14" s="2">
        <v>5736</v>
      </c>
      <c r="DH14" s="2">
        <v>5755</v>
      </c>
      <c r="DI14" s="2">
        <v>5865</v>
      </c>
      <c r="DJ14" s="2">
        <v>5947</v>
      </c>
      <c r="DK14" s="2">
        <v>5744</v>
      </c>
      <c r="DL14" s="2">
        <v>5668</v>
      </c>
      <c r="DM14" s="2">
        <v>5710</v>
      </c>
      <c r="DN14" s="2">
        <v>5702</v>
      </c>
      <c r="DO14" s="2">
        <v>5764</v>
      </c>
      <c r="DP14" s="2">
        <v>5704</v>
      </c>
      <c r="DQ14" s="2">
        <v>5795</v>
      </c>
      <c r="DR14" s="2">
        <v>5913</v>
      </c>
      <c r="DS14" s="2">
        <v>6065</v>
      </c>
      <c r="DT14" s="2">
        <v>5936</v>
      </c>
      <c r="DU14" s="2">
        <v>5820</v>
      </c>
      <c r="DV14" s="2">
        <v>5320</v>
      </c>
      <c r="DW14" s="2">
        <v>5223</v>
      </c>
      <c r="DX14" s="2">
        <v>5274</v>
      </c>
      <c r="DY14" s="2">
        <v>5138</v>
      </c>
      <c r="DZ14" s="2">
        <v>4963</v>
      </c>
      <c r="EA14" s="2">
        <v>5012</v>
      </c>
      <c r="EB14" s="2">
        <v>4989</v>
      </c>
      <c r="EC14" s="2">
        <v>4971</v>
      </c>
      <c r="ED14" s="2">
        <v>4922</v>
      </c>
      <c r="EE14" s="2">
        <v>4915</v>
      </c>
      <c r="EF14" s="2">
        <v>5121</v>
      </c>
      <c r="EG14" s="2">
        <v>5073</v>
      </c>
      <c r="EH14" s="2">
        <v>5010</v>
      </c>
      <c r="EI14" s="2">
        <v>5087</v>
      </c>
      <c r="EJ14" s="2">
        <v>5059</v>
      </c>
      <c r="EK14" s="2">
        <v>5110</v>
      </c>
      <c r="EL14" s="2">
        <v>5043</v>
      </c>
      <c r="EM14" s="2">
        <v>4951</v>
      </c>
      <c r="EN14" s="2">
        <v>4782</v>
      </c>
      <c r="EO14" s="2">
        <v>4582</v>
      </c>
      <c r="EP14" s="2">
        <v>4590</v>
      </c>
      <c r="EQ14" s="2">
        <v>4495</v>
      </c>
      <c r="ER14" s="2">
        <v>4510</v>
      </c>
      <c r="ES14" s="2">
        <v>4408</v>
      </c>
      <c r="ET14" s="2">
        <v>4324</v>
      </c>
      <c r="EU14" s="2">
        <v>4314</v>
      </c>
      <c r="EV14" s="2">
        <v>4316</v>
      </c>
      <c r="EW14" s="2">
        <v>4310</v>
      </c>
      <c r="EX14" s="2">
        <v>4320</v>
      </c>
      <c r="EY14" s="2">
        <v>4339</v>
      </c>
      <c r="EZ14" s="2">
        <v>4356</v>
      </c>
      <c r="FA14" s="2">
        <v>4275</v>
      </c>
      <c r="FB14" s="2">
        <v>4211</v>
      </c>
      <c r="FC14" s="2">
        <v>4300</v>
      </c>
      <c r="FD14" s="2">
        <v>4372</v>
      </c>
      <c r="FE14" s="2">
        <v>4516</v>
      </c>
      <c r="FF14" s="2">
        <v>4474</v>
      </c>
      <c r="FG14" s="2">
        <v>4396</v>
      </c>
      <c r="FH14" s="2">
        <v>4380</v>
      </c>
      <c r="FI14" s="2">
        <v>4316</v>
      </c>
      <c r="FJ14" s="2">
        <v>4253</v>
      </c>
      <c r="FK14" s="2">
        <v>4201</v>
      </c>
      <c r="FL14" s="2">
        <v>4131</v>
      </c>
      <c r="FM14" s="2">
        <v>4068</v>
      </c>
      <c r="FN14" s="2">
        <v>4042</v>
      </c>
      <c r="FO14" s="2">
        <v>4032</v>
      </c>
      <c r="FP14" s="2">
        <v>4041</v>
      </c>
      <c r="FQ14" s="2">
        <v>4051</v>
      </c>
      <c r="FR14" s="2">
        <v>3976</v>
      </c>
      <c r="FS14" s="2">
        <v>3866</v>
      </c>
      <c r="FT14" s="2">
        <v>3740</v>
      </c>
      <c r="FU14" s="2">
        <v>3790</v>
      </c>
      <c r="FV14" s="2">
        <v>3737</v>
      </c>
      <c r="FW14" s="2">
        <v>3785</v>
      </c>
      <c r="FX14" s="2">
        <v>3950</v>
      </c>
      <c r="FY14" s="2">
        <v>3960</v>
      </c>
      <c r="FZ14" s="2">
        <v>4009</v>
      </c>
      <c r="GA14" s="2">
        <v>3903</v>
      </c>
      <c r="GB14" s="2">
        <v>3892</v>
      </c>
      <c r="GC14" s="2">
        <v>3921</v>
      </c>
      <c r="GD14" s="2">
        <v>3875</v>
      </c>
      <c r="GE14" s="2">
        <v>3862</v>
      </c>
      <c r="GF14" s="2">
        <v>3702</v>
      </c>
      <c r="GG14" s="2">
        <v>3798</v>
      </c>
      <c r="GH14" s="2">
        <v>3746</v>
      </c>
      <c r="GI14" s="2">
        <v>3705</v>
      </c>
      <c r="GJ14" s="2">
        <v>3690</v>
      </c>
      <c r="GK14" s="2">
        <v>3765</v>
      </c>
      <c r="GL14" s="2">
        <v>3811</v>
      </c>
      <c r="GM14" s="2">
        <v>3752</v>
      </c>
      <c r="GN14" s="2">
        <v>3712</v>
      </c>
      <c r="GO14" s="2">
        <v>3656</v>
      </c>
      <c r="GP14" s="2">
        <v>3655</v>
      </c>
      <c r="GQ14" s="2">
        <v>3614</v>
      </c>
      <c r="GR14" s="2">
        <v>3570</v>
      </c>
      <c r="GS14" s="2">
        <v>3572</v>
      </c>
      <c r="GT14" s="2">
        <v>3625</v>
      </c>
      <c r="GU14" s="2">
        <v>3610</v>
      </c>
      <c r="GV14" s="2">
        <v>3781</v>
      </c>
      <c r="GW14" s="2">
        <v>3819</v>
      </c>
      <c r="GX14" s="2">
        <v>3819</v>
      </c>
      <c r="GY14" s="2">
        <v>3834</v>
      </c>
      <c r="GZ14" s="2">
        <v>3825</v>
      </c>
      <c r="HA14" s="2">
        <v>3724</v>
      </c>
      <c r="HB14" s="2">
        <v>3642</v>
      </c>
      <c r="HC14" s="2">
        <v>3611</v>
      </c>
      <c r="HD14" s="2">
        <v>3603</v>
      </c>
      <c r="HE14" s="2">
        <v>3614</v>
      </c>
      <c r="HF14" s="2">
        <v>3713</v>
      </c>
      <c r="HG14" s="2">
        <v>3656</v>
      </c>
      <c r="HH14" s="2">
        <v>3622</v>
      </c>
      <c r="HI14" s="2">
        <v>3623</v>
      </c>
      <c r="HJ14" s="2">
        <v>3600</v>
      </c>
      <c r="HK14" s="2">
        <v>3532</v>
      </c>
      <c r="HL14" s="2">
        <v>3528</v>
      </c>
      <c r="HM14" s="2">
        <v>3578</v>
      </c>
      <c r="HN14" s="2">
        <v>3507</v>
      </c>
      <c r="HO14" s="2">
        <v>3467</v>
      </c>
      <c r="HP14" s="2">
        <v>3495</v>
      </c>
      <c r="HQ14" s="2">
        <v>3500</v>
      </c>
      <c r="HR14" s="2">
        <v>3497</v>
      </c>
      <c r="HS14" s="2">
        <v>3443</v>
      </c>
      <c r="HT14" s="2">
        <v>3400</v>
      </c>
      <c r="HU14" s="2">
        <v>3396</v>
      </c>
      <c r="HV14" s="2">
        <v>3373</v>
      </c>
      <c r="HW14" s="2">
        <v>3329</v>
      </c>
      <c r="HX14" s="2">
        <v>3344</v>
      </c>
      <c r="HY14" s="2">
        <v>3312</v>
      </c>
      <c r="HZ14" s="2">
        <v>3315</v>
      </c>
      <c r="IA14" s="2">
        <v>3268</v>
      </c>
      <c r="IB14" s="2">
        <v>3302</v>
      </c>
      <c r="IC14" s="2">
        <v>3262</v>
      </c>
      <c r="ID14" s="2">
        <v>3264</v>
      </c>
      <c r="IE14" s="2">
        <v>3271</v>
      </c>
      <c r="IF14" s="2">
        <v>3254</v>
      </c>
      <c r="IG14" s="2">
        <v>3230</v>
      </c>
      <c r="IH14" s="2">
        <v>3192</v>
      </c>
      <c r="II14" s="2">
        <v>3185</v>
      </c>
      <c r="IJ14" s="2">
        <v>3277</v>
      </c>
      <c r="IK14" s="2">
        <v>3262</v>
      </c>
      <c r="IL14" s="2">
        <v>3193</v>
      </c>
      <c r="IM14" s="2">
        <v>3126</v>
      </c>
      <c r="IN14" s="2">
        <v>3064</v>
      </c>
      <c r="IO14" s="2">
        <v>3037</v>
      </c>
      <c r="IP14" s="2">
        <v>2970</v>
      </c>
      <c r="IQ14" s="2">
        <v>3022</v>
      </c>
      <c r="IR14" s="2">
        <v>3092</v>
      </c>
      <c r="IS14" s="2">
        <v>3024</v>
      </c>
      <c r="IT14" s="2">
        <v>3017</v>
      </c>
    </row>
    <row r="15" spans="1:254" ht="15.9" customHeight="1">
      <c r="A15" s="65" t="s">
        <v>25</v>
      </c>
      <c r="B15" s="41" t="s">
        <v>26</v>
      </c>
      <c r="C15" s="45">
        <v>4036</v>
      </c>
      <c r="D15" s="16">
        <v>274</v>
      </c>
      <c r="E15" s="21">
        <v>3762</v>
      </c>
      <c r="F15" s="21">
        <v>3731</v>
      </c>
      <c r="G15" s="21">
        <v>3785</v>
      </c>
      <c r="H15" s="21">
        <v>3802</v>
      </c>
      <c r="I15" s="21">
        <v>3950</v>
      </c>
      <c r="J15" s="21">
        <v>3932</v>
      </c>
      <c r="K15" s="21">
        <v>3942</v>
      </c>
      <c r="L15" s="21">
        <v>3939</v>
      </c>
      <c r="M15" s="21">
        <v>3950</v>
      </c>
      <c r="N15" s="21">
        <v>3933</v>
      </c>
      <c r="O15" s="21">
        <v>3906</v>
      </c>
      <c r="P15" s="21">
        <v>3894</v>
      </c>
      <c r="Q15" s="21">
        <v>3872</v>
      </c>
      <c r="R15" s="21">
        <v>3753</v>
      </c>
      <c r="S15" s="21">
        <v>3810</v>
      </c>
      <c r="T15" s="21">
        <v>3843</v>
      </c>
      <c r="U15" s="21">
        <v>3859</v>
      </c>
      <c r="V15" s="21">
        <v>3843</v>
      </c>
      <c r="W15" s="21">
        <v>3850</v>
      </c>
      <c r="X15" s="21">
        <v>3832</v>
      </c>
      <c r="Y15" s="21">
        <v>3817</v>
      </c>
      <c r="Z15" s="21">
        <v>3878</v>
      </c>
      <c r="AA15" s="21">
        <v>3901</v>
      </c>
      <c r="AB15" s="21">
        <v>3851</v>
      </c>
      <c r="AC15" s="21">
        <v>3840</v>
      </c>
      <c r="AD15" s="21">
        <v>3758</v>
      </c>
      <c r="AE15" s="21">
        <v>3755</v>
      </c>
      <c r="AF15" s="21">
        <v>3705</v>
      </c>
      <c r="AG15" s="21">
        <v>3698</v>
      </c>
      <c r="AH15" s="21">
        <v>3646</v>
      </c>
      <c r="AI15" s="21">
        <v>3677</v>
      </c>
      <c r="AJ15" s="21">
        <v>3682</v>
      </c>
      <c r="AK15" s="21">
        <v>3678</v>
      </c>
      <c r="AL15" s="21">
        <v>3687</v>
      </c>
      <c r="AM15" s="21">
        <v>3641</v>
      </c>
      <c r="AN15" s="21">
        <v>3617</v>
      </c>
      <c r="AO15" s="21">
        <v>3622</v>
      </c>
      <c r="AP15" s="21">
        <v>3600</v>
      </c>
      <c r="AQ15" s="21">
        <v>3503</v>
      </c>
      <c r="AR15" s="21">
        <v>3451</v>
      </c>
      <c r="AS15" s="21">
        <v>3452</v>
      </c>
      <c r="AT15" s="21">
        <v>3509</v>
      </c>
      <c r="AU15" s="21">
        <v>3533</v>
      </c>
      <c r="AV15" s="21">
        <v>3595</v>
      </c>
      <c r="AW15" s="21">
        <v>3636</v>
      </c>
      <c r="AX15" s="21">
        <v>3701</v>
      </c>
      <c r="AY15" s="21">
        <v>3634</v>
      </c>
      <c r="AZ15" s="21">
        <v>3580</v>
      </c>
      <c r="BA15" s="21">
        <v>3676</v>
      </c>
      <c r="BB15" s="21">
        <v>3635</v>
      </c>
      <c r="BC15" s="21">
        <v>3630</v>
      </c>
      <c r="BD15" s="21">
        <v>3583</v>
      </c>
      <c r="BE15" s="21">
        <v>3676</v>
      </c>
      <c r="BF15" s="21">
        <v>3675</v>
      </c>
      <c r="BG15" s="21">
        <v>3689</v>
      </c>
      <c r="BH15" s="21">
        <v>3705</v>
      </c>
      <c r="BI15" s="21">
        <v>3732</v>
      </c>
      <c r="BJ15" s="21">
        <v>3733</v>
      </c>
      <c r="BK15" s="21">
        <v>3778</v>
      </c>
      <c r="BL15" s="21">
        <v>3737</v>
      </c>
      <c r="BM15" s="2">
        <v>3760</v>
      </c>
      <c r="BN15" s="2">
        <v>3952</v>
      </c>
      <c r="BO15" s="2">
        <v>3925</v>
      </c>
      <c r="BP15" s="2">
        <v>3868</v>
      </c>
      <c r="BQ15" s="2">
        <v>3853</v>
      </c>
      <c r="BR15" s="2">
        <v>3938</v>
      </c>
      <c r="BS15" s="2">
        <v>3919</v>
      </c>
      <c r="BT15" s="2">
        <v>3895</v>
      </c>
      <c r="BU15" s="2">
        <v>3831</v>
      </c>
      <c r="BV15" s="2">
        <v>3906</v>
      </c>
      <c r="BW15" s="2">
        <v>3863</v>
      </c>
      <c r="BX15" s="2">
        <v>4067</v>
      </c>
      <c r="BY15" s="2">
        <v>4185</v>
      </c>
      <c r="BZ15" s="2">
        <v>4228</v>
      </c>
      <c r="CA15" s="2">
        <v>4342</v>
      </c>
      <c r="CB15" s="2">
        <v>4356</v>
      </c>
      <c r="CC15" s="2">
        <v>4330</v>
      </c>
      <c r="CD15" s="2">
        <v>4303</v>
      </c>
      <c r="CE15" s="2">
        <v>4350</v>
      </c>
      <c r="CF15" s="2">
        <v>4419</v>
      </c>
      <c r="CG15" s="2">
        <v>4477</v>
      </c>
      <c r="CH15" s="2">
        <v>4445</v>
      </c>
      <c r="CI15" s="2">
        <v>4491</v>
      </c>
      <c r="CJ15" s="2">
        <v>4461</v>
      </c>
      <c r="CK15" s="2">
        <v>4458</v>
      </c>
      <c r="CL15" s="2">
        <v>4442</v>
      </c>
      <c r="CM15" s="2">
        <v>4478</v>
      </c>
      <c r="CN15" s="2">
        <v>4432</v>
      </c>
      <c r="CO15" s="2">
        <v>4400</v>
      </c>
      <c r="CP15" s="2">
        <v>4543</v>
      </c>
      <c r="CQ15" s="2">
        <v>4494</v>
      </c>
      <c r="CR15" s="2">
        <v>4494</v>
      </c>
      <c r="CS15" s="2">
        <v>4476</v>
      </c>
      <c r="CT15" s="2">
        <v>4341</v>
      </c>
      <c r="CU15" s="2">
        <v>4563</v>
      </c>
      <c r="CV15" s="2">
        <v>4598</v>
      </c>
      <c r="CW15" s="2">
        <v>4424</v>
      </c>
      <c r="CX15" s="2">
        <v>4439</v>
      </c>
      <c r="CY15" s="2">
        <v>4415</v>
      </c>
      <c r="CZ15" s="2">
        <v>4405</v>
      </c>
      <c r="DA15" s="2">
        <v>4487</v>
      </c>
      <c r="DB15" s="2">
        <v>4408</v>
      </c>
      <c r="DC15" s="2">
        <v>4258</v>
      </c>
      <c r="DD15" s="2">
        <v>4477</v>
      </c>
      <c r="DE15" s="2">
        <v>4426</v>
      </c>
      <c r="DF15" s="2">
        <v>4344</v>
      </c>
      <c r="DG15" s="2">
        <v>4652</v>
      </c>
      <c r="DH15" s="2">
        <v>4890</v>
      </c>
      <c r="DI15" s="2">
        <v>4670</v>
      </c>
      <c r="DJ15" s="2">
        <v>4664</v>
      </c>
      <c r="DK15" s="2">
        <v>4619</v>
      </c>
      <c r="DL15" s="2">
        <v>4641</v>
      </c>
      <c r="DM15" s="2">
        <v>4782</v>
      </c>
      <c r="DN15" s="2">
        <v>4759</v>
      </c>
      <c r="DO15" s="2">
        <v>4692</v>
      </c>
      <c r="DP15" s="2">
        <v>4653</v>
      </c>
      <c r="DQ15" s="2">
        <v>4573</v>
      </c>
      <c r="DR15" s="2">
        <v>4565</v>
      </c>
      <c r="DS15" s="2">
        <v>4641</v>
      </c>
      <c r="DT15" s="2">
        <v>4539</v>
      </c>
      <c r="DU15" s="2">
        <v>4521</v>
      </c>
      <c r="DV15" s="2">
        <v>4700</v>
      </c>
      <c r="DW15" s="2">
        <v>4741</v>
      </c>
      <c r="DX15" s="2">
        <v>4647</v>
      </c>
      <c r="DY15" s="2">
        <v>4512</v>
      </c>
      <c r="DZ15" s="2">
        <v>4479</v>
      </c>
      <c r="EA15" s="2">
        <v>4557</v>
      </c>
      <c r="EB15" s="2">
        <v>4355</v>
      </c>
      <c r="EC15" s="2">
        <v>4421</v>
      </c>
      <c r="ED15" s="2">
        <v>4435</v>
      </c>
      <c r="EE15" s="2">
        <v>4485</v>
      </c>
      <c r="EF15" s="2">
        <v>4541</v>
      </c>
      <c r="EG15" s="2">
        <v>4502</v>
      </c>
      <c r="EH15" s="2">
        <v>4402</v>
      </c>
      <c r="EI15" s="2">
        <v>4427</v>
      </c>
      <c r="EJ15" s="2">
        <v>4435</v>
      </c>
      <c r="EK15" s="2">
        <v>4487</v>
      </c>
      <c r="EL15" s="2">
        <v>4510</v>
      </c>
      <c r="EM15" s="2">
        <v>4455</v>
      </c>
      <c r="EN15" s="2">
        <v>4359</v>
      </c>
      <c r="EO15" s="2">
        <v>4291</v>
      </c>
      <c r="EP15" s="2">
        <v>4259</v>
      </c>
      <c r="EQ15" s="2">
        <v>4276</v>
      </c>
      <c r="ER15" s="2">
        <v>4277</v>
      </c>
      <c r="ES15" s="2">
        <v>4205</v>
      </c>
      <c r="ET15" s="2">
        <v>4145</v>
      </c>
      <c r="EU15" s="2">
        <v>4130</v>
      </c>
      <c r="EV15" s="2">
        <v>4161</v>
      </c>
      <c r="EW15" s="2">
        <v>4174</v>
      </c>
      <c r="EX15" s="2">
        <v>4180</v>
      </c>
      <c r="EY15" s="2">
        <v>4176</v>
      </c>
      <c r="EZ15" s="2">
        <v>4177</v>
      </c>
      <c r="FA15" s="2">
        <v>4139</v>
      </c>
      <c r="FB15" s="2">
        <v>4123</v>
      </c>
      <c r="FC15" s="2">
        <v>4086</v>
      </c>
      <c r="FD15" s="2">
        <v>4172</v>
      </c>
      <c r="FE15" s="2">
        <v>4125</v>
      </c>
      <c r="FF15" s="2">
        <v>4079</v>
      </c>
      <c r="FG15" s="2">
        <v>4090</v>
      </c>
      <c r="FH15" s="2">
        <v>4150</v>
      </c>
      <c r="FI15" s="2">
        <v>4073</v>
      </c>
      <c r="FJ15" s="2">
        <v>4058</v>
      </c>
      <c r="FK15" s="2">
        <v>4060</v>
      </c>
      <c r="FL15" s="2">
        <v>4033</v>
      </c>
      <c r="FM15" s="2">
        <v>4000</v>
      </c>
      <c r="FN15" s="2">
        <v>4019</v>
      </c>
      <c r="FO15" s="2">
        <v>4014</v>
      </c>
      <c r="FP15" s="2">
        <v>4012</v>
      </c>
      <c r="FQ15" s="2">
        <v>4026</v>
      </c>
      <c r="FR15" s="2">
        <v>4001</v>
      </c>
      <c r="FS15" s="2">
        <v>3956</v>
      </c>
      <c r="FT15" s="2">
        <v>3920</v>
      </c>
      <c r="FU15" s="2">
        <v>3947</v>
      </c>
      <c r="FV15" s="2">
        <v>3842</v>
      </c>
      <c r="FW15" s="2">
        <v>3879</v>
      </c>
      <c r="FX15" s="2">
        <v>3841</v>
      </c>
      <c r="FY15" s="2">
        <v>3753</v>
      </c>
      <c r="FZ15" s="2">
        <v>3720</v>
      </c>
      <c r="GA15" s="2">
        <v>3632</v>
      </c>
      <c r="GB15" s="2">
        <v>3542</v>
      </c>
      <c r="GC15" s="2">
        <v>3539</v>
      </c>
      <c r="GD15" s="2">
        <v>3482</v>
      </c>
      <c r="GE15" s="2">
        <v>3468</v>
      </c>
      <c r="GF15" s="2">
        <v>3404</v>
      </c>
      <c r="GG15" s="2">
        <v>3516</v>
      </c>
      <c r="GH15" s="2">
        <v>3504</v>
      </c>
      <c r="GI15" s="2">
        <v>3477</v>
      </c>
      <c r="GJ15" s="2">
        <v>3471</v>
      </c>
      <c r="GK15" s="2">
        <v>3527</v>
      </c>
      <c r="GL15" s="2">
        <v>3593</v>
      </c>
      <c r="GM15" s="2">
        <v>3591</v>
      </c>
      <c r="GN15" s="2">
        <v>3582</v>
      </c>
      <c r="GO15" s="2">
        <v>3478</v>
      </c>
      <c r="GP15" s="2">
        <v>3489</v>
      </c>
      <c r="GQ15" s="2">
        <v>3457</v>
      </c>
      <c r="GR15" s="2">
        <v>3444</v>
      </c>
      <c r="GS15" s="2">
        <v>3468</v>
      </c>
      <c r="GT15" s="2">
        <v>3440</v>
      </c>
      <c r="GU15" s="2">
        <v>3410</v>
      </c>
      <c r="GV15" s="2">
        <v>3486</v>
      </c>
      <c r="GW15" s="2">
        <v>3545</v>
      </c>
      <c r="GX15" s="2">
        <v>3556</v>
      </c>
      <c r="GY15" s="2">
        <v>3530</v>
      </c>
      <c r="GZ15" s="2">
        <v>3503</v>
      </c>
      <c r="HA15" s="2">
        <v>3439</v>
      </c>
      <c r="HB15" s="2">
        <v>3465</v>
      </c>
      <c r="HC15" s="2">
        <v>3466</v>
      </c>
      <c r="HD15" s="2">
        <v>3500</v>
      </c>
      <c r="HE15" s="2">
        <v>3550</v>
      </c>
      <c r="HF15" s="2">
        <v>3657</v>
      </c>
      <c r="HG15" s="2">
        <v>3665.5</v>
      </c>
      <c r="HH15" s="2">
        <v>3632.5</v>
      </c>
      <c r="HI15" s="2">
        <v>3593.5</v>
      </c>
      <c r="HJ15" s="2">
        <v>3596.5</v>
      </c>
      <c r="HK15" s="2">
        <v>3625</v>
      </c>
      <c r="HL15" s="2">
        <v>3641</v>
      </c>
      <c r="HM15" s="2">
        <v>3619</v>
      </c>
      <c r="HN15" s="2">
        <v>3585.5</v>
      </c>
      <c r="HO15" s="2">
        <v>3585.5</v>
      </c>
      <c r="HP15" s="2">
        <v>3575.5</v>
      </c>
      <c r="HQ15" s="2">
        <v>3586.5</v>
      </c>
      <c r="HR15" s="2">
        <v>3582.5</v>
      </c>
      <c r="HS15" s="2">
        <v>3586.5</v>
      </c>
      <c r="HT15" s="2">
        <v>3592.5</v>
      </c>
      <c r="HU15" s="2">
        <v>3588.5</v>
      </c>
      <c r="HV15" s="2">
        <v>3600</v>
      </c>
      <c r="HW15" s="2">
        <v>3541.5</v>
      </c>
      <c r="HX15" s="2">
        <v>3565.5</v>
      </c>
      <c r="HY15" s="2">
        <v>3571</v>
      </c>
      <c r="HZ15" s="2">
        <v>3506.5</v>
      </c>
      <c r="IA15" s="2">
        <v>3524</v>
      </c>
      <c r="IB15" s="2">
        <v>3561.5</v>
      </c>
      <c r="IC15" s="2">
        <v>3550</v>
      </c>
      <c r="ID15" s="2">
        <v>3520</v>
      </c>
      <c r="IE15" s="2">
        <v>3513.5</v>
      </c>
      <c r="IF15" s="2">
        <v>3503.5</v>
      </c>
      <c r="IG15" s="2">
        <v>3515</v>
      </c>
      <c r="IH15" s="2">
        <v>3468</v>
      </c>
      <c r="II15" s="2">
        <v>3486</v>
      </c>
      <c r="IJ15" s="2">
        <v>3485</v>
      </c>
      <c r="IK15" s="2">
        <v>3441</v>
      </c>
      <c r="IL15" s="2">
        <v>3333</v>
      </c>
      <c r="IM15" s="2">
        <v>3393.5</v>
      </c>
      <c r="IN15" s="2">
        <v>3360</v>
      </c>
      <c r="IO15" s="2">
        <v>3315.5</v>
      </c>
      <c r="IP15" s="2">
        <v>3293.5</v>
      </c>
      <c r="IQ15" s="2">
        <v>3342</v>
      </c>
      <c r="IR15" s="2">
        <v>3327.5</v>
      </c>
      <c r="IS15" s="2">
        <v>3300</v>
      </c>
      <c r="IT15" s="2">
        <v>3275</v>
      </c>
    </row>
    <row r="16" spans="1:254" ht="15.9" customHeight="1">
      <c r="A16" s="65" t="s">
        <v>27</v>
      </c>
      <c r="B16" s="41" t="s">
        <v>28</v>
      </c>
      <c r="C16" s="45">
        <v>4785</v>
      </c>
      <c r="D16" s="16">
        <v>154</v>
      </c>
      <c r="E16" s="21">
        <v>4631</v>
      </c>
      <c r="F16" s="21">
        <v>4641</v>
      </c>
      <c r="G16" s="21">
        <v>4596</v>
      </c>
      <c r="H16" s="21">
        <v>4581</v>
      </c>
      <c r="I16" s="21">
        <v>4731</v>
      </c>
      <c r="J16" s="21">
        <v>4736</v>
      </c>
      <c r="K16" s="21">
        <v>4750</v>
      </c>
      <c r="L16" s="21">
        <v>4710</v>
      </c>
      <c r="M16" s="21">
        <v>4841</v>
      </c>
      <c r="N16" s="21">
        <v>4883</v>
      </c>
      <c r="O16" s="21">
        <v>4840</v>
      </c>
      <c r="P16" s="21">
        <v>4772</v>
      </c>
      <c r="Q16" s="21">
        <v>4513</v>
      </c>
      <c r="R16" s="21">
        <v>4374</v>
      </c>
      <c r="S16" s="21">
        <v>4500</v>
      </c>
      <c r="T16" s="21">
        <v>4530</v>
      </c>
      <c r="U16" s="21">
        <v>4435</v>
      </c>
      <c r="V16" s="21">
        <v>4404</v>
      </c>
      <c r="W16" s="21">
        <v>4361</v>
      </c>
      <c r="X16" s="21">
        <v>4380</v>
      </c>
      <c r="Y16" s="21">
        <v>4464</v>
      </c>
      <c r="Z16" s="21">
        <v>4495</v>
      </c>
      <c r="AA16" s="21">
        <v>4446</v>
      </c>
      <c r="AB16" s="21">
        <v>4455</v>
      </c>
      <c r="AC16" s="21">
        <v>4368</v>
      </c>
      <c r="AD16" s="21">
        <v>4286</v>
      </c>
      <c r="AE16" s="21">
        <v>4338</v>
      </c>
      <c r="AF16" s="21">
        <v>4393</v>
      </c>
      <c r="AG16" s="21">
        <v>4363</v>
      </c>
      <c r="AH16" s="21">
        <v>4385</v>
      </c>
      <c r="AI16" s="21">
        <v>4508</v>
      </c>
      <c r="AJ16" s="21">
        <v>4565</v>
      </c>
      <c r="AK16" s="21">
        <v>4498</v>
      </c>
      <c r="AL16" s="21">
        <v>4450</v>
      </c>
      <c r="AM16" s="21">
        <v>4570</v>
      </c>
      <c r="AN16" s="21">
        <v>4595</v>
      </c>
      <c r="AO16" s="21">
        <v>4588</v>
      </c>
      <c r="AP16" s="21">
        <v>4728</v>
      </c>
      <c r="AQ16" s="21">
        <v>4610</v>
      </c>
      <c r="AR16" s="21">
        <v>4522</v>
      </c>
      <c r="AS16" s="21">
        <v>4575</v>
      </c>
      <c r="AT16" s="21">
        <v>4768</v>
      </c>
      <c r="AU16" s="21">
        <v>4760</v>
      </c>
      <c r="AV16" s="21">
        <v>4855</v>
      </c>
      <c r="AW16" s="21">
        <v>4871</v>
      </c>
      <c r="AX16" s="21">
        <v>4931</v>
      </c>
      <c r="AY16" s="21">
        <v>4864</v>
      </c>
      <c r="AZ16" s="21">
        <v>4862</v>
      </c>
      <c r="BA16" s="21">
        <v>4966</v>
      </c>
      <c r="BB16" s="21">
        <v>5003</v>
      </c>
      <c r="BC16" s="21">
        <v>5093</v>
      </c>
      <c r="BD16" s="21">
        <v>5144</v>
      </c>
      <c r="BE16" s="21">
        <v>5283</v>
      </c>
      <c r="BF16" s="21">
        <v>5290</v>
      </c>
      <c r="BG16" s="21">
        <v>5345</v>
      </c>
      <c r="BH16" s="21">
        <v>5362</v>
      </c>
      <c r="BI16" s="21">
        <v>5492</v>
      </c>
      <c r="BJ16" s="21">
        <v>5500</v>
      </c>
      <c r="BK16" s="21">
        <v>5780</v>
      </c>
      <c r="BL16" s="21">
        <v>5774</v>
      </c>
      <c r="BM16" s="2">
        <v>5625</v>
      </c>
      <c r="BN16" s="2">
        <v>5301</v>
      </c>
      <c r="BO16" s="2">
        <v>5175</v>
      </c>
      <c r="BP16" s="2">
        <v>5169</v>
      </c>
      <c r="BQ16" s="2">
        <v>5108</v>
      </c>
      <c r="BR16" s="2">
        <v>4842</v>
      </c>
      <c r="BS16" s="2">
        <v>4867</v>
      </c>
      <c r="BT16" s="2">
        <v>4835</v>
      </c>
      <c r="BU16" s="2">
        <v>4738</v>
      </c>
      <c r="BV16" s="2">
        <v>4824</v>
      </c>
      <c r="BW16" s="2">
        <v>4693</v>
      </c>
      <c r="BX16" s="2">
        <v>4744</v>
      </c>
      <c r="BY16" s="2">
        <v>4844</v>
      </c>
      <c r="BZ16" s="2">
        <v>4891</v>
      </c>
      <c r="CA16" s="2">
        <v>4938</v>
      </c>
      <c r="CB16" s="2">
        <v>5002</v>
      </c>
      <c r="CC16" s="2">
        <v>4977</v>
      </c>
      <c r="CD16" s="2">
        <v>5182</v>
      </c>
      <c r="CE16" s="2">
        <v>5255</v>
      </c>
      <c r="CF16" s="2">
        <v>5307</v>
      </c>
      <c r="CG16" s="2">
        <v>5382</v>
      </c>
      <c r="CH16" s="2">
        <v>5411</v>
      </c>
      <c r="CI16" s="2">
        <v>5361</v>
      </c>
      <c r="CJ16" s="2">
        <v>5398</v>
      </c>
      <c r="CK16" s="2">
        <v>5400</v>
      </c>
      <c r="CL16" s="2">
        <v>5385</v>
      </c>
      <c r="CM16" s="2">
        <v>5424</v>
      </c>
      <c r="CN16" s="2">
        <v>5317</v>
      </c>
      <c r="CO16" s="2">
        <v>5497</v>
      </c>
      <c r="CP16" s="2">
        <v>5602</v>
      </c>
      <c r="CQ16" s="2">
        <v>5589</v>
      </c>
      <c r="CR16" s="2">
        <v>5518</v>
      </c>
      <c r="CS16" s="2">
        <v>5318</v>
      </c>
      <c r="CT16" s="2">
        <v>5145</v>
      </c>
      <c r="CU16" s="2">
        <v>5397</v>
      </c>
      <c r="CV16" s="2">
        <v>5450</v>
      </c>
      <c r="CW16" s="2">
        <v>5255</v>
      </c>
      <c r="CX16" s="2">
        <v>5104</v>
      </c>
      <c r="CY16" s="2">
        <v>4995</v>
      </c>
      <c r="CZ16" s="2">
        <v>5046</v>
      </c>
      <c r="DA16" s="2">
        <v>5184</v>
      </c>
      <c r="DB16" s="2">
        <v>4961</v>
      </c>
      <c r="DC16" s="2">
        <v>4731</v>
      </c>
      <c r="DD16" s="2">
        <v>4967</v>
      </c>
      <c r="DE16" s="2">
        <v>5040</v>
      </c>
      <c r="DF16" s="2">
        <v>4924</v>
      </c>
      <c r="DG16" s="2">
        <v>5300</v>
      </c>
      <c r="DH16" s="2">
        <v>5103</v>
      </c>
      <c r="DI16" s="2">
        <v>5105</v>
      </c>
      <c r="DJ16" s="2">
        <v>5156</v>
      </c>
      <c r="DK16" s="2">
        <v>5067</v>
      </c>
      <c r="DL16" s="2">
        <v>5022</v>
      </c>
      <c r="DM16" s="2">
        <v>4945</v>
      </c>
      <c r="DN16" s="2">
        <v>4911</v>
      </c>
      <c r="DO16" s="2">
        <v>4871</v>
      </c>
      <c r="DP16" s="2">
        <v>4865</v>
      </c>
      <c r="DQ16" s="2">
        <v>4901</v>
      </c>
      <c r="DR16" s="2">
        <v>5058</v>
      </c>
      <c r="DS16" s="2">
        <v>5050</v>
      </c>
      <c r="DT16" s="2">
        <v>4950</v>
      </c>
      <c r="DU16" s="2">
        <v>4837</v>
      </c>
      <c r="DV16" s="2">
        <v>4535</v>
      </c>
      <c r="DW16" s="2">
        <v>4290</v>
      </c>
      <c r="DX16" s="2">
        <v>4220</v>
      </c>
      <c r="DY16" s="2">
        <v>4123</v>
      </c>
      <c r="DZ16" s="2">
        <v>4077</v>
      </c>
      <c r="EA16" s="2">
        <v>4028</v>
      </c>
      <c r="EB16" s="2">
        <v>4007</v>
      </c>
      <c r="EC16" s="2">
        <v>3976</v>
      </c>
      <c r="ED16" s="2">
        <v>3933</v>
      </c>
      <c r="EE16" s="2">
        <v>3910</v>
      </c>
      <c r="EF16" s="2">
        <v>4031</v>
      </c>
      <c r="EG16" s="2">
        <v>4066</v>
      </c>
      <c r="EH16" s="2">
        <v>4011</v>
      </c>
      <c r="EI16" s="2">
        <v>4075</v>
      </c>
      <c r="EJ16" s="2">
        <v>4015</v>
      </c>
      <c r="EK16" s="2">
        <v>4035</v>
      </c>
      <c r="EL16" s="2">
        <v>4044</v>
      </c>
      <c r="EM16" s="2">
        <v>3984</v>
      </c>
      <c r="EN16" s="2">
        <v>3851</v>
      </c>
      <c r="EO16" s="2">
        <v>3738</v>
      </c>
      <c r="EP16" s="2">
        <v>3731</v>
      </c>
      <c r="EQ16" s="2">
        <v>3735</v>
      </c>
      <c r="ER16" s="2">
        <v>3675</v>
      </c>
      <c r="ES16" s="2">
        <v>3610</v>
      </c>
      <c r="ET16" s="2">
        <v>3545</v>
      </c>
      <c r="EU16" s="2">
        <v>3536</v>
      </c>
      <c r="EV16" s="2">
        <v>3509</v>
      </c>
      <c r="EW16" s="2">
        <v>3507</v>
      </c>
      <c r="EX16" s="2">
        <v>3512</v>
      </c>
      <c r="EY16" s="2">
        <v>3564</v>
      </c>
      <c r="EZ16" s="2">
        <v>3605</v>
      </c>
      <c r="FA16" s="2">
        <v>3585</v>
      </c>
      <c r="FB16" s="2">
        <v>3569</v>
      </c>
      <c r="FC16" s="2">
        <v>3550</v>
      </c>
      <c r="FD16" s="2">
        <v>3615</v>
      </c>
      <c r="FE16" s="2">
        <v>3742</v>
      </c>
      <c r="FF16" s="2">
        <v>3753</v>
      </c>
      <c r="FG16" s="2">
        <v>3721</v>
      </c>
      <c r="FH16" s="2">
        <v>3742</v>
      </c>
      <c r="FI16" s="2">
        <v>3797</v>
      </c>
      <c r="FJ16" s="2">
        <v>3749</v>
      </c>
      <c r="FK16" s="2">
        <v>3744</v>
      </c>
      <c r="FL16" s="2">
        <v>3683</v>
      </c>
      <c r="FM16" s="2">
        <v>3663</v>
      </c>
      <c r="FN16" s="2">
        <v>3668</v>
      </c>
      <c r="FO16" s="2">
        <v>3647</v>
      </c>
      <c r="FP16" s="2">
        <v>3642</v>
      </c>
      <c r="FQ16" s="2">
        <v>3674</v>
      </c>
      <c r="FR16" s="2">
        <v>3666</v>
      </c>
      <c r="FS16" s="2">
        <v>3620</v>
      </c>
      <c r="FT16" s="2">
        <v>3543</v>
      </c>
      <c r="FU16" s="2">
        <v>3618</v>
      </c>
      <c r="FV16" s="2">
        <v>3552</v>
      </c>
      <c r="FW16" s="2">
        <v>3593</v>
      </c>
      <c r="FX16" s="2">
        <v>3667</v>
      </c>
      <c r="FY16" s="2">
        <v>3689</v>
      </c>
      <c r="FZ16" s="2">
        <v>3706</v>
      </c>
      <c r="GA16" s="2">
        <v>3657</v>
      </c>
      <c r="GB16" s="2">
        <v>3616</v>
      </c>
      <c r="GC16" s="2">
        <v>3630</v>
      </c>
      <c r="GD16" s="2">
        <v>3585</v>
      </c>
      <c r="GE16" s="2">
        <v>3575</v>
      </c>
      <c r="GF16" s="2">
        <v>3482</v>
      </c>
      <c r="GG16" s="2">
        <v>3568</v>
      </c>
      <c r="GH16" s="2">
        <v>3680</v>
      </c>
      <c r="GI16" s="2">
        <v>3651</v>
      </c>
      <c r="GJ16" s="2">
        <v>3640</v>
      </c>
      <c r="GK16" s="2">
        <v>3679</v>
      </c>
      <c r="GL16" s="2">
        <v>3728</v>
      </c>
      <c r="GM16" s="2">
        <v>3682</v>
      </c>
      <c r="GN16" s="2">
        <v>3653</v>
      </c>
      <c r="GO16" s="2">
        <v>3618</v>
      </c>
      <c r="GP16" s="2">
        <v>3627</v>
      </c>
      <c r="GQ16" s="2">
        <v>3605</v>
      </c>
      <c r="GR16" s="2">
        <v>3540</v>
      </c>
      <c r="GS16" s="2">
        <v>3558</v>
      </c>
      <c r="GT16" s="2">
        <v>3560</v>
      </c>
      <c r="GU16" s="2">
        <v>3495</v>
      </c>
      <c r="GV16" s="2">
        <v>3551</v>
      </c>
      <c r="GW16" s="2">
        <v>3583</v>
      </c>
      <c r="GX16" s="2">
        <v>3583</v>
      </c>
      <c r="GY16" s="2">
        <v>3528</v>
      </c>
      <c r="GZ16" s="2">
        <v>3526</v>
      </c>
      <c r="HA16" s="2">
        <v>3470</v>
      </c>
      <c r="HB16" s="2">
        <v>3448</v>
      </c>
      <c r="HC16" s="2">
        <v>3427</v>
      </c>
      <c r="HD16" s="2">
        <v>3467</v>
      </c>
      <c r="HE16" s="2">
        <v>3502</v>
      </c>
      <c r="HF16" s="2">
        <v>3561</v>
      </c>
      <c r="HG16" s="2">
        <v>3549</v>
      </c>
      <c r="HH16" s="2">
        <v>3531</v>
      </c>
      <c r="HI16" s="2">
        <v>3578</v>
      </c>
      <c r="HJ16" s="2">
        <v>3563</v>
      </c>
      <c r="HK16" s="2">
        <v>3444</v>
      </c>
      <c r="HL16" s="2">
        <v>3425</v>
      </c>
      <c r="HM16" s="2">
        <v>3440</v>
      </c>
      <c r="HN16" s="2">
        <v>3439</v>
      </c>
      <c r="HO16" s="2">
        <v>3425</v>
      </c>
      <c r="HP16" s="2">
        <v>3430</v>
      </c>
      <c r="HQ16" s="2">
        <v>3457</v>
      </c>
      <c r="HR16" s="2">
        <v>3441</v>
      </c>
      <c r="HS16" s="2">
        <v>3415</v>
      </c>
      <c r="HT16" s="2">
        <v>3342</v>
      </c>
      <c r="HU16" s="2">
        <v>3359</v>
      </c>
      <c r="HV16" s="2">
        <v>3368</v>
      </c>
      <c r="HW16" s="2">
        <v>3329</v>
      </c>
      <c r="HX16" s="2">
        <v>3320</v>
      </c>
      <c r="HY16" s="2">
        <v>3203</v>
      </c>
      <c r="HZ16" s="2">
        <v>3238</v>
      </c>
      <c r="IA16" s="2">
        <v>3233</v>
      </c>
      <c r="IB16" s="2">
        <v>3255</v>
      </c>
      <c r="IC16" s="2">
        <v>3220</v>
      </c>
      <c r="ID16" s="2">
        <v>3183</v>
      </c>
      <c r="IE16" s="2">
        <v>3192</v>
      </c>
      <c r="IF16" s="2">
        <v>3190</v>
      </c>
      <c r="IG16" s="2">
        <v>3176</v>
      </c>
      <c r="IH16" s="2">
        <v>3130</v>
      </c>
      <c r="II16" s="2">
        <v>3098</v>
      </c>
      <c r="IJ16" s="2">
        <v>3168</v>
      </c>
      <c r="IK16" s="2">
        <v>3139</v>
      </c>
      <c r="IL16" s="2">
        <v>3088</v>
      </c>
      <c r="IM16" s="2">
        <v>3063</v>
      </c>
      <c r="IN16" s="2">
        <v>3006</v>
      </c>
      <c r="IO16" s="2">
        <v>2965</v>
      </c>
      <c r="IP16" s="2">
        <v>2968.5</v>
      </c>
      <c r="IQ16" s="2">
        <v>2999</v>
      </c>
      <c r="IR16" s="2">
        <v>2962.5</v>
      </c>
      <c r="IS16" s="2">
        <v>2950.5</v>
      </c>
      <c r="IT16" s="2">
        <v>2928</v>
      </c>
    </row>
    <row r="17" spans="1:254" ht="15.9" customHeight="1">
      <c r="A17" s="65" t="s">
        <v>29</v>
      </c>
      <c r="B17" s="41" t="s">
        <v>30</v>
      </c>
      <c r="C17" s="45">
        <v>5493</v>
      </c>
      <c r="D17" s="16">
        <v>-182</v>
      </c>
      <c r="E17" s="21">
        <v>5675</v>
      </c>
      <c r="F17" s="21">
        <v>5702</v>
      </c>
      <c r="G17" s="21">
        <v>5508</v>
      </c>
      <c r="H17" s="21">
        <v>5367</v>
      </c>
      <c r="I17" s="21">
        <v>5585</v>
      </c>
      <c r="J17" s="21">
        <v>5090</v>
      </c>
      <c r="K17" s="21">
        <v>5050</v>
      </c>
      <c r="L17" s="21">
        <v>5486</v>
      </c>
      <c r="M17" s="21">
        <v>5935</v>
      </c>
      <c r="N17" s="21">
        <v>5996</v>
      </c>
      <c r="O17" s="21">
        <v>6152</v>
      </c>
      <c r="P17" s="21">
        <v>6188</v>
      </c>
      <c r="Q17" s="21">
        <v>5876</v>
      </c>
      <c r="R17" s="21">
        <v>5814</v>
      </c>
      <c r="S17" s="21">
        <v>6413</v>
      </c>
      <c r="T17" s="21">
        <v>6607</v>
      </c>
      <c r="U17" s="21">
        <v>6417</v>
      </c>
      <c r="V17" s="21">
        <v>6623</v>
      </c>
      <c r="W17" s="21">
        <v>7023</v>
      </c>
      <c r="X17" s="21">
        <v>6966</v>
      </c>
      <c r="Y17" s="21">
        <v>6742</v>
      </c>
      <c r="Z17" s="21">
        <v>7110</v>
      </c>
      <c r="AA17" s="21">
        <v>7217</v>
      </c>
      <c r="AB17" s="21">
        <v>7052</v>
      </c>
      <c r="AC17" s="21">
        <v>7236</v>
      </c>
      <c r="AD17" s="21">
        <v>7593</v>
      </c>
      <c r="AE17" s="21">
        <v>7432</v>
      </c>
      <c r="AF17" s="21">
        <v>7175</v>
      </c>
      <c r="AG17" s="21">
        <v>7450</v>
      </c>
      <c r="AH17" s="21">
        <v>7586</v>
      </c>
      <c r="AI17" s="21">
        <v>7284</v>
      </c>
      <c r="AJ17" s="21">
        <v>7410</v>
      </c>
      <c r="AK17" s="21">
        <v>7372</v>
      </c>
      <c r="AL17" s="21">
        <v>7329</v>
      </c>
      <c r="AM17" s="21">
        <v>6978</v>
      </c>
      <c r="AN17" s="21">
        <v>6706</v>
      </c>
      <c r="AO17" s="21">
        <v>6619</v>
      </c>
      <c r="AP17" s="21">
        <v>6383</v>
      </c>
      <c r="AQ17" s="21">
        <v>6106</v>
      </c>
      <c r="AR17" s="21">
        <v>5551</v>
      </c>
      <c r="AS17" s="21">
        <v>5913</v>
      </c>
      <c r="AT17" s="21">
        <v>5982</v>
      </c>
      <c r="AU17" s="21">
        <v>5966</v>
      </c>
      <c r="AV17" s="21">
        <v>6386</v>
      </c>
      <c r="AW17" s="21">
        <v>6184</v>
      </c>
      <c r="AX17" s="21">
        <v>6265</v>
      </c>
      <c r="AY17" s="21">
        <v>6063</v>
      </c>
      <c r="AZ17" s="21">
        <v>6248</v>
      </c>
      <c r="BA17" s="21">
        <v>6103</v>
      </c>
      <c r="BB17" s="21">
        <v>5862</v>
      </c>
      <c r="BC17" s="21">
        <v>6069</v>
      </c>
      <c r="BD17" s="21">
        <v>6162</v>
      </c>
      <c r="BE17" s="21">
        <v>5906</v>
      </c>
      <c r="BF17" s="21">
        <v>5755</v>
      </c>
      <c r="BG17" s="21">
        <v>5543</v>
      </c>
      <c r="BH17" s="21">
        <v>5292</v>
      </c>
      <c r="BI17" s="21">
        <v>5470</v>
      </c>
      <c r="BJ17" s="21">
        <v>5570</v>
      </c>
      <c r="BK17" s="21">
        <v>5613</v>
      </c>
      <c r="BL17" s="21">
        <v>5707</v>
      </c>
      <c r="BM17" s="2">
        <v>5521</v>
      </c>
      <c r="BN17" s="2">
        <v>5534</v>
      </c>
      <c r="BO17" s="2">
        <v>5444</v>
      </c>
      <c r="BP17" s="2">
        <v>5218</v>
      </c>
      <c r="BQ17" s="2">
        <v>5245</v>
      </c>
      <c r="BR17" s="2">
        <v>4887</v>
      </c>
      <c r="BS17" s="2">
        <v>4563</v>
      </c>
      <c r="BT17" s="2">
        <v>4613</v>
      </c>
      <c r="BU17" s="2">
        <v>4422</v>
      </c>
      <c r="BV17" s="2">
        <v>4386</v>
      </c>
      <c r="BW17" s="2">
        <v>4322</v>
      </c>
      <c r="BX17" s="2">
        <v>4426</v>
      </c>
      <c r="BY17" s="2">
        <v>4530</v>
      </c>
      <c r="BZ17" s="2">
        <v>4510</v>
      </c>
      <c r="CA17" s="2">
        <v>4473</v>
      </c>
      <c r="CB17" s="2">
        <v>4423</v>
      </c>
      <c r="CC17" s="2">
        <v>4420</v>
      </c>
      <c r="CD17" s="2">
        <v>4422</v>
      </c>
      <c r="CE17" s="2">
        <v>4381</v>
      </c>
      <c r="CF17" s="2">
        <v>4411</v>
      </c>
      <c r="CG17" s="2">
        <v>4350</v>
      </c>
      <c r="CH17" s="2">
        <v>4280</v>
      </c>
      <c r="CI17" s="2">
        <v>4100</v>
      </c>
      <c r="CJ17" s="2">
        <v>4120</v>
      </c>
      <c r="CK17" s="2">
        <v>4091</v>
      </c>
      <c r="CL17" s="2">
        <v>4056</v>
      </c>
      <c r="CM17" s="2">
        <v>4084</v>
      </c>
      <c r="CN17" s="2">
        <v>3906</v>
      </c>
      <c r="CO17" s="2">
        <v>3846</v>
      </c>
      <c r="CP17" s="2">
        <v>4071</v>
      </c>
      <c r="CQ17" s="2">
        <v>4106</v>
      </c>
      <c r="CR17" s="2">
        <v>4041</v>
      </c>
      <c r="CS17" s="2">
        <v>3875</v>
      </c>
      <c r="CT17" s="2">
        <v>3722</v>
      </c>
      <c r="CU17" s="2">
        <v>3956</v>
      </c>
      <c r="CV17" s="2">
        <v>4068</v>
      </c>
      <c r="CW17" s="2">
        <v>4035</v>
      </c>
      <c r="CX17" s="2">
        <v>3958</v>
      </c>
      <c r="CY17" s="2">
        <v>3957</v>
      </c>
      <c r="CZ17" s="2">
        <v>4028</v>
      </c>
      <c r="DA17" s="2">
        <v>4118</v>
      </c>
      <c r="DB17" s="2">
        <v>3982</v>
      </c>
      <c r="DC17" s="2">
        <v>3792</v>
      </c>
      <c r="DD17" s="2">
        <v>4108</v>
      </c>
      <c r="DE17" s="2">
        <v>4159</v>
      </c>
      <c r="DF17" s="2">
        <v>4037</v>
      </c>
      <c r="DG17" s="2">
        <v>4381</v>
      </c>
      <c r="DH17" s="2">
        <v>4380</v>
      </c>
      <c r="DI17" s="2">
        <v>4434</v>
      </c>
      <c r="DJ17" s="2">
        <v>4429</v>
      </c>
      <c r="DK17" s="2">
        <v>4417</v>
      </c>
      <c r="DL17" s="2">
        <v>4285</v>
      </c>
      <c r="DM17" s="2">
        <v>4287</v>
      </c>
      <c r="DN17" s="2">
        <v>4254</v>
      </c>
      <c r="DO17" s="2">
        <v>4188</v>
      </c>
      <c r="DP17" s="2">
        <v>4155</v>
      </c>
      <c r="DQ17" s="2">
        <v>4120</v>
      </c>
      <c r="DR17" s="2">
        <v>4036</v>
      </c>
      <c r="DS17" s="2">
        <v>4122</v>
      </c>
      <c r="DT17" s="2">
        <v>4053</v>
      </c>
      <c r="DU17" s="2">
        <v>4087</v>
      </c>
      <c r="DV17" s="2">
        <v>3906</v>
      </c>
      <c r="DW17" s="2">
        <v>3918</v>
      </c>
      <c r="DX17" s="2">
        <v>3822</v>
      </c>
      <c r="DY17" s="2">
        <v>3734</v>
      </c>
      <c r="DZ17" s="2">
        <v>3601</v>
      </c>
      <c r="EA17" s="2">
        <v>3625</v>
      </c>
      <c r="EB17" s="2">
        <v>3719</v>
      </c>
      <c r="EC17" s="2">
        <v>3714</v>
      </c>
      <c r="ED17" s="2">
        <v>3712</v>
      </c>
      <c r="EE17" s="2">
        <v>3686</v>
      </c>
      <c r="EF17" s="2">
        <v>3748</v>
      </c>
      <c r="EG17" s="2">
        <v>3692</v>
      </c>
      <c r="EH17" s="2">
        <v>3556</v>
      </c>
      <c r="EI17" s="2">
        <v>3670</v>
      </c>
      <c r="EJ17" s="2">
        <v>3687</v>
      </c>
      <c r="EK17" s="2">
        <v>3702</v>
      </c>
      <c r="EL17" s="2">
        <v>3671</v>
      </c>
      <c r="EM17" s="2">
        <v>3669</v>
      </c>
      <c r="EN17" s="2">
        <v>3593</v>
      </c>
      <c r="EO17" s="2">
        <v>3447</v>
      </c>
      <c r="EP17" s="2">
        <v>3484</v>
      </c>
      <c r="EQ17" s="2">
        <v>3400</v>
      </c>
      <c r="ER17" s="2">
        <v>3404</v>
      </c>
      <c r="ES17" s="2">
        <v>3387</v>
      </c>
      <c r="ET17" s="2">
        <v>3323</v>
      </c>
      <c r="EU17" s="2">
        <v>3354</v>
      </c>
      <c r="EV17" s="2">
        <v>3333</v>
      </c>
      <c r="EW17" s="2">
        <v>3350</v>
      </c>
      <c r="EX17" s="2">
        <v>3373</v>
      </c>
      <c r="EY17" s="2">
        <v>3348</v>
      </c>
      <c r="EZ17" s="2">
        <v>3341</v>
      </c>
      <c r="FA17" s="2">
        <v>3285</v>
      </c>
      <c r="FB17" s="2">
        <v>3255</v>
      </c>
      <c r="FC17" s="2">
        <v>3267</v>
      </c>
      <c r="FD17" s="2">
        <v>3287</v>
      </c>
      <c r="FE17" s="2">
        <v>3368</v>
      </c>
      <c r="FF17" s="2">
        <v>3390</v>
      </c>
      <c r="FG17" s="2">
        <v>3379</v>
      </c>
      <c r="FH17" s="2">
        <v>3399</v>
      </c>
      <c r="FI17" s="2">
        <v>3352</v>
      </c>
      <c r="FJ17" s="2">
        <v>3275</v>
      </c>
      <c r="FK17" s="2">
        <v>3254</v>
      </c>
      <c r="FL17" s="2">
        <v>3285</v>
      </c>
      <c r="FM17" s="2">
        <v>3217</v>
      </c>
      <c r="FN17" s="2">
        <v>3180</v>
      </c>
      <c r="FO17" s="2">
        <v>3046</v>
      </c>
      <c r="FP17" s="2">
        <v>3032</v>
      </c>
      <c r="FQ17" s="2">
        <v>3020</v>
      </c>
      <c r="FR17" s="2">
        <v>2941</v>
      </c>
      <c r="FS17" s="2">
        <v>2937.5</v>
      </c>
      <c r="FT17" s="2">
        <v>2938.5</v>
      </c>
      <c r="FU17" s="2">
        <v>2984</v>
      </c>
      <c r="FV17" s="2">
        <v>2901</v>
      </c>
      <c r="FW17" s="2">
        <v>2985.5</v>
      </c>
      <c r="FX17" s="2">
        <v>3003</v>
      </c>
      <c r="FY17" s="2">
        <v>3041</v>
      </c>
      <c r="FZ17" s="2">
        <v>3057</v>
      </c>
      <c r="GA17" s="2">
        <v>2993.5</v>
      </c>
      <c r="GB17" s="2">
        <v>2955.5</v>
      </c>
      <c r="GC17" s="2">
        <v>2872.5</v>
      </c>
      <c r="GD17" s="2">
        <v>2888</v>
      </c>
      <c r="GE17" s="2">
        <v>2780</v>
      </c>
      <c r="GF17" s="2">
        <v>2695.5</v>
      </c>
      <c r="GG17" s="2">
        <v>2624</v>
      </c>
      <c r="GH17" s="2">
        <v>2588</v>
      </c>
      <c r="GI17" s="2">
        <v>2540.5</v>
      </c>
      <c r="GJ17" s="2">
        <v>2546.5</v>
      </c>
      <c r="GK17" s="2">
        <v>2568</v>
      </c>
      <c r="GL17" s="2">
        <v>2595.5</v>
      </c>
      <c r="GM17" s="2">
        <v>2549.5</v>
      </c>
      <c r="GN17" s="2">
        <v>2525</v>
      </c>
      <c r="GO17" s="2">
        <v>2518</v>
      </c>
      <c r="GP17" s="2">
        <v>2506</v>
      </c>
      <c r="GQ17" s="2">
        <v>2472</v>
      </c>
      <c r="GR17" s="2">
        <v>2455</v>
      </c>
      <c r="GS17" s="2">
        <v>2484</v>
      </c>
      <c r="GT17" s="2">
        <v>2447</v>
      </c>
      <c r="GU17" s="2">
        <v>2428.5</v>
      </c>
      <c r="GV17" s="2">
        <v>2514.5</v>
      </c>
      <c r="GW17" s="2">
        <v>2568.5</v>
      </c>
      <c r="GX17" s="2">
        <v>2531.5</v>
      </c>
      <c r="GY17" s="2">
        <v>2550</v>
      </c>
      <c r="GZ17" s="2">
        <v>2531</v>
      </c>
      <c r="HA17" s="2">
        <v>2456.5</v>
      </c>
      <c r="HB17" s="2">
        <v>2432</v>
      </c>
      <c r="HC17" s="2">
        <v>2432.5</v>
      </c>
      <c r="HD17" s="2">
        <v>2462</v>
      </c>
      <c r="HE17" s="2">
        <v>2457</v>
      </c>
      <c r="HF17" s="2">
        <v>2500</v>
      </c>
      <c r="HG17" s="2">
        <v>2467.5</v>
      </c>
      <c r="HH17" s="2">
        <v>2425</v>
      </c>
      <c r="HI17" s="2">
        <v>2438</v>
      </c>
      <c r="HJ17" s="2">
        <v>2438.5</v>
      </c>
      <c r="HK17" s="2">
        <v>2448</v>
      </c>
      <c r="HL17" s="2">
        <v>2467.5</v>
      </c>
      <c r="HM17" s="2">
        <v>2457.5</v>
      </c>
      <c r="HN17" s="2">
        <v>2453</v>
      </c>
      <c r="HO17" s="2">
        <v>2443.5</v>
      </c>
      <c r="HP17" s="2">
        <v>2430.5</v>
      </c>
      <c r="HQ17" s="2">
        <v>2420</v>
      </c>
      <c r="HR17" s="2">
        <v>2400</v>
      </c>
      <c r="HS17" s="2">
        <v>2380.5</v>
      </c>
      <c r="HT17" s="2">
        <v>2338.5</v>
      </c>
      <c r="HU17" s="2">
        <v>2323.5</v>
      </c>
      <c r="HV17" s="2">
        <v>2322</v>
      </c>
      <c r="HW17" s="2">
        <v>2319.5</v>
      </c>
      <c r="HX17" s="2">
        <v>2315</v>
      </c>
      <c r="HY17" s="2">
        <v>2283.5</v>
      </c>
      <c r="HZ17" s="2">
        <v>2280.5</v>
      </c>
      <c r="IA17" s="2">
        <v>2277</v>
      </c>
      <c r="IB17" s="2">
        <v>2290.5</v>
      </c>
      <c r="IC17" s="2">
        <v>2262</v>
      </c>
      <c r="ID17" s="2">
        <v>2238</v>
      </c>
      <c r="IE17" s="2">
        <v>2239.5</v>
      </c>
      <c r="IF17" s="2">
        <v>2241.5</v>
      </c>
      <c r="IG17" s="2">
        <v>2236.5</v>
      </c>
      <c r="IH17" s="2">
        <v>2233.5</v>
      </c>
      <c r="II17" s="2">
        <v>2210</v>
      </c>
      <c r="IJ17" s="2">
        <v>2215</v>
      </c>
      <c r="IK17" s="2">
        <v>2174.5</v>
      </c>
      <c r="IL17" s="2">
        <v>2128</v>
      </c>
      <c r="IM17" s="2">
        <v>2103</v>
      </c>
      <c r="IN17" s="2">
        <v>2073.5</v>
      </c>
      <c r="IO17" s="2">
        <v>2022.5</v>
      </c>
      <c r="IP17" s="2">
        <v>1983.5</v>
      </c>
      <c r="IQ17" s="2">
        <v>2038</v>
      </c>
      <c r="IR17" s="2">
        <v>1895</v>
      </c>
      <c r="IS17" s="2">
        <v>1895.5</v>
      </c>
      <c r="IT17" s="2">
        <v>1880</v>
      </c>
    </row>
    <row r="18" spans="1:254" ht="15.9" customHeight="1">
      <c r="A18" s="65" t="s">
        <v>31</v>
      </c>
      <c r="B18" s="41" t="s">
        <v>32</v>
      </c>
      <c r="C18" s="45">
        <v>1720</v>
      </c>
      <c r="D18" s="16">
        <v>98</v>
      </c>
      <c r="E18" s="21">
        <v>1622</v>
      </c>
      <c r="F18" s="21">
        <v>1671</v>
      </c>
      <c r="G18" s="21">
        <v>1691</v>
      </c>
      <c r="H18" s="21">
        <v>1665</v>
      </c>
      <c r="I18" s="21">
        <v>1753</v>
      </c>
      <c r="J18" s="21">
        <v>1736</v>
      </c>
      <c r="K18" s="21">
        <v>1725</v>
      </c>
      <c r="L18" s="21">
        <v>1711</v>
      </c>
      <c r="M18" s="21">
        <v>1709</v>
      </c>
      <c r="N18" s="21">
        <v>1755</v>
      </c>
      <c r="O18" s="21">
        <v>1733</v>
      </c>
      <c r="P18" s="21">
        <v>1717</v>
      </c>
      <c r="Q18" s="21">
        <v>1701</v>
      </c>
      <c r="R18" s="21">
        <v>1653</v>
      </c>
      <c r="S18" s="21">
        <v>1681</v>
      </c>
      <c r="T18" s="21">
        <v>1691</v>
      </c>
      <c r="U18" s="21">
        <v>1701</v>
      </c>
      <c r="V18" s="21">
        <v>1661</v>
      </c>
      <c r="W18" s="21">
        <v>1655</v>
      </c>
      <c r="X18" s="21">
        <v>1671</v>
      </c>
      <c r="Y18" s="21">
        <v>1662</v>
      </c>
      <c r="Z18" s="21">
        <v>1640</v>
      </c>
      <c r="AA18" s="21">
        <v>1611</v>
      </c>
      <c r="AB18" s="21">
        <v>1601</v>
      </c>
      <c r="AC18" s="21">
        <v>1590</v>
      </c>
      <c r="AD18" s="21">
        <v>1561</v>
      </c>
      <c r="AE18" s="21">
        <v>1592</v>
      </c>
      <c r="AF18" s="21">
        <v>1594</v>
      </c>
      <c r="AG18" s="21">
        <v>1579</v>
      </c>
      <c r="AH18" s="21">
        <v>1567</v>
      </c>
      <c r="AI18" s="21">
        <v>1607</v>
      </c>
      <c r="AJ18" s="21">
        <v>1600</v>
      </c>
      <c r="AK18" s="21">
        <v>1616</v>
      </c>
      <c r="AL18" s="21">
        <v>1595</v>
      </c>
      <c r="AM18" s="21">
        <v>1633</v>
      </c>
      <c r="AN18" s="21">
        <v>1621</v>
      </c>
      <c r="AO18" s="21">
        <v>1628</v>
      </c>
      <c r="AP18" s="21">
        <v>1635</v>
      </c>
      <c r="AQ18" s="21">
        <v>1627</v>
      </c>
      <c r="AR18" s="21">
        <v>1646</v>
      </c>
      <c r="AS18" s="21">
        <v>1631</v>
      </c>
      <c r="AT18" s="21">
        <v>1727</v>
      </c>
      <c r="AU18" s="21">
        <v>1702</v>
      </c>
      <c r="AV18" s="21">
        <v>1718</v>
      </c>
      <c r="AW18" s="21">
        <v>1708</v>
      </c>
      <c r="AX18" s="21">
        <v>1741</v>
      </c>
      <c r="AY18" s="21">
        <v>1744</v>
      </c>
      <c r="AZ18" s="21">
        <v>1704</v>
      </c>
      <c r="BA18" s="21">
        <v>1789</v>
      </c>
      <c r="BB18" s="21">
        <v>1832</v>
      </c>
      <c r="BC18" s="21">
        <v>1839</v>
      </c>
      <c r="BD18" s="21">
        <v>1788</v>
      </c>
      <c r="BE18" s="21">
        <v>1808</v>
      </c>
      <c r="BF18" s="21">
        <v>1867</v>
      </c>
      <c r="BG18" s="21">
        <v>1878</v>
      </c>
      <c r="BH18" s="21">
        <v>1982</v>
      </c>
      <c r="BI18" s="21">
        <v>1933</v>
      </c>
      <c r="BJ18" s="21">
        <v>1924</v>
      </c>
      <c r="BK18" s="21">
        <v>1919</v>
      </c>
      <c r="BL18" s="21">
        <v>1933</v>
      </c>
      <c r="BM18" s="2">
        <v>1972</v>
      </c>
      <c r="BN18" s="2">
        <v>2169</v>
      </c>
      <c r="BO18" s="2">
        <v>2130</v>
      </c>
      <c r="BP18" s="2">
        <v>2084</v>
      </c>
      <c r="BQ18" s="2">
        <v>2050</v>
      </c>
      <c r="BR18" s="2">
        <v>2196</v>
      </c>
      <c r="BS18" s="2">
        <v>2235</v>
      </c>
      <c r="BT18" s="2">
        <v>2191</v>
      </c>
      <c r="BU18" s="2">
        <v>2151</v>
      </c>
      <c r="BV18" s="2">
        <v>2246</v>
      </c>
      <c r="BW18" s="2">
        <v>2182</v>
      </c>
      <c r="BX18" s="2">
        <v>2126</v>
      </c>
      <c r="BY18" s="2">
        <v>2095</v>
      </c>
      <c r="BZ18" s="2">
        <v>2130</v>
      </c>
      <c r="CA18" s="2">
        <v>2336</v>
      </c>
      <c r="CB18" s="2">
        <v>2374</v>
      </c>
      <c r="CC18" s="2">
        <v>2396</v>
      </c>
      <c r="CD18" s="2">
        <v>2365</v>
      </c>
      <c r="CE18" s="2">
        <v>2474</v>
      </c>
      <c r="CF18" s="2">
        <v>2378</v>
      </c>
      <c r="CG18" s="2">
        <v>2444</v>
      </c>
      <c r="CH18" s="2">
        <v>2414</v>
      </c>
      <c r="CI18" s="2">
        <v>2508</v>
      </c>
      <c r="CJ18" s="2">
        <v>2512</v>
      </c>
      <c r="CK18" s="2">
        <v>2485</v>
      </c>
      <c r="CL18" s="2">
        <v>2405</v>
      </c>
      <c r="CM18" s="2">
        <v>2461</v>
      </c>
      <c r="CN18" s="2">
        <v>2572</v>
      </c>
      <c r="CO18" s="2">
        <v>2602</v>
      </c>
      <c r="CP18" s="2">
        <v>2574</v>
      </c>
      <c r="CQ18" s="2">
        <v>2469</v>
      </c>
      <c r="CR18" s="2">
        <v>2448</v>
      </c>
      <c r="CS18" s="2">
        <v>2475</v>
      </c>
      <c r="CT18" s="2">
        <v>2444</v>
      </c>
      <c r="CU18" s="2">
        <v>2591</v>
      </c>
      <c r="CV18" s="2">
        <v>2664</v>
      </c>
      <c r="CW18" s="2">
        <v>2530</v>
      </c>
      <c r="CX18" s="2">
        <v>2537</v>
      </c>
      <c r="CY18" s="2">
        <v>2481</v>
      </c>
      <c r="CZ18" s="2">
        <v>2425</v>
      </c>
      <c r="DA18" s="2">
        <v>2348</v>
      </c>
      <c r="DB18" s="2">
        <v>2245</v>
      </c>
      <c r="DC18" s="2">
        <v>2321</v>
      </c>
      <c r="DD18" s="2">
        <v>2387</v>
      </c>
      <c r="DE18" s="2">
        <v>2372</v>
      </c>
      <c r="DF18" s="2">
        <v>2280</v>
      </c>
      <c r="DG18" s="2">
        <v>2559</v>
      </c>
      <c r="DH18" s="2">
        <v>2543</v>
      </c>
      <c r="DI18" s="2">
        <v>2214</v>
      </c>
      <c r="DJ18" s="2">
        <v>2222</v>
      </c>
      <c r="DK18" s="2">
        <v>2235</v>
      </c>
      <c r="DL18" s="2">
        <v>2282</v>
      </c>
      <c r="DM18" s="2">
        <v>2304</v>
      </c>
      <c r="DN18" s="2">
        <v>2258</v>
      </c>
      <c r="DO18" s="2">
        <v>2190</v>
      </c>
      <c r="DP18" s="2">
        <v>2185</v>
      </c>
      <c r="DQ18" s="2">
        <v>2213</v>
      </c>
      <c r="DR18" s="2">
        <v>2208</v>
      </c>
      <c r="DS18" s="2">
        <v>2163</v>
      </c>
      <c r="DT18" s="2">
        <v>2062</v>
      </c>
      <c r="DU18" s="2">
        <v>2025</v>
      </c>
      <c r="DV18" s="2">
        <v>1970</v>
      </c>
      <c r="DW18" s="2">
        <v>1980</v>
      </c>
      <c r="DX18" s="2">
        <v>1943</v>
      </c>
      <c r="DY18" s="2">
        <v>1888</v>
      </c>
      <c r="DZ18" s="2">
        <v>1865</v>
      </c>
      <c r="EA18" s="2">
        <v>1872</v>
      </c>
      <c r="EB18" s="2">
        <v>1828</v>
      </c>
      <c r="EC18" s="2">
        <v>1874</v>
      </c>
      <c r="ED18" s="2">
        <v>1847</v>
      </c>
      <c r="EE18" s="2">
        <v>1853</v>
      </c>
      <c r="EF18" s="2">
        <v>1861</v>
      </c>
      <c r="EG18" s="2">
        <v>1878</v>
      </c>
      <c r="EH18" s="2">
        <v>1822</v>
      </c>
      <c r="EI18" s="2">
        <v>1858</v>
      </c>
      <c r="EJ18" s="2">
        <v>1866</v>
      </c>
      <c r="EK18" s="2">
        <v>1849</v>
      </c>
      <c r="EL18" s="2">
        <v>2008</v>
      </c>
      <c r="EM18" s="2">
        <v>1937</v>
      </c>
      <c r="EN18" s="2">
        <v>1861</v>
      </c>
      <c r="EO18" s="2">
        <v>1698</v>
      </c>
      <c r="EP18" s="2">
        <v>1655</v>
      </c>
      <c r="EQ18" s="2">
        <v>1587</v>
      </c>
      <c r="ER18" s="2">
        <v>1594</v>
      </c>
      <c r="ES18" s="2">
        <v>1570</v>
      </c>
      <c r="ET18" s="2">
        <v>1542</v>
      </c>
      <c r="EU18" s="2">
        <v>1523</v>
      </c>
      <c r="EV18" s="2">
        <v>1525</v>
      </c>
      <c r="EW18" s="2">
        <v>1539</v>
      </c>
      <c r="EX18" s="2">
        <v>1524</v>
      </c>
      <c r="EY18" s="2">
        <v>1512</v>
      </c>
      <c r="EZ18" s="2">
        <v>1515</v>
      </c>
      <c r="FA18" s="2">
        <v>1520</v>
      </c>
      <c r="FB18" s="2">
        <v>1356</v>
      </c>
      <c r="FC18" s="2">
        <v>1336</v>
      </c>
      <c r="FD18" s="2">
        <v>1382</v>
      </c>
      <c r="FE18" s="2">
        <v>1407</v>
      </c>
      <c r="FF18" s="2">
        <v>1401</v>
      </c>
      <c r="FG18" s="2">
        <v>1412</v>
      </c>
      <c r="FH18" s="2">
        <v>1431</v>
      </c>
      <c r="FI18" s="2">
        <v>1414</v>
      </c>
      <c r="FJ18" s="2">
        <v>1418</v>
      </c>
      <c r="FK18" s="2">
        <v>1425</v>
      </c>
      <c r="FL18" s="2">
        <v>1404</v>
      </c>
      <c r="FM18" s="2">
        <v>1384</v>
      </c>
      <c r="FN18" s="2">
        <v>1384</v>
      </c>
      <c r="FO18" s="2">
        <v>1386</v>
      </c>
      <c r="FP18" s="2">
        <v>1426</v>
      </c>
      <c r="FQ18" s="2">
        <v>1428</v>
      </c>
      <c r="FR18" s="2">
        <v>1395</v>
      </c>
      <c r="FS18" s="2">
        <v>1369</v>
      </c>
      <c r="FT18" s="2">
        <v>1338</v>
      </c>
      <c r="FU18" s="2">
        <v>1364</v>
      </c>
      <c r="FV18" s="2">
        <v>1326</v>
      </c>
      <c r="FW18" s="2">
        <v>1342</v>
      </c>
      <c r="FX18" s="2">
        <v>1351</v>
      </c>
      <c r="FY18" s="2">
        <v>1324</v>
      </c>
      <c r="FZ18" s="2">
        <v>1332</v>
      </c>
      <c r="GA18" s="2">
        <v>1295</v>
      </c>
      <c r="GB18" s="2">
        <v>1319</v>
      </c>
      <c r="GC18" s="2">
        <v>1308</v>
      </c>
      <c r="GD18" s="2">
        <v>1288</v>
      </c>
      <c r="GE18" s="2">
        <v>1286</v>
      </c>
      <c r="GF18" s="2">
        <v>1243</v>
      </c>
      <c r="GG18" s="2">
        <v>1287</v>
      </c>
      <c r="GH18" s="2">
        <v>1273</v>
      </c>
      <c r="GI18" s="2">
        <v>1268</v>
      </c>
      <c r="GJ18" s="2">
        <v>1265</v>
      </c>
      <c r="GK18" s="2">
        <v>1289</v>
      </c>
      <c r="GL18" s="2">
        <v>1324</v>
      </c>
      <c r="GM18" s="2">
        <v>1306</v>
      </c>
      <c r="GN18" s="2">
        <v>1273</v>
      </c>
      <c r="GO18" s="2">
        <v>1251</v>
      </c>
      <c r="GP18" s="2">
        <v>1256</v>
      </c>
      <c r="GQ18" s="2">
        <v>1238</v>
      </c>
      <c r="GR18" s="2">
        <v>1224</v>
      </c>
      <c r="GS18" s="2">
        <v>1230</v>
      </c>
      <c r="GT18" s="2">
        <v>1210</v>
      </c>
      <c r="GU18" s="2">
        <v>1195</v>
      </c>
      <c r="GV18" s="2">
        <v>1254</v>
      </c>
      <c r="GW18" s="2">
        <v>1315</v>
      </c>
      <c r="GX18" s="2">
        <v>1319</v>
      </c>
      <c r="GY18" s="2">
        <v>1307</v>
      </c>
      <c r="GZ18" s="2">
        <v>1283</v>
      </c>
      <c r="HA18" s="2">
        <v>1241</v>
      </c>
      <c r="HB18" s="2">
        <v>1264</v>
      </c>
      <c r="HC18" s="2">
        <v>1270</v>
      </c>
      <c r="HD18" s="2">
        <v>1276</v>
      </c>
      <c r="HE18" s="2">
        <v>1296</v>
      </c>
      <c r="HF18" s="2">
        <v>1333</v>
      </c>
      <c r="HG18" s="2">
        <v>1326</v>
      </c>
      <c r="HH18" s="2">
        <v>1311</v>
      </c>
      <c r="HI18" s="2">
        <v>1269</v>
      </c>
      <c r="HJ18" s="2">
        <v>1267</v>
      </c>
      <c r="HK18" s="2">
        <v>1259</v>
      </c>
      <c r="HL18" s="2">
        <v>1248</v>
      </c>
      <c r="HM18" s="2">
        <v>1238</v>
      </c>
      <c r="HN18" s="2">
        <v>1231</v>
      </c>
      <c r="HO18" s="2">
        <v>1237</v>
      </c>
      <c r="HP18" s="2">
        <v>1220</v>
      </c>
      <c r="HQ18" s="2">
        <v>1212</v>
      </c>
      <c r="HR18" s="2">
        <v>1222</v>
      </c>
      <c r="HS18" s="2">
        <v>1233</v>
      </c>
      <c r="HT18" s="2">
        <v>1227</v>
      </c>
      <c r="HU18" s="2">
        <v>1231</v>
      </c>
      <c r="HV18" s="2">
        <v>1219</v>
      </c>
      <c r="HW18" s="2">
        <v>1210</v>
      </c>
      <c r="HX18" s="2">
        <v>1213</v>
      </c>
      <c r="HY18" s="2">
        <v>1195</v>
      </c>
      <c r="HZ18" s="2">
        <v>1182</v>
      </c>
      <c r="IA18" s="2">
        <v>1178</v>
      </c>
      <c r="IB18" s="2">
        <v>1186</v>
      </c>
      <c r="IC18" s="2">
        <v>1172</v>
      </c>
      <c r="ID18" s="2">
        <v>1155</v>
      </c>
      <c r="IE18" s="2">
        <v>1148</v>
      </c>
      <c r="IF18" s="2">
        <v>1144</v>
      </c>
      <c r="IG18" s="2">
        <v>1147</v>
      </c>
      <c r="IH18" s="2">
        <v>1160</v>
      </c>
      <c r="II18" s="2">
        <v>1145</v>
      </c>
      <c r="IJ18" s="2">
        <v>1155</v>
      </c>
      <c r="IK18" s="2">
        <v>1153</v>
      </c>
      <c r="IL18" s="2">
        <v>1129</v>
      </c>
      <c r="IM18" s="2">
        <v>1076</v>
      </c>
      <c r="IN18" s="2">
        <v>1078</v>
      </c>
      <c r="IO18" s="2">
        <v>1073</v>
      </c>
      <c r="IP18" s="2">
        <v>1073</v>
      </c>
      <c r="IQ18" s="2">
        <v>1093</v>
      </c>
      <c r="IR18" s="2">
        <v>1083</v>
      </c>
      <c r="IS18" s="2">
        <v>1076</v>
      </c>
      <c r="IT18" s="2">
        <v>1066</v>
      </c>
    </row>
    <row r="19" spans="1:254" ht="15.9" customHeight="1">
      <c r="A19" s="65" t="s">
        <v>33</v>
      </c>
      <c r="B19" s="41" t="s">
        <v>34</v>
      </c>
      <c r="C19" s="45">
        <v>8407</v>
      </c>
      <c r="D19" s="16">
        <v>-10</v>
      </c>
      <c r="E19" s="21">
        <v>8417</v>
      </c>
      <c r="F19" s="21">
        <v>8137</v>
      </c>
      <c r="G19" s="21">
        <v>7968</v>
      </c>
      <c r="H19" s="21">
        <v>7857</v>
      </c>
      <c r="I19" s="21">
        <v>8003</v>
      </c>
      <c r="J19" s="21">
        <v>7761</v>
      </c>
      <c r="K19" s="21">
        <v>7866</v>
      </c>
      <c r="L19" s="21">
        <v>8166</v>
      </c>
      <c r="M19" s="21">
        <v>8516</v>
      </c>
      <c r="N19" s="21">
        <v>8613</v>
      </c>
      <c r="O19" s="21">
        <v>8531</v>
      </c>
      <c r="P19" s="21">
        <v>8341</v>
      </c>
      <c r="Q19" s="21">
        <v>7924</v>
      </c>
      <c r="R19" s="21">
        <v>7790</v>
      </c>
      <c r="S19" s="21">
        <v>8410</v>
      </c>
      <c r="T19" s="21">
        <v>8411</v>
      </c>
      <c r="U19" s="21">
        <v>8286</v>
      </c>
      <c r="V19" s="21">
        <v>8357</v>
      </c>
      <c r="W19" s="21">
        <v>8229</v>
      </c>
      <c r="X19" s="21">
        <v>8108</v>
      </c>
      <c r="Y19" s="21">
        <v>8151</v>
      </c>
      <c r="Z19" s="21">
        <v>8227</v>
      </c>
      <c r="AA19" s="21">
        <v>8046</v>
      </c>
      <c r="AB19" s="21">
        <v>7907</v>
      </c>
      <c r="AC19" s="21">
        <v>7931</v>
      </c>
      <c r="AD19" s="21">
        <v>7750</v>
      </c>
      <c r="AE19" s="21">
        <v>7662</v>
      </c>
      <c r="AF19" s="21">
        <v>7639</v>
      </c>
      <c r="AG19" s="21">
        <v>7679</v>
      </c>
      <c r="AH19" s="21">
        <v>7698</v>
      </c>
      <c r="AI19" s="21">
        <v>7637</v>
      </c>
      <c r="AJ19" s="21">
        <v>7820</v>
      </c>
      <c r="AK19" s="21">
        <v>7808</v>
      </c>
      <c r="AL19" s="21">
        <v>7848</v>
      </c>
      <c r="AM19" s="21">
        <v>8094</v>
      </c>
      <c r="AN19" s="21">
        <v>7902</v>
      </c>
      <c r="AO19" s="21">
        <v>7702</v>
      </c>
      <c r="AP19" s="21">
        <v>7717</v>
      </c>
      <c r="AQ19" s="21">
        <v>7510</v>
      </c>
      <c r="AR19" s="21">
        <v>7322</v>
      </c>
      <c r="AS19" s="21">
        <v>7555</v>
      </c>
      <c r="AT19" s="21">
        <v>7610</v>
      </c>
      <c r="AU19" s="21">
        <v>7437</v>
      </c>
      <c r="AV19" s="21">
        <v>7698</v>
      </c>
      <c r="AW19" s="21">
        <v>7472</v>
      </c>
      <c r="AX19" s="21">
        <v>7389</v>
      </c>
      <c r="AY19" s="21">
        <v>7064</v>
      </c>
      <c r="AZ19" s="21">
        <v>7065</v>
      </c>
      <c r="BA19" s="21">
        <v>7045</v>
      </c>
      <c r="BB19" s="21">
        <v>6996</v>
      </c>
      <c r="BC19" s="21">
        <v>7178</v>
      </c>
      <c r="BD19" s="21">
        <v>7213</v>
      </c>
      <c r="BE19" s="21">
        <v>7194</v>
      </c>
      <c r="BF19" s="21">
        <v>7302</v>
      </c>
      <c r="BG19" s="21">
        <v>7138</v>
      </c>
      <c r="BH19" s="21">
        <v>6844</v>
      </c>
      <c r="BI19" s="21">
        <v>6685</v>
      </c>
      <c r="BJ19" s="21">
        <v>6379</v>
      </c>
      <c r="BK19" s="21">
        <v>6827</v>
      </c>
      <c r="BL19" s="21">
        <v>6971</v>
      </c>
      <c r="BM19" s="2">
        <v>6920</v>
      </c>
      <c r="BN19" s="2">
        <v>6833</v>
      </c>
      <c r="BO19" s="2">
        <v>6774</v>
      </c>
      <c r="BP19" s="2">
        <v>6624</v>
      </c>
      <c r="BQ19" s="2">
        <v>6791</v>
      </c>
      <c r="BR19" s="2">
        <v>6584</v>
      </c>
      <c r="BS19" s="2">
        <v>6609</v>
      </c>
      <c r="BT19" s="2">
        <v>6598</v>
      </c>
      <c r="BU19" s="2">
        <v>6350</v>
      </c>
      <c r="BV19" s="2">
        <v>6389</v>
      </c>
      <c r="BW19" s="2">
        <v>6467</v>
      </c>
      <c r="BX19" s="2">
        <v>6552</v>
      </c>
      <c r="BY19" s="2">
        <v>6625</v>
      </c>
      <c r="BZ19" s="2">
        <v>6775</v>
      </c>
      <c r="CA19" s="2">
        <v>6700</v>
      </c>
      <c r="CB19" s="2">
        <v>6872</v>
      </c>
      <c r="CC19" s="2">
        <v>6904</v>
      </c>
      <c r="CD19" s="2">
        <v>6728</v>
      </c>
      <c r="CE19" s="2">
        <v>6701</v>
      </c>
      <c r="CF19" s="2">
        <v>6711</v>
      </c>
      <c r="CG19" s="2">
        <v>6706</v>
      </c>
      <c r="CH19" s="2">
        <v>6729</v>
      </c>
      <c r="CI19" s="2">
        <v>6499</v>
      </c>
      <c r="CJ19" s="2">
        <v>6439</v>
      </c>
      <c r="CK19" s="2">
        <v>6391</v>
      </c>
      <c r="CL19" s="2">
        <v>6392</v>
      </c>
      <c r="CM19" s="2">
        <v>6345</v>
      </c>
      <c r="CN19" s="2">
        <v>5996</v>
      </c>
      <c r="CO19" s="2">
        <v>5981</v>
      </c>
      <c r="CP19" s="2">
        <v>6272</v>
      </c>
      <c r="CQ19" s="2">
        <v>6297</v>
      </c>
      <c r="CR19" s="2">
        <v>6351</v>
      </c>
      <c r="CS19" s="2">
        <v>6052</v>
      </c>
      <c r="CT19" s="2">
        <v>5834</v>
      </c>
      <c r="CU19" s="2">
        <v>6102</v>
      </c>
      <c r="CV19" s="2">
        <v>6208</v>
      </c>
      <c r="CW19" s="2">
        <v>6076</v>
      </c>
      <c r="CX19" s="2">
        <v>6011</v>
      </c>
      <c r="CY19" s="2">
        <v>5950</v>
      </c>
      <c r="CZ19" s="2">
        <v>6039</v>
      </c>
      <c r="DA19" s="2">
        <v>6334</v>
      </c>
      <c r="DB19" s="2">
        <v>6290</v>
      </c>
      <c r="DC19" s="2">
        <v>5995</v>
      </c>
      <c r="DD19" s="2">
        <v>6324</v>
      </c>
      <c r="DE19" s="2">
        <v>6444</v>
      </c>
      <c r="DF19" s="2">
        <v>6024</v>
      </c>
      <c r="DG19" s="2">
        <v>6488</v>
      </c>
      <c r="DH19" s="2">
        <v>6657</v>
      </c>
      <c r="DI19" s="2">
        <v>6912</v>
      </c>
      <c r="DJ19" s="2">
        <v>6788</v>
      </c>
      <c r="DK19" s="2">
        <v>6576</v>
      </c>
      <c r="DL19" s="2">
        <v>6909</v>
      </c>
      <c r="DM19" s="2">
        <v>7104</v>
      </c>
      <c r="DN19" s="2">
        <v>7090</v>
      </c>
      <c r="DO19" s="2">
        <v>6984</v>
      </c>
      <c r="DP19" s="2">
        <v>7000</v>
      </c>
      <c r="DQ19" s="2">
        <v>7273</v>
      </c>
      <c r="DR19" s="2">
        <v>7681</v>
      </c>
      <c r="DS19" s="2">
        <v>7712</v>
      </c>
      <c r="DT19" s="2">
        <v>7635</v>
      </c>
      <c r="DU19" s="2">
        <v>7416</v>
      </c>
      <c r="DV19" s="2">
        <v>7043</v>
      </c>
      <c r="DW19" s="2">
        <v>7097</v>
      </c>
      <c r="DX19" s="2">
        <v>6898</v>
      </c>
      <c r="DY19" s="2">
        <v>6761</v>
      </c>
      <c r="DZ19" s="2">
        <v>6560</v>
      </c>
      <c r="EA19" s="2">
        <v>6628</v>
      </c>
      <c r="EB19" s="2">
        <v>6571</v>
      </c>
      <c r="EC19" s="2">
        <v>6546</v>
      </c>
      <c r="ED19" s="2">
        <v>6441</v>
      </c>
      <c r="EE19" s="2">
        <v>6523</v>
      </c>
      <c r="EF19" s="2">
        <v>6641</v>
      </c>
      <c r="EG19" s="2">
        <v>6588</v>
      </c>
      <c r="EH19" s="2">
        <v>6547</v>
      </c>
      <c r="EI19" s="2">
        <v>6786</v>
      </c>
      <c r="EJ19" s="2">
        <v>6735</v>
      </c>
      <c r="EK19" s="2">
        <v>6767</v>
      </c>
      <c r="EL19" s="2">
        <v>6644</v>
      </c>
      <c r="EM19" s="2">
        <v>6548</v>
      </c>
      <c r="EN19" s="2">
        <v>6439</v>
      </c>
      <c r="EO19" s="2">
        <v>6122</v>
      </c>
      <c r="EP19" s="2">
        <v>6033</v>
      </c>
      <c r="EQ19" s="2">
        <v>6103</v>
      </c>
      <c r="ER19" s="2">
        <v>6001</v>
      </c>
      <c r="ES19" s="2">
        <v>5775</v>
      </c>
      <c r="ET19" s="2">
        <v>5667</v>
      </c>
      <c r="EU19" s="2">
        <v>5632</v>
      </c>
      <c r="EV19" s="2">
        <v>5634</v>
      </c>
      <c r="EW19" s="2">
        <v>5676</v>
      </c>
      <c r="EX19" s="2">
        <v>5686</v>
      </c>
      <c r="EY19" s="2">
        <v>5722</v>
      </c>
      <c r="EZ19" s="2">
        <v>5705</v>
      </c>
      <c r="FA19" s="2">
        <v>5608</v>
      </c>
      <c r="FB19" s="2">
        <v>5600</v>
      </c>
      <c r="FC19" s="2">
        <v>5613</v>
      </c>
      <c r="FD19" s="2">
        <v>5640</v>
      </c>
      <c r="FE19" s="2">
        <v>5747</v>
      </c>
      <c r="FF19" s="2">
        <v>5635</v>
      </c>
      <c r="FG19" s="2">
        <v>5571</v>
      </c>
      <c r="FH19" s="2">
        <v>5571</v>
      </c>
      <c r="FI19" s="2">
        <v>5641</v>
      </c>
      <c r="FJ19" s="2">
        <v>5612</v>
      </c>
      <c r="FK19" s="2">
        <v>5564</v>
      </c>
      <c r="FL19" s="2">
        <v>5536</v>
      </c>
      <c r="FM19" s="2">
        <v>5546</v>
      </c>
      <c r="FN19" s="2">
        <v>5551</v>
      </c>
      <c r="FO19" s="2">
        <v>5470</v>
      </c>
      <c r="FP19" s="2">
        <v>5442</v>
      </c>
      <c r="FQ19" s="2">
        <v>5445</v>
      </c>
      <c r="FR19" s="2">
        <v>5313</v>
      </c>
      <c r="FS19" s="2">
        <v>5169</v>
      </c>
      <c r="FT19" s="2">
        <v>5053</v>
      </c>
      <c r="FU19" s="2">
        <v>5120</v>
      </c>
      <c r="FV19" s="2">
        <v>4995</v>
      </c>
      <c r="FW19" s="2">
        <v>5046</v>
      </c>
      <c r="FX19" s="2">
        <v>5270</v>
      </c>
      <c r="FY19" s="2">
        <v>5211</v>
      </c>
      <c r="FZ19" s="2">
        <v>5235</v>
      </c>
      <c r="GA19" s="2">
        <v>5106</v>
      </c>
      <c r="GB19" s="2">
        <v>5021</v>
      </c>
      <c r="GC19" s="2">
        <v>5035</v>
      </c>
      <c r="GD19" s="2">
        <v>4997</v>
      </c>
      <c r="GE19" s="2">
        <v>5035</v>
      </c>
      <c r="GF19" s="2">
        <v>4847</v>
      </c>
      <c r="GG19" s="2">
        <v>5068</v>
      </c>
      <c r="GH19" s="2">
        <v>5072</v>
      </c>
      <c r="GI19" s="2">
        <v>5037</v>
      </c>
      <c r="GJ19" s="2">
        <v>4971</v>
      </c>
      <c r="GK19" s="2">
        <v>4938</v>
      </c>
      <c r="GL19" s="2">
        <v>4932</v>
      </c>
      <c r="GM19" s="2">
        <v>4852</v>
      </c>
      <c r="GN19" s="2">
        <v>4843</v>
      </c>
      <c r="GO19" s="2">
        <v>4853</v>
      </c>
      <c r="GP19" s="2">
        <v>4875</v>
      </c>
      <c r="GQ19" s="2">
        <v>4658</v>
      </c>
      <c r="GR19" s="2">
        <v>4569</v>
      </c>
      <c r="GS19" s="2">
        <v>4727</v>
      </c>
      <c r="GT19" s="2">
        <v>4637</v>
      </c>
      <c r="GU19" s="2">
        <v>4587</v>
      </c>
      <c r="GV19" s="2">
        <v>4729</v>
      </c>
      <c r="GW19" s="2">
        <v>4825</v>
      </c>
      <c r="GX19" s="2">
        <v>4780</v>
      </c>
      <c r="GY19" s="2">
        <v>4754</v>
      </c>
      <c r="GZ19" s="2">
        <v>4676</v>
      </c>
      <c r="HA19" s="2">
        <v>4723</v>
      </c>
      <c r="HB19" s="2">
        <v>4730</v>
      </c>
      <c r="HC19" s="2">
        <v>4791</v>
      </c>
      <c r="HD19" s="2">
        <v>4895</v>
      </c>
      <c r="HE19" s="2">
        <v>4920</v>
      </c>
      <c r="HF19" s="2">
        <v>5043</v>
      </c>
      <c r="HG19" s="2">
        <v>5037</v>
      </c>
      <c r="HH19" s="2">
        <v>4963</v>
      </c>
      <c r="HI19" s="2">
        <v>4864</v>
      </c>
      <c r="HJ19" s="2">
        <v>4773</v>
      </c>
      <c r="HK19" s="2">
        <v>4752</v>
      </c>
      <c r="HL19" s="2">
        <v>4743</v>
      </c>
      <c r="HM19" s="2">
        <v>4804</v>
      </c>
      <c r="HN19" s="2">
        <v>4828</v>
      </c>
      <c r="HO19" s="2">
        <v>4808</v>
      </c>
      <c r="HP19" s="2">
        <v>4826</v>
      </c>
      <c r="HQ19" s="2">
        <v>4790</v>
      </c>
      <c r="HR19" s="2">
        <v>4795</v>
      </c>
      <c r="HS19" s="2">
        <v>4816</v>
      </c>
      <c r="HT19" s="2">
        <v>4674</v>
      </c>
      <c r="HU19" s="2">
        <v>4656</v>
      </c>
      <c r="HV19" s="2">
        <v>4769</v>
      </c>
      <c r="HW19" s="2">
        <v>4768</v>
      </c>
      <c r="HX19" s="2">
        <v>4866</v>
      </c>
      <c r="HY19" s="2">
        <v>4826</v>
      </c>
      <c r="HZ19" s="2">
        <v>4819</v>
      </c>
      <c r="IA19" s="2">
        <v>4807</v>
      </c>
      <c r="IB19" s="2">
        <v>4811</v>
      </c>
      <c r="IC19" s="2">
        <v>4794</v>
      </c>
      <c r="ID19" s="2">
        <v>4773</v>
      </c>
      <c r="IE19" s="2">
        <v>4720</v>
      </c>
      <c r="IF19" s="2">
        <v>4751</v>
      </c>
      <c r="IG19" s="2">
        <v>4850</v>
      </c>
      <c r="IH19" s="2">
        <v>4780</v>
      </c>
      <c r="II19" s="2">
        <v>4668</v>
      </c>
      <c r="IJ19" s="2">
        <v>4650</v>
      </c>
      <c r="IK19" s="2">
        <v>4630</v>
      </c>
      <c r="IL19" s="2">
        <v>4521</v>
      </c>
      <c r="IM19" s="2">
        <v>4449</v>
      </c>
      <c r="IN19" s="2">
        <v>4422</v>
      </c>
      <c r="IO19" s="2">
        <v>4301</v>
      </c>
      <c r="IP19" s="2">
        <v>4220</v>
      </c>
      <c r="IQ19" s="2">
        <v>4381</v>
      </c>
      <c r="IR19" s="2">
        <v>4388</v>
      </c>
      <c r="IS19" s="2">
        <v>4337</v>
      </c>
      <c r="IT19" s="2">
        <v>4357</v>
      </c>
    </row>
    <row r="20" spans="1:254" ht="15.9" customHeight="1">
      <c r="A20" s="65" t="s">
        <v>35</v>
      </c>
      <c r="B20" s="41" t="s">
        <v>36</v>
      </c>
      <c r="C20" s="45">
        <v>2540</v>
      </c>
      <c r="D20" s="16">
        <v>103</v>
      </c>
      <c r="E20" s="21">
        <v>2437</v>
      </c>
      <c r="F20" s="21">
        <v>2485</v>
      </c>
      <c r="G20" s="21">
        <v>2415</v>
      </c>
      <c r="H20" s="21">
        <v>2398</v>
      </c>
      <c r="I20" s="21">
        <v>2380</v>
      </c>
      <c r="J20" s="21">
        <v>2322</v>
      </c>
      <c r="K20" s="21">
        <v>2313</v>
      </c>
      <c r="L20" s="21">
        <v>2301</v>
      </c>
      <c r="M20" s="21">
        <v>2339</v>
      </c>
      <c r="N20" s="21">
        <v>2298</v>
      </c>
      <c r="O20" s="21">
        <v>2296</v>
      </c>
      <c r="P20" s="21">
        <v>2300</v>
      </c>
      <c r="Q20" s="21">
        <v>2255</v>
      </c>
      <c r="R20" s="21">
        <v>2222</v>
      </c>
      <c r="S20" s="21">
        <v>2285</v>
      </c>
      <c r="T20" s="21">
        <v>2266</v>
      </c>
      <c r="U20" s="21">
        <v>2218</v>
      </c>
      <c r="V20" s="21">
        <v>2214</v>
      </c>
      <c r="W20" s="21">
        <v>2221</v>
      </c>
      <c r="X20" s="21">
        <v>2203</v>
      </c>
      <c r="Y20" s="21">
        <v>2218</v>
      </c>
      <c r="Z20" s="21">
        <v>2271</v>
      </c>
      <c r="AA20" s="21">
        <v>2325</v>
      </c>
      <c r="AB20" s="21">
        <v>2245</v>
      </c>
      <c r="AC20" s="21">
        <v>2232</v>
      </c>
      <c r="AD20" s="21">
        <v>2181</v>
      </c>
      <c r="AE20" s="21">
        <v>2143</v>
      </c>
      <c r="AF20" s="21">
        <v>2128</v>
      </c>
      <c r="AG20" s="21">
        <v>2138</v>
      </c>
      <c r="AH20" s="21">
        <v>2158</v>
      </c>
      <c r="AI20" s="21">
        <v>2190</v>
      </c>
      <c r="AJ20" s="21">
        <v>2215</v>
      </c>
      <c r="AK20" s="21">
        <v>2246</v>
      </c>
      <c r="AL20" s="21">
        <v>2245</v>
      </c>
      <c r="AM20" s="21">
        <v>2268</v>
      </c>
      <c r="AN20" s="21">
        <v>2257</v>
      </c>
      <c r="AO20" s="21">
        <v>2262</v>
      </c>
      <c r="AP20" s="21">
        <v>2249</v>
      </c>
      <c r="AQ20" s="21">
        <v>2118</v>
      </c>
      <c r="AR20" s="21">
        <v>2061</v>
      </c>
      <c r="AS20" s="21">
        <v>2115</v>
      </c>
      <c r="AT20" s="21">
        <v>2150</v>
      </c>
      <c r="AU20" s="21">
        <v>2164</v>
      </c>
      <c r="AV20" s="21">
        <v>2234</v>
      </c>
      <c r="AW20" s="21">
        <v>2250</v>
      </c>
      <c r="AX20" s="21">
        <v>2250</v>
      </c>
      <c r="AY20" s="21">
        <v>2182</v>
      </c>
      <c r="AZ20" s="21">
        <v>2220</v>
      </c>
      <c r="BA20" s="21">
        <v>2275</v>
      </c>
      <c r="BB20" s="21">
        <v>2212</v>
      </c>
      <c r="BC20" s="21">
        <v>2272</v>
      </c>
      <c r="BD20" s="21">
        <v>2202</v>
      </c>
      <c r="BE20" s="21">
        <v>2205</v>
      </c>
      <c r="BF20" s="21">
        <v>2140</v>
      </c>
      <c r="BG20" s="21">
        <v>2120</v>
      </c>
      <c r="BH20" s="21">
        <v>2116</v>
      </c>
      <c r="BI20" s="21">
        <v>2180</v>
      </c>
      <c r="BJ20" s="21">
        <v>2245</v>
      </c>
      <c r="BK20" s="21">
        <v>2363</v>
      </c>
      <c r="BL20" s="21">
        <v>2373</v>
      </c>
      <c r="BM20" s="2">
        <v>2370</v>
      </c>
      <c r="BN20" s="2">
        <v>2215</v>
      </c>
      <c r="BO20" s="2">
        <v>2623</v>
      </c>
      <c r="BP20" s="2">
        <v>2563</v>
      </c>
      <c r="BQ20" s="2">
        <v>2605</v>
      </c>
      <c r="BR20" s="2">
        <v>2522</v>
      </c>
      <c r="BS20" s="2">
        <v>2491</v>
      </c>
      <c r="BT20" s="2">
        <v>2429</v>
      </c>
      <c r="BU20" s="2">
        <v>2356</v>
      </c>
      <c r="BV20" s="2">
        <v>2430</v>
      </c>
      <c r="BW20" s="2">
        <v>2440</v>
      </c>
      <c r="BX20" s="2">
        <v>2477</v>
      </c>
      <c r="BY20" s="2">
        <v>2530</v>
      </c>
      <c r="BZ20" s="2">
        <v>2515</v>
      </c>
      <c r="CA20" s="2">
        <v>2582</v>
      </c>
      <c r="CB20" s="2">
        <v>2660</v>
      </c>
      <c r="CC20" s="2">
        <v>2626</v>
      </c>
      <c r="CD20" s="2">
        <v>2619</v>
      </c>
      <c r="CE20" s="2">
        <v>2585</v>
      </c>
      <c r="CF20" s="2">
        <v>2644</v>
      </c>
      <c r="CG20" s="2">
        <v>2692</v>
      </c>
      <c r="CH20" s="2">
        <v>2745</v>
      </c>
      <c r="CI20" s="2">
        <v>2642</v>
      </c>
      <c r="CJ20" s="2">
        <v>2688</v>
      </c>
      <c r="CK20" s="2">
        <v>2665</v>
      </c>
      <c r="CL20" s="2">
        <v>2641</v>
      </c>
      <c r="CM20" s="2">
        <v>2686</v>
      </c>
      <c r="CN20" s="2">
        <v>2617</v>
      </c>
      <c r="CO20" s="2">
        <v>2655</v>
      </c>
      <c r="CP20" s="2">
        <v>2733</v>
      </c>
      <c r="CQ20" s="2">
        <v>2727</v>
      </c>
      <c r="CR20" s="2">
        <v>2801</v>
      </c>
      <c r="CS20" s="2">
        <v>2702</v>
      </c>
      <c r="CT20" s="2">
        <v>2654</v>
      </c>
      <c r="CU20" s="2">
        <v>2904</v>
      </c>
      <c r="CV20" s="2">
        <v>3100</v>
      </c>
      <c r="CW20" s="2">
        <v>3050</v>
      </c>
      <c r="CX20" s="2">
        <v>3015</v>
      </c>
      <c r="CY20" s="2">
        <v>3015</v>
      </c>
      <c r="CZ20" s="2">
        <v>3075</v>
      </c>
      <c r="DA20" s="2">
        <v>3180</v>
      </c>
      <c r="DB20" s="2">
        <v>3040</v>
      </c>
      <c r="DC20" s="2">
        <v>2822</v>
      </c>
      <c r="DD20" s="2">
        <v>3090</v>
      </c>
      <c r="DE20" s="2">
        <v>3130</v>
      </c>
      <c r="DF20" s="2">
        <v>3035</v>
      </c>
      <c r="DG20" s="2">
        <v>3455</v>
      </c>
      <c r="DH20" s="2">
        <v>3720</v>
      </c>
      <c r="DI20" s="2">
        <v>3405</v>
      </c>
      <c r="DJ20" s="2">
        <v>3275</v>
      </c>
      <c r="DK20" s="2">
        <v>3220</v>
      </c>
      <c r="DL20" s="2">
        <v>3085</v>
      </c>
      <c r="DM20" s="2">
        <v>3040</v>
      </c>
      <c r="DN20" s="2">
        <v>3060</v>
      </c>
      <c r="DO20" s="2">
        <v>2957</v>
      </c>
      <c r="DP20" s="2">
        <v>2979</v>
      </c>
      <c r="DQ20" s="2">
        <v>3020</v>
      </c>
      <c r="DR20" s="2">
        <v>2983</v>
      </c>
      <c r="DS20" s="2">
        <v>3030</v>
      </c>
      <c r="DT20" s="2">
        <v>2896</v>
      </c>
      <c r="DU20" s="2">
        <v>2875</v>
      </c>
      <c r="DV20" s="2">
        <v>2863</v>
      </c>
      <c r="DW20" s="2">
        <v>2975</v>
      </c>
      <c r="DX20" s="2">
        <v>3020</v>
      </c>
      <c r="DY20" s="2">
        <v>2936</v>
      </c>
      <c r="DZ20" s="2">
        <v>2912</v>
      </c>
      <c r="EA20" s="2">
        <v>2896</v>
      </c>
      <c r="EB20" s="2">
        <v>2935</v>
      </c>
      <c r="EC20" s="2">
        <v>2854</v>
      </c>
      <c r="ED20" s="2">
        <v>2835</v>
      </c>
      <c r="EE20" s="2">
        <v>2881</v>
      </c>
      <c r="EF20" s="2">
        <v>2878</v>
      </c>
      <c r="EG20" s="2">
        <v>2841</v>
      </c>
      <c r="EH20" s="2">
        <v>2794</v>
      </c>
      <c r="EI20" s="2">
        <v>2856</v>
      </c>
      <c r="EJ20" s="2">
        <v>2866</v>
      </c>
      <c r="EK20" s="2">
        <v>2850</v>
      </c>
      <c r="EL20" s="2">
        <v>2931</v>
      </c>
      <c r="EM20" s="2">
        <v>2901</v>
      </c>
      <c r="EN20" s="2">
        <v>2693</v>
      </c>
      <c r="EO20" s="2">
        <v>2585</v>
      </c>
      <c r="EP20" s="2">
        <v>2532</v>
      </c>
      <c r="EQ20" s="2">
        <v>2435</v>
      </c>
      <c r="ER20" s="2">
        <v>2339</v>
      </c>
      <c r="ES20" s="2">
        <v>2291</v>
      </c>
      <c r="ET20" s="2">
        <v>2209</v>
      </c>
      <c r="EU20" s="2">
        <v>2213</v>
      </c>
      <c r="EV20" s="2">
        <v>2201</v>
      </c>
      <c r="EW20" s="2">
        <v>2177</v>
      </c>
      <c r="EX20" s="2">
        <v>2147</v>
      </c>
      <c r="EY20" s="2">
        <v>2086</v>
      </c>
      <c r="EZ20" s="2">
        <v>2081</v>
      </c>
      <c r="FA20" s="2">
        <v>2058</v>
      </c>
      <c r="FB20" s="2">
        <v>2045</v>
      </c>
      <c r="FC20" s="2">
        <v>2055</v>
      </c>
      <c r="FD20" s="2">
        <v>2124</v>
      </c>
      <c r="FE20" s="2">
        <v>2181</v>
      </c>
      <c r="FF20" s="2">
        <v>2237</v>
      </c>
      <c r="FG20" s="2">
        <v>2222</v>
      </c>
      <c r="FH20" s="2">
        <v>2289</v>
      </c>
      <c r="FI20" s="2">
        <v>2256</v>
      </c>
      <c r="FJ20" s="2">
        <v>2276</v>
      </c>
      <c r="FK20" s="2">
        <v>2303</v>
      </c>
      <c r="FL20" s="2">
        <v>2280</v>
      </c>
      <c r="FM20" s="2">
        <v>2289</v>
      </c>
      <c r="FN20" s="2">
        <v>2281</v>
      </c>
      <c r="FO20" s="2">
        <v>2361</v>
      </c>
      <c r="FP20" s="2">
        <v>2380</v>
      </c>
      <c r="FQ20" s="2">
        <v>2335</v>
      </c>
      <c r="FR20" s="2">
        <v>2268</v>
      </c>
      <c r="FS20" s="2">
        <v>2231</v>
      </c>
      <c r="FT20" s="2">
        <v>2259</v>
      </c>
      <c r="FU20" s="2">
        <v>2220</v>
      </c>
      <c r="FV20" s="2">
        <v>2153</v>
      </c>
      <c r="FW20" s="2">
        <v>2178</v>
      </c>
      <c r="FX20" s="2">
        <v>2238</v>
      </c>
      <c r="FY20" s="2">
        <v>2218</v>
      </c>
      <c r="FZ20" s="2">
        <v>2176</v>
      </c>
      <c r="GA20" s="2">
        <v>2098</v>
      </c>
      <c r="GB20" s="2">
        <v>2091</v>
      </c>
      <c r="GC20" s="2">
        <v>2108</v>
      </c>
      <c r="GD20" s="2">
        <v>2061</v>
      </c>
      <c r="GE20" s="2">
        <v>2152</v>
      </c>
      <c r="GF20" s="2">
        <v>2121</v>
      </c>
      <c r="GG20" s="2">
        <v>2117</v>
      </c>
      <c r="GH20" s="2">
        <v>2016</v>
      </c>
      <c r="GI20" s="2">
        <v>1980</v>
      </c>
      <c r="GJ20" s="2">
        <v>1981</v>
      </c>
      <c r="GK20" s="2">
        <v>1983</v>
      </c>
      <c r="GL20" s="2">
        <v>2042</v>
      </c>
      <c r="GM20" s="2">
        <v>2035</v>
      </c>
      <c r="GN20" s="2">
        <v>2015</v>
      </c>
      <c r="GO20" s="2">
        <v>1976</v>
      </c>
      <c r="GP20" s="2">
        <v>1985</v>
      </c>
      <c r="GQ20" s="2">
        <v>1979</v>
      </c>
      <c r="GR20" s="2">
        <v>1974</v>
      </c>
      <c r="GS20" s="2">
        <v>1995</v>
      </c>
      <c r="GT20" s="2">
        <v>1988</v>
      </c>
      <c r="GU20" s="2">
        <v>1918</v>
      </c>
      <c r="GV20" s="2">
        <v>1930</v>
      </c>
      <c r="GW20" s="2">
        <v>2012</v>
      </c>
      <c r="GX20" s="2">
        <v>1976</v>
      </c>
      <c r="GY20" s="2">
        <v>1930</v>
      </c>
      <c r="GZ20" s="2">
        <v>1922</v>
      </c>
      <c r="HA20" s="2">
        <v>1900</v>
      </c>
      <c r="HB20" s="2">
        <v>1894</v>
      </c>
      <c r="HC20" s="2">
        <v>1884</v>
      </c>
      <c r="HD20" s="2">
        <v>1984</v>
      </c>
      <c r="HE20" s="2">
        <v>1988</v>
      </c>
      <c r="HF20" s="2">
        <v>2047</v>
      </c>
      <c r="HG20" s="2">
        <v>2042</v>
      </c>
      <c r="HH20" s="2">
        <v>2020</v>
      </c>
      <c r="HI20" s="2">
        <v>2024</v>
      </c>
      <c r="HJ20" s="2">
        <v>2003</v>
      </c>
      <c r="HK20" s="2">
        <v>2012</v>
      </c>
      <c r="HL20" s="2">
        <v>2025</v>
      </c>
      <c r="HM20" s="2">
        <v>2038</v>
      </c>
      <c r="HN20" s="2">
        <v>2031</v>
      </c>
      <c r="HO20" s="2">
        <v>2021</v>
      </c>
      <c r="HP20" s="2">
        <v>2028</v>
      </c>
      <c r="HQ20" s="2">
        <v>2040</v>
      </c>
      <c r="HR20" s="2">
        <v>2095</v>
      </c>
      <c r="HS20" s="2">
        <v>2048</v>
      </c>
      <c r="HT20" s="2">
        <v>2007</v>
      </c>
      <c r="HU20" s="2">
        <v>2015</v>
      </c>
      <c r="HV20" s="2">
        <v>2038</v>
      </c>
      <c r="HW20" s="2">
        <v>2047</v>
      </c>
      <c r="HX20" s="2">
        <v>2002</v>
      </c>
      <c r="HY20" s="2">
        <v>2000</v>
      </c>
      <c r="HZ20" s="2">
        <v>2015</v>
      </c>
      <c r="IA20" s="2">
        <v>2013</v>
      </c>
      <c r="IB20" s="2">
        <v>1992</v>
      </c>
      <c r="IC20" s="2">
        <v>1984</v>
      </c>
      <c r="ID20" s="2">
        <v>1944</v>
      </c>
      <c r="IE20" s="2">
        <v>1856</v>
      </c>
      <c r="IF20" s="2">
        <v>1815</v>
      </c>
      <c r="IG20" s="2">
        <v>1851</v>
      </c>
      <c r="IH20" s="2">
        <v>1825</v>
      </c>
      <c r="II20" s="2">
        <v>1825</v>
      </c>
      <c r="IJ20" s="2">
        <v>1840</v>
      </c>
      <c r="IK20" s="2">
        <v>1841</v>
      </c>
      <c r="IL20" s="2">
        <v>1820</v>
      </c>
      <c r="IM20" s="2">
        <v>1853</v>
      </c>
      <c r="IN20" s="2">
        <v>1900</v>
      </c>
      <c r="IO20" s="2">
        <v>1889</v>
      </c>
      <c r="IP20" s="2">
        <v>1841</v>
      </c>
      <c r="IQ20" s="2">
        <v>1842</v>
      </c>
      <c r="IR20" s="2">
        <v>1841</v>
      </c>
      <c r="IS20" s="2">
        <v>1853</v>
      </c>
      <c r="IT20" s="2">
        <v>1820</v>
      </c>
    </row>
    <row r="21" spans="1:254" ht="15.9" customHeight="1">
      <c r="A21" s="65" t="s">
        <v>37</v>
      </c>
      <c r="B21" s="41" t="s">
        <v>38</v>
      </c>
      <c r="C21" s="45">
        <v>6367</v>
      </c>
      <c r="D21" s="16">
        <v>-96</v>
      </c>
      <c r="E21" s="21">
        <v>6463</v>
      </c>
      <c r="F21" s="21">
        <v>6344</v>
      </c>
      <c r="G21" s="21">
        <v>6095</v>
      </c>
      <c r="H21" s="21">
        <v>6100</v>
      </c>
      <c r="I21" s="21">
        <v>6920</v>
      </c>
      <c r="J21" s="21">
        <v>6562</v>
      </c>
      <c r="K21" s="21">
        <v>6577</v>
      </c>
      <c r="L21" s="21">
        <v>6918</v>
      </c>
      <c r="M21" s="21">
        <v>7352</v>
      </c>
      <c r="N21" s="21">
        <v>7345</v>
      </c>
      <c r="O21" s="21">
        <v>7524</v>
      </c>
      <c r="P21" s="21">
        <v>7565</v>
      </c>
      <c r="Q21" s="21">
        <v>7365</v>
      </c>
      <c r="R21" s="21">
        <v>7229</v>
      </c>
      <c r="S21" s="21">
        <v>7751</v>
      </c>
      <c r="T21" s="21">
        <v>7765</v>
      </c>
      <c r="U21" s="21">
        <v>7686</v>
      </c>
      <c r="V21" s="21">
        <v>7775</v>
      </c>
      <c r="W21" s="21">
        <v>8040</v>
      </c>
      <c r="X21" s="21">
        <v>8040</v>
      </c>
      <c r="Y21" s="21">
        <v>8042</v>
      </c>
      <c r="Z21" s="21">
        <v>8325</v>
      </c>
      <c r="AA21" s="21">
        <v>8458</v>
      </c>
      <c r="AB21" s="21">
        <v>8202</v>
      </c>
      <c r="AC21" s="21">
        <v>8330</v>
      </c>
      <c r="AD21" s="21">
        <v>8236</v>
      </c>
      <c r="AE21" s="21">
        <v>8387</v>
      </c>
      <c r="AF21" s="21">
        <v>8260</v>
      </c>
      <c r="AG21" s="21">
        <v>8473</v>
      </c>
      <c r="AH21" s="21">
        <v>8693</v>
      </c>
      <c r="AI21" s="21">
        <v>8590</v>
      </c>
      <c r="AJ21" s="21">
        <v>8838</v>
      </c>
      <c r="AK21" s="21">
        <v>8663</v>
      </c>
      <c r="AL21" s="21">
        <v>8330</v>
      </c>
      <c r="AM21" s="21">
        <v>8177</v>
      </c>
      <c r="AN21" s="21">
        <v>7938</v>
      </c>
      <c r="AO21" s="21">
        <v>8105</v>
      </c>
      <c r="AP21" s="21">
        <v>7887</v>
      </c>
      <c r="AQ21" s="21">
        <v>7590</v>
      </c>
      <c r="AR21" s="21">
        <v>7120</v>
      </c>
      <c r="AS21" s="21">
        <v>7397</v>
      </c>
      <c r="AT21" s="21">
        <v>7410</v>
      </c>
      <c r="AU21" s="21">
        <v>7463</v>
      </c>
      <c r="AV21" s="21">
        <v>7803</v>
      </c>
      <c r="AW21" s="21">
        <v>7898</v>
      </c>
      <c r="AX21" s="21">
        <v>7445</v>
      </c>
      <c r="AY21" s="21">
        <v>7110</v>
      </c>
      <c r="AZ21" s="21">
        <v>7431</v>
      </c>
      <c r="BA21" s="21">
        <v>7430</v>
      </c>
      <c r="BB21" s="21">
        <v>7231</v>
      </c>
      <c r="BC21" s="21">
        <v>7172</v>
      </c>
      <c r="BD21" s="21">
        <v>6864</v>
      </c>
      <c r="BE21" s="21">
        <v>6815</v>
      </c>
      <c r="BF21" s="21">
        <v>6637</v>
      </c>
      <c r="BG21" s="21">
        <v>6523</v>
      </c>
      <c r="BH21" s="21">
        <v>6308</v>
      </c>
      <c r="BI21" s="21">
        <v>6663</v>
      </c>
      <c r="BJ21" s="21">
        <v>6855</v>
      </c>
      <c r="BK21" s="21">
        <v>7044</v>
      </c>
      <c r="BL21" s="21">
        <v>6933</v>
      </c>
      <c r="BM21" s="2">
        <v>6810</v>
      </c>
      <c r="BN21" s="2">
        <v>6857</v>
      </c>
      <c r="BO21" s="2">
        <v>7104</v>
      </c>
      <c r="BP21" s="2">
        <v>6741</v>
      </c>
      <c r="BQ21" s="2">
        <v>6614</v>
      </c>
      <c r="BR21" s="2">
        <v>6015</v>
      </c>
      <c r="BS21" s="2">
        <v>5377</v>
      </c>
      <c r="BT21" s="2">
        <v>5364</v>
      </c>
      <c r="BU21" s="2">
        <v>5352</v>
      </c>
      <c r="BV21" s="2">
        <v>5265</v>
      </c>
      <c r="BW21" s="2">
        <v>5182</v>
      </c>
      <c r="BX21" s="2">
        <v>5218</v>
      </c>
      <c r="BY21" s="2">
        <v>5384</v>
      </c>
      <c r="BZ21" s="2">
        <v>5532</v>
      </c>
      <c r="CA21" s="2">
        <v>5507</v>
      </c>
      <c r="CB21" s="2">
        <v>5432</v>
      </c>
      <c r="CC21" s="2">
        <v>5464</v>
      </c>
      <c r="CD21" s="2">
        <v>5385</v>
      </c>
      <c r="CE21" s="2">
        <v>5226</v>
      </c>
      <c r="CF21" s="2">
        <v>5686</v>
      </c>
      <c r="CG21" s="2">
        <v>5670</v>
      </c>
      <c r="CH21" s="2">
        <v>5507</v>
      </c>
      <c r="CI21" s="2">
        <v>5349</v>
      </c>
      <c r="CJ21" s="2">
        <v>5193</v>
      </c>
      <c r="CK21" s="2">
        <v>5176</v>
      </c>
      <c r="CL21" s="2">
        <v>5148</v>
      </c>
      <c r="CM21" s="2">
        <v>5202</v>
      </c>
      <c r="CN21" s="2">
        <v>5053</v>
      </c>
      <c r="CO21" s="2">
        <v>5159</v>
      </c>
      <c r="CP21" s="2">
        <v>5385</v>
      </c>
      <c r="CQ21" s="2">
        <v>5525</v>
      </c>
      <c r="CR21" s="2">
        <v>5842</v>
      </c>
      <c r="CS21" s="2">
        <v>5615</v>
      </c>
      <c r="CT21" s="2">
        <v>5463</v>
      </c>
      <c r="CU21" s="2">
        <v>5660</v>
      </c>
      <c r="CV21" s="2">
        <v>5714</v>
      </c>
      <c r="CW21" s="2">
        <v>5742</v>
      </c>
      <c r="CX21" s="2">
        <v>5703</v>
      </c>
      <c r="CY21" s="2">
        <v>5710</v>
      </c>
      <c r="CZ21" s="2">
        <v>5655</v>
      </c>
      <c r="DA21" s="2">
        <v>5776</v>
      </c>
      <c r="DB21" s="2">
        <v>5681</v>
      </c>
      <c r="DC21" s="2">
        <v>5325</v>
      </c>
      <c r="DD21" s="2">
        <v>5653</v>
      </c>
      <c r="DE21" s="2">
        <v>5618</v>
      </c>
      <c r="DF21" s="2">
        <v>5512</v>
      </c>
      <c r="DG21" s="2">
        <v>5889</v>
      </c>
      <c r="DH21" s="2">
        <v>5920</v>
      </c>
      <c r="DI21" s="2">
        <v>6002</v>
      </c>
      <c r="DJ21" s="2">
        <v>6011</v>
      </c>
      <c r="DK21" s="2">
        <v>6252</v>
      </c>
      <c r="DL21" s="2">
        <v>6205</v>
      </c>
      <c r="DM21" s="2">
        <v>6033</v>
      </c>
      <c r="DN21" s="2">
        <v>6051</v>
      </c>
      <c r="DO21" s="2">
        <v>6191</v>
      </c>
      <c r="DP21" s="2">
        <v>5778</v>
      </c>
      <c r="DQ21" s="2">
        <v>5733</v>
      </c>
      <c r="DR21" s="2">
        <v>5587</v>
      </c>
      <c r="DS21" s="2">
        <v>5651</v>
      </c>
      <c r="DT21" s="2">
        <v>5640</v>
      </c>
      <c r="DU21" s="2">
        <v>5684</v>
      </c>
      <c r="DV21" s="2">
        <v>5401</v>
      </c>
      <c r="DW21" s="2">
        <v>5351</v>
      </c>
      <c r="DX21" s="2">
        <v>5216</v>
      </c>
      <c r="DY21" s="2">
        <v>4970</v>
      </c>
      <c r="DZ21" s="2">
        <v>4947</v>
      </c>
      <c r="EA21" s="2">
        <v>4861</v>
      </c>
      <c r="EB21" s="2">
        <v>4894</v>
      </c>
      <c r="EC21" s="2">
        <v>4999</v>
      </c>
      <c r="ED21" s="2">
        <v>5084</v>
      </c>
      <c r="EE21" s="2">
        <v>5055</v>
      </c>
      <c r="EF21" s="2">
        <v>5084</v>
      </c>
      <c r="EG21" s="2">
        <v>4937</v>
      </c>
      <c r="EH21" s="2">
        <v>4661</v>
      </c>
      <c r="EI21" s="2">
        <v>4766</v>
      </c>
      <c r="EJ21" s="2">
        <v>4654</v>
      </c>
      <c r="EK21" s="2">
        <v>4619</v>
      </c>
      <c r="EL21" s="2">
        <v>4593</v>
      </c>
      <c r="EM21" s="2">
        <v>4561</v>
      </c>
      <c r="EN21" s="2">
        <v>4473</v>
      </c>
      <c r="EO21" s="2">
        <v>4433</v>
      </c>
      <c r="EP21" s="2">
        <v>4390</v>
      </c>
      <c r="EQ21" s="2">
        <v>4425</v>
      </c>
      <c r="ER21" s="2">
        <v>4398</v>
      </c>
      <c r="ES21" s="2">
        <v>4362</v>
      </c>
      <c r="ET21" s="2">
        <v>4334</v>
      </c>
      <c r="EU21" s="2">
        <v>4378</v>
      </c>
      <c r="EV21" s="2">
        <v>4326</v>
      </c>
      <c r="EW21" s="2">
        <v>4285</v>
      </c>
      <c r="EX21" s="2">
        <v>4230</v>
      </c>
      <c r="EY21" s="2">
        <v>4212</v>
      </c>
      <c r="EZ21" s="2">
        <v>4220</v>
      </c>
      <c r="FA21" s="2">
        <v>4193</v>
      </c>
      <c r="FB21" s="2">
        <v>4182</v>
      </c>
      <c r="FC21" s="2">
        <v>4167</v>
      </c>
      <c r="FD21" s="2">
        <v>4200</v>
      </c>
      <c r="FE21" s="2">
        <v>4260</v>
      </c>
      <c r="FF21" s="2">
        <v>4251</v>
      </c>
      <c r="FG21" s="2">
        <v>4228</v>
      </c>
      <c r="FH21" s="2">
        <v>4091</v>
      </c>
      <c r="FI21" s="2">
        <v>4095</v>
      </c>
      <c r="FJ21" s="2">
        <v>4082</v>
      </c>
      <c r="FK21" s="2">
        <v>4076</v>
      </c>
      <c r="FL21" s="2">
        <v>4072</v>
      </c>
      <c r="FM21" s="2">
        <v>4030</v>
      </c>
      <c r="FN21" s="2">
        <v>4057</v>
      </c>
      <c r="FO21" s="2">
        <v>4067</v>
      </c>
      <c r="FP21" s="2">
        <v>4060</v>
      </c>
      <c r="FQ21" s="2">
        <v>4088</v>
      </c>
      <c r="FR21" s="2">
        <v>3975</v>
      </c>
      <c r="FS21" s="2">
        <v>3953</v>
      </c>
      <c r="FT21" s="2">
        <v>3807</v>
      </c>
      <c r="FU21" s="2">
        <v>3780</v>
      </c>
      <c r="FV21" s="2">
        <v>3793</v>
      </c>
      <c r="FW21" s="2">
        <v>3776</v>
      </c>
      <c r="FX21" s="2">
        <v>3840</v>
      </c>
      <c r="FY21" s="2">
        <v>3853</v>
      </c>
      <c r="FZ21" s="2">
        <v>3861</v>
      </c>
      <c r="GA21" s="2">
        <v>3881</v>
      </c>
      <c r="GB21" s="2">
        <v>3856</v>
      </c>
      <c r="GC21" s="2">
        <v>3873</v>
      </c>
      <c r="GD21" s="2">
        <v>3800</v>
      </c>
      <c r="GE21" s="2">
        <v>3801</v>
      </c>
      <c r="GF21" s="2">
        <v>3801</v>
      </c>
      <c r="GG21" s="2">
        <v>3780</v>
      </c>
      <c r="GH21" s="2">
        <v>3895</v>
      </c>
      <c r="GI21" s="2">
        <v>3863</v>
      </c>
      <c r="GJ21" s="2">
        <v>3885</v>
      </c>
      <c r="GK21" s="2">
        <v>3926</v>
      </c>
      <c r="GL21" s="2">
        <v>4043</v>
      </c>
      <c r="GM21" s="2">
        <v>4009</v>
      </c>
      <c r="GN21" s="2">
        <v>3995</v>
      </c>
      <c r="GO21" s="2">
        <v>3962</v>
      </c>
      <c r="GP21" s="2">
        <v>3943</v>
      </c>
      <c r="GQ21" s="2">
        <v>3950</v>
      </c>
      <c r="GR21" s="2">
        <v>3890</v>
      </c>
      <c r="GS21" s="2">
        <v>3831</v>
      </c>
      <c r="GT21" s="2">
        <v>3812</v>
      </c>
      <c r="GU21" s="2">
        <v>3766</v>
      </c>
      <c r="GV21" s="2">
        <v>3898</v>
      </c>
      <c r="GW21" s="2">
        <v>3941</v>
      </c>
      <c r="GX21" s="2">
        <v>3965</v>
      </c>
      <c r="GY21" s="2">
        <v>3992</v>
      </c>
      <c r="GZ21" s="2">
        <v>4010</v>
      </c>
      <c r="HA21" s="2">
        <v>3838</v>
      </c>
      <c r="HB21" s="2">
        <v>3826</v>
      </c>
      <c r="HC21" s="2">
        <v>3815</v>
      </c>
      <c r="HD21" s="2">
        <v>3862</v>
      </c>
      <c r="HE21" s="2">
        <v>3865</v>
      </c>
      <c r="HF21" s="2">
        <v>3922</v>
      </c>
      <c r="HG21" s="2">
        <v>3964</v>
      </c>
      <c r="HH21" s="2">
        <v>3930</v>
      </c>
      <c r="HI21" s="2">
        <v>3990</v>
      </c>
      <c r="HJ21" s="2">
        <v>4006</v>
      </c>
      <c r="HK21" s="2">
        <v>4002</v>
      </c>
      <c r="HL21" s="2">
        <v>3974</v>
      </c>
      <c r="HM21" s="2">
        <v>4016</v>
      </c>
      <c r="HN21" s="2">
        <v>4043</v>
      </c>
      <c r="HO21" s="2">
        <v>4021</v>
      </c>
      <c r="HP21" s="2">
        <v>4030</v>
      </c>
      <c r="HQ21" s="2">
        <v>4104</v>
      </c>
      <c r="HR21" s="2">
        <v>4069</v>
      </c>
      <c r="HS21" s="2">
        <v>4003</v>
      </c>
      <c r="HT21" s="2">
        <v>3930</v>
      </c>
      <c r="HU21" s="2">
        <v>3853</v>
      </c>
      <c r="HV21" s="2">
        <v>3849</v>
      </c>
      <c r="HW21" s="2">
        <v>3825</v>
      </c>
      <c r="HX21" s="2">
        <v>3813</v>
      </c>
      <c r="HY21" s="2">
        <v>3807</v>
      </c>
      <c r="HZ21" s="2">
        <v>3821</v>
      </c>
      <c r="IA21" s="2">
        <v>3926</v>
      </c>
      <c r="IB21" s="2">
        <v>3945</v>
      </c>
      <c r="IC21" s="2">
        <v>3763</v>
      </c>
      <c r="ID21" s="2">
        <v>3853</v>
      </c>
      <c r="IE21" s="2">
        <v>3835</v>
      </c>
      <c r="IF21" s="2">
        <v>3790</v>
      </c>
      <c r="IG21" s="2">
        <v>3818</v>
      </c>
      <c r="IH21" s="2">
        <v>3801</v>
      </c>
      <c r="II21" s="2">
        <v>3829</v>
      </c>
      <c r="IJ21" s="2">
        <v>3935</v>
      </c>
      <c r="IK21" s="2">
        <v>3912</v>
      </c>
      <c r="IL21" s="2">
        <v>3826</v>
      </c>
      <c r="IM21" s="2">
        <v>3846</v>
      </c>
      <c r="IN21" s="2">
        <v>3780</v>
      </c>
      <c r="IO21" s="2">
        <v>3739</v>
      </c>
      <c r="IP21" s="2">
        <v>3663</v>
      </c>
      <c r="IQ21" s="2">
        <v>3707</v>
      </c>
      <c r="IR21" s="2">
        <v>3865</v>
      </c>
      <c r="IS21" s="2">
        <v>3855</v>
      </c>
      <c r="IT21" s="2">
        <v>3886</v>
      </c>
    </row>
    <row r="22" spans="1:254" ht="15.9" customHeight="1">
      <c r="A22" s="65" t="s">
        <v>39</v>
      </c>
      <c r="B22" s="41" t="s">
        <v>40</v>
      </c>
      <c r="C22" s="45">
        <v>4824</v>
      </c>
      <c r="D22" s="16">
        <v>53</v>
      </c>
      <c r="E22" s="21">
        <v>4771</v>
      </c>
      <c r="F22" s="21">
        <v>4731</v>
      </c>
      <c r="G22" s="21">
        <v>4742</v>
      </c>
      <c r="H22" s="21">
        <v>4702</v>
      </c>
      <c r="I22" s="21">
        <v>4897</v>
      </c>
      <c r="J22" s="21">
        <v>4922</v>
      </c>
      <c r="K22" s="21">
        <v>4935</v>
      </c>
      <c r="L22" s="21">
        <v>5000</v>
      </c>
      <c r="M22" s="21">
        <v>4913</v>
      </c>
      <c r="N22" s="21">
        <v>4781</v>
      </c>
      <c r="O22" s="21">
        <v>4788</v>
      </c>
      <c r="P22" s="21">
        <v>4715</v>
      </c>
      <c r="Q22" s="21">
        <v>4569</v>
      </c>
      <c r="R22" s="21">
        <v>4473</v>
      </c>
      <c r="S22" s="21">
        <v>4528</v>
      </c>
      <c r="T22" s="21">
        <v>4526</v>
      </c>
      <c r="U22" s="21">
        <v>4442</v>
      </c>
      <c r="V22" s="21">
        <v>4395</v>
      </c>
      <c r="W22" s="21">
        <v>4413</v>
      </c>
      <c r="X22" s="21">
        <v>4447</v>
      </c>
      <c r="Y22" s="21">
        <v>4495</v>
      </c>
      <c r="Z22" s="21">
        <v>4502</v>
      </c>
      <c r="AA22" s="21">
        <v>4438</v>
      </c>
      <c r="AB22" s="21">
        <v>4401</v>
      </c>
      <c r="AC22" s="21">
        <v>4281</v>
      </c>
      <c r="AD22" s="21">
        <v>4228</v>
      </c>
      <c r="AE22" s="21">
        <v>4225</v>
      </c>
      <c r="AF22" s="21">
        <v>4204</v>
      </c>
      <c r="AG22" s="21">
        <v>4210</v>
      </c>
      <c r="AH22" s="21">
        <v>4222</v>
      </c>
      <c r="AI22" s="21">
        <v>4437</v>
      </c>
      <c r="AJ22" s="21">
        <v>4606</v>
      </c>
      <c r="AK22" s="21">
        <v>4501</v>
      </c>
      <c r="AL22" s="21">
        <v>4510</v>
      </c>
      <c r="AM22" s="21">
        <v>4534</v>
      </c>
      <c r="AN22" s="21">
        <v>4554</v>
      </c>
      <c r="AO22" s="21">
        <v>4556</v>
      </c>
      <c r="AP22" s="21">
        <v>4597</v>
      </c>
      <c r="AQ22" s="21">
        <v>4596</v>
      </c>
      <c r="AR22" s="21">
        <v>4516</v>
      </c>
      <c r="AS22" s="21">
        <v>4569</v>
      </c>
      <c r="AT22" s="21">
        <v>4413</v>
      </c>
      <c r="AU22" s="21">
        <v>4339</v>
      </c>
      <c r="AV22" s="21">
        <v>4299</v>
      </c>
      <c r="AW22" s="21">
        <v>4224</v>
      </c>
      <c r="AX22" s="21">
        <v>4294</v>
      </c>
      <c r="AY22" s="21">
        <v>4169</v>
      </c>
      <c r="AZ22" s="21">
        <v>4254</v>
      </c>
      <c r="BA22" s="21">
        <v>4209</v>
      </c>
      <c r="BB22" s="21">
        <v>4219</v>
      </c>
      <c r="BC22" s="21">
        <v>4197</v>
      </c>
      <c r="BD22" s="21">
        <v>4156</v>
      </c>
      <c r="BE22" s="21">
        <v>4153</v>
      </c>
      <c r="BF22" s="21">
        <v>4182</v>
      </c>
      <c r="BG22" s="21">
        <v>4286</v>
      </c>
      <c r="BH22" s="21">
        <v>4356</v>
      </c>
      <c r="BI22" s="21">
        <v>4403</v>
      </c>
      <c r="BJ22" s="21">
        <v>4401</v>
      </c>
      <c r="BK22" s="21">
        <v>4356</v>
      </c>
      <c r="BL22" s="21">
        <v>4360</v>
      </c>
      <c r="BM22" s="2">
        <v>4294</v>
      </c>
      <c r="BN22" s="2">
        <v>4150</v>
      </c>
      <c r="BO22" s="2">
        <v>3958</v>
      </c>
      <c r="BP22" s="2">
        <v>3941</v>
      </c>
      <c r="BQ22" s="2">
        <v>3970</v>
      </c>
      <c r="BR22" s="2">
        <v>3961</v>
      </c>
      <c r="BS22" s="2">
        <v>3960</v>
      </c>
      <c r="BT22" s="2">
        <v>3939</v>
      </c>
      <c r="BU22" s="2">
        <v>3886</v>
      </c>
      <c r="BV22" s="2">
        <v>3946</v>
      </c>
      <c r="BW22" s="2">
        <v>3916</v>
      </c>
      <c r="BX22" s="2">
        <v>3996</v>
      </c>
      <c r="BY22" s="2">
        <v>4014</v>
      </c>
      <c r="BZ22" s="2">
        <v>4026</v>
      </c>
      <c r="CA22" s="2">
        <v>4052</v>
      </c>
      <c r="CB22" s="2">
        <v>4082</v>
      </c>
      <c r="CC22" s="2">
        <v>4033</v>
      </c>
      <c r="CD22" s="2">
        <v>4024</v>
      </c>
      <c r="CE22" s="2">
        <v>4035</v>
      </c>
      <c r="CF22" s="2">
        <v>4069</v>
      </c>
      <c r="CG22" s="2">
        <v>4090</v>
      </c>
      <c r="CH22" s="2">
        <v>4154</v>
      </c>
      <c r="CI22" s="2">
        <v>4081</v>
      </c>
      <c r="CJ22" s="2">
        <v>4106</v>
      </c>
      <c r="CK22" s="2">
        <v>4094</v>
      </c>
      <c r="CL22" s="2">
        <v>4087</v>
      </c>
      <c r="CM22" s="2">
        <v>4120</v>
      </c>
      <c r="CN22" s="2">
        <v>4010</v>
      </c>
      <c r="CO22" s="2">
        <v>3961</v>
      </c>
      <c r="CP22" s="2">
        <v>4161</v>
      </c>
      <c r="CQ22" s="2">
        <v>4096</v>
      </c>
      <c r="CR22" s="2">
        <v>4130</v>
      </c>
      <c r="CS22" s="2">
        <v>3978</v>
      </c>
      <c r="CT22" s="2">
        <v>3874</v>
      </c>
      <c r="CU22" s="2">
        <v>4028</v>
      </c>
      <c r="CV22" s="2">
        <v>4083</v>
      </c>
      <c r="CW22" s="2">
        <v>4005</v>
      </c>
      <c r="CX22" s="2">
        <v>3958</v>
      </c>
      <c r="CY22" s="2">
        <v>3965</v>
      </c>
      <c r="CZ22" s="2">
        <v>3969</v>
      </c>
      <c r="DA22" s="2">
        <v>4085</v>
      </c>
      <c r="DB22" s="2">
        <v>4064</v>
      </c>
      <c r="DC22" s="2">
        <v>3908</v>
      </c>
      <c r="DD22" s="2">
        <v>4055</v>
      </c>
      <c r="DE22" s="2">
        <v>4121</v>
      </c>
      <c r="DF22" s="2">
        <v>3978</v>
      </c>
      <c r="DG22" s="2">
        <v>4181</v>
      </c>
      <c r="DH22" s="2">
        <v>4215</v>
      </c>
      <c r="DI22" s="2">
        <v>4334</v>
      </c>
      <c r="DJ22" s="2">
        <v>4274</v>
      </c>
      <c r="DK22" s="2">
        <v>4187</v>
      </c>
      <c r="DL22" s="2">
        <v>4222</v>
      </c>
      <c r="DM22" s="2">
        <v>4231</v>
      </c>
      <c r="DN22" s="2">
        <v>4266</v>
      </c>
      <c r="DO22" s="2">
        <v>4293</v>
      </c>
      <c r="DP22" s="2">
        <v>4185</v>
      </c>
      <c r="DQ22" s="2">
        <v>4185</v>
      </c>
      <c r="DR22" s="2">
        <v>4182</v>
      </c>
      <c r="DS22" s="2">
        <v>4143</v>
      </c>
      <c r="DT22" s="2">
        <v>4153</v>
      </c>
      <c r="DU22" s="2">
        <v>4151</v>
      </c>
      <c r="DV22" s="2">
        <v>4129</v>
      </c>
      <c r="DW22" s="2">
        <v>4099</v>
      </c>
      <c r="DX22" s="2">
        <v>3988</v>
      </c>
      <c r="DY22" s="2">
        <v>3995</v>
      </c>
      <c r="DZ22" s="2">
        <v>3905</v>
      </c>
      <c r="EA22" s="2">
        <v>3901</v>
      </c>
      <c r="EB22" s="2">
        <v>3805</v>
      </c>
      <c r="EC22" s="2">
        <v>3828</v>
      </c>
      <c r="ED22" s="2">
        <v>3851</v>
      </c>
      <c r="EE22" s="2">
        <v>3879</v>
      </c>
      <c r="EF22" s="2">
        <v>3950</v>
      </c>
      <c r="EG22" s="2">
        <v>3932</v>
      </c>
      <c r="EH22" s="2">
        <v>3921</v>
      </c>
      <c r="EI22" s="2">
        <v>4018</v>
      </c>
      <c r="EJ22" s="2">
        <v>3992</v>
      </c>
      <c r="EK22" s="2">
        <v>4003</v>
      </c>
      <c r="EL22" s="2">
        <v>3965</v>
      </c>
      <c r="EM22" s="2">
        <v>3879</v>
      </c>
      <c r="EN22" s="2">
        <v>3881</v>
      </c>
      <c r="EO22" s="2">
        <v>3831</v>
      </c>
      <c r="EP22" s="2">
        <v>3794</v>
      </c>
      <c r="EQ22" s="2">
        <v>3778</v>
      </c>
      <c r="ER22" s="2">
        <v>3798</v>
      </c>
      <c r="ES22" s="2">
        <v>3698</v>
      </c>
      <c r="ET22" s="2">
        <v>3682</v>
      </c>
      <c r="EU22" s="2">
        <v>3621</v>
      </c>
      <c r="EV22" s="2">
        <v>3605</v>
      </c>
      <c r="EW22" s="2">
        <v>3632</v>
      </c>
      <c r="EX22" s="2">
        <v>3646</v>
      </c>
      <c r="EY22" s="2">
        <v>3715</v>
      </c>
      <c r="EZ22" s="2">
        <v>3708</v>
      </c>
      <c r="FA22" s="2">
        <v>3743</v>
      </c>
      <c r="FB22" s="2">
        <v>3700</v>
      </c>
      <c r="FC22" s="2">
        <v>3655</v>
      </c>
      <c r="FD22" s="2">
        <v>3680</v>
      </c>
      <c r="FE22" s="2">
        <v>3712</v>
      </c>
      <c r="FF22" s="2">
        <v>3630</v>
      </c>
      <c r="FG22" s="2">
        <v>3581</v>
      </c>
      <c r="FH22" s="2">
        <v>3525</v>
      </c>
      <c r="FI22" s="2">
        <v>3568</v>
      </c>
      <c r="FJ22" s="2">
        <v>3511</v>
      </c>
      <c r="FK22" s="2">
        <v>3507</v>
      </c>
      <c r="FL22" s="2">
        <v>3476</v>
      </c>
      <c r="FM22" s="2">
        <v>3472</v>
      </c>
      <c r="FN22" s="2">
        <v>3500</v>
      </c>
      <c r="FO22" s="2">
        <v>3434</v>
      </c>
      <c r="FP22" s="2">
        <v>3437</v>
      </c>
      <c r="FQ22" s="2">
        <v>3413</v>
      </c>
      <c r="FR22" s="2">
        <v>3366</v>
      </c>
      <c r="FS22" s="2">
        <v>3340</v>
      </c>
      <c r="FT22" s="2">
        <v>3292</v>
      </c>
      <c r="FU22" s="2">
        <v>3328</v>
      </c>
      <c r="FV22" s="2">
        <v>3265</v>
      </c>
      <c r="FW22" s="2">
        <v>3288</v>
      </c>
      <c r="FX22" s="2">
        <v>3345</v>
      </c>
      <c r="FY22" s="2">
        <v>3276</v>
      </c>
      <c r="FZ22" s="2">
        <v>3285</v>
      </c>
      <c r="GA22" s="2">
        <v>3226</v>
      </c>
      <c r="GB22" s="2">
        <v>3211</v>
      </c>
      <c r="GC22" s="2">
        <v>3211</v>
      </c>
      <c r="GD22" s="2">
        <v>3161</v>
      </c>
      <c r="GE22" s="2">
        <v>3121</v>
      </c>
      <c r="GF22" s="2">
        <v>3108</v>
      </c>
      <c r="GG22" s="2">
        <v>3138</v>
      </c>
      <c r="GH22" s="2">
        <v>3183</v>
      </c>
      <c r="GI22" s="2">
        <v>3167</v>
      </c>
      <c r="GJ22" s="2">
        <v>3183</v>
      </c>
      <c r="GK22" s="2">
        <v>3242</v>
      </c>
      <c r="GL22" s="2">
        <v>3271</v>
      </c>
      <c r="GM22" s="2">
        <v>3238</v>
      </c>
      <c r="GN22" s="2">
        <v>3268</v>
      </c>
      <c r="GO22" s="2">
        <v>3291</v>
      </c>
      <c r="GP22" s="2">
        <v>3315</v>
      </c>
      <c r="GQ22" s="2">
        <v>3311</v>
      </c>
      <c r="GR22" s="2">
        <v>3252</v>
      </c>
      <c r="GS22" s="2">
        <v>3343</v>
      </c>
      <c r="GT22" s="2">
        <v>3350</v>
      </c>
      <c r="GU22" s="2">
        <v>3288</v>
      </c>
      <c r="GV22" s="2">
        <v>3315</v>
      </c>
      <c r="GW22" s="2">
        <v>3336</v>
      </c>
      <c r="GX22" s="2">
        <v>3347</v>
      </c>
      <c r="GY22" s="2">
        <v>3305</v>
      </c>
      <c r="GZ22" s="2">
        <v>3283</v>
      </c>
      <c r="HA22" s="2">
        <v>3274</v>
      </c>
      <c r="HB22" s="2">
        <v>3279</v>
      </c>
      <c r="HC22" s="2">
        <v>3289</v>
      </c>
      <c r="HD22" s="2">
        <v>3287</v>
      </c>
      <c r="HE22" s="2">
        <v>3287</v>
      </c>
      <c r="HF22" s="2">
        <v>3365</v>
      </c>
      <c r="HG22" s="2">
        <v>3353</v>
      </c>
      <c r="HH22" s="2">
        <v>3373</v>
      </c>
      <c r="HI22" s="2">
        <v>3408</v>
      </c>
      <c r="HJ22" s="2">
        <v>3409</v>
      </c>
      <c r="HK22" s="2">
        <v>3433</v>
      </c>
      <c r="HL22" s="2">
        <v>3461</v>
      </c>
      <c r="HM22" s="2">
        <v>3528</v>
      </c>
      <c r="HN22" s="2">
        <v>3492</v>
      </c>
      <c r="HO22" s="2">
        <v>3470</v>
      </c>
      <c r="HP22" s="2">
        <v>3479</v>
      </c>
      <c r="HQ22" s="2">
        <v>3495</v>
      </c>
      <c r="HR22" s="2">
        <v>3493</v>
      </c>
      <c r="HS22" s="2">
        <v>3475</v>
      </c>
      <c r="HT22" s="2">
        <v>3420</v>
      </c>
      <c r="HU22" s="2">
        <v>3398</v>
      </c>
      <c r="HV22" s="2">
        <v>3465</v>
      </c>
      <c r="HW22" s="2">
        <v>3451</v>
      </c>
      <c r="HX22" s="2">
        <v>3462</v>
      </c>
      <c r="HY22" s="2">
        <v>3458</v>
      </c>
      <c r="HZ22" s="2">
        <v>3458</v>
      </c>
      <c r="IA22" s="2">
        <v>3520</v>
      </c>
      <c r="IB22" s="2">
        <v>3588</v>
      </c>
      <c r="IC22" s="2">
        <v>3556</v>
      </c>
      <c r="ID22" s="2">
        <v>3556</v>
      </c>
      <c r="IE22" s="2">
        <v>3542</v>
      </c>
      <c r="IF22" s="2">
        <v>3566</v>
      </c>
      <c r="IG22" s="2">
        <v>3550</v>
      </c>
      <c r="IH22" s="2">
        <v>3518</v>
      </c>
      <c r="II22" s="2">
        <v>3418</v>
      </c>
      <c r="IJ22" s="2">
        <v>3440</v>
      </c>
      <c r="IK22" s="2">
        <v>3371</v>
      </c>
      <c r="IL22" s="2">
        <v>3348</v>
      </c>
      <c r="IM22" s="2">
        <v>3301</v>
      </c>
      <c r="IN22" s="2">
        <v>3253</v>
      </c>
      <c r="IO22" s="2">
        <v>3213</v>
      </c>
      <c r="IP22" s="2">
        <v>3171</v>
      </c>
      <c r="IQ22" s="2">
        <v>3238</v>
      </c>
      <c r="IR22" s="2">
        <v>3192</v>
      </c>
      <c r="IS22" s="2">
        <v>3143</v>
      </c>
      <c r="IT22" s="2">
        <v>3130</v>
      </c>
    </row>
    <row r="23" spans="1:254" ht="15.9" customHeight="1">
      <c r="A23" s="65" t="s">
        <v>41</v>
      </c>
      <c r="B23" s="41" t="s">
        <v>42</v>
      </c>
      <c r="C23" s="45">
        <v>4924</v>
      </c>
      <c r="D23" s="16">
        <v>-11</v>
      </c>
      <c r="E23" s="21">
        <v>4935</v>
      </c>
      <c r="F23" s="21">
        <v>4973</v>
      </c>
      <c r="G23" s="21">
        <v>4939</v>
      </c>
      <c r="H23" s="21">
        <v>4868</v>
      </c>
      <c r="I23" s="21">
        <v>5026</v>
      </c>
      <c r="J23" s="21">
        <v>4933</v>
      </c>
      <c r="K23" s="21">
        <v>4954</v>
      </c>
      <c r="L23" s="21">
        <v>5032</v>
      </c>
      <c r="M23" s="21">
        <v>5107</v>
      </c>
      <c r="N23" s="21">
        <v>4949</v>
      </c>
      <c r="O23" s="21">
        <v>5024</v>
      </c>
      <c r="P23" s="21">
        <v>4967</v>
      </c>
      <c r="Q23" s="21">
        <v>4845</v>
      </c>
      <c r="R23" s="21">
        <v>4726</v>
      </c>
      <c r="S23" s="21">
        <v>4929</v>
      </c>
      <c r="T23" s="21">
        <v>4993</v>
      </c>
      <c r="U23" s="21">
        <v>4867</v>
      </c>
      <c r="V23" s="21">
        <v>4878</v>
      </c>
      <c r="W23" s="21">
        <v>4906</v>
      </c>
      <c r="X23" s="21">
        <v>4865</v>
      </c>
      <c r="Y23" s="21">
        <v>4901</v>
      </c>
      <c r="Z23" s="21">
        <v>4947</v>
      </c>
      <c r="AA23" s="21">
        <v>4910</v>
      </c>
      <c r="AB23" s="21">
        <v>4853</v>
      </c>
      <c r="AC23" s="21">
        <v>4807</v>
      </c>
      <c r="AD23" s="21">
        <v>4778</v>
      </c>
      <c r="AE23" s="21">
        <v>4703</v>
      </c>
      <c r="AF23" s="21">
        <v>4615</v>
      </c>
      <c r="AG23" s="21">
        <v>4640</v>
      </c>
      <c r="AH23" s="21">
        <v>4628</v>
      </c>
      <c r="AI23" s="21">
        <v>4565</v>
      </c>
      <c r="AJ23" s="21">
        <v>4902</v>
      </c>
      <c r="AK23" s="21">
        <v>4801</v>
      </c>
      <c r="AL23" s="21">
        <v>4878</v>
      </c>
      <c r="AM23" s="21">
        <v>4811</v>
      </c>
      <c r="AN23" s="21">
        <v>4718</v>
      </c>
      <c r="AO23" s="21">
        <v>4761</v>
      </c>
      <c r="AP23" s="21">
        <v>4789</v>
      </c>
      <c r="AQ23" s="21">
        <v>4648</v>
      </c>
      <c r="AR23" s="21">
        <v>4598</v>
      </c>
      <c r="AS23" s="21">
        <v>4654</v>
      </c>
      <c r="AT23" s="21">
        <v>4513</v>
      </c>
      <c r="AU23" s="21">
        <v>4351</v>
      </c>
      <c r="AV23" s="21">
        <v>4356</v>
      </c>
      <c r="AW23" s="21">
        <v>4091</v>
      </c>
      <c r="AX23" s="21">
        <v>4130</v>
      </c>
      <c r="AY23" s="21">
        <v>4110</v>
      </c>
      <c r="AZ23" s="21">
        <v>4173</v>
      </c>
      <c r="BA23" s="21">
        <v>4022</v>
      </c>
      <c r="BB23" s="21">
        <v>4054</v>
      </c>
      <c r="BC23" s="21">
        <v>4079</v>
      </c>
      <c r="BD23" s="21">
        <v>4076</v>
      </c>
      <c r="BE23" s="21">
        <v>4030</v>
      </c>
      <c r="BF23" s="21">
        <v>4069</v>
      </c>
      <c r="BG23" s="21">
        <v>4056</v>
      </c>
      <c r="BH23" s="21">
        <v>4077</v>
      </c>
      <c r="BI23" s="21">
        <v>4114</v>
      </c>
      <c r="BJ23" s="21">
        <v>3900</v>
      </c>
      <c r="BK23" s="21">
        <v>3754</v>
      </c>
      <c r="BL23" s="21">
        <v>3943</v>
      </c>
      <c r="BM23" s="2">
        <v>3936</v>
      </c>
      <c r="BN23" s="2">
        <v>3945</v>
      </c>
      <c r="BO23" s="2">
        <v>3861</v>
      </c>
      <c r="BP23" s="2">
        <v>3838</v>
      </c>
      <c r="BQ23" s="2">
        <v>3821</v>
      </c>
      <c r="BR23" s="2">
        <v>3727</v>
      </c>
      <c r="BS23" s="2">
        <v>3707</v>
      </c>
      <c r="BT23" s="2">
        <v>3671</v>
      </c>
      <c r="BU23" s="2">
        <v>3606</v>
      </c>
      <c r="BV23" s="2">
        <v>3679</v>
      </c>
      <c r="BW23" s="2">
        <v>3657</v>
      </c>
      <c r="BX23" s="2">
        <v>3728</v>
      </c>
      <c r="BY23" s="2">
        <v>3820</v>
      </c>
      <c r="BZ23" s="2">
        <v>3914</v>
      </c>
      <c r="CA23" s="2">
        <v>4000</v>
      </c>
      <c r="CB23" s="2">
        <v>4020</v>
      </c>
      <c r="CC23" s="2">
        <v>4012</v>
      </c>
      <c r="CD23" s="2">
        <v>4026</v>
      </c>
      <c r="CE23" s="2">
        <v>3980</v>
      </c>
      <c r="CF23" s="2">
        <v>4013</v>
      </c>
      <c r="CG23" s="2">
        <v>4031</v>
      </c>
      <c r="CH23" s="2">
        <v>4082</v>
      </c>
      <c r="CI23" s="2">
        <v>3897</v>
      </c>
      <c r="CJ23" s="2">
        <v>3826</v>
      </c>
      <c r="CK23" s="2">
        <v>4108</v>
      </c>
      <c r="CL23" s="2">
        <v>4095</v>
      </c>
      <c r="CM23" s="2">
        <v>4053</v>
      </c>
      <c r="CN23" s="2">
        <v>3894</v>
      </c>
      <c r="CO23" s="2">
        <v>3795</v>
      </c>
      <c r="CP23" s="2">
        <v>3947</v>
      </c>
      <c r="CQ23" s="2">
        <v>3874</v>
      </c>
      <c r="CR23" s="2">
        <v>3841</v>
      </c>
      <c r="CS23" s="2">
        <v>3675</v>
      </c>
      <c r="CT23" s="2">
        <v>3571</v>
      </c>
      <c r="CU23" s="2">
        <v>3726</v>
      </c>
      <c r="CV23" s="2">
        <v>3787</v>
      </c>
      <c r="CW23" s="2">
        <v>3703</v>
      </c>
      <c r="CX23" s="2">
        <v>3667</v>
      </c>
      <c r="CY23" s="2">
        <v>3686</v>
      </c>
      <c r="CZ23" s="2">
        <v>3707</v>
      </c>
      <c r="DA23" s="2">
        <v>3869</v>
      </c>
      <c r="DB23" s="2">
        <v>3831</v>
      </c>
      <c r="DC23" s="2">
        <v>3719</v>
      </c>
      <c r="DD23" s="2">
        <v>3884</v>
      </c>
      <c r="DE23" s="2">
        <v>3894</v>
      </c>
      <c r="DF23" s="2">
        <v>3742</v>
      </c>
      <c r="DG23" s="2">
        <v>3962</v>
      </c>
      <c r="DH23" s="2">
        <v>3959</v>
      </c>
      <c r="DI23" s="2">
        <v>4147</v>
      </c>
      <c r="DJ23" s="2">
        <v>4122</v>
      </c>
      <c r="DK23" s="2">
        <v>3959</v>
      </c>
      <c r="DL23" s="2">
        <v>3936</v>
      </c>
      <c r="DM23" s="2">
        <v>3976</v>
      </c>
      <c r="DN23" s="2">
        <v>3948</v>
      </c>
      <c r="DO23" s="2">
        <v>4008</v>
      </c>
      <c r="DP23" s="2">
        <v>3982</v>
      </c>
      <c r="DQ23" s="2">
        <v>3937</v>
      </c>
      <c r="DR23" s="2">
        <v>4110</v>
      </c>
      <c r="DS23" s="2">
        <v>4151</v>
      </c>
      <c r="DT23" s="2">
        <v>4155</v>
      </c>
      <c r="DU23" s="2">
        <v>4141</v>
      </c>
      <c r="DV23" s="2">
        <v>3959</v>
      </c>
      <c r="DW23" s="2">
        <v>3994</v>
      </c>
      <c r="DX23" s="2">
        <v>3889</v>
      </c>
      <c r="DY23" s="2">
        <v>3857</v>
      </c>
      <c r="DZ23" s="2">
        <v>3773</v>
      </c>
      <c r="EA23" s="2">
        <v>3798</v>
      </c>
      <c r="EB23" s="2">
        <v>3701</v>
      </c>
      <c r="EC23" s="2">
        <v>3675</v>
      </c>
      <c r="ED23" s="2">
        <v>3634</v>
      </c>
      <c r="EE23" s="2">
        <v>3714</v>
      </c>
      <c r="EF23" s="2">
        <v>3753</v>
      </c>
      <c r="EG23" s="2">
        <v>3735</v>
      </c>
      <c r="EH23" s="2">
        <v>3785</v>
      </c>
      <c r="EI23" s="2">
        <v>3956</v>
      </c>
      <c r="EJ23" s="2">
        <v>3901</v>
      </c>
      <c r="EK23" s="2">
        <v>3932</v>
      </c>
      <c r="EL23" s="2">
        <v>3885</v>
      </c>
      <c r="EM23" s="2">
        <v>3852</v>
      </c>
      <c r="EN23" s="2">
        <v>3907</v>
      </c>
      <c r="EO23" s="2">
        <v>3798</v>
      </c>
      <c r="EP23" s="2">
        <v>3780</v>
      </c>
      <c r="EQ23" s="2">
        <v>3704</v>
      </c>
      <c r="ER23" s="2">
        <v>3716</v>
      </c>
      <c r="ES23" s="2">
        <v>3598</v>
      </c>
      <c r="ET23" s="2">
        <v>3615</v>
      </c>
      <c r="EU23" s="2">
        <v>3629</v>
      </c>
      <c r="EV23" s="2">
        <v>3618</v>
      </c>
      <c r="EW23" s="2">
        <v>3622</v>
      </c>
      <c r="EX23" s="2">
        <v>3657</v>
      </c>
      <c r="EY23" s="2">
        <v>3651</v>
      </c>
      <c r="EZ23" s="2">
        <v>3653</v>
      </c>
      <c r="FA23" s="2">
        <v>3542</v>
      </c>
      <c r="FB23" s="2">
        <v>3512</v>
      </c>
      <c r="FC23" s="2">
        <v>3461</v>
      </c>
      <c r="FD23" s="2">
        <v>3473</v>
      </c>
      <c r="FE23" s="2">
        <v>3510</v>
      </c>
      <c r="FF23" s="2">
        <v>3455</v>
      </c>
      <c r="FG23" s="2">
        <v>3425</v>
      </c>
      <c r="FH23" s="2">
        <v>3416</v>
      </c>
      <c r="FI23" s="2">
        <v>3471</v>
      </c>
      <c r="FJ23" s="2">
        <v>3440</v>
      </c>
      <c r="FK23" s="2">
        <v>3407</v>
      </c>
      <c r="FL23" s="2">
        <v>3418</v>
      </c>
      <c r="FM23" s="2">
        <v>3444</v>
      </c>
      <c r="FN23" s="2">
        <v>3444</v>
      </c>
      <c r="FO23" s="2">
        <v>3402</v>
      </c>
      <c r="FP23" s="2">
        <v>3364</v>
      </c>
      <c r="FQ23" s="2">
        <v>3367</v>
      </c>
      <c r="FR23" s="2">
        <v>3281</v>
      </c>
      <c r="FS23" s="2">
        <v>3278</v>
      </c>
      <c r="FT23" s="2">
        <v>3310</v>
      </c>
      <c r="FU23" s="2">
        <v>3306</v>
      </c>
      <c r="FV23" s="2">
        <v>3218</v>
      </c>
      <c r="FW23" s="2">
        <v>3198</v>
      </c>
      <c r="FX23" s="2">
        <v>3187</v>
      </c>
      <c r="FY23" s="2">
        <v>3204</v>
      </c>
      <c r="FZ23" s="2">
        <v>3330</v>
      </c>
      <c r="GA23" s="2">
        <v>3251</v>
      </c>
      <c r="GB23" s="2">
        <v>3218</v>
      </c>
      <c r="GC23" s="2">
        <v>3226</v>
      </c>
      <c r="GD23" s="2">
        <v>3195</v>
      </c>
      <c r="GE23" s="2">
        <v>3231</v>
      </c>
      <c r="GF23" s="2">
        <v>3186</v>
      </c>
      <c r="GG23" s="2">
        <v>3212</v>
      </c>
      <c r="GH23" s="2">
        <v>3300</v>
      </c>
      <c r="GI23" s="2">
        <v>3293</v>
      </c>
      <c r="GJ23" s="2">
        <v>3301</v>
      </c>
      <c r="GK23" s="2">
        <v>3372</v>
      </c>
      <c r="GL23" s="2">
        <v>3400</v>
      </c>
      <c r="GM23" s="2">
        <v>3372</v>
      </c>
      <c r="GN23" s="2">
        <v>3367</v>
      </c>
      <c r="GO23" s="2">
        <v>3437</v>
      </c>
      <c r="GP23" s="2">
        <v>3416</v>
      </c>
      <c r="GQ23" s="2">
        <v>3385</v>
      </c>
      <c r="GR23" s="2">
        <v>3320</v>
      </c>
      <c r="GS23" s="2">
        <v>3445</v>
      </c>
      <c r="GT23" s="2">
        <v>3474</v>
      </c>
      <c r="GU23" s="2">
        <v>3429</v>
      </c>
      <c r="GV23" s="2">
        <v>3504</v>
      </c>
      <c r="GW23" s="2">
        <v>3561</v>
      </c>
      <c r="GX23" s="2">
        <v>3558</v>
      </c>
      <c r="GY23" s="2">
        <v>3532</v>
      </c>
      <c r="GZ23" s="2">
        <v>3463</v>
      </c>
      <c r="HA23" s="2">
        <v>3460</v>
      </c>
      <c r="HB23" s="2">
        <v>3488</v>
      </c>
      <c r="HC23" s="2">
        <v>3514</v>
      </c>
      <c r="HD23" s="2">
        <v>3532</v>
      </c>
      <c r="HE23" s="2">
        <v>3527</v>
      </c>
      <c r="HF23" s="2">
        <v>3599</v>
      </c>
      <c r="HG23" s="2">
        <v>3584</v>
      </c>
      <c r="HH23" s="2">
        <v>3541</v>
      </c>
      <c r="HI23" s="2">
        <v>3626</v>
      </c>
      <c r="HJ23" s="2">
        <v>3651</v>
      </c>
      <c r="HK23" s="2">
        <v>3700</v>
      </c>
      <c r="HL23" s="2">
        <v>3711</v>
      </c>
      <c r="HM23" s="2">
        <v>3909</v>
      </c>
      <c r="HN23" s="2">
        <v>3930</v>
      </c>
      <c r="HO23" s="2">
        <v>3907</v>
      </c>
      <c r="HP23" s="2">
        <v>3941</v>
      </c>
      <c r="HQ23" s="2">
        <v>3941</v>
      </c>
      <c r="HR23" s="2">
        <v>3930</v>
      </c>
      <c r="HS23" s="2">
        <v>3901</v>
      </c>
      <c r="HT23" s="2">
        <v>3884</v>
      </c>
      <c r="HU23" s="2">
        <v>3806</v>
      </c>
      <c r="HV23" s="2">
        <v>3901</v>
      </c>
      <c r="HW23" s="2">
        <v>3854</v>
      </c>
      <c r="HX23" s="2">
        <v>3856</v>
      </c>
      <c r="HY23" s="2">
        <v>3885</v>
      </c>
      <c r="HZ23" s="2">
        <v>3884</v>
      </c>
      <c r="IA23" s="2">
        <v>3918</v>
      </c>
      <c r="IB23" s="2">
        <v>3905</v>
      </c>
      <c r="IC23" s="2">
        <v>3906</v>
      </c>
      <c r="ID23" s="2">
        <v>3885</v>
      </c>
      <c r="IE23" s="2">
        <v>3866</v>
      </c>
      <c r="IF23" s="2">
        <v>3861</v>
      </c>
      <c r="IG23" s="2">
        <v>3906</v>
      </c>
      <c r="IH23" s="2">
        <v>3951</v>
      </c>
      <c r="II23" s="2">
        <v>3904</v>
      </c>
      <c r="IJ23" s="2">
        <v>3866</v>
      </c>
      <c r="IK23" s="2">
        <v>3818</v>
      </c>
      <c r="IL23" s="2">
        <v>3750</v>
      </c>
      <c r="IM23" s="2">
        <v>3870</v>
      </c>
      <c r="IN23" s="2">
        <v>3793</v>
      </c>
      <c r="IO23" s="2">
        <v>3725</v>
      </c>
      <c r="IP23" s="2">
        <v>3615</v>
      </c>
      <c r="IQ23" s="2">
        <v>3703</v>
      </c>
      <c r="IR23" s="2">
        <v>3648</v>
      </c>
      <c r="IS23" s="2">
        <v>3578</v>
      </c>
      <c r="IT23" s="2">
        <v>3578</v>
      </c>
    </row>
    <row r="24" spans="1:254" ht="15.9" customHeight="1">
      <c r="A24" s="65" t="s">
        <v>43</v>
      </c>
      <c r="B24" s="41" t="s">
        <v>44</v>
      </c>
      <c r="C24" s="45">
        <v>1293.5</v>
      </c>
      <c r="D24" s="16">
        <v>65.5</v>
      </c>
      <c r="E24" s="21">
        <v>1228</v>
      </c>
      <c r="F24" s="21">
        <v>1231</v>
      </c>
      <c r="G24" s="21">
        <v>1245.5</v>
      </c>
      <c r="H24" s="21">
        <v>1254.5</v>
      </c>
      <c r="I24" s="21">
        <v>1298.5</v>
      </c>
      <c r="J24" s="21">
        <v>1301.5</v>
      </c>
      <c r="K24" s="21">
        <v>1306.5</v>
      </c>
      <c r="L24" s="21">
        <v>1292</v>
      </c>
      <c r="M24" s="21">
        <v>1308</v>
      </c>
      <c r="N24" s="21">
        <v>1326.5</v>
      </c>
      <c r="O24" s="21">
        <v>1312</v>
      </c>
      <c r="P24" s="21">
        <v>1281</v>
      </c>
      <c r="Q24" s="21">
        <v>1272.5</v>
      </c>
      <c r="R24" s="21">
        <v>1235</v>
      </c>
      <c r="S24" s="21">
        <v>1259.5</v>
      </c>
      <c r="T24" s="21">
        <v>1269.5</v>
      </c>
      <c r="U24" s="21">
        <v>1247</v>
      </c>
      <c r="V24" s="21">
        <v>1241.5</v>
      </c>
      <c r="W24" s="21">
        <v>1232</v>
      </c>
      <c r="X24" s="21">
        <v>1228.5</v>
      </c>
      <c r="Y24" s="21">
        <v>1231</v>
      </c>
      <c r="Z24" s="21">
        <v>1228.5</v>
      </c>
      <c r="AA24" s="21">
        <v>1216</v>
      </c>
      <c r="AB24" s="21">
        <v>1207</v>
      </c>
      <c r="AC24" s="21">
        <v>1186.5</v>
      </c>
      <c r="AD24" s="21">
        <v>1175.5</v>
      </c>
      <c r="AE24" s="21">
        <v>1189</v>
      </c>
      <c r="AF24" s="21">
        <v>1204</v>
      </c>
      <c r="AG24" s="21">
        <v>1209</v>
      </c>
      <c r="AH24" s="21">
        <v>1203.5</v>
      </c>
      <c r="AI24" s="21">
        <v>1229.5</v>
      </c>
      <c r="AJ24" s="21">
        <v>1244.5</v>
      </c>
      <c r="AK24" s="21">
        <v>1237.5</v>
      </c>
      <c r="AL24" s="21">
        <v>1216.5</v>
      </c>
      <c r="AM24" s="21">
        <v>1243.5</v>
      </c>
      <c r="AN24" s="21">
        <v>1251</v>
      </c>
      <c r="AO24" s="21">
        <v>1287.5</v>
      </c>
      <c r="AP24" s="21">
        <v>1318.5</v>
      </c>
      <c r="AQ24" s="21">
        <v>1301</v>
      </c>
      <c r="AR24" s="21">
        <v>1333</v>
      </c>
      <c r="AS24" s="21">
        <v>1320.5</v>
      </c>
      <c r="AT24" s="21">
        <v>1338.5</v>
      </c>
      <c r="AU24" s="21">
        <v>1336.5</v>
      </c>
      <c r="AV24" s="21">
        <v>1373</v>
      </c>
      <c r="AW24" s="21">
        <v>1386</v>
      </c>
      <c r="AX24" s="21">
        <v>1360.5</v>
      </c>
      <c r="AY24" s="21">
        <v>1318</v>
      </c>
      <c r="AZ24" s="21">
        <v>1333</v>
      </c>
      <c r="BA24" s="21">
        <v>1296</v>
      </c>
      <c r="BB24" s="21">
        <v>1300</v>
      </c>
      <c r="BC24" s="21">
        <v>1305.5</v>
      </c>
      <c r="BD24" s="21">
        <v>1285</v>
      </c>
      <c r="BE24" s="21">
        <v>1302.5</v>
      </c>
      <c r="BF24" s="21">
        <v>1320.5</v>
      </c>
      <c r="BG24" s="21">
        <v>1336.5</v>
      </c>
      <c r="BH24" s="21">
        <v>1370.5</v>
      </c>
      <c r="BI24" s="21">
        <v>1352.5</v>
      </c>
      <c r="BJ24" s="21">
        <v>1365.5</v>
      </c>
      <c r="BK24" s="21">
        <v>1404.5</v>
      </c>
      <c r="BL24" s="21">
        <v>1366</v>
      </c>
      <c r="BM24" s="2">
        <v>1319</v>
      </c>
      <c r="BN24" s="2">
        <v>1370.5</v>
      </c>
      <c r="BO24" s="2">
        <v>1323</v>
      </c>
      <c r="BP24" s="2">
        <v>1326.5</v>
      </c>
      <c r="BQ24" s="2">
        <v>1339.5</v>
      </c>
      <c r="BR24" s="2">
        <v>1325.5</v>
      </c>
      <c r="BS24" s="2">
        <v>1335.5</v>
      </c>
      <c r="BT24" s="2">
        <v>1326.5</v>
      </c>
      <c r="BU24" s="2">
        <v>1300</v>
      </c>
      <c r="BV24" s="2">
        <v>1335.5</v>
      </c>
      <c r="BW24" s="2">
        <v>1324</v>
      </c>
      <c r="BX24" s="2">
        <v>1385</v>
      </c>
      <c r="BY24" s="2">
        <v>1411.5</v>
      </c>
      <c r="BZ24" s="2">
        <v>1443</v>
      </c>
      <c r="CA24" s="2">
        <v>1487.5</v>
      </c>
      <c r="CB24" s="2">
        <v>1505</v>
      </c>
      <c r="CC24" s="2">
        <v>1498</v>
      </c>
      <c r="CD24" s="2">
        <v>1495</v>
      </c>
      <c r="CE24" s="2">
        <v>1538</v>
      </c>
      <c r="CF24" s="2">
        <v>1537</v>
      </c>
      <c r="CG24" s="2">
        <v>1522</v>
      </c>
      <c r="CH24" s="2">
        <v>1561.5</v>
      </c>
      <c r="CI24" s="2">
        <v>1633.5</v>
      </c>
      <c r="CJ24" s="2">
        <v>1592</v>
      </c>
      <c r="CK24" s="2">
        <v>1567</v>
      </c>
      <c r="CL24" s="2">
        <v>1552</v>
      </c>
      <c r="CM24" s="2">
        <v>1548.5</v>
      </c>
      <c r="CN24" s="2">
        <v>1529</v>
      </c>
      <c r="CO24" s="2">
        <v>1494.5</v>
      </c>
      <c r="CP24" s="2">
        <v>1517</v>
      </c>
      <c r="CQ24" s="2">
        <v>1504</v>
      </c>
      <c r="CR24" s="2">
        <v>1476.5</v>
      </c>
      <c r="CS24" s="2">
        <v>1439.5</v>
      </c>
      <c r="CT24" s="2">
        <v>1393</v>
      </c>
      <c r="CU24" s="2">
        <v>1475</v>
      </c>
      <c r="CV24" s="2">
        <v>1487</v>
      </c>
      <c r="CW24" s="2">
        <v>1438</v>
      </c>
      <c r="CX24" s="2">
        <v>1439.5</v>
      </c>
      <c r="CY24" s="2">
        <v>1422.5</v>
      </c>
      <c r="CZ24" s="2">
        <v>1418.5</v>
      </c>
      <c r="DA24" s="2">
        <v>1434</v>
      </c>
      <c r="DB24" s="2">
        <v>1392</v>
      </c>
      <c r="DC24" s="2">
        <v>1377</v>
      </c>
      <c r="DD24" s="2">
        <v>1419.5</v>
      </c>
      <c r="DE24" s="2">
        <v>1398.5</v>
      </c>
      <c r="DF24" s="2">
        <v>1363</v>
      </c>
      <c r="DG24" s="2">
        <v>1447.5</v>
      </c>
      <c r="DH24" s="2">
        <v>1491.5</v>
      </c>
      <c r="DI24" s="2">
        <v>1419</v>
      </c>
      <c r="DJ24" s="2">
        <v>1399</v>
      </c>
      <c r="DK24" s="2">
        <v>1375</v>
      </c>
      <c r="DL24" s="2">
        <v>1385</v>
      </c>
      <c r="DM24" s="2">
        <v>1402</v>
      </c>
      <c r="DN24" s="2">
        <v>1402</v>
      </c>
      <c r="DO24" s="2">
        <v>1371</v>
      </c>
      <c r="DP24" s="2">
        <v>1364.5</v>
      </c>
      <c r="DQ24" s="2">
        <v>1366</v>
      </c>
      <c r="DR24" s="2">
        <v>1384</v>
      </c>
      <c r="DS24" s="2">
        <v>1422.5</v>
      </c>
      <c r="DT24" s="2">
        <v>1434</v>
      </c>
      <c r="DU24" s="2">
        <v>1420.5</v>
      </c>
      <c r="DV24" s="2">
        <v>1378</v>
      </c>
      <c r="DW24" s="2">
        <v>1387</v>
      </c>
      <c r="DX24" s="2">
        <v>1344.5</v>
      </c>
      <c r="DY24" s="2">
        <v>1310</v>
      </c>
      <c r="DZ24" s="2">
        <v>1290</v>
      </c>
      <c r="EA24" s="2">
        <v>1289.5</v>
      </c>
      <c r="EB24" s="2">
        <v>1238.5</v>
      </c>
      <c r="EC24" s="2">
        <v>1255</v>
      </c>
      <c r="ED24" s="2">
        <v>1251</v>
      </c>
      <c r="EE24" s="2">
        <v>1270</v>
      </c>
      <c r="EF24" s="2">
        <v>1289</v>
      </c>
      <c r="EG24" s="2">
        <v>1276</v>
      </c>
      <c r="EH24" s="2">
        <v>1251</v>
      </c>
      <c r="EI24" s="2">
        <v>1263.5</v>
      </c>
      <c r="EJ24" s="2">
        <v>1262.5</v>
      </c>
      <c r="EK24" s="2">
        <v>1275</v>
      </c>
      <c r="EL24" s="2">
        <v>1262.5</v>
      </c>
      <c r="EM24" s="2">
        <v>1251.5</v>
      </c>
      <c r="EN24" s="2">
        <v>1229</v>
      </c>
      <c r="EO24" s="2">
        <v>1199.5</v>
      </c>
      <c r="EP24" s="2">
        <v>1179</v>
      </c>
      <c r="EQ24" s="2">
        <v>1182.5</v>
      </c>
      <c r="ER24" s="2">
        <v>1187</v>
      </c>
      <c r="ES24" s="2">
        <v>1174</v>
      </c>
      <c r="ET24" s="2">
        <v>1176</v>
      </c>
      <c r="EU24" s="2">
        <v>1172</v>
      </c>
      <c r="EV24" s="2">
        <v>1172</v>
      </c>
      <c r="EW24" s="2">
        <v>1169.5</v>
      </c>
      <c r="EX24" s="2">
        <v>1170.5</v>
      </c>
      <c r="EY24" s="2">
        <v>1167</v>
      </c>
      <c r="EZ24" s="2">
        <v>1168</v>
      </c>
      <c r="FA24" s="2">
        <v>1159.5</v>
      </c>
      <c r="FB24" s="2">
        <v>1164.5</v>
      </c>
      <c r="FC24" s="2">
        <v>1145.5</v>
      </c>
      <c r="FD24" s="2">
        <v>1168.5</v>
      </c>
      <c r="FE24" s="2">
        <v>1177.5</v>
      </c>
      <c r="FF24" s="2">
        <v>1163.5</v>
      </c>
      <c r="FG24" s="2">
        <v>1158.5</v>
      </c>
      <c r="FH24" s="2">
        <v>1164.5</v>
      </c>
      <c r="FI24" s="2">
        <v>1154.5</v>
      </c>
      <c r="FJ24" s="2">
        <v>1154</v>
      </c>
      <c r="FK24" s="2">
        <v>1150.5</v>
      </c>
      <c r="FL24" s="2">
        <v>1143</v>
      </c>
      <c r="FM24" s="2">
        <v>1136</v>
      </c>
      <c r="FN24" s="2">
        <v>1137.5</v>
      </c>
      <c r="FO24" s="2">
        <v>1141.5</v>
      </c>
      <c r="FP24" s="2">
        <v>1149.5</v>
      </c>
      <c r="FQ24" s="2">
        <v>1144</v>
      </c>
      <c r="FR24" s="2">
        <v>1133</v>
      </c>
      <c r="FS24" s="2">
        <v>1139.5</v>
      </c>
      <c r="FT24" s="2">
        <v>1127.5</v>
      </c>
      <c r="FU24" s="2">
        <v>1129.5</v>
      </c>
      <c r="FV24" s="2">
        <v>1115.5</v>
      </c>
      <c r="FW24" s="2">
        <v>1117.5</v>
      </c>
      <c r="FX24" s="2">
        <v>1126.5</v>
      </c>
      <c r="FY24" s="2">
        <v>1096</v>
      </c>
      <c r="FZ24" s="2">
        <v>1094.5</v>
      </c>
      <c r="GA24" s="2">
        <v>1102.5</v>
      </c>
      <c r="GB24" s="2">
        <v>1093</v>
      </c>
      <c r="GC24" s="2">
        <v>1076</v>
      </c>
      <c r="GD24" s="2">
        <v>1050.5</v>
      </c>
      <c r="GE24" s="2">
        <v>1055.5</v>
      </c>
      <c r="GF24" s="2">
        <v>1045.5</v>
      </c>
      <c r="GG24" s="2">
        <v>1058</v>
      </c>
      <c r="GH24" s="2">
        <v>1064.5</v>
      </c>
      <c r="GI24" s="2">
        <v>1069</v>
      </c>
      <c r="GJ24" s="2">
        <v>1063</v>
      </c>
      <c r="GK24" s="2">
        <v>1067.5</v>
      </c>
      <c r="GL24" s="2">
        <v>1065</v>
      </c>
      <c r="GM24" s="2">
        <v>1047.5</v>
      </c>
      <c r="GN24" s="2">
        <v>1032</v>
      </c>
      <c r="GO24" s="2">
        <v>1013.5</v>
      </c>
      <c r="GP24" s="2">
        <v>1014</v>
      </c>
      <c r="GQ24" s="2">
        <v>1007</v>
      </c>
      <c r="GR24" s="2">
        <v>987.5</v>
      </c>
      <c r="GS24" s="2">
        <v>1000.5</v>
      </c>
      <c r="GT24" s="2">
        <v>996.3</v>
      </c>
      <c r="GU24" s="2">
        <v>987.5</v>
      </c>
      <c r="GV24" s="2">
        <v>1004.5</v>
      </c>
      <c r="GW24" s="2">
        <v>1017.5</v>
      </c>
      <c r="GX24" s="2">
        <v>1021</v>
      </c>
      <c r="GY24" s="2">
        <v>1018</v>
      </c>
      <c r="GZ24" s="2">
        <v>1019.5</v>
      </c>
      <c r="HA24" s="2">
        <v>996</v>
      </c>
      <c r="HB24" s="2">
        <v>1000.5</v>
      </c>
      <c r="HC24" s="2">
        <v>998.5</v>
      </c>
      <c r="HD24" s="2">
        <v>1003</v>
      </c>
      <c r="HE24" s="2">
        <v>1029.5</v>
      </c>
      <c r="HF24" s="2">
        <v>1042</v>
      </c>
      <c r="HG24" s="2">
        <v>1048</v>
      </c>
      <c r="HH24" s="2">
        <v>1034</v>
      </c>
      <c r="HI24" s="2">
        <v>1019.5</v>
      </c>
      <c r="HJ24" s="2">
        <v>1018.5</v>
      </c>
      <c r="HK24" s="2">
        <v>1017</v>
      </c>
      <c r="HL24" s="2">
        <v>1015</v>
      </c>
      <c r="HM24" s="2">
        <v>1000.5</v>
      </c>
      <c r="HN24" s="2">
        <v>992.5</v>
      </c>
      <c r="HO24" s="2">
        <v>993.8</v>
      </c>
      <c r="HP24" s="2">
        <v>990.6</v>
      </c>
      <c r="HQ24" s="2">
        <v>994.5</v>
      </c>
      <c r="HR24" s="2">
        <v>1004</v>
      </c>
      <c r="HS24" s="2">
        <v>1004</v>
      </c>
      <c r="HT24" s="2">
        <v>998.1</v>
      </c>
      <c r="HU24" s="2">
        <v>1001</v>
      </c>
      <c r="HV24" s="2">
        <v>999</v>
      </c>
      <c r="HW24" s="2">
        <v>986</v>
      </c>
      <c r="HX24" s="2">
        <v>984</v>
      </c>
      <c r="HY24" s="2">
        <v>985.7</v>
      </c>
      <c r="HZ24" s="2">
        <v>974</v>
      </c>
      <c r="IA24" s="2">
        <v>987</v>
      </c>
      <c r="IB24" s="2">
        <v>999.1</v>
      </c>
      <c r="IC24" s="2">
        <v>986.1</v>
      </c>
      <c r="ID24" s="2">
        <v>976</v>
      </c>
      <c r="IE24" s="2">
        <v>979.2</v>
      </c>
      <c r="IF24" s="2">
        <v>966.3</v>
      </c>
      <c r="IG24" s="2">
        <v>967.1</v>
      </c>
      <c r="IH24" s="2">
        <v>946.1</v>
      </c>
      <c r="II24" s="2">
        <v>951.3</v>
      </c>
      <c r="IJ24" s="2">
        <v>957.2</v>
      </c>
      <c r="IK24" s="2">
        <v>959.9</v>
      </c>
      <c r="IL24" s="2">
        <v>974.2</v>
      </c>
      <c r="IM24" s="2">
        <v>971</v>
      </c>
      <c r="IN24" s="2">
        <v>963.5</v>
      </c>
      <c r="IO24" s="2">
        <v>954.7</v>
      </c>
      <c r="IP24" s="2">
        <v>948</v>
      </c>
      <c r="IQ24" s="2">
        <v>966.8</v>
      </c>
      <c r="IR24" s="2">
        <v>964</v>
      </c>
      <c r="IS24" s="2">
        <v>956.5</v>
      </c>
      <c r="IT24" s="2">
        <v>950.1</v>
      </c>
    </row>
    <row r="25" spans="1:254" ht="15.9" customHeight="1">
      <c r="A25" s="65" t="s">
        <v>45</v>
      </c>
      <c r="B25" s="41" t="s">
        <v>46</v>
      </c>
      <c r="C25" s="45">
        <v>1754</v>
      </c>
      <c r="D25" s="16">
        <v>47</v>
      </c>
      <c r="E25" s="21">
        <v>1707</v>
      </c>
      <c r="F25" s="21">
        <v>1657.5</v>
      </c>
      <c r="G25" s="21">
        <v>1637.5</v>
      </c>
      <c r="H25" s="21">
        <v>1603.5</v>
      </c>
      <c r="I25" s="21">
        <v>1539.5</v>
      </c>
      <c r="J25" s="21">
        <v>1579</v>
      </c>
      <c r="K25" s="21">
        <v>1574</v>
      </c>
      <c r="L25" s="21">
        <v>1566</v>
      </c>
      <c r="M25" s="21">
        <v>1598.5</v>
      </c>
      <c r="N25" s="21">
        <v>1592</v>
      </c>
      <c r="O25" s="21">
        <v>1608.5</v>
      </c>
      <c r="P25" s="21">
        <v>1580.5</v>
      </c>
      <c r="Q25" s="21">
        <v>1522.5</v>
      </c>
      <c r="R25" s="21">
        <v>1489</v>
      </c>
      <c r="S25" s="21">
        <v>1562.5</v>
      </c>
      <c r="T25" s="21">
        <v>1575.5</v>
      </c>
      <c r="U25" s="21">
        <v>1553.5</v>
      </c>
      <c r="V25" s="21">
        <v>1548.5</v>
      </c>
      <c r="W25" s="21">
        <v>1547</v>
      </c>
      <c r="X25" s="21">
        <v>1551</v>
      </c>
      <c r="Y25" s="21">
        <v>1564.5</v>
      </c>
      <c r="Z25" s="21">
        <v>1600</v>
      </c>
      <c r="AA25" s="21">
        <v>1578.5</v>
      </c>
      <c r="AB25" s="21">
        <v>1570</v>
      </c>
      <c r="AC25" s="21">
        <v>1575</v>
      </c>
      <c r="AD25" s="21">
        <v>1535</v>
      </c>
      <c r="AE25" s="21">
        <v>1540.5</v>
      </c>
      <c r="AF25" s="21">
        <v>1532.5</v>
      </c>
      <c r="AG25" s="21">
        <v>1526</v>
      </c>
      <c r="AH25" s="21">
        <v>1532.5</v>
      </c>
      <c r="AI25" s="21">
        <v>1552</v>
      </c>
      <c r="AJ25" s="21">
        <v>1595</v>
      </c>
      <c r="AK25" s="21">
        <v>1590</v>
      </c>
      <c r="AL25" s="21">
        <v>1583</v>
      </c>
      <c r="AM25" s="21">
        <v>1623.25</v>
      </c>
      <c r="AN25" s="21">
        <v>1619.5</v>
      </c>
      <c r="AO25" s="21">
        <v>1617.5</v>
      </c>
      <c r="AP25" s="21">
        <v>1597</v>
      </c>
      <c r="AQ25" s="21">
        <v>1550</v>
      </c>
      <c r="AR25" s="21">
        <v>1529.75</v>
      </c>
      <c r="AS25" s="21">
        <v>1579.75</v>
      </c>
      <c r="AT25" s="21">
        <v>1631.5</v>
      </c>
      <c r="AU25" s="21">
        <v>1634.75</v>
      </c>
      <c r="AV25" s="21">
        <v>1693.75</v>
      </c>
      <c r="AW25" s="21">
        <v>1679</v>
      </c>
      <c r="AX25" s="21">
        <v>1710.5</v>
      </c>
      <c r="AY25" s="21">
        <v>1686.5</v>
      </c>
      <c r="AZ25" s="21">
        <v>1728.5</v>
      </c>
      <c r="BA25" s="21">
        <v>1774.75</v>
      </c>
      <c r="BB25" s="21">
        <v>1749.25</v>
      </c>
      <c r="BC25" s="21">
        <v>1794.75</v>
      </c>
      <c r="BD25" s="21">
        <v>1811.25</v>
      </c>
      <c r="BE25" s="21">
        <v>1774.5</v>
      </c>
      <c r="BF25" s="21">
        <v>1758</v>
      </c>
      <c r="BG25" s="21">
        <v>1752.5</v>
      </c>
      <c r="BH25" s="21">
        <v>1734</v>
      </c>
      <c r="BI25" s="21">
        <v>1803.25</v>
      </c>
      <c r="BJ25" s="21">
        <v>1805</v>
      </c>
      <c r="BK25" s="21">
        <v>1857</v>
      </c>
      <c r="BL25" s="21">
        <v>1843.75</v>
      </c>
      <c r="BM25" s="2">
        <v>1868.75</v>
      </c>
      <c r="BN25" s="2">
        <v>1809.25</v>
      </c>
      <c r="BO25" s="2">
        <v>1795</v>
      </c>
      <c r="BP25" s="2">
        <v>1787.25</v>
      </c>
      <c r="BQ25" s="2">
        <v>1702</v>
      </c>
      <c r="BR25" s="2">
        <v>1422.75</v>
      </c>
      <c r="BS25" s="2">
        <v>1420.25</v>
      </c>
      <c r="BT25" s="2">
        <v>1400</v>
      </c>
      <c r="BU25" s="2">
        <v>1416.25</v>
      </c>
      <c r="BV25" s="2">
        <v>1445.25</v>
      </c>
      <c r="BW25" s="2">
        <v>1427.75</v>
      </c>
      <c r="BX25" s="2">
        <v>1445.75</v>
      </c>
      <c r="BY25" s="2">
        <v>1490.25</v>
      </c>
      <c r="BZ25" s="2">
        <v>1497.75</v>
      </c>
      <c r="CA25" s="2">
        <v>1488.5</v>
      </c>
      <c r="CB25" s="2">
        <v>1517.75</v>
      </c>
      <c r="CC25" s="2">
        <v>1510.75</v>
      </c>
      <c r="CD25" s="2">
        <v>1516.25</v>
      </c>
      <c r="CE25" s="2">
        <v>1499</v>
      </c>
      <c r="CF25" s="2">
        <v>1521</v>
      </c>
      <c r="CG25" s="2">
        <v>1552</v>
      </c>
      <c r="CH25" s="2">
        <v>1554</v>
      </c>
      <c r="CI25" s="2">
        <v>1490.25</v>
      </c>
      <c r="CJ25" s="2">
        <v>1486</v>
      </c>
      <c r="CK25" s="2">
        <v>1499.5</v>
      </c>
      <c r="CL25" s="2">
        <v>1496.5</v>
      </c>
      <c r="CM25" s="2">
        <v>1491.75</v>
      </c>
      <c r="CN25" s="2">
        <v>1427.25</v>
      </c>
      <c r="CO25" s="2">
        <v>1408.25</v>
      </c>
      <c r="CP25" s="2">
        <v>1461.25</v>
      </c>
      <c r="CQ25" s="2">
        <v>1454.75</v>
      </c>
      <c r="CR25" s="2">
        <v>1447.5</v>
      </c>
      <c r="CS25" s="2">
        <v>1387</v>
      </c>
      <c r="CT25" s="2">
        <v>1350</v>
      </c>
      <c r="CU25" s="2">
        <v>1423.75</v>
      </c>
      <c r="CV25" s="2">
        <v>1457</v>
      </c>
      <c r="CW25" s="2">
        <v>1421.75</v>
      </c>
      <c r="CX25" s="2">
        <v>1395</v>
      </c>
      <c r="CY25" s="2">
        <v>1374.25</v>
      </c>
      <c r="CZ25" s="2">
        <v>1379.25</v>
      </c>
      <c r="DA25" s="2">
        <v>1434.25</v>
      </c>
      <c r="DB25" s="2">
        <v>1417.5</v>
      </c>
      <c r="DC25" s="2">
        <v>1354.25</v>
      </c>
      <c r="DD25" s="2">
        <v>1440</v>
      </c>
      <c r="DE25" s="2">
        <v>1472.75</v>
      </c>
      <c r="DF25" s="2">
        <v>1443.5</v>
      </c>
      <c r="DG25" s="2">
        <v>1581.75</v>
      </c>
      <c r="DH25" s="2">
        <v>1595.5</v>
      </c>
      <c r="DI25" s="2">
        <v>1598</v>
      </c>
      <c r="DJ25" s="2">
        <v>1600</v>
      </c>
      <c r="DK25" s="2">
        <v>1557</v>
      </c>
      <c r="DL25" s="2">
        <v>1567.75</v>
      </c>
      <c r="DM25" s="2">
        <v>1595.5</v>
      </c>
      <c r="DN25" s="2">
        <v>1632.5</v>
      </c>
      <c r="DO25" s="2">
        <v>1621.25</v>
      </c>
      <c r="DP25" s="2">
        <v>1631.5</v>
      </c>
      <c r="DQ25" s="2">
        <v>1620.75</v>
      </c>
      <c r="DR25" s="2">
        <v>1654.25</v>
      </c>
      <c r="DS25" s="2">
        <v>1639</v>
      </c>
      <c r="DT25" s="2">
        <v>1582</v>
      </c>
      <c r="DU25" s="2">
        <v>1553.75</v>
      </c>
      <c r="DV25" s="2">
        <v>1469.75</v>
      </c>
      <c r="DW25" s="2">
        <v>1477</v>
      </c>
      <c r="DX25" s="2">
        <v>1528.75</v>
      </c>
      <c r="DY25" s="2">
        <v>1553.75</v>
      </c>
      <c r="DZ25" s="2">
        <v>1514.25</v>
      </c>
      <c r="EA25" s="2">
        <v>1551</v>
      </c>
      <c r="EB25" s="2">
        <v>1545</v>
      </c>
      <c r="EC25" s="2">
        <v>1539</v>
      </c>
      <c r="ED25" s="2">
        <v>1512.5</v>
      </c>
      <c r="EE25" s="2">
        <v>1508</v>
      </c>
      <c r="EF25" s="2">
        <v>1571.5</v>
      </c>
      <c r="EG25" s="2">
        <v>1564.5</v>
      </c>
      <c r="EH25" s="2">
        <v>1535</v>
      </c>
      <c r="EI25" s="2">
        <v>1552</v>
      </c>
      <c r="EJ25" s="2">
        <v>1537</v>
      </c>
      <c r="EK25" s="2">
        <v>1537.5</v>
      </c>
      <c r="EL25" s="2">
        <v>1493.75</v>
      </c>
      <c r="EM25" s="2">
        <v>1475.75</v>
      </c>
      <c r="EN25" s="2">
        <v>1454</v>
      </c>
      <c r="EO25" s="2">
        <v>1410.25</v>
      </c>
      <c r="EP25" s="2">
        <v>1408</v>
      </c>
      <c r="EQ25" s="2">
        <v>1406.25</v>
      </c>
      <c r="ER25" s="2">
        <v>1407.5</v>
      </c>
      <c r="ES25" s="2">
        <v>1382.5</v>
      </c>
      <c r="ET25" s="2">
        <v>1353</v>
      </c>
      <c r="EU25" s="2">
        <v>1360</v>
      </c>
      <c r="EV25" s="2">
        <v>1350.25</v>
      </c>
      <c r="EW25" s="2">
        <v>1361</v>
      </c>
      <c r="EX25" s="2">
        <v>1352.75</v>
      </c>
      <c r="EY25" s="2">
        <v>1357.25</v>
      </c>
      <c r="EZ25" s="2">
        <v>1349</v>
      </c>
      <c r="FA25" s="2">
        <v>1331.5</v>
      </c>
      <c r="FB25" s="2">
        <v>1320.25</v>
      </c>
      <c r="FC25" s="2">
        <v>1311.5</v>
      </c>
      <c r="FD25" s="2">
        <v>1323.5</v>
      </c>
      <c r="FE25" s="2">
        <v>1340.75</v>
      </c>
      <c r="FF25" s="2">
        <v>1333.75</v>
      </c>
      <c r="FG25" s="2">
        <v>1300.25</v>
      </c>
      <c r="FH25" s="2">
        <v>1269.75</v>
      </c>
      <c r="FI25" s="2">
        <v>1260</v>
      </c>
      <c r="FJ25" s="2">
        <v>1239.75</v>
      </c>
      <c r="FK25" s="2">
        <v>1225</v>
      </c>
      <c r="FL25" s="2">
        <v>1220.25</v>
      </c>
      <c r="FM25" s="2">
        <v>1201</v>
      </c>
      <c r="FN25" s="2">
        <v>1210.5</v>
      </c>
      <c r="FO25" s="2">
        <v>1201.5</v>
      </c>
      <c r="FP25" s="2">
        <v>1196.5</v>
      </c>
      <c r="FQ25" s="2">
        <v>1200.75</v>
      </c>
      <c r="FR25" s="2">
        <v>1188.25</v>
      </c>
      <c r="FS25" s="2">
        <v>1179</v>
      </c>
      <c r="FT25" s="2">
        <v>1160.25</v>
      </c>
      <c r="FU25" s="2">
        <v>1181.75</v>
      </c>
      <c r="FV25" s="2">
        <v>1158.5</v>
      </c>
      <c r="FW25" s="2">
        <v>1172.25</v>
      </c>
      <c r="FX25" s="2">
        <v>1207</v>
      </c>
      <c r="FY25" s="2">
        <v>1203.25</v>
      </c>
      <c r="FZ25" s="2">
        <v>1205</v>
      </c>
      <c r="GA25" s="2">
        <v>1174.75</v>
      </c>
      <c r="GB25" s="2">
        <v>1170.75</v>
      </c>
      <c r="GC25" s="2">
        <v>1179</v>
      </c>
      <c r="GD25" s="2">
        <v>1157.5</v>
      </c>
      <c r="GE25" s="2">
        <v>1136</v>
      </c>
      <c r="GF25" s="2">
        <v>1095.75</v>
      </c>
      <c r="GG25" s="2">
        <v>1097.5</v>
      </c>
      <c r="GH25" s="2">
        <v>1118.75</v>
      </c>
      <c r="GI25" s="2">
        <v>1140</v>
      </c>
      <c r="GJ25" s="2">
        <v>1146.5</v>
      </c>
      <c r="GK25" s="2">
        <v>1159</v>
      </c>
      <c r="GL25" s="2">
        <v>1174.5</v>
      </c>
      <c r="GM25" s="2">
        <v>1147.5</v>
      </c>
      <c r="GN25" s="2">
        <v>1135.75</v>
      </c>
      <c r="GO25" s="2">
        <v>1126.75</v>
      </c>
      <c r="GP25" s="2">
        <v>1129.75</v>
      </c>
      <c r="GQ25" s="2">
        <v>1119.75</v>
      </c>
      <c r="GR25" s="2">
        <v>1102.75</v>
      </c>
      <c r="GS25" s="2">
        <v>1111</v>
      </c>
      <c r="GT25" s="2">
        <v>1104.75</v>
      </c>
      <c r="GU25" s="2">
        <v>1090.25</v>
      </c>
      <c r="GV25" s="2">
        <v>1102.5</v>
      </c>
      <c r="GW25" s="2">
        <v>1117.25</v>
      </c>
      <c r="GX25" s="2">
        <v>1113.5</v>
      </c>
      <c r="GY25" s="2">
        <v>1103</v>
      </c>
      <c r="GZ25" s="2">
        <v>1098</v>
      </c>
      <c r="HA25" s="2">
        <v>1062.5</v>
      </c>
      <c r="HB25" s="2">
        <v>1053.5</v>
      </c>
      <c r="HC25" s="2">
        <v>1041.75</v>
      </c>
      <c r="HD25" s="2">
        <v>1059.25</v>
      </c>
      <c r="HE25" s="2">
        <v>1067</v>
      </c>
      <c r="HF25" s="2">
        <v>1090.75</v>
      </c>
      <c r="HG25" s="2">
        <v>1084.5</v>
      </c>
      <c r="HH25" s="2">
        <v>1083.25</v>
      </c>
      <c r="HI25" s="2">
        <v>1091.25</v>
      </c>
      <c r="HJ25" s="2">
        <v>1087</v>
      </c>
      <c r="HK25" s="2">
        <v>1070.25</v>
      </c>
      <c r="HL25" s="2">
        <v>1072.25</v>
      </c>
      <c r="HM25" s="2">
        <v>1088</v>
      </c>
      <c r="HN25" s="2">
        <v>1080.25</v>
      </c>
      <c r="HO25" s="2">
        <v>1072.75</v>
      </c>
      <c r="HP25" s="2">
        <v>1072.25</v>
      </c>
      <c r="HQ25" s="2">
        <v>1079.5</v>
      </c>
      <c r="HR25" s="2">
        <v>1081.5</v>
      </c>
      <c r="HS25" s="2">
        <v>1073.75</v>
      </c>
      <c r="HT25" s="2">
        <v>1051</v>
      </c>
      <c r="HU25" s="2">
        <v>1047</v>
      </c>
      <c r="HV25" s="2">
        <v>1032</v>
      </c>
      <c r="HW25" s="2">
        <v>1021.25</v>
      </c>
      <c r="HX25" s="2">
        <v>1028</v>
      </c>
      <c r="HY25" s="2">
        <v>1011.5</v>
      </c>
      <c r="HZ25" s="2">
        <v>1012.75</v>
      </c>
      <c r="IA25" s="2">
        <v>1009</v>
      </c>
      <c r="IB25" s="2">
        <v>1018.25</v>
      </c>
      <c r="IC25" s="2">
        <v>1005.5</v>
      </c>
      <c r="ID25" s="2">
        <v>1000.25</v>
      </c>
      <c r="IE25" s="2">
        <v>1005</v>
      </c>
      <c r="IF25" s="2">
        <v>1009.25</v>
      </c>
      <c r="IG25" s="2">
        <v>1000.75</v>
      </c>
      <c r="IH25" s="2">
        <v>997.75</v>
      </c>
      <c r="II25" s="2">
        <v>990</v>
      </c>
      <c r="IJ25" s="2">
        <v>1016.5</v>
      </c>
      <c r="IK25" s="2">
        <v>1011.25</v>
      </c>
      <c r="IL25" s="2">
        <v>997.75</v>
      </c>
      <c r="IM25" s="2">
        <v>987</v>
      </c>
      <c r="IN25" s="2">
        <v>973.75</v>
      </c>
      <c r="IO25" s="2">
        <v>966.75</v>
      </c>
      <c r="IP25" s="2">
        <v>948.25</v>
      </c>
      <c r="IQ25" s="2">
        <v>964.75</v>
      </c>
      <c r="IR25" s="2">
        <v>956.25</v>
      </c>
      <c r="IS25" s="2">
        <v>953.5</v>
      </c>
      <c r="IT25" s="2">
        <v>949.5</v>
      </c>
    </row>
    <row r="26" spans="1:254" ht="15.9" customHeight="1">
      <c r="A26" s="65" t="s">
        <v>47</v>
      </c>
      <c r="B26" s="41" t="s">
        <v>48</v>
      </c>
      <c r="C26" s="45">
        <v>6266</v>
      </c>
      <c r="D26" s="16">
        <v>-206</v>
      </c>
      <c r="E26" s="21">
        <v>6472</v>
      </c>
      <c r="F26" s="21">
        <v>6384</v>
      </c>
      <c r="G26" s="21">
        <v>6272</v>
      </c>
      <c r="H26" s="21">
        <v>6157</v>
      </c>
      <c r="I26" s="21">
        <v>6300</v>
      </c>
      <c r="J26" s="21">
        <v>6274</v>
      </c>
      <c r="K26" s="21">
        <v>6358</v>
      </c>
      <c r="L26" s="21">
        <v>6361</v>
      </c>
      <c r="M26" s="21">
        <v>6550</v>
      </c>
      <c r="N26" s="21">
        <v>6513</v>
      </c>
      <c r="O26" s="21">
        <v>6583</v>
      </c>
      <c r="P26" s="21">
        <v>6492</v>
      </c>
      <c r="Q26" s="21">
        <v>6212</v>
      </c>
      <c r="R26" s="21">
        <v>6115</v>
      </c>
      <c r="S26" s="21">
        <v>6511</v>
      </c>
      <c r="T26" s="21">
        <v>6509</v>
      </c>
      <c r="U26" s="21">
        <v>6321</v>
      </c>
      <c r="V26" s="21">
        <v>6364</v>
      </c>
      <c r="W26" s="21">
        <v>6419</v>
      </c>
      <c r="X26" s="21">
        <v>6311</v>
      </c>
      <c r="Y26" s="21">
        <v>6326</v>
      </c>
      <c r="Z26" s="21">
        <v>6417</v>
      </c>
      <c r="AA26" s="21">
        <v>6332</v>
      </c>
      <c r="AB26" s="21">
        <v>6209</v>
      </c>
      <c r="AC26" s="21">
        <v>6187</v>
      </c>
      <c r="AD26" s="21">
        <v>6145</v>
      </c>
      <c r="AE26" s="21">
        <v>6128</v>
      </c>
      <c r="AF26" s="21">
        <v>6077</v>
      </c>
      <c r="AG26" s="21">
        <v>6109</v>
      </c>
      <c r="AH26" s="21">
        <v>6091</v>
      </c>
      <c r="AI26" s="21">
        <v>6144</v>
      </c>
      <c r="AJ26" s="21">
        <v>6333</v>
      </c>
      <c r="AK26" s="21">
        <v>6280</v>
      </c>
      <c r="AL26" s="21">
        <v>6306</v>
      </c>
      <c r="AM26" s="21">
        <v>6375</v>
      </c>
      <c r="AN26" s="21">
        <v>6280</v>
      </c>
      <c r="AO26" s="21">
        <v>6168</v>
      </c>
      <c r="AP26" s="21">
        <v>6142</v>
      </c>
      <c r="AQ26" s="21">
        <v>6056</v>
      </c>
      <c r="AR26" s="21">
        <v>5961</v>
      </c>
      <c r="AS26" s="21">
        <v>6145</v>
      </c>
      <c r="AT26" s="21">
        <v>6171</v>
      </c>
      <c r="AU26" s="21">
        <v>6014</v>
      </c>
      <c r="AV26" s="21">
        <v>6113</v>
      </c>
      <c r="AW26" s="21">
        <v>6211</v>
      </c>
      <c r="AX26" s="21">
        <v>6215</v>
      </c>
      <c r="AY26" s="21">
        <v>6047</v>
      </c>
      <c r="AZ26" s="21">
        <v>6145</v>
      </c>
      <c r="BA26" s="21">
        <v>6087</v>
      </c>
      <c r="BB26" s="21">
        <v>6042</v>
      </c>
      <c r="BC26" s="21">
        <v>6156</v>
      </c>
      <c r="BD26" s="21">
        <v>6270</v>
      </c>
      <c r="BE26" s="21">
        <v>6187</v>
      </c>
      <c r="BF26" s="21">
        <v>6156</v>
      </c>
      <c r="BG26" s="21">
        <v>6210</v>
      </c>
      <c r="BH26" s="21">
        <v>5960</v>
      </c>
      <c r="BI26" s="21">
        <v>5797</v>
      </c>
      <c r="BJ26" s="21">
        <v>5716</v>
      </c>
      <c r="BK26" s="21">
        <v>5724</v>
      </c>
      <c r="BL26" s="21">
        <v>5782</v>
      </c>
      <c r="BM26" s="2">
        <v>5875</v>
      </c>
      <c r="BN26" s="2">
        <v>5801</v>
      </c>
      <c r="BO26" s="2">
        <v>5338</v>
      </c>
      <c r="BP26" s="2">
        <v>5247</v>
      </c>
      <c r="BQ26" s="2">
        <v>5181</v>
      </c>
      <c r="BR26" s="2">
        <v>5164</v>
      </c>
      <c r="BS26" s="2">
        <v>5112</v>
      </c>
      <c r="BT26" s="2">
        <v>5261</v>
      </c>
      <c r="BU26" s="2">
        <v>4768</v>
      </c>
      <c r="BV26" s="2">
        <v>4805</v>
      </c>
      <c r="BW26" s="2">
        <v>4811</v>
      </c>
      <c r="BX26" s="2">
        <v>4881</v>
      </c>
      <c r="BY26" s="2">
        <v>4947</v>
      </c>
      <c r="BZ26" s="2">
        <v>5005</v>
      </c>
      <c r="CA26" s="2">
        <v>4978</v>
      </c>
      <c r="CB26" s="2">
        <v>5052</v>
      </c>
      <c r="CC26" s="2">
        <v>5015</v>
      </c>
      <c r="CD26" s="2">
        <v>4891</v>
      </c>
      <c r="CE26" s="2">
        <v>4801</v>
      </c>
      <c r="CF26" s="2">
        <v>4866</v>
      </c>
      <c r="CG26" s="2">
        <v>4830</v>
      </c>
      <c r="CH26" s="2">
        <v>4863</v>
      </c>
      <c r="CI26" s="2">
        <v>4686</v>
      </c>
      <c r="CJ26" s="2">
        <v>4673</v>
      </c>
      <c r="CK26" s="2">
        <v>4673</v>
      </c>
      <c r="CL26" s="2">
        <v>4677</v>
      </c>
      <c r="CM26" s="2">
        <v>4691</v>
      </c>
      <c r="CN26" s="2">
        <v>4573</v>
      </c>
      <c r="CO26" s="2">
        <v>4528</v>
      </c>
      <c r="CP26" s="2">
        <v>4738</v>
      </c>
      <c r="CQ26" s="2">
        <v>4714</v>
      </c>
      <c r="CR26" s="2">
        <v>4771</v>
      </c>
      <c r="CS26" s="2">
        <v>4623</v>
      </c>
      <c r="CT26" s="2">
        <v>4539</v>
      </c>
      <c r="CU26" s="2">
        <v>4704</v>
      </c>
      <c r="CV26" s="2">
        <v>4838</v>
      </c>
      <c r="CW26" s="2">
        <v>4751</v>
      </c>
      <c r="CX26" s="2">
        <v>4729</v>
      </c>
      <c r="CY26" s="2">
        <v>4700</v>
      </c>
      <c r="CZ26" s="2">
        <v>4776</v>
      </c>
      <c r="DA26" s="2">
        <v>4896</v>
      </c>
      <c r="DB26" s="2">
        <v>4893</v>
      </c>
      <c r="DC26" s="2">
        <v>4764</v>
      </c>
      <c r="DD26" s="2">
        <v>4890</v>
      </c>
      <c r="DE26" s="2">
        <v>4903</v>
      </c>
      <c r="DF26" s="2">
        <v>4805</v>
      </c>
      <c r="DG26" s="2">
        <v>5122</v>
      </c>
      <c r="DH26" s="2">
        <v>5312</v>
      </c>
      <c r="DI26" s="2">
        <v>5482</v>
      </c>
      <c r="DJ26" s="2">
        <v>5498</v>
      </c>
      <c r="DK26" s="2">
        <v>5407</v>
      </c>
      <c r="DL26" s="2">
        <v>5325</v>
      </c>
      <c r="DM26" s="2">
        <v>5409</v>
      </c>
      <c r="DN26" s="2">
        <v>5470</v>
      </c>
      <c r="DO26" s="2">
        <v>5361</v>
      </c>
      <c r="DP26" s="2">
        <v>5231</v>
      </c>
      <c r="DQ26" s="2">
        <v>5331</v>
      </c>
      <c r="DR26" s="2">
        <v>5443</v>
      </c>
      <c r="DS26" s="2">
        <v>5419</v>
      </c>
      <c r="DT26" s="2">
        <v>5144</v>
      </c>
      <c r="DU26" s="2">
        <v>4990</v>
      </c>
      <c r="DV26" s="2">
        <v>4866</v>
      </c>
      <c r="DW26" s="2">
        <v>4843</v>
      </c>
      <c r="DX26" s="2">
        <v>4748</v>
      </c>
      <c r="DY26" s="2">
        <v>4707</v>
      </c>
      <c r="DZ26" s="2">
        <v>4621</v>
      </c>
      <c r="EA26" s="2">
        <v>4654</v>
      </c>
      <c r="EB26" s="2">
        <v>4553</v>
      </c>
      <c r="EC26" s="2">
        <v>4595</v>
      </c>
      <c r="ED26" s="2">
        <v>4575</v>
      </c>
      <c r="EE26" s="2">
        <v>4635</v>
      </c>
      <c r="EF26" s="2">
        <v>4733</v>
      </c>
      <c r="EG26" s="2">
        <v>4686</v>
      </c>
      <c r="EH26" s="2">
        <v>4728</v>
      </c>
      <c r="EI26" s="2">
        <v>4805</v>
      </c>
      <c r="EJ26" s="2">
        <v>4794</v>
      </c>
      <c r="EK26" s="2">
        <v>4785</v>
      </c>
      <c r="EL26" s="2">
        <v>4762</v>
      </c>
      <c r="EM26" s="2">
        <v>4758</v>
      </c>
      <c r="EN26" s="2">
        <v>4707</v>
      </c>
      <c r="EO26" s="2">
        <v>4660</v>
      </c>
      <c r="EP26" s="2">
        <v>4657</v>
      </c>
      <c r="EQ26" s="2">
        <v>4666</v>
      </c>
      <c r="ER26" s="2">
        <v>4701</v>
      </c>
      <c r="ES26" s="2">
        <v>4570</v>
      </c>
      <c r="ET26" s="2">
        <v>4553</v>
      </c>
      <c r="EU26" s="2">
        <v>4580</v>
      </c>
      <c r="EV26" s="2">
        <v>4541</v>
      </c>
      <c r="EW26" s="2">
        <v>4532</v>
      </c>
      <c r="EX26" s="2">
        <v>4551</v>
      </c>
      <c r="EY26" s="2">
        <v>4550</v>
      </c>
      <c r="EZ26" s="2">
        <v>4455</v>
      </c>
      <c r="FA26" s="2">
        <v>4450</v>
      </c>
      <c r="FB26" s="2">
        <v>4428</v>
      </c>
      <c r="FC26" s="2">
        <v>4400</v>
      </c>
      <c r="FD26" s="2">
        <v>4435</v>
      </c>
      <c r="FE26" s="2">
        <v>4454</v>
      </c>
      <c r="FF26" s="2">
        <v>4381</v>
      </c>
      <c r="FG26" s="2">
        <v>4340</v>
      </c>
      <c r="FH26" s="2">
        <v>4352</v>
      </c>
      <c r="FI26" s="2">
        <v>4317</v>
      </c>
      <c r="FJ26" s="2">
        <v>4246</v>
      </c>
      <c r="FK26" s="2">
        <v>4241</v>
      </c>
      <c r="FL26" s="2">
        <v>4254</v>
      </c>
      <c r="FM26" s="2">
        <v>4210</v>
      </c>
      <c r="FN26" s="2">
        <v>4224</v>
      </c>
      <c r="FO26" s="2">
        <v>4171</v>
      </c>
      <c r="FP26" s="2">
        <v>4145</v>
      </c>
      <c r="FQ26" s="2">
        <v>4173</v>
      </c>
      <c r="FR26" s="2">
        <v>4115</v>
      </c>
      <c r="FS26" s="2">
        <v>4052</v>
      </c>
      <c r="FT26" s="2">
        <v>3970</v>
      </c>
      <c r="FU26" s="2">
        <v>3972</v>
      </c>
      <c r="FV26" s="2">
        <v>3920</v>
      </c>
      <c r="FW26" s="2">
        <v>3929</v>
      </c>
      <c r="FX26" s="2">
        <v>3950</v>
      </c>
      <c r="FY26" s="2">
        <v>4020</v>
      </c>
      <c r="FZ26" s="2">
        <v>4052</v>
      </c>
      <c r="GA26" s="2">
        <v>3910</v>
      </c>
      <c r="GB26" s="2">
        <v>3846</v>
      </c>
      <c r="GC26" s="2">
        <v>3836</v>
      </c>
      <c r="GD26" s="2">
        <v>3805</v>
      </c>
      <c r="GE26" s="2">
        <v>3797</v>
      </c>
      <c r="GF26" s="2">
        <v>3701</v>
      </c>
      <c r="GG26" s="2">
        <v>3705</v>
      </c>
      <c r="GH26" s="2">
        <v>3730</v>
      </c>
      <c r="GI26" s="2">
        <v>3672</v>
      </c>
      <c r="GJ26" s="2">
        <v>3690</v>
      </c>
      <c r="GK26" s="2">
        <v>3744</v>
      </c>
      <c r="GL26" s="2">
        <v>3784</v>
      </c>
      <c r="GM26" s="2">
        <v>3775</v>
      </c>
      <c r="GN26" s="2">
        <v>3786</v>
      </c>
      <c r="GO26" s="2">
        <v>3845</v>
      </c>
      <c r="GP26" s="2">
        <v>3765</v>
      </c>
      <c r="GQ26" s="2">
        <v>3714</v>
      </c>
      <c r="GR26" s="2">
        <v>3701</v>
      </c>
      <c r="GS26" s="2">
        <v>3765</v>
      </c>
      <c r="GT26" s="2">
        <v>3725</v>
      </c>
      <c r="GU26" s="2">
        <v>3673</v>
      </c>
      <c r="GV26" s="2">
        <v>3771</v>
      </c>
      <c r="GW26" s="2">
        <v>3822</v>
      </c>
      <c r="GX26" s="2">
        <v>3818</v>
      </c>
      <c r="GY26" s="2">
        <v>3841</v>
      </c>
      <c r="GZ26" s="2">
        <v>3816</v>
      </c>
      <c r="HA26" s="2">
        <v>3723</v>
      </c>
      <c r="HB26" s="2">
        <v>3708</v>
      </c>
      <c r="HC26" s="2">
        <v>3755</v>
      </c>
      <c r="HD26" s="2">
        <v>3850</v>
      </c>
      <c r="HE26" s="2">
        <v>3847</v>
      </c>
      <c r="HF26" s="2">
        <v>3939</v>
      </c>
      <c r="HG26" s="2">
        <v>3948</v>
      </c>
      <c r="HH26" s="2">
        <v>3937</v>
      </c>
      <c r="HI26" s="2">
        <v>3962</v>
      </c>
      <c r="HJ26" s="2">
        <v>3946</v>
      </c>
      <c r="HK26" s="2">
        <v>3895</v>
      </c>
      <c r="HL26" s="2">
        <v>3914</v>
      </c>
      <c r="HM26" s="2">
        <v>3958</v>
      </c>
      <c r="HN26" s="2">
        <v>3941</v>
      </c>
      <c r="HO26" s="2">
        <v>3910</v>
      </c>
      <c r="HP26" s="2">
        <v>3861</v>
      </c>
      <c r="HQ26" s="2">
        <v>3869</v>
      </c>
      <c r="HR26" s="2">
        <v>3873</v>
      </c>
      <c r="HS26" s="2">
        <v>3857</v>
      </c>
      <c r="HT26" s="2">
        <v>3818</v>
      </c>
      <c r="HU26" s="2">
        <v>3810</v>
      </c>
      <c r="HV26" s="2">
        <v>3836</v>
      </c>
      <c r="HW26" s="2">
        <v>3799</v>
      </c>
      <c r="HX26" s="2">
        <v>3805</v>
      </c>
      <c r="HY26" s="2">
        <v>3783</v>
      </c>
      <c r="HZ26" s="2">
        <v>3792</v>
      </c>
      <c r="IA26" s="2">
        <v>3786</v>
      </c>
      <c r="IB26" s="2">
        <v>3828</v>
      </c>
      <c r="IC26" s="2">
        <v>3757</v>
      </c>
      <c r="ID26" s="2">
        <v>3738</v>
      </c>
      <c r="IE26" s="2">
        <v>3765</v>
      </c>
      <c r="IF26" s="2">
        <v>3827</v>
      </c>
      <c r="IG26" s="2">
        <v>3790</v>
      </c>
      <c r="IH26" s="2">
        <v>3785</v>
      </c>
      <c r="II26" s="2">
        <v>3732</v>
      </c>
      <c r="IJ26" s="2">
        <v>3713</v>
      </c>
      <c r="IK26" s="2">
        <v>3685</v>
      </c>
      <c r="IL26" s="2">
        <v>3658</v>
      </c>
      <c r="IM26" s="2">
        <v>3490</v>
      </c>
      <c r="IN26" s="2">
        <v>3449</v>
      </c>
      <c r="IO26" s="2">
        <v>3406</v>
      </c>
      <c r="IP26" s="2">
        <v>3381</v>
      </c>
      <c r="IQ26" s="2">
        <v>3403</v>
      </c>
      <c r="IR26" s="2">
        <v>3355</v>
      </c>
      <c r="IS26" s="2">
        <v>3341</v>
      </c>
      <c r="IT26" s="2">
        <v>3322</v>
      </c>
    </row>
    <row r="27" spans="1:254" ht="15.9" customHeight="1">
      <c r="A27" s="65" t="s">
        <v>49</v>
      </c>
      <c r="B27" s="41" t="s">
        <v>50</v>
      </c>
      <c r="C27" s="45">
        <v>1684</v>
      </c>
      <c r="D27" s="16">
        <v>795.2</v>
      </c>
      <c r="E27" s="21">
        <v>888.8</v>
      </c>
      <c r="F27" s="21">
        <v>874.7</v>
      </c>
      <c r="G27" s="21">
        <v>881.3</v>
      </c>
      <c r="H27" s="21">
        <v>887.4</v>
      </c>
      <c r="I27" s="21">
        <v>897.3</v>
      </c>
      <c r="J27" s="21">
        <v>927.9</v>
      </c>
      <c r="K27" s="21">
        <v>925</v>
      </c>
      <c r="L27" s="21">
        <v>896.7</v>
      </c>
      <c r="M27" s="21">
        <v>862.1</v>
      </c>
      <c r="N27" s="21">
        <v>843.8</v>
      </c>
      <c r="O27" s="21">
        <v>846.2</v>
      </c>
      <c r="P27" s="21">
        <v>853.5</v>
      </c>
      <c r="Q27" s="21">
        <v>877</v>
      </c>
      <c r="R27" s="21">
        <v>881.3</v>
      </c>
      <c r="S27" s="21">
        <v>864.1</v>
      </c>
      <c r="T27" s="21">
        <v>853</v>
      </c>
      <c r="U27" s="21">
        <v>873</v>
      </c>
      <c r="V27" s="21">
        <v>846.5</v>
      </c>
      <c r="W27" s="21">
        <v>848.9</v>
      </c>
      <c r="X27" s="21">
        <v>860.3</v>
      </c>
      <c r="Y27" s="21">
        <v>856.2</v>
      </c>
      <c r="Z27" s="21">
        <v>838.1</v>
      </c>
      <c r="AA27" s="21">
        <v>816.8</v>
      </c>
      <c r="AB27" s="21">
        <v>815.1</v>
      </c>
      <c r="AC27" s="21">
        <v>808.2</v>
      </c>
      <c r="AD27" s="21">
        <v>793.6</v>
      </c>
      <c r="AE27" s="21">
        <v>821</v>
      </c>
      <c r="AF27" s="21">
        <v>820.1</v>
      </c>
      <c r="AG27" s="21">
        <v>815.4</v>
      </c>
      <c r="AH27" s="21">
        <v>813.5</v>
      </c>
      <c r="AI27" s="21">
        <v>815.1</v>
      </c>
      <c r="AJ27" s="21">
        <v>806.1</v>
      </c>
      <c r="AK27" s="21">
        <v>809.8</v>
      </c>
      <c r="AL27" s="21">
        <v>811</v>
      </c>
      <c r="AM27" s="21">
        <v>825.3</v>
      </c>
      <c r="AN27" s="21">
        <v>833.8</v>
      </c>
      <c r="AO27" s="21">
        <v>822.5</v>
      </c>
      <c r="AP27" s="21">
        <v>837.2</v>
      </c>
      <c r="AQ27" s="21">
        <v>851.6</v>
      </c>
      <c r="AR27" s="21">
        <v>860.6</v>
      </c>
      <c r="AS27" s="21">
        <v>836.4</v>
      </c>
      <c r="AT27" s="21">
        <v>833.2</v>
      </c>
      <c r="AU27" s="21">
        <v>829</v>
      </c>
      <c r="AV27" s="21">
        <v>822.2</v>
      </c>
      <c r="AW27" s="21">
        <v>820.2</v>
      </c>
      <c r="AX27" s="21">
        <v>807.3</v>
      </c>
      <c r="AY27" s="21">
        <v>794.7</v>
      </c>
      <c r="AZ27" s="21">
        <v>819.7</v>
      </c>
      <c r="BA27" s="21">
        <v>856.4</v>
      </c>
      <c r="BB27" s="21">
        <v>836.8</v>
      </c>
      <c r="BC27" s="21">
        <v>801</v>
      </c>
      <c r="BD27" s="21">
        <v>801.6</v>
      </c>
      <c r="BE27" s="21">
        <v>818.4</v>
      </c>
      <c r="BF27" s="21">
        <v>854.9</v>
      </c>
      <c r="BG27" s="21">
        <v>859.6</v>
      </c>
      <c r="BH27" s="21">
        <v>865.3</v>
      </c>
      <c r="BI27" s="21">
        <v>866</v>
      </c>
      <c r="BJ27" s="21">
        <v>868.9</v>
      </c>
      <c r="BK27" s="21">
        <v>842.1</v>
      </c>
      <c r="BL27" s="21">
        <v>841</v>
      </c>
      <c r="BM27" s="2">
        <v>878.5</v>
      </c>
      <c r="BN27" s="2">
        <v>887.5</v>
      </c>
      <c r="BO27" s="2">
        <v>881.7</v>
      </c>
      <c r="BP27" s="2">
        <v>882.1</v>
      </c>
      <c r="BQ27" s="2">
        <v>869.3</v>
      </c>
      <c r="BR27" s="2">
        <v>879</v>
      </c>
      <c r="BS27" s="2">
        <v>872.7</v>
      </c>
      <c r="BT27" s="2">
        <v>898.1</v>
      </c>
      <c r="BU27" s="2">
        <v>906.1</v>
      </c>
      <c r="BV27" s="2">
        <v>910.1</v>
      </c>
      <c r="BW27" s="2">
        <v>914.5</v>
      </c>
      <c r="BX27" s="2">
        <v>941.5</v>
      </c>
      <c r="BY27" s="2">
        <v>942</v>
      </c>
      <c r="BZ27" s="2">
        <v>946.3</v>
      </c>
      <c r="CA27" s="2">
        <v>940</v>
      </c>
      <c r="CB27" s="2">
        <v>954.1</v>
      </c>
      <c r="CC27" s="2">
        <v>954.7</v>
      </c>
      <c r="CD27" s="2">
        <v>947</v>
      </c>
      <c r="CE27" s="2">
        <v>938</v>
      </c>
      <c r="CF27" s="2">
        <v>931.1</v>
      </c>
      <c r="CG27" s="2">
        <v>953.7</v>
      </c>
      <c r="CH27" s="2">
        <v>969.2</v>
      </c>
      <c r="CI27" s="2">
        <v>977.8</v>
      </c>
      <c r="CJ27" s="2">
        <v>955.3</v>
      </c>
      <c r="CK27" s="2">
        <v>944.2</v>
      </c>
      <c r="CL27" s="2">
        <v>934.6</v>
      </c>
      <c r="CM27" s="2">
        <v>956.2</v>
      </c>
      <c r="CN27" s="2">
        <v>968.2</v>
      </c>
      <c r="CO27" s="2">
        <v>958.1</v>
      </c>
      <c r="CP27" s="2">
        <v>976.3</v>
      </c>
      <c r="CQ27" s="2">
        <v>967.5</v>
      </c>
      <c r="CR27" s="2">
        <v>970.5</v>
      </c>
      <c r="CS27" s="2">
        <v>967</v>
      </c>
      <c r="CT27" s="2">
        <v>964.9</v>
      </c>
      <c r="CU27" s="2">
        <v>980.1</v>
      </c>
      <c r="CV27" s="2">
        <v>981</v>
      </c>
      <c r="CW27" s="2">
        <v>1012</v>
      </c>
      <c r="CX27" s="2">
        <v>1002.5</v>
      </c>
      <c r="CY27" s="2">
        <v>977</v>
      </c>
      <c r="CZ27" s="2">
        <v>999.4</v>
      </c>
      <c r="DA27" s="2">
        <v>1585</v>
      </c>
      <c r="DB27" s="2">
        <v>1559</v>
      </c>
      <c r="DC27" s="2">
        <v>1524</v>
      </c>
      <c r="DD27" s="2">
        <v>1622</v>
      </c>
      <c r="DE27" s="2">
        <v>1647</v>
      </c>
      <c r="DF27" s="2">
        <v>1604.5</v>
      </c>
      <c r="DG27" s="2">
        <v>1676</v>
      </c>
      <c r="DH27" s="2">
        <v>1687.5</v>
      </c>
      <c r="DI27" s="2">
        <v>1689.5</v>
      </c>
      <c r="DJ27" s="2">
        <v>1681</v>
      </c>
      <c r="DK27" s="2">
        <v>1676</v>
      </c>
      <c r="DL27" s="2">
        <v>1650</v>
      </c>
      <c r="DM27" s="2">
        <v>1633.5</v>
      </c>
      <c r="DN27" s="2">
        <v>1674</v>
      </c>
      <c r="DO27" s="2">
        <v>1679</v>
      </c>
      <c r="DP27" s="2">
        <v>1672.5</v>
      </c>
      <c r="DQ27" s="2">
        <v>1670.5</v>
      </c>
      <c r="DR27" s="2">
        <v>1657.5</v>
      </c>
      <c r="DS27" s="2">
        <v>1675</v>
      </c>
      <c r="DT27" s="2">
        <v>1630</v>
      </c>
      <c r="DU27" s="2">
        <v>1604.5</v>
      </c>
      <c r="DV27" s="2">
        <v>1547.5</v>
      </c>
      <c r="DW27" s="2">
        <v>1567</v>
      </c>
      <c r="DX27" s="2">
        <v>1470.5</v>
      </c>
      <c r="DY27" s="2">
        <v>1489.5</v>
      </c>
      <c r="DZ27" s="2">
        <v>1478</v>
      </c>
      <c r="EA27" s="2">
        <v>1467.5</v>
      </c>
      <c r="EB27" s="2">
        <v>1447.5</v>
      </c>
      <c r="EC27" s="2">
        <v>1443.5</v>
      </c>
      <c r="ED27" s="2">
        <v>1441.5</v>
      </c>
      <c r="EE27" s="2">
        <v>1451</v>
      </c>
      <c r="EF27" s="2">
        <v>1455</v>
      </c>
      <c r="EG27" s="2">
        <v>1435.5</v>
      </c>
      <c r="EH27" s="2">
        <v>1402</v>
      </c>
      <c r="EI27" s="2">
        <v>1421</v>
      </c>
      <c r="EJ27" s="2">
        <v>1429</v>
      </c>
      <c r="EK27" s="2">
        <v>1424.5</v>
      </c>
      <c r="EL27" s="2">
        <v>1399.5</v>
      </c>
      <c r="EM27" s="2">
        <v>1373.5</v>
      </c>
      <c r="EN27" s="2">
        <v>1356</v>
      </c>
      <c r="EO27" s="2">
        <v>1347</v>
      </c>
      <c r="EP27" s="2">
        <v>1341</v>
      </c>
      <c r="EQ27" s="2">
        <v>1350</v>
      </c>
      <c r="ER27" s="2">
        <v>1346.5</v>
      </c>
      <c r="ES27" s="2">
        <v>1340.5</v>
      </c>
      <c r="ET27" s="2">
        <v>1353.5</v>
      </c>
      <c r="EU27" s="2">
        <v>1350.5</v>
      </c>
      <c r="EV27" s="2">
        <v>1337.5</v>
      </c>
      <c r="EW27" s="2">
        <v>1333</v>
      </c>
      <c r="EX27" s="2">
        <v>1333.5</v>
      </c>
      <c r="EY27" s="2">
        <v>1324.5</v>
      </c>
      <c r="EZ27" s="2">
        <v>1317</v>
      </c>
      <c r="FA27" s="2">
        <v>1305</v>
      </c>
      <c r="FB27" s="2">
        <v>1292.5</v>
      </c>
      <c r="FC27" s="2">
        <v>1290.5</v>
      </c>
      <c r="FD27" s="2">
        <v>1304</v>
      </c>
      <c r="FE27" s="2">
        <v>1303</v>
      </c>
      <c r="FF27" s="2">
        <v>1301</v>
      </c>
      <c r="FG27" s="2">
        <v>1294.5</v>
      </c>
      <c r="FH27" s="2">
        <v>1302</v>
      </c>
      <c r="FI27" s="2">
        <v>1288.5</v>
      </c>
      <c r="FJ27" s="2">
        <v>1292</v>
      </c>
      <c r="FK27" s="2">
        <v>1283.5</v>
      </c>
      <c r="FL27" s="2">
        <v>1291</v>
      </c>
      <c r="FM27" s="2">
        <v>1278.5</v>
      </c>
      <c r="FN27" s="2">
        <v>1279.5</v>
      </c>
      <c r="FO27" s="2">
        <v>1285.5</v>
      </c>
      <c r="FP27" s="2">
        <v>1300.5</v>
      </c>
      <c r="FQ27" s="2">
        <v>1298</v>
      </c>
      <c r="FR27" s="2">
        <v>1285</v>
      </c>
      <c r="FS27" s="2">
        <v>1264.5</v>
      </c>
      <c r="FT27" s="2">
        <v>1245</v>
      </c>
      <c r="FU27" s="2">
        <v>1254.5</v>
      </c>
      <c r="FV27" s="2">
        <v>1260</v>
      </c>
      <c r="FW27" s="2">
        <v>1248.5</v>
      </c>
      <c r="FX27" s="2">
        <v>1268.5</v>
      </c>
      <c r="FY27" s="2">
        <v>1272</v>
      </c>
      <c r="FZ27" s="2">
        <v>1270</v>
      </c>
      <c r="GA27" s="2">
        <v>1267.5</v>
      </c>
      <c r="GB27" s="2">
        <v>1250.5</v>
      </c>
      <c r="GC27" s="2">
        <v>1233.5</v>
      </c>
      <c r="GD27" s="2">
        <v>1218</v>
      </c>
      <c r="GE27" s="2">
        <v>1202.5</v>
      </c>
      <c r="GF27" s="2">
        <v>1206.5</v>
      </c>
      <c r="GG27" s="2">
        <v>1335.5</v>
      </c>
      <c r="GH27" s="2">
        <v>1344</v>
      </c>
      <c r="GI27" s="2">
        <v>1322</v>
      </c>
      <c r="GJ27" s="2">
        <v>1338</v>
      </c>
      <c r="GK27" s="2">
        <v>1347.5</v>
      </c>
      <c r="GL27" s="2">
        <v>1376.5</v>
      </c>
      <c r="GM27" s="2">
        <v>1367.5</v>
      </c>
      <c r="GN27" s="2">
        <v>1348.5</v>
      </c>
      <c r="GO27" s="2">
        <v>1330</v>
      </c>
      <c r="GP27" s="2">
        <v>1323</v>
      </c>
      <c r="GQ27" s="2">
        <v>1305</v>
      </c>
      <c r="GR27" s="2">
        <v>1295.5</v>
      </c>
      <c r="GS27" s="2">
        <v>1310.5</v>
      </c>
      <c r="GT27" s="2">
        <v>1299</v>
      </c>
      <c r="GU27" s="2">
        <v>1275.5</v>
      </c>
      <c r="GV27" s="2">
        <v>1304.5</v>
      </c>
      <c r="GW27" s="2">
        <v>1326.5</v>
      </c>
      <c r="GX27" s="2">
        <v>1319.5</v>
      </c>
      <c r="GY27" s="2">
        <v>1302.5</v>
      </c>
      <c r="GZ27" s="2">
        <v>1295</v>
      </c>
      <c r="HA27" s="2">
        <v>1255</v>
      </c>
      <c r="HB27" s="2">
        <v>1237.5</v>
      </c>
      <c r="HC27" s="2">
        <v>1237.5</v>
      </c>
      <c r="HD27" s="2">
        <v>1258.5</v>
      </c>
      <c r="HE27" s="2">
        <v>1272.5</v>
      </c>
      <c r="HF27" s="2">
        <v>1290.5</v>
      </c>
      <c r="HG27" s="2">
        <v>1291</v>
      </c>
      <c r="HH27" s="2">
        <v>1284.5</v>
      </c>
      <c r="HI27" s="2">
        <v>1271.5</v>
      </c>
      <c r="HJ27" s="2">
        <v>1277</v>
      </c>
      <c r="HK27" s="2">
        <v>1288.5</v>
      </c>
      <c r="HL27" s="2">
        <v>1287</v>
      </c>
      <c r="HM27" s="2">
        <v>1298.5</v>
      </c>
      <c r="HN27" s="2">
        <v>1300</v>
      </c>
      <c r="HO27" s="2">
        <v>1293</v>
      </c>
      <c r="HP27" s="2">
        <v>1301</v>
      </c>
      <c r="HQ27" s="2">
        <v>1319</v>
      </c>
      <c r="HR27" s="2">
        <v>1302</v>
      </c>
      <c r="HS27" s="2">
        <v>1281</v>
      </c>
      <c r="HT27" s="2">
        <v>1280</v>
      </c>
      <c r="HU27" s="2">
        <v>1273</v>
      </c>
      <c r="HV27" s="2">
        <v>1274.5</v>
      </c>
      <c r="HW27" s="2">
        <v>1261.5</v>
      </c>
      <c r="HX27" s="2">
        <v>1256.5</v>
      </c>
      <c r="HY27" s="2">
        <v>1260</v>
      </c>
      <c r="HZ27" s="2">
        <v>1270.5</v>
      </c>
      <c r="IA27" s="2">
        <v>1264.5</v>
      </c>
      <c r="IB27" s="2">
        <v>1279.5</v>
      </c>
      <c r="IC27" s="2">
        <v>1276.5</v>
      </c>
      <c r="ID27" s="2">
        <v>1269</v>
      </c>
      <c r="IE27" s="2">
        <v>1285</v>
      </c>
      <c r="IF27" s="2">
        <v>1283.5</v>
      </c>
      <c r="IG27" s="2">
        <v>1284.5</v>
      </c>
      <c r="IH27" s="2">
        <v>1263.5</v>
      </c>
      <c r="II27" s="2">
        <v>1262.5</v>
      </c>
      <c r="IJ27" s="2">
        <v>1271</v>
      </c>
      <c r="IK27" s="2">
        <v>1261.5</v>
      </c>
      <c r="IL27" s="2">
        <v>1262</v>
      </c>
      <c r="IM27" s="2">
        <v>1276.5</v>
      </c>
      <c r="IN27" s="2">
        <v>1283</v>
      </c>
      <c r="IO27" s="2">
        <v>1241</v>
      </c>
      <c r="IP27" s="2">
        <v>1283</v>
      </c>
      <c r="IQ27" s="2">
        <v>1285</v>
      </c>
      <c r="IR27" s="2">
        <v>1279.5</v>
      </c>
      <c r="IS27" s="2">
        <v>1272.5</v>
      </c>
      <c r="IT27" s="2">
        <v>1274.5</v>
      </c>
    </row>
    <row r="28" spans="1:254" ht="15.9" customHeight="1">
      <c r="A28" s="65" t="s">
        <v>51</v>
      </c>
      <c r="B28" s="41" t="s">
        <v>52</v>
      </c>
      <c r="C28" s="45">
        <v>3338</v>
      </c>
      <c r="D28" s="16">
        <v>-89</v>
      </c>
      <c r="E28" s="21">
        <v>3427</v>
      </c>
      <c r="F28" s="21">
        <v>3681</v>
      </c>
      <c r="G28" s="21">
        <v>3437</v>
      </c>
      <c r="H28" s="21">
        <v>3253</v>
      </c>
      <c r="I28" s="21">
        <v>3210</v>
      </c>
      <c r="J28" s="21">
        <v>2760</v>
      </c>
      <c r="K28" s="21">
        <v>2784.5</v>
      </c>
      <c r="L28" s="21">
        <v>3099</v>
      </c>
      <c r="M28" s="21">
        <v>3682</v>
      </c>
      <c r="N28" s="21">
        <v>3552</v>
      </c>
      <c r="O28" s="21">
        <v>3724</v>
      </c>
      <c r="P28" s="21">
        <v>3752</v>
      </c>
      <c r="Q28" s="21">
        <v>3621</v>
      </c>
      <c r="R28" s="21">
        <v>3914</v>
      </c>
      <c r="S28" s="21">
        <v>4504</v>
      </c>
      <c r="T28" s="21">
        <v>5006</v>
      </c>
      <c r="U28" s="21">
        <v>4822</v>
      </c>
      <c r="V28" s="21">
        <v>5133</v>
      </c>
      <c r="W28" s="21">
        <v>4790</v>
      </c>
      <c r="X28" s="21">
        <v>4468</v>
      </c>
      <c r="Y28" s="21">
        <v>4336</v>
      </c>
      <c r="Z28" s="21">
        <v>4537</v>
      </c>
      <c r="AA28" s="21">
        <v>4920</v>
      </c>
      <c r="AB28" s="21">
        <v>4119</v>
      </c>
      <c r="AC28" s="21">
        <v>4389</v>
      </c>
      <c r="AD28" s="21">
        <v>4112</v>
      </c>
      <c r="AE28" s="21">
        <v>3756</v>
      </c>
      <c r="AF28" s="21">
        <v>3628</v>
      </c>
      <c r="AG28" s="21">
        <v>3649</v>
      </c>
      <c r="AH28" s="21">
        <v>3723</v>
      </c>
      <c r="AI28" s="21">
        <v>3572</v>
      </c>
      <c r="AJ28" s="21">
        <v>3817</v>
      </c>
      <c r="AK28" s="21">
        <v>4188</v>
      </c>
      <c r="AL28" s="21">
        <v>4193</v>
      </c>
      <c r="AM28" s="21">
        <v>4090</v>
      </c>
      <c r="AN28" s="21">
        <v>3978</v>
      </c>
      <c r="AO28" s="21">
        <v>4108</v>
      </c>
      <c r="AP28" s="21">
        <v>3820</v>
      </c>
      <c r="AQ28" s="21">
        <v>3562</v>
      </c>
      <c r="AR28" s="21">
        <v>2954</v>
      </c>
      <c r="AS28" s="21">
        <v>3102</v>
      </c>
      <c r="AT28" s="21">
        <v>3311</v>
      </c>
      <c r="AU28" s="21">
        <v>3461</v>
      </c>
      <c r="AV28" s="21">
        <v>3865</v>
      </c>
      <c r="AW28" s="21">
        <v>4190</v>
      </c>
      <c r="AX28" s="21">
        <v>4178</v>
      </c>
      <c r="AY28" s="21">
        <v>4015</v>
      </c>
      <c r="AZ28" s="21">
        <v>3906</v>
      </c>
      <c r="BA28" s="21">
        <v>3704</v>
      </c>
      <c r="BB28" s="21">
        <v>3137</v>
      </c>
      <c r="BC28" s="21">
        <v>3220</v>
      </c>
      <c r="BD28" s="21">
        <v>3336</v>
      </c>
      <c r="BE28" s="21">
        <v>3317</v>
      </c>
      <c r="BF28" s="21">
        <v>3173</v>
      </c>
      <c r="BG28" s="21">
        <v>2956.5</v>
      </c>
      <c r="BH28" s="21">
        <v>2941</v>
      </c>
      <c r="BI28" s="21">
        <v>2922</v>
      </c>
      <c r="BJ28" s="21">
        <v>2889</v>
      </c>
      <c r="BK28" s="21">
        <v>3033</v>
      </c>
      <c r="BL28" s="21">
        <v>3337</v>
      </c>
      <c r="BM28" s="2">
        <v>3060</v>
      </c>
      <c r="BN28" s="2">
        <v>3535</v>
      </c>
      <c r="BO28" s="2">
        <v>3420</v>
      </c>
      <c r="BP28" s="2">
        <v>2985</v>
      </c>
      <c r="BQ28" s="2">
        <v>3033</v>
      </c>
      <c r="BR28" s="2">
        <v>2367</v>
      </c>
      <c r="BS28" s="2">
        <v>2452.5</v>
      </c>
      <c r="BT28" s="2">
        <v>2305.5</v>
      </c>
      <c r="BU28" s="2">
        <v>2239.5</v>
      </c>
      <c r="BV28" s="2">
        <v>2153.5</v>
      </c>
      <c r="BW28" s="2">
        <v>2110</v>
      </c>
      <c r="BX28" s="2">
        <v>2211</v>
      </c>
      <c r="BY28" s="2">
        <v>2134.5</v>
      </c>
      <c r="BZ28" s="2">
        <v>2041</v>
      </c>
      <c r="CA28" s="2">
        <v>2095</v>
      </c>
      <c r="CB28" s="2">
        <v>2238.5</v>
      </c>
      <c r="CC28" s="2">
        <v>2155</v>
      </c>
      <c r="CD28" s="2">
        <v>2151</v>
      </c>
      <c r="CE28" s="2">
        <v>1990</v>
      </c>
      <c r="CF28" s="2">
        <v>1988.5</v>
      </c>
      <c r="CG28" s="2">
        <v>1882</v>
      </c>
      <c r="CH28" s="2">
        <v>1832</v>
      </c>
      <c r="CI28" s="2">
        <v>1760.5</v>
      </c>
      <c r="CJ28" s="2">
        <v>1712.5</v>
      </c>
      <c r="CK28" s="2">
        <v>1733.5</v>
      </c>
      <c r="CL28" s="2">
        <v>1681</v>
      </c>
      <c r="CM28" s="2">
        <v>1699.5</v>
      </c>
      <c r="CN28" s="2">
        <v>1631.5</v>
      </c>
      <c r="CO28" s="2">
        <v>1701</v>
      </c>
      <c r="CP28" s="2">
        <v>1790.5</v>
      </c>
      <c r="CQ28" s="2">
        <v>1762</v>
      </c>
      <c r="CR28" s="2">
        <v>1720.5</v>
      </c>
      <c r="CS28" s="2">
        <v>1600</v>
      </c>
      <c r="CT28" s="2">
        <v>1545</v>
      </c>
      <c r="CU28" s="2">
        <v>1659</v>
      </c>
      <c r="CV28" s="2">
        <v>1607</v>
      </c>
      <c r="CW28" s="2">
        <v>1615</v>
      </c>
      <c r="CX28" s="2">
        <v>1564</v>
      </c>
      <c r="CY28" s="2">
        <v>1514</v>
      </c>
      <c r="CZ28" s="2">
        <v>1600.5</v>
      </c>
      <c r="DA28" s="2">
        <v>1651</v>
      </c>
      <c r="DB28" s="2">
        <v>1585.5</v>
      </c>
      <c r="DC28" s="2">
        <v>1500</v>
      </c>
      <c r="DD28" s="2">
        <v>1659.5</v>
      </c>
      <c r="DE28" s="2">
        <v>1658</v>
      </c>
      <c r="DF28" s="2">
        <v>1553</v>
      </c>
      <c r="DG28" s="2">
        <v>1723.5</v>
      </c>
      <c r="DH28" s="2">
        <v>1740</v>
      </c>
      <c r="DI28" s="2">
        <v>1699.5</v>
      </c>
      <c r="DJ28" s="2">
        <v>1698.5</v>
      </c>
      <c r="DK28" s="2">
        <v>1631.5</v>
      </c>
      <c r="DL28" s="2">
        <v>1591</v>
      </c>
      <c r="DM28" s="2">
        <v>1601</v>
      </c>
      <c r="DN28" s="2">
        <v>1560</v>
      </c>
      <c r="DO28" s="2">
        <v>1525</v>
      </c>
      <c r="DP28" s="2">
        <v>1505</v>
      </c>
      <c r="DQ28" s="2">
        <v>1460.5</v>
      </c>
      <c r="DR28" s="2">
        <v>1505</v>
      </c>
      <c r="DS28" s="2">
        <v>1574.5</v>
      </c>
      <c r="DT28" s="2">
        <v>1695.5</v>
      </c>
      <c r="DU28" s="2">
        <v>1666</v>
      </c>
      <c r="DV28" s="2">
        <v>1600</v>
      </c>
      <c r="DW28" s="2">
        <v>1579</v>
      </c>
      <c r="DX28" s="2">
        <v>1576.5</v>
      </c>
      <c r="DY28" s="2">
        <v>1584</v>
      </c>
      <c r="DZ28" s="2">
        <v>1556</v>
      </c>
      <c r="EA28" s="2">
        <v>1547</v>
      </c>
      <c r="EB28" s="2">
        <v>1485.5</v>
      </c>
      <c r="EC28" s="2">
        <v>1453.5</v>
      </c>
      <c r="ED28" s="2">
        <v>1521</v>
      </c>
      <c r="EE28" s="2">
        <v>1564.5</v>
      </c>
      <c r="EF28" s="2">
        <v>1641</v>
      </c>
      <c r="EG28" s="2">
        <v>1601.5</v>
      </c>
      <c r="EH28" s="2">
        <v>1537</v>
      </c>
      <c r="EI28" s="2">
        <v>1593.5</v>
      </c>
      <c r="EJ28" s="2">
        <v>1562.5</v>
      </c>
      <c r="EK28" s="2">
        <v>1595</v>
      </c>
      <c r="EL28" s="2">
        <v>1585</v>
      </c>
      <c r="EM28" s="2">
        <v>1552</v>
      </c>
      <c r="EN28" s="2">
        <v>1506</v>
      </c>
      <c r="EO28" s="2">
        <v>1476.5</v>
      </c>
      <c r="EP28" s="2">
        <v>1515.5</v>
      </c>
      <c r="EQ28" s="2">
        <v>1542.5</v>
      </c>
      <c r="ER28" s="2">
        <v>1474.5</v>
      </c>
      <c r="ES28" s="2">
        <v>1434</v>
      </c>
      <c r="ET28" s="2">
        <v>1408.5</v>
      </c>
      <c r="EU28" s="2">
        <v>1417</v>
      </c>
      <c r="EV28" s="2">
        <v>1422.5</v>
      </c>
      <c r="EW28" s="2">
        <v>1380.5</v>
      </c>
      <c r="EX28" s="2">
        <v>1360</v>
      </c>
      <c r="EY28" s="2">
        <v>1360</v>
      </c>
      <c r="EZ28" s="2">
        <v>1280</v>
      </c>
      <c r="FA28" s="2">
        <v>1251</v>
      </c>
      <c r="FB28" s="2">
        <v>1227</v>
      </c>
      <c r="FC28" s="2">
        <v>1260</v>
      </c>
      <c r="FD28" s="2">
        <v>1277</v>
      </c>
      <c r="FE28" s="2">
        <v>1287</v>
      </c>
      <c r="FF28" s="2">
        <v>1305.5</v>
      </c>
      <c r="FG28" s="2">
        <v>1347</v>
      </c>
      <c r="FH28" s="2">
        <v>1384.5</v>
      </c>
      <c r="FI28" s="2">
        <v>1378.5</v>
      </c>
      <c r="FJ28" s="2">
        <v>1363</v>
      </c>
      <c r="FK28" s="2">
        <v>1333</v>
      </c>
      <c r="FL28" s="2">
        <v>1299</v>
      </c>
      <c r="FM28" s="2">
        <v>1277</v>
      </c>
      <c r="FN28" s="2">
        <v>1250</v>
      </c>
      <c r="FO28" s="2">
        <v>1238.5</v>
      </c>
      <c r="FP28" s="2">
        <v>1227.5</v>
      </c>
      <c r="FQ28" s="2">
        <v>1224.5</v>
      </c>
      <c r="FR28" s="2">
        <v>1186.5</v>
      </c>
      <c r="FS28" s="2">
        <v>1170</v>
      </c>
      <c r="FT28" s="2">
        <v>1131</v>
      </c>
      <c r="FU28" s="2">
        <v>1171</v>
      </c>
      <c r="FV28" s="2">
        <v>1160</v>
      </c>
      <c r="FW28" s="2">
        <v>1237.5</v>
      </c>
      <c r="FX28" s="2">
        <v>1248</v>
      </c>
      <c r="FY28" s="2">
        <v>1222</v>
      </c>
      <c r="FZ28" s="2">
        <v>1156</v>
      </c>
      <c r="GA28" s="2">
        <v>1173</v>
      </c>
      <c r="GB28" s="2">
        <v>1451</v>
      </c>
      <c r="GC28" s="2">
        <v>1443</v>
      </c>
      <c r="GD28" s="2">
        <v>1415</v>
      </c>
      <c r="GE28" s="2">
        <v>1471</v>
      </c>
      <c r="GF28" s="2">
        <v>1443</v>
      </c>
      <c r="GG28" s="2">
        <v>1601.5</v>
      </c>
      <c r="GH28" s="2">
        <v>1540.5</v>
      </c>
      <c r="GI28" s="2">
        <v>1571.5</v>
      </c>
      <c r="GJ28" s="2">
        <v>1557</v>
      </c>
      <c r="GK28" s="2">
        <v>1580</v>
      </c>
      <c r="GL28" s="2">
        <v>1643</v>
      </c>
      <c r="GM28" s="2">
        <v>1645.5</v>
      </c>
      <c r="GN28" s="2">
        <v>1630.5</v>
      </c>
      <c r="GO28" s="2">
        <v>1692</v>
      </c>
      <c r="GP28" s="2">
        <v>1730</v>
      </c>
      <c r="GQ28" s="2">
        <v>1675</v>
      </c>
      <c r="GR28" s="2">
        <v>1646.5</v>
      </c>
      <c r="GS28" s="2">
        <v>1660.5</v>
      </c>
      <c r="GT28" s="2">
        <v>1615</v>
      </c>
      <c r="GU28" s="2">
        <v>1617</v>
      </c>
      <c r="GV28" s="2">
        <v>1657.5</v>
      </c>
      <c r="GW28" s="2">
        <v>1685</v>
      </c>
      <c r="GX28" s="2">
        <v>1600</v>
      </c>
      <c r="GY28" s="2">
        <v>1648</v>
      </c>
      <c r="GZ28" s="2">
        <v>1707</v>
      </c>
      <c r="HA28" s="2">
        <v>1653.5</v>
      </c>
      <c r="HB28" s="2">
        <v>1579</v>
      </c>
      <c r="HC28" s="2">
        <v>1510</v>
      </c>
      <c r="HD28" s="2">
        <v>1486</v>
      </c>
      <c r="HE28" s="2">
        <v>1501</v>
      </c>
      <c r="HF28" s="2">
        <v>1425</v>
      </c>
      <c r="HG28" s="2">
        <v>1524.5</v>
      </c>
      <c r="HH28" s="2">
        <v>1514.5</v>
      </c>
      <c r="HI28" s="2">
        <v>1461</v>
      </c>
      <c r="HJ28" s="2">
        <v>1439</v>
      </c>
      <c r="HK28" s="2">
        <v>1385.5</v>
      </c>
      <c r="HL28" s="2">
        <v>1405</v>
      </c>
      <c r="HM28" s="2">
        <v>1384.5</v>
      </c>
      <c r="HN28" s="2">
        <v>1281.5</v>
      </c>
      <c r="HO28" s="2">
        <v>1250</v>
      </c>
      <c r="HP28" s="2">
        <v>1232.5</v>
      </c>
      <c r="HQ28" s="2">
        <v>1245.5</v>
      </c>
      <c r="HR28" s="2">
        <v>1267.5</v>
      </c>
      <c r="HS28" s="2">
        <v>1233.5</v>
      </c>
      <c r="HT28" s="2">
        <v>1203</v>
      </c>
      <c r="HU28" s="2">
        <v>1205.5</v>
      </c>
      <c r="HV28" s="2">
        <v>1222.5</v>
      </c>
      <c r="HW28" s="2">
        <v>1194.5</v>
      </c>
      <c r="HX28" s="2">
        <v>1237</v>
      </c>
      <c r="HY28" s="2">
        <v>1230</v>
      </c>
      <c r="HZ28" s="2">
        <v>1227</v>
      </c>
      <c r="IA28" s="2">
        <v>1246</v>
      </c>
      <c r="IB28" s="2">
        <v>1246</v>
      </c>
      <c r="IC28" s="2">
        <v>1214</v>
      </c>
      <c r="ID28" s="2">
        <v>1175</v>
      </c>
      <c r="IE28" s="2">
        <v>1186</v>
      </c>
      <c r="IF28" s="2">
        <v>1228.5</v>
      </c>
      <c r="IG28" s="2">
        <v>1221</v>
      </c>
      <c r="IH28" s="2">
        <v>1185</v>
      </c>
      <c r="II28" s="2">
        <v>1193</v>
      </c>
      <c r="IJ28" s="2">
        <v>1192.5</v>
      </c>
      <c r="IK28" s="2">
        <v>1194</v>
      </c>
      <c r="IL28" s="2">
        <v>1164</v>
      </c>
      <c r="IM28" s="2">
        <v>1166</v>
      </c>
      <c r="IN28" s="2">
        <v>1146</v>
      </c>
      <c r="IO28" s="2">
        <v>1168.5</v>
      </c>
      <c r="IP28" s="2">
        <v>1126</v>
      </c>
      <c r="IQ28" s="2">
        <v>1141</v>
      </c>
      <c r="IR28" s="2">
        <v>1185.5</v>
      </c>
      <c r="IS28" s="2">
        <v>1149.5</v>
      </c>
      <c r="IT28" s="2">
        <v>1180</v>
      </c>
    </row>
    <row r="29" spans="1:254" ht="15.9" customHeight="1">
      <c r="A29" s="65" t="s">
        <v>53</v>
      </c>
      <c r="B29" s="41" t="s">
        <v>54</v>
      </c>
      <c r="C29" s="45">
        <v>1325</v>
      </c>
      <c r="D29" s="16">
        <v>54</v>
      </c>
      <c r="E29" s="21">
        <v>1271</v>
      </c>
      <c r="F29" s="21">
        <v>1273.5</v>
      </c>
      <c r="G29" s="21">
        <v>1276.5</v>
      </c>
      <c r="H29" s="21">
        <v>1266.5</v>
      </c>
      <c r="I29" s="21">
        <v>1307</v>
      </c>
      <c r="J29" s="21">
        <v>1301.5</v>
      </c>
      <c r="K29" s="21">
        <v>1296</v>
      </c>
      <c r="L29" s="21">
        <v>1288</v>
      </c>
      <c r="M29" s="21">
        <v>1311.5</v>
      </c>
      <c r="N29" s="21">
        <v>1320</v>
      </c>
      <c r="O29" s="21">
        <v>1316.5</v>
      </c>
      <c r="P29" s="21">
        <v>1286.5</v>
      </c>
      <c r="Q29" s="21">
        <v>1273.5</v>
      </c>
      <c r="R29" s="21">
        <v>1229</v>
      </c>
      <c r="S29" s="21">
        <v>1265</v>
      </c>
      <c r="T29" s="21">
        <v>1271</v>
      </c>
      <c r="U29" s="21">
        <v>1249.5</v>
      </c>
      <c r="V29" s="21">
        <v>1244</v>
      </c>
      <c r="W29" s="21">
        <v>1240.5</v>
      </c>
      <c r="X29" s="21">
        <v>1246</v>
      </c>
      <c r="Y29" s="21">
        <v>1241.5</v>
      </c>
      <c r="Z29" s="21">
        <v>1245</v>
      </c>
      <c r="AA29" s="21">
        <v>1225</v>
      </c>
      <c r="AB29" s="21">
        <v>1216.5</v>
      </c>
      <c r="AC29" s="21">
        <v>1203</v>
      </c>
      <c r="AD29" s="21">
        <v>1191.5</v>
      </c>
      <c r="AE29" s="21">
        <v>1179.5</v>
      </c>
      <c r="AF29" s="21">
        <v>1182</v>
      </c>
      <c r="AG29" s="21">
        <v>1190</v>
      </c>
      <c r="AH29" s="21">
        <v>1188</v>
      </c>
      <c r="AI29" s="21">
        <v>1199.5</v>
      </c>
      <c r="AJ29" s="21">
        <v>1238.5</v>
      </c>
      <c r="AK29" s="21">
        <v>1249</v>
      </c>
      <c r="AL29" s="21">
        <v>1192.5</v>
      </c>
      <c r="AM29" s="21">
        <v>1220</v>
      </c>
      <c r="AN29" s="21">
        <v>1228.5</v>
      </c>
      <c r="AO29" s="21">
        <v>1219</v>
      </c>
      <c r="AP29" s="21">
        <v>1228</v>
      </c>
      <c r="AQ29" s="21">
        <v>1217</v>
      </c>
      <c r="AR29" s="21">
        <v>1201</v>
      </c>
      <c r="AS29" s="21">
        <v>1202</v>
      </c>
      <c r="AT29" s="21">
        <v>1220</v>
      </c>
      <c r="AU29" s="21">
        <v>1225.5</v>
      </c>
      <c r="AV29" s="21">
        <v>1271.5</v>
      </c>
      <c r="AW29" s="21">
        <v>1283</v>
      </c>
      <c r="AX29" s="21">
        <v>1305.5</v>
      </c>
      <c r="AY29" s="21">
        <v>1242.5</v>
      </c>
      <c r="AZ29" s="21">
        <v>1249</v>
      </c>
      <c r="BA29" s="21">
        <v>1280.5</v>
      </c>
      <c r="BB29" s="21">
        <v>1279</v>
      </c>
      <c r="BC29" s="21">
        <v>1290</v>
      </c>
      <c r="BD29" s="21">
        <v>1260</v>
      </c>
      <c r="BE29" s="21">
        <v>1277</v>
      </c>
      <c r="BF29" s="21">
        <v>1282.5</v>
      </c>
      <c r="BG29" s="21">
        <v>1295.5</v>
      </c>
      <c r="BH29" s="21">
        <v>1305.5</v>
      </c>
      <c r="BI29" s="21">
        <v>1340.5</v>
      </c>
      <c r="BJ29" s="21">
        <v>1358</v>
      </c>
      <c r="BK29" s="21">
        <v>1350</v>
      </c>
      <c r="BL29" s="21">
        <v>1266</v>
      </c>
      <c r="BM29" s="2">
        <v>1335.5</v>
      </c>
      <c r="BN29" s="2">
        <v>1343.5</v>
      </c>
      <c r="BO29" s="2">
        <v>1280.5</v>
      </c>
      <c r="BP29" s="2">
        <v>1266.5</v>
      </c>
      <c r="BQ29" s="2">
        <v>1311</v>
      </c>
      <c r="BR29" s="2">
        <v>1278.5</v>
      </c>
      <c r="BS29" s="2">
        <v>1276</v>
      </c>
      <c r="BT29" s="2">
        <v>1285</v>
      </c>
      <c r="BU29" s="2">
        <v>1257.5</v>
      </c>
      <c r="BV29" s="2">
        <v>1284.5</v>
      </c>
      <c r="BW29" s="2">
        <v>1287</v>
      </c>
      <c r="BX29" s="2">
        <v>1310</v>
      </c>
      <c r="BY29" s="2">
        <v>1325.5</v>
      </c>
      <c r="BZ29" s="2">
        <v>1328.5</v>
      </c>
      <c r="CA29" s="2">
        <v>1375</v>
      </c>
      <c r="CB29" s="2">
        <v>1406.5</v>
      </c>
      <c r="CC29" s="2">
        <v>1402.5</v>
      </c>
      <c r="CD29" s="2">
        <v>1392.5</v>
      </c>
      <c r="CE29" s="2">
        <v>1426.5</v>
      </c>
      <c r="CF29" s="2">
        <v>1416.5</v>
      </c>
      <c r="CG29" s="2">
        <v>1439</v>
      </c>
      <c r="CH29" s="2">
        <v>1436</v>
      </c>
      <c r="CI29" s="2">
        <v>1463</v>
      </c>
      <c r="CJ29" s="2">
        <v>1449.5</v>
      </c>
      <c r="CK29" s="2">
        <v>1439</v>
      </c>
      <c r="CL29" s="2">
        <v>1436.5</v>
      </c>
      <c r="CM29" s="2">
        <v>1439</v>
      </c>
      <c r="CN29" s="2">
        <v>1394.5</v>
      </c>
      <c r="CO29" s="2">
        <v>1381.5</v>
      </c>
      <c r="CP29" s="2">
        <v>1404</v>
      </c>
      <c r="CQ29" s="2">
        <v>1386</v>
      </c>
      <c r="CR29" s="2">
        <v>1368.5</v>
      </c>
      <c r="CS29" s="2">
        <v>1325</v>
      </c>
      <c r="CT29" s="2">
        <v>1267</v>
      </c>
      <c r="CU29" s="2">
        <v>1367.5</v>
      </c>
      <c r="CV29" s="2">
        <v>1379</v>
      </c>
      <c r="CW29" s="2">
        <v>1332</v>
      </c>
      <c r="CX29" s="2">
        <v>1328</v>
      </c>
      <c r="CY29" s="2">
        <v>1328.5</v>
      </c>
      <c r="CZ29" s="2">
        <v>1333.5</v>
      </c>
      <c r="DA29" s="2">
        <v>1364.5</v>
      </c>
      <c r="DB29" s="2">
        <v>1346</v>
      </c>
      <c r="DC29" s="2">
        <v>1307</v>
      </c>
      <c r="DD29" s="2">
        <v>1373</v>
      </c>
      <c r="DE29" s="2">
        <v>1359</v>
      </c>
      <c r="DF29" s="2">
        <v>1304.5</v>
      </c>
      <c r="DG29" s="2">
        <v>1440</v>
      </c>
      <c r="DH29" s="2">
        <v>1492.5</v>
      </c>
      <c r="DI29" s="2">
        <v>1436.5</v>
      </c>
      <c r="DJ29" s="2">
        <v>1440</v>
      </c>
      <c r="DK29" s="2">
        <v>1403</v>
      </c>
      <c r="DL29" s="2">
        <v>1433</v>
      </c>
      <c r="DM29" s="2">
        <v>1439.5</v>
      </c>
      <c r="DN29" s="2">
        <v>1442.5</v>
      </c>
      <c r="DO29" s="2">
        <v>1400.5</v>
      </c>
      <c r="DP29" s="2">
        <v>1403.5</v>
      </c>
      <c r="DQ29" s="2">
        <v>1399.5</v>
      </c>
      <c r="DR29" s="2">
        <v>1408.5</v>
      </c>
      <c r="DS29" s="2">
        <v>1472.5</v>
      </c>
      <c r="DT29" s="2">
        <v>1435.5</v>
      </c>
      <c r="DU29" s="2">
        <v>1413</v>
      </c>
      <c r="DV29" s="2">
        <v>1359</v>
      </c>
      <c r="DW29" s="2">
        <v>1346.5</v>
      </c>
      <c r="DX29" s="2">
        <v>1330</v>
      </c>
      <c r="DY29" s="2">
        <v>1285</v>
      </c>
      <c r="DZ29" s="2">
        <v>1262.5</v>
      </c>
      <c r="EA29" s="2">
        <v>1272</v>
      </c>
      <c r="EB29" s="2">
        <v>1219</v>
      </c>
      <c r="EC29" s="2">
        <v>1224.5</v>
      </c>
      <c r="ED29" s="2">
        <v>1216</v>
      </c>
      <c r="EE29" s="2">
        <v>1221</v>
      </c>
      <c r="EF29" s="2">
        <v>1242</v>
      </c>
      <c r="EG29" s="2">
        <v>1232.5</v>
      </c>
      <c r="EH29" s="2">
        <v>1209</v>
      </c>
      <c r="EI29" s="2">
        <v>1207</v>
      </c>
      <c r="EJ29" s="2">
        <v>1204</v>
      </c>
      <c r="EK29" s="2">
        <v>1222.5</v>
      </c>
      <c r="EL29" s="2">
        <v>1228</v>
      </c>
      <c r="EM29" s="2">
        <v>1221.5</v>
      </c>
      <c r="EN29" s="2">
        <v>1198.5</v>
      </c>
      <c r="EO29" s="2">
        <v>1160</v>
      </c>
      <c r="EP29" s="2">
        <v>1141</v>
      </c>
      <c r="EQ29" s="2">
        <v>1137</v>
      </c>
      <c r="ER29" s="2">
        <v>1138.5</v>
      </c>
      <c r="ES29" s="2">
        <v>1113</v>
      </c>
      <c r="ET29" s="2">
        <v>1105.5</v>
      </c>
      <c r="EU29" s="2">
        <v>1099</v>
      </c>
      <c r="EV29" s="2">
        <v>1097</v>
      </c>
      <c r="EW29" s="2">
        <v>1096.5</v>
      </c>
      <c r="EX29" s="2">
        <v>1095</v>
      </c>
      <c r="EY29" s="2">
        <v>1093</v>
      </c>
      <c r="EZ29" s="2">
        <v>1093.5</v>
      </c>
      <c r="FA29" s="2">
        <v>1073</v>
      </c>
      <c r="FB29" s="2">
        <v>1070.5</v>
      </c>
      <c r="FC29" s="2">
        <v>1052</v>
      </c>
      <c r="FD29" s="2">
        <v>1086.5</v>
      </c>
      <c r="FE29" s="2">
        <v>1104</v>
      </c>
      <c r="FF29" s="2">
        <v>1080</v>
      </c>
      <c r="FG29" s="2">
        <v>1077</v>
      </c>
      <c r="FH29" s="2">
        <v>1086</v>
      </c>
      <c r="FI29" s="2">
        <v>1078</v>
      </c>
      <c r="FJ29" s="2">
        <v>1062</v>
      </c>
      <c r="FK29" s="2">
        <v>1060.5</v>
      </c>
      <c r="FL29" s="2">
        <v>1049</v>
      </c>
      <c r="FM29" s="2">
        <v>1041</v>
      </c>
      <c r="FN29" s="2">
        <v>1031</v>
      </c>
      <c r="FO29" s="2">
        <v>1016.5</v>
      </c>
      <c r="FP29" s="2">
        <v>1022.5</v>
      </c>
      <c r="FQ29" s="2">
        <v>1025</v>
      </c>
      <c r="FR29" s="2">
        <v>1026</v>
      </c>
      <c r="FS29" s="2">
        <v>1008.5</v>
      </c>
      <c r="FT29" s="2">
        <v>1008.5</v>
      </c>
      <c r="FU29" s="2">
        <v>1020</v>
      </c>
      <c r="FV29" s="2">
        <v>997.8</v>
      </c>
      <c r="FW29" s="2">
        <v>997</v>
      </c>
      <c r="FX29" s="2">
        <v>1035</v>
      </c>
      <c r="FY29" s="2">
        <v>1017</v>
      </c>
      <c r="FZ29" s="2">
        <v>980</v>
      </c>
      <c r="GA29" s="2">
        <v>961.5</v>
      </c>
      <c r="GB29" s="2">
        <v>997.3</v>
      </c>
      <c r="GC29" s="2">
        <v>989.2</v>
      </c>
      <c r="GD29" s="2">
        <v>963.8</v>
      </c>
      <c r="GE29" s="2">
        <v>962.3</v>
      </c>
      <c r="GF29" s="2">
        <v>936.3</v>
      </c>
      <c r="GG29" s="2">
        <v>969.3</v>
      </c>
      <c r="GH29" s="2">
        <v>963</v>
      </c>
      <c r="GI29" s="2">
        <v>951</v>
      </c>
      <c r="GJ29" s="2">
        <v>944.4</v>
      </c>
      <c r="GK29" s="2">
        <v>948</v>
      </c>
      <c r="GL29" s="2">
        <v>959.3</v>
      </c>
      <c r="GM29" s="2">
        <v>952.3</v>
      </c>
      <c r="GN29" s="2">
        <v>928.8</v>
      </c>
      <c r="GO29" s="2">
        <v>924</v>
      </c>
      <c r="GP29" s="2">
        <v>930.2</v>
      </c>
      <c r="GQ29" s="2">
        <v>921.4</v>
      </c>
      <c r="GR29" s="2">
        <v>912.1</v>
      </c>
      <c r="GS29" s="2">
        <v>927.1</v>
      </c>
      <c r="GT29" s="2">
        <v>911.7</v>
      </c>
      <c r="GU29" s="2">
        <v>906.2</v>
      </c>
      <c r="GV29" s="2">
        <v>927.9</v>
      </c>
      <c r="GW29" s="2">
        <v>948</v>
      </c>
      <c r="GX29" s="2">
        <v>941.4</v>
      </c>
      <c r="GY29" s="2">
        <v>930.3</v>
      </c>
      <c r="GZ29" s="2">
        <v>925.1</v>
      </c>
      <c r="HA29" s="2">
        <v>914.5</v>
      </c>
      <c r="HB29" s="2">
        <v>911.1</v>
      </c>
      <c r="HC29" s="2">
        <v>913.1</v>
      </c>
      <c r="HD29" s="2">
        <v>923.9</v>
      </c>
      <c r="HE29" s="2">
        <v>940.1</v>
      </c>
      <c r="HF29" s="2">
        <v>966</v>
      </c>
      <c r="HG29" s="2">
        <v>958.7</v>
      </c>
      <c r="HH29" s="2">
        <v>940.4</v>
      </c>
      <c r="HI29" s="2">
        <v>922.8</v>
      </c>
      <c r="HJ29" s="2">
        <v>917.8</v>
      </c>
      <c r="HK29" s="2">
        <v>911.8</v>
      </c>
      <c r="HL29" s="2">
        <v>915.3</v>
      </c>
      <c r="HM29" s="2">
        <v>901.2</v>
      </c>
      <c r="HN29" s="2">
        <v>901.6</v>
      </c>
      <c r="HO29" s="2">
        <v>886.4</v>
      </c>
      <c r="HP29" s="2">
        <v>877.5</v>
      </c>
      <c r="HQ29" s="2">
        <v>888</v>
      </c>
      <c r="HR29" s="2">
        <v>885.8</v>
      </c>
      <c r="HS29" s="2">
        <v>887</v>
      </c>
      <c r="HT29" s="2">
        <v>885.8</v>
      </c>
      <c r="HU29" s="2">
        <v>887.1</v>
      </c>
      <c r="HV29" s="2">
        <v>888</v>
      </c>
      <c r="HW29" s="2">
        <v>878.5</v>
      </c>
      <c r="HX29" s="2">
        <v>874.5</v>
      </c>
      <c r="HY29" s="2">
        <v>862.5</v>
      </c>
      <c r="HZ29" s="2">
        <v>843.4</v>
      </c>
      <c r="IA29" s="2">
        <v>858.3</v>
      </c>
      <c r="IB29" s="2">
        <v>869.2</v>
      </c>
      <c r="IC29" s="2">
        <v>869.1</v>
      </c>
      <c r="ID29" s="2">
        <v>863</v>
      </c>
      <c r="IE29" s="2">
        <v>861.1</v>
      </c>
      <c r="IF29" s="2">
        <v>864.5</v>
      </c>
      <c r="IG29" s="2">
        <v>866.1</v>
      </c>
      <c r="IH29" s="2">
        <v>845.6</v>
      </c>
      <c r="II29" s="2">
        <v>844.5</v>
      </c>
      <c r="IJ29" s="2">
        <v>829.1</v>
      </c>
      <c r="IK29" s="2">
        <v>829.5</v>
      </c>
      <c r="IL29" s="2">
        <v>804.1</v>
      </c>
      <c r="IM29" s="2">
        <v>802.4</v>
      </c>
      <c r="IN29" s="2">
        <v>786.2</v>
      </c>
      <c r="IO29" s="2">
        <v>776</v>
      </c>
      <c r="IP29" s="2">
        <v>768.9</v>
      </c>
      <c r="IQ29" s="2">
        <v>788</v>
      </c>
      <c r="IR29" s="2">
        <v>787</v>
      </c>
      <c r="IS29" s="2">
        <v>779.2</v>
      </c>
      <c r="IT29" s="2">
        <v>773.3</v>
      </c>
    </row>
    <row r="30" spans="1:254" ht="15.9" customHeight="1">
      <c r="A30" s="65" t="s">
        <v>55</v>
      </c>
      <c r="B30" s="41" t="s">
        <v>56</v>
      </c>
      <c r="C30" s="45">
        <v>4080</v>
      </c>
      <c r="D30" s="16">
        <v>-310</v>
      </c>
      <c r="E30" s="21">
        <v>4390</v>
      </c>
      <c r="F30" s="21">
        <v>4240</v>
      </c>
      <c r="G30" s="21">
        <v>3945</v>
      </c>
      <c r="H30" s="21">
        <v>3780</v>
      </c>
      <c r="I30" s="21">
        <v>3755</v>
      </c>
      <c r="J30" s="21">
        <v>3380</v>
      </c>
      <c r="K30" s="21">
        <v>3390</v>
      </c>
      <c r="L30" s="21">
        <v>3680</v>
      </c>
      <c r="M30" s="21">
        <v>4045</v>
      </c>
      <c r="N30" s="21">
        <v>4075</v>
      </c>
      <c r="O30" s="21">
        <v>4185</v>
      </c>
      <c r="P30" s="21">
        <v>4090</v>
      </c>
      <c r="Q30" s="21">
        <v>3820</v>
      </c>
      <c r="R30" s="21">
        <v>3700</v>
      </c>
      <c r="S30" s="21">
        <v>4155</v>
      </c>
      <c r="T30" s="21">
        <v>4280</v>
      </c>
      <c r="U30" s="21">
        <v>4155</v>
      </c>
      <c r="V30" s="21">
        <v>4330</v>
      </c>
      <c r="W30" s="21">
        <v>4510</v>
      </c>
      <c r="X30" s="21">
        <v>4235</v>
      </c>
      <c r="Y30" s="21">
        <v>4190</v>
      </c>
      <c r="Z30" s="21">
        <v>4360</v>
      </c>
      <c r="AA30" s="21">
        <v>4630</v>
      </c>
      <c r="AB30" s="21">
        <v>4530</v>
      </c>
      <c r="AC30" s="21">
        <v>4665</v>
      </c>
      <c r="AD30" s="21">
        <v>5060</v>
      </c>
      <c r="AE30" s="21">
        <v>4810</v>
      </c>
      <c r="AF30" s="21">
        <v>4435</v>
      </c>
      <c r="AG30" s="21">
        <v>4535</v>
      </c>
      <c r="AH30" s="21">
        <v>4810</v>
      </c>
      <c r="AI30" s="21">
        <v>4675</v>
      </c>
      <c r="AJ30" s="21">
        <v>5010</v>
      </c>
      <c r="AK30" s="21">
        <v>4840</v>
      </c>
      <c r="AL30" s="21">
        <v>4715</v>
      </c>
      <c r="AM30" s="21">
        <v>4940</v>
      </c>
      <c r="AN30" s="21">
        <v>4495</v>
      </c>
      <c r="AO30" s="21">
        <v>4485</v>
      </c>
      <c r="AP30" s="21">
        <v>4525</v>
      </c>
      <c r="AQ30" s="21">
        <v>4090</v>
      </c>
      <c r="AR30" s="21">
        <v>3695</v>
      </c>
      <c r="AS30" s="21">
        <v>3915</v>
      </c>
      <c r="AT30" s="21">
        <v>3980</v>
      </c>
      <c r="AU30" s="21">
        <v>3905</v>
      </c>
      <c r="AV30" s="21">
        <v>4180</v>
      </c>
      <c r="AW30" s="21">
        <v>4290</v>
      </c>
      <c r="AX30" s="21">
        <v>4245</v>
      </c>
      <c r="AY30" s="21">
        <v>4200</v>
      </c>
      <c r="AZ30" s="21">
        <v>4535</v>
      </c>
      <c r="BA30" s="21">
        <v>4575</v>
      </c>
      <c r="BB30" s="21">
        <v>4485</v>
      </c>
      <c r="BC30" s="21">
        <v>4625</v>
      </c>
      <c r="BD30" s="21">
        <v>4915</v>
      </c>
      <c r="BE30" s="21">
        <v>5090</v>
      </c>
      <c r="BF30" s="21">
        <v>4710</v>
      </c>
      <c r="BG30" s="21">
        <v>4475</v>
      </c>
      <c r="BH30" s="21">
        <v>4375</v>
      </c>
      <c r="BI30" s="21">
        <v>4595</v>
      </c>
      <c r="BJ30" s="21">
        <v>4710</v>
      </c>
      <c r="BK30" s="21">
        <v>4750</v>
      </c>
      <c r="BL30" s="21">
        <v>4265</v>
      </c>
      <c r="BM30" s="2">
        <v>4260</v>
      </c>
      <c r="BN30" s="2">
        <v>4415</v>
      </c>
      <c r="BO30" s="2">
        <v>4510</v>
      </c>
      <c r="BP30" s="2">
        <v>4005</v>
      </c>
      <c r="BQ30" s="2">
        <v>3900</v>
      </c>
      <c r="BR30" s="2">
        <v>3620</v>
      </c>
      <c r="BS30" s="2">
        <v>3655</v>
      </c>
      <c r="BT30" s="2">
        <v>3665</v>
      </c>
      <c r="BU30" s="2">
        <v>3620</v>
      </c>
      <c r="BV30" s="2">
        <v>3630</v>
      </c>
      <c r="BW30" s="2">
        <v>3600</v>
      </c>
      <c r="BX30" s="2">
        <v>3660</v>
      </c>
      <c r="BY30" s="2">
        <v>3795</v>
      </c>
      <c r="BZ30" s="2">
        <v>3785</v>
      </c>
      <c r="CA30" s="2">
        <v>3660</v>
      </c>
      <c r="CB30" s="2">
        <v>3655</v>
      </c>
      <c r="CC30" s="2">
        <v>3565</v>
      </c>
      <c r="CD30" s="2">
        <v>3590</v>
      </c>
      <c r="CE30" s="2">
        <v>3500</v>
      </c>
      <c r="CF30" s="2">
        <v>3455</v>
      </c>
      <c r="CG30" s="2">
        <v>3335</v>
      </c>
      <c r="CH30" s="2">
        <v>3280</v>
      </c>
      <c r="CI30" s="2">
        <v>3150</v>
      </c>
      <c r="CJ30" s="2">
        <v>3140</v>
      </c>
      <c r="CK30" s="2">
        <v>3120</v>
      </c>
      <c r="CL30" s="2">
        <v>3210</v>
      </c>
      <c r="CM30" s="2">
        <v>3165</v>
      </c>
      <c r="CN30" s="2">
        <v>3010</v>
      </c>
      <c r="CO30" s="2">
        <v>3035</v>
      </c>
      <c r="CP30" s="2">
        <v>3135</v>
      </c>
      <c r="CQ30" s="2">
        <v>3110</v>
      </c>
      <c r="CR30" s="2">
        <v>2791</v>
      </c>
      <c r="CS30" s="2">
        <v>2652</v>
      </c>
      <c r="CT30" s="2">
        <v>2606</v>
      </c>
      <c r="CU30" s="2">
        <v>2834</v>
      </c>
      <c r="CV30" s="2">
        <v>2943</v>
      </c>
      <c r="CW30" s="2">
        <v>2891</v>
      </c>
      <c r="CX30" s="2">
        <v>2833</v>
      </c>
      <c r="CY30" s="2">
        <v>2853</v>
      </c>
      <c r="CZ30" s="2">
        <v>2898</v>
      </c>
      <c r="DA30" s="2">
        <v>3025</v>
      </c>
      <c r="DB30" s="2">
        <v>2907</v>
      </c>
      <c r="DC30" s="2">
        <v>2764</v>
      </c>
      <c r="DD30" s="2">
        <v>3015</v>
      </c>
      <c r="DE30" s="2">
        <v>3045</v>
      </c>
      <c r="DF30" s="2">
        <v>2880</v>
      </c>
      <c r="DG30" s="2">
        <v>3260</v>
      </c>
      <c r="DH30" s="2">
        <v>3355</v>
      </c>
      <c r="DI30" s="2">
        <v>3435</v>
      </c>
      <c r="DJ30" s="2">
        <v>3355</v>
      </c>
      <c r="DK30" s="2">
        <v>3325</v>
      </c>
      <c r="DL30" s="2">
        <v>3300</v>
      </c>
      <c r="DM30" s="2">
        <v>3205</v>
      </c>
      <c r="DN30" s="2">
        <v>3150</v>
      </c>
      <c r="DO30" s="2">
        <v>3120</v>
      </c>
      <c r="DP30" s="2">
        <v>3075</v>
      </c>
      <c r="DQ30" s="2">
        <v>3275</v>
      </c>
      <c r="DR30" s="2">
        <v>3555</v>
      </c>
      <c r="DS30" s="2">
        <v>3540</v>
      </c>
      <c r="DT30" s="2">
        <v>3445</v>
      </c>
      <c r="DU30" s="2">
        <v>3390</v>
      </c>
      <c r="DV30" s="2">
        <v>3210</v>
      </c>
      <c r="DW30" s="2">
        <v>3245</v>
      </c>
      <c r="DX30" s="2">
        <v>3360</v>
      </c>
      <c r="DY30" s="2">
        <v>3350</v>
      </c>
      <c r="DZ30" s="2">
        <v>3300</v>
      </c>
      <c r="EA30" s="2">
        <v>3435</v>
      </c>
      <c r="EB30" s="2">
        <v>3520</v>
      </c>
      <c r="EC30" s="2">
        <v>3510</v>
      </c>
      <c r="ED30" s="2">
        <v>3410</v>
      </c>
      <c r="EE30" s="2">
        <v>3410</v>
      </c>
      <c r="EF30" s="2">
        <v>3550</v>
      </c>
      <c r="EG30" s="2">
        <v>3530</v>
      </c>
      <c r="EH30" s="2">
        <v>3310</v>
      </c>
      <c r="EI30" s="2">
        <v>3425</v>
      </c>
      <c r="EJ30" s="2">
        <v>3475</v>
      </c>
      <c r="EK30" s="2">
        <v>3445</v>
      </c>
      <c r="EL30" s="2">
        <v>3240</v>
      </c>
      <c r="EM30" s="2">
        <v>3055</v>
      </c>
      <c r="EN30" s="2">
        <v>2994</v>
      </c>
      <c r="EO30" s="2">
        <v>2933</v>
      </c>
      <c r="EP30" s="2">
        <v>2979</v>
      </c>
      <c r="EQ30" s="2">
        <v>2964</v>
      </c>
      <c r="ER30" s="2">
        <v>2961</v>
      </c>
      <c r="ES30" s="2">
        <v>2945</v>
      </c>
      <c r="ET30" s="2">
        <v>2941</v>
      </c>
      <c r="EU30" s="2">
        <v>3025</v>
      </c>
      <c r="EV30" s="2">
        <v>3080</v>
      </c>
      <c r="EW30" s="2">
        <v>2956</v>
      </c>
      <c r="EX30" s="2">
        <v>2813</v>
      </c>
      <c r="EY30" s="2">
        <v>2767</v>
      </c>
      <c r="EZ30" s="2">
        <v>2748</v>
      </c>
      <c r="FA30" s="2">
        <v>2604</v>
      </c>
      <c r="FB30" s="2">
        <v>2518</v>
      </c>
      <c r="FC30" s="2">
        <v>2539</v>
      </c>
      <c r="FD30" s="2">
        <v>2564</v>
      </c>
      <c r="FE30" s="2">
        <v>2556</v>
      </c>
      <c r="FF30" s="2">
        <v>2659</v>
      </c>
      <c r="FG30" s="2">
        <v>2662</v>
      </c>
      <c r="FH30" s="2">
        <v>2741</v>
      </c>
      <c r="FI30" s="2">
        <v>2858</v>
      </c>
      <c r="FJ30" s="2">
        <v>2935</v>
      </c>
      <c r="FK30" s="2">
        <v>2921</v>
      </c>
      <c r="FL30" s="2">
        <v>2923</v>
      </c>
      <c r="FM30" s="2">
        <v>2913</v>
      </c>
      <c r="FN30" s="2">
        <v>2901</v>
      </c>
      <c r="FO30" s="2">
        <v>2984</v>
      </c>
      <c r="FP30" s="2">
        <v>3065</v>
      </c>
      <c r="FQ30" s="2">
        <v>3025</v>
      </c>
      <c r="FR30" s="2">
        <v>2960</v>
      </c>
      <c r="FS30" s="2">
        <v>2920</v>
      </c>
      <c r="FT30" s="2">
        <v>2955</v>
      </c>
      <c r="FU30" s="2">
        <v>3140</v>
      </c>
      <c r="FV30" s="2">
        <v>2980</v>
      </c>
      <c r="FW30" s="2">
        <v>3125</v>
      </c>
      <c r="FX30" s="2">
        <v>3400</v>
      </c>
      <c r="FY30" s="2">
        <v>3520</v>
      </c>
      <c r="FZ30" s="2">
        <v>3705</v>
      </c>
      <c r="GA30" s="2">
        <v>3700</v>
      </c>
      <c r="GB30" s="2">
        <v>3800</v>
      </c>
      <c r="GC30" s="2">
        <v>3785</v>
      </c>
      <c r="GD30" s="2">
        <v>3670</v>
      </c>
      <c r="GE30" s="2">
        <v>3770</v>
      </c>
      <c r="GF30" s="2">
        <v>3645</v>
      </c>
      <c r="GG30" s="2">
        <v>3915</v>
      </c>
      <c r="GH30" s="2">
        <v>3845</v>
      </c>
      <c r="GI30" s="2">
        <v>3860</v>
      </c>
      <c r="GJ30" s="2">
        <v>3855</v>
      </c>
      <c r="GK30" s="2">
        <v>3815</v>
      </c>
      <c r="GL30" s="2">
        <v>3830</v>
      </c>
      <c r="GM30" s="2">
        <v>3780</v>
      </c>
      <c r="GN30" s="2">
        <v>3665</v>
      </c>
      <c r="GO30" s="2">
        <v>3640</v>
      </c>
      <c r="GP30" s="2">
        <v>3660</v>
      </c>
      <c r="GQ30" s="2">
        <v>3695</v>
      </c>
      <c r="GR30" s="2">
        <v>3600</v>
      </c>
      <c r="GS30" s="2">
        <v>3485</v>
      </c>
      <c r="GT30" s="2">
        <v>3235</v>
      </c>
      <c r="GU30" s="2">
        <v>3210</v>
      </c>
      <c r="GV30" s="2">
        <v>3370</v>
      </c>
      <c r="GW30" s="2">
        <v>3495</v>
      </c>
      <c r="GX30" s="2">
        <v>3430</v>
      </c>
      <c r="GY30" s="2">
        <v>3500</v>
      </c>
      <c r="GZ30" s="2">
        <v>3430</v>
      </c>
      <c r="HA30" s="2">
        <v>3345</v>
      </c>
      <c r="HB30" s="2">
        <v>3300</v>
      </c>
      <c r="HC30" s="2">
        <v>3185</v>
      </c>
      <c r="HD30" s="2">
        <v>3290</v>
      </c>
      <c r="HE30" s="2">
        <v>3215</v>
      </c>
      <c r="HF30" s="2">
        <v>3220</v>
      </c>
      <c r="HG30" s="2">
        <v>3375</v>
      </c>
      <c r="HH30" s="2">
        <v>3260</v>
      </c>
      <c r="HI30" s="2">
        <v>3285</v>
      </c>
      <c r="HJ30" s="2">
        <v>3230</v>
      </c>
      <c r="HK30" s="2">
        <v>3330</v>
      </c>
      <c r="HL30" s="2">
        <v>3305</v>
      </c>
      <c r="HM30" s="2">
        <v>3285</v>
      </c>
      <c r="HN30" s="2">
        <v>3280</v>
      </c>
      <c r="HO30" s="2">
        <v>3240</v>
      </c>
      <c r="HP30" s="2">
        <v>3255</v>
      </c>
      <c r="HQ30" s="2">
        <v>3255</v>
      </c>
      <c r="HR30" s="2">
        <v>3290</v>
      </c>
      <c r="HS30" s="2">
        <v>3205</v>
      </c>
      <c r="HT30" s="2">
        <v>3095</v>
      </c>
      <c r="HU30" s="2">
        <v>3110</v>
      </c>
      <c r="HV30" s="2">
        <v>3050</v>
      </c>
      <c r="HW30" s="2">
        <v>3060</v>
      </c>
      <c r="HX30" s="2">
        <v>3180</v>
      </c>
      <c r="HY30" s="2">
        <v>3045</v>
      </c>
      <c r="HZ30" s="2">
        <v>2970</v>
      </c>
      <c r="IA30" s="2">
        <v>2887</v>
      </c>
      <c r="IB30" s="2">
        <v>2902</v>
      </c>
      <c r="IC30" s="2">
        <v>2885</v>
      </c>
      <c r="ID30" s="2">
        <v>2875</v>
      </c>
      <c r="IE30" s="2">
        <v>3005</v>
      </c>
      <c r="IF30" s="2">
        <v>3150</v>
      </c>
      <c r="IG30" s="2">
        <v>3170</v>
      </c>
      <c r="IH30" s="2">
        <v>2895</v>
      </c>
      <c r="II30" s="2">
        <v>2833</v>
      </c>
      <c r="IJ30" s="2">
        <v>2729</v>
      </c>
      <c r="IK30" s="2">
        <v>2705</v>
      </c>
      <c r="IL30" s="2">
        <v>2662</v>
      </c>
      <c r="IM30" s="2">
        <v>2704</v>
      </c>
      <c r="IN30" s="2">
        <v>2633</v>
      </c>
      <c r="IO30" s="2">
        <v>2655</v>
      </c>
      <c r="IP30" s="2">
        <v>2552</v>
      </c>
      <c r="IQ30" s="2">
        <v>2643</v>
      </c>
      <c r="IR30" s="2">
        <v>2744</v>
      </c>
      <c r="IS30" s="2">
        <v>2726</v>
      </c>
      <c r="IT30" s="2">
        <v>2562</v>
      </c>
    </row>
    <row r="31" spans="1:254" ht="15.9" customHeight="1">
      <c r="A31" s="65" t="s">
        <v>57</v>
      </c>
      <c r="B31" s="41" t="s">
        <v>58</v>
      </c>
      <c r="C31" s="45">
        <v>1672</v>
      </c>
      <c r="D31" s="16">
        <v>26</v>
      </c>
      <c r="E31" s="21">
        <v>1646</v>
      </c>
      <c r="F31" s="21">
        <v>1621</v>
      </c>
      <c r="G31" s="21">
        <v>1612</v>
      </c>
      <c r="H31" s="21">
        <v>1573.5</v>
      </c>
      <c r="I31" s="21">
        <v>1645.5</v>
      </c>
      <c r="J31" s="21">
        <v>1659</v>
      </c>
      <c r="K31" s="21">
        <v>1661.5</v>
      </c>
      <c r="L31" s="21">
        <v>1692.25</v>
      </c>
      <c r="M31" s="21">
        <v>1694</v>
      </c>
      <c r="N31" s="21">
        <v>1685</v>
      </c>
      <c r="O31" s="21">
        <v>1686</v>
      </c>
      <c r="P31" s="21">
        <v>1677</v>
      </c>
      <c r="Q31" s="21">
        <v>1616.25</v>
      </c>
      <c r="R31" s="21">
        <v>1590.5</v>
      </c>
      <c r="S31" s="21">
        <v>1668.75</v>
      </c>
      <c r="T31" s="21">
        <v>1665.5</v>
      </c>
      <c r="U31" s="21">
        <v>1635.5</v>
      </c>
      <c r="V31" s="21">
        <v>1643</v>
      </c>
      <c r="W31" s="21">
        <v>1626.25</v>
      </c>
      <c r="X31" s="21">
        <v>1632.75</v>
      </c>
      <c r="Y31" s="21">
        <v>1631.25</v>
      </c>
      <c r="Z31" s="21">
        <v>1632.75</v>
      </c>
      <c r="AA31" s="21">
        <v>1588</v>
      </c>
      <c r="AB31" s="21">
        <v>1570.75</v>
      </c>
      <c r="AC31" s="21">
        <v>1538.25</v>
      </c>
      <c r="AD31" s="21">
        <v>1517.75</v>
      </c>
      <c r="AE31" s="21">
        <v>1507.5</v>
      </c>
      <c r="AF31" s="21">
        <v>1485.75</v>
      </c>
      <c r="AG31" s="21">
        <v>1485</v>
      </c>
      <c r="AH31" s="21">
        <v>1477</v>
      </c>
      <c r="AI31" s="21">
        <v>1470.75</v>
      </c>
      <c r="AJ31" s="21">
        <v>1512</v>
      </c>
      <c r="AK31" s="21">
        <v>1497.5</v>
      </c>
      <c r="AL31" s="21">
        <v>1507.5</v>
      </c>
      <c r="AM31" s="21">
        <v>1516.5</v>
      </c>
      <c r="AN31" s="21">
        <v>1500.5</v>
      </c>
      <c r="AO31" s="21">
        <v>1477.75</v>
      </c>
      <c r="AP31" s="21">
        <v>1500.5</v>
      </c>
      <c r="AQ31" s="21">
        <v>1478.75</v>
      </c>
      <c r="AR31" s="21">
        <v>1458</v>
      </c>
      <c r="AS31" s="21">
        <v>1471.75</v>
      </c>
      <c r="AT31" s="21">
        <v>1462.5</v>
      </c>
      <c r="AU31" s="21">
        <v>1428.75</v>
      </c>
      <c r="AV31" s="21">
        <v>1451.25</v>
      </c>
      <c r="AW31" s="21">
        <v>1407</v>
      </c>
      <c r="AX31" s="21">
        <v>1394</v>
      </c>
      <c r="AY31" s="21">
        <v>1345</v>
      </c>
      <c r="AZ31" s="21">
        <v>1363.75</v>
      </c>
      <c r="BA31" s="21">
        <v>1368.5</v>
      </c>
      <c r="BB31" s="21">
        <v>1374.75</v>
      </c>
      <c r="BC31" s="21">
        <v>1394</v>
      </c>
      <c r="BD31" s="21">
        <v>1402.5</v>
      </c>
      <c r="BE31" s="21">
        <v>1393</v>
      </c>
      <c r="BF31" s="21">
        <v>1399</v>
      </c>
      <c r="BG31" s="21">
        <v>1423</v>
      </c>
      <c r="BH31" s="21">
        <v>1394</v>
      </c>
      <c r="BI31" s="21">
        <v>1389.25</v>
      </c>
      <c r="BJ31" s="21">
        <v>1363.75</v>
      </c>
      <c r="BK31" s="21">
        <v>1383.25</v>
      </c>
      <c r="BL31" s="21">
        <v>1405.75</v>
      </c>
      <c r="BM31" s="2">
        <v>1382.25</v>
      </c>
      <c r="BN31" s="2">
        <v>1381.5</v>
      </c>
      <c r="BO31" s="2">
        <v>1345.25</v>
      </c>
      <c r="BP31" s="2">
        <v>1331.5</v>
      </c>
      <c r="BQ31" s="2">
        <v>1348.5</v>
      </c>
      <c r="BR31" s="2">
        <v>1300.75</v>
      </c>
      <c r="BS31" s="2">
        <v>1284.75</v>
      </c>
      <c r="BT31" s="2">
        <v>1281</v>
      </c>
      <c r="BU31" s="2">
        <v>1254.5</v>
      </c>
      <c r="BV31" s="2">
        <v>1272</v>
      </c>
      <c r="BW31" s="2">
        <v>1272.75</v>
      </c>
      <c r="BX31" s="2">
        <v>1283.75</v>
      </c>
      <c r="BY31" s="2">
        <v>1294</v>
      </c>
      <c r="BZ31" s="2">
        <v>1326.75</v>
      </c>
      <c r="CA31" s="2">
        <v>1341.25</v>
      </c>
      <c r="CB31" s="2">
        <v>1364.25</v>
      </c>
      <c r="CC31" s="2">
        <v>1352</v>
      </c>
      <c r="CD31" s="2">
        <v>1335.75</v>
      </c>
      <c r="CE31" s="2">
        <v>1326.25</v>
      </c>
      <c r="CF31" s="2">
        <v>1327.5</v>
      </c>
      <c r="CG31" s="2">
        <v>1319.75</v>
      </c>
      <c r="CH31" s="2">
        <v>1324.5</v>
      </c>
      <c r="CI31" s="2">
        <v>1285</v>
      </c>
      <c r="CJ31" s="2">
        <v>1280.5</v>
      </c>
      <c r="CK31" s="2">
        <v>1271.5</v>
      </c>
      <c r="CL31" s="2">
        <v>1270</v>
      </c>
      <c r="CM31" s="2">
        <v>1271.75</v>
      </c>
      <c r="CN31" s="2">
        <v>1217.25</v>
      </c>
      <c r="CO31" s="2">
        <v>1204.25</v>
      </c>
      <c r="CP31" s="2">
        <v>1260</v>
      </c>
      <c r="CQ31" s="2">
        <v>1260.5</v>
      </c>
      <c r="CR31" s="2">
        <v>1272</v>
      </c>
      <c r="CS31" s="2">
        <v>1226</v>
      </c>
      <c r="CT31" s="2">
        <v>1202</v>
      </c>
      <c r="CU31" s="2">
        <v>1253.5</v>
      </c>
      <c r="CV31" s="2">
        <v>1255.75</v>
      </c>
      <c r="CW31" s="2">
        <v>1228.25</v>
      </c>
      <c r="CX31" s="2">
        <v>1219.5</v>
      </c>
      <c r="CY31" s="2">
        <v>1221</v>
      </c>
      <c r="CZ31" s="2">
        <v>1220.5</v>
      </c>
      <c r="DA31" s="2">
        <v>1273</v>
      </c>
      <c r="DB31" s="2">
        <v>1265.5</v>
      </c>
      <c r="DC31" s="2">
        <v>1211.75</v>
      </c>
      <c r="DD31" s="2">
        <v>1262.5</v>
      </c>
      <c r="DE31" s="2">
        <v>1285</v>
      </c>
      <c r="DF31" s="2">
        <v>1228</v>
      </c>
      <c r="DG31" s="2">
        <v>1302.75</v>
      </c>
      <c r="DH31" s="2">
        <v>1302.25</v>
      </c>
      <c r="DI31" s="2">
        <v>1350</v>
      </c>
      <c r="DJ31" s="2">
        <v>1352.75</v>
      </c>
      <c r="DK31" s="2">
        <v>1308.25</v>
      </c>
      <c r="DL31" s="2">
        <v>1338.25</v>
      </c>
      <c r="DM31" s="2">
        <v>1367.75</v>
      </c>
      <c r="DN31" s="2">
        <v>1389.25</v>
      </c>
      <c r="DO31" s="2">
        <v>1385.25</v>
      </c>
      <c r="DP31" s="2">
        <v>1371.75</v>
      </c>
      <c r="DQ31" s="2">
        <v>1379</v>
      </c>
      <c r="DR31" s="2">
        <v>1426.25</v>
      </c>
      <c r="DS31" s="2">
        <v>1417.5</v>
      </c>
      <c r="DT31" s="2">
        <v>1384</v>
      </c>
      <c r="DU31" s="2">
        <v>1372.75</v>
      </c>
      <c r="DV31" s="2">
        <v>1317</v>
      </c>
      <c r="DW31" s="2">
        <v>1329</v>
      </c>
      <c r="DX31" s="2">
        <v>1294.5</v>
      </c>
      <c r="DY31" s="2">
        <v>1271.75</v>
      </c>
      <c r="DZ31" s="2">
        <v>1244.5</v>
      </c>
      <c r="EA31" s="2">
        <v>1259.5</v>
      </c>
      <c r="EB31" s="2">
        <v>1237.75</v>
      </c>
      <c r="EC31" s="2">
        <v>1241.5</v>
      </c>
      <c r="ED31" s="2">
        <v>1231.25</v>
      </c>
      <c r="EE31" s="2">
        <v>1231.5</v>
      </c>
      <c r="EF31" s="2">
        <v>1240</v>
      </c>
      <c r="EG31" s="2">
        <v>1243.25</v>
      </c>
      <c r="EH31" s="2">
        <v>1239.75</v>
      </c>
      <c r="EI31" s="2">
        <v>1271.75</v>
      </c>
      <c r="EJ31" s="2">
        <v>1272.75</v>
      </c>
      <c r="EK31" s="2">
        <v>1283.25</v>
      </c>
      <c r="EL31" s="2">
        <v>1271.25</v>
      </c>
      <c r="EM31" s="2">
        <v>1255.75</v>
      </c>
      <c r="EN31" s="2">
        <v>1250.25</v>
      </c>
      <c r="EO31" s="2">
        <v>1232.5</v>
      </c>
      <c r="EP31" s="2">
        <v>1217.25</v>
      </c>
      <c r="EQ31" s="2">
        <v>1231</v>
      </c>
      <c r="ER31" s="2">
        <v>1231.75</v>
      </c>
      <c r="ES31" s="2">
        <v>1203</v>
      </c>
      <c r="ET31" s="2">
        <v>1192.75</v>
      </c>
      <c r="EU31" s="2">
        <v>1184.25</v>
      </c>
      <c r="EV31" s="2">
        <v>1183</v>
      </c>
      <c r="EW31" s="2">
        <v>1178.5</v>
      </c>
      <c r="EX31" s="2">
        <v>1182</v>
      </c>
      <c r="EY31" s="2">
        <v>1180.75</v>
      </c>
      <c r="EZ31" s="2">
        <v>1176.75</v>
      </c>
      <c r="FA31" s="2">
        <v>1164.25</v>
      </c>
      <c r="FB31" s="2">
        <v>1150.25</v>
      </c>
      <c r="FC31" s="2">
        <v>1143.5</v>
      </c>
      <c r="FD31" s="2">
        <v>1157.25</v>
      </c>
      <c r="FE31" s="2">
        <v>1173.5</v>
      </c>
      <c r="FF31" s="2">
        <v>1152.5</v>
      </c>
      <c r="FG31" s="2">
        <v>1139</v>
      </c>
      <c r="FH31" s="2">
        <v>1146.75</v>
      </c>
      <c r="FI31" s="2">
        <v>1142.5</v>
      </c>
      <c r="FJ31" s="2">
        <v>1129.5</v>
      </c>
      <c r="FK31" s="2">
        <v>1120.25</v>
      </c>
      <c r="FL31" s="2">
        <v>1110.25</v>
      </c>
      <c r="FM31" s="2">
        <v>1114.5</v>
      </c>
      <c r="FN31" s="2">
        <v>1116.75</v>
      </c>
      <c r="FO31" s="2">
        <v>1123.5</v>
      </c>
      <c r="FP31" s="2">
        <v>1120.5</v>
      </c>
      <c r="FQ31" s="2">
        <v>1124.5</v>
      </c>
      <c r="FR31" s="2">
        <v>1117.5</v>
      </c>
      <c r="FS31" s="2">
        <v>1096.5</v>
      </c>
      <c r="FT31" s="2">
        <v>1068.25</v>
      </c>
      <c r="FU31" s="2">
        <v>1077</v>
      </c>
      <c r="FV31" s="2">
        <v>1056.75</v>
      </c>
      <c r="FW31" s="2">
        <v>1056.5</v>
      </c>
      <c r="FX31" s="2">
        <v>1075</v>
      </c>
      <c r="FY31" s="2">
        <v>1087.5</v>
      </c>
      <c r="FZ31" s="2">
        <v>1073</v>
      </c>
      <c r="GA31" s="2">
        <v>1086.25</v>
      </c>
      <c r="GB31" s="2">
        <v>1072.25</v>
      </c>
      <c r="GC31" s="2">
        <v>1061.75</v>
      </c>
      <c r="GD31" s="2">
        <v>1047</v>
      </c>
      <c r="GE31" s="2">
        <v>1060.75</v>
      </c>
      <c r="GF31" s="2">
        <v>1035.25</v>
      </c>
      <c r="GG31" s="2">
        <v>1039.25</v>
      </c>
      <c r="GH31" s="2">
        <v>1052.25</v>
      </c>
      <c r="GI31" s="2">
        <v>1040.25</v>
      </c>
      <c r="GJ31" s="2">
        <v>1035</v>
      </c>
      <c r="GK31" s="2">
        <v>1047</v>
      </c>
      <c r="GL31" s="2">
        <v>1040.5</v>
      </c>
      <c r="GM31" s="2">
        <v>1029.25</v>
      </c>
      <c r="GN31" s="2">
        <v>1028.5</v>
      </c>
      <c r="GO31" s="2">
        <v>1032.25</v>
      </c>
      <c r="GP31" s="2">
        <v>1041</v>
      </c>
      <c r="GQ31" s="2">
        <v>1018.5</v>
      </c>
      <c r="GR31" s="2">
        <v>1009.5</v>
      </c>
      <c r="GS31" s="2">
        <v>1030.25</v>
      </c>
      <c r="GT31" s="2">
        <v>1015.5</v>
      </c>
      <c r="GU31" s="2">
        <v>1003</v>
      </c>
      <c r="GV31" s="2">
        <v>1026.75</v>
      </c>
      <c r="GW31" s="2">
        <v>1044.5</v>
      </c>
      <c r="GX31" s="2">
        <v>1050.75</v>
      </c>
      <c r="GY31" s="2">
        <v>1043.75</v>
      </c>
      <c r="GZ31" s="2">
        <v>1019.5</v>
      </c>
      <c r="HA31" s="2">
        <v>1030.5</v>
      </c>
      <c r="HB31" s="2">
        <v>1031.5</v>
      </c>
      <c r="HC31" s="2">
        <v>1036</v>
      </c>
      <c r="HD31" s="2">
        <v>1051.75</v>
      </c>
      <c r="HE31" s="2">
        <v>1058.75</v>
      </c>
      <c r="HF31" s="2">
        <v>1080.5</v>
      </c>
      <c r="HG31" s="2">
        <v>1072</v>
      </c>
      <c r="HH31" s="2">
        <v>1070.75</v>
      </c>
      <c r="HI31" s="2">
        <v>1067.25</v>
      </c>
      <c r="HJ31" s="2">
        <v>1063.25</v>
      </c>
      <c r="HK31" s="2">
        <v>1055.25</v>
      </c>
      <c r="HL31" s="2">
        <v>1046.25</v>
      </c>
      <c r="HM31" s="2">
        <v>1059.25</v>
      </c>
      <c r="HN31" s="2">
        <v>1065</v>
      </c>
      <c r="HO31" s="2">
        <v>1060.5</v>
      </c>
      <c r="HP31" s="2">
        <v>1055</v>
      </c>
      <c r="HQ31" s="2">
        <v>1057.5</v>
      </c>
      <c r="HR31" s="2">
        <v>1048.25</v>
      </c>
      <c r="HS31" s="2">
        <v>1057</v>
      </c>
      <c r="HT31" s="2">
        <v>1037.75</v>
      </c>
      <c r="HU31" s="2">
        <v>1032.75</v>
      </c>
      <c r="HV31" s="2">
        <v>1053.25</v>
      </c>
      <c r="HW31" s="2">
        <v>1045.75</v>
      </c>
      <c r="HX31" s="2">
        <v>1042.5</v>
      </c>
      <c r="HY31" s="2">
        <v>1047</v>
      </c>
      <c r="HZ31" s="2">
        <v>1054</v>
      </c>
      <c r="IA31" s="2">
        <v>1063</v>
      </c>
      <c r="IB31" s="2">
        <v>1072</v>
      </c>
      <c r="IC31" s="2">
        <v>1062.75</v>
      </c>
      <c r="ID31" s="2">
        <v>1051.5</v>
      </c>
      <c r="IE31" s="2">
        <v>1047.25</v>
      </c>
      <c r="IF31" s="2">
        <v>1047.5</v>
      </c>
      <c r="IG31" s="2">
        <v>1054</v>
      </c>
      <c r="IH31" s="2">
        <v>1049</v>
      </c>
      <c r="II31" s="2">
        <v>1028.75</v>
      </c>
      <c r="IJ31" s="2">
        <v>1029.75</v>
      </c>
      <c r="IK31" s="2">
        <v>1018</v>
      </c>
      <c r="IL31" s="2">
        <v>1007.75</v>
      </c>
      <c r="IM31" s="2">
        <v>990.75</v>
      </c>
      <c r="IN31" s="2">
        <v>978</v>
      </c>
      <c r="IO31" s="2">
        <v>968.25</v>
      </c>
      <c r="IP31" s="2">
        <v>958</v>
      </c>
      <c r="IQ31" s="2">
        <v>979.5</v>
      </c>
      <c r="IR31" s="2">
        <v>980.5</v>
      </c>
      <c r="IS31" s="2">
        <v>997</v>
      </c>
      <c r="IT31" s="2">
        <v>984.25</v>
      </c>
    </row>
    <row r="32" spans="1:254" ht="15.9" customHeight="1">
      <c r="A32" s="65" t="s">
        <v>59</v>
      </c>
      <c r="B32" s="41" t="s">
        <v>60</v>
      </c>
      <c r="C32" s="45">
        <v>1368</v>
      </c>
      <c r="D32" s="16">
        <v>117</v>
      </c>
      <c r="E32" s="21">
        <v>1251</v>
      </c>
      <c r="F32" s="21">
        <v>1263</v>
      </c>
      <c r="G32" s="21">
        <v>1318</v>
      </c>
      <c r="H32" s="21">
        <v>1290</v>
      </c>
      <c r="I32" s="21">
        <v>1376</v>
      </c>
      <c r="J32" s="21">
        <v>1422</v>
      </c>
      <c r="K32" s="21">
        <v>1451</v>
      </c>
      <c r="L32" s="21">
        <v>1473</v>
      </c>
      <c r="M32" s="21">
        <v>1490</v>
      </c>
      <c r="N32" s="21">
        <v>1496</v>
      </c>
      <c r="O32" s="21">
        <v>1512</v>
      </c>
      <c r="P32" s="21">
        <v>1490</v>
      </c>
      <c r="Q32" s="21">
        <v>1464</v>
      </c>
      <c r="R32" s="21">
        <v>1442</v>
      </c>
      <c r="S32" s="21">
        <v>1402</v>
      </c>
      <c r="T32" s="21">
        <v>1344</v>
      </c>
      <c r="U32" s="21">
        <v>1345</v>
      </c>
      <c r="V32" s="21">
        <v>1319</v>
      </c>
      <c r="W32" s="21">
        <v>1298</v>
      </c>
      <c r="X32" s="21">
        <v>1316</v>
      </c>
      <c r="Y32" s="21">
        <v>1334</v>
      </c>
      <c r="Z32" s="21">
        <v>1325</v>
      </c>
      <c r="AA32" s="21">
        <v>1307</v>
      </c>
      <c r="AB32" s="21">
        <v>1306</v>
      </c>
      <c r="AC32" s="21">
        <v>1307</v>
      </c>
      <c r="AD32" s="21">
        <v>1273</v>
      </c>
      <c r="AE32" s="21">
        <v>1264</v>
      </c>
      <c r="AF32" s="21">
        <v>1254</v>
      </c>
      <c r="AG32" s="21">
        <v>1238</v>
      </c>
      <c r="AH32" s="21">
        <v>1201</v>
      </c>
      <c r="AI32" s="21">
        <v>1191</v>
      </c>
      <c r="AJ32" s="21">
        <v>1184</v>
      </c>
      <c r="AK32" s="21">
        <v>1191</v>
      </c>
      <c r="AL32" s="21">
        <v>1163</v>
      </c>
      <c r="AM32" s="21">
        <v>1190</v>
      </c>
      <c r="AN32" s="21">
        <v>1241</v>
      </c>
      <c r="AO32" s="21">
        <v>1219</v>
      </c>
      <c r="AP32" s="21">
        <v>1223</v>
      </c>
      <c r="AQ32" s="21">
        <v>1204</v>
      </c>
      <c r="AR32" s="21">
        <v>1189</v>
      </c>
      <c r="AS32" s="21">
        <v>1207</v>
      </c>
      <c r="AT32" s="21">
        <v>1221</v>
      </c>
      <c r="AU32" s="21">
        <v>1214</v>
      </c>
      <c r="AV32" s="21">
        <v>1173</v>
      </c>
      <c r="AW32" s="21">
        <v>1145</v>
      </c>
      <c r="AX32" s="21">
        <v>1172</v>
      </c>
      <c r="AY32" s="21">
        <v>1194</v>
      </c>
      <c r="AZ32" s="21">
        <v>1206</v>
      </c>
      <c r="BA32" s="21">
        <v>1259</v>
      </c>
      <c r="BB32" s="21">
        <v>1339</v>
      </c>
      <c r="BC32" s="21">
        <v>1318</v>
      </c>
      <c r="BD32" s="21">
        <v>1338</v>
      </c>
      <c r="BE32" s="21">
        <v>1359</v>
      </c>
      <c r="BF32" s="21">
        <v>1353</v>
      </c>
      <c r="BG32" s="21">
        <v>1368</v>
      </c>
      <c r="BH32" s="21">
        <v>1348</v>
      </c>
      <c r="BI32" s="21">
        <v>1428</v>
      </c>
      <c r="BJ32" s="21">
        <v>1414</v>
      </c>
      <c r="BK32" s="21">
        <v>1421</v>
      </c>
      <c r="BL32" s="21">
        <v>1456</v>
      </c>
      <c r="BM32" s="2">
        <v>1463</v>
      </c>
      <c r="BN32" s="2">
        <v>1445</v>
      </c>
      <c r="BO32" s="2">
        <v>1422</v>
      </c>
      <c r="BP32" s="2">
        <v>1399</v>
      </c>
      <c r="BQ32" s="2">
        <v>1372</v>
      </c>
      <c r="BR32" s="2">
        <v>1300</v>
      </c>
      <c r="BS32" s="2">
        <v>1247</v>
      </c>
      <c r="BT32" s="2">
        <v>1251</v>
      </c>
      <c r="BU32" s="2">
        <v>1288</v>
      </c>
      <c r="BV32" s="2">
        <v>1416</v>
      </c>
      <c r="BW32" s="2">
        <v>1332</v>
      </c>
      <c r="BX32" s="2">
        <v>1481</v>
      </c>
      <c r="BY32" s="2">
        <v>1457</v>
      </c>
      <c r="BZ32" s="2">
        <v>1437</v>
      </c>
      <c r="CA32" s="2">
        <v>1405</v>
      </c>
      <c r="CB32" s="2">
        <v>1372</v>
      </c>
      <c r="CC32" s="2">
        <v>1332</v>
      </c>
      <c r="CD32" s="2">
        <v>1311</v>
      </c>
      <c r="CE32" s="2">
        <v>1315</v>
      </c>
      <c r="CF32" s="2">
        <v>1307</v>
      </c>
      <c r="CG32" s="2">
        <v>1299</v>
      </c>
      <c r="CH32" s="2">
        <v>1298</v>
      </c>
      <c r="CI32" s="2">
        <v>1290</v>
      </c>
      <c r="CJ32" s="2">
        <v>1280</v>
      </c>
      <c r="CK32" s="2">
        <v>1279</v>
      </c>
      <c r="CL32" s="2">
        <v>1269</v>
      </c>
      <c r="CM32" s="2">
        <v>1272</v>
      </c>
      <c r="CN32" s="2">
        <v>1256</v>
      </c>
      <c r="CO32" s="2">
        <v>1211</v>
      </c>
      <c r="CP32" s="2">
        <v>1245</v>
      </c>
      <c r="CQ32" s="2">
        <v>1217</v>
      </c>
      <c r="CR32" s="2">
        <v>1211</v>
      </c>
      <c r="CS32" s="2">
        <v>1182</v>
      </c>
      <c r="CT32" s="2">
        <v>1163</v>
      </c>
      <c r="CU32" s="2">
        <v>1205</v>
      </c>
      <c r="CV32" s="2">
        <v>1279</v>
      </c>
      <c r="CW32" s="2">
        <v>1268</v>
      </c>
      <c r="CX32" s="2">
        <v>1254</v>
      </c>
      <c r="CY32" s="2">
        <v>1271</v>
      </c>
      <c r="CZ32" s="2">
        <v>1267</v>
      </c>
      <c r="DA32" s="2">
        <v>1284</v>
      </c>
      <c r="DB32" s="2">
        <v>1255</v>
      </c>
      <c r="DC32" s="2">
        <v>1224</v>
      </c>
      <c r="DD32" s="2">
        <v>1249</v>
      </c>
      <c r="DE32" s="2">
        <v>1267</v>
      </c>
      <c r="DF32" s="2">
        <v>1256</v>
      </c>
      <c r="DG32" s="2">
        <v>1314</v>
      </c>
      <c r="DH32" s="2">
        <v>1287</v>
      </c>
      <c r="DI32" s="2">
        <v>1272</v>
      </c>
      <c r="DJ32" s="2">
        <v>1275</v>
      </c>
      <c r="DK32" s="2">
        <v>1263</v>
      </c>
      <c r="DL32" s="2">
        <v>1241</v>
      </c>
      <c r="DM32" s="2">
        <v>1229</v>
      </c>
      <c r="DN32" s="2">
        <v>1203</v>
      </c>
      <c r="DO32" s="2">
        <v>1192</v>
      </c>
      <c r="DP32" s="2">
        <v>1179</v>
      </c>
      <c r="DQ32" s="2">
        <v>1181</v>
      </c>
      <c r="DR32" s="2">
        <v>1172</v>
      </c>
      <c r="DS32" s="2">
        <v>1160</v>
      </c>
      <c r="DT32" s="2">
        <v>1142</v>
      </c>
      <c r="DU32" s="2">
        <v>1116</v>
      </c>
      <c r="DV32" s="2">
        <v>1127</v>
      </c>
      <c r="DW32" s="2">
        <v>1181</v>
      </c>
      <c r="DX32" s="2">
        <v>1177</v>
      </c>
      <c r="DY32" s="2">
        <v>1171</v>
      </c>
      <c r="DZ32" s="2">
        <v>1182</v>
      </c>
      <c r="EA32" s="2">
        <v>1162</v>
      </c>
      <c r="EB32" s="2">
        <v>1142</v>
      </c>
      <c r="EC32" s="2">
        <v>1152</v>
      </c>
      <c r="ED32" s="2">
        <v>1159</v>
      </c>
      <c r="EE32" s="2">
        <v>1176</v>
      </c>
      <c r="EF32" s="2">
        <v>1187</v>
      </c>
      <c r="EG32" s="2">
        <v>1174</v>
      </c>
      <c r="EH32" s="2">
        <v>1161</v>
      </c>
      <c r="EI32" s="2">
        <v>1174</v>
      </c>
      <c r="EJ32" s="2">
        <v>1165</v>
      </c>
      <c r="EK32" s="2">
        <v>1164</v>
      </c>
      <c r="EL32" s="2">
        <v>1180</v>
      </c>
      <c r="EM32" s="2">
        <v>1182</v>
      </c>
      <c r="EN32" s="2">
        <v>1190</v>
      </c>
      <c r="EO32" s="2">
        <v>1185</v>
      </c>
      <c r="EP32" s="2">
        <v>1174</v>
      </c>
      <c r="EQ32" s="2">
        <v>1175</v>
      </c>
      <c r="ER32" s="2">
        <v>1175</v>
      </c>
      <c r="ES32" s="2">
        <v>1166</v>
      </c>
      <c r="ET32" s="2">
        <v>1157</v>
      </c>
      <c r="EU32" s="2">
        <v>1154</v>
      </c>
      <c r="EV32" s="2">
        <v>1153</v>
      </c>
      <c r="EW32" s="2">
        <v>1138</v>
      </c>
      <c r="EX32" s="2">
        <v>1136</v>
      </c>
      <c r="EY32" s="2">
        <v>1133</v>
      </c>
      <c r="EZ32" s="2">
        <v>1116</v>
      </c>
      <c r="FA32" s="2">
        <v>1110</v>
      </c>
      <c r="FB32" s="2">
        <v>1113</v>
      </c>
      <c r="FC32" s="2">
        <v>1104</v>
      </c>
      <c r="FD32" s="2">
        <v>1103</v>
      </c>
      <c r="FE32" s="2">
        <v>1091</v>
      </c>
      <c r="FF32" s="2">
        <v>1094</v>
      </c>
      <c r="FG32" s="2">
        <v>1097</v>
      </c>
      <c r="FH32" s="2">
        <v>1108</v>
      </c>
      <c r="FI32" s="2">
        <v>1097</v>
      </c>
      <c r="FJ32" s="2">
        <v>1097</v>
      </c>
      <c r="FK32" s="2">
        <v>1087</v>
      </c>
      <c r="FL32" s="2">
        <v>1091</v>
      </c>
      <c r="FM32" s="2">
        <v>1083</v>
      </c>
      <c r="FN32" s="2">
        <v>1092</v>
      </c>
      <c r="FO32" s="2">
        <v>1102</v>
      </c>
      <c r="FP32" s="2">
        <v>1092</v>
      </c>
      <c r="FQ32" s="2">
        <v>1082</v>
      </c>
      <c r="FR32" s="2">
        <v>1072</v>
      </c>
      <c r="FS32" s="2">
        <v>1055</v>
      </c>
      <c r="FT32" s="2">
        <v>1048</v>
      </c>
      <c r="FU32" s="2">
        <v>1047</v>
      </c>
      <c r="FV32" s="2">
        <v>1045</v>
      </c>
      <c r="FW32" s="2">
        <v>1045</v>
      </c>
      <c r="FX32" s="2">
        <v>1068</v>
      </c>
      <c r="FY32" s="2">
        <v>1099</v>
      </c>
      <c r="FZ32" s="2">
        <v>1093</v>
      </c>
      <c r="GA32" s="2">
        <v>1081</v>
      </c>
      <c r="GB32" s="2">
        <v>1066</v>
      </c>
      <c r="GC32" s="2">
        <v>1067</v>
      </c>
      <c r="GD32" s="2">
        <v>1040</v>
      </c>
      <c r="GE32" s="2">
        <v>1045</v>
      </c>
      <c r="GF32" s="2">
        <v>1121</v>
      </c>
      <c r="GG32" s="2">
        <v>1145</v>
      </c>
      <c r="GH32" s="2">
        <v>1142</v>
      </c>
      <c r="GI32" s="2">
        <v>1150</v>
      </c>
      <c r="GJ32" s="2">
        <v>1152</v>
      </c>
      <c r="GK32" s="2">
        <v>1185</v>
      </c>
      <c r="GL32" s="2">
        <v>1209</v>
      </c>
      <c r="GM32" s="2">
        <v>1193</v>
      </c>
      <c r="GN32" s="2">
        <v>1182</v>
      </c>
      <c r="GO32" s="2">
        <v>1169</v>
      </c>
      <c r="GP32" s="2">
        <v>1163</v>
      </c>
      <c r="GQ32" s="2">
        <v>1154</v>
      </c>
      <c r="GR32" s="2">
        <v>1142</v>
      </c>
      <c r="GS32" s="2">
        <v>1143</v>
      </c>
      <c r="GT32" s="2">
        <v>1134</v>
      </c>
      <c r="GU32" s="2">
        <v>1120</v>
      </c>
      <c r="GV32" s="2">
        <v>1153</v>
      </c>
      <c r="GW32" s="2">
        <v>1176</v>
      </c>
      <c r="GX32" s="2">
        <v>1198</v>
      </c>
      <c r="GY32" s="2">
        <v>1221</v>
      </c>
      <c r="GZ32" s="2">
        <v>1219</v>
      </c>
      <c r="HA32" s="2">
        <v>1196</v>
      </c>
      <c r="HB32" s="2">
        <v>1187</v>
      </c>
      <c r="HC32" s="2">
        <v>1197</v>
      </c>
      <c r="HD32" s="2">
        <v>1203</v>
      </c>
      <c r="HE32" s="2">
        <v>1237</v>
      </c>
      <c r="HF32" s="2">
        <v>1252</v>
      </c>
      <c r="HG32" s="2">
        <v>1246</v>
      </c>
      <c r="HH32" s="2">
        <v>1241</v>
      </c>
      <c r="HI32" s="2">
        <v>1239</v>
      </c>
      <c r="HJ32" s="2">
        <v>1242</v>
      </c>
      <c r="HK32" s="2">
        <v>1236</v>
      </c>
      <c r="HL32" s="2">
        <v>1234</v>
      </c>
      <c r="HM32" s="2">
        <v>1243</v>
      </c>
      <c r="HN32" s="2">
        <v>1241</v>
      </c>
      <c r="HO32" s="2">
        <v>1239</v>
      </c>
      <c r="HP32" s="2">
        <v>1260</v>
      </c>
      <c r="HQ32" s="2">
        <v>1257</v>
      </c>
      <c r="HR32" s="2">
        <v>1247</v>
      </c>
      <c r="HS32" s="2">
        <v>1224</v>
      </c>
      <c r="HT32" s="2">
        <v>1212</v>
      </c>
      <c r="HU32" s="2">
        <v>1200</v>
      </c>
      <c r="HV32" s="2">
        <v>1190</v>
      </c>
      <c r="HW32" s="2">
        <v>1185</v>
      </c>
      <c r="HX32" s="2">
        <v>1185</v>
      </c>
      <c r="HY32" s="2">
        <v>1196</v>
      </c>
      <c r="HZ32" s="2">
        <v>1191</v>
      </c>
      <c r="IA32" s="2">
        <v>1180</v>
      </c>
      <c r="IB32" s="2">
        <v>1183</v>
      </c>
      <c r="IC32" s="2">
        <v>1170</v>
      </c>
      <c r="ID32" s="2">
        <v>1167</v>
      </c>
      <c r="IE32" s="2">
        <v>1168</v>
      </c>
      <c r="IF32" s="2">
        <v>1148</v>
      </c>
      <c r="IG32" s="2">
        <v>1148</v>
      </c>
      <c r="IH32" s="2">
        <v>1139</v>
      </c>
      <c r="II32" s="2">
        <v>1122</v>
      </c>
      <c r="IJ32" s="2">
        <v>1113</v>
      </c>
      <c r="IK32" s="2">
        <v>1116</v>
      </c>
      <c r="IL32" s="2">
        <v>1116</v>
      </c>
      <c r="IM32" s="2">
        <v>1102</v>
      </c>
      <c r="IN32" s="2">
        <v>1101</v>
      </c>
      <c r="IO32" s="2">
        <v>1125</v>
      </c>
      <c r="IP32" s="2">
        <v>1112</v>
      </c>
      <c r="IQ32" s="2">
        <v>1116</v>
      </c>
      <c r="IR32" s="2">
        <v>1113</v>
      </c>
      <c r="IS32" s="2">
        <v>1105</v>
      </c>
      <c r="IT32" s="2">
        <v>1124</v>
      </c>
    </row>
    <row r="33" spans="1:254" ht="15.9" customHeight="1">
      <c r="A33" s="65" t="s">
        <v>61</v>
      </c>
      <c r="B33" s="41" t="s">
        <v>62</v>
      </c>
      <c r="C33" s="45">
        <v>1804</v>
      </c>
      <c r="D33" s="16">
        <v>14</v>
      </c>
      <c r="E33" s="21">
        <v>1790</v>
      </c>
      <c r="F33" s="21">
        <v>1782</v>
      </c>
      <c r="G33" s="21">
        <v>1760.5</v>
      </c>
      <c r="H33" s="21">
        <v>1741.5</v>
      </c>
      <c r="I33" s="21">
        <v>1764</v>
      </c>
      <c r="J33" s="21">
        <v>1777.5</v>
      </c>
      <c r="K33" s="21">
        <v>1809.5</v>
      </c>
      <c r="L33" s="21">
        <v>1813</v>
      </c>
      <c r="M33" s="21">
        <v>1856.5</v>
      </c>
      <c r="N33" s="21">
        <v>1842</v>
      </c>
      <c r="O33" s="21">
        <v>1849</v>
      </c>
      <c r="P33" s="21">
        <v>1834</v>
      </c>
      <c r="Q33" s="21">
        <v>1788.5</v>
      </c>
      <c r="R33" s="21">
        <v>1744</v>
      </c>
      <c r="S33" s="21">
        <v>1859</v>
      </c>
      <c r="T33" s="21">
        <v>1826.5</v>
      </c>
      <c r="U33" s="21">
        <v>1765.5</v>
      </c>
      <c r="V33" s="21">
        <v>1776</v>
      </c>
      <c r="W33" s="21">
        <v>1738.5</v>
      </c>
      <c r="X33" s="21">
        <v>1717</v>
      </c>
      <c r="Y33" s="21">
        <v>1751.5</v>
      </c>
      <c r="Z33" s="21">
        <v>1727</v>
      </c>
      <c r="AA33" s="21">
        <v>1685.5</v>
      </c>
      <c r="AB33" s="21">
        <v>1654</v>
      </c>
      <c r="AC33" s="21">
        <v>1620</v>
      </c>
      <c r="AD33" s="21">
        <v>1600</v>
      </c>
      <c r="AE33" s="21">
        <v>1591.5</v>
      </c>
      <c r="AF33" s="21">
        <v>1581.5</v>
      </c>
      <c r="AG33" s="21">
        <v>1589</v>
      </c>
      <c r="AH33" s="21">
        <v>1572.5</v>
      </c>
      <c r="AI33" s="21">
        <v>1569.5</v>
      </c>
      <c r="AJ33" s="21">
        <v>1587.5</v>
      </c>
      <c r="AK33" s="21">
        <v>1581</v>
      </c>
      <c r="AL33" s="21">
        <v>1588</v>
      </c>
      <c r="AM33" s="21">
        <v>1608.5</v>
      </c>
      <c r="AN33" s="21">
        <v>1593</v>
      </c>
      <c r="AO33" s="21">
        <v>1568</v>
      </c>
      <c r="AP33" s="21">
        <v>1591.5</v>
      </c>
      <c r="AQ33" s="21">
        <v>1546.5</v>
      </c>
      <c r="AR33" s="21">
        <v>1518</v>
      </c>
      <c r="AS33" s="21">
        <v>1548.5</v>
      </c>
      <c r="AT33" s="21">
        <v>1552.5</v>
      </c>
      <c r="AU33" s="21">
        <v>1516.5</v>
      </c>
      <c r="AV33" s="21">
        <v>1542</v>
      </c>
      <c r="AW33" s="21">
        <v>1522.5</v>
      </c>
      <c r="AX33" s="21">
        <v>1495</v>
      </c>
      <c r="AY33" s="21">
        <v>1478</v>
      </c>
      <c r="AZ33" s="21">
        <v>1472</v>
      </c>
      <c r="BA33" s="21">
        <v>1476.5</v>
      </c>
      <c r="BB33" s="21">
        <v>1446</v>
      </c>
      <c r="BC33" s="21">
        <v>1442.5</v>
      </c>
      <c r="BD33" s="21">
        <v>1479.5</v>
      </c>
      <c r="BE33" s="21">
        <v>1471</v>
      </c>
      <c r="BF33" s="21">
        <v>1482</v>
      </c>
      <c r="BG33" s="21">
        <v>1494</v>
      </c>
      <c r="BH33" s="21">
        <v>1468</v>
      </c>
      <c r="BI33" s="21">
        <v>1479.5</v>
      </c>
      <c r="BJ33" s="21">
        <v>1460.5</v>
      </c>
      <c r="BK33" s="21">
        <v>1474</v>
      </c>
      <c r="BL33" s="21">
        <v>1478</v>
      </c>
      <c r="BM33" s="2">
        <v>1464</v>
      </c>
      <c r="BN33" s="2">
        <v>1453</v>
      </c>
      <c r="BO33" s="2">
        <v>1439</v>
      </c>
      <c r="BP33" s="2">
        <v>1437</v>
      </c>
      <c r="BQ33" s="2">
        <v>1452.5</v>
      </c>
      <c r="BR33" s="2">
        <v>1423.5</v>
      </c>
      <c r="BS33" s="2">
        <v>1425</v>
      </c>
      <c r="BT33" s="2">
        <v>1412.5</v>
      </c>
      <c r="BU33" s="2">
        <v>1480</v>
      </c>
      <c r="BV33" s="2">
        <v>1490</v>
      </c>
      <c r="BW33" s="2">
        <v>1491</v>
      </c>
      <c r="BX33" s="2">
        <v>1498.5</v>
      </c>
      <c r="BY33" s="2">
        <v>1519</v>
      </c>
      <c r="BZ33" s="2">
        <v>1517</v>
      </c>
      <c r="CA33" s="2">
        <v>1526</v>
      </c>
      <c r="CB33" s="2">
        <v>1559</v>
      </c>
      <c r="CC33" s="2">
        <v>1565.5</v>
      </c>
      <c r="CD33" s="2">
        <v>1545.5</v>
      </c>
      <c r="CE33" s="2">
        <v>1524</v>
      </c>
      <c r="CF33" s="2">
        <v>1540</v>
      </c>
      <c r="CG33" s="2">
        <v>1531</v>
      </c>
      <c r="CH33" s="2">
        <v>1552.5</v>
      </c>
      <c r="CI33" s="2">
        <v>1496</v>
      </c>
      <c r="CJ33" s="2">
        <v>1510.5</v>
      </c>
      <c r="CK33" s="2">
        <v>1509</v>
      </c>
      <c r="CL33" s="2">
        <v>1501.5</v>
      </c>
      <c r="CM33" s="2">
        <v>1500</v>
      </c>
      <c r="CN33" s="2">
        <v>1460</v>
      </c>
      <c r="CO33" s="2">
        <v>1476.5</v>
      </c>
      <c r="CP33" s="2">
        <v>1554.5</v>
      </c>
      <c r="CQ33" s="2">
        <v>1552</v>
      </c>
      <c r="CR33" s="2">
        <v>1530</v>
      </c>
      <c r="CS33" s="2">
        <v>1477.5</v>
      </c>
      <c r="CT33" s="2">
        <v>1450</v>
      </c>
      <c r="CU33" s="2">
        <v>1466.5</v>
      </c>
      <c r="CV33" s="2">
        <v>1482.5</v>
      </c>
      <c r="CW33" s="2">
        <v>1453.5</v>
      </c>
      <c r="CX33" s="2">
        <v>1427.5</v>
      </c>
      <c r="CY33" s="2">
        <v>1420</v>
      </c>
      <c r="CZ33" s="2">
        <v>1437.5</v>
      </c>
      <c r="DA33" s="2">
        <v>1491</v>
      </c>
      <c r="DB33" s="2">
        <v>1456</v>
      </c>
      <c r="DC33" s="2">
        <v>1400.5</v>
      </c>
      <c r="DD33" s="2">
        <v>1481</v>
      </c>
      <c r="DE33" s="2">
        <v>1500</v>
      </c>
      <c r="DF33" s="2">
        <v>1440</v>
      </c>
      <c r="DG33" s="2">
        <v>1537</v>
      </c>
      <c r="DH33" s="2">
        <v>1548</v>
      </c>
      <c r="DI33" s="2">
        <v>1617.5</v>
      </c>
      <c r="DJ33" s="2">
        <v>1616</v>
      </c>
      <c r="DK33" s="2">
        <v>1572.5</v>
      </c>
      <c r="DL33" s="2">
        <v>1559</v>
      </c>
      <c r="DM33" s="2">
        <v>1577</v>
      </c>
      <c r="DN33" s="2">
        <v>1595.5</v>
      </c>
      <c r="DO33" s="2">
        <v>1589</v>
      </c>
      <c r="DP33" s="2">
        <v>1586</v>
      </c>
      <c r="DQ33" s="2">
        <v>1601.5</v>
      </c>
      <c r="DR33" s="2">
        <v>1647.5</v>
      </c>
      <c r="DS33" s="2">
        <v>1656</v>
      </c>
      <c r="DT33" s="2">
        <v>1639</v>
      </c>
      <c r="DU33" s="2">
        <v>1626.5</v>
      </c>
      <c r="DV33" s="2">
        <v>1545</v>
      </c>
      <c r="DW33" s="2">
        <v>1533</v>
      </c>
      <c r="DX33" s="2">
        <v>1487.5</v>
      </c>
      <c r="DY33" s="2">
        <v>1477.5</v>
      </c>
      <c r="DZ33" s="2">
        <v>1437.5</v>
      </c>
      <c r="EA33" s="2">
        <v>1488</v>
      </c>
      <c r="EB33" s="2">
        <v>1473.5</v>
      </c>
      <c r="EC33" s="2">
        <v>1473</v>
      </c>
      <c r="ED33" s="2">
        <v>1455</v>
      </c>
      <c r="EE33" s="2">
        <v>1468.5</v>
      </c>
      <c r="EF33" s="2">
        <v>1502</v>
      </c>
      <c r="EG33" s="2">
        <v>1495</v>
      </c>
      <c r="EH33" s="2">
        <v>1467</v>
      </c>
      <c r="EI33" s="2">
        <v>1519</v>
      </c>
      <c r="EJ33" s="2">
        <v>1525</v>
      </c>
      <c r="EK33" s="2">
        <v>1547.5</v>
      </c>
      <c r="EL33" s="2">
        <v>1536.5</v>
      </c>
      <c r="EM33" s="2">
        <v>1513</v>
      </c>
      <c r="EN33" s="2">
        <v>1509</v>
      </c>
      <c r="EO33" s="2">
        <v>1459</v>
      </c>
      <c r="EP33" s="2">
        <v>1457.5</v>
      </c>
      <c r="EQ33" s="2">
        <v>1462</v>
      </c>
      <c r="ER33" s="2">
        <v>1416.5</v>
      </c>
      <c r="ES33" s="2">
        <v>1377</v>
      </c>
      <c r="ET33" s="2">
        <v>1368</v>
      </c>
      <c r="EU33" s="2">
        <v>1375</v>
      </c>
      <c r="EV33" s="2">
        <v>1375</v>
      </c>
      <c r="EW33" s="2">
        <v>1373</v>
      </c>
      <c r="EX33" s="2">
        <v>1371.5</v>
      </c>
      <c r="EY33" s="2">
        <v>1369</v>
      </c>
      <c r="EZ33" s="2">
        <v>1353</v>
      </c>
      <c r="FA33" s="2">
        <v>1343</v>
      </c>
      <c r="FB33" s="2">
        <v>1333</v>
      </c>
      <c r="FC33" s="2">
        <v>1311.5</v>
      </c>
      <c r="FD33" s="2">
        <v>1342.5</v>
      </c>
      <c r="FE33" s="2">
        <v>1371</v>
      </c>
      <c r="FF33" s="2">
        <v>1361.5</v>
      </c>
      <c r="FG33" s="2">
        <v>1348</v>
      </c>
      <c r="FH33" s="2">
        <v>1331.5</v>
      </c>
      <c r="FI33" s="2">
        <v>1321.5</v>
      </c>
      <c r="FJ33" s="2">
        <v>1298</v>
      </c>
      <c r="FK33" s="2">
        <v>1300</v>
      </c>
      <c r="FL33" s="2">
        <v>1317.5</v>
      </c>
      <c r="FM33" s="2">
        <v>1305.5</v>
      </c>
      <c r="FN33" s="2">
        <v>1294.5</v>
      </c>
      <c r="FO33" s="2">
        <v>1277.5</v>
      </c>
      <c r="FP33" s="2">
        <v>1289</v>
      </c>
      <c r="FQ33" s="2">
        <v>1292.5</v>
      </c>
      <c r="FR33" s="2">
        <v>1267.5</v>
      </c>
      <c r="FS33" s="2">
        <v>1245</v>
      </c>
      <c r="FT33" s="2">
        <v>1226.5</v>
      </c>
      <c r="FU33" s="2">
        <v>1240</v>
      </c>
      <c r="FV33" s="2">
        <v>1217.5</v>
      </c>
      <c r="FW33" s="2">
        <v>1227</v>
      </c>
      <c r="FX33" s="2">
        <v>1281</v>
      </c>
      <c r="FY33" s="2">
        <v>1278</v>
      </c>
      <c r="FZ33" s="2">
        <v>1283</v>
      </c>
      <c r="GA33" s="2">
        <v>1259.5</v>
      </c>
      <c r="GB33" s="2">
        <v>1255</v>
      </c>
      <c r="GC33" s="2">
        <v>1244</v>
      </c>
      <c r="GD33" s="2">
        <v>1222</v>
      </c>
      <c r="GE33" s="2">
        <v>1220</v>
      </c>
      <c r="GF33" s="2">
        <v>1183.5</v>
      </c>
      <c r="GG33" s="2">
        <v>1231.5</v>
      </c>
      <c r="GH33" s="2">
        <v>1180.5</v>
      </c>
      <c r="GI33" s="2">
        <v>1169</v>
      </c>
      <c r="GJ33" s="2">
        <v>1171</v>
      </c>
      <c r="GK33" s="2">
        <v>1175.5</v>
      </c>
      <c r="GL33" s="2">
        <v>1170</v>
      </c>
      <c r="GM33" s="2">
        <v>1154</v>
      </c>
      <c r="GN33" s="2">
        <v>1163</v>
      </c>
      <c r="GO33" s="2">
        <v>1166</v>
      </c>
      <c r="GP33" s="2">
        <v>1167</v>
      </c>
      <c r="GQ33" s="2">
        <v>1150</v>
      </c>
      <c r="GR33" s="2">
        <v>1134.5</v>
      </c>
      <c r="GS33" s="2">
        <v>1152</v>
      </c>
      <c r="GT33" s="2">
        <v>1130</v>
      </c>
      <c r="GU33" s="2">
        <v>1117.5</v>
      </c>
      <c r="GV33" s="2">
        <v>1165</v>
      </c>
      <c r="GW33" s="2">
        <v>1181</v>
      </c>
      <c r="GX33" s="2">
        <v>1185.5</v>
      </c>
      <c r="GY33" s="2">
        <v>1198</v>
      </c>
      <c r="GZ33" s="2">
        <v>1198.5</v>
      </c>
      <c r="HA33" s="2">
        <v>1169.5</v>
      </c>
      <c r="HB33" s="2">
        <v>1163</v>
      </c>
      <c r="HC33" s="2">
        <v>1171.5</v>
      </c>
      <c r="HD33" s="2">
        <v>1179</v>
      </c>
      <c r="HE33" s="2">
        <v>1188</v>
      </c>
      <c r="HF33" s="2">
        <v>1214</v>
      </c>
      <c r="HG33" s="2">
        <v>1206.5</v>
      </c>
      <c r="HH33" s="2">
        <v>1202.5</v>
      </c>
      <c r="HI33" s="2">
        <v>1203</v>
      </c>
      <c r="HJ33" s="2">
        <v>1192.5</v>
      </c>
      <c r="HK33" s="2">
        <v>1195.5</v>
      </c>
      <c r="HL33" s="2">
        <v>1196</v>
      </c>
      <c r="HM33" s="2">
        <v>1213</v>
      </c>
      <c r="HN33" s="2">
        <v>1203.5</v>
      </c>
      <c r="HO33" s="2">
        <v>1200</v>
      </c>
      <c r="HP33" s="2">
        <v>1193</v>
      </c>
      <c r="HQ33" s="2">
        <v>1194</v>
      </c>
      <c r="HR33" s="2">
        <v>1188.5</v>
      </c>
      <c r="HS33" s="2">
        <v>1160</v>
      </c>
      <c r="HT33" s="2">
        <v>1144</v>
      </c>
      <c r="HU33" s="2">
        <v>1137</v>
      </c>
      <c r="HV33" s="2">
        <v>1140.5</v>
      </c>
      <c r="HW33" s="2">
        <v>1138</v>
      </c>
      <c r="HX33" s="2">
        <v>1150</v>
      </c>
      <c r="HY33" s="2">
        <v>1139</v>
      </c>
      <c r="HZ33" s="2">
        <v>1137.5</v>
      </c>
      <c r="IA33" s="2">
        <v>1146</v>
      </c>
      <c r="IB33" s="2">
        <v>1161.5</v>
      </c>
      <c r="IC33" s="2">
        <v>1142</v>
      </c>
      <c r="ID33" s="2">
        <v>1127</v>
      </c>
      <c r="IE33" s="2">
        <v>1134.5</v>
      </c>
      <c r="IF33" s="2">
        <v>1133.5</v>
      </c>
      <c r="IG33" s="2">
        <v>1136.5</v>
      </c>
      <c r="IH33" s="2">
        <v>1118</v>
      </c>
      <c r="II33" s="2">
        <v>1111</v>
      </c>
      <c r="IJ33" s="2">
        <v>1120.5</v>
      </c>
      <c r="IK33" s="2">
        <v>1110</v>
      </c>
      <c r="IL33" s="2">
        <v>1085</v>
      </c>
      <c r="IM33" s="2">
        <v>1074</v>
      </c>
      <c r="IN33" s="2">
        <v>1063.5</v>
      </c>
      <c r="IO33" s="2">
        <v>1045.5</v>
      </c>
      <c r="IP33" s="2">
        <v>1036</v>
      </c>
      <c r="IQ33" s="2">
        <v>1041</v>
      </c>
      <c r="IR33" s="2">
        <v>1043</v>
      </c>
      <c r="IS33" s="2">
        <v>1026.5</v>
      </c>
      <c r="IT33" s="2">
        <v>1037.5</v>
      </c>
    </row>
    <row r="34" spans="1:254" ht="15.9" customHeight="1">
      <c r="A34" s="65" t="s">
        <v>63</v>
      </c>
      <c r="B34" s="41" t="s">
        <v>64</v>
      </c>
      <c r="C34" s="45">
        <v>4190</v>
      </c>
      <c r="D34" s="16">
        <v>184</v>
      </c>
      <c r="E34" s="21">
        <v>4006</v>
      </c>
      <c r="F34" s="21">
        <v>4026</v>
      </c>
      <c r="G34" s="21">
        <v>3925</v>
      </c>
      <c r="H34" s="21">
        <v>3915</v>
      </c>
      <c r="I34" s="21">
        <v>4070</v>
      </c>
      <c r="J34" s="21">
        <v>4150</v>
      </c>
      <c r="K34" s="21">
        <v>4160</v>
      </c>
      <c r="L34" s="21">
        <v>4136</v>
      </c>
      <c r="M34" s="21">
        <v>4102</v>
      </c>
      <c r="N34" s="21">
        <v>4116</v>
      </c>
      <c r="O34" s="21">
        <v>4122</v>
      </c>
      <c r="P34" s="21">
        <v>4145</v>
      </c>
      <c r="Q34" s="21">
        <v>3935</v>
      </c>
      <c r="R34" s="21">
        <v>3875</v>
      </c>
      <c r="S34" s="21">
        <v>3900</v>
      </c>
      <c r="T34" s="21">
        <v>3952</v>
      </c>
      <c r="U34" s="21">
        <v>3882</v>
      </c>
      <c r="V34" s="21">
        <v>3822</v>
      </c>
      <c r="W34" s="21">
        <v>3883</v>
      </c>
      <c r="X34" s="21">
        <v>3938</v>
      </c>
      <c r="Y34" s="21">
        <v>3998</v>
      </c>
      <c r="Z34" s="21">
        <v>4061</v>
      </c>
      <c r="AA34" s="21">
        <v>4074</v>
      </c>
      <c r="AB34" s="21">
        <v>4001</v>
      </c>
      <c r="AC34" s="21">
        <v>3898</v>
      </c>
      <c r="AD34" s="21">
        <v>3866</v>
      </c>
      <c r="AE34" s="21">
        <v>3971</v>
      </c>
      <c r="AF34" s="21">
        <v>4018</v>
      </c>
      <c r="AG34" s="21">
        <v>4080</v>
      </c>
      <c r="AH34" s="21">
        <v>4089</v>
      </c>
      <c r="AI34" s="21">
        <v>4067</v>
      </c>
      <c r="AJ34" s="21">
        <v>4124</v>
      </c>
      <c r="AK34" s="21">
        <v>4190</v>
      </c>
      <c r="AL34" s="21">
        <v>4280</v>
      </c>
      <c r="AM34" s="21">
        <v>4344</v>
      </c>
      <c r="AN34" s="21">
        <v>4302</v>
      </c>
      <c r="AO34" s="21">
        <v>4370</v>
      </c>
      <c r="AP34" s="21">
        <v>4301</v>
      </c>
      <c r="AQ34" s="21">
        <v>4097</v>
      </c>
      <c r="AR34" s="21">
        <v>4000</v>
      </c>
      <c r="AS34" s="21">
        <v>4115</v>
      </c>
      <c r="AT34" s="21">
        <v>4167</v>
      </c>
      <c r="AU34" s="21">
        <v>4204</v>
      </c>
      <c r="AV34" s="21">
        <v>4322</v>
      </c>
      <c r="AW34" s="21">
        <v>4361</v>
      </c>
      <c r="AX34" s="21">
        <v>4381</v>
      </c>
      <c r="AY34" s="21">
        <v>4291</v>
      </c>
      <c r="AZ34" s="21">
        <v>4417</v>
      </c>
      <c r="BA34" s="21">
        <v>4475</v>
      </c>
      <c r="BB34" s="21">
        <v>4213</v>
      </c>
      <c r="BC34" s="21">
        <v>4171</v>
      </c>
      <c r="BD34" s="21">
        <v>4099</v>
      </c>
      <c r="BE34" s="21">
        <v>4048</v>
      </c>
      <c r="BF34" s="21">
        <v>4113</v>
      </c>
      <c r="BG34" s="21">
        <v>4028</v>
      </c>
      <c r="BH34" s="21">
        <v>3918</v>
      </c>
      <c r="BI34" s="21">
        <v>3883</v>
      </c>
      <c r="BJ34" s="21">
        <v>3803</v>
      </c>
      <c r="BK34" s="21">
        <v>3959</v>
      </c>
      <c r="BL34" s="21">
        <v>4059</v>
      </c>
      <c r="BM34" s="2">
        <v>4053</v>
      </c>
      <c r="BN34" s="2">
        <v>3627</v>
      </c>
      <c r="BO34" s="2">
        <v>3541</v>
      </c>
      <c r="BP34" s="2">
        <v>3600</v>
      </c>
      <c r="BQ34" s="2">
        <v>3608</v>
      </c>
      <c r="BR34" s="2">
        <v>3518</v>
      </c>
      <c r="BS34" s="2">
        <v>3523</v>
      </c>
      <c r="BT34" s="2">
        <v>3601</v>
      </c>
      <c r="BU34" s="2">
        <v>3537</v>
      </c>
      <c r="BV34" s="2">
        <v>3519</v>
      </c>
      <c r="BW34" s="2">
        <v>3486</v>
      </c>
      <c r="BX34" s="2">
        <v>3601</v>
      </c>
      <c r="BY34" s="2">
        <v>3657</v>
      </c>
      <c r="BZ34" s="2">
        <v>3661</v>
      </c>
      <c r="CA34" s="2">
        <v>3646</v>
      </c>
      <c r="CB34" s="2">
        <v>3665</v>
      </c>
      <c r="CC34" s="2">
        <v>3664</v>
      </c>
      <c r="CD34" s="2">
        <v>3691</v>
      </c>
      <c r="CE34" s="2">
        <v>3672</v>
      </c>
      <c r="CF34" s="2">
        <v>3669</v>
      </c>
      <c r="CG34" s="2">
        <v>3689</v>
      </c>
      <c r="CH34" s="2">
        <v>3617</v>
      </c>
      <c r="CI34" s="2">
        <v>3536</v>
      </c>
      <c r="CJ34" s="2">
        <v>3506</v>
      </c>
      <c r="CK34" s="2">
        <v>3525</v>
      </c>
      <c r="CL34" s="2">
        <v>3498</v>
      </c>
      <c r="CM34" s="2">
        <v>3542</v>
      </c>
      <c r="CN34" s="2">
        <v>3399</v>
      </c>
      <c r="CO34" s="2">
        <v>3300</v>
      </c>
      <c r="CP34" s="2">
        <v>3510</v>
      </c>
      <c r="CQ34" s="2">
        <v>3497</v>
      </c>
      <c r="CR34" s="2">
        <v>3537</v>
      </c>
      <c r="CS34" s="2">
        <v>3394</v>
      </c>
      <c r="CT34" s="2">
        <v>3265</v>
      </c>
      <c r="CU34" s="2">
        <v>3439</v>
      </c>
      <c r="CV34" s="2">
        <v>3685</v>
      </c>
      <c r="CW34" s="2">
        <v>3676</v>
      </c>
      <c r="CX34" s="2">
        <v>3637</v>
      </c>
      <c r="CY34" s="2">
        <v>3694</v>
      </c>
      <c r="CZ34" s="2">
        <v>3732</v>
      </c>
      <c r="DA34" s="2">
        <v>3866</v>
      </c>
      <c r="DB34" s="2">
        <v>3842</v>
      </c>
      <c r="DC34" s="2">
        <v>3737</v>
      </c>
      <c r="DD34" s="2">
        <v>4043</v>
      </c>
      <c r="DE34" s="2">
        <v>3982</v>
      </c>
      <c r="DF34" s="2">
        <v>3874</v>
      </c>
      <c r="DG34" s="2">
        <v>4167</v>
      </c>
      <c r="DH34" s="2">
        <v>4372</v>
      </c>
      <c r="DI34" s="2">
        <v>4420</v>
      </c>
      <c r="DJ34" s="2">
        <v>4455</v>
      </c>
      <c r="DK34" s="2">
        <v>4542</v>
      </c>
      <c r="DL34" s="2">
        <v>4463</v>
      </c>
      <c r="DM34" s="2">
        <v>4585</v>
      </c>
      <c r="DN34" s="2">
        <v>4674</v>
      </c>
      <c r="DO34" s="2">
        <v>4681</v>
      </c>
      <c r="DP34" s="2">
        <v>4703</v>
      </c>
      <c r="DQ34" s="2">
        <v>4700</v>
      </c>
      <c r="DR34" s="2">
        <v>4663</v>
      </c>
      <c r="DS34" s="2">
        <v>4642</v>
      </c>
      <c r="DT34" s="2">
        <v>4408</v>
      </c>
      <c r="DU34" s="2">
        <v>4498</v>
      </c>
      <c r="DV34" s="2">
        <v>4292</v>
      </c>
      <c r="DW34" s="2">
        <v>4336</v>
      </c>
      <c r="DX34" s="2">
        <v>4288</v>
      </c>
      <c r="DY34" s="2">
        <v>4210</v>
      </c>
      <c r="DZ34" s="2">
        <v>4170</v>
      </c>
      <c r="EA34" s="2">
        <v>4214</v>
      </c>
      <c r="EB34" s="2">
        <v>4125</v>
      </c>
      <c r="EC34" s="2">
        <v>4145</v>
      </c>
      <c r="ED34" s="2">
        <v>4183</v>
      </c>
      <c r="EE34" s="2">
        <v>4203</v>
      </c>
      <c r="EF34" s="2">
        <v>4279</v>
      </c>
      <c r="EG34" s="2">
        <v>4220</v>
      </c>
      <c r="EH34" s="2">
        <v>4161</v>
      </c>
      <c r="EI34" s="2">
        <v>4260</v>
      </c>
      <c r="EJ34" s="2">
        <v>4243</v>
      </c>
      <c r="EK34" s="2">
        <v>4230</v>
      </c>
      <c r="EL34" s="2">
        <v>4157</v>
      </c>
      <c r="EM34" s="2">
        <v>4115</v>
      </c>
      <c r="EN34" s="2">
        <v>4074</v>
      </c>
      <c r="EO34" s="2">
        <v>3946</v>
      </c>
      <c r="EP34" s="2">
        <v>3930</v>
      </c>
      <c r="EQ34" s="2">
        <v>3930</v>
      </c>
      <c r="ER34" s="2">
        <v>3967</v>
      </c>
      <c r="ES34" s="2">
        <v>3890</v>
      </c>
      <c r="ET34" s="2">
        <v>3883</v>
      </c>
      <c r="EU34" s="2">
        <v>3922</v>
      </c>
      <c r="EV34" s="2">
        <v>3933</v>
      </c>
      <c r="EW34" s="2">
        <v>3900</v>
      </c>
      <c r="EX34" s="2">
        <v>3879</v>
      </c>
      <c r="EY34" s="2">
        <v>3806</v>
      </c>
      <c r="EZ34" s="2">
        <v>3811</v>
      </c>
      <c r="FA34" s="2">
        <v>3798</v>
      </c>
      <c r="FB34" s="2">
        <v>3732</v>
      </c>
      <c r="FC34" s="2">
        <v>3689</v>
      </c>
      <c r="FD34" s="2">
        <v>3814</v>
      </c>
      <c r="FE34" s="2">
        <v>3847</v>
      </c>
      <c r="FF34" s="2">
        <v>3751</v>
      </c>
      <c r="FG34" s="2">
        <v>3726</v>
      </c>
      <c r="FH34" s="2">
        <v>3717</v>
      </c>
      <c r="FI34" s="2">
        <v>3698</v>
      </c>
      <c r="FJ34" s="2">
        <v>3674</v>
      </c>
      <c r="FK34" s="2">
        <v>3698</v>
      </c>
      <c r="FL34" s="2">
        <v>3696</v>
      </c>
      <c r="FM34" s="2">
        <v>3713</v>
      </c>
      <c r="FN34" s="2">
        <v>3706</v>
      </c>
      <c r="FO34" s="2">
        <v>3740</v>
      </c>
      <c r="FP34" s="2">
        <v>3788</v>
      </c>
      <c r="FQ34" s="2">
        <v>3723</v>
      </c>
      <c r="FR34" s="2">
        <v>3669</v>
      </c>
      <c r="FS34" s="2">
        <v>3603</v>
      </c>
      <c r="FT34" s="2">
        <v>3671</v>
      </c>
      <c r="FU34" s="2">
        <v>3680</v>
      </c>
      <c r="FV34" s="2">
        <v>3628</v>
      </c>
      <c r="FW34" s="2">
        <v>3651</v>
      </c>
      <c r="FX34" s="2">
        <v>3730</v>
      </c>
      <c r="FY34" s="2">
        <v>3736</v>
      </c>
      <c r="FZ34" s="2">
        <v>3741</v>
      </c>
      <c r="GA34" s="2">
        <v>3715</v>
      </c>
      <c r="GB34" s="2">
        <v>3751</v>
      </c>
      <c r="GC34" s="2">
        <v>4053</v>
      </c>
      <c r="GD34" s="2">
        <v>4000</v>
      </c>
      <c r="GE34" s="2">
        <v>4073</v>
      </c>
      <c r="GF34" s="2">
        <v>4027</v>
      </c>
      <c r="GG34" s="2">
        <v>4142</v>
      </c>
      <c r="GH34" s="2">
        <v>4170</v>
      </c>
      <c r="GI34" s="2">
        <v>4184</v>
      </c>
      <c r="GJ34" s="2">
        <v>4164</v>
      </c>
      <c r="GK34" s="2">
        <v>4140</v>
      </c>
      <c r="GL34" s="2">
        <v>4236</v>
      </c>
      <c r="GM34" s="2">
        <v>4199</v>
      </c>
      <c r="GN34" s="2">
        <v>4056</v>
      </c>
      <c r="GO34" s="2">
        <v>3900</v>
      </c>
      <c r="GP34" s="2">
        <v>3740</v>
      </c>
      <c r="GQ34" s="2">
        <v>3727</v>
      </c>
      <c r="GR34" s="2">
        <v>3688</v>
      </c>
      <c r="GS34" s="2">
        <v>3732</v>
      </c>
      <c r="GT34" s="2">
        <v>3705</v>
      </c>
      <c r="GU34" s="2">
        <v>3664</v>
      </c>
      <c r="GV34" s="2">
        <v>3842</v>
      </c>
      <c r="GW34" s="2">
        <v>3868</v>
      </c>
      <c r="GX34" s="2">
        <v>3860</v>
      </c>
      <c r="GY34" s="2">
        <v>3842</v>
      </c>
      <c r="GZ34" s="2">
        <v>3815</v>
      </c>
      <c r="HA34" s="2">
        <v>3670</v>
      </c>
      <c r="HB34" s="2">
        <v>3675</v>
      </c>
      <c r="HC34" s="2">
        <v>3733</v>
      </c>
      <c r="HD34" s="2">
        <v>3818</v>
      </c>
      <c r="HE34" s="2">
        <v>3882</v>
      </c>
      <c r="HF34" s="2">
        <v>3940</v>
      </c>
      <c r="HG34" s="2">
        <v>3897</v>
      </c>
      <c r="HH34" s="2">
        <v>3868</v>
      </c>
      <c r="HI34" s="2">
        <v>3884</v>
      </c>
      <c r="HJ34" s="2">
        <v>3957</v>
      </c>
      <c r="HK34" s="2">
        <v>3988</v>
      </c>
      <c r="HL34" s="2">
        <v>4008</v>
      </c>
      <c r="HM34" s="2">
        <v>4078</v>
      </c>
      <c r="HN34" s="2">
        <v>4099</v>
      </c>
      <c r="HO34" s="2">
        <v>4068</v>
      </c>
      <c r="HP34" s="2">
        <v>4096</v>
      </c>
      <c r="HQ34" s="2">
        <v>4205</v>
      </c>
      <c r="HR34" s="2">
        <v>4160</v>
      </c>
      <c r="HS34" s="2">
        <v>4100</v>
      </c>
      <c r="HT34" s="2">
        <v>4056</v>
      </c>
      <c r="HU34" s="2">
        <v>4062</v>
      </c>
      <c r="HV34" s="2">
        <v>4068</v>
      </c>
      <c r="HW34" s="2">
        <v>4002</v>
      </c>
      <c r="HX34" s="2">
        <v>4000</v>
      </c>
      <c r="HY34" s="2">
        <v>3970</v>
      </c>
      <c r="HZ34" s="2">
        <v>3911</v>
      </c>
      <c r="IA34" s="2">
        <v>3855</v>
      </c>
      <c r="IB34" s="2">
        <v>3881</v>
      </c>
      <c r="IC34" s="2">
        <v>3873</v>
      </c>
      <c r="ID34" s="2">
        <v>3851</v>
      </c>
      <c r="IE34" s="2">
        <v>3874</v>
      </c>
      <c r="IF34" s="2">
        <v>3892</v>
      </c>
      <c r="IG34" s="2">
        <v>3916</v>
      </c>
      <c r="IH34" s="2">
        <v>3841</v>
      </c>
      <c r="II34" s="2">
        <v>3833</v>
      </c>
      <c r="IJ34" s="2">
        <v>3846</v>
      </c>
      <c r="IK34" s="2">
        <v>3825</v>
      </c>
      <c r="IL34" s="2">
        <v>3785</v>
      </c>
      <c r="IM34" s="2">
        <v>3715</v>
      </c>
      <c r="IN34" s="2">
        <v>3724</v>
      </c>
      <c r="IO34" s="2">
        <v>3701</v>
      </c>
      <c r="IP34" s="2">
        <v>3667</v>
      </c>
      <c r="IQ34" s="2">
        <v>3696</v>
      </c>
      <c r="IR34" s="2">
        <v>3690</v>
      </c>
      <c r="IS34" s="2">
        <v>3632</v>
      </c>
      <c r="IT34" s="2">
        <v>3660</v>
      </c>
    </row>
    <row r="35" spans="1:254" ht="15.9" customHeight="1">
      <c r="A35" s="65" t="s">
        <v>65</v>
      </c>
      <c r="B35" s="41" t="s">
        <v>66</v>
      </c>
      <c r="C35" s="45">
        <v>2317</v>
      </c>
      <c r="D35" s="16">
        <v>36.5</v>
      </c>
      <c r="E35" s="21">
        <v>2280.5</v>
      </c>
      <c r="F35" s="21">
        <v>2183.5</v>
      </c>
      <c r="G35" s="21">
        <v>2191.5</v>
      </c>
      <c r="H35" s="21">
        <v>2166.5</v>
      </c>
      <c r="I35" s="21">
        <v>2158</v>
      </c>
      <c r="J35" s="21">
        <v>2153</v>
      </c>
      <c r="K35" s="21">
        <v>2174.5</v>
      </c>
      <c r="L35" s="21">
        <v>2259.5</v>
      </c>
      <c r="M35" s="21">
        <v>2344</v>
      </c>
      <c r="N35" s="21">
        <v>2318</v>
      </c>
      <c r="O35" s="21">
        <v>2306</v>
      </c>
      <c r="P35" s="21">
        <v>2287.5</v>
      </c>
      <c r="Q35" s="21">
        <v>2219</v>
      </c>
      <c r="R35" s="21">
        <v>2197</v>
      </c>
      <c r="S35" s="21">
        <v>2346.5</v>
      </c>
      <c r="T35" s="21">
        <v>2358.5</v>
      </c>
      <c r="U35" s="21">
        <v>2324.5</v>
      </c>
      <c r="V35" s="21">
        <v>2340</v>
      </c>
      <c r="W35" s="21">
        <v>2316.5</v>
      </c>
      <c r="X35" s="21">
        <v>2332</v>
      </c>
      <c r="Y35" s="21">
        <v>2316.5</v>
      </c>
      <c r="Z35" s="21">
        <v>2314.5</v>
      </c>
      <c r="AA35" s="21">
        <v>2231.5</v>
      </c>
      <c r="AB35" s="21">
        <v>2185</v>
      </c>
      <c r="AC35" s="21">
        <v>2145</v>
      </c>
      <c r="AD35" s="21">
        <v>2085</v>
      </c>
      <c r="AE35" s="21">
        <v>2106</v>
      </c>
      <c r="AF35" s="21">
        <v>2074</v>
      </c>
      <c r="AG35" s="21">
        <v>2078.5</v>
      </c>
      <c r="AH35" s="21">
        <v>2098</v>
      </c>
      <c r="AI35" s="21">
        <v>2108.5</v>
      </c>
      <c r="AJ35" s="21">
        <v>2162</v>
      </c>
      <c r="AK35" s="21">
        <v>2150</v>
      </c>
      <c r="AL35" s="21">
        <v>2193</v>
      </c>
      <c r="AM35" s="21">
        <v>2206</v>
      </c>
      <c r="AN35" s="21">
        <v>2160.5</v>
      </c>
      <c r="AO35" s="21">
        <v>2108.5</v>
      </c>
      <c r="AP35" s="21">
        <v>2201</v>
      </c>
      <c r="AQ35" s="21">
        <v>2135.5</v>
      </c>
      <c r="AR35" s="21">
        <v>2089.5</v>
      </c>
      <c r="AS35" s="21">
        <v>2124</v>
      </c>
      <c r="AT35" s="21">
        <v>2096</v>
      </c>
      <c r="AU35" s="21">
        <v>2043.5</v>
      </c>
      <c r="AV35" s="21">
        <v>2117</v>
      </c>
      <c r="AW35" s="21">
        <v>2049</v>
      </c>
      <c r="AX35" s="21">
        <v>2033.5</v>
      </c>
      <c r="AY35" s="21">
        <v>1958</v>
      </c>
      <c r="AZ35" s="21">
        <v>1988</v>
      </c>
      <c r="BA35" s="21">
        <v>2032</v>
      </c>
      <c r="BB35" s="21">
        <v>2003</v>
      </c>
      <c r="BC35" s="21">
        <v>2023</v>
      </c>
      <c r="BD35" s="21">
        <v>2084.5</v>
      </c>
      <c r="BE35" s="21">
        <v>2096.5</v>
      </c>
      <c r="BF35" s="21">
        <v>2099.5</v>
      </c>
      <c r="BG35" s="21">
        <v>2068</v>
      </c>
      <c r="BH35" s="21">
        <v>2016</v>
      </c>
      <c r="BI35" s="21">
        <v>2033</v>
      </c>
      <c r="BJ35" s="21">
        <v>2016.5</v>
      </c>
      <c r="BK35" s="21">
        <v>2006</v>
      </c>
      <c r="BL35" s="21">
        <v>2032.5</v>
      </c>
      <c r="BM35" s="2">
        <v>2022.5</v>
      </c>
      <c r="BN35" s="2">
        <v>1996.5</v>
      </c>
      <c r="BO35" s="2">
        <v>1933.5</v>
      </c>
      <c r="BP35" s="2">
        <v>1916.5</v>
      </c>
      <c r="BQ35" s="2">
        <v>1980</v>
      </c>
      <c r="BR35" s="2">
        <v>1892.5</v>
      </c>
      <c r="BS35" s="2">
        <v>1885</v>
      </c>
      <c r="BT35" s="2">
        <v>1851</v>
      </c>
      <c r="BU35" s="2">
        <v>1786</v>
      </c>
      <c r="BV35" s="2">
        <v>1810</v>
      </c>
      <c r="BW35" s="2">
        <v>1796</v>
      </c>
      <c r="BX35" s="2">
        <v>1854</v>
      </c>
      <c r="BY35" s="2">
        <v>1905</v>
      </c>
      <c r="BZ35" s="2">
        <v>1948.5</v>
      </c>
      <c r="CA35" s="2">
        <v>1926</v>
      </c>
      <c r="CB35" s="2">
        <v>1909.5</v>
      </c>
      <c r="CC35" s="2">
        <v>1904.5</v>
      </c>
      <c r="CD35" s="2">
        <v>1857.5</v>
      </c>
      <c r="CE35" s="2">
        <v>1871</v>
      </c>
      <c r="CF35" s="2">
        <v>1883</v>
      </c>
      <c r="CG35" s="2">
        <v>1877</v>
      </c>
      <c r="CH35" s="2">
        <v>1916.5</v>
      </c>
      <c r="CI35" s="2">
        <v>1856</v>
      </c>
      <c r="CJ35" s="2">
        <v>1828.5</v>
      </c>
      <c r="CK35" s="2">
        <v>1812</v>
      </c>
      <c r="CL35" s="2">
        <v>1802.5</v>
      </c>
      <c r="CM35" s="2">
        <v>1802.5</v>
      </c>
      <c r="CN35" s="2">
        <v>1703.5</v>
      </c>
      <c r="CO35" s="2">
        <v>1691.5</v>
      </c>
      <c r="CP35" s="2">
        <v>1794.5</v>
      </c>
      <c r="CQ35" s="2">
        <v>1798.5</v>
      </c>
      <c r="CR35" s="2">
        <v>1808.5</v>
      </c>
      <c r="CS35" s="2">
        <v>1748</v>
      </c>
      <c r="CT35" s="2">
        <v>1652.5</v>
      </c>
      <c r="CU35" s="2">
        <v>1761</v>
      </c>
      <c r="CV35" s="2">
        <v>1757.5</v>
      </c>
      <c r="CW35" s="2">
        <v>1728</v>
      </c>
      <c r="CX35" s="2">
        <v>1717</v>
      </c>
      <c r="CY35" s="2">
        <v>1687.5</v>
      </c>
      <c r="CZ35" s="2">
        <v>1699</v>
      </c>
      <c r="DA35" s="2">
        <v>1792.5</v>
      </c>
      <c r="DB35" s="2">
        <v>1765.5</v>
      </c>
      <c r="DC35" s="2">
        <v>1667</v>
      </c>
      <c r="DD35" s="2">
        <v>1733.5</v>
      </c>
      <c r="DE35" s="2">
        <v>1746</v>
      </c>
      <c r="DF35" s="2">
        <v>1642.5</v>
      </c>
      <c r="DG35" s="2">
        <v>1773</v>
      </c>
      <c r="DH35" s="2">
        <v>1782.5</v>
      </c>
      <c r="DI35" s="2">
        <v>1875</v>
      </c>
      <c r="DJ35" s="2">
        <v>1865</v>
      </c>
      <c r="DK35" s="2">
        <v>1830</v>
      </c>
      <c r="DL35" s="2">
        <v>1910</v>
      </c>
      <c r="DM35" s="2">
        <v>1961.5</v>
      </c>
      <c r="DN35" s="2">
        <v>1956</v>
      </c>
      <c r="DO35" s="2">
        <v>1926.5</v>
      </c>
      <c r="DP35" s="2">
        <v>1894</v>
      </c>
      <c r="DQ35" s="2">
        <v>1970.5</v>
      </c>
      <c r="DR35" s="2">
        <v>2142</v>
      </c>
      <c r="DS35" s="2">
        <v>2128</v>
      </c>
      <c r="DT35" s="2">
        <v>2123</v>
      </c>
      <c r="DU35" s="2">
        <v>2074.5</v>
      </c>
      <c r="DV35" s="2">
        <v>1914</v>
      </c>
      <c r="DW35" s="2">
        <v>1942.5</v>
      </c>
      <c r="DX35" s="2">
        <v>1839</v>
      </c>
      <c r="DY35" s="2">
        <v>1792</v>
      </c>
      <c r="DZ35" s="2">
        <v>1738.5</v>
      </c>
      <c r="EA35" s="2">
        <v>1766</v>
      </c>
      <c r="EB35" s="2">
        <v>1734.5</v>
      </c>
      <c r="EC35" s="2">
        <v>1738</v>
      </c>
      <c r="ED35" s="2">
        <v>1753</v>
      </c>
      <c r="EE35" s="2">
        <v>1770.5</v>
      </c>
      <c r="EF35" s="2">
        <v>1787</v>
      </c>
      <c r="EG35" s="2">
        <v>1745</v>
      </c>
      <c r="EH35" s="2">
        <v>1706.5</v>
      </c>
      <c r="EI35" s="2">
        <v>1771.5</v>
      </c>
      <c r="EJ35" s="2">
        <v>1758.5</v>
      </c>
      <c r="EK35" s="2">
        <v>1775</v>
      </c>
      <c r="EL35" s="2">
        <v>1725</v>
      </c>
      <c r="EM35" s="2">
        <v>1676.5</v>
      </c>
      <c r="EN35" s="2">
        <v>1667.5</v>
      </c>
      <c r="EO35" s="2">
        <v>1610.5</v>
      </c>
      <c r="EP35" s="2">
        <v>1572</v>
      </c>
      <c r="EQ35" s="2">
        <v>1604.5</v>
      </c>
      <c r="ER35" s="2">
        <v>1576.5</v>
      </c>
      <c r="ES35" s="2">
        <v>1514.5</v>
      </c>
      <c r="ET35" s="2">
        <v>1483.5</v>
      </c>
      <c r="EU35" s="2">
        <v>1486</v>
      </c>
      <c r="EV35" s="2">
        <v>1498</v>
      </c>
      <c r="EW35" s="2">
        <v>1515.5</v>
      </c>
      <c r="EX35" s="2">
        <v>1521.5</v>
      </c>
      <c r="EY35" s="2">
        <v>1542</v>
      </c>
      <c r="EZ35" s="2">
        <v>1539</v>
      </c>
      <c r="FA35" s="2">
        <v>1525.5</v>
      </c>
      <c r="FB35" s="2">
        <v>1517.5</v>
      </c>
      <c r="FC35" s="2">
        <v>1507</v>
      </c>
      <c r="FD35" s="2">
        <v>1538</v>
      </c>
      <c r="FE35" s="2">
        <v>1534</v>
      </c>
      <c r="FF35" s="2">
        <v>1520.5</v>
      </c>
      <c r="FG35" s="2">
        <v>1511.5</v>
      </c>
      <c r="FH35" s="2">
        <v>1509.5</v>
      </c>
      <c r="FI35" s="2">
        <v>1540</v>
      </c>
      <c r="FJ35" s="2">
        <v>1540.5</v>
      </c>
      <c r="FK35" s="2">
        <v>1521.5</v>
      </c>
      <c r="FL35" s="2">
        <v>1546.5</v>
      </c>
      <c r="FM35" s="2">
        <v>1544</v>
      </c>
      <c r="FN35" s="2">
        <v>1575</v>
      </c>
      <c r="FO35" s="2">
        <v>1575.5</v>
      </c>
      <c r="FP35" s="2">
        <v>1576.5</v>
      </c>
      <c r="FQ35" s="2">
        <v>1583</v>
      </c>
      <c r="FR35" s="2">
        <v>1581</v>
      </c>
      <c r="FS35" s="2">
        <v>1538</v>
      </c>
      <c r="FT35" s="2">
        <v>1528</v>
      </c>
      <c r="FU35" s="2">
        <v>1534</v>
      </c>
      <c r="FV35" s="2">
        <v>1500.5</v>
      </c>
      <c r="FW35" s="2">
        <v>1511.5</v>
      </c>
      <c r="FX35" s="2">
        <v>1551</v>
      </c>
      <c r="FY35" s="2">
        <v>1553</v>
      </c>
      <c r="FZ35" s="2">
        <v>1556.5</v>
      </c>
      <c r="GA35" s="2">
        <v>1512.5</v>
      </c>
      <c r="GB35" s="2">
        <v>1507.5</v>
      </c>
      <c r="GC35" s="2">
        <v>1504</v>
      </c>
      <c r="GD35" s="2">
        <v>1491</v>
      </c>
      <c r="GE35" s="2">
        <v>1487</v>
      </c>
      <c r="GF35" s="2">
        <v>1433.5</v>
      </c>
      <c r="GG35" s="2">
        <v>1477</v>
      </c>
      <c r="GH35" s="2">
        <v>1478</v>
      </c>
      <c r="GI35" s="2">
        <v>1449</v>
      </c>
      <c r="GJ35" s="2">
        <v>1440.5</v>
      </c>
      <c r="GK35" s="2">
        <v>1451</v>
      </c>
      <c r="GL35" s="2">
        <v>1455</v>
      </c>
      <c r="GM35" s="2">
        <v>1437</v>
      </c>
      <c r="GN35" s="2">
        <v>1445.5</v>
      </c>
      <c r="GO35" s="2">
        <v>1463</v>
      </c>
      <c r="GP35" s="2">
        <v>1478.5</v>
      </c>
      <c r="GQ35" s="2">
        <v>1427.5</v>
      </c>
      <c r="GR35" s="2">
        <v>1401.5</v>
      </c>
      <c r="GS35" s="2">
        <v>1446.5</v>
      </c>
      <c r="GT35" s="2">
        <v>1415</v>
      </c>
      <c r="GU35" s="2">
        <v>1420.5</v>
      </c>
      <c r="GV35" s="2">
        <v>1478</v>
      </c>
      <c r="GW35" s="2">
        <v>1498</v>
      </c>
      <c r="GX35" s="2">
        <v>1465.5</v>
      </c>
      <c r="GY35" s="2">
        <v>1448</v>
      </c>
      <c r="GZ35" s="2">
        <v>1408</v>
      </c>
      <c r="HA35" s="2">
        <v>1472</v>
      </c>
      <c r="HB35" s="2">
        <v>1451</v>
      </c>
      <c r="HC35" s="2">
        <v>1473</v>
      </c>
      <c r="HD35" s="2">
        <v>1489</v>
      </c>
      <c r="HE35" s="2">
        <v>1530.5</v>
      </c>
      <c r="HF35" s="2">
        <v>1537.5</v>
      </c>
      <c r="HG35" s="2">
        <v>1550</v>
      </c>
      <c r="HH35" s="2">
        <v>1522</v>
      </c>
      <c r="HI35" s="2">
        <v>1496</v>
      </c>
      <c r="HJ35" s="2">
        <v>1470</v>
      </c>
      <c r="HK35" s="2">
        <v>1462</v>
      </c>
      <c r="HL35" s="2">
        <v>1453</v>
      </c>
      <c r="HM35" s="2">
        <v>1491.5</v>
      </c>
      <c r="HN35" s="2">
        <v>1490.5</v>
      </c>
      <c r="HO35" s="2">
        <v>1481.5</v>
      </c>
      <c r="HP35" s="2">
        <v>1475.5</v>
      </c>
      <c r="HQ35" s="2">
        <v>1463.5</v>
      </c>
      <c r="HR35" s="2">
        <v>1459</v>
      </c>
      <c r="HS35" s="2">
        <v>1469</v>
      </c>
      <c r="HT35" s="2">
        <v>1439.5</v>
      </c>
      <c r="HU35" s="2">
        <v>1428</v>
      </c>
      <c r="HV35" s="2">
        <v>1471</v>
      </c>
      <c r="HW35" s="2">
        <v>1464</v>
      </c>
      <c r="HX35" s="2">
        <v>1480.5</v>
      </c>
      <c r="HY35" s="2">
        <v>1463</v>
      </c>
      <c r="HZ35" s="2">
        <v>1467</v>
      </c>
      <c r="IA35" s="2">
        <v>1498</v>
      </c>
      <c r="IB35" s="2">
        <v>1504</v>
      </c>
      <c r="IC35" s="2">
        <v>1502.5</v>
      </c>
      <c r="ID35" s="2">
        <v>1484.5</v>
      </c>
      <c r="IE35" s="2">
        <v>1486</v>
      </c>
      <c r="IF35" s="2">
        <v>1489</v>
      </c>
      <c r="IG35" s="2">
        <v>1542</v>
      </c>
      <c r="IH35" s="2">
        <v>1478.5</v>
      </c>
      <c r="II35" s="2">
        <v>1436.5</v>
      </c>
      <c r="IJ35" s="2">
        <v>1440.5</v>
      </c>
      <c r="IK35" s="2">
        <v>1430</v>
      </c>
      <c r="IL35" s="2">
        <v>1413</v>
      </c>
      <c r="IM35" s="2">
        <v>1378</v>
      </c>
      <c r="IN35" s="2">
        <v>1359.5</v>
      </c>
      <c r="IO35" s="2">
        <v>1328.5</v>
      </c>
      <c r="IP35" s="2">
        <v>1320</v>
      </c>
      <c r="IQ35" s="2">
        <v>1355</v>
      </c>
      <c r="IR35" s="2">
        <v>1370.5</v>
      </c>
      <c r="IS35" s="2">
        <v>1356</v>
      </c>
      <c r="IT35" s="2">
        <v>1365.5</v>
      </c>
    </row>
    <row r="36" spans="1:254" ht="15.9" customHeight="1">
      <c r="A36" s="65" t="s">
        <v>67</v>
      </c>
      <c r="B36" s="41" t="s">
        <v>68</v>
      </c>
      <c r="C36" s="45">
        <v>1779</v>
      </c>
      <c r="D36" s="16">
        <v>33</v>
      </c>
      <c r="E36" s="21">
        <v>1746</v>
      </c>
      <c r="F36" s="21">
        <v>1719</v>
      </c>
      <c r="G36" s="21">
        <v>1705</v>
      </c>
      <c r="H36" s="21">
        <v>1689</v>
      </c>
      <c r="I36" s="21">
        <v>1711.5</v>
      </c>
      <c r="J36" s="21">
        <v>1868.5</v>
      </c>
      <c r="K36" s="21">
        <v>1900.5</v>
      </c>
      <c r="L36" s="21">
        <v>1888</v>
      </c>
      <c r="M36" s="21">
        <v>1830</v>
      </c>
      <c r="N36" s="21">
        <v>1807</v>
      </c>
      <c r="O36" s="21">
        <v>1840.5</v>
      </c>
      <c r="P36" s="21">
        <v>1817</v>
      </c>
      <c r="Q36" s="21">
        <v>1856</v>
      </c>
      <c r="R36" s="21">
        <v>1863</v>
      </c>
      <c r="S36" s="21">
        <v>1876</v>
      </c>
      <c r="T36" s="21">
        <v>1870</v>
      </c>
      <c r="U36" s="21">
        <v>1843.5</v>
      </c>
      <c r="V36" s="21">
        <v>1828</v>
      </c>
      <c r="W36" s="21">
        <v>1834</v>
      </c>
      <c r="X36" s="21">
        <v>1858</v>
      </c>
      <c r="Y36" s="21">
        <v>1866</v>
      </c>
      <c r="Z36" s="21">
        <v>1876</v>
      </c>
      <c r="AA36" s="21">
        <v>1864</v>
      </c>
      <c r="AB36" s="21">
        <v>1832.5</v>
      </c>
      <c r="AC36" s="21">
        <v>1796</v>
      </c>
      <c r="AD36" s="21">
        <v>1784.5</v>
      </c>
      <c r="AE36" s="21">
        <v>1790.5</v>
      </c>
      <c r="AF36" s="21">
        <v>1765.5</v>
      </c>
      <c r="AG36" s="21">
        <v>1754.5</v>
      </c>
      <c r="AH36" s="21">
        <v>1739.5</v>
      </c>
      <c r="AI36" s="21">
        <v>1695</v>
      </c>
      <c r="AJ36" s="21">
        <v>1706.5</v>
      </c>
      <c r="AK36" s="21">
        <v>1723</v>
      </c>
      <c r="AL36" s="21">
        <v>1718.5</v>
      </c>
      <c r="AM36" s="21">
        <v>1703.5</v>
      </c>
      <c r="AN36" s="21">
        <v>1717</v>
      </c>
      <c r="AO36" s="21">
        <v>1727.5</v>
      </c>
      <c r="AP36" s="21">
        <v>1726.5</v>
      </c>
      <c r="AQ36" s="21">
        <v>1721</v>
      </c>
      <c r="AR36" s="21">
        <v>1704</v>
      </c>
      <c r="AS36" s="21">
        <v>1711.5</v>
      </c>
      <c r="AT36" s="21">
        <v>1712.5</v>
      </c>
      <c r="AU36" s="21">
        <v>1701</v>
      </c>
      <c r="AV36" s="21">
        <v>1693.5</v>
      </c>
      <c r="AW36" s="21">
        <v>1690.5</v>
      </c>
      <c r="AX36" s="21">
        <v>1677.5</v>
      </c>
      <c r="AY36" s="21">
        <v>1652</v>
      </c>
      <c r="AZ36" s="21">
        <v>1667.5</v>
      </c>
      <c r="BA36" s="21">
        <v>1686.5</v>
      </c>
      <c r="BB36" s="21">
        <v>1670.5</v>
      </c>
      <c r="BC36" s="21">
        <v>1648</v>
      </c>
      <c r="BD36" s="21">
        <v>1649</v>
      </c>
      <c r="BE36" s="21">
        <v>1644</v>
      </c>
      <c r="BF36" s="21">
        <v>1630</v>
      </c>
      <c r="BG36" s="21">
        <v>1635</v>
      </c>
      <c r="BH36" s="21">
        <v>1616.5</v>
      </c>
      <c r="BI36" s="21">
        <v>1646</v>
      </c>
      <c r="BJ36" s="21">
        <v>1633.5</v>
      </c>
      <c r="BK36" s="21">
        <v>1655</v>
      </c>
      <c r="BL36" s="21">
        <v>1651</v>
      </c>
      <c r="BM36" s="2">
        <v>1673</v>
      </c>
      <c r="BN36" s="2">
        <v>1669.5</v>
      </c>
      <c r="BO36" s="2">
        <v>1662.5</v>
      </c>
      <c r="BP36" s="2">
        <v>1669.5</v>
      </c>
      <c r="BQ36" s="2">
        <v>1639</v>
      </c>
      <c r="BR36" s="2">
        <v>1605</v>
      </c>
      <c r="BS36" s="2">
        <v>1571.5</v>
      </c>
      <c r="BT36" s="2">
        <v>1604</v>
      </c>
      <c r="BU36" s="2">
        <v>1595.5</v>
      </c>
      <c r="BV36" s="2">
        <v>1608</v>
      </c>
      <c r="BW36" s="2">
        <v>1585</v>
      </c>
      <c r="BX36" s="2">
        <v>1615</v>
      </c>
      <c r="BY36" s="2">
        <v>1636</v>
      </c>
      <c r="BZ36" s="2">
        <v>1628</v>
      </c>
      <c r="CA36" s="2">
        <v>1615</v>
      </c>
      <c r="CB36" s="2">
        <v>1616.5</v>
      </c>
      <c r="CC36" s="2">
        <v>1610</v>
      </c>
      <c r="CD36" s="2">
        <v>1598</v>
      </c>
      <c r="CE36" s="2">
        <v>1589</v>
      </c>
      <c r="CF36" s="2">
        <v>1655</v>
      </c>
      <c r="CG36" s="2">
        <v>1658</v>
      </c>
      <c r="CH36" s="2">
        <v>1650.5</v>
      </c>
      <c r="CI36" s="2">
        <v>1635</v>
      </c>
      <c r="CJ36" s="2">
        <v>1635</v>
      </c>
      <c r="CK36" s="2">
        <v>1630</v>
      </c>
      <c r="CL36" s="2">
        <v>1620</v>
      </c>
      <c r="CM36" s="2">
        <v>1632.5</v>
      </c>
      <c r="CN36" s="2">
        <v>1613</v>
      </c>
      <c r="CO36" s="2">
        <v>1600.5</v>
      </c>
      <c r="CP36" s="2">
        <v>1689</v>
      </c>
      <c r="CQ36" s="2">
        <v>1685.5</v>
      </c>
      <c r="CR36" s="2">
        <v>1681</v>
      </c>
      <c r="CS36" s="2">
        <v>1640</v>
      </c>
      <c r="CT36" s="2">
        <v>1628</v>
      </c>
      <c r="CU36" s="2">
        <v>1655.5</v>
      </c>
      <c r="CV36" s="2">
        <v>1700.5</v>
      </c>
      <c r="CW36" s="2">
        <v>1692.5</v>
      </c>
      <c r="CX36" s="2">
        <v>1675</v>
      </c>
      <c r="CY36" s="2">
        <v>1710</v>
      </c>
      <c r="CZ36" s="2">
        <v>1725</v>
      </c>
      <c r="DA36" s="2">
        <v>1750.5</v>
      </c>
      <c r="DB36" s="2">
        <v>1729</v>
      </c>
      <c r="DC36" s="2">
        <v>1698.5</v>
      </c>
      <c r="DD36" s="2">
        <v>1717</v>
      </c>
      <c r="DE36" s="2">
        <v>1740</v>
      </c>
      <c r="DF36" s="2">
        <v>1710.5</v>
      </c>
      <c r="DG36" s="2">
        <v>1770</v>
      </c>
      <c r="DH36" s="2">
        <v>1794</v>
      </c>
      <c r="DI36" s="2">
        <v>1802</v>
      </c>
      <c r="DJ36" s="2">
        <v>1800</v>
      </c>
      <c r="DK36" s="2">
        <v>1798</v>
      </c>
      <c r="DL36" s="2">
        <v>1805.5</v>
      </c>
      <c r="DM36" s="2">
        <v>1825</v>
      </c>
      <c r="DN36" s="2">
        <v>1844.5</v>
      </c>
      <c r="DO36" s="2">
        <v>1847.5</v>
      </c>
      <c r="DP36" s="2">
        <v>1837</v>
      </c>
      <c r="DQ36" s="2">
        <v>1856</v>
      </c>
      <c r="DR36" s="2">
        <v>1878.5</v>
      </c>
      <c r="DS36" s="2">
        <v>1893.5</v>
      </c>
      <c r="DT36" s="2">
        <v>1878</v>
      </c>
      <c r="DU36" s="2">
        <v>1874</v>
      </c>
      <c r="DV36" s="2">
        <v>1860</v>
      </c>
      <c r="DW36" s="2">
        <v>1847</v>
      </c>
      <c r="DX36" s="2">
        <v>1791.5</v>
      </c>
      <c r="DY36" s="2">
        <v>1781</v>
      </c>
      <c r="DZ36" s="2">
        <v>1772</v>
      </c>
      <c r="EA36" s="2">
        <v>1741</v>
      </c>
      <c r="EB36" s="2">
        <v>1755</v>
      </c>
      <c r="EC36" s="2">
        <v>1778</v>
      </c>
      <c r="ED36" s="2">
        <v>1813.5</v>
      </c>
      <c r="EE36" s="2">
        <v>1835</v>
      </c>
      <c r="EF36" s="2">
        <v>1864</v>
      </c>
      <c r="EG36" s="2">
        <v>1856.5</v>
      </c>
      <c r="EH36" s="2">
        <v>1878.5</v>
      </c>
      <c r="EI36" s="2">
        <v>1911</v>
      </c>
      <c r="EJ36" s="2">
        <v>1902</v>
      </c>
      <c r="EK36" s="2">
        <v>1921</v>
      </c>
      <c r="EL36" s="2">
        <v>1913</v>
      </c>
      <c r="EM36" s="2">
        <v>1914</v>
      </c>
      <c r="EN36" s="2">
        <v>1904.5</v>
      </c>
      <c r="EO36" s="2">
        <v>1903.5</v>
      </c>
      <c r="EP36" s="2">
        <v>1897.5</v>
      </c>
      <c r="EQ36" s="2">
        <v>1915</v>
      </c>
      <c r="ER36" s="2">
        <v>1910</v>
      </c>
      <c r="ES36" s="2">
        <v>1895</v>
      </c>
      <c r="ET36" s="2">
        <v>1894.5</v>
      </c>
      <c r="EU36" s="2">
        <v>1896</v>
      </c>
      <c r="EV36" s="2">
        <v>1893.5</v>
      </c>
      <c r="EW36" s="2">
        <v>1894</v>
      </c>
      <c r="EX36" s="2">
        <v>1874</v>
      </c>
      <c r="EY36" s="2">
        <v>1859.5</v>
      </c>
      <c r="EZ36" s="2">
        <v>1866</v>
      </c>
      <c r="FA36" s="2">
        <v>1860.5</v>
      </c>
      <c r="FB36" s="2">
        <v>1841.5</v>
      </c>
      <c r="FC36" s="2">
        <v>1836</v>
      </c>
      <c r="FD36" s="2">
        <v>1851</v>
      </c>
      <c r="FE36" s="2">
        <v>1859.5</v>
      </c>
      <c r="FF36" s="2">
        <v>1834.5</v>
      </c>
      <c r="FG36" s="2">
        <v>1824</v>
      </c>
      <c r="FH36" s="2">
        <v>1839</v>
      </c>
      <c r="FI36" s="2">
        <v>1835</v>
      </c>
      <c r="FJ36" s="2">
        <v>1827.5</v>
      </c>
      <c r="FK36" s="2">
        <v>1810</v>
      </c>
      <c r="FL36" s="2">
        <v>1800</v>
      </c>
      <c r="FM36" s="2">
        <v>1802.5</v>
      </c>
      <c r="FN36" s="2">
        <v>1825.5</v>
      </c>
      <c r="FO36" s="2">
        <v>1832</v>
      </c>
      <c r="FP36" s="2">
        <v>1841</v>
      </c>
      <c r="FQ36" s="2">
        <v>1824.5</v>
      </c>
      <c r="FR36" s="2">
        <v>1790</v>
      </c>
      <c r="FS36" s="2">
        <v>1777.5</v>
      </c>
      <c r="FT36" s="2">
        <v>1745</v>
      </c>
      <c r="FU36" s="2">
        <v>1745.5</v>
      </c>
      <c r="FV36" s="2">
        <v>1738.5</v>
      </c>
      <c r="FW36" s="2">
        <v>1740.5</v>
      </c>
      <c r="FX36" s="2">
        <v>1756</v>
      </c>
      <c r="FY36" s="2">
        <v>1761.5</v>
      </c>
      <c r="FZ36" s="2">
        <v>1770</v>
      </c>
      <c r="GA36" s="2">
        <v>1756.5</v>
      </c>
      <c r="GB36" s="2">
        <v>1766</v>
      </c>
      <c r="GC36" s="2">
        <v>1769.5</v>
      </c>
      <c r="GD36" s="2">
        <v>1748</v>
      </c>
      <c r="GE36" s="2">
        <v>1732.5</v>
      </c>
      <c r="GF36" s="2">
        <v>1718</v>
      </c>
      <c r="GG36" s="2">
        <v>1686</v>
      </c>
      <c r="GH36" s="2">
        <v>1710</v>
      </c>
      <c r="GI36" s="2">
        <v>1769.5</v>
      </c>
      <c r="GJ36" s="2">
        <v>1777</v>
      </c>
      <c r="GK36" s="2">
        <v>1815.5</v>
      </c>
      <c r="GL36" s="2">
        <v>1836</v>
      </c>
      <c r="GM36" s="2">
        <v>1815.5</v>
      </c>
      <c r="GN36" s="2">
        <v>1804.5</v>
      </c>
      <c r="GO36" s="2">
        <v>1804</v>
      </c>
      <c r="GP36" s="2">
        <v>1790.5</v>
      </c>
      <c r="GQ36" s="2">
        <v>1741</v>
      </c>
      <c r="GR36" s="2">
        <v>1728.5</v>
      </c>
      <c r="GS36" s="2">
        <v>1730</v>
      </c>
      <c r="GT36" s="2">
        <v>1733.5</v>
      </c>
      <c r="GU36" s="2">
        <v>1714.5</v>
      </c>
      <c r="GV36" s="2">
        <v>1742</v>
      </c>
      <c r="GW36" s="2">
        <v>1761.5</v>
      </c>
      <c r="GX36" s="2">
        <v>1768.5</v>
      </c>
      <c r="GY36" s="2">
        <v>1780.5</v>
      </c>
      <c r="GZ36" s="2">
        <v>1774</v>
      </c>
      <c r="HA36" s="2">
        <v>1756</v>
      </c>
      <c r="HB36" s="2">
        <v>1751</v>
      </c>
      <c r="HC36" s="2">
        <v>1769</v>
      </c>
      <c r="HD36" s="2">
        <v>1808</v>
      </c>
      <c r="HE36" s="2">
        <v>1845</v>
      </c>
      <c r="HF36" s="2">
        <v>1907.5</v>
      </c>
      <c r="HG36" s="2">
        <v>1916.5</v>
      </c>
      <c r="HH36" s="2">
        <v>1898.5</v>
      </c>
      <c r="HI36" s="2">
        <v>1907</v>
      </c>
      <c r="HJ36" s="2">
        <v>1910.5</v>
      </c>
      <c r="HK36" s="2">
        <v>1922.5</v>
      </c>
      <c r="HL36" s="2">
        <v>1915</v>
      </c>
      <c r="HM36" s="2">
        <v>1937.5</v>
      </c>
      <c r="HN36" s="2">
        <v>1950</v>
      </c>
      <c r="HO36" s="2">
        <v>1955</v>
      </c>
      <c r="HP36" s="2">
        <v>1964</v>
      </c>
      <c r="HQ36" s="2">
        <v>1968.5</v>
      </c>
      <c r="HR36" s="2">
        <v>1967.5</v>
      </c>
      <c r="HS36" s="2">
        <v>1954</v>
      </c>
      <c r="HT36" s="2">
        <v>1943</v>
      </c>
      <c r="HU36" s="2">
        <v>1937</v>
      </c>
      <c r="HV36" s="2">
        <v>1925.5</v>
      </c>
      <c r="HW36" s="2">
        <v>1911</v>
      </c>
      <c r="HX36" s="2">
        <v>1903.5</v>
      </c>
      <c r="HY36" s="2">
        <v>1901</v>
      </c>
      <c r="HZ36" s="2">
        <v>1891</v>
      </c>
      <c r="IA36" s="2">
        <v>1895</v>
      </c>
      <c r="IB36" s="2">
        <v>1942</v>
      </c>
      <c r="IC36" s="2">
        <v>1924.5</v>
      </c>
      <c r="ID36" s="2">
        <v>1923.5</v>
      </c>
      <c r="IE36" s="2">
        <v>1932</v>
      </c>
      <c r="IF36" s="2">
        <v>1904.5</v>
      </c>
      <c r="IG36" s="2">
        <v>1895</v>
      </c>
      <c r="IH36" s="2">
        <v>1887</v>
      </c>
      <c r="II36" s="2">
        <v>1889.5</v>
      </c>
      <c r="IJ36" s="2">
        <v>1877</v>
      </c>
      <c r="IK36" s="2">
        <v>1870</v>
      </c>
      <c r="IL36" s="2">
        <v>1839.5</v>
      </c>
      <c r="IM36" s="2">
        <v>1834</v>
      </c>
      <c r="IN36" s="2">
        <v>1796.5</v>
      </c>
      <c r="IO36" s="2">
        <v>1776</v>
      </c>
      <c r="IP36" s="2">
        <v>1760</v>
      </c>
      <c r="IQ36" s="2">
        <v>1740</v>
      </c>
      <c r="IR36" s="2">
        <v>1742</v>
      </c>
      <c r="IS36" s="2">
        <v>1762</v>
      </c>
      <c r="IT36" s="2">
        <v>1747.5</v>
      </c>
    </row>
    <row r="37" spans="1:254" ht="15.9" customHeight="1">
      <c r="A37" s="65" t="s">
        <v>69</v>
      </c>
      <c r="B37" s="41" t="s">
        <v>70</v>
      </c>
      <c r="C37" s="45">
        <v>1583.5</v>
      </c>
      <c r="D37" s="16">
        <v>42</v>
      </c>
      <c r="E37" s="21">
        <v>1541.5</v>
      </c>
      <c r="F37" s="21">
        <v>1528</v>
      </c>
      <c r="G37" s="21">
        <v>1524</v>
      </c>
      <c r="H37" s="21">
        <v>1519.5</v>
      </c>
      <c r="I37" s="21">
        <v>1551.5</v>
      </c>
      <c r="J37" s="21">
        <v>1552.5</v>
      </c>
      <c r="K37" s="21">
        <v>1556</v>
      </c>
      <c r="L37" s="21">
        <v>1563</v>
      </c>
      <c r="M37" s="21">
        <v>1562</v>
      </c>
      <c r="N37" s="21">
        <v>1547</v>
      </c>
      <c r="O37" s="21">
        <v>1558.5</v>
      </c>
      <c r="P37" s="21">
        <v>1556.5</v>
      </c>
      <c r="Q37" s="21">
        <v>1535.5</v>
      </c>
      <c r="R37" s="21">
        <v>1515.5</v>
      </c>
      <c r="S37" s="21">
        <v>1534</v>
      </c>
      <c r="T37" s="21">
        <v>1535</v>
      </c>
      <c r="U37" s="21">
        <v>1521</v>
      </c>
      <c r="V37" s="21">
        <v>1535</v>
      </c>
      <c r="W37" s="21">
        <v>1508</v>
      </c>
      <c r="X37" s="21">
        <v>1505</v>
      </c>
      <c r="Y37" s="21">
        <v>1515.5</v>
      </c>
      <c r="Z37" s="21">
        <v>1521.5</v>
      </c>
      <c r="AA37" s="21">
        <v>1502</v>
      </c>
      <c r="AB37" s="21">
        <v>1481</v>
      </c>
      <c r="AC37" s="21">
        <v>1474.5</v>
      </c>
      <c r="AD37" s="21">
        <v>1462</v>
      </c>
      <c r="AE37" s="21">
        <v>1463.5</v>
      </c>
      <c r="AF37" s="21">
        <v>1461.5</v>
      </c>
      <c r="AG37" s="21">
        <v>1458</v>
      </c>
      <c r="AH37" s="21">
        <v>1444</v>
      </c>
      <c r="AI37" s="21">
        <v>1443</v>
      </c>
      <c r="AJ37" s="21">
        <v>1443</v>
      </c>
      <c r="AK37" s="21">
        <v>1446.5</v>
      </c>
      <c r="AL37" s="21">
        <v>1466.5</v>
      </c>
      <c r="AM37" s="21">
        <v>1473.5</v>
      </c>
      <c r="AN37" s="21">
        <v>1491.5</v>
      </c>
      <c r="AO37" s="21">
        <v>1485</v>
      </c>
      <c r="AP37" s="21">
        <v>1508</v>
      </c>
      <c r="AQ37" s="21">
        <v>1493</v>
      </c>
      <c r="AR37" s="21">
        <v>1488</v>
      </c>
      <c r="AS37" s="21">
        <v>1486</v>
      </c>
      <c r="AT37" s="21">
        <v>1458.5</v>
      </c>
      <c r="AU37" s="21">
        <v>1442</v>
      </c>
      <c r="AV37" s="21">
        <v>1441</v>
      </c>
      <c r="AW37" s="21">
        <v>1427.5</v>
      </c>
      <c r="AX37" s="21">
        <v>1447</v>
      </c>
      <c r="AY37" s="21">
        <v>1413.5</v>
      </c>
      <c r="AZ37" s="21">
        <v>1441.5</v>
      </c>
      <c r="BA37" s="21">
        <v>1496</v>
      </c>
      <c r="BB37" s="21">
        <v>1506</v>
      </c>
      <c r="BC37" s="21">
        <v>1526.5</v>
      </c>
      <c r="BD37" s="21">
        <v>1542</v>
      </c>
      <c r="BE37" s="21">
        <v>1541</v>
      </c>
      <c r="BF37" s="21">
        <v>1550</v>
      </c>
      <c r="BG37" s="21">
        <v>1584</v>
      </c>
      <c r="BH37" s="21">
        <v>1562</v>
      </c>
      <c r="BI37" s="21">
        <v>1563</v>
      </c>
      <c r="BJ37" s="21">
        <v>1560</v>
      </c>
      <c r="BK37" s="21">
        <v>1545.5</v>
      </c>
      <c r="BL37" s="21">
        <v>1547.5</v>
      </c>
      <c r="BM37" s="2">
        <v>1554.5</v>
      </c>
      <c r="BN37" s="2">
        <v>1545.5</v>
      </c>
      <c r="BO37" s="2">
        <v>1515</v>
      </c>
      <c r="BP37" s="2">
        <v>1499.5</v>
      </c>
      <c r="BQ37" s="2">
        <v>1551.5</v>
      </c>
      <c r="BR37" s="2">
        <v>1532.5</v>
      </c>
      <c r="BS37" s="2">
        <v>1531</v>
      </c>
      <c r="BT37" s="2">
        <v>1531.5</v>
      </c>
      <c r="BU37" s="2">
        <v>1521.5</v>
      </c>
      <c r="BV37" s="2">
        <v>1544.5</v>
      </c>
      <c r="BW37" s="2">
        <v>1538</v>
      </c>
      <c r="BX37" s="2">
        <v>1536.5</v>
      </c>
      <c r="BY37" s="2">
        <v>1537</v>
      </c>
      <c r="BZ37" s="2">
        <v>1558.5</v>
      </c>
      <c r="CA37" s="2">
        <v>1564.5</v>
      </c>
      <c r="CB37" s="2">
        <v>1609.5</v>
      </c>
      <c r="CC37" s="2">
        <v>1606</v>
      </c>
      <c r="CD37" s="2">
        <v>1586</v>
      </c>
      <c r="CE37" s="2">
        <v>1516</v>
      </c>
      <c r="CF37" s="2">
        <v>1523</v>
      </c>
      <c r="CG37" s="2">
        <v>1500</v>
      </c>
      <c r="CH37" s="2">
        <v>1637.5</v>
      </c>
      <c r="CI37" s="2">
        <v>1610.5</v>
      </c>
      <c r="CJ37" s="2">
        <v>1605</v>
      </c>
      <c r="CK37" s="2">
        <v>1601.5</v>
      </c>
      <c r="CL37" s="2">
        <v>1588</v>
      </c>
      <c r="CM37" s="2">
        <v>1575.5</v>
      </c>
      <c r="CN37" s="2">
        <v>1556.5</v>
      </c>
      <c r="CO37" s="2">
        <v>1511.5</v>
      </c>
      <c r="CP37" s="2">
        <v>1571.5</v>
      </c>
      <c r="CQ37" s="2">
        <v>1568</v>
      </c>
      <c r="CR37" s="2">
        <v>1591</v>
      </c>
      <c r="CS37" s="2">
        <v>1553.5</v>
      </c>
      <c r="CT37" s="2">
        <v>1528.5</v>
      </c>
      <c r="CU37" s="2">
        <v>1574</v>
      </c>
      <c r="CV37" s="2">
        <v>1585</v>
      </c>
      <c r="CW37" s="2">
        <v>1567</v>
      </c>
      <c r="CX37" s="2">
        <v>1559</v>
      </c>
      <c r="CY37" s="2">
        <v>1545</v>
      </c>
      <c r="CZ37" s="2">
        <v>1560</v>
      </c>
      <c r="DA37" s="2">
        <v>1609.5</v>
      </c>
      <c r="DB37" s="2">
        <v>1592.5</v>
      </c>
      <c r="DC37" s="2">
        <v>1549</v>
      </c>
      <c r="DD37" s="2">
        <v>1622</v>
      </c>
      <c r="DE37" s="2">
        <v>1622.5</v>
      </c>
      <c r="DF37" s="2">
        <v>1584</v>
      </c>
      <c r="DG37" s="2">
        <v>1636</v>
      </c>
      <c r="DH37" s="2">
        <v>1667.5</v>
      </c>
      <c r="DI37" s="2">
        <v>1737</v>
      </c>
      <c r="DJ37" s="2">
        <v>1714</v>
      </c>
      <c r="DK37" s="2">
        <v>1746</v>
      </c>
      <c r="DL37" s="2">
        <v>1755.5</v>
      </c>
      <c r="DM37" s="2">
        <v>1776</v>
      </c>
      <c r="DN37" s="2">
        <v>1825.5</v>
      </c>
      <c r="DO37" s="2">
        <v>1783.5</v>
      </c>
      <c r="DP37" s="2">
        <v>1763</v>
      </c>
      <c r="DQ37" s="2">
        <v>1756.5</v>
      </c>
      <c r="DR37" s="2">
        <v>1767</v>
      </c>
      <c r="DS37" s="2">
        <v>1791</v>
      </c>
      <c r="DT37" s="2">
        <v>1783</v>
      </c>
      <c r="DU37" s="2">
        <v>1767</v>
      </c>
      <c r="DV37" s="2">
        <v>1751</v>
      </c>
      <c r="DW37" s="2">
        <v>1741</v>
      </c>
      <c r="DX37" s="2">
        <v>1698</v>
      </c>
      <c r="DY37" s="2">
        <v>1675.5</v>
      </c>
      <c r="DZ37" s="2">
        <v>1670.5</v>
      </c>
      <c r="EA37" s="2">
        <v>1670</v>
      </c>
      <c r="EB37" s="2">
        <v>1632.5</v>
      </c>
      <c r="EC37" s="2">
        <v>1642</v>
      </c>
      <c r="ED37" s="2">
        <v>1651</v>
      </c>
      <c r="EE37" s="2">
        <v>1675</v>
      </c>
      <c r="EF37" s="2">
        <v>1687</v>
      </c>
      <c r="EG37" s="2">
        <v>1686</v>
      </c>
      <c r="EH37" s="2">
        <v>1676</v>
      </c>
      <c r="EI37" s="2">
        <v>1730</v>
      </c>
      <c r="EJ37" s="2">
        <v>1741</v>
      </c>
      <c r="EK37" s="2">
        <v>1745</v>
      </c>
      <c r="EL37" s="2">
        <v>1730</v>
      </c>
      <c r="EM37" s="2">
        <v>1701.5</v>
      </c>
      <c r="EN37" s="2">
        <v>1724</v>
      </c>
      <c r="EO37" s="2">
        <v>1696.5</v>
      </c>
      <c r="EP37" s="2">
        <v>1740</v>
      </c>
      <c r="EQ37" s="2">
        <v>1742</v>
      </c>
      <c r="ER37" s="2">
        <v>1736</v>
      </c>
      <c r="ES37" s="2">
        <v>1725.5</v>
      </c>
      <c r="ET37" s="2">
        <v>1730</v>
      </c>
      <c r="EU37" s="2">
        <v>1730</v>
      </c>
      <c r="EV37" s="2">
        <v>1745</v>
      </c>
      <c r="EW37" s="2">
        <v>1722</v>
      </c>
      <c r="EX37" s="2">
        <v>1724</v>
      </c>
      <c r="EY37" s="2">
        <v>1703</v>
      </c>
      <c r="EZ37" s="2">
        <v>1695.5</v>
      </c>
      <c r="FA37" s="2">
        <v>1655</v>
      </c>
      <c r="FB37" s="2">
        <v>1555.5</v>
      </c>
      <c r="FC37" s="2">
        <v>1536.5</v>
      </c>
      <c r="FD37" s="2">
        <v>1544</v>
      </c>
      <c r="FE37" s="2">
        <v>1568</v>
      </c>
      <c r="FF37" s="2">
        <v>1552.5</v>
      </c>
      <c r="FG37" s="2">
        <v>1555</v>
      </c>
      <c r="FH37" s="2">
        <v>1550</v>
      </c>
      <c r="FI37" s="2">
        <v>1546</v>
      </c>
      <c r="FJ37" s="2">
        <v>1536</v>
      </c>
      <c r="FK37" s="2">
        <v>1531</v>
      </c>
      <c r="FL37" s="2">
        <v>1543</v>
      </c>
      <c r="FM37" s="2">
        <v>1551.5</v>
      </c>
      <c r="FN37" s="2">
        <v>1540</v>
      </c>
      <c r="FO37" s="2">
        <v>1548</v>
      </c>
      <c r="FP37" s="2">
        <v>1558.5</v>
      </c>
      <c r="FQ37" s="2">
        <v>1558</v>
      </c>
      <c r="FR37" s="2">
        <v>1548.5</v>
      </c>
      <c r="FS37" s="2">
        <v>1540</v>
      </c>
      <c r="FT37" s="2">
        <v>1520</v>
      </c>
      <c r="FU37" s="2">
        <v>1515</v>
      </c>
      <c r="FV37" s="2">
        <v>1491</v>
      </c>
      <c r="FW37" s="2">
        <v>1488</v>
      </c>
      <c r="FX37" s="2">
        <v>1502.5</v>
      </c>
      <c r="FY37" s="2">
        <v>1521.5</v>
      </c>
      <c r="FZ37" s="2">
        <v>1527</v>
      </c>
      <c r="GA37" s="2">
        <v>1525.5</v>
      </c>
      <c r="GB37" s="2">
        <v>1509.5</v>
      </c>
      <c r="GC37" s="2">
        <v>1504.5</v>
      </c>
      <c r="GD37" s="2">
        <v>1497</v>
      </c>
      <c r="GE37" s="2">
        <v>1490.5</v>
      </c>
      <c r="GF37" s="2">
        <v>1468.5</v>
      </c>
      <c r="GG37" s="2">
        <v>1497</v>
      </c>
      <c r="GH37" s="2">
        <v>1505</v>
      </c>
      <c r="GI37" s="2">
        <v>1491.5</v>
      </c>
      <c r="GJ37" s="2">
        <v>1494</v>
      </c>
      <c r="GK37" s="2">
        <v>1501</v>
      </c>
      <c r="GL37" s="2">
        <v>1494.5</v>
      </c>
      <c r="GM37" s="2">
        <v>1483</v>
      </c>
      <c r="GN37" s="2">
        <v>1472.5</v>
      </c>
      <c r="GO37" s="2">
        <v>1470</v>
      </c>
      <c r="GP37" s="2">
        <v>1466</v>
      </c>
      <c r="GQ37" s="2">
        <v>1446</v>
      </c>
      <c r="GR37" s="2">
        <v>1430.5</v>
      </c>
      <c r="GS37" s="2">
        <v>1442.5</v>
      </c>
      <c r="GT37" s="2">
        <v>1434.5</v>
      </c>
      <c r="GU37" s="2">
        <v>1416</v>
      </c>
      <c r="GV37" s="2">
        <v>1449</v>
      </c>
      <c r="GW37" s="2">
        <v>1469</v>
      </c>
      <c r="GX37" s="2">
        <v>1479</v>
      </c>
      <c r="GY37" s="2">
        <v>1469</v>
      </c>
      <c r="GZ37" s="2">
        <v>1469</v>
      </c>
      <c r="HA37" s="2">
        <v>1436.5</v>
      </c>
      <c r="HB37" s="2">
        <v>1431</v>
      </c>
      <c r="HC37" s="2">
        <v>1457</v>
      </c>
      <c r="HD37" s="2">
        <v>1492.5</v>
      </c>
      <c r="HE37" s="2">
        <v>1511</v>
      </c>
      <c r="HF37" s="2">
        <v>1522</v>
      </c>
      <c r="HG37" s="2">
        <v>1521.5</v>
      </c>
      <c r="HH37" s="2">
        <v>1506.5</v>
      </c>
      <c r="HI37" s="2">
        <v>1504.5</v>
      </c>
      <c r="HJ37" s="2">
        <v>1505.5</v>
      </c>
      <c r="HK37" s="2">
        <v>1509.5</v>
      </c>
      <c r="HL37" s="2">
        <v>1509.5</v>
      </c>
      <c r="HM37" s="2">
        <v>1528</v>
      </c>
      <c r="HN37" s="2">
        <v>1538</v>
      </c>
      <c r="HO37" s="2">
        <v>1535</v>
      </c>
      <c r="HP37" s="2">
        <v>1531.5</v>
      </c>
      <c r="HQ37" s="2">
        <v>1530.5</v>
      </c>
      <c r="HR37" s="2">
        <v>1520</v>
      </c>
      <c r="HS37" s="2">
        <v>1503</v>
      </c>
      <c r="HT37" s="2">
        <v>1478.5</v>
      </c>
      <c r="HU37" s="2">
        <v>1460</v>
      </c>
      <c r="HV37" s="2">
        <v>1445.5</v>
      </c>
      <c r="HW37" s="2">
        <v>1458</v>
      </c>
      <c r="HX37" s="2">
        <v>1476.5</v>
      </c>
      <c r="HY37" s="2">
        <v>1488</v>
      </c>
      <c r="HZ37" s="2">
        <v>1513</v>
      </c>
      <c r="IA37" s="2">
        <v>1525.5</v>
      </c>
      <c r="IB37" s="2">
        <v>1504.5</v>
      </c>
      <c r="IC37" s="2">
        <v>1480</v>
      </c>
      <c r="ID37" s="2">
        <v>1480</v>
      </c>
      <c r="IE37" s="2">
        <v>1485</v>
      </c>
      <c r="IF37" s="2">
        <v>1463</v>
      </c>
      <c r="IG37" s="2">
        <v>1468</v>
      </c>
      <c r="IH37" s="2">
        <v>1460</v>
      </c>
      <c r="II37" s="2">
        <v>1447</v>
      </c>
      <c r="IJ37" s="2">
        <v>1451</v>
      </c>
      <c r="IK37" s="2">
        <v>1438.5</v>
      </c>
      <c r="IL37" s="2">
        <v>1425.5</v>
      </c>
      <c r="IM37" s="2">
        <v>1409.5</v>
      </c>
      <c r="IN37" s="2">
        <v>1399.5</v>
      </c>
      <c r="IO37" s="2">
        <v>1394</v>
      </c>
      <c r="IP37" s="2">
        <v>1375</v>
      </c>
      <c r="IQ37" s="2">
        <v>1350.5</v>
      </c>
      <c r="IR37" s="2">
        <v>1348</v>
      </c>
      <c r="IS37" s="2">
        <v>1342</v>
      </c>
      <c r="IT37" s="2">
        <v>1343</v>
      </c>
    </row>
    <row r="38" spans="1:254" ht="15.9" customHeight="1">
      <c r="A38" s="65" t="s">
        <v>71</v>
      </c>
      <c r="B38" s="41" t="s">
        <v>72</v>
      </c>
      <c r="C38" s="45">
        <v>2018</v>
      </c>
      <c r="D38" s="16">
        <v>76</v>
      </c>
      <c r="E38" s="21">
        <v>1942</v>
      </c>
      <c r="F38" s="21">
        <v>1919.5</v>
      </c>
      <c r="G38" s="21">
        <v>2045</v>
      </c>
      <c r="H38" s="21">
        <v>2001.5</v>
      </c>
      <c r="I38" s="21">
        <v>2061</v>
      </c>
      <c r="J38" s="21">
        <v>2043</v>
      </c>
      <c r="K38" s="21">
        <v>2026.5</v>
      </c>
      <c r="L38" s="21">
        <v>1984</v>
      </c>
      <c r="M38" s="21">
        <v>1997.5</v>
      </c>
      <c r="N38" s="21">
        <v>1965</v>
      </c>
      <c r="O38" s="21">
        <v>1977</v>
      </c>
      <c r="P38" s="21">
        <v>1963.5</v>
      </c>
      <c r="Q38" s="21">
        <v>1945</v>
      </c>
      <c r="R38" s="21">
        <v>1912</v>
      </c>
      <c r="S38" s="21">
        <v>1921</v>
      </c>
      <c r="T38" s="21">
        <v>1914.5</v>
      </c>
      <c r="U38" s="21">
        <v>1876</v>
      </c>
      <c r="V38" s="21">
        <v>1836.5</v>
      </c>
      <c r="W38" s="21">
        <v>1860</v>
      </c>
      <c r="X38" s="21">
        <v>1868.5</v>
      </c>
      <c r="Y38" s="21">
        <v>1880.5</v>
      </c>
      <c r="Z38" s="21">
        <v>1906</v>
      </c>
      <c r="AA38" s="21">
        <v>1906</v>
      </c>
      <c r="AB38" s="21">
        <v>1875</v>
      </c>
      <c r="AC38" s="21">
        <v>1789</v>
      </c>
      <c r="AD38" s="21">
        <v>1841</v>
      </c>
      <c r="AE38" s="21">
        <v>1855.5</v>
      </c>
      <c r="AF38" s="21">
        <v>1858</v>
      </c>
      <c r="AG38" s="21">
        <v>1865.5</v>
      </c>
      <c r="AH38" s="21">
        <v>1868</v>
      </c>
      <c r="AI38" s="21">
        <v>1873.5</v>
      </c>
      <c r="AJ38" s="21">
        <v>1891.5</v>
      </c>
      <c r="AK38" s="21">
        <v>1942.5</v>
      </c>
      <c r="AL38" s="21">
        <v>1965</v>
      </c>
      <c r="AM38" s="21">
        <v>1950.5</v>
      </c>
      <c r="AN38" s="21">
        <v>1973</v>
      </c>
      <c r="AO38" s="21">
        <v>1981.5</v>
      </c>
      <c r="AP38" s="21">
        <v>1953</v>
      </c>
      <c r="AQ38" s="21">
        <v>1918.5</v>
      </c>
      <c r="AR38" s="21">
        <v>1860</v>
      </c>
      <c r="AS38" s="21">
        <v>1888</v>
      </c>
      <c r="AT38" s="21">
        <v>1892</v>
      </c>
      <c r="AU38" s="21">
        <v>1884</v>
      </c>
      <c r="AV38" s="21">
        <v>1932.5</v>
      </c>
      <c r="AW38" s="21">
        <v>1933</v>
      </c>
      <c r="AX38" s="21">
        <v>1953</v>
      </c>
      <c r="AY38" s="21">
        <v>1929</v>
      </c>
      <c r="AZ38" s="21">
        <v>1935</v>
      </c>
      <c r="BA38" s="21">
        <v>1952.5</v>
      </c>
      <c r="BB38" s="21">
        <v>1933</v>
      </c>
      <c r="BC38" s="21">
        <v>1965.5</v>
      </c>
      <c r="BD38" s="21">
        <v>1954</v>
      </c>
      <c r="BE38" s="21">
        <v>1934</v>
      </c>
      <c r="BF38" s="21">
        <v>1930</v>
      </c>
      <c r="BG38" s="21">
        <v>1900.5</v>
      </c>
      <c r="BH38" s="21">
        <v>1857</v>
      </c>
      <c r="BI38" s="21">
        <v>1885</v>
      </c>
      <c r="BJ38" s="21">
        <v>1873.5</v>
      </c>
      <c r="BK38" s="21">
        <v>1939.5</v>
      </c>
      <c r="BL38" s="21">
        <v>1961.5</v>
      </c>
      <c r="BM38" s="2">
        <v>1960.5</v>
      </c>
      <c r="BN38" s="2">
        <v>1955</v>
      </c>
      <c r="BO38" s="2">
        <v>1912</v>
      </c>
      <c r="BP38" s="2">
        <v>1914</v>
      </c>
      <c r="BQ38" s="2">
        <v>1974</v>
      </c>
      <c r="BR38" s="2">
        <v>1895</v>
      </c>
      <c r="BS38" s="2">
        <v>1877</v>
      </c>
      <c r="BT38" s="2">
        <v>1870</v>
      </c>
      <c r="BU38" s="2">
        <v>1840</v>
      </c>
      <c r="BV38" s="2">
        <v>1843</v>
      </c>
      <c r="BW38" s="2">
        <v>1839</v>
      </c>
      <c r="BX38" s="2">
        <v>1870.5</v>
      </c>
      <c r="BY38" s="2">
        <v>1904</v>
      </c>
      <c r="BZ38" s="2">
        <v>1927.5</v>
      </c>
      <c r="CA38" s="2">
        <v>1919</v>
      </c>
      <c r="CB38" s="2">
        <v>1941</v>
      </c>
      <c r="CC38" s="2">
        <v>1933.5</v>
      </c>
      <c r="CD38" s="2">
        <v>1944</v>
      </c>
      <c r="CE38" s="2">
        <v>1931</v>
      </c>
      <c r="CF38" s="2">
        <v>1950.5</v>
      </c>
      <c r="CG38" s="2">
        <v>1947</v>
      </c>
      <c r="CH38" s="2">
        <v>1955</v>
      </c>
      <c r="CI38" s="2">
        <v>1923.5</v>
      </c>
      <c r="CJ38" s="2">
        <v>1928.5</v>
      </c>
      <c r="CK38" s="2">
        <v>1940.5</v>
      </c>
      <c r="CL38" s="2">
        <v>1924</v>
      </c>
      <c r="CM38" s="2">
        <v>1915</v>
      </c>
      <c r="CN38" s="2">
        <v>1869.5</v>
      </c>
      <c r="CO38" s="2">
        <v>1859</v>
      </c>
      <c r="CP38" s="2">
        <v>1936</v>
      </c>
      <c r="CQ38" s="2">
        <v>1911</v>
      </c>
      <c r="CR38" s="2">
        <v>1951</v>
      </c>
      <c r="CS38" s="2">
        <v>1959.5</v>
      </c>
      <c r="CT38" s="2">
        <v>1935.5</v>
      </c>
      <c r="CU38" s="2">
        <v>1993.5</v>
      </c>
      <c r="CV38" s="2">
        <v>2018</v>
      </c>
      <c r="CW38" s="2">
        <v>2006</v>
      </c>
      <c r="CX38" s="2">
        <v>1978</v>
      </c>
      <c r="CY38" s="2">
        <v>2024.5</v>
      </c>
      <c r="CZ38" s="2">
        <v>2043</v>
      </c>
      <c r="DA38" s="2">
        <v>2079.5</v>
      </c>
      <c r="DB38" s="2">
        <v>2038</v>
      </c>
      <c r="DC38" s="2">
        <v>1968.5</v>
      </c>
      <c r="DD38" s="2">
        <v>2050</v>
      </c>
      <c r="DE38" s="2">
        <v>2081.5</v>
      </c>
      <c r="DF38" s="2">
        <v>2030.5</v>
      </c>
      <c r="DG38" s="2">
        <v>2168</v>
      </c>
      <c r="DH38" s="2">
        <v>2199.5</v>
      </c>
      <c r="DI38" s="2">
        <v>2190.5</v>
      </c>
      <c r="DJ38" s="2">
        <v>2203</v>
      </c>
      <c r="DK38" s="2">
        <v>2176</v>
      </c>
      <c r="DL38" s="2">
        <v>2184</v>
      </c>
      <c r="DM38" s="2">
        <v>2244</v>
      </c>
      <c r="DN38" s="2">
        <v>2254.5</v>
      </c>
      <c r="DO38" s="2">
        <v>2222</v>
      </c>
      <c r="DP38" s="2">
        <v>2236.5</v>
      </c>
      <c r="DQ38" s="2">
        <v>2250</v>
      </c>
      <c r="DR38" s="2">
        <v>2226.5</v>
      </c>
      <c r="DS38" s="2">
        <v>2284</v>
      </c>
      <c r="DT38" s="2">
        <v>2264</v>
      </c>
      <c r="DU38" s="2">
        <v>2250.5</v>
      </c>
      <c r="DV38" s="2">
        <v>2278</v>
      </c>
      <c r="DW38" s="2">
        <v>2288.5</v>
      </c>
      <c r="DX38" s="2">
        <v>2282</v>
      </c>
      <c r="DY38" s="2">
        <v>2238</v>
      </c>
      <c r="DZ38" s="2">
        <v>2176.5</v>
      </c>
      <c r="EA38" s="2">
        <v>2197</v>
      </c>
      <c r="EB38" s="2">
        <v>2167</v>
      </c>
      <c r="EC38" s="2">
        <v>2219.5</v>
      </c>
      <c r="ED38" s="2">
        <v>2243.5</v>
      </c>
      <c r="EE38" s="2">
        <v>2278</v>
      </c>
      <c r="EF38" s="2">
        <v>2298</v>
      </c>
      <c r="EG38" s="2">
        <v>2282.5</v>
      </c>
      <c r="EH38" s="2">
        <v>2222</v>
      </c>
      <c r="EI38" s="2">
        <v>2252</v>
      </c>
      <c r="EJ38" s="2">
        <v>2239.5</v>
      </c>
      <c r="EK38" s="2">
        <v>2268.5</v>
      </c>
      <c r="EL38" s="2">
        <v>2244</v>
      </c>
      <c r="EM38" s="2">
        <v>2208</v>
      </c>
      <c r="EN38" s="2">
        <v>2168.5</v>
      </c>
      <c r="EO38" s="2">
        <v>2136</v>
      </c>
      <c r="EP38" s="2">
        <v>2094</v>
      </c>
      <c r="EQ38" s="2">
        <v>2093</v>
      </c>
      <c r="ER38" s="2">
        <v>2099.5</v>
      </c>
      <c r="ES38" s="2">
        <v>2081</v>
      </c>
      <c r="ET38" s="2">
        <v>2056.5</v>
      </c>
      <c r="EU38" s="2">
        <v>2059</v>
      </c>
      <c r="EV38" s="2">
        <v>2045.5</v>
      </c>
      <c r="EW38" s="2">
        <v>2025.5</v>
      </c>
      <c r="EX38" s="2">
        <v>2022.5</v>
      </c>
      <c r="EY38" s="2">
        <v>2013.5</v>
      </c>
      <c r="EZ38" s="2">
        <v>2018</v>
      </c>
      <c r="FA38" s="2">
        <v>2003.5</v>
      </c>
      <c r="FB38" s="2">
        <v>1963.5</v>
      </c>
      <c r="FC38" s="2">
        <v>1955.5</v>
      </c>
      <c r="FD38" s="2">
        <v>1969</v>
      </c>
      <c r="FE38" s="2">
        <v>1994.5</v>
      </c>
      <c r="FF38" s="2">
        <v>1986</v>
      </c>
      <c r="FG38" s="2">
        <v>1970</v>
      </c>
      <c r="FH38" s="2">
        <v>1965</v>
      </c>
      <c r="FI38" s="2">
        <v>1939</v>
      </c>
      <c r="FJ38" s="2">
        <v>1932.5</v>
      </c>
      <c r="FK38" s="2">
        <v>1924</v>
      </c>
      <c r="FL38" s="2">
        <v>1890</v>
      </c>
      <c r="FM38" s="2">
        <v>1887.5</v>
      </c>
      <c r="FN38" s="2">
        <v>1898</v>
      </c>
      <c r="FO38" s="2">
        <v>1915.5</v>
      </c>
      <c r="FP38" s="2">
        <v>1925</v>
      </c>
      <c r="FQ38" s="2">
        <v>1921</v>
      </c>
      <c r="FR38" s="2">
        <v>1914</v>
      </c>
      <c r="FS38" s="2">
        <v>1899.5</v>
      </c>
      <c r="FT38" s="2">
        <v>1889</v>
      </c>
      <c r="FU38" s="2">
        <v>1879</v>
      </c>
      <c r="FV38" s="2">
        <v>1847</v>
      </c>
      <c r="FW38" s="2">
        <v>1861</v>
      </c>
      <c r="FX38" s="2">
        <v>1884.5</v>
      </c>
      <c r="FY38" s="2">
        <v>1840</v>
      </c>
      <c r="FZ38" s="2">
        <v>1864</v>
      </c>
      <c r="GA38" s="2">
        <v>1829.5</v>
      </c>
      <c r="GB38" s="2">
        <v>1794.5</v>
      </c>
      <c r="GC38" s="2">
        <v>1787.5</v>
      </c>
      <c r="GD38" s="2">
        <v>1798.5</v>
      </c>
      <c r="GE38" s="2">
        <v>1785.5</v>
      </c>
      <c r="GF38" s="2">
        <v>1756</v>
      </c>
      <c r="GG38" s="2">
        <v>1793</v>
      </c>
      <c r="GH38" s="2">
        <v>1800</v>
      </c>
      <c r="GI38" s="2">
        <v>1782</v>
      </c>
      <c r="GJ38" s="2">
        <v>1781</v>
      </c>
      <c r="GK38" s="2">
        <v>1787.5</v>
      </c>
      <c r="GL38" s="2">
        <v>1791</v>
      </c>
      <c r="GM38" s="2">
        <v>1770</v>
      </c>
      <c r="GN38" s="2">
        <v>1757</v>
      </c>
      <c r="GO38" s="2">
        <v>1750</v>
      </c>
      <c r="GP38" s="2">
        <v>1750.5</v>
      </c>
      <c r="GQ38" s="2">
        <v>1739.5</v>
      </c>
      <c r="GR38" s="2">
        <v>1719.5</v>
      </c>
      <c r="GS38" s="2">
        <v>1726.5</v>
      </c>
      <c r="GT38" s="2">
        <v>1718</v>
      </c>
      <c r="GU38" s="2">
        <v>1698</v>
      </c>
      <c r="GV38" s="2">
        <v>1712.5</v>
      </c>
      <c r="GW38" s="2">
        <v>1762</v>
      </c>
      <c r="GX38" s="2">
        <v>1763.5</v>
      </c>
      <c r="GY38" s="2">
        <v>1751.5</v>
      </c>
      <c r="GZ38" s="2">
        <v>1748</v>
      </c>
      <c r="HA38" s="2">
        <v>1737</v>
      </c>
      <c r="HB38" s="2">
        <v>1720.5</v>
      </c>
      <c r="HC38" s="2">
        <v>1719</v>
      </c>
      <c r="HD38" s="2">
        <v>1726</v>
      </c>
      <c r="HE38" s="2">
        <v>1764.5</v>
      </c>
      <c r="HF38" s="2">
        <v>1809.5</v>
      </c>
      <c r="HG38" s="2">
        <v>1809</v>
      </c>
      <c r="HH38" s="2">
        <v>1798.5</v>
      </c>
      <c r="HI38" s="2">
        <v>1797.5</v>
      </c>
      <c r="HJ38" s="2">
        <v>1799</v>
      </c>
      <c r="HK38" s="2">
        <v>1808.5</v>
      </c>
      <c r="HL38" s="2">
        <v>1826</v>
      </c>
      <c r="HM38" s="2">
        <v>1853</v>
      </c>
      <c r="HN38" s="2">
        <v>1846.5</v>
      </c>
      <c r="HO38" s="2">
        <v>1840.5</v>
      </c>
      <c r="HP38" s="2">
        <v>1850</v>
      </c>
      <c r="HQ38" s="2">
        <v>1868.5</v>
      </c>
      <c r="HR38" s="2">
        <v>1888.5</v>
      </c>
      <c r="HS38" s="2">
        <v>1870.5</v>
      </c>
      <c r="HT38" s="2">
        <v>1841</v>
      </c>
      <c r="HU38" s="2">
        <v>1833</v>
      </c>
      <c r="HV38" s="2">
        <v>1831.5</v>
      </c>
      <c r="HW38" s="2">
        <v>1808.5</v>
      </c>
      <c r="HX38" s="2">
        <v>1811.5</v>
      </c>
      <c r="HY38" s="2">
        <v>1800.5</v>
      </c>
      <c r="HZ38" s="2">
        <v>1805</v>
      </c>
      <c r="IA38" s="2">
        <v>1797</v>
      </c>
      <c r="IB38" s="2">
        <v>1811.5</v>
      </c>
      <c r="IC38" s="2">
        <v>1797</v>
      </c>
      <c r="ID38" s="2">
        <v>1782.5</v>
      </c>
      <c r="IE38" s="2">
        <v>1787.5</v>
      </c>
      <c r="IF38" s="2">
        <v>1772.5</v>
      </c>
      <c r="IG38" s="2">
        <v>1772</v>
      </c>
      <c r="IH38" s="2">
        <v>1750.5</v>
      </c>
      <c r="II38" s="2">
        <v>1751</v>
      </c>
      <c r="IJ38" s="2">
        <v>1761</v>
      </c>
      <c r="IK38" s="2">
        <v>1750</v>
      </c>
      <c r="IL38" s="2">
        <v>1705</v>
      </c>
      <c r="IM38" s="2">
        <v>1654</v>
      </c>
      <c r="IN38" s="2">
        <v>1665.5</v>
      </c>
      <c r="IO38" s="2">
        <v>1649.5</v>
      </c>
      <c r="IP38" s="2">
        <v>1631.5</v>
      </c>
      <c r="IQ38" s="2">
        <v>1661</v>
      </c>
      <c r="IR38" s="2">
        <v>1657</v>
      </c>
      <c r="IS38" s="2">
        <v>1650.5</v>
      </c>
      <c r="IT38" s="2">
        <v>1646</v>
      </c>
    </row>
    <row r="39" spans="1:254" ht="15.9" customHeight="1">
      <c r="A39" s="65" t="s">
        <v>73</v>
      </c>
      <c r="B39" s="41" t="s">
        <v>74</v>
      </c>
      <c r="C39" s="45">
        <v>1425</v>
      </c>
      <c r="D39" s="16">
        <v>21</v>
      </c>
      <c r="E39" s="21">
        <v>1404</v>
      </c>
      <c r="F39" s="21">
        <v>1405</v>
      </c>
      <c r="G39" s="21">
        <v>1407</v>
      </c>
      <c r="H39" s="21">
        <v>1404</v>
      </c>
      <c r="I39" s="21">
        <v>1458.5</v>
      </c>
      <c r="J39" s="21">
        <v>1476.5</v>
      </c>
      <c r="K39" s="21">
        <v>1484</v>
      </c>
      <c r="L39" s="21">
        <v>1453</v>
      </c>
      <c r="M39" s="21">
        <v>1444</v>
      </c>
      <c r="N39" s="21">
        <v>1423.5</v>
      </c>
      <c r="O39" s="21">
        <v>1432.5</v>
      </c>
      <c r="P39" s="21">
        <v>1425.5</v>
      </c>
      <c r="Q39" s="21">
        <v>1400</v>
      </c>
      <c r="R39" s="21">
        <v>1380</v>
      </c>
      <c r="S39" s="21">
        <v>1407</v>
      </c>
      <c r="T39" s="21">
        <v>1406.5</v>
      </c>
      <c r="U39" s="21">
        <v>1385.5</v>
      </c>
      <c r="V39" s="21">
        <v>1369.5</v>
      </c>
      <c r="W39" s="21">
        <v>1360.5</v>
      </c>
      <c r="X39" s="21">
        <v>1362.5</v>
      </c>
      <c r="Y39" s="21">
        <v>1378.5</v>
      </c>
      <c r="Z39" s="21">
        <v>1379</v>
      </c>
      <c r="AA39" s="21">
        <v>1345</v>
      </c>
      <c r="AB39" s="21">
        <v>1346</v>
      </c>
      <c r="AC39" s="21">
        <v>1318.5</v>
      </c>
      <c r="AD39" s="21">
        <v>1301.5</v>
      </c>
      <c r="AE39" s="21">
        <v>1314</v>
      </c>
      <c r="AF39" s="21">
        <v>1310</v>
      </c>
      <c r="AG39" s="21">
        <v>1301</v>
      </c>
      <c r="AH39" s="21">
        <v>1293</v>
      </c>
      <c r="AI39" s="21">
        <v>1290</v>
      </c>
      <c r="AJ39" s="21">
        <v>1289</v>
      </c>
      <c r="AK39" s="21">
        <v>1289</v>
      </c>
      <c r="AL39" s="21">
        <v>1300.5</v>
      </c>
      <c r="AM39" s="21">
        <v>1305</v>
      </c>
      <c r="AN39" s="21">
        <v>1318.5</v>
      </c>
      <c r="AO39" s="21">
        <v>1310</v>
      </c>
      <c r="AP39" s="21">
        <v>1326.5</v>
      </c>
      <c r="AQ39" s="21">
        <v>1307</v>
      </c>
      <c r="AR39" s="21">
        <v>1303</v>
      </c>
      <c r="AS39" s="21">
        <v>1313.5</v>
      </c>
      <c r="AT39" s="21">
        <v>1301.5</v>
      </c>
      <c r="AU39" s="21">
        <v>1267</v>
      </c>
      <c r="AV39" s="21">
        <v>1272</v>
      </c>
      <c r="AW39" s="21">
        <v>1254</v>
      </c>
      <c r="AX39" s="21">
        <v>1249</v>
      </c>
      <c r="AY39" s="21">
        <v>1239.5</v>
      </c>
      <c r="AZ39" s="21">
        <v>1263.5</v>
      </c>
      <c r="BA39" s="21">
        <v>1301.5</v>
      </c>
      <c r="BB39" s="21">
        <v>1300.5</v>
      </c>
      <c r="BC39" s="21">
        <v>1308</v>
      </c>
      <c r="BD39" s="21">
        <v>1312</v>
      </c>
      <c r="BE39" s="21">
        <v>1305.5</v>
      </c>
      <c r="BF39" s="21">
        <v>1311</v>
      </c>
      <c r="BG39" s="21">
        <v>1333</v>
      </c>
      <c r="BH39" s="21">
        <v>1333</v>
      </c>
      <c r="BI39" s="21">
        <v>1337</v>
      </c>
      <c r="BJ39" s="21">
        <v>1321.5</v>
      </c>
      <c r="BK39" s="21">
        <v>1410.5</v>
      </c>
      <c r="BL39" s="21">
        <v>1418</v>
      </c>
      <c r="BM39" s="2">
        <v>1430.5</v>
      </c>
      <c r="BN39" s="2">
        <v>1424</v>
      </c>
      <c r="BO39" s="2">
        <v>1401</v>
      </c>
      <c r="BP39" s="2">
        <v>1397.5</v>
      </c>
      <c r="BQ39" s="2">
        <v>1393</v>
      </c>
      <c r="BR39" s="2">
        <v>1400</v>
      </c>
      <c r="BS39" s="2">
        <v>1412</v>
      </c>
      <c r="BT39" s="2">
        <v>1421.5</v>
      </c>
      <c r="BU39" s="2">
        <v>1398</v>
      </c>
      <c r="BV39" s="2">
        <v>1400.5</v>
      </c>
      <c r="BW39" s="2">
        <v>1399</v>
      </c>
      <c r="BX39" s="2">
        <v>1411</v>
      </c>
      <c r="BY39" s="2">
        <v>1432</v>
      </c>
      <c r="BZ39" s="2">
        <v>1446</v>
      </c>
      <c r="CA39" s="2">
        <v>1460</v>
      </c>
      <c r="CB39" s="2">
        <v>1466</v>
      </c>
      <c r="CC39" s="2">
        <v>1462</v>
      </c>
      <c r="CD39" s="2">
        <v>1459.5</v>
      </c>
      <c r="CE39" s="2">
        <v>1456</v>
      </c>
      <c r="CF39" s="2">
        <v>1467</v>
      </c>
      <c r="CG39" s="2">
        <v>1480</v>
      </c>
      <c r="CH39" s="2">
        <v>1499</v>
      </c>
      <c r="CI39" s="2">
        <v>1474.5</v>
      </c>
      <c r="CJ39" s="2">
        <v>1468</v>
      </c>
      <c r="CK39" s="2">
        <v>1460</v>
      </c>
      <c r="CL39" s="2">
        <v>1451</v>
      </c>
      <c r="CM39" s="2">
        <v>1416</v>
      </c>
      <c r="CN39" s="2">
        <v>1393.5</v>
      </c>
      <c r="CO39" s="2">
        <v>1378</v>
      </c>
      <c r="CP39" s="2">
        <v>1438</v>
      </c>
      <c r="CQ39" s="2">
        <v>1427</v>
      </c>
      <c r="CR39" s="2">
        <v>1440</v>
      </c>
      <c r="CS39" s="2">
        <v>1408.5</v>
      </c>
      <c r="CT39" s="2">
        <v>1394</v>
      </c>
      <c r="CU39" s="2">
        <v>1427</v>
      </c>
      <c r="CV39" s="2">
        <v>1435</v>
      </c>
      <c r="CW39" s="2">
        <v>1418.5</v>
      </c>
      <c r="CX39" s="2">
        <v>1407</v>
      </c>
      <c r="CY39" s="2">
        <v>1400</v>
      </c>
      <c r="CZ39" s="2">
        <v>1414.5</v>
      </c>
      <c r="DA39" s="2">
        <v>1456</v>
      </c>
      <c r="DB39" s="2">
        <v>1427</v>
      </c>
      <c r="DC39" s="2">
        <v>1388.5</v>
      </c>
      <c r="DD39" s="2">
        <v>1427.5</v>
      </c>
      <c r="DE39" s="2">
        <v>1448</v>
      </c>
      <c r="DF39" s="2">
        <v>1394</v>
      </c>
      <c r="DG39" s="2">
        <v>1468.5</v>
      </c>
      <c r="DH39" s="2">
        <v>1463</v>
      </c>
      <c r="DI39" s="2">
        <v>1496</v>
      </c>
      <c r="DJ39" s="2">
        <v>1494</v>
      </c>
      <c r="DK39" s="2">
        <v>1476.5</v>
      </c>
      <c r="DL39" s="2">
        <v>1471.5</v>
      </c>
      <c r="DM39" s="2">
        <v>1487.5</v>
      </c>
      <c r="DN39" s="2">
        <v>1512.5</v>
      </c>
      <c r="DO39" s="2">
        <v>1488.5</v>
      </c>
      <c r="DP39" s="2">
        <v>1476</v>
      </c>
      <c r="DQ39" s="2">
        <v>1482.5</v>
      </c>
      <c r="DR39" s="2">
        <v>1467</v>
      </c>
      <c r="DS39" s="2">
        <v>1466.5</v>
      </c>
      <c r="DT39" s="2">
        <v>1447.5</v>
      </c>
      <c r="DU39" s="2">
        <v>1435</v>
      </c>
      <c r="DV39" s="2">
        <v>1394</v>
      </c>
      <c r="DW39" s="2">
        <v>1396</v>
      </c>
      <c r="DX39" s="2">
        <v>1371</v>
      </c>
      <c r="DY39" s="2">
        <v>1356</v>
      </c>
      <c r="DZ39" s="2">
        <v>1344</v>
      </c>
      <c r="EA39" s="2">
        <v>1335.5</v>
      </c>
      <c r="EB39" s="2">
        <v>1307</v>
      </c>
      <c r="EC39" s="2">
        <v>1316</v>
      </c>
      <c r="ED39" s="2">
        <v>1311</v>
      </c>
      <c r="EE39" s="2">
        <v>1325</v>
      </c>
      <c r="EF39" s="2">
        <v>1346.5</v>
      </c>
      <c r="EG39" s="2">
        <v>1340.5</v>
      </c>
      <c r="EH39" s="2">
        <v>1335</v>
      </c>
      <c r="EI39" s="2">
        <v>1351.5</v>
      </c>
      <c r="EJ39" s="2">
        <v>1365</v>
      </c>
      <c r="EK39" s="2">
        <v>1364.5</v>
      </c>
      <c r="EL39" s="2">
        <v>1370.5</v>
      </c>
      <c r="EM39" s="2">
        <v>1368</v>
      </c>
      <c r="EN39" s="2">
        <v>1359</v>
      </c>
      <c r="EO39" s="2">
        <v>1347</v>
      </c>
      <c r="EP39" s="2">
        <v>1343.5</v>
      </c>
      <c r="EQ39" s="2">
        <v>1341</v>
      </c>
      <c r="ER39" s="2">
        <v>1319</v>
      </c>
      <c r="ES39" s="2">
        <v>1303.5</v>
      </c>
      <c r="ET39" s="2">
        <v>1311</v>
      </c>
      <c r="EU39" s="2">
        <v>1311</v>
      </c>
      <c r="EV39" s="2">
        <v>1306.5</v>
      </c>
      <c r="EW39" s="2">
        <v>1296</v>
      </c>
      <c r="EX39" s="2">
        <v>1302.5</v>
      </c>
      <c r="EY39" s="2">
        <v>1294</v>
      </c>
      <c r="EZ39" s="2">
        <v>1291</v>
      </c>
      <c r="FA39" s="2">
        <v>1286.5</v>
      </c>
      <c r="FB39" s="2">
        <v>1274.5</v>
      </c>
      <c r="FC39" s="2">
        <v>1270.5</v>
      </c>
      <c r="FD39" s="2">
        <v>1285</v>
      </c>
      <c r="FE39" s="2">
        <v>1292</v>
      </c>
      <c r="FF39" s="2">
        <v>1261.5</v>
      </c>
      <c r="FG39" s="2">
        <v>1260.5</v>
      </c>
      <c r="FH39" s="2">
        <v>1261</v>
      </c>
      <c r="FI39" s="2">
        <v>1255.5</v>
      </c>
      <c r="FJ39" s="2">
        <v>1243.5</v>
      </c>
      <c r="FK39" s="2">
        <v>1237.5</v>
      </c>
      <c r="FL39" s="2">
        <v>1235</v>
      </c>
      <c r="FM39" s="2">
        <v>1231.5</v>
      </c>
      <c r="FN39" s="2">
        <v>1241.5</v>
      </c>
      <c r="FO39" s="2">
        <v>1239</v>
      </c>
      <c r="FP39" s="2">
        <v>1236</v>
      </c>
      <c r="FQ39" s="2">
        <v>1236</v>
      </c>
      <c r="FR39" s="2">
        <v>1227</v>
      </c>
      <c r="FS39" s="2">
        <v>1217.5</v>
      </c>
      <c r="FT39" s="2">
        <v>1208</v>
      </c>
      <c r="FU39" s="2">
        <v>1199.5</v>
      </c>
      <c r="FV39" s="2">
        <v>1191.5</v>
      </c>
      <c r="FW39" s="2">
        <v>1195.5</v>
      </c>
      <c r="FX39" s="2">
        <v>1208</v>
      </c>
      <c r="FY39" s="2">
        <v>1251.5</v>
      </c>
      <c r="FZ39" s="2">
        <v>1258.5</v>
      </c>
      <c r="GA39" s="2">
        <v>1248.5</v>
      </c>
      <c r="GB39" s="2">
        <v>1232.5</v>
      </c>
      <c r="GC39" s="2">
        <v>1218</v>
      </c>
      <c r="GD39" s="2">
        <v>1213.5</v>
      </c>
      <c r="GE39" s="2">
        <v>1206</v>
      </c>
      <c r="GF39" s="2">
        <v>1192</v>
      </c>
      <c r="GG39" s="2">
        <v>1193</v>
      </c>
      <c r="GH39" s="2">
        <v>1200</v>
      </c>
      <c r="GI39" s="2">
        <v>1181.5</v>
      </c>
      <c r="GJ39" s="2">
        <v>1183.5</v>
      </c>
      <c r="GK39" s="2">
        <v>1193.5</v>
      </c>
      <c r="GL39" s="2">
        <v>1208.5</v>
      </c>
      <c r="GM39" s="2">
        <v>1205</v>
      </c>
      <c r="GN39" s="2">
        <v>1215.5</v>
      </c>
      <c r="GO39" s="2">
        <v>1208.5</v>
      </c>
      <c r="GP39" s="2">
        <v>1205.5</v>
      </c>
      <c r="GQ39" s="2">
        <v>1194.5</v>
      </c>
      <c r="GR39" s="2">
        <v>1183.5</v>
      </c>
      <c r="GS39" s="2">
        <v>1195.5</v>
      </c>
      <c r="GT39" s="2">
        <v>1188.5</v>
      </c>
      <c r="GU39" s="2">
        <v>1170</v>
      </c>
      <c r="GV39" s="2">
        <v>1185.5</v>
      </c>
      <c r="GW39" s="2">
        <v>1200.5</v>
      </c>
      <c r="GX39" s="2">
        <v>1210</v>
      </c>
      <c r="GY39" s="2">
        <v>1203</v>
      </c>
      <c r="GZ39" s="2">
        <v>1198</v>
      </c>
      <c r="HA39" s="2">
        <v>1176</v>
      </c>
      <c r="HB39" s="2">
        <v>1169</v>
      </c>
      <c r="HC39" s="2">
        <v>1190.5</v>
      </c>
      <c r="HD39" s="2">
        <v>1212.5</v>
      </c>
      <c r="HE39" s="2">
        <v>1221</v>
      </c>
      <c r="HF39" s="2">
        <v>1243.5</v>
      </c>
      <c r="HG39" s="2">
        <v>1236</v>
      </c>
      <c r="HH39" s="2">
        <v>1230</v>
      </c>
      <c r="HI39" s="2">
        <v>1232.5</v>
      </c>
      <c r="HJ39" s="2">
        <v>1232</v>
      </c>
      <c r="HK39" s="2">
        <v>1231.5</v>
      </c>
      <c r="HL39" s="2">
        <v>1230</v>
      </c>
      <c r="HM39" s="2">
        <v>1242.5</v>
      </c>
      <c r="HN39" s="2">
        <v>1240</v>
      </c>
      <c r="HO39" s="2">
        <v>1237</v>
      </c>
      <c r="HP39" s="2">
        <v>1223.5</v>
      </c>
      <c r="HQ39" s="2">
        <v>1220</v>
      </c>
      <c r="HR39" s="2">
        <v>1222.5</v>
      </c>
      <c r="HS39" s="2">
        <v>1216</v>
      </c>
      <c r="HT39" s="2">
        <v>1211</v>
      </c>
      <c r="HU39" s="2">
        <v>1206</v>
      </c>
      <c r="HV39" s="2">
        <v>1203.5</v>
      </c>
      <c r="HW39" s="2">
        <v>1198</v>
      </c>
      <c r="HX39" s="2">
        <v>1202.5</v>
      </c>
      <c r="HY39" s="2">
        <v>1205</v>
      </c>
      <c r="HZ39" s="2">
        <v>1202</v>
      </c>
      <c r="IA39" s="2">
        <v>1199</v>
      </c>
      <c r="IB39" s="2">
        <v>1216.5</v>
      </c>
      <c r="IC39" s="2">
        <v>1212.5</v>
      </c>
      <c r="ID39" s="2">
        <v>1208.5</v>
      </c>
      <c r="IE39" s="2">
        <v>1216</v>
      </c>
      <c r="IF39" s="2">
        <v>1200</v>
      </c>
      <c r="IG39" s="2">
        <v>1198.5</v>
      </c>
      <c r="IH39" s="2">
        <v>1196</v>
      </c>
      <c r="II39" s="2">
        <v>1186</v>
      </c>
      <c r="IJ39" s="2">
        <v>1180</v>
      </c>
      <c r="IK39" s="2">
        <v>1180</v>
      </c>
      <c r="IL39" s="2">
        <v>1164</v>
      </c>
      <c r="IM39" s="2">
        <v>1147.5</v>
      </c>
      <c r="IN39" s="2">
        <v>1134.5</v>
      </c>
      <c r="IO39" s="2">
        <v>1125</v>
      </c>
      <c r="IP39" s="2">
        <v>1110</v>
      </c>
      <c r="IQ39" s="2">
        <v>1117.5</v>
      </c>
      <c r="IR39" s="2">
        <v>1107</v>
      </c>
      <c r="IS39" s="2">
        <v>1101.5</v>
      </c>
      <c r="IT39" s="2">
        <v>1095.5</v>
      </c>
    </row>
    <row r="40" spans="1:254" ht="15.9" customHeight="1">
      <c r="A40" s="65" t="s">
        <v>75</v>
      </c>
      <c r="B40" s="41" t="s">
        <v>76</v>
      </c>
      <c r="C40" s="45">
        <v>1545</v>
      </c>
      <c r="D40" s="16">
        <v>-6</v>
      </c>
      <c r="E40" s="21">
        <v>1551</v>
      </c>
      <c r="F40" s="21">
        <v>1531.5</v>
      </c>
      <c r="G40" s="21">
        <v>1493.5</v>
      </c>
      <c r="H40" s="21">
        <v>1455.5</v>
      </c>
      <c r="I40" s="21">
        <v>1483</v>
      </c>
      <c r="J40" s="21">
        <v>1459</v>
      </c>
      <c r="K40" s="21">
        <v>1545</v>
      </c>
      <c r="L40" s="21">
        <v>1555</v>
      </c>
      <c r="M40" s="21">
        <v>1597</v>
      </c>
      <c r="N40" s="21">
        <v>1591.5</v>
      </c>
      <c r="O40" s="21">
        <v>1591</v>
      </c>
      <c r="P40" s="21">
        <v>1579.5</v>
      </c>
      <c r="Q40" s="21">
        <v>1515.5</v>
      </c>
      <c r="R40" s="21">
        <v>1496.5</v>
      </c>
      <c r="S40" s="21">
        <v>1591</v>
      </c>
      <c r="T40" s="21">
        <v>1581.5</v>
      </c>
      <c r="U40" s="21">
        <v>1538.5</v>
      </c>
      <c r="V40" s="21">
        <v>1542.5</v>
      </c>
      <c r="W40" s="21">
        <v>1523</v>
      </c>
      <c r="X40" s="21">
        <v>1500.5</v>
      </c>
      <c r="Y40" s="21">
        <v>1516</v>
      </c>
      <c r="Z40" s="21">
        <v>1504</v>
      </c>
      <c r="AA40" s="21">
        <v>1467</v>
      </c>
      <c r="AB40" s="21">
        <v>1452</v>
      </c>
      <c r="AC40" s="21">
        <v>1436</v>
      </c>
      <c r="AD40" s="21">
        <v>1420</v>
      </c>
      <c r="AE40" s="21">
        <v>1402</v>
      </c>
      <c r="AF40" s="21">
        <v>1396</v>
      </c>
      <c r="AG40" s="21">
        <v>1415.5</v>
      </c>
      <c r="AH40" s="21">
        <v>1400.5</v>
      </c>
      <c r="AI40" s="21">
        <v>1396</v>
      </c>
      <c r="AJ40" s="21">
        <v>1401</v>
      </c>
      <c r="AK40" s="21">
        <v>1403</v>
      </c>
      <c r="AL40" s="21">
        <v>1397.5</v>
      </c>
      <c r="AM40" s="21">
        <v>1417</v>
      </c>
      <c r="AN40" s="21">
        <v>1428.5</v>
      </c>
      <c r="AO40" s="21">
        <v>1371.5</v>
      </c>
      <c r="AP40" s="21">
        <v>1399.5</v>
      </c>
      <c r="AQ40" s="21">
        <v>1351</v>
      </c>
      <c r="AR40" s="21">
        <v>1333.5</v>
      </c>
      <c r="AS40" s="21">
        <v>1377</v>
      </c>
      <c r="AT40" s="21">
        <v>1365</v>
      </c>
      <c r="AU40" s="21">
        <v>1328.5</v>
      </c>
      <c r="AV40" s="21">
        <v>1360.5</v>
      </c>
      <c r="AW40" s="21">
        <v>1336.5</v>
      </c>
      <c r="AX40" s="21">
        <v>1321.5</v>
      </c>
      <c r="AY40" s="21">
        <v>1285</v>
      </c>
      <c r="AZ40" s="21">
        <v>1281</v>
      </c>
      <c r="BA40" s="21">
        <v>1260.5</v>
      </c>
      <c r="BB40" s="21">
        <v>1237</v>
      </c>
      <c r="BC40" s="21">
        <v>1247.5</v>
      </c>
      <c r="BD40" s="21">
        <v>1262</v>
      </c>
      <c r="BE40" s="21">
        <v>1264.5</v>
      </c>
      <c r="BF40" s="21">
        <v>1287</v>
      </c>
      <c r="BG40" s="21">
        <v>1263.5</v>
      </c>
      <c r="BH40" s="21">
        <v>1239.5</v>
      </c>
      <c r="BI40" s="21">
        <v>1256</v>
      </c>
      <c r="BJ40" s="21">
        <v>1248</v>
      </c>
      <c r="BK40" s="21">
        <v>1256.5</v>
      </c>
      <c r="BL40" s="21">
        <v>1259</v>
      </c>
      <c r="BM40" s="2">
        <v>1242.5</v>
      </c>
      <c r="BN40" s="2">
        <v>1219</v>
      </c>
      <c r="BO40" s="2">
        <v>1210.5</v>
      </c>
      <c r="BP40" s="2">
        <v>1213.5</v>
      </c>
      <c r="BQ40" s="2">
        <v>1224.5</v>
      </c>
      <c r="BR40" s="2">
        <v>1214</v>
      </c>
      <c r="BS40" s="2">
        <v>1236</v>
      </c>
      <c r="BT40" s="2">
        <v>1248</v>
      </c>
      <c r="BU40" s="2">
        <v>1227</v>
      </c>
      <c r="BV40" s="2">
        <v>1306</v>
      </c>
      <c r="BW40" s="2">
        <v>1315.5</v>
      </c>
      <c r="BX40" s="2">
        <v>1325</v>
      </c>
      <c r="BY40" s="2">
        <v>1334.5</v>
      </c>
      <c r="BZ40" s="2">
        <v>1333.5</v>
      </c>
      <c r="CA40" s="2">
        <v>1329.5</v>
      </c>
      <c r="CB40" s="2">
        <v>1382</v>
      </c>
      <c r="CC40" s="2">
        <v>1351</v>
      </c>
      <c r="CD40" s="2">
        <v>1316.5</v>
      </c>
      <c r="CE40" s="2">
        <v>1295</v>
      </c>
      <c r="CF40" s="2">
        <v>1305</v>
      </c>
      <c r="CG40" s="2">
        <v>1304.5</v>
      </c>
      <c r="CH40" s="2">
        <v>1317</v>
      </c>
      <c r="CI40" s="2">
        <v>1265</v>
      </c>
      <c r="CJ40" s="2">
        <v>1255.5</v>
      </c>
      <c r="CK40" s="2">
        <v>1260</v>
      </c>
      <c r="CL40" s="2">
        <v>1245</v>
      </c>
      <c r="CM40" s="2">
        <v>1235.5</v>
      </c>
      <c r="CN40" s="2">
        <v>1190</v>
      </c>
      <c r="CO40" s="2">
        <v>1182.5</v>
      </c>
      <c r="CP40" s="2">
        <v>1235</v>
      </c>
      <c r="CQ40" s="2">
        <v>1246.5</v>
      </c>
      <c r="CR40" s="2">
        <v>1257.5</v>
      </c>
      <c r="CS40" s="2">
        <v>1216.5</v>
      </c>
      <c r="CT40" s="2">
        <v>1197</v>
      </c>
      <c r="CU40" s="2">
        <v>1207</v>
      </c>
      <c r="CV40" s="2">
        <v>1216.5</v>
      </c>
      <c r="CW40" s="2">
        <v>1181.5</v>
      </c>
      <c r="CX40" s="2">
        <v>1172</v>
      </c>
      <c r="CY40" s="2">
        <v>1173</v>
      </c>
      <c r="CZ40" s="2">
        <v>1193.5</v>
      </c>
      <c r="DA40" s="2">
        <v>1232</v>
      </c>
      <c r="DB40" s="2">
        <v>1192.5</v>
      </c>
      <c r="DC40" s="2">
        <v>1145</v>
      </c>
      <c r="DD40" s="2">
        <v>1208.5</v>
      </c>
      <c r="DE40" s="2">
        <v>1228.5</v>
      </c>
      <c r="DF40" s="2">
        <v>1204</v>
      </c>
      <c r="DG40" s="2">
        <v>1282</v>
      </c>
      <c r="DH40" s="2">
        <v>1336.5</v>
      </c>
      <c r="DI40" s="2">
        <v>1418</v>
      </c>
      <c r="DJ40" s="2">
        <v>1409</v>
      </c>
      <c r="DK40" s="2">
        <v>1385.5</v>
      </c>
      <c r="DL40" s="2">
        <v>1368</v>
      </c>
      <c r="DM40" s="2">
        <v>1390.5</v>
      </c>
      <c r="DN40" s="2">
        <v>1444</v>
      </c>
      <c r="DO40" s="2">
        <v>1446.5</v>
      </c>
      <c r="DP40" s="2">
        <v>1433</v>
      </c>
      <c r="DQ40" s="2">
        <v>1422.5</v>
      </c>
      <c r="DR40" s="2">
        <v>1435</v>
      </c>
      <c r="DS40" s="2">
        <v>1433</v>
      </c>
      <c r="DT40" s="2">
        <v>1435</v>
      </c>
      <c r="DU40" s="2">
        <v>1409.5</v>
      </c>
      <c r="DV40" s="2">
        <v>1341</v>
      </c>
      <c r="DW40" s="2">
        <v>1337.5</v>
      </c>
      <c r="DX40" s="2">
        <v>1335.5</v>
      </c>
      <c r="DY40" s="2">
        <v>1335.5</v>
      </c>
      <c r="DZ40" s="2">
        <v>1304</v>
      </c>
      <c r="EA40" s="2">
        <v>1406.5</v>
      </c>
      <c r="EB40" s="2">
        <v>1397</v>
      </c>
      <c r="EC40" s="2">
        <v>1371</v>
      </c>
      <c r="ED40" s="2">
        <v>1371</v>
      </c>
      <c r="EE40" s="2">
        <v>1385</v>
      </c>
      <c r="EF40" s="2">
        <v>1411</v>
      </c>
      <c r="EG40" s="2">
        <v>1405</v>
      </c>
      <c r="EH40" s="2">
        <v>1377</v>
      </c>
      <c r="EI40" s="2">
        <v>1436</v>
      </c>
      <c r="EJ40" s="2">
        <v>1450</v>
      </c>
      <c r="EK40" s="2">
        <v>1471</v>
      </c>
      <c r="EL40" s="2">
        <v>1477.5</v>
      </c>
      <c r="EM40" s="2">
        <v>1452.5</v>
      </c>
      <c r="EN40" s="2">
        <v>1459</v>
      </c>
      <c r="EO40" s="2">
        <v>1398</v>
      </c>
      <c r="EP40" s="2">
        <v>1381</v>
      </c>
      <c r="EQ40" s="2">
        <v>1385.5</v>
      </c>
      <c r="ER40" s="2">
        <v>1363</v>
      </c>
      <c r="ES40" s="2">
        <v>1319.5</v>
      </c>
      <c r="ET40" s="2">
        <v>1301</v>
      </c>
      <c r="EU40" s="2">
        <v>1306</v>
      </c>
      <c r="EV40" s="2">
        <v>1299.5</v>
      </c>
      <c r="EW40" s="2">
        <v>1292</v>
      </c>
      <c r="EX40" s="2">
        <v>1287.5</v>
      </c>
      <c r="EY40" s="2">
        <v>1287.5</v>
      </c>
      <c r="EZ40" s="2">
        <v>1284</v>
      </c>
      <c r="FA40" s="2">
        <v>1253</v>
      </c>
      <c r="FB40" s="2">
        <v>1252</v>
      </c>
      <c r="FC40" s="2">
        <v>1239</v>
      </c>
      <c r="FD40" s="2">
        <v>1250.5</v>
      </c>
      <c r="FE40" s="2">
        <v>1280.5</v>
      </c>
      <c r="FF40" s="2">
        <v>1289</v>
      </c>
      <c r="FG40" s="2">
        <v>1264</v>
      </c>
      <c r="FH40" s="2">
        <v>1225.5</v>
      </c>
      <c r="FI40" s="2">
        <v>1200.5</v>
      </c>
      <c r="FJ40" s="2">
        <v>1197</v>
      </c>
      <c r="FK40" s="2">
        <v>1192</v>
      </c>
      <c r="FL40" s="2">
        <v>1195.5</v>
      </c>
      <c r="FM40" s="2">
        <v>1185</v>
      </c>
      <c r="FN40" s="2">
        <v>1174.5</v>
      </c>
      <c r="FO40" s="2">
        <v>1161.5</v>
      </c>
      <c r="FP40" s="2">
        <v>1170</v>
      </c>
      <c r="FQ40" s="2">
        <v>1165.5</v>
      </c>
      <c r="FR40" s="2">
        <v>1137.5</v>
      </c>
      <c r="FS40" s="2">
        <v>1106</v>
      </c>
      <c r="FT40" s="2">
        <v>1090</v>
      </c>
      <c r="FU40" s="2">
        <v>1099.5</v>
      </c>
      <c r="FV40" s="2">
        <v>1060.5</v>
      </c>
      <c r="FW40" s="2">
        <v>1075</v>
      </c>
      <c r="FX40" s="2">
        <v>1090</v>
      </c>
      <c r="FY40" s="2">
        <v>1124</v>
      </c>
      <c r="FZ40" s="2">
        <v>1142.5</v>
      </c>
      <c r="GA40" s="2">
        <v>1106.5</v>
      </c>
      <c r="GB40" s="2">
        <v>1093.5</v>
      </c>
      <c r="GC40" s="2">
        <v>1086.5</v>
      </c>
      <c r="GD40" s="2">
        <v>1070.5</v>
      </c>
      <c r="GE40" s="2">
        <v>1064.5</v>
      </c>
      <c r="GF40" s="2">
        <v>1032</v>
      </c>
      <c r="GG40" s="2">
        <v>1075</v>
      </c>
      <c r="GH40" s="2">
        <v>1089</v>
      </c>
      <c r="GI40" s="2">
        <v>1060.5</v>
      </c>
      <c r="GJ40" s="2">
        <v>1082</v>
      </c>
      <c r="GK40" s="2">
        <v>1088.5</v>
      </c>
      <c r="GL40" s="2">
        <v>1068</v>
      </c>
      <c r="GM40" s="2">
        <v>1042</v>
      </c>
      <c r="GN40" s="2">
        <v>1054.5</v>
      </c>
      <c r="GO40" s="2">
        <v>1066</v>
      </c>
      <c r="GP40" s="2">
        <v>1066</v>
      </c>
      <c r="GQ40" s="2">
        <v>1053</v>
      </c>
      <c r="GR40" s="2">
        <v>1044</v>
      </c>
      <c r="GS40" s="2">
        <v>1066</v>
      </c>
      <c r="GT40" s="2">
        <v>1051</v>
      </c>
      <c r="GU40" s="2">
        <v>1029</v>
      </c>
      <c r="GV40" s="2">
        <v>1060</v>
      </c>
      <c r="GW40" s="2">
        <v>1093.5</v>
      </c>
      <c r="GX40" s="2">
        <v>1088.5</v>
      </c>
      <c r="GY40" s="2">
        <v>1082</v>
      </c>
      <c r="GZ40" s="2">
        <v>1076</v>
      </c>
      <c r="HA40" s="2">
        <v>1034.5</v>
      </c>
      <c r="HB40" s="2">
        <v>1040</v>
      </c>
      <c r="HC40" s="2">
        <v>1044.5</v>
      </c>
      <c r="HD40" s="2">
        <v>1064</v>
      </c>
      <c r="HE40" s="2">
        <v>1073.5</v>
      </c>
      <c r="HF40" s="2">
        <v>1106.5</v>
      </c>
      <c r="HG40" s="2">
        <v>1095</v>
      </c>
      <c r="HH40" s="2">
        <v>1085.5</v>
      </c>
      <c r="HI40" s="2">
        <v>1089.5</v>
      </c>
      <c r="HJ40" s="2">
        <v>1077</v>
      </c>
      <c r="HK40" s="2">
        <v>1088.5</v>
      </c>
      <c r="HL40" s="2">
        <v>1087</v>
      </c>
      <c r="HM40" s="2">
        <v>1101.5</v>
      </c>
      <c r="HN40" s="2">
        <v>1092.5</v>
      </c>
      <c r="HO40" s="2">
        <v>1085</v>
      </c>
      <c r="HP40" s="2">
        <v>1076.5</v>
      </c>
      <c r="HQ40" s="2">
        <v>1074</v>
      </c>
      <c r="HR40" s="2">
        <v>1069</v>
      </c>
      <c r="HS40" s="2">
        <v>1054.5</v>
      </c>
      <c r="HT40" s="2">
        <v>1038</v>
      </c>
      <c r="HU40" s="2">
        <v>1028.5</v>
      </c>
      <c r="HV40" s="2">
        <v>1046.5</v>
      </c>
      <c r="HW40" s="2">
        <v>1044.5</v>
      </c>
      <c r="HX40" s="2">
        <v>1055</v>
      </c>
      <c r="HY40" s="2">
        <v>1053.5</v>
      </c>
      <c r="HZ40" s="2">
        <v>1057</v>
      </c>
      <c r="IA40" s="2">
        <v>1058.5</v>
      </c>
      <c r="IB40" s="2">
        <v>1078</v>
      </c>
      <c r="IC40" s="2">
        <v>1051.5</v>
      </c>
      <c r="ID40" s="2">
        <v>1046</v>
      </c>
      <c r="IE40" s="2">
        <v>1055</v>
      </c>
      <c r="IF40" s="2">
        <v>1077</v>
      </c>
      <c r="IG40" s="2">
        <v>1083.5</v>
      </c>
      <c r="IH40" s="2">
        <v>1063.5</v>
      </c>
      <c r="II40" s="2">
        <v>1050.5</v>
      </c>
      <c r="IJ40" s="2">
        <v>1058</v>
      </c>
      <c r="IK40" s="2">
        <v>1034.5</v>
      </c>
      <c r="IL40" s="2">
        <v>1016.5</v>
      </c>
      <c r="IM40" s="2">
        <v>1003</v>
      </c>
      <c r="IN40" s="2">
        <v>994.6</v>
      </c>
      <c r="IO40" s="2">
        <v>981</v>
      </c>
      <c r="IP40" s="2">
        <v>969</v>
      </c>
      <c r="IQ40" s="2">
        <v>995.4</v>
      </c>
      <c r="IR40" s="2">
        <v>990.5</v>
      </c>
      <c r="IS40" s="2">
        <v>978</v>
      </c>
      <c r="IT40" s="2">
        <v>990.9</v>
      </c>
    </row>
    <row r="41" spans="1:254" ht="15.9" customHeight="1">
      <c r="A41" s="65" t="s">
        <v>77</v>
      </c>
      <c r="B41" s="41" t="s">
        <v>78</v>
      </c>
      <c r="C41" s="45">
        <v>872</v>
      </c>
      <c r="D41" s="16">
        <v>14.200000000000045</v>
      </c>
      <c r="E41" s="21">
        <v>857.8</v>
      </c>
      <c r="F41" s="21">
        <v>842.5</v>
      </c>
      <c r="G41" s="21">
        <v>864.3</v>
      </c>
      <c r="H41" s="21">
        <v>851</v>
      </c>
      <c r="I41" s="21">
        <v>873.6</v>
      </c>
      <c r="J41" s="21">
        <v>879.1</v>
      </c>
      <c r="K41" s="21">
        <v>877.5</v>
      </c>
      <c r="L41" s="21">
        <v>873.1</v>
      </c>
      <c r="M41" s="21">
        <v>869.9</v>
      </c>
      <c r="N41" s="21">
        <v>853</v>
      </c>
      <c r="O41" s="21">
        <v>861</v>
      </c>
      <c r="P41" s="21">
        <v>848.8</v>
      </c>
      <c r="Q41" s="21">
        <v>844</v>
      </c>
      <c r="R41" s="21">
        <v>836.2</v>
      </c>
      <c r="S41" s="21">
        <v>828</v>
      </c>
      <c r="T41" s="21">
        <v>821</v>
      </c>
      <c r="U41" s="21">
        <v>814.2</v>
      </c>
      <c r="V41" s="21">
        <v>814.5</v>
      </c>
      <c r="W41" s="21">
        <v>815</v>
      </c>
      <c r="X41" s="21">
        <v>820.2</v>
      </c>
      <c r="Y41" s="21">
        <v>825</v>
      </c>
      <c r="Z41" s="21">
        <v>821.5</v>
      </c>
      <c r="AA41" s="21">
        <v>816</v>
      </c>
      <c r="AB41" s="21">
        <v>813.8</v>
      </c>
      <c r="AC41" s="21">
        <v>802.5</v>
      </c>
      <c r="AD41" s="21">
        <v>790.5</v>
      </c>
      <c r="AE41" s="21">
        <v>795.4</v>
      </c>
      <c r="AF41" s="21">
        <v>790.7</v>
      </c>
      <c r="AG41" s="21">
        <v>782.4</v>
      </c>
      <c r="AH41" s="21">
        <v>778.1</v>
      </c>
      <c r="AI41" s="21">
        <v>771.3</v>
      </c>
      <c r="AJ41" s="21">
        <v>785</v>
      </c>
      <c r="AK41" s="21">
        <v>789.6</v>
      </c>
      <c r="AL41" s="21">
        <v>787.6</v>
      </c>
      <c r="AM41" s="21">
        <v>797.6</v>
      </c>
      <c r="AN41" s="21">
        <v>796.8</v>
      </c>
      <c r="AO41" s="21">
        <v>787.2</v>
      </c>
      <c r="AP41" s="21">
        <v>797.3</v>
      </c>
      <c r="AQ41" s="21">
        <v>783.7</v>
      </c>
      <c r="AR41" s="21">
        <v>776.7</v>
      </c>
      <c r="AS41" s="21">
        <v>770.2</v>
      </c>
      <c r="AT41" s="21">
        <v>780.9</v>
      </c>
      <c r="AU41" s="21">
        <v>770.5</v>
      </c>
      <c r="AV41" s="21">
        <v>768.8</v>
      </c>
      <c r="AW41" s="21">
        <v>774</v>
      </c>
      <c r="AX41" s="21">
        <v>766.6</v>
      </c>
      <c r="AY41" s="21">
        <v>754.5</v>
      </c>
      <c r="AZ41" s="21">
        <v>767.1</v>
      </c>
      <c r="BA41" s="21">
        <v>779.6</v>
      </c>
      <c r="BB41" s="21">
        <v>785.5</v>
      </c>
      <c r="BC41" s="21">
        <v>768.6</v>
      </c>
      <c r="BD41" s="21">
        <v>767.8</v>
      </c>
      <c r="BE41" s="21">
        <v>771</v>
      </c>
      <c r="BF41" s="21">
        <v>777.1</v>
      </c>
      <c r="BG41" s="21">
        <v>793.2</v>
      </c>
      <c r="BH41" s="21">
        <v>799</v>
      </c>
      <c r="BI41" s="21">
        <v>809.1</v>
      </c>
      <c r="BJ41" s="21">
        <v>810</v>
      </c>
      <c r="BK41" s="21">
        <v>805.7</v>
      </c>
      <c r="BL41" s="21">
        <v>833.7</v>
      </c>
      <c r="BM41" s="2">
        <v>830.9</v>
      </c>
      <c r="BN41" s="2">
        <v>820</v>
      </c>
      <c r="BO41" s="2">
        <v>817.6</v>
      </c>
      <c r="BP41" s="2">
        <v>826.9</v>
      </c>
      <c r="BQ41" s="2">
        <v>821.5</v>
      </c>
      <c r="BR41" s="2">
        <v>818.2</v>
      </c>
      <c r="BS41" s="2">
        <v>813.3</v>
      </c>
      <c r="BT41" s="2">
        <v>815.2</v>
      </c>
      <c r="BU41" s="2">
        <v>815.2</v>
      </c>
      <c r="BV41" s="2">
        <v>818.8</v>
      </c>
      <c r="BW41" s="2">
        <v>815</v>
      </c>
      <c r="BX41" s="2">
        <v>833.6</v>
      </c>
      <c r="BY41" s="2">
        <v>835.7</v>
      </c>
      <c r="BZ41" s="2">
        <v>839.5</v>
      </c>
      <c r="CA41" s="2">
        <v>842.1</v>
      </c>
      <c r="CB41" s="2">
        <v>848</v>
      </c>
      <c r="CC41" s="2">
        <v>844.2</v>
      </c>
      <c r="CD41" s="2">
        <v>850</v>
      </c>
      <c r="CE41" s="2">
        <v>847.7</v>
      </c>
      <c r="CF41" s="2">
        <v>848.4</v>
      </c>
      <c r="CG41" s="2">
        <v>855</v>
      </c>
      <c r="CH41" s="2">
        <v>850.1</v>
      </c>
      <c r="CI41" s="2">
        <v>846.6</v>
      </c>
      <c r="CJ41" s="2">
        <v>849.6</v>
      </c>
      <c r="CK41" s="2">
        <v>844.3</v>
      </c>
      <c r="CL41" s="2">
        <v>844.3</v>
      </c>
      <c r="CM41" s="2">
        <v>843</v>
      </c>
      <c r="CN41" s="2">
        <v>836.3</v>
      </c>
      <c r="CO41" s="2">
        <v>824</v>
      </c>
      <c r="CP41" s="2">
        <v>861.1</v>
      </c>
      <c r="CQ41" s="2">
        <v>851.3</v>
      </c>
      <c r="CR41" s="2">
        <v>871.7</v>
      </c>
      <c r="CS41" s="2">
        <v>862.9</v>
      </c>
      <c r="CT41" s="2">
        <v>850</v>
      </c>
      <c r="CU41" s="2">
        <v>875.3</v>
      </c>
      <c r="CV41" s="2">
        <v>908</v>
      </c>
      <c r="CW41" s="2">
        <v>903</v>
      </c>
      <c r="CX41" s="2">
        <v>898.1</v>
      </c>
      <c r="CY41" s="2">
        <v>905.6</v>
      </c>
      <c r="CZ41" s="2">
        <v>906.8</v>
      </c>
      <c r="DA41" s="2">
        <v>923.3</v>
      </c>
      <c r="DB41" s="2">
        <v>919.5</v>
      </c>
      <c r="DC41" s="2">
        <v>890.2</v>
      </c>
      <c r="DD41" s="2">
        <v>913.5</v>
      </c>
      <c r="DE41" s="2">
        <v>929.4</v>
      </c>
      <c r="DF41" s="2">
        <v>911.8</v>
      </c>
      <c r="DG41" s="2">
        <v>947</v>
      </c>
      <c r="DH41" s="2">
        <v>962</v>
      </c>
      <c r="DI41" s="2">
        <v>976.4</v>
      </c>
      <c r="DJ41" s="2">
        <v>979.2</v>
      </c>
      <c r="DK41" s="2">
        <v>975.5</v>
      </c>
      <c r="DL41" s="2">
        <v>965.2</v>
      </c>
      <c r="DM41" s="2">
        <v>967.2</v>
      </c>
      <c r="DN41" s="2">
        <v>959.1</v>
      </c>
      <c r="DO41" s="2">
        <v>974.1</v>
      </c>
      <c r="DP41" s="2">
        <v>961</v>
      </c>
      <c r="DQ41" s="2">
        <v>961.6</v>
      </c>
      <c r="DR41" s="2">
        <v>962.4</v>
      </c>
      <c r="DS41" s="2">
        <v>959.1</v>
      </c>
      <c r="DT41" s="2">
        <v>947.4</v>
      </c>
      <c r="DU41" s="2">
        <v>921</v>
      </c>
      <c r="DV41" s="2">
        <v>911</v>
      </c>
      <c r="DW41" s="2">
        <v>953.3</v>
      </c>
      <c r="DX41" s="2">
        <v>935.7</v>
      </c>
      <c r="DY41" s="2">
        <v>914.8</v>
      </c>
      <c r="DZ41" s="2">
        <v>911.2</v>
      </c>
      <c r="EA41" s="2">
        <v>906</v>
      </c>
      <c r="EB41" s="2">
        <v>894.9</v>
      </c>
      <c r="EC41" s="2">
        <v>905.1</v>
      </c>
      <c r="ED41" s="2">
        <v>904.5</v>
      </c>
      <c r="EE41" s="2">
        <v>905</v>
      </c>
      <c r="EF41" s="2">
        <v>916</v>
      </c>
      <c r="EG41" s="2">
        <v>913.8</v>
      </c>
      <c r="EH41" s="2">
        <v>909</v>
      </c>
      <c r="EI41" s="2">
        <v>916.6</v>
      </c>
      <c r="EJ41" s="2">
        <v>916.3</v>
      </c>
      <c r="EK41" s="2">
        <v>915.1</v>
      </c>
      <c r="EL41" s="2">
        <v>913.3</v>
      </c>
      <c r="EM41" s="2">
        <v>907</v>
      </c>
      <c r="EN41" s="2">
        <v>896</v>
      </c>
      <c r="EO41" s="2">
        <v>893.7</v>
      </c>
      <c r="EP41" s="2">
        <v>891</v>
      </c>
      <c r="EQ41" s="2">
        <v>886.4</v>
      </c>
      <c r="ER41" s="2">
        <v>884.5</v>
      </c>
      <c r="ES41" s="2">
        <v>864.1</v>
      </c>
      <c r="ET41" s="2">
        <v>858.2</v>
      </c>
      <c r="EU41" s="2">
        <v>857.5</v>
      </c>
      <c r="EV41" s="2">
        <v>856.5</v>
      </c>
      <c r="EW41" s="2">
        <v>853</v>
      </c>
      <c r="EX41" s="2">
        <v>850.8</v>
      </c>
      <c r="EY41" s="2">
        <v>846.8</v>
      </c>
      <c r="EZ41" s="2">
        <v>846.5</v>
      </c>
      <c r="FA41" s="2">
        <v>842.3</v>
      </c>
      <c r="FB41" s="2">
        <v>838</v>
      </c>
      <c r="FC41" s="2">
        <v>834.2</v>
      </c>
      <c r="FD41" s="2">
        <v>823.8</v>
      </c>
      <c r="FE41" s="2">
        <v>823.4</v>
      </c>
      <c r="FF41" s="2">
        <v>814.9</v>
      </c>
      <c r="FG41" s="2">
        <v>815.4</v>
      </c>
      <c r="FH41" s="2">
        <v>805</v>
      </c>
      <c r="FI41" s="2">
        <v>803.5</v>
      </c>
      <c r="FJ41" s="2">
        <v>809</v>
      </c>
      <c r="FK41" s="2">
        <v>799</v>
      </c>
      <c r="FL41" s="2">
        <v>799</v>
      </c>
      <c r="FM41" s="2">
        <v>802.4</v>
      </c>
      <c r="FN41" s="2">
        <v>804.9</v>
      </c>
      <c r="FO41" s="2">
        <v>813.1</v>
      </c>
      <c r="FP41" s="2">
        <v>819.3</v>
      </c>
      <c r="FQ41" s="2">
        <v>818</v>
      </c>
      <c r="FR41" s="2">
        <v>805.6</v>
      </c>
      <c r="FS41" s="2">
        <v>797</v>
      </c>
      <c r="FT41" s="2">
        <v>784</v>
      </c>
      <c r="FU41" s="2">
        <v>784.2</v>
      </c>
      <c r="FV41" s="2">
        <v>782.2</v>
      </c>
      <c r="FW41" s="2">
        <v>770.5</v>
      </c>
      <c r="FX41" s="2">
        <v>775</v>
      </c>
      <c r="FY41" s="2">
        <v>788</v>
      </c>
      <c r="FZ41" s="2">
        <v>786.7</v>
      </c>
      <c r="GA41" s="2">
        <v>775</v>
      </c>
      <c r="GB41" s="2">
        <v>767</v>
      </c>
      <c r="GC41" s="2">
        <v>765</v>
      </c>
      <c r="GD41" s="2">
        <v>753.2</v>
      </c>
      <c r="GE41" s="2">
        <v>775.3</v>
      </c>
      <c r="GF41" s="2">
        <v>762.3</v>
      </c>
      <c r="GG41" s="2">
        <v>769</v>
      </c>
      <c r="GH41" s="2">
        <v>774.9</v>
      </c>
      <c r="GI41" s="2">
        <v>774.2</v>
      </c>
      <c r="GJ41" s="2">
        <v>782.9</v>
      </c>
      <c r="GK41" s="2">
        <v>803.4</v>
      </c>
      <c r="GL41" s="2">
        <v>817.6</v>
      </c>
      <c r="GM41" s="2">
        <v>814.2</v>
      </c>
      <c r="GN41" s="2">
        <v>801.5</v>
      </c>
      <c r="GO41" s="2">
        <v>790.2</v>
      </c>
      <c r="GP41" s="2">
        <v>790.6</v>
      </c>
      <c r="GQ41" s="2">
        <v>792.7</v>
      </c>
      <c r="GR41" s="2">
        <v>780.5</v>
      </c>
      <c r="GS41" s="2">
        <v>779.7</v>
      </c>
      <c r="GT41" s="2">
        <v>778</v>
      </c>
      <c r="GU41" s="2">
        <v>761.3</v>
      </c>
      <c r="GV41" s="2">
        <v>775.7</v>
      </c>
      <c r="GW41" s="2">
        <v>786</v>
      </c>
      <c r="GX41" s="2">
        <v>798.3</v>
      </c>
      <c r="GY41" s="2">
        <v>791</v>
      </c>
      <c r="GZ41" s="2">
        <v>797.5</v>
      </c>
      <c r="HA41" s="2">
        <v>788</v>
      </c>
      <c r="HB41" s="2">
        <v>784.2</v>
      </c>
      <c r="HC41" s="2">
        <v>791.3</v>
      </c>
      <c r="HD41" s="2">
        <v>802.7</v>
      </c>
      <c r="HE41" s="2">
        <v>814.1</v>
      </c>
      <c r="HF41" s="2">
        <v>827</v>
      </c>
      <c r="HG41" s="2">
        <v>824.3</v>
      </c>
      <c r="HH41" s="2">
        <v>824</v>
      </c>
      <c r="HI41" s="2">
        <v>814.6</v>
      </c>
      <c r="HJ41" s="2">
        <v>821</v>
      </c>
      <c r="HK41" s="2">
        <v>831.1</v>
      </c>
      <c r="HL41" s="2">
        <v>831</v>
      </c>
      <c r="HM41" s="2">
        <v>830.7</v>
      </c>
      <c r="HN41" s="2">
        <v>827.3</v>
      </c>
      <c r="HO41" s="2">
        <v>827.2</v>
      </c>
      <c r="HP41" s="2">
        <v>832</v>
      </c>
      <c r="HQ41" s="2">
        <v>834.3</v>
      </c>
      <c r="HR41" s="2">
        <v>835.2</v>
      </c>
      <c r="HS41" s="2">
        <v>830.6</v>
      </c>
      <c r="HT41" s="2">
        <v>824.4</v>
      </c>
      <c r="HU41" s="2">
        <v>823</v>
      </c>
      <c r="HV41" s="2">
        <v>812.7</v>
      </c>
      <c r="HW41" s="2">
        <v>805.1</v>
      </c>
      <c r="HX41" s="2">
        <v>798.6</v>
      </c>
      <c r="HY41" s="2">
        <v>797.2</v>
      </c>
      <c r="HZ41" s="2">
        <v>791</v>
      </c>
      <c r="IA41" s="2">
        <v>795.1</v>
      </c>
      <c r="IB41" s="2">
        <v>797.4</v>
      </c>
      <c r="IC41" s="2">
        <v>792</v>
      </c>
      <c r="ID41" s="2">
        <v>791.5</v>
      </c>
      <c r="IE41" s="2">
        <v>778.3</v>
      </c>
      <c r="IF41" s="2">
        <v>776</v>
      </c>
      <c r="IG41" s="2">
        <v>774.9</v>
      </c>
      <c r="IH41" s="2">
        <v>765.2</v>
      </c>
      <c r="II41" s="2">
        <v>761.6</v>
      </c>
      <c r="IJ41" s="2">
        <v>764.5</v>
      </c>
      <c r="IK41" s="2">
        <v>768.6</v>
      </c>
      <c r="IL41" s="2">
        <v>762.8</v>
      </c>
      <c r="IM41" s="2">
        <v>752.6</v>
      </c>
      <c r="IN41" s="2">
        <v>744.3</v>
      </c>
      <c r="IO41" s="2">
        <v>730</v>
      </c>
      <c r="IP41" s="2">
        <v>722.1</v>
      </c>
      <c r="IQ41" s="2">
        <v>738.5</v>
      </c>
      <c r="IR41" s="2">
        <v>737.3</v>
      </c>
      <c r="IS41" s="2">
        <v>707.2</v>
      </c>
      <c r="IT41" s="2">
        <v>744.8</v>
      </c>
    </row>
    <row r="42" spans="1:254" ht="15.9" customHeight="1">
      <c r="A42" s="65" t="s">
        <v>79</v>
      </c>
      <c r="B42" s="41" t="s">
        <v>80</v>
      </c>
      <c r="C42" s="45">
        <v>3601</v>
      </c>
      <c r="D42" s="16">
        <v>105</v>
      </c>
      <c r="E42" s="21">
        <v>3496</v>
      </c>
      <c r="F42" s="21">
        <v>3463</v>
      </c>
      <c r="G42" s="21">
        <v>3480</v>
      </c>
      <c r="H42" s="21">
        <v>3517</v>
      </c>
      <c r="I42" s="21">
        <v>3580</v>
      </c>
      <c r="J42" s="21">
        <v>3722</v>
      </c>
      <c r="K42" s="21">
        <v>3704</v>
      </c>
      <c r="L42" s="21">
        <v>3660</v>
      </c>
      <c r="M42" s="21">
        <v>3557</v>
      </c>
      <c r="N42" s="21">
        <v>3528</v>
      </c>
      <c r="O42" s="21">
        <v>3545</v>
      </c>
      <c r="P42" s="21">
        <v>3566</v>
      </c>
      <c r="Q42" s="21">
        <v>3619</v>
      </c>
      <c r="R42" s="21">
        <v>3613</v>
      </c>
      <c r="S42" s="21">
        <v>3582</v>
      </c>
      <c r="T42" s="21">
        <v>3571</v>
      </c>
      <c r="U42" s="21">
        <v>3570</v>
      </c>
      <c r="V42" s="21">
        <v>3531</v>
      </c>
      <c r="W42" s="21">
        <v>3543</v>
      </c>
      <c r="X42" s="21">
        <v>3563</v>
      </c>
      <c r="Y42" s="21">
        <v>3621</v>
      </c>
      <c r="Z42" s="21">
        <v>3630</v>
      </c>
      <c r="AA42" s="21">
        <v>3589</v>
      </c>
      <c r="AB42" s="21">
        <v>3591</v>
      </c>
      <c r="AC42" s="21">
        <v>3554</v>
      </c>
      <c r="AD42" s="21">
        <v>3550</v>
      </c>
      <c r="AE42" s="21">
        <v>3536</v>
      </c>
      <c r="AF42" s="21">
        <v>3575</v>
      </c>
      <c r="AG42" s="21">
        <v>3553</v>
      </c>
      <c r="AH42" s="21">
        <v>3533</v>
      </c>
      <c r="AI42" s="21">
        <v>3464</v>
      </c>
      <c r="AJ42" s="21">
        <v>3470</v>
      </c>
      <c r="AK42" s="21">
        <v>3423</v>
      </c>
      <c r="AL42" s="21">
        <v>3421</v>
      </c>
      <c r="AM42" s="21">
        <v>3420</v>
      </c>
      <c r="AN42" s="21">
        <v>3428</v>
      </c>
      <c r="AO42" s="21">
        <v>3392</v>
      </c>
      <c r="AP42" s="21">
        <v>3461</v>
      </c>
      <c r="AQ42" s="21">
        <v>3483</v>
      </c>
      <c r="AR42" s="21">
        <v>3500</v>
      </c>
      <c r="AS42" s="21">
        <v>3522</v>
      </c>
      <c r="AT42" s="21">
        <v>3504</v>
      </c>
      <c r="AU42" s="21">
        <v>3455</v>
      </c>
      <c r="AV42" s="21">
        <v>3450</v>
      </c>
      <c r="AW42" s="21">
        <v>3377</v>
      </c>
      <c r="AX42" s="21">
        <v>3326</v>
      </c>
      <c r="AY42" s="21">
        <v>3251</v>
      </c>
      <c r="AZ42" s="21">
        <v>3290</v>
      </c>
      <c r="BA42" s="21">
        <v>3393</v>
      </c>
      <c r="BB42" s="21">
        <v>3405</v>
      </c>
      <c r="BC42" s="21">
        <v>3403</v>
      </c>
      <c r="BD42" s="21">
        <v>3397</v>
      </c>
      <c r="BE42" s="21">
        <v>3420</v>
      </c>
      <c r="BF42" s="21">
        <v>3475</v>
      </c>
      <c r="BG42" s="21">
        <v>3528</v>
      </c>
      <c r="BH42" s="21">
        <v>3522</v>
      </c>
      <c r="BI42" s="21">
        <v>3510</v>
      </c>
      <c r="BJ42" s="21">
        <v>3427</v>
      </c>
      <c r="BK42" s="21">
        <v>3394</v>
      </c>
      <c r="BL42" s="21">
        <v>3322</v>
      </c>
      <c r="BM42" s="2">
        <v>3322</v>
      </c>
      <c r="BN42" s="2">
        <v>3211</v>
      </c>
      <c r="BO42" s="2">
        <v>3553</v>
      </c>
      <c r="BP42" s="2">
        <v>3574</v>
      </c>
      <c r="BQ42" s="2">
        <v>3647</v>
      </c>
      <c r="BR42" s="2">
        <v>3553</v>
      </c>
      <c r="BS42" s="2">
        <v>3507</v>
      </c>
      <c r="BT42" s="2">
        <v>3536</v>
      </c>
      <c r="BU42" s="2">
        <v>3492</v>
      </c>
      <c r="BV42" s="2">
        <v>3481</v>
      </c>
      <c r="BW42" s="2">
        <v>3478</v>
      </c>
      <c r="BX42" s="2">
        <v>3479</v>
      </c>
      <c r="BY42" s="2">
        <v>3486</v>
      </c>
      <c r="BZ42" s="2">
        <v>3518</v>
      </c>
      <c r="CA42" s="2">
        <v>3492</v>
      </c>
      <c r="CB42" s="2">
        <v>3523</v>
      </c>
      <c r="CC42" s="2">
        <v>3568</v>
      </c>
      <c r="CD42" s="2">
        <v>3557</v>
      </c>
      <c r="CE42" s="2">
        <v>3697</v>
      </c>
      <c r="CF42" s="2">
        <v>3720</v>
      </c>
      <c r="CG42" s="2">
        <v>3731</v>
      </c>
      <c r="CH42" s="2">
        <v>3703</v>
      </c>
      <c r="CI42" s="2">
        <v>3658</v>
      </c>
      <c r="CJ42" s="2">
        <v>3655</v>
      </c>
      <c r="CK42" s="2">
        <v>3648</v>
      </c>
      <c r="CL42" s="2">
        <v>3656</v>
      </c>
      <c r="CM42" s="2">
        <v>3694</v>
      </c>
      <c r="CN42" s="2">
        <v>3623</v>
      </c>
      <c r="CO42" s="2">
        <v>3587</v>
      </c>
      <c r="CP42" s="2">
        <v>3734</v>
      </c>
      <c r="CQ42" s="2">
        <v>3693</v>
      </c>
      <c r="CR42" s="2">
        <v>3731</v>
      </c>
      <c r="CS42" s="2">
        <v>3658</v>
      </c>
      <c r="CT42" s="2">
        <v>3601</v>
      </c>
      <c r="CU42" s="2">
        <v>3656</v>
      </c>
      <c r="CV42" s="2">
        <v>3745</v>
      </c>
      <c r="CW42" s="2">
        <v>3743</v>
      </c>
      <c r="CX42" s="2">
        <v>3743</v>
      </c>
      <c r="CY42" s="2">
        <v>3770</v>
      </c>
      <c r="CZ42" s="2">
        <v>3783</v>
      </c>
      <c r="DA42" s="2">
        <v>3855</v>
      </c>
      <c r="DB42" s="2">
        <v>3834</v>
      </c>
      <c r="DC42" s="2">
        <v>3728</v>
      </c>
      <c r="DD42" s="2">
        <v>3860</v>
      </c>
      <c r="DE42" s="2">
        <v>3950</v>
      </c>
      <c r="DF42" s="2">
        <v>3888</v>
      </c>
      <c r="DG42" s="2">
        <v>4032</v>
      </c>
      <c r="DH42" s="2">
        <v>4093</v>
      </c>
      <c r="DI42" s="2">
        <v>4010</v>
      </c>
      <c r="DJ42" s="2">
        <v>4000</v>
      </c>
      <c r="DK42" s="2">
        <v>3981</v>
      </c>
      <c r="DL42" s="2">
        <v>3998</v>
      </c>
      <c r="DM42" s="2">
        <v>4003</v>
      </c>
      <c r="DN42" s="2">
        <v>3989</v>
      </c>
      <c r="DO42" s="2">
        <v>4041</v>
      </c>
      <c r="DP42" s="2">
        <v>3966</v>
      </c>
      <c r="DQ42" s="2">
        <v>3967</v>
      </c>
      <c r="DR42" s="2">
        <v>4021</v>
      </c>
      <c r="DS42" s="2">
        <v>4132</v>
      </c>
      <c r="DT42" s="2">
        <v>4289</v>
      </c>
      <c r="DU42" s="2">
        <v>4263</v>
      </c>
      <c r="DV42" s="2">
        <v>4178</v>
      </c>
      <c r="DW42" s="2">
        <v>4173</v>
      </c>
      <c r="DX42" s="2">
        <v>4115</v>
      </c>
      <c r="DY42" s="2">
        <v>4089</v>
      </c>
      <c r="DZ42" s="2">
        <v>4082</v>
      </c>
      <c r="EA42" s="2">
        <v>4009</v>
      </c>
      <c r="EB42" s="2">
        <v>3946</v>
      </c>
      <c r="EC42" s="2">
        <v>4003</v>
      </c>
      <c r="ED42" s="2">
        <v>4027</v>
      </c>
      <c r="EE42" s="2">
        <v>4050</v>
      </c>
      <c r="EF42" s="2">
        <v>4096</v>
      </c>
      <c r="EG42" s="2">
        <v>4046</v>
      </c>
      <c r="EH42" s="2">
        <v>4000</v>
      </c>
      <c r="EI42" s="2">
        <v>4045</v>
      </c>
      <c r="EJ42" s="2">
        <v>4081</v>
      </c>
      <c r="EK42" s="2">
        <v>4055</v>
      </c>
      <c r="EL42" s="2">
        <v>4051</v>
      </c>
      <c r="EM42" s="2">
        <v>4068</v>
      </c>
      <c r="EN42" s="2">
        <v>4032</v>
      </c>
      <c r="EO42" s="2">
        <v>4004</v>
      </c>
      <c r="EP42" s="2">
        <v>3990</v>
      </c>
      <c r="EQ42" s="2">
        <v>3980</v>
      </c>
      <c r="ER42" s="2">
        <v>3999</v>
      </c>
      <c r="ES42" s="2">
        <v>3960</v>
      </c>
      <c r="ET42" s="2">
        <v>3960</v>
      </c>
      <c r="EU42" s="2">
        <v>3953</v>
      </c>
      <c r="EV42" s="2">
        <v>3955</v>
      </c>
      <c r="EW42" s="2">
        <v>3954</v>
      </c>
      <c r="EX42" s="2">
        <v>3954</v>
      </c>
      <c r="EY42" s="2">
        <v>3976</v>
      </c>
      <c r="EZ42" s="2">
        <v>3981</v>
      </c>
      <c r="FA42" s="2">
        <v>3974</v>
      </c>
      <c r="FB42" s="2">
        <v>3961</v>
      </c>
      <c r="FC42" s="2">
        <v>3936</v>
      </c>
      <c r="FD42" s="2">
        <v>3945</v>
      </c>
      <c r="FE42" s="2">
        <v>4024</v>
      </c>
      <c r="FF42" s="2">
        <v>3957</v>
      </c>
      <c r="FG42" s="2">
        <v>3913</v>
      </c>
      <c r="FH42" s="2">
        <v>3898</v>
      </c>
      <c r="FI42" s="2">
        <v>3865</v>
      </c>
      <c r="FJ42" s="2">
        <v>3860</v>
      </c>
      <c r="FK42" s="2">
        <v>3834</v>
      </c>
      <c r="FL42" s="2">
        <v>3890</v>
      </c>
      <c r="FM42" s="2">
        <v>3886</v>
      </c>
      <c r="FN42" s="2">
        <v>3914</v>
      </c>
      <c r="FO42" s="2">
        <v>3923</v>
      </c>
      <c r="FP42" s="2">
        <v>3958</v>
      </c>
      <c r="FQ42" s="2">
        <v>3944</v>
      </c>
      <c r="FR42" s="2">
        <v>3865</v>
      </c>
      <c r="FS42" s="2">
        <v>3845</v>
      </c>
      <c r="FT42" s="2">
        <v>3856</v>
      </c>
      <c r="FU42" s="2">
        <v>3793</v>
      </c>
      <c r="FV42" s="2">
        <v>3737</v>
      </c>
      <c r="FW42" s="2">
        <v>3710</v>
      </c>
      <c r="FX42" s="2">
        <v>3734</v>
      </c>
      <c r="FY42" s="2">
        <v>3766</v>
      </c>
      <c r="FZ42" s="2">
        <v>3782</v>
      </c>
      <c r="GA42" s="2">
        <v>3758</v>
      </c>
      <c r="GB42" s="2">
        <v>3837</v>
      </c>
      <c r="GC42" s="2">
        <v>3794</v>
      </c>
      <c r="GD42" s="2">
        <v>3721</v>
      </c>
      <c r="GE42" s="2">
        <v>3421</v>
      </c>
      <c r="GF42" s="2">
        <v>3365</v>
      </c>
      <c r="GG42" s="2">
        <v>3380</v>
      </c>
      <c r="GH42" s="2">
        <v>3468</v>
      </c>
      <c r="GI42" s="2">
        <v>3408</v>
      </c>
      <c r="GJ42" s="2">
        <v>3402</v>
      </c>
      <c r="GK42" s="2">
        <v>3415</v>
      </c>
      <c r="GL42" s="2">
        <v>3461</v>
      </c>
      <c r="GM42" s="2">
        <v>3438</v>
      </c>
      <c r="GN42" s="2">
        <v>3435</v>
      </c>
      <c r="GO42" s="2">
        <v>3439</v>
      </c>
      <c r="GP42" s="2">
        <v>3400</v>
      </c>
      <c r="GQ42" s="2">
        <v>3431</v>
      </c>
      <c r="GR42" s="2">
        <v>3394</v>
      </c>
      <c r="GS42" s="2">
        <v>3385</v>
      </c>
      <c r="GT42" s="2">
        <v>3410</v>
      </c>
      <c r="GU42" s="2">
        <v>3365</v>
      </c>
      <c r="GV42" s="2">
        <v>3413</v>
      </c>
      <c r="GW42" s="2">
        <v>3463</v>
      </c>
      <c r="GX42" s="2">
        <v>3472</v>
      </c>
      <c r="GY42" s="2">
        <v>3461</v>
      </c>
      <c r="GZ42" s="2">
        <v>3462</v>
      </c>
      <c r="HA42" s="2">
        <v>3445</v>
      </c>
      <c r="HB42" s="2">
        <v>3442</v>
      </c>
      <c r="HC42" s="2">
        <v>3466</v>
      </c>
      <c r="HD42" s="2">
        <v>3493</v>
      </c>
      <c r="HE42" s="2">
        <v>3515</v>
      </c>
      <c r="HF42" s="2">
        <v>3566</v>
      </c>
      <c r="HG42" s="2">
        <v>3566</v>
      </c>
      <c r="HH42" s="2">
        <v>3581</v>
      </c>
      <c r="HI42" s="2">
        <v>3612</v>
      </c>
      <c r="HJ42" s="2">
        <v>3657</v>
      </c>
      <c r="HK42" s="2">
        <v>3656</v>
      </c>
      <c r="HL42" s="2">
        <v>3655</v>
      </c>
      <c r="HM42" s="2">
        <v>3673</v>
      </c>
      <c r="HN42" s="2">
        <v>3690</v>
      </c>
      <c r="HO42" s="2">
        <v>3707</v>
      </c>
      <c r="HP42" s="2">
        <v>3690</v>
      </c>
      <c r="HQ42" s="2">
        <v>3708</v>
      </c>
      <c r="HR42" s="2">
        <v>3722</v>
      </c>
      <c r="HS42" s="2">
        <v>3699</v>
      </c>
      <c r="HT42" s="2">
        <v>3688</v>
      </c>
      <c r="HU42" s="2">
        <v>3665</v>
      </c>
      <c r="HV42" s="2">
        <v>3667</v>
      </c>
      <c r="HW42" s="2">
        <v>3649</v>
      </c>
      <c r="HX42" s="2">
        <v>3651</v>
      </c>
      <c r="HY42" s="2">
        <v>3639</v>
      </c>
      <c r="HZ42" s="2">
        <v>3672</v>
      </c>
      <c r="IA42" s="2">
        <v>3700</v>
      </c>
      <c r="IB42" s="2">
        <v>3761</v>
      </c>
      <c r="IC42" s="2">
        <v>3793</v>
      </c>
      <c r="ID42" s="2">
        <v>3904</v>
      </c>
      <c r="IE42" s="2">
        <v>3989</v>
      </c>
      <c r="IF42" s="2">
        <v>3954</v>
      </c>
      <c r="IG42" s="2">
        <v>3937</v>
      </c>
      <c r="IH42" s="2">
        <v>3891</v>
      </c>
      <c r="II42" s="2">
        <v>3940</v>
      </c>
      <c r="IJ42" s="2">
        <v>3960</v>
      </c>
      <c r="IK42" s="2">
        <v>3958</v>
      </c>
      <c r="IL42" s="2">
        <v>3845</v>
      </c>
      <c r="IM42" s="2">
        <v>3830</v>
      </c>
      <c r="IN42" s="2">
        <v>3766</v>
      </c>
      <c r="IO42" s="2">
        <v>3770</v>
      </c>
      <c r="IP42" s="2">
        <v>3719</v>
      </c>
      <c r="IQ42" s="2">
        <v>3755</v>
      </c>
      <c r="IR42" s="2">
        <v>3740</v>
      </c>
      <c r="IS42" s="2">
        <v>3718</v>
      </c>
      <c r="IT42" s="2">
        <v>3725</v>
      </c>
    </row>
    <row r="43" spans="1:254" ht="15.9" customHeight="1">
      <c r="A43" s="65" t="s">
        <v>81</v>
      </c>
      <c r="B43" s="41" t="s">
        <v>82</v>
      </c>
      <c r="C43" s="45">
        <v>1899</v>
      </c>
      <c r="D43" s="16">
        <v>7.5</v>
      </c>
      <c r="E43" s="21">
        <v>1891.5</v>
      </c>
      <c r="F43" s="21">
        <v>1880</v>
      </c>
      <c r="G43" s="21">
        <v>1868.5</v>
      </c>
      <c r="H43" s="21">
        <v>1835.5</v>
      </c>
      <c r="I43" s="21">
        <v>1892.5</v>
      </c>
      <c r="J43" s="21">
        <v>1872</v>
      </c>
      <c r="K43" s="21">
        <v>1894.5</v>
      </c>
      <c r="L43" s="21">
        <v>1894.5</v>
      </c>
      <c r="M43" s="21">
        <v>1921.5</v>
      </c>
      <c r="N43" s="21">
        <v>1881</v>
      </c>
      <c r="O43" s="21">
        <v>1877.5</v>
      </c>
      <c r="P43" s="21">
        <v>1860</v>
      </c>
      <c r="Q43" s="21">
        <v>1804</v>
      </c>
      <c r="R43" s="21">
        <v>1775.5</v>
      </c>
      <c r="S43" s="21">
        <v>1835.5</v>
      </c>
      <c r="T43" s="21">
        <v>1861.5</v>
      </c>
      <c r="U43" s="21">
        <v>1810.5</v>
      </c>
      <c r="V43" s="21">
        <v>1828</v>
      </c>
      <c r="W43" s="21">
        <v>1845</v>
      </c>
      <c r="X43" s="21">
        <v>1838</v>
      </c>
      <c r="Y43" s="21">
        <v>1850.5</v>
      </c>
      <c r="Z43" s="21">
        <v>1853.5</v>
      </c>
      <c r="AA43" s="21">
        <v>1840</v>
      </c>
      <c r="AB43" s="21">
        <v>1819</v>
      </c>
      <c r="AC43" s="21">
        <v>1804</v>
      </c>
      <c r="AD43" s="21">
        <v>1767</v>
      </c>
      <c r="AE43" s="21">
        <v>1743</v>
      </c>
      <c r="AF43" s="21">
        <v>1715</v>
      </c>
      <c r="AG43" s="21">
        <v>1708.5</v>
      </c>
      <c r="AH43" s="21">
        <v>1688</v>
      </c>
      <c r="AI43" s="21">
        <v>1722.5</v>
      </c>
      <c r="AJ43" s="21">
        <v>1803.5</v>
      </c>
      <c r="AK43" s="21">
        <v>1790</v>
      </c>
      <c r="AL43" s="21">
        <v>1800</v>
      </c>
      <c r="AM43" s="21">
        <v>1786.5</v>
      </c>
      <c r="AN43" s="21">
        <v>1788.5</v>
      </c>
      <c r="AO43" s="21">
        <v>1756.5</v>
      </c>
      <c r="AP43" s="21">
        <v>1758.5</v>
      </c>
      <c r="AQ43" s="21">
        <v>1734.5</v>
      </c>
      <c r="AR43" s="21">
        <v>1704</v>
      </c>
      <c r="AS43" s="21">
        <v>1726</v>
      </c>
      <c r="AT43" s="21">
        <v>1677.5</v>
      </c>
      <c r="AU43" s="21">
        <v>1623</v>
      </c>
      <c r="AV43" s="21">
        <v>1657</v>
      </c>
      <c r="AW43" s="21">
        <v>1606</v>
      </c>
      <c r="AX43" s="21">
        <v>1626.5</v>
      </c>
      <c r="AY43" s="21">
        <v>1587</v>
      </c>
      <c r="AZ43" s="21">
        <v>1619.5</v>
      </c>
      <c r="BA43" s="21">
        <v>1605</v>
      </c>
      <c r="BB43" s="21">
        <v>1615</v>
      </c>
      <c r="BC43" s="21">
        <v>1648.5</v>
      </c>
      <c r="BD43" s="21">
        <v>1659.5</v>
      </c>
      <c r="BE43" s="21">
        <v>1640</v>
      </c>
      <c r="BF43" s="21">
        <v>1625.5</v>
      </c>
      <c r="BG43" s="21">
        <v>1632</v>
      </c>
      <c r="BH43" s="21">
        <v>1619</v>
      </c>
      <c r="BI43" s="21">
        <v>1594.5</v>
      </c>
      <c r="BJ43" s="21">
        <v>1594</v>
      </c>
      <c r="BK43" s="21">
        <v>1474</v>
      </c>
      <c r="BL43" s="21">
        <v>1479.5</v>
      </c>
      <c r="BM43" s="2">
        <v>1476</v>
      </c>
      <c r="BN43" s="2">
        <v>1471.5</v>
      </c>
      <c r="BO43" s="2">
        <v>1421.5</v>
      </c>
      <c r="BP43" s="2">
        <v>1416</v>
      </c>
      <c r="BQ43" s="2">
        <v>1433</v>
      </c>
      <c r="BR43" s="2">
        <v>1408.5</v>
      </c>
      <c r="BS43" s="2">
        <v>1411</v>
      </c>
      <c r="BT43" s="2">
        <v>1395</v>
      </c>
      <c r="BU43" s="2">
        <v>1371</v>
      </c>
      <c r="BV43" s="2">
        <v>1396.5</v>
      </c>
      <c r="BW43" s="2">
        <v>1391</v>
      </c>
      <c r="BX43" s="2">
        <v>1424</v>
      </c>
      <c r="BY43" s="2">
        <v>1439</v>
      </c>
      <c r="BZ43" s="2">
        <v>1446.5</v>
      </c>
      <c r="CA43" s="2">
        <v>1454</v>
      </c>
      <c r="CB43" s="2">
        <v>1490</v>
      </c>
      <c r="CC43" s="2">
        <v>1481</v>
      </c>
      <c r="CD43" s="2">
        <v>1476</v>
      </c>
      <c r="CE43" s="2">
        <v>1463</v>
      </c>
      <c r="CF43" s="2">
        <v>1482</v>
      </c>
      <c r="CG43" s="2">
        <v>1490.5</v>
      </c>
      <c r="CH43" s="2">
        <v>1505</v>
      </c>
      <c r="CI43" s="2">
        <v>1463</v>
      </c>
      <c r="CJ43" s="2">
        <v>1441</v>
      </c>
      <c r="CK43" s="2">
        <v>1463</v>
      </c>
      <c r="CL43" s="2">
        <v>1463.5</v>
      </c>
      <c r="CM43" s="2">
        <v>1473</v>
      </c>
      <c r="CN43" s="2">
        <v>1401.5</v>
      </c>
      <c r="CO43" s="2">
        <v>1367.5</v>
      </c>
      <c r="CP43" s="2">
        <v>1437</v>
      </c>
      <c r="CQ43" s="2">
        <v>1413</v>
      </c>
      <c r="CR43" s="2">
        <v>1432.5</v>
      </c>
      <c r="CS43" s="2">
        <v>1386</v>
      </c>
      <c r="CT43" s="2">
        <v>1343.5</v>
      </c>
      <c r="CU43" s="2">
        <v>1400</v>
      </c>
      <c r="CV43" s="2">
        <v>1443.5</v>
      </c>
      <c r="CW43" s="2">
        <v>1419.5</v>
      </c>
      <c r="CX43" s="2">
        <v>1409</v>
      </c>
      <c r="CY43" s="2">
        <v>1402</v>
      </c>
      <c r="CZ43" s="2">
        <v>1407</v>
      </c>
      <c r="DA43" s="2">
        <v>1472.5</v>
      </c>
      <c r="DB43" s="2">
        <v>1472.5</v>
      </c>
      <c r="DC43" s="2">
        <v>1430</v>
      </c>
      <c r="DD43" s="2">
        <v>1504.5</v>
      </c>
      <c r="DE43" s="2">
        <v>1508.5</v>
      </c>
      <c r="DF43" s="2">
        <v>1434.5</v>
      </c>
      <c r="DG43" s="2">
        <v>1512.5</v>
      </c>
      <c r="DH43" s="2">
        <v>1519</v>
      </c>
      <c r="DI43" s="2">
        <v>1588.5</v>
      </c>
      <c r="DJ43" s="2">
        <v>1561.5</v>
      </c>
      <c r="DK43" s="2">
        <v>1498</v>
      </c>
      <c r="DL43" s="2">
        <v>1495.5</v>
      </c>
      <c r="DM43" s="2">
        <v>1536.5</v>
      </c>
      <c r="DN43" s="2">
        <v>1573</v>
      </c>
      <c r="DO43" s="2">
        <v>1551.5</v>
      </c>
      <c r="DP43" s="2">
        <v>1502.5</v>
      </c>
      <c r="DQ43" s="2">
        <v>1468.5</v>
      </c>
      <c r="DR43" s="2">
        <v>1456</v>
      </c>
      <c r="DS43" s="2">
        <v>1460</v>
      </c>
      <c r="DT43" s="2">
        <v>1471.5</v>
      </c>
      <c r="DU43" s="2">
        <v>1451</v>
      </c>
      <c r="DV43" s="2">
        <v>1409</v>
      </c>
      <c r="DW43" s="2">
        <v>1413</v>
      </c>
      <c r="DX43" s="2">
        <v>1384</v>
      </c>
      <c r="DY43" s="2">
        <v>1372.5</v>
      </c>
      <c r="DZ43" s="2">
        <v>1344.5</v>
      </c>
      <c r="EA43" s="2">
        <v>1345</v>
      </c>
      <c r="EB43" s="2">
        <v>1306</v>
      </c>
      <c r="EC43" s="2">
        <v>1302.5</v>
      </c>
      <c r="ED43" s="2">
        <v>1301</v>
      </c>
      <c r="EE43" s="2">
        <v>1320</v>
      </c>
      <c r="EF43" s="2">
        <v>1337</v>
      </c>
      <c r="EG43" s="2">
        <v>1336</v>
      </c>
      <c r="EH43" s="2">
        <v>1344.5</v>
      </c>
      <c r="EI43" s="2">
        <v>1397</v>
      </c>
      <c r="EJ43" s="2">
        <v>1383.5</v>
      </c>
      <c r="EK43" s="2">
        <v>1400.5</v>
      </c>
      <c r="EL43" s="2">
        <v>1399</v>
      </c>
      <c r="EM43" s="2">
        <v>1374</v>
      </c>
      <c r="EN43" s="2">
        <v>1374.5</v>
      </c>
      <c r="EO43" s="2">
        <v>1362.5</v>
      </c>
      <c r="EP43" s="2">
        <v>1353.5</v>
      </c>
      <c r="EQ43" s="2">
        <v>1352</v>
      </c>
      <c r="ER43" s="2">
        <v>1354</v>
      </c>
      <c r="ES43" s="2">
        <v>1310.5</v>
      </c>
      <c r="ET43" s="2">
        <v>1301.5</v>
      </c>
      <c r="EU43" s="2">
        <v>1291</v>
      </c>
      <c r="EV43" s="2">
        <v>1286.5</v>
      </c>
      <c r="EW43" s="2">
        <v>1295</v>
      </c>
      <c r="EX43" s="2">
        <v>1293.5</v>
      </c>
      <c r="EY43" s="2">
        <v>1301.5</v>
      </c>
      <c r="EZ43" s="2">
        <v>1298</v>
      </c>
      <c r="FA43" s="2">
        <v>1302.5</v>
      </c>
      <c r="FB43" s="2">
        <v>1295</v>
      </c>
      <c r="FC43" s="2">
        <v>1274</v>
      </c>
      <c r="FD43" s="2">
        <v>1275</v>
      </c>
      <c r="FE43" s="2">
        <v>1276.5</v>
      </c>
      <c r="FF43" s="2">
        <v>1257.5</v>
      </c>
      <c r="FG43" s="2">
        <v>1233</v>
      </c>
      <c r="FH43" s="2">
        <v>1213</v>
      </c>
      <c r="FI43" s="2">
        <v>1230.5</v>
      </c>
      <c r="FJ43" s="2">
        <v>1211.5</v>
      </c>
      <c r="FK43" s="2">
        <v>1199.5</v>
      </c>
      <c r="FL43" s="2">
        <v>1217</v>
      </c>
      <c r="FM43" s="2">
        <v>1214</v>
      </c>
      <c r="FN43" s="2">
        <v>1213</v>
      </c>
      <c r="FO43" s="2">
        <v>1201.5</v>
      </c>
      <c r="FP43" s="2">
        <v>1218</v>
      </c>
      <c r="FQ43" s="2">
        <v>1219</v>
      </c>
      <c r="FR43" s="2">
        <v>1187</v>
      </c>
      <c r="FS43" s="2">
        <v>1181</v>
      </c>
      <c r="FT43" s="2">
        <v>1205.5</v>
      </c>
      <c r="FU43" s="2">
        <v>1221</v>
      </c>
      <c r="FV43" s="2">
        <v>1193</v>
      </c>
      <c r="FW43" s="2">
        <v>1220.5</v>
      </c>
      <c r="FX43" s="2">
        <v>1221.5</v>
      </c>
      <c r="FY43" s="2">
        <v>1126.5</v>
      </c>
      <c r="FZ43" s="2">
        <v>1133</v>
      </c>
      <c r="GA43" s="2">
        <v>1094</v>
      </c>
      <c r="GB43" s="2">
        <v>1084</v>
      </c>
      <c r="GC43" s="2">
        <v>1083</v>
      </c>
      <c r="GD43" s="2">
        <v>1075</v>
      </c>
      <c r="GE43" s="2">
        <v>1074</v>
      </c>
      <c r="GF43" s="2">
        <v>1052</v>
      </c>
      <c r="GG43" s="2">
        <v>1065.5</v>
      </c>
      <c r="GH43" s="2">
        <v>1080</v>
      </c>
      <c r="GI43" s="2">
        <v>1077</v>
      </c>
      <c r="GJ43" s="2">
        <v>1073</v>
      </c>
      <c r="GK43" s="2">
        <v>1091</v>
      </c>
      <c r="GL43" s="2">
        <v>1101</v>
      </c>
      <c r="GM43" s="2">
        <v>1093</v>
      </c>
      <c r="GN43" s="2">
        <v>1089.5</v>
      </c>
      <c r="GO43" s="2">
        <v>1096.5</v>
      </c>
      <c r="GP43" s="2">
        <v>1101.5</v>
      </c>
      <c r="GQ43" s="2">
        <v>1091.5</v>
      </c>
      <c r="GR43" s="2">
        <v>1075</v>
      </c>
      <c r="GS43" s="2">
        <v>1108</v>
      </c>
      <c r="GT43" s="2">
        <v>1101.5</v>
      </c>
      <c r="GU43" s="2">
        <v>1091</v>
      </c>
      <c r="GV43" s="2">
        <v>1121.5</v>
      </c>
      <c r="GW43" s="2">
        <v>1137</v>
      </c>
      <c r="GX43" s="2">
        <v>1136</v>
      </c>
      <c r="GY43" s="2">
        <v>1129</v>
      </c>
      <c r="GZ43" s="2">
        <v>1107</v>
      </c>
      <c r="HA43" s="2">
        <v>1103.5</v>
      </c>
      <c r="HB43" s="2">
        <v>1103</v>
      </c>
      <c r="HC43" s="2">
        <v>1120</v>
      </c>
      <c r="HD43" s="2">
        <v>1146.5</v>
      </c>
      <c r="HE43" s="2">
        <v>1152.5</v>
      </c>
      <c r="HF43" s="2">
        <v>1184.5</v>
      </c>
      <c r="HG43" s="2">
        <v>1181.5</v>
      </c>
      <c r="HH43" s="2">
        <v>1173.5</v>
      </c>
      <c r="HI43" s="2">
        <v>1180.5</v>
      </c>
      <c r="HJ43" s="2">
        <v>1179.5</v>
      </c>
      <c r="HK43" s="2">
        <v>1191.5</v>
      </c>
      <c r="HL43" s="2">
        <v>1188.5</v>
      </c>
      <c r="HM43" s="2">
        <v>1224</v>
      </c>
      <c r="HN43" s="2">
        <v>1230.5</v>
      </c>
      <c r="HO43" s="2">
        <v>1221.5</v>
      </c>
      <c r="HP43" s="2">
        <v>1242.5</v>
      </c>
      <c r="HQ43" s="2">
        <v>1246</v>
      </c>
      <c r="HR43" s="2">
        <v>1225</v>
      </c>
      <c r="HS43" s="2">
        <v>1220.5</v>
      </c>
      <c r="HT43" s="2">
        <v>1208.5</v>
      </c>
      <c r="HU43" s="2">
        <v>1202</v>
      </c>
      <c r="HV43" s="2">
        <v>1232</v>
      </c>
      <c r="HW43" s="2">
        <v>1219.5</v>
      </c>
      <c r="HX43" s="2">
        <v>1225.5</v>
      </c>
      <c r="HY43" s="2">
        <v>1236</v>
      </c>
      <c r="HZ43" s="2">
        <v>1233.5</v>
      </c>
      <c r="IA43" s="2">
        <v>1255.5</v>
      </c>
      <c r="IB43" s="2">
        <v>1267</v>
      </c>
      <c r="IC43" s="2">
        <v>1257</v>
      </c>
      <c r="ID43" s="2">
        <v>1235.5</v>
      </c>
      <c r="IE43" s="2">
        <v>1233.5</v>
      </c>
      <c r="IF43" s="2">
        <v>1232</v>
      </c>
      <c r="IG43" s="2">
        <v>1240.5</v>
      </c>
      <c r="IH43" s="2">
        <v>1214</v>
      </c>
      <c r="II43" s="2">
        <v>1201</v>
      </c>
      <c r="IJ43" s="2">
        <v>1209</v>
      </c>
      <c r="IK43" s="2">
        <v>1180.5</v>
      </c>
      <c r="IL43" s="2">
        <v>1188</v>
      </c>
      <c r="IM43" s="2">
        <v>1216</v>
      </c>
      <c r="IN43" s="2">
        <v>1186.5</v>
      </c>
      <c r="IO43" s="2">
        <v>1179</v>
      </c>
      <c r="IP43" s="2">
        <v>1161</v>
      </c>
      <c r="IQ43" s="2">
        <v>1201</v>
      </c>
      <c r="IR43" s="2">
        <v>1184.5</v>
      </c>
      <c r="IS43" s="2">
        <v>1168.5</v>
      </c>
      <c r="IT43" s="2">
        <v>1158.5</v>
      </c>
    </row>
    <row r="44" spans="1:254" ht="15.9" customHeight="1">
      <c r="A44" s="65" t="s">
        <v>83</v>
      </c>
      <c r="B44" s="41" t="s">
        <v>84</v>
      </c>
      <c r="C44" s="45">
        <v>1309.5</v>
      </c>
      <c r="D44" s="16">
        <v>154.5</v>
      </c>
      <c r="E44" s="21">
        <v>1155</v>
      </c>
      <c r="F44" s="21">
        <v>1150.5</v>
      </c>
      <c r="G44" s="21">
        <v>1127</v>
      </c>
      <c r="H44" s="21">
        <v>1105</v>
      </c>
      <c r="I44" s="21">
        <v>1135.5</v>
      </c>
      <c r="J44" s="21">
        <v>1138.5</v>
      </c>
      <c r="K44" s="21">
        <v>1140.5</v>
      </c>
      <c r="L44" s="21">
        <v>1141</v>
      </c>
      <c r="M44" s="21">
        <v>1160</v>
      </c>
      <c r="N44" s="21">
        <v>1153.5</v>
      </c>
      <c r="O44" s="21">
        <v>1170</v>
      </c>
      <c r="P44" s="21">
        <v>1163.5</v>
      </c>
      <c r="Q44" s="21">
        <v>1153</v>
      </c>
      <c r="R44" s="21">
        <v>1127.5</v>
      </c>
      <c r="S44" s="21">
        <v>1161</v>
      </c>
      <c r="T44" s="21">
        <v>1156.5</v>
      </c>
      <c r="U44" s="21">
        <v>1124</v>
      </c>
      <c r="V44" s="21">
        <v>1128.5</v>
      </c>
      <c r="W44" s="21">
        <v>1137</v>
      </c>
      <c r="X44" s="21">
        <v>1139.5</v>
      </c>
      <c r="Y44" s="21">
        <v>1146</v>
      </c>
      <c r="Z44" s="21">
        <v>1140</v>
      </c>
      <c r="AA44" s="21">
        <v>1166.5</v>
      </c>
      <c r="AB44" s="21">
        <v>1139</v>
      </c>
      <c r="AC44" s="21">
        <v>1121</v>
      </c>
      <c r="AD44" s="21">
        <v>1113</v>
      </c>
      <c r="AE44" s="21">
        <v>1116</v>
      </c>
      <c r="AF44" s="21">
        <v>1124.5</v>
      </c>
      <c r="AG44" s="21">
        <v>1128.5</v>
      </c>
      <c r="AH44" s="21">
        <v>1152.5</v>
      </c>
      <c r="AI44" s="21">
        <v>1126</v>
      </c>
      <c r="AJ44" s="21">
        <v>1136.5</v>
      </c>
      <c r="AK44" s="21">
        <v>1145</v>
      </c>
      <c r="AL44" s="21">
        <v>1154.5</v>
      </c>
      <c r="AM44" s="21">
        <v>1180</v>
      </c>
      <c r="AN44" s="21">
        <v>1170</v>
      </c>
      <c r="AO44" s="21">
        <v>1172</v>
      </c>
      <c r="AP44" s="21">
        <v>1188.5</v>
      </c>
      <c r="AQ44" s="21">
        <v>1126</v>
      </c>
      <c r="AR44" s="21">
        <v>1097.5</v>
      </c>
      <c r="AS44" s="21">
        <v>1091.5</v>
      </c>
      <c r="AT44" s="21">
        <v>1082.5</v>
      </c>
      <c r="AU44" s="21">
        <v>1081.5</v>
      </c>
      <c r="AV44" s="21">
        <v>1092</v>
      </c>
      <c r="AW44" s="21">
        <v>1100</v>
      </c>
      <c r="AX44" s="21">
        <v>1152</v>
      </c>
      <c r="AY44" s="21">
        <v>1107.5</v>
      </c>
      <c r="AZ44" s="21">
        <v>1128.5</v>
      </c>
      <c r="BA44" s="21">
        <v>1138</v>
      </c>
      <c r="BB44" s="21">
        <v>1116.5</v>
      </c>
      <c r="BC44" s="21">
        <v>1140.5</v>
      </c>
      <c r="BD44" s="21">
        <v>1144</v>
      </c>
      <c r="BE44" s="21">
        <v>1099</v>
      </c>
      <c r="BF44" s="21">
        <v>1079.5</v>
      </c>
      <c r="BG44" s="21">
        <v>1084</v>
      </c>
      <c r="BH44" s="21">
        <v>1056</v>
      </c>
      <c r="BI44" s="21">
        <v>1071.5</v>
      </c>
      <c r="BJ44" s="21">
        <v>1074.5</v>
      </c>
      <c r="BK44" s="21">
        <v>1142</v>
      </c>
      <c r="BL44" s="21">
        <v>1158</v>
      </c>
      <c r="BM44" s="2">
        <v>1102</v>
      </c>
      <c r="BN44" s="2">
        <v>1129.5</v>
      </c>
      <c r="BO44" s="2">
        <v>1119</v>
      </c>
      <c r="BP44" s="2">
        <v>1110.5</v>
      </c>
      <c r="BQ44" s="2">
        <v>1118.5</v>
      </c>
      <c r="BR44" s="2">
        <v>1104</v>
      </c>
      <c r="BS44" s="2">
        <v>1101.5</v>
      </c>
      <c r="BT44" s="2">
        <v>1123</v>
      </c>
      <c r="BU44" s="2">
        <v>1094</v>
      </c>
      <c r="BV44" s="2">
        <v>1105</v>
      </c>
      <c r="BW44" s="2">
        <v>1100.5</v>
      </c>
      <c r="BX44" s="2">
        <v>1121</v>
      </c>
      <c r="BY44" s="2">
        <v>1145</v>
      </c>
      <c r="BZ44" s="2">
        <v>1145.5</v>
      </c>
      <c r="CA44" s="2">
        <v>1153</v>
      </c>
      <c r="CB44" s="2">
        <v>1143</v>
      </c>
      <c r="CC44" s="2">
        <v>1143.5</v>
      </c>
      <c r="CD44" s="2">
        <v>1145</v>
      </c>
      <c r="CE44" s="2">
        <v>1150</v>
      </c>
      <c r="CF44" s="2">
        <v>1161</v>
      </c>
      <c r="CG44" s="2">
        <v>1170.5</v>
      </c>
      <c r="CH44" s="2">
        <v>1161.5</v>
      </c>
      <c r="CI44" s="2">
        <v>1115</v>
      </c>
      <c r="CJ44" s="2">
        <v>1125</v>
      </c>
      <c r="CK44" s="2">
        <v>1119</v>
      </c>
      <c r="CL44" s="2">
        <v>1121.5</v>
      </c>
      <c r="CM44" s="2">
        <v>1130.5</v>
      </c>
      <c r="CN44" s="2">
        <v>1082.5</v>
      </c>
      <c r="CO44" s="2">
        <v>1051</v>
      </c>
      <c r="CP44" s="2">
        <v>1101.5</v>
      </c>
      <c r="CQ44" s="2">
        <v>1106</v>
      </c>
      <c r="CR44" s="2">
        <v>1104.5</v>
      </c>
      <c r="CS44" s="2">
        <v>1064</v>
      </c>
      <c r="CT44" s="2">
        <v>1037</v>
      </c>
      <c r="CU44" s="2">
        <v>1093</v>
      </c>
      <c r="CV44" s="2">
        <v>1106</v>
      </c>
      <c r="CW44" s="2">
        <v>1097</v>
      </c>
      <c r="CX44" s="2">
        <v>1100</v>
      </c>
      <c r="CY44" s="2">
        <v>1128.5</v>
      </c>
      <c r="CZ44" s="2">
        <v>1145</v>
      </c>
      <c r="DA44" s="2">
        <v>1182.5</v>
      </c>
      <c r="DB44" s="2">
        <v>1167</v>
      </c>
      <c r="DC44" s="2">
        <v>1127.5</v>
      </c>
      <c r="DD44" s="2">
        <v>1186.5</v>
      </c>
      <c r="DE44" s="2">
        <v>1205</v>
      </c>
      <c r="DF44" s="2">
        <v>1185</v>
      </c>
      <c r="DG44" s="2">
        <v>1264.5</v>
      </c>
      <c r="DH44" s="2">
        <v>1301</v>
      </c>
      <c r="DI44" s="2">
        <v>1312</v>
      </c>
      <c r="DJ44" s="2">
        <v>1324.5</v>
      </c>
      <c r="DK44" s="2">
        <v>1300</v>
      </c>
      <c r="DL44" s="2">
        <v>1277.5</v>
      </c>
      <c r="DM44" s="2">
        <v>1270.5</v>
      </c>
      <c r="DN44" s="2">
        <v>1284</v>
      </c>
      <c r="DO44" s="2">
        <v>1278</v>
      </c>
      <c r="DP44" s="2">
        <v>1227</v>
      </c>
      <c r="DQ44" s="2">
        <v>1211.5</v>
      </c>
      <c r="DR44" s="2">
        <v>1191</v>
      </c>
      <c r="DS44" s="2">
        <v>1189.5</v>
      </c>
      <c r="DT44" s="2">
        <v>1170.5</v>
      </c>
      <c r="DU44" s="2">
        <v>1252.5</v>
      </c>
      <c r="DV44" s="2">
        <v>1213</v>
      </c>
      <c r="DW44" s="2">
        <v>1236</v>
      </c>
      <c r="DX44" s="2">
        <v>1192.5</v>
      </c>
      <c r="DY44" s="2">
        <v>1149</v>
      </c>
      <c r="DZ44" s="2">
        <v>1133</v>
      </c>
      <c r="EA44" s="2">
        <v>1122</v>
      </c>
      <c r="EB44" s="2">
        <v>1111.5</v>
      </c>
      <c r="EC44" s="2">
        <v>1108</v>
      </c>
      <c r="ED44" s="2">
        <v>1120</v>
      </c>
      <c r="EE44" s="2">
        <v>1133</v>
      </c>
      <c r="EF44" s="2">
        <v>1137</v>
      </c>
      <c r="EG44" s="2">
        <v>1127.5</v>
      </c>
      <c r="EH44" s="2">
        <v>1101.5</v>
      </c>
      <c r="EI44" s="2">
        <v>1089</v>
      </c>
      <c r="EJ44" s="2">
        <v>1120.5</v>
      </c>
      <c r="EK44" s="2">
        <v>1123</v>
      </c>
      <c r="EL44" s="2">
        <v>1118</v>
      </c>
      <c r="EM44" s="2">
        <v>1125</v>
      </c>
      <c r="EN44" s="2">
        <v>1109</v>
      </c>
      <c r="EO44" s="2">
        <v>1074.5</v>
      </c>
      <c r="EP44" s="2">
        <v>1065.5</v>
      </c>
      <c r="EQ44" s="2">
        <v>1063</v>
      </c>
      <c r="ER44" s="2">
        <v>1049.5</v>
      </c>
      <c r="ES44" s="2">
        <v>1026.5</v>
      </c>
      <c r="ET44" s="2">
        <v>1020</v>
      </c>
      <c r="EU44" s="2">
        <v>1022</v>
      </c>
      <c r="EV44" s="2">
        <v>1018</v>
      </c>
      <c r="EW44" s="2">
        <v>1014</v>
      </c>
      <c r="EX44" s="2">
        <v>1026.5</v>
      </c>
      <c r="EY44" s="2">
        <v>1021</v>
      </c>
      <c r="EZ44" s="2">
        <v>1017</v>
      </c>
      <c r="FA44" s="2">
        <v>1014.5</v>
      </c>
      <c r="FB44" s="2">
        <v>1010.5</v>
      </c>
      <c r="FC44" s="2">
        <v>1008</v>
      </c>
      <c r="FD44" s="2">
        <v>1028.5</v>
      </c>
      <c r="FE44" s="2">
        <v>1022</v>
      </c>
      <c r="FF44" s="2">
        <v>1002.5</v>
      </c>
      <c r="FG44" s="2">
        <v>987.1</v>
      </c>
      <c r="FH44" s="2">
        <v>991</v>
      </c>
      <c r="FI44" s="2">
        <v>981.5</v>
      </c>
      <c r="FJ44" s="2">
        <v>975.6</v>
      </c>
      <c r="FK44" s="2">
        <v>971</v>
      </c>
      <c r="FL44" s="2">
        <v>998.8</v>
      </c>
      <c r="FM44" s="2">
        <v>997</v>
      </c>
      <c r="FN44" s="2">
        <v>999.2</v>
      </c>
      <c r="FO44" s="2">
        <v>1004</v>
      </c>
      <c r="FP44" s="2">
        <v>1000.5</v>
      </c>
      <c r="FQ44" s="2">
        <v>1003.5</v>
      </c>
      <c r="FR44" s="2">
        <v>997</v>
      </c>
      <c r="FS44" s="2">
        <v>990.1</v>
      </c>
      <c r="FT44" s="2">
        <v>989.4</v>
      </c>
      <c r="FU44" s="2">
        <v>990</v>
      </c>
      <c r="FV44" s="2">
        <v>984.1</v>
      </c>
      <c r="FW44" s="2">
        <v>976.8</v>
      </c>
      <c r="FX44" s="2">
        <v>1001</v>
      </c>
      <c r="FY44" s="2">
        <v>938.2</v>
      </c>
      <c r="FZ44" s="2">
        <v>945</v>
      </c>
      <c r="GA44" s="2">
        <v>945.3</v>
      </c>
      <c r="GB44" s="2">
        <v>942.4</v>
      </c>
      <c r="GC44" s="2">
        <v>931.2</v>
      </c>
      <c r="GD44" s="2">
        <v>923</v>
      </c>
      <c r="GE44" s="2">
        <v>922.9</v>
      </c>
      <c r="GF44" s="2">
        <v>913.7</v>
      </c>
      <c r="GG44" s="2">
        <v>936.6</v>
      </c>
      <c r="GH44" s="2">
        <v>938.3</v>
      </c>
      <c r="GI44" s="2">
        <v>943.2</v>
      </c>
      <c r="GJ44" s="2">
        <v>947.7</v>
      </c>
      <c r="GK44" s="2">
        <v>967.1</v>
      </c>
      <c r="GL44" s="2">
        <v>979.7</v>
      </c>
      <c r="GM44" s="2">
        <v>973.6</v>
      </c>
      <c r="GN44" s="2">
        <v>962.3</v>
      </c>
      <c r="GO44" s="2">
        <v>938</v>
      </c>
      <c r="GP44" s="2">
        <v>932</v>
      </c>
      <c r="GQ44" s="2">
        <v>927</v>
      </c>
      <c r="GR44" s="2">
        <v>921.4</v>
      </c>
      <c r="GS44" s="2">
        <v>923.2</v>
      </c>
      <c r="GT44" s="2">
        <v>924</v>
      </c>
      <c r="GU44" s="2">
        <v>918.6</v>
      </c>
      <c r="GV44" s="2">
        <v>942</v>
      </c>
      <c r="GW44" s="2">
        <v>961.9</v>
      </c>
      <c r="GX44" s="2">
        <v>978.2</v>
      </c>
      <c r="GY44" s="2">
        <v>974</v>
      </c>
      <c r="GZ44" s="2">
        <v>968.9</v>
      </c>
      <c r="HA44" s="2">
        <v>940</v>
      </c>
      <c r="HB44" s="2">
        <v>927.1</v>
      </c>
      <c r="HC44" s="2">
        <v>934.9</v>
      </c>
      <c r="HD44" s="2">
        <v>944.4</v>
      </c>
      <c r="HE44" s="2">
        <v>955.1</v>
      </c>
      <c r="HF44" s="2">
        <v>959.9</v>
      </c>
      <c r="HG44" s="2">
        <v>957.3</v>
      </c>
      <c r="HH44" s="2">
        <v>950.1</v>
      </c>
      <c r="HI44" s="2">
        <v>969.8</v>
      </c>
      <c r="HJ44" s="2">
        <v>964.6</v>
      </c>
      <c r="HK44" s="2">
        <v>965.6</v>
      </c>
      <c r="HL44" s="2">
        <v>966</v>
      </c>
      <c r="HM44" s="2">
        <v>977.1</v>
      </c>
      <c r="HN44" s="2">
        <v>982</v>
      </c>
      <c r="HO44" s="2">
        <v>977.3</v>
      </c>
      <c r="HP44" s="2">
        <v>979.4</v>
      </c>
      <c r="HQ44" s="2">
        <v>989.6</v>
      </c>
      <c r="HR44" s="2">
        <v>990.1</v>
      </c>
      <c r="HS44" s="2">
        <v>977</v>
      </c>
      <c r="HT44" s="2">
        <v>970.8</v>
      </c>
      <c r="HU44" s="2">
        <v>972.5</v>
      </c>
      <c r="HV44" s="2">
        <v>979</v>
      </c>
      <c r="HW44" s="2">
        <v>976.5</v>
      </c>
      <c r="HX44" s="2">
        <v>989.4</v>
      </c>
      <c r="HY44" s="2">
        <v>985.1</v>
      </c>
      <c r="HZ44" s="2">
        <v>996.8</v>
      </c>
      <c r="IA44" s="2">
        <v>980.4</v>
      </c>
      <c r="IB44" s="2">
        <v>980.2</v>
      </c>
      <c r="IC44" s="2">
        <v>967.1</v>
      </c>
      <c r="ID44" s="2">
        <v>976.5</v>
      </c>
      <c r="IE44" s="2">
        <v>980</v>
      </c>
      <c r="IF44" s="2">
        <v>984.1</v>
      </c>
      <c r="IG44" s="2">
        <v>974.2</v>
      </c>
      <c r="IH44" s="2">
        <v>958.3</v>
      </c>
      <c r="II44" s="2">
        <v>960</v>
      </c>
      <c r="IJ44" s="2">
        <v>967</v>
      </c>
      <c r="IK44" s="2">
        <v>955</v>
      </c>
      <c r="IL44" s="2">
        <v>947</v>
      </c>
      <c r="IM44" s="2">
        <v>1042.5</v>
      </c>
      <c r="IN44" s="2">
        <v>1036.5</v>
      </c>
      <c r="IO44" s="2">
        <v>1035.5</v>
      </c>
      <c r="IP44" s="2">
        <v>1020</v>
      </c>
      <c r="IQ44" s="2">
        <v>1035.5</v>
      </c>
      <c r="IR44" s="2">
        <v>1031.5</v>
      </c>
      <c r="IS44" s="2">
        <v>1020</v>
      </c>
      <c r="IT44" s="2">
        <v>1003.5</v>
      </c>
    </row>
    <row r="45" spans="1:254" ht="15.9" customHeight="1">
      <c r="A45" s="65" t="s">
        <v>85</v>
      </c>
      <c r="B45" s="41" t="s">
        <v>86</v>
      </c>
      <c r="C45" s="45">
        <v>3554</v>
      </c>
      <c r="D45" s="16">
        <v>16</v>
      </c>
      <c r="E45" s="21">
        <v>3538</v>
      </c>
      <c r="F45" s="21">
        <v>3449</v>
      </c>
      <c r="G45" s="21">
        <v>3444</v>
      </c>
      <c r="H45" s="21">
        <v>3426</v>
      </c>
      <c r="I45" s="21">
        <v>3523</v>
      </c>
      <c r="J45" s="21">
        <v>3514</v>
      </c>
      <c r="K45" s="21">
        <v>3560</v>
      </c>
      <c r="L45" s="21">
        <v>3630</v>
      </c>
      <c r="M45" s="21">
        <v>3760</v>
      </c>
      <c r="N45" s="21">
        <v>3676</v>
      </c>
      <c r="O45" s="21">
        <v>3625</v>
      </c>
      <c r="P45" s="21">
        <v>3573</v>
      </c>
      <c r="Q45" s="21">
        <v>3473</v>
      </c>
      <c r="R45" s="21">
        <v>3411</v>
      </c>
      <c r="S45" s="21">
        <v>3625</v>
      </c>
      <c r="T45" s="21">
        <v>3642</v>
      </c>
      <c r="U45" s="21">
        <v>3501</v>
      </c>
      <c r="V45" s="21">
        <v>3486</v>
      </c>
      <c r="W45" s="21">
        <v>3410</v>
      </c>
      <c r="X45" s="21">
        <v>3381</v>
      </c>
      <c r="Y45" s="21">
        <v>3401</v>
      </c>
      <c r="Z45" s="21">
        <v>3426</v>
      </c>
      <c r="AA45" s="21">
        <v>3294</v>
      </c>
      <c r="AB45" s="21">
        <v>3298</v>
      </c>
      <c r="AC45" s="21">
        <v>3255</v>
      </c>
      <c r="AD45" s="21">
        <v>3215</v>
      </c>
      <c r="AE45" s="21">
        <v>3207</v>
      </c>
      <c r="AF45" s="21">
        <v>3180</v>
      </c>
      <c r="AG45" s="21">
        <v>3220</v>
      </c>
      <c r="AH45" s="21">
        <v>3211</v>
      </c>
      <c r="AI45" s="21">
        <v>3201</v>
      </c>
      <c r="AJ45" s="21">
        <v>3265</v>
      </c>
      <c r="AK45" s="21">
        <v>3239</v>
      </c>
      <c r="AL45" s="21">
        <v>3258</v>
      </c>
      <c r="AM45" s="21">
        <v>3317</v>
      </c>
      <c r="AN45" s="21">
        <v>3260</v>
      </c>
      <c r="AO45" s="21">
        <v>3186</v>
      </c>
      <c r="AP45" s="21">
        <v>3225</v>
      </c>
      <c r="AQ45" s="21">
        <v>3129</v>
      </c>
      <c r="AR45" s="21">
        <v>3080</v>
      </c>
      <c r="AS45" s="21">
        <v>3171</v>
      </c>
      <c r="AT45" s="21">
        <v>3168</v>
      </c>
      <c r="AU45" s="21">
        <v>3135</v>
      </c>
      <c r="AV45" s="21">
        <v>3202</v>
      </c>
      <c r="AW45" s="21">
        <v>3081</v>
      </c>
      <c r="AX45" s="21">
        <v>3052</v>
      </c>
      <c r="AY45" s="21">
        <v>2972.5</v>
      </c>
      <c r="AZ45" s="21">
        <v>2976.5</v>
      </c>
      <c r="BA45" s="21">
        <v>2984</v>
      </c>
      <c r="BB45" s="21">
        <v>2964</v>
      </c>
      <c r="BC45" s="21">
        <v>3017</v>
      </c>
      <c r="BD45" s="21">
        <v>3011</v>
      </c>
      <c r="BE45" s="21">
        <v>3043</v>
      </c>
      <c r="BF45" s="21">
        <v>3073</v>
      </c>
      <c r="BG45" s="21">
        <v>3067</v>
      </c>
      <c r="BH45" s="21">
        <v>3024</v>
      </c>
      <c r="BI45" s="21">
        <v>3026</v>
      </c>
      <c r="BJ45" s="21">
        <v>2973</v>
      </c>
      <c r="BK45" s="21">
        <v>2877.5</v>
      </c>
      <c r="BL45" s="21">
        <v>2875</v>
      </c>
      <c r="BM45" s="2">
        <v>2863</v>
      </c>
      <c r="BN45" s="2">
        <v>2846</v>
      </c>
      <c r="BO45" s="2">
        <v>2801.5</v>
      </c>
      <c r="BP45" s="2">
        <v>2788</v>
      </c>
      <c r="BQ45" s="2">
        <v>2817.5</v>
      </c>
      <c r="BR45" s="2">
        <v>2754</v>
      </c>
      <c r="BS45" s="2">
        <v>2785</v>
      </c>
      <c r="BT45" s="2">
        <v>2796.5</v>
      </c>
      <c r="BU45" s="2">
        <v>2715</v>
      </c>
      <c r="BV45" s="2">
        <v>2740</v>
      </c>
      <c r="BW45" s="2">
        <v>2728</v>
      </c>
      <c r="BX45" s="2">
        <v>2772</v>
      </c>
      <c r="BY45" s="2">
        <v>2830.5</v>
      </c>
      <c r="BZ45" s="2">
        <v>2866</v>
      </c>
      <c r="CA45" s="2">
        <v>2847</v>
      </c>
      <c r="CB45" s="2">
        <v>2932</v>
      </c>
      <c r="CC45" s="2">
        <v>2865</v>
      </c>
      <c r="CD45" s="2">
        <v>2825</v>
      </c>
      <c r="CE45" s="2">
        <v>2829</v>
      </c>
      <c r="CF45" s="2">
        <v>2842</v>
      </c>
      <c r="CG45" s="2">
        <v>2830.5</v>
      </c>
      <c r="CH45" s="2">
        <v>2865</v>
      </c>
      <c r="CI45" s="2">
        <v>2787.5</v>
      </c>
      <c r="CJ45" s="2">
        <v>2770</v>
      </c>
      <c r="CK45" s="2">
        <v>2753</v>
      </c>
      <c r="CL45" s="2">
        <v>2732</v>
      </c>
      <c r="CM45" s="2">
        <v>2691</v>
      </c>
      <c r="CN45" s="2">
        <v>2573</v>
      </c>
      <c r="CO45" s="2">
        <v>2572</v>
      </c>
      <c r="CP45" s="2">
        <v>2676.5</v>
      </c>
      <c r="CQ45" s="2">
        <v>2678.5</v>
      </c>
      <c r="CR45" s="2">
        <v>2694</v>
      </c>
      <c r="CS45" s="2">
        <v>2596.5</v>
      </c>
      <c r="CT45" s="2">
        <v>2521</v>
      </c>
      <c r="CU45" s="2">
        <v>2670</v>
      </c>
      <c r="CV45" s="2">
        <v>2683.5</v>
      </c>
      <c r="CW45" s="2">
        <v>2636.5</v>
      </c>
      <c r="CX45" s="2">
        <v>2601.5</v>
      </c>
      <c r="CY45" s="2">
        <v>2591</v>
      </c>
      <c r="CZ45" s="2">
        <v>2606</v>
      </c>
      <c r="DA45" s="2">
        <v>2684.5</v>
      </c>
      <c r="DB45" s="2">
        <v>2692.5</v>
      </c>
      <c r="DC45" s="2">
        <v>2572</v>
      </c>
      <c r="DD45" s="2">
        <v>2693.5</v>
      </c>
      <c r="DE45" s="2">
        <v>2712</v>
      </c>
      <c r="DF45" s="2">
        <v>2598.5</v>
      </c>
      <c r="DG45" s="2">
        <v>2772</v>
      </c>
      <c r="DH45" s="2">
        <v>2787</v>
      </c>
      <c r="DI45" s="2">
        <v>2913</v>
      </c>
      <c r="DJ45" s="2">
        <v>2877</v>
      </c>
      <c r="DK45" s="2">
        <v>2809</v>
      </c>
      <c r="DL45" s="2">
        <v>2881</v>
      </c>
      <c r="DM45" s="2">
        <v>2926</v>
      </c>
      <c r="DN45" s="2">
        <v>2955</v>
      </c>
      <c r="DO45" s="2">
        <v>2925.5</v>
      </c>
      <c r="DP45" s="2">
        <v>2876.5</v>
      </c>
      <c r="DQ45" s="2">
        <v>2906</v>
      </c>
      <c r="DR45" s="2">
        <v>2993</v>
      </c>
      <c r="DS45" s="2">
        <v>3008</v>
      </c>
      <c r="DT45" s="2">
        <v>2993.5</v>
      </c>
      <c r="DU45" s="2">
        <v>2952.5</v>
      </c>
      <c r="DV45" s="2">
        <v>2803</v>
      </c>
      <c r="DW45" s="2">
        <v>2854</v>
      </c>
      <c r="DX45" s="2">
        <v>2862.5</v>
      </c>
      <c r="DY45" s="2">
        <v>2810</v>
      </c>
      <c r="DZ45" s="2">
        <v>2744</v>
      </c>
      <c r="EA45" s="2">
        <v>2757</v>
      </c>
      <c r="EB45" s="2">
        <v>2726</v>
      </c>
      <c r="EC45" s="2">
        <v>2728</v>
      </c>
      <c r="ED45" s="2">
        <v>2712</v>
      </c>
      <c r="EE45" s="2">
        <v>2730</v>
      </c>
      <c r="EF45" s="2">
        <v>2815.5</v>
      </c>
      <c r="EG45" s="2">
        <v>2817.5</v>
      </c>
      <c r="EH45" s="2">
        <v>2828</v>
      </c>
      <c r="EI45" s="2">
        <v>2921</v>
      </c>
      <c r="EJ45" s="2">
        <v>2924</v>
      </c>
      <c r="EK45" s="2">
        <v>2965</v>
      </c>
      <c r="EL45" s="2">
        <v>2867.5</v>
      </c>
      <c r="EM45" s="2">
        <v>2784</v>
      </c>
      <c r="EN45" s="2">
        <v>2720</v>
      </c>
      <c r="EO45" s="2">
        <v>2614</v>
      </c>
      <c r="EP45" s="2">
        <v>2578</v>
      </c>
      <c r="EQ45" s="2">
        <v>2598.5</v>
      </c>
      <c r="ER45" s="2">
        <v>2589</v>
      </c>
      <c r="ES45" s="2">
        <v>2516.5</v>
      </c>
      <c r="ET45" s="2">
        <v>2482</v>
      </c>
      <c r="EU45" s="2">
        <v>2473.5</v>
      </c>
      <c r="EV45" s="2">
        <v>2478</v>
      </c>
      <c r="EW45" s="2">
        <v>2470.5</v>
      </c>
      <c r="EX45" s="2">
        <v>2476.5</v>
      </c>
      <c r="EY45" s="2">
        <v>2491.5</v>
      </c>
      <c r="EZ45" s="2">
        <v>2483</v>
      </c>
      <c r="FA45" s="2">
        <v>2417.5</v>
      </c>
      <c r="FB45" s="2">
        <v>2425.5</v>
      </c>
      <c r="FC45" s="2">
        <v>2422.5</v>
      </c>
      <c r="FD45" s="2">
        <v>2477</v>
      </c>
      <c r="FE45" s="2">
        <v>2512.5</v>
      </c>
      <c r="FF45" s="2">
        <v>2457.5</v>
      </c>
      <c r="FG45" s="2">
        <v>2438.5</v>
      </c>
      <c r="FH45" s="2">
        <v>2441</v>
      </c>
      <c r="FI45" s="2">
        <v>2482.5</v>
      </c>
      <c r="FJ45" s="2">
        <v>2493</v>
      </c>
      <c r="FK45" s="2">
        <v>2483</v>
      </c>
      <c r="FL45" s="2">
        <v>2455</v>
      </c>
      <c r="FM45" s="2">
        <v>2468</v>
      </c>
      <c r="FN45" s="2">
        <v>2477.5</v>
      </c>
      <c r="FO45" s="2">
        <v>2446.5</v>
      </c>
      <c r="FP45" s="2">
        <v>2402</v>
      </c>
      <c r="FQ45" s="2">
        <v>2412.5</v>
      </c>
      <c r="FR45" s="2">
        <v>2379.5</v>
      </c>
      <c r="FS45" s="2">
        <v>2360</v>
      </c>
      <c r="FT45" s="2">
        <v>2336</v>
      </c>
      <c r="FU45" s="2">
        <v>2380.5</v>
      </c>
      <c r="FV45" s="2">
        <v>2321.5</v>
      </c>
      <c r="FW45" s="2">
        <v>2345</v>
      </c>
      <c r="FX45" s="2">
        <v>2405.5</v>
      </c>
      <c r="FY45" s="2">
        <v>2420</v>
      </c>
      <c r="FZ45" s="2">
        <v>2429</v>
      </c>
      <c r="GA45" s="2">
        <v>2345.5</v>
      </c>
      <c r="GB45" s="2">
        <v>2318.5</v>
      </c>
      <c r="GC45" s="2">
        <v>2320.5</v>
      </c>
      <c r="GD45" s="2">
        <v>2290</v>
      </c>
      <c r="GE45" s="2">
        <v>2306.5</v>
      </c>
      <c r="GF45" s="2">
        <v>2238</v>
      </c>
      <c r="GG45" s="2">
        <v>2303</v>
      </c>
      <c r="GH45" s="2">
        <v>2301.5</v>
      </c>
      <c r="GI45" s="2">
        <v>2293.5</v>
      </c>
      <c r="GJ45" s="2">
        <v>2256</v>
      </c>
      <c r="GK45" s="2">
        <v>2258.5</v>
      </c>
      <c r="GL45" s="2">
        <v>2257.5</v>
      </c>
      <c r="GM45" s="2">
        <v>2234</v>
      </c>
      <c r="GN45" s="2">
        <v>2250.5</v>
      </c>
      <c r="GO45" s="2">
        <v>2278</v>
      </c>
      <c r="GP45" s="2">
        <v>2296</v>
      </c>
      <c r="GQ45" s="2">
        <v>2255.5</v>
      </c>
      <c r="GR45" s="2">
        <v>2230.5</v>
      </c>
      <c r="GS45" s="2">
        <v>2285.5</v>
      </c>
      <c r="GT45" s="2">
        <v>2258</v>
      </c>
      <c r="GU45" s="2">
        <v>2233</v>
      </c>
      <c r="GV45" s="2">
        <v>2279</v>
      </c>
      <c r="GW45" s="2">
        <v>2336</v>
      </c>
      <c r="GX45" s="2">
        <v>2307</v>
      </c>
      <c r="GY45" s="2">
        <v>2289</v>
      </c>
      <c r="GZ45" s="2">
        <v>2235.5</v>
      </c>
      <c r="HA45" s="2">
        <v>2261</v>
      </c>
      <c r="HB45" s="2">
        <v>2273.5</v>
      </c>
      <c r="HC45" s="2">
        <v>2311</v>
      </c>
      <c r="HD45" s="2">
        <v>2319</v>
      </c>
      <c r="HE45" s="2">
        <v>2323</v>
      </c>
      <c r="HF45" s="2">
        <v>2367</v>
      </c>
      <c r="HG45" s="2">
        <v>2355.5</v>
      </c>
      <c r="HH45" s="2">
        <v>2349</v>
      </c>
      <c r="HI45" s="2">
        <v>2341</v>
      </c>
      <c r="HJ45" s="2">
        <v>2292.5</v>
      </c>
      <c r="HK45" s="2">
        <v>2273</v>
      </c>
      <c r="HL45" s="2">
        <v>2261</v>
      </c>
      <c r="HM45" s="2">
        <v>2273</v>
      </c>
      <c r="HN45" s="2">
        <v>2283.5</v>
      </c>
      <c r="HO45" s="2">
        <v>2274.5</v>
      </c>
      <c r="HP45" s="2">
        <v>2284.5</v>
      </c>
      <c r="HQ45" s="2">
        <v>2251</v>
      </c>
      <c r="HR45" s="2">
        <v>2247</v>
      </c>
      <c r="HS45" s="2">
        <v>2255</v>
      </c>
      <c r="HT45" s="2">
        <v>2212</v>
      </c>
      <c r="HU45" s="2">
        <v>2192</v>
      </c>
      <c r="HV45" s="2">
        <v>2239</v>
      </c>
      <c r="HW45" s="2">
        <v>2236.5</v>
      </c>
      <c r="HX45" s="2">
        <v>2241.5</v>
      </c>
      <c r="HY45" s="2">
        <v>2230.5</v>
      </c>
      <c r="HZ45" s="2">
        <v>2247</v>
      </c>
      <c r="IA45" s="2">
        <v>2263.5</v>
      </c>
      <c r="IB45" s="2">
        <v>2278</v>
      </c>
      <c r="IC45" s="2">
        <v>2263</v>
      </c>
      <c r="ID45" s="2">
        <v>2244</v>
      </c>
      <c r="IE45" s="2">
        <v>2228.5</v>
      </c>
      <c r="IF45" s="2">
        <v>2248</v>
      </c>
      <c r="IG45" s="2">
        <v>2313.5</v>
      </c>
      <c r="IH45" s="2">
        <v>2269</v>
      </c>
      <c r="II45" s="2">
        <v>2201</v>
      </c>
      <c r="IJ45" s="2">
        <v>2198</v>
      </c>
      <c r="IK45" s="2">
        <v>2158.5</v>
      </c>
      <c r="IL45" s="2">
        <v>2116</v>
      </c>
      <c r="IM45" s="2">
        <v>2075.5</v>
      </c>
      <c r="IN45" s="2">
        <v>2060</v>
      </c>
      <c r="IO45" s="2">
        <v>2030</v>
      </c>
      <c r="IP45" s="2">
        <v>2021</v>
      </c>
      <c r="IQ45" s="2">
        <v>2071</v>
      </c>
      <c r="IR45" s="2">
        <v>2077</v>
      </c>
      <c r="IS45" s="2">
        <v>2064</v>
      </c>
      <c r="IT45" s="2">
        <v>2067</v>
      </c>
    </row>
    <row r="46" spans="1:254" ht="15.9" customHeight="1">
      <c r="A46" s="65" t="s">
        <v>87</v>
      </c>
      <c r="B46" s="41" t="s">
        <v>88</v>
      </c>
      <c r="C46" s="45">
        <v>681.6</v>
      </c>
      <c r="D46" s="16">
        <v>18.100000000000023</v>
      </c>
      <c r="E46" s="21">
        <v>663.5</v>
      </c>
      <c r="F46" s="21">
        <v>655.9</v>
      </c>
      <c r="G46" s="21">
        <v>642.5</v>
      </c>
      <c r="H46" s="21">
        <v>628.20000000000005</v>
      </c>
      <c r="I46" s="21">
        <v>642.70000000000005</v>
      </c>
      <c r="J46" s="21">
        <v>648.70000000000005</v>
      </c>
      <c r="K46" s="21">
        <v>645.6</v>
      </c>
      <c r="L46" s="21">
        <v>641</v>
      </c>
      <c r="M46" s="21">
        <v>622.9</v>
      </c>
      <c r="N46" s="21">
        <v>601.20000000000005</v>
      </c>
      <c r="O46" s="21">
        <v>598.29999999999995</v>
      </c>
      <c r="P46" s="21">
        <v>590.9</v>
      </c>
      <c r="Q46" s="21">
        <v>586.29999999999995</v>
      </c>
      <c r="R46" s="21">
        <v>579.4</v>
      </c>
      <c r="S46" s="21">
        <v>571.1</v>
      </c>
      <c r="T46" s="21">
        <v>569.5</v>
      </c>
      <c r="U46" s="21">
        <v>559.29999999999995</v>
      </c>
      <c r="V46" s="21">
        <v>553.1</v>
      </c>
      <c r="W46" s="21">
        <v>549.9</v>
      </c>
      <c r="X46" s="21">
        <v>552.1</v>
      </c>
      <c r="Y46" s="21">
        <v>554.20000000000005</v>
      </c>
      <c r="Z46" s="21">
        <v>555.6</v>
      </c>
      <c r="AA46" s="21">
        <v>552.29999999999995</v>
      </c>
      <c r="AB46" s="21">
        <v>546.9</v>
      </c>
      <c r="AC46" s="21">
        <v>530.5</v>
      </c>
      <c r="AD46" s="21">
        <v>531</v>
      </c>
      <c r="AE46" s="21">
        <v>536.1</v>
      </c>
      <c r="AF46" s="21">
        <v>541.6</v>
      </c>
      <c r="AG46" s="21">
        <v>539.5</v>
      </c>
      <c r="AH46" s="21">
        <v>545.29999999999995</v>
      </c>
      <c r="AI46" s="21">
        <v>544.6</v>
      </c>
      <c r="AJ46" s="21">
        <v>550.1</v>
      </c>
      <c r="AK46" s="21">
        <v>558</v>
      </c>
      <c r="AL46" s="21">
        <v>558</v>
      </c>
      <c r="AM46" s="21">
        <v>558.29999999999995</v>
      </c>
      <c r="AN46" s="21">
        <v>556.6</v>
      </c>
      <c r="AO46" s="21">
        <v>564.5</v>
      </c>
      <c r="AP46" s="21">
        <v>556.4</v>
      </c>
      <c r="AQ46" s="21">
        <v>540.1</v>
      </c>
      <c r="AR46" s="21">
        <v>531.1</v>
      </c>
      <c r="AS46" s="21">
        <v>535.4</v>
      </c>
      <c r="AT46" s="21">
        <v>538.20000000000005</v>
      </c>
      <c r="AU46" s="21">
        <v>533.29999999999995</v>
      </c>
      <c r="AV46" s="21">
        <v>543.5</v>
      </c>
      <c r="AW46" s="21">
        <v>537.9</v>
      </c>
      <c r="AX46" s="21">
        <v>538.1</v>
      </c>
      <c r="AY46" s="21">
        <v>536.4</v>
      </c>
      <c r="AZ46" s="21">
        <v>541.70000000000005</v>
      </c>
      <c r="BA46" s="21">
        <v>565</v>
      </c>
      <c r="BB46" s="21">
        <v>559.6</v>
      </c>
      <c r="BC46" s="21">
        <v>556.4</v>
      </c>
      <c r="BD46" s="21">
        <v>554.5</v>
      </c>
      <c r="BE46" s="21">
        <v>550.4</v>
      </c>
      <c r="BF46" s="21">
        <v>547.29999999999995</v>
      </c>
      <c r="BG46" s="21">
        <v>542.5</v>
      </c>
      <c r="BH46" s="21">
        <v>539</v>
      </c>
      <c r="BI46" s="21">
        <v>547.29999999999995</v>
      </c>
      <c r="BJ46" s="21">
        <v>548.79999999999995</v>
      </c>
      <c r="BK46" s="21">
        <v>550.20000000000005</v>
      </c>
      <c r="BL46" s="21">
        <v>553.4</v>
      </c>
      <c r="BM46" s="2">
        <v>555.20000000000005</v>
      </c>
      <c r="BN46" s="2">
        <v>553.4</v>
      </c>
      <c r="BO46" s="2">
        <v>559.79999999999995</v>
      </c>
      <c r="BP46" s="2">
        <v>568.1</v>
      </c>
      <c r="BQ46" s="2">
        <v>577.70000000000005</v>
      </c>
      <c r="BR46" s="2">
        <v>566.29999999999995</v>
      </c>
      <c r="BS46" s="2">
        <v>570.70000000000005</v>
      </c>
      <c r="BT46" s="2">
        <v>571.1</v>
      </c>
      <c r="BU46" s="2">
        <v>568.6</v>
      </c>
      <c r="BV46" s="2">
        <v>571.29999999999995</v>
      </c>
      <c r="BW46" s="2">
        <v>577.6</v>
      </c>
      <c r="BX46" s="2">
        <v>586.79999999999995</v>
      </c>
      <c r="BY46" s="2">
        <v>592.20000000000005</v>
      </c>
      <c r="BZ46" s="2">
        <v>595.5</v>
      </c>
      <c r="CA46" s="2">
        <v>590.6</v>
      </c>
      <c r="CB46" s="2">
        <v>594.79999999999995</v>
      </c>
      <c r="CC46" s="2">
        <v>595.1</v>
      </c>
      <c r="CD46" s="2">
        <v>592</v>
      </c>
      <c r="CE46" s="2">
        <v>592.79999999999995</v>
      </c>
      <c r="CF46" s="2">
        <v>597.29999999999995</v>
      </c>
      <c r="CG46" s="2">
        <v>597.79999999999995</v>
      </c>
      <c r="CH46" s="2">
        <v>591.9</v>
      </c>
      <c r="CI46" s="2">
        <v>585.4</v>
      </c>
      <c r="CJ46" s="2">
        <v>581.6</v>
      </c>
      <c r="CK46" s="2">
        <v>584.5</v>
      </c>
      <c r="CL46" s="2">
        <v>581.5</v>
      </c>
      <c r="CM46" s="2">
        <v>581.9</v>
      </c>
      <c r="CN46" s="2">
        <v>572.29999999999995</v>
      </c>
      <c r="CO46" s="2">
        <v>571.5</v>
      </c>
      <c r="CP46" s="2">
        <v>594.1</v>
      </c>
      <c r="CQ46" s="2">
        <v>590.29999999999995</v>
      </c>
      <c r="CR46" s="2">
        <v>593.70000000000005</v>
      </c>
      <c r="CS46" s="2">
        <v>586</v>
      </c>
      <c r="CT46" s="2">
        <v>578.6</v>
      </c>
      <c r="CU46" s="2">
        <v>592.70000000000005</v>
      </c>
      <c r="CV46" s="2">
        <v>598.1</v>
      </c>
      <c r="CW46" s="2">
        <v>588.4</v>
      </c>
      <c r="CX46" s="2">
        <v>582.70000000000005</v>
      </c>
      <c r="CY46" s="2">
        <v>590.20000000000005</v>
      </c>
      <c r="CZ46" s="2">
        <v>597.6</v>
      </c>
      <c r="DA46" s="2">
        <v>607.70000000000005</v>
      </c>
      <c r="DB46" s="2">
        <v>592</v>
      </c>
      <c r="DC46" s="2">
        <v>578</v>
      </c>
      <c r="DD46" s="2">
        <v>594.6</v>
      </c>
      <c r="DE46" s="2">
        <v>599.9</v>
      </c>
      <c r="DF46" s="2">
        <v>597</v>
      </c>
      <c r="DG46" s="2">
        <v>617.1</v>
      </c>
      <c r="DH46" s="2">
        <v>623.29999999999995</v>
      </c>
      <c r="DI46" s="2">
        <v>623.6</v>
      </c>
      <c r="DJ46" s="2">
        <v>624.5</v>
      </c>
      <c r="DK46" s="2">
        <v>624</v>
      </c>
      <c r="DL46" s="2">
        <v>659.2</v>
      </c>
      <c r="DM46" s="2">
        <v>672.1</v>
      </c>
      <c r="DN46" s="2">
        <v>682.6</v>
      </c>
      <c r="DO46" s="2">
        <v>676.6</v>
      </c>
      <c r="DP46" s="2">
        <v>671.2</v>
      </c>
      <c r="DQ46" s="2">
        <v>658</v>
      </c>
      <c r="DR46" s="2">
        <v>635</v>
      </c>
      <c r="DS46" s="2">
        <v>685.2</v>
      </c>
      <c r="DT46" s="2">
        <v>673</v>
      </c>
      <c r="DU46" s="2">
        <v>671.3</v>
      </c>
      <c r="DV46" s="2">
        <v>636</v>
      </c>
      <c r="DW46" s="2">
        <v>625.5</v>
      </c>
      <c r="DX46" s="2">
        <v>659.5</v>
      </c>
      <c r="DY46" s="2">
        <v>655.8</v>
      </c>
      <c r="DZ46" s="2">
        <v>643.29999999999995</v>
      </c>
      <c r="EA46" s="2">
        <v>638.5</v>
      </c>
      <c r="EB46" s="2">
        <v>632.1</v>
      </c>
      <c r="EC46" s="2">
        <v>636</v>
      </c>
      <c r="ED46" s="2">
        <v>645.4</v>
      </c>
      <c r="EE46" s="2">
        <v>655.4</v>
      </c>
      <c r="EF46" s="2">
        <v>669.1</v>
      </c>
      <c r="EG46" s="2">
        <v>672.3</v>
      </c>
      <c r="EH46" s="2">
        <v>659.6</v>
      </c>
      <c r="EI46" s="2">
        <v>663.1</v>
      </c>
      <c r="EJ46" s="2">
        <v>654.1</v>
      </c>
      <c r="EK46" s="2">
        <v>663.1</v>
      </c>
      <c r="EL46" s="2">
        <v>651</v>
      </c>
      <c r="EM46" s="2">
        <v>658.6</v>
      </c>
      <c r="EN46" s="2">
        <v>649.6</v>
      </c>
      <c r="EO46" s="2">
        <v>635.5</v>
      </c>
      <c r="EP46" s="2">
        <v>632.5</v>
      </c>
      <c r="EQ46" s="2">
        <v>641.6</v>
      </c>
      <c r="ER46" s="2">
        <v>645</v>
      </c>
      <c r="ES46" s="2">
        <v>646.5</v>
      </c>
      <c r="ET46" s="2">
        <v>640.29999999999995</v>
      </c>
      <c r="EU46" s="2">
        <v>639.5</v>
      </c>
      <c r="EV46" s="2">
        <v>632.79999999999995</v>
      </c>
      <c r="EW46" s="2">
        <v>624</v>
      </c>
      <c r="EX46" s="2">
        <v>619</v>
      </c>
      <c r="EY46" s="2">
        <v>608.5</v>
      </c>
      <c r="EZ46" s="2">
        <v>606.5</v>
      </c>
      <c r="FA46" s="2">
        <v>606.20000000000005</v>
      </c>
      <c r="FB46" s="2">
        <v>594.20000000000005</v>
      </c>
      <c r="FC46" s="2">
        <v>593.1</v>
      </c>
      <c r="FD46" s="2">
        <v>591.6</v>
      </c>
      <c r="FE46" s="2">
        <v>600.5</v>
      </c>
      <c r="FF46" s="2">
        <v>617.4</v>
      </c>
      <c r="FG46" s="2">
        <v>611</v>
      </c>
      <c r="FH46" s="2">
        <v>613</v>
      </c>
      <c r="FI46" s="2">
        <v>617.9</v>
      </c>
      <c r="FJ46" s="2">
        <v>615.29999999999995</v>
      </c>
      <c r="FK46" s="2">
        <v>618.1</v>
      </c>
      <c r="FL46" s="2">
        <v>609.1</v>
      </c>
      <c r="FM46" s="2">
        <v>614.29999999999995</v>
      </c>
      <c r="FN46" s="2">
        <v>622.1</v>
      </c>
      <c r="FO46" s="2">
        <v>621</v>
      </c>
      <c r="FP46" s="2">
        <v>620.79999999999995</v>
      </c>
      <c r="FQ46" s="2">
        <v>616.1</v>
      </c>
      <c r="FR46" s="2">
        <v>610.20000000000005</v>
      </c>
      <c r="FS46" s="2">
        <v>620</v>
      </c>
      <c r="FT46" s="2">
        <v>611</v>
      </c>
      <c r="FU46" s="2">
        <v>609.6</v>
      </c>
      <c r="FV46" s="2">
        <v>603.29999999999995</v>
      </c>
      <c r="FW46" s="2">
        <v>610</v>
      </c>
      <c r="FX46" s="2">
        <v>618.6</v>
      </c>
      <c r="FY46" s="2">
        <v>604.29999999999995</v>
      </c>
      <c r="FZ46" s="2">
        <v>613.29999999999995</v>
      </c>
      <c r="GA46" s="2">
        <v>606</v>
      </c>
      <c r="GB46" s="2">
        <v>601.6</v>
      </c>
      <c r="GC46" s="2">
        <v>605.9</v>
      </c>
      <c r="GD46" s="2">
        <v>592</v>
      </c>
      <c r="GE46" s="2">
        <v>580.20000000000005</v>
      </c>
      <c r="GF46" s="2">
        <v>610.1</v>
      </c>
      <c r="GG46" s="2">
        <v>624.20000000000005</v>
      </c>
      <c r="GH46" s="2">
        <v>634.29999999999995</v>
      </c>
      <c r="GI46" s="2">
        <v>633</v>
      </c>
      <c r="GJ46" s="2">
        <v>631.79999999999995</v>
      </c>
      <c r="GK46" s="2">
        <v>634.1</v>
      </c>
      <c r="GL46" s="2">
        <v>627.29999999999995</v>
      </c>
      <c r="GM46" s="2">
        <v>617.4</v>
      </c>
      <c r="GN46" s="2">
        <v>614.1</v>
      </c>
      <c r="GO46" s="2">
        <v>608.6</v>
      </c>
      <c r="GP46" s="2">
        <v>610.20000000000005</v>
      </c>
      <c r="GQ46" s="2">
        <v>602.20000000000005</v>
      </c>
      <c r="GR46" s="2">
        <v>596</v>
      </c>
      <c r="GS46" s="2">
        <v>599.70000000000005</v>
      </c>
      <c r="GT46" s="2">
        <v>606</v>
      </c>
      <c r="GU46" s="2">
        <v>592.6</v>
      </c>
      <c r="GV46" s="2">
        <v>598</v>
      </c>
      <c r="GW46" s="2">
        <v>607.6</v>
      </c>
      <c r="GX46" s="2">
        <v>612</v>
      </c>
      <c r="GY46" s="2">
        <v>619.79999999999995</v>
      </c>
      <c r="GZ46" s="2">
        <v>607.70000000000005</v>
      </c>
      <c r="HA46" s="2">
        <v>599.6</v>
      </c>
      <c r="HB46" s="2">
        <v>593.4</v>
      </c>
      <c r="HC46" s="2">
        <v>595.29999999999995</v>
      </c>
      <c r="HD46" s="2">
        <v>603</v>
      </c>
      <c r="HE46" s="2">
        <v>615</v>
      </c>
      <c r="HF46" s="2">
        <v>630.4</v>
      </c>
      <c r="HG46" s="2">
        <v>631</v>
      </c>
      <c r="HH46" s="2">
        <v>636.4</v>
      </c>
      <c r="HI46" s="2">
        <v>633.4</v>
      </c>
      <c r="HJ46" s="2">
        <v>640.6</v>
      </c>
      <c r="HK46" s="2">
        <v>642.6</v>
      </c>
      <c r="HL46" s="2">
        <v>649.6</v>
      </c>
      <c r="HM46" s="2">
        <v>661.2</v>
      </c>
      <c r="HN46" s="2">
        <v>660</v>
      </c>
      <c r="HO46" s="2">
        <v>657.2</v>
      </c>
      <c r="HP46" s="2">
        <v>658.8</v>
      </c>
      <c r="HQ46" s="2">
        <v>666</v>
      </c>
      <c r="HR46" s="2">
        <v>679.2</v>
      </c>
      <c r="HS46" s="2">
        <v>667</v>
      </c>
      <c r="HT46" s="2">
        <v>643.20000000000005</v>
      </c>
      <c r="HU46" s="2">
        <v>641.79999999999995</v>
      </c>
      <c r="HV46" s="2">
        <v>631</v>
      </c>
      <c r="HW46" s="2">
        <v>618.79999999999995</v>
      </c>
      <c r="HX46" s="2">
        <v>617.20000000000005</v>
      </c>
      <c r="HY46" s="2">
        <v>620.20000000000005</v>
      </c>
      <c r="HZ46" s="2">
        <v>620.6</v>
      </c>
      <c r="IA46" s="2">
        <v>616.20000000000005</v>
      </c>
      <c r="IB46" s="2">
        <v>622.20000000000005</v>
      </c>
      <c r="IC46" s="2">
        <v>614.6</v>
      </c>
      <c r="ID46" s="2">
        <v>611.20000000000005</v>
      </c>
      <c r="IE46" s="2">
        <v>604.6</v>
      </c>
      <c r="IF46" s="2">
        <v>600.20000000000005</v>
      </c>
      <c r="IG46" s="2">
        <v>599.4</v>
      </c>
      <c r="IH46" s="2">
        <v>590.9</v>
      </c>
      <c r="II46" s="2">
        <v>593.70000000000005</v>
      </c>
      <c r="IJ46" s="2">
        <v>598</v>
      </c>
      <c r="IK46" s="2">
        <v>584.5</v>
      </c>
      <c r="IL46" s="2">
        <v>586.6</v>
      </c>
      <c r="IM46" s="2">
        <v>580.9</v>
      </c>
      <c r="IN46" s="2">
        <v>573.70000000000005</v>
      </c>
      <c r="IO46" s="2">
        <v>569.6</v>
      </c>
      <c r="IP46" s="2">
        <v>564.20000000000005</v>
      </c>
      <c r="IQ46" s="2">
        <v>584.4</v>
      </c>
      <c r="IR46" s="2">
        <v>581.70000000000005</v>
      </c>
      <c r="IS46" s="2">
        <v>576.9</v>
      </c>
      <c r="IT46" s="2">
        <v>576.4</v>
      </c>
    </row>
    <row r="47" spans="1:254" ht="15.9" customHeight="1">
      <c r="A47" s="65" t="s">
        <v>89</v>
      </c>
      <c r="B47" s="41" t="s">
        <v>90</v>
      </c>
      <c r="C47" s="45">
        <v>480.2</v>
      </c>
      <c r="D47" s="16">
        <v>8.6999999999999886</v>
      </c>
      <c r="E47" s="21">
        <v>471.5</v>
      </c>
      <c r="F47" s="21">
        <v>473</v>
      </c>
      <c r="G47" s="21">
        <v>469.2</v>
      </c>
      <c r="H47" s="21">
        <v>470.7</v>
      </c>
      <c r="I47" s="21">
        <v>476.3</v>
      </c>
      <c r="J47" s="21">
        <v>482.8</v>
      </c>
      <c r="K47" s="21">
        <v>489.5</v>
      </c>
      <c r="L47" s="21">
        <v>488</v>
      </c>
      <c r="M47" s="21">
        <v>485</v>
      </c>
      <c r="N47" s="21">
        <v>483.5</v>
      </c>
      <c r="O47" s="21">
        <v>487.1</v>
      </c>
      <c r="P47" s="21">
        <v>486.2</v>
      </c>
      <c r="Q47" s="21">
        <v>485.1</v>
      </c>
      <c r="R47" s="21">
        <v>479.3</v>
      </c>
      <c r="S47" s="21">
        <v>485.2</v>
      </c>
      <c r="T47" s="21">
        <v>485.6</v>
      </c>
      <c r="U47" s="21">
        <v>480.5</v>
      </c>
      <c r="V47" s="21">
        <v>480.5</v>
      </c>
      <c r="W47" s="21">
        <v>480</v>
      </c>
      <c r="X47" s="21">
        <v>480.9</v>
      </c>
      <c r="Y47" s="21">
        <v>482.2</v>
      </c>
      <c r="Z47" s="21">
        <v>481</v>
      </c>
      <c r="AA47" s="21">
        <v>470.3</v>
      </c>
      <c r="AB47" s="21">
        <v>464.1</v>
      </c>
      <c r="AC47" s="21">
        <v>455.8</v>
      </c>
      <c r="AD47" s="21">
        <v>450.4</v>
      </c>
      <c r="AE47" s="21">
        <v>452.5</v>
      </c>
      <c r="AF47" s="21">
        <v>451.9</v>
      </c>
      <c r="AG47" s="21">
        <v>444</v>
      </c>
      <c r="AH47" s="21">
        <v>445.1</v>
      </c>
      <c r="AI47" s="21">
        <v>443.4</v>
      </c>
      <c r="AJ47" s="21">
        <v>446.1</v>
      </c>
      <c r="AK47" s="21">
        <v>444.9</v>
      </c>
      <c r="AL47" s="21">
        <v>444.3</v>
      </c>
      <c r="AM47" s="21">
        <v>444.7</v>
      </c>
      <c r="AN47" s="21">
        <v>449</v>
      </c>
      <c r="AO47" s="21">
        <v>446.3</v>
      </c>
      <c r="AP47" s="21">
        <v>453.2</v>
      </c>
      <c r="AQ47" s="21">
        <v>446.4</v>
      </c>
      <c r="AR47" s="21">
        <v>446.8</v>
      </c>
      <c r="AS47" s="21">
        <v>448.5</v>
      </c>
      <c r="AT47" s="21">
        <v>446</v>
      </c>
      <c r="AU47" s="21">
        <v>440.5</v>
      </c>
      <c r="AV47" s="21">
        <v>445</v>
      </c>
      <c r="AW47" s="21">
        <v>441.8</v>
      </c>
      <c r="AX47" s="21">
        <v>445.9</v>
      </c>
      <c r="AY47" s="21">
        <v>444.3</v>
      </c>
      <c r="AZ47" s="21">
        <v>457.4</v>
      </c>
      <c r="BA47" s="21">
        <v>466.4</v>
      </c>
      <c r="BB47" s="21">
        <v>464.3</v>
      </c>
      <c r="BC47" s="21">
        <v>463.4</v>
      </c>
      <c r="BD47" s="21">
        <v>464.4</v>
      </c>
      <c r="BE47" s="21">
        <v>461.1</v>
      </c>
      <c r="BF47" s="21">
        <v>463.6</v>
      </c>
      <c r="BG47" s="21">
        <v>460.3</v>
      </c>
      <c r="BH47" s="21">
        <v>458.1</v>
      </c>
      <c r="BI47" s="21">
        <v>459.8</v>
      </c>
      <c r="BJ47" s="21">
        <v>455.6</v>
      </c>
      <c r="BK47" s="21">
        <v>457</v>
      </c>
      <c r="BL47" s="21">
        <v>454.3</v>
      </c>
      <c r="BM47" s="2">
        <v>451.3</v>
      </c>
      <c r="BN47" s="2">
        <v>489.3</v>
      </c>
      <c r="BO47" s="2">
        <v>488</v>
      </c>
      <c r="BP47" s="2">
        <v>491.2</v>
      </c>
      <c r="BQ47" s="2">
        <v>490.9</v>
      </c>
      <c r="BR47" s="2">
        <v>490.6</v>
      </c>
      <c r="BS47" s="2">
        <v>496.1</v>
      </c>
      <c r="BT47" s="2">
        <v>495.4</v>
      </c>
      <c r="BU47" s="2">
        <v>495.3</v>
      </c>
      <c r="BV47" s="2">
        <v>496</v>
      </c>
      <c r="BW47" s="2">
        <v>499.1</v>
      </c>
      <c r="BX47" s="2">
        <v>510.8</v>
      </c>
      <c r="BY47" s="2">
        <v>501.5</v>
      </c>
      <c r="BZ47" s="2">
        <v>481.1</v>
      </c>
      <c r="CA47" s="2">
        <v>481.1</v>
      </c>
      <c r="CB47" s="2">
        <v>478.4</v>
      </c>
      <c r="CC47" s="2">
        <v>476.6</v>
      </c>
      <c r="CD47" s="2">
        <v>472.4</v>
      </c>
      <c r="CE47" s="2">
        <v>467.6</v>
      </c>
      <c r="CF47" s="2">
        <v>470</v>
      </c>
      <c r="CG47" s="2">
        <v>471.5</v>
      </c>
      <c r="CH47" s="2">
        <v>479.8</v>
      </c>
      <c r="CI47" s="2">
        <v>471.5</v>
      </c>
      <c r="CJ47" s="2">
        <v>471.8</v>
      </c>
      <c r="CK47" s="2">
        <v>470.8</v>
      </c>
      <c r="CL47" s="2">
        <v>469.9</v>
      </c>
      <c r="CM47" s="2">
        <v>468</v>
      </c>
      <c r="CN47" s="2">
        <v>457.1</v>
      </c>
      <c r="CO47" s="2">
        <v>450.3</v>
      </c>
      <c r="CP47" s="2">
        <v>476.3</v>
      </c>
      <c r="CQ47" s="2">
        <v>474.8</v>
      </c>
      <c r="CR47" s="2">
        <v>478.6</v>
      </c>
      <c r="CS47" s="2">
        <v>467.9</v>
      </c>
      <c r="CT47" s="2">
        <v>463</v>
      </c>
      <c r="CU47" s="2">
        <v>474.1</v>
      </c>
      <c r="CV47" s="2">
        <v>478.9</v>
      </c>
      <c r="CW47" s="2">
        <v>476</v>
      </c>
      <c r="CX47" s="2">
        <v>472.6</v>
      </c>
      <c r="CY47" s="2">
        <v>476.7</v>
      </c>
      <c r="CZ47" s="2">
        <v>478.3</v>
      </c>
      <c r="DA47" s="2">
        <v>490</v>
      </c>
      <c r="DB47" s="2">
        <v>488.8</v>
      </c>
      <c r="DC47" s="2">
        <v>471</v>
      </c>
      <c r="DD47" s="2">
        <v>484.6</v>
      </c>
      <c r="DE47" s="2">
        <v>488.3</v>
      </c>
      <c r="DF47" s="2">
        <v>470.5</v>
      </c>
      <c r="DG47" s="2">
        <v>496.2</v>
      </c>
      <c r="DH47" s="2">
        <v>500.2</v>
      </c>
      <c r="DI47" s="2">
        <v>508.2</v>
      </c>
      <c r="DJ47" s="2">
        <v>508.9</v>
      </c>
      <c r="DK47" s="2">
        <v>503.1</v>
      </c>
      <c r="DL47" s="2">
        <v>501.7</v>
      </c>
      <c r="DM47" s="2">
        <v>506.4</v>
      </c>
      <c r="DN47" s="2">
        <v>515.9</v>
      </c>
      <c r="DO47" s="2">
        <v>510</v>
      </c>
      <c r="DP47" s="2">
        <v>507.1</v>
      </c>
      <c r="DQ47" s="2">
        <v>507.3</v>
      </c>
      <c r="DR47" s="2">
        <v>507.9</v>
      </c>
      <c r="DS47" s="2">
        <v>516.20000000000005</v>
      </c>
      <c r="DT47" s="2">
        <v>514.9</v>
      </c>
      <c r="DU47" s="2">
        <v>510</v>
      </c>
      <c r="DV47" s="2">
        <v>503.5</v>
      </c>
      <c r="DW47" s="2">
        <v>506.9</v>
      </c>
      <c r="DX47" s="2">
        <v>499.2</v>
      </c>
      <c r="DY47" s="2">
        <v>496.1</v>
      </c>
      <c r="DZ47" s="2">
        <v>493.2</v>
      </c>
      <c r="EA47" s="2">
        <v>508.3</v>
      </c>
      <c r="EB47" s="2">
        <v>498.1</v>
      </c>
      <c r="EC47" s="2">
        <v>504.1</v>
      </c>
      <c r="ED47" s="2">
        <v>505.1</v>
      </c>
      <c r="EE47" s="2">
        <v>513.20000000000005</v>
      </c>
      <c r="EF47" s="2">
        <v>523.1</v>
      </c>
      <c r="EG47" s="2">
        <v>519.29999999999995</v>
      </c>
      <c r="EH47" s="2">
        <v>515.5</v>
      </c>
      <c r="EI47" s="2">
        <v>521</v>
      </c>
      <c r="EJ47" s="2">
        <v>530.5</v>
      </c>
      <c r="EK47" s="2">
        <v>528.1</v>
      </c>
      <c r="EL47" s="2">
        <v>524.29999999999995</v>
      </c>
      <c r="EM47" s="2">
        <v>516.5</v>
      </c>
      <c r="EN47" s="2">
        <v>512</v>
      </c>
      <c r="EO47" s="2">
        <v>507.9</v>
      </c>
      <c r="EP47" s="2">
        <v>505.1</v>
      </c>
      <c r="EQ47" s="2">
        <v>506.4</v>
      </c>
      <c r="ER47" s="2">
        <v>499</v>
      </c>
      <c r="ES47" s="2">
        <v>492.2</v>
      </c>
      <c r="ET47" s="2">
        <v>490.1</v>
      </c>
      <c r="EU47" s="2">
        <v>490</v>
      </c>
      <c r="EV47" s="2">
        <v>487.2</v>
      </c>
      <c r="EW47" s="2">
        <v>485.5</v>
      </c>
      <c r="EX47" s="2">
        <v>486.7</v>
      </c>
      <c r="EY47" s="2">
        <v>483</v>
      </c>
      <c r="EZ47" s="2">
        <v>472.4</v>
      </c>
      <c r="FA47" s="2">
        <v>481</v>
      </c>
      <c r="FB47" s="2">
        <v>476.7</v>
      </c>
      <c r="FC47" s="2">
        <v>470.7</v>
      </c>
      <c r="FD47" s="2">
        <v>475.1</v>
      </c>
      <c r="FE47" s="2">
        <v>477.7</v>
      </c>
      <c r="FF47" s="2">
        <v>469</v>
      </c>
      <c r="FG47" s="2">
        <v>465.1</v>
      </c>
      <c r="FH47" s="2">
        <v>474.7</v>
      </c>
      <c r="FI47" s="2">
        <v>469.6</v>
      </c>
      <c r="FJ47" s="2">
        <v>466</v>
      </c>
      <c r="FK47" s="2">
        <v>468.1</v>
      </c>
      <c r="FL47" s="2">
        <v>469.8</v>
      </c>
      <c r="FM47" s="2">
        <v>469.9</v>
      </c>
      <c r="FN47" s="2">
        <v>470.2</v>
      </c>
      <c r="FO47" s="2">
        <v>471.1</v>
      </c>
      <c r="FP47" s="2">
        <v>470</v>
      </c>
      <c r="FQ47" s="2">
        <v>471.2</v>
      </c>
      <c r="FR47" s="2">
        <v>471</v>
      </c>
      <c r="FS47" s="2">
        <v>462.2</v>
      </c>
      <c r="FT47" s="2">
        <v>450.2</v>
      </c>
      <c r="FU47" s="2">
        <v>449.2</v>
      </c>
      <c r="FV47" s="2">
        <v>444.5</v>
      </c>
      <c r="FW47" s="2">
        <v>445.5</v>
      </c>
      <c r="FX47" s="2">
        <v>450</v>
      </c>
      <c r="FY47" s="2">
        <v>454.4</v>
      </c>
      <c r="FZ47" s="2">
        <v>451</v>
      </c>
      <c r="GA47" s="2">
        <v>440.2</v>
      </c>
      <c r="GB47" s="2">
        <v>461</v>
      </c>
      <c r="GC47" s="2">
        <v>455</v>
      </c>
      <c r="GD47" s="2">
        <v>446</v>
      </c>
      <c r="GE47" s="2">
        <v>445.8</v>
      </c>
      <c r="GF47" s="2">
        <v>440.7</v>
      </c>
      <c r="GG47" s="2">
        <v>436.1</v>
      </c>
      <c r="GH47" s="2">
        <v>437.4</v>
      </c>
      <c r="GI47" s="2">
        <v>430.1</v>
      </c>
      <c r="GJ47" s="2">
        <v>431.7</v>
      </c>
      <c r="GK47" s="2">
        <v>435.6</v>
      </c>
      <c r="GL47" s="2">
        <v>447.4</v>
      </c>
      <c r="GM47" s="2">
        <v>446.3</v>
      </c>
      <c r="GN47" s="2">
        <v>452.4</v>
      </c>
      <c r="GO47" s="2">
        <v>449</v>
      </c>
      <c r="GP47" s="2">
        <v>447.4</v>
      </c>
      <c r="GQ47" s="2">
        <v>445.1</v>
      </c>
      <c r="GR47" s="2">
        <v>441.5</v>
      </c>
      <c r="GS47" s="2">
        <v>447</v>
      </c>
      <c r="GT47" s="2">
        <v>448</v>
      </c>
      <c r="GU47" s="2">
        <v>444.4</v>
      </c>
      <c r="GV47" s="2">
        <v>455</v>
      </c>
      <c r="GW47" s="2">
        <v>460.7</v>
      </c>
      <c r="GX47" s="2">
        <v>466.4</v>
      </c>
      <c r="GY47" s="2">
        <v>465</v>
      </c>
      <c r="GZ47" s="2">
        <v>469.9</v>
      </c>
      <c r="HA47" s="2">
        <v>462.2</v>
      </c>
      <c r="HB47" s="2">
        <v>460</v>
      </c>
      <c r="HC47" s="2">
        <v>464</v>
      </c>
      <c r="HD47" s="2">
        <v>473.4</v>
      </c>
      <c r="HE47" s="2">
        <v>473</v>
      </c>
      <c r="HF47" s="2">
        <v>485.1</v>
      </c>
      <c r="HG47" s="2">
        <v>483</v>
      </c>
      <c r="HH47" s="2">
        <v>480.4</v>
      </c>
      <c r="HI47" s="2">
        <v>481.5</v>
      </c>
      <c r="HJ47" s="2">
        <v>481.7</v>
      </c>
      <c r="HK47" s="2">
        <v>482.2</v>
      </c>
      <c r="HL47" s="2">
        <v>482.6</v>
      </c>
      <c r="HM47" s="2">
        <v>488.7</v>
      </c>
      <c r="HN47" s="2">
        <v>488.7</v>
      </c>
      <c r="HO47" s="2">
        <v>486.1</v>
      </c>
      <c r="HP47" s="2">
        <v>481</v>
      </c>
      <c r="HQ47" s="2">
        <v>480.3</v>
      </c>
      <c r="HR47" s="2">
        <v>476.5</v>
      </c>
      <c r="HS47" s="2">
        <v>472.3</v>
      </c>
      <c r="HT47" s="2">
        <v>468.6</v>
      </c>
      <c r="HU47" s="2">
        <v>466</v>
      </c>
      <c r="HV47" s="2">
        <v>464.3</v>
      </c>
      <c r="HW47" s="2">
        <v>460</v>
      </c>
      <c r="HX47" s="2">
        <v>462.5</v>
      </c>
      <c r="HY47" s="2">
        <v>465.7</v>
      </c>
      <c r="HZ47" s="2">
        <v>459.6</v>
      </c>
      <c r="IA47" s="2">
        <v>463.5</v>
      </c>
      <c r="IB47" s="2">
        <v>467</v>
      </c>
      <c r="IC47" s="2">
        <v>473.7</v>
      </c>
      <c r="ID47" s="2">
        <v>468.2</v>
      </c>
      <c r="IE47" s="2">
        <v>466.5</v>
      </c>
      <c r="IF47" s="2">
        <v>465.2</v>
      </c>
      <c r="IG47" s="2">
        <v>461.4</v>
      </c>
      <c r="IH47" s="2">
        <v>461.2</v>
      </c>
      <c r="II47" s="2">
        <v>455</v>
      </c>
      <c r="IJ47" s="2">
        <v>460</v>
      </c>
      <c r="IK47" s="2">
        <v>461.1</v>
      </c>
      <c r="IL47" s="2">
        <v>456.3</v>
      </c>
      <c r="IM47" s="2">
        <v>453.1</v>
      </c>
      <c r="IN47" s="2">
        <v>446</v>
      </c>
      <c r="IO47" s="2">
        <v>438.5</v>
      </c>
      <c r="IP47" s="2">
        <v>433</v>
      </c>
      <c r="IQ47" s="2">
        <v>435.4</v>
      </c>
      <c r="IR47" s="2">
        <v>431.1</v>
      </c>
      <c r="IS47" s="2">
        <v>430.8</v>
      </c>
      <c r="IT47" s="2">
        <v>426.2</v>
      </c>
    </row>
    <row r="48" spans="1:254" ht="15.9" customHeight="1">
      <c r="A48" s="65" t="s">
        <v>91</v>
      </c>
      <c r="B48" s="41" t="s">
        <v>92</v>
      </c>
      <c r="C48" s="45">
        <v>1565</v>
      </c>
      <c r="D48" s="16">
        <v>-6.5</v>
      </c>
      <c r="E48" s="21">
        <v>1571.5</v>
      </c>
      <c r="F48" s="21">
        <v>1492</v>
      </c>
      <c r="G48" s="21">
        <v>1478</v>
      </c>
      <c r="H48" s="21">
        <v>1462</v>
      </c>
      <c r="I48" s="21">
        <v>1486.5</v>
      </c>
      <c r="J48" s="21">
        <v>1501</v>
      </c>
      <c r="K48" s="21">
        <v>1479.5</v>
      </c>
      <c r="L48" s="21">
        <v>1498</v>
      </c>
      <c r="M48" s="21">
        <v>1476</v>
      </c>
      <c r="N48" s="21">
        <v>1440</v>
      </c>
      <c r="O48" s="21">
        <v>1463</v>
      </c>
      <c r="P48" s="21">
        <v>1451</v>
      </c>
      <c r="Q48" s="21">
        <v>1436.5</v>
      </c>
      <c r="R48" s="21">
        <v>1415</v>
      </c>
      <c r="S48" s="21">
        <v>1431</v>
      </c>
      <c r="T48" s="21">
        <v>1422.5</v>
      </c>
      <c r="U48" s="21">
        <v>1399</v>
      </c>
      <c r="V48" s="21">
        <v>1399</v>
      </c>
      <c r="W48" s="21">
        <v>1402</v>
      </c>
      <c r="X48" s="21">
        <v>1400.5</v>
      </c>
      <c r="Y48" s="21">
        <v>1401</v>
      </c>
      <c r="Z48" s="21">
        <v>1413.5</v>
      </c>
      <c r="AA48" s="21">
        <v>1410</v>
      </c>
      <c r="AB48" s="21">
        <v>1401</v>
      </c>
      <c r="AC48" s="21">
        <v>1396</v>
      </c>
      <c r="AD48" s="21">
        <v>1402</v>
      </c>
      <c r="AE48" s="21">
        <v>1397.5</v>
      </c>
      <c r="AF48" s="21">
        <v>1429.5</v>
      </c>
      <c r="AG48" s="21">
        <v>1408</v>
      </c>
      <c r="AH48" s="21">
        <v>1400</v>
      </c>
      <c r="AI48" s="21">
        <v>1393</v>
      </c>
      <c r="AJ48" s="21">
        <v>1390</v>
      </c>
      <c r="AK48" s="21">
        <v>1398.5</v>
      </c>
      <c r="AL48" s="21">
        <v>1417.5</v>
      </c>
      <c r="AM48" s="21">
        <v>1403</v>
      </c>
      <c r="AN48" s="21">
        <v>1400</v>
      </c>
      <c r="AO48" s="21">
        <v>1400</v>
      </c>
      <c r="AP48" s="21">
        <v>1391</v>
      </c>
      <c r="AQ48" s="21">
        <v>1374</v>
      </c>
      <c r="AR48" s="21">
        <v>1351</v>
      </c>
      <c r="AS48" s="21">
        <v>1386</v>
      </c>
      <c r="AT48" s="21">
        <v>1370</v>
      </c>
      <c r="AU48" s="21">
        <v>1351</v>
      </c>
      <c r="AV48" s="21">
        <v>1383.5</v>
      </c>
      <c r="AW48" s="21">
        <v>1360.5</v>
      </c>
      <c r="AX48" s="21">
        <v>1394.5</v>
      </c>
      <c r="AY48" s="21">
        <v>1370</v>
      </c>
      <c r="AZ48" s="21">
        <v>1402.5</v>
      </c>
      <c r="BA48" s="21">
        <v>1422.5</v>
      </c>
      <c r="BB48" s="21">
        <v>1405.5</v>
      </c>
      <c r="BC48" s="21">
        <v>1400.5</v>
      </c>
      <c r="BD48" s="21">
        <v>1404.5</v>
      </c>
      <c r="BE48" s="21">
        <v>1379.5</v>
      </c>
      <c r="BF48" s="21">
        <v>1390.5</v>
      </c>
      <c r="BG48" s="21">
        <v>1397.5</v>
      </c>
      <c r="BH48" s="21">
        <v>1376.5</v>
      </c>
      <c r="BI48" s="21">
        <v>1390.5</v>
      </c>
      <c r="BJ48" s="21">
        <v>1372.5</v>
      </c>
      <c r="BK48" s="21">
        <v>1380</v>
      </c>
      <c r="BL48" s="21">
        <v>1251.5</v>
      </c>
      <c r="BM48" s="2">
        <v>1227.5</v>
      </c>
      <c r="BN48" s="2">
        <v>1214</v>
      </c>
      <c r="BO48" s="2">
        <v>1216.5</v>
      </c>
      <c r="BP48" s="2">
        <v>1223.5</v>
      </c>
      <c r="BQ48" s="2">
        <v>1212.5</v>
      </c>
      <c r="BR48" s="2">
        <v>1204.5</v>
      </c>
      <c r="BS48" s="2">
        <v>1217</v>
      </c>
      <c r="BT48" s="2">
        <v>1252.5</v>
      </c>
      <c r="BU48" s="2">
        <v>1266</v>
      </c>
      <c r="BV48" s="2">
        <v>1263</v>
      </c>
      <c r="BW48" s="2">
        <v>1260.5</v>
      </c>
      <c r="BX48" s="2">
        <v>1290</v>
      </c>
      <c r="BY48" s="2">
        <v>1281.5</v>
      </c>
      <c r="BZ48" s="2">
        <v>1252</v>
      </c>
      <c r="CA48" s="2">
        <v>1245.5</v>
      </c>
      <c r="CB48" s="2">
        <v>1255</v>
      </c>
      <c r="CC48" s="2">
        <v>1253.5</v>
      </c>
      <c r="CD48" s="2">
        <v>1258.5</v>
      </c>
      <c r="CE48" s="2">
        <v>1259</v>
      </c>
      <c r="CF48" s="2">
        <v>1264.5</v>
      </c>
      <c r="CG48" s="2">
        <v>1278.5</v>
      </c>
      <c r="CH48" s="2">
        <v>1265</v>
      </c>
      <c r="CI48" s="2">
        <v>1244</v>
      </c>
      <c r="CJ48" s="2">
        <v>1240</v>
      </c>
      <c r="CK48" s="2">
        <v>1251</v>
      </c>
      <c r="CL48" s="2">
        <v>1249.5</v>
      </c>
      <c r="CM48" s="2">
        <v>1273.5</v>
      </c>
      <c r="CN48" s="2">
        <v>1238.5</v>
      </c>
      <c r="CO48" s="2">
        <v>1211.5</v>
      </c>
      <c r="CP48" s="2">
        <v>1279.5</v>
      </c>
      <c r="CQ48" s="2">
        <v>1267.5</v>
      </c>
      <c r="CR48" s="2">
        <v>1268.5</v>
      </c>
      <c r="CS48" s="2">
        <v>1233</v>
      </c>
      <c r="CT48" s="2">
        <v>1208.5</v>
      </c>
      <c r="CU48" s="2">
        <v>1254</v>
      </c>
      <c r="CV48" s="2">
        <v>1349.5</v>
      </c>
      <c r="CW48" s="2">
        <v>1329.5</v>
      </c>
      <c r="CX48" s="2">
        <v>1330.5</v>
      </c>
      <c r="CY48" s="2">
        <v>1335.5</v>
      </c>
      <c r="CZ48" s="2">
        <v>1343</v>
      </c>
      <c r="DA48" s="2">
        <v>1361</v>
      </c>
      <c r="DB48" s="2">
        <v>1338</v>
      </c>
      <c r="DC48" s="2">
        <v>1294.5</v>
      </c>
      <c r="DD48" s="2">
        <v>1398</v>
      </c>
      <c r="DE48" s="2">
        <v>1429</v>
      </c>
      <c r="DF48" s="2">
        <v>1410.5</v>
      </c>
      <c r="DG48" s="2">
        <v>1486.5</v>
      </c>
      <c r="DH48" s="2">
        <v>1512.5</v>
      </c>
      <c r="DI48" s="2">
        <v>1512.5</v>
      </c>
      <c r="DJ48" s="2">
        <v>1521</v>
      </c>
      <c r="DK48" s="2">
        <v>1503</v>
      </c>
      <c r="DL48" s="2">
        <v>1512.5</v>
      </c>
      <c r="DM48" s="2">
        <v>1503</v>
      </c>
      <c r="DN48" s="2">
        <v>1479.5</v>
      </c>
      <c r="DO48" s="2">
        <v>1475</v>
      </c>
      <c r="DP48" s="2">
        <v>1450.5</v>
      </c>
      <c r="DQ48" s="2">
        <v>1457</v>
      </c>
      <c r="DR48" s="2">
        <v>1473.5</v>
      </c>
      <c r="DS48" s="2">
        <v>1487.5</v>
      </c>
      <c r="DT48" s="2">
        <v>1456.5</v>
      </c>
      <c r="DU48" s="2">
        <v>1429.5</v>
      </c>
      <c r="DV48" s="2">
        <v>1373.5</v>
      </c>
      <c r="DW48" s="2">
        <v>1361</v>
      </c>
      <c r="DX48" s="2">
        <v>1333.5</v>
      </c>
      <c r="DY48" s="2">
        <v>1300.5</v>
      </c>
      <c r="DZ48" s="2">
        <v>1319</v>
      </c>
      <c r="EA48" s="2">
        <v>1303</v>
      </c>
      <c r="EB48" s="2">
        <v>1285</v>
      </c>
      <c r="EC48" s="2">
        <v>1279.5</v>
      </c>
      <c r="ED48" s="2">
        <v>1265.5</v>
      </c>
      <c r="EE48" s="2">
        <v>1275</v>
      </c>
      <c r="EF48" s="2">
        <v>1278</v>
      </c>
      <c r="EG48" s="2">
        <v>1262.5</v>
      </c>
      <c r="EH48" s="2">
        <v>1258</v>
      </c>
      <c r="EI48" s="2">
        <v>1269</v>
      </c>
      <c r="EJ48" s="2">
        <v>1259.5</v>
      </c>
      <c r="EK48" s="2">
        <v>1247</v>
      </c>
      <c r="EL48" s="2">
        <v>1234.5</v>
      </c>
      <c r="EM48" s="2">
        <v>1233</v>
      </c>
      <c r="EN48" s="2">
        <v>1221.5</v>
      </c>
      <c r="EO48" s="2">
        <v>1235</v>
      </c>
      <c r="EP48" s="2">
        <v>1227</v>
      </c>
      <c r="EQ48" s="2">
        <v>1230</v>
      </c>
      <c r="ER48" s="2">
        <v>1236</v>
      </c>
      <c r="ES48" s="2">
        <v>1213</v>
      </c>
      <c r="ET48" s="2">
        <v>1215.5</v>
      </c>
      <c r="EU48" s="2">
        <v>1203</v>
      </c>
      <c r="EV48" s="2">
        <v>1192</v>
      </c>
      <c r="EW48" s="2">
        <v>1174</v>
      </c>
      <c r="EX48" s="2">
        <v>1163.5</v>
      </c>
      <c r="EY48" s="2">
        <v>1169</v>
      </c>
      <c r="EZ48" s="2">
        <v>1162</v>
      </c>
      <c r="FA48" s="2">
        <v>1151.5</v>
      </c>
      <c r="FB48" s="2">
        <v>1146.5</v>
      </c>
      <c r="FC48" s="2">
        <v>1148</v>
      </c>
      <c r="FD48" s="2">
        <v>1163</v>
      </c>
      <c r="FE48" s="2">
        <v>1168</v>
      </c>
      <c r="FF48" s="2">
        <v>1152.5</v>
      </c>
      <c r="FG48" s="2">
        <v>1134</v>
      </c>
      <c r="FH48" s="2">
        <v>1124.5</v>
      </c>
      <c r="FI48" s="2">
        <v>1119.5</v>
      </c>
      <c r="FJ48" s="2">
        <v>1104.5</v>
      </c>
      <c r="FK48" s="2">
        <v>1094.5</v>
      </c>
      <c r="FL48" s="2">
        <v>1098.5</v>
      </c>
      <c r="FM48" s="2">
        <v>1110.5</v>
      </c>
      <c r="FN48" s="2">
        <v>1103.5</v>
      </c>
      <c r="FO48" s="2">
        <v>1105.5</v>
      </c>
      <c r="FP48" s="2">
        <v>1104</v>
      </c>
      <c r="FQ48" s="2">
        <v>1092.5</v>
      </c>
      <c r="FR48" s="2">
        <v>1074</v>
      </c>
      <c r="FS48" s="2">
        <v>1068</v>
      </c>
      <c r="FT48" s="2">
        <v>983.6</v>
      </c>
      <c r="FU48" s="2">
        <v>984</v>
      </c>
      <c r="FV48" s="2">
        <v>983.5</v>
      </c>
      <c r="FW48" s="2">
        <v>993.7</v>
      </c>
      <c r="FX48" s="2">
        <v>990.9</v>
      </c>
      <c r="FY48" s="2">
        <v>1002.5</v>
      </c>
      <c r="FZ48" s="2">
        <v>1003</v>
      </c>
      <c r="GA48" s="2">
        <v>1000</v>
      </c>
      <c r="GB48" s="2">
        <v>988.2</v>
      </c>
      <c r="GC48" s="2">
        <v>993.2</v>
      </c>
      <c r="GD48" s="2">
        <v>970.2</v>
      </c>
      <c r="GE48" s="2">
        <v>936</v>
      </c>
      <c r="GF48" s="2">
        <v>918.1</v>
      </c>
      <c r="GG48" s="2">
        <v>917.3</v>
      </c>
      <c r="GH48" s="2">
        <v>933.7</v>
      </c>
      <c r="GI48" s="2">
        <v>925.1</v>
      </c>
      <c r="GJ48" s="2">
        <v>927.4</v>
      </c>
      <c r="GK48" s="2">
        <v>942</v>
      </c>
      <c r="GL48" s="2">
        <v>954.5</v>
      </c>
      <c r="GM48" s="2">
        <v>949.1</v>
      </c>
      <c r="GN48" s="2">
        <v>938</v>
      </c>
      <c r="GO48" s="2">
        <v>926.5</v>
      </c>
      <c r="GP48" s="2">
        <v>921.1</v>
      </c>
      <c r="GQ48" s="2">
        <v>922.7</v>
      </c>
      <c r="GR48" s="2">
        <v>913.9</v>
      </c>
      <c r="GS48" s="2">
        <v>914.7</v>
      </c>
      <c r="GT48" s="2">
        <v>908</v>
      </c>
      <c r="GU48" s="2">
        <v>896.9</v>
      </c>
      <c r="GV48" s="2">
        <v>920</v>
      </c>
      <c r="GW48" s="2">
        <v>926.9</v>
      </c>
      <c r="GX48" s="2">
        <v>932.5</v>
      </c>
      <c r="GY48" s="2">
        <v>932</v>
      </c>
      <c r="GZ48" s="2">
        <v>933.7</v>
      </c>
      <c r="HA48" s="2">
        <v>920.3</v>
      </c>
      <c r="HB48" s="2">
        <v>913.7</v>
      </c>
      <c r="HC48" s="2">
        <v>924.7</v>
      </c>
      <c r="HD48" s="2">
        <v>929.3</v>
      </c>
      <c r="HE48" s="2">
        <v>941.5</v>
      </c>
      <c r="HF48" s="2">
        <v>948.3</v>
      </c>
      <c r="HG48" s="2">
        <v>950</v>
      </c>
      <c r="HH48" s="2">
        <v>950.5</v>
      </c>
      <c r="HI48" s="2">
        <v>938.4</v>
      </c>
      <c r="HJ48" s="2">
        <v>941.5</v>
      </c>
      <c r="HK48" s="2">
        <v>953.8</v>
      </c>
      <c r="HL48" s="2">
        <v>962.3</v>
      </c>
      <c r="HM48" s="2">
        <v>962.5</v>
      </c>
      <c r="HN48" s="2">
        <v>967.2</v>
      </c>
      <c r="HO48" s="2">
        <v>969.2</v>
      </c>
      <c r="HP48" s="2">
        <v>965.7</v>
      </c>
      <c r="HQ48" s="2">
        <v>957.3</v>
      </c>
      <c r="HR48" s="2">
        <v>953</v>
      </c>
      <c r="HS48" s="2">
        <v>944.2</v>
      </c>
      <c r="HT48" s="2">
        <v>935</v>
      </c>
      <c r="HU48" s="2">
        <v>933.6</v>
      </c>
      <c r="HV48" s="2">
        <v>921.9</v>
      </c>
      <c r="HW48" s="2">
        <v>917.7</v>
      </c>
      <c r="HX48" s="2">
        <v>912.7</v>
      </c>
      <c r="HY48" s="2">
        <v>913.4</v>
      </c>
      <c r="HZ48" s="2">
        <v>917.3</v>
      </c>
      <c r="IA48" s="2">
        <v>914.9</v>
      </c>
      <c r="IB48" s="2">
        <v>914.6</v>
      </c>
      <c r="IC48" s="2">
        <v>915</v>
      </c>
      <c r="ID48" s="2">
        <v>900.6</v>
      </c>
      <c r="IE48" s="2">
        <v>899.4</v>
      </c>
      <c r="IF48" s="2">
        <v>890.3</v>
      </c>
      <c r="IG48" s="2">
        <v>889.2</v>
      </c>
      <c r="IH48" s="2">
        <v>878.9</v>
      </c>
      <c r="II48" s="2">
        <v>875</v>
      </c>
      <c r="IJ48" s="2">
        <v>874.1</v>
      </c>
      <c r="IK48" s="2">
        <v>881</v>
      </c>
      <c r="IL48" s="2">
        <v>873</v>
      </c>
      <c r="IM48" s="2">
        <v>865.2</v>
      </c>
      <c r="IN48" s="2">
        <v>864.1</v>
      </c>
      <c r="IO48" s="2">
        <v>860</v>
      </c>
      <c r="IP48" s="2">
        <v>860.3</v>
      </c>
      <c r="IQ48" s="2">
        <v>874.8</v>
      </c>
      <c r="IR48" s="2">
        <v>871.7</v>
      </c>
      <c r="IS48" s="2">
        <v>865</v>
      </c>
      <c r="IT48" s="2">
        <v>867.8</v>
      </c>
    </row>
    <row r="49" spans="1:254" ht="15.9" customHeight="1">
      <c r="A49" s="65" t="s">
        <v>93</v>
      </c>
      <c r="B49" s="41" t="s">
        <v>94</v>
      </c>
      <c r="C49" s="45">
        <v>3614</v>
      </c>
      <c r="D49" s="16">
        <v>0</v>
      </c>
      <c r="E49" s="21">
        <v>3614</v>
      </c>
      <c r="F49" s="21">
        <v>3516</v>
      </c>
      <c r="G49" s="21">
        <v>3486</v>
      </c>
      <c r="H49" s="21">
        <v>3464</v>
      </c>
      <c r="I49" s="21">
        <v>3258</v>
      </c>
      <c r="J49" s="21">
        <v>3889</v>
      </c>
      <c r="K49" s="21">
        <v>3925</v>
      </c>
      <c r="L49" s="21">
        <v>3875</v>
      </c>
      <c r="M49" s="21">
        <v>3808</v>
      </c>
      <c r="N49" s="21">
        <v>3727</v>
      </c>
      <c r="O49" s="21">
        <v>3754</v>
      </c>
      <c r="P49" s="21">
        <v>3748</v>
      </c>
      <c r="Q49" s="21">
        <v>3769</v>
      </c>
      <c r="R49" s="21">
        <v>3712</v>
      </c>
      <c r="S49" s="21">
        <v>3674</v>
      </c>
      <c r="T49" s="21">
        <v>3689</v>
      </c>
      <c r="U49" s="21">
        <v>3672</v>
      </c>
      <c r="V49" s="21">
        <v>3637</v>
      </c>
      <c r="W49" s="21">
        <v>3656</v>
      </c>
      <c r="X49" s="21">
        <v>3682</v>
      </c>
      <c r="Y49" s="21">
        <v>3682</v>
      </c>
      <c r="Z49" s="21">
        <v>3852</v>
      </c>
      <c r="AA49" s="21">
        <v>3833</v>
      </c>
      <c r="AB49" s="21">
        <v>3803</v>
      </c>
      <c r="AC49" s="21">
        <v>3742</v>
      </c>
      <c r="AD49" s="21">
        <v>3700</v>
      </c>
      <c r="AE49" s="21">
        <v>3768</v>
      </c>
      <c r="AF49" s="21">
        <v>3780</v>
      </c>
      <c r="AG49" s="21">
        <v>3711</v>
      </c>
      <c r="AH49" s="21">
        <v>3687</v>
      </c>
      <c r="AI49" s="21">
        <v>3632</v>
      </c>
      <c r="AJ49" s="21">
        <v>3653</v>
      </c>
      <c r="AK49" s="21">
        <v>3655</v>
      </c>
      <c r="AL49" s="21">
        <v>3672</v>
      </c>
      <c r="AM49" s="21">
        <v>3709</v>
      </c>
      <c r="AN49" s="21">
        <v>3698</v>
      </c>
      <c r="AO49" s="21">
        <v>3642</v>
      </c>
      <c r="AP49" s="21">
        <v>3666</v>
      </c>
      <c r="AQ49" s="21">
        <v>3599</v>
      </c>
      <c r="AR49" s="21">
        <v>3544</v>
      </c>
      <c r="AS49" s="21">
        <v>3577</v>
      </c>
      <c r="AT49" s="21">
        <v>3518</v>
      </c>
      <c r="AU49" s="21">
        <v>3467</v>
      </c>
      <c r="AV49" s="21">
        <v>3502</v>
      </c>
      <c r="AW49" s="21">
        <v>3429</v>
      </c>
      <c r="AX49" s="21">
        <v>3306</v>
      </c>
      <c r="AY49" s="21">
        <v>3326</v>
      </c>
      <c r="AZ49" s="21">
        <v>3599</v>
      </c>
      <c r="BA49" s="21">
        <v>3512</v>
      </c>
      <c r="BB49" s="21">
        <v>3400</v>
      </c>
      <c r="BC49" s="21">
        <v>3307</v>
      </c>
      <c r="BD49" s="21">
        <v>3307</v>
      </c>
      <c r="BE49" s="21">
        <v>3279</v>
      </c>
      <c r="BF49" s="21">
        <v>3258</v>
      </c>
      <c r="BG49" s="21">
        <v>3297</v>
      </c>
      <c r="BH49" s="21">
        <v>3265</v>
      </c>
      <c r="BI49" s="21">
        <v>3303</v>
      </c>
      <c r="BJ49" s="21">
        <v>3315</v>
      </c>
      <c r="BK49" s="21">
        <v>3430</v>
      </c>
      <c r="BL49" s="21">
        <v>3445</v>
      </c>
      <c r="BM49" s="2">
        <v>3462</v>
      </c>
      <c r="BN49" s="2">
        <v>3508</v>
      </c>
      <c r="BO49" s="2">
        <v>3591</v>
      </c>
      <c r="BP49" s="2">
        <v>3599</v>
      </c>
      <c r="BQ49" s="2">
        <v>3547</v>
      </c>
      <c r="BR49" s="2">
        <v>3529</v>
      </c>
      <c r="BS49" s="2">
        <v>3545</v>
      </c>
      <c r="BT49" s="2">
        <v>3625</v>
      </c>
      <c r="BU49" s="2">
        <v>3578</v>
      </c>
      <c r="BV49" s="2">
        <v>3578</v>
      </c>
      <c r="BW49" s="2">
        <v>3587</v>
      </c>
      <c r="BX49" s="2">
        <v>3624</v>
      </c>
      <c r="BY49" s="2">
        <v>3623</v>
      </c>
      <c r="BZ49" s="2">
        <v>3615</v>
      </c>
      <c r="CA49" s="2">
        <v>3599</v>
      </c>
      <c r="CB49" s="2">
        <v>3632</v>
      </c>
      <c r="CC49" s="2">
        <v>3707</v>
      </c>
      <c r="CD49" s="2">
        <v>3677</v>
      </c>
      <c r="CE49" s="2">
        <v>3644</v>
      </c>
      <c r="CF49" s="2">
        <v>3660</v>
      </c>
      <c r="CG49" s="2">
        <v>3687</v>
      </c>
      <c r="CH49" s="2">
        <v>3657</v>
      </c>
      <c r="CI49" s="2">
        <v>3570</v>
      </c>
      <c r="CJ49" s="2">
        <v>3539</v>
      </c>
      <c r="CK49" s="2">
        <v>3543</v>
      </c>
      <c r="CL49" s="2">
        <v>3560</v>
      </c>
      <c r="CM49" s="2">
        <v>3587</v>
      </c>
      <c r="CN49" s="2">
        <v>3504</v>
      </c>
      <c r="CO49" s="2">
        <v>3492</v>
      </c>
      <c r="CP49" s="2">
        <v>3640</v>
      </c>
      <c r="CQ49" s="2">
        <v>3674</v>
      </c>
      <c r="CR49" s="2">
        <v>3676</v>
      </c>
      <c r="CS49" s="2">
        <v>3569</v>
      </c>
      <c r="CT49" s="2">
        <v>3497</v>
      </c>
      <c r="CU49" s="2">
        <v>3617</v>
      </c>
      <c r="CV49" s="2">
        <v>3685</v>
      </c>
      <c r="CW49" s="2">
        <v>3707</v>
      </c>
      <c r="CX49" s="2">
        <v>3679</v>
      </c>
      <c r="CY49" s="2">
        <v>3694</v>
      </c>
      <c r="CZ49" s="2">
        <v>3705</v>
      </c>
      <c r="DA49" s="2">
        <v>3813</v>
      </c>
      <c r="DB49" s="2">
        <v>3788</v>
      </c>
      <c r="DC49" s="2">
        <v>3665</v>
      </c>
      <c r="DD49" s="2">
        <v>3782</v>
      </c>
      <c r="DE49" s="2">
        <v>3833</v>
      </c>
      <c r="DF49" s="2">
        <v>3791</v>
      </c>
      <c r="DG49" s="2">
        <v>3869</v>
      </c>
      <c r="DH49" s="2">
        <v>4013</v>
      </c>
      <c r="DI49" s="2">
        <v>4054</v>
      </c>
      <c r="DJ49" s="2">
        <v>4060</v>
      </c>
      <c r="DK49" s="2">
        <v>4048</v>
      </c>
      <c r="DL49" s="2">
        <v>3944</v>
      </c>
      <c r="DM49" s="2">
        <v>3955</v>
      </c>
      <c r="DN49" s="2">
        <v>3975</v>
      </c>
      <c r="DO49" s="2">
        <v>4019</v>
      </c>
      <c r="DP49" s="2">
        <v>3892</v>
      </c>
      <c r="DQ49" s="2">
        <v>3866</v>
      </c>
      <c r="DR49" s="2">
        <v>3893</v>
      </c>
      <c r="DS49" s="2">
        <v>3874</v>
      </c>
      <c r="DT49" s="2">
        <v>3792</v>
      </c>
      <c r="DU49" s="2">
        <v>3758</v>
      </c>
      <c r="DV49" s="2">
        <v>3695</v>
      </c>
      <c r="DW49" s="2">
        <v>3626</v>
      </c>
      <c r="DX49" s="2">
        <v>3582</v>
      </c>
      <c r="DY49" s="2">
        <v>3553</v>
      </c>
      <c r="DZ49" s="2">
        <v>3427</v>
      </c>
      <c r="EA49" s="2">
        <v>3426</v>
      </c>
      <c r="EB49" s="2">
        <v>3802</v>
      </c>
      <c r="EC49" s="2">
        <v>3924</v>
      </c>
      <c r="ED49" s="2">
        <v>3980</v>
      </c>
      <c r="EE49" s="2">
        <v>4016</v>
      </c>
      <c r="EF49" s="2">
        <v>4125</v>
      </c>
      <c r="EG49" s="2">
        <v>4101</v>
      </c>
      <c r="EH49" s="2">
        <v>4086</v>
      </c>
      <c r="EI49" s="2">
        <v>4159</v>
      </c>
      <c r="EJ49" s="2">
        <v>4170</v>
      </c>
      <c r="EK49" s="2">
        <v>4182</v>
      </c>
      <c r="EL49" s="2">
        <v>4170</v>
      </c>
      <c r="EM49" s="2">
        <v>4225</v>
      </c>
      <c r="EN49" s="2">
        <v>4166</v>
      </c>
      <c r="EO49" s="2">
        <v>4134</v>
      </c>
      <c r="EP49" s="2">
        <v>4056</v>
      </c>
      <c r="EQ49" s="2">
        <v>4092</v>
      </c>
      <c r="ER49" s="2">
        <v>4155</v>
      </c>
      <c r="ES49" s="2">
        <v>4081</v>
      </c>
      <c r="ET49" s="2">
        <v>4071</v>
      </c>
      <c r="EU49" s="2">
        <v>4061</v>
      </c>
      <c r="EV49" s="2">
        <v>4031</v>
      </c>
      <c r="EW49" s="2">
        <v>4048</v>
      </c>
      <c r="EX49" s="2">
        <v>4051</v>
      </c>
      <c r="EY49" s="2">
        <v>4065</v>
      </c>
      <c r="EZ49" s="2">
        <v>4063</v>
      </c>
      <c r="FA49" s="2">
        <v>4098</v>
      </c>
      <c r="FB49" s="2">
        <v>4038</v>
      </c>
      <c r="FC49" s="2">
        <v>3991</v>
      </c>
      <c r="FD49" s="2">
        <v>3999</v>
      </c>
      <c r="FE49" s="2">
        <v>4027</v>
      </c>
      <c r="FF49" s="2">
        <v>3966</v>
      </c>
      <c r="FG49" s="2">
        <v>3960</v>
      </c>
      <c r="FH49" s="2">
        <v>4016</v>
      </c>
      <c r="FI49" s="2">
        <v>4015</v>
      </c>
      <c r="FJ49" s="2">
        <v>3973</v>
      </c>
      <c r="FK49" s="2">
        <v>3975</v>
      </c>
      <c r="FL49" s="2">
        <v>3987</v>
      </c>
      <c r="FM49" s="2">
        <v>3959</v>
      </c>
      <c r="FN49" s="2">
        <v>3974</v>
      </c>
      <c r="FO49" s="2">
        <v>4015</v>
      </c>
      <c r="FP49" s="2">
        <v>4018</v>
      </c>
      <c r="FQ49" s="2">
        <v>4038</v>
      </c>
      <c r="FR49" s="2">
        <v>3996</v>
      </c>
      <c r="FS49" s="2">
        <v>3880</v>
      </c>
      <c r="FT49" s="2">
        <v>3893</v>
      </c>
      <c r="FU49" s="2">
        <v>3855</v>
      </c>
      <c r="FV49" s="2">
        <v>3810</v>
      </c>
      <c r="FW49" s="2">
        <v>3869</v>
      </c>
      <c r="FX49" s="2">
        <v>3953</v>
      </c>
      <c r="FY49" s="2">
        <v>3999</v>
      </c>
      <c r="FZ49" s="2">
        <v>4061</v>
      </c>
      <c r="GA49" s="2">
        <v>4048</v>
      </c>
      <c r="GB49" s="2">
        <v>4015</v>
      </c>
      <c r="GC49" s="2">
        <v>3983</v>
      </c>
      <c r="GD49" s="2">
        <v>3900</v>
      </c>
      <c r="GE49" s="2">
        <v>3951</v>
      </c>
      <c r="GF49" s="2">
        <v>3920</v>
      </c>
      <c r="GG49" s="2">
        <v>4039</v>
      </c>
      <c r="GH49" s="2">
        <v>4085</v>
      </c>
      <c r="GI49" s="2">
        <v>4161</v>
      </c>
      <c r="GJ49" s="2">
        <v>4194</v>
      </c>
      <c r="GK49" s="2">
        <v>4262</v>
      </c>
      <c r="GL49" s="2">
        <v>4323</v>
      </c>
      <c r="GM49" s="2">
        <v>4274</v>
      </c>
      <c r="GN49" s="2">
        <v>4263</v>
      </c>
      <c r="GO49" s="2">
        <v>4281</v>
      </c>
      <c r="GP49" s="2">
        <v>4200</v>
      </c>
      <c r="GQ49" s="2">
        <v>4100</v>
      </c>
      <c r="GR49" s="2">
        <v>4048</v>
      </c>
      <c r="GS49" s="2">
        <v>4048</v>
      </c>
      <c r="GT49" s="2">
        <v>4082</v>
      </c>
      <c r="GU49" s="2">
        <v>4044</v>
      </c>
      <c r="GV49" s="2">
        <v>4103</v>
      </c>
      <c r="GW49" s="2">
        <v>4198</v>
      </c>
      <c r="GX49" s="2">
        <v>4285</v>
      </c>
      <c r="GY49" s="2">
        <v>4212</v>
      </c>
      <c r="GZ49" s="2">
        <v>4238</v>
      </c>
      <c r="HA49" s="2">
        <v>4108</v>
      </c>
      <c r="HB49" s="2">
        <v>4047</v>
      </c>
      <c r="HC49" s="2">
        <v>4181</v>
      </c>
      <c r="HD49" s="2">
        <v>4225</v>
      </c>
      <c r="HE49" s="2">
        <v>4212</v>
      </c>
      <c r="HF49" s="2">
        <v>4279</v>
      </c>
      <c r="HG49" s="2">
        <v>4308</v>
      </c>
      <c r="HH49" s="2">
        <v>4347</v>
      </c>
      <c r="HI49" s="2">
        <v>4419</v>
      </c>
      <c r="HJ49" s="2">
        <v>4468</v>
      </c>
      <c r="HK49" s="2">
        <v>4442</v>
      </c>
      <c r="HL49" s="2">
        <v>4320</v>
      </c>
      <c r="HM49" s="2">
        <v>4524</v>
      </c>
      <c r="HN49" s="2">
        <v>4719</v>
      </c>
      <c r="HO49" s="2">
        <v>4707</v>
      </c>
      <c r="HP49" s="2">
        <v>4722</v>
      </c>
      <c r="HQ49" s="2">
        <v>4793</v>
      </c>
      <c r="HR49" s="2">
        <v>4793</v>
      </c>
      <c r="HS49" s="2">
        <v>4679</v>
      </c>
      <c r="HT49" s="2">
        <v>4680</v>
      </c>
      <c r="HU49" s="2">
        <v>4674</v>
      </c>
      <c r="HV49" s="2">
        <v>4776</v>
      </c>
      <c r="HW49" s="2">
        <v>4692</v>
      </c>
      <c r="HX49" s="2">
        <v>4754</v>
      </c>
      <c r="HY49" s="2">
        <v>4699</v>
      </c>
      <c r="HZ49" s="2">
        <v>4664</v>
      </c>
      <c r="IA49" s="2">
        <v>4626</v>
      </c>
      <c r="IB49" s="2">
        <v>4672</v>
      </c>
      <c r="IC49" s="2">
        <v>4719</v>
      </c>
      <c r="ID49" s="2">
        <v>4737</v>
      </c>
      <c r="IE49" s="2">
        <v>4802</v>
      </c>
      <c r="IF49" s="2">
        <v>4700</v>
      </c>
      <c r="IG49" s="2">
        <v>4654</v>
      </c>
      <c r="IH49" s="2">
        <v>4641</v>
      </c>
      <c r="II49" s="2">
        <v>4752</v>
      </c>
      <c r="IJ49" s="2">
        <v>4817</v>
      </c>
      <c r="IK49" s="2">
        <v>4734</v>
      </c>
      <c r="IL49" s="2">
        <v>4667</v>
      </c>
      <c r="IM49" s="2">
        <v>4612</v>
      </c>
      <c r="IN49" s="2">
        <v>4501</v>
      </c>
      <c r="IO49" s="2">
        <v>4440</v>
      </c>
      <c r="IP49" s="2">
        <v>4310</v>
      </c>
      <c r="IQ49" s="2">
        <v>4344</v>
      </c>
      <c r="IR49" s="2">
        <v>4077</v>
      </c>
      <c r="IS49" s="2">
        <v>4706</v>
      </c>
      <c r="IT49" s="2">
        <v>4724</v>
      </c>
    </row>
    <row r="50" spans="1:254" ht="15.9" customHeight="1">
      <c r="A50" s="65" t="s">
        <v>95</v>
      </c>
      <c r="B50" s="41" t="s">
        <v>96</v>
      </c>
      <c r="C50" s="45">
        <v>6724</v>
      </c>
      <c r="D50" s="16">
        <v>43</v>
      </c>
      <c r="E50" s="21">
        <v>6681</v>
      </c>
      <c r="F50" s="21">
        <v>6474</v>
      </c>
      <c r="G50" s="21">
        <v>6510</v>
      </c>
      <c r="H50" s="21">
        <v>6420</v>
      </c>
      <c r="I50" s="21">
        <v>6694</v>
      </c>
      <c r="J50" s="21">
        <v>6666</v>
      </c>
      <c r="K50" s="21">
        <v>6731</v>
      </c>
      <c r="L50" s="21">
        <v>6923</v>
      </c>
      <c r="M50" s="21">
        <v>7130</v>
      </c>
      <c r="N50" s="21">
        <v>7055</v>
      </c>
      <c r="O50" s="21">
        <v>6999</v>
      </c>
      <c r="P50" s="21">
        <v>6972</v>
      </c>
      <c r="Q50" s="21">
        <v>6734</v>
      </c>
      <c r="R50" s="21">
        <v>6576</v>
      </c>
      <c r="S50" s="21">
        <v>6999</v>
      </c>
      <c r="T50" s="21">
        <v>6976</v>
      </c>
      <c r="U50" s="21">
        <v>6843</v>
      </c>
      <c r="V50" s="21">
        <v>6883</v>
      </c>
      <c r="W50" s="21">
        <v>6772</v>
      </c>
      <c r="X50" s="21">
        <v>6702</v>
      </c>
      <c r="Y50" s="21">
        <v>6785</v>
      </c>
      <c r="Z50" s="21">
        <v>6812</v>
      </c>
      <c r="AA50" s="21">
        <v>6632</v>
      </c>
      <c r="AB50" s="21">
        <v>6583</v>
      </c>
      <c r="AC50" s="21">
        <v>6469</v>
      </c>
      <c r="AD50" s="21">
        <v>6346</v>
      </c>
      <c r="AE50" s="21">
        <v>6329</v>
      </c>
      <c r="AF50" s="21">
        <v>6287</v>
      </c>
      <c r="AG50" s="21">
        <v>6311</v>
      </c>
      <c r="AH50" s="21">
        <v>6320</v>
      </c>
      <c r="AI50" s="21">
        <v>6338</v>
      </c>
      <c r="AJ50" s="21">
        <v>6458</v>
      </c>
      <c r="AK50" s="21">
        <v>6456</v>
      </c>
      <c r="AL50" s="21">
        <v>6471</v>
      </c>
      <c r="AM50" s="21">
        <v>6573</v>
      </c>
      <c r="AN50" s="21">
        <v>6450</v>
      </c>
      <c r="AO50" s="21">
        <v>6363</v>
      </c>
      <c r="AP50" s="21">
        <v>6495</v>
      </c>
      <c r="AQ50" s="21">
        <v>6309</v>
      </c>
      <c r="AR50" s="21">
        <v>6077</v>
      </c>
      <c r="AS50" s="21">
        <v>6207</v>
      </c>
      <c r="AT50" s="21">
        <v>6137</v>
      </c>
      <c r="AU50" s="21">
        <v>6028</v>
      </c>
      <c r="AV50" s="21">
        <v>6213</v>
      </c>
      <c r="AW50" s="21">
        <v>6005</v>
      </c>
      <c r="AX50" s="21">
        <v>6012</v>
      </c>
      <c r="AY50" s="21">
        <v>5794</v>
      </c>
      <c r="AZ50" s="21">
        <v>5793</v>
      </c>
      <c r="BA50" s="21">
        <v>5819</v>
      </c>
      <c r="BB50" s="21">
        <v>5810</v>
      </c>
      <c r="BC50" s="21">
        <v>5933</v>
      </c>
      <c r="BD50" s="21">
        <v>5982</v>
      </c>
      <c r="BE50" s="21">
        <v>5970</v>
      </c>
      <c r="BF50" s="21">
        <v>5978</v>
      </c>
      <c r="BG50" s="21">
        <v>6031</v>
      </c>
      <c r="BH50" s="21">
        <v>5842</v>
      </c>
      <c r="BI50" s="21">
        <v>5845</v>
      </c>
      <c r="BJ50" s="21">
        <v>5703</v>
      </c>
      <c r="BK50" s="21">
        <v>5630</v>
      </c>
      <c r="BL50" s="21">
        <v>5644</v>
      </c>
      <c r="BM50" s="2">
        <v>5795</v>
      </c>
      <c r="BN50" s="2">
        <v>5676</v>
      </c>
      <c r="BO50" s="2">
        <v>5553</v>
      </c>
      <c r="BP50" s="2">
        <v>5498</v>
      </c>
      <c r="BQ50" s="2">
        <v>5574</v>
      </c>
      <c r="BR50" s="2">
        <v>5431</v>
      </c>
      <c r="BS50" s="2">
        <v>5420</v>
      </c>
      <c r="BT50" s="2">
        <v>5437</v>
      </c>
      <c r="BU50" s="2">
        <v>5268</v>
      </c>
      <c r="BV50" s="2">
        <v>5298</v>
      </c>
      <c r="BW50" s="2">
        <v>5297</v>
      </c>
      <c r="BX50" s="2">
        <v>5388</v>
      </c>
      <c r="BY50" s="2">
        <v>5452</v>
      </c>
      <c r="BZ50" s="2">
        <v>5568</v>
      </c>
      <c r="CA50" s="2">
        <v>5559</v>
      </c>
      <c r="CB50" s="2">
        <v>5660</v>
      </c>
      <c r="CC50" s="2">
        <v>5611</v>
      </c>
      <c r="CD50" s="2">
        <v>5522</v>
      </c>
      <c r="CE50" s="2">
        <v>5520</v>
      </c>
      <c r="CF50" s="2">
        <v>5536</v>
      </c>
      <c r="CG50" s="2">
        <v>5546</v>
      </c>
      <c r="CH50" s="2">
        <v>5598</v>
      </c>
      <c r="CI50" s="2">
        <v>5392</v>
      </c>
      <c r="CJ50" s="2">
        <v>5368</v>
      </c>
      <c r="CK50" s="2">
        <v>5351</v>
      </c>
      <c r="CL50" s="2">
        <v>5342</v>
      </c>
      <c r="CM50" s="2">
        <v>5235</v>
      </c>
      <c r="CN50" s="2">
        <v>4955</v>
      </c>
      <c r="CO50" s="2">
        <v>4927</v>
      </c>
      <c r="CP50" s="2">
        <v>5188</v>
      </c>
      <c r="CQ50" s="2">
        <v>5202</v>
      </c>
      <c r="CR50" s="2">
        <v>5262</v>
      </c>
      <c r="CS50" s="2">
        <v>5047</v>
      </c>
      <c r="CT50" s="2">
        <v>4935</v>
      </c>
      <c r="CU50" s="2">
        <v>5128</v>
      </c>
      <c r="CV50" s="2">
        <v>5162</v>
      </c>
      <c r="CW50" s="2">
        <v>5072</v>
      </c>
      <c r="CX50" s="2">
        <v>5024</v>
      </c>
      <c r="CY50" s="2">
        <v>4986</v>
      </c>
      <c r="CZ50" s="2">
        <v>5062</v>
      </c>
      <c r="DA50" s="2">
        <v>5302</v>
      </c>
      <c r="DB50" s="2">
        <v>5251</v>
      </c>
      <c r="DC50" s="2">
        <v>5028</v>
      </c>
      <c r="DD50" s="2">
        <v>5279</v>
      </c>
      <c r="DE50" s="2">
        <v>5303</v>
      </c>
      <c r="DF50" s="2">
        <v>5098</v>
      </c>
      <c r="DG50" s="2">
        <v>5535</v>
      </c>
      <c r="DH50" s="2">
        <v>5595</v>
      </c>
      <c r="DI50" s="2">
        <v>5835</v>
      </c>
      <c r="DJ50" s="2">
        <v>5825</v>
      </c>
      <c r="DK50" s="2">
        <v>5643</v>
      </c>
      <c r="DL50" s="2">
        <v>5786</v>
      </c>
      <c r="DM50" s="2">
        <v>5939</v>
      </c>
      <c r="DN50" s="2">
        <v>5965</v>
      </c>
      <c r="DO50" s="2">
        <v>5850</v>
      </c>
      <c r="DP50" s="2">
        <v>5716</v>
      </c>
      <c r="DQ50" s="2">
        <v>5849</v>
      </c>
      <c r="DR50" s="2">
        <v>6062</v>
      </c>
      <c r="DS50" s="2">
        <v>6046</v>
      </c>
      <c r="DT50" s="2">
        <v>5993</v>
      </c>
      <c r="DU50" s="2">
        <v>5940</v>
      </c>
      <c r="DV50" s="2">
        <v>5539</v>
      </c>
      <c r="DW50" s="2">
        <v>5589</v>
      </c>
      <c r="DX50" s="2">
        <v>5511</v>
      </c>
      <c r="DY50" s="2">
        <v>5417</v>
      </c>
      <c r="DZ50" s="2">
        <v>5286</v>
      </c>
      <c r="EA50" s="2">
        <v>5415</v>
      </c>
      <c r="EB50" s="2">
        <v>5331</v>
      </c>
      <c r="EC50" s="2">
        <v>5339</v>
      </c>
      <c r="ED50" s="2">
        <v>5353</v>
      </c>
      <c r="EE50" s="2">
        <v>5353</v>
      </c>
      <c r="EF50" s="2">
        <v>5419</v>
      </c>
      <c r="EG50" s="2">
        <v>5408</v>
      </c>
      <c r="EH50" s="2">
        <v>5395</v>
      </c>
      <c r="EI50" s="2">
        <v>5580</v>
      </c>
      <c r="EJ50" s="2">
        <v>5575</v>
      </c>
      <c r="EK50" s="2">
        <v>5626</v>
      </c>
      <c r="EL50" s="2">
        <v>5523</v>
      </c>
      <c r="EM50" s="2">
        <v>5426</v>
      </c>
      <c r="EN50" s="2">
        <v>5329</v>
      </c>
      <c r="EO50" s="2">
        <v>5136</v>
      </c>
      <c r="EP50" s="2">
        <v>5097</v>
      </c>
      <c r="EQ50" s="2">
        <v>5212</v>
      </c>
      <c r="ER50" s="2">
        <v>5236</v>
      </c>
      <c r="ES50" s="2">
        <v>5144</v>
      </c>
      <c r="ET50" s="2">
        <v>5041</v>
      </c>
      <c r="EU50" s="2">
        <v>5073</v>
      </c>
      <c r="EV50" s="2">
        <v>5072</v>
      </c>
      <c r="EW50" s="2">
        <v>5058</v>
      </c>
      <c r="EX50" s="2">
        <v>5088</v>
      </c>
      <c r="EY50" s="2">
        <v>5054</v>
      </c>
      <c r="EZ50" s="2">
        <v>5034</v>
      </c>
      <c r="FA50" s="2">
        <v>4928</v>
      </c>
      <c r="FB50" s="2">
        <v>4892</v>
      </c>
      <c r="FC50" s="2">
        <v>4880</v>
      </c>
      <c r="FD50" s="2">
        <v>4912</v>
      </c>
      <c r="FE50" s="2">
        <v>4992</v>
      </c>
      <c r="FF50" s="2">
        <v>4905</v>
      </c>
      <c r="FG50" s="2">
        <v>4833</v>
      </c>
      <c r="FH50" s="2">
        <v>4821</v>
      </c>
      <c r="FI50" s="2">
        <v>4849</v>
      </c>
      <c r="FJ50" s="2">
        <v>4881</v>
      </c>
      <c r="FK50" s="2">
        <v>4874</v>
      </c>
      <c r="FL50" s="2">
        <v>4793</v>
      </c>
      <c r="FM50" s="2">
        <v>4803</v>
      </c>
      <c r="FN50" s="2">
        <v>4804</v>
      </c>
      <c r="FO50" s="2">
        <v>4740</v>
      </c>
      <c r="FP50" s="2">
        <v>4647</v>
      </c>
      <c r="FQ50" s="2">
        <v>4675</v>
      </c>
      <c r="FR50" s="2">
        <v>4480</v>
      </c>
      <c r="FS50" s="2">
        <v>4411</v>
      </c>
      <c r="FT50" s="2">
        <v>4340</v>
      </c>
      <c r="FU50" s="2">
        <v>4413</v>
      </c>
      <c r="FV50" s="2">
        <v>4353</v>
      </c>
      <c r="FW50" s="2">
        <v>4359</v>
      </c>
      <c r="FX50" s="2">
        <v>4465</v>
      </c>
      <c r="FY50" s="2">
        <v>4274</v>
      </c>
      <c r="FZ50" s="2">
        <v>4310</v>
      </c>
      <c r="GA50" s="2">
        <v>4211</v>
      </c>
      <c r="GB50" s="2">
        <v>4171</v>
      </c>
      <c r="GC50" s="2">
        <v>4185</v>
      </c>
      <c r="GD50" s="2">
        <v>4118</v>
      </c>
      <c r="GE50" s="2">
        <v>4104</v>
      </c>
      <c r="GF50" s="2">
        <v>3994</v>
      </c>
      <c r="GG50" s="2">
        <v>4097</v>
      </c>
      <c r="GH50" s="2">
        <v>4120</v>
      </c>
      <c r="GI50" s="2">
        <v>4111</v>
      </c>
      <c r="GJ50" s="2">
        <v>4075</v>
      </c>
      <c r="GK50" s="2">
        <v>4085</v>
      </c>
      <c r="GL50" s="2">
        <v>4076</v>
      </c>
      <c r="GM50" s="2">
        <v>4027</v>
      </c>
      <c r="GN50" s="2">
        <v>4026</v>
      </c>
      <c r="GO50" s="2">
        <v>4044</v>
      </c>
      <c r="GP50" s="2">
        <v>4067</v>
      </c>
      <c r="GQ50" s="2">
        <v>3932</v>
      </c>
      <c r="GR50" s="2">
        <v>3900</v>
      </c>
      <c r="GS50" s="2">
        <v>3997</v>
      </c>
      <c r="GT50" s="2">
        <v>3915</v>
      </c>
      <c r="GU50" s="2">
        <v>3868</v>
      </c>
      <c r="GV50" s="2">
        <v>3988</v>
      </c>
      <c r="GW50" s="2">
        <v>4082</v>
      </c>
      <c r="GX50" s="2">
        <v>4076</v>
      </c>
      <c r="GY50" s="2">
        <v>4035</v>
      </c>
      <c r="GZ50" s="2">
        <v>3947</v>
      </c>
      <c r="HA50" s="2">
        <v>3997</v>
      </c>
      <c r="HB50" s="2">
        <v>3992</v>
      </c>
      <c r="HC50" s="2">
        <v>4027</v>
      </c>
      <c r="HD50" s="2">
        <v>4085</v>
      </c>
      <c r="HE50" s="2">
        <v>4105</v>
      </c>
      <c r="HF50" s="2">
        <v>4194</v>
      </c>
      <c r="HG50" s="2">
        <v>4190</v>
      </c>
      <c r="HH50" s="2">
        <v>4151</v>
      </c>
      <c r="HI50" s="2">
        <v>4154</v>
      </c>
      <c r="HJ50" s="2">
        <v>4093</v>
      </c>
      <c r="HK50" s="2">
        <v>4045</v>
      </c>
      <c r="HL50" s="2">
        <v>4022</v>
      </c>
      <c r="HM50" s="2">
        <v>4065</v>
      </c>
      <c r="HN50" s="2">
        <v>4083</v>
      </c>
      <c r="HO50" s="2">
        <v>4071</v>
      </c>
      <c r="HP50" s="2">
        <v>4047</v>
      </c>
      <c r="HQ50" s="2">
        <v>4015</v>
      </c>
      <c r="HR50" s="2">
        <v>4020</v>
      </c>
      <c r="HS50" s="2">
        <v>4044</v>
      </c>
      <c r="HT50" s="2">
        <v>3968</v>
      </c>
      <c r="HU50" s="2">
        <v>3925</v>
      </c>
      <c r="HV50" s="2">
        <v>4008</v>
      </c>
      <c r="HW50" s="2">
        <v>3998</v>
      </c>
      <c r="HX50" s="2">
        <v>4031</v>
      </c>
      <c r="HY50" s="2">
        <v>4026</v>
      </c>
      <c r="HZ50" s="2">
        <v>4064</v>
      </c>
      <c r="IA50" s="2">
        <v>4067</v>
      </c>
      <c r="IB50" s="2">
        <v>4110</v>
      </c>
      <c r="IC50" s="2">
        <v>4096</v>
      </c>
      <c r="ID50" s="2">
        <v>4055</v>
      </c>
      <c r="IE50" s="2">
        <v>4065</v>
      </c>
      <c r="IF50" s="2">
        <v>4097</v>
      </c>
      <c r="IG50" s="2">
        <v>4164</v>
      </c>
      <c r="IH50" s="2">
        <v>4127</v>
      </c>
      <c r="II50" s="2">
        <v>3984</v>
      </c>
      <c r="IJ50" s="2">
        <v>3943</v>
      </c>
      <c r="IK50" s="2">
        <v>3883</v>
      </c>
      <c r="IL50" s="2">
        <v>3819</v>
      </c>
      <c r="IM50" s="2">
        <v>3771</v>
      </c>
      <c r="IN50" s="2">
        <v>3752</v>
      </c>
      <c r="IO50" s="2">
        <v>3710</v>
      </c>
      <c r="IP50" s="2">
        <v>3653</v>
      </c>
      <c r="IQ50" s="2">
        <v>3761</v>
      </c>
      <c r="IR50" s="2">
        <v>3822</v>
      </c>
      <c r="IS50" s="2">
        <v>3806</v>
      </c>
      <c r="IT50" s="2">
        <v>3802</v>
      </c>
    </row>
    <row r="51" spans="1:254" ht="15.9" customHeight="1">
      <c r="A51" s="65" t="s">
        <v>97</v>
      </c>
      <c r="B51" s="41" t="s">
        <v>98</v>
      </c>
      <c r="C51" s="45">
        <v>2758</v>
      </c>
      <c r="D51" s="16">
        <v>85</v>
      </c>
      <c r="E51" s="21">
        <v>2673</v>
      </c>
      <c r="F51" s="21">
        <v>2491</v>
      </c>
      <c r="G51" s="21">
        <v>2334</v>
      </c>
      <c r="H51" s="21">
        <v>2314</v>
      </c>
      <c r="I51" s="21">
        <v>2424</v>
      </c>
      <c r="J51" s="21">
        <v>2795</v>
      </c>
      <c r="K51" s="21">
        <v>2722</v>
      </c>
      <c r="L51" s="21">
        <v>2707</v>
      </c>
      <c r="M51" s="21">
        <v>2629</v>
      </c>
      <c r="N51" s="21">
        <v>2590</v>
      </c>
      <c r="O51" s="21">
        <v>2588</v>
      </c>
      <c r="P51" s="21">
        <v>2540</v>
      </c>
      <c r="Q51" s="21">
        <v>2563</v>
      </c>
      <c r="R51" s="21">
        <v>2525</v>
      </c>
      <c r="S51" s="21">
        <v>2547</v>
      </c>
      <c r="T51" s="21">
        <v>2471</v>
      </c>
      <c r="U51" s="21">
        <v>2475</v>
      </c>
      <c r="V51" s="21">
        <v>2511</v>
      </c>
      <c r="W51" s="21">
        <v>2491</v>
      </c>
      <c r="X51" s="21">
        <v>2442</v>
      </c>
      <c r="Y51" s="21">
        <v>2476</v>
      </c>
      <c r="Z51" s="21">
        <v>2390</v>
      </c>
      <c r="AA51" s="21">
        <v>2377</v>
      </c>
      <c r="AB51" s="21">
        <v>2345</v>
      </c>
      <c r="AC51" s="21">
        <v>2284</v>
      </c>
      <c r="AD51" s="21">
        <v>2255</v>
      </c>
      <c r="AE51" s="21">
        <v>2264</v>
      </c>
      <c r="AF51" s="21">
        <v>2342</v>
      </c>
      <c r="AG51" s="21">
        <v>2284</v>
      </c>
      <c r="AH51" s="21">
        <v>2284</v>
      </c>
      <c r="AI51" s="21">
        <v>2301</v>
      </c>
      <c r="AJ51" s="21">
        <v>2330</v>
      </c>
      <c r="AK51" s="21">
        <v>2308</v>
      </c>
      <c r="AL51" s="21">
        <v>2293</v>
      </c>
      <c r="AM51" s="21">
        <v>2221</v>
      </c>
      <c r="AN51" s="21">
        <v>2238</v>
      </c>
      <c r="AO51" s="21">
        <v>2373</v>
      </c>
      <c r="AP51" s="21">
        <v>2363</v>
      </c>
      <c r="AQ51" s="21">
        <v>2320</v>
      </c>
      <c r="AR51" s="21">
        <v>2284</v>
      </c>
      <c r="AS51" s="21">
        <v>2314</v>
      </c>
      <c r="AT51" s="21">
        <v>2287</v>
      </c>
      <c r="AU51" s="21">
        <v>2245</v>
      </c>
      <c r="AV51" s="21">
        <v>2335</v>
      </c>
      <c r="AW51" s="21">
        <v>2280</v>
      </c>
      <c r="AX51" s="21">
        <v>2321</v>
      </c>
      <c r="AY51" s="21">
        <v>2307</v>
      </c>
      <c r="AZ51" s="21">
        <v>2305</v>
      </c>
      <c r="BA51" s="21">
        <v>2557</v>
      </c>
      <c r="BB51" s="21">
        <v>2557</v>
      </c>
      <c r="BC51" s="21">
        <v>2552</v>
      </c>
      <c r="BD51" s="21">
        <v>2478</v>
      </c>
      <c r="BE51" s="21">
        <v>2381</v>
      </c>
      <c r="BF51" s="21">
        <v>2325</v>
      </c>
      <c r="BG51" s="21">
        <v>2308</v>
      </c>
      <c r="BH51" s="21">
        <v>2239</v>
      </c>
      <c r="BI51" s="21">
        <v>2245</v>
      </c>
      <c r="BJ51" s="21">
        <v>2251</v>
      </c>
      <c r="BK51" s="21">
        <v>2318</v>
      </c>
      <c r="BL51" s="21">
        <v>2311</v>
      </c>
      <c r="BM51" s="2">
        <v>2288</v>
      </c>
      <c r="BN51" s="2">
        <v>2469</v>
      </c>
      <c r="BO51" s="2">
        <v>2505</v>
      </c>
      <c r="BP51" s="2">
        <v>2489</v>
      </c>
      <c r="BQ51" s="2">
        <v>2518</v>
      </c>
      <c r="BR51" s="2">
        <v>2429</v>
      </c>
      <c r="BS51" s="2">
        <v>2443</v>
      </c>
      <c r="BT51" s="2">
        <v>2353</v>
      </c>
      <c r="BU51" s="2">
        <v>2306</v>
      </c>
      <c r="BV51" s="2">
        <v>2284</v>
      </c>
      <c r="BW51" s="2">
        <v>2297</v>
      </c>
      <c r="BX51" s="2">
        <v>2348</v>
      </c>
      <c r="BY51" s="2">
        <v>2384</v>
      </c>
      <c r="BZ51" s="2">
        <v>2424</v>
      </c>
      <c r="CA51" s="2">
        <v>2383</v>
      </c>
      <c r="CB51" s="2">
        <v>2405</v>
      </c>
      <c r="CC51" s="2">
        <v>2435</v>
      </c>
      <c r="CD51" s="2">
        <v>2368</v>
      </c>
      <c r="CE51" s="2">
        <v>2364</v>
      </c>
      <c r="CF51" s="2">
        <v>2481</v>
      </c>
      <c r="CG51" s="2">
        <v>2648</v>
      </c>
      <c r="CH51" s="2">
        <v>2694</v>
      </c>
      <c r="CI51" s="2">
        <v>2645</v>
      </c>
      <c r="CJ51" s="2">
        <v>2665</v>
      </c>
      <c r="CK51" s="2">
        <v>2685</v>
      </c>
      <c r="CL51" s="2">
        <v>2668</v>
      </c>
      <c r="CM51" s="2">
        <v>2719</v>
      </c>
      <c r="CN51" s="2">
        <v>2684</v>
      </c>
      <c r="CO51" s="2">
        <v>2652</v>
      </c>
      <c r="CP51" s="2">
        <v>2698</v>
      </c>
      <c r="CQ51" s="2">
        <v>2666</v>
      </c>
      <c r="CR51" s="2">
        <v>2672</v>
      </c>
      <c r="CS51" s="2">
        <v>2633</v>
      </c>
      <c r="CT51" s="2">
        <v>2585</v>
      </c>
      <c r="CU51" s="2">
        <v>2635</v>
      </c>
      <c r="CV51" s="2">
        <v>2641</v>
      </c>
      <c r="CW51" s="2">
        <v>2609</v>
      </c>
      <c r="CX51" s="2">
        <v>2584</v>
      </c>
      <c r="CY51" s="2">
        <v>2577</v>
      </c>
      <c r="CZ51" s="2">
        <v>2611</v>
      </c>
      <c r="DA51" s="2">
        <v>2575</v>
      </c>
      <c r="DB51" s="2">
        <v>2517</v>
      </c>
      <c r="DC51" s="2">
        <v>2434</v>
      </c>
      <c r="DD51" s="2">
        <v>2522</v>
      </c>
      <c r="DE51" s="2">
        <v>2607</v>
      </c>
      <c r="DF51" s="2">
        <v>2490</v>
      </c>
      <c r="DG51" s="2">
        <v>2547</v>
      </c>
      <c r="DH51" s="2">
        <v>2510</v>
      </c>
      <c r="DI51" s="2">
        <v>2565</v>
      </c>
      <c r="DJ51" s="2">
        <v>2567</v>
      </c>
      <c r="DK51" s="2">
        <v>2579</v>
      </c>
      <c r="DL51" s="2">
        <v>2518</v>
      </c>
      <c r="DM51" s="2">
        <v>2525</v>
      </c>
      <c r="DN51" s="2">
        <v>2540</v>
      </c>
      <c r="DO51" s="2">
        <v>2482</v>
      </c>
      <c r="DP51" s="2">
        <v>2458</v>
      </c>
      <c r="DQ51" s="2">
        <v>2458</v>
      </c>
      <c r="DR51" s="2">
        <v>2490</v>
      </c>
      <c r="DS51" s="2">
        <v>2524</v>
      </c>
      <c r="DT51" s="2">
        <v>2490</v>
      </c>
      <c r="DU51" s="2">
        <v>2611</v>
      </c>
      <c r="DV51" s="2">
        <v>2895</v>
      </c>
      <c r="DW51" s="2">
        <v>3520</v>
      </c>
      <c r="DX51" s="2">
        <v>3325</v>
      </c>
      <c r="DY51" s="2">
        <v>3180</v>
      </c>
      <c r="DZ51" s="2">
        <v>3150</v>
      </c>
      <c r="EA51" s="2">
        <v>3080</v>
      </c>
      <c r="EB51" s="2">
        <v>3035</v>
      </c>
      <c r="EC51" s="2">
        <v>3065</v>
      </c>
      <c r="ED51" s="2">
        <v>3055</v>
      </c>
      <c r="EE51" s="2">
        <v>3070</v>
      </c>
      <c r="EF51" s="2">
        <v>3245</v>
      </c>
      <c r="EG51" s="2">
        <v>3260</v>
      </c>
      <c r="EH51" s="2">
        <v>3150</v>
      </c>
      <c r="EI51" s="2">
        <v>3145</v>
      </c>
      <c r="EJ51" s="2">
        <v>3135</v>
      </c>
      <c r="EK51" s="2">
        <v>3110</v>
      </c>
      <c r="EL51" s="2">
        <v>3060</v>
      </c>
      <c r="EM51" s="2">
        <v>3040</v>
      </c>
      <c r="EN51" s="2">
        <v>2998</v>
      </c>
      <c r="EO51" s="2">
        <v>2865</v>
      </c>
      <c r="EP51" s="2">
        <v>2848</v>
      </c>
      <c r="EQ51" s="2">
        <v>2826</v>
      </c>
      <c r="ER51" s="2">
        <v>2822</v>
      </c>
      <c r="ES51" s="2">
        <v>2828</v>
      </c>
      <c r="ET51" s="2">
        <v>2776</v>
      </c>
      <c r="EU51" s="2">
        <v>2793</v>
      </c>
      <c r="EV51" s="2">
        <v>2784</v>
      </c>
      <c r="EW51" s="2">
        <v>2779</v>
      </c>
      <c r="EX51" s="2">
        <v>2738</v>
      </c>
      <c r="EY51" s="2">
        <v>2742</v>
      </c>
      <c r="EZ51" s="2">
        <v>2771</v>
      </c>
      <c r="FA51" s="2">
        <v>2731</v>
      </c>
      <c r="FB51" s="2">
        <v>2690</v>
      </c>
      <c r="FC51" s="2">
        <v>2615</v>
      </c>
      <c r="FD51" s="2">
        <v>2671</v>
      </c>
      <c r="FE51" s="2">
        <v>2702</v>
      </c>
      <c r="FF51" s="2">
        <v>2700</v>
      </c>
      <c r="FG51" s="2">
        <v>2680</v>
      </c>
      <c r="FH51" s="2">
        <v>2690</v>
      </c>
      <c r="FI51" s="2">
        <v>2742</v>
      </c>
      <c r="FJ51" s="2">
        <v>2825</v>
      </c>
      <c r="FK51" s="2">
        <v>2801</v>
      </c>
      <c r="FL51" s="2">
        <v>2812</v>
      </c>
      <c r="FM51" s="2">
        <v>2781</v>
      </c>
      <c r="FN51" s="2">
        <v>2923</v>
      </c>
      <c r="FO51" s="2">
        <v>2876</v>
      </c>
      <c r="FP51" s="2">
        <v>2835</v>
      </c>
      <c r="FQ51" s="2">
        <v>2825</v>
      </c>
      <c r="FR51" s="2">
        <v>2700</v>
      </c>
      <c r="FS51" s="2">
        <v>2646</v>
      </c>
      <c r="FT51" s="2">
        <v>2591</v>
      </c>
      <c r="FU51" s="2">
        <v>2567</v>
      </c>
      <c r="FV51" s="2">
        <v>2555</v>
      </c>
      <c r="FW51" s="2">
        <v>2591</v>
      </c>
      <c r="FX51" s="2">
        <v>2618</v>
      </c>
      <c r="FY51" s="2">
        <v>2615</v>
      </c>
      <c r="FZ51" s="2">
        <v>2626</v>
      </c>
      <c r="GA51" s="2">
        <v>2650</v>
      </c>
      <c r="GB51" s="2">
        <v>2603</v>
      </c>
      <c r="GC51" s="2">
        <v>2611</v>
      </c>
      <c r="GD51" s="2">
        <v>2577</v>
      </c>
      <c r="GE51" s="2">
        <v>2566</v>
      </c>
      <c r="GF51" s="2">
        <v>2504</v>
      </c>
      <c r="GG51" s="2">
        <v>2532</v>
      </c>
      <c r="GH51" s="2">
        <v>2579</v>
      </c>
      <c r="GI51" s="2">
        <v>2589</v>
      </c>
      <c r="GJ51" s="2">
        <v>2583</v>
      </c>
      <c r="GK51" s="2">
        <v>2656</v>
      </c>
      <c r="GL51" s="2">
        <v>2698</v>
      </c>
      <c r="GM51" s="2">
        <v>2659</v>
      </c>
      <c r="GN51" s="2">
        <v>2626</v>
      </c>
      <c r="GO51" s="2">
        <v>2624</v>
      </c>
      <c r="GP51" s="2">
        <v>2624</v>
      </c>
      <c r="GQ51" s="2">
        <v>2608</v>
      </c>
      <c r="GR51" s="2">
        <v>2578</v>
      </c>
      <c r="GS51" s="2">
        <v>2601</v>
      </c>
      <c r="GT51" s="2">
        <v>2577</v>
      </c>
      <c r="GU51" s="2">
        <v>2549</v>
      </c>
      <c r="GV51" s="2">
        <v>2568</v>
      </c>
      <c r="GW51" s="2">
        <v>2583</v>
      </c>
      <c r="GX51" s="2">
        <v>2582</v>
      </c>
      <c r="GY51" s="2">
        <v>2650</v>
      </c>
      <c r="GZ51" s="2">
        <v>2603</v>
      </c>
      <c r="HA51" s="2">
        <v>2528</v>
      </c>
      <c r="HB51" s="2">
        <v>2486</v>
      </c>
      <c r="HC51" s="2">
        <v>2475</v>
      </c>
      <c r="HD51" s="2">
        <v>2529</v>
      </c>
      <c r="HE51" s="2">
        <v>2624</v>
      </c>
      <c r="HF51" s="2">
        <v>2724</v>
      </c>
      <c r="HG51" s="2">
        <v>2769</v>
      </c>
      <c r="HH51" s="2">
        <v>2741</v>
      </c>
      <c r="HI51" s="2">
        <v>2809</v>
      </c>
      <c r="HJ51" s="2">
        <v>2748</v>
      </c>
      <c r="HK51" s="2">
        <v>2747</v>
      </c>
      <c r="HL51" s="2">
        <v>2680</v>
      </c>
      <c r="HM51" s="2">
        <v>2699</v>
      </c>
      <c r="HN51" s="2">
        <v>2681</v>
      </c>
      <c r="HO51" s="2">
        <v>2724</v>
      </c>
      <c r="HP51" s="2">
        <v>2736</v>
      </c>
      <c r="HQ51" s="2">
        <v>2770</v>
      </c>
      <c r="HR51" s="2">
        <v>2724</v>
      </c>
      <c r="HS51" s="2">
        <v>2693</v>
      </c>
      <c r="HT51" s="2">
        <v>2640</v>
      </c>
      <c r="HU51" s="2">
        <v>2660</v>
      </c>
      <c r="HV51" s="2">
        <v>2641</v>
      </c>
      <c r="HW51" s="2">
        <v>2632</v>
      </c>
      <c r="HX51" s="2">
        <v>2603</v>
      </c>
      <c r="HY51" s="2">
        <v>2630</v>
      </c>
      <c r="HZ51" s="2">
        <v>2658</v>
      </c>
      <c r="IA51" s="2">
        <v>2705</v>
      </c>
      <c r="IB51" s="2">
        <v>2720</v>
      </c>
      <c r="IC51" s="2">
        <v>2700</v>
      </c>
      <c r="ID51" s="2">
        <v>2695</v>
      </c>
      <c r="IE51" s="2">
        <v>2612</v>
      </c>
      <c r="IF51" s="2">
        <v>2589</v>
      </c>
      <c r="IG51" s="2">
        <v>2603</v>
      </c>
      <c r="IH51" s="2">
        <v>2510</v>
      </c>
      <c r="II51" s="2">
        <v>2495</v>
      </c>
      <c r="IJ51" s="2">
        <v>2564</v>
      </c>
      <c r="IK51" s="2">
        <v>2586</v>
      </c>
      <c r="IL51" s="2">
        <v>2575</v>
      </c>
      <c r="IM51" s="2">
        <v>2551</v>
      </c>
      <c r="IN51" s="2">
        <v>2527</v>
      </c>
      <c r="IO51" s="2">
        <v>2530</v>
      </c>
      <c r="IP51" s="2">
        <v>2450</v>
      </c>
      <c r="IQ51" s="2">
        <v>2468</v>
      </c>
      <c r="IR51" s="2">
        <v>2450</v>
      </c>
      <c r="IS51" s="2">
        <v>2368</v>
      </c>
      <c r="IT51" s="2">
        <v>2813</v>
      </c>
    </row>
    <row r="52" spans="1:254" ht="15.9" customHeight="1">
      <c r="A52" s="65" t="s">
        <v>99</v>
      </c>
      <c r="B52" s="41" t="s">
        <v>100</v>
      </c>
      <c r="C52" s="45">
        <v>7830</v>
      </c>
      <c r="D52" s="16">
        <v>130</v>
      </c>
      <c r="E52" s="21">
        <v>7700</v>
      </c>
      <c r="F52" s="21">
        <v>7682</v>
      </c>
      <c r="G52" s="21">
        <v>7693</v>
      </c>
      <c r="H52" s="21">
        <v>7709</v>
      </c>
      <c r="I52" s="21">
        <v>8033</v>
      </c>
      <c r="J52" s="21">
        <v>8092</v>
      </c>
      <c r="K52" s="21">
        <v>8196</v>
      </c>
      <c r="L52" s="21">
        <v>8112</v>
      </c>
      <c r="M52" s="21">
        <v>8073</v>
      </c>
      <c r="N52" s="21">
        <v>7944</v>
      </c>
      <c r="O52" s="21">
        <v>7921</v>
      </c>
      <c r="P52" s="21">
        <v>7847</v>
      </c>
      <c r="Q52" s="21">
        <v>7640</v>
      </c>
      <c r="R52" s="21">
        <v>7461</v>
      </c>
      <c r="S52" s="21">
        <v>7600</v>
      </c>
      <c r="T52" s="21">
        <v>7734</v>
      </c>
      <c r="U52" s="21">
        <v>7611</v>
      </c>
      <c r="V52" s="21">
        <v>7450</v>
      </c>
      <c r="W52" s="21">
        <v>7569</v>
      </c>
      <c r="X52" s="21">
        <v>7648</v>
      </c>
      <c r="Y52" s="21">
        <v>7690</v>
      </c>
      <c r="Z52" s="21">
        <v>7716</v>
      </c>
      <c r="AA52" s="21">
        <v>7560</v>
      </c>
      <c r="AB52" s="21">
        <v>7546</v>
      </c>
      <c r="AC52" s="21">
        <v>7222</v>
      </c>
      <c r="AD52" s="21">
        <v>7074</v>
      </c>
      <c r="AE52" s="21">
        <v>7202</v>
      </c>
      <c r="AF52" s="21">
        <v>7077</v>
      </c>
      <c r="AG52" s="21">
        <v>6798</v>
      </c>
      <c r="AH52" s="21">
        <v>6847</v>
      </c>
      <c r="AI52" s="21">
        <v>6970</v>
      </c>
      <c r="AJ52" s="21">
        <v>7288</v>
      </c>
      <c r="AK52" s="21">
        <v>7120</v>
      </c>
      <c r="AL52" s="21">
        <v>7186</v>
      </c>
      <c r="AM52" s="21">
        <v>7260</v>
      </c>
      <c r="AN52" s="21">
        <v>7252</v>
      </c>
      <c r="AO52" s="21">
        <v>7190</v>
      </c>
      <c r="AP52" s="21">
        <v>7210</v>
      </c>
      <c r="AQ52" s="21">
        <v>7310</v>
      </c>
      <c r="AR52" s="21">
        <v>7326</v>
      </c>
      <c r="AS52" s="21">
        <v>7368</v>
      </c>
      <c r="AT52" s="21">
        <v>7219</v>
      </c>
      <c r="AU52" s="21">
        <v>6952</v>
      </c>
      <c r="AV52" s="21">
        <v>6960</v>
      </c>
      <c r="AW52" s="21">
        <v>6891</v>
      </c>
      <c r="AX52" s="21">
        <v>7043</v>
      </c>
      <c r="AY52" s="21">
        <v>6976</v>
      </c>
      <c r="AZ52" s="21">
        <v>7048</v>
      </c>
      <c r="BA52" s="21">
        <v>7075</v>
      </c>
      <c r="BB52" s="21">
        <v>7141</v>
      </c>
      <c r="BC52" s="21">
        <v>7322</v>
      </c>
      <c r="BD52" s="21">
        <v>7335</v>
      </c>
      <c r="BE52" s="21">
        <v>7306</v>
      </c>
      <c r="BF52" s="21">
        <v>7316</v>
      </c>
      <c r="BG52" s="21">
        <v>7623</v>
      </c>
      <c r="BH52" s="21">
        <v>7808</v>
      </c>
      <c r="BI52" s="21">
        <v>7795</v>
      </c>
      <c r="BJ52" s="21">
        <v>7592</v>
      </c>
      <c r="BK52" s="21">
        <v>7512</v>
      </c>
      <c r="BL52" s="21">
        <v>7321</v>
      </c>
      <c r="BM52" s="2">
        <v>7145</v>
      </c>
      <c r="BN52" s="2">
        <v>7125</v>
      </c>
      <c r="BO52" s="2">
        <v>6950</v>
      </c>
      <c r="BP52" s="2">
        <v>7030</v>
      </c>
      <c r="BQ52" s="2">
        <v>7166</v>
      </c>
      <c r="BR52" s="2">
        <v>7048</v>
      </c>
      <c r="BS52" s="2">
        <v>7125</v>
      </c>
      <c r="BT52" s="2">
        <v>7152</v>
      </c>
      <c r="BU52" s="2">
        <v>7081</v>
      </c>
      <c r="BV52" s="2">
        <v>7097</v>
      </c>
      <c r="BW52" s="2">
        <v>6934</v>
      </c>
      <c r="BX52" s="2">
        <v>7106</v>
      </c>
      <c r="BY52" s="2">
        <v>7159</v>
      </c>
      <c r="BZ52" s="2">
        <v>7033</v>
      </c>
      <c r="CA52" s="2">
        <v>6839</v>
      </c>
      <c r="CB52" s="2">
        <v>6894</v>
      </c>
      <c r="CC52" s="2">
        <v>6822</v>
      </c>
      <c r="CD52" s="2">
        <v>6913</v>
      </c>
      <c r="CE52" s="2">
        <v>6996</v>
      </c>
      <c r="CF52" s="2">
        <v>7025</v>
      </c>
      <c r="CG52" s="2">
        <v>7202</v>
      </c>
      <c r="CH52" s="2">
        <v>7370</v>
      </c>
      <c r="CI52" s="2">
        <v>7277</v>
      </c>
      <c r="CJ52" s="2">
        <v>7268</v>
      </c>
      <c r="CK52" s="2">
        <v>7223</v>
      </c>
      <c r="CL52" s="2">
        <v>7237</v>
      </c>
      <c r="CM52" s="2">
        <v>7333</v>
      </c>
      <c r="CN52" s="2">
        <v>7268</v>
      </c>
      <c r="CO52" s="2">
        <v>7150</v>
      </c>
      <c r="CP52" s="2">
        <v>7379</v>
      </c>
      <c r="CQ52" s="2">
        <v>7497</v>
      </c>
      <c r="CR52" s="2">
        <v>7298</v>
      </c>
      <c r="CS52" s="2">
        <v>6857</v>
      </c>
      <c r="CT52" s="2">
        <v>5788</v>
      </c>
      <c r="CU52" s="2">
        <v>5955</v>
      </c>
      <c r="CV52" s="2">
        <v>5978</v>
      </c>
      <c r="CW52" s="2">
        <v>5906</v>
      </c>
      <c r="CX52" s="2">
        <v>5843</v>
      </c>
      <c r="CY52" s="2">
        <v>5790</v>
      </c>
      <c r="CZ52" s="2">
        <v>5804</v>
      </c>
      <c r="DA52" s="2">
        <v>6016</v>
      </c>
      <c r="DB52" s="2">
        <v>6037</v>
      </c>
      <c r="DC52" s="2">
        <v>5781</v>
      </c>
      <c r="DD52" s="2">
        <v>6086</v>
      </c>
      <c r="DE52" s="2">
        <v>6192</v>
      </c>
      <c r="DF52" s="2">
        <v>5944</v>
      </c>
      <c r="DG52" s="2">
        <v>6097</v>
      </c>
      <c r="DH52" s="2">
        <v>6218</v>
      </c>
      <c r="DI52" s="2">
        <v>6457</v>
      </c>
      <c r="DJ52" s="2">
        <v>6459</v>
      </c>
      <c r="DK52" s="2">
        <v>6254</v>
      </c>
      <c r="DL52" s="2">
        <v>6275</v>
      </c>
      <c r="DM52" s="2">
        <v>6293</v>
      </c>
      <c r="DN52" s="2">
        <v>6380</v>
      </c>
      <c r="DO52" s="2">
        <v>6347</v>
      </c>
      <c r="DP52" s="2">
        <v>6205</v>
      </c>
      <c r="DQ52" s="2">
        <v>6252</v>
      </c>
      <c r="DR52" s="2">
        <v>6259</v>
      </c>
      <c r="DS52" s="2">
        <v>6220</v>
      </c>
      <c r="DT52" s="2">
        <v>6144</v>
      </c>
      <c r="DU52" s="2">
        <v>6098</v>
      </c>
      <c r="DV52" s="2">
        <v>5950</v>
      </c>
      <c r="DW52" s="2">
        <v>5918</v>
      </c>
      <c r="DX52" s="2">
        <v>5841</v>
      </c>
      <c r="DY52" s="2">
        <v>5869</v>
      </c>
      <c r="DZ52" s="2">
        <v>5740</v>
      </c>
      <c r="EA52" s="2">
        <v>5664</v>
      </c>
      <c r="EB52" s="2">
        <v>5529</v>
      </c>
      <c r="EC52" s="2">
        <v>5547</v>
      </c>
      <c r="ED52" s="2">
        <v>5593</v>
      </c>
      <c r="EE52" s="2">
        <v>5632</v>
      </c>
      <c r="EF52" s="2">
        <v>5777</v>
      </c>
      <c r="EG52" s="2">
        <v>5793</v>
      </c>
      <c r="EH52" s="2">
        <v>5809</v>
      </c>
      <c r="EI52" s="2">
        <v>5984</v>
      </c>
      <c r="EJ52" s="2">
        <v>5962</v>
      </c>
      <c r="EK52" s="2">
        <v>5996</v>
      </c>
      <c r="EL52" s="2">
        <v>5995</v>
      </c>
      <c r="EM52" s="2">
        <v>5971</v>
      </c>
      <c r="EN52" s="2">
        <v>5965</v>
      </c>
      <c r="EO52" s="2">
        <v>5914</v>
      </c>
      <c r="EP52" s="2">
        <v>5873</v>
      </c>
      <c r="EQ52" s="2">
        <v>5868</v>
      </c>
      <c r="ER52" s="2">
        <v>5955</v>
      </c>
      <c r="ES52" s="2">
        <v>5865</v>
      </c>
      <c r="ET52" s="2">
        <v>5817</v>
      </c>
      <c r="EU52" s="2">
        <v>5785</v>
      </c>
      <c r="EV52" s="2">
        <v>5770</v>
      </c>
      <c r="EW52" s="2">
        <v>5777</v>
      </c>
      <c r="EX52" s="2">
        <v>5797</v>
      </c>
      <c r="EY52" s="2">
        <v>5855</v>
      </c>
      <c r="EZ52" s="2">
        <v>5810</v>
      </c>
      <c r="FA52" s="2">
        <v>5954</v>
      </c>
      <c r="FB52" s="2">
        <v>5825</v>
      </c>
      <c r="FC52" s="2">
        <v>5722</v>
      </c>
      <c r="FD52" s="2">
        <v>5722</v>
      </c>
      <c r="FE52" s="2">
        <v>5752</v>
      </c>
      <c r="FF52" s="2">
        <v>5637</v>
      </c>
      <c r="FG52" s="2">
        <v>5552</v>
      </c>
      <c r="FH52" s="2">
        <v>5515</v>
      </c>
      <c r="FI52" s="2">
        <v>5543</v>
      </c>
      <c r="FJ52" s="2">
        <v>5463</v>
      </c>
      <c r="FK52" s="2">
        <v>5495</v>
      </c>
      <c r="FL52" s="2">
        <v>5487</v>
      </c>
      <c r="FM52" s="2">
        <v>5443</v>
      </c>
      <c r="FN52" s="2">
        <v>5463</v>
      </c>
      <c r="FO52" s="2">
        <v>5451</v>
      </c>
      <c r="FP52" s="2">
        <v>5470</v>
      </c>
      <c r="FQ52" s="2">
        <v>5486</v>
      </c>
      <c r="FR52" s="2">
        <v>5463</v>
      </c>
      <c r="FS52" s="2">
        <v>5420</v>
      </c>
      <c r="FT52" s="2">
        <v>5300</v>
      </c>
      <c r="FU52" s="2">
        <v>5332</v>
      </c>
      <c r="FV52" s="2">
        <v>5783</v>
      </c>
      <c r="FW52" s="2">
        <v>5790</v>
      </c>
      <c r="FX52" s="2">
        <v>5924</v>
      </c>
      <c r="FY52" s="2">
        <v>5857</v>
      </c>
      <c r="FZ52" s="2">
        <v>5890</v>
      </c>
      <c r="GA52" s="2">
        <v>5827</v>
      </c>
      <c r="GB52" s="2">
        <v>5795</v>
      </c>
      <c r="GC52" s="2">
        <v>5818</v>
      </c>
      <c r="GD52" s="2">
        <v>5771</v>
      </c>
      <c r="GE52" s="2">
        <v>5752</v>
      </c>
      <c r="GF52" s="2">
        <v>5635</v>
      </c>
      <c r="GG52" s="2">
        <v>5633</v>
      </c>
      <c r="GH52" s="2">
        <v>5743</v>
      </c>
      <c r="GI52" s="2">
        <v>5759</v>
      </c>
      <c r="GJ52" s="2">
        <v>5766</v>
      </c>
      <c r="GK52" s="2">
        <v>5913</v>
      </c>
      <c r="GL52" s="2">
        <v>5987</v>
      </c>
      <c r="GM52" s="2">
        <v>5941</v>
      </c>
      <c r="GN52" s="2">
        <v>5887</v>
      </c>
      <c r="GO52" s="2">
        <v>5941</v>
      </c>
      <c r="GP52" s="2">
        <v>5980</v>
      </c>
      <c r="GQ52" s="2">
        <v>6053</v>
      </c>
      <c r="GR52" s="2">
        <v>5938</v>
      </c>
      <c r="GS52" s="2">
        <v>6173</v>
      </c>
      <c r="GT52" s="2">
        <v>6182</v>
      </c>
      <c r="GU52" s="2">
        <v>6151</v>
      </c>
      <c r="GV52" s="2">
        <v>6266</v>
      </c>
      <c r="GW52" s="2">
        <v>6307</v>
      </c>
      <c r="GX52" s="2">
        <v>6273</v>
      </c>
      <c r="GY52" s="2">
        <v>6152</v>
      </c>
      <c r="GZ52" s="2">
        <v>6160</v>
      </c>
      <c r="HA52" s="2">
        <v>6120</v>
      </c>
      <c r="HB52" s="2">
        <v>6118</v>
      </c>
      <c r="HC52" s="2">
        <v>6066</v>
      </c>
      <c r="HD52" s="2">
        <v>6071</v>
      </c>
      <c r="HE52" s="2">
        <v>6092</v>
      </c>
      <c r="HF52" s="2">
        <v>6189</v>
      </c>
      <c r="HG52" s="2">
        <v>6140</v>
      </c>
      <c r="HH52" s="2">
        <v>6070</v>
      </c>
      <c r="HI52" s="2">
        <v>6274</v>
      </c>
      <c r="HJ52" s="2">
        <v>6323</v>
      </c>
      <c r="HK52" s="2">
        <v>6345</v>
      </c>
      <c r="HL52" s="2">
        <v>6383</v>
      </c>
      <c r="HM52" s="2">
        <v>6438</v>
      </c>
      <c r="HN52" s="2">
        <v>6451</v>
      </c>
      <c r="HO52" s="2">
        <v>6415</v>
      </c>
      <c r="HP52" s="2">
        <v>6423</v>
      </c>
      <c r="HQ52" s="2">
        <v>6453</v>
      </c>
      <c r="HR52" s="2">
        <v>6452</v>
      </c>
      <c r="HS52" s="2">
        <v>6434</v>
      </c>
      <c r="HT52" s="2">
        <v>6326</v>
      </c>
      <c r="HU52" s="2">
        <v>6277</v>
      </c>
      <c r="HV52" s="2">
        <v>6367</v>
      </c>
      <c r="HW52" s="2">
        <v>6372</v>
      </c>
      <c r="HX52" s="2">
        <v>6361</v>
      </c>
      <c r="HY52" s="2">
        <v>6381</v>
      </c>
      <c r="HZ52" s="2">
        <v>6345</v>
      </c>
      <c r="IA52" s="2">
        <v>6446</v>
      </c>
      <c r="IB52" s="2">
        <v>6514</v>
      </c>
      <c r="IC52" s="2">
        <v>6443</v>
      </c>
      <c r="ID52" s="2">
        <v>6422</v>
      </c>
      <c r="IE52" s="2">
        <v>6416</v>
      </c>
      <c r="IF52" s="2">
        <v>6442</v>
      </c>
      <c r="IG52" s="2">
        <v>6558</v>
      </c>
      <c r="IH52" s="2">
        <v>6462</v>
      </c>
      <c r="II52" s="2">
        <v>6385</v>
      </c>
      <c r="IJ52" s="2">
        <v>6350</v>
      </c>
      <c r="IK52" s="2">
        <v>6270</v>
      </c>
      <c r="IL52" s="2">
        <v>6156</v>
      </c>
      <c r="IM52" s="2">
        <v>6184</v>
      </c>
      <c r="IN52" s="2">
        <v>6070</v>
      </c>
      <c r="IO52" s="2">
        <v>5987</v>
      </c>
      <c r="IP52" s="2">
        <v>5962</v>
      </c>
      <c r="IQ52" s="2">
        <v>6111</v>
      </c>
      <c r="IR52" s="2">
        <v>6022</v>
      </c>
      <c r="IS52" s="2">
        <v>5937</v>
      </c>
      <c r="IT52" s="2">
        <v>5955</v>
      </c>
    </row>
    <row r="53" spans="1:254" ht="15.9" customHeight="1">
      <c r="A53" s="65" t="s">
        <v>101</v>
      </c>
      <c r="B53" s="41" t="s">
        <v>102</v>
      </c>
      <c r="C53" s="45">
        <v>5780</v>
      </c>
      <c r="D53" s="16">
        <v>82</v>
      </c>
      <c r="E53" s="21">
        <v>5698</v>
      </c>
      <c r="F53" s="21">
        <v>5611</v>
      </c>
      <c r="G53" s="21">
        <v>5581</v>
      </c>
      <c r="H53" s="21">
        <v>5882</v>
      </c>
      <c r="I53" s="21">
        <v>5980</v>
      </c>
      <c r="J53" s="21">
        <v>5948</v>
      </c>
      <c r="K53" s="21">
        <v>5951</v>
      </c>
      <c r="L53" s="21">
        <v>6024</v>
      </c>
      <c r="M53" s="21">
        <v>6144</v>
      </c>
      <c r="N53" s="21">
        <v>6132</v>
      </c>
      <c r="O53" s="21">
        <v>6282</v>
      </c>
      <c r="P53" s="21">
        <v>6312</v>
      </c>
      <c r="Q53" s="21">
        <v>6110</v>
      </c>
      <c r="R53" s="21">
        <v>5997</v>
      </c>
      <c r="S53" s="21">
        <v>6406</v>
      </c>
      <c r="T53" s="21">
        <v>6417</v>
      </c>
      <c r="U53" s="21">
        <v>6262</v>
      </c>
      <c r="V53" s="21">
        <v>6293</v>
      </c>
      <c r="W53" s="21">
        <v>6389</v>
      </c>
      <c r="X53" s="21">
        <v>6422</v>
      </c>
      <c r="Y53" s="21">
        <v>6393</v>
      </c>
      <c r="Z53" s="21">
        <v>6475</v>
      </c>
      <c r="AA53" s="21">
        <v>6678</v>
      </c>
      <c r="AB53" s="21">
        <v>6715</v>
      </c>
      <c r="AC53" s="21">
        <v>6740</v>
      </c>
      <c r="AD53" s="21">
        <v>6851</v>
      </c>
      <c r="AE53" s="21">
        <v>6861</v>
      </c>
      <c r="AF53" s="21">
        <v>6851</v>
      </c>
      <c r="AG53" s="21">
        <v>7060</v>
      </c>
      <c r="AH53" s="21">
        <v>7221</v>
      </c>
      <c r="AI53" s="21">
        <v>7090</v>
      </c>
      <c r="AJ53" s="21">
        <v>7250</v>
      </c>
      <c r="AK53" s="21">
        <v>7520</v>
      </c>
      <c r="AL53" s="21">
        <v>7561</v>
      </c>
      <c r="AM53" s="21">
        <v>7373</v>
      </c>
      <c r="AN53" s="21">
        <v>7190</v>
      </c>
      <c r="AO53" s="21">
        <v>7270</v>
      </c>
      <c r="AP53" s="21">
        <v>7156</v>
      </c>
      <c r="AQ53" s="21">
        <v>6986</v>
      </c>
      <c r="AR53" s="21">
        <v>6636</v>
      </c>
      <c r="AS53" s="21">
        <v>6907</v>
      </c>
      <c r="AT53" s="21">
        <v>7072</v>
      </c>
      <c r="AU53" s="21">
        <v>7130</v>
      </c>
      <c r="AV53" s="21">
        <v>7659</v>
      </c>
      <c r="AW53" s="21">
        <v>7659</v>
      </c>
      <c r="AX53" s="21">
        <v>7519</v>
      </c>
      <c r="AY53" s="21">
        <v>6990</v>
      </c>
      <c r="AZ53" s="21">
        <v>6757</v>
      </c>
      <c r="BA53" s="21">
        <v>6840</v>
      </c>
      <c r="BB53" s="21">
        <v>6772</v>
      </c>
      <c r="BC53" s="21">
        <v>7011</v>
      </c>
      <c r="BD53" s="21">
        <v>6749</v>
      </c>
      <c r="BE53" s="21">
        <v>6480</v>
      </c>
      <c r="BF53" s="21">
        <v>6225</v>
      </c>
      <c r="BG53" s="21">
        <v>6067</v>
      </c>
      <c r="BH53" s="21">
        <v>5992</v>
      </c>
      <c r="BI53" s="21">
        <v>6177</v>
      </c>
      <c r="BJ53" s="21">
        <v>5861</v>
      </c>
      <c r="BK53" s="21">
        <v>5923</v>
      </c>
      <c r="BL53" s="21">
        <v>6020</v>
      </c>
      <c r="BM53" s="2">
        <v>5929</v>
      </c>
      <c r="BN53" s="2">
        <v>5623</v>
      </c>
      <c r="BO53" s="2">
        <v>5573</v>
      </c>
      <c r="BP53" s="2">
        <v>5512</v>
      </c>
      <c r="BQ53" s="2">
        <v>5550</v>
      </c>
      <c r="BR53" s="2">
        <v>5470</v>
      </c>
      <c r="BS53" s="2">
        <v>5559</v>
      </c>
      <c r="BT53" s="2">
        <v>5697</v>
      </c>
      <c r="BU53" s="2">
        <v>5577</v>
      </c>
      <c r="BV53" s="2">
        <v>5616</v>
      </c>
      <c r="BW53" s="2">
        <v>5546</v>
      </c>
      <c r="BX53" s="2">
        <v>5662</v>
      </c>
      <c r="BY53" s="2">
        <v>5739</v>
      </c>
      <c r="BZ53" s="2">
        <v>5727</v>
      </c>
      <c r="CA53" s="2">
        <v>5669</v>
      </c>
      <c r="CB53" s="2">
        <v>5642</v>
      </c>
      <c r="CC53" s="2">
        <v>5585</v>
      </c>
      <c r="CD53" s="2">
        <v>5627</v>
      </c>
      <c r="CE53" s="2">
        <v>5682</v>
      </c>
      <c r="CF53" s="2">
        <v>5827</v>
      </c>
      <c r="CG53" s="2">
        <v>5859</v>
      </c>
      <c r="CH53" s="2">
        <v>5781</v>
      </c>
      <c r="CI53" s="2">
        <v>5555</v>
      </c>
      <c r="CJ53" s="2">
        <v>5541</v>
      </c>
      <c r="CK53" s="2">
        <v>5577</v>
      </c>
      <c r="CL53" s="2">
        <v>5625</v>
      </c>
      <c r="CM53" s="2">
        <v>5605</v>
      </c>
      <c r="CN53" s="2">
        <v>5360</v>
      </c>
      <c r="CO53" s="2">
        <v>5290</v>
      </c>
      <c r="CP53" s="2">
        <v>5500</v>
      </c>
      <c r="CQ53" s="2">
        <v>5551</v>
      </c>
      <c r="CR53" s="2">
        <v>5567</v>
      </c>
      <c r="CS53" s="2">
        <v>5431</v>
      </c>
      <c r="CT53" s="2">
        <v>5291</v>
      </c>
      <c r="CU53" s="2">
        <v>5533</v>
      </c>
      <c r="CV53" s="2">
        <v>5662</v>
      </c>
      <c r="CW53" s="2">
        <v>5620</v>
      </c>
      <c r="CX53" s="2">
        <v>5590</v>
      </c>
      <c r="CY53" s="2">
        <v>5786</v>
      </c>
      <c r="CZ53" s="2">
        <v>5872</v>
      </c>
      <c r="DA53" s="2">
        <v>5978</v>
      </c>
      <c r="DB53" s="2">
        <v>5838</v>
      </c>
      <c r="DC53" s="2">
        <v>5593</v>
      </c>
      <c r="DD53" s="2">
        <v>6062</v>
      </c>
      <c r="DE53" s="2">
        <v>6064</v>
      </c>
      <c r="DF53" s="2">
        <v>6117</v>
      </c>
      <c r="DG53" s="2">
        <v>6623</v>
      </c>
      <c r="DH53" s="2">
        <v>6702</v>
      </c>
      <c r="DI53" s="2">
        <v>6694</v>
      </c>
      <c r="DJ53" s="2">
        <v>6630</v>
      </c>
      <c r="DK53" s="2">
        <v>6520</v>
      </c>
      <c r="DL53" s="2">
        <v>6320</v>
      </c>
      <c r="DM53" s="2">
        <v>6254</v>
      </c>
      <c r="DN53" s="2">
        <v>6330</v>
      </c>
      <c r="DO53" s="2">
        <v>6306</v>
      </c>
      <c r="DP53" s="2">
        <v>6310</v>
      </c>
      <c r="DQ53" s="2">
        <v>6302</v>
      </c>
      <c r="DR53" s="2">
        <v>6260</v>
      </c>
      <c r="DS53" s="2">
        <v>6252</v>
      </c>
      <c r="DT53" s="2">
        <v>6147</v>
      </c>
      <c r="DU53" s="2">
        <v>6137</v>
      </c>
      <c r="DV53" s="2">
        <v>5818</v>
      </c>
      <c r="DW53" s="2">
        <v>6032</v>
      </c>
      <c r="DX53" s="2">
        <v>5889</v>
      </c>
      <c r="DY53" s="2">
        <v>5714</v>
      </c>
      <c r="DZ53" s="2">
        <v>5679</v>
      </c>
      <c r="EA53" s="2">
        <v>5643</v>
      </c>
      <c r="EB53" s="2">
        <v>5518</v>
      </c>
      <c r="EC53" s="2">
        <v>5494</v>
      </c>
      <c r="ED53" s="2">
        <v>5470</v>
      </c>
      <c r="EE53" s="2">
        <v>5478</v>
      </c>
      <c r="EF53" s="2">
        <v>5592</v>
      </c>
      <c r="EG53" s="2">
        <v>5515</v>
      </c>
      <c r="EH53" s="2">
        <v>5446</v>
      </c>
      <c r="EI53" s="2">
        <v>5470</v>
      </c>
      <c r="EJ53" s="2">
        <v>5468</v>
      </c>
      <c r="EK53" s="2">
        <v>5500</v>
      </c>
      <c r="EL53" s="2">
        <v>5400</v>
      </c>
      <c r="EM53" s="2">
        <v>5354</v>
      </c>
      <c r="EN53" s="2">
        <v>5333</v>
      </c>
      <c r="EO53" s="2">
        <v>5341</v>
      </c>
      <c r="EP53" s="2">
        <v>5303</v>
      </c>
      <c r="EQ53" s="2">
        <v>5317</v>
      </c>
      <c r="ER53" s="2">
        <v>5270</v>
      </c>
      <c r="ES53" s="2">
        <v>5177</v>
      </c>
      <c r="ET53" s="2">
        <v>5172</v>
      </c>
      <c r="EU53" s="2">
        <v>5158</v>
      </c>
      <c r="EV53" s="2">
        <v>5263</v>
      </c>
      <c r="EW53" s="2">
        <v>5260</v>
      </c>
      <c r="EX53" s="2">
        <v>5276</v>
      </c>
      <c r="EY53" s="2">
        <v>5255</v>
      </c>
      <c r="EZ53" s="2">
        <v>5232</v>
      </c>
      <c r="FA53" s="2">
        <v>5192</v>
      </c>
      <c r="FB53" s="2">
        <v>5176</v>
      </c>
      <c r="FC53" s="2">
        <v>5175</v>
      </c>
      <c r="FD53" s="2">
        <v>5192</v>
      </c>
      <c r="FE53" s="2">
        <v>5198</v>
      </c>
      <c r="FF53" s="2">
        <v>5175</v>
      </c>
      <c r="FG53" s="2">
        <v>5148</v>
      </c>
      <c r="FH53" s="2">
        <v>5193</v>
      </c>
      <c r="FI53" s="2">
        <v>5180</v>
      </c>
      <c r="FJ53" s="2">
        <v>5211</v>
      </c>
      <c r="FK53" s="2">
        <v>5193</v>
      </c>
      <c r="FL53" s="2">
        <v>5250</v>
      </c>
      <c r="FM53" s="2">
        <v>5280</v>
      </c>
      <c r="FN53" s="2">
        <v>5292</v>
      </c>
      <c r="FO53" s="2">
        <v>5307</v>
      </c>
      <c r="FP53" s="2">
        <v>5305</v>
      </c>
      <c r="FQ53" s="2">
        <v>5305</v>
      </c>
      <c r="FR53" s="2">
        <v>5266</v>
      </c>
      <c r="FS53" s="2">
        <v>5222</v>
      </c>
      <c r="FT53" s="2">
        <v>5155</v>
      </c>
      <c r="FU53" s="2">
        <v>5170</v>
      </c>
      <c r="FV53" s="2">
        <v>5149</v>
      </c>
      <c r="FW53" s="2">
        <v>5197</v>
      </c>
      <c r="FX53" s="2">
        <v>5274</v>
      </c>
      <c r="FY53" s="2">
        <v>5281</v>
      </c>
      <c r="FZ53" s="2">
        <v>5311</v>
      </c>
      <c r="GA53" s="2">
        <v>5292</v>
      </c>
      <c r="GB53" s="2">
        <v>5250</v>
      </c>
      <c r="GC53" s="2">
        <v>5164</v>
      </c>
      <c r="GD53" s="2">
        <v>5051</v>
      </c>
      <c r="GE53" s="2">
        <v>5077</v>
      </c>
      <c r="GF53" s="2">
        <v>4769</v>
      </c>
      <c r="GG53" s="2">
        <v>4765</v>
      </c>
      <c r="GH53" s="2">
        <v>4776</v>
      </c>
      <c r="GI53" s="2">
        <v>4761</v>
      </c>
      <c r="GJ53" s="2">
        <v>4788</v>
      </c>
      <c r="GK53" s="2">
        <v>4871</v>
      </c>
      <c r="GL53" s="2">
        <v>4936</v>
      </c>
      <c r="GM53" s="2">
        <v>4859</v>
      </c>
      <c r="GN53" s="2">
        <v>4830</v>
      </c>
      <c r="GO53" s="2">
        <v>4833</v>
      </c>
      <c r="GP53" s="2">
        <v>4815</v>
      </c>
      <c r="GQ53" s="2">
        <v>4815</v>
      </c>
      <c r="GR53" s="2">
        <v>4772</v>
      </c>
      <c r="GS53" s="2">
        <v>4770</v>
      </c>
      <c r="GT53" s="2">
        <v>4753</v>
      </c>
      <c r="GU53" s="2">
        <v>4710</v>
      </c>
      <c r="GV53" s="2">
        <v>4829</v>
      </c>
      <c r="GW53" s="2">
        <v>4897</v>
      </c>
      <c r="GX53" s="2">
        <v>4870</v>
      </c>
      <c r="GY53" s="2">
        <v>4913</v>
      </c>
      <c r="GZ53" s="2">
        <v>4893</v>
      </c>
      <c r="HA53" s="2">
        <v>4774</v>
      </c>
      <c r="HB53" s="2">
        <v>4741</v>
      </c>
      <c r="HC53" s="2">
        <v>4757</v>
      </c>
      <c r="HD53" s="2">
        <v>4806</v>
      </c>
      <c r="HE53" s="2">
        <v>4804</v>
      </c>
      <c r="HF53" s="2">
        <v>4823</v>
      </c>
      <c r="HG53" s="2">
        <v>4775</v>
      </c>
      <c r="HH53" s="2">
        <v>4735</v>
      </c>
      <c r="HI53" s="2">
        <v>4773</v>
      </c>
      <c r="HJ53" s="2">
        <v>4772</v>
      </c>
      <c r="HK53" s="2">
        <v>4712</v>
      </c>
      <c r="HL53" s="2">
        <v>4708</v>
      </c>
      <c r="HM53" s="2">
        <v>4720</v>
      </c>
      <c r="HN53" s="2">
        <v>4721</v>
      </c>
      <c r="HO53" s="2">
        <v>4694</v>
      </c>
      <c r="HP53" s="2">
        <v>4784</v>
      </c>
      <c r="HQ53" s="2">
        <v>4785</v>
      </c>
      <c r="HR53" s="2">
        <v>4750</v>
      </c>
      <c r="HS53" s="2">
        <v>4695</v>
      </c>
      <c r="HT53" s="2">
        <v>4614</v>
      </c>
      <c r="HU53" s="2">
        <v>4634</v>
      </c>
      <c r="HV53" s="2">
        <v>4682</v>
      </c>
      <c r="HW53" s="2">
        <v>4618</v>
      </c>
      <c r="HX53" s="2">
        <v>4633</v>
      </c>
      <c r="HY53" s="2">
        <v>4602</v>
      </c>
      <c r="HZ53" s="2">
        <v>4592</v>
      </c>
      <c r="IA53" s="2">
        <v>4595</v>
      </c>
      <c r="IB53" s="2">
        <v>4658</v>
      </c>
      <c r="IC53" s="2">
        <v>4620</v>
      </c>
      <c r="ID53" s="2">
        <v>4638</v>
      </c>
      <c r="IE53" s="2">
        <v>4628</v>
      </c>
      <c r="IF53" s="2">
        <v>4608</v>
      </c>
      <c r="IG53" s="2">
        <v>4591</v>
      </c>
      <c r="IH53" s="2">
        <v>4461</v>
      </c>
      <c r="II53" s="2">
        <v>4564</v>
      </c>
      <c r="IJ53" s="2">
        <v>4635</v>
      </c>
      <c r="IK53" s="2">
        <v>4621</v>
      </c>
      <c r="IL53" s="2">
        <v>4573</v>
      </c>
      <c r="IM53" s="2">
        <v>4536</v>
      </c>
      <c r="IN53" s="2">
        <v>4560</v>
      </c>
      <c r="IO53" s="2">
        <v>4475</v>
      </c>
      <c r="IP53" s="2">
        <v>4428</v>
      </c>
      <c r="IQ53" s="2">
        <v>4333</v>
      </c>
      <c r="IR53" s="2">
        <v>4523</v>
      </c>
      <c r="IS53" s="2">
        <v>4474</v>
      </c>
      <c r="IT53" s="2">
        <v>4461</v>
      </c>
    </row>
    <row r="54" spans="1:254" ht="15.9" customHeight="1">
      <c r="A54" s="65" t="s">
        <v>103</v>
      </c>
      <c r="B54" s="41" t="s">
        <v>104</v>
      </c>
      <c r="C54" s="45">
        <v>7020</v>
      </c>
      <c r="D54" s="16">
        <v>104</v>
      </c>
      <c r="E54" s="21">
        <v>6916</v>
      </c>
      <c r="F54" s="21">
        <v>6852</v>
      </c>
      <c r="G54" s="21">
        <v>6763</v>
      </c>
      <c r="H54" s="21">
        <v>6740</v>
      </c>
      <c r="I54" s="21">
        <v>7060</v>
      </c>
      <c r="J54" s="21">
        <v>7162</v>
      </c>
      <c r="K54" s="21">
        <v>7234</v>
      </c>
      <c r="L54" s="21">
        <v>7180</v>
      </c>
      <c r="M54" s="21">
        <v>7062</v>
      </c>
      <c r="N54" s="21">
        <v>6938</v>
      </c>
      <c r="O54" s="21">
        <v>6866</v>
      </c>
      <c r="P54" s="21">
        <v>6794</v>
      </c>
      <c r="Q54" s="21">
        <v>6720</v>
      </c>
      <c r="R54" s="21">
        <v>6580</v>
      </c>
      <c r="S54" s="21">
        <v>6597</v>
      </c>
      <c r="T54" s="21">
        <v>6613</v>
      </c>
      <c r="U54" s="21">
        <v>6470</v>
      </c>
      <c r="V54" s="21">
        <v>6468</v>
      </c>
      <c r="W54" s="21">
        <v>6488</v>
      </c>
      <c r="X54" s="21">
        <v>6544</v>
      </c>
      <c r="Y54" s="21">
        <v>6672</v>
      </c>
      <c r="Z54" s="21">
        <v>6642</v>
      </c>
      <c r="AA54" s="21">
        <v>6607</v>
      </c>
      <c r="AB54" s="21">
        <v>6584</v>
      </c>
      <c r="AC54" s="21">
        <v>6326</v>
      </c>
      <c r="AD54" s="21">
        <v>6214</v>
      </c>
      <c r="AE54" s="21">
        <v>6210</v>
      </c>
      <c r="AF54" s="21">
        <v>6107</v>
      </c>
      <c r="AG54" s="21">
        <v>6063</v>
      </c>
      <c r="AH54" s="21">
        <v>6050</v>
      </c>
      <c r="AI54" s="21">
        <v>6098</v>
      </c>
      <c r="AJ54" s="21">
        <v>6320</v>
      </c>
      <c r="AK54" s="21">
        <v>6232</v>
      </c>
      <c r="AL54" s="21">
        <v>6292</v>
      </c>
      <c r="AM54" s="21">
        <v>6250</v>
      </c>
      <c r="AN54" s="21">
        <v>6194</v>
      </c>
      <c r="AO54" s="21">
        <v>6169</v>
      </c>
      <c r="AP54" s="21">
        <v>6150</v>
      </c>
      <c r="AQ54" s="21">
        <v>6040</v>
      </c>
      <c r="AR54" s="21">
        <v>6112</v>
      </c>
      <c r="AS54" s="21">
        <v>6115</v>
      </c>
      <c r="AT54" s="21">
        <v>6037</v>
      </c>
      <c r="AU54" s="21">
        <v>5880</v>
      </c>
      <c r="AV54" s="21">
        <v>5827</v>
      </c>
      <c r="AW54" s="21">
        <v>5736</v>
      </c>
      <c r="AX54" s="21">
        <v>5870</v>
      </c>
      <c r="AY54" s="21">
        <v>5868</v>
      </c>
      <c r="AZ54" s="21">
        <v>5874</v>
      </c>
      <c r="BA54" s="21">
        <v>5777</v>
      </c>
      <c r="BB54" s="21">
        <v>5813</v>
      </c>
      <c r="BC54" s="21">
        <v>5843</v>
      </c>
      <c r="BD54" s="21">
        <v>5531</v>
      </c>
      <c r="BE54" s="21">
        <v>5523</v>
      </c>
      <c r="BF54" s="21">
        <v>5568</v>
      </c>
      <c r="BG54" s="21">
        <v>5562</v>
      </c>
      <c r="BH54" s="21">
        <v>6145</v>
      </c>
      <c r="BI54" s="21">
        <v>6286</v>
      </c>
      <c r="BJ54" s="21">
        <v>6053</v>
      </c>
      <c r="BK54" s="21">
        <v>6007</v>
      </c>
      <c r="BL54" s="21">
        <v>5977</v>
      </c>
      <c r="BM54" s="2">
        <v>5965</v>
      </c>
      <c r="BN54" s="2">
        <v>5789</v>
      </c>
      <c r="BO54" s="2">
        <v>5670</v>
      </c>
      <c r="BP54" s="2">
        <v>5717</v>
      </c>
      <c r="BQ54" s="2">
        <v>5774</v>
      </c>
      <c r="BR54" s="2">
        <v>5615</v>
      </c>
      <c r="BS54" s="2">
        <v>5676</v>
      </c>
      <c r="BT54" s="2">
        <v>5704</v>
      </c>
      <c r="BU54" s="2">
        <v>5620</v>
      </c>
      <c r="BV54" s="2">
        <v>5805</v>
      </c>
      <c r="BW54" s="2">
        <v>5734</v>
      </c>
      <c r="BX54" s="2">
        <v>5820</v>
      </c>
      <c r="BY54" s="2">
        <v>5870</v>
      </c>
      <c r="BZ54" s="2">
        <v>5872</v>
      </c>
      <c r="CA54" s="2">
        <v>5898</v>
      </c>
      <c r="CB54" s="2">
        <v>5950</v>
      </c>
      <c r="CC54" s="2">
        <v>5884</v>
      </c>
      <c r="CD54" s="2">
        <v>5875</v>
      </c>
      <c r="CE54" s="2">
        <v>5878</v>
      </c>
      <c r="CF54" s="2">
        <v>5967</v>
      </c>
      <c r="CG54" s="2">
        <v>5973</v>
      </c>
      <c r="CH54" s="2">
        <v>6163</v>
      </c>
      <c r="CI54" s="2">
        <v>6041</v>
      </c>
      <c r="CJ54" s="2">
        <v>6014</v>
      </c>
      <c r="CK54" s="2">
        <v>6011</v>
      </c>
      <c r="CL54" s="2">
        <v>6037</v>
      </c>
      <c r="CM54" s="2">
        <v>6092</v>
      </c>
      <c r="CN54" s="2">
        <v>6002</v>
      </c>
      <c r="CO54" s="2">
        <v>5813</v>
      </c>
      <c r="CP54" s="2">
        <v>6047</v>
      </c>
      <c r="CQ54" s="2">
        <v>6037</v>
      </c>
      <c r="CR54" s="2">
        <v>5938</v>
      </c>
      <c r="CS54" s="2">
        <v>5722</v>
      </c>
      <c r="CT54" s="2">
        <v>5607</v>
      </c>
      <c r="CU54" s="2">
        <v>5799</v>
      </c>
      <c r="CV54" s="2">
        <v>5927</v>
      </c>
      <c r="CW54" s="2">
        <v>5840</v>
      </c>
      <c r="CX54" s="2">
        <v>5748</v>
      </c>
      <c r="CY54" s="2">
        <v>5692</v>
      </c>
      <c r="CZ54" s="2">
        <v>5705</v>
      </c>
      <c r="DA54" s="2">
        <v>5906</v>
      </c>
      <c r="DB54" s="2">
        <v>5832</v>
      </c>
      <c r="DC54" s="2">
        <v>5604</v>
      </c>
      <c r="DD54" s="2">
        <v>5854</v>
      </c>
      <c r="DE54" s="2">
        <v>5906</v>
      </c>
      <c r="DF54" s="2">
        <v>5637</v>
      </c>
      <c r="DG54" s="2">
        <v>5955</v>
      </c>
      <c r="DH54" s="2">
        <v>6007</v>
      </c>
      <c r="DI54" s="2">
        <v>6204</v>
      </c>
      <c r="DJ54" s="2">
        <v>6020</v>
      </c>
      <c r="DK54" s="2">
        <v>5860</v>
      </c>
      <c r="DL54" s="2">
        <v>5824</v>
      </c>
      <c r="DM54" s="2">
        <v>5818</v>
      </c>
      <c r="DN54" s="2">
        <v>5901</v>
      </c>
      <c r="DO54" s="2">
        <v>5946</v>
      </c>
      <c r="DP54" s="2">
        <v>5850</v>
      </c>
      <c r="DQ54" s="2">
        <v>5840</v>
      </c>
      <c r="DR54" s="2">
        <v>5929</v>
      </c>
      <c r="DS54" s="2">
        <v>5882</v>
      </c>
      <c r="DT54" s="2">
        <v>5916</v>
      </c>
      <c r="DU54" s="2">
        <v>5895</v>
      </c>
      <c r="DV54" s="2">
        <v>5693</v>
      </c>
      <c r="DW54" s="2">
        <v>5645</v>
      </c>
      <c r="DX54" s="2">
        <v>5425</v>
      </c>
      <c r="DY54" s="2">
        <v>5400</v>
      </c>
      <c r="DZ54" s="2">
        <v>5326</v>
      </c>
      <c r="EA54" s="2">
        <v>5258</v>
      </c>
      <c r="EB54" s="2">
        <v>5149</v>
      </c>
      <c r="EC54" s="2">
        <v>5160</v>
      </c>
      <c r="ED54" s="2">
        <v>5285</v>
      </c>
      <c r="EE54" s="2">
        <v>5326</v>
      </c>
      <c r="EF54" s="2">
        <v>5468</v>
      </c>
      <c r="EG54" s="2">
        <v>5486</v>
      </c>
      <c r="EH54" s="2">
        <v>5516</v>
      </c>
      <c r="EI54" s="2">
        <v>5652</v>
      </c>
      <c r="EJ54" s="2">
        <v>5635</v>
      </c>
      <c r="EK54" s="2">
        <v>5671</v>
      </c>
      <c r="EL54" s="2">
        <v>5730</v>
      </c>
      <c r="EM54" s="2">
        <v>5654</v>
      </c>
      <c r="EN54" s="2">
        <v>5690</v>
      </c>
      <c r="EO54" s="2">
        <v>5581</v>
      </c>
      <c r="EP54" s="2">
        <v>5560</v>
      </c>
      <c r="EQ54" s="2">
        <v>5501</v>
      </c>
      <c r="ER54" s="2">
        <v>5513</v>
      </c>
      <c r="ES54" s="2">
        <v>5385</v>
      </c>
      <c r="ET54" s="2">
        <v>5323</v>
      </c>
      <c r="EU54" s="2">
        <v>5286</v>
      </c>
      <c r="EV54" s="2">
        <v>5265</v>
      </c>
      <c r="EW54" s="2">
        <v>5273</v>
      </c>
      <c r="EX54" s="2">
        <v>5277</v>
      </c>
      <c r="EY54" s="2">
        <v>5287</v>
      </c>
      <c r="EZ54" s="2">
        <v>5252</v>
      </c>
      <c r="FA54" s="2">
        <v>5263</v>
      </c>
      <c r="FB54" s="2">
        <v>5253</v>
      </c>
      <c r="FC54" s="2">
        <v>5158</v>
      </c>
      <c r="FD54" s="2">
        <v>5179</v>
      </c>
      <c r="FE54" s="2">
        <v>5219</v>
      </c>
      <c r="FF54" s="2">
        <v>5146</v>
      </c>
      <c r="FG54" s="2">
        <v>5033</v>
      </c>
      <c r="FH54" s="2">
        <v>4994</v>
      </c>
      <c r="FI54" s="2">
        <v>5042</v>
      </c>
      <c r="FJ54" s="2">
        <v>4967</v>
      </c>
      <c r="FK54" s="2">
        <v>4985</v>
      </c>
      <c r="FL54" s="2">
        <v>5050</v>
      </c>
      <c r="FM54" s="2">
        <v>5017</v>
      </c>
      <c r="FN54" s="2">
        <v>5036</v>
      </c>
      <c r="FO54" s="2">
        <v>4945</v>
      </c>
      <c r="FP54" s="2">
        <v>4896</v>
      </c>
      <c r="FQ54" s="2">
        <v>4874</v>
      </c>
      <c r="FR54" s="2">
        <v>4846</v>
      </c>
      <c r="FS54" s="2">
        <v>4847</v>
      </c>
      <c r="FT54" s="2">
        <v>4846</v>
      </c>
      <c r="FU54" s="2">
        <v>4814</v>
      </c>
      <c r="FV54" s="2">
        <v>4477</v>
      </c>
      <c r="FW54" s="2">
        <v>4514</v>
      </c>
      <c r="FX54" s="2">
        <v>4627</v>
      </c>
      <c r="FY54" s="2">
        <v>4628</v>
      </c>
      <c r="FZ54" s="2">
        <v>4639</v>
      </c>
      <c r="GA54" s="2">
        <v>4635</v>
      </c>
      <c r="GB54" s="2">
        <v>4570</v>
      </c>
      <c r="GC54" s="2">
        <v>4607</v>
      </c>
      <c r="GD54" s="2">
        <v>4585</v>
      </c>
      <c r="GE54" s="2">
        <v>4527</v>
      </c>
      <c r="GF54" s="2">
        <v>4490</v>
      </c>
      <c r="GG54" s="2">
        <v>4627</v>
      </c>
      <c r="GH54" s="2">
        <v>4655</v>
      </c>
      <c r="GI54" s="2">
        <v>4590</v>
      </c>
      <c r="GJ54" s="2">
        <v>4551</v>
      </c>
      <c r="GK54" s="2">
        <v>4602</v>
      </c>
      <c r="GL54" s="2">
        <v>4654</v>
      </c>
      <c r="GM54" s="2">
        <v>4613</v>
      </c>
      <c r="GN54" s="2">
        <v>4633</v>
      </c>
      <c r="GO54" s="2">
        <v>4608</v>
      </c>
      <c r="GP54" s="2">
        <v>4587</v>
      </c>
      <c r="GQ54" s="2">
        <v>4601</v>
      </c>
      <c r="GR54" s="2">
        <v>4547</v>
      </c>
      <c r="GS54" s="2">
        <v>4759</v>
      </c>
      <c r="GT54" s="2">
        <v>4811</v>
      </c>
      <c r="GU54" s="2">
        <v>4741</v>
      </c>
      <c r="GV54" s="2">
        <v>4785</v>
      </c>
      <c r="GW54" s="2">
        <v>4775</v>
      </c>
      <c r="GX54" s="2">
        <v>4670</v>
      </c>
      <c r="GY54" s="2">
        <v>4640</v>
      </c>
      <c r="GZ54" s="2">
        <v>4576</v>
      </c>
      <c r="HA54" s="2">
        <v>4450</v>
      </c>
      <c r="HB54" s="2">
        <v>4436</v>
      </c>
      <c r="HC54" s="2">
        <v>4438</v>
      </c>
      <c r="HD54" s="2">
        <v>4493</v>
      </c>
      <c r="HE54" s="2">
        <v>4483</v>
      </c>
      <c r="HF54" s="2">
        <v>4570</v>
      </c>
      <c r="HG54" s="2">
        <v>4563</v>
      </c>
      <c r="HH54" s="2">
        <v>4661</v>
      </c>
      <c r="HI54" s="2">
        <v>4694</v>
      </c>
      <c r="HJ54" s="2">
        <v>4665</v>
      </c>
      <c r="HK54" s="2">
        <v>4702</v>
      </c>
      <c r="HL54" s="2">
        <v>4711</v>
      </c>
      <c r="HM54" s="2">
        <v>4769</v>
      </c>
      <c r="HN54" s="2">
        <v>4751</v>
      </c>
      <c r="HO54" s="2">
        <v>4677</v>
      </c>
      <c r="HP54" s="2">
        <v>4729</v>
      </c>
      <c r="HQ54" s="2">
        <v>4792</v>
      </c>
      <c r="HR54" s="2">
        <v>4748</v>
      </c>
      <c r="HS54" s="2">
        <v>4767</v>
      </c>
      <c r="HT54" s="2">
        <v>4751</v>
      </c>
      <c r="HU54" s="2">
        <v>4726</v>
      </c>
      <c r="HV54" s="2">
        <v>4725</v>
      </c>
      <c r="HW54" s="2">
        <v>4730</v>
      </c>
      <c r="HX54" s="2">
        <v>4726</v>
      </c>
      <c r="HY54" s="2">
        <v>4688</v>
      </c>
      <c r="HZ54" s="2">
        <v>4646</v>
      </c>
      <c r="IA54" s="2">
        <v>4690</v>
      </c>
      <c r="IB54" s="2">
        <v>4696</v>
      </c>
      <c r="IC54" s="2">
        <v>4679</v>
      </c>
      <c r="ID54" s="2">
        <v>4659</v>
      </c>
      <c r="IE54" s="2">
        <v>4691</v>
      </c>
      <c r="IF54" s="2">
        <v>4740</v>
      </c>
      <c r="IG54" s="2">
        <v>4782</v>
      </c>
      <c r="IH54" s="2">
        <v>4672</v>
      </c>
      <c r="II54" s="2">
        <v>4725</v>
      </c>
      <c r="IJ54" s="2">
        <v>4742</v>
      </c>
      <c r="IK54" s="2">
        <v>4709</v>
      </c>
      <c r="IL54" s="2">
        <v>4636</v>
      </c>
      <c r="IM54" s="2">
        <v>4559</v>
      </c>
      <c r="IN54" s="2">
        <v>4448</v>
      </c>
      <c r="IO54" s="2">
        <v>4414</v>
      </c>
      <c r="IP54" s="2">
        <v>4369</v>
      </c>
      <c r="IQ54" s="2">
        <v>4475</v>
      </c>
      <c r="IR54" s="2">
        <v>4405</v>
      </c>
      <c r="IS54" s="2">
        <v>4363</v>
      </c>
      <c r="IT54" s="2">
        <v>4341</v>
      </c>
    </row>
    <row r="55" spans="1:254" ht="15.9" customHeight="1">
      <c r="A55" s="65" t="s">
        <v>105</v>
      </c>
      <c r="B55" s="41" t="s">
        <v>106</v>
      </c>
      <c r="C55" s="45">
        <v>4242</v>
      </c>
      <c r="D55" s="16">
        <v>72</v>
      </c>
      <c r="E55" s="21">
        <v>4170</v>
      </c>
      <c r="F55" s="21">
        <v>3990</v>
      </c>
      <c r="G55" s="21">
        <v>3955</v>
      </c>
      <c r="H55" s="21">
        <v>3956</v>
      </c>
      <c r="I55" s="21">
        <v>3998</v>
      </c>
      <c r="J55" s="21">
        <v>4097</v>
      </c>
      <c r="K55" s="21">
        <v>4119</v>
      </c>
      <c r="L55" s="21">
        <v>4104</v>
      </c>
      <c r="M55" s="21">
        <v>4078</v>
      </c>
      <c r="N55" s="21">
        <v>4021</v>
      </c>
      <c r="O55" s="21">
        <v>4025</v>
      </c>
      <c r="P55" s="21">
        <v>4064</v>
      </c>
      <c r="Q55" s="21">
        <v>4055</v>
      </c>
      <c r="R55" s="21">
        <v>3986</v>
      </c>
      <c r="S55" s="21">
        <v>4001</v>
      </c>
      <c r="T55" s="21">
        <v>3991</v>
      </c>
      <c r="U55" s="21">
        <v>3981</v>
      </c>
      <c r="V55" s="21">
        <v>3981</v>
      </c>
      <c r="W55" s="21">
        <v>4026</v>
      </c>
      <c r="X55" s="21">
        <v>4006</v>
      </c>
      <c r="Y55" s="21">
        <v>4090</v>
      </c>
      <c r="Z55" s="21">
        <v>4128</v>
      </c>
      <c r="AA55" s="21">
        <v>4110</v>
      </c>
      <c r="AB55" s="21">
        <v>4091</v>
      </c>
      <c r="AC55" s="21">
        <v>4060</v>
      </c>
      <c r="AD55" s="21">
        <v>4024</v>
      </c>
      <c r="AE55" s="21">
        <v>4057</v>
      </c>
      <c r="AF55" s="21">
        <v>4091</v>
      </c>
      <c r="AG55" s="21">
        <v>4073</v>
      </c>
      <c r="AH55" s="21">
        <v>4079</v>
      </c>
      <c r="AI55" s="21">
        <v>4038</v>
      </c>
      <c r="AJ55" s="21">
        <v>4083</v>
      </c>
      <c r="AK55" s="21">
        <v>4076</v>
      </c>
      <c r="AL55" s="21">
        <v>3987</v>
      </c>
      <c r="AM55" s="21">
        <v>4050</v>
      </c>
      <c r="AN55" s="21">
        <v>3964</v>
      </c>
      <c r="AO55" s="21">
        <v>3958</v>
      </c>
      <c r="AP55" s="21">
        <v>3945</v>
      </c>
      <c r="AQ55" s="21">
        <v>3861</v>
      </c>
      <c r="AR55" s="21">
        <v>3791</v>
      </c>
      <c r="AS55" s="21">
        <v>3804</v>
      </c>
      <c r="AT55" s="21">
        <v>3787</v>
      </c>
      <c r="AU55" s="21">
        <v>3753</v>
      </c>
      <c r="AV55" s="21">
        <v>3741</v>
      </c>
      <c r="AW55" s="21">
        <v>3786</v>
      </c>
      <c r="AX55" s="21">
        <v>3750</v>
      </c>
      <c r="AY55" s="21">
        <v>3762</v>
      </c>
      <c r="AZ55" s="21">
        <v>3839</v>
      </c>
      <c r="BA55" s="21">
        <v>3870</v>
      </c>
      <c r="BB55" s="21">
        <v>3813</v>
      </c>
      <c r="BC55" s="21">
        <v>3885</v>
      </c>
      <c r="BD55" s="21">
        <v>3885</v>
      </c>
      <c r="BE55" s="21">
        <v>3925</v>
      </c>
      <c r="BF55" s="21">
        <v>3961</v>
      </c>
      <c r="BG55" s="21">
        <v>4088</v>
      </c>
      <c r="BH55" s="21">
        <v>3952</v>
      </c>
      <c r="BI55" s="21">
        <v>3884</v>
      </c>
      <c r="BJ55" s="21">
        <v>3740</v>
      </c>
      <c r="BK55" s="21">
        <v>3512</v>
      </c>
      <c r="BL55" s="21">
        <v>3393</v>
      </c>
      <c r="BM55" s="2">
        <v>3369</v>
      </c>
      <c r="BN55" s="2">
        <v>3357</v>
      </c>
      <c r="BO55" s="2">
        <v>3380</v>
      </c>
      <c r="BP55" s="2">
        <v>3531</v>
      </c>
      <c r="BQ55" s="2">
        <v>3437</v>
      </c>
      <c r="BR55" s="2">
        <v>3305</v>
      </c>
      <c r="BS55" s="2">
        <v>3116</v>
      </c>
      <c r="BT55" s="2">
        <v>3150</v>
      </c>
      <c r="BU55" s="2">
        <v>3132</v>
      </c>
      <c r="BV55" s="2">
        <v>3175</v>
      </c>
      <c r="BW55" s="2">
        <v>3173</v>
      </c>
      <c r="BX55" s="2">
        <v>3288</v>
      </c>
      <c r="BY55" s="2">
        <v>3372</v>
      </c>
      <c r="BZ55" s="2">
        <v>3335</v>
      </c>
      <c r="CA55" s="2">
        <v>3312</v>
      </c>
      <c r="CB55" s="2">
        <v>3409</v>
      </c>
      <c r="CC55" s="2">
        <v>3364</v>
      </c>
      <c r="CD55" s="2">
        <v>3331</v>
      </c>
      <c r="CE55" s="2">
        <v>3403</v>
      </c>
      <c r="CF55" s="2">
        <v>3471</v>
      </c>
      <c r="CG55" s="2">
        <v>3492</v>
      </c>
      <c r="CH55" s="2">
        <v>3518</v>
      </c>
      <c r="CI55" s="2">
        <v>3427</v>
      </c>
      <c r="CJ55" s="2">
        <v>3427</v>
      </c>
      <c r="CK55" s="2">
        <v>3411</v>
      </c>
      <c r="CL55" s="2">
        <v>3521</v>
      </c>
      <c r="CM55" s="2">
        <v>3564</v>
      </c>
      <c r="CN55" s="2">
        <v>3473</v>
      </c>
      <c r="CO55" s="2">
        <v>3448</v>
      </c>
      <c r="CP55" s="2">
        <v>3651</v>
      </c>
      <c r="CQ55" s="2">
        <v>3655</v>
      </c>
      <c r="CR55" s="2">
        <v>3692</v>
      </c>
      <c r="CS55" s="2">
        <v>3586</v>
      </c>
      <c r="CT55" s="2">
        <v>3517</v>
      </c>
      <c r="CU55" s="2">
        <v>3689</v>
      </c>
      <c r="CV55" s="2">
        <v>3877</v>
      </c>
      <c r="CW55" s="2">
        <v>3862</v>
      </c>
      <c r="CX55" s="2">
        <v>3810</v>
      </c>
      <c r="CY55" s="2">
        <v>3788</v>
      </c>
      <c r="CZ55" s="2">
        <v>3796</v>
      </c>
      <c r="DA55" s="2">
        <v>3850</v>
      </c>
      <c r="DB55" s="2">
        <v>3754</v>
      </c>
      <c r="DC55" s="2">
        <v>3620</v>
      </c>
      <c r="DD55" s="2">
        <v>3724</v>
      </c>
      <c r="DE55" s="2">
        <v>3825</v>
      </c>
      <c r="DF55" s="2">
        <v>3704</v>
      </c>
      <c r="DG55" s="2">
        <v>3936</v>
      </c>
      <c r="DH55" s="2">
        <v>3958</v>
      </c>
      <c r="DI55" s="2">
        <v>4009</v>
      </c>
      <c r="DJ55" s="2">
        <v>4020</v>
      </c>
      <c r="DK55" s="2">
        <v>3926</v>
      </c>
      <c r="DL55" s="2">
        <v>3935</v>
      </c>
      <c r="DM55" s="2">
        <v>3911</v>
      </c>
      <c r="DN55" s="2">
        <v>3997</v>
      </c>
      <c r="DO55" s="2">
        <v>3911</v>
      </c>
      <c r="DP55" s="2">
        <v>3856</v>
      </c>
      <c r="DQ55" s="2">
        <v>3860</v>
      </c>
      <c r="DR55" s="2">
        <v>3899</v>
      </c>
      <c r="DS55" s="2">
        <v>3960</v>
      </c>
      <c r="DT55" s="2">
        <v>4080</v>
      </c>
      <c r="DU55" s="2">
        <v>4062</v>
      </c>
      <c r="DV55" s="2">
        <v>3990</v>
      </c>
      <c r="DW55" s="2">
        <v>4026</v>
      </c>
      <c r="DX55" s="2">
        <v>3962</v>
      </c>
      <c r="DY55" s="2">
        <v>3866</v>
      </c>
      <c r="DZ55" s="2">
        <v>3860</v>
      </c>
      <c r="EA55" s="2">
        <v>3822</v>
      </c>
      <c r="EB55" s="2">
        <v>3777</v>
      </c>
      <c r="EC55" s="2">
        <v>3775</v>
      </c>
      <c r="ED55" s="2">
        <v>3824</v>
      </c>
      <c r="EE55" s="2">
        <v>3895</v>
      </c>
      <c r="EF55" s="2">
        <v>3950</v>
      </c>
      <c r="EG55" s="2">
        <v>3929</v>
      </c>
      <c r="EH55" s="2">
        <v>3894</v>
      </c>
      <c r="EI55" s="2">
        <v>3958</v>
      </c>
      <c r="EJ55" s="2">
        <v>3919</v>
      </c>
      <c r="EK55" s="2">
        <v>3926</v>
      </c>
      <c r="EL55" s="2">
        <v>3881</v>
      </c>
      <c r="EM55" s="2">
        <v>3877</v>
      </c>
      <c r="EN55" s="2">
        <v>3865</v>
      </c>
      <c r="EO55" s="2">
        <v>3796</v>
      </c>
      <c r="EP55" s="2">
        <v>3817</v>
      </c>
      <c r="EQ55" s="2">
        <v>3800</v>
      </c>
      <c r="ER55" s="2">
        <v>3848</v>
      </c>
      <c r="ES55" s="2">
        <v>3808</v>
      </c>
      <c r="ET55" s="2">
        <v>3806</v>
      </c>
      <c r="EU55" s="2">
        <v>3793</v>
      </c>
      <c r="EV55" s="2">
        <v>3768</v>
      </c>
      <c r="EW55" s="2">
        <v>3765</v>
      </c>
      <c r="EX55" s="2">
        <v>3780</v>
      </c>
      <c r="EY55" s="2">
        <v>3785</v>
      </c>
      <c r="EZ55" s="2">
        <v>3816</v>
      </c>
      <c r="FA55" s="2">
        <v>3823</v>
      </c>
      <c r="FB55" s="2">
        <v>3792</v>
      </c>
      <c r="FC55" s="2">
        <v>3780</v>
      </c>
      <c r="FD55" s="2">
        <v>3834</v>
      </c>
      <c r="FE55" s="2">
        <v>3863</v>
      </c>
      <c r="FF55" s="2">
        <v>3794</v>
      </c>
      <c r="FG55" s="2">
        <v>3783</v>
      </c>
      <c r="FH55" s="2">
        <v>3769</v>
      </c>
      <c r="FI55" s="2">
        <v>3770</v>
      </c>
      <c r="FJ55" s="2">
        <v>3731</v>
      </c>
      <c r="FK55" s="2">
        <v>3796</v>
      </c>
      <c r="FL55" s="2">
        <v>3785</v>
      </c>
      <c r="FM55" s="2">
        <v>3747</v>
      </c>
      <c r="FN55" s="2">
        <v>3756</v>
      </c>
      <c r="FO55" s="2">
        <v>3725</v>
      </c>
      <c r="FP55" s="2">
        <v>3689</v>
      </c>
      <c r="FQ55" s="2">
        <v>3631</v>
      </c>
      <c r="FR55" s="2">
        <v>3570</v>
      </c>
      <c r="FS55" s="2">
        <v>3503</v>
      </c>
      <c r="FT55" s="2">
        <v>3248</v>
      </c>
      <c r="FU55" s="2">
        <v>3452</v>
      </c>
      <c r="FV55" s="2">
        <v>3430</v>
      </c>
      <c r="FW55" s="2">
        <v>3492</v>
      </c>
      <c r="FX55" s="2">
        <v>3598</v>
      </c>
      <c r="FY55" s="2">
        <v>3611</v>
      </c>
      <c r="FZ55" s="2">
        <v>3722</v>
      </c>
      <c r="GA55" s="2">
        <v>3701</v>
      </c>
      <c r="GB55" s="2">
        <v>3718</v>
      </c>
      <c r="GC55" s="2">
        <v>3663</v>
      </c>
      <c r="GD55" s="2">
        <v>3380</v>
      </c>
      <c r="GE55" s="2">
        <v>3410</v>
      </c>
      <c r="GF55" s="2">
        <v>3365</v>
      </c>
      <c r="GG55" s="2">
        <v>3362</v>
      </c>
      <c r="GH55" s="2">
        <v>3418</v>
      </c>
      <c r="GI55" s="2">
        <v>3396</v>
      </c>
      <c r="GJ55" s="2">
        <v>3466</v>
      </c>
      <c r="GK55" s="2">
        <v>3466</v>
      </c>
      <c r="GL55" s="2">
        <v>3477</v>
      </c>
      <c r="GM55" s="2">
        <v>3420</v>
      </c>
      <c r="GN55" s="2">
        <v>3428</v>
      </c>
      <c r="GO55" s="2">
        <v>3387</v>
      </c>
      <c r="GP55" s="2">
        <v>3366</v>
      </c>
      <c r="GQ55" s="2">
        <v>3353</v>
      </c>
      <c r="GR55" s="2">
        <v>3348</v>
      </c>
      <c r="GS55" s="2">
        <v>3337</v>
      </c>
      <c r="GT55" s="2">
        <v>3324</v>
      </c>
      <c r="GU55" s="2">
        <v>3252</v>
      </c>
      <c r="GV55" s="2">
        <v>3272</v>
      </c>
      <c r="GW55" s="2">
        <v>3286</v>
      </c>
      <c r="GX55" s="2">
        <v>3319</v>
      </c>
      <c r="GY55" s="2">
        <v>3275</v>
      </c>
      <c r="GZ55" s="2">
        <v>3282</v>
      </c>
      <c r="HA55" s="2">
        <v>3247</v>
      </c>
      <c r="HB55" s="2">
        <v>3239</v>
      </c>
      <c r="HC55" s="2">
        <v>3258</v>
      </c>
      <c r="HD55" s="2">
        <v>3373</v>
      </c>
      <c r="HE55" s="2">
        <v>3353</v>
      </c>
      <c r="HF55" s="2">
        <v>3407</v>
      </c>
      <c r="HG55" s="2">
        <v>3395</v>
      </c>
      <c r="HH55" s="2">
        <v>3394</v>
      </c>
      <c r="HI55" s="2">
        <v>3410</v>
      </c>
      <c r="HJ55" s="2">
        <v>3440</v>
      </c>
      <c r="HK55" s="2">
        <v>3519</v>
      </c>
      <c r="HL55" s="2">
        <v>3533</v>
      </c>
      <c r="HM55" s="2">
        <v>3561</v>
      </c>
      <c r="HN55" s="2">
        <v>3572</v>
      </c>
      <c r="HO55" s="2">
        <v>3550</v>
      </c>
      <c r="HP55" s="2">
        <v>3544</v>
      </c>
      <c r="HQ55" s="2">
        <v>3536</v>
      </c>
      <c r="HR55" s="2">
        <v>3549</v>
      </c>
      <c r="HS55" s="2">
        <v>3560</v>
      </c>
      <c r="HT55" s="2">
        <v>3559</v>
      </c>
      <c r="HU55" s="2">
        <v>3558</v>
      </c>
      <c r="HV55" s="2">
        <v>3621</v>
      </c>
      <c r="HW55" s="2">
        <v>3590</v>
      </c>
      <c r="HX55" s="2">
        <v>3558</v>
      </c>
      <c r="HY55" s="2">
        <v>3558</v>
      </c>
      <c r="HZ55" s="2">
        <v>3571</v>
      </c>
      <c r="IA55" s="2">
        <v>3549</v>
      </c>
      <c r="IB55" s="2">
        <v>3523</v>
      </c>
      <c r="IC55" s="2">
        <v>3536</v>
      </c>
      <c r="ID55" s="2">
        <v>3501</v>
      </c>
      <c r="IE55" s="2">
        <v>3477</v>
      </c>
      <c r="IF55" s="2">
        <v>3460</v>
      </c>
      <c r="IG55" s="2">
        <v>3422</v>
      </c>
      <c r="IH55" s="2">
        <v>3403</v>
      </c>
      <c r="II55" s="2">
        <v>3418</v>
      </c>
      <c r="IJ55" s="2">
        <v>3445</v>
      </c>
      <c r="IK55" s="2">
        <v>3430</v>
      </c>
      <c r="IL55" s="2">
        <v>3331</v>
      </c>
      <c r="IM55" s="2">
        <v>3291</v>
      </c>
      <c r="IN55" s="2">
        <v>3234</v>
      </c>
      <c r="IO55" s="2">
        <v>3157</v>
      </c>
      <c r="IP55" s="2">
        <v>3125</v>
      </c>
      <c r="IQ55" s="2">
        <v>3140</v>
      </c>
      <c r="IR55" s="2">
        <v>3102</v>
      </c>
      <c r="IS55" s="2">
        <v>3069</v>
      </c>
      <c r="IT55" s="2">
        <v>3054</v>
      </c>
    </row>
    <row r="56" spans="1:254" ht="15.9" customHeight="1">
      <c r="A56" s="65" t="s">
        <v>107</v>
      </c>
      <c r="B56" s="41" t="s">
        <v>108</v>
      </c>
      <c r="C56" s="45">
        <v>2261</v>
      </c>
      <c r="D56" s="16">
        <v>31</v>
      </c>
      <c r="E56" s="21">
        <v>2230</v>
      </c>
      <c r="F56" s="21">
        <v>2235</v>
      </c>
      <c r="G56" s="21">
        <v>2141</v>
      </c>
      <c r="H56" s="21">
        <v>2061</v>
      </c>
      <c r="I56" s="21">
        <v>2066</v>
      </c>
      <c r="J56" s="21">
        <v>2014</v>
      </c>
      <c r="K56" s="21">
        <v>2007</v>
      </c>
      <c r="L56" s="21">
        <v>2093</v>
      </c>
      <c r="M56" s="21">
        <v>2171</v>
      </c>
      <c r="N56" s="21">
        <v>2180</v>
      </c>
      <c r="O56" s="21">
        <v>2240</v>
      </c>
      <c r="P56" s="21">
        <v>2288</v>
      </c>
      <c r="Q56" s="21">
        <v>2243</v>
      </c>
      <c r="R56" s="21">
        <v>2226</v>
      </c>
      <c r="S56" s="21">
        <v>2309</v>
      </c>
      <c r="T56" s="21">
        <v>2417</v>
      </c>
      <c r="U56" s="21">
        <v>2435</v>
      </c>
      <c r="V56" s="21">
        <v>2452</v>
      </c>
      <c r="W56" s="21">
        <v>2523</v>
      </c>
      <c r="X56" s="21">
        <v>2529</v>
      </c>
      <c r="Y56" s="21">
        <v>2554</v>
      </c>
      <c r="Z56" s="21">
        <v>2551</v>
      </c>
      <c r="AA56" s="21">
        <v>2645</v>
      </c>
      <c r="AB56" s="21">
        <v>2645</v>
      </c>
      <c r="AC56" s="21">
        <v>2565</v>
      </c>
      <c r="AD56" s="21">
        <v>2529</v>
      </c>
      <c r="AE56" s="21">
        <v>2615</v>
      </c>
      <c r="AF56" s="21">
        <v>2469</v>
      </c>
      <c r="AG56" s="21">
        <v>2431</v>
      </c>
      <c r="AH56" s="21">
        <v>2592</v>
      </c>
      <c r="AI56" s="21">
        <v>2741</v>
      </c>
      <c r="AJ56" s="21">
        <v>2859</v>
      </c>
      <c r="AK56" s="21">
        <v>3070</v>
      </c>
      <c r="AL56" s="21">
        <v>3135</v>
      </c>
      <c r="AM56" s="21">
        <v>3275</v>
      </c>
      <c r="AN56" s="21">
        <v>3295</v>
      </c>
      <c r="AO56" s="21">
        <v>3240</v>
      </c>
      <c r="AP56" s="21">
        <v>3195</v>
      </c>
      <c r="AQ56" s="21">
        <v>3345</v>
      </c>
      <c r="AR56" s="21">
        <v>3085</v>
      </c>
      <c r="AS56" s="21">
        <v>3105</v>
      </c>
      <c r="AT56" s="21">
        <v>3245</v>
      </c>
      <c r="AU56" s="21">
        <v>3350</v>
      </c>
      <c r="AV56" s="21">
        <v>3525</v>
      </c>
      <c r="AW56" s="21">
        <v>3290</v>
      </c>
      <c r="AX56" s="21">
        <v>3570</v>
      </c>
      <c r="AY56" s="21">
        <v>3595</v>
      </c>
      <c r="AZ56" s="21">
        <v>3945</v>
      </c>
      <c r="BA56" s="21">
        <v>4435</v>
      </c>
      <c r="BB56" s="21">
        <v>4265</v>
      </c>
      <c r="BC56" s="21">
        <v>4425</v>
      </c>
      <c r="BD56" s="21">
        <v>4325</v>
      </c>
      <c r="BE56" s="21">
        <v>4365</v>
      </c>
      <c r="BF56" s="21">
        <v>4050</v>
      </c>
      <c r="BG56" s="21">
        <v>4090</v>
      </c>
      <c r="BH56" s="21">
        <v>3865</v>
      </c>
      <c r="BI56" s="21">
        <v>4035</v>
      </c>
      <c r="BJ56" s="21">
        <v>3980</v>
      </c>
      <c r="BK56" s="21">
        <v>4085</v>
      </c>
      <c r="BL56" s="21">
        <v>4135</v>
      </c>
      <c r="BM56" s="2">
        <v>3835</v>
      </c>
      <c r="BN56" s="2">
        <v>3750</v>
      </c>
      <c r="BO56" s="2">
        <v>3705</v>
      </c>
      <c r="BP56" s="2">
        <v>3500</v>
      </c>
      <c r="BQ56" s="2">
        <v>3470</v>
      </c>
      <c r="BR56" s="2">
        <v>3490</v>
      </c>
      <c r="BS56" s="2">
        <v>3330</v>
      </c>
      <c r="BT56" s="2">
        <v>3085</v>
      </c>
      <c r="BU56" s="2">
        <v>3060</v>
      </c>
      <c r="BV56" s="2">
        <v>3140</v>
      </c>
      <c r="BW56" s="2">
        <v>3100</v>
      </c>
      <c r="BX56" s="2">
        <v>3170</v>
      </c>
      <c r="BY56" s="2">
        <v>3260</v>
      </c>
      <c r="BZ56" s="2">
        <v>3270</v>
      </c>
      <c r="CA56" s="2">
        <v>3215</v>
      </c>
      <c r="CB56" s="2">
        <v>3170</v>
      </c>
      <c r="CC56" s="2">
        <v>3125</v>
      </c>
      <c r="CD56" s="2">
        <v>3055</v>
      </c>
      <c r="CE56" s="2">
        <v>2980</v>
      </c>
      <c r="CF56" s="2">
        <v>3040</v>
      </c>
      <c r="CG56" s="2">
        <v>3090</v>
      </c>
      <c r="CH56" s="2">
        <v>3080</v>
      </c>
      <c r="CI56" s="2">
        <v>3005</v>
      </c>
      <c r="CJ56" s="2">
        <v>3005</v>
      </c>
      <c r="CK56" s="2">
        <v>3020</v>
      </c>
      <c r="CL56" s="2">
        <v>2951</v>
      </c>
      <c r="CM56" s="2">
        <v>2933</v>
      </c>
      <c r="CN56" s="2">
        <v>2822</v>
      </c>
      <c r="CO56" s="2">
        <v>2872</v>
      </c>
      <c r="CP56" s="2">
        <v>2958</v>
      </c>
      <c r="CQ56" s="2">
        <v>3000</v>
      </c>
      <c r="CR56" s="2">
        <v>2935</v>
      </c>
      <c r="CS56" s="2">
        <v>2800</v>
      </c>
      <c r="CT56" s="2">
        <v>2696</v>
      </c>
      <c r="CU56" s="2">
        <v>2760</v>
      </c>
      <c r="CV56" s="2">
        <v>2816</v>
      </c>
      <c r="CW56" s="2">
        <v>2810</v>
      </c>
      <c r="CX56" s="2">
        <v>2924</v>
      </c>
      <c r="CY56" s="2">
        <v>2824</v>
      </c>
      <c r="CZ56" s="2">
        <v>2840</v>
      </c>
      <c r="DA56" s="2">
        <v>2842</v>
      </c>
      <c r="DB56" s="2">
        <v>2780</v>
      </c>
      <c r="DC56" s="2">
        <v>2637</v>
      </c>
      <c r="DD56" s="2">
        <v>2760</v>
      </c>
      <c r="DE56" s="2">
        <v>2860</v>
      </c>
      <c r="DF56" s="2">
        <v>2684</v>
      </c>
      <c r="DG56" s="2">
        <v>2857</v>
      </c>
      <c r="DH56" s="2">
        <v>2868</v>
      </c>
      <c r="DI56" s="2">
        <v>2804</v>
      </c>
      <c r="DJ56" s="2">
        <v>2767</v>
      </c>
      <c r="DK56" s="2">
        <v>2757</v>
      </c>
      <c r="DL56" s="2">
        <v>2813</v>
      </c>
      <c r="DM56" s="2">
        <v>2765</v>
      </c>
      <c r="DN56" s="2">
        <v>2768</v>
      </c>
      <c r="DO56" s="2">
        <v>2760</v>
      </c>
      <c r="DP56" s="2">
        <v>2716</v>
      </c>
      <c r="DQ56" s="2">
        <v>2785</v>
      </c>
      <c r="DR56" s="2">
        <v>2788</v>
      </c>
      <c r="DS56" s="2">
        <v>2811</v>
      </c>
      <c r="DT56" s="2">
        <v>2756</v>
      </c>
      <c r="DU56" s="2">
        <v>2670</v>
      </c>
      <c r="DV56" s="2">
        <v>2543</v>
      </c>
      <c r="DW56" s="2">
        <v>2545</v>
      </c>
      <c r="DX56" s="2">
        <v>2332</v>
      </c>
      <c r="DY56" s="2">
        <v>2258</v>
      </c>
      <c r="DZ56" s="2">
        <v>2251</v>
      </c>
      <c r="EA56" s="2">
        <v>2210</v>
      </c>
      <c r="EB56" s="2">
        <v>2141</v>
      </c>
      <c r="EC56" s="2">
        <v>2112</v>
      </c>
      <c r="ED56" s="2">
        <v>2126</v>
      </c>
      <c r="EE56" s="2">
        <v>2101</v>
      </c>
      <c r="EF56" s="2">
        <v>2135</v>
      </c>
      <c r="EG56" s="2">
        <v>2114</v>
      </c>
      <c r="EH56" s="2">
        <v>2152</v>
      </c>
      <c r="EI56" s="2">
        <v>2190</v>
      </c>
      <c r="EJ56" s="2">
        <v>2185</v>
      </c>
      <c r="EK56" s="2">
        <v>2170</v>
      </c>
      <c r="EL56" s="2">
        <v>2160</v>
      </c>
      <c r="EM56" s="2">
        <v>2150</v>
      </c>
      <c r="EN56" s="2">
        <v>2113</v>
      </c>
      <c r="EO56" s="2">
        <v>2046</v>
      </c>
      <c r="EP56" s="2">
        <v>2077</v>
      </c>
      <c r="EQ56" s="2">
        <v>2048</v>
      </c>
      <c r="ER56" s="2">
        <v>2075</v>
      </c>
      <c r="ES56" s="2">
        <v>2015</v>
      </c>
      <c r="ET56" s="2">
        <v>1994</v>
      </c>
      <c r="EU56" s="2">
        <v>1993</v>
      </c>
      <c r="EV56" s="2">
        <v>1990</v>
      </c>
      <c r="EW56" s="2">
        <v>2038</v>
      </c>
      <c r="EX56" s="2">
        <v>2104</v>
      </c>
      <c r="EY56" s="2">
        <v>2067</v>
      </c>
      <c r="EZ56" s="2">
        <v>2081</v>
      </c>
      <c r="FA56" s="2">
        <v>2050</v>
      </c>
      <c r="FB56" s="2">
        <v>2042</v>
      </c>
      <c r="FC56" s="2">
        <v>2065</v>
      </c>
      <c r="FD56" s="2">
        <v>2069</v>
      </c>
      <c r="FE56" s="2">
        <v>2123</v>
      </c>
      <c r="FF56" s="2">
        <v>2110</v>
      </c>
      <c r="FG56" s="2">
        <v>2097</v>
      </c>
      <c r="FH56" s="2">
        <v>2084</v>
      </c>
      <c r="FI56" s="2">
        <v>2030</v>
      </c>
      <c r="FJ56" s="2">
        <v>2005</v>
      </c>
      <c r="FK56" s="2">
        <v>1921</v>
      </c>
      <c r="FL56" s="2">
        <v>1857</v>
      </c>
      <c r="FM56" s="2">
        <v>1844</v>
      </c>
      <c r="FN56" s="2">
        <v>1826</v>
      </c>
      <c r="FO56" s="2">
        <v>1902</v>
      </c>
      <c r="FP56" s="2">
        <v>1907</v>
      </c>
      <c r="FQ56" s="2">
        <v>1814</v>
      </c>
      <c r="FR56" s="2">
        <v>1713</v>
      </c>
      <c r="FS56" s="2">
        <v>1721</v>
      </c>
      <c r="FT56" s="2">
        <v>1727</v>
      </c>
      <c r="FU56" s="2">
        <v>1729</v>
      </c>
      <c r="FV56" s="2">
        <v>1687</v>
      </c>
      <c r="FW56" s="2">
        <v>1694</v>
      </c>
      <c r="FX56" s="2">
        <v>1713</v>
      </c>
      <c r="FY56" s="2">
        <v>1691</v>
      </c>
      <c r="FZ56" s="2">
        <v>1673</v>
      </c>
      <c r="GA56" s="2">
        <v>1650</v>
      </c>
      <c r="GB56" s="2">
        <v>1656</v>
      </c>
      <c r="GC56" s="2">
        <v>1686</v>
      </c>
      <c r="GD56" s="2">
        <v>1708</v>
      </c>
      <c r="GE56" s="2">
        <v>1706</v>
      </c>
      <c r="GF56" s="2">
        <v>1447</v>
      </c>
      <c r="GG56" s="2">
        <v>1517</v>
      </c>
      <c r="GH56" s="2">
        <v>1505</v>
      </c>
      <c r="GI56" s="2">
        <v>1460</v>
      </c>
      <c r="GJ56" s="2">
        <v>1464</v>
      </c>
      <c r="GK56" s="2">
        <v>1481</v>
      </c>
      <c r="GL56" s="2">
        <v>1500</v>
      </c>
      <c r="GM56" s="2">
        <v>1481</v>
      </c>
      <c r="GN56" s="2">
        <v>1456</v>
      </c>
      <c r="GO56" s="2">
        <v>1444</v>
      </c>
      <c r="GP56" s="2">
        <v>1442</v>
      </c>
      <c r="GQ56" s="2">
        <v>1427</v>
      </c>
      <c r="GR56" s="2">
        <v>1408</v>
      </c>
      <c r="GS56" s="2">
        <v>1432</v>
      </c>
      <c r="GT56" s="2">
        <v>1385</v>
      </c>
      <c r="GU56" s="2">
        <v>1372</v>
      </c>
      <c r="GV56" s="2">
        <v>1441</v>
      </c>
      <c r="GW56" s="2">
        <v>1512</v>
      </c>
      <c r="GX56" s="2">
        <v>1511</v>
      </c>
      <c r="GY56" s="2">
        <v>1492</v>
      </c>
      <c r="GZ56" s="2">
        <v>1447</v>
      </c>
      <c r="HA56" s="2">
        <v>1385</v>
      </c>
      <c r="HB56" s="2">
        <v>1298</v>
      </c>
      <c r="HC56" s="2">
        <v>1335</v>
      </c>
      <c r="HD56" s="2">
        <v>1366</v>
      </c>
      <c r="HE56" s="2">
        <v>1363</v>
      </c>
      <c r="HF56" s="2">
        <v>1395</v>
      </c>
      <c r="HG56" s="2">
        <v>1380</v>
      </c>
      <c r="HH56" s="2">
        <v>1394</v>
      </c>
      <c r="HI56" s="2">
        <v>1403</v>
      </c>
      <c r="HJ56" s="2">
        <v>1366</v>
      </c>
      <c r="HK56" s="2">
        <v>1411</v>
      </c>
      <c r="HL56" s="2">
        <v>1411</v>
      </c>
      <c r="HM56" s="2">
        <v>1349</v>
      </c>
      <c r="HN56" s="2">
        <v>1342</v>
      </c>
      <c r="HO56" s="2">
        <v>1342</v>
      </c>
      <c r="HP56" s="2">
        <v>1318</v>
      </c>
      <c r="HQ56" s="2">
        <v>1345</v>
      </c>
      <c r="HR56" s="2">
        <v>1345</v>
      </c>
      <c r="HS56" s="2">
        <v>1329</v>
      </c>
      <c r="HT56" s="2">
        <v>1345</v>
      </c>
      <c r="HU56" s="2">
        <v>1365</v>
      </c>
      <c r="HV56" s="2">
        <v>1404</v>
      </c>
      <c r="HW56" s="2">
        <v>1395</v>
      </c>
      <c r="HX56" s="2">
        <v>1381</v>
      </c>
      <c r="HY56" s="2">
        <v>1396</v>
      </c>
      <c r="HZ56" s="2">
        <v>1416</v>
      </c>
      <c r="IA56" s="2">
        <v>1404</v>
      </c>
      <c r="IB56" s="2">
        <v>1403</v>
      </c>
      <c r="IC56" s="2">
        <v>1421</v>
      </c>
      <c r="ID56" s="2">
        <v>1405</v>
      </c>
      <c r="IE56" s="2">
        <v>1412</v>
      </c>
      <c r="IF56" s="2">
        <v>1425</v>
      </c>
      <c r="IG56" s="2">
        <v>1398</v>
      </c>
      <c r="IH56" s="2">
        <v>1397</v>
      </c>
      <c r="II56" s="2">
        <v>1397</v>
      </c>
      <c r="IJ56" s="2">
        <v>1405</v>
      </c>
      <c r="IK56" s="2">
        <v>1403</v>
      </c>
      <c r="IL56" s="2">
        <v>1404</v>
      </c>
      <c r="IM56" s="2">
        <v>1415</v>
      </c>
      <c r="IN56" s="2">
        <v>1375</v>
      </c>
      <c r="IO56" s="2">
        <v>1448</v>
      </c>
      <c r="IP56" s="2">
        <v>1430</v>
      </c>
      <c r="IQ56" s="2">
        <v>1453</v>
      </c>
      <c r="IR56" s="2">
        <v>1428</v>
      </c>
      <c r="IS56" s="2">
        <v>1406</v>
      </c>
      <c r="IT56" s="2">
        <v>1396</v>
      </c>
    </row>
    <row r="57" spans="1:254" ht="15.9" customHeight="1">
      <c r="A57" s="65" t="s">
        <v>109</v>
      </c>
      <c r="B57" s="41" t="s">
        <v>110</v>
      </c>
      <c r="C57" s="45">
        <v>1459</v>
      </c>
      <c r="D57" s="16">
        <v>43</v>
      </c>
      <c r="E57" s="21">
        <v>1416</v>
      </c>
      <c r="F57" s="21">
        <v>1405</v>
      </c>
      <c r="G57" s="21">
        <v>1365</v>
      </c>
      <c r="H57" s="21">
        <v>1350</v>
      </c>
      <c r="I57" s="21">
        <v>1344</v>
      </c>
      <c r="J57" s="21">
        <v>1296</v>
      </c>
      <c r="K57" s="21">
        <v>1298</v>
      </c>
      <c r="L57" s="21">
        <v>1362</v>
      </c>
      <c r="M57" s="21">
        <v>1400</v>
      </c>
      <c r="N57" s="21">
        <v>1420</v>
      </c>
      <c r="O57" s="21">
        <v>1426</v>
      </c>
      <c r="P57" s="21">
        <v>1421</v>
      </c>
      <c r="Q57" s="21">
        <v>1386</v>
      </c>
      <c r="R57" s="21">
        <v>1372</v>
      </c>
      <c r="S57" s="21">
        <v>1456</v>
      </c>
      <c r="T57" s="21">
        <v>1522</v>
      </c>
      <c r="U57" s="21">
        <v>1532</v>
      </c>
      <c r="V57" s="21">
        <v>1542</v>
      </c>
      <c r="W57" s="21">
        <v>1573</v>
      </c>
      <c r="X57" s="21">
        <v>1557</v>
      </c>
      <c r="Y57" s="21">
        <v>1584</v>
      </c>
      <c r="Z57" s="21">
        <v>1651</v>
      </c>
      <c r="AA57" s="21">
        <v>1641</v>
      </c>
      <c r="AB57" s="21">
        <v>1576</v>
      </c>
      <c r="AC57" s="21">
        <v>1500</v>
      </c>
      <c r="AD57" s="21">
        <v>1500</v>
      </c>
      <c r="AE57" s="21">
        <v>1485</v>
      </c>
      <c r="AF57" s="21">
        <v>1515</v>
      </c>
      <c r="AG57" s="21">
        <v>1558</v>
      </c>
      <c r="AH57" s="21">
        <v>1530</v>
      </c>
      <c r="AI57" s="21">
        <v>1547</v>
      </c>
      <c r="AJ57" s="21">
        <v>1594</v>
      </c>
      <c r="AK57" s="21">
        <v>1610</v>
      </c>
      <c r="AL57" s="21">
        <v>1592</v>
      </c>
      <c r="AM57" s="21">
        <v>1635</v>
      </c>
      <c r="AN57" s="21">
        <v>1570</v>
      </c>
      <c r="AO57" s="21">
        <v>1480</v>
      </c>
      <c r="AP57" s="21">
        <v>1530</v>
      </c>
      <c r="AQ57" s="21">
        <v>1500</v>
      </c>
      <c r="AR57" s="21">
        <v>1543</v>
      </c>
      <c r="AS57" s="21">
        <v>1625</v>
      </c>
      <c r="AT57" s="21">
        <v>1759</v>
      </c>
      <c r="AU57" s="21">
        <v>1700</v>
      </c>
      <c r="AV57" s="21">
        <v>1688</v>
      </c>
      <c r="AW57" s="21">
        <v>1683</v>
      </c>
      <c r="AX57" s="21">
        <v>1820</v>
      </c>
      <c r="AY57" s="21">
        <v>1802</v>
      </c>
      <c r="AZ57" s="21">
        <v>1602</v>
      </c>
      <c r="BA57" s="21">
        <v>1704</v>
      </c>
      <c r="BB57" s="21">
        <v>1450</v>
      </c>
      <c r="BC57" s="21">
        <v>1340</v>
      </c>
      <c r="BD57" s="21">
        <v>1350</v>
      </c>
      <c r="BE57" s="21">
        <v>1349</v>
      </c>
      <c r="BF57" s="21">
        <v>1327</v>
      </c>
      <c r="BG57" s="21">
        <v>1297</v>
      </c>
      <c r="BH57" s="21">
        <v>1262</v>
      </c>
      <c r="BI57" s="21">
        <v>1298</v>
      </c>
      <c r="BJ57" s="21">
        <v>1272</v>
      </c>
      <c r="BK57" s="21">
        <v>1319</v>
      </c>
      <c r="BL57" s="21">
        <v>1380</v>
      </c>
      <c r="BM57" s="2">
        <v>1406</v>
      </c>
      <c r="BN57" s="2">
        <v>1450</v>
      </c>
      <c r="BO57" s="2">
        <v>1491</v>
      </c>
      <c r="BP57" s="2">
        <v>1441</v>
      </c>
      <c r="BQ57" s="2">
        <v>1530</v>
      </c>
      <c r="BR57" s="2">
        <v>1503</v>
      </c>
      <c r="BS57" s="2">
        <v>1482</v>
      </c>
      <c r="BT57" s="2">
        <v>1496</v>
      </c>
      <c r="BU57" s="2">
        <v>1459</v>
      </c>
      <c r="BV57" s="2">
        <v>1457</v>
      </c>
      <c r="BW57" s="2">
        <v>1468</v>
      </c>
      <c r="BX57" s="2">
        <v>1417</v>
      </c>
      <c r="BY57" s="2">
        <v>1334</v>
      </c>
      <c r="BZ57" s="2">
        <v>1357</v>
      </c>
      <c r="CA57" s="2">
        <v>1339</v>
      </c>
      <c r="CB57" s="2">
        <v>1336</v>
      </c>
      <c r="CC57" s="2">
        <v>1389</v>
      </c>
      <c r="CD57" s="2">
        <v>1445</v>
      </c>
      <c r="CE57" s="2">
        <v>1446</v>
      </c>
      <c r="CF57" s="2">
        <v>1468</v>
      </c>
      <c r="CG57" s="2">
        <v>1484</v>
      </c>
      <c r="CH57" s="2">
        <v>1548</v>
      </c>
      <c r="CI57" s="2">
        <v>1485</v>
      </c>
      <c r="CJ57" s="2">
        <v>1478</v>
      </c>
      <c r="CK57" s="2">
        <v>1504</v>
      </c>
      <c r="CL57" s="2">
        <v>1489</v>
      </c>
      <c r="CM57" s="2">
        <v>1450</v>
      </c>
      <c r="CN57" s="2">
        <v>1405</v>
      </c>
      <c r="CO57" s="2">
        <v>1423</v>
      </c>
      <c r="CP57" s="2">
        <v>1514</v>
      </c>
      <c r="CQ57" s="2">
        <v>1520</v>
      </c>
      <c r="CR57" s="2">
        <v>1542</v>
      </c>
      <c r="CS57" s="2">
        <v>1490</v>
      </c>
      <c r="CT57" s="2">
        <v>1457</v>
      </c>
      <c r="CU57" s="2">
        <v>1588</v>
      </c>
      <c r="CV57" s="2">
        <v>1645</v>
      </c>
      <c r="CW57" s="2">
        <v>1632</v>
      </c>
      <c r="CX57" s="2">
        <v>1657</v>
      </c>
      <c r="CY57" s="2">
        <v>1706</v>
      </c>
      <c r="CZ57" s="2">
        <v>1735</v>
      </c>
      <c r="DA57" s="2">
        <v>1735</v>
      </c>
      <c r="DB57" s="2">
        <v>1710</v>
      </c>
      <c r="DC57" s="2">
        <v>1584</v>
      </c>
      <c r="DD57" s="2">
        <v>1684</v>
      </c>
      <c r="DE57" s="2">
        <v>1722</v>
      </c>
      <c r="DF57" s="2">
        <v>1556</v>
      </c>
      <c r="DG57" s="2">
        <v>1789</v>
      </c>
      <c r="DH57" s="2">
        <v>1852</v>
      </c>
      <c r="DI57" s="2">
        <v>1800</v>
      </c>
      <c r="DJ57" s="2">
        <v>1755</v>
      </c>
      <c r="DK57" s="2">
        <v>1780</v>
      </c>
      <c r="DL57" s="2">
        <v>1798</v>
      </c>
      <c r="DM57" s="2">
        <v>1895</v>
      </c>
      <c r="DN57" s="2">
        <v>1772</v>
      </c>
      <c r="DO57" s="2">
        <v>1743</v>
      </c>
      <c r="DP57" s="2">
        <v>1683</v>
      </c>
      <c r="DQ57" s="2">
        <v>1676</v>
      </c>
      <c r="DR57" s="2">
        <v>1654</v>
      </c>
      <c r="DS57" s="2">
        <v>1635</v>
      </c>
      <c r="DT57" s="2">
        <v>1469</v>
      </c>
      <c r="DU57" s="2">
        <v>1461</v>
      </c>
      <c r="DV57" s="2">
        <v>1372</v>
      </c>
      <c r="DW57" s="2">
        <v>1389</v>
      </c>
      <c r="DX57" s="2">
        <v>1385</v>
      </c>
      <c r="DY57" s="2">
        <v>1372</v>
      </c>
      <c r="DZ57" s="2">
        <v>1349</v>
      </c>
      <c r="EA57" s="2">
        <v>1343</v>
      </c>
      <c r="EB57" s="2">
        <v>1332</v>
      </c>
      <c r="EC57" s="2">
        <v>1348</v>
      </c>
      <c r="ED57" s="2">
        <v>1350</v>
      </c>
      <c r="EE57" s="2">
        <v>1358</v>
      </c>
      <c r="EF57" s="2">
        <v>1420</v>
      </c>
      <c r="EG57" s="2">
        <v>1398</v>
      </c>
      <c r="EH57" s="2">
        <v>1361</v>
      </c>
      <c r="EI57" s="2">
        <v>1391</v>
      </c>
      <c r="EJ57" s="2">
        <v>1428</v>
      </c>
      <c r="EK57" s="2">
        <v>1378</v>
      </c>
      <c r="EL57" s="2">
        <v>1372</v>
      </c>
      <c r="EM57" s="2">
        <v>1386</v>
      </c>
      <c r="EN57" s="2">
        <v>1369</v>
      </c>
      <c r="EO57" s="2">
        <v>1330</v>
      </c>
      <c r="EP57" s="2">
        <v>1310</v>
      </c>
      <c r="EQ57" s="2">
        <v>1257</v>
      </c>
      <c r="ER57" s="2">
        <v>1230</v>
      </c>
      <c r="ES57" s="2">
        <v>1204</v>
      </c>
      <c r="ET57" s="2">
        <v>1186</v>
      </c>
      <c r="EU57" s="2">
        <v>1151</v>
      </c>
      <c r="EV57" s="2">
        <v>1142</v>
      </c>
      <c r="EW57" s="2">
        <v>1150</v>
      </c>
      <c r="EX57" s="2">
        <v>1145</v>
      </c>
      <c r="EY57" s="2">
        <v>1134</v>
      </c>
      <c r="EZ57" s="2">
        <v>1127</v>
      </c>
      <c r="FA57" s="2">
        <v>1119</v>
      </c>
      <c r="FB57" s="2">
        <v>1126</v>
      </c>
      <c r="FC57" s="2">
        <v>1146</v>
      </c>
      <c r="FD57" s="2">
        <v>1166</v>
      </c>
      <c r="FE57" s="2">
        <v>1185</v>
      </c>
      <c r="FF57" s="2">
        <v>1191</v>
      </c>
      <c r="FG57" s="2">
        <v>1191</v>
      </c>
      <c r="FH57" s="2">
        <v>1222</v>
      </c>
      <c r="FI57" s="2">
        <v>1231</v>
      </c>
      <c r="FJ57" s="2">
        <v>1208</v>
      </c>
      <c r="FK57" s="2">
        <v>1180</v>
      </c>
      <c r="FL57" s="2">
        <v>1126</v>
      </c>
      <c r="FM57" s="2">
        <v>1106</v>
      </c>
      <c r="FN57" s="2">
        <v>1101</v>
      </c>
      <c r="FO57" s="2">
        <v>1123</v>
      </c>
      <c r="FP57" s="2">
        <v>1115</v>
      </c>
      <c r="FQ57" s="2">
        <v>1088</v>
      </c>
      <c r="FR57" s="2">
        <v>1091</v>
      </c>
      <c r="FS57" s="2">
        <v>1084</v>
      </c>
      <c r="FT57" s="2">
        <v>1060</v>
      </c>
      <c r="FU57" s="2">
        <v>1065</v>
      </c>
      <c r="FV57" s="2">
        <v>1083</v>
      </c>
      <c r="FW57" s="2">
        <v>1135</v>
      </c>
      <c r="FX57" s="2">
        <v>1110</v>
      </c>
      <c r="FY57" s="2">
        <v>1103</v>
      </c>
      <c r="FZ57" s="2">
        <v>1395</v>
      </c>
      <c r="GA57" s="2">
        <v>1365</v>
      </c>
      <c r="GB57" s="2">
        <v>1346</v>
      </c>
      <c r="GC57" s="2">
        <v>1353</v>
      </c>
      <c r="GD57" s="2">
        <v>1351</v>
      </c>
      <c r="GE57" s="2">
        <v>1372</v>
      </c>
      <c r="GF57" s="2">
        <v>1329</v>
      </c>
      <c r="GG57" s="2">
        <v>1401</v>
      </c>
      <c r="GH57" s="2">
        <v>1419</v>
      </c>
      <c r="GI57" s="2">
        <v>1440</v>
      </c>
      <c r="GJ57" s="2">
        <v>1426</v>
      </c>
      <c r="GK57" s="2">
        <v>1493</v>
      </c>
      <c r="GL57" s="2">
        <v>1492</v>
      </c>
      <c r="GM57" s="2">
        <v>1451</v>
      </c>
      <c r="GN57" s="2">
        <v>1397</v>
      </c>
      <c r="GO57" s="2">
        <v>1335</v>
      </c>
      <c r="GP57" s="2">
        <v>1334</v>
      </c>
      <c r="GQ57" s="2">
        <v>1301</v>
      </c>
      <c r="GR57" s="2">
        <v>1262</v>
      </c>
      <c r="GS57" s="2">
        <v>1276</v>
      </c>
      <c r="GT57" s="2">
        <v>1191</v>
      </c>
      <c r="GU57" s="2">
        <v>1169</v>
      </c>
      <c r="GV57" s="2">
        <v>1224</v>
      </c>
      <c r="GW57" s="2">
        <v>1287</v>
      </c>
      <c r="GX57" s="2">
        <v>1290</v>
      </c>
      <c r="GY57" s="2">
        <v>1258</v>
      </c>
      <c r="GZ57" s="2">
        <v>1260</v>
      </c>
      <c r="HA57" s="2">
        <v>1172</v>
      </c>
      <c r="HB57" s="2">
        <v>1157</v>
      </c>
      <c r="HC57" s="2">
        <v>1162</v>
      </c>
      <c r="HD57" s="2">
        <v>1218</v>
      </c>
      <c r="HE57" s="2">
        <v>1201</v>
      </c>
      <c r="HF57" s="2">
        <v>1215</v>
      </c>
      <c r="HG57" s="2">
        <v>1220</v>
      </c>
      <c r="HH57" s="2">
        <v>1210</v>
      </c>
      <c r="HI57" s="2">
        <v>1350</v>
      </c>
      <c r="HJ57" s="2">
        <v>1287</v>
      </c>
      <c r="HK57" s="2">
        <v>1281</v>
      </c>
      <c r="HL57" s="2">
        <v>1280</v>
      </c>
      <c r="HM57" s="2">
        <v>1316</v>
      </c>
      <c r="HN57" s="2">
        <v>1313</v>
      </c>
      <c r="HO57" s="2">
        <v>1314</v>
      </c>
      <c r="HP57" s="2">
        <v>1345</v>
      </c>
      <c r="HQ57" s="2">
        <v>1340</v>
      </c>
      <c r="HR57" s="2">
        <v>1334</v>
      </c>
      <c r="HS57" s="2">
        <v>1345</v>
      </c>
      <c r="HT57" s="2">
        <v>1364</v>
      </c>
      <c r="HU57" s="2">
        <v>1404</v>
      </c>
      <c r="HV57" s="2">
        <v>1463</v>
      </c>
      <c r="HW57" s="2">
        <v>1395</v>
      </c>
      <c r="HX57" s="2">
        <v>1406</v>
      </c>
      <c r="HY57" s="2">
        <v>1380</v>
      </c>
      <c r="HZ57" s="2">
        <v>1406</v>
      </c>
      <c r="IA57" s="2">
        <v>1463</v>
      </c>
      <c r="IB57" s="2">
        <v>1460</v>
      </c>
      <c r="IC57" s="2">
        <v>1202</v>
      </c>
      <c r="ID57" s="2">
        <v>1198</v>
      </c>
      <c r="IE57" s="2">
        <v>1183</v>
      </c>
      <c r="IF57" s="2">
        <v>1215</v>
      </c>
      <c r="IG57" s="2">
        <v>1200</v>
      </c>
      <c r="IH57" s="2">
        <v>1175</v>
      </c>
      <c r="II57" s="2">
        <v>1161</v>
      </c>
      <c r="IJ57" s="2">
        <v>1200</v>
      </c>
      <c r="IK57" s="2">
        <v>1133</v>
      </c>
      <c r="IL57" s="2">
        <v>1088</v>
      </c>
      <c r="IM57" s="2">
        <v>1086</v>
      </c>
      <c r="IN57" s="2">
        <v>1087</v>
      </c>
      <c r="IO57" s="2">
        <v>1042</v>
      </c>
      <c r="IP57" s="2">
        <v>1006</v>
      </c>
      <c r="IQ57" s="2">
        <v>1030</v>
      </c>
      <c r="IR57" s="2">
        <v>1039</v>
      </c>
      <c r="IS57" s="2">
        <v>1027</v>
      </c>
      <c r="IT57" s="2">
        <v>991</v>
      </c>
    </row>
    <row r="58" spans="1:254" ht="15.9" customHeight="1">
      <c r="A58" s="65" t="s">
        <v>111</v>
      </c>
      <c r="B58" s="41" t="s">
        <v>112</v>
      </c>
      <c r="C58" s="45">
        <v>4025</v>
      </c>
      <c r="D58" s="16">
        <v>22</v>
      </c>
      <c r="E58" s="21">
        <v>4003</v>
      </c>
      <c r="F58" s="21">
        <v>3934</v>
      </c>
      <c r="G58" s="21">
        <v>3851</v>
      </c>
      <c r="H58" s="21">
        <v>3856</v>
      </c>
      <c r="I58" s="21">
        <v>3981</v>
      </c>
      <c r="J58" s="21">
        <v>4136</v>
      </c>
      <c r="K58" s="21">
        <v>4157</v>
      </c>
      <c r="L58" s="21">
        <v>4131</v>
      </c>
      <c r="M58" s="21">
        <v>4063</v>
      </c>
      <c r="N58" s="21">
        <v>3975</v>
      </c>
      <c r="O58" s="21">
        <v>4003</v>
      </c>
      <c r="P58" s="21">
        <v>4038</v>
      </c>
      <c r="Q58" s="21">
        <v>4062</v>
      </c>
      <c r="R58" s="21">
        <v>3989</v>
      </c>
      <c r="S58" s="21">
        <v>4105</v>
      </c>
      <c r="T58" s="21">
        <v>4164</v>
      </c>
      <c r="U58" s="21">
        <v>4132</v>
      </c>
      <c r="V58" s="21">
        <v>4097</v>
      </c>
      <c r="W58" s="21">
        <v>4080</v>
      </c>
      <c r="X58" s="21">
        <v>4007</v>
      </c>
      <c r="Y58" s="21">
        <v>4065</v>
      </c>
      <c r="Z58" s="21">
        <v>4074</v>
      </c>
      <c r="AA58" s="21">
        <v>3985</v>
      </c>
      <c r="AB58" s="21">
        <v>3966</v>
      </c>
      <c r="AC58" s="21">
        <v>3967</v>
      </c>
      <c r="AD58" s="21">
        <v>3864</v>
      </c>
      <c r="AE58" s="21">
        <v>3821</v>
      </c>
      <c r="AF58" s="21">
        <v>3806</v>
      </c>
      <c r="AG58" s="21">
        <v>3835</v>
      </c>
      <c r="AH58" s="21">
        <v>3826</v>
      </c>
      <c r="AI58" s="21">
        <v>3796</v>
      </c>
      <c r="AJ58" s="21">
        <v>3871</v>
      </c>
      <c r="AK58" s="21">
        <v>3976</v>
      </c>
      <c r="AL58" s="21">
        <v>3914</v>
      </c>
      <c r="AM58" s="21">
        <v>3960</v>
      </c>
      <c r="AN58" s="21">
        <v>3999</v>
      </c>
      <c r="AO58" s="21">
        <v>3952</v>
      </c>
      <c r="AP58" s="21">
        <v>4026</v>
      </c>
      <c r="AQ58" s="21">
        <v>4014</v>
      </c>
      <c r="AR58" s="21">
        <v>4037</v>
      </c>
      <c r="AS58" s="21">
        <v>4092</v>
      </c>
      <c r="AT58" s="21">
        <v>4092</v>
      </c>
      <c r="AU58" s="21">
        <v>4089</v>
      </c>
      <c r="AV58" s="21">
        <v>4033</v>
      </c>
      <c r="AW58" s="21">
        <v>3787</v>
      </c>
      <c r="AX58" s="21">
        <v>3793</v>
      </c>
      <c r="AY58" s="21">
        <v>3792</v>
      </c>
      <c r="AZ58" s="21">
        <v>3770</v>
      </c>
      <c r="BA58" s="21">
        <v>3703</v>
      </c>
      <c r="BB58" s="21">
        <v>3721</v>
      </c>
      <c r="BC58" s="21">
        <v>3639</v>
      </c>
      <c r="BD58" s="21">
        <v>3657</v>
      </c>
      <c r="BE58" s="21">
        <v>3686</v>
      </c>
      <c r="BF58" s="21">
        <v>3799</v>
      </c>
      <c r="BG58" s="21">
        <v>3758</v>
      </c>
      <c r="BH58" s="21">
        <v>3767</v>
      </c>
      <c r="BI58" s="21">
        <v>3721</v>
      </c>
      <c r="BJ58" s="21">
        <v>3615</v>
      </c>
      <c r="BK58" s="21">
        <v>3753</v>
      </c>
      <c r="BL58" s="21">
        <v>3728</v>
      </c>
      <c r="BM58" s="2">
        <v>3635</v>
      </c>
      <c r="BN58" s="2">
        <v>3861</v>
      </c>
      <c r="BO58" s="2">
        <v>3862</v>
      </c>
      <c r="BP58" s="2">
        <v>3874</v>
      </c>
      <c r="BQ58" s="2">
        <v>3850</v>
      </c>
      <c r="BR58" s="2">
        <v>3826</v>
      </c>
      <c r="BS58" s="2">
        <v>3728</v>
      </c>
      <c r="BT58" s="2">
        <v>3868</v>
      </c>
      <c r="BU58" s="2">
        <v>3925</v>
      </c>
      <c r="BV58" s="2">
        <v>3932</v>
      </c>
      <c r="BW58" s="2">
        <v>3901</v>
      </c>
      <c r="BX58" s="2">
        <v>3867</v>
      </c>
      <c r="BY58" s="2">
        <v>3931</v>
      </c>
      <c r="BZ58" s="2">
        <v>3831</v>
      </c>
      <c r="CA58" s="2">
        <v>3761</v>
      </c>
      <c r="CB58" s="2">
        <v>3718</v>
      </c>
      <c r="CC58" s="2">
        <v>4148</v>
      </c>
      <c r="CD58" s="2">
        <v>4171</v>
      </c>
      <c r="CE58" s="2">
        <v>4170</v>
      </c>
      <c r="CF58" s="2">
        <v>4244</v>
      </c>
      <c r="CG58" s="2">
        <v>4268</v>
      </c>
      <c r="CH58" s="2">
        <v>4267</v>
      </c>
      <c r="CI58" s="2">
        <v>4267</v>
      </c>
      <c r="CJ58" s="2">
        <v>4196</v>
      </c>
      <c r="CK58" s="2">
        <v>4101</v>
      </c>
      <c r="CL58" s="2">
        <v>4050</v>
      </c>
      <c r="CM58" s="2">
        <v>4019</v>
      </c>
      <c r="CN58" s="2">
        <v>3995</v>
      </c>
      <c r="CO58" s="2">
        <v>4009</v>
      </c>
      <c r="CP58" s="2">
        <v>4076</v>
      </c>
      <c r="CQ58" s="2">
        <v>3986</v>
      </c>
      <c r="CR58" s="2">
        <v>3977</v>
      </c>
      <c r="CS58" s="2">
        <v>3800</v>
      </c>
      <c r="CT58" s="2">
        <v>3814</v>
      </c>
      <c r="CU58" s="2">
        <v>3828</v>
      </c>
      <c r="CV58" s="2">
        <v>3777</v>
      </c>
      <c r="CW58" s="2">
        <v>3742</v>
      </c>
      <c r="CX58" s="2">
        <v>3722</v>
      </c>
      <c r="CY58" s="2">
        <v>3575</v>
      </c>
      <c r="CZ58" s="2">
        <v>3637</v>
      </c>
      <c r="DA58" s="2">
        <v>3665</v>
      </c>
      <c r="DB58" s="2">
        <v>3644</v>
      </c>
      <c r="DC58" s="2">
        <v>3680</v>
      </c>
      <c r="DD58" s="2">
        <v>3649</v>
      </c>
      <c r="DE58" s="2">
        <v>3672</v>
      </c>
      <c r="DF58" s="2">
        <v>3580</v>
      </c>
      <c r="DG58" s="2">
        <v>3560</v>
      </c>
      <c r="DH58" s="2">
        <v>3570</v>
      </c>
      <c r="DI58" s="2">
        <v>3508</v>
      </c>
      <c r="DJ58" s="2">
        <v>3431</v>
      </c>
      <c r="DK58" s="2">
        <v>3337</v>
      </c>
      <c r="DL58" s="2">
        <v>3365</v>
      </c>
      <c r="DM58" s="2">
        <v>3328</v>
      </c>
      <c r="DN58" s="2">
        <v>3331</v>
      </c>
      <c r="DO58" s="2">
        <v>3423</v>
      </c>
      <c r="DP58" s="2">
        <v>3517</v>
      </c>
      <c r="DQ58" s="2">
        <v>3519</v>
      </c>
      <c r="DR58" s="2">
        <v>3485</v>
      </c>
      <c r="DS58" s="2">
        <v>3538</v>
      </c>
      <c r="DT58" s="2">
        <v>3587</v>
      </c>
      <c r="DU58" s="2">
        <v>3499</v>
      </c>
      <c r="DV58" s="2">
        <v>3406</v>
      </c>
      <c r="DW58" s="2">
        <v>3565</v>
      </c>
      <c r="DX58" s="2">
        <v>3475</v>
      </c>
      <c r="DY58" s="2">
        <v>3903</v>
      </c>
      <c r="DZ58" s="2">
        <v>3908</v>
      </c>
      <c r="EA58" s="2">
        <v>3773</v>
      </c>
      <c r="EB58" s="2">
        <v>3720</v>
      </c>
      <c r="EC58" s="2">
        <v>3757</v>
      </c>
      <c r="ED58" s="2">
        <v>3854</v>
      </c>
      <c r="EE58" s="2">
        <v>3890</v>
      </c>
      <c r="EF58" s="2">
        <v>3944</v>
      </c>
      <c r="EG58" s="2">
        <v>3937</v>
      </c>
      <c r="EH58" s="2">
        <v>3913</v>
      </c>
      <c r="EI58" s="2">
        <v>3925</v>
      </c>
      <c r="EJ58" s="2">
        <v>3940</v>
      </c>
      <c r="EK58" s="2">
        <v>3894</v>
      </c>
      <c r="EL58" s="2">
        <v>3923</v>
      </c>
      <c r="EM58" s="2">
        <v>3873</v>
      </c>
      <c r="EN58" s="2">
        <v>3908</v>
      </c>
      <c r="EO58" s="2">
        <v>3937</v>
      </c>
      <c r="EP58" s="2">
        <v>3879</v>
      </c>
      <c r="EQ58" s="2">
        <v>3818</v>
      </c>
      <c r="ER58" s="2">
        <v>3822</v>
      </c>
      <c r="ES58" s="2">
        <v>3710</v>
      </c>
      <c r="ET58" s="2">
        <v>3690</v>
      </c>
      <c r="EU58" s="2">
        <v>3699</v>
      </c>
      <c r="EV58" s="2">
        <v>3681</v>
      </c>
      <c r="EW58" s="2">
        <v>3585</v>
      </c>
      <c r="EX58" s="2">
        <v>3494</v>
      </c>
      <c r="EY58" s="2">
        <v>3540</v>
      </c>
      <c r="EZ58" s="2">
        <v>3566</v>
      </c>
      <c r="FA58" s="2">
        <v>3611</v>
      </c>
      <c r="FB58" s="2">
        <v>3603</v>
      </c>
      <c r="FC58" s="2">
        <v>3626</v>
      </c>
      <c r="FD58" s="2">
        <v>3665</v>
      </c>
      <c r="FE58" s="2">
        <v>3517</v>
      </c>
      <c r="FF58" s="2">
        <v>3426</v>
      </c>
      <c r="FG58" s="2">
        <v>3397</v>
      </c>
      <c r="FH58" s="2">
        <v>3433</v>
      </c>
      <c r="FI58" s="2">
        <v>3434</v>
      </c>
      <c r="FJ58" s="2">
        <v>3448</v>
      </c>
      <c r="FK58" s="2">
        <v>3398</v>
      </c>
      <c r="FL58" s="2">
        <v>3402</v>
      </c>
      <c r="FM58" s="2">
        <v>3389</v>
      </c>
      <c r="FN58" s="2">
        <v>3393</v>
      </c>
      <c r="FO58" s="2">
        <v>3465</v>
      </c>
      <c r="FP58" s="2">
        <v>3468</v>
      </c>
      <c r="FQ58" s="2">
        <v>3523</v>
      </c>
      <c r="FR58" s="2">
        <v>3490</v>
      </c>
      <c r="FS58" s="2">
        <v>3456</v>
      </c>
      <c r="FT58" s="2">
        <v>3427</v>
      </c>
      <c r="FU58" s="2">
        <v>3403</v>
      </c>
      <c r="FV58" s="2">
        <v>3390</v>
      </c>
      <c r="FW58" s="2">
        <v>3365</v>
      </c>
      <c r="FX58" s="2">
        <v>3364</v>
      </c>
      <c r="FY58" s="2">
        <v>3402</v>
      </c>
      <c r="FZ58" s="2">
        <v>3407</v>
      </c>
      <c r="GA58" s="2">
        <v>3345</v>
      </c>
      <c r="GB58" s="2">
        <v>3364</v>
      </c>
      <c r="GC58" s="2">
        <v>3441</v>
      </c>
      <c r="GD58" s="2">
        <v>3386</v>
      </c>
      <c r="GE58" s="2">
        <v>3334</v>
      </c>
      <c r="GF58" s="2">
        <v>3257</v>
      </c>
      <c r="GG58" s="2">
        <v>3331</v>
      </c>
      <c r="GH58" s="2">
        <v>3405</v>
      </c>
      <c r="GI58" s="2">
        <v>3321</v>
      </c>
      <c r="GJ58" s="2">
        <v>3368</v>
      </c>
      <c r="GK58" s="2">
        <v>3429</v>
      </c>
      <c r="GL58" s="2">
        <v>3392</v>
      </c>
      <c r="GM58" s="2">
        <v>3370</v>
      </c>
      <c r="GN58" s="2">
        <v>3361</v>
      </c>
      <c r="GO58" s="2">
        <v>3321</v>
      </c>
      <c r="GP58" s="2">
        <v>3242</v>
      </c>
      <c r="GQ58" s="2">
        <v>3181</v>
      </c>
      <c r="GR58" s="2">
        <v>3121</v>
      </c>
      <c r="GS58" s="2">
        <v>3170</v>
      </c>
      <c r="GT58" s="2">
        <v>3186</v>
      </c>
      <c r="GU58" s="2">
        <v>3184</v>
      </c>
      <c r="GV58" s="2">
        <v>3280</v>
      </c>
      <c r="GW58" s="2">
        <v>3392</v>
      </c>
      <c r="GX58" s="2">
        <v>3300</v>
      </c>
      <c r="GY58" s="2">
        <v>3334</v>
      </c>
      <c r="GZ58" s="2">
        <v>3294</v>
      </c>
      <c r="HA58" s="2">
        <v>3262</v>
      </c>
      <c r="HB58" s="2">
        <v>3272</v>
      </c>
      <c r="HC58" s="2">
        <v>3388</v>
      </c>
      <c r="HD58" s="2">
        <v>3457</v>
      </c>
      <c r="HE58" s="2">
        <v>3451</v>
      </c>
      <c r="HF58" s="2">
        <v>3493</v>
      </c>
      <c r="HG58" s="2">
        <v>3438</v>
      </c>
      <c r="HH58" s="2">
        <v>3417</v>
      </c>
      <c r="HI58" s="2">
        <v>3422</v>
      </c>
      <c r="HJ58" s="2">
        <v>3459</v>
      </c>
      <c r="HK58" s="2">
        <v>3441</v>
      </c>
      <c r="HL58" s="2">
        <v>3410</v>
      </c>
      <c r="HM58" s="2">
        <v>3479</v>
      </c>
      <c r="HN58" s="2">
        <v>3555</v>
      </c>
      <c r="HO58" s="2">
        <v>3621</v>
      </c>
      <c r="HP58" s="2">
        <v>3495</v>
      </c>
      <c r="HQ58" s="2">
        <v>3405</v>
      </c>
      <c r="HR58" s="2">
        <v>3344</v>
      </c>
      <c r="HS58" s="2">
        <v>3356</v>
      </c>
      <c r="HT58" s="2">
        <v>3344</v>
      </c>
      <c r="HU58" s="2">
        <v>3328</v>
      </c>
      <c r="HV58" s="2">
        <v>3331</v>
      </c>
      <c r="HW58" s="2">
        <v>3273</v>
      </c>
      <c r="HX58" s="2">
        <v>3240</v>
      </c>
      <c r="HY58" s="2">
        <v>3150</v>
      </c>
      <c r="HZ58" s="2">
        <v>3232</v>
      </c>
      <c r="IA58" s="2">
        <v>3281</v>
      </c>
      <c r="IB58" s="2">
        <v>3275</v>
      </c>
      <c r="IC58" s="2">
        <v>3313</v>
      </c>
      <c r="ID58" s="2">
        <v>3297</v>
      </c>
      <c r="IE58" s="2">
        <v>3308</v>
      </c>
      <c r="IF58" s="2">
        <v>3324</v>
      </c>
      <c r="IG58" s="2">
        <v>3282</v>
      </c>
      <c r="IH58" s="2">
        <v>3244</v>
      </c>
      <c r="II58" s="2">
        <v>3266</v>
      </c>
      <c r="IJ58" s="2">
        <v>3311</v>
      </c>
      <c r="IK58" s="2">
        <v>3302</v>
      </c>
      <c r="IL58" s="2">
        <v>3294</v>
      </c>
      <c r="IM58" s="2">
        <v>3318</v>
      </c>
      <c r="IN58" s="2">
        <v>3362</v>
      </c>
      <c r="IO58" s="2">
        <v>3439</v>
      </c>
      <c r="IP58" s="2">
        <v>3448</v>
      </c>
      <c r="IQ58" s="2">
        <v>3514</v>
      </c>
      <c r="IR58" s="2">
        <v>3562</v>
      </c>
      <c r="IS58" s="2">
        <v>3534</v>
      </c>
      <c r="IT58" s="2">
        <v>3569</v>
      </c>
    </row>
    <row r="59" spans="1:254" ht="15.9" customHeight="1">
      <c r="A59" s="65" t="s">
        <v>113</v>
      </c>
      <c r="B59" s="41" t="s">
        <v>114</v>
      </c>
      <c r="C59" s="45">
        <v>2284</v>
      </c>
      <c r="D59" s="16">
        <v>-83</v>
      </c>
      <c r="E59" s="21">
        <v>2367</v>
      </c>
      <c r="F59" s="21">
        <v>2282</v>
      </c>
      <c r="G59" s="21">
        <v>2228</v>
      </c>
      <c r="H59" s="21">
        <v>2182</v>
      </c>
      <c r="I59" s="21">
        <v>2291</v>
      </c>
      <c r="J59" s="21">
        <v>2127</v>
      </c>
      <c r="K59" s="21">
        <v>2172</v>
      </c>
      <c r="L59" s="21">
        <v>2329</v>
      </c>
      <c r="M59" s="21">
        <v>2372</v>
      </c>
      <c r="N59" s="21">
        <v>2350</v>
      </c>
      <c r="O59" s="21">
        <v>2429</v>
      </c>
      <c r="P59" s="21">
        <v>2475</v>
      </c>
      <c r="Q59" s="21">
        <v>2407</v>
      </c>
      <c r="R59" s="21">
        <v>2426</v>
      </c>
      <c r="S59" s="21">
        <v>2576</v>
      </c>
      <c r="T59" s="21">
        <v>2566</v>
      </c>
      <c r="U59" s="21">
        <v>2452</v>
      </c>
      <c r="V59" s="21">
        <v>2542</v>
      </c>
      <c r="W59" s="21">
        <v>2645</v>
      </c>
      <c r="X59" s="21">
        <v>2617</v>
      </c>
      <c r="Y59" s="21">
        <v>2640</v>
      </c>
      <c r="Z59" s="21">
        <v>2787</v>
      </c>
      <c r="AA59" s="21">
        <v>2796</v>
      </c>
      <c r="AB59" s="21">
        <v>2712</v>
      </c>
      <c r="AC59" s="21">
        <v>2764</v>
      </c>
      <c r="AD59" s="21">
        <v>2853</v>
      </c>
      <c r="AE59" s="21">
        <v>2958</v>
      </c>
      <c r="AF59" s="21">
        <v>3030</v>
      </c>
      <c r="AG59" s="21">
        <v>3080</v>
      </c>
      <c r="AH59" s="21">
        <v>3065</v>
      </c>
      <c r="AI59" s="21">
        <v>2979</v>
      </c>
      <c r="AJ59" s="21">
        <v>3025</v>
      </c>
      <c r="AK59" s="21">
        <v>3020</v>
      </c>
      <c r="AL59" s="21">
        <v>3005</v>
      </c>
      <c r="AM59" s="21">
        <v>2719</v>
      </c>
      <c r="AN59" s="21">
        <v>2639</v>
      </c>
      <c r="AO59" s="21">
        <v>2556</v>
      </c>
      <c r="AP59" s="21">
        <v>2578</v>
      </c>
      <c r="AQ59" s="21">
        <v>2453</v>
      </c>
      <c r="AR59" s="21">
        <v>2383</v>
      </c>
      <c r="AS59" s="21">
        <v>2450</v>
      </c>
      <c r="AT59" s="21">
        <v>2343</v>
      </c>
      <c r="AU59" s="21">
        <v>2254</v>
      </c>
      <c r="AV59" s="21">
        <v>2287</v>
      </c>
      <c r="AW59" s="21">
        <v>2180</v>
      </c>
      <c r="AX59" s="21">
        <v>2116</v>
      </c>
      <c r="AY59" s="21">
        <v>2114</v>
      </c>
      <c r="AZ59" s="21">
        <v>2201</v>
      </c>
      <c r="BA59" s="21">
        <v>2235</v>
      </c>
      <c r="BB59" s="21">
        <v>2196</v>
      </c>
      <c r="BC59" s="21">
        <v>2227</v>
      </c>
      <c r="BD59" s="21">
        <v>2229</v>
      </c>
      <c r="BE59" s="21">
        <v>2198</v>
      </c>
      <c r="BF59" s="21">
        <v>2170</v>
      </c>
      <c r="BG59" s="21">
        <v>2171</v>
      </c>
      <c r="BH59" s="21">
        <v>2221</v>
      </c>
      <c r="BI59" s="21">
        <v>2387</v>
      </c>
      <c r="BJ59" s="21">
        <v>2388</v>
      </c>
      <c r="BK59" s="21">
        <v>2529</v>
      </c>
      <c r="BL59" s="21">
        <v>2486</v>
      </c>
      <c r="BM59" s="2">
        <v>2592</v>
      </c>
      <c r="BN59" s="2">
        <v>2636</v>
      </c>
      <c r="BO59" s="2">
        <v>2531</v>
      </c>
      <c r="BP59" s="2">
        <v>2474</v>
      </c>
      <c r="BQ59" s="2">
        <v>2498</v>
      </c>
      <c r="BR59" s="2">
        <v>2352</v>
      </c>
      <c r="BS59" s="2">
        <v>2350</v>
      </c>
      <c r="BT59" s="2">
        <v>2264</v>
      </c>
      <c r="BU59" s="2">
        <v>2280</v>
      </c>
      <c r="BV59" s="2">
        <v>2266.6666</v>
      </c>
      <c r="BW59" s="2">
        <v>2216.6666</v>
      </c>
      <c r="BX59" s="2">
        <v>2320</v>
      </c>
      <c r="BY59" s="2">
        <v>2350</v>
      </c>
      <c r="BZ59" s="2">
        <v>2326.6666</v>
      </c>
      <c r="CA59" s="2">
        <v>2356.6666</v>
      </c>
      <c r="CB59" s="2">
        <v>2360</v>
      </c>
      <c r="CC59" s="2">
        <v>2436.6666</v>
      </c>
      <c r="CD59" s="2">
        <v>2636.6666</v>
      </c>
      <c r="CE59" s="2">
        <v>2700</v>
      </c>
      <c r="CF59" s="2">
        <v>2680</v>
      </c>
      <c r="CG59" s="2">
        <v>2583.3332999999998</v>
      </c>
      <c r="CH59" s="2">
        <v>2530</v>
      </c>
      <c r="CI59" s="2">
        <v>2456.6666</v>
      </c>
      <c r="CJ59" s="2">
        <v>2423.3332999999998</v>
      </c>
      <c r="CK59" s="2">
        <v>2403.3332999999998</v>
      </c>
      <c r="CL59" s="2">
        <v>2366.6666</v>
      </c>
      <c r="CM59" s="2">
        <v>2303.3332999999998</v>
      </c>
      <c r="CN59" s="2">
        <v>2180</v>
      </c>
      <c r="CO59" s="2">
        <v>2176.6666</v>
      </c>
      <c r="CP59" s="2">
        <v>2276.6666</v>
      </c>
      <c r="CQ59" s="2">
        <v>2293.3332999999998</v>
      </c>
      <c r="CR59" s="2">
        <v>2300</v>
      </c>
      <c r="CS59" s="2">
        <v>2196.6666</v>
      </c>
      <c r="CT59" s="2">
        <v>2133.3332999999998</v>
      </c>
      <c r="CU59" s="2">
        <v>2253.3332999999998</v>
      </c>
      <c r="CV59" s="2">
        <v>2233.3332999999998</v>
      </c>
      <c r="CW59" s="2">
        <v>2193.3332999999998</v>
      </c>
      <c r="CX59" s="2">
        <v>2173.3332999999998</v>
      </c>
      <c r="CY59" s="2">
        <v>2163.3332999999998</v>
      </c>
      <c r="CZ59" s="2">
        <v>2193.3332999999998</v>
      </c>
      <c r="DA59" s="2">
        <v>2313.3332999999998</v>
      </c>
      <c r="DB59" s="2">
        <v>2253.3332999999998</v>
      </c>
      <c r="DC59" s="2">
        <v>2160</v>
      </c>
      <c r="DD59" s="2">
        <v>2330</v>
      </c>
      <c r="DE59" s="2">
        <v>2400</v>
      </c>
      <c r="DF59" s="2">
        <v>2260</v>
      </c>
      <c r="DG59" s="2">
        <v>2496.6666</v>
      </c>
      <c r="DH59" s="2">
        <v>2503.3332999999998</v>
      </c>
      <c r="DI59" s="2">
        <v>2550</v>
      </c>
      <c r="DJ59" s="2">
        <v>2530</v>
      </c>
      <c r="DK59" s="2">
        <v>2513.3332999999998</v>
      </c>
      <c r="DL59" s="2">
        <v>2483.3332999999998</v>
      </c>
      <c r="DM59" s="2">
        <v>2456.6666</v>
      </c>
      <c r="DN59" s="2">
        <v>2440</v>
      </c>
      <c r="DO59" s="2">
        <v>2433.3332999999998</v>
      </c>
      <c r="DP59" s="2">
        <v>2406.6666</v>
      </c>
      <c r="DQ59" s="2">
        <v>2370</v>
      </c>
      <c r="DR59" s="2">
        <v>2380</v>
      </c>
      <c r="DS59" s="2">
        <v>2560</v>
      </c>
      <c r="DT59" s="2">
        <v>2523.3332999999998</v>
      </c>
      <c r="DU59" s="2">
        <v>2506.6666</v>
      </c>
      <c r="DV59" s="2">
        <v>2390</v>
      </c>
      <c r="DW59" s="2">
        <v>2333.3332999999998</v>
      </c>
      <c r="DX59" s="2">
        <v>2320</v>
      </c>
      <c r="DY59" s="2">
        <v>2253.3332999999998</v>
      </c>
      <c r="DZ59" s="2">
        <v>2230</v>
      </c>
      <c r="EA59" s="2">
        <v>2176.6666</v>
      </c>
      <c r="EB59" s="2">
        <v>2156.6666</v>
      </c>
      <c r="EC59" s="2">
        <v>2186.6666</v>
      </c>
      <c r="ED59" s="2">
        <v>2156.6666</v>
      </c>
      <c r="EE59" s="2">
        <v>2126.6666</v>
      </c>
      <c r="EF59" s="2">
        <v>2136.6666</v>
      </c>
      <c r="EG59" s="2">
        <v>2120</v>
      </c>
      <c r="EH59" s="2">
        <v>2083.3332999999998</v>
      </c>
      <c r="EI59" s="2">
        <v>2106.6666</v>
      </c>
      <c r="EJ59" s="2">
        <v>2130</v>
      </c>
      <c r="EK59" s="2">
        <v>2083.3332999999998</v>
      </c>
      <c r="EL59" s="2">
        <v>2073.3332999999998</v>
      </c>
      <c r="EM59" s="2">
        <v>2066.6666</v>
      </c>
      <c r="EN59" s="2">
        <v>2060</v>
      </c>
      <c r="EO59" s="2">
        <v>1950</v>
      </c>
      <c r="EP59" s="2">
        <v>1990</v>
      </c>
      <c r="EQ59" s="2">
        <v>1976.6666</v>
      </c>
      <c r="ER59" s="2">
        <v>1996.6666</v>
      </c>
      <c r="ES59" s="2">
        <v>1943.3333</v>
      </c>
      <c r="ET59" s="2">
        <v>1913.3333</v>
      </c>
      <c r="EU59" s="2">
        <v>1930</v>
      </c>
      <c r="EV59" s="2">
        <v>1930</v>
      </c>
      <c r="EW59" s="2">
        <v>1936.6666</v>
      </c>
      <c r="EX59" s="2">
        <v>1920</v>
      </c>
      <c r="EY59" s="2">
        <v>1893.3333</v>
      </c>
      <c r="EZ59" s="2">
        <v>1920</v>
      </c>
      <c r="FA59" s="2">
        <v>1873.3333</v>
      </c>
      <c r="FB59" s="2">
        <v>1840</v>
      </c>
      <c r="FC59" s="2">
        <v>1856.6666</v>
      </c>
      <c r="FD59" s="2">
        <v>1870</v>
      </c>
      <c r="FE59" s="2">
        <v>1816.6666</v>
      </c>
      <c r="FF59" s="2">
        <v>1820</v>
      </c>
      <c r="FG59" s="2">
        <v>1776.6666</v>
      </c>
      <c r="FH59" s="2">
        <v>1803.3333</v>
      </c>
      <c r="FI59" s="2">
        <v>1806.6666</v>
      </c>
      <c r="FJ59" s="2">
        <v>1790</v>
      </c>
      <c r="FK59" s="2">
        <v>1770</v>
      </c>
      <c r="FL59" s="2">
        <v>1740</v>
      </c>
      <c r="FM59" s="2">
        <v>1696.6666</v>
      </c>
      <c r="FN59" s="2">
        <v>1753.3333</v>
      </c>
      <c r="FO59" s="2">
        <v>1763.3333</v>
      </c>
      <c r="FP59" s="2">
        <v>1820</v>
      </c>
      <c r="FQ59" s="2">
        <v>1820</v>
      </c>
      <c r="FR59" s="2">
        <v>1800</v>
      </c>
      <c r="FS59" s="2">
        <v>1793.3333</v>
      </c>
      <c r="FT59" s="2">
        <v>1780</v>
      </c>
      <c r="FU59" s="2">
        <v>1786.6666</v>
      </c>
      <c r="FV59" s="2">
        <v>1706.6666</v>
      </c>
      <c r="FW59" s="2">
        <v>1756.6666</v>
      </c>
      <c r="FX59" s="2">
        <v>1756.6666</v>
      </c>
      <c r="FY59" s="2">
        <v>1743.3333</v>
      </c>
      <c r="FZ59" s="2">
        <v>1846.6666</v>
      </c>
      <c r="GA59" s="2">
        <v>1800</v>
      </c>
      <c r="GB59" s="2">
        <v>1833.3333</v>
      </c>
      <c r="GC59" s="2">
        <v>1843.3333</v>
      </c>
      <c r="GD59" s="2">
        <v>1790</v>
      </c>
      <c r="GE59" s="2">
        <v>1793.3333</v>
      </c>
      <c r="GF59" s="2">
        <v>1690</v>
      </c>
      <c r="GG59" s="2">
        <v>1776.6666</v>
      </c>
      <c r="GH59" s="2">
        <v>1770</v>
      </c>
      <c r="GI59" s="2">
        <v>1760</v>
      </c>
      <c r="GJ59" s="2">
        <v>1726.6666</v>
      </c>
      <c r="GK59" s="2">
        <v>1670</v>
      </c>
      <c r="GL59" s="2">
        <v>1733.3333</v>
      </c>
      <c r="GM59" s="2">
        <v>1710</v>
      </c>
      <c r="GN59" s="2">
        <v>1666.6666</v>
      </c>
      <c r="GO59" s="2">
        <v>1655</v>
      </c>
      <c r="GP59" s="2">
        <v>1653.3333</v>
      </c>
      <c r="GQ59" s="2">
        <v>1651.6666</v>
      </c>
      <c r="GR59" s="2">
        <v>1628.3333</v>
      </c>
      <c r="GS59" s="2">
        <v>1660</v>
      </c>
      <c r="GT59" s="2">
        <v>1621.6666</v>
      </c>
      <c r="GU59" s="2">
        <v>1590</v>
      </c>
      <c r="GV59" s="2">
        <v>1625</v>
      </c>
      <c r="GW59" s="2">
        <v>1673.3333</v>
      </c>
      <c r="GX59" s="2">
        <v>1666.6666</v>
      </c>
      <c r="GY59" s="2">
        <v>1640</v>
      </c>
      <c r="GZ59" s="2">
        <v>1615</v>
      </c>
      <c r="HA59" s="2">
        <v>1566.6666</v>
      </c>
      <c r="HB59" s="2">
        <v>1588.3333</v>
      </c>
      <c r="HC59" s="2">
        <v>1608.3333</v>
      </c>
      <c r="HD59" s="2">
        <v>1615</v>
      </c>
      <c r="HE59" s="2">
        <v>1635</v>
      </c>
      <c r="HF59" s="2">
        <v>1673.3333</v>
      </c>
      <c r="HG59" s="2">
        <v>1661.6666</v>
      </c>
      <c r="HH59" s="2">
        <v>1666.6666</v>
      </c>
      <c r="HI59" s="2">
        <v>1696.6666</v>
      </c>
      <c r="HJ59" s="2">
        <v>1693.3333</v>
      </c>
      <c r="HK59" s="2">
        <v>1670</v>
      </c>
      <c r="HL59" s="2">
        <v>1693.3333</v>
      </c>
      <c r="HM59" s="2">
        <v>1770</v>
      </c>
      <c r="HN59" s="2">
        <v>1773.3333</v>
      </c>
      <c r="HO59" s="2">
        <v>1773.3333</v>
      </c>
      <c r="HP59" s="2">
        <v>1750</v>
      </c>
      <c r="HQ59" s="2">
        <v>1746.6666</v>
      </c>
      <c r="HR59" s="2">
        <v>1713.3333</v>
      </c>
      <c r="HS59" s="2">
        <v>1706.6666</v>
      </c>
      <c r="HT59" s="2">
        <v>1706.6666</v>
      </c>
      <c r="HU59" s="2">
        <v>1676.6666</v>
      </c>
      <c r="HV59" s="2">
        <v>1683.3333</v>
      </c>
      <c r="HW59" s="2">
        <v>1653.3333</v>
      </c>
      <c r="HX59" s="2">
        <v>1663.3333</v>
      </c>
      <c r="HY59" s="2">
        <v>1663.3333</v>
      </c>
      <c r="HZ59" s="2">
        <v>1641.6666</v>
      </c>
      <c r="IA59" s="2">
        <v>1631.6666</v>
      </c>
      <c r="IB59" s="2">
        <v>1616.6666</v>
      </c>
      <c r="IC59" s="2">
        <v>1593.3333</v>
      </c>
      <c r="ID59" s="2">
        <v>1566.6666</v>
      </c>
      <c r="IE59" s="2">
        <v>1543.3333</v>
      </c>
      <c r="IF59" s="2">
        <v>1573.3333</v>
      </c>
      <c r="IG59" s="2">
        <v>1540</v>
      </c>
      <c r="IH59" s="2">
        <v>1525</v>
      </c>
      <c r="II59" s="2">
        <v>1540</v>
      </c>
      <c r="IJ59" s="2">
        <v>1541.6666</v>
      </c>
      <c r="IK59" s="2">
        <v>1560</v>
      </c>
      <c r="IL59" s="2">
        <v>1621.6666</v>
      </c>
      <c r="IM59" s="2">
        <v>1630</v>
      </c>
      <c r="IN59" s="2">
        <v>1585</v>
      </c>
      <c r="IO59" s="2">
        <v>1551.6666</v>
      </c>
      <c r="IP59" s="2">
        <v>1488.3333</v>
      </c>
      <c r="IQ59" s="2">
        <v>1488.3333</v>
      </c>
      <c r="IR59" s="2">
        <v>1455</v>
      </c>
      <c r="IS59" s="2">
        <v>1446.6666</v>
      </c>
      <c r="IT59" s="2">
        <v>1433.3333</v>
      </c>
    </row>
    <row r="60" spans="1:254" ht="15.9" customHeight="1">
      <c r="A60" s="65" t="s">
        <v>115</v>
      </c>
      <c r="B60" s="41" t="s">
        <v>116</v>
      </c>
      <c r="C60" s="45">
        <v>3610</v>
      </c>
      <c r="D60" s="16">
        <v>-101</v>
      </c>
      <c r="E60" s="21">
        <v>3711</v>
      </c>
      <c r="F60" s="21">
        <v>3618</v>
      </c>
      <c r="G60" s="21">
        <v>3542</v>
      </c>
      <c r="H60" s="21">
        <v>3485</v>
      </c>
      <c r="I60" s="21">
        <v>3538</v>
      </c>
      <c r="J60" s="21">
        <v>3559</v>
      </c>
      <c r="K60" s="21">
        <v>3602</v>
      </c>
      <c r="L60" s="21">
        <v>3555</v>
      </c>
      <c r="M60" s="21">
        <v>3515</v>
      </c>
      <c r="N60" s="21">
        <v>3424</v>
      </c>
      <c r="O60" s="21">
        <v>3439</v>
      </c>
      <c r="P60" s="21">
        <v>3454</v>
      </c>
      <c r="Q60" s="21">
        <v>3416</v>
      </c>
      <c r="R60" s="21">
        <v>3365</v>
      </c>
      <c r="S60" s="21">
        <v>3416</v>
      </c>
      <c r="T60" s="21">
        <v>3377</v>
      </c>
      <c r="U60" s="21">
        <v>3336</v>
      </c>
      <c r="V60" s="21">
        <v>3326</v>
      </c>
      <c r="W60" s="21">
        <v>3373</v>
      </c>
      <c r="X60" s="21">
        <v>3390</v>
      </c>
      <c r="Y60" s="21">
        <v>3394</v>
      </c>
      <c r="Z60" s="21">
        <v>3447</v>
      </c>
      <c r="AA60" s="21">
        <v>3498</v>
      </c>
      <c r="AB60" s="21">
        <v>3469</v>
      </c>
      <c r="AC60" s="21">
        <v>3419</v>
      </c>
      <c r="AD60" s="21">
        <v>3408</v>
      </c>
      <c r="AE60" s="21">
        <v>3449</v>
      </c>
      <c r="AF60" s="21">
        <v>3412</v>
      </c>
      <c r="AG60" s="21">
        <v>3409</v>
      </c>
      <c r="AH60" s="21">
        <v>3347</v>
      </c>
      <c r="AI60" s="21">
        <v>3318</v>
      </c>
      <c r="AJ60" s="21">
        <v>3320</v>
      </c>
      <c r="AK60" s="21">
        <v>3316</v>
      </c>
      <c r="AL60" s="21">
        <v>3311</v>
      </c>
      <c r="AM60" s="21">
        <v>3309</v>
      </c>
      <c r="AN60" s="21">
        <v>3325</v>
      </c>
      <c r="AO60" s="21">
        <v>3394</v>
      </c>
      <c r="AP60" s="21">
        <v>3412</v>
      </c>
      <c r="AQ60" s="21">
        <v>3411</v>
      </c>
      <c r="AR60" s="21">
        <v>3392</v>
      </c>
      <c r="AS60" s="21">
        <v>3408</v>
      </c>
      <c r="AT60" s="21">
        <v>3403</v>
      </c>
      <c r="AU60" s="21">
        <v>3461</v>
      </c>
      <c r="AV60" s="21">
        <v>3458</v>
      </c>
      <c r="AW60" s="21">
        <v>3451</v>
      </c>
      <c r="AX60" s="21">
        <v>3534</v>
      </c>
      <c r="AY60" s="21">
        <v>3500</v>
      </c>
      <c r="AZ60" s="21">
        <v>3375</v>
      </c>
      <c r="BA60" s="21">
        <v>3396</v>
      </c>
      <c r="BB60" s="21">
        <v>3346</v>
      </c>
      <c r="BC60" s="21">
        <v>3328</v>
      </c>
      <c r="BD60" s="21">
        <v>3340</v>
      </c>
      <c r="BE60" s="21">
        <v>3329</v>
      </c>
      <c r="BF60" s="21">
        <v>3481</v>
      </c>
      <c r="BG60" s="21">
        <v>3523</v>
      </c>
      <c r="BH60" s="21">
        <v>3477</v>
      </c>
      <c r="BI60" s="21">
        <v>3489</v>
      </c>
      <c r="BJ60" s="21">
        <v>3451</v>
      </c>
      <c r="BK60" s="21">
        <v>3381</v>
      </c>
      <c r="BL60" s="21">
        <v>3401</v>
      </c>
      <c r="BM60" s="2">
        <v>3386</v>
      </c>
      <c r="BN60" s="2">
        <v>3363</v>
      </c>
      <c r="BO60" s="2">
        <v>3372</v>
      </c>
      <c r="BP60" s="2">
        <v>3303</v>
      </c>
      <c r="BQ60" s="2">
        <v>3211</v>
      </c>
      <c r="BR60" s="2">
        <v>3136</v>
      </c>
      <c r="BS60" s="2">
        <v>3149</v>
      </c>
      <c r="BT60" s="2">
        <v>3181</v>
      </c>
      <c r="BU60" s="2">
        <v>3122</v>
      </c>
      <c r="BV60" s="2">
        <v>3091</v>
      </c>
      <c r="BW60" s="2">
        <v>3064</v>
      </c>
      <c r="BX60" s="2">
        <v>3060</v>
      </c>
      <c r="BY60" s="2">
        <v>3083</v>
      </c>
      <c r="BZ60" s="2">
        <v>3109</v>
      </c>
      <c r="CA60" s="2">
        <v>3163</v>
      </c>
      <c r="CB60" s="2">
        <v>3165</v>
      </c>
      <c r="CC60" s="2">
        <v>3150</v>
      </c>
      <c r="CD60" s="2">
        <v>3127</v>
      </c>
      <c r="CE60" s="2">
        <v>3071</v>
      </c>
      <c r="CF60" s="2">
        <v>3098</v>
      </c>
      <c r="CG60" s="2">
        <v>3189</v>
      </c>
      <c r="CH60" s="2">
        <v>3196</v>
      </c>
      <c r="CI60" s="2">
        <v>3190</v>
      </c>
      <c r="CJ60" s="2">
        <v>3169</v>
      </c>
      <c r="CK60" s="2">
        <v>3145</v>
      </c>
      <c r="CL60" s="2">
        <v>3124</v>
      </c>
      <c r="CM60" s="2">
        <v>3127</v>
      </c>
      <c r="CN60" s="2">
        <v>3017</v>
      </c>
      <c r="CO60" s="2">
        <v>2895.5</v>
      </c>
      <c r="CP60" s="2">
        <v>3028</v>
      </c>
      <c r="CQ60" s="2">
        <v>2980</v>
      </c>
      <c r="CR60" s="2">
        <v>2984</v>
      </c>
      <c r="CS60" s="2">
        <v>2921.5</v>
      </c>
      <c r="CT60" s="2">
        <v>2840</v>
      </c>
      <c r="CU60" s="2">
        <v>2962.5</v>
      </c>
      <c r="CV60" s="2">
        <v>2972</v>
      </c>
      <c r="CW60" s="2">
        <v>2926</v>
      </c>
      <c r="CX60" s="2">
        <v>2888.5</v>
      </c>
      <c r="CY60" s="2">
        <v>2880</v>
      </c>
      <c r="CZ60" s="2">
        <v>2936</v>
      </c>
      <c r="DA60" s="2">
        <v>3033</v>
      </c>
      <c r="DB60" s="2">
        <v>3020</v>
      </c>
      <c r="DC60" s="2">
        <v>2845.5</v>
      </c>
      <c r="DD60" s="2">
        <v>2946.5</v>
      </c>
      <c r="DE60" s="2">
        <v>2983.5</v>
      </c>
      <c r="DF60" s="2">
        <v>2866</v>
      </c>
      <c r="DG60" s="2">
        <v>3056</v>
      </c>
      <c r="DH60" s="2">
        <v>3121</v>
      </c>
      <c r="DI60" s="2">
        <v>3166</v>
      </c>
      <c r="DJ60" s="2">
        <v>3103</v>
      </c>
      <c r="DK60" s="2">
        <v>3006</v>
      </c>
      <c r="DL60" s="2">
        <v>2968.5</v>
      </c>
      <c r="DM60" s="2">
        <v>3013</v>
      </c>
      <c r="DN60" s="2">
        <v>3058</v>
      </c>
      <c r="DO60" s="2">
        <v>3075</v>
      </c>
      <c r="DP60" s="2">
        <v>3035</v>
      </c>
      <c r="DQ60" s="2">
        <v>3046</v>
      </c>
      <c r="DR60" s="2">
        <v>3104</v>
      </c>
      <c r="DS60" s="2">
        <v>3191</v>
      </c>
      <c r="DT60" s="2">
        <v>3065</v>
      </c>
      <c r="DU60" s="2">
        <v>3042</v>
      </c>
      <c r="DV60" s="2">
        <v>3131</v>
      </c>
      <c r="DW60" s="2">
        <v>3160</v>
      </c>
      <c r="DX60" s="2">
        <v>3102</v>
      </c>
      <c r="DY60" s="2">
        <v>3029</v>
      </c>
      <c r="DZ60" s="2">
        <v>3016</v>
      </c>
      <c r="EA60" s="2">
        <v>2993.5</v>
      </c>
      <c r="EB60" s="2">
        <v>2944</v>
      </c>
      <c r="EC60" s="2">
        <v>2975</v>
      </c>
      <c r="ED60" s="2">
        <v>3009</v>
      </c>
      <c r="EE60" s="2">
        <v>3033</v>
      </c>
      <c r="EF60" s="2">
        <v>3088</v>
      </c>
      <c r="EG60" s="2">
        <v>3065</v>
      </c>
      <c r="EH60" s="2">
        <v>3045</v>
      </c>
      <c r="EI60" s="2">
        <v>3044</v>
      </c>
      <c r="EJ60" s="2">
        <v>3115</v>
      </c>
      <c r="EK60" s="2">
        <v>3135</v>
      </c>
      <c r="EL60" s="2">
        <v>3145</v>
      </c>
      <c r="EM60" s="2">
        <v>3095</v>
      </c>
      <c r="EN60" s="2">
        <v>3095</v>
      </c>
      <c r="EO60" s="2">
        <v>3090</v>
      </c>
      <c r="EP60" s="2">
        <v>3085</v>
      </c>
      <c r="EQ60" s="2">
        <v>3062</v>
      </c>
      <c r="ER60" s="2">
        <v>3119</v>
      </c>
      <c r="ES60" s="2">
        <v>3080</v>
      </c>
      <c r="ET60" s="2">
        <v>3071</v>
      </c>
      <c r="EU60" s="2">
        <v>3071</v>
      </c>
      <c r="EV60" s="2">
        <v>3068</v>
      </c>
      <c r="EW60" s="2">
        <v>3060</v>
      </c>
      <c r="EX60" s="2">
        <v>3062</v>
      </c>
      <c r="EY60" s="2">
        <v>3038</v>
      </c>
      <c r="EZ60" s="2">
        <v>3043</v>
      </c>
      <c r="FA60" s="2">
        <v>3026</v>
      </c>
      <c r="FB60" s="2">
        <v>3010</v>
      </c>
      <c r="FC60" s="2">
        <v>2975</v>
      </c>
      <c r="FD60" s="2">
        <v>2936</v>
      </c>
      <c r="FE60" s="2">
        <v>2974</v>
      </c>
      <c r="FF60" s="2">
        <v>2956.5</v>
      </c>
      <c r="FG60" s="2">
        <v>2930</v>
      </c>
      <c r="FH60" s="2">
        <v>2905.5</v>
      </c>
      <c r="FI60" s="2">
        <v>2880.5</v>
      </c>
      <c r="FJ60" s="2">
        <v>2894.5</v>
      </c>
      <c r="FK60" s="2">
        <v>2892</v>
      </c>
      <c r="FL60" s="2">
        <v>2907.5</v>
      </c>
      <c r="FM60" s="2">
        <v>2926.5</v>
      </c>
      <c r="FN60" s="2">
        <v>2955.5</v>
      </c>
      <c r="FO60" s="2">
        <v>3002</v>
      </c>
      <c r="FP60" s="2">
        <v>3025</v>
      </c>
      <c r="FQ60" s="2">
        <v>3013</v>
      </c>
      <c r="FR60" s="2">
        <v>2982.5</v>
      </c>
      <c r="FS60" s="2">
        <v>2942</v>
      </c>
      <c r="FT60" s="2">
        <v>2930</v>
      </c>
      <c r="FU60" s="2">
        <v>2914</v>
      </c>
      <c r="FV60" s="2">
        <v>2867.5</v>
      </c>
      <c r="FW60" s="2">
        <v>2856</v>
      </c>
      <c r="FX60" s="2">
        <v>2859</v>
      </c>
      <c r="FY60" s="2">
        <v>2869</v>
      </c>
      <c r="FZ60" s="2">
        <v>2882.5</v>
      </c>
      <c r="GA60" s="2">
        <v>2842</v>
      </c>
      <c r="GB60" s="2">
        <v>2822.5</v>
      </c>
      <c r="GC60" s="2">
        <v>2791.5</v>
      </c>
      <c r="GD60" s="2">
        <v>2630</v>
      </c>
      <c r="GE60" s="2">
        <v>2896</v>
      </c>
      <c r="GF60" s="2">
        <v>2802</v>
      </c>
      <c r="GG60" s="2">
        <v>2883</v>
      </c>
      <c r="GH60" s="2">
        <v>2861.5</v>
      </c>
      <c r="GI60" s="2">
        <v>2821</v>
      </c>
      <c r="GJ60" s="2">
        <v>2821</v>
      </c>
      <c r="GK60" s="2">
        <v>2849</v>
      </c>
      <c r="GL60" s="2">
        <v>2915</v>
      </c>
      <c r="GM60" s="2">
        <v>2880</v>
      </c>
      <c r="GN60" s="2">
        <v>2852.5</v>
      </c>
      <c r="GO60" s="2">
        <v>2852.5</v>
      </c>
      <c r="GP60" s="2">
        <v>2848</v>
      </c>
      <c r="GQ60" s="2">
        <v>2830</v>
      </c>
      <c r="GR60" s="2">
        <v>2796</v>
      </c>
      <c r="GS60" s="2">
        <v>2813</v>
      </c>
      <c r="GT60" s="2">
        <v>2782</v>
      </c>
      <c r="GU60" s="2">
        <v>2743.5</v>
      </c>
      <c r="GV60" s="2">
        <v>2840</v>
      </c>
      <c r="GW60" s="2">
        <v>2869.5</v>
      </c>
      <c r="GX60" s="2">
        <v>2874</v>
      </c>
      <c r="GY60" s="2">
        <v>2891.5</v>
      </c>
      <c r="GZ60" s="2">
        <v>2899</v>
      </c>
      <c r="HA60" s="2">
        <v>2860.5</v>
      </c>
      <c r="HB60" s="2">
        <v>2856</v>
      </c>
      <c r="HC60" s="2">
        <v>2874.5</v>
      </c>
      <c r="HD60" s="2">
        <v>2937.5</v>
      </c>
      <c r="HE60" s="2">
        <v>2948.5</v>
      </c>
      <c r="HF60" s="2">
        <v>3014</v>
      </c>
      <c r="HG60" s="2">
        <v>3010</v>
      </c>
      <c r="HH60" s="2">
        <v>2980</v>
      </c>
      <c r="HI60" s="2">
        <v>2977</v>
      </c>
      <c r="HJ60" s="2">
        <v>2950</v>
      </c>
      <c r="HK60" s="2">
        <v>2975</v>
      </c>
      <c r="HL60" s="2">
        <v>3010</v>
      </c>
      <c r="HM60" s="2">
        <v>3087</v>
      </c>
      <c r="HN60" s="2">
        <v>3130</v>
      </c>
      <c r="HO60" s="2">
        <v>3114</v>
      </c>
      <c r="HP60" s="2">
        <v>3113</v>
      </c>
      <c r="HQ60" s="2">
        <v>3127</v>
      </c>
      <c r="HR60" s="2">
        <v>3106</v>
      </c>
      <c r="HS60" s="2">
        <v>3103</v>
      </c>
      <c r="HT60" s="2">
        <v>3107</v>
      </c>
      <c r="HU60" s="2">
        <v>3091</v>
      </c>
      <c r="HV60" s="2">
        <v>3105</v>
      </c>
      <c r="HW60" s="2">
        <v>3094</v>
      </c>
      <c r="HX60" s="2">
        <v>3122</v>
      </c>
      <c r="HY60" s="2">
        <v>3141</v>
      </c>
      <c r="HZ60" s="2">
        <v>3127</v>
      </c>
      <c r="IA60" s="2">
        <v>3176</v>
      </c>
      <c r="IB60" s="2">
        <v>3265</v>
      </c>
      <c r="IC60" s="2">
        <v>3195</v>
      </c>
      <c r="ID60" s="2">
        <v>3146</v>
      </c>
      <c r="IE60" s="2">
        <v>3160</v>
      </c>
      <c r="IF60" s="2">
        <v>3100</v>
      </c>
      <c r="IG60" s="2">
        <v>3073</v>
      </c>
      <c r="IH60" s="2">
        <v>3047</v>
      </c>
      <c r="II60" s="2">
        <v>3057</v>
      </c>
      <c r="IJ60" s="2">
        <v>3069</v>
      </c>
      <c r="IK60" s="2">
        <v>3058</v>
      </c>
      <c r="IL60" s="2">
        <v>3038</v>
      </c>
      <c r="IM60" s="2">
        <v>3015</v>
      </c>
      <c r="IN60" s="2">
        <v>2939</v>
      </c>
      <c r="IO60" s="2">
        <v>2835</v>
      </c>
      <c r="IP60" s="2">
        <v>2773.5</v>
      </c>
      <c r="IQ60" s="2">
        <v>2798.5</v>
      </c>
      <c r="IR60" s="2">
        <v>2763.5</v>
      </c>
      <c r="IS60" s="2">
        <v>2720.5</v>
      </c>
      <c r="IT60" s="2">
        <v>2700.5</v>
      </c>
    </row>
    <row r="61" spans="1:254" ht="15.9" customHeight="1">
      <c r="A61" s="65" t="s">
        <v>117</v>
      </c>
      <c r="B61" s="41" t="s">
        <v>118</v>
      </c>
      <c r="C61" s="45">
        <v>1849.5</v>
      </c>
      <c r="D61" s="16">
        <v>13.5</v>
      </c>
      <c r="E61" s="21">
        <v>1836</v>
      </c>
      <c r="F61" s="21">
        <v>1826.5</v>
      </c>
      <c r="G61" s="21">
        <v>1808.5</v>
      </c>
      <c r="H61" s="21">
        <v>1787.5</v>
      </c>
      <c r="I61" s="21">
        <v>1755</v>
      </c>
      <c r="J61" s="21">
        <v>1768</v>
      </c>
      <c r="K61" s="21">
        <v>1772.5</v>
      </c>
      <c r="L61" s="21">
        <v>1780.5</v>
      </c>
      <c r="M61" s="21">
        <v>1775</v>
      </c>
      <c r="N61" s="21">
        <v>1743</v>
      </c>
      <c r="O61" s="21">
        <v>1761.5</v>
      </c>
      <c r="P61" s="21">
        <v>1757</v>
      </c>
      <c r="Q61" s="21">
        <v>1729</v>
      </c>
      <c r="R61" s="21">
        <v>1702</v>
      </c>
      <c r="S61" s="21">
        <v>1734.5</v>
      </c>
      <c r="T61" s="21">
        <v>1739.5</v>
      </c>
      <c r="U61" s="21">
        <v>1709</v>
      </c>
      <c r="V61" s="21">
        <v>1702.5</v>
      </c>
      <c r="W61" s="21">
        <v>1723.5</v>
      </c>
      <c r="X61" s="21">
        <v>1735</v>
      </c>
      <c r="Y61" s="21">
        <v>1737</v>
      </c>
      <c r="Z61" s="21">
        <v>1755</v>
      </c>
      <c r="AA61" s="21">
        <v>1768</v>
      </c>
      <c r="AB61" s="21">
        <v>1745</v>
      </c>
      <c r="AC61" s="21">
        <v>1740.5</v>
      </c>
      <c r="AD61" s="21">
        <v>1734.5</v>
      </c>
      <c r="AE61" s="21">
        <v>1736</v>
      </c>
      <c r="AF61" s="21">
        <v>1731.5</v>
      </c>
      <c r="AG61" s="21">
        <v>1764</v>
      </c>
      <c r="AH61" s="21">
        <v>1777.5</v>
      </c>
      <c r="AI61" s="21">
        <v>1727</v>
      </c>
      <c r="AJ61" s="21">
        <v>1740.5</v>
      </c>
      <c r="AK61" s="21">
        <v>1759</v>
      </c>
      <c r="AL61" s="21">
        <v>1755</v>
      </c>
      <c r="AM61" s="21">
        <v>1763</v>
      </c>
      <c r="AN61" s="21">
        <v>1749</v>
      </c>
      <c r="AO61" s="21">
        <v>1745.5</v>
      </c>
      <c r="AP61" s="21">
        <v>1750</v>
      </c>
      <c r="AQ61" s="21">
        <v>1722</v>
      </c>
      <c r="AR61" s="21">
        <v>1683</v>
      </c>
      <c r="AS61" s="21">
        <v>1688.5</v>
      </c>
      <c r="AT61" s="21">
        <v>1701</v>
      </c>
      <c r="AU61" s="21">
        <v>1700</v>
      </c>
      <c r="AV61" s="21">
        <v>1728</v>
      </c>
      <c r="AW61" s="21">
        <v>1729.5</v>
      </c>
      <c r="AX61" s="21">
        <v>1738</v>
      </c>
      <c r="AY61" s="21">
        <v>1705.5</v>
      </c>
      <c r="AZ61" s="21">
        <v>1727.5</v>
      </c>
      <c r="BA61" s="21">
        <v>1748</v>
      </c>
      <c r="BB61" s="21">
        <v>1725</v>
      </c>
      <c r="BC61" s="21">
        <v>1722</v>
      </c>
      <c r="BD61" s="21">
        <v>1731.5</v>
      </c>
      <c r="BE61" s="21">
        <v>1720</v>
      </c>
      <c r="BF61" s="21">
        <v>1705</v>
      </c>
      <c r="BG61" s="21">
        <v>1698.5</v>
      </c>
      <c r="BH61" s="21">
        <v>1681</v>
      </c>
      <c r="BI61" s="21">
        <v>1717</v>
      </c>
      <c r="BJ61" s="21">
        <v>1734.5</v>
      </c>
      <c r="BK61" s="21">
        <v>1733</v>
      </c>
      <c r="BL61" s="21">
        <v>1747</v>
      </c>
      <c r="BM61" s="2">
        <v>1723.5</v>
      </c>
      <c r="BN61" s="2">
        <v>1718</v>
      </c>
      <c r="BO61" s="2">
        <v>1715</v>
      </c>
      <c r="BP61" s="2">
        <v>1707</v>
      </c>
      <c r="BQ61" s="2">
        <v>1724.5</v>
      </c>
      <c r="BR61" s="2">
        <v>1690</v>
      </c>
      <c r="BS61" s="2">
        <v>1666</v>
      </c>
      <c r="BT61" s="2">
        <v>1663.5</v>
      </c>
      <c r="BU61" s="2">
        <v>1708</v>
      </c>
      <c r="BV61" s="2">
        <v>1743.5</v>
      </c>
      <c r="BW61" s="2">
        <v>1751</v>
      </c>
      <c r="BX61" s="2">
        <v>1748.5</v>
      </c>
      <c r="BY61" s="2">
        <v>1790</v>
      </c>
      <c r="BZ61" s="2">
        <v>1783.5</v>
      </c>
      <c r="CA61" s="2">
        <v>1796</v>
      </c>
      <c r="CB61" s="2">
        <v>1783</v>
      </c>
      <c r="CC61" s="2">
        <v>1782.5</v>
      </c>
      <c r="CD61" s="2">
        <v>1772.5</v>
      </c>
      <c r="CE61" s="2">
        <v>1770.5</v>
      </c>
      <c r="CF61" s="2">
        <v>1780.5</v>
      </c>
      <c r="CG61" s="2">
        <v>1778</v>
      </c>
      <c r="CH61" s="2">
        <v>1786</v>
      </c>
      <c r="CI61" s="2">
        <v>1741.5</v>
      </c>
      <c r="CJ61" s="2">
        <v>1735.5</v>
      </c>
      <c r="CK61" s="2">
        <v>1729</v>
      </c>
      <c r="CL61" s="2">
        <v>1730</v>
      </c>
      <c r="CM61" s="2">
        <v>1721</v>
      </c>
      <c r="CN61" s="2">
        <v>1701</v>
      </c>
      <c r="CO61" s="2">
        <v>1681.5</v>
      </c>
      <c r="CP61" s="2">
        <v>1716</v>
      </c>
      <c r="CQ61" s="2">
        <v>1710</v>
      </c>
      <c r="CR61" s="2">
        <v>1724</v>
      </c>
      <c r="CS61" s="2">
        <v>1683.5</v>
      </c>
      <c r="CT61" s="2">
        <v>1634.5</v>
      </c>
      <c r="CU61" s="2">
        <v>1701.5</v>
      </c>
      <c r="CV61" s="2">
        <v>1753.5</v>
      </c>
      <c r="CW61" s="2">
        <v>1732.5</v>
      </c>
      <c r="CX61" s="2">
        <v>1720</v>
      </c>
      <c r="CY61" s="2">
        <v>1706.5</v>
      </c>
      <c r="CZ61" s="2">
        <v>1736</v>
      </c>
      <c r="DA61" s="2">
        <v>1785</v>
      </c>
      <c r="DB61" s="2">
        <v>1770.5</v>
      </c>
      <c r="DC61" s="2">
        <v>1726.5</v>
      </c>
      <c r="DD61" s="2">
        <v>1793</v>
      </c>
      <c r="DE61" s="2">
        <v>1825.5</v>
      </c>
      <c r="DF61" s="2">
        <v>1768</v>
      </c>
      <c r="DG61" s="2">
        <v>1864</v>
      </c>
      <c r="DH61" s="2">
        <v>1870</v>
      </c>
      <c r="DI61" s="2">
        <v>1853.5</v>
      </c>
      <c r="DJ61" s="2">
        <v>1856.5</v>
      </c>
      <c r="DK61" s="2">
        <v>1840</v>
      </c>
      <c r="DL61" s="2">
        <v>1808.5</v>
      </c>
      <c r="DM61" s="2">
        <v>1822.5</v>
      </c>
      <c r="DN61" s="2">
        <v>1813.5</v>
      </c>
      <c r="DO61" s="2">
        <v>1792.5</v>
      </c>
      <c r="DP61" s="2">
        <v>1772</v>
      </c>
      <c r="DQ61" s="2">
        <v>1773</v>
      </c>
      <c r="DR61" s="2">
        <v>1768</v>
      </c>
      <c r="DS61" s="2">
        <v>1765.5</v>
      </c>
      <c r="DT61" s="2">
        <v>1872</v>
      </c>
      <c r="DU61" s="2">
        <v>1852.5</v>
      </c>
      <c r="DV61" s="2">
        <v>1817.5</v>
      </c>
      <c r="DW61" s="2">
        <v>1829.5</v>
      </c>
      <c r="DX61" s="2">
        <v>1804.5</v>
      </c>
      <c r="DY61" s="2">
        <v>1763</v>
      </c>
      <c r="DZ61" s="2">
        <v>1758</v>
      </c>
      <c r="EA61" s="2">
        <v>1739.5</v>
      </c>
      <c r="EB61" s="2">
        <v>1714</v>
      </c>
      <c r="EC61" s="2">
        <v>1726</v>
      </c>
      <c r="ED61" s="2">
        <v>1735.5</v>
      </c>
      <c r="EE61" s="2">
        <v>1740</v>
      </c>
      <c r="EF61" s="2">
        <v>1772</v>
      </c>
      <c r="EG61" s="2">
        <v>1749</v>
      </c>
      <c r="EH61" s="2">
        <v>1718</v>
      </c>
      <c r="EI61" s="2">
        <v>1745</v>
      </c>
      <c r="EJ61" s="2">
        <v>1740</v>
      </c>
      <c r="EK61" s="2">
        <v>1735</v>
      </c>
      <c r="EL61" s="2">
        <v>1736</v>
      </c>
      <c r="EM61" s="2">
        <v>1725</v>
      </c>
      <c r="EN61" s="2">
        <v>1703.5</v>
      </c>
      <c r="EO61" s="2">
        <v>1690</v>
      </c>
      <c r="EP61" s="2">
        <v>1676</v>
      </c>
      <c r="EQ61" s="2">
        <v>1665</v>
      </c>
      <c r="ER61" s="2">
        <v>1651.5</v>
      </c>
      <c r="ES61" s="2">
        <v>1639.5</v>
      </c>
      <c r="ET61" s="2">
        <v>1633.5</v>
      </c>
      <c r="EU61" s="2">
        <v>1619</v>
      </c>
      <c r="EV61" s="2">
        <v>1652.5</v>
      </c>
      <c r="EW61" s="2">
        <v>1649.5</v>
      </c>
      <c r="EX61" s="2">
        <v>1646.5</v>
      </c>
      <c r="EY61" s="2">
        <v>1641</v>
      </c>
      <c r="EZ61" s="2">
        <v>1630</v>
      </c>
      <c r="FA61" s="2">
        <v>1622.5</v>
      </c>
      <c r="FB61" s="2">
        <v>1609</v>
      </c>
      <c r="FC61" s="2">
        <v>1598</v>
      </c>
      <c r="FD61" s="2">
        <v>1602</v>
      </c>
      <c r="FE61" s="2">
        <v>1616</v>
      </c>
      <c r="FF61" s="2">
        <v>1606.5</v>
      </c>
      <c r="FG61" s="2">
        <v>1600</v>
      </c>
      <c r="FH61" s="2">
        <v>1607.5</v>
      </c>
      <c r="FI61" s="2">
        <v>1598.5</v>
      </c>
      <c r="FJ61" s="2">
        <v>1599.5</v>
      </c>
      <c r="FK61" s="2">
        <v>1586</v>
      </c>
      <c r="FL61" s="2">
        <v>1590.5</v>
      </c>
      <c r="FM61" s="2">
        <v>1588.5</v>
      </c>
      <c r="FN61" s="2">
        <v>1606</v>
      </c>
      <c r="FO61" s="2">
        <v>1619.5</v>
      </c>
      <c r="FP61" s="2">
        <v>1618.5</v>
      </c>
      <c r="FQ61" s="2">
        <v>1607.5</v>
      </c>
      <c r="FR61" s="2">
        <v>1585</v>
      </c>
      <c r="FS61" s="2">
        <v>1575.5</v>
      </c>
      <c r="FT61" s="2">
        <v>1543.5</v>
      </c>
      <c r="FU61" s="2">
        <v>1536.5</v>
      </c>
      <c r="FV61" s="2">
        <v>1523.5</v>
      </c>
      <c r="FW61" s="2">
        <v>1536</v>
      </c>
      <c r="FX61" s="2">
        <v>1554.5</v>
      </c>
      <c r="FY61" s="2">
        <v>1560</v>
      </c>
      <c r="FZ61" s="2">
        <v>1570</v>
      </c>
      <c r="GA61" s="2">
        <v>1553</v>
      </c>
      <c r="GB61" s="2">
        <v>1542.5</v>
      </c>
      <c r="GC61" s="2">
        <v>1539.5</v>
      </c>
      <c r="GD61" s="2">
        <v>1514</v>
      </c>
      <c r="GE61" s="2">
        <v>1512.5</v>
      </c>
      <c r="GF61" s="2">
        <v>1487</v>
      </c>
      <c r="GG61" s="2">
        <v>1508.5</v>
      </c>
      <c r="GH61" s="2">
        <v>1520</v>
      </c>
      <c r="GI61" s="2">
        <v>1536</v>
      </c>
      <c r="GJ61" s="2">
        <v>1538</v>
      </c>
      <c r="GK61" s="2">
        <v>1542</v>
      </c>
      <c r="GL61" s="2">
        <v>1546.5</v>
      </c>
      <c r="GM61" s="2">
        <v>1540</v>
      </c>
      <c r="GN61" s="2">
        <v>1519</v>
      </c>
      <c r="GO61" s="2">
        <v>1515</v>
      </c>
      <c r="GP61" s="2">
        <v>1515.5</v>
      </c>
      <c r="GQ61" s="2">
        <v>1517</v>
      </c>
      <c r="GR61" s="2">
        <v>1521</v>
      </c>
      <c r="GS61" s="2">
        <v>1516</v>
      </c>
      <c r="GT61" s="2">
        <v>1487.5</v>
      </c>
      <c r="GU61" s="2">
        <v>1461</v>
      </c>
      <c r="GV61" s="2">
        <v>1490</v>
      </c>
      <c r="GW61" s="2">
        <v>1520.5</v>
      </c>
      <c r="GX61" s="2">
        <v>1521.5</v>
      </c>
      <c r="GY61" s="2">
        <v>1505</v>
      </c>
      <c r="GZ61" s="2">
        <v>1504.5</v>
      </c>
      <c r="HA61" s="2">
        <v>1487</v>
      </c>
      <c r="HB61" s="2">
        <v>1468.5</v>
      </c>
      <c r="HC61" s="2">
        <v>1475.5</v>
      </c>
      <c r="HD61" s="2">
        <v>1503</v>
      </c>
      <c r="HE61" s="2">
        <v>1528</v>
      </c>
      <c r="HF61" s="2">
        <v>1544</v>
      </c>
      <c r="HG61" s="2">
        <v>1540.5</v>
      </c>
      <c r="HH61" s="2">
        <v>1534</v>
      </c>
      <c r="HI61" s="2">
        <v>1531</v>
      </c>
      <c r="HJ61" s="2">
        <v>1534</v>
      </c>
      <c r="HK61" s="2">
        <v>1541</v>
      </c>
      <c r="HL61" s="2">
        <v>1547</v>
      </c>
      <c r="HM61" s="2">
        <v>1557</v>
      </c>
      <c r="HN61" s="2">
        <v>1558</v>
      </c>
      <c r="HO61" s="2">
        <v>1548.5</v>
      </c>
      <c r="HP61" s="2">
        <v>1545.5</v>
      </c>
      <c r="HQ61" s="2">
        <v>1550</v>
      </c>
      <c r="HR61" s="2">
        <v>1558</v>
      </c>
      <c r="HS61" s="2">
        <v>1551</v>
      </c>
      <c r="HT61" s="2">
        <v>1543</v>
      </c>
      <c r="HU61" s="2">
        <v>1537.5</v>
      </c>
      <c r="HV61" s="2">
        <v>1535</v>
      </c>
      <c r="HW61" s="2">
        <v>1530.5</v>
      </c>
      <c r="HX61" s="2">
        <v>1526</v>
      </c>
      <c r="HY61" s="2">
        <v>1529.5</v>
      </c>
      <c r="HZ61" s="2">
        <v>1528</v>
      </c>
      <c r="IA61" s="2">
        <v>1521</v>
      </c>
      <c r="IB61" s="2">
        <v>1526.5</v>
      </c>
      <c r="IC61" s="2">
        <v>1509.5</v>
      </c>
      <c r="ID61" s="2">
        <v>1505</v>
      </c>
      <c r="IE61" s="2">
        <v>1509</v>
      </c>
      <c r="IF61" s="2">
        <v>1499</v>
      </c>
      <c r="IG61" s="2">
        <v>1483</v>
      </c>
      <c r="IH61" s="2">
        <v>1477</v>
      </c>
      <c r="II61" s="2">
        <v>1471</v>
      </c>
      <c r="IJ61" s="2">
        <v>1477</v>
      </c>
      <c r="IK61" s="2">
        <v>1483</v>
      </c>
      <c r="IL61" s="2">
        <v>1468</v>
      </c>
      <c r="IM61" s="2">
        <v>1462</v>
      </c>
      <c r="IN61" s="2">
        <v>1459</v>
      </c>
      <c r="IO61" s="2">
        <v>1450</v>
      </c>
      <c r="IP61" s="2">
        <v>1433.5</v>
      </c>
      <c r="IQ61" s="2">
        <v>1461</v>
      </c>
      <c r="IR61" s="2">
        <v>1443</v>
      </c>
      <c r="IS61" s="2">
        <v>1457</v>
      </c>
      <c r="IT61" s="2">
        <v>1472</v>
      </c>
    </row>
    <row r="62" spans="1:254" ht="15.9" customHeight="1">
      <c r="A62" s="65" t="s">
        <v>119</v>
      </c>
      <c r="B62" s="41" t="s">
        <v>120</v>
      </c>
      <c r="C62" s="45">
        <v>3465</v>
      </c>
      <c r="D62" s="16">
        <v>85</v>
      </c>
      <c r="E62" s="21">
        <v>3380</v>
      </c>
      <c r="F62" s="21">
        <v>3160</v>
      </c>
      <c r="G62" s="21">
        <v>3025</v>
      </c>
      <c r="H62" s="21">
        <v>2964</v>
      </c>
      <c r="I62" s="21">
        <v>3015</v>
      </c>
      <c r="J62" s="21">
        <v>2965</v>
      </c>
      <c r="K62" s="21">
        <v>2947</v>
      </c>
      <c r="L62" s="21">
        <v>3005</v>
      </c>
      <c r="M62" s="21">
        <v>3075</v>
      </c>
      <c r="N62" s="21">
        <v>3060</v>
      </c>
      <c r="O62" s="21">
        <v>3100</v>
      </c>
      <c r="P62" s="21">
        <v>3035</v>
      </c>
      <c r="Q62" s="21">
        <v>2946</v>
      </c>
      <c r="R62" s="21">
        <v>2863</v>
      </c>
      <c r="S62" s="21">
        <v>3045</v>
      </c>
      <c r="T62" s="21">
        <v>3030</v>
      </c>
      <c r="U62" s="21">
        <v>2949</v>
      </c>
      <c r="V62" s="21">
        <v>2938</v>
      </c>
      <c r="W62" s="21">
        <v>2930</v>
      </c>
      <c r="X62" s="21">
        <v>2924</v>
      </c>
      <c r="Y62" s="21">
        <v>2967</v>
      </c>
      <c r="Z62" s="21">
        <v>3000</v>
      </c>
      <c r="AA62" s="21">
        <v>3055</v>
      </c>
      <c r="AB62" s="21">
        <v>2951</v>
      </c>
      <c r="AC62" s="21">
        <v>2921</v>
      </c>
      <c r="AD62" s="21">
        <v>2907</v>
      </c>
      <c r="AE62" s="21">
        <v>2907</v>
      </c>
      <c r="AF62" s="21">
        <v>2880</v>
      </c>
      <c r="AG62" s="21">
        <v>2838</v>
      </c>
      <c r="AH62" s="21">
        <v>2860</v>
      </c>
      <c r="AI62" s="21">
        <v>3060</v>
      </c>
      <c r="AJ62" s="21">
        <v>3100</v>
      </c>
      <c r="AK62" s="21">
        <v>3190</v>
      </c>
      <c r="AL62" s="21">
        <v>3150</v>
      </c>
      <c r="AM62" s="21">
        <v>3175</v>
      </c>
      <c r="AN62" s="21">
        <v>3190</v>
      </c>
      <c r="AO62" s="21">
        <v>3155</v>
      </c>
      <c r="AP62" s="21">
        <v>3135</v>
      </c>
      <c r="AQ62" s="21">
        <v>2947</v>
      </c>
      <c r="AR62" s="21">
        <v>2865</v>
      </c>
      <c r="AS62" s="21">
        <v>2982</v>
      </c>
      <c r="AT62" s="21">
        <v>3025</v>
      </c>
      <c r="AU62" s="21">
        <v>3010</v>
      </c>
      <c r="AV62" s="21">
        <v>3150</v>
      </c>
      <c r="AW62" s="21">
        <v>3130</v>
      </c>
      <c r="AX62" s="21">
        <v>3230</v>
      </c>
      <c r="AY62" s="21">
        <v>3085</v>
      </c>
      <c r="AZ62" s="21">
        <v>3210</v>
      </c>
      <c r="BA62" s="21">
        <v>3260</v>
      </c>
      <c r="BB62" s="21">
        <v>3185</v>
      </c>
      <c r="BC62" s="21">
        <v>3305</v>
      </c>
      <c r="BD62" s="21">
        <v>3390</v>
      </c>
      <c r="BE62" s="21">
        <v>3445</v>
      </c>
      <c r="BF62" s="21">
        <v>3430</v>
      </c>
      <c r="BG62" s="21">
        <v>3420</v>
      </c>
      <c r="BH62" s="21">
        <v>3420</v>
      </c>
      <c r="BI62" s="21">
        <v>3660</v>
      </c>
      <c r="BJ62" s="21">
        <v>3695</v>
      </c>
      <c r="BK62" s="21">
        <v>3840</v>
      </c>
      <c r="BL62" s="21">
        <v>3860</v>
      </c>
      <c r="BM62" s="2">
        <v>3835</v>
      </c>
      <c r="BN62" s="2">
        <v>3855</v>
      </c>
      <c r="BO62" s="2">
        <v>3845</v>
      </c>
      <c r="BP62" s="2">
        <v>3880</v>
      </c>
      <c r="BQ62" s="2">
        <v>3690</v>
      </c>
      <c r="BR62" s="2">
        <v>3485</v>
      </c>
      <c r="BS62" s="2">
        <v>3470</v>
      </c>
      <c r="BT62" s="2">
        <v>3610</v>
      </c>
      <c r="BU62" s="2">
        <v>3555</v>
      </c>
      <c r="BV62" s="2">
        <v>3625</v>
      </c>
      <c r="BW62" s="2">
        <v>3640</v>
      </c>
      <c r="BX62" s="2">
        <v>3755</v>
      </c>
      <c r="BY62" s="2">
        <v>3925</v>
      </c>
      <c r="BZ62" s="2">
        <v>3720</v>
      </c>
      <c r="CA62" s="2">
        <v>3775</v>
      </c>
      <c r="CB62" s="2">
        <v>3735</v>
      </c>
      <c r="CC62" s="2">
        <v>3730</v>
      </c>
      <c r="CD62" s="2">
        <v>3710</v>
      </c>
      <c r="CE62" s="2">
        <v>3650</v>
      </c>
      <c r="CF62" s="2">
        <v>3670</v>
      </c>
      <c r="CG62" s="2">
        <v>3690</v>
      </c>
      <c r="CH62" s="2">
        <v>3715</v>
      </c>
      <c r="CI62" s="2">
        <v>3550</v>
      </c>
      <c r="CJ62" s="2">
        <v>3540</v>
      </c>
      <c r="CK62" s="2">
        <v>3535</v>
      </c>
      <c r="CL62" s="2">
        <v>3455</v>
      </c>
      <c r="CM62" s="2">
        <v>3440</v>
      </c>
      <c r="CN62" s="2">
        <v>3315</v>
      </c>
      <c r="CO62" s="2">
        <v>3315</v>
      </c>
      <c r="CP62" s="2">
        <v>3465</v>
      </c>
      <c r="CQ62" s="2">
        <v>3470</v>
      </c>
      <c r="CR62" s="2">
        <v>3545</v>
      </c>
      <c r="CS62" s="2">
        <v>3355</v>
      </c>
      <c r="CT62" s="2">
        <v>3265</v>
      </c>
      <c r="CU62" s="2">
        <v>3600</v>
      </c>
      <c r="CV62" s="2">
        <v>3790</v>
      </c>
      <c r="CW62" s="2">
        <v>3665</v>
      </c>
      <c r="CX62" s="2">
        <v>3605</v>
      </c>
      <c r="CY62" s="2">
        <v>3770</v>
      </c>
      <c r="CZ62" s="2">
        <v>3860</v>
      </c>
      <c r="DA62" s="2">
        <v>4000</v>
      </c>
      <c r="DB62" s="2">
        <v>3860</v>
      </c>
      <c r="DC62" s="2">
        <v>3685</v>
      </c>
      <c r="DD62" s="2">
        <v>3865</v>
      </c>
      <c r="DE62" s="2">
        <v>3970</v>
      </c>
      <c r="DF62" s="2">
        <v>3920</v>
      </c>
      <c r="DG62" s="2">
        <v>4365</v>
      </c>
      <c r="DH62" s="2">
        <v>4490</v>
      </c>
      <c r="DI62" s="2">
        <v>4345</v>
      </c>
      <c r="DJ62" s="2">
        <v>4320</v>
      </c>
      <c r="DK62" s="2">
        <v>4220</v>
      </c>
      <c r="DL62" s="2">
        <v>4235</v>
      </c>
      <c r="DM62" s="2">
        <v>4090</v>
      </c>
      <c r="DN62" s="2">
        <v>4025</v>
      </c>
      <c r="DO62" s="2">
        <v>3900</v>
      </c>
      <c r="DP62" s="2">
        <v>3865</v>
      </c>
      <c r="DQ62" s="2">
        <v>3855</v>
      </c>
      <c r="DR62" s="2">
        <v>3840</v>
      </c>
      <c r="DS62" s="2">
        <v>3985</v>
      </c>
      <c r="DT62" s="2">
        <v>3965</v>
      </c>
      <c r="DU62" s="2">
        <v>3815</v>
      </c>
      <c r="DV62" s="2">
        <v>3635</v>
      </c>
      <c r="DW62" s="2">
        <v>3835</v>
      </c>
      <c r="DX62" s="2">
        <v>3610</v>
      </c>
      <c r="DY62" s="2">
        <v>3470</v>
      </c>
      <c r="DZ62" s="2">
        <v>3420</v>
      </c>
      <c r="EA62" s="2">
        <v>3600</v>
      </c>
      <c r="EB62" s="2">
        <v>3725</v>
      </c>
      <c r="EC62" s="2">
        <v>3705</v>
      </c>
      <c r="ED62" s="2">
        <v>3640</v>
      </c>
      <c r="EE62" s="2">
        <v>3710</v>
      </c>
      <c r="EF62" s="2">
        <v>3670</v>
      </c>
      <c r="EG62" s="2">
        <v>3605</v>
      </c>
      <c r="EH62" s="2">
        <v>3540</v>
      </c>
      <c r="EI62" s="2">
        <v>3535</v>
      </c>
      <c r="EJ62" s="2">
        <v>3535</v>
      </c>
      <c r="EK62" s="2">
        <v>3515</v>
      </c>
      <c r="EL62" s="2">
        <v>3525</v>
      </c>
      <c r="EM62" s="2">
        <v>3520</v>
      </c>
      <c r="EN62" s="2">
        <v>3430</v>
      </c>
      <c r="EO62" s="2">
        <v>3325</v>
      </c>
      <c r="EP62" s="2">
        <v>3355</v>
      </c>
      <c r="EQ62" s="2">
        <v>3350</v>
      </c>
      <c r="ER62" s="2">
        <v>3265</v>
      </c>
      <c r="ES62" s="2">
        <v>3195</v>
      </c>
      <c r="ET62" s="2">
        <v>3150</v>
      </c>
      <c r="EU62" s="2">
        <v>3295</v>
      </c>
      <c r="EV62" s="2">
        <v>3240</v>
      </c>
      <c r="EW62" s="2">
        <v>3225</v>
      </c>
      <c r="EX62" s="2">
        <v>3205</v>
      </c>
      <c r="EY62" s="2">
        <v>3165</v>
      </c>
      <c r="EZ62" s="2">
        <v>3160</v>
      </c>
      <c r="FA62" s="2">
        <v>3095</v>
      </c>
      <c r="FB62" s="2">
        <v>3035</v>
      </c>
      <c r="FC62" s="2">
        <v>3055</v>
      </c>
      <c r="FD62" s="2">
        <v>3025</v>
      </c>
      <c r="FE62" s="2">
        <v>3105</v>
      </c>
      <c r="FF62" s="2">
        <v>3070</v>
      </c>
      <c r="FG62" s="2">
        <v>3020</v>
      </c>
      <c r="FH62" s="2">
        <v>3000</v>
      </c>
      <c r="FI62" s="2">
        <v>2990</v>
      </c>
      <c r="FJ62" s="2">
        <v>2950</v>
      </c>
      <c r="FK62" s="2">
        <v>3000</v>
      </c>
      <c r="FL62" s="2">
        <v>2942</v>
      </c>
      <c r="FM62" s="2">
        <v>2917</v>
      </c>
      <c r="FN62" s="2">
        <v>2960</v>
      </c>
      <c r="FO62" s="2">
        <v>2915</v>
      </c>
      <c r="FP62" s="2">
        <v>2948</v>
      </c>
      <c r="FQ62" s="2">
        <v>2899</v>
      </c>
      <c r="FR62" s="2">
        <v>2834</v>
      </c>
      <c r="FS62" s="2">
        <v>2800</v>
      </c>
      <c r="FT62" s="2">
        <v>2745</v>
      </c>
      <c r="FU62" s="2">
        <v>2752</v>
      </c>
      <c r="FV62" s="2">
        <v>2727</v>
      </c>
      <c r="FW62" s="2">
        <v>2743</v>
      </c>
      <c r="FX62" s="2">
        <v>2844</v>
      </c>
      <c r="FY62" s="2">
        <v>2774</v>
      </c>
      <c r="FZ62" s="2">
        <v>2800</v>
      </c>
      <c r="GA62" s="2">
        <v>2698</v>
      </c>
      <c r="GB62" s="2">
        <v>2661</v>
      </c>
      <c r="GC62" s="2">
        <v>2639</v>
      </c>
      <c r="GD62" s="2">
        <v>2606</v>
      </c>
      <c r="GE62" s="2">
        <v>2524</v>
      </c>
      <c r="GF62" s="2">
        <v>2527</v>
      </c>
      <c r="GG62" s="2">
        <v>2457</v>
      </c>
      <c r="GH62" s="2">
        <v>2425</v>
      </c>
      <c r="GI62" s="2">
        <v>2440</v>
      </c>
      <c r="GJ62" s="2">
        <v>2206</v>
      </c>
      <c r="GK62" s="2">
        <v>2217</v>
      </c>
      <c r="GL62" s="2">
        <v>2294</v>
      </c>
      <c r="GM62" s="2">
        <v>2263</v>
      </c>
      <c r="GN62" s="2">
        <v>2229</v>
      </c>
      <c r="GO62" s="2">
        <v>2232</v>
      </c>
      <c r="GP62" s="2">
        <v>2271</v>
      </c>
      <c r="GQ62" s="2">
        <v>2313</v>
      </c>
      <c r="GR62" s="2">
        <v>2295</v>
      </c>
      <c r="GS62" s="2">
        <v>2272</v>
      </c>
      <c r="GT62" s="2">
        <v>2215</v>
      </c>
      <c r="GU62" s="2">
        <v>2180</v>
      </c>
      <c r="GV62" s="2">
        <v>2204</v>
      </c>
      <c r="GW62" s="2">
        <v>2242</v>
      </c>
      <c r="GX62" s="2">
        <v>2207</v>
      </c>
      <c r="GY62" s="2">
        <v>2178</v>
      </c>
      <c r="GZ62" s="2">
        <v>2167</v>
      </c>
      <c r="HA62" s="2">
        <v>2128</v>
      </c>
      <c r="HB62" s="2">
        <v>2090</v>
      </c>
      <c r="HC62" s="2">
        <v>2072</v>
      </c>
      <c r="HD62" s="2">
        <v>2126</v>
      </c>
      <c r="HE62" s="2">
        <v>2131</v>
      </c>
      <c r="HF62" s="2">
        <v>2158</v>
      </c>
      <c r="HG62" s="2">
        <v>2161</v>
      </c>
      <c r="HH62" s="2">
        <v>2155</v>
      </c>
      <c r="HI62" s="2">
        <v>2148</v>
      </c>
      <c r="HJ62" s="2">
        <v>2133</v>
      </c>
      <c r="HK62" s="2">
        <v>2123</v>
      </c>
      <c r="HL62" s="2">
        <v>2156</v>
      </c>
      <c r="HM62" s="2">
        <v>2189</v>
      </c>
      <c r="HN62" s="2">
        <v>2171</v>
      </c>
      <c r="HO62" s="2">
        <v>2142</v>
      </c>
      <c r="HP62" s="2">
        <v>2158</v>
      </c>
      <c r="HQ62" s="2">
        <v>2190</v>
      </c>
      <c r="HR62" s="2">
        <v>2153</v>
      </c>
      <c r="HS62" s="2">
        <v>2123</v>
      </c>
      <c r="HT62" s="2">
        <v>2117</v>
      </c>
      <c r="HU62" s="2">
        <v>2085</v>
      </c>
      <c r="HV62" s="2">
        <v>2072</v>
      </c>
      <c r="HW62" s="2">
        <v>2040</v>
      </c>
      <c r="HX62" s="2">
        <v>2029</v>
      </c>
      <c r="HY62" s="2">
        <v>2036</v>
      </c>
      <c r="HZ62" s="2">
        <v>2038</v>
      </c>
      <c r="IA62" s="2">
        <v>2007</v>
      </c>
      <c r="IB62" s="2">
        <v>2015</v>
      </c>
      <c r="IC62" s="2">
        <v>1998</v>
      </c>
      <c r="ID62" s="2">
        <v>1996</v>
      </c>
      <c r="IE62" s="2">
        <v>1991</v>
      </c>
      <c r="IF62" s="2">
        <v>1981</v>
      </c>
      <c r="IG62" s="2">
        <v>1936</v>
      </c>
      <c r="IH62" s="2">
        <v>1914</v>
      </c>
      <c r="II62" s="2">
        <v>1927</v>
      </c>
      <c r="IJ62" s="2">
        <v>1918</v>
      </c>
      <c r="IK62" s="2">
        <v>1911</v>
      </c>
      <c r="IL62" s="2">
        <v>1889</v>
      </c>
      <c r="IM62" s="2">
        <v>1878</v>
      </c>
      <c r="IN62" s="2">
        <v>1864</v>
      </c>
      <c r="IO62" s="2">
        <v>1835</v>
      </c>
      <c r="IP62" s="2">
        <v>1814</v>
      </c>
      <c r="IQ62" s="2">
        <v>1785</v>
      </c>
      <c r="IR62" s="2">
        <v>1786</v>
      </c>
      <c r="IS62" s="2">
        <v>1946</v>
      </c>
      <c r="IT62" s="2">
        <v>1940</v>
      </c>
    </row>
    <row r="63" spans="1:254" ht="15.9" customHeight="1">
      <c r="A63" s="65" t="s">
        <v>121</v>
      </c>
      <c r="B63" s="41" t="s">
        <v>122</v>
      </c>
      <c r="C63" s="45">
        <v>1090</v>
      </c>
      <c r="D63" s="16">
        <v>21</v>
      </c>
      <c r="E63" s="21">
        <v>1069</v>
      </c>
      <c r="F63" s="21">
        <v>1067</v>
      </c>
      <c r="G63" s="21">
        <v>1074</v>
      </c>
      <c r="H63" s="21">
        <v>1078</v>
      </c>
      <c r="I63" s="21">
        <v>1096</v>
      </c>
      <c r="J63" s="21">
        <v>1115</v>
      </c>
      <c r="K63" s="21">
        <v>1116</v>
      </c>
      <c r="L63" s="21">
        <v>1107</v>
      </c>
      <c r="M63" s="21">
        <v>1103</v>
      </c>
      <c r="N63" s="21">
        <v>1086</v>
      </c>
      <c r="O63" s="21">
        <v>1091</v>
      </c>
      <c r="P63" s="21">
        <v>1092</v>
      </c>
      <c r="Q63" s="21">
        <v>1107</v>
      </c>
      <c r="R63" s="21">
        <v>1099</v>
      </c>
      <c r="S63" s="21">
        <v>1094</v>
      </c>
      <c r="T63" s="21">
        <v>1093</v>
      </c>
      <c r="U63" s="21">
        <v>1085</v>
      </c>
      <c r="V63" s="21">
        <v>1078</v>
      </c>
      <c r="W63" s="21">
        <v>1085</v>
      </c>
      <c r="X63" s="21">
        <v>1093</v>
      </c>
      <c r="Y63" s="21">
        <v>1107</v>
      </c>
      <c r="Z63" s="21">
        <v>1103</v>
      </c>
      <c r="AA63" s="21">
        <v>1080</v>
      </c>
      <c r="AB63" s="21">
        <v>1068</v>
      </c>
      <c r="AC63" s="21">
        <v>1063</v>
      </c>
      <c r="AD63" s="21">
        <v>1042</v>
      </c>
      <c r="AE63" s="21">
        <v>1052</v>
      </c>
      <c r="AF63" s="21">
        <v>1060</v>
      </c>
      <c r="AG63" s="21">
        <v>1059</v>
      </c>
      <c r="AH63" s="21">
        <v>1035</v>
      </c>
      <c r="AI63" s="21">
        <v>1025</v>
      </c>
      <c r="AJ63" s="21">
        <v>1018</v>
      </c>
      <c r="AK63" s="21">
        <v>1024</v>
      </c>
      <c r="AL63" s="21">
        <v>1035</v>
      </c>
      <c r="AM63" s="21">
        <v>1038</v>
      </c>
      <c r="AN63" s="21">
        <v>1050</v>
      </c>
      <c r="AO63" s="21">
        <v>1044</v>
      </c>
      <c r="AP63" s="21">
        <v>1061</v>
      </c>
      <c r="AQ63" s="21">
        <v>1052</v>
      </c>
      <c r="AR63" s="21">
        <v>1048</v>
      </c>
      <c r="AS63" s="21">
        <v>1036</v>
      </c>
      <c r="AT63" s="21">
        <v>1028</v>
      </c>
      <c r="AU63" s="21">
        <v>1020</v>
      </c>
      <c r="AV63" s="21">
        <v>1018</v>
      </c>
      <c r="AW63" s="21">
        <v>999</v>
      </c>
      <c r="AX63" s="21">
        <v>1006</v>
      </c>
      <c r="AY63" s="21">
        <v>1013</v>
      </c>
      <c r="AZ63" s="21">
        <v>1028</v>
      </c>
      <c r="BA63" s="21">
        <v>1058</v>
      </c>
      <c r="BB63" s="21">
        <v>1040</v>
      </c>
      <c r="BC63" s="21">
        <v>1029</v>
      </c>
      <c r="BD63" s="21">
        <v>1028</v>
      </c>
      <c r="BE63" s="21">
        <v>1029</v>
      </c>
      <c r="BF63" s="21">
        <v>1041</v>
      </c>
      <c r="BG63" s="21">
        <v>1044</v>
      </c>
      <c r="BH63" s="21">
        <v>1035</v>
      </c>
      <c r="BI63" s="21">
        <v>1021</v>
      </c>
      <c r="BJ63" s="21">
        <v>990</v>
      </c>
      <c r="BK63" s="21">
        <v>960</v>
      </c>
      <c r="BL63" s="21">
        <v>954</v>
      </c>
      <c r="BM63" s="2">
        <v>957</v>
      </c>
      <c r="BN63" s="2">
        <v>954</v>
      </c>
      <c r="BO63" s="2">
        <v>959</v>
      </c>
      <c r="BP63" s="2">
        <v>962</v>
      </c>
      <c r="BQ63" s="2">
        <v>951</v>
      </c>
      <c r="BR63" s="2">
        <v>984</v>
      </c>
      <c r="BS63" s="2">
        <v>986</v>
      </c>
      <c r="BT63" s="2">
        <v>990</v>
      </c>
      <c r="BU63" s="2">
        <v>987</v>
      </c>
      <c r="BV63" s="2">
        <v>991</v>
      </c>
      <c r="BW63" s="2">
        <v>997</v>
      </c>
      <c r="BX63" s="2">
        <v>1006</v>
      </c>
      <c r="BY63" s="2">
        <v>1020</v>
      </c>
      <c r="BZ63" s="2">
        <v>1020</v>
      </c>
      <c r="CA63" s="2">
        <v>1015</v>
      </c>
      <c r="CB63" s="2">
        <v>1015</v>
      </c>
      <c r="CC63" s="2">
        <v>1013</v>
      </c>
      <c r="CD63" s="2">
        <v>1004</v>
      </c>
      <c r="CE63" s="2">
        <v>1001</v>
      </c>
      <c r="CF63" s="2">
        <v>1008</v>
      </c>
      <c r="CG63" s="2">
        <v>1024</v>
      </c>
      <c r="CH63" s="2">
        <v>1033</v>
      </c>
      <c r="CI63" s="2">
        <v>1023</v>
      </c>
      <c r="CJ63" s="2">
        <v>1013</v>
      </c>
      <c r="CK63" s="2">
        <v>1015</v>
      </c>
      <c r="CL63" s="2">
        <v>1003</v>
      </c>
      <c r="CM63" s="2">
        <v>999</v>
      </c>
      <c r="CN63" s="2">
        <v>984</v>
      </c>
      <c r="CO63" s="2">
        <v>974</v>
      </c>
      <c r="CP63" s="2">
        <v>1010</v>
      </c>
      <c r="CQ63" s="2">
        <v>1003</v>
      </c>
      <c r="CR63" s="2">
        <v>1009</v>
      </c>
      <c r="CS63" s="2">
        <v>997</v>
      </c>
      <c r="CT63" s="2">
        <v>987</v>
      </c>
      <c r="CU63" s="2">
        <v>1015</v>
      </c>
      <c r="CV63" s="2">
        <v>1044</v>
      </c>
      <c r="CW63" s="2">
        <v>1040</v>
      </c>
      <c r="CX63" s="2">
        <v>1031</v>
      </c>
      <c r="CY63" s="2">
        <v>1031</v>
      </c>
      <c r="CZ63" s="2">
        <v>1044</v>
      </c>
      <c r="DA63" s="2">
        <v>1066</v>
      </c>
      <c r="DB63" s="2">
        <v>1064</v>
      </c>
      <c r="DC63" s="2">
        <v>1049</v>
      </c>
      <c r="DD63" s="2">
        <v>1070</v>
      </c>
      <c r="DE63" s="2">
        <v>1075</v>
      </c>
      <c r="DF63" s="2">
        <v>1045</v>
      </c>
      <c r="DG63" s="2">
        <v>1090</v>
      </c>
      <c r="DH63" s="2">
        <v>1110</v>
      </c>
      <c r="DI63" s="2">
        <v>1111</v>
      </c>
      <c r="DJ63" s="2">
        <v>1108</v>
      </c>
      <c r="DK63" s="2">
        <v>1104</v>
      </c>
      <c r="DL63" s="2">
        <v>1108</v>
      </c>
      <c r="DM63" s="2">
        <v>1106</v>
      </c>
      <c r="DN63" s="2">
        <v>1102</v>
      </c>
      <c r="DO63" s="2">
        <v>1117</v>
      </c>
      <c r="DP63" s="2">
        <v>1107</v>
      </c>
      <c r="DQ63" s="2">
        <v>1093</v>
      </c>
      <c r="DR63" s="2">
        <v>1062</v>
      </c>
      <c r="DS63" s="2">
        <v>1110</v>
      </c>
      <c r="DT63" s="2">
        <v>1100</v>
      </c>
      <c r="DU63" s="2">
        <v>1086</v>
      </c>
      <c r="DV63" s="2">
        <v>1081</v>
      </c>
      <c r="DW63" s="2">
        <v>1084</v>
      </c>
      <c r="DX63" s="2">
        <v>1075</v>
      </c>
      <c r="DY63" s="2">
        <v>1074</v>
      </c>
      <c r="DZ63" s="2">
        <v>1070</v>
      </c>
      <c r="EA63" s="2">
        <v>1061</v>
      </c>
      <c r="EB63" s="2">
        <v>1050</v>
      </c>
      <c r="EC63" s="2">
        <v>1054</v>
      </c>
      <c r="ED63" s="2">
        <v>1068</v>
      </c>
      <c r="EE63" s="2">
        <v>1079</v>
      </c>
      <c r="EF63" s="2">
        <v>1086</v>
      </c>
      <c r="EG63" s="2">
        <v>1081</v>
      </c>
      <c r="EH63" s="2">
        <v>1079</v>
      </c>
      <c r="EI63" s="2">
        <v>1092</v>
      </c>
      <c r="EJ63" s="2">
        <v>1088</v>
      </c>
      <c r="EK63" s="2">
        <v>1096</v>
      </c>
      <c r="EL63" s="2">
        <v>1093</v>
      </c>
      <c r="EM63" s="2">
        <v>1085</v>
      </c>
      <c r="EN63" s="2">
        <v>1082</v>
      </c>
      <c r="EO63" s="2">
        <v>1085</v>
      </c>
      <c r="EP63" s="2">
        <v>1077</v>
      </c>
      <c r="EQ63" s="2">
        <v>1075</v>
      </c>
      <c r="ER63" s="2">
        <v>1071</v>
      </c>
      <c r="ES63" s="2">
        <v>1064</v>
      </c>
      <c r="ET63" s="2">
        <v>1068</v>
      </c>
      <c r="EU63" s="2">
        <v>1062</v>
      </c>
      <c r="EV63" s="2">
        <v>1056</v>
      </c>
      <c r="EW63" s="2">
        <v>1054</v>
      </c>
      <c r="EX63" s="2">
        <v>1054</v>
      </c>
      <c r="EY63" s="2">
        <v>1036</v>
      </c>
      <c r="EZ63" s="2">
        <v>1033</v>
      </c>
      <c r="FA63" s="2">
        <v>1042</v>
      </c>
      <c r="FB63" s="2">
        <v>1038</v>
      </c>
      <c r="FC63" s="2">
        <v>1034</v>
      </c>
      <c r="FD63" s="2">
        <v>1038</v>
      </c>
      <c r="FE63" s="2">
        <v>1029</v>
      </c>
      <c r="FF63" s="2">
        <v>1023</v>
      </c>
      <c r="FG63" s="2">
        <v>1021</v>
      </c>
      <c r="FH63" s="2">
        <v>1033</v>
      </c>
      <c r="FI63" s="2">
        <v>1029</v>
      </c>
      <c r="FJ63" s="2">
        <v>1030</v>
      </c>
      <c r="FK63" s="2">
        <v>1025</v>
      </c>
      <c r="FL63" s="2">
        <v>1026</v>
      </c>
      <c r="FM63" s="2">
        <v>1030</v>
      </c>
      <c r="FN63" s="2">
        <v>1040</v>
      </c>
      <c r="FO63" s="2">
        <v>1046</v>
      </c>
      <c r="FP63" s="2">
        <v>1051</v>
      </c>
      <c r="FQ63" s="2">
        <v>1050</v>
      </c>
      <c r="FR63" s="2">
        <v>1053</v>
      </c>
      <c r="FS63" s="2">
        <v>1056</v>
      </c>
      <c r="FT63" s="2">
        <v>1045</v>
      </c>
      <c r="FU63" s="2">
        <v>1045</v>
      </c>
      <c r="FV63" s="2">
        <v>1042</v>
      </c>
      <c r="FW63" s="2">
        <v>1041</v>
      </c>
      <c r="FX63" s="2">
        <v>1029</v>
      </c>
      <c r="FY63" s="2">
        <v>1055</v>
      </c>
      <c r="FZ63" s="2">
        <v>1110</v>
      </c>
      <c r="GA63" s="2">
        <v>1102</v>
      </c>
      <c r="GB63" s="2">
        <v>1087</v>
      </c>
      <c r="GC63" s="2">
        <v>1085</v>
      </c>
      <c r="GD63" s="2">
        <v>1070</v>
      </c>
      <c r="GE63" s="2">
        <v>1064</v>
      </c>
      <c r="GF63" s="2">
        <v>1074</v>
      </c>
      <c r="GG63" s="2">
        <v>1079</v>
      </c>
      <c r="GH63" s="2">
        <v>1080</v>
      </c>
      <c r="GI63" s="2">
        <v>1077</v>
      </c>
      <c r="GJ63" s="2">
        <v>1084</v>
      </c>
      <c r="GK63" s="2">
        <v>1108</v>
      </c>
      <c r="GL63" s="2">
        <v>1131</v>
      </c>
      <c r="GM63" s="2">
        <v>1129</v>
      </c>
      <c r="GN63" s="2">
        <v>1131</v>
      </c>
      <c r="GO63" s="2">
        <v>1123</v>
      </c>
      <c r="GP63" s="2">
        <v>1121</v>
      </c>
      <c r="GQ63" s="2">
        <v>1122</v>
      </c>
      <c r="GR63" s="2">
        <v>1111</v>
      </c>
      <c r="GS63" s="2">
        <v>1106</v>
      </c>
      <c r="GT63" s="2">
        <v>1102</v>
      </c>
      <c r="GU63" s="2">
        <v>1086</v>
      </c>
      <c r="GV63" s="2">
        <v>1097</v>
      </c>
      <c r="GW63" s="2">
        <v>1099</v>
      </c>
      <c r="GX63" s="2">
        <v>1114</v>
      </c>
      <c r="GY63" s="2">
        <v>1110</v>
      </c>
      <c r="GZ63" s="2">
        <v>1105</v>
      </c>
      <c r="HA63" s="2">
        <v>1099</v>
      </c>
      <c r="HB63" s="2">
        <v>1092</v>
      </c>
      <c r="HC63" s="2">
        <v>1095</v>
      </c>
      <c r="HD63" s="2">
        <v>1153</v>
      </c>
      <c r="HE63" s="2">
        <v>1155</v>
      </c>
      <c r="HF63" s="2">
        <v>1164</v>
      </c>
      <c r="HG63" s="2">
        <v>1181</v>
      </c>
      <c r="HH63" s="2">
        <v>1170</v>
      </c>
      <c r="HI63" s="2">
        <v>1178</v>
      </c>
      <c r="HJ63" s="2">
        <v>1180</v>
      </c>
      <c r="HK63" s="2">
        <v>1181</v>
      </c>
      <c r="HL63" s="2">
        <v>1176</v>
      </c>
      <c r="HM63" s="2">
        <v>1160</v>
      </c>
      <c r="HN63" s="2">
        <v>1162</v>
      </c>
      <c r="HO63" s="2">
        <v>1165</v>
      </c>
      <c r="HP63" s="2">
        <v>1167</v>
      </c>
      <c r="HQ63" s="2">
        <v>1168</v>
      </c>
      <c r="HR63" s="2">
        <v>1156</v>
      </c>
      <c r="HS63" s="2">
        <v>1148</v>
      </c>
      <c r="HT63" s="2">
        <v>1132</v>
      </c>
      <c r="HU63" s="2">
        <v>1125</v>
      </c>
      <c r="HV63" s="2">
        <v>1116</v>
      </c>
      <c r="HW63" s="2">
        <v>1110</v>
      </c>
      <c r="HX63" s="2">
        <v>1111</v>
      </c>
      <c r="HY63" s="2">
        <v>1112</v>
      </c>
      <c r="HZ63" s="2">
        <v>1114</v>
      </c>
      <c r="IA63" s="2">
        <v>1126</v>
      </c>
      <c r="IB63" s="2">
        <v>1135</v>
      </c>
      <c r="IC63" s="2">
        <v>1141</v>
      </c>
      <c r="ID63" s="2">
        <v>1140</v>
      </c>
      <c r="IE63" s="2">
        <v>1145</v>
      </c>
      <c r="IF63" s="2">
        <v>1136</v>
      </c>
      <c r="IG63" s="2">
        <v>1121</v>
      </c>
      <c r="IH63" s="2">
        <v>1126</v>
      </c>
      <c r="II63" s="2">
        <v>1137</v>
      </c>
      <c r="IJ63" s="2">
        <v>1125</v>
      </c>
      <c r="IK63" s="2">
        <v>1118</v>
      </c>
      <c r="IL63" s="2">
        <v>1123</v>
      </c>
      <c r="IM63" s="2">
        <v>1150</v>
      </c>
      <c r="IN63" s="2">
        <v>1132</v>
      </c>
      <c r="IO63" s="2">
        <v>1131</v>
      </c>
      <c r="IP63" s="2">
        <v>1124</v>
      </c>
      <c r="IQ63" s="2">
        <v>1121</v>
      </c>
      <c r="IR63" s="2">
        <v>1114</v>
      </c>
      <c r="IS63" s="2">
        <v>1095</v>
      </c>
      <c r="IT63" s="2">
        <v>1084</v>
      </c>
    </row>
    <row r="64" spans="1:254" ht="15.9" customHeight="1">
      <c r="A64" s="65" t="s">
        <v>123</v>
      </c>
      <c r="B64" s="41" t="s">
        <v>124</v>
      </c>
      <c r="C64" s="45">
        <v>3737</v>
      </c>
      <c r="D64" s="16">
        <v>20</v>
      </c>
      <c r="E64" s="21">
        <v>3717</v>
      </c>
      <c r="F64" s="21">
        <v>3702</v>
      </c>
      <c r="G64" s="21">
        <v>3751</v>
      </c>
      <c r="H64" s="21">
        <v>3730</v>
      </c>
      <c r="I64" s="21">
        <v>3817</v>
      </c>
      <c r="J64" s="21">
        <v>3904</v>
      </c>
      <c r="K64" s="21">
        <v>3926</v>
      </c>
      <c r="L64" s="21">
        <v>3906</v>
      </c>
      <c r="M64" s="21">
        <v>3810</v>
      </c>
      <c r="N64" s="21">
        <v>3777</v>
      </c>
      <c r="O64" s="21">
        <v>3792</v>
      </c>
      <c r="P64" s="21">
        <v>3843</v>
      </c>
      <c r="Q64" s="21">
        <v>3871</v>
      </c>
      <c r="R64" s="21">
        <v>3814</v>
      </c>
      <c r="S64" s="21">
        <v>3851</v>
      </c>
      <c r="T64" s="21">
        <v>3848</v>
      </c>
      <c r="U64" s="21">
        <v>3824</v>
      </c>
      <c r="V64" s="21">
        <v>3810</v>
      </c>
      <c r="W64" s="21">
        <v>3775</v>
      </c>
      <c r="X64" s="21">
        <v>3765</v>
      </c>
      <c r="Y64" s="21">
        <v>3786</v>
      </c>
      <c r="Z64" s="21">
        <v>3775</v>
      </c>
      <c r="AA64" s="21">
        <v>3756</v>
      </c>
      <c r="AB64" s="21">
        <v>3745</v>
      </c>
      <c r="AC64" s="21">
        <v>3711</v>
      </c>
      <c r="AD64" s="21">
        <v>3696</v>
      </c>
      <c r="AE64" s="21">
        <v>3698</v>
      </c>
      <c r="AF64" s="21">
        <v>3700</v>
      </c>
      <c r="AG64" s="21">
        <v>3701</v>
      </c>
      <c r="AH64" s="21">
        <v>3697</v>
      </c>
      <c r="AI64" s="21">
        <v>3723</v>
      </c>
      <c r="AJ64" s="21">
        <v>3710</v>
      </c>
      <c r="AK64" s="21">
        <v>3709</v>
      </c>
      <c r="AL64" s="21">
        <v>3712</v>
      </c>
      <c r="AM64" s="21">
        <v>3713</v>
      </c>
      <c r="AN64" s="21">
        <v>3703</v>
      </c>
      <c r="AO64" s="21">
        <v>3687</v>
      </c>
      <c r="AP64" s="21">
        <v>3716</v>
      </c>
      <c r="AQ64" s="21">
        <v>3715</v>
      </c>
      <c r="AR64" s="21">
        <v>3727</v>
      </c>
      <c r="AS64" s="21">
        <v>3700</v>
      </c>
      <c r="AT64" s="21">
        <v>3673</v>
      </c>
      <c r="AU64" s="21">
        <v>3661</v>
      </c>
      <c r="AV64" s="21">
        <v>3670</v>
      </c>
      <c r="AW64" s="21">
        <v>3705</v>
      </c>
      <c r="AX64" s="21">
        <v>3672</v>
      </c>
      <c r="AY64" s="21">
        <v>3677</v>
      </c>
      <c r="AZ64" s="21">
        <v>3718</v>
      </c>
      <c r="BA64" s="21">
        <v>3784</v>
      </c>
      <c r="BB64" s="21">
        <v>3736</v>
      </c>
      <c r="BC64" s="21">
        <v>3723</v>
      </c>
      <c r="BD64" s="21">
        <v>3728</v>
      </c>
      <c r="BE64" s="21">
        <v>3720</v>
      </c>
      <c r="BF64" s="21">
        <v>3796</v>
      </c>
      <c r="BG64" s="21">
        <v>3895</v>
      </c>
      <c r="BH64" s="21">
        <v>3898</v>
      </c>
      <c r="BI64" s="21">
        <v>3821</v>
      </c>
      <c r="BJ64" s="21">
        <v>3780</v>
      </c>
      <c r="BK64" s="21">
        <v>3750</v>
      </c>
      <c r="BL64" s="21">
        <v>3668</v>
      </c>
      <c r="BM64" s="2">
        <v>3536</v>
      </c>
      <c r="BN64" s="2">
        <v>3513</v>
      </c>
      <c r="BO64" s="2">
        <v>3557</v>
      </c>
      <c r="BP64" s="2">
        <v>3569</v>
      </c>
      <c r="BQ64" s="2">
        <v>3591</v>
      </c>
      <c r="BR64" s="2">
        <v>3615</v>
      </c>
      <c r="BS64" s="2">
        <v>3628</v>
      </c>
      <c r="BT64" s="2">
        <v>3630</v>
      </c>
      <c r="BU64" s="2">
        <v>3679</v>
      </c>
      <c r="BV64" s="2">
        <v>3659</v>
      </c>
      <c r="BW64" s="2">
        <v>3667</v>
      </c>
      <c r="BX64" s="2">
        <v>3664</v>
      </c>
      <c r="BY64" s="2">
        <v>3715</v>
      </c>
      <c r="BZ64" s="2">
        <v>3742</v>
      </c>
      <c r="CA64" s="2">
        <v>3748</v>
      </c>
      <c r="CB64" s="2">
        <v>3753</v>
      </c>
      <c r="CC64" s="2">
        <v>3750</v>
      </c>
      <c r="CD64" s="2">
        <v>3735</v>
      </c>
      <c r="CE64" s="2">
        <v>3752</v>
      </c>
      <c r="CF64" s="2">
        <v>3778</v>
      </c>
      <c r="CG64" s="2">
        <v>3814</v>
      </c>
      <c r="CH64" s="2">
        <v>3829</v>
      </c>
      <c r="CI64" s="2">
        <v>3800</v>
      </c>
      <c r="CJ64" s="2">
        <v>3831</v>
      </c>
      <c r="CK64" s="2">
        <v>3834</v>
      </c>
      <c r="CL64" s="2">
        <v>3808</v>
      </c>
      <c r="CM64" s="2">
        <v>3794</v>
      </c>
      <c r="CN64" s="2">
        <v>3714</v>
      </c>
      <c r="CO64" s="2">
        <v>3674</v>
      </c>
      <c r="CP64" s="2">
        <v>3842</v>
      </c>
      <c r="CQ64" s="2">
        <v>3808</v>
      </c>
      <c r="CR64" s="2">
        <v>3806</v>
      </c>
      <c r="CS64" s="2">
        <v>3760</v>
      </c>
      <c r="CT64" s="2">
        <v>3712</v>
      </c>
      <c r="CU64" s="2">
        <v>3763</v>
      </c>
      <c r="CV64" s="2">
        <v>3819</v>
      </c>
      <c r="CW64" s="2">
        <v>3813</v>
      </c>
      <c r="CX64" s="2">
        <v>3818</v>
      </c>
      <c r="CY64" s="2">
        <v>3824</v>
      </c>
      <c r="CZ64" s="2">
        <v>3826</v>
      </c>
      <c r="DA64" s="2">
        <v>3971</v>
      </c>
      <c r="DB64" s="2">
        <v>3925</v>
      </c>
      <c r="DC64" s="2">
        <v>3829</v>
      </c>
      <c r="DD64" s="2">
        <v>3838</v>
      </c>
      <c r="DE64" s="2">
        <v>3929</v>
      </c>
      <c r="DF64" s="2">
        <v>3890</v>
      </c>
      <c r="DG64" s="2">
        <v>4000</v>
      </c>
      <c r="DH64" s="2">
        <v>4149</v>
      </c>
      <c r="DI64" s="2">
        <v>4109</v>
      </c>
      <c r="DJ64" s="2">
        <v>4089</v>
      </c>
      <c r="DK64" s="2">
        <v>4069</v>
      </c>
      <c r="DL64" s="2">
        <v>4055</v>
      </c>
      <c r="DM64" s="2">
        <v>4036</v>
      </c>
      <c r="DN64" s="2">
        <v>4028</v>
      </c>
      <c r="DO64" s="2">
        <v>4021</v>
      </c>
      <c r="DP64" s="2">
        <v>3972</v>
      </c>
      <c r="DQ64" s="2">
        <v>4022</v>
      </c>
      <c r="DR64" s="2">
        <v>3988</v>
      </c>
      <c r="DS64" s="2">
        <v>4040</v>
      </c>
      <c r="DT64" s="2">
        <v>4066</v>
      </c>
      <c r="DU64" s="2">
        <v>4082</v>
      </c>
      <c r="DV64" s="2">
        <v>4101</v>
      </c>
      <c r="DW64" s="2">
        <v>4138</v>
      </c>
      <c r="DX64" s="2">
        <v>4090</v>
      </c>
      <c r="DY64" s="2">
        <v>4070</v>
      </c>
      <c r="DZ64" s="2">
        <v>4060</v>
      </c>
      <c r="EA64" s="2">
        <v>4012</v>
      </c>
      <c r="EB64" s="2">
        <v>3936</v>
      </c>
      <c r="EC64" s="2">
        <v>3977</v>
      </c>
      <c r="ED64" s="2">
        <v>4015</v>
      </c>
      <c r="EE64" s="2">
        <v>4112</v>
      </c>
      <c r="EF64" s="2">
        <v>4114</v>
      </c>
      <c r="EG64" s="2">
        <v>4099</v>
      </c>
      <c r="EH64" s="2">
        <v>4059</v>
      </c>
      <c r="EI64" s="2">
        <v>4070</v>
      </c>
      <c r="EJ64" s="2">
        <v>4083</v>
      </c>
      <c r="EK64" s="2">
        <v>4110</v>
      </c>
      <c r="EL64" s="2">
        <v>4131</v>
      </c>
      <c r="EM64" s="2">
        <v>4166</v>
      </c>
      <c r="EN64" s="2">
        <v>4156</v>
      </c>
      <c r="EO64" s="2">
        <v>4155</v>
      </c>
      <c r="EP64" s="2">
        <v>4174</v>
      </c>
      <c r="EQ64" s="2">
        <v>4105</v>
      </c>
      <c r="ER64" s="2">
        <v>4053</v>
      </c>
      <c r="ES64" s="2">
        <v>4068</v>
      </c>
      <c r="ET64" s="2">
        <v>4071</v>
      </c>
      <c r="EU64" s="2">
        <v>4090</v>
      </c>
      <c r="EV64" s="2">
        <v>4130</v>
      </c>
      <c r="EW64" s="2">
        <v>4110</v>
      </c>
      <c r="EX64" s="2">
        <v>4087</v>
      </c>
      <c r="EY64" s="2">
        <v>4050</v>
      </c>
      <c r="EZ64" s="2">
        <v>4009</v>
      </c>
      <c r="FA64" s="2">
        <v>4027</v>
      </c>
      <c r="FB64" s="2">
        <v>3978</v>
      </c>
      <c r="FC64" s="2">
        <v>3949</v>
      </c>
      <c r="FD64" s="2">
        <v>3866</v>
      </c>
      <c r="FE64" s="2">
        <v>3805</v>
      </c>
      <c r="FF64" s="2">
        <v>3770</v>
      </c>
      <c r="FG64" s="2">
        <v>3780</v>
      </c>
      <c r="FH64" s="2">
        <v>3810</v>
      </c>
      <c r="FI64" s="2">
        <v>3761</v>
      </c>
      <c r="FJ64" s="2">
        <v>3810</v>
      </c>
      <c r="FK64" s="2">
        <v>3820</v>
      </c>
      <c r="FL64" s="2">
        <v>3755</v>
      </c>
      <c r="FM64" s="2">
        <v>3771</v>
      </c>
      <c r="FN64" s="2">
        <v>3810</v>
      </c>
      <c r="FO64" s="2">
        <v>3847</v>
      </c>
      <c r="FP64" s="2">
        <v>3907</v>
      </c>
      <c r="FQ64" s="2">
        <v>3863</v>
      </c>
      <c r="FR64" s="2">
        <v>3862</v>
      </c>
      <c r="FS64" s="2">
        <v>3830</v>
      </c>
      <c r="FT64" s="2">
        <v>3798</v>
      </c>
      <c r="FU64" s="2">
        <v>3763</v>
      </c>
      <c r="FV64" s="2">
        <v>3742</v>
      </c>
      <c r="FW64" s="2">
        <v>3815</v>
      </c>
      <c r="FX64" s="2">
        <v>3728</v>
      </c>
      <c r="FY64" s="2">
        <v>3896</v>
      </c>
      <c r="FZ64" s="2">
        <v>3893</v>
      </c>
      <c r="GA64" s="2">
        <v>3853</v>
      </c>
      <c r="GB64" s="2">
        <v>3914</v>
      </c>
      <c r="GC64" s="2">
        <v>3556</v>
      </c>
      <c r="GD64" s="2">
        <v>3543</v>
      </c>
      <c r="GE64" s="2">
        <v>3542</v>
      </c>
      <c r="GF64" s="2">
        <v>3525</v>
      </c>
      <c r="GG64" s="2">
        <v>3558</v>
      </c>
      <c r="GH64" s="2">
        <v>3545</v>
      </c>
      <c r="GI64" s="2">
        <v>3509</v>
      </c>
      <c r="GJ64" s="2">
        <v>3500</v>
      </c>
      <c r="GK64" s="2">
        <v>3583</v>
      </c>
      <c r="GL64" s="2">
        <v>3643</v>
      </c>
      <c r="GM64" s="2">
        <v>3617</v>
      </c>
      <c r="GN64" s="2">
        <v>3630</v>
      </c>
      <c r="GO64" s="2">
        <v>3632</v>
      </c>
      <c r="GP64" s="2">
        <v>3615</v>
      </c>
      <c r="GQ64" s="2">
        <v>3566</v>
      </c>
      <c r="GR64" s="2">
        <v>3521</v>
      </c>
      <c r="GS64" s="2">
        <v>3517</v>
      </c>
      <c r="GT64" s="2">
        <v>3488</v>
      </c>
      <c r="GU64" s="2">
        <v>3444</v>
      </c>
      <c r="GV64" s="2">
        <v>3519</v>
      </c>
      <c r="GW64" s="2">
        <v>3564</v>
      </c>
      <c r="GX64" s="2">
        <v>3587</v>
      </c>
      <c r="GY64" s="2">
        <v>3571</v>
      </c>
      <c r="GZ64" s="2">
        <v>3562</v>
      </c>
      <c r="HA64" s="2">
        <v>3538</v>
      </c>
      <c r="HB64" s="2">
        <v>3503</v>
      </c>
      <c r="HC64" s="2">
        <v>3544</v>
      </c>
      <c r="HD64" s="2">
        <v>3589</v>
      </c>
      <c r="HE64" s="2">
        <v>3627</v>
      </c>
      <c r="HF64" s="2">
        <v>3644</v>
      </c>
      <c r="HG64" s="2">
        <v>3642</v>
      </c>
      <c r="HH64" s="2">
        <v>3717</v>
      </c>
      <c r="HI64" s="2">
        <v>3710</v>
      </c>
      <c r="HJ64" s="2">
        <v>3731</v>
      </c>
      <c r="HK64" s="2">
        <v>3756</v>
      </c>
      <c r="HL64" s="2">
        <v>3712</v>
      </c>
      <c r="HM64" s="2">
        <v>3735</v>
      </c>
      <c r="HN64" s="2">
        <v>3731</v>
      </c>
      <c r="HO64" s="2">
        <v>3750</v>
      </c>
      <c r="HP64" s="2">
        <v>3768</v>
      </c>
      <c r="HQ64" s="2">
        <v>3792</v>
      </c>
      <c r="HR64" s="2">
        <v>3785</v>
      </c>
      <c r="HS64" s="2">
        <v>3731</v>
      </c>
      <c r="HT64" s="2">
        <v>3720</v>
      </c>
      <c r="HU64" s="2">
        <v>3723</v>
      </c>
      <c r="HV64" s="2">
        <v>3670</v>
      </c>
      <c r="HW64" s="2">
        <v>3576</v>
      </c>
      <c r="HX64" s="2">
        <v>3541</v>
      </c>
      <c r="HY64" s="2">
        <v>3587</v>
      </c>
      <c r="HZ64" s="2">
        <v>3580</v>
      </c>
      <c r="IA64" s="2">
        <v>3631</v>
      </c>
      <c r="IB64" s="2">
        <v>3644</v>
      </c>
      <c r="IC64" s="2">
        <v>3626</v>
      </c>
      <c r="ID64" s="2">
        <v>3613</v>
      </c>
      <c r="IE64" s="2">
        <v>3604</v>
      </c>
      <c r="IF64" s="2">
        <v>3553</v>
      </c>
      <c r="IG64" s="2">
        <v>3536</v>
      </c>
      <c r="IH64" s="2">
        <v>3525</v>
      </c>
      <c r="II64" s="2">
        <v>3557</v>
      </c>
      <c r="IJ64" s="2">
        <v>3567</v>
      </c>
      <c r="IK64" s="2">
        <v>3583</v>
      </c>
      <c r="IL64" s="2">
        <v>3577</v>
      </c>
      <c r="IM64" s="2">
        <v>3560</v>
      </c>
      <c r="IN64" s="2">
        <v>3418</v>
      </c>
      <c r="IO64" s="2">
        <v>3467</v>
      </c>
      <c r="IP64" s="2">
        <v>3671</v>
      </c>
      <c r="IQ64" s="2">
        <v>3696</v>
      </c>
      <c r="IR64" s="2">
        <v>3695</v>
      </c>
      <c r="IS64" s="2">
        <v>3657</v>
      </c>
      <c r="IT64" s="2">
        <v>3632</v>
      </c>
    </row>
    <row r="65" spans="1:254" ht="15.9" customHeight="1">
      <c r="A65" s="65" t="s">
        <v>125</v>
      </c>
      <c r="B65" s="41" t="s">
        <v>126</v>
      </c>
      <c r="C65" s="45">
        <v>5321</v>
      </c>
      <c r="D65" s="16">
        <v>-221</v>
      </c>
      <c r="E65" s="21">
        <v>5542</v>
      </c>
      <c r="F65" s="21">
        <v>5605</v>
      </c>
      <c r="G65" s="21">
        <v>5118</v>
      </c>
      <c r="H65" s="21">
        <v>5060</v>
      </c>
      <c r="I65" s="21">
        <v>5228</v>
      </c>
      <c r="J65" s="21">
        <v>4500</v>
      </c>
      <c r="K65" s="21">
        <v>4580</v>
      </c>
      <c r="L65" s="21">
        <v>4982</v>
      </c>
      <c r="M65" s="21">
        <v>5219</v>
      </c>
      <c r="N65" s="21">
        <v>5411</v>
      </c>
      <c r="O65" s="21">
        <v>5687</v>
      </c>
      <c r="P65" s="21">
        <v>5690</v>
      </c>
      <c r="Q65" s="21">
        <v>5364</v>
      </c>
      <c r="R65" s="21">
        <v>5191</v>
      </c>
      <c r="S65" s="21">
        <v>5858</v>
      </c>
      <c r="T65" s="21">
        <v>6311</v>
      </c>
      <c r="U65" s="21">
        <v>6018</v>
      </c>
      <c r="V65" s="21">
        <v>6231</v>
      </c>
      <c r="W65" s="21">
        <v>6004</v>
      </c>
      <c r="X65" s="21">
        <v>5724</v>
      </c>
      <c r="Y65" s="21">
        <v>5567</v>
      </c>
      <c r="Z65" s="21">
        <v>5691</v>
      </c>
      <c r="AA65" s="21">
        <v>5866</v>
      </c>
      <c r="AB65" s="21">
        <v>5831</v>
      </c>
      <c r="AC65" s="21">
        <v>5741</v>
      </c>
      <c r="AD65" s="21">
        <v>5975</v>
      </c>
      <c r="AE65" s="21">
        <v>5711</v>
      </c>
      <c r="AF65" s="21">
        <v>5828</v>
      </c>
      <c r="AG65" s="21">
        <v>6114</v>
      </c>
      <c r="AH65" s="21">
        <v>6401</v>
      </c>
      <c r="AI65" s="21">
        <v>6356</v>
      </c>
      <c r="AJ65" s="21">
        <v>6500</v>
      </c>
      <c r="AK65" s="21">
        <v>7104</v>
      </c>
      <c r="AL65" s="21">
        <v>7087</v>
      </c>
      <c r="AM65" s="21">
        <v>7051</v>
      </c>
      <c r="AN65" s="21">
        <v>6730</v>
      </c>
      <c r="AO65" s="21">
        <v>6854</v>
      </c>
      <c r="AP65" s="21">
        <v>7010</v>
      </c>
      <c r="AQ65" s="21">
        <v>6373</v>
      </c>
      <c r="AR65" s="21">
        <v>5977</v>
      </c>
      <c r="AS65" s="21">
        <v>6315</v>
      </c>
      <c r="AT65" s="21">
        <v>6691</v>
      </c>
      <c r="AU65" s="21">
        <v>6641</v>
      </c>
      <c r="AV65" s="21">
        <v>7105</v>
      </c>
      <c r="AW65" s="21">
        <v>7363</v>
      </c>
      <c r="AX65" s="21">
        <v>8180</v>
      </c>
      <c r="AY65" s="21">
        <v>8261</v>
      </c>
      <c r="AZ65" s="21">
        <v>7482</v>
      </c>
      <c r="BA65" s="21">
        <v>7321</v>
      </c>
      <c r="BB65" s="21">
        <v>6861</v>
      </c>
      <c r="BC65" s="21">
        <v>7262</v>
      </c>
      <c r="BD65" s="21">
        <v>7008</v>
      </c>
      <c r="BE65" s="21">
        <v>6642</v>
      </c>
      <c r="BF65" s="21">
        <v>6614</v>
      </c>
      <c r="BG65" s="21">
        <v>5700</v>
      </c>
      <c r="BH65" s="21">
        <v>4880</v>
      </c>
      <c r="BI65" s="21">
        <v>5278</v>
      </c>
      <c r="BJ65" s="21">
        <v>5430</v>
      </c>
      <c r="BK65" s="21">
        <v>5686</v>
      </c>
      <c r="BL65" s="21">
        <v>5714</v>
      </c>
      <c r="BM65" s="2">
        <v>5781</v>
      </c>
      <c r="BN65" s="2">
        <v>5812</v>
      </c>
      <c r="BO65" s="2">
        <v>5700</v>
      </c>
      <c r="BP65" s="2">
        <v>6008</v>
      </c>
      <c r="BQ65" s="2">
        <v>5887</v>
      </c>
      <c r="BR65" s="2">
        <v>5249</v>
      </c>
      <c r="BS65" s="2">
        <v>4956</v>
      </c>
      <c r="BT65" s="2">
        <v>5227</v>
      </c>
      <c r="BU65" s="2">
        <v>5800</v>
      </c>
      <c r="BV65" s="2">
        <v>5743</v>
      </c>
      <c r="BW65" s="2">
        <v>5664</v>
      </c>
      <c r="BX65" s="2">
        <v>5114</v>
      </c>
      <c r="BY65" s="2">
        <v>4892</v>
      </c>
      <c r="BZ65" s="2">
        <v>4556</v>
      </c>
      <c r="CA65" s="2">
        <v>4493</v>
      </c>
      <c r="CB65" s="2">
        <v>4437</v>
      </c>
      <c r="CC65" s="2">
        <v>4346</v>
      </c>
      <c r="CD65" s="2">
        <v>3903</v>
      </c>
      <c r="CE65" s="2">
        <v>3648</v>
      </c>
      <c r="CF65" s="2">
        <v>3711</v>
      </c>
      <c r="CG65" s="2">
        <v>3640</v>
      </c>
      <c r="CH65" s="2">
        <v>3721</v>
      </c>
      <c r="CI65" s="2">
        <v>3540</v>
      </c>
      <c r="CJ65" s="2">
        <v>3615</v>
      </c>
      <c r="CK65" s="2">
        <v>3555</v>
      </c>
      <c r="CL65" s="2">
        <v>3575</v>
      </c>
      <c r="CM65" s="2">
        <v>3705</v>
      </c>
      <c r="CN65" s="2">
        <v>3482</v>
      </c>
      <c r="CO65" s="2">
        <v>3562</v>
      </c>
      <c r="CP65" s="2">
        <v>3768</v>
      </c>
      <c r="CQ65" s="2">
        <v>3781</v>
      </c>
      <c r="CR65" s="2">
        <v>3635</v>
      </c>
      <c r="CS65" s="2">
        <v>3447</v>
      </c>
      <c r="CT65" s="2">
        <v>3365</v>
      </c>
      <c r="CU65" s="2">
        <v>3539</v>
      </c>
      <c r="CV65" s="2">
        <v>3657</v>
      </c>
      <c r="CW65" s="2">
        <v>3538</v>
      </c>
      <c r="CX65" s="2">
        <v>3544</v>
      </c>
      <c r="CY65" s="2">
        <v>3529</v>
      </c>
      <c r="CZ65" s="2">
        <v>3675</v>
      </c>
      <c r="DA65" s="2">
        <v>3787</v>
      </c>
      <c r="DB65" s="2">
        <v>3531</v>
      </c>
      <c r="DC65" s="2">
        <v>3436</v>
      </c>
      <c r="DD65" s="2">
        <v>3780</v>
      </c>
      <c r="DE65" s="2">
        <v>3816</v>
      </c>
      <c r="DF65" s="2">
        <v>3605</v>
      </c>
      <c r="DG65" s="2">
        <v>3975</v>
      </c>
      <c r="DH65" s="2">
        <v>3962</v>
      </c>
      <c r="DI65" s="2">
        <v>4030</v>
      </c>
      <c r="DJ65" s="2">
        <v>4122</v>
      </c>
      <c r="DK65" s="2">
        <v>4037</v>
      </c>
      <c r="DL65" s="2">
        <v>4074</v>
      </c>
      <c r="DM65" s="2">
        <v>4257</v>
      </c>
      <c r="DN65" s="2">
        <v>4291</v>
      </c>
      <c r="DO65" s="2">
        <v>4317</v>
      </c>
      <c r="DP65" s="2">
        <v>4373</v>
      </c>
      <c r="DQ65" s="2">
        <v>4378</v>
      </c>
      <c r="DR65" s="2">
        <v>4382</v>
      </c>
      <c r="DS65" s="2">
        <v>4715</v>
      </c>
      <c r="DT65" s="2">
        <v>4468</v>
      </c>
      <c r="DU65" s="2">
        <v>4223</v>
      </c>
      <c r="DV65" s="2">
        <v>3790</v>
      </c>
      <c r="DW65" s="2">
        <v>3895</v>
      </c>
      <c r="DX65" s="2">
        <v>4159</v>
      </c>
      <c r="DY65" s="2">
        <v>4166</v>
      </c>
      <c r="DZ65" s="2">
        <v>4068</v>
      </c>
      <c r="EA65" s="2">
        <v>4211</v>
      </c>
      <c r="EB65" s="2">
        <v>4049</v>
      </c>
      <c r="EC65" s="2">
        <v>4011</v>
      </c>
      <c r="ED65" s="2">
        <v>4043</v>
      </c>
      <c r="EE65" s="2">
        <v>3995</v>
      </c>
      <c r="EF65" s="2">
        <v>4110</v>
      </c>
      <c r="EG65" s="2">
        <v>3896</v>
      </c>
      <c r="EH65" s="2">
        <v>3730</v>
      </c>
      <c r="EI65" s="2">
        <v>3841</v>
      </c>
      <c r="EJ65" s="2">
        <v>3871</v>
      </c>
      <c r="EK65" s="2">
        <v>4010</v>
      </c>
      <c r="EL65" s="2">
        <v>4014</v>
      </c>
      <c r="EM65" s="2">
        <v>4180</v>
      </c>
      <c r="EN65" s="2">
        <v>4382</v>
      </c>
      <c r="EO65" s="2">
        <v>4205</v>
      </c>
      <c r="EP65" s="2">
        <v>4300</v>
      </c>
      <c r="EQ65" s="2">
        <v>4587</v>
      </c>
      <c r="ER65" s="2">
        <v>4531</v>
      </c>
      <c r="ES65" s="2">
        <v>4511</v>
      </c>
      <c r="ET65" s="2">
        <v>4332</v>
      </c>
      <c r="EU65" s="2">
        <v>4332</v>
      </c>
      <c r="EV65" s="2">
        <v>4385</v>
      </c>
      <c r="EW65" s="2">
        <v>4325</v>
      </c>
      <c r="EX65" s="2">
        <v>4326.25</v>
      </c>
      <c r="EY65" s="2">
        <v>4402.5</v>
      </c>
      <c r="EZ65" s="2">
        <v>4425</v>
      </c>
      <c r="FA65" s="2">
        <v>4091.25</v>
      </c>
      <c r="FB65" s="2">
        <v>3885</v>
      </c>
      <c r="FC65" s="2">
        <v>4047.5</v>
      </c>
      <c r="FD65" s="2">
        <v>4020</v>
      </c>
      <c r="FE65" s="2">
        <v>4133.75</v>
      </c>
      <c r="FF65" s="2">
        <v>4231.25</v>
      </c>
      <c r="FG65" s="2">
        <v>4272.5</v>
      </c>
      <c r="FH65" s="2">
        <v>4567.5</v>
      </c>
      <c r="FI65" s="2">
        <v>4602.5</v>
      </c>
      <c r="FJ65" s="2">
        <v>4595</v>
      </c>
      <c r="FK65" s="2">
        <v>4523.75</v>
      </c>
      <c r="FL65" s="2">
        <v>4226.25</v>
      </c>
      <c r="FM65" s="2">
        <v>3952.5</v>
      </c>
      <c r="FN65" s="2">
        <v>3901.25</v>
      </c>
      <c r="FO65" s="2">
        <v>4025</v>
      </c>
      <c r="FP65" s="2">
        <v>4158.75</v>
      </c>
      <c r="FQ65" s="2">
        <v>4145</v>
      </c>
      <c r="FR65" s="2">
        <v>3885</v>
      </c>
      <c r="FS65" s="2">
        <v>3795</v>
      </c>
      <c r="FT65" s="2">
        <v>4255</v>
      </c>
      <c r="FU65" s="2">
        <v>4780</v>
      </c>
      <c r="FV65" s="2">
        <v>4642.5</v>
      </c>
      <c r="FW65" s="2">
        <v>4700</v>
      </c>
      <c r="FX65" s="2">
        <v>4910</v>
      </c>
      <c r="FY65" s="2">
        <v>4817.5</v>
      </c>
      <c r="FZ65" s="2">
        <v>5135</v>
      </c>
      <c r="GA65" s="2">
        <v>5103.75</v>
      </c>
      <c r="GB65" s="2">
        <v>5561.25</v>
      </c>
      <c r="GC65" s="2">
        <v>5388.75</v>
      </c>
      <c r="GD65" s="2">
        <v>5237.5</v>
      </c>
      <c r="GE65" s="2">
        <v>5525</v>
      </c>
      <c r="GF65" s="2">
        <v>5385</v>
      </c>
      <c r="GG65" s="2">
        <v>6275</v>
      </c>
      <c r="GH65" s="2">
        <v>6597.5</v>
      </c>
      <c r="GI65" s="2">
        <v>6501.25</v>
      </c>
      <c r="GJ65" s="2">
        <v>6657.5</v>
      </c>
      <c r="GK65" s="2">
        <v>6251.25</v>
      </c>
      <c r="GL65" s="2">
        <v>6035</v>
      </c>
      <c r="GM65" s="2">
        <v>5792.5</v>
      </c>
      <c r="GN65" s="2">
        <v>5525</v>
      </c>
      <c r="GO65" s="2">
        <v>5520</v>
      </c>
      <c r="GP65" s="2">
        <v>6072.5</v>
      </c>
      <c r="GQ65" s="2">
        <v>5886.25</v>
      </c>
      <c r="GR65" s="2">
        <v>5716.25</v>
      </c>
      <c r="GS65" s="2">
        <v>5562.5</v>
      </c>
      <c r="GT65" s="2">
        <v>5155</v>
      </c>
      <c r="GU65" s="2">
        <v>5161.25</v>
      </c>
      <c r="GV65" s="2">
        <v>5505</v>
      </c>
      <c r="GW65" s="2">
        <v>5375</v>
      </c>
      <c r="GX65" s="2">
        <v>5103.75</v>
      </c>
      <c r="GY65" s="2">
        <v>5202.5</v>
      </c>
      <c r="GZ65" s="2">
        <v>5050</v>
      </c>
      <c r="HA65" s="2">
        <v>4876.25</v>
      </c>
      <c r="HB65" s="2">
        <v>4720</v>
      </c>
      <c r="HC65" s="2">
        <v>4542.5</v>
      </c>
      <c r="HD65" s="2">
        <v>4633.75</v>
      </c>
      <c r="HE65" s="2">
        <v>4638.75</v>
      </c>
      <c r="HF65" s="2">
        <v>4688.75</v>
      </c>
      <c r="HG65" s="2">
        <v>4673.75</v>
      </c>
      <c r="HH65" s="2">
        <v>4543.75</v>
      </c>
      <c r="HI65" s="2">
        <v>4471.25</v>
      </c>
      <c r="HJ65" s="2">
        <v>4468.75</v>
      </c>
      <c r="HK65" s="2">
        <v>4468.75</v>
      </c>
      <c r="HL65" s="2">
        <v>4467.5</v>
      </c>
      <c r="HM65" s="2">
        <v>4475</v>
      </c>
      <c r="HN65" s="2">
        <v>4372.5</v>
      </c>
      <c r="HO65" s="2">
        <v>4200</v>
      </c>
      <c r="HP65" s="2">
        <v>3871.25</v>
      </c>
      <c r="HQ65" s="2">
        <v>3787.5</v>
      </c>
      <c r="HR65" s="2">
        <v>3878.75</v>
      </c>
      <c r="HS65" s="2">
        <v>3830</v>
      </c>
      <c r="HT65" s="2">
        <v>3716.25</v>
      </c>
      <c r="HU65" s="2">
        <v>3626.25</v>
      </c>
      <c r="HV65" s="2">
        <v>3787.5</v>
      </c>
      <c r="HW65" s="2">
        <v>3783.75</v>
      </c>
      <c r="HX65" s="2">
        <v>3936.25</v>
      </c>
      <c r="HY65" s="2">
        <v>3835</v>
      </c>
      <c r="HZ65" s="2">
        <v>3790</v>
      </c>
      <c r="IA65" s="2">
        <v>3746.25</v>
      </c>
      <c r="IB65" s="2">
        <v>3770</v>
      </c>
      <c r="IC65" s="2">
        <v>3637.5</v>
      </c>
      <c r="ID65" s="2">
        <v>3606.25</v>
      </c>
      <c r="IE65" s="2">
        <v>3638.75</v>
      </c>
      <c r="IF65" s="2">
        <v>3951.25</v>
      </c>
      <c r="IG65" s="2">
        <v>4065</v>
      </c>
      <c r="IH65" s="2">
        <v>3902.5</v>
      </c>
      <c r="II65" s="2">
        <v>3726.25</v>
      </c>
      <c r="IJ65" s="2">
        <v>3633.75</v>
      </c>
      <c r="IK65" s="2">
        <v>3605</v>
      </c>
      <c r="IL65" s="2">
        <v>3232.5</v>
      </c>
      <c r="IM65" s="2">
        <v>3116.25</v>
      </c>
      <c r="IN65" s="2">
        <v>2931.25</v>
      </c>
      <c r="IO65" s="2">
        <v>2918.75</v>
      </c>
      <c r="IP65" s="2">
        <v>2818.75</v>
      </c>
      <c r="IQ65" s="2">
        <v>2820</v>
      </c>
      <c r="IR65" s="2">
        <v>2832.5</v>
      </c>
      <c r="IS65" s="2">
        <v>2868.75</v>
      </c>
      <c r="IT65" s="2">
        <v>2877.5</v>
      </c>
    </row>
    <row r="66" spans="1:254" ht="15.9" customHeight="1">
      <c r="A66" s="65" t="s">
        <v>127</v>
      </c>
      <c r="B66" s="41" t="s">
        <v>128</v>
      </c>
      <c r="C66" s="44">
        <v>6024</v>
      </c>
      <c r="D66" s="16">
        <v>-66</v>
      </c>
      <c r="E66" s="21">
        <v>6090</v>
      </c>
      <c r="F66" s="21">
        <v>6004</v>
      </c>
      <c r="G66" s="21">
        <v>5850</v>
      </c>
      <c r="H66" s="21">
        <v>5674</v>
      </c>
      <c r="I66" s="21">
        <v>5800</v>
      </c>
      <c r="J66" s="21">
        <v>5696</v>
      </c>
      <c r="K66" s="21">
        <v>5636</v>
      </c>
      <c r="L66" s="21">
        <v>5846</v>
      </c>
      <c r="M66" s="21">
        <v>6137</v>
      </c>
      <c r="N66" s="21">
        <v>6603</v>
      </c>
      <c r="O66" s="21">
        <v>6943</v>
      </c>
      <c r="P66" s="21">
        <v>7072</v>
      </c>
      <c r="Q66" s="21">
        <v>7086</v>
      </c>
      <c r="R66" s="21">
        <v>6984</v>
      </c>
      <c r="S66" s="21">
        <v>7287</v>
      </c>
      <c r="T66" s="21">
        <v>7482</v>
      </c>
      <c r="U66" s="21">
        <v>7256</v>
      </c>
      <c r="V66" s="21">
        <v>7309</v>
      </c>
      <c r="W66" s="21">
        <v>7216</v>
      </c>
      <c r="X66" s="21">
        <v>6890</v>
      </c>
      <c r="Y66" s="21">
        <v>6920</v>
      </c>
      <c r="Z66" s="21">
        <v>7115</v>
      </c>
      <c r="AA66" s="21">
        <v>7050</v>
      </c>
      <c r="AB66" s="21">
        <v>6789</v>
      </c>
      <c r="AC66" s="21">
        <v>6992</v>
      </c>
      <c r="AD66" s="21">
        <v>6975</v>
      </c>
      <c r="AE66" s="21">
        <v>6932</v>
      </c>
      <c r="AF66" s="21">
        <v>6733</v>
      </c>
      <c r="AG66" s="21">
        <v>6835</v>
      </c>
      <c r="AH66" s="21">
        <v>7074</v>
      </c>
      <c r="AI66" s="21">
        <v>6955</v>
      </c>
      <c r="AJ66" s="21">
        <v>7216</v>
      </c>
      <c r="AK66" s="21">
        <v>7139</v>
      </c>
      <c r="AL66" s="21">
        <v>7294</v>
      </c>
      <c r="AM66" s="21">
        <v>7407</v>
      </c>
      <c r="AN66" s="21">
        <v>7372</v>
      </c>
      <c r="AO66" s="21">
        <v>7435</v>
      </c>
      <c r="AP66" s="21">
        <v>7393</v>
      </c>
      <c r="AQ66" s="21">
        <v>7025</v>
      </c>
      <c r="AR66" s="21">
        <v>6473</v>
      </c>
      <c r="AS66" s="21">
        <v>6570</v>
      </c>
      <c r="AT66" s="21">
        <v>6743</v>
      </c>
      <c r="AU66" s="21">
        <v>6783</v>
      </c>
      <c r="AV66" s="21">
        <v>7233</v>
      </c>
      <c r="AW66" s="21">
        <v>7492</v>
      </c>
      <c r="AX66" s="21">
        <v>7526</v>
      </c>
      <c r="AY66" s="21">
        <v>7194</v>
      </c>
      <c r="AZ66" s="21">
        <v>7660</v>
      </c>
      <c r="BA66" s="21">
        <v>7451</v>
      </c>
      <c r="BB66" s="21">
        <v>7233</v>
      </c>
      <c r="BC66" s="21">
        <v>7219</v>
      </c>
      <c r="BD66" s="21">
        <v>7009</v>
      </c>
      <c r="BE66" s="21">
        <v>6996</v>
      </c>
      <c r="BF66" s="21">
        <v>6834</v>
      </c>
      <c r="BG66" s="21">
        <v>6857</v>
      </c>
      <c r="BH66" s="21">
        <v>6766</v>
      </c>
      <c r="BI66" s="21">
        <v>6928</v>
      </c>
      <c r="BJ66" s="21">
        <v>6945</v>
      </c>
      <c r="BK66" s="21">
        <v>7040</v>
      </c>
      <c r="BL66" s="21">
        <v>7363</v>
      </c>
      <c r="BM66" s="2">
        <v>7334</v>
      </c>
      <c r="BN66" s="2">
        <v>7455</v>
      </c>
      <c r="BO66" s="2">
        <v>7509</v>
      </c>
      <c r="BP66" s="2">
        <v>7451</v>
      </c>
      <c r="BQ66" s="2">
        <v>7509</v>
      </c>
      <c r="BR66" s="2">
        <v>7054</v>
      </c>
      <c r="BS66" s="2">
        <v>7076</v>
      </c>
      <c r="BT66" s="2">
        <v>6940</v>
      </c>
      <c r="BU66" s="2">
        <v>6780</v>
      </c>
      <c r="BV66" s="2">
        <v>6722</v>
      </c>
      <c r="BW66" s="2">
        <v>6584</v>
      </c>
      <c r="BX66" s="2">
        <v>6634</v>
      </c>
      <c r="BY66" s="2">
        <v>6733</v>
      </c>
      <c r="BZ66" s="2">
        <v>6730</v>
      </c>
      <c r="CA66" s="2">
        <v>6772</v>
      </c>
      <c r="CB66" s="2">
        <v>6654</v>
      </c>
      <c r="CC66" s="2">
        <v>6725</v>
      </c>
      <c r="CD66" s="2">
        <v>6573</v>
      </c>
      <c r="CE66" s="2">
        <v>6552</v>
      </c>
      <c r="CF66" s="2">
        <v>6490</v>
      </c>
      <c r="CG66" s="2">
        <v>6422</v>
      </c>
      <c r="CH66" s="2">
        <v>6383</v>
      </c>
      <c r="CI66" s="2">
        <v>6551</v>
      </c>
      <c r="CJ66" s="2">
        <v>6438</v>
      </c>
      <c r="CK66" s="2">
        <v>6390</v>
      </c>
      <c r="CL66" s="2">
        <v>6316</v>
      </c>
      <c r="CM66" s="2">
        <v>6313</v>
      </c>
      <c r="CN66" s="2">
        <v>6157</v>
      </c>
      <c r="CO66" s="2">
        <v>5902</v>
      </c>
      <c r="CP66" s="2">
        <v>6125</v>
      </c>
      <c r="CQ66" s="2">
        <v>6217</v>
      </c>
      <c r="CR66" s="2">
        <v>6217</v>
      </c>
      <c r="CS66" s="2">
        <v>6015</v>
      </c>
      <c r="CT66" s="2">
        <v>5840</v>
      </c>
      <c r="CU66" s="2">
        <v>6373</v>
      </c>
      <c r="CV66" s="2">
        <v>6504</v>
      </c>
      <c r="CW66" s="2">
        <v>6426</v>
      </c>
      <c r="CX66" s="2">
        <v>6451</v>
      </c>
      <c r="CY66" s="2">
        <v>6273</v>
      </c>
      <c r="CZ66" s="2">
        <v>6127</v>
      </c>
      <c r="DA66" s="2">
        <v>6122</v>
      </c>
      <c r="DB66" s="2">
        <v>5985</v>
      </c>
      <c r="DC66" s="2">
        <v>5816</v>
      </c>
      <c r="DD66" s="2">
        <v>6055</v>
      </c>
      <c r="DE66" s="2">
        <v>6010</v>
      </c>
      <c r="DF66" s="2">
        <v>5860</v>
      </c>
      <c r="DG66" s="2">
        <v>6070</v>
      </c>
      <c r="DH66" s="2">
        <v>6073</v>
      </c>
      <c r="DI66" s="2">
        <v>5985</v>
      </c>
      <c r="DJ66" s="2">
        <v>5938</v>
      </c>
      <c r="DK66" s="2">
        <v>5854</v>
      </c>
      <c r="DL66" s="2">
        <v>5632</v>
      </c>
      <c r="DM66" s="2">
        <v>5627</v>
      </c>
      <c r="DN66" s="2">
        <v>5620</v>
      </c>
      <c r="DO66" s="2">
        <v>5458</v>
      </c>
      <c r="DP66" s="2">
        <v>5373</v>
      </c>
      <c r="DQ66" s="2">
        <v>5475</v>
      </c>
      <c r="DR66" s="2">
        <v>5493</v>
      </c>
      <c r="DS66" s="2">
        <v>5383</v>
      </c>
      <c r="DT66" s="2">
        <v>5350</v>
      </c>
      <c r="DU66" s="2">
        <v>5191</v>
      </c>
      <c r="DV66" s="2">
        <v>5083</v>
      </c>
      <c r="DW66" s="2">
        <v>5179</v>
      </c>
      <c r="DX66" s="2">
        <v>5109</v>
      </c>
      <c r="DY66" s="2">
        <v>5102</v>
      </c>
      <c r="DZ66" s="2">
        <v>5063</v>
      </c>
      <c r="EA66" s="2">
        <v>4954</v>
      </c>
      <c r="EB66" s="2">
        <v>4812</v>
      </c>
      <c r="EC66" s="2">
        <v>4852</v>
      </c>
      <c r="ED66" s="2">
        <v>5293</v>
      </c>
      <c r="EE66" s="2">
        <v>5362</v>
      </c>
      <c r="EF66" s="2">
        <v>5595</v>
      </c>
      <c r="EG66" s="2">
        <v>5535</v>
      </c>
      <c r="EH66" s="2">
        <v>5434</v>
      </c>
      <c r="EI66" s="2">
        <v>5545</v>
      </c>
      <c r="EJ66" s="2">
        <v>5545</v>
      </c>
      <c r="EK66" s="2">
        <v>5613</v>
      </c>
      <c r="EL66" s="2">
        <v>5521</v>
      </c>
      <c r="EM66" s="2">
        <v>5425</v>
      </c>
      <c r="EN66" s="2">
        <v>5292</v>
      </c>
      <c r="EO66" s="2">
        <v>5088</v>
      </c>
      <c r="EP66" s="2">
        <v>5014</v>
      </c>
      <c r="EQ66" s="2">
        <v>5170</v>
      </c>
      <c r="ER66" s="2">
        <v>5035</v>
      </c>
      <c r="ES66" s="2">
        <v>4934</v>
      </c>
      <c r="ET66" s="2">
        <v>4830</v>
      </c>
      <c r="EU66" s="2">
        <v>4883</v>
      </c>
      <c r="EV66" s="2">
        <v>4881</v>
      </c>
      <c r="EW66" s="2">
        <v>4899</v>
      </c>
      <c r="EX66" s="2">
        <v>4895</v>
      </c>
      <c r="EY66" s="2">
        <v>4862</v>
      </c>
      <c r="EZ66" s="2">
        <v>4787</v>
      </c>
      <c r="FA66" s="2">
        <v>4784</v>
      </c>
      <c r="FB66" s="2">
        <v>4719</v>
      </c>
      <c r="FC66" s="2">
        <v>4769</v>
      </c>
      <c r="FD66" s="2">
        <v>4761</v>
      </c>
      <c r="FE66" s="2">
        <v>4809</v>
      </c>
      <c r="FF66" s="2">
        <v>4696</v>
      </c>
      <c r="FG66" s="2">
        <v>4610</v>
      </c>
      <c r="FH66" s="2">
        <v>4785</v>
      </c>
      <c r="FI66" s="2">
        <v>4733</v>
      </c>
      <c r="FJ66" s="2">
        <v>4777</v>
      </c>
      <c r="FK66" s="2">
        <v>4764</v>
      </c>
      <c r="FL66" s="2">
        <v>4693</v>
      </c>
      <c r="FM66" s="2">
        <v>4633</v>
      </c>
      <c r="FN66" s="2">
        <v>4656</v>
      </c>
      <c r="FO66" s="2">
        <v>4641</v>
      </c>
      <c r="FP66" s="2">
        <v>4631</v>
      </c>
      <c r="FQ66" s="2">
        <v>4617</v>
      </c>
      <c r="FR66" s="2">
        <v>4530</v>
      </c>
      <c r="FS66" s="2">
        <v>4472</v>
      </c>
      <c r="FT66" s="2">
        <v>4366</v>
      </c>
      <c r="FU66" s="2">
        <v>4421</v>
      </c>
      <c r="FV66" s="2">
        <v>4431</v>
      </c>
      <c r="FW66" s="2">
        <v>4480</v>
      </c>
      <c r="FX66" s="2">
        <v>4608</v>
      </c>
      <c r="FY66" s="2">
        <v>4608</v>
      </c>
      <c r="FZ66" s="2">
        <v>4617</v>
      </c>
      <c r="GA66" s="2">
        <v>4566</v>
      </c>
      <c r="GB66" s="2">
        <v>4551</v>
      </c>
      <c r="GC66" s="2">
        <v>4521</v>
      </c>
      <c r="GD66" s="2">
        <v>4493</v>
      </c>
      <c r="GE66" s="2">
        <v>4506</v>
      </c>
      <c r="GF66" s="2">
        <v>4528</v>
      </c>
      <c r="GG66" s="2">
        <v>4587</v>
      </c>
      <c r="GH66" s="2">
        <v>4606</v>
      </c>
      <c r="GI66" s="2">
        <v>4562</v>
      </c>
      <c r="GJ66" s="2">
        <v>4623</v>
      </c>
      <c r="GK66" s="2">
        <v>4668</v>
      </c>
      <c r="GL66" s="2">
        <v>4725</v>
      </c>
      <c r="GM66" s="2">
        <v>4876</v>
      </c>
      <c r="GN66" s="2">
        <v>4836</v>
      </c>
      <c r="GO66" s="2">
        <v>4911</v>
      </c>
      <c r="GP66" s="2">
        <v>4896</v>
      </c>
      <c r="GQ66" s="2">
        <v>4875</v>
      </c>
      <c r="GR66" s="2">
        <v>4879</v>
      </c>
      <c r="GS66" s="2">
        <v>4957</v>
      </c>
      <c r="GT66" s="2">
        <v>4972</v>
      </c>
      <c r="GU66" s="2">
        <v>4924</v>
      </c>
      <c r="GV66" s="2">
        <v>5009</v>
      </c>
      <c r="GW66" s="2">
        <v>5101</v>
      </c>
      <c r="GX66" s="2">
        <v>5090</v>
      </c>
      <c r="GY66" s="2">
        <v>5185</v>
      </c>
      <c r="GZ66" s="2">
        <v>5115</v>
      </c>
      <c r="HA66" s="2">
        <v>4883</v>
      </c>
      <c r="HB66" s="2">
        <v>4824</v>
      </c>
      <c r="HC66" s="2">
        <v>4712</v>
      </c>
      <c r="HD66" s="2">
        <v>4770</v>
      </c>
      <c r="HE66" s="2">
        <v>4742</v>
      </c>
      <c r="HF66" s="2">
        <v>4748</v>
      </c>
      <c r="HG66" s="2">
        <v>4712</v>
      </c>
      <c r="HH66" s="2">
        <v>4656</v>
      </c>
      <c r="HI66" s="2">
        <v>4611</v>
      </c>
      <c r="HJ66" s="2">
        <v>4590</v>
      </c>
      <c r="HK66" s="2">
        <v>4516</v>
      </c>
      <c r="HL66" s="2">
        <v>4512</v>
      </c>
      <c r="HM66" s="2">
        <v>4412</v>
      </c>
      <c r="HN66" s="2">
        <v>4408</v>
      </c>
      <c r="HO66" s="2">
        <v>4390</v>
      </c>
      <c r="HP66" s="2">
        <v>4378</v>
      </c>
      <c r="HQ66" s="2">
        <v>4415</v>
      </c>
      <c r="HR66" s="2">
        <v>4419</v>
      </c>
      <c r="HS66" s="2">
        <v>4398</v>
      </c>
      <c r="HT66" s="2">
        <v>4408</v>
      </c>
      <c r="HU66" s="2">
        <v>4465</v>
      </c>
      <c r="HV66" s="2">
        <v>4518</v>
      </c>
      <c r="HW66" s="2">
        <v>4502</v>
      </c>
      <c r="HX66" s="2">
        <v>4557</v>
      </c>
      <c r="HY66" s="2">
        <v>4566</v>
      </c>
      <c r="HZ66" s="2">
        <v>4576</v>
      </c>
      <c r="IA66" s="2">
        <v>4581</v>
      </c>
      <c r="IB66" s="2">
        <v>4560</v>
      </c>
      <c r="IC66" s="2">
        <v>4490</v>
      </c>
      <c r="ID66" s="2">
        <v>4584</v>
      </c>
      <c r="IE66" s="2">
        <v>4578</v>
      </c>
      <c r="IF66" s="2">
        <v>4614</v>
      </c>
      <c r="IG66" s="2">
        <v>4621</v>
      </c>
      <c r="IH66" s="2">
        <v>4556</v>
      </c>
      <c r="II66" s="2">
        <v>4537</v>
      </c>
      <c r="IJ66" s="2">
        <v>4432</v>
      </c>
      <c r="IK66" s="2">
        <v>4422</v>
      </c>
      <c r="IL66" s="2">
        <v>4377</v>
      </c>
      <c r="IM66" s="2">
        <v>4358</v>
      </c>
      <c r="IN66" s="2">
        <v>4334</v>
      </c>
      <c r="IO66" s="2">
        <v>4322</v>
      </c>
      <c r="IP66" s="2">
        <v>4280</v>
      </c>
      <c r="IQ66" s="2">
        <v>4355</v>
      </c>
      <c r="IR66" s="2">
        <v>4369</v>
      </c>
      <c r="IS66" s="2">
        <v>4378</v>
      </c>
      <c r="IT66" s="2">
        <v>4378</v>
      </c>
    </row>
    <row r="67" spans="1:254" ht="15.9" customHeight="1">
      <c r="A67" s="65" t="s">
        <v>129</v>
      </c>
      <c r="B67" s="41" t="s">
        <v>130</v>
      </c>
      <c r="C67" s="45">
        <v>1803</v>
      </c>
      <c r="D67" s="16">
        <v>-48.5</v>
      </c>
      <c r="E67" s="21">
        <v>1851.5</v>
      </c>
      <c r="F67" s="21">
        <v>1845</v>
      </c>
      <c r="G67" s="21">
        <v>1826.5</v>
      </c>
      <c r="H67" s="21">
        <v>1844</v>
      </c>
      <c r="I67" s="21">
        <v>1858.5</v>
      </c>
      <c r="J67" s="21">
        <v>1933.5</v>
      </c>
      <c r="K67" s="21">
        <v>1968</v>
      </c>
      <c r="L67" s="21">
        <v>1952</v>
      </c>
      <c r="M67" s="21">
        <v>1951</v>
      </c>
      <c r="N67" s="21">
        <v>1954</v>
      </c>
      <c r="O67" s="21">
        <v>1950.5</v>
      </c>
      <c r="P67" s="21">
        <v>1987</v>
      </c>
      <c r="Q67" s="21">
        <v>2014</v>
      </c>
      <c r="R67" s="21">
        <v>2018</v>
      </c>
      <c r="S67" s="21">
        <v>2088.5</v>
      </c>
      <c r="T67" s="21">
        <v>2095</v>
      </c>
      <c r="U67" s="21">
        <v>2115.5</v>
      </c>
      <c r="V67" s="21">
        <v>2122.5</v>
      </c>
      <c r="W67" s="21">
        <v>2120</v>
      </c>
      <c r="X67" s="21">
        <v>2160.5</v>
      </c>
      <c r="Y67" s="21">
        <v>2145</v>
      </c>
      <c r="Z67" s="21">
        <v>2218.5</v>
      </c>
      <c r="AA67" s="21">
        <v>2211</v>
      </c>
      <c r="AB67" s="21">
        <v>2195</v>
      </c>
      <c r="AC67" s="21">
        <v>2134</v>
      </c>
      <c r="AD67" s="21">
        <v>2100</v>
      </c>
      <c r="AE67" s="21">
        <v>2123.5</v>
      </c>
      <c r="AF67" s="21">
        <v>2133</v>
      </c>
      <c r="AG67" s="21">
        <v>2114.5</v>
      </c>
      <c r="AH67" s="21">
        <v>2042</v>
      </c>
      <c r="AI67" s="21">
        <v>1952.5</v>
      </c>
      <c r="AJ67" s="21">
        <v>1901</v>
      </c>
      <c r="AK67" s="21">
        <v>1855</v>
      </c>
      <c r="AL67" s="21">
        <v>1835</v>
      </c>
      <c r="AM67" s="21">
        <v>1878</v>
      </c>
      <c r="AN67" s="21">
        <v>1863.5</v>
      </c>
      <c r="AO67" s="21">
        <v>1883</v>
      </c>
      <c r="AP67" s="21">
        <v>1899</v>
      </c>
      <c r="AQ67" s="21">
        <v>1882.5</v>
      </c>
      <c r="AR67" s="21">
        <v>1916.5</v>
      </c>
      <c r="AS67" s="21">
        <v>1942</v>
      </c>
      <c r="AT67" s="21">
        <v>1938</v>
      </c>
      <c r="AU67" s="21">
        <v>1936</v>
      </c>
      <c r="AV67" s="21">
        <v>1903</v>
      </c>
      <c r="AW67" s="21">
        <v>1856</v>
      </c>
      <c r="AX67" s="21">
        <v>1829</v>
      </c>
      <c r="AY67" s="21">
        <v>1841</v>
      </c>
      <c r="AZ67" s="21">
        <v>1833.5</v>
      </c>
      <c r="BA67" s="21">
        <v>1887</v>
      </c>
      <c r="BB67" s="21">
        <v>1879</v>
      </c>
      <c r="BC67" s="21">
        <v>1882</v>
      </c>
      <c r="BD67" s="21">
        <v>1901.5</v>
      </c>
      <c r="BE67" s="21">
        <v>1919.5</v>
      </c>
      <c r="BF67" s="21">
        <v>1875</v>
      </c>
      <c r="BG67" s="21">
        <v>1872</v>
      </c>
      <c r="BH67" s="21">
        <v>1890.5</v>
      </c>
      <c r="BI67" s="21">
        <v>1799</v>
      </c>
      <c r="BJ67" s="21">
        <v>1820</v>
      </c>
      <c r="BK67" s="21">
        <v>1829</v>
      </c>
      <c r="BL67" s="21">
        <v>1791</v>
      </c>
      <c r="BM67" s="2">
        <v>1652.5</v>
      </c>
      <c r="BN67" s="2">
        <v>1561.5</v>
      </c>
      <c r="BO67" s="2">
        <v>1602.5</v>
      </c>
      <c r="BP67" s="2">
        <v>1588</v>
      </c>
      <c r="BQ67" s="2">
        <v>1622</v>
      </c>
      <c r="BR67" s="2">
        <v>1611</v>
      </c>
      <c r="BS67" s="2">
        <v>1595.5</v>
      </c>
      <c r="BT67" s="2">
        <v>1631</v>
      </c>
      <c r="BU67" s="2">
        <v>1643</v>
      </c>
      <c r="BV67" s="2">
        <v>1664.5</v>
      </c>
      <c r="BW67" s="2">
        <v>1649</v>
      </c>
      <c r="BX67" s="2">
        <v>1679.5</v>
      </c>
      <c r="BY67" s="2">
        <v>1712.5</v>
      </c>
      <c r="BZ67" s="2">
        <v>1747</v>
      </c>
      <c r="CA67" s="2">
        <v>1772</v>
      </c>
      <c r="CB67" s="2">
        <v>1772.5</v>
      </c>
      <c r="CC67" s="2">
        <v>1790.5</v>
      </c>
      <c r="CD67" s="2">
        <v>1789</v>
      </c>
      <c r="CE67" s="2">
        <v>1803</v>
      </c>
      <c r="CF67" s="2">
        <v>1826.5</v>
      </c>
      <c r="CG67" s="2">
        <v>1892</v>
      </c>
      <c r="CH67" s="2">
        <v>1905</v>
      </c>
      <c r="CI67" s="2">
        <v>1869.5</v>
      </c>
      <c r="CJ67" s="2">
        <v>1831.5</v>
      </c>
      <c r="CK67" s="2">
        <v>1795</v>
      </c>
      <c r="CL67" s="2">
        <v>1817.5</v>
      </c>
      <c r="CM67" s="2">
        <v>1788</v>
      </c>
      <c r="CN67" s="2">
        <v>1753</v>
      </c>
      <c r="CO67" s="2">
        <v>1713.5</v>
      </c>
      <c r="CP67" s="2">
        <v>1756</v>
      </c>
      <c r="CQ67" s="2">
        <v>1734</v>
      </c>
      <c r="CR67" s="2">
        <v>1730.5</v>
      </c>
      <c r="CS67" s="2">
        <v>1672.5</v>
      </c>
      <c r="CT67" s="2">
        <v>1642.5</v>
      </c>
      <c r="CU67" s="2">
        <v>1679</v>
      </c>
      <c r="CV67" s="2">
        <v>1665.5</v>
      </c>
      <c r="CW67" s="2">
        <v>1663.5</v>
      </c>
      <c r="CX67" s="2">
        <v>1632</v>
      </c>
      <c r="CY67" s="2">
        <v>1617</v>
      </c>
      <c r="CZ67" s="2">
        <v>1606.5</v>
      </c>
      <c r="DA67" s="2">
        <v>1658.5</v>
      </c>
      <c r="DB67" s="2">
        <v>1630</v>
      </c>
      <c r="DC67" s="2">
        <v>1576</v>
      </c>
      <c r="DD67" s="2">
        <v>1579.5</v>
      </c>
      <c r="DE67" s="2">
        <v>1621.5</v>
      </c>
      <c r="DF67" s="2">
        <v>1622</v>
      </c>
      <c r="DG67" s="2">
        <v>1677</v>
      </c>
      <c r="DH67" s="2">
        <v>1718</v>
      </c>
      <c r="DI67" s="2">
        <v>1718</v>
      </c>
      <c r="DJ67" s="2">
        <v>1746.5</v>
      </c>
      <c r="DK67" s="2">
        <v>1734</v>
      </c>
      <c r="DL67" s="2">
        <v>1707</v>
      </c>
      <c r="DM67" s="2">
        <v>1712</v>
      </c>
      <c r="DN67" s="2">
        <v>1670</v>
      </c>
      <c r="DO67" s="2">
        <v>1676</v>
      </c>
      <c r="DP67" s="2">
        <v>1701.5</v>
      </c>
      <c r="DQ67" s="2">
        <v>1697.5</v>
      </c>
      <c r="DR67" s="2">
        <v>1714.5</v>
      </c>
      <c r="DS67" s="2">
        <v>1716.5</v>
      </c>
      <c r="DT67" s="2">
        <v>1714.5</v>
      </c>
      <c r="DU67" s="2">
        <v>1736.5</v>
      </c>
      <c r="DV67" s="2">
        <v>1665</v>
      </c>
      <c r="DW67" s="2">
        <v>1763.5</v>
      </c>
      <c r="DX67" s="2">
        <v>1753.5</v>
      </c>
      <c r="DY67" s="2">
        <v>1721.5</v>
      </c>
      <c r="DZ67" s="2">
        <v>1721.5</v>
      </c>
      <c r="EA67" s="2">
        <v>1722</v>
      </c>
      <c r="EB67" s="2">
        <v>1698</v>
      </c>
      <c r="EC67" s="2">
        <v>1717</v>
      </c>
      <c r="ED67" s="2">
        <v>1720</v>
      </c>
      <c r="EE67" s="2">
        <v>1721.5</v>
      </c>
      <c r="EF67" s="2">
        <v>1738</v>
      </c>
      <c r="EG67" s="2">
        <v>1723</v>
      </c>
      <c r="EH67" s="2">
        <v>1702</v>
      </c>
      <c r="EI67" s="2">
        <v>1730</v>
      </c>
      <c r="EJ67" s="2">
        <v>1739</v>
      </c>
      <c r="EK67" s="2">
        <v>1731.5</v>
      </c>
      <c r="EL67" s="2">
        <v>1729</v>
      </c>
      <c r="EM67" s="2">
        <v>1721.5</v>
      </c>
      <c r="EN67" s="2">
        <v>1691</v>
      </c>
      <c r="EO67" s="2">
        <v>1655</v>
      </c>
      <c r="EP67" s="2">
        <v>1660</v>
      </c>
      <c r="EQ67" s="2">
        <v>1637.5</v>
      </c>
      <c r="ER67" s="2">
        <v>1634</v>
      </c>
      <c r="ES67" s="2">
        <v>1626</v>
      </c>
      <c r="ET67" s="2">
        <v>1624.5</v>
      </c>
      <c r="EU67" s="2">
        <v>1621</v>
      </c>
      <c r="EV67" s="2">
        <v>1622.5</v>
      </c>
      <c r="EW67" s="2">
        <v>1613</v>
      </c>
      <c r="EX67" s="2">
        <v>1625</v>
      </c>
      <c r="EY67" s="2">
        <v>1641</v>
      </c>
      <c r="EZ67" s="2">
        <v>1625.5</v>
      </c>
      <c r="FA67" s="2">
        <v>1621.5</v>
      </c>
      <c r="FB67" s="2">
        <v>1600</v>
      </c>
      <c r="FC67" s="2">
        <v>1591</v>
      </c>
      <c r="FD67" s="2">
        <v>1570</v>
      </c>
      <c r="FE67" s="2">
        <v>1561.5</v>
      </c>
      <c r="FF67" s="2">
        <v>1555.5</v>
      </c>
      <c r="FG67" s="2">
        <v>1575</v>
      </c>
      <c r="FH67" s="2">
        <v>1561</v>
      </c>
      <c r="FI67" s="2">
        <v>1561</v>
      </c>
      <c r="FJ67" s="2">
        <v>1565</v>
      </c>
      <c r="FK67" s="2">
        <v>1547</v>
      </c>
      <c r="FL67" s="2">
        <v>1541.5</v>
      </c>
      <c r="FM67" s="2">
        <v>1535</v>
      </c>
      <c r="FN67" s="2">
        <v>1549</v>
      </c>
      <c r="FO67" s="2">
        <v>1556</v>
      </c>
      <c r="FP67" s="2">
        <v>1593</v>
      </c>
      <c r="FQ67" s="2">
        <v>1607.5</v>
      </c>
      <c r="FR67" s="2">
        <v>1601</v>
      </c>
      <c r="FS67" s="2">
        <v>1596</v>
      </c>
      <c r="FT67" s="2">
        <v>1583.5</v>
      </c>
      <c r="FU67" s="2">
        <v>1555.5</v>
      </c>
      <c r="FV67" s="2">
        <v>1570.5</v>
      </c>
      <c r="FW67" s="2">
        <v>1578</v>
      </c>
      <c r="FX67" s="2">
        <v>1575.5</v>
      </c>
      <c r="FY67" s="2">
        <v>1551</v>
      </c>
      <c r="FZ67" s="2">
        <v>1533</v>
      </c>
      <c r="GA67" s="2">
        <v>1517.5</v>
      </c>
      <c r="GB67" s="2">
        <v>1499.5</v>
      </c>
      <c r="GC67" s="2">
        <v>1492.5</v>
      </c>
      <c r="GD67" s="2">
        <v>1514</v>
      </c>
      <c r="GE67" s="2">
        <v>1484.5</v>
      </c>
      <c r="GF67" s="2">
        <v>1499</v>
      </c>
      <c r="GG67" s="2">
        <v>1500</v>
      </c>
      <c r="GH67" s="2">
        <v>1494.5</v>
      </c>
      <c r="GI67" s="2">
        <v>1458.5</v>
      </c>
      <c r="GJ67" s="2">
        <v>1458</v>
      </c>
      <c r="GK67" s="2">
        <v>1514</v>
      </c>
      <c r="GL67" s="2">
        <v>1526</v>
      </c>
      <c r="GM67" s="2">
        <v>1519.5</v>
      </c>
      <c r="GN67" s="2">
        <v>1519</v>
      </c>
      <c r="GO67" s="2">
        <v>1514.5</v>
      </c>
      <c r="GP67" s="2">
        <v>1512</v>
      </c>
      <c r="GQ67" s="2">
        <v>1509.5</v>
      </c>
      <c r="GR67" s="2">
        <v>1503</v>
      </c>
      <c r="GS67" s="2">
        <v>1506</v>
      </c>
      <c r="GT67" s="2">
        <v>1505</v>
      </c>
      <c r="GU67" s="2">
        <v>1510</v>
      </c>
      <c r="GV67" s="2">
        <v>1557</v>
      </c>
      <c r="GW67" s="2">
        <v>1552</v>
      </c>
      <c r="GX67" s="2">
        <v>1570</v>
      </c>
      <c r="GY67" s="2">
        <v>1565.5</v>
      </c>
      <c r="GZ67" s="2">
        <v>1614.5</v>
      </c>
      <c r="HA67" s="2">
        <v>1639</v>
      </c>
      <c r="HB67" s="2">
        <v>1645.5</v>
      </c>
      <c r="HC67" s="2">
        <v>1624.5</v>
      </c>
      <c r="HD67" s="2">
        <v>1631</v>
      </c>
      <c r="HE67" s="2">
        <v>1616.5</v>
      </c>
      <c r="HF67" s="2">
        <v>1621</v>
      </c>
      <c r="HG67" s="2">
        <v>1630.5</v>
      </c>
      <c r="HH67" s="2">
        <v>1612.5</v>
      </c>
      <c r="HI67" s="2">
        <v>1627</v>
      </c>
      <c r="HJ67" s="2">
        <v>1642</v>
      </c>
      <c r="HK67" s="2">
        <v>1645</v>
      </c>
      <c r="HL67" s="2">
        <v>1629</v>
      </c>
      <c r="HM67" s="2">
        <v>1632</v>
      </c>
      <c r="HN67" s="2">
        <v>1615.5</v>
      </c>
      <c r="HO67" s="2">
        <v>1633</v>
      </c>
      <c r="HP67" s="2">
        <v>1643</v>
      </c>
      <c r="HQ67" s="2">
        <v>1630</v>
      </c>
      <c r="HR67" s="2">
        <v>1627</v>
      </c>
      <c r="HS67" s="2">
        <v>1605.5</v>
      </c>
      <c r="HT67" s="2">
        <v>1612.5</v>
      </c>
      <c r="HU67" s="2">
        <v>1599.5</v>
      </c>
      <c r="HV67" s="2">
        <v>1589</v>
      </c>
      <c r="HW67" s="2">
        <v>1553</v>
      </c>
      <c r="HX67" s="2">
        <v>1559</v>
      </c>
      <c r="HY67" s="2">
        <v>1559</v>
      </c>
      <c r="HZ67" s="2">
        <v>1525</v>
      </c>
      <c r="IA67" s="2">
        <v>1518.5</v>
      </c>
      <c r="IB67" s="2">
        <v>1533</v>
      </c>
      <c r="IC67" s="2">
        <v>1567</v>
      </c>
      <c r="ID67" s="2">
        <v>1563</v>
      </c>
      <c r="IE67" s="2">
        <v>1585.5</v>
      </c>
      <c r="IF67" s="2">
        <v>1574</v>
      </c>
      <c r="IG67" s="2">
        <v>1578</v>
      </c>
      <c r="IH67" s="2">
        <v>1548</v>
      </c>
      <c r="II67" s="2">
        <v>1518.5</v>
      </c>
      <c r="IJ67" s="2">
        <v>1488</v>
      </c>
      <c r="IK67" s="2">
        <v>1469</v>
      </c>
      <c r="IL67" s="2">
        <v>1460</v>
      </c>
      <c r="IM67" s="2">
        <v>1647.5</v>
      </c>
      <c r="IN67" s="2">
        <v>1651</v>
      </c>
      <c r="IO67" s="2">
        <v>1648</v>
      </c>
      <c r="IP67" s="2">
        <v>1644</v>
      </c>
      <c r="IQ67" s="2">
        <v>1669.5</v>
      </c>
      <c r="IR67" s="2">
        <v>1663.5</v>
      </c>
      <c r="IS67" s="2">
        <v>1655</v>
      </c>
      <c r="IT67" s="2">
        <v>1645</v>
      </c>
    </row>
    <row r="68" spans="1:254" ht="15.9" customHeight="1">
      <c r="A68" s="65" t="s">
        <v>131</v>
      </c>
      <c r="B68" s="41" t="s">
        <v>132</v>
      </c>
      <c r="C68" s="45">
        <v>5752</v>
      </c>
      <c r="D68" s="16">
        <v>-47</v>
      </c>
      <c r="E68" s="21">
        <v>5799</v>
      </c>
      <c r="F68" s="21">
        <v>5678</v>
      </c>
      <c r="G68" s="21">
        <v>5500</v>
      </c>
      <c r="H68" s="21">
        <v>5357</v>
      </c>
      <c r="I68" s="21">
        <v>5531</v>
      </c>
      <c r="J68" s="21">
        <v>5071</v>
      </c>
      <c r="K68" s="21">
        <v>5050</v>
      </c>
      <c r="L68" s="21">
        <v>5291</v>
      </c>
      <c r="M68" s="21">
        <v>5552</v>
      </c>
      <c r="N68" s="21">
        <v>5586</v>
      </c>
      <c r="O68" s="21">
        <v>5673</v>
      </c>
      <c r="P68" s="21">
        <v>5629</v>
      </c>
      <c r="Q68" s="21">
        <v>5306</v>
      </c>
      <c r="R68" s="21">
        <v>5203</v>
      </c>
      <c r="S68" s="21">
        <v>5650</v>
      </c>
      <c r="T68" s="21">
        <v>5609</v>
      </c>
      <c r="U68" s="21">
        <v>5512</v>
      </c>
      <c r="V68" s="21">
        <v>5598</v>
      </c>
      <c r="W68" s="21">
        <v>5800</v>
      </c>
      <c r="X68" s="21">
        <v>5722</v>
      </c>
      <c r="Y68" s="21">
        <v>5699</v>
      </c>
      <c r="Z68" s="21">
        <v>5896</v>
      </c>
      <c r="AA68" s="21">
        <v>5938</v>
      </c>
      <c r="AB68" s="21">
        <v>5795</v>
      </c>
      <c r="AC68" s="21">
        <v>5845</v>
      </c>
      <c r="AD68" s="21">
        <v>5888</v>
      </c>
      <c r="AE68" s="21">
        <v>5782</v>
      </c>
      <c r="AF68" s="21">
        <v>5724</v>
      </c>
      <c r="AG68" s="21">
        <v>5790</v>
      </c>
      <c r="AH68" s="21">
        <v>5927</v>
      </c>
      <c r="AI68" s="21">
        <v>5882</v>
      </c>
      <c r="AJ68" s="21">
        <v>6087</v>
      </c>
      <c r="AK68" s="21">
        <v>6065</v>
      </c>
      <c r="AL68" s="21">
        <v>6023</v>
      </c>
      <c r="AM68" s="21">
        <v>6040</v>
      </c>
      <c r="AN68" s="21">
        <v>5790</v>
      </c>
      <c r="AO68" s="21">
        <v>5820</v>
      </c>
      <c r="AP68" s="21">
        <v>5676</v>
      </c>
      <c r="AQ68" s="21">
        <v>5455</v>
      </c>
      <c r="AR68" s="21">
        <v>5225</v>
      </c>
      <c r="AS68" s="21">
        <v>5471</v>
      </c>
      <c r="AT68" s="21">
        <v>5685</v>
      </c>
      <c r="AU68" s="21">
        <v>5490</v>
      </c>
      <c r="AV68" s="21">
        <v>5797</v>
      </c>
      <c r="AW68" s="21">
        <v>5908</v>
      </c>
      <c r="AX68" s="21">
        <v>6030</v>
      </c>
      <c r="AY68" s="21">
        <v>5867</v>
      </c>
      <c r="AZ68" s="21">
        <v>6069</v>
      </c>
      <c r="BA68" s="21">
        <v>6290</v>
      </c>
      <c r="BB68" s="21">
        <v>6320</v>
      </c>
      <c r="BC68" s="21">
        <v>6488</v>
      </c>
      <c r="BD68" s="21">
        <v>6497</v>
      </c>
      <c r="BE68" s="21">
        <v>6392</v>
      </c>
      <c r="BF68" s="21">
        <v>6080</v>
      </c>
      <c r="BG68" s="21">
        <v>5957</v>
      </c>
      <c r="BH68" s="21">
        <v>5623</v>
      </c>
      <c r="BI68" s="21">
        <v>6018</v>
      </c>
      <c r="BJ68" s="21">
        <v>6200</v>
      </c>
      <c r="BK68" s="21">
        <v>6296</v>
      </c>
      <c r="BL68" s="21">
        <v>6382</v>
      </c>
      <c r="BM68" s="2">
        <v>6296</v>
      </c>
      <c r="BN68" s="2">
        <v>6373</v>
      </c>
      <c r="BO68" s="2">
        <v>6382</v>
      </c>
      <c r="BP68" s="2">
        <v>6401</v>
      </c>
      <c r="BQ68" s="2">
        <v>6349</v>
      </c>
      <c r="BR68" s="2">
        <v>6061</v>
      </c>
      <c r="BS68" s="2">
        <v>6115</v>
      </c>
      <c r="BT68" s="2">
        <v>5955</v>
      </c>
      <c r="BU68" s="2">
        <v>5943</v>
      </c>
      <c r="BV68" s="2">
        <v>5814</v>
      </c>
      <c r="BW68" s="2">
        <v>5739</v>
      </c>
      <c r="BX68" s="2">
        <v>5845</v>
      </c>
      <c r="BY68" s="2">
        <v>6028</v>
      </c>
      <c r="BZ68" s="2">
        <v>5866</v>
      </c>
      <c r="CA68" s="2">
        <v>5799</v>
      </c>
      <c r="CB68" s="2">
        <v>5878</v>
      </c>
      <c r="CC68" s="2">
        <v>5777</v>
      </c>
      <c r="CD68" s="2">
        <v>5835</v>
      </c>
      <c r="CE68" s="2">
        <v>5704</v>
      </c>
      <c r="CF68" s="2">
        <v>5664</v>
      </c>
      <c r="CG68" s="2">
        <v>5590</v>
      </c>
      <c r="CH68" s="2">
        <v>5546</v>
      </c>
      <c r="CI68" s="2">
        <v>5310</v>
      </c>
      <c r="CJ68" s="2">
        <v>5299</v>
      </c>
      <c r="CK68" s="2">
        <v>5289</v>
      </c>
      <c r="CL68" s="2">
        <v>5156</v>
      </c>
      <c r="CM68" s="2">
        <v>5183</v>
      </c>
      <c r="CN68" s="2">
        <v>4931</v>
      </c>
      <c r="CO68" s="2">
        <v>4957</v>
      </c>
      <c r="CP68" s="2">
        <v>5234</v>
      </c>
      <c r="CQ68" s="2">
        <v>5383</v>
      </c>
      <c r="CR68" s="2">
        <v>5405</v>
      </c>
      <c r="CS68" s="2">
        <v>5178</v>
      </c>
      <c r="CT68" s="2">
        <v>5069</v>
      </c>
      <c r="CU68" s="2">
        <v>5478</v>
      </c>
      <c r="CV68" s="2">
        <v>5502</v>
      </c>
      <c r="CW68" s="2">
        <v>5412</v>
      </c>
      <c r="CX68" s="2">
        <v>5290</v>
      </c>
      <c r="CY68" s="2">
        <v>5337</v>
      </c>
      <c r="CZ68" s="2">
        <v>5405</v>
      </c>
      <c r="DA68" s="2">
        <v>5463</v>
      </c>
      <c r="DB68" s="2">
        <v>5301</v>
      </c>
      <c r="DC68" s="2">
        <v>5077</v>
      </c>
      <c r="DD68" s="2">
        <v>5370</v>
      </c>
      <c r="DE68" s="2">
        <v>5534</v>
      </c>
      <c r="DF68" s="2">
        <v>5324</v>
      </c>
      <c r="DG68" s="2">
        <v>5634</v>
      </c>
      <c r="DH68" s="2">
        <v>5795</v>
      </c>
      <c r="DI68" s="2">
        <v>5851</v>
      </c>
      <c r="DJ68" s="2">
        <v>5850</v>
      </c>
      <c r="DK68" s="2">
        <v>5716</v>
      </c>
      <c r="DL68" s="2">
        <v>5790</v>
      </c>
      <c r="DM68" s="2">
        <v>5615</v>
      </c>
      <c r="DN68" s="2">
        <v>5630</v>
      </c>
      <c r="DO68" s="2">
        <v>5514</v>
      </c>
      <c r="DP68" s="2">
        <v>5368</v>
      </c>
      <c r="DQ68" s="2">
        <v>5519</v>
      </c>
      <c r="DR68" s="2">
        <v>5575</v>
      </c>
      <c r="DS68" s="2">
        <v>5792</v>
      </c>
      <c r="DT68" s="2">
        <v>5750</v>
      </c>
      <c r="DU68" s="2">
        <v>5688</v>
      </c>
      <c r="DV68" s="2">
        <v>5281</v>
      </c>
      <c r="DW68" s="2">
        <v>5256</v>
      </c>
      <c r="DX68" s="2">
        <v>5085</v>
      </c>
      <c r="DY68" s="2">
        <v>4900</v>
      </c>
      <c r="DZ68" s="2">
        <v>4802</v>
      </c>
      <c r="EA68" s="2">
        <v>4781</v>
      </c>
      <c r="EB68" s="2">
        <v>4762</v>
      </c>
      <c r="EC68" s="2">
        <v>4765</v>
      </c>
      <c r="ED68" s="2">
        <v>4764</v>
      </c>
      <c r="EE68" s="2">
        <v>4837</v>
      </c>
      <c r="EF68" s="2">
        <v>4941</v>
      </c>
      <c r="EG68" s="2">
        <v>4951</v>
      </c>
      <c r="EH68" s="2">
        <v>4869</v>
      </c>
      <c r="EI68" s="2">
        <v>4971</v>
      </c>
      <c r="EJ68" s="2">
        <v>4994</v>
      </c>
      <c r="EK68" s="2">
        <v>5045</v>
      </c>
      <c r="EL68" s="2">
        <v>5039</v>
      </c>
      <c r="EM68" s="2">
        <v>5048</v>
      </c>
      <c r="EN68" s="2">
        <v>4933</v>
      </c>
      <c r="EO68" s="2">
        <v>4649</v>
      </c>
      <c r="EP68" s="2">
        <v>4710</v>
      </c>
      <c r="EQ68" s="2">
        <v>4798</v>
      </c>
      <c r="ER68" s="2">
        <v>4808</v>
      </c>
      <c r="ES68" s="2">
        <v>4704</v>
      </c>
      <c r="ET68" s="2">
        <v>4569</v>
      </c>
      <c r="EU68" s="2">
        <v>4587</v>
      </c>
      <c r="EV68" s="2">
        <v>4595</v>
      </c>
      <c r="EW68" s="2">
        <v>4567</v>
      </c>
      <c r="EX68" s="2">
        <v>4608</v>
      </c>
      <c r="EY68" s="2">
        <v>4622</v>
      </c>
      <c r="EZ68" s="2">
        <v>4660</v>
      </c>
      <c r="FA68" s="2">
        <v>4513</v>
      </c>
      <c r="FB68" s="2">
        <v>4471</v>
      </c>
      <c r="FC68" s="2">
        <v>4527</v>
      </c>
      <c r="FD68" s="2">
        <v>4675</v>
      </c>
      <c r="FE68" s="2">
        <v>4747</v>
      </c>
      <c r="FF68" s="2">
        <v>4655</v>
      </c>
      <c r="FG68" s="2">
        <v>4574</v>
      </c>
      <c r="FH68" s="2">
        <v>4605</v>
      </c>
      <c r="FI68" s="2">
        <v>4534</v>
      </c>
      <c r="FJ68" s="2">
        <v>4448</v>
      </c>
      <c r="FK68" s="2">
        <v>4310</v>
      </c>
      <c r="FL68" s="2">
        <v>4340</v>
      </c>
      <c r="FM68" s="2">
        <v>4306</v>
      </c>
      <c r="FN68" s="2">
        <v>4168</v>
      </c>
      <c r="FO68" s="2">
        <v>4145</v>
      </c>
      <c r="FP68" s="2">
        <v>4196</v>
      </c>
      <c r="FQ68" s="2">
        <v>4218</v>
      </c>
      <c r="FR68" s="2">
        <v>4157</v>
      </c>
      <c r="FS68" s="2">
        <v>4148</v>
      </c>
      <c r="FT68" s="2">
        <v>4107</v>
      </c>
      <c r="FU68" s="2">
        <v>4226</v>
      </c>
      <c r="FV68" s="2">
        <v>4002</v>
      </c>
      <c r="FW68" s="2">
        <v>4045</v>
      </c>
      <c r="FX68" s="2">
        <v>4198</v>
      </c>
      <c r="FY68" s="2">
        <v>4180</v>
      </c>
      <c r="FZ68" s="2">
        <v>4303</v>
      </c>
      <c r="GA68" s="2">
        <v>4280</v>
      </c>
      <c r="GB68" s="2">
        <v>4304</v>
      </c>
      <c r="GC68" s="2">
        <v>4281</v>
      </c>
      <c r="GD68" s="2">
        <v>4230</v>
      </c>
      <c r="GE68" s="2">
        <v>4313</v>
      </c>
      <c r="GF68" s="2">
        <v>4115</v>
      </c>
      <c r="GG68" s="2">
        <v>4244</v>
      </c>
      <c r="GH68" s="2">
        <v>4197</v>
      </c>
      <c r="GI68" s="2">
        <v>4168</v>
      </c>
      <c r="GJ68" s="2">
        <v>4147</v>
      </c>
      <c r="GK68" s="2">
        <v>4042</v>
      </c>
      <c r="GL68" s="2">
        <v>4072</v>
      </c>
      <c r="GM68" s="2">
        <v>3970</v>
      </c>
      <c r="GN68" s="2">
        <v>3872</v>
      </c>
      <c r="GO68" s="2">
        <v>3908</v>
      </c>
      <c r="GP68" s="2">
        <v>3917</v>
      </c>
      <c r="GQ68" s="2">
        <v>3896</v>
      </c>
      <c r="GR68" s="2">
        <v>3833</v>
      </c>
      <c r="GS68" s="2">
        <v>3892</v>
      </c>
      <c r="GT68" s="2">
        <v>3806</v>
      </c>
      <c r="GU68" s="2">
        <v>3747</v>
      </c>
      <c r="GV68" s="2">
        <v>3903</v>
      </c>
      <c r="GW68" s="2">
        <v>4049</v>
      </c>
      <c r="GX68" s="2">
        <v>3976</v>
      </c>
      <c r="GY68" s="2">
        <v>3939</v>
      </c>
      <c r="GZ68" s="2">
        <v>3934</v>
      </c>
      <c r="HA68" s="2">
        <v>3680</v>
      </c>
      <c r="HB68" s="2">
        <v>3668</v>
      </c>
      <c r="HC68" s="2">
        <v>3692</v>
      </c>
      <c r="HD68" s="2">
        <v>3767</v>
      </c>
      <c r="HE68" s="2">
        <v>3727</v>
      </c>
      <c r="HF68" s="2">
        <v>3799</v>
      </c>
      <c r="HG68" s="2">
        <v>3807</v>
      </c>
      <c r="HH68" s="2">
        <v>3755</v>
      </c>
      <c r="HI68" s="2">
        <v>3774</v>
      </c>
      <c r="HJ68" s="2">
        <v>3732</v>
      </c>
      <c r="HK68" s="2">
        <v>3728</v>
      </c>
      <c r="HL68" s="2">
        <v>3744</v>
      </c>
      <c r="HM68" s="2">
        <v>3811</v>
      </c>
      <c r="HN68" s="2">
        <v>3849</v>
      </c>
      <c r="HO68" s="2">
        <v>3725</v>
      </c>
      <c r="HP68" s="2">
        <v>3672</v>
      </c>
      <c r="HQ68" s="2">
        <v>3686</v>
      </c>
      <c r="HR68" s="2">
        <v>3631</v>
      </c>
      <c r="HS68" s="2">
        <v>3590</v>
      </c>
      <c r="HT68" s="2">
        <v>3497</v>
      </c>
      <c r="HU68" s="2">
        <v>3454</v>
      </c>
      <c r="HV68" s="2">
        <v>3499</v>
      </c>
      <c r="HW68" s="2">
        <v>3479</v>
      </c>
      <c r="HX68" s="2">
        <v>3548</v>
      </c>
      <c r="HY68" s="2">
        <v>3587</v>
      </c>
      <c r="HZ68" s="2">
        <v>3602</v>
      </c>
      <c r="IA68" s="2">
        <v>3641</v>
      </c>
      <c r="IB68" s="2">
        <v>3693</v>
      </c>
      <c r="IC68" s="2">
        <v>3676</v>
      </c>
      <c r="ID68" s="2">
        <v>3656</v>
      </c>
      <c r="IE68" s="2">
        <v>3642</v>
      </c>
      <c r="IF68" s="2">
        <v>3669</v>
      </c>
      <c r="IG68" s="2">
        <v>3600</v>
      </c>
      <c r="IH68" s="2">
        <v>3602</v>
      </c>
      <c r="II68" s="2">
        <v>3628</v>
      </c>
      <c r="IJ68" s="2">
        <v>3666</v>
      </c>
      <c r="IK68" s="2">
        <v>3586</v>
      </c>
      <c r="IL68" s="2">
        <v>3603</v>
      </c>
      <c r="IM68" s="2">
        <v>3618</v>
      </c>
      <c r="IN68" s="2">
        <v>3495</v>
      </c>
      <c r="IO68" s="2">
        <v>3456</v>
      </c>
      <c r="IP68" s="2">
        <v>3415</v>
      </c>
      <c r="IQ68" s="2">
        <v>3475</v>
      </c>
      <c r="IR68" s="2">
        <v>3265</v>
      </c>
      <c r="IS68" s="2">
        <v>3235</v>
      </c>
      <c r="IT68" s="2">
        <v>3226</v>
      </c>
    </row>
    <row r="69" spans="1:254" ht="15.9" customHeight="1">
      <c r="A69" s="65" t="s">
        <v>133</v>
      </c>
      <c r="B69" s="41" t="s">
        <v>134</v>
      </c>
      <c r="C69" s="45">
        <v>3017</v>
      </c>
      <c r="D69" s="16">
        <v>-39</v>
      </c>
      <c r="E69" s="21">
        <v>3056</v>
      </c>
      <c r="F69" s="21">
        <v>3170</v>
      </c>
      <c r="G69" s="21">
        <v>3353</v>
      </c>
      <c r="H69" s="21">
        <v>3246</v>
      </c>
      <c r="I69" s="21">
        <v>3265</v>
      </c>
      <c r="J69" s="21">
        <v>3100</v>
      </c>
      <c r="K69" s="21">
        <v>3088</v>
      </c>
      <c r="L69" s="21">
        <v>3344</v>
      </c>
      <c r="M69" s="21">
        <v>3494</v>
      </c>
      <c r="N69" s="21">
        <v>3484</v>
      </c>
      <c r="O69" s="21">
        <v>3680</v>
      </c>
      <c r="P69" s="21">
        <v>3679</v>
      </c>
      <c r="Q69" s="21">
        <v>3465</v>
      </c>
      <c r="R69" s="21">
        <v>3402</v>
      </c>
      <c r="S69" s="21">
        <v>3738</v>
      </c>
      <c r="T69" s="21">
        <v>3870</v>
      </c>
      <c r="U69" s="21">
        <v>3788</v>
      </c>
      <c r="V69" s="21">
        <v>3891</v>
      </c>
      <c r="W69" s="21">
        <v>4139</v>
      </c>
      <c r="X69" s="21">
        <v>3982</v>
      </c>
      <c r="Y69" s="21">
        <v>3887</v>
      </c>
      <c r="Z69" s="21">
        <v>4013</v>
      </c>
      <c r="AA69" s="21">
        <v>4176</v>
      </c>
      <c r="AB69" s="21">
        <v>3971</v>
      </c>
      <c r="AC69" s="21">
        <v>4025</v>
      </c>
      <c r="AD69" s="21">
        <v>4185</v>
      </c>
      <c r="AE69" s="21">
        <v>4178</v>
      </c>
      <c r="AF69" s="21">
        <v>4160</v>
      </c>
      <c r="AG69" s="21">
        <v>4354</v>
      </c>
      <c r="AH69" s="21">
        <v>4850</v>
      </c>
      <c r="AI69" s="21">
        <v>4817</v>
      </c>
      <c r="AJ69" s="21">
        <v>4819</v>
      </c>
      <c r="AK69" s="21">
        <v>4872</v>
      </c>
      <c r="AL69" s="21">
        <v>4683</v>
      </c>
      <c r="AM69" s="21">
        <v>4582</v>
      </c>
      <c r="AN69" s="21">
        <v>4361</v>
      </c>
      <c r="AO69" s="21">
        <v>4280</v>
      </c>
      <c r="AP69" s="21">
        <v>4122</v>
      </c>
      <c r="AQ69" s="21">
        <v>3950</v>
      </c>
      <c r="AR69" s="21">
        <v>3567</v>
      </c>
      <c r="AS69" s="21">
        <v>3653</v>
      </c>
      <c r="AT69" s="21">
        <v>3726</v>
      </c>
      <c r="AU69" s="21">
        <v>3886</v>
      </c>
      <c r="AV69" s="21">
        <v>4217</v>
      </c>
      <c r="AW69" s="21">
        <v>4232</v>
      </c>
      <c r="AX69" s="21">
        <v>4448</v>
      </c>
      <c r="AY69" s="21">
        <v>4300</v>
      </c>
      <c r="AZ69" s="21">
        <v>4105</v>
      </c>
      <c r="BA69" s="21">
        <v>3965</v>
      </c>
      <c r="BB69" s="21">
        <v>3913</v>
      </c>
      <c r="BC69" s="21">
        <v>3965</v>
      </c>
      <c r="BD69" s="21">
        <v>4196</v>
      </c>
      <c r="BE69" s="21">
        <v>4126</v>
      </c>
      <c r="BF69" s="21">
        <v>4081</v>
      </c>
      <c r="BG69" s="21">
        <v>3795</v>
      </c>
      <c r="BH69" s="21">
        <v>3512</v>
      </c>
      <c r="BI69" s="21">
        <v>3750</v>
      </c>
      <c r="BJ69" s="21">
        <v>4056</v>
      </c>
      <c r="BK69" s="21">
        <v>3849</v>
      </c>
      <c r="BL69" s="21">
        <v>3149</v>
      </c>
      <c r="BM69" s="2">
        <v>2573.5</v>
      </c>
      <c r="BN69" s="2">
        <v>2656</v>
      </c>
      <c r="BO69" s="2">
        <v>2697</v>
      </c>
      <c r="BP69" s="2">
        <v>2601</v>
      </c>
      <c r="BQ69" s="2">
        <v>2555</v>
      </c>
      <c r="BR69" s="2">
        <v>2435</v>
      </c>
      <c r="BS69" s="2">
        <v>2436.5</v>
      </c>
      <c r="BT69" s="2">
        <v>2452</v>
      </c>
      <c r="BU69" s="2">
        <v>2463</v>
      </c>
      <c r="BV69" s="2">
        <v>2415.5</v>
      </c>
      <c r="BW69" s="2">
        <v>2359.5</v>
      </c>
      <c r="BX69" s="2">
        <v>2443.5</v>
      </c>
      <c r="BY69" s="2">
        <v>2413</v>
      </c>
      <c r="BZ69" s="2">
        <v>2436</v>
      </c>
      <c r="CA69" s="2">
        <v>2392.5</v>
      </c>
      <c r="CB69" s="2">
        <v>2383</v>
      </c>
      <c r="CC69" s="2">
        <v>2355</v>
      </c>
      <c r="CD69" s="2">
        <v>2352.5</v>
      </c>
      <c r="CE69" s="2">
        <v>2302</v>
      </c>
      <c r="CF69" s="2">
        <v>2348</v>
      </c>
      <c r="CG69" s="2">
        <v>2300</v>
      </c>
      <c r="CH69" s="2">
        <v>2277</v>
      </c>
      <c r="CI69" s="2">
        <v>2191.5</v>
      </c>
      <c r="CJ69" s="2">
        <v>2175</v>
      </c>
      <c r="CK69" s="2">
        <v>2159</v>
      </c>
      <c r="CL69" s="2">
        <v>2136.5</v>
      </c>
      <c r="CM69" s="2">
        <v>2175</v>
      </c>
      <c r="CN69" s="2">
        <v>2083</v>
      </c>
      <c r="CO69" s="2">
        <v>2092</v>
      </c>
      <c r="CP69" s="2">
        <v>2212.5</v>
      </c>
      <c r="CQ69" s="2">
        <v>2221.5</v>
      </c>
      <c r="CR69" s="2">
        <v>2220.5</v>
      </c>
      <c r="CS69" s="2">
        <v>2154.5</v>
      </c>
      <c r="CT69" s="2">
        <v>2112</v>
      </c>
      <c r="CU69" s="2">
        <v>2296</v>
      </c>
      <c r="CV69" s="2">
        <v>2335.5</v>
      </c>
      <c r="CW69" s="2">
        <v>2313.5</v>
      </c>
      <c r="CX69" s="2">
        <v>2297.5</v>
      </c>
      <c r="CY69" s="2">
        <v>2304</v>
      </c>
      <c r="CZ69" s="2">
        <v>2361</v>
      </c>
      <c r="DA69" s="2">
        <v>2359.5</v>
      </c>
      <c r="DB69" s="2">
        <v>2290</v>
      </c>
      <c r="DC69" s="2">
        <v>2160</v>
      </c>
      <c r="DD69" s="2">
        <v>2346</v>
      </c>
      <c r="DE69" s="2">
        <v>2380</v>
      </c>
      <c r="DF69" s="2">
        <v>2282</v>
      </c>
      <c r="DG69" s="2">
        <v>2344</v>
      </c>
      <c r="DH69" s="2">
        <v>2490</v>
      </c>
      <c r="DI69" s="2">
        <v>2505</v>
      </c>
      <c r="DJ69" s="2">
        <v>2437</v>
      </c>
      <c r="DK69" s="2">
        <v>2395.5</v>
      </c>
      <c r="DL69" s="2">
        <v>2354.5</v>
      </c>
      <c r="DM69" s="2">
        <v>2349.5</v>
      </c>
      <c r="DN69" s="2">
        <v>2305</v>
      </c>
      <c r="DO69" s="2">
        <v>2301.5</v>
      </c>
      <c r="DP69" s="2">
        <v>2245</v>
      </c>
      <c r="DQ69" s="2">
        <v>2231.5</v>
      </c>
      <c r="DR69" s="2">
        <v>2236.5</v>
      </c>
      <c r="DS69" s="2">
        <v>2372</v>
      </c>
      <c r="DT69" s="2">
        <v>2400</v>
      </c>
      <c r="DU69" s="2">
        <v>2951.5</v>
      </c>
      <c r="DV69" s="2">
        <v>2820</v>
      </c>
      <c r="DW69" s="2">
        <v>2866</v>
      </c>
      <c r="DX69" s="2">
        <v>2856.5</v>
      </c>
      <c r="DY69" s="2">
        <v>2820.5</v>
      </c>
      <c r="DZ69" s="2">
        <v>2705.5</v>
      </c>
      <c r="EA69" s="2">
        <v>2631</v>
      </c>
      <c r="EB69" s="2">
        <v>2629</v>
      </c>
      <c r="EC69" s="2">
        <v>2661.5</v>
      </c>
      <c r="ED69" s="2">
        <v>2725.5</v>
      </c>
      <c r="EE69" s="2">
        <v>2773</v>
      </c>
      <c r="EF69" s="2">
        <v>2840</v>
      </c>
      <c r="EG69" s="2">
        <v>2875</v>
      </c>
      <c r="EH69" s="2">
        <v>2729</v>
      </c>
      <c r="EI69" s="2">
        <v>2765.5</v>
      </c>
      <c r="EJ69" s="2">
        <v>2801</v>
      </c>
      <c r="EK69" s="2">
        <v>2836.5</v>
      </c>
      <c r="EL69" s="2">
        <v>2835</v>
      </c>
      <c r="EM69" s="2">
        <v>2731</v>
      </c>
      <c r="EN69" s="2">
        <v>2710</v>
      </c>
      <c r="EO69" s="2">
        <v>2700.5</v>
      </c>
      <c r="EP69" s="2">
        <v>2724.5</v>
      </c>
      <c r="EQ69" s="2">
        <v>2602</v>
      </c>
      <c r="ER69" s="2">
        <v>2668</v>
      </c>
      <c r="ES69" s="2">
        <v>2653</v>
      </c>
      <c r="ET69" s="2">
        <v>2628.5</v>
      </c>
      <c r="EU69" s="2">
        <v>2655</v>
      </c>
      <c r="EV69" s="2">
        <v>2658</v>
      </c>
      <c r="EW69" s="2">
        <v>2653</v>
      </c>
      <c r="EX69" s="2">
        <v>2727.5</v>
      </c>
      <c r="EY69" s="2">
        <v>2771.5</v>
      </c>
      <c r="EZ69" s="2">
        <v>2785.5</v>
      </c>
      <c r="FA69" s="2">
        <v>2732.5</v>
      </c>
      <c r="FB69" s="2">
        <v>2770</v>
      </c>
      <c r="FC69" s="2">
        <v>2821</v>
      </c>
      <c r="FD69" s="2">
        <v>2891.5</v>
      </c>
      <c r="FE69" s="2">
        <v>2976</v>
      </c>
      <c r="FF69" s="2">
        <v>3011</v>
      </c>
      <c r="FG69" s="2">
        <v>3035</v>
      </c>
      <c r="FH69" s="2">
        <v>3096</v>
      </c>
      <c r="FI69" s="2">
        <v>3031</v>
      </c>
      <c r="FJ69" s="2">
        <v>3007</v>
      </c>
      <c r="FK69" s="2">
        <v>2986</v>
      </c>
      <c r="FL69" s="2">
        <v>3002</v>
      </c>
      <c r="FM69" s="2">
        <v>2995.5</v>
      </c>
      <c r="FN69" s="2">
        <v>2958</v>
      </c>
      <c r="FO69" s="2">
        <v>2877.5</v>
      </c>
      <c r="FP69" s="2">
        <v>2916.5</v>
      </c>
      <c r="FQ69" s="2">
        <v>2911.5</v>
      </c>
      <c r="FR69" s="2">
        <v>2900</v>
      </c>
      <c r="FS69" s="2">
        <v>2918</v>
      </c>
      <c r="FT69" s="2">
        <v>2885.5</v>
      </c>
      <c r="FU69" s="2">
        <v>2932.5</v>
      </c>
      <c r="FV69" s="2">
        <v>2921.5</v>
      </c>
      <c r="FW69" s="2">
        <v>3066</v>
      </c>
      <c r="FX69" s="2">
        <v>3021</v>
      </c>
      <c r="FY69" s="2">
        <v>2853</v>
      </c>
      <c r="FZ69" s="2">
        <v>2700</v>
      </c>
      <c r="GA69" s="2">
        <v>2304.5</v>
      </c>
      <c r="GB69" s="2">
        <v>2338.5</v>
      </c>
      <c r="GC69" s="2">
        <v>2336</v>
      </c>
      <c r="GD69" s="2">
        <v>2272</v>
      </c>
      <c r="GE69" s="2">
        <v>2340.5</v>
      </c>
      <c r="GF69" s="2">
        <v>2220</v>
      </c>
      <c r="GG69" s="2">
        <v>2479.5</v>
      </c>
      <c r="GH69" s="2">
        <v>2412.5</v>
      </c>
      <c r="GI69" s="2">
        <v>2401</v>
      </c>
      <c r="GJ69" s="2">
        <v>2388</v>
      </c>
      <c r="GK69" s="2">
        <v>2408</v>
      </c>
      <c r="GL69" s="2">
        <v>2425.5</v>
      </c>
      <c r="GM69" s="2">
        <v>2350</v>
      </c>
      <c r="GN69" s="2">
        <v>2359</v>
      </c>
      <c r="GO69" s="2">
        <v>2328.5</v>
      </c>
      <c r="GP69" s="2">
        <v>2284</v>
      </c>
      <c r="GQ69" s="2">
        <v>2231</v>
      </c>
      <c r="GR69" s="2">
        <v>2155.5</v>
      </c>
      <c r="GS69" s="2">
        <v>2226.5</v>
      </c>
      <c r="GT69" s="2">
        <v>2153</v>
      </c>
      <c r="GU69" s="2">
        <v>2128.5</v>
      </c>
      <c r="GV69" s="2">
        <v>2240</v>
      </c>
      <c r="GW69" s="2">
        <v>2331</v>
      </c>
      <c r="GX69" s="2">
        <v>2350.5</v>
      </c>
      <c r="GY69" s="2">
        <v>2378</v>
      </c>
      <c r="GZ69" s="2">
        <v>2384.5</v>
      </c>
      <c r="HA69" s="2">
        <v>2295</v>
      </c>
      <c r="HB69" s="2">
        <v>2265</v>
      </c>
      <c r="HC69" s="2">
        <v>2202.5</v>
      </c>
      <c r="HD69" s="2">
        <v>2272.5</v>
      </c>
      <c r="HE69" s="2">
        <v>2269.5</v>
      </c>
      <c r="HF69" s="2">
        <v>2337</v>
      </c>
      <c r="HG69" s="2">
        <v>2254</v>
      </c>
      <c r="HH69" s="2">
        <v>2217.5</v>
      </c>
      <c r="HI69" s="2">
        <v>2199.5</v>
      </c>
      <c r="HJ69" s="2">
        <v>2175.5</v>
      </c>
      <c r="HK69" s="2">
        <v>2085.5</v>
      </c>
      <c r="HL69" s="2">
        <v>2077</v>
      </c>
      <c r="HM69" s="2">
        <v>2101</v>
      </c>
      <c r="HN69" s="2">
        <v>2098</v>
      </c>
      <c r="HO69" s="2">
        <v>2075</v>
      </c>
      <c r="HP69" s="2">
        <v>2049.5</v>
      </c>
      <c r="HQ69" s="2">
        <v>1987.5</v>
      </c>
      <c r="HR69" s="2">
        <v>1969.5</v>
      </c>
      <c r="HS69" s="2">
        <v>1930.5</v>
      </c>
      <c r="HT69" s="2">
        <v>1903</v>
      </c>
      <c r="HU69" s="2">
        <v>1907</v>
      </c>
      <c r="HV69" s="2">
        <v>1947.5</v>
      </c>
      <c r="HW69" s="2">
        <v>1986.5</v>
      </c>
      <c r="HX69" s="2">
        <v>2013.5</v>
      </c>
      <c r="HY69" s="2">
        <v>2029</v>
      </c>
      <c r="HZ69" s="2">
        <v>2039.5</v>
      </c>
      <c r="IA69" s="2">
        <v>2036</v>
      </c>
      <c r="IB69" s="2">
        <v>2025</v>
      </c>
      <c r="IC69" s="2">
        <v>2016</v>
      </c>
      <c r="ID69" s="2">
        <v>1993</v>
      </c>
      <c r="IE69" s="2">
        <v>2028.5</v>
      </c>
      <c r="IF69" s="2">
        <v>2087.5</v>
      </c>
      <c r="IG69" s="2">
        <v>2090</v>
      </c>
      <c r="IH69" s="2">
        <v>2085.5</v>
      </c>
      <c r="II69" s="2">
        <v>2083.5</v>
      </c>
      <c r="IJ69" s="2">
        <v>2134</v>
      </c>
      <c r="IK69" s="2">
        <v>2120.5</v>
      </c>
      <c r="IL69" s="2">
        <v>2101</v>
      </c>
      <c r="IM69" s="2">
        <v>2013.5</v>
      </c>
      <c r="IN69" s="2">
        <v>1963.5</v>
      </c>
      <c r="IO69" s="2">
        <v>2110</v>
      </c>
      <c r="IP69" s="2">
        <v>2042.5</v>
      </c>
      <c r="IQ69" s="2">
        <v>2129</v>
      </c>
      <c r="IR69" s="2">
        <v>2174</v>
      </c>
      <c r="IS69" s="2">
        <v>2148.5</v>
      </c>
      <c r="IT69" s="2">
        <v>2129</v>
      </c>
    </row>
    <row r="70" spans="1:254" ht="15.9" customHeight="1">
      <c r="A70" s="65" t="s">
        <v>135</v>
      </c>
      <c r="B70" s="41" t="s">
        <v>136</v>
      </c>
      <c r="C70" s="45">
        <v>104</v>
      </c>
      <c r="D70" s="16">
        <v>-8</v>
      </c>
      <c r="E70" s="21">
        <v>112</v>
      </c>
      <c r="F70" s="21">
        <v>113</v>
      </c>
      <c r="G70" s="21">
        <v>114</v>
      </c>
      <c r="H70" s="21">
        <v>113</v>
      </c>
      <c r="I70" s="21">
        <v>112</v>
      </c>
      <c r="J70" s="21">
        <v>111</v>
      </c>
      <c r="K70" s="21">
        <v>112</v>
      </c>
      <c r="L70" s="21">
        <v>112</v>
      </c>
      <c r="M70" s="21">
        <v>110</v>
      </c>
      <c r="N70" s="21">
        <v>110</v>
      </c>
      <c r="O70" s="21">
        <v>111</v>
      </c>
      <c r="P70" s="21">
        <v>112</v>
      </c>
      <c r="Q70" s="21">
        <v>113</v>
      </c>
      <c r="R70" s="21">
        <v>112</v>
      </c>
      <c r="S70" s="21">
        <v>115</v>
      </c>
      <c r="T70" s="21">
        <v>115</v>
      </c>
      <c r="U70" s="21">
        <v>115</v>
      </c>
      <c r="V70" s="21">
        <v>113</v>
      </c>
      <c r="W70" s="21">
        <v>109</v>
      </c>
      <c r="X70" s="21">
        <v>109</v>
      </c>
      <c r="Y70" s="21">
        <v>110</v>
      </c>
      <c r="Z70" s="21">
        <v>111</v>
      </c>
      <c r="AA70" s="21">
        <v>109</v>
      </c>
      <c r="AB70" s="21">
        <v>107</v>
      </c>
      <c r="AC70" s="21">
        <v>105</v>
      </c>
      <c r="AD70" s="21">
        <v>104</v>
      </c>
      <c r="AE70" s="21">
        <v>106</v>
      </c>
      <c r="AF70" s="21">
        <v>107</v>
      </c>
      <c r="AG70" s="21">
        <v>106</v>
      </c>
      <c r="AH70" s="21">
        <v>106</v>
      </c>
      <c r="AI70" s="21">
        <v>106</v>
      </c>
      <c r="AJ70" s="21">
        <v>106</v>
      </c>
      <c r="AK70" s="21">
        <v>112</v>
      </c>
      <c r="AL70" s="21">
        <v>113</v>
      </c>
      <c r="AM70" s="21">
        <v>113</v>
      </c>
      <c r="AN70" s="21">
        <v>113</v>
      </c>
      <c r="AO70" s="21">
        <v>112</v>
      </c>
      <c r="AP70" s="21">
        <v>111</v>
      </c>
      <c r="AQ70" s="21">
        <v>111</v>
      </c>
      <c r="AR70" s="21">
        <v>111</v>
      </c>
      <c r="AS70" s="21">
        <v>112</v>
      </c>
      <c r="AT70" s="21">
        <v>112</v>
      </c>
      <c r="AU70" s="21">
        <v>111</v>
      </c>
      <c r="AV70" s="21">
        <v>114</v>
      </c>
      <c r="AW70" s="21">
        <v>113</v>
      </c>
      <c r="AX70" s="21">
        <v>113</v>
      </c>
      <c r="AY70" s="21">
        <v>111</v>
      </c>
      <c r="AZ70" s="21">
        <v>111</v>
      </c>
      <c r="BA70" s="21">
        <v>113</v>
      </c>
      <c r="BB70" s="21">
        <v>113</v>
      </c>
      <c r="BC70" s="21">
        <v>113</v>
      </c>
      <c r="BD70" s="21">
        <v>117</v>
      </c>
      <c r="BE70" s="21">
        <v>120</v>
      </c>
      <c r="BF70" s="21">
        <v>121</v>
      </c>
      <c r="BG70" s="21">
        <v>120</v>
      </c>
      <c r="BH70" s="21">
        <v>121</v>
      </c>
      <c r="BI70" s="21">
        <v>122</v>
      </c>
      <c r="BJ70" s="21">
        <v>121</v>
      </c>
      <c r="BK70" s="21">
        <v>124</v>
      </c>
      <c r="BL70" s="21">
        <v>124</v>
      </c>
      <c r="BM70" s="2">
        <v>125</v>
      </c>
      <c r="BN70" s="2">
        <v>126</v>
      </c>
      <c r="BO70" s="2">
        <v>126</v>
      </c>
      <c r="BP70" s="2">
        <v>123</v>
      </c>
      <c r="BQ70" s="2">
        <v>124</v>
      </c>
      <c r="BR70" s="2">
        <v>124</v>
      </c>
      <c r="BS70" s="2">
        <v>123</v>
      </c>
      <c r="BT70" s="2">
        <v>123</v>
      </c>
      <c r="BU70" s="2">
        <v>124</v>
      </c>
      <c r="BV70" s="2">
        <v>125</v>
      </c>
      <c r="BW70" s="2">
        <v>124</v>
      </c>
      <c r="BX70" s="2">
        <v>128</v>
      </c>
      <c r="BY70" s="2">
        <v>129</v>
      </c>
      <c r="BZ70" s="2">
        <v>128</v>
      </c>
      <c r="CA70" s="2">
        <v>130</v>
      </c>
      <c r="CB70" s="2">
        <v>131</v>
      </c>
      <c r="CC70" s="2">
        <v>126</v>
      </c>
      <c r="CD70" s="2">
        <v>125</v>
      </c>
      <c r="CE70" s="2">
        <v>124</v>
      </c>
      <c r="CF70" s="2">
        <v>126</v>
      </c>
      <c r="CG70" s="2">
        <v>129</v>
      </c>
      <c r="CH70" s="2">
        <v>129</v>
      </c>
      <c r="CI70" s="2">
        <v>127</v>
      </c>
      <c r="CJ70" s="2">
        <v>127</v>
      </c>
      <c r="CK70" s="2">
        <v>128</v>
      </c>
      <c r="CL70" s="2">
        <v>129</v>
      </c>
      <c r="CM70" s="2">
        <v>129</v>
      </c>
      <c r="CN70" s="2">
        <v>128</v>
      </c>
      <c r="CO70" s="2">
        <v>128</v>
      </c>
      <c r="CP70" s="2">
        <v>130</v>
      </c>
      <c r="CQ70" s="2">
        <v>129</v>
      </c>
      <c r="CR70" s="2">
        <v>130</v>
      </c>
      <c r="CS70" s="2">
        <v>128</v>
      </c>
      <c r="CT70" s="2">
        <v>124</v>
      </c>
      <c r="CU70" s="2">
        <v>128</v>
      </c>
      <c r="CV70" s="2">
        <v>131</v>
      </c>
      <c r="CW70" s="2">
        <v>130</v>
      </c>
      <c r="CX70" s="2">
        <v>128</v>
      </c>
      <c r="CY70" s="2">
        <v>127</v>
      </c>
      <c r="CZ70" s="2">
        <v>130</v>
      </c>
      <c r="DA70" s="2">
        <v>135</v>
      </c>
      <c r="DB70" s="2">
        <v>133</v>
      </c>
      <c r="DC70" s="2">
        <v>129</v>
      </c>
      <c r="DD70" s="2">
        <v>133</v>
      </c>
      <c r="DE70" s="2">
        <v>132</v>
      </c>
      <c r="DF70" s="2">
        <v>126</v>
      </c>
      <c r="DG70" s="2">
        <v>132</v>
      </c>
      <c r="DH70" s="2">
        <v>133</v>
      </c>
      <c r="DI70" s="2">
        <v>134</v>
      </c>
      <c r="DJ70" s="2">
        <v>133</v>
      </c>
      <c r="DK70" s="2">
        <v>133</v>
      </c>
      <c r="DL70" s="2">
        <v>135</v>
      </c>
      <c r="DM70" s="2">
        <v>135</v>
      </c>
      <c r="DN70" s="2">
        <v>138</v>
      </c>
      <c r="DO70" s="2">
        <v>139</v>
      </c>
      <c r="DP70" s="2">
        <v>140</v>
      </c>
      <c r="DQ70" s="2">
        <v>140</v>
      </c>
      <c r="DR70" s="2">
        <v>141</v>
      </c>
      <c r="DS70" s="2">
        <v>143</v>
      </c>
      <c r="DT70" s="2">
        <v>144</v>
      </c>
      <c r="DU70" s="2">
        <v>141</v>
      </c>
      <c r="DV70" s="2">
        <v>134</v>
      </c>
      <c r="DW70" s="2">
        <v>139</v>
      </c>
      <c r="DX70" s="2">
        <v>139</v>
      </c>
      <c r="DY70" s="2">
        <v>140</v>
      </c>
      <c r="DZ70" s="2">
        <v>140</v>
      </c>
      <c r="EA70" s="2">
        <v>140</v>
      </c>
      <c r="EB70" s="2">
        <v>141</v>
      </c>
      <c r="EC70" s="2">
        <v>142</v>
      </c>
      <c r="ED70" s="2">
        <v>143</v>
      </c>
      <c r="EE70" s="2">
        <v>143</v>
      </c>
      <c r="EF70" s="2">
        <v>148</v>
      </c>
      <c r="EG70" s="2">
        <v>145</v>
      </c>
      <c r="EH70" s="2">
        <v>143</v>
      </c>
      <c r="EI70" s="2">
        <v>147</v>
      </c>
      <c r="EJ70" s="2">
        <v>150</v>
      </c>
      <c r="EK70" s="2">
        <v>151</v>
      </c>
      <c r="EL70" s="2">
        <v>146</v>
      </c>
      <c r="EM70" s="2">
        <v>146</v>
      </c>
      <c r="EN70" s="2">
        <v>148</v>
      </c>
      <c r="EO70" s="2">
        <v>150</v>
      </c>
      <c r="EP70" s="2">
        <v>150</v>
      </c>
      <c r="EQ70" s="2">
        <v>148</v>
      </c>
      <c r="ER70" s="2">
        <v>148</v>
      </c>
      <c r="ES70" s="2">
        <v>145</v>
      </c>
      <c r="ET70" s="2">
        <v>144</v>
      </c>
      <c r="EU70" s="2">
        <v>142</v>
      </c>
      <c r="EV70" s="2">
        <v>142</v>
      </c>
      <c r="EW70" s="2">
        <v>140</v>
      </c>
      <c r="EX70" s="2">
        <v>140</v>
      </c>
      <c r="EY70" s="2">
        <v>141</v>
      </c>
      <c r="EZ70" s="2">
        <v>141</v>
      </c>
      <c r="FA70" s="2">
        <v>140</v>
      </c>
      <c r="FB70" s="2">
        <v>138</v>
      </c>
      <c r="FC70" s="2">
        <v>137</v>
      </c>
      <c r="FD70" s="2">
        <v>139</v>
      </c>
      <c r="FE70" s="2">
        <v>140</v>
      </c>
      <c r="FF70" s="2">
        <v>139</v>
      </c>
      <c r="FG70" s="2">
        <v>141</v>
      </c>
      <c r="FH70" s="2">
        <v>140</v>
      </c>
      <c r="FI70" s="2">
        <v>137</v>
      </c>
      <c r="FJ70" s="2">
        <v>137</v>
      </c>
      <c r="FK70" s="2">
        <v>137</v>
      </c>
      <c r="FL70" s="2">
        <v>134</v>
      </c>
      <c r="FM70" s="2">
        <v>133</v>
      </c>
      <c r="FN70" s="2">
        <v>134</v>
      </c>
      <c r="FO70" s="2">
        <v>137</v>
      </c>
      <c r="FP70" s="2">
        <v>143</v>
      </c>
      <c r="FQ70" s="2">
        <v>142</v>
      </c>
      <c r="FR70" s="2">
        <v>138</v>
      </c>
      <c r="FS70" s="2">
        <v>135</v>
      </c>
      <c r="FT70" s="2">
        <v>139</v>
      </c>
      <c r="FU70" s="2">
        <v>138</v>
      </c>
      <c r="FV70" s="2">
        <v>136</v>
      </c>
      <c r="FW70" s="2">
        <v>142</v>
      </c>
      <c r="FX70" s="2">
        <v>148</v>
      </c>
      <c r="FY70" s="2">
        <v>145</v>
      </c>
      <c r="FZ70" s="2">
        <v>142</v>
      </c>
      <c r="GA70" s="2">
        <v>134</v>
      </c>
      <c r="GB70" s="2">
        <v>133</v>
      </c>
      <c r="GC70" s="2">
        <v>137</v>
      </c>
      <c r="GD70" s="2">
        <v>132</v>
      </c>
      <c r="GE70" s="2">
        <v>145</v>
      </c>
      <c r="GF70" s="2">
        <v>145</v>
      </c>
      <c r="GG70" s="2">
        <v>147</v>
      </c>
      <c r="GH70" s="2">
        <v>149</v>
      </c>
      <c r="GI70" s="2">
        <v>144</v>
      </c>
      <c r="GJ70" s="2">
        <v>142</v>
      </c>
      <c r="GK70" s="2">
        <v>144</v>
      </c>
      <c r="GL70" s="2">
        <v>145</v>
      </c>
      <c r="GM70" s="2">
        <v>146</v>
      </c>
      <c r="GN70" s="2">
        <v>150</v>
      </c>
      <c r="GO70" s="2">
        <v>151</v>
      </c>
      <c r="GP70" s="2">
        <v>151</v>
      </c>
      <c r="GQ70" s="2">
        <v>147</v>
      </c>
      <c r="GR70" s="2">
        <v>142</v>
      </c>
      <c r="GS70" s="2">
        <v>144</v>
      </c>
      <c r="GT70" s="2">
        <v>141</v>
      </c>
      <c r="GU70" s="2">
        <v>140</v>
      </c>
      <c r="GV70" s="2">
        <v>144</v>
      </c>
      <c r="GW70" s="2">
        <v>146</v>
      </c>
      <c r="GX70" s="2">
        <v>148</v>
      </c>
      <c r="GY70" s="2">
        <v>148</v>
      </c>
      <c r="GZ70" s="2">
        <v>145</v>
      </c>
      <c r="HA70" s="2">
        <v>142</v>
      </c>
      <c r="HB70" s="2">
        <v>142</v>
      </c>
      <c r="HC70" s="2">
        <v>143</v>
      </c>
      <c r="HD70" s="2">
        <v>146</v>
      </c>
      <c r="HE70" s="2">
        <v>149</v>
      </c>
      <c r="HF70" s="2">
        <v>148</v>
      </c>
      <c r="HG70" s="2">
        <v>148</v>
      </c>
      <c r="HH70" s="2">
        <v>146</v>
      </c>
      <c r="HI70" s="2">
        <v>149</v>
      </c>
      <c r="HJ70" s="2">
        <v>147</v>
      </c>
      <c r="HK70" s="2">
        <v>147</v>
      </c>
      <c r="HL70" s="2">
        <v>143</v>
      </c>
      <c r="HM70" s="2">
        <v>142</v>
      </c>
      <c r="HN70" s="2">
        <v>142</v>
      </c>
      <c r="HO70" s="2">
        <v>142</v>
      </c>
      <c r="HP70" s="2">
        <v>144</v>
      </c>
      <c r="HQ70" s="2">
        <v>144</v>
      </c>
      <c r="HR70" s="2">
        <v>145</v>
      </c>
      <c r="HS70" s="2">
        <v>144</v>
      </c>
      <c r="HT70" s="2">
        <v>146</v>
      </c>
      <c r="HU70" s="2">
        <v>149</v>
      </c>
      <c r="HV70" s="2">
        <v>152</v>
      </c>
      <c r="HW70" s="2">
        <v>153</v>
      </c>
      <c r="HX70" s="2">
        <v>153</v>
      </c>
      <c r="HY70" s="2">
        <v>159</v>
      </c>
      <c r="HZ70" s="2">
        <v>164</v>
      </c>
      <c r="IA70" s="2">
        <v>169</v>
      </c>
      <c r="IB70" s="2">
        <v>169</v>
      </c>
      <c r="IC70" s="2">
        <v>168</v>
      </c>
      <c r="ID70" s="2">
        <v>167</v>
      </c>
      <c r="IE70" s="2">
        <v>167</v>
      </c>
      <c r="IF70" s="2">
        <v>163</v>
      </c>
      <c r="IG70" s="2">
        <v>165</v>
      </c>
      <c r="IH70" s="2">
        <v>164</v>
      </c>
      <c r="II70" s="2">
        <v>160</v>
      </c>
      <c r="IJ70" s="2">
        <v>167</v>
      </c>
      <c r="IK70" s="2">
        <v>167</v>
      </c>
      <c r="IL70" s="2">
        <v>167</v>
      </c>
      <c r="IM70" s="2">
        <v>173</v>
      </c>
      <c r="IN70" s="2">
        <v>167</v>
      </c>
      <c r="IO70" s="2">
        <v>166</v>
      </c>
      <c r="IP70" s="2">
        <v>161</v>
      </c>
      <c r="IQ70" s="2">
        <v>161</v>
      </c>
      <c r="IR70" s="2">
        <v>160</v>
      </c>
      <c r="IS70" s="2">
        <v>159</v>
      </c>
      <c r="IT70" s="2">
        <v>158</v>
      </c>
    </row>
    <row r="71" spans="1:254" ht="15.9" customHeight="1">
      <c r="A71" s="65" t="s">
        <v>137</v>
      </c>
      <c r="B71" s="41" t="s">
        <v>138</v>
      </c>
      <c r="C71" s="45">
        <v>2206</v>
      </c>
      <c r="D71" s="16">
        <v>11</v>
      </c>
      <c r="E71" s="21">
        <v>2195</v>
      </c>
      <c r="F71" s="21">
        <v>2198</v>
      </c>
      <c r="G71" s="21">
        <v>2199</v>
      </c>
      <c r="H71" s="21">
        <v>2208</v>
      </c>
      <c r="I71" s="21">
        <v>2250</v>
      </c>
      <c r="J71" s="21">
        <v>2306</v>
      </c>
      <c r="K71" s="21">
        <v>2303</v>
      </c>
      <c r="L71" s="21">
        <v>2286</v>
      </c>
      <c r="M71" s="21">
        <v>2244</v>
      </c>
      <c r="N71" s="21">
        <v>2215</v>
      </c>
      <c r="O71" s="21">
        <v>2250</v>
      </c>
      <c r="P71" s="21">
        <v>2277</v>
      </c>
      <c r="Q71" s="21">
        <v>2327</v>
      </c>
      <c r="R71" s="21">
        <v>2343</v>
      </c>
      <c r="S71" s="21">
        <v>2362</v>
      </c>
      <c r="T71" s="21">
        <v>2366</v>
      </c>
      <c r="U71" s="21">
        <v>2375</v>
      </c>
      <c r="V71" s="21">
        <v>2403</v>
      </c>
      <c r="W71" s="21">
        <v>2412</v>
      </c>
      <c r="X71" s="21">
        <v>2436</v>
      </c>
      <c r="Y71" s="21">
        <v>2463</v>
      </c>
      <c r="Z71" s="21">
        <v>2339</v>
      </c>
      <c r="AA71" s="21">
        <v>2317</v>
      </c>
      <c r="AB71" s="21">
        <v>2256</v>
      </c>
      <c r="AC71" s="21">
        <v>2208</v>
      </c>
      <c r="AD71" s="21">
        <v>2197</v>
      </c>
      <c r="AE71" s="21">
        <v>2199</v>
      </c>
      <c r="AF71" s="21">
        <v>2154</v>
      </c>
      <c r="AG71" s="21">
        <v>2120</v>
      </c>
      <c r="AH71" s="21">
        <v>2123</v>
      </c>
      <c r="AI71" s="21">
        <v>2156</v>
      </c>
      <c r="AJ71" s="21">
        <v>2150</v>
      </c>
      <c r="AK71" s="21">
        <v>2171</v>
      </c>
      <c r="AL71" s="21">
        <v>2155</v>
      </c>
      <c r="AM71" s="21">
        <v>2172</v>
      </c>
      <c r="AN71" s="21">
        <v>2159</v>
      </c>
      <c r="AO71" s="21">
        <v>2160</v>
      </c>
      <c r="AP71" s="21">
        <v>2198</v>
      </c>
      <c r="AQ71" s="21">
        <v>2210</v>
      </c>
      <c r="AR71" s="21">
        <v>2250</v>
      </c>
      <c r="AS71" s="21">
        <v>2390</v>
      </c>
      <c r="AT71" s="21">
        <v>2383</v>
      </c>
      <c r="AU71" s="21">
        <v>2414</v>
      </c>
      <c r="AV71" s="21">
        <v>2490</v>
      </c>
      <c r="AW71" s="21">
        <v>2460</v>
      </c>
      <c r="AX71" s="21">
        <v>2600</v>
      </c>
      <c r="AY71" s="21">
        <v>2551</v>
      </c>
      <c r="AZ71" s="21">
        <v>2580</v>
      </c>
      <c r="BA71" s="21">
        <v>2551</v>
      </c>
      <c r="BB71" s="21">
        <v>2516</v>
      </c>
      <c r="BC71" s="21">
        <v>2471</v>
      </c>
      <c r="BD71" s="21">
        <v>2464</v>
      </c>
      <c r="BE71" s="21">
        <v>2496</v>
      </c>
      <c r="BF71" s="21">
        <v>2476</v>
      </c>
      <c r="BG71" s="21">
        <v>2446</v>
      </c>
      <c r="BH71" s="21">
        <v>2425</v>
      </c>
      <c r="BI71" s="21">
        <v>2405</v>
      </c>
      <c r="BJ71" s="21">
        <v>2384</v>
      </c>
      <c r="BK71" s="21">
        <v>2325</v>
      </c>
      <c r="BL71" s="21">
        <v>2307</v>
      </c>
      <c r="BM71" s="2">
        <v>2363</v>
      </c>
      <c r="BN71" s="2">
        <v>2368</v>
      </c>
      <c r="BO71" s="2">
        <v>2391</v>
      </c>
      <c r="BP71" s="2">
        <v>2371</v>
      </c>
      <c r="BQ71" s="2">
        <v>2360</v>
      </c>
      <c r="BR71" s="2">
        <v>2334</v>
      </c>
      <c r="BS71" s="2">
        <v>2370</v>
      </c>
      <c r="BT71" s="2">
        <v>2384</v>
      </c>
      <c r="BU71" s="2">
        <v>2382</v>
      </c>
      <c r="BV71" s="2">
        <v>2395</v>
      </c>
      <c r="BW71" s="2">
        <v>2412</v>
      </c>
      <c r="BX71" s="2">
        <v>2427</v>
      </c>
      <c r="BY71" s="2">
        <v>2436</v>
      </c>
      <c r="BZ71" s="2">
        <v>2420</v>
      </c>
      <c r="CA71" s="2">
        <v>2395</v>
      </c>
      <c r="CB71" s="2">
        <v>2381</v>
      </c>
      <c r="CC71" s="2">
        <v>2398</v>
      </c>
      <c r="CD71" s="2">
        <v>2371</v>
      </c>
      <c r="CE71" s="2">
        <v>2320</v>
      </c>
      <c r="CF71" s="2">
        <v>2341</v>
      </c>
      <c r="CG71" s="2">
        <v>2398</v>
      </c>
      <c r="CH71" s="2">
        <v>2420</v>
      </c>
      <c r="CI71" s="2">
        <v>2389</v>
      </c>
      <c r="CJ71" s="2">
        <v>2408</v>
      </c>
      <c r="CK71" s="2">
        <v>2380</v>
      </c>
      <c r="CL71" s="2">
        <v>2372</v>
      </c>
      <c r="CM71" s="2">
        <v>2396</v>
      </c>
      <c r="CN71" s="2">
        <v>2370</v>
      </c>
      <c r="CO71" s="2">
        <v>2335</v>
      </c>
      <c r="CP71" s="2">
        <v>2378</v>
      </c>
      <c r="CQ71" s="2">
        <v>2353</v>
      </c>
      <c r="CR71" s="2">
        <v>2373</v>
      </c>
      <c r="CS71" s="2">
        <v>2357</v>
      </c>
      <c r="CT71" s="2">
        <v>2301</v>
      </c>
      <c r="CU71" s="2">
        <v>2357</v>
      </c>
      <c r="CV71" s="2">
        <v>2372</v>
      </c>
      <c r="CW71" s="2">
        <v>2378</v>
      </c>
      <c r="CX71" s="2">
        <v>2367</v>
      </c>
      <c r="CY71" s="2">
        <v>2354</v>
      </c>
      <c r="CZ71" s="2">
        <v>2371</v>
      </c>
      <c r="DA71" s="2">
        <v>2426</v>
      </c>
      <c r="DB71" s="2">
        <v>2485</v>
      </c>
      <c r="DC71" s="2">
        <v>2385</v>
      </c>
      <c r="DD71" s="2">
        <v>2271</v>
      </c>
      <c r="DE71" s="2">
        <v>2242</v>
      </c>
      <c r="DF71" s="2">
        <v>2151</v>
      </c>
      <c r="DG71" s="2">
        <v>2258</v>
      </c>
      <c r="DH71" s="2">
        <v>2297</v>
      </c>
      <c r="DI71" s="2">
        <v>2328</v>
      </c>
      <c r="DJ71" s="2">
        <v>2320</v>
      </c>
      <c r="DK71" s="2">
        <v>2311</v>
      </c>
      <c r="DL71" s="2">
        <v>2297</v>
      </c>
      <c r="DM71" s="2">
        <v>2319</v>
      </c>
      <c r="DN71" s="2">
        <v>2344</v>
      </c>
      <c r="DO71" s="2">
        <v>2326</v>
      </c>
      <c r="DP71" s="2">
        <v>2307</v>
      </c>
      <c r="DQ71" s="2">
        <v>2287</v>
      </c>
      <c r="DR71" s="2">
        <v>2293</v>
      </c>
      <c r="DS71" s="2">
        <v>2396</v>
      </c>
      <c r="DT71" s="2">
        <v>2360</v>
      </c>
      <c r="DU71" s="2">
        <v>2347</v>
      </c>
      <c r="DV71" s="2">
        <v>2338</v>
      </c>
      <c r="DW71" s="2">
        <v>2315</v>
      </c>
      <c r="DX71" s="2">
        <v>2310</v>
      </c>
      <c r="DY71" s="2">
        <v>2373</v>
      </c>
      <c r="DZ71" s="2">
        <v>2382</v>
      </c>
      <c r="EA71" s="2">
        <v>2444</v>
      </c>
      <c r="EB71" s="2">
        <v>2434</v>
      </c>
      <c r="EC71" s="2">
        <v>2496</v>
      </c>
      <c r="ED71" s="2">
        <v>2478</v>
      </c>
      <c r="EE71" s="2">
        <v>2480</v>
      </c>
      <c r="EF71" s="2">
        <v>2544</v>
      </c>
      <c r="EG71" s="2">
        <v>2494</v>
      </c>
      <c r="EH71" s="2">
        <v>2449</v>
      </c>
      <c r="EI71" s="2">
        <v>2486</v>
      </c>
      <c r="EJ71" s="2">
        <v>2500</v>
      </c>
      <c r="EK71" s="2">
        <v>2522</v>
      </c>
      <c r="EL71" s="2">
        <v>2539</v>
      </c>
      <c r="EM71" s="2">
        <v>2522</v>
      </c>
      <c r="EN71" s="2">
        <v>2547</v>
      </c>
      <c r="EO71" s="2">
        <v>2581</v>
      </c>
      <c r="EP71" s="2">
        <v>2572</v>
      </c>
      <c r="EQ71" s="2">
        <v>2556</v>
      </c>
      <c r="ER71" s="2">
        <v>2528</v>
      </c>
      <c r="ES71" s="2">
        <v>2510</v>
      </c>
      <c r="ET71" s="2">
        <v>2527</v>
      </c>
      <c r="EU71" s="2">
        <v>2525</v>
      </c>
      <c r="EV71" s="2">
        <v>2526</v>
      </c>
      <c r="EW71" s="2">
        <v>2567</v>
      </c>
      <c r="EX71" s="2">
        <v>2581</v>
      </c>
      <c r="EY71" s="2">
        <v>2534</v>
      </c>
      <c r="EZ71" s="2">
        <v>2508</v>
      </c>
      <c r="FA71" s="2">
        <v>2500</v>
      </c>
      <c r="FB71" s="2">
        <v>2475</v>
      </c>
      <c r="FC71" s="2">
        <v>2450</v>
      </c>
      <c r="FD71" s="2">
        <v>2455</v>
      </c>
      <c r="FE71" s="2">
        <v>2406</v>
      </c>
      <c r="FF71" s="2">
        <v>2400</v>
      </c>
      <c r="FG71" s="2">
        <v>2388</v>
      </c>
      <c r="FH71" s="2">
        <v>2417</v>
      </c>
      <c r="FI71" s="2">
        <v>2422</v>
      </c>
      <c r="FJ71" s="2">
        <v>2403</v>
      </c>
      <c r="FK71" s="2">
        <v>2330</v>
      </c>
      <c r="FL71" s="2">
        <v>2425</v>
      </c>
      <c r="FM71" s="2">
        <v>2416</v>
      </c>
      <c r="FN71" s="2">
        <v>2403</v>
      </c>
      <c r="FO71" s="2">
        <v>2422</v>
      </c>
      <c r="FP71" s="2">
        <v>2396</v>
      </c>
      <c r="FQ71" s="2">
        <v>2363</v>
      </c>
      <c r="FR71" s="2">
        <v>2336</v>
      </c>
      <c r="FS71" s="2">
        <v>2322</v>
      </c>
      <c r="FT71" s="2">
        <v>2297</v>
      </c>
      <c r="FU71" s="2">
        <v>2290</v>
      </c>
      <c r="FV71" s="2">
        <v>2270</v>
      </c>
      <c r="FW71" s="2">
        <v>2276</v>
      </c>
      <c r="FX71" s="2">
        <v>2281</v>
      </c>
      <c r="FY71" s="2">
        <v>2343</v>
      </c>
      <c r="FZ71" s="2">
        <v>2347</v>
      </c>
      <c r="GA71" s="2">
        <v>2338</v>
      </c>
      <c r="GB71" s="2">
        <v>2333</v>
      </c>
      <c r="GC71" s="2">
        <v>2336</v>
      </c>
      <c r="GD71" s="2">
        <v>2320</v>
      </c>
      <c r="GE71" s="2">
        <v>2348</v>
      </c>
      <c r="GF71" s="2">
        <v>2333</v>
      </c>
      <c r="GG71" s="2">
        <v>2428</v>
      </c>
      <c r="GH71" s="2">
        <v>2415</v>
      </c>
      <c r="GI71" s="2">
        <v>2391</v>
      </c>
      <c r="GJ71" s="2">
        <v>2397</v>
      </c>
      <c r="GK71" s="2">
        <v>2442</v>
      </c>
      <c r="GL71" s="2">
        <v>2465</v>
      </c>
      <c r="GM71" s="2">
        <v>2486</v>
      </c>
      <c r="GN71" s="2">
        <v>2502</v>
      </c>
      <c r="GO71" s="2">
        <v>2508</v>
      </c>
      <c r="GP71" s="2">
        <v>2481</v>
      </c>
      <c r="GQ71" s="2">
        <v>2475</v>
      </c>
      <c r="GR71" s="2">
        <v>2447</v>
      </c>
      <c r="GS71" s="2">
        <v>2465</v>
      </c>
      <c r="GT71" s="2">
        <v>2440</v>
      </c>
      <c r="GU71" s="2">
        <v>2432</v>
      </c>
      <c r="GV71" s="2">
        <v>2450</v>
      </c>
      <c r="GW71" s="2">
        <v>2462</v>
      </c>
      <c r="GX71" s="2">
        <v>2510</v>
      </c>
      <c r="GY71" s="2">
        <v>2495</v>
      </c>
      <c r="GZ71" s="2">
        <v>2515</v>
      </c>
      <c r="HA71" s="2">
        <v>2480</v>
      </c>
      <c r="HB71" s="2">
        <v>2460</v>
      </c>
      <c r="HC71" s="2">
        <v>2610</v>
      </c>
      <c r="HD71" s="2">
        <v>2687</v>
      </c>
      <c r="HE71" s="2">
        <v>2679</v>
      </c>
      <c r="HF71" s="2">
        <v>2740</v>
      </c>
      <c r="HG71" s="2">
        <v>2787</v>
      </c>
      <c r="HH71" s="2">
        <v>2771</v>
      </c>
      <c r="HI71" s="2">
        <v>2788</v>
      </c>
      <c r="HJ71" s="2">
        <v>2777</v>
      </c>
      <c r="HK71" s="2">
        <v>2811</v>
      </c>
      <c r="HL71" s="2">
        <v>2857</v>
      </c>
      <c r="HM71" s="2">
        <v>2851</v>
      </c>
      <c r="HN71" s="2">
        <v>2877</v>
      </c>
      <c r="HO71" s="2">
        <v>2939</v>
      </c>
      <c r="HP71" s="2">
        <v>2909</v>
      </c>
      <c r="HQ71" s="2">
        <v>2871</v>
      </c>
      <c r="HR71" s="2">
        <v>2881</v>
      </c>
      <c r="HS71" s="2">
        <v>2849</v>
      </c>
      <c r="HT71" s="2">
        <v>2839</v>
      </c>
      <c r="HU71" s="2">
        <v>2841</v>
      </c>
      <c r="HV71" s="2">
        <v>2788</v>
      </c>
      <c r="HW71" s="2">
        <v>2753</v>
      </c>
      <c r="HX71" s="2">
        <v>2781</v>
      </c>
      <c r="HY71" s="2">
        <v>2780</v>
      </c>
      <c r="HZ71" s="2">
        <v>2855</v>
      </c>
      <c r="IA71" s="2">
        <v>2821</v>
      </c>
      <c r="IB71" s="2">
        <v>2798</v>
      </c>
      <c r="IC71" s="2">
        <v>2795</v>
      </c>
      <c r="ID71" s="2">
        <v>2846</v>
      </c>
      <c r="IE71" s="2">
        <v>2891</v>
      </c>
      <c r="IF71" s="2">
        <v>2918</v>
      </c>
      <c r="IG71" s="2">
        <v>2866</v>
      </c>
      <c r="IH71" s="2">
        <v>2845</v>
      </c>
      <c r="II71" s="2">
        <v>2837</v>
      </c>
      <c r="IJ71" s="2">
        <v>2808</v>
      </c>
      <c r="IK71" s="2">
        <v>2843</v>
      </c>
      <c r="IL71" s="2">
        <v>2870</v>
      </c>
      <c r="IM71" s="2">
        <v>2869</v>
      </c>
      <c r="IN71" s="2">
        <v>2828</v>
      </c>
      <c r="IO71" s="2">
        <v>2817</v>
      </c>
      <c r="IP71" s="2">
        <v>2781</v>
      </c>
      <c r="IQ71" s="2">
        <v>2791</v>
      </c>
      <c r="IR71" s="2">
        <v>2772</v>
      </c>
      <c r="IS71" s="2">
        <v>2740</v>
      </c>
      <c r="IT71" s="2">
        <v>2732</v>
      </c>
    </row>
    <row r="72" spans="1:254" ht="15.9" customHeight="1">
      <c r="A72" s="65" t="s">
        <v>139</v>
      </c>
      <c r="B72" s="41" t="s">
        <v>140</v>
      </c>
      <c r="C72" s="45">
        <v>2362</v>
      </c>
      <c r="D72" s="16">
        <v>22</v>
      </c>
      <c r="E72" s="21">
        <v>2340</v>
      </c>
      <c r="F72" s="21">
        <v>2305</v>
      </c>
      <c r="G72" s="21">
        <v>2255</v>
      </c>
      <c r="H72" s="21">
        <v>2277</v>
      </c>
      <c r="I72" s="21">
        <v>2291</v>
      </c>
      <c r="J72" s="21">
        <v>2253</v>
      </c>
      <c r="K72" s="21">
        <v>2211</v>
      </c>
      <c r="L72" s="21">
        <v>2268</v>
      </c>
      <c r="M72" s="21">
        <v>2204</v>
      </c>
      <c r="N72" s="21">
        <v>2169</v>
      </c>
      <c r="O72" s="21">
        <v>2203</v>
      </c>
      <c r="P72" s="21">
        <v>2286</v>
      </c>
      <c r="Q72" s="21">
        <v>2307</v>
      </c>
      <c r="R72" s="21">
        <v>2356</v>
      </c>
      <c r="S72" s="21">
        <v>2381</v>
      </c>
      <c r="T72" s="21">
        <v>2360</v>
      </c>
      <c r="U72" s="21">
        <v>2350</v>
      </c>
      <c r="V72" s="21">
        <v>2351</v>
      </c>
      <c r="W72" s="21">
        <v>2372</v>
      </c>
      <c r="X72" s="21">
        <v>2340</v>
      </c>
      <c r="Y72" s="21">
        <v>2411</v>
      </c>
      <c r="Z72" s="21">
        <v>2406</v>
      </c>
      <c r="AA72" s="21">
        <v>2370</v>
      </c>
      <c r="AB72" s="21">
        <v>2370</v>
      </c>
      <c r="AC72" s="21">
        <v>2362</v>
      </c>
      <c r="AD72" s="21">
        <v>2293</v>
      </c>
      <c r="AE72" s="21">
        <v>2205</v>
      </c>
      <c r="AF72" s="21">
        <v>2057</v>
      </c>
      <c r="AG72" s="21">
        <v>2000</v>
      </c>
      <c r="AH72" s="21">
        <v>1998</v>
      </c>
      <c r="AI72" s="21">
        <v>2062</v>
      </c>
      <c r="AJ72" s="21">
        <v>2086</v>
      </c>
      <c r="AK72" s="21">
        <v>2180</v>
      </c>
      <c r="AL72" s="21">
        <v>2115</v>
      </c>
      <c r="AM72" s="21">
        <v>2120</v>
      </c>
      <c r="AN72" s="21">
        <v>2097</v>
      </c>
      <c r="AO72" s="21">
        <v>2083</v>
      </c>
      <c r="AP72" s="21">
        <v>2080</v>
      </c>
      <c r="AQ72" s="21">
        <v>2105</v>
      </c>
      <c r="AR72" s="21">
        <v>2104</v>
      </c>
      <c r="AS72" s="21">
        <v>2143</v>
      </c>
      <c r="AT72" s="21">
        <v>2173</v>
      </c>
      <c r="AU72" s="21">
        <v>2200</v>
      </c>
      <c r="AV72" s="21">
        <v>2249</v>
      </c>
      <c r="AW72" s="21">
        <v>2212</v>
      </c>
      <c r="AX72" s="21">
        <v>2235</v>
      </c>
      <c r="AY72" s="21">
        <v>2305</v>
      </c>
      <c r="AZ72" s="21">
        <v>2374</v>
      </c>
      <c r="BA72" s="21">
        <v>2406</v>
      </c>
      <c r="BB72" s="21">
        <v>2394</v>
      </c>
      <c r="BC72" s="21">
        <v>2430</v>
      </c>
      <c r="BD72" s="21">
        <v>2475</v>
      </c>
      <c r="BE72" s="21">
        <v>2486</v>
      </c>
      <c r="BF72" s="21">
        <v>2539</v>
      </c>
      <c r="BG72" s="21">
        <v>2554</v>
      </c>
      <c r="BH72" s="21">
        <v>2562</v>
      </c>
      <c r="BI72" s="21">
        <v>2733</v>
      </c>
      <c r="BJ72" s="21">
        <v>2667</v>
      </c>
      <c r="BK72" s="21">
        <v>2623</v>
      </c>
      <c r="BL72" s="21">
        <v>2598</v>
      </c>
      <c r="BM72" s="2">
        <v>2643</v>
      </c>
      <c r="BN72" s="2">
        <v>2657</v>
      </c>
      <c r="BO72" s="2">
        <v>2731</v>
      </c>
      <c r="BP72" s="2">
        <v>2646</v>
      </c>
      <c r="BQ72" s="2">
        <v>2550</v>
      </c>
      <c r="BR72" s="2">
        <v>2470</v>
      </c>
      <c r="BS72" s="2">
        <v>2461</v>
      </c>
      <c r="BT72" s="2">
        <v>2412</v>
      </c>
      <c r="BU72" s="2">
        <v>2410</v>
      </c>
      <c r="BV72" s="2">
        <v>2500</v>
      </c>
      <c r="BW72" s="2">
        <v>2560</v>
      </c>
      <c r="BX72" s="2">
        <v>2580</v>
      </c>
      <c r="BY72" s="2">
        <v>2557</v>
      </c>
      <c r="BZ72" s="2">
        <v>2558</v>
      </c>
      <c r="CA72" s="2">
        <v>2570</v>
      </c>
      <c r="CB72" s="2">
        <v>2635</v>
      </c>
      <c r="CC72" s="2">
        <v>2609</v>
      </c>
      <c r="CD72" s="2">
        <v>2573</v>
      </c>
      <c r="CE72" s="2">
        <v>2480</v>
      </c>
      <c r="CF72" s="2">
        <v>2565</v>
      </c>
      <c r="CG72" s="2">
        <v>2731</v>
      </c>
      <c r="CH72" s="2">
        <v>2899</v>
      </c>
      <c r="CI72" s="2">
        <v>2848</v>
      </c>
      <c r="CJ72" s="2">
        <v>2832</v>
      </c>
      <c r="CK72" s="2">
        <v>2835</v>
      </c>
      <c r="CL72" s="2">
        <v>2856</v>
      </c>
      <c r="CM72" s="2">
        <v>2868</v>
      </c>
      <c r="CN72" s="2">
        <v>2791</v>
      </c>
      <c r="CO72" s="2">
        <v>2753</v>
      </c>
      <c r="CP72" s="2">
        <v>2889</v>
      </c>
      <c r="CQ72" s="2">
        <v>2850</v>
      </c>
      <c r="CR72" s="2">
        <v>2836</v>
      </c>
      <c r="CS72" s="2">
        <v>2792</v>
      </c>
      <c r="CT72" s="2">
        <v>2750</v>
      </c>
      <c r="CU72" s="2">
        <v>2762</v>
      </c>
      <c r="CV72" s="2">
        <v>2780</v>
      </c>
      <c r="CW72" s="2">
        <v>2780</v>
      </c>
      <c r="CX72" s="2">
        <v>2763</v>
      </c>
      <c r="CY72" s="2">
        <v>2716</v>
      </c>
      <c r="CZ72" s="2">
        <v>2739</v>
      </c>
      <c r="DA72" s="2">
        <v>2815</v>
      </c>
      <c r="DB72" s="2">
        <v>2723</v>
      </c>
      <c r="DC72" s="2">
        <v>2726</v>
      </c>
      <c r="DD72" s="2">
        <v>2643</v>
      </c>
      <c r="DE72" s="2">
        <v>2511</v>
      </c>
      <c r="DF72" s="2">
        <v>2402</v>
      </c>
      <c r="DG72" s="2">
        <v>2453</v>
      </c>
      <c r="DH72" s="2">
        <v>2365</v>
      </c>
      <c r="DI72" s="2">
        <v>2438</v>
      </c>
      <c r="DJ72" s="2">
        <v>2327</v>
      </c>
      <c r="DK72" s="2">
        <v>2274</v>
      </c>
      <c r="DL72" s="2">
        <v>2250</v>
      </c>
      <c r="DM72" s="2">
        <v>2290</v>
      </c>
      <c r="DN72" s="2">
        <v>2260</v>
      </c>
      <c r="DO72" s="2">
        <v>2272</v>
      </c>
      <c r="DP72" s="2">
        <v>2330</v>
      </c>
      <c r="DQ72" s="2">
        <v>2395</v>
      </c>
      <c r="DR72" s="2">
        <v>2435</v>
      </c>
      <c r="DS72" s="2">
        <v>2590</v>
      </c>
      <c r="DT72" s="2">
        <v>2529</v>
      </c>
      <c r="DU72" s="2">
        <v>2480</v>
      </c>
      <c r="DV72" s="2">
        <v>2410</v>
      </c>
      <c r="DW72" s="2">
        <v>2500</v>
      </c>
      <c r="DX72" s="2">
        <v>2544</v>
      </c>
      <c r="DY72" s="2">
        <v>2854</v>
      </c>
      <c r="DZ72" s="2">
        <v>2845</v>
      </c>
      <c r="EA72" s="2">
        <v>2889</v>
      </c>
      <c r="EB72" s="2">
        <v>2895</v>
      </c>
      <c r="EC72" s="2">
        <v>2922</v>
      </c>
      <c r="ED72" s="2">
        <v>2970</v>
      </c>
      <c r="EE72" s="2">
        <v>2965</v>
      </c>
      <c r="EF72" s="2">
        <v>3000</v>
      </c>
      <c r="EG72" s="2">
        <v>2985</v>
      </c>
      <c r="EH72" s="2">
        <v>3015</v>
      </c>
      <c r="EI72" s="2">
        <v>3215</v>
      </c>
      <c r="EJ72" s="2">
        <v>3345</v>
      </c>
      <c r="EK72" s="2">
        <v>3355</v>
      </c>
      <c r="EL72" s="2">
        <v>3300</v>
      </c>
      <c r="EM72" s="2">
        <v>3260</v>
      </c>
      <c r="EN72" s="2">
        <v>3235</v>
      </c>
      <c r="EO72" s="2">
        <v>3230</v>
      </c>
      <c r="EP72" s="2">
        <v>3210</v>
      </c>
      <c r="EQ72" s="2">
        <v>3130</v>
      </c>
      <c r="ER72" s="2">
        <v>3115</v>
      </c>
      <c r="ES72" s="2">
        <v>3075</v>
      </c>
      <c r="ET72" s="2">
        <v>3135</v>
      </c>
      <c r="EU72" s="2">
        <v>3160</v>
      </c>
      <c r="EV72" s="2">
        <v>3100</v>
      </c>
      <c r="EW72" s="2">
        <v>3000</v>
      </c>
      <c r="EX72" s="2">
        <v>2954</v>
      </c>
      <c r="EY72" s="2">
        <v>2931</v>
      </c>
      <c r="EZ72" s="2">
        <v>2914</v>
      </c>
      <c r="FA72" s="2">
        <v>2921</v>
      </c>
      <c r="FB72" s="2">
        <v>2965</v>
      </c>
      <c r="FC72" s="2">
        <v>2984</v>
      </c>
      <c r="FD72" s="2">
        <v>3040</v>
      </c>
      <c r="FE72" s="2">
        <v>2991</v>
      </c>
      <c r="FF72" s="2">
        <v>2965</v>
      </c>
      <c r="FG72" s="2">
        <v>2986</v>
      </c>
      <c r="FH72" s="2">
        <v>3010</v>
      </c>
      <c r="FI72" s="2">
        <v>3005</v>
      </c>
      <c r="FJ72" s="2">
        <v>3050</v>
      </c>
      <c r="FK72" s="2">
        <v>3005</v>
      </c>
      <c r="FL72" s="2">
        <v>2880</v>
      </c>
      <c r="FM72" s="2">
        <v>2782</v>
      </c>
      <c r="FN72" s="2">
        <v>2798</v>
      </c>
      <c r="FO72" s="2">
        <v>2932</v>
      </c>
      <c r="FP72" s="2">
        <v>2867</v>
      </c>
      <c r="FQ72" s="2">
        <v>2735</v>
      </c>
      <c r="FR72" s="2">
        <v>2760</v>
      </c>
      <c r="FS72" s="2">
        <v>2752</v>
      </c>
      <c r="FT72" s="2">
        <v>2800</v>
      </c>
      <c r="FU72" s="2">
        <v>2804</v>
      </c>
      <c r="FV72" s="2">
        <v>2750</v>
      </c>
      <c r="FW72" s="2">
        <v>2778</v>
      </c>
      <c r="FX72" s="2">
        <v>2818</v>
      </c>
      <c r="FY72" s="2">
        <v>2877</v>
      </c>
      <c r="FZ72" s="2">
        <v>2861</v>
      </c>
      <c r="GA72" s="2">
        <v>2985</v>
      </c>
      <c r="GB72" s="2">
        <v>2947</v>
      </c>
      <c r="GC72" s="2">
        <v>2889</v>
      </c>
      <c r="GD72" s="2">
        <v>2856</v>
      </c>
      <c r="GE72" s="2">
        <v>2885</v>
      </c>
      <c r="GF72" s="2">
        <v>2831</v>
      </c>
      <c r="GG72" s="2">
        <v>2950</v>
      </c>
      <c r="GH72" s="2">
        <v>2976</v>
      </c>
      <c r="GI72" s="2">
        <v>2862</v>
      </c>
      <c r="GJ72" s="2">
        <v>2873</v>
      </c>
      <c r="GK72" s="2">
        <v>3045</v>
      </c>
      <c r="GL72" s="2">
        <v>3105</v>
      </c>
      <c r="GM72" s="2">
        <v>3100</v>
      </c>
      <c r="GN72" s="2">
        <v>3145</v>
      </c>
      <c r="GO72" s="2">
        <v>3170</v>
      </c>
      <c r="GP72" s="2">
        <v>3140</v>
      </c>
      <c r="GQ72" s="2">
        <v>3060</v>
      </c>
      <c r="GR72" s="2">
        <v>3025</v>
      </c>
      <c r="GS72" s="2">
        <v>3000</v>
      </c>
      <c r="GT72" s="2">
        <v>2907</v>
      </c>
      <c r="GU72" s="2">
        <v>2877</v>
      </c>
      <c r="GV72" s="2">
        <v>2984</v>
      </c>
      <c r="GW72" s="2">
        <v>2986</v>
      </c>
      <c r="GX72" s="2">
        <v>3015</v>
      </c>
      <c r="GY72" s="2">
        <v>3005</v>
      </c>
      <c r="GZ72" s="2">
        <v>3030</v>
      </c>
      <c r="HA72" s="2">
        <v>3025</v>
      </c>
      <c r="HB72" s="2">
        <v>3030</v>
      </c>
      <c r="HC72" s="2">
        <v>3030</v>
      </c>
      <c r="HD72" s="2">
        <v>3140</v>
      </c>
      <c r="HE72" s="2">
        <v>3225</v>
      </c>
      <c r="HF72" s="2">
        <v>3220</v>
      </c>
      <c r="HG72" s="2">
        <v>3220</v>
      </c>
      <c r="HH72" s="2">
        <v>3260</v>
      </c>
      <c r="HI72" s="2">
        <v>3410</v>
      </c>
      <c r="HJ72" s="2">
        <v>3310</v>
      </c>
      <c r="HK72" s="2">
        <v>3360</v>
      </c>
      <c r="HL72" s="2">
        <v>3415</v>
      </c>
      <c r="HM72" s="2">
        <v>3460</v>
      </c>
      <c r="HN72" s="2">
        <v>3570</v>
      </c>
      <c r="HO72" s="2">
        <v>3600</v>
      </c>
      <c r="HP72" s="2">
        <v>3560</v>
      </c>
      <c r="HQ72" s="2">
        <v>3515</v>
      </c>
      <c r="HR72" s="2">
        <v>3650</v>
      </c>
      <c r="HS72" s="2">
        <v>3580</v>
      </c>
      <c r="HT72" s="2">
        <v>3530</v>
      </c>
      <c r="HU72" s="2">
        <v>3435</v>
      </c>
      <c r="HV72" s="2">
        <v>3370</v>
      </c>
      <c r="HW72" s="2">
        <v>3280</v>
      </c>
      <c r="HX72" s="2">
        <v>3265</v>
      </c>
      <c r="HY72" s="2">
        <v>3260</v>
      </c>
      <c r="HZ72" s="2">
        <v>3315</v>
      </c>
      <c r="IA72" s="2">
        <v>3315</v>
      </c>
      <c r="IB72" s="2">
        <v>3275</v>
      </c>
      <c r="IC72" s="2">
        <v>3230</v>
      </c>
      <c r="ID72" s="2">
        <v>3335</v>
      </c>
      <c r="IE72" s="2">
        <v>3390</v>
      </c>
      <c r="IF72" s="2">
        <v>3520</v>
      </c>
      <c r="IG72" s="2">
        <v>3585</v>
      </c>
      <c r="IH72" s="2">
        <v>3610</v>
      </c>
      <c r="II72" s="2">
        <v>3410</v>
      </c>
      <c r="IJ72" s="2">
        <v>3010</v>
      </c>
      <c r="IK72" s="2">
        <v>3020</v>
      </c>
      <c r="IL72" s="2">
        <v>3040</v>
      </c>
      <c r="IM72" s="2">
        <v>3040</v>
      </c>
      <c r="IN72" s="2">
        <v>3000</v>
      </c>
      <c r="IO72" s="2">
        <v>3045</v>
      </c>
      <c r="IP72" s="2">
        <v>2980</v>
      </c>
      <c r="IQ72" s="2">
        <v>3010</v>
      </c>
      <c r="IR72" s="2">
        <v>2976</v>
      </c>
      <c r="IS72" s="2">
        <v>2926</v>
      </c>
      <c r="IT72" s="2">
        <v>2950</v>
      </c>
    </row>
    <row r="73" spans="1:254" ht="15.9" customHeight="1">
      <c r="A73" s="65" t="s">
        <v>141</v>
      </c>
      <c r="B73" s="41" t="s">
        <v>142</v>
      </c>
      <c r="C73" s="45">
        <v>7520</v>
      </c>
      <c r="D73" s="16">
        <v>70</v>
      </c>
      <c r="E73" s="21">
        <v>7450</v>
      </c>
      <c r="F73" s="21">
        <v>7120</v>
      </c>
      <c r="G73" s="21">
        <v>7400</v>
      </c>
      <c r="H73" s="21">
        <v>7350</v>
      </c>
      <c r="I73" s="21">
        <v>7170</v>
      </c>
      <c r="J73" s="21">
        <v>7140</v>
      </c>
      <c r="K73" s="21">
        <v>7110</v>
      </c>
      <c r="L73" s="21">
        <v>7510</v>
      </c>
      <c r="M73" s="21">
        <v>7480</v>
      </c>
      <c r="N73" s="21">
        <v>7600</v>
      </c>
      <c r="O73" s="21">
        <v>7560</v>
      </c>
      <c r="P73" s="21">
        <v>7670</v>
      </c>
      <c r="Q73" s="21">
        <v>7420</v>
      </c>
      <c r="R73" s="21">
        <v>7310</v>
      </c>
      <c r="S73" s="21">
        <v>7710</v>
      </c>
      <c r="T73" s="21">
        <v>7230</v>
      </c>
      <c r="U73" s="21">
        <v>7230</v>
      </c>
      <c r="V73" s="21">
        <v>7230</v>
      </c>
      <c r="W73" s="21">
        <v>7320</v>
      </c>
      <c r="X73" s="21">
        <v>7460</v>
      </c>
      <c r="Y73" s="21">
        <v>7860</v>
      </c>
      <c r="Z73" s="21">
        <v>8060</v>
      </c>
      <c r="AA73" s="21">
        <v>8030</v>
      </c>
      <c r="AB73" s="21">
        <v>7960</v>
      </c>
      <c r="AC73" s="21">
        <v>7530</v>
      </c>
      <c r="AD73" s="21">
        <v>7340</v>
      </c>
      <c r="AE73" s="21">
        <v>7370</v>
      </c>
      <c r="AF73" s="21">
        <v>7200</v>
      </c>
      <c r="AG73" s="21">
        <v>7190</v>
      </c>
      <c r="AH73" s="21">
        <v>7410</v>
      </c>
      <c r="AI73" s="21">
        <v>7270</v>
      </c>
      <c r="AJ73" s="21">
        <v>7320</v>
      </c>
      <c r="AK73" s="21">
        <v>7540</v>
      </c>
      <c r="AL73" s="21">
        <v>7560</v>
      </c>
      <c r="AM73" s="21">
        <v>7370</v>
      </c>
      <c r="AN73" s="21">
        <v>7150</v>
      </c>
      <c r="AO73" s="21">
        <v>7030</v>
      </c>
      <c r="AP73" s="21">
        <v>6940</v>
      </c>
      <c r="AQ73" s="21">
        <v>6970</v>
      </c>
      <c r="AR73" s="21">
        <v>6800</v>
      </c>
      <c r="AS73" s="21">
        <v>6930</v>
      </c>
      <c r="AT73" s="21">
        <v>6710</v>
      </c>
      <c r="AU73" s="21">
        <v>6680</v>
      </c>
      <c r="AV73" s="21">
        <v>6750</v>
      </c>
      <c r="AW73" s="21">
        <v>6650</v>
      </c>
      <c r="AX73" s="21">
        <v>7000</v>
      </c>
      <c r="AY73" s="21">
        <v>6880</v>
      </c>
      <c r="AZ73" s="21">
        <v>7320</v>
      </c>
      <c r="BA73" s="21">
        <v>7310</v>
      </c>
      <c r="BB73" s="21">
        <v>7000</v>
      </c>
      <c r="BC73" s="21">
        <v>6970</v>
      </c>
      <c r="BD73" s="21">
        <v>6660</v>
      </c>
      <c r="BE73" s="21">
        <v>6260</v>
      </c>
      <c r="BF73" s="21">
        <v>6150</v>
      </c>
      <c r="BG73" s="21">
        <v>6300</v>
      </c>
      <c r="BH73" s="21">
        <v>6340</v>
      </c>
      <c r="BI73" s="21">
        <v>6210</v>
      </c>
      <c r="BJ73" s="21">
        <v>6240</v>
      </c>
      <c r="BK73" s="21">
        <v>6620</v>
      </c>
      <c r="BL73" s="21">
        <v>6760</v>
      </c>
      <c r="BM73" s="2">
        <v>6540</v>
      </c>
      <c r="BN73" s="2">
        <v>6080</v>
      </c>
      <c r="BO73" s="2">
        <v>6280</v>
      </c>
      <c r="BP73" s="2">
        <v>6160</v>
      </c>
      <c r="BQ73" s="2">
        <v>6050</v>
      </c>
      <c r="BR73" s="2">
        <v>5800</v>
      </c>
      <c r="BS73" s="2">
        <v>5720</v>
      </c>
      <c r="BT73" s="2">
        <v>5910</v>
      </c>
      <c r="BU73" s="2">
        <v>5960</v>
      </c>
      <c r="BV73" s="2">
        <v>6220</v>
      </c>
      <c r="BW73" s="2">
        <v>6350</v>
      </c>
      <c r="BX73" s="2">
        <v>6450</v>
      </c>
      <c r="BY73" s="2">
        <v>6470</v>
      </c>
      <c r="BZ73" s="2">
        <v>6520</v>
      </c>
      <c r="CA73" s="2">
        <v>6430</v>
      </c>
      <c r="CB73" s="2">
        <v>6330</v>
      </c>
      <c r="CC73" s="2">
        <v>6280</v>
      </c>
      <c r="CD73" s="2">
        <v>6190</v>
      </c>
      <c r="CE73" s="2">
        <v>5900</v>
      </c>
      <c r="CF73" s="2">
        <v>5950</v>
      </c>
      <c r="CG73" s="2">
        <v>6020</v>
      </c>
      <c r="CH73" s="2">
        <v>6110</v>
      </c>
      <c r="CI73" s="2">
        <v>5980</v>
      </c>
      <c r="CJ73" s="2">
        <v>6120</v>
      </c>
      <c r="CK73" s="2">
        <v>6250</v>
      </c>
      <c r="CL73" s="2">
        <v>6260</v>
      </c>
      <c r="CM73" s="2">
        <v>6170</v>
      </c>
      <c r="CN73" s="2">
        <v>6090</v>
      </c>
      <c r="CO73" s="2">
        <v>6040</v>
      </c>
      <c r="CP73" s="2">
        <v>6210</v>
      </c>
      <c r="CQ73" s="2">
        <v>5860</v>
      </c>
      <c r="CR73" s="2">
        <v>5910</v>
      </c>
      <c r="CS73" s="2">
        <v>5810</v>
      </c>
      <c r="CT73" s="2">
        <v>5690</v>
      </c>
      <c r="CU73" s="2">
        <v>6150</v>
      </c>
      <c r="CV73" s="2">
        <v>6120</v>
      </c>
      <c r="CW73" s="2">
        <v>6090</v>
      </c>
      <c r="CX73" s="2">
        <v>6130</v>
      </c>
      <c r="CY73" s="2">
        <v>6160</v>
      </c>
      <c r="CZ73" s="2">
        <v>6210</v>
      </c>
      <c r="DA73" s="2">
        <v>6100</v>
      </c>
      <c r="DB73" s="2">
        <v>5880</v>
      </c>
      <c r="DC73" s="2">
        <v>5700</v>
      </c>
      <c r="DD73" s="2">
        <v>5690</v>
      </c>
      <c r="DE73" s="2">
        <v>5830</v>
      </c>
      <c r="DF73" s="2">
        <v>5440</v>
      </c>
      <c r="DG73" s="2">
        <v>5300</v>
      </c>
      <c r="DH73" s="2">
        <v>5570</v>
      </c>
      <c r="DI73" s="2">
        <v>5470</v>
      </c>
      <c r="DJ73" s="2">
        <v>5170</v>
      </c>
      <c r="DK73" s="2">
        <v>5160</v>
      </c>
      <c r="DL73" s="2">
        <v>5140</v>
      </c>
      <c r="DM73" s="2">
        <v>5250</v>
      </c>
      <c r="DN73" s="2">
        <v>5090</v>
      </c>
      <c r="DO73" s="2">
        <v>5200</v>
      </c>
      <c r="DP73" s="2">
        <v>5070</v>
      </c>
      <c r="DQ73" s="2">
        <v>5120</v>
      </c>
      <c r="DR73" s="2">
        <v>4985</v>
      </c>
      <c r="DS73" s="2">
        <v>4715</v>
      </c>
      <c r="DT73" s="2">
        <v>4240</v>
      </c>
      <c r="DU73" s="2">
        <v>4155</v>
      </c>
      <c r="DV73" s="2">
        <v>4130</v>
      </c>
      <c r="DW73" s="2">
        <v>4205</v>
      </c>
      <c r="DX73" s="2">
        <v>4150</v>
      </c>
      <c r="DY73" s="2">
        <v>4165</v>
      </c>
      <c r="DZ73" s="2">
        <v>4225</v>
      </c>
      <c r="EA73" s="2">
        <v>4205</v>
      </c>
      <c r="EB73" s="2">
        <v>4335</v>
      </c>
      <c r="EC73" s="2">
        <v>4390</v>
      </c>
      <c r="ED73" s="2">
        <v>4340</v>
      </c>
      <c r="EE73" s="2">
        <v>4360</v>
      </c>
      <c r="EF73" s="2">
        <v>4305</v>
      </c>
      <c r="EG73" s="2">
        <v>4120</v>
      </c>
      <c r="EH73" s="2">
        <v>4270</v>
      </c>
      <c r="EI73" s="2">
        <v>4320</v>
      </c>
      <c r="EJ73" s="2">
        <v>4260</v>
      </c>
      <c r="EK73" s="2">
        <v>4290</v>
      </c>
      <c r="EL73" s="2">
        <v>4365</v>
      </c>
      <c r="EM73" s="2">
        <v>4405</v>
      </c>
      <c r="EN73" s="2">
        <v>4570</v>
      </c>
      <c r="EO73" s="2">
        <v>4680</v>
      </c>
      <c r="EP73" s="2">
        <v>4645</v>
      </c>
      <c r="EQ73" s="2">
        <v>4720</v>
      </c>
      <c r="ER73" s="2">
        <v>4905</v>
      </c>
      <c r="ES73" s="2">
        <v>4725</v>
      </c>
      <c r="ET73" s="2">
        <v>4700</v>
      </c>
      <c r="EU73" s="2">
        <v>4650</v>
      </c>
      <c r="EV73" s="2">
        <v>4655</v>
      </c>
      <c r="EW73" s="2">
        <v>4580</v>
      </c>
      <c r="EX73" s="2">
        <v>4675</v>
      </c>
      <c r="EY73" s="2">
        <v>4650</v>
      </c>
      <c r="EZ73" s="2">
        <v>4670</v>
      </c>
      <c r="FA73" s="2">
        <v>4660</v>
      </c>
      <c r="FB73" s="2">
        <v>4650</v>
      </c>
      <c r="FC73" s="2">
        <v>4555</v>
      </c>
      <c r="FD73" s="2">
        <v>4765</v>
      </c>
      <c r="FE73" s="2">
        <v>4800</v>
      </c>
      <c r="FF73" s="2">
        <v>4710</v>
      </c>
      <c r="FG73" s="2">
        <v>4685</v>
      </c>
      <c r="FH73" s="2">
        <v>4810</v>
      </c>
      <c r="FI73" s="2">
        <v>4800</v>
      </c>
      <c r="FJ73" s="2">
        <v>4930</v>
      </c>
      <c r="FK73" s="2">
        <v>4635</v>
      </c>
      <c r="FL73" s="2">
        <v>4590</v>
      </c>
      <c r="FM73" s="2">
        <v>4325</v>
      </c>
      <c r="FN73" s="2">
        <v>4345</v>
      </c>
      <c r="FO73" s="2">
        <v>4270</v>
      </c>
      <c r="FP73" s="2">
        <v>4495</v>
      </c>
      <c r="FQ73" s="2">
        <v>4410</v>
      </c>
      <c r="FR73" s="2">
        <v>4150</v>
      </c>
      <c r="FS73" s="2">
        <v>3955</v>
      </c>
      <c r="FT73" s="2">
        <v>4210</v>
      </c>
      <c r="FU73" s="2">
        <v>4335</v>
      </c>
      <c r="FV73" s="2">
        <v>4645</v>
      </c>
      <c r="FW73" s="2">
        <v>4625</v>
      </c>
      <c r="FX73" s="2">
        <v>4575</v>
      </c>
      <c r="FY73" s="2">
        <v>4775</v>
      </c>
      <c r="FZ73" s="2">
        <v>4675</v>
      </c>
      <c r="GA73" s="2">
        <v>4240</v>
      </c>
      <c r="GB73" s="2">
        <v>3640</v>
      </c>
      <c r="GC73" s="2">
        <v>3670</v>
      </c>
      <c r="GD73" s="2">
        <v>3605</v>
      </c>
      <c r="GE73" s="2">
        <v>3565</v>
      </c>
      <c r="GF73" s="2">
        <v>3500</v>
      </c>
      <c r="GG73" s="2">
        <v>3570</v>
      </c>
      <c r="GH73" s="2">
        <v>3675</v>
      </c>
      <c r="GI73" s="2">
        <v>3655</v>
      </c>
      <c r="GJ73" s="2">
        <v>3670</v>
      </c>
      <c r="GK73" s="2">
        <v>3775</v>
      </c>
      <c r="GL73" s="2">
        <v>3880</v>
      </c>
      <c r="GM73" s="2">
        <v>3865</v>
      </c>
      <c r="GN73" s="2">
        <v>3920</v>
      </c>
      <c r="GO73" s="2">
        <v>3905</v>
      </c>
      <c r="GP73" s="2">
        <v>3855</v>
      </c>
      <c r="GQ73" s="2">
        <v>3895</v>
      </c>
      <c r="GR73" s="2">
        <v>3865</v>
      </c>
      <c r="GS73" s="2">
        <v>3935</v>
      </c>
      <c r="GT73" s="2">
        <v>3980</v>
      </c>
      <c r="GU73" s="2">
        <v>4025</v>
      </c>
      <c r="GV73" s="2">
        <v>4095</v>
      </c>
      <c r="GW73" s="2">
        <v>4110</v>
      </c>
      <c r="GX73" s="2">
        <v>4195</v>
      </c>
      <c r="GY73" s="2">
        <v>4235</v>
      </c>
      <c r="GZ73" s="2">
        <v>4230</v>
      </c>
      <c r="HA73" s="2">
        <v>4260</v>
      </c>
      <c r="HB73" s="2">
        <v>4325</v>
      </c>
      <c r="HC73" s="2">
        <v>4475</v>
      </c>
      <c r="HD73" s="2">
        <v>4635</v>
      </c>
      <c r="HE73" s="2">
        <v>4880</v>
      </c>
      <c r="HF73" s="2">
        <v>4940</v>
      </c>
      <c r="HG73" s="2">
        <v>4835</v>
      </c>
      <c r="HH73" s="2">
        <v>4810</v>
      </c>
      <c r="HI73" s="2">
        <v>4960</v>
      </c>
      <c r="HJ73" s="2">
        <v>5010</v>
      </c>
      <c r="HK73" s="2">
        <v>4725</v>
      </c>
      <c r="HL73" s="2">
        <v>4505</v>
      </c>
      <c r="HM73" s="2">
        <v>4525</v>
      </c>
      <c r="HN73" s="2">
        <v>4500</v>
      </c>
      <c r="HO73" s="2">
        <v>4575</v>
      </c>
      <c r="HP73" s="2">
        <v>4405</v>
      </c>
      <c r="HQ73" s="2">
        <v>4300</v>
      </c>
      <c r="HR73" s="2">
        <v>4270</v>
      </c>
      <c r="HS73" s="2">
        <v>4180</v>
      </c>
      <c r="HT73" s="2">
        <v>4110</v>
      </c>
      <c r="HU73" s="2">
        <v>4095</v>
      </c>
      <c r="HV73" s="2">
        <v>4205</v>
      </c>
      <c r="HW73" s="2">
        <v>4355</v>
      </c>
      <c r="HX73" s="2">
        <v>4550</v>
      </c>
      <c r="HY73" s="2">
        <v>4405</v>
      </c>
      <c r="HZ73" s="2">
        <v>4380</v>
      </c>
      <c r="IA73" s="2">
        <v>4550</v>
      </c>
      <c r="IB73" s="2">
        <v>4465</v>
      </c>
      <c r="IC73" s="2">
        <v>4580</v>
      </c>
      <c r="ID73" s="2">
        <v>4765</v>
      </c>
      <c r="IE73" s="2">
        <v>4625</v>
      </c>
      <c r="IF73" s="2">
        <v>4605</v>
      </c>
      <c r="IG73" s="2">
        <v>4705</v>
      </c>
      <c r="IH73" s="2">
        <v>4775</v>
      </c>
      <c r="II73" s="2">
        <v>4745</v>
      </c>
      <c r="IJ73" s="2">
        <v>4780</v>
      </c>
      <c r="IK73" s="2">
        <v>4740</v>
      </c>
      <c r="IL73" s="2">
        <v>4660</v>
      </c>
      <c r="IM73" s="2">
        <v>4670</v>
      </c>
      <c r="IN73" s="2">
        <v>4510</v>
      </c>
      <c r="IO73" s="2">
        <v>4485</v>
      </c>
      <c r="IP73" s="2">
        <v>4370</v>
      </c>
      <c r="IQ73" s="2">
        <v>4420</v>
      </c>
      <c r="IR73" s="2">
        <v>4765</v>
      </c>
      <c r="IS73" s="2">
        <v>4680</v>
      </c>
      <c r="IT73" s="2">
        <v>4605</v>
      </c>
    </row>
    <row r="74" spans="1:254" ht="15.9" customHeight="1">
      <c r="A74" s="65" t="s">
        <v>143</v>
      </c>
      <c r="B74" s="41" t="s">
        <v>144</v>
      </c>
      <c r="C74" s="45">
        <v>3103</v>
      </c>
      <c r="D74" s="16">
        <v>-32</v>
      </c>
      <c r="E74" s="21">
        <v>3135</v>
      </c>
      <c r="F74" s="21">
        <v>3103</v>
      </c>
      <c r="G74" s="21">
        <v>3078</v>
      </c>
      <c r="H74" s="21">
        <v>3058</v>
      </c>
      <c r="I74" s="21">
        <v>3087</v>
      </c>
      <c r="J74" s="21">
        <v>3098</v>
      </c>
      <c r="K74" s="21">
        <v>3111</v>
      </c>
      <c r="L74" s="21">
        <v>3080</v>
      </c>
      <c r="M74" s="21">
        <v>2991.5</v>
      </c>
      <c r="N74" s="21">
        <v>2883</v>
      </c>
      <c r="O74" s="21">
        <v>2978.5</v>
      </c>
      <c r="P74" s="21">
        <v>2994</v>
      </c>
      <c r="Q74" s="21">
        <v>3025</v>
      </c>
      <c r="R74" s="21">
        <v>2995</v>
      </c>
      <c r="S74" s="21">
        <v>2990</v>
      </c>
      <c r="T74" s="21">
        <v>2998</v>
      </c>
      <c r="U74" s="21">
        <v>3009</v>
      </c>
      <c r="V74" s="21">
        <v>2991</v>
      </c>
      <c r="W74" s="21">
        <v>3002</v>
      </c>
      <c r="X74" s="21">
        <v>3038</v>
      </c>
      <c r="Y74" s="21">
        <v>3090</v>
      </c>
      <c r="Z74" s="21">
        <v>3140</v>
      </c>
      <c r="AA74" s="21">
        <v>3112</v>
      </c>
      <c r="AB74" s="21">
        <v>3107</v>
      </c>
      <c r="AC74" s="21">
        <v>3030</v>
      </c>
      <c r="AD74" s="21">
        <v>2933.5</v>
      </c>
      <c r="AE74" s="21">
        <v>2958.5</v>
      </c>
      <c r="AF74" s="21">
        <v>2984.5</v>
      </c>
      <c r="AG74" s="21">
        <v>2981</v>
      </c>
      <c r="AH74" s="21">
        <v>2986.5</v>
      </c>
      <c r="AI74" s="21">
        <v>2910</v>
      </c>
      <c r="AJ74" s="21">
        <v>2916</v>
      </c>
      <c r="AK74" s="21">
        <v>2900.5</v>
      </c>
      <c r="AL74" s="21">
        <v>2943</v>
      </c>
      <c r="AM74" s="21">
        <v>2979</v>
      </c>
      <c r="AN74" s="21">
        <v>3026</v>
      </c>
      <c r="AO74" s="21">
        <v>2988</v>
      </c>
      <c r="AP74" s="21">
        <v>2920</v>
      </c>
      <c r="AQ74" s="21">
        <v>2810</v>
      </c>
      <c r="AR74" s="21">
        <v>2780.5</v>
      </c>
      <c r="AS74" s="21">
        <v>2788</v>
      </c>
      <c r="AT74" s="21">
        <v>2776.5</v>
      </c>
      <c r="AU74" s="21">
        <v>2783.5</v>
      </c>
      <c r="AV74" s="21">
        <v>2818</v>
      </c>
      <c r="AW74" s="21">
        <v>2795.5</v>
      </c>
      <c r="AX74" s="21">
        <v>2797</v>
      </c>
      <c r="AY74" s="21">
        <v>2844</v>
      </c>
      <c r="AZ74" s="21">
        <v>2902</v>
      </c>
      <c r="BA74" s="21">
        <v>2920.5</v>
      </c>
      <c r="BB74" s="21">
        <v>2871</v>
      </c>
      <c r="BC74" s="21">
        <v>2858.5</v>
      </c>
      <c r="BD74" s="21">
        <v>2845</v>
      </c>
      <c r="BE74" s="21">
        <v>2804.5</v>
      </c>
      <c r="BF74" s="21">
        <v>2770.5</v>
      </c>
      <c r="BG74" s="21">
        <v>2762</v>
      </c>
      <c r="BH74" s="21">
        <v>2700</v>
      </c>
      <c r="BI74" s="21">
        <v>2727</v>
      </c>
      <c r="BJ74" s="21">
        <v>2717</v>
      </c>
      <c r="BK74" s="21">
        <v>2731.5</v>
      </c>
      <c r="BL74" s="21">
        <v>2763</v>
      </c>
      <c r="BM74" s="2">
        <v>2765.5</v>
      </c>
      <c r="BN74" s="2">
        <v>2772</v>
      </c>
      <c r="BO74" s="2">
        <v>2805</v>
      </c>
      <c r="BP74" s="2">
        <v>2828.5</v>
      </c>
      <c r="BQ74" s="2">
        <v>2734.5</v>
      </c>
      <c r="BR74" s="2">
        <v>2623</v>
      </c>
      <c r="BS74" s="2">
        <v>2582</v>
      </c>
      <c r="BT74" s="2">
        <v>2603</v>
      </c>
      <c r="BU74" s="2">
        <v>2666</v>
      </c>
      <c r="BV74" s="2">
        <v>2690</v>
      </c>
      <c r="BW74" s="2">
        <v>2713</v>
      </c>
      <c r="BX74" s="2">
        <v>2814.5</v>
      </c>
      <c r="BY74" s="2">
        <v>2852.5</v>
      </c>
      <c r="BZ74" s="2">
        <v>2845</v>
      </c>
      <c r="CA74" s="2">
        <v>2820</v>
      </c>
      <c r="CB74" s="2">
        <v>2858.5</v>
      </c>
      <c r="CC74" s="2">
        <v>2847.5</v>
      </c>
      <c r="CD74" s="2">
        <v>2845.5</v>
      </c>
      <c r="CE74" s="2">
        <v>2844.5</v>
      </c>
      <c r="CF74" s="2">
        <v>2882</v>
      </c>
      <c r="CG74" s="2">
        <v>2890</v>
      </c>
      <c r="CH74" s="2">
        <v>2957</v>
      </c>
      <c r="CI74" s="2">
        <v>2888</v>
      </c>
      <c r="CJ74" s="2">
        <v>2918</v>
      </c>
      <c r="CK74" s="2">
        <v>2902</v>
      </c>
      <c r="CL74" s="2">
        <v>2893</v>
      </c>
      <c r="CM74" s="2">
        <v>2846.5</v>
      </c>
      <c r="CN74" s="2">
        <v>2804</v>
      </c>
      <c r="CO74" s="2">
        <v>2815</v>
      </c>
      <c r="CP74" s="2">
        <v>2979</v>
      </c>
      <c r="CQ74" s="2">
        <v>2958</v>
      </c>
      <c r="CR74" s="2">
        <v>2965</v>
      </c>
      <c r="CS74" s="2">
        <v>2928</v>
      </c>
      <c r="CT74" s="2">
        <v>2862.5</v>
      </c>
      <c r="CU74" s="2">
        <v>2891.5</v>
      </c>
      <c r="CV74" s="2">
        <v>2977</v>
      </c>
      <c r="CW74" s="2">
        <v>2931</v>
      </c>
      <c r="CX74" s="2">
        <v>2904.5</v>
      </c>
      <c r="CY74" s="2">
        <v>2930.5</v>
      </c>
      <c r="CZ74" s="2">
        <v>2978</v>
      </c>
      <c r="DA74" s="2">
        <v>3001</v>
      </c>
      <c r="DB74" s="2">
        <v>2959</v>
      </c>
      <c r="DC74" s="2">
        <v>2853</v>
      </c>
      <c r="DD74" s="2">
        <v>3022</v>
      </c>
      <c r="DE74" s="2">
        <v>3071</v>
      </c>
      <c r="DF74" s="2">
        <v>3025</v>
      </c>
      <c r="DG74" s="2">
        <v>3106</v>
      </c>
      <c r="DH74" s="2">
        <v>3189</v>
      </c>
      <c r="DI74" s="2">
        <v>3386</v>
      </c>
      <c r="DJ74" s="2">
        <v>3356</v>
      </c>
      <c r="DK74" s="2">
        <v>3321</v>
      </c>
      <c r="DL74" s="2">
        <v>3308</v>
      </c>
      <c r="DM74" s="2">
        <v>3261</v>
      </c>
      <c r="DN74" s="2">
        <v>3375</v>
      </c>
      <c r="DO74" s="2">
        <v>3364</v>
      </c>
      <c r="DP74" s="2">
        <v>3340</v>
      </c>
      <c r="DQ74" s="2">
        <v>3322</v>
      </c>
      <c r="DR74" s="2">
        <v>3287</v>
      </c>
      <c r="DS74" s="2">
        <v>3257</v>
      </c>
      <c r="DT74" s="2">
        <v>3321</v>
      </c>
      <c r="DU74" s="2">
        <v>3297</v>
      </c>
      <c r="DV74" s="2">
        <v>3269</v>
      </c>
      <c r="DW74" s="2">
        <v>3276</v>
      </c>
      <c r="DX74" s="2">
        <v>3173</v>
      </c>
      <c r="DY74" s="2">
        <v>3090</v>
      </c>
      <c r="DZ74" s="2">
        <v>3076</v>
      </c>
      <c r="EA74" s="2">
        <v>2946</v>
      </c>
      <c r="EB74" s="2">
        <v>2919</v>
      </c>
      <c r="EC74" s="2">
        <v>2948</v>
      </c>
      <c r="ED74" s="2">
        <v>3000</v>
      </c>
      <c r="EE74" s="2">
        <v>3015</v>
      </c>
      <c r="EF74" s="2">
        <v>3045</v>
      </c>
      <c r="EG74" s="2">
        <v>3048</v>
      </c>
      <c r="EH74" s="2">
        <v>3023</v>
      </c>
      <c r="EI74" s="2">
        <v>3052</v>
      </c>
      <c r="EJ74" s="2">
        <v>3022</v>
      </c>
      <c r="EK74" s="2">
        <v>3034</v>
      </c>
      <c r="EL74" s="2">
        <v>3029</v>
      </c>
      <c r="EM74" s="2">
        <v>3033</v>
      </c>
      <c r="EN74" s="2">
        <v>3048</v>
      </c>
      <c r="EO74" s="2">
        <v>3077</v>
      </c>
      <c r="EP74" s="2">
        <v>3035</v>
      </c>
      <c r="EQ74" s="2">
        <v>3010</v>
      </c>
      <c r="ER74" s="2">
        <v>3004</v>
      </c>
      <c r="ES74" s="2">
        <v>2976</v>
      </c>
      <c r="ET74" s="2">
        <v>2972</v>
      </c>
      <c r="EU74" s="2">
        <v>2977</v>
      </c>
      <c r="EV74" s="2">
        <v>2980</v>
      </c>
      <c r="EW74" s="2">
        <v>2983</v>
      </c>
      <c r="EX74" s="2">
        <v>2986</v>
      </c>
      <c r="EY74" s="2">
        <v>3000</v>
      </c>
      <c r="EZ74" s="2">
        <v>2992</v>
      </c>
      <c r="FA74" s="2">
        <v>2980</v>
      </c>
      <c r="FB74" s="2">
        <v>2965</v>
      </c>
      <c r="FC74" s="2">
        <v>2953</v>
      </c>
      <c r="FD74" s="2">
        <v>2898.5</v>
      </c>
      <c r="FE74" s="2">
        <v>2880</v>
      </c>
      <c r="FF74" s="2">
        <v>2856</v>
      </c>
      <c r="FG74" s="2">
        <v>2833</v>
      </c>
      <c r="FH74" s="2">
        <v>2838</v>
      </c>
      <c r="FI74" s="2">
        <v>2846</v>
      </c>
      <c r="FJ74" s="2">
        <v>2875</v>
      </c>
      <c r="FK74" s="2">
        <v>2875</v>
      </c>
      <c r="FL74" s="2">
        <v>2882</v>
      </c>
      <c r="FM74" s="2">
        <v>2902.5</v>
      </c>
      <c r="FN74" s="2">
        <v>2915</v>
      </c>
      <c r="FO74" s="2">
        <v>2906</v>
      </c>
      <c r="FP74" s="2">
        <v>2939.5</v>
      </c>
      <c r="FQ74" s="2">
        <v>2937</v>
      </c>
      <c r="FR74" s="2">
        <v>2926</v>
      </c>
      <c r="FS74" s="2">
        <v>2912</v>
      </c>
      <c r="FT74" s="2">
        <v>2909.5</v>
      </c>
      <c r="FU74" s="2">
        <v>2883</v>
      </c>
      <c r="FV74" s="2">
        <v>2880.5</v>
      </c>
      <c r="FW74" s="2">
        <v>2894.5</v>
      </c>
      <c r="FX74" s="2">
        <v>2927</v>
      </c>
      <c r="FY74" s="2">
        <v>3026</v>
      </c>
      <c r="FZ74" s="2">
        <v>3035</v>
      </c>
      <c r="GA74" s="2">
        <v>3007</v>
      </c>
      <c r="GB74" s="2">
        <v>2980</v>
      </c>
      <c r="GC74" s="2">
        <v>2843.5</v>
      </c>
      <c r="GD74" s="2">
        <v>2862.5</v>
      </c>
      <c r="GE74" s="2">
        <v>2863.5</v>
      </c>
      <c r="GF74" s="2">
        <v>2851</v>
      </c>
      <c r="GG74" s="2">
        <v>2860.5</v>
      </c>
      <c r="GH74" s="2">
        <v>2797</v>
      </c>
      <c r="GI74" s="2">
        <v>2752</v>
      </c>
      <c r="GJ74" s="2">
        <v>2778</v>
      </c>
      <c r="GK74" s="2">
        <v>2841</v>
      </c>
      <c r="GL74" s="2">
        <v>2834.5</v>
      </c>
      <c r="GM74" s="2">
        <v>2811</v>
      </c>
      <c r="GN74" s="2">
        <v>2826</v>
      </c>
      <c r="GO74" s="2">
        <v>2841</v>
      </c>
      <c r="GP74" s="2">
        <v>2828</v>
      </c>
      <c r="GQ74" s="2">
        <v>2809.5</v>
      </c>
      <c r="GR74" s="2">
        <v>2790</v>
      </c>
      <c r="GS74" s="2">
        <v>2802</v>
      </c>
      <c r="GT74" s="2">
        <v>2794</v>
      </c>
      <c r="GU74" s="2">
        <v>2768</v>
      </c>
      <c r="GV74" s="2">
        <v>2794</v>
      </c>
      <c r="GW74" s="2">
        <v>2797</v>
      </c>
      <c r="GX74" s="2">
        <v>2817</v>
      </c>
      <c r="GY74" s="2">
        <v>2797</v>
      </c>
      <c r="GZ74" s="2">
        <v>2810.5</v>
      </c>
      <c r="HA74" s="2">
        <v>2778</v>
      </c>
      <c r="HB74" s="2">
        <v>2777</v>
      </c>
      <c r="HC74" s="2">
        <v>2812.5</v>
      </c>
      <c r="HD74" s="2">
        <v>2840</v>
      </c>
      <c r="HE74" s="2">
        <v>2871.5</v>
      </c>
      <c r="HF74" s="2">
        <v>2894</v>
      </c>
      <c r="HG74" s="2">
        <v>2906</v>
      </c>
      <c r="HH74" s="2">
        <v>2879</v>
      </c>
      <c r="HI74" s="2">
        <v>2881</v>
      </c>
      <c r="HJ74" s="2">
        <v>2901</v>
      </c>
      <c r="HK74" s="2">
        <v>2933.5</v>
      </c>
      <c r="HL74" s="2">
        <v>2939</v>
      </c>
      <c r="HM74" s="2">
        <v>2941.5</v>
      </c>
      <c r="HN74" s="2">
        <v>2960</v>
      </c>
      <c r="HO74" s="2">
        <v>2952</v>
      </c>
      <c r="HP74" s="2">
        <v>2958</v>
      </c>
      <c r="HQ74" s="2">
        <v>2965.5</v>
      </c>
      <c r="HR74" s="2">
        <v>2955.5</v>
      </c>
      <c r="HS74" s="2">
        <v>2944.5</v>
      </c>
      <c r="HT74" s="2">
        <v>2957.5</v>
      </c>
      <c r="HU74" s="2">
        <v>2950.5</v>
      </c>
      <c r="HV74" s="2">
        <v>2976</v>
      </c>
      <c r="HW74" s="2">
        <v>2948</v>
      </c>
      <c r="HX74" s="2">
        <v>2952.5</v>
      </c>
      <c r="HY74" s="2">
        <v>2952.5</v>
      </c>
      <c r="HZ74" s="2">
        <v>2907.5</v>
      </c>
      <c r="IA74" s="2">
        <v>2905.5</v>
      </c>
      <c r="IB74" s="2">
        <v>2943</v>
      </c>
      <c r="IC74" s="2">
        <v>2975</v>
      </c>
      <c r="ID74" s="2">
        <v>2974</v>
      </c>
      <c r="IE74" s="2">
        <v>2994</v>
      </c>
      <c r="IF74" s="2">
        <v>2980.5</v>
      </c>
      <c r="IG74" s="2">
        <v>2995</v>
      </c>
      <c r="IH74" s="2">
        <v>2945.5</v>
      </c>
      <c r="II74" s="2">
        <v>2957</v>
      </c>
      <c r="IJ74" s="2">
        <v>2944</v>
      </c>
      <c r="IK74" s="2">
        <v>2907.5</v>
      </c>
      <c r="IL74" s="2">
        <v>2892</v>
      </c>
      <c r="IM74" s="2">
        <v>2828.5</v>
      </c>
      <c r="IN74" s="2">
        <v>2827</v>
      </c>
      <c r="IO74" s="2">
        <v>2802</v>
      </c>
      <c r="IP74" s="2">
        <v>2788.5</v>
      </c>
      <c r="IQ74" s="2">
        <v>2812</v>
      </c>
      <c r="IR74" s="2">
        <v>2791</v>
      </c>
      <c r="IS74" s="2">
        <v>2787</v>
      </c>
      <c r="IT74" s="2">
        <v>2899.5</v>
      </c>
    </row>
    <row r="75" spans="1:254" ht="15.9" customHeight="1">
      <c r="A75" s="65" t="s">
        <v>145</v>
      </c>
      <c r="B75" s="41" t="s">
        <v>146</v>
      </c>
      <c r="C75" s="45">
        <v>1900</v>
      </c>
      <c r="D75" s="16">
        <v>132</v>
      </c>
      <c r="E75" s="21">
        <v>1768</v>
      </c>
      <c r="F75" s="21">
        <v>1758.5</v>
      </c>
      <c r="G75" s="21">
        <v>1766.5</v>
      </c>
      <c r="H75" s="21">
        <v>1771</v>
      </c>
      <c r="I75" s="21">
        <v>1790</v>
      </c>
      <c r="J75" s="21">
        <v>1820</v>
      </c>
      <c r="K75" s="21">
        <v>1824.5</v>
      </c>
      <c r="L75" s="21">
        <v>1807</v>
      </c>
      <c r="M75" s="21">
        <v>1788</v>
      </c>
      <c r="N75" s="21">
        <v>1741</v>
      </c>
      <c r="O75" s="21">
        <v>1750</v>
      </c>
      <c r="P75" s="21">
        <v>1761.5</v>
      </c>
      <c r="Q75" s="21">
        <v>1785</v>
      </c>
      <c r="R75" s="21">
        <v>1790.5</v>
      </c>
      <c r="S75" s="21">
        <v>1777</v>
      </c>
      <c r="T75" s="21">
        <v>1766.5</v>
      </c>
      <c r="U75" s="21">
        <v>1761</v>
      </c>
      <c r="V75" s="21">
        <v>1755.5</v>
      </c>
      <c r="W75" s="21">
        <v>1757.5</v>
      </c>
      <c r="X75" s="21">
        <v>1758.5</v>
      </c>
      <c r="Y75" s="21">
        <v>1741</v>
      </c>
      <c r="Z75" s="21">
        <v>1734</v>
      </c>
      <c r="AA75" s="21">
        <v>1718.5</v>
      </c>
      <c r="AB75" s="21">
        <v>1672</v>
      </c>
      <c r="AC75" s="21">
        <v>1698</v>
      </c>
      <c r="AD75" s="21">
        <v>1677</v>
      </c>
      <c r="AE75" s="21">
        <v>1653</v>
      </c>
      <c r="AF75" s="21">
        <v>1670.5</v>
      </c>
      <c r="AG75" s="21">
        <v>1700</v>
      </c>
      <c r="AH75" s="21">
        <v>1674.3333</v>
      </c>
      <c r="AI75" s="21">
        <v>1653.3333</v>
      </c>
      <c r="AJ75" s="21">
        <v>1641.6666</v>
      </c>
      <c r="AK75" s="21">
        <v>1636</v>
      </c>
      <c r="AL75" s="21">
        <v>1636.3333</v>
      </c>
      <c r="AM75" s="21">
        <v>1642.3333</v>
      </c>
      <c r="AN75" s="21">
        <v>1654.6666</v>
      </c>
      <c r="AO75" s="21">
        <v>1633.3333</v>
      </c>
      <c r="AP75" s="21">
        <v>1641.6666</v>
      </c>
      <c r="AQ75" s="21">
        <v>1627</v>
      </c>
      <c r="AR75" s="21">
        <v>1609</v>
      </c>
      <c r="AS75" s="21">
        <v>1618.6666</v>
      </c>
      <c r="AT75" s="21">
        <v>1613.3333</v>
      </c>
      <c r="AU75" s="21">
        <v>1618.3333</v>
      </c>
      <c r="AV75" s="21">
        <v>1615</v>
      </c>
      <c r="AW75" s="21">
        <v>1601.6666</v>
      </c>
      <c r="AX75" s="21">
        <v>1617</v>
      </c>
      <c r="AY75" s="21">
        <v>1599.3333</v>
      </c>
      <c r="AZ75" s="21">
        <v>1626.3333</v>
      </c>
      <c r="BA75" s="21">
        <v>1627.3333</v>
      </c>
      <c r="BB75" s="21">
        <v>1618.3333</v>
      </c>
      <c r="BC75" s="21">
        <v>1624.6666</v>
      </c>
      <c r="BD75" s="21">
        <v>1628</v>
      </c>
      <c r="BE75" s="21">
        <v>1624.6666</v>
      </c>
      <c r="BF75" s="21">
        <v>1632</v>
      </c>
      <c r="BG75" s="21">
        <v>1630</v>
      </c>
      <c r="BH75" s="21">
        <v>1578</v>
      </c>
      <c r="BI75" s="21">
        <v>1563.3333</v>
      </c>
      <c r="BJ75" s="21">
        <v>1537.3333</v>
      </c>
      <c r="BK75" s="21">
        <v>1526.3333</v>
      </c>
      <c r="BL75" s="21">
        <v>1511.6666</v>
      </c>
      <c r="BM75" s="2">
        <v>1503</v>
      </c>
      <c r="BN75" s="2">
        <v>1509.3333</v>
      </c>
      <c r="BO75" s="2">
        <v>1581</v>
      </c>
      <c r="BP75" s="2">
        <v>1573.3333</v>
      </c>
      <c r="BQ75" s="2">
        <v>1595.3333</v>
      </c>
      <c r="BR75" s="2">
        <v>1576.6666</v>
      </c>
      <c r="BS75" s="2">
        <v>1584.3333</v>
      </c>
      <c r="BT75" s="2">
        <v>1590.3333</v>
      </c>
      <c r="BU75" s="2">
        <v>1584.3333</v>
      </c>
      <c r="BV75" s="2">
        <v>1591.6666</v>
      </c>
      <c r="BW75" s="2">
        <v>1578.6666</v>
      </c>
      <c r="BX75" s="2">
        <v>1593.3333</v>
      </c>
      <c r="BY75" s="2">
        <v>1585.3333</v>
      </c>
      <c r="BZ75" s="2">
        <v>1600</v>
      </c>
      <c r="CA75" s="2">
        <v>1601</v>
      </c>
      <c r="CB75" s="2">
        <v>1610</v>
      </c>
      <c r="CC75" s="2">
        <v>1610.6666</v>
      </c>
      <c r="CD75" s="2">
        <v>1610</v>
      </c>
      <c r="CE75" s="2">
        <v>1618.3333</v>
      </c>
      <c r="CF75" s="2">
        <v>1641.3333</v>
      </c>
      <c r="CG75" s="2">
        <v>1651.6666</v>
      </c>
      <c r="CH75" s="2">
        <v>1643.3333</v>
      </c>
      <c r="CI75" s="2">
        <v>1632.6666</v>
      </c>
      <c r="CJ75" s="2">
        <v>1615.3333</v>
      </c>
      <c r="CK75" s="2">
        <v>1596.6666</v>
      </c>
      <c r="CL75" s="2">
        <v>1620</v>
      </c>
      <c r="CM75" s="2">
        <v>1589</v>
      </c>
      <c r="CN75" s="2">
        <v>1541.3333</v>
      </c>
      <c r="CO75" s="2">
        <v>1538.3333</v>
      </c>
      <c r="CP75" s="2">
        <v>1581.3333</v>
      </c>
      <c r="CQ75" s="2">
        <v>1585.3333</v>
      </c>
      <c r="CR75" s="2">
        <v>1583.3333</v>
      </c>
      <c r="CS75" s="2">
        <v>1550</v>
      </c>
      <c r="CT75" s="2">
        <v>1500.6666</v>
      </c>
      <c r="CU75" s="2">
        <v>1523.3333</v>
      </c>
      <c r="CV75" s="2">
        <v>1518.3333</v>
      </c>
      <c r="CW75" s="2">
        <v>1505</v>
      </c>
      <c r="CX75" s="2">
        <v>1497.6666</v>
      </c>
      <c r="CY75" s="2">
        <v>1498</v>
      </c>
      <c r="CZ75" s="2">
        <v>1500.6666</v>
      </c>
      <c r="DA75" s="2">
        <v>1516</v>
      </c>
      <c r="DB75" s="2">
        <v>1505.6666</v>
      </c>
      <c r="DC75" s="2">
        <v>1477</v>
      </c>
      <c r="DD75" s="2">
        <v>1496.3333</v>
      </c>
      <c r="DE75" s="2">
        <v>1496.6666</v>
      </c>
      <c r="DF75" s="2">
        <v>1484.6666</v>
      </c>
      <c r="DG75" s="2">
        <v>1536.6666</v>
      </c>
      <c r="DH75" s="2">
        <v>1590</v>
      </c>
      <c r="DI75" s="2">
        <v>1612.3333</v>
      </c>
      <c r="DJ75" s="2">
        <v>1620</v>
      </c>
      <c r="DK75" s="2">
        <v>1629</v>
      </c>
      <c r="DL75" s="2">
        <v>1627</v>
      </c>
      <c r="DM75" s="2">
        <v>1606</v>
      </c>
      <c r="DN75" s="2">
        <v>1606.6666</v>
      </c>
      <c r="DO75" s="2">
        <v>1598.3333</v>
      </c>
      <c r="DP75" s="2">
        <v>1597.6666</v>
      </c>
      <c r="DQ75" s="2">
        <v>1587.3333</v>
      </c>
      <c r="DR75" s="2">
        <v>1647</v>
      </c>
      <c r="DS75" s="2">
        <v>1693.3333</v>
      </c>
      <c r="DT75" s="2">
        <v>1683</v>
      </c>
      <c r="DU75" s="2">
        <v>1663.6666</v>
      </c>
      <c r="DV75" s="2">
        <v>1652</v>
      </c>
      <c r="DW75" s="2">
        <v>1656</v>
      </c>
      <c r="DX75" s="2">
        <v>1636.3333</v>
      </c>
      <c r="DY75" s="2">
        <v>1618</v>
      </c>
      <c r="DZ75" s="2">
        <v>1617.3333</v>
      </c>
      <c r="EA75" s="2">
        <v>1605.6666</v>
      </c>
      <c r="EB75" s="2">
        <v>1591.6666</v>
      </c>
      <c r="EC75" s="2">
        <v>1608.6666</v>
      </c>
      <c r="ED75" s="2">
        <v>1606</v>
      </c>
      <c r="EE75" s="2">
        <v>1616.3333</v>
      </c>
      <c r="EF75" s="2">
        <v>1638</v>
      </c>
      <c r="EG75" s="2">
        <v>1621</v>
      </c>
      <c r="EH75" s="2">
        <v>1607</v>
      </c>
      <c r="EI75" s="2">
        <v>1611.6666</v>
      </c>
      <c r="EJ75" s="2">
        <v>1607</v>
      </c>
      <c r="EK75" s="2">
        <v>1615</v>
      </c>
      <c r="EL75" s="2">
        <v>1607</v>
      </c>
      <c r="EM75" s="2">
        <v>1616.6666</v>
      </c>
      <c r="EN75" s="2">
        <v>1600.6666</v>
      </c>
      <c r="EO75" s="2">
        <v>1582.6666</v>
      </c>
      <c r="EP75" s="2">
        <v>1576.6666</v>
      </c>
      <c r="EQ75" s="2">
        <v>1572.3333</v>
      </c>
      <c r="ER75" s="2">
        <v>1561.6666</v>
      </c>
      <c r="ES75" s="2">
        <v>1585.3333</v>
      </c>
      <c r="ET75" s="2">
        <v>1624.3333</v>
      </c>
      <c r="EU75" s="2">
        <v>1608.3333</v>
      </c>
      <c r="EV75" s="2">
        <v>1660.6666</v>
      </c>
      <c r="EW75" s="2">
        <v>1619.3333</v>
      </c>
      <c r="EX75" s="2">
        <v>1614.6666</v>
      </c>
      <c r="EY75" s="2">
        <v>1607.3333</v>
      </c>
      <c r="EZ75" s="2">
        <v>1603</v>
      </c>
      <c r="FA75" s="2">
        <v>1594</v>
      </c>
      <c r="FB75" s="2">
        <v>1589</v>
      </c>
      <c r="FC75" s="2">
        <v>1585</v>
      </c>
      <c r="FD75" s="2">
        <v>1596.6666</v>
      </c>
      <c r="FE75" s="2">
        <v>1596.3333</v>
      </c>
      <c r="FF75" s="2">
        <v>1596.6666</v>
      </c>
      <c r="FG75" s="2">
        <v>1589</v>
      </c>
      <c r="FH75" s="2">
        <v>1589.3333</v>
      </c>
      <c r="FI75" s="2">
        <v>1549.3333</v>
      </c>
      <c r="FJ75" s="2">
        <v>1565</v>
      </c>
      <c r="FK75" s="2">
        <v>1564.3333</v>
      </c>
      <c r="FL75" s="2">
        <v>1560.3333</v>
      </c>
      <c r="FM75" s="2">
        <v>1560.6666</v>
      </c>
      <c r="FN75" s="2">
        <v>1597</v>
      </c>
      <c r="FO75" s="2">
        <v>1597.3333</v>
      </c>
      <c r="FP75" s="2">
        <v>1633.3333</v>
      </c>
      <c r="FQ75" s="2">
        <v>1610.3333</v>
      </c>
      <c r="FR75" s="2">
        <v>1596.6666</v>
      </c>
      <c r="FS75" s="2">
        <v>1580</v>
      </c>
      <c r="FT75" s="2">
        <v>1559.3333</v>
      </c>
      <c r="FU75" s="2">
        <v>1557.6666</v>
      </c>
      <c r="FV75" s="2">
        <v>1554.6666</v>
      </c>
      <c r="FW75" s="2">
        <v>1554.6666</v>
      </c>
      <c r="FX75" s="2">
        <v>1556.3333</v>
      </c>
      <c r="FY75" s="2">
        <v>1581.3333</v>
      </c>
      <c r="FZ75" s="2">
        <v>1582</v>
      </c>
      <c r="GA75" s="2">
        <v>1564</v>
      </c>
      <c r="GB75" s="2">
        <v>1554.6666</v>
      </c>
      <c r="GC75" s="2">
        <v>1548.6666</v>
      </c>
      <c r="GD75" s="2">
        <v>1513.3333</v>
      </c>
      <c r="GE75" s="2">
        <v>1535.6666</v>
      </c>
      <c r="GF75" s="2">
        <v>1527.3333</v>
      </c>
      <c r="GG75" s="2">
        <v>1543.3333</v>
      </c>
      <c r="GH75" s="2">
        <v>1540.6666</v>
      </c>
      <c r="GI75" s="2">
        <v>1532</v>
      </c>
      <c r="GJ75" s="2">
        <v>1533.6666</v>
      </c>
      <c r="GK75" s="2">
        <v>1554</v>
      </c>
      <c r="GL75" s="2">
        <v>1569.6666</v>
      </c>
      <c r="GM75" s="2">
        <v>1558.6666</v>
      </c>
      <c r="GN75" s="2">
        <v>1566.6666</v>
      </c>
      <c r="GO75" s="2">
        <v>1566.6666</v>
      </c>
      <c r="GP75" s="2">
        <v>1568</v>
      </c>
      <c r="GQ75" s="2">
        <v>1570</v>
      </c>
      <c r="GR75" s="2">
        <v>1552</v>
      </c>
      <c r="GS75" s="2">
        <v>1558.6666</v>
      </c>
      <c r="GT75" s="2">
        <v>1539.3333</v>
      </c>
      <c r="GU75" s="2">
        <v>1534.6666</v>
      </c>
      <c r="GV75" s="2">
        <v>1555</v>
      </c>
      <c r="GW75" s="2">
        <v>1564.3333</v>
      </c>
      <c r="GX75" s="2">
        <v>1566.6666</v>
      </c>
      <c r="GY75" s="2">
        <v>1576.6666</v>
      </c>
      <c r="GZ75" s="2">
        <v>1562</v>
      </c>
      <c r="HA75" s="2">
        <v>1549</v>
      </c>
      <c r="HB75" s="2">
        <v>1548.6666</v>
      </c>
      <c r="HC75" s="2">
        <v>1569.6666</v>
      </c>
      <c r="HD75" s="2">
        <v>1577.3333</v>
      </c>
      <c r="HE75" s="2">
        <v>1584</v>
      </c>
      <c r="HF75" s="2">
        <v>1588</v>
      </c>
      <c r="HG75" s="2">
        <v>1578</v>
      </c>
      <c r="HH75" s="2">
        <v>1583.3333</v>
      </c>
      <c r="HI75" s="2">
        <v>1592</v>
      </c>
      <c r="HJ75" s="2">
        <v>1596</v>
      </c>
      <c r="HK75" s="2">
        <v>1539</v>
      </c>
      <c r="HL75" s="2">
        <v>1546</v>
      </c>
      <c r="HM75" s="2">
        <v>1546.6666</v>
      </c>
      <c r="HN75" s="2">
        <v>1540.6666</v>
      </c>
      <c r="HO75" s="2">
        <v>1534.3333</v>
      </c>
      <c r="HP75" s="2">
        <v>1527.3333</v>
      </c>
      <c r="HQ75" s="2">
        <v>1525.3333</v>
      </c>
      <c r="HR75" s="2">
        <v>1523.3333</v>
      </c>
      <c r="HS75" s="2">
        <v>1506.6666</v>
      </c>
      <c r="HT75" s="2">
        <v>1493.3333</v>
      </c>
      <c r="HU75" s="2">
        <v>1515</v>
      </c>
      <c r="HV75" s="2">
        <v>1510</v>
      </c>
      <c r="HW75" s="2">
        <v>1505.3333</v>
      </c>
      <c r="HX75" s="2">
        <v>1505.3333</v>
      </c>
      <c r="HY75" s="2">
        <v>1507.3333</v>
      </c>
      <c r="HZ75" s="2">
        <v>1515</v>
      </c>
      <c r="IA75" s="2">
        <v>1515.3333</v>
      </c>
      <c r="IB75" s="2">
        <v>1515.6666</v>
      </c>
      <c r="IC75" s="2">
        <v>1537</v>
      </c>
      <c r="ID75" s="2">
        <v>1517.3333</v>
      </c>
      <c r="IE75" s="2">
        <v>1510.3333</v>
      </c>
      <c r="IF75" s="2">
        <v>1492.3333</v>
      </c>
      <c r="IG75" s="2">
        <v>1478.3333</v>
      </c>
      <c r="IH75" s="2">
        <v>1501.6666</v>
      </c>
      <c r="II75" s="2">
        <v>1510.3333</v>
      </c>
      <c r="IJ75" s="2">
        <v>1523.6666</v>
      </c>
      <c r="IK75" s="2">
        <v>1522.6666</v>
      </c>
      <c r="IL75" s="2">
        <v>1532.6666</v>
      </c>
      <c r="IM75" s="2">
        <v>1447</v>
      </c>
      <c r="IN75" s="2">
        <v>1463.3333</v>
      </c>
      <c r="IO75" s="2">
        <v>1456.6666</v>
      </c>
      <c r="IP75" s="2">
        <v>1446</v>
      </c>
      <c r="IQ75" s="2">
        <v>1446</v>
      </c>
      <c r="IR75" s="2">
        <v>1451</v>
      </c>
      <c r="IS75" s="2">
        <v>1442</v>
      </c>
      <c r="IT75" s="2">
        <v>1432</v>
      </c>
    </row>
    <row r="76" spans="1:254" ht="15.9" customHeight="1">
      <c r="A76" s="65" t="s">
        <v>147</v>
      </c>
      <c r="B76" s="41" t="s">
        <v>148</v>
      </c>
      <c r="C76" s="45">
        <v>4998</v>
      </c>
      <c r="D76" s="16">
        <v>-156</v>
      </c>
      <c r="E76" s="21">
        <v>5154</v>
      </c>
      <c r="F76" s="21">
        <v>5127</v>
      </c>
      <c r="G76" s="21">
        <v>4836</v>
      </c>
      <c r="H76" s="21">
        <v>4791</v>
      </c>
      <c r="I76" s="21">
        <v>4927</v>
      </c>
      <c r="J76" s="21">
        <v>4721</v>
      </c>
      <c r="K76" s="21">
        <v>4760</v>
      </c>
      <c r="L76" s="21">
        <v>4840</v>
      </c>
      <c r="M76" s="21">
        <v>5025</v>
      </c>
      <c r="N76" s="21">
        <v>4978</v>
      </c>
      <c r="O76" s="21">
        <v>5085</v>
      </c>
      <c r="P76" s="21">
        <v>5248</v>
      </c>
      <c r="Q76" s="21">
        <v>5215</v>
      </c>
      <c r="R76" s="21">
        <v>5114</v>
      </c>
      <c r="S76" s="21">
        <v>5348</v>
      </c>
      <c r="T76" s="21">
        <v>5536</v>
      </c>
      <c r="U76" s="21">
        <v>5515</v>
      </c>
      <c r="V76" s="21">
        <v>5575</v>
      </c>
      <c r="W76" s="21">
        <v>5633</v>
      </c>
      <c r="X76" s="21">
        <v>5715</v>
      </c>
      <c r="Y76" s="21">
        <v>5683</v>
      </c>
      <c r="Z76" s="21">
        <v>5810</v>
      </c>
      <c r="AA76" s="21">
        <v>6046</v>
      </c>
      <c r="AB76" s="21">
        <v>5947</v>
      </c>
      <c r="AC76" s="21">
        <v>6015</v>
      </c>
      <c r="AD76" s="21">
        <v>6003</v>
      </c>
      <c r="AE76" s="21">
        <v>5778</v>
      </c>
      <c r="AF76" s="21">
        <v>5667</v>
      </c>
      <c r="AG76" s="21">
        <v>5657</v>
      </c>
      <c r="AH76" s="21">
        <v>5621</v>
      </c>
      <c r="AI76" s="21">
        <v>5400</v>
      </c>
      <c r="AJ76" s="21">
        <v>5652</v>
      </c>
      <c r="AK76" s="21">
        <v>5719</v>
      </c>
      <c r="AL76" s="21">
        <v>5726</v>
      </c>
      <c r="AM76" s="21">
        <v>5379</v>
      </c>
      <c r="AN76" s="21">
        <v>5084</v>
      </c>
      <c r="AO76" s="21">
        <v>4979</v>
      </c>
      <c r="AP76" s="21">
        <v>5052</v>
      </c>
      <c r="AQ76" s="21">
        <v>5095</v>
      </c>
      <c r="AR76" s="21">
        <v>4845</v>
      </c>
      <c r="AS76" s="21">
        <v>4674</v>
      </c>
      <c r="AT76" s="21">
        <v>4689</v>
      </c>
      <c r="AU76" s="21">
        <v>4674</v>
      </c>
      <c r="AV76" s="21">
        <v>4936</v>
      </c>
      <c r="AW76" s="21">
        <v>5095</v>
      </c>
      <c r="AX76" s="21">
        <v>5147</v>
      </c>
      <c r="AY76" s="21">
        <v>5144</v>
      </c>
      <c r="AZ76" s="21">
        <v>5156</v>
      </c>
      <c r="BA76" s="21">
        <v>5101</v>
      </c>
      <c r="BB76" s="21">
        <v>5110</v>
      </c>
      <c r="BC76" s="21">
        <v>5261</v>
      </c>
      <c r="BD76" s="21">
        <v>5335</v>
      </c>
      <c r="BE76" s="21">
        <v>5195</v>
      </c>
      <c r="BF76" s="21">
        <v>5183</v>
      </c>
      <c r="BG76" s="21">
        <v>5021</v>
      </c>
      <c r="BH76" s="21">
        <v>5006</v>
      </c>
      <c r="BI76" s="21">
        <v>5165</v>
      </c>
      <c r="BJ76" s="21">
        <v>5103</v>
      </c>
      <c r="BK76" s="21">
        <v>5252</v>
      </c>
      <c r="BL76" s="21">
        <v>5521</v>
      </c>
      <c r="BM76" s="2">
        <v>5338</v>
      </c>
      <c r="BN76" s="2">
        <v>5425</v>
      </c>
      <c r="BO76" s="2">
        <v>5088</v>
      </c>
      <c r="BP76" s="2">
        <v>4712</v>
      </c>
      <c r="BQ76" s="2">
        <v>4739</v>
      </c>
      <c r="BR76" s="2">
        <v>4792</v>
      </c>
      <c r="BS76" s="2">
        <v>4906</v>
      </c>
      <c r="BT76" s="2">
        <v>4750</v>
      </c>
      <c r="BU76" s="2">
        <v>4726</v>
      </c>
      <c r="BV76" s="2">
        <v>4699</v>
      </c>
      <c r="BW76" s="2">
        <v>4565</v>
      </c>
      <c r="BX76" s="2">
        <v>4621</v>
      </c>
      <c r="BY76" s="2">
        <v>4600</v>
      </c>
      <c r="BZ76" s="2">
        <v>4582</v>
      </c>
      <c r="CA76" s="2">
        <v>4574</v>
      </c>
      <c r="CB76" s="2">
        <v>4623</v>
      </c>
      <c r="CC76" s="2">
        <v>4636</v>
      </c>
      <c r="CD76" s="2">
        <v>4596</v>
      </c>
      <c r="CE76" s="2">
        <v>4565</v>
      </c>
      <c r="CF76" s="2">
        <v>4652</v>
      </c>
      <c r="CG76" s="2">
        <v>4690</v>
      </c>
      <c r="CH76" s="2">
        <v>4735</v>
      </c>
      <c r="CI76" s="2">
        <v>4573</v>
      </c>
      <c r="CJ76" s="2">
        <v>4596</v>
      </c>
      <c r="CK76" s="2">
        <v>4608</v>
      </c>
      <c r="CL76" s="2">
        <v>4595</v>
      </c>
      <c r="CM76" s="2">
        <v>4493</v>
      </c>
      <c r="CN76" s="2">
        <v>4296</v>
      </c>
      <c r="CO76" s="2">
        <v>4295</v>
      </c>
      <c r="CP76" s="2">
        <v>4433</v>
      </c>
      <c r="CQ76" s="2">
        <v>4442</v>
      </c>
      <c r="CR76" s="2">
        <v>4401</v>
      </c>
      <c r="CS76" s="2">
        <v>4226</v>
      </c>
      <c r="CT76" s="2">
        <v>4147</v>
      </c>
      <c r="CU76" s="2">
        <v>4375</v>
      </c>
      <c r="CV76" s="2">
        <v>4440</v>
      </c>
      <c r="CW76" s="2">
        <v>4476</v>
      </c>
      <c r="CX76" s="2">
        <v>4393</v>
      </c>
      <c r="CY76" s="2">
        <v>4310</v>
      </c>
      <c r="CZ76" s="2">
        <v>4347</v>
      </c>
      <c r="DA76" s="2">
        <v>4406</v>
      </c>
      <c r="DB76" s="2">
        <v>4334</v>
      </c>
      <c r="DC76" s="2">
        <v>4271</v>
      </c>
      <c r="DD76" s="2">
        <v>4482</v>
      </c>
      <c r="DE76" s="2">
        <v>4460</v>
      </c>
      <c r="DF76" s="2">
        <v>4502</v>
      </c>
      <c r="DG76" s="2">
        <v>4685</v>
      </c>
      <c r="DH76" s="2">
        <v>4821</v>
      </c>
      <c r="DI76" s="2">
        <v>4821</v>
      </c>
      <c r="DJ76" s="2">
        <v>4852</v>
      </c>
      <c r="DK76" s="2">
        <v>4745</v>
      </c>
      <c r="DL76" s="2">
        <v>4594</v>
      </c>
      <c r="DM76" s="2">
        <v>4557</v>
      </c>
      <c r="DN76" s="2">
        <v>4556</v>
      </c>
      <c r="DO76" s="2">
        <v>4622</v>
      </c>
      <c r="DP76" s="2">
        <v>4460</v>
      </c>
      <c r="DQ76" s="2">
        <v>4456</v>
      </c>
      <c r="DR76" s="2">
        <v>4351</v>
      </c>
      <c r="DS76" s="2">
        <v>4245</v>
      </c>
      <c r="DT76" s="2">
        <v>4305</v>
      </c>
      <c r="DU76" s="2">
        <v>4118</v>
      </c>
      <c r="DV76" s="2">
        <v>3855</v>
      </c>
      <c r="DW76" s="2">
        <v>3586</v>
      </c>
      <c r="DX76" s="2">
        <v>3496</v>
      </c>
      <c r="DY76" s="2">
        <v>3502</v>
      </c>
      <c r="DZ76" s="2">
        <v>3492</v>
      </c>
      <c r="EA76" s="2">
        <v>3484</v>
      </c>
      <c r="EB76" s="2">
        <v>3383</v>
      </c>
      <c r="EC76" s="2">
        <v>3374</v>
      </c>
      <c r="ED76" s="2">
        <v>3443</v>
      </c>
      <c r="EE76" s="2">
        <v>3477</v>
      </c>
      <c r="EF76" s="2">
        <v>3553</v>
      </c>
      <c r="EG76" s="2">
        <v>3605</v>
      </c>
      <c r="EH76" s="2">
        <v>3585</v>
      </c>
      <c r="EI76" s="2">
        <v>3628</v>
      </c>
      <c r="EJ76" s="2">
        <v>3447</v>
      </c>
      <c r="EK76" s="2">
        <v>3398</v>
      </c>
      <c r="EL76" s="2">
        <v>3411</v>
      </c>
      <c r="EM76" s="2">
        <v>3348</v>
      </c>
      <c r="EN76" s="2">
        <v>3324</v>
      </c>
      <c r="EO76" s="2">
        <v>3272</v>
      </c>
      <c r="EP76" s="2">
        <v>3270</v>
      </c>
      <c r="EQ76" s="2">
        <v>3313</v>
      </c>
      <c r="ER76" s="2">
        <v>3338</v>
      </c>
      <c r="ES76" s="2">
        <v>3313</v>
      </c>
      <c r="ET76" s="2">
        <v>3317</v>
      </c>
      <c r="EU76" s="2">
        <v>3347</v>
      </c>
      <c r="EV76" s="2">
        <v>3358</v>
      </c>
      <c r="EW76" s="2">
        <v>3341</v>
      </c>
      <c r="EX76" s="2">
        <v>3325</v>
      </c>
      <c r="EY76" s="2">
        <v>3292</v>
      </c>
      <c r="EZ76" s="2">
        <v>3287</v>
      </c>
      <c r="FA76" s="2">
        <v>3336</v>
      </c>
      <c r="FB76" s="2">
        <v>3330</v>
      </c>
      <c r="FC76" s="2">
        <v>3326</v>
      </c>
      <c r="FD76" s="2">
        <v>3330</v>
      </c>
      <c r="FE76" s="2">
        <v>3343</v>
      </c>
      <c r="FF76" s="2">
        <v>3335</v>
      </c>
      <c r="FG76" s="2">
        <v>3303</v>
      </c>
      <c r="FH76" s="2">
        <v>3388</v>
      </c>
      <c r="FI76" s="2">
        <v>3527</v>
      </c>
      <c r="FJ76" s="2">
        <v>3527</v>
      </c>
      <c r="FK76" s="2">
        <v>3528</v>
      </c>
      <c r="FL76" s="2">
        <v>3514</v>
      </c>
      <c r="FM76" s="2">
        <v>3498</v>
      </c>
      <c r="FN76" s="2">
        <v>3517</v>
      </c>
      <c r="FO76" s="2">
        <v>3533</v>
      </c>
      <c r="FP76" s="2">
        <v>3601</v>
      </c>
      <c r="FQ76" s="2">
        <v>3583</v>
      </c>
      <c r="FR76" s="2">
        <v>3525</v>
      </c>
      <c r="FS76" s="2">
        <v>3537</v>
      </c>
      <c r="FT76" s="2">
        <v>3573</v>
      </c>
      <c r="FU76" s="2">
        <v>3576</v>
      </c>
      <c r="FV76" s="2">
        <v>3565</v>
      </c>
      <c r="FW76" s="2">
        <v>3650</v>
      </c>
      <c r="FX76" s="2">
        <v>3747</v>
      </c>
      <c r="FY76" s="2">
        <v>3739</v>
      </c>
      <c r="FZ76" s="2">
        <v>3770</v>
      </c>
      <c r="GA76" s="2">
        <v>3692</v>
      </c>
      <c r="GB76" s="2">
        <v>3555</v>
      </c>
      <c r="GC76" s="2">
        <v>3513</v>
      </c>
      <c r="GD76" s="2">
        <v>3623</v>
      </c>
      <c r="GE76" s="2">
        <v>4323</v>
      </c>
      <c r="GF76" s="2">
        <v>4343</v>
      </c>
      <c r="GG76" s="2">
        <v>4318</v>
      </c>
      <c r="GH76" s="2">
        <v>4235</v>
      </c>
      <c r="GI76" s="2">
        <v>4173</v>
      </c>
      <c r="GJ76" s="2">
        <v>4171</v>
      </c>
      <c r="GK76" s="2">
        <v>4211</v>
      </c>
      <c r="GL76" s="2">
        <v>4228</v>
      </c>
      <c r="GM76" s="2">
        <v>4208</v>
      </c>
      <c r="GN76" s="2">
        <v>4238</v>
      </c>
      <c r="GO76" s="2">
        <v>4268</v>
      </c>
      <c r="GP76" s="2">
        <v>4274</v>
      </c>
      <c r="GQ76" s="2">
        <v>4221</v>
      </c>
      <c r="GR76" s="2">
        <v>4142</v>
      </c>
      <c r="GS76" s="2">
        <v>4146</v>
      </c>
      <c r="GT76" s="2">
        <v>4187</v>
      </c>
      <c r="GU76" s="2">
        <v>4098</v>
      </c>
      <c r="GV76" s="2">
        <v>4153</v>
      </c>
      <c r="GW76" s="2">
        <v>4157</v>
      </c>
      <c r="GX76" s="2">
        <v>4193</v>
      </c>
      <c r="GY76" s="2">
        <v>4270</v>
      </c>
      <c r="GZ76" s="2">
        <v>4263</v>
      </c>
      <c r="HA76" s="2">
        <v>4160</v>
      </c>
      <c r="HB76" s="2">
        <v>4157</v>
      </c>
      <c r="HC76" s="2">
        <v>4181</v>
      </c>
      <c r="HD76" s="2">
        <v>4164</v>
      </c>
      <c r="HE76" s="2">
        <v>4170</v>
      </c>
      <c r="HF76" s="2">
        <v>4269</v>
      </c>
      <c r="HG76" s="2">
        <v>4196</v>
      </c>
      <c r="HH76" s="2">
        <v>4197</v>
      </c>
      <c r="HI76" s="2">
        <v>4226</v>
      </c>
      <c r="HJ76" s="2">
        <v>4181</v>
      </c>
      <c r="HK76" s="2">
        <v>4205</v>
      </c>
      <c r="HL76" s="2">
        <v>4264</v>
      </c>
      <c r="HM76" s="2">
        <v>4231</v>
      </c>
      <c r="HN76" s="2">
        <v>4254</v>
      </c>
      <c r="HO76" s="2">
        <v>4227</v>
      </c>
      <c r="HP76" s="2">
        <v>4164</v>
      </c>
      <c r="HQ76" s="2">
        <v>4194</v>
      </c>
      <c r="HR76" s="2">
        <v>4228</v>
      </c>
      <c r="HS76" s="2">
        <v>4182</v>
      </c>
      <c r="HT76" s="2">
        <v>4111</v>
      </c>
      <c r="HU76" s="2">
        <v>4057</v>
      </c>
      <c r="HV76" s="2">
        <v>4024</v>
      </c>
      <c r="HW76" s="2">
        <v>3961</v>
      </c>
      <c r="HX76" s="2">
        <v>3963</v>
      </c>
      <c r="HY76" s="2">
        <v>4047</v>
      </c>
      <c r="HZ76" s="2">
        <v>4000</v>
      </c>
      <c r="IA76" s="2">
        <v>4004</v>
      </c>
      <c r="IB76" s="2">
        <v>3977</v>
      </c>
      <c r="IC76" s="2">
        <v>4007</v>
      </c>
      <c r="ID76" s="2">
        <v>3987</v>
      </c>
      <c r="IE76" s="2">
        <v>4025</v>
      </c>
      <c r="IF76" s="2">
        <v>4029</v>
      </c>
      <c r="IG76" s="2">
        <v>4006</v>
      </c>
      <c r="IH76" s="2">
        <v>3930</v>
      </c>
      <c r="II76" s="2">
        <v>3930</v>
      </c>
      <c r="IJ76" s="2">
        <v>3954</v>
      </c>
      <c r="IK76" s="2">
        <v>3930</v>
      </c>
      <c r="IL76" s="2">
        <v>3987</v>
      </c>
      <c r="IM76" s="2">
        <v>3927</v>
      </c>
      <c r="IN76" s="2">
        <v>3886</v>
      </c>
      <c r="IO76" s="2">
        <v>3840</v>
      </c>
      <c r="IP76" s="2">
        <v>3980</v>
      </c>
      <c r="IQ76" s="2">
        <v>4007</v>
      </c>
      <c r="IR76" s="2">
        <v>3971</v>
      </c>
      <c r="IS76" s="2">
        <v>3922</v>
      </c>
      <c r="IT76" s="2">
        <v>3851</v>
      </c>
    </row>
    <row r="77" spans="1:254" ht="15.9" customHeight="1">
      <c r="A77" s="65" t="s">
        <v>149</v>
      </c>
      <c r="B77" s="41" t="s">
        <v>150</v>
      </c>
      <c r="C77" s="45">
        <v>2970</v>
      </c>
      <c r="D77" s="16">
        <v>52</v>
      </c>
      <c r="E77" s="21">
        <v>2918</v>
      </c>
      <c r="F77" s="21">
        <v>2869.5</v>
      </c>
      <c r="G77" s="21">
        <v>2871</v>
      </c>
      <c r="H77" s="21">
        <v>2885.5</v>
      </c>
      <c r="I77" s="21">
        <v>3021</v>
      </c>
      <c r="J77" s="21">
        <v>3106</v>
      </c>
      <c r="K77" s="21">
        <v>3059</v>
      </c>
      <c r="L77" s="21">
        <v>2934.5</v>
      </c>
      <c r="M77" s="21">
        <v>2915</v>
      </c>
      <c r="N77" s="21">
        <v>2877.5</v>
      </c>
      <c r="O77" s="21">
        <v>2913.5</v>
      </c>
      <c r="P77" s="21">
        <v>2897.5</v>
      </c>
      <c r="Q77" s="21">
        <v>2893.5</v>
      </c>
      <c r="R77" s="21">
        <v>2857</v>
      </c>
      <c r="S77" s="21">
        <v>2858.5</v>
      </c>
      <c r="T77" s="21">
        <v>2837</v>
      </c>
      <c r="U77" s="21">
        <v>2815.5</v>
      </c>
      <c r="V77" s="21">
        <v>2794</v>
      </c>
      <c r="W77" s="21">
        <v>2817.5</v>
      </c>
      <c r="X77" s="21">
        <v>2817</v>
      </c>
      <c r="Y77" s="21">
        <v>2884</v>
      </c>
      <c r="Z77" s="21">
        <v>2925</v>
      </c>
      <c r="AA77" s="21">
        <v>2839</v>
      </c>
      <c r="AB77" s="21">
        <v>2813</v>
      </c>
      <c r="AC77" s="21">
        <v>2750</v>
      </c>
      <c r="AD77" s="21">
        <v>2715</v>
      </c>
      <c r="AE77" s="21">
        <v>2708</v>
      </c>
      <c r="AF77" s="21">
        <v>2745</v>
      </c>
      <c r="AG77" s="21">
        <v>2696.5</v>
      </c>
      <c r="AH77" s="21">
        <v>2689</v>
      </c>
      <c r="AI77" s="21">
        <v>2686</v>
      </c>
      <c r="AJ77" s="21">
        <v>2706</v>
      </c>
      <c r="AK77" s="21">
        <v>2741.5</v>
      </c>
      <c r="AL77" s="21">
        <v>2755</v>
      </c>
      <c r="AM77" s="21">
        <v>2774.5</v>
      </c>
      <c r="AN77" s="21">
        <v>2803.5</v>
      </c>
      <c r="AO77" s="21">
        <v>2826.5</v>
      </c>
      <c r="AP77" s="21">
        <v>2830</v>
      </c>
      <c r="AQ77" s="21">
        <v>2756.5</v>
      </c>
      <c r="AR77" s="21">
        <v>2718.5</v>
      </c>
      <c r="AS77" s="21">
        <v>2787.5</v>
      </c>
      <c r="AT77" s="21">
        <v>2821.5</v>
      </c>
      <c r="AU77" s="21">
        <v>2795.5</v>
      </c>
      <c r="AV77" s="21">
        <v>2837</v>
      </c>
      <c r="AW77" s="21">
        <v>2835</v>
      </c>
      <c r="AX77" s="21">
        <v>2833</v>
      </c>
      <c r="AY77" s="21">
        <v>2805</v>
      </c>
      <c r="AZ77" s="21">
        <v>2891</v>
      </c>
      <c r="BA77" s="21">
        <v>3022</v>
      </c>
      <c r="BB77" s="21">
        <v>3023</v>
      </c>
      <c r="BC77" s="21">
        <v>2998.5</v>
      </c>
      <c r="BD77" s="21">
        <v>2989</v>
      </c>
      <c r="BE77" s="21">
        <v>3006</v>
      </c>
      <c r="BF77" s="21">
        <v>2975.5</v>
      </c>
      <c r="BG77" s="21">
        <v>2961</v>
      </c>
      <c r="BH77" s="21">
        <v>2942</v>
      </c>
      <c r="BI77" s="21">
        <v>2931</v>
      </c>
      <c r="BJ77" s="21">
        <v>2940</v>
      </c>
      <c r="BK77" s="21">
        <v>2987.5</v>
      </c>
      <c r="BL77" s="21">
        <v>2943</v>
      </c>
      <c r="BM77" s="2">
        <v>2879</v>
      </c>
      <c r="BN77" s="2">
        <v>2820</v>
      </c>
      <c r="BO77" s="2">
        <v>2798</v>
      </c>
      <c r="BP77" s="2">
        <v>2874</v>
      </c>
      <c r="BQ77" s="2">
        <v>2978</v>
      </c>
      <c r="BR77" s="2">
        <v>2971</v>
      </c>
      <c r="BS77" s="2">
        <v>2997</v>
      </c>
      <c r="BT77" s="2">
        <v>3079</v>
      </c>
      <c r="BU77" s="2">
        <v>3057</v>
      </c>
      <c r="BV77" s="2">
        <v>3062</v>
      </c>
      <c r="BW77" s="2">
        <v>3111</v>
      </c>
      <c r="BX77" s="2">
        <v>3191</v>
      </c>
      <c r="BY77" s="2">
        <v>3280</v>
      </c>
      <c r="BZ77" s="2">
        <v>3380</v>
      </c>
      <c r="CA77" s="2">
        <v>3343</v>
      </c>
      <c r="CB77" s="2">
        <v>3392</v>
      </c>
      <c r="CC77" s="2">
        <v>3344</v>
      </c>
      <c r="CD77" s="2">
        <v>3288</v>
      </c>
      <c r="CE77" s="2">
        <v>3280</v>
      </c>
      <c r="CF77" s="2">
        <v>3295</v>
      </c>
      <c r="CG77" s="2">
        <v>3318</v>
      </c>
      <c r="CH77" s="2">
        <v>3333</v>
      </c>
      <c r="CI77" s="2">
        <v>3224</v>
      </c>
      <c r="CJ77" s="2">
        <v>3244</v>
      </c>
      <c r="CK77" s="2">
        <v>3255</v>
      </c>
      <c r="CL77" s="2">
        <v>3251</v>
      </c>
      <c r="CM77" s="2">
        <v>3253</v>
      </c>
      <c r="CN77" s="2">
        <v>3162</v>
      </c>
      <c r="CO77" s="2">
        <v>3168</v>
      </c>
      <c r="CP77" s="2">
        <v>3346</v>
      </c>
      <c r="CQ77" s="2">
        <v>3348</v>
      </c>
      <c r="CR77" s="2">
        <v>3328</v>
      </c>
      <c r="CS77" s="2">
        <v>3258</v>
      </c>
      <c r="CT77" s="2">
        <v>3190</v>
      </c>
      <c r="CU77" s="2">
        <v>3316</v>
      </c>
      <c r="CV77" s="2">
        <v>3359</v>
      </c>
      <c r="CW77" s="2">
        <v>3357</v>
      </c>
      <c r="CX77" s="2">
        <v>3328</v>
      </c>
      <c r="CY77" s="2">
        <v>3360</v>
      </c>
      <c r="CZ77" s="2">
        <v>3417</v>
      </c>
      <c r="DA77" s="2">
        <v>3500</v>
      </c>
      <c r="DB77" s="2">
        <v>3432</v>
      </c>
      <c r="DC77" s="2">
        <v>3295</v>
      </c>
      <c r="DD77" s="2">
        <v>3470</v>
      </c>
      <c r="DE77" s="2">
        <v>3481</v>
      </c>
      <c r="DF77" s="2">
        <v>3497</v>
      </c>
      <c r="DG77" s="2">
        <v>3673</v>
      </c>
      <c r="DH77" s="2">
        <v>3652</v>
      </c>
      <c r="DI77" s="2">
        <v>3716</v>
      </c>
      <c r="DJ77" s="2">
        <v>3755</v>
      </c>
      <c r="DK77" s="2">
        <v>3680</v>
      </c>
      <c r="DL77" s="2">
        <v>3621</v>
      </c>
      <c r="DM77" s="2">
        <v>3605</v>
      </c>
      <c r="DN77" s="2">
        <v>3710</v>
      </c>
      <c r="DO77" s="2">
        <v>3719</v>
      </c>
      <c r="DP77" s="2">
        <v>3667</v>
      </c>
      <c r="DQ77" s="2">
        <v>3656</v>
      </c>
      <c r="DR77" s="2">
        <v>3715</v>
      </c>
      <c r="DS77" s="2">
        <v>3630</v>
      </c>
      <c r="DT77" s="2">
        <v>3687</v>
      </c>
      <c r="DU77" s="2">
        <v>3729</v>
      </c>
      <c r="DV77" s="2">
        <v>3637</v>
      </c>
      <c r="DW77" s="2">
        <v>3694</v>
      </c>
      <c r="DX77" s="2">
        <v>3629</v>
      </c>
      <c r="DY77" s="2">
        <v>3573</v>
      </c>
      <c r="DZ77" s="2">
        <v>3516</v>
      </c>
      <c r="EA77" s="2">
        <v>3452</v>
      </c>
      <c r="EB77" s="2">
        <v>3346</v>
      </c>
      <c r="EC77" s="2">
        <v>3341</v>
      </c>
      <c r="ED77" s="2">
        <v>3436</v>
      </c>
      <c r="EE77" s="2">
        <v>3460</v>
      </c>
      <c r="EF77" s="2">
        <v>3587</v>
      </c>
      <c r="EG77" s="2">
        <v>3570</v>
      </c>
      <c r="EH77" s="2">
        <v>3491</v>
      </c>
      <c r="EI77" s="2">
        <v>3528</v>
      </c>
      <c r="EJ77" s="2">
        <v>3565</v>
      </c>
      <c r="EK77" s="2">
        <v>3660</v>
      </c>
      <c r="EL77" s="2">
        <v>3635</v>
      </c>
      <c r="EM77" s="2">
        <v>3562</v>
      </c>
      <c r="EN77" s="2">
        <v>3499</v>
      </c>
      <c r="EO77" s="2">
        <v>3321</v>
      </c>
      <c r="EP77" s="2">
        <v>3286</v>
      </c>
      <c r="EQ77" s="2">
        <v>3326</v>
      </c>
      <c r="ER77" s="2">
        <v>3423</v>
      </c>
      <c r="ES77" s="2">
        <v>3397</v>
      </c>
      <c r="ET77" s="2">
        <v>3353</v>
      </c>
      <c r="EU77" s="2">
        <v>3352</v>
      </c>
      <c r="EV77" s="2">
        <v>3369</v>
      </c>
      <c r="EW77" s="2">
        <v>3358</v>
      </c>
      <c r="EX77" s="2">
        <v>3353</v>
      </c>
      <c r="EY77" s="2">
        <v>3410</v>
      </c>
      <c r="EZ77" s="2">
        <v>3437</v>
      </c>
      <c r="FA77" s="2">
        <v>3388</v>
      </c>
      <c r="FB77" s="2">
        <v>3342</v>
      </c>
      <c r="FC77" s="2">
        <v>3312</v>
      </c>
      <c r="FD77" s="2">
        <v>3329</v>
      </c>
      <c r="FE77" s="2">
        <v>3242</v>
      </c>
      <c r="FF77" s="2">
        <v>3168</v>
      </c>
      <c r="FG77" s="2">
        <v>3099</v>
      </c>
      <c r="FH77" s="2">
        <v>3076</v>
      </c>
      <c r="FI77" s="2">
        <v>3044</v>
      </c>
      <c r="FJ77" s="2">
        <v>3021</v>
      </c>
      <c r="FK77" s="2">
        <v>3016</v>
      </c>
      <c r="FL77" s="2">
        <v>3004</v>
      </c>
      <c r="FM77" s="2">
        <v>2994</v>
      </c>
      <c r="FN77" s="2">
        <v>3042</v>
      </c>
      <c r="FO77" s="2">
        <v>3075</v>
      </c>
      <c r="FP77" s="2">
        <v>3119</v>
      </c>
      <c r="FQ77" s="2">
        <v>3128</v>
      </c>
      <c r="FR77" s="2">
        <v>3090</v>
      </c>
      <c r="FS77" s="2">
        <v>3070</v>
      </c>
      <c r="FT77" s="2">
        <v>3028</v>
      </c>
      <c r="FU77" s="2">
        <v>3044</v>
      </c>
      <c r="FV77" s="2">
        <v>3019</v>
      </c>
      <c r="FW77" s="2">
        <v>3028</v>
      </c>
      <c r="FX77" s="2">
        <v>3114</v>
      </c>
      <c r="FY77" s="2">
        <v>3134</v>
      </c>
      <c r="FZ77" s="2">
        <v>3180</v>
      </c>
      <c r="GA77" s="2">
        <v>3175</v>
      </c>
      <c r="GB77" s="2">
        <v>3129</v>
      </c>
      <c r="GC77" s="2">
        <v>3090</v>
      </c>
      <c r="GD77" s="2">
        <v>3077</v>
      </c>
      <c r="GE77" s="2">
        <v>3054</v>
      </c>
      <c r="GF77" s="2">
        <v>2996</v>
      </c>
      <c r="GG77" s="2">
        <v>3120</v>
      </c>
      <c r="GH77" s="2">
        <v>3121</v>
      </c>
      <c r="GI77" s="2">
        <v>3125</v>
      </c>
      <c r="GJ77" s="2">
        <v>3124</v>
      </c>
      <c r="GK77" s="2">
        <v>3167</v>
      </c>
      <c r="GL77" s="2">
        <v>3165</v>
      </c>
      <c r="GM77" s="2">
        <v>3090</v>
      </c>
      <c r="GN77" s="2">
        <v>3057</v>
      </c>
      <c r="GO77" s="2">
        <v>3074</v>
      </c>
      <c r="GP77" s="2">
        <v>2988</v>
      </c>
      <c r="GQ77" s="2">
        <v>2971</v>
      </c>
      <c r="GR77" s="2">
        <v>2920</v>
      </c>
      <c r="GS77" s="2">
        <v>2937.5</v>
      </c>
      <c r="GT77" s="2">
        <v>2888.5</v>
      </c>
      <c r="GU77" s="2">
        <v>2831.5</v>
      </c>
      <c r="GV77" s="2">
        <v>2891</v>
      </c>
      <c r="GW77" s="2">
        <v>2935</v>
      </c>
      <c r="GX77" s="2">
        <v>3000</v>
      </c>
      <c r="GY77" s="2">
        <v>2997.5</v>
      </c>
      <c r="GZ77" s="2">
        <v>2963.5</v>
      </c>
      <c r="HA77" s="2">
        <v>2794</v>
      </c>
      <c r="HB77" s="2">
        <v>2787</v>
      </c>
      <c r="HC77" s="2">
        <v>2791</v>
      </c>
      <c r="HD77" s="2">
        <v>2821.5</v>
      </c>
      <c r="HE77" s="2">
        <v>2863.5</v>
      </c>
      <c r="HF77" s="2">
        <v>2958</v>
      </c>
      <c r="HG77" s="2">
        <v>2935</v>
      </c>
      <c r="HH77" s="2">
        <v>2921</v>
      </c>
      <c r="HI77" s="2">
        <v>2920</v>
      </c>
      <c r="HJ77" s="2">
        <v>2917.5</v>
      </c>
      <c r="HK77" s="2">
        <v>2928</v>
      </c>
      <c r="HL77" s="2">
        <v>2919</v>
      </c>
      <c r="HM77" s="2">
        <v>2895.5</v>
      </c>
      <c r="HN77" s="2">
        <v>2884.5</v>
      </c>
      <c r="HO77" s="2">
        <v>2858</v>
      </c>
      <c r="HP77" s="2">
        <v>2896.5</v>
      </c>
      <c r="HQ77" s="2">
        <v>2942</v>
      </c>
      <c r="HR77" s="2">
        <v>2945.5</v>
      </c>
      <c r="HS77" s="2">
        <v>2909</v>
      </c>
      <c r="HT77" s="2">
        <v>2866.5</v>
      </c>
      <c r="HU77" s="2">
        <v>2841</v>
      </c>
      <c r="HV77" s="2">
        <v>2843.5</v>
      </c>
      <c r="HW77" s="2">
        <v>2845</v>
      </c>
      <c r="HX77" s="2">
        <v>2866</v>
      </c>
      <c r="HY77" s="2">
        <v>2887</v>
      </c>
      <c r="HZ77" s="2">
        <v>2877</v>
      </c>
      <c r="IA77" s="2">
        <v>2891.5</v>
      </c>
      <c r="IB77" s="2">
        <v>2923</v>
      </c>
      <c r="IC77" s="2">
        <v>2898.5</v>
      </c>
      <c r="ID77" s="2">
        <v>2897</v>
      </c>
      <c r="IE77" s="2">
        <v>2924</v>
      </c>
      <c r="IF77" s="2">
        <v>2911.5</v>
      </c>
      <c r="IG77" s="2">
        <v>2858</v>
      </c>
      <c r="IH77" s="2">
        <v>2841</v>
      </c>
      <c r="II77" s="2">
        <v>2805</v>
      </c>
      <c r="IJ77" s="2">
        <v>2865</v>
      </c>
      <c r="IK77" s="2">
        <v>2791</v>
      </c>
      <c r="IL77" s="2">
        <v>2686.5</v>
      </c>
      <c r="IM77" s="2">
        <v>2655.5</v>
      </c>
      <c r="IN77" s="2">
        <v>2699</v>
      </c>
      <c r="IO77" s="2">
        <v>2654</v>
      </c>
      <c r="IP77" s="2">
        <v>2640.5</v>
      </c>
      <c r="IQ77" s="2">
        <v>2704</v>
      </c>
      <c r="IR77" s="2">
        <v>2694</v>
      </c>
      <c r="IS77" s="2">
        <v>2707.5</v>
      </c>
      <c r="IT77" s="2">
        <v>2729</v>
      </c>
    </row>
    <row r="78" spans="1:254" ht="15.9" customHeight="1">
      <c r="A78" s="65" t="s">
        <v>151</v>
      </c>
      <c r="B78" s="41" t="s">
        <v>152</v>
      </c>
      <c r="C78" s="45">
        <v>6422</v>
      </c>
      <c r="D78" s="16">
        <v>106</v>
      </c>
      <c r="E78" s="21">
        <v>6316</v>
      </c>
      <c r="F78" s="21">
        <v>6327</v>
      </c>
      <c r="G78" s="21">
        <v>6001</v>
      </c>
      <c r="H78" s="21">
        <v>5808</v>
      </c>
      <c r="I78" s="21">
        <v>6959</v>
      </c>
      <c r="J78" s="21">
        <v>6360</v>
      </c>
      <c r="K78" s="21">
        <v>6223</v>
      </c>
      <c r="L78" s="21">
        <v>6321</v>
      </c>
      <c r="M78" s="21">
        <v>6641</v>
      </c>
      <c r="N78" s="21">
        <v>6577</v>
      </c>
      <c r="O78" s="21">
        <v>6861</v>
      </c>
      <c r="P78" s="21">
        <v>6856</v>
      </c>
      <c r="Q78" s="21">
        <v>6473</v>
      </c>
      <c r="R78" s="21">
        <v>6394</v>
      </c>
      <c r="S78" s="21">
        <v>6885</v>
      </c>
      <c r="T78" s="21">
        <v>6792</v>
      </c>
      <c r="U78" s="21">
        <v>6674</v>
      </c>
      <c r="V78" s="21">
        <v>6856</v>
      </c>
      <c r="W78" s="21">
        <v>7037</v>
      </c>
      <c r="X78" s="21">
        <v>6765</v>
      </c>
      <c r="Y78" s="21">
        <v>6700</v>
      </c>
      <c r="Z78" s="21">
        <v>7048</v>
      </c>
      <c r="AA78" s="21">
        <v>7318</v>
      </c>
      <c r="AB78" s="21">
        <v>6994</v>
      </c>
      <c r="AC78" s="21">
        <v>7082</v>
      </c>
      <c r="AD78" s="21">
        <v>7363</v>
      </c>
      <c r="AE78" s="21">
        <v>7170</v>
      </c>
      <c r="AF78" s="21">
        <v>6853</v>
      </c>
      <c r="AG78" s="21">
        <v>6995</v>
      </c>
      <c r="AH78" s="21">
        <v>7279</v>
      </c>
      <c r="AI78" s="21">
        <v>7261</v>
      </c>
      <c r="AJ78" s="21">
        <v>7457</v>
      </c>
      <c r="AK78" s="21">
        <v>7705</v>
      </c>
      <c r="AL78" s="21">
        <v>7364</v>
      </c>
      <c r="AM78" s="21">
        <v>7538</v>
      </c>
      <c r="AN78" s="21">
        <v>7223</v>
      </c>
      <c r="AO78" s="21">
        <v>7275</v>
      </c>
      <c r="AP78" s="21">
        <v>7047</v>
      </c>
      <c r="AQ78" s="21">
        <v>6914</v>
      </c>
      <c r="AR78" s="21">
        <v>6290</v>
      </c>
      <c r="AS78" s="21">
        <v>6674</v>
      </c>
      <c r="AT78" s="21">
        <v>6957</v>
      </c>
      <c r="AU78" s="21">
        <v>6974</v>
      </c>
      <c r="AV78" s="21">
        <v>7441</v>
      </c>
      <c r="AW78" s="21">
        <v>7645</v>
      </c>
      <c r="AX78" s="21">
        <v>7665</v>
      </c>
      <c r="AY78" s="21">
        <v>7453</v>
      </c>
      <c r="AZ78" s="21">
        <v>7921</v>
      </c>
      <c r="BA78" s="21">
        <v>7892</v>
      </c>
      <c r="BB78" s="21">
        <v>7841</v>
      </c>
      <c r="BC78" s="21">
        <v>8154</v>
      </c>
      <c r="BD78" s="21">
        <v>8229</v>
      </c>
      <c r="BE78" s="21">
        <v>8300</v>
      </c>
      <c r="BF78" s="21">
        <v>8013</v>
      </c>
      <c r="BG78" s="21">
        <v>7469</v>
      </c>
      <c r="BH78" s="21">
        <v>7279</v>
      </c>
      <c r="BI78" s="21">
        <v>7620</v>
      </c>
      <c r="BJ78" s="21">
        <v>7933</v>
      </c>
      <c r="BK78" s="21">
        <v>8085</v>
      </c>
      <c r="BL78" s="21">
        <v>8036</v>
      </c>
      <c r="BM78" s="2">
        <v>7501</v>
      </c>
      <c r="BN78" s="2">
        <v>7570</v>
      </c>
      <c r="BO78" s="2">
        <v>7380</v>
      </c>
      <c r="BP78" s="2">
        <v>7093</v>
      </c>
      <c r="BQ78" s="2">
        <v>7076</v>
      </c>
      <c r="BR78" s="2">
        <v>6693</v>
      </c>
      <c r="BS78" s="2">
        <v>6690</v>
      </c>
      <c r="BT78" s="2">
        <v>6937</v>
      </c>
      <c r="BU78" s="2">
        <v>6715</v>
      </c>
      <c r="BV78" s="2">
        <v>6158</v>
      </c>
      <c r="BW78" s="2">
        <v>6227</v>
      </c>
      <c r="BX78" s="2">
        <v>6415</v>
      </c>
      <c r="BY78" s="2">
        <v>6427</v>
      </c>
      <c r="BZ78" s="2">
        <v>6229</v>
      </c>
      <c r="CA78" s="2">
        <v>6210</v>
      </c>
      <c r="CB78" s="2">
        <v>6138</v>
      </c>
      <c r="CC78" s="2">
        <v>6092</v>
      </c>
      <c r="CD78" s="2">
        <v>6201</v>
      </c>
      <c r="CE78" s="2">
        <v>6092</v>
      </c>
      <c r="CF78" s="2">
        <v>5950</v>
      </c>
      <c r="CG78" s="2">
        <v>5862</v>
      </c>
      <c r="CH78" s="2">
        <v>5790</v>
      </c>
      <c r="CI78" s="2">
        <v>5439</v>
      </c>
      <c r="CJ78" s="2">
        <v>5492</v>
      </c>
      <c r="CK78" s="2">
        <v>5453</v>
      </c>
      <c r="CL78" s="2">
        <v>5463</v>
      </c>
      <c r="CM78" s="2">
        <v>5582</v>
      </c>
      <c r="CN78" s="2">
        <v>5256</v>
      </c>
      <c r="CO78" s="2">
        <v>5252</v>
      </c>
      <c r="CP78" s="2">
        <v>5649</v>
      </c>
      <c r="CQ78" s="2">
        <v>5794</v>
      </c>
      <c r="CR78" s="2">
        <v>5876</v>
      </c>
      <c r="CS78" s="2">
        <v>5633</v>
      </c>
      <c r="CT78" s="2">
        <v>5528</v>
      </c>
      <c r="CU78" s="2">
        <v>5903</v>
      </c>
      <c r="CV78" s="2">
        <v>6000</v>
      </c>
      <c r="CW78" s="2">
        <v>5981</v>
      </c>
      <c r="CX78" s="2">
        <v>5920</v>
      </c>
      <c r="CY78" s="2">
        <v>5986</v>
      </c>
      <c r="CZ78" s="2">
        <v>6101</v>
      </c>
      <c r="DA78" s="2">
        <v>6214</v>
      </c>
      <c r="DB78" s="2">
        <v>6040</v>
      </c>
      <c r="DC78" s="2">
        <v>5640</v>
      </c>
      <c r="DD78" s="2">
        <v>6140</v>
      </c>
      <c r="DE78" s="2">
        <v>6193</v>
      </c>
      <c r="DF78" s="2">
        <v>6090</v>
      </c>
      <c r="DG78" s="2">
        <v>6570</v>
      </c>
      <c r="DH78" s="2">
        <v>6748</v>
      </c>
      <c r="DI78" s="2">
        <v>6915</v>
      </c>
      <c r="DJ78" s="2">
        <v>6938</v>
      </c>
      <c r="DK78" s="2">
        <v>6650</v>
      </c>
      <c r="DL78" s="2">
        <v>6425</v>
      </c>
      <c r="DM78" s="2">
        <v>6394</v>
      </c>
      <c r="DN78" s="2">
        <v>6367</v>
      </c>
      <c r="DO78" s="2">
        <v>6352</v>
      </c>
      <c r="DP78" s="2">
        <v>6438</v>
      </c>
      <c r="DQ78" s="2">
        <v>6540</v>
      </c>
      <c r="DR78" s="2">
        <v>6358</v>
      </c>
      <c r="DS78" s="2">
        <v>6712</v>
      </c>
      <c r="DT78" s="2">
        <v>6663</v>
      </c>
      <c r="DU78" s="2">
        <v>6722</v>
      </c>
      <c r="DV78" s="2">
        <v>6254</v>
      </c>
      <c r="DW78" s="2">
        <v>6526</v>
      </c>
      <c r="DX78" s="2">
        <v>6434</v>
      </c>
      <c r="DY78" s="2">
        <v>6201</v>
      </c>
      <c r="DZ78" s="2">
        <v>6027</v>
      </c>
      <c r="EA78" s="2">
        <v>6113</v>
      </c>
      <c r="EB78" s="2">
        <v>6120</v>
      </c>
      <c r="EC78" s="2">
        <v>6092</v>
      </c>
      <c r="ED78" s="2">
        <v>6251</v>
      </c>
      <c r="EE78" s="2">
        <v>6341</v>
      </c>
      <c r="EF78" s="2">
        <v>6506</v>
      </c>
      <c r="EG78" s="2">
        <v>6501</v>
      </c>
      <c r="EH78" s="2">
        <v>6330</v>
      </c>
      <c r="EI78" s="2">
        <v>6512</v>
      </c>
      <c r="EJ78" s="2">
        <v>6440</v>
      </c>
      <c r="EK78" s="2">
        <v>6586</v>
      </c>
      <c r="EL78" s="2">
        <v>6720</v>
      </c>
      <c r="EM78" s="2">
        <v>6758</v>
      </c>
      <c r="EN78" s="2">
        <v>6533</v>
      </c>
      <c r="EO78" s="2">
        <v>6305</v>
      </c>
      <c r="EP78" s="2">
        <v>6260</v>
      </c>
      <c r="EQ78" s="2">
        <v>6397</v>
      </c>
      <c r="ER78" s="2">
        <v>6317</v>
      </c>
      <c r="ES78" s="2">
        <v>6175</v>
      </c>
      <c r="ET78" s="2">
        <v>6015</v>
      </c>
      <c r="EU78" s="2">
        <v>5984</v>
      </c>
      <c r="EV78" s="2">
        <v>5961</v>
      </c>
      <c r="EW78" s="2">
        <v>5926</v>
      </c>
      <c r="EX78" s="2">
        <v>5851</v>
      </c>
      <c r="EY78" s="2">
        <v>5881</v>
      </c>
      <c r="EZ78" s="2">
        <v>5873</v>
      </c>
      <c r="FA78" s="2">
        <v>5637</v>
      </c>
      <c r="FB78" s="2">
        <v>5571</v>
      </c>
      <c r="FC78" s="2">
        <v>5594</v>
      </c>
      <c r="FD78" s="2">
        <v>5708</v>
      </c>
      <c r="FE78" s="2">
        <v>6033</v>
      </c>
      <c r="FF78" s="2">
        <v>6097</v>
      </c>
      <c r="FG78" s="2">
        <v>5921</v>
      </c>
      <c r="FH78" s="2">
        <v>5975</v>
      </c>
      <c r="FI78" s="2">
        <v>5850</v>
      </c>
      <c r="FJ78" s="2">
        <v>5817</v>
      </c>
      <c r="FK78" s="2">
        <v>5816</v>
      </c>
      <c r="FL78" s="2">
        <v>5373</v>
      </c>
      <c r="FM78" s="2">
        <v>5226</v>
      </c>
      <c r="FN78" s="2">
        <v>5242</v>
      </c>
      <c r="FO78" s="2">
        <v>4974</v>
      </c>
      <c r="FP78" s="2">
        <v>4976</v>
      </c>
      <c r="FQ78" s="2">
        <v>4948</v>
      </c>
      <c r="FR78" s="2">
        <v>4814</v>
      </c>
      <c r="FS78" s="2">
        <v>4816</v>
      </c>
      <c r="FT78" s="2">
        <v>4767</v>
      </c>
      <c r="FU78" s="2">
        <v>4839</v>
      </c>
      <c r="FV78" s="2">
        <v>4767</v>
      </c>
      <c r="FW78" s="2">
        <v>4841</v>
      </c>
      <c r="FX78" s="2">
        <v>5038</v>
      </c>
      <c r="FY78" s="2">
        <v>5100</v>
      </c>
      <c r="FZ78" s="2">
        <v>5196</v>
      </c>
      <c r="GA78" s="2">
        <v>5147</v>
      </c>
      <c r="GB78" s="2">
        <v>5155</v>
      </c>
      <c r="GC78" s="2">
        <v>5060</v>
      </c>
      <c r="GD78" s="2">
        <v>4993</v>
      </c>
      <c r="GE78" s="2">
        <v>5050</v>
      </c>
      <c r="GF78" s="2">
        <v>4838</v>
      </c>
      <c r="GG78" s="2">
        <v>5116</v>
      </c>
      <c r="GH78" s="2">
        <v>4790</v>
      </c>
      <c r="GI78" s="2">
        <v>4761</v>
      </c>
      <c r="GJ78" s="2">
        <v>4762</v>
      </c>
      <c r="GK78" s="2">
        <v>4825</v>
      </c>
      <c r="GL78" s="2">
        <v>4946</v>
      </c>
      <c r="GM78" s="2">
        <v>4842</v>
      </c>
      <c r="GN78" s="2">
        <v>4723</v>
      </c>
      <c r="GO78" s="2">
        <v>4740</v>
      </c>
      <c r="GP78" s="2">
        <v>4747</v>
      </c>
      <c r="GQ78" s="2">
        <v>4567</v>
      </c>
      <c r="GR78" s="2">
        <v>4400</v>
      </c>
      <c r="GS78" s="2">
        <v>4493</v>
      </c>
      <c r="GT78" s="2">
        <v>4504</v>
      </c>
      <c r="GU78" s="2">
        <v>4477</v>
      </c>
      <c r="GV78" s="2">
        <v>4700</v>
      </c>
      <c r="GW78" s="2">
        <v>4538</v>
      </c>
      <c r="GX78" s="2">
        <v>4461</v>
      </c>
      <c r="GY78" s="2">
        <v>4444</v>
      </c>
      <c r="GZ78" s="2">
        <v>4506</v>
      </c>
      <c r="HA78" s="2">
        <v>4145</v>
      </c>
      <c r="HB78" s="2">
        <v>4096</v>
      </c>
      <c r="HC78" s="2">
        <v>4132</v>
      </c>
      <c r="HD78" s="2">
        <v>4240</v>
      </c>
      <c r="HE78" s="2">
        <v>4201</v>
      </c>
      <c r="HF78" s="2">
        <v>4265</v>
      </c>
      <c r="HG78" s="2">
        <v>4233</v>
      </c>
      <c r="HH78" s="2">
        <v>4252</v>
      </c>
      <c r="HI78" s="2">
        <v>4210</v>
      </c>
      <c r="HJ78" s="2">
        <v>4142</v>
      </c>
      <c r="HK78" s="2">
        <v>4192</v>
      </c>
      <c r="HL78" s="2">
        <v>4168</v>
      </c>
      <c r="HM78" s="2">
        <v>4229</v>
      </c>
      <c r="HN78" s="2">
        <v>4234</v>
      </c>
      <c r="HO78" s="2">
        <v>4153</v>
      </c>
      <c r="HP78" s="2">
        <v>4111</v>
      </c>
      <c r="HQ78" s="2">
        <v>4129</v>
      </c>
      <c r="HR78" s="2">
        <v>4146</v>
      </c>
      <c r="HS78" s="2">
        <v>4082</v>
      </c>
      <c r="HT78" s="2">
        <v>4073</v>
      </c>
      <c r="HU78" s="2">
        <v>4086</v>
      </c>
      <c r="HV78" s="2">
        <v>4056</v>
      </c>
      <c r="HW78" s="2">
        <v>4087</v>
      </c>
      <c r="HX78" s="2">
        <v>4163</v>
      </c>
      <c r="HY78" s="2">
        <v>4236</v>
      </c>
      <c r="HZ78" s="2">
        <v>4268</v>
      </c>
      <c r="IA78" s="2">
        <v>4353</v>
      </c>
      <c r="IB78" s="2">
        <v>4355</v>
      </c>
      <c r="IC78" s="2">
        <v>4266</v>
      </c>
      <c r="ID78" s="2">
        <v>4335</v>
      </c>
      <c r="IE78" s="2">
        <v>4350</v>
      </c>
      <c r="IF78" s="2">
        <v>4494</v>
      </c>
      <c r="IG78" s="2">
        <v>4510</v>
      </c>
      <c r="IH78" s="2">
        <v>4492</v>
      </c>
      <c r="II78" s="2">
        <v>4510</v>
      </c>
      <c r="IJ78" s="2">
        <v>4536</v>
      </c>
      <c r="IK78" s="2">
        <v>4346</v>
      </c>
      <c r="IL78" s="2">
        <v>4230</v>
      </c>
      <c r="IM78" s="2">
        <v>4330</v>
      </c>
      <c r="IN78" s="2">
        <v>4328</v>
      </c>
      <c r="IO78" s="2">
        <v>4384</v>
      </c>
      <c r="IP78" s="2">
        <v>4230</v>
      </c>
      <c r="IQ78" s="2">
        <v>4260</v>
      </c>
      <c r="IR78" s="2">
        <v>4246</v>
      </c>
      <c r="IS78" s="2">
        <v>4264</v>
      </c>
      <c r="IT78" s="2">
        <v>4310</v>
      </c>
    </row>
    <row r="79" spans="1:254" ht="15.9" customHeight="1">
      <c r="A79" s="65" t="s">
        <v>153</v>
      </c>
      <c r="B79" s="41" t="s">
        <v>154</v>
      </c>
      <c r="C79" s="45">
        <v>3651</v>
      </c>
      <c r="D79" s="16">
        <v>-37</v>
      </c>
      <c r="E79" s="21">
        <v>3688</v>
      </c>
      <c r="F79" s="21">
        <v>3913</v>
      </c>
      <c r="G79" s="21">
        <v>3752</v>
      </c>
      <c r="H79" s="21">
        <v>3620</v>
      </c>
      <c r="I79" s="21">
        <v>3687</v>
      </c>
      <c r="J79" s="21">
        <v>3435</v>
      </c>
      <c r="K79" s="21">
        <v>3429</v>
      </c>
      <c r="L79" s="21">
        <v>3646</v>
      </c>
      <c r="M79" s="21">
        <v>3814</v>
      </c>
      <c r="N79" s="21">
        <v>3835</v>
      </c>
      <c r="O79" s="21">
        <v>3959</v>
      </c>
      <c r="P79" s="21">
        <v>3933</v>
      </c>
      <c r="Q79" s="21">
        <v>3787</v>
      </c>
      <c r="R79" s="21">
        <v>3682</v>
      </c>
      <c r="S79" s="21">
        <v>4071</v>
      </c>
      <c r="T79" s="21">
        <v>4120</v>
      </c>
      <c r="U79" s="21">
        <v>4047</v>
      </c>
      <c r="V79" s="21">
        <v>4153</v>
      </c>
      <c r="W79" s="21">
        <v>4353</v>
      </c>
      <c r="X79" s="21">
        <v>4307</v>
      </c>
      <c r="Y79" s="21">
        <v>4240</v>
      </c>
      <c r="Z79" s="21">
        <v>4322</v>
      </c>
      <c r="AA79" s="21">
        <v>4477</v>
      </c>
      <c r="AB79" s="21">
        <v>4588</v>
      </c>
      <c r="AC79" s="21">
        <v>4665</v>
      </c>
      <c r="AD79" s="21">
        <v>4787</v>
      </c>
      <c r="AE79" s="21">
        <v>4710</v>
      </c>
      <c r="AF79" s="21">
        <v>4628</v>
      </c>
      <c r="AG79" s="21">
        <v>4789</v>
      </c>
      <c r="AH79" s="21">
        <v>5045</v>
      </c>
      <c r="AI79" s="21">
        <v>4842</v>
      </c>
      <c r="AJ79" s="21">
        <v>4928</v>
      </c>
      <c r="AK79" s="21">
        <v>4757</v>
      </c>
      <c r="AL79" s="21">
        <v>4547</v>
      </c>
      <c r="AM79" s="21">
        <v>4584</v>
      </c>
      <c r="AN79" s="21">
        <v>4553</v>
      </c>
      <c r="AO79" s="21">
        <v>4516</v>
      </c>
      <c r="AP79" s="21">
        <v>4392</v>
      </c>
      <c r="AQ79" s="21">
        <v>4211</v>
      </c>
      <c r="AR79" s="21">
        <v>4090</v>
      </c>
      <c r="AS79" s="21">
        <v>4367</v>
      </c>
      <c r="AT79" s="21">
        <v>4479</v>
      </c>
      <c r="AU79" s="21">
        <v>4480</v>
      </c>
      <c r="AV79" s="21">
        <v>4768</v>
      </c>
      <c r="AW79" s="21">
        <v>4791</v>
      </c>
      <c r="AX79" s="21">
        <v>4766</v>
      </c>
      <c r="AY79" s="21">
        <v>4452</v>
      </c>
      <c r="AZ79" s="21">
        <v>4532</v>
      </c>
      <c r="BA79" s="21">
        <v>4433</v>
      </c>
      <c r="BB79" s="21">
        <v>4152</v>
      </c>
      <c r="BC79" s="21">
        <v>4211</v>
      </c>
      <c r="BD79" s="21">
        <v>4156</v>
      </c>
      <c r="BE79" s="21">
        <v>4002</v>
      </c>
      <c r="BF79" s="21">
        <v>3932</v>
      </c>
      <c r="BG79" s="21">
        <v>3731</v>
      </c>
      <c r="BH79" s="21">
        <v>3682</v>
      </c>
      <c r="BI79" s="21">
        <v>3791</v>
      </c>
      <c r="BJ79" s="21">
        <v>3799</v>
      </c>
      <c r="BK79" s="21">
        <v>3904</v>
      </c>
      <c r="BL79" s="21">
        <v>3912</v>
      </c>
      <c r="BM79" s="2">
        <v>3610</v>
      </c>
      <c r="BN79" s="2">
        <v>3487</v>
      </c>
      <c r="BO79" s="2">
        <v>3323</v>
      </c>
      <c r="BP79" s="2">
        <v>3252</v>
      </c>
      <c r="BQ79" s="2">
        <v>3129</v>
      </c>
      <c r="BR79" s="2">
        <v>3071</v>
      </c>
      <c r="BS79" s="2">
        <v>3073</v>
      </c>
      <c r="BT79" s="2">
        <v>3037</v>
      </c>
      <c r="BU79" s="2">
        <v>3062</v>
      </c>
      <c r="BV79" s="2">
        <v>3046</v>
      </c>
      <c r="BW79" s="2">
        <v>2993</v>
      </c>
      <c r="BX79" s="2">
        <v>3063</v>
      </c>
      <c r="BY79" s="2">
        <v>3084</v>
      </c>
      <c r="BZ79" s="2">
        <v>3025</v>
      </c>
      <c r="CA79" s="2">
        <v>2949.5</v>
      </c>
      <c r="CB79" s="2">
        <v>2906</v>
      </c>
      <c r="CC79" s="2">
        <v>2835</v>
      </c>
      <c r="CD79" s="2">
        <v>2849</v>
      </c>
      <c r="CE79" s="2">
        <v>2812</v>
      </c>
      <c r="CF79" s="2">
        <v>2730</v>
      </c>
      <c r="CG79" s="2">
        <v>2723.5</v>
      </c>
      <c r="CH79" s="2">
        <v>2725.5</v>
      </c>
      <c r="CI79" s="2">
        <v>2602</v>
      </c>
      <c r="CJ79" s="2">
        <v>2590.5</v>
      </c>
      <c r="CK79" s="2">
        <v>2575.5</v>
      </c>
      <c r="CL79" s="2">
        <v>2568.5</v>
      </c>
      <c r="CM79" s="2">
        <v>2620</v>
      </c>
      <c r="CN79" s="2">
        <v>2535</v>
      </c>
      <c r="CO79" s="2">
        <v>2536</v>
      </c>
      <c r="CP79" s="2">
        <v>2666</v>
      </c>
      <c r="CQ79" s="2">
        <v>2721</v>
      </c>
      <c r="CR79" s="2">
        <v>2668</v>
      </c>
      <c r="CS79" s="2">
        <v>2588</v>
      </c>
      <c r="CT79" s="2">
        <v>2518</v>
      </c>
      <c r="CU79" s="2">
        <v>2675.5</v>
      </c>
      <c r="CV79" s="2">
        <v>2735</v>
      </c>
      <c r="CW79" s="2">
        <v>2711</v>
      </c>
      <c r="CX79" s="2">
        <v>2676.5</v>
      </c>
      <c r="CY79" s="2">
        <v>2746.5</v>
      </c>
      <c r="CZ79" s="2">
        <v>2792</v>
      </c>
      <c r="DA79" s="2">
        <v>2834</v>
      </c>
      <c r="DB79" s="2">
        <v>2804</v>
      </c>
      <c r="DC79" s="2">
        <v>2651.5</v>
      </c>
      <c r="DD79" s="2">
        <v>2932</v>
      </c>
      <c r="DE79" s="2">
        <v>2965</v>
      </c>
      <c r="DF79" s="2">
        <v>2882.5</v>
      </c>
      <c r="DG79" s="2">
        <v>3094</v>
      </c>
      <c r="DH79" s="2">
        <v>3230</v>
      </c>
      <c r="DI79" s="2">
        <v>3268</v>
      </c>
      <c r="DJ79" s="2">
        <v>3252</v>
      </c>
      <c r="DK79" s="2">
        <v>3260</v>
      </c>
      <c r="DL79" s="2">
        <v>3266</v>
      </c>
      <c r="DM79" s="2">
        <v>3310</v>
      </c>
      <c r="DN79" s="2">
        <v>3359</v>
      </c>
      <c r="DO79" s="2">
        <v>3391</v>
      </c>
      <c r="DP79" s="2">
        <v>3366</v>
      </c>
      <c r="DQ79" s="2">
        <v>3409</v>
      </c>
      <c r="DR79" s="2">
        <v>3419</v>
      </c>
      <c r="DS79" s="2">
        <v>3478</v>
      </c>
      <c r="DT79" s="2">
        <v>3442</v>
      </c>
      <c r="DU79" s="2">
        <v>3380</v>
      </c>
      <c r="DV79" s="2">
        <v>3051</v>
      </c>
      <c r="DW79" s="2">
        <v>3331</v>
      </c>
      <c r="DX79" s="2">
        <v>3260</v>
      </c>
      <c r="DY79" s="2">
        <v>3192</v>
      </c>
      <c r="DZ79" s="2">
        <v>3142</v>
      </c>
      <c r="EA79" s="2">
        <v>3112</v>
      </c>
      <c r="EB79" s="2">
        <v>3097</v>
      </c>
      <c r="EC79" s="2">
        <v>3146</v>
      </c>
      <c r="ED79" s="2">
        <v>3201</v>
      </c>
      <c r="EE79" s="2">
        <v>3197</v>
      </c>
      <c r="EF79" s="2">
        <v>3338</v>
      </c>
      <c r="EG79" s="2">
        <v>3261</v>
      </c>
      <c r="EH79" s="2">
        <v>3181</v>
      </c>
      <c r="EI79" s="2">
        <v>3228</v>
      </c>
      <c r="EJ79" s="2">
        <v>3258</v>
      </c>
      <c r="EK79" s="2">
        <v>3207</v>
      </c>
      <c r="EL79" s="2">
        <v>3124</v>
      </c>
      <c r="EM79" s="2">
        <v>3100</v>
      </c>
      <c r="EN79" s="2">
        <v>3030</v>
      </c>
      <c r="EO79" s="2">
        <v>2997</v>
      </c>
      <c r="EP79" s="2">
        <v>3011</v>
      </c>
      <c r="EQ79" s="2">
        <v>3098</v>
      </c>
      <c r="ER79" s="2">
        <v>3162</v>
      </c>
      <c r="ES79" s="2">
        <v>3171</v>
      </c>
      <c r="ET79" s="2">
        <v>3135</v>
      </c>
      <c r="EU79" s="2">
        <v>3125</v>
      </c>
      <c r="EV79" s="2">
        <v>3122</v>
      </c>
      <c r="EW79" s="2">
        <v>3151</v>
      </c>
      <c r="EX79" s="2">
        <v>3140</v>
      </c>
      <c r="EY79" s="2">
        <v>3129</v>
      </c>
      <c r="EZ79" s="2">
        <v>3135</v>
      </c>
      <c r="FA79" s="2">
        <v>3082</v>
      </c>
      <c r="FB79" s="2">
        <v>3065</v>
      </c>
      <c r="FC79" s="2">
        <v>3103</v>
      </c>
      <c r="FD79" s="2">
        <v>3155</v>
      </c>
      <c r="FE79" s="2">
        <v>3280</v>
      </c>
      <c r="FF79" s="2">
        <v>3304</v>
      </c>
      <c r="FG79" s="2">
        <v>3262</v>
      </c>
      <c r="FH79" s="2">
        <v>3298</v>
      </c>
      <c r="FI79" s="2">
        <v>3251</v>
      </c>
      <c r="FJ79" s="2">
        <v>3274</v>
      </c>
      <c r="FK79" s="2">
        <v>3220</v>
      </c>
      <c r="FL79" s="2">
        <v>3147</v>
      </c>
      <c r="FM79" s="2">
        <v>3121</v>
      </c>
      <c r="FN79" s="2">
        <v>3129</v>
      </c>
      <c r="FO79" s="2">
        <v>3128</v>
      </c>
      <c r="FP79" s="2">
        <v>3066</v>
      </c>
      <c r="FQ79" s="2">
        <v>2997</v>
      </c>
      <c r="FR79" s="2">
        <v>2939</v>
      </c>
      <c r="FS79" s="2">
        <v>2935.5</v>
      </c>
      <c r="FT79" s="2">
        <v>2826.5</v>
      </c>
      <c r="FU79" s="2">
        <v>2876.5</v>
      </c>
      <c r="FV79" s="2">
        <v>2812.5</v>
      </c>
      <c r="FW79" s="2">
        <v>2861</v>
      </c>
      <c r="FX79" s="2">
        <v>2882.5</v>
      </c>
      <c r="FY79" s="2">
        <v>2870</v>
      </c>
      <c r="FZ79" s="2">
        <v>2913</v>
      </c>
      <c r="GA79" s="2">
        <v>2934.5</v>
      </c>
      <c r="GB79" s="2">
        <v>2896.5</v>
      </c>
      <c r="GC79" s="2">
        <v>2915.5</v>
      </c>
      <c r="GD79" s="2">
        <v>2968</v>
      </c>
      <c r="GE79" s="2">
        <v>3102</v>
      </c>
      <c r="GF79" s="2">
        <v>2993</v>
      </c>
      <c r="GG79" s="2">
        <v>3045</v>
      </c>
      <c r="GH79" s="2">
        <v>3015</v>
      </c>
      <c r="GI79" s="2">
        <v>2990</v>
      </c>
      <c r="GJ79" s="2">
        <v>2990</v>
      </c>
      <c r="GK79" s="2">
        <v>3025</v>
      </c>
      <c r="GL79" s="2">
        <v>3050</v>
      </c>
      <c r="GM79" s="2">
        <v>2980</v>
      </c>
      <c r="GN79" s="2">
        <v>2938</v>
      </c>
      <c r="GO79" s="2">
        <v>2967.5</v>
      </c>
      <c r="GP79" s="2">
        <v>2965</v>
      </c>
      <c r="GQ79" s="2">
        <v>2909.5</v>
      </c>
      <c r="GR79" s="2">
        <v>2862</v>
      </c>
      <c r="GS79" s="2">
        <v>2875</v>
      </c>
      <c r="GT79" s="2">
        <v>2833</v>
      </c>
      <c r="GU79" s="2">
        <v>2800.5</v>
      </c>
      <c r="GV79" s="2">
        <v>2918.5</v>
      </c>
      <c r="GW79" s="2">
        <v>2964</v>
      </c>
      <c r="GX79" s="2">
        <v>2939</v>
      </c>
      <c r="GY79" s="2">
        <v>2921.5</v>
      </c>
      <c r="GZ79" s="2">
        <v>2886</v>
      </c>
      <c r="HA79" s="2">
        <v>2758.5</v>
      </c>
      <c r="HB79" s="2">
        <v>2700</v>
      </c>
      <c r="HC79" s="2">
        <v>2714.5</v>
      </c>
      <c r="HD79" s="2">
        <v>2752</v>
      </c>
      <c r="HE79" s="2">
        <v>2765</v>
      </c>
      <c r="HF79" s="2">
        <v>2795</v>
      </c>
      <c r="HG79" s="2">
        <v>2807.5</v>
      </c>
      <c r="HH79" s="2">
        <v>2784.5</v>
      </c>
      <c r="HI79" s="2">
        <v>2755</v>
      </c>
      <c r="HJ79" s="2">
        <v>2695</v>
      </c>
      <c r="HK79" s="2">
        <v>2713</v>
      </c>
      <c r="HL79" s="2">
        <v>2723</v>
      </c>
      <c r="HM79" s="2">
        <v>2756.5</v>
      </c>
      <c r="HN79" s="2">
        <v>2696</v>
      </c>
      <c r="HO79" s="2">
        <v>2664</v>
      </c>
      <c r="HP79" s="2">
        <v>2636.5</v>
      </c>
      <c r="HQ79" s="2">
        <v>2636.5</v>
      </c>
      <c r="HR79" s="2">
        <v>2684</v>
      </c>
      <c r="HS79" s="2">
        <v>2635</v>
      </c>
      <c r="HT79" s="2">
        <v>2593.5</v>
      </c>
      <c r="HU79" s="2">
        <v>2566</v>
      </c>
      <c r="HV79" s="2">
        <v>2510</v>
      </c>
      <c r="HW79" s="2">
        <v>2475</v>
      </c>
      <c r="HX79" s="2">
        <v>2536</v>
      </c>
      <c r="HY79" s="2">
        <v>2517.5</v>
      </c>
      <c r="HZ79" s="2">
        <v>2509.5</v>
      </c>
      <c r="IA79" s="2">
        <v>2500</v>
      </c>
      <c r="IB79" s="2">
        <v>2541.5</v>
      </c>
      <c r="IC79" s="2">
        <v>2477.5</v>
      </c>
      <c r="ID79" s="2">
        <v>2462</v>
      </c>
      <c r="IE79" s="2">
        <v>2490</v>
      </c>
      <c r="IF79" s="2">
        <v>2525.5</v>
      </c>
      <c r="IG79" s="2">
        <v>2505</v>
      </c>
      <c r="IH79" s="2">
        <v>2481</v>
      </c>
      <c r="II79" s="2">
        <v>2522</v>
      </c>
      <c r="IJ79" s="2">
        <v>2564.5</v>
      </c>
      <c r="IK79" s="2">
        <v>2581</v>
      </c>
      <c r="IL79" s="2">
        <v>2522.5</v>
      </c>
      <c r="IM79" s="2">
        <v>2424</v>
      </c>
      <c r="IN79" s="2">
        <v>2387</v>
      </c>
      <c r="IO79" s="2">
        <v>2384.5</v>
      </c>
      <c r="IP79" s="2">
        <v>2330.5</v>
      </c>
      <c r="IQ79" s="2">
        <v>2380</v>
      </c>
      <c r="IR79" s="2">
        <v>2360.5</v>
      </c>
      <c r="IS79" s="2">
        <v>2340</v>
      </c>
      <c r="IT79" s="2">
        <v>2355</v>
      </c>
    </row>
    <row r="80" spans="1:254" ht="15.9" customHeight="1">
      <c r="A80" s="65" t="s">
        <v>155</v>
      </c>
      <c r="B80" s="41" t="s">
        <v>156</v>
      </c>
      <c r="C80" s="45">
        <v>5790</v>
      </c>
      <c r="D80" s="16">
        <v>70</v>
      </c>
      <c r="E80" s="21">
        <v>5720</v>
      </c>
      <c r="F80" s="21">
        <v>5710</v>
      </c>
      <c r="G80" s="21">
        <v>5710</v>
      </c>
      <c r="H80" s="21">
        <v>5680</v>
      </c>
      <c r="I80" s="21">
        <v>5750</v>
      </c>
      <c r="J80" s="21">
        <v>5730</v>
      </c>
      <c r="K80" s="21">
        <v>5710</v>
      </c>
      <c r="L80" s="21">
        <v>5780</v>
      </c>
      <c r="M80" s="21">
        <v>5780</v>
      </c>
      <c r="N80" s="21">
        <v>5690</v>
      </c>
      <c r="O80" s="21">
        <v>5680</v>
      </c>
      <c r="P80" s="21">
        <v>5660</v>
      </c>
      <c r="Q80" s="21">
        <v>5600</v>
      </c>
      <c r="R80" s="21">
        <v>5530</v>
      </c>
      <c r="S80" s="21">
        <v>5650</v>
      </c>
      <c r="T80" s="21">
        <v>5610</v>
      </c>
      <c r="U80" s="21">
        <v>5590</v>
      </c>
      <c r="V80" s="21">
        <v>5560</v>
      </c>
      <c r="W80" s="21">
        <v>5640</v>
      </c>
      <c r="X80" s="21">
        <v>5670</v>
      </c>
      <c r="Y80" s="21">
        <v>5680</v>
      </c>
      <c r="Z80" s="21">
        <v>5770</v>
      </c>
      <c r="AA80" s="21">
        <v>5690</v>
      </c>
      <c r="AB80" s="21">
        <v>5670</v>
      </c>
      <c r="AC80" s="21">
        <v>5650</v>
      </c>
      <c r="AD80" s="21">
        <v>5610</v>
      </c>
      <c r="AE80" s="21">
        <v>5620</v>
      </c>
      <c r="AF80" s="21">
        <v>5640</v>
      </c>
      <c r="AG80" s="21">
        <v>5570</v>
      </c>
      <c r="AH80" s="21">
        <v>5580</v>
      </c>
      <c r="AI80" s="21">
        <v>5620</v>
      </c>
      <c r="AJ80" s="21">
        <v>5600</v>
      </c>
      <c r="AK80" s="21">
        <v>5610</v>
      </c>
      <c r="AL80" s="21">
        <v>5670</v>
      </c>
      <c r="AM80" s="21">
        <v>5740</v>
      </c>
      <c r="AN80" s="21">
        <v>5700</v>
      </c>
      <c r="AO80" s="21">
        <v>5680</v>
      </c>
      <c r="AP80" s="21">
        <v>5730</v>
      </c>
      <c r="AQ80" s="21">
        <v>5600</v>
      </c>
      <c r="AR80" s="21">
        <v>5470</v>
      </c>
      <c r="AS80" s="21">
        <v>5500</v>
      </c>
      <c r="AT80" s="21">
        <v>5510</v>
      </c>
      <c r="AU80" s="21">
        <v>5430</v>
      </c>
      <c r="AV80" s="21">
        <v>5530</v>
      </c>
      <c r="AW80" s="21">
        <v>5460</v>
      </c>
      <c r="AX80" s="21">
        <v>5500</v>
      </c>
      <c r="AY80" s="21">
        <v>5420</v>
      </c>
      <c r="AZ80" s="21">
        <v>5490</v>
      </c>
      <c r="BA80" s="21">
        <v>5510</v>
      </c>
      <c r="BB80" s="21">
        <v>5490</v>
      </c>
      <c r="BC80" s="21">
        <v>5510</v>
      </c>
      <c r="BD80" s="21">
        <v>5530</v>
      </c>
      <c r="BE80" s="21">
        <v>5490</v>
      </c>
      <c r="BF80" s="21">
        <v>5450</v>
      </c>
      <c r="BG80" s="21">
        <v>5560</v>
      </c>
      <c r="BH80" s="21">
        <v>5520</v>
      </c>
      <c r="BI80" s="21">
        <v>5680</v>
      </c>
      <c r="BJ80" s="21">
        <v>5550</v>
      </c>
      <c r="BK80" s="21">
        <v>5870</v>
      </c>
      <c r="BL80" s="21">
        <v>5980</v>
      </c>
      <c r="BM80" s="2">
        <v>6140</v>
      </c>
      <c r="BN80" s="2">
        <v>6200</v>
      </c>
      <c r="BO80" s="2">
        <v>6030</v>
      </c>
      <c r="BP80" s="2">
        <v>6010</v>
      </c>
      <c r="BQ80" s="2">
        <v>6160</v>
      </c>
      <c r="BR80" s="2">
        <v>6100</v>
      </c>
      <c r="BS80" s="2">
        <v>6020</v>
      </c>
      <c r="BT80" s="2">
        <v>6000</v>
      </c>
      <c r="BU80" s="2">
        <v>5880</v>
      </c>
      <c r="BV80" s="2">
        <v>5960</v>
      </c>
      <c r="BW80" s="2">
        <v>5900</v>
      </c>
      <c r="BX80" s="2">
        <v>6010</v>
      </c>
      <c r="BY80" s="2">
        <v>6100</v>
      </c>
      <c r="BZ80" s="2">
        <v>6080</v>
      </c>
      <c r="CA80" s="2">
        <v>6110</v>
      </c>
      <c r="CB80" s="2">
        <v>6190</v>
      </c>
      <c r="CC80" s="2">
        <v>6230</v>
      </c>
      <c r="CD80" s="2">
        <v>6230</v>
      </c>
      <c r="CE80" s="2">
        <v>6190</v>
      </c>
      <c r="CF80" s="2">
        <v>6280</v>
      </c>
      <c r="CG80" s="2">
        <v>6390</v>
      </c>
      <c r="CH80" s="2">
        <v>6470</v>
      </c>
      <c r="CI80" s="2">
        <v>6330</v>
      </c>
      <c r="CJ80" s="2">
        <v>6350</v>
      </c>
      <c r="CK80" s="2">
        <v>6430</v>
      </c>
      <c r="CL80" s="2">
        <v>6410</v>
      </c>
      <c r="CM80" s="2">
        <v>6430</v>
      </c>
      <c r="CN80" s="2">
        <v>6220</v>
      </c>
      <c r="CO80" s="2">
        <v>6120</v>
      </c>
      <c r="CP80" s="2">
        <v>6490</v>
      </c>
      <c r="CQ80" s="2">
        <v>6500</v>
      </c>
      <c r="CR80" s="2">
        <v>6590</v>
      </c>
      <c r="CS80" s="2">
        <v>6410</v>
      </c>
      <c r="CT80" s="2">
        <v>6210</v>
      </c>
      <c r="CU80" s="2">
        <v>6560</v>
      </c>
      <c r="CV80" s="2">
        <v>6610</v>
      </c>
      <c r="CW80" s="2">
        <v>6550</v>
      </c>
      <c r="CX80" s="2">
        <v>6460</v>
      </c>
      <c r="CY80" s="2">
        <v>6470</v>
      </c>
      <c r="CZ80" s="2">
        <v>6570</v>
      </c>
      <c r="DA80" s="2">
        <v>6740</v>
      </c>
      <c r="DB80" s="2">
        <v>6650</v>
      </c>
      <c r="DC80" s="2">
        <v>6380</v>
      </c>
      <c r="DD80" s="2">
        <v>6660</v>
      </c>
      <c r="DE80" s="2">
        <v>6830</v>
      </c>
      <c r="DF80" s="2">
        <v>6600</v>
      </c>
      <c r="DG80" s="2">
        <v>7040</v>
      </c>
      <c r="DH80" s="2">
        <v>6970</v>
      </c>
      <c r="DI80" s="2">
        <v>7080</v>
      </c>
      <c r="DJ80" s="2">
        <v>7030</v>
      </c>
      <c r="DK80" s="2">
        <v>7070</v>
      </c>
      <c r="DL80" s="2">
        <v>6920</v>
      </c>
      <c r="DM80" s="2">
        <v>6910</v>
      </c>
      <c r="DN80" s="2">
        <v>6900</v>
      </c>
      <c r="DO80" s="2">
        <v>6860</v>
      </c>
      <c r="DP80" s="2">
        <v>6860</v>
      </c>
      <c r="DQ80" s="2">
        <v>6830</v>
      </c>
      <c r="DR80" s="2">
        <v>7020</v>
      </c>
      <c r="DS80" s="2">
        <v>7240</v>
      </c>
      <c r="DT80" s="2">
        <v>7100</v>
      </c>
      <c r="DU80" s="2">
        <v>7040</v>
      </c>
      <c r="DV80" s="2">
        <v>6810</v>
      </c>
      <c r="DW80" s="2">
        <v>6660</v>
      </c>
      <c r="DX80" s="2">
        <v>6600</v>
      </c>
      <c r="DY80" s="2">
        <v>6540</v>
      </c>
      <c r="DZ80" s="2">
        <v>6470</v>
      </c>
      <c r="EA80" s="2">
        <v>6370</v>
      </c>
      <c r="EB80" s="2">
        <v>6290</v>
      </c>
      <c r="EC80" s="2">
        <v>6400</v>
      </c>
      <c r="ED80" s="2">
        <v>6380</v>
      </c>
      <c r="EE80" s="2">
        <v>6460</v>
      </c>
      <c r="EF80" s="2">
        <v>6630</v>
      </c>
      <c r="EG80" s="2">
        <v>6590</v>
      </c>
      <c r="EH80" s="2">
        <v>6470</v>
      </c>
      <c r="EI80" s="2">
        <v>6500</v>
      </c>
      <c r="EJ80" s="2">
        <v>6560</v>
      </c>
      <c r="EK80" s="2">
        <v>6580</v>
      </c>
      <c r="EL80" s="2">
        <v>6560</v>
      </c>
      <c r="EM80" s="2">
        <v>6510</v>
      </c>
      <c r="EN80" s="2">
        <v>6510</v>
      </c>
      <c r="EO80" s="2">
        <v>6390</v>
      </c>
      <c r="EP80" s="2">
        <v>6380</v>
      </c>
      <c r="EQ80" s="2">
        <v>6280</v>
      </c>
      <c r="ER80" s="2">
        <v>6320</v>
      </c>
      <c r="ES80" s="2">
        <v>6180</v>
      </c>
      <c r="ET80" s="2">
        <v>6150</v>
      </c>
      <c r="EU80" s="2">
        <v>6130</v>
      </c>
      <c r="EV80" s="2">
        <v>6130</v>
      </c>
      <c r="EW80" s="2">
        <v>6140</v>
      </c>
      <c r="EX80" s="2">
        <v>6160</v>
      </c>
      <c r="EY80" s="2">
        <v>6110</v>
      </c>
      <c r="EZ80" s="2">
        <v>6130</v>
      </c>
      <c r="FA80" s="2">
        <v>6050</v>
      </c>
      <c r="FB80" s="2">
        <v>6010</v>
      </c>
      <c r="FC80" s="2">
        <v>6010</v>
      </c>
      <c r="FD80" s="2">
        <v>6060</v>
      </c>
      <c r="FE80" s="2">
        <v>6060</v>
      </c>
      <c r="FF80" s="2">
        <v>6040</v>
      </c>
      <c r="FG80" s="2">
        <v>5990</v>
      </c>
      <c r="FH80" s="2">
        <v>6030</v>
      </c>
      <c r="FI80" s="2">
        <v>5990</v>
      </c>
      <c r="FJ80" s="2">
        <v>5920</v>
      </c>
      <c r="FK80" s="2">
        <v>5900</v>
      </c>
      <c r="FL80" s="2">
        <v>5860</v>
      </c>
      <c r="FM80" s="2">
        <v>5890</v>
      </c>
      <c r="FN80" s="2">
        <v>5850</v>
      </c>
      <c r="FO80" s="2">
        <v>6000</v>
      </c>
      <c r="FP80" s="2">
        <v>6040</v>
      </c>
      <c r="FQ80" s="2">
        <v>6010</v>
      </c>
      <c r="FR80" s="2">
        <v>6000</v>
      </c>
      <c r="FS80" s="2">
        <v>5880</v>
      </c>
      <c r="FT80" s="2">
        <v>5620</v>
      </c>
      <c r="FU80" s="2">
        <v>5600</v>
      </c>
      <c r="FV80" s="2">
        <v>5430</v>
      </c>
      <c r="FW80" s="2">
        <v>5440</v>
      </c>
      <c r="FX80" s="2">
        <v>5300</v>
      </c>
      <c r="FY80" s="2">
        <v>5150</v>
      </c>
      <c r="FZ80" s="2">
        <v>5090</v>
      </c>
      <c r="GA80" s="2">
        <v>5020</v>
      </c>
      <c r="GB80" s="2">
        <v>4965</v>
      </c>
      <c r="GC80" s="2">
        <v>4995</v>
      </c>
      <c r="GD80" s="2">
        <v>4945</v>
      </c>
      <c r="GE80" s="2">
        <v>4950</v>
      </c>
      <c r="GF80" s="2">
        <v>4795</v>
      </c>
      <c r="GG80" s="2">
        <v>4855</v>
      </c>
      <c r="GH80" s="2">
        <v>4860</v>
      </c>
      <c r="GI80" s="2">
        <v>4855</v>
      </c>
      <c r="GJ80" s="2">
        <v>4855</v>
      </c>
      <c r="GK80" s="2">
        <v>4870</v>
      </c>
      <c r="GL80" s="2">
        <v>5000</v>
      </c>
      <c r="GM80" s="2">
        <v>4955</v>
      </c>
      <c r="GN80" s="2">
        <v>4915</v>
      </c>
      <c r="GO80" s="2">
        <v>4845</v>
      </c>
      <c r="GP80" s="2">
        <v>4835</v>
      </c>
      <c r="GQ80" s="2">
        <v>4865</v>
      </c>
      <c r="GR80" s="2">
        <v>4835</v>
      </c>
      <c r="GS80" s="2">
        <v>4770</v>
      </c>
      <c r="GT80" s="2">
        <v>4620</v>
      </c>
      <c r="GU80" s="2">
        <v>4550</v>
      </c>
      <c r="GV80" s="2">
        <v>4610</v>
      </c>
      <c r="GW80" s="2">
        <v>4685</v>
      </c>
      <c r="GX80" s="2">
        <v>4725</v>
      </c>
      <c r="GY80" s="2">
        <v>4680</v>
      </c>
      <c r="GZ80" s="2">
        <v>4675</v>
      </c>
      <c r="HA80" s="2">
        <v>4605</v>
      </c>
      <c r="HB80" s="2">
        <v>4600</v>
      </c>
      <c r="HC80" s="2">
        <v>4660</v>
      </c>
      <c r="HD80" s="2">
        <v>4725</v>
      </c>
      <c r="HE80" s="2">
        <v>4770</v>
      </c>
      <c r="HF80" s="2">
        <v>4850</v>
      </c>
      <c r="HG80" s="2">
        <v>4825</v>
      </c>
      <c r="HH80" s="2">
        <v>4780</v>
      </c>
      <c r="HI80" s="2">
        <v>4795</v>
      </c>
      <c r="HJ80" s="2">
        <v>4780</v>
      </c>
      <c r="HK80" s="2">
        <v>4770</v>
      </c>
      <c r="HL80" s="2">
        <v>4795</v>
      </c>
      <c r="HM80" s="2">
        <v>4850</v>
      </c>
      <c r="HN80" s="2">
        <v>4870</v>
      </c>
      <c r="HO80" s="2">
        <v>4875</v>
      </c>
      <c r="HP80" s="2">
        <v>4890</v>
      </c>
      <c r="HQ80" s="2">
        <v>4880</v>
      </c>
      <c r="HR80" s="2">
        <v>4900</v>
      </c>
      <c r="HS80" s="2">
        <v>4830</v>
      </c>
      <c r="HT80" s="2">
        <v>4840</v>
      </c>
      <c r="HU80" s="2">
        <v>4810</v>
      </c>
      <c r="HV80" s="2">
        <v>4835</v>
      </c>
      <c r="HW80" s="2">
        <v>4830</v>
      </c>
      <c r="HX80" s="2">
        <v>4825</v>
      </c>
      <c r="HY80" s="2">
        <v>4800</v>
      </c>
      <c r="HZ80" s="2">
        <v>4790</v>
      </c>
      <c r="IA80" s="2">
        <v>4800</v>
      </c>
      <c r="IB80" s="2">
        <v>4820</v>
      </c>
      <c r="IC80" s="2">
        <v>4840</v>
      </c>
      <c r="ID80" s="2">
        <v>4830</v>
      </c>
      <c r="IE80" s="2">
        <v>4840</v>
      </c>
      <c r="IF80" s="2">
        <v>4805</v>
      </c>
      <c r="IG80" s="2">
        <v>4800</v>
      </c>
      <c r="IH80" s="2">
        <v>4775</v>
      </c>
      <c r="II80" s="2">
        <v>4755</v>
      </c>
      <c r="IJ80" s="2">
        <v>4780</v>
      </c>
      <c r="IK80" s="2">
        <v>4800</v>
      </c>
      <c r="IL80" s="2">
        <v>4760</v>
      </c>
      <c r="IM80" s="2">
        <v>4795</v>
      </c>
      <c r="IN80" s="2">
        <v>4590</v>
      </c>
      <c r="IO80" s="2">
        <v>4545</v>
      </c>
      <c r="IP80" s="2">
        <v>4525</v>
      </c>
      <c r="IQ80" s="2">
        <v>4455</v>
      </c>
      <c r="IR80" s="2">
        <v>4445</v>
      </c>
      <c r="IS80" s="2">
        <v>4415</v>
      </c>
      <c r="IT80" s="2">
        <v>4390</v>
      </c>
    </row>
    <row r="81" spans="1:254" ht="15.9" customHeight="1">
      <c r="A81" s="65" t="s">
        <v>157</v>
      </c>
      <c r="B81" s="41" t="s">
        <v>158</v>
      </c>
      <c r="C81" s="45">
        <v>5172</v>
      </c>
      <c r="D81" s="16">
        <v>-38</v>
      </c>
      <c r="E81" s="21">
        <v>5210</v>
      </c>
      <c r="F81" s="21">
        <v>5253</v>
      </c>
      <c r="G81" s="21">
        <v>5653</v>
      </c>
      <c r="H81" s="21">
        <v>5570</v>
      </c>
      <c r="I81" s="21">
        <v>5580</v>
      </c>
      <c r="J81" s="21">
        <v>5481</v>
      </c>
      <c r="K81" s="21">
        <v>5472</v>
      </c>
      <c r="L81" s="21">
        <v>5628</v>
      </c>
      <c r="M81" s="21">
        <v>5881</v>
      </c>
      <c r="N81" s="21">
        <v>5680</v>
      </c>
      <c r="O81" s="21">
        <v>5720</v>
      </c>
      <c r="P81" s="21">
        <v>5678</v>
      </c>
      <c r="Q81" s="21">
        <v>5496</v>
      </c>
      <c r="R81" s="21">
        <v>5326</v>
      </c>
      <c r="S81" s="21">
        <v>5394</v>
      </c>
      <c r="T81" s="21">
        <v>5519</v>
      </c>
      <c r="U81" s="21">
        <v>5387</v>
      </c>
      <c r="V81" s="21">
        <v>5535</v>
      </c>
      <c r="W81" s="21">
        <v>5440</v>
      </c>
      <c r="X81" s="21">
        <v>5401</v>
      </c>
      <c r="Y81" s="21">
        <v>5431</v>
      </c>
      <c r="Z81" s="21">
        <v>5637</v>
      </c>
      <c r="AA81" s="21">
        <v>5806</v>
      </c>
      <c r="AB81" s="21">
        <v>5530</v>
      </c>
      <c r="AC81" s="21">
        <v>5449</v>
      </c>
      <c r="AD81" s="21">
        <v>5646</v>
      </c>
      <c r="AE81" s="21">
        <v>5532</v>
      </c>
      <c r="AF81" s="21">
        <v>5420</v>
      </c>
      <c r="AG81" s="21">
        <v>5443</v>
      </c>
      <c r="AH81" s="21">
        <v>5480</v>
      </c>
      <c r="AI81" s="21">
        <v>5445</v>
      </c>
      <c r="AJ81" s="21">
        <v>5535</v>
      </c>
      <c r="AK81" s="21">
        <v>5412</v>
      </c>
      <c r="AL81" s="21">
        <v>5374</v>
      </c>
      <c r="AM81" s="21">
        <v>5380</v>
      </c>
      <c r="AN81" s="21">
        <v>5150</v>
      </c>
      <c r="AO81" s="21">
        <v>5131</v>
      </c>
      <c r="AP81" s="21">
        <v>5044</v>
      </c>
      <c r="AQ81" s="21">
        <v>4848</v>
      </c>
      <c r="AR81" s="21">
        <v>4584</v>
      </c>
      <c r="AS81" s="21">
        <v>4735</v>
      </c>
      <c r="AT81" s="21">
        <v>4859</v>
      </c>
      <c r="AU81" s="21">
        <v>4890</v>
      </c>
      <c r="AV81" s="21">
        <v>5169</v>
      </c>
      <c r="AW81" s="21">
        <v>5274</v>
      </c>
      <c r="AX81" s="21">
        <v>5195</v>
      </c>
      <c r="AY81" s="21">
        <v>5053</v>
      </c>
      <c r="AZ81" s="21">
        <v>4902</v>
      </c>
      <c r="BA81" s="21">
        <v>4877</v>
      </c>
      <c r="BB81" s="21">
        <v>4832</v>
      </c>
      <c r="BC81" s="21">
        <v>4899</v>
      </c>
      <c r="BD81" s="21">
        <v>4895</v>
      </c>
      <c r="BE81" s="21">
        <v>4895</v>
      </c>
      <c r="BF81" s="21">
        <v>4820</v>
      </c>
      <c r="BG81" s="21">
        <v>4669</v>
      </c>
      <c r="BH81" s="21">
        <v>4607</v>
      </c>
      <c r="BI81" s="21">
        <v>4760</v>
      </c>
      <c r="BJ81" s="21">
        <v>4820</v>
      </c>
      <c r="BK81" s="21">
        <v>4937</v>
      </c>
      <c r="BL81" s="21">
        <v>5093</v>
      </c>
      <c r="BM81" s="2">
        <v>5112</v>
      </c>
      <c r="BN81" s="2">
        <v>5116</v>
      </c>
      <c r="BO81" s="2">
        <v>5175</v>
      </c>
      <c r="BP81" s="2">
        <v>5058</v>
      </c>
      <c r="BQ81" s="2">
        <v>5528</v>
      </c>
      <c r="BR81" s="2">
        <v>5376</v>
      </c>
      <c r="BS81" s="2">
        <v>5376</v>
      </c>
      <c r="BT81" s="2">
        <v>5374</v>
      </c>
      <c r="BU81" s="2">
        <v>5247</v>
      </c>
      <c r="BV81" s="2">
        <v>5214</v>
      </c>
      <c r="BW81" s="2">
        <v>5218</v>
      </c>
      <c r="BX81" s="2">
        <v>5436</v>
      </c>
      <c r="BY81" s="2">
        <v>5509</v>
      </c>
      <c r="BZ81" s="2">
        <v>5415</v>
      </c>
      <c r="CA81" s="2">
        <v>5371</v>
      </c>
      <c r="CB81" s="2">
        <v>5399</v>
      </c>
      <c r="CC81" s="2">
        <v>5375</v>
      </c>
      <c r="CD81" s="2">
        <v>5597</v>
      </c>
      <c r="CE81" s="2">
        <v>5526</v>
      </c>
      <c r="CF81" s="2">
        <v>5609</v>
      </c>
      <c r="CG81" s="2">
        <v>5453</v>
      </c>
      <c r="CH81" s="2">
        <v>5200</v>
      </c>
      <c r="CI81" s="2">
        <v>4937</v>
      </c>
      <c r="CJ81" s="2">
        <v>4928</v>
      </c>
      <c r="CK81" s="2">
        <v>4922</v>
      </c>
      <c r="CL81" s="2">
        <v>4813</v>
      </c>
      <c r="CM81" s="2">
        <v>4943</v>
      </c>
      <c r="CN81" s="2">
        <v>4715</v>
      </c>
      <c r="CO81" s="2">
        <v>4585</v>
      </c>
      <c r="CP81" s="2">
        <v>4957</v>
      </c>
      <c r="CQ81" s="2">
        <v>5107</v>
      </c>
      <c r="CR81" s="2">
        <v>5098</v>
      </c>
      <c r="CS81" s="2">
        <v>4919</v>
      </c>
      <c r="CT81" s="2">
        <v>4820</v>
      </c>
      <c r="CU81" s="2">
        <v>5233</v>
      </c>
      <c r="CV81" s="2">
        <v>5469</v>
      </c>
      <c r="CW81" s="2">
        <v>5432</v>
      </c>
      <c r="CX81" s="2">
        <v>5454</v>
      </c>
      <c r="CY81" s="2">
        <v>5484</v>
      </c>
      <c r="CZ81" s="2">
        <v>5583</v>
      </c>
      <c r="DA81" s="2">
        <v>5679</v>
      </c>
      <c r="DB81" s="2">
        <v>5293</v>
      </c>
      <c r="DC81" s="2">
        <v>5107</v>
      </c>
      <c r="DD81" s="2">
        <v>5600</v>
      </c>
      <c r="DE81" s="2">
        <v>5645</v>
      </c>
      <c r="DF81" s="2">
        <v>5424</v>
      </c>
      <c r="DG81" s="2">
        <v>5843</v>
      </c>
      <c r="DH81" s="2">
        <v>6038</v>
      </c>
      <c r="DI81" s="2">
        <v>6159</v>
      </c>
      <c r="DJ81" s="2">
        <v>6006</v>
      </c>
      <c r="DK81" s="2">
        <v>5824</v>
      </c>
      <c r="DL81" s="2">
        <v>5541</v>
      </c>
      <c r="DM81" s="2">
        <v>5252</v>
      </c>
      <c r="DN81" s="2">
        <v>5211</v>
      </c>
      <c r="DO81" s="2">
        <v>5154</v>
      </c>
      <c r="DP81" s="2">
        <v>5035</v>
      </c>
      <c r="DQ81" s="2">
        <v>5024</v>
      </c>
      <c r="DR81" s="2">
        <v>4953</v>
      </c>
      <c r="DS81" s="2">
        <v>5014</v>
      </c>
      <c r="DT81" s="2">
        <v>4986</v>
      </c>
      <c r="DU81" s="2">
        <v>4969</v>
      </c>
      <c r="DV81" s="2">
        <v>4884</v>
      </c>
      <c r="DW81" s="2">
        <v>4920</v>
      </c>
      <c r="DX81" s="2">
        <v>4877</v>
      </c>
      <c r="DY81" s="2">
        <v>5226</v>
      </c>
      <c r="DZ81" s="2">
        <v>5140</v>
      </c>
      <c r="EA81" s="2">
        <v>5098</v>
      </c>
      <c r="EB81" s="2">
        <v>5078</v>
      </c>
      <c r="EC81" s="2">
        <v>5130</v>
      </c>
      <c r="ED81" s="2">
        <v>5152</v>
      </c>
      <c r="EE81" s="2">
        <v>5137</v>
      </c>
      <c r="EF81" s="2">
        <v>5261</v>
      </c>
      <c r="EG81" s="2">
        <v>5231</v>
      </c>
      <c r="EH81" s="2">
        <v>5126</v>
      </c>
      <c r="EI81" s="2">
        <v>5184</v>
      </c>
      <c r="EJ81" s="2">
        <v>5207</v>
      </c>
      <c r="EK81" s="2">
        <v>5198</v>
      </c>
      <c r="EL81" s="2">
        <v>5285</v>
      </c>
      <c r="EM81" s="2">
        <v>5212</v>
      </c>
      <c r="EN81" s="2">
        <v>5146</v>
      </c>
      <c r="EO81" s="2">
        <v>5025</v>
      </c>
      <c r="EP81" s="2">
        <v>5030</v>
      </c>
      <c r="EQ81" s="2">
        <v>5076</v>
      </c>
      <c r="ER81" s="2">
        <v>5175</v>
      </c>
      <c r="ES81" s="2">
        <v>5099</v>
      </c>
      <c r="ET81" s="2">
        <v>4995</v>
      </c>
      <c r="EU81" s="2">
        <v>5032</v>
      </c>
      <c r="EV81" s="2">
        <v>5054</v>
      </c>
      <c r="EW81" s="2">
        <v>5031</v>
      </c>
      <c r="EX81" s="2">
        <v>5043</v>
      </c>
      <c r="EY81" s="2">
        <v>4983</v>
      </c>
      <c r="EZ81" s="2">
        <v>4941</v>
      </c>
      <c r="FA81" s="2">
        <v>4941</v>
      </c>
      <c r="FB81" s="2">
        <v>4902</v>
      </c>
      <c r="FC81" s="2">
        <v>4988</v>
      </c>
      <c r="FD81" s="2">
        <v>5033</v>
      </c>
      <c r="FE81" s="2">
        <v>5010</v>
      </c>
      <c r="FF81" s="2">
        <v>5000</v>
      </c>
      <c r="FG81" s="2">
        <v>4973</v>
      </c>
      <c r="FH81" s="2">
        <v>5030</v>
      </c>
      <c r="FI81" s="2">
        <v>4943</v>
      </c>
      <c r="FJ81" s="2">
        <v>4898</v>
      </c>
      <c r="FK81" s="2">
        <v>4865</v>
      </c>
      <c r="FL81" s="2">
        <v>4884</v>
      </c>
      <c r="FM81" s="2">
        <v>4901</v>
      </c>
      <c r="FN81" s="2">
        <v>4872</v>
      </c>
      <c r="FO81" s="2">
        <v>4858</v>
      </c>
      <c r="FP81" s="2">
        <v>4924</v>
      </c>
      <c r="FQ81" s="2">
        <v>4966</v>
      </c>
      <c r="FR81" s="2">
        <v>4846</v>
      </c>
      <c r="FS81" s="2">
        <v>4846</v>
      </c>
      <c r="FT81" s="2">
        <v>4654</v>
      </c>
      <c r="FU81" s="2">
        <v>4711</v>
      </c>
      <c r="FV81" s="2">
        <v>4626</v>
      </c>
      <c r="FW81" s="2">
        <v>4650</v>
      </c>
      <c r="FX81" s="2">
        <v>4717</v>
      </c>
      <c r="FY81" s="2">
        <v>4581</v>
      </c>
      <c r="FZ81" s="2">
        <v>4668</v>
      </c>
      <c r="GA81" s="2">
        <v>4594</v>
      </c>
      <c r="GB81" s="2">
        <v>4583</v>
      </c>
      <c r="GC81" s="2">
        <v>4570</v>
      </c>
      <c r="GD81" s="2">
        <v>4527</v>
      </c>
      <c r="GE81" s="2">
        <v>4661</v>
      </c>
      <c r="GF81" s="2">
        <v>4518</v>
      </c>
      <c r="GG81" s="2">
        <v>4596</v>
      </c>
      <c r="GH81" s="2">
        <v>4543</v>
      </c>
      <c r="GI81" s="2">
        <v>4442</v>
      </c>
      <c r="GJ81" s="2">
        <v>4456</v>
      </c>
      <c r="GK81" s="2">
        <v>4515</v>
      </c>
      <c r="GL81" s="2">
        <v>4627</v>
      </c>
      <c r="GM81" s="2">
        <v>4537</v>
      </c>
      <c r="GN81" s="2">
        <v>4508</v>
      </c>
      <c r="GO81" s="2">
        <v>4509</v>
      </c>
      <c r="GP81" s="2">
        <v>4469</v>
      </c>
      <c r="GQ81" s="2">
        <v>4388</v>
      </c>
      <c r="GR81" s="2">
        <v>4324</v>
      </c>
      <c r="GS81" s="2">
        <v>4381</v>
      </c>
      <c r="GT81" s="2">
        <v>4301</v>
      </c>
      <c r="GU81" s="2">
        <v>4237</v>
      </c>
      <c r="GV81" s="2">
        <v>4438</v>
      </c>
      <c r="GW81" s="2">
        <v>4455</v>
      </c>
      <c r="GX81" s="2">
        <v>4437</v>
      </c>
      <c r="GY81" s="2">
        <v>4469</v>
      </c>
      <c r="GZ81" s="2">
        <v>4454</v>
      </c>
      <c r="HA81" s="2">
        <v>4200</v>
      </c>
      <c r="HB81" s="2">
        <v>4206</v>
      </c>
      <c r="HC81" s="2">
        <v>4209</v>
      </c>
      <c r="HD81" s="2">
        <v>4172</v>
      </c>
      <c r="HE81" s="2">
        <v>4205</v>
      </c>
      <c r="HF81" s="2">
        <v>4292</v>
      </c>
      <c r="HG81" s="2">
        <v>4285</v>
      </c>
      <c r="HH81" s="2">
        <v>4285</v>
      </c>
      <c r="HI81" s="2">
        <v>4295</v>
      </c>
      <c r="HJ81" s="2">
        <v>4274</v>
      </c>
      <c r="HK81" s="2">
        <v>4275</v>
      </c>
      <c r="HL81" s="2">
        <v>4305</v>
      </c>
      <c r="HM81" s="2">
        <v>4380</v>
      </c>
      <c r="HN81" s="2">
        <v>4366</v>
      </c>
      <c r="HO81" s="2">
        <v>4340</v>
      </c>
      <c r="HP81" s="2">
        <v>4331</v>
      </c>
      <c r="HQ81" s="2">
        <v>4355</v>
      </c>
      <c r="HR81" s="2">
        <v>4347</v>
      </c>
      <c r="HS81" s="2">
        <v>4266</v>
      </c>
      <c r="HT81" s="2">
        <v>4251</v>
      </c>
      <c r="HU81" s="2">
        <v>4275</v>
      </c>
      <c r="HV81" s="2">
        <v>4359</v>
      </c>
      <c r="HW81" s="2">
        <v>4279</v>
      </c>
      <c r="HX81" s="2">
        <v>4280</v>
      </c>
      <c r="HY81" s="2">
        <v>4250</v>
      </c>
      <c r="HZ81" s="2">
        <v>4247</v>
      </c>
      <c r="IA81" s="2">
        <v>4200</v>
      </c>
      <c r="IB81" s="2">
        <v>4228</v>
      </c>
      <c r="IC81" s="2">
        <v>4178</v>
      </c>
      <c r="ID81" s="2">
        <v>4188</v>
      </c>
      <c r="IE81" s="2">
        <v>4160</v>
      </c>
      <c r="IF81" s="2">
        <v>4230</v>
      </c>
      <c r="IG81" s="2">
        <v>4293</v>
      </c>
      <c r="IH81" s="2">
        <v>4253</v>
      </c>
      <c r="II81" s="2">
        <v>4286</v>
      </c>
      <c r="IJ81" s="2">
        <v>4271</v>
      </c>
      <c r="IK81" s="2">
        <v>4218</v>
      </c>
      <c r="IL81" s="2">
        <v>4185</v>
      </c>
      <c r="IM81" s="2">
        <v>4076</v>
      </c>
      <c r="IN81" s="2">
        <v>3955</v>
      </c>
      <c r="IO81" s="2">
        <v>4001</v>
      </c>
      <c r="IP81" s="2">
        <v>3961</v>
      </c>
      <c r="IQ81" s="2">
        <v>4003</v>
      </c>
      <c r="IR81" s="2">
        <v>3971</v>
      </c>
      <c r="IS81" s="2">
        <v>3914</v>
      </c>
      <c r="IT81" s="2">
        <v>3922</v>
      </c>
    </row>
    <row r="82" spans="1:254" ht="15.9" customHeight="1">
      <c r="A82" s="65" t="s">
        <v>159</v>
      </c>
      <c r="B82" s="41" t="s">
        <v>160</v>
      </c>
      <c r="C82" s="45">
        <v>1577.5</v>
      </c>
      <c r="D82" s="16">
        <v>21</v>
      </c>
      <c r="E82" s="21">
        <v>1556.5</v>
      </c>
      <c r="F82" s="21">
        <v>1479</v>
      </c>
      <c r="G82" s="21">
        <v>1470</v>
      </c>
      <c r="H82" s="21">
        <v>1432</v>
      </c>
      <c r="I82" s="21">
        <v>1460.5</v>
      </c>
      <c r="J82" s="21">
        <v>1451.5</v>
      </c>
      <c r="K82" s="21">
        <v>1459.5</v>
      </c>
      <c r="L82" s="21">
        <v>1509</v>
      </c>
      <c r="M82" s="21">
        <v>1525</v>
      </c>
      <c r="N82" s="21">
        <v>1484</v>
      </c>
      <c r="O82" s="21">
        <v>1486.5</v>
      </c>
      <c r="P82" s="21">
        <v>1478</v>
      </c>
      <c r="Q82" s="21">
        <v>1430</v>
      </c>
      <c r="R82" s="21">
        <v>1408</v>
      </c>
      <c r="S82" s="21">
        <v>1508</v>
      </c>
      <c r="T82" s="21">
        <v>1507</v>
      </c>
      <c r="U82" s="21">
        <v>1496</v>
      </c>
      <c r="V82" s="21">
        <v>1527</v>
      </c>
      <c r="W82" s="21">
        <v>1536.5</v>
      </c>
      <c r="X82" s="21">
        <v>1536</v>
      </c>
      <c r="Y82" s="21">
        <v>1529.5</v>
      </c>
      <c r="Z82" s="21">
        <v>1527</v>
      </c>
      <c r="AA82" s="21">
        <v>1487.5</v>
      </c>
      <c r="AB82" s="21">
        <v>1483</v>
      </c>
      <c r="AC82" s="21">
        <v>1447.5</v>
      </c>
      <c r="AD82" s="21">
        <v>1413</v>
      </c>
      <c r="AE82" s="21">
        <v>1412</v>
      </c>
      <c r="AF82" s="21">
        <v>1395.5</v>
      </c>
      <c r="AG82" s="21">
        <v>1389</v>
      </c>
      <c r="AH82" s="21">
        <v>1380.5</v>
      </c>
      <c r="AI82" s="21">
        <v>1375</v>
      </c>
      <c r="AJ82" s="21">
        <v>1410</v>
      </c>
      <c r="AK82" s="21">
        <v>1388.5</v>
      </c>
      <c r="AL82" s="21">
        <v>1403.5</v>
      </c>
      <c r="AM82" s="21">
        <v>1407.5</v>
      </c>
      <c r="AN82" s="21">
        <v>1388.5</v>
      </c>
      <c r="AO82" s="21">
        <v>1381</v>
      </c>
      <c r="AP82" s="21">
        <v>1413.5</v>
      </c>
      <c r="AQ82" s="21">
        <v>1386</v>
      </c>
      <c r="AR82" s="21">
        <v>1348.5</v>
      </c>
      <c r="AS82" s="21">
        <v>1368.5</v>
      </c>
      <c r="AT82" s="21">
        <v>1365.5</v>
      </c>
      <c r="AU82" s="21">
        <v>1325.5</v>
      </c>
      <c r="AV82" s="21">
        <v>1353.5</v>
      </c>
      <c r="AW82" s="21">
        <v>1285.5</v>
      </c>
      <c r="AX82" s="21">
        <v>1309</v>
      </c>
      <c r="AY82" s="21">
        <v>1255</v>
      </c>
      <c r="AZ82" s="21">
        <v>1296</v>
      </c>
      <c r="BA82" s="21">
        <v>1328</v>
      </c>
      <c r="BB82" s="21">
        <v>1338.5</v>
      </c>
      <c r="BC82" s="21">
        <v>1354</v>
      </c>
      <c r="BD82" s="21">
        <v>1359.5</v>
      </c>
      <c r="BE82" s="21">
        <v>1378.5</v>
      </c>
      <c r="BF82" s="21">
        <v>1389.5</v>
      </c>
      <c r="BG82" s="21">
        <v>1405.5</v>
      </c>
      <c r="BH82" s="21">
        <v>1367</v>
      </c>
      <c r="BI82" s="21">
        <v>1357.5</v>
      </c>
      <c r="BJ82" s="21">
        <v>1350.5</v>
      </c>
      <c r="BK82" s="21">
        <v>1360.5</v>
      </c>
      <c r="BL82" s="21">
        <v>1353</v>
      </c>
      <c r="BM82" s="2">
        <v>1336.5</v>
      </c>
      <c r="BN82" s="2">
        <v>1332.5</v>
      </c>
      <c r="BO82" s="2">
        <v>1300</v>
      </c>
      <c r="BP82" s="2">
        <v>1279</v>
      </c>
      <c r="BQ82" s="2">
        <v>1320</v>
      </c>
      <c r="BR82" s="2">
        <v>1277</v>
      </c>
      <c r="BS82" s="2">
        <v>1269</v>
      </c>
      <c r="BT82" s="2">
        <v>1242</v>
      </c>
      <c r="BU82" s="2">
        <v>1192</v>
      </c>
      <c r="BV82" s="2">
        <v>1210</v>
      </c>
      <c r="BW82" s="2">
        <v>1215.5</v>
      </c>
      <c r="BX82" s="2">
        <v>1237.5</v>
      </c>
      <c r="BY82" s="2">
        <v>1281.5</v>
      </c>
      <c r="BZ82" s="2">
        <v>1317</v>
      </c>
      <c r="CA82" s="2">
        <v>1339</v>
      </c>
      <c r="CB82" s="2">
        <v>1355</v>
      </c>
      <c r="CC82" s="2">
        <v>1350.5</v>
      </c>
      <c r="CD82" s="2">
        <v>1333.5</v>
      </c>
      <c r="CE82" s="2">
        <v>1331.5</v>
      </c>
      <c r="CF82" s="2">
        <v>1352</v>
      </c>
      <c r="CG82" s="2">
        <v>1337.5</v>
      </c>
      <c r="CH82" s="2">
        <v>1346</v>
      </c>
      <c r="CI82" s="2">
        <v>1302.5</v>
      </c>
      <c r="CJ82" s="2">
        <v>1280</v>
      </c>
      <c r="CK82" s="2">
        <v>1277.5</v>
      </c>
      <c r="CL82" s="2">
        <v>1275</v>
      </c>
      <c r="CM82" s="2">
        <v>1263.5</v>
      </c>
      <c r="CN82" s="2">
        <v>1186</v>
      </c>
      <c r="CO82" s="2">
        <v>1175.5</v>
      </c>
      <c r="CP82" s="2">
        <v>1229.5</v>
      </c>
      <c r="CQ82" s="2">
        <v>1220</v>
      </c>
      <c r="CR82" s="2">
        <v>1235.5</v>
      </c>
      <c r="CS82" s="2">
        <v>1183</v>
      </c>
      <c r="CT82" s="2">
        <v>1143</v>
      </c>
      <c r="CU82" s="2">
        <v>1189</v>
      </c>
      <c r="CV82" s="2">
        <v>1205.5</v>
      </c>
      <c r="CW82" s="2">
        <v>1176.5</v>
      </c>
      <c r="CX82" s="2">
        <v>1166.5</v>
      </c>
      <c r="CY82" s="2">
        <v>1159.5</v>
      </c>
      <c r="CZ82" s="2">
        <v>1169.5</v>
      </c>
      <c r="DA82" s="2">
        <v>1212.5</v>
      </c>
      <c r="DB82" s="2">
        <v>1192.5</v>
      </c>
      <c r="DC82" s="2">
        <v>1130</v>
      </c>
      <c r="DD82" s="2">
        <v>1213</v>
      </c>
      <c r="DE82" s="2">
        <v>1234.5</v>
      </c>
      <c r="DF82" s="2">
        <v>1165.5</v>
      </c>
      <c r="DG82" s="2">
        <v>1257.5</v>
      </c>
      <c r="DH82" s="2">
        <v>1250</v>
      </c>
      <c r="DI82" s="2">
        <v>1303.5</v>
      </c>
      <c r="DJ82" s="2">
        <v>1286.5</v>
      </c>
      <c r="DK82" s="2">
        <v>1259</v>
      </c>
      <c r="DL82" s="2">
        <v>1257</v>
      </c>
      <c r="DM82" s="2">
        <v>1308</v>
      </c>
      <c r="DN82" s="2">
        <v>1299.5</v>
      </c>
      <c r="DO82" s="2">
        <v>1282.5</v>
      </c>
      <c r="DP82" s="2">
        <v>1270.5</v>
      </c>
      <c r="DQ82" s="2">
        <v>1269.5</v>
      </c>
      <c r="DR82" s="2">
        <v>1309.5</v>
      </c>
      <c r="DS82" s="2">
        <v>1303</v>
      </c>
      <c r="DT82" s="2">
        <v>1308</v>
      </c>
      <c r="DU82" s="2">
        <v>1291.5</v>
      </c>
      <c r="DV82" s="2">
        <v>1228.5</v>
      </c>
      <c r="DW82" s="2">
        <v>1235</v>
      </c>
      <c r="DX82" s="2">
        <v>1207</v>
      </c>
      <c r="DY82" s="2">
        <v>1158</v>
      </c>
      <c r="DZ82" s="2">
        <v>1147</v>
      </c>
      <c r="EA82" s="2">
        <v>1145</v>
      </c>
      <c r="EB82" s="2">
        <v>1123.5</v>
      </c>
      <c r="EC82" s="2">
        <v>1126.5</v>
      </c>
      <c r="ED82" s="2">
        <v>1107.5</v>
      </c>
      <c r="EE82" s="2">
        <v>1111.5</v>
      </c>
      <c r="EF82" s="2">
        <v>1127.5</v>
      </c>
      <c r="EG82" s="2">
        <v>1119.5</v>
      </c>
      <c r="EH82" s="2">
        <v>1100</v>
      </c>
      <c r="EI82" s="2">
        <v>1136</v>
      </c>
      <c r="EJ82" s="2">
        <v>1140</v>
      </c>
      <c r="EK82" s="2">
        <v>1144</v>
      </c>
      <c r="EL82" s="2">
        <v>1125.5</v>
      </c>
      <c r="EM82" s="2">
        <v>1112.5</v>
      </c>
      <c r="EN82" s="2">
        <v>1125</v>
      </c>
      <c r="EO82" s="2">
        <v>1087</v>
      </c>
      <c r="EP82" s="2">
        <v>1074</v>
      </c>
      <c r="EQ82" s="2">
        <v>1082</v>
      </c>
      <c r="ER82" s="2">
        <v>1077</v>
      </c>
      <c r="ES82" s="2">
        <v>1044.5</v>
      </c>
      <c r="ET82" s="2">
        <v>1035.5</v>
      </c>
      <c r="EU82" s="2">
        <v>1035</v>
      </c>
      <c r="EV82" s="2">
        <v>1035</v>
      </c>
      <c r="EW82" s="2">
        <v>1040.5</v>
      </c>
      <c r="EX82" s="2">
        <v>1043</v>
      </c>
      <c r="EY82" s="2">
        <v>1053</v>
      </c>
      <c r="EZ82" s="2">
        <v>1055</v>
      </c>
      <c r="FA82" s="2">
        <v>1054</v>
      </c>
      <c r="FB82" s="2">
        <v>1046.5</v>
      </c>
      <c r="FC82" s="2">
        <v>1041</v>
      </c>
      <c r="FD82" s="2">
        <v>1051.5</v>
      </c>
      <c r="FE82" s="2">
        <v>1049.5</v>
      </c>
      <c r="FF82" s="2">
        <v>1017</v>
      </c>
      <c r="FG82" s="2">
        <v>1026.5</v>
      </c>
      <c r="FH82" s="2">
        <v>1029</v>
      </c>
      <c r="FI82" s="2">
        <v>1029</v>
      </c>
      <c r="FJ82" s="2">
        <v>1017</v>
      </c>
      <c r="FK82" s="2">
        <v>1018.5</v>
      </c>
      <c r="FL82" s="2">
        <v>1006</v>
      </c>
      <c r="FM82" s="2">
        <v>1009</v>
      </c>
      <c r="FN82" s="2">
        <v>1025</v>
      </c>
      <c r="FO82" s="2">
        <v>1031</v>
      </c>
      <c r="FP82" s="2">
        <v>1003.5</v>
      </c>
      <c r="FQ82" s="2">
        <v>1000</v>
      </c>
      <c r="FR82" s="2">
        <v>967</v>
      </c>
      <c r="FS82" s="2">
        <v>957.6</v>
      </c>
      <c r="FT82" s="2">
        <v>935</v>
      </c>
      <c r="FU82" s="2">
        <v>941.6</v>
      </c>
      <c r="FV82" s="2">
        <v>928.8</v>
      </c>
      <c r="FW82" s="2">
        <v>928.8</v>
      </c>
      <c r="FX82" s="2">
        <v>955.5</v>
      </c>
      <c r="FY82" s="2">
        <v>965</v>
      </c>
      <c r="FZ82" s="2">
        <v>968.5</v>
      </c>
      <c r="GA82" s="2">
        <v>937.1</v>
      </c>
      <c r="GB82" s="2">
        <v>935.2</v>
      </c>
      <c r="GC82" s="2">
        <v>937.4</v>
      </c>
      <c r="GD82" s="2">
        <v>943.2</v>
      </c>
      <c r="GE82" s="2">
        <v>950</v>
      </c>
      <c r="GF82" s="2">
        <v>921</v>
      </c>
      <c r="GG82" s="2">
        <v>951.6</v>
      </c>
      <c r="GH82" s="2">
        <v>946.7</v>
      </c>
      <c r="GI82" s="2">
        <v>925.1</v>
      </c>
      <c r="GJ82" s="2">
        <v>919.8</v>
      </c>
      <c r="GK82" s="2">
        <v>924.1</v>
      </c>
      <c r="GL82" s="2">
        <v>924.9</v>
      </c>
      <c r="GM82" s="2">
        <v>908.3</v>
      </c>
      <c r="GN82" s="2">
        <v>911.6</v>
      </c>
      <c r="GO82" s="2">
        <v>909.1</v>
      </c>
      <c r="GP82" s="2">
        <v>915.3</v>
      </c>
      <c r="GQ82" s="2">
        <v>895.5</v>
      </c>
      <c r="GR82" s="2">
        <v>881.5</v>
      </c>
      <c r="GS82" s="2">
        <v>898</v>
      </c>
      <c r="GT82" s="2">
        <v>881.4</v>
      </c>
      <c r="GU82" s="2">
        <v>871.7</v>
      </c>
      <c r="GV82" s="2">
        <v>916.4</v>
      </c>
      <c r="GW82" s="2">
        <v>934.8</v>
      </c>
      <c r="GX82" s="2">
        <v>927.6</v>
      </c>
      <c r="GY82" s="2">
        <v>915.7</v>
      </c>
      <c r="GZ82" s="2">
        <v>899.5</v>
      </c>
      <c r="HA82" s="2">
        <v>912.5</v>
      </c>
      <c r="HB82" s="2">
        <v>903.8</v>
      </c>
      <c r="HC82" s="2">
        <v>905.3</v>
      </c>
      <c r="HD82" s="2">
        <v>918.3</v>
      </c>
      <c r="HE82" s="2">
        <v>926.7</v>
      </c>
      <c r="HF82" s="2">
        <v>930.9</v>
      </c>
      <c r="HG82" s="2">
        <v>912</v>
      </c>
      <c r="HH82" s="2">
        <v>909</v>
      </c>
      <c r="HI82" s="2">
        <v>904.2</v>
      </c>
      <c r="HJ82" s="2">
        <v>897</v>
      </c>
      <c r="HK82" s="2">
        <v>913.6</v>
      </c>
      <c r="HL82" s="2">
        <v>907.5</v>
      </c>
      <c r="HM82" s="2">
        <v>918.1</v>
      </c>
      <c r="HN82" s="2">
        <v>920.6</v>
      </c>
      <c r="HO82" s="2">
        <v>917.4</v>
      </c>
      <c r="HP82" s="2">
        <v>914.9</v>
      </c>
      <c r="HQ82" s="2">
        <v>903.1</v>
      </c>
      <c r="HR82" s="2">
        <v>893.3</v>
      </c>
      <c r="HS82" s="2">
        <v>901.8</v>
      </c>
      <c r="HT82" s="2">
        <v>899.6</v>
      </c>
      <c r="HU82" s="2">
        <v>891.8</v>
      </c>
      <c r="HV82" s="2">
        <v>908.1</v>
      </c>
      <c r="HW82" s="2">
        <v>901.3</v>
      </c>
      <c r="HX82" s="2">
        <v>906.9</v>
      </c>
      <c r="HY82" s="2">
        <v>900.3</v>
      </c>
      <c r="HZ82" s="2">
        <v>905.7</v>
      </c>
      <c r="IA82" s="2">
        <v>898.3</v>
      </c>
      <c r="IB82" s="2">
        <v>917.6</v>
      </c>
      <c r="IC82" s="2">
        <v>912</v>
      </c>
      <c r="ID82" s="2">
        <v>899</v>
      </c>
      <c r="IE82" s="2">
        <v>890</v>
      </c>
      <c r="IF82" s="2">
        <v>896.1</v>
      </c>
      <c r="IG82" s="2">
        <v>902.7</v>
      </c>
      <c r="IH82" s="2">
        <v>885.8</v>
      </c>
      <c r="II82" s="2">
        <v>871.6</v>
      </c>
      <c r="IJ82" s="2">
        <v>879</v>
      </c>
      <c r="IK82" s="2">
        <v>883.7</v>
      </c>
      <c r="IL82" s="2">
        <v>856</v>
      </c>
      <c r="IM82" s="2">
        <v>824.9</v>
      </c>
      <c r="IN82" s="2">
        <v>800.3</v>
      </c>
      <c r="IO82" s="2">
        <v>806.5</v>
      </c>
      <c r="IP82" s="2">
        <v>793</v>
      </c>
      <c r="IQ82" s="2">
        <v>815.5</v>
      </c>
      <c r="IR82" s="2">
        <v>811.9</v>
      </c>
      <c r="IS82" s="2">
        <v>803.1</v>
      </c>
      <c r="IT82" s="2">
        <v>805.3</v>
      </c>
    </row>
    <row r="83" spans="1:254" ht="15.9" customHeight="1">
      <c r="A83" s="65" t="s">
        <v>161</v>
      </c>
      <c r="B83" s="41" t="s">
        <v>162</v>
      </c>
      <c r="C83" s="45">
        <v>4535</v>
      </c>
      <c r="D83" s="16">
        <v>18</v>
      </c>
      <c r="E83" s="21">
        <v>4517</v>
      </c>
      <c r="F83" s="21">
        <v>4484</v>
      </c>
      <c r="G83" s="21">
        <v>4528</v>
      </c>
      <c r="H83" s="21">
        <v>4554</v>
      </c>
      <c r="I83" s="21">
        <v>4665</v>
      </c>
      <c r="J83" s="21">
        <v>4783</v>
      </c>
      <c r="K83" s="21">
        <v>4789</v>
      </c>
      <c r="L83" s="21">
        <v>4723</v>
      </c>
      <c r="M83" s="21">
        <v>4601</v>
      </c>
      <c r="N83" s="21">
        <v>4520</v>
      </c>
      <c r="O83" s="21">
        <v>4537</v>
      </c>
      <c r="P83" s="21">
        <v>4555</v>
      </c>
      <c r="Q83" s="21">
        <v>4599</v>
      </c>
      <c r="R83" s="21">
        <v>4582</v>
      </c>
      <c r="S83" s="21">
        <v>4582</v>
      </c>
      <c r="T83" s="21">
        <v>4577</v>
      </c>
      <c r="U83" s="21">
        <v>4530</v>
      </c>
      <c r="V83" s="21">
        <v>4481</v>
      </c>
      <c r="W83" s="21">
        <v>4493</v>
      </c>
      <c r="X83" s="21">
        <v>4487</v>
      </c>
      <c r="Y83" s="21">
        <v>4545</v>
      </c>
      <c r="Z83" s="21">
        <v>4546</v>
      </c>
      <c r="AA83" s="21">
        <v>4491</v>
      </c>
      <c r="AB83" s="21">
        <v>4480</v>
      </c>
      <c r="AC83" s="21">
        <v>4400</v>
      </c>
      <c r="AD83" s="21">
        <v>4366</v>
      </c>
      <c r="AE83" s="21">
        <v>4417</v>
      </c>
      <c r="AF83" s="21">
        <v>4407</v>
      </c>
      <c r="AG83" s="21">
        <v>4340</v>
      </c>
      <c r="AH83" s="21">
        <v>4340</v>
      </c>
      <c r="AI83" s="21">
        <v>4287</v>
      </c>
      <c r="AJ83" s="21">
        <v>4275</v>
      </c>
      <c r="AK83" s="21">
        <v>4226</v>
      </c>
      <c r="AL83" s="21">
        <v>4319</v>
      </c>
      <c r="AM83" s="21">
        <v>4319</v>
      </c>
      <c r="AN83" s="21">
        <v>4358</v>
      </c>
      <c r="AO83" s="21">
        <v>4304</v>
      </c>
      <c r="AP83" s="21">
        <v>4349</v>
      </c>
      <c r="AQ83" s="21">
        <v>4285</v>
      </c>
      <c r="AR83" s="21">
        <v>4272</v>
      </c>
      <c r="AS83" s="21">
        <v>4297</v>
      </c>
      <c r="AT83" s="21">
        <v>4221</v>
      </c>
      <c r="AU83" s="21">
        <v>4180</v>
      </c>
      <c r="AV83" s="21">
        <v>4191</v>
      </c>
      <c r="AW83" s="21">
        <v>4208</v>
      </c>
      <c r="AX83" s="21">
        <v>4164</v>
      </c>
      <c r="AY83" s="21">
        <v>4081</v>
      </c>
      <c r="AZ83" s="21">
        <v>4215</v>
      </c>
      <c r="BA83" s="21">
        <v>4334</v>
      </c>
      <c r="BB83" s="21">
        <v>4374</v>
      </c>
      <c r="BC83" s="21">
        <v>4394</v>
      </c>
      <c r="BD83" s="21">
        <v>4396</v>
      </c>
      <c r="BE83" s="21">
        <v>4405</v>
      </c>
      <c r="BF83" s="21">
        <v>4407</v>
      </c>
      <c r="BG83" s="21">
        <v>4453</v>
      </c>
      <c r="BH83" s="21">
        <v>4480</v>
      </c>
      <c r="BI83" s="21">
        <v>4501</v>
      </c>
      <c r="BJ83" s="21">
        <v>4462</v>
      </c>
      <c r="BK83" s="21">
        <v>4509</v>
      </c>
      <c r="BL83" s="21">
        <v>4475</v>
      </c>
      <c r="BM83" s="2">
        <v>4754</v>
      </c>
      <c r="BN83" s="2">
        <v>4749</v>
      </c>
      <c r="BO83" s="2">
        <v>4744</v>
      </c>
      <c r="BP83" s="2">
        <v>4744</v>
      </c>
      <c r="BQ83" s="2">
        <v>4747</v>
      </c>
      <c r="BR83" s="2">
        <v>4746</v>
      </c>
      <c r="BS83" s="2">
        <v>4730</v>
      </c>
      <c r="BT83" s="2">
        <v>4783</v>
      </c>
      <c r="BU83" s="2">
        <v>4740</v>
      </c>
      <c r="BV83" s="2">
        <v>4777</v>
      </c>
      <c r="BW83" s="2">
        <v>4811</v>
      </c>
      <c r="BX83" s="2">
        <v>4818</v>
      </c>
      <c r="BY83" s="2">
        <v>4896</v>
      </c>
      <c r="BZ83" s="2">
        <v>4856</v>
      </c>
      <c r="CA83" s="2">
        <v>4852</v>
      </c>
      <c r="CB83" s="2">
        <v>4905</v>
      </c>
      <c r="CC83" s="2">
        <v>4880</v>
      </c>
      <c r="CD83" s="2">
        <v>4876</v>
      </c>
      <c r="CE83" s="2">
        <v>4904</v>
      </c>
      <c r="CF83" s="2">
        <v>4973</v>
      </c>
      <c r="CG83" s="2">
        <v>4988</v>
      </c>
      <c r="CH83" s="2">
        <v>5009</v>
      </c>
      <c r="CI83" s="2">
        <v>4963</v>
      </c>
      <c r="CJ83" s="2">
        <v>4978</v>
      </c>
      <c r="CK83" s="2">
        <v>4966</v>
      </c>
      <c r="CL83" s="2">
        <v>4984</v>
      </c>
      <c r="CM83" s="2">
        <v>4944</v>
      </c>
      <c r="CN83" s="2">
        <v>4906</v>
      </c>
      <c r="CO83" s="2">
        <v>4838</v>
      </c>
      <c r="CP83" s="2">
        <v>5022</v>
      </c>
      <c r="CQ83" s="2">
        <v>5033</v>
      </c>
      <c r="CR83" s="2">
        <v>5082</v>
      </c>
      <c r="CS83" s="2">
        <v>5062</v>
      </c>
      <c r="CT83" s="2">
        <v>5041</v>
      </c>
      <c r="CU83" s="2">
        <v>5159</v>
      </c>
      <c r="CV83" s="2">
        <v>5202</v>
      </c>
      <c r="CW83" s="2">
        <v>5201</v>
      </c>
      <c r="CX83" s="2">
        <v>5168</v>
      </c>
      <c r="CY83" s="2">
        <v>5150</v>
      </c>
      <c r="CZ83" s="2">
        <v>5187</v>
      </c>
      <c r="DA83" s="2">
        <v>5309</v>
      </c>
      <c r="DB83" s="2">
        <v>5320</v>
      </c>
      <c r="DC83" s="2">
        <v>5101</v>
      </c>
      <c r="DD83" s="2">
        <v>5229</v>
      </c>
      <c r="DE83" s="2">
        <v>5266</v>
      </c>
      <c r="DF83" s="2">
        <v>5339</v>
      </c>
      <c r="DG83" s="2">
        <v>5385</v>
      </c>
      <c r="DH83" s="2">
        <v>5526</v>
      </c>
      <c r="DI83" s="2">
        <v>5580</v>
      </c>
      <c r="DJ83" s="2">
        <v>5584</v>
      </c>
      <c r="DK83" s="2">
        <v>5525</v>
      </c>
      <c r="DL83" s="2">
        <v>5486</v>
      </c>
      <c r="DM83" s="2">
        <v>5468</v>
      </c>
      <c r="DN83" s="2">
        <v>5515</v>
      </c>
      <c r="DO83" s="2">
        <v>5507</v>
      </c>
      <c r="DP83" s="2">
        <v>5440</v>
      </c>
      <c r="DQ83" s="2">
        <v>5411</v>
      </c>
      <c r="DR83" s="2">
        <v>5573</v>
      </c>
      <c r="DS83" s="2">
        <v>5632</v>
      </c>
      <c r="DT83" s="2">
        <v>5509</v>
      </c>
      <c r="DU83" s="2">
        <v>5541</v>
      </c>
      <c r="DV83" s="2">
        <v>5468</v>
      </c>
      <c r="DW83" s="2">
        <v>5434</v>
      </c>
      <c r="DX83" s="2">
        <v>5304</v>
      </c>
      <c r="DY83" s="2">
        <v>5245</v>
      </c>
      <c r="DZ83" s="2">
        <v>5266</v>
      </c>
      <c r="EA83" s="2">
        <v>5186</v>
      </c>
      <c r="EB83" s="2">
        <v>5097</v>
      </c>
      <c r="EC83" s="2">
        <v>5178</v>
      </c>
      <c r="ED83" s="2">
        <v>5229</v>
      </c>
      <c r="EE83" s="2">
        <v>5225</v>
      </c>
      <c r="EF83" s="2">
        <v>5313</v>
      </c>
      <c r="EG83" s="2">
        <v>5328</v>
      </c>
      <c r="EH83" s="2">
        <v>5303</v>
      </c>
      <c r="EI83" s="2">
        <v>5380</v>
      </c>
      <c r="EJ83" s="2">
        <v>5418</v>
      </c>
      <c r="EK83" s="2">
        <v>5379</v>
      </c>
      <c r="EL83" s="2">
        <v>5391</v>
      </c>
      <c r="EM83" s="2">
        <v>5353</v>
      </c>
      <c r="EN83" s="2">
        <v>5296</v>
      </c>
      <c r="EO83" s="2">
        <v>5247</v>
      </c>
      <c r="EP83" s="2">
        <v>5213</v>
      </c>
      <c r="EQ83" s="2">
        <v>5189</v>
      </c>
      <c r="ER83" s="2">
        <v>5231</v>
      </c>
      <c r="ES83" s="2">
        <v>5183</v>
      </c>
      <c r="ET83" s="2">
        <v>5182</v>
      </c>
      <c r="EU83" s="2">
        <v>5166</v>
      </c>
      <c r="EV83" s="2">
        <v>5178</v>
      </c>
      <c r="EW83" s="2">
        <v>5166</v>
      </c>
      <c r="EX83" s="2">
        <v>5145</v>
      </c>
      <c r="EY83" s="2">
        <v>5111</v>
      </c>
      <c r="EZ83" s="2">
        <v>5121</v>
      </c>
      <c r="FA83" s="2">
        <v>5170</v>
      </c>
      <c r="FB83" s="2">
        <v>5199</v>
      </c>
      <c r="FC83" s="2">
        <v>5147</v>
      </c>
      <c r="FD83" s="2">
        <v>5194</v>
      </c>
      <c r="FE83" s="2">
        <v>5147</v>
      </c>
      <c r="FF83" s="2">
        <v>5125</v>
      </c>
      <c r="FG83" s="2">
        <v>5115</v>
      </c>
      <c r="FH83" s="2">
        <v>5135</v>
      </c>
      <c r="FI83" s="2">
        <v>5088</v>
      </c>
      <c r="FJ83" s="2">
        <v>5082</v>
      </c>
      <c r="FK83" s="2">
        <v>5055</v>
      </c>
      <c r="FL83" s="2">
        <v>5124</v>
      </c>
      <c r="FM83" s="2">
        <v>5111</v>
      </c>
      <c r="FN83" s="2">
        <v>5136</v>
      </c>
      <c r="FO83" s="2">
        <v>5140</v>
      </c>
      <c r="FP83" s="2">
        <v>5300</v>
      </c>
      <c r="FQ83" s="2">
        <v>5337</v>
      </c>
      <c r="FR83" s="2">
        <v>5315</v>
      </c>
      <c r="FS83" s="2">
        <v>5262</v>
      </c>
      <c r="FT83" s="2">
        <v>5191</v>
      </c>
      <c r="FU83" s="2">
        <v>5185</v>
      </c>
      <c r="FV83" s="2">
        <v>5207</v>
      </c>
      <c r="FW83" s="2">
        <v>5186</v>
      </c>
      <c r="FX83" s="2">
        <v>5240</v>
      </c>
      <c r="FY83" s="2">
        <v>5199</v>
      </c>
      <c r="FZ83" s="2">
        <v>5336</v>
      </c>
      <c r="GA83" s="2">
        <v>5462</v>
      </c>
      <c r="GB83" s="2">
        <v>5406</v>
      </c>
      <c r="GC83" s="2">
        <v>5384</v>
      </c>
      <c r="GD83" s="2">
        <v>5315</v>
      </c>
      <c r="GE83" s="2">
        <v>5279</v>
      </c>
      <c r="GF83" s="2">
        <v>5212</v>
      </c>
      <c r="GG83" s="2">
        <v>5202</v>
      </c>
      <c r="GH83" s="2">
        <v>5231</v>
      </c>
      <c r="GI83" s="2">
        <v>5177</v>
      </c>
      <c r="GJ83" s="2">
        <v>5209</v>
      </c>
      <c r="GK83" s="2">
        <v>5300</v>
      </c>
      <c r="GL83" s="2">
        <v>5367</v>
      </c>
      <c r="GM83" s="2">
        <v>5318</v>
      </c>
      <c r="GN83" s="2">
        <v>5314</v>
      </c>
      <c r="GO83" s="2">
        <v>5268</v>
      </c>
      <c r="GP83" s="2">
        <v>5203</v>
      </c>
      <c r="GQ83" s="2">
        <v>5142</v>
      </c>
      <c r="GR83" s="2">
        <v>5091</v>
      </c>
      <c r="GS83" s="2">
        <v>5103</v>
      </c>
      <c r="GT83" s="2">
        <v>5081</v>
      </c>
      <c r="GU83" s="2">
        <v>5035</v>
      </c>
      <c r="GV83" s="2">
        <v>5128</v>
      </c>
      <c r="GW83" s="2">
        <v>5189</v>
      </c>
      <c r="GX83" s="2">
        <v>5254</v>
      </c>
      <c r="GY83" s="2">
        <v>5243</v>
      </c>
      <c r="GZ83" s="2">
        <v>5222</v>
      </c>
      <c r="HA83" s="2">
        <v>5129</v>
      </c>
      <c r="HB83" s="2">
        <v>5115</v>
      </c>
      <c r="HC83" s="2">
        <v>5187</v>
      </c>
      <c r="HD83" s="2">
        <v>5290</v>
      </c>
      <c r="HE83" s="2">
        <v>5344</v>
      </c>
      <c r="HF83" s="2">
        <v>5436</v>
      </c>
      <c r="HG83" s="2">
        <v>5405</v>
      </c>
      <c r="HH83" s="2">
        <v>5351</v>
      </c>
      <c r="HI83" s="2">
        <v>5380</v>
      </c>
      <c r="HJ83" s="2">
        <v>5408</v>
      </c>
      <c r="HK83" s="2">
        <v>5429</v>
      </c>
      <c r="HL83" s="2">
        <v>5402</v>
      </c>
      <c r="HM83" s="2">
        <v>5426</v>
      </c>
      <c r="HN83" s="2">
        <v>5451</v>
      </c>
      <c r="HO83" s="2">
        <v>5407</v>
      </c>
      <c r="HP83" s="2">
        <v>5446</v>
      </c>
      <c r="HQ83" s="2">
        <v>5492</v>
      </c>
      <c r="HR83" s="2">
        <v>5385</v>
      </c>
      <c r="HS83" s="2">
        <v>5321</v>
      </c>
      <c r="HT83" s="2">
        <v>5288</v>
      </c>
      <c r="HU83" s="2">
        <v>5267</v>
      </c>
      <c r="HV83" s="2">
        <v>5250</v>
      </c>
      <c r="HW83" s="2">
        <v>5204</v>
      </c>
      <c r="HX83" s="2">
        <v>5227</v>
      </c>
      <c r="HY83" s="2">
        <v>5240</v>
      </c>
      <c r="HZ83" s="2">
        <v>5226</v>
      </c>
      <c r="IA83" s="2">
        <v>5254</v>
      </c>
      <c r="IB83" s="2">
        <v>5304</v>
      </c>
      <c r="IC83" s="2">
        <v>5316</v>
      </c>
      <c r="ID83" s="2">
        <v>5317</v>
      </c>
      <c r="IE83" s="2">
        <v>5355</v>
      </c>
      <c r="IF83" s="2">
        <v>5252</v>
      </c>
      <c r="IG83" s="2">
        <v>5257</v>
      </c>
      <c r="IH83" s="2">
        <v>5263</v>
      </c>
      <c r="II83" s="2">
        <v>5268</v>
      </c>
      <c r="IJ83" s="2">
        <v>5304</v>
      </c>
      <c r="IK83" s="2">
        <v>5253</v>
      </c>
      <c r="IL83" s="2">
        <v>5172</v>
      </c>
      <c r="IM83" s="2">
        <v>5081</v>
      </c>
      <c r="IN83" s="2">
        <v>5043</v>
      </c>
      <c r="IO83" s="2">
        <v>5026</v>
      </c>
      <c r="IP83" s="2">
        <v>4992</v>
      </c>
      <c r="IQ83" s="2">
        <v>5029</v>
      </c>
      <c r="IR83" s="2">
        <v>4960</v>
      </c>
      <c r="IS83" s="2">
        <v>4933</v>
      </c>
      <c r="IT83" s="2">
        <v>4929</v>
      </c>
    </row>
    <row r="84" spans="1:254" ht="15.9" customHeight="1">
      <c r="A84" s="65" t="s">
        <v>163</v>
      </c>
      <c r="B84" s="41" t="s">
        <v>164</v>
      </c>
      <c r="C84" s="45">
        <v>1840.5</v>
      </c>
      <c r="D84" s="16">
        <v>18.5</v>
      </c>
      <c r="E84" s="21">
        <v>1822</v>
      </c>
      <c r="F84" s="21">
        <v>1758</v>
      </c>
      <c r="G84" s="21">
        <v>1766.5</v>
      </c>
      <c r="H84" s="21">
        <v>1745</v>
      </c>
      <c r="I84" s="21">
        <v>1802</v>
      </c>
      <c r="J84" s="21">
        <v>1815.5</v>
      </c>
      <c r="K84" s="21">
        <v>1794.5</v>
      </c>
      <c r="L84" s="21">
        <v>1757</v>
      </c>
      <c r="M84" s="21">
        <v>1750</v>
      </c>
      <c r="N84" s="21">
        <v>1705.5</v>
      </c>
      <c r="O84" s="21">
        <v>1699</v>
      </c>
      <c r="P84" s="21">
        <v>1709.5</v>
      </c>
      <c r="Q84" s="21">
        <v>1711.5</v>
      </c>
      <c r="R84" s="21">
        <v>1684.5</v>
      </c>
      <c r="S84" s="21">
        <v>1673</v>
      </c>
      <c r="T84" s="21">
        <v>1663.5</v>
      </c>
      <c r="U84" s="21">
        <v>1633</v>
      </c>
      <c r="V84" s="21">
        <v>1616.5</v>
      </c>
      <c r="W84" s="21">
        <v>1609</v>
      </c>
      <c r="X84" s="21">
        <v>1615.5</v>
      </c>
      <c r="Y84" s="21">
        <v>1638.5</v>
      </c>
      <c r="Z84" s="21">
        <v>1643</v>
      </c>
      <c r="AA84" s="21">
        <v>1611.5</v>
      </c>
      <c r="AB84" s="21">
        <v>1585</v>
      </c>
      <c r="AC84" s="21">
        <v>1554.5</v>
      </c>
      <c r="AD84" s="21">
        <v>1546</v>
      </c>
      <c r="AE84" s="21">
        <v>1544.5</v>
      </c>
      <c r="AF84" s="21">
        <v>1547</v>
      </c>
      <c r="AG84" s="21">
        <v>1535</v>
      </c>
      <c r="AH84" s="21">
        <v>1546</v>
      </c>
      <c r="AI84" s="21">
        <v>1554.5</v>
      </c>
      <c r="AJ84" s="21">
        <v>1561.5</v>
      </c>
      <c r="AK84" s="21">
        <v>1592</v>
      </c>
      <c r="AL84" s="21">
        <v>1613.5</v>
      </c>
      <c r="AM84" s="21">
        <v>1622</v>
      </c>
      <c r="AN84" s="21">
        <v>1630.5</v>
      </c>
      <c r="AO84" s="21">
        <v>1641.5</v>
      </c>
      <c r="AP84" s="21">
        <v>1624.5</v>
      </c>
      <c r="AQ84" s="21">
        <v>1590</v>
      </c>
      <c r="AR84" s="21">
        <v>1556</v>
      </c>
      <c r="AS84" s="21">
        <v>1557.5</v>
      </c>
      <c r="AT84" s="21">
        <v>1572</v>
      </c>
      <c r="AU84" s="21">
        <v>1573.5</v>
      </c>
      <c r="AV84" s="21">
        <v>1599</v>
      </c>
      <c r="AW84" s="21">
        <v>1587</v>
      </c>
      <c r="AX84" s="21">
        <v>1591.5</v>
      </c>
      <c r="AY84" s="21">
        <v>1596</v>
      </c>
      <c r="AZ84" s="21">
        <v>1614.5</v>
      </c>
      <c r="BA84" s="21">
        <v>1683</v>
      </c>
      <c r="BB84" s="21">
        <v>1663.5</v>
      </c>
      <c r="BC84" s="21">
        <v>1650.5</v>
      </c>
      <c r="BD84" s="21">
        <v>1620.5</v>
      </c>
      <c r="BE84" s="21">
        <v>1626</v>
      </c>
      <c r="BF84" s="21">
        <v>1634.5</v>
      </c>
      <c r="BG84" s="21">
        <v>1645.5</v>
      </c>
      <c r="BH84" s="21">
        <v>1630.5</v>
      </c>
      <c r="BI84" s="21">
        <v>1658</v>
      </c>
      <c r="BJ84" s="21">
        <v>1649</v>
      </c>
      <c r="BK84" s="21">
        <v>1664</v>
      </c>
      <c r="BL84" s="21">
        <v>1688.5</v>
      </c>
      <c r="BM84" s="2">
        <v>1694.5</v>
      </c>
      <c r="BN84" s="2">
        <v>1670.5</v>
      </c>
      <c r="BO84" s="2">
        <v>1676</v>
      </c>
      <c r="BP84" s="2">
        <v>1695</v>
      </c>
      <c r="BQ84" s="2">
        <v>1712.5</v>
      </c>
      <c r="BR84" s="2">
        <v>1701</v>
      </c>
      <c r="BS84" s="2">
        <v>1685.5</v>
      </c>
      <c r="BT84" s="2">
        <v>1675</v>
      </c>
      <c r="BU84" s="2">
        <v>1667</v>
      </c>
      <c r="BV84" s="2">
        <v>1679.5</v>
      </c>
      <c r="BW84" s="2">
        <v>1691</v>
      </c>
      <c r="BX84" s="2">
        <v>1715</v>
      </c>
      <c r="BY84" s="2">
        <v>1747.5</v>
      </c>
      <c r="BZ84" s="2">
        <v>1771.5</v>
      </c>
      <c r="CA84" s="2">
        <v>1795.5</v>
      </c>
      <c r="CB84" s="2">
        <v>1821</v>
      </c>
      <c r="CC84" s="2">
        <v>1818</v>
      </c>
      <c r="CD84" s="2">
        <v>1815.5</v>
      </c>
      <c r="CE84" s="2">
        <v>1835</v>
      </c>
      <c r="CF84" s="2">
        <v>1858.5</v>
      </c>
      <c r="CG84" s="2">
        <v>1862.5</v>
      </c>
      <c r="CH84" s="2">
        <v>1843.5</v>
      </c>
      <c r="CI84" s="2">
        <v>1823</v>
      </c>
      <c r="CJ84" s="2">
        <v>1830.5</v>
      </c>
      <c r="CK84" s="2">
        <v>1845</v>
      </c>
      <c r="CL84" s="2">
        <v>1824.5</v>
      </c>
      <c r="CM84" s="2">
        <v>1837</v>
      </c>
      <c r="CN84" s="2">
        <v>1805</v>
      </c>
      <c r="CO84" s="2">
        <v>1779</v>
      </c>
      <c r="CP84" s="2">
        <v>1870.5</v>
      </c>
      <c r="CQ84" s="2">
        <v>1866</v>
      </c>
      <c r="CR84" s="2">
        <v>1887</v>
      </c>
      <c r="CS84" s="2">
        <v>1881.5</v>
      </c>
      <c r="CT84" s="2">
        <v>1837</v>
      </c>
      <c r="CU84" s="2">
        <v>1885</v>
      </c>
      <c r="CV84" s="2">
        <v>1910</v>
      </c>
      <c r="CW84" s="2">
        <v>1892</v>
      </c>
      <c r="CX84" s="2">
        <v>1882</v>
      </c>
      <c r="CY84" s="2">
        <v>1919.5</v>
      </c>
      <c r="CZ84" s="2">
        <v>1954</v>
      </c>
      <c r="DA84" s="2">
        <v>1982</v>
      </c>
      <c r="DB84" s="2">
        <v>1949.5</v>
      </c>
      <c r="DC84" s="2">
        <v>1898.5</v>
      </c>
      <c r="DD84" s="2">
        <v>1964.5</v>
      </c>
      <c r="DE84" s="2">
        <v>1994.5</v>
      </c>
      <c r="DF84" s="2">
        <v>1941.5</v>
      </c>
      <c r="DG84" s="2">
        <v>2037</v>
      </c>
      <c r="DH84" s="2">
        <v>2111</v>
      </c>
      <c r="DI84" s="2">
        <v>2133</v>
      </c>
      <c r="DJ84" s="2">
        <v>2151.5</v>
      </c>
      <c r="DK84" s="2">
        <v>2120.5</v>
      </c>
      <c r="DL84" s="2">
        <v>2208</v>
      </c>
      <c r="DM84" s="2">
        <v>2219</v>
      </c>
      <c r="DN84" s="2">
        <v>2248</v>
      </c>
      <c r="DO84" s="2">
        <v>2224.5</v>
      </c>
      <c r="DP84" s="2">
        <v>2216</v>
      </c>
      <c r="DQ84" s="2">
        <v>2240</v>
      </c>
      <c r="DR84" s="2">
        <v>2285.5</v>
      </c>
      <c r="DS84" s="2">
        <v>2330.5</v>
      </c>
      <c r="DT84" s="2">
        <v>2269.5</v>
      </c>
      <c r="DU84" s="2">
        <v>2250.5</v>
      </c>
      <c r="DV84" s="2">
        <v>2131</v>
      </c>
      <c r="DW84" s="2">
        <v>2090</v>
      </c>
      <c r="DX84" s="2">
        <v>2129</v>
      </c>
      <c r="DY84" s="2">
        <v>2070</v>
      </c>
      <c r="DZ84" s="2">
        <v>2044.5</v>
      </c>
      <c r="EA84" s="2">
        <v>2065.5</v>
      </c>
      <c r="EB84" s="2">
        <v>2045</v>
      </c>
      <c r="EC84" s="2">
        <v>2069.5</v>
      </c>
      <c r="ED84" s="2">
        <v>2093</v>
      </c>
      <c r="EE84" s="2">
        <v>2096.5</v>
      </c>
      <c r="EF84" s="2">
        <v>2129.5</v>
      </c>
      <c r="EG84" s="2">
        <v>2149</v>
      </c>
      <c r="EH84" s="2">
        <v>2117.5</v>
      </c>
      <c r="EI84" s="2">
        <v>2144.5</v>
      </c>
      <c r="EJ84" s="2">
        <v>2136</v>
      </c>
      <c r="EK84" s="2">
        <v>2144</v>
      </c>
      <c r="EL84" s="2">
        <v>2126</v>
      </c>
      <c r="EM84" s="2">
        <v>2091</v>
      </c>
      <c r="EN84" s="2">
        <v>2061</v>
      </c>
      <c r="EO84" s="2">
        <v>2017.5</v>
      </c>
      <c r="EP84" s="2">
        <v>1994.5</v>
      </c>
      <c r="EQ84" s="2">
        <v>2021</v>
      </c>
      <c r="ER84" s="2">
        <v>2020.5</v>
      </c>
      <c r="ES84" s="2">
        <v>2012</v>
      </c>
      <c r="ET84" s="2">
        <v>1978.5</v>
      </c>
      <c r="EU84" s="2">
        <v>1976.5</v>
      </c>
      <c r="EV84" s="2">
        <v>1957.5</v>
      </c>
      <c r="EW84" s="2">
        <v>1956</v>
      </c>
      <c r="EX84" s="2">
        <v>1945</v>
      </c>
      <c r="EY84" s="2">
        <v>1943</v>
      </c>
      <c r="EZ84" s="2">
        <v>1940.5</v>
      </c>
      <c r="FA84" s="2">
        <v>1924</v>
      </c>
      <c r="FB84" s="2">
        <v>1949</v>
      </c>
      <c r="FC84" s="2">
        <v>1933.5</v>
      </c>
      <c r="FD84" s="2">
        <v>1963.5</v>
      </c>
      <c r="FE84" s="2">
        <v>1972</v>
      </c>
      <c r="FF84" s="2">
        <v>1959</v>
      </c>
      <c r="FG84" s="2">
        <v>1941</v>
      </c>
      <c r="FH84" s="2">
        <v>1919.5</v>
      </c>
      <c r="FI84" s="2">
        <v>1913</v>
      </c>
      <c r="FJ84" s="2">
        <v>1924.5</v>
      </c>
      <c r="FK84" s="2">
        <v>1919.5</v>
      </c>
      <c r="FL84" s="2">
        <v>1855</v>
      </c>
      <c r="FM84" s="2">
        <v>1859</v>
      </c>
      <c r="FN84" s="2">
        <v>1884</v>
      </c>
      <c r="FO84" s="2">
        <v>1892.5</v>
      </c>
      <c r="FP84" s="2">
        <v>1887</v>
      </c>
      <c r="FQ84" s="2">
        <v>1874</v>
      </c>
      <c r="FR84" s="2">
        <v>1861</v>
      </c>
      <c r="FS84" s="2">
        <v>1834.5</v>
      </c>
      <c r="FT84" s="2">
        <v>1795.5</v>
      </c>
      <c r="FU84" s="2">
        <v>1796</v>
      </c>
      <c r="FV84" s="2">
        <v>1771</v>
      </c>
      <c r="FW84" s="2">
        <v>1786</v>
      </c>
      <c r="FX84" s="2">
        <v>1811</v>
      </c>
      <c r="FY84" s="2">
        <v>1793.5</v>
      </c>
      <c r="FZ84" s="2">
        <v>1806.5</v>
      </c>
      <c r="GA84" s="2">
        <v>1785.5</v>
      </c>
      <c r="GB84" s="2">
        <v>1770.5</v>
      </c>
      <c r="GC84" s="2">
        <v>1788</v>
      </c>
      <c r="GD84" s="2">
        <v>1737</v>
      </c>
      <c r="GE84" s="2">
        <v>1725.5</v>
      </c>
      <c r="GF84" s="2">
        <v>1702.5</v>
      </c>
      <c r="GG84" s="2">
        <v>1751.5</v>
      </c>
      <c r="GH84" s="2">
        <v>1753.5</v>
      </c>
      <c r="GI84" s="2">
        <v>1744.5</v>
      </c>
      <c r="GJ84" s="2">
        <v>1751</v>
      </c>
      <c r="GK84" s="2">
        <v>1754</v>
      </c>
      <c r="GL84" s="2">
        <v>1770.5</v>
      </c>
      <c r="GM84" s="2">
        <v>1754</v>
      </c>
      <c r="GN84" s="2">
        <v>1739</v>
      </c>
      <c r="GO84" s="2">
        <v>1730</v>
      </c>
      <c r="GP84" s="2">
        <v>1746</v>
      </c>
      <c r="GQ84" s="2">
        <v>1748</v>
      </c>
      <c r="GR84" s="2">
        <v>1733.5</v>
      </c>
      <c r="GS84" s="2">
        <v>1758.5</v>
      </c>
      <c r="GT84" s="2">
        <v>1771</v>
      </c>
      <c r="GU84" s="2">
        <v>1747.5</v>
      </c>
      <c r="GV84" s="2">
        <v>1775</v>
      </c>
      <c r="GW84" s="2">
        <v>1818</v>
      </c>
      <c r="GX84" s="2">
        <v>1822.5</v>
      </c>
      <c r="GY84" s="2">
        <v>1823.5</v>
      </c>
      <c r="GZ84" s="2">
        <v>1806</v>
      </c>
      <c r="HA84" s="2">
        <v>1772</v>
      </c>
      <c r="HB84" s="2">
        <v>1769</v>
      </c>
      <c r="HC84" s="2">
        <v>1775.5</v>
      </c>
      <c r="HD84" s="2">
        <v>1791.5</v>
      </c>
      <c r="HE84" s="2">
        <v>1831</v>
      </c>
      <c r="HF84" s="2">
        <v>1880</v>
      </c>
      <c r="HG84" s="2">
        <v>1876.5</v>
      </c>
      <c r="HH84" s="2">
        <v>1870</v>
      </c>
      <c r="HI84" s="2">
        <v>1881</v>
      </c>
      <c r="HJ84" s="2">
        <v>1892</v>
      </c>
      <c r="HK84" s="2">
        <v>1911</v>
      </c>
      <c r="HL84" s="2">
        <v>1919.5</v>
      </c>
      <c r="HM84" s="2">
        <v>1924</v>
      </c>
      <c r="HN84" s="2">
        <v>1910.5</v>
      </c>
      <c r="HO84" s="2">
        <v>1911.5</v>
      </c>
      <c r="HP84" s="2">
        <v>1911.5</v>
      </c>
      <c r="HQ84" s="2">
        <v>1923</v>
      </c>
      <c r="HR84" s="2">
        <v>1954.5</v>
      </c>
      <c r="HS84" s="2">
        <v>1933.5</v>
      </c>
      <c r="HT84" s="2">
        <v>1885.5</v>
      </c>
      <c r="HU84" s="2">
        <v>1898</v>
      </c>
      <c r="HV84" s="2">
        <v>1866</v>
      </c>
      <c r="HW84" s="2">
        <v>1834</v>
      </c>
      <c r="HX84" s="2">
        <v>1832.5</v>
      </c>
      <c r="HY84" s="2">
        <v>1815</v>
      </c>
      <c r="HZ84" s="2">
        <v>1818</v>
      </c>
      <c r="IA84" s="2">
        <v>1818.5</v>
      </c>
      <c r="IB84" s="2">
        <v>1841</v>
      </c>
      <c r="IC84" s="2">
        <v>1817.5</v>
      </c>
      <c r="ID84" s="2">
        <v>1810</v>
      </c>
      <c r="IE84" s="2">
        <v>1804</v>
      </c>
      <c r="IF84" s="2">
        <v>1795</v>
      </c>
      <c r="IG84" s="2">
        <v>1783</v>
      </c>
      <c r="IH84" s="2">
        <v>1773.5</v>
      </c>
      <c r="II84" s="2">
        <v>1773.5</v>
      </c>
      <c r="IJ84" s="2">
        <v>1786.5</v>
      </c>
      <c r="IK84" s="2">
        <v>1775</v>
      </c>
      <c r="IL84" s="2">
        <v>1737.5</v>
      </c>
      <c r="IM84" s="2">
        <v>1696.5</v>
      </c>
      <c r="IN84" s="2">
        <v>1696</v>
      </c>
      <c r="IO84" s="2">
        <v>1681.5</v>
      </c>
      <c r="IP84" s="2">
        <v>1666.5</v>
      </c>
      <c r="IQ84" s="2">
        <v>1739.5</v>
      </c>
      <c r="IR84" s="2">
        <v>1742</v>
      </c>
      <c r="IS84" s="2">
        <v>1733.5</v>
      </c>
      <c r="IT84" s="2">
        <v>1736</v>
      </c>
    </row>
    <row r="85" spans="1:254" ht="15.9" customHeight="1">
      <c r="A85" s="65" t="s">
        <v>165</v>
      </c>
      <c r="B85" s="41" t="s">
        <v>166</v>
      </c>
      <c r="C85" s="45">
        <v>3181</v>
      </c>
      <c r="D85" s="16">
        <v>-4</v>
      </c>
      <c r="E85" s="21">
        <v>3185</v>
      </c>
      <c r="F85" s="21">
        <v>3081</v>
      </c>
      <c r="G85" s="21">
        <v>3066</v>
      </c>
      <c r="H85" s="21">
        <v>2978</v>
      </c>
      <c r="I85" s="21">
        <v>3066</v>
      </c>
      <c r="J85" s="21">
        <v>3107</v>
      </c>
      <c r="K85" s="21">
        <v>3134</v>
      </c>
      <c r="L85" s="21">
        <v>3256</v>
      </c>
      <c r="M85" s="21">
        <v>3364</v>
      </c>
      <c r="N85" s="21">
        <v>3383</v>
      </c>
      <c r="O85" s="21">
        <v>3386</v>
      </c>
      <c r="P85" s="21">
        <v>3364</v>
      </c>
      <c r="Q85" s="21">
        <v>3145</v>
      </c>
      <c r="R85" s="21">
        <v>3096</v>
      </c>
      <c r="S85" s="21">
        <v>3254</v>
      </c>
      <c r="T85" s="21">
        <v>3288</v>
      </c>
      <c r="U85" s="21">
        <v>3251</v>
      </c>
      <c r="V85" s="21">
        <v>3281</v>
      </c>
      <c r="W85" s="21">
        <v>3254</v>
      </c>
      <c r="X85" s="21">
        <v>3270</v>
      </c>
      <c r="Y85" s="21">
        <v>3272</v>
      </c>
      <c r="Z85" s="21">
        <v>3303</v>
      </c>
      <c r="AA85" s="21">
        <v>3194</v>
      </c>
      <c r="AB85" s="21">
        <v>3156</v>
      </c>
      <c r="AC85" s="21">
        <v>3114</v>
      </c>
      <c r="AD85" s="21">
        <v>3074</v>
      </c>
      <c r="AE85" s="21">
        <v>3063</v>
      </c>
      <c r="AF85" s="21">
        <v>3031</v>
      </c>
      <c r="AG85" s="21">
        <v>3046</v>
      </c>
      <c r="AH85" s="21">
        <v>3042</v>
      </c>
      <c r="AI85" s="21">
        <v>3072</v>
      </c>
      <c r="AJ85" s="21">
        <v>3210</v>
      </c>
      <c r="AK85" s="21">
        <v>3183</v>
      </c>
      <c r="AL85" s="21">
        <v>3186</v>
      </c>
      <c r="AM85" s="21">
        <v>3215</v>
      </c>
      <c r="AN85" s="21">
        <v>3125</v>
      </c>
      <c r="AO85" s="21">
        <v>3110</v>
      </c>
      <c r="AP85" s="21">
        <v>3198</v>
      </c>
      <c r="AQ85" s="21">
        <v>3152</v>
      </c>
      <c r="AR85" s="21">
        <v>3060</v>
      </c>
      <c r="AS85" s="21">
        <v>3164</v>
      </c>
      <c r="AT85" s="21">
        <v>3109</v>
      </c>
      <c r="AU85" s="21">
        <v>3049</v>
      </c>
      <c r="AV85" s="21">
        <v>3145</v>
      </c>
      <c r="AW85" s="21">
        <v>3104</v>
      </c>
      <c r="AX85" s="21">
        <v>3108</v>
      </c>
      <c r="AY85" s="21">
        <v>2952.5</v>
      </c>
      <c r="AZ85" s="21">
        <v>2988</v>
      </c>
      <c r="BA85" s="21">
        <v>2968</v>
      </c>
      <c r="BB85" s="21">
        <v>2901</v>
      </c>
      <c r="BC85" s="21">
        <v>2968</v>
      </c>
      <c r="BD85" s="21">
        <v>3010</v>
      </c>
      <c r="BE85" s="21">
        <v>3061</v>
      </c>
      <c r="BF85" s="21">
        <v>3104</v>
      </c>
      <c r="BG85" s="21">
        <v>3140</v>
      </c>
      <c r="BH85" s="21">
        <v>3021</v>
      </c>
      <c r="BI85" s="21">
        <v>2991.5</v>
      </c>
      <c r="BJ85" s="21">
        <v>2859</v>
      </c>
      <c r="BK85" s="21">
        <v>2766.5</v>
      </c>
      <c r="BL85" s="21">
        <v>2816</v>
      </c>
      <c r="BM85" s="2">
        <v>2812.5</v>
      </c>
      <c r="BN85" s="2">
        <v>2802</v>
      </c>
      <c r="BO85" s="2">
        <v>2735</v>
      </c>
      <c r="BP85" s="2">
        <v>2700.5</v>
      </c>
      <c r="BQ85" s="2">
        <v>2730.5</v>
      </c>
      <c r="BR85" s="2">
        <v>2620</v>
      </c>
      <c r="BS85" s="2">
        <v>2613.5</v>
      </c>
      <c r="BT85" s="2">
        <v>2546.5</v>
      </c>
      <c r="BU85" s="2">
        <v>2461.5</v>
      </c>
      <c r="BV85" s="2">
        <v>2460.5</v>
      </c>
      <c r="BW85" s="2">
        <v>2513</v>
      </c>
      <c r="BX85" s="2">
        <v>2538.5</v>
      </c>
      <c r="BY85" s="2">
        <v>2600</v>
      </c>
      <c r="BZ85" s="2">
        <v>2697.5</v>
      </c>
      <c r="CA85" s="2">
        <v>2731.5</v>
      </c>
      <c r="CB85" s="2">
        <v>2772.5</v>
      </c>
      <c r="CC85" s="2">
        <v>2753.5</v>
      </c>
      <c r="CD85" s="2">
        <v>2701</v>
      </c>
      <c r="CE85" s="2">
        <v>2685.5</v>
      </c>
      <c r="CF85" s="2">
        <v>2698.5</v>
      </c>
      <c r="CG85" s="2">
        <v>2715</v>
      </c>
      <c r="CH85" s="2">
        <v>2754.5</v>
      </c>
      <c r="CI85" s="2">
        <v>2660</v>
      </c>
      <c r="CJ85" s="2">
        <v>2633.5</v>
      </c>
      <c r="CK85" s="2">
        <v>2607.5</v>
      </c>
      <c r="CL85" s="2">
        <v>2608</v>
      </c>
      <c r="CM85" s="2">
        <v>2640</v>
      </c>
      <c r="CN85" s="2">
        <v>2458.5</v>
      </c>
      <c r="CO85" s="2">
        <v>2452</v>
      </c>
      <c r="CP85" s="2">
        <v>2600</v>
      </c>
      <c r="CQ85" s="2">
        <v>2596</v>
      </c>
      <c r="CR85" s="2">
        <v>2626</v>
      </c>
      <c r="CS85" s="2">
        <v>2525.5</v>
      </c>
      <c r="CT85" s="2">
        <v>2465</v>
      </c>
      <c r="CU85" s="2">
        <v>2587</v>
      </c>
      <c r="CV85" s="2">
        <v>2621.5</v>
      </c>
      <c r="CW85" s="2">
        <v>2570</v>
      </c>
      <c r="CX85" s="2">
        <v>2562</v>
      </c>
      <c r="CY85" s="2">
        <v>2560</v>
      </c>
      <c r="CZ85" s="2">
        <v>2624</v>
      </c>
      <c r="DA85" s="2">
        <v>2744.5</v>
      </c>
      <c r="DB85" s="2">
        <v>2683</v>
      </c>
      <c r="DC85" s="2">
        <v>2602</v>
      </c>
      <c r="DD85" s="2">
        <v>2760</v>
      </c>
      <c r="DE85" s="2">
        <v>2804</v>
      </c>
      <c r="DF85" s="2">
        <v>2674</v>
      </c>
      <c r="DG85" s="2">
        <v>2871.5</v>
      </c>
      <c r="DH85" s="2">
        <v>2856</v>
      </c>
      <c r="DI85" s="2">
        <v>2990.5</v>
      </c>
      <c r="DJ85" s="2">
        <v>2998</v>
      </c>
      <c r="DK85" s="2">
        <v>2948</v>
      </c>
      <c r="DL85" s="2">
        <v>3011</v>
      </c>
      <c r="DM85" s="2">
        <v>2990.5</v>
      </c>
      <c r="DN85" s="2">
        <v>2968</v>
      </c>
      <c r="DO85" s="2">
        <v>2930</v>
      </c>
      <c r="DP85" s="2">
        <v>2955</v>
      </c>
      <c r="DQ85" s="2">
        <v>3040</v>
      </c>
      <c r="DR85" s="2">
        <v>3052</v>
      </c>
      <c r="DS85" s="2">
        <v>3075</v>
      </c>
      <c r="DT85" s="2">
        <v>3047</v>
      </c>
      <c r="DU85" s="2">
        <v>2986.5</v>
      </c>
      <c r="DV85" s="2">
        <v>2858</v>
      </c>
      <c r="DW85" s="2">
        <v>2858.5</v>
      </c>
      <c r="DX85" s="2">
        <v>2747.5</v>
      </c>
      <c r="DY85" s="2">
        <v>2764.5</v>
      </c>
      <c r="DZ85" s="2">
        <v>2648.5</v>
      </c>
      <c r="EA85" s="2">
        <v>2657.5</v>
      </c>
      <c r="EB85" s="2">
        <v>2578.5</v>
      </c>
      <c r="EC85" s="2">
        <v>2475</v>
      </c>
      <c r="ED85" s="2">
        <v>2460</v>
      </c>
      <c r="EE85" s="2">
        <v>2458</v>
      </c>
      <c r="EF85" s="2">
        <v>2528</v>
      </c>
      <c r="EG85" s="2">
        <v>2497.5</v>
      </c>
      <c r="EH85" s="2">
        <v>2456</v>
      </c>
      <c r="EI85" s="2">
        <v>2500.5</v>
      </c>
      <c r="EJ85" s="2">
        <v>2510</v>
      </c>
      <c r="EK85" s="2">
        <v>2516</v>
      </c>
      <c r="EL85" s="2">
        <v>2498</v>
      </c>
      <c r="EM85" s="2">
        <v>2477.5</v>
      </c>
      <c r="EN85" s="2">
        <v>2415</v>
      </c>
      <c r="EO85" s="2">
        <v>2275.5</v>
      </c>
      <c r="EP85" s="2">
        <v>2263</v>
      </c>
      <c r="EQ85" s="2">
        <v>2281</v>
      </c>
      <c r="ER85" s="2">
        <v>2304.5</v>
      </c>
      <c r="ES85" s="2">
        <v>2238</v>
      </c>
      <c r="ET85" s="2">
        <v>2191.5</v>
      </c>
      <c r="EU85" s="2">
        <v>2176</v>
      </c>
      <c r="EV85" s="2">
        <v>2136</v>
      </c>
      <c r="EW85" s="2">
        <v>2113</v>
      </c>
      <c r="EX85" s="2">
        <v>2123.5</v>
      </c>
      <c r="EY85" s="2">
        <v>2094</v>
      </c>
      <c r="EZ85" s="2">
        <v>2062</v>
      </c>
      <c r="FA85" s="2">
        <v>2027</v>
      </c>
      <c r="FB85" s="2">
        <v>2017</v>
      </c>
      <c r="FC85" s="2">
        <v>2023.5</v>
      </c>
      <c r="FD85" s="2">
        <v>2030.5</v>
      </c>
      <c r="FE85" s="2">
        <v>2071.5</v>
      </c>
      <c r="FF85" s="2">
        <v>2070.5</v>
      </c>
      <c r="FG85" s="2">
        <v>2049</v>
      </c>
      <c r="FH85" s="2">
        <v>2040</v>
      </c>
      <c r="FI85" s="2">
        <v>2030.5</v>
      </c>
      <c r="FJ85" s="2">
        <v>1952</v>
      </c>
      <c r="FK85" s="2">
        <v>1941</v>
      </c>
      <c r="FL85" s="2">
        <v>1895</v>
      </c>
      <c r="FM85" s="2">
        <v>1899</v>
      </c>
      <c r="FN85" s="2">
        <v>1927.5</v>
      </c>
      <c r="FO85" s="2">
        <v>1893</v>
      </c>
      <c r="FP85" s="2">
        <v>1862.5</v>
      </c>
      <c r="FQ85" s="2">
        <v>1862</v>
      </c>
      <c r="FR85" s="2">
        <v>1804</v>
      </c>
      <c r="FS85" s="2">
        <v>1776</v>
      </c>
      <c r="FT85" s="2">
        <v>1744</v>
      </c>
      <c r="FU85" s="2">
        <v>1738.5</v>
      </c>
      <c r="FV85" s="2">
        <v>1703</v>
      </c>
      <c r="FW85" s="2">
        <v>1705</v>
      </c>
      <c r="FX85" s="2">
        <v>1706</v>
      </c>
      <c r="FY85" s="2">
        <v>1742</v>
      </c>
      <c r="FZ85" s="2">
        <v>1752</v>
      </c>
      <c r="GA85" s="2">
        <v>1731.5</v>
      </c>
      <c r="GB85" s="2">
        <v>1722</v>
      </c>
      <c r="GC85" s="2">
        <v>1747</v>
      </c>
      <c r="GD85" s="2">
        <v>1746</v>
      </c>
      <c r="GE85" s="2">
        <v>1737</v>
      </c>
      <c r="GF85" s="2">
        <v>1698.5</v>
      </c>
      <c r="GG85" s="2">
        <v>1692.5</v>
      </c>
      <c r="GH85" s="2">
        <v>1712</v>
      </c>
      <c r="GI85" s="2">
        <v>1702</v>
      </c>
      <c r="GJ85" s="2">
        <v>1694</v>
      </c>
      <c r="GK85" s="2">
        <v>1718.5</v>
      </c>
      <c r="GL85" s="2">
        <v>1727</v>
      </c>
      <c r="GM85" s="2">
        <v>1717</v>
      </c>
      <c r="GN85" s="2">
        <v>1716.5</v>
      </c>
      <c r="GO85" s="2">
        <v>1711.5</v>
      </c>
      <c r="GP85" s="2">
        <v>1716.5</v>
      </c>
      <c r="GQ85" s="2">
        <v>1684.5</v>
      </c>
      <c r="GR85" s="2">
        <v>1659</v>
      </c>
      <c r="GS85" s="2">
        <v>1702.5</v>
      </c>
      <c r="GT85" s="2">
        <v>1698.5</v>
      </c>
      <c r="GU85" s="2">
        <v>1676</v>
      </c>
      <c r="GV85" s="2">
        <v>1703</v>
      </c>
      <c r="GW85" s="2">
        <v>1744</v>
      </c>
      <c r="GX85" s="2">
        <v>1767</v>
      </c>
      <c r="GY85" s="2">
        <v>1771</v>
      </c>
      <c r="GZ85" s="2">
        <v>1727.5</v>
      </c>
      <c r="HA85" s="2">
        <v>1748</v>
      </c>
      <c r="HB85" s="2">
        <v>1742.5</v>
      </c>
      <c r="HC85" s="2">
        <v>1768</v>
      </c>
      <c r="HD85" s="2">
        <v>1794</v>
      </c>
      <c r="HE85" s="2">
        <v>1818.5</v>
      </c>
      <c r="HF85" s="2">
        <v>1819.5</v>
      </c>
      <c r="HG85" s="2">
        <v>1810</v>
      </c>
      <c r="HH85" s="2">
        <v>1786</v>
      </c>
      <c r="HI85" s="2">
        <v>1784</v>
      </c>
      <c r="HJ85" s="2">
        <v>1766.5</v>
      </c>
      <c r="HK85" s="2">
        <v>1816.5</v>
      </c>
      <c r="HL85" s="2">
        <v>1833</v>
      </c>
      <c r="HM85" s="2">
        <v>1866.5</v>
      </c>
      <c r="HN85" s="2">
        <v>1886</v>
      </c>
      <c r="HO85" s="2">
        <v>1882.5</v>
      </c>
      <c r="HP85" s="2">
        <v>1877</v>
      </c>
      <c r="HQ85" s="2">
        <v>1869.5</v>
      </c>
      <c r="HR85" s="2">
        <v>1855</v>
      </c>
      <c r="HS85" s="2">
        <v>1865</v>
      </c>
      <c r="HT85" s="2">
        <v>1838.5</v>
      </c>
      <c r="HU85" s="2">
        <v>1836.5</v>
      </c>
      <c r="HV85" s="2">
        <v>1863</v>
      </c>
      <c r="HW85" s="2">
        <v>1844.5</v>
      </c>
      <c r="HX85" s="2">
        <v>1855.5</v>
      </c>
      <c r="HY85" s="2">
        <v>1861.5</v>
      </c>
      <c r="HZ85" s="2">
        <v>1864</v>
      </c>
      <c r="IA85" s="2">
        <v>1855</v>
      </c>
      <c r="IB85" s="2">
        <v>1880</v>
      </c>
      <c r="IC85" s="2">
        <v>1884</v>
      </c>
      <c r="ID85" s="2">
        <v>1841</v>
      </c>
      <c r="IE85" s="2">
        <v>1827</v>
      </c>
      <c r="IF85" s="2">
        <v>1830</v>
      </c>
      <c r="IG85" s="2">
        <v>1833</v>
      </c>
      <c r="IH85" s="2">
        <v>1819</v>
      </c>
      <c r="II85" s="2">
        <v>1774</v>
      </c>
      <c r="IJ85" s="2">
        <v>1757.5</v>
      </c>
      <c r="IK85" s="2">
        <v>1713</v>
      </c>
      <c r="IL85" s="2">
        <v>1738</v>
      </c>
      <c r="IM85" s="2">
        <v>1714.5</v>
      </c>
      <c r="IN85" s="2">
        <v>1712</v>
      </c>
      <c r="IO85" s="2">
        <v>1671.5</v>
      </c>
      <c r="IP85" s="2">
        <v>1663.5</v>
      </c>
      <c r="IQ85" s="2">
        <v>1689.5</v>
      </c>
      <c r="IR85" s="2">
        <v>1676</v>
      </c>
      <c r="IS85" s="2">
        <v>1654.5</v>
      </c>
      <c r="IT85" s="2">
        <v>1657.5</v>
      </c>
    </row>
    <row r="86" spans="1:254" ht="15.9" customHeight="1">
      <c r="A86" s="65" t="s">
        <v>167</v>
      </c>
      <c r="B86" s="41" t="s">
        <v>168</v>
      </c>
      <c r="C86" s="45">
        <v>2244</v>
      </c>
      <c r="D86" s="16">
        <v>-51</v>
      </c>
      <c r="E86" s="21">
        <v>2295</v>
      </c>
      <c r="F86" s="21">
        <v>2302.5</v>
      </c>
      <c r="G86" s="21">
        <v>2244</v>
      </c>
      <c r="H86" s="21">
        <v>2193</v>
      </c>
      <c r="I86" s="21">
        <v>2237</v>
      </c>
      <c r="J86" s="21">
        <v>2200</v>
      </c>
      <c r="K86" s="21">
        <v>2184</v>
      </c>
      <c r="L86" s="21">
        <v>2274.5</v>
      </c>
      <c r="M86" s="21">
        <v>2285</v>
      </c>
      <c r="N86" s="21">
        <v>2273</v>
      </c>
      <c r="O86" s="21">
        <v>2288.5</v>
      </c>
      <c r="P86" s="21">
        <v>2275.5</v>
      </c>
      <c r="Q86" s="21">
        <v>2199</v>
      </c>
      <c r="R86" s="21">
        <v>2149</v>
      </c>
      <c r="S86" s="21">
        <v>2260</v>
      </c>
      <c r="T86" s="21">
        <v>2295</v>
      </c>
      <c r="U86" s="21">
        <v>2261.5</v>
      </c>
      <c r="V86" s="21">
        <v>2296.5</v>
      </c>
      <c r="W86" s="21">
        <v>2315.5</v>
      </c>
      <c r="X86" s="21">
        <v>2313.5</v>
      </c>
      <c r="Y86" s="21">
        <v>2342</v>
      </c>
      <c r="Z86" s="21">
        <v>2474</v>
      </c>
      <c r="AA86" s="21">
        <v>2519</v>
      </c>
      <c r="AB86" s="21">
        <v>2442.5</v>
      </c>
      <c r="AC86" s="21">
        <v>2470.5</v>
      </c>
      <c r="AD86" s="21">
        <v>2468</v>
      </c>
      <c r="AE86" s="21">
        <v>2485</v>
      </c>
      <c r="AF86" s="21">
        <v>2524</v>
      </c>
      <c r="AG86" s="21">
        <v>2494</v>
      </c>
      <c r="AH86" s="21">
        <v>2538.5</v>
      </c>
      <c r="AI86" s="21">
        <v>2530</v>
      </c>
      <c r="AJ86" s="21">
        <v>2609</v>
      </c>
      <c r="AK86" s="21">
        <v>2597.5</v>
      </c>
      <c r="AL86" s="21">
        <v>2679</v>
      </c>
      <c r="AM86" s="21">
        <v>2764</v>
      </c>
      <c r="AN86" s="21">
        <v>2673.5</v>
      </c>
      <c r="AO86" s="21">
        <v>2622.5</v>
      </c>
      <c r="AP86" s="21">
        <v>2659.5</v>
      </c>
      <c r="AQ86" s="21">
        <v>2512</v>
      </c>
      <c r="AR86" s="21">
        <v>2416.5</v>
      </c>
      <c r="AS86" s="21">
        <v>2495</v>
      </c>
      <c r="AT86" s="21">
        <v>2516.5</v>
      </c>
      <c r="AU86" s="21">
        <v>2525.5</v>
      </c>
      <c r="AV86" s="21">
        <v>2589</v>
      </c>
      <c r="AW86" s="21">
        <v>2580.5</v>
      </c>
      <c r="AX86" s="21">
        <v>2615</v>
      </c>
      <c r="AY86" s="21">
        <v>2560</v>
      </c>
      <c r="AZ86" s="21">
        <v>2623.5</v>
      </c>
      <c r="BA86" s="21">
        <v>2636.5</v>
      </c>
      <c r="BB86" s="21">
        <v>2623</v>
      </c>
      <c r="BC86" s="21">
        <v>2712</v>
      </c>
      <c r="BD86" s="21">
        <v>2773.5</v>
      </c>
      <c r="BE86" s="21">
        <v>2767</v>
      </c>
      <c r="BF86" s="21">
        <v>2683</v>
      </c>
      <c r="BG86" s="21">
        <v>2613.5</v>
      </c>
      <c r="BH86" s="21">
        <v>2597.5</v>
      </c>
      <c r="BI86" s="21">
        <v>2591</v>
      </c>
      <c r="BJ86" s="21">
        <v>2512.5</v>
      </c>
      <c r="BK86" s="21">
        <v>2614</v>
      </c>
      <c r="BL86" s="21">
        <v>2380</v>
      </c>
      <c r="BM86" s="2">
        <v>2343.5</v>
      </c>
      <c r="BN86" s="2">
        <v>2406</v>
      </c>
      <c r="BO86" s="2">
        <v>2392.5</v>
      </c>
      <c r="BP86" s="2">
        <v>2436</v>
      </c>
      <c r="BQ86" s="2">
        <v>2399</v>
      </c>
      <c r="BR86" s="2">
        <v>2342</v>
      </c>
      <c r="BS86" s="2">
        <v>2363</v>
      </c>
      <c r="BT86" s="2">
        <v>2368</v>
      </c>
      <c r="BU86" s="2">
        <v>2276</v>
      </c>
      <c r="BV86" s="2">
        <v>2331.5</v>
      </c>
      <c r="BW86" s="2">
        <v>2264</v>
      </c>
      <c r="BX86" s="2">
        <v>2313</v>
      </c>
      <c r="BY86" s="2">
        <v>2376.5</v>
      </c>
      <c r="BZ86" s="2">
        <v>2423.5</v>
      </c>
      <c r="CA86" s="2">
        <v>2506</v>
      </c>
      <c r="CB86" s="2">
        <v>2497</v>
      </c>
      <c r="CC86" s="2">
        <v>2569</v>
      </c>
      <c r="CD86" s="2">
        <v>2604.5</v>
      </c>
      <c r="CE86" s="2">
        <v>2688.5</v>
      </c>
      <c r="CF86" s="2">
        <v>2758</v>
      </c>
      <c r="CG86" s="2">
        <v>2674</v>
      </c>
      <c r="CH86" s="2">
        <v>2627</v>
      </c>
      <c r="CI86" s="2">
        <v>2511</v>
      </c>
      <c r="CJ86" s="2">
        <v>2455.5</v>
      </c>
      <c r="CK86" s="2">
        <v>2444</v>
      </c>
      <c r="CL86" s="2">
        <v>2452</v>
      </c>
      <c r="CM86" s="2">
        <v>2360</v>
      </c>
      <c r="CN86" s="2">
        <v>2231.5</v>
      </c>
      <c r="CO86" s="2">
        <v>2050.5</v>
      </c>
      <c r="CP86" s="2">
        <v>2138.5</v>
      </c>
      <c r="CQ86" s="2">
        <v>2152</v>
      </c>
      <c r="CR86" s="2">
        <v>2152</v>
      </c>
      <c r="CS86" s="2">
        <v>2078</v>
      </c>
      <c r="CT86" s="2">
        <v>1995</v>
      </c>
      <c r="CU86" s="2">
        <v>2125</v>
      </c>
      <c r="CV86" s="2">
        <v>2128</v>
      </c>
      <c r="CW86" s="2">
        <v>2063</v>
      </c>
      <c r="CX86" s="2">
        <v>2040.5</v>
      </c>
      <c r="CY86" s="2">
        <v>2031</v>
      </c>
      <c r="CZ86" s="2">
        <v>2095</v>
      </c>
      <c r="DA86" s="2">
        <v>2182</v>
      </c>
      <c r="DB86" s="2">
        <v>2115.5</v>
      </c>
      <c r="DC86" s="2">
        <v>2002.5</v>
      </c>
      <c r="DD86" s="2">
        <v>2171.5</v>
      </c>
      <c r="DE86" s="2">
        <v>2203</v>
      </c>
      <c r="DF86" s="2">
        <v>2134</v>
      </c>
      <c r="DG86" s="2">
        <v>2383.5</v>
      </c>
      <c r="DH86" s="2">
        <v>2428</v>
      </c>
      <c r="DI86" s="2">
        <v>2364.5</v>
      </c>
      <c r="DJ86" s="2">
        <v>2280.5</v>
      </c>
      <c r="DK86" s="2">
        <v>2304</v>
      </c>
      <c r="DL86" s="2">
        <v>2316</v>
      </c>
      <c r="DM86" s="2">
        <v>2336.5</v>
      </c>
      <c r="DN86" s="2">
        <v>2305.5</v>
      </c>
      <c r="DO86" s="2">
        <v>2287.5</v>
      </c>
      <c r="DP86" s="2">
        <v>2253</v>
      </c>
      <c r="DQ86" s="2">
        <v>2330.5</v>
      </c>
      <c r="DR86" s="2">
        <v>2320.5</v>
      </c>
      <c r="DS86" s="2">
        <v>2353.5</v>
      </c>
      <c r="DT86" s="2">
        <v>2345.5</v>
      </c>
      <c r="DU86" s="2">
        <v>2292.5</v>
      </c>
      <c r="DV86" s="2">
        <v>2145.5</v>
      </c>
      <c r="DW86" s="2">
        <v>2143.5</v>
      </c>
      <c r="DX86" s="2">
        <v>2215.5</v>
      </c>
      <c r="DY86" s="2">
        <v>2177.5</v>
      </c>
      <c r="DZ86" s="2">
        <v>2150</v>
      </c>
      <c r="EA86" s="2">
        <v>2123</v>
      </c>
      <c r="EB86" s="2">
        <v>2043.5</v>
      </c>
      <c r="EC86" s="2">
        <v>1976.5</v>
      </c>
      <c r="ED86" s="2">
        <v>1986</v>
      </c>
      <c r="EE86" s="2">
        <v>2000</v>
      </c>
      <c r="EF86" s="2">
        <v>2022</v>
      </c>
      <c r="EG86" s="2">
        <v>2013</v>
      </c>
      <c r="EH86" s="2">
        <v>1952.5</v>
      </c>
      <c r="EI86" s="2">
        <v>1996.5</v>
      </c>
      <c r="EJ86" s="2">
        <v>2023.5</v>
      </c>
      <c r="EK86" s="2">
        <v>2022.5</v>
      </c>
      <c r="EL86" s="2">
        <v>2117</v>
      </c>
      <c r="EM86" s="2">
        <v>2098</v>
      </c>
      <c r="EN86" s="2">
        <v>2093</v>
      </c>
      <c r="EO86" s="2">
        <v>2020</v>
      </c>
      <c r="EP86" s="2">
        <v>2002.5</v>
      </c>
      <c r="EQ86" s="2">
        <v>2014</v>
      </c>
      <c r="ER86" s="2">
        <v>2005</v>
      </c>
      <c r="ES86" s="2">
        <v>1950.5</v>
      </c>
      <c r="ET86" s="2">
        <v>1895</v>
      </c>
      <c r="EU86" s="2">
        <v>1898.5</v>
      </c>
      <c r="EV86" s="2">
        <v>1903</v>
      </c>
      <c r="EW86" s="2">
        <v>1917</v>
      </c>
      <c r="EX86" s="2">
        <v>1916.5</v>
      </c>
      <c r="EY86" s="2">
        <v>1876</v>
      </c>
      <c r="EZ86" s="2">
        <v>1852</v>
      </c>
      <c r="FA86" s="2">
        <v>1825</v>
      </c>
      <c r="FB86" s="2">
        <v>1800</v>
      </c>
      <c r="FC86" s="2">
        <v>1800</v>
      </c>
      <c r="FD86" s="2">
        <v>1822</v>
      </c>
      <c r="FE86" s="2">
        <v>1831</v>
      </c>
      <c r="FF86" s="2">
        <v>1847</v>
      </c>
      <c r="FG86" s="2">
        <v>1837</v>
      </c>
      <c r="FH86" s="2">
        <v>1861</v>
      </c>
      <c r="FI86" s="2">
        <v>1862</v>
      </c>
      <c r="FJ86" s="2">
        <v>1837.5</v>
      </c>
      <c r="FK86" s="2">
        <v>1856</v>
      </c>
      <c r="FL86" s="2">
        <v>1816.5</v>
      </c>
      <c r="FM86" s="2">
        <v>1817</v>
      </c>
      <c r="FN86" s="2">
        <v>1844.5</v>
      </c>
      <c r="FO86" s="2">
        <v>1863.5</v>
      </c>
      <c r="FP86" s="2">
        <v>1878.5</v>
      </c>
      <c r="FQ86" s="2">
        <v>1876.5</v>
      </c>
      <c r="FR86" s="2">
        <v>1895</v>
      </c>
      <c r="FS86" s="2">
        <v>1880.5</v>
      </c>
      <c r="FT86" s="2">
        <v>1831</v>
      </c>
      <c r="FU86" s="2">
        <v>1831</v>
      </c>
      <c r="FV86" s="2">
        <v>1767</v>
      </c>
      <c r="FW86" s="2">
        <v>1821</v>
      </c>
      <c r="FX86" s="2">
        <v>1782</v>
      </c>
      <c r="FY86" s="2">
        <v>1750.5</v>
      </c>
      <c r="FZ86" s="2">
        <v>1758</v>
      </c>
      <c r="GA86" s="2">
        <v>1755.5</v>
      </c>
      <c r="GB86" s="2">
        <v>1596.5</v>
      </c>
      <c r="GC86" s="2">
        <v>1595</v>
      </c>
      <c r="GD86" s="2">
        <v>1567.5</v>
      </c>
      <c r="GE86" s="2">
        <v>1600</v>
      </c>
      <c r="GF86" s="2">
        <v>1503.5</v>
      </c>
      <c r="GG86" s="2">
        <v>1561.5</v>
      </c>
      <c r="GH86" s="2">
        <v>1545.5</v>
      </c>
      <c r="GI86" s="2">
        <v>1551.5</v>
      </c>
      <c r="GJ86" s="2">
        <v>1549.5</v>
      </c>
      <c r="GK86" s="2">
        <v>1580</v>
      </c>
      <c r="GL86" s="2">
        <v>1634</v>
      </c>
      <c r="GM86" s="2">
        <v>1573.5</v>
      </c>
      <c r="GN86" s="2">
        <v>1558.5</v>
      </c>
      <c r="GO86" s="2">
        <v>1510</v>
      </c>
      <c r="GP86" s="2">
        <v>1491</v>
      </c>
      <c r="GQ86" s="2">
        <v>1496.5</v>
      </c>
      <c r="GR86" s="2">
        <v>1463</v>
      </c>
      <c r="GS86" s="2">
        <v>1491</v>
      </c>
      <c r="GT86" s="2">
        <v>1462</v>
      </c>
      <c r="GU86" s="2">
        <v>1431.5</v>
      </c>
      <c r="GV86" s="2">
        <v>1473</v>
      </c>
      <c r="GW86" s="2">
        <v>1507.5</v>
      </c>
      <c r="GX86" s="2">
        <v>1510</v>
      </c>
      <c r="GY86" s="2">
        <v>1504</v>
      </c>
      <c r="GZ86" s="2">
        <v>1507.5</v>
      </c>
      <c r="HA86" s="2">
        <v>1433</v>
      </c>
      <c r="HB86" s="2">
        <v>1422.5</v>
      </c>
      <c r="HC86" s="2">
        <v>1433.5</v>
      </c>
      <c r="HD86" s="2">
        <v>1489</v>
      </c>
      <c r="HE86" s="2">
        <v>1491.5</v>
      </c>
      <c r="HF86" s="2">
        <v>1507</v>
      </c>
      <c r="HG86" s="2">
        <v>1500.5</v>
      </c>
      <c r="HH86" s="2">
        <v>1486</v>
      </c>
      <c r="HI86" s="2">
        <v>1470</v>
      </c>
      <c r="HJ86" s="2">
        <v>1446</v>
      </c>
      <c r="HK86" s="2">
        <v>1462.5</v>
      </c>
      <c r="HL86" s="2">
        <v>1473.5</v>
      </c>
      <c r="HM86" s="2">
        <v>1483</v>
      </c>
      <c r="HN86" s="2">
        <v>1485</v>
      </c>
      <c r="HO86" s="2">
        <v>1471</v>
      </c>
      <c r="HP86" s="2">
        <v>1461</v>
      </c>
      <c r="HQ86" s="2">
        <v>1465</v>
      </c>
      <c r="HR86" s="2">
        <v>1469</v>
      </c>
      <c r="HS86" s="2">
        <v>1452.5</v>
      </c>
      <c r="HT86" s="2">
        <v>1450.5</v>
      </c>
      <c r="HU86" s="2">
        <v>1411.5</v>
      </c>
      <c r="HV86" s="2">
        <v>1414</v>
      </c>
      <c r="HW86" s="2">
        <v>1397</v>
      </c>
      <c r="HX86" s="2">
        <v>1410.5</v>
      </c>
      <c r="HY86" s="2">
        <v>1407.5</v>
      </c>
      <c r="HZ86" s="2">
        <v>1384</v>
      </c>
      <c r="IA86" s="2">
        <v>1346.5</v>
      </c>
      <c r="IB86" s="2">
        <v>1365.5</v>
      </c>
      <c r="IC86" s="2">
        <v>1347</v>
      </c>
      <c r="ID86" s="2">
        <v>1339.5</v>
      </c>
      <c r="IE86" s="2">
        <v>1344.5</v>
      </c>
      <c r="IF86" s="2">
        <v>1351.5</v>
      </c>
      <c r="IG86" s="2">
        <v>1352.5</v>
      </c>
      <c r="IH86" s="2">
        <v>1327</v>
      </c>
      <c r="II86" s="2">
        <v>1333.5</v>
      </c>
      <c r="IJ86" s="2">
        <v>1360</v>
      </c>
      <c r="IK86" s="2">
        <v>1362.5</v>
      </c>
      <c r="IL86" s="2">
        <v>1340.5</v>
      </c>
      <c r="IM86" s="2">
        <v>1371.5</v>
      </c>
      <c r="IN86" s="2">
        <v>1369</v>
      </c>
      <c r="IO86" s="2">
        <v>1353.5</v>
      </c>
      <c r="IP86" s="2">
        <v>1331.5</v>
      </c>
      <c r="IQ86" s="2">
        <v>1350</v>
      </c>
      <c r="IR86" s="2">
        <v>1347</v>
      </c>
      <c r="IS86" s="2">
        <v>1326</v>
      </c>
      <c r="IT86" s="2">
        <v>1329</v>
      </c>
    </row>
    <row r="87" spans="1:254" ht="15.9" customHeight="1">
      <c r="A87" s="65" t="s">
        <v>169</v>
      </c>
      <c r="B87" s="41" t="s">
        <v>170</v>
      </c>
      <c r="C87" s="45">
        <v>7011</v>
      </c>
      <c r="D87" s="16">
        <v>118</v>
      </c>
      <c r="E87" s="21">
        <v>6893</v>
      </c>
      <c r="F87" s="21">
        <v>6671</v>
      </c>
      <c r="G87" s="21">
        <v>6819</v>
      </c>
      <c r="H87" s="21">
        <v>6870</v>
      </c>
      <c r="I87" s="21">
        <v>7000</v>
      </c>
      <c r="J87" s="21">
        <v>6619</v>
      </c>
      <c r="K87" s="21">
        <v>6630</v>
      </c>
      <c r="L87" s="21">
        <v>6550</v>
      </c>
      <c r="M87" s="21">
        <v>6466</v>
      </c>
      <c r="N87" s="21">
        <v>6362</v>
      </c>
      <c r="O87" s="21">
        <v>6368</v>
      </c>
      <c r="P87" s="21">
        <v>6325</v>
      </c>
      <c r="Q87" s="21">
        <v>6315</v>
      </c>
      <c r="R87" s="21">
        <v>6240</v>
      </c>
      <c r="S87" s="21">
        <v>6115</v>
      </c>
      <c r="T87" s="21">
        <v>6085</v>
      </c>
      <c r="U87" s="21">
        <v>6115</v>
      </c>
      <c r="V87" s="21">
        <v>6049</v>
      </c>
      <c r="W87" s="21">
        <v>6105</v>
      </c>
      <c r="X87" s="21">
        <v>6124</v>
      </c>
      <c r="Y87" s="21">
        <v>6166</v>
      </c>
      <c r="Z87" s="21">
        <v>6105</v>
      </c>
      <c r="AA87" s="21">
        <v>6063</v>
      </c>
      <c r="AB87" s="21">
        <v>6046</v>
      </c>
      <c r="AC87" s="21">
        <v>5996</v>
      </c>
      <c r="AD87" s="21">
        <v>5964</v>
      </c>
      <c r="AE87" s="21">
        <v>5968</v>
      </c>
      <c r="AF87" s="21">
        <v>5941</v>
      </c>
      <c r="AG87" s="21">
        <v>5946</v>
      </c>
      <c r="AH87" s="21">
        <v>5923</v>
      </c>
      <c r="AI87" s="21">
        <v>5918</v>
      </c>
      <c r="AJ87" s="21">
        <v>5893</v>
      </c>
      <c r="AK87" s="21">
        <v>5941</v>
      </c>
      <c r="AL87" s="21">
        <v>6021</v>
      </c>
      <c r="AM87" s="21">
        <v>6046</v>
      </c>
      <c r="AN87" s="21">
        <v>6071</v>
      </c>
      <c r="AO87" s="21">
        <v>6040</v>
      </c>
      <c r="AP87" s="21">
        <v>6063</v>
      </c>
      <c r="AQ87" s="21">
        <v>6177</v>
      </c>
      <c r="AR87" s="21">
        <v>6222</v>
      </c>
      <c r="AS87" s="21">
        <v>6101</v>
      </c>
      <c r="AT87" s="21">
        <v>6070</v>
      </c>
      <c r="AU87" s="21">
        <v>6002</v>
      </c>
      <c r="AV87" s="21">
        <v>5971</v>
      </c>
      <c r="AW87" s="21">
        <v>6025</v>
      </c>
      <c r="AX87" s="21">
        <v>6083</v>
      </c>
      <c r="AY87" s="21">
        <v>6022</v>
      </c>
      <c r="AZ87" s="21">
        <v>6068</v>
      </c>
      <c r="BA87" s="21">
        <v>6088</v>
      </c>
      <c r="BB87" s="21">
        <v>6090</v>
      </c>
      <c r="BC87" s="21">
        <v>6062</v>
      </c>
      <c r="BD87" s="21">
        <v>6100</v>
      </c>
      <c r="BE87" s="21">
        <v>6060</v>
      </c>
      <c r="BF87" s="21">
        <v>6126</v>
      </c>
      <c r="BG87" s="21">
        <v>6233</v>
      </c>
      <c r="BH87" s="21">
        <v>6308</v>
      </c>
      <c r="BI87" s="21">
        <v>6325</v>
      </c>
      <c r="BJ87" s="21">
        <v>6313</v>
      </c>
      <c r="BK87" s="21">
        <v>6236</v>
      </c>
      <c r="BL87" s="21">
        <v>6172</v>
      </c>
      <c r="BM87" s="2">
        <v>6056</v>
      </c>
      <c r="BN87" s="2">
        <v>6044</v>
      </c>
      <c r="BO87" s="2">
        <v>5990</v>
      </c>
      <c r="BP87" s="2">
        <v>5769</v>
      </c>
      <c r="BQ87" s="2">
        <v>5831</v>
      </c>
      <c r="BR87" s="2">
        <v>5795</v>
      </c>
      <c r="BS87" s="2">
        <v>5751</v>
      </c>
      <c r="BT87" s="2">
        <v>5696</v>
      </c>
      <c r="BU87" s="2">
        <v>5735</v>
      </c>
      <c r="BV87" s="2">
        <v>5822</v>
      </c>
      <c r="BW87" s="2">
        <v>5695</v>
      </c>
      <c r="BX87" s="2">
        <v>5646</v>
      </c>
      <c r="BY87" s="2">
        <v>5757</v>
      </c>
      <c r="BZ87" s="2">
        <v>5790</v>
      </c>
      <c r="CA87" s="2">
        <v>5800</v>
      </c>
      <c r="CB87" s="2">
        <v>5826</v>
      </c>
      <c r="CC87" s="2">
        <v>5867</v>
      </c>
      <c r="CD87" s="2">
        <v>5874</v>
      </c>
      <c r="CE87" s="2">
        <v>5935</v>
      </c>
      <c r="CF87" s="2">
        <v>5971</v>
      </c>
      <c r="CG87" s="2">
        <v>6020</v>
      </c>
      <c r="CH87" s="2">
        <v>6081</v>
      </c>
      <c r="CI87" s="2">
        <v>6065</v>
      </c>
      <c r="CJ87" s="2">
        <v>6083</v>
      </c>
      <c r="CK87" s="2">
        <v>6036</v>
      </c>
      <c r="CL87" s="2">
        <v>5990</v>
      </c>
      <c r="CM87" s="2">
        <v>6008</v>
      </c>
      <c r="CN87" s="2">
        <v>5981</v>
      </c>
      <c r="CO87" s="2">
        <v>5865</v>
      </c>
      <c r="CP87" s="2">
        <v>5940</v>
      </c>
      <c r="CQ87" s="2">
        <v>5917</v>
      </c>
      <c r="CR87" s="2">
        <v>5907</v>
      </c>
      <c r="CS87" s="2">
        <v>5752</v>
      </c>
      <c r="CT87" s="2">
        <v>5662</v>
      </c>
      <c r="CU87" s="2">
        <v>5844</v>
      </c>
      <c r="CV87" s="2">
        <v>5893</v>
      </c>
      <c r="CW87" s="2">
        <v>5829</v>
      </c>
      <c r="CX87" s="2">
        <v>5747</v>
      </c>
      <c r="CY87" s="2">
        <v>5660</v>
      </c>
      <c r="CZ87" s="2">
        <v>5638</v>
      </c>
      <c r="DA87" s="2">
        <v>5749</v>
      </c>
      <c r="DB87" s="2">
        <v>5676</v>
      </c>
      <c r="DC87" s="2">
        <v>5551</v>
      </c>
      <c r="DD87" s="2">
        <v>5611</v>
      </c>
      <c r="DE87" s="2">
        <v>5670</v>
      </c>
      <c r="DF87" s="2">
        <v>5630</v>
      </c>
      <c r="DG87" s="2">
        <v>5806</v>
      </c>
      <c r="DH87" s="2">
        <v>5901</v>
      </c>
      <c r="DI87" s="2">
        <v>5987</v>
      </c>
      <c r="DJ87" s="2">
        <v>6005</v>
      </c>
      <c r="DK87" s="2">
        <v>5956</v>
      </c>
      <c r="DL87" s="2">
        <v>5898</v>
      </c>
      <c r="DM87" s="2">
        <v>5893</v>
      </c>
      <c r="DN87" s="2">
        <v>5927</v>
      </c>
      <c r="DO87" s="2">
        <v>5890</v>
      </c>
      <c r="DP87" s="2">
        <v>5864</v>
      </c>
      <c r="DQ87" s="2">
        <v>5968</v>
      </c>
      <c r="DR87" s="2">
        <v>5967</v>
      </c>
      <c r="DS87" s="2">
        <v>6061</v>
      </c>
      <c r="DT87" s="2">
        <v>6043</v>
      </c>
      <c r="DU87" s="2">
        <v>6054</v>
      </c>
      <c r="DV87" s="2">
        <v>5938</v>
      </c>
      <c r="DW87" s="2">
        <v>5911</v>
      </c>
      <c r="DX87" s="2">
        <v>5755</v>
      </c>
      <c r="DY87" s="2">
        <v>5677</v>
      </c>
      <c r="DZ87" s="2">
        <v>5668</v>
      </c>
      <c r="EA87" s="2">
        <v>5534</v>
      </c>
      <c r="EB87" s="2">
        <v>5451</v>
      </c>
      <c r="EC87" s="2">
        <v>5510</v>
      </c>
      <c r="ED87" s="2">
        <v>5546</v>
      </c>
      <c r="EE87" s="2">
        <v>5562</v>
      </c>
      <c r="EF87" s="2">
        <v>5640</v>
      </c>
      <c r="EG87" s="2">
        <v>5669</v>
      </c>
      <c r="EH87" s="2">
        <v>5737</v>
      </c>
      <c r="EI87" s="2">
        <v>5736</v>
      </c>
      <c r="EJ87" s="2">
        <v>5772</v>
      </c>
      <c r="EK87" s="2">
        <v>5761</v>
      </c>
      <c r="EL87" s="2">
        <v>5809</v>
      </c>
      <c r="EM87" s="2">
        <v>5794</v>
      </c>
      <c r="EN87" s="2">
        <v>5761</v>
      </c>
      <c r="EO87" s="2">
        <v>5685</v>
      </c>
      <c r="EP87" s="2">
        <v>5656</v>
      </c>
      <c r="EQ87" s="2">
        <v>5575</v>
      </c>
      <c r="ER87" s="2">
        <v>5569</v>
      </c>
      <c r="ES87" s="2">
        <v>5596</v>
      </c>
      <c r="ET87" s="2">
        <v>5640</v>
      </c>
      <c r="EU87" s="2">
        <v>5613</v>
      </c>
      <c r="EV87" s="2">
        <v>5754</v>
      </c>
      <c r="EW87" s="2">
        <v>5747</v>
      </c>
      <c r="EX87" s="2">
        <v>5764</v>
      </c>
      <c r="EY87" s="2">
        <v>5740</v>
      </c>
      <c r="EZ87" s="2">
        <v>5742</v>
      </c>
      <c r="FA87" s="2">
        <v>5774</v>
      </c>
      <c r="FB87" s="2">
        <v>5757</v>
      </c>
      <c r="FC87" s="2">
        <v>5783</v>
      </c>
      <c r="FD87" s="2">
        <v>5817</v>
      </c>
      <c r="FE87" s="2">
        <v>5796</v>
      </c>
      <c r="FF87" s="2">
        <v>5746</v>
      </c>
      <c r="FG87" s="2">
        <v>5728</v>
      </c>
      <c r="FH87" s="2">
        <v>5778</v>
      </c>
      <c r="FI87" s="2">
        <v>5745</v>
      </c>
      <c r="FJ87" s="2">
        <v>5724</v>
      </c>
      <c r="FK87" s="2">
        <v>5707</v>
      </c>
      <c r="FL87" s="2">
        <v>5731</v>
      </c>
      <c r="FM87" s="2">
        <v>5810</v>
      </c>
      <c r="FN87" s="2">
        <v>5855</v>
      </c>
      <c r="FO87" s="2">
        <v>5834</v>
      </c>
      <c r="FP87" s="2">
        <v>5867</v>
      </c>
      <c r="FQ87" s="2">
        <v>5838</v>
      </c>
      <c r="FR87" s="2">
        <v>5803</v>
      </c>
      <c r="FS87" s="2">
        <v>5656</v>
      </c>
      <c r="FT87" s="2">
        <v>5770</v>
      </c>
      <c r="FU87" s="2">
        <v>5681</v>
      </c>
      <c r="FV87" s="2">
        <v>5613</v>
      </c>
      <c r="FW87" s="2">
        <v>5670</v>
      </c>
      <c r="FX87" s="2">
        <v>5677</v>
      </c>
      <c r="FY87" s="2">
        <v>5633</v>
      </c>
      <c r="FZ87" s="2">
        <v>5651</v>
      </c>
      <c r="GA87" s="2">
        <v>5600</v>
      </c>
      <c r="GB87" s="2">
        <v>5501</v>
      </c>
      <c r="GC87" s="2">
        <v>5530</v>
      </c>
      <c r="GD87" s="2">
        <v>5481</v>
      </c>
      <c r="GE87" s="2">
        <v>5387</v>
      </c>
      <c r="GF87" s="2">
        <v>5260</v>
      </c>
      <c r="GG87" s="2">
        <v>5283</v>
      </c>
      <c r="GH87" s="2">
        <v>5300</v>
      </c>
      <c r="GI87" s="2">
        <v>4886</v>
      </c>
      <c r="GJ87" s="2">
        <v>4893</v>
      </c>
      <c r="GK87" s="2">
        <v>4973</v>
      </c>
      <c r="GL87" s="2">
        <v>4981</v>
      </c>
      <c r="GM87" s="2">
        <v>4971</v>
      </c>
      <c r="GN87" s="2">
        <v>4979</v>
      </c>
      <c r="GO87" s="2">
        <v>4957</v>
      </c>
      <c r="GP87" s="2">
        <v>4974</v>
      </c>
      <c r="GQ87" s="2">
        <v>5004</v>
      </c>
      <c r="GR87" s="2">
        <v>4953</v>
      </c>
      <c r="GS87" s="2">
        <v>4940</v>
      </c>
      <c r="GT87" s="2">
        <v>4903</v>
      </c>
      <c r="GU87" s="2">
        <v>4840</v>
      </c>
      <c r="GV87" s="2">
        <v>4838</v>
      </c>
      <c r="GW87" s="2">
        <v>4847</v>
      </c>
      <c r="GX87" s="2">
        <v>4893</v>
      </c>
      <c r="GY87" s="2">
        <v>4877</v>
      </c>
      <c r="GZ87" s="2">
        <v>4933</v>
      </c>
      <c r="HA87" s="2">
        <v>4842</v>
      </c>
      <c r="HB87" s="2">
        <v>4748</v>
      </c>
      <c r="HC87" s="2">
        <v>4787</v>
      </c>
      <c r="HD87" s="2">
        <v>4811</v>
      </c>
      <c r="HE87" s="2">
        <v>4851</v>
      </c>
      <c r="HF87" s="2">
        <v>4832</v>
      </c>
      <c r="HG87" s="2">
        <v>4801</v>
      </c>
      <c r="HH87" s="2">
        <v>4761</v>
      </c>
      <c r="HI87" s="2">
        <v>4764</v>
      </c>
      <c r="HJ87" s="2">
        <v>4745</v>
      </c>
      <c r="HK87" s="2">
        <v>4734</v>
      </c>
      <c r="HL87" s="2">
        <v>4733</v>
      </c>
      <c r="HM87" s="2">
        <v>4723</v>
      </c>
      <c r="HN87" s="2">
        <v>4739</v>
      </c>
      <c r="HO87" s="2">
        <v>4707</v>
      </c>
      <c r="HP87" s="2">
        <v>4720</v>
      </c>
      <c r="HQ87" s="2">
        <v>4725</v>
      </c>
      <c r="HR87" s="2">
        <v>4738</v>
      </c>
      <c r="HS87" s="2">
        <v>4705</v>
      </c>
      <c r="HT87" s="2">
        <v>4652</v>
      </c>
      <c r="HU87" s="2">
        <v>4660</v>
      </c>
      <c r="HV87" s="2">
        <v>4664</v>
      </c>
      <c r="HW87" s="2">
        <v>4674</v>
      </c>
      <c r="HX87" s="2">
        <v>4663</v>
      </c>
      <c r="HY87" s="2">
        <v>4686</v>
      </c>
      <c r="HZ87" s="2">
        <v>4688</v>
      </c>
      <c r="IA87" s="2">
        <v>4682</v>
      </c>
      <c r="IB87" s="2">
        <v>4728</v>
      </c>
      <c r="IC87" s="2">
        <v>4805</v>
      </c>
      <c r="ID87" s="2">
        <v>4801</v>
      </c>
      <c r="IE87" s="2">
        <v>4800</v>
      </c>
      <c r="IF87" s="2">
        <v>4695</v>
      </c>
      <c r="IG87" s="2">
        <v>4704</v>
      </c>
      <c r="IH87" s="2">
        <v>4728</v>
      </c>
      <c r="II87" s="2">
        <v>4742</v>
      </c>
      <c r="IJ87" s="2">
        <v>4781</v>
      </c>
      <c r="IK87" s="2">
        <v>4758</v>
      </c>
      <c r="IL87" s="2">
        <v>4723</v>
      </c>
      <c r="IM87" s="2">
        <v>4682</v>
      </c>
      <c r="IN87" s="2">
        <v>4637</v>
      </c>
      <c r="IO87" s="2">
        <v>4568</v>
      </c>
      <c r="IP87" s="2">
        <v>4521</v>
      </c>
      <c r="IQ87" s="2">
        <v>4433</v>
      </c>
      <c r="IR87" s="2">
        <v>4290</v>
      </c>
      <c r="IS87" s="2">
        <v>4258</v>
      </c>
      <c r="IT87" s="2">
        <v>4238</v>
      </c>
    </row>
    <row r="88" spans="1:254" ht="15.9" customHeight="1">
      <c r="A88" s="65" t="s">
        <v>171</v>
      </c>
      <c r="B88" s="41" t="s">
        <v>172</v>
      </c>
      <c r="C88" s="45">
        <v>1723.5</v>
      </c>
      <c r="D88" s="16">
        <v>16</v>
      </c>
      <c r="E88" s="21">
        <v>1707.5</v>
      </c>
      <c r="F88" s="21">
        <v>1699</v>
      </c>
      <c r="G88" s="21">
        <v>1703.5</v>
      </c>
      <c r="H88" s="21">
        <v>1704</v>
      </c>
      <c r="I88" s="21">
        <v>1753.5</v>
      </c>
      <c r="J88" s="21">
        <v>1819</v>
      </c>
      <c r="K88" s="21">
        <v>1841</v>
      </c>
      <c r="L88" s="21">
        <v>1793</v>
      </c>
      <c r="M88" s="21">
        <v>1779</v>
      </c>
      <c r="N88" s="21">
        <v>1759</v>
      </c>
      <c r="O88" s="21">
        <v>1770</v>
      </c>
      <c r="P88" s="21">
        <v>1795</v>
      </c>
      <c r="Q88" s="21">
        <v>1815.5</v>
      </c>
      <c r="R88" s="21">
        <v>1783</v>
      </c>
      <c r="S88" s="21">
        <v>1785</v>
      </c>
      <c r="T88" s="21">
        <v>1781.5</v>
      </c>
      <c r="U88" s="21">
        <v>1753</v>
      </c>
      <c r="V88" s="21">
        <v>1755.5</v>
      </c>
      <c r="W88" s="21">
        <v>1744</v>
      </c>
      <c r="X88" s="21">
        <v>1746.5</v>
      </c>
      <c r="Y88" s="21">
        <v>1779.5</v>
      </c>
      <c r="Z88" s="21">
        <v>1755</v>
      </c>
      <c r="AA88" s="21">
        <v>1737.5</v>
      </c>
      <c r="AB88" s="21">
        <v>1726.5</v>
      </c>
      <c r="AC88" s="21">
        <v>1688</v>
      </c>
      <c r="AD88" s="21">
        <v>1657.5</v>
      </c>
      <c r="AE88" s="21">
        <v>1694.5</v>
      </c>
      <c r="AF88" s="21">
        <v>1692</v>
      </c>
      <c r="AG88" s="21">
        <v>1699.5</v>
      </c>
      <c r="AH88" s="21">
        <v>1690.5</v>
      </c>
      <c r="AI88" s="21">
        <v>1687.5</v>
      </c>
      <c r="AJ88" s="21">
        <v>1670</v>
      </c>
      <c r="AK88" s="21">
        <v>1672.5</v>
      </c>
      <c r="AL88" s="21">
        <v>1689</v>
      </c>
      <c r="AM88" s="21">
        <v>1695</v>
      </c>
      <c r="AN88" s="21">
        <v>1702.5</v>
      </c>
      <c r="AO88" s="21">
        <v>1698.5</v>
      </c>
      <c r="AP88" s="21">
        <v>1733</v>
      </c>
      <c r="AQ88" s="21">
        <v>1711</v>
      </c>
      <c r="AR88" s="21">
        <v>1715.5</v>
      </c>
      <c r="AS88" s="21">
        <v>1689.5</v>
      </c>
      <c r="AT88" s="21">
        <v>1669</v>
      </c>
      <c r="AU88" s="21">
        <v>1654</v>
      </c>
      <c r="AV88" s="21">
        <v>1647.5</v>
      </c>
      <c r="AW88" s="21">
        <v>1630</v>
      </c>
      <c r="AX88" s="21">
        <v>1643</v>
      </c>
      <c r="AY88" s="21">
        <v>1620.5</v>
      </c>
      <c r="AZ88" s="21">
        <v>1649</v>
      </c>
      <c r="BA88" s="21">
        <v>1671</v>
      </c>
      <c r="BB88" s="21">
        <v>1655</v>
      </c>
      <c r="BC88" s="21">
        <v>1662.5</v>
      </c>
      <c r="BD88" s="21">
        <v>1667</v>
      </c>
      <c r="BE88" s="21">
        <v>1653</v>
      </c>
      <c r="BF88" s="21">
        <v>1641</v>
      </c>
      <c r="BG88" s="21">
        <v>1732.5</v>
      </c>
      <c r="BH88" s="21">
        <v>1716</v>
      </c>
      <c r="BI88" s="21">
        <v>1730</v>
      </c>
      <c r="BJ88" s="21">
        <v>1712.5</v>
      </c>
      <c r="BK88" s="21">
        <v>1742</v>
      </c>
      <c r="BL88" s="21">
        <v>1744</v>
      </c>
      <c r="BM88" s="2">
        <v>1795</v>
      </c>
      <c r="BN88" s="2">
        <v>1790</v>
      </c>
      <c r="BO88" s="2">
        <v>1782.5</v>
      </c>
      <c r="BP88" s="2">
        <v>1785</v>
      </c>
      <c r="BQ88" s="2">
        <v>1788</v>
      </c>
      <c r="BR88" s="2">
        <v>1763</v>
      </c>
      <c r="BS88" s="2">
        <v>1762.5</v>
      </c>
      <c r="BT88" s="2">
        <v>1777</v>
      </c>
      <c r="BU88" s="2">
        <v>1742.5</v>
      </c>
      <c r="BV88" s="2">
        <v>1810.5</v>
      </c>
      <c r="BW88" s="2">
        <v>1810.5</v>
      </c>
      <c r="BX88" s="2">
        <v>1818</v>
      </c>
      <c r="BY88" s="2">
        <v>1862.5</v>
      </c>
      <c r="BZ88" s="2">
        <v>1890.5</v>
      </c>
      <c r="CA88" s="2">
        <v>1883.5</v>
      </c>
      <c r="CB88" s="2">
        <v>1888</v>
      </c>
      <c r="CC88" s="2">
        <v>1891</v>
      </c>
      <c r="CD88" s="2">
        <v>1882</v>
      </c>
      <c r="CE88" s="2">
        <v>1869</v>
      </c>
      <c r="CF88" s="2">
        <v>1877</v>
      </c>
      <c r="CG88" s="2">
        <v>1895.5</v>
      </c>
      <c r="CH88" s="2">
        <v>1912</v>
      </c>
      <c r="CI88" s="2">
        <v>1881.5</v>
      </c>
      <c r="CJ88" s="2">
        <v>1875.5</v>
      </c>
      <c r="CK88" s="2">
        <v>1866</v>
      </c>
      <c r="CL88" s="2">
        <v>1868.5</v>
      </c>
      <c r="CM88" s="2">
        <v>1852</v>
      </c>
      <c r="CN88" s="2">
        <v>1829.5</v>
      </c>
      <c r="CO88" s="2">
        <v>1806.5</v>
      </c>
      <c r="CP88" s="2">
        <v>1847.5</v>
      </c>
      <c r="CQ88" s="2">
        <v>1844.5</v>
      </c>
      <c r="CR88" s="2">
        <v>1850</v>
      </c>
      <c r="CS88" s="2">
        <v>1820.5</v>
      </c>
      <c r="CT88" s="2">
        <v>1796.5</v>
      </c>
      <c r="CU88" s="2">
        <v>1861.5</v>
      </c>
      <c r="CV88" s="2">
        <v>1894</v>
      </c>
      <c r="CW88" s="2">
        <v>1877</v>
      </c>
      <c r="CX88" s="2">
        <v>1861</v>
      </c>
      <c r="CY88" s="2">
        <v>1870</v>
      </c>
      <c r="CZ88" s="2">
        <v>1892</v>
      </c>
      <c r="DA88" s="2">
        <v>1960</v>
      </c>
      <c r="DB88" s="2">
        <v>1962.5</v>
      </c>
      <c r="DC88" s="2">
        <v>1896</v>
      </c>
      <c r="DD88" s="2">
        <v>1951.5</v>
      </c>
      <c r="DE88" s="2">
        <v>1966.5</v>
      </c>
      <c r="DF88" s="2">
        <v>1929</v>
      </c>
      <c r="DG88" s="2">
        <v>1985.5</v>
      </c>
      <c r="DH88" s="2">
        <v>2015</v>
      </c>
      <c r="DI88" s="2">
        <v>2063</v>
      </c>
      <c r="DJ88" s="2">
        <v>2066.5</v>
      </c>
      <c r="DK88" s="2">
        <v>2037.5</v>
      </c>
      <c r="DL88" s="2">
        <v>2027.5</v>
      </c>
      <c r="DM88" s="2">
        <v>2012.5</v>
      </c>
      <c r="DN88" s="2">
        <v>2005</v>
      </c>
      <c r="DO88" s="2">
        <v>1985.5</v>
      </c>
      <c r="DP88" s="2">
        <v>1971</v>
      </c>
      <c r="DQ88" s="2">
        <v>1992</v>
      </c>
      <c r="DR88" s="2">
        <v>2024</v>
      </c>
      <c r="DS88" s="2">
        <v>1968</v>
      </c>
      <c r="DT88" s="2">
        <v>1964</v>
      </c>
      <c r="DU88" s="2">
        <v>1958.5</v>
      </c>
      <c r="DV88" s="2">
        <v>1881</v>
      </c>
      <c r="DW88" s="2">
        <v>1868.5</v>
      </c>
      <c r="DX88" s="2">
        <v>1816.5</v>
      </c>
      <c r="DY88" s="2">
        <v>1832</v>
      </c>
      <c r="DZ88" s="2">
        <v>1830</v>
      </c>
      <c r="EA88" s="2">
        <v>1794.5</v>
      </c>
      <c r="EB88" s="2">
        <v>1705.5</v>
      </c>
      <c r="EC88" s="2">
        <v>1731</v>
      </c>
      <c r="ED88" s="2">
        <v>1748.5</v>
      </c>
      <c r="EE88" s="2">
        <v>1754</v>
      </c>
      <c r="EF88" s="2">
        <v>1770.5</v>
      </c>
      <c r="EG88" s="2">
        <v>1773.5</v>
      </c>
      <c r="EH88" s="2">
        <v>1767</v>
      </c>
      <c r="EI88" s="2">
        <v>1809.5</v>
      </c>
      <c r="EJ88" s="2">
        <v>1834</v>
      </c>
      <c r="EK88" s="2">
        <v>1807.5</v>
      </c>
      <c r="EL88" s="2">
        <v>1813</v>
      </c>
      <c r="EM88" s="2">
        <v>1802</v>
      </c>
      <c r="EN88" s="2">
        <v>1798</v>
      </c>
      <c r="EO88" s="2">
        <v>1766</v>
      </c>
      <c r="EP88" s="2">
        <v>1762.5</v>
      </c>
      <c r="EQ88" s="2">
        <v>1740</v>
      </c>
      <c r="ER88" s="2">
        <v>1726</v>
      </c>
      <c r="ES88" s="2">
        <v>1715</v>
      </c>
      <c r="ET88" s="2">
        <v>1708</v>
      </c>
      <c r="EU88" s="2">
        <v>1711</v>
      </c>
      <c r="EV88" s="2">
        <v>1740</v>
      </c>
      <c r="EW88" s="2">
        <v>1742.5</v>
      </c>
      <c r="EX88" s="2">
        <v>1734</v>
      </c>
      <c r="EY88" s="2">
        <v>1728</v>
      </c>
      <c r="EZ88" s="2">
        <v>1711</v>
      </c>
      <c r="FA88" s="2">
        <v>1710</v>
      </c>
      <c r="FB88" s="2">
        <v>1698.5</v>
      </c>
      <c r="FC88" s="2">
        <v>1694</v>
      </c>
      <c r="FD88" s="2">
        <v>1712</v>
      </c>
      <c r="FE88" s="2">
        <v>1726</v>
      </c>
      <c r="FF88" s="2">
        <v>1695</v>
      </c>
      <c r="FG88" s="2">
        <v>1685.5</v>
      </c>
      <c r="FH88" s="2">
        <v>1688</v>
      </c>
      <c r="FI88" s="2">
        <v>1677</v>
      </c>
      <c r="FJ88" s="2">
        <v>1680.5</v>
      </c>
      <c r="FK88" s="2">
        <v>1666</v>
      </c>
      <c r="FL88" s="2">
        <v>1664</v>
      </c>
      <c r="FM88" s="2">
        <v>1654.5</v>
      </c>
      <c r="FN88" s="2">
        <v>1643.5</v>
      </c>
      <c r="FO88" s="2">
        <v>1660</v>
      </c>
      <c r="FP88" s="2">
        <v>1710</v>
      </c>
      <c r="FQ88" s="2">
        <v>1712</v>
      </c>
      <c r="FR88" s="2">
        <v>1690</v>
      </c>
      <c r="FS88" s="2">
        <v>1681.5</v>
      </c>
      <c r="FT88" s="2">
        <v>1648</v>
      </c>
      <c r="FU88" s="2">
        <v>1646</v>
      </c>
      <c r="FV88" s="2">
        <v>1639.5</v>
      </c>
      <c r="FW88" s="2">
        <v>1630</v>
      </c>
      <c r="FX88" s="2">
        <v>1656.5</v>
      </c>
      <c r="FY88" s="2">
        <v>1640</v>
      </c>
      <c r="FZ88" s="2">
        <v>1641</v>
      </c>
      <c r="GA88" s="2">
        <v>1641</v>
      </c>
      <c r="GB88" s="2">
        <v>1634.5</v>
      </c>
      <c r="GC88" s="2">
        <v>1626</v>
      </c>
      <c r="GD88" s="2">
        <v>1603.5</v>
      </c>
      <c r="GE88" s="2">
        <v>1586.5</v>
      </c>
      <c r="GF88" s="2">
        <v>1565.5</v>
      </c>
      <c r="GG88" s="2">
        <v>1588</v>
      </c>
      <c r="GH88" s="2">
        <v>1579.5</v>
      </c>
      <c r="GI88" s="2">
        <v>1549</v>
      </c>
      <c r="GJ88" s="2">
        <v>1560.5</v>
      </c>
      <c r="GK88" s="2">
        <v>1561.5</v>
      </c>
      <c r="GL88" s="2">
        <v>1577</v>
      </c>
      <c r="GM88" s="2">
        <v>1575</v>
      </c>
      <c r="GN88" s="2">
        <v>1577.5</v>
      </c>
      <c r="GO88" s="2">
        <v>1560.5</v>
      </c>
      <c r="GP88" s="2">
        <v>1561</v>
      </c>
      <c r="GQ88" s="2">
        <v>1556</v>
      </c>
      <c r="GR88" s="2">
        <v>1541.5</v>
      </c>
      <c r="GS88" s="2">
        <v>1545</v>
      </c>
      <c r="GT88" s="2">
        <v>1541</v>
      </c>
      <c r="GU88" s="2">
        <v>1525.5</v>
      </c>
      <c r="GV88" s="2">
        <v>1550</v>
      </c>
      <c r="GW88" s="2">
        <v>1567.5</v>
      </c>
      <c r="GX88" s="2">
        <v>1588</v>
      </c>
      <c r="GY88" s="2">
        <v>1603</v>
      </c>
      <c r="GZ88" s="2">
        <v>1581</v>
      </c>
      <c r="HA88" s="2">
        <v>1546</v>
      </c>
      <c r="HB88" s="2">
        <v>1539.5</v>
      </c>
      <c r="HC88" s="2">
        <v>1565</v>
      </c>
      <c r="HD88" s="2">
        <v>1611.5</v>
      </c>
      <c r="HE88" s="2">
        <v>1627</v>
      </c>
      <c r="HF88" s="2">
        <v>1628.5</v>
      </c>
      <c r="HG88" s="2">
        <v>1619.5</v>
      </c>
      <c r="HH88" s="2">
        <v>1610.5</v>
      </c>
      <c r="HI88" s="2">
        <v>1631.5</v>
      </c>
      <c r="HJ88" s="2">
        <v>1636.5</v>
      </c>
      <c r="HK88" s="2">
        <v>1635</v>
      </c>
      <c r="HL88" s="2">
        <v>1630</v>
      </c>
      <c r="HM88" s="2">
        <v>1619.5</v>
      </c>
      <c r="HN88" s="2">
        <v>1612</v>
      </c>
      <c r="HO88" s="2">
        <v>1597.5</v>
      </c>
      <c r="HP88" s="2">
        <v>1605</v>
      </c>
      <c r="HQ88" s="2">
        <v>1618</v>
      </c>
      <c r="HR88" s="2">
        <v>1599</v>
      </c>
      <c r="HS88" s="2">
        <v>1588.5</v>
      </c>
      <c r="HT88" s="2">
        <v>1564</v>
      </c>
      <c r="HU88" s="2">
        <v>1570.5</v>
      </c>
      <c r="HV88" s="2">
        <v>1559</v>
      </c>
      <c r="HW88" s="2">
        <v>1559</v>
      </c>
      <c r="HX88" s="2">
        <v>1580</v>
      </c>
      <c r="HY88" s="2">
        <v>1574</v>
      </c>
      <c r="HZ88" s="2">
        <v>1569</v>
      </c>
      <c r="IA88" s="2">
        <v>1569.5</v>
      </c>
      <c r="IB88" s="2">
        <v>1575</v>
      </c>
      <c r="IC88" s="2">
        <v>1576.5</v>
      </c>
      <c r="ID88" s="2">
        <v>1573.5</v>
      </c>
      <c r="IE88" s="2">
        <v>1591.5</v>
      </c>
      <c r="IF88" s="2">
        <v>1567.5</v>
      </c>
      <c r="IG88" s="2">
        <v>1545.5</v>
      </c>
      <c r="IH88" s="2">
        <v>1545.5</v>
      </c>
      <c r="II88" s="2">
        <v>1529</v>
      </c>
      <c r="IJ88" s="2">
        <v>1571</v>
      </c>
      <c r="IK88" s="2">
        <v>1567.5</v>
      </c>
      <c r="IL88" s="2">
        <v>1545</v>
      </c>
      <c r="IM88" s="2">
        <v>1538.5</v>
      </c>
      <c r="IN88" s="2">
        <v>1522.5</v>
      </c>
      <c r="IO88" s="2">
        <v>1514</v>
      </c>
      <c r="IP88" s="2">
        <v>1471</v>
      </c>
      <c r="IQ88" s="2">
        <v>1457.5</v>
      </c>
      <c r="IR88" s="2">
        <v>1426.5</v>
      </c>
      <c r="IS88" s="2">
        <v>1419</v>
      </c>
      <c r="IT88" s="2">
        <v>1415</v>
      </c>
    </row>
    <row r="89" spans="1:254" ht="15.9" customHeight="1">
      <c r="A89" s="65" t="s">
        <v>173</v>
      </c>
      <c r="B89" s="41" t="s">
        <v>174</v>
      </c>
      <c r="C89" s="45">
        <v>2170</v>
      </c>
      <c r="D89" s="16">
        <v>-27</v>
      </c>
      <c r="E89" s="21">
        <v>2197</v>
      </c>
      <c r="F89" s="21">
        <v>2120</v>
      </c>
      <c r="G89" s="21">
        <v>2112</v>
      </c>
      <c r="H89" s="21">
        <v>2060</v>
      </c>
      <c r="I89" s="21">
        <v>2062</v>
      </c>
      <c r="J89" s="21">
        <v>2023</v>
      </c>
      <c r="K89" s="21">
        <v>2002</v>
      </c>
      <c r="L89" s="21">
        <v>2001</v>
      </c>
      <c r="M89" s="21">
        <v>1974</v>
      </c>
      <c r="N89" s="21">
        <v>1904</v>
      </c>
      <c r="O89" s="21">
        <v>1947</v>
      </c>
      <c r="P89" s="21">
        <v>1975</v>
      </c>
      <c r="Q89" s="21">
        <v>2012</v>
      </c>
      <c r="R89" s="21">
        <v>1974</v>
      </c>
      <c r="S89" s="21">
        <v>2059</v>
      </c>
      <c r="T89" s="21">
        <v>2046</v>
      </c>
      <c r="U89" s="21">
        <v>2010</v>
      </c>
      <c r="V89" s="21">
        <v>2033</v>
      </c>
      <c r="W89" s="21">
        <v>2038</v>
      </c>
      <c r="X89" s="21">
        <v>2031</v>
      </c>
      <c r="Y89" s="21">
        <v>2040</v>
      </c>
      <c r="Z89" s="21">
        <v>2077</v>
      </c>
      <c r="AA89" s="21">
        <v>2080</v>
      </c>
      <c r="AB89" s="21">
        <v>2055</v>
      </c>
      <c r="AC89" s="21">
        <v>2024</v>
      </c>
      <c r="AD89" s="21">
        <v>2004</v>
      </c>
      <c r="AE89" s="21">
        <v>2000</v>
      </c>
      <c r="AF89" s="21">
        <v>2010</v>
      </c>
      <c r="AG89" s="21">
        <v>1946</v>
      </c>
      <c r="AH89" s="21">
        <v>1982</v>
      </c>
      <c r="AI89" s="21">
        <v>1969</v>
      </c>
      <c r="AJ89" s="21">
        <v>1998</v>
      </c>
      <c r="AK89" s="21">
        <v>2021</v>
      </c>
      <c r="AL89" s="21">
        <v>2002</v>
      </c>
      <c r="AM89" s="21">
        <v>2072</v>
      </c>
      <c r="AN89" s="21">
        <v>2046</v>
      </c>
      <c r="AO89" s="21">
        <v>1935</v>
      </c>
      <c r="AP89" s="21">
        <v>1925</v>
      </c>
      <c r="AQ89" s="21">
        <v>1979</v>
      </c>
      <c r="AR89" s="21">
        <v>2081</v>
      </c>
      <c r="AS89" s="21">
        <v>2162</v>
      </c>
      <c r="AT89" s="21">
        <v>2160</v>
      </c>
      <c r="AU89" s="21">
        <v>2183</v>
      </c>
      <c r="AV89" s="21">
        <v>2229</v>
      </c>
      <c r="AW89" s="21">
        <v>2105</v>
      </c>
      <c r="AX89" s="21">
        <v>2081</v>
      </c>
      <c r="AY89" s="21">
        <v>2100</v>
      </c>
      <c r="AZ89" s="21">
        <v>2151</v>
      </c>
      <c r="BA89" s="21">
        <v>2268</v>
      </c>
      <c r="BB89" s="21">
        <v>2268</v>
      </c>
      <c r="BC89" s="21">
        <v>2373</v>
      </c>
      <c r="BD89" s="21">
        <v>2360</v>
      </c>
      <c r="BE89" s="21">
        <v>2340</v>
      </c>
      <c r="BF89" s="21">
        <v>2371</v>
      </c>
      <c r="BG89" s="21">
        <v>2425</v>
      </c>
      <c r="BH89" s="21">
        <v>2505</v>
      </c>
      <c r="BI89" s="21">
        <v>2557</v>
      </c>
      <c r="BJ89" s="21">
        <v>2447</v>
      </c>
      <c r="BK89" s="21">
        <v>2384</v>
      </c>
      <c r="BL89" s="21">
        <v>1946</v>
      </c>
      <c r="BM89" s="2">
        <v>1936</v>
      </c>
      <c r="BN89" s="2">
        <v>1863</v>
      </c>
      <c r="BO89" s="2">
        <v>1923</v>
      </c>
      <c r="BP89" s="2">
        <v>1951</v>
      </c>
      <c r="BQ89" s="2">
        <v>1939</v>
      </c>
      <c r="BR89" s="2">
        <v>1947</v>
      </c>
      <c r="BS89" s="2">
        <v>1902</v>
      </c>
      <c r="BT89" s="2">
        <v>1991</v>
      </c>
      <c r="BU89" s="2">
        <v>2040</v>
      </c>
      <c r="BV89" s="2">
        <v>2049</v>
      </c>
      <c r="BW89" s="2">
        <v>2057</v>
      </c>
      <c r="BX89" s="2">
        <v>2149</v>
      </c>
      <c r="BY89" s="2">
        <v>2180</v>
      </c>
      <c r="BZ89" s="2">
        <v>2167</v>
      </c>
      <c r="CA89" s="2">
        <v>2186</v>
      </c>
      <c r="CB89" s="2">
        <v>2185</v>
      </c>
      <c r="CC89" s="2">
        <v>2189</v>
      </c>
      <c r="CD89" s="2">
        <v>2213</v>
      </c>
      <c r="CE89" s="2">
        <v>2155</v>
      </c>
      <c r="CF89" s="2">
        <v>2135</v>
      </c>
      <c r="CG89" s="2">
        <v>2145</v>
      </c>
      <c r="CH89" s="2">
        <v>2080</v>
      </c>
      <c r="CI89" s="2">
        <v>2026</v>
      </c>
      <c r="CJ89" s="2">
        <v>2006</v>
      </c>
      <c r="CK89" s="2">
        <v>2010</v>
      </c>
      <c r="CL89" s="2">
        <v>2010</v>
      </c>
      <c r="CM89" s="2">
        <v>2020</v>
      </c>
      <c r="CN89" s="2">
        <v>1980</v>
      </c>
      <c r="CO89" s="2">
        <v>1935</v>
      </c>
      <c r="CP89" s="2">
        <v>2040</v>
      </c>
      <c r="CQ89" s="2">
        <v>2041</v>
      </c>
      <c r="CR89" s="2">
        <v>2060</v>
      </c>
      <c r="CS89" s="2">
        <v>2001</v>
      </c>
      <c r="CT89" s="2">
        <v>1945</v>
      </c>
      <c r="CU89" s="2">
        <v>2077</v>
      </c>
      <c r="CV89" s="2">
        <v>2145</v>
      </c>
      <c r="CW89" s="2">
        <v>2176</v>
      </c>
      <c r="CX89" s="2">
        <v>2231</v>
      </c>
      <c r="CY89" s="2">
        <v>2170</v>
      </c>
      <c r="CZ89" s="2">
        <v>2165</v>
      </c>
      <c r="DA89" s="2">
        <v>2278</v>
      </c>
      <c r="DB89" s="2">
        <v>2273</v>
      </c>
      <c r="DC89" s="2">
        <v>2150</v>
      </c>
      <c r="DD89" s="2">
        <v>2212</v>
      </c>
      <c r="DE89" s="2">
        <v>2187</v>
      </c>
      <c r="DF89" s="2">
        <v>2057</v>
      </c>
      <c r="DG89" s="2">
        <v>2180</v>
      </c>
      <c r="DH89" s="2">
        <v>2224</v>
      </c>
      <c r="DI89" s="2">
        <v>2244</v>
      </c>
      <c r="DJ89" s="2">
        <v>2210</v>
      </c>
      <c r="DK89" s="2">
        <v>2125</v>
      </c>
      <c r="DL89" s="2">
        <v>2074</v>
      </c>
      <c r="DM89" s="2">
        <v>2250</v>
      </c>
      <c r="DN89" s="2">
        <v>2200</v>
      </c>
      <c r="DO89" s="2">
        <v>2218</v>
      </c>
      <c r="DP89" s="2">
        <v>2293</v>
      </c>
      <c r="DQ89" s="2">
        <v>2369</v>
      </c>
      <c r="DR89" s="2">
        <v>2809</v>
      </c>
      <c r="DS89" s="2">
        <v>2779</v>
      </c>
      <c r="DT89" s="2">
        <v>2820</v>
      </c>
      <c r="DU89" s="2">
        <v>2742</v>
      </c>
      <c r="DV89" s="2">
        <v>2710</v>
      </c>
      <c r="DW89" s="2">
        <v>2555</v>
      </c>
      <c r="DX89" s="2">
        <v>2520</v>
      </c>
      <c r="DY89" s="2">
        <v>2531</v>
      </c>
      <c r="DZ89" s="2">
        <v>2548</v>
      </c>
      <c r="EA89" s="2">
        <v>2542</v>
      </c>
      <c r="EB89" s="2">
        <v>2495</v>
      </c>
      <c r="EC89" s="2">
        <v>2604</v>
      </c>
      <c r="ED89" s="2">
        <v>2698</v>
      </c>
      <c r="EE89" s="2">
        <v>2750</v>
      </c>
      <c r="EF89" s="2">
        <v>2767</v>
      </c>
      <c r="EG89" s="2">
        <v>2719</v>
      </c>
      <c r="EH89" s="2">
        <v>2680</v>
      </c>
      <c r="EI89" s="2">
        <v>2780</v>
      </c>
      <c r="EJ89" s="2">
        <v>2803</v>
      </c>
      <c r="EK89" s="2">
        <v>2772</v>
      </c>
      <c r="EL89" s="2">
        <v>2711</v>
      </c>
      <c r="EM89" s="2">
        <v>2714</v>
      </c>
      <c r="EN89" s="2">
        <v>2655</v>
      </c>
      <c r="EO89" s="2">
        <v>2575</v>
      </c>
      <c r="EP89" s="2">
        <v>2486</v>
      </c>
      <c r="EQ89" s="2">
        <v>2472</v>
      </c>
      <c r="ER89" s="2">
        <v>2450</v>
      </c>
      <c r="ES89" s="2">
        <v>2461</v>
      </c>
      <c r="ET89" s="2">
        <v>2560</v>
      </c>
      <c r="EU89" s="2">
        <v>2628</v>
      </c>
      <c r="EV89" s="2">
        <v>2733</v>
      </c>
      <c r="EW89" s="2">
        <v>2582</v>
      </c>
      <c r="EX89" s="2">
        <v>2502</v>
      </c>
      <c r="EY89" s="2">
        <v>2521</v>
      </c>
      <c r="EZ89" s="2">
        <v>2485</v>
      </c>
      <c r="FA89" s="2">
        <v>2246</v>
      </c>
      <c r="FB89" s="2">
        <v>2192</v>
      </c>
      <c r="FC89" s="2">
        <v>2226</v>
      </c>
      <c r="FD89" s="2">
        <v>2230</v>
      </c>
      <c r="FE89" s="2">
        <v>2260</v>
      </c>
      <c r="FF89" s="2">
        <v>2239</v>
      </c>
      <c r="FG89" s="2">
        <v>2220</v>
      </c>
      <c r="FH89" s="2">
        <v>2287</v>
      </c>
      <c r="FI89" s="2">
        <v>2355</v>
      </c>
      <c r="FJ89" s="2">
        <v>2510</v>
      </c>
      <c r="FK89" s="2">
        <v>2455</v>
      </c>
      <c r="FL89" s="2">
        <v>2490</v>
      </c>
      <c r="FM89" s="2">
        <v>2460</v>
      </c>
      <c r="FN89" s="2">
        <v>2482</v>
      </c>
      <c r="FO89" s="2">
        <v>2561</v>
      </c>
      <c r="FP89" s="2">
        <v>2609</v>
      </c>
      <c r="FQ89" s="2">
        <v>2609</v>
      </c>
      <c r="FR89" s="2">
        <v>2576</v>
      </c>
      <c r="FS89" s="2">
        <v>2604</v>
      </c>
      <c r="FT89" s="2">
        <v>2457</v>
      </c>
      <c r="FU89" s="2">
        <v>2483</v>
      </c>
      <c r="FV89" s="2">
        <v>2543</v>
      </c>
      <c r="FW89" s="2">
        <v>2556</v>
      </c>
      <c r="FX89" s="2">
        <v>2740</v>
      </c>
      <c r="FY89" s="2">
        <v>2808</v>
      </c>
      <c r="FZ89" s="2">
        <v>2750</v>
      </c>
      <c r="GA89" s="2">
        <v>2820</v>
      </c>
      <c r="GB89" s="2">
        <v>2607</v>
      </c>
      <c r="GC89" s="2">
        <v>3125</v>
      </c>
      <c r="GD89" s="2">
        <v>3020</v>
      </c>
      <c r="GE89" s="2">
        <v>3010</v>
      </c>
      <c r="GF89" s="2">
        <v>2982</v>
      </c>
      <c r="GG89" s="2">
        <v>3105</v>
      </c>
      <c r="GH89" s="2">
        <v>3100</v>
      </c>
      <c r="GI89" s="2">
        <v>3085</v>
      </c>
      <c r="GJ89" s="2">
        <v>3255</v>
      </c>
      <c r="GK89" s="2">
        <v>3340</v>
      </c>
      <c r="GL89" s="2">
        <v>3345</v>
      </c>
      <c r="GM89" s="2">
        <v>3245</v>
      </c>
      <c r="GN89" s="2">
        <v>3260</v>
      </c>
      <c r="GO89" s="2">
        <v>3480</v>
      </c>
      <c r="GP89" s="2">
        <v>3320</v>
      </c>
      <c r="GQ89" s="2">
        <v>3235</v>
      </c>
      <c r="GR89" s="2">
        <v>3220</v>
      </c>
      <c r="GS89" s="2">
        <v>3350</v>
      </c>
      <c r="GT89" s="2">
        <v>3340</v>
      </c>
      <c r="GU89" s="2">
        <v>3315</v>
      </c>
      <c r="GV89" s="2">
        <v>3435</v>
      </c>
      <c r="GW89" s="2">
        <v>3510</v>
      </c>
      <c r="GX89" s="2">
        <v>3715</v>
      </c>
      <c r="GY89" s="2">
        <v>4020</v>
      </c>
      <c r="GZ89" s="2">
        <v>4020</v>
      </c>
      <c r="HA89" s="2">
        <v>4035</v>
      </c>
      <c r="HB89" s="2">
        <v>4070</v>
      </c>
      <c r="HC89" s="2">
        <v>4085</v>
      </c>
      <c r="HD89" s="2">
        <v>4280</v>
      </c>
      <c r="HE89" s="2">
        <v>4420</v>
      </c>
      <c r="HF89" s="2">
        <v>4540</v>
      </c>
      <c r="HG89" s="2">
        <v>4490</v>
      </c>
      <c r="HH89" s="2">
        <v>4450</v>
      </c>
      <c r="HI89" s="2">
        <v>4555</v>
      </c>
      <c r="HJ89" s="2">
        <v>4740</v>
      </c>
      <c r="HK89" s="2">
        <v>4970</v>
      </c>
      <c r="HL89" s="2">
        <v>4925</v>
      </c>
      <c r="HM89" s="2">
        <v>5130</v>
      </c>
      <c r="HN89" s="2">
        <v>5220</v>
      </c>
      <c r="HO89" s="2">
        <v>5210</v>
      </c>
      <c r="HP89" s="2">
        <v>5210</v>
      </c>
      <c r="HQ89" s="2">
        <v>5250</v>
      </c>
      <c r="HR89" s="2">
        <v>5480</v>
      </c>
      <c r="HS89" s="2">
        <v>5430</v>
      </c>
      <c r="HT89" s="2">
        <v>5310</v>
      </c>
      <c r="HU89" s="2">
        <v>5310</v>
      </c>
      <c r="HV89" s="2">
        <v>5280</v>
      </c>
      <c r="HW89" s="2">
        <v>4935</v>
      </c>
      <c r="HX89" s="2">
        <v>5040</v>
      </c>
      <c r="HY89" s="2">
        <v>4910</v>
      </c>
      <c r="HZ89" s="2">
        <v>5080</v>
      </c>
      <c r="IA89" s="2">
        <v>5240</v>
      </c>
      <c r="IB89" s="2">
        <v>5100</v>
      </c>
      <c r="IC89" s="2">
        <v>5090</v>
      </c>
      <c r="ID89" s="2">
        <v>5130</v>
      </c>
      <c r="IE89" s="2">
        <v>5260</v>
      </c>
      <c r="IF89" s="2">
        <v>5510</v>
      </c>
      <c r="IG89" s="2">
        <v>5570</v>
      </c>
      <c r="IH89" s="2">
        <v>5540</v>
      </c>
      <c r="II89" s="2">
        <v>5700</v>
      </c>
      <c r="IJ89" s="2">
        <v>5140</v>
      </c>
      <c r="IK89" s="2">
        <v>5150</v>
      </c>
      <c r="IL89" s="2">
        <v>5230</v>
      </c>
      <c r="IM89" s="2">
        <v>5470</v>
      </c>
      <c r="IN89" s="2">
        <v>5150</v>
      </c>
      <c r="IO89" s="2">
        <v>5060</v>
      </c>
      <c r="IP89" s="2">
        <v>4580</v>
      </c>
      <c r="IQ89" s="2">
        <v>4445</v>
      </c>
      <c r="IR89" s="2">
        <v>4320</v>
      </c>
      <c r="IS89" s="2">
        <v>4215</v>
      </c>
      <c r="IT89" s="2">
        <v>4255</v>
      </c>
    </row>
    <row r="90" spans="1:254" ht="15.9" customHeight="1">
      <c r="A90" s="65" t="s">
        <v>175</v>
      </c>
      <c r="B90" s="41" t="s">
        <v>176</v>
      </c>
      <c r="C90" s="45">
        <v>3890</v>
      </c>
      <c r="D90" s="16">
        <v>-179</v>
      </c>
      <c r="E90" s="21">
        <v>4069</v>
      </c>
      <c r="F90" s="21">
        <v>4372</v>
      </c>
      <c r="G90" s="21">
        <v>4030</v>
      </c>
      <c r="H90" s="21">
        <v>3838</v>
      </c>
      <c r="I90" s="21">
        <v>3754</v>
      </c>
      <c r="J90" s="21">
        <v>3320</v>
      </c>
      <c r="K90" s="21">
        <v>3331</v>
      </c>
      <c r="L90" s="21">
        <v>3812</v>
      </c>
      <c r="M90" s="21">
        <v>4251</v>
      </c>
      <c r="N90" s="21">
        <v>4395</v>
      </c>
      <c r="O90" s="21">
        <v>4587</v>
      </c>
      <c r="P90" s="21">
        <v>4496</v>
      </c>
      <c r="Q90" s="21">
        <v>4200</v>
      </c>
      <c r="R90" s="21">
        <v>4200</v>
      </c>
      <c r="S90" s="21">
        <v>4586</v>
      </c>
      <c r="T90" s="21">
        <v>4501</v>
      </c>
      <c r="U90" s="21">
        <v>4275</v>
      </c>
      <c r="V90" s="21">
        <v>4575</v>
      </c>
      <c r="W90" s="21">
        <v>4593</v>
      </c>
      <c r="X90" s="21">
        <v>4471</v>
      </c>
      <c r="Y90" s="21">
        <v>4203</v>
      </c>
      <c r="Z90" s="21">
        <v>4363</v>
      </c>
      <c r="AA90" s="21">
        <v>4622</v>
      </c>
      <c r="AB90" s="21">
        <v>4331</v>
      </c>
      <c r="AC90" s="21">
        <v>4637</v>
      </c>
      <c r="AD90" s="21">
        <v>4967</v>
      </c>
      <c r="AE90" s="21">
        <v>4539</v>
      </c>
      <c r="AF90" s="21">
        <v>4317</v>
      </c>
      <c r="AG90" s="21">
        <v>4484</v>
      </c>
      <c r="AH90" s="21">
        <v>4624</v>
      </c>
      <c r="AI90" s="21">
        <v>4355</v>
      </c>
      <c r="AJ90" s="21">
        <v>4580</v>
      </c>
      <c r="AK90" s="21">
        <v>4900</v>
      </c>
      <c r="AL90" s="21">
        <v>4790</v>
      </c>
      <c r="AM90" s="21">
        <v>4535</v>
      </c>
      <c r="AN90" s="21">
        <v>4305</v>
      </c>
      <c r="AO90" s="21">
        <v>4375</v>
      </c>
      <c r="AP90" s="21">
        <v>4286</v>
      </c>
      <c r="AQ90" s="21">
        <v>4060</v>
      </c>
      <c r="AR90" s="21">
        <v>3659</v>
      </c>
      <c r="AS90" s="21">
        <v>3788</v>
      </c>
      <c r="AT90" s="21">
        <v>3822</v>
      </c>
      <c r="AU90" s="21">
        <v>3807</v>
      </c>
      <c r="AV90" s="21">
        <v>4002</v>
      </c>
      <c r="AW90" s="21">
        <v>4213</v>
      </c>
      <c r="AX90" s="21">
        <v>3959</v>
      </c>
      <c r="AY90" s="21">
        <v>3616</v>
      </c>
      <c r="AZ90" s="21">
        <v>3818</v>
      </c>
      <c r="BA90" s="21">
        <v>3843</v>
      </c>
      <c r="BB90" s="21">
        <v>3742</v>
      </c>
      <c r="BC90" s="21">
        <v>3854</v>
      </c>
      <c r="BD90" s="21">
        <v>3875</v>
      </c>
      <c r="BE90" s="21">
        <v>3982</v>
      </c>
      <c r="BF90" s="21">
        <v>3755</v>
      </c>
      <c r="BG90" s="21">
        <v>3604</v>
      </c>
      <c r="BH90" s="21">
        <v>3421</v>
      </c>
      <c r="BI90" s="21">
        <v>3538</v>
      </c>
      <c r="BJ90" s="21">
        <v>3633</v>
      </c>
      <c r="BK90" s="21">
        <v>3688</v>
      </c>
      <c r="BL90" s="21">
        <v>3995</v>
      </c>
      <c r="BM90" s="2">
        <v>3882</v>
      </c>
      <c r="BN90" s="2">
        <v>3971</v>
      </c>
      <c r="BO90" s="2">
        <v>3952</v>
      </c>
      <c r="BP90" s="2">
        <v>3857</v>
      </c>
      <c r="BQ90" s="2">
        <v>3896</v>
      </c>
      <c r="BR90" s="2">
        <v>3695</v>
      </c>
      <c r="BS90" s="2">
        <v>3643</v>
      </c>
      <c r="BT90" s="2">
        <v>3820</v>
      </c>
      <c r="BU90" s="2">
        <v>3868</v>
      </c>
      <c r="BV90" s="2">
        <v>3556</v>
      </c>
      <c r="BW90" s="2">
        <v>3491</v>
      </c>
      <c r="BX90" s="2">
        <v>3523</v>
      </c>
      <c r="BY90" s="2">
        <v>3582</v>
      </c>
      <c r="BZ90" s="2">
        <v>3624</v>
      </c>
      <c r="CA90" s="2">
        <v>3615</v>
      </c>
      <c r="CB90" s="2">
        <v>3697</v>
      </c>
      <c r="CC90" s="2">
        <v>3759</v>
      </c>
      <c r="CD90" s="2">
        <v>3895</v>
      </c>
      <c r="CE90" s="2">
        <v>3841</v>
      </c>
      <c r="CF90" s="2">
        <v>3666</v>
      </c>
      <c r="CG90" s="2">
        <v>3113</v>
      </c>
      <c r="CH90" s="2">
        <v>3020</v>
      </c>
      <c r="CI90" s="2">
        <v>2827.5</v>
      </c>
      <c r="CJ90" s="2">
        <v>2735</v>
      </c>
      <c r="CK90" s="2">
        <v>2671.5</v>
      </c>
      <c r="CL90" s="2">
        <v>2596.5</v>
      </c>
      <c r="CM90" s="2">
        <v>2690</v>
      </c>
      <c r="CN90" s="2">
        <v>2461.5</v>
      </c>
      <c r="CO90" s="2">
        <v>2502.5</v>
      </c>
      <c r="CP90" s="2">
        <v>2636.5</v>
      </c>
      <c r="CQ90" s="2">
        <v>2744.5</v>
      </c>
      <c r="CR90" s="2">
        <v>2810</v>
      </c>
      <c r="CS90" s="2">
        <v>2663.5</v>
      </c>
      <c r="CT90" s="2">
        <v>2627</v>
      </c>
      <c r="CU90" s="2">
        <v>2758.5</v>
      </c>
      <c r="CV90" s="2">
        <v>2792</v>
      </c>
      <c r="CW90" s="2">
        <v>2791</v>
      </c>
      <c r="CX90" s="2">
        <v>2838.5</v>
      </c>
      <c r="CY90" s="2">
        <v>2810</v>
      </c>
      <c r="CZ90" s="2">
        <v>2821</v>
      </c>
      <c r="DA90" s="2">
        <v>2955.5</v>
      </c>
      <c r="DB90" s="2">
        <v>2826.5</v>
      </c>
      <c r="DC90" s="2">
        <v>2660</v>
      </c>
      <c r="DD90" s="2">
        <v>2956</v>
      </c>
      <c r="DE90" s="2">
        <v>2978</v>
      </c>
      <c r="DF90" s="2">
        <v>2776.5</v>
      </c>
      <c r="DG90" s="2">
        <v>3062</v>
      </c>
      <c r="DH90" s="2">
        <v>3166</v>
      </c>
      <c r="DI90" s="2">
        <v>3214</v>
      </c>
      <c r="DJ90" s="2">
        <v>3353</v>
      </c>
      <c r="DK90" s="2">
        <v>3401</v>
      </c>
      <c r="DL90" s="2">
        <v>3380</v>
      </c>
      <c r="DM90" s="2">
        <v>3393</v>
      </c>
      <c r="DN90" s="2">
        <v>3566</v>
      </c>
      <c r="DO90" s="2">
        <v>3562</v>
      </c>
      <c r="DP90" s="2">
        <v>3463</v>
      </c>
      <c r="DQ90" s="2">
        <v>3395</v>
      </c>
      <c r="DR90" s="2">
        <v>3373</v>
      </c>
      <c r="DS90" s="2">
        <v>3478</v>
      </c>
      <c r="DT90" s="2">
        <v>3435</v>
      </c>
      <c r="DU90" s="2">
        <v>3386</v>
      </c>
      <c r="DV90" s="2">
        <v>3212</v>
      </c>
      <c r="DW90" s="2">
        <v>3137</v>
      </c>
      <c r="DX90" s="2">
        <v>3171</v>
      </c>
      <c r="DY90" s="2">
        <v>3264</v>
      </c>
      <c r="DZ90" s="2">
        <v>3197</v>
      </c>
      <c r="EA90" s="2">
        <v>3270</v>
      </c>
      <c r="EB90" s="2">
        <v>3441</v>
      </c>
      <c r="EC90" s="2">
        <v>3583</v>
      </c>
      <c r="ED90" s="2">
        <v>3471</v>
      </c>
      <c r="EE90" s="2">
        <v>3453</v>
      </c>
      <c r="EF90" s="2">
        <v>3411</v>
      </c>
      <c r="EG90" s="2">
        <v>3454</v>
      </c>
      <c r="EH90" s="2">
        <v>3074</v>
      </c>
      <c r="EI90" s="2">
        <v>3130</v>
      </c>
      <c r="EJ90" s="2">
        <v>3105</v>
      </c>
      <c r="EK90" s="2">
        <v>2941.5</v>
      </c>
      <c r="EL90" s="2">
        <v>2690.5</v>
      </c>
      <c r="EM90" s="2">
        <v>2765</v>
      </c>
      <c r="EN90" s="2">
        <v>2670</v>
      </c>
      <c r="EO90" s="2">
        <v>2482</v>
      </c>
      <c r="EP90" s="2">
        <v>2508</v>
      </c>
      <c r="EQ90" s="2">
        <v>2508.5</v>
      </c>
      <c r="ER90" s="2">
        <v>2436.5</v>
      </c>
      <c r="ES90" s="2">
        <v>2357</v>
      </c>
      <c r="ET90" s="2">
        <v>2239.5</v>
      </c>
      <c r="EU90" s="2">
        <v>2260.5</v>
      </c>
      <c r="EV90" s="2">
        <v>2288</v>
      </c>
      <c r="EW90" s="2">
        <v>2225</v>
      </c>
      <c r="EX90" s="2">
        <v>2139</v>
      </c>
      <c r="EY90" s="2">
        <v>2126.5</v>
      </c>
      <c r="EZ90" s="2">
        <v>2085.5</v>
      </c>
      <c r="FA90" s="2">
        <v>2008</v>
      </c>
      <c r="FB90" s="2">
        <v>1987.5</v>
      </c>
      <c r="FC90" s="2">
        <v>1993</v>
      </c>
      <c r="FD90" s="2">
        <v>2006</v>
      </c>
      <c r="FE90" s="2">
        <v>2053</v>
      </c>
      <c r="FF90" s="2">
        <v>2110.5</v>
      </c>
      <c r="FG90" s="2">
        <v>2140</v>
      </c>
      <c r="FH90" s="2">
        <v>2166.5</v>
      </c>
      <c r="FI90" s="2">
        <v>2173</v>
      </c>
      <c r="FJ90" s="2">
        <v>2144</v>
      </c>
      <c r="FK90" s="2">
        <v>2125</v>
      </c>
      <c r="FL90" s="2">
        <v>2096.5</v>
      </c>
      <c r="FM90" s="2">
        <v>2086</v>
      </c>
      <c r="FN90" s="2">
        <v>2061.5</v>
      </c>
      <c r="FO90" s="2">
        <v>2068.5</v>
      </c>
      <c r="FP90" s="2">
        <v>2087</v>
      </c>
      <c r="FQ90" s="2">
        <v>2082.5</v>
      </c>
      <c r="FR90" s="2">
        <v>1987.5</v>
      </c>
      <c r="FS90" s="2">
        <v>1944</v>
      </c>
      <c r="FT90" s="2">
        <v>1890</v>
      </c>
      <c r="FU90" s="2">
        <v>2031.5</v>
      </c>
      <c r="FV90" s="2">
        <v>1871</v>
      </c>
      <c r="FW90" s="2">
        <v>1940.5</v>
      </c>
      <c r="FX90" s="2">
        <v>1995</v>
      </c>
      <c r="FY90" s="2">
        <v>1995</v>
      </c>
      <c r="FZ90" s="2">
        <v>2066</v>
      </c>
      <c r="GA90" s="2">
        <v>2065</v>
      </c>
      <c r="GB90" s="2">
        <v>2066.5</v>
      </c>
      <c r="GC90" s="2">
        <v>2122</v>
      </c>
      <c r="GD90" s="2">
        <v>2079</v>
      </c>
      <c r="GE90" s="2">
        <v>2108</v>
      </c>
      <c r="GF90" s="2">
        <v>1991</v>
      </c>
      <c r="GG90" s="2">
        <v>2171</v>
      </c>
      <c r="GH90" s="2">
        <v>2084</v>
      </c>
      <c r="GI90" s="2">
        <v>2029</v>
      </c>
      <c r="GJ90" s="2">
        <v>2024</v>
      </c>
      <c r="GK90" s="2">
        <v>2062.5</v>
      </c>
      <c r="GL90" s="2">
        <v>2111.5</v>
      </c>
      <c r="GM90" s="2">
        <v>2030.5</v>
      </c>
      <c r="GN90" s="2">
        <v>1995.5</v>
      </c>
      <c r="GO90" s="2">
        <v>2098</v>
      </c>
      <c r="GP90" s="2">
        <v>2122</v>
      </c>
      <c r="GQ90" s="2">
        <v>2175</v>
      </c>
      <c r="GR90" s="2">
        <v>2144</v>
      </c>
      <c r="GS90" s="2">
        <v>2190.5</v>
      </c>
      <c r="GT90" s="2">
        <v>2254</v>
      </c>
      <c r="GU90" s="2">
        <v>2335.5</v>
      </c>
      <c r="GV90" s="2">
        <v>2391</v>
      </c>
      <c r="GW90" s="2">
        <v>2432.5</v>
      </c>
      <c r="GX90" s="2">
        <v>2300</v>
      </c>
      <c r="GY90" s="2">
        <v>2404.5</v>
      </c>
      <c r="GZ90" s="2">
        <v>2384.5</v>
      </c>
      <c r="HA90" s="2">
        <v>2290.5</v>
      </c>
      <c r="HB90" s="2">
        <v>2240</v>
      </c>
      <c r="HC90" s="2">
        <v>2142</v>
      </c>
      <c r="HD90" s="2">
        <v>2220</v>
      </c>
      <c r="HE90" s="2">
        <v>2156</v>
      </c>
      <c r="HF90" s="2">
        <v>2174</v>
      </c>
      <c r="HG90" s="2">
        <v>2136.5</v>
      </c>
      <c r="HH90" s="2">
        <v>2113.5</v>
      </c>
      <c r="HI90" s="2">
        <v>2045</v>
      </c>
      <c r="HJ90" s="2">
        <v>1967</v>
      </c>
      <c r="HK90" s="2">
        <v>1798.5</v>
      </c>
      <c r="HL90" s="2">
        <v>1786.5</v>
      </c>
      <c r="HM90" s="2">
        <v>1778</v>
      </c>
      <c r="HN90" s="2">
        <v>1757</v>
      </c>
      <c r="HO90" s="2">
        <v>1794</v>
      </c>
      <c r="HP90" s="2">
        <v>1732</v>
      </c>
      <c r="HQ90" s="2">
        <v>1703</v>
      </c>
      <c r="HR90" s="2">
        <v>1690</v>
      </c>
      <c r="HS90" s="2">
        <v>1658.5</v>
      </c>
      <c r="HT90" s="2">
        <v>1628</v>
      </c>
      <c r="HU90" s="2">
        <v>1638.5</v>
      </c>
      <c r="HV90" s="2">
        <v>1690</v>
      </c>
      <c r="HW90" s="2">
        <v>1748.5</v>
      </c>
      <c r="HX90" s="2">
        <v>1831.5</v>
      </c>
      <c r="HY90" s="2">
        <v>1806</v>
      </c>
      <c r="HZ90" s="2">
        <v>1800</v>
      </c>
      <c r="IA90" s="2">
        <v>1793.5</v>
      </c>
      <c r="IB90" s="2">
        <v>1827</v>
      </c>
      <c r="IC90" s="2">
        <v>1808.5</v>
      </c>
      <c r="ID90" s="2">
        <v>1793</v>
      </c>
      <c r="IE90" s="2">
        <v>1815</v>
      </c>
      <c r="IF90" s="2">
        <v>1864</v>
      </c>
      <c r="IG90" s="2">
        <v>1861</v>
      </c>
      <c r="IH90" s="2">
        <v>1884</v>
      </c>
      <c r="II90" s="2">
        <v>1882.5</v>
      </c>
      <c r="IJ90" s="2">
        <v>1903</v>
      </c>
      <c r="IK90" s="2">
        <v>1975</v>
      </c>
      <c r="IL90" s="2">
        <v>1913.5</v>
      </c>
      <c r="IM90" s="2">
        <v>1918.5</v>
      </c>
      <c r="IN90" s="2">
        <v>1919</v>
      </c>
      <c r="IO90" s="2">
        <v>1901</v>
      </c>
      <c r="IP90" s="2">
        <v>1876</v>
      </c>
      <c r="IQ90" s="2">
        <v>1870</v>
      </c>
      <c r="IR90" s="2">
        <v>1961.5</v>
      </c>
      <c r="IS90" s="2">
        <v>1935</v>
      </c>
      <c r="IT90" s="2">
        <v>1946.5</v>
      </c>
    </row>
    <row r="91" spans="1:254" ht="15.9" customHeight="1">
      <c r="A91" s="65" t="s">
        <v>177</v>
      </c>
      <c r="B91" s="41" t="s">
        <v>178</v>
      </c>
      <c r="C91" s="45">
        <v>5475</v>
      </c>
      <c r="D91" s="16">
        <v>51</v>
      </c>
      <c r="E91" s="21">
        <v>5424</v>
      </c>
      <c r="F91" s="21">
        <v>5314</v>
      </c>
      <c r="G91" s="21">
        <v>5312</v>
      </c>
      <c r="H91" s="21">
        <v>5167</v>
      </c>
      <c r="I91" s="21">
        <v>5170</v>
      </c>
      <c r="J91" s="21">
        <v>4990</v>
      </c>
      <c r="K91" s="21">
        <v>4885</v>
      </c>
      <c r="L91" s="21">
        <v>4797</v>
      </c>
      <c r="M91" s="21">
        <v>4910</v>
      </c>
      <c r="N91" s="21">
        <v>4795</v>
      </c>
      <c r="O91" s="21">
        <v>4813</v>
      </c>
      <c r="P91" s="21">
        <v>4762</v>
      </c>
      <c r="Q91" s="21">
        <v>4675</v>
      </c>
      <c r="R91" s="21">
        <v>4616</v>
      </c>
      <c r="S91" s="21">
        <v>4726</v>
      </c>
      <c r="T91" s="21">
        <v>4651</v>
      </c>
      <c r="U91" s="21">
        <v>4714</v>
      </c>
      <c r="V91" s="21">
        <v>4686</v>
      </c>
      <c r="W91" s="21">
        <v>4686</v>
      </c>
      <c r="X91" s="21">
        <v>4703</v>
      </c>
      <c r="Y91" s="21">
        <v>4769</v>
      </c>
      <c r="Z91" s="21">
        <v>4790</v>
      </c>
      <c r="AA91" s="21">
        <v>4682</v>
      </c>
      <c r="AB91" s="21">
        <v>4571</v>
      </c>
      <c r="AC91" s="21">
        <v>4520</v>
      </c>
      <c r="AD91" s="21">
        <v>4476</v>
      </c>
      <c r="AE91" s="21">
        <v>4422</v>
      </c>
      <c r="AF91" s="21">
        <v>4435</v>
      </c>
      <c r="AG91" s="21">
        <v>4478</v>
      </c>
      <c r="AH91" s="21">
        <v>4554</v>
      </c>
      <c r="AI91" s="21">
        <v>4632</v>
      </c>
      <c r="AJ91" s="21">
        <v>4750</v>
      </c>
      <c r="AK91" s="21">
        <v>4702</v>
      </c>
      <c r="AL91" s="21">
        <v>4690</v>
      </c>
      <c r="AM91" s="21">
        <v>4680</v>
      </c>
      <c r="AN91" s="21">
        <v>4670</v>
      </c>
      <c r="AO91" s="21">
        <v>4646</v>
      </c>
      <c r="AP91" s="21">
        <v>4703</v>
      </c>
      <c r="AQ91" s="21">
        <v>4585</v>
      </c>
      <c r="AR91" s="21">
        <v>4579</v>
      </c>
      <c r="AS91" s="21">
        <v>4782</v>
      </c>
      <c r="AT91" s="21">
        <v>4864</v>
      </c>
      <c r="AU91" s="21">
        <v>4968</v>
      </c>
      <c r="AV91" s="21">
        <v>5141</v>
      </c>
      <c r="AW91" s="21">
        <v>5131</v>
      </c>
      <c r="AX91" s="21">
        <v>5129</v>
      </c>
      <c r="AY91" s="21">
        <v>4987</v>
      </c>
      <c r="AZ91" s="21">
        <v>5076</v>
      </c>
      <c r="BA91" s="21">
        <v>5166</v>
      </c>
      <c r="BB91" s="21">
        <v>4962</v>
      </c>
      <c r="BC91" s="21">
        <v>4955</v>
      </c>
      <c r="BD91" s="21">
        <v>5024</v>
      </c>
      <c r="BE91" s="21">
        <v>5000</v>
      </c>
      <c r="BF91" s="21">
        <v>4995</v>
      </c>
      <c r="BG91" s="21">
        <v>4882</v>
      </c>
      <c r="BH91" s="21">
        <v>4814</v>
      </c>
      <c r="BI91" s="21">
        <v>4863</v>
      </c>
      <c r="BJ91" s="21">
        <v>4723</v>
      </c>
      <c r="BK91" s="21">
        <v>4683</v>
      </c>
      <c r="BL91" s="21">
        <v>4646</v>
      </c>
      <c r="BM91" s="2">
        <v>4702</v>
      </c>
      <c r="BN91" s="2">
        <v>4812</v>
      </c>
      <c r="BO91" s="2">
        <v>4795</v>
      </c>
      <c r="BP91" s="2">
        <v>4806</v>
      </c>
      <c r="BQ91" s="2">
        <v>4850</v>
      </c>
      <c r="BR91" s="2">
        <v>4775</v>
      </c>
      <c r="BS91" s="2">
        <v>4828</v>
      </c>
      <c r="BT91" s="2">
        <v>4990</v>
      </c>
      <c r="BU91" s="2">
        <v>5258</v>
      </c>
      <c r="BV91" s="2">
        <v>5095</v>
      </c>
      <c r="BW91" s="2">
        <v>5130</v>
      </c>
      <c r="BX91" s="2">
        <v>5034</v>
      </c>
      <c r="BY91" s="2">
        <v>5097</v>
      </c>
      <c r="BZ91" s="2">
        <v>5117</v>
      </c>
      <c r="CA91" s="2">
        <v>5109</v>
      </c>
      <c r="CB91" s="2">
        <v>5157</v>
      </c>
      <c r="CC91" s="2">
        <v>5025</v>
      </c>
      <c r="CD91" s="2">
        <v>4855</v>
      </c>
      <c r="CE91" s="2">
        <v>4826</v>
      </c>
      <c r="CF91" s="2">
        <v>4770</v>
      </c>
      <c r="CG91" s="2">
        <v>4818</v>
      </c>
      <c r="CH91" s="2">
        <v>4850</v>
      </c>
      <c r="CI91" s="2">
        <v>4712</v>
      </c>
      <c r="CJ91" s="2">
        <v>4719</v>
      </c>
      <c r="CK91" s="2">
        <v>4780</v>
      </c>
      <c r="CL91" s="2">
        <v>4639</v>
      </c>
      <c r="CM91" s="2">
        <v>4642</v>
      </c>
      <c r="CN91" s="2">
        <v>4446</v>
      </c>
      <c r="CO91" s="2">
        <v>4388</v>
      </c>
      <c r="CP91" s="2">
        <v>4672</v>
      </c>
      <c r="CQ91" s="2">
        <v>4719</v>
      </c>
      <c r="CR91" s="2">
        <v>4812</v>
      </c>
      <c r="CS91" s="2">
        <v>4742</v>
      </c>
      <c r="CT91" s="2">
        <v>4636</v>
      </c>
      <c r="CU91" s="2">
        <v>4791</v>
      </c>
      <c r="CV91" s="2">
        <v>4812</v>
      </c>
      <c r="CW91" s="2">
        <v>4776</v>
      </c>
      <c r="CX91" s="2">
        <v>4762</v>
      </c>
      <c r="CY91" s="2">
        <v>4745</v>
      </c>
      <c r="CZ91" s="2">
        <v>4790</v>
      </c>
      <c r="DA91" s="2">
        <v>4834</v>
      </c>
      <c r="DB91" s="2">
        <v>4857</v>
      </c>
      <c r="DC91" s="2">
        <v>4543</v>
      </c>
      <c r="DD91" s="2">
        <v>4751</v>
      </c>
      <c r="DE91" s="2">
        <v>4837</v>
      </c>
      <c r="DF91" s="2">
        <v>4657</v>
      </c>
      <c r="DG91" s="2">
        <v>4787</v>
      </c>
      <c r="DH91" s="2">
        <v>5025</v>
      </c>
      <c r="DI91" s="2">
        <v>5105</v>
      </c>
      <c r="DJ91" s="2">
        <v>5028</v>
      </c>
      <c r="DK91" s="2">
        <v>4865</v>
      </c>
      <c r="DL91" s="2">
        <v>4749</v>
      </c>
      <c r="DM91" s="2">
        <v>4913</v>
      </c>
      <c r="DN91" s="2">
        <v>4980</v>
      </c>
      <c r="DO91" s="2">
        <v>4853</v>
      </c>
      <c r="DP91" s="2">
        <v>4821</v>
      </c>
      <c r="DQ91" s="2">
        <v>5060</v>
      </c>
      <c r="DR91" s="2">
        <v>5209</v>
      </c>
      <c r="DS91" s="2">
        <v>5520</v>
      </c>
      <c r="DT91" s="2">
        <v>5650</v>
      </c>
      <c r="DU91" s="2">
        <v>5628</v>
      </c>
      <c r="DV91" s="2">
        <v>5171</v>
      </c>
      <c r="DW91" s="2">
        <v>5073</v>
      </c>
      <c r="DX91" s="2">
        <v>5042</v>
      </c>
      <c r="DY91" s="2">
        <v>5336</v>
      </c>
      <c r="DZ91" s="2">
        <v>5273</v>
      </c>
      <c r="EA91" s="2">
        <v>5155</v>
      </c>
      <c r="EB91" s="2">
        <v>5058</v>
      </c>
      <c r="EC91" s="2">
        <v>5053</v>
      </c>
      <c r="ED91" s="2">
        <v>5075</v>
      </c>
      <c r="EE91" s="2">
        <v>5081</v>
      </c>
      <c r="EF91" s="2">
        <v>5248</v>
      </c>
      <c r="EG91" s="2">
        <v>5226</v>
      </c>
      <c r="EH91" s="2">
        <v>5093</v>
      </c>
      <c r="EI91" s="2">
        <v>5163</v>
      </c>
      <c r="EJ91" s="2">
        <v>5096</v>
      </c>
      <c r="EK91" s="2">
        <v>5188</v>
      </c>
      <c r="EL91" s="2">
        <v>5351</v>
      </c>
      <c r="EM91" s="2">
        <v>5301</v>
      </c>
      <c r="EN91" s="2">
        <v>5258</v>
      </c>
      <c r="EO91" s="2">
        <v>5033</v>
      </c>
      <c r="EP91" s="2">
        <v>5061</v>
      </c>
      <c r="EQ91" s="2">
        <v>5252</v>
      </c>
      <c r="ER91" s="2">
        <v>5232</v>
      </c>
      <c r="ES91" s="2">
        <v>5030</v>
      </c>
      <c r="ET91" s="2">
        <v>4885</v>
      </c>
      <c r="EU91" s="2">
        <v>4899</v>
      </c>
      <c r="EV91" s="2">
        <v>4934</v>
      </c>
      <c r="EW91" s="2">
        <v>4934</v>
      </c>
      <c r="EX91" s="2">
        <v>4970</v>
      </c>
      <c r="EY91" s="2">
        <v>4967</v>
      </c>
      <c r="EZ91" s="2">
        <v>5000</v>
      </c>
      <c r="FA91" s="2">
        <v>4878</v>
      </c>
      <c r="FB91" s="2">
        <v>4776</v>
      </c>
      <c r="FC91" s="2">
        <v>4838</v>
      </c>
      <c r="FD91" s="2">
        <v>4837</v>
      </c>
      <c r="FE91" s="2">
        <v>4862</v>
      </c>
      <c r="FF91" s="2">
        <v>4913</v>
      </c>
      <c r="FG91" s="2">
        <v>4803</v>
      </c>
      <c r="FH91" s="2">
        <v>4848</v>
      </c>
      <c r="FI91" s="2">
        <v>4867</v>
      </c>
      <c r="FJ91" s="2">
        <v>4821</v>
      </c>
      <c r="FK91" s="2">
        <v>4838</v>
      </c>
      <c r="FL91" s="2">
        <v>4882</v>
      </c>
      <c r="FM91" s="2">
        <v>4847</v>
      </c>
      <c r="FN91" s="2">
        <v>4831</v>
      </c>
      <c r="FO91" s="2">
        <v>4824</v>
      </c>
      <c r="FP91" s="2">
        <v>4934</v>
      </c>
      <c r="FQ91" s="2">
        <v>4911</v>
      </c>
      <c r="FR91" s="2">
        <v>4773</v>
      </c>
      <c r="FS91" s="2">
        <v>4688</v>
      </c>
      <c r="FT91" s="2">
        <v>4694</v>
      </c>
      <c r="FU91" s="2">
        <v>4835</v>
      </c>
      <c r="FV91" s="2">
        <v>4700</v>
      </c>
      <c r="FW91" s="2">
        <v>4770</v>
      </c>
      <c r="FX91" s="2">
        <v>5071</v>
      </c>
      <c r="FY91" s="2">
        <v>5047</v>
      </c>
      <c r="FZ91" s="2">
        <v>5262</v>
      </c>
      <c r="GA91" s="2">
        <v>5069</v>
      </c>
      <c r="GB91" s="2">
        <v>5107</v>
      </c>
      <c r="GC91" s="2">
        <v>5066</v>
      </c>
      <c r="GD91" s="2">
        <v>5072</v>
      </c>
      <c r="GE91" s="2">
        <v>5153</v>
      </c>
      <c r="GF91" s="2">
        <v>4831</v>
      </c>
      <c r="GG91" s="2">
        <v>5151</v>
      </c>
      <c r="GH91" s="2">
        <v>5235</v>
      </c>
      <c r="GI91" s="2">
        <v>4864</v>
      </c>
      <c r="GJ91" s="2">
        <v>4770</v>
      </c>
      <c r="GK91" s="2">
        <v>4645</v>
      </c>
      <c r="GL91" s="2">
        <v>4681</v>
      </c>
      <c r="GM91" s="2">
        <v>4467</v>
      </c>
      <c r="GN91" s="2">
        <v>4380</v>
      </c>
      <c r="GO91" s="2">
        <v>4390</v>
      </c>
      <c r="GP91" s="2">
        <v>4477</v>
      </c>
      <c r="GQ91" s="2">
        <v>4496</v>
      </c>
      <c r="GR91" s="2">
        <v>4490</v>
      </c>
      <c r="GS91" s="2">
        <v>4543</v>
      </c>
      <c r="GT91" s="2">
        <v>4283</v>
      </c>
      <c r="GU91" s="2">
        <v>4222</v>
      </c>
      <c r="GV91" s="2">
        <v>4390</v>
      </c>
      <c r="GW91" s="2">
        <v>4506</v>
      </c>
      <c r="GX91" s="2">
        <v>4444</v>
      </c>
      <c r="GY91" s="2">
        <v>4381</v>
      </c>
      <c r="GZ91" s="2">
        <v>4352</v>
      </c>
      <c r="HA91" s="2">
        <v>4114</v>
      </c>
      <c r="HB91" s="2">
        <v>3837</v>
      </c>
      <c r="HC91" s="2">
        <v>3826</v>
      </c>
      <c r="HD91" s="2">
        <v>3914</v>
      </c>
      <c r="HE91" s="2">
        <v>3895</v>
      </c>
      <c r="HF91" s="2">
        <v>3922</v>
      </c>
      <c r="HG91" s="2">
        <v>4005</v>
      </c>
      <c r="HH91" s="2">
        <v>3868</v>
      </c>
      <c r="HI91" s="2">
        <v>3832</v>
      </c>
      <c r="HJ91" s="2">
        <v>3852</v>
      </c>
      <c r="HK91" s="2">
        <v>3956</v>
      </c>
      <c r="HL91" s="2">
        <v>3940</v>
      </c>
      <c r="HM91" s="2">
        <v>4008</v>
      </c>
      <c r="HN91" s="2">
        <v>4068</v>
      </c>
      <c r="HO91" s="2">
        <v>4004</v>
      </c>
      <c r="HP91" s="2">
        <v>3956</v>
      </c>
      <c r="HQ91" s="2">
        <v>3945</v>
      </c>
      <c r="HR91" s="2">
        <v>3904</v>
      </c>
      <c r="HS91" s="2">
        <v>3835</v>
      </c>
      <c r="HT91" s="2">
        <v>3822</v>
      </c>
      <c r="HU91" s="2">
        <v>3824</v>
      </c>
      <c r="HV91" s="2">
        <v>3946</v>
      </c>
      <c r="HW91" s="2">
        <v>3960</v>
      </c>
      <c r="HX91" s="2">
        <v>4049</v>
      </c>
      <c r="HY91" s="2">
        <v>4016</v>
      </c>
      <c r="HZ91" s="2">
        <v>4020</v>
      </c>
      <c r="IA91" s="2">
        <v>4043</v>
      </c>
      <c r="IB91" s="2">
        <v>4096</v>
      </c>
      <c r="IC91" s="2">
        <v>4121</v>
      </c>
      <c r="ID91" s="2">
        <v>4106</v>
      </c>
      <c r="IE91" s="2">
        <v>4137</v>
      </c>
      <c r="IF91" s="2">
        <v>4258</v>
      </c>
      <c r="IG91" s="2">
        <v>4253</v>
      </c>
      <c r="IH91" s="2">
        <v>4217</v>
      </c>
      <c r="II91" s="2">
        <v>4172</v>
      </c>
      <c r="IJ91" s="2">
        <v>4280</v>
      </c>
      <c r="IK91" s="2">
        <v>4244</v>
      </c>
      <c r="IL91" s="2">
        <v>4216</v>
      </c>
      <c r="IM91" s="2">
        <v>4151</v>
      </c>
      <c r="IN91" s="2">
        <v>4115</v>
      </c>
      <c r="IO91" s="2">
        <v>4126</v>
      </c>
      <c r="IP91" s="2">
        <v>4082</v>
      </c>
      <c r="IQ91" s="2">
        <v>4260</v>
      </c>
      <c r="IR91" s="2">
        <v>4605</v>
      </c>
      <c r="IS91" s="2">
        <v>4487</v>
      </c>
      <c r="IT91" s="2">
        <v>4434</v>
      </c>
    </row>
    <row r="92" spans="1:254" ht="15.9" customHeight="1">
      <c r="A92" s="65" t="s">
        <v>179</v>
      </c>
      <c r="B92" s="41" t="s">
        <v>180</v>
      </c>
      <c r="C92" s="45">
        <v>7662</v>
      </c>
      <c r="D92" s="16">
        <v>-343</v>
      </c>
      <c r="E92" s="21">
        <v>8005</v>
      </c>
      <c r="F92" s="21">
        <v>7933</v>
      </c>
      <c r="G92" s="21">
        <v>7955</v>
      </c>
      <c r="H92" s="21">
        <v>7056</v>
      </c>
      <c r="I92" s="21">
        <v>7013</v>
      </c>
      <c r="J92" s="21">
        <v>6340</v>
      </c>
      <c r="K92" s="21">
        <v>6234</v>
      </c>
      <c r="L92" s="21">
        <v>6692</v>
      </c>
      <c r="M92" s="21">
        <v>7311</v>
      </c>
      <c r="N92" s="21">
        <v>7293</v>
      </c>
      <c r="O92" s="21">
        <v>7511</v>
      </c>
      <c r="P92" s="21">
        <v>7404</v>
      </c>
      <c r="Q92" s="21">
        <v>7110</v>
      </c>
      <c r="R92" s="21">
        <v>6933</v>
      </c>
      <c r="S92" s="21">
        <v>7566</v>
      </c>
      <c r="T92" s="21">
        <v>7696</v>
      </c>
      <c r="U92" s="21">
        <v>7412</v>
      </c>
      <c r="V92" s="21">
        <v>7764</v>
      </c>
      <c r="W92" s="21">
        <v>8020</v>
      </c>
      <c r="X92" s="21">
        <v>7661</v>
      </c>
      <c r="Y92" s="21">
        <v>7511</v>
      </c>
      <c r="Z92" s="21">
        <v>7771</v>
      </c>
      <c r="AA92" s="21">
        <v>8457</v>
      </c>
      <c r="AB92" s="21">
        <v>8081</v>
      </c>
      <c r="AC92" s="21">
        <v>8303</v>
      </c>
      <c r="AD92" s="21">
        <v>8649</v>
      </c>
      <c r="AE92" s="21">
        <v>8021</v>
      </c>
      <c r="AF92" s="21">
        <v>7623</v>
      </c>
      <c r="AG92" s="21">
        <v>7867</v>
      </c>
      <c r="AH92" s="21">
        <v>8343</v>
      </c>
      <c r="AI92" s="21">
        <v>8034</v>
      </c>
      <c r="AJ92" s="21">
        <v>8142</v>
      </c>
      <c r="AK92" s="21">
        <v>8420</v>
      </c>
      <c r="AL92" s="21">
        <v>8379</v>
      </c>
      <c r="AM92" s="21">
        <v>8287</v>
      </c>
      <c r="AN92" s="21">
        <v>8162</v>
      </c>
      <c r="AO92" s="21">
        <v>8135</v>
      </c>
      <c r="AP92" s="21">
        <v>7827</v>
      </c>
      <c r="AQ92" s="21">
        <v>7530</v>
      </c>
      <c r="AR92" s="21">
        <v>6890</v>
      </c>
      <c r="AS92" s="21">
        <v>7180</v>
      </c>
      <c r="AT92" s="21">
        <v>7114</v>
      </c>
      <c r="AU92" s="21">
        <v>6879</v>
      </c>
      <c r="AV92" s="21">
        <v>7462</v>
      </c>
      <c r="AW92" s="21">
        <v>7509</v>
      </c>
      <c r="AX92" s="21">
        <v>7788</v>
      </c>
      <c r="AY92" s="21">
        <v>7637</v>
      </c>
      <c r="AZ92" s="21">
        <v>7738</v>
      </c>
      <c r="BA92" s="21">
        <v>7938</v>
      </c>
      <c r="BB92" s="21">
        <v>7568</v>
      </c>
      <c r="BC92" s="21">
        <v>7760</v>
      </c>
      <c r="BD92" s="21">
        <v>8018</v>
      </c>
      <c r="BE92" s="21">
        <v>7980</v>
      </c>
      <c r="BF92" s="21">
        <v>7652</v>
      </c>
      <c r="BG92" s="21">
        <v>7550</v>
      </c>
      <c r="BH92" s="21">
        <v>7051</v>
      </c>
      <c r="BI92" s="21">
        <v>7385</v>
      </c>
      <c r="BJ92" s="21">
        <v>7735</v>
      </c>
      <c r="BK92" s="21">
        <v>7694</v>
      </c>
      <c r="BL92" s="21">
        <v>7001</v>
      </c>
      <c r="BM92" s="2">
        <v>6712</v>
      </c>
      <c r="BN92" s="2">
        <v>6751</v>
      </c>
      <c r="BO92" s="2">
        <v>6559</v>
      </c>
      <c r="BP92" s="2">
        <v>6227</v>
      </c>
      <c r="BQ92" s="2">
        <v>6188</v>
      </c>
      <c r="BR92" s="2">
        <v>6000</v>
      </c>
      <c r="BS92" s="2">
        <v>5867</v>
      </c>
      <c r="BT92" s="2">
        <v>5970</v>
      </c>
      <c r="BU92" s="2">
        <v>5875</v>
      </c>
      <c r="BV92" s="2">
        <v>5739</v>
      </c>
      <c r="BW92" s="2">
        <v>5659</v>
      </c>
      <c r="BX92" s="2">
        <v>5893</v>
      </c>
      <c r="BY92" s="2">
        <v>5851</v>
      </c>
      <c r="BZ92" s="2">
        <v>5698</v>
      </c>
      <c r="CA92" s="2">
        <v>5625</v>
      </c>
      <c r="CB92" s="2">
        <v>5721</v>
      </c>
      <c r="CC92" s="2">
        <v>5678</v>
      </c>
      <c r="CD92" s="2">
        <v>5618</v>
      </c>
      <c r="CE92" s="2">
        <v>5416</v>
      </c>
      <c r="CF92" s="2">
        <v>5390</v>
      </c>
      <c r="CG92" s="2">
        <v>5235</v>
      </c>
      <c r="CH92" s="2">
        <v>5198</v>
      </c>
      <c r="CI92" s="2">
        <v>4855</v>
      </c>
      <c r="CJ92" s="2">
        <v>4910</v>
      </c>
      <c r="CK92" s="2">
        <v>4875</v>
      </c>
      <c r="CL92" s="2">
        <v>4810</v>
      </c>
      <c r="CM92" s="2">
        <v>4875</v>
      </c>
      <c r="CN92" s="2">
        <v>4587</v>
      </c>
      <c r="CO92" s="2">
        <v>4644</v>
      </c>
      <c r="CP92" s="2">
        <v>4880</v>
      </c>
      <c r="CQ92" s="2">
        <v>5106</v>
      </c>
      <c r="CR92" s="2">
        <v>5069</v>
      </c>
      <c r="CS92" s="2">
        <v>4867</v>
      </c>
      <c r="CT92" s="2">
        <v>4731</v>
      </c>
      <c r="CU92" s="2">
        <v>5060</v>
      </c>
      <c r="CV92" s="2">
        <v>5254</v>
      </c>
      <c r="CW92" s="2">
        <v>5137</v>
      </c>
      <c r="CX92" s="2">
        <v>5114</v>
      </c>
      <c r="CY92" s="2">
        <v>5190</v>
      </c>
      <c r="CZ92" s="2">
        <v>5289</v>
      </c>
      <c r="DA92" s="2">
        <v>5299</v>
      </c>
      <c r="DB92" s="2">
        <v>5170</v>
      </c>
      <c r="DC92" s="2">
        <v>4941</v>
      </c>
      <c r="DD92" s="2">
        <v>5469</v>
      </c>
      <c r="DE92" s="2">
        <v>5568</v>
      </c>
      <c r="DF92" s="2">
        <v>5400</v>
      </c>
      <c r="DG92" s="2">
        <v>5769</v>
      </c>
      <c r="DH92" s="2">
        <v>5815</v>
      </c>
      <c r="DI92" s="2">
        <v>5761</v>
      </c>
      <c r="DJ92" s="2">
        <v>5810</v>
      </c>
      <c r="DK92" s="2">
        <v>5791</v>
      </c>
      <c r="DL92" s="2">
        <v>5601</v>
      </c>
      <c r="DM92" s="2">
        <v>5511</v>
      </c>
      <c r="DN92" s="2">
        <v>5481</v>
      </c>
      <c r="DO92" s="2">
        <v>5213</v>
      </c>
      <c r="DP92" s="2">
        <v>5213</v>
      </c>
      <c r="DQ92" s="2">
        <v>5353</v>
      </c>
      <c r="DR92" s="2">
        <v>5211</v>
      </c>
      <c r="DS92" s="2">
        <v>4863</v>
      </c>
      <c r="DT92" s="2">
        <v>4025</v>
      </c>
      <c r="DU92" s="2">
        <v>3985</v>
      </c>
      <c r="DV92" s="2">
        <v>3764</v>
      </c>
      <c r="DW92" s="2">
        <v>3850</v>
      </c>
      <c r="DX92" s="2">
        <v>3835</v>
      </c>
      <c r="DY92" s="2">
        <v>3755</v>
      </c>
      <c r="DZ92" s="2">
        <v>3706</v>
      </c>
      <c r="EA92" s="2">
        <v>3784</v>
      </c>
      <c r="EB92" s="2">
        <v>3788</v>
      </c>
      <c r="EC92" s="2">
        <v>3884</v>
      </c>
      <c r="ED92" s="2">
        <v>3951</v>
      </c>
      <c r="EE92" s="2">
        <v>3955</v>
      </c>
      <c r="EF92" s="2">
        <v>4020</v>
      </c>
      <c r="EG92" s="2">
        <v>3974</v>
      </c>
      <c r="EH92" s="2">
        <v>3827</v>
      </c>
      <c r="EI92" s="2">
        <v>3904</v>
      </c>
      <c r="EJ92" s="2">
        <v>3931</v>
      </c>
      <c r="EK92" s="2">
        <v>3918</v>
      </c>
      <c r="EL92" s="2">
        <v>3855</v>
      </c>
      <c r="EM92" s="2">
        <v>3851</v>
      </c>
      <c r="EN92" s="2">
        <v>3811</v>
      </c>
      <c r="EO92" s="2">
        <v>3715</v>
      </c>
      <c r="EP92" s="2">
        <v>3735</v>
      </c>
      <c r="EQ92" s="2">
        <v>3705</v>
      </c>
      <c r="ER92" s="2">
        <v>3681</v>
      </c>
      <c r="ES92" s="2">
        <v>3644</v>
      </c>
      <c r="ET92" s="2">
        <v>3641</v>
      </c>
      <c r="EU92" s="2">
        <v>3646</v>
      </c>
      <c r="EV92" s="2">
        <v>3551</v>
      </c>
      <c r="EW92" s="2">
        <v>3537</v>
      </c>
      <c r="EX92" s="2">
        <v>3558</v>
      </c>
      <c r="EY92" s="2">
        <v>3579</v>
      </c>
      <c r="EZ92" s="2">
        <v>3542</v>
      </c>
      <c r="FA92" s="2">
        <v>3466</v>
      </c>
      <c r="FB92" s="2">
        <v>3422</v>
      </c>
      <c r="FC92" s="2">
        <v>3435</v>
      </c>
      <c r="FD92" s="2">
        <v>3435</v>
      </c>
      <c r="FE92" s="2">
        <v>3520</v>
      </c>
      <c r="FF92" s="2">
        <v>3530</v>
      </c>
      <c r="FG92" s="2">
        <v>3498</v>
      </c>
      <c r="FH92" s="2">
        <v>3519</v>
      </c>
      <c r="FI92" s="2">
        <v>3491</v>
      </c>
      <c r="FJ92" s="2">
        <v>3464</v>
      </c>
      <c r="FK92" s="2">
        <v>3407</v>
      </c>
      <c r="FL92" s="2">
        <v>3388</v>
      </c>
      <c r="FM92" s="2">
        <v>3360</v>
      </c>
      <c r="FN92" s="2">
        <v>3369</v>
      </c>
      <c r="FO92" s="2">
        <v>3381</v>
      </c>
      <c r="FP92" s="2">
        <v>3353</v>
      </c>
      <c r="FQ92" s="2">
        <v>3333</v>
      </c>
      <c r="FR92" s="2">
        <v>3245</v>
      </c>
      <c r="FS92" s="2">
        <v>3247</v>
      </c>
      <c r="FT92" s="2">
        <v>3188</v>
      </c>
      <c r="FU92" s="2">
        <v>3250</v>
      </c>
      <c r="FV92" s="2">
        <v>3185</v>
      </c>
      <c r="FW92" s="2">
        <v>3299</v>
      </c>
      <c r="FX92" s="2">
        <v>3195</v>
      </c>
      <c r="FY92" s="2">
        <v>3090</v>
      </c>
      <c r="FZ92" s="2">
        <v>3110</v>
      </c>
      <c r="GA92" s="2">
        <v>3044</v>
      </c>
      <c r="GB92" s="2">
        <v>3041</v>
      </c>
      <c r="GC92" s="2">
        <v>3068</v>
      </c>
      <c r="GD92" s="2">
        <v>2857.5</v>
      </c>
      <c r="GE92" s="2">
        <v>2936</v>
      </c>
      <c r="GF92" s="2">
        <v>2808.5</v>
      </c>
      <c r="GG92" s="2">
        <v>2928</v>
      </c>
      <c r="GH92" s="2">
        <v>2971</v>
      </c>
      <c r="GI92" s="2">
        <v>2897</v>
      </c>
      <c r="GJ92" s="2">
        <v>2873</v>
      </c>
      <c r="GK92" s="2">
        <v>2877</v>
      </c>
      <c r="GL92" s="2">
        <v>2927.5</v>
      </c>
      <c r="GM92" s="2">
        <v>2877.5</v>
      </c>
      <c r="GN92" s="2">
        <v>2866.5</v>
      </c>
      <c r="GO92" s="2">
        <v>2871</v>
      </c>
      <c r="GP92" s="2">
        <v>2816.5</v>
      </c>
      <c r="GQ92" s="2">
        <v>2734</v>
      </c>
      <c r="GR92" s="2">
        <v>2716.5</v>
      </c>
      <c r="GS92" s="2">
        <v>2736</v>
      </c>
      <c r="GT92" s="2">
        <v>2696</v>
      </c>
      <c r="GU92" s="2">
        <v>2673.5</v>
      </c>
      <c r="GV92" s="2">
        <v>2795</v>
      </c>
      <c r="GW92" s="2">
        <v>2860</v>
      </c>
      <c r="GX92" s="2">
        <v>2821.5</v>
      </c>
      <c r="GY92" s="2">
        <v>2822.5</v>
      </c>
      <c r="GZ92" s="2">
        <v>2821</v>
      </c>
      <c r="HA92" s="2">
        <v>2655</v>
      </c>
      <c r="HB92" s="2">
        <v>2630</v>
      </c>
      <c r="HC92" s="2">
        <v>2625</v>
      </c>
      <c r="HD92" s="2">
        <v>2700</v>
      </c>
      <c r="HE92" s="2">
        <v>2702</v>
      </c>
      <c r="HF92" s="2">
        <v>2775.5</v>
      </c>
      <c r="HG92" s="2">
        <v>2780.5</v>
      </c>
      <c r="HH92" s="2">
        <v>2760.5</v>
      </c>
      <c r="HI92" s="2">
        <v>2768</v>
      </c>
      <c r="HJ92" s="2">
        <v>2741</v>
      </c>
      <c r="HK92" s="2">
        <v>2741</v>
      </c>
      <c r="HL92" s="2">
        <v>2748</v>
      </c>
      <c r="HM92" s="2">
        <v>2777</v>
      </c>
      <c r="HN92" s="2">
        <v>2777</v>
      </c>
      <c r="HO92" s="2">
        <v>2746</v>
      </c>
      <c r="HP92" s="2">
        <v>2712.5</v>
      </c>
      <c r="HQ92" s="2">
        <v>2759</v>
      </c>
      <c r="HR92" s="2">
        <v>2745</v>
      </c>
      <c r="HS92" s="2">
        <v>2724</v>
      </c>
      <c r="HT92" s="2">
        <v>2694</v>
      </c>
      <c r="HU92" s="2">
        <v>2695</v>
      </c>
      <c r="HV92" s="2">
        <v>2674.5</v>
      </c>
      <c r="HW92" s="2">
        <v>2694</v>
      </c>
      <c r="HX92" s="2">
        <v>2758.5</v>
      </c>
      <c r="HY92" s="2">
        <v>2784</v>
      </c>
      <c r="HZ92" s="2">
        <v>2786</v>
      </c>
      <c r="IA92" s="2">
        <v>2784.5</v>
      </c>
      <c r="IB92" s="2">
        <v>2744.5</v>
      </c>
      <c r="IC92" s="2">
        <v>2686.5</v>
      </c>
      <c r="ID92" s="2">
        <v>2681.5</v>
      </c>
      <c r="IE92" s="2">
        <v>2728</v>
      </c>
      <c r="IF92" s="2">
        <v>2706.5</v>
      </c>
      <c r="IG92" s="2">
        <v>2695</v>
      </c>
      <c r="IH92" s="2">
        <v>2700.5</v>
      </c>
      <c r="II92" s="2">
        <v>2705.5</v>
      </c>
      <c r="IJ92" s="2">
        <v>2721</v>
      </c>
      <c r="IK92" s="2">
        <v>2756</v>
      </c>
      <c r="IL92" s="2">
        <v>2717</v>
      </c>
      <c r="IM92" s="2">
        <v>2700.5</v>
      </c>
      <c r="IN92" s="2">
        <v>2655</v>
      </c>
      <c r="IO92" s="2">
        <v>2814.5</v>
      </c>
      <c r="IP92" s="2">
        <v>2821.5</v>
      </c>
      <c r="IQ92" s="2">
        <v>2858</v>
      </c>
      <c r="IR92" s="2">
        <v>2823</v>
      </c>
      <c r="IS92" s="2">
        <v>2796</v>
      </c>
      <c r="IT92" s="2">
        <v>2797.5</v>
      </c>
    </row>
    <row r="93" spans="1:254" ht="15.9" customHeight="1">
      <c r="A93" s="65" t="s">
        <v>181</v>
      </c>
      <c r="B93" s="41" t="s">
        <v>182</v>
      </c>
      <c r="C93" s="45">
        <v>716</v>
      </c>
      <c r="D93" s="16">
        <v>-8</v>
      </c>
      <c r="E93" s="21">
        <v>724</v>
      </c>
      <c r="F93" s="21">
        <v>733</v>
      </c>
      <c r="G93" s="21">
        <v>719</v>
      </c>
      <c r="H93" s="21">
        <v>709</v>
      </c>
      <c r="I93" s="21">
        <v>705</v>
      </c>
      <c r="J93" s="21">
        <v>704</v>
      </c>
      <c r="K93" s="21">
        <v>701</v>
      </c>
      <c r="L93" s="21">
        <v>735</v>
      </c>
      <c r="M93" s="21">
        <v>754</v>
      </c>
      <c r="N93" s="21">
        <v>751</v>
      </c>
      <c r="O93" s="21">
        <v>758</v>
      </c>
      <c r="P93" s="21">
        <v>755</v>
      </c>
      <c r="Q93" s="21">
        <v>730</v>
      </c>
      <c r="R93" s="21">
        <v>731</v>
      </c>
      <c r="S93" s="21">
        <v>781</v>
      </c>
      <c r="T93" s="21">
        <v>788</v>
      </c>
      <c r="U93" s="21">
        <v>778</v>
      </c>
      <c r="V93" s="21">
        <v>773</v>
      </c>
      <c r="W93" s="21">
        <v>762</v>
      </c>
      <c r="X93" s="21">
        <v>757</v>
      </c>
      <c r="Y93" s="21">
        <v>785</v>
      </c>
      <c r="Z93" s="21">
        <v>820</v>
      </c>
      <c r="AA93" s="21">
        <v>837</v>
      </c>
      <c r="AB93" s="21">
        <v>826</v>
      </c>
      <c r="AC93" s="21">
        <v>852</v>
      </c>
      <c r="AD93" s="21">
        <v>870</v>
      </c>
      <c r="AE93" s="21">
        <v>904</v>
      </c>
      <c r="AF93" s="21">
        <v>856</v>
      </c>
      <c r="AG93" s="21">
        <v>758</v>
      </c>
      <c r="AH93" s="21">
        <v>755</v>
      </c>
      <c r="AI93" s="21">
        <v>753</v>
      </c>
      <c r="AJ93" s="21">
        <v>768</v>
      </c>
      <c r="AK93" s="21">
        <v>786</v>
      </c>
      <c r="AL93" s="21">
        <v>786</v>
      </c>
      <c r="AM93" s="21">
        <v>815</v>
      </c>
      <c r="AN93" s="21">
        <v>811</v>
      </c>
      <c r="AO93" s="21">
        <v>718</v>
      </c>
      <c r="AP93" s="21">
        <v>737</v>
      </c>
      <c r="AQ93" s="21">
        <v>702</v>
      </c>
      <c r="AR93" s="21">
        <v>660</v>
      </c>
      <c r="AS93" s="21">
        <v>680</v>
      </c>
      <c r="AT93" s="21">
        <v>733</v>
      </c>
      <c r="AU93" s="21">
        <v>722</v>
      </c>
      <c r="AV93" s="21">
        <v>751</v>
      </c>
      <c r="AW93" s="21">
        <v>755</v>
      </c>
      <c r="AX93" s="21">
        <v>763</v>
      </c>
      <c r="AY93" s="21">
        <v>760</v>
      </c>
      <c r="AZ93" s="21">
        <v>785</v>
      </c>
      <c r="BA93" s="21">
        <v>818</v>
      </c>
      <c r="BB93" s="21">
        <v>817</v>
      </c>
      <c r="BC93" s="21">
        <v>850</v>
      </c>
      <c r="BD93" s="21">
        <v>847</v>
      </c>
      <c r="BE93" s="21">
        <v>880</v>
      </c>
      <c r="BF93" s="21">
        <v>877</v>
      </c>
      <c r="BG93" s="21">
        <v>920</v>
      </c>
      <c r="BH93" s="21">
        <v>958</v>
      </c>
      <c r="BI93" s="21">
        <v>925</v>
      </c>
      <c r="BJ93" s="21">
        <v>829</v>
      </c>
      <c r="BK93" s="21">
        <v>746</v>
      </c>
      <c r="BL93" s="21">
        <v>760</v>
      </c>
      <c r="BM93" s="2">
        <v>761</v>
      </c>
      <c r="BN93" s="2">
        <v>758</v>
      </c>
      <c r="BO93" s="2">
        <v>820</v>
      </c>
      <c r="BP93" s="2">
        <v>840</v>
      </c>
      <c r="BQ93" s="2">
        <v>833</v>
      </c>
      <c r="BR93" s="2">
        <v>805</v>
      </c>
      <c r="BS93" s="2">
        <v>850</v>
      </c>
      <c r="BT93" s="2">
        <v>920</v>
      </c>
      <c r="BU93" s="2">
        <v>917</v>
      </c>
      <c r="BV93" s="2">
        <v>955</v>
      </c>
      <c r="BW93" s="2">
        <v>976</v>
      </c>
      <c r="BX93" s="2">
        <v>985</v>
      </c>
      <c r="BY93" s="2">
        <v>983</v>
      </c>
      <c r="BZ93" s="2">
        <v>949</v>
      </c>
      <c r="CA93" s="2">
        <v>938</v>
      </c>
      <c r="CB93" s="2">
        <v>958</v>
      </c>
      <c r="CC93" s="2">
        <v>969</v>
      </c>
      <c r="CD93" s="2">
        <v>972</v>
      </c>
      <c r="CE93" s="2">
        <v>952</v>
      </c>
      <c r="CF93" s="2">
        <v>1010</v>
      </c>
      <c r="CG93" s="2">
        <v>1033</v>
      </c>
      <c r="CH93" s="2">
        <v>1001</v>
      </c>
      <c r="CI93" s="2">
        <v>986</v>
      </c>
      <c r="CJ93" s="2">
        <v>995</v>
      </c>
      <c r="CK93" s="2">
        <v>1004</v>
      </c>
      <c r="CL93" s="2">
        <v>1020</v>
      </c>
      <c r="CM93" s="2">
        <v>1064</v>
      </c>
      <c r="CN93" s="2">
        <v>943</v>
      </c>
      <c r="CO93" s="2">
        <v>910</v>
      </c>
      <c r="CP93" s="2">
        <v>938</v>
      </c>
      <c r="CQ93" s="2">
        <v>968</v>
      </c>
      <c r="CR93" s="2">
        <v>997</v>
      </c>
      <c r="CS93" s="2">
        <v>976</v>
      </c>
      <c r="CT93" s="2">
        <v>1008</v>
      </c>
      <c r="CU93" s="2">
        <v>1055</v>
      </c>
      <c r="CV93" s="2">
        <v>1089</v>
      </c>
      <c r="CW93" s="2">
        <v>1050</v>
      </c>
      <c r="CX93" s="2">
        <v>1113</v>
      </c>
      <c r="CY93" s="2">
        <v>1001</v>
      </c>
      <c r="CZ93" s="2">
        <v>990</v>
      </c>
      <c r="DA93" s="2">
        <v>979</v>
      </c>
      <c r="DB93" s="2">
        <v>965</v>
      </c>
      <c r="DC93" s="2">
        <v>932</v>
      </c>
      <c r="DD93" s="2">
        <v>1000</v>
      </c>
      <c r="DE93" s="2">
        <v>1001</v>
      </c>
      <c r="DF93" s="2">
        <v>942</v>
      </c>
      <c r="DG93" s="2">
        <v>1005</v>
      </c>
      <c r="DH93" s="2">
        <v>1037</v>
      </c>
      <c r="DI93" s="2">
        <v>1071</v>
      </c>
      <c r="DJ93" s="2">
        <v>1026</v>
      </c>
      <c r="DK93" s="2">
        <v>950</v>
      </c>
      <c r="DL93" s="2">
        <v>905</v>
      </c>
      <c r="DM93" s="2">
        <v>985</v>
      </c>
      <c r="DN93" s="2">
        <v>973</v>
      </c>
      <c r="DO93" s="2">
        <v>1080</v>
      </c>
      <c r="DP93" s="2">
        <v>1201</v>
      </c>
      <c r="DQ93" s="2">
        <v>1141</v>
      </c>
      <c r="DR93" s="2">
        <v>1233</v>
      </c>
      <c r="DS93" s="2">
        <v>1311</v>
      </c>
      <c r="DT93" s="2">
        <v>1263</v>
      </c>
      <c r="DU93" s="2">
        <v>1375</v>
      </c>
      <c r="DV93" s="2">
        <v>1195</v>
      </c>
      <c r="DW93" s="2">
        <v>1170</v>
      </c>
      <c r="DX93" s="2">
        <v>1170</v>
      </c>
      <c r="DY93" s="2">
        <v>1201</v>
      </c>
      <c r="DZ93" s="2">
        <v>1129</v>
      </c>
      <c r="EA93" s="2">
        <v>922</v>
      </c>
      <c r="EB93" s="2">
        <v>1080</v>
      </c>
      <c r="EC93" s="2">
        <v>1158</v>
      </c>
      <c r="ED93" s="2">
        <v>1103</v>
      </c>
      <c r="EE93" s="2">
        <v>1140</v>
      </c>
      <c r="EF93" s="2">
        <v>1065</v>
      </c>
      <c r="EG93" s="2">
        <v>1056</v>
      </c>
      <c r="EH93" s="2">
        <v>1010</v>
      </c>
      <c r="EI93" s="2">
        <v>1115</v>
      </c>
      <c r="EJ93" s="2">
        <v>1046</v>
      </c>
      <c r="EK93" s="2">
        <v>818</v>
      </c>
      <c r="EL93" s="2">
        <v>912</v>
      </c>
      <c r="EM93" s="2">
        <v>601</v>
      </c>
      <c r="EN93" s="2">
        <v>501</v>
      </c>
      <c r="EO93" s="2">
        <v>401</v>
      </c>
      <c r="EP93" s="2">
        <v>407</v>
      </c>
      <c r="EQ93" s="2">
        <v>426</v>
      </c>
      <c r="ER93" s="2">
        <v>382</v>
      </c>
      <c r="ES93" s="2">
        <v>370</v>
      </c>
      <c r="ET93" s="2">
        <v>318</v>
      </c>
      <c r="EU93" s="2">
        <v>315</v>
      </c>
      <c r="EV93" s="2">
        <v>320</v>
      </c>
      <c r="EW93" s="2">
        <v>300</v>
      </c>
      <c r="EX93" s="2">
        <v>297</v>
      </c>
      <c r="EY93" s="2">
        <v>280</v>
      </c>
      <c r="EZ93" s="2">
        <v>275</v>
      </c>
      <c r="FA93" s="2">
        <v>271</v>
      </c>
      <c r="FB93" s="2">
        <v>266</v>
      </c>
      <c r="FC93" s="2">
        <v>267</v>
      </c>
      <c r="FD93" s="2">
        <v>290</v>
      </c>
      <c r="FE93" s="2">
        <v>297</v>
      </c>
      <c r="FF93" s="2">
        <v>297</v>
      </c>
      <c r="FG93" s="2">
        <v>296</v>
      </c>
      <c r="FH93" s="2">
        <v>306</v>
      </c>
      <c r="FI93" s="2">
        <v>316</v>
      </c>
      <c r="FJ93" s="2">
        <v>319</v>
      </c>
      <c r="FK93" s="2">
        <v>314</v>
      </c>
      <c r="FL93" s="2">
        <v>312</v>
      </c>
      <c r="FM93" s="2">
        <v>322</v>
      </c>
      <c r="FN93" s="2">
        <v>318</v>
      </c>
      <c r="FO93" s="2">
        <v>365</v>
      </c>
      <c r="FP93" s="2">
        <v>358</v>
      </c>
      <c r="FQ93" s="2">
        <v>306</v>
      </c>
      <c r="FR93" s="2">
        <v>280</v>
      </c>
      <c r="FS93" s="2">
        <v>280</v>
      </c>
      <c r="FT93" s="2">
        <v>306</v>
      </c>
      <c r="FU93" s="2">
        <v>328</v>
      </c>
      <c r="FV93" s="2">
        <v>322</v>
      </c>
      <c r="FW93" s="2">
        <v>333</v>
      </c>
      <c r="FX93" s="2">
        <v>345</v>
      </c>
      <c r="FY93" s="2">
        <v>367</v>
      </c>
      <c r="FZ93" s="2">
        <v>379</v>
      </c>
      <c r="GA93" s="2">
        <v>356</v>
      </c>
      <c r="GB93" s="2">
        <v>357</v>
      </c>
      <c r="GC93" s="2">
        <v>382</v>
      </c>
      <c r="GD93" s="2">
        <v>391</v>
      </c>
      <c r="GE93" s="2">
        <v>401</v>
      </c>
      <c r="GF93" s="2">
        <v>362</v>
      </c>
      <c r="GG93" s="2">
        <v>386</v>
      </c>
      <c r="GH93" s="2">
        <v>412</v>
      </c>
      <c r="GI93" s="2">
        <v>331</v>
      </c>
      <c r="GJ93" s="2">
        <v>318</v>
      </c>
      <c r="GK93" s="2">
        <v>297</v>
      </c>
      <c r="GL93" s="2">
        <v>294</v>
      </c>
      <c r="GM93" s="2">
        <v>282</v>
      </c>
      <c r="GN93" s="2">
        <v>286</v>
      </c>
      <c r="GO93" s="2">
        <v>266</v>
      </c>
      <c r="GP93" s="2">
        <v>256</v>
      </c>
      <c r="GQ93" s="2">
        <v>245</v>
      </c>
      <c r="GR93" s="2">
        <v>240</v>
      </c>
      <c r="GS93" s="2">
        <v>248</v>
      </c>
      <c r="GT93" s="2">
        <v>241</v>
      </c>
      <c r="GU93" s="2">
        <v>248</v>
      </c>
      <c r="GV93" s="2">
        <v>259</v>
      </c>
      <c r="GW93" s="2">
        <v>256</v>
      </c>
      <c r="GX93" s="2">
        <v>266</v>
      </c>
      <c r="GY93" s="2">
        <v>235</v>
      </c>
      <c r="GZ93" s="2">
        <v>227</v>
      </c>
      <c r="HA93" s="2">
        <v>218</v>
      </c>
      <c r="HB93" s="2">
        <v>232</v>
      </c>
      <c r="HC93" s="2">
        <v>231</v>
      </c>
      <c r="HD93" s="2">
        <v>241</v>
      </c>
      <c r="HE93" s="2">
        <v>244</v>
      </c>
      <c r="HF93" s="2">
        <v>255</v>
      </c>
      <c r="HG93" s="2">
        <v>261</v>
      </c>
      <c r="HH93" s="2">
        <v>228</v>
      </c>
      <c r="HI93" s="2">
        <v>228</v>
      </c>
      <c r="HJ93" s="2">
        <v>231</v>
      </c>
      <c r="HK93" s="2">
        <v>238</v>
      </c>
      <c r="HL93" s="2">
        <v>256</v>
      </c>
      <c r="HM93" s="2">
        <v>312</v>
      </c>
      <c r="HN93" s="2">
        <v>318</v>
      </c>
      <c r="HO93" s="2">
        <v>281</v>
      </c>
      <c r="HP93" s="2">
        <v>289</v>
      </c>
      <c r="HQ93" s="2">
        <v>191</v>
      </c>
      <c r="HR93" s="2">
        <v>185</v>
      </c>
      <c r="HS93" s="2">
        <v>186</v>
      </c>
      <c r="HT93" s="2">
        <v>173</v>
      </c>
      <c r="HU93" s="2">
        <v>174</v>
      </c>
      <c r="HV93" s="2">
        <v>176</v>
      </c>
      <c r="HW93" s="2">
        <v>189</v>
      </c>
      <c r="HX93" s="2">
        <v>189</v>
      </c>
      <c r="HY93" s="2">
        <v>188</v>
      </c>
      <c r="HZ93" s="2">
        <v>193</v>
      </c>
      <c r="IA93" s="2">
        <v>195</v>
      </c>
      <c r="IB93" s="2">
        <v>196</v>
      </c>
      <c r="IC93" s="2">
        <v>183</v>
      </c>
      <c r="ID93" s="2">
        <v>177</v>
      </c>
      <c r="IE93" s="2">
        <v>174</v>
      </c>
      <c r="IF93" s="2">
        <v>178</v>
      </c>
      <c r="IG93" s="2">
        <v>174</v>
      </c>
      <c r="IH93" s="2">
        <v>165</v>
      </c>
      <c r="II93" s="2">
        <v>163</v>
      </c>
      <c r="IJ93" s="2">
        <v>160</v>
      </c>
      <c r="IK93" s="2">
        <v>164</v>
      </c>
      <c r="IL93" s="2">
        <v>173</v>
      </c>
      <c r="IM93" s="2">
        <v>172</v>
      </c>
      <c r="IN93" s="2">
        <v>170</v>
      </c>
      <c r="IO93" s="2">
        <v>169</v>
      </c>
      <c r="IP93" s="2">
        <v>166</v>
      </c>
      <c r="IQ93" s="2">
        <v>169</v>
      </c>
      <c r="IR93" s="2">
        <v>170</v>
      </c>
      <c r="IS93" s="2">
        <v>170</v>
      </c>
      <c r="IT93" s="2">
        <v>170</v>
      </c>
    </row>
    <row r="94" spans="1:254" ht="15.9" customHeight="1">
      <c r="A94" s="65" t="s">
        <v>183</v>
      </c>
      <c r="B94" s="41" t="s">
        <v>184</v>
      </c>
      <c r="C94" s="45">
        <v>1661</v>
      </c>
      <c r="D94" s="16">
        <v>26</v>
      </c>
      <c r="E94" s="21">
        <v>1635</v>
      </c>
      <c r="F94" s="21">
        <v>1605</v>
      </c>
      <c r="G94" s="21">
        <v>1558.5</v>
      </c>
      <c r="H94" s="21">
        <v>1618.5</v>
      </c>
      <c r="I94" s="21">
        <v>1710</v>
      </c>
      <c r="J94" s="21">
        <v>1785.5</v>
      </c>
      <c r="K94" s="21">
        <v>1794</v>
      </c>
      <c r="L94" s="21">
        <v>1800</v>
      </c>
      <c r="M94" s="21">
        <v>1844.5</v>
      </c>
      <c r="N94" s="21">
        <v>1837.5</v>
      </c>
      <c r="O94" s="21">
        <v>1846</v>
      </c>
      <c r="P94" s="21">
        <v>1852.5</v>
      </c>
      <c r="Q94" s="21">
        <v>1827</v>
      </c>
      <c r="R94" s="21">
        <v>1804</v>
      </c>
      <c r="S94" s="21">
        <v>1852</v>
      </c>
      <c r="T94" s="21">
        <v>1868</v>
      </c>
      <c r="U94" s="21">
        <v>1813.5</v>
      </c>
      <c r="V94" s="21">
        <v>1815.5</v>
      </c>
      <c r="W94" s="21">
        <v>1831.5</v>
      </c>
      <c r="X94" s="21">
        <v>1831.5</v>
      </c>
      <c r="Y94" s="21">
        <v>1832</v>
      </c>
      <c r="Z94" s="21">
        <v>1867.5</v>
      </c>
      <c r="AA94" s="21">
        <v>1850.5</v>
      </c>
      <c r="AB94" s="21">
        <v>1775</v>
      </c>
      <c r="AC94" s="21">
        <v>1761.5</v>
      </c>
      <c r="AD94" s="21">
        <v>1765</v>
      </c>
      <c r="AE94" s="21">
        <v>1776</v>
      </c>
      <c r="AF94" s="21">
        <v>1782.5</v>
      </c>
      <c r="AG94" s="21">
        <v>1779</v>
      </c>
      <c r="AH94" s="21">
        <v>1788.5</v>
      </c>
      <c r="AI94" s="21">
        <v>1750.5</v>
      </c>
      <c r="AJ94" s="21">
        <v>1778.5</v>
      </c>
      <c r="AK94" s="21">
        <v>1795.5</v>
      </c>
      <c r="AL94" s="21">
        <v>1785</v>
      </c>
      <c r="AM94" s="21">
        <v>1774</v>
      </c>
      <c r="AN94" s="21">
        <v>1750</v>
      </c>
      <c r="AO94" s="21">
        <v>1730</v>
      </c>
      <c r="AP94" s="21">
        <v>1756</v>
      </c>
      <c r="AQ94" s="21">
        <v>1770</v>
      </c>
      <c r="AR94" s="21">
        <v>1707.5</v>
      </c>
      <c r="AS94" s="21">
        <v>1732</v>
      </c>
      <c r="AT94" s="21">
        <v>1710</v>
      </c>
      <c r="AU94" s="21">
        <v>1727</v>
      </c>
      <c r="AV94" s="21">
        <v>1762.5</v>
      </c>
      <c r="AW94" s="21">
        <v>1745</v>
      </c>
      <c r="AX94" s="21">
        <v>1743</v>
      </c>
      <c r="AY94" s="21">
        <v>1700.5</v>
      </c>
      <c r="AZ94" s="21">
        <v>1740.5</v>
      </c>
      <c r="BA94" s="21">
        <v>1765</v>
      </c>
      <c r="BB94" s="21">
        <v>1707</v>
      </c>
      <c r="BC94" s="21">
        <v>1742.5</v>
      </c>
      <c r="BD94" s="21">
        <v>1750</v>
      </c>
      <c r="BE94" s="21">
        <v>1741</v>
      </c>
      <c r="BF94" s="21">
        <v>1695.5</v>
      </c>
      <c r="BG94" s="21">
        <v>1680.5</v>
      </c>
      <c r="BH94" s="21">
        <v>1671.5</v>
      </c>
      <c r="BI94" s="21">
        <v>1678.5</v>
      </c>
      <c r="BJ94" s="21">
        <v>1667</v>
      </c>
      <c r="BK94" s="21">
        <v>1705.5</v>
      </c>
      <c r="BL94" s="21">
        <v>1708</v>
      </c>
      <c r="BM94" s="2">
        <v>1645.5</v>
      </c>
      <c r="BN94" s="2">
        <v>1541</v>
      </c>
      <c r="BO94" s="2">
        <v>1516.5</v>
      </c>
      <c r="BP94" s="2">
        <v>1506.5</v>
      </c>
      <c r="BQ94" s="2">
        <v>1537</v>
      </c>
      <c r="BR94" s="2">
        <v>1503.5</v>
      </c>
      <c r="BS94" s="2">
        <v>1508.5</v>
      </c>
      <c r="BT94" s="2">
        <v>1527</v>
      </c>
      <c r="BU94" s="2">
        <v>1505</v>
      </c>
      <c r="BV94" s="2">
        <v>1508</v>
      </c>
      <c r="BW94" s="2">
        <v>1488</v>
      </c>
      <c r="BX94" s="2">
        <v>1528</v>
      </c>
      <c r="BY94" s="2">
        <v>1558.5</v>
      </c>
      <c r="BZ94" s="2">
        <v>1556.5</v>
      </c>
      <c r="CA94" s="2">
        <v>1591</v>
      </c>
      <c r="CB94" s="2">
        <v>1560</v>
      </c>
      <c r="CC94" s="2">
        <v>1540.5</v>
      </c>
      <c r="CD94" s="2">
        <v>1564</v>
      </c>
      <c r="CE94" s="2">
        <v>1601</v>
      </c>
      <c r="CF94" s="2">
        <v>1634</v>
      </c>
      <c r="CG94" s="2">
        <v>1632.5</v>
      </c>
      <c r="CH94" s="2">
        <v>1621.5</v>
      </c>
      <c r="CI94" s="2">
        <v>1529</v>
      </c>
      <c r="CJ94" s="2">
        <v>1537.5</v>
      </c>
      <c r="CK94" s="2">
        <v>1551</v>
      </c>
      <c r="CL94" s="2">
        <v>1544.5</v>
      </c>
      <c r="CM94" s="2">
        <v>1543</v>
      </c>
      <c r="CN94" s="2">
        <v>1488</v>
      </c>
      <c r="CO94" s="2">
        <v>1450</v>
      </c>
      <c r="CP94" s="2">
        <v>1544</v>
      </c>
      <c r="CQ94" s="2">
        <v>1545</v>
      </c>
      <c r="CR94" s="2">
        <v>1555</v>
      </c>
      <c r="CS94" s="2">
        <v>1504.5</v>
      </c>
      <c r="CT94" s="2">
        <v>1459</v>
      </c>
      <c r="CU94" s="2">
        <v>1545</v>
      </c>
      <c r="CV94" s="2">
        <v>1610</v>
      </c>
      <c r="CW94" s="2">
        <v>1594</v>
      </c>
      <c r="CX94" s="2">
        <v>1572</v>
      </c>
      <c r="CY94" s="2">
        <v>1593.5</v>
      </c>
      <c r="CZ94" s="2">
        <v>1626</v>
      </c>
      <c r="DA94" s="2">
        <v>1700</v>
      </c>
      <c r="DB94" s="2">
        <v>1655</v>
      </c>
      <c r="DC94" s="2">
        <v>1572.5</v>
      </c>
      <c r="DD94" s="2">
        <v>1689</v>
      </c>
      <c r="DE94" s="2">
        <v>1711.5</v>
      </c>
      <c r="DF94" s="2">
        <v>1668</v>
      </c>
      <c r="DG94" s="2">
        <v>1823</v>
      </c>
      <c r="DH94" s="2">
        <v>1816</v>
      </c>
      <c r="DI94" s="2">
        <v>1780.5</v>
      </c>
      <c r="DJ94" s="2">
        <v>1799.5</v>
      </c>
      <c r="DK94" s="2">
        <v>1799</v>
      </c>
      <c r="DL94" s="2">
        <v>1750</v>
      </c>
      <c r="DM94" s="2">
        <v>1740</v>
      </c>
      <c r="DN94" s="2">
        <v>1762.5</v>
      </c>
      <c r="DO94" s="2">
        <v>1729</v>
      </c>
      <c r="DP94" s="2">
        <v>1712</v>
      </c>
      <c r="DQ94" s="2">
        <v>1715.5</v>
      </c>
      <c r="DR94" s="2">
        <v>1727.5</v>
      </c>
      <c r="DS94" s="2">
        <v>1739</v>
      </c>
      <c r="DT94" s="2">
        <v>1726.5</v>
      </c>
      <c r="DU94" s="2">
        <v>1721</v>
      </c>
      <c r="DV94" s="2">
        <v>1638</v>
      </c>
      <c r="DW94" s="2">
        <v>1640</v>
      </c>
      <c r="DX94" s="2">
        <v>1502</v>
      </c>
      <c r="DY94" s="2">
        <v>1490.5</v>
      </c>
      <c r="DZ94" s="2">
        <v>1462.5</v>
      </c>
      <c r="EA94" s="2">
        <v>1472</v>
      </c>
      <c r="EB94" s="2">
        <v>1452</v>
      </c>
      <c r="EC94" s="2">
        <v>1458</v>
      </c>
      <c r="ED94" s="2">
        <v>1473</v>
      </c>
      <c r="EE94" s="2">
        <v>1475.5</v>
      </c>
      <c r="EF94" s="2">
        <v>1501.5</v>
      </c>
      <c r="EG94" s="2">
        <v>1497.5</v>
      </c>
      <c r="EH94" s="2">
        <v>1475</v>
      </c>
      <c r="EI94" s="2">
        <v>1490.5</v>
      </c>
      <c r="EJ94" s="2">
        <v>1471</v>
      </c>
      <c r="EK94" s="2">
        <v>1482</v>
      </c>
      <c r="EL94" s="2">
        <v>1483.5</v>
      </c>
      <c r="EM94" s="2">
        <v>1463.5</v>
      </c>
      <c r="EN94" s="2">
        <v>1450</v>
      </c>
      <c r="EO94" s="2">
        <v>1444</v>
      </c>
      <c r="EP94" s="2">
        <v>1424</v>
      </c>
      <c r="EQ94" s="2">
        <v>1440</v>
      </c>
      <c r="ER94" s="2">
        <v>1434</v>
      </c>
      <c r="ES94" s="2">
        <v>1415</v>
      </c>
      <c r="ET94" s="2">
        <v>1379</v>
      </c>
      <c r="EU94" s="2">
        <v>1378</v>
      </c>
      <c r="EV94" s="2">
        <v>1374</v>
      </c>
      <c r="EW94" s="2">
        <v>1371.5</v>
      </c>
      <c r="EX94" s="2">
        <v>1368</v>
      </c>
      <c r="EY94" s="2">
        <v>1374</v>
      </c>
      <c r="EZ94" s="2">
        <v>1381</v>
      </c>
      <c r="FA94" s="2">
        <v>1380</v>
      </c>
      <c r="FB94" s="2">
        <v>1365.5</v>
      </c>
      <c r="FC94" s="2">
        <v>1376</v>
      </c>
      <c r="FD94" s="2">
        <v>1393</v>
      </c>
      <c r="FE94" s="2">
        <v>1382</v>
      </c>
      <c r="FF94" s="2">
        <v>1374.5</v>
      </c>
      <c r="FG94" s="2">
        <v>1355</v>
      </c>
      <c r="FH94" s="2">
        <v>1381.5</v>
      </c>
      <c r="FI94" s="2">
        <v>1371.5</v>
      </c>
      <c r="FJ94" s="2">
        <v>1333.5</v>
      </c>
      <c r="FK94" s="2">
        <v>1307.5</v>
      </c>
      <c r="FL94" s="2">
        <v>1284.5</v>
      </c>
      <c r="FM94" s="2">
        <v>1273</v>
      </c>
      <c r="FN94" s="2">
        <v>1261.5</v>
      </c>
      <c r="FO94" s="2">
        <v>1247</v>
      </c>
      <c r="FP94" s="2">
        <v>1282</v>
      </c>
      <c r="FQ94" s="2">
        <v>1295</v>
      </c>
      <c r="FR94" s="2">
        <v>1298</v>
      </c>
      <c r="FS94" s="2">
        <v>1280.5</v>
      </c>
      <c r="FT94" s="2">
        <v>1280.5</v>
      </c>
      <c r="FU94" s="2">
        <v>1283</v>
      </c>
      <c r="FV94" s="2">
        <v>1262.5</v>
      </c>
      <c r="FW94" s="2">
        <v>1254</v>
      </c>
      <c r="FX94" s="2">
        <v>1278</v>
      </c>
      <c r="FY94" s="2">
        <v>1270.5</v>
      </c>
      <c r="FZ94" s="2">
        <v>1270</v>
      </c>
      <c r="GA94" s="2">
        <v>1263.5</v>
      </c>
      <c r="GB94" s="2">
        <v>1266</v>
      </c>
      <c r="GC94" s="2">
        <v>1266</v>
      </c>
      <c r="GD94" s="2">
        <v>1248</v>
      </c>
      <c r="GE94" s="2">
        <v>1218.5</v>
      </c>
      <c r="GF94" s="2">
        <v>1157</v>
      </c>
      <c r="GG94" s="2">
        <v>1192</v>
      </c>
      <c r="GH94" s="2">
        <v>1180</v>
      </c>
      <c r="GI94" s="2">
        <v>1170</v>
      </c>
      <c r="GJ94" s="2">
        <v>1175.5</v>
      </c>
      <c r="GK94" s="2">
        <v>1194.5</v>
      </c>
      <c r="GL94" s="2">
        <v>1215.5</v>
      </c>
      <c r="GM94" s="2">
        <v>1212</v>
      </c>
      <c r="GN94" s="2">
        <v>1204.5</v>
      </c>
      <c r="GO94" s="2">
        <v>1201.5</v>
      </c>
      <c r="GP94" s="2">
        <v>1207</v>
      </c>
      <c r="GQ94" s="2">
        <v>1198.5</v>
      </c>
      <c r="GR94" s="2">
        <v>1185.5</v>
      </c>
      <c r="GS94" s="2">
        <v>1177.5</v>
      </c>
      <c r="GT94" s="2">
        <v>1165.5</v>
      </c>
      <c r="GU94" s="2">
        <v>1153.5</v>
      </c>
      <c r="GV94" s="2">
        <v>1185</v>
      </c>
      <c r="GW94" s="2">
        <v>1203</v>
      </c>
      <c r="GX94" s="2">
        <v>1195.5</v>
      </c>
      <c r="GY94" s="2">
        <v>1189</v>
      </c>
      <c r="GZ94" s="2">
        <v>1183.5</v>
      </c>
      <c r="HA94" s="2">
        <v>1153.5</v>
      </c>
      <c r="HB94" s="2">
        <v>1144.5</v>
      </c>
      <c r="HC94" s="2">
        <v>1147</v>
      </c>
      <c r="HD94" s="2">
        <v>1153.5</v>
      </c>
      <c r="HE94" s="2">
        <v>1174</v>
      </c>
      <c r="HF94" s="2">
        <v>1201.5</v>
      </c>
      <c r="HG94" s="2">
        <v>1198.5</v>
      </c>
      <c r="HH94" s="2">
        <v>1190</v>
      </c>
      <c r="HI94" s="2">
        <v>1180</v>
      </c>
      <c r="HJ94" s="2">
        <v>1181.5</v>
      </c>
      <c r="HK94" s="2">
        <v>1185</v>
      </c>
      <c r="HL94" s="2">
        <v>1192.5</v>
      </c>
      <c r="HM94" s="2">
        <v>1191</v>
      </c>
      <c r="HN94" s="2">
        <v>1198.5</v>
      </c>
      <c r="HO94" s="2">
        <v>1196.5</v>
      </c>
      <c r="HP94" s="2">
        <v>1198</v>
      </c>
      <c r="HQ94" s="2">
        <v>1199</v>
      </c>
      <c r="HR94" s="2">
        <v>1215</v>
      </c>
      <c r="HS94" s="2">
        <v>1211</v>
      </c>
      <c r="HT94" s="2">
        <v>1206.5</v>
      </c>
      <c r="HU94" s="2">
        <v>1204</v>
      </c>
      <c r="HV94" s="2">
        <v>1225</v>
      </c>
      <c r="HW94" s="2">
        <v>1209.5</v>
      </c>
      <c r="HX94" s="2">
        <v>1209.5</v>
      </c>
      <c r="HY94" s="2">
        <v>1214.5</v>
      </c>
      <c r="HZ94" s="2">
        <v>1202.5</v>
      </c>
      <c r="IA94" s="2">
        <v>1208</v>
      </c>
      <c r="IB94" s="2">
        <v>1236</v>
      </c>
      <c r="IC94" s="2">
        <v>1223.5</v>
      </c>
      <c r="ID94" s="2">
        <v>1181</v>
      </c>
      <c r="IE94" s="2">
        <v>1155</v>
      </c>
      <c r="IF94" s="2">
        <v>1145.5</v>
      </c>
      <c r="IG94" s="2">
        <v>1130</v>
      </c>
      <c r="IH94" s="2">
        <v>1118</v>
      </c>
      <c r="II94" s="2">
        <v>1112.5</v>
      </c>
      <c r="IJ94" s="2">
        <v>1107</v>
      </c>
      <c r="IK94" s="2">
        <v>1112</v>
      </c>
      <c r="IL94" s="2">
        <v>1094</v>
      </c>
      <c r="IM94" s="2">
        <v>1086.5</v>
      </c>
      <c r="IN94" s="2">
        <v>1089.5</v>
      </c>
      <c r="IO94" s="2">
        <v>1075.5</v>
      </c>
      <c r="IP94" s="2">
        <v>1051</v>
      </c>
      <c r="IQ94" s="2">
        <v>1050</v>
      </c>
      <c r="IR94" s="2">
        <v>1033</v>
      </c>
      <c r="IS94" s="2">
        <v>1023.5</v>
      </c>
      <c r="IT94" s="2">
        <v>1027.5</v>
      </c>
    </row>
    <row r="95" spans="1:254" ht="15.9" customHeight="1">
      <c r="A95" s="65" t="s">
        <v>185</v>
      </c>
      <c r="B95" s="41" t="s">
        <v>186</v>
      </c>
      <c r="C95" s="45">
        <v>1461</v>
      </c>
      <c r="D95" s="16">
        <v>210</v>
      </c>
      <c r="E95" s="2">
        <v>1251</v>
      </c>
      <c r="F95" s="30">
        <v>1240</v>
      </c>
      <c r="G95" s="30">
        <v>1215</v>
      </c>
      <c r="H95" s="30">
        <v>1199</v>
      </c>
      <c r="I95" s="30">
        <v>1218</v>
      </c>
      <c r="J95" s="30">
        <v>1206</v>
      </c>
      <c r="K95" s="30">
        <v>1195</v>
      </c>
      <c r="L95" s="30">
        <v>1227</v>
      </c>
      <c r="M95" s="30">
        <v>1277</v>
      </c>
      <c r="N95" s="30">
        <v>1275</v>
      </c>
      <c r="O95" s="30">
        <v>1287</v>
      </c>
      <c r="P95" s="30">
        <v>1291</v>
      </c>
      <c r="Q95" s="30">
        <v>1267</v>
      </c>
      <c r="R95" s="30">
        <v>1242</v>
      </c>
      <c r="S95" s="30">
        <v>1282</v>
      </c>
      <c r="T95" s="30">
        <v>1293</v>
      </c>
      <c r="U95" s="30">
        <v>1263</v>
      </c>
      <c r="V95" s="30">
        <v>1259</v>
      </c>
      <c r="W95" s="30">
        <v>1265</v>
      </c>
      <c r="X95" s="30">
        <v>1275</v>
      </c>
      <c r="Y95" s="30">
        <v>1287</v>
      </c>
      <c r="Z95" s="30">
        <v>1307</v>
      </c>
      <c r="AA95" s="30">
        <v>1343</v>
      </c>
      <c r="AB95" s="30">
        <v>1307</v>
      </c>
      <c r="AC95" s="30">
        <v>1295</v>
      </c>
      <c r="AD95" s="30">
        <v>1275</v>
      </c>
      <c r="AE95" s="30">
        <v>1258</v>
      </c>
      <c r="AF95" s="30">
        <v>1263</v>
      </c>
      <c r="AG95" s="30">
        <v>1281</v>
      </c>
      <c r="AH95" s="30">
        <v>1278</v>
      </c>
      <c r="AI95" s="30">
        <v>1256</v>
      </c>
      <c r="AJ95" s="30">
        <v>1289</v>
      </c>
      <c r="AK95" s="30">
        <v>1325</v>
      </c>
      <c r="AL95" s="30">
        <v>1302</v>
      </c>
      <c r="AM95" s="30">
        <v>1312</v>
      </c>
      <c r="AN95" s="30">
        <v>1317</v>
      </c>
      <c r="AO95" s="30">
        <v>1313</v>
      </c>
      <c r="AP95" s="30">
        <v>1305</v>
      </c>
      <c r="AQ95" s="30">
        <v>1277</v>
      </c>
      <c r="AR95" s="30">
        <v>1226</v>
      </c>
      <c r="AS95" s="30">
        <v>1250</v>
      </c>
      <c r="AT95" s="30">
        <v>1262</v>
      </c>
      <c r="AU95" s="30">
        <v>1236</v>
      </c>
      <c r="AV95" s="30">
        <v>1265</v>
      </c>
      <c r="AW95" s="30">
        <v>1270</v>
      </c>
      <c r="AX95" s="30">
        <v>1297</v>
      </c>
      <c r="AY95" s="30">
        <v>1233</v>
      </c>
      <c r="AZ95" s="30">
        <v>1267</v>
      </c>
      <c r="BA95" s="30">
        <v>1320</v>
      </c>
      <c r="BB95" s="30">
        <v>1297</v>
      </c>
      <c r="BC95" s="30">
        <v>1260</v>
      </c>
      <c r="BD95" s="30">
        <v>1280</v>
      </c>
      <c r="BE95" s="30">
        <v>1265</v>
      </c>
      <c r="BF95" s="30">
        <v>1240</v>
      </c>
      <c r="BG95" s="30">
        <v>1231</v>
      </c>
      <c r="BH95" s="30">
        <v>1201</v>
      </c>
      <c r="BI95" s="30">
        <v>1218</v>
      </c>
      <c r="BJ95" s="30">
        <v>1237</v>
      </c>
      <c r="BK95" s="30">
        <v>1228</v>
      </c>
      <c r="BL95" s="30">
        <v>1229</v>
      </c>
      <c r="BM95" s="2">
        <v>1201</v>
      </c>
      <c r="BN95" s="2">
        <v>1151</v>
      </c>
      <c r="BO95" s="2">
        <v>1204</v>
      </c>
      <c r="BP95" s="2">
        <v>1189</v>
      </c>
      <c r="BQ95" s="2">
        <v>1206</v>
      </c>
      <c r="BR95" s="2">
        <v>1182</v>
      </c>
      <c r="BS95" s="2">
        <v>1183</v>
      </c>
      <c r="BT95" s="2">
        <v>1191</v>
      </c>
      <c r="BU95" s="2">
        <v>1184</v>
      </c>
      <c r="BV95" s="2">
        <v>1193</v>
      </c>
      <c r="BW95" s="2">
        <v>1181</v>
      </c>
      <c r="BX95" s="2">
        <v>1196</v>
      </c>
      <c r="BY95" s="2">
        <v>1239</v>
      </c>
      <c r="BZ95" s="2">
        <v>1267</v>
      </c>
      <c r="CA95" s="2">
        <v>1264</v>
      </c>
      <c r="CB95" s="2">
        <v>1274</v>
      </c>
      <c r="CC95" s="2">
        <v>1277</v>
      </c>
      <c r="CD95" s="2">
        <v>1257</v>
      </c>
      <c r="CE95" s="2">
        <v>1244</v>
      </c>
      <c r="CF95" s="2">
        <v>1251</v>
      </c>
      <c r="CG95" s="2">
        <v>1250</v>
      </c>
      <c r="CH95" s="2">
        <v>1252</v>
      </c>
      <c r="CI95" s="2">
        <v>1224</v>
      </c>
      <c r="CJ95" s="2">
        <v>1220</v>
      </c>
      <c r="CK95" s="2">
        <v>1210</v>
      </c>
      <c r="CL95" s="2">
        <v>1205</v>
      </c>
      <c r="CM95" s="2">
        <v>1198</v>
      </c>
      <c r="CN95" s="2">
        <v>1167</v>
      </c>
      <c r="CO95" s="2">
        <v>1141</v>
      </c>
      <c r="CP95" s="2">
        <v>1248</v>
      </c>
      <c r="CQ95" s="2">
        <v>1256</v>
      </c>
      <c r="CR95" s="2">
        <v>1264</v>
      </c>
      <c r="CS95" s="2">
        <v>1230</v>
      </c>
      <c r="CT95" s="2">
        <v>1196</v>
      </c>
      <c r="CU95" s="2">
        <v>1268</v>
      </c>
      <c r="CV95" s="2">
        <v>1320</v>
      </c>
      <c r="CW95" s="2">
        <v>1308</v>
      </c>
      <c r="CX95" s="2">
        <v>1308</v>
      </c>
      <c r="CY95" s="2">
        <v>1312</v>
      </c>
      <c r="CZ95" s="2">
        <v>1338</v>
      </c>
      <c r="DA95" s="2">
        <v>1350</v>
      </c>
      <c r="DB95" s="2">
        <v>1328</v>
      </c>
      <c r="DC95" s="2">
        <v>1274</v>
      </c>
      <c r="DD95" s="2">
        <v>1348</v>
      </c>
      <c r="DE95" s="2">
        <v>1360</v>
      </c>
      <c r="DF95" s="2">
        <v>1320</v>
      </c>
      <c r="DG95" s="2">
        <v>1418</v>
      </c>
      <c r="DH95" s="2">
        <v>1378</v>
      </c>
      <c r="DI95" s="2">
        <v>1392</v>
      </c>
      <c r="DJ95" s="2">
        <v>1388</v>
      </c>
      <c r="DK95" s="2">
        <v>1398</v>
      </c>
      <c r="DL95" s="2">
        <v>1370</v>
      </c>
      <c r="DM95" s="2">
        <v>1372</v>
      </c>
      <c r="DN95" s="2">
        <v>1366</v>
      </c>
      <c r="DO95" s="2">
        <v>1354</v>
      </c>
      <c r="DP95" s="2">
        <v>1328</v>
      </c>
      <c r="DQ95" s="2">
        <v>1314</v>
      </c>
      <c r="DR95" s="2">
        <v>1282</v>
      </c>
      <c r="DS95" s="2">
        <v>1278</v>
      </c>
      <c r="DT95" s="2">
        <v>1230</v>
      </c>
      <c r="DU95" s="2">
        <v>1098</v>
      </c>
      <c r="DV95" s="2">
        <v>1088</v>
      </c>
      <c r="DW95" s="2">
        <v>1094</v>
      </c>
      <c r="DX95" s="2">
        <v>1072</v>
      </c>
      <c r="DY95" s="2">
        <v>1070</v>
      </c>
      <c r="DZ95" s="2">
        <v>1064</v>
      </c>
      <c r="EA95" s="2">
        <v>1062</v>
      </c>
      <c r="EB95" s="2">
        <v>1046</v>
      </c>
      <c r="EC95" s="2">
        <v>1056</v>
      </c>
      <c r="ED95" s="2">
        <v>1058</v>
      </c>
      <c r="EE95" s="2">
        <v>1060</v>
      </c>
      <c r="EF95" s="2">
        <v>1078</v>
      </c>
      <c r="EG95" s="2">
        <v>1066</v>
      </c>
      <c r="EH95" s="2">
        <v>1054</v>
      </c>
      <c r="EI95" s="2">
        <v>1072</v>
      </c>
      <c r="EJ95" s="2">
        <v>1072</v>
      </c>
      <c r="EK95" s="2">
        <v>1082</v>
      </c>
      <c r="EL95" s="2">
        <v>1068</v>
      </c>
      <c r="EM95" s="2">
        <v>1064</v>
      </c>
      <c r="EN95" s="2">
        <v>1060</v>
      </c>
      <c r="EO95" s="2">
        <v>1070</v>
      </c>
      <c r="EP95" s="2">
        <v>1080</v>
      </c>
      <c r="EQ95" s="2">
        <v>1074</v>
      </c>
      <c r="ER95" s="2">
        <v>1062</v>
      </c>
      <c r="ES95" s="2">
        <v>1056</v>
      </c>
      <c r="ET95" s="2">
        <v>1074</v>
      </c>
      <c r="EU95" s="2">
        <v>1070</v>
      </c>
      <c r="EV95" s="2">
        <v>1062</v>
      </c>
      <c r="EW95" s="2">
        <v>1068</v>
      </c>
      <c r="EX95" s="2">
        <v>1060</v>
      </c>
      <c r="EY95" s="2">
        <v>1068</v>
      </c>
      <c r="EZ95" s="2">
        <v>1060</v>
      </c>
      <c r="FA95" s="2">
        <v>1064</v>
      </c>
      <c r="FB95" s="2">
        <v>1064</v>
      </c>
      <c r="FC95" s="2">
        <v>1068</v>
      </c>
      <c r="FD95" s="2">
        <v>1064</v>
      </c>
      <c r="FE95" s="2">
        <v>1058</v>
      </c>
      <c r="FF95" s="2">
        <v>1058</v>
      </c>
      <c r="FG95" s="2">
        <v>1046</v>
      </c>
      <c r="FH95" s="2">
        <v>1050</v>
      </c>
      <c r="FI95" s="2">
        <v>1034</v>
      </c>
      <c r="FJ95" s="2">
        <v>1032</v>
      </c>
      <c r="FK95" s="2">
        <v>1030</v>
      </c>
      <c r="FL95" s="2">
        <v>1038</v>
      </c>
      <c r="FM95" s="2">
        <v>1040</v>
      </c>
      <c r="FN95" s="2">
        <v>1056</v>
      </c>
      <c r="FO95" s="2">
        <v>1060</v>
      </c>
      <c r="FP95" s="2">
        <v>1062</v>
      </c>
      <c r="FQ95" s="2">
        <v>1062</v>
      </c>
      <c r="FR95" s="2">
        <v>1050</v>
      </c>
      <c r="FS95" s="2">
        <v>1050</v>
      </c>
      <c r="FT95" s="2">
        <v>1044</v>
      </c>
      <c r="FU95" s="2">
        <v>1052</v>
      </c>
      <c r="FV95" s="2">
        <v>1036</v>
      </c>
      <c r="FW95" s="2">
        <v>1054</v>
      </c>
      <c r="FX95" s="2">
        <v>1062</v>
      </c>
      <c r="FY95" s="2">
        <v>1036</v>
      </c>
      <c r="FZ95" s="2">
        <v>1024</v>
      </c>
      <c r="GA95" s="2">
        <v>960</v>
      </c>
      <c r="GB95" s="2">
        <v>956</v>
      </c>
      <c r="GC95" s="2">
        <v>956</v>
      </c>
      <c r="GD95" s="2">
        <v>942</v>
      </c>
      <c r="GE95" s="2">
        <v>948</v>
      </c>
      <c r="GF95" s="2">
        <v>938</v>
      </c>
      <c r="GG95" s="2">
        <v>952</v>
      </c>
      <c r="GH95" s="2">
        <v>946</v>
      </c>
      <c r="GI95" s="2">
        <v>938</v>
      </c>
      <c r="GJ95" s="2">
        <v>938</v>
      </c>
      <c r="GK95" s="2">
        <v>946</v>
      </c>
      <c r="GL95" s="2">
        <v>969</v>
      </c>
      <c r="GM95" s="2">
        <v>968</v>
      </c>
      <c r="GN95" s="2">
        <v>958</v>
      </c>
      <c r="GO95" s="2">
        <v>955</v>
      </c>
      <c r="GP95" s="2">
        <v>951</v>
      </c>
      <c r="GQ95" s="2">
        <v>952</v>
      </c>
      <c r="GR95" s="2">
        <v>942</v>
      </c>
      <c r="GS95" s="2">
        <v>952</v>
      </c>
      <c r="GT95" s="2">
        <v>940</v>
      </c>
      <c r="GU95" s="2">
        <v>928</v>
      </c>
      <c r="GV95" s="2">
        <v>935</v>
      </c>
      <c r="GW95" s="2">
        <v>947</v>
      </c>
      <c r="GX95" s="2">
        <v>947</v>
      </c>
      <c r="GY95" s="2">
        <v>942</v>
      </c>
      <c r="GZ95" s="2">
        <v>939</v>
      </c>
      <c r="HA95" s="2">
        <v>924</v>
      </c>
      <c r="HB95" s="2">
        <v>926</v>
      </c>
      <c r="HC95" s="2">
        <v>933</v>
      </c>
      <c r="HD95" s="2">
        <v>943</v>
      </c>
      <c r="HE95" s="2">
        <v>938</v>
      </c>
      <c r="HF95" s="2">
        <v>948</v>
      </c>
      <c r="HG95" s="2">
        <v>950</v>
      </c>
      <c r="HH95" s="2">
        <v>941</v>
      </c>
      <c r="HI95" s="2">
        <v>942</v>
      </c>
      <c r="HJ95" s="2">
        <v>942</v>
      </c>
      <c r="HK95" s="2">
        <v>944</v>
      </c>
      <c r="HL95" s="2">
        <v>938</v>
      </c>
      <c r="HM95" s="2">
        <v>931</v>
      </c>
      <c r="HN95" s="2">
        <v>928</v>
      </c>
      <c r="HO95" s="2">
        <v>924</v>
      </c>
      <c r="HP95" s="2">
        <v>930</v>
      </c>
      <c r="HQ95" s="2">
        <v>934</v>
      </c>
      <c r="HR95" s="2">
        <v>933</v>
      </c>
      <c r="HS95" s="2">
        <v>926</v>
      </c>
      <c r="HT95" s="2">
        <v>921</v>
      </c>
      <c r="HU95" s="2">
        <v>921</v>
      </c>
      <c r="HV95" s="2">
        <v>919</v>
      </c>
      <c r="HW95" s="2">
        <v>913</v>
      </c>
      <c r="HX95" s="2">
        <v>916</v>
      </c>
      <c r="HY95" s="2">
        <v>916</v>
      </c>
      <c r="HZ95" s="2">
        <v>914</v>
      </c>
      <c r="IA95" s="2">
        <v>920</v>
      </c>
      <c r="IB95" s="2">
        <v>927</v>
      </c>
      <c r="IC95" s="2">
        <v>916</v>
      </c>
      <c r="ID95" s="2">
        <v>917</v>
      </c>
      <c r="IE95" s="2">
        <v>922</v>
      </c>
      <c r="IF95" s="2">
        <v>915</v>
      </c>
      <c r="IG95" s="2">
        <v>917</v>
      </c>
      <c r="IH95" s="2">
        <v>910</v>
      </c>
      <c r="II95" s="2">
        <v>915</v>
      </c>
      <c r="IJ95" s="2">
        <v>918</v>
      </c>
      <c r="IK95" s="2">
        <v>919</v>
      </c>
      <c r="IL95" s="2">
        <v>915</v>
      </c>
      <c r="IM95" s="2">
        <v>906</v>
      </c>
      <c r="IN95" s="2">
        <v>888</v>
      </c>
      <c r="IO95" s="2">
        <v>905</v>
      </c>
      <c r="IP95" s="2">
        <v>897</v>
      </c>
      <c r="IQ95" s="2">
        <v>906</v>
      </c>
      <c r="IR95" s="2">
        <v>902</v>
      </c>
      <c r="IS95" s="2">
        <v>897</v>
      </c>
      <c r="IT95" s="2">
        <v>897</v>
      </c>
    </row>
    <row r="96" spans="1:254" ht="15.9" customHeight="1">
      <c r="A96" s="65" t="s">
        <v>187</v>
      </c>
      <c r="B96" s="41" t="s">
        <v>188</v>
      </c>
      <c r="C96" s="45">
        <v>18150</v>
      </c>
      <c r="D96" s="16">
        <v>-265</v>
      </c>
      <c r="E96" s="30">
        <v>18415</v>
      </c>
      <c r="F96" s="30">
        <v>19155</v>
      </c>
      <c r="G96" s="30">
        <v>15735</v>
      </c>
      <c r="H96" s="30">
        <v>15165</v>
      </c>
      <c r="I96" s="30">
        <v>16650</v>
      </c>
      <c r="J96" s="30">
        <v>13095</v>
      </c>
      <c r="K96" s="30">
        <v>12980</v>
      </c>
      <c r="L96" s="30">
        <v>14470</v>
      </c>
      <c r="M96" s="30">
        <v>16420</v>
      </c>
      <c r="N96" s="30">
        <v>16825</v>
      </c>
      <c r="O96" s="30">
        <v>17790</v>
      </c>
      <c r="P96" s="30">
        <v>17965</v>
      </c>
      <c r="Q96" s="30">
        <v>15930</v>
      </c>
      <c r="R96" s="30">
        <v>14860</v>
      </c>
      <c r="S96" s="30">
        <v>17335</v>
      </c>
      <c r="T96" s="30">
        <v>17805</v>
      </c>
      <c r="U96" s="30">
        <v>17030</v>
      </c>
      <c r="V96" s="30">
        <v>18145</v>
      </c>
      <c r="W96" s="30">
        <v>19945</v>
      </c>
      <c r="X96" s="30">
        <v>19180</v>
      </c>
      <c r="Y96" s="30">
        <v>18635</v>
      </c>
      <c r="Z96" s="30">
        <v>19670</v>
      </c>
      <c r="AA96" s="30">
        <v>20915</v>
      </c>
      <c r="AB96" s="30">
        <v>20900</v>
      </c>
      <c r="AC96" s="30">
        <v>22955</v>
      </c>
      <c r="AD96" s="30">
        <v>25125</v>
      </c>
      <c r="AE96" s="30">
        <v>23315</v>
      </c>
      <c r="AF96" s="30">
        <v>22055</v>
      </c>
      <c r="AG96" s="30">
        <v>23975</v>
      </c>
      <c r="AH96" s="30">
        <v>24625</v>
      </c>
      <c r="AI96" s="30">
        <v>23860</v>
      </c>
      <c r="AJ96" s="30">
        <v>24375</v>
      </c>
      <c r="AK96" s="30">
        <v>24205</v>
      </c>
      <c r="AL96" s="30">
        <v>24545</v>
      </c>
      <c r="AM96" s="30">
        <v>23850</v>
      </c>
      <c r="AN96" s="30">
        <v>21860</v>
      </c>
      <c r="AO96" s="30">
        <v>22250</v>
      </c>
      <c r="AP96" s="30">
        <v>20565</v>
      </c>
      <c r="AQ96" s="30">
        <v>18905</v>
      </c>
      <c r="AR96" s="30">
        <v>16505</v>
      </c>
      <c r="AS96" s="30">
        <v>17110</v>
      </c>
      <c r="AT96" s="30">
        <v>17260</v>
      </c>
      <c r="AU96" s="30">
        <v>16120</v>
      </c>
      <c r="AV96" s="30">
        <v>17950</v>
      </c>
      <c r="AW96" s="30">
        <v>19965</v>
      </c>
      <c r="AX96" s="30">
        <v>21125</v>
      </c>
      <c r="AY96" s="30">
        <v>20265</v>
      </c>
      <c r="AZ96" s="30">
        <v>21550</v>
      </c>
      <c r="BA96" s="30">
        <v>19505</v>
      </c>
      <c r="BB96" s="30">
        <v>19135</v>
      </c>
      <c r="BC96" s="30">
        <v>20110</v>
      </c>
      <c r="BD96" s="30">
        <v>20410</v>
      </c>
      <c r="BE96" s="30">
        <v>19535</v>
      </c>
      <c r="BF96" s="30">
        <v>17960</v>
      </c>
      <c r="BG96" s="30">
        <v>16975</v>
      </c>
      <c r="BH96" s="30">
        <v>14650</v>
      </c>
      <c r="BI96" s="30">
        <v>15005</v>
      </c>
      <c r="BJ96" s="30">
        <v>14970</v>
      </c>
      <c r="BK96" s="30">
        <v>15280</v>
      </c>
      <c r="BL96" s="30">
        <v>16625</v>
      </c>
      <c r="BM96" s="2">
        <v>15865</v>
      </c>
      <c r="BN96" s="2">
        <v>15235</v>
      </c>
      <c r="BO96" s="2">
        <v>15200</v>
      </c>
      <c r="BP96" s="2">
        <v>14820</v>
      </c>
      <c r="BQ96" s="2">
        <v>14805</v>
      </c>
      <c r="BR96" s="2">
        <v>13035</v>
      </c>
      <c r="BS96" s="2">
        <v>13070</v>
      </c>
      <c r="BT96" s="2">
        <v>12355</v>
      </c>
      <c r="BU96" s="2">
        <v>12200</v>
      </c>
      <c r="BV96" s="2">
        <v>12090</v>
      </c>
      <c r="BW96" s="2">
        <v>10870</v>
      </c>
      <c r="BX96" s="2">
        <v>10395</v>
      </c>
      <c r="BY96" s="2">
        <v>9769</v>
      </c>
      <c r="BZ96" s="2">
        <v>9068</v>
      </c>
      <c r="CA96" s="2">
        <v>9228</v>
      </c>
      <c r="CB96" s="2">
        <v>9401</v>
      </c>
      <c r="CC96" s="2">
        <v>9215</v>
      </c>
      <c r="CD96" s="2">
        <v>9672</v>
      </c>
      <c r="CE96" s="2">
        <v>9252</v>
      </c>
      <c r="CF96" s="2">
        <v>9772</v>
      </c>
      <c r="CG96" s="2">
        <v>9437</v>
      </c>
      <c r="CH96" s="2">
        <v>9251</v>
      </c>
      <c r="CI96" s="2">
        <v>8490</v>
      </c>
      <c r="CJ96" s="2">
        <v>8257</v>
      </c>
      <c r="CK96" s="2">
        <v>7952</v>
      </c>
      <c r="CL96" s="2">
        <v>7641</v>
      </c>
      <c r="CM96" s="2">
        <v>7821</v>
      </c>
      <c r="CN96" s="2">
        <v>7199</v>
      </c>
      <c r="CO96" s="2">
        <v>7464</v>
      </c>
      <c r="CP96" s="2">
        <v>7870</v>
      </c>
      <c r="CQ96" s="2">
        <v>8318</v>
      </c>
      <c r="CR96" s="2">
        <v>8118</v>
      </c>
      <c r="CS96" s="2">
        <v>7607</v>
      </c>
      <c r="CT96" s="2">
        <v>7540</v>
      </c>
      <c r="CU96" s="2">
        <v>8065</v>
      </c>
      <c r="CV96" s="2">
        <v>8188</v>
      </c>
      <c r="CW96" s="2">
        <v>8239</v>
      </c>
      <c r="CX96" s="2">
        <v>7820</v>
      </c>
      <c r="CY96" s="2">
        <v>7417</v>
      </c>
      <c r="CZ96" s="2">
        <v>7490</v>
      </c>
      <c r="DA96" s="2">
        <v>7797</v>
      </c>
      <c r="DB96" s="2">
        <v>7661</v>
      </c>
      <c r="DC96" s="2">
        <v>6900</v>
      </c>
      <c r="DD96" s="2">
        <v>7777</v>
      </c>
      <c r="DE96" s="2">
        <v>7963</v>
      </c>
      <c r="DF96" s="2">
        <v>7899</v>
      </c>
      <c r="DG96" s="2">
        <v>8567</v>
      </c>
      <c r="DH96" s="2">
        <v>9260</v>
      </c>
      <c r="DI96" s="2">
        <v>9130</v>
      </c>
      <c r="DJ96" s="2">
        <v>8924</v>
      </c>
      <c r="DK96" s="2">
        <v>9320</v>
      </c>
      <c r="DL96" s="2">
        <v>9158</v>
      </c>
      <c r="DM96" s="2">
        <v>9102</v>
      </c>
      <c r="DN96" s="2">
        <v>9265</v>
      </c>
      <c r="DO96" s="2">
        <v>8815</v>
      </c>
      <c r="DP96" s="2">
        <v>8701</v>
      </c>
      <c r="DQ96" s="2">
        <v>8710</v>
      </c>
      <c r="DR96" s="2">
        <v>8447</v>
      </c>
      <c r="DS96" s="2">
        <v>8238</v>
      </c>
      <c r="DT96" s="2">
        <v>7631</v>
      </c>
      <c r="DU96" s="2">
        <v>7463</v>
      </c>
      <c r="DV96" s="2">
        <v>6752</v>
      </c>
      <c r="DW96" s="2">
        <v>6850</v>
      </c>
      <c r="DX96" s="2">
        <v>6904</v>
      </c>
      <c r="DY96" s="2">
        <v>8080</v>
      </c>
      <c r="DZ96" s="2">
        <v>7702</v>
      </c>
      <c r="EA96" s="2">
        <v>8052</v>
      </c>
      <c r="EB96" s="2">
        <v>8058</v>
      </c>
      <c r="EC96" s="2">
        <v>8040</v>
      </c>
      <c r="ED96" s="2">
        <v>7815</v>
      </c>
      <c r="EE96" s="2">
        <v>7758</v>
      </c>
      <c r="EF96" s="2">
        <v>8067</v>
      </c>
      <c r="EG96" s="2">
        <v>8316</v>
      </c>
      <c r="EH96" s="2">
        <v>7632</v>
      </c>
      <c r="EI96" s="2">
        <v>7703</v>
      </c>
      <c r="EJ96" s="2">
        <v>7594</v>
      </c>
      <c r="EK96" s="2">
        <v>7348</v>
      </c>
      <c r="EL96" s="2">
        <v>7281</v>
      </c>
      <c r="EM96" s="2">
        <v>7262</v>
      </c>
      <c r="EN96" s="2">
        <v>7039</v>
      </c>
      <c r="EO96" s="2">
        <v>6592</v>
      </c>
      <c r="EP96" s="2">
        <v>6851</v>
      </c>
      <c r="EQ96" s="2">
        <v>6937</v>
      </c>
      <c r="ER96" s="2">
        <v>6937</v>
      </c>
      <c r="ES96" s="2">
        <v>6913</v>
      </c>
      <c r="ET96" s="2">
        <v>6465</v>
      </c>
      <c r="EU96" s="2">
        <v>6539</v>
      </c>
      <c r="EV96" s="2">
        <v>6497.5</v>
      </c>
      <c r="EW96" s="2">
        <v>6435</v>
      </c>
      <c r="EX96" s="2">
        <v>6272.5</v>
      </c>
      <c r="EY96" s="2">
        <v>6040</v>
      </c>
      <c r="EZ96" s="2">
        <v>6027.5</v>
      </c>
      <c r="FA96" s="2">
        <v>5675</v>
      </c>
      <c r="FB96" s="2">
        <v>5515</v>
      </c>
      <c r="FC96" s="2">
        <v>5687.5</v>
      </c>
      <c r="FD96" s="2">
        <v>5632.5</v>
      </c>
      <c r="FE96" s="2">
        <v>5842.5</v>
      </c>
      <c r="FF96" s="2">
        <v>6302.5</v>
      </c>
      <c r="FG96" s="2">
        <v>6205</v>
      </c>
      <c r="FH96" s="2">
        <v>6267.5</v>
      </c>
      <c r="FI96" s="2">
        <v>6295</v>
      </c>
      <c r="FJ96" s="2">
        <v>6230</v>
      </c>
      <c r="FK96" s="2">
        <v>5875</v>
      </c>
      <c r="FL96" s="2">
        <v>5712.5</v>
      </c>
      <c r="FM96" s="2">
        <v>5760</v>
      </c>
      <c r="FN96" s="2">
        <v>5580</v>
      </c>
      <c r="FO96" s="2">
        <v>5652.5</v>
      </c>
      <c r="FP96" s="2">
        <v>5637.5</v>
      </c>
      <c r="FQ96" s="2">
        <v>5515</v>
      </c>
      <c r="FR96" s="2">
        <v>5250</v>
      </c>
      <c r="FS96" s="2">
        <v>5580</v>
      </c>
      <c r="FT96" s="2">
        <v>5585</v>
      </c>
      <c r="FU96" s="2">
        <v>6220</v>
      </c>
      <c r="FV96" s="2">
        <v>5820</v>
      </c>
      <c r="FW96" s="2">
        <v>6070</v>
      </c>
      <c r="FX96" s="2">
        <v>6307.5</v>
      </c>
      <c r="FY96" s="2">
        <v>6232.5</v>
      </c>
      <c r="FZ96" s="2">
        <v>6735</v>
      </c>
      <c r="GA96" s="2">
        <v>6500</v>
      </c>
      <c r="GB96" s="2">
        <v>6600</v>
      </c>
      <c r="GC96" s="2">
        <v>6290</v>
      </c>
      <c r="GD96" s="2">
        <v>6257.5</v>
      </c>
      <c r="GE96" s="2">
        <v>6700</v>
      </c>
      <c r="GF96" s="2">
        <v>6442.5</v>
      </c>
      <c r="GG96" s="2">
        <v>6992.5</v>
      </c>
      <c r="GH96" s="2">
        <v>6797.5</v>
      </c>
      <c r="GI96" s="2">
        <v>6515</v>
      </c>
      <c r="GJ96" s="2">
        <v>6277.5</v>
      </c>
      <c r="GK96" s="2">
        <v>6125</v>
      </c>
      <c r="GL96" s="2">
        <v>5280</v>
      </c>
      <c r="GM96" s="2">
        <v>5027.5</v>
      </c>
      <c r="GN96" s="2">
        <v>4807.5</v>
      </c>
      <c r="GO96" s="2">
        <v>4852.5</v>
      </c>
      <c r="GP96" s="2">
        <v>4960.5</v>
      </c>
      <c r="GQ96" s="2">
        <v>4977.5</v>
      </c>
      <c r="GR96" s="2">
        <v>4987.5</v>
      </c>
      <c r="GS96" s="2">
        <v>5112.5</v>
      </c>
      <c r="GT96" s="2">
        <v>4890.5</v>
      </c>
      <c r="GU96" s="2">
        <v>4825</v>
      </c>
      <c r="GV96" s="2">
        <v>4940</v>
      </c>
      <c r="GW96" s="2">
        <v>4998</v>
      </c>
      <c r="GX96" s="2">
        <v>4772.5</v>
      </c>
      <c r="GY96" s="2">
        <v>4810.5</v>
      </c>
      <c r="GZ96" s="2">
        <v>4722.5</v>
      </c>
      <c r="HA96" s="2">
        <v>4546.5</v>
      </c>
      <c r="HB96" s="2">
        <v>4533</v>
      </c>
      <c r="HC96" s="2">
        <v>4397</v>
      </c>
      <c r="HD96" s="2">
        <v>4491.5</v>
      </c>
      <c r="HE96" s="2">
        <v>4422</v>
      </c>
      <c r="HF96" s="2">
        <v>4421</v>
      </c>
      <c r="HG96" s="2">
        <v>4392.5</v>
      </c>
      <c r="HH96" s="2">
        <v>4362.5</v>
      </c>
      <c r="HI96" s="2">
        <v>4411.5</v>
      </c>
      <c r="HJ96" s="2">
        <v>4211.5</v>
      </c>
      <c r="HK96" s="2">
        <v>3919.5</v>
      </c>
      <c r="HL96" s="2">
        <v>3961</v>
      </c>
      <c r="HM96" s="2">
        <v>4196.5</v>
      </c>
      <c r="HN96" s="2">
        <v>4162.5</v>
      </c>
      <c r="HO96" s="2">
        <v>4082.5</v>
      </c>
      <c r="HP96" s="2">
        <v>3794.5</v>
      </c>
      <c r="HQ96" s="2">
        <v>3532</v>
      </c>
      <c r="HR96" s="2">
        <v>3573</v>
      </c>
      <c r="HS96" s="2">
        <v>3572</v>
      </c>
      <c r="HT96" s="2">
        <v>3447.5</v>
      </c>
      <c r="HU96" s="2">
        <v>3465.5</v>
      </c>
      <c r="HV96" s="2">
        <v>3484</v>
      </c>
      <c r="HW96" s="2">
        <v>3412.5</v>
      </c>
      <c r="HX96" s="2">
        <v>3602</v>
      </c>
      <c r="HY96" s="2">
        <v>3600</v>
      </c>
      <c r="HZ96" s="2">
        <v>3636</v>
      </c>
      <c r="IA96" s="2">
        <v>3551.5</v>
      </c>
      <c r="IB96" s="2">
        <v>3594</v>
      </c>
      <c r="IC96" s="2">
        <v>3406.5</v>
      </c>
      <c r="ID96" s="2">
        <v>3325.5</v>
      </c>
      <c r="IE96" s="2">
        <v>3296.5</v>
      </c>
      <c r="IF96" s="2">
        <v>3483</v>
      </c>
      <c r="IG96" s="2">
        <v>3422</v>
      </c>
      <c r="IH96" s="2">
        <v>3358.5</v>
      </c>
      <c r="II96" s="2">
        <v>3216</v>
      </c>
      <c r="IJ96" s="2">
        <v>3296.5</v>
      </c>
      <c r="IK96" s="2">
        <v>3311</v>
      </c>
      <c r="IL96" s="2">
        <v>3236.5</v>
      </c>
      <c r="IM96" s="2">
        <v>3328</v>
      </c>
      <c r="IN96" s="2">
        <v>3340</v>
      </c>
      <c r="IO96" s="2">
        <v>3254</v>
      </c>
      <c r="IP96" s="2">
        <v>3120.5</v>
      </c>
      <c r="IQ96" s="2">
        <v>3075</v>
      </c>
      <c r="IR96" s="2">
        <v>3158</v>
      </c>
      <c r="IS96" s="2">
        <v>3124</v>
      </c>
      <c r="IT96" s="2">
        <v>3083.5</v>
      </c>
    </row>
    <row r="97" spans="1:254" ht="15.9" customHeight="1">
      <c r="A97" s="65" t="s">
        <v>189</v>
      </c>
      <c r="B97" s="41" t="s">
        <v>190</v>
      </c>
      <c r="C97" s="45">
        <v>4362</v>
      </c>
      <c r="D97" s="16">
        <v>-136</v>
      </c>
      <c r="E97" s="30">
        <v>4498</v>
      </c>
      <c r="F97" s="30">
        <v>4539</v>
      </c>
      <c r="G97" s="30">
        <v>4190</v>
      </c>
      <c r="H97" s="30">
        <v>4084</v>
      </c>
      <c r="I97" s="30">
        <v>4185</v>
      </c>
      <c r="J97" s="30">
        <v>3711</v>
      </c>
      <c r="K97" s="30">
        <v>3744</v>
      </c>
      <c r="L97" s="30">
        <v>3973</v>
      </c>
      <c r="M97" s="30">
        <v>4251</v>
      </c>
      <c r="N97" s="30">
        <v>4349</v>
      </c>
      <c r="O97" s="30">
        <v>4530</v>
      </c>
      <c r="P97" s="30">
        <v>4525</v>
      </c>
      <c r="Q97" s="30">
        <v>4280</v>
      </c>
      <c r="R97" s="30">
        <v>4168</v>
      </c>
      <c r="S97" s="30">
        <v>4570</v>
      </c>
      <c r="T97" s="30">
        <v>4640</v>
      </c>
      <c r="U97" s="30">
        <v>4433</v>
      </c>
      <c r="V97" s="30">
        <v>4496</v>
      </c>
      <c r="W97" s="30">
        <v>4660</v>
      </c>
      <c r="X97" s="30">
        <v>4600</v>
      </c>
      <c r="Y97" s="30">
        <v>4544</v>
      </c>
      <c r="Z97" s="30">
        <v>4626</v>
      </c>
      <c r="AA97" s="30">
        <v>4757</v>
      </c>
      <c r="AB97" s="30">
        <v>4660</v>
      </c>
      <c r="AC97" s="30">
        <v>4822</v>
      </c>
      <c r="AD97" s="30">
        <v>5071</v>
      </c>
      <c r="AE97" s="30">
        <v>4978</v>
      </c>
      <c r="AF97" s="30">
        <v>4898</v>
      </c>
      <c r="AG97" s="30">
        <v>5021</v>
      </c>
      <c r="AH97" s="30">
        <v>5224</v>
      </c>
      <c r="AI97" s="30">
        <v>5159</v>
      </c>
      <c r="AJ97" s="30">
        <v>5325</v>
      </c>
      <c r="AK97" s="30">
        <v>5418</v>
      </c>
      <c r="AL97" s="30">
        <v>5358</v>
      </c>
      <c r="AM97" s="30">
        <v>5222</v>
      </c>
      <c r="AN97" s="30">
        <v>4945</v>
      </c>
      <c r="AO97" s="30">
        <v>5012</v>
      </c>
      <c r="AP97" s="30">
        <v>4961</v>
      </c>
      <c r="AQ97" s="30">
        <v>4744</v>
      </c>
      <c r="AR97" s="30">
        <v>4200</v>
      </c>
      <c r="AS97" s="30">
        <v>4406</v>
      </c>
      <c r="AT97" s="30">
        <v>4529</v>
      </c>
      <c r="AU97" s="30">
        <v>4640</v>
      </c>
      <c r="AV97" s="30">
        <v>4916</v>
      </c>
      <c r="AW97" s="30">
        <v>5203</v>
      </c>
      <c r="AX97" s="30">
        <v>5325</v>
      </c>
      <c r="AY97" s="30">
        <v>5119</v>
      </c>
      <c r="AZ97" s="30">
        <v>5366</v>
      </c>
      <c r="BA97" s="30">
        <v>5450</v>
      </c>
      <c r="BB97" s="30">
        <v>5212</v>
      </c>
      <c r="BC97" s="30">
        <v>5283</v>
      </c>
      <c r="BD97" s="30">
        <v>5302</v>
      </c>
      <c r="BE97" s="30">
        <v>5217</v>
      </c>
      <c r="BF97" s="30">
        <v>4946</v>
      </c>
      <c r="BG97" s="30">
        <v>4742</v>
      </c>
      <c r="BH97" s="30">
        <v>4389</v>
      </c>
      <c r="BI97" s="30">
        <v>4466</v>
      </c>
      <c r="BJ97" s="30">
        <v>4443</v>
      </c>
      <c r="BK97" s="30">
        <v>4594</v>
      </c>
      <c r="BL97" s="30">
        <v>4799</v>
      </c>
      <c r="BM97" s="2">
        <v>4650</v>
      </c>
      <c r="BN97" s="2">
        <v>4795</v>
      </c>
      <c r="BO97" s="2">
        <v>4590</v>
      </c>
      <c r="BP97" s="2">
        <v>4477</v>
      </c>
      <c r="BQ97" s="2">
        <v>4445</v>
      </c>
      <c r="BR97" s="2">
        <v>4296</v>
      </c>
      <c r="BS97" s="2">
        <v>4335</v>
      </c>
      <c r="BT97" s="2">
        <v>4320</v>
      </c>
      <c r="BU97" s="2">
        <v>4251</v>
      </c>
      <c r="BV97" s="2">
        <v>4351</v>
      </c>
      <c r="BW97" s="2">
        <v>4212</v>
      </c>
      <c r="BX97" s="2">
        <v>4268</v>
      </c>
      <c r="BY97" s="2">
        <v>4279</v>
      </c>
      <c r="BZ97" s="2">
        <v>4231</v>
      </c>
      <c r="CA97" s="2">
        <v>4166</v>
      </c>
      <c r="CB97" s="2">
        <v>4156</v>
      </c>
      <c r="CC97" s="2">
        <v>4119</v>
      </c>
      <c r="CD97" s="2">
        <v>4190</v>
      </c>
      <c r="CE97" s="2">
        <v>4083</v>
      </c>
      <c r="CF97" s="2">
        <v>4160</v>
      </c>
      <c r="CG97" s="2">
        <v>4131</v>
      </c>
      <c r="CH97" s="2">
        <v>4160</v>
      </c>
      <c r="CI97" s="2">
        <v>3890</v>
      </c>
      <c r="CJ97" s="2">
        <v>3772</v>
      </c>
      <c r="CK97" s="2">
        <v>3750</v>
      </c>
      <c r="CL97" s="2">
        <v>3677</v>
      </c>
      <c r="CM97" s="2">
        <v>3690</v>
      </c>
      <c r="CN97" s="2">
        <v>3508</v>
      </c>
      <c r="CO97" s="2">
        <v>3591</v>
      </c>
      <c r="CP97" s="2">
        <v>3805</v>
      </c>
      <c r="CQ97" s="2">
        <v>3890</v>
      </c>
      <c r="CR97" s="2">
        <v>3996</v>
      </c>
      <c r="CS97" s="2">
        <v>3796</v>
      </c>
      <c r="CT97" s="2">
        <v>3712</v>
      </c>
      <c r="CU97" s="2">
        <v>3971</v>
      </c>
      <c r="CV97" s="2">
        <v>4102</v>
      </c>
      <c r="CW97" s="2">
        <v>4014</v>
      </c>
      <c r="CX97" s="2">
        <v>4060</v>
      </c>
      <c r="CY97" s="2">
        <v>4005</v>
      </c>
      <c r="CZ97" s="2">
        <v>4078</v>
      </c>
      <c r="DA97" s="2">
        <v>4272</v>
      </c>
      <c r="DB97" s="2">
        <v>4037</v>
      </c>
      <c r="DC97" s="2">
        <v>3976</v>
      </c>
      <c r="DD97" s="2">
        <v>4337</v>
      </c>
      <c r="DE97" s="2">
        <v>4395</v>
      </c>
      <c r="DF97" s="2">
        <v>4427</v>
      </c>
      <c r="DG97" s="2">
        <v>4865</v>
      </c>
      <c r="DH97" s="2">
        <v>4287</v>
      </c>
      <c r="DI97" s="2">
        <v>4285</v>
      </c>
      <c r="DJ97" s="2">
        <v>4315</v>
      </c>
      <c r="DK97" s="2">
        <v>4385</v>
      </c>
      <c r="DL97" s="2">
        <v>4304</v>
      </c>
      <c r="DM97" s="2">
        <v>4330</v>
      </c>
      <c r="DN97" s="2">
        <v>4378</v>
      </c>
      <c r="DO97" s="2">
        <v>4230</v>
      </c>
      <c r="DP97" s="2">
        <v>4130</v>
      </c>
      <c r="DQ97" s="2">
        <v>4169</v>
      </c>
      <c r="DR97" s="2">
        <v>4124</v>
      </c>
      <c r="DS97" s="2">
        <v>3915</v>
      </c>
      <c r="DT97" s="2">
        <v>3367</v>
      </c>
      <c r="DU97" s="2">
        <v>3310</v>
      </c>
      <c r="DV97" s="2">
        <v>3180</v>
      </c>
      <c r="DW97" s="2">
        <v>3198</v>
      </c>
      <c r="DX97" s="2">
        <v>3164</v>
      </c>
      <c r="DY97" s="2">
        <v>3099</v>
      </c>
      <c r="DZ97" s="2">
        <v>3038</v>
      </c>
      <c r="EA97" s="2">
        <v>3017</v>
      </c>
      <c r="EB97" s="2">
        <v>3025</v>
      </c>
      <c r="EC97" s="2">
        <v>3019</v>
      </c>
      <c r="ED97" s="2">
        <v>3052</v>
      </c>
      <c r="EE97" s="2">
        <v>3052</v>
      </c>
      <c r="EF97" s="2">
        <v>3134</v>
      </c>
      <c r="EG97" s="2">
        <v>3115</v>
      </c>
      <c r="EH97" s="2">
        <v>3030</v>
      </c>
      <c r="EI97" s="2">
        <v>3137</v>
      </c>
      <c r="EJ97" s="2">
        <v>3101</v>
      </c>
      <c r="EK97" s="2">
        <v>3050</v>
      </c>
      <c r="EL97" s="2">
        <v>3009</v>
      </c>
      <c r="EM97" s="2">
        <v>2981</v>
      </c>
      <c r="EN97" s="2">
        <v>2936.5</v>
      </c>
      <c r="EO97" s="2">
        <v>2889.5</v>
      </c>
      <c r="EP97" s="2">
        <v>2869</v>
      </c>
      <c r="EQ97" s="2">
        <v>2895</v>
      </c>
      <c r="ER97" s="2">
        <v>2860</v>
      </c>
      <c r="ES97" s="2">
        <v>2830.5</v>
      </c>
      <c r="ET97" s="2">
        <v>2839.5</v>
      </c>
      <c r="EU97" s="2">
        <v>2849.5</v>
      </c>
      <c r="EV97" s="2">
        <v>2851.5</v>
      </c>
      <c r="EW97" s="2">
        <v>2851</v>
      </c>
      <c r="EX97" s="2">
        <v>2858</v>
      </c>
      <c r="EY97" s="2">
        <v>2844.5</v>
      </c>
      <c r="EZ97" s="2">
        <v>2837.5</v>
      </c>
      <c r="FA97" s="2">
        <v>2797</v>
      </c>
      <c r="FB97" s="2">
        <v>2768</v>
      </c>
      <c r="FC97" s="2">
        <v>2783.5</v>
      </c>
      <c r="FD97" s="2">
        <v>2844.5</v>
      </c>
      <c r="FE97" s="2">
        <v>2850</v>
      </c>
      <c r="FF97" s="2">
        <v>2818</v>
      </c>
      <c r="FG97" s="2">
        <v>2796.5</v>
      </c>
      <c r="FH97" s="2">
        <v>2742</v>
      </c>
      <c r="FI97" s="2">
        <v>2719</v>
      </c>
      <c r="FJ97" s="2">
        <v>2692</v>
      </c>
      <c r="FK97" s="2">
        <v>2712</v>
      </c>
      <c r="FL97" s="2">
        <v>2677</v>
      </c>
      <c r="FM97" s="2">
        <v>2681</v>
      </c>
      <c r="FN97" s="2">
        <v>2658</v>
      </c>
      <c r="FO97" s="2">
        <v>2659</v>
      </c>
      <c r="FP97" s="2">
        <v>2653</v>
      </c>
      <c r="FQ97" s="2">
        <v>2594</v>
      </c>
      <c r="FR97" s="2">
        <v>2530</v>
      </c>
      <c r="FS97" s="2">
        <v>2510.5</v>
      </c>
      <c r="FT97" s="2">
        <v>2500</v>
      </c>
      <c r="FU97" s="2">
        <v>2537.5</v>
      </c>
      <c r="FV97" s="2">
        <v>2493.5</v>
      </c>
      <c r="FW97" s="2">
        <v>2511.5</v>
      </c>
      <c r="FX97" s="2">
        <v>2620</v>
      </c>
      <c r="FY97" s="2">
        <v>2626.5</v>
      </c>
      <c r="FZ97" s="2">
        <v>2560.5</v>
      </c>
      <c r="GA97" s="2">
        <v>2440</v>
      </c>
      <c r="GB97" s="2">
        <v>2457</v>
      </c>
      <c r="GC97" s="2">
        <v>2910</v>
      </c>
      <c r="GD97" s="2">
        <v>2841</v>
      </c>
      <c r="GE97" s="2">
        <v>2832</v>
      </c>
      <c r="GF97" s="2">
        <v>2746.5</v>
      </c>
      <c r="GG97" s="2">
        <v>2858</v>
      </c>
      <c r="GH97" s="2">
        <v>2819</v>
      </c>
      <c r="GI97" s="2">
        <v>2838.5</v>
      </c>
      <c r="GJ97" s="2">
        <v>2839</v>
      </c>
      <c r="GK97" s="2">
        <v>2858</v>
      </c>
      <c r="GL97" s="2">
        <v>2948.5</v>
      </c>
      <c r="GM97" s="2">
        <v>2919</v>
      </c>
      <c r="GN97" s="2">
        <v>2842</v>
      </c>
      <c r="GO97" s="2">
        <v>2871</v>
      </c>
      <c r="GP97" s="2">
        <v>2871.5</v>
      </c>
      <c r="GQ97" s="2">
        <v>2838</v>
      </c>
      <c r="GR97" s="2">
        <v>2812.5</v>
      </c>
      <c r="GS97" s="2">
        <v>2813.5</v>
      </c>
      <c r="GT97" s="2">
        <v>2751</v>
      </c>
      <c r="GU97" s="2">
        <v>2655.5</v>
      </c>
      <c r="GV97" s="2">
        <v>2705</v>
      </c>
      <c r="GW97" s="2">
        <v>2773</v>
      </c>
      <c r="GX97" s="2">
        <v>2734.5</v>
      </c>
      <c r="GY97" s="2">
        <v>2760</v>
      </c>
      <c r="GZ97" s="2">
        <v>2751</v>
      </c>
      <c r="HA97" s="2">
        <v>2730.5</v>
      </c>
      <c r="HB97" s="2">
        <v>2656</v>
      </c>
      <c r="HC97" s="2">
        <v>2635</v>
      </c>
      <c r="HD97" s="2">
        <v>2624</v>
      </c>
      <c r="HE97" s="2">
        <v>2702</v>
      </c>
      <c r="HF97" s="2">
        <v>2746</v>
      </c>
      <c r="HG97" s="2">
        <v>2730</v>
      </c>
      <c r="HH97" s="2">
        <v>2713.5</v>
      </c>
      <c r="HI97" s="2">
        <v>2761</v>
      </c>
      <c r="HJ97" s="2">
        <v>2734</v>
      </c>
      <c r="HK97" s="2">
        <v>2696.5</v>
      </c>
      <c r="HL97" s="2">
        <v>2745</v>
      </c>
      <c r="HM97" s="2">
        <v>2800</v>
      </c>
      <c r="HN97" s="2">
        <v>2785.5</v>
      </c>
      <c r="HO97" s="2">
        <v>2752.5</v>
      </c>
      <c r="HP97" s="2">
        <v>2642.5</v>
      </c>
      <c r="HQ97" s="2">
        <v>2672</v>
      </c>
      <c r="HR97" s="2">
        <v>2692.5</v>
      </c>
      <c r="HS97" s="2">
        <v>2673</v>
      </c>
      <c r="HT97" s="2">
        <v>2657</v>
      </c>
      <c r="HU97" s="2">
        <v>2652.5</v>
      </c>
      <c r="HV97" s="2">
        <v>2677</v>
      </c>
      <c r="HW97" s="2">
        <v>2649</v>
      </c>
      <c r="HX97" s="2">
        <v>2670.5</v>
      </c>
      <c r="HY97" s="2">
        <v>2684</v>
      </c>
      <c r="HZ97" s="2">
        <v>2721.5</v>
      </c>
      <c r="IA97" s="2">
        <v>2599</v>
      </c>
      <c r="IB97" s="2">
        <v>2580.5</v>
      </c>
      <c r="IC97" s="2">
        <v>2570</v>
      </c>
      <c r="ID97" s="2">
        <v>2535.5</v>
      </c>
      <c r="IE97" s="2">
        <v>2500</v>
      </c>
      <c r="IF97" s="2">
        <v>2494</v>
      </c>
      <c r="IG97" s="2">
        <v>2487</v>
      </c>
      <c r="IH97" s="2">
        <v>2473.5</v>
      </c>
      <c r="II97" s="2">
        <v>2445</v>
      </c>
      <c r="IJ97" s="2">
        <v>2476</v>
      </c>
      <c r="IK97" s="2">
        <v>2441</v>
      </c>
      <c r="IL97" s="2">
        <v>2410</v>
      </c>
      <c r="IM97" s="2">
        <v>2550</v>
      </c>
      <c r="IN97" s="2">
        <v>2566</v>
      </c>
      <c r="IO97" s="2">
        <v>2566</v>
      </c>
      <c r="IP97" s="2">
        <v>2504.5</v>
      </c>
      <c r="IQ97" s="2">
        <v>2580</v>
      </c>
      <c r="IR97" s="2">
        <v>2597</v>
      </c>
      <c r="IS97" s="2">
        <v>2592</v>
      </c>
      <c r="IT97" s="2">
        <v>2578.5</v>
      </c>
    </row>
    <row r="98" spans="1:254" ht="15.9" customHeight="1">
      <c r="A98" s="65" t="s">
        <v>191</v>
      </c>
      <c r="B98" s="41" t="s">
        <v>192</v>
      </c>
      <c r="C98" s="45">
        <v>1195</v>
      </c>
      <c r="D98" s="16">
        <v>39.5</v>
      </c>
      <c r="E98" s="30">
        <v>1155.5</v>
      </c>
      <c r="F98" s="30">
        <v>1123</v>
      </c>
      <c r="G98" s="30">
        <v>1104.5</v>
      </c>
      <c r="H98" s="30">
        <v>1100.5</v>
      </c>
      <c r="I98" s="30">
        <v>1101.5</v>
      </c>
      <c r="J98" s="30">
        <v>1129</v>
      </c>
      <c r="K98" s="30">
        <v>1129</v>
      </c>
      <c r="L98" s="30">
        <v>1159.5</v>
      </c>
      <c r="M98" s="30">
        <v>1197.5</v>
      </c>
      <c r="N98" s="30">
        <v>1180</v>
      </c>
      <c r="O98" s="30">
        <v>1201.5</v>
      </c>
      <c r="P98" s="30">
        <v>1191.5</v>
      </c>
      <c r="Q98" s="30">
        <v>1180</v>
      </c>
      <c r="R98" s="30">
        <v>1144.5</v>
      </c>
      <c r="S98" s="30">
        <v>1186.5</v>
      </c>
      <c r="T98" s="30">
        <v>1203</v>
      </c>
      <c r="U98" s="30">
        <v>1163</v>
      </c>
      <c r="V98" s="30">
        <v>1156</v>
      </c>
      <c r="W98" s="30">
        <v>1156.5</v>
      </c>
      <c r="X98" s="30">
        <v>1155</v>
      </c>
      <c r="Y98" s="30">
        <v>1160.5</v>
      </c>
      <c r="Z98" s="30">
        <v>1181</v>
      </c>
      <c r="AA98" s="30">
        <v>1172.5</v>
      </c>
      <c r="AB98" s="30">
        <v>1126.5</v>
      </c>
      <c r="AC98" s="30">
        <v>1104</v>
      </c>
      <c r="AD98" s="30">
        <v>1109</v>
      </c>
      <c r="AE98" s="30">
        <v>1102.5</v>
      </c>
      <c r="AF98" s="30">
        <v>1105.5</v>
      </c>
      <c r="AG98" s="30">
        <v>1071</v>
      </c>
      <c r="AH98" s="30">
        <v>1088.5</v>
      </c>
      <c r="AI98" s="30">
        <v>1062.5</v>
      </c>
      <c r="AJ98" s="30">
        <v>1081</v>
      </c>
      <c r="AK98" s="30">
        <v>1090.5</v>
      </c>
      <c r="AL98" s="30">
        <v>1089.5</v>
      </c>
      <c r="AM98" s="30">
        <v>1120</v>
      </c>
      <c r="AN98" s="30">
        <v>1093</v>
      </c>
      <c r="AO98" s="30">
        <v>1103</v>
      </c>
      <c r="AP98" s="30">
        <v>1120</v>
      </c>
      <c r="AQ98" s="30">
        <v>1055.5</v>
      </c>
      <c r="AR98" s="30">
        <v>999</v>
      </c>
      <c r="AS98" s="30">
        <v>1010</v>
      </c>
      <c r="AT98" s="30">
        <v>1014</v>
      </c>
      <c r="AU98" s="30">
        <v>1020</v>
      </c>
      <c r="AV98" s="30">
        <v>1052</v>
      </c>
      <c r="AW98" s="30">
        <v>1080</v>
      </c>
      <c r="AX98" s="30">
        <v>1078.5</v>
      </c>
      <c r="AY98" s="30">
        <v>1056.5</v>
      </c>
      <c r="AZ98" s="30">
        <v>1083</v>
      </c>
      <c r="BA98" s="30">
        <v>1117.5</v>
      </c>
      <c r="BB98" s="30">
        <v>1077.5</v>
      </c>
      <c r="BC98" s="30">
        <v>1109.5</v>
      </c>
      <c r="BD98" s="30">
        <v>1081.5</v>
      </c>
      <c r="BE98" s="30">
        <v>1041.5</v>
      </c>
      <c r="BF98" s="30">
        <v>1004</v>
      </c>
      <c r="BG98" s="30">
        <v>999.2</v>
      </c>
      <c r="BH98" s="30">
        <v>986.9</v>
      </c>
      <c r="BI98" s="30">
        <v>1005</v>
      </c>
      <c r="BJ98" s="30">
        <v>991.8</v>
      </c>
      <c r="BK98" s="30">
        <v>985.9</v>
      </c>
      <c r="BL98" s="30">
        <v>1000.5</v>
      </c>
      <c r="BM98" s="2">
        <v>928.6</v>
      </c>
      <c r="BN98" s="2">
        <v>919.4</v>
      </c>
      <c r="BO98" s="2">
        <v>910.1</v>
      </c>
      <c r="BP98" s="2">
        <v>902</v>
      </c>
      <c r="BQ98" s="2">
        <v>913.8</v>
      </c>
      <c r="BR98" s="2">
        <v>896.2</v>
      </c>
      <c r="BS98" s="2">
        <v>898.1</v>
      </c>
      <c r="BT98" s="2">
        <v>910.6</v>
      </c>
      <c r="BU98" s="2">
        <v>899.4</v>
      </c>
      <c r="BV98" s="2">
        <v>909.6</v>
      </c>
      <c r="BW98" s="2">
        <v>901.6</v>
      </c>
      <c r="BX98" s="2">
        <v>937</v>
      </c>
      <c r="BY98" s="2">
        <v>965</v>
      </c>
      <c r="BZ98" s="2">
        <v>960.3</v>
      </c>
      <c r="CA98" s="2">
        <v>983.5</v>
      </c>
      <c r="CB98" s="2">
        <v>992.8</v>
      </c>
      <c r="CC98" s="2">
        <v>991</v>
      </c>
      <c r="CD98" s="2">
        <v>963.9</v>
      </c>
      <c r="CE98" s="2">
        <v>964</v>
      </c>
      <c r="CF98" s="2">
        <v>982.8</v>
      </c>
      <c r="CG98" s="2">
        <v>978.7</v>
      </c>
      <c r="CH98" s="2">
        <v>969.2</v>
      </c>
      <c r="CI98" s="2">
        <v>913.4</v>
      </c>
      <c r="CJ98" s="2">
        <v>917.5</v>
      </c>
      <c r="CK98" s="2">
        <v>910.4</v>
      </c>
      <c r="CL98" s="2">
        <v>906.2</v>
      </c>
      <c r="CM98" s="2">
        <v>918.8</v>
      </c>
      <c r="CN98" s="2">
        <v>890.1</v>
      </c>
      <c r="CO98" s="2">
        <v>879</v>
      </c>
      <c r="CP98" s="2">
        <v>922.6</v>
      </c>
      <c r="CQ98" s="2">
        <v>925.6</v>
      </c>
      <c r="CR98" s="2">
        <v>928.7</v>
      </c>
      <c r="CS98" s="2">
        <v>897</v>
      </c>
      <c r="CT98" s="2">
        <v>846.4</v>
      </c>
      <c r="CU98" s="2">
        <v>903.2</v>
      </c>
      <c r="CV98" s="2">
        <v>921.6</v>
      </c>
      <c r="CW98" s="2">
        <v>910.4</v>
      </c>
      <c r="CX98" s="2">
        <v>900.7</v>
      </c>
      <c r="CY98" s="2">
        <v>916.8</v>
      </c>
      <c r="CZ98" s="2">
        <v>928.9</v>
      </c>
      <c r="DA98" s="2">
        <v>967.2</v>
      </c>
      <c r="DB98" s="2">
        <v>963.3</v>
      </c>
      <c r="DC98" s="2">
        <v>919.6</v>
      </c>
      <c r="DD98" s="2">
        <v>1006</v>
      </c>
      <c r="DE98" s="2">
        <v>1026.5</v>
      </c>
      <c r="DF98" s="2">
        <v>1010</v>
      </c>
      <c r="DG98" s="2">
        <v>1106</v>
      </c>
      <c r="DH98" s="2">
        <v>1124</v>
      </c>
      <c r="DI98" s="2">
        <v>1128.5</v>
      </c>
      <c r="DJ98" s="2">
        <v>1134</v>
      </c>
      <c r="DK98" s="2">
        <v>1117.5</v>
      </c>
      <c r="DL98" s="2">
        <v>1124.5</v>
      </c>
      <c r="DM98" s="2">
        <v>1105</v>
      </c>
      <c r="DN98" s="2">
        <v>1127</v>
      </c>
      <c r="DO98" s="2">
        <v>1110</v>
      </c>
      <c r="DP98" s="2">
        <v>1109.5</v>
      </c>
      <c r="DQ98" s="2">
        <v>1099</v>
      </c>
      <c r="DR98" s="2">
        <v>1106.5</v>
      </c>
      <c r="DS98" s="2">
        <v>1126</v>
      </c>
      <c r="DT98" s="2">
        <v>1104</v>
      </c>
      <c r="DU98" s="2">
        <v>1078.5</v>
      </c>
      <c r="DV98" s="2">
        <v>1020</v>
      </c>
      <c r="DW98" s="2">
        <v>1018.5</v>
      </c>
      <c r="DX98" s="2">
        <v>1046.5</v>
      </c>
      <c r="DY98" s="2">
        <v>1016</v>
      </c>
      <c r="DZ98" s="2">
        <v>1003</v>
      </c>
      <c r="EA98" s="2">
        <v>996.5</v>
      </c>
      <c r="EB98" s="2">
        <v>976.2</v>
      </c>
      <c r="EC98" s="2">
        <v>988.3</v>
      </c>
      <c r="ED98" s="2">
        <v>998</v>
      </c>
      <c r="EE98" s="2">
        <v>1000</v>
      </c>
      <c r="EF98" s="2">
        <v>1012</v>
      </c>
      <c r="EG98" s="2">
        <v>1008.5</v>
      </c>
      <c r="EH98" s="2">
        <v>979.7</v>
      </c>
      <c r="EI98" s="2">
        <v>994.4</v>
      </c>
      <c r="EJ98" s="2">
        <v>983.1</v>
      </c>
      <c r="EK98" s="2">
        <v>1008.5</v>
      </c>
      <c r="EL98" s="2">
        <v>978.7</v>
      </c>
      <c r="EM98" s="2">
        <v>969.9</v>
      </c>
      <c r="EN98" s="2">
        <v>960.6</v>
      </c>
      <c r="EO98" s="2">
        <v>952</v>
      </c>
      <c r="EP98" s="2">
        <v>946.5</v>
      </c>
      <c r="EQ98" s="2">
        <v>949</v>
      </c>
      <c r="ER98" s="2">
        <v>939.1</v>
      </c>
      <c r="ES98" s="2">
        <v>920.7</v>
      </c>
      <c r="ET98" s="2">
        <v>915.1</v>
      </c>
      <c r="EU98" s="2">
        <v>918.4</v>
      </c>
      <c r="EV98" s="2">
        <v>912.5</v>
      </c>
      <c r="EW98" s="2">
        <v>908.9</v>
      </c>
      <c r="EX98" s="2">
        <v>910.3</v>
      </c>
      <c r="EY98" s="2">
        <v>905</v>
      </c>
      <c r="EZ98" s="2">
        <v>893</v>
      </c>
      <c r="FA98" s="2">
        <v>890.2</v>
      </c>
      <c r="FB98" s="2">
        <v>885.3</v>
      </c>
      <c r="FC98" s="2">
        <v>889.3</v>
      </c>
      <c r="FD98" s="2">
        <v>901.6</v>
      </c>
      <c r="FE98" s="2">
        <v>897.1</v>
      </c>
      <c r="FF98" s="2">
        <v>891</v>
      </c>
      <c r="FG98" s="2">
        <v>876.4</v>
      </c>
      <c r="FH98" s="2">
        <v>860.8</v>
      </c>
      <c r="FI98" s="2">
        <v>850</v>
      </c>
      <c r="FJ98" s="2">
        <v>849.6</v>
      </c>
      <c r="FK98" s="2">
        <v>843.1</v>
      </c>
      <c r="FL98" s="2">
        <v>848.3</v>
      </c>
      <c r="FM98" s="2">
        <v>855.7</v>
      </c>
      <c r="FN98" s="2">
        <v>865</v>
      </c>
      <c r="FO98" s="2">
        <v>862.5</v>
      </c>
      <c r="FP98" s="2">
        <v>868.8</v>
      </c>
      <c r="FQ98" s="2">
        <v>864.8</v>
      </c>
      <c r="FR98" s="2">
        <v>860.3</v>
      </c>
      <c r="FS98" s="2">
        <v>841.8</v>
      </c>
      <c r="FT98" s="2">
        <v>825.5</v>
      </c>
      <c r="FU98" s="2">
        <v>833.7</v>
      </c>
      <c r="FV98" s="2">
        <v>824</v>
      </c>
      <c r="FW98" s="2">
        <v>829.7</v>
      </c>
      <c r="FX98" s="2">
        <v>852.4</v>
      </c>
      <c r="FY98" s="2">
        <v>848.5</v>
      </c>
      <c r="FZ98" s="2">
        <v>848.7</v>
      </c>
      <c r="GA98" s="2">
        <v>841.9</v>
      </c>
      <c r="GB98" s="2">
        <v>838.3</v>
      </c>
      <c r="GC98" s="2">
        <v>843.5</v>
      </c>
      <c r="GD98" s="2">
        <v>824.7</v>
      </c>
      <c r="GE98" s="2">
        <v>820.7</v>
      </c>
      <c r="GF98" s="2">
        <v>810.7</v>
      </c>
      <c r="GG98" s="2">
        <v>812.2</v>
      </c>
      <c r="GH98" s="2">
        <v>796.3</v>
      </c>
      <c r="GI98" s="2">
        <v>835.3</v>
      </c>
      <c r="GJ98" s="2">
        <v>836.8</v>
      </c>
      <c r="GK98" s="2">
        <v>844.8</v>
      </c>
      <c r="GL98" s="2">
        <v>865.2</v>
      </c>
      <c r="GM98" s="2">
        <v>856</v>
      </c>
      <c r="GN98" s="2">
        <v>848.8</v>
      </c>
      <c r="GO98" s="2">
        <v>840.2</v>
      </c>
      <c r="GP98" s="2">
        <v>840.3</v>
      </c>
      <c r="GQ98" s="2">
        <v>816.7</v>
      </c>
      <c r="GR98" s="2">
        <v>809.7</v>
      </c>
      <c r="GS98" s="2">
        <v>815.3</v>
      </c>
      <c r="GT98" s="2">
        <v>820.8</v>
      </c>
      <c r="GU98" s="2">
        <v>805.7</v>
      </c>
      <c r="GV98" s="2">
        <v>822.1</v>
      </c>
      <c r="GW98" s="2">
        <v>849.2</v>
      </c>
      <c r="GX98" s="2">
        <v>847.8</v>
      </c>
      <c r="GY98" s="2">
        <v>840.4</v>
      </c>
      <c r="GZ98" s="2">
        <v>844.2</v>
      </c>
      <c r="HA98" s="2">
        <v>831.4</v>
      </c>
      <c r="HB98" s="2">
        <v>832</v>
      </c>
      <c r="HC98" s="2">
        <v>835</v>
      </c>
      <c r="HD98" s="2">
        <v>850.2</v>
      </c>
      <c r="HE98" s="2">
        <v>865.6</v>
      </c>
      <c r="HF98" s="2">
        <v>879.9</v>
      </c>
      <c r="HG98" s="2">
        <v>884</v>
      </c>
      <c r="HH98" s="2">
        <v>875.1</v>
      </c>
      <c r="HI98" s="2">
        <v>877</v>
      </c>
      <c r="HJ98" s="2">
        <v>884.8</v>
      </c>
      <c r="HK98" s="2">
        <v>874.5</v>
      </c>
      <c r="HL98" s="2">
        <v>873.6</v>
      </c>
      <c r="HM98" s="2">
        <v>882.5</v>
      </c>
      <c r="HN98" s="2">
        <v>874.4</v>
      </c>
      <c r="HO98" s="2">
        <v>865.8</v>
      </c>
      <c r="HP98" s="2">
        <v>867.6</v>
      </c>
      <c r="HQ98" s="2">
        <v>879.6</v>
      </c>
      <c r="HR98" s="2">
        <v>871.1</v>
      </c>
      <c r="HS98" s="2">
        <v>869.9</v>
      </c>
      <c r="HT98" s="2">
        <v>864</v>
      </c>
      <c r="HU98" s="2">
        <v>856.3</v>
      </c>
      <c r="HV98" s="2">
        <v>864.2</v>
      </c>
      <c r="HW98" s="2">
        <v>849.4</v>
      </c>
      <c r="HX98" s="2">
        <v>835.5</v>
      </c>
      <c r="HY98" s="2">
        <v>829.8</v>
      </c>
      <c r="HZ98" s="2">
        <v>825</v>
      </c>
      <c r="IA98" s="2">
        <v>814.7</v>
      </c>
      <c r="IB98" s="2">
        <v>823.3</v>
      </c>
      <c r="IC98" s="2">
        <v>829.6</v>
      </c>
      <c r="ID98" s="2">
        <v>814.1</v>
      </c>
      <c r="IE98" s="2">
        <v>799.2</v>
      </c>
      <c r="IF98" s="2">
        <v>789.9</v>
      </c>
      <c r="IG98" s="2">
        <v>795.8</v>
      </c>
      <c r="IH98" s="2">
        <v>786</v>
      </c>
      <c r="II98" s="2">
        <v>784.1</v>
      </c>
      <c r="IJ98" s="2">
        <v>784.8</v>
      </c>
      <c r="IK98" s="2">
        <v>781.2</v>
      </c>
      <c r="IL98" s="2">
        <v>774</v>
      </c>
      <c r="IM98" s="2">
        <v>763</v>
      </c>
      <c r="IN98" s="2">
        <v>768.3</v>
      </c>
      <c r="IO98" s="2">
        <v>764.7</v>
      </c>
      <c r="IP98" s="2">
        <v>759.1</v>
      </c>
      <c r="IQ98" s="2">
        <v>780.7</v>
      </c>
      <c r="IR98" s="2">
        <v>821.6</v>
      </c>
      <c r="IS98" s="2">
        <v>816</v>
      </c>
      <c r="IT98" s="2">
        <v>809.6</v>
      </c>
    </row>
    <row r="99" spans="1:254" ht="15.9" customHeight="1">
      <c r="A99" s="65" t="s">
        <v>193</v>
      </c>
      <c r="B99" s="41" t="s">
        <v>194</v>
      </c>
      <c r="C99" s="45">
        <v>4699</v>
      </c>
      <c r="D99" s="16">
        <v>220</v>
      </c>
      <c r="E99" s="30">
        <v>4479</v>
      </c>
      <c r="F99" s="30">
        <v>4476</v>
      </c>
      <c r="G99" s="30">
        <v>4566</v>
      </c>
      <c r="H99" s="30">
        <v>4538</v>
      </c>
      <c r="I99" s="30">
        <v>4805</v>
      </c>
      <c r="J99" s="30">
        <v>4897</v>
      </c>
      <c r="K99" s="30">
        <v>4846</v>
      </c>
      <c r="L99" s="30">
        <v>4750</v>
      </c>
      <c r="M99" s="30">
        <v>4636</v>
      </c>
      <c r="N99" s="30">
        <v>4563</v>
      </c>
      <c r="O99" s="30">
        <v>4515</v>
      </c>
      <c r="P99" s="30">
        <v>4440</v>
      </c>
      <c r="Q99" s="30">
        <v>4452</v>
      </c>
      <c r="R99" s="30">
        <v>4379</v>
      </c>
      <c r="S99" s="30">
        <v>4269</v>
      </c>
      <c r="T99" s="30">
        <v>4238</v>
      </c>
      <c r="U99" s="30">
        <v>4310</v>
      </c>
      <c r="V99" s="30">
        <v>4222</v>
      </c>
      <c r="W99" s="30">
        <v>4252</v>
      </c>
      <c r="X99" s="30">
        <v>4263</v>
      </c>
      <c r="Y99" s="30">
        <v>4295</v>
      </c>
      <c r="Z99" s="30">
        <v>4269</v>
      </c>
      <c r="AA99" s="30">
        <v>4280</v>
      </c>
      <c r="AB99" s="30">
        <v>4242</v>
      </c>
      <c r="AC99" s="30">
        <v>4114</v>
      </c>
      <c r="AD99" s="30">
        <v>4050</v>
      </c>
      <c r="AE99" s="30">
        <v>4110</v>
      </c>
      <c r="AF99" s="30">
        <v>4006</v>
      </c>
      <c r="AG99" s="30">
        <v>3940</v>
      </c>
      <c r="AH99" s="30">
        <v>3881</v>
      </c>
      <c r="AI99" s="30">
        <v>3876</v>
      </c>
      <c r="AJ99" s="30">
        <v>3894</v>
      </c>
      <c r="AK99" s="30">
        <v>3822</v>
      </c>
      <c r="AL99" s="30">
        <v>3872</v>
      </c>
      <c r="AM99" s="30">
        <v>3881</v>
      </c>
      <c r="AN99" s="30">
        <v>3813</v>
      </c>
      <c r="AO99" s="30">
        <v>3719</v>
      </c>
      <c r="AP99" s="30">
        <v>3779</v>
      </c>
      <c r="AQ99" s="30">
        <v>3725</v>
      </c>
      <c r="AR99" s="30">
        <v>3660</v>
      </c>
      <c r="AS99" s="30">
        <v>3706</v>
      </c>
      <c r="AT99" s="30">
        <v>3735</v>
      </c>
      <c r="AU99" s="30">
        <v>3772</v>
      </c>
      <c r="AV99" s="30">
        <v>3767</v>
      </c>
      <c r="AW99" s="30">
        <v>3785</v>
      </c>
      <c r="AX99" s="30">
        <v>3719</v>
      </c>
      <c r="AY99" s="30">
        <v>3737</v>
      </c>
      <c r="AZ99" s="30">
        <v>3808</v>
      </c>
      <c r="BA99" s="30">
        <v>3901</v>
      </c>
      <c r="BB99" s="30">
        <v>3901</v>
      </c>
      <c r="BC99" s="30">
        <v>3973</v>
      </c>
      <c r="BD99" s="30">
        <v>3952</v>
      </c>
      <c r="BE99" s="30">
        <v>4120</v>
      </c>
      <c r="BF99" s="30">
        <v>4157</v>
      </c>
      <c r="BG99" s="30">
        <v>4206</v>
      </c>
      <c r="BH99" s="30">
        <v>4231</v>
      </c>
      <c r="BI99" s="30">
        <v>4426</v>
      </c>
      <c r="BJ99" s="30">
        <v>4351</v>
      </c>
      <c r="BK99" s="30">
        <v>4615</v>
      </c>
      <c r="BL99" s="30">
        <v>4664</v>
      </c>
      <c r="BM99" s="2">
        <v>4653</v>
      </c>
      <c r="BN99" s="2">
        <v>4639</v>
      </c>
      <c r="BO99" s="2">
        <v>4511</v>
      </c>
      <c r="BP99" s="2">
        <v>4638</v>
      </c>
      <c r="BQ99" s="2">
        <v>4640</v>
      </c>
      <c r="BR99" s="2">
        <v>4600</v>
      </c>
      <c r="BS99" s="2">
        <v>4583</v>
      </c>
      <c r="BT99" s="2">
        <v>4539</v>
      </c>
      <c r="BU99" s="2">
        <v>4554</v>
      </c>
      <c r="BV99" s="2">
        <v>4715</v>
      </c>
      <c r="BW99" s="2">
        <v>4729</v>
      </c>
      <c r="BX99" s="2">
        <v>4825</v>
      </c>
      <c r="BY99" s="2">
        <v>4808</v>
      </c>
      <c r="BZ99" s="2">
        <v>4863</v>
      </c>
      <c r="CA99" s="2">
        <v>4891</v>
      </c>
      <c r="CB99" s="2">
        <v>5020</v>
      </c>
      <c r="CC99" s="2">
        <v>4890</v>
      </c>
      <c r="CD99" s="2">
        <v>4850</v>
      </c>
      <c r="CE99" s="2">
        <v>4935</v>
      </c>
      <c r="CF99" s="2">
        <v>5016</v>
      </c>
      <c r="CG99" s="2">
        <v>5163</v>
      </c>
      <c r="CH99" s="2">
        <v>5152</v>
      </c>
      <c r="CI99" s="2">
        <v>5078</v>
      </c>
      <c r="CJ99" s="2">
        <v>5034</v>
      </c>
      <c r="CK99" s="2">
        <v>4995</v>
      </c>
      <c r="CL99" s="2">
        <v>5003</v>
      </c>
      <c r="CM99" s="2">
        <v>4909</v>
      </c>
      <c r="CN99" s="2">
        <v>4845</v>
      </c>
      <c r="CO99" s="2">
        <v>4705</v>
      </c>
      <c r="CP99" s="2">
        <v>4934</v>
      </c>
      <c r="CQ99" s="2">
        <v>4860</v>
      </c>
      <c r="CR99" s="2">
        <v>4854</v>
      </c>
      <c r="CS99" s="2">
        <v>4736</v>
      </c>
      <c r="CT99" s="2">
        <v>4633</v>
      </c>
      <c r="CU99" s="2">
        <v>4764</v>
      </c>
      <c r="CV99" s="2">
        <v>4869</v>
      </c>
      <c r="CW99" s="2">
        <v>4791</v>
      </c>
      <c r="CX99" s="2">
        <v>4736</v>
      </c>
      <c r="CY99" s="2">
        <v>4731</v>
      </c>
      <c r="CZ99" s="2">
        <v>4773</v>
      </c>
      <c r="DA99" s="2">
        <v>4869</v>
      </c>
      <c r="DB99" s="2">
        <v>4821</v>
      </c>
      <c r="DC99" s="2">
        <v>4660</v>
      </c>
      <c r="DD99" s="2">
        <v>4768</v>
      </c>
      <c r="DE99" s="2">
        <v>4872</v>
      </c>
      <c r="DF99" s="2">
        <v>4734</v>
      </c>
      <c r="DG99" s="2">
        <v>4948</v>
      </c>
      <c r="DH99" s="2">
        <v>5045</v>
      </c>
      <c r="DI99" s="2">
        <v>5114</v>
      </c>
      <c r="DJ99" s="2">
        <v>5152</v>
      </c>
      <c r="DK99" s="2">
        <v>5085</v>
      </c>
      <c r="DL99" s="2">
        <v>4966</v>
      </c>
      <c r="DM99" s="2">
        <v>5072</v>
      </c>
      <c r="DN99" s="2">
        <v>5016</v>
      </c>
      <c r="DO99" s="2">
        <v>5040</v>
      </c>
      <c r="DP99" s="2">
        <v>4937</v>
      </c>
      <c r="DQ99" s="2">
        <v>4974</v>
      </c>
      <c r="DR99" s="2">
        <v>4960</v>
      </c>
      <c r="DS99" s="2">
        <v>4782</v>
      </c>
      <c r="DT99" s="2">
        <v>4516</v>
      </c>
      <c r="DU99" s="2">
        <v>4545</v>
      </c>
      <c r="DV99" s="2">
        <v>4448</v>
      </c>
      <c r="DW99" s="2">
        <v>4529</v>
      </c>
      <c r="DX99" s="2">
        <v>4382</v>
      </c>
      <c r="DY99" s="2">
        <v>4394</v>
      </c>
      <c r="DZ99" s="2">
        <v>4350</v>
      </c>
      <c r="EA99" s="2">
        <v>4271</v>
      </c>
      <c r="EB99" s="2">
        <v>4211</v>
      </c>
      <c r="EC99" s="2">
        <v>4298</v>
      </c>
      <c r="ED99" s="2">
        <v>4401</v>
      </c>
      <c r="EE99" s="2">
        <v>4446</v>
      </c>
      <c r="EF99" s="2">
        <v>4475</v>
      </c>
      <c r="EG99" s="2">
        <v>4462</v>
      </c>
      <c r="EH99" s="2">
        <v>4394</v>
      </c>
      <c r="EI99" s="2">
        <v>4406</v>
      </c>
      <c r="EJ99" s="2">
        <v>4416</v>
      </c>
      <c r="EK99" s="2">
        <v>4480</v>
      </c>
      <c r="EL99" s="2">
        <v>4590</v>
      </c>
      <c r="EM99" s="2">
        <v>4681</v>
      </c>
      <c r="EN99" s="2">
        <v>4718</v>
      </c>
      <c r="EO99" s="2">
        <v>4735</v>
      </c>
      <c r="EP99" s="2">
        <v>4737</v>
      </c>
      <c r="EQ99" s="2">
        <v>4707</v>
      </c>
      <c r="ER99" s="2">
        <v>4736</v>
      </c>
      <c r="ES99" s="2">
        <v>4700</v>
      </c>
      <c r="ET99" s="2">
        <v>4655</v>
      </c>
      <c r="EU99" s="2">
        <v>4655</v>
      </c>
      <c r="EV99" s="2">
        <v>4655</v>
      </c>
      <c r="EW99" s="2">
        <v>4620</v>
      </c>
      <c r="EX99" s="2">
        <v>4575</v>
      </c>
      <c r="EY99" s="2">
        <v>4508</v>
      </c>
      <c r="EZ99" s="2">
        <v>4461</v>
      </c>
      <c r="FA99" s="2">
        <v>4494</v>
      </c>
      <c r="FB99" s="2">
        <v>4531</v>
      </c>
      <c r="FC99" s="2">
        <v>4466</v>
      </c>
      <c r="FD99" s="2">
        <v>4618</v>
      </c>
      <c r="FE99" s="2">
        <v>4569</v>
      </c>
      <c r="FF99" s="2">
        <v>4553</v>
      </c>
      <c r="FG99" s="2">
        <v>4581</v>
      </c>
      <c r="FH99" s="2">
        <v>4680</v>
      </c>
      <c r="FI99" s="2">
        <v>4653</v>
      </c>
      <c r="FJ99" s="2">
        <v>4614</v>
      </c>
      <c r="FK99" s="2">
        <v>4633</v>
      </c>
      <c r="FL99" s="2">
        <v>4627</v>
      </c>
      <c r="FM99" s="2">
        <v>4665</v>
      </c>
      <c r="FN99" s="2">
        <v>4677</v>
      </c>
      <c r="FO99" s="2">
        <v>4740</v>
      </c>
      <c r="FP99" s="2">
        <v>4807</v>
      </c>
      <c r="FQ99" s="2">
        <v>4881</v>
      </c>
      <c r="FR99" s="2">
        <v>4958</v>
      </c>
      <c r="FS99" s="2">
        <v>4737</v>
      </c>
      <c r="FT99" s="2">
        <v>4627</v>
      </c>
      <c r="FU99" s="2">
        <v>4657</v>
      </c>
      <c r="FV99" s="2">
        <v>4632</v>
      </c>
      <c r="FW99" s="2">
        <v>4568</v>
      </c>
      <c r="FX99" s="2">
        <v>4617</v>
      </c>
      <c r="FY99" s="2">
        <v>4520</v>
      </c>
      <c r="FZ99" s="2">
        <v>4425</v>
      </c>
      <c r="GA99" s="2">
        <v>4441</v>
      </c>
      <c r="GB99" s="2">
        <v>4358</v>
      </c>
      <c r="GC99" s="2">
        <v>4376</v>
      </c>
      <c r="GD99" s="2">
        <v>4326</v>
      </c>
      <c r="GE99" s="2">
        <v>4293</v>
      </c>
      <c r="GF99" s="2">
        <v>4295</v>
      </c>
      <c r="GG99" s="2">
        <v>4502</v>
      </c>
      <c r="GH99" s="2">
        <v>4520</v>
      </c>
      <c r="GI99" s="2">
        <v>4481</v>
      </c>
      <c r="GJ99" s="2">
        <v>4497</v>
      </c>
      <c r="GK99" s="2">
        <v>4553</v>
      </c>
      <c r="GL99" s="2">
        <v>4535</v>
      </c>
      <c r="GM99" s="2">
        <v>4509</v>
      </c>
      <c r="GN99" s="2">
        <v>4520</v>
      </c>
      <c r="GO99" s="2">
        <v>4569</v>
      </c>
      <c r="GP99" s="2">
        <v>4590</v>
      </c>
      <c r="GQ99" s="2">
        <v>4612</v>
      </c>
      <c r="GR99" s="2">
        <v>4490</v>
      </c>
      <c r="GS99" s="2">
        <v>4490</v>
      </c>
      <c r="GT99" s="2">
        <v>4488</v>
      </c>
      <c r="GU99" s="2">
        <v>4429</v>
      </c>
      <c r="GV99" s="2">
        <v>4573</v>
      </c>
      <c r="GW99" s="2">
        <v>4690</v>
      </c>
      <c r="GX99" s="2">
        <v>4781</v>
      </c>
      <c r="GY99" s="2">
        <v>4825</v>
      </c>
      <c r="GZ99" s="2">
        <v>4866</v>
      </c>
      <c r="HA99" s="2">
        <v>4752</v>
      </c>
      <c r="HB99" s="2">
        <v>4851</v>
      </c>
      <c r="HC99" s="2">
        <v>4871</v>
      </c>
      <c r="HD99" s="2">
        <v>4935</v>
      </c>
      <c r="HE99" s="2">
        <v>4921</v>
      </c>
      <c r="HF99" s="2">
        <v>5072</v>
      </c>
      <c r="HG99" s="2">
        <v>5131</v>
      </c>
      <c r="HH99" s="2">
        <v>5173</v>
      </c>
      <c r="HI99" s="2">
        <v>5120</v>
      </c>
      <c r="HJ99" s="2">
        <v>5133</v>
      </c>
      <c r="HK99" s="2">
        <v>5119</v>
      </c>
      <c r="HL99" s="2">
        <v>5096</v>
      </c>
      <c r="HM99" s="2">
        <v>5174</v>
      </c>
      <c r="HN99" s="2">
        <v>5215</v>
      </c>
      <c r="HO99" s="2">
        <v>5090</v>
      </c>
      <c r="HP99" s="2">
        <v>5149</v>
      </c>
      <c r="HQ99" s="2">
        <v>5277</v>
      </c>
      <c r="HR99" s="2">
        <v>5237</v>
      </c>
      <c r="HS99" s="2">
        <v>5002</v>
      </c>
      <c r="HT99" s="2">
        <v>4882</v>
      </c>
      <c r="HU99" s="2">
        <v>4711</v>
      </c>
      <c r="HV99" s="2">
        <v>4655</v>
      </c>
      <c r="HW99" s="2">
        <v>4624</v>
      </c>
      <c r="HX99" s="2">
        <v>4537</v>
      </c>
      <c r="HY99" s="2">
        <v>4578</v>
      </c>
      <c r="HZ99" s="2">
        <v>4561</v>
      </c>
      <c r="IA99" s="2">
        <v>4616</v>
      </c>
      <c r="IB99" s="2">
        <v>4661</v>
      </c>
      <c r="IC99" s="2">
        <v>4632</v>
      </c>
      <c r="ID99" s="2">
        <v>4608</v>
      </c>
      <c r="IE99" s="2">
        <v>4711</v>
      </c>
      <c r="IF99" s="2">
        <v>4700</v>
      </c>
      <c r="IG99" s="2">
        <v>4656</v>
      </c>
      <c r="IH99" s="2">
        <v>4573</v>
      </c>
      <c r="II99" s="2">
        <v>4519</v>
      </c>
      <c r="IJ99" s="2">
        <v>4490</v>
      </c>
      <c r="IK99" s="2">
        <v>4426</v>
      </c>
      <c r="IL99" s="2">
        <v>4284</v>
      </c>
      <c r="IM99" s="2">
        <v>4217</v>
      </c>
      <c r="IN99" s="2">
        <v>4192</v>
      </c>
      <c r="IO99" s="2">
        <v>4246</v>
      </c>
      <c r="IP99" s="2">
        <v>4193</v>
      </c>
      <c r="IQ99" s="2">
        <v>4226</v>
      </c>
      <c r="IR99" s="2">
        <v>4160</v>
      </c>
      <c r="IS99" s="2">
        <v>4177</v>
      </c>
      <c r="IT99" s="2">
        <v>4199</v>
      </c>
    </row>
    <row r="100" spans="1:254" ht="15.9" customHeight="1">
      <c r="A100" s="65" t="s">
        <v>195</v>
      </c>
      <c r="B100" s="41" t="s">
        <v>196</v>
      </c>
      <c r="C100" s="45">
        <v>2332.5</v>
      </c>
      <c r="D100" s="16">
        <v>36</v>
      </c>
      <c r="E100" s="30">
        <v>2296.5</v>
      </c>
      <c r="F100" s="30">
        <v>2264.5</v>
      </c>
      <c r="G100" s="30">
        <v>2290</v>
      </c>
      <c r="H100" s="30">
        <v>2287</v>
      </c>
      <c r="I100" s="30">
        <v>2324</v>
      </c>
      <c r="J100" s="30">
        <v>2404</v>
      </c>
      <c r="K100" s="30">
        <v>2426.5</v>
      </c>
      <c r="L100" s="30">
        <v>2408.5</v>
      </c>
      <c r="M100" s="30">
        <v>2406</v>
      </c>
      <c r="N100" s="30">
        <v>2383.5</v>
      </c>
      <c r="O100" s="30">
        <v>2378</v>
      </c>
      <c r="P100" s="30">
        <v>2384</v>
      </c>
      <c r="Q100" s="30">
        <v>2394.5</v>
      </c>
      <c r="R100" s="30">
        <v>2354</v>
      </c>
      <c r="S100" s="30">
        <v>2344.5</v>
      </c>
      <c r="T100" s="30">
        <v>2364.5</v>
      </c>
      <c r="U100" s="30">
        <v>2389</v>
      </c>
      <c r="V100" s="30">
        <v>2386</v>
      </c>
      <c r="W100" s="30">
        <v>2422</v>
      </c>
      <c r="X100" s="30">
        <v>2434.5</v>
      </c>
      <c r="Y100" s="30">
        <v>2449</v>
      </c>
      <c r="Z100" s="30">
        <v>2423</v>
      </c>
      <c r="AA100" s="30">
        <v>2425.5</v>
      </c>
      <c r="AB100" s="30">
        <v>2408.5</v>
      </c>
      <c r="AC100" s="30">
        <v>2352</v>
      </c>
      <c r="AD100" s="30">
        <v>2336</v>
      </c>
      <c r="AE100" s="30">
        <v>2379</v>
      </c>
      <c r="AF100" s="30">
        <v>2377</v>
      </c>
      <c r="AG100" s="30">
        <v>2326</v>
      </c>
      <c r="AH100" s="30">
        <v>2337.5</v>
      </c>
      <c r="AI100" s="30">
        <v>2323</v>
      </c>
      <c r="AJ100" s="30">
        <v>2321</v>
      </c>
      <c r="AK100" s="30">
        <v>2318.5</v>
      </c>
      <c r="AL100" s="30">
        <v>2208</v>
      </c>
      <c r="AM100" s="30">
        <v>2248</v>
      </c>
      <c r="AN100" s="30">
        <v>2240</v>
      </c>
      <c r="AO100" s="30">
        <v>2245.5</v>
      </c>
      <c r="AP100" s="30">
        <v>2263.5</v>
      </c>
      <c r="AQ100" s="30">
        <v>2187.5</v>
      </c>
      <c r="AR100" s="30">
        <v>2186.5</v>
      </c>
      <c r="AS100" s="30">
        <v>2189</v>
      </c>
      <c r="AT100" s="30">
        <v>2201.5</v>
      </c>
      <c r="AU100" s="30">
        <v>2221</v>
      </c>
      <c r="AV100" s="30">
        <v>2186.5</v>
      </c>
      <c r="AW100" s="30">
        <v>2157</v>
      </c>
      <c r="AX100" s="30">
        <v>2114.5</v>
      </c>
      <c r="AY100" s="30">
        <v>2207</v>
      </c>
      <c r="AZ100" s="30">
        <v>2296.5</v>
      </c>
      <c r="BA100" s="30">
        <v>2385</v>
      </c>
      <c r="BB100" s="30">
        <v>2362</v>
      </c>
      <c r="BC100" s="30">
        <v>2270.5</v>
      </c>
      <c r="BD100" s="30">
        <v>2382.5</v>
      </c>
      <c r="BE100" s="30">
        <v>2428.5</v>
      </c>
      <c r="BF100" s="30">
        <v>2466.5</v>
      </c>
      <c r="BG100" s="30">
        <v>2443.5</v>
      </c>
      <c r="BH100" s="30">
        <v>2415</v>
      </c>
      <c r="BI100" s="30">
        <v>2393.5</v>
      </c>
      <c r="BJ100" s="30">
        <v>2432.5</v>
      </c>
      <c r="BK100" s="30">
        <v>2518</v>
      </c>
      <c r="BL100" s="30">
        <v>2508.5</v>
      </c>
      <c r="BM100" s="2">
        <v>2489.5</v>
      </c>
      <c r="BN100" s="2">
        <v>2454.5</v>
      </c>
      <c r="BO100" s="2">
        <v>2420.5</v>
      </c>
      <c r="BP100" s="2">
        <v>2251</v>
      </c>
      <c r="BQ100" s="2">
        <v>2292.5</v>
      </c>
      <c r="BR100" s="2">
        <v>2268.5</v>
      </c>
      <c r="BS100" s="2">
        <v>2260</v>
      </c>
      <c r="BT100" s="2">
        <v>2272</v>
      </c>
      <c r="BU100" s="2">
        <v>2294</v>
      </c>
      <c r="BV100" s="2">
        <v>2316</v>
      </c>
      <c r="BW100" s="2">
        <v>2281</v>
      </c>
      <c r="BX100" s="2">
        <v>2304.5</v>
      </c>
      <c r="BY100" s="2">
        <v>2356.5</v>
      </c>
      <c r="BZ100" s="2">
        <v>2398.5</v>
      </c>
      <c r="CA100" s="2">
        <v>2399</v>
      </c>
      <c r="CB100" s="2">
        <v>2444</v>
      </c>
      <c r="CC100" s="2">
        <v>2435.5</v>
      </c>
      <c r="CD100" s="2">
        <v>2470</v>
      </c>
      <c r="CE100" s="2">
        <v>2492</v>
      </c>
      <c r="CF100" s="2">
        <v>2507</v>
      </c>
      <c r="CG100" s="2">
        <v>2545</v>
      </c>
      <c r="CH100" s="2">
        <v>2546.5</v>
      </c>
      <c r="CI100" s="2">
        <v>2517</v>
      </c>
      <c r="CJ100" s="2">
        <v>2532</v>
      </c>
      <c r="CK100" s="2">
        <v>2492.5</v>
      </c>
      <c r="CL100" s="2">
        <v>2524</v>
      </c>
      <c r="CM100" s="2">
        <v>2516.5</v>
      </c>
      <c r="CN100" s="2">
        <v>2486</v>
      </c>
      <c r="CO100" s="2">
        <v>2406</v>
      </c>
      <c r="CP100" s="2">
        <v>2495.5</v>
      </c>
      <c r="CQ100" s="2">
        <v>2462</v>
      </c>
      <c r="CR100" s="2">
        <v>2426</v>
      </c>
      <c r="CS100" s="2">
        <v>2360.5</v>
      </c>
      <c r="CT100" s="2">
        <v>2308</v>
      </c>
      <c r="CU100" s="2">
        <v>2348.5</v>
      </c>
      <c r="CV100" s="2">
        <v>2369.5</v>
      </c>
      <c r="CW100" s="2">
        <v>2346</v>
      </c>
      <c r="CX100" s="2">
        <v>2324</v>
      </c>
      <c r="CY100" s="2">
        <v>2319.5</v>
      </c>
      <c r="CZ100" s="2">
        <v>2320.5</v>
      </c>
      <c r="DA100" s="2">
        <v>2388</v>
      </c>
      <c r="DB100" s="2">
        <v>2410</v>
      </c>
      <c r="DC100" s="2">
        <v>2420</v>
      </c>
      <c r="DD100" s="2">
        <v>2435.5</v>
      </c>
      <c r="DE100" s="2">
        <v>2493</v>
      </c>
      <c r="DF100" s="2">
        <v>2388</v>
      </c>
      <c r="DG100" s="2">
        <v>2470.5</v>
      </c>
      <c r="DH100" s="2">
        <v>2506</v>
      </c>
      <c r="DI100" s="2">
        <v>2586.5</v>
      </c>
      <c r="DJ100" s="2">
        <v>2607.5</v>
      </c>
      <c r="DK100" s="2">
        <v>2621.5</v>
      </c>
      <c r="DL100" s="2">
        <v>2592.5</v>
      </c>
      <c r="DM100" s="2">
        <v>2598</v>
      </c>
      <c r="DN100" s="2">
        <v>2508</v>
      </c>
      <c r="DO100" s="2">
        <v>2538.5</v>
      </c>
      <c r="DP100" s="2">
        <v>2516</v>
      </c>
      <c r="DQ100" s="2">
        <v>2511.5</v>
      </c>
      <c r="DR100" s="2">
        <v>2511</v>
      </c>
      <c r="DS100" s="2">
        <v>2496.5</v>
      </c>
      <c r="DT100" s="2">
        <v>2520.5</v>
      </c>
      <c r="DU100" s="2">
        <v>2508.5</v>
      </c>
      <c r="DV100" s="2">
        <v>2435.5</v>
      </c>
      <c r="DW100" s="2">
        <v>2427</v>
      </c>
      <c r="DX100" s="2">
        <v>2386</v>
      </c>
      <c r="DY100" s="2">
        <v>2341</v>
      </c>
      <c r="DZ100" s="2">
        <v>2293</v>
      </c>
      <c r="EA100" s="2">
        <v>2288</v>
      </c>
      <c r="EB100" s="2">
        <v>2221</v>
      </c>
      <c r="EC100" s="2">
        <v>2240</v>
      </c>
      <c r="ED100" s="2">
        <v>2240</v>
      </c>
      <c r="EE100" s="2">
        <v>2253.5</v>
      </c>
      <c r="EF100" s="2">
        <v>2259</v>
      </c>
      <c r="EG100" s="2">
        <v>2238</v>
      </c>
      <c r="EH100" s="2">
        <v>2202</v>
      </c>
      <c r="EI100" s="2">
        <v>2235</v>
      </c>
      <c r="EJ100" s="2">
        <v>2234.5</v>
      </c>
      <c r="EK100" s="2">
        <v>2214</v>
      </c>
      <c r="EL100" s="2">
        <v>2255</v>
      </c>
      <c r="EM100" s="2">
        <v>2247.5</v>
      </c>
      <c r="EN100" s="2">
        <v>2254.5</v>
      </c>
      <c r="EO100" s="2">
        <v>2230.5</v>
      </c>
      <c r="EP100" s="2">
        <v>2198.5</v>
      </c>
      <c r="EQ100" s="2">
        <v>2179</v>
      </c>
      <c r="ER100" s="2">
        <v>2147.5</v>
      </c>
      <c r="ES100" s="2">
        <v>2174.5</v>
      </c>
      <c r="ET100" s="2">
        <v>2157.5</v>
      </c>
      <c r="EU100" s="2">
        <v>2164</v>
      </c>
      <c r="EV100" s="2">
        <v>2177.5</v>
      </c>
      <c r="EW100" s="2">
        <v>2171.5</v>
      </c>
      <c r="EX100" s="2">
        <v>2175</v>
      </c>
      <c r="EY100" s="2">
        <v>2181.5</v>
      </c>
      <c r="EZ100" s="2">
        <v>2172.5</v>
      </c>
      <c r="FA100" s="2">
        <v>2162.5</v>
      </c>
      <c r="FB100" s="2">
        <v>2187</v>
      </c>
      <c r="FC100" s="2">
        <v>2172.5</v>
      </c>
      <c r="FD100" s="2">
        <v>2199</v>
      </c>
      <c r="FE100" s="2">
        <v>2196</v>
      </c>
      <c r="FF100" s="2">
        <v>2169.5</v>
      </c>
      <c r="FG100" s="2">
        <v>2168</v>
      </c>
      <c r="FH100" s="2">
        <v>2171</v>
      </c>
      <c r="FI100" s="2">
        <v>2117</v>
      </c>
      <c r="FJ100" s="2">
        <v>2100</v>
      </c>
      <c r="FK100" s="2">
        <v>2096.5</v>
      </c>
      <c r="FL100" s="2">
        <v>2092</v>
      </c>
      <c r="FM100" s="2">
        <v>2122.5</v>
      </c>
      <c r="FN100" s="2">
        <v>2103</v>
      </c>
      <c r="FO100" s="2">
        <v>2111</v>
      </c>
      <c r="FP100" s="2">
        <v>2182</v>
      </c>
      <c r="FQ100" s="2">
        <v>2165.5</v>
      </c>
      <c r="FR100" s="2">
        <v>2114</v>
      </c>
      <c r="FS100" s="2">
        <v>2091.5</v>
      </c>
      <c r="FT100" s="2">
        <v>2041</v>
      </c>
      <c r="FU100" s="2">
        <v>2014</v>
      </c>
      <c r="FV100" s="2">
        <v>1988</v>
      </c>
      <c r="FW100" s="2">
        <v>1998.5</v>
      </c>
      <c r="FX100" s="2">
        <v>2000.5</v>
      </c>
      <c r="FY100" s="2">
        <v>1995.5</v>
      </c>
      <c r="FZ100" s="2">
        <v>1982.5</v>
      </c>
      <c r="GA100" s="2">
        <v>1954.5</v>
      </c>
      <c r="GB100" s="2">
        <v>1908.5</v>
      </c>
      <c r="GC100" s="2">
        <v>1910</v>
      </c>
      <c r="GD100" s="2">
        <v>1912</v>
      </c>
      <c r="GE100" s="2">
        <v>1910</v>
      </c>
      <c r="GF100" s="2">
        <v>1885</v>
      </c>
      <c r="GG100" s="2">
        <v>1868.5</v>
      </c>
      <c r="GH100" s="2">
        <v>1859.5</v>
      </c>
      <c r="GI100" s="2">
        <v>1764.5</v>
      </c>
      <c r="GJ100" s="2">
        <v>1773.5</v>
      </c>
      <c r="GK100" s="2">
        <v>1824.5</v>
      </c>
      <c r="GL100" s="2">
        <v>1841.5</v>
      </c>
      <c r="GM100" s="2">
        <v>1833</v>
      </c>
      <c r="GN100" s="2">
        <v>1813</v>
      </c>
      <c r="GO100" s="2">
        <v>1819</v>
      </c>
      <c r="GP100" s="2">
        <v>1816.5</v>
      </c>
      <c r="GQ100" s="2">
        <v>1821.5</v>
      </c>
      <c r="GR100" s="2">
        <v>1793</v>
      </c>
      <c r="GS100" s="2">
        <v>1778</v>
      </c>
      <c r="GT100" s="2">
        <v>1768</v>
      </c>
      <c r="GU100" s="2">
        <v>1760</v>
      </c>
      <c r="GV100" s="2">
        <v>1792</v>
      </c>
      <c r="GW100" s="2">
        <v>1703</v>
      </c>
      <c r="GX100" s="2">
        <v>1721.5</v>
      </c>
      <c r="GY100" s="2">
        <v>1717</v>
      </c>
      <c r="GZ100" s="2">
        <v>1706.5</v>
      </c>
      <c r="HA100" s="2">
        <v>1684.5</v>
      </c>
      <c r="HB100" s="2">
        <v>1678</v>
      </c>
      <c r="HC100" s="2">
        <v>1682</v>
      </c>
      <c r="HD100" s="2">
        <v>1689</v>
      </c>
      <c r="HE100" s="2">
        <v>1681</v>
      </c>
      <c r="HF100" s="2">
        <v>1674</v>
      </c>
      <c r="HG100" s="2">
        <v>1699</v>
      </c>
      <c r="HH100" s="2">
        <v>1714.5</v>
      </c>
      <c r="HI100" s="2">
        <v>1704</v>
      </c>
      <c r="HJ100" s="2">
        <v>1710.5</v>
      </c>
      <c r="HK100" s="2">
        <v>1712</v>
      </c>
      <c r="HL100" s="2">
        <v>1710</v>
      </c>
      <c r="HM100" s="2">
        <v>1713</v>
      </c>
      <c r="HN100" s="2">
        <v>1724.5</v>
      </c>
      <c r="HO100" s="2">
        <v>1716</v>
      </c>
      <c r="HP100" s="2">
        <v>1741.5</v>
      </c>
      <c r="HQ100" s="2">
        <v>1740.5</v>
      </c>
      <c r="HR100" s="2">
        <v>1737</v>
      </c>
      <c r="HS100" s="2">
        <v>1713</v>
      </c>
      <c r="HT100" s="2">
        <v>1712</v>
      </c>
      <c r="HU100" s="2">
        <v>1696.5</v>
      </c>
      <c r="HV100" s="2">
        <v>1696</v>
      </c>
      <c r="HW100" s="2">
        <v>1670.5</v>
      </c>
      <c r="HX100" s="2">
        <v>1635.5</v>
      </c>
      <c r="HY100" s="2">
        <v>1619.5</v>
      </c>
      <c r="HZ100" s="2">
        <v>1596</v>
      </c>
      <c r="IA100" s="2">
        <v>1613</v>
      </c>
      <c r="IB100" s="2">
        <v>1645.5</v>
      </c>
      <c r="IC100" s="2">
        <v>1645.5</v>
      </c>
      <c r="ID100" s="2">
        <v>1652</v>
      </c>
      <c r="IE100" s="2">
        <v>1696.5</v>
      </c>
      <c r="IF100" s="2">
        <v>1681</v>
      </c>
      <c r="IG100" s="2">
        <v>1680</v>
      </c>
      <c r="IH100" s="2">
        <v>1693</v>
      </c>
      <c r="II100" s="2">
        <v>1714</v>
      </c>
      <c r="IJ100" s="2">
        <v>1698.5</v>
      </c>
      <c r="IK100" s="2">
        <v>1680</v>
      </c>
      <c r="IL100" s="2">
        <v>1678</v>
      </c>
      <c r="IM100" s="2">
        <v>1692</v>
      </c>
      <c r="IN100" s="2">
        <v>1694.5</v>
      </c>
      <c r="IO100" s="2">
        <v>1658.5</v>
      </c>
      <c r="IP100" s="2">
        <v>1641</v>
      </c>
      <c r="IQ100" s="2">
        <v>1622.5</v>
      </c>
      <c r="IR100" s="2">
        <v>1677</v>
      </c>
      <c r="IS100" s="2">
        <v>1659.5</v>
      </c>
      <c r="IT100" s="2">
        <v>1640</v>
      </c>
    </row>
    <row r="101" spans="1:254" ht="15.9" customHeight="1">
      <c r="A101" s="65" t="s">
        <v>197</v>
      </c>
      <c r="B101" s="41" t="s">
        <v>198</v>
      </c>
      <c r="C101" s="45">
        <v>2924</v>
      </c>
      <c r="D101" s="16">
        <v>35.5</v>
      </c>
      <c r="E101" s="30">
        <v>2888.5</v>
      </c>
      <c r="F101" s="30">
        <v>2847</v>
      </c>
      <c r="G101" s="30">
        <v>2933</v>
      </c>
      <c r="H101" s="30">
        <v>3015</v>
      </c>
      <c r="I101" s="30">
        <v>2991</v>
      </c>
      <c r="J101" s="30">
        <v>2908</v>
      </c>
      <c r="K101" s="30">
        <v>2876</v>
      </c>
      <c r="L101" s="30">
        <v>2843.5</v>
      </c>
      <c r="M101" s="30">
        <v>2708</v>
      </c>
      <c r="N101" s="30">
        <v>2603.5</v>
      </c>
      <c r="O101" s="30">
        <v>2606.5</v>
      </c>
      <c r="P101" s="30">
        <v>2582</v>
      </c>
      <c r="Q101" s="30">
        <v>2721</v>
      </c>
      <c r="R101" s="30">
        <v>2709.5</v>
      </c>
      <c r="S101" s="30">
        <v>2643.5</v>
      </c>
      <c r="T101" s="30">
        <v>2612.5</v>
      </c>
      <c r="U101" s="30">
        <v>2672.5</v>
      </c>
      <c r="V101" s="30">
        <v>2597</v>
      </c>
      <c r="W101" s="30">
        <v>2581.5</v>
      </c>
      <c r="X101" s="30">
        <v>2546</v>
      </c>
      <c r="Y101" s="30">
        <v>2584.5</v>
      </c>
      <c r="Z101" s="30">
        <v>2537.5</v>
      </c>
      <c r="AA101" s="30">
        <v>2502</v>
      </c>
      <c r="AB101" s="30">
        <v>2538</v>
      </c>
      <c r="AC101" s="30">
        <v>2455.5</v>
      </c>
      <c r="AD101" s="30">
        <v>2405.5</v>
      </c>
      <c r="AE101" s="30">
        <v>2462</v>
      </c>
      <c r="AF101" s="30">
        <v>2405</v>
      </c>
      <c r="AG101" s="30">
        <v>2376</v>
      </c>
      <c r="AH101" s="30">
        <v>2347</v>
      </c>
      <c r="AI101" s="30">
        <v>2358</v>
      </c>
      <c r="AJ101" s="30">
        <v>2301</v>
      </c>
      <c r="AK101" s="30">
        <v>2308.5</v>
      </c>
      <c r="AL101" s="30">
        <v>2277.5</v>
      </c>
      <c r="AM101" s="30">
        <v>2244</v>
      </c>
      <c r="AN101" s="30">
        <v>2260.5</v>
      </c>
      <c r="AO101" s="30">
        <v>2242</v>
      </c>
      <c r="AP101" s="30">
        <v>2220</v>
      </c>
      <c r="AQ101" s="30">
        <v>2239.5</v>
      </c>
      <c r="AR101" s="30">
        <v>2284</v>
      </c>
      <c r="AS101" s="30">
        <v>2211.5</v>
      </c>
      <c r="AT101" s="30">
        <v>2197</v>
      </c>
      <c r="AU101" s="30">
        <v>2189</v>
      </c>
      <c r="AV101" s="30">
        <v>2180.5</v>
      </c>
      <c r="AW101" s="30">
        <v>2171.5</v>
      </c>
      <c r="AX101" s="30">
        <v>2139</v>
      </c>
      <c r="AY101" s="30">
        <v>2173.5</v>
      </c>
      <c r="AZ101" s="30">
        <v>2247</v>
      </c>
      <c r="BA101" s="30">
        <v>2257</v>
      </c>
      <c r="BB101" s="30">
        <v>2213.5</v>
      </c>
      <c r="BC101" s="30">
        <v>2116</v>
      </c>
      <c r="BD101" s="30">
        <v>2119.5</v>
      </c>
      <c r="BE101" s="30">
        <v>2103</v>
      </c>
      <c r="BF101" s="30">
        <v>2111</v>
      </c>
      <c r="BG101" s="30">
        <v>2141.5</v>
      </c>
      <c r="BH101" s="30">
        <v>2199</v>
      </c>
      <c r="BI101" s="30">
        <v>2141.5</v>
      </c>
      <c r="BJ101" s="30">
        <v>2115.5</v>
      </c>
      <c r="BK101" s="30">
        <v>2128</v>
      </c>
      <c r="BL101" s="30">
        <v>2131</v>
      </c>
      <c r="BM101" s="2">
        <v>2159</v>
      </c>
      <c r="BN101" s="2">
        <v>2168</v>
      </c>
      <c r="BO101" s="2">
        <v>2162</v>
      </c>
      <c r="BP101" s="2">
        <v>2223</v>
      </c>
      <c r="BQ101" s="2">
        <v>2144</v>
      </c>
      <c r="BR101" s="2">
        <v>2191</v>
      </c>
      <c r="BS101" s="2">
        <v>2188</v>
      </c>
      <c r="BT101" s="2">
        <v>2395</v>
      </c>
      <c r="BU101" s="2">
        <v>2378</v>
      </c>
      <c r="BV101" s="2">
        <v>2390</v>
      </c>
      <c r="BW101" s="2">
        <v>2481.5</v>
      </c>
      <c r="BX101" s="2">
        <v>2577.5</v>
      </c>
      <c r="BY101" s="2">
        <v>2613</v>
      </c>
      <c r="BZ101" s="2">
        <v>2640</v>
      </c>
      <c r="CA101" s="2">
        <v>2615</v>
      </c>
      <c r="CB101" s="2">
        <v>2638.5</v>
      </c>
      <c r="CC101" s="2">
        <v>2556.5</v>
      </c>
      <c r="CD101" s="2">
        <v>2548</v>
      </c>
      <c r="CE101" s="2">
        <v>2579</v>
      </c>
      <c r="CF101" s="2">
        <v>2584</v>
      </c>
      <c r="CG101" s="2">
        <v>2612.5</v>
      </c>
      <c r="CH101" s="2">
        <v>2655</v>
      </c>
      <c r="CI101" s="2">
        <v>2642</v>
      </c>
      <c r="CJ101" s="2">
        <v>2673</v>
      </c>
      <c r="CK101" s="2">
        <v>2725.5</v>
      </c>
      <c r="CL101" s="2">
        <v>2710</v>
      </c>
      <c r="CM101" s="2">
        <v>2686</v>
      </c>
      <c r="CN101" s="2">
        <v>2677.5</v>
      </c>
      <c r="CO101" s="2">
        <v>2601</v>
      </c>
      <c r="CP101" s="2">
        <v>2698.5</v>
      </c>
      <c r="CQ101" s="2">
        <v>2675</v>
      </c>
      <c r="CR101" s="2">
        <v>2677.5</v>
      </c>
      <c r="CS101" s="2">
        <v>2651</v>
      </c>
      <c r="CT101" s="2">
        <v>2665</v>
      </c>
      <c r="CU101" s="2">
        <v>2724</v>
      </c>
      <c r="CV101" s="2">
        <v>2799</v>
      </c>
      <c r="CW101" s="2">
        <v>2789</v>
      </c>
      <c r="CX101" s="2">
        <v>2757.5</v>
      </c>
      <c r="CY101" s="2">
        <v>2768</v>
      </c>
      <c r="CZ101" s="2">
        <v>2766.5</v>
      </c>
      <c r="DA101" s="2">
        <v>2801</v>
      </c>
      <c r="DB101" s="2">
        <v>2767.5</v>
      </c>
      <c r="DC101" s="2">
        <v>2785</v>
      </c>
      <c r="DD101" s="2">
        <v>2754.5</v>
      </c>
      <c r="DE101" s="2">
        <v>2741</v>
      </c>
      <c r="DF101" s="2">
        <v>2703</v>
      </c>
      <c r="DG101" s="2">
        <v>2716</v>
      </c>
      <c r="DH101" s="2">
        <v>2769</v>
      </c>
      <c r="DI101" s="2">
        <v>2816</v>
      </c>
      <c r="DJ101" s="2">
        <v>2787.5</v>
      </c>
      <c r="DK101" s="2">
        <v>2721.5</v>
      </c>
      <c r="DL101" s="2">
        <v>2692</v>
      </c>
      <c r="DM101" s="2">
        <v>2710.5</v>
      </c>
      <c r="DN101" s="2">
        <v>2748</v>
      </c>
      <c r="DO101" s="2">
        <v>2735</v>
      </c>
      <c r="DP101" s="2">
        <v>2725</v>
      </c>
      <c r="DQ101" s="2">
        <v>2733</v>
      </c>
      <c r="DR101" s="2">
        <v>2797</v>
      </c>
      <c r="DS101" s="2">
        <v>2748</v>
      </c>
      <c r="DT101" s="2">
        <v>2745</v>
      </c>
      <c r="DU101" s="2">
        <v>2737</v>
      </c>
      <c r="DV101" s="2">
        <v>2701</v>
      </c>
      <c r="DW101" s="2">
        <v>2675</v>
      </c>
      <c r="DX101" s="2">
        <v>2637.5</v>
      </c>
      <c r="DY101" s="2">
        <v>2697.5</v>
      </c>
      <c r="DZ101" s="2">
        <v>2710</v>
      </c>
      <c r="EA101" s="2">
        <v>2663</v>
      </c>
      <c r="EB101" s="2">
        <v>2707.5</v>
      </c>
      <c r="EC101" s="2">
        <v>2711</v>
      </c>
      <c r="ED101" s="2">
        <v>2757</v>
      </c>
      <c r="EE101" s="2">
        <v>2775</v>
      </c>
      <c r="EF101" s="2">
        <v>2792</v>
      </c>
      <c r="EG101" s="2">
        <v>2783.5</v>
      </c>
      <c r="EH101" s="2">
        <v>2781</v>
      </c>
      <c r="EI101" s="2">
        <v>2805</v>
      </c>
      <c r="EJ101" s="2">
        <v>2795</v>
      </c>
      <c r="EK101" s="2">
        <v>2818.5</v>
      </c>
      <c r="EL101" s="2">
        <v>2852</v>
      </c>
      <c r="EM101" s="2">
        <v>2877</v>
      </c>
      <c r="EN101" s="2">
        <v>2883</v>
      </c>
      <c r="EO101" s="2">
        <v>2886</v>
      </c>
      <c r="EP101" s="2">
        <v>2874</v>
      </c>
      <c r="EQ101" s="2">
        <v>2856</v>
      </c>
      <c r="ER101" s="2">
        <v>2841</v>
      </c>
      <c r="ES101" s="2">
        <v>2855</v>
      </c>
      <c r="ET101" s="2">
        <v>2880.5</v>
      </c>
      <c r="EU101" s="2">
        <v>2875</v>
      </c>
      <c r="EV101" s="2">
        <v>2904.5</v>
      </c>
      <c r="EW101" s="2">
        <v>2900.5</v>
      </c>
      <c r="EX101" s="2">
        <v>2894</v>
      </c>
      <c r="EY101" s="2">
        <v>2880.5</v>
      </c>
      <c r="EZ101" s="2">
        <v>2857.5</v>
      </c>
      <c r="FA101" s="2">
        <v>2833.5</v>
      </c>
      <c r="FB101" s="2">
        <v>2830</v>
      </c>
      <c r="FC101" s="2">
        <v>2809</v>
      </c>
      <c r="FD101" s="2">
        <v>2844</v>
      </c>
      <c r="FE101" s="2">
        <v>2856</v>
      </c>
      <c r="FF101" s="2">
        <v>2844.5</v>
      </c>
      <c r="FG101" s="2">
        <v>2785</v>
      </c>
      <c r="FH101" s="2">
        <v>2808</v>
      </c>
      <c r="FI101" s="2">
        <v>2832</v>
      </c>
      <c r="FJ101" s="2">
        <v>2892</v>
      </c>
      <c r="FK101" s="2">
        <v>2900</v>
      </c>
      <c r="FL101" s="2">
        <v>2894.5</v>
      </c>
      <c r="FM101" s="2">
        <v>2893</v>
      </c>
      <c r="FN101" s="2">
        <v>2912</v>
      </c>
      <c r="FO101" s="2">
        <v>2932</v>
      </c>
      <c r="FP101" s="2">
        <v>3000</v>
      </c>
      <c r="FQ101" s="2">
        <v>3011</v>
      </c>
      <c r="FR101" s="2">
        <v>3006</v>
      </c>
      <c r="FS101" s="2">
        <v>2993.5</v>
      </c>
      <c r="FT101" s="2">
        <v>3001</v>
      </c>
      <c r="FU101" s="2">
        <v>2985</v>
      </c>
      <c r="FV101" s="2">
        <v>3008</v>
      </c>
      <c r="FW101" s="2">
        <v>2992</v>
      </c>
      <c r="FX101" s="2">
        <v>2967</v>
      </c>
      <c r="FY101" s="2">
        <v>3081</v>
      </c>
      <c r="FZ101" s="2">
        <v>3072</v>
      </c>
      <c r="GA101" s="2">
        <v>3076</v>
      </c>
      <c r="GB101" s="2">
        <v>3061</v>
      </c>
      <c r="GC101" s="2">
        <v>3058</v>
      </c>
      <c r="GD101" s="2">
        <v>3051</v>
      </c>
      <c r="GE101" s="2">
        <v>3058</v>
      </c>
      <c r="GF101" s="2">
        <v>3121</v>
      </c>
      <c r="GG101" s="2">
        <v>3102</v>
      </c>
      <c r="GH101" s="2">
        <v>3105</v>
      </c>
      <c r="GI101" s="2">
        <v>3412</v>
      </c>
      <c r="GJ101" s="2">
        <v>3461</v>
      </c>
      <c r="GK101" s="2">
        <v>3463</v>
      </c>
      <c r="GL101" s="2">
        <v>3481</v>
      </c>
      <c r="GM101" s="2">
        <v>3478</v>
      </c>
      <c r="GN101" s="2">
        <v>3498</v>
      </c>
      <c r="GO101" s="2">
        <v>3554</v>
      </c>
      <c r="GP101" s="2">
        <v>3586</v>
      </c>
      <c r="GQ101" s="2">
        <v>3580</v>
      </c>
      <c r="GR101" s="2">
        <v>3553</v>
      </c>
      <c r="GS101" s="2">
        <v>3542</v>
      </c>
      <c r="GT101" s="2">
        <v>3565</v>
      </c>
      <c r="GU101" s="2">
        <v>3498</v>
      </c>
      <c r="GV101" s="2">
        <v>3503</v>
      </c>
      <c r="GW101" s="2">
        <v>3442</v>
      </c>
      <c r="GX101" s="2">
        <v>3444</v>
      </c>
      <c r="GY101" s="2">
        <v>3534</v>
      </c>
      <c r="GZ101" s="2">
        <v>3534</v>
      </c>
      <c r="HA101" s="2">
        <v>3457</v>
      </c>
      <c r="HB101" s="2">
        <v>3480</v>
      </c>
      <c r="HC101" s="2">
        <v>3540</v>
      </c>
      <c r="HD101" s="2">
        <v>3482</v>
      </c>
      <c r="HE101" s="2">
        <v>3526</v>
      </c>
      <c r="HF101" s="2">
        <v>3530</v>
      </c>
      <c r="HG101" s="2">
        <v>3630</v>
      </c>
      <c r="HH101" s="2">
        <v>3611</v>
      </c>
      <c r="HI101" s="2">
        <v>3584</v>
      </c>
      <c r="HJ101" s="2">
        <v>3551</v>
      </c>
      <c r="HK101" s="2">
        <v>3636</v>
      </c>
      <c r="HL101" s="2">
        <v>3633</v>
      </c>
      <c r="HM101" s="2">
        <v>3590</v>
      </c>
      <c r="HN101" s="2">
        <v>3555</v>
      </c>
      <c r="HO101" s="2">
        <v>3568</v>
      </c>
      <c r="HP101" s="2">
        <v>3652</v>
      </c>
      <c r="HQ101" s="2">
        <v>3644</v>
      </c>
      <c r="HR101" s="2">
        <v>3641</v>
      </c>
      <c r="HS101" s="2">
        <v>3593</v>
      </c>
      <c r="HT101" s="2">
        <v>3568</v>
      </c>
      <c r="HU101" s="2">
        <v>3540</v>
      </c>
      <c r="HV101" s="2">
        <v>3555</v>
      </c>
      <c r="HW101" s="2">
        <v>3531</v>
      </c>
      <c r="HX101" s="2">
        <v>3507</v>
      </c>
      <c r="HY101" s="2">
        <v>3488</v>
      </c>
      <c r="HZ101" s="2">
        <v>3416</v>
      </c>
      <c r="IA101" s="2">
        <v>3438</v>
      </c>
      <c r="IB101" s="2">
        <v>3528</v>
      </c>
      <c r="IC101" s="2">
        <v>3540</v>
      </c>
      <c r="ID101" s="2">
        <v>3576</v>
      </c>
      <c r="IE101" s="2">
        <v>3549</v>
      </c>
      <c r="IF101" s="2">
        <v>3436</v>
      </c>
      <c r="IG101" s="2">
        <v>3490</v>
      </c>
      <c r="IH101" s="2">
        <v>3364</v>
      </c>
      <c r="II101" s="2">
        <v>3303</v>
      </c>
      <c r="IJ101" s="2">
        <v>3272</v>
      </c>
      <c r="IK101" s="2">
        <v>3225</v>
      </c>
      <c r="IL101" s="2">
        <v>3222</v>
      </c>
      <c r="IM101" s="2">
        <v>3188</v>
      </c>
      <c r="IN101" s="2">
        <v>3139</v>
      </c>
      <c r="IO101" s="2">
        <v>3143</v>
      </c>
      <c r="IP101" s="2">
        <v>3121</v>
      </c>
      <c r="IQ101" s="2">
        <v>3110</v>
      </c>
      <c r="IR101" s="2">
        <v>3070</v>
      </c>
      <c r="IS101" s="2">
        <v>3074</v>
      </c>
      <c r="IT101" s="2">
        <v>3098</v>
      </c>
    </row>
    <row r="102" spans="1:254" ht="15.9" customHeight="1">
      <c r="A102" s="65" t="s">
        <v>199</v>
      </c>
      <c r="B102" s="41" t="s">
        <v>200</v>
      </c>
      <c r="C102" s="45">
        <v>2057.5</v>
      </c>
      <c r="D102" s="16">
        <v>-87.5</v>
      </c>
      <c r="E102" s="30">
        <v>2145</v>
      </c>
      <c r="F102" s="30">
        <v>2294</v>
      </c>
      <c r="G102" s="30">
        <v>2045.5</v>
      </c>
      <c r="H102" s="30">
        <v>1973</v>
      </c>
      <c r="I102" s="30">
        <v>2116.5</v>
      </c>
      <c r="J102" s="30">
        <v>2013</v>
      </c>
      <c r="K102" s="30">
        <v>2002.5</v>
      </c>
      <c r="L102" s="30">
        <v>2167.5</v>
      </c>
      <c r="M102" s="30">
        <v>2308</v>
      </c>
      <c r="N102" s="30">
        <v>2412</v>
      </c>
      <c r="O102" s="30">
        <v>2452.5</v>
      </c>
      <c r="P102" s="30">
        <v>2442</v>
      </c>
      <c r="Q102" s="30">
        <v>2253.5</v>
      </c>
      <c r="R102" s="30">
        <v>2151.5</v>
      </c>
      <c r="S102" s="30">
        <v>2327.5</v>
      </c>
      <c r="T102" s="30">
        <v>2456.5</v>
      </c>
      <c r="U102" s="30">
        <v>2388</v>
      </c>
      <c r="V102" s="30">
        <v>2446.5</v>
      </c>
      <c r="W102" s="30">
        <v>2525</v>
      </c>
      <c r="X102" s="30">
        <v>2371</v>
      </c>
      <c r="Y102" s="30">
        <v>2289</v>
      </c>
      <c r="Z102" s="30">
        <v>2423.5</v>
      </c>
      <c r="AA102" s="30">
        <v>2557</v>
      </c>
      <c r="AB102" s="30">
        <v>2509</v>
      </c>
      <c r="AC102" s="30">
        <v>2640</v>
      </c>
      <c r="AD102" s="30">
        <v>2810.5</v>
      </c>
      <c r="AE102" s="30">
        <v>2882</v>
      </c>
      <c r="AF102" s="30">
        <v>2768</v>
      </c>
      <c r="AG102" s="30">
        <v>2951.25</v>
      </c>
      <c r="AH102" s="30">
        <v>3025</v>
      </c>
      <c r="AI102" s="30">
        <v>2971.25</v>
      </c>
      <c r="AJ102" s="30">
        <v>3120</v>
      </c>
      <c r="AK102" s="30">
        <v>3311.25</v>
      </c>
      <c r="AL102" s="30">
        <v>3307.5</v>
      </c>
      <c r="AM102" s="30">
        <v>2981.25</v>
      </c>
      <c r="AN102" s="30">
        <v>2983.75</v>
      </c>
      <c r="AO102" s="30">
        <v>2868.75</v>
      </c>
      <c r="AP102" s="30">
        <v>2810</v>
      </c>
      <c r="AQ102" s="30">
        <v>2721.25</v>
      </c>
      <c r="AR102" s="30">
        <v>2454.25</v>
      </c>
      <c r="AS102" s="30">
        <v>2608.75</v>
      </c>
      <c r="AT102" s="30">
        <v>2881.25</v>
      </c>
      <c r="AU102" s="30">
        <v>2926.25</v>
      </c>
      <c r="AV102" s="30">
        <v>3165</v>
      </c>
      <c r="AW102" s="30">
        <v>3316.25</v>
      </c>
      <c r="AX102" s="30">
        <v>3431.25</v>
      </c>
      <c r="AY102" s="30">
        <v>3078.75</v>
      </c>
      <c r="AZ102" s="30">
        <v>3065</v>
      </c>
      <c r="BA102" s="30">
        <v>2963.75</v>
      </c>
      <c r="BB102" s="30">
        <v>2891.25</v>
      </c>
      <c r="BC102" s="30">
        <v>2996.25</v>
      </c>
      <c r="BD102" s="30">
        <v>2930</v>
      </c>
      <c r="BE102" s="30">
        <v>3027.5</v>
      </c>
      <c r="BF102" s="30">
        <v>2850</v>
      </c>
      <c r="BG102" s="30">
        <v>2586.25</v>
      </c>
      <c r="BH102" s="30">
        <v>2513.75</v>
      </c>
      <c r="BI102" s="30">
        <v>2662.5</v>
      </c>
      <c r="BJ102" s="30">
        <v>2662.5</v>
      </c>
      <c r="BK102" s="30">
        <v>2713.75</v>
      </c>
      <c r="BL102" s="30">
        <v>2918.75</v>
      </c>
      <c r="BM102" s="2">
        <v>2770</v>
      </c>
      <c r="BN102" s="2">
        <v>2722.5</v>
      </c>
      <c r="BO102" s="2">
        <v>2802.5</v>
      </c>
      <c r="BP102" s="2">
        <v>2708.75</v>
      </c>
      <c r="BQ102" s="2">
        <v>2677.5</v>
      </c>
      <c r="BR102" s="2">
        <v>2475</v>
      </c>
      <c r="BS102" s="2">
        <v>2507.5</v>
      </c>
      <c r="BT102" s="2">
        <v>2488</v>
      </c>
      <c r="BU102" s="2">
        <v>2485</v>
      </c>
      <c r="BV102" s="2">
        <v>2503.75</v>
      </c>
      <c r="BW102" s="2">
        <v>2498.75</v>
      </c>
      <c r="BX102" s="2">
        <v>2507.5</v>
      </c>
      <c r="BY102" s="2">
        <v>2547.5</v>
      </c>
      <c r="BZ102" s="2">
        <v>2478.25</v>
      </c>
      <c r="CA102" s="2">
        <v>2463</v>
      </c>
      <c r="CB102" s="2">
        <v>2406.75</v>
      </c>
      <c r="CC102" s="2">
        <v>2387.75</v>
      </c>
      <c r="CD102" s="2">
        <v>2464.75</v>
      </c>
      <c r="CE102" s="2">
        <v>2444.5</v>
      </c>
      <c r="CF102" s="2">
        <v>2525</v>
      </c>
      <c r="CG102" s="2">
        <v>2492.5</v>
      </c>
      <c r="CH102" s="2">
        <v>2479</v>
      </c>
      <c r="CI102" s="2">
        <v>2269.75</v>
      </c>
      <c r="CJ102" s="2">
        <v>2385.5</v>
      </c>
      <c r="CK102" s="2">
        <v>2338.25</v>
      </c>
      <c r="CL102" s="2">
        <v>2229</v>
      </c>
      <c r="CM102" s="2">
        <v>2187.5</v>
      </c>
      <c r="CN102" s="2">
        <v>2095</v>
      </c>
      <c r="CO102" s="2">
        <v>2196</v>
      </c>
      <c r="CP102" s="2">
        <v>2280</v>
      </c>
      <c r="CQ102" s="2">
        <v>2445.75</v>
      </c>
      <c r="CR102" s="2">
        <v>2508.75</v>
      </c>
      <c r="CS102" s="2">
        <v>2322.5</v>
      </c>
      <c r="CT102" s="2">
        <v>2237.5</v>
      </c>
      <c r="CU102" s="2">
        <v>2426.75</v>
      </c>
      <c r="CV102" s="2">
        <v>2431.25</v>
      </c>
      <c r="CW102" s="2">
        <v>2366.5</v>
      </c>
      <c r="CX102" s="2">
        <v>2481.25</v>
      </c>
      <c r="CY102" s="2">
        <v>2450</v>
      </c>
      <c r="CZ102" s="2">
        <v>2562.5</v>
      </c>
      <c r="DA102" s="2">
        <v>2598.75</v>
      </c>
      <c r="DB102" s="2">
        <v>2473</v>
      </c>
      <c r="DC102" s="2">
        <v>2137.5</v>
      </c>
      <c r="DD102" s="2">
        <v>2369.5</v>
      </c>
      <c r="DE102" s="2">
        <v>2475.25</v>
      </c>
      <c r="DF102" s="2">
        <v>2400.5</v>
      </c>
      <c r="DG102" s="2">
        <v>2567.5</v>
      </c>
      <c r="DH102" s="2">
        <v>2492.25</v>
      </c>
      <c r="DI102" s="2">
        <v>2398.25</v>
      </c>
      <c r="DJ102" s="2">
        <v>2532.5</v>
      </c>
      <c r="DK102" s="2">
        <v>2596.25</v>
      </c>
      <c r="DL102" s="2">
        <v>2550</v>
      </c>
      <c r="DM102" s="2">
        <v>2308</v>
      </c>
      <c r="DN102" s="2">
        <v>2248</v>
      </c>
      <c r="DO102" s="2">
        <v>2113.25</v>
      </c>
      <c r="DP102" s="2">
        <v>2121.75</v>
      </c>
      <c r="DQ102" s="2">
        <v>2158</v>
      </c>
      <c r="DR102" s="2">
        <v>2135</v>
      </c>
      <c r="DS102" s="2">
        <v>2118.75</v>
      </c>
      <c r="DT102" s="2">
        <v>2142.75</v>
      </c>
      <c r="DU102" s="2">
        <v>2034</v>
      </c>
      <c r="DV102" s="2">
        <v>1797.5</v>
      </c>
      <c r="DW102" s="2">
        <v>1808.5</v>
      </c>
      <c r="DX102" s="2">
        <v>1933</v>
      </c>
      <c r="DY102" s="2">
        <v>1713</v>
      </c>
      <c r="DZ102" s="2">
        <v>1679</v>
      </c>
      <c r="EA102" s="2">
        <v>1671.5</v>
      </c>
      <c r="EB102" s="2">
        <v>1702.25</v>
      </c>
      <c r="EC102" s="2">
        <v>1725.25</v>
      </c>
      <c r="ED102" s="2">
        <v>1621.5</v>
      </c>
      <c r="EE102" s="2">
        <v>1635</v>
      </c>
      <c r="EF102" s="2">
        <v>1678.75</v>
      </c>
      <c r="EG102" s="2">
        <v>1667.25</v>
      </c>
      <c r="EH102" s="2">
        <v>1600.75</v>
      </c>
      <c r="EI102" s="2">
        <v>1631.5</v>
      </c>
      <c r="EJ102" s="2">
        <v>1650.25</v>
      </c>
      <c r="EK102" s="2">
        <v>1673.25</v>
      </c>
      <c r="EL102" s="2">
        <v>1637</v>
      </c>
      <c r="EM102" s="2">
        <v>1593.75</v>
      </c>
      <c r="EN102" s="2">
        <v>1607</v>
      </c>
      <c r="EO102" s="2">
        <v>1528.75</v>
      </c>
      <c r="EP102" s="2">
        <v>1585</v>
      </c>
      <c r="EQ102" s="2">
        <v>1633.75</v>
      </c>
      <c r="ER102" s="2">
        <v>1598.5</v>
      </c>
      <c r="ES102" s="2">
        <v>1613</v>
      </c>
      <c r="ET102" s="2">
        <v>1556.25</v>
      </c>
      <c r="EU102" s="2">
        <v>1575</v>
      </c>
      <c r="EV102" s="2">
        <v>1554.5</v>
      </c>
      <c r="EW102" s="2">
        <v>1609.25</v>
      </c>
      <c r="EX102" s="2">
        <v>1620.5</v>
      </c>
      <c r="EY102" s="2">
        <v>1635.75</v>
      </c>
      <c r="EZ102" s="2">
        <v>1627.25</v>
      </c>
      <c r="FA102" s="2">
        <v>1543</v>
      </c>
      <c r="FB102" s="2">
        <v>1508.25</v>
      </c>
      <c r="FC102" s="2">
        <v>1533</v>
      </c>
      <c r="FD102" s="2">
        <v>1542.5</v>
      </c>
      <c r="FE102" s="2">
        <v>1620</v>
      </c>
      <c r="FF102" s="2">
        <v>1656</v>
      </c>
      <c r="FG102" s="2">
        <v>1663</v>
      </c>
      <c r="FH102" s="2">
        <v>1703.75</v>
      </c>
      <c r="FI102" s="2">
        <v>1736.5</v>
      </c>
      <c r="FJ102" s="2">
        <v>1672.5</v>
      </c>
      <c r="FK102" s="2">
        <v>1615.5</v>
      </c>
      <c r="FL102" s="2">
        <v>1648</v>
      </c>
      <c r="FM102" s="2">
        <v>1647.5</v>
      </c>
      <c r="FN102" s="2">
        <v>1599</v>
      </c>
      <c r="FO102" s="2">
        <v>1509.5</v>
      </c>
      <c r="FP102" s="2">
        <v>1522.75</v>
      </c>
      <c r="FQ102" s="2">
        <v>1518.5</v>
      </c>
      <c r="FR102" s="2">
        <v>1479.75</v>
      </c>
      <c r="FS102" s="2">
        <v>1467.75</v>
      </c>
      <c r="FT102" s="2">
        <v>1417</v>
      </c>
      <c r="FU102" s="2">
        <v>1571.5</v>
      </c>
      <c r="FV102" s="2">
        <v>1453.25</v>
      </c>
      <c r="FW102" s="2">
        <v>1485.25</v>
      </c>
      <c r="FX102" s="2">
        <v>1562</v>
      </c>
      <c r="FY102" s="2">
        <v>1503</v>
      </c>
      <c r="FZ102" s="2">
        <v>1523.75</v>
      </c>
      <c r="GA102" s="2">
        <v>1440</v>
      </c>
      <c r="GB102" s="2">
        <v>1456.75</v>
      </c>
      <c r="GC102" s="2">
        <v>1441.5</v>
      </c>
      <c r="GD102" s="2">
        <v>1440</v>
      </c>
      <c r="GE102" s="2">
        <v>1493.75</v>
      </c>
      <c r="GF102" s="2">
        <v>1406.75</v>
      </c>
      <c r="GG102" s="2">
        <v>1509</v>
      </c>
      <c r="GH102" s="2">
        <v>1263.25</v>
      </c>
      <c r="GI102" s="2">
        <v>1247.25</v>
      </c>
      <c r="GJ102" s="2">
        <v>1205</v>
      </c>
      <c r="GK102" s="2">
        <v>1187.25</v>
      </c>
      <c r="GL102" s="2">
        <v>1168</v>
      </c>
      <c r="GM102" s="2">
        <v>1132.5</v>
      </c>
      <c r="GN102" s="2">
        <v>1101</v>
      </c>
      <c r="GO102" s="2">
        <v>1102.75</v>
      </c>
      <c r="GP102" s="2">
        <v>1125.75</v>
      </c>
      <c r="GQ102" s="2">
        <v>1108.5</v>
      </c>
      <c r="GR102" s="2">
        <v>1102.25</v>
      </c>
      <c r="GS102" s="2">
        <v>1115.5</v>
      </c>
      <c r="GT102" s="2">
        <v>1078.75</v>
      </c>
      <c r="GU102" s="2">
        <v>1079.25</v>
      </c>
      <c r="GV102" s="2">
        <v>1131.5</v>
      </c>
      <c r="GW102" s="2">
        <v>1144.5</v>
      </c>
      <c r="GX102" s="2">
        <v>1110.5</v>
      </c>
      <c r="GY102" s="2">
        <v>1099.25</v>
      </c>
      <c r="GZ102" s="2">
        <v>1069.25</v>
      </c>
      <c r="HA102" s="2">
        <v>1030.25</v>
      </c>
      <c r="HB102" s="2">
        <v>1038.25</v>
      </c>
      <c r="HC102" s="2">
        <v>1023.75</v>
      </c>
      <c r="HD102" s="2">
        <v>1044.5</v>
      </c>
      <c r="HE102" s="2">
        <v>1047.5</v>
      </c>
      <c r="HF102" s="2">
        <v>1060.25</v>
      </c>
      <c r="HG102" s="2">
        <v>1058.5</v>
      </c>
      <c r="HH102" s="2">
        <v>1033</v>
      </c>
      <c r="HI102" s="2">
        <v>1035.25</v>
      </c>
      <c r="HJ102" s="2">
        <v>1029.25</v>
      </c>
      <c r="HK102" s="2">
        <v>1027</v>
      </c>
      <c r="HL102" s="2">
        <v>1035</v>
      </c>
      <c r="HM102" s="2">
        <v>1046.25</v>
      </c>
      <c r="HN102" s="2">
        <v>1045.25</v>
      </c>
      <c r="HO102" s="2">
        <v>1048.75</v>
      </c>
      <c r="HP102" s="2">
        <v>1031.5</v>
      </c>
      <c r="HQ102" s="2">
        <v>1026.5</v>
      </c>
      <c r="HR102" s="2">
        <v>1038</v>
      </c>
      <c r="HS102" s="2">
        <v>1025.75</v>
      </c>
      <c r="HT102" s="2">
        <v>1016.25</v>
      </c>
      <c r="HU102" s="2">
        <v>1020</v>
      </c>
      <c r="HV102" s="2">
        <v>1002</v>
      </c>
      <c r="HW102" s="2">
        <v>1006.5</v>
      </c>
      <c r="HX102" s="2">
        <v>1019.25</v>
      </c>
      <c r="HY102" s="2">
        <v>996.5</v>
      </c>
      <c r="HZ102" s="2">
        <v>1002.75</v>
      </c>
      <c r="IA102" s="2">
        <v>999</v>
      </c>
      <c r="IB102" s="2">
        <v>1008</v>
      </c>
      <c r="IC102" s="2">
        <v>983.25</v>
      </c>
      <c r="ID102" s="2">
        <v>967.75</v>
      </c>
      <c r="IE102" s="2">
        <v>959.25</v>
      </c>
      <c r="IF102" s="2">
        <v>981.75</v>
      </c>
      <c r="IG102" s="2">
        <v>1003.75</v>
      </c>
      <c r="IH102" s="2">
        <v>979</v>
      </c>
      <c r="II102" s="2">
        <v>975.25</v>
      </c>
      <c r="IJ102" s="2">
        <v>983.25</v>
      </c>
      <c r="IK102" s="2">
        <v>988</v>
      </c>
      <c r="IL102" s="2">
        <v>979</v>
      </c>
      <c r="IM102" s="2">
        <v>975.25</v>
      </c>
      <c r="IN102" s="2">
        <v>964</v>
      </c>
      <c r="IO102" s="2">
        <v>952.25</v>
      </c>
      <c r="IP102" s="2">
        <v>891.75</v>
      </c>
      <c r="IQ102" s="2">
        <v>928.75</v>
      </c>
      <c r="IR102" s="2">
        <v>902.5</v>
      </c>
      <c r="IS102" s="2">
        <v>890</v>
      </c>
      <c r="IT102" s="2">
        <v>865.25</v>
      </c>
    </row>
    <row r="103" spans="1:254" ht="15.9" customHeight="1">
      <c r="A103" s="65" t="s">
        <v>201</v>
      </c>
      <c r="B103" s="41" t="s">
        <v>202</v>
      </c>
      <c r="C103" s="45">
        <v>4380</v>
      </c>
      <c r="D103" s="16">
        <v>-186</v>
      </c>
      <c r="E103" s="30">
        <v>4566</v>
      </c>
      <c r="F103" s="30">
        <v>4799</v>
      </c>
      <c r="G103" s="30">
        <v>4268</v>
      </c>
      <c r="H103" s="30">
        <v>4008</v>
      </c>
      <c r="I103" s="30">
        <v>4130</v>
      </c>
      <c r="J103" s="30">
        <v>3690</v>
      </c>
      <c r="K103" s="30">
        <v>3665</v>
      </c>
      <c r="L103" s="30">
        <v>4013</v>
      </c>
      <c r="M103" s="30">
        <v>4233</v>
      </c>
      <c r="N103" s="30">
        <v>4511</v>
      </c>
      <c r="O103" s="30">
        <v>4652</v>
      </c>
      <c r="P103" s="30">
        <v>4741</v>
      </c>
      <c r="Q103" s="30">
        <v>4472</v>
      </c>
      <c r="R103" s="30">
        <v>4280</v>
      </c>
      <c r="S103" s="30">
        <v>4738</v>
      </c>
      <c r="T103" s="30">
        <v>4834</v>
      </c>
      <c r="U103" s="30">
        <v>4564</v>
      </c>
      <c r="V103" s="30">
        <v>4915</v>
      </c>
      <c r="W103" s="30">
        <v>5095</v>
      </c>
      <c r="X103" s="30">
        <v>4904</v>
      </c>
      <c r="Y103" s="30">
        <v>4816</v>
      </c>
      <c r="Z103" s="30">
        <v>5050</v>
      </c>
      <c r="AA103" s="30">
        <v>5221</v>
      </c>
      <c r="AB103" s="30">
        <v>5006</v>
      </c>
      <c r="AC103" s="30">
        <v>5361</v>
      </c>
      <c r="AD103" s="30">
        <v>5802</v>
      </c>
      <c r="AE103" s="30">
        <v>6039</v>
      </c>
      <c r="AF103" s="30">
        <v>5611</v>
      </c>
      <c r="AG103" s="30">
        <v>6066</v>
      </c>
      <c r="AH103" s="30">
        <v>6302</v>
      </c>
      <c r="AI103" s="30">
        <v>6138</v>
      </c>
      <c r="AJ103" s="30">
        <v>6314</v>
      </c>
      <c r="AK103" s="30">
        <v>6161</v>
      </c>
      <c r="AL103" s="30">
        <v>5161</v>
      </c>
      <c r="AM103" s="30">
        <v>4461</v>
      </c>
      <c r="AN103" s="30">
        <v>4562</v>
      </c>
      <c r="AO103" s="30">
        <v>4308</v>
      </c>
      <c r="AP103" s="30">
        <v>4301</v>
      </c>
      <c r="AQ103" s="30">
        <v>4136</v>
      </c>
      <c r="AR103" s="30">
        <v>3888</v>
      </c>
      <c r="AS103" s="30">
        <v>4118</v>
      </c>
      <c r="AT103" s="30">
        <v>4260</v>
      </c>
      <c r="AU103" s="30">
        <v>4337</v>
      </c>
      <c r="AV103" s="30">
        <v>4523</v>
      </c>
      <c r="AW103" s="30">
        <v>4610</v>
      </c>
      <c r="AX103" s="30">
        <v>4745</v>
      </c>
      <c r="AY103" s="30">
        <v>4351</v>
      </c>
      <c r="AZ103" s="30">
        <v>4561</v>
      </c>
      <c r="BA103" s="30">
        <v>4668</v>
      </c>
      <c r="BB103" s="30">
        <v>4803</v>
      </c>
      <c r="BC103" s="30">
        <v>5035</v>
      </c>
      <c r="BD103" s="30">
        <v>5068</v>
      </c>
      <c r="BE103" s="30">
        <v>5151</v>
      </c>
      <c r="BF103" s="30">
        <v>4558</v>
      </c>
      <c r="BG103" s="30">
        <v>4315</v>
      </c>
      <c r="BH103" s="30">
        <v>4156</v>
      </c>
      <c r="BI103" s="30">
        <v>4660</v>
      </c>
      <c r="BJ103" s="30">
        <v>5580</v>
      </c>
      <c r="BK103" s="30">
        <v>5725</v>
      </c>
      <c r="BL103" s="30">
        <v>6355</v>
      </c>
      <c r="BM103" s="2">
        <v>7303</v>
      </c>
      <c r="BN103" s="2">
        <v>7085</v>
      </c>
      <c r="BO103" s="2">
        <v>6634</v>
      </c>
      <c r="BP103" s="2">
        <v>6262</v>
      </c>
      <c r="BQ103" s="2">
        <v>6225</v>
      </c>
      <c r="BR103" s="2">
        <v>5803</v>
      </c>
      <c r="BS103" s="2">
        <v>5916</v>
      </c>
      <c r="BT103" s="2">
        <v>6120</v>
      </c>
      <c r="BU103" s="2">
        <v>5993</v>
      </c>
      <c r="BV103" s="2">
        <v>5894</v>
      </c>
      <c r="BW103" s="2">
        <v>5780</v>
      </c>
      <c r="BX103" s="2">
        <v>5688</v>
      </c>
      <c r="BY103" s="2">
        <v>5574</v>
      </c>
      <c r="BZ103" s="2">
        <v>5523</v>
      </c>
      <c r="CA103" s="2">
        <v>5756</v>
      </c>
      <c r="CB103" s="2">
        <v>5550</v>
      </c>
      <c r="CC103" s="2">
        <v>5625</v>
      </c>
      <c r="CD103" s="2">
        <v>5782</v>
      </c>
      <c r="CE103" s="2">
        <v>5647</v>
      </c>
      <c r="CF103" s="2">
        <v>5173</v>
      </c>
      <c r="CG103" s="2">
        <v>4740</v>
      </c>
      <c r="CH103" s="2">
        <v>4709</v>
      </c>
      <c r="CI103" s="2">
        <v>4320</v>
      </c>
      <c r="CJ103" s="2">
        <v>4560</v>
      </c>
      <c r="CK103" s="2">
        <v>4420</v>
      </c>
      <c r="CL103" s="2">
        <v>4238</v>
      </c>
      <c r="CM103" s="2">
        <v>4291</v>
      </c>
      <c r="CN103" s="2">
        <v>4056</v>
      </c>
      <c r="CO103" s="2">
        <v>4230</v>
      </c>
      <c r="CP103" s="2">
        <v>4416.6665999999996</v>
      </c>
      <c r="CQ103" s="2">
        <v>4609.1665999999996</v>
      </c>
      <c r="CR103" s="2">
        <v>4469.1665999999996</v>
      </c>
      <c r="CS103" s="2">
        <v>4125</v>
      </c>
      <c r="CT103" s="2">
        <v>3940</v>
      </c>
      <c r="CU103" s="2">
        <v>4194.1665999999996</v>
      </c>
      <c r="CV103" s="2">
        <v>4150.8333000000002</v>
      </c>
      <c r="CW103" s="2">
        <v>4067.5</v>
      </c>
      <c r="CX103" s="2">
        <v>4116.6665999999996</v>
      </c>
      <c r="CY103" s="2">
        <v>4106.6665999999996</v>
      </c>
      <c r="CZ103" s="2">
        <v>4147.5</v>
      </c>
      <c r="DA103" s="2">
        <v>4158.3333000000002</v>
      </c>
      <c r="DB103" s="2">
        <v>3935.8332999999998</v>
      </c>
      <c r="DC103" s="2">
        <v>3560</v>
      </c>
      <c r="DD103" s="2">
        <v>4022.5</v>
      </c>
      <c r="DE103" s="2">
        <v>4304.1665999999996</v>
      </c>
      <c r="DF103" s="2">
        <v>4131.6665999999996</v>
      </c>
      <c r="DG103" s="2">
        <v>4505</v>
      </c>
      <c r="DH103" s="2">
        <v>4315</v>
      </c>
      <c r="DI103" s="2">
        <v>4291.6665999999996</v>
      </c>
      <c r="DJ103" s="2">
        <v>4434.1665999999996</v>
      </c>
      <c r="DK103" s="2">
        <v>4098.3333000000002</v>
      </c>
      <c r="DL103" s="2">
        <v>3898.3332999999998</v>
      </c>
      <c r="DM103" s="2">
        <v>3761.6666</v>
      </c>
      <c r="DN103" s="2">
        <v>3764.1666</v>
      </c>
      <c r="DO103" s="2">
        <v>3552.5</v>
      </c>
      <c r="DP103" s="2">
        <v>3485</v>
      </c>
      <c r="DQ103" s="2">
        <v>3551.6666</v>
      </c>
      <c r="DR103" s="2">
        <v>3617.5</v>
      </c>
      <c r="DS103" s="2">
        <v>3709.1666</v>
      </c>
      <c r="DT103" s="2">
        <v>3767.5</v>
      </c>
      <c r="DU103" s="2">
        <v>3525</v>
      </c>
      <c r="DV103" s="2">
        <v>3543.3332999999998</v>
      </c>
      <c r="DW103" s="2">
        <v>3556.6666</v>
      </c>
      <c r="DX103" s="2">
        <v>3643.3332999999998</v>
      </c>
      <c r="DY103" s="2">
        <v>3457.5</v>
      </c>
      <c r="DZ103" s="2">
        <v>3250</v>
      </c>
      <c r="EA103" s="2">
        <v>3170.8332999999998</v>
      </c>
      <c r="EB103" s="2">
        <v>3174.1666</v>
      </c>
      <c r="EC103" s="2">
        <v>3249.1666</v>
      </c>
      <c r="ED103" s="2">
        <v>2937.5</v>
      </c>
      <c r="EE103" s="2">
        <v>2916.6666</v>
      </c>
      <c r="EF103" s="2">
        <v>2957.5</v>
      </c>
      <c r="EG103" s="2">
        <v>2967.5</v>
      </c>
      <c r="EH103" s="2">
        <v>2741.6666</v>
      </c>
      <c r="EI103" s="2">
        <v>2773.3332999999998</v>
      </c>
      <c r="EJ103" s="2">
        <v>2794.1666</v>
      </c>
      <c r="EK103" s="2">
        <v>2846.6666</v>
      </c>
      <c r="EL103" s="2">
        <v>2817.5</v>
      </c>
      <c r="EM103" s="2">
        <v>2812.5</v>
      </c>
      <c r="EN103" s="2">
        <v>2840</v>
      </c>
      <c r="EO103" s="2">
        <v>2775</v>
      </c>
      <c r="EP103" s="2">
        <v>2930.8332999999998</v>
      </c>
      <c r="EQ103" s="2">
        <v>2998.3332999999998</v>
      </c>
      <c r="ER103" s="2">
        <v>3023.3332999999998</v>
      </c>
      <c r="ES103" s="2">
        <v>2955</v>
      </c>
      <c r="ET103" s="2">
        <v>2896.6666</v>
      </c>
      <c r="EU103" s="2">
        <v>2886.6666</v>
      </c>
      <c r="EV103" s="2">
        <v>2838.3332999999998</v>
      </c>
      <c r="EW103" s="2">
        <v>2910</v>
      </c>
      <c r="EX103" s="2">
        <v>2963.3332999999998</v>
      </c>
      <c r="EY103" s="2">
        <v>2920.8332999999998</v>
      </c>
      <c r="EZ103" s="2">
        <v>2860.8332999999998</v>
      </c>
      <c r="FA103" s="2">
        <v>2679.1666</v>
      </c>
      <c r="FB103" s="2">
        <v>2622.5</v>
      </c>
      <c r="FC103" s="2">
        <v>2655.8332999999998</v>
      </c>
      <c r="FD103" s="2">
        <v>2725.8332999999998</v>
      </c>
      <c r="FE103" s="2">
        <v>2880.8332999999998</v>
      </c>
      <c r="FF103" s="2">
        <v>3010.8332999999998</v>
      </c>
      <c r="FG103" s="2">
        <v>3023.3332999999998</v>
      </c>
      <c r="FH103" s="2">
        <v>3006.6666</v>
      </c>
      <c r="FI103" s="2">
        <v>2977.5</v>
      </c>
      <c r="FJ103" s="2">
        <v>2906.6666</v>
      </c>
      <c r="FK103" s="2">
        <v>2798.3332999999998</v>
      </c>
      <c r="FL103" s="2">
        <v>2801.6666</v>
      </c>
      <c r="FM103" s="2">
        <v>2800</v>
      </c>
      <c r="FN103" s="2">
        <v>2754.1666</v>
      </c>
      <c r="FO103" s="2">
        <v>2700</v>
      </c>
      <c r="FP103" s="2">
        <v>2973.3332999999998</v>
      </c>
      <c r="FQ103" s="2">
        <v>2992.5</v>
      </c>
      <c r="FR103" s="2">
        <v>2903.3332999999998</v>
      </c>
      <c r="FS103" s="2">
        <v>2891.6666</v>
      </c>
      <c r="FT103" s="2">
        <v>2837.5</v>
      </c>
      <c r="FU103" s="2">
        <v>3034.1666</v>
      </c>
      <c r="FV103" s="2">
        <v>2851.6666</v>
      </c>
      <c r="FW103" s="2">
        <v>2976.6666</v>
      </c>
      <c r="FX103" s="2">
        <v>3202.5</v>
      </c>
      <c r="FY103" s="2">
        <v>3200</v>
      </c>
      <c r="FZ103" s="2">
        <v>3308.3332999999998</v>
      </c>
      <c r="GA103" s="2">
        <v>3030</v>
      </c>
      <c r="GB103" s="2">
        <v>3191.6666</v>
      </c>
      <c r="GC103" s="2">
        <v>3379.1666</v>
      </c>
      <c r="GD103" s="2">
        <v>3250</v>
      </c>
      <c r="GE103" s="2">
        <v>3372.5</v>
      </c>
      <c r="GF103" s="2">
        <v>3105.8332999999998</v>
      </c>
      <c r="GG103" s="2">
        <v>3437.5</v>
      </c>
      <c r="GH103" s="2">
        <v>3420</v>
      </c>
      <c r="GI103" s="2">
        <v>3348.3332999999998</v>
      </c>
      <c r="GJ103" s="2">
        <v>3292.5</v>
      </c>
      <c r="GK103" s="2">
        <v>3181.6666</v>
      </c>
      <c r="GL103" s="2">
        <v>3040</v>
      </c>
      <c r="GM103" s="2">
        <v>2880.8332999999998</v>
      </c>
      <c r="GN103" s="2">
        <v>2755.8332999999998</v>
      </c>
      <c r="GO103" s="2">
        <v>2671.6666</v>
      </c>
      <c r="GP103" s="2">
        <v>2756.6666</v>
      </c>
      <c r="GQ103" s="2">
        <v>2750.8332999999998</v>
      </c>
      <c r="GR103" s="2">
        <v>2734.1666</v>
      </c>
      <c r="GS103" s="2">
        <v>2720</v>
      </c>
      <c r="GT103" s="2">
        <v>2610.8332999999998</v>
      </c>
      <c r="GU103" s="2">
        <v>2620</v>
      </c>
      <c r="GV103" s="2">
        <v>2730</v>
      </c>
      <c r="GW103" s="2">
        <v>2736.6666</v>
      </c>
      <c r="GX103" s="2">
        <v>2495</v>
      </c>
      <c r="GY103" s="2">
        <v>2450</v>
      </c>
      <c r="GZ103" s="2">
        <v>2350</v>
      </c>
      <c r="HA103" s="2">
        <v>2310</v>
      </c>
      <c r="HB103" s="2">
        <v>2359.1666</v>
      </c>
      <c r="HC103" s="2">
        <v>2352.5</v>
      </c>
      <c r="HD103" s="2">
        <v>2400.8332999999998</v>
      </c>
      <c r="HE103" s="2">
        <v>2348.3332999999998</v>
      </c>
      <c r="HF103" s="2">
        <v>2345.8332999999998</v>
      </c>
      <c r="HG103" s="2">
        <v>2361.6666</v>
      </c>
      <c r="HH103" s="2">
        <v>2313.3332999999998</v>
      </c>
      <c r="HI103" s="2">
        <v>2347.5</v>
      </c>
      <c r="HJ103" s="2">
        <v>2258.3332999999998</v>
      </c>
      <c r="HK103" s="2">
        <v>2232.5</v>
      </c>
      <c r="HL103" s="2">
        <v>2223.3332999999998</v>
      </c>
      <c r="HM103" s="2">
        <v>2301.6666</v>
      </c>
      <c r="HN103" s="2">
        <v>2340</v>
      </c>
      <c r="HO103" s="2">
        <v>2286.6666</v>
      </c>
      <c r="HP103" s="2">
        <v>2216.6666</v>
      </c>
      <c r="HQ103" s="2">
        <v>2150</v>
      </c>
      <c r="HR103" s="2">
        <v>2219.1666</v>
      </c>
      <c r="HS103" s="2">
        <v>2183.3332999999998</v>
      </c>
      <c r="HT103" s="2">
        <v>2129.1666</v>
      </c>
      <c r="HU103" s="2">
        <v>2055</v>
      </c>
      <c r="HV103" s="2">
        <v>2041.6666</v>
      </c>
      <c r="HW103" s="2">
        <v>2036.6666</v>
      </c>
      <c r="HX103" s="2">
        <v>2040.8333</v>
      </c>
      <c r="HY103" s="2">
        <v>1885.8333</v>
      </c>
      <c r="HZ103" s="2">
        <v>1906.6666</v>
      </c>
      <c r="IA103" s="2">
        <v>1883.3333</v>
      </c>
      <c r="IB103" s="2">
        <v>1896.6666</v>
      </c>
      <c r="IC103" s="2">
        <v>1891.6666</v>
      </c>
      <c r="ID103" s="2">
        <v>1870</v>
      </c>
      <c r="IE103" s="2">
        <v>1875</v>
      </c>
      <c r="IF103" s="2">
        <v>1958.3333</v>
      </c>
      <c r="IG103" s="2">
        <v>2009.1666</v>
      </c>
      <c r="IH103" s="2">
        <v>1955.8333</v>
      </c>
      <c r="II103" s="2">
        <v>1948.3333</v>
      </c>
      <c r="IJ103" s="2">
        <v>1943.3333</v>
      </c>
      <c r="IK103" s="2">
        <v>1900.8333</v>
      </c>
      <c r="IL103" s="2">
        <v>1836.6666</v>
      </c>
      <c r="IM103" s="2">
        <v>1725</v>
      </c>
      <c r="IN103" s="2">
        <v>1740</v>
      </c>
      <c r="IO103" s="2">
        <v>1720.8333</v>
      </c>
      <c r="IP103" s="2">
        <v>1638.3333</v>
      </c>
      <c r="IQ103" s="2">
        <v>1659.1666</v>
      </c>
      <c r="IR103" s="2">
        <v>1660</v>
      </c>
      <c r="IS103" s="2">
        <v>1550.1666</v>
      </c>
      <c r="IT103" s="2">
        <v>1455.5</v>
      </c>
    </row>
    <row r="104" spans="1:254" ht="15.9" customHeight="1">
      <c r="A104" s="65" t="s">
        <v>203</v>
      </c>
      <c r="B104" s="41" t="s">
        <v>204</v>
      </c>
      <c r="C104" s="45">
        <v>2386</v>
      </c>
      <c r="D104" s="16">
        <v>46</v>
      </c>
      <c r="E104" s="30">
        <v>2340</v>
      </c>
      <c r="F104" s="30">
        <v>2316.5</v>
      </c>
      <c r="G104" s="30">
        <v>2306.5</v>
      </c>
      <c r="H104" s="30">
        <v>2267.5</v>
      </c>
      <c r="I104" s="30">
        <v>2375</v>
      </c>
      <c r="J104" s="30">
        <v>2401.5</v>
      </c>
      <c r="K104" s="30">
        <v>2448.5</v>
      </c>
      <c r="L104" s="30">
        <v>2448</v>
      </c>
      <c r="M104" s="30">
        <v>2495.5</v>
      </c>
      <c r="N104" s="30">
        <v>2426</v>
      </c>
      <c r="O104" s="30">
        <v>2435</v>
      </c>
      <c r="P104" s="30">
        <v>2400.5</v>
      </c>
      <c r="Q104" s="30">
        <v>2334.5</v>
      </c>
      <c r="R104" s="30">
        <v>2313.5</v>
      </c>
      <c r="S104" s="30">
        <v>2374.5</v>
      </c>
      <c r="T104" s="30">
        <v>2367.5</v>
      </c>
      <c r="U104" s="30">
        <v>2321</v>
      </c>
      <c r="V104" s="30">
        <v>2324</v>
      </c>
      <c r="W104" s="30">
        <v>2218</v>
      </c>
      <c r="X104" s="30">
        <v>2338.5</v>
      </c>
      <c r="Y104" s="30">
        <v>2338.5</v>
      </c>
      <c r="Z104" s="30">
        <v>2331</v>
      </c>
      <c r="AA104" s="30">
        <v>2275</v>
      </c>
      <c r="AB104" s="30">
        <v>2250.5</v>
      </c>
      <c r="AC104" s="30">
        <v>2196</v>
      </c>
      <c r="AD104" s="30">
        <v>2157</v>
      </c>
      <c r="AE104" s="30">
        <v>2148</v>
      </c>
      <c r="AF104" s="30">
        <v>2129.5</v>
      </c>
      <c r="AG104" s="30">
        <v>2148</v>
      </c>
      <c r="AH104" s="30">
        <v>2170</v>
      </c>
      <c r="AI104" s="30">
        <v>2212</v>
      </c>
      <c r="AJ104" s="30">
        <v>2207</v>
      </c>
      <c r="AK104" s="30">
        <v>2194.5</v>
      </c>
      <c r="AL104" s="30">
        <v>2201</v>
      </c>
      <c r="AM104" s="30">
        <v>2203.5</v>
      </c>
      <c r="AN104" s="30">
        <v>2196.5</v>
      </c>
      <c r="AO104" s="30">
        <v>2213.5</v>
      </c>
      <c r="AP104" s="30">
        <v>2280</v>
      </c>
      <c r="AQ104" s="30">
        <v>2257</v>
      </c>
      <c r="AR104" s="30">
        <v>2182.5</v>
      </c>
      <c r="AS104" s="30">
        <v>2189.5</v>
      </c>
      <c r="AT104" s="30">
        <v>2138.5</v>
      </c>
      <c r="AU104" s="30">
        <v>2095.5</v>
      </c>
      <c r="AV104" s="30">
        <v>2106</v>
      </c>
      <c r="AW104" s="30">
        <v>2078.5</v>
      </c>
      <c r="AX104" s="30">
        <v>2062.5</v>
      </c>
      <c r="AY104" s="30">
        <v>1992.5</v>
      </c>
      <c r="AZ104" s="30">
        <v>2035</v>
      </c>
      <c r="BA104" s="30">
        <v>2037</v>
      </c>
      <c r="BB104" s="30">
        <v>1995</v>
      </c>
      <c r="BC104" s="30">
        <v>2051</v>
      </c>
      <c r="BD104" s="30">
        <v>2049.5</v>
      </c>
      <c r="BE104" s="30">
        <v>2056.5</v>
      </c>
      <c r="BF104" s="30">
        <v>2088.5</v>
      </c>
      <c r="BG104" s="30">
        <v>2097</v>
      </c>
      <c r="BH104" s="30">
        <v>2068</v>
      </c>
      <c r="BI104" s="30">
        <v>2051</v>
      </c>
      <c r="BJ104" s="30">
        <v>1986.5</v>
      </c>
      <c r="BK104" s="30">
        <v>1935.5</v>
      </c>
      <c r="BL104" s="30">
        <v>1929</v>
      </c>
      <c r="BM104" s="2">
        <v>1895</v>
      </c>
      <c r="BN104" s="2">
        <v>1869.5</v>
      </c>
      <c r="BO104" s="2">
        <v>1844</v>
      </c>
      <c r="BP104" s="2">
        <v>1824</v>
      </c>
      <c r="BQ104" s="2">
        <v>1829.5</v>
      </c>
      <c r="BR104" s="2">
        <v>1789</v>
      </c>
      <c r="BS104" s="2">
        <v>1787.5</v>
      </c>
      <c r="BT104" s="2">
        <v>1766.5</v>
      </c>
      <c r="BU104" s="2">
        <v>1740</v>
      </c>
      <c r="BV104" s="2">
        <v>1761.5</v>
      </c>
      <c r="BW104" s="2">
        <v>1752.5</v>
      </c>
      <c r="BX104" s="2">
        <v>1788.5</v>
      </c>
      <c r="BY104" s="2">
        <v>1812.5</v>
      </c>
      <c r="BZ104" s="2">
        <v>1858.5</v>
      </c>
      <c r="CA104" s="2">
        <v>1869</v>
      </c>
      <c r="CB104" s="2">
        <v>1880</v>
      </c>
      <c r="CC104" s="2">
        <v>1850</v>
      </c>
      <c r="CD104" s="2">
        <v>1836</v>
      </c>
      <c r="CE104" s="2">
        <v>1825</v>
      </c>
      <c r="CF104" s="2">
        <v>1852</v>
      </c>
      <c r="CG104" s="2">
        <v>1863</v>
      </c>
      <c r="CH104" s="2">
        <v>1893</v>
      </c>
      <c r="CI104" s="2">
        <v>1842.5</v>
      </c>
      <c r="CJ104" s="2">
        <v>1811</v>
      </c>
      <c r="CK104" s="2">
        <v>1824</v>
      </c>
      <c r="CL104" s="2">
        <v>1829</v>
      </c>
      <c r="CM104" s="2">
        <v>1836</v>
      </c>
      <c r="CN104" s="2">
        <v>1775.5</v>
      </c>
      <c r="CO104" s="2">
        <v>1736</v>
      </c>
      <c r="CP104" s="2">
        <v>1840.5</v>
      </c>
      <c r="CQ104" s="2">
        <v>1821.5</v>
      </c>
      <c r="CR104" s="2">
        <v>1847.5</v>
      </c>
      <c r="CS104" s="2">
        <v>1783.5</v>
      </c>
      <c r="CT104" s="2">
        <v>1739</v>
      </c>
      <c r="CU104" s="2">
        <v>1800</v>
      </c>
      <c r="CV104" s="2">
        <v>1816.5</v>
      </c>
      <c r="CW104" s="2">
        <v>1772</v>
      </c>
      <c r="CX104" s="2">
        <v>1762.5</v>
      </c>
      <c r="CY104" s="2">
        <v>1760</v>
      </c>
      <c r="CZ104" s="2">
        <v>1776</v>
      </c>
      <c r="DA104" s="2">
        <v>1863</v>
      </c>
      <c r="DB104" s="2">
        <v>1822.5</v>
      </c>
      <c r="DC104" s="2">
        <v>1763</v>
      </c>
      <c r="DD104" s="2">
        <v>1852</v>
      </c>
      <c r="DE104" s="2">
        <v>1866.5</v>
      </c>
      <c r="DF104" s="2">
        <v>1810</v>
      </c>
      <c r="DG104" s="2">
        <v>1941.5</v>
      </c>
      <c r="DH104" s="2">
        <v>1944</v>
      </c>
      <c r="DI104" s="2">
        <v>2030</v>
      </c>
      <c r="DJ104" s="2">
        <v>2014</v>
      </c>
      <c r="DK104" s="2">
        <v>1962</v>
      </c>
      <c r="DL104" s="2">
        <v>2004</v>
      </c>
      <c r="DM104" s="2">
        <v>1985</v>
      </c>
      <c r="DN104" s="2">
        <v>1974</v>
      </c>
      <c r="DO104" s="2">
        <v>1975.5</v>
      </c>
      <c r="DP104" s="2">
        <v>1965.5</v>
      </c>
      <c r="DQ104" s="2">
        <v>1985.5</v>
      </c>
      <c r="DR104" s="2">
        <v>2041</v>
      </c>
      <c r="DS104" s="2">
        <v>2081</v>
      </c>
      <c r="DT104" s="2">
        <v>2061</v>
      </c>
      <c r="DU104" s="2">
        <v>2022</v>
      </c>
      <c r="DV104" s="2">
        <v>1943.5</v>
      </c>
      <c r="DW104" s="2">
        <v>1923</v>
      </c>
      <c r="DX104" s="2">
        <v>1886.5</v>
      </c>
      <c r="DY104" s="2">
        <v>1872</v>
      </c>
      <c r="DZ104" s="2">
        <v>1833</v>
      </c>
      <c r="EA104" s="2">
        <v>1830</v>
      </c>
      <c r="EB104" s="2">
        <v>1767.5</v>
      </c>
      <c r="EC104" s="2">
        <v>1770</v>
      </c>
      <c r="ED104" s="2">
        <v>1758.5</v>
      </c>
      <c r="EE104" s="2">
        <v>1771</v>
      </c>
      <c r="EF104" s="2">
        <v>1811.5</v>
      </c>
      <c r="EG104" s="2">
        <v>1807.5</v>
      </c>
      <c r="EH104" s="2">
        <v>1801.5</v>
      </c>
      <c r="EI104" s="2">
        <v>1868.5</v>
      </c>
      <c r="EJ104" s="2">
        <v>1839</v>
      </c>
      <c r="EK104" s="2">
        <v>1865.5</v>
      </c>
      <c r="EL104" s="2">
        <v>1838</v>
      </c>
      <c r="EM104" s="2">
        <v>1809</v>
      </c>
      <c r="EN104" s="2">
        <v>1802</v>
      </c>
      <c r="EO104" s="2">
        <v>1780</v>
      </c>
      <c r="EP104" s="2">
        <v>1782.5</v>
      </c>
      <c r="EQ104" s="2">
        <v>1781.5</v>
      </c>
      <c r="ER104" s="2">
        <v>1764.5</v>
      </c>
      <c r="ES104" s="2">
        <v>1663.5</v>
      </c>
      <c r="ET104" s="2">
        <v>1643</v>
      </c>
      <c r="EU104" s="2">
        <v>1626.5</v>
      </c>
      <c r="EV104" s="2">
        <v>1624</v>
      </c>
      <c r="EW104" s="2">
        <v>1614</v>
      </c>
      <c r="EX104" s="2">
        <v>1629</v>
      </c>
      <c r="EY104" s="2">
        <v>1635.5</v>
      </c>
      <c r="EZ104" s="2">
        <v>1622</v>
      </c>
      <c r="FA104" s="2">
        <v>1606</v>
      </c>
      <c r="FB104" s="2">
        <v>1604.5</v>
      </c>
      <c r="FC104" s="2">
        <v>1586.5</v>
      </c>
      <c r="FD104" s="2">
        <v>1601</v>
      </c>
      <c r="FE104" s="2">
        <v>1594.5</v>
      </c>
      <c r="FF104" s="2">
        <v>1593.5</v>
      </c>
      <c r="FG104" s="2">
        <v>1577.5</v>
      </c>
      <c r="FH104" s="2">
        <v>1570</v>
      </c>
      <c r="FI104" s="2">
        <v>1563.5</v>
      </c>
      <c r="FJ104" s="2">
        <v>1542.5</v>
      </c>
      <c r="FK104" s="2">
        <v>1524</v>
      </c>
      <c r="FL104" s="2">
        <v>1528</v>
      </c>
      <c r="FM104" s="2">
        <v>1531.5</v>
      </c>
      <c r="FN104" s="2">
        <v>1552</v>
      </c>
      <c r="FO104" s="2">
        <v>1539.5</v>
      </c>
      <c r="FP104" s="2">
        <v>1513.5</v>
      </c>
      <c r="FQ104" s="2">
        <v>1503.5</v>
      </c>
      <c r="FR104" s="2">
        <v>1490</v>
      </c>
      <c r="FS104" s="2">
        <v>1453</v>
      </c>
      <c r="FT104" s="2">
        <v>1445.5</v>
      </c>
      <c r="FU104" s="2">
        <v>1450</v>
      </c>
      <c r="FV104" s="2">
        <v>1421.5</v>
      </c>
      <c r="FW104" s="2">
        <v>1415.5</v>
      </c>
      <c r="FX104" s="2">
        <v>1438</v>
      </c>
      <c r="FY104" s="2">
        <v>1451</v>
      </c>
      <c r="FZ104" s="2">
        <v>1462</v>
      </c>
      <c r="GA104" s="2">
        <v>1447</v>
      </c>
      <c r="GB104" s="2">
        <v>1436</v>
      </c>
      <c r="GC104" s="2">
        <v>1431.5</v>
      </c>
      <c r="GD104" s="2">
        <v>1414</v>
      </c>
      <c r="GE104" s="2">
        <v>1417</v>
      </c>
      <c r="GF104" s="2">
        <v>1404</v>
      </c>
      <c r="GG104" s="2">
        <v>1417.5</v>
      </c>
      <c r="GH104" s="2">
        <v>1437</v>
      </c>
      <c r="GI104" s="2">
        <v>1421.5</v>
      </c>
      <c r="GJ104" s="2">
        <v>1419</v>
      </c>
      <c r="GK104" s="2">
        <v>1441.5</v>
      </c>
      <c r="GL104" s="2">
        <v>1451.5</v>
      </c>
      <c r="GM104" s="2">
        <v>1443.5</v>
      </c>
      <c r="GN104" s="2">
        <v>1433.5</v>
      </c>
      <c r="GO104" s="2">
        <v>1435.5</v>
      </c>
      <c r="GP104" s="2">
        <v>1427</v>
      </c>
      <c r="GQ104" s="2">
        <v>1411.5</v>
      </c>
      <c r="GR104" s="2">
        <v>1392</v>
      </c>
      <c r="GS104" s="2">
        <v>1417</v>
      </c>
      <c r="GT104" s="2">
        <v>1426.5</v>
      </c>
      <c r="GU104" s="2">
        <v>1397</v>
      </c>
      <c r="GV104" s="2">
        <v>1427.5</v>
      </c>
      <c r="GW104" s="2">
        <v>1445.5</v>
      </c>
      <c r="GX104" s="2">
        <v>1425.5</v>
      </c>
      <c r="GY104" s="2">
        <v>1427</v>
      </c>
      <c r="GZ104" s="2">
        <v>1420.5</v>
      </c>
      <c r="HA104" s="2">
        <v>1414</v>
      </c>
      <c r="HB104" s="2">
        <v>1419.5</v>
      </c>
      <c r="HC104" s="2">
        <v>1437</v>
      </c>
      <c r="HD104" s="2">
        <v>1449</v>
      </c>
      <c r="HE104" s="2">
        <v>1455</v>
      </c>
      <c r="HF104" s="2">
        <v>1492</v>
      </c>
      <c r="HG104" s="2">
        <v>1467.5</v>
      </c>
      <c r="HH104" s="2">
        <v>1452.5</v>
      </c>
      <c r="HI104" s="2">
        <v>1485</v>
      </c>
      <c r="HJ104" s="2">
        <v>1488.5</v>
      </c>
      <c r="HK104" s="2">
        <v>1504</v>
      </c>
      <c r="HL104" s="2">
        <v>1505.5</v>
      </c>
      <c r="HM104" s="2">
        <v>1535.5</v>
      </c>
      <c r="HN104" s="2">
        <v>1541.5</v>
      </c>
      <c r="HO104" s="2">
        <v>1525.5</v>
      </c>
      <c r="HP104" s="2">
        <v>1527.5</v>
      </c>
      <c r="HQ104" s="2">
        <v>1532.5</v>
      </c>
      <c r="HR104" s="2">
        <v>1533</v>
      </c>
      <c r="HS104" s="2">
        <v>1533.5</v>
      </c>
      <c r="HT104" s="2">
        <v>1514</v>
      </c>
      <c r="HU104" s="2">
        <v>1516</v>
      </c>
      <c r="HV104" s="2">
        <v>1520</v>
      </c>
      <c r="HW104" s="2">
        <v>1508.5</v>
      </c>
      <c r="HX104" s="2">
        <v>1513.5</v>
      </c>
      <c r="HY104" s="2">
        <v>1473</v>
      </c>
      <c r="HZ104" s="2">
        <v>1469</v>
      </c>
      <c r="IA104" s="2">
        <v>1488</v>
      </c>
      <c r="IB104" s="2">
        <v>1524</v>
      </c>
      <c r="IC104" s="2">
        <v>1514</v>
      </c>
      <c r="ID104" s="2">
        <v>1495.5</v>
      </c>
      <c r="IE104" s="2">
        <v>1507.5</v>
      </c>
      <c r="IF104" s="2">
        <v>1515</v>
      </c>
      <c r="IG104" s="2">
        <v>1511</v>
      </c>
      <c r="IH104" s="2">
        <v>1490.5</v>
      </c>
      <c r="II104" s="2">
        <v>1467.5</v>
      </c>
      <c r="IJ104" s="2">
        <v>1468.5</v>
      </c>
      <c r="IK104" s="2">
        <v>1438</v>
      </c>
      <c r="IL104" s="2">
        <v>1443</v>
      </c>
      <c r="IM104" s="2">
        <v>1426.5</v>
      </c>
      <c r="IN104" s="2">
        <v>1423.5</v>
      </c>
      <c r="IO104" s="2">
        <v>1393.5</v>
      </c>
      <c r="IP104" s="2">
        <v>1383.5</v>
      </c>
      <c r="IQ104" s="2">
        <v>1401</v>
      </c>
      <c r="IR104" s="2">
        <v>1375.5</v>
      </c>
      <c r="IS104" s="2">
        <v>1355.5</v>
      </c>
      <c r="IT104" s="2">
        <v>1358</v>
      </c>
    </row>
    <row r="105" spans="1:254" ht="15.9" customHeight="1">
      <c r="A105" s="65" t="s">
        <v>205</v>
      </c>
      <c r="B105" s="41" t="s">
        <v>206</v>
      </c>
      <c r="C105" s="45">
        <v>3896</v>
      </c>
      <c r="D105" s="16">
        <v>-171</v>
      </c>
      <c r="E105" s="30">
        <v>4067</v>
      </c>
      <c r="F105" s="30">
        <v>4245</v>
      </c>
      <c r="G105" s="30">
        <v>3844</v>
      </c>
      <c r="H105" s="30">
        <v>3720</v>
      </c>
      <c r="I105" s="30">
        <v>3744</v>
      </c>
      <c r="J105" s="30">
        <v>3516</v>
      </c>
      <c r="K105" s="30">
        <v>3513</v>
      </c>
      <c r="L105" s="30">
        <v>3792</v>
      </c>
      <c r="M105" s="30">
        <v>4067</v>
      </c>
      <c r="N105" s="30">
        <v>4086</v>
      </c>
      <c r="O105" s="30">
        <v>4209</v>
      </c>
      <c r="P105" s="30">
        <v>4094</v>
      </c>
      <c r="Q105" s="30">
        <v>3822</v>
      </c>
      <c r="R105" s="30">
        <v>3729</v>
      </c>
      <c r="S105" s="30">
        <v>4076</v>
      </c>
      <c r="T105" s="30">
        <v>4126</v>
      </c>
      <c r="U105" s="30">
        <v>4005</v>
      </c>
      <c r="V105" s="30">
        <v>4151</v>
      </c>
      <c r="W105" s="30">
        <v>4363</v>
      </c>
      <c r="X105" s="30">
        <v>4195</v>
      </c>
      <c r="Y105" s="30">
        <v>4130</v>
      </c>
      <c r="Z105" s="30">
        <v>4335</v>
      </c>
      <c r="AA105" s="30">
        <v>4476</v>
      </c>
      <c r="AB105" s="30">
        <v>4438</v>
      </c>
      <c r="AC105" s="30">
        <v>4610</v>
      </c>
      <c r="AD105" s="30">
        <v>4817</v>
      </c>
      <c r="AE105" s="30">
        <v>4286</v>
      </c>
      <c r="AF105" s="30">
        <v>4181</v>
      </c>
      <c r="AG105" s="30">
        <v>4287</v>
      </c>
      <c r="AH105" s="30">
        <v>4458</v>
      </c>
      <c r="AI105" s="30">
        <v>4351</v>
      </c>
      <c r="AJ105" s="30">
        <v>4523</v>
      </c>
      <c r="AK105" s="30">
        <v>4652</v>
      </c>
      <c r="AL105" s="30">
        <v>4608</v>
      </c>
      <c r="AM105" s="30">
        <v>4630</v>
      </c>
      <c r="AN105" s="30">
        <v>4405</v>
      </c>
      <c r="AO105" s="30">
        <v>4235</v>
      </c>
      <c r="AP105" s="30">
        <v>4145</v>
      </c>
      <c r="AQ105" s="30">
        <v>3960</v>
      </c>
      <c r="AR105" s="30">
        <v>3771</v>
      </c>
      <c r="AS105" s="30">
        <v>3917</v>
      </c>
      <c r="AT105" s="30">
        <v>3942</v>
      </c>
      <c r="AU105" s="30">
        <v>3883</v>
      </c>
      <c r="AV105" s="30">
        <v>4160</v>
      </c>
      <c r="AW105" s="30">
        <v>4036</v>
      </c>
      <c r="AX105" s="30">
        <v>4048</v>
      </c>
      <c r="AY105" s="30">
        <v>3914</v>
      </c>
      <c r="AZ105" s="30">
        <v>4010</v>
      </c>
      <c r="BA105" s="30">
        <v>4133</v>
      </c>
      <c r="BB105" s="30">
        <v>4016</v>
      </c>
      <c r="BC105" s="30">
        <v>4143</v>
      </c>
      <c r="BD105" s="30">
        <v>4099</v>
      </c>
      <c r="BE105" s="30">
        <v>4084</v>
      </c>
      <c r="BF105" s="30">
        <v>4027</v>
      </c>
      <c r="BG105" s="30">
        <v>3812</v>
      </c>
      <c r="BH105" s="30">
        <v>3756</v>
      </c>
      <c r="BI105" s="30">
        <v>3889</v>
      </c>
      <c r="BJ105" s="30">
        <v>4154</v>
      </c>
      <c r="BK105" s="30">
        <v>4239</v>
      </c>
      <c r="BL105" s="30">
        <v>3410</v>
      </c>
      <c r="BM105" s="2">
        <v>3415</v>
      </c>
      <c r="BN105" s="2">
        <v>3436</v>
      </c>
      <c r="BO105" s="2">
        <v>3370</v>
      </c>
      <c r="BP105" s="2">
        <v>3326</v>
      </c>
      <c r="BQ105" s="2">
        <v>3199</v>
      </c>
      <c r="BR105" s="2">
        <v>3095</v>
      </c>
      <c r="BS105" s="2">
        <v>3080</v>
      </c>
      <c r="BT105" s="2">
        <v>3071</v>
      </c>
      <c r="BU105" s="2">
        <v>3136</v>
      </c>
      <c r="BV105" s="2">
        <v>3192</v>
      </c>
      <c r="BW105" s="2">
        <v>3098</v>
      </c>
      <c r="BX105" s="2">
        <v>3152</v>
      </c>
      <c r="BY105" s="2">
        <v>3191</v>
      </c>
      <c r="BZ105" s="2">
        <v>3120</v>
      </c>
      <c r="CA105" s="2">
        <v>3133</v>
      </c>
      <c r="CB105" s="2">
        <v>3294</v>
      </c>
      <c r="CC105" s="2">
        <v>3282</v>
      </c>
      <c r="CD105" s="2">
        <v>3251</v>
      </c>
      <c r="CE105" s="2">
        <v>3216</v>
      </c>
      <c r="CF105" s="2">
        <v>3207</v>
      </c>
      <c r="CG105" s="2">
        <v>3168</v>
      </c>
      <c r="CH105" s="2">
        <v>3137</v>
      </c>
      <c r="CI105" s="2">
        <v>3031</v>
      </c>
      <c r="CJ105" s="2">
        <v>3063</v>
      </c>
      <c r="CK105" s="2">
        <v>3056</v>
      </c>
      <c r="CL105" s="2">
        <v>3033</v>
      </c>
      <c r="CM105" s="2">
        <v>2917.5</v>
      </c>
      <c r="CN105" s="2">
        <v>2755</v>
      </c>
      <c r="CO105" s="2">
        <v>2734.5</v>
      </c>
      <c r="CP105" s="2">
        <v>2895</v>
      </c>
      <c r="CQ105" s="2">
        <v>2910</v>
      </c>
      <c r="CR105" s="2">
        <v>2936.5</v>
      </c>
      <c r="CS105" s="2">
        <v>2830</v>
      </c>
      <c r="CT105" s="2">
        <v>2763</v>
      </c>
      <c r="CU105" s="2">
        <v>2840</v>
      </c>
      <c r="CV105" s="2">
        <v>2832.5</v>
      </c>
      <c r="CW105" s="2">
        <v>2827</v>
      </c>
      <c r="CX105" s="2">
        <v>2812</v>
      </c>
      <c r="CY105" s="2">
        <v>2780</v>
      </c>
      <c r="CZ105" s="2">
        <v>2806</v>
      </c>
      <c r="DA105" s="2">
        <v>2897.5</v>
      </c>
      <c r="DB105" s="2">
        <v>2841</v>
      </c>
      <c r="DC105" s="2">
        <v>2699</v>
      </c>
      <c r="DD105" s="2">
        <v>2894.5</v>
      </c>
      <c r="DE105" s="2">
        <v>2953.5</v>
      </c>
      <c r="DF105" s="2">
        <v>2887.5</v>
      </c>
      <c r="DG105" s="2">
        <v>3095</v>
      </c>
      <c r="DH105" s="2">
        <v>3106</v>
      </c>
      <c r="DI105" s="2">
        <v>3126</v>
      </c>
      <c r="DJ105" s="2">
        <v>3151</v>
      </c>
      <c r="DK105" s="2">
        <v>3132</v>
      </c>
      <c r="DL105" s="2">
        <v>3058</v>
      </c>
      <c r="DM105" s="2">
        <v>3042</v>
      </c>
      <c r="DN105" s="2">
        <v>3037</v>
      </c>
      <c r="DO105" s="2">
        <v>2991</v>
      </c>
      <c r="DP105" s="2">
        <v>2981</v>
      </c>
      <c r="DQ105" s="2">
        <v>2955</v>
      </c>
      <c r="DR105" s="2">
        <v>2962</v>
      </c>
      <c r="DS105" s="2">
        <v>3011</v>
      </c>
      <c r="DT105" s="2">
        <v>2967</v>
      </c>
      <c r="DU105" s="2">
        <v>2822</v>
      </c>
      <c r="DV105" s="2">
        <v>2845.5</v>
      </c>
      <c r="DW105" s="2">
        <v>2866</v>
      </c>
      <c r="DX105" s="2">
        <v>2800</v>
      </c>
      <c r="DY105" s="2">
        <v>2705</v>
      </c>
      <c r="DZ105" s="2">
        <v>2703</v>
      </c>
      <c r="EA105" s="2">
        <v>2745.5</v>
      </c>
      <c r="EB105" s="2">
        <v>2739</v>
      </c>
      <c r="EC105" s="2">
        <v>2761</v>
      </c>
      <c r="ED105" s="2">
        <v>2764.5</v>
      </c>
      <c r="EE105" s="2">
        <v>2774</v>
      </c>
      <c r="EF105" s="2">
        <v>2846</v>
      </c>
      <c r="EG105" s="2">
        <v>2803</v>
      </c>
      <c r="EH105" s="2">
        <v>2728</v>
      </c>
      <c r="EI105" s="2">
        <v>2788</v>
      </c>
      <c r="EJ105" s="2">
        <v>2838</v>
      </c>
      <c r="EK105" s="2">
        <v>2787</v>
      </c>
      <c r="EL105" s="2">
        <v>2767</v>
      </c>
      <c r="EM105" s="2">
        <v>2764.5</v>
      </c>
      <c r="EN105" s="2">
        <v>2760.5</v>
      </c>
      <c r="EO105" s="2">
        <v>2701</v>
      </c>
      <c r="EP105" s="2">
        <v>2814</v>
      </c>
      <c r="EQ105" s="2">
        <v>2791.5</v>
      </c>
      <c r="ER105" s="2">
        <v>2724.5</v>
      </c>
      <c r="ES105" s="2">
        <v>2520.5</v>
      </c>
      <c r="ET105" s="2">
        <v>2505</v>
      </c>
      <c r="EU105" s="2">
        <v>2515.5</v>
      </c>
      <c r="EV105" s="2">
        <v>2523.5</v>
      </c>
      <c r="EW105" s="2">
        <v>2485</v>
      </c>
      <c r="EX105" s="2">
        <v>2484</v>
      </c>
      <c r="EY105" s="2">
        <v>2484.5</v>
      </c>
      <c r="EZ105" s="2">
        <v>2484</v>
      </c>
      <c r="FA105" s="2">
        <v>2456</v>
      </c>
      <c r="FB105" s="2">
        <v>2421.5</v>
      </c>
      <c r="FC105" s="2">
        <v>2436</v>
      </c>
      <c r="FD105" s="2">
        <v>2466</v>
      </c>
      <c r="FE105" s="2">
        <v>2453.5</v>
      </c>
      <c r="FF105" s="2">
        <v>2450</v>
      </c>
      <c r="FG105" s="2">
        <v>2419.5</v>
      </c>
      <c r="FH105" s="2">
        <v>2467</v>
      </c>
      <c r="FI105" s="2">
        <v>2467.5</v>
      </c>
      <c r="FJ105" s="2">
        <v>2437</v>
      </c>
      <c r="FK105" s="2">
        <v>2406.5</v>
      </c>
      <c r="FL105" s="2">
        <v>2411</v>
      </c>
      <c r="FM105" s="2">
        <v>2422.5</v>
      </c>
      <c r="FN105" s="2">
        <v>2421.5</v>
      </c>
      <c r="FO105" s="2">
        <v>2431.5</v>
      </c>
      <c r="FP105" s="2">
        <v>2424</v>
      </c>
      <c r="FQ105" s="2">
        <v>2407.5</v>
      </c>
      <c r="FR105" s="2">
        <v>2369</v>
      </c>
      <c r="FS105" s="2">
        <v>2352</v>
      </c>
      <c r="FT105" s="2">
        <v>2294</v>
      </c>
      <c r="FU105" s="2">
        <v>2317</v>
      </c>
      <c r="FV105" s="2">
        <v>2291.5</v>
      </c>
      <c r="FW105" s="2">
        <v>2303</v>
      </c>
      <c r="FX105" s="2">
        <v>2355</v>
      </c>
      <c r="FY105" s="2">
        <v>2361.5</v>
      </c>
      <c r="FZ105" s="2">
        <v>2402</v>
      </c>
      <c r="GA105" s="2">
        <v>2347</v>
      </c>
      <c r="GB105" s="2">
        <v>2338</v>
      </c>
      <c r="GC105" s="2">
        <v>2303.5</v>
      </c>
      <c r="GD105" s="2">
        <v>2290.5</v>
      </c>
      <c r="GE105" s="2">
        <v>2465.5</v>
      </c>
      <c r="GF105" s="2">
        <v>2406</v>
      </c>
      <c r="GG105" s="2">
        <v>2504.5</v>
      </c>
      <c r="GH105" s="2">
        <v>2515.5</v>
      </c>
      <c r="GI105" s="2">
        <v>2509</v>
      </c>
      <c r="GJ105" s="2">
        <v>2495</v>
      </c>
      <c r="GK105" s="2">
        <v>2505</v>
      </c>
      <c r="GL105" s="2">
        <v>2485.5</v>
      </c>
      <c r="GM105" s="2">
        <v>2439</v>
      </c>
      <c r="GN105" s="2">
        <v>2388.5</v>
      </c>
      <c r="GO105" s="2">
        <v>2390</v>
      </c>
      <c r="GP105" s="2">
        <v>2379</v>
      </c>
      <c r="GQ105" s="2">
        <v>2345</v>
      </c>
      <c r="GR105" s="2">
        <v>2328</v>
      </c>
      <c r="GS105" s="2">
        <v>2352</v>
      </c>
      <c r="GT105" s="2">
        <v>2310</v>
      </c>
      <c r="GU105" s="2">
        <v>2293</v>
      </c>
      <c r="GV105" s="2">
        <v>2339.5</v>
      </c>
      <c r="GW105" s="2">
        <v>2343.5</v>
      </c>
      <c r="GX105" s="2">
        <v>2334</v>
      </c>
      <c r="GY105" s="2">
        <v>2349</v>
      </c>
      <c r="GZ105" s="2">
        <v>2337.5</v>
      </c>
      <c r="HA105" s="2">
        <v>2311.5</v>
      </c>
      <c r="HB105" s="2">
        <v>2305.5</v>
      </c>
      <c r="HC105" s="2">
        <v>2288.5</v>
      </c>
      <c r="HD105" s="2">
        <v>2328</v>
      </c>
      <c r="HE105" s="2">
        <v>2334.5</v>
      </c>
      <c r="HF105" s="2">
        <v>2313</v>
      </c>
      <c r="HG105" s="2">
        <v>2281</v>
      </c>
      <c r="HH105" s="2">
        <v>2274</v>
      </c>
      <c r="HI105" s="2">
        <v>2274.5</v>
      </c>
      <c r="HJ105" s="2">
        <v>2251</v>
      </c>
      <c r="HK105" s="2">
        <v>2228</v>
      </c>
      <c r="HL105" s="2">
        <v>2230.5</v>
      </c>
      <c r="HM105" s="2">
        <v>2240</v>
      </c>
      <c r="HN105" s="2">
        <v>2240</v>
      </c>
      <c r="HO105" s="2">
        <v>2227.5</v>
      </c>
      <c r="HP105" s="2">
        <v>2219</v>
      </c>
      <c r="HQ105" s="2">
        <v>2216.5</v>
      </c>
      <c r="HR105" s="2">
        <v>2216</v>
      </c>
      <c r="HS105" s="2">
        <v>2204.5</v>
      </c>
      <c r="HT105" s="2">
        <v>2164</v>
      </c>
      <c r="HU105" s="2">
        <v>2147.5</v>
      </c>
      <c r="HV105" s="2">
        <v>2173</v>
      </c>
      <c r="HW105" s="2">
        <v>2140</v>
      </c>
      <c r="HX105" s="2">
        <v>2135</v>
      </c>
      <c r="HY105" s="2">
        <v>2121</v>
      </c>
      <c r="HZ105" s="2">
        <v>2110</v>
      </c>
      <c r="IA105" s="2">
        <v>2101.5</v>
      </c>
      <c r="IB105" s="2">
        <v>2122</v>
      </c>
      <c r="IC105" s="2">
        <v>2095.5</v>
      </c>
      <c r="ID105" s="2">
        <v>2080</v>
      </c>
      <c r="IE105" s="2">
        <v>2078.5</v>
      </c>
      <c r="IF105" s="2">
        <v>2102</v>
      </c>
      <c r="IG105" s="2">
        <v>2100</v>
      </c>
      <c r="IH105" s="2">
        <v>2096.5</v>
      </c>
      <c r="II105" s="2">
        <v>2105.5</v>
      </c>
      <c r="IJ105" s="2">
        <v>2120</v>
      </c>
      <c r="IK105" s="2">
        <v>2108</v>
      </c>
      <c r="IL105" s="2">
        <v>2086</v>
      </c>
      <c r="IM105" s="2">
        <v>2028.5</v>
      </c>
      <c r="IN105" s="2">
        <v>1939</v>
      </c>
      <c r="IO105" s="2">
        <v>1837</v>
      </c>
      <c r="IP105" s="2">
        <v>1800.5</v>
      </c>
      <c r="IQ105" s="2">
        <v>1831.5</v>
      </c>
      <c r="IR105" s="2">
        <v>1839.5</v>
      </c>
      <c r="IS105" s="2">
        <v>1823</v>
      </c>
      <c r="IT105" s="2">
        <v>1811.5</v>
      </c>
    </row>
    <row r="106" spans="1:254" ht="15.9" customHeight="1">
      <c r="A106" s="65" t="s">
        <v>207</v>
      </c>
      <c r="B106" s="41" t="s">
        <v>208</v>
      </c>
      <c r="C106" s="45">
        <v>2033</v>
      </c>
      <c r="D106" s="16">
        <v>-18</v>
      </c>
      <c r="E106" s="30">
        <v>2051</v>
      </c>
      <c r="F106" s="30">
        <v>2050</v>
      </c>
      <c r="G106" s="30">
        <v>2030</v>
      </c>
      <c r="H106" s="30">
        <v>1991</v>
      </c>
      <c r="I106" s="30">
        <v>1950</v>
      </c>
      <c r="J106" s="30">
        <v>1970</v>
      </c>
      <c r="K106" s="30">
        <v>1977</v>
      </c>
      <c r="L106" s="30">
        <v>1955</v>
      </c>
      <c r="M106" s="30">
        <v>1936</v>
      </c>
      <c r="N106" s="30">
        <v>1901</v>
      </c>
      <c r="O106" s="30">
        <v>1890</v>
      </c>
      <c r="P106" s="30">
        <v>1851</v>
      </c>
      <c r="Q106" s="30">
        <v>1867</v>
      </c>
      <c r="R106" s="30">
        <v>1840</v>
      </c>
      <c r="S106" s="30">
        <v>1844</v>
      </c>
      <c r="T106" s="30">
        <v>1836</v>
      </c>
      <c r="U106" s="30">
        <v>1849</v>
      </c>
      <c r="V106" s="30">
        <v>1825</v>
      </c>
      <c r="W106" s="30">
        <v>1825</v>
      </c>
      <c r="X106" s="30">
        <v>1825</v>
      </c>
      <c r="Y106" s="30">
        <v>1813</v>
      </c>
      <c r="Z106" s="30">
        <v>1821</v>
      </c>
      <c r="AA106" s="30">
        <v>1808</v>
      </c>
      <c r="AB106" s="30">
        <v>1788</v>
      </c>
      <c r="AC106" s="30">
        <v>1791</v>
      </c>
      <c r="AD106" s="30">
        <v>1785</v>
      </c>
      <c r="AE106" s="30">
        <v>1785</v>
      </c>
      <c r="AF106" s="30">
        <v>1775</v>
      </c>
      <c r="AG106" s="30">
        <v>1775</v>
      </c>
      <c r="AH106" s="30">
        <v>1771</v>
      </c>
      <c r="AI106" s="30">
        <v>1770</v>
      </c>
      <c r="AJ106" s="30">
        <v>1761</v>
      </c>
      <c r="AK106" s="30">
        <v>1760</v>
      </c>
      <c r="AL106" s="30">
        <v>1753</v>
      </c>
      <c r="AM106" s="30">
        <v>1751</v>
      </c>
      <c r="AN106" s="30">
        <v>1800</v>
      </c>
      <c r="AO106" s="30">
        <v>1780</v>
      </c>
      <c r="AP106" s="30">
        <v>1780</v>
      </c>
      <c r="AQ106" s="30">
        <v>1764</v>
      </c>
      <c r="AR106" s="30">
        <v>1746</v>
      </c>
      <c r="AS106" s="30">
        <v>1800</v>
      </c>
      <c r="AT106" s="30">
        <v>1799</v>
      </c>
      <c r="AU106" s="30">
        <v>1763</v>
      </c>
      <c r="AV106" s="30">
        <v>1759</v>
      </c>
      <c r="AW106" s="30">
        <v>1749</v>
      </c>
      <c r="AX106" s="30">
        <v>1754</v>
      </c>
      <c r="AY106" s="30">
        <v>1800</v>
      </c>
      <c r="AZ106" s="30">
        <v>1803</v>
      </c>
      <c r="BA106" s="30">
        <v>1854</v>
      </c>
      <c r="BB106" s="30">
        <v>1854</v>
      </c>
      <c r="BC106" s="30">
        <v>1835</v>
      </c>
      <c r="BD106" s="30">
        <v>1809</v>
      </c>
      <c r="BE106" s="30">
        <v>1805</v>
      </c>
      <c r="BF106" s="30">
        <v>1797</v>
      </c>
      <c r="BG106" s="30">
        <v>1809</v>
      </c>
      <c r="BH106" s="30">
        <v>1812</v>
      </c>
      <c r="BI106" s="30">
        <v>1878</v>
      </c>
      <c r="BJ106" s="30">
        <v>1877</v>
      </c>
      <c r="BK106" s="30">
        <v>1971</v>
      </c>
      <c r="BL106" s="30">
        <v>2155</v>
      </c>
      <c r="BM106" s="2">
        <v>2118</v>
      </c>
      <c r="BN106" s="2">
        <v>2151</v>
      </c>
      <c r="BO106" s="2">
        <v>2121</v>
      </c>
      <c r="BP106" s="2">
        <v>2101</v>
      </c>
      <c r="BQ106" s="2">
        <v>2142</v>
      </c>
      <c r="BR106" s="2">
        <v>2129</v>
      </c>
      <c r="BS106" s="2">
        <v>2151</v>
      </c>
      <c r="BT106" s="2">
        <v>2127</v>
      </c>
      <c r="BU106" s="2">
        <v>2212</v>
      </c>
      <c r="BV106" s="2">
        <v>2251</v>
      </c>
      <c r="BW106" s="2">
        <v>2249</v>
      </c>
      <c r="BX106" s="2">
        <v>2289</v>
      </c>
      <c r="BY106" s="2">
        <v>2312</v>
      </c>
      <c r="BZ106" s="2">
        <v>2308</v>
      </c>
      <c r="CA106" s="2">
        <v>2313</v>
      </c>
      <c r="CB106" s="2">
        <v>2334</v>
      </c>
      <c r="CC106" s="2">
        <v>2335</v>
      </c>
      <c r="CD106" s="2">
        <v>2306</v>
      </c>
      <c r="CE106" s="2">
        <v>2314</v>
      </c>
      <c r="CF106" s="2">
        <v>2298</v>
      </c>
      <c r="CG106" s="2">
        <v>2296</v>
      </c>
      <c r="CH106" s="2">
        <v>2280</v>
      </c>
      <c r="CI106" s="2">
        <v>2260</v>
      </c>
      <c r="CJ106" s="2">
        <v>2260</v>
      </c>
      <c r="CK106" s="2">
        <v>2240</v>
      </c>
      <c r="CL106" s="2">
        <v>2240</v>
      </c>
      <c r="CM106" s="2">
        <v>2241</v>
      </c>
      <c r="CN106" s="2">
        <v>2180</v>
      </c>
      <c r="CO106" s="2">
        <v>2169</v>
      </c>
      <c r="CP106" s="2">
        <v>2244</v>
      </c>
      <c r="CQ106" s="2">
        <v>2260</v>
      </c>
      <c r="CR106" s="2">
        <v>2250</v>
      </c>
      <c r="CS106" s="2">
        <v>2261</v>
      </c>
      <c r="CT106" s="2">
        <v>2220</v>
      </c>
      <c r="CU106" s="2">
        <v>2249</v>
      </c>
      <c r="CV106" s="2">
        <v>2248</v>
      </c>
      <c r="CW106" s="2">
        <v>2236</v>
      </c>
      <c r="CX106" s="2">
        <v>2228</v>
      </c>
      <c r="CY106" s="2">
        <v>2219</v>
      </c>
      <c r="CZ106" s="2">
        <v>2250</v>
      </c>
      <c r="DA106" s="2">
        <v>2250</v>
      </c>
      <c r="DB106" s="2">
        <v>2190</v>
      </c>
      <c r="DC106" s="2">
        <v>2130</v>
      </c>
      <c r="DD106" s="2">
        <v>2214</v>
      </c>
      <c r="DE106" s="2">
        <v>2190</v>
      </c>
      <c r="DF106" s="2">
        <v>2161</v>
      </c>
      <c r="DG106" s="2">
        <v>2290</v>
      </c>
      <c r="DH106" s="2">
        <v>2330</v>
      </c>
      <c r="DI106" s="2">
        <v>2341</v>
      </c>
      <c r="DJ106" s="2">
        <v>2367</v>
      </c>
      <c r="DK106" s="2">
        <v>2350</v>
      </c>
      <c r="DL106" s="2">
        <v>2350</v>
      </c>
      <c r="DM106" s="2">
        <v>2311</v>
      </c>
      <c r="DN106" s="2">
        <v>2302</v>
      </c>
      <c r="DO106" s="2">
        <v>2270</v>
      </c>
      <c r="DP106" s="2">
        <v>2255</v>
      </c>
      <c r="DQ106" s="2">
        <v>2316</v>
      </c>
      <c r="DR106" s="2">
        <v>2466</v>
      </c>
      <c r="DS106" s="2">
        <v>2458</v>
      </c>
      <c r="DT106" s="2">
        <v>2463</v>
      </c>
      <c r="DU106" s="2">
        <v>2452</v>
      </c>
      <c r="DV106" s="2">
        <v>2415</v>
      </c>
      <c r="DW106" s="2">
        <v>2451</v>
      </c>
      <c r="DX106" s="2">
        <v>2427</v>
      </c>
      <c r="DY106" s="2">
        <v>2396</v>
      </c>
      <c r="DZ106" s="2">
        <v>2405</v>
      </c>
      <c r="EA106" s="2">
        <v>2425</v>
      </c>
      <c r="EB106" s="2">
        <v>2426</v>
      </c>
      <c r="EC106" s="2">
        <v>2385</v>
      </c>
      <c r="ED106" s="2">
        <v>2379</v>
      </c>
      <c r="EE106" s="2">
        <v>2313</v>
      </c>
      <c r="EF106" s="2">
        <v>2451</v>
      </c>
      <c r="EG106" s="2">
        <v>2468</v>
      </c>
      <c r="EH106" s="2">
        <v>2425</v>
      </c>
      <c r="EI106" s="2">
        <v>2488</v>
      </c>
      <c r="EJ106" s="2">
        <v>2470</v>
      </c>
      <c r="EK106" s="2">
        <v>2438</v>
      </c>
      <c r="EL106" s="2">
        <v>2414</v>
      </c>
      <c r="EM106" s="2">
        <v>2422</v>
      </c>
      <c r="EN106" s="2">
        <v>2456</v>
      </c>
      <c r="EO106" s="2">
        <v>2420</v>
      </c>
      <c r="EP106" s="2">
        <v>2333</v>
      </c>
      <c r="EQ106" s="2">
        <v>2271</v>
      </c>
      <c r="ER106" s="2">
        <v>2288</v>
      </c>
      <c r="ES106" s="2">
        <v>2236</v>
      </c>
      <c r="ET106" s="2">
        <v>2234</v>
      </c>
      <c r="EU106" s="2">
        <v>2201</v>
      </c>
      <c r="EV106" s="2">
        <v>2222</v>
      </c>
      <c r="EW106" s="2">
        <v>2225</v>
      </c>
      <c r="EX106" s="2">
        <v>2251</v>
      </c>
      <c r="EY106" s="2">
        <v>2255</v>
      </c>
      <c r="EZ106" s="2">
        <v>2270</v>
      </c>
      <c r="FA106" s="2">
        <v>2265</v>
      </c>
      <c r="FB106" s="2">
        <v>2230</v>
      </c>
      <c r="FC106" s="2">
        <v>2226</v>
      </c>
      <c r="FD106" s="2">
        <v>2210</v>
      </c>
      <c r="FE106" s="2">
        <v>2185</v>
      </c>
      <c r="FF106" s="2">
        <v>2176</v>
      </c>
      <c r="FG106" s="2">
        <v>2157</v>
      </c>
      <c r="FH106" s="2">
        <v>2189</v>
      </c>
      <c r="FI106" s="2">
        <v>2204</v>
      </c>
      <c r="FJ106" s="2">
        <v>2182</v>
      </c>
      <c r="FK106" s="2">
        <v>2153</v>
      </c>
      <c r="FL106" s="2">
        <v>2146</v>
      </c>
      <c r="FM106" s="2">
        <v>2151</v>
      </c>
      <c r="FN106" s="2">
        <v>2146</v>
      </c>
      <c r="FO106" s="2">
        <v>2187</v>
      </c>
      <c r="FP106" s="2">
        <v>2231</v>
      </c>
      <c r="FQ106" s="2">
        <v>2150</v>
      </c>
      <c r="FR106" s="2">
        <v>2125</v>
      </c>
      <c r="FS106" s="2">
        <v>2109</v>
      </c>
      <c r="FT106" s="2">
        <v>2104</v>
      </c>
      <c r="FU106" s="2">
        <v>2122</v>
      </c>
      <c r="FV106" s="2">
        <v>2105</v>
      </c>
      <c r="FW106" s="2">
        <v>2100</v>
      </c>
      <c r="FX106" s="2">
        <v>2195</v>
      </c>
      <c r="FY106" s="2">
        <v>2239</v>
      </c>
      <c r="FZ106" s="2">
        <v>2335</v>
      </c>
      <c r="GA106" s="2">
        <v>2325</v>
      </c>
      <c r="GB106" s="2">
        <v>2308</v>
      </c>
      <c r="GC106" s="2">
        <v>2360</v>
      </c>
      <c r="GD106" s="2">
        <v>2330</v>
      </c>
      <c r="GE106" s="2">
        <v>2430</v>
      </c>
      <c r="GF106" s="2">
        <v>2404</v>
      </c>
      <c r="GG106" s="2">
        <v>2316</v>
      </c>
      <c r="GH106" s="2">
        <v>2306</v>
      </c>
      <c r="GI106" s="2">
        <v>2325</v>
      </c>
      <c r="GJ106" s="2">
        <v>2438</v>
      </c>
      <c r="GK106" s="2">
        <v>2751</v>
      </c>
      <c r="GL106" s="2">
        <v>2484</v>
      </c>
      <c r="GM106" s="2">
        <v>2004</v>
      </c>
      <c r="GN106" s="2">
        <v>1980</v>
      </c>
      <c r="GO106" s="2">
        <v>1970</v>
      </c>
      <c r="GP106" s="2">
        <v>1960</v>
      </c>
      <c r="GQ106" s="2">
        <v>1956</v>
      </c>
      <c r="GR106" s="2">
        <v>1954</v>
      </c>
      <c r="GS106" s="2">
        <v>1932</v>
      </c>
      <c r="GT106" s="2">
        <v>1925</v>
      </c>
      <c r="GU106" s="2">
        <v>1900</v>
      </c>
      <c r="GV106" s="2">
        <v>1948</v>
      </c>
      <c r="GW106" s="2">
        <v>1985</v>
      </c>
      <c r="GX106" s="2">
        <v>1978</v>
      </c>
      <c r="GY106" s="2">
        <v>1980</v>
      </c>
      <c r="GZ106" s="2">
        <v>1966</v>
      </c>
      <c r="HA106" s="2">
        <v>1956</v>
      </c>
      <c r="HB106" s="2">
        <v>1950</v>
      </c>
      <c r="HC106" s="2">
        <v>1941</v>
      </c>
      <c r="HD106" s="2">
        <v>1975</v>
      </c>
      <c r="HE106" s="2">
        <v>2012</v>
      </c>
      <c r="HF106" s="2">
        <v>2009</v>
      </c>
      <c r="HG106" s="2">
        <v>2019</v>
      </c>
      <c r="HH106" s="2">
        <v>1980</v>
      </c>
      <c r="HI106" s="2">
        <v>1962</v>
      </c>
      <c r="HJ106" s="2">
        <v>1960</v>
      </c>
      <c r="HK106" s="2">
        <v>1958</v>
      </c>
      <c r="HL106" s="2">
        <v>1925</v>
      </c>
      <c r="HM106" s="2">
        <v>1944</v>
      </c>
      <c r="HN106" s="2">
        <v>1929</v>
      </c>
      <c r="HO106" s="2">
        <v>1952</v>
      </c>
      <c r="HP106" s="2">
        <v>1929</v>
      </c>
      <c r="HQ106" s="2">
        <v>1955</v>
      </c>
      <c r="HR106" s="2">
        <v>1956</v>
      </c>
      <c r="HS106" s="2">
        <v>1951</v>
      </c>
      <c r="HT106" s="2">
        <v>1944</v>
      </c>
      <c r="HU106" s="2">
        <v>1940</v>
      </c>
      <c r="HV106" s="2">
        <v>1937</v>
      </c>
      <c r="HW106" s="2">
        <v>1931</v>
      </c>
      <c r="HX106" s="2">
        <v>1923</v>
      </c>
      <c r="HY106" s="2">
        <v>1900</v>
      </c>
      <c r="HZ106" s="2">
        <v>1913</v>
      </c>
      <c r="IA106" s="2">
        <v>1910</v>
      </c>
      <c r="IB106" s="2">
        <v>1926</v>
      </c>
      <c r="IC106" s="2">
        <v>1910</v>
      </c>
      <c r="ID106" s="2">
        <v>1884</v>
      </c>
      <c r="IE106" s="2">
        <v>1869</v>
      </c>
      <c r="IF106" s="2">
        <v>1926</v>
      </c>
      <c r="IG106" s="2">
        <v>1915</v>
      </c>
      <c r="IH106" s="2">
        <v>1899</v>
      </c>
      <c r="II106" s="2">
        <v>1902</v>
      </c>
      <c r="IJ106" s="2">
        <v>1888</v>
      </c>
      <c r="IK106" s="2">
        <v>1895</v>
      </c>
      <c r="IL106" s="2">
        <v>1885</v>
      </c>
      <c r="IM106" s="2">
        <v>1989</v>
      </c>
      <c r="IN106" s="2">
        <v>1959</v>
      </c>
      <c r="IO106" s="2">
        <v>1959</v>
      </c>
      <c r="IP106" s="2">
        <v>1935</v>
      </c>
      <c r="IR106" s="2">
        <v>1964</v>
      </c>
      <c r="IS106" s="2">
        <v>1931</v>
      </c>
      <c r="IT106" s="2">
        <v>1903</v>
      </c>
    </row>
    <row r="107" spans="1:254" ht="15.9" customHeight="1">
      <c r="A107" s="65" t="s">
        <v>209</v>
      </c>
      <c r="B107" s="41" t="s">
        <v>210</v>
      </c>
      <c r="C107" s="45">
        <v>17145</v>
      </c>
      <c r="D107" s="16">
        <v>-405</v>
      </c>
      <c r="E107" s="30">
        <v>17550</v>
      </c>
      <c r="F107" s="30">
        <v>17625</v>
      </c>
      <c r="G107" s="30">
        <v>16950</v>
      </c>
      <c r="H107" s="30">
        <v>16670</v>
      </c>
      <c r="I107" s="30">
        <v>16560</v>
      </c>
      <c r="J107" s="30">
        <v>14715</v>
      </c>
      <c r="K107" s="30">
        <v>14390</v>
      </c>
      <c r="L107" s="30">
        <v>15965</v>
      </c>
      <c r="M107" s="30">
        <v>17315</v>
      </c>
      <c r="N107" s="30">
        <v>17275</v>
      </c>
      <c r="O107" s="30">
        <v>18390</v>
      </c>
      <c r="P107" s="30">
        <v>18195</v>
      </c>
      <c r="Q107" s="30">
        <v>16770</v>
      </c>
      <c r="R107" s="30">
        <v>16420</v>
      </c>
      <c r="S107" s="30">
        <v>18120</v>
      </c>
      <c r="T107" s="30">
        <v>18325</v>
      </c>
      <c r="U107" s="30">
        <v>17610</v>
      </c>
      <c r="V107" s="30">
        <v>18625</v>
      </c>
      <c r="W107" s="30">
        <v>18350</v>
      </c>
      <c r="X107" s="30">
        <v>17595</v>
      </c>
      <c r="Y107" s="30">
        <v>17095</v>
      </c>
      <c r="Z107" s="30">
        <v>17720</v>
      </c>
      <c r="AA107" s="30">
        <v>18300</v>
      </c>
      <c r="AB107" s="30">
        <v>18050</v>
      </c>
      <c r="AC107" s="30">
        <v>19110</v>
      </c>
      <c r="AD107" s="30">
        <v>20520</v>
      </c>
      <c r="AE107" s="30">
        <v>19300</v>
      </c>
      <c r="AF107" s="30">
        <v>18370</v>
      </c>
      <c r="AG107" s="30">
        <v>18840</v>
      </c>
      <c r="AH107" s="30">
        <v>19365</v>
      </c>
      <c r="AI107" s="30">
        <v>18355</v>
      </c>
      <c r="AJ107" s="30">
        <v>18900</v>
      </c>
      <c r="AK107" s="30">
        <v>19935</v>
      </c>
      <c r="AL107" s="30">
        <v>19900</v>
      </c>
      <c r="AM107" s="30">
        <v>19785</v>
      </c>
      <c r="AN107" s="30">
        <v>18485</v>
      </c>
      <c r="AO107" s="30">
        <v>19190</v>
      </c>
      <c r="AP107" s="30">
        <v>19085</v>
      </c>
      <c r="AQ107" s="30">
        <v>18300</v>
      </c>
      <c r="AR107" s="30">
        <v>16235</v>
      </c>
      <c r="AS107" s="30">
        <v>16925</v>
      </c>
      <c r="AT107" s="30">
        <v>16790</v>
      </c>
      <c r="AU107" s="30">
        <v>15850</v>
      </c>
      <c r="AV107" s="30">
        <v>17290</v>
      </c>
      <c r="AW107" s="30">
        <v>17310</v>
      </c>
      <c r="AX107" s="30">
        <v>16975</v>
      </c>
      <c r="AY107" s="30">
        <v>16240</v>
      </c>
      <c r="AZ107" s="30">
        <v>16685</v>
      </c>
      <c r="BA107" s="30">
        <v>17190</v>
      </c>
      <c r="BB107" s="30">
        <v>17135</v>
      </c>
      <c r="BC107" s="30">
        <v>17665</v>
      </c>
      <c r="BD107" s="30">
        <v>17345</v>
      </c>
      <c r="BE107" s="30">
        <v>17580</v>
      </c>
      <c r="BF107" s="30">
        <v>16555</v>
      </c>
      <c r="BG107" s="30">
        <v>16235</v>
      </c>
      <c r="BH107" s="30">
        <v>15260</v>
      </c>
      <c r="BI107" s="30">
        <v>15475</v>
      </c>
      <c r="BJ107" s="30">
        <v>16075</v>
      </c>
      <c r="BK107" s="30">
        <v>16425</v>
      </c>
      <c r="BL107" s="30">
        <v>17560</v>
      </c>
      <c r="BM107" s="2">
        <v>18510</v>
      </c>
      <c r="BN107" s="2">
        <v>18710</v>
      </c>
      <c r="BO107" s="2">
        <v>18780</v>
      </c>
      <c r="BP107" s="2">
        <v>17740</v>
      </c>
      <c r="BQ107" s="2">
        <v>18255</v>
      </c>
      <c r="BR107" s="2">
        <v>17130</v>
      </c>
      <c r="BS107" s="2">
        <v>17095</v>
      </c>
      <c r="BT107" s="2">
        <v>17140</v>
      </c>
      <c r="BU107" s="2">
        <v>17225</v>
      </c>
      <c r="BV107" s="2">
        <v>16905</v>
      </c>
      <c r="BW107" s="2">
        <v>16745</v>
      </c>
      <c r="BX107" s="2">
        <v>16460</v>
      </c>
      <c r="BY107" s="2">
        <v>16270</v>
      </c>
      <c r="BZ107" s="2">
        <v>16205</v>
      </c>
      <c r="CA107" s="2">
        <v>16400</v>
      </c>
      <c r="CB107" s="2">
        <v>16510</v>
      </c>
      <c r="CC107" s="2">
        <v>16300</v>
      </c>
      <c r="CD107" s="2">
        <v>15905</v>
      </c>
      <c r="CE107" s="2">
        <v>15415</v>
      </c>
      <c r="CF107" s="2">
        <v>15605</v>
      </c>
      <c r="CG107" s="2">
        <v>15090</v>
      </c>
      <c r="CH107" s="2">
        <v>14800</v>
      </c>
      <c r="CI107" s="2">
        <v>14035</v>
      </c>
      <c r="CJ107" s="2">
        <v>14050</v>
      </c>
      <c r="CK107" s="2">
        <v>13915</v>
      </c>
      <c r="CL107" s="2">
        <v>13700</v>
      </c>
      <c r="CM107" s="2">
        <v>13780</v>
      </c>
      <c r="CN107" s="2">
        <v>12850</v>
      </c>
      <c r="CO107" s="2">
        <v>13130</v>
      </c>
      <c r="CP107" s="2">
        <v>13755</v>
      </c>
      <c r="CQ107" s="2">
        <v>14470</v>
      </c>
      <c r="CR107" s="2">
        <v>14520</v>
      </c>
      <c r="CS107" s="2">
        <v>13850</v>
      </c>
      <c r="CT107" s="2">
        <v>13495</v>
      </c>
      <c r="CU107" s="2">
        <v>14280</v>
      </c>
      <c r="CV107" s="2">
        <v>14530</v>
      </c>
      <c r="CW107" s="2">
        <v>14270</v>
      </c>
      <c r="CX107" s="2">
        <v>14400</v>
      </c>
      <c r="CY107" s="2">
        <v>14270</v>
      </c>
      <c r="CZ107" s="2">
        <v>14825</v>
      </c>
      <c r="DA107" s="2">
        <v>15330</v>
      </c>
      <c r="DB107" s="2">
        <v>14760</v>
      </c>
      <c r="DC107" s="2">
        <v>13820</v>
      </c>
      <c r="DD107" s="2">
        <v>15690</v>
      </c>
      <c r="DE107" s="2">
        <v>15950</v>
      </c>
      <c r="DF107" s="2">
        <v>15365</v>
      </c>
      <c r="DG107" s="2">
        <v>16595</v>
      </c>
      <c r="DH107" s="2">
        <v>16670</v>
      </c>
      <c r="DI107" s="2">
        <v>16915</v>
      </c>
      <c r="DJ107" s="2">
        <v>17820</v>
      </c>
      <c r="DK107" s="2">
        <v>17610</v>
      </c>
      <c r="DL107" s="2">
        <v>16675</v>
      </c>
      <c r="DM107" s="2">
        <v>16655</v>
      </c>
      <c r="DN107" s="2">
        <v>16700</v>
      </c>
      <c r="DO107" s="2">
        <v>16390</v>
      </c>
      <c r="DP107" s="2">
        <v>15910</v>
      </c>
      <c r="DQ107" s="2">
        <v>16445</v>
      </c>
      <c r="DR107" s="2">
        <v>16575</v>
      </c>
      <c r="DS107" s="2">
        <v>16900</v>
      </c>
      <c r="DT107" s="2">
        <v>15850</v>
      </c>
      <c r="DU107" s="2">
        <v>14440</v>
      </c>
      <c r="DV107" s="2">
        <v>13250</v>
      </c>
      <c r="DW107" s="2">
        <v>13395</v>
      </c>
      <c r="DX107" s="2">
        <v>13625</v>
      </c>
      <c r="DY107" s="2">
        <v>13705</v>
      </c>
      <c r="DZ107" s="2">
        <v>13350</v>
      </c>
      <c r="EA107" s="2">
        <v>13835</v>
      </c>
      <c r="EB107" s="2">
        <v>13755</v>
      </c>
      <c r="EC107" s="2">
        <v>13500</v>
      </c>
      <c r="ED107" s="2">
        <v>13110</v>
      </c>
      <c r="EE107" s="2">
        <v>13055</v>
      </c>
      <c r="EF107" s="2">
        <v>13500</v>
      </c>
      <c r="EG107" s="2">
        <v>13125</v>
      </c>
      <c r="EH107" s="2">
        <v>12200</v>
      </c>
      <c r="EI107" s="2">
        <v>12330</v>
      </c>
      <c r="EJ107" s="2">
        <v>12460</v>
      </c>
      <c r="EK107" s="2">
        <v>12355</v>
      </c>
      <c r="EL107" s="2">
        <v>12050</v>
      </c>
      <c r="EM107" s="2">
        <v>12250</v>
      </c>
      <c r="EN107" s="2">
        <v>12070</v>
      </c>
      <c r="EO107" s="2">
        <v>11470</v>
      </c>
      <c r="EP107" s="2">
        <v>11700</v>
      </c>
      <c r="EQ107" s="2">
        <v>11765</v>
      </c>
      <c r="ER107" s="2">
        <v>11575</v>
      </c>
      <c r="ES107" s="2">
        <v>11300</v>
      </c>
      <c r="ET107" s="2">
        <v>11070</v>
      </c>
      <c r="EU107" s="2">
        <v>11090</v>
      </c>
      <c r="EV107" s="2">
        <v>11270</v>
      </c>
      <c r="EW107" s="2">
        <v>11055</v>
      </c>
      <c r="EX107" s="2">
        <v>10995</v>
      </c>
      <c r="EY107" s="2">
        <v>10880</v>
      </c>
      <c r="EZ107" s="2">
        <v>10730</v>
      </c>
      <c r="FA107" s="2">
        <v>10330</v>
      </c>
      <c r="FB107" s="2">
        <v>10200</v>
      </c>
      <c r="FC107" s="2">
        <v>10100</v>
      </c>
      <c r="FD107" s="2">
        <v>10200</v>
      </c>
      <c r="FE107" s="2">
        <v>10300</v>
      </c>
      <c r="FF107" s="2">
        <v>10805</v>
      </c>
      <c r="FG107" s="2">
        <v>10865</v>
      </c>
      <c r="FH107" s="2">
        <v>10765</v>
      </c>
      <c r="FI107" s="2">
        <v>10820</v>
      </c>
      <c r="FJ107" s="2">
        <v>10700</v>
      </c>
      <c r="FK107" s="2">
        <v>10590</v>
      </c>
      <c r="FL107" s="2">
        <v>10550</v>
      </c>
      <c r="FM107" s="2">
        <v>10430</v>
      </c>
      <c r="FN107" s="2">
        <v>10265</v>
      </c>
      <c r="FO107" s="2">
        <v>10270</v>
      </c>
      <c r="FP107" s="2">
        <v>10300</v>
      </c>
      <c r="FQ107" s="2">
        <v>10300</v>
      </c>
      <c r="FR107" s="2">
        <v>10255</v>
      </c>
      <c r="FS107" s="2">
        <v>10220</v>
      </c>
      <c r="FT107" s="2">
        <v>10200</v>
      </c>
      <c r="FU107" s="2">
        <v>10650</v>
      </c>
      <c r="FV107" s="2">
        <v>9940</v>
      </c>
      <c r="FW107" s="2">
        <v>10200</v>
      </c>
      <c r="FX107" s="2">
        <v>10225</v>
      </c>
      <c r="FY107" s="2">
        <v>10120</v>
      </c>
      <c r="FZ107" s="2">
        <v>10640</v>
      </c>
      <c r="GA107" s="2">
        <v>10060</v>
      </c>
      <c r="GB107" s="2">
        <v>10590</v>
      </c>
      <c r="GC107" s="2">
        <v>10675</v>
      </c>
      <c r="GD107" s="2">
        <v>10445</v>
      </c>
      <c r="GE107" s="2">
        <v>10720</v>
      </c>
      <c r="GF107" s="2">
        <v>9363</v>
      </c>
      <c r="GG107" s="2">
        <v>10720</v>
      </c>
      <c r="GH107" s="2">
        <v>10315</v>
      </c>
      <c r="GI107" s="2">
        <v>10005</v>
      </c>
      <c r="GJ107" s="2">
        <v>10435</v>
      </c>
      <c r="GK107" s="2">
        <v>10340</v>
      </c>
      <c r="GL107" s="2">
        <v>10290</v>
      </c>
      <c r="GM107" s="2">
        <v>10060</v>
      </c>
      <c r="GN107" s="2">
        <v>9921</v>
      </c>
      <c r="GO107" s="2">
        <v>10040</v>
      </c>
      <c r="GP107" s="2">
        <v>10165</v>
      </c>
      <c r="GQ107" s="2">
        <v>9993</v>
      </c>
      <c r="GR107" s="2">
        <v>9937</v>
      </c>
      <c r="GS107" s="2">
        <v>10180</v>
      </c>
      <c r="GT107" s="2">
        <v>9901</v>
      </c>
      <c r="GU107" s="2">
        <v>9875</v>
      </c>
      <c r="GV107" s="2">
        <v>10155</v>
      </c>
      <c r="GW107" s="2">
        <v>10455</v>
      </c>
      <c r="GX107" s="2">
        <v>10600</v>
      </c>
      <c r="GY107" s="2">
        <v>10845</v>
      </c>
      <c r="GZ107" s="2">
        <v>10815</v>
      </c>
      <c r="HA107" s="2">
        <v>10615</v>
      </c>
      <c r="HB107" s="2">
        <v>10355</v>
      </c>
      <c r="HC107" s="2">
        <v>9899</v>
      </c>
      <c r="HD107" s="2">
        <v>9984</v>
      </c>
      <c r="HE107" s="2">
        <v>9912</v>
      </c>
      <c r="HF107" s="2">
        <v>10000</v>
      </c>
      <c r="HG107" s="2">
        <v>10465</v>
      </c>
      <c r="HH107" s="2">
        <v>10125</v>
      </c>
      <c r="HI107" s="2">
        <v>10155</v>
      </c>
      <c r="HJ107" s="2">
        <v>9795</v>
      </c>
      <c r="HK107" s="2">
        <v>9160</v>
      </c>
      <c r="HL107" s="2">
        <v>9080</v>
      </c>
      <c r="HM107" s="2">
        <v>8832</v>
      </c>
      <c r="HN107" s="2">
        <v>8626</v>
      </c>
      <c r="HO107" s="2">
        <v>8434</v>
      </c>
      <c r="HP107" s="2">
        <v>8310</v>
      </c>
      <c r="HQ107" s="2">
        <v>8357</v>
      </c>
      <c r="HR107" s="2">
        <v>8275</v>
      </c>
      <c r="HS107" s="2">
        <v>8141</v>
      </c>
      <c r="HT107" s="2">
        <v>7953</v>
      </c>
      <c r="HU107" s="2">
        <v>7951</v>
      </c>
      <c r="HV107" s="2">
        <v>8023</v>
      </c>
      <c r="HW107" s="2">
        <v>8035</v>
      </c>
      <c r="HX107" s="2">
        <v>8382</v>
      </c>
      <c r="HY107" s="2">
        <v>8335</v>
      </c>
      <c r="HZ107" s="2">
        <v>8390</v>
      </c>
      <c r="IA107" s="2">
        <v>8310</v>
      </c>
      <c r="IB107" s="2">
        <v>8401</v>
      </c>
      <c r="IC107" s="2">
        <v>8171</v>
      </c>
      <c r="ID107" s="2">
        <v>8133</v>
      </c>
      <c r="IE107" s="2">
        <v>8182</v>
      </c>
      <c r="IF107" s="2">
        <v>8376</v>
      </c>
      <c r="IG107" s="2">
        <v>8344</v>
      </c>
      <c r="IH107" s="2">
        <v>8351</v>
      </c>
      <c r="II107" s="2">
        <v>8359</v>
      </c>
      <c r="IJ107" s="2">
        <v>8420</v>
      </c>
      <c r="IK107" s="2">
        <v>8363</v>
      </c>
      <c r="IL107" s="2">
        <v>8181</v>
      </c>
      <c r="IM107" s="2">
        <v>8314</v>
      </c>
      <c r="IN107" s="2">
        <v>8343</v>
      </c>
      <c r="IO107" s="2">
        <v>8450</v>
      </c>
      <c r="IP107" s="2">
        <v>9000</v>
      </c>
      <c r="IQ107" s="2">
        <v>9202</v>
      </c>
      <c r="IR107" s="2">
        <v>9340</v>
      </c>
      <c r="IS107" s="2">
        <v>9233</v>
      </c>
      <c r="IT107" s="2">
        <v>9242</v>
      </c>
    </row>
    <row r="108" spans="1:254" ht="15.9" customHeight="1">
      <c r="A108" s="65" t="s">
        <v>211</v>
      </c>
      <c r="B108" s="41" t="s">
        <v>212</v>
      </c>
      <c r="C108" s="45">
        <v>4403</v>
      </c>
      <c r="D108" s="16">
        <v>28</v>
      </c>
      <c r="E108" s="30">
        <v>4375</v>
      </c>
      <c r="F108" s="30">
        <v>4350</v>
      </c>
      <c r="G108" s="30">
        <v>4362</v>
      </c>
      <c r="H108" s="30">
        <v>4390</v>
      </c>
      <c r="I108" s="30">
        <v>4445</v>
      </c>
      <c r="J108" s="30">
        <v>4464</v>
      </c>
      <c r="K108" s="30">
        <v>4498</v>
      </c>
      <c r="L108" s="30">
        <v>4482</v>
      </c>
      <c r="M108" s="30">
        <v>4463</v>
      </c>
      <c r="N108" s="30">
        <v>4372</v>
      </c>
      <c r="O108" s="30">
        <v>4403</v>
      </c>
      <c r="P108" s="30">
        <v>4402</v>
      </c>
      <c r="Q108" s="30">
        <v>4354</v>
      </c>
      <c r="R108" s="30">
        <v>4312</v>
      </c>
      <c r="S108" s="30">
        <v>4329</v>
      </c>
      <c r="T108" s="30">
        <v>4346</v>
      </c>
      <c r="U108" s="30">
        <v>4289</v>
      </c>
      <c r="V108" s="30">
        <v>4262</v>
      </c>
      <c r="W108" s="30">
        <v>4256</v>
      </c>
      <c r="X108" s="30">
        <v>4228</v>
      </c>
      <c r="Y108" s="30">
        <v>4260</v>
      </c>
      <c r="Z108" s="30">
        <v>4260</v>
      </c>
      <c r="AA108" s="30">
        <v>4188</v>
      </c>
      <c r="AB108" s="30">
        <v>4188</v>
      </c>
      <c r="AC108" s="30">
        <v>4174</v>
      </c>
      <c r="AD108" s="30">
        <v>4162</v>
      </c>
      <c r="AE108" s="30">
        <v>4220</v>
      </c>
      <c r="AF108" s="30">
        <v>4208</v>
      </c>
      <c r="AG108" s="30">
        <v>4215</v>
      </c>
      <c r="AH108" s="30">
        <v>4194</v>
      </c>
      <c r="AI108" s="30">
        <v>4175</v>
      </c>
      <c r="AJ108" s="30">
        <v>4167</v>
      </c>
      <c r="AK108" s="30">
        <v>4205</v>
      </c>
      <c r="AL108" s="30">
        <v>4199</v>
      </c>
      <c r="AM108" s="30">
        <v>4228</v>
      </c>
      <c r="AN108" s="30">
        <v>4236</v>
      </c>
      <c r="AO108" s="30">
        <v>4236</v>
      </c>
      <c r="AP108" s="30">
        <v>4295</v>
      </c>
      <c r="AQ108" s="30">
        <v>4228</v>
      </c>
      <c r="AR108" s="30">
        <v>4263</v>
      </c>
      <c r="AS108" s="30">
        <v>4253</v>
      </c>
      <c r="AT108" s="30">
        <v>4190</v>
      </c>
      <c r="AU108" s="30">
        <v>4101</v>
      </c>
      <c r="AV108" s="30">
        <v>4072</v>
      </c>
      <c r="AW108" s="30">
        <v>4060</v>
      </c>
      <c r="AX108" s="30">
        <v>4036</v>
      </c>
      <c r="AY108" s="30">
        <v>4016</v>
      </c>
      <c r="AZ108" s="30">
        <v>4083</v>
      </c>
      <c r="BA108" s="30">
        <v>4154</v>
      </c>
      <c r="BB108" s="30">
        <v>4158</v>
      </c>
      <c r="BC108" s="30">
        <v>4151</v>
      </c>
      <c r="BD108" s="30">
        <v>4194</v>
      </c>
      <c r="BE108" s="30">
        <v>4205</v>
      </c>
      <c r="BF108" s="30">
        <v>4255</v>
      </c>
      <c r="BG108" s="30">
        <v>4351</v>
      </c>
      <c r="BH108" s="30">
        <v>4310</v>
      </c>
      <c r="BI108" s="30">
        <v>4324</v>
      </c>
      <c r="BJ108" s="30">
        <v>4304</v>
      </c>
      <c r="BK108" s="30">
        <v>4342</v>
      </c>
      <c r="BL108" s="30">
        <v>4308</v>
      </c>
      <c r="BM108" s="2">
        <v>4303</v>
      </c>
      <c r="BN108" s="2">
        <v>4270</v>
      </c>
      <c r="BO108" s="2">
        <v>4267</v>
      </c>
      <c r="BP108" s="2">
        <v>4251</v>
      </c>
      <c r="BQ108" s="2">
        <v>4300</v>
      </c>
      <c r="BR108" s="2">
        <v>4245</v>
      </c>
      <c r="BS108" s="2">
        <v>4298</v>
      </c>
      <c r="BT108" s="2">
        <v>4261</v>
      </c>
      <c r="BU108" s="2">
        <v>4234</v>
      </c>
      <c r="BV108" s="2">
        <v>4237</v>
      </c>
      <c r="BW108" s="2">
        <v>4217</v>
      </c>
      <c r="BX108" s="2">
        <v>4239</v>
      </c>
      <c r="BY108" s="2">
        <v>4258</v>
      </c>
      <c r="BZ108" s="2">
        <v>4303</v>
      </c>
      <c r="CA108" s="2">
        <v>4326</v>
      </c>
      <c r="CB108" s="2">
        <v>4329</v>
      </c>
      <c r="CC108" s="2">
        <v>4311</v>
      </c>
      <c r="CD108" s="2">
        <v>4302</v>
      </c>
      <c r="CE108" s="2">
        <v>4314</v>
      </c>
      <c r="CF108" s="2">
        <v>4338</v>
      </c>
      <c r="CG108" s="2">
        <v>4395</v>
      </c>
      <c r="CH108" s="2">
        <v>4425</v>
      </c>
      <c r="CI108" s="2">
        <v>4347</v>
      </c>
      <c r="CJ108" s="2">
        <v>4333</v>
      </c>
      <c r="CK108" s="2">
        <v>4343</v>
      </c>
      <c r="CL108" s="2">
        <v>4301</v>
      </c>
      <c r="CM108" s="2">
        <v>4297</v>
      </c>
      <c r="CN108" s="2">
        <v>4257</v>
      </c>
      <c r="CO108" s="2">
        <v>4151</v>
      </c>
      <c r="CP108" s="2">
        <v>4384</v>
      </c>
      <c r="CQ108" s="2">
        <v>4375</v>
      </c>
      <c r="CR108" s="2">
        <v>4405</v>
      </c>
      <c r="CS108" s="2">
        <v>4301</v>
      </c>
      <c r="CT108" s="2">
        <v>4299</v>
      </c>
      <c r="CU108" s="2">
        <v>4378</v>
      </c>
      <c r="CV108" s="2">
        <v>4417</v>
      </c>
      <c r="CW108" s="2">
        <v>4381</v>
      </c>
      <c r="CX108" s="2">
        <v>4362</v>
      </c>
      <c r="CY108" s="2">
        <v>4346</v>
      </c>
      <c r="CZ108" s="2">
        <v>4365</v>
      </c>
      <c r="DA108" s="2">
        <v>4450</v>
      </c>
      <c r="DB108" s="2">
        <v>4370</v>
      </c>
      <c r="DC108" s="2">
        <v>4230</v>
      </c>
      <c r="DD108" s="2">
        <v>4342</v>
      </c>
      <c r="DE108" s="2">
        <v>4395</v>
      </c>
      <c r="DF108" s="2">
        <v>4286</v>
      </c>
      <c r="DG108" s="2">
        <v>4514</v>
      </c>
      <c r="DH108" s="2">
        <v>4521</v>
      </c>
      <c r="DI108" s="2">
        <v>4575</v>
      </c>
      <c r="DJ108" s="2">
        <v>4545</v>
      </c>
      <c r="DK108" s="2">
        <v>4492</v>
      </c>
      <c r="DL108" s="2">
        <v>4486</v>
      </c>
      <c r="DM108" s="2">
        <v>4547</v>
      </c>
      <c r="DN108" s="2">
        <v>4596</v>
      </c>
      <c r="DO108" s="2">
        <v>4564</v>
      </c>
      <c r="DP108" s="2">
        <v>4525</v>
      </c>
      <c r="DQ108" s="2">
        <v>4515</v>
      </c>
      <c r="DR108" s="2">
        <v>4500</v>
      </c>
      <c r="DS108" s="2">
        <v>4524</v>
      </c>
      <c r="DT108" s="2">
        <v>4544</v>
      </c>
      <c r="DU108" s="2">
        <v>4426</v>
      </c>
      <c r="DV108" s="2">
        <v>4392</v>
      </c>
      <c r="DW108" s="2">
        <v>4401</v>
      </c>
      <c r="DX108" s="2">
        <v>4366</v>
      </c>
      <c r="DY108" s="2">
        <v>4338</v>
      </c>
      <c r="DZ108" s="2">
        <v>4310</v>
      </c>
      <c r="EA108" s="2">
        <v>4304</v>
      </c>
      <c r="EB108" s="2">
        <v>4238</v>
      </c>
      <c r="EC108" s="2">
        <v>4302</v>
      </c>
      <c r="ED108" s="2">
        <v>4336</v>
      </c>
      <c r="EE108" s="2">
        <v>4365</v>
      </c>
      <c r="EF108" s="2">
        <v>4430</v>
      </c>
      <c r="EG108" s="2">
        <v>4388</v>
      </c>
      <c r="EH108" s="2">
        <v>4333</v>
      </c>
      <c r="EI108" s="2">
        <v>4381</v>
      </c>
      <c r="EJ108" s="2">
        <v>4433</v>
      </c>
      <c r="EK108" s="2">
        <v>4413</v>
      </c>
      <c r="EL108" s="2">
        <v>4437</v>
      </c>
      <c r="EM108" s="2">
        <v>4418</v>
      </c>
      <c r="EN108" s="2">
        <v>4387</v>
      </c>
      <c r="EO108" s="2">
        <v>4373</v>
      </c>
      <c r="EP108" s="2">
        <v>4384</v>
      </c>
      <c r="EQ108" s="2">
        <v>4382</v>
      </c>
      <c r="ER108" s="2">
        <v>4360</v>
      </c>
      <c r="ES108" s="2">
        <v>4285</v>
      </c>
      <c r="ET108" s="2">
        <v>4293</v>
      </c>
      <c r="EU108" s="2">
        <v>4304</v>
      </c>
      <c r="EV108" s="2">
        <v>4305</v>
      </c>
      <c r="EW108" s="2">
        <v>4291</v>
      </c>
      <c r="EX108" s="2">
        <v>4280</v>
      </c>
      <c r="EY108" s="2">
        <v>4240</v>
      </c>
      <c r="EZ108" s="2">
        <v>4219</v>
      </c>
      <c r="FA108" s="2">
        <v>4213</v>
      </c>
      <c r="FB108" s="2">
        <v>4181</v>
      </c>
      <c r="FC108" s="2">
        <v>4156</v>
      </c>
      <c r="FD108" s="2">
        <v>4206</v>
      </c>
      <c r="FE108" s="2">
        <v>4207</v>
      </c>
      <c r="FF108" s="2">
        <v>4130</v>
      </c>
      <c r="FG108" s="2">
        <v>4121</v>
      </c>
      <c r="FH108" s="2">
        <v>4160</v>
      </c>
      <c r="FI108" s="2">
        <v>4141</v>
      </c>
      <c r="FJ108" s="2">
        <v>4092</v>
      </c>
      <c r="FK108" s="2">
        <v>4102</v>
      </c>
      <c r="FL108" s="2">
        <v>4134</v>
      </c>
      <c r="FM108" s="2">
        <v>4137</v>
      </c>
      <c r="FN108" s="2">
        <v>4148</v>
      </c>
      <c r="FO108" s="2">
        <v>4154</v>
      </c>
      <c r="FP108" s="2">
        <v>4133</v>
      </c>
      <c r="FQ108" s="2">
        <v>4111</v>
      </c>
      <c r="FR108" s="2">
        <v>4107</v>
      </c>
      <c r="FS108" s="2">
        <v>4067</v>
      </c>
      <c r="FT108" s="2">
        <v>4012</v>
      </c>
      <c r="FU108" s="2">
        <v>3994</v>
      </c>
      <c r="FV108" s="2">
        <v>3991</v>
      </c>
      <c r="FW108" s="2">
        <v>3992</v>
      </c>
      <c r="FX108" s="2">
        <v>4003</v>
      </c>
      <c r="FY108" s="2">
        <v>4024</v>
      </c>
      <c r="FZ108" s="2">
        <v>4023</v>
      </c>
      <c r="GA108" s="2">
        <v>4012</v>
      </c>
      <c r="GB108" s="2">
        <v>3965</v>
      </c>
      <c r="GC108" s="2">
        <v>3938</v>
      </c>
      <c r="GD108" s="2">
        <v>3990</v>
      </c>
      <c r="GE108" s="2">
        <v>4019</v>
      </c>
      <c r="GF108" s="2">
        <v>3970</v>
      </c>
      <c r="GG108" s="2">
        <v>4029</v>
      </c>
      <c r="GH108" s="2">
        <v>4020</v>
      </c>
      <c r="GI108" s="2">
        <v>3992</v>
      </c>
      <c r="GJ108" s="2">
        <v>3990</v>
      </c>
      <c r="GK108" s="2">
        <v>4065</v>
      </c>
      <c r="GL108" s="2">
        <v>4126</v>
      </c>
      <c r="GM108" s="2">
        <v>4123</v>
      </c>
      <c r="GN108" s="2">
        <v>4398</v>
      </c>
      <c r="GO108" s="2">
        <v>4374</v>
      </c>
      <c r="GP108" s="2">
        <v>4360</v>
      </c>
      <c r="GQ108" s="2">
        <v>4332</v>
      </c>
      <c r="GR108" s="2">
        <v>4302</v>
      </c>
      <c r="GS108" s="2">
        <v>4327</v>
      </c>
      <c r="GT108" s="2">
        <v>4305</v>
      </c>
      <c r="GU108" s="2">
        <v>4217</v>
      </c>
      <c r="GV108" s="2">
        <v>4265</v>
      </c>
      <c r="GW108" s="2">
        <v>4324</v>
      </c>
      <c r="GX108" s="2">
        <v>4298</v>
      </c>
      <c r="GY108" s="2">
        <v>4290</v>
      </c>
      <c r="GZ108" s="2">
        <v>4291</v>
      </c>
      <c r="HA108" s="2">
        <v>4244</v>
      </c>
      <c r="HB108" s="2">
        <v>4223</v>
      </c>
      <c r="HC108" s="2">
        <v>4281</v>
      </c>
      <c r="HD108" s="2">
        <v>4390</v>
      </c>
      <c r="HE108" s="2">
        <v>4426</v>
      </c>
      <c r="HF108" s="2">
        <v>4476</v>
      </c>
      <c r="HG108" s="2">
        <v>4465</v>
      </c>
      <c r="HH108" s="2">
        <v>4452</v>
      </c>
      <c r="HI108" s="2">
        <v>4460</v>
      </c>
      <c r="HJ108" s="2">
        <v>4436</v>
      </c>
      <c r="HK108" s="2">
        <v>4426</v>
      </c>
      <c r="HL108" s="2">
        <v>4422</v>
      </c>
      <c r="HM108" s="2">
        <v>4460</v>
      </c>
      <c r="HN108" s="2">
        <v>4473</v>
      </c>
      <c r="HO108" s="2">
        <v>4462</v>
      </c>
      <c r="HP108" s="2">
        <v>4449</v>
      </c>
      <c r="HQ108" s="2">
        <v>4441</v>
      </c>
      <c r="HR108" s="2">
        <v>4455</v>
      </c>
      <c r="HS108" s="2">
        <v>4417</v>
      </c>
      <c r="HT108" s="2">
        <v>4420</v>
      </c>
      <c r="HU108" s="2">
        <v>4400</v>
      </c>
      <c r="HV108" s="2">
        <v>4371</v>
      </c>
      <c r="HW108" s="2">
        <v>4351</v>
      </c>
      <c r="HX108" s="2">
        <v>4370</v>
      </c>
      <c r="HY108" s="2">
        <v>4364</v>
      </c>
      <c r="HZ108" s="2">
        <v>4335</v>
      </c>
      <c r="IA108" s="2">
        <v>4345</v>
      </c>
      <c r="IB108" s="2">
        <v>4374</v>
      </c>
      <c r="IC108" s="2">
        <v>4331</v>
      </c>
      <c r="ID108" s="2">
        <v>4315</v>
      </c>
      <c r="IE108" s="2">
        <v>4348</v>
      </c>
      <c r="IF108" s="2">
        <v>4300</v>
      </c>
      <c r="IG108" s="2">
        <v>4298</v>
      </c>
      <c r="IH108" s="2">
        <v>4247</v>
      </c>
      <c r="II108" s="2">
        <v>4224</v>
      </c>
      <c r="IJ108" s="2">
        <v>4240</v>
      </c>
      <c r="IK108" s="2">
        <v>4223</v>
      </c>
      <c r="IL108" s="2">
        <v>4183</v>
      </c>
      <c r="IM108" s="2">
        <v>4172</v>
      </c>
      <c r="IN108" s="2">
        <v>4120</v>
      </c>
      <c r="IO108" s="2">
        <v>4136</v>
      </c>
      <c r="IP108" s="2">
        <v>4062</v>
      </c>
      <c r="IQ108" s="2">
        <v>4075</v>
      </c>
      <c r="IR108" s="2">
        <v>4069</v>
      </c>
      <c r="IS108" s="2">
        <v>4039</v>
      </c>
      <c r="IT108" s="2">
        <v>4025</v>
      </c>
    </row>
    <row r="109" spans="1:254" ht="15.9" customHeight="1">
      <c r="A109" s="65" t="s">
        <v>213</v>
      </c>
      <c r="B109" s="41" t="s">
        <v>214</v>
      </c>
      <c r="C109" s="45">
        <v>3429</v>
      </c>
      <c r="D109" s="16">
        <v>49</v>
      </c>
      <c r="E109" s="30">
        <v>3380</v>
      </c>
      <c r="F109" s="30">
        <v>3351</v>
      </c>
      <c r="G109" s="30">
        <v>3382</v>
      </c>
      <c r="H109" s="30">
        <v>3407</v>
      </c>
      <c r="I109" s="30">
        <v>3650</v>
      </c>
      <c r="J109" s="30">
        <v>3780</v>
      </c>
      <c r="K109" s="30">
        <v>3802</v>
      </c>
      <c r="L109" s="30">
        <v>3754</v>
      </c>
      <c r="M109" s="30">
        <v>3639</v>
      </c>
      <c r="N109" s="30">
        <v>3548</v>
      </c>
      <c r="O109" s="30">
        <v>3550</v>
      </c>
      <c r="P109" s="30">
        <v>3555</v>
      </c>
      <c r="Q109" s="30">
        <v>3631</v>
      </c>
      <c r="R109" s="30">
        <v>3593</v>
      </c>
      <c r="S109" s="30">
        <v>3592</v>
      </c>
      <c r="T109" s="30">
        <v>3531</v>
      </c>
      <c r="U109" s="30">
        <v>3558</v>
      </c>
      <c r="V109" s="30">
        <v>3469</v>
      </c>
      <c r="W109" s="30">
        <v>3457</v>
      </c>
      <c r="X109" s="30">
        <v>3474</v>
      </c>
      <c r="Y109" s="30">
        <v>3536</v>
      </c>
      <c r="Z109" s="30">
        <v>3489</v>
      </c>
      <c r="AA109" s="30">
        <v>3460</v>
      </c>
      <c r="AB109" s="30">
        <v>3451</v>
      </c>
      <c r="AC109" s="30">
        <v>3338</v>
      </c>
      <c r="AD109" s="30">
        <v>3295</v>
      </c>
      <c r="AE109" s="30">
        <v>3408</v>
      </c>
      <c r="AF109" s="30">
        <v>3400</v>
      </c>
      <c r="AG109" s="30">
        <v>3338</v>
      </c>
      <c r="AH109" s="30">
        <v>3332</v>
      </c>
      <c r="AI109" s="30">
        <v>3352</v>
      </c>
      <c r="AJ109" s="30">
        <v>3306</v>
      </c>
      <c r="AK109" s="30">
        <v>3314</v>
      </c>
      <c r="AL109" s="30">
        <v>3320</v>
      </c>
      <c r="AM109" s="30">
        <v>3313</v>
      </c>
      <c r="AN109" s="30">
        <v>3336</v>
      </c>
      <c r="AO109" s="30">
        <v>3356</v>
      </c>
      <c r="AP109" s="30">
        <v>3362</v>
      </c>
      <c r="AQ109" s="30">
        <v>3389</v>
      </c>
      <c r="AR109" s="30">
        <v>3414</v>
      </c>
      <c r="AS109" s="30">
        <v>3373</v>
      </c>
      <c r="AT109" s="30">
        <v>3377</v>
      </c>
      <c r="AU109" s="30">
        <v>3345</v>
      </c>
      <c r="AV109" s="30">
        <v>3279</v>
      </c>
      <c r="AW109" s="30">
        <v>3243</v>
      </c>
      <c r="AX109" s="30">
        <v>3262</v>
      </c>
      <c r="AY109" s="30">
        <v>3292</v>
      </c>
      <c r="AZ109" s="30">
        <v>3325</v>
      </c>
      <c r="BA109" s="30">
        <v>3412</v>
      </c>
      <c r="BB109" s="30">
        <v>3444</v>
      </c>
      <c r="BC109" s="30">
        <v>3458</v>
      </c>
      <c r="BD109" s="30">
        <v>3524</v>
      </c>
      <c r="BE109" s="30">
        <v>3518</v>
      </c>
      <c r="BF109" s="30">
        <v>3603</v>
      </c>
      <c r="BG109" s="30">
        <v>3692</v>
      </c>
      <c r="BH109" s="30">
        <v>3729</v>
      </c>
      <c r="BI109" s="30">
        <v>3730</v>
      </c>
      <c r="BJ109" s="30">
        <v>3682</v>
      </c>
      <c r="BK109" s="30">
        <v>3657</v>
      </c>
      <c r="BL109" s="30">
        <v>3661</v>
      </c>
      <c r="BM109" s="2">
        <v>3744</v>
      </c>
      <c r="BN109" s="2">
        <v>3588</v>
      </c>
      <c r="BO109" s="2">
        <v>3611</v>
      </c>
      <c r="BP109" s="2">
        <v>3600</v>
      </c>
      <c r="BQ109" s="2">
        <v>3567</v>
      </c>
      <c r="BR109" s="2">
        <v>3602</v>
      </c>
      <c r="BS109" s="2">
        <v>3277</v>
      </c>
      <c r="BT109" s="2">
        <v>3415</v>
      </c>
      <c r="BU109" s="2">
        <v>3391</v>
      </c>
      <c r="BV109" s="2">
        <v>3418</v>
      </c>
      <c r="BW109" s="2">
        <v>3476</v>
      </c>
      <c r="BX109" s="2">
        <v>3511</v>
      </c>
      <c r="BY109" s="2">
        <v>3487</v>
      </c>
      <c r="BZ109" s="2">
        <v>3491</v>
      </c>
      <c r="CA109" s="2">
        <v>3475</v>
      </c>
      <c r="CB109" s="2">
        <v>3525</v>
      </c>
      <c r="CC109" s="2">
        <v>3525</v>
      </c>
      <c r="CD109" s="2">
        <v>3505</v>
      </c>
      <c r="CE109" s="2">
        <v>3559</v>
      </c>
      <c r="CF109" s="2">
        <v>3545</v>
      </c>
      <c r="CG109" s="2">
        <v>3550</v>
      </c>
      <c r="CH109" s="2">
        <v>3591</v>
      </c>
      <c r="CI109" s="2">
        <v>3542</v>
      </c>
      <c r="CJ109" s="2">
        <v>3576</v>
      </c>
      <c r="CK109" s="2">
        <v>3610</v>
      </c>
      <c r="CL109" s="2">
        <v>3637</v>
      </c>
      <c r="CM109" s="2">
        <v>3625</v>
      </c>
      <c r="CN109" s="2">
        <v>3618</v>
      </c>
      <c r="CO109" s="2">
        <v>3533</v>
      </c>
      <c r="CP109" s="2">
        <v>3654</v>
      </c>
      <c r="CQ109" s="2">
        <v>3622</v>
      </c>
      <c r="CR109" s="2">
        <v>3600</v>
      </c>
      <c r="CS109" s="2">
        <v>3557</v>
      </c>
      <c r="CT109" s="2">
        <v>3555</v>
      </c>
      <c r="CU109" s="2">
        <v>3607</v>
      </c>
      <c r="CV109" s="2">
        <v>3685</v>
      </c>
      <c r="CW109" s="2">
        <v>3708</v>
      </c>
      <c r="CX109" s="2">
        <v>3707</v>
      </c>
      <c r="CY109" s="2">
        <v>3721</v>
      </c>
      <c r="CZ109" s="2">
        <v>3738</v>
      </c>
      <c r="DA109" s="2">
        <v>3786</v>
      </c>
      <c r="DB109" s="2">
        <v>3740</v>
      </c>
      <c r="DC109" s="2">
        <v>3642</v>
      </c>
      <c r="DD109" s="2">
        <v>3678</v>
      </c>
      <c r="DE109" s="2">
        <v>3712</v>
      </c>
      <c r="DF109" s="2">
        <v>3676</v>
      </c>
      <c r="DG109" s="2">
        <v>3764</v>
      </c>
      <c r="DH109" s="2">
        <v>3812</v>
      </c>
      <c r="DI109" s="2">
        <v>3827</v>
      </c>
      <c r="DJ109" s="2">
        <v>3782</v>
      </c>
      <c r="DK109" s="2">
        <v>3756</v>
      </c>
      <c r="DL109" s="2">
        <v>3776</v>
      </c>
      <c r="DM109" s="2">
        <v>3773</v>
      </c>
      <c r="DN109" s="2">
        <v>3796</v>
      </c>
      <c r="DO109" s="2">
        <v>3790</v>
      </c>
      <c r="DP109" s="2">
        <v>3752</v>
      </c>
      <c r="DQ109" s="2">
        <v>3745</v>
      </c>
      <c r="DR109" s="2">
        <v>3750</v>
      </c>
      <c r="DS109" s="2">
        <v>3747</v>
      </c>
      <c r="DT109" s="2">
        <v>3831</v>
      </c>
      <c r="DU109" s="2">
        <v>3896</v>
      </c>
      <c r="DV109" s="2">
        <v>3900</v>
      </c>
      <c r="DW109" s="2">
        <v>3815</v>
      </c>
      <c r="DX109" s="2">
        <v>3677</v>
      </c>
      <c r="DY109" s="2">
        <v>3714</v>
      </c>
      <c r="DZ109" s="2">
        <v>3796</v>
      </c>
      <c r="EA109" s="2">
        <v>3836</v>
      </c>
      <c r="EB109" s="2">
        <v>3728</v>
      </c>
      <c r="EC109" s="2">
        <v>3793</v>
      </c>
      <c r="ED109" s="2">
        <v>3910</v>
      </c>
      <c r="EE109" s="2">
        <v>3924</v>
      </c>
      <c r="EF109" s="2">
        <v>3959</v>
      </c>
      <c r="EG109" s="2">
        <v>3953</v>
      </c>
      <c r="EH109" s="2">
        <v>3952</v>
      </c>
      <c r="EI109" s="2">
        <v>3917</v>
      </c>
      <c r="EJ109" s="2">
        <v>3903</v>
      </c>
      <c r="EK109" s="2">
        <v>3925</v>
      </c>
      <c r="EL109" s="2">
        <v>4043</v>
      </c>
      <c r="EM109" s="2">
        <v>4079</v>
      </c>
      <c r="EN109" s="2">
        <v>4160</v>
      </c>
      <c r="EO109" s="2">
        <v>4097</v>
      </c>
      <c r="EP109" s="2">
        <v>4098</v>
      </c>
      <c r="EQ109" s="2">
        <v>4112</v>
      </c>
      <c r="ER109" s="2">
        <v>4145</v>
      </c>
      <c r="ES109" s="2">
        <v>4125</v>
      </c>
      <c r="ET109" s="2">
        <v>4132</v>
      </c>
      <c r="EU109" s="2">
        <v>4129</v>
      </c>
      <c r="EV109" s="2">
        <v>4137</v>
      </c>
      <c r="EW109" s="2">
        <v>4118</v>
      </c>
      <c r="EX109" s="2">
        <v>4087</v>
      </c>
      <c r="EY109" s="2">
        <v>4028</v>
      </c>
      <c r="EZ109" s="2">
        <v>3994</v>
      </c>
      <c r="FA109" s="2">
        <v>4067</v>
      </c>
      <c r="FB109" s="2">
        <v>4079</v>
      </c>
      <c r="FC109" s="2">
        <v>4024</v>
      </c>
      <c r="FD109" s="2">
        <v>4112</v>
      </c>
      <c r="FE109" s="2">
        <v>4035</v>
      </c>
      <c r="FF109" s="2">
        <v>3949</v>
      </c>
      <c r="FG109" s="2">
        <v>3921</v>
      </c>
      <c r="FH109" s="2">
        <v>3906</v>
      </c>
      <c r="FI109" s="2">
        <v>3899</v>
      </c>
      <c r="FJ109" s="2">
        <v>3894</v>
      </c>
      <c r="FK109" s="2">
        <v>3849</v>
      </c>
      <c r="FL109" s="2">
        <v>3908</v>
      </c>
      <c r="FM109" s="2">
        <v>3915</v>
      </c>
      <c r="FN109" s="2">
        <v>3978</v>
      </c>
      <c r="FO109" s="2">
        <v>4000</v>
      </c>
      <c r="FP109" s="2">
        <v>4005</v>
      </c>
      <c r="FQ109" s="2">
        <v>4016</v>
      </c>
      <c r="FR109" s="2">
        <v>3926</v>
      </c>
      <c r="FS109" s="2">
        <v>3907</v>
      </c>
      <c r="FT109" s="2">
        <v>3850</v>
      </c>
      <c r="FU109" s="2">
        <v>3800</v>
      </c>
      <c r="FV109" s="2">
        <v>3783</v>
      </c>
      <c r="FW109" s="2">
        <v>3758</v>
      </c>
      <c r="FX109" s="2">
        <v>3745</v>
      </c>
      <c r="FY109" s="2">
        <v>3767</v>
      </c>
      <c r="FZ109" s="2">
        <v>3755</v>
      </c>
      <c r="GA109" s="2">
        <v>3733</v>
      </c>
      <c r="GB109" s="2">
        <v>3786</v>
      </c>
      <c r="GC109" s="2">
        <v>3839</v>
      </c>
      <c r="GD109" s="2">
        <v>3792</v>
      </c>
      <c r="GE109" s="2">
        <v>3715</v>
      </c>
      <c r="GF109" s="2">
        <v>3678</v>
      </c>
      <c r="GG109" s="2">
        <v>3657</v>
      </c>
      <c r="GH109" s="2">
        <v>3703</v>
      </c>
      <c r="GI109" s="2">
        <v>3556</v>
      </c>
      <c r="GJ109" s="2">
        <v>3625</v>
      </c>
      <c r="GK109" s="2">
        <v>3650</v>
      </c>
      <c r="GL109" s="2">
        <v>3673</v>
      </c>
      <c r="GM109" s="2">
        <v>3667</v>
      </c>
      <c r="GN109" s="2">
        <v>3674</v>
      </c>
      <c r="GO109" s="2">
        <v>3642</v>
      </c>
      <c r="GP109" s="2">
        <v>3617</v>
      </c>
      <c r="GQ109" s="2">
        <v>3616</v>
      </c>
      <c r="GR109" s="2">
        <v>3567</v>
      </c>
      <c r="GS109" s="2">
        <v>3584</v>
      </c>
      <c r="GT109" s="2">
        <v>3602</v>
      </c>
      <c r="GU109" s="2">
        <v>3520</v>
      </c>
      <c r="GV109" s="2">
        <v>3533</v>
      </c>
      <c r="GW109" s="2">
        <v>3567</v>
      </c>
      <c r="GX109" s="2">
        <v>3579</v>
      </c>
      <c r="GY109" s="2">
        <v>3588</v>
      </c>
      <c r="GZ109" s="2">
        <v>3619</v>
      </c>
      <c r="HA109" s="2">
        <v>3535</v>
      </c>
      <c r="HB109" s="2">
        <v>3497</v>
      </c>
      <c r="HC109" s="2">
        <v>3572</v>
      </c>
      <c r="HD109" s="2">
        <v>3582</v>
      </c>
      <c r="HE109" s="2">
        <v>3625</v>
      </c>
      <c r="HF109" s="2">
        <v>3696</v>
      </c>
      <c r="HG109" s="2">
        <v>3686</v>
      </c>
      <c r="HH109" s="2">
        <v>3671</v>
      </c>
      <c r="HI109" s="2">
        <v>3600</v>
      </c>
      <c r="HJ109" s="2">
        <v>3622</v>
      </c>
      <c r="HK109" s="2">
        <v>3659</v>
      </c>
      <c r="HL109" s="2">
        <v>3654</v>
      </c>
      <c r="HM109" s="2">
        <v>3653</v>
      </c>
      <c r="HN109" s="2">
        <v>3674</v>
      </c>
      <c r="HO109" s="2">
        <v>3676</v>
      </c>
      <c r="HP109" s="2">
        <v>3725</v>
      </c>
      <c r="HQ109" s="2">
        <v>3749</v>
      </c>
      <c r="HR109" s="2">
        <v>3750</v>
      </c>
      <c r="HS109" s="2">
        <v>3719</v>
      </c>
      <c r="HT109" s="2">
        <v>3693</v>
      </c>
      <c r="HU109" s="2">
        <v>3686</v>
      </c>
      <c r="HV109" s="2">
        <v>3636</v>
      </c>
      <c r="HW109" s="2">
        <v>3618</v>
      </c>
      <c r="HX109" s="2">
        <v>3611</v>
      </c>
      <c r="HY109" s="2">
        <v>3592</v>
      </c>
      <c r="HZ109" s="2">
        <v>3534</v>
      </c>
      <c r="IA109" s="2">
        <v>3519</v>
      </c>
      <c r="IB109" s="2">
        <v>3593</v>
      </c>
      <c r="IC109" s="2">
        <v>3606</v>
      </c>
      <c r="ID109" s="2">
        <v>3581</v>
      </c>
      <c r="IE109" s="2">
        <v>3649</v>
      </c>
      <c r="IF109" s="2">
        <v>3590</v>
      </c>
      <c r="IG109" s="2">
        <v>3548</v>
      </c>
      <c r="IH109" s="2">
        <v>3521</v>
      </c>
      <c r="II109" s="2">
        <v>3467</v>
      </c>
      <c r="IJ109" s="2">
        <v>3476</v>
      </c>
      <c r="IK109" s="2">
        <v>3510</v>
      </c>
      <c r="IL109" s="2">
        <v>3481</v>
      </c>
      <c r="IM109" s="2">
        <v>3423</v>
      </c>
      <c r="IN109" s="2">
        <v>3427</v>
      </c>
      <c r="IO109" s="2">
        <v>3280</v>
      </c>
      <c r="IP109" s="2">
        <v>3273</v>
      </c>
      <c r="IQ109" s="2">
        <v>3182</v>
      </c>
      <c r="IR109" s="2">
        <v>3184</v>
      </c>
      <c r="IS109" s="2">
        <v>3158</v>
      </c>
      <c r="IT109" s="2">
        <v>3130</v>
      </c>
    </row>
    <row r="110" spans="1:254" ht="15.9" customHeight="1">
      <c r="A110" s="65" t="s">
        <v>215</v>
      </c>
      <c r="B110" s="41" t="s">
        <v>216</v>
      </c>
      <c r="C110" s="45">
        <v>2209</v>
      </c>
      <c r="D110" s="16">
        <v>15.5</v>
      </c>
      <c r="E110" s="30">
        <v>2193.5</v>
      </c>
      <c r="F110" s="30">
        <v>2186</v>
      </c>
      <c r="G110" s="30">
        <v>2184.5</v>
      </c>
      <c r="H110" s="30">
        <v>2172</v>
      </c>
      <c r="I110" s="30">
        <v>2193</v>
      </c>
      <c r="J110" s="30">
        <v>2214</v>
      </c>
      <c r="K110" s="30">
        <v>2196.5</v>
      </c>
      <c r="L110" s="30">
        <v>2195.5</v>
      </c>
      <c r="M110" s="30">
        <v>2179.5</v>
      </c>
      <c r="N110" s="30">
        <v>2141</v>
      </c>
      <c r="O110" s="30">
        <v>2160</v>
      </c>
      <c r="P110" s="30">
        <v>2187</v>
      </c>
      <c r="Q110" s="30">
        <v>2201</v>
      </c>
      <c r="R110" s="30">
        <v>2132</v>
      </c>
      <c r="S110" s="30">
        <v>2121</v>
      </c>
      <c r="T110" s="30">
        <v>2114</v>
      </c>
      <c r="U110" s="30">
        <v>2101</v>
      </c>
      <c r="V110" s="30">
        <v>2064</v>
      </c>
      <c r="W110" s="30">
        <v>2032</v>
      </c>
      <c r="X110" s="30">
        <v>2018</v>
      </c>
      <c r="Y110" s="30">
        <v>2004</v>
      </c>
      <c r="Z110" s="30">
        <v>1986</v>
      </c>
      <c r="AA110" s="30">
        <v>1976.5</v>
      </c>
      <c r="AB110" s="30">
        <v>1952.5</v>
      </c>
      <c r="AC110" s="30">
        <v>1903</v>
      </c>
      <c r="AD110" s="30">
        <v>1899</v>
      </c>
      <c r="AE110" s="30">
        <v>1927</v>
      </c>
      <c r="AF110" s="30">
        <v>1922</v>
      </c>
      <c r="AG110" s="30">
        <v>1898.5</v>
      </c>
      <c r="AH110" s="30">
        <v>1884</v>
      </c>
      <c r="AI110" s="30">
        <v>1865.5</v>
      </c>
      <c r="AJ110" s="30">
        <v>1889.5</v>
      </c>
      <c r="AK110" s="30">
        <v>1878.5</v>
      </c>
      <c r="AL110" s="30">
        <v>1872</v>
      </c>
      <c r="AM110" s="30">
        <v>1888.5</v>
      </c>
      <c r="AN110" s="30">
        <v>1898</v>
      </c>
      <c r="AO110" s="30">
        <v>1932.5</v>
      </c>
      <c r="AP110" s="30">
        <v>1933.5</v>
      </c>
      <c r="AQ110" s="30">
        <v>1908</v>
      </c>
      <c r="AR110" s="30">
        <v>1896.5</v>
      </c>
      <c r="AS110" s="30">
        <v>1940</v>
      </c>
      <c r="AT110" s="30">
        <v>1947.5</v>
      </c>
      <c r="AU110" s="30">
        <v>1900</v>
      </c>
      <c r="AV110" s="30">
        <v>1897.5</v>
      </c>
      <c r="AW110" s="30">
        <v>1880.5</v>
      </c>
      <c r="AX110" s="30">
        <v>1873</v>
      </c>
      <c r="AY110" s="30">
        <v>1860</v>
      </c>
      <c r="AZ110" s="30">
        <v>1869</v>
      </c>
      <c r="BA110" s="30">
        <v>1902.5</v>
      </c>
      <c r="BB110" s="30">
        <v>1892.5</v>
      </c>
      <c r="BC110" s="30">
        <v>1897.5</v>
      </c>
      <c r="BD110" s="30">
        <v>1888.5</v>
      </c>
      <c r="BE110" s="30">
        <v>1922</v>
      </c>
      <c r="BF110" s="30">
        <v>1938.5</v>
      </c>
      <c r="BG110" s="30">
        <v>1992.5</v>
      </c>
      <c r="BH110" s="30">
        <v>1987.5</v>
      </c>
      <c r="BI110" s="30">
        <v>2004</v>
      </c>
      <c r="BJ110" s="30">
        <v>1979</v>
      </c>
      <c r="BK110" s="30">
        <v>1986.5</v>
      </c>
      <c r="BL110" s="30">
        <v>1901</v>
      </c>
      <c r="BM110" s="2">
        <v>1829.5</v>
      </c>
      <c r="BN110" s="2">
        <v>1808</v>
      </c>
      <c r="BO110" s="2">
        <v>1847.5</v>
      </c>
      <c r="BP110" s="2">
        <v>1847</v>
      </c>
      <c r="BQ110" s="2">
        <v>1812</v>
      </c>
      <c r="BR110" s="2">
        <v>1824.5</v>
      </c>
      <c r="BS110" s="2">
        <v>1834</v>
      </c>
      <c r="BT110" s="2">
        <v>1834.5</v>
      </c>
      <c r="BU110" s="2">
        <v>1802.5</v>
      </c>
      <c r="BV110" s="2">
        <v>1847</v>
      </c>
      <c r="BW110" s="2">
        <v>1863</v>
      </c>
      <c r="BX110" s="2">
        <v>1882.5</v>
      </c>
      <c r="BY110" s="2">
        <v>1900</v>
      </c>
      <c r="BZ110" s="2">
        <v>1891</v>
      </c>
      <c r="CA110" s="2">
        <v>1884.5</v>
      </c>
      <c r="CB110" s="2">
        <v>1888.5</v>
      </c>
      <c r="CC110" s="2">
        <v>1887</v>
      </c>
      <c r="CD110" s="2">
        <v>1870.5</v>
      </c>
      <c r="CE110" s="2">
        <v>1863</v>
      </c>
      <c r="CF110" s="2">
        <v>1867.5</v>
      </c>
      <c r="CG110" s="2">
        <v>1904</v>
      </c>
      <c r="CH110" s="2">
        <v>1895</v>
      </c>
      <c r="CI110" s="2">
        <v>1856</v>
      </c>
      <c r="CJ110" s="2">
        <v>1852.5</v>
      </c>
      <c r="CK110" s="2">
        <v>1854</v>
      </c>
      <c r="CL110" s="2">
        <v>1869.5</v>
      </c>
      <c r="CM110" s="2">
        <v>1838</v>
      </c>
      <c r="CN110" s="2">
        <v>1780</v>
      </c>
      <c r="CO110" s="2">
        <v>1700</v>
      </c>
      <c r="CP110" s="2">
        <v>1751</v>
      </c>
      <c r="CQ110" s="2">
        <v>1794</v>
      </c>
      <c r="CR110" s="2">
        <v>1802.5</v>
      </c>
      <c r="CS110" s="2">
        <v>1763.5</v>
      </c>
      <c r="CT110" s="2">
        <v>1695</v>
      </c>
      <c r="CU110" s="2">
        <v>1792.5</v>
      </c>
      <c r="CV110" s="2">
        <v>1802.5</v>
      </c>
      <c r="CW110" s="2">
        <v>1780.5</v>
      </c>
      <c r="CX110" s="2">
        <v>1777.5</v>
      </c>
      <c r="CY110" s="2">
        <v>1794</v>
      </c>
      <c r="CZ110" s="2">
        <v>1812.5</v>
      </c>
      <c r="DA110" s="2">
        <v>1869.5</v>
      </c>
      <c r="DB110" s="2">
        <v>1850</v>
      </c>
      <c r="DC110" s="2">
        <v>1786</v>
      </c>
      <c r="DD110" s="2">
        <v>1822.5</v>
      </c>
      <c r="DE110" s="2">
        <v>1863.5</v>
      </c>
      <c r="DF110" s="2">
        <v>1809.5</v>
      </c>
      <c r="DG110" s="2">
        <v>1857</v>
      </c>
      <c r="DH110" s="2">
        <v>1907</v>
      </c>
      <c r="DI110" s="2">
        <v>1932.5</v>
      </c>
      <c r="DJ110" s="2">
        <v>1909.5</v>
      </c>
      <c r="DK110" s="2">
        <v>1905</v>
      </c>
      <c r="DL110" s="2">
        <v>1904.5</v>
      </c>
      <c r="DM110" s="2">
        <v>1926.5</v>
      </c>
      <c r="DN110" s="2">
        <v>1936.5</v>
      </c>
      <c r="DO110" s="2">
        <v>1944</v>
      </c>
      <c r="DP110" s="2">
        <v>1911</v>
      </c>
      <c r="DQ110" s="2">
        <v>1915</v>
      </c>
      <c r="DR110" s="2">
        <v>1917.5</v>
      </c>
      <c r="DS110" s="2">
        <v>1995.5</v>
      </c>
      <c r="DT110" s="2">
        <v>1971.5</v>
      </c>
      <c r="DU110" s="2">
        <v>1964.5</v>
      </c>
      <c r="DV110" s="2">
        <v>1930</v>
      </c>
      <c r="DW110" s="2">
        <v>1934.5</v>
      </c>
      <c r="DX110" s="2">
        <v>1923</v>
      </c>
      <c r="DY110" s="2">
        <v>1911</v>
      </c>
      <c r="DZ110" s="2">
        <v>1913.5</v>
      </c>
      <c r="EA110" s="2">
        <v>1915</v>
      </c>
      <c r="EB110" s="2">
        <v>1921</v>
      </c>
      <c r="EC110" s="2">
        <v>1949.5</v>
      </c>
      <c r="ED110" s="2">
        <v>1973</v>
      </c>
      <c r="EE110" s="2">
        <v>2020</v>
      </c>
      <c r="EF110" s="2">
        <v>2058.5</v>
      </c>
      <c r="EG110" s="2">
        <v>2048.5</v>
      </c>
      <c r="EH110" s="2">
        <v>2031</v>
      </c>
      <c r="EI110" s="2">
        <v>2029.5</v>
      </c>
      <c r="EJ110" s="2">
        <v>2116</v>
      </c>
      <c r="EK110" s="2">
        <v>2090.5</v>
      </c>
      <c r="EL110" s="2">
        <v>2067.5</v>
      </c>
      <c r="EM110" s="2">
        <v>2052.5</v>
      </c>
      <c r="EN110" s="2">
        <v>2038.5</v>
      </c>
      <c r="EO110" s="2">
        <v>2016.5</v>
      </c>
      <c r="EP110" s="2">
        <v>2024.5</v>
      </c>
      <c r="EQ110" s="2">
        <v>2007.5</v>
      </c>
      <c r="ER110" s="2">
        <v>1984</v>
      </c>
      <c r="ES110" s="2">
        <v>1951</v>
      </c>
      <c r="ET110" s="2">
        <v>1953.5</v>
      </c>
      <c r="EU110" s="2">
        <v>1959</v>
      </c>
      <c r="EV110" s="2">
        <v>1951.5</v>
      </c>
      <c r="EW110" s="2">
        <v>1922.5</v>
      </c>
      <c r="EX110" s="2">
        <v>1914</v>
      </c>
      <c r="EY110" s="2">
        <v>1913.5</v>
      </c>
      <c r="EZ110" s="2">
        <v>1924</v>
      </c>
      <c r="FA110" s="2">
        <v>1926.5</v>
      </c>
      <c r="FB110" s="2">
        <v>1921</v>
      </c>
      <c r="FC110" s="2">
        <v>1921.5</v>
      </c>
      <c r="FD110" s="2">
        <v>1890.5</v>
      </c>
      <c r="FE110" s="2">
        <v>1875.5</v>
      </c>
      <c r="FF110" s="2">
        <v>1865.5</v>
      </c>
      <c r="FG110" s="2">
        <v>1832</v>
      </c>
      <c r="FH110" s="2">
        <v>1836.5</v>
      </c>
      <c r="FI110" s="2">
        <v>1832</v>
      </c>
      <c r="FJ110" s="2">
        <v>1841</v>
      </c>
      <c r="FK110" s="2">
        <v>1843</v>
      </c>
      <c r="FL110" s="2">
        <v>1884</v>
      </c>
      <c r="FM110" s="2">
        <v>1880</v>
      </c>
      <c r="FN110" s="2">
        <v>1884.5</v>
      </c>
      <c r="FO110" s="2">
        <v>1928.5</v>
      </c>
      <c r="FP110" s="2">
        <v>1912.5</v>
      </c>
      <c r="FQ110" s="2">
        <v>1930</v>
      </c>
      <c r="FR110" s="2">
        <v>1885</v>
      </c>
      <c r="FS110" s="2">
        <v>1871</v>
      </c>
      <c r="FT110" s="2">
        <v>1846</v>
      </c>
      <c r="FU110" s="2">
        <v>1813</v>
      </c>
      <c r="FV110" s="2">
        <v>1807.5</v>
      </c>
      <c r="FW110" s="2">
        <v>1804</v>
      </c>
      <c r="FX110" s="2">
        <v>1780</v>
      </c>
      <c r="FY110" s="2">
        <v>1744.5</v>
      </c>
      <c r="FZ110" s="2">
        <v>1986</v>
      </c>
      <c r="GA110" s="2">
        <v>1997.5</v>
      </c>
      <c r="GB110" s="2">
        <v>1989.5</v>
      </c>
      <c r="GC110" s="2">
        <v>1994</v>
      </c>
      <c r="GD110" s="2">
        <v>2025.5</v>
      </c>
      <c r="GE110" s="2">
        <v>2008.5</v>
      </c>
      <c r="GF110" s="2">
        <v>1980.5</v>
      </c>
      <c r="GG110" s="2">
        <v>1997</v>
      </c>
      <c r="GH110" s="2">
        <v>1998</v>
      </c>
      <c r="GI110" s="2">
        <v>1982</v>
      </c>
      <c r="GJ110" s="2">
        <v>1966</v>
      </c>
      <c r="GK110" s="2">
        <v>2025</v>
      </c>
      <c r="GL110" s="2">
        <v>2066</v>
      </c>
      <c r="GM110" s="2">
        <v>2065</v>
      </c>
      <c r="GN110" s="2">
        <v>2080</v>
      </c>
      <c r="GO110" s="2">
        <v>2037</v>
      </c>
      <c r="GP110" s="2">
        <v>2037</v>
      </c>
      <c r="GQ110" s="2">
        <v>2036</v>
      </c>
      <c r="GR110" s="2">
        <v>2006</v>
      </c>
      <c r="GS110" s="2">
        <v>1991</v>
      </c>
      <c r="GT110" s="2">
        <v>1999</v>
      </c>
      <c r="GU110" s="2">
        <v>1986</v>
      </c>
      <c r="GV110" s="2">
        <v>2002</v>
      </c>
      <c r="GW110" s="2">
        <v>2005</v>
      </c>
      <c r="GX110" s="2">
        <v>2017</v>
      </c>
      <c r="GY110" s="2">
        <v>2013</v>
      </c>
      <c r="GZ110" s="2">
        <v>2001</v>
      </c>
      <c r="HA110" s="2">
        <v>1978</v>
      </c>
      <c r="HB110" s="2">
        <v>1968</v>
      </c>
      <c r="HC110" s="2">
        <v>1983</v>
      </c>
      <c r="HD110" s="2">
        <v>2034</v>
      </c>
      <c r="HE110" s="2">
        <v>2056</v>
      </c>
      <c r="HF110" s="2">
        <v>2060</v>
      </c>
      <c r="HG110" s="2">
        <v>2041</v>
      </c>
      <c r="HH110" s="2">
        <v>2030</v>
      </c>
      <c r="HI110" s="2">
        <v>2041</v>
      </c>
      <c r="HJ110" s="2">
        <v>2066</v>
      </c>
      <c r="HK110" s="2">
        <v>2054</v>
      </c>
      <c r="HL110" s="2">
        <v>2055</v>
      </c>
      <c r="HM110" s="2">
        <v>2091</v>
      </c>
      <c r="HN110" s="2">
        <v>2096</v>
      </c>
      <c r="HO110" s="2">
        <v>2089</v>
      </c>
      <c r="HP110" s="2">
        <v>2086</v>
      </c>
      <c r="HQ110" s="2">
        <v>2090</v>
      </c>
      <c r="HR110" s="2">
        <v>2034</v>
      </c>
      <c r="HS110" s="2">
        <v>2042</v>
      </c>
      <c r="HT110" s="2">
        <v>2015</v>
      </c>
      <c r="HU110" s="2">
        <v>2011</v>
      </c>
      <c r="HV110" s="2">
        <v>2012</v>
      </c>
      <c r="HW110" s="2">
        <v>2012</v>
      </c>
      <c r="HX110" s="2">
        <v>2012</v>
      </c>
      <c r="HY110" s="2">
        <v>2020</v>
      </c>
      <c r="HZ110" s="2">
        <v>2036</v>
      </c>
      <c r="IA110" s="2">
        <v>2024</v>
      </c>
      <c r="IB110" s="2">
        <v>2008</v>
      </c>
      <c r="IC110" s="2">
        <v>2030</v>
      </c>
      <c r="ID110" s="2">
        <v>2024</v>
      </c>
      <c r="IE110" s="2">
        <v>2026</v>
      </c>
      <c r="IF110" s="2">
        <v>1993</v>
      </c>
      <c r="IG110" s="2">
        <v>2009</v>
      </c>
      <c r="IH110" s="2">
        <v>2004</v>
      </c>
      <c r="II110" s="2">
        <v>1999</v>
      </c>
      <c r="IJ110" s="2">
        <v>2002</v>
      </c>
      <c r="IK110" s="2">
        <v>1988</v>
      </c>
      <c r="IL110" s="2">
        <v>2045</v>
      </c>
      <c r="IM110" s="2">
        <v>2064</v>
      </c>
      <c r="IN110" s="2">
        <v>2034</v>
      </c>
      <c r="IO110" s="2">
        <v>2034</v>
      </c>
      <c r="IP110" s="2">
        <v>2006</v>
      </c>
      <c r="IQ110" s="2">
        <v>2031</v>
      </c>
      <c r="IR110" s="2">
        <v>2004</v>
      </c>
      <c r="IS110" s="2">
        <v>2004</v>
      </c>
      <c r="IT110" s="2">
        <v>2004</v>
      </c>
    </row>
    <row r="111" spans="1:254" ht="15.9" customHeight="1">
      <c r="A111" s="65" t="s">
        <v>217</v>
      </c>
      <c r="B111" s="41" t="s">
        <v>218</v>
      </c>
      <c r="C111" s="45">
        <v>874</v>
      </c>
      <c r="D111" s="16">
        <v>5</v>
      </c>
      <c r="E111" s="30">
        <v>869</v>
      </c>
      <c r="F111" s="30">
        <v>865</v>
      </c>
      <c r="G111" s="30">
        <v>846</v>
      </c>
      <c r="H111" s="30">
        <v>818</v>
      </c>
      <c r="I111" s="30">
        <v>837</v>
      </c>
      <c r="J111" s="30">
        <v>864</v>
      </c>
      <c r="K111" s="30">
        <v>841</v>
      </c>
      <c r="L111" s="30">
        <v>787</v>
      </c>
      <c r="M111" s="30">
        <v>787</v>
      </c>
      <c r="N111" s="30">
        <v>788</v>
      </c>
      <c r="O111" s="30">
        <v>801</v>
      </c>
      <c r="P111" s="30">
        <v>810</v>
      </c>
      <c r="Q111" s="30">
        <v>773</v>
      </c>
      <c r="R111" s="30">
        <v>753</v>
      </c>
      <c r="S111" s="30">
        <v>814</v>
      </c>
      <c r="T111" s="30">
        <v>827</v>
      </c>
      <c r="U111" s="30">
        <v>825</v>
      </c>
      <c r="V111" s="30">
        <v>827</v>
      </c>
      <c r="W111" s="30">
        <v>860</v>
      </c>
      <c r="X111" s="30">
        <v>861</v>
      </c>
      <c r="Y111" s="30">
        <v>904</v>
      </c>
      <c r="Z111" s="30">
        <v>933</v>
      </c>
      <c r="AA111" s="30">
        <v>930</v>
      </c>
      <c r="AB111" s="30">
        <v>920</v>
      </c>
      <c r="AC111" s="30">
        <v>922</v>
      </c>
      <c r="AD111" s="30">
        <v>912</v>
      </c>
      <c r="AE111" s="30">
        <v>884</v>
      </c>
      <c r="AF111" s="30">
        <v>871</v>
      </c>
      <c r="AG111" s="30">
        <v>874</v>
      </c>
      <c r="AH111" s="30">
        <v>884</v>
      </c>
      <c r="AI111" s="30">
        <v>883</v>
      </c>
      <c r="AJ111" s="30">
        <v>892</v>
      </c>
      <c r="AK111" s="30">
        <v>890</v>
      </c>
      <c r="AL111" s="30">
        <v>884</v>
      </c>
      <c r="AM111" s="30">
        <v>870</v>
      </c>
      <c r="AN111" s="30">
        <v>868</v>
      </c>
      <c r="AO111" s="30">
        <v>862</v>
      </c>
      <c r="AP111" s="30">
        <v>882</v>
      </c>
      <c r="AQ111" s="30">
        <v>851</v>
      </c>
      <c r="AR111" s="30">
        <v>834</v>
      </c>
      <c r="AS111" s="30">
        <v>851</v>
      </c>
      <c r="AT111" s="30">
        <v>910</v>
      </c>
      <c r="AU111" s="30">
        <v>882</v>
      </c>
      <c r="AV111" s="30">
        <v>885</v>
      </c>
      <c r="AW111" s="30">
        <v>878</v>
      </c>
      <c r="AX111" s="30">
        <v>903</v>
      </c>
      <c r="AY111" s="30">
        <v>890</v>
      </c>
      <c r="AZ111" s="30">
        <v>982</v>
      </c>
      <c r="BA111" s="30">
        <v>1025</v>
      </c>
      <c r="BB111" s="30">
        <v>1087</v>
      </c>
      <c r="BC111" s="30">
        <v>1133</v>
      </c>
      <c r="BD111" s="30">
        <v>1030</v>
      </c>
      <c r="BE111" s="30">
        <v>1093</v>
      </c>
      <c r="BF111" s="30">
        <v>943</v>
      </c>
      <c r="BG111" s="30">
        <v>767</v>
      </c>
      <c r="BH111" s="30">
        <v>750</v>
      </c>
      <c r="BI111" s="30">
        <v>797</v>
      </c>
      <c r="BJ111" s="30">
        <v>797</v>
      </c>
      <c r="BK111" s="30">
        <v>809</v>
      </c>
      <c r="BL111" s="30">
        <v>791</v>
      </c>
      <c r="BM111" s="2">
        <v>840</v>
      </c>
      <c r="BN111" s="2">
        <v>960</v>
      </c>
      <c r="BO111" s="2">
        <v>980</v>
      </c>
      <c r="BP111" s="2">
        <v>987</v>
      </c>
      <c r="BQ111" s="2">
        <v>1004</v>
      </c>
      <c r="BR111" s="2">
        <v>1018</v>
      </c>
      <c r="BS111" s="2">
        <v>1018</v>
      </c>
      <c r="BT111" s="2">
        <v>1030</v>
      </c>
      <c r="BU111" s="2">
        <v>1030</v>
      </c>
      <c r="BV111" s="2">
        <v>1062</v>
      </c>
      <c r="BW111" s="2">
        <v>1082</v>
      </c>
      <c r="BX111" s="2">
        <v>1125</v>
      </c>
      <c r="BY111" s="2">
        <v>1166</v>
      </c>
      <c r="BZ111" s="2">
        <v>1098</v>
      </c>
      <c r="CA111" s="2">
        <v>1019</v>
      </c>
      <c r="CB111" s="2">
        <v>1028</v>
      </c>
      <c r="CC111" s="2">
        <v>995</v>
      </c>
      <c r="CD111" s="2">
        <v>988</v>
      </c>
      <c r="CE111" s="2">
        <v>939</v>
      </c>
      <c r="CF111" s="2">
        <v>945</v>
      </c>
      <c r="CG111" s="2">
        <v>967</v>
      </c>
      <c r="CH111" s="2">
        <v>963</v>
      </c>
      <c r="CI111" s="2">
        <v>923</v>
      </c>
      <c r="CJ111" s="2">
        <v>948</v>
      </c>
      <c r="CK111" s="2">
        <v>953</v>
      </c>
      <c r="CL111" s="2">
        <v>968</v>
      </c>
      <c r="CM111" s="2">
        <v>971</v>
      </c>
      <c r="CN111" s="2">
        <v>948</v>
      </c>
      <c r="CO111" s="2">
        <v>935</v>
      </c>
      <c r="CP111" s="2">
        <v>939</v>
      </c>
      <c r="CQ111" s="2">
        <v>959</v>
      </c>
      <c r="CR111" s="2">
        <v>1004</v>
      </c>
      <c r="CS111" s="2">
        <v>968</v>
      </c>
      <c r="CT111" s="2">
        <v>975</v>
      </c>
      <c r="CU111" s="2">
        <v>1056</v>
      </c>
      <c r="CV111" s="2">
        <v>1039</v>
      </c>
      <c r="CW111" s="2">
        <v>990</v>
      </c>
      <c r="CX111" s="2">
        <v>1002</v>
      </c>
      <c r="CY111" s="2">
        <v>990</v>
      </c>
      <c r="CZ111" s="2">
        <v>992</v>
      </c>
      <c r="DA111" s="2">
        <v>1023</v>
      </c>
      <c r="DB111" s="2">
        <v>996</v>
      </c>
      <c r="DC111" s="2">
        <v>930</v>
      </c>
      <c r="DD111" s="2">
        <v>1018</v>
      </c>
      <c r="DE111" s="2">
        <v>1011</v>
      </c>
      <c r="DF111" s="2">
        <v>935</v>
      </c>
      <c r="DG111" s="2">
        <v>995</v>
      </c>
      <c r="DH111" s="2">
        <v>1034</v>
      </c>
      <c r="DI111" s="2">
        <v>1068</v>
      </c>
      <c r="DJ111" s="2">
        <v>1051</v>
      </c>
      <c r="DK111" s="2">
        <v>1010</v>
      </c>
      <c r="DL111" s="2">
        <v>970</v>
      </c>
      <c r="DM111" s="2">
        <v>991</v>
      </c>
      <c r="DN111" s="2">
        <v>1017</v>
      </c>
      <c r="DO111" s="2">
        <v>1033</v>
      </c>
      <c r="DP111" s="2">
        <v>1020</v>
      </c>
      <c r="DQ111" s="2">
        <v>1219</v>
      </c>
      <c r="DR111" s="2">
        <v>1193</v>
      </c>
      <c r="DS111" s="2">
        <v>1179</v>
      </c>
      <c r="DT111" s="2">
        <v>1173</v>
      </c>
      <c r="DU111" s="2">
        <v>1176</v>
      </c>
      <c r="DV111" s="2">
        <v>1150</v>
      </c>
      <c r="DW111" s="2">
        <v>1210</v>
      </c>
      <c r="DX111" s="2">
        <v>1227</v>
      </c>
      <c r="DY111" s="2">
        <v>1135</v>
      </c>
      <c r="DZ111" s="2">
        <v>1042</v>
      </c>
      <c r="EA111" s="2">
        <v>932</v>
      </c>
      <c r="EB111" s="2">
        <v>931</v>
      </c>
      <c r="EC111" s="2">
        <v>991</v>
      </c>
      <c r="ED111" s="2">
        <v>1062</v>
      </c>
      <c r="EE111" s="2">
        <v>1090</v>
      </c>
      <c r="EF111" s="2">
        <v>1052</v>
      </c>
      <c r="EG111" s="2">
        <v>1080</v>
      </c>
      <c r="EH111" s="2">
        <v>1171</v>
      </c>
      <c r="EI111" s="2">
        <v>1233</v>
      </c>
      <c r="EJ111" s="2">
        <v>1290</v>
      </c>
      <c r="EK111" s="2">
        <v>1120</v>
      </c>
      <c r="EL111" s="2">
        <v>1211</v>
      </c>
      <c r="EM111" s="2">
        <v>1124</v>
      </c>
      <c r="EN111" s="2">
        <v>970</v>
      </c>
      <c r="EO111" s="2">
        <v>768</v>
      </c>
      <c r="EP111" s="2">
        <v>672</v>
      </c>
      <c r="EQ111" s="2">
        <v>628</v>
      </c>
      <c r="ER111" s="2">
        <v>607</v>
      </c>
      <c r="ES111" s="2">
        <v>594</v>
      </c>
      <c r="ET111" s="2">
        <v>588</v>
      </c>
      <c r="EU111" s="2">
        <v>596</v>
      </c>
      <c r="EV111" s="2">
        <v>589</v>
      </c>
      <c r="EW111" s="2">
        <v>600</v>
      </c>
      <c r="EX111" s="2">
        <v>602</v>
      </c>
      <c r="EY111" s="2">
        <v>606</v>
      </c>
      <c r="EZ111" s="2">
        <v>606</v>
      </c>
      <c r="FA111" s="2">
        <v>612</v>
      </c>
      <c r="FB111" s="2">
        <v>607</v>
      </c>
      <c r="FC111" s="2">
        <v>619</v>
      </c>
      <c r="FD111" s="2">
        <v>642</v>
      </c>
      <c r="FE111" s="2">
        <v>667</v>
      </c>
      <c r="FF111" s="2">
        <v>674</v>
      </c>
      <c r="FG111" s="2">
        <v>686</v>
      </c>
      <c r="FH111" s="2">
        <v>699</v>
      </c>
      <c r="FI111" s="2">
        <v>698</v>
      </c>
      <c r="FJ111" s="2">
        <v>692</v>
      </c>
      <c r="FK111" s="2">
        <v>691</v>
      </c>
      <c r="FL111" s="2">
        <v>691</v>
      </c>
      <c r="FM111" s="2">
        <v>654</v>
      </c>
      <c r="FN111" s="2">
        <v>660</v>
      </c>
      <c r="FO111" s="2">
        <v>672</v>
      </c>
      <c r="FP111" s="2">
        <v>691</v>
      </c>
      <c r="FQ111" s="2">
        <v>687</v>
      </c>
      <c r="FR111" s="2">
        <v>708</v>
      </c>
      <c r="FS111" s="2">
        <v>721</v>
      </c>
      <c r="FT111" s="2">
        <v>704</v>
      </c>
      <c r="FU111" s="2">
        <v>722</v>
      </c>
      <c r="FV111" s="2">
        <v>721</v>
      </c>
      <c r="FW111" s="2">
        <v>726</v>
      </c>
      <c r="FX111" s="2">
        <v>743</v>
      </c>
      <c r="FY111" s="2">
        <v>702</v>
      </c>
      <c r="FZ111" s="2">
        <v>727</v>
      </c>
      <c r="GA111" s="2">
        <v>730</v>
      </c>
      <c r="GB111" s="2">
        <v>728</v>
      </c>
      <c r="GC111" s="2">
        <v>723</v>
      </c>
      <c r="GD111" s="2">
        <v>702</v>
      </c>
      <c r="GE111" s="2">
        <v>714</v>
      </c>
      <c r="GF111" s="2">
        <v>695</v>
      </c>
      <c r="GG111" s="2">
        <v>708</v>
      </c>
      <c r="GH111" s="2">
        <v>716</v>
      </c>
      <c r="GI111" s="2">
        <v>720</v>
      </c>
      <c r="GJ111" s="2">
        <v>741</v>
      </c>
      <c r="GK111" s="2">
        <v>766</v>
      </c>
      <c r="GL111" s="2">
        <v>766</v>
      </c>
      <c r="GM111" s="2">
        <v>761</v>
      </c>
      <c r="GN111" s="2">
        <v>775</v>
      </c>
      <c r="GO111" s="2">
        <v>797</v>
      </c>
      <c r="GP111" s="2">
        <v>792</v>
      </c>
      <c r="GQ111" s="2">
        <v>782</v>
      </c>
      <c r="GR111" s="2">
        <v>758</v>
      </c>
      <c r="GS111" s="2">
        <v>807</v>
      </c>
      <c r="GT111" s="2">
        <v>735</v>
      </c>
      <c r="GU111" s="2">
        <v>686</v>
      </c>
      <c r="GV111" s="2">
        <v>698</v>
      </c>
      <c r="GW111" s="2">
        <v>737</v>
      </c>
      <c r="GX111" s="2">
        <v>744</v>
      </c>
      <c r="GY111" s="2">
        <v>715</v>
      </c>
      <c r="GZ111" s="2">
        <v>718</v>
      </c>
      <c r="HA111" s="2">
        <v>671</v>
      </c>
      <c r="HB111" s="2">
        <v>677</v>
      </c>
      <c r="HC111" s="2">
        <v>725</v>
      </c>
      <c r="HD111" s="2">
        <v>676</v>
      </c>
      <c r="HE111" s="2">
        <v>623</v>
      </c>
      <c r="HF111" s="2">
        <v>640</v>
      </c>
      <c r="HG111" s="2">
        <v>623</v>
      </c>
      <c r="HH111" s="2">
        <v>637</v>
      </c>
      <c r="HI111" s="2">
        <v>650</v>
      </c>
      <c r="HJ111" s="2">
        <v>633</v>
      </c>
      <c r="HK111" s="2">
        <v>632</v>
      </c>
      <c r="HL111" s="2">
        <v>626</v>
      </c>
      <c r="HM111" s="2">
        <v>615</v>
      </c>
      <c r="HN111" s="2">
        <v>620</v>
      </c>
      <c r="HO111" s="2">
        <v>662</v>
      </c>
      <c r="HP111" s="2">
        <v>667</v>
      </c>
      <c r="HQ111" s="2">
        <v>700</v>
      </c>
      <c r="HR111" s="2">
        <v>678</v>
      </c>
      <c r="HS111" s="2">
        <v>660</v>
      </c>
      <c r="HT111" s="2">
        <v>670</v>
      </c>
      <c r="HU111" s="2">
        <v>645</v>
      </c>
      <c r="HV111" s="2">
        <v>658</v>
      </c>
      <c r="HW111" s="2">
        <v>637</v>
      </c>
      <c r="HX111" s="2">
        <v>633</v>
      </c>
      <c r="HY111" s="2">
        <v>654</v>
      </c>
      <c r="HZ111" s="2">
        <v>671</v>
      </c>
      <c r="IA111" s="2">
        <v>699</v>
      </c>
      <c r="IB111" s="2">
        <v>710</v>
      </c>
      <c r="IC111" s="2">
        <v>686</v>
      </c>
      <c r="ID111" s="2">
        <v>628</v>
      </c>
      <c r="IE111" s="2">
        <v>626</v>
      </c>
      <c r="IF111" s="2">
        <v>663</v>
      </c>
      <c r="IG111" s="2">
        <v>669</v>
      </c>
      <c r="IH111" s="2">
        <v>618</v>
      </c>
      <c r="II111" s="2">
        <v>603</v>
      </c>
      <c r="IJ111" s="2">
        <v>590</v>
      </c>
      <c r="IK111" s="2">
        <v>607</v>
      </c>
      <c r="IL111" s="2">
        <v>595</v>
      </c>
      <c r="IM111" s="2">
        <v>562</v>
      </c>
      <c r="IN111" s="2">
        <v>566</v>
      </c>
      <c r="IO111" s="2">
        <v>589</v>
      </c>
      <c r="IP111" s="2">
        <v>582</v>
      </c>
      <c r="IQ111" s="2">
        <v>539</v>
      </c>
      <c r="IR111" s="2">
        <v>540</v>
      </c>
      <c r="IS111" s="2">
        <v>530</v>
      </c>
      <c r="IT111" s="2">
        <v>529</v>
      </c>
    </row>
    <row r="112" spans="1:254" ht="15.9" customHeight="1">
      <c r="A112" s="65" t="s">
        <v>219</v>
      </c>
      <c r="B112" s="41" t="s">
        <v>220</v>
      </c>
      <c r="C112" s="45">
        <v>412</v>
      </c>
      <c r="D112" s="16">
        <v>0</v>
      </c>
      <c r="E112" s="30">
        <v>412</v>
      </c>
      <c r="F112" s="30">
        <v>412</v>
      </c>
      <c r="G112" s="30">
        <v>404</v>
      </c>
      <c r="H112" s="30">
        <v>398</v>
      </c>
      <c r="I112" s="30">
        <v>404</v>
      </c>
      <c r="J112" s="30">
        <v>404</v>
      </c>
      <c r="K112" s="30">
        <v>397</v>
      </c>
      <c r="L112" s="30">
        <v>405</v>
      </c>
      <c r="M112" s="30">
        <v>411</v>
      </c>
      <c r="N112" s="30">
        <v>411</v>
      </c>
      <c r="O112" s="30">
        <v>412</v>
      </c>
      <c r="P112" s="30">
        <v>412</v>
      </c>
      <c r="Q112" s="30">
        <v>407</v>
      </c>
      <c r="R112" s="30">
        <v>406</v>
      </c>
      <c r="S112" s="30">
        <v>420</v>
      </c>
      <c r="T112" s="30">
        <v>438</v>
      </c>
      <c r="U112" s="30">
        <v>435</v>
      </c>
      <c r="V112" s="30">
        <v>440</v>
      </c>
      <c r="W112" s="30">
        <v>445</v>
      </c>
      <c r="X112" s="30">
        <v>508</v>
      </c>
      <c r="Y112" s="30">
        <v>426</v>
      </c>
      <c r="Z112" s="30">
        <v>440</v>
      </c>
      <c r="AA112" s="30">
        <v>446</v>
      </c>
      <c r="AB112" s="30">
        <v>437</v>
      </c>
      <c r="AC112" s="30">
        <v>433</v>
      </c>
      <c r="AD112" s="30">
        <v>435</v>
      </c>
      <c r="AE112" s="30">
        <v>439</v>
      </c>
      <c r="AF112" s="30">
        <v>431</v>
      </c>
      <c r="AG112" s="30">
        <v>428</v>
      </c>
      <c r="AH112" s="30">
        <v>433</v>
      </c>
      <c r="AI112" s="30">
        <v>433</v>
      </c>
      <c r="AJ112" s="30">
        <v>433</v>
      </c>
      <c r="AK112" s="30">
        <v>450</v>
      </c>
      <c r="AL112" s="30">
        <v>434</v>
      </c>
      <c r="AM112" s="30">
        <v>465</v>
      </c>
      <c r="AN112" s="30">
        <v>468</v>
      </c>
      <c r="AO112" s="30">
        <v>466</v>
      </c>
      <c r="AP112" s="30">
        <v>495</v>
      </c>
      <c r="AQ112" s="30">
        <v>543</v>
      </c>
      <c r="AR112" s="30">
        <v>555</v>
      </c>
      <c r="AS112" s="30">
        <v>568</v>
      </c>
      <c r="AT112" s="30">
        <v>573</v>
      </c>
      <c r="AU112" s="30">
        <v>576</v>
      </c>
      <c r="AV112" s="30">
        <v>585</v>
      </c>
      <c r="AW112" s="30">
        <v>554</v>
      </c>
      <c r="AX112" s="30">
        <v>562</v>
      </c>
      <c r="AY112" s="30">
        <v>561</v>
      </c>
      <c r="AZ112" s="30">
        <v>580</v>
      </c>
      <c r="BA112" s="30">
        <v>651</v>
      </c>
      <c r="BB112" s="30">
        <v>600</v>
      </c>
      <c r="BC112" s="30">
        <v>590</v>
      </c>
      <c r="BD112" s="30">
        <v>555</v>
      </c>
      <c r="BE112" s="30">
        <v>563</v>
      </c>
      <c r="BF112" s="30">
        <v>510</v>
      </c>
      <c r="BG112" s="30">
        <v>493</v>
      </c>
      <c r="BH112" s="30">
        <v>493</v>
      </c>
      <c r="BI112" s="30">
        <v>507</v>
      </c>
      <c r="BJ112" s="30">
        <v>485</v>
      </c>
      <c r="BK112" s="30">
        <v>498</v>
      </c>
      <c r="BL112" s="30">
        <v>493</v>
      </c>
      <c r="BM112" s="2">
        <v>484</v>
      </c>
      <c r="BN112" s="2">
        <v>488</v>
      </c>
      <c r="BO112" s="2">
        <v>507</v>
      </c>
      <c r="BP112" s="2">
        <v>482</v>
      </c>
      <c r="BQ112" s="2">
        <v>471</v>
      </c>
      <c r="BR112" s="2">
        <v>463</v>
      </c>
      <c r="BS112" s="2">
        <v>463</v>
      </c>
      <c r="BT112" s="2">
        <v>463</v>
      </c>
      <c r="BU112" s="2">
        <v>461</v>
      </c>
      <c r="BV112" s="2">
        <v>471</v>
      </c>
      <c r="BW112" s="2">
        <v>469</v>
      </c>
      <c r="BX112" s="2">
        <v>484</v>
      </c>
      <c r="BY112" s="2">
        <v>475</v>
      </c>
      <c r="BZ112" s="2">
        <v>493</v>
      </c>
      <c r="CA112" s="2">
        <v>492</v>
      </c>
      <c r="CB112" s="2">
        <v>487</v>
      </c>
      <c r="CC112" s="2">
        <v>498</v>
      </c>
      <c r="CD112" s="2">
        <v>492</v>
      </c>
      <c r="CE112" s="2">
        <v>492</v>
      </c>
      <c r="CF112" s="2">
        <v>459</v>
      </c>
      <c r="CG112" s="2">
        <v>449</v>
      </c>
      <c r="CH112" s="2">
        <v>435</v>
      </c>
      <c r="CI112" s="2">
        <v>425</v>
      </c>
      <c r="CJ112" s="2">
        <v>422</v>
      </c>
      <c r="CK112" s="2">
        <v>423</v>
      </c>
      <c r="CL112" s="2">
        <v>454</v>
      </c>
      <c r="CM112" s="2">
        <v>428</v>
      </c>
      <c r="CN112" s="2">
        <v>410</v>
      </c>
      <c r="CO112" s="2">
        <v>466</v>
      </c>
      <c r="CP112" s="2">
        <v>557</v>
      </c>
      <c r="CQ112" s="2">
        <v>561</v>
      </c>
      <c r="CR112" s="2">
        <v>558</v>
      </c>
      <c r="CS112" s="2">
        <v>537</v>
      </c>
      <c r="CT112" s="2">
        <v>531</v>
      </c>
      <c r="CU112" s="2">
        <v>578</v>
      </c>
      <c r="CV112" s="2">
        <v>585</v>
      </c>
      <c r="CW112" s="2">
        <v>573</v>
      </c>
      <c r="CX112" s="2">
        <v>570</v>
      </c>
      <c r="CY112" s="2">
        <v>553</v>
      </c>
      <c r="CZ112" s="2">
        <v>560</v>
      </c>
      <c r="DA112" s="2">
        <v>560</v>
      </c>
      <c r="DB112" s="2">
        <v>554</v>
      </c>
      <c r="DC112" s="2">
        <v>530</v>
      </c>
      <c r="DD112" s="2">
        <v>561</v>
      </c>
      <c r="DE112" s="2">
        <v>564</v>
      </c>
      <c r="DF112" s="2">
        <v>548</v>
      </c>
      <c r="DG112" s="2">
        <v>581</v>
      </c>
      <c r="DH112" s="2">
        <v>591</v>
      </c>
      <c r="DI112" s="2">
        <v>600</v>
      </c>
      <c r="DJ112" s="2">
        <v>568</v>
      </c>
      <c r="DK112" s="2">
        <v>569</v>
      </c>
      <c r="DL112" s="2">
        <v>568</v>
      </c>
      <c r="DM112" s="2">
        <v>584</v>
      </c>
      <c r="DN112" s="2">
        <v>583</v>
      </c>
      <c r="DO112" s="2">
        <v>575</v>
      </c>
      <c r="DP112" s="2">
        <v>541</v>
      </c>
      <c r="DQ112" s="2">
        <v>538</v>
      </c>
      <c r="DR112" s="2">
        <v>541</v>
      </c>
      <c r="DS112" s="2">
        <v>570</v>
      </c>
      <c r="DT112" s="2">
        <v>635</v>
      </c>
      <c r="DU112" s="2">
        <v>629</v>
      </c>
      <c r="DV112" s="2">
        <v>601</v>
      </c>
      <c r="DW112" s="2">
        <v>601</v>
      </c>
      <c r="DX112" s="2">
        <v>592</v>
      </c>
      <c r="DY112" s="2">
        <v>578</v>
      </c>
      <c r="DZ112" s="2">
        <v>575</v>
      </c>
      <c r="EA112" s="2">
        <v>570</v>
      </c>
      <c r="EB112" s="2">
        <v>545</v>
      </c>
      <c r="EC112" s="2">
        <v>540</v>
      </c>
      <c r="ED112" s="2">
        <v>539</v>
      </c>
      <c r="EE112" s="2">
        <v>537</v>
      </c>
      <c r="EF112" s="2">
        <v>530</v>
      </c>
      <c r="EG112" s="2">
        <v>528</v>
      </c>
      <c r="EH112" s="2">
        <v>528</v>
      </c>
      <c r="EI112" s="2">
        <v>554</v>
      </c>
      <c r="EJ112" s="2">
        <v>545</v>
      </c>
      <c r="EK112" s="2">
        <v>540</v>
      </c>
      <c r="EL112" s="2">
        <v>505</v>
      </c>
      <c r="EM112" s="2">
        <v>500</v>
      </c>
      <c r="EN112" s="2">
        <v>504</v>
      </c>
      <c r="EO112" s="2">
        <v>512</v>
      </c>
      <c r="EP112" s="2">
        <v>485</v>
      </c>
      <c r="EQ112" s="2">
        <v>475</v>
      </c>
      <c r="ER112" s="2">
        <v>475</v>
      </c>
      <c r="ES112" s="2">
        <v>459</v>
      </c>
      <c r="ET112" s="2">
        <v>447</v>
      </c>
      <c r="EU112" s="2">
        <v>437</v>
      </c>
      <c r="EV112" s="2">
        <v>434</v>
      </c>
      <c r="EW112" s="2">
        <v>425</v>
      </c>
      <c r="EX112" s="2">
        <v>425</v>
      </c>
      <c r="EY112" s="2">
        <v>418</v>
      </c>
      <c r="EZ112" s="2">
        <v>413</v>
      </c>
      <c r="FA112" s="2">
        <v>412</v>
      </c>
      <c r="FB112" s="2">
        <v>409</v>
      </c>
      <c r="FC112" s="2">
        <v>413</v>
      </c>
      <c r="FD112" s="2">
        <v>421</v>
      </c>
      <c r="FE112" s="2">
        <v>425</v>
      </c>
      <c r="FF112" s="2">
        <v>421</v>
      </c>
      <c r="FG112" s="2">
        <v>420</v>
      </c>
      <c r="FH112" s="2">
        <v>428</v>
      </c>
      <c r="FI112" s="2">
        <v>431</v>
      </c>
      <c r="FJ112" s="2">
        <v>434</v>
      </c>
      <c r="FK112" s="2">
        <v>430</v>
      </c>
      <c r="FL112" s="2">
        <v>429</v>
      </c>
      <c r="FM112" s="2">
        <v>421</v>
      </c>
      <c r="FN112" s="2">
        <v>438</v>
      </c>
      <c r="FO112" s="2">
        <v>444</v>
      </c>
      <c r="FP112" s="2">
        <v>455</v>
      </c>
      <c r="FQ112" s="2">
        <v>453</v>
      </c>
      <c r="FR112" s="2">
        <v>442</v>
      </c>
      <c r="FS112" s="2">
        <v>439</v>
      </c>
      <c r="FT112" s="2">
        <v>441</v>
      </c>
      <c r="FU112" s="2">
        <v>445</v>
      </c>
      <c r="FV112" s="2">
        <v>442</v>
      </c>
      <c r="FW112" s="2">
        <v>447</v>
      </c>
      <c r="FX112" s="2">
        <v>456</v>
      </c>
      <c r="FY112" s="2">
        <v>466</v>
      </c>
      <c r="FZ112" s="2">
        <v>470</v>
      </c>
      <c r="GA112" s="2">
        <v>466</v>
      </c>
      <c r="GB112" s="2">
        <v>465</v>
      </c>
      <c r="GC112" s="2">
        <v>469</v>
      </c>
      <c r="GD112" s="2">
        <v>463</v>
      </c>
      <c r="GE112" s="2">
        <v>466</v>
      </c>
      <c r="GF112" s="2">
        <v>462</v>
      </c>
      <c r="GG112" s="2">
        <v>471</v>
      </c>
      <c r="GH112" s="2">
        <v>475</v>
      </c>
      <c r="GI112" s="2">
        <v>468</v>
      </c>
      <c r="GJ112" s="2">
        <v>466</v>
      </c>
      <c r="GK112" s="2">
        <v>477</v>
      </c>
      <c r="GL112" s="2">
        <v>479</v>
      </c>
      <c r="GM112" s="2">
        <v>478</v>
      </c>
      <c r="GN112" s="2">
        <v>480</v>
      </c>
      <c r="GO112" s="2">
        <v>465</v>
      </c>
      <c r="GP112" s="2">
        <v>471</v>
      </c>
      <c r="GQ112" s="2">
        <v>485</v>
      </c>
      <c r="GR112" s="2">
        <v>481</v>
      </c>
      <c r="GS112" s="2">
        <v>500</v>
      </c>
      <c r="GT112" s="2">
        <v>515</v>
      </c>
      <c r="GU112" s="2">
        <v>515</v>
      </c>
      <c r="GV112" s="2">
        <v>532</v>
      </c>
      <c r="GW112" s="2">
        <v>536</v>
      </c>
      <c r="GX112" s="2">
        <v>540</v>
      </c>
      <c r="GY112" s="2">
        <v>531</v>
      </c>
      <c r="GZ112" s="2">
        <v>548</v>
      </c>
      <c r="HA112" s="2">
        <v>529</v>
      </c>
      <c r="HB112" s="2">
        <v>525</v>
      </c>
      <c r="HC112" s="2">
        <v>523</v>
      </c>
      <c r="HD112" s="2">
        <v>527</v>
      </c>
      <c r="HE112" s="2">
        <v>531</v>
      </c>
      <c r="HF112" s="2">
        <v>534</v>
      </c>
      <c r="HG112" s="2">
        <v>535</v>
      </c>
      <c r="HH112" s="2">
        <v>533</v>
      </c>
      <c r="HI112" s="2">
        <v>536</v>
      </c>
      <c r="HJ112" s="2">
        <v>531</v>
      </c>
      <c r="HK112" s="2">
        <v>532</v>
      </c>
      <c r="HL112" s="2">
        <v>536</v>
      </c>
      <c r="HM112" s="2">
        <v>529</v>
      </c>
      <c r="HN112" s="2">
        <v>524</v>
      </c>
      <c r="HO112" s="2">
        <v>522</v>
      </c>
      <c r="HP112" s="2">
        <v>522</v>
      </c>
      <c r="HQ112" s="2">
        <v>522</v>
      </c>
      <c r="HR112" s="2">
        <v>531</v>
      </c>
      <c r="HS112" s="2">
        <v>523</v>
      </c>
      <c r="HT112" s="2">
        <v>525</v>
      </c>
      <c r="HU112" s="2">
        <v>531</v>
      </c>
      <c r="HV112" s="2">
        <v>529</v>
      </c>
      <c r="HW112" s="2">
        <v>525</v>
      </c>
      <c r="HX112" s="2">
        <v>529</v>
      </c>
      <c r="HY112" s="2">
        <v>528</v>
      </c>
      <c r="HZ112" s="2">
        <v>526</v>
      </c>
      <c r="IA112" s="2">
        <v>524</v>
      </c>
      <c r="IB112" s="2">
        <v>525</v>
      </c>
      <c r="IC112" s="2">
        <v>520</v>
      </c>
      <c r="ID112" s="2">
        <v>518</v>
      </c>
      <c r="IE112" s="2">
        <v>530</v>
      </c>
      <c r="IF112" s="2">
        <v>532</v>
      </c>
      <c r="IG112" s="2">
        <v>532</v>
      </c>
      <c r="IH112" s="2">
        <v>533</v>
      </c>
      <c r="II112" s="2">
        <v>538</v>
      </c>
      <c r="IJ112" s="2">
        <v>525</v>
      </c>
      <c r="IK112" s="2">
        <v>538</v>
      </c>
      <c r="IL112" s="2">
        <v>546</v>
      </c>
      <c r="IM112" s="2">
        <v>546</v>
      </c>
      <c r="IN112" s="2">
        <v>548</v>
      </c>
      <c r="IO112" s="2">
        <v>554</v>
      </c>
      <c r="IP112" s="2">
        <v>546</v>
      </c>
      <c r="IQ112" s="2">
        <v>548</v>
      </c>
      <c r="IR112" s="2">
        <v>550</v>
      </c>
      <c r="IS112" s="2">
        <v>555</v>
      </c>
      <c r="IT112" s="2">
        <v>556</v>
      </c>
    </row>
    <row r="113" spans="1:254" ht="15.9" customHeight="1">
      <c r="A113" s="65" t="s">
        <v>221</v>
      </c>
      <c r="B113" s="41" t="s">
        <v>222</v>
      </c>
      <c r="C113" s="45">
        <v>4151</v>
      </c>
      <c r="D113" s="16">
        <v>14</v>
      </c>
      <c r="E113" s="30">
        <v>4137</v>
      </c>
      <c r="F113" s="30">
        <v>4151</v>
      </c>
      <c r="G113" s="30">
        <v>4132</v>
      </c>
      <c r="H113" s="30">
        <v>4032</v>
      </c>
      <c r="I113" s="30">
        <v>4096</v>
      </c>
      <c r="J113" s="30">
        <v>4154</v>
      </c>
      <c r="K113" s="30">
        <v>4120</v>
      </c>
      <c r="L113" s="30">
        <v>4081</v>
      </c>
      <c r="M113" s="30">
        <v>3987</v>
      </c>
      <c r="N113" s="30">
        <v>3860</v>
      </c>
      <c r="O113" s="30">
        <v>3896</v>
      </c>
      <c r="P113" s="30">
        <v>3916</v>
      </c>
      <c r="Q113" s="30">
        <v>4023</v>
      </c>
      <c r="R113" s="30">
        <v>4003</v>
      </c>
      <c r="S113" s="30">
        <v>3998</v>
      </c>
      <c r="T113" s="30">
        <v>3951</v>
      </c>
      <c r="U113" s="30">
        <v>3912</v>
      </c>
      <c r="V113" s="30">
        <v>3870</v>
      </c>
      <c r="W113" s="30">
        <v>3800</v>
      </c>
      <c r="X113" s="30">
        <v>3731</v>
      </c>
      <c r="Y113" s="30">
        <v>3741</v>
      </c>
      <c r="Z113" s="30">
        <v>3651</v>
      </c>
      <c r="AA113" s="30">
        <v>3586</v>
      </c>
      <c r="AB113" s="30">
        <v>3571</v>
      </c>
      <c r="AC113" s="30">
        <v>3443</v>
      </c>
      <c r="AD113" s="30">
        <v>3343</v>
      </c>
      <c r="AE113" s="30">
        <v>3339</v>
      </c>
      <c r="AF113" s="30">
        <v>3312</v>
      </c>
      <c r="AG113" s="30">
        <v>3200</v>
      </c>
      <c r="AH113" s="30">
        <v>3205</v>
      </c>
      <c r="AI113" s="30">
        <v>3183</v>
      </c>
      <c r="AJ113" s="30">
        <v>3242</v>
      </c>
      <c r="AK113" s="30">
        <v>3407</v>
      </c>
      <c r="AL113" s="30">
        <v>2974</v>
      </c>
      <c r="AM113" s="30">
        <v>3057</v>
      </c>
      <c r="AN113" s="30">
        <v>3063</v>
      </c>
      <c r="AO113" s="30">
        <v>3042</v>
      </c>
      <c r="AP113" s="30">
        <v>3080</v>
      </c>
      <c r="AQ113" s="30">
        <v>3053</v>
      </c>
      <c r="AR113" s="30">
        <v>3105</v>
      </c>
      <c r="AS113" s="30">
        <v>3132</v>
      </c>
      <c r="AT113" s="30">
        <v>3116</v>
      </c>
      <c r="AU113" s="30">
        <v>3120</v>
      </c>
      <c r="AV113" s="30">
        <v>3212</v>
      </c>
      <c r="AW113" s="30">
        <v>3221</v>
      </c>
      <c r="AX113" s="30">
        <v>3141</v>
      </c>
      <c r="AY113" s="30">
        <v>3304</v>
      </c>
      <c r="AZ113" s="30">
        <v>3317</v>
      </c>
      <c r="BA113" s="30">
        <v>3285</v>
      </c>
      <c r="BB113" s="30">
        <v>3242</v>
      </c>
      <c r="BC113" s="30">
        <v>3294</v>
      </c>
      <c r="BD113" s="30">
        <v>3379</v>
      </c>
      <c r="BE113" s="30">
        <v>3310</v>
      </c>
      <c r="BF113" s="30">
        <v>3293</v>
      </c>
      <c r="BG113" s="30">
        <v>3260</v>
      </c>
      <c r="BH113" s="30">
        <v>3294</v>
      </c>
      <c r="BI113" s="30">
        <v>3264</v>
      </c>
      <c r="BJ113" s="30">
        <v>3217</v>
      </c>
      <c r="BK113" s="30">
        <v>3051</v>
      </c>
      <c r="BL113" s="30">
        <v>3067</v>
      </c>
      <c r="BM113" s="2">
        <v>3115</v>
      </c>
      <c r="BN113" s="2">
        <v>3109</v>
      </c>
      <c r="BO113" s="2">
        <v>3150</v>
      </c>
      <c r="BP113" s="2">
        <v>3075</v>
      </c>
      <c r="BQ113" s="2">
        <v>3034</v>
      </c>
      <c r="BR113" s="2">
        <v>3012</v>
      </c>
      <c r="BS113" s="2">
        <v>3012</v>
      </c>
      <c r="BT113" s="2">
        <v>3097</v>
      </c>
      <c r="BU113" s="2">
        <v>3072</v>
      </c>
      <c r="BV113" s="2">
        <v>3101</v>
      </c>
      <c r="BW113" s="2">
        <v>3168</v>
      </c>
      <c r="BX113" s="2">
        <v>3261</v>
      </c>
      <c r="BY113" s="2">
        <v>3222</v>
      </c>
      <c r="BZ113" s="2">
        <v>3219</v>
      </c>
      <c r="CA113" s="2">
        <v>3230</v>
      </c>
      <c r="CB113" s="2">
        <v>3185</v>
      </c>
      <c r="CC113" s="2">
        <v>3037</v>
      </c>
      <c r="CD113" s="2">
        <v>3011</v>
      </c>
      <c r="CE113" s="2">
        <v>2927</v>
      </c>
      <c r="CF113" s="2">
        <v>2955</v>
      </c>
      <c r="CG113" s="2">
        <v>3036</v>
      </c>
      <c r="CH113" s="2">
        <v>3070</v>
      </c>
      <c r="CI113" s="2">
        <v>3005</v>
      </c>
      <c r="CJ113" s="2">
        <v>2987.5</v>
      </c>
      <c r="CK113" s="2">
        <v>2962.5</v>
      </c>
      <c r="CL113" s="2">
        <v>2901</v>
      </c>
      <c r="CM113" s="2">
        <v>2900.5</v>
      </c>
      <c r="CN113" s="2">
        <v>2805.5</v>
      </c>
      <c r="CO113" s="2">
        <v>2756</v>
      </c>
      <c r="CP113" s="2">
        <v>2829</v>
      </c>
      <c r="CQ113" s="2">
        <v>2816.5</v>
      </c>
      <c r="CR113" s="2">
        <v>2818</v>
      </c>
      <c r="CS113" s="2">
        <v>2799</v>
      </c>
      <c r="CT113" s="2">
        <v>2755.5</v>
      </c>
      <c r="CU113" s="2">
        <v>2826</v>
      </c>
      <c r="CV113" s="2">
        <v>2848.5</v>
      </c>
      <c r="CW113" s="2">
        <v>2821</v>
      </c>
      <c r="CX113" s="2">
        <v>2810</v>
      </c>
      <c r="CY113" s="2">
        <v>2786</v>
      </c>
      <c r="CZ113" s="2">
        <v>2831</v>
      </c>
      <c r="DA113" s="2">
        <v>2864.5</v>
      </c>
      <c r="DB113" s="2">
        <v>2851</v>
      </c>
      <c r="DC113" s="2">
        <v>2753.5</v>
      </c>
      <c r="DD113" s="2">
        <v>2802</v>
      </c>
      <c r="DE113" s="2">
        <v>2791.5</v>
      </c>
      <c r="DF113" s="2">
        <v>2731.5</v>
      </c>
      <c r="DG113" s="2">
        <v>2832</v>
      </c>
      <c r="DH113" s="2">
        <v>2893</v>
      </c>
      <c r="DI113" s="2">
        <v>2976</v>
      </c>
      <c r="DJ113" s="2">
        <v>2852</v>
      </c>
      <c r="DK113" s="2">
        <v>2815</v>
      </c>
      <c r="DL113" s="2">
        <v>2783</v>
      </c>
      <c r="DM113" s="2">
        <v>2913.5</v>
      </c>
      <c r="DN113" s="2">
        <v>3040</v>
      </c>
      <c r="DO113" s="2">
        <v>3043</v>
      </c>
      <c r="DP113" s="2">
        <v>3006</v>
      </c>
      <c r="DQ113" s="2">
        <v>3073</v>
      </c>
      <c r="DR113" s="2">
        <v>3153</v>
      </c>
      <c r="DS113" s="2">
        <v>3618</v>
      </c>
      <c r="DT113" s="2">
        <v>3589</v>
      </c>
      <c r="DU113" s="2">
        <v>3571</v>
      </c>
      <c r="DV113" s="2">
        <v>3522</v>
      </c>
      <c r="DW113" s="2">
        <v>3642</v>
      </c>
      <c r="DX113" s="2">
        <v>3652</v>
      </c>
      <c r="DY113" s="2">
        <v>3783</v>
      </c>
      <c r="DZ113" s="2">
        <v>3799</v>
      </c>
      <c r="EA113" s="2">
        <v>3807</v>
      </c>
      <c r="EB113" s="2">
        <v>3800</v>
      </c>
      <c r="EC113" s="2">
        <v>3838</v>
      </c>
      <c r="ED113" s="2">
        <v>3905</v>
      </c>
      <c r="EE113" s="2">
        <v>3942</v>
      </c>
      <c r="EF113" s="2">
        <v>3989</v>
      </c>
      <c r="EG113" s="2">
        <v>3957</v>
      </c>
      <c r="EH113" s="2">
        <v>3942</v>
      </c>
      <c r="EI113" s="2">
        <v>4048</v>
      </c>
      <c r="EJ113" s="2">
        <v>4036</v>
      </c>
      <c r="EK113" s="2">
        <v>4034</v>
      </c>
      <c r="EL113" s="2">
        <v>4020</v>
      </c>
      <c r="EM113" s="2">
        <v>3969</v>
      </c>
      <c r="EN113" s="2">
        <v>3970</v>
      </c>
      <c r="EO113" s="2">
        <v>3990</v>
      </c>
      <c r="EP113" s="2">
        <v>3940</v>
      </c>
      <c r="EQ113" s="2">
        <v>3953</v>
      </c>
      <c r="ER113" s="2">
        <v>3926</v>
      </c>
      <c r="ES113" s="2">
        <v>3876</v>
      </c>
      <c r="ET113" s="2">
        <v>3912</v>
      </c>
      <c r="EU113" s="2">
        <v>3985</v>
      </c>
      <c r="EV113" s="2">
        <v>3988</v>
      </c>
      <c r="EW113" s="2">
        <v>3931</v>
      </c>
      <c r="EX113" s="2">
        <v>3911</v>
      </c>
      <c r="EY113" s="2">
        <v>3935</v>
      </c>
      <c r="EZ113" s="2">
        <v>3924</v>
      </c>
      <c r="FA113" s="2">
        <v>3839</v>
      </c>
      <c r="FB113" s="2">
        <v>3793</v>
      </c>
      <c r="FC113" s="2">
        <v>3752</v>
      </c>
      <c r="FD113" s="2">
        <v>3795</v>
      </c>
      <c r="FE113" s="2">
        <v>3854</v>
      </c>
      <c r="FF113" s="2">
        <v>3843</v>
      </c>
      <c r="FG113" s="2">
        <v>3794</v>
      </c>
      <c r="FH113" s="2">
        <v>3880</v>
      </c>
      <c r="FI113" s="2">
        <v>3850</v>
      </c>
      <c r="FJ113" s="2">
        <v>3880</v>
      </c>
      <c r="FK113" s="2">
        <v>3835</v>
      </c>
      <c r="FL113" s="2">
        <v>3874</v>
      </c>
      <c r="FM113" s="2">
        <v>3871</v>
      </c>
      <c r="FN113" s="2">
        <v>3912</v>
      </c>
      <c r="FO113" s="2">
        <v>3917</v>
      </c>
      <c r="FP113" s="2">
        <v>3980</v>
      </c>
      <c r="FQ113" s="2">
        <v>3965</v>
      </c>
      <c r="FR113" s="2">
        <v>3691</v>
      </c>
      <c r="FS113" s="2">
        <v>3548</v>
      </c>
      <c r="FT113" s="2">
        <v>3484</v>
      </c>
      <c r="FU113" s="2">
        <v>3453</v>
      </c>
      <c r="FV113" s="2">
        <v>3389</v>
      </c>
      <c r="FW113" s="2">
        <v>3416</v>
      </c>
      <c r="FX113" s="2">
        <v>3438</v>
      </c>
      <c r="FY113" s="2">
        <v>3365</v>
      </c>
      <c r="FZ113" s="2">
        <v>3444</v>
      </c>
      <c r="GA113" s="2">
        <v>3445</v>
      </c>
      <c r="GB113" s="2">
        <v>3417</v>
      </c>
      <c r="GC113" s="2">
        <v>3394</v>
      </c>
      <c r="GD113" s="2">
        <v>3360</v>
      </c>
      <c r="GE113" s="2">
        <v>3355</v>
      </c>
      <c r="GF113" s="2">
        <v>3291</v>
      </c>
      <c r="GG113" s="2">
        <v>3408</v>
      </c>
      <c r="GH113" s="2">
        <v>3422</v>
      </c>
      <c r="GI113" s="2">
        <v>3374</v>
      </c>
      <c r="GJ113" s="2">
        <v>3388</v>
      </c>
      <c r="GK113" s="2">
        <v>3445</v>
      </c>
      <c r="GL113" s="2">
        <v>3511</v>
      </c>
      <c r="GM113" s="2">
        <v>3462</v>
      </c>
      <c r="GN113" s="2">
        <v>3476</v>
      </c>
      <c r="GO113" s="2">
        <v>3480</v>
      </c>
      <c r="GP113" s="2">
        <v>3419</v>
      </c>
      <c r="GQ113" s="2">
        <v>3403</v>
      </c>
      <c r="GR113" s="2">
        <v>3347</v>
      </c>
      <c r="GS113" s="2">
        <v>3401</v>
      </c>
      <c r="GT113" s="2">
        <v>3435</v>
      </c>
      <c r="GU113" s="2">
        <v>3406</v>
      </c>
      <c r="GV113" s="2">
        <v>3452</v>
      </c>
      <c r="GW113" s="2">
        <v>3471</v>
      </c>
      <c r="GX113" s="2">
        <v>3512</v>
      </c>
      <c r="GY113" s="2">
        <v>3502</v>
      </c>
      <c r="GZ113" s="2">
        <v>3477</v>
      </c>
      <c r="HA113" s="2">
        <v>3419</v>
      </c>
      <c r="HB113" s="2">
        <v>3392</v>
      </c>
      <c r="HC113" s="2">
        <v>3480</v>
      </c>
      <c r="HD113" s="2">
        <v>3603</v>
      </c>
      <c r="HE113" s="2">
        <v>3600</v>
      </c>
      <c r="HF113" s="2">
        <v>3674</v>
      </c>
      <c r="HG113" s="2">
        <v>3658</v>
      </c>
      <c r="HH113" s="2">
        <v>3670</v>
      </c>
      <c r="HI113" s="2">
        <v>3745</v>
      </c>
      <c r="HJ113" s="2">
        <v>3810</v>
      </c>
      <c r="HK113" s="2">
        <v>3878</v>
      </c>
      <c r="HL113" s="2">
        <v>3828</v>
      </c>
      <c r="HM113" s="2">
        <v>3847</v>
      </c>
      <c r="HN113" s="2">
        <v>3890</v>
      </c>
      <c r="HO113" s="2">
        <v>3860</v>
      </c>
      <c r="HP113" s="2">
        <v>3840</v>
      </c>
      <c r="HQ113" s="2">
        <v>3835</v>
      </c>
      <c r="HR113" s="2">
        <v>3833</v>
      </c>
      <c r="HS113" s="2">
        <v>3802</v>
      </c>
      <c r="HT113" s="2">
        <v>3832</v>
      </c>
      <c r="HU113" s="2">
        <v>3836</v>
      </c>
      <c r="HV113" s="2">
        <v>3905</v>
      </c>
      <c r="HW113" s="2">
        <v>3908</v>
      </c>
      <c r="HX113" s="2">
        <v>3910</v>
      </c>
      <c r="HY113" s="2">
        <v>3893</v>
      </c>
      <c r="HZ113" s="2">
        <v>3915</v>
      </c>
      <c r="IA113" s="2">
        <v>3853</v>
      </c>
      <c r="IB113" s="2">
        <v>3825</v>
      </c>
      <c r="IC113" s="2">
        <v>3862</v>
      </c>
      <c r="ID113" s="2">
        <v>3808</v>
      </c>
      <c r="IE113" s="2">
        <v>3769</v>
      </c>
      <c r="IF113" s="2">
        <v>3801</v>
      </c>
      <c r="IG113" s="2">
        <v>3815</v>
      </c>
      <c r="IH113" s="2">
        <v>3757</v>
      </c>
      <c r="II113" s="2">
        <v>3720</v>
      </c>
      <c r="IJ113" s="2">
        <v>3671</v>
      </c>
      <c r="IK113" s="2">
        <v>3969</v>
      </c>
      <c r="IL113" s="2">
        <v>3945</v>
      </c>
      <c r="IM113" s="2">
        <v>3900</v>
      </c>
      <c r="IN113" s="2">
        <v>3856</v>
      </c>
      <c r="IO113" s="2">
        <v>3825</v>
      </c>
      <c r="IP113" s="2">
        <v>3733</v>
      </c>
      <c r="IQ113" s="2">
        <v>3740</v>
      </c>
      <c r="IR113" s="2">
        <v>3670</v>
      </c>
      <c r="IS113" s="2">
        <v>3641</v>
      </c>
      <c r="IT113" s="2">
        <v>3564</v>
      </c>
    </row>
    <row r="114" spans="1:254" ht="15.9" customHeight="1">
      <c r="A114" s="65" t="s">
        <v>223</v>
      </c>
      <c r="B114" s="41" t="s">
        <v>224</v>
      </c>
      <c r="C114" s="45">
        <v>524.5</v>
      </c>
      <c r="D114" s="16">
        <v>5.6000000000000227</v>
      </c>
      <c r="E114" s="30">
        <v>518.9</v>
      </c>
      <c r="F114" s="30">
        <v>518.79999999999995</v>
      </c>
      <c r="G114" s="30">
        <v>517.5</v>
      </c>
      <c r="H114" s="30">
        <v>485.8</v>
      </c>
      <c r="I114" s="30">
        <v>520</v>
      </c>
      <c r="J114" s="30">
        <v>498.4</v>
      </c>
      <c r="K114" s="30">
        <v>521.9</v>
      </c>
      <c r="L114" s="30">
        <v>514.79999999999995</v>
      </c>
      <c r="M114" s="30">
        <v>522.29999999999995</v>
      </c>
      <c r="N114" s="30">
        <v>508.1</v>
      </c>
      <c r="O114" s="30">
        <v>505.5</v>
      </c>
      <c r="P114" s="30">
        <v>492.6</v>
      </c>
      <c r="Q114" s="30">
        <v>497.1</v>
      </c>
      <c r="R114" s="30">
        <v>490.1</v>
      </c>
      <c r="S114" s="30">
        <v>492.2</v>
      </c>
      <c r="T114" s="30">
        <v>499.7</v>
      </c>
      <c r="U114" s="30">
        <v>484</v>
      </c>
      <c r="V114" s="30">
        <v>477.5</v>
      </c>
      <c r="W114" s="30">
        <v>472</v>
      </c>
      <c r="X114" s="30">
        <v>462.3</v>
      </c>
      <c r="Y114" s="30">
        <v>459.8</v>
      </c>
      <c r="Z114" s="30">
        <v>456</v>
      </c>
      <c r="AA114" s="30">
        <v>465.5</v>
      </c>
      <c r="AB114" s="30">
        <v>458.4</v>
      </c>
      <c r="AC114" s="30">
        <v>450.5</v>
      </c>
      <c r="AD114" s="30">
        <v>442.8</v>
      </c>
      <c r="AE114" s="30">
        <v>458.3</v>
      </c>
      <c r="AF114" s="30">
        <v>458.3</v>
      </c>
      <c r="AG114" s="30">
        <v>450.9</v>
      </c>
      <c r="AH114" s="30">
        <v>466.7</v>
      </c>
      <c r="AI114" s="30">
        <v>450.4</v>
      </c>
      <c r="AJ114" s="30">
        <v>462</v>
      </c>
      <c r="AK114" s="30">
        <v>473</v>
      </c>
      <c r="AL114" s="30">
        <v>505.6</v>
      </c>
      <c r="AM114" s="30">
        <v>499.5</v>
      </c>
      <c r="AN114" s="30">
        <v>507.4</v>
      </c>
      <c r="AO114" s="30">
        <v>512.20000000000005</v>
      </c>
      <c r="AP114" s="30">
        <v>521.29999999999995</v>
      </c>
      <c r="AQ114" s="30">
        <v>495.1</v>
      </c>
      <c r="AR114" s="30">
        <v>489.4</v>
      </c>
      <c r="AS114" s="30">
        <v>506.3</v>
      </c>
      <c r="AT114" s="30">
        <v>508.5</v>
      </c>
      <c r="AU114" s="30">
        <v>518.4</v>
      </c>
      <c r="AV114" s="30">
        <v>527</v>
      </c>
      <c r="AW114" s="30">
        <v>536</v>
      </c>
      <c r="AX114" s="30">
        <v>563.70000000000005</v>
      </c>
      <c r="AY114" s="30">
        <v>539.20000000000005</v>
      </c>
      <c r="AZ114" s="30">
        <v>545.4</v>
      </c>
      <c r="BA114" s="30">
        <v>553</v>
      </c>
      <c r="BB114" s="30">
        <v>551.5</v>
      </c>
      <c r="BC114" s="30">
        <v>567</v>
      </c>
      <c r="BD114" s="30">
        <v>559.9</v>
      </c>
      <c r="BE114" s="30">
        <v>551</v>
      </c>
      <c r="BF114" s="30">
        <v>548.1</v>
      </c>
      <c r="BG114" s="30">
        <v>550.79999999999995</v>
      </c>
      <c r="BH114" s="30">
        <v>543.4</v>
      </c>
      <c r="BI114" s="30">
        <v>569.6</v>
      </c>
      <c r="BJ114" s="30">
        <v>556.70000000000005</v>
      </c>
      <c r="BK114" s="30">
        <v>588.70000000000005</v>
      </c>
      <c r="BL114" s="30">
        <v>608.9</v>
      </c>
      <c r="BM114" s="2">
        <v>608.79999999999995</v>
      </c>
      <c r="BN114" s="2">
        <v>642</v>
      </c>
      <c r="BO114" s="2">
        <v>631.29999999999995</v>
      </c>
      <c r="BP114" s="2">
        <v>616.70000000000005</v>
      </c>
      <c r="BQ114" s="2">
        <v>602.4</v>
      </c>
      <c r="BR114" s="2">
        <v>581.1</v>
      </c>
      <c r="BS114" s="2">
        <v>586.4</v>
      </c>
      <c r="BT114" s="2">
        <v>581.5</v>
      </c>
      <c r="BU114" s="2">
        <v>578.9</v>
      </c>
      <c r="BV114" s="2">
        <v>577</v>
      </c>
      <c r="BW114" s="2">
        <v>584.70000000000005</v>
      </c>
      <c r="BX114" s="2">
        <v>588.70000000000005</v>
      </c>
      <c r="BY114" s="2">
        <v>600.9</v>
      </c>
      <c r="BZ114" s="2">
        <v>609.4</v>
      </c>
      <c r="CA114" s="2">
        <v>624</v>
      </c>
      <c r="CB114" s="2">
        <v>620.70000000000005</v>
      </c>
      <c r="CC114" s="2">
        <v>628</v>
      </c>
      <c r="CD114" s="2">
        <v>643.4</v>
      </c>
      <c r="CE114" s="2">
        <v>637.9</v>
      </c>
      <c r="CF114" s="2">
        <v>663.5</v>
      </c>
      <c r="CG114" s="2">
        <v>640.29999999999995</v>
      </c>
      <c r="CH114" s="2">
        <v>635.29999999999995</v>
      </c>
      <c r="CI114" s="2">
        <v>620.9</v>
      </c>
      <c r="CJ114" s="2">
        <v>635.29999999999995</v>
      </c>
      <c r="CK114" s="2">
        <v>641.79999999999995</v>
      </c>
      <c r="CL114" s="2">
        <v>640.29999999999995</v>
      </c>
      <c r="CM114" s="2">
        <v>642.70000000000005</v>
      </c>
      <c r="CN114" s="2">
        <v>633.6</v>
      </c>
      <c r="CO114" s="2">
        <v>614.4</v>
      </c>
      <c r="CP114" s="2">
        <v>618.79999999999995</v>
      </c>
      <c r="CQ114" s="2">
        <v>616.20000000000005</v>
      </c>
      <c r="CR114" s="2">
        <v>630.5</v>
      </c>
      <c r="CS114" s="2">
        <v>611.20000000000005</v>
      </c>
      <c r="CT114" s="2">
        <v>613</v>
      </c>
      <c r="CU114" s="2">
        <v>641.6</v>
      </c>
      <c r="CV114" s="2">
        <v>640.20000000000005</v>
      </c>
      <c r="CW114" s="2">
        <v>609.79999999999995</v>
      </c>
      <c r="CX114" s="2">
        <v>599.4</v>
      </c>
      <c r="CY114" s="2">
        <v>628</v>
      </c>
      <c r="CZ114" s="2">
        <v>612.29999999999995</v>
      </c>
      <c r="DA114" s="2">
        <v>612</v>
      </c>
      <c r="DB114" s="2">
        <v>596.6</v>
      </c>
      <c r="DC114" s="2">
        <v>587.29999999999995</v>
      </c>
      <c r="DD114" s="2">
        <v>628.9</v>
      </c>
      <c r="DE114" s="2">
        <v>648.4</v>
      </c>
      <c r="DF114" s="2">
        <v>610.79999999999995</v>
      </c>
      <c r="DG114" s="2">
        <v>635.4</v>
      </c>
      <c r="DH114" s="2">
        <v>651.20000000000005</v>
      </c>
      <c r="DI114" s="2">
        <v>667</v>
      </c>
      <c r="DJ114" s="2">
        <v>675.2</v>
      </c>
      <c r="DK114" s="2">
        <v>654.5</v>
      </c>
      <c r="DL114" s="2">
        <v>684.5</v>
      </c>
      <c r="DM114" s="2">
        <v>688.3</v>
      </c>
      <c r="DN114" s="2">
        <v>703.5</v>
      </c>
      <c r="DO114" s="2">
        <v>692</v>
      </c>
      <c r="DP114" s="2">
        <v>682.3</v>
      </c>
      <c r="DQ114" s="2">
        <v>700</v>
      </c>
      <c r="DR114" s="2">
        <v>664.6</v>
      </c>
      <c r="DS114" s="2">
        <v>635.9</v>
      </c>
      <c r="DT114" s="2">
        <v>616.20000000000005</v>
      </c>
      <c r="DU114" s="2">
        <v>631.6</v>
      </c>
      <c r="DV114" s="2">
        <v>580.4</v>
      </c>
      <c r="DW114" s="2">
        <v>589</v>
      </c>
      <c r="DX114" s="2">
        <v>590.79999999999995</v>
      </c>
      <c r="DY114" s="2">
        <v>570.6</v>
      </c>
      <c r="DZ114" s="2">
        <v>572.70000000000005</v>
      </c>
      <c r="EA114" s="2">
        <v>558</v>
      </c>
      <c r="EB114" s="2">
        <v>553.29999999999995</v>
      </c>
      <c r="EC114" s="2">
        <v>550.6</v>
      </c>
      <c r="ED114" s="2">
        <v>609.6</v>
      </c>
      <c r="EE114" s="2">
        <v>658.7</v>
      </c>
      <c r="EF114" s="2">
        <v>671.1</v>
      </c>
      <c r="EG114" s="2">
        <v>685.1</v>
      </c>
      <c r="EH114" s="2">
        <v>679.5</v>
      </c>
      <c r="EI114" s="2">
        <v>670.6</v>
      </c>
      <c r="EJ114" s="2">
        <v>670.2</v>
      </c>
      <c r="EK114" s="2">
        <v>677.5</v>
      </c>
      <c r="EL114" s="2">
        <v>699.2</v>
      </c>
      <c r="EM114" s="2">
        <v>710.5</v>
      </c>
      <c r="EN114" s="2">
        <v>720.5</v>
      </c>
      <c r="EO114" s="2">
        <v>707.7</v>
      </c>
      <c r="EP114" s="2">
        <v>687</v>
      </c>
      <c r="EQ114" s="2">
        <v>692.3</v>
      </c>
      <c r="ER114" s="2">
        <v>717.8</v>
      </c>
      <c r="ES114" s="2">
        <v>666</v>
      </c>
      <c r="ET114" s="2">
        <v>648</v>
      </c>
      <c r="EU114" s="2">
        <v>640.79999999999995</v>
      </c>
      <c r="EV114" s="2">
        <v>642.29999999999995</v>
      </c>
      <c r="EW114" s="2">
        <v>653.4</v>
      </c>
      <c r="EX114" s="2">
        <v>648.4</v>
      </c>
      <c r="EY114" s="2">
        <v>654.20000000000005</v>
      </c>
      <c r="EZ114" s="2">
        <v>630.20000000000005</v>
      </c>
      <c r="FA114" s="2">
        <v>628.29999999999995</v>
      </c>
      <c r="FB114" s="2">
        <v>627.5</v>
      </c>
      <c r="FC114" s="2">
        <v>614</v>
      </c>
      <c r="FD114" s="2">
        <v>636</v>
      </c>
      <c r="FE114" s="2">
        <v>642</v>
      </c>
      <c r="FF114" s="2">
        <v>634.1</v>
      </c>
      <c r="FG114" s="2">
        <v>622.5</v>
      </c>
      <c r="FH114" s="2">
        <v>620.79999999999995</v>
      </c>
      <c r="FI114" s="2">
        <v>622.29999999999995</v>
      </c>
      <c r="FJ114" s="2">
        <v>625.29999999999995</v>
      </c>
      <c r="FK114" s="2">
        <v>636.4</v>
      </c>
      <c r="FL114" s="2">
        <v>624.5</v>
      </c>
      <c r="FM114" s="2">
        <v>653.29999999999995</v>
      </c>
      <c r="FN114" s="2">
        <v>644</v>
      </c>
      <c r="FO114" s="2">
        <v>716</v>
      </c>
      <c r="FP114" s="2">
        <v>786.3</v>
      </c>
      <c r="FQ114" s="2">
        <v>789</v>
      </c>
      <c r="FR114" s="2">
        <v>774.4</v>
      </c>
      <c r="FS114" s="2">
        <v>730.2</v>
      </c>
      <c r="FT114" s="2">
        <v>790</v>
      </c>
      <c r="FU114" s="2">
        <v>779.2</v>
      </c>
      <c r="FV114" s="2">
        <v>844.5</v>
      </c>
      <c r="FW114" s="2">
        <v>880.6</v>
      </c>
      <c r="FX114" s="2">
        <v>873.7</v>
      </c>
      <c r="FY114" s="2">
        <v>866</v>
      </c>
      <c r="FZ114" s="2">
        <v>883</v>
      </c>
      <c r="GA114" s="2">
        <v>858.6</v>
      </c>
      <c r="GB114" s="2">
        <v>853.4</v>
      </c>
      <c r="GC114" s="2">
        <v>823.6</v>
      </c>
      <c r="GD114" s="2">
        <v>819</v>
      </c>
      <c r="GE114" s="2">
        <v>804.2</v>
      </c>
      <c r="GF114" s="2">
        <v>743.7</v>
      </c>
      <c r="GG114" s="2">
        <v>750.5</v>
      </c>
      <c r="GH114" s="2">
        <v>736.5</v>
      </c>
      <c r="GI114" s="2">
        <v>705</v>
      </c>
      <c r="GJ114" s="2">
        <v>700.2</v>
      </c>
      <c r="GK114" s="2">
        <v>721.1</v>
      </c>
      <c r="GL114" s="2">
        <v>744.8</v>
      </c>
      <c r="GM114" s="2">
        <v>743.9</v>
      </c>
      <c r="GN114" s="2">
        <v>765.1</v>
      </c>
      <c r="GO114" s="2">
        <v>780</v>
      </c>
      <c r="GP114" s="2">
        <v>782.5</v>
      </c>
      <c r="GQ114" s="2">
        <v>791.3</v>
      </c>
      <c r="GR114" s="2">
        <v>784.2</v>
      </c>
      <c r="GS114" s="2">
        <v>793.1</v>
      </c>
      <c r="GT114" s="2">
        <v>748.5</v>
      </c>
      <c r="GU114" s="2">
        <v>744.2</v>
      </c>
      <c r="GV114" s="2">
        <v>761.1</v>
      </c>
      <c r="GW114" s="2">
        <v>770.2</v>
      </c>
      <c r="GX114" s="2">
        <v>746.4</v>
      </c>
      <c r="GY114" s="2">
        <v>722.6</v>
      </c>
      <c r="GZ114" s="2">
        <v>718.1</v>
      </c>
      <c r="HA114" s="2">
        <v>636</v>
      </c>
      <c r="HB114" s="2">
        <v>632.1</v>
      </c>
      <c r="HC114" s="2">
        <v>678.8</v>
      </c>
      <c r="HD114" s="2">
        <v>655</v>
      </c>
      <c r="HE114" s="2">
        <v>664.6</v>
      </c>
      <c r="HF114" s="2">
        <v>653</v>
      </c>
      <c r="HG114" s="2">
        <v>619.1</v>
      </c>
      <c r="HH114" s="2">
        <v>624.9</v>
      </c>
      <c r="HI114" s="2">
        <v>658</v>
      </c>
      <c r="HJ114" s="2">
        <v>635</v>
      </c>
      <c r="HK114" s="2">
        <v>651.5</v>
      </c>
      <c r="HL114" s="2">
        <v>704.6</v>
      </c>
      <c r="HM114" s="2">
        <v>739</v>
      </c>
      <c r="HN114" s="2">
        <v>749</v>
      </c>
      <c r="HO114" s="2">
        <v>745.2</v>
      </c>
      <c r="HP114" s="2">
        <v>747.3</v>
      </c>
      <c r="HQ114" s="2">
        <v>741.3</v>
      </c>
      <c r="HR114" s="2">
        <v>734.4</v>
      </c>
      <c r="HS114" s="2">
        <v>728</v>
      </c>
      <c r="HT114" s="2">
        <v>708</v>
      </c>
      <c r="HU114" s="2">
        <v>700.2</v>
      </c>
      <c r="HV114" s="2">
        <v>764.1</v>
      </c>
      <c r="HW114" s="2">
        <v>745.5</v>
      </c>
      <c r="HX114" s="2">
        <v>721.3</v>
      </c>
      <c r="HY114" s="2">
        <v>727.9</v>
      </c>
      <c r="HZ114" s="2">
        <v>703.5</v>
      </c>
      <c r="IA114" s="2">
        <v>686.3</v>
      </c>
      <c r="IB114" s="2">
        <v>736</v>
      </c>
      <c r="IC114" s="2">
        <v>753.2</v>
      </c>
      <c r="ID114" s="2">
        <v>721.7</v>
      </c>
      <c r="IE114" s="2">
        <v>719.3</v>
      </c>
      <c r="IF114" s="2">
        <v>714.2</v>
      </c>
      <c r="IG114" s="2">
        <v>707.4</v>
      </c>
      <c r="IH114" s="2">
        <v>728.7</v>
      </c>
      <c r="II114" s="2">
        <v>705.3</v>
      </c>
      <c r="IJ114" s="2">
        <v>668.6</v>
      </c>
      <c r="IK114" s="2">
        <v>664</v>
      </c>
      <c r="IL114" s="2">
        <v>646.29999999999995</v>
      </c>
      <c r="IM114" s="2">
        <v>620.5</v>
      </c>
      <c r="IN114" s="2">
        <v>619</v>
      </c>
      <c r="IO114" s="2">
        <v>587.29999999999995</v>
      </c>
      <c r="IP114" s="2">
        <v>582.9</v>
      </c>
      <c r="IQ114" s="2">
        <v>563</v>
      </c>
      <c r="IR114" s="2">
        <v>561.5</v>
      </c>
      <c r="IS114" s="2">
        <v>578.5</v>
      </c>
      <c r="IT114" s="2">
        <v>574.4</v>
      </c>
    </row>
    <row r="115" spans="1:254" ht="15.9" customHeight="1">
      <c r="A115" s="65" t="s">
        <v>225</v>
      </c>
      <c r="B115" s="41" t="s">
        <v>226</v>
      </c>
      <c r="C115" s="45">
        <v>5925</v>
      </c>
      <c r="D115" s="16">
        <v>0</v>
      </c>
      <c r="E115" s="30">
        <v>5925</v>
      </c>
      <c r="F115" s="30">
        <v>5901</v>
      </c>
      <c r="G115" s="30">
        <v>6038</v>
      </c>
      <c r="H115" s="30">
        <v>6007</v>
      </c>
      <c r="I115" s="30">
        <v>6059</v>
      </c>
      <c r="J115" s="30">
        <v>6150</v>
      </c>
      <c r="K115" s="30">
        <v>6190</v>
      </c>
      <c r="L115" s="30">
        <v>6182</v>
      </c>
      <c r="M115" s="30">
        <v>6175</v>
      </c>
      <c r="N115" s="30">
        <v>6108</v>
      </c>
      <c r="O115" s="30">
        <v>6126</v>
      </c>
      <c r="P115" s="30">
        <v>6089</v>
      </c>
      <c r="Q115" s="30">
        <v>6095</v>
      </c>
      <c r="R115" s="30">
        <v>6035</v>
      </c>
      <c r="S115" s="30">
        <v>6035</v>
      </c>
      <c r="T115" s="30">
        <v>6025</v>
      </c>
      <c r="U115" s="30">
        <v>5973</v>
      </c>
      <c r="V115" s="30">
        <v>5905</v>
      </c>
      <c r="W115" s="30">
        <v>5952</v>
      </c>
      <c r="X115" s="30">
        <v>6068</v>
      </c>
      <c r="Y115" s="30">
        <v>6092</v>
      </c>
      <c r="Z115" s="30">
        <v>6070</v>
      </c>
      <c r="AA115" s="30">
        <v>6028</v>
      </c>
      <c r="AB115" s="30">
        <v>6021</v>
      </c>
      <c r="AC115" s="30">
        <v>5977</v>
      </c>
      <c r="AD115" s="30">
        <v>5896</v>
      </c>
      <c r="AE115" s="30">
        <v>6102</v>
      </c>
      <c r="AF115" s="30">
        <v>6066</v>
      </c>
      <c r="AG115" s="30">
        <v>5968</v>
      </c>
      <c r="AH115" s="30">
        <v>6010</v>
      </c>
      <c r="AI115" s="30">
        <v>6089</v>
      </c>
      <c r="AJ115" s="30">
        <v>6095</v>
      </c>
      <c r="AK115" s="30">
        <v>6157</v>
      </c>
      <c r="AL115" s="30">
        <v>6077</v>
      </c>
      <c r="AM115" s="30">
        <v>6141</v>
      </c>
      <c r="AN115" s="30">
        <v>6138</v>
      </c>
      <c r="AO115" s="30">
        <v>6178</v>
      </c>
      <c r="AP115" s="30">
        <v>6241</v>
      </c>
      <c r="AQ115" s="30">
        <v>6268</v>
      </c>
      <c r="AR115" s="30">
        <v>6286</v>
      </c>
      <c r="AS115" s="30">
        <v>6273</v>
      </c>
      <c r="AT115" s="30">
        <v>6285</v>
      </c>
      <c r="AU115" s="30">
        <v>6100</v>
      </c>
      <c r="AV115" s="30">
        <v>6163</v>
      </c>
      <c r="AW115" s="30">
        <v>6171</v>
      </c>
      <c r="AX115" s="30">
        <v>6246</v>
      </c>
      <c r="AY115" s="30">
        <v>6033</v>
      </c>
      <c r="AZ115" s="30">
        <v>6089</v>
      </c>
      <c r="BA115" s="30">
        <v>6196</v>
      </c>
      <c r="BB115" s="30">
        <v>6258</v>
      </c>
      <c r="BC115" s="30">
        <v>6406</v>
      </c>
      <c r="BD115" s="30">
        <v>6300</v>
      </c>
      <c r="BE115" s="30">
        <v>6396</v>
      </c>
      <c r="BF115" s="30">
        <v>6501</v>
      </c>
      <c r="BG115" s="30">
        <v>6618</v>
      </c>
      <c r="BH115" s="30">
        <v>6401</v>
      </c>
      <c r="BI115" s="30">
        <v>6663</v>
      </c>
      <c r="BJ115" s="30">
        <v>6480</v>
      </c>
      <c r="BK115" s="30">
        <v>6607</v>
      </c>
      <c r="BL115" s="30">
        <v>6517</v>
      </c>
      <c r="BM115" s="2">
        <v>6573</v>
      </c>
      <c r="BN115" s="2">
        <v>6623</v>
      </c>
      <c r="BO115" s="2">
        <v>6550</v>
      </c>
      <c r="BP115" s="2">
        <v>6530</v>
      </c>
      <c r="BQ115" s="2">
        <v>6615</v>
      </c>
      <c r="BR115" s="2">
        <v>6419</v>
      </c>
      <c r="BS115" s="2">
        <v>6552</v>
      </c>
      <c r="BT115" s="2">
        <v>6543</v>
      </c>
      <c r="BU115" s="2">
        <v>6372</v>
      </c>
      <c r="BV115" s="2">
        <v>6392</v>
      </c>
      <c r="BW115" s="2">
        <v>6360</v>
      </c>
      <c r="BX115" s="2">
        <v>6460</v>
      </c>
      <c r="BY115" s="2">
        <v>6559</v>
      </c>
      <c r="BZ115" s="2">
        <v>6627</v>
      </c>
      <c r="CA115" s="2">
        <v>6913</v>
      </c>
      <c r="CB115" s="2">
        <v>6972</v>
      </c>
      <c r="CC115" s="2">
        <v>6918</v>
      </c>
      <c r="CD115" s="2">
        <v>6920</v>
      </c>
      <c r="CE115" s="2">
        <v>7054</v>
      </c>
      <c r="CF115" s="2">
        <v>7225</v>
      </c>
      <c r="CG115" s="2">
        <v>7236</v>
      </c>
      <c r="CH115" s="2">
        <v>7271</v>
      </c>
      <c r="CI115" s="2">
        <v>7232</v>
      </c>
      <c r="CJ115" s="2">
        <v>7224</v>
      </c>
      <c r="CK115" s="2">
        <v>7289</v>
      </c>
      <c r="CL115" s="2">
        <v>7239</v>
      </c>
      <c r="CM115" s="2">
        <v>7483</v>
      </c>
      <c r="CN115" s="2">
        <v>7318</v>
      </c>
      <c r="CO115" s="2">
        <v>7558</v>
      </c>
      <c r="CP115" s="2">
        <v>7568</v>
      </c>
      <c r="CQ115" s="2">
        <v>7522</v>
      </c>
      <c r="CR115" s="2">
        <v>7463</v>
      </c>
      <c r="CS115" s="2">
        <v>7127</v>
      </c>
      <c r="CT115" s="2">
        <v>6971</v>
      </c>
      <c r="CU115" s="2">
        <v>7319</v>
      </c>
      <c r="CV115" s="2">
        <v>7480</v>
      </c>
      <c r="CW115" s="2">
        <v>7410</v>
      </c>
      <c r="CX115" s="2">
        <v>7415</v>
      </c>
      <c r="CY115" s="2">
        <v>7505</v>
      </c>
      <c r="CZ115" s="2">
        <v>7489</v>
      </c>
      <c r="DA115" s="2">
        <v>7553</v>
      </c>
      <c r="DB115" s="2">
        <v>7410</v>
      </c>
      <c r="DC115" s="2">
        <v>7321</v>
      </c>
      <c r="DD115" s="2">
        <v>7616</v>
      </c>
      <c r="DE115" s="2">
        <v>7777</v>
      </c>
      <c r="DF115" s="2">
        <v>7436</v>
      </c>
      <c r="DG115" s="2">
        <v>7550</v>
      </c>
      <c r="DH115" s="2">
        <v>7506</v>
      </c>
      <c r="DI115" s="2">
        <v>7553</v>
      </c>
      <c r="DJ115" s="2">
        <v>7625</v>
      </c>
      <c r="DK115" s="2">
        <v>7492</v>
      </c>
      <c r="DL115" s="2">
        <v>7494</v>
      </c>
      <c r="DM115" s="2">
        <v>7532</v>
      </c>
      <c r="DN115" s="2">
        <v>7471</v>
      </c>
      <c r="DO115" s="2">
        <v>7541</v>
      </c>
      <c r="DP115" s="2">
        <v>7441</v>
      </c>
      <c r="DQ115" s="2">
        <v>7440</v>
      </c>
      <c r="DR115" s="2">
        <v>7740</v>
      </c>
      <c r="DS115" s="2">
        <v>7645</v>
      </c>
      <c r="DT115" s="2">
        <v>7655</v>
      </c>
      <c r="DU115" s="2">
        <v>7329</v>
      </c>
      <c r="DV115" s="2">
        <v>7207</v>
      </c>
      <c r="DW115" s="2">
        <v>7160</v>
      </c>
      <c r="DX115" s="2">
        <v>7142</v>
      </c>
      <c r="DY115" s="2">
        <v>6981</v>
      </c>
      <c r="DZ115" s="2">
        <v>6860</v>
      </c>
      <c r="EA115" s="2">
        <v>6666</v>
      </c>
      <c r="EB115" s="2">
        <v>6556</v>
      </c>
      <c r="EC115" s="2">
        <v>6507</v>
      </c>
      <c r="ED115" s="2">
        <v>6584</v>
      </c>
      <c r="EE115" s="2">
        <v>6555</v>
      </c>
      <c r="EF115" s="2">
        <v>6713</v>
      </c>
      <c r="EG115" s="2">
        <v>6606</v>
      </c>
      <c r="EH115" s="2">
        <v>6467</v>
      </c>
      <c r="EI115" s="2">
        <v>6503</v>
      </c>
      <c r="EJ115" s="2">
        <v>6513</v>
      </c>
      <c r="EK115" s="2">
        <v>6439</v>
      </c>
      <c r="EL115" s="2">
        <v>6443</v>
      </c>
      <c r="EM115" s="2">
        <v>6345</v>
      </c>
      <c r="EN115" s="2">
        <v>6266</v>
      </c>
      <c r="EO115" s="2">
        <v>6211</v>
      </c>
      <c r="EP115" s="2">
        <v>6163</v>
      </c>
      <c r="EQ115" s="2">
        <v>6153</v>
      </c>
      <c r="ER115" s="2">
        <v>6235</v>
      </c>
      <c r="ES115" s="2">
        <v>6232</v>
      </c>
      <c r="ET115" s="2">
        <v>6119</v>
      </c>
      <c r="EU115" s="2">
        <v>6121</v>
      </c>
      <c r="EV115" s="2">
        <v>6169</v>
      </c>
      <c r="EW115" s="2">
        <v>6147</v>
      </c>
      <c r="EX115" s="2">
        <v>6151</v>
      </c>
      <c r="EY115" s="2">
        <v>6196</v>
      </c>
      <c r="EZ115" s="2">
        <v>6198</v>
      </c>
      <c r="FA115" s="2">
        <v>6310</v>
      </c>
      <c r="FB115" s="2">
        <v>6285</v>
      </c>
      <c r="FC115" s="2">
        <v>6175</v>
      </c>
      <c r="FD115" s="2">
        <v>6205</v>
      </c>
      <c r="FE115" s="2">
        <v>6298</v>
      </c>
      <c r="FF115" s="2">
        <v>6200</v>
      </c>
      <c r="FG115" s="2">
        <v>6188</v>
      </c>
      <c r="FH115" s="2">
        <v>6100</v>
      </c>
      <c r="FI115" s="2">
        <v>6011</v>
      </c>
      <c r="FJ115" s="2">
        <v>5899</v>
      </c>
      <c r="FK115" s="2">
        <v>5895</v>
      </c>
      <c r="FL115" s="2">
        <v>5955</v>
      </c>
      <c r="FM115" s="2">
        <v>5957</v>
      </c>
      <c r="FN115" s="2">
        <v>6069</v>
      </c>
      <c r="FO115" s="2">
        <v>6161</v>
      </c>
      <c r="FP115" s="2">
        <v>6332</v>
      </c>
      <c r="FQ115" s="2">
        <v>6401</v>
      </c>
      <c r="FR115" s="2">
        <v>6288</v>
      </c>
      <c r="FS115" s="2">
        <v>6150</v>
      </c>
      <c r="FT115" s="2">
        <v>6032</v>
      </c>
      <c r="FU115" s="2">
        <v>5969</v>
      </c>
      <c r="FV115" s="2">
        <v>5914</v>
      </c>
      <c r="FW115" s="2">
        <v>5922</v>
      </c>
      <c r="FX115" s="2">
        <v>6040</v>
      </c>
      <c r="FY115" s="2">
        <v>6028</v>
      </c>
      <c r="FZ115" s="2">
        <v>5963</v>
      </c>
      <c r="GA115" s="2">
        <v>5876</v>
      </c>
      <c r="GB115" s="2">
        <v>5820</v>
      </c>
      <c r="GC115" s="2">
        <v>5699</v>
      </c>
      <c r="GD115" s="2">
        <v>5612</v>
      </c>
      <c r="GE115" s="2">
        <v>5603</v>
      </c>
      <c r="GF115" s="2">
        <v>5514</v>
      </c>
      <c r="GG115" s="2">
        <v>5400</v>
      </c>
      <c r="GH115" s="2">
        <v>5343</v>
      </c>
      <c r="GI115" s="2">
        <v>5270</v>
      </c>
      <c r="GJ115" s="2">
        <v>5254</v>
      </c>
      <c r="GK115" s="2">
        <v>5349</v>
      </c>
      <c r="GL115" s="2">
        <v>5279</v>
      </c>
      <c r="GM115" s="2">
        <v>5253</v>
      </c>
      <c r="GN115" s="2">
        <v>5278</v>
      </c>
      <c r="GO115" s="2">
        <v>5203</v>
      </c>
      <c r="GP115" s="2">
        <v>5196</v>
      </c>
      <c r="GQ115" s="2">
        <v>5189</v>
      </c>
      <c r="GR115" s="2">
        <v>5169</v>
      </c>
      <c r="GS115" s="2">
        <v>5295</v>
      </c>
      <c r="GT115" s="2">
        <v>5220</v>
      </c>
      <c r="GU115" s="2">
        <v>5150</v>
      </c>
      <c r="GV115" s="2">
        <v>5238</v>
      </c>
      <c r="GW115" s="2">
        <v>5306</v>
      </c>
      <c r="GX115" s="2">
        <v>5267</v>
      </c>
      <c r="GY115" s="2">
        <v>5179</v>
      </c>
      <c r="GZ115" s="2">
        <v>5158</v>
      </c>
      <c r="HA115" s="2">
        <v>5111</v>
      </c>
      <c r="HB115" s="2">
        <v>5000</v>
      </c>
      <c r="HC115" s="2">
        <v>5092</v>
      </c>
      <c r="HD115" s="2">
        <v>5212</v>
      </c>
      <c r="HE115" s="2">
        <v>5255</v>
      </c>
      <c r="HF115" s="2">
        <v>5355</v>
      </c>
      <c r="HG115" s="2">
        <v>5381</v>
      </c>
      <c r="HH115" s="2">
        <v>5321</v>
      </c>
      <c r="HI115" s="2">
        <v>5317</v>
      </c>
      <c r="HJ115" s="2">
        <v>5347</v>
      </c>
      <c r="HK115" s="2">
        <v>5431</v>
      </c>
      <c r="HL115" s="2">
        <v>5712</v>
      </c>
      <c r="HM115" s="2">
        <v>5760</v>
      </c>
      <c r="HN115" s="2">
        <v>5757</v>
      </c>
      <c r="HO115" s="2">
        <v>5762</v>
      </c>
      <c r="HP115" s="2">
        <v>5688</v>
      </c>
      <c r="HQ115" s="2">
        <v>5671</v>
      </c>
      <c r="HR115" s="2">
        <v>5667</v>
      </c>
      <c r="HS115" s="2">
        <v>5685</v>
      </c>
      <c r="HT115" s="2">
        <v>5726</v>
      </c>
      <c r="HU115" s="2">
        <v>5706</v>
      </c>
      <c r="HV115" s="2">
        <v>5710</v>
      </c>
      <c r="HW115" s="2">
        <v>5631</v>
      </c>
      <c r="HX115" s="2">
        <v>5626</v>
      </c>
      <c r="HY115" s="2">
        <v>5659</v>
      </c>
      <c r="HZ115" s="2">
        <v>5636</v>
      </c>
      <c r="IA115" s="2">
        <v>5590</v>
      </c>
      <c r="IB115" s="2">
        <v>5688</v>
      </c>
      <c r="IC115" s="2">
        <v>5712</v>
      </c>
      <c r="ID115" s="2">
        <v>5666</v>
      </c>
      <c r="IE115" s="2">
        <v>5604</v>
      </c>
      <c r="IF115" s="2">
        <v>5593</v>
      </c>
      <c r="IG115" s="2">
        <v>5665</v>
      </c>
      <c r="IH115" s="2">
        <v>5622</v>
      </c>
      <c r="II115" s="2">
        <v>5554</v>
      </c>
      <c r="IJ115" s="2">
        <v>5596</v>
      </c>
      <c r="IK115" s="2">
        <v>5577</v>
      </c>
      <c r="IL115" s="2">
        <v>5482</v>
      </c>
      <c r="IM115" s="2">
        <v>5474</v>
      </c>
      <c r="IN115" s="2">
        <v>5359</v>
      </c>
      <c r="IO115" s="2">
        <v>5302</v>
      </c>
      <c r="IP115" s="2">
        <v>5235</v>
      </c>
      <c r="IQ115" s="2">
        <v>5139</v>
      </c>
      <c r="IR115" s="2">
        <v>4950</v>
      </c>
      <c r="IS115" s="2">
        <v>4726</v>
      </c>
      <c r="IT115" s="2">
        <v>4800</v>
      </c>
    </row>
    <row r="116" spans="1:254" ht="15.9" customHeight="1">
      <c r="A116" s="65" t="s">
        <v>227</v>
      </c>
      <c r="B116" s="41" t="s">
        <v>228</v>
      </c>
      <c r="C116" s="45">
        <v>1737</v>
      </c>
      <c r="D116" s="16">
        <v>24</v>
      </c>
      <c r="E116" s="30">
        <v>1713</v>
      </c>
      <c r="F116" s="30">
        <v>1707</v>
      </c>
      <c r="G116" s="30">
        <v>1716</v>
      </c>
      <c r="H116" s="30">
        <v>1706</v>
      </c>
      <c r="I116" s="30">
        <v>1800</v>
      </c>
      <c r="J116" s="30">
        <v>1868</v>
      </c>
      <c r="K116" s="30">
        <v>1846</v>
      </c>
      <c r="L116" s="30">
        <v>1829</v>
      </c>
      <c r="M116" s="30">
        <v>1795</v>
      </c>
      <c r="N116" s="30">
        <v>1765</v>
      </c>
      <c r="O116" s="30">
        <v>1782</v>
      </c>
      <c r="P116" s="30">
        <v>1795</v>
      </c>
      <c r="Q116" s="30">
        <v>1816</v>
      </c>
      <c r="R116" s="30">
        <v>1807</v>
      </c>
      <c r="S116" s="30">
        <v>1811</v>
      </c>
      <c r="T116" s="30">
        <v>1809</v>
      </c>
      <c r="U116" s="30">
        <v>1805</v>
      </c>
      <c r="V116" s="30">
        <v>1806</v>
      </c>
      <c r="W116" s="30">
        <v>1814</v>
      </c>
      <c r="X116" s="30">
        <v>1822</v>
      </c>
      <c r="Y116" s="30">
        <v>1820</v>
      </c>
      <c r="Z116" s="30">
        <v>1814</v>
      </c>
      <c r="AA116" s="30">
        <v>1770</v>
      </c>
      <c r="AB116" s="30">
        <v>1769</v>
      </c>
      <c r="AC116" s="30">
        <v>1741</v>
      </c>
      <c r="AD116" s="30">
        <v>1737</v>
      </c>
      <c r="AE116" s="30">
        <v>1742</v>
      </c>
      <c r="AF116" s="30">
        <v>1765</v>
      </c>
      <c r="AG116" s="30">
        <v>1745</v>
      </c>
      <c r="AH116" s="30">
        <v>1748</v>
      </c>
      <c r="AI116" s="30">
        <v>1731</v>
      </c>
      <c r="AJ116" s="30">
        <v>1735</v>
      </c>
      <c r="AK116" s="30">
        <v>1737</v>
      </c>
      <c r="AL116" s="30">
        <v>1740</v>
      </c>
      <c r="AM116" s="30">
        <v>1738</v>
      </c>
      <c r="AN116" s="30">
        <v>1735</v>
      </c>
      <c r="AO116" s="30">
        <v>1711</v>
      </c>
      <c r="AP116" s="30">
        <v>1731</v>
      </c>
      <c r="AQ116" s="30">
        <v>1721</v>
      </c>
      <c r="AR116" s="30">
        <v>1698</v>
      </c>
      <c r="AS116" s="30">
        <v>1700</v>
      </c>
      <c r="AT116" s="30">
        <v>1677</v>
      </c>
      <c r="AU116" s="30">
        <v>1663</v>
      </c>
      <c r="AV116" s="30">
        <v>1655</v>
      </c>
      <c r="AW116" s="30">
        <v>1643</v>
      </c>
      <c r="AX116" s="30">
        <v>1618</v>
      </c>
      <c r="AY116" s="30">
        <v>1601</v>
      </c>
      <c r="AZ116" s="30">
        <v>1614</v>
      </c>
      <c r="BA116" s="30">
        <v>1625</v>
      </c>
      <c r="BB116" s="30">
        <v>1622</v>
      </c>
      <c r="BC116" s="30">
        <v>1613</v>
      </c>
      <c r="BD116" s="30">
        <v>1613</v>
      </c>
      <c r="BE116" s="30">
        <v>1605</v>
      </c>
      <c r="BF116" s="30">
        <v>1612</v>
      </c>
      <c r="BG116" s="30">
        <v>1622</v>
      </c>
      <c r="BH116" s="30">
        <v>1608</v>
      </c>
      <c r="BI116" s="30">
        <v>1625</v>
      </c>
      <c r="BJ116" s="30">
        <v>1611</v>
      </c>
      <c r="BK116" s="30">
        <v>1595</v>
      </c>
      <c r="BL116" s="30">
        <v>1585</v>
      </c>
      <c r="BM116" s="2">
        <v>1613</v>
      </c>
      <c r="BN116" s="2">
        <v>1633</v>
      </c>
      <c r="BO116" s="2">
        <v>1622</v>
      </c>
      <c r="BP116" s="2">
        <v>1487</v>
      </c>
      <c r="BQ116" s="2">
        <v>1502</v>
      </c>
      <c r="BR116" s="2">
        <v>1503</v>
      </c>
      <c r="BS116" s="2">
        <v>1502</v>
      </c>
      <c r="BT116" s="2">
        <v>1504</v>
      </c>
      <c r="BU116" s="2">
        <v>1504</v>
      </c>
      <c r="BV116" s="2">
        <v>1506</v>
      </c>
      <c r="BW116" s="2">
        <v>1509</v>
      </c>
      <c r="BX116" s="2">
        <v>1538</v>
      </c>
      <c r="BY116" s="2">
        <v>1561</v>
      </c>
      <c r="BZ116" s="2">
        <v>1555</v>
      </c>
      <c r="CA116" s="2">
        <v>1554</v>
      </c>
      <c r="CB116" s="2">
        <v>1549</v>
      </c>
      <c r="CC116" s="2">
        <v>1553</v>
      </c>
      <c r="CD116" s="2">
        <v>1561</v>
      </c>
      <c r="CE116" s="2">
        <v>1565</v>
      </c>
      <c r="CF116" s="2">
        <v>1590</v>
      </c>
      <c r="CG116" s="2">
        <v>1597</v>
      </c>
      <c r="CH116" s="2">
        <v>1614</v>
      </c>
      <c r="CI116" s="2">
        <v>1575</v>
      </c>
      <c r="CJ116" s="2">
        <v>1550</v>
      </c>
      <c r="CK116" s="2">
        <v>1546</v>
      </c>
      <c r="CL116" s="2">
        <v>1555</v>
      </c>
      <c r="CM116" s="2">
        <v>1550</v>
      </c>
      <c r="CN116" s="2">
        <v>1545</v>
      </c>
      <c r="CO116" s="2">
        <v>1510</v>
      </c>
      <c r="CP116" s="2">
        <v>1586</v>
      </c>
      <c r="CQ116" s="2">
        <v>1568</v>
      </c>
      <c r="CR116" s="2">
        <v>1571</v>
      </c>
      <c r="CS116" s="2">
        <v>1536</v>
      </c>
      <c r="CT116" s="2">
        <v>1503</v>
      </c>
      <c r="CU116" s="2">
        <v>1542</v>
      </c>
      <c r="CV116" s="2">
        <v>1583</v>
      </c>
      <c r="CW116" s="2">
        <v>1578</v>
      </c>
      <c r="CX116" s="2">
        <v>1569</v>
      </c>
      <c r="CY116" s="2">
        <v>1580</v>
      </c>
      <c r="CZ116" s="2">
        <v>1610</v>
      </c>
      <c r="DA116" s="2">
        <v>1650</v>
      </c>
      <c r="DB116" s="2">
        <v>1650</v>
      </c>
      <c r="DC116" s="2">
        <v>1613</v>
      </c>
      <c r="DD116" s="2">
        <v>1659</v>
      </c>
      <c r="DE116" s="2">
        <v>1678</v>
      </c>
      <c r="DF116" s="2">
        <v>1639</v>
      </c>
      <c r="DG116" s="2">
        <v>1687</v>
      </c>
      <c r="DH116" s="2">
        <v>1730</v>
      </c>
      <c r="DI116" s="2">
        <v>1735</v>
      </c>
      <c r="DJ116" s="2">
        <v>1725</v>
      </c>
      <c r="DK116" s="2">
        <v>1708</v>
      </c>
      <c r="DL116" s="2">
        <v>1702</v>
      </c>
      <c r="DM116" s="2">
        <v>1689</v>
      </c>
      <c r="DN116" s="2">
        <v>1690</v>
      </c>
      <c r="DO116" s="2">
        <v>1682</v>
      </c>
      <c r="DP116" s="2">
        <v>1669</v>
      </c>
      <c r="DQ116" s="2">
        <v>1664</v>
      </c>
      <c r="DR116" s="2">
        <v>1659</v>
      </c>
      <c r="DS116" s="2">
        <v>1667</v>
      </c>
      <c r="DT116" s="2">
        <v>1653</v>
      </c>
      <c r="DU116" s="2">
        <v>1645</v>
      </c>
      <c r="DV116" s="2">
        <v>1634</v>
      </c>
      <c r="DW116" s="2">
        <v>1634</v>
      </c>
      <c r="DX116" s="2">
        <v>1627</v>
      </c>
      <c r="DY116" s="2">
        <v>1605</v>
      </c>
      <c r="DZ116" s="2">
        <v>1603</v>
      </c>
      <c r="EA116" s="2">
        <v>1680</v>
      </c>
      <c r="EB116" s="2">
        <v>1647</v>
      </c>
      <c r="EC116" s="2">
        <v>1669</v>
      </c>
      <c r="ED116" s="2">
        <v>1676</v>
      </c>
      <c r="EE116" s="2">
        <v>1685</v>
      </c>
      <c r="EF116" s="2">
        <v>1689</v>
      </c>
      <c r="EG116" s="2">
        <v>1669</v>
      </c>
      <c r="EH116" s="2">
        <v>1658</v>
      </c>
      <c r="EI116" s="2">
        <v>1662</v>
      </c>
      <c r="EJ116" s="2">
        <v>1644</v>
      </c>
      <c r="EK116" s="2">
        <v>1631</v>
      </c>
      <c r="EL116" s="2">
        <v>1642</v>
      </c>
      <c r="EM116" s="2">
        <v>1644</v>
      </c>
      <c r="EN116" s="2">
        <v>1655</v>
      </c>
      <c r="EO116" s="2">
        <v>1660</v>
      </c>
      <c r="EP116" s="2">
        <v>1635</v>
      </c>
      <c r="EQ116" s="2">
        <v>1628</v>
      </c>
      <c r="ER116" s="2">
        <v>1642</v>
      </c>
      <c r="ES116" s="2">
        <v>1626</v>
      </c>
      <c r="ET116" s="2">
        <v>1640</v>
      </c>
      <c r="EU116" s="2">
        <v>1640</v>
      </c>
      <c r="EV116" s="2">
        <v>1642</v>
      </c>
      <c r="EW116" s="2">
        <v>1638</v>
      </c>
      <c r="EX116" s="2">
        <v>1636</v>
      </c>
      <c r="EY116" s="2">
        <v>1655</v>
      </c>
      <c r="EZ116" s="2">
        <v>1644</v>
      </c>
      <c r="FA116" s="2">
        <v>1653</v>
      </c>
      <c r="FB116" s="2">
        <v>1637</v>
      </c>
      <c r="FC116" s="2">
        <v>1612</v>
      </c>
      <c r="FD116" s="2">
        <v>1626</v>
      </c>
      <c r="FE116" s="2">
        <v>1632</v>
      </c>
      <c r="FF116" s="2">
        <v>1625</v>
      </c>
      <c r="FG116" s="2">
        <v>1603</v>
      </c>
      <c r="FH116" s="2">
        <v>1587</v>
      </c>
      <c r="FI116" s="2">
        <v>1596</v>
      </c>
      <c r="FJ116" s="2">
        <v>1606</v>
      </c>
      <c r="FK116" s="2">
        <v>1613</v>
      </c>
      <c r="FL116" s="2">
        <v>1606</v>
      </c>
      <c r="FM116" s="2">
        <v>1607</v>
      </c>
      <c r="FN116" s="2">
        <v>1631</v>
      </c>
      <c r="FO116" s="2">
        <v>1633</v>
      </c>
      <c r="FP116" s="2">
        <v>1662</v>
      </c>
      <c r="FQ116" s="2">
        <v>1644</v>
      </c>
      <c r="FR116" s="2">
        <v>1643</v>
      </c>
      <c r="FS116" s="2">
        <v>1636</v>
      </c>
      <c r="FT116" s="2">
        <v>1606</v>
      </c>
      <c r="FU116" s="2">
        <v>1579</v>
      </c>
      <c r="FV116" s="2">
        <v>1568</v>
      </c>
      <c r="FW116" s="2">
        <v>1565</v>
      </c>
      <c r="FX116" s="2">
        <v>1559</v>
      </c>
      <c r="FY116" s="2">
        <v>1555</v>
      </c>
      <c r="FZ116" s="2">
        <v>1547</v>
      </c>
      <c r="GA116" s="2">
        <v>1536</v>
      </c>
      <c r="GB116" s="2">
        <v>1511</v>
      </c>
      <c r="GC116" s="2">
        <v>1525</v>
      </c>
      <c r="GD116" s="2">
        <v>1489</v>
      </c>
      <c r="GE116" s="2">
        <v>1473</v>
      </c>
      <c r="GF116" s="2">
        <v>1450</v>
      </c>
      <c r="GG116" s="2">
        <v>1437</v>
      </c>
      <c r="GH116" s="2">
        <v>1546</v>
      </c>
      <c r="GI116" s="2">
        <v>1547</v>
      </c>
      <c r="GJ116" s="2">
        <v>1569</v>
      </c>
      <c r="GK116" s="2">
        <v>1595</v>
      </c>
      <c r="GL116" s="2">
        <v>1629</v>
      </c>
      <c r="GM116" s="2">
        <v>1629</v>
      </c>
      <c r="GN116" s="2">
        <v>1628</v>
      </c>
      <c r="GO116" s="2">
        <v>1608</v>
      </c>
      <c r="GP116" s="2">
        <v>1602</v>
      </c>
      <c r="GQ116" s="2">
        <v>1598</v>
      </c>
      <c r="GR116" s="2">
        <v>1588</v>
      </c>
      <c r="GS116" s="2">
        <v>1600</v>
      </c>
      <c r="GT116" s="2">
        <v>1600</v>
      </c>
      <c r="GU116" s="2">
        <v>1571</v>
      </c>
      <c r="GV116" s="2">
        <v>1573</v>
      </c>
      <c r="GW116" s="2">
        <v>1608</v>
      </c>
      <c r="GX116" s="2">
        <v>1623</v>
      </c>
      <c r="GY116" s="2">
        <v>1599</v>
      </c>
      <c r="GZ116" s="2">
        <v>1596</v>
      </c>
      <c r="HA116" s="2">
        <v>1580</v>
      </c>
      <c r="HB116" s="2">
        <v>1582</v>
      </c>
      <c r="HC116" s="2">
        <v>1582</v>
      </c>
      <c r="HD116" s="2">
        <v>1690</v>
      </c>
      <c r="HE116" s="2">
        <v>1694</v>
      </c>
      <c r="HF116" s="2">
        <v>1696</v>
      </c>
      <c r="HG116" s="2">
        <v>1695</v>
      </c>
      <c r="HH116" s="2">
        <v>1678</v>
      </c>
      <c r="HI116" s="2">
        <v>1689</v>
      </c>
      <c r="HJ116" s="2">
        <v>1709</v>
      </c>
      <c r="HK116" s="2">
        <v>1706</v>
      </c>
      <c r="HL116" s="2">
        <v>1702</v>
      </c>
      <c r="HM116" s="2">
        <v>1712</v>
      </c>
      <c r="HN116" s="2">
        <v>1703</v>
      </c>
      <c r="HO116" s="2">
        <v>1697</v>
      </c>
      <c r="HP116" s="2">
        <v>1711</v>
      </c>
      <c r="HQ116" s="2">
        <v>1709</v>
      </c>
      <c r="HR116" s="2">
        <v>1702</v>
      </c>
      <c r="HS116" s="2">
        <v>1676</v>
      </c>
      <c r="HT116" s="2">
        <v>1656</v>
      </c>
      <c r="HU116" s="2">
        <v>1648</v>
      </c>
      <c r="HV116" s="2">
        <v>1632</v>
      </c>
      <c r="HW116" s="2">
        <v>1636</v>
      </c>
      <c r="HX116" s="2">
        <v>1639</v>
      </c>
      <c r="HY116" s="2">
        <v>1645</v>
      </c>
      <c r="HZ116" s="2">
        <v>1636</v>
      </c>
      <c r="IA116" s="2">
        <v>1641</v>
      </c>
      <c r="IB116" s="2">
        <v>1640</v>
      </c>
      <c r="IC116" s="2">
        <v>1657</v>
      </c>
      <c r="ID116" s="2">
        <v>1655</v>
      </c>
      <c r="IE116" s="2">
        <v>1659</v>
      </c>
      <c r="IF116" s="2">
        <v>1641</v>
      </c>
      <c r="IG116" s="2">
        <v>1638</v>
      </c>
      <c r="IH116" s="2">
        <v>1620</v>
      </c>
      <c r="II116" s="2">
        <v>1606</v>
      </c>
      <c r="IJ116" s="2">
        <v>1608</v>
      </c>
      <c r="IK116" s="2">
        <v>1618</v>
      </c>
      <c r="IL116" s="2">
        <v>1599</v>
      </c>
      <c r="IM116" s="2">
        <v>1593</v>
      </c>
      <c r="IN116" s="2">
        <v>1541</v>
      </c>
      <c r="IO116" s="2">
        <v>1525</v>
      </c>
      <c r="IP116" s="2">
        <v>1520</v>
      </c>
      <c r="IQ116" s="2">
        <v>1518</v>
      </c>
      <c r="IR116" s="2">
        <v>1577</v>
      </c>
      <c r="IS116" s="2">
        <v>1584</v>
      </c>
      <c r="IT116" s="2">
        <v>1566</v>
      </c>
    </row>
    <row r="117" spans="1:254" ht="15.9" customHeight="1">
      <c r="A117" s="65" t="s">
        <v>229</v>
      </c>
      <c r="B117" s="41" t="s">
        <v>230</v>
      </c>
      <c r="C117" s="45">
        <v>5512</v>
      </c>
      <c r="D117" s="16">
        <v>31</v>
      </c>
      <c r="E117" s="30">
        <v>5481</v>
      </c>
      <c r="F117" s="30">
        <v>5291</v>
      </c>
      <c r="G117" s="30">
        <v>5314</v>
      </c>
      <c r="H117" s="30">
        <v>5192</v>
      </c>
      <c r="I117" s="30">
        <v>5268</v>
      </c>
      <c r="J117" s="30">
        <v>5238</v>
      </c>
      <c r="K117" s="30">
        <v>5418</v>
      </c>
      <c r="L117" s="30">
        <v>5440</v>
      </c>
      <c r="M117" s="30">
        <v>5543</v>
      </c>
      <c r="N117" s="30">
        <v>5550</v>
      </c>
      <c r="O117" s="30">
        <v>5544</v>
      </c>
      <c r="P117" s="30">
        <v>5270</v>
      </c>
      <c r="Q117" s="30">
        <v>5269</v>
      </c>
      <c r="R117" s="30">
        <v>5173</v>
      </c>
      <c r="S117" s="30">
        <v>5515</v>
      </c>
      <c r="T117" s="30">
        <v>5637</v>
      </c>
      <c r="U117" s="30">
        <v>5734</v>
      </c>
      <c r="V117" s="30">
        <v>5670</v>
      </c>
      <c r="W117" s="30">
        <v>5731</v>
      </c>
      <c r="X117" s="30">
        <v>5691</v>
      </c>
      <c r="Y117" s="30">
        <v>5697</v>
      </c>
      <c r="Z117" s="30">
        <v>5519</v>
      </c>
      <c r="AA117" s="30">
        <v>5314</v>
      </c>
      <c r="AB117" s="30">
        <v>5290</v>
      </c>
      <c r="AC117" s="30">
        <v>5123</v>
      </c>
      <c r="AD117" s="30">
        <v>5083</v>
      </c>
      <c r="AE117" s="30">
        <v>5109</v>
      </c>
      <c r="AF117" s="30">
        <v>5032</v>
      </c>
      <c r="AG117" s="30">
        <v>4980</v>
      </c>
      <c r="AH117" s="30">
        <v>4961</v>
      </c>
      <c r="AI117" s="30">
        <v>4995</v>
      </c>
      <c r="AJ117" s="30">
        <v>5020</v>
      </c>
      <c r="AK117" s="30">
        <v>4998</v>
      </c>
      <c r="AL117" s="30">
        <v>5084</v>
      </c>
      <c r="AM117" s="30">
        <v>5145</v>
      </c>
      <c r="AN117" s="30">
        <v>5158</v>
      </c>
      <c r="AO117" s="30">
        <v>5102</v>
      </c>
      <c r="AP117" s="30">
        <v>5085</v>
      </c>
      <c r="AQ117" s="30">
        <v>5051</v>
      </c>
      <c r="AR117" s="30">
        <v>4938</v>
      </c>
      <c r="AS117" s="30">
        <v>4688</v>
      </c>
      <c r="AT117" s="30">
        <v>4850</v>
      </c>
      <c r="AU117" s="30">
        <v>4764</v>
      </c>
      <c r="AV117" s="30">
        <v>4903</v>
      </c>
      <c r="AW117" s="30">
        <v>4742</v>
      </c>
      <c r="AX117" s="30">
        <v>4500</v>
      </c>
      <c r="AY117" s="30">
        <v>4390</v>
      </c>
      <c r="AZ117" s="30">
        <v>4342</v>
      </c>
      <c r="BA117" s="30">
        <v>4653</v>
      </c>
      <c r="BB117" s="30">
        <v>4751</v>
      </c>
      <c r="BC117" s="30">
        <v>4782</v>
      </c>
      <c r="BD117" s="30">
        <v>4910</v>
      </c>
      <c r="BE117" s="30">
        <v>4821</v>
      </c>
      <c r="BF117" s="30">
        <v>4779</v>
      </c>
      <c r="BG117" s="30">
        <v>5480</v>
      </c>
      <c r="BH117" s="30">
        <v>6463</v>
      </c>
      <c r="BI117" s="30">
        <v>6611</v>
      </c>
      <c r="BJ117" s="30">
        <v>6234</v>
      </c>
      <c r="BK117" s="30">
        <v>5902</v>
      </c>
      <c r="BL117" s="30">
        <v>5998</v>
      </c>
      <c r="BM117" s="2">
        <v>5997</v>
      </c>
      <c r="BN117" s="2">
        <v>6198</v>
      </c>
      <c r="BO117" s="2">
        <v>6193</v>
      </c>
      <c r="BP117" s="2">
        <v>6128</v>
      </c>
      <c r="BQ117" s="2">
        <v>6191</v>
      </c>
      <c r="BR117" s="2">
        <v>6183</v>
      </c>
      <c r="BS117" s="2">
        <v>6195</v>
      </c>
      <c r="BT117" s="2">
        <v>6136</v>
      </c>
      <c r="BU117" s="2">
        <v>6062</v>
      </c>
      <c r="BV117" s="2">
        <v>6110</v>
      </c>
      <c r="BW117" s="2">
        <v>6040</v>
      </c>
      <c r="BX117" s="2">
        <v>6061</v>
      </c>
      <c r="BY117" s="2">
        <v>6411</v>
      </c>
      <c r="BZ117" s="2">
        <v>6488</v>
      </c>
      <c r="CA117" s="2">
        <v>6552</v>
      </c>
      <c r="CB117" s="2">
        <v>6656</v>
      </c>
      <c r="CC117" s="2">
        <v>6724</v>
      </c>
      <c r="CD117" s="2">
        <v>6731</v>
      </c>
      <c r="CE117" s="2">
        <v>6621</v>
      </c>
      <c r="CF117" s="2">
        <v>6662</v>
      </c>
      <c r="CG117" s="2">
        <v>6517</v>
      </c>
      <c r="CH117" s="2">
        <v>6330</v>
      </c>
      <c r="CI117" s="2">
        <v>6082</v>
      </c>
      <c r="CJ117" s="2">
        <v>6052</v>
      </c>
      <c r="CK117" s="2">
        <v>6002</v>
      </c>
      <c r="CL117" s="2">
        <v>5952</v>
      </c>
      <c r="CM117" s="2">
        <v>5810</v>
      </c>
      <c r="CN117" s="2">
        <v>5610</v>
      </c>
      <c r="CO117" s="2">
        <v>5703</v>
      </c>
      <c r="CP117" s="2">
        <v>5927</v>
      </c>
      <c r="CQ117" s="2">
        <v>5994</v>
      </c>
      <c r="CR117" s="2">
        <v>6190</v>
      </c>
      <c r="CS117" s="2">
        <v>6062</v>
      </c>
      <c r="CT117" s="2">
        <v>6016</v>
      </c>
      <c r="CU117" s="2">
        <v>6095</v>
      </c>
      <c r="CV117" s="2">
        <v>6149</v>
      </c>
      <c r="CW117" s="2">
        <v>6020</v>
      </c>
      <c r="CX117" s="2">
        <v>6030</v>
      </c>
      <c r="CY117" s="2">
        <v>5954</v>
      </c>
      <c r="CZ117" s="2">
        <v>5998</v>
      </c>
      <c r="DA117" s="2">
        <v>6070</v>
      </c>
      <c r="DB117" s="2">
        <v>6085</v>
      </c>
      <c r="DC117" s="2">
        <v>5611</v>
      </c>
      <c r="DD117" s="2">
        <v>5882</v>
      </c>
      <c r="DE117" s="2">
        <v>5822</v>
      </c>
      <c r="DF117" s="2">
        <v>5461</v>
      </c>
      <c r="DG117" s="2">
        <v>5927</v>
      </c>
      <c r="DH117" s="2">
        <v>6043</v>
      </c>
      <c r="DI117" s="2">
        <v>6237</v>
      </c>
      <c r="DJ117" s="2">
        <v>6851</v>
      </c>
      <c r="DK117" s="2">
        <v>7796</v>
      </c>
      <c r="DL117" s="2">
        <v>8241</v>
      </c>
      <c r="DM117" s="2">
        <v>8939</v>
      </c>
      <c r="DN117" s="2">
        <v>8741</v>
      </c>
      <c r="DO117" s="2">
        <v>8634</v>
      </c>
      <c r="DP117" s="2">
        <v>8414</v>
      </c>
      <c r="DQ117" s="2">
        <v>8477</v>
      </c>
      <c r="DR117" s="2">
        <v>8482</v>
      </c>
      <c r="DS117" s="2">
        <v>8459</v>
      </c>
      <c r="DT117" s="2">
        <v>7982</v>
      </c>
      <c r="DU117" s="2">
        <v>7611</v>
      </c>
      <c r="DV117" s="2">
        <v>7371</v>
      </c>
      <c r="DW117" s="2">
        <v>7505</v>
      </c>
      <c r="DX117" s="2">
        <v>7191</v>
      </c>
      <c r="DY117" s="2">
        <v>7221</v>
      </c>
      <c r="DZ117" s="2">
        <v>7061</v>
      </c>
      <c r="EA117" s="2">
        <v>7109</v>
      </c>
      <c r="EB117" s="2">
        <v>6980</v>
      </c>
      <c r="EC117" s="2">
        <v>6978</v>
      </c>
      <c r="ED117" s="2">
        <v>6677</v>
      </c>
      <c r="EE117" s="2">
        <v>6716</v>
      </c>
      <c r="EF117" s="2">
        <v>6973</v>
      </c>
      <c r="EG117" s="2">
        <v>6936</v>
      </c>
      <c r="EH117" s="2">
        <v>7098</v>
      </c>
      <c r="EI117" s="2">
        <v>7275</v>
      </c>
      <c r="EJ117" s="2">
        <v>7114</v>
      </c>
      <c r="EK117" s="2">
        <v>6902</v>
      </c>
      <c r="EL117" s="2">
        <v>6842</v>
      </c>
      <c r="EM117" s="2">
        <v>6663</v>
      </c>
      <c r="EN117" s="2">
        <v>6615</v>
      </c>
      <c r="EO117" s="2">
        <v>6580</v>
      </c>
      <c r="EP117" s="2">
        <v>6570</v>
      </c>
      <c r="EQ117" s="2">
        <v>6769</v>
      </c>
      <c r="ER117" s="2">
        <v>6868</v>
      </c>
      <c r="ES117" s="2">
        <v>6914</v>
      </c>
      <c r="ET117" s="2">
        <v>6902</v>
      </c>
      <c r="EU117" s="2">
        <v>6904</v>
      </c>
      <c r="EV117" s="2">
        <v>6878</v>
      </c>
      <c r="EW117" s="2">
        <v>6944</v>
      </c>
      <c r="EX117" s="2">
        <v>6967</v>
      </c>
      <c r="EY117" s="2">
        <v>6948</v>
      </c>
      <c r="EZ117" s="2">
        <v>6890</v>
      </c>
      <c r="FA117" s="2">
        <v>6802</v>
      </c>
      <c r="FB117" s="2">
        <v>6755</v>
      </c>
      <c r="FC117" s="2">
        <v>6948</v>
      </c>
      <c r="FD117" s="2">
        <v>7085</v>
      </c>
      <c r="FE117" s="2">
        <v>7106</v>
      </c>
      <c r="FF117" s="2">
        <v>6932</v>
      </c>
      <c r="FG117" s="2">
        <v>6929</v>
      </c>
      <c r="FH117" s="2">
        <v>7235</v>
      </c>
      <c r="FI117" s="2">
        <v>7271</v>
      </c>
      <c r="FJ117" s="2">
        <v>7388</v>
      </c>
      <c r="FK117" s="2">
        <v>7303</v>
      </c>
      <c r="FL117" s="2">
        <v>7070</v>
      </c>
      <c r="FM117" s="2">
        <v>7051</v>
      </c>
      <c r="FN117" s="2">
        <v>7204</v>
      </c>
      <c r="FO117" s="2">
        <v>7409</v>
      </c>
      <c r="FP117" s="2">
        <v>7262</v>
      </c>
      <c r="FQ117" s="2">
        <v>7155</v>
      </c>
      <c r="FR117" s="2">
        <v>6776</v>
      </c>
      <c r="FS117" s="2">
        <v>6682</v>
      </c>
      <c r="FT117" s="2">
        <v>6556</v>
      </c>
      <c r="FU117" s="2">
        <v>6490</v>
      </c>
      <c r="FV117" s="2">
        <v>6516</v>
      </c>
      <c r="FW117" s="2">
        <v>6911</v>
      </c>
      <c r="FX117" s="2">
        <v>7414</v>
      </c>
      <c r="FY117" s="2">
        <v>7314</v>
      </c>
      <c r="FZ117" s="2">
        <v>7570</v>
      </c>
      <c r="GA117" s="2">
        <v>7381</v>
      </c>
      <c r="GB117" s="2">
        <v>7953</v>
      </c>
      <c r="GC117" s="2">
        <v>8003</v>
      </c>
      <c r="GD117" s="2">
        <v>7919</v>
      </c>
      <c r="GE117" s="2">
        <v>8090</v>
      </c>
      <c r="GF117" s="2">
        <v>7868</v>
      </c>
      <c r="GG117" s="2">
        <v>8238</v>
      </c>
      <c r="GH117" s="2">
        <v>8361</v>
      </c>
      <c r="GI117" s="2">
        <v>8298</v>
      </c>
      <c r="GJ117" s="2">
        <v>8211</v>
      </c>
      <c r="GK117" s="2">
        <v>8021</v>
      </c>
      <c r="GL117" s="2">
        <v>8100</v>
      </c>
      <c r="GM117" s="2">
        <v>8123</v>
      </c>
      <c r="GN117" s="2">
        <v>8200</v>
      </c>
      <c r="GO117" s="2">
        <v>8327</v>
      </c>
      <c r="GP117" s="2">
        <v>8263</v>
      </c>
      <c r="GQ117" s="2">
        <v>7870</v>
      </c>
      <c r="GR117" s="2">
        <v>7699</v>
      </c>
      <c r="GS117" s="2">
        <v>7907</v>
      </c>
      <c r="GT117" s="2">
        <v>7862</v>
      </c>
      <c r="GU117" s="2">
        <v>7811</v>
      </c>
      <c r="GV117" s="2">
        <v>8038</v>
      </c>
      <c r="GW117" s="2">
        <v>8111</v>
      </c>
      <c r="GX117" s="2">
        <v>7750</v>
      </c>
      <c r="GY117" s="2">
        <v>7675</v>
      </c>
      <c r="GZ117" s="2">
        <v>7715</v>
      </c>
      <c r="HA117" s="2">
        <v>8000</v>
      </c>
      <c r="HB117" s="2">
        <v>7989</v>
      </c>
      <c r="HC117" s="2">
        <v>8008</v>
      </c>
      <c r="HD117" s="2">
        <v>8078</v>
      </c>
      <c r="HE117" s="2">
        <v>8111</v>
      </c>
      <c r="HF117" s="2">
        <v>8031</v>
      </c>
      <c r="HG117" s="2">
        <v>7865</v>
      </c>
      <c r="HH117" s="2">
        <v>7868</v>
      </c>
      <c r="HI117" s="2">
        <v>7610</v>
      </c>
      <c r="HJ117" s="2">
        <v>7472</v>
      </c>
      <c r="HK117" s="2">
        <v>7585</v>
      </c>
      <c r="HL117" s="2">
        <v>7531</v>
      </c>
      <c r="HM117" s="2">
        <v>7666</v>
      </c>
      <c r="HN117" s="2">
        <v>7566</v>
      </c>
      <c r="HO117" s="2">
        <v>7628</v>
      </c>
      <c r="HP117" s="2">
        <v>7703</v>
      </c>
      <c r="HQ117" s="2">
        <v>7607</v>
      </c>
      <c r="HR117" s="2">
        <v>7718</v>
      </c>
      <c r="HS117" s="2">
        <v>7926</v>
      </c>
      <c r="HT117" s="2">
        <v>7827</v>
      </c>
      <c r="HU117" s="2">
        <v>7901</v>
      </c>
      <c r="HV117" s="2">
        <v>8321</v>
      </c>
      <c r="HW117" s="2">
        <v>8216</v>
      </c>
      <c r="HX117" s="2">
        <v>8309</v>
      </c>
      <c r="HY117" s="2">
        <v>8121</v>
      </c>
      <c r="HZ117" s="2">
        <v>8147</v>
      </c>
      <c r="IA117" s="2">
        <v>8211</v>
      </c>
      <c r="IB117" s="2">
        <v>8201</v>
      </c>
      <c r="IC117" s="2">
        <v>8100</v>
      </c>
      <c r="ID117" s="2">
        <v>8000</v>
      </c>
      <c r="IE117" s="2">
        <v>7812</v>
      </c>
      <c r="IF117" s="2">
        <v>8011</v>
      </c>
      <c r="IG117" s="2">
        <v>8587</v>
      </c>
      <c r="IH117" s="2">
        <v>8372</v>
      </c>
      <c r="II117" s="2">
        <v>8230</v>
      </c>
      <c r="IJ117" s="2">
        <v>8228</v>
      </c>
      <c r="IK117" s="2">
        <v>7585</v>
      </c>
      <c r="IL117" s="2">
        <v>7376</v>
      </c>
      <c r="IM117" s="2">
        <v>6810</v>
      </c>
      <c r="IN117" s="2">
        <v>6611</v>
      </c>
      <c r="IO117" s="2">
        <v>6692</v>
      </c>
      <c r="IP117" s="2">
        <v>6484</v>
      </c>
      <c r="IQ117" s="2">
        <v>6924</v>
      </c>
      <c r="IR117" s="2">
        <v>6986</v>
      </c>
      <c r="IS117" s="2">
        <v>6880</v>
      </c>
      <c r="IT117" s="2">
        <v>6860</v>
      </c>
    </row>
    <row r="118" spans="1:254" ht="15.9" customHeight="1">
      <c r="A118" s="65" t="s">
        <v>231</v>
      </c>
      <c r="B118" s="41" t="s">
        <v>232</v>
      </c>
      <c r="C118" s="45">
        <v>4628</v>
      </c>
      <c r="D118" s="16">
        <v>18</v>
      </c>
      <c r="E118" s="30">
        <v>4610</v>
      </c>
      <c r="F118" s="30">
        <v>4535</v>
      </c>
      <c r="G118" s="30">
        <v>4482</v>
      </c>
      <c r="H118" s="30">
        <v>4375</v>
      </c>
      <c r="I118" s="30">
        <v>4430</v>
      </c>
      <c r="J118" s="30">
        <v>4402</v>
      </c>
      <c r="K118" s="30">
        <v>4439</v>
      </c>
      <c r="L118" s="30">
        <v>4578</v>
      </c>
      <c r="M118" s="30">
        <v>4572</v>
      </c>
      <c r="N118" s="30">
        <v>4583</v>
      </c>
      <c r="O118" s="30">
        <v>4562</v>
      </c>
      <c r="P118" s="30">
        <v>4509</v>
      </c>
      <c r="Q118" s="30">
        <v>4397</v>
      </c>
      <c r="R118" s="30">
        <v>4300</v>
      </c>
      <c r="S118" s="30">
        <v>4639</v>
      </c>
      <c r="T118" s="30">
        <v>4697</v>
      </c>
      <c r="U118" s="30">
        <v>4645</v>
      </c>
      <c r="V118" s="30">
        <v>4651</v>
      </c>
      <c r="W118" s="30">
        <v>4643</v>
      </c>
      <c r="X118" s="30">
        <v>4715</v>
      </c>
      <c r="Y118" s="30">
        <v>4717</v>
      </c>
      <c r="Z118" s="30">
        <v>4719</v>
      </c>
      <c r="AA118" s="30">
        <v>4641</v>
      </c>
      <c r="AB118" s="30">
        <v>4626</v>
      </c>
      <c r="AC118" s="30">
        <v>4573</v>
      </c>
      <c r="AD118" s="30">
        <v>4525</v>
      </c>
      <c r="AE118" s="30">
        <v>4465</v>
      </c>
      <c r="AF118" s="30">
        <v>4411</v>
      </c>
      <c r="AG118" s="30">
        <v>4446</v>
      </c>
      <c r="AH118" s="30">
        <v>4473</v>
      </c>
      <c r="AI118" s="30">
        <v>4529</v>
      </c>
      <c r="AJ118" s="30">
        <v>4628</v>
      </c>
      <c r="AK118" s="30">
        <v>4791</v>
      </c>
      <c r="AL118" s="30">
        <v>4661</v>
      </c>
      <c r="AM118" s="30">
        <v>4600</v>
      </c>
      <c r="AN118" s="30">
        <v>4519</v>
      </c>
      <c r="AO118" s="30">
        <v>4375</v>
      </c>
      <c r="AP118" s="30">
        <v>4485</v>
      </c>
      <c r="AQ118" s="30">
        <v>4456</v>
      </c>
      <c r="AR118" s="30">
        <v>4390</v>
      </c>
      <c r="AS118" s="30">
        <v>4485</v>
      </c>
      <c r="AT118" s="30">
        <v>4573</v>
      </c>
      <c r="AU118" s="30">
        <v>4511</v>
      </c>
      <c r="AV118" s="30">
        <v>4580</v>
      </c>
      <c r="AW118" s="30">
        <v>4268</v>
      </c>
      <c r="AX118" s="30">
        <v>4271</v>
      </c>
      <c r="AY118" s="30">
        <v>4193</v>
      </c>
      <c r="AZ118" s="30">
        <v>4293</v>
      </c>
      <c r="BA118" s="30">
        <v>4312</v>
      </c>
      <c r="BB118" s="30">
        <v>4386</v>
      </c>
      <c r="BC118" s="30">
        <v>4437</v>
      </c>
      <c r="BD118" s="30">
        <v>4470</v>
      </c>
      <c r="BE118" s="30">
        <v>4489</v>
      </c>
      <c r="BF118" s="30">
        <v>4430</v>
      </c>
      <c r="BG118" s="30">
        <v>4443</v>
      </c>
      <c r="BH118" s="30">
        <v>4344</v>
      </c>
      <c r="BI118" s="30">
        <v>4366</v>
      </c>
      <c r="BJ118" s="30">
        <v>4282</v>
      </c>
      <c r="BK118" s="30">
        <v>4231</v>
      </c>
      <c r="BL118" s="30">
        <v>4380</v>
      </c>
      <c r="BM118" s="2">
        <v>4393</v>
      </c>
      <c r="BN118" s="2">
        <v>4381</v>
      </c>
      <c r="BO118" s="2">
        <v>4341</v>
      </c>
      <c r="BP118" s="2">
        <v>4338</v>
      </c>
      <c r="BQ118" s="2">
        <v>4396</v>
      </c>
      <c r="BR118" s="2">
        <v>4285</v>
      </c>
      <c r="BS118" s="2">
        <v>4251</v>
      </c>
      <c r="BT118" s="2">
        <v>4218</v>
      </c>
      <c r="BU118" s="2">
        <v>4143</v>
      </c>
      <c r="BV118" s="2">
        <v>4227</v>
      </c>
      <c r="BW118" s="2">
        <v>4126</v>
      </c>
      <c r="BX118" s="2">
        <v>4258</v>
      </c>
      <c r="BY118" s="2">
        <v>4305</v>
      </c>
      <c r="BZ118" s="2">
        <v>4292</v>
      </c>
      <c r="CA118" s="2">
        <v>4361</v>
      </c>
      <c r="CB118" s="2">
        <v>4392</v>
      </c>
      <c r="CC118" s="2">
        <v>4350</v>
      </c>
      <c r="CD118" s="2">
        <v>4315</v>
      </c>
      <c r="CE118" s="2">
        <v>4295</v>
      </c>
      <c r="CF118" s="2">
        <v>4330</v>
      </c>
      <c r="CG118" s="2">
        <v>4365</v>
      </c>
      <c r="CH118" s="2">
        <v>4444</v>
      </c>
      <c r="CI118" s="2">
        <v>4379</v>
      </c>
      <c r="CJ118" s="2">
        <v>4358</v>
      </c>
      <c r="CK118" s="2">
        <v>4297</v>
      </c>
      <c r="CL118" s="2">
        <v>4257</v>
      </c>
      <c r="CM118" s="2">
        <v>4231</v>
      </c>
      <c r="CN118" s="2">
        <v>4061</v>
      </c>
      <c r="CO118" s="2">
        <v>4159</v>
      </c>
      <c r="CP118" s="2">
        <v>4369</v>
      </c>
      <c r="CQ118" s="2">
        <v>4323</v>
      </c>
      <c r="CR118" s="2">
        <v>4333</v>
      </c>
      <c r="CS118" s="2">
        <v>4269</v>
      </c>
      <c r="CT118" s="2">
        <v>4200</v>
      </c>
      <c r="CU118" s="2">
        <v>4305</v>
      </c>
      <c r="CV118" s="2">
        <v>4324</v>
      </c>
      <c r="CW118" s="2">
        <v>4272</v>
      </c>
      <c r="CX118" s="2">
        <v>4371</v>
      </c>
      <c r="CY118" s="2">
        <v>4262</v>
      </c>
      <c r="CZ118" s="2">
        <v>4112</v>
      </c>
      <c r="DA118" s="2">
        <v>4029</v>
      </c>
      <c r="DB118" s="2">
        <v>3972</v>
      </c>
      <c r="DC118" s="2">
        <v>3853</v>
      </c>
      <c r="DD118" s="2">
        <v>3850</v>
      </c>
      <c r="DE118" s="2">
        <v>3861</v>
      </c>
      <c r="DF118" s="2">
        <v>3673</v>
      </c>
      <c r="DG118" s="2">
        <v>3870</v>
      </c>
      <c r="DH118" s="2">
        <v>3622</v>
      </c>
      <c r="DI118" s="2">
        <v>3549</v>
      </c>
      <c r="DJ118" s="2">
        <v>3493</v>
      </c>
      <c r="DK118" s="2">
        <v>3400</v>
      </c>
      <c r="DL118" s="2">
        <v>3511</v>
      </c>
      <c r="DM118" s="2">
        <v>3652</v>
      </c>
      <c r="DN118" s="2">
        <v>3664</v>
      </c>
      <c r="DO118" s="2">
        <v>3627</v>
      </c>
      <c r="DP118" s="2">
        <v>3625</v>
      </c>
      <c r="DQ118" s="2">
        <v>3745</v>
      </c>
      <c r="DR118" s="2">
        <v>3865</v>
      </c>
      <c r="DS118" s="2">
        <v>3921</v>
      </c>
      <c r="DT118" s="2">
        <v>3921</v>
      </c>
      <c r="DU118" s="2">
        <v>3878</v>
      </c>
      <c r="DV118" s="2">
        <v>3696</v>
      </c>
      <c r="DW118" s="2">
        <v>3797</v>
      </c>
      <c r="DX118" s="2">
        <v>3787</v>
      </c>
      <c r="DY118" s="2">
        <v>3688</v>
      </c>
      <c r="DZ118" s="2">
        <v>3702</v>
      </c>
      <c r="EA118" s="2">
        <v>3710</v>
      </c>
      <c r="EB118" s="2">
        <v>3639</v>
      </c>
      <c r="EC118" s="2">
        <v>3658</v>
      </c>
      <c r="ED118" s="2">
        <v>3610</v>
      </c>
      <c r="EE118" s="2">
        <v>3655</v>
      </c>
      <c r="EF118" s="2">
        <v>3710</v>
      </c>
      <c r="EG118" s="2">
        <v>3628</v>
      </c>
      <c r="EH118" s="2">
        <v>3532</v>
      </c>
      <c r="EI118" s="2">
        <v>3620</v>
      </c>
      <c r="EJ118" s="2">
        <v>3623</v>
      </c>
      <c r="EK118" s="2">
        <v>3591</v>
      </c>
      <c r="EL118" s="2">
        <v>3562</v>
      </c>
      <c r="EM118" s="2">
        <v>3499</v>
      </c>
      <c r="EN118" s="2">
        <v>3564</v>
      </c>
      <c r="EO118" s="2">
        <v>3485</v>
      </c>
      <c r="EP118" s="2">
        <v>3475</v>
      </c>
      <c r="EQ118" s="2">
        <v>3505</v>
      </c>
      <c r="ER118" s="2">
        <v>3488</v>
      </c>
      <c r="ES118" s="2">
        <v>3448</v>
      </c>
      <c r="ET118" s="2">
        <v>3427</v>
      </c>
      <c r="EU118" s="2">
        <v>3420</v>
      </c>
      <c r="EV118" s="2">
        <v>3411</v>
      </c>
      <c r="EW118" s="2">
        <v>3413</v>
      </c>
      <c r="EX118" s="2">
        <v>3417</v>
      </c>
      <c r="EY118" s="2">
        <v>3429</v>
      </c>
      <c r="EZ118" s="2">
        <v>3451</v>
      </c>
      <c r="FA118" s="2">
        <v>3394</v>
      </c>
      <c r="FB118" s="2">
        <v>3327</v>
      </c>
      <c r="FC118" s="2">
        <v>3307</v>
      </c>
      <c r="FD118" s="2">
        <v>3385</v>
      </c>
      <c r="FE118" s="2">
        <v>3445</v>
      </c>
      <c r="FF118" s="2">
        <v>3366</v>
      </c>
      <c r="FG118" s="2">
        <v>3352</v>
      </c>
      <c r="FH118" s="2">
        <v>3405</v>
      </c>
      <c r="FI118" s="2">
        <v>3393</v>
      </c>
      <c r="FJ118" s="2">
        <v>3377</v>
      </c>
      <c r="FK118" s="2">
        <v>3384</v>
      </c>
      <c r="FL118" s="2">
        <v>3308</v>
      </c>
      <c r="FM118" s="2">
        <v>3284</v>
      </c>
      <c r="FN118" s="2">
        <v>3361</v>
      </c>
      <c r="FO118" s="2">
        <v>3387</v>
      </c>
      <c r="FP118" s="2">
        <v>3335</v>
      </c>
      <c r="FQ118" s="2">
        <v>3328</v>
      </c>
      <c r="FR118" s="2">
        <v>3299</v>
      </c>
      <c r="FS118" s="2">
        <v>3219</v>
      </c>
      <c r="FT118" s="2">
        <v>3202</v>
      </c>
      <c r="FU118" s="2">
        <v>3201</v>
      </c>
      <c r="FV118" s="2">
        <v>3191</v>
      </c>
      <c r="FW118" s="2">
        <v>3207</v>
      </c>
      <c r="FX118" s="2">
        <v>3276</v>
      </c>
      <c r="FY118" s="2">
        <v>3232</v>
      </c>
      <c r="FZ118" s="2">
        <v>3280</v>
      </c>
      <c r="GA118" s="2">
        <v>3220</v>
      </c>
      <c r="GB118" s="2">
        <v>3196</v>
      </c>
      <c r="GC118" s="2">
        <v>3185</v>
      </c>
      <c r="GD118" s="2">
        <v>3143</v>
      </c>
      <c r="GE118" s="2">
        <v>3202</v>
      </c>
      <c r="GF118" s="2">
        <v>3099</v>
      </c>
      <c r="GG118" s="2">
        <v>3122</v>
      </c>
      <c r="GH118" s="2">
        <v>3082</v>
      </c>
      <c r="GI118" s="2">
        <v>3029</v>
      </c>
      <c r="GJ118" s="2">
        <v>3008</v>
      </c>
      <c r="GK118" s="2">
        <v>3115</v>
      </c>
      <c r="GL118" s="2">
        <v>3163</v>
      </c>
      <c r="GM118" s="2">
        <v>3126</v>
      </c>
      <c r="GN118" s="2">
        <v>3123</v>
      </c>
      <c r="GO118" s="2">
        <v>3102</v>
      </c>
      <c r="GP118" s="2">
        <v>3099</v>
      </c>
      <c r="GQ118" s="2">
        <v>3025</v>
      </c>
      <c r="GR118" s="2">
        <v>2990</v>
      </c>
      <c r="GS118" s="2">
        <v>3053</v>
      </c>
      <c r="GT118" s="2">
        <v>3034</v>
      </c>
      <c r="GU118" s="2">
        <v>3007</v>
      </c>
      <c r="GV118" s="2">
        <v>3052</v>
      </c>
      <c r="GW118" s="2">
        <v>3135</v>
      </c>
      <c r="GX118" s="2">
        <v>3139</v>
      </c>
      <c r="GY118" s="2">
        <v>3146</v>
      </c>
      <c r="GZ118" s="2">
        <v>3071</v>
      </c>
      <c r="HA118" s="2">
        <v>3107</v>
      </c>
      <c r="HB118" s="2">
        <v>3083</v>
      </c>
      <c r="HC118" s="2">
        <v>3075</v>
      </c>
      <c r="HD118" s="2">
        <v>3069</v>
      </c>
      <c r="HE118" s="2">
        <v>3111</v>
      </c>
      <c r="HF118" s="2">
        <v>3092</v>
      </c>
      <c r="HG118" s="2">
        <v>3048</v>
      </c>
      <c r="HH118" s="2">
        <v>3037</v>
      </c>
      <c r="HI118" s="2">
        <v>3029</v>
      </c>
      <c r="HJ118" s="2">
        <v>3011</v>
      </c>
      <c r="HK118" s="2">
        <v>2978</v>
      </c>
      <c r="HL118" s="2">
        <v>2948.5</v>
      </c>
      <c r="HM118" s="2">
        <v>2952.5</v>
      </c>
      <c r="HN118" s="2">
        <v>2924.5</v>
      </c>
      <c r="HO118" s="2">
        <v>2936</v>
      </c>
      <c r="HP118" s="2">
        <v>2917</v>
      </c>
      <c r="HQ118" s="2">
        <v>2903.5</v>
      </c>
      <c r="HR118" s="2">
        <v>2883</v>
      </c>
      <c r="HS118" s="2">
        <v>2880</v>
      </c>
      <c r="HT118" s="2">
        <v>2853</v>
      </c>
      <c r="HU118" s="2">
        <v>2847</v>
      </c>
      <c r="HV118" s="2">
        <v>2907</v>
      </c>
      <c r="HW118" s="2">
        <v>2902.5</v>
      </c>
      <c r="HX118" s="2">
        <v>2928</v>
      </c>
      <c r="HY118" s="2">
        <v>2897</v>
      </c>
      <c r="HZ118" s="2">
        <v>2892.5</v>
      </c>
      <c r="IA118" s="2">
        <v>2893</v>
      </c>
      <c r="IB118" s="2">
        <v>2932.5</v>
      </c>
      <c r="IC118" s="2">
        <v>2887.5</v>
      </c>
      <c r="ID118" s="2">
        <v>2866</v>
      </c>
      <c r="IE118" s="2">
        <v>2863.5</v>
      </c>
      <c r="IF118" s="2">
        <v>2842</v>
      </c>
      <c r="IG118" s="2">
        <v>2860</v>
      </c>
      <c r="IH118" s="2">
        <v>2840</v>
      </c>
      <c r="II118" s="2">
        <v>2785</v>
      </c>
      <c r="IJ118" s="2">
        <v>2808.5</v>
      </c>
      <c r="IK118" s="2">
        <v>2804</v>
      </c>
      <c r="IL118" s="2">
        <v>2755.5</v>
      </c>
      <c r="IM118" s="2">
        <v>2734</v>
      </c>
      <c r="IN118" s="2">
        <v>2714</v>
      </c>
      <c r="IO118" s="2">
        <v>2676</v>
      </c>
      <c r="IP118" s="2">
        <v>2624.5</v>
      </c>
      <c r="IQ118" s="2">
        <v>2666</v>
      </c>
      <c r="IR118" s="2">
        <v>2712</v>
      </c>
      <c r="IS118" s="2">
        <v>2682.5</v>
      </c>
      <c r="IT118" s="2">
        <v>2696.5</v>
      </c>
    </row>
    <row r="119" spans="1:254" ht="15.9" customHeight="1">
      <c r="A119" s="65" t="s">
        <v>233</v>
      </c>
      <c r="B119" s="41" t="s">
        <v>234</v>
      </c>
      <c r="C119" s="45">
        <v>2885.5</v>
      </c>
      <c r="D119" s="16">
        <v>93</v>
      </c>
      <c r="E119" s="30">
        <v>2792.5</v>
      </c>
      <c r="F119" s="30">
        <v>2753</v>
      </c>
      <c r="G119" s="30">
        <v>2768</v>
      </c>
      <c r="H119" s="30">
        <v>2804</v>
      </c>
      <c r="I119" s="30">
        <v>2890.5</v>
      </c>
      <c r="J119" s="30">
        <v>2988</v>
      </c>
      <c r="K119" s="30">
        <v>2981</v>
      </c>
      <c r="L119" s="30">
        <v>2925</v>
      </c>
      <c r="M119" s="30">
        <v>2861.5</v>
      </c>
      <c r="N119" s="30">
        <v>2785.5</v>
      </c>
      <c r="O119" s="30">
        <v>2793</v>
      </c>
      <c r="P119" s="30">
        <v>2832</v>
      </c>
      <c r="Q119" s="30">
        <v>2869</v>
      </c>
      <c r="R119" s="30">
        <v>2876</v>
      </c>
      <c r="S119" s="30">
        <v>2854.5</v>
      </c>
      <c r="T119" s="30">
        <v>2854</v>
      </c>
      <c r="U119" s="30">
        <v>2875.5</v>
      </c>
      <c r="V119" s="30">
        <v>2865</v>
      </c>
      <c r="W119" s="30">
        <v>2870</v>
      </c>
      <c r="X119" s="30">
        <v>2885</v>
      </c>
      <c r="Y119" s="30">
        <v>2914</v>
      </c>
      <c r="Z119" s="30">
        <v>2890</v>
      </c>
      <c r="AA119" s="30">
        <v>2856</v>
      </c>
      <c r="AB119" s="30">
        <v>2844</v>
      </c>
      <c r="AC119" s="30">
        <v>2839</v>
      </c>
      <c r="AD119" s="30">
        <v>2775.5</v>
      </c>
      <c r="AE119" s="30">
        <v>2751.5</v>
      </c>
      <c r="AF119" s="30">
        <v>2695</v>
      </c>
      <c r="AG119" s="30">
        <v>2652</v>
      </c>
      <c r="AH119" s="30">
        <v>2697.5</v>
      </c>
      <c r="AI119" s="30">
        <v>2705</v>
      </c>
      <c r="AJ119" s="30">
        <v>2683</v>
      </c>
      <c r="AK119" s="30">
        <v>2745.5</v>
      </c>
      <c r="AL119" s="30">
        <v>2770</v>
      </c>
      <c r="AM119" s="30">
        <v>2816</v>
      </c>
      <c r="AN119" s="30">
        <v>2834</v>
      </c>
      <c r="AO119" s="30">
        <v>2812</v>
      </c>
      <c r="AP119" s="30">
        <v>2816.5</v>
      </c>
      <c r="AQ119" s="30">
        <v>2806.5</v>
      </c>
      <c r="AR119" s="30">
        <v>2858</v>
      </c>
      <c r="AS119" s="30">
        <v>2857.5</v>
      </c>
      <c r="AT119" s="30">
        <v>2856</v>
      </c>
      <c r="AU119" s="30">
        <v>2811.5</v>
      </c>
      <c r="AV119" s="30">
        <v>2780.5</v>
      </c>
      <c r="AW119" s="30">
        <v>2749.5</v>
      </c>
      <c r="AX119" s="30">
        <v>2716</v>
      </c>
      <c r="AY119" s="30">
        <v>2782</v>
      </c>
      <c r="AZ119" s="30">
        <v>2752.5</v>
      </c>
      <c r="BA119" s="30">
        <v>2836</v>
      </c>
      <c r="BB119" s="30">
        <v>2838.5</v>
      </c>
      <c r="BC119" s="30">
        <v>2829</v>
      </c>
      <c r="BD119" s="30">
        <v>2820.5</v>
      </c>
      <c r="BE119" s="30">
        <v>2825.5</v>
      </c>
      <c r="BF119" s="30">
        <v>2874</v>
      </c>
      <c r="BG119" s="30">
        <v>2917.5</v>
      </c>
      <c r="BH119" s="30">
        <v>2909.5</v>
      </c>
      <c r="BI119" s="30">
        <v>2873.5</v>
      </c>
      <c r="BJ119" s="30">
        <v>2860</v>
      </c>
      <c r="BK119" s="30">
        <v>2790</v>
      </c>
      <c r="BL119" s="30">
        <v>2880.5</v>
      </c>
      <c r="BM119" s="2">
        <v>2934</v>
      </c>
      <c r="BN119" s="2">
        <v>2922.5</v>
      </c>
      <c r="BO119" s="2">
        <v>2924</v>
      </c>
      <c r="BP119" s="2">
        <v>2951.5</v>
      </c>
      <c r="BQ119" s="2">
        <v>2971.5</v>
      </c>
      <c r="BR119" s="2">
        <v>2936</v>
      </c>
      <c r="BS119" s="2">
        <v>2935.5</v>
      </c>
      <c r="BT119" s="2">
        <v>3000</v>
      </c>
      <c r="BU119" s="2">
        <v>2975.5</v>
      </c>
      <c r="BV119" s="2">
        <v>2954</v>
      </c>
      <c r="BW119" s="2">
        <v>2990.5</v>
      </c>
      <c r="BX119" s="2">
        <v>3057</v>
      </c>
      <c r="BY119" s="2">
        <v>3111</v>
      </c>
      <c r="BZ119" s="2">
        <v>3150</v>
      </c>
      <c r="CA119" s="2">
        <v>3155</v>
      </c>
      <c r="CB119" s="2">
        <v>3136</v>
      </c>
      <c r="CC119" s="2">
        <v>3152</v>
      </c>
      <c r="CD119" s="2">
        <v>3128</v>
      </c>
      <c r="CE119" s="2">
        <v>3098</v>
      </c>
      <c r="CF119" s="2">
        <v>3109</v>
      </c>
      <c r="CG119" s="2">
        <v>3154</v>
      </c>
      <c r="CH119" s="2">
        <v>3143</v>
      </c>
      <c r="CI119" s="2">
        <v>3098</v>
      </c>
      <c r="CJ119" s="2">
        <v>3080</v>
      </c>
      <c r="CK119" s="2">
        <v>3100</v>
      </c>
      <c r="CL119" s="2">
        <v>3100</v>
      </c>
      <c r="CM119" s="2">
        <v>3148</v>
      </c>
      <c r="CN119" s="2">
        <v>3157</v>
      </c>
      <c r="CO119" s="2">
        <v>3096</v>
      </c>
      <c r="CP119" s="2">
        <v>3224</v>
      </c>
      <c r="CQ119" s="2">
        <v>3162</v>
      </c>
      <c r="CR119" s="2">
        <v>3197</v>
      </c>
      <c r="CS119" s="2">
        <v>3123</v>
      </c>
      <c r="CT119" s="2">
        <v>3087</v>
      </c>
      <c r="CU119" s="2">
        <v>3109</v>
      </c>
      <c r="CV119" s="2">
        <v>3160</v>
      </c>
      <c r="CW119" s="2">
        <v>3170</v>
      </c>
      <c r="CX119" s="2">
        <v>3168</v>
      </c>
      <c r="CY119" s="2">
        <v>3176</v>
      </c>
      <c r="CZ119" s="2">
        <v>3178</v>
      </c>
      <c r="DA119" s="2">
        <v>3271</v>
      </c>
      <c r="DB119" s="2">
        <v>3249</v>
      </c>
      <c r="DC119" s="2">
        <v>3163</v>
      </c>
      <c r="DD119" s="2">
        <v>3202</v>
      </c>
      <c r="DE119" s="2">
        <v>3223</v>
      </c>
      <c r="DF119" s="2">
        <v>3237</v>
      </c>
      <c r="DG119" s="2">
        <v>3236</v>
      </c>
      <c r="DH119" s="2">
        <v>3298</v>
      </c>
      <c r="DI119" s="2">
        <v>3370</v>
      </c>
      <c r="DJ119" s="2">
        <v>3279</v>
      </c>
      <c r="DK119" s="2">
        <v>3213</v>
      </c>
      <c r="DL119" s="2">
        <v>3224</v>
      </c>
      <c r="DM119" s="2">
        <v>3225</v>
      </c>
      <c r="DN119" s="2">
        <v>3326</v>
      </c>
      <c r="DO119" s="2">
        <v>3339</v>
      </c>
      <c r="DP119" s="2">
        <v>3326</v>
      </c>
      <c r="DQ119" s="2">
        <v>3417</v>
      </c>
      <c r="DR119" s="2">
        <v>3442</v>
      </c>
      <c r="DS119" s="2">
        <v>3475</v>
      </c>
      <c r="DT119" s="2">
        <v>3527</v>
      </c>
      <c r="DU119" s="2">
        <v>3489</v>
      </c>
      <c r="DV119" s="2">
        <v>3462</v>
      </c>
      <c r="DW119" s="2">
        <v>3660</v>
      </c>
      <c r="DX119" s="2">
        <v>3574</v>
      </c>
      <c r="DY119" s="2">
        <v>3739</v>
      </c>
      <c r="DZ119" s="2">
        <v>3725</v>
      </c>
      <c r="EA119" s="2">
        <v>3673</v>
      </c>
      <c r="EB119" s="2">
        <v>3648</v>
      </c>
      <c r="EC119" s="2">
        <v>3695</v>
      </c>
      <c r="ED119" s="2">
        <v>3742</v>
      </c>
      <c r="EE119" s="2">
        <v>3760</v>
      </c>
      <c r="EF119" s="2">
        <v>3771</v>
      </c>
      <c r="EG119" s="2">
        <v>3744</v>
      </c>
      <c r="EH119" s="2">
        <v>3723</v>
      </c>
      <c r="EI119" s="2">
        <v>3768</v>
      </c>
      <c r="EJ119" s="2">
        <v>3771</v>
      </c>
      <c r="EK119" s="2">
        <v>3767</v>
      </c>
      <c r="EL119" s="2">
        <v>3813</v>
      </c>
      <c r="EM119" s="2">
        <v>3811</v>
      </c>
      <c r="EN119" s="2">
        <v>3837</v>
      </c>
      <c r="EO119" s="2">
        <v>3821</v>
      </c>
      <c r="EP119" s="2">
        <v>3790</v>
      </c>
      <c r="EQ119" s="2">
        <v>3764</v>
      </c>
      <c r="ER119" s="2">
        <v>3789</v>
      </c>
      <c r="ES119" s="2">
        <v>3750</v>
      </c>
      <c r="ET119" s="2">
        <v>3781</v>
      </c>
      <c r="EU119" s="2">
        <v>3790</v>
      </c>
      <c r="EV119" s="2">
        <v>3828</v>
      </c>
      <c r="EW119" s="2">
        <v>3817</v>
      </c>
      <c r="EX119" s="2">
        <v>3805</v>
      </c>
      <c r="EY119" s="2">
        <v>3841</v>
      </c>
      <c r="EZ119" s="2">
        <v>3866</v>
      </c>
      <c r="FA119" s="2">
        <v>3865</v>
      </c>
      <c r="FB119" s="2">
        <v>3826</v>
      </c>
      <c r="FC119" s="2">
        <v>3823</v>
      </c>
      <c r="FD119" s="2">
        <v>3868</v>
      </c>
      <c r="FE119" s="2">
        <v>3834</v>
      </c>
      <c r="FF119" s="2">
        <v>3754</v>
      </c>
      <c r="FG119" s="2">
        <v>3695</v>
      </c>
      <c r="FH119" s="2">
        <v>3703</v>
      </c>
      <c r="FI119" s="2">
        <v>3739</v>
      </c>
      <c r="FJ119" s="2">
        <v>3808</v>
      </c>
      <c r="FK119" s="2">
        <v>3772</v>
      </c>
      <c r="FL119" s="2">
        <v>3747</v>
      </c>
      <c r="FM119" s="2">
        <v>3768</v>
      </c>
      <c r="FN119" s="2">
        <v>3825</v>
      </c>
      <c r="FO119" s="2">
        <v>3941</v>
      </c>
      <c r="FP119" s="2">
        <v>3951</v>
      </c>
      <c r="FQ119" s="2">
        <v>3987</v>
      </c>
      <c r="FR119" s="2">
        <v>3976</v>
      </c>
      <c r="FS119" s="2">
        <v>3899</v>
      </c>
      <c r="FT119" s="2">
        <v>3811</v>
      </c>
      <c r="FU119" s="2">
        <v>3805</v>
      </c>
      <c r="FV119" s="2">
        <v>3751</v>
      </c>
      <c r="FW119" s="2">
        <v>3773</v>
      </c>
      <c r="FX119" s="2">
        <v>3769</v>
      </c>
      <c r="FY119" s="2">
        <v>3773</v>
      </c>
      <c r="FZ119" s="2">
        <v>3831</v>
      </c>
      <c r="GA119" s="2">
        <v>3766</v>
      </c>
      <c r="GB119" s="2">
        <v>3735</v>
      </c>
      <c r="GC119" s="2">
        <v>3820</v>
      </c>
      <c r="GD119" s="2">
        <v>3686</v>
      </c>
      <c r="GE119" s="2">
        <v>3800</v>
      </c>
      <c r="GF119" s="2">
        <v>3731</v>
      </c>
      <c r="GG119" s="2">
        <v>3657</v>
      </c>
      <c r="GH119" s="2">
        <v>3688</v>
      </c>
      <c r="GI119" s="2">
        <v>3650</v>
      </c>
      <c r="GJ119" s="2">
        <v>3696</v>
      </c>
      <c r="GK119" s="2">
        <v>3730</v>
      </c>
      <c r="GL119" s="2">
        <v>3780</v>
      </c>
      <c r="GM119" s="2">
        <v>3768</v>
      </c>
      <c r="GN119" s="2">
        <v>3681</v>
      </c>
      <c r="GO119" s="2">
        <v>3709</v>
      </c>
      <c r="GP119" s="2">
        <v>3678</v>
      </c>
      <c r="GQ119" s="2">
        <v>3653</v>
      </c>
      <c r="GR119" s="2">
        <v>3606</v>
      </c>
      <c r="GS119" s="2">
        <v>3630</v>
      </c>
      <c r="GT119" s="2">
        <v>3634</v>
      </c>
      <c r="GU119" s="2">
        <v>3610</v>
      </c>
      <c r="GV119" s="2">
        <v>3688</v>
      </c>
      <c r="GW119" s="2">
        <v>3772</v>
      </c>
      <c r="GX119" s="2">
        <v>3814</v>
      </c>
      <c r="GY119" s="2">
        <v>3844</v>
      </c>
      <c r="GZ119" s="2">
        <v>3841</v>
      </c>
      <c r="HA119" s="2">
        <v>3757</v>
      </c>
      <c r="HB119" s="2">
        <v>3714</v>
      </c>
      <c r="HC119" s="2">
        <v>3848</v>
      </c>
      <c r="HD119" s="2">
        <v>3907</v>
      </c>
      <c r="HE119" s="2">
        <v>3910</v>
      </c>
      <c r="HF119" s="2">
        <v>3938</v>
      </c>
      <c r="HG119" s="2">
        <v>3905</v>
      </c>
      <c r="HH119" s="2">
        <v>3936</v>
      </c>
      <c r="HI119" s="2">
        <v>3955</v>
      </c>
      <c r="HJ119" s="2">
        <v>3977</v>
      </c>
      <c r="HK119" s="2">
        <v>4016</v>
      </c>
      <c r="HL119" s="2">
        <v>4027</v>
      </c>
      <c r="HM119" s="2">
        <v>4025</v>
      </c>
      <c r="HN119" s="2">
        <v>4046</v>
      </c>
      <c r="HO119" s="2">
        <v>4118</v>
      </c>
      <c r="HP119" s="2">
        <v>4097</v>
      </c>
      <c r="HQ119" s="2">
        <v>4078</v>
      </c>
      <c r="HR119" s="2">
        <v>3938</v>
      </c>
      <c r="HS119" s="2">
        <v>3894</v>
      </c>
      <c r="HT119" s="2">
        <v>3876</v>
      </c>
      <c r="HU119" s="2">
        <v>3904</v>
      </c>
      <c r="HV119" s="2">
        <v>3940</v>
      </c>
      <c r="HW119" s="2">
        <v>3853</v>
      </c>
      <c r="HX119" s="2">
        <v>3831</v>
      </c>
      <c r="HY119" s="2">
        <v>3808</v>
      </c>
      <c r="HZ119" s="2">
        <v>3832</v>
      </c>
      <c r="IA119" s="2">
        <v>3834</v>
      </c>
      <c r="IB119" s="2">
        <v>3820</v>
      </c>
      <c r="IC119" s="2">
        <v>3877</v>
      </c>
      <c r="ID119" s="2">
        <v>3812</v>
      </c>
      <c r="IE119" s="2">
        <v>3821</v>
      </c>
      <c r="IF119" s="2">
        <v>3775</v>
      </c>
      <c r="IG119" s="2">
        <v>3706</v>
      </c>
      <c r="IH119" s="2">
        <v>3692</v>
      </c>
      <c r="II119" s="2">
        <v>3714</v>
      </c>
      <c r="IJ119" s="2">
        <v>3741</v>
      </c>
      <c r="IK119" s="2">
        <v>3786</v>
      </c>
      <c r="IL119" s="2">
        <v>3647</v>
      </c>
      <c r="IM119" s="2">
        <v>3600</v>
      </c>
      <c r="IN119" s="2">
        <v>3561</v>
      </c>
      <c r="IO119" s="2">
        <v>3500</v>
      </c>
      <c r="IP119" s="2">
        <v>3435</v>
      </c>
      <c r="IQ119" s="2">
        <v>3338</v>
      </c>
      <c r="IR119" s="2">
        <v>3275</v>
      </c>
      <c r="IS119" s="2">
        <v>3240</v>
      </c>
      <c r="IT119" s="2">
        <v>3237</v>
      </c>
    </row>
    <row r="120" spans="1:254" ht="15.9" customHeight="1">
      <c r="A120" s="65" t="s">
        <v>235</v>
      </c>
      <c r="B120" s="41" t="s">
        <v>236</v>
      </c>
      <c r="C120" s="45">
        <v>4380</v>
      </c>
      <c r="D120" s="16">
        <v>-170</v>
      </c>
      <c r="E120" s="30">
        <v>4550</v>
      </c>
      <c r="F120" s="30">
        <v>4545</v>
      </c>
      <c r="G120" s="30">
        <v>4435</v>
      </c>
      <c r="H120" s="30">
        <v>4370</v>
      </c>
      <c r="I120" s="30">
        <v>4340</v>
      </c>
      <c r="J120" s="30">
        <v>4310</v>
      </c>
      <c r="K120" s="30">
        <v>4355</v>
      </c>
      <c r="L120" s="30">
        <v>4320</v>
      </c>
      <c r="M120" s="30">
        <v>4320</v>
      </c>
      <c r="N120" s="30">
        <v>4220</v>
      </c>
      <c r="O120" s="30">
        <v>4235</v>
      </c>
      <c r="P120" s="30">
        <v>4265</v>
      </c>
      <c r="Q120" s="30">
        <v>4205</v>
      </c>
      <c r="R120" s="30">
        <v>4050</v>
      </c>
      <c r="S120" s="30">
        <v>4260</v>
      </c>
      <c r="T120" s="30">
        <v>4250</v>
      </c>
      <c r="U120" s="30">
        <v>4230</v>
      </c>
      <c r="V120" s="30">
        <v>4210</v>
      </c>
      <c r="W120" s="30">
        <v>4260</v>
      </c>
      <c r="X120" s="30">
        <v>4280</v>
      </c>
      <c r="Y120" s="30">
        <v>4265</v>
      </c>
      <c r="Z120" s="30">
        <v>4375</v>
      </c>
      <c r="AA120" s="30">
        <v>4360</v>
      </c>
      <c r="AB120" s="30">
        <v>4235</v>
      </c>
      <c r="AC120" s="30">
        <v>4095</v>
      </c>
      <c r="AD120" s="30">
        <v>4080</v>
      </c>
      <c r="AE120" s="30">
        <v>4090</v>
      </c>
      <c r="AF120" s="30">
        <v>4090</v>
      </c>
      <c r="AG120" s="30">
        <v>4075</v>
      </c>
      <c r="AH120" s="30">
        <v>4135</v>
      </c>
      <c r="AI120" s="30">
        <v>4160</v>
      </c>
      <c r="AJ120" s="30">
        <v>4165</v>
      </c>
      <c r="AK120" s="30">
        <v>4205</v>
      </c>
      <c r="AL120" s="30">
        <v>4195</v>
      </c>
      <c r="AM120" s="30">
        <v>4200</v>
      </c>
      <c r="AN120" s="30">
        <v>4155</v>
      </c>
      <c r="AO120" s="30">
        <v>4180</v>
      </c>
      <c r="AP120" s="30">
        <v>4195</v>
      </c>
      <c r="AQ120" s="30">
        <v>4185</v>
      </c>
      <c r="AR120" s="30">
        <v>4165</v>
      </c>
      <c r="AS120" s="30">
        <v>4260</v>
      </c>
      <c r="AT120" s="30">
        <v>4295</v>
      </c>
      <c r="AU120" s="30">
        <v>4310</v>
      </c>
      <c r="AV120" s="30">
        <v>4490</v>
      </c>
      <c r="AW120" s="30">
        <v>4480</v>
      </c>
      <c r="AX120" s="30">
        <v>4505</v>
      </c>
      <c r="AY120" s="30">
        <v>4540</v>
      </c>
      <c r="AZ120" s="30">
        <v>4690</v>
      </c>
      <c r="BA120" s="30">
        <v>4780</v>
      </c>
      <c r="BB120" s="30">
        <v>4695</v>
      </c>
      <c r="BC120" s="30">
        <v>4770</v>
      </c>
      <c r="BD120" s="30">
        <v>4690</v>
      </c>
      <c r="BE120" s="30">
        <v>4700</v>
      </c>
      <c r="BF120" s="30">
        <v>4575</v>
      </c>
      <c r="BG120" s="30">
        <v>4575</v>
      </c>
      <c r="BH120" s="30">
        <v>4505</v>
      </c>
      <c r="BI120" s="30">
        <v>4635</v>
      </c>
      <c r="BJ120" s="30">
        <v>4640</v>
      </c>
      <c r="BK120" s="30">
        <v>4620</v>
      </c>
      <c r="BL120" s="30">
        <v>4330</v>
      </c>
      <c r="BM120" s="2">
        <v>4220</v>
      </c>
      <c r="BN120" s="2">
        <v>4250</v>
      </c>
      <c r="BO120" s="2">
        <v>4320</v>
      </c>
      <c r="BP120" s="2">
        <v>4275</v>
      </c>
      <c r="BQ120" s="2">
        <v>4255</v>
      </c>
      <c r="BR120" s="2">
        <v>4090</v>
      </c>
      <c r="BS120" s="2">
        <v>4005</v>
      </c>
      <c r="BT120" s="2">
        <v>3970</v>
      </c>
      <c r="BU120" s="2">
        <v>3855</v>
      </c>
      <c r="BV120" s="2">
        <v>3885</v>
      </c>
      <c r="BW120" s="2">
        <v>3930</v>
      </c>
      <c r="BX120" s="2">
        <v>4010</v>
      </c>
      <c r="BY120" s="2">
        <v>4035</v>
      </c>
      <c r="BZ120" s="2">
        <v>4050</v>
      </c>
      <c r="CA120" s="2">
        <v>4080</v>
      </c>
      <c r="CB120" s="2">
        <v>4215</v>
      </c>
      <c r="CC120" s="2">
        <v>4260</v>
      </c>
      <c r="CD120" s="2">
        <v>4360</v>
      </c>
      <c r="CE120" s="2">
        <v>4365</v>
      </c>
      <c r="CF120" s="2">
        <v>4375</v>
      </c>
      <c r="CG120" s="2">
        <v>4385</v>
      </c>
      <c r="CH120" s="2">
        <v>4375</v>
      </c>
      <c r="CI120" s="2">
        <v>4245</v>
      </c>
      <c r="CJ120" s="2">
        <v>4205</v>
      </c>
      <c r="CK120" s="2">
        <v>4140</v>
      </c>
      <c r="CL120" s="2">
        <v>4175</v>
      </c>
      <c r="CM120" s="2">
        <v>4165</v>
      </c>
      <c r="CN120" s="2">
        <v>4065</v>
      </c>
      <c r="CO120" s="2">
        <v>4085</v>
      </c>
      <c r="CP120" s="2">
        <v>4245</v>
      </c>
      <c r="CQ120" s="2">
        <v>4260</v>
      </c>
      <c r="CR120" s="2">
        <v>4370</v>
      </c>
      <c r="CS120" s="2">
        <v>4230</v>
      </c>
      <c r="CT120" s="2">
        <v>4180</v>
      </c>
      <c r="CU120" s="2">
        <v>4385</v>
      </c>
      <c r="CV120" s="2">
        <v>4465</v>
      </c>
      <c r="CW120" s="2">
        <v>4520</v>
      </c>
      <c r="CX120" s="2">
        <v>4470</v>
      </c>
      <c r="CY120" s="2">
        <v>4470</v>
      </c>
      <c r="CZ120" s="2">
        <v>4490</v>
      </c>
      <c r="DA120" s="2">
        <v>4545</v>
      </c>
      <c r="DB120" s="2">
        <v>4450</v>
      </c>
      <c r="DC120" s="2">
        <v>4330</v>
      </c>
      <c r="DD120" s="2">
        <v>4445</v>
      </c>
      <c r="DE120" s="2">
        <v>4465</v>
      </c>
      <c r="DF120" s="2">
        <v>4310</v>
      </c>
      <c r="DG120" s="2">
        <v>4495</v>
      </c>
      <c r="DH120" s="2">
        <v>4520</v>
      </c>
      <c r="DI120" s="2">
        <v>4410</v>
      </c>
      <c r="DJ120" s="2">
        <v>4390</v>
      </c>
      <c r="DK120" s="2">
        <v>4305</v>
      </c>
      <c r="DL120" s="2">
        <v>4250</v>
      </c>
      <c r="DM120" s="2">
        <v>4260</v>
      </c>
      <c r="DN120" s="2">
        <v>4345</v>
      </c>
      <c r="DO120" s="2">
        <v>4195</v>
      </c>
      <c r="DP120" s="2">
        <v>4080</v>
      </c>
      <c r="DQ120" s="2">
        <v>4035</v>
      </c>
      <c r="DR120" s="2">
        <v>4025</v>
      </c>
      <c r="DS120" s="2">
        <v>3905</v>
      </c>
      <c r="DT120" s="2">
        <v>3905</v>
      </c>
      <c r="DU120" s="2">
        <v>3865</v>
      </c>
      <c r="DV120" s="2">
        <v>3810</v>
      </c>
      <c r="DW120" s="2">
        <v>3850</v>
      </c>
      <c r="DX120" s="2">
        <v>3830</v>
      </c>
      <c r="DY120" s="2">
        <v>3820</v>
      </c>
      <c r="DZ120" s="2">
        <v>3805</v>
      </c>
      <c r="EA120" s="2">
        <v>3780</v>
      </c>
      <c r="EB120" s="2">
        <v>3790</v>
      </c>
      <c r="EC120" s="2">
        <v>3850</v>
      </c>
      <c r="ED120" s="2">
        <v>3950</v>
      </c>
      <c r="EE120" s="2">
        <v>3960</v>
      </c>
      <c r="EF120" s="2">
        <v>4005</v>
      </c>
      <c r="EG120" s="2">
        <v>3975</v>
      </c>
      <c r="EH120" s="2">
        <v>3910</v>
      </c>
      <c r="EI120" s="2">
        <v>3925</v>
      </c>
      <c r="EJ120" s="2">
        <v>3965</v>
      </c>
      <c r="EK120" s="2">
        <v>3960</v>
      </c>
      <c r="EL120" s="2">
        <v>3955</v>
      </c>
      <c r="EM120" s="2">
        <v>3965</v>
      </c>
      <c r="EN120" s="2">
        <v>3935</v>
      </c>
      <c r="EO120" s="2">
        <v>3890</v>
      </c>
      <c r="EP120" s="2">
        <v>3915</v>
      </c>
      <c r="EQ120" s="2">
        <v>3875</v>
      </c>
      <c r="ER120" s="2">
        <v>3885</v>
      </c>
      <c r="ES120" s="2">
        <v>3815</v>
      </c>
      <c r="ET120" s="2">
        <v>3845</v>
      </c>
      <c r="EU120" s="2">
        <v>3825</v>
      </c>
      <c r="EV120" s="2">
        <v>3850</v>
      </c>
      <c r="EW120" s="2">
        <v>3875</v>
      </c>
      <c r="EX120" s="2">
        <v>3920</v>
      </c>
      <c r="EY120" s="2">
        <v>3925</v>
      </c>
      <c r="EZ120" s="2">
        <v>4055</v>
      </c>
      <c r="FA120" s="2">
        <v>3980</v>
      </c>
      <c r="FB120" s="2">
        <v>3885</v>
      </c>
      <c r="FC120" s="2">
        <v>3800</v>
      </c>
      <c r="FD120" s="2">
        <v>3785</v>
      </c>
      <c r="FE120" s="2">
        <v>3835</v>
      </c>
      <c r="FF120" s="2">
        <v>3780</v>
      </c>
      <c r="FG120" s="2">
        <v>3735</v>
      </c>
      <c r="FH120" s="2">
        <v>3725</v>
      </c>
      <c r="FI120" s="2">
        <v>3640</v>
      </c>
      <c r="FJ120" s="2">
        <v>3615</v>
      </c>
      <c r="FK120" s="2">
        <v>3550</v>
      </c>
      <c r="FL120" s="2">
        <v>3610</v>
      </c>
      <c r="FM120" s="2">
        <v>3585</v>
      </c>
      <c r="FN120" s="2">
        <v>3600</v>
      </c>
      <c r="FO120" s="2">
        <v>3635</v>
      </c>
      <c r="FP120" s="2">
        <v>3610</v>
      </c>
      <c r="FQ120" s="2">
        <v>3610</v>
      </c>
      <c r="FR120" s="2">
        <v>3575</v>
      </c>
      <c r="FS120" s="2">
        <v>3525</v>
      </c>
      <c r="FT120" s="2">
        <v>3460</v>
      </c>
      <c r="FU120" s="2">
        <v>3425</v>
      </c>
      <c r="FV120" s="2">
        <v>3400</v>
      </c>
      <c r="FW120" s="2">
        <v>3430</v>
      </c>
      <c r="FX120" s="2">
        <v>3455</v>
      </c>
      <c r="FY120" s="2">
        <v>3510</v>
      </c>
      <c r="FZ120" s="2">
        <v>3535</v>
      </c>
      <c r="GA120" s="2">
        <v>3550</v>
      </c>
      <c r="GB120" s="2">
        <v>3625</v>
      </c>
      <c r="GC120" s="2">
        <v>3795</v>
      </c>
      <c r="GD120" s="2">
        <v>3770</v>
      </c>
      <c r="GE120" s="2">
        <v>3810</v>
      </c>
      <c r="GF120" s="2">
        <v>3735</v>
      </c>
      <c r="GG120" s="2">
        <v>3725</v>
      </c>
      <c r="GH120" s="2">
        <v>3630</v>
      </c>
      <c r="GI120" s="2">
        <v>3530</v>
      </c>
      <c r="GJ120" s="2">
        <v>3540</v>
      </c>
      <c r="GK120" s="2">
        <v>3585</v>
      </c>
      <c r="GL120" s="2">
        <v>3605</v>
      </c>
      <c r="GM120" s="2">
        <v>3585</v>
      </c>
      <c r="GN120" s="2">
        <v>3635</v>
      </c>
      <c r="GO120" s="2">
        <v>3595</v>
      </c>
      <c r="GP120" s="2">
        <v>3525</v>
      </c>
      <c r="GQ120" s="2">
        <v>3540</v>
      </c>
      <c r="GR120" s="2">
        <v>3505</v>
      </c>
      <c r="GS120" s="2">
        <v>3535</v>
      </c>
      <c r="GT120" s="2">
        <v>3575</v>
      </c>
      <c r="GU120" s="2">
        <v>3520</v>
      </c>
      <c r="GV120" s="2">
        <v>3515</v>
      </c>
      <c r="GW120" s="2">
        <v>3620</v>
      </c>
      <c r="GX120" s="2">
        <v>3630</v>
      </c>
      <c r="GY120" s="2">
        <v>3605</v>
      </c>
      <c r="GZ120" s="2">
        <v>3635</v>
      </c>
      <c r="HA120" s="2">
        <v>3575</v>
      </c>
      <c r="HB120" s="2">
        <v>3570</v>
      </c>
      <c r="HC120" s="2">
        <v>3640</v>
      </c>
      <c r="HD120" s="2">
        <v>3725</v>
      </c>
      <c r="HE120" s="2">
        <v>3740</v>
      </c>
      <c r="HF120" s="2">
        <v>3815</v>
      </c>
      <c r="HG120" s="2">
        <v>3830</v>
      </c>
      <c r="HH120" s="2">
        <v>3815</v>
      </c>
      <c r="HI120" s="2">
        <v>3845</v>
      </c>
      <c r="HJ120" s="2">
        <v>3885</v>
      </c>
      <c r="HK120" s="2">
        <v>3845</v>
      </c>
      <c r="HL120" s="2">
        <v>3870</v>
      </c>
      <c r="HM120" s="2">
        <v>3845</v>
      </c>
      <c r="HN120" s="2">
        <v>3850</v>
      </c>
      <c r="HO120" s="2">
        <v>3840</v>
      </c>
      <c r="HP120" s="2">
        <v>3835</v>
      </c>
      <c r="HQ120" s="2">
        <v>3830</v>
      </c>
      <c r="HR120" s="2">
        <v>3880</v>
      </c>
      <c r="HS120" s="2">
        <v>3885</v>
      </c>
      <c r="HT120" s="2">
        <v>3905</v>
      </c>
      <c r="HU120" s="2">
        <v>3900</v>
      </c>
      <c r="HV120" s="2">
        <v>3960</v>
      </c>
      <c r="HW120" s="2">
        <v>3985</v>
      </c>
      <c r="HX120" s="2">
        <v>3995</v>
      </c>
      <c r="HY120" s="2">
        <v>3915</v>
      </c>
      <c r="HZ120" s="2">
        <v>3900</v>
      </c>
      <c r="IA120" s="2">
        <v>3920</v>
      </c>
      <c r="IB120" s="2">
        <v>3955</v>
      </c>
      <c r="IC120" s="2">
        <v>3980</v>
      </c>
      <c r="ID120" s="2">
        <v>3975</v>
      </c>
      <c r="IE120" s="2">
        <v>3980</v>
      </c>
      <c r="IF120" s="2">
        <v>3950</v>
      </c>
      <c r="IG120" s="2">
        <v>3880</v>
      </c>
      <c r="IH120" s="2">
        <v>3880</v>
      </c>
      <c r="II120" s="2">
        <v>3880</v>
      </c>
      <c r="IJ120" s="2">
        <v>3915</v>
      </c>
      <c r="IK120" s="2">
        <v>3830</v>
      </c>
      <c r="IL120" s="2">
        <v>3985</v>
      </c>
      <c r="IM120" s="2">
        <v>4100</v>
      </c>
      <c r="IN120" s="2">
        <v>4090</v>
      </c>
      <c r="IO120" s="2">
        <v>4070</v>
      </c>
      <c r="IP120" s="2">
        <v>3900</v>
      </c>
      <c r="IQ120" s="2">
        <v>3940</v>
      </c>
      <c r="IR120" s="2">
        <v>3870</v>
      </c>
      <c r="IS120" s="2">
        <v>3825</v>
      </c>
      <c r="IT120" s="2">
        <v>3780</v>
      </c>
    </row>
    <row r="121" spans="1:254" ht="15.9" customHeight="1">
      <c r="A121" s="65" t="s">
        <v>237</v>
      </c>
      <c r="B121" s="41" t="s">
        <v>238</v>
      </c>
      <c r="C121" s="45">
        <v>2968</v>
      </c>
      <c r="D121" s="16">
        <v>-132</v>
      </c>
      <c r="E121" s="30">
        <v>3100</v>
      </c>
      <c r="F121" s="30">
        <v>2972</v>
      </c>
      <c r="G121" s="30">
        <v>2954</v>
      </c>
      <c r="H121" s="30">
        <v>2910</v>
      </c>
      <c r="I121" s="30">
        <v>2910</v>
      </c>
      <c r="J121" s="30">
        <v>2926</v>
      </c>
      <c r="K121" s="30">
        <v>2996</v>
      </c>
      <c r="L121" s="30">
        <v>3050</v>
      </c>
      <c r="M121" s="30">
        <v>3015</v>
      </c>
      <c r="N121" s="30">
        <v>3085</v>
      </c>
      <c r="O121" s="30">
        <v>3085</v>
      </c>
      <c r="P121" s="30">
        <v>3190</v>
      </c>
      <c r="Q121" s="30">
        <v>2980</v>
      </c>
      <c r="R121" s="30">
        <v>3350</v>
      </c>
      <c r="S121" s="30">
        <v>3500</v>
      </c>
      <c r="T121" s="30">
        <v>3450</v>
      </c>
      <c r="U121" s="30">
        <v>3485</v>
      </c>
      <c r="V121" s="30">
        <v>3505</v>
      </c>
      <c r="W121" s="30">
        <v>3450</v>
      </c>
      <c r="X121" s="30">
        <v>3560</v>
      </c>
      <c r="Y121" s="30">
        <v>3540</v>
      </c>
      <c r="Z121" s="30">
        <v>3405</v>
      </c>
      <c r="AA121" s="30">
        <v>3400</v>
      </c>
      <c r="AB121" s="30">
        <v>3450</v>
      </c>
      <c r="AC121" s="30">
        <v>3335</v>
      </c>
      <c r="AD121" s="30">
        <v>3265</v>
      </c>
      <c r="AE121" s="30">
        <v>3225</v>
      </c>
      <c r="AF121" s="30">
        <v>3310</v>
      </c>
      <c r="AG121" s="30">
        <v>3250</v>
      </c>
      <c r="AH121" s="30">
        <v>3400</v>
      </c>
      <c r="AI121" s="30">
        <v>3570</v>
      </c>
      <c r="AJ121" s="30">
        <v>3515</v>
      </c>
      <c r="AK121" s="30">
        <v>3410</v>
      </c>
      <c r="AL121" s="30">
        <v>3430</v>
      </c>
      <c r="AM121" s="30">
        <v>3480</v>
      </c>
      <c r="AN121" s="30">
        <v>3500</v>
      </c>
      <c r="AO121" s="30">
        <v>3570</v>
      </c>
      <c r="AP121" s="30">
        <v>3500</v>
      </c>
      <c r="AQ121" s="30">
        <v>3680</v>
      </c>
      <c r="AR121" s="30">
        <v>3680</v>
      </c>
      <c r="AS121" s="30">
        <v>3650</v>
      </c>
      <c r="AT121" s="30">
        <v>3555</v>
      </c>
      <c r="AU121" s="30">
        <v>3530</v>
      </c>
      <c r="AV121" s="30">
        <v>3705</v>
      </c>
      <c r="AW121" s="30">
        <v>3670</v>
      </c>
      <c r="AX121" s="30">
        <v>3855</v>
      </c>
      <c r="AY121" s="30">
        <v>3815</v>
      </c>
      <c r="AZ121" s="30">
        <v>3885</v>
      </c>
      <c r="BA121" s="30">
        <v>3990</v>
      </c>
      <c r="BB121" s="30">
        <v>3785</v>
      </c>
      <c r="BC121" s="30">
        <v>3790</v>
      </c>
      <c r="BD121" s="30">
        <v>3705</v>
      </c>
      <c r="BE121" s="30">
        <v>3700</v>
      </c>
      <c r="BF121" s="30">
        <v>3570</v>
      </c>
      <c r="BG121" s="30">
        <v>3605</v>
      </c>
      <c r="BH121" s="30">
        <v>3725</v>
      </c>
      <c r="BI121" s="30">
        <v>3330</v>
      </c>
      <c r="BJ121" s="30">
        <v>3300</v>
      </c>
      <c r="BK121" s="30">
        <v>3300</v>
      </c>
      <c r="BL121" s="30">
        <v>3300</v>
      </c>
      <c r="BM121" s="2">
        <v>2960</v>
      </c>
      <c r="BN121" s="2">
        <v>3075</v>
      </c>
      <c r="BO121" s="2">
        <v>3295</v>
      </c>
      <c r="BP121" s="2">
        <v>3195</v>
      </c>
      <c r="BQ121" s="2">
        <v>3075</v>
      </c>
      <c r="BR121" s="2">
        <v>3160</v>
      </c>
      <c r="BS121" s="2">
        <v>3210</v>
      </c>
      <c r="BT121" s="2">
        <v>3100</v>
      </c>
      <c r="BU121" s="2">
        <v>3070</v>
      </c>
      <c r="BV121" s="2">
        <v>3105</v>
      </c>
      <c r="BW121" s="2">
        <v>3230</v>
      </c>
      <c r="BX121" s="2">
        <v>3240</v>
      </c>
      <c r="BY121" s="2">
        <v>3370</v>
      </c>
      <c r="BZ121" s="2">
        <v>3320</v>
      </c>
      <c r="CA121" s="2">
        <v>3510</v>
      </c>
      <c r="CB121" s="2">
        <v>3605</v>
      </c>
      <c r="CC121" s="2">
        <v>3565</v>
      </c>
      <c r="CD121" s="2">
        <v>3445</v>
      </c>
      <c r="CE121" s="2">
        <v>3390</v>
      </c>
      <c r="CF121" s="2">
        <v>3370</v>
      </c>
      <c r="CG121" s="2">
        <v>3380</v>
      </c>
      <c r="CH121" s="2">
        <v>3340</v>
      </c>
      <c r="CI121" s="2">
        <v>3290</v>
      </c>
      <c r="CJ121" s="2">
        <v>3135</v>
      </c>
      <c r="CK121" s="2">
        <v>3095</v>
      </c>
      <c r="CL121" s="2">
        <v>3130</v>
      </c>
      <c r="CM121" s="2">
        <v>3000</v>
      </c>
      <c r="CN121" s="2">
        <v>2940</v>
      </c>
      <c r="CO121" s="2">
        <v>2939</v>
      </c>
      <c r="CP121" s="2">
        <v>3100</v>
      </c>
      <c r="CQ121" s="2">
        <v>3095</v>
      </c>
      <c r="CR121" s="2">
        <v>3020</v>
      </c>
      <c r="CS121" s="2">
        <v>2855</v>
      </c>
      <c r="CT121" s="2">
        <v>3000</v>
      </c>
      <c r="CU121" s="2">
        <v>3295</v>
      </c>
      <c r="CV121" s="2">
        <v>3375</v>
      </c>
      <c r="CW121" s="2">
        <v>3320</v>
      </c>
      <c r="CX121" s="2">
        <v>3215</v>
      </c>
      <c r="CY121" s="2">
        <v>3205</v>
      </c>
      <c r="CZ121" s="2">
        <v>3280</v>
      </c>
      <c r="DA121" s="2">
        <v>3265</v>
      </c>
      <c r="DB121" s="2">
        <v>3220</v>
      </c>
      <c r="DC121" s="2">
        <v>3025</v>
      </c>
      <c r="DD121" s="2">
        <v>2905</v>
      </c>
      <c r="DE121" s="2">
        <v>2900</v>
      </c>
      <c r="DF121" s="2">
        <v>2655</v>
      </c>
      <c r="DG121" s="2">
        <v>2785</v>
      </c>
      <c r="DH121" s="2">
        <v>2940</v>
      </c>
      <c r="DI121" s="2">
        <v>2915</v>
      </c>
      <c r="DJ121" s="2">
        <v>2885</v>
      </c>
      <c r="DK121" s="2">
        <v>3005</v>
      </c>
      <c r="DL121" s="2">
        <v>2925</v>
      </c>
      <c r="DM121" s="2">
        <v>2985</v>
      </c>
      <c r="DN121" s="2">
        <v>2930</v>
      </c>
      <c r="DO121" s="2">
        <v>2810</v>
      </c>
      <c r="DP121" s="2">
        <v>2725</v>
      </c>
      <c r="DQ121" s="2">
        <v>2430</v>
      </c>
      <c r="DR121" s="2">
        <v>2525</v>
      </c>
      <c r="DS121" s="2">
        <v>2515</v>
      </c>
      <c r="DT121" s="2">
        <v>2515</v>
      </c>
      <c r="DU121" s="2">
        <v>2492.5</v>
      </c>
      <c r="DV121" s="2">
        <v>2425</v>
      </c>
      <c r="DW121" s="2">
        <v>2450</v>
      </c>
      <c r="DX121" s="2">
        <v>2425</v>
      </c>
      <c r="DY121" s="2">
        <v>2440</v>
      </c>
      <c r="DZ121" s="2">
        <v>2402.5</v>
      </c>
      <c r="EA121" s="2">
        <v>2445</v>
      </c>
      <c r="EB121" s="2">
        <v>2415</v>
      </c>
      <c r="EC121" s="2">
        <v>2422.5</v>
      </c>
      <c r="ED121" s="2">
        <v>2462.5</v>
      </c>
      <c r="EE121" s="2">
        <v>2472.5</v>
      </c>
      <c r="EF121" s="2">
        <v>2410</v>
      </c>
      <c r="EG121" s="2">
        <v>2402.5</v>
      </c>
      <c r="EH121" s="2">
        <v>2370</v>
      </c>
      <c r="EI121" s="2">
        <v>2415</v>
      </c>
      <c r="EJ121" s="2">
        <v>2450</v>
      </c>
      <c r="EK121" s="2">
        <v>2417.5</v>
      </c>
      <c r="EL121" s="2">
        <v>2460</v>
      </c>
      <c r="EM121" s="2">
        <v>2455</v>
      </c>
      <c r="EN121" s="2">
        <v>2510</v>
      </c>
      <c r="EO121" s="2">
        <v>2437.5</v>
      </c>
      <c r="EP121" s="2">
        <v>2385</v>
      </c>
      <c r="EQ121" s="2">
        <v>2275</v>
      </c>
      <c r="ER121" s="2">
        <v>2380</v>
      </c>
      <c r="ES121" s="2">
        <v>2380</v>
      </c>
      <c r="ET121" s="2">
        <v>2392.5</v>
      </c>
      <c r="EU121" s="2">
        <v>2387.5</v>
      </c>
      <c r="EV121" s="2">
        <v>2392.5</v>
      </c>
      <c r="EW121" s="2">
        <v>2305</v>
      </c>
      <c r="EX121" s="2">
        <v>2310</v>
      </c>
      <c r="EY121" s="2">
        <v>2307.5</v>
      </c>
      <c r="EZ121" s="2">
        <v>2242.5</v>
      </c>
      <c r="FA121" s="2">
        <v>2255</v>
      </c>
      <c r="FB121" s="2">
        <v>2145</v>
      </c>
      <c r="FC121" s="2">
        <v>2112.5</v>
      </c>
      <c r="FD121" s="2">
        <v>2110</v>
      </c>
      <c r="FE121" s="2">
        <v>2080</v>
      </c>
      <c r="FF121" s="2">
        <v>2035</v>
      </c>
      <c r="FG121" s="2">
        <v>2032.5</v>
      </c>
      <c r="FH121" s="2">
        <v>2075</v>
      </c>
      <c r="FI121" s="2">
        <v>2055</v>
      </c>
      <c r="FJ121" s="2">
        <v>2000</v>
      </c>
      <c r="FK121" s="2">
        <v>1882.5</v>
      </c>
      <c r="FL121" s="2">
        <v>1945</v>
      </c>
      <c r="FM121" s="2">
        <v>1887.5</v>
      </c>
      <c r="FN121" s="2">
        <v>1950</v>
      </c>
      <c r="FO121" s="2">
        <v>1980</v>
      </c>
      <c r="FP121" s="2">
        <v>2060</v>
      </c>
      <c r="FQ121" s="2">
        <v>2060</v>
      </c>
      <c r="FR121" s="2">
        <v>2067.5</v>
      </c>
      <c r="FS121" s="2">
        <v>2045</v>
      </c>
      <c r="FT121" s="2">
        <v>1992.5</v>
      </c>
      <c r="FU121" s="2">
        <v>1982.5</v>
      </c>
      <c r="FV121" s="2">
        <v>1850</v>
      </c>
      <c r="FW121" s="2">
        <v>1770</v>
      </c>
      <c r="FX121" s="2">
        <v>1825</v>
      </c>
      <c r="FY121" s="2">
        <v>1650</v>
      </c>
      <c r="FZ121" s="2">
        <v>1665</v>
      </c>
      <c r="GA121" s="2">
        <v>1640</v>
      </c>
      <c r="GB121" s="2">
        <v>1607.5</v>
      </c>
      <c r="GC121" s="2">
        <v>1597.5</v>
      </c>
      <c r="GD121" s="2">
        <v>1597.5</v>
      </c>
      <c r="GE121" s="2">
        <v>1615</v>
      </c>
      <c r="GF121" s="2">
        <v>1547.5</v>
      </c>
      <c r="GG121" s="2">
        <v>1605</v>
      </c>
      <c r="GH121" s="2">
        <v>1660</v>
      </c>
      <c r="GI121" s="2">
        <v>1667.5</v>
      </c>
      <c r="GJ121" s="2">
        <v>1667.5</v>
      </c>
      <c r="GK121" s="2">
        <v>1730</v>
      </c>
      <c r="GL121" s="2">
        <v>1782.5</v>
      </c>
      <c r="GM121" s="2">
        <v>1780</v>
      </c>
      <c r="GN121" s="2">
        <v>1820</v>
      </c>
      <c r="GO121" s="2">
        <v>1812.5</v>
      </c>
      <c r="GP121" s="2">
        <v>1767.5</v>
      </c>
      <c r="GQ121" s="2">
        <v>1742.5</v>
      </c>
      <c r="GR121" s="2">
        <v>1692.5</v>
      </c>
      <c r="GS121" s="2">
        <v>1707.5</v>
      </c>
      <c r="GT121" s="2">
        <v>1702.5</v>
      </c>
      <c r="GU121" s="2">
        <v>1682.5</v>
      </c>
      <c r="GV121" s="2">
        <v>1770</v>
      </c>
      <c r="GW121" s="2">
        <v>1780</v>
      </c>
      <c r="GX121" s="2">
        <v>1777.5</v>
      </c>
      <c r="GY121" s="2">
        <v>1735</v>
      </c>
      <c r="GZ121" s="2">
        <v>1760</v>
      </c>
      <c r="HA121" s="2">
        <v>1777.5</v>
      </c>
      <c r="HB121" s="2">
        <v>1752.5</v>
      </c>
      <c r="HC121" s="2">
        <v>1767.5</v>
      </c>
      <c r="HD121" s="2">
        <v>1840</v>
      </c>
      <c r="HE121" s="2">
        <v>1840</v>
      </c>
      <c r="HF121" s="2">
        <v>1857.5</v>
      </c>
      <c r="HG121" s="2">
        <v>1842.5</v>
      </c>
      <c r="HH121" s="2">
        <v>1795</v>
      </c>
      <c r="HI121" s="2">
        <v>1885</v>
      </c>
      <c r="HJ121" s="2">
        <v>1850</v>
      </c>
      <c r="HK121" s="2">
        <v>1875</v>
      </c>
      <c r="HL121" s="2">
        <v>1935</v>
      </c>
      <c r="HM121" s="2">
        <v>1915</v>
      </c>
      <c r="HN121" s="2">
        <v>1855</v>
      </c>
      <c r="HO121" s="2">
        <v>1800</v>
      </c>
      <c r="HP121" s="2">
        <v>1762.5</v>
      </c>
      <c r="HQ121" s="2">
        <v>1727.5</v>
      </c>
      <c r="HR121" s="2">
        <v>1740</v>
      </c>
      <c r="HS121" s="2">
        <v>1732.5</v>
      </c>
      <c r="HT121" s="2">
        <v>1680</v>
      </c>
      <c r="HU121" s="2">
        <v>1665</v>
      </c>
      <c r="HV121" s="2">
        <v>1715</v>
      </c>
      <c r="HW121" s="2">
        <v>1705</v>
      </c>
      <c r="HX121" s="2">
        <v>1677.5</v>
      </c>
      <c r="HY121" s="2">
        <v>1647.5</v>
      </c>
      <c r="HZ121" s="2">
        <v>1642.5</v>
      </c>
      <c r="IA121" s="2">
        <v>1715</v>
      </c>
      <c r="IB121" s="2">
        <v>1750</v>
      </c>
      <c r="IC121" s="2">
        <v>1720</v>
      </c>
      <c r="ID121" s="2">
        <v>1705</v>
      </c>
      <c r="IE121" s="2">
        <v>1712.5</v>
      </c>
      <c r="IF121" s="2">
        <v>1647.5</v>
      </c>
      <c r="IG121" s="2">
        <v>1617.5</v>
      </c>
      <c r="IH121" s="2">
        <v>1607.5</v>
      </c>
      <c r="II121" s="2">
        <v>1400</v>
      </c>
      <c r="IJ121" s="2">
        <v>1400</v>
      </c>
      <c r="IK121" s="2">
        <v>1425.5</v>
      </c>
      <c r="IL121" s="2">
        <v>1449</v>
      </c>
      <c r="IM121" s="2">
        <v>1448</v>
      </c>
      <c r="IN121" s="2">
        <v>1435</v>
      </c>
      <c r="IO121" s="2">
        <v>1420</v>
      </c>
      <c r="IP121" s="2">
        <v>1434</v>
      </c>
      <c r="IQ121" s="2">
        <v>1445.5</v>
      </c>
      <c r="IR121" s="2">
        <v>1425</v>
      </c>
      <c r="IS121" s="2">
        <v>1386</v>
      </c>
      <c r="IT121" s="2">
        <v>1389.5</v>
      </c>
    </row>
    <row r="122" spans="1:254" ht="15.9" customHeight="1">
      <c r="A122" s="65" t="s">
        <v>239</v>
      </c>
      <c r="B122" s="41" t="s">
        <v>240</v>
      </c>
      <c r="C122" s="45">
        <v>2580</v>
      </c>
      <c r="D122" s="16">
        <v>24</v>
      </c>
      <c r="E122" s="30">
        <v>2556</v>
      </c>
      <c r="F122" s="30">
        <v>2496.5</v>
      </c>
      <c r="G122" s="30">
        <v>2481.5</v>
      </c>
      <c r="H122" s="30">
        <v>2440</v>
      </c>
      <c r="I122" s="30">
        <v>2462</v>
      </c>
      <c r="J122" s="30">
        <v>2442.5</v>
      </c>
      <c r="K122" s="30">
        <v>2460.5</v>
      </c>
      <c r="L122" s="30">
        <v>2571</v>
      </c>
      <c r="M122" s="30">
        <v>2616</v>
      </c>
      <c r="N122" s="30">
        <v>2544.5</v>
      </c>
      <c r="O122" s="30">
        <v>2565</v>
      </c>
      <c r="P122" s="30">
        <v>2543.5</v>
      </c>
      <c r="Q122" s="30">
        <v>2447</v>
      </c>
      <c r="R122" s="30">
        <v>2407</v>
      </c>
      <c r="S122" s="30">
        <v>2582.5</v>
      </c>
      <c r="T122" s="30">
        <v>2572</v>
      </c>
      <c r="U122" s="30">
        <v>2513</v>
      </c>
      <c r="V122" s="30">
        <v>2497</v>
      </c>
      <c r="W122" s="30">
        <v>2478.5</v>
      </c>
      <c r="X122" s="30">
        <v>2469</v>
      </c>
      <c r="Y122" s="30">
        <v>2442</v>
      </c>
      <c r="Z122" s="30">
        <v>2436</v>
      </c>
      <c r="AA122" s="30">
        <v>2408</v>
      </c>
      <c r="AB122" s="30">
        <v>2400</v>
      </c>
      <c r="AC122" s="30">
        <v>2377</v>
      </c>
      <c r="AD122" s="30">
        <v>2336.5</v>
      </c>
      <c r="AE122" s="30">
        <v>2324</v>
      </c>
      <c r="AF122" s="30">
        <v>2314</v>
      </c>
      <c r="AG122" s="30">
        <v>2313.5</v>
      </c>
      <c r="AH122" s="30">
        <v>2289.5</v>
      </c>
      <c r="AI122" s="30">
        <v>2276</v>
      </c>
      <c r="AJ122" s="30">
        <v>2307</v>
      </c>
      <c r="AK122" s="30">
        <v>2285</v>
      </c>
      <c r="AL122" s="30">
        <v>2271</v>
      </c>
      <c r="AM122" s="30">
        <v>2304.5</v>
      </c>
      <c r="AN122" s="30">
        <v>2307</v>
      </c>
      <c r="AO122" s="30">
        <v>2285</v>
      </c>
      <c r="AP122" s="30">
        <v>2358</v>
      </c>
      <c r="AQ122" s="30">
        <v>2323.5</v>
      </c>
      <c r="AR122" s="30">
        <v>2269.5</v>
      </c>
      <c r="AS122" s="30">
        <v>2302</v>
      </c>
      <c r="AT122" s="30">
        <v>2265</v>
      </c>
      <c r="AU122" s="30">
        <v>2227</v>
      </c>
      <c r="AV122" s="30">
        <v>2254</v>
      </c>
      <c r="AW122" s="30">
        <v>2151</v>
      </c>
      <c r="AX122" s="30">
        <v>2166.5</v>
      </c>
      <c r="AY122" s="30">
        <v>2093</v>
      </c>
      <c r="AZ122" s="30">
        <v>2169</v>
      </c>
      <c r="BA122" s="30">
        <v>2207</v>
      </c>
      <c r="BB122" s="30">
        <v>2190.5</v>
      </c>
      <c r="BC122" s="30">
        <v>2231</v>
      </c>
      <c r="BD122" s="30">
        <v>2246.5</v>
      </c>
      <c r="BE122" s="30">
        <v>2272</v>
      </c>
      <c r="BF122" s="30">
        <v>2295</v>
      </c>
      <c r="BG122" s="30">
        <v>2337</v>
      </c>
      <c r="BH122" s="30">
        <v>2267</v>
      </c>
      <c r="BI122" s="30">
        <v>2274.5</v>
      </c>
      <c r="BJ122" s="30">
        <v>2205</v>
      </c>
      <c r="BK122" s="30">
        <v>2178</v>
      </c>
      <c r="BL122" s="30">
        <v>2174</v>
      </c>
      <c r="BM122" s="2">
        <v>2169</v>
      </c>
      <c r="BN122" s="2">
        <v>2171.5</v>
      </c>
      <c r="BO122" s="2">
        <v>2169</v>
      </c>
      <c r="BP122" s="2">
        <v>2120.5</v>
      </c>
      <c r="BQ122" s="2">
        <v>2189.5</v>
      </c>
      <c r="BR122" s="2">
        <v>2102</v>
      </c>
      <c r="BS122" s="2">
        <v>2113.5</v>
      </c>
      <c r="BT122" s="2">
        <v>2052</v>
      </c>
      <c r="BU122" s="2">
        <v>1970</v>
      </c>
      <c r="BV122" s="2">
        <v>2005</v>
      </c>
      <c r="BW122" s="2">
        <v>2014.5</v>
      </c>
      <c r="BX122" s="2">
        <v>2046.5</v>
      </c>
      <c r="BY122" s="2">
        <v>2113</v>
      </c>
      <c r="BZ122" s="2">
        <v>2180</v>
      </c>
      <c r="CA122" s="2">
        <v>2214</v>
      </c>
      <c r="CB122" s="2">
        <v>2250</v>
      </c>
      <c r="CC122" s="2">
        <v>2246</v>
      </c>
      <c r="CD122" s="2">
        <v>2225</v>
      </c>
      <c r="CE122" s="2">
        <v>2245.5</v>
      </c>
      <c r="CF122" s="2">
        <v>2266</v>
      </c>
      <c r="CG122" s="2">
        <v>2267.5</v>
      </c>
      <c r="CH122" s="2">
        <v>2285.5</v>
      </c>
      <c r="CI122" s="2">
        <v>2214.5</v>
      </c>
      <c r="CJ122" s="2">
        <v>2208.5</v>
      </c>
      <c r="CK122" s="2">
        <v>2213.5</v>
      </c>
      <c r="CL122" s="2">
        <v>2192</v>
      </c>
      <c r="CM122" s="2">
        <v>2146</v>
      </c>
      <c r="CN122" s="2">
        <v>2062.5</v>
      </c>
      <c r="CO122" s="2">
        <v>2142</v>
      </c>
      <c r="CP122" s="2">
        <v>2169</v>
      </c>
      <c r="CQ122" s="2">
        <v>2094.5</v>
      </c>
      <c r="CR122" s="2">
        <v>2154.5</v>
      </c>
      <c r="CS122" s="2">
        <v>2069.5</v>
      </c>
      <c r="CT122" s="2">
        <v>2004.5</v>
      </c>
      <c r="CU122" s="2">
        <v>2103.5</v>
      </c>
      <c r="CV122" s="2">
        <v>2117</v>
      </c>
      <c r="CW122" s="2">
        <v>2066.5</v>
      </c>
      <c r="CX122" s="2">
        <v>2056.5</v>
      </c>
      <c r="CY122" s="2">
        <v>2027.5</v>
      </c>
      <c r="CZ122" s="2">
        <v>2053.5</v>
      </c>
      <c r="DA122" s="2">
        <v>2128.5</v>
      </c>
      <c r="DB122" s="2">
        <v>2061</v>
      </c>
      <c r="DC122" s="2">
        <v>1950</v>
      </c>
      <c r="DD122" s="2">
        <v>2057</v>
      </c>
      <c r="DE122" s="2">
        <v>2075.5</v>
      </c>
      <c r="DF122" s="2">
        <v>1986.5</v>
      </c>
      <c r="DG122" s="2">
        <v>2180</v>
      </c>
      <c r="DH122" s="2">
        <v>2138.5</v>
      </c>
      <c r="DI122" s="2">
        <v>2175</v>
      </c>
      <c r="DJ122" s="2">
        <v>2115.5</v>
      </c>
      <c r="DK122" s="2">
        <v>2072</v>
      </c>
      <c r="DL122" s="2">
        <v>2086.5</v>
      </c>
      <c r="DM122" s="2">
        <v>2190.5</v>
      </c>
      <c r="DN122" s="2">
        <v>2165.5</v>
      </c>
      <c r="DO122" s="2">
        <v>2145</v>
      </c>
      <c r="DP122" s="2">
        <v>2115.5</v>
      </c>
      <c r="DQ122" s="2">
        <v>2150</v>
      </c>
      <c r="DR122" s="2">
        <v>2229.5</v>
      </c>
      <c r="DS122" s="2">
        <v>2254.5</v>
      </c>
      <c r="DT122" s="2">
        <v>2223</v>
      </c>
      <c r="DU122" s="2">
        <v>2190.5</v>
      </c>
      <c r="DV122" s="2">
        <v>2065.5</v>
      </c>
      <c r="DW122" s="2">
        <v>2036</v>
      </c>
      <c r="DX122" s="2">
        <v>1972</v>
      </c>
      <c r="DY122" s="2">
        <v>1915.5</v>
      </c>
      <c r="DZ122" s="2">
        <v>1888</v>
      </c>
      <c r="EA122" s="2">
        <v>1926.5</v>
      </c>
      <c r="EB122" s="2">
        <v>1896.5</v>
      </c>
      <c r="EC122" s="2">
        <v>1882.5</v>
      </c>
      <c r="ED122" s="2">
        <v>1848</v>
      </c>
      <c r="EE122" s="2">
        <v>1871</v>
      </c>
      <c r="EF122" s="2">
        <v>1916</v>
      </c>
      <c r="EG122" s="2">
        <v>1898</v>
      </c>
      <c r="EH122" s="2">
        <v>1842</v>
      </c>
      <c r="EI122" s="2">
        <v>1902.5</v>
      </c>
      <c r="EJ122" s="2">
        <v>1901.5</v>
      </c>
      <c r="EK122" s="2">
        <v>1911</v>
      </c>
      <c r="EL122" s="2">
        <v>1880</v>
      </c>
      <c r="EM122" s="2">
        <v>1848</v>
      </c>
      <c r="EN122" s="2">
        <v>1854</v>
      </c>
      <c r="EO122" s="2">
        <v>1790</v>
      </c>
      <c r="EP122" s="2">
        <v>1781.5</v>
      </c>
      <c r="EQ122" s="2">
        <v>1783</v>
      </c>
      <c r="ER122" s="2">
        <v>1778</v>
      </c>
      <c r="ES122" s="2">
        <v>1730</v>
      </c>
      <c r="ET122" s="2">
        <v>1723.5</v>
      </c>
      <c r="EU122" s="2">
        <v>1718</v>
      </c>
      <c r="EV122" s="2">
        <v>1716.5</v>
      </c>
      <c r="EW122" s="2">
        <v>1717.5</v>
      </c>
      <c r="EX122" s="2">
        <v>1716</v>
      </c>
      <c r="EY122" s="2">
        <v>1740</v>
      </c>
      <c r="EZ122" s="2">
        <v>1742.5</v>
      </c>
      <c r="FA122" s="2">
        <v>1736.5</v>
      </c>
      <c r="FB122" s="2">
        <v>1714</v>
      </c>
      <c r="FC122" s="2">
        <v>1698.5</v>
      </c>
      <c r="FD122" s="2">
        <v>1728.5</v>
      </c>
      <c r="FE122" s="2">
        <v>1734</v>
      </c>
      <c r="FF122" s="2">
        <v>1704.5</v>
      </c>
      <c r="FG122" s="2">
        <v>1689</v>
      </c>
      <c r="FH122" s="2">
        <v>1703</v>
      </c>
      <c r="FI122" s="2">
        <v>1702.5</v>
      </c>
      <c r="FJ122" s="2">
        <v>1703.5</v>
      </c>
      <c r="FK122" s="2">
        <v>1718</v>
      </c>
      <c r="FL122" s="2">
        <v>1718</v>
      </c>
      <c r="FM122" s="2">
        <v>1715</v>
      </c>
      <c r="FN122" s="2">
        <v>1749</v>
      </c>
      <c r="FO122" s="2">
        <v>1758.5</v>
      </c>
      <c r="FP122" s="2">
        <v>1710.5</v>
      </c>
      <c r="FQ122" s="2">
        <v>1688</v>
      </c>
      <c r="FR122" s="2">
        <v>1670</v>
      </c>
      <c r="FS122" s="2">
        <v>1635.5</v>
      </c>
      <c r="FT122" s="2">
        <v>1598</v>
      </c>
      <c r="FU122" s="2">
        <v>1590</v>
      </c>
      <c r="FV122" s="2">
        <v>1570.5</v>
      </c>
      <c r="FW122" s="2">
        <v>1577.5</v>
      </c>
      <c r="FX122" s="2">
        <v>1629</v>
      </c>
      <c r="FY122" s="2">
        <v>1590</v>
      </c>
      <c r="FZ122" s="2">
        <v>1592</v>
      </c>
      <c r="GA122" s="2">
        <v>1555</v>
      </c>
      <c r="GB122" s="2">
        <v>1542</v>
      </c>
      <c r="GC122" s="2">
        <v>1589</v>
      </c>
      <c r="GD122" s="2">
        <v>1588</v>
      </c>
      <c r="GE122" s="2">
        <v>1614</v>
      </c>
      <c r="GF122" s="2">
        <v>1556</v>
      </c>
      <c r="GG122" s="2">
        <v>1593</v>
      </c>
      <c r="GH122" s="2">
        <v>1579.5</v>
      </c>
      <c r="GI122" s="2">
        <v>1571.5</v>
      </c>
      <c r="GJ122" s="2">
        <v>1566</v>
      </c>
      <c r="GK122" s="2">
        <v>1592</v>
      </c>
      <c r="GL122" s="2">
        <v>1606</v>
      </c>
      <c r="GM122" s="2">
        <v>1582.5</v>
      </c>
      <c r="GN122" s="2">
        <v>1586</v>
      </c>
      <c r="GO122" s="2">
        <v>1571</v>
      </c>
      <c r="GP122" s="2">
        <v>1571.5</v>
      </c>
      <c r="GQ122" s="2">
        <v>1536.5</v>
      </c>
      <c r="GR122" s="2">
        <v>1510</v>
      </c>
      <c r="GS122" s="2">
        <v>1546.5</v>
      </c>
      <c r="GT122" s="2">
        <v>1532.5</v>
      </c>
      <c r="GU122" s="2">
        <v>1504.5</v>
      </c>
      <c r="GV122" s="2">
        <v>1564.5</v>
      </c>
      <c r="GW122" s="2">
        <v>1578</v>
      </c>
      <c r="GX122" s="2">
        <v>1574.5</v>
      </c>
      <c r="GY122" s="2">
        <v>1561</v>
      </c>
      <c r="GZ122" s="2">
        <v>1541.5</v>
      </c>
      <c r="HA122" s="2">
        <v>1570.5</v>
      </c>
      <c r="HB122" s="2">
        <v>1562</v>
      </c>
      <c r="HC122" s="2">
        <v>1564.5</v>
      </c>
      <c r="HD122" s="2">
        <v>1610</v>
      </c>
      <c r="HE122" s="2">
        <v>1632</v>
      </c>
      <c r="HF122" s="2">
        <v>1626</v>
      </c>
      <c r="HG122" s="2">
        <v>1552</v>
      </c>
      <c r="HH122" s="2">
        <v>1551.5</v>
      </c>
      <c r="HI122" s="2">
        <v>1553.5</v>
      </c>
      <c r="HJ122" s="2">
        <v>1546.5</v>
      </c>
      <c r="HK122" s="2">
        <v>1547</v>
      </c>
      <c r="HL122" s="2">
        <v>1551</v>
      </c>
      <c r="HM122" s="2">
        <v>1593</v>
      </c>
      <c r="HN122" s="2">
        <v>1613</v>
      </c>
      <c r="HO122" s="2">
        <v>1602</v>
      </c>
      <c r="HP122" s="2">
        <v>1579.5</v>
      </c>
      <c r="HQ122" s="2">
        <v>1558</v>
      </c>
      <c r="HR122" s="2">
        <v>1558.5</v>
      </c>
      <c r="HS122" s="2">
        <v>1560.5</v>
      </c>
      <c r="HT122" s="2">
        <v>1548</v>
      </c>
      <c r="HU122" s="2">
        <v>1523.5</v>
      </c>
      <c r="HV122" s="2">
        <v>1555</v>
      </c>
      <c r="HW122" s="2">
        <v>1543.5</v>
      </c>
      <c r="HX122" s="2">
        <v>1541</v>
      </c>
      <c r="HY122" s="2">
        <v>1518.5</v>
      </c>
      <c r="HZ122" s="2">
        <v>1514</v>
      </c>
      <c r="IA122" s="2">
        <v>1523.5</v>
      </c>
      <c r="IB122" s="2">
        <v>1544</v>
      </c>
      <c r="IC122" s="2">
        <v>1527</v>
      </c>
      <c r="ID122" s="2">
        <v>1481.5</v>
      </c>
      <c r="IE122" s="2">
        <v>1466</v>
      </c>
      <c r="IF122" s="2">
        <v>1465.5</v>
      </c>
      <c r="IG122" s="2">
        <v>1494.5</v>
      </c>
      <c r="IH122" s="2">
        <v>1480.5</v>
      </c>
      <c r="II122" s="2">
        <v>1437</v>
      </c>
      <c r="IJ122" s="2">
        <v>1449.5</v>
      </c>
      <c r="IK122" s="2">
        <v>1448.5</v>
      </c>
      <c r="IL122" s="2">
        <v>1424.5</v>
      </c>
      <c r="IM122" s="2">
        <v>1390</v>
      </c>
      <c r="IN122" s="2">
        <v>1380</v>
      </c>
      <c r="IO122" s="2">
        <v>1352</v>
      </c>
      <c r="IP122" s="2">
        <v>1347.5</v>
      </c>
      <c r="IQ122" s="2">
        <v>1374</v>
      </c>
      <c r="IR122" s="2">
        <v>1381.5</v>
      </c>
      <c r="IS122" s="2">
        <v>1365.5</v>
      </c>
      <c r="IT122" s="2">
        <v>1338.5</v>
      </c>
    </row>
    <row r="123" spans="1:254" ht="15.9" customHeight="1">
      <c r="A123" s="65" t="s">
        <v>241</v>
      </c>
      <c r="B123" s="41" t="s">
        <v>242</v>
      </c>
      <c r="C123" s="45">
        <v>2536.5</v>
      </c>
      <c r="D123" s="16">
        <v>1.5</v>
      </c>
      <c r="E123" s="30">
        <v>2535</v>
      </c>
      <c r="F123" s="30">
        <v>2482</v>
      </c>
      <c r="G123" s="30">
        <v>2462</v>
      </c>
      <c r="H123" s="30">
        <v>2397.5</v>
      </c>
      <c r="I123" s="30">
        <v>2476.5</v>
      </c>
      <c r="J123" s="30">
        <v>2469</v>
      </c>
      <c r="K123" s="30">
        <v>2478</v>
      </c>
      <c r="L123" s="30">
        <v>2594.5</v>
      </c>
      <c r="M123" s="30">
        <v>2650.5</v>
      </c>
      <c r="N123" s="30">
        <v>2600</v>
      </c>
      <c r="O123" s="30">
        <v>2620.5</v>
      </c>
      <c r="P123" s="30">
        <v>2564</v>
      </c>
      <c r="Q123" s="30">
        <v>2461.5</v>
      </c>
      <c r="R123" s="30">
        <v>2412.5</v>
      </c>
      <c r="S123" s="30">
        <v>2596.5</v>
      </c>
      <c r="T123" s="30">
        <v>2575</v>
      </c>
      <c r="U123" s="30">
        <v>2536.5</v>
      </c>
      <c r="V123" s="30">
        <v>2553</v>
      </c>
      <c r="W123" s="30">
        <v>2551</v>
      </c>
      <c r="X123" s="30">
        <v>2544.5</v>
      </c>
      <c r="Y123" s="30">
        <v>2548</v>
      </c>
      <c r="Z123" s="30">
        <v>2549</v>
      </c>
      <c r="AA123" s="30">
        <v>2505</v>
      </c>
      <c r="AB123" s="30">
        <v>2480</v>
      </c>
      <c r="AC123" s="30">
        <v>2428.5</v>
      </c>
      <c r="AD123" s="30">
        <v>2390</v>
      </c>
      <c r="AE123" s="30">
        <v>2384</v>
      </c>
      <c r="AF123" s="30">
        <v>2361.5</v>
      </c>
      <c r="AG123" s="30">
        <v>2364.5</v>
      </c>
      <c r="AH123" s="30">
        <v>2328.5</v>
      </c>
      <c r="AI123" s="30">
        <v>2345</v>
      </c>
      <c r="AJ123" s="30">
        <v>2387.5</v>
      </c>
      <c r="AK123" s="30">
        <v>2320</v>
      </c>
      <c r="AL123" s="30">
        <v>2307</v>
      </c>
      <c r="AM123" s="30">
        <v>2290</v>
      </c>
      <c r="AN123" s="30">
        <v>2287</v>
      </c>
      <c r="AO123" s="30">
        <v>2313.5</v>
      </c>
      <c r="AP123" s="30">
        <v>2380</v>
      </c>
      <c r="AQ123" s="30">
        <v>2336.5</v>
      </c>
      <c r="AR123" s="30">
        <v>2296.5</v>
      </c>
      <c r="AS123" s="30">
        <v>2331</v>
      </c>
      <c r="AT123" s="30">
        <v>2361</v>
      </c>
      <c r="AU123" s="30">
        <v>2314</v>
      </c>
      <c r="AV123" s="30">
        <v>2379</v>
      </c>
      <c r="AW123" s="30">
        <v>2262.5</v>
      </c>
      <c r="AX123" s="30">
        <v>2296</v>
      </c>
      <c r="AY123" s="30">
        <v>2235.5</v>
      </c>
      <c r="AZ123" s="30">
        <v>2293.5</v>
      </c>
      <c r="BA123" s="30">
        <v>2286</v>
      </c>
      <c r="BB123" s="30">
        <v>2248</v>
      </c>
      <c r="BC123" s="30">
        <v>2257</v>
      </c>
      <c r="BD123" s="30">
        <v>2290</v>
      </c>
      <c r="BE123" s="30">
        <v>2325</v>
      </c>
      <c r="BF123" s="30">
        <v>2318</v>
      </c>
      <c r="BG123" s="30">
        <v>2335</v>
      </c>
      <c r="BH123" s="30">
        <v>2260.5</v>
      </c>
      <c r="BI123" s="30">
        <v>2230</v>
      </c>
      <c r="BJ123" s="30">
        <v>2205</v>
      </c>
      <c r="BK123" s="30">
        <v>2334.5</v>
      </c>
      <c r="BL123" s="30">
        <v>2320</v>
      </c>
      <c r="BM123" s="2">
        <v>2314</v>
      </c>
      <c r="BN123" s="2">
        <v>2293.5</v>
      </c>
      <c r="BO123" s="2">
        <v>2209</v>
      </c>
      <c r="BP123" s="2">
        <v>2159.5</v>
      </c>
      <c r="BQ123" s="2">
        <v>2137</v>
      </c>
      <c r="BR123" s="2">
        <v>2069.5</v>
      </c>
      <c r="BS123" s="2">
        <v>2088</v>
      </c>
      <c r="BT123" s="2">
        <v>2044.5</v>
      </c>
      <c r="BU123" s="2">
        <v>1964</v>
      </c>
      <c r="BV123" s="2">
        <v>2016.5</v>
      </c>
      <c r="BW123" s="2">
        <v>1981.5</v>
      </c>
      <c r="BX123" s="2">
        <v>2000.5</v>
      </c>
      <c r="BY123" s="2">
        <v>2026.5</v>
      </c>
      <c r="BZ123" s="2">
        <v>2080</v>
      </c>
      <c r="CA123" s="2">
        <v>2085</v>
      </c>
      <c r="CB123" s="2">
        <v>2102</v>
      </c>
      <c r="CC123" s="2">
        <v>2074.5</v>
      </c>
      <c r="CD123" s="2">
        <v>2048.5</v>
      </c>
      <c r="CE123" s="2">
        <v>2063</v>
      </c>
      <c r="CF123" s="2">
        <v>2105</v>
      </c>
      <c r="CG123" s="2">
        <v>2110</v>
      </c>
      <c r="CH123" s="2">
        <v>2118</v>
      </c>
      <c r="CI123" s="2">
        <v>2063.5</v>
      </c>
      <c r="CJ123" s="2">
        <v>2026</v>
      </c>
      <c r="CK123" s="2">
        <v>2020</v>
      </c>
      <c r="CL123" s="2">
        <v>2011.5</v>
      </c>
      <c r="CM123" s="2">
        <v>2016.5</v>
      </c>
      <c r="CN123" s="2">
        <v>1918</v>
      </c>
      <c r="CO123" s="2">
        <v>1911.5</v>
      </c>
      <c r="CP123" s="2">
        <v>2028</v>
      </c>
      <c r="CQ123" s="2">
        <v>2027.5</v>
      </c>
      <c r="CR123" s="2">
        <v>2075</v>
      </c>
      <c r="CS123" s="2">
        <v>1999</v>
      </c>
      <c r="CT123" s="2">
        <v>1886.5</v>
      </c>
      <c r="CU123" s="2">
        <v>1952</v>
      </c>
      <c r="CV123" s="2">
        <v>1980</v>
      </c>
      <c r="CW123" s="2">
        <v>1939.5</v>
      </c>
      <c r="CX123" s="2">
        <v>1911</v>
      </c>
      <c r="CY123" s="2">
        <v>1890</v>
      </c>
      <c r="CZ123" s="2">
        <v>1886</v>
      </c>
      <c r="DA123" s="2">
        <v>1955</v>
      </c>
      <c r="DB123" s="2">
        <v>1916.5</v>
      </c>
      <c r="DC123" s="2">
        <v>1800</v>
      </c>
      <c r="DD123" s="2">
        <v>1909</v>
      </c>
      <c r="DE123" s="2">
        <v>1932</v>
      </c>
      <c r="DF123" s="2">
        <v>1825</v>
      </c>
      <c r="DG123" s="2">
        <v>1976.5</v>
      </c>
      <c r="DH123" s="2">
        <v>1948</v>
      </c>
      <c r="DI123" s="2">
        <v>1992.5</v>
      </c>
      <c r="DJ123" s="2">
        <v>1963.5</v>
      </c>
      <c r="DK123" s="2">
        <v>1909</v>
      </c>
      <c r="DL123" s="2">
        <v>1927</v>
      </c>
      <c r="DM123" s="2">
        <v>2052.5</v>
      </c>
      <c r="DN123" s="2">
        <v>2036</v>
      </c>
      <c r="DO123" s="2">
        <v>2017</v>
      </c>
      <c r="DP123" s="2">
        <v>2011.5</v>
      </c>
      <c r="DQ123" s="2">
        <v>2015</v>
      </c>
      <c r="DR123" s="2">
        <v>2075</v>
      </c>
      <c r="DS123" s="2">
        <v>2125.5</v>
      </c>
      <c r="DT123" s="2">
        <v>2131.5</v>
      </c>
      <c r="DU123" s="2">
        <v>2104.5</v>
      </c>
      <c r="DV123" s="2">
        <v>2036</v>
      </c>
      <c r="DW123" s="2">
        <v>2051.5</v>
      </c>
      <c r="DX123" s="2">
        <v>2004</v>
      </c>
      <c r="DY123" s="2">
        <v>1934.5</v>
      </c>
      <c r="DZ123" s="2">
        <v>1896</v>
      </c>
      <c r="EA123" s="2">
        <v>1909</v>
      </c>
      <c r="EB123" s="2">
        <v>1882</v>
      </c>
      <c r="EC123" s="2">
        <v>1867</v>
      </c>
      <c r="ED123" s="2">
        <v>1860</v>
      </c>
      <c r="EE123" s="2">
        <v>1865.5</v>
      </c>
      <c r="EF123" s="2">
        <v>1918.5</v>
      </c>
      <c r="EG123" s="2">
        <v>1898.5</v>
      </c>
      <c r="EH123" s="2">
        <v>1847</v>
      </c>
      <c r="EI123" s="2">
        <v>1889</v>
      </c>
      <c r="EJ123" s="2">
        <v>1896.5</v>
      </c>
      <c r="EK123" s="2">
        <v>1890</v>
      </c>
      <c r="EL123" s="2">
        <v>1842.5</v>
      </c>
      <c r="EM123" s="2">
        <v>1807</v>
      </c>
      <c r="EN123" s="2">
        <v>1822</v>
      </c>
      <c r="EO123" s="2">
        <v>1780</v>
      </c>
      <c r="EP123" s="2">
        <v>1756.5</v>
      </c>
      <c r="EQ123" s="2">
        <v>1755</v>
      </c>
      <c r="ER123" s="2">
        <v>1748</v>
      </c>
      <c r="ES123" s="2">
        <v>1702</v>
      </c>
      <c r="ET123" s="2">
        <v>1693.5</v>
      </c>
      <c r="EU123" s="2">
        <v>1670</v>
      </c>
      <c r="EV123" s="2">
        <v>1666</v>
      </c>
      <c r="EW123" s="2">
        <v>1672.5</v>
      </c>
      <c r="EX123" s="2">
        <v>1672.5</v>
      </c>
      <c r="EY123" s="2">
        <v>1686.5</v>
      </c>
      <c r="EZ123" s="2">
        <v>1686</v>
      </c>
      <c r="FA123" s="2">
        <v>1646.5</v>
      </c>
      <c r="FB123" s="2">
        <v>1637</v>
      </c>
      <c r="FC123" s="2">
        <v>1648</v>
      </c>
      <c r="FD123" s="2">
        <v>1677.5</v>
      </c>
      <c r="FE123" s="2">
        <v>1672</v>
      </c>
      <c r="FF123" s="2">
        <v>1646</v>
      </c>
      <c r="FG123" s="2">
        <v>1633</v>
      </c>
      <c r="FH123" s="2">
        <v>1664.5</v>
      </c>
      <c r="FI123" s="2">
        <v>1678</v>
      </c>
      <c r="FJ123" s="2">
        <v>1681</v>
      </c>
      <c r="FK123" s="2">
        <v>1691</v>
      </c>
      <c r="FL123" s="2">
        <v>1666</v>
      </c>
      <c r="FM123" s="2">
        <v>1650.5</v>
      </c>
      <c r="FN123" s="2">
        <v>1680</v>
      </c>
      <c r="FO123" s="2">
        <v>1688.5</v>
      </c>
      <c r="FP123" s="2">
        <v>1653</v>
      </c>
      <c r="FQ123" s="2">
        <v>1626.5</v>
      </c>
      <c r="FR123" s="2">
        <v>1612</v>
      </c>
      <c r="FS123" s="2">
        <v>1572.5</v>
      </c>
      <c r="FT123" s="2">
        <v>1538</v>
      </c>
      <c r="FU123" s="2">
        <v>1537.5</v>
      </c>
      <c r="FV123" s="2">
        <v>1512.5</v>
      </c>
      <c r="FW123" s="2">
        <v>1512.5</v>
      </c>
      <c r="FX123" s="2">
        <v>1553</v>
      </c>
      <c r="FY123" s="2">
        <v>1545.5</v>
      </c>
      <c r="FZ123" s="2">
        <v>1557</v>
      </c>
      <c r="GA123" s="2">
        <v>1547.5</v>
      </c>
      <c r="GB123" s="2">
        <v>1555.5</v>
      </c>
      <c r="GC123" s="2">
        <v>1537</v>
      </c>
      <c r="GD123" s="2">
        <v>1543</v>
      </c>
      <c r="GE123" s="2">
        <v>1551</v>
      </c>
      <c r="GF123" s="2">
        <v>1500.5</v>
      </c>
      <c r="GG123" s="2">
        <v>1536</v>
      </c>
      <c r="GH123" s="2">
        <v>1530</v>
      </c>
      <c r="GI123" s="2">
        <v>1494.5</v>
      </c>
      <c r="GJ123" s="2">
        <v>1494.5</v>
      </c>
      <c r="GK123" s="2">
        <v>1498.5</v>
      </c>
      <c r="GL123" s="2">
        <v>1498</v>
      </c>
      <c r="GM123" s="2">
        <v>1457.5</v>
      </c>
      <c r="GN123" s="2">
        <v>1458</v>
      </c>
      <c r="GO123" s="2">
        <v>1454.5</v>
      </c>
      <c r="GP123" s="2">
        <v>1452</v>
      </c>
      <c r="GQ123" s="2">
        <v>1426</v>
      </c>
      <c r="GR123" s="2">
        <v>1394</v>
      </c>
      <c r="GS123" s="2">
        <v>1431.5</v>
      </c>
      <c r="GT123" s="2">
        <v>1409</v>
      </c>
      <c r="GU123" s="2">
        <v>1387</v>
      </c>
      <c r="GV123" s="2">
        <v>1452</v>
      </c>
      <c r="GW123" s="2">
        <v>1472</v>
      </c>
      <c r="GX123" s="2">
        <v>1465</v>
      </c>
      <c r="GY123" s="2">
        <v>1455</v>
      </c>
      <c r="GZ123" s="2">
        <v>1426.5</v>
      </c>
      <c r="HA123" s="2">
        <v>1476</v>
      </c>
      <c r="HB123" s="2">
        <v>1467</v>
      </c>
      <c r="HC123" s="2">
        <v>1481</v>
      </c>
      <c r="HD123" s="2">
        <v>1491</v>
      </c>
      <c r="HE123" s="2">
        <v>1510</v>
      </c>
      <c r="HF123" s="2">
        <v>1507</v>
      </c>
      <c r="HG123" s="2">
        <v>1495</v>
      </c>
      <c r="HH123" s="2">
        <v>1488</v>
      </c>
      <c r="HI123" s="2">
        <v>1484</v>
      </c>
      <c r="HJ123" s="2">
        <v>1465</v>
      </c>
      <c r="HK123" s="2">
        <v>1458.5</v>
      </c>
      <c r="HL123" s="2">
        <v>1454</v>
      </c>
      <c r="HM123" s="2">
        <v>1477.5</v>
      </c>
      <c r="HN123" s="2">
        <v>1487.5</v>
      </c>
      <c r="HO123" s="2">
        <v>1476.5</v>
      </c>
      <c r="HP123" s="2">
        <v>1445.5</v>
      </c>
      <c r="HQ123" s="2">
        <v>1433</v>
      </c>
      <c r="HR123" s="2">
        <v>1429</v>
      </c>
      <c r="HS123" s="2">
        <v>1433</v>
      </c>
      <c r="HT123" s="2">
        <v>1413.5</v>
      </c>
      <c r="HU123" s="2">
        <v>1392.5</v>
      </c>
      <c r="HV123" s="2">
        <v>1438.5</v>
      </c>
      <c r="HW123" s="2">
        <v>1430</v>
      </c>
      <c r="HX123" s="2">
        <v>1435</v>
      </c>
      <c r="HY123" s="2">
        <v>1411</v>
      </c>
      <c r="HZ123" s="2">
        <v>1409.5</v>
      </c>
      <c r="IA123" s="2">
        <v>1413.5</v>
      </c>
      <c r="IB123" s="2">
        <v>1436</v>
      </c>
      <c r="IC123" s="2">
        <v>1420</v>
      </c>
      <c r="ID123" s="2">
        <v>1410</v>
      </c>
      <c r="IE123" s="2">
        <v>1383.5</v>
      </c>
      <c r="IF123" s="2">
        <v>1388.5</v>
      </c>
      <c r="IG123" s="2">
        <v>1432.5</v>
      </c>
      <c r="IH123" s="2">
        <v>1415.5</v>
      </c>
      <c r="II123" s="2">
        <v>1386.5</v>
      </c>
      <c r="IJ123" s="2">
        <v>1384.5</v>
      </c>
      <c r="IK123" s="2">
        <v>1395.5</v>
      </c>
      <c r="IL123" s="2">
        <v>1389</v>
      </c>
      <c r="IM123" s="2">
        <v>1355</v>
      </c>
      <c r="IN123" s="2">
        <v>1346</v>
      </c>
      <c r="IO123" s="2">
        <v>1319.5</v>
      </c>
      <c r="IP123" s="2">
        <v>1290.5</v>
      </c>
      <c r="IQ123" s="2">
        <v>1344</v>
      </c>
      <c r="IR123" s="2">
        <v>1342</v>
      </c>
      <c r="IS123" s="2">
        <v>1315</v>
      </c>
      <c r="IT123" s="2">
        <v>1296.5</v>
      </c>
    </row>
    <row r="124" spans="1:254" ht="15.9" customHeight="1">
      <c r="A124" s="65" t="s">
        <v>243</v>
      </c>
      <c r="B124" s="41" t="s">
        <v>244</v>
      </c>
      <c r="C124" s="45">
        <v>1491.5</v>
      </c>
      <c r="D124" s="16">
        <v>16</v>
      </c>
      <c r="E124" s="30">
        <v>1475.5</v>
      </c>
      <c r="F124" s="30">
        <v>1473.5</v>
      </c>
      <c r="G124" s="30">
        <v>1473</v>
      </c>
      <c r="H124" s="30">
        <v>1479</v>
      </c>
      <c r="I124" s="30">
        <v>1553.5</v>
      </c>
      <c r="J124" s="30">
        <v>1600</v>
      </c>
      <c r="K124" s="30">
        <v>1585</v>
      </c>
      <c r="L124" s="30">
        <v>1574</v>
      </c>
      <c r="M124" s="30">
        <v>1559.5</v>
      </c>
      <c r="N124" s="30">
        <v>1526</v>
      </c>
      <c r="O124" s="30">
        <v>1535</v>
      </c>
      <c r="P124" s="30">
        <v>1540</v>
      </c>
      <c r="Q124" s="30">
        <v>1542.5</v>
      </c>
      <c r="R124" s="30">
        <v>1534.5</v>
      </c>
      <c r="S124" s="30">
        <v>1542.5</v>
      </c>
      <c r="T124" s="30">
        <v>1540</v>
      </c>
      <c r="U124" s="30">
        <v>1510</v>
      </c>
      <c r="V124" s="30">
        <v>1508</v>
      </c>
      <c r="W124" s="30">
        <v>1504.5</v>
      </c>
      <c r="X124" s="30">
        <v>1504.5</v>
      </c>
      <c r="Y124" s="30">
        <v>1544.5</v>
      </c>
      <c r="Z124" s="30">
        <v>1558.5</v>
      </c>
      <c r="AA124" s="30">
        <v>1541.5</v>
      </c>
      <c r="AB124" s="30">
        <v>1529.5</v>
      </c>
      <c r="AC124" s="30">
        <v>1484</v>
      </c>
      <c r="AD124" s="30">
        <v>1457</v>
      </c>
      <c r="AE124" s="30">
        <v>1499</v>
      </c>
      <c r="AF124" s="30">
        <v>1487</v>
      </c>
      <c r="AG124" s="30">
        <v>1430</v>
      </c>
      <c r="AH124" s="30">
        <v>1467</v>
      </c>
      <c r="AI124" s="30">
        <v>1448</v>
      </c>
      <c r="AJ124" s="30">
        <v>1446.5</v>
      </c>
      <c r="AK124" s="30">
        <v>1473</v>
      </c>
      <c r="AL124" s="30">
        <v>1475</v>
      </c>
      <c r="AM124" s="30">
        <v>1481</v>
      </c>
      <c r="AN124" s="30">
        <v>1516.5</v>
      </c>
      <c r="AO124" s="30">
        <v>1527</v>
      </c>
      <c r="AP124" s="30">
        <v>1563</v>
      </c>
      <c r="AQ124" s="30">
        <v>1548</v>
      </c>
      <c r="AR124" s="30">
        <v>1533.5</v>
      </c>
      <c r="AS124" s="30">
        <v>1505.5</v>
      </c>
      <c r="AT124" s="30">
        <v>1472.5</v>
      </c>
      <c r="AU124" s="30">
        <v>1443.5</v>
      </c>
      <c r="AV124" s="30">
        <v>1480</v>
      </c>
      <c r="AW124" s="30">
        <v>1450</v>
      </c>
      <c r="AX124" s="30">
        <v>1476.5</v>
      </c>
      <c r="AY124" s="30">
        <v>1455</v>
      </c>
      <c r="AZ124" s="30">
        <v>1478.5</v>
      </c>
      <c r="BA124" s="30">
        <v>1498.5</v>
      </c>
      <c r="BB124" s="30">
        <v>1496.5</v>
      </c>
      <c r="BC124" s="30">
        <v>1530.5</v>
      </c>
      <c r="BD124" s="30">
        <v>1508</v>
      </c>
      <c r="BE124" s="30">
        <v>1500.5</v>
      </c>
      <c r="BF124" s="30">
        <v>1461.5</v>
      </c>
      <c r="BG124" s="30">
        <v>1520</v>
      </c>
      <c r="BH124" s="30">
        <v>1497</v>
      </c>
      <c r="BI124" s="30">
        <v>1512</v>
      </c>
      <c r="BJ124" s="30">
        <v>1498</v>
      </c>
      <c r="BK124" s="30">
        <v>1489.5</v>
      </c>
      <c r="BL124" s="30">
        <v>1528</v>
      </c>
      <c r="BM124" s="2">
        <v>1661</v>
      </c>
      <c r="BN124" s="2">
        <v>1663</v>
      </c>
      <c r="BO124" s="2">
        <v>1650</v>
      </c>
      <c r="BP124" s="2">
        <v>1646.5</v>
      </c>
      <c r="BQ124" s="2">
        <v>1699</v>
      </c>
      <c r="BR124" s="2">
        <v>1674.5</v>
      </c>
      <c r="BS124" s="2">
        <v>1687</v>
      </c>
      <c r="BT124" s="2">
        <v>1702.5</v>
      </c>
      <c r="BU124" s="2">
        <v>1681.5</v>
      </c>
      <c r="BV124" s="2">
        <v>1696</v>
      </c>
      <c r="BW124" s="2">
        <v>1716</v>
      </c>
      <c r="BX124" s="2">
        <v>1710</v>
      </c>
      <c r="BY124" s="2">
        <v>1741.5</v>
      </c>
      <c r="BZ124" s="2">
        <v>1745.5</v>
      </c>
      <c r="CA124" s="2">
        <v>1728</v>
      </c>
      <c r="CB124" s="2">
        <v>1747.5</v>
      </c>
      <c r="CC124" s="2">
        <v>1773.5</v>
      </c>
      <c r="CD124" s="2">
        <v>1747</v>
      </c>
      <c r="CE124" s="2">
        <v>1700</v>
      </c>
      <c r="CF124" s="2">
        <v>1710</v>
      </c>
      <c r="CG124" s="2">
        <v>1720</v>
      </c>
      <c r="CH124" s="2">
        <v>1725</v>
      </c>
      <c r="CI124" s="2">
        <v>1657</v>
      </c>
      <c r="CJ124" s="2">
        <v>1650</v>
      </c>
      <c r="CK124" s="2">
        <v>1681.5</v>
      </c>
      <c r="CL124" s="2">
        <v>1678</v>
      </c>
      <c r="CM124" s="2">
        <v>1688</v>
      </c>
      <c r="CN124" s="2">
        <v>1633</v>
      </c>
      <c r="CO124" s="2">
        <v>1621</v>
      </c>
      <c r="CP124" s="2">
        <v>1696.5</v>
      </c>
      <c r="CQ124" s="2">
        <v>1721</v>
      </c>
      <c r="CR124" s="2">
        <v>1748</v>
      </c>
      <c r="CS124" s="2">
        <v>1716</v>
      </c>
      <c r="CT124" s="2">
        <v>1677</v>
      </c>
      <c r="CU124" s="2">
        <v>1806.5</v>
      </c>
      <c r="CV124" s="2">
        <v>1858.5</v>
      </c>
      <c r="CW124" s="2">
        <v>1839.5</v>
      </c>
      <c r="CX124" s="2">
        <v>1795</v>
      </c>
      <c r="CY124" s="2">
        <v>1815.5</v>
      </c>
      <c r="CZ124" s="2">
        <v>1851.5</v>
      </c>
      <c r="DA124" s="2">
        <v>1946</v>
      </c>
      <c r="DB124" s="2">
        <v>1956</v>
      </c>
      <c r="DC124" s="2">
        <v>1894</v>
      </c>
      <c r="DD124" s="2">
        <v>1964.5</v>
      </c>
      <c r="DE124" s="2">
        <v>1960.5</v>
      </c>
      <c r="DF124" s="2">
        <v>1924.5</v>
      </c>
      <c r="DG124" s="2">
        <v>2005</v>
      </c>
      <c r="DH124" s="2">
        <v>2030.5</v>
      </c>
      <c r="DI124" s="2">
        <v>2089</v>
      </c>
      <c r="DJ124" s="2">
        <v>2099</v>
      </c>
      <c r="DK124" s="2">
        <v>2056.5</v>
      </c>
      <c r="DL124" s="2">
        <v>2040</v>
      </c>
      <c r="DM124" s="2">
        <v>2050.5</v>
      </c>
      <c r="DN124" s="2">
        <v>2027.5</v>
      </c>
      <c r="DO124" s="2">
        <v>2039.5</v>
      </c>
      <c r="DP124" s="2">
        <v>2020.5</v>
      </c>
      <c r="DQ124" s="2">
        <v>2028</v>
      </c>
      <c r="DR124" s="2">
        <v>2081.5</v>
      </c>
      <c r="DS124" s="2">
        <v>2075</v>
      </c>
      <c r="DT124" s="2">
        <v>2034</v>
      </c>
      <c r="DU124" s="2">
        <v>1955</v>
      </c>
      <c r="DV124" s="2">
        <v>1843</v>
      </c>
      <c r="DW124" s="2">
        <v>1855</v>
      </c>
      <c r="DX124" s="2">
        <v>1780</v>
      </c>
      <c r="DY124" s="2">
        <v>1768</v>
      </c>
      <c r="DZ124" s="2">
        <v>1757.5</v>
      </c>
      <c r="EA124" s="2">
        <v>1740</v>
      </c>
      <c r="EB124" s="2">
        <v>1686.5</v>
      </c>
      <c r="EC124" s="2">
        <v>1707</v>
      </c>
      <c r="ED124" s="2">
        <v>1732</v>
      </c>
      <c r="EE124" s="2">
        <v>1762.5</v>
      </c>
      <c r="EF124" s="2">
        <v>1798.5</v>
      </c>
      <c r="EG124" s="2">
        <v>1791.5</v>
      </c>
      <c r="EH124" s="2">
        <v>1771</v>
      </c>
      <c r="EI124" s="2">
        <v>1808</v>
      </c>
      <c r="EJ124" s="2">
        <v>1834</v>
      </c>
      <c r="EK124" s="2">
        <v>1861.5</v>
      </c>
      <c r="EL124" s="2">
        <v>1861.5</v>
      </c>
      <c r="EM124" s="2">
        <v>1875</v>
      </c>
      <c r="EN124" s="2">
        <v>1866</v>
      </c>
      <c r="EO124" s="2">
        <v>1823.5</v>
      </c>
      <c r="EP124" s="2">
        <v>1832.5</v>
      </c>
      <c r="EQ124" s="2">
        <v>1797</v>
      </c>
      <c r="ER124" s="2">
        <v>1793</v>
      </c>
      <c r="ES124" s="2">
        <v>1770.5</v>
      </c>
      <c r="ET124" s="2">
        <v>1772.5</v>
      </c>
      <c r="EU124" s="2">
        <v>1774.5</v>
      </c>
      <c r="EV124" s="2">
        <v>1777.5</v>
      </c>
      <c r="EW124" s="2">
        <v>1773</v>
      </c>
      <c r="EX124" s="2">
        <v>1766.5</v>
      </c>
      <c r="EY124" s="2">
        <v>1762.5</v>
      </c>
      <c r="EZ124" s="2">
        <v>1770</v>
      </c>
      <c r="FA124" s="2">
        <v>1766</v>
      </c>
      <c r="FB124" s="2">
        <v>1773</v>
      </c>
      <c r="FC124" s="2">
        <v>1773</v>
      </c>
      <c r="FD124" s="2">
        <v>1780.5</v>
      </c>
      <c r="FE124" s="2">
        <v>1776.5</v>
      </c>
      <c r="FF124" s="2">
        <v>1788</v>
      </c>
      <c r="FG124" s="2">
        <v>1764</v>
      </c>
      <c r="FH124" s="2">
        <v>1776</v>
      </c>
      <c r="FI124" s="2">
        <v>1748</v>
      </c>
      <c r="FJ124" s="2">
        <v>1754</v>
      </c>
      <c r="FK124" s="2">
        <v>1745.5</v>
      </c>
      <c r="FL124" s="2">
        <v>1782</v>
      </c>
      <c r="FM124" s="2">
        <v>1744.5</v>
      </c>
      <c r="FN124" s="2">
        <v>1710</v>
      </c>
      <c r="FO124" s="2">
        <v>1734</v>
      </c>
      <c r="FP124" s="2">
        <v>1823</v>
      </c>
      <c r="FQ124" s="2">
        <v>1840.5</v>
      </c>
      <c r="FR124" s="2">
        <v>1815</v>
      </c>
      <c r="FS124" s="2">
        <v>1781</v>
      </c>
      <c r="FT124" s="2">
        <v>1732</v>
      </c>
      <c r="FU124" s="2">
        <v>1712.5</v>
      </c>
      <c r="FV124" s="2">
        <v>1693</v>
      </c>
      <c r="FW124" s="2">
        <v>1676.5</v>
      </c>
      <c r="FX124" s="2">
        <v>1729</v>
      </c>
      <c r="FY124" s="2">
        <v>1702.5</v>
      </c>
      <c r="FZ124" s="2">
        <v>1690</v>
      </c>
      <c r="GA124" s="2">
        <v>1689</v>
      </c>
      <c r="GB124" s="2">
        <v>1672.5</v>
      </c>
      <c r="GC124" s="2">
        <v>1577</v>
      </c>
      <c r="GD124" s="2">
        <v>1625.5</v>
      </c>
      <c r="GE124" s="2">
        <v>1605</v>
      </c>
      <c r="GF124" s="2">
        <v>1567.5</v>
      </c>
      <c r="GG124" s="2">
        <v>1580.5</v>
      </c>
      <c r="GH124" s="2">
        <v>1593.5</v>
      </c>
      <c r="GI124" s="2">
        <v>1561</v>
      </c>
      <c r="GJ124" s="2">
        <v>1568.5</v>
      </c>
      <c r="GK124" s="2">
        <v>1623.5</v>
      </c>
      <c r="GL124" s="2">
        <v>1627</v>
      </c>
      <c r="GM124" s="2">
        <v>1639</v>
      </c>
      <c r="GN124" s="2">
        <v>1631.5</v>
      </c>
      <c r="GO124" s="2">
        <v>1618</v>
      </c>
      <c r="GP124" s="2">
        <v>1616</v>
      </c>
      <c r="GQ124" s="2">
        <v>1614</v>
      </c>
      <c r="GR124" s="2">
        <v>1601.5</v>
      </c>
      <c r="GS124" s="2">
        <v>1613</v>
      </c>
      <c r="GT124" s="2">
        <v>1598.5</v>
      </c>
      <c r="GU124" s="2">
        <v>1578</v>
      </c>
      <c r="GV124" s="2">
        <v>1610.5</v>
      </c>
      <c r="GW124" s="2">
        <v>1651</v>
      </c>
      <c r="GX124" s="2">
        <v>1681</v>
      </c>
      <c r="GY124" s="2">
        <v>1678</v>
      </c>
      <c r="GZ124" s="2">
        <v>1623</v>
      </c>
      <c r="HA124" s="2">
        <v>1529</v>
      </c>
      <c r="HB124" s="2">
        <v>1544.5</v>
      </c>
      <c r="HC124" s="2">
        <v>1559.5</v>
      </c>
      <c r="HD124" s="2">
        <v>1592.5</v>
      </c>
      <c r="HE124" s="2">
        <v>1598</v>
      </c>
      <c r="HF124" s="2">
        <v>1611</v>
      </c>
      <c r="HG124" s="2">
        <v>1603.5</v>
      </c>
      <c r="HH124" s="2">
        <v>1571</v>
      </c>
      <c r="HI124" s="2">
        <v>1588.5</v>
      </c>
      <c r="HJ124" s="2">
        <v>1603</v>
      </c>
      <c r="HK124" s="2">
        <v>1582.5</v>
      </c>
      <c r="HL124" s="2">
        <v>1593.5</v>
      </c>
      <c r="HM124" s="2">
        <v>1601.5</v>
      </c>
      <c r="HN124" s="2">
        <v>1635</v>
      </c>
      <c r="HO124" s="2">
        <v>1611.5</v>
      </c>
      <c r="HP124" s="2">
        <v>1613</v>
      </c>
      <c r="HQ124" s="2">
        <v>1622</v>
      </c>
      <c r="HR124" s="2">
        <v>1605</v>
      </c>
      <c r="HS124" s="2">
        <v>1578</v>
      </c>
      <c r="HT124" s="2">
        <v>1566.5</v>
      </c>
      <c r="HU124" s="2">
        <v>1563.5</v>
      </c>
      <c r="HV124" s="2">
        <v>1561</v>
      </c>
      <c r="HW124" s="2">
        <v>1557.5</v>
      </c>
      <c r="HX124" s="2">
        <v>1570</v>
      </c>
      <c r="HY124" s="2">
        <v>1597.5</v>
      </c>
      <c r="HZ124" s="2">
        <v>1583.5</v>
      </c>
      <c r="IA124" s="2">
        <v>1586</v>
      </c>
      <c r="IB124" s="2">
        <v>1594</v>
      </c>
      <c r="IC124" s="2">
        <v>1606</v>
      </c>
      <c r="ID124" s="2">
        <v>1613.5</v>
      </c>
      <c r="IE124" s="2">
        <v>1622</v>
      </c>
      <c r="IF124" s="2">
        <v>1585</v>
      </c>
      <c r="IG124" s="2">
        <v>1567</v>
      </c>
      <c r="IH124" s="2">
        <v>1560.5</v>
      </c>
      <c r="II124" s="2">
        <v>1546.5</v>
      </c>
      <c r="IJ124" s="2">
        <v>1553</v>
      </c>
      <c r="IK124" s="2">
        <v>1552</v>
      </c>
      <c r="IL124" s="2">
        <v>1505.5</v>
      </c>
      <c r="IM124" s="2">
        <v>1488.5</v>
      </c>
      <c r="IN124" s="2">
        <v>1449.5</v>
      </c>
      <c r="IO124" s="2">
        <v>1390</v>
      </c>
      <c r="IP124" s="2">
        <v>1377.5</v>
      </c>
      <c r="IQ124" s="2">
        <v>1371.5</v>
      </c>
      <c r="IR124" s="2">
        <v>1342</v>
      </c>
      <c r="IS124" s="2">
        <v>1331.5</v>
      </c>
      <c r="IT124" s="2">
        <v>1326</v>
      </c>
    </row>
    <row r="125" spans="1:254" ht="15.9" customHeight="1">
      <c r="A125" s="65" t="s">
        <v>245</v>
      </c>
      <c r="B125" s="41" t="s">
        <v>246</v>
      </c>
      <c r="C125" s="45">
        <v>2371</v>
      </c>
      <c r="D125" s="16">
        <v>-46</v>
      </c>
      <c r="E125" s="30">
        <v>2417</v>
      </c>
      <c r="F125" s="30">
        <v>2414</v>
      </c>
      <c r="G125" s="30">
        <v>2406</v>
      </c>
      <c r="H125" s="30">
        <v>2431</v>
      </c>
      <c r="I125" s="30">
        <v>2498</v>
      </c>
      <c r="J125" s="30">
        <v>2528</v>
      </c>
      <c r="K125" s="30">
        <v>2531</v>
      </c>
      <c r="L125" s="30">
        <v>2545</v>
      </c>
      <c r="M125" s="30">
        <v>2505</v>
      </c>
      <c r="N125" s="30">
        <v>2471</v>
      </c>
      <c r="O125" s="30">
        <v>2501</v>
      </c>
      <c r="P125" s="30">
        <v>2527</v>
      </c>
      <c r="Q125" s="30">
        <v>2519</v>
      </c>
      <c r="R125" s="30">
        <v>2498</v>
      </c>
      <c r="S125" s="30">
        <v>2528</v>
      </c>
      <c r="T125" s="30">
        <v>2529</v>
      </c>
      <c r="U125" s="30">
        <v>2483</v>
      </c>
      <c r="V125" s="30">
        <v>2461</v>
      </c>
      <c r="W125" s="30">
        <v>2479</v>
      </c>
      <c r="X125" s="30">
        <v>2498</v>
      </c>
      <c r="Y125" s="30">
        <v>2521</v>
      </c>
      <c r="Z125" s="30">
        <v>2500</v>
      </c>
      <c r="AA125" s="30">
        <v>2475</v>
      </c>
      <c r="AB125" s="30">
        <v>2431</v>
      </c>
      <c r="AC125" s="30">
        <v>2412</v>
      </c>
      <c r="AD125" s="30">
        <v>2385</v>
      </c>
      <c r="AE125" s="30">
        <v>2429</v>
      </c>
      <c r="AF125" s="30">
        <v>2410</v>
      </c>
      <c r="AG125" s="30">
        <v>2364</v>
      </c>
      <c r="AH125" s="30">
        <v>2339</v>
      </c>
      <c r="AI125" s="30">
        <v>2333</v>
      </c>
      <c r="AJ125" s="30">
        <v>2327</v>
      </c>
      <c r="AK125" s="30">
        <v>2329</v>
      </c>
      <c r="AL125" s="30">
        <v>2330</v>
      </c>
      <c r="AM125" s="30">
        <v>2325</v>
      </c>
      <c r="AN125" s="30">
        <v>2353</v>
      </c>
      <c r="AO125" s="30">
        <v>2352</v>
      </c>
      <c r="AP125" s="30">
        <v>2383</v>
      </c>
      <c r="AQ125" s="30">
        <v>2349</v>
      </c>
      <c r="AR125" s="30">
        <v>2326</v>
      </c>
      <c r="AS125" s="30">
        <v>2375</v>
      </c>
      <c r="AT125" s="30">
        <v>2326</v>
      </c>
      <c r="AU125" s="30">
        <v>2288</v>
      </c>
      <c r="AV125" s="30">
        <v>2297</v>
      </c>
      <c r="AW125" s="30">
        <v>2245</v>
      </c>
      <c r="AX125" s="30">
        <v>2251</v>
      </c>
      <c r="AY125" s="30">
        <v>2195</v>
      </c>
      <c r="AZ125" s="30">
        <v>2261</v>
      </c>
      <c r="BA125" s="30">
        <v>2360</v>
      </c>
      <c r="BB125" s="30">
        <v>2321</v>
      </c>
      <c r="BC125" s="30">
        <v>2320</v>
      </c>
      <c r="BD125" s="30">
        <v>2332</v>
      </c>
      <c r="BE125" s="30">
        <v>2339</v>
      </c>
      <c r="BF125" s="30">
        <v>2320</v>
      </c>
      <c r="BG125" s="30">
        <v>2372</v>
      </c>
      <c r="BH125" s="30">
        <v>2330</v>
      </c>
      <c r="BI125" s="30">
        <v>2412</v>
      </c>
      <c r="BJ125" s="30">
        <v>2390</v>
      </c>
      <c r="BK125" s="30">
        <v>2443</v>
      </c>
      <c r="BL125" s="30">
        <v>2413</v>
      </c>
      <c r="BM125" s="2">
        <v>2413</v>
      </c>
      <c r="BN125" s="2">
        <v>2407</v>
      </c>
      <c r="BO125" s="2">
        <v>2539</v>
      </c>
      <c r="BP125" s="2">
        <v>2560</v>
      </c>
      <c r="BQ125" s="2">
        <v>2621</v>
      </c>
      <c r="BR125" s="2">
        <v>2634</v>
      </c>
      <c r="BS125" s="2">
        <v>2675</v>
      </c>
      <c r="BT125" s="2">
        <v>2620</v>
      </c>
      <c r="BU125" s="2">
        <v>2612</v>
      </c>
      <c r="BV125" s="2">
        <v>2626</v>
      </c>
      <c r="BW125" s="2">
        <v>2660</v>
      </c>
      <c r="BX125" s="2">
        <v>2710</v>
      </c>
      <c r="BY125" s="2">
        <v>2736</v>
      </c>
      <c r="BZ125" s="2">
        <v>2729</v>
      </c>
      <c r="CA125" s="2">
        <v>2785</v>
      </c>
      <c r="CB125" s="2">
        <v>2790</v>
      </c>
      <c r="CC125" s="2">
        <v>2815</v>
      </c>
      <c r="CD125" s="2">
        <v>2814</v>
      </c>
      <c r="CE125" s="2">
        <v>2810</v>
      </c>
      <c r="CF125" s="2">
        <v>2766</v>
      </c>
      <c r="CG125" s="2">
        <v>2737</v>
      </c>
      <c r="CH125" s="2">
        <v>2726</v>
      </c>
      <c r="CI125" s="2">
        <v>2690</v>
      </c>
      <c r="CJ125" s="2">
        <v>2690</v>
      </c>
      <c r="CK125" s="2">
        <v>2669</v>
      </c>
      <c r="CL125" s="2">
        <v>2670</v>
      </c>
      <c r="CM125" s="2">
        <v>2651</v>
      </c>
      <c r="CN125" s="2">
        <v>2626</v>
      </c>
      <c r="CO125" s="2">
        <v>2617</v>
      </c>
      <c r="CP125" s="2">
        <v>2679</v>
      </c>
      <c r="CQ125" s="2">
        <v>2659</v>
      </c>
      <c r="CR125" s="2">
        <v>2681</v>
      </c>
      <c r="CS125" s="2">
        <v>2642</v>
      </c>
      <c r="CT125" s="2">
        <v>2648</v>
      </c>
      <c r="CU125" s="2">
        <v>2700</v>
      </c>
      <c r="CV125" s="2">
        <v>2703</v>
      </c>
      <c r="CW125" s="2">
        <v>2685</v>
      </c>
      <c r="CX125" s="2">
        <v>2687</v>
      </c>
      <c r="CY125" s="2">
        <v>2669</v>
      </c>
      <c r="CZ125" s="2">
        <v>2655</v>
      </c>
      <c r="DA125" s="2">
        <v>2708</v>
      </c>
      <c r="DB125" s="2">
        <v>2721</v>
      </c>
      <c r="DC125" s="2">
        <v>2663</v>
      </c>
      <c r="DD125" s="2">
        <v>2726</v>
      </c>
      <c r="DE125" s="2">
        <v>2734</v>
      </c>
      <c r="DF125" s="2">
        <v>2650</v>
      </c>
      <c r="DG125" s="2">
        <v>2712</v>
      </c>
      <c r="DH125" s="2">
        <v>2765</v>
      </c>
      <c r="DI125" s="2">
        <v>2760</v>
      </c>
      <c r="DJ125" s="2">
        <v>2729</v>
      </c>
      <c r="DK125" s="2">
        <v>2584</v>
      </c>
      <c r="DL125" s="2">
        <v>2539</v>
      </c>
      <c r="DM125" s="2">
        <v>2522</v>
      </c>
      <c r="DN125" s="2">
        <v>2511</v>
      </c>
      <c r="DO125" s="2">
        <v>2519</v>
      </c>
      <c r="DP125" s="2">
        <v>2474</v>
      </c>
      <c r="DQ125" s="2">
        <v>2443</v>
      </c>
      <c r="DR125" s="2">
        <v>2441</v>
      </c>
      <c r="DS125" s="2">
        <v>2475</v>
      </c>
      <c r="DT125" s="2">
        <v>2407</v>
      </c>
      <c r="DU125" s="2">
        <v>2393</v>
      </c>
      <c r="DV125" s="2">
        <v>2345</v>
      </c>
      <c r="DW125" s="2">
        <v>2350</v>
      </c>
      <c r="DX125" s="2">
        <v>2437</v>
      </c>
      <c r="DY125" s="2">
        <v>2428</v>
      </c>
      <c r="DZ125" s="2">
        <v>2422</v>
      </c>
      <c r="EA125" s="2">
        <v>2430</v>
      </c>
      <c r="EB125" s="2">
        <v>2375</v>
      </c>
      <c r="EC125" s="2">
        <v>2402</v>
      </c>
      <c r="ED125" s="2">
        <v>2432</v>
      </c>
      <c r="EE125" s="2">
        <v>2443</v>
      </c>
      <c r="EF125" s="2">
        <v>2505</v>
      </c>
      <c r="EG125" s="2">
        <v>2474</v>
      </c>
      <c r="EH125" s="2">
        <v>2442</v>
      </c>
      <c r="EI125" s="2">
        <v>2470</v>
      </c>
      <c r="EJ125" s="2">
        <v>2513</v>
      </c>
      <c r="EK125" s="2">
        <v>2530</v>
      </c>
      <c r="EL125" s="2">
        <v>2509</v>
      </c>
      <c r="EM125" s="2">
        <v>2512</v>
      </c>
      <c r="EN125" s="2">
        <v>2493</v>
      </c>
      <c r="EO125" s="2">
        <v>2464</v>
      </c>
      <c r="EP125" s="2">
        <v>2446</v>
      </c>
      <c r="EQ125" s="2">
        <v>2438</v>
      </c>
      <c r="ER125" s="2">
        <v>2403</v>
      </c>
      <c r="ES125" s="2">
        <v>2384</v>
      </c>
      <c r="ET125" s="2">
        <v>2398</v>
      </c>
      <c r="EU125" s="2">
        <v>2403</v>
      </c>
      <c r="EV125" s="2">
        <v>2416</v>
      </c>
      <c r="EW125" s="2">
        <v>2416</v>
      </c>
      <c r="EX125" s="2">
        <v>2411</v>
      </c>
      <c r="EY125" s="2">
        <v>2413</v>
      </c>
      <c r="EZ125" s="2">
        <v>2392</v>
      </c>
      <c r="FA125" s="2">
        <v>2378</v>
      </c>
      <c r="FB125" s="2">
        <v>2360</v>
      </c>
      <c r="FC125" s="2">
        <v>2375</v>
      </c>
      <c r="FD125" s="2">
        <v>2389</v>
      </c>
      <c r="FE125" s="2">
        <v>2401</v>
      </c>
      <c r="FF125" s="2">
        <v>2337</v>
      </c>
      <c r="FG125" s="2">
        <v>2305</v>
      </c>
      <c r="FH125" s="2">
        <v>2321</v>
      </c>
      <c r="FI125" s="2">
        <v>2339</v>
      </c>
      <c r="FJ125" s="2">
        <v>2322</v>
      </c>
      <c r="FK125" s="2">
        <v>2304</v>
      </c>
      <c r="FL125" s="2">
        <v>2348</v>
      </c>
      <c r="FM125" s="2">
        <v>2338</v>
      </c>
      <c r="FN125" s="2">
        <v>2345</v>
      </c>
      <c r="FO125" s="2">
        <v>2359</v>
      </c>
      <c r="FP125" s="2">
        <v>2394</v>
      </c>
      <c r="FQ125" s="2">
        <v>2383</v>
      </c>
      <c r="FR125" s="2">
        <v>2385</v>
      </c>
      <c r="FS125" s="2">
        <v>2371</v>
      </c>
      <c r="FT125" s="2">
        <v>2323</v>
      </c>
      <c r="FU125" s="2">
        <v>2307</v>
      </c>
      <c r="FV125" s="2">
        <v>2288</v>
      </c>
      <c r="FW125" s="2">
        <v>2281</v>
      </c>
      <c r="FX125" s="2">
        <v>2338</v>
      </c>
      <c r="FY125" s="2">
        <v>2340</v>
      </c>
      <c r="FZ125" s="2">
        <v>2351</v>
      </c>
      <c r="GA125" s="2">
        <v>2330</v>
      </c>
      <c r="GB125" s="2">
        <v>2285</v>
      </c>
      <c r="GC125" s="2">
        <v>2290</v>
      </c>
      <c r="GD125" s="2">
        <v>2259</v>
      </c>
      <c r="GE125" s="2">
        <v>2250</v>
      </c>
      <c r="GF125" s="2">
        <v>2216</v>
      </c>
      <c r="GG125" s="2">
        <v>2258</v>
      </c>
      <c r="GH125" s="2">
        <v>2267</v>
      </c>
      <c r="GI125" s="2">
        <v>2230</v>
      </c>
      <c r="GJ125" s="2">
        <v>2245</v>
      </c>
      <c r="GK125" s="2">
        <v>2296</v>
      </c>
      <c r="GL125" s="2">
        <v>2331</v>
      </c>
      <c r="GM125" s="2">
        <v>2321</v>
      </c>
      <c r="GN125" s="2">
        <v>2309</v>
      </c>
      <c r="GO125" s="2">
        <v>2303</v>
      </c>
      <c r="GP125" s="2">
        <v>2302</v>
      </c>
      <c r="GQ125" s="2">
        <v>2289</v>
      </c>
      <c r="GR125" s="2">
        <v>2280</v>
      </c>
      <c r="GS125" s="2">
        <v>2282</v>
      </c>
      <c r="GT125" s="2">
        <v>2269</v>
      </c>
      <c r="GU125" s="2">
        <v>2228</v>
      </c>
      <c r="GV125" s="2">
        <v>2267</v>
      </c>
      <c r="GW125" s="2">
        <v>2295</v>
      </c>
      <c r="GX125" s="2">
        <v>2323</v>
      </c>
      <c r="GY125" s="2">
        <v>2327</v>
      </c>
      <c r="GZ125" s="2">
        <v>2306</v>
      </c>
      <c r="HA125" s="2">
        <v>2253</v>
      </c>
      <c r="HB125" s="2">
        <v>2246</v>
      </c>
      <c r="HC125" s="2">
        <v>2260</v>
      </c>
      <c r="HD125" s="2">
        <v>2325</v>
      </c>
      <c r="HE125" s="2">
        <v>2373</v>
      </c>
      <c r="HF125" s="2">
        <v>2388</v>
      </c>
      <c r="HG125" s="2">
        <v>2376</v>
      </c>
      <c r="HH125" s="2">
        <v>2373</v>
      </c>
      <c r="HI125" s="2">
        <v>2391</v>
      </c>
      <c r="HJ125" s="2">
        <v>2375</v>
      </c>
      <c r="HK125" s="2">
        <v>2382</v>
      </c>
      <c r="HL125" s="2">
        <v>2380</v>
      </c>
      <c r="HM125" s="2">
        <v>2405</v>
      </c>
      <c r="HN125" s="2">
        <v>2372</v>
      </c>
      <c r="HO125" s="2">
        <v>2350</v>
      </c>
      <c r="HP125" s="2">
        <v>2377</v>
      </c>
      <c r="HQ125" s="2">
        <v>2359</v>
      </c>
      <c r="HR125" s="2">
        <v>2338</v>
      </c>
      <c r="HS125" s="2">
        <v>2293</v>
      </c>
      <c r="HT125" s="2">
        <v>2283</v>
      </c>
      <c r="HU125" s="2">
        <v>2292</v>
      </c>
      <c r="HV125" s="2">
        <v>2300</v>
      </c>
      <c r="HW125" s="2">
        <v>2297</v>
      </c>
      <c r="HX125" s="2">
        <v>2296</v>
      </c>
      <c r="HY125" s="2">
        <v>2260</v>
      </c>
      <c r="HZ125" s="2">
        <v>2254</v>
      </c>
      <c r="IA125" s="2">
        <v>2259</v>
      </c>
      <c r="IB125" s="2">
        <v>2279</v>
      </c>
      <c r="IC125" s="2">
        <v>2274</v>
      </c>
      <c r="ID125" s="2">
        <v>2288</v>
      </c>
      <c r="IE125" s="2">
        <v>2286</v>
      </c>
      <c r="IF125" s="2">
        <v>2262</v>
      </c>
      <c r="IG125" s="2">
        <v>2254</v>
      </c>
      <c r="IH125" s="2">
        <v>2216</v>
      </c>
      <c r="II125" s="2">
        <v>2212</v>
      </c>
      <c r="IJ125" s="2">
        <v>2212</v>
      </c>
      <c r="IK125" s="2">
        <v>2212</v>
      </c>
      <c r="IL125" s="2">
        <v>2212</v>
      </c>
      <c r="IM125" s="2">
        <v>2186</v>
      </c>
      <c r="IN125" s="2">
        <v>2167</v>
      </c>
      <c r="IO125" s="2">
        <v>2150</v>
      </c>
      <c r="IP125" s="2">
        <v>2120</v>
      </c>
      <c r="IQ125" s="2">
        <v>2128</v>
      </c>
      <c r="IR125" s="2">
        <v>2109</v>
      </c>
      <c r="IS125" s="2">
        <v>2091</v>
      </c>
      <c r="IT125" s="2">
        <v>2072</v>
      </c>
    </row>
    <row r="126" spans="1:254" ht="15.9" customHeight="1">
      <c r="A126" s="65" t="s">
        <v>247</v>
      </c>
      <c r="B126" s="41" t="s">
        <v>248</v>
      </c>
      <c r="C126" s="45">
        <v>1018</v>
      </c>
      <c r="D126" s="16">
        <v>4</v>
      </c>
      <c r="E126" s="30">
        <v>1014</v>
      </c>
      <c r="F126" s="30">
        <v>1009</v>
      </c>
      <c r="G126" s="30">
        <v>1008</v>
      </c>
      <c r="H126" s="30">
        <v>1015</v>
      </c>
      <c r="I126" s="30">
        <v>1020</v>
      </c>
      <c r="J126" s="30">
        <v>1031</v>
      </c>
      <c r="K126" s="30">
        <v>1026</v>
      </c>
      <c r="L126" s="30">
        <v>1017</v>
      </c>
      <c r="M126" s="30">
        <v>996</v>
      </c>
      <c r="N126" s="30">
        <v>979</v>
      </c>
      <c r="O126" s="30">
        <v>987</v>
      </c>
      <c r="P126" s="30">
        <v>994</v>
      </c>
      <c r="Q126" s="30">
        <v>1001</v>
      </c>
      <c r="R126" s="30">
        <v>993</v>
      </c>
      <c r="S126" s="30">
        <v>1006</v>
      </c>
      <c r="T126" s="30">
        <v>1006</v>
      </c>
      <c r="U126" s="30">
        <v>1016</v>
      </c>
      <c r="V126" s="30">
        <v>1011</v>
      </c>
      <c r="W126" s="30">
        <v>1008</v>
      </c>
      <c r="X126" s="30">
        <v>995</v>
      </c>
      <c r="Y126" s="30">
        <v>1003</v>
      </c>
      <c r="Z126" s="30">
        <v>1009</v>
      </c>
      <c r="AA126" s="30">
        <v>998</v>
      </c>
      <c r="AB126" s="30">
        <v>984</v>
      </c>
      <c r="AC126" s="30">
        <v>970</v>
      </c>
      <c r="AD126" s="30">
        <v>949</v>
      </c>
      <c r="AE126" s="30">
        <v>967</v>
      </c>
      <c r="AF126" s="30">
        <v>969</v>
      </c>
      <c r="AG126" s="30">
        <v>966</v>
      </c>
      <c r="AH126" s="30">
        <v>975</v>
      </c>
      <c r="AI126" s="30">
        <v>978</v>
      </c>
      <c r="AJ126" s="30">
        <v>985</v>
      </c>
      <c r="AK126" s="30">
        <v>1006</v>
      </c>
      <c r="AL126" s="30">
        <v>1021</v>
      </c>
      <c r="AM126" s="30">
        <v>1017</v>
      </c>
      <c r="AN126" s="30">
        <v>1012</v>
      </c>
      <c r="AO126" s="30">
        <v>1009</v>
      </c>
      <c r="AP126" s="30">
        <v>1013</v>
      </c>
      <c r="AQ126" s="30">
        <v>1001</v>
      </c>
      <c r="AR126" s="30">
        <v>1001</v>
      </c>
      <c r="AS126" s="30">
        <v>1005</v>
      </c>
      <c r="AT126" s="30">
        <v>1011</v>
      </c>
      <c r="AU126" s="30">
        <v>1020</v>
      </c>
      <c r="AV126" s="30">
        <v>1010</v>
      </c>
      <c r="AW126" s="30">
        <v>1002</v>
      </c>
      <c r="AX126" s="30">
        <v>1007</v>
      </c>
      <c r="AY126" s="30">
        <v>1007</v>
      </c>
      <c r="AZ126" s="30">
        <v>1019</v>
      </c>
      <c r="BA126" s="30">
        <v>1056</v>
      </c>
      <c r="BB126" s="30">
        <v>1044</v>
      </c>
      <c r="BC126" s="30">
        <v>1046</v>
      </c>
      <c r="BD126" s="30">
        <v>1060</v>
      </c>
      <c r="BE126" s="30">
        <v>1060</v>
      </c>
      <c r="BF126" s="30">
        <v>1008</v>
      </c>
      <c r="BG126" s="30">
        <v>1015</v>
      </c>
      <c r="BH126" s="30">
        <v>1000</v>
      </c>
      <c r="BI126" s="30">
        <v>1004</v>
      </c>
      <c r="BJ126" s="30">
        <v>1000</v>
      </c>
      <c r="BK126" s="30">
        <v>994</v>
      </c>
      <c r="BL126" s="30">
        <v>1091</v>
      </c>
      <c r="BM126" s="2">
        <v>1089</v>
      </c>
      <c r="BN126" s="2">
        <v>1094</v>
      </c>
      <c r="BO126" s="2">
        <v>1105</v>
      </c>
      <c r="BP126" s="2">
        <v>1104</v>
      </c>
      <c r="BQ126" s="2">
        <v>1100</v>
      </c>
      <c r="BR126" s="2">
        <v>1085</v>
      </c>
      <c r="BS126" s="2">
        <v>1083</v>
      </c>
      <c r="BT126" s="2">
        <v>1093</v>
      </c>
      <c r="BU126" s="2">
        <v>1082</v>
      </c>
      <c r="BV126" s="2">
        <v>1075</v>
      </c>
      <c r="BW126" s="2">
        <v>1100</v>
      </c>
      <c r="BX126" s="2">
        <v>1114</v>
      </c>
      <c r="BY126" s="2">
        <v>1140</v>
      </c>
      <c r="BZ126" s="2">
        <v>1155</v>
      </c>
      <c r="CA126" s="2">
        <v>1179</v>
      </c>
      <c r="CB126" s="2">
        <v>1190</v>
      </c>
      <c r="CC126" s="2">
        <v>1194</v>
      </c>
      <c r="CD126" s="2">
        <v>1186</v>
      </c>
      <c r="CE126" s="2">
        <v>1185</v>
      </c>
      <c r="CF126" s="2">
        <v>1193</v>
      </c>
      <c r="CG126" s="2">
        <v>1188</v>
      </c>
      <c r="CH126" s="2">
        <v>1198</v>
      </c>
      <c r="CI126" s="2">
        <v>1172</v>
      </c>
      <c r="CJ126" s="2">
        <v>1166</v>
      </c>
      <c r="CK126" s="2">
        <v>1153</v>
      </c>
      <c r="CL126" s="2">
        <v>1147</v>
      </c>
      <c r="CM126" s="2">
        <v>1138</v>
      </c>
      <c r="CN126" s="2">
        <v>1130</v>
      </c>
      <c r="CO126" s="2">
        <v>1130</v>
      </c>
      <c r="CP126" s="2">
        <v>1150</v>
      </c>
      <c r="CQ126" s="2">
        <v>1142</v>
      </c>
      <c r="CR126" s="2">
        <v>1152</v>
      </c>
      <c r="CS126" s="2">
        <v>1128</v>
      </c>
      <c r="CT126" s="2">
        <v>1100</v>
      </c>
      <c r="CU126" s="2">
        <v>1144</v>
      </c>
      <c r="CV126" s="2">
        <v>1167</v>
      </c>
      <c r="CW126" s="2">
        <v>1170</v>
      </c>
      <c r="CX126" s="2">
        <v>1177</v>
      </c>
      <c r="CY126" s="2">
        <v>1188</v>
      </c>
      <c r="CZ126" s="2">
        <v>1188</v>
      </c>
      <c r="DA126" s="2">
        <v>1207</v>
      </c>
      <c r="DB126" s="2">
        <v>1204</v>
      </c>
      <c r="DC126" s="2">
        <v>1167</v>
      </c>
      <c r="DD126" s="2">
        <v>1196</v>
      </c>
      <c r="DE126" s="2">
        <v>1208</v>
      </c>
      <c r="DF126" s="2">
        <v>1180</v>
      </c>
      <c r="DG126" s="2">
        <v>1225</v>
      </c>
      <c r="DH126" s="2">
        <v>1269</v>
      </c>
      <c r="DI126" s="2">
        <v>1285</v>
      </c>
      <c r="DJ126" s="2">
        <v>1272</v>
      </c>
      <c r="DK126" s="2">
        <v>1285</v>
      </c>
      <c r="DL126" s="2">
        <v>1284</v>
      </c>
      <c r="DM126" s="2">
        <v>1260</v>
      </c>
      <c r="DN126" s="2">
        <v>1247</v>
      </c>
      <c r="DO126" s="2">
        <v>1223</v>
      </c>
      <c r="DP126" s="2">
        <v>1216</v>
      </c>
      <c r="DQ126" s="2">
        <v>1226</v>
      </c>
      <c r="DR126" s="2">
        <v>1283</v>
      </c>
      <c r="DS126" s="2">
        <v>1310</v>
      </c>
      <c r="DT126" s="2">
        <v>1312</v>
      </c>
      <c r="DU126" s="2">
        <v>1295</v>
      </c>
      <c r="DV126" s="2">
        <v>1287</v>
      </c>
      <c r="DW126" s="2">
        <v>1284</v>
      </c>
      <c r="DX126" s="2">
        <v>1276</v>
      </c>
      <c r="DY126" s="2">
        <v>1287</v>
      </c>
      <c r="DZ126" s="2">
        <v>1283</v>
      </c>
      <c r="EA126" s="2">
        <v>1282</v>
      </c>
      <c r="EB126" s="2">
        <v>1258</v>
      </c>
      <c r="EC126" s="2">
        <v>1256</v>
      </c>
      <c r="ED126" s="2">
        <v>1247</v>
      </c>
      <c r="EE126" s="2">
        <v>1248</v>
      </c>
      <c r="EF126" s="2">
        <v>1250</v>
      </c>
      <c r="EG126" s="2">
        <v>1229</v>
      </c>
      <c r="EH126" s="2">
        <v>1212</v>
      </c>
      <c r="EI126" s="2">
        <v>1244</v>
      </c>
      <c r="EJ126" s="2">
        <v>1225</v>
      </c>
      <c r="EK126" s="2">
        <v>1250</v>
      </c>
      <c r="EL126" s="2">
        <v>1257</v>
      </c>
      <c r="EM126" s="2">
        <v>1241</v>
      </c>
      <c r="EN126" s="2">
        <v>1241</v>
      </c>
      <c r="EO126" s="2">
        <v>1267</v>
      </c>
      <c r="EP126" s="2">
        <v>1273</v>
      </c>
      <c r="EQ126" s="2">
        <v>1260</v>
      </c>
      <c r="ER126" s="2">
        <v>1263</v>
      </c>
      <c r="ES126" s="2">
        <v>1276</v>
      </c>
      <c r="ET126" s="2">
        <v>1292</v>
      </c>
      <c r="EU126" s="2">
        <v>1274</v>
      </c>
      <c r="EV126" s="2">
        <v>1300</v>
      </c>
      <c r="EW126" s="2">
        <v>1297</v>
      </c>
      <c r="EX126" s="2">
        <v>1295</v>
      </c>
      <c r="EY126" s="2">
        <v>1286</v>
      </c>
      <c r="EZ126" s="2">
        <v>1264</v>
      </c>
      <c r="FA126" s="2">
        <v>1289</v>
      </c>
      <c r="FB126" s="2">
        <v>1285</v>
      </c>
      <c r="FC126" s="2">
        <v>1287</v>
      </c>
      <c r="FD126" s="2">
        <v>1292</v>
      </c>
      <c r="FE126" s="2">
        <v>1282</v>
      </c>
      <c r="FF126" s="2">
        <v>1269</v>
      </c>
      <c r="FG126" s="2">
        <v>1270</v>
      </c>
      <c r="FH126" s="2">
        <v>1298</v>
      </c>
      <c r="FI126" s="2">
        <v>1288</v>
      </c>
      <c r="FJ126" s="2">
        <v>1276</v>
      </c>
      <c r="FK126" s="2">
        <v>1280</v>
      </c>
      <c r="FL126" s="2">
        <v>1281</v>
      </c>
      <c r="FM126" s="2">
        <v>1252</v>
      </c>
      <c r="FN126" s="2">
        <v>1267</v>
      </c>
      <c r="FO126" s="2">
        <v>1271</v>
      </c>
      <c r="FP126" s="2">
        <v>1262</v>
      </c>
      <c r="FQ126" s="2">
        <v>1250</v>
      </c>
      <c r="FR126" s="2">
        <v>1242</v>
      </c>
      <c r="FS126" s="2">
        <v>1226</v>
      </c>
      <c r="FT126" s="2">
        <v>1219</v>
      </c>
      <c r="FU126" s="2">
        <v>1218</v>
      </c>
      <c r="FV126" s="2">
        <v>1202</v>
      </c>
      <c r="FW126" s="2">
        <v>1216</v>
      </c>
      <c r="FX126" s="2">
        <v>1239</v>
      </c>
      <c r="FY126" s="2">
        <v>1224</v>
      </c>
      <c r="FZ126" s="2">
        <v>1150</v>
      </c>
      <c r="GA126" s="2">
        <v>1208</v>
      </c>
      <c r="GB126" s="2">
        <v>1201</v>
      </c>
      <c r="GC126" s="2">
        <v>1203</v>
      </c>
      <c r="GD126" s="2">
        <v>1181</v>
      </c>
      <c r="GE126" s="2">
        <v>1184</v>
      </c>
      <c r="GF126" s="2">
        <v>1174</v>
      </c>
      <c r="GG126" s="2">
        <v>1203</v>
      </c>
      <c r="GH126" s="2">
        <v>1216</v>
      </c>
      <c r="GI126" s="2">
        <v>1208</v>
      </c>
      <c r="GJ126" s="2">
        <v>1201</v>
      </c>
      <c r="GK126" s="2">
        <v>1205</v>
      </c>
      <c r="GL126" s="2">
        <v>1230</v>
      </c>
      <c r="GM126" s="2">
        <v>1226</v>
      </c>
      <c r="GN126" s="2">
        <v>1223</v>
      </c>
      <c r="GO126" s="2">
        <v>1225</v>
      </c>
      <c r="GP126" s="2">
        <v>1235</v>
      </c>
      <c r="GQ126" s="2">
        <v>1216</v>
      </c>
      <c r="GR126" s="2">
        <v>1200</v>
      </c>
      <c r="GS126" s="2">
        <v>1223</v>
      </c>
      <c r="GT126" s="2">
        <v>1202</v>
      </c>
      <c r="GU126" s="2">
        <v>1178</v>
      </c>
      <c r="GV126" s="2">
        <v>1233</v>
      </c>
      <c r="GW126" s="2">
        <v>1226</v>
      </c>
      <c r="GX126" s="2">
        <v>1220</v>
      </c>
      <c r="GY126" s="2">
        <v>1220</v>
      </c>
      <c r="GZ126" s="2">
        <v>1239</v>
      </c>
      <c r="HA126" s="2">
        <v>1194</v>
      </c>
      <c r="HB126" s="2">
        <v>1187</v>
      </c>
      <c r="HC126" s="2">
        <v>1190</v>
      </c>
      <c r="HD126" s="2">
        <v>1238</v>
      </c>
      <c r="HE126" s="2">
        <v>1243</v>
      </c>
      <c r="HF126" s="2">
        <v>1223</v>
      </c>
      <c r="HG126" s="2">
        <v>1235</v>
      </c>
      <c r="HH126" s="2">
        <v>1225</v>
      </c>
      <c r="HI126" s="2">
        <v>1205</v>
      </c>
      <c r="HJ126" s="2">
        <v>1181</v>
      </c>
      <c r="HK126" s="2">
        <v>1201</v>
      </c>
      <c r="HL126" s="2">
        <v>1184</v>
      </c>
      <c r="HM126" s="2">
        <v>1206</v>
      </c>
      <c r="HN126" s="2">
        <v>1224</v>
      </c>
      <c r="HO126" s="2">
        <v>1225</v>
      </c>
      <c r="HP126" s="2">
        <v>1253</v>
      </c>
      <c r="HQ126" s="2">
        <v>1249</v>
      </c>
      <c r="HR126" s="2">
        <v>1238</v>
      </c>
      <c r="HS126" s="2">
        <v>1229</v>
      </c>
      <c r="HT126" s="2">
        <v>1225</v>
      </c>
      <c r="HU126" s="2">
        <v>1221</v>
      </c>
      <c r="HV126" s="2">
        <v>1221</v>
      </c>
      <c r="HW126" s="2">
        <v>1234</v>
      </c>
      <c r="HX126" s="2">
        <v>1246</v>
      </c>
      <c r="HY126" s="2">
        <v>1246</v>
      </c>
      <c r="HZ126" s="2">
        <v>1233</v>
      </c>
      <c r="IA126" s="2">
        <v>1257</v>
      </c>
      <c r="IB126" s="2">
        <v>1257</v>
      </c>
      <c r="IC126" s="2">
        <v>1248</v>
      </c>
      <c r="ID126" s="2">
        <v>1230</v>
      </c>
      <c r="IE126" s="2">
        <v>1238</v>
      </c>
      <c r="IF126" s="2">
        <v>1239</v>
      </c>
      <c r="IG126" s="2">
        <v>1230</v>
      </c>
      <c r="IH126" s="2">
        <v>1190</v>
      </c>
      <c r="II126" s="2">
        <v>1170</v>
      </c>
      <c r="IJ126" s="2">
        <v>1160</v>
      </c>
      <c r="IK126" s="2">
        <v>1148</v>
      </c>
      <c r="IL126" s="2">
        <v>1137</v>
      </c>
      <c r="IM126" s="2">
        <v>1135</v>
      </c>
      <c r="IN126" s="2">
        <v>1129</v>
      </c>
      <c r="IO126" s="2">
        <v>1131</v>
      </c>
      <c r="IP126" s="2">
        <v>1101</v>
      </c>
      <c r="IQ126" s="2">
        <v>1109</v>
      </c>
      <c r="IR126" s="2">
        <v>1093</v>
      </c>
      <c r="IS126" s="2">
        <v>1091</v>
      </c>
      <c r="IT126" s="2">
        <v>1087</v>
      </c>
    </row>
    <row r="127" spans="1:254" ht="15.9" customHeight="1">
      <c r="A127" s="65" t="s">
        <v>249</v>
      </c>
      <c r="B127" s="41" t="s">
        <v>250</v>
      </c>
      <c r="C127" s="45">
        <v>5371</v>
      </c>
      <c r="D127" s="16">
        <v>69</v>
      </c>
      <c r="E127" s="30">
        <v>5302</v>
      </c>
      <c r="F127" s="30">
        <v>5266</v>
      </c>
      <c r="G127" s="30">
        <v>5332</v>
      </c>
      <c r="H127" s="30">
        <v>5304</v>
      </c>
      <c r="I127" s="30">
        <v>5474</v>
      </c>
      <c r="J127" s="30">
        <v>5340</v>
      </c>
      <c r="K127" s="30">
        <v>5491</v>
      </c>
      <c r="L127" s="30">
        <v>5479</v>
      </c>
      <c r="M127" s="30">
        <v>5493</v>
      </c>
      <c r="N127" s="30">
        <v>5398</v>
      </c>
      <c r="O127" s="30">
        <v>5392</v>
      </c>
      <c r="P127" s="30">
        <v>5337</v>
      </c>
      <c r="Q127" s="30">
        <v>5373</v>
      </c>
      <c r="R127" s="30">
        <v>5315</v>
      </c>
      <c r="S127" s="30">
        <v>5312</v>
      </c>
      <c r="T127" s="30">
        <v>5343</v>
      </c>
      <c r="U127" s="30">
        <v>5300</v>
      </c>
      <c r="V127" s="30">
        <v>5264</v>
      </c>
      <c r="W127" s="30">
        <v>5353</v>
      </c>
      <c r="X127" s="30">
        <v>5354</v>
      </c>
      <c r="Y127" s="30">
        <v>5493</v>
      </c>
      <c r="Z127" s="30">
        <v>5430</v>
      </c>
      <c r="AA127" s="30">
        <v>5366</v>
      </c>
      <c r="AB127" s="30">
        <v>5354</v>
      </c>
      <c r="AC127" s="30">
        <v>5277</v>
      </c>
      <c r="AD127" s="30">
        <v>5289</v>
      </c>
      <c r="AE127" s="30">
        <v>5430</v>
      </c>
      <c r="AF127" s="30">
        <v>5406</v>
      </c>
      <c r="AG127" s="30">
        <v>5350</v>
      </c>
      <c r="AH127" s="30">
        <v>5349</v>
      </c>
      <c r="AI127" s="30">
        <v>5393</v>
      </c>
      <c r="AJ127" s="30">
        <v>5401</v>
      </c>
      <c r="AK127" s="30">
        <v>5374</v>
      </c>
      <c r="AL127" s="30">
        <v>5304</v>
      </c>
      <c r="AM127" s="30">
        <v>5422</v>
      </c>
      <c r="AN127" s="30">
        <v>5420</v>
      </c>
      <c r="AO127" s="30">
        <v>5450</v>
      </c>
      <c r="AP127" s="30">
        <v>5493</v>
      </c>
      <c r="AQ127" s="30">
        <v>5589</v>
      </c>
      <c r="AR127" s="30">
        <v>5497</v>
      </c>
      <c r="AS127" s="30">
        <v>5476</v>
      </c>
      <c r="AT127" s="30">
        <v>5418</v>
      </c>
      <c r="AU127" s="30">
        <v>5421</v>
      </c>
      <c r="AV127" s="30">
        <v>5454</v>
      </c>
      <c r="AW127" s="30">
        <v>5410</v>
      </c>
      <c r="AX127" s="30">
        <v>5475</v>
      </c>
      <c r="AY127" s="30">
        <v>5241</v>
      </c>
      <c r="AZ127" s="30">
        <v>5236</v>
      </c>
      <c r="BA127" s="30">
        <v>5270</v>
      </c>
      <c r="BB127" s="30">
        <v>5362</v>
      </c>
      <c r="BC127" s="30">
        <v>5455</v>
      </c>
      <c r="BD127" s="30">
        <v>5399</v>
      </c>
      <c r="BE127" s="30">
        <v>5556</v>
      </c>
      <c r="BF127" s="30">
        <v>5601</v>
      </c>
      <c r="BG127" s="30">
        <v>5659</v>
      </c>
      <c r="BH127" s="30">
        <v>5705</v>
      </c>
      <c r="BI127" s="30">
        <v>5726</v>
      </c>
      <c r="BJ127" s="30">
        <v>5570</v>
      </c>
      <c r="BK127" s="30">
        <v>5654</v>
      </c>
      <c r="BL127" s="30">
        <v>5696</v>
      </c>
      <c r="BM127" s="2">
        <v>5677</v>
      </c>
      <c r="BN127" s="2">
        <v>5594</v>
      </c>
      <c r="BO127" s="2">
        <v>5560</v>
      </c>
      <c r="BP127" s="2">
        <v>5540</v>
      </c>
      <c r="BQ127" s="2">
        <v>5650</v>
      </c>
      <c r="BR127" s="2">
        <v>5626</v>
      </c>
      <c r="BS127" s="2">
        <v>5590</v>
      </c>
      <c r="BT127" s="2">
        <v>5803</v>
      </c>
      <c r="BU127" s="2">
        <v>5766</v>
      </c>
      <c r="BV127" s="2">
        <v>5795</v>
      </c>
      <c r="BW127" s="2">
        <v>5745</v>
      </c>
      <c r="BX127" s="2">
        <v>5815</v>
      </c>
      <c r="BY127" s="2">
        <v>5927</v>
      </c>
      <c r="BZ127" s="2">
        <v>5958</v>
      </c>
      <c r="CA127" s="2">
        <v>6105</v>
      </c>
      <c r="CB127" s="2">
        <v>6142</v>
      </c>
      <c r="CC127" s="2">
        <v>6179</v>
      </c>
      <c r="CD127" s="2">
        <v>6192</v>
      </c>
      <c r="CE127" s="2">
        <v>6218</v>
      </c>
      <c r="CF127" s="2">
        <v>6448</v>
      </c>
      <c r="CG127" s="2">
        <v>6411</v>
      </c>
      <c r="CH127" s="2">
        <v>6484</v>
      </c>
      <c r="CI127" s="2">
        <v>6426</v>
      </c>
      <c r="CJ127" s="2">
        <v>6438</v>
      </c>
      <c r="CK127" s="2">
        <v>6428</v>
      </c>
      <c r="CL127" s="2">
        <v>6370</v>
      </c>
      <c r="CM127" s="2">
        <v>6462</v>
      </c>
      <c r="CN127" s="2">
        <v>6353</v>
      </c>
      <c r="CO127" s="2">
        <v>6225</v>
      </c>
      <c r="CP127" s="2">
        <v>6343</v>
      </c>
      <c r="CQ127" s="2">
        <v>6359</v>
      </c>
      <c r="CR127" s="2">
        <v>6374</v>
      </c>
      <c r="CS127" s="2">
        <v>6114</v>
      </c>
      <c r="CT127" s="2">
        <v>6058</v>
      </c>
      <c r="CU127" s="2">
        <v>6376</v>
      </c>
      <c r="CV127" s="2">
        <v>6316</v>
      </c>
      <c r="CW127" s="2">
        <v>6191</v>
      </c>
      <c r="CX127" s="2">
        <v>6181</v>
      </c>
      <c r="CY127" s="2">
        <v>6144</v>
      </c>
      <c r="CZ127" s="2">
        <v>6210</v>
      </c>
      <c r="DA127" s="2">
        <v>6245</v>
      </c>
      <c r="DB127" s="2">
        <v>6103</v>
      </c>
      <c r="DC127" s="2">
        <v>6001</v>
      </c>
      <c r="DD127" s="2">
        <v>6466</v>
      </c>
      <c r="DE127" s="2">
        <v>6623</v>
      </c>
      <c r="DF127" s="2">
        <v>6412</v>
      </c>
      <c r="DG127" s="2">
        <v>6364</v>
      </c>
      <c r="DH127" s="2">
        <v>6336</v>
      </c>
      <c r="DI127" s="2">
        <v>6419</v>
      </c>
      <c r="DJ127" s="2">
        <v>6425</v>
      </c>
      <c r="DK127" s="2">
        <v>6345</v>
      </c>
      <c r="DL127" s="2">
        <v>6325</v>
      </c>
      <c r="DM127" s="2">
        <v>6308</v>
      </c>
      <c r="DN127" s="2">
        <v>6365</v>
      </c>
      <c r="DO127" s="2">
        <v>6458</v>
      </c>
      <c r="DP127" s="2">
        <v>6460</v>
      </c>
      <c r="DQ127" s="2">
        <v>6494</v>
      </c>
      <c r="DR127" s="2">
        <v>6637</v>
      </c>
      <c r="DS127" s="2">
        <v>6437</v>
      </c>
      <c r="DT127" s="2">
        <v>6359</v>
      </c>
      <c r="DU127" s="2">
        <v>6455</v>
      </c>
      <c r="DV127" s="2">
        <v>6325</v>
      </c>
      <c r="DW127" s="2">
        <v>6241</v>
      </c>
      <c r="DX127" s="2">
        <v>6126</v>
      </c>
      <c r="DY127" s="2">
        <v>5897</v>
      </c>
      <c r="DZ127" s="2">
        <v>5672</v>
      </c>
      <c r="EA127" s="2">
        <v>5779</v>
      </c>
      <c r="EB127" s="2">
        <v>5632</v>
      </c>
      <c r="EC127" s="2">
        <v>5688</v>
      </c>
      <c r="ED127" s="2">
        <v>5638</v>
      </c>
      <c r="EE127" s="2">
        <v>5684</v>
      </c>
      <c r="EF127" s="2">
        <v>5714</v>
      </c>
      <c r="EG127" s="2">
        <v>5672</v>
      </c>
      <c r="EH127" s="2">
        <v>5545</v>
      </c>
      <c r="EI127" s="2">
        <v>5537</v>
      </c>
      <c r="EJ127" s="2">
        <v>5570</v>
      </c>
      <c r="EK127" s="2">
        <v>5501</v>
      </c>
      <c r="EL127" s="2">
        <v>5505</v>
      </c>
      <c r="EM127" s="2">
        <v>5505</v>
      </c>
      <c r="EN127" s="2">
        <v>5499</v>
      </c>
      <c r="EO127" s="2">
        <v>5393</v>
      </c>
      <c r="EP127" s="2">
        <v>5318</v>
      </c>
      <c r="EQ127" s="2">
        <v>5318</v>
      </c>
      <c r="ER127" s="2">
        <v>5392</v>
      </c>
      <c r="ES127" s="2">
        <v>5418</v>
      </c>
      <c r="ET127" s="2">
        <v>5391</v>
      </c>
      <c r="EU127" s="2">
        <v>5360</v>
      </c>
      <c r="EV127" s="2">
        <v>5386</v>
      </c>
      <c r="EW127" s="2">
        <v>5364</v>
      </c>
      <c r="EX127" s="2">
        <v>5361</v>
      </c>
      <c r="EY127" s="2">
        <v>5367</v>
      </c>
      <c r="EZ127" s="2">
        <v>5374</v>
      </c>
      <c r="FA127" s="2">
        <v>5355</v>
      </c>
      <c r="FB127" s="2">
        <v>5375</v>
      </c>
      <c r="FC127" s="2">
        <v>5299</v>
      </c>
      <c r="FD127" s="2">
        <v>5365</v>
      </c>
      <c r="FE127" s="2">
        <v>5347</v>
      </c>
      <c r="FF127" s="2">
        <v>5251</v>
      </c>
      <c r="FG127" s="2">
        <v>5260</v>
      </c>
      <c r="FH127" s="2">
        <v>5305</v>
      </c>
      <c r="FI127" s="2">
        <v>5254</v>
      </c>
      <c r="FJ127" s="2">
        <v>5155</v>
      </c>
      <c r="FK127" s="2">
        <v>5148</v>
      </c>
      <c r="FL127" s="2">
        <v>5271</v>
      </c>
      <c r="FM127" s="2">
        <v>5245</v>
      </c>
      <c r="FN127" s="2">
        <v>5390</v>
      </c>
      <c r="FO127" s="2">
        <v>5400</v>
      </c>
      <c r="FP127" s="2">
        <v>5386</v>
      </c>
      <c r="FQ127" s="2">
        <v>5447</v>
      </c>
      <c r="FR127" s="2">
        <v>5294</v>
      </c>
      <c r="FS127" s="2">
        <v>5267</v>
      </c>
      <c r="FT127" s="2">
        <v>5206</v>
      </c>
      <c r="FU127" s="2">
        <v>5131</v>
      </c>
      <c r="FV127" s="2">
        <v>5057</v>
      </c>
      <c r="FW127" s="2">
        <v>5063</v>
      </c>
      <c r="FX127" s="2">
        <v>5139</v>
      </c>
      <c r="FY127" s="2">
        <v>5133</v>
      </c>
      <c r="FZ127" s="2">
        <v>5050</v>
      </c>
      <c r="GA127" s="2">
        <v>5032</v>
      </c>
      <c r="GB127" s="2">
        <v>4985</v>
      </c>
      <c r="GC127" s="2">
        <v>4898</v>
      </c>
      <c r="GD127" s="2">
        <v>4858</v>
      </c>
      <c r="GE127" s="2">
        <v>4795</v>
      </c>
      <c r="GF127" s="2">
        <v>4655</v>
      </c>
      <c r="GG127" s="2">
        <v>4755</v>
      </c>
      <c r="GH127" s="2">
        <v>4569</v>
      </c>
      <c r="GI127" s="2">
        <v>4218</v>
      </c>
      <c r="GJ127" s="2">
        <v>4198</v>
      </c>
      <c r="GK127" s="2">
        <v>4225</v>
      </c>
      <c r="GL127" s="2">
        <v>4234</v>
      </c>
      <c r="GM127" s="2">
        <v>4216</v>
      </c>
      <c r="GN127" s="2">
        <v>4205</v>
      </c>
      <c r="GO127" s="2">
        <v>4184</v>
      </c>
      <c r="GP127" s="2">
        <v>4150</v>
      </c>
      <c r="GQ127" s="2">
        <v>4161</v>
      </c>
      <c r="GR127" s="2">
        <v>4129</v>
      </c>
      <c r="GS127" s="2">
        <v>4164</v>
      </c>
      <c r="GT127" s="2">
        <v>4104</v>
      </c>
      <c r="GU127" s="2">
        <v>4075</v>
      </c>
      <c r="GV127" s="2">
        <v>4155</v>
      </c>
      <c r="GW127" s="2">
        <v>4267</v>
      </c>
      <c r="GX127" s="2">
        <v>4279</v>
      </c>
      <c r="GY127" s="2">
        <v>4230</v>
      </c>
      <c r="GZ127" s="2">
        <v>4259</v>
      </c>
      <c r="HA127" s="2">
        <v>4155</v>
      </c>
      <c r="HB127" s="2">
        <v>4116</v>
      </c>
      <c r="HC127" s="2">
        <v>4164</v>
      </c>
      <c r="HD127" s="2">
        <v>4213</v>
      </c>
      <c r="HE127" s="2">
        <v>4230</v>
      </c>
      <c r="HF127" s="2">
        <v>4288</v>
      </c>
      <c r="HG127" s="2">
        <v>4290</v>
      </c>
      <c r="HH127" s="2">
        <v>4244</v>
      </c>
      <c r="HI127" s="2">
        <v>4206</v>
      </c>
      <c r="HJ127" s="2">
        <v>4188</v>
      </c>
      <c r="HK127" s="2">
        <v>4212</v>
      </c>
      <c r="HL127" s="2">
        <v>4276</v>
      </c>
      <c r="HM127" s="2">
        <v>4368</v>
      </c>
      <c r="HN127" s="2">
        <v>4339</v>
      </c>
      <c r="HO127" s="2">
        <v>4333</v>
      </c>
      <c r="HP127" s="2">
        <v>4312</v>
      </c>
      <c r="HQ127" s="2">
        <v>4275</v>
      </c>
      <c r="HR127" s="2">
        <v>4293</v>
      </c>
      <c r="HS127" s="2">
        <v>4279</v>
      </c>
      <c r="HT127" s="2">
        <v>4235</v>
      </c>
      <c r="HU127" s="2">
        <v>4246</v>
      </c>
      <c r="HV127" s="2">
        <v>4241</v>
      </c>
      <c r="HW127" s="2">
        <v>4172</v>
      </c>
      <c r="HX127" s="2">
        <v>4146</v>
      </c>
      <c r="HY127" s="2">
        <v>4180</v>
      </c>
      <c r="HZ127" s="2">
        <v>4170</v>
      </c>
      <c r="IA127" s="2">
        <v>4189</v>
      </c>
      <c r="IB127" s="2">
        <v>4257</v>
      </c>
      <c r="IC127" s="2">
        <v>4246</v>
      </c>
      <c r="ID127" s="2">
        <v>4235</v>
      </c>
      <c r="IE127" s="2">
        <v>4205</v>
      </c>
      <c r="IF127" s="2">
        <v>4209</v>
      </c>
      <c r="IG127" s="2">
        <v>4289</v>
      </c>
      <c r="IH127" s="2">
        <v>4225</v>
      </c>
      <c r="II127" s="2">
        <v>4189</v>
      </c>
      <c r="IJ127" s="2">
        <v>4188</v>
      </c>
      <c r="IK127" s="2">
        <v>4144</v>
      </c>
      <c r="IL127" s="2">
        <v>4073</v>
      </c>
      <c r="IM127" s="2">
        <v>4006</v>
      </c>
      <c r="IN127" s="2">
        <v>3960</v>
      </c>
      <c r="IO127" s="2">
        <v>3932</v>
      </c>
      <c r="IP127" s="2">
        <v>3864</v>
      </c>
      <c r="IQ127" s="2">
        <v>3832</v>
      </c>
      <c r="IR127" s="2">
        <v>3755</v>
      </c>
      <c r="IS127" s="2">
        <v>3700</v>
      </c>
      <c r="IT127" s="2">
        <v>3678</v>
      </c>
    </row>
    <row r="128" spans="1:254" ht="15.9" customHeight="1">
      <c r="A128" s="65" t="s">
        <v>251</v>
      </c>
      <c r="B128" s="41" t="s">
        <v>252</v>
      </c>
      <c r="C128" s="45">
        <v>1978</v>
      </c>
      <c r="D128" s="16">
        <v>-24</v>
      </c>
      <c r="E128" s="30">
        <v>2002</v>
      </c>
      <c r="F128" s="30">
        <v>2011</v>
      </c>
      <c r="G128" s="30">
        <v>1890</v>
      </c>
      <c r="H128" s="30">
        <v>1885</v>
      </c>
      <c r="I128" s="30">
        <v>1898</v>
      </c>
      <c r="J128" s="30">
        <v>1851</v>
      </c>
      <c r="K128" s="30">
        <v>1870</v>
      </c>
      <c r="L128" s="30">
        <v>1974</v>
      </c>
      <c r="M128" s="30">
        <v>1971</v>
      </c>
      <c r="N128" s="30">
        <v>1818</v>
      </c>
      <c r="O128" s="30">
        <v>1866</v>
      </c>
      <c r="P128" s="30">
        <v>1850</v>
      </c>
      <c r="Q128" s="30">
        <v>1733</v>
      </c>
      <c r="R128" s="30">
        <v>1712</v>
      </c>
      <c r="S128" s="30">
        <v>1893</v>
      </c>
      <c r="T128" s="30">
        <v>1893</v>
      </c>
      <c r="U128" s="30">
        <v>1895</v>
      </c>
      <c r="V128" s="30">
        <v>1908</v>
      </c>
      <c r="W128" s="30">
        <v>1935</v>
      </c>
      <c r="X128" s="30">
        <v>1935</v>
      </c>
      <c r="Y128" s="30">
        <v>1973</v>
      </c>
      <c r="Z128" s="30">
        <v>2041</v>
      </c>
      <c r="AA128" s="30">
        <v>2073</v>
      </c>
      <c r="AB128" s="30">
        <v>1976</v>
      </c>
      <c r="AC128" s="30">
        <v>1944</v>
      </c>
      <c r="AD128" s="30">
        <v>1913</v>
      </c>
      <c r="AE128" s="30">
        <v>1981</v>
      </c>
      <c r="AF128" s="30">
        <v>2040</v>
      </c>
      <c r="AG128" s="30">
        <v>1903</v>
      </c>
      <c r="AH128" s="30">
        <v>1875</v>
      </c>
      <c r="AI128" s="30">
        <v>1863</v>
      </c>
      <c r="AJ128" s="30">
        <v>1886</v>
      </c>
      <c r="AK128" s="30">
        <v>2004</v>
      </c>
      <c r="AL128" s="30">
        <v>2037</v>
      </c>
      <c r="AM128" s="30">
        <v>2107</v>
      </c>
      <c r="AN128" s="30">
        <v>2091</v>
      </c>
      <c r="AO128" s="30">
        <v>1985</v>
      </c>
      <c r="AP128" s="30">
        <v>1987</v>
      </c>
      <c r="AQ128" s="30">
        <v>1844</v>
      </c>
      <c r="AR128" s="30">
        <v>1790</v>
      </c>
      <c r="AS128" s="30">
        <v>1878</v>
      </c>
      <c r="AT128" s="30">
        <v>1955</v>
      </c>
      <c r="AU128" s="30">
        <v>1960</v>
      </c>
      <c r="AV128" s="30">
        <v>1940</v>
      </c>
      <c r="AW128" s="30">
        <v>1946</v>
      </c>
      <c r="AX128" s="30">
        <v>1864</v>
      </c>
      <c r="AY128" s="30">
        <v>1830</v>
      </c>
      <c r="AZ128" s="30">
        <v>1887</v>
      </c>
      <c r="BA128" s="30">
        <v>2009</v>
      </c>
      <c r="BB128" s="30">
        <v>2056</v>
      </c>
      <c r="BC128" s="30">
        <v>2072</v>
      </c>
      <c r="BD128" s="30">
        <v>2131</v>
      </c>
      <c r="BE128" s="30">
        <v>2127</v>
      </c>
      <c r="BF128" s="30">
        <v>2004</v>
      </c>
      <c r="BG128" s="30">
        <v>1990</v>
      </c>
      <c r="BH128" s="30">
        <v>1966</v>
      </c>
      <c r="BI128" s="30">
        <v>2064</v>
      </c>
      <c r="BJ128" s="30">
        <v>2014</v>
      </c>
      <c r="BK128" s="30">
        <v>2020</v>
      </c>
      <c r="BL128" s="30">
        <v>2085</v>
      </c>
      <c r="BM128" s="2">
        <v>2133</v>
      </c>
      <c r="BN128" s="2">
        <v>2158</v>
      </c>
      <c r="BO128" s="2">
        <v>2220</v>
      </c>
      <c r="BP128" s="2">
        <v>2237</v>
      </c>
      <c r="BQ128" s="2">
        <v>2266</v>
      </c>
      <c r="BR128" s="2">
        <v>2254</v>
      </c>
      <c r="BS128" s="2">
        <v>2266</v>
      </c>
      <c r="BT128" s="2">
        <v>2300</v>
      </c>
      <c r="BU128" s="2">
        <v>2270</v>
      </c>
      <c r="BV128" s="2">
        <v>2329</v>
      </c>
      <c r="BW128" s="2">
        <v>2348</v>
      </c>
      <c r="BX128" s="2">
        <v>2424</v>
      </c>
      <c r="BY128" s="2">
        <v>2533</v>
      </c>
      <c r="BZ128" s="2">
        <v>2551</v>
      </c>
      <c r="CA128" s="2">
        <v>2455</v>
      </c>
      <c r="CB128" s="2">
        <v>2348</v>
      </c>
      <c r="CC128" s="2">
        <v>2281</v>
      </c>
      <c r="CD128" s="2">
        <v>2161</v>
      </c>
      <c r="CE128" s="2">
        <v>2265</v>
      </c>
      <c r="CF128" s="2">
        <v>2281</v>
      </c>
      <c r="CG128" s="2">
        <v>2281</v>
      </c>
      <c r="CH128" s="2">
        <v>2250</v>
      </c>
      <c r="CI128" s="2">
        <v>2065</v>
      </c>
      <c r="CJ128" s="2">
        <v>2165</v>
      </c>
      <c r="CK128" s="2">
        <v>2285</v>
      </c>
      <c r="CL128" s="2">
        <v>2548</v>
      </c>
      <c r="CM128" s="2">
        <v>2628</v>
      </c>
      <c r="CN128" s="2">
        <v>2570</v>
      </c>
      <c r="CO128" s="2">
        <v>2543</v>
      </c>
      <c r="CP128" s="2">
        <v>2574</v>
      </c>
      <c r="CQ128" s="2">
        <v>2632</v>
      </c>
      <c r="CR128" s="2">
        <v>2501</v>
      </c>
      <c r="CS128" s="2">
        <v>2450</v>
      </c>
      <c r="CT128" s="2">
        <v>2910</v>
      </c>
      <c r="CU128" s="2">
        <v>3265</v>
      </c>
      <c r="CV128" s="2">
        <v>3170</v>
      </c>
      <c r="CW128" s="2">
        <v>3055</v>
      </c>
      <c r="CX128" s="2">
        <v>3035</v>
      </c>
      <c r="CY128" s="2">
        <v>2429</v>
      </c>
      <c r="CZ128" s="2">
        <v>2503</v>
      </c>
      <c r="DA128" s="2">
        <v>2569</v>
      </c>
      <c r="DB128" s="2">
        <v>2515</v>
      </c>
      <c r="DC128" s="2">
        <v>2480</v>
      </c>
      <c r="DD128" s="2">
        <v>2705</v>
      </c>
      <c r="DE128" s="2">
        <v>2785</v>
      </c>
      <c r="DF128" s="2">
        <v>2711</v>
      </c>
      <c r="DG128" s="2">
        <v>3060</v>
      </c>
      <c r="DH128" s="2">
        <v>3330</v>
      </c>
      <c r="DI128" s="2">
        <v>3255</v>
      </c>
      <c r="DJ128" s="2">
        <v>3210</v>
      </c>
      <c r="DK128" s="2">
        <v>3055</v>
      </c>
      <c r="DL128" s="2">
        <v>2725</v>
      </c>
      <c r="DM128" s="2">
        <v>3030</v>
      </c>
      <c r="DN128" s="2">
        <v>3240</v>
      </c>
      <c r="DO128" s="2">
        <v>3740</v>
      </c>
      <c r="DP128" s="2">
        <v>4200</v>
      </c>
      <c r="DQ128" s="2">
        <v>3500</v>
      </c>
      <c r="DR128" s="2">
        <v>4150</v>
      </c>
      <c r="DS128" s="2">
        <v>5150</v>
      </c>
      <c r="DT128" s="2">
        <v>6000</v>
      </c>
      <c r="DU128" s="2">
        <v>6170</v>
      </c>
      <c r="DV128" s="2">
        <v>5910</v>
      </c>
      <c r="DW128" s="2">
        <v>5760</v>
      </c>
      <c r="DX128" s="2">
        <v>5770</v>
      </c>
      <c r="DY128" s="2">
        <v>5670</v>
      </c>
      <c r="DZ128" s="2">
        <v>5950</v>
      </c>
      <c r="EA128" s="2">
        <v>5410</v>
      </c>
      <c r="EB128" s="2">
        <v>5730</v>
      </c>
      <c r="EC128" s="2">
        <v>5700</v>
      </c>
      <c r="ED128" s="2">
        <v>5270</v>
      </c>
      <c r="EE128" s="2">
        <v>5170</v>
      </c>
      <c r="EF128" s="2">
        <v>4780</v>
      </c>
      <c r="EG128" s="2">
        <v>4730</v>
      </c>
      <c r="EH128" s="2">
        <v>4870</v>
      </c>
      <c r="EI128" s="2">
        <v>5630</v>
      </c>
      <c r="EJ128" s="2">
        <v>6350</v>
      </c>
      <c r="EK128" s="2">
        <v>5910</v>
      </c>
      <c r="EL128" s="2">
        <v>6150</v>
      </c>
      <c r="EM128" s="2">
        <v>5530</v>
      </c>
      <c r="EN128" s="2">
        <v>5260</v>
      </c>
      <c r="EO128" s="2">
        <v>4100</v>
      </c>
      <c r="EP128" s="2">
        <v>4380</v>
      </c>
      <c r="EQ128" s="2">
        <v>3900</v>
      </c>
      <c r="ER128" s="2">
        <v>3400</v>
      </c>
      <c r="ES128" s="2">
        <v>3125</v>
      </c>
      <c r="ET128" s="2">
        <v>3050</v>
      </c>
      <c r="EU128" s="2">
        <v>2741</v>
      </c>
      <c r="EV128" s="2">
        <v>2621</v>
      </c>
      <c r="EW128" s="2">
        <v>2610</v>
      </c>
      <c r="EX128" s="2">
        <v>2640</v>
      </c>
      <c r="EY128" s="2">
        <v>2371</v>
      </c>
      <c r="EZ128" s="2">
        <v>2233</v>
      </c>
      <c r="FA128" s="2">
        <v>2158</v>
      </c>
      <c r="FB128" s="2">
        <v>2148</v>
      </c>
      <c r="FC128" s="2">
        <v>2171</v>
      </c>
      <c r="FD128" s="2">
        <v>2280</v>
      </c>
      <c r="FE128" s="2">
        <v>2328</v>
      </c>
      <c r="FF128" s="2">
        <v>2303</v>
      </c>
      <c r="FG128" s="2">
        <v>2370</v>
      </c>
      <c r="FH128" s="2">
        <v>2402</v>
      </c>
      <c r="FI128" s="2">
        <v>2465</v>
      </c>
      <c r="FJ128" s="2">
        <v>2485</v>
      </c>
      <c r="FK128" s="2">
        <v>2454</v>
      </c>
      <c r="FL128" s="2">
        <v>2361</v>
      </c>
      <c r="FM128" s="2">
        <v>2370</v>
      </c>
      <c r="FN128" s="2">
        <v>2395</v>
      </c>
      <c r="FO128" s="2">
        <v>2596</v>
      </c>
      <c r="FP128" s="2">
        <v>2640</v>
      </c>
      <c r="FQ128" s="2">
        <v>2716</v>
      </c>
      <c r="FR128" s="2">
        <v>2650</v>
      </c>
      <c r="FS128" s="2">
        <v>2594</v>
      </c>
      <c r="FT128" s="2">
        <v>2556</v>
      </c>
      <c r="FU128" s="2">
        <v>2611</v>
      </c>
      <c r="FV128" s="2">
        <v>2457</v>
      </c>
      <c r="FW128" s="2">
        <v>2493</v>
      </c>
      <c r="FX128" s="2">
        <v>2670</v>
      </c>
      <c r="FY128" s="2">
        <v>2490</v>
      </c>
      <c r="FZ128" s="2">
        <v>2333</v>
      </c>
      <c r="GA128" s="2">
        <v>2367</v>
      </c>
      <c r="GB128" s="2">
        <v>2370</v>
      </c>
      <c r="GC128" s="2">
        <v>2391</v>
      </c>
      <c r="GD128" s="2">
        <v>2285</v>
      </c>
      <c r="GE128" s="2">
        <v>2296</v>
      </c>
      <c r="GF128" s="2">
        <v>2241</v>
      </c>
      <c r="GG128" s="2">
        <v>2372</v>
      </c>
      <c r="GH128" s="2">
        <v>2424</v>
      </c>
      <c r="GI128" s="2">
        <v>2300</v>
      </c>
      <c r="GJ128" s="2">
        <v>2420</v>
      </c>
      <c r="GK128" s="2">
        <v>2670</v>
      </c>
      <c r="GL128" s="2">
        <v>2615</v>
      </c>
      <c r="GM128" s="2">
        <v>2505</v>
      </c>
      <c r="GN128" s="2">
        <v>2555</v>
      </c>
      <c r="GO128" s="2">
        <v>2205</v>
      </c>
      <c r="GP128" s="2">
        <v>2100</v>
      </c>
      <c r="GQ128" s="2">
        <v>1813</v>
      </c>
      <c r="GR128" s="2">
        <v>1754</v>
      </c>
      <c r="GS128" s="2">
        <v>1714</v>
      </c>
      <c r="GT128" s="2">
        <v>1688</v>
      </c>
      <c r="GU128" s="2">
        <v>1617</v>
      </c>
      <c r="GV128" s="2">
        <v>1523</v>
      </c>
      <c r="GW128" s="2">
        <v>1580</v>
      </c>
      <c r="GX128" s="2">
        <v>1514</v>
      </c>
      <c r="GY128" s="2">
        <v>1495</v>
      </c>
      <c r="GZ128" s="2">
        <v>1537</v>
      </c>
      <c r="HA128" s="2">
        <v>1450</v>
      </c>
      <c r="HB128" s="2">
        <v>1450</v>
      </c>
      <c r="HC128" s="2">
        <v>1450</v>
      </c>
      <c r="HD128" s="2">
        <v>1556</v>
      </c>
      <c r="HE128" s="2">
        <v>1501</v>
      </c>
      <c r="HF128" s="2">
        <v>1494</v>
      </c>
      <c r="HG128" s="2">
        <v>1479</v>
      </c>
      <c r="HH128" s="2">
        <v>1443</v>
      </c>
      <c r="HI128" s="2">
        <v>1480</v>
      </c>
      <c r="HJ128" s="2">
        <v>1461</v>
      </c>
      <c r="HK128" s="2">
        <v>1437</v>
      </c>
      <c r="HL128" s="2">
        <v>1501</v>
      </c>
      <c r="HM128" s="2">
        <v>1526</v>
      </c>
      <c r="HN128" s="2">
        <v>1575</v>
      </c>
      <c r="HO128" s="2">
        <v>1590</v>
      </c>
      <c r="HP128" s="2">
        <v>1565</v>
      </c>
      <c r="HQ128" s="2">
        <v>1580</v>
      </c>
      <c r="HR128" s="2">
        <v>1651</v>
      </c>
      <c r="HS128" s="2">
        <v>1664</v>
      </c>
      <c r="HT128" s="2">
        <v>1651</v>
      </c>
      <c r="HU128" s="2">
        <v>1586</v>
      </c>
      <c r="HV128" s="2">
        <v>1610</v>
      </c>
      <c r="HW128" s="2">
        <v>1632</v>
      </c>
      <c r="HX128" s="2">
        <v>1481</v>
      </c>
      <c r="HY128" s="2">
        <v>1500</v>
      </c>
      <c r="HZ128" s="2">
        <v>1595</v>
      </c>
      <c r="IA128" s="2">
        <v>1637</v>
      </c>
      <c r="IB128" s="2">
        <v>1725</v>
      </c>
      <c r="IC128" s="2">
        <v>1785</v>
      </c>
      <c r="ID128" s="2">
        <v>1738</v>
      </c>
      <c r="IE128" s="2">
        <v>1732</v>
      </c>
      <c r="IF128" s="2">
        <v>1843</v>
      </c>
      <c r="IG128" s="2">
        <v>1910</v>
      </c>
      <c r="IH128" s="2">
        <v>1781</v>
      </c>
      <c r="II128" s="2">
        <v>1710</v>
      </c>
      <c r="IJ128" s="2">
        <v>1650</v>
      </c>
      <c r="IK128" s="2">
        <v>1663</v>
      </c>
      <c r="IL128" s="2">
        <v>1693</v>
      </c>
      <c r="IM128" s="2">
        <v>1540</v>
      </c>
      <c r="IN128" s="2">
        <v>1441</v>
      </c>
      <c r="IO128" s="2">
        <v>1464</v>
      </c>
      <c r="IP128" s="2">
        <v>1412</v>
      </c>
      <c r="IQ128" s="2">
        <v>1347</v>
      </c>
      <c r="IR128" s="2">
        <v>1239</v>
      </c>
      <c r="IS128" s="2">
        <v>1215</v>
      </c>
      <c r="IT128" s="2">
        <v>1202</v>
      </c>
    </row>
    <row r="129" spans="1:254" ht="15.9" customHeight="1">
      <c r="A129" s="65" t="s">
        <v>253</v>
      </c>
      <c r="B129" s="41" t="s">
        <v>254</v>
      </c>
      <c r="C129" s="45">
        <v>1895</v>
      </c>
      <c r="D129" s="16">
        <v>11</v>
      </c>
      <c r="E129" s="30">
        <v>1884</v>
      </c>
      <c r="F129" s="30">
        <v>1853</v>
      </c>
      <c r="G129" s="30">
        <v>1794</v>
      </c>
      <c r="H129" s="30">
        <v>1714</v>
      </c>
      <c r="I129" s="30">
        <v>1717</v>
      </c>
      <c r="J129" s="30">
        <v>1668</v>
      </c>
      <c r="K129" s="30">
        <v>1648</v>
      </c>
      <c r="L129" s="30">
        <v>1760</v>
      </c>
      <c r="M129" s="30">
        <v>1826</v>
      </c>
      <c r="N129" s="30">
        <v>1787</v>
      </c>
      <c r="O129" s="30">
        <v>1819</v>
      </c>
      <c r="P129" s="30">
        <v>1819</v>
      </c>
      <c r="Q129" s="30">
        <v>1731</v>
      </c>
      <c r="R129" s="30">
        <v>1702</v>
      </c>
      <c r="S129" s="30">
        <v>1873</v>
      </c>
      <c r="T129" s="30">
        <v>1914</v>
      </c>
      <c r="U129" s="30">
        <v>1909</v>
      </c>
      <c r="V129" s="30">
        <v>1881</v>
      </c>
      <c r="W129" s="30">
        <v>1946</v>
      </c>
      <c r="X129" s="30">
        <v>1950</v>
      </c>
      <c r="Y129" s="30">
        <v>1992</v>
      </c>
      <c r="Z129" s="30">
        <v>2000</v>
      </c>
      <c r="AA129" s="30">
        <v>2055</v>
      </c>
      <c r="AB129" s="30">
        <v>1993</v>
      </c>
      <c r="AC129" s="30">
        <v>2010</v>
      </c>
      <c r="AD129" s="30">
        <v>2001</v>
      </c>
      <c r="AE129" s="30">
        <v>2010</v>
      </c>
      <c r="AF129" s="30">
        <v>2032</v>
      </c>
      <c r="AG129" s="30">
        <v>2010</v>
      </c>
      <c r="AH129" s="30">
        <v>2025</v>
      </c>
      <c r="AI129" s="30">
        <v>1993</v>
      </c>
      <c r="AJ129" s="30">
        <v>1993</v>
      </c>
      <c r="AK129" s="30">
        <v>2050</v>
      </c>
      <c r="AL129" s="30">
        <v>2008</v>
      </c>
      <c r="AM129" s="30">
        <v>1996</v>
      </c>
      <c r="AN129" s="30">
        <v>1941</v>
      </c>
      <c r="AO129" s="30">
        <v>1919</v>
      </c>
      <c r="AP129" s="30">
        <v>1936</v>
      </c>
      <c r="AQ129" s="30">
        <v>1839</v>
      </c>
      <c r="AR129" s="30">
        <v>1765</v>
      </c>
      <c r="AS129" s="30">
        <v>1815</v>
      </c>
      <c r="AT129" s="30">
        <v>1936</v>
      </c>
      <c r="AU129" s="30">
        <v>1928</v>
      </c>
      <c r="AV129" s="30">
        <v>2041</v>
      </c>
      <c r="AW129" s="30">
        <v>2089</v>
      </c>
      <c r="AX129" s="30">
        <v>2135</v>
      </c>
      <c r="AY129" s="30">
        <v>2087</v>
      </c>
      <c r="AZ129" s="30">
        <v>2199</v>
      </c>
      <c r="BA129" s="30">
        <v>2236</v>
      </c>
      <c r="BB129" s="30">
        <v>2150</v>
      </c>
      <c r="BC129" s="30">
        <v>2153</v>
      </c>
      <c r="BD129" s="30">
        <v>2050</v>
      </c>
      <c r="BE129" s="30">
        <v>2016</v>
      </c>
      <c r="BF129" s="30">
        <v>1975</v>
      </c>
      <c r="BG129" s="30">
        <v>1935</v>
      </c>
      <c r="BH129" s="30">
        <v>1927</v>
      </c>
      <c r="BI129" s="30">
        <v>2133</v>
      </c>
      <c r="BJ129" s="30">
        <v>2105</v>
      </c>
      <c r="BK129" s="30">
        <v>2111</v>
      </c>
      <c r="BL129" s="30">
        <v>2480</v>
      </c>
      <c r="BM129" s="2">
        <v>2583</v>
      </c>
      <c r="BN129" s="2">
        <v>2520</v>
      </c>
      <c r="BO129" s="2">
        <v>2484</v>
      </c>
      <c r="BP129" s="2">
        <v>2388</v>
      </c>
      <c r="BQ129" s="2">
        <v>2338</v>
      </c>
      <c r="BR129" s="2">
        <v>2239</v>
      </c>
      <c r="BS129" s="2">
        <v>2285</v>
      </c>
      <c r="BT129" s="2">
        <v>2241</v>
      </c>
      <c r="BU129" s="2">
        <v>2227</v>
      </c>
      <c r="BV129" s="2">
        <v>2290</v>
      </c>
      <c r="BW129" s="2">
        <v>2251</v>
      </c>
      <c r="BX129" s="2">
        <v>2305</v>
      </c>
      <c r="BY129" s="2">
        <v>2341</v>
      </c>
      <c r="BZ129" s="2">
        <v>2314</v>
      </c>
      <c r="CA129" s="2">
        <v>2202</v>
      </c>
      <c r="CB129" s="2">
        <v>2140</v>
      </c>
      <c r="CC129" s="2">
        <v>2072</v>
      </c>
      <c r="CD129" s="2">
        <v>2046</v>
      </c>
      <c r="CE129" s="2">
        <v>2031</v>
      </c>
      <c r="CF129" s="2">
        <v>2065</v>
      </c>
      <c r="CG129" s="2">
        <v>2105</v>
      </c>
      <c r="CH129" s="2">
        <v>2120</v>
      </c>
      <c r="CI129" s="2">
        <v>2051</v>
      </c>
      <c r="CJ129" s="2">
        <v>2033</v>
      </c>
      <c r="CK129" s="2">
        <v>2021</v>
      </c>
      <c r="CL129" s="2">
        <v>2239</v>
      </c>
      <c r="CM129" s="2">
        <v>2295</v>
      </c>
      <c r="CN129" s="2">
        <v>2299</v>
      </c>
      <c r="CO129" s="2">
        <v>2303</v>
      </c>
      <c r="CP129" s="2">
        <v>2320</v>
      </c>
      <c r="CQ129" s="2">
        <v>2340</v>
      </c>
      <c r="CR129" s="2">
        <v>2357</v>
      </c>
      <c r="CS129" s="2">
        <v>2262</v>
      </c>
      <c r="CT129" s="2">
        <v>2300</v>
      </c>
      <c r="CU129" s="2">
        <v>2510</v>
      </c>
      <c r="CV129" s="2">
        <v>2560</v>
      </c>
      <c r="CW129" s="2">
        <v>2535</v>
      </c>
      <c r="CX129" s="2">
        <v>2512</v>
      </c>
      <c r="CY129" s="2">
        <v>2319</v>
      </c>
      <c r="CZ129" s="2">
        <v>2386</v>
      </c>
      <c r="DA129" s="2">
        <v>2360</v>
      </c>
      <c r="DB129" s="2">
        <v>2304</v>
      </c>
      <c r="DC129" s="2">
        <v>2215</v>
      </c>
      <c r="DD129" s="2">
        <v>2392</v>
      </c>
      <c r="DE129" s="2">
        <v>2440</v>
      </c>
      <c r="DF129" s="2">
        <v>2331</v>
      </c>
      <c r="DG129" s="2">
        <v>2537</v>
      </c>
      <c r="DH129" s="2">
        <v>2705</v>
      </c>
      <c r="DI129" s="2">
        <v>2780</v>
      </c>
      <c r="DJ129" s="2">
        <v>2747</v>
      </c>
      <c r="DK129" s="2">
        <v>2558</v>
      </c>
      <c r="DL129" s="2">
        <v>2364</v>
      </c>
      <c r="DM129" s="2">
        <v>2478</v>
      </c>
      <c r="DN129" s="2">
        <v>2572</v>
      </c>
      <c r="DO129" s="2">
        <v>2658</v>
      </c>
      <c r="DP129" s="2">
        <v>2724</v>
      </c>
      <c r="DQ129" s="2">
        <v>2812</v>
      </c>
      <c r="DR129" s="2">
        <v>2825</v>
      </c>
      <c r="DS129" s="2">
        <v>2805</v>
      </c>
      <c r="DT129" s="2">
        <v>2710</v>
      </c>
      <c r="DU129" s="2">
        <v>2737</v>
      </c>
      <c r="DV129" s="2">
        <v>2600</v>
      </c>
      <c r="DW129" s="2">
        <v>2650</v>
      </c>
      <c r="DX129" s="2">
        <v>2540</v>
      </c>
      <c r="DY129" s="2">
        <v>2588</v>
      </c>
      <c r="DZ129" s="2">
        <v>2596</v>
      </c>
      <c r="EA129" s="2">
        <v>2330</v>
      </c>
      <c r="EB129" s="2">
        <v>2511</v>
      </c>
      <c r="EC129" s="2">
        <v>2714</v>
      </c>
      <c r="ED129" s="2">
        <v>2872</v>
      </c>
      <c r="EE129" s="2">
        <v>2786</v>
      </c>
      <c r="EF129" s="2">
        <v>2618</v>
      </c>
      <c r="EG129" s="2">
        <v>2704</v>
      </c>
      <c r="EH129" s="2">
        <v>2970</v>
      </c>
      <c r="EI129" s="2">
        <v>3240</v>
      </c>
      <c r="EJ129" s="2">
        <v>3115</v>
      </c>
      <c r="EK129" s="2">
        <v>2785</v>
      </c>
      <c r="EL129" s="2">
        <v>2850</v>
      </c>
      <c r="EM129" s="2">
        <v>2425</v>
      </c>
      <c r="EN129" s="2">
        <v>1950</v>
      </c>
      <c r="EO129" s="2">
        <v>1540</v>
      </c>
      <c r="EP129" s="2">
        <v>1723</v>
      </c>
      <c r="EQ129" s="2">
        <v>1237</v>
      </c>
      <c r="ER129" s="2">
        <v>1117</v>
      </c>
      <c r="ES129" s="2">
        <v>1135</v>
      </c>
      <c r="ET129" s="2">
        <v>1130</v>
      </c>
      <c r="EU129" s="2">
        <v>1145</v>
      </c>
      <c r="EV129" s="2">
        <v>1140</v>
      </c>
      <c r="EW129" s="2">
        <v>1123</v>
      </c>
      <c r="EX129" s="2">
        <v>1109</v>
      </c>
      <c r="EY129" s="2">
        <v>1100</v>
      </c>
      <c r="EZ129" s="2">
        <v>1087</v>
      </c>
      <c r="FA129" s="2">
        <v>1064</v>
      </c>
      <c r="FB129" s="2">
        <v>1070</v>
      </c>
      <c r="FC129" s="2">
        <v>1061</v>
      </c>
      <c r="FD129" s="2">
        <v>1062</v>
      </c>
      <c r="FE129" s="2">
        <v>1078</v>
      </c>
      <c r="FF129" s="2">
        <v>1071</v>
      </c>
      <c r="FG129" s="2">
        <v>1068</v>
      </c>
      <c r="FH129" s="2">
        <v>1133</v>
      </c>
      <c r="FI129" s="2">
        <v>1152</v>
      </c>
      <c r="FJ129" s="2">
        <v>1155</v>
      </c>
      <c r="FK129" s="2">
        <v>1139</v>
      </c>
      <c r="FL129" s="2">
        <v>1135</v>
      </c>
      <c r="FM129" s="2">
        <v>1133</v>
      </c>
      <c r="FN129" s="2">
        <v>1127</v>
      </c>
      <c r="FO129" s="2">
        <v>1118</v>
      </c>
      <c r="FP129" s="2">
        <v>1201</v>
      </c>
      <c r="FQ129" s="2">
        <v>1197</v>
      </c>
      <c r="FR129" s="2">
        <v>1227</v>
      </c>
      <c r="FS129" s="2">
        <v>1263</v>
      </c>
      <c r="FT129" s="2">
        <v>1305</v>
      </c>
      <c r="FU129" s="2">
        <v>1340</v>
      </c>
      <c r="FV129" s="2">
        <v>1291</v>
      </c>
      <c r="FW129" s="2">
        <v>1258</v>
      </c>
      <c r="FX129" s="2">
        <v>1223</v>
      </c>
      <c r="FY129" s="2">
        <v>1121</v>
      </c>
      <c r="FZ129" s="2">
        <v>1141</v>
      </c>
      <c r="GA129" s="2">
        <v>1166</v>
      </c>
      <c r="GB129" s="2">
        <v>1165</v>
      </c>
      <c r="GC129" s="2">
        <v>1141</v>
      </c>
      <c r="GD129" s="2">
        <v>1121</v>
      </c>
      <c r="GE129" s="2">
        <v>1198</v>
      </c>
      <c r="GF129" s="2">
        <v>1250</v>
      </c>
      <c r="GG129" s="2">
        <v>1328</v>
      </c>
      <c r="GH129" s="2">
        <v>1129</v>
      </c>
      <c r="GI129" s="2">
        <v>1017</v>
      </c>
      <c r="GJ129" s="2">
        <v>1105</v>
      </c>
      <c r="GK129" s="2">
        <v>1235</v>
      </c>
      <c r="GL129" s="2">
        <v>1310</v>
      </c>
      <c r="GM129" s="2">
        <v>1094</v>
      </c>
      <c r="GN129" s="2">
        <v>944</v>
      </c>
      <c r="GO129" s="2">
        <v>794</v>
      </c>
      <c r="GP129" s="2">
        <v>693</v>
      </c>
      <c r="GQ129" s="2">
        <v>691</v>
      </c>
      <c r="GR129" s="2">
        <v>689</v>
      </c>
      <c r="GS129" s="2">
        <v>694</v>
      </c>
      <c r="GT129" s="2">
        <v>684</v>
      </c>
      <c r="GU129" s="2">
        <v>678</v>
      </c>
      <c r="GV129" s="2">
        <v>698</v>
      </c>
      <c r="GW129" s="2">
        <v>700</v>
      </c>
      <c r="GX129" s="2">
        <v>700</v>
      </c>
      <c r="GY129" s="2">
        <v>703</v>
      </c>
      <c r="GZ129" s="2">
        <v>697</v>
      </c>
      <c r="HA129" s="2">
        <v>687</v>
      </c>
      <c r="HB129" s="2">
        <v>682</v>
      </c>
      <c r="HC129" s="2">
        <v>677</v>
      </c>
      <c r="HD129" s="2">
        <v>689</v>
      </c>
      <c r="HE129" s="2">
        <v>704</v>
      </c>
      <c r="HF129" s="2">
        <v>715</v>
      </c>
      <c r="HG129" s="2">
        <v>710</v>
      </c>
      <c r="HH129" s="2">
        <v>716</v>
      </c>
      <c r="HI129" s="2">
        <v>710</v>
      </c>
      <c r="HJ129" s="2">
        <v>700</v>
      </c>
      <c r="HK129" s="2">
        <v>702</v>
      </c>
      <c r="HL129" s="2">
        <v>695</v>
      </c>
      <c r="HM129" s="2">
        <v>692</v>
      </c>
      <c r="HN129" s="2">
        <v>693</v>
      </c>
      <c r="HO129" s="2">
        <v>693</v>
      </c>
      <c r="HP129" s="2">
        <v>699</v>
      </c>
      <c r="HQ129" s="2">
        <v>703</v>
      </c>
      <c r="HR129" s="2">
        <v>700</v>
      </c>
      <c r="HS129" s="2">
        <v>698</v>
      </c>
      <c r="HT129" s="2">
        <v>685</v>
      </c>
      <c r="HU129" s="2">
        <v>687</v>
      </c>
      <c r="HV129" s="2">
        <v>692</v>
      </c>
      <c r="HW129" s="2">
        <v>685</v>
      </c>
      <c r="HX129" s="2">
        <v>685</v>
      </c>
      <c r="HY129" s="2">
        <v>685</v>
      </c>
      <c r="HZ129" s="2">
        <v>686</v>
      </c>
      <c r="IA129" s="2">
        <v>690</v>
      </c>
      <c r="IB129" s="2">
        <v>696</v>
      </c>
      <c r="IC129" s="2">
        <v>696</v>
      </c>
      <c r="ID129" s="2">
        <v>693</v>
      </c>
      <c r="IE129" s="2">
        <v>691</v>
      </c>
      <c r="IF129" s="2">
        <v>685</v>
      </c>
      <c r="IG129" s="2">
        <v>682</v>
      </c>
      <c r="IH129" s="2">
        <v>680</v>
      </c>
      <c r="II129" s="2">
        <v>678</v>
      </c>
      <c r="IJ129" s="2">
        <v>673</v>
      </c>
      <c r="IK129" s="2">
        <v>675</v>
      </c>
      <c r="IL129" s="2">
        <v>675</v>
      </c>
      <c r="IM129" s="2">
        <v>679</v>
      </c>
      <c r="IN129" s="2">
        <v>687</v>
      </c>
      <c r="IO129" s="2">
        <v>677</v>
      </c>
      <c r="IP129" s="2">
        <v>674</v>
      </c>
      <c r="IQ129" s="2">
        <v>688</v>
      </c>
      <c r="IR129" s="2">
        <v>680</v>
      </c>
      <c r="IS129" s="2">
        <v>680</v>
      </c>
      <c r="IT129" s="2">
        <v>679</v>
      </c>
    </row>
    <row r="130" spans="1:254" ht="15.9" customHeight="1">
      <c r="A130" s="65" t="s">
        <v>255</v>
      </c>
      <c r="B130" s="41" t="s">
        <v>256</v>
      </c>
      <c r="C130" s="45">
        <v>6695</v>
      </c>
      <c r="D130" s="16">
        <v>117</v>
      </c>
      <c r="E130" s="30">
        <v>6578</v>
      </c>
      <c r="F130" s="30">
        <v>6601</v>
      </c>
      <c r="G130" s="30">
        <v>6575</v>
      </c>
      <c r="H130" s="30">
        <v>6608</v>
      </c>
      <c r="I130" s="30">
        <v>6873</v>
      </c>
      <c r="J130" s="30">
        <v>6910</v>
      </c>
      <c r="K130" s="30">
        <v>6922</v>
      </c>
      <c r="L130" s="30">
        <v>6941</v>
      </c>
      <c r="M130" s="30">
        <v>6795</v>
      </c>
      <c r="N130" s="30">
        <v>7229</v>
      </c>
      <c r="O130" s="30">
        <v>7163</v>
      </c>
      <c r="P130" s="30">
        <v>7303</v>
      </c>
      <c r="Q130" s="30">
        <v>7246</v>
      </c>
      <c r="R130" s="30">
        <v>7210</v>
      </c>
      <c r="S130" s="30">
        <v>7148</v>
      </c>
      <c r="T130" s="30">
        <v>7105</v>
      </c>
      <c r="U130" s="30">
        <v>7168</v>
      </c>
      <c r="V130" s="30">
        <v>7136</v>
      </c>
      <c r="W130" s="30">
        <v>7312</v>
      </c>
      <c r="X130" s="30">
        <v>7313</v>
      </c>
      <c r="Y130" s="30">
        <v>7345</v>
      </c>
      <c r="Z130" s="30">
        <v>7545</v>
      </c>
      <c r="AA130" s="30">
        <v>7514</v>
      </c>
      <c r="AB130" s="30">
        <v>7641</v>
      </c>
      <c r="AC130" s="30">
        <v>7265</v>
      </c>
      <c r="AD130" s="30">
        <v>7249</v>
      </c>
      <c r="AE130" s="30">
        <v>7488</v>
      </c>
      <c r="AF130" s="30">
        <v>7441</v>
      </c>
      <c r="AG130" s="30">
        <v>7434</v>
      </c>
      <c r="AH130" s="30">
        <v>7463</v>
      </c>
      <c r="AI130" s="30">
        <v>7466</v>
      </c>
      <c r="AJ130" s="30">
        <v>7434</v>
      </c>
      <c r="AK130" s="30">
        <v>7442</v>
      </c>
      <c r="AL130" s="30">
        <v>7386</v>
      </c>
      <c r="AM130" s="30">
        <v>7480</v>
      </c>
      <c r="AN130" s="30">
        <v>7532</v>
      </c>
      <c r="AO130" s="30">
        <v>7442</v>
      </c>
      <c r="AP130" s="30">
        <v>7376</v>
      </c>
      <c r="AQ130" s="30">
        <v>7390</v>
      </c>
      <c r="AR130" s="30">
        <v>7270</v>
      </c>
      <c r="AS130" s="30">
        <v>7331</v>
      </c>
      <c r="AT130" s="30">
        <v>7324</v>
      </c>
      <c r="AU130" s="30">
        <v>7430</v>
      </c>
      <c r="AV130" s="30">
        <v>7504</v>
      </c>
      <c r="AW130" s="30">
        <v>7357</v>
      </c>
      <c r="AX130" s="30">
        <v>7387</v>
      </c>
      <c r="AY130" s="30">
        <v>7488</v>
      </c>
      <c r="AZ130" s="30">
        <v>7606</v>
      </c>
      <c r="BA130" s="30">
        <v>7677</v>
      </c>
      <c r="BB130" s="30">
        <v>7726</v>
      </c>
      <c r="BC130" s="30">
        <v>7625</v>
      </c>
      <c r="BD130" s="30">
        <v>7580</v>
      </c>
      <c r="BE130" s="30">
        <v>8003</v>
      </c>
      <c r="BF130" s="30">
        <v>7795</v>
      </c>
      <c r="BG130" s="30">
        <v>7815</v>
      </c>
      <c r="BH130" s="30">
        <v>7864</v>
      </c>
      <c r="BI130" s="30">
        <v>7843</v>
      </c>
      <c r="BJ130" s="30">
        <v>7787</v>
      </c>
      <c r="BK130" s="30">
        <v>7925</v>
      </c>
      <c r="BL130" s="30">
        <v>7777</v>
      </c>
      <c r="BM130" s="2">
        <v>7691</v>
      </c>
      <c r="BN130" s="2">
        <v>7752</v>
      </c>
      <c r="BO130" s="2">
        <v>7740</v>
      </c>
      <c r="BP130" s="2">
        <v>7865</v>
      </c>
      <c r="BQ130" s="2">
        <v>7727</v>
      </c>
      <c r="BR130" s="2">
        <v>8245</v>
      </c>
      <c r="BS130" s="2">
        <v>7833</v>
      </c>
      <c r="BT130" s="2">
        <v>7570</v>
      </c>
      <c r="BU130" s="2">
        <v>7402</v>
      </c>
      <c r="BV130" s="2">
        <v>8702</v>
      </c>
      <c r="BW130" s="2">
        <v>8681</v>
      </c>
      <c r="BX130" s="2">
        <v>8663</v>
      </c>
      <c r="BY130" s="2">
        <v>8467</v>
      </c>
      <c r="BZ130" s="2">
        <v>8580</v>
      </c>
      <c r="CA130" s="2">
        <v>8306</v>
      </c>
      <c r="CB130" s="2">
        <v>8583</v>
      </c>
      <c r="CC130" s="2">
        <v>8511</v>
      </c>
      <c r="CD130" s="2">
        <v>8425</v>
      </c>
      <c r="CE130" s="2">
        <v>8512</v>
      </c>
      <c r="CF130" s="2">
        <v>8538</v>
      </c>
      <c r="CG130" s="2">
        <v>8775</v>
      </c>
      <c r="CH130" s="2">
        <v>8780</v>
      </c>
      <c r="CI130" s="2">
        <v>8680</v>
      </c>
      <c r="CJ130" s="2">
        <v>8722</v>
      </c>
      <c r="CK130" s="2">
        <v>8735</v>
      </c>
      <c r="CL130" s="2">
        <v>8973</v>
      </c>
      <c r="CM130" s="2">
        <v>8820</v>
      </c>
      <c r="CN130" s="2">
        <v>8415</v>
      </c>
      <c r="CO130" s="2">
        <v>8240</v>
      </c>
      <c r="CP130" s="2">
        <v>8344</v>
      </c>
      <c r="CQ130" s="2">
        <v>8359</v>
      </c>
      <c r="CR130" s="2">
        <v>8387</v>
      </c>
      <c r="CS130" s="2">
        <v>8046</v>
      </c>
      <c r="CT130" s="2">
        <v>7946</v>
      </c>
      <c r="CU130" s="2">
        <v>8609</v>
      </c>
      <c r="CV130" s="2">
        <v>8855</v>
      </c>
      <c r="CW130" s="2">
        <v>9269</v>
      </c>
      <c r="CX130" s="2">
        <v>9024</v>
      </c>
      <c r="CY130" s="2">
        <v>9279</v>
      </c>
      <c r="CZ130" s="2">
        <v>9299</v>
      </c>
      <c r="DA130" s="2">
        <v>9465</v>
      </c>
      <c r="DB130" s="2">
        <v>9430</v>
      </c>
      <c r="DC130" s="2">
        <v>9116</v>
      </c>
      <c r="DD130" s="2">
        <v>9492</v>
      </c>
      <c r="DE130" s="2">
        <v>9676</v>
      </c>
      <c r="DF130" s="2">
        <v>9603</v>
      </c>
      <c r="DG130" s="2">
        <v>9792</v>
      </c>
      <c r="DH130" s="2">
        <v>10110</v>
      </c>
      <c r="DI130" s="2">
        <v>10375</v>
      </c>
      <c r="DJ130" s="2">
        <v>10185</v>
      </c>
      <c r="DK130" s="2">
        <v>10205</v>
      </c>
      <c r="DL130" s="2">
        <v>9902</v>
      </c>
      <c r="DM130" s="2">
        <v>9653</v>
      </c>
      <c r="DN130" s="2">
        <v>9337</v>
      </c>
      <c r="DO130" s="2">
        <v>9219</v>
      </c>
      <c r="DP130" s="2">
        <v>9131</v>
      </c>
      <c r="DQ130" s="2">
        <v>9200</v>
      </c>
      <c r="DR130" s="2">
        <v>9038</v>
      </c>
      <c r="DS130" s="2">
        <v>9156</v>
      </c>
      <c r="DT130" s="2">
        <v>9003</v>
      </c>
      <c r="DU130" s="2">
        <v>9012</v>
      </c>
      <c r="DV130" s="2">
        <v>8608</v>
      </c>
      <c r="DW130" s="2">
        <v>8983</v>
      </c>
      <c r="DX130" s="2">
        <v>8642</v>
      </c>
      <c r="DY130" s="2">
        <v>8745</v>
      </c>
      <c r="DZ130" s="2">
        <v>8802</v>
      </c>
      <c r="EA130" s="2">
        <v>8592</v>
      </c>
      <c r="EB130" s="2">
        <v>8275</v>
      </c>
      <c r="EC130" s="2">
        <v>8365</v>
      </c>
      <c r="ED130" s="2">
        <v>8515</v>
      </c>
      <c r="EE130" s="2">
        <v>8450</v>
      </c>
      <c r="EF130" s="2">
        <v>8609</v>
      </c>
      <c r="EG130" s="2">
        <v>8297</v>
      </c>
      <c r="EH130" s="2">
        <v>8171</v>
      </c>
      <c r="EI130" s="2">
        <v>8182</v>
      </c>
      <c r="EJ130" s="2">
        <v>8168</v>
      </c>
      <c r="EK130" s="2">
        <v>8204</v>
      </c>
      <c r="EL130" s="2">
        <v>8552</v>
      </c>
      <c r="EM130" s="2">
        <v>8437</v>
      </c>
      <c r="EN130" s="2">
        <v>8390</v>
      </c>
      <c r="EO130" s="2">
        <v>8349</v>
      </c>
      <c r="EP130" s="2">
        <v>8376</v>
      </c>
      <c r="EQ130" s="2">
        <v>8310</v>
      </c>
      <c r="ER130" s="2">
        <v>8238</v>
      </c>
      <c r="ES130" s="2">
        <v>8328</v>
      </c>
      <c r="ET130" s="2">
        <v>8191</v>
      </c>
      <c r="EU130" s="2">
        <v>8218</v>
      </c>
      <c r="EV130" s="2">
        <v>8340</v>
      </c>
      <c r="EW130" s="2">
        <v>8250</v>
      </c>
      <c r="EX130" s="2">
        <v>8266</v>
      </c>
      <c r="EY130" s="2">
        <v>8282</v>
      </c>
      <c r="EZ130" s="2">
        <v>8241</v>
      </c>
      <c r="FA130" s="2">
        <v>8190</v>
      </c>
      <c r="FB130" s="2">
        <v>8100</v>
      </c>
      <c r="FC130" s="2">
        <v>8065</v>
      </c>
      <c r="FD130" s="2">
        <v>8269</v>
      </c>
      <c r="FE130" s="2">
        <v>8514</v>
      </c>
      <c r="FF130" s="2">
        <v>8376</v>
      </c>
      <c r="FG130" s="2">
        <v>8277</v>
      </c>
      <c r="FH130" s="2">
        <v>8057</v>
      </c>
      <c r="FI130" s="2">
        <v>8111</v>
      </c>
      <c r="FJ130" s="2">
        <v>8188</v>
      </c>
      <c r="FK130" s="2">
        <v>8210</v>
      </c>
      <c r="FL130" s="2">
        <v>8223</v>
      </c>
      <c r="FM130" s="2">
        <v>8080</v>
      </c>
      <c r="FN130" s="2">
        <v>8084</v>
      </c>
      <c r="FO130" s="2">
        <v>8040</v>
      </c>
      <c r="FP130" s="2">
        <v>8250</v>
      </c>
      <c r="FQ130" s="2">
        <v>8419</v>
      </c>
      <c r="FR130" s="2">
        <v>8309</v>
      </c>
      <c r="FS130" s="2">
        <v>8239</v>
      </c>
      <c r="FT130" s="2">
        <v>8284</v>
      </c>
      <c r="FU130" s="2">
        <v>8023</v>
      </c>
      <c r="FV130" s="2">
        <v>8138</v>
      </c>
      <c r="FW130" s="2">
        <v>8291</v>
      </c>
      <c r="FX130" s="2">
        <v>8230</v>
      </c>
      <c r="FY130" s="2">
        <v>8003</v>
      </c>
      <c r="FZ130" s="2">
        <v>7952</v>
      </c>
      <c r="GA130" s="2">
        <v>7684</v>
      </c>
      <c r="GB130" s="2">
        <v>7352</v>
      </c>
      <c r="GC130" s="2">
        <v>7204</v>
      </c>
      <c r="GD130" s="2">
        <v>7038</v>
      </c>
      <c r="GE130" s="2">
        <v>6946</v>
      </c>
      <c r="GF130" s="2">
        <v>6848</v>
      </c>
      <c r="GG130" s="2">
        <v>6845</v>
      </c>
      <c r="GH130" s="2">
        <v>6870</v>
      </c>
      <c r="GI130" s="2">
        <v>6691</v>
      </c>
      <c r="GJ130" s="2">
        <v>6726</v>
      </c>
      <c r="GK130" s="2">
        <v>6804</v>
      </c>
      <c r="GL130" s="2">
        <v>6781</v>
      </c>
      <c r="GM130" s="2">
        <v>6924</v>
      </c>
      <c r="GN130" s="2">
        <v>7122</v>
      </c>
      <c r="GO130" s="2">
        <v>7180</v>
      </c>
      <c r="GP130" s="2">
        <v>7092</v>
      </c>
      <c r="GQ130" s="2">
        <v>6920</v>
      </c>
      <c r="GR130" s="2">
        <v>6810</v>
      </c>
      <c r="GS130" s="2">
        <v>6978</v>
      </c>
      <c r="GT130" s="2">
        <v>6917</v>
      </c>
      <c r="GU130" s="2">
        <v>6975</v>
      </c>
      <c r="GV130" s="2">
        <v>7208</v>
      </c>
      <c r="GW130" s="2">
        <v>7272</v>
      </c>
      <c r="GX130" s="2">
        <v>7105</v>
      </c>
      <c r="GY130" s="2">
        <v>7218</v>
      </c>
      <c r="GZ130" s="2">
        <v>7120</v>
      </c>
      <c r="HA130" s="2">
        <v>6815</v>
      </c>
      <c r="HB130" s="2">
        <v>6674</v>
      </c>
      <c r="HC130" s="2">
        <v>6500</v>
      </c>
      <c r="HD130" s="2">
        <v>6331</v>
      </c>
      <c r="HE130" s="2">
        <v>6284</v>
      </c>
      <c r="HF130" s="2">
        <v>6250</v>
      </c>
      <c r="HG130" s="2">
        <v>6598</v>
      </c>
      <c r="HH130" s="2">
        <v>6590</v>
      </c>
      <c r="HI130" s="2">
        <v>6675</v>
      </c>
      <c r="HJ130" s="2">
        <v>6810</v>
      </c>
      <c r="HK130" s="2">
        <v>6724</v>
      </c>
      <c r="HL130" s="2">
        <v>6612</v>
      </c>
      <c r="HM130" s="2">
        <v>6620</v>
      </c>
      <c r="HN130" s="2">
        <v>6639</v>
      </c>
      <c r="HO130" s="2">
        <v>6585</v>
      </c>
      <c r="HP130" s="2">
        <v>6659</v>
      </c>
      <c r="HQ130" s="2">
        <v>6696</v>
      </c>
      <c r="HR130" s="2">
        <v>6630</v>
      </c>
      <c r="HS130" s="2">
        <v>6434</v>
      </c>
      <c r="HT130" s="2">
        <v>6500</v>
      </c>
      <c r="HU130" s="2">
        <v>6418</v>
      </c>
      <c r="HV130" s="2">
        <v>6441</v>
      </c>
      <c r="HW130" s="2">
        <v>6498</v>
      </c>
      <c r="HX130" s="2">
        <v>6484</v>
      </c>
      <c r="HY130" s="2">
        <v>6346</v>
      </c>
      <c r="HZ130" s="2">
        <v>6153</v>
      </c>
      <c r="IA130" s="2">
        <v>6002</v>
      </c>
      <c r="IB130" s="2">
        <v>6195</v>
      </c>
      <c r="IC130" s="2">
        <v>6231</v>
      </c>
      <c r="ID130" s="2">
        <v>6293</v>
      </c>
      <c r="IE130" s="2">
        <v>6323</v>
      </c>
      <c r="IF130" s="2">
        <v>6301</v>
      </c>
      <c r="IG130" s="2">
        <v>6221</v>
      </c>
      <c r="IH130" s="2">
        <v>6119</v>
      </c>
      <c r="II130" s="2">
        <v>6131</v>
      </c>
      <c r="IJ130" s="2">
        <v>6176</v>
      </c>
      <c r="IK130" s="2">
        <v>6089</v>
      </c>
      <c r="IL130" s="2">
        <v>5942</v>
      </c>
      <c r="IM130" s="2">
        <v>7298</v>
      </c>
      <c r="IN130" s="2">
        <v>7288</v>
      </c>
      <c r="IO130" s="2">
        <v>7261</v>
      </c>
      <c r="IP130" s="2">
        <v>7229</v>
      </c>
      <c r="IQ130" s="2">
        <v>7340</v>
      </c>
      <c r="IR130" s="2">
        <v>7360</v>
      </c>
      <c r="IS130" s="2">
        <v>7079</v>
      </c>
      <c r="IT130" s="2">
        <v>7337</v>
      </c>
    </row>
    <row r="131" spans="1:254" ht="15.9" customHeight="1">
      <c r="A131" s="65" t="s">
        <v>257</v>
      </c>
      <c r="B131" s="41" t="s">
        <v>258</v>
      </c>
      <c r="C131" s="45">
        <v>2686</v>
      </c>
      <c r="D131" s="16">
        <v>86</v>
      </c>
      <c r="E131" s="30">
        <v>2600</v>
      </c>
      <c r="F131" s="30">
        <v>2526</v>
      </c>
      <c r="G131" s="30">
        <v>2486</v>
      </c>
      <c r="H131" s="30">
        <v>2446</v>
      </c>
      <c r="I131" s="30">
        <v>2396</v>
      </c>
      <c r="J131" s="30">
        <v>2250</v>
      </c>
      <c r="K131" s="30">
        <v>2275</v>
      </c>
      <c r="L131" s="30">
        <v>2443</v>
      </c>
      <c r="M131" s="30">
        <v>2562</v>
      </c>
      <c r="N131" s="30">
        <v>2539</v>
      </c>
      <c r="O131" s="30">
        <v>2491</v>
      </c>
      <c r="P131" s="30">
        <v>2492</v>
      </c>
      <c r="Q131" s="30">
        <v>2435</v>
      </c>
      <c r="R131" s="30">
        <v>2396</v>
      </c>
      <c r="S131" s="30">
        <v>2516</v>
      </c>
      <c r="T131" s="30">
        <v>2542</v>
      </c>
      <c r="U131" s="30">
        <v>2562</v>
      </c>
      <c r="V131" s="30">
        <v>2550</v>
      </c>
      <c r="W131" s="30">
        <v>2569</v>
      </c>
      <c r="X131" s="30">
        <v>2566</v>
      </c>
      <c r="Y131" s="30">
        <v>2598</v>
      </c>
      <c r="Z131" s="30">
        <v>2811</v>
      </c>
      <c r="AA131" s="30">
        <v>2812</v>
      </c>
      <c r="AB131" s="30">
        <v>2814</v>
      </c>
      <c r="AC131" s="30">
        <v>2800</v>
      </c>
      <c r="AD131" s="30">
        <v>2746</v>
      </c>
      <c r="AE131" s="30">
        <v>2741</v>
      </c>
      <c r="AF131" s="30">
        <v>2602</v>
      </c>
      <c r="AG131" s="30">
        <v>2492</v>
      </c>
      <c r="AH131" s="30">
        <v>2509</v>
      </c>
      <c r="AI131" s="30">
        <v>2495</v>
      </c>
      <c r="AJ131" s="30">
        <v>2454</v>
      </c>
      <c r="AK131" s="30">
        <v>2464</v>
      </c>
      <c r="AL131" s="30">
        <v>2481</v>
      </c>
      <c r="AM131" s="30">
        <v>2557</v>
      </c>
      <c r="AN131" s="30">
        <v>2500</v>
      </c>
      <c r="AO131" s="30">
        <v>2428</v>
      </c>
      <c r="AP131" s="30">
        <v>2463</v>
      </c>
      <c r="AQ131" s="30">
        <v>2482</v>
      </c>
      <c r="AR131" s="30">
        <v>2589</v>
      </c>
      <c r="AS131" s="30">
        <v>2661</v>
      </c>
      <c r="AT131" s="30">
        <v>2770</v>
      </c>
      <c r="AU131" s="30">
        <v>2763</v>
      </c>
      <c r="AV131" s="30">
        <v>2779</v>
      </c>
      <c r="AW131" s="30">
        <v>2600</v>
      </c>
      <c r="AX131" s="30">
        <v>2477</v>
      </c>
      <c r="AY131" s="30">
        <v>2501</v>
      </c>
      <c r="AZ131" s="30">
        <v>2473</v>
      </c>
      <c r="BA131" s="30">
        <v>2533</v>
      </c>
      <c r="BB131" s="30">
        <v>2495</v>
      </c>
      <c r="BC131" s="30">
        <v>2631</v>
      </c>
      <c r="BD131" s="30">
        <v>2687</v>
      </c>
      <c r="BE131" s="30">
        <v>2784</v>
      </c>
      <c r="BF131" s="30">
        <v>2813</v>
      </c>
      <c r="BG131" s="30">
        <v>2779</v>
      </c>
      <c r="BH131" s="30">
        <v>2706</v>
      </c>
      <c r="BI131" s="30">
        <v>2673</v>
      </c>
      <c r="BJ131" s="30">
        <v>2668</v>
      </c>
      <c r="BK131" s="30">
        <v>2905</v>
      </c>
      <c r="BL131" s="30">
        <v>3005</v>
      </c>
      <c r="BM131" s="2">
        <v>3105</v>
      </c>
      <c r="BN131" s="2">
        <v>2953</v>
      </c>
      <c r="BO131" s="2">
        <v>2955</v>
      </c>
      <c r="BP131" s="2">
        <v>2962</v>
      </c>
      <c r="BQ131" s="2">
        <v>3055</v>
      </c>
      <c r="BR131" s="2">
        <v>2952</v>
      </c>
      <c r="BS131" s="2">
        <v>2920</v>
      </c>
      <c r="BT131" s="2">
        <v>3100</v>
      </c>
      <c r="BU131" s="2">
        <v>3090</v>
      </c>
      <c r="BV131" s="2">
        <v>3060</v>
      </c>
      <c r="BW131" s="2">
        <v>3110</v>
      </c>
      <c r="BX131" s="2">
        <v>3260</v>
      </c>
      <c r="BY131" s="2">
        <v>3380</v>
      </c>
      <c r="BZ131" s="2">
        <v>3355</v>
      </c>
      <c r="CA131" s="2">
        <v>3290</v>
      </c>
      <c r="CB131" s="2">
        <v>3340</v>
      </c>
      <c r="CC131" s="2">
        <v>3220</v>
      </c>
      <c r="CD131" s="2">
        <v>3175</v>
      </c>
      <c r="CE131" s="2">
        <v>3055</v>
      </c>
      <c r="CF131" s="2">
        <v>3150</v>
      </c>
      <c r="CG131" s="2">
        <v>3090</v>
      </c>
      <c r="CH131" s="2">
        <v>3195</v>
      </c>
      <c r="CI131" s="2">
        <v>3080</v>
      </c>
      <c r="CJ131" s="2">
        <v>3100</v>
      </c>
      <c r="CK131" s="2">
        <v>3075</v>
      </c>
      <c r="CL131" s="2">
        <v>3065</v>
      </c>
      <c r="CM131" s="2">
        <v>3070</v>
      </c>
      <c r="CN131" s="2">
        <v>2940</v>
      </c>
      <c r="CO131" s="2">
        <v>3040</v>
      </c>
      <c r="CP131" s="2">
        <v>3060</v>
      </c>
      <c r="CQ131" s="2">
        <v>3025</v>
      </c>
      <c r="CR131" s="2">
        <v>3010</v>
      </c>
      <c r="CS131" s="2">
        <v>2834</v>
      </c>
      <c r="CT131" s="2">
        <v>2625</v>
      </c>
      <c r="CU131" s="2">
        <v>2821</v>
      </c>
      <c r="CV131" s="2">
        <v>3010</v>
      </c>
      <c r="CW131" s="2">
        <v>3115</v>
      </c>
      <c r="CX131" s="2">
        <v>3180</v>
      </c>
      <c r="CY131" s="2">
        <v>3080</v>
      </c>
      <c r="CZ131" s="2">
        <v>3500</v>
      </c>
      <c r="DA131" s="2">
        <v>3570</v>
      </c>
      <c r="DB131" s="2">
        <v>3445</v>
      </c>
      <c r="DC131" s="2">
        <v>3250</v>
      </c>
      <c r="DD131" s="2">
        <v>3460</v>
      </c>
      <c r="DE131" s="2">
        <v>3035</v>
      </c>
      <c r="DF131" s="2">
        <v>2964</v>
      </c>
      <c r="DG131" s="2">
        <v>3090</v>
      </c>
      <c r="DH131" s="2">
        <v>2901</v>
      </c>
      <c r="DI131" s="2">
        <v>2989</v>
      </c>
      <c r="DJ131" s="2">
        <v>2984</v>
      </c>
      <c r="DK131" s="2">
        <v>2890</v>
      </c>
      <c r="DL131" s="2">
        <v>2825</v>
      </c>
      <c r="DM131" s="2">
        <v>2812</v>
      </c>
      <c r="DN131" s="2">
        <v>2696</v>
      </c>
      <c r="DO131" s="2">
        <v>2698</v>
      </c>
      <c r="DP131" s="2">
        <v>2571</v>
      </c>
      <c r="DQ131" s="2">
        <v>2507</v>
      </c>
      <c r="DR131" s="2">
        <v>2430</v>
      </c>
      <c r="DS131" s="2">
        <v>2528</v>
      </c>
      <c r="DT131" s="2">
        <v>2499</v>
      </c>
      <c r="DU131" s="2">
        <v>2461</v>
      </c>
      <c r="DV131" s="2">
        <v>2444</v>
      </c>
      <c r="DW131" s="2">
        <v>2479</v>
      </c>
      <c r="DX131" s="2">
        <v>2444</v>
      </c>
      <c r="DY131" s="2">
        <v>2515</v>
      </c>
      <c r="DZ131" s="2">
        <v>2496</v>
      </c>
      <c r="EA131" s="2">
        <v>2498</v>
      </c>
      <c r="EB131" s="2">
        <v>2465</v>
      </c>
      <c r="EC131" s="2">
        <v>2475</v>
      </c>
      <c r="ED131" s="2">
        <v>2562</v>
      </c>
      <c r="EE131" s="2">
        <v>2640</v>
      </c>
      <c r="EF131" s="2">
        <v>2621</v>
      </c>
      <c r="EG131" s="2">
        <v>2591</v>
      </c>
      <c r="EH131" s="2">
        <v>2506</v>
      </c>
      <c r="EI131" s="2">
        <v>2577</v>
      </c>
      <c r="EJ131" s="2">
        <v>2531</v>
      </c>
      <c r="EK131" s="2">
        <v>2532</v>
      </c>
      <c r="EL131" s="2">
        <v>2471</v>
      </c>
      <c r="EM131" s="2">
        <v>2452</v>
      </c>
      <c r="EN131" s="2">
        <v>2501</v>
      </c>
      <c r="EO131" s="2">
        <v>2441</v>
      </c>
      <c r="EP131" s="2">
        <v>2463</v>
      </c>
      <c r="EQ131" s="2">
        <v>2348</v>
      </c>
      <c r="ER131" s="2">
        <v>2465</v>
      </c>
      <c r="ES131" s="2">
        <v>2265</v>
      </c>
      <c r="ET131" s="2">
        <v>2402</v>
      </c>
      <c r="EU131" s="2">
        <v>2438</v>
      </c>
      <c r="EV131" s="2">
        <v>2457</v>
      </c>
      <c r="EW131" s="2">
        <v>2385</v>
      </c>
      <c r="EX131" s="2">
        <v>2371</v>
      </c>
      <c r="EY131" s="2">
        <v>2311</v>
      </c>
      <c r="EZ131" s="2">
        <v>2245</v>
      </c>
      <c r="FA131" s="2">
        <v>2112</v>
      </c>
      <c r="FB131" s="2">
        <v>2336</v>
      </c>
      <c r="FC131" s="2">
        <v>2354</v>
      </c>
      <c r="FD131" s="2">
        <v>2362</v>
      </c>
      <c r="FE131" s="2">
        <v>2468</v>
      </c>
      <c r="FF131" s="2">
        <v>2371</v>
      </c>
      <c r="FG131" s="2">
        <v>2343</v>
      </c>
      <c r="FH131" s="2">
        <v>2320</v>
      </c>
      <c r="FI131" s="2">
        <v>2232</v>
      </c>
      <c r="FJ131" s="2">
        <v>2256</v>
      </c>
      <c r="FK131" s="2">
        <v>2294</v>
      </c>
      <c r="FL131" s="2">
        <v>2215</v>
      </c>
      <c r="FM131" s="2">
        <v>2192</v>
      </c>
      <c r="FN131" s="2">
        <v>2418</v>
      </c>
      <c r="FO131" s="2">
        <v>2465</v>
      </c>
      <c r="FP131" s="2">
        <v>2525</v>
      </c>
      <c r="FQ131" s="2">
        <v>2478</v>
      </c>
      <c r="FR131" s="2">
        <v>2408</v>
      </c>
      <c r="FS131" s="2">
        <v>2396</v>
      </c>
      <c r="FT131" s="2">
        <v>2372</v>
      </c>
      <c r="FU131" s="2">
        <v>2383</v>
      </c>
      <c r="FV131" s="2">
        <v>2355</v>
      </c>
      <c r="FW131" s="2">
        <v>2445</v>
      </c>
      <c r="FX131" s="2">
        <v>2500</v>
      </c>
      <c r="FY131" s="2">
        <v>2460</v>
      </c>
      <c r="FZ131" s="2">
        <v>2503</v>
      </c>
      <c r="GA131" s="2">
        <v>2480</v>
      </c>
      <c r="GB131" s="2">
        <v>2478</v>
      </c>
      <c r="GC131" s="2">
        <v>2513</v>
      </c>
      <c r="GD131" s="2">
        <v>2455</v>
      </c>
      <c r="GE131" s="2">
        <v>2475</v>
      </c>
      <c r="GF131" s="2">
        <v>2406</v>
      </c>
      <c r="GG131" s="2">
        <v>2415</v>
      </c>
      <c r="GH131" s="2">
        <v>2404</v>
      </c>
      <c r="GI131" s="2">
        <v>2374</v>
      </c>
      <c r="GJ131" s="2">
        <v>2377</v>
      </c>
      <c r="GK131" s="2">
        <v>2441</v>
      </c>
      <c r="GL131" s="2">
        <v>2440</v>
      </c>
      <c r="GM131" s="2">
        <v>2431</v>
      </c>
      <c r="GN131" s="2">
        <v>2360</v>
      </c>
      <c r="GO131" s="2">
        <v>2414</v>
      </c>
      <c r="GP131" s="2">
        <v>2364</v>
      </c>
      <c r="GQ131" s="2">
        <v>2352</v>
      </c>
      <c r="GR131" s="2">
        <v>2345</v>
      </c>
      <c r="GS131" s="2">
        <v>2482</v>
      </c>
      <c r="GT131" s="2">
        <v>2355</v>
      </c>
      <c r="GU131" s="2">
        <v>2344</v>
      </c>
      <c r="GV131" s="2">
        <v>2311</v>
      </c>
      <c r="GW131" s="2">
        <v>2359</v>
      </c>
      <c r="GX131" s="2">
        <v>2353</v>
      </c>
      <c r="GY131" s="2">
        <v>2383</v>
      </c>
      <c r="GZ131" s="2">
        <v>2385</v>
      </c>
      <c r="HA131" s="2">
        <v>2350</v>
      </c>
      <c r="HB131" s="2">
        <v>2337</v>
      </c>
      <c r="HC131" s="2">
        <v>2321</v>
      </c>
      <c r="HD131" s="2">
        <v>2363</v>
      </c>
      <c r="HE131" s="2">
        <v>2370</v>
      </c>
      <c r="HF131" s="2">
        <v>2350</v>
      </c>
      <c r="HG131" s="2">
        <v>2389</v>
      </c>
      <c r="HH131" s="2">
        <v>2401</v>
      </c>
      <c r="HI131" s="2">
        <v>2483</v>
      </c>
      <c r="HJ131" s="2">
        <v>2500</v>
      </c>
      <c r="HK131" s="2">
        <v>2446</v>
      </c>
      <c r="HL131" s="2">
        <v>2490</v>
      </c>
      <c r="HM131" s="2">
        <v>2492</v>
      </c>
      <c r="HN131" s="2">
        <v>2582</v>
      </c>
      <c r="HO131" s="2">
        <v>2589</v>
      </c>
      <c r="HP131" s="2">
        <v>2575</v>
      </c>
      <c r="HQ131" s="2">
        <v>2632</v>
      </c>
      <c r="HR131" s="2">
        <v>2631</v>
      </c>
      <c r="HS131" s="2">
        <v>2651</v>
      </c>
      <c r="HT131" s="2">
        <v>2594</v>
      </c>
      <c r="HU131" s="2">
        <v>2581</v>
      </c>
      <c r="HV131" s="2">
        <v>2654</v>
      </c>
      <c r="HW131" s="2">
        <v>2622</v>
      </c>
      <c r="HX131" s="2">
        <v>2620</v>
      </c>
      <c r="HY131" s="2">
        <v>2626</v>
      </c>
      <c r="HZ131" s="2">
        <v>2602</v>
      </c>
      <c r="IA131" s="2">
        <v>2649</v>
      </c>
      <c r="IB131" s="2">
        <v>2730</v>
      </c>
      <c r="IC131" s="2">
        <v>2611</v>
      </c>
      <c r="ID131" s="2">
        <v>2661</v>
      </c>
      <c r="IE131" s="2">
        <v>2654</v>
      </c>
      <c r="IF131" s="2">
        <v>2807</v>
      </c>
      <c r="IG131" s="2">
        <v>2796</v>
      </c>
      <c r="IH131" s="2">
        <v>2905</v>
      </c>
      <c r="II131" s="2">
        <v>2832</v>
      </c>
      <c r="IJ131" s="2">
        <v>2840</v>
      </c>
      <c r="IK131" s="2">
        <v>2861</v>
      </c>
      <c r="IL131" s="2">
        <v>2955</v>
      </c>
      <c r="IM131" s="2">
        <v>2880</v>
      </c>
      <c r="IN131" s="2">
        <v>2890</v>
      </c>
      <c r="IO131" s="2">
        <v>2848</v>
      </c>
      <c r="IP131" s="2">
        <v>2747</v>
      </c>
      <c r="IQ131" s="2">
        <v>2770</v>
      </c>
      <c r="IR131" s="2">
        <v>2783</v>
      </c>
      <c r="IS131" s="2">
        <v>2787</v>
      </c>
      <c r="IT131" s="2">
        <v>2755</v>
      </c>
    </row>
    <row r="132" spans="1:254" ht="15.9" customHeight="1">
      <c r="A132" s="65" t="s">
        <v>259</v>
      </c>
      <c r="B132" s="41" t="s">
        <v>260</v>
      </c>
      <c r="C132" s="45">
        <v>6660</v>
      </c>
      <c r="D132" s="16">
        <v>-290</v>
      </c>
      <c r="E132" s="30">
        <v>6950</v>
      </c>
      <c r="F132" s="30">
        <v>7080</v>
      </c>
      <c r="G132" s="30">
        <v>6310</v>
      </c>
      <c r="H132" s="30">
        <v>6310</v>
      </c>
      <c r="I132" s="30">
        <v>6220</v>
      </c>
      <c r="J132" s="30">
        <v>5490</v>
      </c>
      <c r="K132" s="30">
        <v>5440</v>
      </c>
      <c r="L132" s="30">
        <v>5920</v>
      </c>
      <c r="M132" s="30">
        <v>6620</v>
      </c>
      <c r="N132" s="30">
        <v>6750</v>
      </c>
      <c r="O132" s="30">
        <v>6830</v>
      </c>
      <c r="P132" s="30">
        <v>6470</v>
      </c>
      <c r="Q132" s="30">
        <v>6520</v>
      </c>
      <c r="R132" s="30">
        <v>6510</v>
      </c>
      <c r="S132" s="30">
        <v>6780</v>
      </c>
      <c r="T132" s="30">
        <v>7370</v>
      </c>
      <c r="U132" s="30">
        <v>7100</v>
      </c>
      <c r="V132" s="30">
        <v>6800</v>
      </c>
      <c r="W132" s="30">
        <v>6790</v>
      </c>
      <c r="X132" s="30">
        <v>5650</v>
      </c>
      <c r="Y132" s="30">
        <v>5580</v>
      </c>
      <c r="Z132" s="30">
        <v>5930</v>
      </c>
      <c r="AA132" s="30">
        <v>6260</v>
      </c>
      <c r="AB132" s="30">
        <v>6630</v>
      </c>
      <c r="AC132" s="30">
        <v>6620</v>
      </c>
      <c r="AD132" s="30">
        <v>7050</v>
      </c>
      <c r="AE132" s="30">
        <v>6580</v>
      </c>
      <c r="AF132" s="30">
        <v>6260</v>
      </c>
      <c r="AG132" s="30">
        <v>6330</v>
      </c>
      <c r="AH132" s="30">
        <v>7370</v>
      </c>
      <c r="AI132" s="30">
        <v>6850</v>
      </c>
      <c r="AJ132" s="30">
        <v>7230</v>
      </c>
      <c r="AK132" s="30">
        <v>7090</v>
      </c>
      <c r="AL132" s="30">
        <v>6880</v>
      </c>
      <c r="AM132" s="30">
        <v>7210</v>
      </c>
      <c r="AN132" s="30">
        <v>7920</v>
      </c>
      <c r="AO132" s="30">
        <v>7730</v>
      </c>
      <c r="AP132" s="30">
        <v>8030</v>
      </c>
      <c r="AQ132" s="30">
        <v>6700</v>
      </c>
      <c r="AR132" s="30">
        <v>6400</v>
      </c>
      <c r="AS132" s="30">
        <v>6820</v>
      </c>
      <c r="AT132" s="30">
        <v>6620</v>
      </c>
      <c r="AU132" s="30">
        <v>6440</v>
      </c>
      <c r="AV132" s="30">
        <v>6200</v>
      </c>
      <c r="AW132" s="30">
        <v>5820</v>
      </c>
      <c r="AX132" s="30">
        <v>5930</v>
      </c>
      <c r="AY132" s="30">
        <v>5660</v>
      </c>
      <c r="AZ132" s="30">
        <v>5550</v>
      </c>
      <c r="BA132" s="30">
        <v>5380</v>
      </c>
      <c r="BB132" s="30">
        <v>5240</v>
      </c>
      <c r="BC132" s="30">
        <v>5470</v>
      </c>
      <c r="BD132" s="30">
        <v>5820</v>
      </c>
      <c r="BE132" s="30">
        <v>5800</v>
      </c>
      <c r="BF132" s="30">
        <v>5560</v>
      </c>
      <c r="BG132" s="30">
        <v>6060</v>
      </c>
      <c r="BH132" s="30">
        <v>6350</v>
      </c>
      <c r="BI132" s="30">
        <v>6510</v>
      </c>
      <c r="BJ132" s="30">
        <v>6560</v>
      </c>
      <c r="BK132" s="30">
        <v>6120</v>
      </c>
      <c r="BL132" s="30">
        <v>6560</v>
      </c>
      <c r="BM132" s="2">
        <v>6410</v>
      </c>
      <c r="BN132" s="2">
        <v>6440</v>
      </c>
      <c r="BO132" s="2">
        <v>6320</v>
      </c>
      <c r="BP132" s="2">
        <v>6490</v>
      </c>
      <c r="BQ132" s="2">
        <v>6440</v>
      </c>
      <c r="BR132" s="2">
        <v>6080</v>
      </c>
      <c r="BS132" s="2">
        <v>6040</v>
      </c>
      <c r="BT132" s="2">
        <v>6100</v>
      </c>
      <c r="BU132" s="2">
        <v>6240</v>
      </c>
      <c r="BV132" s="2">
        <v>6420</v>
      </c>
      <c r="BW132" s="2">
        <v>6160</v>
      </c>
      <c r="BX132" s="2">
        <v>6630</v>
      </c>
      <c r="BY132" s="2">
        <v>6870</v>
      </c>
      <c r="BZ132" s="2">
        <v>7470</v>
      </c>
      <c r="CA132" s="2">
        <v>7800</v>
      </c>
      <c r="CB132" s="2">
        <v>8020</v>
      </c>
      <c r="CC132" s="2">
        <v>7750</v>
      </c>
      <c r="CD132" s="2">
        <v>6960</v>
      </c>
      <c r="CE132" s="2">
        <v>6000</v>
      </c>
      <c r="CF132" s="2">
        <v>5980</v>
      </c>
      <c r="CG132" s="2">
        <v>5700</v>
      </c>
      <c r="CH132" s="2">
        <v>5840</v>
      </c>
      <c r="CI132" s="2">
        <v>5620</v>
      </c>
      <c r="CJ132" s="2">
        <v>5290</v>
      </c>
      <c r="CK132" s="2">
        <v>5170</v>
      </c>
      <c r="CL132" s="2">
        <v>5110</v>
      </c>
      <c r="CM132" s="2">
        <v>5390</v>
      </c>
      <c r="CN132" s="2">
        <v>5130</v>
      </c>
      <c r="CO132" s="2">
        <v>5420</v>
      </c>
      <c r="CP132" s="2">
        <v>5840</v>
      </c>
      <c r="CQ132" s="2">
        <v>6173.3333000000002</v>
      </c>
      <c r="CR132" s="2">
        <v>6600</v>
      </c>
      <c r="CS132" s="2">
        <v>6136.6665999999996</v>
      </c>
      <c r="CT132" s="2">
        <v>6133.3333000000002</v>
      </c>
      <c r="CU132" s="2">
        <v>6276.6665999999996</v>
      </c>
      <c r="CV132" s="2">
        <v>6313.3333000000002</v>
      </c>
      <c r="CW132" s="2">
        <v>6513.3333000000002</v>
      </c>
      <c r="CX132" s="2">
        <v>7050</v>
      </c>
      <c r="CY132" s="2">
        <v>7020</v>
      </c>
      <c r="CZ132" s="2">
        <v>7420</v>
      </c>
      <c r="DA132" s="2">
        <v>7466.6665999999996</v>
      </c>
      <c r="DB132" s="2">
        <v>7120</v>
      </c>
      <c r="DC132" s="2">
        <v>6300</v>
      </c>
      <c r="DD132" s="2">
        <v>6603.3333000000002</v>
      </c>
      <c r="DE132" s="2">
        <v>6480</v>
      </c>
      <c r="DF132" s="2">
        <v>5933.3333000000002</v>
      </c>
      <c r="DG132" s="2">
        <v>6366.6665999999996</v>
      </c>
      <c r="DH132" s="2">
        <v>6000</v>
      </c>
      <c r="DI132" s="2">
        <v>5963.3333000000002</v>
      </c>
      <c r="DJ132" s="2">
        <v>6500</v>
      </c>
      <c r="DK132" s="2">
        <v>7056.6665999999996</v>
      </c>
      <c r="DL132" s="2">
        <v>6880</v>
      </c>
      <c r="DM132" s="2">
        <v>6216.6665999999996</v>
      </c>
      <c r="DN132" s="2">
        <v>5876.6665999999996</v>
      </c>
      <c r="DO132" s="2">
        <v>5220</v>
      </c>
      <c r="DP132" s="2">
        <v>5076.6665999999996</v>
      </c>
      <c r="DQ132" s="2">
        <v>4696.6665999999996</v>
      </c>
      <c r="DR132" s="2">
        <v>3566.6666</v>
      </c>
      <c r="DS132" s="2">
        <v>3680</v>
      </c>
      <c r="DT132" s="2">
        <v>3486.6666</v>
      </c>
      <c r="DU132" s="2">
        <v>3210</v>
      </c>
      <c r="DV132" s="2">
        <v>3043.3332999999998</v>
      </c>
      <c r="DW132" s="2">
        <v>2986.6666</v>
      </c>
      <c r="DX132" s="2">
        <v>3013.3332999999998</v>
      </c>
      <c r="DY132" s="2">
        <v>2903.3332999999998</v>
      </c>
      <c r="DZ132" s="2">
        <v>2773.3332999999998</v>
      </c>
      <c r="EA132" s="2">
        <v>2820</v>
      </c>
      <c r="EB132" s="2">
        <v>2903.3332999999998</v>
      </c>
      <c r="EC132" s="2">
        <v>2790</v>
      </c>
      <c r="ED132" s="2">
        <v>2863.3332999999998</v>
      </c>
      <c r="EE132" s="2">
        <v>2796.6666</v>
      </c>
      <c r="EF132" s="2">
        <v>2730</v>
      </c>
      <c r="EG132" s="2">
        <v>2586.6666</v>
      </c>
      <c r="EH132" s="2">
        <v>2300</v>
      </c>
      <c r="EI132" s="2">
        <v>2293.3332999999998</v>
      </c>
      <c r="EJ132" s="2">
        <v>2310</v>
      </c>
      <c r="EK132" s="2">
        <v>2323.3332999999998</v>
      </c>
      <c r="EL132" s="2">
        <v>2103.3332999999998</v>
      </c>
      <c r="EM132" s="2">
        <v>2053.3332999999998</v>
      </c>
      <c r="EN132" s="2">
        <v>2003.3333</v>
      </c>
      <c r="EO132" s="2">
        <v>1926.6666</v>
      </c>
      <c r="EP132" s="2">
        <v>1736.6666</v>
      </c>
      <c r="EQ132" s="2">
        <v>1633.3333</v>
      </c>
      <c r="ER132" s="2">
        <v>1633.3333</v>
      </c>
      <c r="ES132" s="2">
        <v>1631.6666</v>
      </c>
      <c r="ET132" s="2">
        <v>1636.6666</v>
      </c>
      <c r="EU132" s="2">
        <v>1610</v>
      </c>
      <c r="EV132" s="2">
        <v>1600</v>
      </c>
      <c r="EW132" s="2">
        <v>1610</v>
      </c>
      <c r="EX132" s="2">
        <v>1595</v>
      </c>
      <c r="EY132" s="2">
        <v>1543.3333</v>
      </c>
      <c r="EZ132" s="2">
        <v>1533.3333</v>
      </c>
      <c r="FA132" s="2">
        <v>1475</v>
      </c>
      <c r="FB132" s="2">
        <v>1438.3333</v>
      </c>
      <c r="FC132" s="2">
        <v>1435</v>
      </c>
      <c r="FD132" s="2">
        <v>1443.3333</v>
      </c>
      <c r="FE132" s="2">
        <v>1493.3333</v>
      </c>
      <c r="FF132" s="2">
        <v>1511.6666</v>
      </c>
      <c r="FG132" s="2">
        <v>1556.6666</v>
      </c>
      <c r="FH132" s="2">
        <v>1586.6666</v>
      </c>
      <c r="FI132" s="2">
        <v>1556.6666</v>
      </c>
      <c r="FJ132" s="2">
        <v>1523.3333</v>
      </c>
      <c r="FK132" s="2">
        <v>1525</v>
      </c>
      <c r="FL132" s="2">
        <v>1545</v>
      </c>
      <c r="FM132" s="2">
        <v>1540</v>
      </c>
      <c r="FN132" s="2">
        <v>1533.3333</v>
      </c>
      <c r="FO132" s="2">
        <v>1550</v>
      </c>
      <c r="FP132" s="2">
        <v>1535</v>
      </c>
      <c r="FQ132" s="2">
        <v>1523.3333</v>
      </c>
      <c r="FR132" s="2">
        <v>1456.6666</v>
      </c>
      <c r="FS132" s="2">
        <v>1503.3333</v>
      </c>
      <c r="FT132" s="2">
        <v>1535</v>
      </c>
      <c r="FU132" s="2">
        <v>1663.3333</v>
      </c>
      <c r="FV132" s="2">
        <v>1543.3333</v>
      </c>
      <c r="FW132" s="2">
        <v>1596.6666</v>
      </c>
      <c r="FX132" s="2">
        <v>1625</v>
      </c>
      <c r="FY132" s="2">
        <v>1525</v>
      </c>
      <c r="FZ132" s="2">
        <v>1620</v>
      </c>
      <c r="GA132" s="2">
        <v>1616.6666</v>
      </c>
      <c r="GB132" s="2">
        <v>1630</v>
      </c>
      <c r="GC132" s="2">
        <v>1595</v>
      </c>
      <c r="GD132" s="2">
        <v>1550</v>
      </c>
      <c r="GE132" s="2">
        <v>1530</v>
      </c>
      <c r="GF132" s="2">
        <v>1485</v>
      </c>
      <c r="GG132" s="2">
        <v>1700</v>
      </c>
      <c r="GH132" s="2">
        <v>1618.3333</v>
      </c>
      <c r="GI132" s="2">
        <v>1593.3333</v>
      </c>
      <c r="GJ132" s="2">
        <v>1610</v>
      </c>
      <c r="GK132" s="2">
        <v>1643.3333</v>
      </c>
      <c r="GL132" s="2">
        <v>1690</v>
      </c>
      <c r="GM132" s="2">
        <v>1610</v>
      </c>
      <c r="GN132" s="2">
        <v>1585</v>
      </c>
      <c r="GO132" s="2">
        <v>1623.3333</v>
      </c>
      <c r="GP132" s="2">
        <v>1686.6666</v>
      </c>
      <c r="GQ132" s="2">
        <v>1631.6666</v>
      </c>
      <c r="GR132" s="2">
        <v>1583.3333</v>
      </c>
      <c r="GS132" s="2">
        <v>1626.6666</v>
      </c>
      <c r="GT132" s="2">
        <v>1556.6666</v>
      </c>
      <c r="GU132" s="2">
        <v>1556.6666</v>
      </c>
      <c r="GV132" s="2">
        <v>1556.6666</v>
      </c>
      <c r="GW132" s="2">
        <v>1570</v>
      </c>
      <c r="GX132" s="2">
        <v>1538.3333</v>
      </c>
      <c r="GY132" s="2">
        <v>1561.6666</v>
      </c>
      <c r="GZ132" s="2">
        <v>1535</v>
      </c>
      <c r="HA132" s="2">
        <v>1555</v>
      </c>
      <c r="HB132" s="2">
        <v>1500</v>
      </c>
      <c r="HC132" s="2">
        <v>1460</v>
      </c>
      <c r="HD132" s="2">
        <v>1516.6666</v>
      </c>
      <c r="HE132" s="2">
        <v>1511.6666</v>
      </c>
      <c r="HF132" s="2">
        <v>1508.3333</v>
      </c>
      <c r="HG132" s="2">
        <v>1533.3333</v>
      </c>
      <c r="HH132" s="2">
        <v>1575</v>
      </c>
      <c r="HI132" s="2">
        <v>1601.6666</v>
      </c>
      <c r="HJ132" s="2">
        <v>1525</v>
      </c>
      <c r="HK132" s="2">
        <v>1471.6666</v>
      </c>
      <c r="HL132" s="2">
        <v>1451.6666</v>
      </c>
      <c r="HM132" s="2">
        <v>1468.3333</v>
      </c>
      <c r="HN132" s="2">
        <v>1455</v>
      </c>
      <c r="HO132" s="2">
        <v>1476.6666</v>
      </c>
      <c r="HP132" s="2">
        <v>1433.3333</v>
      </c>
      <c r="HQ132" s="2">
        <v>1421.6666</v>
      </c>
      <c r="HR132" s="2">
        <v>1385</v>
      </c>
      <c r="HS132" s="2">
        <v>1296.6666</v>
      </c>
      <c r="HT132" s="2">
        <v>1265</v>
      </c>
      <c r="HU132" s="2">
        <v>1260</v>
      </c>
      <c r="HV132" s="2">
        <v>1298.3333</v>
      </c>
      <c r="HW132" s="2">
        <v>1308.3333</v>
      </c>
      <c r="HX132" s="2">
        <v>1376.6666</v>
      </c>
      <c r="HY132" s="2">
        <v>1330</v>
      </c>
      <c r="HZ132" s="2">
        <v>1371.6666</v>
      </c>
      <c r="IA132" s="2">
        <v>1406.6666</v>
      </c>
      <c r="IB132" s="2">
        <v>1421.6666</v>
      </c>
      <c r="IC132" s="2">
        <v>1373.3333</v>
      </c>
      <c r="ID132" s="2">
        <v>1396.6666</v>
      </c>
      <c r="IE132" s="2">
        <v>1471.6666</v>
      </c>
      <c r="IF132" s="2">
        <v>1566.6666</v>
      </c>
      <c r="IG132" s="2">
        <v>1546.6666</v>
      </c>
      <c r="IH132" s="2">
        <v>1541.6666</v>
      </c>
      <c r="II132" s="2">
        <v>1496.6666</v>
      </c>
      <c r="IJ132" s="2">
        <v>1436.6666</v>
      </c>
      <c r="IK132" s="2">
        <v>1355</v>
      </c>
      <c r="IL132" s="2">
        <v>1115</v>
      </c>
      <c r="IM132" s="2">
        <v>1095</v>
      </c>
      <c r="IN132" s="2">
        <v>1088.3333</v>
      </c>
      <c r="IO132" s="2">
        <v>1110</v>
      </c>
      <c r="IP132" s="2">
        <v>1060</v>
      </c>
      <c r="IQ132" s="2">
        <v>1091.6666</v>
      </c>
      <c r="IR132" s="2">
        <v>1115</v>
      </c>
      <c r="IS132" s="2">
        <v>1096.6666</v>
      </c>
      <c r="IT132" s="2">
        <v>1095</v>
      </c>
    </row>
    <row r="133" spans="1:254" ht="15.9" customHeight="1">
      <c r="A133" s="65" t="s">
        <v>261</v>
      </c>
      <c r="B133" s="41" t="s">
        <v>262</v>
      </c>
      <c r="C133" s="45">
        <v>2986</v>
      </c>
      <c r="D133" s="16">
        <v>-159</v>
      </c>
      <c r="E133" s="30">
        <v>3145</v>
      </c>
      <c r="F133" s="30">
        <v>3215</v>
      </c>
      <c r="G133" s="30">
        <v>2836</v>
      </c>
      <c r="H133" s="30">
        <v>2660</v>
      </c>
      <c r="I133" s="30">
        <v>2791</v>
      </c>
      <c r="J133" s="30">
        <v>2615</v>
      </c>
      <c r="K133" s="30">
        <v>2615</v>
      </c>
      <c r="L133" s="30">
        <v>2941</v>
      </c>
      <c r="M133" s="30">
        <v>3540</v>
      </c>
      <c r="N133" s="30">
        <v>3750</v>
      </c>
      <c r="O133" s="30">
        <v>3965</v>
      </c>
      <c r="P133" s="30">
        <v>4030</v>
      </c>
      <c r="Q133" s="30">
        <v>3650</v>
      </c>
      <c r="R133" s="30">
        <v>3870</v>
      </c>
      <c r="S133" s="30">
        <v>4550</v>
      </c>
      <c r="T133" s="30">
        <v>5120</v>
      </c>
      <c r="U133" s="30">
        <v>4840</v>
      </c>
      <c r="V133" s="30">
        <v>5180</v>
      </c>
      <c r="W133" s="30">
        <v>5330</v>
      </c>
      <c r="X133" s="30">
        <v>4815</v>
      </c>
      <c r="Y133" s="30">
        <v>5060</v>
      </c>
      <c r="Z133" s="30">
        <v>5760</v>
      </c>
      <c r="AA133" s="30">
        <v>6740</v>
      </c>
      <c r="AB133" s="30">
        <v>6520</v>
      </c>
      <c r="AC133" s="30">
        <v>7600</v>
      </c>
      <c r="AD133" s="30">
        <v>8070</v>
      </c>
      <c r="AE133" s="30">
        <v>6900</v>
      </c>
      <c r="AF133" s="30">
        <v>5910</v>
      </c>
      <c r="AG133" s="30">
        <v>6250</v>
      </c>
      <c r="AH133" s="30">
        <v>5440</v>
      </c>
      <c r="AI133" s="30">
        <v>5400</v>
      </c>
      <c r="AJ133" s="30">
        <v>5500</v>
      </c>
      <c r="AK133" s="30">
        <v>5360</v>
      </c>
      <c r="AL133" s="30">
        <v>5150</v>
      </c>
      <c r="AM133" s="30">
        <v>5260</v>
      </c>
      <c r="AN133" s="30">
        <v>4450</v>
      </c>
      <c r="AO133" s="30">
        <v>3920</v>
      </c>
      <c r="AP133" s="30">
        <v>3195</v>
      </c>
      <c r="AQ133" s="30">
        <v>2990</v>
      </c>
      <c r="AR133" s="30">
        <v>2863</v>
      </c>
      <c r="AS133" s="30">
        <v>3015</v>
      </c>
      <c r="AT133" s="30">
        <v>3395</v>
      </c>
      <c r="AU133" s="30">
        <v>3305</v>
      </c>
      <c r="AV133" s="30">
        <v>3455</v>
      </c>
      <c r="AW133" s="30">
        <v>3820</v>
      </c>
      <c r="AX133" s="30">
        <v>4470</v>
      </c>
      <c r="AY133" s="30">
        <v>4385</v>
      </c>
      <c r="AZ133" s="30">
        <v>4910</v>
      </c>
      <c r="BA133" s="30">
        <v>4615</v>
      </c>
      <c r="BB133" s="30">
        <v>3675</v>
      </c>
      <c r="BC133" s="30">
        <v>3520</v>
      </c>
      <c r="BD133" s="30">
        <v>3420</v>
      </c>
      <c r="BE133" s="30">
        <v>2920</v>
      </c>
      <c r="BF133" s="30">
        <v>2396</v>
      </c>
      <c r="BG133" s="30">
        <v>2260</v>
      </c>
      <c r="BH133" s="30">
        <v>2240</v>
      </c>
      <c r="BI133" s="30">
        <v>2363</v>
      </c>
      <c r="BJ133" s="30">
        <v>2452</v>
      </c>
      <c r="BK133" s="30">
        <v>2510</v>
      </c>
      <c r="BL133" s="30">
        <v>2441</v>
      </c>
      <c r="BM133" s="2">
        <v>2597</v>
      </c>
      <c r="BN133" s="2">
        <v>2855</v>
      </c>
      <c r="BO133" s="2">
        <v>3260</v>
      </c>
      <c r="BP133" s="2">
        <v>3080</v>
      </c>
      <c r="BQ133" s="2">
        <v>2887</v>
      </c>
      <c r="BR133" s="2">
        <v>2716</v>
      </c>
      <c r="BS133" s="2">
        <v>2585</v>
      </c>
      <c r="BT133" s="2">
        <v>2169</v>
      </c>
      <c r="BU133" s="2">
        <v>2048</v>
      </c>
      <c r="BV133" s="2">
        <v>2043</v>
      </c>
      <c r="BW133" s="2">
        <v>2040</v>
      </c>
      <c r="BX133" s="2">
        <v>2124</v>
      </c>
      <c r="BY133" s="2">
        <v>1998</v>
      </c>
      <c r="BZ133" s="2">
        <v>1996</v>
      </c>
      <c r="CA133" s="2">
        <v>2020</v>
      </c>
      <c r="CB133" s="2">
        <v>2011</v>
      </c>
      <c r="CC133" s="2">
        <v>1995</v>
      </c>
      <c r="CD133" s="2">
        <v>1965</v>
      </c>
      <c r="CE133" s="2">
        <v>1887</v>
      </c>
      <c r="CF133" s="2">
        <v>1826</v>
      </c>
      <c r="CG133" s="2">
        <v>1819</v>
      </c>
      <c r="CH133" s="2">
        <v>1724</v>
      </c>
      <c r="CI133" s="2">
        <v>1628</v>
      </c>
      <c r="CJ133" s="2">
        <v>1580</v>
      </c>
      <c r="CK133" s="2">
        <v>1510</v>
      </c>
      <c r="CL133" s="2">
        <v>1481</v>
      </c>
      <c r="CM133" s="2">
        <v>1456</v>
      </c>
      <c r="CN133" s="2">
        <v>1390</v>
      </c>
      <c r="CO133" s="2">
        <v>1434</v>
      </c>
      <c r="CP133" s="2">
        <v>1522</v>
      </c>
      <c r="CQ133" s="2">
        <v>1619</v>
      </c>
      <c r="CR133" s="2">
        <v>1591</v>
      </c>
      <c r="CS133" s="2">
        <v>1495</v>
      </c>
      <c r="CT133" s="2">
        <v>1488</v>
      </c>
      <c r="CU133" s="2">
        <v>1625</v>
      </c>
      <c r="CV133" s="2">
        <v>1583</v>
      </c>
      <c r="CW133" s="2">
        <v>1575</v>
      </c>
      <c r="CX133" s="2">
        <v>1660</v>
      </c>
      <c r="CY133" s="2">
        <v>1564</v>
      </c>
      <c r="CZ133" s="2">
        <v>1595</v>
      </c>
      <c r="DA133" s="2">
        <v>1631</v>
      </c>
      <c r="DB133" s="2">
        <v>1600</v>
      </c>
      <c r="DC133" s="2">
        <v>1652</v>
      </c>
      <c r="DD133" s="2">
        <v>1857</v>
      </c>
      <c r="DE133" s="2">
        <v>1830</v>
      </c>
      <c r="DF133" s="2">
        <v>1616</v>
      </c>
      <c r="DG133" s="2">
        <v>1701</v>
      </c>
      <c r="DH133" s="2">
        <v>1555</v>
      </c>
      <c r="DI133" s="2">
        <v>1530</v>
      </c>
      <c r="DJ133" s="2">
        <v>1525</v>
      </c>
      <c r="DK133" s="2">
        <v>1611</v>
      </c>
      <c r="DL133" s="2">
        <v>1533</v>
      </c>
      <c r="DM133" s="2">
        <v>1441</v>
      </c>
      <c r="DN133" s="2">
        <v>1335</v>
      </c>
      <c r="DO133" s="2">
        <v>1300</v>
      </c>
      <c r="DP133" s="2">
        <v>1238</v>
      </c>
      <c r="DQ133" s="2">
        <v>1315</v>
      </c>
      <c r="DR133" s="2">
        <v>1050</v>
      </c>
      <c r="DS133" s="2">
        <v>1000</v>
      </c>
      <c r="DT133" s="2">
        <v>977</v>
      </c>
      <c r="DU133" s="2">
        <v>963</v>
      </c>
      <c r="DV133" s="2">
        <v>1006</v>
      </c>
      <c r="DW133" s="2">
        <v>1032</v>
      </c>
      <c r="DX133" s="2">
        <v>1002</v>
      </c>
      <c r="DY133" s="2">
        <v>1029</v>
      </c>
      <c r="DZ133" s="2">
        <v>1019</v>
      </c>
      <c r="EA133" s="2">
        <v>1028</v>
      </c>
      <c r="EB133" s="2">
        <v>1001</v>
      </c>
      <c r="EC133" s="2">
        <v>1051</v>
      </c>
      <c r="ED133" s="2">
        <v>1070</v>
      </c>
      <c r="EE133" s="2">
        <v>991</v>
      </c>
      <c r="EF133" s="2">
        <v>988</v>
      </c>
      <c r="EG133" s="2">
        <v>925</v>
      </c>
      <c r="EH133" s="2">
        <v>895</v>
      </c>
      <c r="EI133" s="2">
        <v>918</v>
      </c>
      <c r="EJ133" s="2">
        <v>940</v>
      </c>
      <c r="EK133" s="2">
        <v>934</v>
      </c>
      <c r="EL133" s="2">
        <v>924</v>
      </c>
      <c r="EM133" s="2">
        <v>930</v>
      </c>
      <c r="EN133" s="2">
        <v>957</v>
      </c>
      <c r="EO133" s="2">
        <v>955</v>
      </c>
      <c r="EP133" s="2">
        <v>950</v>
      </c>
      <c r="EQ133" s="2">
        <v>952</v>
      </c>
      <c r="ER133" s="2">
        <v>920</v>
      </c>
      <c r="ES133" s="2">
        <v>893</v>
      </c>
      <c r="ET133" s="2">
        <v>888</v>
      </c>
      <c r="EU133" s="2">
        <v>857</v>
      </c>
      <c r="EV133" s="2">
        <v>854</v>
      </c>
      <c r="EW133" s="2">
        <v>852</v>
      </c>
      <c r="EX133" s="2">
        <v>852</v>
      </c>
      <c r="EY133" s="2">
        <v>842</v>
      </c>
      <c r="EZ133" s="2">
        <v>835</v>
      </c>
      <c r="FA133" s="2">
        <v>827</v>
      </c>
      <c r="FB133" s="2">
        <v>819</v>
      </c>
      <c r="FC133" s="2">
        <v>821</v>
      </c>
      <c r="FD133" s="2">
        <v>819</v>
      </c>
      <c r="FE133" s="2">
        <v>828</v>
      </c>
      <c r="FF133" s="2">
        <v>827</v>
      </c>
      <c r="FG133" s="2">
        <v>830</v>
      </c>
      <c r="FH133" s="2">
        <v>831</v>
      </c>
      <c r="FI133" s="2">
        <v>839</v>
      </c>
      <c r="FJ133" s="2">
        <v>843</v>
      </c>
      <c r="FK133" s="2">
        <v>843</v>
      </c>
      <c r="FL133" s="2">
        <v>843</v>
      </c>
      <c r="FM133" s="2">
        <v>843</v>
      </c>
      <c r="FN133" s="2">
        <v>842</v>
      </c>
      <c r="FO133" s="2">
        <v>845</v>
      </c>
      <c r="FP133" s="2">
        <v>858</v>
      </c>
      <c r="FQ133" s="2">
        <v>850</v>
      </c>
      <c r="FR133" s="2">
        <v>843</v>
      </c>
      <c r="FS133" s="2">
        <v>847</v>
      </c>
      <c r="FT133" s="2">
        <v>848</v>
      </c>
      <c r="FU133" s="2">
        <v>854</v>
      </c>
      <c r="FV133" s="2">
        <v>840</v>
      </c>
      <c r="FW133" s="2">
        <v>850</v>
      </c>
      <c r="FX133" s="2">
        <v>827</v>
      </c>
      <c r="FY133" s="2">
        <v>812</v>
      </c>
      <c r="FZ133" s="2">
        <v>824</v>
      </c>
      <c r="GA133" s="2">
        <v>818</v>
      </c>
      <c r="GB133" s="2">
        <v>805</v>
      </c>
      <c r="GC133" s="2">
        <v>827</v>
      </c>
      <c r="GD133" s="2">
        <v>817</v>
      </c>
      <c r="GE133" s="2">
        <v>821</v>
      </c>
      <c r="GF133" s="2">
        <v>809</v>
      </c>
      <c r="GG133" s="2">
        <v>822</v>
      </c>
      <c r="GH133" s="2">
        <v>834</v>
      </c>
      <c r="GI133" s="2">
        <v>843</v>
      </c>
      <c r="GJ133" s="2">
        <v>842</v>
      </c>
      <c r="GK133" s="2">
        <v>823</v>
      </c>
      <c r="GL133" s="2">
        <v>826</v>
      </c>
      <c r="GM133" s="2">
        <v>822</v>
      </c>
      <c r="GN133" s="2">
        <v>825</v>
      </c>
      <c r="GO133" s="2">
        <v>822</v>
      </c>
      <c r="GP133" s="2">
        <v>811</v>
      </c>
      <c r="GQ133" s="2">
        <v>787</v>
      </c>
      <c r="GR133" s="2">
        <v>775</v>
      </c>
      <c r="GS133" s="2">
        <v>790</v>
      </c>
      <c r="GT133" s="2">
        <v>780</v>
      </c>
      <c r="GU133" s="2">
        <v>772</v>
      </c>
      <c r="GV133" s="2">
        <v>786</v>
      </c>
      <c r="GW133" s="2">
        <v>800</v>
      </c>
      <c r="GX133" s="2">
        <v>802</v>
      </c>
      <c r="GY133" s="2">
        <v>802</v>
      </c>
      <c r="GZ133" s="2">
        <v>805</v>
      </c>
      <c r="HA133" s="2">
        <v>812</v>
      </c>
      <c r="HB133" s="2">
        <v>808</v>
      </c>
      <c r="HC133" s="2">
        <v>803</v>
      </c>
      <c r="HD133" s="2">
        <v>832</v>
      </c>
      <c r="HE133" s="2">
        <v>828</v>
      </c>
      <c r="HF133" s="2">
        <v>812</v>
      </c>
      <c r="HG133" s="2">
        <v>824</v>
      </c>
      <c r="HH133" s="2">
        <v>788</v>
      </c>
      <c r="HI133" s="2">
        <v>796</v>
      </c>
      <c r="HJ133" s="2">
        <v>780</v>
      </c>
      <c r="HK133" s="2">
        <v>797</v>
      </c>
      <c r="HL133" s="2">
        <v>800</v>
      </c>
      <c r="HM133" s="2">
        <v>805</v>
      </c>
      <c r="HN133" s="2">
        <v>810</v>
      </c>
      <c r="HO133" s="2">
        <v>835</v>
      </c>
      <c r="HP133" s="2">
        <v>873</v>
      </c>
      <c r="HQ133" s="2">
        <v>882</v>
      </c>
      <c r="HR133" s="2">
        <v>917</v>
      </c>
      <c r="HS133" s="2">
        <v>867</v>
      </c>
      <c r="HT133" s="2">
        <v>825</v>
      </c>
      <c r="HU133" s="2">
        <v>832</v>
      </c>
      <c r="HV133" s="2">
        <v>826</v>
      </c>
      <c r="HW133" s="2">
        <v>785</v>
      </c>
      <c r="HX133" s="2">
        <v>787</v>
      </c>
      <c r="HY133" s="2">
        <v>754</v>
      </c>
      <c r="HZ133" s="2">
        <v>730</v>
      </c>
      <c r="IA133" s="2">
        <v>723</v>
      </c>
      <c r="IB133" s="2">
        <v>722</v>
      </c>
      <c r="IC133" s="2">
        <v>721</v>
      </c>
      <c r="ID133" s="2">
        <v>731</v>
      </c>
      <c r="IE133" s="2">
        <v>725</v>
      </c>
      <c r="IF133" s="2">
        <v>718</v>
      </c>
      <c r="IG133" s="2">
        <v>751</v>
      </c>
      <c r="IH133" s="2">
        <v>693</v>
      </c>
      <c r="II133" s="2">
        <v>681</v>
      </c>
      <c r="IJ133" s="2">
        <v>658</v>
      </c>
      <c r="IK133" s="2">
        <v>662</v>
      </c>
      <c r="IL133" s="2">
        <v>666</v>
      </c>
      <c r="IM133" s="2">
        <v>666</v>
      </c>
      <c r="IN133" s="2">
        <v>656</v>
      </c>
      <c r="IO133" s="2">
        <v>650</v>
      </c>
      <c r="IP133" s="2">
        <v>641</v>
      </c>
      <c r="IQ133" s="2">
        <v>643</v>
      </c>
      <c r="IR133" s="2">
        <v>642</v>
      </c>
      <c r="IS133" s="2">
        <v>644</v>
      </c>
      <c r="IT133" s="2">
        <v>639</v>
      </c>
    </row>
    <row r="134" spans="1:254" ht="15.9" customHeight="1">
      <c r="A134" s="65" t="s">
        <v>263</v>
      </c>
      <c r="B134" s="41" t="s">
        <v>264</v>
      </c>
      <c r="C134" s="45">
        <v>2737</v>
      </c>
      <c r="D134" s="16">
        <v>-136</v>
      </c>
      <c r="E134" s="30">
        <v>2873</v>
      </c>
      <c r="F134" s="30">
        <v>3350</v>
      </c>
      <c r="G134" s="30">
        <v>2804</v>
      </c>
      <c r="H134" s="30">
        <v>2675</v>
      </c>
      <c r="I134" s="30">
        <v>2800</v>
      </c>
      <c r="J134" s="30">
        <v>2520</v>
      </c>
      <c r="K134" s="30">
        <v>2537</v>
      </c>
      <c r="L134" s="30">
        <v>2823</v>
      </c>
      <c r="M134" s="30">
        <v>3040</v>
      </c>
      <c r="N134" s="30">
        <v>3070</v>
      </c>
      <c r="O134" s="30">
        <v>3180</v>
      </c>
      <c r="P134" s="30">
        <v>3180</v>
      </c>
      <c r="Q134" s="30">
        <v>3025</v>
      </c>
      <c r="R134" s="30">
        <v>2915</v>
      </c>
      <c r="S134" s="30">
        <v>3255</v>
      </c>
      <c r="T134" s="30">
        <v>3450</v>
      </c>
      <c r="U134" s="30">
        <v>3270</v>
      </c>
      <c r="V134" s="30">
        <v>3370</v>
      </c>
      <c r="W134" s="30">
        <v>3445</v>
      </c>
      <c r="X134" s="30">
        <v>3480</v>
      </c>
      <c r="Y134" s="30">
        <v>3405</v>
      </c>
      <c r="Z134" s="30">
        <v>3525</v>
      </c>
      <c r="AA134" s="30">
        <v>3430</v>
      </c>
      <c r="AB134" s="30">
        <v>3395</v>
      </c>
      <c r="AC134" s="30">
        <v>3570</v>
      </c>
      <c r="AD134" s="30">
        <v>3805</v>
      </c>
      <c r="AE134" s="30">
        <v>4060</v>
      </c>
      <c r="AF134" s="30">
        <v>3730</v>
      </c>
      <c r="AG134" s="30">
        <v>3776</v>
      </c>
      <c r="AH134" s="30">
        <v>4006</v>
      </c>
      <c r="AI134" s="30">
        <v>3840</v>
      </c>
      <c r="AJ134" s="30">
        <v>3820</v>
      </c>
      <c r="AK134" s="30">
        <v>4006</v>
      </c>
      <c r="AL134" s="30">
        <v>3770</v>
      </c>
      <c r="AM134" s="30">
        <v>3838</v>
      </c>
      <c r="AN134" s="30">
        <v>4120</v>
      </c>
      <c r="AO134" s="30">
        <v>3944</v>
      </c>
      <c r="AP134" s="30">
        <v>3890</v>
      </c>
      <c r="AQ134" s="30">
        <v>3620</v>
      </c>
      <c r="AR134" s="30">
        <v>3280</v>
      </c>
      <c r="AS134" s="30">
        <v>3408</v>
      </c>
      <c r="AT134" s="30">
        <v>3526</v>
      </c>
      <c r="AU134" s="30">
        <v>3576</v>
      </c>
      <c r="AV134" s="30">
        <v>3858</v>
      </c>
      <c r="AW134" s="30">
        <v>3910</v>
      </c>
      <c r="AX134" s="30">
        <v>4222</v>
      </c>
      <c r="AY134" s="30">
        <v>4252</v>
      </c>
      <c r="AZ134" s="30">
        <v>4452</v>
      </c>
      <c r="BA134" s="30">
        <v>4294</v>
      </c>
      <c r="BB134" s="30">
        <v>4300</v>
      </c>
      <c r="BC134" s="30">
        <v>4606</v>
      </c>
      <c r="BD134" s="30">
        <v>5132</v>
      </c>
      <c r="BE134" s="30">
        <v>5026</v>
      </c>
      <c r="BF134" s="30">
        <v>4558</v>
      </c>
      <c r="BG134" s="30">
        <v>4186</v>
      </c>
      <c r="BH134" s="30">
        <v>4086</v>
      </c>
      <c r="BI134" s="30">
        <v>4206</v>
      </c>
      <c r="BJ134" s="30">
        <v>4450</v>
      </c>
      <c r="BK134" s="30">
        <v>4690</v>
      </c>
      <c r="BL134" s="30">
        <v>5200</v>
      </c>
      <c r="BM134" s="2">
        <v>5080</v>
      </c>
      <c r="BN134" s="2">
        <v>5674</v>
      </c>
      <c r="BO134" s="2">
        <v>5700</v>
      </c>
      <c r="BP134" s="2">
        <v>5938</v>
      </c>
      <c r="BQ134" s="2">
        <v>6000</v>
      </c>
      <c r="BR134" s="2">
        <v>5532</v>
      </c>
      <c r="BS134" s="2">
        <v>5568</v>
      </c>
      <c r="BT134" s="2">
        <v>5334</v>
      </c>
      <c r="BU134" s="2">
        <v>5276</v>
      </c>
      <c r="BV134" s="2">
        <v>5250</v>
      </c>
      <c r="BW134" s="2">
        <v>5082</v>
      </c>
      <c r="BX134" s="2">
        <v>5108</v>
      </c>
      <c r="BY134" s="2">
        <v>5268</v>
      </c>
      <c r="BZ134" s="2">
        <v>5322</v>
      </c>
      <c r="CA134" s="2">
        <v>5336</v>
      </c>
      <c r="CB134" s="2">
        <v>5216</v>
      </c>
      <c r="CC134" s="2">
        <v>5288</v>
      </c>
      <c r="CD134" s="2">
        <v>5864</v>
      </c>
      <c r="CE134" s="2">
        <v>5434</v>
      </c>
      <c r="CF134" s="2">
        <v>5250</v>
      </c>
      <c r="CG134" s="2">
        <v>4840</v>
      </c>
      <c r="CH134" s="2">
        <v>4638</v>
      </c>
      <c r="CI134" s="2">
        <v>4180</v>
      </c>
      <c r="CJ134" s="2">
        <v>4054</v>
      </c>
      <c r="CK134" s="2">
        <v>4024</v>
      </c>
      <c r="CL134" s="2">
        <v>3898</v>
      </c>
      <c r="CM134" s="2">
        <v>3980</v>
      </c>
      <c r="CN134" s="2">
        <v>3666</v>
      </c>
      <c r="CO134" s="2">
        <v>3874</v>
      </c>
      <c r="CP134" s="2">
        <v>4064</v>
      </c>
      <c r="CQ134" s="2">
        <v>4292</v>
      </c>
      <c r="CR134" s="2">
        <v>4254</v>
      </c>
      <c r="CS134" s="2">
        <v>3874</v>
      </c>
      <c r="CT134" s="2">
        <v>3942</v>
      </c>
      <c r="CU134" s="2">
        <v>4180</v>
      </c>
      <c r="CV134" s="2">
        <v>4180</v>
      </c>
      <c r="CW134" s="2">
        <v>4160</v>
      </c>
      <c r="CX134" s="2">
        <v>4274</v>
      </c>
      <c r="CY134" s="2">
        <v>4156</v>
      </c>
      <c r="CZ134" s="2">
        <v>4248</v>
      </c>
      <c r="DA134" s="2">
        <v>4412</v>
      </c>
      <c r="DB134" s="2">
        <v>4162</v>
      </c>
      <c r="DC134" s="2">
        <v>3816</v>
      </c>
      <c r="DD134" s="2">
        <v>4436</v>
      </c>
      <c r="DE134" s="2">
        <v>4430</v>
      </c>
      <c r="DF134" s="2">
        <v>4222</v>
      </c>
      <c r="DG134" s="2">
        <v>4620</v>
      </c>
      <c r="DH134" s="2">
        <v>4712</v>
      </c>
      <c r="DI134" s="2">
        <v>4778</v>
      </c>
      <c r="DJ134" s="2">
        <v>4968</v>
      </c>
      <c r="DK134" s="2">
        <v>5100</v>
      </c>
      <c r="DL134" s="2">
        <v>4502</v>
      </c>
      <c r="DM134" s="2">
        <v>4222</v>
      </c>
      <c r="DN134" s="2">
        <v>4120</v>
      </c>
      <c r="DO134" s="2">
        <v>4188</v>
      </c>
      <c r="DP134" s="2">
        <v>3990</v>
      </c>
      <c r="DQ134" s="2">
        <v>3924</v>
      </c>
      <c r="DR134" s="2">
        <v>3988</v>
      </c>
      <c r="DS134" s="2">
        <v>3712</v>
      </c>
      <c r="DT134" s="2">
        <v>3596</v>
      </c>
      <c r="DU134" s="2">
        <v>3276</v>
      </c>
      <c r="DV134" s="2">
        <v>2992</v>
      </c>
      <c r="DW134" s="2">
        <v>3276</v>
      </c>
      <c r="DX134" s="2">
        <v>3056</v>
      </c>
      <c r="DY134" s="2">
        <v>2886</v>
      </c>
      <c r="DZ134" s="2">
        <v>2846</v>
      </c>
      <c r="EA134" s="2">
        <v>2884</v>
      </c>
      <c r="EB134" s="2">
        <v>2956</v>
      </c>
      <c r="EC134" s="2">
        <v>2982</v>
      </c>
      <c r="ED134" s="2">
        <v>2980</v>
      </c>
      <c r="EE134" s="2">
        <v>3050</v>
      </c>
      <c r="EF134" s="2">
        <v>3316</v>
      </c>
      <c r="EG134" s="2">
        <v>3190</v>
      </c>
      <c r="EH134" s="2">
        <v>2900</v>
      </c>
      <c r="EI134" s="2">
        <v>2958</v>
      </c>
      <c r="EJ134" s="2">
        <v>2860</v>
      </c>
      <c r="EK134" s="2">
        <v>2766</v>
      </c>
      <c r="EL134" s="2">
        <v>2588</v>
      </c>
      <c r="EM134" s="2">
        <v>2544</v>
      </c>
      <c r="EN134" s="2">
        <v>2426</v>
      </c>
      <c r="EO134" s="2">
        <v>2264</v>
      </c>
      <c r="EP134" s="2">
        <v>2116</v>
      </c>
      <c r="EQ134" s="2">
        <v>2066</v>
      </c>
      <c r="ER134" s="2">
        <v>2018</v>
      </c>
      <c r="ES134" s="2">
        <v>2064</v>
      </c>
      <c r="ET134" s="2">
        <v>2026</v>
      </c>
      <c r="EU134" s="2">
        <v>2040</v>
      </c>
      <c r="EV134" s="2">
        <v>2022</v>
      </c>
      <c r="EW134" s="2">
        <v>2078</v>
      </c>
      <c r="EX134" s="2">
        <v>2114</v>
      </c>
      <c r="EY134" s="2">
        <v>2112</v>
      </c>
      <c r="EZ134" s="2">
        <v>2096</v>
      </c>
      <c r="FA134" s="2">
        <v>1992</v>
      </c>
      <c r="FB134" s="2">
        <v>2014</v>
      </c>
      <c r="FC134" s="2">
        <v>2022</v>
      </c>
      <c r="FD134" s="2">
        <v>2068</v>
      </c>
      <c r="FE134" s="2">
        <v>2164</v>
      </c>
      <c r="FF134" s="2">
        <v>2202</v>
      </c>
      <c r="FG134" s="2">
        <v>2256</v>
      </c>
      <c r="FH134" s="2">
        <v>2274</v>
      </c>
      <c r="FI134" s="2">
        <v>2192</v>
      </c>
      <c r="FJ134" s="2">
        <v>2332</v>
      </c>
      <c r="FK134" s="2">
        <v>2262</v>
      </c>
      <c r="FL134" s="2">
        <v>2300</v>
      </c>
      <c r="FM134" s="2">
        <v>2324</v>
      </c>
      <c r="FN134" s="2">
        <v>2482</v>
      </c>
      <c r="FO134" s="2">
        <v>2674</v>
      </c>
      <c r="FP134" s="2">
        <v>2644</v>
      </c>
      <c r="FQ134" s="2">
        <v>2708</v>
      </c>
      <c r="FR134" s="2">
        <v>2634</v>
      </c>
      <c r="FS134" s="2">
        <v>2794</v>
      </c>
      <c r="FT134" s="2">
        <v>2726</v>
      </c>
      <c r="FU134" s="2">
        <v>2952</v>
      </c>
      <c r="FV134" s="2">
        <v>2650</v>
      </c>
      <c r="FW134" s="2">
        <v>2700</v>
      </c>
      <c r="FX134" s="2">
        <v>2688</v>
      </c>
      <c r="FY134" s="2">
        <v>2450</v>
      </c>
      <c r="FZ134" s="2">
        <v>2646</v>
      </c>
      <c r="GA134" s="2">
        <v>2428</v>
      </c>
      <c r="GB134" s="2">
        <v>2264</v>
      </c>
      <c r="GC134" s="2">
        <v>2106</v>
      </c>
      <c r="GD134" s="2">
        <v>1956</v>
      </c>
      <c r="GE134" s="2">
        <v>1640</v>
      </c>
      <c r="GF134" s="2">
        <v>1586</v>
      </c>
      <c r="GG134" s="2">
        <v>1716</v>
      </c>
      <c r="GH134" s="2">
        <v>1702</v>
      </c>
      <c r="GI134" s="2">
        <v>1640</v>
      </c>
      <c r="GJ134" s="2">
        <v>1596</v>
      </c>
      <c r="GK134" s="2">
        <v>1586</v>
      </c>
      <c r="GL134" s="2">
        <v>1594</v>
      </c>
      <c r="GM134" s="2">
        <v>1476</v>
      </c>
      <c r="GN134" s="2">
        <v>1412</v>
      </c>
      <c r="GO134" s="2">
        <v>1476</v>
      </c>
      <c r="GP134" s="2">
        <v>1514</v>
      </c>
      <c r="GQ134" s="2">
        <v>1522</v>
      </c>
      <c r="GR134" s="2">
        <v>1490</v>
      </c>
      <c r="GS134" s="2">
        <v>1498</v>
      </c>
      <c r="GT134" s="2">
        <v>1452</v>
      </c>
      <c r="GU134" s="2">
        <v>1440</v>
      </c>
      <c r="GV134" s="2">
        <v>1504</v>
      </c>
      <c r="GW134" s="2">
        <v>1574</v>
      </c>
      <c r="GX134" s="2">
        <v>1456</v>
      </c>
      <c r="GY134" s="2">
        <v>1464</v>
      </c>
      <c r="GZ134" s="2">
        <v>1414</v>
      </c>
      <c r="HA134" s="2">
        <v>1400</v>
      </c>
      <c r="HB134" s="2">
        <v>1356</v>
      </c>
      <c r="HC134" s="2">
        <v>1284</v>
      </c>
      <c r="HD134" s="2">
        <v>1308</v>
      </c>
      <c r="HE134" s="2">
        <v>1266</v>
      </c>
      <c r="HF134" s="2">
        <v>1242</v>
      </c>
      <c r="HG134" s="2">
        <v>1308</v>
      </c>
      <c r="HH134" s="2">
        <v>1352</v>
      </c>
      <c r="HI134" s="2">
        <v>1342</v>
      </c>
      <c r="HJ134" s="2">
        <v>1352</v>
      </c>
      <c r="HK134" s="2">
        <v>1400</v>
      </c>
      <c r="HL134" s="2">
        <v>1464</v>
      </c>
      <c r="HM134" s="2">
        <v>1450</v>
      </c>
      <c r="HN134" s="2">
        <v>1432</v>
      </c>
      <c r="HO134" s="2">
        <v>1450</v>
      </c>
      <c r="HP134" s="2">
        <v>1316</v>
      </c>
      <c r="HQ134" s="2">
        <v>1328</v>
      </c>
      <c r="HR134" s="2">
        <v>1324</v>
      </c>
      <c r="HS134" s="2">
        <v>1292</v>
      </c>
      <c r="HT134" s="2">
        <v>1220</v>
      </c>
      <c r="HU134" s="2">
        <v>1204</v>
      </c>
      <c r="HV134" s="2">
        <v>1196</v>
      </c>
      <c r="HW134" s="2">
        <v>1134</v>
      </c>
      <c r="HX134" s="2">
        <v>1068</v>
      </c>
      <c r="HY134" s="2">
        <v>1118</v>
      </c>
      <c r="HZ134" s="2">
        <v>1108</v>
      </c>
      <c r="IA134" s="2">
        <v>1098</v>
      </c>
      <c r="IB134" s="2">
        <v>1090</v>
      </c>
      <c r="IC134" s="2">
        <v>1082</v>
      </c>
      <c r="ID134" s="2">
        <v>1074</v>
      </c>
      <c r="IE134" s="2">
        <v>1050</v>
      </c>
      <c r="IF134" s="2">
        <v>1116</v>
      </c>
      <c r="IG134" s="2">
        <v>1132</v>
      </c>
      <c r="IH134" s="2">
        <v>1164</v>
      </c>
      <c r="II134" s="2">
        <v>1176</v>
      </c>
      <c r="IJ134" s="2">
        <v>1202</v>
      </c>
      <c r="IK134" s="2">
        <v>1118</v>
      </c>
      <c r="IL134" s="2">
        <v>1082</v>
      </c>
      <c r="IM134" s="2">
        <v>1058</v>
      </c>
      <c r="IN134" s="2">
        <v>1066</v>
      </c>
      <c r="IO134" s="2">
        <v>1092</v>
      </c>
      <c r="IP134" s="2">
        <v>1100</v>
      </c>
      <c r="IQ134" s="2">
        <v>1278</v>
      </c>
      <c r="IR134" s="2">
        <v>1268</v>
      </c>
      <c r="IS134" s="2">
        <v>1228</v>
      </c>
      <c r="IT134" s="2">
        <v>1208</v>
      </c>
    </row>
    <row r="135" spans="1:254" ht="15.9" customHeight="1">
      <c r="A135" s="65" t="s">
        <v>265</v>
      </c>
      <c r="B135" s="41" t="s">
        <v>266</v>
      </c>
      <c r="C135" s="45">
        <v>1694</v>
      </c>
      <c r="D135" s="16">
        <v>-36</v>
      </c>
      <c r="E135" s="30">
        <v>1730</v>
      </c>
      <c r="F135" s="30">
        <v>1731</v>
      </c>
      <c r="G135" s="30">
        <v>1625</v>
      </c>
      <c r="H135" s="30">
        <v>1521</v>
      </c>
      <c r="I135" s="30">
        <v>1487</v>
      </c>
      <c r="J135" s="30">
        <v>1468</v>
      </c>
      <c r="K135" s="30">
        <v>1462</v>
      </c>
      <c r="L135" s="30">
        <v>1536</v>
      </c>
      <c r="M135" s="30">
        <v>1687</v>
      </c>
      <c r="N135" s="30">
        <v>1734</v>
      </c>
      <c r="O135" s="30">
        <v>1806</v>
      </c>
      <c r="P135" s="30">
        <v>1808</v>
      </c>
      <c r="Q135" s="30">
        <v>1649</v>
      </c>
      <c r="R135" s="30">
        <v>1610</v>
      </c>
      <c r="S135" s="30">
        <v>1741</v>
      </c>
      <c r="T135" s="30">
        <v>1700</v>
      </c>
      <c r="U135" s="30">
        <v>1693</v>
      </c>
      <c r="V135" s="30">
        <v>1739</v>
      </c>
      <c r="W135" s="30">
        <v>1711</v>
      </c>
      <c r="X135" s="30">
        <v>1675</v>
      </c>
      <c r="Y135" s="30">
        <v>1750</v>
      </c>
      <c r="Z135" s="30">
        <v>1835</v>
      </c>
      <c r="AA135" s="30">
        <v>1858</v>
      </c>
      <c r="AB135" s="30">
        <v>1700</v>
      </c>
      <c r="AC135" s="30">
        <v>1729</v>
      </c>
      <c r="AD135" s="30">
        <v>1681</v>
      </c>
      <c r="AE135" s="30">
        <v>1636</v>
      </c>
      <c r="AF135" s="30">
        <v>1651</v>
      </c>
      <c r="AG135" s="30">
        <v>1658</v>
      </c>
      <c r="AH135" s="30">
        <v>1788</v>
      </c>
      <c r="AI135" s="30">
        <v>1860</v>
      </c>
      <c r="AJ135" s="30">
        <v>1892</v>
      </c>
      <c r="AK135" s="30">
        <v>1847</v>
      </c>
      <c r="AL135" s="30">
        <v>1802</v>
      </c>
      <c r="AM135" s="30">
        <v>1751</v>
      </c>
      <c r="AN135" s="30">
        <v>1761</v>
      </c>
      <c r="AO135" s="30">
        <v>1782</v>
      </c>
      <c r="AP135" s="30">
        <v>1723</v>
      </c>
      <c r="AQ135" s="30">
        <v>1733</v>
      </c>
      <c r="AR135" s="30">
        <v>1780</v>
      </c>
      <c r="AS135" s="30">
        <v>1875</v>
      </c>
      <c r="AT135" s="30">
        <v>2001</v>
      </c>
      <c r="AU135" s="30">
        <v>1968</v>
      </c>
      <c r="AV135" s="30">
        <v>1989</v>
      </c>
      <c r="AW135" s="30">
        <v>1943</v>
      </c>
      <c r="AX135" s="30">
        <v>1978</v>
      </c>
      <c r="AY135" s="30">
        <v>1964</v>
      </c>
      <c r="AZ135" s="30">
        <v>2107</v>
      </c>
      <c r="BA135" s="30">
        <v>2315</v>
      </c>
      <c r="BB135" s="30">
        <v>2263</v>
      </c>
      <c r="BC135" s="30">
        <v>2280</v>
      </c>
      <c r="BD135" s="30">
        <v>2464</v>
      </c>
      <c r="BE135" s="30">
        <v>2630</v>
      </c>
      <c r="BF135" s="30">
        <v>2644</v>
      </c>
      <c r="BG135" s="30">
        <v>2618</v>
      </c>
      <c r="BH135" s="30">
        <v>2750</v>
      </c>
      <c r="BI135" s="30">
        <v>3150</v>
      </c>
      <c r="BJ135" s="30">
        <v>2924</v>
      </c>
      <c r="BK135" s="30">
        <v>3060</v>
      </c>
      <c r="BL135" s="30">
        <v>2845</v>
      </c>
      <c r="BM135" s="2">
        <v>2808</v>
      </c>
      <c r="BN135" s="2">
        <v>2906</v>
      </c>
      <c r="BO135" s="2">
        <v>3260</v>
      </c>
      <c r="BP135" s="2">
        <v>2370</v>
      </c>
      <c r="BQ135" s="2">
        <v>2326</v>
      </c>
      <c r="BR135" s="2">
        <v>2346</v>
      </c>
      <c r="BS135" s="2">
        <v>2239</v>
      </c>
      <c r="BT135" s="2">
        <v>2211</v>
      </c>
      <c r="BU135" s="2">
        <v>2271</v>
      </c>
      <c r="BV135" s="2">
        <v>2309</v>
      </c>
      <c r="BW135" s="2">
        <v>2136</v>
      </c>
      <c r="BX135" s="2">
        <v>1857</v>
      </c>
      <c r="BY135" s="2">
        <v>1704</v>
      </c>
      <c r="BZ135" s="2">
        <v>1697</v>
      </c>
      <c r="CA135" s="2">
        <v>1692</v>
      </c>
      <c r="CB135" s="2">
        <v>1807</v>
      </c>
      <c r="CC135" s="2">
        <v>1781</v>
      </c>
      <c r="CD135" s="2">
        <v>1716</v>
      </c>
      <c r="CE135" s="2">
        <v>1605</v>
      </c>
      <c r="CF135" s="2">
        <v>1537</v>
      </c>
      <c r="CG135" s="2">
        <v>1552</v>
      </c>
      <c r="CH135" s="2">
        <v>1581</v>
      </c>
      <c r="CI135" s="2">
        <v>1452</v>
      </c>
      <c r="CJ135" s="2">
        <v>1451</v>
      </c>
      <c r="CK135" s="2">
        <v>1460</v>
      </c>
      <c r="CL135" s="2">
        <v>1486</v>
      </c>
      <c r="CM135" s="2">
        <v>1454</v>
      </c>
      <c r="CN135" s="2">
        <v>1366</v>
      </c>
      <c r="CO135" s="2">
        <v>1426</v>
      </c>
      <c r="CP135" s="2">
        <v>1467</v>
      </c>
      <c r="CQ135" s="2">
        <v>1491</v>
      </c>
      <c r="CR135" s="2">
        <v>1461</v>
      </c>
      <c r="CS135" s="2">
        <v>1364</v>
      </c>
      <c r="CT135" s="2">
        <v>1387</v>
      </c>
      <c r="CU135" s="2">
        <v>1540</v>
      </c>
      <c r="CV135" s="2">
        <v>1603</v>
      </c>
      <c r="CW135" s="2">
        <v>1625</v>
      </c>
      <c r="CX135" s="2">
        <v>1697</v>
      </c>
      <c r="CY135" s="2">
        <v>1646</v>
      </c>
      <c r="CZ135" s="2">
        <v>1640</v>
      </c>
      <c r="DA135" s="2">
        <v>1617</v>
      </c>
      <c r="DB135" s="2">
        <v>1445</v>
      </c>
      <c r="DC135" s="2">
        <v>1395</v>
      </c>
      <c r="DD135" s="2">
        <v>1411</v>
      </c>
      <c r="DE135" s="2">
        <v>1365</v>
      </c>
      <c r="DF135" s="2">
        <v>1303</v>
      </c>
      <c r="DG135" s="2">
        <v>1412</v>
      </c>
      <c r="DH135" s="2">
        <v>1456</v>
      </c>
      <c r="DI135" s="2">
        <v>1251</v>
      </c>
      <c r="DJ135" s="2">
        <v>1241</v>
      </c>
      <c r="DK135" s="2">
        <v>1232</v>
      </c>
      <c r="DL135" s="2">
        <v>1220</v>
      </c>
      <c r="DM135" s="2">
        <v>1225</v>
      </c>
      <c r="DN135" s="2">
        <v>1183</v>
      </c>
      <c r="DO135" s="2">
        <v>1150</v>
      </c>
      <c r="DP135" s="2">
        <v>1140</v>
      </c>
      <c r="DQ135" s="2">
        <v>1125</v>
      </c>
      <c r="DR135" s="2">
        <v>1101</v>
      </c>
      <c r="DS135" s="2">
        <v>1142</v>
      </c>
      <c r="DT135" s="2">
        <v>1155</v>
      </c>
      <c r="DU135" s="2">
        <v>1132</v>
      </c>
      <c r="DV135" s="2">
        <v>1058</v>
      </c>
      <c r="DW135" s="2">
        <v>1095</v>
      </c>
      <c r="DX135" s="2">
        <v>1075</v>
      </c>
      <c r="DY135" s="2">
        <v>1069</v>
      </c>
      <c r="DZ135" s="2">
        <v>1065</v>
      </c>
      <c r="EA135" s="2">
        <v>1047</v>
      </c>
      <c r="EB135" s="2">
        <v>1031</v>
      </c>
      <c r="EC135" s="2">
        <v>1047</v>
      </c>
      <c r="ED135" s="2">
        <v>1043</v>
      </c>
      <c r="EE135" s="2">
        <v>1072</v>
      </c>
      <c r="EF135" s="2">
        <v>1092</v>
      </c>
      <c r="EG135" s="2">
        <v>1103</v>
      </c>
      <c r="EH135" s="2">
        <v>1072</v>
      </c>
      <c r="EI135" s="2">
        <v>1128</v>
      </c>
      <c r="EJ135" s="2">
        <v>1120</v>
      </c>
      <c r="EK135" s="2">
        <v>1123</v>
      </c>
      <c r="EL135" s="2">
        <v>1102</v>
      </c>
      <c r="EM135" s="2">
        <v>1116</v>
      </c>
      <c r="EN135" s="2">
        <v>1152</v>
      </c>
      <c r="EO135" s="2">
        <v>1142</v>
      </c>
      <c r="EP135" s="2">
        <v>1220</v>
      </c>
      <c r="EQ135" s="2">
        <v>1102</v>
      </c>
      <c r="ER135" s="2">
        <v>918</v>
      </c>
      <c r="ES135" s="2">
        <v>898</v>
      </c>
      <c r="ET135" s="2">
        <v>899</v>
      </c>
      <c r="EU135" s="2">
        <v>901</v>
      </c>
      <c r="EV135" s="2">
        <v>888</v>
      </c>
      <c r="EW135" s="2">
        <v>872</v>
      </c>
      <c r="EX135" s="2">
        <v>878</v>
      </c>
      <c r="EY135" s="2">
        <v>846</v>
      </c>
      <c r="EZ135" s="2">
        <v>836</v>
      </c>
      <c r="FA135" s="2">
        <v>868</v>
      </c>
      <c r="FB135" s="2">
        <v>865</v>
      </c>
      <c r="FC135" s="2">
        <v>877</v>
      </c>
      <c r="FD135" s="2">
        <v>915</v>
      </c>
      <c r="FE135" s="2">
        <v>936</v>
      </c>
      <c r="FF135" s="2">
        <v>945</v>
      </c>
      <c r="FG135" s="2">
        <v>971</v>
      </c>
      <c r="FH135" s="2">
        <v>985</v>
      </c>
      <c r="FI135" s="2">
        <v>1007</v>
      </c>
      <c r="FJ135" s="2">
        <v>1007</v>
      </c>
      <c r="FK135" s="2">
        <v>996</v>
      </c>
      <c r="FL135" s="2">
        <v>993</v>
      </c>
      <c r="FM135" s="2">
        <v>972</v>
      </c>
      <c r="FN135" s="2">
        <v>971</v>
      </c>
      <c r="FO135" s="2">
        <v>993</v>
      </c>
      <c r="FP135" s="2">
        <v>992</v>
      </c>
      <c r="FQ135" s="2">
        <v>998</v>
      </c>
      <c r="FR135" s="2">
        <v>946</v>
      </c>
      <c r="FS135" s="2">
        <v>940</v>
      </c>
      <c r="FT135" s="2">
        <v>976</v>
      </c>
      <c r="FU135" s="2">
        <v>993</v>
      </c>
      <c r="FV135" s="2">
        <v>993</v>
      </c>
      <c r="FW135" s="2">
        <v>1008</v>
      </c>
      <c r="FX135" s="2">
        <v>984</v>
      </c>
      <c r="FY135" s="2">
        <v>1008</v>
      </c>
      <c r="FZ135" s="2">
        <v>1011</v>
      </c>
      <c r="GA135" s="2">
        <v>1004</v>
      </c>
      <c r="GB135" s="2">
        <v>1000</v>
      </c>
      <c r="GC135" s="2">
        <v>1018</v>
      </c>
      <c r="GD135" s="2">
        <v>975</v>
      </c>
      <c r="GE135" s="2">
        <v>995</v>
      </c>
      <c r="GF135" s="2">
        <v>991</v>
      </c>
      <c r="GG135" s="2">
        <v>996</v>
      </c>
      <c r="GH135" s="2">
        <v>1023</v>
      </c>
      <c r="GI135" s="2">
        <v>1013</v>
      </c>
      <c r="GJ135" s="2">
        <v>1050</v>
      </c>
      <c r="GK135" s="2">
        <v>1128</v>
      </c>
      <c r="GL135" s="2">
        <v>1146</v>
      </c>
      <c r="GM135" s="2">
        <v>1121</v>
      </c>
      <c r="GN135" s="2">
        <v>1118</v>
      </c>
      <c r="GO135" s="2">
        <v>1150</v>
      </c>
      <c r="GP135" s="2">
        <v>1116</v>
      </c>
      <c r="GQ135" s="2">
        <v>1115</v>
      </c>
      <c r="GR135" s="2">
        <v>1083</v>
      </c>
      <c r="GS135" s="2">
        <v>1101</v>
      </c>
      <c r="GT135" s="2">
        <v>1080</v>
      </c>
      <c r="GU135" s="2">
        <v>1062</v>
      </c>
      <c r="GV135" s="2">
        <v>1133</v>
      </c>
      <c r="GW135" s="2">
        <v>1245</v>
      </c>
      <c r="GX135" s="2">
        <v>1115</v>
      </c>
      <c r="GY135" s="2">
        <v>1033</v>
      </c>
      <c r="GZ135" s="2">
        <v>1018</v>
      </c>
      <c r="HA135" s="2">
        <v>934</v>
      </c>
      <c r="HB135" s="2">
        <v>916</v>
      </c>
      <c r="HC135" s="2">
        <v>913</v>
      </c>
      <c r="HD135" s="2">
        <v>954</v>
      </c>
      <c r="HE135" s="2">
        <v>988</v>
      </c>
      <c r="HF135" s="2">
        <v>1002</v>
      </c>
      <c r="HG135" s="2">
        <v>1025</v>
      </c>
      <c r="HH135" s="2">
        <v>1029</v>
      </c>
      <c r="HI135" s="2">
        <v>1024</v>
      </c>
      <c r="HJ135" s="2">
        <v>1010</v>
      </c>
      <c r="HK135" s="2">
        <v>1028</v>
      </c>
      <c r="HL135" s="2">
        <v>1042</v>
      </c>
      <c r="HM135" s="2">
        <v>1038</v>
      </c>
      <c r="HN135" s="2">
        <v>1026</v>
      </c>
      <c r="HO135" s="2">
        <v>1021</v>
      </c>
      <c r="HP135" s="2">
        <v>1014</v>
      </c>
      <c r="HQ135" s="2">
        <v>1029</v>
      </c>
      <c r="HR135" s="2">
        <v>1051</v>
      </c>
      <c r="HS135" s="2">
        <v>1045</v>
      </c>
      <c r="HT135" s="2">
        <v>1061</v>
      </c>
      <c r="HU135" s="2">
        <v>1088</v>
      </c>
      <c r="HV135" s="2">
        <v>1144</v>
      </c>
      <c r="HW135" s="2">
        <v>1119</v>
      </c>
      <c r="HX135" s="2">
        <v>1111</v>
      </c>
      <c r="HY135" s="2">
        <v>1111</v>
      </c>
      <c r="HZ135" s="2">
        <v>1118</v>
      </c>
      <c r="IA135" s="2">
        <v>1128</v>
      </c>
      <c r="IB135" s="2">
        <v>1129</v>
      </c>
      <c r="IC135" s="2">
        <v>1111</v>
      </c>
      <c r="ID135" s="2">
        <v>1135</v>
      </c>
      <c r="IE135" s="2">
        <v>1160</v>
      </c>
      <c r="IF135" s="2">
        <v>1150</v>
      </c>
      <c r="IG135" s="2">
        <v>1166</v>
      </c>
      <c r="IH135" s="2">
        <v>1172</v>
      </c>
      <c r="II135" s="2">
        <v>1136</v>
      </c>
      <c r="IJ135" s="2">
        <v>1201</v>
      </c>
      <c r="IK135" s="2">
        <v>1127</v>
      </c>
      <c r="IL135" s="2">
        <v>1075</v>
      </c>
      <c r="IM135" s="2">
        <v>1054</v>
      </c>
      <c r="IN135" s="2">
        <v>1259</v>
      </c>
      <c r="IO135" s="2">
        <v>1234</v>
      </c>
      <c r="IP135" s="2">
        <v>1213</v>
      </c>
      <c r="IQ135" s="2">
        <v>1234</v>
      </c>
      <c r="IR135" s="2">
        <v>1255</v>
      </c>
      <c r="IS135" s="2">
        <v>1265</v>
      </c>
      <c r="IT135" s="2">
        <v>1300</v>
      </c>
    </row>
    <row r="136" spans="1:254" ht="15.9" customHeight="1">
      <c r="A136" s="65" t="s">
        <v>267</v>
      </c>
      <c r="B136" s="41" t="s">
        <v>268</v>
      </c>
      <c r="C136" s="45">
        <v>837</v>
      </c>
      <c r="D136" s="16">
        <v>-33</v>
      </c>
      <c r="E136" s="30">
        <v>870</v>
      </c>
      <c r="F136" s="30">
        <v>871</v>
      </c>
      <c r="G136" s="30">
        <v>849</v>
      </c>
      <c r="H136" s="30">
        <v>820</v>
      </c>
      <c r="I136" s="30">
        <v>820</v>
      </c>
      <c r="J136" s="30">
        <v>812</v>
      </c>
      <c r="K136" s="30">
        <v>827</v>
      </c>
      <c r="L136" s="30">
        <v>885</v>
      </c>
      <c r="M136" s="30">
        <v>898</v>
      </c>
      <c r="N136" s="30">
        <v>915</v>
      </c>
      <c r="O136" s="30">
        <v>935</v>
      </c>
      <c r="P136" s="30">
        <v>919</v>
      </c>
      <c r="Q136" s="30">
        <v>897</v>
      </c>
      <c r="R136" s="30">
        <v>884</v>
      </c>
      <c r="S136" s="30">
        <v>937</v>
      </c>
      <c r="T136" s="30">
        <v>1003</v>
      </c>
      <c r="U136" s="30">
        <v>1007</v>
      </c>
      <c r="V136" s="30">
        <v>1032</v>
      </c>
      <c r="W136" s="30">
        <v>1051</v>
      </c>
      <c r="X136" s="30">
        <v>1054</v>
      </c>
      <c r="Y136" s="30">
        <v>1072</v>
      </c>
      <c r="Z136" s="30">
        <v>1094</v>
      </c>
      <c r="AA136" s="30">
        <v>1158</v>
      </c>
      <c r="AB136" s="30">
        <v>1184</v>
      </c>
      <c r="AC136" s="30">
        <v>1189</v>
      </c>
      <c r="AD136" s="30">
        <v>1186</v>
      </c>
      <c r="AE136" s="30">
        <v>1125</v>
      </c>
      <c r="AF136" s="30">
        <v>1060</v>
      </c>
      <c r="AG136" s="30">
        <v>1015</v>
      </c>
      <c r="AH136" s="30">
        <v>1033</v>
      </c>
      <c r="AI136" s="30">
        <v>1043</v>
      </c>
      <c r="AJ136" s="30">
        <v>1102</v>
      </c>
      <c r="AK136" s="30">
        <v>1105</v>
      </c>
      <c r="AL136" s="30">
        <v>1068</v>
      </c>
      <c r="AM136" s="30">
        <v>1060</v>
      </c>
      <c r="AN136" s="30">
        <v>1062</v>
      </c>
      <c r="AO136" s="30">
        <v>1050</v>
      </c>
      <c r="AP136" s="30">
        <v>1073</v>
      </c>
      <c r="AQ136" s="30">
        <v>1070</v>
      </c>
      <c r="AR136" s="30">
        <v>1048</v>
      </c>
      <c r="AS136" s="30">
        <v>1077</v>
      </c>
      <c r="AT136" s="30">
        <v>1112</v>
      </c>
      <c r="AU136" s="30">
        <v>1040</v>
      </c>
      <c r="AV136" s="30">
        <v>1005</v>
      </c>
      <c r="AW136" s="30">
        <v>976</v>
      </c>
      <c r="AX136" s="30">
        <v>1070</v>
      </c>
      <c r="AY136" s="30">
        <v>1073</v>
      </c>
      <c r="AZ136" s="30">
        <v>1151</v>
      </c>
      <c r="BA136" s="30">
        <v>1120</v>
      </c>
      <c r="BB136" s="30">
        <v>1261</v>
      </c>
      <c r="BC136" s="30">
        <v>1088</v>
      </c>
      <c r="BD136" s="30">
        <v>1119</v>
      </c>
      <c r="BE136" s="30">
        <v>1133</v>
      </c>
      <c r="BF136" s="30">
        <v>1081</v>
      </c>
      <c r="BG136" s="30">
        <v>1050</v>
      </c>
      <c r="BH136" s="30">
        <v>1062</v>
      </c>
      <c r="BI136" s="30">
        <v>1108</v>
      </c>
      <c r="BJ136" s="30">
        <v>1085</v>
      </c>
      <c r="BK136" s="30">
        <v>1095</v>
      </c>
      <c r="BL136" s="30">
        <v>1116</v>
      </c>
      <c r="BM136" s="2">
        <v>1310</v>
      </c>
      <c r="BN136" s="2">
        <v>1318</v>
      </c>
      <c r="BO136" s="2">
        <v>1400</v>
      </c>
      <c r="BP136" s="2">
        <v>1302</v>
      </c>
      <c r="BQ136" s="2">
        <v>1280</v>
      </c>
      <c r="BR136" s="2">
        <v>1282</v>
      </c>
      <c r="BS136" s="2">
        <v>1307</v>
      </c>
      <c r="BT136" s="2">
        <v>1302</v>
      </c>
      <c r="BU136" s="2">
        <v>1325</v>
      </c>
      <c r="BV136" s="2">
        <v>1391</v>
      </c>
      <c r="BW136" s="2">
        <v>1411</v>
      </c>
      <c r="BX136" s="2">
        <v>1458</v>
      </c>
      <c r="BY136" s="2">
        <v>1450</v>
      </c>
      <c r="BZ136" s="2">
        <v>1504</v>
      </c>
      <c r="CA136" s="2">
        <v>1215</v>
      </c>
      <c r="CB136" s="2">
        <v>1183</v>
      </c>
      <c r="CC136" s="2">
        <v>1166</v>
      </c>
      <c r="CD136" s="2">
        <v>1181</v>
      </c>
      <c r="CE136" s="2">
        <v>1165</v>
      </c>
      <c r="CF136" s="2">
        <v>1182</v>
      </c>
      <c r="CG136" s="2">
        <v>1161</v>
      </c>
      <c r="CH136" s="2">
        <v>1186</v>
      </c>
      <c r="CI136" s="2">
        <v>1140</v>
      </c>
      <c r="CJ136" s="2">
        <v>1168</v>
      </c>
      <c r="CK136" s="2">
        <v>1204</v>
      </c>
      <c r="CL136" s="2">
        <v>1193</v>
      </c>
      <c r="CM136" s="2">
        <v>1254</v>
      </c>
      <c r="CN136" s="2">
        <v>1236</v>
      </c>
      <c r="CO136" s="2">
        <v>1225</v>
      </c>
      <c r="CP136" s="2">
        <v>1314</v>
      </c>
      <c r="CQ136" s="2">
        <v>999</v>
      </c>
      <c r="CR136" s="2">
        <v>1086</v>
      </c>
      <c r="CS136" s="2">
        <v>1080</v>
      </c>
      <c r="CT136" s="2">
        <v>1106</v>
      </c>
      <c r="CU136" s="2">
        <v>1224</v>
      </c>
      <c r="CV136" s="2">
        <v>1281</v>
      </c>
      <c r="CW136" s="2">
        <v>1295</v>
      </c>
      <c r="CX136" s="2">
        <v>1251</v>
      </c>
      <c r="CY136" s="2">
        <v>1155</v>
      </c>
      <c r="CZ136" s="2">
        <v>1174</v>
      </c>
      <c r="DA136" s="2">
        <v>1247</v>
      </c>
      <c r="DB136" s="2">
        <v>1216</v>
      </c>
      <c r="DC136" s="2">
        <v>1152</v>
      </c>
      <c r="DD136" s="2">
        <v>1173</v>
      </c>
      <c r="DE136" s="2">
        <v>1189</v>
      </c>
      <c r="DF136" s="2">
        <v>1081</v>
      </c>
      <c r="DG136" s="2">
        <v>1234</v>
      </c>
      <c r="DH136" s="2">
        <v>1325</v>
      </c>
      <c r="DI136" s="2">
        <v>1334</v>
      </c>
      <c r="DJ136" s="2">
        <v>1313</v>
      </c>
      <c r="DK136" s="2">
        <v>1259</v>
      </c>
      <c r="DL136" s="2">
        <v>1127</v>
      </c>
      <c r="DM136" s="2">
        <v>1273</v>
      </c>
      <c r="DN136" s="2">
        <v>1673</v>
      </c>
      <c r="DO136" s="2">
        <v>2173</v>
      </c>
      <c r="DP136" s="2">
        <v>2635</v>
      </c>
      <c r="DQ136" s="2">
        <v>2123</v>
      </c>
      <c r="DR136" s="2">
        <v>1703</v>
      </c>
      <c r="DS136" s="2">
        <v>1651</v>
      </c>
      <c r="DT136" s="2">
        <v>1263</v>
      </c>
      <c r="DU136" s="2">
        <v>1347</v>
      </c>
      <c r="DV136" s="2">
        <v>842</v>
      </c>
      <c r="DW136" s="2">
        <v>840</v>
      </c>
      <c r="DX136" s="2">
        <v>707</v>
      </c>
      <c r="DY136" s="2">
        <v>582</v>
      </c>
      <c r="DZ136" s="2">
        <v>602</v>
      </c>
      <c r="EA136" s="2">
        <v>612</v>
      </c>
      <c r="EB136" s="2">
        <v>758</v>
      </c>
      <c r="EC136" s="2">
        <v>658</v>
      </c>
      <c r="ED136" s="2">
        <v>468</v>
      </c>
      <c r="EE136" s="2">
        <v>478</v>
      </c>
      <c r="EF136" s="2">
        <v>494</v>
      </c>
      <c r="EG136" s="2">
        <v>501</v>
      </c>
      <c r="EH136" s="2">
        <v>505</v>
      </c>
      <c r="EI136" s="2">
        <v>518</v>
      </c>
      <c r="EJ136" s="2">
        <v>542</v>
      </c>
      <c r="EK136" s="2">
        <v>531</v>
      </c>
      <c r="EL136" s="2">
        <v>475</v>
      </c>
      <c r="EM136" s="2">
        <v>435</v>
      </c>
      <c r="EN136" s="2">
        <v>426</v>
      </c>
      <c r="EO136" s="2">
        <v>423</v>
      </c>
      <c r="EP136" s="2">
        <v>415</v>
      </c>
      <c r="EQ136" s="2">
        <v>398</v>
      </c>
      <c r="ER136" s="2">
        <v>397</v>
      </c>
      <c r="ES136" s="2">
        <v>388</v>
      </c>
      <c r="ET136" s="2">
        <v>380</v>
      </c>
      <c r="EU136" s="2">
        <v>382</v>
      </c>
      <c r="EV136" s="2">
        <v>380</v>
      </c>
      <c r="EW136" s="2">
        <v>390</v>
      </c>
      <c r="EX136" s="2">
        <v>382</v>
      </c>
      <c r="EY136" s="2">
        <v>390</v>
      </c>
      <c r="EZ136" s="2">
        <v>374</v>
      </c>
      <c r="FA136" s="2">
        <v>360</v>
      </c>
      <c r="FB136" s="2">
        <v>361</v>
      </c>
      <c r="FC136" s="2">
        <v>372</v>
      </c>
      <c r="FD136" s="2">
        <v>376</v>
      </c>
      <c r="FE136" s="2">
        <v>381</v>
      </c>
      <c r="FF136" s="2">
        <v>383</v>
      </c>
      <c r="FG136" s="2">
        <v>390</v>
      </c>
      <c r="FH136" s="2">
        <v>396</v>
      </c>
      <c r="FI136" s="2">
        <v>378</v>
      </c>
      <c r="FJ136" s="2">
        <v>372</v>
      </c>
      <c r="FK136" s="2">
        <v>380</v>
      </c>
      <c r="FL136" s="2">
        <v>389</v>
      </c>
      <c r="FM136" s="2">
        <v>395</v>
      </c>
      <c r="FN136" s="2">
        <v>389</v>
      </c>
      <c r="FO136" s="2">
        <v>398</v>
      </c>
      <c r="FP136" s="2">
        <v>424</v>
      </c>
      <c r="FQ136" s="2">
        <v>426</v>
      </c>
      <c r="FR136" s="2">
        <v>421</v>
      </c>
      <c r="FS136" s="2">
        <v>430</v>
      </c>
      <c r="FT136" s="2">
        <v>430</v>
      </c>
      <c r="FU136" s="2">
        <v>435</v>
      </c>
      <c r="FV136" s="2">
        <v>430</v>
      </c>
      <c r="FW136" s="2">
        <v>448</v>
      </c>
      <c r="FX136" s="2">
        <v>460</v>
      </c>
      <c r="FY136" s="2">
        <v>467</v>
      </c>
      <c r="FZ136" s="2">
        <v>474</v>
      </c>
      <c r="GA136" s="2">
        <v>514</v>
      </c>
      <c r="GB136" s="2">
        <v>509</v>
      </c>
      <c r="GC136" s="2">
        <v>503</v>
      </c>
      <c r="GD136" s="2">
        <v>497</v>
      </c>
      <c r="GE136" s="2">
        <v>507</v>
      </c>
      <c r="GF136" s="2">
        <v>489</v>
      </c>
      <c r="GG136" s="2">
        <v>507</v>
      </c>
      <c r="GH136" s="2">
        <v>515</v>
      </c>
      <c r="GI136" s="2">
        <v>502</v>
      </c>
      <c r="GJ136" s="2">
        <v>526</v>
      </c>
      <c r="GK136" s="2">
        <v>508</v>
      </c>
      <c r="GL136" s="2">
        <v>508</v>
      </c>
      <c r="GM136" s="2">
        <v>501</v>
      </c>
      <c r="GN136" s="2">
        <v>504</v>
      </c>
      <c r="GO136" s="2">
        <v>500</v>
      </c>
      <c r="GP136" s="2">
        <v>503</v>
      </c>
      <c r="GQ136" s="2">
        <v>495</v>
      </c>
      <c r="GR136" s="2">
        <v>491</v>
      </c>
      <c r="GS136" s="2">
        <v>520</v>
      </c>
      <c r="GT136" s="2">
        <v>517</v>
      </c>
      <c r="GU136" s="2">
        <v>498</v>
      </c>
      <c r="GV136" s="2">
        <v>486</v>
      </c>
      <c r="GW136" s="2">
        <v>485</v>
      </c>
      <c r="GX136" s="2">
        <v>485</v>
      </c>
      <c r="GY136" s="2">
        <v>488</v>
      </c>
      <c r="GZ136" s="2">
        <v>495</v>
      </c>
      <c r="HA136" s="2">
        <v>495</v>
      </c>
      <c r="HB136" s="2">
        <v>491</v>
      </c>
      <c r="HC136" s="2">
        <v>498</v>
      </c>
      <c r="HD136" s="2">
        <v>520</v>
      </c>
      <c r="HE136" s="2">
        <v>526</v>
      </c>
      <c r="HF136" s="2">
        <v>528</v>
      </c>
      <c r="HG136" s="2">
        <v>536</v>
      </c>
      <c r="HH136" s="2">
        <v>530</v>
      </c>
      <c r="HI136" s="2">
        <v>551</v>
      </c>
      <c r="HJ136" s="2">
        <v>543</v>
      </c>
      <c r="HK136" s="2">
        <v>540</v>
      </c>
      <c r="HL136" s="2">
        <v>538</v>
      </c>
      <c r="HM136" s="2">
        <v>517</v>
      </c>
      <c r="HN136" s="2">
        <v>509</v>
      </c>
      <c r="HO136" s="2">
        <v>520</v>
      </c>
      <c r="HP136" s="2">
        <v>477</v>
      </c>
      <c r="HQ136" s="2">
        <v>479</v>
      </c>
      <c r="HR136" s="2">
        <v>475</v>
      </c>
      <c r="HS136" s="2">
        <v>470</v>
      </c>
      <c r="HT136" s="2">
        <v>477</v>
      </c>
      <c r="HU136" s="2">
        <v>490</v>
      </c>
      <c r="HV136" s="2">
        <v>491</v>
      </c>
      <c r="HW136" s="2">
        <v>498</v>
      </c>
      <c r="HX136" s="2">
        <v>508</v>
      </c>
      <c r="HY136" s="2">
        <v>502</v>
      </c>
      <c r="HZ136" s="2">
        <v>505</v>
      </c>
      <c r="IA136" s="2">
        <v>516</v>
      </c>
      <c r="IB136" s="2">
        <v>530</v>
      </c>
      <c r="IC136" s="2">
        <v>520</v>
      </c>
      <c r="ID136" s="2">
        <v>516</v>
      </c>
      <c r="IE136" s="2">
        <v>517</v>
      </c>
      <c r="IF136" s="2">
        <v>518</v>
      </c>
      <c r="IG136" s="2">
        <v>526</v>
      </c>
      <c r="IH136" s="2">
        <v>515</v>
      </c>
      <c r="II136" s="2">
        <v>496</v>
      </c>
      <c r="IJ136" s="2">
        <v>590</v>
      </c>
      <c r="IK136" s="2">
        <v>597</v>
      </c>
      <c r="IL136" s="2">
        <v>596</v>
      </c>
      <c r="IM136" s="2">
        <v>599</v>
      </c>
      <c r="IN136" s="2">
        <v>593</v>
      </c>
      <c r="IO136" s="2">
        <v>585</v>
      </c>
      <c r="IP136" s="2">
        <v>577</v>
      </c>
      <c r="IQ136" s="2">
        <v>577</v>
      </c>
      <c r="IR136" s="2">
        <v>580</v>
      </c>
      <c r="IS136" s="2">
        <v>560</v>
      </c>
      <c r="IT136" s="2">
        <v>570</v>
      </c>
    </row>
    <row r="137" spans="1:254" ht="15.9" customHeight="1">
      <c r="A137" s="65" t="s">
        <v>269</v>
      </c>
      <c r="B137" s="41" t="s">
        <v>270</v>
      </c>
      <c r="C137" s="45">
        <v>75</v>
      </c>
      <c r="D137" s="16">
        <v>0</v>
      </c>
      <c r="E137" s="30">
        <v>75</v>
      </c>
      <c r="F137" s="30">
        <v>74</v>
      </c>
      <c r="G137" s="30">
        <v>69</v>
      </c>
      <c r="H137" s="30">
        <v>68</v>
      </c>
      <c r="I137" s="30">
        <v>85</v>
      </c>
      <c r="J137" s="30">
        <v>84</v>
      </c>
      <c r="K137" s="30">
        <v>84</v>
      </c>
      <c r="L137" s="30">
        <v>97</v>
      </c>
      <c r="M137" s="30">
        <v>106</v>
      </c>
      <c r="N137" s="30">
        <v>114</v>
      </c>
      <c r="O137" s="30">
        <v>110</v>
      </c>
      <c r="P137" s="30">
        <v>126</v>
      </c>
      <c r="Q137" s="30">
        <v>166</v>
      </c>
      <c r="R137" s="30">
        <v>151</v>
      </c>
      <c r="S137" s="30">
        <v>166</v>
      </c>
      <c r="T137" s="30">
        <v>198</v>
      </c>
      <c r="U137" s="30">
        <v>203</v>
      </c>
      <c r="V137" s="30">
        <v>199</v>
      </c>
      <c r="W137" s="30">
        <v>218</v>
      </c>
      <c r="X137" s="30">
        <v>212</v>
      </c>
      <c r="Y137" s="30">
        <v>226</v>
      </c>
      <c r="Z137" s="30">
        <v>250</v>
      </c>
      <c r="AA137" s="30">
        <v>233</v>
      </c>
      <c r="AB137" s="30">
        <v>205</v>
      </c>
      <c r="AC137" s="30">
        <v>237</v>
      </c>
      <c r="AD137" s="30">
        <v>237</v>
      </c>
      <c r="AE137" s="30">
        <v>265</v>
      </c>
      <c r="AF137" s="30">
        <v>270</v>
      </c>
      <c r="AG137" s="30">
        <v>291</v>
      </c>
      <c r="AH137" s="30">
        <v>291</v>
      </c>
      <c r="AI137" s="30">
        <v>298</v>
      </c>
      <c r="AJ137" s="30">
        <v>300</v>
      </c>
      <c r="AK137" s="30">
        <v>324</v>
      </c>
      <c r="AL137" s="30">
        <v>312</v>
      </c>
      <c r="AM137" s="30">
        <v>321</v>
      </c>
      <c r="AN137" s="30">
        <v>308</v>
      </c>
      <c r="AO137" s="30">
        <v>301</v>
      </c>
      <c r="AP137" s="30">
        <v>301</v>
      </c>
      <c r="AQ137" s="30">
        <v>324</v>
      </c>
      <c r="AR137" s="30">
        <v>383</v>
      </c>
      <c r="AS137" s="30">
        <v>370</v>
      </c>
      <c r="AT137" s="30">
        <v>312</v>
      </c>
      <c r="AU137" s="30">
        <v>293</v>
      </c>
      <c r="AV137" s="30">
        <v>266</v>
      </c>
      <c r="AW137" s="30">
        <v>228</v>
      </c>
      <c r="AX137" s="30">
        <v>224</v>
      </c>
      <c r="AY137" s="30">
        <v>281</v>
      </c>
      <c r="AZ137" s="30">
        <v>330</v>
      </c>
      <c r="BA137" s="30">
        <v>303</v>
      </c>
      <c r="BB137" s="30">
        <v>343</v>
      </c>
      <c r="BC137" s="30">
        <v>423</v>
      </c>
      <c r="BD137" s="30">
        <v>490</v>
      </c>
      <c r="BE137" s="30">
        <v>503</v>
      </c>
      <c r="BF137" s="30">
        <v>445</v>
      </c>
      <c r="BG137" s="30">
        <v>412</v>
      </c>
      <c r="BH137" s="30">
        <v>405</v>
      </c>
      <c r="BI137" s="30">
        <v>463</v>
      </c>
      <c r="BJ137" s="30">
        <v>520</v>
      </c>
      <c r="BK137" s="30">
        <v>493</v>
      </c>
      <c r="BL137" s="30">
        <v>498</v>
      </c>
      <c r="BM137" s="2">
        <v>471</v>
      </c>
      <c r="BN137" s="2">
        <v>540</v>
      </c>
      <c r="BO137" s="2">
        <v>521</v>
      </c>
      <c r="BP137" s="2">
        <v>550</v>
      </c>
      <c r="BQ137" s="2">
        <v>536</v>
      </c>
      <c r="BR137" s="2">
        <v>515</v>
      </c>
      <c r="BS137" s="2">
        <v>554</v>
      </c>
      <c r="BT137" s="2">
        <v>551</v>
      </c>
      <c r="BU137" s="2">
        <v>510</v>
      </c>
      <c r="BV137" s="2">
        <v>460</v>
      </c>
      <c r="BW137" s="2">
        <v>415</v>
      </c>
      <c r="BX137" s="2">
        <v>393</v>
      </c>
      <c r="BY137" s="2">
        <v>370</v>
      </c>
      <c r="BZ137" s="2">
        <v>364</v>
      </c>
      <c r="CA137" s="2">
        <v>340</v>
      </c>
      <c r="CB137" s="2">
        <v>296.5</v>
      </c>
      <c r="CC137" s="2">
        <v>277.5</v>
      </c>
      <c r="CD137" s="2">
        <v>285.3</v>
      </c>
      <c r="CE137" s="2">
        <v>270.10000000000002</v>
      </c>
      <c r="CF137" s="2">
        <v>251</v>
      </c>
      <c r="CG137" s="2">
        <v>245</v>
      </c>
      <c r="CH137" s="2">
        <v>243</v>
      </c>
      <c r="CI137" s="2">
        <v>234.3</v>
      </c>
      <c r="CJ137" s="2">
        <v>260.2</v>
      </c>
      <c r="CK137" s="2">
        <v>280</v>
      </c>
      <c r="CL137" s="2">
        <v>280.2</v>
      </c>
      <c r="CM137" s="2">
        <v>291.3</v>
      </c>
      <c r="CN137" s="2">
        <v>293</v>
      </c>
      <c r="CO137" s="2">
        <v>277</v>
      </c>
      <c r="CP137" s="2">
        <v>275.60000000000002</v>
      </c>
      <c r="CQ137" s="2">
        <v>295</v>
      </c>
      <c r="CR137" s="2">
        <v>223.9</v>
      </c>
      <c r="CS137" s="2">
        <v>235.5</v>
      </c>
      <c r="CT137" s="2">
        <v>205</v>
      </c>
      <c r="CU137" s="2">
        <v>260</v>
      </c>
      <c r="CV137" s="2">
        <v>330</v>
      </c>
      <c r="CW137" s="2">
        <v>400</v>
      </c>
      <c r="CX137" s="2">
        <v>430.5</v>
      </c>
      <c r="CY137" s="2">
        <v>367</v>
      </c>
      <c r="CZ137" s="2">
        <v>305</v>
      </c>
      <c r="DA137" s="2">
        <v>271.7</v>
      </c>
      <c r="DB137" s="2">
        <v>230.4</v>
      </c>
      <c r="DC137" s="2">
        <v>150.80000000000001</v>
      </c>
      <c r="DD137" s="2">
        <v>151</v>
      </c>
      <c r="DE137" s="2">
        <v>189.1</v>
      </c>
      <c r="DF137" s="2">
        <v>239.1</v>
      </c>
      <c r="DG137" s="2">
        <v>289.10000000000002</v>
      </c>
      <c r="DH137" s="2">
        <v>203.7</v>
      </c>
      <c r="DI137" s="2">
        <v>188</v>
      </c>
      <c r="DJ137" s="2">
        <v>181.2</v>
      </c>
      <c r="DK137" s="2">
        <v>159.30000000000001</v>
      </c>
      <c r="DL137" s="2">
        <v>137.30000000000001</v>
      </c>
      <c r="DM137" s="2">
        <v>170</v>
      </c>
      <c r="DN137" s="2">
        <v>134.5</v>
      </c>
      <c r="DO137" s="2">
        <v>93.6</v>
      </c>
      <c r="DP137" s="2">
        <v>121.5</v>
      </c>
      <c r="DQ137" s="2">
        <v>154.6</v>
      </c>
      <c r="DR137" s="2">
        <v>102.5</v>
      </c>
      <c r="DS137" s="2">
        <v>94.2</v>
      </c>
      <c r="DT137" s="2">
        <v>76</v>
      </c>
      <c r="DU137" s="2">
        <v>61.8</v>
      </c>
      <c r="DV137" s="2">
        <v>60</v>
      </c>
      <c r="DW137" s="2">
        <v>55.4</v>
      </c>
      <c r="DX137" s="2">
        <v>57</v>
      </c>
      <c r="DY137" s="2">
        <v>57.9</v>
      </c>
      <c r="DZ137" s="2">
        <v>40.799999999999997</v>
      </c>
      <c r="EA137" s="2">
        <v>41.7</v>
      </c>
      <c r="EB137" s="2">
        <v>39.200000000000003</v>
      </c>
      <c r="EC137" s="2">
        <v>40</v>
      </c>
      <c r="ED137" s="2">
        <v>40.299999999999997</v>
      </c>
      <c r="EE137" s="2">
        <v>37.5</v>
      </c>
      <c r="EF137" s="2">
        <v>36.700000000000003</v>
      </c>
      <c r="EG137" s="2">
        <v>36.700000000000003</v>
      </c>
      <c r="EH137" s="2">
        <v>38.200000000000003</v>
      </c>
      <c r="EI137" s="2">
        <v>38.1</v>
      </c>
      <c r="EJ137" s="2">
        <v>32.5</v>
      </c>
      <c r="EK137" s="2">
        <v>32.5</v>
      </c>
      <c r="EL137" s="2">
        <v>34.5</v>
      </c>
      <c r="EM137" s="2">
        <v>38</v>
      </c>
      <c r="EN137" s="2">
        <v>36.299999999999997</v>
      </c>
      <c r="EO137" s="2">
        <v>35.5</v>
      </c>
      <c r="EP137" s="2">
        <v>29.8</v>
      </c>
      <c r="EQ137" s="2">
        <v>28.7</v>
      </c>
      <c r="ER137" s="2">
        <v>28.4</v>
      </c>
      <c r="ES137" s="2">
        <v>27.2</v>
      </c>
      <c r="ET137" s="2">
        <v>27.3</v>
      </c>
      <c r="EU137" s="2">
        <v>28.2</v>
      </c>
      <c r="EV137" s="2">
        <v>30.2</v>
      </c>
      <c r="EW137" s="2">
        <v>30.4</v>
      </c>
      <c r="EX137" s="2">
        <v>29.9</v>
      </c>
      <c r="EY137" s="2">
        <v>30.9</v>
      </c>
      <c r="EZ137" s="2">
        <v>30.9</v>
      </c>
      <c r="FA137" s="2">
        <v>30.9</v>
      </c>
      <c r="FB137" s="2">
        <v>30.6</v>
      </c>
      <c r="FC137" s="2">
        <v>29.9</v>
      </c>
      <c r="FD137" s="2">
        <v>29.7</v>
      </c>
      <c r="FE137" s="2">
        <v>30.5</v>
      </c>
      <c r="FF137" s="2">
        <v>29.7</v>
      </c>
      <c r="FG137" s="2">
        <v>30</v>
      </c>
      <c r="FH137" s="2">
        <v>33.1</v>
      </c>
      <c r="FI137" s="2">
        <v>34.299999999999997</v>
      </c>
      <c r="FJ137" s="2">
        <v>35.9</v>
      </c>
      <c r="FK137" s="2">
        <v>34.6</v>
      </c>
      <c r="FL137" s="2">
        <v>34.200000000000003</v>
      </c>
      <c r="FM137" s="2">
        <v>34.299999999999997</v>
      </c>
      <c r="FN137" s="2">
        <v>35.299999999999997</v>
      </c>
      <c r="FO137" s="2">
        <v>35.200000000000003</v>
      </c>
      <c r="FP137" s="2">
        <v>37</v>
      </c>
      <c r="FQ137" s="2">
        <v>36.1</v>
      </c>
      <c r="FR137" s="2">
        <v>33</v>
      </c>
      <c r="FS137" s="2">
        <v>31.9</v>
      </c>
      <c r="FT137" s="2">
        <v>33.4</v>
      </c>
      <c r="FU137" s="2">
        <v>36.4</v>
      </c>
      <c r="FV137" s="2">
        <v>32.5</v>
      </c>
      <c r="FW137" s="2">
        <v>28.5</v>
      </c>
      <c r="FX137" s="2">
        <v>28.4</v>
      </c>
      <c r="FY137" s="2">
        <v>27.9</v>
      </c>
      <c r="FZ137" s="2">
        <v>29.1</v>
      </c>
      <c r="GA137" s="2">
        <v>29</v>
      </c>
      <c r="GB137" s="2">
        <v>28.3</v>
      </c>
      <c r="GC137" s="2">
        <v>28.5</v>
      </c>
      <c r="GD137" s="2">
        <v>29</v>
      </c>
      <c r="GE137" s="2">
        <v>28.4</v>
      </c>
      <c r="GF137" s="2">
        <v>27.5</v>
      </c>
      <c r="GG137" s="2">
        <v>27.2</v>
      </c>
      <c r="GH137" s="2">
        <v>26.7</v>
      </c>
      <c r="GI137" s="2">
        <v>26.5</v>
      </c>
      <c r="GJ137" s="2">
        <v>26.7</v>
      </c>
      <c r="GK137" s="2">
        <v>25.5</v>
      </c>
      <c r="GL137" s="2">
        <v>26.3</v>
      </c>
      <c r="GM137" s="2">
        <v>26.1</v>
      </c>
      <c r="GN137" s="2">
        <v>26.2</v>
      </c>
      <c r="GO137" s="2">
        <v>26.5</v>
      </c>
      <c r="GP137" s="2">
        <v>26.4</v>
      </c>
      <c r="GQ137" s="2">
        <v>24.5</v>
      </c>
      <c r="GR137" s="2">
        <v>26</v>
      </c>
      <c r="GS137" s="2">
        <v>26.8</v>
      </c>
      <c r="GT137" s="2">
        <v>27.2</v>
      </c>
      <c r="GU137" s="2">
        <v>27</v>
      </c>
      <c r="GV137" s="2">
        <v>25.4</v>
      </c>
      <c r="GW137" s="2">
        <v>25.5</v>
      </c>
      <c r="GX137" s="2">
        <v>24.4</v>
      </c>
      <c r="GY137" s="2">
        <v>25.1</v>
      </c>
      <c r="GZ137" s="2">
        <v>25.5</v>
      </c>
      <c r="HA137" s="2">
        <v>25.8</v>
      </c>
      <c r="HB137" s="2">
        <v>26.6</v>
      </c>
      <c r="HC137" s="2">
        <v>26.9</v>
      </c>
      <c r="HD137" s="2">
        <v>26.7</v>
      </c>
      <c r="HE137" s="2">
        <v>27</v>
      </c>
      <c r="HF137" s="2">
        <v>27.5</v>
      </c>
      <c r="HG137" s="2">
        <v>27.6</v>
      </c>
      <c r="HH137" s="2">
        <v>27.3</v>
      </c>
      <c r="HI137" s="2">
        <v>27.6</v>
      </c>
      <c r="HJ137" s="2">
        <v>26.7</v>
      </c>
      <c r="HK137" s="2">
        <v>26.8</v>
      </c>
      <c r="HL137" s="2">
        <v>27</v>
      </c>
      <c r="HM137" s="2">
        <v>26.5</v>
      </c>
      <c r="HN137" s="2">
        <v>26</v>
      </c>
      <c r="HO137" s="2">
        <v>26.2</v>
      </c>
      <c r="HP137" s="2">
        <v>25.9</v>
      </c>
      <c r="HQ137" s="2">
        <v>25.9</v>
      </c>
      <c r="HR137" s="2">
        <v>26.5</v>
      </c>
      <c r="HS137" s="2">
        <v>26</v>
      </c>
      <c r="HT137" s="2">
        <v>25.9</v>
      </c>
      <c r="HU137" s="2">
        <v>25</v>
      </c>
      <c r="HV137" s="2">
        <v>26.1</v>
      </c>
      <c r="HW137" s="2">
        <v>25.5</v>
      </c>
      <c r="HX137" s="2">
        <v>25.2</v>
      </c>
      <c r="HY137" s="2">
        <v>26.2</v>
      </c>
      <c r="HZ137" s="2">
        <v>25.7</v>
      </c>
      <c r="IA137" s="2">
        <v>25.5</v>
      </c>
      <c r="IB137" s="2">
        <v>25.9</v>
      </c>
      <c r="IC137" s="2">
        <v>26.4</v>
      </c>
      <c r="ID137" s="2">
        <v>26.4</v>
      </c>
      <c r="IE137" s="2">
        <v>26.7</v>
      </c>
      <c r="IF137" s="2">
        <v>26.9</v>
      </c>
      <c r="IG137" s="2">
        <v>27</v>
      </c>
      <c r="IH137" s="2">
        <v>27.2</v>
      </c>
      <c r="II137" s="2">
        <v>27</v>
      </c>
      <c r="IJ137" s="2">
        <v>26.8</v>
      </c>
      <c r="IK137" s="2">
        <v>26.5</v>
      </c>
      <c r="IL137" s="2">
        <v>27</v>
      </c>
      <c r="IM137" s="2">
        <v>27.2</v>
      </c>
      <c r="IN137" s="2">
        <v>27.2</v>
      </c>
      <c r="IO137" s="2">
        <v>27.4</v>
      </c>
      <c r="IP137" s="2">
        <v>26.8</v>
      </c>
      <c r="IQ137" s="2">
        <v>27.6</v>
      </c>
      <c r="IR137" s="2">
        <v>27.9</v>
      </c>
      <c r="IS137" s="2">
        <v>27.6</v>
      </c>
      <c r="IT137" s="2">
        <v>27.9</v>
      </c>
    </row>
    <row r="138" spans="1:254" ht="15.9" customHeight="1">
      <c r="A138" s="65" t="s">
        <v>271</v>
      </c>
      <c r="B138" s="41" t="s">
        <v>272</v>
      </c>
      <c r="C138" s="45">
        <v>1036</v>
      </c>
      <c r="D138" s="16">
        <v>127</v>
      </c>
      <c r="E138" s="30">
        <v>909</v>
      </c>
      <c r="F138" s="30">
        <v>914</v>
      </c>
      <c r="G138" s="30">
        <v>862</v>
      </c>
      <c r="H138" s="30">
        <v>804</v>
      </c>
      <c r="I138" s="30">
        <v>810</v>
      </c>
      <c r="J138" s="30">
        <v>741</v>
      </c>
      <c r="K138" s="30">
        <v>744</v>
      </c>
      <c r="L138" s="30">
        <v>816</v>
      </c>
      <c r="M138" s="30">
        <v>826</v>
      </c>
      <c r="N138" s="30">
        <v>818</v>
      </c>
      <c r="O138" s="30">
        <v>887</v>
      </c>
      <c r="P138" s="30">
        <v>888</v>
      </c>
      <c r="Q138" s="30">
        <v>832</v>
      </c>
      <c r="R138" s="30">
        <v>834</v>
      </c>
      <c r="S138" s="30">
        <v>932</v>
      </c>
      <c r="T138" s="30">
        <v>902</v>
      </c>
      <c r="U138" s="30">
        <v>853</v>
      </c>
      <c r="V138" s="30">
        <v>873</v>
      </c>
      <c r="W138" s="30">
        <v>932</v>
      </c>
      <c r="X138" s="30">
        <v>909</v>
      </c>
      <c r="Y138" s="30">
        <v>930</v>
      </c>
      <c r="Z138" s="30">
        <v>977</v>
      </c>
      <c r="AA138" s="30">
        <v>1002</v>
      </c>
      <c r="AB138" s="30">
        <v>965</v>
      </c>
      <c r="AC138" s="30">
        <v>980</v>
      </c>
      <c r="AD138" s="30">
        <v>967</v>
      </c>
      <c r="AE138" s="30">
        <v>1007</v>
      </c>
      <c r="AF138" s="30">
        <v>1001</v>
      </c>
      <c r="AG138" s="30">
        <v>1009</v>
      </c>
      <c r="AH138" s="30">
        <v>1035</v>
      </c>
      <c r="AI138" s="30">
        <v>1041</v>
      </c>
      <c r="AJ138" s="30">
        <v>1096</v>
      </c>
      <c r="AK138" s="30">
        <v>1123</v>
      </c>
      <c r="AL138" s="30">
        <v>1090</v>
      </c>
      <c r="AM138" s="30">
        <v>1152</v>
      </c>
      <c r="AN138" s="30">
        <v>1125</v>
      </c>
      <c r="AO138" s="30">
        <v>1096</v>
      </c>
      <c r="AP138" s="30">
        <v>1131</v>
      </c>
      <c r="AQ138" s="30">
        <v>1006</v>
      </c>
      <c r="AR138" s="30">
        <v>1121</v>
      </c>
      <c r="AS138" s="30">
        <v>1180</v>
      </c>
      <c r="AT138" s="30">
        <v>1183</v>
      </c>
      <c r="AU138" s="30">
        <v>1145</v>
      </c>
      <c r="AV138" s="30">
        <v>1177</v>
      </c>
      <c r="AW138" s="30">
        <v>1165</v>
      </c>
      <c r="AX138" s="30">
        <v>1193</v>
      </c>
      <c r="AY138" s="30">
        <v>1181</v>
      </c>
      <c r="AZ138" s="30">
        <v>1298</v>
      </c>
      <c r="BA138" s="30">
        <v>1312</v>
      </c>
      <c r="BB138" s="30">
        <v>1354</v>
      </c>
      <c r="BC138" s="30">
        <v>1406</v>
      </c>
      <c r="BD138" s="30">
        <v>1435</v>
      </c>
      <c r="BE138" s="30">
        <v>1500</v>
      </c>
      <c r="BF138" s="30">
        <v>1254</v>
      </c>
      <c r="BG138" s="30">
        <v>1234</v>
      </c>
      <c r="BH138" s="30">
        <v>1283</v>
      </c>
      <c r="BI138" s="30">
        <v>1303</v>
      </c>
      <c r="BJ138" s="30">
        <v>1315</v>
      </c>
      <c r="BK138" s="30">
        <v>1415</v>
      </c>
      <c r="BL138" s="30">
        <v>1815</v>
      </c>
      <c r="BM138" s="2">
        <v>2136</v>
      </c>
      <c r="BN138" s="2">
        <v>2240</v>
      </c>
      <c r="BO138" s="2">
        <v>2294</v>
      </c>
      <c r="BP138" s="2">
        <v>2373</v>
      </c>
      <c r="BQ138" s="2">
        <v>2200</v>
      </c>
      <c r="BR138" s="2">
        <v>2310</v>
      </c>
      <c r="BS138" s="2">
        <v>2214</v>
      </c>
      <c r="BT138" s="2">
        <v>2180</v>
      </c>
      <c r="BU138" s="2">
        <v>2185</v>
      </c>
      <c r="BV138" s="2">
        <v>2524</v>
      </c>
      <c r="BW138" s="2">
        <v>2657</v>
      </c>
      <c r="BX138" s="2">
        <v>2662</v>
      </c>
      <c r="BY138" s="2">
        <v>3045</v>
      </c>
      <c r="BZ138" s="2">
        <v>3155</v>
      </c>
      <c r="CA138" s="2">
        <v>2656</v>
      </c>
      <c r="CB138" s="2">
        <v>2111</v>
      </c>
      <c r="CC138" s="2">
        <v>1781</v>
      </c>
      <c r="CD138" s="2">
        <v>1900</v>
      </c>
      <c r="CE138" s="2">
        <v>1417</v>
      </c>
      <c r="CF138" s="2">
        <v>1160</v>
      </c>
      <c r="CG138" s="2">
        <v>1100</v>
      </c>
      <c r="CH138" s="2">
        <v>1080</v>
      </c>
      <c r="CI138" s="2">
        <v>1005</v>
      </c>
      <c r="CJ138" s="2">
        <v>1071</v>
      </c>
      <c r="CK138" s="2">
        <v>1077</v>
      </c>
      <c r="CL138" s="2">
        <v>1170</v>
      </c>
      <c r="CM138" s="2">
        <v>1170</v>
      </c>
      <c r="CN138" s="2">
        <v>1138</v>
      </c>
      <c r="CO138" s="2">
        <v>1124</v>
      </c>
      <c r="CP138" s="2">
        <v>1095</v>
      </c>
      <c r="CQ138" s="2">
        <v>1097</v>
      </c>
      <c r="CR138" s="2">
        <v>1342</v>
      </c>
      <c r="CS138" s="2">
        <v>1281</v>
      </c>
      <c r="CT138" s="2">
        <v>1327</v>
      </c>
      <c r="CU138" s="2">
        <v>1400</v>
      </c>
      <c r="CV138" s="2">
        <v>1239</v>
      </c>
      <c r="CW138" s="2">
        <v>1208</v>
      </c>
      <c r="CX138" s="2">
        <v>1279</v>
      </c>
      <c r="CY138" s="2">
        <v>1223</v>
      </c>
      <c r="CZ138" s="2">
        <v>1282</v>
      </c>
      <c r="DA138" s="2">
        <v>1434</v>
      </c>
      <c r="DB138" s="2">
        <v>1456</v>
      </c>
      <c r="DC138" s="2">
        <v>1358</v>
      </c>
      <c r="DD138" s="2">
        <v>1634</v>
      </c>
      <c r="DE138" s="2">
        <v>1704</v>
      </c>
      <c r="DF138" s="2">
        <v>1530</v>
      </c>
      <c r="DG138" s="2">
        <v>1604</v>
      </c>
      <c r="DH138" s="2">
        <v>1762</v>
      </c>
      <c r="DI138" s="2">
        <v>1475</v>
      </c>
      <c r="DJ138" s="2">
        <v>1500</v>
      </c>
      <c r="DK138" s="2">
        <v>1320</v>
      </c>
      <c r="DL138" s="2">
        <v>1116</v>
      </c>
      <c r="DM138" s="2">
        <v>1186</v>
      </c>
      <c r="DN138" s="2">
        <v>1292</v>
      </c>
      <c r="DO138" s="2">
        <v>1692</v>
      </c>
      <c r="DP138" s="2">
        <v>2192</v>
      </c>
      <c r="DQ138" s="2">
        <v>1693</v>
      </c>
      <c r="DR138" s="2">
        <v>1214</v>
      </c>
      <c r="DS138" s="2">
        <v>1163</v>
      </c>
      <c r="DT138" s="2">
        <v>899</v>
      </c>
      <c r="DU138" s="2">
        <v>922</v>
      </c>
      <c r="DV138" s="2">
        <v>641</v>
      </c>
      <c r="DW138" s="2">
        <v>671</v>
      </c>
      <c r="DX138" s="2">
        <v>648</v>
      </c>
      <c r="DY138" s="2">
        <v>540</v>
      </c>
      <c r="DZ138" s="2">
        <v>575</v>
      </c>
      <c r="EA138" s="2">
        <v>533</v>
      </c>
      <c r="EB138" s="2">
        <v>480</v>
      </c>
      <c r="EC138" s="2">
        <v>564</v>
      </c>
      <c r="ED138" s="2">
        <v>415</v>
      </c>
      <c r="EE138" s="2">
        <v>384</v>
      </c>
      <c r="EF138" s="2">
        <v>347</v>
      </c>
      <c r="EG138" s="2">
        <v>353</v>
      </c>
      <c r="EH138" s="2">
        <v>334</v>
      </c>
      <c r="EI138" s="2">
        <v>339</v>
      </c>
      <c r="EJ138" s="2">
        <v>376</v>
      </c>
      <c r="EK138" s="2">
        <v>368</v>
      </c>
      <c r="EL138" s="2">
        <v>358</v>
      </c>
      <c r="EM138" s="2">
        <v>339</v>
      </c>
      <c r="EN138" s="2">
        <v>333</v>
      </c>
      <c r="EO138" s="2">
        <v>316</v>
      </c>
      <c r="EP138" s="2">
        <v>312</v>
      </c>
      <c r="EQ138" s="2">
        <v>290</v>
      </c>
      <c r="ER138" s="2">
        <v>291</v>
      </c>
      <c r="ES138" s="2">
        <v>287</v>
      </c>
      <c r="ET138" s="2">
        <v>287</v>
      </c>
      <c r="EU138" s="2">
        <v>276</v>
      </c>
      <c r="EV138" s="2">
        <v>274</v>
      </c>
      <c r="EW138" s="2">
        <v>261</v>
      </c>
      <c r="EX138" s="2">
        <v>260</v>
      </c>
      <c r="EY138" s="2">
        <v>256</v>
      </c>
      <c r="EZ138" s="2">
        <v>254</v>
      </c>
      <c r="FA138" s="2">
        <v>255</v>
      </c>
      <c r="FB138" s="2">
        <v>251</v>
      </c>
      <c r="FC138" s="2">
        <v>250</v>
      </c>
      <c r="FD138" s="2">
        <v>255</v>
      </c>
      <c r="FE138" s="2">
        <v>250</v>
      </c>
      <c r="FF138" s="2">
        <v>252</v>
      </c>
      <c r="FG138" s="2">
        <v>251</v>
      </c>
      <c r="FH138" s="2">
        <v>250</v>
      </c>
      <c r="FI138" s="2">
        <v>255</v>
      </c>
      <c r="FJ138" s="2">
        <v>269</v>
      </c>
      <c r="FK138" s="2">
        <v>281</v>
      </c>
      <c r="FL138" s="2">
        <v>282</v>
      </c>
      <c r="FM138" s="2">
        <v>276</v>
      </c>
      <c r="FN138" s="2">
        <v>288</v>
      </c>
      <c r="FO138" s="2">
        <v>324</v>
      </c>
      <c r="FP138" s="2">
        <v>350</v>
      </c>
      <c r="FQ138" s="2">
        <v>328</v>
      </c>
      <c r="FR138" s="2">
        <v>311</v>
      </c>
      <c r="FS138" s="2">
        <v>295</v>
      </c>
      <c r="FT138" s="2">
        <v>278</v>
      </c>
      <c r="FU138" s="2">
        <v>273</v>
      </c>
      <c r="FV138" s="2">
        <v>271</v>
      </c>
      <c r="FW138" s="2">
        <v>264</v>
      </c>
      <c r="FX138" s="2">
        <v>260</v>
      </c>
      <c r="FY138" s="2">
        <v>259</v>
      </c>
      <c r="FZ138" s="2">
        <v>248</v>
      </c>
      <c r="GA138" s="2">
        <v>258</v>
      </c>
      <c r="GB138" s="2">
        <v>195</v>
      </c>
      <c r="GC138" s="2">
        <v>194</v>
      </c>
      <c r="GD138" s="2">
        <v>190</v>
      </c>
      <c r="GE138" s="2">
        <v>187</v>
      </c>
      <c r="GF138" s="2">
        <v>186</v>
      </c>
      <c r="GG138" s="2">
        <v>195</v>
      </c>
      <c r="GH138" s="2">
        <v>196</v>
      </c>
      <c r="GI138" s="2">
        <v>197</v>
      </c>
      <c r="GJ138" s="2">
        <v>197</v>
      </c>
      <c r="GK138" s="2">
        <v>199</v>
      </c>
      <c r="GL138" s="2">
        <v>204</v>
      </c>
      <c r="GM138" s="2">
        <v>200</v>
      </c>
      <c r="GN138" s="2">
        <v>201</v>
      </c>
      <c r="GO138" s="2">
        <v>201</v>
      </c>
      <c r="GP138" s="2">
        <v>200</v>
      </c>
      <c r="GQ138" s="2">
        <v>198</v>
      </c>
      <c r="GR138" s="2">
        <v>196</v>
      </c>
      <c r="GS138" s="2">
        <v>197</v>
      </c>
      <c r="GT138" s="2">
        <v>195</v>
      </c>
      <c r="GU138" s="2">
        <v>193</v>
      </c>
      <c r="GV138" s="2">
        <v>198</v>
      </c>
      <c r="GW138" s="2">
        <v>202</v>
      </c>
      <c r="GX138" s="2">
        <v>204</v>
      </c>
      <c r="GY138" s="2">
        <v>208</v>
      </c>
      <c r="GZ138" s="2">
        <v>211</v>
      </c>
      <c r="HA138" s="2">
        <v>205</v>
      </c>
      <c r="HB138" s="2">
        <v>202</v>
      </c>
      <c r="HC138" s="2">
        <v>202</v>
      </c>
      <c r="HD138" s="2">
        <v>209</v>
      </c>
      <c r="HE138" s="2">
        <v>208</v>
      </c>
      <c r="HF138" s="2">
        <v>205</v>
      </c>
      <c r="HG138" s="2">
        <v>203</v>
      </c>
      <c r="HH138" s="2">
        <v>202</v>
      </c>
      <c r="HI138" s="2">
        <v>209</v>
      </c>
      <c r="HJ138" s="2">
        <v>209</v>
      </c>
      <c r="HK138" s="2">
        <v>212</v>
      </c>
      <c r="HL138" s="2">
        <v>206</v>
      </c>
      <c r="HM138" s="2">
        <v>212</v>
      </c>
      <c r="HN138" s="2">
        <v>218</v>
      </c>
      <c r="HO138" s="2">
        <v>221</v>
      </c>
      <c r="HP138" s="2">
        <v>218</v>
      </c>
      <c r="HQ138" s="2">
        <v>218</v>
      </c>
      <c r="HR138" s="2">
        <v>214</v>
      </c>
      <c r="HS138" s="2">
        <v>205</v>
      </c>
      <c r="HT138" s="2">
        <v>205</v>
      </c>
      <c r="HU138" s="2">
        <v>202</v>
      </c>
      <c r="HV138" s="2">
        <v>205</v>
      </c>
      <c r="HW138" s="2">
        <v>207</v>
      </c>
      <c r="HX138" s="2">
        <v>213</v>
      </c>
      <c r="HY138" s="2">
        <v>212</v>
      </c>
      <c r="HZ138" s="2">
        <v>219</v>
      </c>
      <c r="IA138" s="2">
        <v>224</v>
      </c>
      <c r="IB138" s="2">
        <v>233</v>
      </c>
      <c r="IC138" s="2">
        <v>217</v>
      </c>
      <c r="ID138" s="2">
        <v>200</v>
      </c>
      <c r="IE138" s="2">
        <v>200</v>
      </c>
      <c r="IF138" s="2">
        <v>205</v>
      </c>
      <c r="IG138" s="2">
        <v>209</v>
      </c>
      <c r="IH138" s="2">
        <v>213</v>
      </c>
      <c r="II138" s="2">
        <v>208</v>
      </c>
      <c r="IJ138" s="2">
        <v>205</v>
      </c>
      <c r="IK138" s="2">
        <v>199</v>
      </c>
      <c r="IL138" s="2">
        <v>194</v>
      </c>
      <c r="IM138" s="2">
        <v>191</v>
      </c>
      <c r="IN138" s="2">
        <v>184</v>
      </c>
      <c r="IO138" s="2">
        <v>181</v>
      </c>
      <c r="IP138" s="2">
        <v>176</v>
      </c>
      <c r="IQ138" s="2">
        <v>175</v>
      </c>
      <c r="IR138" s="2">
        <v>179</v>
      </c>
      <c r="IS138" s="2">
        <v>179</v>
      </c>
      <c r="IT138" s="2">
        <v>180</v>
      </c>
    </row>
    <row r="139" spans="1:254" ht="15.9" customHeight="1">
      <c r="A139" s="65" t="s">
        <v>273</v>
      </c>
      <c r="B139" s="41" t="s">
        <v>274</v>
      </c>
      <c r="C139" s="45">
        <v>535</v>
      </c>
      <c r="D139" s="16">
        <v>-8</v>
      </c>
      <c r="E139" s="30">
        <v>543</v>
      </c>
      <c r="F139" s="30">
        <v>542</v>
      </c>
      <c r="G139" s="30">
        <v>521</v>
      </c>
      <c r="H139" s="30">
        <v>501</v>
      </c>
      <c r="I139" s="30">
        <v>492</v>
      </c>
      <c r="J139" s="30">
        <v>468</v>
      </c>
      <c r="K139" s="30">
        <v>474</v>
      </c>
      <c r="L139" s="30">
        <v>508</v>
      </c>
      <c r="M139" s="30">
        <v>532</v>
      </c>
      <c r="N139" s="30">
        <v>517</v>
      </c>
      <c r="O139" s="30">
        <v>530</v>
      </c>
      <c r="P139" s="30">
        <v>535</v>
      </c>
      <c r="Q139" s="30">
        <v>517</v>
      </c>
      <c r="R139" s="30">
        <v>504</v>
      </c>
      <c r="S139" s="30">
        <v>550</v>
      </c>
      <c r="T139" s="30">
        <v>542</v>
      </c>
      <c r="U139" s="30">
        <v>535</v>
      </c>
      <c r="V139" s="30">
        <v>543</v>
      </c>
      <c r="W139" s="30">
        <v>553</v>
      </c>
      <c r="X139" s="30">
        <v>555</v>
      </c>
      <c r="Y139" s="30">
        <v>547</v>
      </c>
      <c r="Z139" s="30">
        <v>564</v>
      </c>
      <c r="AA139" s="30">
        <v>580</v>
      </c>
      <c r="AB139" s="30">
        <v>554</v>
      </c>
      <c r="AC139" s="30">
        <v>553</v>
      </c>
      <c r="AD139" s="30">
        <v>550</v>
      </c>
      <c r="AE139" s="30">
        <v>554</v>
      </c>
      <c r="AF139" s="30">
        <v>559</v>
      </c>
      <c r="AG139" s="30">
        <v>550</v>
      </c>
      <c r="AH139" s="30">
        <v>544</v>
      </c>
      <c r="AI139" s="30">
        <v>550</v>
      </c>
      <c r="AJ139" s="30">
        <v>575</v>
      </c>
      <c r="AK139" s="30">
        <v>590</v>
      </c>
      <c r="AL139" s="30">
        <v>588</v>
      </c>
      <c r="AM139" s="30">
        <v>607</v>
      </c>
      <c r="AN139" s="30">
        <v>632</v>
      </c>
      <c r="AO139" s="30">
        <v>619</v>
      </c>
      <c r="AP139" s="30">
        <v>612</v>
      </c>
      <c r="AQ139" s="30">
        <v>628</v>
      </c>
      <c r="AR139" s="30">
        <v>720</v>
      </c>
      <c r="AS139" s="30">
        <v>706</v>
      </c>
      <c r="AT139" s="30">
        <v>767</v>
      </c>
      <c r="AU139" s="30">
        <v>687</v>
      </c>
      <c r="AV139" s="30">
        <v>665</v>
      </c>
      <c r="AW139" s="30">
        <v>657</v>
      </c>
      <c r="AX139" s="30">
        <v>668</v>
      </c>
      <c r="AY139" s="30">
        <v>678</v>
      </c>
      <c r="AZ139" s="30">
        <v>693</v>
      </c>
      <c r="BA139" s="30">
        <v>692</v>
      </c>
      <c r="BB139" s="30">
        <v>708</v>
      </c>
      <c r="BC139" s="30">
        <v>733</v>
      </c>
      <c r="BD139" s="30">
        <v>769</v>
      </c>
      <c r="BE139" s="30">
        <v>792</v>
      </c>
      <c r="BF139" s="30">
        <v>757</v>
      </c>
      <c r="BG139" s="30">
        <v>751</v>
      </c>
      <c r="BH139" s="30">
        <v>752</v>
      </c>
      <c r="BI139" s="30">
        <v>800</v>
      </c>
      <c r="BJ139" s="30">
        <v>828</v>
      </c>
      <c r="BK139" s="30">
        <v>828</v>
      </c>
      <c r="BL139" s="30">
        <v>859</v>
      </c>
      <c r="BM139" s="2">
        <v>935</v>
      </c>
      <c r="BN139" s="2">
        <v>982</v>
      </c>
      <c r="BO139" s="2">
        <v>905</v>
      </c>
      <c r="BP139" s="2">
        <v>986</v>
      </c>
      <c r="BQ139" s="2">
        <v>963</v>
      </c>
      <c r="BR139" s="2">
        <v>975</v>
      </c>
      <c r="BS139" s="2">
        <v>1045</v>
      </c>
      <c r="BT139" s="2">
        <v>1122</v>
      </c>
      <c r="BU139" s="2">
        <v>1172</v>
      </c>
      <c r="BV139" s="2">
        <v>1248</v>
      </c>
      <c r="BW139" s="2">
        <v>1155</v>
      </c>
      <c r="BX139" s="2">
        <v>1094</v>
      </c>
      <c r="BY139" s="2">
        <v>1262</v>
      </c>
      <c r="BZ139" s="2">
        <v>1325</v>
      </c>
      <c r="CA139" s="2">
        <v>1073</v>
      </c>
      <c r="CB139" s="2">
        <v>962</v>
      </c>
      <c r="CC139" s="2">
        <v>894</v>
      </c>
      <c r="CD139" s="2">
        <v>972</v>
      </c>
      <c r="CE139" s="2">
        <v>1050</v>
      </c>
      <c r="CF139" s="2">
        <v>812</v>
      </c>
      <c r="CG139" s="2">
        <v>886</v>
      </c>
      <c r="CH139" s="2">
        <v>811</v>
      </c>
      <c r="CI139" s="2">
        <v>741</v>
      </c>
      <c r="CJ139" s="2">
        <v>630</v>
      </c>
      <c r="CK139" s="2">
        <v>488</v>
      </c>
      <c r="CL139" s="2">
        <v>451</v>
      </c>
      <c r="CM139" s="2">
        <v>467</v>
      </c>
      <c r="CN139" s="2">
        <v>452</v>
      </c>
      <c r="CO139" s="2">
        <v>470</v>
      </c>
      <c r="CP139" s="2">
        <v>474</v>
      </c>
      <c r="CQ139" s="2">
        <v>484</v>
      </c>
      <c r="CR139" s="2">
        <v>545</v>
      </c>
      <c r="CS139" s="2">
        <v>470</v>
      </c>
      <c r="CT139" s="2">
        <v>418</v>
      </c>
      <c r="CU139" s="2">
        <v>460</v>
      </c>
      <c r="CV139" s="2">
        <v>445</v>
      </c>
      <c r="CW139" s="2">
        <v>424</v>
      </c>
      <c r="CX139" s="2">
        <v>471</v>
      </c>
      <c r="CY139" s="2">
        <v>408</v>
      </c>
      <c r="CZ139" s="2">
        <v>324</v>
      </c>
      <c r="DA139" s="2">
        <v>325</v>
      </c>
      <c r="DB139" s="2">
        <v>312</v>
      </c>
      <c r="DC139" s="2">
        <v>298</v>
      </c>
      <c r="DD139" s="2">
        <v>319</v>
      </c>
      <c r="DE139" s="2">
        <v>312</v>
      </c>
      <c r="DF139" s="2">
        <v>296</v>
      </c>
      <c r="DG139" s="2">
        <v>311</v>
      </c>
      <c r="DH139" s="2">
        <v>315</v>
      </c>
      <c r="DI139" s="2">
        <v>333</v>
      </c>
      <c r="DJ139" s="2">
        <v>322</v>
      </c>
      <c r="DK139" s="2">
        <v>317</v>
      </c>
      <c r="DL139" s="2">
        <v>317</v>
      </c>
      <c r="DM139" s="2">
        <v>337</v>
      </c>
      <c r="DN139" s="2">
        <v>349</v>
      </c>
      <c r="DO139" s="2">
        <v>365</v>
      </c>
      <c r="DP139" s="2">
        <v>391</v>
      </c>
      <c r="DQ139" s="2">
        <v>397</v>
      </c>
      <c r="DR139" s="2">
        <v>389</v>
      </c>
      <c r="DS139" s="2">
        <v>401</v>
      </c>
      <c r="DT139" s="2">
        <v>414</v>
      </c>
      <c r="DU139" s="2">
        <v>420</v>
      </c>
      <c r="DV139" s="2">
        <v>410</v>
      </c>
      <c r="DW139" s="2">
        <v>420</v>
      </c>
      <c r="DX139" s="2">
        <v>438</v>
      </c>
      <c r="DY139" s="2">
        <v>414</v>
      </c>
      <c r="DZ139" s="2">
        <v>461</v>
      </c>
      <c r="EA139" s="2">
        <v>340</v>
      </c>
      <c r="EB139" s="2">
        <v>300</v>
      </c>
      <c r="EC139" s="2">
        <v>354</v>
      </c>
      <c r="ED139" s="2">
        <v>388.33330000000001</v>
      </c>
      <c r="EE139" s="2">
        <v>366.66660000000002</v>
      </c>
      <c r="EF139" s="2">
        <v>365</v>
      </c>
      <c r="EG139" s="2">
        <v>366.33330000000001</v>
      </c>
      <c r="EH139" s="2">
        <v>367.66660000000002</v>
      </c>
      <c r="EI139" s="2">
        <v>393.66660000000002</v>
      </c>
      <c r="EJ139" s="2">
        <v>415</v>
      </c>
      <c r="EK139" s="2">
        <v>427.33330000000001</v>
      </c>
      <c r="EL139" s="2">
        <v>351.66660000000002</v>
      </c>
      <c r="EM139" s="2">
        <v>390</v>
      </c>
      <c r="EN139" s="2">
        <v>326.66660000000002</v>
      </c>
      <c r="EO139" s="2">
        <v>252.66659999999999</v>
      </c>
      <c r="EP139" s="2">
        <v>219.33330000000001</v>
      </c>
      <c r="EQ139" s="2">
        <v>178</v>
      </c>
      <c r="ER139" s="2">
        <v>173.33330000000001</v>
      </c>
      <c r="ES139" s="2">
        <v>172.66659999999999</v>
      </c>
      <c r="ET139" s="2">
        <v>171.33330000000001</v>
      </c>
      <c r="EU139" s="2">
        <v>168.66659999999999</v>
      </c>
      <c r="EV139" s="2">
        <v>171</v>
      </c>
      <c r="EW139" s="2">
        <v>172.33330000000001</v>
      </c>
      <c r="EX139" s="2">
        <v>172.33330000000001</v>
      </c>
      <c r="EY139" s="2">
        <v>169</v>
      </c>
      <c r="EZ139" s="2">
        <v>167.66659999999999</v>
      </c>
      <c r="FA139" s="2">
        <v>168.33330000000001</v>
      </c>
      <c r="FB139" s="2">
        <v>168.66659999999999</v>
      </c>
      <c r="FC139" s="2">
        <v>169.33330000000001</v>
      </c>
      <c r="FD139" s="2">
        <v>171.33330000000001</v>
      </c>
      <c r="FE139" s="2">
        <v>178.33330000000001</v>
      </c>
      <c r="FF139" s="2">
        <v>171.33330000000001</v>
      </c>
      <c r="FG139" s="2">
        <v>161.66659999999999</v>
      </c>
      <c r="FH139" s="2">
        <v>162.33330000000001</v>
      </c>
      <c r="FI139" s="2">
        <v>164.33330000000001</v>
      </c>
      <c r="FJ139" s="2">
        <v>164.33330000000001</v>
      </c>
      <c r="FK139" s="2">
        <v>164</v>
      </c>
      <c r="FL139" s="2">
        <v>162</v>
      </c>
      <c r="FM139" s="2">
        <v>169.33330000000001</v>
      </c>
      <c r="FN139" s="2">
        <v>159.33330000000001</v>
      </c>
      <c r="FO139" s="2">
        <v>160</v>
      </c>
      <c r="FP139" s="2">
        <v>157</v>
      </c>
      <c r="FQ139" s="2">
        <v>156</v>
      </c>
      <c r="FR139" s="2">
        <v>156</v>
      </c>
      <c r="FS139" s="2">
        <v>155.66659999999999</v>
      </c>
      <c r="FT139" s="2">
        <v>156</v>
      </c>
      <c r="FU139" s="2">
        <v>155.33330000000001</v>
      </c>
      <c r="FV139" s="2">
        <v>160</v>
      </c>
      <c r="FW139" s="2">
        <v>160.33330000000001</v>
      </c>
      <c r="FX139" s="2">
        <v>161.66659999999999</v>
      </c>
      <c r="FY139" s="2">
        <v>163</v>
      </c>
      <c r="FZ139" s="2">
        <v>164.66659999999999</v>
      </c>
      <c r="GA139" s="2">
        <v>163.66659999999999</v>
      </c>
      <c r="GB139" s="2">
        <v>163.33330000000001</v>
      </c>
      <c r="GC139" s="2">
        <v>161.33330000000001</v>
      </c>
      <c r="GD139" s="2">
        <v>163.33330000000001</v>
      </c>
      <c r="GE139" s="2">
        <v>163.66659999999999</v>
      </c>
      <c r="GF139" s="2">
        <v>163.33330000000001</v>
      </c>
      <c r="GG139" s="2">
        <v>166</v>
      </c>
      <c r="GH139" s="2">
        <v>165.66659999999999</v>
      </c>
      <c r="GI139" s="2">
        <v>165.33330000000001</v>
      </c>
      <c r="GJ139" s="2">
        <v>165</v>
      </c>
      <c r="GK139" s="2">
        <v>166.66659999999999</v>
      </c>
      <c r="GL139" s="2">
        <v>166.66659999999999</v>
      </c>
      <c r="GM139" s="2">
        <v>168.66659999999999</v>
      </c>
      <c r="GN139" s="2">
        <v>165.66659999999999</v>
      </c>
      <c r="GO139" s="2">
        <v>163.66659999999999</v>
      </c>
      <c r="GP139" s="2">
        <v>165.66659999999999</v>
      </c>
      <c r="GQ139" s="2">
        <v>166.66659999999999</v>
      </c>
      <c r="GR139" s="2">
        <v>165</v>
      </c>
      <c r="GS139" s="2">
        <v>168.33330000000001</v>
      </c>
      <c r="GT139" s="2">
        <v>163.66659999999999</v>
      </c>
      <c r="GU139" s="2">
        <v>167</v>
      </c>
      <c r="GV139" s="2">
        <v>170.33330000000001</v>
      </c>
      <c r="GW139" s="2">
        <v>172.66659999999999</v>
      </c>
      <c r="GX139" s="2">
        <v>173.66659999999999</v>
      </c>
      <c r="GY139" s="2">
        <v>174</v>
      </c>
      <c r="GZ139" s="2">
        <v>172.33330000000001</v>
      </c>
      <c r="HA139" s="2">
        <v>175.33330000000001</v>
      </c>
      <c r="HB139" s="2">
        <v>175</v>
      </c>
      <c r="HC139" s="2">
        <v>176.33330000000001</v>
      </c>
      <c r="HD139" s="2">
        <v>177.33330000000001</v>
      </c>
      <c r="HE139" s="2">
        <v>181</v>
      </c>
      <c r="HF139" s="2">
        <v>183.33330000000001</v>
      </c>
      <c r="HG139" s="2">
        <v>185</v>
      </c>
      <c r="HH139" s="2">
        <v>185</v>
      </c>
      <c r="HI139" s="2">
        <v>185</v>
      </c>
      <c r="HJ139" s="2">
        <v>186.66659999999999</v>
      </c>
      <c r="HK139" s="2">
        <v>187</v>
      </c>
      <c r="HL139" s="2">
        <v>196</v>
      </c>
      <c r="HM139" s="2">
        <v>186.66659999999999</v>
      </c>
      <c r="HN139" s="2">
        <v>175.33330000000001</v>
      </c>
      <c r="HO139" s="2">
        <v>197.33330000000001</v>
      </c>
      <c r="HP139" s="2">
        <v>190.33330000000001</v>
      </c>
      <c r="HQ139" s="2">
        <v>191.66659999999999</v>
      </c>
      <c r="HR139" s="2">
        <v>191.66659999999999</v>
      </c>
      <c r="HS139" s="2">
        <v>190.33330000000001</v>
      </c>
      <c r="HT139" s="2">
        <v>187.66659999999999</v>
      </c>
      <c r="HU139" s="2">
        <v>189</v>
      </c>
      <c r="HV139" s="2">
        <v>188.33330000000001</v>
      </c>
      <c r="HW139" s="2">
        <v>189</v>
      </c>
      <c r="HX139" s="2">
        <v>189.66659999999999</v>
      </c>
      <c r="HY139" s="2">
        <v>188.66659999999999</v>
      </c>
      <c r="HZ139" s="2">
        <v>188.66659999999999</v>
      </c>
      <c r="IA139" s="2">
        <v>186.33330000000001</v>
      </c>
      <c r="IB139" s="2">
        <v>188.33330000000001</v>
      </c>
      <c r="IC139" s="2">
        <v>188</v>
      </c>
      <c r="ID139" s="2">
        <v>187.33330000000001</v>
      </c>
      <c r="IE139" s="2">
        <v>185.66659999999999</v>
      </c>
      <c r="IF139" s="2">
        <v>185.33330000000001</v>
      </c>
      <c r="IG139" s="2">
        <v>187.33330000000001</v>
      </c>
      <c r="IH139" s="2">
        <v>183</v>
      </c>
      <c r="II139" s="2">
        <v>183</v>
      </c>
      <c r="IJ139" s="2">
        <v>181.66659999999999</v>
      </c>
      <c r="IK139" s="2">
        <v>180</v>
      </c>
      <c r="IL139" s="2">
        <v>179</v>
      </c>
      <c r="IM139" s="2">
        <v>189</v>
      </c>
      <c r="IO139" s="2">
        <v>186.66659999999999</v>
      </c>
      <c r="IP139" s="2">
        <v>186.33330000000001</v>
      </c>
      <c r="IQ139" s="2">
        <v>183.66659999999999</v>
      </c>
      <c r="IR139" s="2">
        <v>177.33330000000001</v>
      </c>
      <c r="IS139" s="2">
        <v>188.33330000000001</v>
      </c>
      <c r="IT139" s="2">
        <v>186</v>
      </c>
    </row>
    <row r="140" spans="1:254" ht="15.9" customHeight="1">
      <c r="A140" s="65" t="s">
        <v>275</v>
      </c>
      <c r="B140" s="41" t="s">
        <v>276</v>
      </c>
      <c r="C140" s="45">
        <v>47</v>
      </c>
      <c r="D140" s="16">
        <v>0</v>
      </c>
      <c r="E140" s="30">
        <v>47</v>
      </c>
      <c r="F140" s="30">
        <v>46</v>
      </c>
      <c r="G140" s="30">
        <v>45</v>
      </c>
      <c r="H140" s="30">
        <v>46</v>
      </c>
      <c r="I140" s="30">
        <v>46</v>
      </c>
      <c r="J140" s="30">
        <v>43</v>
      </c>
      <c r="K140" s="30">
        <v>44</v>
      </c>
      <c r="L140" s="30">
        <v>46</v>
      </c>
      <c r="M140" s="30">
        <v>47</v>
      </c>
      <c r="N140" s="30">
        <v>46</v>
      </c>
      <c r="O140" s="30">
        <v>46</v>
      </c>
      <c r="P140" s="30">
        <v>46</v>
      </c>
      <c r="Q140" s="30">
        <v>46</v>
      </c>
      <c r="R140" s="30">
        <v>45</v>
      </c>
      <c r="S140" s="30">
        <v>48</v>
      </c>
      <c r="T140" s="30">
        <v>50</v>
      </c>
      <c r="U140" s="30">
        <v>51</v>
      </c>
      <c r="V140" s="30">
        <v>51</v>
      </c>
      <c r="W140" s="30">
        <v>50</v>
      </c>
      <c r="X140" s="30">
        <v>50</v>
      </c>
      <c r="Y140" s="30">
        <v>51</v>
      </c>
      <c r="Z140" s="30">
        <v>52</v>
      </c>
      <c r="AA140" s="30">
        <v>53</v>
      </c>
      <c r="AB140" s="30">
        <v>51</v>
      </c>
      <c r="AC140" s="30">
        <v>51</v>
      </c>
      <c r="AD140" s="30">
        <v>54</v>
      </c>
      <c r="AE140" s="30">
        <v>54</v>
      </c>
      <c r="AF140" s="30">
        <v>55</v>
      </c>
      <c r="AG140" s="30">
        <v>54</v>
      </c>
      <c r="AH140" s="30">
        <v>55</v>
      </c>
      <c r="AI140" s="30">
        <v>49</v>
      </c>
      <c r="AJ140" s="30">
        <v>49</v>
      </c>
      <c r="AK140" s="30">
        <v>51</v>
      </c>
      <c r="AL140" s="30">
        <v>49</v>
      </c>
      <c r="AM140" s="30">
        <v>49</v>
      </c>
      <c r="AN140" s="30">
        <v>44</v>
      </c>
      <c r="AO140" s="30">
        <v>44</v>
      </c>
      <c r="AP140" s="30">
        <v>48</v>
      </c>
      <c r="AQ140" s="30">
        <v>51</v>
      </c>
      <c r="AR140" s="30">
        <v>52</v>
      </c>
      <c r="AS140" s="30">
        <v>53</v>
      </c>
      <c r="AT140" s="30">
        <v>52</v>
      </c>
      <c r="AU140" s="30">
        <v>50</v>
      </c>
      <c r="AV140" s="30">
        <v>52</v>
      </c>
      <c r="AW140" s="30">
        <v>52</v>
      </c>
      <c r="AX140" s="30">
        <v>51</v>
      </c>
      <c r="AY140" s="30">
        <v>53</v>
      </c>
      <c r="AZ140" s="30">
        <v>51</v>
      </c>
      <c r="BA140" s="30">
        <v>54</v>
      </c>
      <c r="BB140" s="30">
        <v>50</v>
      </c>
      <c r="BC140" s="30">
        <v>55</v>
      </c>
      <c r="BD140" s="30">
        <v>58</v>
      </c>
      <c r="BE140" s="30">
        <v>62</v>
      </c>
      <c r="BF140" s="30">
        <v>62</v>
      </c>
      <c r="BG140" s="30">
        <v>61</v>
      </c>
      <c r="BH140" s="30">
        <v>62</v>
      </c>
      <c r="BI140" s="30">
        <v>66</v>
      </c>
      <c r="BJ140" s="30">
        <v>65</v>
      </c>
      <c r="BK140" s="30">
        <v>68</v>
      </c>
      <c r="BL140" s="30">
        <v>70</v>
      </c>
      <c r="BM140" s="2">
        <v>71</v>
      </c>
      <c r="BN140" s="2">
        <v>75</v>
      </c>
      <c r="BO140" s="2">
        <v>77</v>
      </c>
      <c r="BP140" s="2">
        <v>80</v>
      </c>
      <c r="BQ140" s="2">
        <v>86</v>
      </c>
      <c r="BR140" s="2">
        <v>87</v>
      </c>
      <c r="BS140" s="2">
        <v>99</v>
      </c>
      <c r="BT140" s="2">
        <v>91</v>
      </c>
      <c r="BU140" s="2">
        <v>91</v>
      </c>
      <c r="BV140" s="2">
        <v>93</v>
      </c>
      <c r="BW140" s="2">
        <v>94</v>
      </c>
      <c r="BX140" s="2">
        <v>100</v>
      </c>
      <c r="BY140" s="2">
        <v>103</v>
      </c>
      <c r="BZ140" s="2">
        <v>110</v>
      </c>
      <c r="CA140" s="2">
        <v>100</v>
      </c>
      <c r="CB140" s="2">
        <v>96</v>
      </c>
      <c r="CC140" s="2">
        <v>91</v>
      </c>
      <c r="CD140" s="2">
        <v>81</v>
      </c>
      <c r="CE140" s="2">
        <v>77</v>
      </c>
      <c r="CF140" s="2">
        <v>82</v>
      </c>
      <c r="CG140" s="2">
        <v>82</v>
      </c>
      <c r="CH140" s="2">
        <v>82</v>
      </c>
      <c r="CI140" s="2">
        <v>79</v>
      </c>
      <c r="CJ140" s="2">
        <v>82</v>
      </c>
      <c r="CK140" s="2">
        <v>88</v>
      </c>
      <c r="CL140" s="2">
        <v>88</v>
      </c>
      <c r="CM140" s="2">
        <v>74</v>
      </c>
      <c r="CN140" s="2">
        <v>72</v>
      </c>
      <c r="CO140" s="2">
        <v>69</v>
      </c>
      <c r="CP140" s="2">
        <v>73</v>
      </c>
      <c r="CQ140" s="2">
        <v>76</v>
      </c>
      <c r="CR140" s="2">
        <v>56</v>
      </c>
      <c r="CS140" s="2">
        <v>59</v>
      </c>
      <c r="CT140" s="2">
        <v>65</v>
      </c>
      <c r="CU140" s="2">
        <v>91</v>
      </c>
      <c r="CV140" s="2">
        <v>101</v>
      </c>
      <c r="CW140" s="2">
        <v>128</v>
      </c>
      <c r="CX140" s="2">
        <v>92</v>
      </c>
      <c r="CY140" s="2">
        <v>79</v>
      </c>
      <c r="CZ140" s="2">
        <v>77</v>
      </c>
      <c r="DA140" s="2">
        <v>86</v>
      </c>
      <c r="DB140" s="2">
        <v>50</v>
      </c>
      <c r="DC140" s="2">
        <v>40</v>
      </c>
      <c r="DD140" s="2">
        <v>25</v>
      </c>
      <c r="DE140" s="2">
        <v>25</v>
      </c>
      <c r="DF140" s="2">
        <v>23</v>
      </c>
      <c r="DG140" s="2">
        <v>25</v>
      </c>
      <c r="DH140" s="2">
        <v>26</v>
      </c>
      <c r="DI140" s="2">
        <v>26</v>
      </c>
      <c r="DJ140" s="2">
        <v>24</v>
      </c>
      <c r="DK140" s="2">
        <v>23</v>
      </c>
      <c r="DL140" s="2">
        <v>22</v>
      </c>
      <c r="DM140" s="2">
        <v>22</v>
      </c>
      <c r="DN140" s="2">
        <v>23</v>
      </c>
      <c r="DO140" s="2">
        <v>22</v>
      </c>
      <c r="DP140" s="2">
        <v>22</v>
      </c>
      <c r="DQ140" s="2">
        <v>22</v>
      </c>
      <c r="DR140" s="2">
        <v>22</v>
      </c>
      <c r="DS140" s="2">
        <v>24</v>
      </c>
      <c r="DT140" s="2">
        <v>24</v>
      </c>
      <c r="DU140" s="2">
        <v>21</v>
      </c>
      <c r="DV140" s="2">
        <v>21</v>
      </c>
      <c r="DW140" s="2">
        <v>21</v>
      </c>
      <c r="DX140" s="2">
        <v>21</v>
      </c>
      <c r="DY140" s="2">
        <v>22</v>
      </c>
      <c r="DZ140" s="2">
        <v>21</v>
      </c>
      <c r="EA140" s="2">
        <v>21</v>
      </c>
      <c r="EB140" s="2">
        <v>21</v>
      </c>
      <c r="EC140" s="2">
        <v>21</v>
      </c>
      <c r="ED140" s="2">
        <v>21</v>
      </c>
      <c r="EE140" s="2">
        <v>22</v>
      </c>
      <c r="EF140" s="2">
        <v>22</v>
      </c>
      <c r="EG140" s="2">
        <v>22</v>
      </c>
      <c r="EH140" s="2">
        <v>22</v>
      </c>
      <c r="EI140" s="2">
        <v>21</v>
      </c>
      <c r="EJ140" s="2">
        <v>22</v>
      </c>
      <c r="EK140" s="2">
        <v>22</v>
      </c>
      <c r="EL140" s="2">
        <v>21</v>
      </c>
      <c r="EM140" s="2">
        <v>20</v>
      </c>
      <c r="EN140" s="2">
        <v>20</v>
      </c>
      <c r="EO140" s="2">
        <v>20</v>
      </c>
      <c r="EP140" s="2">
        <v>20</v>
      </c>
      <c r="EQ140" s="2">
        <v>19</v>
      </c>
      <c r="ER140" s="2">
        <v>19</v>
      </c>
      <c r="ES140" s="2">
        <v>20</v>
      </c>
      <c r="ET140" s="2">
        <v>19</v>
      </c>
      <c r="EU140" s="2">
        <v>19</v>
      </c>
      <c r="EV140" s="2">
        <v>20</v>
      </c>
      <c r="EW140" s="2">
        <v>20</v>
      </c>
      <c r="EX140" s="2">
        <v>19</v>
      </c>
      <c r="EY140" s="2">
        <v>19</v>
      </c>
      <c r="EZ140" s="2">
        <v>18</v>
      </c>
      <c r="FA140" s="2">
        <v>19</v>
      </c>
      <c r="FB140" s="2">
        <v>19</v>
      </c>
      <c r="FC140" s="2">
        <v>19</v>
      </c>
      <c r="FD140" s="2">
        <v>19</v>
      </c>
      <c r="FE140" s="2">
        <v>20</v>
      </c>
      <c r="FF140" s="2">
        <v>20</v>
      </c>
      <c r="FG140" s="2">
        <v>20</v>
      </c>
      <c r="FH140" s="2">
        <v>21</v>
      </c>
      <c r="FI140" s="2">
        <v>21</v>
      </c>
      <c r="FJ140" s="2">
        <v>21</v>
      </c>
      <c r="FK140" s="2">
        <v>20</v>
      </c>
      <c r="FL140" s="2">
        <v>20</v>
      </c>
      <c r="FM140" s="2">
        <v>19</v>
      </c>
      <c r="FN140" s="2">
        <v>20</v>
      </c>
      <c r="FO140" s="2">
        <v>20</v>
      </c>
      <c r="FP140" s="2">
        <v>20</v>
      </c>
      <c r="FQ140" s="2">
        <v>19</v>
      </c>
      <c r="FR140" s="2">
        <v>19</v>
      </c>
      <c r="FS140" s="2">
        <v>19</v>
      </c>
      <c r="FT140" s="2">
        <v>19</v>
      </c>
      <c r="FU140" s="2">
        <v>20</v>
      </c>
      <c r="FV140" s="2">
        <v>20</v>
      </c>
      <c r="FW140" s="2">
        <v>20</v>
      </c>
      <c r="FX140" s="2">
        <v>20</v>
      </c>
      <c r="FY140" s="2">
        <v>20</v>
      </c>
      <c r="FZ140" s="2">
        <v>20</v>
      </c>
      <c r="GA140" s="2">
        <v>19</v>
      </c>
      <c r="GB140" s="2">
        <v>19</v>
      </c>
      <c r="GC140" s="2">
        <v>20</v>
      </c>
      <c r="GD140" s="2">
        <v>19</v>
      </c>
      <c r="GE140" s="2">
        <v>19</v>
      </c>
      <c r="GF140" s="2">
        <v>19</v>
      </c>
      <c r="GG140" s="2">
        <v>20</v>
      </c>
      <c r="GH140" s="2">
        <v>19</v>
      </c>
      <c r="GI140" s="2">
        <v>18</v>
      </c>
      <c r="GJ140" s="2">
        <v>18</v>
      </c>
      <c r="GK140" s="2">
        <v>19</v>
      </c>
      <c r="GL140" s="2">
        <v>19</v>
      </c>
      <c r="GM140" s="2">
        <v>18</v>
      </c>
      <c r="GN140" s="2">
        <v>18</v>
      </c>
      <c r="GO140" s="2">
        <v>18</v>
      </c>
      <c r="GP140" s="2">
        <v>18</v>
      </c>
      <c r="GQ140" s="2">
        <v>18</v>
      </c>
      <c r="GR140" s="2">
        <v>17</v>
      </c>
      <c r="GS140" s="2">
        <v>18</v>
      </c>
      <c r="GT140" s="2">
        <v>17</v>
      </c>
      <c r="GU140" s="2">
        <v>17</v>
      </c>
      <c r="GV140" s="2">
        <v>18</v>
      </c>
      <c r="GW140" s="2">
        <v>19</v>
      </c>
      <c r="GX140" s="2">
        <v>18</v>
      </c>
      <c r="GY140" s="2">
        <v>18</v>
      </c>
      <c r="GZ140" s="2">
        <v>19</v>
      </c>
      <c r="HA140" s="2">
        <v>20</v>
      </c>
      <c r="HB140" s="2">
        <v>19</v>
      </c>
      <c r="HC140" s="2">
        <v>20</v>
      </c>
      <c r="HD140" s="2">
        <v>20</v>
      </c>
      <c r="HE140" s="2">
        <v>20</v>
      </c>
      <c r="HF140" s="2">
        <v>22</v>
      </c>
      <c r="HG140" s="2">
        <v>22</v>
      </c>
      <c r="HH140" s="2">
        <v>23</v>
      </c>
      <c r="HI140" s="2">
        <v>25</v>
      </c>
      <c r="HJ140" s="2">
        <v>26</v>
      </c>
      <c r="HK140" s="2">
        <v>24</v>
      </c>
      <c r="HL140" s="2">
        <v>21</v>
      </c>
      <c r="HM140" s="2">
        <v>19</v>
      </c>
      <c r="HN140" s="2">
        <v>18</v>
      </c>
      <c r="HO140" s="2">
        <v>18</v>
      </c>
      <c r="HP140" s="2">
        <v>18</v>
      </c>
      <c r="HQ140" s="2">
        <v>18</v>
      </c>
      <c r="HR140" s="2">
        <v>18</v>
      </c>
      <c r="HS140" s="2">
        <v>18</v>
      </c>
      <c r="HT140" s="2">
        <v>18</v>
      </c>
      <c r="HU140" s="2">
        <v>18</v>
      </c>
      <c r="HV140" s="2">
        <v>19</v>
      </c>
      <c r="HW140" s="2">
        <v>19</v>
      </c>
      <c r="HX140" s="2">
        <v>19</v>
      </c>
      <c r="HY140" s="2">
        <v>18</v>
      </c>
      <c r="HZ140" s="2">
        <v>18</v>
      </c>
      <c r="IA140" s="2">
        <v>18</v>
      </c>
      <c r="IB140" s="2">
        <v>18</v>
      </c>
      <c r="IC140" s="2">
        <v>17</v>
      </c>
      <c r="ID140" s="2">
        <v>17</v>
      </c>
      <c r="IE140" s="2">
        <v>17</v>
      </c>
      <c r="IF140" s="2">
        <v>17</v>
      </c>
      <c r="IG140" s="2">
        <v>17</v>
      </c>
      <c r="IH140" s="2">
        <v>17</v>
      </c>
      <c r="II140" s="2">
        <v>17</v>
      </c>
      <c r="IJ140" s="2">
        <v>18</v>
      </c>
      <c r="IK140" s="2">
        <v>18</v>
      </c>
      <c r="IL140" s="2">
        <v>18</v>
      </c>
      <c r="IM140" s="2">
        <v>18</v>
      </c>
      <c r="IN140" s="2">
        <v>17</v>
      </c>
      <c r="IO140" s="2">
        <v>17</v>
      </c>
      <c r="IP140" s="2">
        <v>17</v>
      </c>
      <c r="IQ140" s="2">
        <v>17</v>
      </c>
      <c r="IR140" s="2">
        <v>17</v>
      </c>
      <c r="IS140" s="2">
        <v>17</v>
      </c>
      <c r="IT140" s="2">
        <v>17</v>
      </c>
    </row>
    <row r="141" spans="1:254" ht="15.9" customHeight="1">
      <c r="A141" s="65" t="s">
        <v>277</v>
      </c>
      <c r="B141" s="41" t="s">
        <v>278</v>
      </c>
      <c r="C141" s="45">
        <v>1650</v>
      </c>
      <c r="D141" s="16">
        <v>-43</v>
      </c>
      <c r="E141" s="30">
        <v>1693</v>
      </c>
      <c r="F141" s="30">
        <v>1757</v>
      </c>
      <c r="G141" s="30">
        <v>1497</v>
      </c>
      <c r="H141" s="30">
        <v>1437</v>
      </c>
      <c r="I141" s="30">
        <v>1475</v>
      </c>
      <c r="J141" s="30">
        <v>1246</v>
      </c>
      <c r="K141" s="30">
        <v>1208</v>
      </c>
      <c r="L141" s="30">
        <v>1382</v>
      </c>
      <c r="M141" s="30">
        <v>1511</v>
      </c>
      <c r="N141" s="30">
        <v>1626</v>
      </c>
      <c r="O141" s="30">
        <v>1671</v>
      </c>
      <c r="P141" s="30">
        <v>1645</v>
      </c>
      <c r="Q141" s="30">
        <v>1617</v>
      </c>
      <c r="R141" s="30">
        <v>1600</v>
      </c>
      <c r="S141" s="30">
        <v>1940</v>
      </c>
      <c r="T141" s="30">
        <v>2370</v>
      </c>
      <c r="U141" s="30">
        <v>2360</v>
      </c>
      <c r="V141" s="30">
        <v>2261</v>
      </c>
      <c r="W141" s="30">
        <v>2501</v>
      </c>
      <c r="X141" s="30">
        <v>2535</v>
      </c>
      <c r="Y141" s="30">
        <v>2488</v>
      </c>
      <c r="Z141" s="30">
        <v>2572</v>
      </c>
      <c r="AA141" s="30">
        <v>2628</v>
      </c>
      <c r="AB141" s="30">
        <v>2423</v>
      </c>
      <c r="AC141" s="30">
        <v>2578</v>
      </c>
      <c r="AD141" s="30">
        <v>2752</v>
      </c>
      <c r="AE141" s="30">
        <v>2700</v>
      </c>
      <c r="AF141" s="30">
        <v>2602</v>
      </c>
      <c r="AG141" s="30">
        <v>2766</v>
      </c>
      <c r="AH141" s="30">
        <v>2822</v>
      </c>
      <c r="AI141" s="30">
        <v>2704</v>
      </c>
      <c r="AJ141" s="30">
        <v>2843</v>
      </c>
      <c r="AK141" s="30">
        <v>2906</v>
      </c>
      <c r="AL141" s="30">
        <v>2470</v>
      </c>
      <c r="AM141" s="30">
        <v>2410</v>
      </c>
      <c r="AN141" s="30">
        <v>2335</v>
      </c>
      <c r="AO141" s="30">
        <v>2613</v>
      </c>
      <c r="AP141" s="30">
        <v>2730</v>
      </c>
      <c r="AQ141" s="30">
        <v>2387</v>
      </c>
      <c r="AR141" s="30">
        <v>2250</v>
      </c>
      <c r="AS141" s="30">
        <v>2280</v>
      </c>
      <c r="AT141" s="30">
        <v>2401</v>
      </c>
      <c r="AU141" s="30">
        <v>2338</v>
      </c>
      <c r="AV141" s="30">
        <v>2381</v>
      </c>
      <c r="AW141" s="30">
        <v>2433</v>
      </c>
      <c r="AX141" s="30">
        <v>2540</v>
      </c>
      <c r="AY141" s="30">
        <v>2642</v>
      </c>
      <c r="AZ141" s="30">
        <v>2340</v>
      </c>
      <c r="BA141" s="30">
        <v>2266</v>
      </c>
      <c r="BB141" s="30">
        <v>2400</v>
      </c>
      <c r="BC141" s="30">
        <v>2620</v>
      </c>
      <c r="BD141" s="30">
        <v>2915</v>
      </c>
      <c r="BE141" s="30">
        <v>3130</v>
      </c>
      <c r="BF141" s="30">
        <v>2570</v>
      </c>
      <c r="BG141" s="30">
        <v>2406</v>
      </c>
      <c r="BH141" s="30">
        <v>2203</v>
      </c>
      <c r="BI141" s="30">
        <v>2024</v>
      </c>
      <c r="BJ141" s="30">
        <v>1836</v>
      </c>
      <c r="BK141" s="30">
        <v>1671</v>
      </c>
      <c r="BL141" s="30">
        <v>1547</v>
      </c>
      <c r="BM141" s="2">
        <v>1565</v>
      </c>
      <c r="BN141" s="2">
        <v>1641</v>
      </c>
      <c r="BO141" s="2">
        <v>1684</v>
      </c>
      <c r="BP141" s="2">
        <v>1490</v>
      </c>
      <c r="BQ141" s="2">
        <v>1458</v>
      </c>
      <c r="BR141" s="2">
        <v>1415</v>
      </c>
      <c r="BS141" s="2">
        <v>1390</v>
      </c>
      <c r="BT141" s="2">
        <v>1450</v>
      </c>
      <c r="BU141" s="2">
        <v>1317</v>
      </c>
      <c r="BV141" s="2">
        <v>1446</v>
      </c>
      <c r="BW141" s="2">
        <v>1449</v>
      </c>
      <c r="BX141" s="2">
        <v>1474</v>
      </c>
      <c r="BY141" s="2">
        <v>1538</v>
      </c>
      <c r="BZ141" s="2">
        <v>1275</v>
      </c>
      <c r="CA141" s="2">
        <v>1270</v>
      </c>
      <c r="CB141" s="2">
        <v>1313</v>
      </c>
      <c r="CC141" s="2">
        <v>1315</v>
      </c>
      <c r="CD141" s="2">
        <v>1255</v>
      </c>
      <c r="CE141" s="2">
        <v>1079</v>
      </c>
      <c r="CF141" s="2">
        <v>999</v>
      </c>
      <c r="CG141" s="2">
        <v>1019</v>
      </c>
      <c r="CH141" s="2">
        <v>1053</v>
      </c>
      <c r="CI141" s="2">
        <v>1006</v>
      </c>
      <c r="CJ141" s="2">
        <v>1031</v>
      </c>
      <c r="CK141" s="2">
        <v>1028</v>
      </c>
      <c r="CL141" s="2">
        <v>1080</v>
      </c>
      <c r="CM141" s="2">
        <v>1206</v>
      </c>
      <c r="CN141" s="2">
        <v>1201</v>
      </c>
      <c r="CO141" s="2">
        <v>1080</v>
      </c>
      <c r="CP141" s="2">
        <v>1071</v>
      </c>
      <c r="CQ141" s="2">
        <v>1143</v>
      </c>
      <c r="CR141" s="2">
        <v>1340</v>
      </c>
      <c r="CS141" s="2">
        <v>1328</v>
      </c>
      <c r="CT141" s="2">
        <v>1300</v>
      </c>
      <c r="CU141" s="2">
        <v>1510</v>
      </c>
      <c r="CV141" s="2">
        <v>1405</v>
      </c>
      <c r="CW141" s="2">
        <v>1374</v>
      </c>
      <c r="CX141" s="2">
        <v>1140</v>
      </c>
      <c r="CY141" s="2">
        <v>1086</v>
      </c>
      <c r="CZ141" s="2">
        <v>1100</v>
      </c>
      <c r="DA141" s="2">
        <v>876</v>
      </c>
      <c r="DB141" s="2">
        <v>800</v>
      </c>
      <c r="DC141" s="2">
        <v>754</v>
      </c>
      <c r="DD141" s="2">
        <v>858</v>
      </c>
      <c r="DE141" s="2">
        <v>862</v>
      </c>
      <c r="DF141" s="2">
        <v>777</v>
      </c>
      <c r="DG141" s="2">
        <v>824</v>
      </c>
      <c r="DH141" s="2">
        <v>718</v>
      </c>
      <c r="DI141" s="2">
        <v>720</v>
      </c>
      <c r="DJ141" s="2">
        <v>656</v>
      </c>
      <c r="DK141" s="2">
        <v>637</v>
      </c>
      <c r="DL141" s="2">
        <v>654</v>
      </c>
      <c r="DM141" s="2">
        <v>673</v>
      </c>
      <c r="DN141" s="2">
        <v>732</v>
      </c>
      <c r="DO141" s="2">
        <v>721</v>
      </c>
      <c r="DP141" s="2">
        <v>655</v>
      </c>
      <c r="DQ141" s="2">
        <v>615</v>
      </c>
      <c r="DR141" s="2">
        <v>558</v>
      </c>
      <c r="DS141" s="2">
        <v>605</v>
      </c>
      <c r="DT141" s="2">
        <v>613</v>
      </c>
      <c r="DU141" s="2">
        <v>621</v>
      </c>
      <c r="DV141" s="2">
        <v>529</v>
      </c>
      <c r="DW141" s="2">
        <v>521</v>
      </c>
      <c r="DX141" s="2">
        <v>541</v>
      </c>
      <c r="DY141" s="2">
        <v>502</v>
      </c>
      <c r="DZ141" s="2">
        <v>458</v>
      </c>
      <c r="EA141" s="2">
        <v>414</v>
      </c>
      <c r="EB141" s="2">
        <v>402</v>
      </c>
      <c r="EC141" s="2">
        <v>398</v>
      </c>
      <c r="ED141" s="2">
        <v>396</v>
      </c>
      <c r="EE141" s="2">
        <v>407</v>
      </c>
      <c r="EF141" s="2">
        <v>417</v>
      </c>
      <c r="EG141" s="2">
        <v>424</v>
      </c>
      <c r="EH141" s="2">
        <v>423</v>
      </c>
      <c r="EI141" s="2">
        <v>438</v>
      </c>
      <c r="EJ141" s="2">
        <v>444</v>
      </c>
      <c r="EK141" s="2">
        <v>451</v>
      </c>
      <c r="EL141" s="2">
        <v>398</v>
      </c>
      <c r="EM141" s="2">
        <v>385</v>
      </c>
      <c r="EN141" s="2">
        <v>369</v>
      </c>
      <c r="EO141" s="2">
        <v>347</v>
      </c>
      <c r="EP141" s="2">
        <v>344</v>
      </c>
      <c r="EQ141" s="2">
        <v>345</v>
      </c>
      <c r="ER141" s="2">
        <v>332</v>
      </c>
      <c r="ES141" s="2">
        <v>325</v>
      </c>
      <c r="ET141" s="2">
        <v>318</v>
      </c>
      <c r="EU141" s="2">
        <v>317</v>
      </c>
      <c r="EV141" s="2">
        <v>313</v>
      </c>
      <c r="EW141" s="2">
        <v>310</v>
      </c>
      <c r="EX141" s="2">
        <v>307</v>
      </c>
      <c r="EY141" s="2">
        <v>306</v>
      </c>
      <c r="EZ141" s="2">
        <v>309</v>
      </c>
      <c r="FA141" s="2">
        <v>295</v>
      </c>
      <c r="FB141" s="2">
        <v>293</v>
      </c>
      <c r="FC141" s="2">
        <v>302</v>
      </c>
      <c r="FD141" s="2">
        <v>312</v>
      </c>
      <c r="FE141" s="2">
        <v>317</v>
      </c>
      <c r="FF141" s="2">
        <v>321</v>
      </c>
      <c r="FG141" s="2">
        <v>330</v>
      </c>
      <c r="FH141" s="2">
        <v>341</v>
      </c>
      <c r="FI141" s="2">
        <v>346</v>
      </c>
      <c r="FJ141" s="2">
        <v>340</v>
      </c>
      <c r="FK141" s="2">
        <v>346</v>
      </c>
      <c r="FL141" s="2">
        <v>351</v>
      </c>
      <c r="FM141" s="2">
        <v>343</v>
      </c>
      <c r="FN141" s="2">
        <v>342</v>
      </c>
      <c r="FO141" s="2">
        <v>356</v>
      </c>
      <c r="FP141" s="2">
        <v>364</v>
      </c>
      <c r="FQ141" s="2">
        <v>368</v>
      </c>
      <c r="FR141" s="2">
        <v>337</v>
      </c>
      <c r="FS141" s="2">
        <v>335</v>
      </c>
      <c r="FT141" s="2">
        <v>338</v>
      </c>
      <c r="FU141" s="2">
        <v>349</v>
      </c>
      <c r="FV141" s="2">
        <v>343</v>
      </c>
      <c r="FW141" s="2">
        <v>345</v>
      </c>
      <c r="FX141" s="2">
        <v>348</v>
      </c>
      <c r="FY141" s="2">
        <v>347</v>
      </c>
      <c r="FZ141" s="2">
        <v>353</v>
      </c>
      <c r="GA141" s="2">
        <v>354</v>
      </c>
      <c r="GB141" s="2">
        <v>351</v>
      </c>
      <c r="GC141" s="2">
        <v>350</v>
      </c>
      <c r="GD141" s="2">
        <v>343</v>
      </c>
      <c r="GE141" s="2">
        <v>355</v>
      </c>
      <c r="GF141" s="2">
        <v>344</v>
      </c>
      <c r="GG141" s="2">
        <v>356</v>
      </c>
      <c r="GH141" s="2">
        <v>366</v>
      </c>
      <c r="GI141" s="2">
        <v>364</v>
      </c>
      <c r="GJ141" s="2">
        <v>369</v>
      </c>
      <c r="GK141" s="2">
        <v>379</v>
      </c>
      <c r="GL141" s="2">
        <v>384</v>
      </c>
      <c r="GM141" s="2">
        <v>375</v>
      </c>
      <c r="GN141" s="2">
        <v>371</v>
      </c>
      <c r="GO141" s="2">
        <v>379</v>
      </c>
      <c r="GP141" s="2">
        <v>386</v>
      </c>
      <c r="GQ141" s="2">
        <v>377</v>
      </c>
      <c r="GR141" s="2">
        <v>370</v>
      </c>
      <c r="GS141" s="2">
        <v>379</v>
      </c>
      <c r="GT141" s="2">
        <v>357</v>
      </c>
      <c r="GU141" s="2">
        <v>352</v>
      </c>
      <c r="GV141" s="2">
        <v>378</v>
      </c>
      <c r="GW141" s="2">
        <v>378</v>
      </c>
      <c r="GX141" s="2">
        <v>377</v>
      </c>
      <c r="GY141" s="2">
        <v>382</v>
      </c>
      <c r="GZ141" s="2">
        <v>397</v>
      </c>
      <c r="HA141" s="2">
        <v>387</v>
      </c>
      <c r="HB141" s="2">
        <v>383</v>
      </c>
      <c r="HC141" s="2">
        <v>365</v>
      </c>
      <c r="HD141" s="2">
        <v>372</v>
      </c>
      <c r="HE141" s="2">
        <v>367</v>
      </c>
      <c r="HF141" s="2">
        <v>369</v>
      </c>
      <c r="HG141" s="2">
        <v>373</v>
      </c>
      <c r="HH141" s="2">
        <v>375</v>
      </c>
      <c r="HI141" s="2">
        <v>386</v>
      </c>
      <c r="HJ141" s="2">
        <v>373</v>
      </c>
      <c r="HK141" s="2">
        <v>358</v>
      </c>
      <c r="HL141" s="2">
        <v>356</v>
      </c>
      <c r="HM141" s="2">
        <v>366</v>
      </c>
      <c r="HN141" s="2">
        <v>367</v>
      </c>
      <c r="HO141" s="2">
        <v>357</v>
      </c>
      <c r="HP141" s="2">
        <v>341</v>
      </c>
      <c r="HQ141" s="2">
        <v>337</v>
      </c>
      <c r="HR141" s="2">
        <v>334</v>
      </c>
      <c r="HS141" s="2">
        <v>330</v>
      </c>
      <c r="HT141" s="2">
        <v>328</v>
      </c>
      <c r="HU141" s="2">
        <v>328</v>
      </c>
      <c r="HV141" s="2">
        <v>332</v>
      </c>
      <c r="HW141" s="2">
        <v>330</v>
      </c>
      <c r="HX141" s="2">
        <v>335</v>
      </c>
      <c r="HY141" s="2">
        <v>340</v>
      </c>
      <c r="HZ141" s="2">
        <v>356</v>
      </c>
      <c r="IA141" s="2">
        <v>360</v>
      </c>
      <c r="IB141" s="2">
        <v>360</v>
      </c>
      <c r="IC141" s="2">
        <v>354</v>
      </c>
      <c r="ID141" s="2">
        <v>361</v>
      </c>
      <c r="IE141" s="2">
        <v>349</v>
      </c>
      <c r="IF141" s="2">
        <v>333</v>
      </c>
      <c r="IG141" s="2">
        <v>320</v>
      </c>
      <c r="IH141" s="2">
        <v>308</v>
      </c>
      <c r="II141" s="2">
        <v>306</v>
      </c>
      <c r="IJ141" s="2">
        <v>296</v>
      </c>
      <c r="IK141" s="2">
        <v>282</v>
      </c>
      <c r="IL141" s="2">
        <v>280</v>
      </c>
      <c r="IM141" s="2">
        <v>277</v>
      </c>
      <c r="IN141" s="2">
        <v>280</v>
      </c>
      <c r="IO141" s="2">
        <v>285</v>
      </c>
      <c r="IP141" s="2">
        <v>261</v>
      </c>
      <c r="IQ141" s="2">
        <v>258</v>
      </c>
      <c r="IR141" s="2">
        <v>259</v>
      </c>
      <c r="IS141" s="2">
        <v>267</v>
      </c>
      <c r="IT141" s="2">
        <v>263</v>
      </c>
    </row>
    <row r="142" spans="1:254" ht="15.9" customHeight="1">
      <c r="A142" s="65" t="s">
        <v>279</v>
      </c>
      <c r="B142" s="41" t="inlineStr">
        <is>
          <t>第一三共</t>
        </is>
      </c>
      <c r="C142" s="45">
        <v>2643</v>
      </c>
      <c r="D142" s="16"/>
      <c r="E142" s="30">
        <v>2604.5</v>
      </c>
      <c r="F142" s="30">
        <v>2508</v>
      </c>
      <c r="G142" s="30">
        <v>2500</v>
      </c>
      <c r="H142" s="30">
        <v>2541</v>
      </c>
      <c r="I142" s="30">
        <v>2562</v>
      </c>
      <c r="J142" s="30">
        <v>2830</v>
      </c>
      <c r="K142" s="30">
        <v>2828</v>
      </c>
      <c r="L142" s="30">
        <v>2845.5</v>
      </c>
      <c r="M142" s="30">
        <v>2776.5</v>
      </c>
      <c r="N142" s="30">
        <v>2725.5</v>
      </c>
      <c r="O142" s="30">
        <v>2744</v>
      </c>
      <c r="P142" s="30">
        <v>2751</v>
      </c>
      <c r="Q142" s="30">
        <v>2800.5</v>
      </c>
      <c r="R142" s="30">
        <v>2742</v>
      </c>
      <c r="S142" s="30">
        <v>2663</v>
      </c>
      <c r="T142" s="30">
        <v>2636.5</v>
      </c>
      <c r="U142" s="30">
        <v>2672</v>
      </c>
      <c r="V142" s="30">
        <v>2671</v>
      </c>
      <c r="W142" s="30">
        <v>2697</v>
      </c>
      <c r="X142" s="30">
        <v>2682.5</v>
      </c>
      <c r="Y142" s="30">
        <v>2689</v>
      </c>
      <c r="Z142" s="30">
        <v>2715.5</v>
      </c>
      <c r="AA142" s="30">
        <v>2674.5</v>
      </c>
      <c r="AB142" s="30">
        <v>2638.5</v>
      </c>
      <c r="AC142" s="30">
        <v>2576.5</v>
      </c>
      <c r="AD142" s="30">
        <v>2565</v>
      </c>
      <c r="AE142" s="30">
        <v>2564</v>
      </c>
      <c r="AF142" s="30">
        <v>2590.5</v>
      </c>
      <c r="AG142" s="30">
        <v>2531.5</v>
      </c>
      <c r="AH142" s="30">
        <v>2510.5</v>
      </c>
      <c r="AI142" s="30">
        <v>2490.5</v>
      </c>
      <c r="AJ142" s="30">
        <v>2499</v>
      </c>
      <c r="AK142" s="30">
        <v>2519</v>
      </c>
      <c r="AL142" s="30">
        <v>2537</v>
      </c>
      <c r="AM142" s="30">
        <v>2635</v>
      </c>
      <c r="AN142" s="30">
        <v>2545</v>
      </c>
      <c r="AO142" s="30">
        <v>2489.5</v>
      </c>
      <c r="AP142" s="30">
        <v>2534.5</v>
      </c>
      <c r="AQ142" s="30">
        <v>2487.5</v>
      </c>
      <c r="AR142" s="30">
        <v>2472</v>
      </c>
      <c r="AS142" s="30">
        <v>2436</v>
      </c>
      <c r="AT142" s="30">
        <v>2534</v>
      </c>
      <c r="AU142" s="30">
        <v>2488</v>
      </c>
      <c r="AV142" s="30">
        <v>2390</v>
      </c>
      <c r="AW142" s="30">
        <v>2392</v>
      </c>
      <c r="AX142" s="30">
        <v>2488</v>
      </c>
      <c r="AY142" s="30">
        <v>2548</v>
      </c>
      <c r="AZ142" s="30">
        <v>2602.5</v>
      </c>
      <c r="BA142" s="30">
        <v>2700.5</v>
      </c>
      <c r="BB142" s="30">
        <v>2655</v>
      </c>
      <c r="BC142" s="30">
        <v>2668</v>
      </c>
      <c r="BD142" s="30">
        <v>2677</v>
      </c>
      <c r="BE142" s="30">
        <v>2680</v>
      </c>
      <c r="BF142" s="30">
        <v>2617.5</v>
      </c>
      <c r="BG142" s="30">
        <v>2617</v>
      </c>
      <c r="BH142" s="30">
        <v>2558</v>
      </c>
      <c r="BI142" s="30">
        <v>2573</v>
      </c>
      <c r="BJ142" s="30">
        <v>2586</v>
      </c>
      <c r="BK142" s="30">
        <v>2531.5</v>
      </c>
      <c r="BL142" s="30">
        <v>2560.5</v>
      </c>
      <c r="BM142" s="2">
        <v>2673.5</v>
      </c>
      <c r="BN142" s="2">
        <v>2655.5</v>
      </c>
      <c r="BO142" s="2">
        <v>2560</v>
      </c>
      <c r="BP142" s="2">
        <v>2552</v>
      </c>
      <c r="BQ142" s="2">
        <v>2443</v>
      </c>
      <c r="BR142" s="2">
        <v>2567.5</v>
      </c>
      <c r="BS142" s="2">
        <v>2559</v>
      </c>
      <c r="BT142" s="2">
        <v>2545.5</v>
      </c>
      <c r="BU142" s="2">
        <v>2463</v>
      </c>
      <c r="BV142" s="2">
        <v>2488</v>
      </c>
      <c r="BW142" s="2">
        <v>2775</v>
      </c>
      <c r="BX142" s="2">
        <v>2817</v>
      </c>
      <c r="BY142" s="2">
        <v>2906.5</v>
      </c>
      <c r="BZ142" s="2">
        <v>2920</v>
      </c>
      <c r="CA142" s="2">
        <v>2865.5</v>
      </c>
      <c r="CB142" s="2">
        <v>2837.5</v>
      </c>
      <c r="CC142" s="2">
        <v>2739</v>
      </c>
      <c r="CD142" s="2">
        <v>2704.5</v>
      </c>
      <c r="CE142" s="2">
        <v>2727</v>
      </c>
      <c r="CF142" s="2">
        <v>2753.5</v>
      </c>
      <c r="CG142" s="2">
        <v>2785</v>
      </c>
      <c r="CH142" s="2">
        <v>2832.5</v>
      </c>
      <c r="CI142" s="2">
        <v>2861.5</v>
      </c>
      <c r="CJ142" s="2">
        <v>2858</v>
      </c>
      <c r="CK142" s="2">
        <v>2863.5</v>
      </c>
      <c r="CL142" s="2">
        <v>2878.5</v>
      </c>
      <c r="CM142" s="2">
        <v>2796.5</v>
      </c>
      <c r="CN142" s="2">
        <v>2766</v>
      </c>
      <c r="CO142" s="2">
        <v>2739</v>
      </c>
      <c r="CP142" s="2">
        <v>2876</v>
      </c>
      <c r="CQ142" s="2">
        <v>2820.5</v>
      </c>
      <c r="CR142" s="2">
        <v>2973</v>
      </c>
      <c r="CS142" s="2">
        <v>2972</v>
      </c>
      <c r="CT142" s="2">
        <v>2900.5</v>
      </c>
      <c r="CU142" s="2">
        <v>2903</v>
      </c>
      <c r="CV142" s="2">
        <v>2883</v>
      </c>
      <c r="CW142" s="2">
        <v>2836</v>
      </c>
      <c r="CX142" s="2">
        <v>2769</v>
      </c>
      <c r="CY142" s="2">
        <v>2805.5</v>
      </c>
      <c r="CZ142" s="2">
        <v>2788</v>
      </c>
      <c r="DA142" s="2">
        <v>2840</v>
      </c>
      <c r="DB142" s="2">
        <v>2826.5</v>
      </c>
      <c r="DC142" s="2">
        <v>2763.5</v>
      </c>
      <c r="DD142" s="2">
        <v>2798</v>
      </c>
      <c r="DE142" s="2">
        <v>2833</v>
      </c>
      <c r="DF142" s="2">
        <v>2797</v>
      </c>
      <c r="DG142" s="2">
        <v>2839</v>
      </c>
      <c r="DH142" s="2">
        <v>2932.5</v>
      </c>
      <c r="DI142" s="2">
        <v>3033</v>
      </c>
      <c r="DJ142" s="2">
        <v>3002</v>
      </c>
      <c r="DK142" s="2">
        <v>2981.5</v>
      </c>
      <c r="DL142" s="2">
        <v>2935</v>
      </c>
      <c r="DM142" s="2">
        <v>2897</v>
      </c>
      <c r="DN142" s="2">
        <v>2862.5</v>
      </c>
      <c r="DO142" s="2">
        <v>2933</v>
      </c>
      <c r="DP142" s="2">
        <v>2932</v>
      </c>
      <c r="DQ142" s="2">
        <v>2940</v>
      </c>
      <c r="DR142" s="2">
        <v>2906</v>
      </c>
      <c r="DS142" s="2">
        <v>2898.5</v>
      </c>
      <c r="DT142" s="2">
        <v>2945.5</v>
      </c>
      <c r="DU142" s="2">
        <v>2908</v>
      </c>
      <c r="DV142" s="2">
        <v>2816</v>
      </c>
      <c r="DW142" s="2">
        <v>2911.5</v>
      </c>
      <c r="DX142" s="2">
        <v>2856</v>
      </c>
      <c r="DY142" s="2">
        <v>2931.5</v>
      </c>
      <c r="DZ142" s="2">
        <v>2859.5</v>
      </c>
      <c r="EA142" s="2">
        <v>2684</v>
      </c>
      <c r="EB142" s="2">
        <v>2843.5</v>
      </c>
      <c r="EC142" s="2">
        <v>2878</v>
      </c>
      <c r="ED142" s="2">
        <v>3022</v>
      </c>
      <c r="EE142" s="2">
        <v>3067</v>
      </c>
      <c r="EF142" s="2">
        <v>3112</v>
      </c>
      <c r="EG142" s="2">
        <v>3122</v>
      </c>
      <c r="EH142" s="2">
        <v>3161</v>
      </c>
      <c r="EI142" s="2">
        <v>3220</v>
      </c>
      <c r="EJ142" s="2">
        <v>3221</v>
      </c>
      <c r="EK142" s="2">
        <v>3301</v>
      </c>
      <c r="EL142" s="2">
        <v>3399</v>
      </c>
      <c r="EM142" s="2">
        <v>3390</v>
      </c>
      <c r="EN142" s="2">
        <v>3538</v>
      </c>
      <c r="EO142" s="2">
        <v>3477</v>
      </c>
      <c r="EP142" s="2">
        <v>3487</v>
      </c>
      <c r="EQ142" s="2">
        <v>3440</v>
      </c>
      <c r="ER142" s="2">
        <v>3435</v>
      </c>
      <c r="ES142" s="2">
        <v>3400</v>
      </c>
      <c r="ET142" s="2">
        <v>3331</v>
      </c>
      <c r="EU142" s="2">
        <v>3364</v>
      </c>
      <c r="EV142" s="2">
        <v>3418</v>
      </c>
      <c r="EW142" s="2">
        <v>3360</v>
      </c>
      <c r="EX142" s="2">
        <v>3335</v>
      </c>
      <c r="EY142" s="2">
        <v>3285</v>
      </c>
      <c r="EZ142" s="2">
        <v>3257</v>
      </c>
      <c r="FA142" s="2">
        <v>3286</v>
      </c>
      <c r="FB142" s="2">
        <v>3341</v>
      </c>
      <c r="FC142" s="2">
        <v>3404</v>
      </c>
      <c r="FD142" s="2">
        <v>3404</v>
      </c>
      <c r="FE142" s="2">
        <v>3381</v>
      </c>
      <c r="FF142" s="2">
        <v>3345</v>
      </c>
      <c r="FG142" s="2">
        <v>3360</v>
      </c>
      <c r="FH142" s="2">
        <v>3394</v>
      </c>
      <c r="FI142" s="2">
        <v>3445</v>
      </c>
      <c r="FJ142" s="2">
        <v>3416</v>
      </c>
      <c r="FK142" s="2">
        <v>3442</v>
      </c>
      <c r="FL142" s="2">
        <v>3511</v>
      </c>
      <c r="FM142" s="2">
        <v>3528</v>
      </c>
      <c r="FN142" s="2">
        <v>3662</v>
      </c>
      <c r="FO142" s="2">
        <v>3764</v>
      </c>
      <c r="FP142" s="2">
        <v>3780</v>
      </c>
      <c r="FQ142" s="2">
        <v>3782</v>
      </c>
      <c r="FR142" s="2">
        <v>3782</v>
      </c>
      <c r="FS142" s="2">
        <v>3725</v>
      </c>
      <c r="FT142" s="2">
        <v>3562</v>
      </c>
      <c r="FU142" s="2">
        <v>3503</v>
      </c>
      <c r="FV142" s="2">
        <v>3457</v>
      </c>
      <c r="FW142" s="2">
        <v>3433</v>
      </c>
      <c r="FX142" s="2">
        <v>3425</v>
      </c>
      <c r="FY142" s="2">
        <v>3425</v>
      </c>
      <c r="FZ142" s="2">
        <v>3425</v>
      </c>
      <c r="GA142" s="2">
        <v>3445</v>
      </c>
      <c r="GB142" s="2">
        <v>3281</v>
      </c>
      <c r="GC142" s="2">
        <v>3303</v>
      </c>
      <c r="GD142" s="2">
        <v>3346</v>
      </c>
      <c r="GE142" s="2">
        <v>3383</v>
      </c>
      <c r="GF142" s="2">
        <v>3342</v>
      </c>
      <c r="GG142" s="2">
        <v>3342</v>
      </c>
      <c r="GH142" s="2">
        <v>3562</v>
      </c>
      <c r="GI142" s="2">
        <v>3800</v>
      </c>
      <c r="GJ142" s="2">
        <v>3837</v>
      </c>
      <c r="GK142" s="2">
        <v>3979</v>
      </c>
      <c r="GL142" s="2">
        <v>3999</v>
      </c>
      <c r="GM142" s="2">
        <v>4005</v>
      </c>
      <c r="GN142" s="2">
        <v>4016</v>
      </c>
      <c r="GO142" s="2">
        <v>4035</v>
      </c>
      <c r="GP142" s="2">
        <v>4080</v>
      </c>
      <c r="GQ142" s="2">
        <v>4037</v>
      </c>
      <c r="GR142" s="2">
        <v>3987</v>
      </c>
      <c r="GS142" s="2">
        <v>3934</v>
      </c>
      <c r="GT142" s="2">
        <v>3878</v>
      </c>
      <c r="GU142" s="2">
        <v>3872</v>
      </c>
      <c r="GV142" s="2">
        <v>4042</v>
      </c>
      <c r="GW142" s="2">
        <v>4077</v>
      </c>
      <c r="GX142" s="2">
        <v>4053</v>
      </c>
      <c r="GY142" s="2">
        <v>3920</v>
      </c>
      <c r="GZ142" s="2">
        <v>3803</v>
      </c>
      <c r="HA142" s="2">
        <v>3627</v>
      </c>
      <c r="HB142" s="2">
        <v>3475</v>
      </c>
      <c r="HC142" s="2">
        <v>3334</v>
      </c>
      <c r="HD142" s="2">
        <v>3275</v>
      </c>
      <c r="HE142" s="2">
        <v>3285</v>
      </c>
      <c r="HF142" s="2">
        <v>3295</v>
      </c>
      <c r="HG142" s="2">
        <v>3386</v>
      </c>
      <c r="HH142" s="2">
        <v>3347</v>
      </c>
      <c r="HI142" s="2">
        <v>3442</v>
      </c>
      <c r="HJ142" s="2">
        <v>3529</v>
      </c>
      <c r="HK142" s="2">
        <v>3545</v>
      </c>
      <c r="HL142" s="2">
        <v>3507</v>
      </c>
      <c r="HM142" s="2">
        <v>3513</v>
      </c>
      <c r="HN142" s="2">
        <v>3528</v>
      </c>
      <c r="HO142" s="2">
        <v>3463</v>
      </c>
      <c r="HP142" s="2">
        <v>3556</v>
      </c>
      <c r="HQ142" s="2">
        <v>3680</v>
      </c>
      <c r="HR142" s="2">
        <v>3611</v>
      </c>
      <c r="HS142" s="2">
        <v>3566</v>
      </c>
      <c r="HT142" s="2">
        <v>3561</v>
      </c>
      <c r="HU142" s="2">
        <v>3523</v>
      </c>
      <c r="HV142" s="2">
        <v>3517</v>
      </c>
      <c r="HW142" s="2">
        <v>3530</v>
      </c>
      <c r="HX142" s="2">
        <v>3529</v>
      </c>
      <c r="HY142" s="2">
        <v>3575</v>
      </c>
      <c r="HZ142" s="2">
        <v>3545</v>
      </c>
      <c r="IA142" s="2">
        <v>3588</v>
      </c>
      <c r="IB142" s="2">
        <v>3688</v>
      </c>
      <c r="IC142" s="2">
        <v>3691</v>
      </c>
      <c r="ID142" s="2">
        <v>3709</v>
      </c>
      <c r="IE142" s="2">
        <v>3947</v>
      </c>
      <c r="IF142" s="2">
        <v>3816</v>
      </c>
      <c r="IG142" s="2">
        <v>3716</v>
      </c>
      <c r="IH142" s="2">
        <v>3621</v>
      </c>
      <c r="II142" s="2">
        <v>3511</v>
      </c>
      <c r="IJ142" s="2">
        <v>3533</v>
      </c>
      <c r="IK142" s="2">
        <v>3528</v>
      </c>
      <c r="IL142" s="2">
        <v>3550</v>
      </c>
      <c r="IM142" s="2">
        <v>3574</v>
      </c>
      <c r="IN142" s="2">
        <v>3545</v>
      </c>
      <c r="IO142" s="2">
        <v>3542</v>
      </c>
      <c r="IP142" s="2">
        <v>3584</v>
      </c>
      <c r="IQ142" s="2">
        <v>3635</v>
      </c>
      <c r="IR142" s="2">
        <v>3621</v>
      </c>
      <c r="IS142" s="2">
        <v>3611</v>
      </c>
      <c r="IT142" s="2">
        <v>3609</v>
      </c>
    </row>
    <row r="143" spans="1:254" ht="15.9" customHeight="1">
      <c r="A143" s="65" t="s">
        <v>280</v>
      </c>
      <c r="B143" s="41" t="s">
        <v>281</v>
      </c>
      <c r="C143" s="45">
        <v>1676</v>
      </c>
      <c r="D143" s="16">
        <v>75</v>
      </c>
      <c r="E143" s="30">
        <v>1601</v>
      </c>
      <c r="F143" s="30">
        <v>1653</v>
      </c>
      <c r="G143" s="30">
        <v>1460</v>
      </c>
      <c r="H143" s="30">
        <v>1454</v>
      </c>
      <c r="I143" s="30">
        <v>1500</v>
      </c>
      <c r="J143" s="30">
        <v>1490</v>
      </c>
      <c r="K143" s="30">
        <v>1429</v>
      </c>
      <c r="L143" s="30">
        <v>1422</v>
      </c>
      <c r="M143" s="30">
        <v>1591</v>
      </c>
      <c r="N143" s="30">
        <v>1482</v>
      </c>
      <c r="O143" s="30">
        <v>1426</v>
      </c>
      <c r="P143" s="30">
        <v>1311</v>
      </c>
      <c r="Q143" s="30">
        <v>1228</v>
      </c>
      <c r="R143" s="30">
        <v>1291</v>
      </c>
      <c r="S143" s="30">
        <v>1499</v>
      </c>
      <c r="T143" s="30">
        <v>1711</v>
      </c>
      <c r="U143" s="30">
        <v>1811</v>
      </c>
      <c r="V143" s="30">
        <v>1953</v>
      </c>
      <c r="W143" s="30">
        <v>1818</v>
      </c>
      <c r="X143" s="30">
        <v>1900</v>
      </c>
      <c r="Y143" s="30">
        <v>2181</v>
      </c>
      <c r="Z143" s="30">
        <v>2096</v>
      </c>
      <c r="AA143" s="30">
        <v>1687</v>
      </c>
      <c r="AB143" s="30">
        <v>1760</v>
      </c>
      <c r="AC143" s="30">
        <v>1581</v>
      </c>
      <c r="AD143" s="30">
        <v>1361</v>
      </c>
      <c r="AE143" s="30">
        <v>996</v>
      </c>
      <c r="AF143" s="30">
        <v>968</v>
      </c>
      <c r="AG143" s="30">
        <v>941</v>
      </c>
      <c r="AH143" s="30">
        <v>1007</v>
      </c>
      <c r="AI143" s="30">
        <v>1030</v>
      </c>
      <c r="AJ143" s="30">
        <v>1033</v>
      </c>
      <c r="AK143" s="30">
        <v>929</v>
      </c>
      <c r="AL143" s="30">
        <v>843</v>
      </c>
      <c r="AM143" s="30">
        <v>727</v>
      </c>
      <c r="AN143" s="30">
        <v>716</v>
      </c>
      <c r="AO143" s="30">
        <v>705</v>
      </c>
      <c r="AP143" s="30">
        <v>693</v>
      </c>
      <c r="AQ143" s="30">
        <v>683</v>
      </c>
      <c r="AR143" s="30">
        <v>724</v>
      </c>
      <c r="AS143" s="30">
        <v>726</v>
      </c>
      <c r="AT143" s="30">
        <v>730</v>
      </c>
      <c r="AU143" s="30">
        <v>720</v>
      </c>
      <c r="AV143" s="30">
        <v>751</v>
      </c>
      <c r="AW143" s="30">
        <v>765</v>
      </c>
      <c r="AX143" s="30">
        <v>776</v>
      </c>
      <c r="AY143" s="30">
        <v>795</v>
      </c>
      <c r="AZ143" s="30">
        <v>730</v>
      </c>
      <c r="BA143" s="30">
        <v>789</v>
      </c>
      <c r="BB143" s="30">
        <v>771</v>
      </c>
      <c r="BC143" s="30">
        <v>804</v>
      </c>
      <c r="BD143" s="30">
        <v>912</v>
      </c>
      <c r="BE143" s="30">
        <v>934</v>
      </c>
      <c r="BF143" s="30">
        <v>920</v>
      </c>
      <c r="BG143" s="30">
        <v>910</v>
      </c>
      <c r="BH143" s="30">
        <v>940</v>
      </c>
      <c r="BI143" s="30">
        <v>987</v>
      </c>
      <c r="BJ143" s="30">
        <v>965</v>
      </c>
      <c r="BK143" s="30">
        <v>1000</v>
      </c>
      <c r="BL143" s="30">
        <v>1003</v>
      </c>
      <c r="BM143" s="2">
        <v>1013</v>
      </c>
      <c r="BN143" s="2">
        <v>1056</v>
      </c>
      <c r="BO143" s="2">
        <v>1156</v>
      </c>
      <c r="BP143" s="2">
        <v>1187</v>
      </c>
      <c r="BQ143" s="2">
        <v>1129</v>
      </c>
      <c r="BR143" s="2">
        <v>1109</v>
      </c>
      <c r="BS143" s="2">
        <v>1121</v>
      </c>
      <c r="BT143" s="2">
        <v>1156</v>
      </c>
      <c r="BU143" s="2">
        <v>1151</v>
      </c>
      <c r="BV143" s="2">
        <v>1157</v>
      </c>
      <c r="BW143" s="2">
        <v>1210</v>
      </c>
      <c r="BX143" s="2">
        <v>1320</v>
      </c>
      <c r="BY143" s="2">
        <v>1026</v>
      </c>
      <c r="BZ143" s="2">
        <v>1011</v>
      </c>
      <c r="CA143" s="2">
        <v>1023</v>
      </c>
      <c r="CB143" s="2">
        <v>941</v>
      </c>
      <c r="CC143" s="2">
        <v>893</v>
      </c>
      <c r="CD143" s="2">
        <v>996</v>
      </c>
      <c r="CE143" s="2">
        <v>971</v>
      </c>
      <c r="CF143" s="2">
        <v>975</v>
      </c>
      <c r="CG143" s="2">
        <v>956</v>
      </c>
      <c r="CH143" s="2">
        <v>1068</v>
      </c>
      <c r="CI143" s="2">
        <v>1022</v>
      </c>
      <c r="CJ143" s="2">
        <v>1038</v>
      </c>
      <c r="CK143" s="2">
        <v>1114</v>
      </c>
      <c r="CL143" s="2">
        <v>1018</v>
      </c>
      <c r="CM143" s="2">
        <v>1015</v>
      </c>
      <c r="CN143" s="2">
        <v>1163</v>
      </c>
      <c r="CO143" s="2">
        <v>1389</v>
      </c>
      <c r="CP143" s="2">
        <v>1380</v>
      </c>
      <c r="CQ143" s="2">
        <v>1316</v>
      </c>
      <c r="CR143" s="2">
        <v>982</v>
      </c>
      <c r="CS143" s="2">
        <v>990</v>
      </c>
      <c r="CT143" s="2">
        <v>1004</v>
      </c>
      <c r="CU143" s="2">
        <v>660</v>
      </c>
      <c r="CV143" s="2">
        <v>557</v>
      </c>
      <c r="CW143" s="2">
        <v>477</v>
      </c>
      <c r="CX143" s="2">
        <v>393</v>
      </c>
      <c r="CY143" s="2">
        <v>393</v>
      </c>
      <c r="CZ143" s="2">
        <v>392</v>
      </c>
      <c r="DA143" s="2">
        <v>398</v>
      </c>
      <c r="DB143" s="2">
        <v>394</v>
      </c>
      <c r="DC143" s="2">
        <v>385</v>
      </c>
      <c r="DD143" s="2">
        <v>401</v>
      </c>
      <c r="DE143" s="2">
        <v>401</v>
      </c>
      <c r="DF143" s="2">
        <v>388</v>
      </c>
      <c r="DG143" s="2">
        <v>411</v>
      </c>
      <c r="DH143" s="2">
        <v>406</v>
      </c>
      <c r="DI143" s="2">
        <v>414</v>
      </c>
      <c r="DJ143" s="2">
        <v>421</v>
      </c>
      <c r="DK143" s="2">
        <v>413</v>
      </c>
      <c r="DL143" s="2">
        <v>399</v>
      </c>
      <c r="DM143" s="2">
        <v>382</v>
      </c>
      <c r="DN143" s="2">
        <v>385</v>
      </c>
      <c r="DO143" s="2">
        <v>384</v>
      </c>
      <c r="DP143" s="2">
        <v>384</v>
      </c>
      <c r="DQ143" s="2">
        <v>383</v>
      </c>
      <c r="DR143" s="2">
        <v>392</v>
      </c>
      <c r="DS143" s="2">
        <v>398</v>
      </c>
      <c r="DT143" s="2">
        <v>396</v>
      </c>
      <c r="DU143" s="2">
        <v>395</v>
      </c>
      <c r="DV143" s="2">
        <v>397</v>
      </c>
      <c r="DW143" s="2">
        <v>402</v>
      </c>
      <c r="DX143" s="2">
        <v>396</v>
      </c>
      <c r="DY143" s="2">
        <v>396</v>
      </c>
      <c r="DZ143" s="2">
        <v>394</v>
      </c>
      <c r="EA143" s="2">
        <v>394</v>
      </c>
      <c r="EB143" s="2">
        <v>394</v>
      </c>
      <c r="EC143" s="2">
        <v>401</v>
      </c>
      <c r="ED143" s="2">
        <v>403</v>
      </c>
      <c r="EE143" s="2">
        <v>415</v>
      </c>
      <c r="EF143" s="2">
        <v>414</v>
      </c>
      <c r="EG143" s="2">
        <v>414</v>
      </c>
      <c r="EH143" s="2">
        <v>412</v>
      </c>
      <c r="EI143" s="2">
        <v>431</v>
      </c>
      <c r="EJ143" s="2">
        <v>388</v>
      </c>
      <c r="EK143" s="2">
        <v>379</v>
      </c>
      <c r="EL143" s="2">
        <v>380</v>
      </c>
      <c r="EM143" s="2">
        <v>382</v>
      </c>
      <c r="EN143" s="2">
        <v>387</v>
      </c>
      <c r="EO143" s="2">
        <v>387</v>
      </c>
      <c r="EP143" s="2">
        <v>388</v>
      </c>
      <c r="EQ143" s="2">
        <v>383</v>
      </c>
      <c r="ER143" s="2">
        <v>378</v>
      </c>
      <c r="ES143" s="2">
        <v>372</v>
      </c>
      <c r="ET143" s="2">
        <v>355</v>
      </c>
      <c r="EU143" s="2">
        <v>350</v>
      </c>
      <c r="EV143" s="2">
        <v>344</v>
      </c>
      <c r="EW143" s="2">
        <v>344</v>
      </c>
      <c r="EX143" s="2">
        <v>343</v>
      </c>
      <c r="EY143" s="2">
        <v>348</v>
      </c>
      <c r="EZ143" s="2">
        <v>347</v>
      </c>
      <c r="FA143" s="2">
        <v>350</v>
      </c>
      <c r="FB143" s="2">
        <v>360</v>
      </c>
      <c r="FC143" s="2">
        <v>360</v>
      </c>
      <c r="FD143" s="2">
        <v>351</v>
      </c>
      <c r="FE143" s="2">
        <v>344</v>
      </c>
      <c r="FF143" s="2">
        <v>347</v>
      </c>
      <c r="FG143" s="2">
        <v>346</v>
      </c>
      <c r="FH143" s="2">
        <v>352</v>
      </c>
      <c r="FI143" s="2">
        <v>353</v>
      </c>
      <c r="FJ143" s="2">
        <v>354</v>
      </c>
      <c r="FK143" s="2">
        <v>344</v>
      </c>
      <c r="FL143" s="2">
        <v>348</v>
      </c>
      <c r="FM143" s="2">
        <v>341</v>
      </c>
      <c r="FN143" s="2">
        <v>341</v>
      </c>
      <c r="FO143" s="2">
        <v>359</v>
      </c>
      <c r="FP143" s="2">
        <v>355</v>
      </c>
      <c r="FQ143" s="2">
        <v>354</v>
      </c>
      <c r="FR143" s="2">
        <v>345</v>
      </c>
      <c r="FS143" s="2">
        <v>355</v>
      </c>
      <c r="FT143" s="2">
        <v>345</v>
      </c>
      <c r="FU143" s="2">
        <v>348</v>
      </c>
      <c r="FV143" s="2">
        <v>348</v>
      </c>
      <c r="FW143" s="2">
        <v>348</v>
      </c>
      <c r="FX143" s="2">
        <v>352</v>
      </c>
      <c r="FY143" s="2">
        <v>341</v>
      </c>
      <c r="FZ143" s="2">
        <v>357</v>
      </c>
      <c r="GA143" s="2">
        <v>358</v>
      </c>
      <c r="GB143" s="2">
        <v>354</v>
      </c>
      <c r="GC143" s="2">
        <v>353</v>
      </c>
      <c r="GD143" s="2">
        <v>350</v>
      </c>
      <c r="GE143" s="2">
        <v>347</v>
      </c>
      <c r="GF143" s="2">
        <v>340</v>
      </c>
      <c r="GG143" s="2">
        <v>343</v>
      </c>
      <c r="GH143" s="2">
        <v>343</v>
      </c>
      <c r="GI143" s="2">
        <v>341</v>
      </c>
      <c r="GJ143" s="2">
        <v>338</v>
      </c>
      <c r="GK143" s="2">
        <v>349</v>
      </c>
      <c r="GL143" s="2">
        <v>356</v>
      </c>
      <c r="GM143" s="2">
        <v>360</v>
      </c>
      <c r="GN143" s="2">
        <v>363</v>
      </c>
      <c r="GO143" s="2">
        <v>360</v>
      </c>
      <c r="GP143" s="2">
        <v>353</v>
      </c>
      <c r="GQ143" s="2">
        <v>355</v>
      </c>
      <c r="GR143" s="2">
        <v>361</v>
      </c>
      <c r="GS143" s="2">
        <v>366</v>
      </c>
      <c r="GT143" s="2">
        <v>379</v>
      </c>
      <c r="GU143" s="2">
        <v>375</v>
      </c>
      <c r="GV143" s="2">
        <v>387</v>
      </c>
      <c r="GW143" s="2">
        <v>396</v>
      </c>
      <c r="GX143" s="2">
        <v>390</v>
      </c>
      <c r="GY143" s="2">
        <v>387</v>
      </c>
      <c r="GZ143" s="2">
        <v>388</v>
      </c>
      <c r="HA143" s="2">
        <v>384</v>
      </c>
      <c r="HB143" s="2">
        <v>381</v>
      </c>
      <c r="HC143" s="2">
        <v>385</v>
      </c>
      <c r="HD143" s="2">
        <v>401</v>
      </c>
      <c r="HE143" s="2">
        <v>392</v>
      </c>
      <c r="HF143" s="2">
        <v>391</v>
      </c>
      <c r="HG143" s="2">
        <v>392</v>
      </c>
      <c r="HH143" s="2">
        <v>400</v>
      </c>
      <c r="HI143" s="2">
        <v>400</v>
      </c>
      <c r="HJ143" s="2">
        <v>401</v>
      </c>
      <c r="HK143" s="2">
        <v>406</v>
      </c>
      <c r="HL143" s="2">
        <v>407</v>
      </c>
      <c r="HM143" s="2">
        <v>406</v>
      </c>
      <c r="HN143" s="2">
        <v>408</v>
      </c>
      <c r="HO143" s="2">
        <v>412</v>
      </c>
      <c r="HP143" s="2">
        <v>412</v>
      </c>
      <c r="HQ143" s="2">
        <v>416</v>
      </c>
      <c r="HR143" s="2">
        <v>422</v>
      </c>
      <c r="HS143" s="2">
        <v>418</v>
      </c>
      <c r="HT143" s="2">
        <v>418</v>
      </c>
      <c r="HU143" s="2">
        <v>420</v>
      </c>
      <c r="HV143" s="2">
        <v>422</v>
      </c>
      <c r="HW143" s="2">
        <v>417</v>
      </c>
      <c r="HX143" s="2">
        <v>420</v>
      </c>
      <c r="HY143" s="2">
        <v>419</v>
      </c>
      <c r="HZ143" s="2">
        <v>420</v>
      </c>
      <c r="IA143" s="2">
        <v>417</v>
      </c>
      <c r="IB143" s="2">
        <v>416</v>
      </c>
      <c r="IC143" s="2">
        <v>415</v>
      </c>
      <c r="ID143" s="2">
        <v>419</v>
      </c>
      <c r="IE143" s="2">
        <v>421</v>
      </c>
      <c r="IF143" s="2">
        <v>419</v>
      </c>
      <c r="IG143" s="2">
        <v>418</v>
      </c>
      <c r="IH143" s="2">
        <v>417</v>
      </c>
      <c r="II143" s="2">
        <v>418</v>
      </c>
      <c r="IJ143" s="2">
        <v>421</v>
      </c>
      <c r="IK143" s="2">
        <v>425</v>
      </c>
      <c r="IL143" s="2">
        <v>429</v>
      </c>
      <c r="IM143" s="2">
        <v>428</v>
      </c>
      <c r="IN143" s="2">
        <v>432</v>
      </c>
      <c r="IO143" s="2">
        <v>428</v>
      </c>
      <c r="IP143" s="2">
        <v>424</v>
      </c>
      <c r="IQ143" s="2">
        <v>430</v>
      </c>
      <c r="IR143" s="2">
        <v>433</v>
      </c>
      <c r="IS143" s="2">
        <v>427</v>
      </c>
      <c r="IT143" s="2">
        <v>432</v>
      </c>
    </row>
    <row r="144" spans="1:254" ht="15.9" customHeight="1">
      <c r="A144" s="65" t="s">
        <v>282</v>
      </c>
      <c r="B144" s="41" t="s">
        <v>283</v>
      </c>
      <c r="C144" s="45">
        <v>18050</v>
      </c>
      <c r="D144" s="16">
        <v>-1400</v>
      </c>
      <c r="E144" s="30">
        <v>19450</v>
      </c>
      <c r="F144" s="30">
        <v>20320</v>
      </c>
      <c r="G144" s="30">
        <v>18200</v>
      </c>
      <c r="H144" s="30">
        <v>16660</v>
      </c>
      <c r="I144" s="30">
        <v>16740</v>
      </c>
      <c r="J144" s="30">
        <v>15120</v>
      </c>
      <c r="K144" s="30">
        <v>14830</v>
      </c>
      <c r="L144" s="30">
        <v>16450</v>
      </c>
      <c r="M144" s="30">
        <v>17710</v>
      </c>
      <c r="N144" s="30">
        <v>18300</v>
      </c>
      <c r="O144" s="30">
        <v>18880</v>
      </c>
      <c r="P144" s="30">
        <v>19090</v>
      </c>
      <c r="Q144" s="30">
        <v>17680</v>
      </c>
      <c r="R144" s="30">
        <v>17680</v>
      </c>
      <c r="S144" s="30">
        <v>20210</v>
      </c>
      <c r="T144" s="30">
        <v>21070</v>
      </c>
      <c r="U144" s="30">
        <v>20000</v>
      </c>
      <c r="V144" s="30">
        <v>20380</v>
      </c>
      <c r="W144" s="30">
        <v>20710</v>
      </c>
      <c r="X144" s="30">
        <v>20290</v>
      </c>
      <c r="Y144" s="30">
        <v>19870</v>
      </c>
      <c r="Z144" s="30">
        <v>21010</v>
      </c>
      <c r="AA144" s="30">
        <v>22660</v>
      </c>
      <c r="AB144" s="30">
        <v>21430</v>
      </c>
      <c r="AC144" s="30">
        <v>23400</v>
      </c>
      <c r="AD144" s="30">
        <v>25510</v>
      </c>
      <c r="AE144" s="30">
        <v>26260</v>
      </c>
      <c r="AF144" s="30">
        <v>24920</v>
      </c>
      <c r="AG144" s="30">
        <v>27040</v>
      </c>
      <c r="AH144" s="30">
        <v>27200</v>
      </c>
      <c r="AI144" s="30">
        <v>26760</v>
      </c>
      <c r="AJ144" s="30">
        <v>27180</v>
      </c>
      <c r="AK144" s="30">
        <v>28800</v>
      </c>
      <c r="AL144" s="30">
        <v>28500</v>
      </c>
      <c r="AM144" s="30">
        <v>26510</v>
      </c>
      <c r="AN144" s="30">
        <v>25600</v>
      </c>
      <c r="AO144" s="30">
        <v>25690</v>
      </c>
      <c r="AP144" s="30">
        <v>24520</v>
      </c>
      <c r="AQ144" s="30">
        <v>22850</v>
      </c>
      <c r="AR144" s="30">
        <v>22070</v>
      </c>
      <c r="AS144" s="30">
        <v>23320</v>
      </c>
      <c r="AT144" s="30">
        <v>24070</v>
      </c>
      <c r="AU144" s="30">
        <v>21710</v>
      </c>
      <c r="AV144" s="30">
        <v>24600</v>
      </c>
      <c r="AW144" s="30">
        <v>25300</v>
      </c>
      <c r="AX144" s="30">
        <v>26120</v>
      </c>
      <c r="AY144" s="30">
        <v>23910</v>
      </c>
      <c r="AZ144" s="30">
        <v>24030</v>
      </c>
      <c r="BA144" s="30">
        <v>24120</v>
      </c>
      <c r="BB144" s="30">
        <v>23900</v>
      </c>
      <c r="BC144" s="30">
        <v>24270</v>
      </c>
      <c r="BD144" s="30">
        <v>25160</v>
      </c>
      <c r="BE144" s="30">
        <v>28250</v>
      </c>
      <c r="BF144" s="30">
        <v>26990</v>
      </c>
      <c r="BG144" s="30">
        <v>25720</v>
      </c>
      <c r="BH144" s="30">
        <v>26450</v>
      </c>
      <c r="BI144" s="30">
        <v>27620</v>
      </c>
      <c r="BJ144" s="30">
        <v>31250</v>
      </c>
      <c r="BK144" s="30">
        <v>28940</v>
      </c>
      <c r="BL144" s="30">
        <v>31950</v>
      </c>
      <c r="BM144" s="2">
        <v>29700</v>
      </c>
      <c r="BN144" s="2">
        <v>29000</v>
      </c>
      <c r="BO144" s="2">
        <v>27050</v>
      </c>
      <c r="BP144" s="2">
        <v>26450</v>
      </c>
      <c r="BQ144" s="2">
        <v>27550</v>
      </c>
      <c r="BR144" s="2">
        <v>27140</v>
      </c>
      <c r="BS144" s="2">
        <v>27830</v>
      </c>
      <c r="BT144" s="2">
        <v>27860</v>
      </c>
      <c r="BU144" s="2">
        <v>27110</v>
      </c>
      <c r="BV144" s="2">
        <v>27850</v>
      </c>
      <c r="BW144" s="2">
        <v>29430</v>
      </c>
      <c r="BX144" s="2">
        <v>28600</v>
      </c>
      <c r="BY144" s="2">
        <v>28540</v>
      </c>
      <c r="BZ144" s="2">
        <v>26250</v>
      </c>
      <c r="CA144" s="2">
        <v>24120</v>
      </c>
      <c r="CB144" s="2">
        <v>23600</v>
      </c>
      <c r="CC144" s="2">
        <v>24350</v>
      </c>
      <c r="CD144" s="2">
        <v>24230</v>
      </c>
      <c r="CE144" s="2">
        <v>21410</v>
      </c>
      <c r="CF144" s="2">
        <v>20650</v>
      </c>
      <c r="CG144" s="2">
        <v>20610</v>
      </c>
      <c r="CH144" s="2">
        <v>20660</v>
      </c>
      <c r="CI144" s="2">
        <v>19090</v>
      </c>
      <c r="CJ144" s="2">
        <v>19160</v>
      </c>
      <c r="CK144" s="2">
        <v>18590</v>
      </c>
      <c r="CL144" s="2">
        <v>17230</v>
      </c>
      <c r="CM144" s="2">
        <v>17020</v>
      </c>
      <c r="CN144" s="2">
        <v>16030</v>
      </c>
      <c r="CO144" s="2">
        <v>16880</v>
      </c>
      <c r="CP144" s="2">
        <v>17960</v>
      </c>
      <c r="CQ144" s="2">
        <v>18900</v>
      </c>
      <c r="CR144" s="2">
        <v>19170</v>
      </c>
      <c r="CS144" s="2">
        <v>17990</v>
      </c>
      <c r="CT144" s="2">
        <v>18210</v>
      </c>
      <c r="CU144" s="2">
        <v>19870</v>
      </c>
      <c r="CV144" s="2">
        <v>19670</v>
      </c>
      <c r="CW144" s="2">
        <v>20470</v>
      </c>
      <c r="CX144" s="2">
        <v>22440</v>
      </c>
      <c r="CY144" s="2">
        <v>22730</v>
      </c>
      <c r="CZ144" s="2">
        <v>22600</v>
      </c>
      <c r="DA144" s="2">
        <v>22660</v>
      </c>
      <c r="DB144" s="2">
        <v>21560</v>
      </c>
      <c r="DC144" s="2">
        <v>20070</v>
      </c>
      <c r="DD144" s="2">
        <v>22920</v>
      </c>
      <c r="DE144" s="2">
        <v>23510</v>
      </c>
      <c r="DF144" s="2">
        <v>21270</v>
      </c>
      <c r="DG144" s="2">
        <v>23180</v>
      </c>
      <c r="DH144" s="2">
        <v>19090</v>
      </c>
      <c r="DI144" s="2">
        <v>18610</v>
      </c>
      <c r="DJ144" s="2">
        <v>19940</v>
      </c>
      <c r="DK144" s="2">
        <v>20310</v>
      </c>
      <c r="DL144" s="2">
        <v>19080</v>
      </c>
      <c r="DM144" s="2">
        <v>18690</v>
      </c>
      <c r="DN144" s="2">
        <v>18220</v>
      </c>
      <c r="DO144" s="2">
        <v>18250</v>
      </c>
      <c r="DP144" s="2">
        <v>17710</v>
      </c>
      <c r="DQ144" s="2">
        <v>18030</v>
      </c>
      <c r="DR144" s="2">
        <v>16800</v>
      </c>
      <c r="DS144" s="2">
        <v>16700</v>
      </c>
      <c r="DT144" s="2">
        <v>16840</v>
      </c>
      <c r="DU144" s="2">
        <v>15760</v>
      </c>
      <c r="DV144" s="2">
        <v>14480</v>
      </c>
      <c r="DW144" s="2">
        <v>14270</v>
      </c>
      <c r="DX144" s="2">
        <v>13990</v>
      </c>
      <c r="DY144" s="2">
        <v>13110</v>
      </c>
      <c r="DZ144" s="2">
        <v>12700</v>
      </c>
      <c r="EA144" s="2">
        <v>10000</v>
      </c>
      <c r="EB144" s="2">
        <v>10120</v>
      </c>
      <c r="EC144" s="2">
        <v>10060</v>
      </c>
      <c r="ED144" s="2">
        <v>9610</v>
      </c>
      <c r="EE144" s="2">
        <v>9670</v>
      </c>
      <c r="EF144" s="2">
        <v>10060</v>
      </c>
      <c r="EG144" s="2">
        <v>10050</v>
      </c>
      <c r="EH144" s="2">
        <v>9720</v>
      </c>
      <c r="EI144" s="2">
        <v>10100</v>
      </c>
      <c r="EJ144" s="2">
        <v>10100</v>
      </c>
      <c r="EK144" s="2">
        <v>9840</v>
      </c>
      <c r="EL144" s="2">
        <v>9460</v>
      </c>
      <c r="EM144" s="2">
        <v>9160</v>
      </c>
      <c r="EN144" s="2">
        <v>8960</v>
      </c>
      <c r="EO144" s="2">
        <v>8730</v>
      </c>
      <c r="EP144" s="2">
        <v>9020</v>
      </c>
      <c r="EQ144" s="2">
        <v>9030</v>
      </c>
      <c r="ER144" s="2">
        <v>8930</v>
      </c>
      <c r="ES144" s="2">
        <v>9120</v>
      </c>
      <c r="ET144" s="2">
        <v>8910</v>
      </c>
      <c r="EU144" s="2">
        <v>9000</v>
      </c>
      <c r="EV144" s="2">
        <v>8900</v>
      </c>
      <c r="EW144" s="2">
        <v>8900</v>
      </c>
      <c r="EX144" s="2">
        <v>9030</v>
      </c>
      <c r="EY144" s="2">
        <v>9220</v>
      </c>
      <c r="EZ144" s="2">
        <v>9260</v>
      </c>
      <c r="FA144" s="2">
        <v>8980</v>
      </c>
      <c r="FB144" s="2">
        <v>8840</v>
      </c>
      <c r="FC144" s="2">
        <v>9210</v>
      </c>
      <c r="FD144" s="2">
        <v>9160</v>
      </c>
      <c r="FE144" s="2">
        <v>9310</v>
      </c>
      <c r="FF144" s="2">
        <v>9520</v>
      </c>
      <c r="FG144" s="2">
        <v>9500</v>
      </c>
      <c r="FH144" s="2">
        <v>9560</v>
      </c>
      <c r="FI144" s="2">
        <v>9650</v>
      </c>
      <c r="FJ144" s="2">
        <v>9580</v>
      </c>
      <c r="FK144" s="2">
        <v>9150</v>
      </c>
      <c r="FL144" s="2">
        <v>9150</v>
      </c>
      <c r="FM144" s="2">
        <v>9110</v>
      </c>
      <c r="FN144" s="2">
        <v>9040</v>
      </c>
      <c r="FO144" s="2">
        <v>8730</v>
      </c>
      <c r="FP144" s="2">
        <v>8620</v>
      </c>
      <c r="FQ144" s="2">
        <v>8400</v>
      </c>
      <c r="FR144" s="2">
        <v>7820</v>
      </c>
      <c r="FS144" s="2">
        <v>7600</v>
      </c>
      <c r="FT144" s="2">
        <v>7390</v>
      </c>
      <c r="FU144" s="2">
        <v>8040</v>
      </c>
      <c r="FV144" s="2">
        <v>7510</v>
      </c>
      <c r="FW144" s="2">
        <v>7720</v>
      </c>
      <c r="FX144" s="2">
        <v>8300</v>
      </c>
      <c r="FY144" s="2">
        <v>8210</v>
      </c>
      <c r="FZ144" s="2">
        <v>8510</v>
      </c>
      <c r="GA144" s="2">
        <v>8360</v>
      </c>
      <c r="GB144" s="2">
        <v>8250</v>
      </c>
      <c r="GC144" s="2">
        <v>8130</v>
      </c>
      <c r="GD144" s="2">
        <v>8840</v>
      </c>
      <c r="GE144" s="2">
        <v>8840</v>
      </c>
      <c r="GF144" s="2">
        <v>8280</v>
      </c>
      <c r="GG144" s="2">
        <v>8900</v>
      </c>
      <c r="GH144" s="2">
        <v>8830</v>
      </c>
      <c r="GI144" s="2">
        <v>8770</v>
      </c>
      <c r="GJ144" s="2">
        <v>8860</v>
      </c>
      <c r="GK144" s="2">
        <v>8650</v>
      </c>
      <c r="GL144" s="2">
        <v>8520</v>
      </c>
      <c r="GM144" s="2">
        <v>8380</v>
      </c>
      <c r="GN144" s="2">
        <v>8080</v>
      </c>
      <c r="GO144" s="2">
        <v>8110</v>
      </c>
      <c r="GP144" s="2">
        <v>8300</v>
      </c>
      <c r="GQ144" s="2">
        <v>8320</v>
      </c>
      <c r="GR144" s="2">
        <v>8050</v>
      </c>
      <c r="GS144" s="2">
        <v>8370</v>
      </c>
      <c r="GT144" s="2">
        <v>8040</v>
      </c>
      <c r="GU144" s="2">
        <v>7960</v>
      </c>
      <c r="GV144" s="2">
        <v>8190</v>
      </c>
      <c r="GW144" s="2">
        <v>8460</v>
      </c>
      <c r="GX144" s="2">
        <v>8340</v>
      </c>
      <c r="GY144" s="2">
        <v>8300</v>
      </c>
      <c r="GZ144" s="2">
        <v>8250</v>
      </c>
      <c r="HA144" s="2">
        <v>7950</v>
      </c>
      <c r="HB144" s="2">
        <v>7820</v>
      </c>
      <c r="HC144" s="2">
        <v>7600</v>
      </c>
      <c r="HD144" s="2">
        <v>7890</v>
      </c>
      <c r="HE144" s="2">
        <v>7950</v>
      </c>
      <c r="HF144" s="2">
        <v>8050</v>
      </c>
      <c r="HG144" s="2">
        <v>7940</v>
      </c>
      <c r="HH144" s="2">
        <v>7970</v>
      </c>
      <c r="HI144" s="2">
        <v>8020</v>
      </c>
      <c r="HJ144" s="2">
        <v>7830</v>
      </c>
      <c r="HK144" s="2">
        <v>8050</v>
      </c>
      <c r="HL144" s="2">
        <v>8150</v>
      </c>
      <c r="HM144" s="2">
        <v>8420</v>
      </c>
      <c r="HN144" s="2">
        <v>8430</v>
      </c>
      <c r="HO144" s="2">
        <v>8370</v>
      </c>
      <c r="HP144" s="2">
        <v>8160</v>
      </c>
      <c r="HQ144" s="2">
        <v>8070</v>
      </c>
      <c r="HR144" s="2">
        <v>8270</v>
      </c>
      <c r="HS144" s="2">
        <v>7900</v>
      </c>
      <c r="HT144" s="2">
        <v>7550</v>
      </c>
      <c r="HU144" s="2">
        <v>7510</v>
      </c>
      <c r="HV144" s="2">
        <v>7610</v>
      </c>
      <c r="HW144" s="2">
        <v>7500</v>
      </c>
      <c r="HX144" s="2">
        <v>7590</v>
      </c>
      <c r="HY144" s="2">
        <v>7150</v>
      </c>
      <c r="HZ144" s="2">
        <v>7270</v>
      </c>
      <c r="IA144" s="2">
        <v>7330</v>
      </c>
      <c r="IB144" s="2">
        <v>7440</v>
      </c>
      <c r="IC144" s="2">
        <v>7370</v>
      </c>
      <c r="ID144" s="2">
        <v>7310</v>
      </c>
      <c r="IE144" s="2">
        <v>7410</v>
      </c>
      <c r="IF144" s="2">
        <v>7720</v>
      </c>
      <c r="IG144" s="2">
        <v>7410</v>
      </c>
      <c r="IH144" s="2">
        <v>7450</v>
      </c>
      <c r="II144" s="2">
        <v>7330</v>
      </c>
      <c r="IJ144" s="2">
        <v>7060</v>
      </c>
      <c r="IK144" s="2">
        <v>7040</v>
      </c>
      <c r="IL144" s="2">
        <v>6960</v>
      </c>
      <c r="IM144" s="2">
        <v>6770</v>
      </c>
      <c r="IN144" s="2">
        <v>6680</v>
      </c>
      <c r="IO144" s="2">
        <v>6160</v>
      </c>
      <c r="IP144" s="2">
        <v>5420</v>
      </c>
      <c r="IQ144" s="2">
        <v>5770</v>
      </c>
      <c r="IR144" s="2">
        <v>5890</v>
      </c>
      <c r="IS144" s="2">
        <v>5620</v>
      </c>
      <c r="IT144" s="2">
        <v>5590</v>
      </c>
    </row>
    <row r="145" spans="1:254" ht="15.9" customHeight="1">
      <c r="A145" s="65" t="s">
        <v>284</v>
      </c>
      <c r="B145" s="41" t="s">
        <v>285</v>
      </c>
      <c r="C145" s="45">
        <v>18790</v>
      </c>
      <c r="D145" s="16">
        <v>-3890</v>
      </c>
      <c r="E145" s="30">
        <v>22680</v>
      </c>
      <c r="F145" s="30">
        <v>22980</v>
      </c>
      <c r="G145" s="30">
        <v>21540</v>
      </c>
      <c r="H145" s="30">
        <v>19900</v>
      </c>
      <c r="I145" s="30">
        <v>20520</v>
      </c>
      <c r="J145" s="30">
        <v>18250</v>
      </c>
      <c r="K145" s="30">
        <v>17830</v>
      </c>
      <c r="L145" s="30">
        <v>20610</v>
      </c>
      <c r="M145" s="30">
        <v>21860</v>
      </c>
      <c r="N145" s="30">
        <v>22690</v>
      </c>
      <c r="O145" s="30">
        <v>23650</v>
      </c>
      <c r="P145" s="30">
        <v>24100</v>
      </c>
      <c r="Q145" s="30">
        <v>22260</v>
      </c>
      <c r="R145" s="30">
        <v>21810</v>
      </c>
      <c r="S145" s="30">
        <v>24570</v>
      </c>
      <c r="T145" s="30">
        <v>25710</v>
      </c>
      <c r="U145" s="30">
        <v>24690</v>
      </c>
      <c r="V145" s="30">
        <v>25540</v>
      </c>
      <c r="W145" s="30">
        <v>25930</v>
      </c>
      <c r="X145" s="30">
        <v>25300</v>
      </c>
      <c r="Y145" s="30">
        <v>25140</v>
      </c>
      <c r="Z145" s="30">
        <v>25950</v>
      </c>
      <c r="AA145" s="30">
        <v>27260</v>
      </c>
      <c r="AB145" s="30">
        <v>27010</v>
      </c>
      <c r="AC145" s="30">
        <v>27620</v>
      </c>
      <c r="AD145" s="30">
        <v>28560</v>
      </c>
      <c r="AE145" s="30">
        <v>29920</v>
      </c>
      <c r="AF145" s="30">
        <v>30000</v>
      </c>
      <c r="AG145" s="30">
        <v>29840</v>
      </c>
      <c r="AH145" s="30">
        <v>31350</v>
      </c>
      <c r="AI145" s="30">
        <v>31750</v>
      </c>
      <c r="AJ145" s="30">
        <v>32550</v>
      </c>
      <c r="AK145" s="30">
        <v>37050</v>
      </c>
      <c r="AL145" s="30">
        <v>37400</v>
      </c>
      <c r="AM145" s="30">
        <v>34950</v>
      </c>
      <c r="AN145" s="30">
        <v>33600</v>
      </c>
      <c r="AO145" s="30">
        <v>30150</v>
      </c>
      <c r="AP145" s="30">
        <v>30400</v>
      </c>
      <c r="AQ145" s="30">
        <v>29860</v>
      </c>
      <c r="AR145" s="30">
        <v>29160</v>
      </c>
      <c r="AS145" s="30">
        <v>30600</v>
      </c>
      <c r="AT145" s="30">
        <v>32950</v>
      </c>
      <c r="AU145" s="30">
        <v>32500</v>
      </c>
      <c r="AV145" s="30">
        <v>34150</v>
      </c>
      <c r="AW145" s="30">
        <v>35400</v>
      </c>
      <c r="AX145" s="30">
        <v>37100</v>
      </c>
      <c r="AY145" s="30">
        <v>36400</v>
      </c>
      <c r="AZ145" s="30">
        <v>37650</v>
      </c>
      <c r="BA145" s="30">
        <v>37100</v>
      </c>
      <c r="BB145" s="30">
        <v>36450</v>
      </c>
      <c r="BC145" s="30">
        <v>37150</v>
      </c>
      <c r="BD145" s="30">
        <v>38400</v>
      </c>
      <c r="BE145" s="30">
        <v>41500</v>
      </c>
      <c r="BF145" s="30">
        <v>40300</v>
      </c>
      <c r="BG145" s="30">
        <v>36500</v>
      </c>
      <c r="BH145" s="30">
        <v>34300</v>
      </c>
      <c r="BI145" s="30">
        <v>36400</v>
      </c>
      <c r="BJ145" s="30">
        <v>36400</v>
      </c>
      <c r="BK145" s="30">
        <v>35300</v>
      </c>
      <c r="BL145" s="30">
        <v>38650</v>
      </c>
      <c r="BM145" s="2">
        <v>29220</v>
      </c>
      <c r="BN145" s="2">
        <v>30650</v>
      </c>
      <c r="BO145" s="2">
        <v>31500</v>
      </c>
      <c r="BP145" s="2">
        <v>30550</v>
      </c>
      <c r="BQ145" s="2">
        <v>30950</v>
      </c>
      <c r="BR145" s="2">
        <v>29520</v>
      </c>
      <c r="BS145" s="2">
        <v>30600</v>
      </c>
      <c r="BT145" s="2">
        <v>30150</v>
      </c>
      <c r="BU145" s="2">
        <v>29560</v>
      </c>
      <c r="BV145" s="2">
        <v>28770</v>
      </c>
      <c r="BW145" s="2">
        <v>27720</v>
      </c>
      <c r="BX145" s="2">
        <v>28070</v>
      </c>
      <c r="BY145" s="2">
        <v>27300</v>
      </c>
      <c r="BZ145" s="2">
        <v>27010</v>
      </c>
      <c r="CA145" s="2">
        <v>28480</v>
      </c>
      <c r="CB145" s="2">
        <v>27910</v>
      </c>
      <c r="CC145" s="2">
        <v>27720</v>
      </c>
      <c r="CD145" s="2">
        <v>27580</v>
      </c>
      <c r="CE145" s="2">
        <v>25300</v>
      </c>
      <c r="CF145" s="2">
        <v>26410</v>
      </c>
      <c r="CG145" s="2">
        <v>25790</v>
      </c>
      <c r="CH145" s="2">
        <v>25380</v>
      </c>
      <c r="CI145" s="2">
        <v>24000</v>
      </c>
      <c r="CJ145" s="2">
        <v>25670</v>
      </c>
      <c r="CK145" s="2">
        <v>26050</v>
      </c>
      <c r="CL145" s="2">
        <v>26640</v>
      </c>
      <c r="CM145" s="2">
        <v>26400</v>
      </c>
      <c r="CN145" s="2">
        <v>24010</v>
      </c>
      <c r="CO145" s="2">
        <v>26080</v>
      </c>
      <c r="CP145" s="2">
        <v>26890</v>
      </c>
      <c r="CQ145" s="2">
        <v>28320</v>
      </c>
      <c r="CR145" s="2">
        <v>26410</v>
      </c>
      <c r="CS145" s="2">
        <v>25430</v>
      </c>
      <c r="CT145" s="2">
        <v>24470</v>
      </c>
      <c r="CU145" s="2">
        <v>25100</v>
      </c>
      <c r="CV145" s="2">
        <v>25410</v>
      </c>
      <c r="CW145" s="2">
        <v>24750</v>
      </c>
      <c r="CX145" s="2">
        <v>23420</v>
      </c>
      <c r="CY145" s="2">
        <v>22690</v>
      </c>
      <c r="CZ145" s="2">
        <v>23130</v>
      </c>
      <c r="DA145" s="2">
        <v>23500</v>
      </c>
      <c r="DB145" s="2">
        <v>23710</v>
      </c>
      <c r="DC145" s="2">
        <v>21320</v>
      </c>
      <c r="DD145" s="2">
        <v>23070</v>
      </c>
      <c r="DE145" s="2">
        <v>22650</v>
      </c>
      <c r="DF145" s="2">
        <v>20910</v>
      </c>
      <c r="DG145" s="2">
        <v>22420</v>
      </c>
      <c r="DH145" s="2">
        <v>21370</v>
      </c>
      <c r="DI145" s="2">
        <v>20950</v>
      </c>
      <c r="DJ145" s="2">
        <v>20710</v>
      </c>
      <c r="DK145" s="2">
        <v>21410</v>
      </c>
      <c r="DL145" s="2">
        <v>20690</v>
      </c>
      <c r="DM145" s="2">
        <v>19570</v>
      </c>
      <c r="DN145" s="2">
        <v>19700</v>
      </c>
      <c r="DO145" s="2">
        <v>19110</v>
      </c>
      <c r="DP145" s="2">
        <v>19010</v>
      </c>
      <c r="DQ145" s="2">
        <v>19500</v>
      </c>
      <c r="DR145" s="2">
        <v>18430</v>
      </c>
      <c r="DS145" s="2">
        <v>17000</v>
      </c>
      <c r="DT145" s="2">
        <v>16290</v>
      </c>
      <c r="DU145" s="2">
        <v>16140</v>
      </c>
      <c r="DV145" s="2">
        <v>12940</v>
      </c>
      <c r="DW145" s="2">
        <v>13340</v>
      </c>
      <c r="DX145" s="2">
        <v>13450</v>
      </c>
      <c r="DY145" s="2">
        <v>12810</v>
      </c>
      <c r="DZ145" s="2">
        <v>12540</v>
      </c>
      <c r="EA145" s="2">
        <v>11250</v>
      </c>
      <c r="EB145" s="2">
        <v>11100</v>
      </c>
      <c r="EC145" s="2">
        <v>10030</v>
      </c>
      <c r="ED145" s="2">
        <v>9540</v>
      </c>
      <c r="EE145" s="2">
        <v>9430</v>
      </c>
      <c r="EF145" s="2">
        <v>9800</v>
      </c>
      <c r="EG145" s="2">
        <v>9490</v>
      </c>
      <c r="EH145" s="2">
        <v>9140</v>
      </c>
      <c r="EI145" s="2">
        <v>9310</v>
      </c>
      <c r="EJ145" s="2">
        <v>9740</v>
      </c>
      <c r="EK145" s="2">
        <v>9850</v>
      </c>
      <c r="EL145" s="2">
        <v>9730</v>
      </c>
      <c r="EM145" s="2">
        <v>9910</v>
      </c>
      <c r="EN145" s="2">
        <v>10040</v>
      </c>
      <c r="EO145" s="2">
        <v>9990</v>
      </c>
      <c r="EP145" s="2">
        <v>10360</v>
      </c>
      <c r="EQ145" s="2">
        <v>10340</v>
      </c>
      <c r="ER145" s="2">
        <v>10460</v>
      </c>
      <c r="ES145" s="2">
        <v>10600</v>
      </c>
      <c r="ET145" s="2">
        <v>10560</v>
      </c>
      <c r="EU145" s="2">
        <v>10700</v>
      </c>
      <c r="EV145" s="2">
        <v>10780</v>
      </c>
      <c r="EW145" s="2">
        <v>11010</v>
      </c>
      <c r="EX145" s="2">
        <v>10930</v>
      </c>
      <c r="EY145" s="2">
        <v>11100</v>
      </c>
      <c r="EZ145" s="2">
        <v>10960</v>
      </c>
      <c r="FA145" s="2">
        <v>10790</v>
      </c>
      <c r="FB145" s="2">
        <v>10460</v>
      </c>
      <c r="FC145" s="2">
        <v>10500</v>
      </c>
      <c r="FD145" s="2">
        <v>10520</v>
      </c>
      <c r="FE145" s="2">
        <v>10780</v>
      </c>
      <c r="FF145" s="2">
        <v>11060</v>
      </c>
      <c r="FG145" s="2">
        <v>11280</v>
      </c>
      <c r="FH145" s="2">
        <v>11600</v>
      </c>
      <c r="FI145" s="2">
        <v>11500</v>
      </c>
      <c r="FJ145" s="2">
        <v>11320</v>
      </c>
      <c r="FK145" s="2">
        <v>11270</v>
      </c>
      <c r="FL145" s="2">
        <v>11460</v>
      </c>
      <c r="FM145" s="2">
        <v>11070</v>
      </c>
      <c r="FN145" s="2">
        <v>10860</v>
      </c>
      <c r="FO145" s="2">
        <v>11080</v>
      </c>
      <c r="FP145" s="2">
        <v>11220</v>
      </c>
      <c r="FQ145" s="2">
        <v>11010</v>
      </c>
      <c r="FR145" s="2">
        <v>10040</v>
      </c>
      <c r="FS145" s="2">
        <v>9790</v>
      </c>
      <c r="FT145" s="2">
        <v>9640</v>
      </c>
      <c r="FU145" s="2">
        <v>10070</v>
      </c>
      <c r="FV145" s="2">
        <v>9320</v>
      </c>
      <c r="FW145" s="2">
        <v>9670</v>
      </c>
      <c r="FX145" s="2">
        <v>9830</v>
      </c>
      <c r="FY145" s="2">
        <v>9860</v>
      </c>
      <c r="FZ145" s="2">
        <v>9300</v>
      </c>
      <c r="GA145" s="2">
        <v>8960</v>
      </c>
      <c r="GB145" s="2">
        <v>9000</v>
      </c>
      <c r="GC145" s="2">
        <v>8760</v>
      </c>
      <c r="GD145" s="2">
        <v>8290</v>
      </c>
      <c r="GE145" s="2">
        <v>9790</v>
      </c>
      <c r="GF145" s="2">
        <v>9200</v>
      </c>
      <c r="GG145" s="2">
        <v>10180</v>
      </c>
      <c r="GH145" s="2">
        <v>9880</v>
      </c>
      <c r="GI145" s="2">
        <v>9740</v>
      </c>
      <c r="GJ145" s="2">
        <v>9780</v>
      </c>
      <c r="GK145" s="2">
        <v>9830</v>
      </c>
      <c r="GL145" s="2">
        <v>10000</v>
      </c>
      <c r="GM145" s="2">
        <v>9760</v>
      </c>
      <c r="GN145" s="2">
        <v>9520</v>
      </c>
      <c r="GO145" s="2">
        <v>9560</v>
      </c>
      <c r="GP145" s="2">
        <v>9670</v>
      </c>
      <c r="GQ145" s="2">
        <v>9530</v>
      </c>
      <c r="GR145" s="2">
        <v>9310</v>
      </c>
      <c r="GS145" s="2">
        <v>9360</v>
      </c>
      <c r="GT145" s="2">
        <v>9150</v>
      </c>
      <c r="GU145" s="2">
        <v>9050</v>
      </c>
      <c r="GV145" s="2">
        <v>9480</v>
      </c>
      <c r="GW145" s="2">
        <v>9810</v>
      </c>
      <c r="GX145" s="2">
        <v>9560</v>
      </c>
      <c r="GY145" s="2">
        <v>9670</v>
      </c>
      <c r="GZ145" s="2">
        <v>9590</v>
      </c>
      <c r="HA145" s="2">
        <v>9330</v>
      </c>
      <c r="HB145" s="2">
        <v>9290</v>
      </c>
      <c r="HC145" s="2">
        <v>9410</v>
      </c>
      <c r="HD145" s="2">
        <v>9830</v>
      </c>
      <c r="HE145" s="2">
        <v>9970</v>
      </c>
      <c r="HF145" s="2">
        <v>9900</v>
      </c>
      <c r="HG145" s="2">
        <v>9880</v>
      </c>
      <c r="HH145" s="2">
        <v>9680</v>
      </c>
      <c r="HI145" s="2">
        <v>9970</v>
      </c>
      <c r="HJ145" s="2">
        <v>9760</v>
      </c>
      <c r="HK145" s="2">
        <v>9670</v>
      </c>
      <c r="HL145" s="2">
        <v>9680</v>
      </c>
      <c r="HM145" s="2">
        <v>9960</v>
      </c>
      <c r="HN145" s="2">
        <v>9950</v>
      </c>
      <c r="HO145" s="2">
        <v>9960</v>
      </c>
      <c r="HP145" s="2">
        <v>9630</v>
      </c>
      <c r="HQ145" s="2">
        <v>9740</v>
      </c>
      <c r="HR145" s="2">
        <v>9750</v>
      </c>
      <c r="HS145" s="2">
        <v>9500</v>
      </c>
      <c r="HT145" s="2">
        <v>9140</v>
      </c>
      <c r="HU145" s="2">
        <v>9200</v>
      </c>
      <c r="HV145" s="2">
        <v>9380</v>
      </c>
      <c r="HW145" s="2">
        <v>9390</v>
      </c>
      <c r="HX145" s="2">
        <v>9790</v>
      </c>
      <c r="HY145" s="2">
        <v>9350</v>
      </c>
      <c r="HZ145" s="2">
        <v>9370</v>
      </c>
      <c r="IA145" s="2">
        <v>9320</v>
      </c>
      <c r="IB145" s="2">
        <v>9180</v>
      </c>
      <c r="IC145" s="2">
        <v>8800</v>
      </c>
      <c r="ID145" s="2">
        <v>8440</v>
      </c>
      <c r="IE145" s="2">
        <v>8040</v>
      </c>
      <c r="IF145" s="2">
        <v>7800</v>
      </c>
      <c r="IG145" s="2">
        <v>7810</v>
      </c>
      <c r="IH145" s="2">
        <v>7920</v>
      </c>
      <c r="II145" s="2">
        <v>7910</v>
      </c>
      <c r="IJ145" s="2">
        <v>8050</v>
      </c>
      <c r="IK145" s="2">
        <v>7870</v>
      </c>
      <c r="IL145" s="2">
        <v>7970</v>
      </c>
      <c r="IM145" s="2">
        <v>8040</v>
      </c>
      <c r="IN145" s="2">
        <v>7260</v>
      </c>
      <c r="IO145" s="2">
        <v>7330</v>
      </c>
      <c r="IP145" s="2">
        <v>7160</v>
      </c>
      <c r="IQ145" s="2">
        <v>7400</v>
      </c>
      <c r="IR145" s="2">
        <v>7350</v>
      </c>
      <c r="IS145" s="2">
        <v>7170</v>
      </c>
      <c r="IT145" s="2">
        <v>7240</v>
      </c>
    </row>
    <row r="146" spans="1:254" ht="15.9" customHeight="1">
      <c r="A146" s="65" t="s">
        <v>286</v>
      </c>
      <c r="B146" s="41" t="s">
        <v>287</v>
      </c>
      <c r="C146" s="45">
        <v>307</v>
      </c>
      <c r="D146" s="16">
        <v>-2</v>
      </c>
      <c r="E146" s="30">
        <v>309</v>
      </c>
      <c r="F146" s="30">
        <v>313</v>
      </c>
      <c r="G146" s="30">
        <v>311</v>
      </c>
      <c r="H146" s="30">
        <v>295</v>
      </c>
      <c r="I146" s="30">
        <v>297</v>
      </c>
      <c r="J146" s="30">
        <v>294</v>
      </c>
      <c r="K146" s="30">
        <v>299</v>
      </c>
      <c r="L146" s="30">
        <v>309</v>
      </c>
      <c r="M146" s="30">
        <v>306</v>
      </c>
      <c r="N146" s="30">
        <v>300</v>
      </c>
      <c r="O146" s="30">
        <v>305</v>
      </c>
      <c r="P146" s="30">
        <v>303</v>
      </c>
      <c r="Q146" s="30">
        <v>303</v>
      </c>
      <c r="R146" s="30">
        <v>295</v>
      </c>
      <c r="S146" s="30">
        <v>318</v>
      </c>
      <c r="T146" s="30">
        <v>320</v>
      </c>
      <c r="U146" s="30">
        <v>320</v>
      </c>
      <c r="V146" s="30">
        <v>320</v>
      </c>
      <c r="W146" s="30">
        <v>303</v>
      </c>
      <c r="X146" s="30">
        <v>301</v>
      </c>
      <c r="Y146" s="30">
        <v>300</v>
      </c>
      <c r="Z146" s="30">
        <v>306</v>
      </c>
      <c r="AA146" s="30">
        <v>309</v>
      </c>
      <c r="AB146" s="30">
        <v>300</v>
      </c>
      <c r="AC146" s="30">
        <v>302</v>
      </c>
      <c r="AD146" s="30">
        <v>298</v>
      </c>
      <c r="AE146" s="30">
        <v>306</v>
      </c>
      <c r="AF146" s="30">
        <v>304</v>
      </c>
      <c r="AG146" s="30">
        <v>297</v>
      </c>
      <c r="AH146" s="30">
        <v>312</v>
      </c>
      <c r="AI146" s="30">
        <v>313</v>
      </c>
      <c r="AJ146" s="30">
        <v>315</v>
      </c>
      <c r="AK146" s="30">
        <v>327</v>
      </c>
      <c r="AL146" s="30">
        <v>346</v>
      </c>
      <c r="AM146" s="30">
        <v>348</v>
      </c>
      <c r="AN146" s="30">
        <v>333</v>
      </c>
      <c r="AO146" s="30">
        <v>322</v>
      </c>
      <c r="AP146" s="30">
        <v>325</v>
      </c>
      <c r="AQ146" s="30">
        <v>321</v>
      </c>
      <c r="AR146" s="30">
        <v>299</v>
      </c>
      <c r="AS146" s="30">
        <v>303</v>
      </c>
      <c r="AT146" s="30">
        <v>308</v>
      </c>
      <c r="AU146" s="30">
        <v>288</v>
      </c>
      <c r="AV146" s="30">
        <v>340</v>
      </c>
      <c r="AW146" s="30">
        <v>341</v>
      </c>
      <c r="AX146" s="30">
        <v>330</v>
      </c>
      <c r="AY146" s="30">
        <v>328</v>
      </c>
      <c r="AZ146" s="30">
        <v>331</v>
      </c>
      <c r="BA146" s="30">
        <v>352</v>
      </c>
      <c r="BB146" s="30">
        <v>378</v>
      </c>
      <c r="BC146" s="30">
        <v>363</v>
      </c>
      <c r="BD146" s="30">
        <v>420</v>
      </c>
      <c r="BE146" s="30">
        <v>429</v>
      </c>
      <c r="BF146" s="30">
        <v>438</v>
      </c>
      <c r="BG146" s="30">
        <v>419</v>
      </c>
      <c r="BH146" s="30">
        <v>403</v>
      </c>
      <c r="BI146" s="30">
        <v>425</v>
      </c>
      <c r="BJ146" s="30">
        <v>408</v>
      </c>
      <c r="BK146" s="30">
        <v>405</v>
      </c>
      <c r="BL146" s="30">
        <v>399</v>
      </c>
      <c r="BM146" s="2">
        <v>461</v>
      </c>
      <c r="BN146" s="2">
        <v>469</v>
      </c>
      <c r="BO146" s="2">
        <v>466</v>
      </c>
      <c r="BP146" s="2">
        <v>518</v>
      </c>
      <c r="BQ146" s="2">
        <v>513</v>
      </c>
      <c r="BR146" s="2">
        <v>520</v>
      </c>
      <c r="BS146" s="2">
        <v>500</v>
      </c>
      <c r="BT146" s="2">
        <v>510</v>
      </c>
      <c r="BU146" s="2">
        <v>525</v>
      </c>
      <c r="BV146" s="2">
        <v>531</v>
      </c>
      <c r="BW146" s="2">
        <v>519</v>
      </c>
      <c r="BX146" s="2">
        <v>558</v>
      </c>
      <c r="BY146" s="2">
        <v>620</v>
      </c>
      <c r="BZ146" s="2">
        <v>709</v>
      </c>
      <c r="CA146" s="2">
        <v>709</v>
      </c>
      <c r="CB146" s="2">
        <v>670</v>
      </c>
      <c r="CC146" s="2">
        <v>650</v>
      </c>
      <c r="CD146" s="2">
        <v>702</v>
      </c>
      <c r="CE146" s="2">
        <v>686</v>
      </c>
      <c r="CF146" s="2">
        <v>707</v>
      </c>
      <c r="CG146" s="2">
        <v>660</v>
      </c>
      <c r="CH146" s="2">
        <v>645</v>
      </c>
      <c r="CI146" s="2">
        <v>581</v>
      </c>
      <c r="CJ146" s="2">
        <v>534</v>
      </c>
      <c r="CK146" s="2">
        <v>578</v>
      </c>
      <c r="CL146" s="2">
        <v>656</v>
      </c>
      <c r="CM146" s="2">
        <v>682</v>
      </c>
      <c r="CN146" s="2">
        <v>738</v>
      </c>
      <c r="CO146" s="2">
        <v>732</v>
      </c>
      <c r="CP146" s="2">
        <v>725</v>
      </c>
      <c r="CQ146" s="2">
        <v>716</v>
      </c>
      <c r="CR146" s="2">
        <v>786</v>
      </c>
      <c r="CS146" s="2">
        <v>704</v>
      </c>
      <c r="CT146" s="2">
        <v>591</v>
      </c>
      <c r="CU146" s="2">
        <v>545</v>
      </c>
      <c r="CV146" s="2">
        <v>455</v>
      </c>
      <c r="CW146" s="2">
        <v>410</v>
      </c>
      <c r="CX146" s="2">
        <v>404</v>
      </c>
      <c r="CY146" s="2">
        <v>445</v>
      </c>
      <c r="CZ146" s="2">
        <v>457</v>
      </c>
      <c r="DA146" s="2">
        <v>471</v>
      </c>
      <c r="DB146" s="2">
        <v>449</v>
      </c>
      <c r="DC146" s="2">
        <v>416</v>
      </c>
      <c r="DD146" s="2">
        <v>445</v>
      </c>
      <c r="DE146" s="2">
        <v>445</v>
      </c>
      <c r="DF146" s="2">
        <v>414</v>
      </c>
      <c r="DG146" s="2">
        <v>480</v>
      </c>
      <c r="DH146" s="2">
        <v>445</v>
      </c>
      <c r="DI146" s="2">
        <v>424</v>
      </c>
      <c r="DJ146" s="2">
        <v>411</v>
      </c>
      <c r="DK146" s="2">
        <v>399</v>
      </c>
      <c r="DL146" s="2">
        <v>388</v>
      </c>
      <c r="DM146" s="2">
        <v>370</v>
      </c>
      <c r="DN146" s="2">
        <v>371</v>
      </c>
      <c r="DO146" s="2">
        <v>383</v>
      </c>
      <c r="DP146" s="2">
        <v>358</v>
      </c>
      <c r="DQ146" s="2">
        <v>343</v>
      </c>
      <c r="DR146" s="2">
        <v>350</v>
      </c>
      <c r="DS146" s="2">
        <v>320</v>
      </c>
      <c r="DT146" s="2">
        <v>325</v>
      </c>
      <c r="DU146" s="2">
        <v>312</v>
      </c>
      <c r="DV146" s="2">
        <v>311</v>
      </c>
      <c r="DW146" s="2">
        <v>318</v>
      </c>
      <c r="DX146" s="2">
        <v>328</v>
      </c>
      <c r="DY146" s="2">
        <v>316</v>
      </c>
      <c r="DZ146" s="2">
        <v>314</v>
      </c>
      <c r="EA146" s="2">
        <v>304</v>
      </c>
      <c r="EB146" s="2">
        <v>271</v>
      </c>
      <c r="EC146" s="2">
        <v>283</v>
      </c>
      <c r="ED146" s="2">
        <v>259</v>
      </c>
      <c r="EE146" s="2">
        <v>236</v>
      </c>
      <c r="EF146" s="2">
        <v>230</v>
      </c>
      <c r="EG146" s="2">
        <v>230</v>
      </c>
      <c r="EH146" s="2">
        <v>229</v>
      </c>
      <c r="EI146" s="2">
        <v>236</v>
      </c>
      <c r="EJ146" s="2">
        <v>236</v>
      </c>
      <c r="EK146" s="2">
        <v>232</v>
      </c>
      <c r="EL146" s="2">
        <v>228</v>
      </c>
      <c r="EM146" s="2">
        <v>227</v>
      </c>
      <c r="EN146" s="2">
        <v>237</v>
      </c>
      <c r="EO146" s="2">
        <v>234</v>
      </c>
      <c r="EP146" s="2">
        <v>239</v>
      </c>
      <c r="EQ146" s="2">
        <v>242</v>
      </c>
      <c r="ER146" s="2">
        <v>210</v>
      </c>
      <c r="ES146" s="2">
        <v>204</v>
      </c>
      <c r="ET146" s="2">
        <v>202</v>
      </c>
      <c r="EU146" s="2">
        <v>206</v>
      </c>
      <c r="EV146" s="2">
        <v>204</v>
      </c>
      <c r="EW146" s="2">
        <v>204</v>
      </c>
      <c r="EX146" s="2">
        <v>205</v>
      </c>
      <c r="EY146" s="2">
        <v>209</v>
      </c>
      <c r="EZ146" s="2">
        <v>200</v>
      </c>
      <c r="FA146" s="2">
        <v>223</v>
      </c>
      <c r="FB146" s="2">
        <v>229</v>
      </c>
      <c r="FC146" s="2">
        <v>228</v>
      </c>
      <c r="FD146" s="2">
        <v>236</v>
      </c>
      <c r="FE146" s="2">
        <v>240</v>
      </c>
      <c r="FF146" s="2">
        <v>240</v>
      </c>
      <c r="FG146" s="2">
        <v>238</v>
      </c>
      <c r="FH146" s="2">
        <v>242</v>
      </c>
      <c r="FI146" s="2">
        <v>242</v>
      </c>
      <c r="FJ146" s="2">
        <v>244</v>
      </c>
      <c r="FK146" s="2">
        <v>247</v>
      </c>
      <c r="FL146" s="2">
        <v>245</v>
      </c>
      <c r="FM146" s="2">
        <v>243</v>
      </c>
      <c r="FN146" s="2">
        <v>244</v>
      </c>
      <c r="FO146" s="2">
        <v>253</v>
      </c>
      <c r="FP146" s="2">
        <v>255</v>
      </c>
      <c r="FQ146" s="2">
        <v>248</v>
      </c>
      <c r="FR146" s="2">
        <v>243</v>
      </c>
      <c r="FS146" s="2">
        <v>241</v>
      </c>
      <c r="FT146" s="2">
        <v>249</v>
      </c>
      <c r="FU146" s="2">
        <v>254</v>
      </c>
      <c r="FV146" s="2">
        <v>250</v>
      </c>
      <c r="FW146" s="2">
        <v>245</v>
      </c>
      <c r="FX146" s="2">
        <v>240</v>
      </c>
      <c r="FY146" s="2">
        <v>266</v>
      </c>
      <c r="FZ146" s="2">
        <v>268</v>
      </c>
      <c r="GA146" s="2">
        <v>289</v>
      </c>
      <c r="GB146" s="2">
        <v>285</v>
      </c>
      <c r="GC146" s="2">
        <v>283</v>
      </c>
      <c r="GD146" s="2">
        <v>299</v>
      </c>
      <c r="GE146" s="2">
        <v>305</v>
      </c>
      <c r="GF146" s="2">
        <v>298</v>
      </c>
      <c r="GG146" s="2">
        <v>309</v>
      </c>
      <c r="GH146" s="2">
        <v>312</v>
      </c>
      <c r="GI146" s="2">
        <v>305</v>
      </c>
      <c r="GJ146" s="2">
        <v>306</v>
      </c>
      <c r="GK146" s="2">
        <v>316</v>
      </c>
      <c r="GL146" s="2">
        <v>321</v>
      </c>
      <c r="GM146" s="2">
        <v>324</v>
      </c>
      <c r="GN146" s="2">
        <v>330</v>
      </c>
      <c r="GO146" s="2">
        <v>328</v>
      </c>
      <c r="GP146" s="2">
        <v>320</v>
      </c>
      <c r="GQ146" s="2">
        <v>308</v>
      </c>
      <c r="GR146" s="2">
        <v>305</v>
      </c>
      <c r="GS146" s="2">
        <v>306</v>
      </c>
      <c r="GT146" s="2">
        <v>299</v>
      </c>
      <c r="GU146" s="2">
        <v>349</v>
      </c>
      <c r="GV146" s="2">
        <v>394</v>
      </c>
      <c r="GW146" s="2">
        <v>400</v>
      </c>
      <c r="GX146" s="2">
        <v>407</v>
      </c>
      <c r="GY146" s="2">
        <v>406</v>
      </c>
      <c r="GZ146" s="2">
        <v>382</v>
      </c>
      <c r="HA146" s="2">
        <v>364</v>
      </c>
      <c r="HB146" s="2">
        <v>351</v>
      </c>
      <c r="HC146" s="2">
        <v>347</v>
      </c>
      <c r="HD146" s="2">
        <v>357</v>
      </c>
      <c r="HE146" s="2">
        <v>358</v>
      </c>
      <c r="HF146" s="2">
        <v>355</v>
      </c>
      <c r="HG146" s="2">
        <v>353</v>
      </c>
      <c r="HH146" s="2">
        <v>355</v>
      </c>
      <c r="HI146" s="2">
        <v>351</v>
      </c>
      <c r="HJ146" s="2">
        <v>347</v>
      </c>
      <c r="HK146" s="2">
        <v>339</v>
      </c>
      <c r="HL146" s="2">
        <v>351</v>
      </c>
      <c r="HM146" s="2">
        <v>348</v>
      </c>
      <c r="HN146" s="2">
        <v>352</v>
      </c>
      <c r="HO146" s="2">
        <v>352</v>
      </c>
      <c r="HP146" s="2">
        <v>360</v>
      </c>
      <c r="HQ146" s="2">
        <v>358</v>
      </c>
      <c r="HR146" s="2">
        <v>391</v>
      </c>
      <c r="HS146" s="2">
        <v>385</v>
      </c>
      <c r="HT146" s="2">
        <v>391</v>
      </c>
      <c r="HU146" s="2">
        <v>392</v>
      </c>
      <c r="HV146" s="2">
        <v>402</v>
      </c>
      <c r="HW146" s="2">
        <v>399</v>
      </c>
      <c r="HX146" s="2">
        <v>400</v>
      </c>
      <c r="HY146" s="2">
        <v>398</v>
      </c>
      <c r="HZ146" s="2">
        <v>399</v>
      </c>
      <c r="IA146" s="2">
        <v>402</v>
      </c>
      <c r="IB146" s="2">
        <v>407</v>
      </c>
      <c r="IC146" s="2">
        <v>408</v>
      </c>
      <c r="ID146" s="2">
        <v>408</v>
      </c>
      <c r="IE146" s="2">
        <v>414</v>
      </c>
      <c r="IF146" s="2">
        <v>406</v>
      </c>
      <c r="IG146" s="2">
        <v>407</v>
      </c>
      <c r="IH146" s="2">
        <v>401</v>
      </c>
      <c r="II146" s="2">
        <v>404</v>
      </c>
      <c r="IJ146" s="2">
        <v>400</v>
      </c>
      <c r="IK146" s="2">
        <v>403</v>
      </c>
      <c r="IL146" s="2">
        <v>408</v>
      </c>
      <c r="IM146" s="2">
        <v>409</v>
      </c>
      <c r="IN146" s="2">
        <v>420</v>
      </c>
      <c r="IO146" s="2">
        <v>417</v>
      </c>
      <c r="IP146" s="2">
        <v>418</v>
      </c>
      <c r="IQ146" s="2">
        <v>430</v>
      </c>
      <c r="IR146" s="2">
        <v>427</v>
      </c>
      <c r="IS146" s="2">
        <v>420</v>
      </c>
      <c r="IT146" s="2">
        <v>404</v>
      </c>
    </row>
    <row r="147" spans="1:254" ht="15.9" customHeight="1">
      <c r="A147" s="65" t="s">
        <v>288</v>
      </c>
      <c r="B147" s="41" t="s">
        <v>289</v>
      </c>
      <c r="C147" s="45">
        <v>8580</v>
      </c>
      <c r="D147" s="16">
        <v>-550</v>
      </c>
      <c r="E147" s="30">
        <v>9130</v>
      </c>
      <c r="F147" s="30">
        <v>9460</v>
      </c>
      <c r="G147" s="30">
        <v>8520</v>
      </c>
      <c r="H147" s="30">
        <v>8000</v>
      </c>
      <c r="I147" s="30">
        <v>8200</v>
      </c>
      <c r="J147" s="30">
        <v>7130</v>
      </c>
      <c r="K147" s="30">
        <v>7310</v>
      </c>
      <c r="L147" s="30">
        <v>8300</v>
      </c>
      <c r="M147" s="30">
        <v>9260</v>
      </c>
      <c r="N147" s="30">
        <v>9540</v>
      </c>
      <c r="O147" s="30">
        <v>10080</v>
      </c>
      <c r="P147" s="30">
        <v>10360</v>
      </c>
      <c r="Q147" s="30">
        <v>9640</v>
      </c>
      <c r="R147" s="30">
        <v>9430</v>
      </c>
      <c r="S147" s="30">
        <v>11220</v>
      </c>
      <c r="T147" s="30">
        <v>11900</v>
      </c>
      <c r="U147" s="30">
        <v>11910</v>
      </c>
      <c r="V147" s="30">
        <v>12530</v>
      </c>
      <c r="W147" s="30">
        <v>12280</v>
      </c>
      <c r="X147" s="30">
        <v>11560</v>
      </c>
      <c r="Y147" s="30">
        <v>11170</v>
      </c>
      <c r="Z147" s="30">
        <v>11530</v>
      </c>
      <c r="AA147" s="30">
        <v>11990</v>
      </c>
      <c r="AB147" s="30">
        <v>12510</v>
      </c>
      <c r="AC147" s="30">
        <v>12830</v>
      </c>
      <c r="AD147" s="30">
        <v>13660</v>
      </c>
      <c r="AE147" s="30">
        <v>13710</v>
      </c>
      <c r="AF147" s="30">
        <v>13020</v>
      </c>
      <c r="AG147" s="30">
        <v>13510</v>
      </c>
      <c r="AH147" s="30">
        <v>14230</v>
      </c>
      <c r="AI147" s="30">
        <v>13910</v>
      </c>
      <c r="AJ147" s="30">
        <v>14590</v>
      </c>
      <c r="AK147" s="30">
        <v>14610</v>
      </c>
      <c r="AL147" s="30">
        <v>14250</v>
      </c>
      <c r="AM147" s="30">
        <v>15180</v>
      </c>
      <c r="AN147" s="30">
        <v>14700</v>
      </c>
      <c r="AO147" s="30">
        <v>15120</v>
      </c>
      <c r="AP147" s="30">
        <v>13670</v>
      </c>
      <c r="AQ147" s="30">
        <v>11760</v>
      </c>
      <c r="AR147" s="30">
        <v>10840</v>
      </c>
      <c r="AS147" s="30">
        <v>11620</v>
      </c>
      <c r="AT147" s="30">
        <v>11350</v>
      </c>
      <c r="AU147" s="30">
        <v>11060</v>
      </c>
      <c r="AV147" s="30">
        <v>11820</v>
      </c>
      <c r="AW147" s="30">
        <v>12110</v>
      </c>
      <c r="AX147" s="30">
        <v>12220</v>
      </c>
      <c r="AY147" s="30">
        <v>10510</v>
      </c>
      <c r="AZ147" s="30">
        <v>10210</v>
      </c>
      <c r="BA147" s="30">
        <v>10080</v>
      </c>
      <c r="BB147" s="30">
        <v>9900</v>
      </c>
      <c r="BC147" s="30">
        <v>10390</v>
      </c>
      <c r="BD147" s="30">
        <v>10900</v>
      </c>
      <c r="BE147" s="30">
        <v>11580</v>
      </c>
      <c r="BF147" s="30">
        <v>10910</v>
      </c>
      <c r="BG147" s="30">
        <v>10500</v>
      </c>
      <c r="BH147" s="30">
        <v>10520</v>
      </c>
      <c r="BI147" s="30">
        <v>10910</v>
      </c>
      <c r="BJ147" s="30">
        <v>11870</v>
      </c>
      <c r="BK147" s="30">
        <v>11890</v>
      </c>
      <c r="BL147" s="30">
        <v>13130</v>
      </c>
      <c r="BM147" s="2">
        <v>12340</v>
      </c>
      <c r="BN147" s="2">
        <v>12210</v>
      </c>
      <c r="BO147" s="2">
        <v>12800</v>
      </c>
      <c r="BP147" s="2">
        <v>12880</v>
      </c>
      <c r="BQ147" s="2">
        <v>12520</v>
      </c>
      <c r="BR147" s="2">
        <v>11240</v>
      </c>
      <c r="BS147" s="2">
        <v>11120</v>
      </c>
      <c r="BT147" s="2">
        <v>10840</v>
      </c>
      <c r="BU147" s="2">
        <v>10620</v>
      </c>
      <c r="BV147" s="2">
        <v>10550</v>
      </c>
      <c r="BW147" s="2">
        <v>10380</v>
      </c>
      <c r="BX147" s="2">
        <v>9350</v>
      </c>
      <c r="BY147" s="2">
        <v>9400</v>
      </c>
      <c r="BZ147" s="2">
        <v>9400</v>
      </c>
      <c r="CA147" s="2">
        <v>9600</v>
      </c>
      <c r="CB147" s="2">
        <v>9760</v>
      </c>
      <c r="CC147" s="2">
        <v>9600</v>
      </c>
      <c r="CD147" s="2">
        <v>10180</v>
      </c>
      <c r="CE147" s="2">
        <v>9090</v>
      </c>
      <c r="CF147" s="2">
        <v>8980</v>
      </c>
      <c r="CG147" s="2">
        <v>8910</v>
      </c>
      <c r="CH147" s="2">
        <v>8760</v>
      </c>
      <c r="CI147" s="2">
        <v>8260</v>
      </c>
      <c r="CJ147" s="2">
        <v>8250</v>
      </c>
      <c r="CK147" s="2">
        <v>8200</v>
      </c>
      <c r="CL147" s="2">
        <v>8140</v>
      </c>
      <c r="CM147" s="2">
        <v>8560</v>
      </c>
      <c r="CN147" s="2">
        <v>7720</v>
      </c>
      <c r="CO147" s="2">
        <v>7990</v>
      </c>
      <c r="CP147" s="2">
        <v>8230</v>
      </c>
      <c r="CQ147" s="2">
        <v>8280</v>
      </c>
      <c r="CR147" s="2">
        <v>8000</v>
      </c>
      <c r="CS147" s="2">
        <v>7590</v>
      </c>
      <c r="CT147" s="2">
        <v>7150</v>
      </c>
      <c r="CU147" s="2">
        <v>7360</v>
      </c>
      <c r="CV147" s="2">
        <v>7250</v>
      </c>
      <c r="CW147" s="2">
        <v>7040</v>
      </c>
      <c r="CX147" s="2">
        <v>7380</v>
      </c>
      <c r="CY147" s="2">
        <v>6580</v>
      </c>
      <c r="CZ147" s="2">
        <v>5810</v>
      </c>
      <c r="DA147" s="2">
        <v>5900</v>
      </c>
      <c r="DB147" s="2">
        <v>5670</v>
      </c>
      <c r="DC147" s="2">
        <v>5290</v>
      </c>
      <c r="DD147" s="2">
        <v>5890</v>
      </c>
      <c r="DE147" s="2">
        <v>5930</v>
      </c>
      <c r="DF147" s="2">
        <v>5560</v>
      </c>
      <c r="DG147" s="2">
        <v>6150</v>
      </c>
      <c r="DH147" s="2">
        <v>6020</v>
      </c>
      <c r="DI147" s="2">
        <v>6080</v>
      </c>
      <c r="DJ147" s="2">
        <v>6170</v>
      </c>
      <c r="DK147" s="2">
        <v>6230</v>
      </c>
      <c r="DL147" s="2">
        <v>6120</v>
      </c>
      <c r="DM147" s="2">
        <v>6060</v>
      </c>
      <c r="DN147" s="2">
        <v>6090</v>
      </c>
      <c r="DO147" s="2">
        <v>5960</v>
      </c>
      <c r="DP147" s="2">
        <v>5820</v>
      </c>
      <c r="DQ147" s="2">
        <v>5820</v>
      </c>
      <c r="DR147" s="2">
        <v>5700</v>
      </c>
      <c r="DS147" s="2">
        <v>5600</v>
      </c>
      <c r="DT147" s="2">
        <v>5380</v>
      </c>
      <c r="DU147" s="2">
        <v>5260</v>
      </c>
      <c r="DV147" s="2">
        <v>4815</v>
      </c>
      <c r="DW147" s="2">
        <v>4800</v>
      </c>
      <c r="DX147" s="2">
        <v>4750</v>
      </c>
      <c r="DY147" s="2">
        <v>4685</v>
      </c>
      <c r="DZ147" s="2">
        <v>4580</v>
      </c>
      <c r="EA147" s="2">
        <v>4635</v>
      </c>
      <c r="EB147" s="2">
        <v>4710</v>
      </c>
      <c r="EC147" s="2">
        <v>4715</v>
      </c>
      <c r="ED147" s="2">
        <v>4780</v>
      </c>
      <c r="EE147" s="2">
        <v>4740</v>
      </c>
      <c r="EF147" s="2">
        <v>4795</v>
      </c>
      <c r="EG147" s="2">
        <v>4800</v>
      </c>
      <c r="EH147" s="2">
        <v>4630</v>
      </c>
      <c r="EI147" s="2">
        <v>4730</v>
      </c>
      <c r="EJ147" s="2">
        <v>4795</v>
      </c>
      <c r="EK147" s="2">
        <v>4860</v>
      </c>
      <c r="EL147" s="2">
        <v>4715</v>
      </c>
      <c r="EM147" s="2">
        <v>4585</v>
      </c>
      <c r="EN147" s="2">
        <v>4510</v>
      </c>
      <c r="EO147" s="2">
        <v>4395</v>
      </c>
      <c r="EP147" s="2">
        <v>4485</v>
      </c>
      <c r="EQ147" s="2">
        <v>4515</v>
      </c>
      <c r="ER147" s="2">
        <v>4615</v>
      </c>
      <c r="ES147" s="2">
        <v>4525</v>
      </c>
      <c r="ET147" s="2">
        <v>4595</v>
      </c>
      <c r="EU147" s="2">
        <v>4610</v>
      </c>
      <c r="EV147" s="2">
        <v>4645</v>
      </c>
      <c r="EW147" s="2">
        <v>4615</v>
      </c>
      <c r="EX147" s="2">
        <v>4465</v>
      </c>
      <c r="EY147" s="2">
        <v>4170</v>
      </c>
      <c r="EZ147" s="2">
        <v>3915</v>
      </c>
      <c r="FA147" s="2">
        <v>3810</v>
      </c>
      <c r="FB147" s="2">
        <v>3810</v>
      </c>
      <c r="FC147" s="2">
        <v>3900</v>
      </c>
      <c r="FD147" s="2">
        <v>3895</v>
      </c>
      <c r="FE147" s="2">
        <v>3870</v>
      </c>
      <c r="FF147" s="2">
        <v>4010</v>
      </c>
      <c r="FG147" s="2">
        <v>3920</v>
      </c>
      <c r="FH147" s="2">
        <v>4030</v>
      </c>
      <c r="FI147" s="2">
        <v>3935</v>
      </c>
      <c r="FJ147" s="2">
        <v>3800</v>
      </c>
      <c r="FK147" s="2">
        <v>3770</v>
      </c>
      <c r="FL147" s="2">
        <v>3810</v>
      </c>
      <c r="FM147" s="2">
        <v>3750</v>
      </c>
      <c r="FN147" s="2">
        <v>3730</v>
      </c>
      <c r="FO147" s="2">
        <v>3740</v>
      </c>
      <c r="FP147" s="2">
        <v>3775</v>
      </c>
      <c r="FQ147" s="2">
        <v>3790</v>
      </c>
      <c r="FR147" s="2">
        <v>3750</v>
      </c>
      <c r="FS147" s="2">
        <v>3715</v>
      </c>
      <c r="FT147" s="2">
        <v>3710</v>
      </c>
      <c r="FU147" s="2">
        <v>3870</v>
      </c>
      <c r="FV147" s="2">
        <v>3710</v>
      </c>
      <c r="FW147" s="2">
        <v>3840</v>
      </c>
      <c r="FX147" s="2">
        <v>3835</v>
      </c>
      <c r="FY147" s="2">
        <v>3790</v>
      </c>
      <c r="FZ147" s="2">
        <v>3960</v>
      </c>
      <c r="GA147" s="2">
        <v>3990</v>
      </c>
      <c r="GB147" s="2">
        <v>4065</v>
      </c>
      <c r="GC147" s="2">
        <v>3955</v>
      </c>
      <c r="GD147" s="2">
        <v>3915</v>
      </c>
      <c r="GE147" s="2">
        <v>3965</v>
      </c>
      <c r="GF147" s="2">
        <v>3815</v>
      </c>
      <c r="GG147" s="2">
        <v>4080</v>
      </c>
      <c r="GH147" s="2">
        <v>4010</v>
      </c>
      <c r="GI147" s="2">
        <v>3955</v>
      </c>
      <c r="GJ147" s="2">
        <v>3875</v>
      </c>
      <c r="GK147" s="2">
        <v>3830</v>
      </c>
      <c r="GL147" s="2">
        <v>3920</v>
      </c>
      <c r="GM147" s="2">
        <v>3860</v>
      </c>
      <c r="GN147" s="2">
        <v>3760</v>
      </c>
      <c r="GO147" s="2">
        <v>3750</v>
      </c>
      <c r="GP147" s="2">
        <v>3855</v>
      </c>
      <c r="GQ147" s="2">
        <v>3920</v>
      </c>
      <c r="GR147" s="2">
        <v>3905</v>
      </c>
      <c r="GS147" s="2">
        <v>3985</v>
      </c>
      <c r="GT147" s="2">
        <v>3840</v>
      </c>
      <c r="GU147" s="2">
        <v>3820</v>
      </c>
      <c r="GV147" s="2">
        <v>4080</v>
      </c>
      <c r="GW147" s="2">
        <v>4210</v>
      </c>
      <c r="GX147" s="2">
        <v>3950</v>
      </c>
      <c r="GY147" s="2">
        <v>3860</v>
      </c>
      <c r="GZ147" s="2">
        <v>3665</v>
      </c>
      <c r="HA147" s="2">
        <v>3605</v>
      </c>
      <c r="HB147" s="2">
        <v>3465</v>
      </c>
      <c r="HC147" s="2">
        <v>3435</v>
      </c>
      <c r="HD147" s="2">
        <v>3540</v>
      </c>
      <c r="HE147" s="2">
        <v>3515</v>
      </c>
      <c r="HF147" s="2">
        <v>3570</v>
      </c>
      <c r="HG147" s="2">
        <v>3605</v>
      </c>
      <c r="HH147" s="2">
        <v>3615</v>
      </c>
      <c r="HI147" s="2">
        <v>3650</v>
      </c>
      <c r="HJ147" s="2">
        <v>3565</v>
      </c>
      <c r="HK147" s="2">
        <v>3315</v>
      </c>
      <c r="HL147" s="2">
        <v>3300</v>
      </c>
      <c r="HM147" s="2">
        <v>3325</v>
      </c>
      <c r="HN147" s="2">
        <v>3320</v>
      </c>
      <c r="HO147" s="2">
        <v>3075</v>
      </c>
      <c r="HP147" s="2">
        <v>2965</v>
      </c>
      <c r="HQ147" s="2">
        <v>2937</v>
      </c>
      <c r="HR147" s="2">
        <v>2844</v>
      </c>
      <c r="HS147" s="2">
        <v>2791</v>
      </c>
      <c r="HT147" s="2">
        <v>2754</v>
      </c>
      <c r="HU147" s="2">
        <v>2750</v>
      </c>
      <c r="HV147" s="2">
        <v>2785</v>
      </c>
      <c r="HW147" s="2">
        <v>2788</v>
      </c>
      <c r="HX147" s="2">
        <v>2867</v>
      </c>
      <c r="HY147" s="2">
        <v>2862</v>
      </c>
      <c r="HZ147" s="2">
        <v>2854</v>
      </c>
      <c r="IA147" s="2">
        <v>2900</v>
      </c>
      <c r="IB147" s="2">
        <v>2922</v>
      </c>
      <c r="IC147" s="2">
        <v>2893</v>
      </c>
      <c r="ID147" s="2">
        <v>2909</v>
      </c>
      <c r="IE147" s="2">
        <v>2921</v>
      </c>
      <c r="IF147" s="2">
        <v>3000</v>
      </c>
      <c r="IG147" s="2">
        <v>2985</v>
      </c>
      <c r="IH147" s="2">
        <v>2975</v>
      </c>
      <c r="II147" s="2">
        <v>2940</v>
      </c>
      <c r="IJ147" s="2">
        <v>2893</v>
      </c>
      <c r="IK147" s="2">
        <v>2852</v>
      </c>
      <c r="IL147" s="2">
        <v>2813</v>
      </c>
      <c r="IM147" s="2">
        <v>2801</v>
      </c>
      <c r="IN147" s="2">
        <v>2767</v>
      </c>
      <c r="IO147" s="2">
        <v>2763</v>
      </c>
      <c r="IP147" s="2">
        <v>2732</v>
      </c>
      <c r="IQ147" s="2">
        <v>2745</v>
      </c>
      <c r="IR147" s="2">
        <v>2848</v>
      </c>
      <c r="IS147" s="2">
        <v>2824</v>
      </c>
      <c r="IT147" s="2">
        <v>2875</v>
      </c>
    </row>
    <row r="148" spans="1:254" ht="15.9" customHeight="1">
      <c r="A148" s="65" t="s">
        <v>290</v>
      </c>
      <c r="B148" s="41" t="s">
        <v>291</v>
      </c>
      <c r="C148" s="45">
        <v>1401</v>
      </c>
      <c r="D148" s="16">
        <v>-59</v>
      </c>
      <c r="E148" s="30">
        <v>1460</v>
      </c>
      <c r="F148" s="30">
        <v>1457</v>
      </c>
      <c r="G148" s="30">
        <v>1370</v>
      </c>
      <c r="H148" s="30">
        <v>1254</v>
      </c>
      <c r="I148" s="30">
        <v>1249</v>
      </c>
      <c r="J148" s="30">
        <v>1168</v>
      </c>
      <c r="K148" s="30">
        <v>1161</v>
      </c>
      <c r="L148" s="30">
        <v>1234</v>
      </c>
      <c r="M148" s="30">
        <v>1347</v>
      </c>
      <c r="N148" s="30">
        <v>1329</v>
      </c>
      <c r="O148" s="30">
        <v>1385</v>
      </c>
      <c r="P148" s="30">
        <v>1370</v>
      </c>
      <c r="Q148" s="30">
        <v>1318</v>
      </c>
      <c r="R148" s="30">
        <v>1300</v>
      </c>
      <c r="S148" s="30">
        <v>1432</v>
      </c>
      <c r="T148" s="30">
        <v>1430</v>
      </c>
      <c r="U148" s="30">
        <v>1400</v>
      </c>
      <c r="V148" s="30">
        <v>1453</v>
      </c>
      <c r="W148" s="30">
        <v>1525</v>
      </c>
      <c r="X148" s="30">
        <v>1491</v>
      </c>
      <c r="Y148" s="30">
        <v>1521</v>
      </c>
      <c r="Z148" s="30">
        <v>1631</v>
      </c>
      <c r="AA148" s="30">
        <v>1723</v>
      </c>
      <c r="AB148" s="30">
        <v>1665</v>
      </c>
      <c r="AC148" s="30">
        <v>1682</v>
      </c>
      <c r="AD148" s="30">
        <v>1678</v>
      </c>
      <c r="AE148" s="30">
        <v>1736</v>
      </c>
      <c r="AF148" s="30">
        <v>1750</v>
      </c>
      <c r="AG148" s="30">
        <v>1883</v>
      </c>
      <c r="AH148" s="30">
        <v>1912</v>
      </c>
      <c r="AI148" s="30">
        <v>1877</v>
      </c>
      <c r="AJ148" s="30">
        <v>1980</v>
      </c>
      <c r="AK148" s="30">
        <v>2001</v>
      </c>
      <c r="AL148" s="30">
        <v>1940</v>
      </c>
      <c r="AM148" s="30">
        <v>2086</v>
      </c>
      <c r="AN148" s="30">
        <v>2122</v>
      </c>
      <c r="AO148" s="30">
        <v>2280</v>
      </c>
      <c r="AP148" s="30">
        <v>1788</v>
      </c>
      <c r="AQ148" s="30">
        <v>1720</v>
      </c>
      <c r="AR148" s="30">
        <v>1655</v>
      </c>
      <c r="AS148" s="30">
        <v>1800</v>
      </c>
      <c r="AT148" s="30">
        <v>1933</v>
      </c>
      <c r="AU148" s="30">
        <v>2086</v>
      </c>
      <c r="AV148" s="30">
        <v>2320</v>
      </c>
      <c r="AW148" s="30">
        <v>2220</v>
      </c>
      <c r="AX148" s="30">
        <v>2235</v>
      </c>
      <c r="AY148" s="30">
        <v>2144</v>
      </c>
      <c r="AZ148" s="30">
        <v>2120</v>
      </c>
      <c r="BA148" s="30">
        <v>2062</v>
      </c>
      <c r="BB148" s="30">
        <v>2080</v>
      </c>
      <c r="BC148" s="30">
        <v>2201</v>
      </c>
      <c r="BD148" s="30">
        <v>2072</v>
      </c>
      <c r="BE148" s="30">
        <v>2029</v>
      </c>
      <c r="BF148" s="30">
        <v>1950</v>
      </c>
      <c r="BG148" s="30">
        <v>1788</v>
      </c>
      <c r="BH148" s="30">
        <v>1870</v>
      </c>
      <c r="BI148" s="30">
        <v>1932</v>
      </c>
      <c r="BJ148" s="30">
        <v>1984</v>
      </c>
      <c r="BK148" s="30">
        <v>1930</v>
      </c>
      <c r="BL148" s="30">
        <v>1873</v>
      </c>
      <c r="BM148" s="2">
        <v>1911</v>
      </c>
      <c r="BN148" s="2">
        <v>1954</v>
      </c>
      <c r="BO148" s="2">
        <v>1941</v>
      </c>
      <c r="BP148" s="2">
        <v>1714</v>
      </c>
      <c r="BQ148" s="2">
        <v>1663</v>
      </c>
      <c r="BR148" s="2">
        <v>1623</v>
      </c>
      <c r="BS148" s="2">
        <v>1583</v>
      </c>
      <c r="BT148" s="2">
        <v>1581</v>
      </c>
      <c r="BU148" s="2">
        <v>1571</v>
      </c>
      <c r="BV148" s="2">
        <v>1700</v>
      </c>
      <c r="BW148" s="2">
        <v>1757</v>
      </c>
      <c r="BX148" s="2">
        <v>1722</v>
      </c>
      <c r="BY148" s="2">
        <v>1704</v>
      </c>
      <c r="BZ148" s="2">
        <v>1615</v>
      </c>
      <c r="CA148" s="2">
        <v>1391</v>
      </c>
      <c r="CB148" s="2">
        <v>1268</v>
      </c>
      <c r="CC148" s="2">
        <v>1257</v>
      </c>
      <c r="CD148" s="2">
        <v>1278</v>
      </c>
      <c r="CE148" s="2">
        <v>1265</v>
      </c>
      <c r="CF148" s="2">
        <v>1262</v>
      </c>
      <c r="CG148" s="2">
        <v>1310</v>
      </c>
      <c r="CH148" s="2">
        <v>1361</v>
      </c>
      <c r="CI148" s="2">
        <v>1317</v>
      </c>
      <c r="CJ148" s="2">
        <v>1346</v>
      </c>
      <c r="CK148" s="2">
        <v>1237</v>
      </c>
      <c r="CL148" s="2">
        <v>1193</v>
      </c>
      <c r="CM148" s="2">
        <v>1174</v>
      </c>
      <c r="CN148" s="2">
        <v>1172</v>
      </c>
      <c r="CO148" s="2">
        <v>1191</v>
      </c>
      <c r="CP148" s="2">
        <v>1271</v>
      </c>
      <c r="CQ148" s="2">
        <v>1307</v>
      </c>
      <c r="CR148" s="2">
        <v>1305</v>
      </c>
      <c r="CS148" s="2">
        <v>1262</v>
      </c>
      <c r="CT148" s="2">
        <v>1323</v>
      </c>
      <c r="CU148" s="2">
        <v>1481</v>
      </c>
      <c r="CV148" s="2">
        <v>1478</v>
      </c>
      <c r="CW148" s="2">
        <v>1369</v>
      </c>
      <c r="CX148" s="2">
        <v>1017</v>
      </c>
      <c r="CY148" s="2">
        <v>997</v>
      </c>
      <c r="CZ148" s="2">
        <v>955</v>
      </c>
      <c r="DA148" s="2">
        <v>965</v>
      </c>
      <c r="DB148" s="2">
        <v>922</v>
      </c>
      <c r="DC148" s="2">
        <v>874</v>
      </c>
      <c r="DD148" s="2">
        <v>946</v>
      </c>
      <c r="DE148" s="2">
        <v>950</v>
      </c>
      <c r="DF148" s="2">
        <v>878</v>
      </c>
      <c r="DG148" s="2">
        <v>990</v>
      </c>
      <c r="DH148" s="2">
        <v>1032</v>
      </c>
      <c r="DI148" s="2">
        <v>989</v>
      </c>
      <c r="DJ148" s="2">
        <v>979</v>
      </c>
      <c r="DK148" s="2">
        <v>1010</v>
      </c>
      <c r="DL148" s="2">
        <v>885</v>
      </c>
      <c r="DM148" s="2">
        <v>861</v>
      </c>
      <c r="DN148" s="2">
        <v>860</v>
      </c>
      <c r="DO148" s="2">
        <v>818</v>
      </c>
      <c r="DP148" s="2">
        <v>804</v>
      </c>
      <c r="DQ148" s="2">
        <v>769</v>
      </c>
      <c r="DR148" s="2">
        <v>760</v>
      </c>
      <c r="DS148" s="2">
        <v>787</v>
      </c>
      <c r="DT148" s="2">
        <v>773</v>
      </c>
      <c r="DU148" s="2">
        <v>767</v>
      </c>
      <c r="DV148" s="2">
        <v>743</v>
      </c>
      <c r="DW148" s="2">
        <v>753</v>
      </c>
      <c r="DX148" s="2">
        <v>741</v>
      </c>
      <c r="DY148" s="2">
        <v>741</v>
      </c>
      <c r="DZ148" s="2">
        <v>736</v>
      </c>
      <c r="EA148" s="2">
        <v>723</v>
      </c>
      <c r="EB148" s="2">
        <v>709</v>
      </c>
      <c r="EC148" s="2">
        <v>717</v>
      </c>
      <c r="ED148" s="2">
        <v>725</v>
      </c>
      <c r="EE148" s="2">
        <v>734</v>
      </c>
      <c r="EF148" s="2">
        <v>739</v>
      </c>
      <c r="EG148" s="2">
        <v>736</v>
      </c>
      <c r="EH148" s="2">
        <v>738</v>
      </c>
      <c r="EI148" s="2">
        <v>760</v>
      </c>
      <c r="EJ148" s="2">
        <v>773</v>
      </c>
      <c r="EK148" s="2">
        <v>777</v>
      </c>
      <c r="EL148" s="2">
        <v>740</v>
      </c>
      <c r="EM148" s="2">
        <v>739</v>
      </c>
      <c r="EN148" s="2">
        <v>744</v>
      </c>
      <c r="EO148" s="2">
        <v>741</v>
      </c>
      <c r="EP148" s="2">
        <v>741</v>
      </c>
      <c r="EQ148" s="2">
        <v>720</v>
      </c>
      <c r="ER148" s="2">
        <v>715</v>
      </c>
      <c r="ES148" s="2">
        <v>696</v>
      </c>
      <c r="ET148" s="2">
        <v>688</v>
      </c>
      <c r="EU148" s="2">
        <v>693</v>
      </c>
      <c r="EV148" s="2">
        <v>697</v>
      </c>
      <c r="EW148" s="2">
        <v>691</v>
      </c>
      <c r="EX148" s="2">
        <v>689</v>
      </c>
      <c r="EY148" s="2">
        <v>678</v>
      </c>
      <c r="EZ148" s="2">
        <v>669</v>
      </c>
      <c r="FA148" s="2">
        <v>662</v>
      </c>
      <c r="FB148" s="2">
        <v>657</v>
      </c>
      <c r="FC148" s="2">
        <v>663</v>
      </c>
      <c r="FD148" s="2">
        <v>660</v>
      </c>
      <c r="FE148" s="2">
        <v>693</v>
      </c>
      <c r="FF148" s="2">
        <v>697</v>
      </c>
      <c r="FG148" s="2">
        <v>693</v>
      </c>
      <c r="FH148" s="2">
        <v>691</v>
      </c>
      <c r="FI148" s="2">
        <v>688</v>
      </c>
      <c r="FJ148" s="2">
        <v>664</v>
      </c>
      <c r="FK148" s="2">
        <v>687</v>
      </c>
      <c r="FL148" s="2">
        <v>810</v>
      </c>
      <c r="FM148" s="2">
        <v>810</v>
      </c>
      <c r="FN148" s="2">
        <v>831</v>
      </c>
      <c r="FO148" s="2">
        <v>841</v>
      </c>
      <c r="FP148" s="2">
        <v>812</v>
      </c>
      <c r="FQ148" s="2">
        <v>803</v>
      </c>
      <c r="FR148" s="2">
        <v>794</v>
      </c>
      <c r="FS148" s="2">
        <v>791</v>
      </c>
      <c r="FT148" s="2">
        <v>794</v>
      </c>
      <c r="FU148" s="2">
        <v>802</v>
      </c>
      <c r="FV148" s="2">
        <v>797</v>
      </c>
      <c r="FW148" s="2">
        <v>800</v>
      </c>
      <c r="FX148" s="2">
        <v>796</v>
      </c>
      <c r="FY148" s="2">
        <v>784</v>
      </c>
      <c r="FZ148" s="2">
        <v>784</v>
      </c>
      <c r="GA148" s="2">
        <v>775</v>
      </c>
      <c r="GB148" s="2">
        <v>775</v>
      </c>
      <c r="GC148" s="2">
        <v>775</v>
      </c>
      <c r="GD148" s="2">
        <v>765</v>
      </c>
      <c r="GE148" s="2">
        <v>753</v>
      </c>
      <c r="GF148" s="2">
        <v>724</v>
      </c>
      <c r="GG148" s="2">
        <v>772</v>
      </c>
      <c r="GH148" s="2">
        <v>760</v>
      </c>
      <c r="GI148" s="2">
        <v>751</v>
      </c>
      <c r="GJ148" s="2">
        <v>756</v>
      </c>
      <c r="GK148" s="2">
        <v>790</v>
      </c>
      <c r="GL148" s="2">
        <v>796</v>
      </c>
      <c r="GM148" s="2">
        <v>782</v>
      </c>
      <c r="GN148" s="2">
        <v>754</v>
      </c>
      <c r="GO148" s="2">
        <v>738</v>
      </c>
      <c r="GP148" s="2">
        <v>735</v>
      </c>
      <c r="GQ148" s="2">
        <v>730</v>
      </c>
      <c r="GR148" s="2">
        <v>723</v>
      </c>
      <c r="GS148" s="2">
        <v>727</v>
      </c>
      <c r="GT148" s="2">
        <v>709</v>
      </c>
      <c r="GU148" s="2">
        <v>700</v>
      </c>
      <c r="GV148" s="2">
        <v>721</v>
      </c>
      <c r="GW148" s="2">
        <v>741</v>
      </c>
      <c r="GX148" s="2">
        <v>748</v>
      </c>
      <c r="GY148" s="2">
        <v>742</v>
      </c>
      <c r="GZ148" s="2">
        <v>756</v>
      </c>
      <c r="HA148" s="2">
        <v>722</v>
      </c>
      <c r="HB148" s="2">
        <v>708</v>
      </c>
      <c r="HC148" s="2">
        <v>721</v>
      </c>
      <c r="HD148" s="2">
        <v>743</v>
      </c>
      <c r="HE148" s="2">
        <v>752</v>
      </c>
      <c r="HF148" s="2">
        <v>751</v>
      </c>
      <c r="HG148" s="2">
        <v>748</v>
      </c>
      <c r="HH148" s="2">
        <v>750</v>
      </c>
      <c r="HI148" s="2">
        <v>755</v>
      </c>
      <c r="HJ148" s="2">
        <v>735</v>
      </c>
      <c r="HK148" s="2">
        <v>745</v>
      </c>
      <c r="HL148" s="2">
        <v>751</v>
      </c>
      <c r="HM148" s="2">
        <v>811</v>
      </c>
      <c r="HN148" s="2">
        <v>818</v>
      </c>
      <c r="HO148" s="2">
        <v>815</v>
      </c>
      <c r="HP148" s="2">
        <v>816</v>
      </c>
      <c r="HQ148" s="2">
        <v>843</v>
      </c>
      <c r="HR148" s="2">
        <v>851</v>
      </c>
      <c r="HS148" s="2">
        <v>813</v>
      </c>
      <c r="HT148" s="2">
        <v>801</v>
      </c>
      <c r="HU148" s="2">
        <v>800</v>
      </c>
      <c r="HV148" s="2">
        <v>806</v>
      </c>
      <c r="HW148" s="2">
        <v>806</v>
      </c>
      <c r="HX148" s="2">
        <v>795</v>
      </c>
      <c r="HY148" s="2">
        <v>803</v>
      </c>
      <c r="HZ148" s="2">
        <v>805</v>
      </c>
      <c r="IA148" s="2">
        <v>796</v>
      </c>
      <c r="IB148" s="2">
        <v>785</v>
      </c>
      <c r="IC148" s="2">
        <v>786</v>
      </c>
      <c r="ID148" s="2">
        <v>784</v>
      </c>
      <c r="IE148" s="2">
        <v>773</v>
      </c>
      <c r="IF148" s="2">
        <v>771</v>
      </c>
      <c r="IG148" s="2">
        <v>767</v>
      </c>
      <c r="IH148" s="2">
        <v>771</v>
      </c>
      <c r="II148" s="2">
        <v>768</v>
      </c>
      <c r="IJ148" s="2">
        <v>777</v>
      </c>
      <c r="IK148" s="2">
        <v>778</v>
      </c>
      <c r="IL148" s="2">
        <v>777</v>
      </c>
      <c r="IM148" s="2">
        <v>778</v>
      </c>
      <c r="IN148" s="2">
        <v>783</v>
      </c>
      <c r="IO148" s="2">
        <v>789</v>
      </c>
      <c r="IP148" s="2">
        <v>782</v>
      </c>
      <c r="IQ148" s="2">
        <v>788</v>
      </c>
      <c r="IR148" s="2">
        <v>781</v>
      </c>
      <c r="IS148" s="2">
        <v>772</v>
      </c>
      <c r="IT148" s="2">
        <v>766</v>
      </c>
    </row>
    <row r="149" spans="1:254" ht="15.9" customHeight="1">
      <c r="A149" s="65" t="s">
        <v>292</v>
      </c>
      <c r="B149" s="41" t="s">
        <v>293</v>
      </c>
      <c r="C149" s="45">
        <v>1124</v>
      </c>
      <c r="D149" s="16">
        <v>1</v>
      </c>
      <c r="E149" s="30">
        <v>1123</v>
      </c>
      <c r="F149" s="30">
        <v>1134</v>
      </c>
      <c r="G149" s="30">
        <v>1093</v>
      </c>
      <c r="H149" s="30">
        <v>1049</v>
      </c>
      <c r="I149" s="30">
        <v>1077</v>
      </c>
      <c r="J149" s="30">
        <v>1052</v>
      </c>
      <c r="K149" s="30">
        <v>1038</v>
      </c>
      <c r="L149" s="30">
        <v>1104</v>
      </c>
      <c r="M149" s="30">
        <v>1187</v>
      </c>
      <c r="N149" s="30">
        <v>1212</v>
      </c>
      <c r="O149" s="30">
        <v>1218</v>
      </c>
      <c r="P149" s="30">
        <v>1186</v>
      </c>
      <c r="Q149" s="30">
        <v>1182</v>
      </c>
      <c r="R149" s="30">
        <v>1174</v>
      </c>
      <c r="S149" s="30">
        <v>1264</v>
      </c>
      <c r="T149" s="30">
        <v>1225</v>
      </c>
      <c r="U149" s="30">
        <v>1238</v>
      </c>
      <c r="V149" s="30">
        <v>1233</v>
      </c>
      <c r="W149" s="30">
        <v>1226</v>
      </c>
      <c r="X149" s="30">
        <v>1209</v>
      </c>
      <c r="Y149" s="30">
        <v>1208</v>
      </c>
      <c r="Z149" s="30">
        <v>1225</v>
      </c>
      <c r="AA149" s="30">
        <v>1242</v>
      </c>
      <c r="AB149" s="30">
        <v>1196</v>
      </c>
      <c r="AC149" s="30">
        <v>1219</v>
      </c>
      <c r="AD149" s="30">
        <v>1184</v>
      </c>
      <c r="AE149" s="30">
        <v>1215</v>
      </c>
      <c r="AF149" s="30">
        <v>1225</v>
      </c>
      <c r="AG149" s="30">
        <v>1287</v>
      </c>
      <c r="AH149" s="30">
        <v>1319</v>
      </c>
      <c r="AI149" s="30">
        <v>1340</v>
      </c>
      <c r="AJ149" s="30">
        <v>1348</v>
      </c>
      <c r="AK149" s="30">
        <v>1372</v>
      </c>
      <c r="AL149" s="30">
        <v>1335</v>
      </c>
      <c r="AM149" s="30">
        <v>1314</v>
      </c>
      <c r="AN149" s="30">
        <v>1312</v>
      </c>
      <c r="AO149" s="30">
        <v>1261</v>
      </c>
      <c r="AP149" s="30">
        <v>1220</v>
      </c>
      <c r="AQ149" s="30">
        <v>1268</v>
      </c>
      <c r="AR149" s="30">
        <v>1306</v>
      </c>
      <c r="AS149" s="30">
        <v>1307</v>
      </c>
      <c r="AT149" s="30">
        <v>1373</v>
      </c>
      <c r="AU149" s="30">
        <v>1365</v>
      </c>
      <c r="AV149" s="30">
        <v>1360</v>
      </c>
      <c r="AW149" s="30">
        <v>1394</v>
      </c>
      <c r="AX149" s="30">
        <v>1340</v>
      </c>
      <c r="AY149" s="30">
        <v>1406</v>
      </c>
      <c r="AZ149" s="30">
        <v>1400</v>
      </c>
      <c r="BA149" s="30">
        <v>1453</v>
      </c>
      <c r="BB149" s="30">
        <v>1562</v>
      </c>
      <c r="BC149" s="30">
        <v>1582</v>
      </c>
      <c r="BD149" s="30">
        <v>1653</v>
      </c>
      <c r="BE149" s="30">
        <v>1839</v>
      </c>
      <c r="BF149" s="30">
        <v>1716</v>
      </c>
      <c r="BG149" s="30">
        <v>1705</v>
      </c>
      <c r="BH149" s="30">
        <v>1820</v>
      </c>
      <c r="BI149" s="30">
        <v>1880</v>
      </c>
      <c r="BJ149" s="30">
        <v>1801</v>
      </c>
      <c r="BK149" s="30">
        <v>1497</v>
      </c>
      <c r="BL149" s="30">
        <v>1526</v>
      </c>
      <c r="BM149" s="2">
        <v>1594</v>
      </c>
      <c r="BN149" s="2">
        <v>1621</v>
      </c>
      <c r="BO149" s="2">
        <v>1650</v>
      </c>
      <c r="BP149" s="2">
        <v>1704</v>
      </c>
      <c r="BQ149" s="2">
        <v>1650</v>
      </c>
      <c r="BR149" s="2">
        <v>1852</v>
      </c>
      <c r="BS149" s="2">
        <v>2111</v>
      </c>
      <c r="BT149" s="2">
        <v>1982</v>
      </c>
      <c r="BU149" s="2">
        <v>1907</v>
      </c>
      <c r="BV149" s="2">
        <v>2024</v>
      </c>
      <c r="BW149" s="2">
        <v>2024</v>
      </c>
      <c r="BX149" s="2">
        <v>2215</v>
      </c>
      <c r="BY149" s="2">
        <v>2172</v>
      </c>
      <c r="BZ149" s="2">
        <v>1862</v>
      </c>
      <c r="CA149" s="2">
        <v>1970</v>
      </c>
      <c r="CB149" s="2">
        <v>1935</v>
      </c>
      <c r="CC149" s="2">
        <v>1961</v>
      </c>
      <c r="CD149" s="2">
        <v>1566</v>
      </c>
      <c r="CE149" s="2">
        <v>1433</v>
      </c>
      <c r="CF149" s="2">
        <v>1330</v>
      </c>
      <c r="CG149" s="2">
        <v>1410</v>
      </c>
      <c r="CH149" s="2">
        <v>1533</v>
      </c>
      <c r="CI149" s="2">
        <v>1878</v>
      </c>
      <c r="CJ149" s="2">
        <v>1609</v>
      </c>
      <c r="CK149" s="2">
        <v>1498</v>
      </c>
      <c r="CL149" s="2">
        <v>1231</v>
      </c>
      <c r="CM149" s="2">
        <v>1091</v>
      </c>
      <c r="CN149" s="2">
        <v>1160</v>
      </c>
      <c r="CO149" s="2">
        <v>1252</v>
      </c>
      <c r="CP149" s="2">
        <v>1212</v>
      </c>
      <c r="CQ149" s="2">
        <v>1089</v>
      </c>
      <c r="CR149" s="2">
        <v>1031</v>
      </c>
      <c r="CS149" s="2">
        <v>1016</v>
      </c>
      <c r="CT149" s="2">
        <v>1093</v>
      </c>
      <c r="CU149" s="2">
        <v>1027</v>
      </c>
      <c r="CV149" s="2">
        <v>987</v>
      </c>
      <c r="CW149" s="2">
        <v>1008</v>
      </c>
      <c r="CX149" s="2">
        <v>1004</v>
      </c>
      <c r="CY149" s="2">
        <v>1076</v>
      </c>
      <c r="CZ149" s="2">
        <v>955</v>
      </c>
      <c r="DA149" s="2">
        <v>973</v>
      </c>
      <c r="DB149" s="2">
        <v>923</v>
      </c>
      <c r="DC149" s="2">
        <v>879</v>
      </c>
      <c r="DD149" s="2">
        <v>915</v>
      </c>
      <c r="DE149" s="2">
        <v>901</v>
      </c>
      <c r="DF149" s="2">
        <v>836</v>
      </c>
      <c r="DG149" s="2">
        <v>916</v>
      </c>
      <c r="DH149" s="2">
        <v>948</v>
      </c>
      <c r="DI149" s="2">
        <v>921</v>
      </c>
      <c r="DJ149" s="2">
        <v>879</v>
      </c>
      <c r="DK149" s="2">
        <v>870</v>
      </c>
      <c r="DL149" s="2">
        <v>865</v>
      </c>
      <c r="DM149" s="2">
        <v>864</v>
      </c>
      <c r="DN149" s="2">
        <v>908</v>
      </c>
      <c r="DO149" s="2">
        <v>879</v>
      </c>
      <c r="DP149" s="2">
        <v>858</v>
      </c>
      <c r="DQ149" s="2">
        <v>765</v>
      </c>
      <c r="DR149" s="2">
        <v>808</v>
      </c>
      <c r="DS149" s="2">
        <v>812</v>
      </c>
      <c r="DT149" s="2">
        <v>813</v>
      </c>
      <c r="DU149" s="2">
        <v>813</v>
      </c>
      <c r="DV149" s="2">
        <v>799</v>
      </c>
      <c r="DW149" s="2">
        <v>810</v>
      </c>
      <c r="DX149" s="2">
        <v>863</v>
      </c>
      <c r="DY149" s="2">
        <v>871</v>
      </c>
      <c r="DZ149" s="2">
        <v>870</v>
      </c>
      <c r="EA149" s="2">
        <v>869</v>
      </c>
      <c r="EB149" s="2">
        <v>875</v>
      </c>
      <c r="EC149" s="2">
        <v>881</v>
      </c>
      <c r="ED149" s="2">
        <v>905</v>
      </c>
      <c r="EE149" s="2">
        <v>910</v>
      </c>
      <c r="EF149" s="2">
        <v>892</v>
      </c>
      <c r="EG149" s="2">
        <v>868</v>
      </c>
      <c r="EH149" s="2">
        <v>858</v>
      </c>
      <c r="EI149" s="2">
        <v>852</v>
      </c>
      <c r="EJ149" s="2">
        <v>854</v>
      </c>
      <c r="EK149" s="2">
        <v>843</v>
      </c>
      <c r="EL149" s="2">
        <v>838</v>
      </c>
      <c r="EM149" s="2">
        <v>845</v>
      </c>
      <c r="EN149" s="2">
        <v>815</v>
      </c>
      <c r="EO149" s="2">
        <v>807</v>
      </c>
      <c r="EP149" s="2">
        <v>824</v>
      </c>
      <c r="EQ149" s="2">
        <v>800</v>
      </c>
      <c r="ER149" s="2">
        <v>795</v>
      </c>
      <c r="ES149" s="2">
        <v>792</v>
      </c>
      <c r="ET149" s="2">
        <v>801</v>
      </c>
      <c r="EU149" s="2">
        <v>802</v>
      </c>
      <c r="EV149" s="2">
        <v>800</v>
      </c>
      <c r="EW149" s="2">
        <v>804</v>
      </c>
      <c r="EX149" s="2">
        <v>800</v>
      </c>
      <c r="EY149" s="2">
        <v>785</v>
      </c>
      <c r="EZ149" s="2">
        <v>781</v>
      </c>
      <c r="FA149" s="2">
        <v>775</v>
      </c>
      <c r="FB149" s="2">
        <v>774</v>
      </c>
      <c r="FC149" s="2">
        <v>784</v>
      </c>
      <c r="FD149" s="2">
        <v>795</v>
      </c>
      <c r="FE149" s="2">
        <v>771</v>
      </c>
      <c r="FF149" s="2">
        <v>764</v>
      </c>
      <c r="FG149" s="2">
        <v>752</v>
      </c>
      <c r="FH149" s="2">
        <v>762</v>
      </c>
      <c r="FI149" s="2">
        <v>752</v>
      </c>
      <c r="FJ149" s="2">
        <v>758</v>
      </c>
      <c r="FK149" s="2">
        <v>773</v>
      </c>
      <c r="FL149" s="2">
        <v>772</v>
      </c>
      <c r="FM149" s="2">
        <v>773</v>
      </c>
      <c r="FN149" s="2">
        <v>785</v>
      </c>
      <c r="FO149" s="2">
        <v>809</v>
      </c>
      <c r="FP149" s="2">
        <v>797</v>
      </c>
      <c r="FQ149" s="2">
        <v>787</v>
      </c>
      <c r="FR149" s="2">
        <v>790</v>
      </c>
      <c r="FS149" s="2">
        <v>784</v>
      </c>
      <c r="FT149" s="2">
        <v>789</v>
      </c>
      <c r="FU149" s="2">
        <v>788</v>
      </c>
      <c r="FV149" s="2">
        <v>760</v>
      </c>
      <c r="FW149" s="2">
        <v>775</v>
      </c>
      <c r="FX149" s="2">
        <v>835</v>
      </c>
      <c r="FY149" s="2">
        <v>985</v>
      </c>
      <c r="FZ149" s="2">
        <v>994</v>
      </c>
      <c r="GA149" s="2">
        <v>996</v>
      </c>
      <c r="GB149" s="2">
        <v>995</v>
      </c>
      <c r="GC149" s="2">
        <v>988</v>
      </c>
      <c r="GD149" s="2">
        <v>988</v>
      </c>
      <c r="GE149" s="2">
        <v>966</v>
      </c>
      <c r="GF149" s="2">
        <v>965</v>
      </c>
      <c r="GG149" s="2">
        <v>959</v>
      </c>
      <c r="GH149" s="2">
        <v>989</v>
      </c>
      <c r="GI149" s="2">
        <v>948</v>
      </c>
      <c r="GJ149" s="2">
        <v>947</v>
      </c>
      <c r="GK149" s="2">
        <v>999</v>
      </c>
      <c r="GL149" s="2">
        <v>1020</v>
      </c>
      <c r="GM149" s="2">
        <v>986</v>
      </c>
      <c r="GN149" s="2">
        <v>970</v>
      </c>
      <c r="GO149" s="2">
        <v>980</v>
      </c>
      <c r="GP149" s="2">
        <v>959</v>
      </c>
      <c r="GQ149" s="2">
        <v>955</v>
      </c>
      <c r="GR149" s="2">
        <v>946</v>
      </c>
      <c r="GS149" s="2">
        <v>987</v>
      </c>
      <c r="GT149" s="2">
        <v>934</v>
      </c>
      <c r="GU149" s="2">
        <v>930</v>
      </c>
      <c r="GV149" s="2">
        <v>971</v>
      </c>
      <c r="GW149" s="2">
        <v>996</v>
      </c>
      <c r="GX149" s="2">
        <v>1009</v>
      </c>
      <c r="GY149" s="2">
        <v>1009</v>
      </c>
      <c r="GZ149" s="2">
        <v>1006</v>
      </c>
      <c r="HA149" s="2">
        <v>1001</v>
      </c>
      <c r="HB149" s="2">
        <v>1007</v>
      </c>
      <c r="HC149" s="2">
        <v>1002</v>
      </c>
      <c r="HD149" s="2">
        <v>1058</v>
      </c>
      <c r="HE149" s="2">
        <v>1073</v>
      </c>
      <c r="HF149" s="2">
        <v>1062</v>
      </c>
      <c r="HG149" s="2">
        <v>1067</v>
      </c>
      <c r="HH149" s="2">
        <v>1128</v>
      </c>
      <c r="HI149" s="2">
        <v>1130</v>
      </c>
      <c r="HJ149" s="2">
        <v>1125</v>
      </c>
      <c r="HK149" s="2">
        <v>1127</v>
      </c>
      <c r="HL149" s="2">
        <v>1129</v>
      </c>
      <c r="HM149" s="2">
        <v>1129</v>
      </c>
      <c r="HN149" s="2">
        <v>1125</v>
      </c>
      <c r="HO149" s="2">
        <v>1091</v>
      </c>
      <c r="HP149" s="2">
        <v>1065</v>
      </c>
      <c r="HQ149" s="2">
        <v>1056</v>
      </c>
      <c r="HR149" s="2">
        <v>1116</v>
      </c>
      <c r="HS149" s="2">
        <v>1112</v>
      </c>
      <c r="HT149" s="2">
        <v>1070</v>
      </c>
      <c r="HU149" s="2">
        <v>1020</v>
      </c>
      <c r="HV149" s="2">
        <v>933</v>
      </c>
      <c r="HW149" s="2">
        <v>915</v>
      </c>
      <c r="HX149" s="2">
        <v>950</v>
      </c>
      <c r="HY149" s="2">
        <v>923</v>
      </c>
      <c r="HZ149" s="2">
        <v>903</v>
      </c>
      <c r="IA149" s="2">
        <v>890</v>
      </c>
      <c r="IB149" s="2">
        <v>860</v>
      </c>
      <c r="IC149" s="2">
        <v>852</v>
      </c>
      <c r="ID149" s="2">
        <v>840</v>
      </c>
      <c r="IE149" s="2">
        <v>837</v>
      </c>
      <c r="IF149" s="2">
        <v>826</v>
      </c>
      <c r="IG149" s="2">
        <v>827</v>
      </c>
      <c r="IH149" s="2">
        <v>812</v>
      </c>
      <c r="II149" s="2">
        <v>759</v>
      </c>
      <c r="IJ149" s="2">
        <v>744</v>
      </c>
      <c r="IK149" s="2">
        <v>744</v>
      </c>
      <c r="IL149" s="2">
        <v>738</v>
      </c>
      <c r="IM149" s="2">
        <v>741</v>
      </c>
      <c r="IN149" s="2">
        <v>745</v>
      </c>
      <c r="IO149" s="2">
        <v>747</v>
      </c>
      <c r="IP149" s="2">
        <v>740</v>
      </c>
      <c r="IQ149" s="2">
        <v>745</v>
      </c>
      <c r="IR149" s="2">
        <v>740</v>
      </c>
      <c r="IS149" s="2">
        <v>741</v>
      </c>
      <c r="IT149" s="2">
        <v>724</v>
      </c>
    </row>
    <row r="150" spans="1:254" ht="15.9" customHeight="1">
      <c r="A150" s="65" t="s">
        <v>294</v>
      </c>
      <c r="B150" s="41" t="s">
        <v>295</v>
      </c>
      <c r="C150" s="45">
        <v>4766</v>
      </c>
      <c r="D150" s="16">
        <v>137</v>
      </c>
      <c r="E150" s="30">
        <v>4629</v>
      </c>
      <c r="F150" s="30">
        <v>4486</v>
      </c>
      <c r="G150" s="30">
        <v>4562</v>
      </c>
      <c r="H150" s="30">
        <v>4583</v>
      </c>
      <c r="I150" s="30">
        <v>4650</v>
      </c>
      <c r="J150" s="30">
        <v>5424</v>
      </c>
      <c r="K150" s="30">
        <v>5332</v>
      </c>
      <c r="L150" s="30">
        <v>5192</v>
      </c>
      <c r="M150" s="30">
        <v>4986</v>
      </c>
      <c r="N150" s="30">
        <v>4871</v>
      </c>
      <c r="O150" s="30">
        <v>4868</v>
      </c>
      <c r="P150" s="30">
        <v>4901</v>
      </c>
      <c r="Q150" s="30">
        <v>5056</v>
      </c>
      <c r="R150" s="30">
        <v>5050</v>
      </c>
      <c r="S150" s="30">
        <v>4913</v>
      </c>
      <c r="T150" s="30">
        <v>4787</v>
      </c>
      <c r="U150" s="30">
        <v>5063</v>
      </c>
      <c r="V150" s="30">
        <v>4926</v>
      </c>
      <c r="W150" s="30">
        <v>4973</v>
      </c>
      <c r="X150" s="30">
        <v>4910</v>
      </c>
      <c r="Y150" s="30">
        <v>5000</v>
      </c>
      <c r="Z150" s="30">
        <v>5050</v>
      </c>
      <c r="AA150" s="30">
        <v>4850</v>
      </c>
      <c r="AB150" s="30">
        <v>4884</v>
      </c>
      <c r="AC150" s="30">
        <v>4836</v>
      </c>
      <c r="AD150" s="30">
        <v>4510</v>
      </c>
      <c r="AE150" s="30">
        <v>4546</v>
      </c>
      <c r="AF150" s="30">
        <v>4473</v>
      </c>
      <c r="AG150" s="30">
        <v>4201</v>
      </c>
      <c r="AH150" s="30">
        <v>4253</v>
      </c>
      <c r="AI150" s="30">
        <v>4281</v>
      </c>
      <c r="AJ150" s="30">
        <v>4144</v>
      </c>
      <c r="AK150" s="30">
        <v>4228</v>
      </c>
      <c r="AL150" s="30">
        <v>4358</v>
      </c>
      <c r="AM150" s="30">
        <v>4551</v>
      </c>
      <c r="AN150" s="30">
        <v>4475</v>
      </c>
      <c r="AO150" s="30">
        <v>4401</v>
      </c>
      <c r="AP150" s="30">
        <v>4550</v>
      </c>
      <c r="AQ150" s="30">
        <v>4464</v>
      </c>
      <c r="AR150" s="30">
        <v>4562</v>
      </c>
      <c r="AS150" s="30">
        <v>4605</v>
      </c>
      <c r="AT150" s="30">
        <v>4608</v>
      </c>
      <c r="AU150" s="30">
        <v>4692</v>
      </c>
      <c r="AV150" s="30">
        <v>4780</v>
      </c>
      <c r="AW150" s="30">
        <v>4638</v>
      </c>
      <c r="AX150" s="30">
        <v>4780</v>
      </c>
      <c r="AY150" s="30">
        <v>5009</v>
      </c>
      <c r="AZ150" s="30">
        <v>5130</v>
      </c>
      <c r="BA150" s="30">
        <v>4938</v>
      </c>
      <c r="BB150" s="30">
        <v>4700</v>
      </c>
      <c r="BC150" s="30">
        <v>4570</v>
      </c>
      <c r="BD150" s="30">
        <v>4552</v>
      </c>
      <c r="BE150" s="30">
        <v>4532</v>
      </c>
      <c r="BF150" s="30">
        <v>4571</v>
      </c>
      <c r="BG150" s="30">
        <v>4653</v>
      </c>
      <c r="BH150" s="30">
        <v>4668</v>
      </c>
      <c r="BI150" s="30">
        <v>4640</v>
      </c>
      <c r="BJ150" s="30">
        <v>4415</v>
      </c>
      <c r="BK150" s="30">
        <v>4201</v>
      </c>
      <c r="BL150" s="30">
        <v>4126</v>
      </c>
      <c r="BM150" s="2">
        <v>4230</v>
      </c>
      <c r="BN150" s="2">
        <v>4148</v>
      </c>
      <c r="BO150" s="2">
        <v>4280</v>
      </c>
      <c r="BP150" s="2">
        <v>4270</v>
      </c>
      <c r="BQ150" s="2">
        <v>4113</v>
      </c>
      <c r="BR150" s="2">
        <v>4054</v>
      </c>
      <c r="BS150" s="2">
        <v>4098</v>
      </c>
      <c r="BT150" s="2">
        <v>4286</v>
      </c>
      <c r="BU150" s="2">
        <v>4357</v>
      </c>
      <c r="BV150" s="2">
        <v>4974</v>
      </c>
      <c r="BW150" s="2">
        <v>4951</v>
      </c>
      <c r="BX150" s="2">
        <v>5050</v>
      </c>
      <c r="BY150" s="2">
        <v>4967</v>
      </c>
      <c r="BZ150" s="2">
        <v>4926</v>
      </c>
      <c r="CA150" s="2">
        <v>4885</v>
      </c>
      <c r="CB150" s="2">
        <v>4861</v>
      </c>
      <c r="CC150" s="2">
        <v>4757</v>
      </c>
      <c r="CD150" s="2">
        <v>4613</v>
      </c>
      <c r="CE150" s="2">
        <v>4374</v>
      </c>
      <c r="CF150" s="2">
        <v>4392</v>
      </c>
      <c r="CG150" s="2">
        <v>4435</v>
      </c>
      <c r="CH150" s="2">
        <v>4489</v>
      </c>
      <c r="CI150" s="2">
        <v>4443</v>
      </c>
      <c r="CJ150" s="2">
        <v>4435</v>
      </c>
      <c r="CK150" s="2">
        <v>4414</v>
      </c>
      <c r="CL150" s="2">
        <v>4400</v>
      </c>
      <c r="CM150" s="2">
        <v>4426</v>
      </c>
      <c r="CN150" s="2">
        <v>4297</v>
      </c>
      <c r="CO150" s="2">
        <v>4076</v>
      </c>
      <c r="CP150" s="2">
        <v>4247</v>
      </c>
      <c r="CQ150" s="2">
        <v>4182</v>
      </c>
      <c r="CR150" s="2">
        <v>4125</v>
      </c>
      <c r="CS150" s="2">
        <v>4253</v>
      </c>
      <c r="CT150" s="2">
        <v>4188</v>
      </c>
      <c r="CU150" s="2">
        <v>4274</v>
      </c>
      <c r="CV150" s="2">
        <v>4277</v>
      </c>
      <c r="CW150" s="2">
        <v>4254</v>
      </c>
      <c r="CX150" s="2">
        <v>4273</v>
      </c>
      <c r="CY150" s="2">
        <v>4182</v>
      </c>
      <c r="CZ150" s="2">
        <v>4170</v>
      </c>
      <c r="DA150" s="2">
        <v>4247</v>
      </c>
      <c r="DB150" s="2">
        <v>4317</v>
      </c>
      <c r="DC150" s="2">
        <v>4227</v>
      </c>
      <c r="DD150" s="2">
        <v>4273</v>
      </c>
      <c r="DE150" s="2">
        <v>4092</v>
      </c>
      <c r="DF150" s="2">
        <v>4043</v>
      </c>
      <c r="DG150" s="2">
        <v>4009</v>
      </c>
      <c r="DH150" s="2">
        <v>4125</v>
      </c>
      <c r="DI150" s="2">
        <v>4234</v>
      </c>
      <c r="DJ150" s="2">
        <v>3882</v>
      </c>
      <c r="DK150" s="2">
        <v>3725</v>
      </c>
      <c r="DL150" s="2">
        <v>3518</v>
      </c>
      <c r="DM150" s="2">
        <v>3806</v>
      </c>
      <c r="DN150" s="2">
        <v>3924</v>
      </c>
      <c r="DO150" s="2">
        <v>3872</v>
      </c>
      <c r="DP150" s="2">
        <v>3902</v>
      </c>
      <c r="DQ150" s="2">
        <v>4042</v>
      </c>
      <c r="DR150" s="2">
        <v>4032</v>
      </c>
      <c r="DS150" s="2">
        <v>4220</v>
      </c>
      <c r="DT150" s="2">
        <v>4229</v>
      </c>
      <c r="DU150" s="2">
        <v>4180</v>
      </c>
      <c r="DV150" s="2">
        <v>4185</v>
      </c>
      <c r="DW150" s="2">
        <v>4192</v>
      </c>
      <c r="DX150" s="2">
        <v>4170</v>
      </c>
      <c r="DY150" s="2">
        <v>4575</v>
      </c>
      <c r="DZ150" s="2">
        <v>4608</v>
      </c>
      <c r="EA150" s="2">
        <v>4695</v>
      </c>
      <c r="EB150" s="2">
        <v>5622</v>
      </c>
      <c r="EC150" s="2">
        <v>5722</v>
      </c>
      <c r="ED150" s="2">
        <v>5765</v>
      </c>
      <c r="EE150" s="2">
        <v>5805</v>
      </c>
      <c r="EF150" s="2">
        <v>5880</v>
      </c>
      <c r="EG150" s="2">
        <v>5845</v>
      </c>
      <c r="EH150" s="2">
        <v>5885</v>
      </c>
      <c r="EI150" s="2">
        <v>5995</v>
      </c>
      <c r="EJ150" s="2">
        <v>5957</v>
      </c>
      <c r="EK150" s="2">
        <v>5962</v>
      </c>
      <c r="EL150" s="2">
        <v>6150</v>
      </c>
      <c r="EM150" s="2">
        <v>6068</v>
      </c>
      <c r="EN150" s="2">
        <v>6206</v>
      </c>
      <c r="EO150" s="2">
        <v>6071</v>
      </c>
      <c r="EP150" s="2">
        <v>6119</v>
      </c>
      <c r="EQ150" s="2">
        <v>6025</v>
      </c>
      <c r="ER150" s="2">
        <v>5993</v>
      </c>
      <c r="ES150" s="2">
        <v>5964</v>
      </c>
      <c r="ET150" s="2">
        <v>5980</v>
      </c>
      <c r="EU150" s="2">
        <v>5944</v>
      </c>
      <c r="EV150" s="2">
        <v>6009</v>
      </c>
      <c r="EW150" s="2">
        <v>5976</v>
      </c>
      <c r="EX150" s="2">
        <v>5983</v>
      </c>
      <c r="EY150" s="2">
        <v>6019</v>
      </c>
      <c r="EZ150" s="2">
        <v>5967</v>
      </c>
      <c r="FA150" s="2">
        <v>6150</v>
      </c>
      <c r="FB150" s="2">
        <v>6011</v>
      </c>
      <c r="FC150" s="2">
        <v>5957</v>
      </c>
      <c r="FD150" s="2">
        <v>6102</v>
      </c>
      <c r="FE150" s="2">
        <v>6145</v>
      </c>
      <c r="FF150" s="2">
        <v>6144</v>
      </c>
      <c r="FG150" s="2">
        <v>6096</v>
      </c>
      <c r="FH150" s="2">
        <v>6143</v>
      </c>
      <c r="FI150" s="2">
        <v>6136</v>
      </c>
      <c r="FJ150" s="2">
        <v>6045</v>
      </c>
      <c r="FK150" s="2">
        <v>6030</v>
      </c>
      <c r="FL150" s="2">
        <v>6192</v>
      </c>
      <c r="FM150" s="2">
        <v>6255</v>
      </c>
      <c r="FN150" s="2">
        <v>6280</v>
      </c>
      <c r="FO150" s="2">
        <v>6172</v>
      </c>
      <c r="FP150" s="2">
        <v>6215</v>
      </c>
      <c r="FQ150" s="2">
        <v>6259</v>
      </c>
      <c r="FR150" s="2">
        <v>6323</v>
      </c>
      <c r="FS150" s="2">
        <v>6297</v>
      </c>
      <c r="FT150" s="2">
        <v>6179</v>
      </c>
      <c r="FU150" s="2">
        <v>6070</v>
      </c>
      <c r="FV150" s="2">
        <v>6008</v>
      </c>
      <c r="FW150" s="2">
        <v>6016</v>
      </c>
      <c r="FX150" s="2">
        <v>6278</v>
      </c>
      <c r="FY150" s="2">
        <v>6207</v>
      </c>
      <c r="FZ150" s="2">
        <v>6142</v>
      </c>
      <c r="GA150" s="2">
        <v>6148</v>
      </c>
      <c r="GB150" s="2">
        <v>6129</v>
      </c>
      <c r="GC150" s="2">
        <v>5941</v>
      </c>
      <c r="GD150" s="2">
        <v>5898</v>
      </c>
      <c r="GE150" s="2">
        <v>5581</v>
      </c>
      <c r="GF150" s="2">
        <v>5467</v>
      </c>
      <c r="GG150" s="2">
        <v>5245</v>
      </c>
      <c r="GH150" s="2">
        <v>5741</v>
      </c>
      <c r="GI150" s="2">
        <v>5653</v>
      </c>
      <c r="GJ150" s="2">
        <v>5471</v>
      </c>
      <c r="GK150" s="2">
        <v>5721</v>
      </c>
      <c r="GL150" s="2">
        <v>5826</v>
      </c>
      <c r="GM150" s="2">
        <v>5714</v>
      </c>
      <c r="GN150" s="2">
        <v>5742</v>
      </c>
      <c r="GO150" s="2">
        <v>5739</v>
      </c>
      <c r="GP150" s="2">
        <v>5525</v>
      </c>
      <c r="GQ150" s="2">
        <v>5490</v>
      </c>
      <c r="GR150" s="2">
        <v>5452</v>
      </c>
      <c r="GS150" s="2">
        <v>5474</v>
      </c>
      <c r="GT150" s="2">
        <v>5470</v>
      </c>
      <c r="GU150" s="2">
        <v>5446</v>
      </c>
      <c r="GV150" s="2">
        <v>5715</v>
      </c>
      <c r="GW150" s="2">
        <v>5711</v>
      </c>
      <c r="GX150" s="2">
        <v>5700</v>
      </c>
      <c r="GY150" s="2">
        <v>5726</v>
      </c>
      <c r="GZ150" s="2">
        <v>5730</v>
      </c>
      <c r="HA150" s="2">
        <v>5533</v>
      </c>
      <c r="HB150" s="2">
        <v>5520</v>
      </c>
      <c r="HC150" s="2">
        <v>5611</v>
      </c>
      <c r="HD150" s="2">
        <v>5632</v>
      </c>
      <c r="HE150" s="2">
        <v>5644</v>
      </c>
      <c r="HF150" s="2">
        <v>5747</v>
      </c>
      <c r="HG150" s="2">
        <v>5715</v>
      </c>
      <c r="HH150" s="2">
        <v>5726</v>
      </c>
      <c r="HI150" s="2">
        <v>5830</v>
      </c>
      <c r="HJ150" s="2">
        <v>5850</v>
      </c>
      <c r="HK150" s="2">
        <v>5840</v>
      </c>
      <c r="HL150" s="2">
        <v>5763</v>
      </c>
      <c r="HM150" s="2">
        <v>5809</v>
      </c>
      <c r="HN150" s="2">
        <v>5843</v>
      </c>
      <c r="HO150" s="2">
        <v>5750</v>
      </c>
      <c r="HP150" s="2">
        <v>5714</v>
      </c>
      <c r="HQ150" s="2">
        <v>5730</v>
      </c>
      <c r="HR150" s="2">
        <v>5635</v>
      </c>
      <c r="HS150" s="2">
        <v>5574</v>
      </c>
      <c r="HT150" s="2">
        <v>5517</v>
      </c>
      <c r="HU150" s="2">
        <v>5514</v>
      </c>
      <c r="HV150" s="2">
        <v>5680</v>
      </c>
      <c r="HW150" s="2">
        <v>5683</v>
      </c>
      <c r="HX150" s="2">
        <v>5751</v>
      </c>
      <c r="HY150" s="2">
        <v>5757</v>
      </c>
      <c r="HZ150" s="2">
        <v>5795</v>
      </c>
      <c r="IA150" s="2">
        <v>5834</v>
      </c>
      <c r="IB150" s="2">
        <v>5917</v>
      </c>
      <c r="IC150" s="2">
        <v>5989</v>
      </c>
      <c r="ID150" s="2">
        <v>6047</v>
      </c>
      <c r="IE150" s="2">
        <v>6107</v>
      </c>
      <c r="IF150" s="2">
        <v>6145</v>
      </c>
      <c r="IG150" s="2">
        <v>6054</v>
      </c>
      <c r="IH150" s="2">
        <v>5995</v>
      </c>
      <c r="II150" s="2">
        <v>6041</v>
      </c>
      <c r="IJ150" s="2">
        <v>6073</v>
      </c>
      <c r="IK150" s="2">
        <v>6056</v>
      </c>
      <c r="IL150" s="2">
        <v>6090</v>
      </c>
      <c r="IM150" s="2">
        <v>6124</v>
      </c>
      <c r="IN150" s="2">
        <v>6060</v>
      </c>
      <c r="IO150" s="2">
        <v>5952</v>
      </c>
      <c r="IP150" s="2">
        <v>5938</v>
      </c>
      <c r="IQ150" s="2">
        <v>6030</v>
      </c>
      <c r="IR150" s="2">
        <v>5925</v>
      </c>
      <c r="IS150" s="2">
        <v>5790</v>
      </c>
      <c r="IT150" s="2">
        <v>5690</v>
      </c>
    </row>
    <row r="151" spans="1:254" ht="15.9" customHeight="1">
      <c r="A151" s="65" t="s">
        <v>296</v>
      </c>
      <c r="B151" s="41" t="s">
        <v>297</v>
      </c>
      <c r="C151" s="45">
        <v>5720</v>
      </c>
      <c r="D151" s="16">
        <v>-150</v>
      </c>
      <c r="E151" s="30">
        <v>5870</v>
      </c>
      <c r="F151" s="30">
        <v>5920</v>
      </c>
      <c r="G151" s="30">
        <v>5520</v>
      </c>
      <c r="H151" s="30">
        <v>5210</v>
      </c>
      <c r="I151" s="30">
        <v>5490</v>
      </c>
      <c r="J151" s="30">
        <v>5000</v>
      </c>
      <c r="K151" s="30">
        <v>5040</v>
      </c>
      <c r="L151" s="30">
        <v>5400</v>
      </c>
      <c r="M151" s="30">
        <v>5580</v>
      </c>
      <c r="N151" s="30">
        <v>5630</v>
      </c>
      <c r="O151" s="30">
        <v>5720</v>
      </c>
      <c r="P151" s="30">
        <v>5710</v>
      </c>
      <c r="Q151" s="30">
        <v>5420</v>
      </c>
      <c r="R151" s="30">
        <v>5280</v>
      </c>
      <c r="S151" s="30">
        <v>5740</v>
      </c>
      <c r="T151" s="30">
        <v>5810</v>
      </c>
      <c r="U151" s="30">
        <v>5720</v>
      </c>
      <c r="V151" s="30">
        <v>5860</v>
      </c>
      <c r="W151" s="30">
        <v>6010</v>
      </c>
      <c r="X151" s="30">
        <v>5850</v>
      </c>
      <c r="Y151" s="30">
        <v>5920</v>
      </c>
      <c r="Z151" s="30">
        <v>6070</v>
      </c>
      <c r="AA151" s="30">
        <v>6300</v>
      </c>
      <c r="AB151" s="30">
        <v>6370</v>
      </c>
      <c r="AC151" s="30">
        <v>6300</v>
      </c>
      <c r="AD151" s="30">
        <v>6540</v>
      </c>
      <c r="AE151" s="30">
        <v>6460</v>
      </c>
      <c r="AF151" s="30">
        <v>6480</v>
      </c>
      <c r="AG151" s="30">
        <v>6740</v>
      </c>
      <c r="AH151" s="30">
        <v>7050</v>
      </c>
      <c r="AI151" s="30">
        <v>6910</v>
      </c>
      <c r="AJ151" s="30">
        <v>7000</v>
      </c>
      <c r="AK151" s="30">
        <v>6820</v>
      </c>
      <c r="AL151" s="30">
        <v>6720</v>
      </c>
      <c r="AM151" s="30">
        <v>6760</v>
      </c>
      <c r="AN151" s="30">
        <v>6430</v>
      </c>
      <c r="AO151" s="30">
        <v>6500</v>
      </c>
      <c r="AP151" s="30">
        <v>6490</v>
      </c>
      <c r="AQ151" s="30">
        <v>6220</v>
      </c>
      <c r="AR151" s="30">
        <v>6000</v>
      </c>
      <c r="AS151" s="30">
        <v>6180</v>
      </c>
      <c r="AT151" s="30">
        <v>6390</v>
      </c>
      <c r="AU151" s="30">
        <v>6230</v>
      </c>
      <c r="AV151" s="30">
        <v>6470</v>
      </c>
      <c r="AW151" s="30">
        <v>6600</v>
      </c>
      <c r="AX151" s="30">
        <v>6430</v>
      </c>
      <c r="AY151" s="30">
        <v>6290</v>
      </c>
      <c r="AZ151" s="30">
        <v>6710</v>
      </c>
      <c r="BA151" s="30">
        <v>6700</v>
      </c>
      <c r="BB151" s="30">
        <v>6570</v>
      </c>
      <c r="BC151" s="30">
        <v>6790</v>
      </c>
      <c r="BD151" s="30">
        <v>6700</v>
      </c>
      <c r="BE151" s="30">
        <v>7020</v>
      </c>
      <c r="BF151" s="30">
        <v>7080</v>
      </c>
      <c r="BG151" s="30">
        <v>6960</v>
      </c>
      <c r="BH151" s="30">
        <v>6740</v>
      </c>
      <c r="BI151" s="30">
        <v>6960</v>
      </c>
      <c r="BJ151" s="30">
        <v>7240</v>
      </c>
      <c r="BK151" s="30">
        <v>7280</v>
      </c>
      <c r="BL151" s="30">
        <v>7460</v>
      </c>
      <c r="BM151" s="2">
        <v>7390</v>
      </c>
      <c r="BN151" s="2">
        <v>7320</v>
      </c>
      <c r="BO151" s="2">
        <v>7380</v>
      </c>
      <c r="BP151" s="2">
        <v>7070</v>
      </c>
      <c r="BQ151" s="2">
        <v>7010</v>
      </c>
      <c r="BR151" s="2">
        <v>6650</v>
      </c>
      <c r="BS151" s="2">
        <v>6900</v>
      </c>
      <c r="BT151" s="2">
        <v>6740</v>
      </c>
      <c r="BU151" s="2">
        <v>5630</v>
      </c>
      <c r="BV151" s="2">
        <v>5190</v>
      </c>
      <c r="BW151" s="2">
        <v>5110</v>
      </c>
      <c r="BX151" s="2">
        <v>5130</v>
      </c>
      <c r="BY151" s="2">
        <v>5210</v>
      </c>
      <c r="BZ151" s="2">
        <v>5100</v>
      </c>
      <c r="CA151" s="2">
        <v>5100</v>
      </c>
      <c r="CB151" s="2">
        <v>5170</v>
      </c>
      <c r="CC151" s="2">
        <v>5160</v>
      </c>
      <c r="CD151" s="2">
        <v>5060</v>
      </c>
      <c r="CE151" s="2">
        <v>4960</v>
      </c>
      <c r="CF151" s="2">
        <v>4940</v>
      </c>
      <c r="CG151" s="2">
        <v>4810</v>
      </c>
      <c r="CH151" s="2">
        <v>4755</v>
      </c>
      <c r="CI151" s="2">
        <v>4560</v>
      </c>
      <c r="CJ151" s="2">
        <v>4560</v>
      </c>
      <c r="CK151" s="2">
        <v>4490</v>
      </c>
      <c r="CL151" s="2">
        <v>4485</v>
      </c>
      <c r="CM151" s="2">
        <v>4475</v>
      </c>
      <c r="CN151" s="2">
        <v>4300</v>
      </c>
      <c r="CO151" s="2">
        <v>4200</v>
      </c>
      <c r="CP151" s="2">
        <v>4430</v>
      </c>
      <c r="CQ151" s="2">
        <v>4475</v>
      </c>
      <c r="CR151" s="2">
        <v>4510</v>
      </c>
      <c r="CS151" s="2">
        <v>4340</v>
      </c>
      <c r="CT151" s="2">
        <v>4265</v>
      </c>
      <c r="CU151" s="2">
        <v>4605</v>
      </c>
      <c r="CV151" s="2">
        <v>4730</v>
      </c>
      <c r="CW151" s="2">
        <v>4675</v>
      </c>
      <c r="CX151" s="2">
        <v>4600</v>
      </c>
      <c r="CY151" s="2">
        <v>4560</v>
      </c>
      <c r="CZ151" s="2">
        <v>4660</v>
      </c>
      <c r="DA151" s="2">
        <v>4710</v>
      </c>
      <c r="DB151" s="2">
        <v>4590</v>
      </c>
      <c r="DC151" s="2">
        <v>4320</v>
      </c>
      <c r="DD151" s="2">
        <v>4680</v>
      </c>
      <c r="DE151" s="2">
        <v>4770</v>
      </c>
      <c r="DF151" s="2">
        <v>4555</v>
      </c>
      <c r="DG151" s="2">
        <v>4855</v>
      </c>
      <c r="DH151" s="2">
        <v>4980</v>
      </c>
      <c r="DI151" s="2">
        <v>4880</v>
      </c>
      <c r="DJ151" s="2">
        <v>4935</v>
      </c>
      <c r="DK151" s="2">
        <v>5000</v>
      </c>
      <c r="DL151" s="2">
        <v>4920</v>
      </c>
      <c r="DM151" s="2">
        <v>4885</v>
      </c>
      <c r="DN151" s="2">
        <v>4950</v>
      </c>
      <c r="DO151" s="2">
        <v>4880</v>
      </c>
      <c r="DP151" s="2">
        <v>4775</v>
      </c>
      <c r="DQ151" s="2">
        <v>4685</v>
      </c>
      <c r="DR151" s="2">
        <v>4570</v>
      </c>
      <c r="DS151" s="2">
        <v>4605</v>
      </c>
      <c r="DT151" s="2">
        <v>4535</v>
      </c>
      <c r="DU151" s="2">
        <v>4330</v>
      </c>
      <c r="DV151" s="2">
        <v>4225</v>
      </c>
      <c r="DW151" s="2">
        <v>4245</v>
      </c>
      <c r="DX151" s="2">
        <v>4205</v>
      </c>
      <c r="DY151" s="2">
        <v>4145</v>
      </c>
      <c r="DZ151" s="2">
        <v>4095</v>
      </c>
      <c r="EA151" s="2">
        <v>4045</v>
      </c>
      <c r="EB151" s="2">
        <v>4025</v>
      </c>
      <c r="EC151" s="2">
        <v>4170</v>
      </c>
      <c r="ED151" s="2">
        <v>4220</v>
      </c>
      <c r="EE151" s="2">
        <v>4245</v>
      </c>
      <c r="EF151" s="2">
        <v>4320</v>
      </c>
      <c r="EG151" s="2">
        <v>4285</v>
      </c>
      <c r="EH151" s="2">
        <v>4150</v>
      </c>
      <c r="EI151" s="2">
        <v>4185</v>
      </c>
      <c r="EJ151" s="2">
        <v>4200</v>
      </c>
      <c r="EK151" s="2">
        <v>4260</v>
      </c>
      <c r="EL151" s="2">
        <v>4250</v>
      </c>
      <c r="EM151" s="2">
        <v>4180</v>
      </c>
      <c r="EN151" s="2">
        <v>4195</v>
      </c>
      <c r="EO151" s="2">
        <v>4130</v>
      </c>
      <c r="EP151" s="2">
        <v>4105</v>
      </c>
      <c r="EQ151" s="2">
        <v>4035</v>
      </c>
      <c r="ER151" s="2">
        <v>4215</v>
      </c>
      <c r="ES151" s="2">
        <v>4215</v>
      </c>
      <c r="ET151" s="2">
        <v>4125</v>
      </c>
      <c r="EU151" s="2">
        <v>4120</v>
      </c>
      <c r="EV151" s="2">
        <v>4045</v>
      </c>
      <c r="EW151" s="2">
        <v>4035</v>
      </c>
      <c r="EX151" s="2">
        <v>4085</v>
      </c>
      <c r="EY151" s="2">
        <v>4100</v>
      </c>
      <c r="EZ151" s="2">
        <v>4080</v>
      </c>
      <c r="FA151" s="2">
        <v>3930</v>
      </c>
      <c r="FB151" s="2">
        <v>3920</v>
      </c>
      <c r="FC151" s="2">
        <v>3930</v>
      </c>
      <c r="FD151" s="2">
        <v>3965</v>
      </c>
      <c r="FE151" s="2">
        <v>4085</v>
      </c>
      <c r="FF151" s="2">
        <v>4100</v>
      </c>
      <c r="FG151" s="2">
        <v>4005</v>
      </c>
      <c r="FH151" s="2">
        <v>4075</v>
      </c>
      <c r="FI151" s="2">
        <v>4120</v>
      </c>
      <c r="FJ151" s="2">
        <v>4125</v>
      </c>
      <c r="FK151" s="2">
        <v>4085</v>
      </c>
      <c r="FL151" s="2">
        <v>4045</v>
      </c>
      <c r="FM151" s="2">
        <v>3930</v>
      </c>
      <c r="FN151" s="2">
        <v>3965</v>
      </c>
      <c r="FO151" s="2">
        <v>4060</v>
      </c>
      <c r="FP151" s="2">
        <v>3910</v>
      </c>
      <c r="FQ151" s="2">
        <v>3945</v>
      </c>
      <c r="FR151" s="2">
        <v>3790</v>
      </c>
      <c r="FS151" s="2">
        <v>3740</v>
      </c>
      <c r="FT151" s="2">
        <v>3640</v>
      </c>
      <c r="FU151" s="2">
        <v>3760</v>
      </c>
      <c r="FV151" s="2">
        <v>3665</v>
      </c>
      <c r="FW151" s="2">
        <v>3725</v>
      </c>
      <c r="FX151" s="2">
        <v>3780</v>
      </c>
      <c r="FY151" s="2">
        <v>3745</v>
      </c>
      <c r="FZ151" s="2">
        <v>3850</v>
      </c>
      <c r="GA151" s="2">
        <v>3755</v>
      </c>
      <c r="GB151" s="2">
        <v>3735</v>
      </c>
      <c r="GC151" s="2">
        <v>3735</v>
      </c>
      <c r="GD151" s="2">
        <v>3680</v>
      </c>
      <c r="GE151" s="2">
        <v>3810</v>
      </c>
      <c r="GF151" s="2">
        <v>3735</v>
      </c>
      <c r="GG151" s="2">
        <v>3835</v>
      </c>
      <c r="GH151" s="2">
        <v>3605</v>
      </c>
      <c r="GI151" s="2">
        <v>3670</v>
      </c>
      <c r="GJ151" s="2">
        <v>3710</v>
      </c>
      <c r="GK151" s="2">
        <v>3710</v>
      </c>
      <c r="GL151" s="2">
        <v>3795</v>
      </c>
      <c r="GM151" s="2">
        <v>3640</v>
      </c>
      <c r="GN151" s="2">
        <v>3550</v>
      </c>
      <c r="GO151" s="2">
        <v>3545</v>
      </c>
      <c r="GP151" s="2">
        <v>3500</v>
      </c>
      <c r="GQ151" s="2">
        <v>3480</v>
      </c>
      <c r="GR151" s="2">
        <v>3430</v>
      </c>
      <c r="GS151" s="2">
        <v>3470</v>
      </c>
      <c r="GT151" s="2">
        <v>3340</v>
      </c>
      <c r="GU151" s="2">
        <v>3275</v>
      </c>
      <c r="GV151" s="2">
        <v>3435</v>
      </c>
      <c r="GW151" s="2">
        <v>3350</v>
      </c>
      <c r="GX151" s="2">
        <v>3325</v>
      </c>
      <c r="GY151" s="2">
        <v>3360</v>
      </c>
      <c r="GZ151" s="2">
        <v>3305</v>
      </c>
      <c r="HA151" s="2">
        <v>3225</v>
      </c>
      <c r="HB151" s="2">
        <v>3210</v>
      </c>
      <c r="HC151" s="2">
        <v>3220</v>
      </c>
      <c r="HD151" s="2">
        <v>3365</v>
      </c>
      <c r="HE151" s="2">
        <v>3300</v>
      </c>
      <c r="HF151" s="2">
        <v>3426.6666</v>
      </c>
      <c r="HG151" s="2">
        <v>3410</v>
      </c>
      <c r="HH151" s="2">
        <v>3366.6666</v>
      </c>
      <c r="HI151" s="2">
        <v>3433.3332999999998</v>
      </c>
      <c r="HJ151" s="2">
        <v>3436.6666</v>
      </c>
      <c r="HK151" s="2">
        <v>3406.6666</v>
      </c>
      <c r="HL151" s="2">
        <v>3393.3332999999998</v>
      </c>
      <c r="HM151" s="2">
        <v>3383.3332999999998</v>
      </c>
      <c r="HN151" s="2">
        <v>3353.3332999999998</v>
      </c>
      <c r="HO151" s="2">
        <v>3330</v>
      </c>
      <c r="HP151" s="2">
        <v>3320</v>
      </c>
      <c r="HQ151" s="2">
        <v>3333.3332999999998</v>
      </c>
      <c r="HR151" s="2">
        <v>3276.6666</v>
      </c>
      <c r="HS151" s="2">
        <v>3203.3332999999998</v>
      </c>
      <c r="HT151" s="2">
        <v>3223.3332999999998</v>
      </c>
      <c r="HU151" s="2">
        <v>3240</v>
      </c>
      <c r="HV151" s="2">
        <v>3236.6666</v>
      </c>
      <c r="HW151" s="2">
        <v>3226.6666</v>
      </c>
      <c r="HX151" s="2">
        <v>3303.3332999999998</v>
      </c>
      <c r="HY151" s="2">
        <v>3303.3332999999998</v>
      </c>
      <c r="HZ151" s="2">
        <v>3276.6666</v>
      </c>
      <c r="IA151" s="2">
        <v>3306.6666</v>
      </c>
      <c r="IB151" s="2">
        <v>3306.6666</v>
      </c>
      <c r="IC151" s="2">
        <v>3310</v>
      </c>
      <c r="ID151" s="2">
        <v>3343.3332999999998</v>
      </c>
      <c r="IE151" s="2">
        <v>3263.3332999999998</v>
      </c>
      <c r="IF151" s="2">
        <v>3243.3332999999998</v>
      </c>
      <c r="IG151" s="2">
        <v>3216.6666</v>
      </c>
      <c r="IH151" s="2">
        <v>3243.3332999999998</v>
      </c>
      <c r="II151" s="2">
        <v>3273.3332999999998</v>
      </c>
      <c r="IJ151" s="2">
        <v>3310</v>
      </c>
      <c r="IK151" s="2">
        <v>3270</v>
      </c>
      <c r="IL151" s="2">
        <v>3233.3332999999998</v>
      </c>
      <c r="IM151" s="2">
        <v>3226.6666</v>
      </c>
      <c r="IN151" s="2">
        <v>3213.3332999999998</v>
      </c>
      <c r="IO151" s="2">
        <v>3150</v>
      </c>
      <c r="IP151" s="2">
        <v>3096.6666</v>
      </c>
      <c r="IQ151" s="2">
        <v>3133.3332999999998</v>
      </c>
      <c r="IR151" s="2">
        <v>3006.6666</v>
      </c>
      <c r="IS151" s="2">
        <v>3006.6666</v>
      </c>
      <c r="IT151" s="2">
        <v>3183.3332999999998</v>
      </c>
    </row>
    <row r="152" spans="1:254" ht="15.9" customHeight="1">
      <c r="A152" s="65" t="s">
        <v>298</v>
      </c>
      <c r="B152" s="41" t="s">
        <v>299</v>
      </c>
      <c r="C152" s="45">
        <v>1195</v>
      </c>
      <c r="D152" s="16">
        <v>29</v>
      </c>
      <c r="E152" s="30">
        <v>1166</v>
      </c>
      <c r="F152" s="30">
        <v>1138</v>
      </c>
      <c r="G152" s="30">
        <v>1115</v>
      </c>
      <c r="H152" s="30">
        <v>1071</v>
      </c>
      <c r="I152" s="30">
        <v>1057</v>
      </c>
      <c r="J152" s="30">
        <v>1040</v>
      </c>
      <c r="K152" s="30">
        <v>1063</v>
      </c>
      <c r="L152" s="30">
        <v>1137</v>
      </c>
      <c r="M152" s="30">
        <v>1151</v>
      </c>
      <c r="N152" s="30">
        <v>1136</v>
      </c>
      <c r="O152" s="30">
        <v>1154</v>
      </c>
      <c r="P152" s="30">
        <v>1141</v>
      </c>
      <c r="Q152" s="30">
        <v>1061</v>
      </c>
      <c r="R152" s="30">
        <v>1054</v>
      </c>
      <c r="S152" s="30">
        <v>1111</v>
      </c>
      <c r="T152" s="30">
        <v>1087</v>
      </c>
      <c r="U152" s="30">
        <v>1048</v>
      </c>
      <c r="V152" s="30">
        <v>1038</v>
      </c>
      <c r="W152" s="30">
        <v>1030</v>
      </c>
      <c r="X152" s="30">
        <v>1034</v>
      </c>
      <c r="Y152" s="30">
        <v>1063</v>
      </c>
      <c r="Z152" s="30">
        <v>1053</v>
      </c>
      <c r="AA152" s="30">
        <v>1038</v>
      </c>
      <c r="AB152" s="30">
        <v>1017</v>
      </c>
      <c r="AC152" s="30">
        <v>1029</v>
      </c>
      <c r="AD152" s="30">
        <v>1021</v>
      </c>
      <c r="AE152" s="30">
        <v>1010</v>
      </c>
      <c r="AF152" s="30">
        <v>978</v>
      </c>
      <c r="AG152" s="30">
        <v>967</v>
      </c>
      <c r="AH152" s="30">
        <v>945</v>
      </c>
      <c r="AI152" s="30">
        <v>944</v>
      </c>
      <c r="AJ152" s="30">
        <v>949</v>
      </c>
      <c r="AK152" s="30">
        <v>951</v>
      </c>
      <c r="AL152" s="30">
        <v>945</v>
      </c>
      <c r="AM152" s="30">
        <v>970</v>
      </c>
      <c r="AN152" s="30">
        <v>975</v>
      </c>
      <c r="AO152" s="30">
        <v>975</v>
      </c>
      <c r="AP152" s="30">
        <v>1003</v>
      </c>
      <c r="AQ152" s="30">
        <v>983</v>
      </c>
      <c r="AR152" s="30">
        <v>956</v>
      </c>
      <c r="AS152" s="30">
        <v>976</v>
      </c>
      <c r="AT152" s="30">
        <v>976</v>
      </c>
      <c r="AU152" s="30">
        <v>969</v>
      </c>
      <c r="AV152" s="30">
        <v>1028</v>
      </c>
      <c r="AW152" s="30">
        <v>1002</v>
      </c>
      <c r="AX152" s="30">
        <v>1011</v>
      </c>
      <c r="AY152" s="30">
        <v>967</v>
      </c>
      <c r="AZ152" s="30">
        <v>1014</v>
      </c>
      <c r="BA152" s="30">
        <v>1034</v>
      </c>
      <c r="BB152" s="30">
        <v>1010</v>
      </c>
      <c r="BC152" s="30">
        <v>1038</v>
      </c>
      <c r="BD152" s="30">
        <v>1032</v>
      </c>
      <c r="BE152" s="30">
        <v>1038</v>
      </c>
      <c r="BF152" s="30">
        <v>1052</v>
      </c>
      <c r="BG152" s="30">
        <v>1047</v>
      </c>
      <c r="BH152" s="30">
        <v>1008</v>
      </c>
      <c r="BI152" s="30">
        <v>1009</v>
      </c>
      <c r="BJ152" s="30">
        <v>1024</v>
      </c>
      <c r="BK152" s="30">
        <v>1033</v>
      </c>
      <c r="BL152" s="30">
        <v>1020</v>
      </c>
      <c r="BM152" s="2">
        <v>1011</v>
      </c>
      <c r="BN152" s="2">
        <v>1003</v>
      </c>
      <c r="BO152" s="2">
        <v>997</v>
      </c>
      <c r="BP152" s="2">
        <v>986</v>
      </c>
      <c r="BQ152" s="2">
        <v>975</v>
      </c>
      <c r="BR152" s="2">
        <v>937</v>
      </c>
      <c r="BS152" s="2">
        <v>921</v>
      </c>
      <c r="BT152" s="2">
        <v>907</v>
      </c>
      <c r="BU152" s="2">
        <v>896</v>
      </c>
      <c r="BV152" s="2">
        <v>900</v>
      </c>
      <c r="BW152" s="2">
        <v>909</v>
      </c>
      <c r="BX152" s="2">
        <v>923</v>
      </c>
      <c r="BY152" s="2">
        <v>964</v>
      </c>
      <c r="BZ152" s="2">
        <v>997</v>
      </c>
      <c r="CA152" s="2">
        <v>1009</v>
      </c>
      <c r="CB152" s="2">
        <v>1034</v>
      </c>
      <c r="CC152" s="2">
        <v>1029</v>
      </c>
      <c r="CD152" s="2">
        <v>1012</v>
      </c>
      <c r="CE152" s="2">
        <v>1008</v>
      </c>
      <c r="CF152" s="2">
        <v>1021</v>
      </c>
      <c r="CG152" s="2">
        <v>1023</v>
      </c>
      <c r="CH152" s="2">
        <v>1033</v>
      </c>
      <c r="CI152" s="2">
        <v>1006</v>
      </c>
      <c r="CJ152" s="2">
        <v>990</v>
      </c>
      <c r="CK152" s="2">
        <v>976</v>
      </c>
      <c r="CL152" s="2">
        <v>975</v>
      </c>
      <c r="CM152" s="2">
        <v>964</v>
      </c>
      <c r="CN152" s="2">
        <v>924</v>
      </c>
      <c r="CO152" s="2">
        <v>921</v>
      </c>
      <c r="CP152" s="2">
        <v>967</v>
      </c>
      <c r="CQ152" s="2">
        <v>954</v>
      </c>
      <c r="CR152" s="2">
        <v>970</v>
      </c>
      <c r="CS152" s="2">
        <v>931</v>
      </c>
      <c r="CT152" s="2">
        <v>902</v>
      </c>
      <c r="CU152" s="2">
        <v>962</v>
      </c>
      <c r="CV152" s="2">
        <v>976</v>
      </c>
      <c r="CW152" s="2">
        <v>960</v>
      </c>
      <c r="CX152" s="2">
        <v>950</v>
      </c>
      <c r="CY152" s="2">
        <v>938</v>
      </c>
      <c r="CZ152" s="2">
        <v>952</v>
      </c>
      <c r="DA152" s="2">
        <v>1007</v>
      </c>
      <c r="DB152" s="2">
        <v>972</v>
      </c>
      <c r="DC152" s="2">
        <v>925</v>
      </c>
      <c r="DD152" s="2">
        <v>984</v>
      </c>
      <c r="DE152" s="2">
        <v>973</v>
      </c>
      <c r="DF152" s="2">
        <v>907</v>
      </c>
      <c r="DG152" s="2">
        <v>991</v>
      </c>
      <c r="DH152" s="2">
        <v>965</v>
      </c>
      <c r="DI152" s="2">
        <v>1010</v>
      </c>
      <c r="DJ152" s="2">
        <v>982</v>
      </c>
      <c r="DK152" s="2">
        <v>964</v>
      </c>
      <c r="DL152" s="2">
        <v>978</v>
      </c>
      <c r="DM152" s="2">
        <v>1003</v>
      </c>
      <c r="DN152" s="2">
        <v>979</v>
      </c>
      <c r="DO152" s="2">
        <v>960</v>
      </c>
      <c r="DP152" s="2">
        <v>945</v>
      </c>
      <c r="DQ152" s="2">
        <v>947</v>
      </c>
      <c r="DR152" s="2">
        <v>975</v>
      </c>
      <c r="DS152" s="2">
        <v>979</v>
      </c>
      <c r="DT152" s="2">
        <v>970</v>
      </c>
      <c r="DU152" s="2">
        <v>943</v>
      </c>
      <c r="DV152" s="2">
        <v>914</v>
      </c>
      <c r="DW152" s="2">
        <v>923</v>
      </c>
      <c r="DX152" s="2">
        <v>903</v>
      </c>
      <c r="DY152" s="2">
        <v>888</v>
      </c>
      <c r="DZ152" s="2">
        <v>870</v>
      </c>
      <c r="EA152" s="2">
        <v>903</v>
      </c>
      <c r="EB152" s="2">
        <v>891</v>
      </c>
      <c r="EC152" s="2">
        <v>882</v>
      </c>
      <c r="ED152" s="2">
        <v>911</v>
      </c>
      <c r="EE152" s="2">
        <v>933</v>
      </c>
      <c r="EF152" s="2">
        <v>962</v>
      </c>
      <c r="EG152" s="2">
        <v>951</v>
      </c>
      <c r="EH152" s="2">
        <v>933</v>
      </c>
      <c r="EI152" s="2">
        <v>958</v>
      </c>
      <c r="EJ152" s="2">
        <v>961</v>
      </c>
      <c r="EK152" s="2">
        <v>970</v>
      </c>
      <c r="EL152" s="2">
        <v>935</v>
      </c>
      <c r="EM152" s="2">
        <v>916</v>
      </c>
      <c r="EN152" s="2">
        <v>913</v>
      </c>
      <c r="EO152" s="2">
        <v>893</v>
      </c>
      <c r="EP152" s="2">
        <v>891</v>
      </c>
      <c r="EQ152" s="2">
        <v>866</v>
      </c>
      <c r="ER152" s="2">
        <v>855</v>
      </c>
      <c r="ES152" s="2">
        <v>813</v>
      </c>
      <c r="ET152" s="2">
        <v>806</v>
      </c>
      <c r="EU152" s="2">
        <v>787</v>
      </c>
      <c r="EV152" s="2">
        <v>779</v>
      </c>
      <c r="EW152" s="2">
        <v>763</v>
      </c>
      <c r="EX152" s="2">
        <v>706</v>
      </c>
      <c r="EY152" s="2">
        <v>708</v>
      </c>
      <c r="EZ152" s="2">
        <v>707</v>
      </c>
      <c r="FA152" s="2">
        <v>701</v>
      </c>
      <c r="FB152" s="2">
        <v>695</v>
      </c>
      <c r="FC152" s="2">
        <v>688</v>
      </c>
      <c r="FD152" s="2">
        <v>702</v>
      </c>
      <c r="FE152" s="2">
        <v>713</v>
      </c>
      <c r="FF152" s="2">
        <v>701</v>
      </c>
      <c r="FG152" s="2">
        <v>691</v>
      </c>
      <c r="FH152" s="2">
        <v>712</v>
      </c>
      <c r="FI152" s="2">
        <v>712</v>
      </c>
      <c r="FJ152" s="2">
        <v>707</v>
      </c>
      <c r="FK152" s="2">
        <v>702</v>
      </c>
      <c r="FL152" s="2">
        <v>698</v>
      </c>
      <c r="FM152" s="2">
        <v>696</v>
      </c>
      <c r="FN152" s="2">
        <v>703</v>
      </c>
      <c r="FO152" s="2">
        <v>704</v>
      </c>
      <c r="FP152" s="2">
        <v>670</v>
      </c>
      <c r="FQ152" s="2">
        <v>660</v>
      </c>
      <c r="FR152" s="2">
        <v>646</v>
      </c>
      <c r="FS152" s="2">
        <v>636</v>
      </c>
      <c r="FT152" s="2">
        <v>627</v>
      </c>
      <c r="FU152" s="2">
        <v>622</v>
      </c>
      <c r="FV152" s="2">
        <v>614</v>
      </c>
      <c r="FW152" s="2">
        <v>615</v>
      </c>
      <c r="FX152" s="2">
        <v>626</v>
      </c>
      <c r="FY152" s="2">
        <v>646</v>
      </c>
      <c r="FZ152" s="2">
        <v>643</v>
      </c>
      <c r="GA152" s="2">
        <v>639</v>
      </c>
      <c r="GB152" s="2">
        <v>635</v>
      </c>
      <c r="GC152" s="2">
        <v>645</v>
      </c>
      <c r="GD152" s="2">
        <v>641</v>
      </c>
      <c r="GE152" s="2">
        <v>650</v>
      </c>
      <c r="GF152" s="2">
        <v>638</v>
      </c>
      <c r="GG152" s="2">
        <v>638</v>
      </c>
      <c r="GH152" s="2">
        <v>656</v>
      </c>
      <c r="GI152" s="2">
        <v>663</v>
      </c>
      <c r="GJ152" s="2">
        <v>659</v>
      </c>
      <c r="GK152" s="2">
        <v>673</v>
      </c>
      <c r="GL152" s="2">
        <v>676</v>
      </c>
      <c r="GM152" s="2">
        <v>660</v>
      </c>
      <c r="GN152" s="2">
        <v>649</v>
      </c>
      <c r="GO152" s="2">
        <v>648</v>
      </c>
      <c r="GP152" s="2">
        <v>652</v>
      </c>
      <c r="GQ152" s="2">
        <v>639</v>
      </c>
      <c r="GR152" s="2">
        <v>627</v>
      </c>
      <c r="GS152" s="2">
        <v>633</v>
      </c>
      <c r="GT152" s="2">
        <v>626</v>
      </c>
      <c r="GU152" s="2">
        <v>619</v>
      </c>
      <c r="GV152" s="2">
        <v>637</v>
      </c>
      <c r="GW152" s="2">
        <v>661</v>
      </c>
      <c r="GX152" s="2">
        <v>667</v>
      </c>
      <c r="GY152" s="2">
        <v>661</v>
      </c>
      <c r="GZ152" s="2">
        <v>635</v>
      </c>
      <c r="HA152" s="2">
        <v>654</v>
      </c>
      <c r="HB152" s="2">
        <v>645</v>
      </c>
      <c r="HC152" s="2">
        <v>671</v>
      </c>
      <c r="HD152" s="2">
        <v>658</v>
      </c>
      <c r="HE152" s="2">
        <v>645</v>
      </c>
      <c r="HF152" s="2">
        <v>650</v>
      </c>
      <c r="HG152" s="2">
        <v>634</v>
      </c>
      <c r="HH152" s="2">
        <v>627</v>
      </c>
      <c r="HI152" s="2">
        <v>626</v>
      </c>
      <c r="HJ152" s="2">
        <v>620</v>
      </c>
      <c r="HK152" s="2">
        <v>621</v>
      </c>
      <c r="HL152" s="2">
        <v>614</v>
      </c>
      <c r="HM152" s="2">
        <v>632</v>
      </c>
      <c r="HN152" s="2">
        <v>641</v>
      </c>
      <c r="HO152" s="2">
        <v>636</v>
      </c>
      <c r="HP152" s="2">
        <v>626</v>
      </c>
      <c r="HQ152" s="2">
        <v>622</v>
      </c>
      <c r="HR152" s="2">
        <v>625</v>
      </c>
      <c r="HS152" s="2">
        <v>628</v>
      </c>
      <c r="HT152" s="2">
        <v>620</v>
      </c>
      <c r="HU152" s="2">
        <v>616</v>
      </c>
      <c r="HV152" s="2">
        <v>621</v>
      </c>
      <c r="HW152" s="2">
        <v>615</v>
      </c>
      <c r="HX152" s="2">
        <v>612</v>
      </c>
      <c r="HY152" s="2">
        <v>608</v>
      </c>
      <c r="HZ152" s="2">
        <v>617</v>
      </c>
      <c r="IA152" s="2">
        <v>614</v>
      </c>
      <c r="IB152" s="2">
        <v>624</v>
      </c>
      <c r="IC152" s="2">
        <v>614</v>
      </c>
      <c r="ID152" s="2">
        <v>606</v>
      </c>
      <c r="IE152" s="2">
        <v>595</v>
      </c>
      <c r="IF152" s="2">
        <v>601</v>
      </c>
      <c r="IG152" s="2">
        <v>619</v>
      </c>
      <c r="IH152" s="2">
        <v>615</v>
      </c>
      <c r="II152" s="2">
        <v>600</v>
      </c>
      <c r="IJ152" s="2">
        <v>591</v>
      </c>
      <c r="IK152" s="2">
        <v>585</v>
      </c>
      <c r="IL152" s="2">
        <v>581</v>
      </c>
      <c r="IM152" s="2">
        <v>569</v>
      </c>
      <c r="IN152" s="2">
        <v>567</v>
      </c>
      <c r="IO152" s="2">
        <v>565</v>
      </c>
      <c r="IP152" s="2">
        <v>556</v>
      </c>
      <c r="IQ152" s="2">
        <v>552</v>
      </c>
      <c r="IR152" s="2">
        <v>552</v>
      </c>
      <c r="IS152" s="2">
        <v>538</v>
      </c>
      <c r="IT152" s="2">
        <v>533</v>
      </c>
    </row>
    <row r="153" spans="1:254" ht="15.9" customHeight="1">
      <c r="A153" s="65" t="s">
        <v>300</v>
      </c>
      <c r="B153" s="41" t="s">
        <v>301</v>
      </c>
      <c r="C153" s="45">
        <v>4610</v>
      </c>
      <c r="D153" s="16">
        <v>360</v>
      </c>
      <c r="E153" s="30">
        <v>4250</v>
      </c>
      <c r="F153" s="30">
        <v>4150</v>
      </c>
      <c r="G153" s="30">
        <v>4030</v>
      </c>
      <c r="H153" s="30">
        <v>4100</v>
      </c>
      <c r="I153" s="30">
        <v>4285</v>
      </c>
      <c r="J153" s="30">
        <v>4370</v>
      </c>
      <c r="K153" s="30">
        <v>4405</v>
      </c>
      <c r="L153" s="30">
        <v>4340</v>
      </c>
      <c r="M153" s="30">
        <v>4285</v>
      </c>
      <c r="N153" s="30">
        <v>4155</v>
      </c>
      <c r="O153" s="30">
        <v>4075</v>
      </c>
      <c r="P153" s="30">
        <v>4265</v>
      </c>
      <c r="Q153" s="30">
        <v>4205</v>
      </c>
      <c r="R153" s="30">
        <v>4310</v>
      </c>
      <c r="S153" s="30">
        <v>4270</v>
      </c>
      <c r="T153" s="30">
        <v>4180</v>
      </c>
      <c r="U153" s="30">
        <v>4010</v>
      </c>
      <c r="V153" s="30">
        <v>3840</v>
      </c>
      <c r="W153" s="30">
        <v>3860</v>
      </c>
      <c r="X153" s="30">
        <v>3885</v>
      </c>
      <c r="Y153" s="30">
        <v>3815</v>
      </c>
      <c r="Z153" s="30">
        <v>3910</v>
      </c>
      <c r="AA153" s="30">
        <v>4150</v>
      </c>
      <c r="AB153" s="30">
        <v>4115</v>
      </c>
      <c r="AC153" s="30">
        <v>3840</v>
      </c>
      <c r="AD153" s="30">
        <v>3780</v>
      </c>
      <c r="AE153" s="30">
        <v>3730</v>
      </c>
      <c r="AF153" s="30">
        <v>3500</v>
      </c>
      <c r="AG153" s="30">
        <v>3190</v>
      </c>
      <c r="AH153" s="30">
        <v>3185</v>
      </c>
      <c r="AI153" s="30">
        <v>3140</v>
      </c>
      <c r="AJ153" s="30">
        <v>3120</v>
      </c>
      <c r="AK153" s="30">
        <v>3240</v>
      </c>
      <c r="AL153" s="30">
        <v>3215</v>
      </c>
      <c r="AM153" s="30">
        <v>3225</v>
      </c>
      <c r="AN153" s="30">
        <v>3070</v>
      </c>
      <c r="AO153" s="30">
        <v>3030</v>
      </c>
      <c r="AP153" s="30">
        <v>3055</v>
      </c>
      <c r="AQ153" s="30">
        <v>2958</v>
      </c>
      <c r="AR153" s="30">
        <v>2958</v>
      </c>
      <c r="AS153" s="30">
        <v>3075</v>
      </c>
      <c r="AT153" s="30">
        <v>3100</v>
      </c>
      <c r="AU153" s="30">
        <v>2958</v>
      </c>
      <c r="AV153" s="30">
        <v>3040</v>
      </c>
      <c r="AW153" s="30">
        <v>2991</v>
      </c>
      <c r="AX153" s="30">
        <v>3115</v>
      </c>
      <c r="AY153" s="30">
        <v>3230</v>
      </c>
      <c r="AZ153" s="30">
        <v>3415</v>
      </c>
      <c r="BA153" s="30">
        <v>3285</v>
      </c>
      <c r="BB153" s="30">
        <v>3165</v>
      </c>
      <c r="BC153" s="30">
        <v>3280</v>
      </c>
      <c r="BD153" s="30">
        <v>3205</v>
      </c>
      <c r="BE153" s="30">
        <v>3260</v>
      </c>
      <c r="BF153" s="30">
        <v>3080</v>
      </c>
      <c r="BG153" s="30">
        <v>2988</v>
      </c>
      <c r="BH153" s="30">
        <v>2851</v>
      </c>
      <c r="BI153" s="30">
        <v>2839</v>
      </c>
      <c r="BJ153" s="30">
        <v>2710</v>
      </c>
      <c r="BK153" s="30">
        <v>2702</v>
      </c>
      <c r="BL153" s="30">
        <v>2721</v>
      </c>
      <c r="BM153" s="2">
        <v>2914</v>
      </c>
      <c r="BN153" s="2">
        <v>2881</v>
      </c>
      <c r="BO153" s="2">
        <v>2836</v>
      </c>
      <c r="BP153" s="2">
        <v>2705</v>
      </c>
      <c r="BQ153" s="2">
        <v>2678</v>
      </c>
      <c r="BR153" s="2">
        <v>2660</v>
      </c>
      <c r="BS153" s="2">
        <v>2411</v>
      </c>
      <c r="BT153" s="2">
        <v>2452</v>
      </c>
      <c r="BU153" s="2">
        <v>2450</v>
      </c>
      <c r="BV153" s="2">
        <v>2450</v>
      </c>
      <c r="BW153" s="2">
        <v>2438</v>
      </c>
      <c r="BX153" s="2">
        <v>2440</v>
      </c>
      <c r="BY153" s="2">
        <v>2423</v>
      </c>
      <c r="BZ153" s="2">
        <v>2483</v>
      </c>
      <c r="CA153" s="2">
        <v>2464</v>
      </c>
      <c r="CB153" s="2">
        <v>2456</v>
      </c>
      <c r="CC153" s="2">
        <v>2281</v>
      </c>
      <c r="CD153" s="2">
        <v>2228</v>
      </c>
      <c r="CE153" s="2">
        <v>2232</v>
      </c>
      <c r="CF153" s="2">
        <v>2450</v>
      </c>
      <c r="CG153" s="2">
        <v>2503</v>
      </c>
      <c r="CH153" s="2">
        <v>2558</v>
      </c>
      <c r="CI153" s="2">
        <v>2490</v>
      </c>
      <c r="CJ153" s="2">
        <v>2505</v>
      </c>
      <c r="CK153" s="2">
        <v>2493</v>
      </c>
      <c r="CL153" s="2">
        <v>2459</v>
      </c>
      <c r="CM153" s="2">
        <v>2426</v>
      </c>
      <c r="CN153" s="2">
        <v>2305</v>
      </c>
      <c r="CO153" s="2">
        <v>2201</v>
      </c>
      <c r="CP153" s="2">
        <v>2333</v>
      </c>
      <c r="CQ153" s="2">
        <v>2350</v>
      </c>
      <c r="CR153" s="2">
        <v>2401</v>
      </c>
      <c r="CS153" s="2">
        <v>2350</v>
      </c>
      <c r="CT153" s="2">
        <v>2300</v>
      </c>
      <c r="CU153" s="2">
        <v>2381</v>
      </c>
      <c r="CV153" s="2">
        <v>2413</v>
      </c>
      <c r="CW153" s="2">
        <v>2354</v>
      </c>
      <c r="CX153" s="2">
        <v>2392</v>
      </c>
      <c r="CY153" s="2">
        <v>2337</v>
      </c>
      <c r="CZ153" s="2">
        <v>2399</v>
      </c>
      <c r="DA153" s="2">
        <v>2418</v>
      </c>
      <c r="DB153" s="2">
        <v>2404</v>
      </c>
      <c r="DC153" s="2">
        <v>2300</v>
      </c>
      <c r="DD153" s="2">
        <v>2361</v>
      </c>
      <c r="DE153" s="2">
        <v>2301</v>
      </c>
      <c r="DF153" s="2">
        <v>2270</v>
      </c>
      <c r="DG153" s="2">
        <v>2341</v>
      </c>
      <c r="DH153" s="2">
        <v>2480</v>
      </c>
      <c r="DI153" s="2">
        <v>2553</v>
      </c>
      <c r="DJ153" s="2">
        <v>2422</v>
      </c>
      <c r="DK153" s="2">
        <v>2200</v>
      </c>
      <c r="DL153" s="2">
        <v>2260</v>
      </c>
      <c r="DM153" s="2">
        <v>2728</v>
      </c>
      <c r="DN153" s="2">
        <v>2710</v>
      </c>
      <c r="DO153" s="2">
        <v>2666</v>
      </c>
      <c r="DP153" s="2">
        <v>2744</v>
      </c>
      <c r="DQ153" s="2">
        <v>2657</v>
      </c>
      <c r="DR153" s="2">
        <v>2656</v>
      </c>
      <c r="DS153" s="2">
        <v>2756</v>
      </c>
      <c r="DT153" s="2">
        <v>2825</v>
      </c>
      <c r="DU153" s="2">
        <v>2731</v>
      </c>
      <c r="DV153" s="2">
        <v>2596</v>
      </c>
      <c r="DW153" s="2">
        <v>2700</v>
      </c>
      <c r="DX153" s="2">
        <v>2800</v>
      </c>
      <c r="DY153" s="2">
        <v>2889</v>
      </c>
      <c r="DZ153" s="2">
        <v>2934</v>
      </c>
      <c r="EA153" s="2">
        <v>2941</v>
      </c>
      <c r="EB153" s="2">
        <v>2992</v>
      </c>
      <c r="EC153" s="2">
        <v>3020</v>
      </c>
      <c r="ED153" s="2">
        <v>3100</v>
      </c>
      <c r="EE153" s="2">
        <v>3145</v>
      </c>
      <c r="EF153" s="2">
        <v>3125</v>
      </c>
      <c r="EG153" s="2">
        <v>3120</v>
      </c>
      <c r="EH153" s="2">
        <v>3220</v>
      </c>
      <c r="EI153" s="2">
        <v>3375</v>
      </c>
      <c r="EJ153" s="2">
        <v>3530</v>
      </c>
      <c r="EK153" s="2">
        <v>3510</v>
      </c>
      <c r="EL153" s="2">
        <v>3450</v>
      </c>
      <c r="EM153" s="2">
        <v>3425</v>
      </c>
      <c r="EN153" s="2">
        <v>3460</v>
      </c>
      <c r="EO153" s="2">
        <v>3395</v>
      </c>
      <c r="EP153" s="2">
        <v>3360</v>
      </c>
      <c r="EQ153" s="2">
        <v>3315</v>
      </c>
      <c r="ER153" s="2">
        <v>3210</v>
      </c>
      <c r="ES153" s="2">
        <v>3165</v>
      </c>
      <c r="ET153" s="2">
        <v>3125</v>
      </c>
      <c r="EU153" s="2">
        <v>3205</v>
      </c>
      <c r="EV153" s="2">
        <v>3215</v>
      </c>
      <c r="EW153" s="2">
        <v>3010</v>
      </c>
      <c r="EX153" s="2">
        <v>2964</v>
      </c>
      <c r="EY153" s="2">
        <v>2877</v>
      </c>
      <c r="EZ153" s="2">
        <v>2811</v>
      </c>
      <c r="FA153" s="2">
        <v>2850</v>
      </c>
      <c r="FB153" s="2">
        <v>2860</v>
      </c>
      <c r="FC153" s="2">
        <v>2870</v>
      </c>
      <c r="FD153" s="2">
        <v>2921</v>
      </c>
      <c r="FE153" s="2">
        <v>2911</v>
      </c>
      <c r="FF153" s="2">
        <v>3035</v>
      </c>
      <c r="FG153" s="2">
        <v>3055</v>
      </c>
      <c r="FH153" s="2">
        <v>3135</v>
      </c>
      <c r="FI153" s="2">
        <v>3175</v>
      </c>
      <c r="FJ153" s="2">
        <v>3335</v>
      </c>
      <c r="FK153" s="2">
        <v>3265</v>
      </c>
      <c r="FL153" s="2">
        <v>3250</v>
      </c>
      <c r="FM153" s="2">
        <v>3200</v>
      </c>
      <c r="FN153" s="2">
        <v>3235</v>
      </c>
      <c r="FO153" s="2">
        <v>3325</v>
      </c>
      <c r="FP153" s="2">
        <v>3315</v>
      </c>
      <c r="FQ153" s="2">
        <v>3295</v>
      </c>
      <c r="FR153" s="2">
        <v>3300</v>
      </c>
      <c r="FS153" s="2">
        <v>3270</v>
      </c>
      <c r="FT153" s="2">
        <v>3265</v>
      </c>
      <c r="FU153" s="2">
        <v>3315</v>
      </c>
      <c r="FV153" s="2">
        <v>3325</v>
      </c>
      <c r="FW153" s="2">
        <v>3390</v>
      </c>
      <c r="FX153" s="2">
        <v>3505</v>
      </c>
      <c r="FY153" s="2">
        <v>3505</v>
      </c>
      <c r="FZ153" s="2">
        <v>3580</v>
      </c>
      <c r="GA153" s="2">
        <v>3615</v>
      </c>
      <c r="GB153" s="2">
        <v>3560</v>
      </c>
      <c r="GC153" s="2">
        <v>3500</v>
      </c>
      <c r="GD153" s="2">
        <v>3425</v>
      </c>
      <c r="GE153" s="2">
        <v>3495</v>
      </c>
      <c r="GF153" s="2">
        <v>3395</v>
      </c>
      <c r="GG153" s="2">
        <v>3510</v>
      </c>
      <c r="GH153" s="2">
        <v>3580</v>
      </c>
      <c r="GI153" s="2">
        <v>3870</v>
      </c>
      <c r="GJ153" s="2">
        <v>3835</v>
      </c>
      <c r="GK153" s="2">
        <v>3970</v>
      </c>
      <c r="GL153" s="2">
        <v>4030</v>
      </c>
      <c r="GM153" s="2">
        <v>3910</v>
      </c>
      <c r="GN153" s="2">
        <v>3860</v>
      </c>
      <c r="GO153" s="2">
        <v>3850</v>
      </c>
      <c r="GP153" s="2">
        <v>4140</v>
      </c>
      <c r="GQ153" s="2">
        <v>3780</v>
      </c>
      <c r="GR153" s="2">
        <v>3395</v>
      </c>
      <c r="GS153" s="2">
        <v>3265</v>
      </c>
      <c r="GT153" s="2">
        <v>3175</v>
      </c>
      <c r="GU153" s="2">
        <v>3160</v>
      </c>
      <c r="GV153" s="2">
        <v>3415</v>
      </c>
      <c r="GW153" s="2">
        <v>3495</v>
      </c>
      <c r="GX153" s="2">
        <v>3435</v>
      </c>
      <c r="GY153" s="2">
        <v>3400</v>
      </c>
      <c r="GZ153" s="2">
        <v>3295</v>
      </c>
      <c r="HA153" s="2">
        <v>3050</v>
      </c>
      <c r="HB153" s="2">
        <v>3035</v>
      </c>
      <c r="HC153" s="2">
        <v>3090</v>
      </c>
      <c r="HD153" s="2">
        <v>3190</v>
      </c>
      <c r="HE153" s="2">
        <v>3200</v>
      </c>
      <c r="HF153" s="2">
        <v>3150</v>
      </c>
      <c r="HG153" s="2">
        <v>3185</v>
      </c>
      <c r="HH153" s="2">
        <v>3160</v>
      </c>
      <c r="HI153" s="2">
        <v>3260</v>
      </c>
      <c r="HJ153" s="2">
        <v>3215</v>
      </c>
      <c r="HK153" s="2">
        <v>3185</v>
      </c>
      <c r="HL153" s="2">
        <v>3135</v>
      </c>
      <c r="HM153" s="2">
        <v>3145</v>
      </c>
      <c r="HN153" s="2">
        <v>3175</v>
      </c>
      <c r="HO153" s="2">
        <v>3205</v>
      </c>
      <c r="HP153" s="2">
        <v>3270</v>
      </c>
      <c r="HQ153" s="2">
        <v>3320</v>
      </c>
      <c r="HR153" s="2">
        <v>3210</v>
      </c>
      <c r="HS153" s="2">
        <v>3100</v>
      </c>
      <c r="HT153" s="2">
        <v>3060</v>
      </c>
      <c r="HU153" s="2">
        <v>3105</v>
      </c>
      <c r="HV153" s="2">
        <v>3235</v>
      </c>
      <c r="HW153" s="2">
        <v>3300</v>
      </c>
      <c r="HX153" s="2">
        <v>3390</v>
      </c>
      <c r="HY153" s="2">
        <v>3380</v>
      </c>
      <c r="HZ153" s="2">
        <v>3415</v>
      </c>
      <c r="IA153" s="2">
        <v>3385</v>
      </c>
      <c r="IB153" s="2">
        <v>3175</v>
      </c>
      <c r="IC153" s="2">
        <v>3050</v>
      </c>
      <c r="ID153" s="2">
        <v>3150</v>
      </c>
      <c r="IE153" s="2">
        <v>3155</v>
      </c>
      <c r="IF153" s="2">
        <v>3160</v>
      </c>
      <c r="IG153" s="2">
        <v>3170</v>
      </c>
      <c r="IH153" s="2">
        <v>3155</v>
      </c>
      <c r="II153" s="2">
        <v>3305</v>
      </c>
      <c r="IJ153" s="2">
        <v>3290</v>
      </c>
      <c r="IK153" s="2">
        <v>3310</v>
      </c>
      <c r="IL153" s="2">
        <v>3385</v>
      </c>
      <c r="IM153" s="2">
        <v>3355</v>
      </c>
      <c r="IN153" s="2">
        <v>3320</v>
      </c>
      <c r="IO153" s="2">
        <v>3235</v>
      </c>
      <c r="IP153" s="2">
        <v>3100</v>
      </c>
      <c r="IQ153" s="2">
        <v>3185</v>
      </c>
      <c r="IR153" s="2">
        <v>2954</v>
      </c>
      <c r="IS153" s="2">
        <v>3000</v>
      </c>
      <c r="IT153" s="2">
        <v>2938</v>
      </c>
    </row>
    <row r="154" spans="1:254" ht="15.9" customHeight="1">
      <c r="A154" s="65" t="s">
        <v>302</v>
      </c>
      <c r="B154" s="41" t="s">
        <v>303</v>
      </c>
      <c r="C154" s="45">
        <v>6936</v>
      </c>
      <c r="D154" s="16">
        <v>-114</v>
      </c>
      <c r="E154" s="30">
        <v>7050</v>
      </c>
      <c r="F154" s="30">
        <v>7305</v>
      </c>
      <c r="G154" s="30">
        <v>6770</v>
      </c>
      <c r="H154" s="30">
        <v>6923</v>
      </c>
      <c r="I154" s="30">
        <v>7416</v>
      </c>
      <c r="J154" s="30">
        <v>6022</v>
      </c>
      <c r="K154" s="30">
        <v>5861</v>
      </c>
      <c r="L154" s="30">
        <v>7000</v>
      </c>
      <c r="M154" s="30">
        <v>7963</v>
      </c>
      <c r="N154" s="30">
        <v>8030</v>
      </c>
      <c r="O154" s="30">
        <v>8507</v>
      </c>
      <c r="P154" s="30">
        <v>8225</v>
      </c>
      <c r="Q154" s="30">
        <v>7336</v>
      </c>
      <c r="R154" s="30">
        <v>7270</v>
      </c>
      <c r="S154" s="30">
        <v>8350</v>
      </c>
      <c r="T154" s="30">
        <v>8745</v>
      </c>
      <c r="U154" s="30">
        <v>8469</v>
      </c>
      <c r="V154" s="30">
        <v>8795</v>
      </c>
      <c r="W154" s="30">
        <v>9582</v>
      </c>
      <c r="X154" s="30">
        <v>9265</v>
      </c>
      <c r="Y154" s="30">
        <v>8823</v>
      </c>
      <c r="Z154" s="30">
        <v>9181</v>
      </c>
      <c r="AA154" s="30">
        <v>9901</v>
      </c>
      <c r="AB154" s="30">
        <v>9951</v>
      </c>
      <c r="AC154" s="30">
        <v>10765</v>
      </c>
      <c r="AD154" s="30">
        <v>11530</v>
      </c>
      <c r="AE154" s="30">
        <v>10450</v>
      </c>
      <c r="AF154" s="30">
        <v>10355</v>
      </c>
      <c r="AG154" s="30">
        <v>10580</v>
      </c>
      <c r="AH154" s="30">
        <v>11125</v>
      </c>
      <c r="AI154" s="30">
        <v>10780</v>
      </c>
      <c r="AJ154" s="30">
        <v>11005</v>
      </c>
      <c r="AK154" s="30">
        <v>12120</v>
      </c>
      <c r="AL154" s="30">
        <v>11280</v>
      </c>
      <c r="AM154" s="30">
        <v>11715</v>
      </c>
      <c r="AN154" s="30">
        <v>10200</v>
      </c>
      <c r="AO154" s="30">
        <v>10320</v>
      </c>
      <c r="AP154" s="30">
        <v>9415</v>
      </c>
      <c r="AQ154" s="30">
        <v>8521</v>
      </c>
      <c r="AR154" s="30">
        <v>8083</v>
      </c>
      <c r="AS154" s="30">
        <v>8550</v>
      </c>
      <c r="AT154" s="30">
        <v>8680</v>
      </c>
      <c r="AU154" s="30">
        <v>8624</v>
      </c>
      <c r="AV154" s="30">
        <v>9225</v>
      </c>
      <c r="AW154" s="30">
        <v>9858</v>
      </c>
      <c r="AX154" s="30">
        <v>9928</v>
      </c>
      <c r="AY154" s="30">
        <v>9700</v>
      </c>
      <c r="AZ154" s="30">
        <v>9171</v>
      </c>
      <c r="BA154" s="30">
        <v>9033</v>
      </c>
      <c r="BB154" s="30">
        <v>7700</v>
      </c>
      <c r="BC154" s="30">
        <v>7750</v>
      </c>
      <c r="BD154" s="30">
        <v>7813</v>
      </c>
      <c r="BE154" s="30">
        <v>7315</v>
      </c>
      <c r="BF154" s="30">
        <v>6659</v>
      </c>
      <c r="BG154" s="30">
        <v>6316</v>
      </c>
      <c r="BH154" s="30">
        <v>5825</v>
      </c>
      <c r="BI154" s="30">
        <v>6128</v>
      </c>
      <c r="BJ154" s="30">
        <v>5930</v>
      </c>
      <c r="BK154" s="30">
        <v>6035</v>
      </c>
      <c r="BL154" s="30">
        <v>6138</v>
      </c>
      <c r="BM154" s="2">
        <v>5900</v>
      </c>
      <c r="BN154" s="2">
        <v>6040</v>
      </c>
      <c r="BO154" s="2">
        <v>5808</v>
      </c>
      <c r="BP154" s="2">
        <v>5551</v>
      </c>
      <c r="BQ154" s="2">
        <v>5398</v>
      </c>
      <c r="BR154" s="2">
        <v>4905</v>
      </c>
      <c r="BS154" s="2">
        <v>4750</v>
      </c>
      <c r="BT154" s="2">
        <v>4810</v>
      </c>
      <c r="BU154" s="2">
        <v>4770</v>
      </c>
      <c r="BV154" s="2">
        <v>4890</v>
      </c>
      <c r="BW154" s="2">
        <v>4672</v>
      </c>
      <c r="BX154" s="2">
        <v>4821</v>
      </c>
      <c r="BY154" s="2">
        <v>4736</v>
      </c>
      <c r="BZ154" s="2">
        <v>4658</v>
      </c>
      <c r="CA154" s="2">
        <v>4600</v>
      </c>
      <c r="CB154" s="2">
        <v>4537</v>
      </c>
      <c r="CC154" s="2">
        <v>4431</v>
      </c>
      <c r="CD154" s="2">
        <v>4205</v>
      </c>
      <c r="CE154" s="2">
        <v>4042</v>
      </c>
      <c r="CF154" s="2">
        <v>3975</v>
      </c>
      <c r="CG154" s="2">
        <v>3913</v>
      </c>
      <c r="CH154" s="2">
        <v>3927</v>
      </c>
      <c r="CI154" s="2">
        <v>3761</v>
      </c>
      <c r="CJ154" s="2">
        <v>3777</v>
      </c>
      <c r="CK154" s="2">
        <v>3706</v>
      </c>
      <c r="CL154" s="2">
        <v>3461</v>
      </c>
      <c r="CM154" s="2">
        <v>3571</v>
      </c>
      <c r="CN154" s="2">
        <v>3381</v>
      </c>
      <c r="CO154" s="2">
        <v>3457</v>
      </c>
      <c r="CP154" s="2">
        <v>3638</v>
      </c>
      <c r="CQ154" s="2">
        <v>3672</v>
      </c>
      <c r="CR154" s="2">
        <v>3604</v>
      </c>
      <c r="CS154" s="2">
        <v>3498</v>
      </c>
      <c r="CT154" s="2">
        <v>3425</v>
      </c>
      <c r="CU154" s="2">
        <v>3702</v>
      </c>
      <c r="CV154" s="2">
        <v>3819</v>
      </c>
      <c r="CW154" s="2">
        <v>3667</v>
      </c>
      <c r="CX154" s="2">
        <v>3556</v>
      </c>
      <c r="CY154" s="2">
        <v>3575</v>
      </c>
      <c r="CZ154" s="2">
        <v>3661</v>
      </c>
      <c r="DA154" s="2">
        <v>3718</v>
      </c>
      <c r="DB154" s="2">
        <v>3574</v>
      </c>
      <c r="DC154" s="2">
        <v>3346</v>
      </c>
      <c r="DD154" s="2">
        <v>3710</v>
      </c>
      <c r="DE154" s="2">
        <v>3716</v>
      </c>
      <c r="DF154" s="2">
        <v>3572</v>
      </c>
      <c r="DG154" s="2">
        <v>3707</v>
      </c>
      <c r="DH154" s="2">
        <v>3906</v>
      </c>
      <c r="DI154" s="2">
        <v>3966</v>
      </c>
      <c r="DJ154" s="2">
        <v>4079</v>
      </c>
      <c r="DK154" s="2">
        <v>3993</v>
      </c>
      <c r="DL154" s="2">
        <v>3751</v>
      </c>
      <c r="DM154" s="2">
        <v>3647</v>
      </c>
      <c r="DN154" s="2">
        <v>3588</v>
      </c>
      <c r="DO154" s="2">
        <v>3444</v>
      </c>
      <c r="DP154" s="2">
        <v>3238</v>
      </c>
      <c r="DQ154" s="2">
        <v>3246</v>
      </c>
      <c r="DR154" s="2">
        <v>3220</v>
      </c>
      <c r="DS154" s="2">
        <v>3269</v>
      </c>
      <c r="DT154" s="2">
        <v>3279</v>
      </c>
      <c r="DU154" s="2">
        <v>3263</v>
      </c>
      <c r="DV154" s="2">
        <v>3150</v>
      </c>
      <c r="DW154" s="2">
        <v>3227</v>
      </c>
      <c r="DX154" s="2">
        <v>3229</v>
      </c>
      <c r="DY154" s="2">
        <v>3158</v>
      </c>
      <c r="DZ154" s="2">
        <v>2821.5</v>
      </c>
      <c r="EA154" s="2">
        <v>3085</v>
      </c>
      <c r="EB154" s="2">
        <v>3075</v>
      </c>
      <c r="EC154" s="2">
        <v>3152</v>
      </c>
      <c r="ED154" s="2">
        <v>3147</v>
      </c>
      <c r="EE154" s="2">
        <v>3171</v>
      </c>
      <c r="EF154" s="2">
        <v>3319</v>
      </c>
      <c r="EG154" s="2">
        <v>3312</v>
      </c>
      <c r="EH154" s="2">
        <v>3250</v>
      </c>
      <c r="EI154" s="2">
        <v>3299</v>
      </c>
      <c r="EJ154" s="2">
        <v>3343</v>
      </c>
      <c r="EK154" s="2">
        <v>3357</v>
      </c>
      <c r="EL154" s="2">
        <v>3358</v>
      </c>
      <c r="EM154" s="2">
        <v>3300</v>
      </c>
      <c r="EN154" s="2">
        <v>3265</v>
      </c>
      <c r="EO154" s="2">
        <v>3158</v>
      </c>
      <c r="EP154" s="2">
        <v>3187</v>
      </c>
      <c r="EQ154" s="2">
        <v>3286</v>
      </c>
      <c r="ER154" s="2">
        <v>3305</v>
      </c>
      <c r="ES154" s="2">
        <v>3301</v>
      </c>
      <c r="ET154" s="2">
        <v>3201</v>
      </c>
      <c r="EU154" s="2">
        <v>3168</v>
      </c>
      <c r="EV154" s="2">
        <v>3175</v>
      </c>
      <c r="EW154" s="2">
        <v>3167</v>
      </c>
      <c r="EX154" s="2">
        <v>3146</v>
      </c>
      <c r="EY154" s="2">
        <v>3169</v>
      </c>
      <c r="EZ154" s="2">
        <v>3196</v>
      </c>
      <c r="FA154" s="2">
        <v>3157</v>
      </c>
      <c r="FB154" s="2">
        <v>3119</v>
      </c>
      <c r="FC154" s="2">
        <v>3140</v>
      </c>
      <c r="FD154" s="2">
        <v>3186</v>
      </c>
      <c r="FE154" s="2">
        <v>3244</v>
      </c>
      <c r="FF154" s="2">
        <v>3340</v>
      </c>
      <c r="FG154" s="2">
        <v>3306</v>
      </c>
      <c r="FH154" s="2">
        <v>3376</v>
      </c>
      <c r="FI154" s="2">
        <v>3361</v>
      </c>
      <c r="FJ154" s="2">
        <v>3369</v>
      </c>
      <c r="FK154" s="2">
        <v>3372</v>
      </c>
      <c r="FL154" s="2">
        <v>3315</v>
      </c>
      <c r="FM154" s="2">
        <v>3251</v>
      </c>
      <c r="FN154" s="2">
        <v>3192</v>
      </c>
      <c r="FO154" s="2">
        <v>3215</v>
      </c>
      <c r="FP154" s="2">
        <v>3170</v>
      </c>
      <c r="FQ154" s="2">
        <v>3157</v>
      </c>
      <c r="FR154" s="2">
        <v>3112</v>
      </c>
      <c r="FS154" s="2">
        <v>3050</v>
      </c>
      <c r="FT154" s="2">
        <v>3006</v>
      </c>
      <c r="FU154" s="2">
        <v>3074</v>
      </c>
      <c r="FV154" s="2">
        <v>2970</v>
      </c>
      <c r="FW154" s="2">
        <v>2991</v>
      </c>
      <c r="FX154" s="2">
        <v>3092</v>
      </c>
      <c r="FY154" s="2">
        <v>3075</v>
      </c>
      <c r="FZ154" s="2">
        <v>3144</v>
      </c>
      <c r="GA154" s="2">
        <v>3131</v>
      </c>
      <c r="GB154" s="2">
        <v>3163</v>
      </c>
      <c r="GC154" s="2">
        <v>3209</v>
      </c>
      <c r="GD154" s="2">
        <v>3216</v>
      </c>
      <c r="GE154" s="2">
        <v>3335</v>
      </c>
      <c r="GF154" s="2">
        <v>3250</v>
      </c>
      <c r="GG154" s="2">
        <v>3397</v>
      </c>
      <c r="GH154" s="2">
        <v>3055</v>
      </c>
      <c r="GI154" s="2">
        <v>3015</v>
      </c>
      <c r="GJ154" s="2">
        <v>3049</v>
      </c>
      <c r="GK154" s="2">
        <v>3013</v>
      </c>
      <c r="GL154" s="2">
        <v>3000</v>
      </c>
      <c r="GM154" s="2">
        <v>2929.5</v>
      </c>
      <c r="GN154" s="2">
        <v>2877</v>
      </c>
      <c r="GO154" s="2">
        <v>2900.5</v>
      </c>
      <c r="GP154" s="2">
        <v>2913</v>
      </c>
      <c r="GQ154" s="2">
        <v>2849.5</v>
      </c>
      <c r="GR154" s="2">
        <v>2781</v>
      </c>
      <c r="GS154" s="2">
        <v>2772.5</v>
      </c>
      <c r="GT154" s="2">
        <v>2751.5</v>
      </c>
      <c r="GU154" s="2">
        <v>2710.5</v>
      </c>
      <c r="GV154" s="2">
        <v>2824.5</v>
      </c>
      <c r="GW154" s="2">
        <v>2887.5</v>
      </c>
      <c r="GX154" s="2">
        <v>2870</v>
      </c>
      <c r="GY154" s="2">
        <v>2853</v>
      </c>
      <c r="GZ154" s="2">
        <v>2896.5</v>
      </c>
      <c r="HA154" s="2">
        <v>2795.5</v>
      </c>
      <c r="HB154" s="2">
        <v>2728</v>
      </c>
      <c r="HC154" s="2">
        <v>2694</v>
      </c>
      <c r="HD154" s="2">
        <v>2762</v>
      </c>
      <c r="HE154" s="2">
        <v>2740</v>
      </c>
      <c r="HF154" s="2">
        <v>2792</v>
      </c>
      <c r="HG154" s="2">
        <v>2760</v>
      </c>
      <c r="HH154" s="2">
        <v>2768</v>
      </c>
      <c r="HI154" s="2">
        <v>2637</v>
      </c>
      <c r="HJ154" s="2">
        <v>2590</v>
      </c>
      <c r="HK154" s="2">
        <v>2613.5</v>
      </c>
      <c r="HL154" s="2">
        <v>2606.5</v>
      </c>
      <c r="HM154" s="2">
        <v>2567</v>
      </c>
      <c r="HN154" s="2">
        <v>2492</v>
      </c>
      <c r="HO154" s="2">
        <v>2445</v>
      </c>
      <c r="HP154" s="2">
        <v>2443.5</v>
      </c>
      <c r="HQ154" s="2">
        <v>2457.5</v>
      </c>
      <c r="HR154" s="2">
        <v>2502.5</v>
      </c>
      <c r="HS154" s="2">
        <v>2484</v>
      </c>
      <c r="HT154" s="2">
        <v>2422.5</v>
      </c>
      <c r="HU154" s="2">
        <v>2419.5</v>
      </c>
      <c r="HV154" s="2">
        <v>2419.5</v>
      </c>
      <c r="HW154" s="2">
        <v>2403</v>
      </c>
      <c r="HX154" s="2">
        <v>2432</v>
      </c>
      <c r="HY154" s="2">
        <v>2416</v>
      </c>
      <c r="HZ154" s="2">
        <v>2408</v>
      </c>
      <c r="IA154" s="2">
        <v>2403.5</v>
      </c>
      <c r="IB154" s="2">
        <v>2408.5</v>
      </c>
      <c r="IC154" s="2">
        <v>2377</v>
      </c>
      <c r="ID154" s="2">
        <v>2364.5</v>
      </c>
      <c r="IE154" s="2">
        <v>2381.5</v>
      </c>
      <c r="IF154" s="2">
        <v>2411.5</v>
      </c>
      <c r="IG154" s="2">
        <v>2405.5</v>
      </c>
      <c r="IH154" s="2">
        <v>2383</v>
      </c>
      <c r="II154" s="2">
        <v>2381.5</v>
      </c>
      <c r="IJ154" s="2">
        <v>2415.5</v>
      </c>
      <c r="IK154" s="2">
        <v>2384</v>
      </c>
      <c r="IL154" s="2">
        <v>2351.5</v>
      </c>
      <c r="IM154" s="2">
        <v>2329</v>
      </c>
      <c r="IN154" s="2">
        <v>2290</v>
      </c>
      <c r="IO154" s="2">
        <v>2282.5</v>
      </c>
      <c r="IP154" s="2">
        <v>2240</v>
      </c>
      <c r="IQ154" s="2">
        <v>2276.5</v>
      </c>
      <c r="IR154" s="2">
        <v>2238.5</v>
      </c>
      <c r="IS154" s="2">
        <v>2105</v>
      </c>
      <c r="IT154" s="2">
        <v>2188.5</v>
      </c>
    </row>
    <row r="155" spans="1:254" ht="15.9" customHeight="1">
      <c r="A155" s="65" t="s">
        <v>304</v>
      </c>
      <c r="B155" s="41" t="s">
        <v>305</v>
      </c>
      <c r="C155" s="45">
        <v>3381</v>
      </c>
      <c r="D155" s="16">
        <v>-100</v>
      </c>
      <c r="E155" s="30">
        <v>3481</v>
      </c>
      <c r="F155" s="30">
        <v>3630</v>
      </c>
      <c r="G155" s="30">
        <v>3444</v>
      </c>
      <c r="H155" s="30">
        <v>3428</v>
      </c>
      <c r="I155" s="30">
        <v>3428</v>
      </c>
      <c r="J155" s="30">
        <v>3387</v>
      </c>
      <c r="K155" s="30">
        <v>3344</v>
      </c>
      <c r="L155" s="30">
        <v>3621</v>
      </c>
      <c r="M155" s="30">
        <v>3798</v>
      </c>
      <c r="N155" s="30">
        <v>3859</v>
      </c>
      <c r="O155" s="30">
        <v>3910</v>
      </c>
      <c r="P155" s="30">
        <v>3902</v>
      </c>
      <c r="Q155" s="30">
        <v>3611</v>
      </c>
      <c r="R155" s="30">
        <v>3533</v>
      </c>
      <c r="S155" s="30">
        <v>3899</v>
      </c>
      <c r="T155" s="30">
        <v>4056</v>
      </c>
      <c r="U155" s="30">
        <v>3913</v>
      </c>
      <c r="V155" s="30">
        <v>4026</v>
      </c>
      <c r="W155" s="30">
        <v>4149</v>
      </c>
      <c r="X155" s="30">
        <v>4035</v>
      </c>
      <c r="Y155" s="30">
        <v>3919</v>
      </c>
      <c r="Z155" s="30">
        <v>4052</v>
      </c>
      <c r="AA155" s="30">
        <v>4141</v>
      </c>
      <c r="AB155" s="30">
        <v>4245</v>
      </c>
      <c r="AC155" s="30">
        <v>4401</v>
      </c>
      <c r="AD155" s="30">
        <v>4590</v>
      </c>
      <c r="AE155" s="30">
        <v>4268</v>
      </c>
      <c r="AF155" s="30">
        <v>4166</v>
      </c>
      <c r="AG155" s="30">
        <v>4270</v>
      </c>
      <c r="AH155" s="30">
        <v>4503</v>
      </c>
      <c r="AI155" s="30">
        <v>4357</v>
      </c>
      <c r="AJ155" s="30">
        <v>4449</v>
      </c>
      <c r="AK155" s="30">
        <v>4245</v>
      </c>
      <c r="AL155" s="30">
        <v>4196</v>
      </c>
      <c r="AM155" s="30">
        <v>4010</v>
      </c>
      <c r="AN155" s="30">
        <v>3968</v>
      </c>
      <c r="AO155" s="30">
        <v>3935</v>
      </c>
      <c r="AP155" s="30">
        <v>3931</v>
      </c>
      <c r="AQ155" s="30">
        <v>3865</v>
      </c>
      <c r="AR155" s="30">
        <v>3621</v>
      </c>
      <c r="AS155" s="30">
        <v>3749</v>
      </c>
      <c r="AT155" s="30">
        <v>4163</v>
      </c>
      <c r="AU155" s="30">
        <v>4180</v>
      </c>
      <c r="AV155" s="30">
        <v>4402</v>
      </c>
      <c r="AW155" s="30">
        <v>4603</v>
      </c>
      <c r="AX155" s="30">
        <v>4619</v>
      </c>
      <c r="AY155" s="30">
        <v>4401</v>
      </c>
      <c r="AZ155" s="30">
        <v>4476</v>
      </c>
      <c r="BA155" s="30">
        <v>4434</v>
      </c>
      <c r="BB155" s="30">
        <v>4429</v>
      </c>
      <c r="BC155" s="30">
        <v>4546</v>
      </c>
      <c r="BD155" s="30">
        <v>4552</v>
      </c>
      <c r="BE155" s="30">
        <v>4621</v>
      </c>
      <c r="BF155" s="30">
        <v>4511</v>
      </c>
      <c r="BG155" s="30">
        <v>4340</v>
      </c>
      <c r="BH155" s="30">
        <v>4090</v>
      </c>
      <c r="BI155" s="30">
        <v>4054</v>
      </c>
      <c r="BJ155" s="30">
        <v>4111</v>
      </c>
      <c r="BK155" s="30">
        <v>4181</v>
      </c>
      <c r="BL155" s="30">
        <v>4140</v>
      </c>
      <c r="BM155" s="2">
        <v>3969</v>
      </c>
      <c r="BN155" s="2">
        <v>3993</v>
      </c>
      <c r="BO155" s="2">
        <v>4122</v>
      </c>
      <c r="BP155" s="2">
        <v>4003</v>
      </c>
      <c r="BQ155" s="2">
        <v>3914</v>
      </c>
      <c r="BR155" s="2">
        <v>3821</v>
      </c>
      <c r="BS155" s="2">
        <v>3902</v>
      </c>
      <c r="BT155" s="2">
        <v>3870</v>
      </c>
      <c r="BU155" s="2">
        <v>3613</v>
      </c>
      <c r="BV155" s="2">
        <v>3569</v>
      </c>
      <c r="BW155" s="2">
        <v>3524</v>
      </c>
      <c r="BX155" s="2">
        <v>3521</v>
      </c>
      <c r="BY155" s="2">
        <v>3529</v>
      </c>
      <c r="BZ155" s="2">
        <v>3373</v>
      </c>
      <c r="CA155" s="2">
        <v>3400</v>
      </c>
      <c r="CB155" s="2">
        <v>3337</v>
      </c>
      <c r="CC155" s="2">
        <v>3381</v>
      </c>
      <c r="CD155" s="2">
        <v>3374</v>
      </c>
      <c r="CE155" s="2">
        <v>3341</v>
      </c>
      <c r="CF155" s="2">
        <v>3252</v>
      </c>
      <c r="CG155" s="2">
        <v>3241</v>
      </c>
      <c r="CH155" s="2">
        <v>3126</v>
      </c>
      <c r="CI155" s="2">
        <v>2988.5</v>
      </c>
      <c r="CJ155" s="2">
        <v>2998</v>
      </c>
      <c r="CK155" s="2">
        <v>2945.5</v>
      </c>
      <c r="CL155" s="2">
        <v>2873.5</v>
      </c>
      <c r="CM155" s="2">
        <v>2900</v>
      </c>
      <c r="CN155" s="2">
        <v>2692.5</v>
      </c>
      <c r="CO155" s="2">
        <v>2657</v>
      </c>
      <c r="CP155" s="2">
        <v>2755.5</v>
      </c>
      <c r="CQ155" s="2">
        <v>2872.5</v>
      </c>
      <c r="CR155" s="2">
        <v>2912</v>
      </c>
      <c r="CS155" s="2">
        <v>2773</v>
      </c>
      <c r="CT155" s="2">
        <v>2580</v>
      </c>
      <c r="CU155" s="2">
        <v>2798.5</v>
      </c>
      <c r="CV155" s="2">
        <v>2823.5</v>
      </c>
      <c r="CW155" s="2">
        <v>2806</v>
      </c>
      <c r="CX155" s="2">
        <v>2818</v>
      </c>
      <c r="CY155" s="2">
        <v>2783</v>
      </c>
      <c r="CZ155" s="2">
        <v>2829.5</v>
      </c>
      <c r="DA155" s="2">
        <v>2869</v>
      </c>
      <c r="DB155" s="2">
        <v>2783</v>
      </c>
      <c r="DC155" s="2">
        <v>2623</v>
      </c>
      <c r="DD155" s="2">
        <v>2902.5</v>
      </c>
      <c r="DE155" s="2">
        <v>2978</v>
      </c>
      <c r="DF155" s="2">
        <v>2827.5</v>
      </c>
      <c r="DG155" s="2">
        <v>2960.5</v>
      </c>
      <c r="DH155" s="2">
        <v>2964.5</v>
      </c>
      <c r="DI155" s="2">
        <v>2858</v>
      </c>
      <c r="DJ155" s="2">
        <v>2972.5</v>
      </c>
      <c r="DK155" s="2">
        <v>2923.5</v>
      </c>
      <c r="DL155" s="2">
        <v>2758.5</v>
      </c>
      <c r="DM155" s="2">
        <v>2512</v>
      </c>
      <c r="DN155" s="2">
        <v>2491.5</v>
      </c>
      <c r="DO155" s="2">
        <v>2505</v>
      </c>
      <c r="DP155" s="2">
        <v>2474</v>
      </c>
      <c r="DQ155" s="2">
        <v>2399.5</v>
      </c>
      <c r="DR155" s="2">
        <v>2349.5</v>
      </c>
      <c r="DS155" s="2">
        <v>2429</v>
      </c>
      <c r="DT155" s="2">
        <v>2457</v>
      </c>
      <c r="DU155" s="2">
        <v>2435</v>
      </c>
      <c r="DV155" s="2">
        <v>2335.5</v>
      </c>
      <c r="DW155" s="2">
        <v>2278</v>
      </c>
      <c r="DX155" s="2">
        <v>2270</v>
      </c>
      <c r="DY155" s="2">
        <v>2214.5</v>
      </c>
      <c r="DZ155" s="2">
        <v>2156</v>
      </c>
      <c r="EA155" s="2">
        <v>2077</v>
      </c>
      <c r="EB155" s="2">
        <v>2250.5</v>
      </c>
      <c r="EC155" s="2">
        <v>2291.5</v>
      </c>
      <c r="ED155" s="2">
        <v>2274.5</v>
      </c>
      <c r="EE155" s="2">
        <v>2282.5</v>
      </c>
      <c r="EF155" s="2">
        <v>2344.5</v>
      </c>
      <c r="EG155" s="2">
        <v>2335</v>
      </c>
      <c r="EH155" s="2">
        <v>2303</v>
      </c>
      <c r="EI155" s="2">
        <v>2348</v>
      </c>
      <c r="EJ155" s="2">
        <v>2382</v>
      </c>
      <c r="EK155" s="2">
        <v>2347</v>
      </c>
      <c r="EL155" s="2">
        <v>2336</v>
      </c>
      <c r="EM155" s="2">
        <v>2299.5</v>
      </c>
      <c r="EN155" s="2">
        <v>2273</v>
      </c>
      <c r="EO155" s="2">
        <v>2209.5</v>
      </c>
      <c r="EP155" s="2">
        <v>2245.5</v>
      </c>
      <c r="EQ155" s="2">
        <v>2215</v>
      </c>
      <c r="ER155" s="2">
        <v>2257</v>
      </c>
      <c r="ES155" s="2">
        <v>2260.5</v>
      </c>
      <c r="ET155" s="2">
        <v>2241.5</v>
      </c>
      <c r="EU155" s="2">
        <v>2235.5</v>
      </c>
      <c r="EV155" s="2">
        <v>2239</v>
      </c>
      <c r="EW155" s="2">
        <v>2240</v>
      </c>
      <c r="EX155" s="2">
        <v>2226.5</v>
      </c>
      <c r="EY155" s="2">
        <v>2223</v>
      </c>
      <c r="EZ155" s="2">
        <v>2230.5</v>
      </c>
      <c r="FA155" s="2">
        <v>2184</v>
      </c>
      <c r="FB155" s="2">
        <v>2172</v>
      </c>
      <c r="FC155" s="2">
        <v>2172</v>
      </c>
      <c r="FD155" s="2">
        <v>2168</v>
      </c>
      <c r="FE155" s="2">
        <v>2228.5</v>
      </c>
      <c r="FF155" s="2">
        <v>2221</v>
      </c>
      <c r="FG155" s="2">
        <v>2210</v>
      </c>
      <c r="FH155" s="2">
        <v>2270</v>
      </c>
      <c r="FI155" s="2">
        <v>2307</v>
      </c>
      <c r="FJ155" s="2">
        <v>2289</v>
      </c>
      <c r="FK155" s="2">
        <v>2225</v>
      </c>
      <c r="FL155" s="2">
        <v>2287</v>
      </c>
      <c r="FM155" s="2">
        <v>2278</v>
      </c>
      <c r="FN155" s="2">
        <v>2286.5</v>
      </c>
      <c r="FO155" s="2">
        <v>2355</v>
      </c>
      <c r="FP155" s="2">
        <v>2340</v>
      </c>
      <c r="FQ155" s="2">
        <v>2321.5</v>
      </c>
      <c r="FR155" s="2">
        <v>2272</v>
      </c>
      <c r="FS155" s="2">
        <v>2251</v>
      </c>
      <c r="FT155" s="2">
        <v>2153</v>
      </c>
      <c r="FU155" s="2">
        <v>2248.5</v>
      </c>
      <c r="FV155" s="2">
        <v>2202</v>
      </c>
      <c r="FW155" s="2">
        <v>2248.5</v>
      </c>
      <c r="FX155" s="2">
        <v>2259</v>
      </c>
      <c r="FY155" s="2">
        <v>2249</v>
      </c>
      <c r="FZ155" s="2">
        <v>2195</v>
      </c>
      <c r="GA155" s="2">
        <v>2181.5</v>
      </c>
      <c r="GB155" s="2">
        <v>2230</v>
      </c>
      <c r="GC155" s="2">
        <v>2199</v>
      </c>
      <c r="GD155" s="2">
        <v>2208</v>
      </c>
      <c r="GE155" s="2">
        <v>2237.5</v>
      </c>
      <c r="GF155" s="2">
        <v>2143</v>
      </c>
      <c r="GG155" s="2">
        <v>2286.5</v>
      </c>
      <c r="GH155" s="2">
        <v>2257.5</v>
      </c>
      <c r="GI155" s="2">
        <v>1821</v>
      </c>
      <c r="GJ155" s="2">
        <v>1810.5</v>
      </c>
      <c r="GK155" s="2">
        <v>1826.5</v>
      </c>
      <c r="GL155" s="2">
        <v>1843</v>
      </c>
      <c r="GM155" s="2">
        <v>1843</v>
      </c>
      <c r="GN155" s="2">
        <v>1839.5</v>
      </c>
      <c r="GO155" s="2">
        <v>1849.5</v>
      </c>
      <c r="GP155" s="2">
        <v>1889.5</v>
      </c>
      <c r="GQ155" s="2">
        <v>1803.5</v>
      </c>
      <c r="GR155" s="2">
        <v>1746.5</v>
      </c>
      <c r="GS155" s="2">
        <v>1776</v>
      </c>
      <c r="GT155" s="2">
        <v>1769</v>
      </c>
      <c r="GU155" s="2">
        <v>1779</v>
      </c>
      <c r="GV155" s="2">
        <v>1868</v>
      </c>
      <c r="GW155" s="2">
        <v>1931.5</v>
      </c>
      <c r="GX155" s="2">
        <v>1937.5</v>
      </c>
      <c r="GY155" s="2">
        <v>1914.5</v>
      </c>
      <c r="GZ155" s="2">
        <v>1892</v>
      </c>
      <c r="HA155" s="2">
        <v>1844.5</v>
      </c>
      <c r="HB155" s="2">
        <v>1816</v>
      </c>
      <c r="HC155" s="2">
        <v>1820</v>
      </c>
      <c r="HD155" s="2">
        <v>1883.5</v>
      </c>
      <c r="HE155" s="2">
        <v>1906</v>
      </c>
      <c r="HF155" s="2">
        <v>1967.5</v>
      </c>
      <c r="HG155" s="2">
        <v>1957</v>
      </c>
      <c r="HH155" s="2">
        <v>1938</v>
      </c>
      <c r="HI155" s="2">
        <v>1883</v>
      </c>
      <c r="HJ155" s="2">
        <v>1862.5</v>
      </c>
      <c r="HK155" s="2">
        <v>1852.5</v>
      </c>
      <c r="HL155" s="2">
        <v>1874</v>
      </c>
      <c r="HM155" s="2">
        <v>1909.5</v>
      </c>
      <c r="HN155" s="2">
        <v>1899</v>
      </c>
      <c r="HO155" s="2">
        <v>1724.5</v>
      </c>
      <c r="HP155" s="2">
        <v>1705.5</v>
      </c>
      <c r="HQ155" s="2">
        <v>1699</v>
      </c>
      <c r="HR155" s="2">
        <v>1706</v>
      </c>
      <c r="HS155" s="2">
        <v>1670</v>
      </c>
      <c r="HT155" s="2">
        <v>1724</v>
      </c>
      <c r="HU155" s="2">
        <v>1715</v>
      </c>
      <c r="HV155" s="2">
        <v>1715</v>
      </c>
      <c r="HW155" s="2">
        <v>1713</v>
      </c>
      <c r="HX155" s="2">
        <v>1739.5</v>
      </c>
      <c r="HY155" s="2">
        <v>1763.5</v>
      </c>
      <c r="HZ155" s="2">
        <v>1775.5</v>
      </c>
      <c r="IA155" s="2">
        <v>1772.5</v>
      </c>
      <c r="IB155" s="2">
        <v>1776</v>
      </c>
      <c r="IC155" s="2">
        <v>1767</v>
      </c>
      <c r="ID155" s="2">
        <v>1770.5</v>
      </c>
      <c r="IE155" s="2">
        <v>1785.5</v>
      </c>
      <c r="IF155" s="2">
        <v>1768</v>
      </c>
      <c r="IG155" s="2">
        <v>1752.5</v>
      </c>
      <c r="IH155" s="2">
        <v>1709</v>
      </c>
      <c r="II155" s="2">
        <v>1725</v>
      </c>
      <c r="IJ155" s="2">
        <v>1764.5</v>
      </c>
      <c r="IK155" s="2">
        <v>1758.5</v>
      </c>
      <c r="IL155" s="2">
        <v>1763.5</v>
      </c>
      <c r="IM155" s="2">
        <v>1751</v>
      </c>
      <c r="IN155" s="2">
        <v>1713</v>
      </c>
      <c r="IO155" s="2">
        <v>1707.5</v>
      </c>
      <c r="IP155" s="2">
        <v>1616.5</v>
      </c>
      <c r="IQ155" s="2">
        <v>1630.5</v>
      </c>
      <c r="IR155" s="2">
        <v>1590</v>
      </c>
      <c r="IS155" s="2">
        <v>1799.5</v>
      </c>
      <c r="IT155" s="2">
        <v>1743</v>
      </c>
    </row>
    <row r="156" spans="1:254" ht="15.9" customHeight="1">
      <c r="A156" s="65" t="s">
        <v>306</v>
      </c>
      <c r="B156" s="41" t="s">
        <v>307</v>
      </c>
      <c r="C156" s="45">
        <v>2559</v>
      </c>
      <c r="D156" s="16">
        <v>-21</v>
      </c>
      <c r="E156" s="30">
        <v>2580</v>
      </c>
      <c r="F156" s="30">
        <v>2520</v>
      </c>
      <c r="G156" s="30">
        <v>2512</v>
      </c>
      <c r="H156" s="30">
        <v>2493</v>
      </c>
      <c r="I156" s="30">
        <v>2494</v>
      </c>
      <c r="J156" s="30">
        <v>2526</v>
      </c>
      <c r="K156" s="30">
        <v>2566</v>
      </c>
      <c r="L156" s="30">
        <v>2582</v>
      </c>
      <c r="M156" s="30">
        <v>2591</v>
      </c>
      <c r="N156" s="30">
        <v>2545</v>
      </c>
      <c r="O156" s="30">
        <v>2544</v>
      </c>
      <c r="P156" s="30">
        <v>2547</v>
      </c>
      <c r="Q156" s="30">
        <v>2480</v>
      </c>
      <c r="R156" s="30">
        <v>2496</v>
      </c>
      <c r="S156" s="30">
        <v>2530</v>
      </c>
      <c r="T156" s="30">
        <v>2542</v>
      </c>
      <c r="U156" s="30">
        <v>2512</v>
      </c>
      <c r="V156" s="30">
        <v>2501</v>
      </c>
      <c r="W156" s="30">
        <v>2543</v>
      </c>
      <c r="X156" s="30">
        <v>2600</v>
      </c>
      <c r="Y156" s="30">
        <v>2654</v>
      </c>
      <c r="Z156" s="30">
        <v>2715</v>
      </c>
      <c r="AA156" s="30">
        <v>2751</v>
      </c>
      <c r="AB156" s="30">
        <v>2687</v>
      </c>
      <c r="AC156" s="30">
        <v>2737</v>
      </c>
      <c r="AD156" s="30">
        <v>2736</v>
      </c>
      <c r="AE156" s="30">
        <v>2759</v>
      </c>
      <c r="AF156" s="30">
        <v>2732</v>
      </c>
      <c r="AG156" s="30">
        <v>2745</v>
      </c>
      <c r="AH156" s="30">
        <v>2740</v>
      </c>
      <c r="AI156" s="30">
        <v>2622</v>
      </c>
      <c r="AJ156" s="30">
        <v>2596</v>
      </c>
      <c r="AK156" s="30">
        <v>2451</v>
      </c>
      <c r="AL156" s="30">
        <v>2458</v>
      </c>
      <c r="AM156" s="30">
        <v>2445</v>
      </c>
      <c r="AN156" s="30">
        <v>2478</v>
      </c>
      <c r="AO156" s="30">
        <v>2517</v>
      </c>
      <c r="AP156" s="30">
        <v>2441</v>
      </c>
      <c r="AQ156" s="30">
        <v>2386</v>
      </c>
      <c r="AR156" s="30">
        <v>2393</v>
      </c>
      <c r="AS156" s="30">
        <v>2436</v>
      </c>
      <c r="AT156" s="30">
        <v>2410</v>
      </c>
      <c r="AU156" s="30">
        <v>2416</v>
      </c>
      <c r="AV156" s="30">
        <v>2420</v>
      </c>
      <c r="AW156" s="30">
        <v>2460</v>
      </c>
      <c r="AX156" s="30">
        <v>2447</v>
      </c>
      <c r="AY156" s="30">
        <v>2430</v>
      </c>
      <c r="AZ156" s="30">
        <v>2431</v>
      </c>
      <c r="BA156" s="30">
        <v>2562</v>
      </c>
      <c r="BB156" s="30">
        <v>2551</v>
      </c>
      <c r="BC156" s="30">
        <v>2554</v>
      </c>
      <c r="BD156" s="30">
        <v>2500</v>
      </c>
      <c r="BE156" s="30">
        <v>2513</v>
      </c>
      <c r="BF156" s="30">
        <v>2556</v>
      </c>
      <c r="BG156" s="30">
        <v>2481</v>
      </c>
      <c r="BH156" s="30">
        <v>2456</v>
      </c>
      <c r="BI156" s="30">
        <v>2402</v>
      </c>
      <c r="BJ156" s="30">
        <v>2270</v>
      </c>
      <c r="BK156" s="30">
        <v>2166</v>
      </c>
      <c r="BL156" s="30">
        <v>2100</v>
      </c>
      <c r="BM156" s="2">
        <v>2044</v>
      </c>
      <c r="BN156" s="2">
        <v>1966</v>
      </c>
      <c r="BO156" s="2">
        <v>1903</v>
      </c>
      <c r="BP156" s="2">
        <v>1894</v>
      </c>
      <c r="BQ156" s="2">
        <v>1856.5</v>
      </c>
      <c r="BR156" s="2">
        <v>1718.5</v>
      </c>
      <c r="BS156" s="2">
        <v>2207.5</v>
      </c>
      <c r="BT156" s="2">
        <v>2231.5</v>
      </c>
      <c r="BU156" s="2">
        <v>2210.5</v>
      </c>
      <c r="BV156" s="2">
        <v>2211.5</v>
      </c>
      <c r="BW156" s="2">
        <v>2176</v>
      </c>
      <c r="BX156" s="2">
        <v>2215.5</v>
      </c>
      <c r="BY156" s="2">
        <v>2254</v>
      </c>
      <c r="BZ156" s="2">
        <v>2248.5</v>
      </c>
      <c r="CA156" s="2">
        <v>2253</v>
      </c>
      <c r="CB156" s="2">
        <v>2289</v>
      </c>
      <c r="CC156" s="2">
        <v>2276</v>
      </c>
      <c r="CD156" s="2">
        <v>2243</v>
      </c>
      <c r="CE156" s="2">
        <v>2219</v>
      </c>
      <c r="CF156" s="2">
        <v>2220</v>
      </c>
      <c r="CG156" s="2">
        <v>2255</v>
      </c>
      <c r="CH156" s="2">
        <v>2290</v>
      </c>
      <c r="CI156" s="2">
        <v>2231.5</v>
      </c>
      <c r="CJ156" s="2">
        <v>2187.5</v>
      </c>
      <c r="CK156" s="2">
        <v>2162.5</v>
      </c>
      <c r="CL156" s="2">
        <v>2161</v>
      </c>
      <c r="CM156" s="2">
        <v>2150.5</v>
      </c>
      <c r="CN156" s="2">
        <v>2110.5</v>
      </c>
      <c r="CO156" s="2">
        <v>2103</v>
      </c>
      <c r="CP156" s="2">
        <v>2150.5</v>
      </c>
      <c r="CQ156" s="2">
        <v>2130.5</v>
      </c>
      <c r="CR156" s="2">
        <v>2133.5</v>
      </c>
      <c r="CS156" s="2">
        <v>2067</v>
      </c>
      <c r="CT156" s="2">
        <v>2015.5</v>
      </c>
      <c r="CU156" s="2">
        <v>2085.5</v>
      </c>
      <c r="CV156" s="2">
        <v>2150.5</v>
      </c>
      <c r="CW156" s="2">
        <v>2149</v>
      </c>
      <c r="CX156" s="2">
        <v>2102</v>
      </c>
      <c r="CY156" s="2">
        <v>2032</v>
      </c>
      <c r="CZ156" s="2">
        <v>2041.5</v>
      </c>
      <c r="DA156" s="2">
        <v>2039.5</v>
      </c>
      <c r="DB156" s="2">
        <v>2029</v>
      </c>
      <c r="DC156" s="2">
        <v>1991</v>
      </c>
      <c r="DD156" s="2">
        <v>2051</v>
      </c>
      <c r="DE156" s="2">
        <v>2070</v>
      </c>
      <c r="DF156" s="2">
        <v>1988</v>
      </c>
      <c r="DG156" s="2">
        <v>2104.5</v>
      </c>
      <c r="DH156" s="2">
        <v>2100</v>
      </c>
      <c r="DI156" s="2">
        <v>2117.5</v>
      </c>
      <c r="DJ156" s="2">
        <v>2098.5</v>
      </c>
      <c r="DK156" s="2">
        <v>2058.5</v>
      </c>
      <c r="DL156" s="2">
        <v>2052.5</v>
      </c>
      <c r="DM156" s="2">
        <v>2082.5</v>
      </c>
      <c r="DN156" s="2">
        <v>2070.5</v>
      </c>
      <c r="DO156" s="2">
        <v>2020.5</v>
      </c>
      <c r="DP156" s="2">
        <v>2052</v>
      </c>
      <c r="DQ156" s="2">
        <v>1963.5</v>
      </c>
      <c r="DR156" s="2">
        <v>2417.5</v>
      </c>
      <c r="DS156" s="2">
        <v>2463</v>
      </c>
      <c r="DT156" s="2">
        <v>2434</v>
      </c>
      <c r="DU156" s="2">
        <v>2414</v>
      </c>
      <c r="DV156" s="2">
        <v>2356.5</v>
      </c>
      <c r="DW156" s="2">
        <v>2405.5</v>
      </c>
      <c r="DX156" s="2">
        <v>2349</v>
      </c>
      <c r="DY156" s="2">
        <v>2332</v>
      </c>
      <c r="DZ156" s="2">
        <v>2315</v>
      </c>
      <c r="EA156" s="2">
        <v>2310</v>
      </c>
      <c r="EB156" s="2">
        <v>2288</v>
      </c>
      <c r="EC156" s="2">
        <v>2310</v>
      </c>
      <c r="ED156" s="2">
        <v>2323</v>
      </c>
      <c r="EE156" s="2">
        <v>2332.5</v>
      </c>
      <c r="EF156" s="2">
        <v>2354</v>
      </c>
      <c r="EG156" s="2">
        <v>2347</v>
      </c>
      <c r="EH156" s="2">
        <v>2311.5</v>
      </c>
      <c r="EI156" s="2">
        <v>2347.5</v>
      </c>
      <c r="EJ156" s="2">
        <v>2338</v>
      </c>
      <c r="EK156" s="2">
        <v>2328.5</v>
      </c>
      <c r="EL156" s="2">
        <v>2326</v>
      </c>
      <c r="EM156" s="2">
        <v>2325.5</v>
      </c>
      <c r="EN156" s="2">
        <v>2318.5</v>
      </c>
      <c r="EO156" s="2">
        <v>2290.5</v>
      </c>
      <c r="EP156" s="2">
        <v>2268.5</v>
      </c>
      <c r="EQ156" s="2">
        <v>2264</v>
      </c>
      <c r="ER156" s="2">
        <v>2273.5</v>
      </c>
      <c r="ES156" s="2">
        <v>2259</v>
      </c>
      <c r="ET156" s="2">
        <v>2257</v>
      </c>
      <c r="EU156" s="2">
        <v>2265</v>
      </c>
      <c r="EV156" s="2">
        <v>2254</v>
      </c>
      <c r="EW156" s="2">
        <v>2270.5</v>
      </c>
      <c r="EX156" s="2">
        <v>2253.5</v>
      </c>
      <c r="EY156" s="2">
        <v>2223.5</v>
      </c>
      <c r="EZ156" s="2">
        <v>2211</v>
      </c>
      <c r="FA156" s="2">
        <v>2200</v>
      </c>
      <c r="FB156" s="2">
        <v>2172.5</v>
      </c>
      <c r="FC156" s="2">
        <v>2152</v>
      </c>
      <c r="FD156" s="2">
        <v>2168.5</v>
      </c>
      <c r="FE156" s="2">
        <v>2168</v>
      </c>
      <c r="FF156" s="2">
        <v>2141.5</v>
      </c>
      <c r="FG156" s="2">
        <v>2131.5</v>
      </c>
      <c r="FH156" s="2">
        <v>2143</v>
      </c>
      <c r="FI156" s="2">
        <v>2142</v>
      </c>
      <c r="FJ156" s="2">
        <v>2123.5</v>
      </c>
      <c r="FK156" s="2">
        <v>2130</v>
      </c>
      <c r="FL156" s="2">
        <v>2143.5</v>
      </c>
      <c r="FM156" s="2">
        <v>2157</v>
      </c>
      <c r="FN156" s="2">
        <v>2159</v>
      </c>
      <c r="FO156" s="2">
        <v>2193.5</v>
      </c>
      <c r="FP156" s="2">
        <v>2175</v>
      </c>
      <c r="FQ156" s="2">
        <v>2176</v>
      </c>
      <c r="FR156" s="2">
        <v>2153</v>
      </c>
      <c r="FS156" s="2">
        <v>2151</v>
      </c>
      <c r="FT156" s="2">
        <v>2131.5</v>
      </c>
      <c r="FU156" s="2">
        <v>2146</v>
      </c>
      <c r="FV156" s="2">
        <v>2116</v>
      </c>
      <c r="FW156" s="2">
        <v>2138</v>
      </c>
      <c r="FX156" s="2">
        <v>2165</v>
      </c>
      <c r="FY156" s="2">
        <v>2214</v>
      </c>
      <c r="FZ156" s="2">
        <v>2291</v>
      </c>
      <c r="GA156" s="2">
        <v>2279.5</v>
      </c>
      <c r="GB156" s="2">
        <v>2262.5</v>
      </c>
      <c r="GC156" s="2">
        <v>2272.5</v>
      </c>
      <c r="GD156" s="2">
        <v>2224</v>
      </c>
      <c r="GE156" s="2">
        <v>2201.5</v>
      </c>
      <c r="GF156" s="2">
        <v>2156</v>
      </c>
      <c r="GG156" s="2">
        <v>2150</v>
      </c>
      <c r="GH156" s="2">
        <v>2138</v>
      </c>
      <c r="GI156" s="2">
        <v>2160</v>
      </c>
      <c r="GJ156" s="2">
        <v>2175</v>
      </c>
      <c r="GK156" s="2">
        <v>2183.5</v>
      </c>
      <c r="GL156" s="2">
        <v>2307</v>
      </c>
      <c r="GM156" s="2">
        <v>2304.5</v>
      </c>
      <c r="GN156" s="2">
        <v>2300</v>
      </c>
      <c r="GO156" s="2">
        <v>2277</v>
      </c>
      <c r="GP156" s="2">
        <v>2272</v>
      </c>
      <c r="GQ156" s="2">
        <v>2242</v>
      </c>
      <c r="GR156" s="2">
        <v>2205</v>
      </c>
      <c r="GS156" s="2">
        <v>2206</v>
      </c>
      <c r="GT156" s="2">
        <v>2152</v>
      </c>
      <c r="GU156" s="2">
        <v>2076.5</v>
      </c>
      <c r="GV156" s="2">
        <v>2076.5</v>
      </c>
      <c r="GW156" s="2">
        <v>2553.5</v>
      </c>
      <c r="GX156" s="2">
        <v>2550.5</v>
      </c>
      <c r="GY156" s="2">
        <v>2525.5</v>
      </c>
      <c r="GZ156" s="2">
        <v>2525</v>
      </c>
      <c r="HA156" s="2">
        <v>2494</v>
      </c>
      <c r="HB156" s="2">
        <v>2470</v>
      </c>
      <c r="HC156" s="2">
        <v>2500.5</v>
      </c>
      <c r="HD156" s="2">
        <v>2522</v>
      </c>
      <c r="HE156" s="2">
        <v>2544</v>
      </c>
      <c r="HF156" s="2">
        <v>2578</v>
      </c>
      <c r="HG156" s="2">
        <v>2565.5</v>
      </c>
      <c r="HH156" s="2">
        <v>2554.5</v>
      </c>
      <c r="HI156" s="2">
        <v>2561</v>
      </c>
      <c r="HJ156" s="2">
        <v>2575</v>
      </c>
      <c r="HK156" s="2">
        <v>2600</v>
      </c>
      <c r="HL156" s="2">
        <v>2620</v>
      </c>
      <c r="HM156" s="2">
        <v>2623.5</v>
      </c>
      <c r="HN156" s="2">
        <v>2610</v>
      </c>
      <c r="HO156" s="2">
        <v>2595.5</v>
      </c>
      <c r="HP156" s="2">
        <v>2586.5</v>
      </c>
      <c r="HQ156" s="2">
        <v>2609.5</v>
      </c>
      <c r="HR156" s="2">
        <v>2626</v>
      </c>
      <c r="HS156" s="2">
        <v>2616.5</v>
      </c>
      <c r="HT156" s="2">
        <v>2596</v>
      </c>
      <c r="HU156" s="2">
        <v>2597</v>
      </c>
      <c r="HV156" s="2">
        <v>2592.5</v>
      </c>
      <c r="HW156" s="2">
        <v>2545</v>
      </c>
      <c r="HX156" s="2">
        <v>2546</v>
      </c>
      <c r="HY156" s="2">
        <v>2514.5</v>
      </c>
      <c r="HZ156" s="2">
        <v>2468.5</v>
      </c>
      <c r="IA156" s="2">
        <v>2466.5</v>
      </c>
      <c r="IB156" s="2">
        <v>2490.5</v>
      </c>
      <c r="IC156" s="2">
        <v>2477</v>
      </c>
      <c r="ID156" s="2">
        <v>2469.5</v>
      </c>
      <c r="IE156" s="2">
        <v>2476.5</v>
      </c>
      <c r="IF156" s="2">
        <v>2449.5</v>
      </c>
      <c r="IG156" s="2">
        <v>2435</v>
      </c>
      <c r="IH156" s="2">
        <v>2427.5</v>
      </c>
      <c r="II156" s="2">
        <v>2423.5</v>
      </c>
      <c r="IJ156" s="2">
        <v>2420</v>
      </c>
      <c r="IK156" s="2">
        <v>2437</v>
      </c>
      <c r="IL156" s="2">
        <v>2397.5</v>
      </c>
      <c r="IM156" s="2">
        <v>2364.5</v>
      </c>
      <c r="IN156" s="2">
        <v>2336.5</v>
      </c>
      <c r="IO156" s="2">
        <v>2303.5</v>
      </c>
      <c r="IP156" s="2">
        <v>2240.5</v>
      </c>
      <c r="IQ156" s="2">
        <v>2244.5</v>
      </c>
      <c r="IR156" s="2">
        <v>2237.5</v>
      </c>
      <c r="IS156" s="2">
        <v>2232</v>
      </c>
      <c r="IT156" s="2">
        <v>2226</v>
      </c>
    </row>
    <row r="157" spans="1:254" ht="15.9" customHeight="1">
      <c r="A157" s="65" t="s">
        <v>308</v>
      </c>
      <c r="B157" s="41" t="s">
        <v>309</v>
      </c>
      <c r="C157" s="45">
        <v>5971</v>
      </c>
      <c r="D157" s="16">
        <v>50</v>
      </c>
      <c r="E157" s="30">
        <v>5921</v>
      </c>
      <c r="F157" s="30">
        <v>5800</v>
      </c>
      <c r="G157" s="30">
        <v>5619</v>
      </c>
      <c r="H157" s="30">
        <v>5521</v>
      </c>
      <c r="I157" s="30">
        <v>5731</v>
      </c>
      <c r="J157" s="30">
        <v>5739</v>
      </c>
      <c r="K157" s="30">
        <v>5616</v>
      </c>
      <c r="L157" s="30">
        <v>5825</v>
      </c>
      <c r="M157" s="30">
        <v>5906</v>
      </c>
      <c r="N157" s="30">
        <v>5772</v>
      </c>
      <c r="O157" s="30">
        <v>5906</v>
      </c>
      <c r="P157" s="30">
        <v>5960</v>
      </c>
      <c r="Q157" s="30">
        <v>5988</v>
      </c>
      <c r="R157" s="30">
        <v>5946</v>
      </c>
      <c r="S157" s="30">
        <v>6031</v>
      </c>
      <c r="T157" s="30">
        <v>6070</v>
      </c>
      <c r="U157" s="30">
        <v>5970</v>
      </c>
      <c r="V157" s="30">
        <v>5970</v>
      </c>
      <c r="W157" s="30">
        <v>6063</v>
      </c>
      <c r="X157" s="30">
        <v>6075</v>
      </c>
      <c r="Y157" s="30">
        <v>6145</v>
      </c>
      <c r="Z157" s="30">
        <v>6141</v>
      </c>
      <c r="AA157" s="30">
        <v>6255</v>
      </c>
      <c r="AB157" s="30">
        <v>6126</v>
      </c>
      <c r="AC157" s="30">
        <v>6070</v>
      </c>
      <c r="AD157" s="30">
        <v>5878</v>
      </c>
      <c r="AE157" s="30">
        <v>5850</v>
      </c>
      <c r="AF157" s="30">
        <v>5863</v>
      </c>
      <c r="AG157" s="30">
        <v>5838</v>
      </c>
      <c r="AH157" s="30">
        <v>5616</v>
      </c>
      <c r="AI157" s="30">
        <v>5531</v>
      </c>
      <c r="AJ157" s="30">
        <v>5495</v>
      </c>
      <c r="AK157" s="30">
        <v>5468</v>
      </c>
      <c r="AL157" s="30">
        <v>5501</v>
      </c>
      <c r="AM157" s="30">
        <v>5533</v>
      </c>
      <c r="AN157" s="30">
        <v>5480</v>
      </c>
      <c r="AO157" s="30">
        <v>5522</v>
      </c>
      <c r="AP157" s="30">
        <v>5462</v>
      </c>
      <c r="AQ157" s="30">
        <v>5293</v>
      </c>
      <c r="AR157" s="30">
        <v>5164</v>
      </c>
      <c r="AS157" s="30">
        <v>5248</v>
      </c>
      <c r="AT157" s="30">
        <v>5317</v>
      </c>
      <c r="AU157" s="30">
        <v>5334</v>
      </c>
      <c r="AV157" s="30">
        <v>5550</v>
      </c>
      <c r="AW157" s="30">
        <v>5581</v>
      </c>
      <c r="AX157" s="30">
        <v>5657</v>
      </c>
      <c r="AY157" s="30">
        <v>5693</v>
      </c>
      <c r="AZ157" s="30">
        <v>5937</v>
      </c>
      <c r="BA157" s="30">
        <v>6150</v>
      </c>
      <c r="BB157" s="30">
        <v>6203</v>
      </c>
      <c r="BC157" s="30">
        <v>6319</v>
      </c>
      <c r="BD157" s="30">
        <v>6309</v>
      </c>
      <c r="BE157" s="30">
        <v>6227</v>
      </c>
      <c r="BF157" s="30">
        <v>6100</v>
      </c>
      <c r="BG157" s="30">
        <v>5820</v>
      </c>
      <c r="BH157" s="30">
        <v>5799</v>
      </c>
      <c r="BI157" s="30">
        <v>5879</v>
      </c>
      <c r="BJ157" s="30">
        <v>5927</v>
      </c>
      <c r="BK157" s="30">
        <v>6077</v>
      </c>
      <c r="BL157" s="30">
        <v>5966</v>
      </c>
      <c r="BM157" s="2">
        <v>5709</v>
      </c>
      <c r="BN157" s="2">
        <v>5650</v>
      </c>
      <c r="BO157" s="2">
        <v>5680</v>
      </c>
      <c r="BP157" s="2">
        <v>5538</v>
      </c>
      <c r="BQ157" s="2">
        <v>5468</v>
      </c>
      <c r="BR157" s="2">
        <v>5485</v>
      </c>
      <c r="BS157" s="2">
        <v>5492</v>
      </c>
      <c r="BT157" s="2">
        <v>5615</v>
      </c>
      <c r="BU157" s="2">
        <v>5569</v>
      </c>
      <c r="BV157" s="2">
        <v>5597</v>
      </c>
      <c r="BW157" s="2">
        <v>5600</v>
      </c>
      <c r="BX157" s="2">
        <v>5637</v>
      </c>
      <c r="BY157" s="2">
        <v>5772</v>
      </c>
      <c r="BZ157" s="2">
        <v>5731</v>
      </c>
      <c r="CA157" s="2">
        <v>5886</v>
      </c>
      <c r="CB157" s="2">
        <v>5845</v>
      </c>
      <c r="CC157" s="2">
        <v>5759</v>
      </c>
      <c r="CD157" s="2">
        <v>5898</v>
      </c>
      <c r="CE157" s="2">
        <v>5783</v>
      </c>
      <c r="CF157" s="2">
        <v>5846</v>
      </c>
      <c r="CG157" s="2">
        <v>5795</v>
      </c>
      <c r="CH157" s="2">
        <v>5858</v>
      </c>
      <c r="CI157" s="2">
        <v>5755</v>
      </c>
      <c r="CJ157" s="2">
        <v>5761</v>
      </c>
      <c r="CK157" s="2">
        <v>5797</v>
      </c>
      <c r="CL157" s="2">
        <v>5701</v>
      </c>
      <c r="CM157" s="2">
        <v>5623</v>
      </c>
      <c r="CN157" s="2">
        <v>5533</v>
      </c>
      <c r="CO157" s="2">
        <v>5637</v>
      </c>
      <c r="CP157" s="2">
        <v>5836</v>
      </c>
      <c r="CQ157" s="2">
        <v>5942</v>
      </c>
      <c r="CR157" s="2">
        <v>5898</v>
      </c>
      <c r="CS157" s="2">
        <v>5763</v>
      </c>
      <c r="CT157" s="2">
        <v>5691</v>
      </c>
      <c r="CU157" s="2">
        <v>5989</v>
      </c>
      <c r="CV157" s="2">
        <v>6180</v>
      </c>
      <c r="CW157" s="2">
        <v>6132</v>
      </c>
      <c r="CX157" s="2">
        <v>5830</v>
      </c>
      <c r="CY157" s="2">
        <v>5486</v>
      </c>
      <c r="CZ157" s="2">
        <v>5584</v>
      </c>
      <c r="DA157" s="2">
        <v>5646</v>
      </c>
      <c r="DB157" s="2">
        <v>5594</v>
      </c>
      <c r="DC157" s="2">
        <v>5411</v>
      </c>
      <c r="DD157" s="2">
        <v>5679</v>
      </c>
      <c r="DE157" s="2">
        <v>5766</v>
      </c>
      <c r="DF157" s="2">
        <v>5568</v>
      </c>
      <c r="DG157" s="2">
        <v>5822</v>
      </c>
      <c r="DH157" s="2">
        <v>5855</v>
      </c>
      <c r="DI157" s="2">
        <v>5809</v>
      </c>
      <c r="DJ157" s="2">
        <v>5833</v>
      </c>
      <c r="DK157" s="2">
        <v>5790</v>
      </c>
      <c r="DL157" s="2">
        <v>5715</v>
      </c>
      <c r="DM157" s="2">
        <v>5709</v>
      </c>
      <c r="DN157" s="2">
        <v>5645</v>
      </c>
      <c r="DO157" s="2">
        <v>5482</v>
      </c>
      <c r="DP157" s="2">
        <v>5376</v>
      </c>
      <c r="DQ157" s="2">
        <v>5343</v>
      </c>
      <c r="DR157" s="2">
        <v>5352</v>
      </c>
      <c r="DS157" s="2">
        <v>5466</v>
      </c>
      <c r="DT157" s="2">
        <v>5526</v>
      </c>
      <c r="DU157" s="2">
        <v>5493</v>
      </c>
      <c r="DV157" s="2">
        <v>5374</v>
      </c>
      <c r="DW157" s="2">
        <v>5373</v>
      </c>
      <c r="DX157" s="2">
        <v>4865</v>
      </c>
      <c r="DY157" s="2">
        <v>4826</v>
      </c>
      <c r="DZ157" s="2">
        <v>4746</v>
      </c>
      <c r="EA157" s="2">
        <v>4591</v>
      </c>
      <c r="EB157" s="2">
        <v>4465</v>
      </c>
      <c r="EC157" s="2">
        <v>4500</v>
      </c>
      <c r="ED157" s="2">
        <v>4542</v>
      </c>
      <c r="EE157" s="2">
        <v>4551</v>
      </c>
      <c r="EF157" s="2">
        <v>4637</v>
      </c>
      <c r="EG157" s="2">
        <v>4597</v>
      </c>
      <c r="EH157" s="2">
        <v>4601</v>
      </c>
      <c r="EI157" s="2">
        <v>4700</v>
      </c>
      <c r="EJ157" s="2">
        <v>4790</v>
      </c>
      <c r="EK157" s="2">
        <v>4854</v>
      </c>
      <c r="EL157" s="2">
        <v>4911</v>
      </c>
      <c r="EM157" s="2">
        <v>4911</v>
      </c>
      <c r="EN157" s="2">
        <v>4938</v>
      </c>
      <c r="EO157" s="2">
        <v>4852</v>
      </c>
      <c r="EP157" s="2">
        <v>4814</v>
      </c>
      <c r="EQ157" s="2">
        <v>4793</v>
      </c>
      <c r="ER157" s="2">
        <v>4701</v>
      </c>
      <c r="ES157" s="2">
        <v>4641</v>
      </c>
      <c r="ET157" s="2">
        <v>4668</v>
      </c>
      <c r="EU157" s="2">
        <v>4715</v>
      </c>
      <c r="EV157" s="2">
        <v>4724</v>
      </c>
      <c r="EW157" s="2">
        <v>4700</v>
      </c>
      <c r="EX157" s="2">
        <v>4725</v>
      </c>
      <c r="EY157" s="2">
        <v>4686</v>
      </c>
      <c r="EZ157" s="2">
        <v>4630</v>
      </c>
      <c r="FA157" s="2">
        <v>4681</v>
      </c>
      <c r="FB157" s="2">
        <v>4617</v>
      </c>
      <c r="FC157" s="2">
        <v>4608</v>
      </c>
      <c r="FD157" s="2">
        <v>4689</v>
      </c>
      <c r="FE157" s="2">
        <v>4723</v>
      </c>
      <c r="FF157" s="2">
        <v>4727</v>
      </c>
      <c r="FG157" s="2">
        <v>4696</v>
      </c>
      <c r="FH157" s="2">
        <v>4715</v>
      </c>
      <c r="FI157" s="2">
        <v>4695</v>
      </c>
      <c r="FJ157" s="2">
        <v>4681</v>
      </c>
      <c r="FK157" s="2">
        <v>4696</v>
      </c>
      <c r="FL157" s="2">
        <v>4792</v>
      </c>
      <c r="FM157" s="2">
        <v>4774</v>
      </c>
      <c r="FN157" s="2">
        <v>4794</v>
      </c>
      <c r="FO157" s="2">
        <v>4970</v>
      </c>
      <c r="FP157" s="2">
        <v>5035</v>
      </c>
      <c r="FQ157" s="2">
        <v>4995</v>
      </c>
      <c r="FR157" s="2">
        <v>4903</v>
      </c>
      <c r="FS157" s="2">
        <v>4850</v>
      </c>
      <c r="FT157" s="2">
        <v>4779</v>
      </c>
      <c r="FU157" s="2">
        <v>4772</v>
      </c>
      <c r="FV157" s="2">
        <v>4728</v>
      </c>
      <c r="FW157" s="2">
        <v>4774</v>
      </c>
      <c r="FX157" s="2">
        <v>4899</v>
      </c>
      <c r="FY157" s="2">
        <v>4957</v>
      </c>
      <c r="FZ157" s="2">
        <v>5023</v>
      </c>
      <c r="GA157" s="2">
        <v>4985</v>
      </c>
      <c r="GB157" s="2">
        <v>5010</v>
      </c>
      <c r="GC157" s="2">
        <v>4938</v>
      </c>
      <c r="GD157" s="2">
        <v>4898</v>
      </c>
      <c r="GE157" s="2">
        <v>4836</v>
      </c>
      <c r="GF157" s="2">
        <v>4788</v>
      </c>
      <c r="GG157" s="2">
        <v>4896</v>
      </c>
      <c r="GH157" s="2">
        <v>5001</v>
      </c>
      <c r="GI157" s="2">
        <v>4991</v>
      </c>
      <c r="GJ157" s="2">
        <v>4960</v>
      </c>
      <c r="GK157" s="2">
        <v>4933</v>
      </c>
      <c r="GL157" s="2">
        <v>5066</v>
      </c>
      <c r="GM157" s="2">
        <v>4970</v>
      </c>
      <c r="GN157" s="2">
        <v>4860</v>
      </c>
      <c r="GO157" s="2">
        <v>4854</v>
      </c>
      <c r="GP157" s="2">
        <v>4900</v>
      </c>
      <c r="GQ157" s="2">
        <v>4870</v>
      </c>
      <c r="GR157" s="2">
        <v>4860</v>
      </c>
      <c r="GS157" s="2">
        <v>4873</v>
      </c>
      <c r="GT157" s="2">
        <v>4950</v>
      </c>
      <c r="GU157" s="2">
        <v>4938</v>
      </c>
      <c r="GV157" s="2">
        <v>5010</v>
      </c>
      <c r="GW157" s="2">
        <v>5051</v>
      </c>
      <c r="GX157" s="2">
        <v>5145</v>
      </c>
      <c r="GY157" s="2">
        <v>5174</v>
      </c>
      <c r="GZ157" s="2">
        <v>5113</v>
      </c>
      <c r="HA157" s="2">
        <v>5067</v>
      </c>
      <c r="HB157" s="2">
        <v>5057</v>
      </c>
      <c r="HC157" s="2">
        <v>5106</v>
      </c>
      <c r="HD157" s="2">
        <v>5184</v>
      </c>
      <c r="HE157" s="2">
        <v>5248</v>
      </c>
      <c r="HF157" s="2">
        <v>5420</v>
      </c>
      <c r="HG157" s="2">
        <v>5428</v>
      </c>
      <c r="HH157" s="2">
        <v>5395</v>
      </c>
      <c r="HI157" s="2">
        <v>5551</v>
      </c>
      <c r="HJ157" s="2">
        <v>5505</v>
      </c>
      <c r="HK157" s="2">
        <v>5589</v>
      </c>
      <c r="HL157" s="2">
        <v>5625</v>
      </c>
      <c r="HM157" s="2">
        <v>5728</v>
      </c>
      <c r="HN157" s="2">
        <v>5706</v>
      </c>
      <c r="HO157" s="2">
        <v>5608</v>
      </c>
      <c r="HP157" s="2">
        <v>5562</v>
      </c>
      <c r="HQ157" s="2">
        <v>5431</v>
      </c>
      <c r="HR157" s="2">
        <v>5412</v>
      </c>
      <c r="HS157" s="2">
        <v>5399</v>
      </c>
      <c r="HT157" s="2">
        <v>5374</v>
      </c>
      <c r="HU157" s="2">
        <v>5287</v>
      </c>
      <c r="HV157" s="2">
        <v>5310</v>
      </c>
      <c r="HW157" s="2">
        <v>5293</v>
      </c>
      <c r="HX157" s="2">
        <v>5371</v>
      </c>
      <c r="HY157" s="2">
        <v>5406</v>
      </c>
      <c r="HZ157" s="2">
        <v>5356</v>
      </c>
      <c r="IA157" s="2">
        <v>5392</v>
      </c>
      <c r="IB157" s="2">
        <v>5427</v>
      </c>
      <c r="IC157" s="2">
        <v>5457</v>
      </c>
      <c r="ID157" s="2">
        <v>5490</v>
      </c>
      <c r="IE157" s="2">
        <v>5542</v>
      </c>
      <c r="IF157" s="2">
        <v>5612</v>
      </c>
      <c r="IG157" s="2">
        <v>5620</v>
      </c>
      <c r="IH157" s="2">
        <v>5587</v>
      </c>
      <c r="II157" s="2">
        <v>5581</v>
      </c>
      <c r="IJ157" s="2">
        <v>5513</v>
      </c>
      <c r="IK157" s="2">
        <v>5470</v>
      </c>
      <c r="IL157" s="2">
        <v>5350</v>
      </c>
      <c r="IM157" s="2">
        <v>5421</v>
      </c>
      <c r="IN157" s="2">
        <v>5400</v>
      </c>
      <c r="IO157" s="2">
        <v>5370</v>
      </c>
      <c r="IP157" s="2">
        <v>5353</v>
      </c>
      <c r="IQ157" s="2">
        <v>5246</v>
      </c>
      <c r="IR157" s="2">
        <v>5333</v>
      </c>
      <c r="IS157" s="2">
        <v>5668</v>
      </c>
      <c r="IT157" s="2">
        <v>5626</v>
      </c>
    </row>
    <row r="158" spans="1:254" ht="15.9" customHeight="1">
      <c r="A158" s="65" t="s">
        <v>310</v>
      </c>
      <c r="B158" s="41" t="s">
        <v>311</v>
      </c>
      <c r="C158" s="45">
        <v>31110</v>
      </c>
      <c r="D158" s="16">
        <v>-800</v>
      </c>
      <c r="E158" s="30">
        <v>31910</v>
      </c>
      <c r="F158" s="30">
        <v>32390</v>
      </c>
      <c r="G158" s="30">
        <v>30080</v>
      </c>
      <c r="H158" s="30">
        <v>31100</v>
      </c>
      <c r="I158" s="30">
        <v>31570</v>
      </c>
      <c r="J158" s="30">
        <v>27380</v>
      </c>
      <c r="K158" s="30">
        <v>24135</v>
      </c>
      <c r="L158" s="30">
        <v>25250</v>
      </c>
      <c r="M158" s="30">
        <v>27800</v>
      </c>
      <c r="N158" s="30">
        <v>28445</v>
      </c>
      <c r="O158" s="30">
        <v>30320</v>
      </c>
      <c r="P158" s="30">
        <v>29535</v>
      </c>
      <c r="Q158" s="30">
        <v>27530</v>
      </c>
      <c r="R158" s="30">
        <v>26000</v>
      </c>
      <c r="S158" s="30">
        <v>29050</v>
      </c>
      <c r="T158" s="30">
        <v>29730</v>
      </c>
      <c r="U158" s="30">
        <v>28230</v>
      </c>
      <c r="V158" s="30">
        <v>28415</v>
      </c>
      <c r="W158" s="30">
        <v>29640</v>
      </c>
      <c r="X158" s="30">
        <v>28785</v>
      </c>
      <c r="Y158" s="30">
        <v>27545</v>
      </c>
      <c r="Z158" s="30">
        <v>28625</v>
      </c>
      <c r="AA158" s="30">
        <v>28735</v>
      </c>
      <c r="AB158" s="30">
        <v>27665</v>
      </c>
      <c r="AC158" s="30">
        <v>28815</v>
      </c>
      <c r="AD158" s="30">
        <v>32000</v>
      </c>
      <c r="AE158" s="30">
        <v>31510</v>
      </c>
      <c r="AF158" s="30">
        <v>30450</v>
      </c>
      <c r="AG158" s="30">
        <v>31720</v>
      </c>
      <c r="AH158" s="30">
        <v>32820</v>
      </c>
      <c r="AI158" s="30">
        <v>30420</v>
      </c>
      <c r="AJ158" s="30">
        <v>31430</v>
      </c>
      <c r="AK158" s="30">
        <v>31120</v>
      </c>
      <c r="AL158" s="30">
        <v>31070</v>
      </c>
      <c r="AM158" s="30">
        <v>29720</v>
      </c>
      <c r="AN158" s="30">
        <v>29585</v>
      </c>
      <c r="AO158" s="30">
        <v>29510</v>
      </c>
      <c r="AP158" s="30">
        <v>28450</v>
      </c>
      <c r="AQ158" s="30">
        <v>26940</v>
      </c>
      <c r="AR158" s="30">
        <v>24150</v>
      </c>
      <c r="AS158" s="30">
        <v>24910</v>
      </c>
      <c r="AT158" s="30">
        <v>25325</v>
      </c>
      <c r="AU158" s="30">
        <v>24860</v>
      </c>
      <c r="AV158" s="30">
        <v>26415</v>
      </c>
      <c r="AW158" s="30">
        <v>27160</v>
      </c>
      <c r="AX158" s="30">
        <v>26620</v>
      </c>
      <c r="AY158" s="30">
        <v>25275</v>
      </c>
      <c r="AZ158" s="30">
        <v>25410</v>
      </c>
      <c r="BA158" s="30">
        <v>25670</v>
      </c>
      <c r="BB158" s="30">
        <v>25915</v>
      </c>
      <c r="BC158" s="30">
        <v>27015</v>
      </c>
      <c r="BD158" s="30">
        <v>25925</v>
      </c>
      <c r="BE158" s="30">
        <v>27150</v>
      </c>
      <c r="BF158" s="30">
        <v>26460</v>
      </c>
      <c r="BG158" s="30">
        <v>25995</v>
      </c>
      <c r="BH158" s="30">
        <v>25020</v>
      </c>
      <c r="BI158" s="30">
        <v>24860</v>
      </c>
      <c r="BJ158" s="30">
        <v>25475</v>
      </c>
      <c r="BK158" s="30">
        <v>26140</v>
      </c>
      <c r="BL158" s="30">
        <v>28360</v>
      </c>
      <c r="BM158" s="2">
        <v>27665</v>
      </c>
      <c r="BN158" s="2">
        <v>28335</v>
      </c>
      <c r="BO158" s="2">
        <v>28780</v>
      </c>
      <c r="BP158" s="2">
        <v>29310</v>
      </c>
      <c r="BQ158" s="2">
        <v>29715</v>
      </c>
      <c r="BR158" s="2">
        <v>27800</v>
      </c>
      <c r="BS158" s="2">
        <v>28190</v>
      </c>
      <c r="BT158" s="2">
        <v>29335</v>
      </c>
      <c r="BU158" s="2">
        <v>29390</v>
      </c>
      <c r="BV158" s="2">
        <v>27920</v>
      </c>
      <c r="BW158" s="2">
        <v>27615</v>
      </c>
      <c r="BX158" s="2">
        <v>27050</v>
      </c>
      <c r="BY158" s="2">
        <v>27120</v>
      </c>
      <c r="BZ158" s="2">
        <v>27100</v>
      </c>
      <c r="CA158" s="2">
        <v>27870</v>
      </c>
      <c r="CB158" s="2">
        <v>27710</v>
      </c>
      <c r="CC158" s="2">
        <v>27440</v>
      </c>
      <c r="CD158" s="2">
        <v>25860</v>
      </c>
      <c r="CE158" s="2">
        <v>24545</v>
      </c>
      <c r="CF158" s="2">
        <v>24990</v>
      </c>
      <c r="CG158" s="2">
        <v>24540</v>
      </c>
      <c r="CH158" s="2">
        <v>23950</v>
      </c>
      <c r="CI158" s="2">
        <v>21725</v>
      </c>
      <c r="CJ158" s="2">
        <v>21625</v>
      </c>
      <c r="CK158" s="2">
        <v>21370</v>
      </c>
      <c r="CL158" s="2">
        <v>21005</v>
      </c>
      <c r="CM158" s="2">
        <v>21335</v>
      </c>
      <c r="CN158" s="2">
        <v>19720</v>
      </c>
      <c r="CO158" s="2">
        <v>20260</v>
      </c>
      <c r="CP158" s="2">
        <v>21745</v>
      </c>
      <c r="CQ158" s="2">
        <v>22715</v>
      </c>
      <c r="CR158" s="2">
        <v>22830</v>
      </c>
      <c r="CS158" s="2">
        <v>22010</v>
      </c>
      <c r="CT158" s="2">
        <v>22145</v>
      </c>
      <c r="CU158" s="2">
        <v>23750</v>
      </c>
      <c r="CV158" s="2">
        <v>24250</v>
      </c>
      <c r="CW158" s="2">
        <v>23385</v>
      </c>
      <c r="CX158" s="2">
        <v>23310</v>
      </c>
      <c r="CY158" s="2">
        <v>23455</v>
      </c>
      <c r="CZ158" s="2">
        <v>23915</v>
      </c>
      <c r="DA158" s="2">
        <v>24285</v>
      </c>
      <c r="DB158" s="2">
        <v>23620</v>
      </c>
      <c r="DC158" s="2">
        <v>22120</v>
      </c>
      <c r="DD158" s="2">
        <v>24870</v>
      </c>
      <c r="DE158" s="2">
        <v>24955</v>
      </c>
      <c r="DF158" s="2">
        <v>23820</v>
      </c>
      <c r="DG158" s="2">
        <v>25440</v>
      </c>
      <c r="DH158" s="2">
        <v>25715</v>
      </c>
      <c r="DI158" s="2">
        <v>26360</v>
      </c>
      <c r="DJ158" s="2">
        <v>27275</v>
      </c>
      <c r="DK158" s="2">
        <v>26610</v>
      </c>
      <c r="DL158" s="2">
        <v>25470</v>
      </c>
      <c r="DM158" s="2">
        <v>25340</v>
      </c>
      <c r="DN158" s="2">
        <v>25655</v>
      </c>
      <c r="DO158" s="2">
        <v>26325</v>
      </c>
      <c r="DP158" s="2">
        <v>26480</v>
      </c>
      <c r="DQ158" s="2">
        <v>26980</v>
      </c>
      <c r="DR158" s="2">
        <v>26005</v>
      </c>
      <c r="DS158" s="2">
        <v>26760</v>
      </c>
      <c r="DT158" s="2">
        <v>27305</v>
      </c>
      <c r="DU158" s="2">
        <v>27020</v>
      </c>
      <c r="DV158" s="2">
        <v>23325</v>
      </c>
      <c r="DW158" s="2">
        <v>23815</v>
      </c>
      <c r="DX158" s="2">
        <v>25015</v>
      </c>
      <c r="DY158" s="2">
        <v>24960</v>
      </c>
      <c r="DZ158" s="2">
        <v>24305</v>
      </c>
      <c r="EA158" s="2">
        <v>25155</v>
      </c>
      <c r="EB158" s="2">
        <v>26860</v>
      </c>
      <c r="EC158" s="2">
        <v>24570</v>
      </c>
      <c r="ED158" s="2">
        <v>23500</v>
      </c>
      <c r="EE158" s="2">
        <v>22800</v>
      </c>
      <c r="EF158" s="2">
        <v>22760</v>
      </c>
      <c r="EG158" s="2">
        <v>22150</v>
      </c>
      <c r="EH158" s="2">
        <v>20930</v>
      </c>
      <c r="EI158" s="2">
        <v>21315</v>
      </c>
      <c r="EJ158" s="2">
        <v>22055</v>
      </c>
      <c r="EK158" s="2">
        <v>22315</v>
      </c>
      <c r="EL158" s="2">
        <v>21890</v>
      </c>
      <c r="EM158" s="2">
        <v>22160</v>
      </c>
      <c r="EN158" s="2">
        <v>21310</v>
      </c>
      <c r="EO158" s="2">
        <v>19740</v>
      </c>
      <c r="EP158" s="2">
        <v>20070</v>
      </c>
      <c r="EQ158" s="2">
        <v>20450</v>
      </c>
      <c r="ER158" s="2">
        <v>21180</v>
      </c>
      <c r="ES158" s="2">
        <v>20280</v>
      </c>
      <c r="ET158" s="2">
        <v>19540</v>
      </c>
      <c r="EU158" s="2">
        <v>19730</v>
      </c>
      <c r="EV158" s="2">
        <v>19795</v>
      </c>
      <c r="EW158" s="2">
        <v>19705</v>
      </c>
      <c r="EX158" s="2">
        <v>19830</v>
      </c>
      <c r="EY158" s="2">
        <v>19590</v>
      </c>
      <c r="EZ158" s="2">
        <v>19570</v>
      </c>
      <c r="FA158" s="2">
        <v>18905</v>
      </c>
      <c r="FB158" s="2">
        <v>18460</v>
      </c>
      <c r="FC158" s="2">
        <v>19145</v>
      </c>
      <c r="FD158" s="2">
        <v>19130</v>
      </c>
      <c r="FE158" s="2">
        <v>19415</v>
      </c>
      <c r="FF158" s="2">
        <v>20430</v>
      </c>
      <c r="FG158" s="2">
        <v>20220</v>
      </c>
      <c r="FH158" s="2">
        <v>19690</v>
      </c>
      <c r="FI158" s="2">
        <v>20110</v>
      </c>
      <c r="FJ158" s="2">
        <v>19735</v>
      </c>
      <c r="FK158" s="2">
        <v>20075</v>
      </c>
      <c r="FL158" s="2">
        <v>20265</v>
      </c>
      <c r="FM158" s="2">
        <v>20335</v>
      </c>
      <c r="FN158" s="2">
        <v>19550</v>
      </c>
      <c r="FO158" s="2">
        <v>19520</v>
      </c>
      <c r="FP158" s="2">
        <v>20260</v>
      </c>
      <c r="FQ158" s="2">
        <v>20030</v>
      </c>
      <c r="FR158" s="2">
        <v>19245</v>
      </c>
      <c r="FS158" s="2">
        <v>18820</v>
      </c>
      <c r="FT158" s="2">
        <v>18290</v>
      </c>
      <c r="FU158" s="2">
        <v>20435</v>
      </c>
      <c r="FV158" s="2">
        <v>18270</v>
      </c>
      <c r="FW158" s="2">
        <v>19030</v>
      </c>
      <c r="FX158" s="2">
        <v>19270</v>
      </c>
      <c r="FY158" s="2">
        <v>19425</v>
      </c>
      <c r="FZ158" s="2">
        <v>20010</v>
      </c>
      <c r="GA158" s="2">
        <v>18940</v>
      </c>
      <c r="GB158" s="2">
        <v>19525</v>
      </c>
      <c r="GC158" s="2">
        <v>19965</v>
      </c>
      <c r="GD158" s="2">
        <v>19450</v>
      </c>
      <c r="GE158" s="2">
        <v>20610</v>
      </c>
      <c r="GF158" s="2">
        <v>19570</v>
      </c>
      <c r="GG158" s="2">
        <v>21780</v>
      </c>
      <c r="GH158" s="2">
        <v>22010</v>
      </c>
      <c r="GI158" s="2">
        <v>21670</v>
      </c>
      <c r="GJ158" s="2">
        <v>19600</v>
      </c>
      <c r="GK158" s="2">
        <v>17765</v>
      </c>
      <c r="GL158" s="2">
        <v>17645</v>
      </c>
      <c r="GM158" s="2">
        <v>16820</v>
      </c>
      <c r="GN158" s="2">
        <v>16325</v>
      </c>
      <c r="GO158" s="2">
        <v>16680</v>
      </c>
      <c r="GP158" s="2">
        <v>17115</v>
      </c>
      <c r="GQ158" s="2">
        <v>16860</v>
      </c>
      <c r="GR158" s="2">
        <v>16755</v>
      </c>
      <c r="GS158" s="2">
        <v>17140</v>
      </c>
      <c r="GT158" s="2">
        <v>16805</v>
      </c>
      <c r="GU158" s="2">
        <v>16915</v>
      </c>
      <c r="GV158" s="2">
        <v>17475</v>
      </c>
      <c r="GW158" s="2">
        <v>17670</v>
      </c>
      <c r="GX158" s="2">
        <v>17585</v>
      </c>
      <c r="GY158" s="2">
        <v>17885</v>
      </c>
      <c r="GZ158" s="2">
        <v>16120</v>
      </c>
      <c r="HA158" s="2">
        <v>14920</v>
      </c>
      <c r="HB158" s="2">
        <v>14860</v>
      </c>
      <c r="HC158" s="2">
        <v>14530</v>
      </c>
      <c r="HD158" s="2">
        <v>14650</v>
      </c>
      <c r="HE158" s="2">
        <v>14585</v>
      </c>
      <c r="HF158" s="2">
        <v>14470</v>
      </c>
      <c r="HG158" s="2">
        <v>14965</v>
      </c>
      <c r="HH158" s="2">
        <v>14915</v>
      </c>
      <c r="HI158" s="2">
        <v>15100</v>
      </c>
      <c r="HJ158" s="2">
        <v>14360</v>
      </c>
      <c r="HK158" s="2">
        <v>13995</v>
      </c>
      <c r="HL158" s="2">
        <v>13770</v>
      </c>
      <c r="HM158" s="2">
        <v>13730</v>
      </c>
      <c r="HN158" s="2">
        <v>13705</v>
      </c>
      <c r="HO158" s="2">
        <v>13300</v>
      </c>
      <c r="HP158" s="2">
        <v>12740</v>
      </c>
      <c r="HQ158" s="2">
        <v>12185</v>
      </c>
      <c r="HR158" s="2">
        <v>11595</v>
      </c>
      <c r="HS158" s="2">
        <v>11320</v>
      </c>
      <c r="HT158" s="2">
        <v>10725</v>
      </c>
      <c r="HU158" s="2">
        <v>10450</v>
      </c>
      <c r="HV158" s="2">
        <v>10565</v>
      </c>
      <c r="HW158" s="2">
        <v>10590</v>
      </c>
      <c r="HX158" s="2">
        <v>11465</v>
      </c>
      <c r="HY158" s="2">
        <v>10985</v>
      </c>
      <c r="HZ158" s="2">
        <v>10930</v>
      </c>
      <c r="IA158" s="2">
        <v>10665</v>
      </c>
      <c r="IB158" s="2">
        <v>10850</v>
      </c>
      <c r="IC158" s="2">
        <v>10660</v>
      </c>
      <c r="ID158" s="2">
        <v>10820</v>
      </c>
      <c r="IE158" s="2">
        <v>10640</v>
      </c>
      <c r="IF158" s="2">
        <v>11315</v>
      </c>
      <c r="IG158" s="2">
        <v>11165</v>
      </c>
      <c r="IH158" s="2">
        <v>11060</v>
      </c>
      <c r="II158" s="2">
        <v>11185</v>
      </c>
      <c r="IJ158" s="2">
        <v>11260</v>
      </c>
      <c r="IK158" s="2">
        <v>10845</v>
      </c>
      <c r="IL158" s="2">
        <v>10130</v>
      </c>
      <c r="IM158" s="2">
        <v>9744</v>
      </c>
      <c r="IN158" s="2">
        <v>9780</v>
      </c>
      <c r="IO158" s="2">
        <v>9983</v>
      </c>
      <c r="IP158" s="2">
        <v>9881</v>
      </c>
      <c r="IQ158" s="2">
        <v>9851</v>
      </c>
      <c r="IR158" s="2">
        <v>9938</v>
      </c>
      <c r="IS158" s="2">
        <v>10100</v>
      </c>
      <c r="IT158" s="2">
        <v>10275</v>
      </c>
    </row>
    <row r="159" spans="1:254" ht="15.9" customHeight="1">
      <c r="A159" s="65" t="s">
        <v>312</v>
      </c>
      <c r="B159" s="41" t="s">
        <v>313</v>
      </c>
      <c r="C159" s="45">
        <v>6650</v>
      </c>
      <c r="D159" s="16">
        <v>-80</v>
      </c>
      <c r="E159" s="30">
        <v>6730</v>
      </c>
      <c r="F159" s="30">
        <v>7140</v>
      </c>
      <c r="G159" s="30">
        <v>6740</v>
      </c>
      <c r="H159" s="30">
        <v>6460</v>
      </c>
      <c r="I159" s="30">
        <v>6370</v>
      </c>
      <c r="J159" s="30">
        <v>5340</v>
      </c>
      <c r="K159" s="30">
        <v>5310</v>
      </c>
      <c r="L159" s="30">
        <v>6010</v>
      </c>
      <c r="M159" s="30">
        <v>6680</v>
      </c>
      <c r="N159" s="30">
        <v>6940</v>
      </c>
      <c r="O159" s="30">
        <v>7250</v>
      </c>
      <c r="P159" s="30">
        <v>7420</v>
      </c>
      <c r="Q159" s="30">
        <v>6760</v>
      </c>
      <c r="R159" s="30">
        <v>6600</v>
      </c>
      <c r="S159" s="30">
        <v>7480</v>
      </c>
      <c r="T159" s="30">
        <v>7570</v>
      </c>
      <c r="U159" s="30">
        <v>7190</v>
      </c>
      <c r="V159" s="30">
        <v>7450</v>
      </c>
      <c r="W159" s="30">
        <v>7990</v>
      </c>
      <c r="X159" s="30">
        <v>7550</v>
      </c>
      <c r="Y159" s="30">
        <v>7690</v>
      </c>
      <c r="Z159" s="30">
        <v>8070</v>
      </c>
      <c r="AA159" s="30">
        <v>8520</v>
      </c>
      <c r="AB159" s="30">
        <v>8520</v>
      </c>
      <c r="AC159" s="30">
        <v>9320</v>
      </c>
      <c r="AD159" s="30">
        <v>10060</v>
      </c>
      <c r="AE159" s="30">
        <v>9670</v>
      </c>
      <c r="AF159" s="30">
        <v>9480</v>
      </c>
      <c r="AG159" s="30">
        <v>9820</v>
      </c>
      <c r="AH159" s="30">
        <v>9680</v>
      </c>
      <c r="AI159" s="30">
        <v>9400</v>
      </c>
      <c r="AJ159" s="30">
        <v>9520</v>
      </c>
      <c r="AK159" s="30">
        <v>10080</v>
      </c>
      <c r="AL159" s="30">
        <v>10220</v>
      </c>
      <c r="AM159" s="30">
        <v>9720</v>
      </c>
      <c r="AN159" s="30">
        <v>8780</v>
      </c>
      <c r="AO159" s="30">
        <v>8300</v>
      </c>
      <c r="AP159" s="30">
        <v>8580</v>
      </c>
      <c r="AQ159" s="30">
        <v>8370</v>
      </c>
      <c r="AR159" s="30">
        <v>8090</v>
      </c>
      <c r="AS159" s="30">
        <v>8980</v>
      </c>
      <c r="AT159" s="30">
        <v>9350</v>
      </c>
      <c r="AU159" s="30">
        <v>8100</v>
      </c>
      <c r="AV159" s="30">
        <v>8140</v>
      </c>
      <c r="AW159" s="30">
        <v>8030</v>
      </c>
      <c r="AX159" s="30">
        <v>8020</v>
      </c>
      <c r="AY159" s="30">
        <v>7690</v>
      </c>
      <c r="AZ159" s="30">
        <v>7190</v>
      </c>
      <c r="BA159" s="30">
        <v>7170</v>
      </c>
      <c r="BB159" s="30">
        <v>6660</v>
      </c>
      <c r="BC159" s="30">
        <v>6870</v>
      </c>
      <c r="BD159" s="30">
        <v>7470</v>
      </c>
      <c r="BE159" s="30">
        <v>7420</v>
      </c>
      <c r="BF159" s="30">
        <v>6980</v>
      </c>
      <c r="BG159" s="30">
        <v>6680</v>
      </c>
      <c r="BH159" s="30">
        <v>6070</v>
      </c>
      <c r="BI159" s="30">
        <v>6410</v>
      </c>
      <c r="BJ159" s="30">
        <v>6110</v>
      </c>
      <c r="BK159" s="30">
        <v>5960</v>
      </c>
      <c r="BL159" s="30">
        <v>6190</v>
      </c>
      <c r="BM159" s="2">
        <v>6300</v>
      </c>
      <c r="BN159" s="2">
        <v>6260</v>
      </c>
      <c r="BO159" s="2">
        <v>6420</v>
      </c>
      <c r="BP159" s="2">
        <v>6270</v>
      </c>
      <c r="BQ159" s="2">
        <v>6180</v>
      </c>
      <c r="BR159" s="2">
        <v>6050</v>
      </c>
      <c r="BS159" s="2">
        <v>6210</v>
      </c>
      <c r="BT159" s="2">
        <v>6080</v>
      </c>
      <c r="BU159" s="2">
        <v>5860</v>
      </c>
      <c r="BV159" s="2">
        <v>4350</v>
      </c>
      <c r="BW159" s="2">
        <v>4290</v>
      </c>
      <c r="BX159" s="2">
        <v>4425</v>
      </c>
      <c r="BY159" s="2">
        <v>4405</v>
      </c>
      <c r="BZ159" s="2">
        <v>4280</v>
      </c>
      <c r="CA159" s="2">
        <v>4275</v>
      </c>
      <c r="CB159" s="2">
        <v>4450</v>
      </c>
      <c r="CC159" s="2">
        <v>4415</v>
      </c>
      <c r="CD159" s="2">
        <v>4230</v>
      </c>
      <c r="CE159" s="2">
        <v>4045</v>
      </c>
      <c r="CF159" s="2">
        <v>4025</v>
      </c>
      <c r="CG159" s="2">
        <v>4010</v>
      </c>
      <c r="CH159" s="2">
        <v>3935</v>
      </c>
      <c r="CI159" s="2">
        <v>3755</v>
      </c>
      <c r="CJ159" s="2">
        <v>3690</v>
      </c>
      <c r="CK159" s="2">
        <v>3670</v>
      </c>
      <c r="CL159" s="2">
        <v>3610</v>
      </c>
      <c r="CM159" s="2">
        <v>3580</v>
      </c>
      <c r="CN159" s="2">
        <v>3360</v>
      </c>
      <c r="CO159" s="2">
        <v>3385</v>
      </c>
      <c r="CP159" s="2">
        <v>3615</v>
      </c>
      <c r="CQ159" s="2">
        <v>3725</v>
      </c>
      <c r="CR159" s="2">
        <v>3730</v>
      </c>
      <c r="CS159" s="2">
        <v>3590</v>
      </c>
      <c r="CT159" s="2">
        <v>3400</v>
      </c>
      <c r="CU159" s="2">
        <v>3720</v>
      </c>
      <c r="CV159" s="2">
        <v>3955</v>
      </c>
      <c r="CW159" s="2">
        <v>3915</v>
      </c>
      <c r="CX159" s="2">
        <v>3885</v>
      </c>
      <c r="CY159" s="2">
        <v>3920</v>
      </c>
      <c r="CZ159" s="2">
        <v>4050</v>
      </c>
      <c r="DA159" s="2">
        <v>4245</v>
      </c>
      <c r="DB159" s="2">
        <v>4080</v>
      </c>
      <c r="DC159" s="2">
        <v>3735</v>
      </c>
      <c r="DD159" s="2">
        <v>4075</v>
      </c>
      <c r="DE159" s="2">
        <v>4120</v>
      </c>
      <c r="DF159" s="2">
        <v>3840</v>
      </c>
      <c r="DG159" s="2">
        <v>4195</v>
      </c>
      <c r="DH159" s="2">
        <v>4115</v>
      </c>
      <c r="DI159" s="2">
        <v>4075</v>
      </c>
      <c r="DJ159" s="2">
        <v>4090</v>
      </c>
      <c r="DK159" s="2">
        <v>4155</v>
      </c>
      <c r="DL159" s="2">
        <v>3900</v>
      </c>
      <c r="DM159" s="2">
        <v>3895</v>
      </c>
      <c r="DN159" s="2">
        <v>3775</v>
      </c>
      <c r="DO159" s="2">
        <v>3865</v>
      </c>
      <c r="DP159" s="2">
        <v>3725</v>
      </c>
      <c r="DQ159" s="2">
        <v>3545</v>
      </c>
      <c r="DR159" s="2">
        <v>3350</v>
      </c>
      <c r="DS159" s="2">
        <v>3385</v>
      </c>
      <c r="DT159" s="2">
        <v>3340</v>
      </c>
      <c r="DU159" s="2">
        <v>3280</v>
      </c>
      <c r="DV159" s="2">
        <v>3085</v>
      </c>
      <c r="DW159" s="2">
        <v>3020</v>
      </c>
      <c r="DX159" s="2">
        <v>2972</v>
      </c>
      <c r="DY159" s="2">
        <v>3180</v>
      </c>
      <c r="DZ159" s="2">
        <v>3130</v>
      </c>
      <c r="EA159" s="2">
        <v>3220</v>
      </c>
      <c r="EB159" s="2">
        <v>3210</v>
      </c>
      <c r="EC159" s="2">
        <v>3460</v>
      </c>
      <c r="ED159" s="2">
        <v>3470</v>
      </c>
      <c r="EE159" s="2">
        <v>3480</v>
      </c>
      <c r="EF159" s="2">
        <v>3595</v>
      </c>
      <c r="EG159" s="2">
        <v>3560</v>
      </c>
      <c r="EH159" s="2">
        <v>3400</v>
      </c>
      <c r="EI159" s="2">
        <v>3485</v>
      </c>
      <c r="EJ159" s="2">
        <v>3505</v>
      </c>
      <c r="EK159" s="2">
        <v>3515</v>
      </c>
      <c r="EL159" s="2">
        <v>3625</v>
      </c>
      <c r="EM159" s="2">
        <v>3500</v>
      </c>
      <c r="EN159" s="2">
        <v>3435</v>
      </c>
      <c r="EO159" s="2">
        <v>3290</v>
      </c>
      <c r="EP159" s="2">
        <v>3385</v>
      </c>
      <c r="EQ159" s="2">
        <v>3400</v>
      </c>
      <c r="ER159" s="2">
        <v>3380</v>
      </c>
      <c r="ES159" s="2">
        <v>3320</v>
      </c>
      <c r="ET159" s="2">
        <v>3365</v>
      </c>
      <c r="EU159" s="2">
        <v>3335</v>
      </c>
      <c r="EV159" s="2">
        <v>3315</v>
      </c>
      <c r="EW159" s="2">
        <v>3235</v>
      </c>
      <c r="EX159" s="2">
        <v>3250</v>
      </c>
      <c r="EY159" s="2">
        <v>3250</v>
      </c>
      <c r="EZ159" s="2">
        <v>3150</v>
      </c>
      <c r="FA159" s="2">
        <v>3080</v>
      </c>
      <c r="FB159" s="2">
        <v>3005</v>
      </c>
      <c r="FC159" s="2">
        <v>2985</v>
      </c>
      <c r="FD159" s="2">
        <v>2949</v>
      </c>
      <c r="FE159" s="2">
        <v>2899</v>
      </c>
      <c r="FF159" s="2">
        <v>2844</v>
      </c>
      <c r="FG159" s="2">
        <v>2813</v>
      </c>
      <c r="FH159" s="2">
        <v>2918</v>
      </c>
      <c r="FI159" s="2">
        <v>2923</v>
      </c>
      <c r="FJ159" s="2">
        <v>2851</v>
      </c>
      <c r="FK159" s="2">
        <v>2784</v>
      </c>
      <c r="FL159" s="2">
        <v>2847</v>
      </c>
      <c r="FM159" s="2">
        <v>2770</v>
      </c>
      <c r="FN159" s="2">
        <v>2744</v>
      </c>
      <c r="FO159" s="2">
        <v>2721</v>
      </c>
      <c r="FP159" s="2">
        <v>2680</v>
      </c>
      <c r="FQ159" s="2">
        <v>2645</v>
      </c>
      <c r="FR159" s="2">
        <v>2624</v>
      </c>
      <c r="FS159" s="2">
        <v>2619</v>
      </c>
      <c r="FT159" s="2">
        <v>2613</v>
      </c>
      <c r="FU159" s="2">
        <v>2747</v>
      </c>
      <c r="FV159" s="2">
        <v>2617</v>
      </c>
      <c r="FW159" s="2">
        <v>2711</v>
      </c>
      <c r="FX159" s="2">
        <v>2769</v>
      </c>
      <c r="FY159" s="2">
        <v>2710</v>
      </c>
      <c r="FZ159" s="2">
        <v>2778</v>
      </c>
      <c r="GA159" s="2">
        <v>2736</v>
      </c>
      <c r="GB159" s="2">
        <v>2708</v>
      </c>
      <c r="GC159" s="2">
        <v>2732</v>
      </c>
      <c r="GD159" s="2">
        <v>2781</v>
      </c>
      <c r="GE159" s="2">
        <v>2720</v>
      </c>
      <c r="GF159" s="2">
        <v>2643</v>
      </c>
      <c r="GG159" s="2">
        <v>2720</v>
      </c>
      <c r="GH159" s="2">
        <v>2530</v>
      </c>
      <c r="GI159" s="2">
        <v>2442</v>
      </c>
      <c r="GJ159" s="2">
        <v>2411</v>
      </c>
      <c r="GK159" s="2">
        <v>2412</v>
      </c>
      <c r="GL159" s="2">
        <v>2345</v>
      </c>
      <c r="GM159" s="2">
        <v>2285</v>
      </c>
      <c r="GN159" s="2">
        <v>2242</v>
      </c>
      <c r="GO159" s="2">
        <v>2262</v>
      </c>
      <c r="GP159" s="2">
        <v>2232</v>
      </c>
      <c r="GQ159" s="2">
        <v>2220</v>
      </c>
      <c r="GR159" s="2">
        <v>2185</v>
      </c>
      <c r="GS159" s="2">
        <v>2191</v>
      </c>
      <c r="GT159" s="2">
        <v>2158</v>
      </c>
      <c r="GU159" s="2">
        <v>2137</v>
      </c>
      <c r="GV159" s="2">
        <v>2198</v>
      </c>
      <c r="GW159" s="2">
        <v>2248</v>
      </c>
      <c r="GX159" s="2">
        <v>2208</v>
      </c>
      <c r="GY159" s="2">
        <v>2208</v>
      </c>
      <c r="GZ159" s="2">
        <v>2205</v>
      </c>
      <c r="HA159" s="2">
        <v>2160</v>
      </c>
      <c r="HB159" s="2">
        <v>2128</v>
      </c>
      <c r="HC159" s="2">
        <v>2133</v>
      </c>
      <c r="HD159" s="2">
        <v>2188</v>
      </c>
      <c r="HE159" s="2">
        <v>2217</v>
      </c>
      <c r="HF159" s="2">
        <v>2244</v>
      </c>
      <c r="HG159" s="2">
        <v>2262</v>
      </c>
      <c r="HH159" s="2">
        <v>2263</v>
      </c>
      <c r="HI159" s="2">
        <v>2322</v>
      </c>
      <c r="HJ159" s="2">
        <v>2150</v>
      </c>
      <c r="HK159" s="2">
        <v>2129</v>
      </c>
      <c r="HL159" s="2">
        <v>2100</v>
      </c>
      <c r="HM159" s="2">
        <v>2096</v>
      </c>
      <c r="HN159" s="2">
        <v>2079</v>
      </c>
      <c r="HO159" s="2">
        <v>2070</v>
      </c>
      <c r="HP159" s="2">
        <v>2067</v>
      </c>
      <c r="HQ159" s="2">
        <v>2070</v>
      </c>
      <c r="HR159" s="2">
        <v>2093</v>
      </c>
      <c r="HS159" s="2">
        <v>2076</v>
      </c>
      <c r="HT159" s="2">
        <v>2061</v>
      </c>
      <c r="HU159" s="2">
        <v>2080</v>
      </c>
      <c r="HV159" s="2">
        <v>2085</v>
      </c>
      <c r="HW159" s="2">
        <v>2101</v>
      </c>
      <c r="HX159" s="2">
        <v>2150</v>
      </c>
      <c r="HY159" s="2">
        <v>2136</v>
      </c>
      <c r="HZ159" s="2">
        <v>2102</v>
      </c>
      <c r="IA159" s="2">
        <v>2114</v>
      </c>
      <c r="IB159" s="2">
        <v>2129</v>
      </c>
      <c r="IC159" s="2">
        <v>2118</v>
      </c>
      <c r="ID159" s="2">
        <v>2099</v>
      </c>
      <c r="IE159" s="2">
        <v>2104</v>
      </c>
      <c r="IF159" s="2">
        <v>2091</v>
      </c>
      <c r="IG159" s="2">
        <v>2076</v>
      </c>
      <c r="IH159" s="2">
        <v>2055</v>
      </c>
      <c r="II159" s="2">
        <v>2064</v>
      </c>
      <c r="IJ159" s="2">
        <v>2090</v>
      </c>
      <c r="IK159" s="2">
        <v>2088</v>
      </c>
      <c r="IL159" s="2">
        <v>2089</v>
      </c>
      <c r="IM159" s="2">
        <v>2054</v>
      </c>
      <c r="IN159" s="2">
        <v>2051</v>
      </c>
      <c r="IO159" s="2">
        <v>1988</v>
      </c>
      <c r="IP159" s="2">
        <v>1950</v>
      </c>
      <c r="IQ159" s="2">
        <v>1906</v>
      </c>
      <c r="IR159" s="2">
        <v>1874</v>
      </c>
      <c r="IS159" s="2">
        <v>1888</v>
      </c>
      <c r="IT159" s="2">
        <v>1870</v>
      </c>
    </row>
    <row r="160" spans="1:254" ht="15.9" customHeight="1">
      <c r="A160" s="65" t="s">
        <v>314</v>
      </c>
      <c r="B160" s="41" t="s">
        <v>315</v>
      </c>
      <c r="C160" s="45">
        <v>1077</v>
      </c>
      <c r="D160" s="16">
        <v>5</v>
      </c>
      <c r="E160" s="30">
        <v>1072</v>
      </c>
      <c r="F160" s="30">
        <v>1055</v>
      </c>
      <c r="G160" s="30">
        <v>1067</v>
      </c>
      <c r="H160" s="30">
        <v>1080</v>
      </c>
      <c r="I160" s="30">
        <v>1123</v>
      </c>
      <c r="J160" s="30">
        <v>1148</v>
      </c>
      <c r="K160" s="30">
        <v>1114</v>
      </c>
      <c r="L160" s="30">
        <v>1128</v>
      </c>
      <c r="M160" s="30">
        <v>1080</v>
      </c>
      <c r="N160" s="30">
        <v>1030</v>
      </c>
      <c r="O160" s="30">
        <v>1002</v>
      </c>
      <c r="P160" s="30">
        <v>1042</v>
      </c>
      <c r="Q160" s="30">
        <v>1067</v>
      </c>
      <c r="R160" s="30">
        <v>1045</v>
      </c>
      <c r="S160" s="30">
        <v>1038</v>
      </c>
      <c r="T160" s="30">
        <v>1005</v>
      </c>
      <c r="U160" s="30">
        <v>1041</v>
      </c>
      <c r="V160" s="30">
        <v>1030</v>
      </c>
      <c r="W160" s="30">
        <v>1046</v>
      </c>
      <c r="X160" s="30">
        <v>1036</v>
      </c>
      <c r="Y160" s="30">
        <v>1035</v>
      </c>
      <c r="Z160" s="30">
        <v>1036</v>
      </c>
      <c r="AA160" s="30">
        <v>1012</v>
      </c>
      <c r="AB160" s="30">
        <v>998</v>
      </c>
      <c r="AC160" s="30">
        <v>968</v>
      </c>
      <c r="AD160" s="30">
        <v>930</v>
      </c>
      <c r="AE160" s="30">
        <v>937</v>
      </c>
      <c r="AF160" s="30">
        <v>926</v>
      </c>
      <c r="AG160" s="30">
        <v>896</v>
      </c>
      <c r="AH160" s="30">
        <v>914</v>
      </c>
      <c r="AI160" s="30">
        <v>895</v>
      </c>
      <c r="AJ160" s="30">
        <v>908</v>
      </c>
      <c r="AK160" s="30">
        <v>928</v>
      </c>
      <c r="AL160" s="30">
        <v>909</v>
      </c>
      <c r="AM160" s="30">
        <v>934</v>
      </c>
      <c r="AN160" s="30">
        <v>950</v>
      </c>
      <c r="AO160" s="30">
        <v>934</v>
      </c>
      <c r="AP160" s="30">
        <v>960</v>
      </c>
      <c r="AQ160" s="30">
        <v>975</v>
      </c>
      <c r="AR160" s="30">
        <v>1013</v>
      </c>
      <c r="AS160" s="30">
        <v>1029</v>
      </c>
      <c r="AT160" s="30">
        <v>1043</v>
      </c>
      <c r="AU160" s="30">
        <v>1063</v>
      </c>
      <c r="AV160" s="30">
        <v>1075</v>
      </c>
      <c r="AW160" s="30">
        <v>1075</v>
      </c>
      <c r="AX160" s="30">
        <v>1077</v>
      </c>
      <c r="AY160" s="30">
        <v>1108</v>
      </c>
      <c r="AZ160" s="30">
        <v>1089</v>
      </c>
      <c r="BA160" s="30">
        <v>1039</v>
      </c>
      <c r="BB160" s="30">
        <v>1020</v>
      </c>
      <c r="BC160" s="30">
        <v>996</v>
      </c>
      <c r="BD160" s="30">
        <v>1008</v>
      </c>
      <c r="BE160" s="30">
        <v>1007</v>
      </c>
      <c r="BF160" s="30">
        <v>1013</v>
      </c>
      <c r="BG160" s="30">
        <v>1000</v>
      </c>
      <c r="BH160" s="30">
        <v>985</v>
      </c>
      <c r="BI160" s="30">
        <v>1008</v>
      </c>
      <c r="BJ160" s="30">
        <v>941</v>
      </c>
      <c r="BK160" s="30">
        <v>932</v>
      </c>
      <c r="BL160" s="30">
        <v>931</v>
      </c>
      <c r="BM160" s="2">
        <v>947</v>
      </c>
      <c r="BN160" s="2">
        <v>942</v>
      </c>
      <c r="BO160" s="2">
        <v>925</v>
      </c>
      <c r="BP160" s="2">
        <v>915</v>
      </c>
      <c r="BQ160" s="2">
        <v>889</v>
      </c>
      <c r="BR160" s="2">
        <v>867</v>
      </c>
      <c r="BS160" s="2">
        <v>868</v>
      </c>
      <c r="BT160" s="2">
        <v>870</v>
      </c>
      <c r="BU160" s="2">
        <v>876</v>
      </c>
      <c r="BV160" s="2">
        <v>905</v>
      </c>
      <c r="BW160" s="2">
        <v>923</v>
      </c>
      <c r="BX160" s="2">
        <v>944</v>
      </c>
      <c r="BY160" s="2">
        <v>927</v>
      </c>
      <c r="BZ160" s="2">
        <v>939</v>
      </c>
      <c r="CA160" s="2">
        <v>899</v>
      </c>
      <c r="CB160" s="2">
        <v>899</v>
      </c>
      <c r="CC160" s="2">
        <v>862</v>
      </c>
      <c r="CD160" s="2">
        <v>836</v>
      </c>
      <c r="CE160" s="2">
        <v>802</v>
      </c>
      <c r="CF160" s="2">
        <v>809</v>
      </c>
      <c r="CG160" s="2">
        <v>836</v>
      </c>
      <c r="CH160" s="2">
        <v>842</v>
      </c>
      <c r="CI160" s="2">
        <v>835</v>
      </c>
      <c r="CJ160" s="2">
        <v>829</v>
      </c>
      <c r="CK160" s="2">
        <v>822</v>
      </c>
      <c r="CL160" s="2">
        <v>810</v>
      </c>
      <c r="CM160" s="2">
        <v>812</v>
      </c>
      <c r="CN160" s="2">
        <v>783</v>
      </c>
      <c r="CO160" s="2">
        <v>762</v>
      </c>
      <c r="CP160" s="2">
        <v>805</v>
      </c>
      <c r="CQ160" s="2">
        <v>798</v>
      </c>
      <c r="CR160" s="2">
        <v>807</v>
      </c>
      <c r="CS160" s="2">
        <v>807</v>
      </c>
      <c r="CT160" s="2">
        <v>798</v>
      </c>
      <c r="CU160" s="2">
        <v>823</v>
      </c>
      <c r="CV160" s="2">
        <v>829</v>
      </c>
      <c r="CW160" s="2">
        <v>826</v>
      </c>
      <c r="CX160" s="2">
        <v>820</v>
      </c>
      <c r="CY160" s="2">
        <v>808</v>
      </c>
      <c r="CZ160" s="2">
        <v>822</v>
      </c>
      <c r="DA160" s="2">
        <v>839</v>
      </c>
      <c r="DB160" s="2">
        <v>828</v>
      </c>
      <c r="DC160" s="2">
        <v>808</v>
      </c>
      <c r="DD160" s="2">
        <v>806</v>
      </c>
      <c r="DE160" s="2">
        <v>794</v>
      </c>
      <c r="DF160" s="2">
        <v>780</v>
      </c>
      <c r="DG160" s="2">
        <v>792</v>
      </c>
      <c r="DH160" s="2">
        <v>788</v>
      </c>
      <c r="DI160" s="2">
        <v>849</v>
      </c>
      <c r="DJ160" s="2">
        <v>793</v>
      </c>
      <c r="DK160" s="2">
        <v>767</v>
      </c>
      <c r="DL160" s="2">
        <v>758</v>
      </c>
      <c r="DM160" s="2">
        <v>827</v>
      </c>
      <c r="DN160" s="2">
        <v>850</v>
      </c>
      <c r="DO160" s="2">
        <v>830</v>
      </c>
      <c r="DP160" s="2">
        <v>807</v>
      </c>
      <c r="DQ160" s="2">
        <v>804</v>
      </c>
      <c r="DR160" s="2">
        <v>798</v>
      </c>
      <c r="DS160" s="2">
        <v>840</v>
      </c>
      <c r="DT160" s="2">
        <v>842</v>
      </c>
      <c r="DU160" s="2">
        <v>834</v>
      </c>
      <c r="DV160" s="2">
        <v>848</v>
      </c>
      <c r="DW160" s="2">
        <v>831</v>
      </c>
      <c r="DX160" s="2">
        <v>827</v>
      </c>
      <c r="DY160" s="2">
        <v>918</v>
      </c>
      <c r="DZ160" s="2">
        <v>940</v>
      </c>
      <c r="EA160" s="2">
        <v>942</v>
      </c>
      <c r="EB160" s="2">
        <v>898</v>
      </c>
      <c r="EC160" s="2">
        <v>932</v>
      </c>
      <c r="ED160" s="2">
        <v>941</v>
      </c>
      <c r="EE160" s="2">
        <v>959</v>
      </c>
      <c r="EF160" s="2">
        <v>942</v>
      </c>
      <c r="EG160" s="2">
        <v>940</v>
      </c>
      <c r="EH160" s="2">
        <v>938</v>
      </c>
      <c r="EI160" s="2">
        <v>968</v>
      </c>
      <c r="EJ160" s="2">
        <v>980</v>
      </c>
      <c r="EK160" s="2">
        <v>980</v>
      </c>
      <c r="EL160" s="2">
        <v>1006</v>
      </c>
      <c r="EM160" s="2">
        <v>1007</v>
      </c>
      <c r="EN160" s="2">
        <v>1015</v>
      </c>
      <c r="EO160" s="2">
        <v>997</v>
      </c>
      <c r="EP160" s="2">
        <v>1013</v>
      </c>
      <c r="EQ160" s="2">
        <v>1008</v>
      </c>
      <c r="ER160" s="2">
        <v>1033</v>
      </c>
      <c r="ES160" s="2">
        <v>1019</v>
      </c>
      <c r="ET160" s="2">
        <v>1050</v>
      </c>
      <c r="EU160" s="2">
        <v>1042</v>
      </c>
      <c r="EV160" s="2">
        <v>1048</v>
      </c>
      <c r="EW160" s="2">
        <v>1044</v>
      </c>
      <c r="EX160" s="2">
        <v>1044</v>
      </c>
      <c r="EY160" s="2">
        <v>1038</v>
      </c>
      <c r="EZ160" s="2">
        <v>1030</v>
      </c>
      <c r="FA160" s="2">
        <v>1070</v>
      </c>
      <c r="FB160" s="2">
        <v>1055</v>
      </c>
      <c r="FC160" s="2">
        <v>1045</v>
      </c>
      <c r="FD160" s="2">
        <v>1043</v>
      </c>
      <c r="FE160" s="2">
        <v>1060</v>
      </c>
      <c r="FF160" s="2">
        <v>1048</v>
      </c>
      <c r="FG160" s="2">
        <v>1038</v>
      </c>
      <c r="FH160" s="2">
        <v>1060</v>
      </c>
      <c r="FI160" s="2">
        <v>1067</v>
      </c>
      <c r="FJ160" s="2">
        <v>1070</v>
      </c>
      <c r="FK160" s="2">
        <v>1060</v>
      </c>
      <c r="FL160" s="2">
        <v>1079</v>
      </c>
      <c r="FM160" s="2">
        <v>1094</v>
      </c>
      <c r="FN160" s="2">
        <v>1082</v>
      </c>
      <c r="FO160" s="2">
        <v>1092</v>
      </c>
      <c r="FP160" s="2">
        <v>1083</v>
      </c>
      <c r="FQ160" s="2">
        <v>1095</v>
      </c>
      <c r="FR160" s="2">
        <v>1098.75</v>
      </c>
      <c r="FS160" s="2">
        <v>1093.75</v>
      </c>
      <c r="FT160" s="2">
        <v>1072.5</v>
      </c>
      <c r="FU160" s="2">
        <v>1070</v>
      </c>
      <c r="FV160" s="2">
        <v>1055</v>
      </c>
      <c r="FW160" s="2">
        <v>1075</v>
      </c>
      <c r="FX160" s="2">
        <v>1100</v>
      </c>
      <c r="FY160" s="2">
        <v>1100</v>
      </c>
      <c r="FZ160" s="2">
        <v>1120</v>
      </c>
      <c r="GA160" s="2">
        <v>1123.75</v>
      </c>
      <c r="GB160" s="2">
        <v>1095</v>
      </c>
      <c r="GC160" s="2">
        <v>1065</v>
      </c>
      <c r="GD160" s="2">
        <v>1005</v>
      </c>
      <c r="GE160" s="2">
        <v>993.75</v>
      </c>
      <c r="GF160" s="2">
        <v>986.25</v>
      </c>
      <c r="GG160" s="2">
        <v>1013.75</v>
      </c>
      <c r="GH160" s="2">
        <v>1000</v>
      </c>
      <c r="GI160" s="2">
        <v>970</v>
      </c>
      <c r="GJ160" s="2">
        <v>962.5</v>
      </c>
      <c r="GK160" s="2">
        <v>960</v>
      </c>
      <c r="GL160" s="2">
        <v>988.75</v>
      </c>
      <c r="GM160" s="2">
        <v>972.5</v>
      </c>
      <c r="GN160" s="2">
        <v>992.5</v>
      </c>
      <c r="GO160" s="2">
        <v>997.5</v>
      </c>
      <c r="GP160" s="2">
        <v>985</v>
      </c>
      <c r="GQ160" s="2">
        <v>995</v>
      </c>
      <c r="GR160" s="2">
        <v>973.75</v>
      </c>
      <c r="GS160" s="2">
        <v>990</v>
      </c>
      <c r="GT160" s="2">
        <v>1005</v>
      </c>
      <c r="GU160" s="2">
        <v>1011.25</v>
      </c>
      <c r="GV160" s="2">
        <v>1036.25</v>
      </c>
      <c r="GW160" s="2">
        <v>1028.75</v>
      </c>
      <c r="GX160" s="2">
        <v>1063.75</v>
      </c>
      <c r="GY160" s="2">
        <v>1047.5</v>
      </c>
      <c r="GZ160" s="2">
        <v>1037.5</v>
      </c>
      <c r="HA160" s="2">
        <v>1015</v>
      </c>
      <c r="HB160" s="2">
        <v>1020</v>
      </c>
      <c r="HC160" s="2">
        <v>1030</v>
      </c>
      <c r="HD160" s="2">
        <v>1070</v>
      </c>
      <c r="HE160" s="2">
        <v>1076.25</v>
      </c>
      <c r="HF160" s="2">
        <v>1062.5</v>
      </c>
      <c r="HG160" s="2">
        <v>1068.75</v>
      </c>
      <c r="HH160" s="2">
        <v>1070</v>
      </c>
      <c r="HI160" s="2">
        <v>1088.75</v>
      </c>
      <c r="HJ160" s="2">
        <v>1093.75</v>
      </c>
      <c r="HK160" s="2">
        <v>1096.25</v>
      </c>
      <c r="HL160" s="2">
        <v>1091.25</v>
      </c>
      <c r="HM160" s="2">
        <v>1116.25</v>
      </c>
      <c r="HN160" s="2">
        <v>1108.75</v>
      </c>
      <c r="HO160" s="2">
        <v>1107.5</v>
      </c>
      <c r="HP160" s="2">
        <v>1103.75</v>
      </c>
      <c r="HQ160" s="2">
        <v>1092.5</v>
      </c>
      <c r="HR160" s="2">
        <v>1076.25</v>
      </c>
      <c r="HS160" s="2">
        <v>1046.25</v>
      </c>
      <c r="HT160" s="2">
        <v>1060</v>
      </c>
      <c r="HU160" s="2">
        <v>1058.75</v>
      </c>
      <c r="HV160" s="2">
        <v>1093.75</v>
      </c>
      <c r="HW160" s="2">
        <v>1113.75</v>
      </c>
      <c r="HX160" s="2">
        <v>1127.5</v>
      </c>
      <c r="HY160" s="2">
        <v>1106.25</v>
      </c>
      <c r="HZ160" s="2">
        <v>1123.75</v>
      </c>
      <c r="IA160" s="2">
        <v>1115</v>
      </c>
      <c r="IB160" s="2">
        <v>1135</v>
      </c>
      <c r="IC160" s="2">
        <v>1145</v>
      </c>
      <c r="ID160" s="2">
        <v>1121.25</v>
      </c>
      <c r="IE160" s="2">
        <v>1096.25</v>
      </c>
      <c r="IF160" s="2">
        <v>1108.75</v>
      </c>
      <c r="IG160" s="2">
        <v>1101.25</v>
      </c>
      <c r="IH160" s="2">
        <v>1078.75</v>
      </c>
      <c r="II160" s="2">
        <v>1083.75</v>
      </c>
      <c r="IJ160" s="2">
        <v>1063.75</v>
      </c>
      <c r="IK160" s="2">
        <v>1070</v>
      </c>
      <c r="IL160" s="2">
        <v>1087.5</v>
      </c>
      <c r="IM160" s="2">
        <v>1090</v>
      </c>
      <c r="IN160" s="2">
        <v>1073.75</v>
      </c>
      <c r="IO160" s="2">
        <v>1065</v>
      </c>
      <c r="IP160" s="2">
        <v>1022.5</v>
      </c>
      <c r="IQ160" s="2">
        <v>1027.5</v>
      </c>
      <c r="IR160" s="2">
        <v>1005</v>
      </c>
      <c r="IS160" s="2">
        <v>937.5</v>
      </c>
      <c r="IT160" s="2">
        <v>915</v>
      </c>
    </row>
    <row r="161" spans="1:254" ht="15.9" customHeight="1">
      <c r="A161" s="65" t="s">
        <v>316</v>
      </c>
      <c r="B161" s="41" t="s">
        <v>317</v>
      </c>
      <c r="C161" s="45">
        <v>1075</v>
      </c>
      <c r="D161" s="16">
        <v>6</v>
      </c>
      <c r="E161" s="30">
        <v>1069</v>
      </c>
      <c r="F161" s="30">
        <v>1066</v>
      </c>
      <c r="G161" s="30">
        <v>1062</v>
      </c>
      <c r="H161" s="30">
        <v>1047</v>
      </c>
      <c r="I161" s="30">
        <v>1072</v>
      </c>
      <c r="J161" s="30">
        <v>1084</v>
      </c>
      <c r="K161" s="30">
        <v>1060</v>
      </c>
      <c r="L161" s="30">
        <v>1112</v>
      </c>
      <c r="M161" s="30">
        <v>1100</v>
      </c>
      <c r="N161" s="30">
        <v>1090</v>
      </c>
      <c r="O161" s="30">
        <v>1096</v>
      </c>
      <c r="P161" s="30">
        <v>1108</v>
      </c>
      <c r="Q161" s="30">
        <v>1106</v>
      </c>
      <c r="R161" s="30">
        <v>1098</v>
      </c>
      <c r="S161" s="30">
        <v>1105</v>
      </c>
      <c r="T161" s="30">
        <v>1115</v>
      </c>
      <c r="U161" s="30">
        <v>1117</v>
      </c>
      <c r="V161" s="30">
        <v>1111</v>
      </c>
      <c r="W161" s="30">
        <v>1113</v>
      </c>
      <c r="X161" s="30">
        <v>1100</v>
      </c>
      <c r="Y161" s="30">
        <v>1098</v>
      </c>
      <c r="Z161" s="30">
        <v>1095</v>
      </c>
      <c r="AA161" s="30">
        <v>1096</v>
      </c>
      <c r="AB161" s="30">
        <v>1090</v>
      </c>
      <c r="AC161" s="30">
        <v>1077</v>
      </c>
      <c r="AD161" s="30">
        <v>1072</v>
      </c>
      <c r="AE161" s="30">
        <v>1077</v>
      </c>
      <c r="AF161" s="30">
        <v>1064</v>
      </c>
      <c r="AG161" s="30">
        <v>1056</v>
      </c>
      <c r="AH161" s="30">
        <v>1055</v>
      </c>
      <c r="AI161" s="30">
        <v>1050</v>
      </c>
      <c r="AJ161" s="30">
        <v>1055</v>
      </c>
      <c r="AK161" s="30">
        <v>1056</v>
      </c>
      <c r="AL161" s="30">
        <v>1062</v>
      </c>
      <c r="AM161" s="30">
        <v>1070</v>
      </c>
      <c r="AN161" s="30">
        <v>1077</v>
      </c>
      <c r="AO161" s="30">
        <v>1093</v>
      </c>
      <c r="AP161" s="30">
        <v>1107</v>
      </c>
      <c r="AQ161" s="30">
        <v>1090</v>
      </c>
      <c r="AR161" s="30">
        <v>1087</v>
      </c>
      <c r="AS161" s="30">
        <v>1092</v>
      </c>
      <c r="AT161" s="30">
        <v>1091</v>
      </c>
      <c r="AU161" s="30">
        <v>1077</v>
      </c>
      <c r="AV161" s="30">
        <v>1069</v>
      </c>
      <c r="AW161" s="30">
        <v>1060</v>
      </c>
      <c r="AX161" s="30">
        <v>1066</v>
      </c>
      <c r="AY161" s="30">
        <v>1058</v>
      </c>
      <c r="AZ161" s="30">
        <v>1067</v>
      </c>
      <c r="BA161" s="30">
        <v>1087</v>
      </c>
      <c r="BB161" s="30">
        <v>1096</v>
      </c>
      <c r="BC161" s="30">
        <v>1094</v>
      </c>
      <c r="BD161" s="30">
        <v>1093</v>
      </c>
      <c r="BE161" s="30">
        <v>1100</v>
      </c>
      <c r="BF161" s="30">
        <v>1107</v>
      </c>
      <c r="BG161" s="30">
        <v>1129</v>
      </c>
      <c r="BH161" s="30">
        <v>1104</v>
      </c>
      <c r="BI161" s="30">
        <v>1130</v>
      </c>
      <c r="BJ161" s="30">
        <v>1107</v>
      </c>
      <c r="BK161" s="30">
        <v>1124</v>
      </c>
      <c r="BL161" s="30">
        <v>1146</v>
      </c>
      <c r="BM161" s="2">
        <v>1155</v>
      </c>
      <c r="BN161" s="2">
        <v>1166</v>
      </c>
      <c r="BO161" s="2">
        <v>1160</v>
      </c>
      <c r="BP161" s="2">
        <v>1152</v>
      </c>
      <c r="BQ161" s="2">
        <v>1150</v>
      </c>
      <c r="BR161" s="2">
        <v>1156</v>
      </c>
      <c r="BS161" s="2">
        <v>1163</v>
      </c>
      <c r="BT161" s="2">
        <v>1179</v>
      </c>
      <c r="BU161" s="2">
        <v>1140</v>
      </c>
      <c r="BV161" s="2">
        <v>1126</v>
      </c>
      <c r="BW161" s="2">
        <v>1121</v>
      </c>
      <c r="BX161" s="2">
        <v>1123</v>
      </c>
      <c r="BY161" s="2">
        <v>1136</v>
      </c>
      <c r="BZ161" s="2">
        <v>1135</v>
      </c>
      <c r="CA161" s="2">
        <v>1128</v>
      </c>
      <c r="CB161" s="2">
        <v>1135</v>
      </c>
      <c r="CC161" s="2">
        <v>1138</v>
      </c>
      <c r="CD161" s="2">
        <v>1121</v>
      </c>
      <c r="CE161" s="2">
        <v>1121</v>
      </c>
      <c r="CF161" s="2">
        <v>1120</v>
      </c>
      <c r="CG161" s="2">
        <v>1118</v>
      </c>
      <c r="CH161" s="2">
        <v>1130</v>
      </c>
      <c r="CI161" s="2">
        <v>1116</v>
      </c>
      <c r="CJ161" s="2">
        <v>1102</v>
      </c>
      <c r="CK161" s="2">
        <v>1093</v>
      </c>
      <c r="CL161" s="2">
        <v>1091</v>
      </c>
      <c r="CM161" s="2">
        <v>1089</v>
      </c>
      <c r="CN161" s="2">
        <v>1075</v>
      </c>
      <c r="CO161" s="2">
        <v>1057</v>
      </c>
      <c r="CP161" s="2">
        <v>1135</v>
      </c>
      <c r="CQ161" s="2">
        <v>1129</v>
      </c>
      <c r="CR161" s="2">
        <v>1129</v>
      </c>
      <c r="CS161" s="2">
        <v>1113</v>
      </c>
      <c r="CT161" s="2">
        <v>1098</v>
      </c>
      <c r="CU161" s="2">
        <v>1120</v>
      </c>
      <c r="CV161" s="2">
        <v>1120</v>
      </c>
      <c r="CW161" s="2">
        <v>1106</v>
      </c>
      <c r="CX161" s="2">
        <v>1099</v>
      </c>
      <c r="CY161" s="2">
        <v>1097</v>
      </c>
      <c r="CZ161" s="2">
        <v>1097</v>
      </c>
      <c r="DA161" s="2">
        <v>1113</v>
      </c>
      <c r="DB161" s="2">
        <v>1097</v>
      </c>
      <c r="DC161" s="2">
        <v>1067</v>
      </c>
      <c r="DD161" s="2">
        <v>1091</v>
      </c>
      <c r="DE161" s="2">
        <v>1100</v>
      </c>
      <c r="DF161" s="2">
        <v>1078</v>
      </c>
      <c r="DG161" s="2">
        <v>1111</v>
      </c>
      <c r="DH161" s="2">
        <v>1128</v>
      </c>
      <c r="DI161" s="2">
        <v>1134</v>
      </c>
      <c r="DJ161" s="2">
        <v>1127</v>
      </c>
      <c r="DK161" s="2">
        <v>1125</v>
      </c>
      <c r="DL161" s="2">
        <v>1116</v>
      </c>
      <c r="DM161" s="2">
        <v>1123</v>
      </c>
      <c r="DN161" s="2">
        <v>1128</v>
      </c>
      <c r="DO161" s="2">
        <v>1136</v>
      </c>
      <c r="DP161" s="2">
        <v>1133</v>
      </c>
      <c r="DQ161" s="2">
        <v>1141</v>
      </c>
      <c r="DR161" s="2">
        <v>1157</v>
      </c>
      <c r="DS161" s="2">
        <v>1181</v>
      </c>
      <c r="DT161" s="2">
        <v>1167</v>
      </c>
      <c r="DU161" s="2">
        <v>1164</v>
      </c>
      <c r="DV161" s="2">
        <v>1160</v>
      </c>
      <c r="DW161" s="2">
        <v>1157</v>
      </c>
      <c r="DX161" s="2">
        <v>1142</v>
      </c>
      <c r="DY161" s="2">
        <v>1133</v>
      </c>
      <c r="DZ161" s="2">
        <v>1130</v>
      </c>
      <c r="EA161" s="2">
        <v>1188</v>
      </c>
      <c r="EB161" s="2">
        <v>1176</v>
      </c>
      <c r="EC161" s="2">
        <v>1194</v>
      </c>
      <c r="ED161" s="2">
        <v>1203</v>
      </c>
      <c r="EE161" s="2">
        <v>1207</v>
      </c>
      <c r="EF161" s="2">
        <v>1218</v>
      </c>
      <c r="EG161" s="2">
        <v>1209</v>
      </c>
      <c r="EH161" s="2">
        <v>1205</v>
      </c>
      <c r="EI161" s="2">
        <v>1222</v>
      </c>
      <c r="EJ161" s="2">
        <v>1233</v>
      </c>
      <c r="EK161" s="2">
        <v>1225</v>
      </c>
      <c r="EL161" s="2">
        <v>1210</v>
      </c>
      <c r="EM161" s="2">
        <v>1202</v>
      </c>
      <c r="EN161" s="2">
        <v>1208</v>
      </c>
      <c r="EO161" s="2">
        <v>1223</v>
      </c>
      <c r="EP161" s="2">
        <v>1213</v>
      </c>
      <c r="EQ161" s="2">
        <v>1229</v>
      </c>
      <c r="ER161" s="2">
        <v>1205</v>
      </c>
      <c r="ES161" s="2">
        <v>1178</v>
      </c>
      <c r="ET161" s="2">
        <v>1185</v>
      </c>
      <c r="EU161" s="2">
        <v>1168</v>
      </c>
      <c r="EV161" s="2">
        <v>1162</v>
      </c>
      <c r="EW161" s="2">
        <v>1142</v>
      </c>
      <c r="EX161" s="2">
        <v>1132</v>
      </c>
      <c r="EY161" s="2">
        <v>1120</v>
      </c>
      <c r="EZ161" s="2">
        <v>1088</v>
      </c>
      <c r="FA161" s="2">
        <v>1086</v>
      </c>
      <c r="FB161" s="2">
        <v>1040</v>
      </c>
      <c r="FC161" s="2">
        <v>1026</v>
      </c>
      <c r="FD161" s="2">
        <v>1034</v>
      </c>
      <c r="FE161" s="2">
        <v>1022</v>
      </c>
      <c r="FF161" s="2">
        <v>1022</v>
      </c>
      <c r="FG161" s="2">
        <v>1014</v>
      </c>
      <c r="FH161" s="2">
        <v>1017</v>
      </c>
      <c r="FI161" s="2">
        <v>1011</v>
      </c>
      <c r="FJ161" s="2">
        <v>1008</v>
      </c>
      <c r="FK161" s="2">
        <v>1010</v>
      </c>
      <c r="FL161" s="2">
        <v>1006</v>
      </c>
      <c r="FM161" s="2">
        <v>1007</v>
      </c>
      <c r="FN161" s="2">
        <v>1012</v>
      </c>
      <c r="FO161" s="2">
        <v>1028</v>
      </c>
      <c r="FP161" s="2">
        <v>1038</v>
      </c>
      <c r="FQ161" s="2">
        <v>1035</v>
      </c>
      <c r="FR161" s="2">
        <v>1030</v>
      </c>
      <c r="FS161" s="2">
        <v>1026</v>
      </c>
      <c r="FT161" s="2">
        <v>1012</v>
      </c>
      <c r="FU161" s="2">
        <v>1009</v>
      </c>
      <c r="FV161" s="2">
        <v>1008</v>
      </c>
      <c r="FW161" s="2">
        <v>1006</v>
      </c>
      <c r="FX161" s="2">
        <v>1018</v>
      </c>
      <c r="FY161" s="2">
        <v>1013</v>
      </c>
      <c r="FZ161" s="2">
        <v>1011</v>
      </c>
      <c r="GA161" s="2">
        <v>1011</v>
      </c>
      <c r="GB161" s="2">
        <v>1002</v>
      </c>
      <c r="GC161" s="2">
        <v>1002</v>
      </c>
      <c r="GD161" s="2">
        <v>997</v>
      </c>
      <c r="GE161" s="2">
        <v>999</v>
      </c>
      <c r="GF161" s="2">
        <v>990</v>
      </c>
      <c r="GG161" s="2">
        <v>996</v>
      </c>
      <c r="GH161" s="2">
        <v>1000</v>
      </c>
      <c r="GI161" s="2">
        <v>999</v>
      </c>
      <c r="GJ161" s="2">
        <v>999</v>
      </c>
      <c r="GK161" s="2">
        <v>1025</v>
      </c>
      <c r="GL161" s="2">
        <v>1038</v>
      </c>
      <c r="GM161" s="2">
        <v>1040</v>
      </c>
      <c r="GN161" s="2">
        <v>1038</v>
      </c>
      <c r="GO161" s="2">
        <v>1033</v>
      </c>
      <c r="GP161" s="2">
        <v>1029</v>
      </c>
      <c r="GQ161" s="2">
        <v>1035</v>
      </c>
      <c r="GR161" s="2">
        <v>1021</v>
      </c>
      <c r="GS161" s="2">
        <v>1017</v>
      </c>
      <c r="GT161" s="2">
        <v>1014</v>
      </c>
      <c r="GU161" s="2">
        <v>993</v>
      </c>
      <c r="GV161" s="2">
        <v>1000</v>
      </c>
      <c r="GW161" s="2">
        <v>1009</v>
      </c>
      <c r="GX161" s="2">
        <v>1014</v>
      </c>
      <c r="GY161" s="2">
        <v>1018</v>
      </c>
      <c r="GZ161" s="2">
        <v>1017</v>
      </c>
      <c r="HA161" s="2">
        <v>1001</v>
      </c>
      <c r="HB161" s="2">
        <v>997</v>
      </c>
      <c r="HC161" s="2">
        <v>1007</v>
      </c>
      <c r="HD161" s="2">
        <v>1030</v>
      </c>
      <c r="HE161" s="2">
        <v>1041</v>
      </c>
      <c r="HF161" s="2">
        <v>1035</v>
      </c>
      <c r="HG161" s="2">
        <v>1035</v>
      </c>
      <c r="HH161" s="2">
        <v>1028</v>
      </c>
      <c r="HI161" s="2">
        <v>1032</v>
      </c>
      <c r="HJ161" s="2">
        <v>1022</v>
      </c>
      <c r="HK161" s="2">
        <v>1027</v>
      </c>
      <c r="HL161" s="2">
        <v>1028</v>
      </c>
      <c r="HM161" s="2">
        <v>1035</v>
      </c>
      <c r="HN161" s="2">
        <v>1035</v>
      </c>
      <c r="HO161" s="2">
        <v>1032</v>
      </c>
      <c r="HP161" s="2">
        <v>1041</v>
      </c>
      <c r="HQ161" s="2">
        <v>1042</v>
      </c>
      <c r="HR161" s="2">
        <v>1039</v>
      </c>
      <c r="HS161" s="2">
        <v>1029</v>
      </c>
      <c r="HT161" s="2">
        <v>1020</v>
      </c>
      <c r="HU161" s="2">
        <v>1015</v>
      </c>
      <c r="HV161" s="2">
        <v>1019</v>
      </c>
      <c r="HW161" s="2">
        <v>1009</v>
      </c>
      <c r="HX161" s="2">
        <v>1007</v>
      </c>
      <c r="HY161" s="2">
        <v>1006</v>
      </c>
      <c r="HZ161" s="2">
        <v>999</v>
      </c>
      <c r="IA161" s="2">
        <v>1003</v>
      </c>
      <c r="IB161" s="2">
        <v>1022</v>
      </c>
      <c r="IC161" s="2">
        <v>1016</v>
      </c>
      <c r="ID161" s="2">
        <v>1011</v>
      </c>
      <c r="IE161" s="2">
        <v>1014</v>
      </c>
      <c r="IF161" s="2">
        <v>997</v>
      </c>
      <c r="IG161" s="2">
        <v>995</v>
      </c>
      <c r="IH161" s="2">
        <v>990</v>
      </c>
      <c r="II161" s="2">
        <v>996</v>
      </c>
      <c r="IJ161" s="2">
        <v>997</v>
      </c>
      <c r="IK161" s="2">
        <v>993</v>
      </c>
      <c r="IL161" s="2">
        <v>999</v>
      </c>
      <c r="IM161" s="2">
        <v>999</v>
      </c>
      <c r="IN161" s="2">
        <v>995</v>
      </c>
      <c r="IO161" s="2">
        <v>992</v>
      </c>
      <c r="IP161" s="2">
        <v>982</v>
      </c>
      <c r="IQ161" s="2">
        <v>980</v>
      </c>
      <c r="IR161" s="2">
        <v>976</v>
      </c>
      <c r="IS161" s="2">
        <v>975</v>
      </c>
      <c r="IT161" s="2">
        <v>971</v>
      </c>
    </row>
    <row r="162" spans="1:254" ht="15.9" customHeight="1">
      <c r="A162" s="65" t="s">
        <v>318</v>
      </c>
      <c r="B162" s="41" t="s">
        <v>319</v>
      </c>
      <c r="C162" s="45">
        <v>4380</v>
      </c>
      <c r="D162" s="16">
        <v>-15</v>
      </c>
      <c r="E162" s="30">
        <v>4395</v>
      </c>
      <c r="F162" s="30">
        <v>4375</v>
      </c>
      <c r="G162" s="30">
        <v>4375</v>
      </c>
      <c r="H162" s="30">
        <v>4420</v>
      </c>
      <c r="I162" s="30">
        <v>4450</v>
      </c>
      <c r="J162" s="30">
        <v>4445</v>
      </c>
      <c r="K162" s="30">
        <v>4445</v>
      </c>
      <c r="L162" s="30">
        <v>4560</v>
      </c>
      <c r="M162" s="30">
        <v>4615</v>
      </c>
      <c r="N162" s="30">
        <v>4525</v>
      </c>
      <c r="O162" s="30">
        <v>4435</v>
      </c>
      <c r="P162" s="30">
        <v>4420</v>
      </c>
      <c r="Q162" s="30">
        <v>4390</v>
      </c>
      <c r="R162" s="30">
        <v>4355</v>
      </c>
      <c r="S162" s="30">
        <v>4380</v>
      </c>
      <c r="T162" s="30">
        <v>4395</v>
      </c>
      <c r="U162" s="30">
        <v>4380</v>
      </c>
      <c r="V162" s="30">
        <v>4375</v>
      </c>
      <c r="W162" s="30">
        <v>4375</v>
      </c>
      <c r="X162" s="30">
        <v>4335</v>
      </c>
      <c r="Y162" s="30">
        <v>4350</v>
      </c>
      <c r="Z162" s="30">
        <v>4315</v>
      </c>
      <c r="AA162" s="30">
        <v>4350</v>
      </c>
      <c r="AB162" s="30">
        <v>4355</v>
      </c>
      <c r="AC162" s="30">
        <v>4350</v>
      </c>
      <c r="AD162" s="30">
        <v>4310</v>
      </c>
      <c r="AE162" s="30">
        <v>4300</v>
      </c>
      <c r="AF162" s="30">
        <v>4310</v>
      </c>
      <c r="AG162" s="30">
        <v>4310</v>
      </c>
      <c r="AH162" s="30">
        <v>4370</v>
      </c>
      <c r="AI162" s="30">
        <v>4355</v>
      </c>
      <c r="AJ162" s="30">
        <v>4335</v>
      </c>
      <c r="AK162" s="30">
        <v>4330</v>
      </c>
      <c r="AL162" s="30">
        <v>4245</v>
      </c>
      <c r="AM162" s="30">
        <v>4315</v>
      </c>
      <c r="AN162" s="30">
        <v>4325</v>
      </c>
      <c r="AO162" s="30">
        <v>4295</v>
      </c>
      <c r="AP162" s="30">
        <v>4295</v>
      </c>
      <c r="AQ162" s="30">
        <v>4290</v>
      </c>
      <c r="AR162" s="30">
        <v>4260</v>
      </c>
      <c r="AS162" s="30">
        <v>4300</v>
      </c>
      <c r="AT162" s="30">
        <v>4300</v>
      </c>
      <c r="AU162" s="30">
        <v>4300</v>
      </c>
      <c r="AV162" s="30">
        <v>4335</v>
      </c>
      <c r="AW162" s="30">
        <v>4335</v>
      </c>
      <c r="AX162" s="30">
        <v>4325</v>
      </c>
      <c r="AY162" s="30">
        <v>4325</v>
      </c>
      <c r="AZ162" s="30">
        <v>4320</v>
      </c>
      <c r="BA162" s="30">
        <v>4325</v>
      </c>
      <c r="BB162" s="30">
        <v>4325</v>
      </c>
      <c r="BC162" s="30">
        <v>4330</v>
      </c>
      <c r="BD162" s="30">
        <v>4355</v>
      </c>
      <c r="BE162" s="30">
        <v>4350</v>
      </c>
      <c r="BF162" s="30">
        <v>4355</v>
      </c>
      <c r="BG162" s="30">
        <v>4350</v>
      </c>
      <c r="BH162" s="30">
        <v>4350</v>
      </c>
      <c r="BI162" s="30">
        <v>4330</v>
      </c>
      <c r="BJ162" s="30">
        <v>4305</v>
      </c>
      <c r="BK162" s="30">
        <v>4290</v>
      </c>
      <c r="BL162" s="30">
        <v>4330</v>
      </c>
      <c r="BM162" s="2">
        <v>4335</v>
      </c>
      <c r="BN162" s="2">
        <v>4350</v>
      </c>
      <c r="BO162" s="2">
        <v>4350</v>
      </c>
      <c r="BP162" s="2">
        <v>4390</v>
      </c>
      <c r="BQ162" s="2">
        <v>4360</v>
      </c>
      <c r="BR162" s="2">
        <v>4210</v>
      </c>
      <c r="BS162" s="2">
        <v>4350</v>
      </c>
      <c r="BT162" s="2">
        <v>4350</v>
      </c>
      <c r="BU162" s="2">
        <v>4335</v>
      </c>
      <c r="BV162" s="2">
        <v>4315</v>
      </c>
      <c r="BW162" s="2">
        <v>4350</v>
      </c>
      <c r="BX162" s="2">
        <v>4350</v>
      </c>
      <c r="BY162" s="2">
        <v>4350</v>
      </c>
      <c r="BZ162" s="2">
        <v>4350</v>
      </c>
      <c r="CA162" s="2">
        <v>4360</v>
      </c>
      <c r="CB162" s="2">
        <v>4315</v>
      </c>
      <c r="CC162" s="2">
        <v>4250</v>
      </c>
      <c r="CD162" s="2">
        <v>4320</v>
      </c>
      <c r="CE162" s="2">
        <v>4350</v>
      </c>
      <c r="CF162" s="2">
        <v>4375</v>
      </c>
      <c r="CG162" s="2">
        <v>4400</v>
      </c>
      <c r="CH162" s="2">
        <v>4390</v>
      </c>
      <c r="CI162" s="2">
        <v>4345</v>
      </c>
      <c r="CJ162" s="2">
        <v>4355</v>
      </c>
      <c r="CK162" s="2">
        <v>4380</v>
      </c>
      <c r="CL162" s="2">
        <v>4245</v>
      </c>
      <c r="CM162" s="2">
        <v>4250</v>
      </c>
      <c r="CN162" s="2">
        <v>4285</v>
      </c>
      <c r="CO162" s="2">
        <v>4175</v>
      </c>
      <c r="CP162" s="2">
        <v>4405</v>
      </c>
      <c r="CQ162" s="2">
        <v>4420</v>
      </c>
      <c r="CR162" s="2">
        <v>4450</v>
      </c>
      <c r="CS162" s="2">
        <v>4425</v>
      </c>
      <c r="CT162" s="2">
        <v>4350</v>
      </c>
      <c r="CU162" s="2">
        <v>4385</v>
      </c>
      <c r="CV162" s="2">
        <v>4440</v>
      </c>
      <c r="CW162" s="2">
        <v>4410</v>
      </c>
      <c r="CX162" s="2">
        <v>4350</v>
      </c>
      <c r="CY162" s="2">
        <v>4350</v>
      </c>
      <c r="CZ162" s="2">
        <v>4385</v>
      </c>
      <c r="DA162" s="2">
        <v>4410</v>
      </c>
      <c r="DB162" s="2">
        <v>4420</v>
      </c>
      <c r="DC162" s="2">
        <v>4300</v>
      </c>
      <c r="DD162" s="2">
        <v>4355</v>
      </c>
      <c r="DE162" s="2">
        <v>4400</v>
      </c>
      <c r="DF162" s="2">
        <v>4300</v>
      </c>
      <c r="DG162" s="2">
        <v>4350</v>
      </c>
      <c r="DH162" s="2">
        <v>4350</v>
      </c>
      <c r="DI162" s="2">
        <v>4400</v>
      </c>
      <c r="DJ162" s="2">
        <v>4350</v>
      </c>
      <c r="DK162" s="2">
        <v>4300</v>
      </c>
      <c r="DL162" s="2">
        <v>4270</v>
      </c>
      <c r="DM162" s="2">
        <v>4290</v>
      </c>
      <c r="DN162" s="2">
        <v>4305</v>
      </c>
      <c r="DO162" s="2">
        <v>4285</v>
      </c>
      <c r="DP162" s="2">
        <v>4305</v>
      </c>
      <c r="DQ162" s="2">
        <v>4260</v>
      </c>
      <c r="DR162" s="2">
        <v>4265</v>
      </c>
      <c r="DS162" s="2">
        <v>4315</v>
      </c>
      <c r="DT162" s="2">
        <v>4350</v>
      </c>
      <c r="DU162" s="2">
        <v>4335</v>
      </c>
      <c r="DV162" s="2">
        <v>4210</v>
      </c>
      <c r="DW162" s="2">
        <v>4325</v>
      </c>
      <c r="DX162" s="2">
        <v>4335</v>
      </c>
      <c r="DY162" s="2">
        <v>4460</v>
      </c>
      <c r="DZ162" s="2">
        <v>4330</v>
      </c>
      <c r="EA162" s="2">
        <v>4200</v>
      </c>
      <c r="EB162" s="2">
        <v>4845</v>
      </c>
      <c r="EC162" s="2">
        <v>4785</v>
      </c>
      <c r="ED162" s="2">
        <v>4760</v>
      </c>
      <c r="EE162" s="2">
        <v>4810</v>
      </c>
      <c r="EF162" s="2">
        <v>4855</v>
      </c>
      <c r="EG162" s="2">
        <v>4875</v>
      </c>
      <c r="EH162" s="2">
        <v>4865</v>
      </c>
      <c r="EI162" s="2">
        <v>4965</v>
      </c>
      <c r="EJ162" s="2">
        <v>5080</v>
      </c>
      <c r="EK162" s="2">
        <v>5090</v>
      </c>
      <c r="EL162" s="2">
        <v>5110</v>
      </c>
      <c r="EM162" s="2">
        <v>5090</v>
      </c>
      <c r="EN162" s="2">
        <v>5140</v>
      </c>
      <c r="EO162" s="2">
        <v>5030</v>
      </c>
      <c r="EP162" s="2">
        <v>5140</v>
      </c>
      <c r="EQ162" s="2">
        <v>5170</v>
      </c>
      <c r="ER162" s="2">
        <v>5220</v>
      </c>
      <c r="ES162" s="2">
        <v>5220</v>
      </c>
      <c r="ET162" s="2">
        <v>5210</v>
      </c>
      <c r="EU162" s="2">
        <v>5260</v>
      </c>
      <c r="EV162" s="2">
        <v>5250</v>
      </c>
      <c r="EW162" s="2">
        <v>5130</v>
      </c>
      <c r="EX162" s="2">
        <v>5090</v>
      </c>
      <c r="EY162" s="2">
        <v>5040</v>
      </c>
      <c r="EZ162" s="2">
        <v>5060</v>
      </c>
      <c r="FA162" s="2">
        <v>5020</v>
      </c>
      <c r="FB162" s="2">
        <v>5030</v>
      </c>
      <c r="FC162" s="2">
        <v>5050</v>
      </c>
      <c r="FD162" s="2">
        <v>5050</v>
      </c>
      <c r="FE162" s="2">
        <v>5020</v>
      </c>
      <c r="FF162" s="2">
        <v>4985</v>
      </c>
      <c r="FG162" s="2">
        <v>5060</v>
      </c>
      <c r="FH162" s="2">
        <v>5130</v>
      </c>
      <c r="FI162" s="2">
        <v>5130</v>
      </c>
      <c r="FJ162" s="2">
        <v>5180</v>
      </c>
      <c r="FK162" s="2">
        <v>5340</v>
      </c>
      <c r="FL162" s="2">
        <v>5360</v>
      </c>
      <c r="FM162" s="2">
        <v>5360</v>
      </c>
      <c r="FN162" s="2">
        <v>5380</v>
      </c>
      <c r="FO162" s="2">
        <v>5370</v>
      </c>
      <c r="FP162" s="2">
        <v>5520</v>
      </c>
      <c r="FQ162" s="2">
        <v>5470</v>
      </c>
      <c r="FR162" s="2">
        <v>5390</v>
      </c>
      <c r="FS162" s="2">
        <v>5360</v>
      </c>
      <c r="FT162" s="2">
        <v>5290</v>
      </c>
      <c r="FU162" s="2">
        <v>5320</v>
      </c>
      <c r="FV162" s="2">
        <v>5200</v>
      </c>
      <c r="FW162" s="2">
        <v>5150</v>
      </c>
      <c r="FX162" s="2">
        <v>5360</v>
      </c>
      <c r="FY162" s="2">
        <v>5420</v>
      </c>
      <c r="FZ162" s="2">
        <v>5430</v>
      </c>
      <c r="GA162" s="2">
        <v>5400</v>
      </c>
      <c r="GB162" s="2">
        <v>5630</v>
      </c>
      <c r="GC162" s="2">
        <v>5530</v>
      </c>
      <c r="GD162" s="2">
        <v>5560</v>
      </c>
      <c r="GE162" s="2">
        <v>5600</v>
      </c>
      <c r="GF162" s="2">
        <v>5380</v>
      </c>
      <c r="GG162" s="2">
        <v>5280</v>
      </c>
      <c r="GH162" s="2">
        <v>5050</v>
      </c>
      <c r="GI162" s="2">
        <v>4960</v>
      </c>
      <c r="GJ162" s="2">
        <v>5100</v>
      </c>
      <c r="GK162" s="2">
        <v>5160</v>
      </c>
      <c r="GL162" s="2">
        <v>5230</v>
      </c>
      <c r="GM162" s="2">
        <v>5120</v>
      </c>
      <c r="GN162" s="2">
        <v>5110</v>
      </c>
      <c r="GO162" s="2">
        <v>5140</v>
      </c>
      <c r="GP162" s="2">
        <v>5130</v>
      </c>
      <c r="GQ162" s="2">
        <v>5210</v>
      </c>
      <c r="GR162" s="2">
        <v>4940</v>
      </c>
      <c r="GS162" s="2">
        <v>4990</v>
      </c>
      <c r="GT162" s="2">
        <v>4770</v>
      </c>
      <c r="GU162" s="2">
        <v>4725</v>
      </c>
      <c r="GV162" s="2">
        <v>4785</v>
      </c>
      <c r="GW162" s="2">
        <v>4765</v>
      </c>
      <c r="GX162" s="2">
        <v>4795</v>
      </c>
      <c r="GY162" s="2">
        <v>4500</v>
      </c>
      <c r="GZ162" s="2">
        <v>4245</v>
      </c>
      <c r="HA162" s="2">
        <v>4245</v>
      </c>
      <c r="HB162" s="2">
        <v>4250</v>
      </c>
      <c r="HC162" s="2">
        <v>4230</v>
      </c>
      <c r="HD162" s="2">
        <v>4325</v>
      </c>
      <c r="HE162" s="2">
        <v>4310</v>
      </c>
      <c r="HF162" s="2">
        <v>4315</v>
      </c>
      <c r="HG162" s="2">
        <v>4325</v>
      </c>
      <c r="HH162" s="2">
        <v>4360</v>
      </c>
      <c r="HI162" s="2">
        <v>4345</v>
      </c>
      <c r="HJ162" s="2">
        <v>4205</v>
      </c>
      <c r="HK162" s="2">
        <v>4320</v>
      </c>
      <c r="HL162" s="2">
        <v>4300</v>
      </c>
      <c r="HM162" s="2">
        <v>4325</v>
      </c>
      <c r="HN162" s="2">
        <v>4340</v>
      </c>
      <c r="HO162" s="2">
        <v>4310</v>
      </c>
      <c r="HP162" s="2">
        <v>4290</v>
      </c>
      <c r="HQ162" s="2">
        <v>4255</v>
      </c>
      <c r="HR162" s="2">
        <v>4235</v>
      </c>
      <c r="HS162" s="2">
        <v>4245</v>
      </c>
      <c r="HT162" s="2">
        <v>4245</v>
      </c>
      <c r="HU162" s="2">
        <v>4300</v>
      </c>
      <c r="HV162" s="2">
        <v>4275</v>
      </c>
      <c r="HW162" s="2">
        <v>4245</v>
      </c>
      <c r="HX162" s="2">
        <v>4245</v>
      </c>
      <c r="HY162" s="2">
        <v>4245</v>
      </c>
      <c r="HZ162" s="2">
        <v>4265</v>
      </c>
      <c r="IA162" s="2">
        <v>4285</v>
      </c>
      <c r="IB162" s="2">
        <v>4320</v>
      </c>
      <c r="IC162" s="2">
        <v>4315</v>
      </c>
      <c r="ID162" s="2">
        <v>4255</v>
      </c>
      <c r="IE162" s="2">
        <v>4320</v>
      </c>
      <c r="IF162" s="2">
        <v>4360</v>
      </c>
      <c r="IG162" s="2">
        <v>4235</v>
      </c>
      <c r="IH162" s="2">
        <v>4220</v>
      </c>
      <c r="II162" s="2">
        <v>4305</v>
      </c>
      <c r="IJ162" s="2">
        <v>4345</v>
      </c>
      <c r="IK162" s="2">
        <v>4400</v>
      </c>
      <c r="IL162" s="2">
        <v>4560</v>
      </c>
      <c r="IM162" s="2">
        <v>4500</v>
      </c>
      <c r="IN162" s="2">
        <v>4415</v>
      </c>
      <c r="IO162" s="2">
        <v>4405</v>
      </c>
      <c r="IP162" s="2">
        <v>4405</v>
      </c>
      <c r="IQ162" s="2">
        <v>4315</v>
      </c>
      <c r="IR162" s="2">
        <v>4020</v>
      </c>
      <c r="IS162" s="2">
        <v>4015</v>
      </c>
      <c r="IT162" s="2">
        <v>4010</v>
      </c>
    </row>
    <row r="163" spans="1:254" ht="15.9" customHeight="1">
      <c r="A163" s="65" t="s">
        <v>320</v>
      </c>
      <c r="B163" s="41" t="s">
        <v>321</v>
      </c>
      <c r="C163" s="45">
        <v>1496</v>
      </c>
      <c r="D163" s="16">
        <v>-10</v>
      </c>
      <c r="E163" s="30">
        <v>1506</v>
      </c>
      <c r="F163" s="30">
        <v>1484</v>
      </c>
      <c r="G163" s="30">
        <v>1461</v>
      </c>
      <c r="H163" s="30">
        <v>1435</v>
      </c>
      <c r="I163" s="30">
        <v>1459</v>
      </c>
      <c r="J163" s="30">
        <v>1431</v>
      </c>
      <c r="K163" s="30">
        <v>1459</v>
      </c>
      <c r="L163" s="30">
        <v>1467</v>
      </c>
      <c r="M163" s="30">
        <v>1596</v>
      </c>
      <c r="N163" s="30">
        <v>1581</v>
      </c>
      <c r="O163" s="30">
        <v>1584</v>
      </c>
      <c r="P163" s="30">
        <v>1580</v>
      </c>
      <c r="Q163" s="30">
        <v>1558</v>
      </c>
      <c r="R163" s="30">
        <v>1529</v>
      </c>
      <c r="S163" s="30">
        <v>1604</v>
      </c>
      <c r="T163" s="30">
        <v>1588</v>
      </c>
      <c r="U163" s="30">
        <v>1569</v>
      </c>
      <c r="V163" s="30">
        <v>1580</v>
      </c>
      <c r="W163" s="30">
        <v>1627</v>
      </c>
      <c r="X163" s="30">
        <v>1606</v>
      </c>
      <c r="Y163" s="30">
        <v>1613</v>
      </c>
      <c r="Z163" s="30">
        <v>1637</v>
      </c>
      <c r="AA163" s="30">
        <v>1659</v>
      </c>
      <c r="AB163" s="30">
        <v>1643</v>
      </c>
      <c r="AC163" s="30">
        <v>1654</v>
      </c>
      <c r="AD163" s="30">
        <v>1663</v>
      </c>
      <c r="AE163" s="30">
        <v>1646</v>
      </c>
      <c r="AF163" s="30">
        <v>1675</v>
      </c>
      <c r="AG163" s="30">
        <v>1695</v>
      </c>
      <c r="AH163" s="30">
        <v>1680</v>
      </c>
      <c r="AI163" s="30">
        <v>1659</v>
      </c>
      <c r="AJ163" s="30">
        <v>1693</v>
      </c>
      <c r="AK163" s="30">
        <v>1689</v>
      </c>
      <c r="AL163" s="30">
        <v>1696</v>
      </c>
      <c r="AM163" s="30">
        <v>1700</v>
      </c>
      <c r="AN163" s="30">
        <v>1664</v>
      </c>
      <c r="AO163" s="30">
        <v>1651</v>
      </c>
      <c r="AP163" s="30">
        <v>1655</v>
      </c>
      <c r="AQ163" s="30">
        <v>1585</v>
      </c>
      <c r="AR163" s="30">
        <v>1548</v>
      </c>
      <c r="AS163" s="30">
        <v>1577</v>
      </c>
      <c r="AT163" s="30">
        <v>1585</v>
      </c>
      <c r="AU163" s="30">
        <v>1561</v>
      </c>
      <c r="AV163" s="30">
        <v>1567</v>
      </c>
      <c r="AW163" s="30">
        <v>1551</v>
      </c>
      <c r="AX163" s="30">
        <v>1560</v>
      </c>
      <c r="AY163" s="30">
        <v>1538</v>
      </c>
      <c r="AZ163" s="30">
        <v>1621</v>
      </c>
      <c r="BA163" s="30">
        <v>1677</v>
      </c>
      <c r="BB163" s="30">
        <v>1654</v>
      </c>
      <c r="BC163" s="30">
        <v>1681</v>
      </c>
      <c r="BD163" s="30">
        <v>1667</v>
      </c>
      <c r="BE163" s="30">
        <v>1644</v>
      </c>
      <c r="BF163" s="30">
        <v>1582</v>
      </c>
      <c r="BG163" s="30">
        <v>1590</v>
      </c>
      <c r="BH163" s="30">
        <v>1565</v>
      </c>
      <c r="BI163" s="30">
        <v>1600</v>
      </c>
      <c r="BJ163" s="30">
        <v>1585</v>
      </c>
      <c r="BK163" s="30">
        <v>1647</v>
      </c>
      <c r="BL163" s="30">
        <v>1683</v>
      </c>
      <c r="BM163" s="2">
        <v>1739</v>
      </c>
      <c r="BN163" s="2">
        <v>1721</v>
      </c>
      <c r="BO163" s="2">
        <v>1692</v>
      </c>
      <c r="BP163" s="2">
        <v>1635</v>
      </c>
      <c r="BQ163" s="2">
        <v>1665</v>
      </c>
      <c r="BR163" s="2">
        <v>1688</v>
      </c>
      <c r="BS163" s="2">
        <v>1616</v>
      </c>
      <c r="BT163" s="2">
        <v>1454</v>
      </c>
      <c r="BU163" s="2">
        <v>1438</v>
      </c>
      <c r="BV163" s="2">
        <v>1434</v>
      </c>
      <c r="BW163" s="2">
        <v>1423</v>
      </c>
      <c r="BX163" s="2">
        <v>1437</v>
      </c>
      <c r="BY163" s="2">
        <v>1468</v>
      </c>
      <c r="BZ163" s="2">
        <v>1452</v>
      </c>
      <c r="CA163" s="2">
        <v>1452</v>
      </c>
      <c r="CB163" s="2">
        <v>1451</v>
      </c>
      <c r="CC163" s="2">
        <v>1438</v>
      </c>
      <c r="CD163" s="2">
        <v>1439</v>
      </c>
      <c r="CE163" s="2">
        <v>1434</v>
      </c>
      <c r="CF163" s="2">
        <v>1468</v>
      </c>
      <c r="CG163" s="2">
        <v>1485</v>
      </c>
      <c r="CH163" s="2">
        <v>1505</v>
      </c>
      <c r="CI163" s="2">
        <v>1454</v>
      </c>
      <c r="CJ163" s="2">
        <v>1455</v>
      </c>
      <c r="CK163" s="2">
        <v>1450</v>
      </c>
      <c r="CL163" s="2">
        <v>1449</v>
      </c>
      <c r="CM163" s="2">
        <v>1454</v>
      </c>
      <c r="CN163" s="2">
        <v>1415</v>
      </c>
      <c r="CO163" s="2">
        <v>1403</v>
      </c>
      <c r="CP163" s="2">
        <v>1486</v>
      </c>
      <c r="CQ163" s="2">
        <v>1484</v>
      </c>
      <c r="CR163" s="2">
        <v>1512</v>
      </c>
      <c r="CS163" s="2">
        <v>1464</v>
      </c>
      <c r="CT163" s="2">
        <v>1443</v>
      </c>
      <c r="CU163" s="2">
        <v>1540</v>
      </c>
      <c r="CV163" s="2">
        <v>1590</v>
      </c>
      <c r="CW163" s="2">
        <v>1575</v>
      </c>
      <c r="CX163" s="2">
        <v>1574</v>
      </c>
      <c r="CY163" s="2">
        <v>1577</v>
      </c>
      <c r="CZ163" s="2">
        <v>1594</v>
      </c>
      <c r="DA163" s="2">
        <v>1622</v>
      </c>
      <c r="DB163" s="2">
        <v>1596</v>
      </c>
      <c r="DC163" s="2">
        <v>1509</v>
      </c>
      <c r="DD163" s="2">
        <v>1619</v>
      </c>
      <c r="DE163" s="2">
        <v>1659</v>
      </c>
      <c r="DF163" s="2">
        <v>1608</v>
      </c>
      <c r="DG163" s="2">
        <v>1751</v>
      </c>
      <c r="DH163" s="2">
        <v>1672</v>
      </c>
      <c r="DI163" s="2">
        <v>1708</v>
      </c>
      <c r="DJ163" s="2">
        <v>1696</v>
      </c>
      <c r="DK163" s="2">
        <v>1679</v>
      </c>
      <c r="DL163" s="2">
        <v>1659</v>
      </c>
      <c r="DM163" s="2">
        <v>1635</v>
      </c>
      <c r="DN163" s="2">
        <v>1646</v>
      </c>
      <c r="DO163" s="2">
        <v>1617</v>
      </c>
      <c r="DP163" s="2">
        <v>1597</v>
      </c>
      <c r="DQ163" s="2">
        <v>1598</v>
      </c>
      <c r="DR163" s="2">
        <v>1595</v>
      </c>
      <c r="DS163" s="2">
        <v>1674</v>
      </c>
      <c r="DT163" s="2">
        <v>1660</v>
      </c>
      <c r="DU163" s="2">
        <v>1626</v>
      </c>
      <c r="DV163" s="2">
        <v>1595</v>
      </c>
      <c r="DW163" s="2">
        <v>1600</v>
      </c>
      <c r="DX163" s="2">
        <v>1584</v>
      </c>
      <c r="DY163" s="2">
        <v>1573</v>
      </c>
      <c r="DZ163" s="2">
        <v>1550</v>
      </c>
      <c r="EA163" s="2">
        <v>1528</v>
      </c>
      <c r="EB163" s="2">
        <v>1521</v>
      </c>
      <c r="EC163" s="2">
        <v>1549</v>
      </c>
      <c r="ED163" s="2">
        <v>1537</v>
      </c>
      <c r="EE163" s="2">
        <v>1535</v>
      </c>
      <c r="EF163" s="2">
        <v>1563</v>
      </c>
      <c r="EG163" s="2">
        <v>1537</v>
      </c>
      <c r="EH163" s="2">
        <v>1507</v>
      </c>
      <c r="EI163" s="2">
        <v>1520</v>
      </c>
      <c r="EJ163" s="2">
        <v>1514</v>
      </c>
      <c r="EK163" s="2">
        <v>1554</v>
      </c>
      <c r="EL163" s="2">
        <v>1540</v>
      </c>
      <c r="EM163" s="2">
        <v>1527</v>
      </c>
      <c r="EN163" s="2">
        <v>1529</v>
      </c>
      <c r="EO163" s="2">
        <v>1515</v>
      </c>
      <c r="EP163" s="2">
        <v>1515</v>
      </c>
      <c r="EQ163" s="2">
        <v>1523</v>
      </c>
      <c r="ER163" s="2">
        <v>1504</v>
      </c>
      <c r="ES163" s="2">
        <v>1491</v>
      </c>
      <c r="ET163" s="2">
        <v>1483</v>
      </c>
      <c r="EU163" s="2">
        <v>1491</v>
      </c>
      <c r="EV163" s="2">
        <v>1473</v>
      </c>
      <c r="EW163" s="2">
        <v>1491</v>
      </c>
      <c r="EX163" s="2">
        <v>1502</v>
      </c>
      <c r="EY163" s="2">
        <v>1468</v>
      </c>
      <c r="EZ163" s="2">
        <v>1455</v>
      </c>
      <c r="FA163" s="2">
        <v>1412</v>
      </c>
      <c r="FB163" s="2">
        <v>1385</v>
      </c>
      <c r="FC163" s="2">
        <v>1378</v>
      </c>
      <c r="FD163" s="2">
        <v>1378</v>
      </c>
      <c r="FE163" s="2">
        <v>1347</v>
      </c>
      <c r="FF163" s="2">
        <v>1350</v>
      </c>
      <c r="FG163" s="2">
        <v>1336</v>
      </c>
      <c r="FH163" s="2">
        <v>1358</v>
      </c>
      <c r="FI163" s="2">
        <v>1348</v>
      </c>
      <c r="FJ163" s="2">
        <v>1356</v>
      </c>
      <c r="FK163" s="2">
        <v>1336</v>
      </c>
      <c r="FL163" s="2">
        <v>1328</v>
      </c>
      <c r="FM163" s="2">
        <v>1331</v>
      </c>
      <c r="FN163" s="2">
        <v>1335</v>
      </c>
      <c r="FO163" s="2">
        <v>1342</v>
      </c>
      <c r="FP163" s="2">
        <v>1375</v>
      </c>
      <c r="FQ163" s="2">
        <v>1377</v>
      </c>
      <c r="FR163" s="2">
        <v>1349</v>
      </c>
      <c r="FS163" s="2">
        <v>1342</v>
      </c>
      <c r="FT163" s="2">
        <v>1331</v>
      </c>
      <c r="FU163" s="2">
        <v>1328</v>
      </c>
      <c r="FV163" s="2">
        <v>1312</v>
      </c>
      <c r="FW163" s="2">
        <v>1310</v>
      </c>
      <c r="FX163" s="2">
        <v>1357</v>
      </c>
      <c r="FY163" s="2">
        <v>1380</v>
      </c>
      <c r="FZ163" s="2">
        <v>1388</v>
      </c>
      <c r="GA163" s="2">
        <v>1367</v>
      </c>
      <c r="GB163" s="2">
        <v>1347</v>
      </c>
      <c r="GC163" s="2">
        <v>1359</v>
      </c>
      <c r="GD163" s="2">
        <v>1345</v>
      </c>
      <c r="GE163" s="2">
        <v>1360</v>
      </c>
      <c r="GF163" s="2">
        <v>1333</v>
      </c>
      <c r="GG163" s="2">
        <v>1367</v>
      </c>
      <c r="GH163" s="2">
        <v>1382</v>
      </c>
      <c r="GI163" s="2">
        <v>1379</v>
      </c>
      <c r="GJ163" s="2">
        <v>1369</v>
      </c>
      <c r="GK163" s="2">
        <v>1490</v>
      </c>
      <c r="GL163" s="2">
        <v>1480</v>
      </c>
      <c r="GM163" s="2">
        <v>1450</v>
      </c>
      <c r="GN163" s="2">
        <v>1440</v>
      </c>
      <c r="GO163" s="2">
        <v>1421</v>
      </c>
      <c r="GP163" s="2">
        <v>1418</v>
      </c>
      <c r="GQ163" s="2">
        <v>1406</v>
      </c>
      <c r="GR163" s="2">
        <v>1403</v>
      </c>
      <c r="GS163" s="2">
        <v>1413</v>
      </c>
      <c r="GT163" s="2">
        <v>1387</v>
      </c>
      <c r="GU163" s="2">
        <v>1380</v>
      </c>
      <c r="GV163" s="2">
        <v>1408</v>
      </c>
      <c r="GW163" s="2">
        <v>1438</v>
      </c>
      <c r="GX163" s="2">
        <v>1460</v>
      </c>
      <c r="GY163" s="2">
        <v>1457</v>
      </c>
      <c r="GZ163" s="2">
        <v>1440</v>
      </c>
      <c r="HA163" s="2">
        <v>1405</v>
      </c>
      <c r="HB163" s="2">
        <v>1409</v>
      </c>
      <c r="HC163" s="2">
        <v>1413</v>
      </c>
      <c r="HD163" s="2">
        <v>1463</v>
      </c>
      <c r="HE163" s="2">
        <v>1487</v>
      </c>
      <c r="HF163" s="2">
        <v>1541</v>
      </c>
      <c r="HG163" s="2">
        <v>1538</v>
      </c>
      <c r="HH163" s="2">
        <v>1540</v>
      </c>
      <c r="HI163" s="2">
        <v>1530</v>
      </c>
      <c r="HJ163" s="2">
        <v>1518</v>
      </c>
      <c r="HK163" s="2">
        <v>1513</v>
      </c>
      <c r="HL163" s="2">
        <v>1522</v>
      </c>
      <c r="HM163" s="2">
        <v>1544</v>
      </c>
      <c r="HN163" s="2">
        <v>1508</v>
      </c>
      <c r="HO163" s="2">
        <v>1471</v>
      </c>
      <c r="HP163" s="2">
        <v>1467</v>
      </c>
      <c r="HQ163" s="2">
        <v>1459</v>
      </c>
      <c r="HR163" s="2">
        <v>1467</v>
      </c>
      <c r="HS163" s="2">
        <v>1438</v>
      </c>
      <c r="HT163" s="2">
        <v>1423</v>
      </c>
      <c r="HU163" s="2">
        <v>1436</v>
      </c>
      <c r="HV163" s="2">
        <v>1484</v>
      </c>
      <c r="HW163" s="2">
        <v>1456</v>
      </c>
      <c r="HX163" s="2">
        <v>1449</v>
      </c>
      <c r="HY163" s="2">
        <v>1437</v>
      </c>
      <c r="HZ163" s="2">
        <v>1443</v>
      </c>
      <c r="IA163" s="2">
        <v>1454</v>
      </c>
      <c r="IB163" s="2">
        <v>1456</v>
      </c>
      <c r="IC163" s="2">
        <v>1435</v>
      </c>
      <c r="ID163" s="2">
        <v>1445</v>
      </c>
      <c r="IE163" s="2">
        <v>1445</v>
      </c>
      <c r="IF163" s="2">
        <v>1465</v>
      </c>
      <c r="IG163" s="2">
        <v>1458</v>
      </c>
      <c r="IH163" s="2">
        <v>1437</v>
      </c>
      <c r="II163" s="2">
        <v>1429</v>
      </c>
      <c r="IJ163" s="2">
        <v>1435</v>
      </c>
      <c r="IK163" s="2">
        <v>1417</v>
      </c>
      <c r="IL163" s="2">
        <v>1417</v>
      </c>
      <c r="IM163" s="2">
        <v>1430</v>
      </c>
      <c r="IN163" s="2">
        <v>1375</v>
      </c>
      <c r="IO163" s="2">
        <v>1325</v>
      </c>
      <c r="IP163" s="2">
        <v>1320</v>
      </c>
      <c r="IQ163" s="2">
        <v>1345</v>
      </c>
      <c r="IR163" s="2">
        <v>1342</v>
      </c>
      <c r="IS163" s="2">
        <v>1316</v>
      </c>
      <c r="IT163" s="2">
        <v>1240</v>
      </c>
    </row>
    <row r="164" spans="1:254" ht="15.9" customHeight="1">
      <c r="A164" s="65" t="s">
        <v>322</v>
      </c>
      <c r="B164" s="41" t="s">
        <v>323</v>
      </c>
      <c r="C164" s="45">
        <v>1280</v>
      </c>
      <c r="D164" s="16">
        <v>-43</v>
      </c>
      <c r="E164" s="30">
        <v>1323</v>
      </c>
      <c r="F164" s="30">
        <v>1304</v>
      </c>
      <c r="G164" s="30">
        <v>1292</v>
      </c>
      <c r="H164" s="30">
        <v>1255</v>
      </c>
      <c r="I164" s="30">
        <v>1225</v>
      </c>
      <c r="J164" s="30">
        <v>1172</v>
      </c>
      <c r="K164" s="30">
        <v>1196</v>
      </c>
      <c r="L164" s="30">
        <v>1228</v>
      </c>
      <c r="M164" s="30">
        <v>1248</v>
      </c>
      <c r="N164" s="30">
        <v>1259</v>
      </c>
      <c r="O164" s="30">
        <v>1241</v>
      </c>
      <c r="P164" s="30">
        <v>1241</v>
      </c>
      <c r="Q164" s="30">
        <v>1245</v>
      </c>
      <c r="R164" s="30">
        <v>1225</v>
      </c>
      <c r="S164" s="30">
        <v>1286</v>
      </c>
      <c r="T164" s="30">
        <v>1274</v>
      </c>
      <c r="U164" s="30">
        <v>1227</v>
      </c>
      <c r="V164" s="30">
        <v>1231</v>
      </c>
      <c r="W164" s="30">
        <v>1225</v>
      </c>
      <c r="X164" s="30">
        <v>1206</v>
      </c>
      <c r="Y164" s="30">
        <v>1213</v>
      </c>
      <c r="Z164" s="30">
        <v>1241</v>
      </c>
      <c r="AA164" s="30">
        <v>1217</v>
      </c>
      <c r="AB164" s="30">
        <v>1215</v>
      </c>
      <c r="AC164" s="30">
        <v>1210</v>
      </c>
      <c r="AD164" s="30">
        <v>1182</v>
      </c>
      <c r="AE164" s="30">
        <v>1127</v>
      </c>
      <c r="AF164" s="30">
        <v>1116</v>
      </c>
      <c r="AG164" s="30">
        <v>1139</v>
      </c>
      <c r="AH164" s="30">
        <v>1155</v>
      </c>
      <c r="AI164" s="30">
        <v>1149</v>
      </c>
      <c r="AJ164" s="30">
        <v>1198</v>
      </c>
      <c r="AK164" s="30">
        <v>1155</v>
      </c>
      <c r="AL164" s="30">
        <v>1153</v>
      </c>
      <c r="AM164" s="30">
        <v>1168</v>
      </c>
      <c r="AN164" s="30">
        <v>1145</v>
      </c>
      <c r="AO164" s="30">
        <v>1137</v>
      </c>
      <c r="AP164" s="30">
        <v>1158</v>
      </c>
      <c r="AQ164" s="30">
        <v>1113</v>
      </c>
      <c r="AR164" s="30">
        <v>1050</v>
      </c>
      <c r="AS164" s="30">
        <v>1091</v>
      </c>
      <c r="AT164" s="30">
        <v>1130</v>
      </c>
      <c r="AU164" s="30">
        <v>1103</v>
      </c>
      <c r="AV164" s="30">
        <v>1111</v>
      </c>
      <c r="AW164" s="30">
        <v>1105</v>
      </c>
      <c r="AX164" s="30">
        <v>1174</v>
      </c>
      <c r="AY164" s="30">
        <v>1158</v>
      </c>
      <c r="AZ164" s="30">
        <v>1186</v>
      </c>
      <c r="BA164" s="30">
        <v>1148</v>
      </c>
      <c r="BB164" s="30">
        <v>1121</v>
      </c>
      <c r="BC164" s="30">
        <v>1136</v>
      </c>
      <c r="BD164" s="30">
        <v>1117</v>
      </c>
      <c r="BE164" s="30">
        <v>1129</v>
      </c>
      <c r="BF164" s="30">
        <v>1117</v>
      </c>
      <c r="BG164" s="30">
        <v>1120</v>
      </c>
      <c r="BH164" s="30">
        <v>1087</v>
      </c>
      <c r="BI164" s="30">
        <v>1131</v>
      </c>
      <c r="BJ164" s="30">
        <v>1135</v>
      </c>
      <c r="BK164" s="30">
        <v>1151</v>
      </c>
      <c r="BL164" s="30">
        <v>1169</v>
      </c>
      <c r="BM164" s="2">
        <v>1174</v>
      </c>
      <c r="BN164" s="2">
        <v>1208</v>
      </c>
      <c r="BO164" s="2">
        <v>1197</v>
      </c>
      <c r="BP164" s="2">
        <v>1155</v>
      </c>
      <c r="BQ164" s="2">
        <v>1130</v>
      </c>
      <c r="BR164" s="2">
        <v>1096</v>
      </c>
      <c r="BS164" s="2">
        <v>1038</v>
      </c>
      <c r="BT164" s="2">
        <v>1025</v>
      </c>
      <c r="BU164" s="2">
        <v>1013</v>
      </c>
      <c r="BV164" s="2">
        <v>1015</v>
      </c>
      <c r="BW164" s="2">
        <v>1024</v>
      </c>
      <c r="BX164" s="2">
        <v>1037</v>
      </c>
      <c r="BY164" s="2">
        <v>1055</v>
      </c>
      <c r="BZ164" s="2">
        <v>1038</v>
      </c>
      <c r="CA164" s="2">
        <v>1042</v>
      </c>
      <c r="CB164" s="2">
        <v>1045</v>
      </c>
      <c r="CC164" s="2">
        <v>1034</v>
      </c>
      <c r="CD164" s="2">
        <v>1028</v>
      </c>
      <c r="CE164" s="2">
        <v>1027</v>
      </c>
      <c r="CF164" s="2">
        <v>1042</v>
      </c>
      <c r="CG164" s="2">
        <v>1051</v>
      </c>
      <c r="CH164" s="2">
        <v>1061</v>
      </c>
      <c r="CI164" s="2">
        <v>1040</v>
      </c>
      <c r="CJ164" s="2">
        <v>1037</v>
      </c>
      <c r="CK164" s="2">
        <v>1038</v>
      </c>
      <c r="CL164" s="2">
        <v>1020</v>
      </c>
      <c r="CM164" s="2">
        <v>1021</v>
      </c>
      <c r="CN164" s="2">
        <v>1008</v>
      </c>
      <c r="CO164" s="2">
        <v>983</v>
      </c>
      <c r="CP164" s="2">
        <v>1030</v>
      </c>
      <c r="CQ164" s="2">
        <v>1039</v>
      </c>
      <c r="CR164" s="2">
        <v>1038</v>
      </c>
      <c r="CS164" s="2">
        <v>1017</v>
      </c>
      <c r="CT164" s="2">
        <v>996</v>
      </c>
      <c r="CU164" s="2">
        <v>1026</v>
      </c>
      <c r="CV164" s="2">
        <v>1027</v>
      </c>
      <c r="CW164" s="2">
        <v>1025</v>
      </c>
      <c r="CX164" s="2">
        <v>1023</v>
      </c>
      <c r="CY164" s="2">
        <v>1017</v>
      </c>
      <c r="CZ164" s="2">
        <v>1027</v>
      </c>
      <c r="DA164" s="2">
        <v>1077</v>
      </c>
      <c r="DB164" s="2">
        <v>1051</v>
      </c>
      <c r="DC164" s="2">
        <v>999</v>
      </c>
      <c r="DD164" s="2">
        <v>1052</v>
      </c>
      <c r="DE164" s="2">
        <v>1052</v>
      </c>
      <c r="DF164" s="2">
        <v>1012</v>
      </c>
      <c r="DG164" s="2">
        <v>1083</v>
      </c>
      <c r="DH164" s="2">
        <v>1100</v>
      </c>
      <c r="DI164" s="2">
        <v>1137</v>
      </c>
      <c r="DJ164" s="2">
        <v>1100</v>
      </c>
      <c r="DK164" s="2">
        <v>1076</v>
      </c>
      <c r="DL164" s="2">
        <v>1068</v>
      </c>
      <c r="DM164" s="2">
        <v>1092</v>
      </c>
      <c r="DN164" s="2">
        <v>1098</v>
      </c>
      <c r="DO164" s="2">
        <v>1099</v>
      </c>
      <c r="DP164" s="2">
        <v>1084</v>
      </c>
      <c r="DQ164" s="2">
        <v>1066</v>
      </c>
      <c r="DR164" s="2">
        <v>1055</v>
      </c>
      <c r="DS164" s="2">
        <v>1038</v>
      </c>
      <c r="DT164" s="2">
        <v>1023</v>
      </c>
      <c r="DU164" s="2">
        <v>1023</v>
      </c>
      <c r="DV164" s="2">
        <v>1009</v>
      </c>
      <c r="DW164" s="2">
        <v>1026</v>
      </c>
      <c r="DX164" s="2">
        <v>1002</v>
      </c>
      <c r="DY164" s="2">
        <v>995</v>
      </c>
      <c r="DZ164" s="2">
        <v>955</v>
      </c>
      <c r="EA164" s="2">
        <v>961</v>
      </c>
      <c r="EB164" s="2">
        <v>971</v>
      </c>
      <c r="EC164" s="2">
        <v>961</v>
      </c>
      <c r="ED164" s="2">
        <v>971</v>
      </c>
      <c r="EE164" s="2">
        <v>993</v>
      </c>
      <c r="EF164" s="2">
        <v>992</v>
      </c>
      <c r="EG164" s="2">
        <v>980</v>
      </c>
      <c r="EH164" s="2">
        <v>971</v>
      </c>
      <c r="EI164" s="2">
        <v>983</v>
      </c>
      <c r="EJ164" s="2">
        <v>985</v>
      </c>
      <c r="EK164" s="2">
        <v>997</v>
      </c>
      <c r="EL164" s="2">
        <v>983</v>
      </c>
      <c r="EM164" s="2">
        <v>978</v>
      </c>
      <c r="EN164" s="2">
        <v>960</v>
      </c>
      <c r="EO164" s="2">
        <v>962</v>
      </c>
      <c r="EP164" s="2">
        <v>966</v>
      </c>
      <c r="EQ164" s="2">
        <v>962</v>
      </c>
      <c r="ER164" s="2">
        <v>952</v>
      </c>
      <c r="ES164" s="2">
        <v>926</v>
      </c>
      <c r="ET164" s="2">
        <v>940</v>
      </c>
      <c r="EU164" s="2">
        <v>940</v>
      </c>
      <c r="EV164" s="2">
        <v>928</v>
      </c>
      <c r="EW164" s="2">
        <v>925</v>
      </c>
      <c r="EX164" s="2">
        <v>922</v>
      </c>
      <c r="EY164" s="2">
        <v>919</v>
      </c>
      <c r="EZ164" s="2">
        <v>907</v>
      </c>
      <c r="FA164" s="2">
        <v>907</v>
      </c>
      <c r="FB164" s="2">
        <v>896</v>
      </c>
      <c r="FC164" s="2">
        <v>899</v>
      </c>
      <c r="FD164" s="2">
        <v>906</v>
      </c>
      <c r="FE164" s="2">
        <v>888</v>
      </c>
      <c r="FF164" s="2">
        <v>886</v>
      </c>
      <c r="FG164" s="2">
        <v>883</v>
      </c>
      <c r="FH164" s="2">
        <v>888</v>
      </c>
      <c r="FI164" s="2">
        <v>888</v>
      </c>
      <c r="FJ164" s="2">
        <v>896</v>
      </c>
      <c r="FK164" s="2">
        <v>894</v>
      </c>
      <c r="FL164" s="2">
        <v>893</v>
      </c>
      <c r="FM164" s="2">
        <v>893</v>
      </c>
      <c r="FN164" s="2">
        <v>907</v>
      </c>
      <c r="FO164" s="2">
        <v>920</v>
      </c>
      <c r="FP164" s="2">
        <v>929</v>
      </c>
      <c r="FQ164" s="2">
        <v>932</v>
      </c>
      <c r="FR164" s="2">
        <v>913</v>
      </c>
      <c r="FS164" s="2">
        <v>903</v>
      </c>
      <c r="FT164" s="2">
        <v>902</v>
      </c>
      <c r="FU164" s="2">
        <v>906</v>
      </c>
      <c r="FV164" s="2">
        <v>888</v>
      </c>
      <c r="FW164" s="2">
        <v>908</v>
      </c>
      <c r="FX164" s="2">
        <v>927</v>
      </c>
      <c r="FY164" s="2">
        <v>924</v>
      </c>
      <c r="FZ164" s="2">
        <v>925</v>
      </c>
      <c r="GA164" s="2">
        <v>909</v>
      </c>
      <c r="GB164" s="2">
        <v>895</v>
      </c>
      <c r="GC164" s="2">
        <v>884</v>
      </c>
      <c r="GD164" s="2">
        <v>875</v>
      </c>
      <c r="GE164" s="2">
        <v>864</v>
      </c>
      <c r="GF164" s="2">
        <v>834</v>
      </c>
      <c r="GG164" s="2">
        <v>868</v>
      </c>
      <c r="GH164" s="2">
        <v>893</v>
      </c>
      <c r="GI164" s="2">
        <v>912</v>
      </c>
      <c r="GJ164" s="2">
        <v>911</v>
      </c>
      <c r="GK164" s="2">
        <v>924</v>
      </c>
      <c r="GL164" s="2">
        <v>930</v>
      </c>
      <c r="GM164" s="2">
        <v>926</v>
      </c>
      <c r="GN164" s="2">
        <v>928</v>
      </c>
      <c r="GO164" s="2">
        <v>932</v>
      </c>
      <c r="GP164" s="2">
        <v>933</v>
      </c>
      <c r="GQ164" s="2">
        <v>945</v>
      </c>
      <c r="GR164" s="2">
        <v>934</v>
      </c>
      <c r="GS164" s="2">
        <v>944</v>
      </c>
      <c r="GT164" s="2">
        <v>935</v>
      </c>
      <c r="GU164" s="2">
        <v>924</v>
      </c>
      <c r="GV164" s="2">
        <v>976</v>
      </c>
      <c r="GW164" s="2">
        <v>982</v>
      </c>
      <c r="GX164" s="2">
        <v>959</v>
      </c>
      <c r="GY164" s="2">
        <v>959</v>
      </c>
      <c r="GZ164" s="2">
        <v>930</v>
      </c>
      <c r="HA164" s="2">
        <v>910</v>
      </c>
      <c r="HB164" s="2">
        <v>902</v>
      </c>
      <c r="HC164" s="2">
        <v>918</v>
      </c>
      <c r="HD164" s="2">
        <v>928</v>
      </c>
      <c r="HE164" s="2">
        <v>927</v>
      </c>
      <c r="HF164" s="2">
        <v>936</v>
      </c>
      <c r="HG164" s="2">
        <v>940</v>
      </c>
      <c r="HH164" s="2">
        <v>935</v>
      </c>
      <c r="HI164" s="2">
        <v>935</v>
      </c>
      <c r="HJ164" s="2">
        <v>931</v>
      </c>
      <c r="HK164" s="2">
        <v>926</v>
      </c>
      <c r="HL164" s="2">
        <v>929</v>
      </c>
      <c r="HM164" s="2">
        <v>950</v>
      </c>
      <c r="HN164" s="2">
        <v>953</v>
      </c>
      <c r="HO164" s="2">
        <v>947</v>
      </c>
      <c r="HP164" s="2">
        <v>955</v>
      </c>
      <c r="HQ164" s="2">
        <v>959</v>
      </c>
      <c r="HR164" s="2">
        <v>972</v>
      </c>
      <c r="HS164" s="2">
        <v>987</v>
      </c>
      <c r="HT164" s="2">
        <v>995</v>
      </c>
      <c r="HU164" s="2">
        <v>990</v>
      </c>
      <c r="HV164" s="2">
        <v>992</v>
      </c>
      <c r="HW164" s="2">
        <v>998</v>
      </c>
      <c r="HX164" s="2">
        <v>1010</v>
      </c>
      <c r="HY164" s="2">
        <v>991</v>
      </c>
      <c r="HZ164" s="2">
        <v>935</v>
      </c>
      <c r="IA164" s="2">
        <v>933</v>
      </c>
      <c r="IB164" s="2">
        <v>926</v>
      </c>
      <c r="IC164" s="2">
        <v>911</v>
      </c>
      <c r="ID164" s="2">
        <v>908</v>
      </c>
      <c r="IE164" s="2">
        <v>930</v>
      </c>
      <c r="IF164" s="2">
        <v>955</v>
      </c>
      <c r="IG164" s="2">
        <v>950</v>
      </c>
      <c r="IH164" s="2">
        <v>935</v>
      </c>
      <c r="II164" s="2">
        <v>928</v>
      </c>
      <c r="IJ164" s="2">
        <v>929</v>
      </c>
      <c r="IK164" s="2">
        <v>928</v>
      </c>
      <c r="IL164" s="2">
        <v>943</v>
      </c>
      <c r="IM164" s="2">
        <v>947</v>
      </c>
      <c r="IN164" s="2">
        <v>978</v>
      </c>
      <c r="IO164" s="2">
        <v>956</v>
      </c>
      <c r="IP164" s="2">
        <v>960</v>
      </c>
      <c r="IQ164" s="2">
        <v>990</v>
      </c>
      <c r="IR164" s="2">
        <v>1180</v>
      </c>
      <c r="IS164" s="2">
        <v>1161</v>
      </c>
      <c r="IT164" s="2">
        <v>1171</v>
      </c>
    </row>
    <row r="165" spans="1:254" ht="15.9" customHeight="1">
      <c r="A165" s="65" t="s">
        <v>324</v>
      </c>
      <c r="B165" s="41" t="s">
        <v>325</v>
      </c>
      <c r="C165" s="45">
        <v>7784</v>
      </c>
      <c r="D165" s="16">
        <v>70</v>
      </c>
      <c r="E165" s="30">
        <v>7714</v>
      </c>
      <c r="F165" s="30">
        <v>7746</v>
      </c>
      <c r="G165" s="30">
        <v>7618</v>
      </c>
      <c r="H165" s="30">
        <v>7764</v>
      </c>
      <c r="I165" s="30">
        <v>7889</v>
      </c>
      <c r="J165" s="30">
        <v>8241</v>
      </c>
      <c r="K165" s="30">
        <v>7952</v>
      </c>
      <c r="L165" s="30">
        <v>7887</v>
      </c>
      <c r="M165" s="30">
        <v>7718</v>
      </c>
      <c r="N165" s="30">
        <v>7257</v>
      </c>
      <c r="O165" s="30">
        <v>6626</v>
      </c>
      <c r="P165" s="30">
        <v>6455</v>
      </c>
      <c r="Q165" s="30">
        <v>6584</v>
      </c>
      <c r="R165" s="30">
        <v>6563</v>
      </c>
      <c r="S165" s="30">
        <v>6486</v>
      </c>
      <c r="T165" s="30">
        <v>6411</v>
      </c>
      <c r="U165" s="30">
        <v>6598</v>
      </c>
      <c r="V165" s="30">
        <v>6516</v>
      </c>
      <c r="W165" s="30">
        <v>6485</v>
      </c>
      <c r="X165" s="30">
        <v>6418</v>
      </c>
      <c r="Y165" s="30">
        <v>6505</v>
      </c>
      <c r="Z165" s="30">
        <v>6506</v>
      </c>
      <c r="AA165" s="30">
        <v>6429</v>
      </c>
      <c r="AB165" s="30">
        <v>6425</v>
      </c>
      <c r="AC165" s="30">
        <v>6230</v>
      </c>
      <c r="AD165" s="30">
        <v>5975</v>
      </c>
      <c r="AE165" s="30">
        <v>6074</v>
      </c>
      <c r="AF165" s="30">
        <v>5999</v>
      </c>
      <c r="AG165" s="30">
        <v>5706</v>
      </c>
      <c r="AH165" s="30">
        <v>5697</v>
      </c>
      <c r="AI165" s="30">
        <v>5666</v>
      </c>
      <c r="AJ165" s="30">
        <v>5564</v>
      </c>
      <c r="AK165" s="30">
        <v>5650</v>
      </c>
      <c r="AL165" s="30">
        <v>5643</v>
      </c>
      <c r="AM165" s="30">
        <v>5842</v>
      </c>
      <c r="AN165" s="30">
        <v>5824</v>
      </c>
      <c r="AO165" s="30">
        <v>5796</v>
      </c>
      <c r="AP165" s="30">
        <v>5870</v>
      </c>
      <c r="AQ165" s="30">
        <v>5785</v>
      </c>
      <c r="AR165" s="30">
        <v>5880</v>
      </c>
      <c r="AS165" s="30">
        <v>5874</v>
      </c>
      <c r="AT165" s="30">
        <v>5905</v>
      </c>
      <c r="AU165" s="30">
        <v>5977</v>
      </c>
      <c r="AV165" s="30">
        <v>6006</v>
      </c>
      <c r="AW165" s="30">
        <v>5961</v>
      </c>
      <c r="AX165" s="30">
        <v>6130</v>
      </c>
      <c r="AY165" s="30">
        <v>6369</v>
      </c>
      <c r="AZ165" s="30">
        <v>6205</v>
      </c>
      <c r="BA165" s="30">
        <v>6071</v>
      </c>
      <c r="BB165" s="30">
        <v>6040</v>
      </c>
      <c r="BC165" s="30">
        <v>5965</v>
      </c>
      <c r="BD165" s="30">
        <v>5970</v>
      </c>
      <c r="BE165" s="30">
        <v>5897</v>
      </c>
      <c r="BF165" s="30">
        <v>6033</v>
      </c>
      <c r="BG165" s="30">
        <v>6038</v>
      </c>
      <c r="BH165" s="30">
        <v>6086</v>
      </c>
      <c r="BI165" s="30">
        <v>6137</v>
      </c>
      <c r="BJ165" s="30">
        <v>6059</v>
      </c>
      <c r="BK165" s="30">
        <v>5940</v>
      </c>
      <c r="BL165" s="30">
        <v>5943</v>
      </c>
      <c r="BM165" s="2">
        <v>6042</v>
      </c>
      <c r="BN165" s="2">
        <v>6016</v>
      </c>
      <c r="BO165" s="2">
        <v>6153</v>
      </c>
      <c r="BP165" s="2">
        <v>6191</v>
      </c>
      <c r="BQ165" s="2">
        <v>6055</v>
      </c>
      <c r="BR165" s="2">
        <v>6029</v>
      </c>
      <c r="BS165" s="2">
        <v>6121</v>
      </c>
      <c r="BT165" s="2">
        <v>6156</v>
      </c>
      <c r="BU165" s="2">
        <v>6144</v>
      </c>
      <c r="BV165" s="2">
        <v>6167</v>
      </c>
      <c r="BW165" s="2">
        <v>6231</v>
      </c>
      <c r="BX165" s="2">
        <v>6694</v>
      </c>
      <c r="BY165" s="2">
        <v>6293</v>
      </c>
      <c r="BZ165" s="2">
        <v>6671</v>
      </c>
      <c r="CA165" s="2">
        <v>6619</v>
      </c>
      <c r="CB165" s="2">
        <v>6598</v>
      </c>
      <c r="CC165" s="2">
        <v>6584</v>
      </c>
      <c r="CD165" s="2">
        <v>6510</v>
      </c>
      <c r="CE165" s="2">
        <v>6087</v>
      </c>
      <c r="CF165" s="2">
        <v>6121</v>
      </c>
      <c r="CG165" s="2">
        <v>6278</v>
      </c>
      <c r="CH165" s="2">
        <v>6433</v>
      </c>
      <c r="CI165" s="2">
        <v>6320</v>
      </c>
      <c r="CJ165" s="2">
        <v>6327</v>
      </c>
      <c r="CK165" s="2">
        <v>6292</v>
      </c>
      <c r="CL165" s="2">
        <v>6321</v>
      </c>
      <c r="CM165" s="2">
        <v>6308</v>
      </c>
      <c r="CN165" s="2">
        <v>6208</v>
      </c>
      <c r="CO165" s="2">
        <v>5977</v>
      </c>
      <c r="CP165" s="2">
        <v>6216</v>
      </c>
      <c r="CQ165" s="2">
        <v>6081</v>
      </c>
      <c r="CR165" s="2">
        <v>6127</v>
      </c>
      <c r="CS165" s="2">
        <v>6176</v>
      </c>
      <c r="CT165" s="2">
        <v>6060</v>
      </c>
      <c r="CU165" s="2">
        <v>6121</v>
      </c>
      <c r="CV165" s="2">
        <v>6181</v>
      </c>
      <c r="CW165" s="2">
        <v>6298</v>
      </c>
      <c r="CX165" s="2">
        <v>6299</v>
      </c>
      <c r="CY165" s="2">
        <v>6237</v>
      </c>
      <c r="CZ165" s="2">
        <v>6158</v>
      </c>
      <c r="DA165" s="2">
        <v>6301</v>
      </c>
      <c r="DB165" s="2">
        <v>6372</v>
      </c>
      <c r="DC165" s="2">
        <v>6257</v>
      </c>
      <c r="DD165" s="2">
        <v>6382</v>
      </c>
      <c r="DE165" s="2">
        <v>6298</v>
      </c>
      <c r="DF165" s="2">
        <v>6184</v>
      </c>
      <c r="DG165" s="2">
        <v>6128</v>
      </c>
      <c r="DH165" s="2">
        <v>6135</v>
      </c>
      <c r="DI165" s="2">
        <v>6258</v>
      </c>
      <c r="DJ165" s="2">
        <v>5863</v>
      </c>
      <c r="DK165" s="2">
        <v>5697</v>
      </c>
      <c r="DL165" s="2">
        <v>5557</v>
      </c>
      <c r="DM165" s="2">
        <v>5743</v>
      </c>
      <c r="DN165" s="2">
        <v>5770</v>
      </c>
      <c r="DO165" s="2">
        <v>5671</v>
      </c>
      <c r="DP165" s="2">
        <v>5661</v>
      </c>
      <c r="DQ165" s="2">
        <v>5813</v>
      </c>
      <c r="DR165" s="2">
        <v>5796</v>
      </c>
      <c r="DS165" s="2">
        <v>5936</v>
      </c>
      <c r="DT165" s="2">
        <v>6136</v>
      </c>
      <c r="DU165" s="2">
        <v>6018</v>
      </c>
      <c r="DV165" s="2">
        <v>5860</v>
      </c>
      <c r="DW165" s="2">
        <v>5857</v>
      </c>
      <c r="DX165" s="2">
        <v>5656</v>
      </c>
      <c r="DY165" s="2">
        <v>6380</v>
      </c>
      <c r="DZ165" s="2">
        <v>6641</v>
      </c>
      <c r="EA165" s="2">
        <v>6805</v>
      </c>
      <c r="EB165" s="2">
        <v>7226</v>
      </c>
      <c r="EC165" s="2">
        <v>7139</v>
      </c>
      <c r="ED165" s="2">
        <v>7352</v>
      </c>
      <c r="EE165" s="2">
        <v>7500</v>
      </c>
      <c r="EF165" s="2">
        <v>7839</v>
      </c>
      <c r="EG165" s="2">
        <v>7754</v>
      </c>
      <c r="EH165" s="2">
        <v>7851</v>
      </c>
      <c r="EI165" s="2">
        <v>8044</v>
      </c>
      <c r="EJ165" s="2">
        <v>8191</v>
      </c>
      <c r="EK165" s="2">
        <v>8270</v>
      </c>
      <c r="EL165" s="2">
        <v>8385</v>
      </c>
      <c r="EM165" s="2">
        <v>8337</v>
      </c>
      <c r="EN165" s="2">
        <v>8388</v>
      </c>
      <c r="EO165" s="2">
        <v>8400</v>
      </c>
      <c r="EP165" s="2">
        <v>8380</v>
      </c>
      <c r="EQ165" s="2">
        <v>8292</v>
      </c>
      <c r="ER165" s="2">
        <v>8384</v>
      </c>
      <c r="ES165" s="2">
        <v>8220</v>
      </c>
      <c r="ET165" s="2">
        <v>8418</v>
      </c>
      <c r="EU165" s="2">
        <v>8433</v>
      </c>
      <c r="EV165" s="2">
        <v>8509</v>
      </c>
      <c r="EW165" s="2">
        <v>8460</v>
      </c>
      <c r="EX165" s="2">
        <v>8502</v>
      </c>
      <c r="EY165" s="2">
        <v>8535</v>
      </c>
      <c r="EZ165" s="2">
        <v>8532</v>
      </c>
      <c r="FA165" s="2">
        <v>8656</v>
      </c>
      <c r="FB165" s="2">
        <v>8631</v>
      </c>
      <c r="FC165" s="2">
        <v>8479</v>
      </c>
      <c r="FD165" s="2">
        <v>8542</v>
      </c>
      <c r="FE165" s="2">
        <v>8620</v>
      </c>
      <c r="FF165" s="2">
        <v>8458</v>
      </c>
      <c r="FG165" s="2">
        <v>8454</v>
      </c>
      <c r="FH165" s="2">
        <v>8579</v>
      </c>
      <c r="FI165" s="2">
        <v>8526</v>
      </c>
      <c r="FJ165" s="2">
        <v>8503</v>
      </c>
      <c r="FK165" s="2">
        <v>8530</v>
      </c>
      <c r="FL165" s="2">
        <v>8592</v>
      </c>
      <c r="FM165" s="2">
        <v>8566</v>
      </c>
      <c r="FN165" s="2">
        <v>8585</v>
      </c>
      <c r="FO165" s="2">
        <v>8590</v>
      </c>
      <c r="FP165" s="2">
        <v>8636</v>
      </c>
      <c r="FQ165" s="2">
        <v>8742</v>
      </c>
      <c r="FR165" s="2">
        <v>8688</v>
      </c>
      <c r="FS165" s="2">
        <v>8711</v>
      </c>
      <c r="FT165" s="2">
        <v>8618</v>
      </c>
      <c r="FU165" s="2">
        <v>8587</v>
      </c>
      <c r="FV165" s="2">
        <v>8497</v>
      </c>
      <c r="FW165" s="2">
        <v>8539</v>
      </c>
      <c r="FX165" s="2">
        <v>8720</v>
      </c>
      <c r="FY165" s="2">
        <v>8721</v>
      </c>
      <c r="FZ165" s="2">
        <v>8771</v>
      </c>
      <c r="GA165" s="2">
        <v>8724</v>
      </c>
      <c r="GB165" s="2">
        <v>8810</v>
      </c>
      <c r="GC165" s="2">
        <v>8695</v>
      </c>
      <c r="GD165" s="2">
        <v>8692</v>
      </c>
      <c r="GE165" s="2">
        <v>8573</v>
      </c>
      <c r="GF165" s="2">
        <v>8440</v>
      </c>
      <c r="GG165" s="2">
        <v>8636</v>
      </c>
      <c r="GH165" s="2">
        <v>8750</v>
      </c>
      <c r="GI165" s="2">
        <v>8716</v>
      </c>
      <c r="GJ165" s="2">
        <v>8630</v>
      </c>
      <c r="GK165" s="2">
        <v>8601</v>
      </c>
      <c r="GL165" s="2">
        <v>8799</v>
      </c>
      <c r="GM165" s="2">
        <v>8674</v>
      </c>
      <c r="GN165" s="2">
        <v>8678</v>
      </c>
      <c r="GO165" s="2">
        <v>8670</v>
      </c>
      <c r="GP165" s="2">
        <v>8502</v>
      </c>
      <c r="GQ165" s="2">
        <v>8503</v>
      </c>
      <c r="GR165" s="2">
        <v>8337</v>
      </c>
      <c r="GS165" s="2">
        <v>8522</v>
      </c>
      <c r="GT165" s="2">
        <v>8494</v>
      </c>
      <c r="GU165" s="2">
        <v>8490</v>
      </c>
      <c r="GV165" s="2">
        <v>8551</v>
      </c>
      <c r="GW165" s="2">
        <v>8651</v>
      </c>
      <c r="GX165" s="2">
        <v>8660</v>
      </c>
      <c r="GY165" s="2">
        <v>8675</v>
      </c>
      <c r="GZ165" s="2">
        <v>8662</v>
      </c>
      <c r="HA165" s="2">
        <v>8581</v>
      </c>
      <c r="HB165" s="2">
        <v>8492</v>
      </c>
      <c r="HC165" s="2">
        <v>8794</v>
      </c>
      <c r="HD165" s="2">
        <v>9055</v>
      </c>
      <c r="HE165" s="2">
        <v>9045</v>
      </c>
      <c r="HF165" s="2">
        <v>9111</v>
      </c>
      <c r="HG165" s="2">
        <v>8942</v>
      </c>
      <c r="HH165" s="2">
        <v>8864</v>
      </c>
      <c r="HI165" s="2">
        <v>8966</v>
      </c>
      <c r="HJ165" s="2">
        <v>8948</v>
      </c>
      <c r="HK165" s="2">
        <v>9076</v>
      </c>
      <c r="HL165" s="2">
        <v>8901</v>
      </c>
      <c r="HM165" s="2">
        <v>8923</v>
      </c>
      <c r="HN165" s="2">
        <v>8864</v>
      </c>
      <c r="HO165" s="2">
        <v>8835</v>
      </c>
      <c r="HP165" s="2">
        <v>8625</v>
      </c>
      <c r="HQ165" s="2">
        <v>8688</v>
      </c>
      <c r="HR165" s="2">
        <v>8699</v>
      </c>
      <c r="HS165" s="2">
        <v>8570</v>
      </c>
      <c r="HT165" s="2">
        <v>8542</v>
      </c>
      <c r="HU165" s="2">
        <v>8400</v>
      </c>
      <c r="HV165" s="2">
        <v>8410</v>
      </c>
      <c r="HW165" s="2">
        <v>8468</v>
      </c>
      <c r="HX165" s="2">
        <v>8428</v>
      </c>
      <c r="HY165" s="2">
        <v>8334</v>
      </c>
      <c r="HZ165" s="2">
        <v>8492</v>
      </c>
      <c r="IA165" s="2">
        <v>8572</v>
      </c>
      <c r="IB165" s="2">
        <v>8711</v>
      </c>
      <c r="IC165" s="2">
        <v>8676</v>
      </c>
      <c r="ID165" s="2">
        <v>8636</v>
      </c>
      <c r="IE165" s="2">
        <v>8693</v>
      </c>
      <c r="IF165" s="2">
        <v>8753</v>
      </c>
      <c r="IG165" s="2">
        <v>8658</v>
      </c>
      <c r="IH165" s="2">
        <v>8698</v>
      </c>
      <c r="II165" s="2">
        <v>8731</v>
      </c>
      <c r="IJ165" s="2">
        <v>8870</v>
      </c>
      <c r="IK165" s="2">
        <v>8757</v>
      </c>
      <c r="IL165" s="2">
        <v>8782</v>
      </c>
      <c r="IM165" s="2">
        <v>8851</v>
      </c>
      <c r="IN165" s="2">
        <v>8723</v>
      </c>
      <c r="IO165" s="2">
        <v>8784</v>
      </c>
      <c r="IP165" s="2">
        <v>8657</v>
      </c>
      <c r="IQ165" s="2">
        <v>8745</v>
      </c>
      <c r="IR165" s="2">
        <v>8711</v>
      </c>
      <c r="IS165" s="2">
        <v>8633</v>
      </c>
      <c r="IT165" s="2">
        <v>8572</v>
      </c>
    </row>
    <row r="166" spans="1:254" ht="15.9" customHeight="1">
      <c r="A166" s="65" t="s">
        <v>326</v>
      </c>
      <c r="B166" s="41" t="s">
        <v>327</v>
      </c>
      <c r="C166" s="45">
        <v>2285</v>
      </c>
      <c r="D166" s="16">
        <v>2</v>
      </c>
      <c r="E166" s="30">
        <v>2283</v>
      </c>
      <c r="F166" s="30">
        <v>2282</v>
      </c>
      <c r="G166" s="30">
        <v>2291</v>
      </c>
      <c r="H166" s="30">
        <v>2312</v>
      </c>
      <c r="I166" s="30">
        <v>2326</v>
      </c>
      <c r="J166" s="30">
        <v>2321</v>
      </c>
      <c r="K166" s="30">
        <v>2307</v>
      </c>
      <c r="L166" s="30">
        <v>2296</v>
      </c>
      <c r="M166" s="30">
        <v>2272</v>
      </c>
      <c r="N166" s="30">
        <v>2201</v>
      </c>
      <c r="O166" s="30">
        <v>2332</v>
      </c>
      <c r="P166" s="30">
        <v>2344</v>
      </c>
      <c r="Q166" s="30">
        <v>2332</v>
      </c>
      <c r="R166" s="30">
        <v>2326</v>
      </c>
      <c r="S166" s="30">
        <v>2342</v>
      </c>
      <c r="T166" s="30">
        <v>2337</v>
      </c>
      <c r="U166" s="30">
        <v>2349</v>
      </c>
      <c r="V166" s="30">
        <v>2361</v>
      </c>
      <c r="W166" s="30">
        <v>2356</v>
      </c>
      <c r="X166" s="30">
        <v>2362</v>
      </c>
      <c r="Y166" s="30">
        <v>2386</v>
      </c>
      <c r="Z166" s="30">
        <v>2389</v>
      </c>
      <c r="AA166" s="30">
        <v>2354</v>
      </c>
      <c r="AB166" s="30">
        <v>2328</v>
      </c>
      <c r="AC166" s="30">
        <v>2310</v>
      </c>
      <c r="AD166" s="30">
        <v>2291</v>
      </c>
      <c r="AE166" s="30">
        <v>2284</v>
      </c>
      <c r="AF166" s="30">
        <v>2278</v>
      </c>
      <c r="AG166" s="30">
        <v>2212</v>
      </c>
      <c r="AH166" s="30">
        <v>2204</v>
      </c>
      <c r="AI166" s="30">
        <v>2208</v>
      </c>
      <c r="AJ166" s="30">
        <v>2201</v>
      </c>
      <c r="AK166" s="30">
        <v>2201</v>
      </c>
      <c r="AL166" s="30">
        <v>2188</v>
      </c>
      <c r="AM166" s="30">
        <v>2195</v>
      </c>
      <c r="AN166" s="30">
        <v>2201</v>
      </c>
      <c r="AO166" s="30">
        <v>2203</v>
      </c>
      <c r="AP166" s="30">
        <v>2222</v>
      </c>
      <c r="AQ166" s="30">
        <v>2215</v>
      </c>
      <c r="AR166" s="30">
        <v>2196</v>
      </c>
      <c r="AS166" s="30">
        <v>2223</v>
      </c>
      <c r="AT166" s="30">
        <v>2220</v>
      </c>
      <c r="AU166" s="30">
        <v>2169</v>
      </c>
      <c r="AV166" s="30">
        <v>2187</v>
      </c>
      <c r="AW166" s="30">
        <v>2180</v>
      </c>
      <c r="AX166" s="30">
        <v>2191</v>
      </c>
      <c r="AY166" s="30">
        <v>2200</v>
      </c>
      <c r="AZ166" s="30">
        <v>2234</v>
      </c>
      <c r="BA166" s="30">
        <v>2266</v>
      </c>
      <c r="BB166" s="30">
        <v>2241</v>
      </c>
      <c r="BC166" s="30">
        <v>2225</v>
      </c>
      <c r="BD166" s="30">
        <v>2254</v>
      </c>
      <c r="BE166" s="30">
        <v>2269</v>
      </c>
      <c r="BF166" s="30">
        <v>2279</v>
      </c>
      <c r="BG166" s="30">
        <v>2290</v>
      </c>
      <c r="BH166" s="30">
        <v>2290</v>
      </c>
      <c r="BI166" s="30">
        <v>2275</v>
      </c>
      <c r="BJ166" s="30">
        <v>2267</v>
      </c>
      <c r="BK166" s="30">
        <v>2261</v>
      </c>
      <c r="BL166" s="30">
        <v>2264</v>
      </c>
      <c r="BM166" s="2">
        <v>2260</v>
      </c>
      <c r="BN166" s="2">
        <v>2263</v>
      </c>
      <c r="BO166" s="2">
        <v>2280</v>
      </c>
      <c r="BP166" s="2">
        <v>2263</v>
      </c>
      <c r="BQ166" s="2">
        <v>2273</v>
      </c>
      <c r="BR166" s="2">
        <v>2275</v>
      </c>
      <c r="BS166" s="2">
        <v>2300</v>
      </c>
      <c r="BT166" s="2">
        <v>2297</v>
      </c>
      <c r="BU166" s="2">
        <v>2286</v>
      </c>
      <c r="BV166" s="2">
        <v>2311</v>
      </c>
      <c r="BW166" s="2">
        <v>2339</v>
      </c>
      <c r="BX166" s="2">
        <v>2351</v>
      </c>
      <c r="BY166" s="2">
        <v>2358</v>
      </c>
      <c r="BZ166" s="2">
        <v>2405</v>
      </c>
      <c r="CA166" s="2">
        <v>2447</v>
      </c>
      <c r="CB166" s="2">
        <v>2427</v>
      </c>
      <c r="CC166" s="2">
        <v>2412</v>
      </c>
      <c r="CD166" s="2">
        <v>2481</v>
      </c>
      <c r="CE166" s="2">
        <v>2496</v>
      </c>
      <c r="CF166" s="2">
        <v>2493</v>
      </c>
      <c r="CG166" s="2">
        <v>2523</v>
      </c>
      <c r="CH166" s="2">
        <v>2525</v>
      </c>
      <c r="CI166" s="2">
        <v>2500</v>
      </c>
      <c r="CJ166" s="2">
        <v>2473</v>
      </c>
      <c r="CK166" s="2">
        <v>2441</v>
      </c>
      <c r="CL166" s="2">
        <v>2422</v>
      </c>
      <c r="CM166" s="2">
        <v>2401</v>
      </c>
      <c r="CN166" s="2">
        <v>2351</v>
      </c>
      <c r="CO166" s="2">
        <v>2443</v>
      </c>
      <c r="CP166" s="2">
        <v>2800</v>
      </c>
      <c r="CQ166" s="2">
        <v>2820</v>
      </c>
      <c r="CR166" s="2">
        <v>2752</v>
      </c>
      <c r="CS166" s="2">
        <v>2734</v>
      </c>
      <c r="CT166" s="2">
        <v>2705</v>
      </c>
      <c r="CU166" s="2">
        <v>2750</v>
      </c>
      <c r="CV166" s="2">
        <v>2761</v>
      </c>
      <c r="CW166" s="2">
        <v>2752</v>
      </c>
      <c r="CX166" s="2">
        <v>2738</v>
      </c>
      <c r="CY166" s="2">
        <v>2738</v>
      </c>
      <c r="CZ166" s="2">
        <v>2752</v>
      </c>
      <c r="DA166" s="2">
        <v>2767</v>
      </c>
      <c r="DB166" s="2">
        <v>2746</v>
      </c>
      <c r="DC166" s="2">
        <v>2701</v>
      </c>
      <c r="DD166" s="2">
        <v>2729</v>
      </c>
      <c r="DE166" s="2">
        <v>2730</v>
      </c>
      <c r="DF166" s="2">
        <v>2659</v>
      </c>
      <c r="DG166" s="2">
        <v>2740</v>
      </c>
      <c r="DH166" s="2">
        <v>2756</v>
      </c>
      <c r="DI166" s="2">
        <v>2797</v>
      </c>
      <c r="DJ166" s="2">
        <v>2760</v>
      </c>
      <c r="DK166" s="2">
        <v>2754</v>
      </c>
      <c r="DL166" s="2">
        <v>2731</v>
      </c>
      <c r="DM166" s="2">
        <v>2727</v>
      </c>
      <c r="DN166" s="2">
        <v>2758</v>
      </c>
      <c r="DO166" s="2">
        <v>2734</v>
      </c>
      <c r="DP166" s="2">
        <v>2723</v>
      </c>
      <c r="DQ166" s="2">
        <v>2725</v>
      </c>
      <c r="DR166" s="2">
        <v>2737</v>
      </c>
      <c r="DS166" s="2">
        <v>2745</v>
      </c>
      <c r="DT166" s="2">
        <v>2731</v>
      </c>
      <c r="DU166" s="2">
        <v>2708</v>
      </c>
      <c r="DV166" s="2">
        <v>2699</v>
      </c>
      <c r="DW166" s="2">
        <v>2681</v>
      </c>
      <c r="DX166" s="2">
        <v>2679</v>
      </c>
      <c r="DY166" s="2">
        <v>2647</v>
      </c>
      <c r="DZ166" s="2">
        <v>2636</v>
      </c>
      <c r="EA166" s="2">
        <v>2608</v>
      </c>
      <c r="EB166" s="2">
        <v>2602</v>
      </c>
      <c r="EC166" s="2">
        <v>2620</v>
      </c>
      <c r="ED166" s="2">
        <v>2663</v>
      </c>
      <c r="EE166" s="2">
        <v>2670</v>
      </c>
      <c r="EF166" s="2">
        <v>2662</v>
      </c>
      <c r="EG166" s="2">
        <v>2625</v>
      </c>
      <c r="EH166" s="2">
        <v>2616</v>
      </c>
      <c r="EI166" s="2">
        <v>2655</v>
      </c>
      <c r="EJ166" s="2">
        <v>2659</v>
      </c>
      <c r="EK166" s="2">
        <v>2650</v>
      </c>
      <c r="EL166" s="2">
        <v>2656</v>
      </c>
      <c r="EM166" s="2">
        <v>2627</v>
      </c>
      <c r="EN166" s="2">
        <v>2590</v>
      </c>
      <c r="EO166" s="2">
        <v>2580</v>
      </c>
      <c r="EP166" s="2">
        <v>2582</v>
      </c>
      <c r="EQ166" s="2">
        <v>2573</v>
      </c>
      <c r="ER166" s="2">
        <v>2579</v>
      </c>
      <c r="ES166" s="2">
        <v>2567</v>
      </c>
      <c r="ET166" s="2">
        <v>2521</v>
      </c>
      <c r="EU166" s="2">
        <v>2518</v>
      </c>
      <c r="EV166" s="2">
        <v>2496</v>
      </c>
      <c r="EW166" s="2">
        <v>2500</v>
      </c>
      <c r="EX166" s="2">
        <v>2488</v>
      </c>
      <c r="EY166" s="2">
        <v>2490</v>
      </c>
      <c r="EZ166" s="2">
        <v>2475</v>
      </c>
      <c r="FA166" s="2">
        <v>2475</v>
      </c>
      <c r="FB166" s="2">
        <v>2450</v>
      </c>
      <c r="FC166" s="2">
        <v>2455</v>
      </c>
      <c r="FD166" s="2">
        <v>2462</v>
      </c>
      <c r="FE166" s="2">
        <v>2445</v>
      </c>
      <c r="FF166" s="2">
        <v>2411</v>
      </c>
      <c r="FG166" s="2">
        <v>2385</v>
      </c>
      <c r="FH166" s="2">
        <v>2380</v>
      </c>
      <c r="FI166" s="2">
        <v>2362</v>
      </c>
      <c r="FJ166" s="2">
        <v>2337</v>
      </c>
      <c r="FK166" s="2">
        <v>2321</v>
      </c>
      <c r="FL166" s="2">
        <v>2313</v>
      </c>
      <c r="FM166" s="2">
        <v>2335</v>
      </c>
      <c r="FN166" s="2">
        <v>2355</v>
      </c>
      <c r="FO166" s="2">
        <v>2348</v>
      </c>
      <c r="FP166" s="2">
        <v>2342</v>
      </c>
      <c r="FQ166" s="2">
        <v>2330</v>
      </c>
      <c r="FR166" s="2">
        <v>2326</v>
      </c>
      <c r="FS166" s="2">
        <v>2301</v>
      </c>
      <c r="FT166" s="2">
        <v>2260</v>
      </c>
      <c r="FU166" s="2">
        <v>2260</v>
      </c>
      <c r="FV166" s="2">
        <v>2252</v>
      </c>
      <c r="FW166" s="2">
        <v>2265</v>
      </c>
      <c r="FX166" s="2">
        <v>2279</v>
      </c>
      <c r="FY166" s="2">
        <v>2265</v>
      </c>
      <c r="FZ166" s="2">
        <v>2280</v>
      </c>
      <c r="GA166" s="2">
        <v>2266</v>
      </c>
      <c r="GB166" s="2">
        <v>2265</v>
      </c>
      <c r="GC166" s="2">
        <v>2269</v>
      </c>
      <c r="GD166" s="2">
        <v>2256</v>
      </c>
      <c r="GE166" s="2">
        <v>2250</v>
      </c>
      <c r="GF166" s="2">
        <v>2240</v>
      </c>
      <c r="GG166" s="2">
        <v>2236</v>
      </c>
      <c r="GH166" s="2">
        <v>2225</v>
      </c>
      <c r="GI166" s="2">
        <v>2166</v>
      </c>
      <c r="GJ166" s="2">
        <v>2159</v>
      </c>
      <c r="GK166" s="2">
        <v>2202</v>
      </c>
      <c r="GL166" s="2">
        <v>1984</v>
      </c>
      <c r="GM166" s="2">
        <v>1981</v>
      </c>
      <c r="GN166" s="2">
        <v>1974</v>
      </c>
      <c r="GO166" s="2">
        <v>1940</v>
      </c>
      <c r="GP166" s="2">
        <v>1930</v>
      </c>
      <c r="GQ166" s="2">
        <v>1954</v>
      </c>
      <c r="GR166" s="2">
        <v>1942</v>
      </c>
      <c r="GS166" s="2">
        <v>1945</v>
      </c>
      <c r="GT166" s="2">
        <v>1940</v>
      </c>
      <c r="GU166" s="2">
        <v>1918</v>
      </c>
      <c r="GV166" s="2">
        <v>1931</v>
      </c>
      <c r="GW166" s="2">
        <v>1946</v>
      </c>
      <c r="GX166" s="2">
        <v>1953</v>
      </c>
      <c r="GY166" s="2">
        <v>1955</v>
      </c>
      <c r="GZ166" s="2">
        <v>1956</v>
      </c>
      <c r="HA166" s="2">
        <v>1930</v>
      </c>
      <c r="HB166" s="2">
        <v>1926</v>
      </c>
      <c r="HC166" s="2">
        <v>1930</v>
      </c>
      <c r="HD166" s="2">
        <v>1948</v>
      </c>
      <c r="HE166" s="2">
        <v>1910</v>
      </c>
      <c r="HF166" s="2">
        <v>1978</v>
      </c>
      <c r="HG166" s="2">
        <v>1966</v>
      </c>
      <c r="HH166" s="2">
        <v>1956</v>
      </c>
      <c r="HI166" s="2">
        <v>1948</v>
      </c>
      <c r="HJ166" s="2">
        <v>1941</v>
      </c>
      <c r="HK166" s="2">
        <v>1941</v>
      </c>
      <c r="HL166" s="2">
        <v>1945</v>
      </c>
      <c r="HM166" s="2">
        <v>1953</v>
      </c>
      <c r="HN166" s="2">
        <v>1946</v>
      </c>
      <c r="HO166" s="2">
        <v>1945</v>
      </c>
      <c r="HP166" s="2">
        <v>1950</v>
      </c>
      <c r="HQ166" s="2">
        <v>1950</v>
      </c>
      <c r="HR166" s="2">
        <v>1944</v>
      </c>
      <c r="HS166" s="2">
        <v>1944</v>
      </c>
      <c r="HT166" s="2">
        <v>1930</v>
      </c>
      <c r="HU166" s="2">
        <v>1921</v>
      </c>
      <c r="HV166" s="2">
        <v>1925</v>
      </c>
      <c r="HW166" s="2">
        <v>1925</v>
      </c>
      <c r="HX166" s="2">
        <v>1950</v>
      </c>
      <c r="HY166" s="2">
        <v>1957</v>
      </c>
      <c r="HZ166" s="2">
        <v>1960</v>
      </c>
      <c r="IA166" s="2">
        <v>1958</v>
      </c>
      <c r="IB166" s="2">
        <v>1962</v>
      </c>
      <c r="IC166" s="2">
        <v>1968</v>
      </c>
      <c r="ID166" s="2">
        <v>1956</v>
      </c>
      <c r="IE166" s="2">
        <v>1952</v>
      </c>
      <c r="IF166" s="2">
        <v>1951</v>
      </c>
      <c r="IG166" s="2">
        <v>1957</v>
      </c>
      <c r="IH166" s="2">
        <v>1949</v>
      </c>
      <c r="II166" s="2">
        <v>1935</v>
      </c>
      <c r="IJ166" s="2">
        <v>1950</v>
      </c>
      <c r="IK166" s="2">
        <v>1930</v>
      </c>
      <c r="IL166" s="2">
        <v>1923</v>
      </c>
      <c r="IM166" s="2">
        <v>1926</v>
      </c>
      <c r="IN166" s="2">
        <v>1936</v>
      </c>
      <c r="IO166" s="2">
        <v>1925</v>
      </c>
      <c r="IP166" s="2">
        <v>1920</v>
      </c>
      <c r="IQ166" s="2">
        <v>1920</v>
      </c>
      <c r="IR166" s="2">
        <v>1919</v>
      </c>
      <c r="IS166" s="2">
        <v>1916</v>
      </c>
      <c r="IT166" s="2">
        <v>1922</v>
      </c>
    </row>
    <row r="167" spans="1:254" ht="15.9" customHeight="1">
      <c r="A167" s="65" t="s">
        <v>328</v>
      </c>
      <c r="B167" s="41" t="s">
        <v>329</v>
      </c>
      <c r="C167" s="45">
        <v>3220</v>
      </c>
      <c r="D167" s="16">
        <v>-30</v>
      </c>
      <c r="E167" s="30">
        <v>3250</v>
      </c>
      <c r="F167" s="30">
        <v>3235</v>
      </c>
      <c r="G167" s="30">
        <v>3140</v>
      </c>
      <c r="H167" s="30">
        <v>3000</v>
      </c>
      <c r="I167" s="30">
        <v>3030</v>
      </c>
      <c r="J167" s="30">
        <v>2838</v>
      </c>
      <c r="K167" s="30">
        <v>2996</v>
      </c>
      <c r="L167" s="30">
        <v>3065</v>
      </c>
      <c r="M167" s="30">
        <v>3140</v>
      </c>
      <c r="N167" s="30">
        <v>3165</v>
      </c>
      <c r="O167" s="30">
        <v>3200</v>
      </c>
      <c r="P167" s="30">
        <v>3205</v>
      </c>
      <c r="Q167" s="30">
        <v>3100</v>
      </c>
      <c r="R167" s="30">
        <v>3040</v>
      </c>
      <c r="S167" s="30">
        <v>3180</v>
      </c>
      <c r="T167" s="30">
        <v>3175</v>
      </c>
      <c r="U167" s="30">
        <v>3160</v>
      </c>
      <c r="V167" s="30">
        <v>3180</v>
      </c>
      <c r="W167" s="30">
        <v>3220</v>
      </c>
      <c r="X167" s="30">
        <v>3210</v>
      </c>
      <c r="Y167" s="30">
        <v>3175</v>
      </c>
      <c r="Z167" s="30">
        <v>3265</v>
      </c>
      <c r="AA167" s="30">
        <v>3310</v>
      </c>
      <c r="AB167" s="30">
        <v>3260</v>
      </c>
      <c r="AC167" s="30">
        <v>3285</v>
      </c>
      <c r="AD167" s="30">
        <v>3320</v>
      </c>
      <c r="AE167" s="30">
        <v>3310</v>
      </c>
      <c r="AF167" s="30">
        <v>3345</v>
      </c>
      <c r="AG167" s="30">
        <v>3535</v>
      </c>
      <c r="AH167" s="30">
        <v>3555</v>
      </c>
      <c r="AI167" s="30">
        <v>3455</v>
      </c>
      <c r="AJ167" s="30">
        <v>3480</v>
      </c>
      <c r="AK167" s="30">
        <v>3460</v>
      </c>
      <c r="AL167" s="30">
        <v>3450</v>
      </c>
      <c r="AM167" s="30">
        <v>3435</v>
      </c>
      <c r="AN167" s="30">
        <v>3350</v>
      </c>
      <c r="AO167" s="30">
        <v>3320</v>
      </c>
      <c r="AP167" s="30">
        <v>3205</v>
      </c>
      <c r="AQ167" s="30">
        <v>3130</v>
      </c>
      <c r="AR167" s="30">
        <v>3045</v>
      </c>
      <c r="AS167" s="30">
        <v>3125</v>
      </c>
      <c r="AT167" s="30">
        <v>3170</v>
      </c>
      <c r="AU167" s="30">
        <v>3190</v>
      </c>
      <c r="AV167" s="30">
        <v>3280</v>
      </c>
      <c r="AW167" s="30">
        <v>3235</v>
      </c>
      <c r="AX167" s="30">
        <v>3265</v>
      </c>
      <c r="AY167" s="30">
        <v>3205</v>
      </c>
      <c r="AZ167" s="30">
        <v>3345</v>
      </c>
      <c r="BA167" s="30">
        <v>3525</v>
      </c>
      <c r="BB167" s="30">
        <v>3200</v>
      </c>
      <c r="BC167" s="30">
        <v>3225</v>
      </c>
      <c r="BD167" s="30">
        <v>3250</v>
      </c>
      <c r="BE167" s="30">
        <v>3265</v>
      </c>
      <c r="BF167" s="30">
        <v>3235</v>
      </c>
      <c r="BG167" s="30">
        <v>3255</v>
      </c>
      <c r="BH167" s="30">
        <v>3195</v>
      </c>
      <c r="BI167" s="30">
        <v>3260</v>
      </c>
      <c r="BJ167" s="30">
        <v>3335</v>
      </c>
      <c r="BK167" s="30">
        <v>3450</v>
      </c>
      <c r="BL167" s="30">
        <v>3410</v>
      </c>
      <c r="BM167" s="2">
        <v>3380</v>
      </c>
      <c r="BN167" s="2">
        <v>3345</v>
      </c>
      <c r="BO167" s="2">
        <v>3415</v>
      </c>
      <c r="BP167" s="2">
        <v>3370</v>
      </c>
      <c r="BQ167" s="2">
        <v>3400</v>
      </c>
      <c r="BR167" s="2">
        <v>3355</v>
      </c>
      <c r="BS167" s="2">
        <v>3325</v>
      </c>
      <c r="BT167" s="2">
        <v>3315</v>
      </c>
      <c r="BU167" s="2">
        <v>3255</v>
      </c>
      <c r="BV167" s="2">
        <v>3580</v>
      </c>
      <c r="BW167" s="2">
        <v>3545</v>
      </c>
      <c r="BX167" s="2">
        <v>3610</v>
      </c>
      <c r="BY167" s="2">
        <v>3640</v>
      </c>
      <c r="BZ167" s="2">
        <v>3680</v>
      </c>
      <c r="CA167" s="2">
        <v>3685</v>
      </c>
      <c r="CB167" s="2">
        <v>3665</v>
      </c>
      <c r="CC167" s="2">
        <v>3645</v>
      </c>
      <c r="CD167" s="2">
        <v>3670</v>
      </c>
      <c r="CE167" s="2">
        <v>3595</v>
      </c>
      <c r="CF167" s="2">
        <v>3655</v>
      </c>
      <c r="CG167" s="2">
        <v>3680</v>
      </c>
      <c r="CH167" s="2">
        <v>3690</v>
      </c>
      <c r="CI167" s="2">
        <v>3550</v>
      </c>
      <c r="CJ167" s="2">
        <v>3550</v>
      </c>
      <c r="CK167" s="2">
        <v>3530</v>
      </c>
      <c r="CL167" s="2">
        <v>3500</v>
      </c>
      <c r="CM167" s="2">
        <v>3500</v>
      </c>
      <c r="CN167" s="2">
        <v>3350</v>
      </c>
      <c r="CO167" s="2">
        <v>3325</v>
      </c>
      <c r="CP167" s="2">
        <v>3425</v>
      </c>
      <c r="CQ167" s="2">
        <v>3485</v>
      </c>
      <c r="CR167" s="2">
        <v>3525</v>
      </c>
      <c r="CS167" s="2">
        <v>3415</v>
      </c>
      <c r="CT167" s="2">
        <v>3255</v>
      </c>
      <c r="CU167" s="2">
        <v>3565</v>
      </c>
      <c r="CV167" s="2">
        <v>3650</v>
      </c>
      <c r="CW167" s="2">
        <v>3645</v>
      </c>
      <c r="CX167" s="2">
        <v>3630</v>
      </c>
      <c r="CY167" s="2">
        <v>3545</v>
      </c>
      <c r="CZ167" s="2">
        <v>3645</v>
      </c>
      <c r="DA167" s="2">
        <v>3725</v>
      </c>
      <c r="DB167" s="2">
        <v>3615</v>
      </c>
      <c r="DC167" s="2">
        <v>3485</v>
      </c>
      <c r="DD167" s="2">
        <v>3705</v>
      </c>
      <c r="DE167" s="2">
        <v>3780</v>
      </c>
      <c r="DF167" s="2">
        <v>3580</v>
      </c>
      <c r="DG167" s="2">
        <v>3915</v>
      </c>
      <c r="DH167" s="2">
        <v>4055</v>
      </c>
      <c r="DI167" s="2">
        <v>4090</v>
      </c>
      <c r="DJ167" s="2">
        <v>4080</v>
      </c>
      <c r="DK167" s="2">
        <v>4045</v>
      </c>
      <c r="DL167" s="2">
        <v>4060</v>
      </c>
      <c r="DM167" s="2">
        <v>3990</v>
      </c>
      <c r="DN167" s="2">
        <v>3930</v>
      </c>
      <c r="DO167" s="2">
        <v>3890</v>
      </c>
      <c r="DP167" s="2">
        <v>3930</v>
      </c>
      <c r="DQ167" s="2">
        <v>3835</v>
      </c>
      <c r="DR167" s="2">
        <v>3725</v>
      </c>
      <c r="DS167" s="2">
        <v>3720</v>
      </c>
      <c r="DT167" s="2">
        <v>3625</v>
      </c>
      <c r="DU167" s="2">
        <v>3555</v>
      </c>
      <c r="DV167" s="2">
        <v>3505</v>
      </c>
      <c r="DW167" s="2">
        <v>3455</v>
      </c>
      <c r="DX167" s="2">
        <v>3465</v>
      </c>
      <c r="DY167" s="2">
        <v>3430</v>
      </c>
      <c r="DZ167" s="2">
        <v>3310</v>
      </c>
      <c r="EA167" s="2">
        <v>3255</v>
      </c>
      <c r="EB167" s="2">
        <v>3150</v>
      </c>
      <c r="EC167" s="2">
        <v>3440</v>
      </c>
      <c r="ED167" s="2">
        <v>3470</v>
      </c>
      <c r="EE167" s="2">
        <v>3440</v>
      </c>
      <c r="EF167" s="2">
        <v>3450</v>
      </c>
      <c r="EG167" s="2">
        <v>3465</v>
      </c>
      <c r="EH167" s="2">
        <v>3460</v>
      </c>
      <c r="EI167" s="2">
        <v>3470</v>
      </c>
      <c r="EJ167" s="2">
        <v>3490</v>
      </c>
      <c r="EK167" s="2">
        <v>3520</v>
      </c>
      <c r="EL167" s="2">
        <v>3465</v>
      </c>
      <c r="EM167" s="2">
        <v>3440</v>
      </c>
      <c r="EN167" s="2">
        <v>3380</v>
      </c>
      <c r="EO167" s="2">
        <v>3335</v>
      </c>
      <c r="EP167" s="2">
        <v>3370</v>
      </c>
      <c r="EQ167" s="2">
        <v>3340</v>
      </c>
      <c r="ER167" s="2">
        <v>3370</v>
      </c>
      <c r="ES167" s="2">
        <v>3380</v>
      </c>
      <c r="ET167" s="2">
        <v>3365</v>
      </c>
      <c r="EU167" s="2">
        <v>3365</v>
      </c>
      <c r="EV167" s="2">
        <v>3345</v>
      </c>
      <c r="EW167" s="2">
        <v>3325</v>
      </c>
      <c r="EX167" s="2">
        <v>3315</v>
      </c>
      <c r="EY167" s="2">
        <v>3230</v>
      </c>
      <c r="EZ167" s="2">
        <v>3240</v>
      </c>
      <c r="FA167" s="2">
        <v>3230</v>
      </c>
      <c r="FB167" s="2">
        <v>3200</v>
      </c>
      <c r="FC167" s="2">
        <v>3205</v>
      </c>
      <c r="FD167" s="2">
        <v>3235</v>
      </c>
      <c r="FE167" s="2">
        <v>3240</v>
      </c>
      <c r="FF167" s="2">
        <v>3210</v>
      </c>
      <c r="FG167" s="2">
        <v>3200</v>
      </c>
      <c r="FH167" s="2">
        <v>3230</v>
      </c>
      <c r="FI167" s="2">
        <v>3260</v>
      </c>
      <c r="FJ167" s="2">
        <v>3230</v>
      </c>
      <c r="FK167" s="2">
        <v>3230</v>
      </c>
      <c r="FL167" s="2">
        <v>3235</v>
      </c>
      <c r="FM167" s="2">
        <v>3225</v>
      </c>
      <c r="FN167" s="2">
        <v>3235</v>
      </c>
      <c r="FO167" s="2">
        <v>3275</v>
      </c>
      <c r="FP167" s="2">
        <v>3315</v>
      </c>
      <c r="FQ167" s="2">
        <v>3310</v>
      </c>
      <c r="FR167" s="2">
        <v>3255</v>
      </c>
      <c r="FS167" s="2">
        <v>3255</v>
      </c>
      <c r="FT167" s="2">
        <v>3200</v>
      </c>
      <c r="FU167" s="2">
        <v>3270</v>
      </c>
      <c r="FV167" s="2">
        <v>3205</v>
      </c>
      <c r="FW167" s="2">
        <v>3220</v>
      </c>
      <c r="FX167" s="2">
        <v>3340</v>
      </c>
      <c r="FY167" s="2">
        <v>3345</v>
      </c>
      <c r="FZ167" s="2">
        <v>3285</v>
      </c>
      <c r="GA167" s="2">
        <v>3240</v>
      </c>
      <c r="GB167" s="2">
        <v>3235</v>
      </c>
      <c r="GC167" s="2">
        <v>3275</v>
      </c>
      <c r="GD167" s="2">
        <v>3250</v>
      </c>
      <c r="GE167" s="2">
        <v>3225</v>
      </c>
      <c r="GF167" s="2">
        <v>3180</v>
      </c>
      <c r="GG167" s="2">
        <v>3310</v>
      </c>
      <c r="GH167" s="2">
        <v>3280</v>
      </c>
      <c r="GI167" s="2">
        <v>3310</v>
      </c>
      <c r="GJ167" s="2">
        <v>3335</v>
      </c>
      <c r="GK167" s="2">
        <v>3425</v>
      </c>
      <c r="GL167" s="2">
        <v>3075</v>
      </c>
      <c r="GM167" s="2">
        <v>2981</v>
      </c>
      <c r="GN167" s="2">
        <v>2979</v>
      </c>
      <c r="GO167" s="2">
        <v>2958</v>
      </c>
      <c r="GP167" s="2">
        <v>2952</v>
      </c>
      <c r="GQ167" s="2">
        <v>2919</v>
      </c>
      <c r="GR167" s="2">
        <v>2844</v>
      </c>
      <c r="GS167" s="2">
        <v>2917</v>
      </c>
      <c r="GT167" s="2">
        <v>2885</v>
      </c>
      <c r="GU167" s="2">
        <v>2853</v>
      </c>
      <c r="GV167" s="2">
        <v>2865</v>
      </c>
      <c r="GW167" s="2">
        <v>2923</v>
      </c>
      <c r="GX167" s="2">
        <v>2930</v>
      </c>
      <c r="GY167" s="2">
        <v>2936</v>
      </c>
      <c r="GZ167" s="2">
        <v>2931</v>
      </c>
      <c r="HA167" s="2">
        <v>2915</v>
      </c>
      <c r="HB167" s="2">
        <v>2853</v>
      </c>
      <c r="HC167" s="2">
        <v>2885</v>
      </c>
      <c r="HD167" s="2">
        <v>2996</v>
      </c>
      <c r="HE167" s="2">
        <v>3020</v>
      </c>
      <c r="HF167" s="2">
        <v>3055</v>
      </c>
      <c r="HG167" s="2">
        <v>3050</v>
      </c>
      <c r="HH167" s="2">
        <v>3045</v>
      </c>
      <c r="HI167" s="2">
        <v>3085</v>
      </c>
      <c r="HJ167" s="2">
        <v>3050</v>
      </c>
      <c r="HK167" s="2">
        <v>3005</v>
      </c>
      <c r="HL167" s="2">
        <v>3010</v>
      </c>
      <c r="HM167" s="2">
        <v>3050</v>
      </c>
      <c r="HN167" s="2">
        <v>3065</v>
      </c>
      <c r="HO167" s="2">
        <v>3035</v>
      </c>
      <c r="HP167" s="2">
        <v>3005</v>
      </c>
      <c r="HQ167" s="2">
        <v>3000</v>
      </c>
      <c r="HR167" s="2">
        <v>3055</v>
      </c>
      <c r="HS167" s="2">
        <v>3055</v>
      </c>
      <c r="HT167" s="2">
        <v>3035</v>
      </c>
      <c r="HU167" s="2">
        <v>2990</v>
      </c>
      <c r="HV167" s="2">
        <v>2975</v>
      </c>
      <c r="HW167" s="2">
        <v>2967</v>
      </c>
      <c r="HX167" s="2">
        <v>2950</v>
      </c>
      <c r="HY167" s="2">
        <v>2951</v>
      </c>
      <c r="HZ167" s="2">
        <v>2911</v>
      </c>
      <c r="IA167" s="2">
        <v>2903</v>
      </c>
      <c r="IB167" s="2">
        <v>2979</v>
      </c>
      <c r="IC167" s="2">
        <v>2970</v>
      </c>
      <c r="ID167" s="2">
        <v>2913</v>
      </c>
      <c r="IE167" s="2">
        <v>2962</v>
      </c>
      <c r="IF167" s="2">
        <v>2956</v>
      </c>
      <c r="IG167" s="2">
        <v>2916</v>
      </c>
      <c r="IH167" s="2">
        <v>2902</v>
      </c>
      <c r="II167" s="2">
        <v>2979</v>
      </c>
      <c r="IJ167" s="2">
        <v>2937</v>
      </c>
      <c r="IK167" s="2">
        <v>2906</v>
      </c>
      <c r="IL167" s="2">
        <v>2922</v>
      </c>
      <c r="IM167" s="2">
        <v>2880</v>
      </c>
      <c r="IN167" s="2">
        <v>2805</v>
      </c>
      <c r="IO167" s="2">
        <v>2761</v>
      </c>
      <c r="IP167" s="2">
        <v>2731</v>
      </c>
      <c r="IQ167" s="2">
        <v>2726</v>
      </c>
      <c r="IR167" s="2">
        <v>2680</v>
      </c>
      <c r="IS167" s="2">
        <v>2655</v>
      </c>
      <c r="IT167" s="2">
        <v>2543</v>
      </c>
    </row>
    <row r="168" spans="1:254" ht="15.9" customHeight="1">
      <c r="A168" s="65" t="s">
        <v>330</v>
      </c>
      <c r="B168" s="41" t="s">
        <v>331</v>
      </c>
      <c r="C168" s="45">
        <v>2040</v>
      </c>
      <c r="D168" s="16">
        <v>10</v>
      </c>
      <c r="E168" s="30">
        <v>2030</v>
      </c>
      <c r="F168" s="30">
        <v>2016</v>
      </c>
      <c r="G168" s="30">
        <v>2011</v>
      </c>
      <c r="H168" s="30">
        <v>1999</v>
      </c>
      <c r="I168" s="30">
        <v>2022</v>
      </c>
      <c r="J168" s="30">
        <v>2013</v>
      </c>
      <c r="K168" s="30">
        <v>2019</v>
      </c>
      <c r="L168" s="30">
        <v>1996</v>
      </c>
      <c r="M168" s="30">
        <v>1985</v>
      </c>
      <c r="N168" s="30">
        <v>1979</v>
      </c>
      <c r="O168" s="30">
        <v>1982</v>
      </c>
      <c r="P168" s="30">
        <v>1976</v>
      </c>
      <c r="Q168" s="30">
        <v>1983</v>
      </c>
      <c r="R168" s="30">
        <v>1966</v>
      </c>
      <c r="S168" s="30">
        <v>1988</v>
      </c>
      <c r="T168" s="30">
        <v>2000</v>
      </c>
      <c r="U168" s="30">
        <v>1995</v>
      </c>
      <c r="V168" s="30">
        <v>1984</v>
      </c>
      <c r="W168" s="30">
        <v>1955</v>
      </c>
      <c r="X168" s="30">
        <v>1948</v>
      </c>
      <c r="Y168" s="30">
        <v>1951</v>
      </c>
      <c r="Z168" s="30">
        <v>1955</v>
      </c>
      <c r="AA168" s="30">
        <v>1949</v>
      </c>
      <c r="AB168" s="30">
        <v>1937</v>
      </c>
      <c r="AC168" s="30">
        <v>1940</v>
      </c>
      <c r="AD168" s="30">
        <v>1924</v>
      </c>
      <c r="AE168" s="30">
        <v>1952</v>
      </c>
      <c r="AF168" s="30">
        <v>1969</v>
      </c>
      <c r="AG168" s="30">
        <v>1999</v>
      </c>
      <c r="AH168" s="30">
        <v>2004</v>
      </c>
      <c r="AI168" s="30">
        <v>2019</v>
      </c>
      <c r="AJ168" s="30">
        <v>2010</v>
      </c>
      <c r="AK168" s="30">
        <v>2030</v>
      </c>
      <c r="AL168" s="30">
        <v>2026</v>
      </c>
      <c r="AM168" s="30">
        <v>2020</v>
      </c>
      <c r="AN168" s="30">
        <v>2007</v>
      </c>
      <c r="AO168" s="30">
        <v>1979</v>
      </c>
      <c r="AP168" s="30">
        <v>2008</v>
      </c>
      <c r="AQ168" s="30">
        <v>1991</v>
      </c>
      <c r="AR168" s="30">
        <v>2005</v>
      </c>
      <c r="AS168" s="30">
        <v>2017</v>
      </c>
      <c r="AT168" s="30">
        <v>2017</v>
      </c>
      <c r="AU168" s="30">
        <v>2024</v>
      </c>
      <c r="AV168" s="30">
        <v>2059</v>
      </c>
      <c r="AW168" s="30">
        <v>2020</v>
      </c>
      <c r="AX168" s="30">
        <v>2016</v>
      </c>
      <c r="AY168" s="30">
        <v>2015</v>
      </c>
      <c r="AZ168" s="30">
        <v>2012</v>
      </c>
      <c r="BA168" s="30">
        <v>2020</v>
      </c>
      <c r="BB168" s="30">
        <v>2014</v>
      </c>
      <c r="BC168" s="30">
        <v>2013</v>
      </c>
      <c r="BD168" s="30">
        <v>2083</v>
      </c>
      <c r="BE168" s="30">
        <v>2075</v>
      </c>
      <c r="BF168" s="30">
        <v>2081</v>
      </c>
      <c r="BG168" s="30">
        <v>2102</v>
      </c>
      <c r="BH168" s="30">
        <v>2075</v>
      </c>
      <c r="BI168" s="30">
        <v>2050</v>
      </c>
      <c r="BJ168" s="30">
        <v>2035</v>
      </c>
      <c r="BK168" s="30">
        <v>2041</v>
      </c>
      <c r="BL168" s="30">
        <v>2042</v>
      </c>
      <c r="BM168" s="2">
        <v>2015</v>
      </c>
      <c r="BN168" s="2">
        <v>2009</v>
      </c>
      <c r="BO168" s="2">
        <v>1990</v>
      </c>
      <c r="BP168" s="2">
        <v>1993</v>
      </c>
      <c r="BQ168" s="2">
        <v>1983</v>
      </c>
      <c r="BR168" s="2">
        <v>2013</v>
      </c>
      <c r="BS168" s="2">
        <v>2010</v>
      </c>
      <c r="BT168" s="2">
        <v>2165</v>
      </c>
      <c r="BU168" s="2">
        <v>2144</v>
      </c>
      <c r="BV168" s="2">
        <v>2137</v>
      </c>
      <c r="BW168" s="2">
        <v>2137</v>
      </c>
      <c r="BX168" s="2">
        <v>2206</v>
      </c>
      <c r="BY168" s="2">
        <v>2235</v>
      </c>
      <c r="BZ168" s="2">
        <v>2239</v>
      </c>
      <c r="CA168" s="2">
        <v>2248</v>
      </c>
      <c r="CB168" s="2">
        <v>2232</v>
      </c>
      <c r="CC168" s="2">
        <v>2241</v>
      </c>
      <c r="CD168" s="2">
        <v>2215</v>
      </c>
      <c r="CE168" s="2">
        <v>2210</v>
      </c>
      <c r="CF168" s="2">
        <v>2236</v>
      </c>
      <c r="CG168" s="2">
        <v>2265</v>
      </c>
      <c r="CH168" s="2">
        <v>2290</v>
      </c>
      <c r="CI168" s="2">
        <v>2251</v>
      </c>
      <c r="CJ168" s="2">
        <v>2258</v>
      </c>
      <c r="CK168" s="2">
        <v>2256</v>
      </c>
      <c r="CL168" s="2">
        <v>2236</v>
      </c>
      <c r="CM168" s="2">
        <v>2237</v>
      </c>
      <c r="CN168" s="2">
        <v>2214</v>
      </c>
      <c r="CO168" s="2">
        <v>2168</v>
      </c>
      <c r="CP168" s="2">
        <v>2282</v>
      </c>
      <c r="CQ168" s="2">
        <v>2250</v>
      </c>
      <c r="CR168" s="2">
        <v>2212</v>
      </c>
      <c r="CS168" s="2">
        <v>2154</v>
      </c>
      <c r="CT168" s="2">
        <v>2130</v>
      </c>
      <c r="CU168" s="2">
        <v>2185</v>
      </c>
      <c r="CV168" s="2">
        <v>2190</v>
      </c>
      <c r="CW168" s="2">
        <v>2185</v>
      </c>
      <c r="CX168" s="2">
        <v>2172</v>
      </c>
      <c r="CY168" s="2">
        <v>2173</v>
      </c>
      <c r="CZ168" s="2">
        <v>2182</v>
      </c>
      <c r="DA168" s="2">
        <v>2228</v>
      </c>
      <c r="DB168" s="2">
        <v>2207</v>
      </c>
      <c r="DC168" s="2">
        <v>2150</v>
      </c>
      <c r="DD168" s="2">
        <v>2208</v>
      </c>
      <c r="DE168" s="2">
        <v>2241</v>
      </c>
      <c r="DF168" s="2">
        <v>2158</v>
      </c>
      <c r="DG168" s="2">
        <v>2240</v>
      </c>
      <c r="DH168" s="2">
        <v>2199</v>
      </c>
      <c r="DI168" s="2">
        <v>2226</v>
      </c>
      <c r="DJ168" s="2">
        <v>2213</v>
      </c>
      <c r="DK168" s="2">
        <v>2184</v>
      </c>
      <c r="DL168" s="2">
        <v>2157</v>
      </c>
      <c r="DM168" s="2">
        <v>2196</v>
      </c>
      <c r="DN168" s="2">
        <v>2240</v>
      </c>
      <c r="DO168" s="2">
        <v>2254</v>
      </c>
      <c r="DP168" s="2">
        <v>2238</v>
      </c>
      <c r="DQ168" s="2">
        <v>2224</v>
      </c>
      <c r="DR168" s="2">
        <v>2238</v>
      </c>
      <c r="DS168" s="2">
        <v>2268</v>
      </c>
      <c r="DT168" s="2">
        <v>2271</v>
      </c>
      <c r="DU168" s="2">
        <v>2261</v>
      </c>
      <c r="DV168" s="2">
        <v>2232</v>
      </c>
      <c r="DW168" s="2">
        <v>2252</v>
      </c>
      <c r="DX168" s="2">
        <v>2242</v>
      </c>
      <c r="DY168" s="2">
        <v>2280</v>
      </c>
      <c r="DZ168" s="2">
        <v>2260</v>
      </c>
      <c r="EA168" s="2">
        <v>2201</v>
      </c>
      <c r="EB168" s="2">
        <v>2046</v>
      </c>
      <c r="EC168" s="2">
        <v>2070</v>
      </c>
      <c r="ED168" s="2">
        <v>2084</v>
      </c>
      <c r="EE168" s="2">
        <v>2062</v>
      </c>
      <c r="EF168" s="2">
        <v>2097</v>
      </c>
      <c r="EG168" s="2">
        <v>2094</v>
      </c>
      <c r="EH168" s="2">
        <v>2076</v>
      </c>
      <c r="EI168" s="2">
        <v>2123</v>
      </c>
      <c r="EJ168" s="2">
        <v>2142</v>
      </c>
      <c r="EK168" s="2">
        <v>2111</v>
      </c>
      <c r="EL168" s="2">
        <v>2105</v>
      </c>
      <c r="EM168" s="2">
        <v>2117</v>
      </c>
      <c r="EN168" s="2">
        <v>2105</v>
      </c>
      <c r="EO168" s="2">
        <v>2081</v>
      </c>
      <c r="EP168" s="2">
        <v>2087</v>
      </c>
      <c r="EQ168" s="2">
        <v>2091</v>
      </c>
      <c r="ER168" s="2">
        <v>2050</v>
      </c>
      <c r="ES168" s="2">
        <v>2050</v>
      </c>
      <c r="ET168" s="2">
        <v>2070</v>
      </c>
      <c r="EU168" s="2">
        <v>2068</v>
      </c>
      <c r="EV168" s="2">
        <v>2061</v>
      </c>
      <c r="EW168" s="2">
        <v>2040</v>
      </c>
      <c r="EX168" s="2">
        <v>2027</v>
      </c>
      <c r="EY168" s="2">
        <v>2022</v>
      </c>
      <c r="EZ168" s="2">
        <v>2012</v>
      </c>
      <c r="FA168" s="2">
        <v>1992</v>
      </c>
      <c r="FB168" s="2">
        <v>1965</v>
      </c>
      <c r="FC168" s="2">
        <v>1964</v>
      </c>
      <c r="FD168" s="2">
        <v>1980</v>
      </c>
      <c r="FE168" s="2">
        <v>1989</v>
      </c>
      <c r="FF168" s="2">
        <v>1987</v>
      </c>
      <c r="FG168" s="2">
        <v>1980</v>
      </c>
      <c r="FH168" s="2">
        <v>2002</v>
      </c>
      <c r="FI168" s="2">
        <v>2001</v>
      </c>
      <c r="FJ168" s="2">
        <v>2000</v>
      </c>
      <c r="FK168" s="2">
        <v>1995</v>
      </c>
      <c r="FL168" s="2">
        <v>1993</v>
      </c>
      <c r="FM168" s="2">
        <v>1988</v>
      </c>
      <c r="FN168" s="2">
        <v>1999</v>
      </c>
      <c r="FO168" s="2">
        <v>2006</v>
      </c>
      <c r="FP168" s="2">
        <v>2031</v>
      </c>
      <c r="FQ168" s="2">
        <v>2045</v>
      </c>
      <c r="FR168" s="2">
        <v>2044</v>
      </c>
      <c r="FS168" s="2">
        <v>2030</v>
      </c>
      <c r="FT168" s="2">
        <v>2019</v>
      </c>
      <c r="FU168" s="2">
        <v>1998</v>
      </c>
      <c r="FV168" s="2">
        <v>1979</v>
      </c>
      <c r="FW168" s="2">
        <v>1978</v>
      </c>
      <c r="FX168" s="2">
        <v>2016</v>
      </c>
      <c r="FY168" s="2">
        <v>2028</v>
      </c>
      <c r="FZ168" s="2">
        <v>2045</v>
      </c>
      <c r="GA168" s="2">
        <v>2020</v>
      </c>
      <c r="GB168" s="2">
        <v>2003</v>
      </c>
      <c r="GC168" s="2">
        <v>2021</v>
      </c>
      <c r="GD168" s="2">
        <v>2030</v>
      </c>
      <c r="GE168" s="2">
        <v>2047</v>
      </c>
      <c r="GF168" s="2">
        <v>2014</v>
      </c>
      <c r="GG168" s="2">
        <v>2047</v>
      </c>
      <c r="GH168" s="2">
        <v>2045</v>
      </c>
      <c r="GI168" s="2">
        <v>2026</v>
      </c>
      <c r="GJ168" s="2">
        <v>2081</v>
      </c>
      <c r="GK168" s="2">
        <v>2130</v>
      </c>
      <c r="GL168" s="2">
        <v>2165</v>
      </c>
      <c r="GM168" s="2">
        <v>2137</v>
      </c>
      <c r="GN168" s="2">
        <v>2110</v>
      </c>
      <c r="GO168" s="2">
        <v>2101</v>
      </c>
      <c r="GP168" s="2">
        <v>2061</v>
      </c>
      <c r="GQ168" s="2">
        <v>2035</v>
      </c>
      <c r="GR168" s="2">
        <v>2023</v>
      </c>
      <c r="GS168" s="2">
        <v>2056</v>
      </c>
      <c r="GT168" s="2">
        <v>2041</v>
      </c>
      <c r="GU168" s="2">
        <v>2024</v>
      </c>
      <c r="GV168" s="2">
        <v>2033</v>
      </c>
      <c r="GW168" s="2">
        <v>2089</v>
      </c>
      <c r="GX168" s="2">
        <v>2102</v>
      </c>
      <c r="GY168" s="2">
        <v>2116</v>
      </c>
      <c r="GZ168" s="2">
        <v>2124</v>
      </c>
      <c r="HA168" s="2">
        <v>2100</v>
      </c>
      <c r="HB168" s="2">
        <v>2090</v>
      </c>
      <c r="HC168" s="2">
        <v>2102</v>
      </c>
      <c r="HD168" s="2">
        <v>2119</v>
      </c>
      <c r="HE168" s="2">
        <v>2110</v>
      </c>
      <c r="HF168" s="2">
        <v>2161</v>
      </c>
      <c r="HG168" s="2">
        <v>2145</v>
      </c>
      <c r="HH168" s="2">
        <v>2125</v>
      </c>
      <c r="HI168" s="2">
        <v>2100</v>
      </c>
      <c r="HJ168" s="2">
        <v>2052</v>
      </c>
      <c r="HK168" s="2">
        <v>2049</v>
      </c>
      <c r="HL168" s="2">
        <v>2038</v>
      </c>
      <c r="HM168" s="2">
        <v>2051</v>
      </c>
      <c r="HN168" s="2">
        <v>2060</v>
      </c>
      <c r="HO168" s="2">
        <v>2051</v>
      </c>
      <c r="HP168" s="2">
        <v>2038</v>
      </c>
      <c r="HQ168" s="2">
        <v>2024</v>
      </c>
      <c r="HR168" s="2">
        <v>2015</v>
      </c>
      <c r="HS168" s="2">
        <v>2001</v>
      </c>
      <c r="HT168" s="2">
        <v>1989</v>
      </c>
      <c r="HU168" s="2">
        <v>1991</v>
      </c>
      <c r="HV168" s="2">
        <v>2024</v>
      </c>
      <c r="HW168" s="2">
        <v>2018</v>
      </c>
      <c r="HX168" s="2">
        <v>2010</v>
      </c>
      <c r="HY168" s="2">
        <v>2003</v>
      </c>
      <c r="HZ168" s="2">
        <v>1960</v>
      </c>
      <c r="IA168" s="2">
        <v>1965</v>
      </c>
      <c r="IB168" s="2">
        <v>1956</v>
      </c>
      <c r="IC168" s="2">
        <v>1956</v>
      </c>
      <c r="ID168" s="2">
        <v>1950</v>
      </c>
      <c r="IE168" s="2">
        <v>1976</v>
      </c>
      <c r="IF168" s="2">
        <v>1964</v>
      </c>
      <c r="IG168" s="2">
        <v>1961</v>
      </c>
      <c r="IH168" s="2">
        <v>1954</v>
      </c>
      <c r="II168" s="2">
        <v>1952</v>
      </c>
      <c r="IJ168" s="2">
        <v>1964</v>
      </c>
      <c r="IK168" s="2">
        <v>1950</v>
      </c>
      <c r="IL168" s="2">
        <v>1949</v>
      </c>
      <c r="IM168" s="2">
        <v>1955</v>
      </c>
      <c r="IN168" s="2">
        <v>1955</v>
      </c>
      <c r="IO168" s="2">
        <v>1940</v>
      </c>
      <c r="IP168" s="2">
        <v>1913</v>
      </c>
      <c r="IQ168" s="2">
        <v>1931</v>
      </c>
      <c r="IR168" s="2">
        <v>1917</v>
      </c>
      <c r="IS168" s="2">
        <v>1915</v>
      </c>
      <c r="IT168" s="2">
        <v>1927</v>
      </c>
    </row>
    <row r="169" spans="1:254" ht="15.9" customHeight="1">
      <c r="A169" s="65" t="s">
        <v>332</v>
      </c>
      <c r="B169" s="41" t="s">
        <v>333</v>
      </c>
      <c r="C169" s="45">
        <v>900</v>
      </c>
      <c r="D169" s="16">
        <v>10</v>
      </c>
      <c r="E169" s="30">
        <v>890</v>
      </c>
      <c r="F169" s="30">
        <v>885</v>
      </c>
      <c r="G169" s="30">
        <v>885</v>
      </c>
      <c r="H169" s="30">
        <v>877</v>
      </c>
      <c r="I169" s="30">
        <v>887</v>
      </c>
      <c r="J169" s="30">
        <v>917</v>
      </c>
      <c r="K169" s="30">
        <v>914</v>
      </c>
      <c r="L169" s="30">
        <v>909</v>
      </c>
      <c r="M169" s="30">
        <v>910</v>
      </c>
      <c r="N169" s="30">
        <v>900</v>
      </c>
      <c r="O169" s="30">
        <v>908</v>
      </c>
      <c r="P169" s="30">
        <v>905</v>
      </c>
      <c r="Q169" s="30">
        <v>893</v>
      </c>
      <c r="R169" s="30">
        <v>889</v>
      </c>
      <c r="S169" s="30">
        <v>903</v>
      </c>
      <c r="T169" s="30">
        <v>905</v>
      </c>
      <c r="U169" s="30">
        <v>897</v>
      </c>
      <c r="V169" s="30">
        <v>898</v>
      </c>
      <c r="W169" s="30">
        <v>909</v>
      </c>
      <c r="X169" s="30">
        <v>905</v>
      </c>
      <c r="Y169" s="30">
        <v>908</v>
      </c>
      <c r="Z169" s="30">
        <v>910</v>
      </c>
      <c r="AA169" s="30">
        <v>906</v>
      </c>
      <c r="AB169" s="30">
        <v>890</v>
      </c>
      <c r="AC169" s="30">
        <v>883</v>
      </c>
      <c r="AD169" s="30">
        <v>876</v>
      </c>
      <c r="AE169" s="30">
        <v>868</v>
      </c>
      <c r="AF169" s="30">
        <v>865</v>
      </c>
      <c r="AG169" s="30">
        <v>855</v>
      </c>
      <c r="AH169" s="30">
        <v>860</v>
      </c>
      <c r="AI169" s="30">
        <v>853</v>
      </c>
      <c r="AJ169" s="30">
        <v>869</v>
      </c>
      <c r="AK169" s="30">
        <v>869</v>
      </c>
      <c r="AL169" s="30">
        <v>867</v>
      </c>
      <c r="AM169" s="30">
        <v>868</v>
      </c>
      <c r="AN169" s="30">
        <v>872</v>
      </c>
      <c r="AO169" s="30">
        <v>872</v>
      </c>
      <c r="AP169" s="30">
        <v>872</v>
      </c>
      <c r="AQ169" s="30">
        <v>861</v>
      </c>
      <c r="AR169" s="30">
        <v>853</v>
      </c>
      <c r="AS169" s="30">
        <v>854</v>
      </c>
      <c r="AT169" s="30">
        <v>878</v>
      </c>
      <c r="AU169" s="30">
        <v>862</v>
      </c>
      <c r="AV169" s="30">
        <v>879</v>
      </c>
      <c r="AW169" s="30">
        <v>876</v>
      </c>
      <c r="AX169" s="30">
        <v>870</v>
      </c>
      <c r="AY169" s="30">
        <v>864</v>
      </c>
      <c r="AZ169" s="30">
        <v>870</v>
      </c>
      <c r="BA169" s="30">
        <v>880</v>
      </c>
      <c r="BB169" s="30">
        <v>875</v>
      </c>
      <c r="BC169" s="30">
        <v>880</v>
      </c>
      <c r="BD169" s="30">
        <v>895</v>
      </c>
      <c r="BE169" s="30">
        <v>903</v>
      </c>
      <c r="BF169" s="30">
        <v>891</v>
      </c>
      <c r="BG169" s="30">
        <v>884</v>
      </c>
      <c r="BH169" s="30">
        <v>876</v>
      </c>
      <c r="BI169" s="30">
        <v>903</v>
      </c>
      <c r="BJ169" s="30">
        <v>887</v>
      </c>
      <c r="BK169" s="30">
        <v>892</v>
      </c>
      <c r="BL169" s="30">
        <v>900</v>
      </c>
      <c r="BM169" s="2">
        <v>879</v>
      </c>
      <c r="BN169" s="2">
        <v>877</v>
      </c>
      <c r="BO169" s="2">
        <v>885</v>
      </c>
      <c r="BP169" s="2">
        <v>878</v>
      </c>
      <c r="BQ169" s="2">
        <v>857</v>
      </c>
      <c r="BR169" s="2">
        <v>832</v>
      </c>
      <c r="BS169" s="2">
        <v>752</v>
      </c>
      <c r="BT169" s="2">
        <v>764</v>
      </c>
      <c r="BU169" s="2">
        <v>760</v>
      </c>
      <c r="BV169" s="2">
        <v>762</v>
      </c>
      <c r="BW169" s="2">
        <v>758</v>
      </c>
      <c r="BX169" s="2">
        <v>764</v>
      </c>
      <c r="BY169" s="2">
        <v>773</v>
      </c>
      <c r="BZ169" s="2">
        <v>778</v>
      </c>
      <c r="CA169" s="2">
        <v>778</v>
      </c>
      <c r="CB169" s="2">
        <v>773</v>
      </c>
      <c r="CC169" s="2">
        <v>773</v>
      </c>
      <c r="CD169" s="2">
        <v>777</v>
      </c>
      <c r="CE169" s="2">
        <v>785</v>
      </c>
      <c r="CF169" s="2">
        <v>795</v>
      </c>
      <c r="CG169" s="2">
        <v>800</v>
      </c>
      <c r="CH169" s="2">
        <v>801</v>
      </c>
      <c r="CI169" s="2">
        <v>791</v>
      </c>
      <c r="CJ169" s="2">
        <v>787</v>
      </c>
      <c r="CK169" s="2">
        <v>787</v>
      </c>
      <c r="CL169" s="2">
        <v>787</v>
      </c>
      <c r="CM169" s="2">
        <v>793</v>
      </c>
      <c r="CN169" s="2">
        <v>782</v>
      </c>
      <c r="CO169" s="2">
        <v>764</v>
      </c>
      <c r="CP169" s="2">
        <v>817</v>
      </c>
      <c r="CQ169" s="2">
        <v>819</v>
      </c>
      <c r="CR169" s="2">
        <v>823</v>
      </c>
      <c r="CS169" s="2">
        <v>813</v>
      </c>
      <c r="CT169" s="2">
        <v>795</v>
      </c>
      <c r="CU169" s="2">
        <v>815</v>
      </c>
      <c r="CV169" s="2">
        <v>823</v>
      </c>
      <c r="CW169" s="2">
        <v>818</v>
      </c>
      <c r="CX169" s="2">
        <v>808</v>
      </c>
      <c r="CY169" s="2">
        <v>816</v>
      </c>
      <c r="CZ169" s="2">
        <v>824</v>
      </c>
      <c r="DA169" s="2">
        <v>830</v>
      </c>
      <c r="DB169" s="2">
        <v>816</v>
      </c>
      <c r="DC169" s="2">
        <v>794</v>
      </c>
      <c r="DD169" s="2">
        <v>871</v>
      </c>
      <c r="DE169" s="2">
        <v>861</v>
      </c>
      <c r="DF169" s="2">
        <v>849</v>
      </c>
      <c r="DG169" s="2">
        <v>850</v>
      </c>
      <c r="DH169" s="2">
        <v>876</v>
      </c>
      <c r="DI169" s="2">
        <v>928</v>
      </c>
      <c r="DJ169" s="2">
        <v>923</v>
      </c>
      <c r="DK169" s="2">
        <v>914</v>
      </c>
      <c r="DL169" s="2">
        <v>931</v>
      </c>
      <c r="DM169" s="2">
        <v>921</v>
      </c>
      <c r="DN169" s="2">
        <v>949</v>
      </c>
      <c r="DO169" s="2">
        <v>950</v>
      </c>
      <c r="DP169" s="2">
        <v>947</v>
      </c>
      <c r="DQ169" s="2">
        <v>949</v>
      </c>
      <c r="DR169" s="2">
        <v>958</v>
      </c>
      <c r="DS169" s="2">
        <v>967</v>
      </c>
      <c r="DT169" s="2">
        <v>971</v>
      </c>
      <c r="DU169" s="2">
        <v>962</v>
      </c>
      <c r="DV169" s="2">
        <v>956</v>
      </c>
      <c r="DW169" s="2">
        <v>954</v>
      </c>
      <c r="DX169" s="2">
        <v>952</v>
      </c>
      <c r="DY169" s="2">
        <v>915</v>
      </c>
      <c r="DZ169" s="2">
        <v>903</v>
      </c>
      <c r="EA169" s="2">
        <v>900</v>
      </c>
      <c r="EB169" s="2">
        <v>952</v>
      </c>
      <c r="EC169" s="2">
        <v>968</v>
      </c>
      <c r="ED169" s="2">
        <v>977</v>
      </c>
      <c r="EE169" s="2">
        <v>985</v>
      </c>
      <c r="EF169" s="2">
        <v>1006</v>
      </c>
      <c r="EG169" s="2">
        <v>1000</v>
      </c>
      <c r="EH169" s="2">
        <v>987</v>
      </c>
      <c r="EI169" s="2">
        <v>1015</v>
      </c>
      <c r="EJ169" s="2">
        <v>1014</v>
      </c>
      <c r="EK169" s="2">
        <v>1011</v>
      </c>
      <c r="EL169" s="2">
        <v>996</v>
      </c>
      <c r="EM169" s="2">
        <v>988</v>
      </c>
      <c r="EN169" s="2">
        <v>974</v>
      </c>
      <c r="EO169" s="2">
        <v>950</v>
      </c>
      <c r="EP169" s="2">
        <v>950</v>
      </c>
      <c r="EQ169" s="2">
        <v>959</v>
      </c>
      <c r="ER169" s="2">
        <v>937</v>
      </c>
      <c r="ES169" s="2">
        <v>930</v>
      </c>
      <c r="ET169" s="2">
        <v>943</v>
      </c>
      <c r="EU169" s="2">
        <v>932</v>
      </c>
      <c r="EV169" s="2">
        <v>930</v>
      </c>
      <c r="EW169" s="2">
        <v>922</v>
      </c>
      <c r="EX169" s="2">
        <v>913</v>
      </c>
      <c r="EY169" s="2">
        <v>896</v>
      </c>
      <c r="EZ169" s="2">
        <v>891</v>
      </c>
      <c r="FA169" s="2">
        <v>884</v>
      </c>
      <c r="FB169" s="2">
        <v>881</v>
      </c>
      <c r="FC169" s="2">
        <v>879</v>
      </c>
      <c r="FD169" s="2">
        <v>887</v>
      </c>
      <c r="FE169" s="2">
        <v>878</v>
      </c>
      <c r="FF169" s="2">
        <v>854</v>
      </c>
      <c r="FG169" s="2">
        <v>838</v>
      </c>
      <c r="FH169" s="2">
        <v>845</v>
      </c>
      <c r="FI169" s="2">
        <v>841</v>
      </c>
      <c r="FJ169" s="2">
        <v>844</v>
      </c>
      <c r="FK169" s="2">
        <v>849</v>
      </c>
      <c r="FL169" s="2">
        <v>845</v>
      </c>
      <c r="FM169" s="2">
        <v>844</v>
      </c>
      <c r="FN169" s="2">
        <v>850</v>
      </c>
      <c r="FO169" s="2">
        <v>849</v>
      </c>
      <c r="FP169" s="2">
        <v>841</v>
      </c>
      <c r="FQ169" s="2">
        <v>802</v>
      </c>
      <c r="FR169" s="2">
        <v>802</v>
      </c>
      <c r="FS169" s="2">
        <v>797</v>
      </c>
      <c r="FT169" s="2">
        <v>795</v>
      </c>
      <c r="FU169" s="2">
        <v>792</v>
      </c>
      <c r="FV169" s="2">
        <v>786</v>
      </c>
      <c r="FW169" s="2">
        <v>786</v>
      </c>
      <c r="FX169" s="2">
        <v>798</v>
      </c>
      <c r="FY169" s="2">
        <v>796</v>
      </c>
      <c r="FZ169" s="2">
        <v>797</v>
      </c>
      <c r="GA169" s="2">
        <v>796</v>
      </c>
      <c r="GB169" s="2">
        <v>791</v>
      </c>
      <c r="GC169" s="2">
        <v>800</v>
      </c>
      <c r="GD169" s="2">
        <v>791</v>
      </c>
      <c r="GE169" s="2">
        <v>793</v>
      </c>
      <c r="GF169" s="2">
        <v>786</v>
      </c>
      <c r="GG169" s="2">
        <v>785</v>
      </c>
      <c r="GH169" s="2">
        <v>743</v>
      </c>
      <c r="GI169" s="2">
        <v>859</v>
      </c>
      <c r="GJ169" s="2">
        <v>858</v>
      </c>
      <c r="GK169" s="2">
        <v>864</v>
      </c>
      <c r="GL169" s="2">
        <v>890</v>
      </c>
      <c r="GM169" s="2">
        <v>882</v>
      </c>
      <c r="GN169" s="2">
        <v>877</v>
      </c>
      <c r="GO169" s="2">
        <v>868</v>
      </c>
      <c r="GP169" s="2">
        <v>866</v>
      </c>
      <c r="GQ169" s="2">
        <v>856</v>
      </c>
      <c r="GR169" s="2">
        <v>855</v>
      </c>
      <c r="GS169" s="2">
        <v>870</v>
      </c>
      <c r="GT169" s="2">
        <v>857</v>
      </c>
      <c r="GU169" s="2">
        <v>853</v>
      </c>
      <c r="GV169" s="2">
        <v>851</v>
      </c>
      <c r="GW169" s="2">
        <v>847</v>
      </c>
      <c r="GX169" s="2">
        <v>840</v>
      </c>
      <c r="GY169" s="2">
        <v>832</v>
      </c>
      <c r="GZ169" s="2">
        <v>833</v>
      </c>
      <c r="HA169" s="2">
        <v>821</v>
      </c>
      <c r="HB169" s="2">
        <v>808</v>
      </c>
      <c r="HC169" s="2">
        <v>810</v>
      </c>
      <c r="HD169" s="2">
        <v>838</v>
      </c>
      <c r="HE169" s="2">
        <v>850</v>
      </c>
      <c r="HF169" s="2">
        <v>855</v>
      </c>
      <c r="HG169" s="2">
        <v>845</v>
      </c>
      <c r="HH169" s="2">
        <v>832</v>
      </c>
      <c r="HI169" s="2">
        <v>841</v>
      </c>
      <c r="HJ169" s="2">
        <v>827</v>
      </c>
      <c r="HK169" s="2">
        <v>833</v>
      </c>
      <c r="HL169" s="2">
        <v>830</v>
      </c>
      <c r="HM169" s="2">
        <v>824</v>
      </c>
      <c r="HN169" s="2">
        <v>821</v>
      </c>
      <c r="HO169" s="2">
        <v>820</v>
      </c>
      <c r="HP169" s="2">
        <v>832</v>
      </c>
      <c r="HQ169" s="2">
        <v>835</v>
      </c>
      <c r="HR169" s="2">
        <v>836</v>
      </c>
      <c r="HS169" s="2">
        <v>840</v>
      </c>
      <c r="HT169" s="2">
        <v>842</v>
      </c>
      <c r="HU169" s="2">
        <v>831</v>
      </c>
      <c r="HV169" s="2">
        <v>826</v>
      </c>
      <c r="HW169" s="2">
        <v>820</v>
      </c>
      <c r="HX169" s="2">
        <v>816</v>
      </c>
      <c r="HY169" s="2">
        <v>815</v>
      </c>
      <c r="HZ169" s="2">
        <v>812</v>
      </c>
      <c r="IA169" s="2">
        <v>810</v>
      </c>
      <c r="IB169" s="2">
        <v>817</v>
      </c>
      <c r="IC169" s="2">
        <v>824</v>
      </c>
      <c r="ID169" s="2">
        <v>803</v>
      </c>
      <c r="IE169" s="2">
        <v>799</v>
      </c>
      <c r="IF169" s="2">
        <v>771</v>
      </c>
      <c r="IG169" s="2">
        <v>775</v>
      </c>
      <c r="IH169" s="2">
        <v>755</v>
      </c>
      <c r="II169" s="2">
        <v>753</v>
      </c>
      <c r="IJ169" s="2">
        <v>754</v>
      </c>
      <c r="IK169" s="2">
        <v>748</v>
      </c>
      <c r="IL169" s="2">
        <v>747</v>
      </c>
      <c r="IM169" s="2">
        <v>744</v>
      </c>
      <c r="IN169" s="2">
        <v>742</v>
      </c>
      <c r="IO169" s="2">
        <v>740</v>
      </c>
      <c r="IP169" s="2">
        <v>738</v>
      </c>
      <c r="IQ169" s="2">
        <v>745</v>
      </c>
      <c r="IR169" s="2">
        <v>715</v>
      </c>
      <c r="IS169" s="2">
        <v>710</v>
      </c>
      <c r="IT169" s="2">
        <v>711</v>
      </c>
    </row>
    <row r="170" spans="1:254" ht="15.9" customHeight="1">
      <c r="A170" s="65" t="s">
        <v>334</v>
      </c>
      <c r="B170" s="41" t="s">
        <v>335</v>
      </c>
      <c r="C170" s="45">
        <v>1022</v>
      </c>
      <c r="D170" s="16">
        <v>14</v>
      </c>
      <c r="E170" s="30">
        <v>1008</v>
      </c>
      <c r="F170" s="30">
        <v>1007</v>
      </c>
      <c r="G170" s="30">
        <v>1007</v>
      </c>
      <c r="H170" s="30">
        <v>1000</v>
      </c>
      <c r="I170" s="30">
        <v>999</v>
      </c>
      <c r="J170" s="30">
        <v>1142</v>
      </c>
      <c r="K170" s="30">
        <v>1133</v>
      </c>
      <c r="L170" s="30">
        <v>1121</v>
      </c>
      <c r="M170" s="30">
        <v>1114</v>
      </c>
      <c r="N170" s="30">
        <v>1087</v>
      </c>
      <c r="O170" s="30">
        <v>1091</v>
      </c>
      <c r="P170" s="30">
        <v>1090</v>
      </c>
      <c r="Q170" s="30">
        <v>1104</v>
      </c>
      <c r="R170" s="30">
        <v>1110</v>
      </c>
      <c r="S170" s="30">
        <v>1117</v>
      </c>
      <c r="T170" s="30">
        <v>1114</v>
      </c>
      <c r="U170" s="30">
        <v>1105</v>
      </c>
      <c r="V170" s="30">
        <v>1099</v>
      </c>
      <c r="W170" s="30">
        <v>1095</v>
      </c>
      <c r="X170" s="30">
        <v>1089</v>
      </c>
      <c r="Y170" s="30">
        <v>1081</v>
      </c>
      <c r="Z170" s="30">
        <v>1078</v>
      </c>
      <c r="AA170" s="30">
        <v>1064</v>
      </c>
      <c r="AB170" s="30">
        <v>1062</v>
      </c>
      <c r="AC170" s="30">
        <v>1057</v>
      </c>
      <c r="AD170" s="30">
        <v>1051</v>
      </c>
      <c r="AE170" s="30">
        <v>1058</v>
      </c>
      <c r="AF170" s="30">
        <v>1059</v>
      </c>
      <c r="AG170" s="30">
        <v>1044</v>
      </c>
      <c r="AH170" s="30">
        <v>1030</v>
      </c>
      <c r="AI170" s="30">
        <v>1037</v>
      </c>
      <c r="AJ170" s="30">
        <v>1039</v>
      </c>
      <c r="AK170" s="30">
        <v>1050</v>
      </c>
      <c r="AL170" s="30">
        <v>1042</v>
      </c>
      <c r="AM170" s="30">
        <v>1064</v>
      </c>
      <c r="AN170" s="30">
        <v>1091</v>
      </c>
      <c r="AO170" s="30">
        <v>1068</v>
      </c>
      <c r="AP170" s="30">
        <v>1061</v>
      </c>
      <c r="AQ170" s="30">
        <v>1035</v>
      </c>
      <c r="AR170" s="30">
        <v>1054</v>
      </c>
      <c r="AS170" s="30">
        <v>1042</v>
      </c>
      <c r="AT170" s="30">
        <v>1012</v>
      </c>
      <c r="AU170" s="30">
        <v>995</v>
      </c>
      <c r="AV170" s="30">
        <v>998</v>
      </c>
      <c r="AW170" s="30">
        <v>981</v>
      </c>
      <c r="AX170" s="30">
        <v>990</v>
      </c>
      <c r="AY170" s="30">
        <v>1015</v>
      </c>
      <c r="AZ170" s="30">
        <v>1033</v>
      </c>
      <c r="BA170" s="30">
        <v>1020</v>
      </c>
      <c r="BB170" s="30">
        <v>1001</v>
      </c>
      <c r="BC170" s="30">
        <v>996</v>
      </c>
      <c r="BD170" s="30">
        <v>1014</v>
      </c>
      <c r="BE170" s="30">
        <v>1019</v>
      </c>
      <c r="BF170" s="30">
        <v>1033</v>
      </c>
      <c r="BG170" s="30">
        <v>1045</v>
      </c>
      <c r="BH170" s="30">
        <v>1022</v>
      </c>
      <c r="BI170" s="30">
        <v>1017</v>
      </c>
      <c r="BJ170" s="30">
        <v>1016</v>
      </c>
      <c r="BK170" s="30">
        <v>1018</v>
      </c>
      <c r="BL170" s="30">
        <v>1007</v>
      </c>
      <c r="BM170" s="2">
        <v>1060</v>
      </c>
      <c r="BN170" s="2">
        <v>1066</v>
      </c>
      <c r="BO170" s="2">
        <v>1044</v>
      </c>
      <c r="BP170" s="2">
        <v>1015</v>
      </c>
      <c r="BQ170" s="2">
        <v>1035</v>
      </c>
      <c r="BR170" s="2">
        <v>1006</v>
      </c>
      <c r="BS170" s="2">
        <v>885</v>
      </c>
      <c r="BT170" s="2">
        <v>892</v>
      </c>
      <c r="BU170" s="2">
        <v>883</v>
      </c>
      <c r="BV170" s="2">
        <v>881</v>
      </c>
      <c r="BW170" s="2">
        <v>881</v>
      </c>
      <c r="BX170" s="2">
        <v>905</v>
      </c>
      <c r="BY170" s="2">
        <v>919</v>
      </c>
      <c r="BZ170" s="2">
        <v>917</v>
      </c>
      <c r="CA170" s="2">
        <v>932</v>
      </c>
      <c r="CB170" s="2">
        <v>935</v>
      </c>
      <c r="CC170" s="2">
        <v>918</v>
      </c>
      <c r="CD170" s="2">
        <v>913</v>
      </c>
      <c r="CE170" s="2">
        <v>911</v>
      </c>
      <c r="CF170" s="2">
        <v>927</v>
      </c>
      <c r="CG170" s="2">
        <v>936</v>
      </c>
      <c r="CH170" s="2">
        <v>949</v>
      </c>
      <c r="CI170" s="2">
        <v>942</v>
      </c>
      <c r="CJ170" s="2">
        <v>944</v>
      </c>
      <c r="CK170" s="2">
        <v>940</v>
      </c>
      <c r="CL170" s="2">
        <v>940</v>
      </c>
      <c r="CM170" s="2">
        <v>945</v>
      </c>
      <c r="CN170" s="2">
        <v>919</v>
      </c>
      <c r="CO170" s="2">
        <v>903</v>
      </c>
      <c r="CP170" s="2">
        <v>940.5</v>
      </c>
      <c r="CQ170" s="2">
        <v>936</v>
      </c>
      <c r="CR170" s="2">
        <v>941</v>
      </c>
      <c r="CS170" s="2">
        <v>925</v>
      </c>
      <c r="CT170" s="2">
        <v>915</v>
      </c>
      <c r="CU170" s="2">
        <v>940</v>
      </c>
      <c r="CV170" s="2">
        <v>959</v>
      </c>
      <c r="CW170" s="2">
        <v>951.5</v>
      </c>
      <c r="CX170" s="2">
        <v>955</v>
      </c>
      <c r="CY170" s="2">
        <v>955</v>
      </c>
      <c r="CZ170" s="2">
        <v>964</v>
      </c>
      <c r="DA170" s="2">
        <v>983.5</v>
      </c>
      <c r="DB170" s="2">
        <v>973.5</v>
      </c>
      <c r="DC170" s="2">
        <v>957</v>
      </c>
      <c r="DD170" s="2">
        <v>986</v>
      </c>
      <c r="DE170" s="2">
        <v>995.5</v>
      </c>
      <c r="DF170" s="2">
        <v>968</v>
      </c>
      <c r="DG170" s="2">
        <v>1000</v>
      </c>
      <c r="DH170" s="2">
        <v>1002.5</v>
      </c>
      <c r="DI170" s="2">
        <v>1010</v>
      </c>
      <c r="DJ170" s="2">
        <v>990.5</v>
      </c>
      <c r="DK170" s="2">
        <v>966.5</v>
      </c>
      <c r="DL170" s="2">
        <v>960.5</v>
      </c>
      <c r="DM170" s="2">
        <v>953.5</v>
      </c>
      <c r="DN170" s="2">
        <v>949.5</v>
      </c>
      <c r="DO170" s="2">
        <v>947.5</v>
      </c>
      <c r="DP170" s="2">
        <v>947.5</v>
      </c>
      <c r="DQ170" s="2">
        <v>950.5</v>
      </c>
      <c r="DR170" s="2">
        <v>976.5</v>
      </c>
      <c r="DS170" s="2">
        <v>995</v>
      </c>
      <c r="DT170" s="2">
        <v>985</v>
      </c>
      <c r="DU170" s="2">
        <v>975</v>
      </c>
      <c r="DV170" s="2">
        <v>968</v>
      </c>
      <c r="DW170" s="2">
        <v>981</v>
      </c>
      <c r="DX170" s="2">
        <v>980</v>
      </c>
      <c r="DY170" s="2">
        <v>991.5</v>
      </c>
      <c r="DZ170" s="2">
        <v>998.5</v>
      </c>
      <c r="EA170" s="2">
        <v>989.5</v>
      </c>
      <c r="EB170" s="2">
        <v>1008</v>
      </c>
      <c r="EC170" s="2">
        <v>1017.5</v>
      </c>
      <c r="ED170" s="2">
        <v>1027.5</v>
      </c>
      <c r="EE170" s="2">
        <v>1042.5</v>
      </c>
      <c r="EF170" s="2">
        <v>1059.5</v>
      </c>
      <c r="EG170" s="2">
        <v>1052.5</v>
      </c>
      <c r="EH170" s="2">
        <v>1047.5</v>
      </c>
      <c r="EI170" s="2">
        <v>1071.5</v>
      </c>
      <c r="EJ170" s="2">
        <v>1079.5</v>
      </c>
      <c r="EK170" s="2">
        <v>1068.5</v>
      </c>
      <c r="EL170" s="2">
        <v>1076</v>
      </c>
      <c r="EM170" s="2">
        <v>1077.5</v>
      </c>
      <c r="EN170" s="2">
        <v>1087.5</v>
      </c>
      <c r="EO170" s="2">
        <v>1095</v>
      </c>
      <c r="EP170" s="2">
        <v>1092</v>
      </c>
      <c r="EQ170" s="2">
        <v>1088</v>
      </c>
      <c r="ER170" s="2">
        <v>1082.5</v>
      </c>
      <c r="ES170" s="2">
        <v>1076</v>
      </c>
      <c r="ET170" s="2">
        <v>1091.5</v>
      </c>
      <c r="EU170" s="2">
        <v>1086</v>
      </c>
      <c r="EV170" s="2">
        <v>1091</v>
      </c>
      <c r="EW170" s="2">
        <v>1078</v>
      </c>
      <c r="EX170" s="2">
        <v>1076</v>
      </c>
      <c r="EY170" s="2">
        <v>1093</v>
      </c>
      <c r="EZ170" s="2">
        <v>1095</v>
      </c>
      <c r="FA170" s="2">
        <v>1091</v>
      </c>
      <c r="FB170" s="2">
        <v>1074</v>
      </c>
      <c r="FC170" s="2">
        <v>1068</v>
      </c>
      <c r="FD170" s="2">
        <v>1071</v>
      </c>
      <c r="FE170" s="2">
        <v>1072.5</v>
      </c>
      <c r="FF170" s="2">
        <v>1052</v>
      </c>
      <c r="FG170" s="2">
        <v>1037.5</v>
      </c>
      <c r="FH170" s="2">
        <v>1027.5</v>
      </c>
      <c r="FI170" s="2">
        <v>1024.5</v>
      </c>
      <c r="FJ170" s="2">
        <v>1010</v>
      </c>
      <c r="FK170" s="2">
        <v>1007.5</v>
      </c>
      <c r="FL170" s="2">
        <v>1005.5</v>
      </c>
      <c r="FM170" s="2">
        <v>1021.5</v>
      </c>
      <c r="FN170" s="2">
        <v>1014</v>
      </c>
      <c r="FO170" s="2">
        <v>1023.5</v>
      </c>
      <c r="FP170" s="2">
        <v>1025</v>
      </c>
      <c r="FQ170" s="2">
        <v>1024.5</v>
      </c>
      <c r="FR170" s="2">
        <v>1019.5</v>
      </c>
      <c r="FS170" s="2">
        <v>1012.5</v>
      </c>
      <c r="FT170" s="2">
        <v>992</v>
      </c>
      <c r="FU170" s="2">
        <v>982.5</v>
      </c>
      <c r="FV170" s="2">
        <v>971.5</v>
      </c>
      <c r="FW170" s="2">
        <v>1001</v>
      </c>
      <c r="FX170" s="2">
        <v>1013.5</v>
      </c>
      <c r="FY170" s="2">
        <v>1016</v>
      </c>
      <c r="FZ170" s="2">
        <v>1020</v>
      </c>
      <c r="GA170" s="2">
        <v>1008</v>
      </c>
      <c r="GB170" s="2">
        <v>1000.5</v>
      </c>
      <c r="GC170" s="2">
        <v>972.5</v>
      </c>
      <c r="GD170" s="2">
        <v>959</v>
      </c>
      <c r="GE170" s="2">
        <v>972</v>
      </c>
      <c r="GF170" s="2">
        <v>952.5</v>
      </c>
      <c r="GG170" s="2">
        <v>973</v>
      </c>
      <c r="GH170" s="2">
        <v>986</v>
      </c>
      <c r="GI170" s="2">
        <v>1071</v>
      </c>
      <c r="GJ170" s="2">
        <v>1080</v>
      </c>
      <c r="GK170" s="2">
        <v>1107.5</v>
      </c>
      <c r="GL170" s="2">
        <v>1120</v>
      </c>
      <c r="GM170" s="2">
        <v>1117.5</v>
      </c>
      <c r="GN170" s="2">
        <v>1093.5</v>
      </c>
      <c r="GO170" s="2">
        <v>1086</v>
      </c>
      <c r="GP170" s="2">
        <v>1088</v>
      </c>
      <c r="GQ170" s="2">
        <v>1062</v>
      </c>
      <c r="GR170" s="2">
        <v>1045</v>
      </c>
      <c r="GS170" s="2">
        <v>1053.5</v>
      </c>
      <c r="GT170" s="2">
        <v>1071</v>
      </c>
      <c r="GU170" s="2">
        <v>1053.5</v>
      </c>
      <c r="GV170" s="2">
        <v>1088.5</v>
      </c>
      <c r="GW170" s="2">
        <v>1097.5</v>
      </c>
      <c r="GX170" s="2">
        <v>1102.5</v>
      </c>
      <c r="GY170" s="2">
        <v>1089</v>
      </c>
      <c r="GZ170" s="2">
        <v>1093</v>
      </c>
      <c r="HA170" s="2">
        <v>1077.5</v>
      </c>
      <c r="HB170" s="2">
        <v>1081</v>
      </c>
      <c r="HC170" s="2">
        <v>1114.5</v>
      </c>
      <c r="HD170" s="2">
        <v>1150</v>
      </c>
      <c r="HE170" s="2">
        <v>1165</v>
      </c>
      <c r="HF170" s="2">
        <v>1181.5</v>
      </c>
      <c r="HG170" s="2">
        <v>1180</v>
      </c>
      <c r="HH170" s="2">
        <v>1170.5</v>
      </c>
      <c r="HI170" s="2">
        <v>1145</v>
      </c>
      <c r="HJ170" s="2">
        <v>1129</v>
      </c>
      <c r="HK170" s="2">
        <v>1133</v>
      </c>
      <c r="HL170" s="2">
        <v>1130</v>
      </c>
      <c r="HM170" s="2">
        <v>1130</v>
      </c>
      <c r="HN170" s="2">
        <v>1139</v>
      </c>
      <c r="HO170" s="2">
        <v>1140.5</v>
      </c>
      <c r="HP170" s="2">
        <v>1134.5</v>
      </c>
      <c r="HQ170" s="2">
        <v>1132.5</v>
      </c>
      <c r="HR170" s="2">
        <v>1125</v>
      </c>
      <c r="HS170" s="2">
        <v>1115</v>
      </c>
      <c r="HT170" s="2">
        <v>1109.5</v>
      </c>
      <c r="HU170" s="2">
        <v>1107</v>
      </c>
      <c r="HV170" s="2">
        <v>1125.5</v>
      </c>
      <c r="HW170" s="2">
        <v>1128</v>
      </c>
      <c r="HX170" s="2">
        <v>1153.5</v>
      </c>
      <c r="HY170" s="2">
        <v>1144.5</v>
      </c>
      <c r="HZ170" s="2">
        <v>1165.5</v>
      </c>
      <c r="IA170" s="2">
        <v>1179</v>
      </c>
      <c r="IB170" s="2">
        <v>1179</v>
      </c>
      <c r="IC170" s="2">
        <v>1190</v>
      </c>
      <c r="ID170" s="2">
        <v>1191</v>
      </c>
      <c r="IE170" s="2">
        <v>1186.5</v>
      </c>
      <c r="IF170" s="2">
        <v>1205.5</v>
      </c>
      <c r="IG170" s="2">
        <v>1203.5</v>
      </c>
      <c r="IH170" s="2">
        <v>1180</v>
      </c>
      <c r="II170" s="2">
        <v>1177.5</v>
      </c>
      <c r="IJ170" s="2">
        <v>1189</v>
      </c>
      <c r="IK170" s="2">
        <v>1185.5</v>
      </c>
      <c r="IL170" s="2">
        <v>1221</v>
      </c>
      <c r="IM170" s="2">
        <v>1217.5</v>
      </c>
      <c r="IN170" s="2">
        <v>1200.5</v>
      </c>
      <c r="IO170" s="2">
        <v>1195.5</v>
      </c>
      <c r="IP170" s="2">
        <v>1216</v>
      </c>
      <c r="IQ170" s="2">
        <v>1225</v>
      </c>
      <c r="IR170" s="2">
        <v>1183.5</v>
      </c>
      <c r="IS170" s="2">
        <v>1192</v>
      </c>
      <c r="IT170" s="2">
        <v>1164.5</v>
      </c>
    </row>
    <row r="171" spans="1:254" ht="15.9" customHeight="1">
      <c r="A171" s="65" t="s">
        <v>336</v>
      </c>
      <c r="B171" s="41" t="s">
        <v>337</v>
      </c>
      <c r="C171" s="45">
        <v>3050</v>
      </c>
      <c r="D171" s="16">
        <v>51</v>
      </c>
      <c r="E171" s="30">
        <v>2999</v>
      </c>
      <c r="F171" s="30">
        <v>2980</v>
      </c>
      <c r="G171" s="30">
        <v>2985</v>
      </c>
      <c r="H171" s="30">
        <v>2960</v>
      </c>
      <c r="I171" s="30">
        <v>2962</v>
      </c>
      <c r="J171" s="30">
        <v>3020</v>
      </c>
      <c r="K171" s="30">
        <v>3230</v>
      </c>
      <c r="L171" s="30">
        <v>3215</v>
      </c>
      <c r="M171" s="30">
        <v>3180</v>
      </c>
      <c r="N171" s="30">
        <v>3080</v>
      </c>
      <c r="O171" s="30">
        <v>3060</v>
      </c>
      <c r="P171" s="30">
        <v>3080</v>
      </c>
      <c r="Q171" s="30">
        <v>3050</v>
      </c>
      <c r="R171" s="30">
        <v>3020</v>
      </c>
      <c r="S171" s="30">
        <v>3085</v>
      </c>
      <c r="T171" s="30">
        <v>3090</v>
      </c>
      <c r="U171" s="30">
        <v>3060</v>
      </c>
      <c r="V171" s="30">
        <v>3040</v>
      </c>
      <c r="W171" s="30">
        <v>3030</v>
      </c>
      <c r="X171" s="30">
        <v>3040</v>
      </c>
      <c r="Y171" s="30">
        <v>3060</v>
      </c>
      <c r="Z171" s="30">
        <v>3120</v>
      </c>
      <c r="AA171" s="30">
        <v>3095</v>
      </c>
      <c r="AB171" s="30">
        <v>3075</v>
      </c>
      <c r="AC171" s="30">
        <v>3035</v>
      </c>
      <c r="AD171" s="30">
        <v>3035</v>
      </c>
      <c r="AE171" s="30">
        <v>3070</v>
      </c>
      <c r="AF171" s="30">
        <v>3070</v>
      </c>
      <c r="AG171" s="30">
        <v>3080</v>
      </c>
      <c r="AH171" s="30">
        <v>3095</v>
      </c>
      <c r="AI171" s="30">
        <v>3055</v>
      </c>
      <c r="AJ171" s="30">
        <v>3060</v>
      </c>
      <c r="AK171" s="30">
        <v>2995</v>
      </c>
      <c r="AL171" s="30">
        <v>3015</v>
      </c>
      <c r="AM171" s="30">
        <v>3005</v>
      </c>
      <c r="AN171" s="30">
        <v>2994</v>
      </c>
      <c r="AO171" s="30">
        <v>2979</v>
      </c>
      <c r="AP171" s="30">
        <v>3000</v>
      </c>
      <c r="AQ171" s="30">
        <v>2967</v>
      </c>
      <c r="AR171" s="30">
        <v>2891</v>
      </c>
      <c r="AS171" s="30">
        <v>2937</v>
      </c>
      <c r="AT171" s="30">
        <v>2947</v>
      </c>
      <c r="AU171" s="30">
        <v>2912</v>
      </c>
      <c r="AV171" s="30">
        <v>2941</v>
      </c>
      <c r="AW171" s="30">
        <v>2909</v>
      </c>
      <c r="AX171" s="30">
        <v>2899</v>
      </c>
      <c r="AY171" s="30">
        <v>2882</v>
      </c>
      <c r="AZ171" s="30">
        <v>2930</v>
      </c>
      <c r="BA171" s="30">
        <v>2935</v>
      </c>
      <c r="BB171" s="30">
        <v>2930</v>
      </c>
      <c r="BC171" s="30">
        <v>2940</v>
      </c>
      <c r="BD171" s="30">
        <v>2942</v>
      </c>
      <c r="BE171" s="30">
        <v>2973</v>
      </c>
      <c r="BF171" s="30">
        <v>2877</v>
      </c>
      <c r="BG171" s="30">
        <v>2895</v>
      </c>
      <c r="BH171" s="30">
        <v>2882</v>
      </c>
      <c r="BI171" s="30">
        <v>2907</v>
      </c>
      <c r="BJ171" s="30">
        <v>2883</v>
      </c>
      <c r="BK171" s="30">
        <v>2983</v>
      </c>
      <c r="BL171" s="30">
        <v>2941</v>
      </c>
      <c r="BM171" s="2">
        <v>2992</v>
      </c>
      <c r="BN171" s="2">
        <v>3020</v>
      </c>
      <c r="BO171" s="2">
        <v>3045</v>
      </c>
      <c r="BP171" s="2">
        <v>3050</v>
      </c>
      <c r="BQ171" s="2">
        <v>3045</v>
      </c>
      <c r="BR171" s="2">
        <v>2961</v>
      </c>
      <c r="BS171" s="2">
        <v>2782</v>
      </c>
      <c r="BT171" s="2">
        <v>2731</v>
      </c>
      <c r="BU171" s="2">
        <v>2670</v>
      </c>
      <c r="BV171" s="2">
        <v>2628</v>
      </c>
      <c r="BW171" s="2">
        <v>2626</v>
      </c>
      <c r="BX171" s="2">
        <v>2649</v>
      </c>
      <c r="BY171" s="2">
        <v>2671</v>
      </c>
      <c r="BZ171" s="2">
        <v>2713</v>
      </c>
      <c r="CA171" s="2">
        <v>2717</v>
      </c>
      <c r="CB171" s="2">
        <v>2746</v>
      </c>
      <c r="CC171" s="2">
        <v>2693</v>
      </c>
      <c r="CD171" s="2">
        <v>2646</v>
      </c>
      <c r="CE171" s="2">
        <v>2740</v>
      </c>
      <c r="CF171" s="2">
        <v>2925</v>
      </c>
      <c r="CG171" s="2">
        <v>2923</v>
      </c>
      <c r="CH171" s="2">
        <v>2897</v>
      </c>
      <c r="CI171" s="2">
        <v>2816</v>
      </c>
      <c r="CJ171" s="2">
        <v>2798</v>
      </c>
      <c r="CK171" s="2">
        <v>2775</v>
      </c>
      <c r="CL171" s="2">
        <v>2776</v>
      </c>
      <c r="CM171" s="2">
        <v>2770</v>
      </c>
      <c r="CN171" s="2">
        <v>2727</v>
      </c>
      <c r="CO171" s="2">
        <v>2688</v>
      </c>
      <c r="CP171" s="2">
        <v>2839</v>
      </c>
      <c r="CQ171" s="2">
        <v>2833</v>
      </c>
      <c r="CR171" s="2">
        <v>2834</v>
      </c>
      <c r="CS171" s="2">
        <v>2762</v>
      </c>
      <c r="CT171" s="2">
        <v>2708</v>
      </c>
      <c r="CU171" s="2">
        <v>2817</v>
      </c>
      <c r="CV171" s="2">
        <v>2872</v>
      </c>
      <c r="CW171" s="2">
        <v>2805</v>
      </c>
      <c r="CX171" s="2">
        <v>2777</v>
      </c>
      <c r="CY171" s="2">
        <v>2790</v>
      </c>
      <c r="CZ171" s="2">
        <v>2802</v>
      </c>
      <c r="DA171" s="2">
        <v>2874</v>
      </c>
      <c r="DB171" s="2">
        <v>2822</v>
      </c>
      <c r="DC171" s="2">
        <v>2702</v>
      </c>
      <c r="DD171" s="2">
        <v>2803</v>
      </c>
      <c r="DE171" s="2">
        <v>2843</v>
      </c>
      <c r="DF171" s="2">
        <v>2792</v>
      </c>
      <c r="DG171" s="2">
        <v>2902</v>
      </c>
      <c r="DH171" s="2">
        <v>2961</v>
      </c>
      <c r="DI171" s="2">
        <v>3015</v>
      </c>
      <c r="DJ171" s="2">
        <v>3010</v>
      </c>
      <c r="DK171" s="2">
        <v>3015</v>
      </c>
      <c r="DL171" s="2">
        <v>2999</v>
      </c>
      <c r="DM171" s="2">
        <v>2988</v>
      </c>
      <c r="DN171" s="2">
        <v>2998</v>
      </c>
      <c r="DO171" s="2">
        <v>3005</v>
      </c>
      <c r="DP171" s="2">
        <v>2973</v>
      </c>
      <c r="DQ171" s="2">
        <v>2941</v>
      </c>
      <c r="DR171" s="2">
        <v>2966</v>
      </c>
      <c r="DS171" s="2">
        <v>3050</v>
      </c>
      <c r="DT171" s="2">
        <v>3070</v>
      </c>
      <c r="DU171" s="2">
        <v>3020</v>
      </c>
      <c r="DV171" s="2">
        <v>2996</v>
      </c>
      <c r="DW171" s="2">
        <v>2959</v>
      </c>
      <c r="DX171" s="2">
        <v>2935</v>
      </c>
      <c r="DY171" s="2">
        <v>2970</v>
      </c>
      <c r="DZ171" s="2">
        <v>2951</v>
      </c>
      <c r="EA171" s="2">
        <v>2925</v>
      </c>
      <c r="EB171" s="2">
        <v>2900</v>
      </c>
      <c r="EC171" s="2">
        <v>2961</v>
      </c>
      <c r="ED171" s="2">
        <v>2996</v>
      </c>
      <c r="EE171" s="2">
        <v>2998</v>
      </c>
      <c r="EF171" s="2">
        <v>3040</v>
      </c>
      <c r="EG171" s="2">
        <v>3005</v>
      </c>
      <c r="EH171" s="2">
        <v>2990</v>
      </c>
      <c r="EI171" s="2">
        <v>3010</v>
      </c>
      <c r="EJ171" s="2">
        <v>3045</v>
      </c>
      <c r="EK171" s="2">
        <v>3015</v>
      </c>
      <c r="EL171" s="2">
        <v>3005</v>
      </c>
      <c r="EM171" s="2">
        <v>2990</v>
      </c>
      <c r="EN171" s="2">
        <v>2995</v>
      </c>
      <c r="EO171" s="2">
        <v>2953</v>
      </c>
      <c r="EP171" s="2">
        <v>2935</v>
      </c>
      <c r="EQ171" s="2">
        <v>2921</v>
      </c>
      <c r="ER171" s="2">
        <v>2926</v>
      </c>
      <c r="ES171" s="2">
        <v>2910</v>
      </c>
      <c r="ET171" s="2">
        <v>2916</v>
      </c>
      <c r="EU171" s="2">
        <v>2906</v>
      </c>
      <c r="EV171" s="2">
        <v>2914</v>
      </c>
      <c r="EW171" s="2">
        <v>2910</v>
      </c>
      <c r="EX171" s="2">
        <v>2917</v>
      </c>
      <c r="EY171" s="2">
        <v>2900</v>
      </c>
      <c r="EZ171" s="2">
        <v>2884</v>
      </c>
      <c r="FA171" s="2">
        <v>2889</v>
      </c>
      <c r="FB171" s="2">
        <v>2847</v>
      </c>
      <c r="FC171" s="2">
        <v>2809</v>
      </c>
      <c r="FD171" s="2">
        <v>2839</v>
      </c>
      <c r="FE171" s="2">
        <v>2822</v>
      </c>
      <c r="FF171" s="2">
        <v>2811</v>
      </c>
      <c r="FG171" s="2">
        <v>2766</v>
      </c>
      <c r="FH171" s="2">
        <v>2779</v>
      </c>
      <c r="FI171" s="2">
        <v>2783</v>
      </c>
      <c r="FJ171" s="2">
        <v>2751</v>
      </c>
      <c r="FK171" s="2">
        <v>2754</v>
      </c>
      <c r="FL171" s="2">
        <v>2730</v>
      </c>
      <c r="FM171" s="2">
        <v>2720</v>
      </c>
      <c r="FN171" s="2">
        <v>2696</v>
      </c>
      <c r="FO171" s="2">
        <v>2712</v>
      </c>
      <c r="FP171" s="2">
        <v>2754</v>
      </c>
      <c r="FQ171" s="2">
        <v>2735</v>
      </c>
      <c r="FR171" s="2">
        <v>2682</v>
      </c>
      <c r="FS171" s="2">
        <v>2657</v>
      </c>
      <c r="FT171" s="2">
        <v>2617</v>
      </c>
      <c r="FU171" s="2">
        <v>2569</v>
      </c>
      <c r="FV171" s="2">
        <v>2542</v>
      </c>
      <c r="FW171" s="2">
        <v>2540</v>
      </c>
      <c r="FX171" s="2">
        <v>2556</v>
      </c>
      <c r="FY171" s="2">
        <v>2548</v>
      </c>
      <c r="FZ171" s="2">
        <v>2557</v>
      </c>
      <c r="GA171" s="2">
        <v>2550</v>
      </c>
      <c r="GB171" s="2">
        <v>2513</v>
      </c>
      <c r="GC171" s="2">
        <v>2542</v>
      </c>
      <c r="GD171" s="2">
        <v>2506</v>
      </c>
      <c r="GE171" s="2">
        <v>2473</v>
      </c>
      <c r="GF171" s="2">
        <v>2416</v>
      </c>
      <c r="GG171" s="2">
        <v>2462</v>
      </c>
      <c r="GH171" s="2">
        <v>2455</v>
      </c>
      <c r="GI171" s="2">
        <v>2460</v>
      </c>
      <c r="GJ171" s="2">
        <v>2460</v>
      </c>
      <c r="GK171" s="2">
        <v>2510</v>
      </c>
      <c r="GL171" s="2">
        <v>2552</v>
      </c>
      <c r="GM171" s="2">
        <v>2553</v>
      </c>
      <c r="GN171" s="2">
        <v>2517</v>
      </c>
      <c r="GO171" s="2">
        <v>2496</v>
      </c>
      <c r="GP171" s="2">
        <v>2482</v>
      </c>
      <c r="GQ171" s="2">
        <v>2477</v>
      </c>
      <c r="GR171" s="2">
        <v>2460</v>
      </c>
      <c r="GS171" s="2">
        <v>2448</v>
      </c>
      <c r="GT171" s="2">
        <v>2486</v>
      </c>
      <c r="GU171" s="2">
        <v>2444</v>
      </c>
      <c r="GV171" s="2">
        <v>2473</v>
      </c>
      <c r="GW171" s="2">
        <v>2517</v>
      </c>
      <c r="GX171" s="2">
        <v>2512</v>
      </c>
      <c r="GY171" s="2">
        <v>2532</v>
      </c>
      <c r="GZ171" s="2">
        <v>2521</v>
      </c>
      <c r="HA171" s="2">
        <v>2494</v>
      </c>
      <c r="HB171" s="2">
        <v>2483</v>
      </c>
      <c r="HC171" s="2">
        <v>2521</v>
      </c>
      <c r="HD171" s="2">
        <v>2599</v>
      </c>
      <c r="HE171" s="2">
        <v>2591</v>
      </c>
      <c r="HF171" s="2">
        <v>2660</v>
      </c>
      <c r="HG171" s="2">
        <v>2636</v>
      </c>
      <c r="HH171" s="2">
        <v>2618</v>
      </c>
      <c r="HI171" s="2">
        <v>2609</v>
      </c>
      <c r="HJ171" s="2">
        <v>2582</v>
      </c>
      <c r="HK171" s="2">
        <v>2571</v>
      </c>
      <c r="HL171" s="2">
        <v>2601</v>
      </c>
      <c r="HM171" s="2">
        <v>2644</v>
      </c>
      <c r="HN171" s="2">
        <v>2652</v>
      </c>
      <c r="HO171" s="2">
        <v>2675</v>
      </c>
      <c r="HP171" s="2">
        <v>2686</v>
      </c>
      <c r="HQ171" s="2">
        <v>2685</v>
      </c>
      <c r="HR171" s="2">
        <v>2691</v>
      </c>
      <c r="HS171" s="2">
        <v>2654</v>
      </c>
      <c r="HT171" s="2">
        <v>2647</v>
      </c>
      <c r="HU171" s="2">
        <v>2639</v>
      </c>
      <c r="HV171" s="2">
        <v>2632</v>
      </c>
      <c r="HW171" s="2">
        <v>2633</v>
      </c>
      <c r="HX171" s="2">
        <v>2640</v>
      </c>
      <c r="HY171" s="2">
        <v>2645</v>
      </c>
      <c r="HZ171" s="2">
        <v>2647</v>
      </c>
      <c r="IA171" s="2">
        <v>2639</v>
      </c>
      <c r="IB171" s="2">
        <v>2645</v>
      </c>
      <c r="IC171" s="2">
        <v>2636</v>
      </c>
      <c r="ID171" s="2">
        <v>2624</v>
      </c>
      <c r="IE171" s="2">
        <v>2645</v>
      </c>
      <c r="IF171" s="2">
        <v>2650</v>
      </c>
      <c r="IG171" s="2">
        <v>2668</v>
      </c>
      <c r="IH171" s="2">
        <v>2646</v>
      </c>
      <c r="II171" s="2">
        <v>2673</v>
      </c>
      <c r="IJ171" s="2">
        <v>2702</v>
      </c>
      <c r="IK171" s="2">
        <v>2712</v>
      </c>
      <c r="IL171" s="2">
        <v>2684</v>
      </c>
      <c r="IM171" s="2">
        <v>2683</v>
      </c>
      <c r="IN171" s="2">
        <v>2675</v>
      </c>
      <c r="IO171" s="2">
        <v>2610</v>
      </c>
      <c r="IP171" s="2">
        <v>2563</v>
      </c>
      <c r="IQ171" s="2">
        <v>2575</v>
      </c>
      <c r="IR171" s="2">
        <v>2567</v>
      </c>
      <c r="IS171" s="2">
        <v>2525</v>
      </c>
      <c r="IT171" s="2">
        <v>2510</v>
      </c>
    </row>
    <row r="172" spans="1:254" ht="15.9" customHeight="1">
      <c r="A172" s="65" t="s">
        <v>338</v>
      </c>
      <c r="B172" s="41" t="s">
        <v>339</v>
      </c>
      <c r="C172" s="45">
        <v>1536</v>
      </c>
      <c r="D172" s="16">
        <v>16</v>
      </c>
      <c r="E172" s="30">
        <v>1520</v>
      </c>
      <c r="F172" s="30">
        <v>1443</v>
      </c>
      <c r="G172" s="30">
        <v>1428.5</v>
      </c>
      <c r="H172" s="30">
        <v>1437.5</v>
      </c>
      <c r="I172" s="30">
        <v>1405.5</v>
      </c>
      <c r="J172" s="30">
        <v>1407</v>
      </c>
      <c r="K172" s="30">
        <v>1414</v>
      </c>
      <c r="L172" s="30">
        <v>1430</v>
      </c>
      <c r="M172" s="30">
        <v>1423</v>
      </c>
      <c r="N172" s="30">
        <v>1411</v>
      </c>
      <c r="O172" s="30">
        <v>1435.5</v>
      </c>
      <c r="P172" s="30">
        <v>1439</v>
      </c>
      <c r="Q172" s="30">
        <v>1414</v>
      </c>
      <c r="R172" s="30">
        <v>1392</v>
      </c>
      <c r="S172" s="30">
        <v>1455</v>
      </c>
      <c r="T172" s="30">
        <v>1452</v>
      </c>
      <c r="U172" s="30">
        <v>1448</v>
      </c>
      <c r="V172" s="30">
        <v>1439</v>
      </c>
      <c r="W172" s="30">
        <v>1442</v>
      </c>
      <c r="X172" s="30">
        <v>1431.5</v>
      </c>
      <c r="Y172" s="30">
        <v>1445</v>
      </c>
      <c r="Z172" s="30">
        <v>1488.5</v>
      </c>
      <c r="AA172" s="30">
        <v>1449</v>
      </c>
      <c r="AB172" s="30">
        <v>1430.5</v>
      </c>
      <c r="AC172" s="30">
        <v>1386</v>
      </c>
      <c r="AD172" s="30">
        <v>1358</v>
      </c>
      <c r="AE172" s="30">
        <v>1380</v>
      </c>
      <c r="AF172" s="30">
        <v>1394</v>
      </c>
      <c r="AG172" s="30">
        <v>1382</v>
      </c>
      <c r="AH172" s="30">
        <v>1394.5</v>
      </c>
      <c r="AI172" s="30">
        <v>1404</v>
      </c>
      <c r="AJ172" s="30">
        <v>1396</v>
      </c>
      <c r="AK172" s="30">
        <v>1422.5</v>
      </c>
      <c r="AL172" s="30">
        <v>1427</v>
      </c>
      <c r="AM172" s="30">
        <v>1440.5</v>
      </c>
      <c r="AN172" s="30">
        <v>1445</v>
      </c>
      <c r="AO172" s="30">
        <v>1435</v>
      </c>
      <c r="AP172" s="30">
        <v>1473.5</v>
      </c>
      <c r="AQ172" s="30">
        <v>1393</v>
      </c>
      <c r="AR172" s="30">
        <v>1417.5</v>
      </c>
      <c r="AS172" s="30">
        <v>1444</v>
      </c>
      <c r="AT172" s="30">
        <v>1401.5</v>
      </c>
      <c r="AU172" s="30">
        <v>1362</v>
      </c>
      <c r="AV172" s="30">
        <v>1396</v>
      </c>
      <c r="AW172" s="30">
        <v>1377</v>
      </c>
      <c r="AX172" s="30">
        <v>1333</v>
      </c>
      <c r="AY172" s="30">
        <v>1325</v>
      </c>
      <c r="AZ172" s="30">
        <v>1353</v>
      </c>
      <c r="BA172" s="30">
        <v>1365</v>
      </c>
      <c r="BB172" s="30">
        <v>1348</v>
      </c>
      <c r="BC172" s="30">
        <v>1361.5</v>
      </c>
      <c r="BD172" s="30">
        <v>1425.5</v>
      </c>
      <c r="BE172" s="30">
        <v>1457.5</v>
      </c>
      <c r="BF172" s="30">
        <v>1474</v>
      </c>
      <c r="BG172" s="30">
        <v>1494.5</v>
      </c>
      <c r="BH172" s="30">
        <v>1555.5</v>
      </c>
      <c r="BI172" s="30">
        <v>1571</v>
      </c>
      <c r="BJ172" s="30">
        <v>1619.5</v>
      </c>
      <c r="BK172" s="30">
        <v>1615</v>
      </c>
      <c r="BL172" s="30">
        <v>1607</v>
      </c>
      <c r="BM172" s="2">
        <v>1649</v>
      </c>
      <c r="BN172" s="2">
        <v>1635</v>
      </c>
      <c r="BO172" s="2">
        <v>1626</v>
      </c>
      <c r="BP172" s="2">
        <v>1673</v>
      </c>
      <c r="BQ172" s="2">
        <v>1669</v>
      </c>
      <c r="BR172" s="2">
        <v>1710</v>
      </c>
      <c r="BS172" s="2">
        <v>1785</v>
      </c>
      <c r="BT172" s="2">
        <v>1753</v>
      </c>
      <c r="BU172" s="2">
        <v>1678</v>
      </c>
      <c r="BV172" s="2">
        <v>1673.5</v>
      </c>
      <c r="BW172" s="2">
        <v>1614.5</v>
      </c>
      <c r="BX172" s="2">
        <v>1611.5</v>
      </c>
      <c r="BY172" s="2">
        <v>1655</v>
      </c>
      <c r="BZ172" s="2">
        <v>1673</v>
      </c>
      <c r="CA172" s="2">
        <v>1685</v>
      </c>
      <c r="CB172" s="2">
        <v>1698.5</v>
      </c>
      <c r="CC172" s="2">
        <v>1680</v>
      </c>
      <c r="CD172" s="2">
        <v>1670</v>
      </c>
      <c r="CE172" s="2">
        <v>1666</v>
      </c>
      <c r="CF172" s="2">
        <v>1693.5</v>
      </c>
      <c r="CG172" s="2">
        <v>1720.5</v>
      </c>
      <c r="CH172" s="2">
        <v>1766</v>
      </c>
      <c r="CI172" s="2">
        <v>1768</v>
      </c>
      <c r="CJ172" s="2">
        <v>1737</v>
      </c>
      <c r="CK172" s="2">
        <v>1717</v>
      </c>
      <c r="CL172" s="2">
        <v>1709</v>
      </c>
      <c r="CM172" s="2">
        <v>1706.5</v>
      </c>
      <c r="CN172" s="2">
        <v>1682.5</v>
      </c>
      <c r="CO172" s="2">
        <v>1643</v>
      </c>
      <c r="CP172" s="2">
        <v>1676</v>
      </c>
      <c r="CQ172" s="2">
        <v>1668.5</v>
      </c>
      <c r="CR172" s="2">
        <v>1708</v>
      </c>
      <c r="CS172" s="2">
        <v>1677</v>
      </c>
      <c r="CT172" s="2">
        <v>1628</v>
      </c>
      <c r="CU172" s="2">
        <v>1669</v>
      </c>
      <c r="CV172" s="2">
        <v>1682</v>
      </c>
      <c r="CW172" s="2">
        <v>1668.5</v>
      </c>
      <c r="CX172" s="2">
        <v>1676</v>
      </c>
      <c r="CY172" s="2">
        <v>1677</v>
      </c>
      <c r="CZ172" s="2">
        <v>1695</v>
      </c>
      <c r="DA172" s="2">
        <v>1746</v>
      </c>
      <c r="DB172" s="2">
        <v>1731.5</v>
      </c>
      <c r="DC172" s="2">
        <v>1650</v>
      </c>
      <c r="DD172" s="2">
        <v>1700.5</v>
      </c>
      <c r="DE172" s="2">
        <v>1671</v>
      </c>
      <c r="DF172" s="2">
        <v>1608</v>
      </c>
      <c r="DG172" s="2">
        <v>1740</v>
      </c>
      <c r="DH172" s="2">
        <v>1785.5</v>
      </c>
      <c r="DI172" s="2">
        <v>1873</v>
      </c>
      <c r="DJ172" s="2">
        <v>1840</v>
      </c>
      <c r="DK172" s="2">
        <v>1801</v>
      </c>
      <c r="DL172" s="2">
        <v>1816.5</v>
      </c>
      <c r="DM172" s="2">
        <v>1906</v>
      </c>
      <c r="DN172" s="2">
        <v>1900</v>
      </c>
      <c r="DO172" s="2">
        <v>1895.5</v>
      </c>
      <c r="DP172" s="2">
        <v>1915</v>
      </c>
      <c r="DQ172" s="2">
        <v>1960</v>
      </c>
      <c r="DR172" s="2">
        <v>1968</v>
      </c>
      <c r="DS172" s="2">
        <v>2008</v>
      </c>
      <c r="DT172" s="2">
        <v>2001</v>
      </c>
      <c r="DU172" s="2">
        <v>2081.5</v>
      </c>
      <c r="DV172" s="2">
        <v>1975</v>
      </c>
      <c r="DW172" s="2">
        <v>1936.5</v>
      </c>
      <c r="DX172" s="2">
        <v>1865</v>
      </c>
      <c r="DY172" s="2">
        <v>1816.5</v>
      </c>
      <c r="DZ172" s="2">
        <v>1800</v>
      </c>
      <c r="EA172" s="2">
        <v>1851.5</v>
      </c>
      <c r="EB172" s="2">
        <v>1815</v>
      </c>
      <c r="EC172" s="2">
        <v>1838</v>
      </c>
      <c r="ED172" s="2">
        <v>1870</v>
      </c>
      <c r="EE172" s="2">
        <v>1853</v>
      </c>
      <c r="EF172" s="2">
        <v>1871</v>
      </c>
      <c r="EG172" s="2">
        <v>1890</v>
      </c>
      <c r="EH172" s="2">
        <v>1857</v>
      </c>
      <c r="EI172" s="2">
        <v>1920</v>
      </c>
      <c r="EJ172" s="2">
        <v>2075</v>
      </c>
      <c r="EK172" s="2">
        <v>2040</v>
      </c>
      <c r="EL172" s="2">
        <v>1973</v>
      </c>
      <c r="EM172" s="2">
        <v>1945</v>
      </c>
      <c r="EN172" s="2">
        <v>1969</v>
      </c>
      <c r="EO172" s="2">
        <v>1920</v>
      </c>
      <c r="EP172" s="2">
        <v>1865</v>
      </c>
      <c r="EQ172" s="2">
        <v>1770</v>
      </c>
      <c r="ER172" s="2">
        <v>1752</v>
      </c>
      <c r="ES172" s="2">
        <v>1729</v>
      </c>
      <c r="ET172" s="2">
        <v>1712</v>
      </c>
      <c r="EU172" s="2">
        <v>1756</v>
      </c>
      <c r="EV172" s="2">
        <v>1718</v>
      </c>
      <c r="EW172" s="2">
        <v>1709</v>
      </c>
      <c r="EX172" s="2">
        <v>1673</v>
      </c>
      <c r="EY172" s="2">
        <v>1671</v>
      </c>
      <c r="EZ172" s="2">
        <v>1682</v>
      </c>
      <c r="FA172" s="2">
        <v>1731</v>
      </c>
      <c r="FB172" s="2">
        <v>1630</v>
      </c>
      <c r="FC172" s="2">
        <v>1570</v>
      </c>
    </row>
    <row r="173" spans="1:254" ht="15.9" customHeight="1">
      <c r="A173" s="65" t="s">
        <v>340</v>
      </c>
      <c r="B173" s="41" t="s">
        <v>341</v>
      </c>
      <c r="C173" s="45">
        <v>716</v>
      </c>
      <c r="D173" s="16">
        <v>4</v>
      </c>
      <c r="E173" s="30">
        <v>712</v>
      </c>
      <c r="F173" s="30">
        <v>706</v>
      </c>
      <c r="G173" s="30">
        <v>700</v>
      </c>
      <c r="H173" s="30">
        <v>691</v>
      </c>
      <c r="I173" s="30">
        <v>699</v>
      </c>
      <c r="J173" s="30">
        <v>693</v>
      </c>
      <c r="K173" s="30">
        <v>693</v>
      </c>
      <c r="L173" s="30">
        <v>693</v>
      </c>
      <c r="M173" s="30">
        <v>699</v>
      </c>
      <c r="N173" s="30">
        <v>696</v>
      </c>
      <c r="O173" s="30">
        <v>700</v>
      </c>
      <c r="P173" s="30">
        <v>701</v>
      </c>
      <c r="Q173" s="30">
        <v>701</v>
      </c>
      <c r="R173" s="30">
        <v>698</v>
      </c>
      <c r="S173" s="30">
        <v>717</v>
      </c>
      <c r="T173" s="30">
        <v>705</v>
      </c>
      <c r="U173" s="30">
        <v>694</v>
      </c>
      <c r="V173" s="30">
        <v>690</v>
      </c>
      <c r="W173" s="30">
        <v>691</v>
      </c>
      <c r="X173" s="30">
        <v>691</v>
      </c>
      <c r="Y173" s="30">
        <v>715</v>
      </c>
      <c r="Z173" s="30">
        <v>717</v>
      </c>
      <c r="AA173" s="30">
        <v>715</v>
      </c>
      <c r="AB173" s="30">
        <v>713</v>
      </c>
      <c r="AC173" s="30">
        <v>709</v>
      </c>
      <c r="AD173" s="30">
        <v>714</v>
      </c>
      <c r="AE173" s="30">
        <v>718</v>
      </c>
      <c r="AF173" s="30">
        <v>720</v>
      </c>
      <c r="AG173" s="30">
        <v>710</v>
      </c>
      <c r="AH173" s="30">
        <v>715</v>
      </c>
      <c r="AI173" s="30">
        <v>710</v>
      </c>
      <c r="AJ173" s="30">
        <v>707</v>
      </c>
      <c r="AK173" s="30">
        <v>728</v>
      </c>
      <c r="AL173" s="30">
        <v>723</v>
      </c>
      <c r="AM173" s="30">
        <v>770</v>
      </c>
      <c r="AN173" s="30">
        <v>781</v>
      </c>
      <c r="AO173" s="30">
        <v>762</v>
      </c>
      <c r="AP173" s="30">
        <v>788</v>
      </c>
      <c r="AQ173" s="30">
        <v>771</v>
      </c>
      <c r="AR173" s="30">
        <v>751</v>
      </c>
      <c r="AS173" s="30">
        <v>752</v>
      </c>
      <c r="AT173" s="30">
        <v>771</v>
      </c>
      <c r="AU173" s="30">
        <v>694</v>
      </c>
      <c r="AV173" s="30">
        <v>696</v>
      </c>
      <c r="AW173" s="30">
        <v>693</v>
      </c>
      <c r="AX173" s="30">
        <v>699</v>
      </c>
      <c r="AY173" s="30">
        <v>701</v>
      </c>
      <c r="AZ173" s="30">
        <v>700</v>
      </c>
      <c r="BA173" s="30">
        <v>713</v>
      </c>
      <c r="BB173" s="30">
        <v>717</v>
      </c>
      <c r="BC173" s="30">
        <v>748</v>
      </c>
      <c r="BD173" s="30">
        <v>752</v>
      </c>
      <c r="BE173" s="30">
        <v>755</v>
      </c>
      <c r="BF173" s="30">
        <v>760</v>
      </c>
      <c r="BG173" s="30">
        <v>760</v>
      </c>
      <c r="BH173" s="30">
        <v>762</v>
      </c>
      <c r="BI173" s="30">
        <v>762</v>
      </c>
      <c r="BJ173" s="30">
        <v>760</v>
      </c>
      <c r="BK173" s="30">
        <v>760</v>
      </c>
      <c r="BL173" s="30">
        <v>770</v>
      </c>
      <c r="BM173" s="2">
        <v>782</v>
      </c>
      <c r="BN173" s="2">
        <v>781</v>
      </c>
      <c r="BO173" s="2">
        <v>783</v>
      </c>
      <c r="BP173" s="2">
        <v>804</v>
      </c>
      <c r="BQ173" s="2">
        <v>809</v>
      </c>
      <c r="BR173" s="2">
        <v>804</v>
      </c>
      <c r="BS173" s="2">
        <v>802</v>
      </c>
      <c r="BT173" s="2">
        <v>810</v>
      </c>
      <c r="BU173" s="2">
        <v>831</v>
      </c>
      <c r="BV173" s="2">
        <v>834</v>
      </c>
      <c r="BW173" s="2">
        <v>845</v>
      </c>
      <c r="BX173" s="2">
        <v>851</v>
      </c>
      <c r="BY173" s="2">
        <v>858</v>
      </c>
      <c r="BZ173" s="2">
        <v>854</v>
      </c>
      <c r="CA173" s="2">
        <v>879</v>
      </c>
      <c r="CB173" s="2">
        <v>877</v>
      </c>
      <c r="CC173" s="2">
        <v>862</v>
      </c>
      <c r="CD173" s="2">
        <v>860</v>
      </c>
      <c r="CE173" s="2">
        <v>850</v>
      </c>
      <c r="CF173" s="2">
        <v>850</v>
      </c>
      <c r="CG173" s="2">
        <v>857</v>
      </c>
      <c r="CH173" s="2">
        <v>871</v>
      </c>
      <c r="CI173" s="2">
        <v>869</v>
      </c>
      <c r="CJ173" s="2">
        <v>855</v>
      </c>
      <c r="CK173" s="2">
        <v>851</v>
      </c>
      <c r="CL173" s="2">
        <v>845</v>
      </c>
      <c r="CM173" s="2">
        <v>845</v>
      </c>
      <c r="CN173" s="2">
        <v>816</v>
      </c>
      <c r="CO173" s="2">
        <v>794</v>
      </c>
      <c r="CP173" s="2">
        <v>802</v>
      </c>
      <c r="CQ173" s="2">
        <v>802</v>
      </c>
      <c r="CR173" s="2">
        <v>817</v>
      </c>
      <c r="CS173" s="2">
        <v>794</v>
      </c>
      <c r="CT173" s="2">
        <v>776</v>
      </c>
      <c r="CU173" s="2">
        <v>813</v>
      </c>
      <c r="CV173" s="2">
        <v>840</v>
      </c>
      <c r="CW173" s="2">
        <v>840</v>
      </c>
      <c r="CX173" s="2">
        <v>844</v>
      </c>
      <c r="CY173" s="2">
        <v>866</v>
      </c>
      <c r="CZ173" s="2">
        <v>856</v>
      </c>
      <c r="DA173" s="2">
        <v>863</v>
      </c>
      <c r="DB173" s="2">
        <v>845</v>
      </c>
      <c r="DC173" s="2">
        <v>814</v>
      </c>
      <c r="DD173" s="2">
        <v>823</v>
      </c>
      <c r="DE173" s="2">
        <v>812</v>
      </c>
      <c r="DF173" s="2">
        <v>787</v>
      </c>
      <c r="DG173" s="2">
        <v>817</v>
      </c>
      <c r="DH173" s="2">
        <v>840</v>
      </c>
      <c r="DI173" s="2">
        <v>837</v>
      </c>
      <c r="DJ173" s="2">
        <v>793</v>
      </c>
      <c r="DK173" s="2">
        <v>767</v>
      </c>
      <c r="DL173" s="2">
        <v>761</v>
      </c>
      <c r="DM173" s="2">
        <v>782</v>
      </c>
      <c r="DN173" s="2">
        <v>796</v>
      </c>
      <c r="DO173" s="2">
        <v>802</v>
      </c>
      <c r="DP173" s="2">
        <v>799</v>
      </c>
      <c r="DQ173" s="2">
        <v>793</v>
      </c>
      <c r="DR173" s="2">
        <v>802</v>
      </c>
      <c r="DS173" s="2">
        <v>828</v>
      </c>
      <c r="DT173" s="2">
        <v>819</v>
      </c>
      <c r="DU173" s="2">
        <v>814</v>
      </c>
      <c r="DV173" s="2">
        <v>803</v>
      </c>
      <c r="DW173" s="2">
        <v>809</v>
      </c>
      <c r="DX173" s="2">
        <v>807</v>
      </c>
      <c r="DY173" s="2">
        <v>809</v>
      </c>
      <c r="DZ173" s="2">
        <v>814</v>
      </c>
      <c r="EA173" s="2">
        <v>828</v>
      </c>
      <c r="EB173" s="2">
        <v>833</v>
      </c>
      <c r="EC173" s="2">
        <v>833</v>
      </c>
      <c r="ED173" s="2">
        <v>834</v>
      </c>
      <c r="EE173" s="2">
        <v>836</v>
      </c>
      <c r="EF173" s="2">
        <v>848</v>
      </c>
      <c r="EG173" s="2">
        <v>846</v>
      </c>
      <c r="EH173" s="2">
        <v>850</v>
      </c>
      <c r="EI173" s="2">
        <v>860</v>
      </c>
      <c r="EJ173" s="2">
        <v>877</v>
      </c>
      <c r="EK173" s="2">
        <v>904</v>
      </c>
      <c r="EL173" s="2">
        <v>856</v>
      </c>
      <c r="EM173" s="2">
        <v>856</v>
      </c>
      <c r="EN173" s="2">
        <v>858</v>
      </c>
      <c r="EO173" s="2">
        <v>845</v>
      </c>
      <c r="EP173" s="2">
        <v>850</v>
      </c>
      <c r="EQ173" s="2">
        <v>843</v>
      </c>
      <c r="ER173" s="2">
        <v>830</v>
      </c>
      <c r="ES173" s="2">
        <v>822</v>
      </c>
      <c r="ET173" s="2">
        <v>826</v>
      </c>
      <c r="EU173" s="2">
        <v>825</v>
      </c>
      <c r="EV173" s="2">
        <v>831</v>
      </c>
      <c r="EW173" s="2">
        <v>844</v>
      </c>
      <c r="EX173" s="2">
        <v>838</v>
      </c>
      <c r="EY173" s="2">
        <v>825</v>
      </c>
      <c r="EZ173" s="2">
        <v>810</v>
      </c>
      <c r="FA173" s="2">
        <v>807</v>
      </c>
      <c r="FB173" s="2">
        <v>807</v>
      </c>
      <c r="FC173" s="2">
        <v>810</v>
      </c>
      <c r="FD173" s="2">
        <v>824</v>
      </c>
      <c r="FE173" s="2">
        <v>845</v>
      </c>
      <c r="FF173" s="2">
        <v>890</v>
      </c>
      <c r="FG173" s="2">
        <v>896</v>
      </c>
      <c r="FH173" s="2">
        <v>895</v>
      </c>
      <c r="FI173" s="2">
        <v>888</v>
      </c>
      <c r="FJ173" s="2">
        <v>879</v>
      </c>
      <c r="FK173" s="2">
        <v>871</v>
      </c>
      <c r="FL173" s="2">
        <v>863</v>
      </c>
      <c r="FM173" s="2">
        <v>855</v>
      </c>
      <c r="FN173" s="2">
        <v>856</v>
      </c>
      <c r="FO173" s="2">
        <v>880</v>
      </c>
      <c r="FP173" s="2">
        <v>895</v>
      </c>
      <c r="FQ173" s="2">
        <v>880</v>
      </c>
      <c r="FR173" s="2">
        <v>875</v>
      </c>
      <c r="FS173" s="2">
        <v>872</v>
      </c>
      <c r="FT173" s="2">
        <v>866</v>
      </c>
      <c r="FU173" s="2">
        <v>889</v>
      </c>
      <c r="FV173" s="2">
        <v>880</v>
      </c>
      <c r="FW173" s="2">
        <v>880</v>
      </c>
      <c r="FX173" s="2">
        <v>909</v>
      </c>
      <c r="FY173" s="2">
        <v>924</v>
      </c>
      <c r="FZ173" s="2">
        <v>956</v>
      </c>
      <c r="GA173" s="2">
        <v>919</v>
      </c>
      <c r="GB173" s="2">
        <v>915</v>
      </c>
      <c r="GC173" s="2">
        <v>930</v>
      </c>
      <c r="GD173" s="2">
        <v>913</v>
      </c>
      <c r="GE173" s="2">
        <v>930</v>
      </c>
      <c r="GF173" s="2">
        <v>930</v>
      </c>
      <c r="GG173" s="2">
        <v>959</v>
      </c>
      <c r="GH173" s="2">
        <v>952</v>
      </c>
      <c r="GI173" s="2">
        <v>973</v>
      </c>
      <c r="GJ173" s="2">
        <v>1009</v>
      </c>
      <c r="GK173" s="2">
        <v>999</v>
      </c>
      <c r="GL173" s="2">
        <v>1030</v>
      </c>
      <c r="GM173" s="2">
        <v>1022</v>
      </c>
      <c r="GN173" s="2">
        <v>1022</v>
      </c>
      <c r="GO173" s="2">
        <v>1026</v>
      </c>
      <c r="GP173" s="2">
        <v>1021</v>
      </c>
      <c r="GQ173" s="2">
        <v>1022</v>
      </c>
      <c r="GR173" s="2">
        <v>1026</v>
      </c>
      <c r="GS173" s="2">
        <v>1053</v>
      </c>
      <c r="GT173" s="2">
        <v>1042</v>
      </c>
      <c r="GU173" s="2">
        <v>1045</v>
      </c>
      <c r="GV173" s="2">
        <v>1120</v>
      </c>
      <c r="GW173" s="2">
        <v>1140</v>
      </c>
      <c r="GX173" s="2">
        <v>1151</v>
      </c>
      <c r="GY173" s="2">
        <v>1141</v>
      </c>
      <c r="GZ173" s="2">
        <v>1130</v>
      </c>
      <c r="HA173" s="2">
        <v>1121</v>
      </c>
      <c r="HB173" s="2">
        <v>1120</v>
      </c>
      <c r="HC173" s="2">
        <v>1125</v>
      </c>
      <c r="HD173" s="2">
        <v>1128</v>
      </c>
      <c r="HE173" s="2">
        <v>1102</v>
      </c>
      <c r="HF173" s="2">
        <v>1088</v>
      </c>
      <c r="HG173" s="2">
        <v>1097</v>
      </c>
      <c r="HH173" s="2">
        <v>1088</v>
      </c>
      <c r="HI173" s="2">
        <v>1115</v>
      </c>
      <c r="HJ173" s="2">
        <v>1091</v>
      </c>
      <c r="HK173" s="2">
        <v>1116</v>
      </c>
      <c r="HL173" s="2">
        <v>1078</v>
      </c>
      <c r="HM173" s="2">
        <v>1110</v>
      </c>
      <c r="HN173" s="2">
        <v>1100</v>
      </c>
      <c r="HO173" s="2">
        <v>1185</v>
      </c>
      <c r="HP173" s="2">
        <v>1169</v>
      </c>
      <c r="HQ173" s="2">
        <v>1153</v>
      </c>
      <c r="HR173" s="2">
        <v>1095</v>
      </c>
      <c r="HS173" s="2">
        <v>1082</v>
      </c>
      <c r="HT173" s="2">
        <v>1082</v>
      </c>
      <c r="HU173" s="2">
        <v>1076</v>
      </c>
      <c r="HV173" s="2">
        <v>1105</v>
      </c>
      <c r="HW173" s="2">
        <v>1112</v>
      </c>
      <c r="HX173" s="2">
        <v>1084</v>
      </c>
      <c r="HY173" s="2">
        <v>1072</v>
      </c>
      <c r="HZ173" s="2">
        <v>1086</v>
      </c>
      <c r="IA173" s="2">
        <v>1120</v>
      </c>
      <c r="IB173" s="2">
        <v>1152</v>
      </c>
      <c r="IC173" s="2">
        <v>1117</v>
      </c>
      <c r="ID173" s="2">
        <v>1113</v>
      </c>
      <c r="IE173" s="2">
        <v>1136</v>
      </c>
      <c r="IF173" s="2">
        <v>1154</v>
      </c>
      <c r="IG173" s="2">
        <v>1132</v>
      </c>
      <c r="IH173" s="2">
        <v>1103</v>
      </c>
      <c r="II173" s="2">
        <v>1086</v>
      </c>
      <c r="IJ173" s="2">
        <v>1064</v>
      </c>
      <c r="IK173" s="2">
        <v>1055</v>
      </c>
      <c r="IL173" s="2">
        <v>1051</v>
      </c>
      <c r="IM173" s="2">
        <v>1044</v>
      </c>
      <c r="IN173" s="2">
        <v>1042</v>
      </c>
      <c r="IO173" s="2">
        <v>1045</v>
      </c>
      <c r="IP173" s="2">
        <v>1043</v>
      </c>
      <c r="IQ173" s="2">
        <v>1072</v>
      </c>
      <c r="IR173" s="2">
        <v>1056</v>
      </c>
      <c r="IS173" s="2">
        <v>1052</v>
      </c>
      <c r="IT173" s="2">
        <v>1045</v>
      </c>
    </row>
    <row r="174" spans="1:254" ht="15.9" customHeight="1">
      <c r="A174" s="65" t="s">
        <v>342</v>
      </c>
      <c r="B174" s="41" t="s">
        <v>343</v>
      </c>
      <c r="C174" s="45">
        <v>3757</v>
      </c>
      <c r="D174" s="16">
        <v>114</v>
      </c>
      <c r="E174" s="30">
        <v>3643</v>
      </c>
      <c r="F174" s="30">
        <v>3617</v>
      </c>
      <c r="G174" s="30">
        <v>3655</v>
      </c>
      <c r="H174" s="30">
        <v>3696</v>
      </c>
      <c r="I174" s="30">
        <v>3764</v>
      </c>
      <c r="J174" s="30">
        <v>3887</v>
      </c>
      <c r="K174" s="30">
        <v>3926</v>
      </c>
      <c r="L174" s="30">
        <v>3884</v>
      </c>
      <c r="M174" s="30">
        <v>3808</v>
      </c>
      <c r="N174" s="30">
        <v>3678</v>
      </c>
      <c r="O174" s="30">
        <v>3676</v>
      </c>
      <c r="P174" s="30">
        <v>3718</v>
      </c>
      <c r="Q174" s="30">
        <v>3854</v>
      </c>
      <c r="R174" s="30">
        <v>3823</v>
      </c>
      <c r="S174" s="30">
        <v>3780</v>
      </c>
      <c r="T174" s="30">
        <v>3741</v>
      </c>
      <c r="U174" s="30">
        <v>3800</v>
      </c>
      <c r="V174" s="30">
        <v>3714</v>
      </c>
      <c r="W174" s="30">
        <v>3739</v>
      </c>
      <c r="X174" s="30">
        <v>3605</v>
      </c>
      <c r="Y174" s="30">
        <v>3770</v>
      </c>
      <c r="Z174" s="30">
        <v>3670</v>
      </c>
      <c r="AA174" s="30">
        <v>3566</v>
      </c>
      <c r="AB174" s="30">
        <v>3571</v>
      </c>
      <c r="AC174" s="30">
        <v>3411</v>
      </c>
      <c r="AD174" s="30">
        <v>3318</v>
      </c>
      <c r="AE174" s="30">
        <v>3359</v>
      </c>
      <c r="AF174" s="30">
        <v>3288</v>
      </c>
      <c r="AG174" s="30">
        <v>3196</v>
      </c>
      <c r="AH174" s="30">
        <v>3184</v>
      </c>
      <c r="AI174" s="30">
        <v>3182</v>
      </c>
      <c r="AJ174" s="30">
        <v>3164</v>
      </c>
      <c r="AK174" s="30">
        <v>3180</v>
      </c>
      <c r="AL174" s="30">
        <v>3075</v>
      </c>
      <c r="AM174" s="30">
        <v>3110</v>
      </c>
      <c r="AN174" s="30">
        <v>3086</v>
      </c>
      <c r="AO174" s="30">
        <v>3086</v>
      </c>
      <c r="AP174" s="30">
        <v>3215</v>
      </c>
      <c r="AQ174" s="30">
        <v>3201</v>
      </c>
      <c r="AR174" s="30">
        <v>3210</v>
      </c>
      <c r="AS174" s="30">
        <v>3224</v>
      </c>
      <c r="AT174" s="30">
        <v>3280</v>
      </c>
      <c r="AU174" s="30">
        <v>3320</v>
      </c>
      <c r="AV174" s="30">
        <v>3404</v>
      </c>
      <c r="AW174" s="30">
        <v>3325</v>
      </c>
      <c r="AX174" s="30">
        <v>3415</v>
      </c>
      <c r="AY174" s="30">
        <v>3520</v>
      </c>
      <c r="AZ174" s="30">
        <v>3513</v>
      </c>
      <c r="BA174" s="30">
        <v>3485</v>
      </c>
      <c r="BB174" s="30">
        <v>3490</v>
      </c>
      <c r="BC174" s="30">
        <v>3515</v>
      </c>
      <c r="BD174" s="30">
        <v>3610</v>
      </c>
      <c r="BE174" s="30">
        <v>3562</v>
      </c>
      <c r="BF174" s="30">
        <v>3501</v>
      </c>
      <c r="BG174" s="30">
        <v>3535</v>
      </c>
      <c r="BH174" s="30">
        <v>3480</v>
      </c>
      <c r="BI174" s="30">
        <v>3530</v>
      </c>
      <c r="BJ174" s="30">
        <v>3499</v>
      </c>
      <c r="BK174" s="30">
        <v>3422</v>
      </c>
      <c r="BL174" s="30">
        <v>3481</v>
      </c>
      <c r="BM174" s="2">
        <v>3558</v>
      </c>
      <c r="BN174" s="2">
        <v>3630</v>
      </c>
      <c r="BO174" s="2">
        <v>3580</v>
      </c>
      <c r="BP174" s="2">
        <v>3580</v>
      </c>
      <c r="BQ174" s="2">
        <v>3570</v>
      </c>
      <c r="BR174" s="2">
        <v>3530</v>
      </c>
      <c r="BS174" s="2">
        <v>3598</v>
      </c>
      <c r="BT174" s="2">
        <v>3505</v>
      </c>
      <c r="BU174" s="2">
        <v>3578</v>
      </c>
      <c r="BV174" s="2">
        <v>3631</v>
      </c>
      <c r="BW174" s="2">
        <v>3698</v>
      </c>
      <c r="BX174" s="2">
        <v>3881</v>
      </c>
      <c r="BY174" s="2">
        <v>3825</v>
      </c>
      <c r="BZ174" s="2">
        <v>3810</v>
      </c>
      <c r="CA174" s="2">
        <v>3895</v>
      </c>
      <c r="CB174" s="2">
        <v>3858</v>
      </c>
      <c r="CC174" s="2">
        <v>3793</v>
      </c>
      <c r="CD174" s="2">
        <v>3735</v>
      </c>
      <c r="CE174" s="2">
        <v>3702</v>
      </c>
      <c r="CF174" s="2">
        <v>3754</v>
      </c>
      <c r="CG174" s="2">
        <v>3799</v>
      </c>
      <c r="CH174" s="2">
        <v>3845</v>
      </c>
      <c r="CI174" s="2">
        <v>3848</v>
      </c>
      <c r="CJ174" s="2">
        <v>3806</v>
      </c>
      <c r="CK174" s="2">
        <v>3689</v>
      </c>
      <c r="CL174" s="2">
        <v>3637</v>
      </c>
      <c r="CM174" s="2">
        <v>3708</v>
      </c>
      <c r="CN174" s="2">
        <v>3639</v>
      </c>
      <c r="CO174" s="2">
        <v>3575</v>
      </c>
      <c r="CP174" s="2">
        <v>3658</v>
      </c>
      <c r="CQ174" s="2">
        <v>3630</v>
      </c>
      <c r="CR174" s="2">
        <v>3663</v>
      </c>
      <c r="CS174" s="2">
        <v>3648</v>
      </c>
      <c r="CT174" s="2">
        <v>3624</v>
      </c>
      <c r="CU174" s="2">
        <v>3683</v>
      </c>
      <c r="CV174" s="2">
        <v>3725</v>
      </c>
      <c r="CW174" s="2">
        <v>3706</v>
      </c>
      <c r="CX174" s="2">
        <v>3663</v>
      </c>
      <c r="CY174" s="2">
        <v>3634</v>
      </c>
      <c r="CZ174" s="2">
        <v>3654</v>
      </c>
      <c r="DA174" s="2">
        <v>3715</v>
      </c>
      <c r="DB174" s="2">
        <v>3769</v>
      </c>
      <c r="DC174" s="2">
        <v>3808</v>
      </c>
      <c r="DD174" s="2">
        <v>3905</v>
      </c>
      <c r="DE174" s="2">
        <v>3874</v>
      </c>
      <c r="DF174" s="2">
        <v>3801</v>
      </c>
      <c r="DG174" s="2">
        <v>3844</v>
      </c>
      <c r="DH174" s="2">
        <v>3881</v>
      </c>
      <c r="DI174" s="2">
        <v>3908</v>
      </c>
      <c r="DJ174" s="2">
        <v>3940</v>
      </c>
      <c r="DK174" s="2">
        <v>3756</v>
      </c>
      <c r="DL174" s="2">
        <v>3502</v>
      </c>
      <c r="DM174" s="2">
        <v>3575</v>
      </c>
      <c r="DN174" s="2">
        <v>3628</v>
      </c>
      <c r="DO174" s="2">
        <v>3593</v>
      </c>
      <c r="DP174" s="2">
        <v>3558</v>
      </c>
      <c r="DQ174" s="2">
        <v>3642</v>
      </c>
      <c r="DR174" s="2">
        <v>3550</v>
      </c>
      <c r="DS174" s="2">
        <v>3663</v>
      </c>
      <c r="DT174" s="2">
        <v>3899</v>
      </c>
      <c r="DU174" s="2">
        <v>3882</v>
      </c>
      <c r="DV174" s="2">
        <v>3835</v>
      </c>
      <c r="DW174" s="2">
        <v>3925</v>
      </c>
      <c r="DX174" s="2">
        <v>3962</v>
      </c>
      <c r="DY174" s="2">
        <v>4224</v>
      </c>
      <c r="DZ174" s="2">
        <v>4220</v>
      </c>
      <c r="EA174" s="2">
        <v>4083</v>
      </c>
      <c r="EB174" s="2">
        <v>4260</v>
      </c>
      <c r="EC174" s="2">
        <v>4405</v>
      </c>
      <c r="ED174" s="2">
        <v>4480</v>
      </c>
      <c r="EE174" s="2">
        <v>4421</v>
      </c>
      <c r="EF174" s="2">
        <v>4560</v>
      </c>
      <c r="EG174" s="2">
        <v>4556</v>
      </c>
      <c r="EH174" s="2">
        <v>4506</v>
      </c>
      <c r="EI174" s="2">
        <v>4533</v>
      </c>
      <c r="EJ174" s="2">
        <v>4472</v>
      </c>
      <c r="EK174" s="2">
        <v>4423</v>
      </c>
      <c r="EL174" s="2">
        <v>4453</v>
      </c>
      <c r="EM174" s="2">
        <v>4446</v>
      </c>
      <c r="EN174" s="2">
        <v>4432</v>
      </c>
      <c r="EO174" s="2">
        <v>4350</v>
      </c>
      <c r="EP174" s="2">
        <v>4366</v>
      </c>
      <c r="EQ174" s="2">
        <v>4384</v>
      </c>
      <c r="ER174" s="2">
        <v>4366</v>
      </c>
      <c r="ES174" s="2">
        <v>4371</v>
      </c>
      <c r="ET174" s="2">
        <v>4397</v>
      </c>
      <c r="EU174" s="2">
        <v>4449</v>
      </c>
      <c r="EV174" s="2">
        <v>4481</v>
      </c>
      <c r="EW174" s="2">
        <v>4428</v>
      </c>
      <c r="EX174" s="2">
        <v>4390</v>
      </c>
      <c r="EY174" s="2">
        <v>4400</v>
      </c>
      <c r="EZ174" s="2">
        <v>4395</v>
      </c>
      <c r="FA174" s="2">
        <v>4461</v>
      </c>
      <c r="FB174" s="2">
        <v>4370</v>
      </c>
      <c r="FC174" s="2">
        <v>4359</v>
      </c>
      <c r="FD174" s="2">
        <v>4351</v>
      </c>
      <c r="FE174" s="2">
        <v>4332</v>
      </c>
      <c r="FF174" s="2">
        <v>4225</v>
      </c>
      <c r="FG174" s="2">
        <v>4158</v>
      </c>
      <c r="FH174" s="2">
        <v>4154</v>
      </c>
      <c r="FI174" s="2">
        <v>4110</v>
      </c>
      <c r="FJ174" s="2">
        <v>4129</v>
      </c>
      <c r="FK174" s="2">
        <v>4158</v>
      </c>
      <c r="FL174" s="2">
        <v>4193</v>
      </c>
      <c r="FM174" s="2">
        <v>4155</v>
      </c>
      <c r="FN174" s="2">
        <v>4090</v>
      </c>
      <c r="FO174" s="2">
        <v>3975</v>
      </c>
      <c r="FP174" s="2">
        <v>3801</v>
      </c>
      <c r="FQ174" s="2">
        <v>3821</v>
      </c>
      <c r="FR174" s="2">
        <v>3782</v>
      </c>
      <c r="FS174" s="2">
        <v>3700</v>
      </c>
      <c r="FT174" s="2">
        <v>3597</v>
      </c>
      <c r="FU174" s="2">
        <v>3564</v>
      </c>
      <c r="FV174" s="2">
        <v>3598</v>
      </c>
      <c r="FW174" s="2">
        <v>3654</v>
      </c>
      <c r="FX174" s="2">
        <v>3720</v>
      </c>
      <c r="FY174" s="2">
        <v>3703</v>
      </c>
      <c r="FZ174" s="2">
        <v>3688</v>
      </c>
      <c r="GA174" s="2">
        <v>3626</v>
      </c>
      <c r="GB174" s="2">
        <v>3722</v>
      </c>
      <c r="GC174" s="2">
        <v>3678</v>
      </c>
      <c r="GD174" s="2">
        <v>3678</v>
      </c>
      <c r="GE174" s="2">
        <v>3645</v>
      </c>
      <c r="GF174" s="2">
        <v>3688</v>
      </c>
      <c r="GG174" s="2">
        <v>3814</v>
      </c>
      <c r="GH174" s="2">
        <v>3824</v>
      </c>
      <c r="GI174" s="2">
        <v>3807</v>
      </c>
      <c r="GJ174" s="2">
        <v>3543</v>
      </c>
      <c r="GK174" s="2">
        <v>3644</v>
      </c>
      <c r="GL174" s="2">
        <v>3679</v>
      </c>
      <c r="GM174" s="2">
        <v>3624</v>
      </c>
      <c r="GN174" s="2">
        <v>3600</v>
      </c>
      <c r="GO174" s="2">
        <v>3560</v>
      </c>
      <c r="GP174" s="2">
        <v>3455</v>
      </c>
      <c r="GQ174" s="2">
        <v>3435</v>
      </c>
      <c r="GR174" s="2">
        <v>3405</v>
      </c>
      <c r="GS174" s="2">
        <v>3430</v>
      </c>
      <c r="GT174" s="2">
        <v>3460</v>
      </c>
      <c r="GU174" s="2">
        <v>3460</v>
      </c>
      <c r="GV174" s="2">
        <v>3464</v>
      </c>
      <c r="GW174" s="2">
        <v>3590</v>
      </c>
      <c r="GX174" s="2">
        <v>3640</v>
      </c>
      <c r="GY174" s="2">
        <v>3602</v>
      </c>
      <c r="GZ174" s="2">
        <v>3600</v>
      </c>
      <c r="HA174" s="2">
        <v>3451</v>
      </c>
      <c r="HB174" s="2">
        <v>3433</v>
      </c>
      <c r="HC174" s="2">
        <v>3522</v>
      </c>
      <c r="HD174" s="2">
        <v>3601</v>
      </c>
      <c r="HE174" s="2">
        <v>3523</v>
      </c>
      <c r="HF174" s="2">
        <v>3519</v>
      </c>
      <c r="HG174" s="2">
        <v>3602</v>
      </c>
      <c r="HH174" s="2">
        <v>3610</v>
      </c>
      <c r="HI174" s="2">
        <v>3692</v>
      </c>
      <c r="HJ174" s="2">
        <v>3697</v>
      </c>
      <c r="HK174" s="2">
        <v>3710</v>
      </c>
      <c r="HL174" s="2">
        <v>3645</v>
      </c>
      <c r="HM174" s="2">
        <v>3682</v>
      </c>
      <c r="HN174" s="2">
        <v>3680</v>
      </c>
      <c r="HO174" s="2">
        <v>3610</v>
      </c>
      <c r="HP174" s="2">
        <v>3571</v>
      </c>
      <c r="HQ174" s="2">
        <v>3572</v>
      </c>
      <c r="HR174" s="2">
        <v>3509</v>
      </c>
      <c r="HS174" s="2">
        <v>3468</v>
      </c>
      <c r="HT174" s="2">
        <v>3464</v>
      </c>
      <c r="HU174" s="2">
        <v>3458</v>
      </c>
      <c r="HV174" s="2">
        <v>3492</v>
      </c>
      <c r="HW174" s="2">
        <v>3490</v>
      </c>
      <c r="HX174" s="2">
        <v>3484</v>
      </c>
      <c r="HY174" s="2">
        <v>3491</v>
      </c>
      <c r="HZ174" s="2">
        <v>3505</v>
      </c>
      <c r="IA174" s="2">
        <v>3495</v>
      </c>
      <c r="IB174" s="2">
        <v>3516</v>
      </c>
      <c r="IC174" s="2">
        <v>3493</v>
      </c>
      <c r="ID174" s="2">
        <v>3538</v>
      </c>
      <c r="IE174" s="2">
        <v>3540</v>
      </c>
      <c r="IF174" s="2">
        <v>3560</v>
      </c>
      <c r="IG174" s="2">
        <v>3538</v>
      </c>
      <c r="IH174" s="2">
        <v>3518</v>
      </c>
      <c r="II174" s="2">
        <v>3518</v>
      </c>
      <c r="IJ174" s="2">
        <v>3549</v>
      </c>
      <c r="IK174" s="2">
        <v>3507</v>
      </c>
      <c r="IL174" s="2">
        <v>3501</v>
      </c>
      <c r="IM174" s="2">
        <v>3478</v>
      </c>
      <c r="IN174" s="2">
        <v>3567</v>
      </c>
      <c r="IO174" s="2">
        <v>3650</v>
      </c>
      <c r="IP174" s="2">
        <v>3511</v>
      </c>
      <c r="IQ174" s="2">
        <v>3513</v>
      </c>
      <c r="IR174" s="2">
        <v>3540</v>
      </c>
      <c r="IS174" s="2">
        <v>3733</v>
      </c>
      <c r="IT174" s="2">
        <v>3674</v>
      </c>
    </row>
    <row r="175" spans="1:254" ht="15.9" customHeight="1">
      <c r="A175" s="65" t="s">
        <v>344</v>
      </c>
      <c r="B175" s="41" t="s">
        <v>345</v>
      </c>
      <c r="C175" s="45">
        <v>5513</v>
      </c>
      <c r="D175" s="16">
        <v>-105</v>
      </c>
      <c r="E175" s="30">
        <v>5618</v>
      </c>
      <c r="F175" s="30">
        <v>5496</v>
      </c>
      <c r="G175" s="30">
        <v>5321</v>
      </c>
      <c r="H175" s="30">
        <v>5150</v>
      </c>
      <c r="I175" s="30">
        <v>5033</v>
      </c>
      <c r="J175" s="30">
        <v>5451</v>
      </c>
      <c r="K175" s="30">
        <v>5496</v>
      </c>
      <c r="L175" s="30">
        <v>5847</v>
      </c>
      <c r="M175" s="30">
        <v>5830</v>
      </c>
      <c r="N175" s="30">
        <v>5840</v>
      </c>
      <c r="O175" s="30">
        <v>5962</v>
      </c>
      <c r="P175" s="30">
        <v>5933</v>
      </c>
      <c r="Q175" s="30">
        <v>5811</v>
      </c>
      <c r="R175" s="30">
        <v>5712</v>
      </c>
      <c r="S175" s="30">
        <v>6086</v>
      </c>
      <c r="T175" s="30">
        <v>6136</v>
      </c>
      <c r="U175" s="30">
        <v>6019</v>
      </c>
      <c r="V175" s="30">
        <v>6105</v>
      </c>
      <c r="W175" s="30">
        <v>6281</v>
      </c>
      <c r="X175" s="30">
        <v>6323</v>
      </c>
      <c r="Y175" s="30">
        <v>6468</v>
      </c>
      <c r="Z175" s="30">
        <v>6757</v>
      </c>
      <c r="AA175" s="30">
        <v>6790</v>
      </c>
      <c r="AB175" s="30">
        <v>6594</v>
      </c>
      <c r="AC175" s="30">
        <v>6530</v>
      </c>
      <c r="AD175" s="30">
        <v>6675</v>
      </c>
      <c r="AE175" s="30">
        <v>6694</v>
      </c>
      <c r="AF175" s="30">
        <v>6682</v>
      </c>
      <c r="AG175" s="30">
        <v>6608</v>
      </c>
      <c r="AH175" s="30">
        <v>6613</v>
      </c>
      <c r="AI175" s="30">
        <v>6660</v>
      </c>
      <c r="AJ175" s="30">
        <v>6635</v>
      </c>
      <c r="AK175" s="30">
        <v>6634</v>
      </c>
      <c r="AL175" s="30">
        <v>6589</v>
      </c>
      <c r="AM175" s="30">
        <v>6467</v>
      </c>
      <c r="AN175" s="30">
        <v>6388</v>
      </c>
      <c r="AO175" s="30">
        <v>6185</v>
      </c>
      <c r="AP175" s="30">
        <v>6163</v>
      </c>
      <c r="AQ175" s="30">
        <v>5711</v>
      </c>
      <c r="AR175" s="30">
        <v>5692</v>
      </c>
      <c r="AS175" s="30">
        <v>5907</v>
      </c>
      <c r="AT175" s="30">
        <v>5765</v>
      </c>
      <c r="AU175" s="30">
        <v>5700</v>
      </c>
      <c r="AV175" s="30">
        <v>5794</v>
      </c>
      <c r="AW175" s="30">
        <v>5777</v>
      </c>
      <c r="AX175" s="30">
        <v>5762</v>
      </c>
      <c r="AY175" s="30">
        <v>5932</v>
      </c>
      <c r="AZ175" s="30">
        <v>6077</v>
      </c>
      <c r="BA175" s="30">
        <v>6488</v>
      </c>
      <c r="BB175" s="30">
        <v>6459</v>
      </c>
      <c r="BC175" s="30">
        <v>6433</v>
      </c>
      <c r="BD175" s="30">
        <v>6442</v>
      </c>
      <c r="BE175" s="30">
        <v>6008</v>
      </c>
      <c r="BF175" s="30">
        <v>5913</v>
      </c>
      <c r="BG175" s="30">
        <v>6037</v>
      </c>
      <c r="BH175" s="30">
        <v>6028</v>
      </c>
      <c r="BI175" s="30">
        <v>6330</v>
      </c>
      <c r="BJ175" s="30">
        <v>6441</v>
      </c>
      <c r="BK175" s="30">
        <v>6741</v>
      </c>
      <c r="BL175" s="30">
        <v>6912</v>
      </c>
      <c r="BM175" s="2">
        <v>7190</v>
      </c>
      <c r="BN175" s="2">
        <v>7209</v>
      </c>
      <c r="BO175" s="2">
        <v>7014</v>
      </c>
      <c r="BP175" s="2">
        <v>6841</v>
      </c>
      <c r="BQ175" s="2">
        <v>6818</v>
      </c>
      <c r="BR175" s="2">
        <v>6729</v>
      </c>
      <c r="BS175" s="2">
        <v>6522</v>
      </c>
      <c r="BT175" s="2">
        <v>6022</v>
      </c>
      <c r="BU175" s="2">
        <v>5892</v>
      </c>
      <c r="BV175" s="2">
        <v>5989</v>
      </c>
      <c r="BW175" s="2">
        <v>5908</v>
      </c>
      <c r="BX175" s="2">
        <v>6007</v>
      </c>
      <c r="BY175" s="2">
        <v>6120</v>
      </c>
      <c r="BZ175" s="2">
        <v>6111</v>
      </c>
      <c r="CA175" s="2">
        <v>6118</v>
      </c>
      <c r="CB175" s="2">
        <v>6052</v>
      </c>
      <c r="CC175" s="2">
        <v>6110</v>
      </c>
      <c r="CD175" s="2">
        <v>6266</v>
      </c>
      <c r="CE175" s="2">
        <v>6205</v>
      </c>
      <c r="CF175" s="2">
        <v>6288</v>
      </c>
      <c r="CG175" s="2">
        <v>6268</v>
      </c>
      <c r="CH175" s="2">
        <v>6231</v>
      </c>
      <c r="CI175" s="2">
        <v>6010</v>
      </c>
      <c r="CJ175" s="2">
        <v>6063</v>
      </c>
      <c r="CK175" s="2">
        <v>6041</v>
      </c>
      <c r="CL175" s="2">
        <v>6002</v>
      </c>
      <c r="CM175" s="2">
        <v>6031</v>
      </c>
      <c r="CN175" s="2">
        <v>5680</v>
      </c>
      <c r="CO175" s="2">
        <v>5838</v>
      </c>
      <c r="CP175" s="2">
        <v>6117</v>
      </c>
      <c r="CQ175" s="2">
        <v>6234</v>
      </c>
      <c r="CR175" s="2">
        <v>6230</v>
      </c>
      <c r="CS175" s="2">
        <v>5925</v>
      </c>
      <c r="CT175" s="2">
        <v>5794</v>
      </c>
      <c r="CU175" s="2">
        <v>6011</v>
      </c>
      <c r="CV175" s="2">
        <v>6160</v>
      </c>
      <c r="CW175" s="2">
        <v>6144</v>
      </c>
      <c r="CX175" s="2">
        <v>5976</v>
      </c>
      <c r="CY175" s="2">
        <v>5950</v>
      </c>
      <c r="CZ175" s="2">
        <v>6088</v>
      </c>
      <c r="DA175" s="2">
        <v>6220</v>
      </c>
      <c r="DB175" s="2">
        <v>6057</v>
      </c>
      <c r="DC175" s="2">
        <v>5761</v>
      </c>
      <c r="DD175" s="2">
        <v>6231</v>
      </c>
      <c r="DE175" s="2">
        <v>6458</v>
      </c>
      <c r="DF175" s="2">
        <v>6328</v>
      </c>
      <c r="DG175" s="2">
        <v>6690</v>
      </c>
      <c r="DH175" s="2">
        <v>6711</v>
      </c>
      <c r="DI175" s="2">
        <v>6630</v>
      </c>
      <c r="DJ175" s="2">
        <v>6560</v>
      </c>
      <c r="DK175" s="2">
        <v>6421</v>
      </c>
      <c r="DL175" s="2">
        <v>6512</v>
      </c>
      <c r="DM175" s="2">
        <v>6545</v>
      </c>
      <c r="DN175" s="2">
        <v>6617</v>
      </c>
      <c r="DO175" s="2">
        <v>6660</v>
      </c>
      <c r="DP175" s="2">
        <v>6323</v>
      </c>
      <c r="DQ175" s="2">
        <v>6193</v>
      </c>
      <c r="DR175" s="2">
        <v>6172</v>
      </c>
      <c r="DS175" s="2">
        <v>6045</v>
      </c>
      <c r="DT175" s="2">
        <v>5985</v>
      </c>
      <c r="DU175" s="2">
        <v>5816</v>
      </c>
      <c r="DV175" s="2">
        <v>5598</v>
      </c>
      <c r="DW175" s="2">
        <v>5525</v>
      </c>
      <c r="DX175" s="2">
        <v>5609</v>
      </c>
      <c r="DY175" s="2">
        <v>5612</v>
      </c>
      <c r="DZ175" s="2">
        <v>5460</v>
      </c>
      <c r="EA175" s="2">
        <v>5435</v>
      </c>
      <c r="EB175" s="2">
        <v>5402</v>
      </c>
      <c r="EC175" s="2">
        <v>5410</v>
      </c>
      <c r="ED175" s="2">
        <v>5413</v>
      </c>
      <c r="EE175" s="2">
        <v>5526</v>
      </c>
      <c r="EF175" s="2">
        <v>5706</v>
      </c>
      <c r="EG175" s="2">
        <v>5683</v>
      </c>
      <c r="EH175" s="2">
        <v>5612</v>
      </c>
      <c r="EI175" s="2">
        <v>5719</v>
      </c>
      <c r="EJ175" s="2">
        <v>5806</v>
      </c>
      <c r="EK175" s="2">
        <v>5682</v>
      </c>
      <c r="EL175" s="2">
        <v>5643</v>
      </c>
      <c r="EM175" s="2">
        <v>5557</v>
      </c>
      <c r="EN175" s="2">
        <v>5588</v>
      </c>
      <c r="EO175" s="2">
        <v>5304</v>
      </c>
      <c r="EP175" s="2">
        <v>5405</v>
      </c>
      <c r="EQ175" s="2">
        <v>5404</v>
      </c>
      <c r="ER175" s="2">
        <v>5283</v>
      </c>
      <c r="ES175" s="2">
        <v>5112</v>
      </c>
      <c r="ET175" s="2">
        <v>4994</v>
      </c>
      <c r="EU175" s="2">
        <v>4983</v>
      </c>
      <c r="EV175" s="2">
        <v>5017</v>
      </c>
      <c r="EW175" s="2">
        <v>5033</v>
      </c>
      <c r="EX175" s="2">
        <v>5046</v>
      </c>
      <c r="EY175" s="2">
        <v>4998</v>
      </c>
      <c r="EZ175" s="2">
        <v>5042</v>
      </c>
      <c r="FA175" s="2">
        <v>4896</v>
      </c>
      <c r="FB175" s="2">
        <v>4776</v>
      </c>
      <c r="FC175" s="2">
        <v>4726</v>
      </c>
      <c r="FD175" s="2">
        <v>4829</v>
      </c>
      <c r="FE175" s="2">
        <v>4836</v>
      </c>
      <c r="FF175" s="2">
        <v>4825</v>
      </c>
      <c r="FG175" s="2">
        <v>4797</v>
      </c>
      <c r="FH175" s="2">
        <v>4849</v>
      </c>
      <c r="FI175" s="2">
        <v>4841</v>
      </c>
      <c r="FJ175" s="2">
        <v>4799</v>
      </c>
      <c r="FK175" s="2">
        <v>4744</v>
      </c>
      <c r="FL175" s="2">
        <v>4765</v>
      </c>
      <c r="FM175" s="2">
        <v>4781</v>
      </c>
      <c r="FN175" s="2">
        <v>4726</v>
      </c>
      <c r="FO175" s="2">
        <v>4772</v>
      </c>
      <c r="FP175" s="2">
        <v>4885</v>
      </c>
      <c r="FQ175" s="2">
        <v>4860</v>
      </c>
      <c r="FR175" s="2">
        <v>4811</v>
      </c>
      <c r="FS175" s="2">
        <v>4713</v>
      </c>
      <c r="FT175" s="2">
        <v>4711</v>
      </c>
      <c r="FU175" s="2">
        <v>4777</v>
      </c>
      <c r="FV175" s="2">
        <v>4532</v>
      </c>
      <c r="FW175" s="2">
        <v>4621</v>
      </c>
      <c r="FX175" s="2">
        <v>4780</v>
      </c>
      <c r="FY175" s="2">
        <v>4830</v>
      </c>
      <c r="FZ175" s="2">
        <v>4835</v>
      </c>
      <c r="GA175" s="2">
        <v>4772</v>
      </c>
      <c r="GB175" s="2">
        <v>4825</v>
      </c>
      <c r="GC175" s="2">
        <v>4820</v>
      </c>
      <c r="GD175" s="2">
        <v>4819</v>
      </c>
      <c r="GE175" s="2">
        <v>4760</v>
      </c>
      <c r="GF175" s="2">
        <v>4572</v>
      </c>
      <c r="GG175" s="2">
        <v>4646</v>
      </c>
      <c r="GH175" s="2">
        <v>4567</v>
      </c>
      <c r="GI175" s="2">
        <v>4810</v>
      </c>
      <c r="GJ175" s="2">
        <v>4716</v>
      </c>
      <c r="GK175" s="2">
        <v>4406</v>
      </c>
      <c r="GL175" s="2">
        <v>4526</v>
      </c>
      <c r="GM175" s="2">
        <v>4418</v>
      </c>
      <c r="GN175" s="2">
        <v>4352</v>
      </c>
      <c r="GO175" s="2">
        <v>4343</v>
      </c>
      <c r="GP175" s="2">
        <v>4313</v>
      </c>
      <c r="GQ175" s="2">
        <v>4305</v>
      </c>
      <c r="GR175" s="2">
        <v>4292</v>
      </c>
      <c r="GS175" s="2">
        <v>4364</v>
      </c>
      <c r="GT175" s="2">
        <v>4226</v>
      </c>
      <c r="GU175" s="2">
        <v>4191</v>
      </c>
      <c r="GV175" s="2">
        <v>4189</v>
      </c>
      <c r="GW175" s="2">
        <v>4201</v>
      </c>
      <c r="GX175" s="2">
        <v>4115</v>
      </c>
      <c r="GY175" s="2">
        <v>4055</v>
      </c>
      <c r="GZ175" s="2">
        <v>4063</v>
      </c>
      <c r="HA175" s="2">
        <v>3904</v>
      </c>
      <c r="HB175" s="2">
        <v>3883</v>
      </c>
      <c r="HC175" s="2">
        <v>3953</v>
      </c>
      <c r="HD175" s="2">
        <v>4055</v>
      </c>
      <c r="HE175" s="2">
        <v>4076</v>
      </c>
      <c r="HF175" s="2">
        <v>4094</v>
      </c>
      <c r="HG175" s="2">
        <v>4025</v>
      </c>
      <c r="HH175" s="2">
        <v>4033</v>
      </c>
      <c r="HI175" s="2">
        <v>4108</v>
      </c>
      <c r="HJ175" s="2">
        <v>4031</v>
      </c>
      <c r="HK175" s="2">
        <v>4003</v>
      </c>
      <c r="HL175" s="2">
        <v>3994</v>
      </c>
      <c r="HM175" s="2">
        <v>4061</v>
      </c>
      <c r="HN175" s="2">
        <v>4066</v>
      </c>
      <c r="HO175" s="2">
        <v>4073</v>
      </c>
      <c r="HP175" s="2">
        <v>4033</v>
      </c>
      <c r="HQ175" s="2">
        <v>3996</v>
      </c>
      <c r="HR175" s="2">
        <v>3950</v>
      </c>
      <c r="HS175" s="2">
        <v>3976</v>
      </c>
      <c r="HT175" s="2">
        <v>4012</v>
      </c>
      <c r="HU175" s="2">
        <v>3962</v>
      </c>
      <c r="HV175" s="2">
        <v>4021</v>
      </c>
      <c r="HW175" s="2">
        <v>3955</v>
      </c>
      <c r="HX175" s="2">
        <v>3906</v>
      </c>
      <c r="HY175" s="2">
        <v>3867</v>
      </c>
      <c r="HZ175" s="2">
        <v>3876</v>
      </c>
      <c r="IA175" s="2">
        <v>3828</v>
      </c>
      <c r="IB175" s="2">
        <v>3890</v>
      </c>
      <c r="IC175" s="2">
        <v>3833</v>
      </c>
      <c r="ID175" s="2">
        <v>3801</v>
      </c>
      <c r="IE175" s="2">
        <v>3735</v>
      </c>
      <c r="IF175" s="2">
        <v>3826</v>
      </c>
      <c r="IG175" s="2">
        <v>3891</v>
      </c>
      <c r="IH175" s="2">
        <v>3906</v>
      </c>
      <c r="II175" s="2">
        <v>3825</v>
      </c>
      <c r="IJ175" s="2">
        <v>3897</v>
      </c>
      <c r="IK175" s="2">
        <v>3869</v>
      </c>
      <c r="IL175" s="2">
        <v>3838</v>
      </c>
      <c r="IM175" s="2">
        <v>3818</v>
      </c>
      <c r="IN175" s="2">
        <v>3746</v>
      </c>
      <c r="IO175" s="2">
        <v>3664</v>
      </c>
      <c r="IP175" s="2">
        <v>3640</v>
      </c>
      <c r="IQ175" s="2">
        <v>3585</v>
      </c>
      <c r="IR175" s="2">
        <v>3431</v>
      </c>
      <c r="IS175" s="2">
        <v>3479</v>
      </c>
      <c r="IT175" s="2">
        <v>3378</v>
      </c>
    </row>
    <row r="176" spans="1:254" ht="15.9" customHeight="1">
      <c r="A176" s="65" t="s">
        <v>346</v>
      </c>
      <c r="B176" s="41" t="s">
        <v>347</v>
      </c>
      <c r="C176" s="45">
        <v>2381</v>
      </c>
      <c r="D176" s="16">
        <v>-94</v>
      </c>
      <c r="E176" s="30">
        <v>2475</v>
      </c>
      <c r="F176" s="30">
        <v>2428</v>
      </c>
      <c r="G176" s="30">
        <v>2389</v>
      </c>
      <c r="H176" s="30">
        <v>2330</v>
      </c>
      <c r="I176" s="30">
        <v>2411</v>
      </c>
      <c r="J176" s="30">
        <v>2344</v>
      </c>
      <c r="K176" s="30">
        <v>2351</v>
      </c>
      <c r="L176" s="30">
        <v>2436</v>
      </c>
      <c r="M176" s="30">
        <v>2461</v>
      </c>
      <c r="N176" s="30">
        <v>2470</v>
      </c>
      <c r="O176" s="30">
        <v>2506</v>
      </c>
      <c r="P176" s="30">
        <v>2509</v>
      </c>
      <c r="Q176" s="30">
        <v>2431</v>
      </c>
      <c r="R176" s="30">
        <v>2422</v>
      </c>
      <c r="S176" s="30">
        <v>2572</v>
      </c>
      <c r="T176" s="30">
        <v>2549</v>
      </c>
      <c r="U176" s="30">
        <v>2537</v>
      </c>
      <c r="V176" s="30">
        <v>2550</v>
      </c>
      <c r="W176" s="30">
        <v>2557</v>
      </c>
      <c r="X176" s="30">
        <v>2550</v>
      </c>
      <c r="Y176" s="30">
        <v>2588</v>
      </c>
      <c r="Z176" s="30">
        <v>2669</v>
      </c>
      <c r="AA176" s="30">
        <v>2697</v>
      </c>
      <c r="AB176" s="30">
        <v>2653</v>
      </c>
      <c r="AC176" s="30">
        <v>2646</v>
      </c>
      <c r="AD176" s="30">
        <v>2655</v>
      </c>
      <c r="AE176" s="30">
        <v>2661</v>
      </c>
      <c r="AF176" s="30">
        <v>2700</v>
      </c>
      <c r="AG176" s="30">
        <v>2701</v>
      </c>
      <c r="AH176" s="30">
        <v>2685</v>
      </c>
      <c r="AI176" s="30">
        <v>2695</v>
      </c>
      <c r="AJ176" s="30">
        <v>2712</v>
      </c>
      <c r="AK176" s="30">
        <v>2759</v>
      </c>
      <c r="AL176" s="30">
        <v>2780</v>
      </c>
      <c r="AM176" s="30">
        <v>2775</v>
      </c>
      <c r="AN176" s="30">
        <v>2767</v>
      </c>
      <c r="AO176" s="30">
        <v>2751</v>
      </c>
      <c r="AP176" s="30">
        <v>2727</v>
      </c>
      <c r="AQ176" s="30">
        <v>2669</v>
      </c>
      <c r="AR176" s="30">
        <v>2590</v>
      </c>
      <c r="AS176" s="30">
        <v>2698</v>
      </c>
      <c r="AT176" s="30">
        <v>2719</v>
      </c>
      <c r="AU176" s="30">
        <v>2659</v>
      </c>
      <c r="AV176" s="30">
        <v>2759</v>
      </c>
      <c r="AW176" s="30">
        <v>2668</v>
      </c>
      <c r="AX176" s="30">
        <v>2697</v>
      </c>
      <c r="AY176" s="30">
        <v>2620</v>
      </c>
      <c r="AZ176" s="30">
        <v>2720</v>
      </c>
      <c r="BA176" s="30">
        <v>2785</v>
      </c>
      <c r="BB176" s="30">
        <v>2731</v>
      </c>
      <c r="BC176" s="30">
        <v>2738</v>
      </c>
      <c r="BD176" s="30">
        <v>2759</v>
      </c>
      <c r="BE176" s="30">
        <v>2666</v>
      </c>
      <c r="BF176" s="30">
        <v>2591</v>
      </c>
      <c r="BG176" s="30">
        <v>2600</v>
      </c>
      <c r="BH176" s="30">
        <v>2672</v>
      </c>
      <c r="BI176" s="30">
        <v>2772</v>
      </c>
      <c r="BJ176" s="30">
        <v>2800</v>
      </c>
      <c r="BK176" s="30">
        <v>2877</v>
      </c>
      <c r="BL176" s="30">
        <v>2919</v>
      </c>
      <c r="BM176" s="2">
        <v>3025</v>
      </c>
      <c r="BN176" s="2">
        <v>2913</v>
      </c>
      <c r="BO176" s="2">
        <v>2919</v>
      </c>
      <c r="BP176" s="2">
        <v>2857</v>
      </c>
      <c r="BQ176" s="2">
        <v>2833</v>
      </c>
      <c r="BR176" s="2">
        <v>2699</v>
      </c>
      <c r="BS176" s="2">
        <v>2665</v>
      </c>
      <c r="BT176" s="2">
        <v>2575</v>
      </c>
      <c r="BU176" s="2">
        <v>2490</v>
      </c>
      <c r="BV176" s="2">
        <v>2537</v>
      </c>
      <c r="BW176" s="2">
        <v>2490</v>
      </c>
      <c r="BX176" s="2">
        <v>2476</v>
      </c>
      <c r="BY176" s="2">
        <v>2564</v>
      </c>
      <c r="BZ176" s="2">
        <v>2519</v>
      </c>
      <c r="CA176" s="2">
        <v>2526</v>
      </c>
      <c r="CB176" s="2">
        <v>2586</v>
      </c>
      <c r="CC176" s="2">
        <v>2582</v>
      </c>
      <c r="CD176" s="2">
        <v>2557</v>
      </c>
      <c r="CE176" s="2">
        <v>2604</v>
      </c>
      <c r="CF176" s="2">
        <v>2641</v>
      </c>
      <c r="CG176" s="2">
        <v>2620</v>
      </c>
      <c r="CH176" s="2">
        <v>2610</v>
      </c>
      <c r="CI176" s="2">
        <v>2515</v>
      </c>
      <c r="CJ176" s="2">
        <v>2518</v>
      </c>
      <c r="CK176" s="2">
        <v>2516</v>
      </c>
      <c r="CL176" s="2">
        <v>2514</v>
      </c>
      <c r="CM176" s="2">
        <v>2518</v>
      </c>
      <c r="CN176" s="2">
        <v>2455</v>
      </c>
      <c r="CO176" s="2">
        <v>2437</v>
      </c>
      <c r="CP176" s="2">
        <v>2598</v>
      </c>
      <c r="CQ176" s="2">
        <v>2616</v>
      </c>
      <c r="CR176" s="2">
        <v>2665</v>
      </c>
      <c r="CS176" s="2">
        <v>2552</v>
      </c>
      <c r="CT176" s="2">
        <v>2515</v>
      </c>
      <c r="CU176" s="2">
        <v>2673</v>
      </c>
      <c r="CV176" s="2">
        <v>2704</v>
      </c>
      <c r="CW176" s="2">
        <v>2658</v>
      </c>
      <c r="CX176" s="2">
        <v>2601</v>
      </c>
      <c r="CY176" s="2">
        <v>2620</v>
      </c>
      <c r="CZ176" s="2">
        <v>2636</v>
      </c>
      <c r="DA176" s="2">
        <v>2745</v>
      </c>
      <c r="DB176" s="2">
        <v>2694</v>
      </c>
      <c r="DC176" s="2">
        <v>2615</v>
      </c>
      <c r="DD176" s="2">
        <v>2828</v>
      </c>
      <c r="DE176" s="2">
        <v>2947</v>
      </c>
      <c r="DF176" s="2">
        <v>2934</v>
      </c>
      <c r="DG176" s="2">
        <v>3005</v>
      </c>
      <c r="DH176" s="2">
        <v>3140</v>
      </c>
      <c r="DI176" s="2">
        <v>3115</v>
      </c>
      <c r="DJ176" s="2">
        <v>3095</v>
      </c>
      <c r="DK176" s="2">
        <v>3070</v>
      </c>
      <c r="DL176" s="2">
        <v>2990</v>
      </c>
      <c r="DM176" s="2">
        <v>3020</v>
      </c>
      <c r="DN176" s="2">
        <v>2903</v>
      </c>
      <c r="DO176" s="2">
        <v>2929</v>
      </c>
      <c r="DP176" s="2">
        <v>2761</v>
      </c>
      <c r="DQ176" s="2">
        <v>2706</v>
      </c>
      <c r="DR176" s="2">
        <v>2645</v>
      </c>
      <c r="DS176" s="2">
        <v>2556</v>
      </c>
      <c r="DT176" s="2">
        <v>2563</v>
      </c>
      <c r="DU176" s="2">
        <v>2544</v>
      </c>
      <c r="DV176" s="2">
        <v>2418</v>
      </c>
      <c r="DW176" s="2">
        <v>2425</v>
      </c>
      <c r="DX176" s="2">
        <v>2334</v>
      </c>
      <c r="DY176" s="2">
        <v>2279</v>
      </c>
      <c r="DZ176" s="2">
        <v>2293</v>
      </c>
      <c r="EA176" s="2">
        <v>2185</v>
      </c>
      <c r="EB176" s="2">
        <v>2182</v>
      </c>
      <c r="EC176" s="2">
        <v>2190</v>
      </c>
      <c r="ED176" s="2">
        <v>2211</v>
      </c>
      <c r="EE176" s="2">
        <v>2232</v>
      </c>
      <c r="EF176" s="2">
        <v>2302</v>
      </c>
      <c r="EG176" s="2">
        <v>2298</v>
      </c>
      <c r="EH176" s="2">
        <v>2269</v>
      </c>
      <c r="EI176" s="2">
        <v>2312</v>
      </c>
      <c r="EJ176" s="2">
        <v>2362</v>
      </c>
      <c r="EK176" s="2">
        <v>2381</v>
      </c>
      <c r="EL176" s="2">
        <v>2362</v>
      </c>
      <c r="EM176" s="2">
        <v>2362</v>
      </c>
      <c r="EN176" s="2">
        <v>2377</v>
      </c>
      <c r="EO176" s="2">
        <v>2340</v>
      </c>
      <c r="EP176" s="2">
        <v>2302</v>
      </c>
      <c r="EQ176" s="2">
        <v>2300</v>
      </c>
      <c r="ER176" s="2">
        <v>2281</v>
      </c>
      <c r="ES176" s="2">
        <v>2271</v>
      </c>
      <c r="ET176" s="2">
        <v>2275</v>
      </c>
      <c r="EU176" s="2">
        <v>2245</v>
      </c>
      <c r="EV176" s="2">
        <v>2244</v>
      </c>
      <c r="EW176" s="2">
        <v>2237</v>
      </c>
      <c r="EX176" s="2">
        <v>2244</v>
      </c>
      <c r="EY176" s="2">
        <v>2274</v>
      </c>
      <c r="EZ176" s="2">
        <v>2221</v>
      </c>
      <c r="FA176" s="2">
        <v>2201</v>
      </c>
      <c r="FB176" s="2">
        <v>2127</v>
      </c>
      <c r="FC176" s="2">
        <v>2126</v>
      </c>
      <c r="FD176" s="2">
        <v>2109</v>
      </c>
      <c r="FE176" s="2">
        <v>2125</v>
      </c>
      <c r="FF176" s="2">
        <v>2138</v>
      </c>
      <c r="FG176" s="2">
        <v>2111</v>
      </c>
      <c r="FH176" s="2">
        <v>2154</v>
      </c>
      <c r="FI176" s="2">
        <v>2117</v>
      </c>
      <c r="FJ176" s="2">
        <v>2110</v>
      </c>
      <c r="FK176" s="2">
        <v>2101</v>
      </c>
      <c r="FL176" s="2">
        <v>2090</v>
      </c>
      <c r="FM176" s="2">
        <v>2079</v>
      </c>
      <c r="FN176" s="2">
        <v>2102</v>
      </c>
      <c r="FO176" s="2">
        <v>2127</v>
      </c>
      <c r="FP176" s="2">
        <v>2120</v>
      </c>
      <c r="FQ176" s="2">
        <v>2123</v>
      </c>
      <c r="FR176" s="2">
        <v>2115</v>
      </c>
      <c r="FS176" s="2">
        <v>2097</v>
      </c>
      <c r="FT176" s="2">
        <v>2042</v>
      </c>
      <c r="FU176" s="2">
        <v>2033</v>
      </c>
      <c r="FV176" s="2">
        <v>2005</v>
      </c>
      <c r="FW176" s="2">
        <v>1997</v>
      </c>
      <c r="FX176" s="2">
        <v>2022</v>
      </c>
      <c r="FY176" s="2">
        <v>2030</v>
      </c>
      <c r="FZ176" s="2">
        <v>2084</v>
      </c>
      <c r="GA176" s="2">
        <v>2043</v>
      </c>
      <c r="GB176" s="2">
        <v>2036</v>
      </c>
      <c r="GC176" s="2">
        <v>2142</v>
      </c>
      <c r="GD176" s="2">
        <v>2099</v>
      </c>
      <c r="GE176" s="2">
        <v>2100</v>
      </c>
      <c r="GF176" s="2">
        <v>2037</v>
      </c>
      <c r="GG176" s="2">
        <v>2095</v>
      </c>
      <c r="GH176" s="2">
        <v>2036</v>
      </c>
      <c r="GI176" s="2">
        <v>2053</v>
      </c>
      <c r="GJ176" s="2">
        <v>2030</v>
      </c>
      <c r="GK176" s="2">
        <v>2015</v>
      </c>
      <c r="GL176" s="2">
        <v>2018</v>
      </c>
      <c r="GM176" s="2">
        <v>2014</v>
      </c>
      <c r="GN176" s="2">
        <v>2002</v>
      </c>
      <c r="GO176" s="2">
        <v>1980</v>
      </c>
      <c r="GP176" s="2">
        <v>1966</v>
      </c>
      <c r="GQ176" s="2">
        <v>1992</v>
      </c>
      <c r="GR176" s="2">
        <v>1951</v>
      </c>
      <c r="GS176" s="2">
        <v>1979</v>
      </c>
      <c r="GT176" s="2">
        <v>1932</v>
      </c>
      <c r="GU176" s="2">
        <v>1901</v>
      </c>
      <c r="GV176" s="2">
        <v>1917</v>
      </c>
      <c r="GW176" s="2">
        <v>1964</v>
      </c>
      <c r="GX176" s="2">
        <v>1971</v>
      </c>
      <c r="GY176" s="2">
        <v>1974</v>
      </c>
      <c r="GZ176" s="2">
        <v>1962</v>
      </c>
      <c r="HA176" s="2">
        <v>1936</v>
      </c>
      <c r="HB176" s="2">
        <v>1935</v>
      </c>
      <c r="HC176" s="2">
        <v>1969</v>
      </c>
      <c r="HD176" s="2">
        <v>1992</v>
      </c>
      <c r="HE176" s="2">
        <v>1980</v>
      </c>
      <c r="HF176" s="2">
        <v>1995</v>
      </c>
      <c r="HG176" s="2">
        <v>1972</v>
      </c>
      <c r="HH176" s="2">
        <v>1958</v>
      </c>
      <c r="HI176" s="2">
        <v>1965</v>
      </c>
      <c r="HJ176" s="2">
        <v>1955</v>
      </c>
      <c r="HK176" s="2">
        <v>1959</v>
      </c>
      <c r="HL176" s="2">
        <v>1975</v>
      </c>
      <c r="HM176" s="2">
        <v>2008</v>
      </c>
      <c r="HN176" s="2">
        <v>2033</v>
      </c>
      <c r="HO176" s="2">
        <v>2037</v>
      </c>
      <c r="HP176" s="2">
        <v>2022</v>
      </c>
      <c r="HQ176" s="2">
        <v>2008</v>
      </c>
      <c r="HR176" s="2">
        <v>2016</v>
      </c>
      <c r="HS176" s="2">
        <v>2000</v>
      </c>
      <c r="HT176" s="2">
        <v>2001</v>
      </c>
      <c r="HU176" s="2">
        <v>1985</v>
      </c>
      <c r="HV176" s="2">
        <v>1986</v>
      </c>
      <c r="HW176" s="2">
        <v>1968</v>
      </c>
      <c r="HX176" s="2">
        <v>1970</v>
      </c>
      <c r="HY176" s="2">
        <v>1961</v>
      </c>
      <c r="HZ176" s="2">
        <v>1961</v>
      </c>
      <c r="IA176" s="2">
        <v>1989</v>
      </c>
      <c r="IB176" s="2">
        <v>2007</v>
      </c>
      <c r="IC176" s="2">
        <v>2023</v>
      </c>
      <c r="ID176" s="2">
        <v>2025</v>
      </c>
      <c r="IE176" s="2">
        <v>2013</v>
      </c>
      <c r="IF176" s="2">
        <v>2030</v>
      </c>
      <c r="IG176" s="2">
        <v>1989</v>
      </c>
      <c r="IH176" s="2">
        <v>1997</v>
      </c>
      <c r="II176" s="2">
        <v>2010</v>
      </c>
      <c r="IJ176" s="2">
        <v>2041</v>
      </c>
      <c r="IK176" s="2">
        <v>2035</v>
      </c>
      <c r="IL176" s="2">
        <v>1992</v>
      </c>
      <c r="IM176" s="2">
        <v>2078</v>
      </c>
      <c r="IN176" s="2">
        <v>2026</v>
      </c>
      <c r="IO176" s="2">
        <v>1990</v>
      </c>
      <c r="IP176" s="2">
        <v>1973</v>
      </c>
      <c r="IQ176" s="2">
        <v>1984</v>
      </c>
      <c r="IR176" s="2">
        <v>1987</v>
      </c>
      <c r="IS176" s="2">
        <v>1961</v>
      </c>
      <c r="IT176" s="2">
        <v>1940</v>
      </c>
    </row>
    <row r="177" spans="1:254" ht="15.9" customHeight="1">
      <c r="A177" s="65" t="s">
        <v>348</v>
      </c>
      <c r="B177" s="41" t="s">
        <v>349</v>
      </c>
      <c r="C177" s="45">
        <v>1515</v>
      </c>
      <c r="D177" s="16">
        <v>11</v>
      </c>
      <c r="E177" s="30">
        <v>1504</v>
      </c>
      <c r="F177" s="30">
        <v>1465</v>
      </c>
      <c r="G177" s="30">
        <v>1421</v>
      </c>
      <c r="H177" s="30">
        <v>1434</v>
      </c>
      <c r="I177" s="30">
        <v>1446</v>
      </c>
      <c r="J177" s="30">
        <v>1450</v>
      </c>
      <c r="K177" s="30">
        <v>1439</v>
      </c>
      <c r="L177" s="30">
        <v>1473</v>
      </c>
      <c r="M177" s="30">
        <v>1503</v>
      </c>
      <c r="N177" s="30">
        <v>1489</v>
      </c>
      <c r="O177" s="30">
        <v>1508</v>
      </c>
      <c r="P177" s="30">
        <v>1517</v>
      </c>
      <c r="Q177" s="30">
        <v>1480</v>
      </c>
      <c r="R177" s="30">
        <v>1428</v>
      </c>
      <c r="S177" s="30">
        <v>1514</v>
      </c>
      <c r="T177" s="30">
        <v>1503</v>
      </c>
      <c r="U177" s="30">
        <v>1446</v>
      </c>
      <c r="V177" s="30">
        <v>1463</v>
      </c>
      <c r="W177" s="30">
        <v>1478</v>
      </c>
      <c r="X177" s="30">
        <v>1477</v>
      </c>
      <c r="Y177" s="30">
        <v>1455</v>
      </c>
      <c r="Z177" s="30">
        <v>1511</v>
      </c>
      <c r="AA177" s="30">
        <v>1517</v>
      </c>
      <c r="AB177" s="30">
        <v>1489</v>
      </c>
      <c r="AC177" s="30">
        <v>1480</v>
      </c>
      <c r="AD177" s="30">
        <v>1465</v>
      </c>
      <c r="AE177" s="30">
        <v>1430</v>
      </c>
      <c r="AF177" s="30">
        <v>1442</v>
      </c>
      <c r="AG177" s="30">
        <v>1467</v>
      </c>
      <c r="AH177" s="30">
        <v>1448</v>
      </c>
      <c r="AI177" s="30">
        <v>1419</v>
      </c>
      <c r="AJ177" s="30">
        <v>1458</v>
      </c>
      <c r="AK177" s="30">
        <v>1430</v>
      </c>
      <c r="AL177" s="30">
        <v>1406</v>
      </c>
      <c r="AM177" s="30">
        <v>1422</v>
      </c>
      <c r="AN177" s="30">
        <v>1411</v>
      </c>
      <c r="AO177" s="30">
        <v>1420</v>
      </c>
      <c r="AP177" s="30">
        <v>1431</v>
      </c>
      <c r="AQ177" s="30">
        <v>1385</v>
      </c>
      <c r="AR177" s="30">
        <v>1377</v>
      </c>
      <c r="AS177" s="30">
        <v>1415</v>
      </c>
      <c r="AT177" s="30">
        <v>1410</v>
      </c>
      <c r="AU177" s="30">
        <v>1381</v>
      </c>
      <c r="AV177" s="30">
        <v>1396</v>
      </c>
      <c r="AW177" s="30">
        <v>1396</v>
      </c>
      <c r="AX177" s="30">
        <v>1442</v>
      </c>
      <c r="AY177" s="30">
        <v>1453</v>
      </c>
      <c r="AZ177" s="30">
        <v>1480</v>
      </c>
      <c r="BA177" s="30">
        <v>1480</v>
      </c>
      <c r="BB177" s="30">
        <v>1440</v>
      </c>
      <c r="BC177" s="30">
        <v>1496</v>
      </c>
      <c r="BD177" s="30">
        <v>1495</v>
      </c>
      <c r="BE177" s="30">
        <v>1488</v>
      </c>
      <c r="BF177" s="30">
        <v>1437</v>
      </c>
      <c r="BG177" s="30">
        <v>1360</v>
      </c>
      <c r="BH177" s="30">
        <v>1335</v>
      </c>
      <c r="BI177" s="30">
        <v>1350</v>
      </c>
      <c r="BJ177" s="30">
        <v>1376</v>
      </c>
      <c r="BK177" s="30">
        <v>1417</v>
      </c>
      <c r="BL177" s="30">
        <v>1445</v>
      </c>
      <c r="BM177" s="2">
        <v>1436</v>
      </c>
      <c r="BN177" s="2">
        <v>1444</v>
      </c>
      <c r="BO177" s="2">
        <v>1455</v>
      </c>
      <c r="BP177" s="2">
        <v>1427</v>
      </c>
      <c r="BQ177" s="2">
        <v>1450</v>
      </c>
      <c r="BR177" s="2">
        <v>1436</v>
      </c>
      <c r="BS177" s="2">
        <v>1111</v>
      </c>
      <c r="BT177" s="2">
        <v>961</v>
      </c>
      <c r="BU177" s="2">
        <v>791</v>
      </c>
      <c r="BV177" s="2">
        <v>812</v>
      </c>
      <c r="BW177" s="2">
        <v>851</v>
      </c>
      <c r="BX177" s="2">
        <v>880</v>
      </c>
      <c r="BY177" s="2">
        <v>900</v>
      </c>
      <c r="BZ177" s="2">
        <v>891</v>
      </c>
      <c r="CA177" s="2">
        <v>887</v>
      </c>
      <c r="CB177" s="2">
        <v>863</v>
      </c>
      <c r="CC177" s="2">
        <v>835</v>
      </c>
      <c r="CD177" s="2">
        <v>825</v>
      </c>
      <c r="CE177" s="2">
        <v>816</v>
      </c>
      <c r="CF177" s="2">
        <v>817</v>
      </c>
      <c r="CG177" s="2">
        <v>820</v>
      </c>
      <c r="CH177" s="2">
        <v>836</v>
      </c>
      <c r="CI177" s="2">
        <v>803</v>
      </c>
      <c r="CJ177" s="2">
        <v>806</v>
      </c>
      <c r="CK177" s="2">
        <v>799</v>
      </c>
      <c r="CL177" s="2">
        <v>803</v>
      </c>
      <c r="CM177" s="2">
        <v>792</v>
      </c>
      <c r="CN177" s="2">
        <v>770</v>
      </c>
      <c r="CO177" s="2">
        <v>767</v>
      </c>
      <c r="CP177" s="2">
        <v>817</v>
      </c>
      <c r="CQ177" s="2">
        <v>836</v>
      </c>
      <c r="CR177" s="2">
        <v>857</v>
      </c>
      <c r="CS177" s="2">
        <v>840</v>
      </c>
      <c r="CT177" s="2">
        <v>817</v>
      </c>
      <c r="CU177" s="2">
        <v>883</v>
      </c>
      <c r="CV177" s="2">
        <v>910</v>
      </c>
      <c r="CW177" s="2">
        <v>903</v>
      </c>
      <c r="CX177" s="2">
        <v>901</v>
      </c>
      <c r="CY177" s="2">
        <v>905</v>
      </c>
      <c r="CZ177" s="2">
        <v>923</v>
      </c>
      <c r="DA177" s="2">
        <v>961</v>
      </c>
      <c r="DB177" s="2">
        <v>938</v>
      </c>
      <c r="DC177" s="2">
        <v>882</v>
      </c>
      <c r="DD177" s="2">
        <v>948</v>
      </c>
      <c r="DE177" s="2">
        <v>994</v>
      </c>
      <c r="DF177" s="2">
        <v>920</v>
      </c>
      <c r="DG177" s="2">
        <v>1025</v>
      </c>
      <c r="DH177" s="2">
        <v>1035</v>
      </c>
      <c r="DI177" s="2">
        <v>1036</v>
      </c>
      <c r="DJ177" s="2">
        <v>1058</v>
      </c>
      <c r="DK177" s="2">
        <v>1081</v>
      </c>
      <c r="DL177" s="2">
        <v>1076</v>
      </c>
      <c r="DM177" s="2">
        <v>1094</v>
      </c>
      <c r="DN177" s="2">
        <v>1146</v>
      </c>
      <c r="DO177" s="2">
        <v>1131</v>
      </c>
      <c r="DP177" s="2">
        <v>1128</v>
      </c>
      <c r="DQ177" s="2">
        <v>1130</v>
      </c>
      <c r="DR177" s="2">
        <v>1120</v>
      </c>
      <c r="DS177" s="2">
        <v>1156</v>
      </c>
      <c r="DT177" s="2">
        <v>1137</v>
      </c>
      <c r="DU177" s="2">
        <v>1136</v>
      </c>
      <c r="DV177" s="2">
        <v>1080</v>
      </c>
      <c r="DW177" s="2">
        <v>1042</v>
      </c>
      <c r="DX177" s="2">
        <v>984</v>
      </c>
      <c r="DY177" s="2">
        <v>939</v>
      </c>
      <c r="DZ177" s="2">
        <v>856</v>
      </c>
      <c r="EA177" s="2">
        <v>830</v>
      </c>
      <c r="EB177" s="2">
        <v>820</v>
      </c>
      <c r="EC177" s="2">
        <v>825</v>
      </c>
      <c r="ED177" s="2">
        <v>836</v>
      </c>
      <c r="EE177" s="2">
        <v>844</v>
      </c>
      <c r="EF177" s="2">
        <v>867</v>
      </c>
      <c r="EG177" s="2">
        <v>867</v>
      </c>
      <c r="EH177" s="2">
        <v>853</v>
      </c>
      <c r="EI177" s="2">
        <v>872</v>
      </c>
      <c r="EJ177" s="2">
        <v>853</v>
      </c>
      <c r="EK177" s="2">
        <v>863</v>
      </c>
      <c r="EL177" s="2">
        <v>859</v>
      </c>
      <c r="EM177" s="2">
        <v>843</v>
      </c>
      <c r="EN177" s="2">
        <v>818</v>
      </c>
      <c r="EO177" s="2">
        <v>801</v>
      </c>
      <c r="EP177" s="2">
        <v>805</v>
      </c>
      <c r="EQ177" s="2">
        <v>814</v>
      </c>
      <c r="ER177" s="2">
        <v>810</v>
      </c>
      <c r="ES177" s="2">
        <v>819</v>
      </c>
      <c r="ET177" s="2">
        <v>821</v>
      </c>
      <c r="EU177" s="2">
        <v>823</v>
      </c>
      <c r="EV177" s="2">
        <v>823</v>
      </c>
      <c r="EW177" s="2">
        <v>836</v>
      </c>
      <c r="EX177" s="2">
        <v>840</v>
      </c>
      <c r="EY177" s="2">
        <v>853</v>
      </c>
      <c r="EZ177" s="2">
        <v>841</v>
      </c>
      <c r="FA177" s="2">
        <v>836</v>
      </c>
      <c r="FB177" s="2">
        <v>832</v>
      </c>
      <c r="FC177" s="2">
        <v>842</v>
      </c>
      <c r="FD177" s="2">
        <v>856</v>
      </c>
      <c r="FE177" s="2">
        <v>848</v>
      </c>
      <c r="FF177" s="2">
        <v>845</v>
      </c>
      <c r="FG177" s="2">
        <v>829</v>
      </c>
      <c r="FH177" s="2">
        <v>826</v>
      </c>
      <c r="FI177" s="2">
        <v>845</v>
      </c>
      <c r="FJ177" s="2">
        <v>839</v>
      </c>
      <c r="FK177" s="2">
        <v>840</v>
      </c>
      <c r="FL177" s="2">
        <v>842</v>
      </c>
      <c r="FM177" s="2">
        <v>853</v>
      </c>
      <c r="FN177" s="2">
        <v>851</v>
      </c>
      <c r="FO177" s="2">
        <v>864</v>
      </c>
      <c r="FP177" s="2">
        <v>890</v>
      </c>
      <c r="FQ177" s="2">
        <v>895</v>
      </c>
      <c r="FR177" s="2">
        <v>889</v>
      </c>
      <c r="FS177" s="2">
        <v>900</v>
      </c>
      <c r="FT177" s="2">
        <v>892</v>
      </c>
      <c r="FU177" s="2">
        <v>907</v>
      </c>
      <c r="FV177" s="2">
        <v>886</v>
      </c>
      <c r="FW177" s="2">
        <v>904</v>
      </c>
      <c r="FX177" s="2">
        <v>912</v>
      </c>
      <c r="FY177" s="2">
        <v>846</v>
      </c>
      <c r="FZ177" s="2">
        <v>826</v>
      </c>
      <c r="GA177" s="2">
        <v>820</v>
      </c>
      <c r="GB177" s="2">
        <v>820</v>
      </c>
      <c r="GC177" s="2">
        <v>835</v>
      </c>
      <c r="GD177" s="2">
        <v>854</v>
      </c>
      <c r="GE177" s="2">
        <v>852</v>
      </c>
      <c r="GF177" s="2">
        <v>867</v>
      </c>
      <c r="GG177" s="2">
        <v>701</v>
      </c>
      <c r="GH177" s="2">
        <v>685</v>
      </c>
      <c r="GI177" s="2">
        <v>688</v>
      </c>
      <c r="GJ177" s="2">
        <v>693</v>
      </c>
      <c r="GK177" s="2">
        <v>709</v>
      </c>
      <c r="GL177" s="2">
        <v>726</v>
      </c>
      <c r="GM177" s="2">
        <v>705</v>
      </c>
      <c r="GN177" s="2">
        <v>708</v>
      </c>
      <c r="GO177" s="2">
        <v>701</v>
      </c>
      <c r="GP177" s="2">
        <v>698</v>
      </c>
      <c r="GQ177" s="2">
        <v>684</v>
      </c>
      <c r="GR177" s="2">
        <v>680</v>
      </c>
      <c r="GS177" s="2">
        <v>681</v>
      </c>
      <c r="GT177" s="2">
        <v>658</v>
      </c>
      <c r="GU177" s="2">
        <v>659</v>
      </c>
      <c r="GV177" s="2">
        <v>670</v>
      </c>
      <c r="GW177" s="2">
        <v>684</v>
      </c>
      <c r="GX177" s="2">
        <v>684</v>
      </c>
      <c r="GY177" s="2">
        <v>693</v>
      </c>
      <c r="GZ177" s="2">
        <v>693</v>
      </c>
      <c r="HA177" s="2">
        <v>686</v>
      </c>
      <c r="HB177" s="2">
        <v>681</v>
      </c>
      <c r="HC177" s="2">
        <v>689</v>
      </c>
      <c r="HD177" s="2">
        <v>715</v>
      </c>
      <c r="HE177" s="2">
        <v>730</v>
      </c>
      <c r="HF177" s="2">
        <v>741</v>
      </c>
      <c r="HG177" s="2">
        <v>745</v>
      </c>
      <c r="HH177" s="2">
        <v>754</v>
      </c>
      <c r="HI177" s="2">
        <v>760</v>
      </c>
      <c r="HJ177" s="2">
        <v>754</v>
      </c>
      <c r="HK177" s="2">
        <v>754</v>
      </c>
      <c r="HL177" s="2">
        <v>703</v>
      </c>
      <c r="HM177" s="2">
        <v>653</v>
      </c>
      <c r="HN177" s="2">
        <v>657</v>
      </c>
      <c r="HO177" s="2">
        <v>655</v>
      </c>
      <c r="HP177" s="2">
        <v>655</v>
      </c>
      <c r="HQ177" s="2">
        <v>664</v>
      </c>
      <c r="HR177" s="2">
        <v>672</v>
      </c>
      <c r="HS177" s="2">
        <v>656</v>
      </c>
      <c r="HT177" s="2">
        <v>651</v>
      </c>
      <c r="HU177" s="2">
        <v>659</v>
      </c>
      <c r="HV177" s="2">
        <v>663</v>
      </c>
      <c r="HW177" s="2">
        <v>657</v>
      </c>
      <c r="HX177" s="2">
        <v>668</v>
      </c>
      <c r="HY177" s="2">
        <v>673</v>
      </c>
      <c r="HZ177" s="2">
        <v>670</v>
      </c>
      <c r="IA177" s="2">
        <v>682</v>
      </c>
      <c r="IB177" s="2">
        <v>702</v>
      </c>
      <c r="IC177" s="2">
        <v>721</v>
      </c>
      <c r="ID177" s="2">
        <v>736</v>
      </c>
      <c r="IE177" s="2">
        <v>710</v>
      </c>
      <c r="IF177" s="2">
        <v>707</v>
      </c>
      <c r="IG177" s="2">
        <v>712</v>
      </c>
      <c r="IH177" s="2">
        <v>674</v>
      </c>
      <c r="II177" s="2">
        <v>675</v>
      </c>
      <c r="IJ177" s="2">
        <v>667</v>
      </c>
      <c r="IK177" s="2">
        <v>665</v>
      </c>
      <c r="IL177" s="2">
        <v>657</v>
      </c>
      <c r="IM177" s="2">
        <v>645</v>
      </c>
      <c r="IN177" s="2">
        <v>610</v>
      </c>
      <c r="IO177" s="2">
        <v>565</v>
      </c>
      <c r="IP177" s="2">
        <v>489.5</v>
      </c>
      <c r="IQ177" s="2">
        <v>492.5</v>
      </c>
      <c r="IR177" s="2">
        <v>493.5</v>
      </c>
      <c r="IS177" s="2">
        <v>492</v>
      </c>
      <c r="IT177" s="2">
        <v>491</v>
      </c>
    </row>
    <row r="178" spans="1:254" ht="15.9" customHeight="1">
      <c r="A178" s="65" t="s">
        <v>350</v>
      </c>
      <c r="B178" s="41" t="s">
        <v>351</v>
      </c>
      <c r="C178" s="45">
        <v>3876</v>
      </c>
      <c r="D178" s="16">
        <v>7</v>
      </c>
      <c r="E178" s="30">
        <v>3869</v>
      </c>
      <c r="F178" s="30">
        <v>3829</v>
      </c>
      <c r="G178" s="30">
        <v>3860</v>
      </c>
      <c r="H178" s="30">
        <v>3875</v>
      </c>
      <c r="I178" s="30">
        <v>3818</v>
      </c>
      <c r="J178" s="30">
        <v>3818</v>
      </c>
      <c r="K178" s="30">
        <v>3822</v>
      </c>
      <c r="L178" s="30">
        <v>3672</v>
      </c>
      <c r="M178" s="30">
        <v>3882</v>
      </c>
      <c r="N178" s="30">
        <v>3814</v>
      </c>
      <c r="O178" s="30">
        <v>3797</v>
      </c>
      <c r="P178" s="30">
        <v>3799</v>
      </c>
      <c r="Q178" s="30">
        <v>3805</v>
      </c>
      <c r="R178" s="30">
        <v>3781</v>
      </c>
      <c r="S178" s="30">
        <v>3765</v>
      </c>
      <c r="T178" s="30">
        <v>3767</v>
      </c>
      <c r="U178" s="30">
        <v>3727</v>
      </c>
      <c r="V178" s="30">
        <v>3721</v>
      </c>
      <c r="W178" s="30">
        <v>3728</v>
      </c>
      <c r="X178" s="30">
        <v>3724</v>
      </c>
      <c r="Y178" s="30">
        <v>3720</v>
      </c>
      <c r="Z178" s="30">
        <v>3725</v>
      </c>
      <c r="AA178" s="30">
        <v>3697</v>
      </c>
      <c r="AB178" s="30">
        <v>3683</v>
      </c>
      <c r="AC178" s="30">
        <v>3661</v>
      </c>
      <c r="AD178" s="30">
        <v>3650</v>
      </c>
      <c r="AE178" s="30">
        <v>3636</v>
      </c>
      <c r="AF178" s="30">
        <v>3636</v>
      </c>
      <c r="AG178" s="30">
        <v>3604</v>
      </c>
      <c r="AH178" s="30">
        <v>3598</v>
      </c>
      <c r="AI178" s="30">
        <v>3571</v>
      </c>
      <c r="AJ178" s="30">
        <v>3565</v>
      </c>
      <c r="AK178" s="30">
        <v>3561</v>
      </c>
      <c r="AL178" s="30">
        <v>3551</v>
      </c>
      <c r="AM178" s="30">
        <v>3548</v>
      </c>
      <c r="AN178" s="30">
        <v>3546</v>
      </c>
      <c r="AO178" s="30">
        <v>3543</v>
      </c>
      <c r="AP178" s="30">
        <v>3577</v>
      </c>
      <c r="AQ178" s="30">
        <v>3578</v>
      </c>
      <c r="AR178" s="30">
        <v>3592</v>
      </c>
      <c r="AS178" s="30">
        <v>3566</v>
      </c>
      <c r="AT178" s="30">
        <v>3563</v>
      </c>
      <c r="AU178" s="30">
        <v>3453</v>
      </c>
      <c r="AV178" s="30">
        <v>3517</v>
      </c>
      <c r="AW178" s="30">
        <v>3482</v>
      </c>
      <c r="AX178" s="30">
        <v>3506</v>
      </c>
      <c r="AY178" s="30">
        <v>3486</v>
      </c>
      <c r="AZ178" s="30">
        <v>3524</v>
      </c>
      <c r="BA178" s="30">
        <v>3557</v>
      </c>
      <c r="BB178" s="30">
        <v>3556</v>
      </c>
      <c r="BC178" s="30">
        <v>3537</v>
      </c>
      <c r="BD178" s="30">
        <v>3548</v>
      </c>
      <c r="BE178" s="30">
        <v>3571</v>
      </c>
      <c r="BF178" s="30">
        <v>3593</v>
      </c>
      <c r="BG178" s="30">
        <v>3630</v>
      </c>
      <c r="BH178" s="30">
        <v>3617</v>
      </c>
      <c r="BI178" s="30">
        <v>3651</v>
      </c>
      <c r="BJ178" s="30">
        <v>3624</v>
      </c>
      <c r="BK178" s="30">
        <v>3641</v>
      </c>
      <c r="BL178" s="30">
        <v>3642</v>
      </c>
      <c r="BM178" s="2">
        <v>3635</v>
      </c>
      <c r="BN178" s="2">
        <v>3657</v>
      </c>
      <c r="BO178" s="2">
        <v>3666</v>
      </c>
      <c r="BP178" s="2">
        <v>3600</v>
      </c>
      <c r="BQ178" s="2">
        <v>3575</v>
      </c>
      <c r="BR178" s="2">
        <v>3524</v>
      </c>
      <c r="BS178" s="2">
        <v>3583</v>
      </c>
      <c r="BT178" s="2">
        <v>3648</v>
      </c>
      <c r="BU178" s="2">
        <v>3580</v>
      </c>
      <c r="BV178" s="2">
        <v>3793</v>
      </c>
      <c r="BW178" s="2">
        <v>3801</v>
      </c>
      <c r="BX178" s="2">
        <v>3821</v>
      </c>
      <c r="BY178" s="2">
        <v>3824</v>
      </c>
      <c r="BZ178" s="2">
        <v>3876</v>
      </c>
      <c r="CA178" s="2">
        <v>3877</v>
      </c>
      <c r="CB178" s="2">
        <v>3869</v>
      </c>
      <c r="CC178" s="2">
        <v>3846</v>
      </c>
      <c r="CD178" s="2">
        <v>3858</v>
      </c>
      <c r="CE178" s="2">
        <v>3868</v>
      </c>
      <c r="CF178" s="2">
        <v>3863</v>
      </c>
      <c r="CG178" s="2">
        <v>3920</v>
      </c>
      <c r="CH178" s="2">
        <v>3911</v>
      </c>
      <c r="CI178" s="2">
        <v>3870</v>
      </c>
      <c r="CJ178" s="2">
        <v>3848</v>
      </c>
      <c r="CK178" s="2">
        <v>3815</v>
      </c>
      <c r="CL178" s="2">
        <v>3834</v>
      </c>
      <c r="CM178" s="2">
        <v>3816</v>
      </c>
      <c r="CN178" s="2">
        <v>3719</v>
      </c>
      <c r="CO178" s="2">
        <v>3650</v>
      </c>
      <c r="CP178" s="2">
        <v>3867</v>
      </c>
      <c r="CQ178" s="2">
        <v>3869</v>
      </c>
      <c r="CR178" s="2">
        <v>3885</v>
      </c>
      <c r="CS178" s="2">
        <v>3842</v>
      </c>
      <c r="CT178" s="2">
        <v>3770</v>
      </c>
      <c r="CU178" s="2">
        <v>3851</v>
      </c>
      <c r="CV178" s="2">
        <v>3859</v>
      </c>
      <c r="CW178" s="2">
        <v>3846</v>
      </c>
      <c r="CX178" s="2">
        <v>3828</v>
      </c>
      <c r="CY178" s="2">
        <v>3845</v>
      </c>
      <c r="CZ178" s="2">
        <v>3905</v>
      </c>
      <c r="DA178" s="2">
        <v>3968</v>
      </c>
      <c r="DB178" s="2">
        <v>3962</v>
      </c>
      <c r="DC178" s="2">
        <v>3851</v>
      </c>
      <c r="DD178" s="2">
        <v>3913</v>
      </c>
      <c r="DE178" s="2">
        <v>3953</v>
      </c>
      <c r="DF178" s="2">
        <v>3891</v>
      </c>
      <c r="DG178" s="2">
        <v>4011</v>
      </c>
      <c r="DH178" s="2">
        <v>4052</v>
      </c>
      <c r="DI178" s="2">
        <v>4065</v>
      </c>
      <c r="DJ178" s="2">
        <v>4070</v>
      </c>
      <c r="DK178" s="2">
        <v>4023</v>
      </c>
      <c r="DL178" s="2">
        <v>4037</v>
      </c>
      <c r="DM178" s="2">
        <v>4011</v>
      </c>
      <c r="DN178" s="2">
        <v>4042</v>
      </c>
      <c r="DO178" s="2">
        <v>4020</v>
      </c>
      <c r="DP178" s="2">
        <v>3972</v>
      </c>
      <c r="DQ178" s="2">
        <v>3990</v>
      </c>
      <c r="DR178" s="2">
        <v>4000</v>
      </c>
      <c r="DS178" s="2">
        <v>4118</v>
      </c>
      <c r="DT178" s="2">
        <v>4074</v>
      </c>
      <c r="DU178" s="2">
        <v>4036</v>
      </c>
      <c r="DV178" s="2">
        <v>3956</v>
      </c>
      <c r="DW178" s="2">
        <v>3914</v>
      </c>
      <c r="DX178" s="2">
        <v>3893</v>
      </c>
      <c r="DY178" s="2">
        <v>3900</v>
      </c>
      <c r="DZ178" s="2">
        <v>3900</v>
      </c>
      <c r="EA178" s="2">
        <v>3835</v>
      </c>
      <c r="EB178" s="2">
        <v>3970</v>
      </c>
      <c r="EC178" s="2">
        <v>3995</v>
      </c>
      <c r="ED178" s="2">
        <v>4050</v>
      </c>
      <c r="EE178" s="2">
        <v>4093</v>
      </c>
      <c r="EF178" s="2">
        <v>4156</v>
      </c>
      <c r="EG178" s="2">
        <v>4151</v>
      </c>
      <c r="EH178" s="2">
        <v>4113</v>
      </c>
      <c r="EI178" s="2">
        <v>4199</v>
      </c>
      <c r="EJ178" s="2">
        <v>4196</v>
      </c>
      <c r="EK178" s="2">
        <v>4225</v>
      </c>
      <c r="EL178" s="2">
        <v>4227</v>
      </c>
      <c r="EM178" s="2">
        <v>4210</v>
      </c>
      <c r="EN178" s="2">
        <v>4251</v>
      </c>
      <c r="EO178" s="2">
        <v>4245</v>
      </c>
      <c r="EP178" s="2">
        <v>4208</v>
      </c>
      <c r="EQ178" s="2">
        <v>4218</v>
      </c>
      <c r="ER178" s="2">
        <v>4243</v>
      </c>
      <c r="ES178" s="2">
        <v>4213</v>
      </c>
      <c r="ET178" s="2">
        <v>4212</v>
      </c>
      <c r="EU178" s="2">
        <v>4223</v>
      </c>
      <c r="EV178" s="2">
        <v>4214</v>
      </c>
      <c r="EW178" s="2">
        <v>4212</v>
      </c>
      <c r="EX178" s="2">
        <v>4206</v>
      </c>
      <c r="EY178" s="2">
        <v>4220</v>
      </c>
      <c r="EZ178" s="2">
        <v>4240</v>
      </c>
      <c r="FA178" s="2">
        <v>4200</v>
      </c>
      <c r="FB178" s="2">
        <v>4162</v>
      </c>
      <c r="FC178" s="2">
        <v>4156</v>
      </c>
      <c r="FD178" s="2">
        <v>4184</v>
      </c>
      <c r="FE178" s="2">
        <v>4177</v>
      </c>
      <c r="FF178" s="2">
        <v>4147</v>
      </c>
      <c r="FG178" s="2">
        <v>4123</v>
      </c>
      <c r="FH178" s="2">
        <v>4141</v>
      </c>
      <c r="FI178" s="2">
        <v>4083</v>
      </c>
      <c r="FJ178" s="2">
        <v>4107</v>
      </c>
      <c r="FK178" s="2">
        <v>4109</v>
      </c>
      <c r="FL178" s="2">
        <v>4129</v>
      </c>
      <c r="FM178" s="2">
        <v>4118</v>
      </c>
      <c r="FN178" s="2">
        <v>4135</v>
      </c>
      <c r="FO178" s="2">
        <v>4182</v>
      </c>
      <c r="FP178" s="2">
        <v>4204</v>
      </c>
      <c r="FQ178" s="2">
        <v>4179</v>
      </c>
      <c r="FR178" s="2">
        <v>4150</v>
      </c>
      <c r="FS178" s="2">
        <v>4103</v>
      </c>
      <c r="FT178" s="2">
        <v>3968</v>
      </c>
      <c r="FU178" s="2">
        <v>3965</v>
      </c>
      <c r="FV178" s="2">
        <v>3975</v>
      </c>
      <c r="FW178" s="2">
        <v>3965</v>
      </c>
      <c r="FX178" s="2">
        <v>4040</v>
      </c>
      <c r="FY178" s="2">
        <v>4016</v>
      </c>
      <c r="FZ178" s="2">
        <v>4042</v>
      </c>
      <c r="GA178" s="2">
        <v>4035</v>
      </c>
      <c r="GB178" s="2">
        <v>4049</v>
      </c>
      <c r="GC178" s="2">
        <v>4055</v>
      </c>
      <c r="GD178" s="2">
        <v>4006</v>
      </c>
      <c r="GE178" s="2">
        <v>3987</v>
      </c>
      <c r="GF178" s="2">
        <v>3975</v>
      </c>
      <c r="GG178" s="2">
        <v>4025</v>
      </c>
      <c r="GH178" s="2">
        <v>4036</v>
      </c>
      <c r="GI178" s="2">
        <v>4012</v>
      </c>
      <c r="GJ178" s="2">
        <v>3999</v>
      </c>
      <c r="GK178" s="2">
        <v>4050</v>
      </c>
      <c r="GL178" s="2">
        <v>4126</v>
      </c>
      <c r="GM178" s="2">
        <v>4100</v>
      </c>
      <c r="GN178" s="2">
        <v>4079</v>
      </c>
      <c r="GO178" s="2">
        <v>4072</v>
      </c>
      <c r="GP178" s="2">
        <v>4047</v>
      </c>
      <c r="GQ178" s="2">
        <v>4029</v>
      </c>
      <c r="GR178" s="2">
        <v>3997</v>
      </c>
      <c r="GS178" s="2">
        <v>4021</v>
      </c>
      <c r="GT178" s="2">
        <v>4017</v>
      </c>
      <c r="GU178" s="2">
        <v>3971</v>
      </c>
      <c r="GV178" s="2">
        <v>4050</v>
      </c>
      <c r="GW178" s="2">
        <v>4085</v>
      </c>
      <c r="GX178" s="2">
        <v>4099</v>
      </c>
      <c r="GY178" s="2">
        <v>4119</v>
      </c>
      <c r="GZ178" s="2">
        <v>4076</v>
      </c>
      <c r="HA178" s="2">
        <v>4022</v>
      </c>
      <c r="HB178" s="2">
        <v>4011</v>
      </c>
      <c r="HC178" s="2">
        <v>4059</v>
      </c>
      <c r="HD178" s="2">
        <v>4199</v>
      </c>
      <c r="HE178" s="2">
        <v>4218</v>
      </c>
      <c r="HF178" s="2">
        <v>4263</v>
      </c>
      <c r="HG178" s="2">
        <v>4227</v>
      </c>
      <c r="HH178" s="2">
        <v>4230</v>
      </c>
      <c r="HI178" s="2">
        <v>4291</v>
      </c>
      <c r="HJ178" s="2">
        <v>4291</v>
      </c>
      <c r="HK178" s="2">
        <v>4283</v>
      </c>
      <c r="HL178" s="2">
        <v>4271</v>
      </c>
      <c r="HM178" s="2">
        <v>4289</v>
      </c>
      <c r="HN178" s="2">
        <v>4318</v>
      </c>
      <c r="HO178" s="2">
        <v>4303</v>
      </c>
      <c r="HP178" s="2">
        <v>4316</v>
      </c>
      <c r="HQ178" s="2">
        <v>4330</v>
      </c>
      <c r="HR178" s="2">
        <v>4300</v>
      </c>
      <c r="HS178" s="2">
        <v>4244</v>
      </c>
      <c r="HT178" s="2">
        <v>4275</v>
      </c>
      <c r="HU178" s="2">
        <v>4257</v>
      </c>
      <c r="HV178" s="2">
        <v>4220</v>
      </c>
      <c r="HW178" s="2">
        <v>4184</v>
      </c>
      <c r="HX178" s="2">
        <v>4207</v>
      </c>
      <c r="HY178" s="2">
        <v>4194</v>
      </c>
      <c r="HZ178" s="2">
        <v>4182</v>
      </c>
      <c r="IA178" s="2">
        <v>4190</v>
      </c>
      <c r="IB178" s="2">
        <v>4243</v>
      </c>
      <c r="IC178" s="2">
        <v>4250</v>
      </c>
      <c r="ID178" s="2">
        <v>4242</v>
      </c>
      <c r="IE178" s="2">
        <v>4230</v>
      </c>
      <c r="IF178" s="2">
        <v>4205</v>
      </c>
      <c r="IG178" s="2">
        <v>4117</v>
      </c>
      <c r="IH178" s="2">
        <v>4182</v>
      </c>
      <c r="II178" s="2">
        <v>4215</v>
      </c>
      <c r="IJ178" s="2">
        <v>4322</v>
      </c>
      <c r="IK178" s="2">
        <v>4326</v>
      </c>
      <c r="IL178" s="2">
        <v>4313</v>
      </c>
      <c r="IM178" s="2">
        <v>4249</v>
      </c>
      <c r="IN178" s="2">
        <v>4271</v>
      </c>
      <c r="IO178" s="2">
        <v>4227</v>
      </c>
      <c r="IP178" s="2">
        <v>4191</v>
      </c>
      <c r="IQ178" s="2">
        <v>4240</v>
      </c>
      <c r="IR178" s="2">
        <v>4182</v>
      </c>
      <c r="IS178" s="2">
        <v>4190</v>
      </c>
      <c r="IT178" s="2">
        <v>4192</v>
      </c>
    </row>
    <row r="179" spans="1:254" ht="15.9" customHeight="1">
      <c r="A179" s="65" t="s">
        <v>352</v>
      </c>
      <c r="B179" s="41" t="s">
        <v>353</v>
      </c>
      <c r="C179" s="45">
        <v>2862</v>
      </c>
      <c r="D179" s="16">
        <v>29</v>
      </c>
      <c r="E179" s="30">
        <v>2833</v>
      </c>
      <c r="F179" s="30">
        <v>2817</v>
      </c>
      <c r="G179" s="30">
        <v>2812</v>
      </c>
      <c r="H179" s="30">
        <v>2827</v>
      </c>
      <c r="I179" s="30">
        <v>2749</v>
      </c>
      <c r="J179" s="30">
        <v>2866</v>
      </c>
      <c r="K179" s="30">
        <v>2856</v>
      </c>
      <c r="L179" s="30">
        <v>2804</v>
      </c>
      <c r="M179" s="30">
        <v>2799</v>
      </c>
      <c r="N179" s="30">
        <v>2737</v>
      </c>
      <c r="O179" s="30">
        <v>2743</v>
      </c>
      <c r="P179" s="30">
        <v>2697</v>
      </c>
      <c r="Q179" s="30">
        <v>2671</v>
      </c>
      <c r="R179" s="30">
        <v>2660</v>
      </c>
      <c r="S179" s="30">
        <v>2682</v>
      </c>
      <c r="T179" s="30">
        <v>2673</v>
      </c>
      <c r="U179" s="30">
        <v>2665</v>
      </c>
      <c r="V179" s="30">
        <v>2686</v>
      </c>
      <c r="W179" s="30">
        <v>2668</v>
      </c>
      <c r="X179" s="30">
        <v>2652</v>
      </c>
      <c r="Y179" s="30">
        <v>2673</v>
      </c>
      <c r="Z179" s="30">
        <v>2694</v>
      </c>
      <c r="AA179" s="30">
        <v>2663</v>
      </c>
      <c r="AB179" s="30">
        <v>2624</v>
      </c>
      <c r="AC179" s="30">
        <v>2546</v>
      </c>
      <c r="AD179" s="30">
        <v>2545</v>
      </c>
      <c r="AE179" s="30">
        <v>2577</v>
      </c>
      <c r="AF179" s="30">
        <v>2588</v>
      </c>
      <c r="AG179" s="30">
        <v>2562</v>
      </c>
      <c r="AH179" s="30">
        <v>2566</v>
      </c>
      <c r="AI179" s="30">
        <v>2566</v>
      </c>
      <c r="AJ179" s="30">
        <v>2571</v>
      </c>
      <c r="AK179" s="30">
        <v>2576</v>
      </c>
      <c r="AL179" s="30">
        <v>2594</v>
      </c>
      <c r="AM179" s="30">
        <v>2580</v>
      </c>
      <c r="AN179" s="30">
        <v>2609</v>
      </c>
      <c r="AO179" s="30">
        <v>2591</v>
      </c>
      <c r="AP179" s="30">
        <v>2610</v>
      </c>
      <c r="AQ179" s="30">
        <v>2561</v>
      </c>
      <c r="AR179" s="30">
        <v>2506</v>
      </c>
      <c r="AS179" s="30">
        <v>2489</v>
      </c>
      <c r="AT179" s="30">
        <v>2540</v>
      </c>
      <c r="AU179" s="30">
        <v>2513</v>
      </c>
      <c r="AV179" s="30">
        <v>2543</v>
      </c>
      <c r="AW179" s="30">
        <v>2528</v>
      </c>
      <c r="AX179" s="30">
        <v>2554</v>
      </c>
      <c r="AY179" s="30">
        <v>2558</v>
      </c>
      <c r="AZ179" s="30">
        <v>2599</v>
      </c>
      <c r="BA179" s="30">
        <v>2704</v>
      </c>
      <c r="BB179" s="30">
        <v>2681</v>
      </c>
      <c r="BC179" s="30">
        <v>2634</v>
      </c>
      <c r="BD179" s="30">
        <v>2637</v>
      </c>
      <c r="BE179" s="30">
        <v>2644</v>
      </c>
      <c r="BF179" s="30">
        <v>2669</v>
      </c>
      <c r="BG179" s="30">
        <v>2707</v>
      </c>
      <c r="BH179" s="30">
        <v>2664</v>
      </c>
      <c r="BI179" s="30">
        <v>2771</v>
      </c>
      <c r="BJ179" s="30">
        <v>2756</v>
      </c>
      <c r="BK179" s="30">
        <v>2820</v>
      </c>
      <c r="BL179" s="30">
        <v>2820</v>
      </c>
      <c r="BM179" s="2">
        <v>2809</v>
      </c>
      <c r="BN179" s="2">
        <v>2819</v>
      </c>
      <c r="BO179" s="2">
        <v>2849</v>
      </c>
      <c r="BP179" s="2">
        <v>2819</v>
      </c>
      <c r="BQ179" s="2">
        <v>2877</v>
      </c>
      <c r="BR179" s="2">
        <v>2802</v>
      </c>
      <c r="BS179" s="2">
        <v>2800</v>
      </c>
      <c r="BT179" s="2">
        <v>2905</v>
      </c>
      <c r="BU179" s="2">
        <v>2956</v>
      </c>
      <c r="BV179" s="2">
        <v>3400</v>
      </c>
      <c r="BW179" s="2">
        <v>3425</v>
      </c>
      <c r="BX179" s="2">
        <v>3475</v>
      </c>
      <c r="BY179" s="2">
        <v>3530</v>
      </c>
      <c r="BZ179" s="2">
        <v>3525</v>
      </c>
      <c r="CA179" s="2">
        <v>3535</v>
      </c>
      <c r="CB179" s="2">
        <v>3550</v>
      </c>
      <c r="CC179" s="2">
        <v>3540</v>
      </c>
      <c r="CD179" s="2">
        <v>3545</v>
      </c>
      <c r="CE179" s="2">
        <v>3535</v>
      </c>
      <c r="CF179" s="2">
        <v>3570</v>
      </c>
      <c r="CG179" s="2">
        <v>3640</v>
      </c>
      <c r="CH179" s="2">
        <v>3700</v>
      </c>
      <c r="CI179" s="2">
        <v>3665</v>
      </c>
      <c r="CJ179" s="2">
        <v>3680</v>
      </c>
      <c r="CK179" s="2">
        <v>3675</v>
      </c>
      <c r="CL179" s="2">
        <v>3660</v>
      </c>
      <c r="CM179" s="2">
        <v>3680</v>
      </c>
      <c r="CN179" s="2">
        <v>3625</v>
      </c>
      <c r="CO179" s="2">
        <v>3540</v>
      </c>
      <c r="CP179" s="2">
        <v>3715</v>
      </c>
      <c r="CQ179" s="2">
        <v>3685</v>
      </c>
      <c r="CR179" s="2">
        <v>3730</v>
      </c>
      <c r="CS179" s="2">
        <v>3655</v>
      </c>
      <c r="CT179" s="2">
        <v>3595</v>
      </c>
      <c r="CU179" s="2">
        <v>3685</v>
      </c>
      <c r="CV179" s="2">
        <v>3745</v>
      </c>
      <c r="CW179" s="2">
        <v>3710</v>
      </c>
      <c r="CX179" s="2">
        <v>3690</v>
      </c>
      <c r="CY179" s="2">
        <v>3730</v>
      </c>
      <c r="CZ179" s="2">
        <v>3780</v>
      </c>
      <c r="DA179" s="2">
        <v>3835</v>
      </c>
      <c r="DB179" s="2">
        <v>3800</v>
      </c>
      <c r="DC179" s="2">
        <v>3680</v>
      </c>
      <c r="DD179" s="2">
        <v>3770</v>
      </c>
      <c r="DE179" s="2">
        <v>3795</v>
      </c>
      <c r="DF179" s="2">
        <v>3660</v>
      </c>
      <c r="DG179" s="2">
        <v>3875</v>
      </c>
      <c r="DH179" s="2">
        <v>3955</v>
      </c>
      <c r="DI179" s="2">
        <v>3955</v>
      </c>
      <c r="DJ179" s="2">
        <v>3960</v>
      </c>
      <c r="DK179" s="2">
        <v>3935</v>
      </c>
      <c r="DL179" s="2">
        <v>3945</v>
      </c>
      <c r="DM179" s="2">
        <v>3980</v>
      </c>
      <c r="DN179" s="2">
        <v>3995</v>
      </c>
      <c r="DO179" s="2">
        <v>3995</v>
      </c>
      <c r="DP179" s="2">
        <v>3995</v>
      </c>
      <c r="DQ179" s="2">
        <v>4000</v>
      </c>
      <c r="DR179" s="2">
        <v>3970</v>
      </c>
      <c r="DS179" s="2">
        <v>4070</v>
      </c>
      <c r="DT179" s="2">
        <v>4035</v>
      </c>
      <c r="DU179" s="2">
        <v>4040</v>
      </c>
      <c r="DV179" s="2">
        <v>3985</v>
      </c>
      <c r="DW179" s="2">
        <v>4010</v>
      </c>
      <c r="DX179" s="2">
        <v>3985</v>
      </c>
      <c r="DY179" s="2">
        <v>3935</v>
      </c>
      <c r="DZ179" s="2">
        <v>3890</v>
      </c>
      <c r="EA179" s="2">
        <v>3865</v>
      </c>
      <c r="EB179" s="2">
        <v>3950</v>
      </c>
      <c r="EC179" s="2">
        <v>3975</v>
      </c>
      <c r="ED179" s="2">
        <v>4000</v>
      </c>
      <c r="EE179" s="2">
        <v>4050</v>
      </c>
      <c r="EF179" s="2">
        <v>4150</v>
      </c>
      <c r="EG179" s="2">
        <v>4150</v>
      </c>
      <c r="EH179" s="2">
        <v>4090</v>
      </c>
      <c r="EI179" s="2">
        <v>4150</v>
      </c>
      <c r="EJ179" s="2">
        <v>4155</v>
      </c>
      <c r="EK179" s="2">
        <v>4180</v>
      </c>
      <c r="EL179" s="2">
        <v>4180</v>
      </c>
      <c r="EM179" s="2">
        <v>4150</v>
      </c>
      <c r="EN179" s="2">
        <v>4085</v>
      </c>
      <c r="EO179" s="2">
        <v>4025</v>
      </c>
      <c r="EP179" s="2">
        <v>4020</v>
      </c>
      <c r="EQ179" s="2">
        <v>4015</v>
      </c>
      <c r="ER179" s="2">
        <v>3990</v>
      </c>
      <c r="ES179" s="2">
        <v>3945</v>
      </c>
      <c r="ET179" s="2">
        <v>3915</v>
      </c>
      <c r="EU179" s="2">
        <v>3900</v>
      </c>
      <c r="EV179" s="2">
        <v>3885</v>
      </c>
      <c r="EW179" s="2">
        <v>3850</v>
      </c>
      <c r="EX179" s="2">
        <v>3830</v>
      </c>
      <c r="EY179" s="2">
        <v>3780</v>
      </c>
      <c r="EZ179" s="2">
        <v>3750</v>
      </c>
      <c r="FA179" s="2">
        <v>3740</v>
      </c>
      <c r="FB179" s="2">
        <v>3705</v>
      </c>
      <c r="FC179" s="2">
        <v>3720</v>
      </c>
      <c r="FD179" s="2">
        <v>3735</v>
      </c>
      <c r="FE179" s="2">
        <v>3785</v>
      </c>
      <c r="FF179" s="2">
        <v>3775</v>
      </c>
      <c r="FG179" s="2">
        <v>3740</v>
      </c>
      <c r="FH179" s="2">
        <v>3775</v>
      </c>
      <c r="FI179" s="2">
        <v>3755</v>
      </c>
      <c r="FJ179" s="2">
        <v>3750</v>
      </c>
      <c r="FK179" s="2">
        <v>3745</v>
      </c>
      <c r="FL179" s="2">
        <v>3740</v>
      </c>
      <c r="FM179" s="2">
        <v>3750</v>
      </c>
      <c r="FN179" s="2">
        <v>3750</v>
      </c>
      <c r="FO179" s="2">
        <v>3845</v>
      </c>
      <c r="FP179" s="2">
        <v>3790</v>
      </c>
      <c r="FQ179" s="2">
        <v>3760</v>
      </c>
      <c r="FR179" s="2">
        <v>3715</v>
      </c>
      <c r="FS179" s="2">
        <v>3670</v>
      </c>
      <c r="FT179" s="2">
        <v>3600</v>
      </c>
      <c r="FU179" s="2">
        <v>3580</v>
      </c>
      <c r="FV179" s="2">
        <v>3555</v>
      </c>
      <c r="FW179" s="2">
        <v>3570</v>
      </c>
      <c r="FX179" s="2">
        <v>3660</v>
      </c>
      <c r="FY179" s="2">
        <v>3660</v>
      </c>
      <c r="FZ179" s="2">
        <v>3670</v>
      </c>
      <c r="GA179" s="2">
        <v>3595</v>
      </c>
      <c r="GB179" s="2">
        <v>3565</v>
      </c>
      <c r="GC179" s="2">
        <v>3605</v>
      </c>
      <c r="GD179" s="2">
        <v>3590</v>
      </c>
      <c r="GE179" s="2">
        <v>3585</v>
      </c>
      <c r="GF179" s="2">
        <v>3550</v>
      </c>
      <c r="GG179" s="2">
        <v>3605</v>
      </c>
      <c r="GH179" s="2">
        <v>3590</v>
      </c>
      <c r="GI179" s="2">
        <v>3920</v>
      </c>
      <c r="GJ179" s="2">
        <v>3915</v>
      </c>
      <c r="GK179" s="2">
        <v>3925</v>
      </c>
      <c r="GL179" s="2">
        <v>3970</v>
      </c>
      <c r="GM179" s="2">
        <v>3945</v>
      </c>
      <c r="GN179" s="2">
        <v>3910</v>
      </c>
      <c r="GO179" s="2">
        <v>3895</v>
      </c>
      <c r="GP179" s="2">
        <v>3900</v>
      </c>
      <c r="GQ179" s="2">
        <v>3900</v>
      </c>
      <c r="GR179" s="2">
        <v>3900</v>
      </c>
      <c r="GS179" s="2">
        <v>3905</v>
      </c>
      <c r="GT179" s="2">
        <v>3860</v>
      </c>
      <c r="GU179" s="2">
        <v>3810</v>
      </c>
      <c r="GV179" s="2">
        <v>3840</v>
      </c>
      <c r="GW179" s="2">
        <v>3925</v>
      </c>
      <c r="GX179" s="2">
        <v>3935</v>
      </c>
      <c r="GY179" s="2">
        <v>3950</v>
      </c>
      <c r="GZ179" s="2">
        <v>3930</v>
      </c>
      <c r="HA179" s="2">
        <v>3880</v>
      </c>
      <c r="HB179" s="2">
        <v>3850</v>
      </c>
      <c r="HC179" s="2">
        <v>3890</v>
      </c>
      <c r="HD179" s="2">
        <v>3950</v>
      </c>
      <c r="HE179" s="2">
        <v>4055</v>
      </c>
      <c r="HF179" s="2">
        <v>4175</v>
      </c>
      <c r="HG179" s="2">
        <v>4175</v>
      </c>
      <c r="HH179" s="2">
        <v>4135</v>
      </c>
      <c r="HI179" s="2">
        <v>4135</v>
      </c>
      <c r="HJ179" s="2">
        <v>4115</v>
      </c>
      <c r="HK179" s="2">
        <v>4115</v>
      </c>
      <c r="HL179" s="2">
        <v>4145</v>
      </c>
      <c r="HM179" s="2">
        <v>4205</v>
      </c>
      <c r="HN179" s="2">
        <v>4215</v>
      </c>
      <c r="HO179" s="2">
        <v>4225</v>
      </c>
      <c r="HP179" s="2">
        <v>4245</v>
      </c>
      <c r="HQ179" s="2">
        <v>4315</v>
      </c>
      <c r="HR179" s="2">
        <v>4310</v>
      </c>
      <c r="HS179" s="2">
        <v>4240</v>
      </c>
      <c r="HT179" s="2">
        <v>4170</v>
      </c>
      <c r="HU179" s="2">
        <v>4175</v>
      </c>
      <c r="HV179" s="2">
        <v>4130</v>
      </c>
      <c r="HW179" s="2">
        <v>4105</v>
      </c>
      <c r="HX179" s="2">
        <v>4095</v>
      </c>
      <c r="HY179" s="2">
        <v>4100</v>
      </c>
      <c r="HZ179" s="2">
        <v>4080</v>
      </c>
      <c r="IA179" s="2">
        <v>4075</v>
      </c>
      <c r="IB179" s="2">
        <v>4070</v>
      </c>
      <c r="IC179" s="2">
        <v>4035</v>
      </c>
      <c r="ID179" s="2">
        <v>4015</v>
      </c>
      <c r="IE179" s="2">
        <v>4015</v>
      </c>
      <c r="IF179" s="2">
        <v>3995</v>
      </c>
      <c r="IG179" s="2">
        <v>3995</v>
      </c>
      <c r="IH179" s="2">
        <v>3990</v>
      </c>
      <c r="II179" s="2">
        <v>3990</v>
      </c>
      <c r="IJ179" s="2">
        <v>4010</v>
      </c>
      <c r="IK179" s="2">
        <v>3990</v>
      </c>
      <c r="IL179" s="2">
        <v>3970</v>
      </c>
      <c r="IM179" s="2">
        <v>3975</v>
      </c>
      <c r="IN179" s="2">
        <v>3950</v>
      </c>
      <c r="IO179" s="2">
        <v>3860</v>
      </c>
      <c r="IP179" s="2">
        <v>3860</v>
      </c>
      <c r="IQ179" s="2">
        <v>3805</v>
      </c>
      <c r="IR179" s="2">
        <v>3805</v>
      </c>
      <c r="IS179" s="2">
        <v>3840</v>
      </c>
      <c r="IT179" s="2">
        <v>3830</v>
      </c>
    </row>
    <row r="180" spans="1:254" ht="15.9" customHeight="1">
      <c r="A180" s="65" t="s">
        <v>354</v>
      </c>
      <c r="B180" s="41" t="s">
        <v>355</v>
      </c>
      <c r="C180" s="45">
        <v>1885</v>
      </c>
      <c r="D180" s="16">
        <v>34</v>
      </c>
      <c r="E180" s="30">
        <v>1851</v>
      </c>
      <c r="F180" s="30">
        <v>1852</v>
      </c>
      <c r="G180" s="30">
        <v>1850</v>
      </c>
      <c r="H180" s="30">
        <v>1826</v>
      </c>
      <c r="I180" s="30">
        <v>1935</v>
      </c>
      <c r="J180" s="30">
        <v>1952</v>
      </c>
      <c r="K180" s="30">
        <v>1934</v>
      </c>
      <c r="L180" s="30">
        <v>1908</v>
      </c>
      <c r="M180" s="30">
        <v>1908</v>
      </c>
      <c r="N180" s="30">
        <v>1872</v>
      </c>
      <c r="O180" s="30">
        <v>1885</v>
      </c>
      <c r="P180" s="30">
        <v>1867</v>
      </c>
      <c r="Q180" s="30">
        <v>1838</v>
      </c>
      <c r="R180" s="30">
        <v>1817</v>
      </c>
      <c r="S180" s="30">
        <v>1834</v>
      </c>
      <c r="T180" s="30">
        <v>1834</v>
      </c>
      <c r="U180" s="30">
        <v>1810</v>
      </c>
      <c r="V180" s="30">
        <v>1793</v>
      </c>
      <c r="W180" s="30">
        <v>1792</v>
      </c>
      <c r="X180" s="30">
        <v>1781</v>
      </c>
      <c r="Y180" s="30">
        <v>1790</v>
      </c>
      <c r="Z180" s="30">
        <v>1805</v>
      </c>
      <c r="AA180" s="30">
        <v>1781</v>
      </c>
      <c r="AB180" s="30">
        <v>1764</v>
      </c>
      <c r="AC180" s="30">
        <v>1732</v>
      </c>
      <c r="AD180" s="30">
        <v>1716</v>
      </c>
      <c r="AE180" s="30">
        <v>1737</v>
      </c>
      <c r="AF180" s="30">
        <v>1733</v>
      </c>
      <c r="AG180" s="30">
        <v>1692</v>
      </c>
      <c r="AH180" s="30">
        <v>1707</v>
      </c>
      <c r="AI180" s="30">
        <v>1703</v>
      </c>
      <c r="AJ180" s="30">
        <v>1716</v>
      </c>
      <c r="AK180" s="30">
        <v>1722</v>
      </c>
      <c r="AL180" s="30">
        <v>1743</v>
      </c>
      <c r="AM180" s="30">
        <v>1732</v>
      </c>
      <c r="AN180" s="30">
        <v>1742</v>
      </c>
      <c r="AO180" s="30">
        <v>1745</v>
      </c>
      <c r="AP180" s="30">
        <v>1771</v>
      </c>
      <c r="AQ180" s="30">
        <v>1728</v>
      </c>
      <c r="AR180" s="30">
        <v>1698</v>
      </c>
      <c r="AS180" s="30">
        <v>1703</v>
      </c>
      <c r="AT180" s="30">
        <v>1720</v>
      </c>
      <c r="AU180" s="30">
        <v>1711</v>
      </c>
      <c r="AV180" s="30">
        <v>1740</v>
      </c>
      <c r="AW180" s="30">
        <v>1730</v>
      </c>
      <c r="AX180" s="30">
        <v>1738</v>
      </c>
      <c r="AY180" s="30">
        <v>1712</v>
      </c>
      <c r="AZ180" s="30">
        <v>1743</v>
      </c>
      <c r="BA180" s="30">
        <v>1808</v>
      </c>
      <c r="BB180" s="30">
        <v>1809</v>
      </c>
      <c r="BC180" s="30">
        <v>1810</v>
      </c>
      <c r="BD180" s="30">
        <v>1815</v>
      </c>
      <c r="BE180" s="30">
        <v>1834</v>
      </c>
      <c r="BF180" s="30">
        <v>1843</v>
      </c>
      <c r="BG180" s="30">
        <v>1821</v>
      </c>
      <c r="BH180" s="30">
        <v>1784</v>
      </c>
      <c r="BI180" s="30">
        <v>1821</v>
      </c>
      <c r="BJ180" s="30">
        <v>1817</v>
      </c>
      <c r="BK180" s="30">
        <v>1846</v>
      </c>
      <c r="BL180" s="30">
        <v>1824</v>
      </c>
      <c r="BM180" s="2">
        <v>1802</v>
      </c>
      <c r="BN180" s="2">
        <v>1811</v>
      </c>
      <c r="BO180" s="2">
        <v>1796</v>
      </c>
      <c r="BP180" s="2">
        <v>1781</v>
      </c>
      <c r="BQ180" s="2">
        <v>1795</v>
      </c>
      <c r="BR180" s="2">
        <v>1821</v>
      </c>
      <c r="BS180" s="2">
        <v>1899</v>
      </c>
      <c r="BT180" s="2">
        <v>2161</v>
      </c>
      <c r="BU180" s="2">
        <v>2189</v>
      </c>
      <c r="BV180" s="2">
        <v>2216</v>
      </c>
      <c r="BW180" s="2">
        <v>2226</v>
      </c>
      <c r="BX180" s="2">
        <v>2240</v>
      </c>
      <c r="BY180" s="2">
        <v>2274</v>
      </c>
      <c r="BZ180" s="2">
        <v>2288</v>
      </c>
      <c r="CA180" s="2">
        <v>2285</v>
      </c>
      <c r="CB180" s="2">
        <v>2320</v>
      </c>
      <c r="CC180" s="2">
        <v>2314</v>
      </c>
      <c r="CD180" s="2">
        <v>2339</v>
      </c>
      <c r="CE180" s="2">
        <v>2326</v>
      </c>
      <c r="CF180" s="2">
        <v>2363</v>
      </c>
      <c r="CG180" s="2">
        <v>2401</v>
      </c>
      <c r="CH180" s="2">
        <v>2415</v>
      </c>
      <c r="CI180" s="2">
        <v>2371</v>
      </c>
      <c r="CJ180" s="2">
        <v>2380</v>
      </c>
      <c r="CK180" s="2">
        <v>2351</v>
      </c>
      <c r="CL180" s="2">
        <v>2359</v>
      </c>
      <c r="CM180" s="2">
        <v>2366</v>
      </c>
      <c r="CN180" s="2">
        <v>2311</v>
      </c>
      <c r="CO180" s="2">
        <v>2254</v>
      </c>
      <c r="CP180" s="2">
        <v>2394</v>
      </c>
      <c r="CQ180" s="2">
        <v>2371</v>
      </c>
      <c r="CR180" s="2">
        <v>2385</v>
      </c>
      <c r="CS180" s="2">
        <v>2342</v>
      </c>
      <c r="CT180" s="2">
        <v>2271</v>
      </c>
      <c r="CU180" s="2">
        <v>2358</v>
      </c>
      <c r="CV180" s="2">
        <v>2386</v>
      </c>
      <c r="CW180" s="2">
        <v>2366</v>
      </c>
      <c r="CX180" s="2">
        <v>2309</v>
      </c>
      <c r="CY180" s="2">
        <v>2329</v>
      </c>
      <c r="CZ180" s="2">
        <v>2370</v>
      </c>
      <c r="DA180" s="2">
        <v>2432</v>
      </c>
      <c r="DB180" s="2">
        <v>2403</v>
      </c>
      <c r="DC180" s="2">
        <v>2315</v>
      </c>
      <c r="DD180" s="2">
        <v>2435</v>
      </c>
      <c r="DE180" s="2">
        <v>2457</v>
      </c>
      <c r="DF180" s="2">
        <v>2366</v>
      </c>
      <c r="DG180" s="2">
        <v>2560</v>
      </c>
      <c r="DH180" s="2">
        <v>2593</v>
      </c>
      <c r="DI180" s="2">
        <v>2580</v>
      </c>
      <c r="DJ180" s="2">
        <v>2589</v>
      </c>
      <c r="DK180" s="2">
        <v>2595</v>
      </c>
      <c r="DL180" s="2">
        <v>2557</v>
      </c>
      <c r="DM180" s="2">
        <v>2546</v>
      </c>
      <c r="DN180" s="2">
        <v>2550</v>
      </c>
      <c r="DO180" s="2">
        <v>2517</v>
      </c>
      <c r="DP180" s="2">
        <v>2508</v>
      </c>
      <c r="DQ180" s="2">
        <v>2508</v>
      </c>
      <c r="DR180" s="2">
        <v>2500</v>
      </c>
      <c r="DS180" s="2">
        <v>2617</v>
      </c>
      <c r="DT180" s="2">
        <v>2584</v>
      </c>
      <c r="DU180" s="2">
        <v>2525</v>
      </c>
      <c r="DV180" s="2">
        <v>2488</v>
      </c>
      <c r="DW180" s="2">
        <v>2527</v>
      </c>
      <c r="DX180" s="2">
        <v>2483</v>
      </c>
      <c r="DY180" s="2">
        <v>2469</v>
      </c>
      <c r="DZ180" s="2">
        <v>2418</v>
      </c>
      <c r="EA180" s="2">
        <v>2410</v>
      </c>
      <c r="EB180" s="2">
        <v>2483</v>
      </c>
      <c r="EC180" s="2">
        <v>2521</v>
      </c>
      <c r="ED180" s="2">
        <v>2595</v>
      </c>
      <c r="EE180" s="2">
        <v>2621</v>
      </c>
      <c r="EF180" s="2">
        <v>2671</v>
      </c>
      <c r="EG180" s="2">
        <v>2627</v>
      </c>
      <c r="EH180" s="2">
        <v>2592</v>
      </c>
      <c r="EI180" s="2">
        <v>2632</v>
      </c>
      <c r="EJ180" s="2">
        <v>2621</v>
      </c>
      <c r="EK180" s="2">
        <v>2627</v>
      </c>
      <c r="EL180" s="2">
        <v>2628</v>
      </c>
      <c r="EM180" s="2">
        <v>2596</v>
      </c>
      <c r="EN180" s="2">
        <v>2571</v>
      </c>
      <c r="EO180" s="2">
        <v>2501</v>
      </c>
      <c r="EP180" s="2">
        <v>2489</v>
      </c>
      <c r="EQ180" s="2">
        <v>2448</v>
      </c>
      <c r="ER180" s="2">
        <v>2461</v>
      </c>
      <c r="ES180" s="2">
        <v>2451</v>
      </c>
      <c r="ET180" s="2">
        <v>2426</v>
      </c>
      <c r="EU180" s="2">
        <v>2420</v>
      </c>
      <c r="EV180" s="2">
        <v>2411</v>
      </c>
      <c r="EW180" s="2">
        <v>2409</v>
      </c>
      <c r="EX180" s="2">
        <v>2404</v>
      </c>
      <c r="EY180" s="2">
        <v>2406</v>
      </c>
      <c r="EZ180" s="2">
        <v>2395</v>
      </c>
      <c r="FA180" s="2">
        <v>2381</v>
      </c>
      <c r="FB180" s="2">
        <v>2362</v>
      </c>
      <c r="FC180" s="2">
        <v>2355</v>
      </c>
      <c r="FD180" s="2">
        <v>2371</v>
      </c>
      <c r="FE180" s="2">
        <v>2393</v>
      </c>
      <c r="FF180" s="2">
        <v>2379</v>
      </c>
      <c r="FG180" s="2">
        <v>2366</v>
      </c>
      <c r="FH180" s="2">
        <v>2345</v>
      </c>
      <c r="FI180" s="2">
        <v>2335</v>
      </c>
      <c r="FJ180" s="2">
        <v>2329</v>
      </c>
      <c r="FK180" s="2">
        <v>2322</v>
      </c>
      <c r="FL180" s="2">
        <v>2330</v>
      </c>
      <c r="FM180" s="2">
        <v>2331</v>
      </c>
      <c r="FN180" s="2">
        <v>2338</v>
      </c>
      <c r="FO180" s="2">
        <v>2368</v>
      </c>
      <c r="FP180" s="2">
        <v>2365</v>
      </c>
      <c r="FQ180" s="2">
        <v>2348</v>
      </c>
      <c r="FR180" s="2">
        <v>2321</v>
      </c>
      <c r="FS180" s="2">
        <v>2306</v>
      </c>
      <c r="FT180" s="2">
        <v>2262</v>
      </c>
      <c r="FU180" s="2">
        <v>2255</v>
      </c>
      <c r="FV180" s="2">
        <v>2197</v>
      </c>
      <c r="FW180" s="2">
        <v>2209</v>
      </c>
      <c r="FX180" s="2">
        <v>2264</v>
      </c>
      <c r="FY180" s="2">
        <v>2270</v>
      </c>
      <c r="FZ180" s="2">
        <v>2274</v>
      </c>
      <c r="GA180" s="2">
        <v>2251</v>
      </c>
      <c r="GB180" s="2">
        <v>2220</v>
      </c>
      <c r="GC180" s="2">
        <v>2239</v>
      </c>
      <c r="GD180" s="2">
        <v>2203</v>
      </c>
      <c r="GE180" s="2">
        <v>2210</v>
      </c>
      <c r="GF180" s="2">
        <v>2145</v>
      </c>
      <c r="GG180" s="2">
        <v>2203</v>
      </c>
      <c r="GH180" s="2">
        <v>2178</v>
      </c>
      <c r="GI180" s="2">
        <v>2184</v>
      </c>
      <c r="GJ180" s="2">
        <v>2161</v>
      </c>
      <c r="GK180" s="2">
        <v>2203</v>
      </c>
      <c r="GL180" s="2">
        <v>2227</v>
      </c>
      <c r="GM180" s="2">
        <v>2235</v>
      </c>
      <c r="GN180" s="2">
        <v>2181</v>
      </c>
      <c r="GO180" s="2">
        <v>2146</v>
      </c>
      <c r="GP180" s="2">
        <v>2130</v>
      </c>
      <c r="GQ180" s="2">
        <v>2139</v>
      </c>
      <c r="GR180" s="2">
        <v>2127</v>
      </c>
      <c r="GS180" s="2">
        <v>2159</v>
      </c>
      <c r="GT180" s="2">
        <v>2164</v>
      </c>
      <c r="GU180" s="2">
        <v>2131</v>
      </c>
      <c r="GV180" s="2">
        <v>2176</v>
      </c>
      <c r="GW180" s="2">
        <v>2247</v>
      </c>
      <c r="GX180" s="2">
        <v>2251</v>
      </c>
      <c r="GY180" s="2">
        <v>2285</v>
      </c>
      <c r="GZ180" s="2">
        <v>2268</v>
      </c>
      <c r="HA180" s="2">
        <v>2218</v>
      </c>
      <c r="HB180" s="2">
        <v>2198</v>
      </c>
      <c r="HC180" s="2">
        <v>2204</v>
      </c>
      <c r="HD180" s="2">
        <v>2282</v>
      </c>
      <c r="HE180" s="2">
        <v>2310</v>
      </c>
      <c r="HF180" s="2">
        <v>2350</v>
      </c>
      <c r="HG180" s="2">
        <v>2325</v>
      </c>
      <c r="HH180" s="2">
        <v>2303</v>
      </c>
      <c r="HI180" s="2">
        <v>2310</v>
      </c>
      <c r="HJ180" s="2">
        <v>2298</v>
      </c>
      <c r="HK180" s="2">
        <v>2301</v>
      </c>
      <c r="HL180" s="2">
        <v>2311</v>
      </c>
      <c r="HM180" s="2">
        <v>2348</v>
      </c>
      <c r="HN180" s="2">
        <v>2346</v>
      </c>
      <c r="HO180" s="2">
        <v>2367</v>
      </c>
      <c r="HP180" s="2">
        <v>2365</v>
      </c>
      <c r="HQ180" s="2">
        <v>2370</v>
      </c>
      <c r="HR180" s="2">
        <v>2385</v>
      </c>
      <c r="HS180" s="2">
        <v>2335</v>
      </c>
      <c r="HT180" s="2">
        <v>2301</v>
      </c>
      <c r="HU180" s="2">
        <v>2288</v>
      </c>
      <c r="HV180" s="2">
        <v>2271</v>
      </c>
      <c r="HW180" s="2">
        <v>2247</v>
      </c>
      <c r="HX180" s="2">
        <v>2256</v>
      </c>
      <c r="HY180" s="2">
        <v>2263</v>
      </c>
      <c r="HZ180" s="2">
        <v>2236</v>
      </c>
      <c r="IA180" s="2">
        <v>2241</v>
      </c>
      <c r="IB180" s="2">
        <v>2265</v>
      </c>
      <c r="IC180" s="2">
        <v>2210</v>
      </c>
      <c r="ID180" s="2">
        <v>2197</v>
      </c>
      <c r="IE180" s="2">
        <v>2198</v>
      </c>
      <c r="IF180" s="2">
        <v>2169</v>
      </c>
      <c r="IG180" s="2">
        <v>2175</v>
      </c>
      <c r="IH180" s="2">
        <v>2164</v>
      </c>
      <c r="II180" s="2">
        <v>2212</v>
      </c>
      <c r="IJ180" s="2">
        <v>2227</v>
      </c>
      <c r="IK180" s="2">
        <v>2224</v>
      </c>
      <c r="IL180" s="2">
        <v>2187</v>
      </c>
      <c r="IM180" s="2">
        <v>2158</v>
      </c>
      <c r="IN180" s="2">
        <v>2146</v>
      </c>
      <c r="IO180" s="2">
        <v>2106</v>
      </c>
      <c r="IP180" s="2">
        <v>2095</v>
      </c>
      <c r="IQ180" s="2">
        <v>2132</v>
      </c>
      <c r="IR180" s="2">
        <v>2126</v>
      </c>
      <c r="IS180" s="2">
        <v>2220</v>
      </c>
      <c r="IT180" s="2">
        <v>2217</v>
      </c>
    </row>
    <row r="181" spans="1:254" ht="15.9" customHeight="1">
      <c r="A181" s="65" t="s">
        <v>356</v>
      </c>
      <c r="B181" s="41" t="s">
        <v>357</v>
      </c>
      <c r="C181" s="45">
        <v>915.4</v>
      </c>
      <c r="D181" s="16">
        <v>6.1000000000000227</v>
      </c>
      <c r="E181" s="30">
        <v>909.3</v>
      </c>
      <c r="F181" s="30">
        <v>910.4</v>
      </c>
      <c r="G181" s="30">
        <v>928.9</v>
      </c>
      <c r="H181" s="30">
        <v>928</v>
      </c>
      <c r="I181" s="30">
        <v>955.7</v>
      </c>
      <c r="J181" s="30">
        <v>968.8</v>
      </c>
      <c r="K181" s="30">
        <v>962.5</v>
      </c>
      <c r="L181" s="30">
        <v>943.9</v>
      </c>
      <c r="M181" s="30">
        <v>947.8</v>
      </c>
      <c r="N181" s="30">
        <v>930.7</v>
      </c>
      <c r="O181" s="30">
        <v>936.6</v>
      </c>
      <c r="P181" s="30">
        <v>929</v>
      </c>
      <c r="Q181" s="30">
        <v>915.3</v>
      </c>
      <c r="R181" s="30">
        <v>901.4</v>
      </c>
      <c r="S181" s="30">
        <v>903</v>
      </c>
      <c r="T181" s="30">
        <v>905</v>
      </c>
      <c r="U181" s="30">
        <v>889.1</v>
      </c>
      <c r="V181" s="30">
        <v>881.1</v>
      </c>
      <c r="W181" s="30">
        <v>900.3</v>
      </c>
      <c r="X181" s="30">
        <v>906.2</v>
      </c>
      <c r="Y181" s="30">
        <v>909.6</v>
      </c>
      <c r="Z181" s="30">
        <v>902</v>
      </c>
      <c r="AA181" s="30">
        <v>890</v>
      </c>
      <c r="AB181" s="30">
        <v>882.3</v>
      </c>
      <c r="AC181" s="30">
        <v>874</v>
      </c>
      <c r="AD181" s="30">
        <v>860.9</v>
      </c>
      <c r="AE181" s="30">
        <v>861.6</v>
      </c>
      <c r="AF181" s="30">
        <v>868.7</v>
      </c>
      <c r="AG181" s="30">
        <v>861.9</v>
      </c>
      <c r="AH181" s="30">
        <v>854</v>
      </c>
      <c r="AI181" s="30">
        <v>849.9</v>
      </c>
      <c r="AJ181" s="30">
        <v>845.5</v>
      </c>
      <c r="AK181" s="30">
        <v>839</v>
      </c>
      <c r="AL181" s="30">
        <v>839.1</v>
      </c>
      <c r="AM181" s="30">
        <v>843.4</v>
      </c>
      <c r="AN181" s="30">
        <v>840.1</v>
      </c>
      <c r="AO181" s="30">
        <v>844.1</v>
      </c>
      <c r="AP181" s="30">
        <v>872.4</v>
      </c>
      <c r="AQ181" s="30">
        <v>848.2</v>
      </c>
      <c r="AR181" s="30">
        <v>840.7</v>
      </c>
      <c r="AS181" s="30">
        <v>838.6</v>
      </c>
      <c r="AT181" s="30">
        <v>833.2</v>
      </c>
      <c r="AU181" s="30">
        <v>804.5</v>
      </c>
      <c r="AV181" s="30">
        <v>806.1</v>
      </c>
      <c r="AW181" s="30">
        <v>793.9</v>
      </c>
      <c r="AX181" s="30">
        <v>811</v>
      </c>
      <c r="AY181" s="30">
        <v>782.2</v>
      </c>
      <c r="AZ181" s="30">
        <v>799.6</v>
      </c>
      <c r="BA181" s="30">
        <v>821</v>
      </c>
      <c r="BB181" s="30">
        <v>838.9</v>
      </c>
      <c r="BC181" s="30">
        <v>853.1</v>
      </c>
      <c r="BD181" s="30">
        <v>842.4</v>
      </c>
      <c r="BE181" s="30">
        <v>844.3</v>
      </c>
      <c r="BF181" s="30">
        <v>860.6</v>
      </c>
      <c r="BG181" s="30">
        <v>868.5</v>
      </c>
      <c r="BH181" s="30">
        <v>860.9</v>
      </c>
      <c r="BI181" s="30">
        <v>863.7</v>
      </c>
      <c r="BJ181" s="30">
        <v>866.4</v>
      </c>
      <c r="BK181" s="30">
        <v>897</v>
      </c>
      <c r="BL181" s="30">
        <v>904</v>
      </c>
      <c r="BM181" s="2">
        <v>906</v>
      </c>
      <c r="BN181" s="2">
        <v>901.1</v>
      </c>
      <c r="BO181" s="2">
        <v>871</v>
      </c>
      <c r="BP181" s="2">
        <v>878.6</v>
      </c>
      <c r="BQ181" s="2">
        <v>856.6</v>
      </c>
      <c r="BR181" s="2">
        <v>856</v>
      </c>
      <c r="BS181" s="2">
        <v>871.3</v>
      </c>
      <c r="BT181" s="2">
        <v>984</v>
      </c>
      <c r="BU181" s="2">
        <v>973.5</v>
      </c>
      <c r="BV181" s="2">
        <v>989.3</v>
      </c>
      <c r="BW181" s="2">
        <v>978.5</v>
      </c>
      <c r="BX181" s="2">
        <v>994.5</v>
      </c>
      <c r="BY181" s="2">
        <v>1010.5</v>
      </c>
      <c r="BZ181" s="2">
        <v>1025.5</v>
      </c>
      <c r="CA181" s="2">
        <v>1058.5</v>
      </c>
      <c r="CB181" s="2">
        <v>1077</v>
      </c>
      <c r="CC181" s="2">
        <v>1073.5</v>
      </c>
      <c r="CD181" s="2">
        <v>1073.5</v>
      </c>
      <c r="CE181" s="2">
        <v>1082.5</v>
      </c>
      <c r="CF181" s="2">
        <v>1100.5</v>
      </c>
      <c r="CG181" s="2">
        <v>1101</v>
      </c>
      <c r="CH181" s="2">
        <v>1104.5</v>
      </c>
      <c r="CI181" s="2">
        <v>1093.5</v>
      </c>
      <c r="CJ181" s="2">
        <v>1080</v>
      </c>
      <c r="CK181" s="2">
        <v>1102.5</v>
      </c>
      <c r="CL181" s="2">
        <v>1104</v>
      </c>
      <c r="CM181" s="2">
        <v>1078.5</v>
      </c>
      <c r="CN181" s="2">
        <v>1063</v>
      </c>
      <c r="CO181" s="2">
        <v>1045</v>
      </c>
      <c r="CP181" s="2">
        <v>1081</v>
      </c>
      <c r="CQ181" s="2">
        <v>1065.5</v>
      </c>
      <c r="CR181" s="2">
        <v>1058</v>
      </c>
      <c r="CS181" s="2">
        <v>1048.5</v>
      </c>
      <c r="CT181" s="2">
        <v>1020.5</v>
      </c>
      <c r="CU181" s="2">
        <v>1084.5</v>
      </c>
      <c r="CV181" s="2">
        <v>1085</v>
      </c>
      <c r="CW181" s="2">
        <v>1061</v>
      </c>
      <c r="CX181" s="2">
        <v>1049.5</v>
      </c>
      <c r="CY181" s="2">
        <v>1026</v>
      </c>
      <c r="CZ181" s="2">
        <v>1017.5</v>
      </c>
      <c r="DA181" s="2">
        <v>1025</v>
      </c>
      <c r="DB181" s="2">
        <v>1000.5</v>
      </c>
      <c r="DC181" s="2">
        <v>967.3</v>
      </c>
      <c r="DD181" s="2">
        <v>1018.5</v>
      </c>
      <c r="DE181" s="2">
        <v>1038</v>
      </c>
      <c r="DF181" s="2">
        <v>1008.5</v>
      </c>
      <c r="DG181" s="2">
        <v>1097.5</v>
      </c>
      <c r="DH181" s="2">
        <v>1071</v>
      </c>
      <c r="DI181" s="2">
        <v>1071.5</v>
      </c>
      <c r="DJ181" s="2">
        <v>1069.5</v>
      </c>
      <c r="DK181" s="2">
        <v>1054.5</v>
      </c>
      <c r="DL181" s="2">
        <v>1073</v>
      </c>
      <c r="DM181" s="2">
        <v>1053.5</v>
      </c>
      <c r="DN181" s="2">
        <v>1087.5</v>
      </c>
      <c r="DO181" s="2">
        <v>1064</v>
      </c>
      <c r="DP181" s="2">
        <v>1056.5</v>
      </c>
      <c r="DQ181" s="2">
        <v>1046.5</v>
      </c>
      <c r="DR181" s="2">
        <v>1036</v>
      </c>
      <c r="DS181" s="2">
        <v>1034</v>
      </c>
      <c r="DT181" s="2">
        <v>1002</v>
      </c>
      <c r="DU181" s="2">
        <v>994.8</v>
      </c>
      <c r="DV181" s="2">
        <v>987.5</v>
      </c>
      <c r="DW181" s="2">
        <v>976.7</v>
      </c>
      <c r="DX181" s="2">
        <v>954.2</v>
      </c>
      <c r="DY181" s="2">
        <v>942.2</v>
      </c>
      <c r="DZ181" s="2">
        <v>940</v>
      </c>
      <c r="EA181" s="2">
        <v>969</v>
      </c>
      <c r="EB181" s="2">
        <v>951.3</v>
      </c>
      <c r="EC181" s="2">
        <v>963.1</v>
      </c>
      <c r="ED181" s="2">
        <v>975.2</v>
      </c>
      <c r="EE181" s="2">
        <v>990.3</v>
      </c>
      <c r="EF181" s="2">
        <v>1000</v>
      </c>
      <c r="EG181" s="2">
        <v>1011</v>
      </c>
      <c r="EH181" s="2">
        <v>996.3</v>
      </c>
      <c r="EI181" s="2">
        <v>1001</v>
      </c>
      <c r="EJ181" s="2">
        <v>1016</v>
      </c>
      <c r="EK181" s="2">
        <v>1011</v>
      </c>
      <c r="EL181" s="2">
        <v>1007</v>
      </c>
      <c r="EM181" s="2">
        <v>998.3</v>
      </c>
      <c r="EN181" s="2">
        <v>984.1</v>
      </c>
      <c r="EO181" s="2">
        <v>971.1</v>
      </c>
      <c r="EP181" s="2">
        <v>956.3</v>
      </c>
      <c r="EQ181" s="2">
        <v>961</v>
      </c>
      <c r="ER181" s="2">
        <v>975.3</v>
      </c>
      <c r="ES181" s="2">
        <v>972.3</v>
      </c>
      <c r="ET181" s="2">
        <v>973.5</v>
      </c>
      <c r="EU181" s="2">
        <v>978.8</v>
      </c>
      <c r="EV181" s="2">
        <v>970.8</v>
      </c>
      <c r="EW181" s="2">
        <v>974</v>
      </c>
      <c r="EX181" s="2">
        <v>973</v>
      </c>
      <c r="EY181" s="2">
        <v>970.7</v>
      </c>
      <c r="EZ181" s="2">
        <v>961.6</v>
      </c>
      <c r="FA181" s="2">
        <v>963.5</v>
      </c>
      <c r="FB181" s="2">
        <v>951.3</v>
      </c>
      <c r="FC181" s="2">
        <v>941</v>
      </c>
      <c r="FD181" s="2">
        <v>956.9</v>
      </c>
      <c r="FE181" s="2">
        <v>959.5</v>
      </c>
      <c r="FF181" s="2">
        <v>938</v>
      </c>
      <c r="FG181" s="2">
        <v>943.4</v>
      </c>
      <c r="FH181" s="2">
        <v>969.7</v>
      </c>
      <c r="FI181" s="2">
        <v>957.5</v>
      </c>
      <c r="FJ181" s="2">
        <v>940.3</v>
      </c>
      <c r="FK181" s="2">
        <v>951.2</v>
      </c>
      <c r="FL181" s="2">
        <v>950.1</v>
      </c>
      <c r="FM181" s="2">
        <v>953.9</v>
      </c>
      <c r="FN181" s="2">
        <v>968</v>
      </c>
      <c r="FO181" s="2">
        <v>988.1</v>
      </c>
      <c r="FP181" s="2">
        <v>1006.5</v>
      </c>
      <c r="FQ181" s="2">
        <v>1011</v>
      </c>
      <c r="FR181" s="2">
        <v>1015</v>
      </c>
      <c r="FS181" s="2">
        <v>941.1</v>
      </c>
      <c r="FT181" s="2">
        <v>923.8</v>
      </c>
      <c r="FU181" s="2">
        <v>935.4</v>
      </c>
      <c r="FV181" s="2">
        <v>905</v>
      </c>
      <c r="FW181" s="2">
        <v>906.7</v>
      </c>
      <c r="FX181" s="2">
        <v>909.1</v>
      </c>
      <c r="FY181" s="2">
        <v>883</v>
      </c>
      <c r="FZ181" s="2">
        <v>882.8</v>
      </c>
      <c r="GA181" s="2">
        <v>875.5</v>
      </c>
      <c r="GB181" s="2">
        <v>862.6</v>
      </c>
      <c r="GC181" s="2">
        <v>850.1</v>
      </c>
      <c r="GD181" s="2">
        <v>849.6</v>
      </c>
      <c r="GE181" s="2">
        <v>867.4</v>
      </c>
      <c r="GF181" s="2">
        <v>843.3</v>
      </c>
      <c r="GG181" s="2">
        <v>844.3</v>
      </c>
      <c r="GH181" s="2">
        <v>855.2</v>
      </c>
      <c r="GI181" s="2">
        <v>835.6</v>
      </c>
      <c r="GJ181" s="2">
        <v>845.7</v>
      </c>
      <c r="GK181" s="2">
        <v>862.3</v>
      </c>
      <c r="GL181" s="2">
        <v>887.1</v>
      </c>
      <c r="GM181" s="2">
        <v>881.3</v>
      </c>
      <c r="GN181" s="2">
        <v>882.2</v>
      </c>
      <c r="GO181" s="2">
        <v>877</v>
      </c>
      <c r="GP181" s="2">
        <v>879.5</v>
      </c>
      <c r="GQ181" s="2">
        <v>889.7</v>
      </c>
      <c r="GR181" s="2">
        <v>894.5</v>
      </c>
      <c r="GS181" s="2">
        <v>900.2</v>
      </c>
      <c r="GT181" s="2">
        <v>871.7</v>
      </c>
      <c r="GU181" s="2">
        <v>859</v>
      </c>
      <c r="GV181" s="2">
        <v>868.7</v>
      </c>
      <c r="GW181" s="2">
        <v>890.3</v>
      </c>
      <c r="GX181" s="2">
        <v>891.6</v>
      </c>
      <c r="GY181" s="2">
        <v>890</v>
      </c>
      <c r="GZ181" s="2">
        <v>883</v>
      </c>
      <c r="HA181" s="2">
        <v>840.9</v>
      </c>
      <c r="HB181" s="2">
        <v>823.1</v>
      </c>
      <c r="HC181" s="2">
        <v>841.3</v>
      </c>
      <c r="HD181" s="2">
        <v>843.2</v>
      </c>
      <c r="HE181" s="2">
        <v>863.4</v>
      </c>
      <c r="HF181" s="2">
        <v>870.9</v>
      </c>
      <c r="HG181" s="2">
        <v>860.4</v>
      </c>
      <c r="HH181" s="2">
        <v>860.1</v>
      </c>
      <c r="HI181" s="2">
        <v>860.2</v>
      </c>
      <c r="HJ181" s="2">
        <v>862.9</v>
      </c>
      <c r="HK181" s="2">
        <v>875.3</v>
      </c>
      <c r="HL181" s="2">
        <v>879.3</v>
      </c>
      <c r="HM181" s="2">
        <v>921.1</v>
      </c>
      <c r="HN181" s="2">
        <v>925.1</v>
      </c>
      <c r="HO181" s="2">
        <v>927.7</v>
      </c>
      <c r="HP181" s="2">
        <v>917</v>
      </c>
      <c r="HQ181" s="2">
        <v>921.1</v>
      </c>
      <c r="HR181" s="2">
        <v>916.1</v>
      </c>
      <c r="HS181" s="2">
        <v>914.1</v>
      </c>
      <c r="HT181" s="2">
        <v>906</v>
      </c>
      <c r="HU181" s="2">
        <v>905.8</v>
      </c>
      <c r="HV181" s="2">
        <v>920.5</v>
      </c>
      <c r="HW181" s="2">
        <v>903.7</v>
      </c>
      <c r="HX181" s="2">
        <v>896.3</v>
      </c>
      <c r="HY181" s="2">
        <v>902.6</v>
      </c>
      <c r="HZ181" s="2">
        <v>881.5</v>
      </c>
      <c r="IA181" s="2">
        <v>882.4</v>
      </c>
      <c r="IB181" s="2">
        <v>912.4</v>
      </c>
      <c r="IC181" s="2">
        <v>886</v>
      </c>
      <c r="ID181" s="2">
        <v>879.2</v>
      </c>
      <c r="IE181" s="2">
        <v>892</v>
      </c>
      <c r="IF181" s="2">
        <v>882.4</v>
      </c>
      <c r="IG181" s="2">
        <v>878.9</v>
      </c>
      <c r="IH181" s="2">
        <v>872.8</v>
      </c>
      <c r="II181" s="2">
        <v>849</v>
      </c>
      <c r="IJ181" s="2">
        <v>844.5</v>
      </c>
      <c r="IK181" s="2">
        <v>843.9</v>
      </c>
      <c r="IL181" s="2">
        <v>829.8</v>
      </c>
      <c r="IM181" s="2">
        <v>806</v>
      </c>
      <c r="IN181" s="2">
        <v>805.4</v>
      </c>
      <c r="IO181" s="2">
        <v>787.5</v>
      </c>
      <c r="IP181" s="2">
        <v>784.5</v>
      </c>
      <c r="IQ181" s="2">
        <v>778.8</v>
      </c>
      <c r="IR181" s="2">
        <v>764.5</v>
      </c>
      <c r="IS181" s="2">
        <v>764.6</v>
      </c>
      <c r="IT181" s="2">
        <v>757</v>
      </c>
    </row>
    <row r="182" spans="1:254" ht="15.9" customHeight="1">
      <c r="A182" s="65" t="s">
        <v>358</v>
      </c>
      <c r="B182" s="41" t="s">
        <v>359</v>
      </c>
      <c r="C182" s="45">
        <v>2365</v>
      </c>
      <c r="D182" s="16">
        <v>34</v>
      </c>
      <c r="E182" s="30">
        <v>2331</v>
      </c>
      <c r="F182" s="30">
        <v>2333</v>
      </c>
      <c r="G182" s="30">
        <v>2356</v>
      </c>
      <c r="H182" s="30">
        <v>2334</v>
      </c>
      <c r="I182" s="30">
        <v>2365</v>
      </c>
      <c r="J182" s="30">
        <v>2359</v>
      </c>
      <c r="K182" s="30">
        <v>2341</v>
      </c>
      <c r="L182" s="30">
        <v>2334</v>
      </c>
      <c r="M182" s="30">
        <v>2331</v>
      </c>
      <c r="N182" s="30">
        <v>2312</v>
      </c>
      <c r="O182" s="30">
        <v>2312</v>
      </c>
      <c r="P182" s="30">
        <v>2328</v>
      </c>
      <c r="Q182" s="30">
        <v>2319</v>
      </c>
      <c r="R182" s="30">
        <v>2298</v>
      </c>
      <c r="S182" s="30">
        <v>2312</v>
      </c>
      <c r="T182" s="30">
        <v>2279</v>
      </c>
      <c r="U182" s="30">
        <v>2271</v>
      </c>
      <c r="V182" s="30">
        <v>2269</v>
      </c>
      <c r="W182" s="30">
        <v>2268</v>
      </c>
      <c r="X182" s="30">
        <v>2250</v>
      </c>
      <c r="Y182" s="30">
        <v>2262</v>
      </c>
      <c r="Z182" s="30">
        <v>2321</v>
      </c>
      <c r="AA182" s="30">
        <v>2300</v>
      </c>
      <c r="AB182" s="30">
        <v>2280</v>
      </c>
      <c r="AC182" s="30">
        <v>2274</v>
      </c>
      <c r="AD182" s="30">
        <v>2264</v>
      </c>
      <c r="AE182" s="30">
        <v>2277</v>
      </c>
      <c r="AF182" s="30">
        <v>2265</v>
      </c>
      <c r="AG182" s="30">
        <v>2261</v>
      </c>
      <c r="AH182" s="30">
        <v>2277</v>
      </c>
      <c r="AI182" s="30">
        <v>2265</v>
      </c>
      <c r="AJ182" s="30">
        <v>2261</v>
      </c>
      <c r="AK182" s="30">
        <v>2240</v>
      </c>
      <c r="AL182" s="30">
        <v>2261</v>
      </c>
      <c r="AM182" s="30">
        <v>2211</v>
      </c>
      <c r="AN182" s="30">
        <v>2211</v>
      </c>
      <c r="AO182" s="30">
        <v>2183</v>
      </c>
      <c r="AP182" s="30">
        <v>2184</v>
      </c>
      <c r="AQ182" s="30">
        <v>2154</v>
      </c>
      <c r="AR182" s="30">
        <v>2162</v>
      </c>
      <c r="AS182" s="30">
        <v>2166</v>
      </c>
      <c r="AT182" s="30">
        <v>2173</v>
      </c>
      <c r="AU182" s="30">
        <v>2159</v>
      </c>
      <c r="AV182" s="30">
        <v>2187</v>
      </c>
      <c r="AW182" s="30">
        <v>2128</v>
      </c>
      <c r="AX182" s="30">
        <v>2092</v>
      </c>
      <c r="AY182" s="30">
        <v>2111</v>
      </c>
      <c r="AZ182" s="30">
        <v>2132</v>
      </c>
      <c r="BA182" s="30">
        <v>2162</v>
      </c>
      <c r="BB182" s="30">
        <v>2132</v>
      </c>
      <c r="BC182" s="30">
        <v>2122</v>
      </c>
      <c r="BD182" s="30">
        <v>2119</v>
      </c>
      <c r="BE182" s="30">
        <v>2111</v>
      </c>
      <c r="BF182" s="30">
        <v>2130</v>
      </c>
      <c r="BG182" s="30">
        <v>2150</v>
      </c>
      <c r="BH182" s="30">
        <v>2133</v>
      </c>
      <c r="BI182" s="30">
        <v>2161</v>
      </c>
      <c r="BJ182" s="30">
        <v>2114</v>
      </c>
      <c r="BK182" s="30">
        <v>2270</v>
      </c>
      <c r="BL182" s="30">
        <v>2265</v>
      </c>
      <c r="BM182" s="2">
        <v>2245</v>
      </c>
      <c r="BN182" s="2">
        <v>2240</v>
      </c>
      <c r="BO182" s="2">
        <v>2240</v>
      </c>
      <c r="BP182" s="2">
        <v>2215</v>
      </c>
      <c r="BQ182" s="2">
        <v>2227</v>
      </c>
      <c r="BR182" s="2">
        <v>2205</v>
      </c>
      <c r="BS182" s="2">
        <v>2229</v>
      </c>
      <c r="BT182" s="2">
        <v>2260</v>
      </c>
      <c r="BU182" s="2">
        <v>2257</v>
      </c>
      <c r="BV182" s="2">
        <v>2430</v>
      </c>
      <c r="BW182" s="2">
        <v>2438</v>
      </c>
      <c r="BX182" s="2">
        <v>2464</v>
      </c>
      <c r="BY182" s="2">
        <v>2488</v>
      </c>
      <c r="BZ182" s="2">
        <v>2500</v>
      </c>
      <c r="CA182" s="2">
        <v>2509</v>
      </c>
      <c r="CB182" s="2">
        <v>2520</v>
      </c>
      <c r="CC182" s="2">
        <v>2520</v>
      </c>
      <c r="CD182" s="2">
        <v>2520</v>
      </c>
      <c r="CE182" s="2">
        <v>2509</v>
      </c>
      <c r="CF182" s="2">
        <v>2533</v>
      </c>
      <c r="CG182" s="2">
        <v>2565</v>
      </c>
      <c r="CH182" s="2">
        <v>2569</v>
      </c>
      <c r="CI182" s="2">
        <v>2543</v>
      </c>
      <c r="CJ182" s="2">
        <v>2547</v>
      </c>
      <c r="CK182" s="2">
        <v>2545</v>
      </c>
      <c r="CL182" s="2">
        <v>2540</v>
      </c>
      <c r="CM182" s="2">
        <v>2523</v>
      </c>
      <c r="CN182" s="2">
        <v>2490</v>
      </c>
      <c r="CO182" s="2">
        <v>2438</v>
      </c>
      <c r="CP182" s="2">
        <v>2545</v>
      </c>
      <c r="CQ182" s="2">
        <v>2529</v>
      </c>
      <c r="CR182" s="2">
        <v>2560</v>
      </c>
      <c r="CS182" s="2">
        <v>2520</v>
      </c>
      <c r="CT182" s="2">
        <v>2482</v>
      </c>
      <c r="CU182" s="2">
        <v>2566</v>
      </c>
      <c r="CV182" s="2">
        <v>2592</v>
      </c>
      <c r="CW182" s="2">
        <v>2560</v>
      </c>
      <c r="CX182" s="2">
        <v>2559</v>
      </c>
      <c r="CY182" s="2">
        <v>2560</v>
      </c>
      <c r="CZ182" s="2">
        <v>2582</v>
      </c>
      <c r="DA182" s="2">
        <v>2630</v>
      </c>
      <c r="DB182" s="2">
        <v>2600</v>
      </c>
      <c r="DC182" s="2">
        <v>2512</v>
      </c>
      <c r="DD182" s="2">
        <v>2608</v>
      </c>
      <c r="DE182" s="2">
        <v>2610</v>
      </c>
      <c r="DF182" s="2">
        <v>2496</v>
      </c>
      <c r="DG182" s="2">
        <v>2611</v>
      </c>
      <c r="DH182" s="2">
        <v>2665</v>
      </c>
      <c r="DI182" s="2">
        <v>2684</v>
      </c>
      <c r="DJ182" s="2">
        <v>2685</v>
      </c>
      <c r="DK182" s="2">
        <v>2674</v>
      </c>
      <c r="DL182" s="2">
        <v>2637</v>
      </c>
      <c r="DM182" s="2">
        <v>2656</v>
      </c>
      <c r="DN182" s="2">
        <v>2664</v>
      </c>
      <c r="DO182" s="2">
        <v>2692</v>
      </c>
      <c r="DP182" s="2">
        <v>2697</v>
      </c>
      <c r="DQ182" s="2">
        <v>2639</v>
      </c>
      <c r="DR182" s="2">
        <v>2658</v>
      </c>
      <c r="DS182" s="2">
        <v>2653</v>
      </c>
      <c r="DT182" s="2">
        <v>2628</v>
      </c>
      <c r="DU182" s="2">
        <v>2592</v>
      </c>
      <c r="DV182" s="2">
        <v>2567</v>
      </c>
      <c r="DW182" s="2">
        <v>2556</v>
      </c>
      <c r="DX182" s="2">
        <v>2531</v>
      </c>
      <c r="DY182" s="2">
        <v>2525</v>
      </c>
      <c r="DZ182" s="2">
        <v>2517</v>
      </c>
      <c r="EA182" s="2">
        <v>2496</v>
      </c>
      <c r="EB182" s="2">
        <v>2483</v>
      </c>
      <c r="EC182" s="2">
        <v>2500</v>
      </c>
      <c r="ED182" s="2">
        <v>2503</v>
      </c>
      <c r="EE182" s="2">
        <v>2515</v>
      </c>
      <c r="EF182" s="2">
        <v>2538</v>
      </c>
      <c r="EG182" s="2">
        <v>2521</v>
      </c>
      <c r="EH182" s="2">
        <v>2512</v>
      </c>
      <c r="EI182" s="2">
        <v>2545</v>
      </c>
      <c r="EJ182" s="2">
        <v>2524</v>
      </c>
      <c r="EK182" s="2">
        <v>2522</v>
      </c>
      <c r="EL182" s="2">
        <v>2518</v>
      </c>
      <c r="EM182" s="2">
        <v>2512</v>
      </c>
      <c r="EN182" s="2">
        <v>2500</v>
      </c>
      <c r="EO182" s="2">
        <v>2484</v>
      </c>
      <c r="EP182" s="2">
        <v>2486</v>
      </c>
      <c r="EQ182" s="2">
        <v>2474</v>
      </c>
      <c r="ER182" s="2">
        <v>2470</v>
      </c>
      <c r="ES182" s="2">
        <v>2452</v>
      </c>
      <c r="ET182" s="2">
        <v>2457</v>
      </c>
      <c r="EU182" s="2">
        <v>2434</v>
      </c>
      <c r="EV182" s="2">
        <v>2425</v>
      </c>
      <c r="EW182" s="2">
        <v>2433</v>
      </c>
      <c r="EX182" s="2">
        <v>2424</v>
      </c>
      <c r="EY182" s="2">
        <v>2412</v>
      </c>
      <c r="EZ182" s="2">
        <v>2411</v>
      </c>
      <c r="FA182" s="2">
        <v>2413</v>
      </c>
      <c r="FB182" s="2">
        <v>2400</v>
      </c>
      <c r="FC182" s="2">
        <v>2393</v>
      </c>
      <c r="FD182" s="2">
        <v>2399</v>
      </c>
      <c r="FE182" s="2">
        <v>2399</v>
      </c>
      <c r="FF182" s="2">
        <v>2405</v>
      </c>
      <c r="FG182" s="2">
        <v>2391</v>
      </c>
      <c r="FH182" s="2">
        <v>2390</v>
      </c>
      <c r="FI182" s="2">
        <v>2386</v>
      </c>
      <c r="FJ182" s="2">
        <v>2400</v>
      </c>
      <c r="FK182" s="2">
        <v>2392</v>
      </c>
      <c r="FL182" s="2">
        <v>2384</v>
      </c>
      <c r="FM182" s="2">
        <v>2387</v>
      </c>
      <c r="FN182" s="2">
        <v>2401</v>
      </c>
      <c r="FO182" s="2">
        <v>2416</v>
      </c>
      <c r="FP182" s="2">
        <v>2413</v>
      </c>
      <c r="FQ182" s="2">
        <v>2403</v>
      </c>
      <c r="FR182" s="2">
        <v>2387</v>
      </c>
      <c r="FS182" s="2">
        <v>2367</v>
      </c>
      <c r="FT182" s="2">
        <v>2345</v>
      </c>
      <c r="FU182" s="2">
        <v>2338</v>
      </c>
      <c r="FV182" s="2">
        <v>2342</v>
      </c>
      <c r="FW182" s="2">
        <v>2364</v>
      </c>
      <c r="FX182" s="2">
        <v>2378</v>
      </c>
      <c r="FY182" s="2">
        <v>2417</v>
      </c>
      <c r="FZ182" s="2">
        <v>2428</v>
      </c>
      <c r="GA182" s="2">
        <v>2415</v>
      </c>
      <c r="GB182" s="2">
        <v>2396</v>
      </c>
      <c r="GC182" s="2">
        <v>2409</v>
      </c>
      <c r="GD182" s="2">
        <v>2516</v>
      </c>
      <c r="GE182" s="2">
        <v>2498</v>
      </c>
      <c r="GF182" s="2">
        <v>2446</v>
      </c>
      <c r="GG182" s="2">
        <v>2470</v>
      </c>
      <c r="GH182" s="2">
        <v>2469</v>
      </c>
      <c r="GI182" s="2">
        <v>2465</v>
      </c>
      <c r="GJ182" s="2">
        <v>2460</v>
      </c>
      <c r="GK182" s="2">
        <v>2499</v>
      </c>
      <c r="GL182" s="2">
        <v>2513</v>
      </c>
      <c r="GM182" s="2">
        <v>2525</v>
      </c>
      <c r="GN182" s="2">
        <v>2507</v>
      </c>
      <c r="GO182" s="2">
        <v>2480</v>
      </c>
      <c r="GP182" s="2">
        <v>2479</v>
      </c>
      <c r="GQ182" s="2">
        <v>2493</v>
      </c>
      <c r="GR182" s="2">
        <v>2461</v>
      </c>
      <c r="GS182" s="2">
        <v>2484</v>
      </c>
      <c r="GT182" s="2">
        <v>2438</v>
      </c>
      <c r="GU182" s="2">
        <v>2408</v>
      </c>
      <c r="GV182" s="2">
        <v>2448</v>
      </c>
      <c r="GW182" s="2">
        <v>2487</v>
      </c>
      <c r="GX182" s="2">
        <v>2466</v>
      </c>
      <c r="GY182" s="2">
        <v>2470</v>
      </c>
      <c r="GZ182" s="2">
        <v>2457</v>
      </c>
      <c r="HA182" s="2">
        <v>2426</v>
      </c>
      <c r="HB182" s="2">
        <v>2411</v>
      </c>
      <c r="HC182" s="2">
        <v>2425</v>
      </c>
      <c r="HD182" s="2">
        <v>2495</v>
      </c>
      <c r="HE182" s="2">
        <v>2520</v>
      </c>
      <c r="HF182" s="2">
        <v>2580</v>
      </c>
      <c r="HG182" s="2">
        <v>2542</v>
      </c>
      <c r="HH182" s="2">
        <v>2541</v>
      </c>
      <c r="HI182" s="2">
        <v>2532</v>
      </c>
      <c r="HJ182" s="2">
        <v>2538</v>
      </c>
      <c r="HK182" s="2">
        <v>2556</v>
      </c>
      <c r="HL182" s="2">
        <v>2573</v>
      </c>
      <c r="HM182" s="2">
        <v>2590</v>
      </c>
      <c r="HN182" s="2">
        <v>2590</v>
      </c>
      <c r="HO182" s="2">
        <v>2606</v>
      </c>
      <c r="HP182" s="2">
        <v>2610</v>
      </c>
      <c r="HQ182" s="2">
        <v>2615</v>
      </c>
      <c r="HR182" s="2">
        <v>2637</v>
      </c>
      <c r="HS182" s="2">
        <v>2620</v>
      </c>
      <c r="HT182" s="2">
        <v>2603</v>
      </c>
      <c r="HU182" s="2">
        <v>2601</v>
      </c>
      <c r="HV182" s="2">
        <v>2623</v>
      </c>
      <c r="HW182" s="2">
        <v>2604</v>
      </c>
      <c r="HX182" s="2">
        <v>2600</v>
      </c>
      <c r="HY182" s="2">
        <v>2587</v>
      </c>
      <c r="HZ182" s="2">
        <v>2572</v>
      </c>
      <c r="IA182" s="2">
        <v>2553</v>
      </c>
      <c r="IB182" s="2">
        <v>2512</v>
      </c>
      <c r="IC182" s="2">
        <v>2499</v>
      </c>
      <c r="ID182" s="2">
        <v>2503</v>
      </c>
      <c r="IE182" s="2">
        <v>2496</v>
      </c>
      <c r="IF182" s="2">
        <v>2486</v>
      </c>
      <c r="IG182" s="2">
        <v>2479</v>
      </c>
      <c r="IH182" s="2">
        <v>2444</v>
      </c>
      <c r="II182" s="2">
        <v>2424</v>
      </c>
      <c r="IJ182" s="2">
        <v>2415</v>
      </c>
      <c r="IK182" s="2">
        <v>2434</v>
      </c>
      <c r="IL182" s="2">
        <v>2360</v>
      </c>
      <c r="IM182" s="2">
        <v>2370</v>
      </c>
      <c r="IN182" s="2">
        <v>2358</v>
      </c>
      <c r="IO182" s="2">
        <v>2310</v>
      </c>
      <c r="IP182" s="2">
        <v>2306</v>
      </c>
      <c r="IQ182" s="2">
        <v>2340</v>
      </c>
      <c r="IR182" s="2">
        <v>2339</v>
      </c>
      <c r="IS182" s="2">
        <v>2332</v>
      </c>
      <c r="IT182" s="2">
        <v>2325</v>
      </c>
    </row>
    <row r="183" spans="1:254" ht="15.9" customHeight="1">
      <c r="A183" s="65" t="s">
        <v>360</v>
      </c>
      <c r="B183" s="41" t="s">
        <v>361</v>
      </c>
      <c r="C183" s="45">
        <v>12580</v>
      </c>
      <c r="D183" s="16">
        <v>-1320</v>
      </c>
      <c r="E183" s="30">
        <v>13900</v>
      </c>
      <c r="F183" s="30">
        <v>14150</v>
      </c>
      <c r="G183" s="30">
        <v>13340</v>
      </c>
      <c r="H183" s="30">
        <v>12790</v>
      </c>
      <c r="I183" s="30">
        <v>12710</v>
      </c>
      <c r="J183" s="30">
        <v>11710</v>
      </c>
      <c r="K183" s="30">
        <v>11530</v>
      </c>
      <c r="L183" s="30">
        <v>12500</v>
      </c>
      <c r="M183" s="30">
        <v>13460</v>
      </c>
      <c r="N183" s="30">
        <v>13970</v>
      </c>
      <c r="O183" s="30">
        <v>13920</v>
      </c>
      <c r="P183" s="30">
        <v>13860</v>
      </c>
      <c r="Q183" s="30">
        <v>13210</v>
      </c>
      <c r="R183" s="30">
        <v>12960</v>
      </c>
      <c r="S183" s="30">
        <v>14300</v>
      </c>
      <c r="T183" s="30">
        <v>14150</v>
      </c>
      <c r="U183" s="30">
        <v>13880</v>
      </c>
      <c r="V183" s="30">
        <v>14150</v>
      </c>
      <c r="W183" s="30">
        <v>14870</v>
      </c>
      <c r="X183" s="30">
        <v>14640</v>
      </c>
      <c r="Y183" s="30">
        <v>14500</v>
      </c>
      <c r="Z183" s="30">
        <v>15380</v>
      </c>
      <c r="AA183" s="30">
        <v>15700</v>
      </c>
      <c r="AB183" s="30">
        <v>14700</v>
      </c>
      <c r="AC183" s="30">
        <v>15230</v>
      </c>
      <c r="AD183" s="30">
        <v>16170</v>
      </c>
      <c r="AE183" s="30">
        <v>15460</v>
      </c>
      <c r="AF183" s="30">
        <v>14790</v>
      </c>
      <c r="AG183" s="30">
        <v>15240</v>
      </c>
      <c r="AH183" s="30">
        <v>15800</v>
      </c>
      <c r="AI183" s="30">
        <v>15340</v>
      </c>
      <c r="AJ183" s="30">
        <v>15550</v>
      </c>
      <c r="AK183" s="30">
        <v>16470</v>
      </c>
      <c r="AL183" s="30">
        <v>16120</v>
      </c>
      <c r="AM183" s="30">
        <v>15850</v>
      </c>
      <c r="AN183" s="30">
        <v>14590</v>
      </c>
      <c r="AO183" s="30">
        <v>13710</v>
      </c>
      <c r="AP183" s="30">
        <v>13640</v>
      </c>
      <c r="AQ183" s="30">
        <v>13190</v>
      </c>
      <c r="AR183" s="30">
        <v>12350</v>
      </c>
      <c r="AS183" s="30">
        <v>13170</v>
      </c>
      <c r="AT183" s="30">
        <v>13850</v>
      </c>
      <c r="AU183" s="30">
        <v>13940</v>
      </c>
      <c r="AV183" s="30">
        <v>14700</v>
      </c>
      <c r="AW183" s="30">
        <v>13710</v>
      </c>
      <c r="AX183" s="30">
        <v>13730</v>
      </c>
      <c r="AY183" s="30">
        <v>13430</v>
      </c>
      <c r="AZ183" s="30">
        <v>13380</v>
      </c>
      <c r="BA183" s="30">
        <v>13580</v>
      </c>
      <c r="BB183" s="30">
        <v>13760</v>
      </c>
      <c r="BC183" s="30">
        <v>14420</v>
      </c>
      <c r="BD183" s="30">
        <v>14020</v>
      </c>
      <c r="BE183" s="30">
        <v>14240</v>
      </c>
      <c r="BF183" s="30">
        <v>13790</v>
      </c>
      <c r="BG183" s="30">
        <v>13220</v>
      </c>
      <c r="BH183" s="30">
        <v>12740</v>
      </c>
      <c r="BI183" s="30">
        <v>13520</v>
      </c>
      <c r="BJ183" s="30">
        <v>14850</v>
      </c>
      <c r="BK183" s="30">
        <v>14930</v>
      </c>
      <c r="BL183" s="30">
        <v>14140</v>
      </c>
      <c r="BM183" s="2">
        <v>14320</v>
      </c>
      <c r="BN183" s="2">
        <v>14670</v>
      </c>
      <c r="BO183" s="2">
        <v>14720</v>
      </c>
      <c r="BP183" s="2">
        <v>14400</v>
      </c>
      <c r="BQ183" s="2">
        <v>14870</v>
      </c>
      <c r="BR183" s="2">
        <v>14090</v>
      </c>
      <c r="BS183" s="2">
        <v>13660</v>
      </c>
      <c r="BT183" s="2">
        <v>13530</v>
      </c>
      <c r="BU183" s="2">
        <v>13200</v>
      </c>
      <c r="BV183" s="2">
        <v>13050</v>
      </c>
      <c r="BW183" s="2">
        <v>12950</v>
      </c>
      <c r="BX183" s="2">
        <v>13070</v>
      </c>
      <c r="BY183" s="2">
        <v>13320</v>
      </c>
      <c r="BZ183" s="2">
        <v>13490</v>
      </c>
      <c r="CA183" s="2">
        <v>13440</v>
      </c>
      <c r="CB183" s="2">
        <v>13560</v>
      </c>
      <c r="CC183" s="2">
        <v>13080</v>
      </c>
      <c r="CD183" s="2">
        <v>13280</v>
      </c>
      <c r="CE183" s="2">
        <v>13030</v>
      </c>
      <c r="CF183" s="2">
        <v>12960</v>
      </c>
      <c r="CG183" s="2">
        <v>12710</v>
      </c>
      <c r="CH183" s="2">
        <v>12720</v>
      </c>
      <c r="CI183" s="2">
        <v>11970</v>
      </c>
      <c r="CJ183" s="2">
        <v>11970</v>
      </c>
      <c r="CK183" s="2">
        <v>11800</v>
      </c>
      <c r="CL183" s="2">
        <v>11650</v>
      </c>
      <c r="CM183" s="2">
        <v>10780</v>
      </c>
      <c r="CN183" s="2">
        <v>10150</v>
      </c>
      <c r="CO183" s="2">
        <v>10510</v>
      </c>
      <c r="CP183" s="2">
        <v>11170</v>
      </c>
      <c r="CQ183" s="2">
        <v>11850</v>
      </c>
      <c r="CR183" s="2">
        <v>12040</v>
      </c>
      <c r="CS183" s="2">
        <v>11500</v>
      </c>
      <c r="CT183" s="2">
        <v>11460</v>
      </c>
      <c r="CU183" s="2">
        <v>12490</v>
      </c>
      <c r="CV183" s="2">
        <v>12530</v>
      </c>
      <c r="CW183" s="2">
        <v>12400</v>
      </c>
      <c r="CX183" s="2">
        <v>12660</v>
      </c>
      <c r="CY183" s="2">
        <v>11500</v>
      </c>
      <c r="CZ183" s="2">
        <v>11120</v>
      </c>
      <c r="DA183" s="2">
        <v>11230</v>
      </c>
      <c r="DB183" s="2">
        <v>10810</v>
      </c>
      <c r="DC183" s="2">
        <v>10220</v>
      </c>
      <c r="DD183" s="2">
        <v>10880</v>
      </c>
      <c r="DE183" s="2">
        <v>11260</v>
      </c>
      <c r="DF183" s="2">
        <v>11090</v>
      </c>
      <c r="DG183" s="2">
        <v>12220</v>
      </c>
      <c r="DH183" s="2">
        <v>12740</v>
      </c>
      <c r="DI183" s="2">
        <v>12680</v>
      </c>
      <c r="DJ183" s="2">
        <v>12600</v>
      </c>
      <c r="DK183" s="2">
        <v>12040</v>
      </c>
      <c r="DL183" s="2">
        <v>12030</v>
      </c>
      <c r="DM183" s="2">
        <v>11890</v>
      </c>
      <c r="DN183" s="2">
        <v>11620</v>
      </c>
      <c r="DO183" s="2">
        <v>11420</v>
      </c>
      <c r="DP183" s="2">
        <v>11010</v>
      </c>
      <c r="DQ183" s="2">
        <v>11080</v>
      </c>
      <c r="DR183" s="2">
        <v>11020</v>
      </c>
      <c r="DS183" s="2">
        <v>11250</v>
      </c>
      <c r="DT183" s="2">
        <v>11310</v>
      </c>
      <c r="DU183" s="2">
        <v>11130</v>
      </c>
      <c r="DV183" s="2">
        <v>10140</v>
      </c>
      <c r="DW183" s="2">
        <v>10640</v>
      </c>
      <c r="DX183" s="2">
        <v>10920</v>
      </c>
      <c r="DY183" s="2">
        <v>10610</v>
      </c>
      <c r="DZ183" s="2">
        <v>10310</v>
      </c>
      <c r="EA183" s="2">
        <v>10350</v>
      </c>
      <c r="EB183" s="2">
        <v>10620</v>
      </c>
      <c r="EC183" s="2">
        <v>10570</v>
      </c>
      <c r="ED183" s="2">
        <v>10380</v>
      </c>
      <c r="EE183" s="2">
        <v>10360</v>
      </c>
      <c r="EF183" s="2">
        <v>10710</v>
      </c>
      <c r="EG183" s="2">
        <v>10840</v>
      </c>
      <c r="EH183" s="2">
        <v>10550</v>
      </c>
      <c r="EI183" s="2">
        <v>10820</v>
      </c>
      <c r="EJ183" s="2">
        <v>11030</v>
      </c>
      <c r="EK183" s="2">
        <v>10720</v>
      </c>
      <c r="EL183" s="2">
        <v>10540</v>
      </c>
      <c r="EM183" s="2">
        <v>10500</v>
      </c>
      <c r="EN183" s="2">
        <v>10180</v>
      </c>
      <c r="EO183" s="2">
        <v>9640</v>
      </c>
      <c r="EP183" s="2">
        <v>9810</v>
      </c>
      <c r="EQ183" s="2">
        <v>9700</v>
      </c>
      <c r="ER183" s="2">
        <v>9760</v>
      </c>
      <c r="ES183" s="2">
        <v>9250</v>
      </c>
      <c r="ET183" s="2">
        <v>9070</v>
      </c>
      <c r="EU183" s="2">
        <v>9150</v>
      </c>
      <c r="EV183" s="2">
        <v>9200</v>
      </c>
      <c r="EW183" s="2">
        <v>9230</v>
      </c>
      <c r="EX183" s="2">
        <v>9450</v>
      </c>
      <c r="EY183" s="2">
        <v>9340</v>
      </c>
      <c r="EZ183" s="2">
        <v>9300</v>
      </c>
      <c r="FA183" s="2">
        <v>9010</v>
      </c>
      <c r="FB183" s="2">
        <v>8720</v>
      </c>
      <c r="FC183" s="2">
        <v>8750</v>
      </c>
      <c r="FD183" s="2">
        <v>8980</v>
      </c>
      <c r="FE183" s="2">
        <v>9140</v>
      </c>
      <c r="FF183" s="2">
        <v>9170</v>
      </c>
      <c r="FG183" s="2">
        <v>9050</v>
      </c>
      <c r="FH183" s="2">
        <v>9500</v>
      </c>
      <c r="FI183" s="2">
        <v>9580</v>
      </c>
      <c r="FJ183" s="2">
        <v>9380</v>
      </c>
      <c r="FK183" s="2">
        <v>9170</v>
      </c>
      <c r="FL183" s="2">
        <v>8420</v>
      </c>
      <c r="FM183" s="2">
        <v>8270</v>
      </c>
      <c r="FN183" s="2">
        <v>8100</v>
      </c>
      <c r="FO183" s="2">
        <v>8440</v>
      </c>
      <c r="FP183" s="2">
        <v>8590</v>
      </c>
      <c r="FQ183" s="2">
        <v>8640</v>
      </c>
      <c r="FR183" s="2">
        <v>8400</v>
      </c>
      <c r="FS183" s="2">
        <v>8400</v>
      </c>
      <c r="FT183" s="2">
        <v>8370</v>
      </c>
      <c r="FU183" s="2">
        <v>8850</v>
      </c>
      <c r="FV183" s="2">
        <v>8570</v>
      </c>
      <c r="FW183" s="2">
        <v>8800</v>
      </c>
      <c r="FX183" s="2">
        <v>9150</v>
      </c>
      <c r="FY183" s="2">
        <v>9270</v>
      </c>
      <c r="FZ183" s="2">
        <v>9650</v>
      </c>
      <c r="GA183" s="2">
        <v>9600</v>
      </c>
      <c r="GB183" s="2">
        <v>9600</v>
      </c>
      <c r="GC183" s="2">
        <v>9470</v>
      </c>
      <c r="GD183" s="2">
        <v>9200</v>
      </c>
      <c r="GE183" s="2">
        <v>10140</v>
      </c>
      <c r="GF183" s="2">
        <v>9620</v>
      </c>
      <c r="GG183" s="2">
        <v>10540</v>
      </c>
      <c r="GH183" s="2">
        <v>10560</v>
      </c>
      <c r="GI183" s="2">
        <v>10700</v>
      </c>
      <c r="GJ183" s="2">
        <v>10530</v>
      </c>
      <c r="GK183" s="2">
        <v>10510</v>
      </c>
      <c r="GL183" s="2">
        <v>10780</v>
      </c>
      <c r="GM183" s="2">
        <v>10580</v>
      </c>
      <c r="GN183" s="2">
        <v>10180</v>
      </c>
      <c r="GO183" s="2">
        <v>10290</v>
      </c>
      <c r="GP183" s="2">
        <v>10320</v>
      </c>
      <c r="GQ183" s="2">
        <v>10380</v>
      </c>
      <c r="GR183" s="2">
        <v>10150</v>
      </c>
      <c r="GS183" s="2">
        <v>10100</v>
      </c>
      <c r="GT183" s="2">
        <v>9530</v>
      </c>
      <c r="GU183" s="2">
        <v>9530</v>
      </c>
      <c r="GV183" s="2">
        <v>10250</v>
      </c>
      <c r="GW183" s="2">
        <v>10720</v>
      </c>
      <c r="GX183" s="2">
        <v>10380</v>
      </c>
      <c r="GY183" s="2">
        <v>10450</v>
      </c>
      <c r="GZ183" s="2">
        <v>10000</v>
      </c>
      <c r="HA183" s="2">
        <v>8990</v>
      </c>
      <c r="HB183" s="2">
        <v>8930</v>
      </c>
      <c r="HC183" s="2">
        <v>8770</v>
      </c>
      <c r="HD183" s="2">
        <v>8950</v>
      </c>
      <c r="HE183" s="2">
        <v>8800</v>
      </c>
      <c r="HF183" s="2">
        <v>8700</v>
      </c>
      <c r="HG183" s="2">
        <v>8920</v>
      </c>
      <c r="HH183" s="2">
        <v>8110</v>
      </c>
      <c r="HI183" s="2">
        <v>8270</v>
      </c>
      <c r="HJ183" s="2">
        <v>7990</v>
      </c>
      <c r="HK183" s="2">
        <v>7770</v>
      </c>
      <c r="HL183" s="2">
        <v>7860</v>
      </c>
      <c r="HM183" s="2">
        <v>8000</v>
      </c>
      <c r="HN183" s="2">
        <v>7710</v>
      </c>
      <c r="HO183" s="2">
        <v>7600</v>
      </c>
      <c r="HP183" s="2">
        <v>7400</v>
      </c>
      <c r="HQ183" s="2">
        <v>7460</v>
      </c>
      <c r="HR183" s="2">
        <v>7430</v>
      </c>
      <c r="HS183" s="2">
        <v>7390</v>
      </c>
      <c r="HT183" s="2">
        <v>7380</v>
      </c>
      <c r="HU183" s="2">
        <v>7400</v>
      </c>
      <c r="HV183" s="2">
        <v>7610</v>
      </c>
      <c r="HW183" s="2">
        <v>7560</v>
      </c>
      <c r="HX183" s="2">
        <v>7930</v>
      </c>
      <c r="HY183" s="2">
        <v>7920</v>
      </c>
      <c r="HZ183" s="2">
        <v>8020</v>
      </c>
      <c r="IA183" s="2">
        <v>8140</v>
      </c>
      <c r="IB183" s="2">
        <v>8270</v>
      </c>
      <c r="IC183" s="2">
        <v>8180</v>
      </c>
      <c r="ID183" s="2">
        <v>8150</v>
      </c>
      <c r="IE183" s="2">
        <v>7980</v>
      </c>
      <c r="IF183" s="2">
        <v>8480</v>
      </c>
      <c r="IG183" s="2">
        <v>8610</v>
      </c>
      <c r="IH183" s="2">
        <v>8750</v>
      </c>
      <c r="II183" s="2">
        <v>8830</v>
      </c>
      <c r="IJ183" s="2">
        <v>9120</v>
      </c>
      <c r="IK183" s="2">
        <v>9170</v>
      </c>
      <c r="IL183" s="2">
        <v>9020</v>
      </c>
      <c r="IM183" s="2">
        <v>9880</v>
      </c>
      <c r="IN183" s="2">
        <v>9790</v>
      </c>
      <c r="IO183" s="2">
        <v>9540</v>
      </c>
      <c r="IP183" s="2">
        <v>9270</v>
      </c>
      <c r="IQ183" s="2">
        <v>9370</v>
      </c>
      <c r="IR183" s="2">
        <v>9470</v>
      </c>
      <c r="IS183" s="2">
        <v>9280</v>
      </c>
      <c r="IT183" s="2">
        <v>8810</v>
      </c>
    </row>
    <row r="184" spans="1:254" ht="15.9" customHeight="1">
      <c r="A184" s="65" t="s">
        <v>362</v>
      </c>
      <c r="B184" s="41" t="s">
        <v>363</v>
      </c>
      <c r="C184" s="45">
        <v>3825</v>
      </c>
      <c r="D184" s="16">
        <v>27</v>
      </c>
      <c r="E184" s="30">
        <v>3798</v>
      </c>
      <c r="F184" s="30">
        <v>3764</v>
      </c>
      <c r="G184" s="30">
        <v>3797</v>
      </c>
      <c r="H184" s="30">
        <v>3801</v>
      </c>
      <c r="I184" s="30">
        <v>3988</v>
      </c>
      <c r="J184" s="30">
        <v>4121</v>
      </c>
      <c r="K184" s="30">
        <v>4072</v>
      </c>
      <c r="L184" s="30">
        <v>4017</v>
      </c>
      <c r="M184" s="30">
        <v>3910</v>
      </c>
      <c r="N184" s="30">
        <v>3788</v>
      </c>
      <c r="O184" s="30">
        <v>3774</v>
      </c>
      <c r="P184" s="30">
        <v>3735</v>
      </c>
      <c r="Q184" s="30">
        <v>3803</v>
      </c>
      <c r="R184" s="30">
        <v>3709</v>
      </c>
      <c r="S184" s="30">
        <v>3687</v>
      </c>
      <c r="T184" s="30">
        <v>3666</v>
      </c>
      <c r="U184" s="30">
        <v>3663</v>
      </c>
      <c r="V184" s="30">
        <v>3627</v>
      </c>
      <c r="W184" s="30">
        <v>3586</v>
      </c>
      <c r="X184" s="30">
        <v>3586</v>
      </c>
      <c r="Y184" s="30">
        <v>3618</v>
      </c>
      <c r="Z184" s="30">
        <v>3543</v>
      </c>
      <c r="AA184" s="30">
        <v>3515</v>
      </c>
      <c r="AB184" s="30">
        <v>3501</v>
      </c>
      <c r="AC184" s="30">
        <v>3403</v>
      </c>
      <c r="AD184" s="30">
        <v>3376</v>
      </c>
      <c r="AE184" s="30">
        <v>3460</v>
      </c>
      <c r="AF184" s="30">
        <v>3430</v>
      </c>
      <c r="AG184" s="30">
        <v>3335</v>
      </c>
      <c r="AH184" s="30">
        <v>3322</v>
      </c>
      <c r="AI184" s="30">
        <v>3343</v>
      </c>
      <c r="AJ184" s="30">
        <v>3238</v>
      </c>
      <c r="AK184" s="30">
        <v>3202</v>
      </c>
      <c r="AL184" s="30">
        <v>3222</v>
      </c>
      <c r="AM184" s="30">
        <v>3276</v>
      </c>
      <c r="AN184" s="30">
        <v>3284</v>
      </c>
      <c r="AO184" s="30">
        <v>3268</v>
      </c>
      <c r="AP184" s="30">
        <v>3331</v>
      </c>
      <c r="AQ184" s="30">
        <v>3349</v>
      </c>
      <c r="AR184" s="30">
        <v>3401</v>
      </c>
      <c r="AS184" s="30">
        <v>3436</v>
      </c>
      <c r="AT184" s="30">
        <v>3421</v>
      </c>
      <c r="AU184" s="30">
        <v>3337</v>
      </c>
      <c r="AV184" s="30">
        <v>3300</v>
      </c>
      <c r="AW184" s="30">
        <v>3277</v>
      </c>
      <c r="AX184" s="30">
        <v>3304</v>
      </c>
      <c r="AY184" s="30">
        <v>3334</v>
      </c>
      <c r="AZ184" s="30">
        <v>3381</v>
      </c>
      <c r="BA184" s="30">
        <v>3452</v>
      </c>
      <c r="BB184" s="30">
        <v>3469</v>
      </c>
      <c r="BC184" s="30">
        <v>3482</v>
      </c>
      <c r="BD184" s="30">
        <v>3515</v>
      </c>
      <c r="BE184" s="30">
        <v>3496</v>
      </c>
      <c r="BF184" s="30">
        <v>3512</v>
      </c>
      <c r="BG184" s="30">
        <v>3535</v>
      </c>
      <c r="BH184" s="30">
        <v>3521</v>
      </c>
      <c r="BI184" s="30">
        <v>3553</v>
      </c>
      <c r="BJ184" s="30">
        <v>3545</v>
      </c>
      <c r="BK184" s="30">
        <v>3563</v>
      </c>
      <c r="BL184" s="30">
        <v>3591</v>
      </c>
      <c r="BM184" s="2">
        <v>3603</v>
      </c>
      <c r="BN184" s="2">
        <v>3551</v>
      </c>
      <c r="BO184" s="2">
        <v>3564</v>
      </c>
      <c r="BP184" s="2">
        <v>3569</v>
      </c>
      <c r="BQ184" s="2">
        <v>3552</v>
      </c>
      <c r="BR184" s="2">
        <v>3570</v>
      </c>
      <c r="BS184" s="2">
        <v>3691</v>
      </c>
      <c r="BT184" s="2">
        <v>4063</v>
      </c>
      <c r="BU184" s="2">
        <v>4027</v>
      </c>
      <c r="BV184" s="2">
        <v>4062</v>
      </c>
      <c r="BW184" s="2">
        <v>4010</v>
      </c>
      <c r="BX184" s="2">
        <v>4135</v>
      </c>
      <c r="BY184" s="2">
        <v>4206</v>
      </c>
      <c r="BZ184" s="2">
        <v>4188</v>
      </c>
      <c r="CA184" s="2">
        <v>4192</v>
      </c>
      <c r="CB184" s="2">
        <v>4251</v>
      </c>
      <c r="CC184" s="2">
        <v>4291</v>
      </c>
      <c r="CD184" s="2">
        <v>4183</v>
      </c>
      <c r="CE184" s="2">
        <v>4160</v>
      </c>
      <c r="CF184" s="2">
        <v>4196</v>
      </c>
      <c r="CG184" s="2">
        <v>4207</v>
      </c>
      <c r="CH184" s="2">
        <v>4149</v>
      </c>
      <c r="CI184" s="2">
        <v>4032</v>
      </c>
      <c r="CJ184" s="2">
        <v>4080</v>
      </c>
      <c r="CK184" s="2">
        <v>4140</v>
      </c>
      <c r="CL184" s="2">
        <v>4165</v>
      </c>
      <c r="CM184" s="2">
        <v>4134</v>
      </c>
      <c r="CN184" s="2">
        <v>4043</v>
      </c>
      <c r="CO184" s="2">
        <v>4043</v>
      </c>
      <c r="CP184" s="2">
        <v>4186</v>
      </c>
      <c r="CQ184" s="2">
        <v>4198</v>
      </c>
      <c r="CR184" s="2">
        <v>4246</v>
      </c>
      <c r="CS184" s="2">
        <v>4130</v>
      </c>
      <c r="CT184" s="2">
        <v>4102</v>
      </c>
      <c r="CU184" s="2">
        <v>4217</v>
      </c>
      <c r="CV184" s="2">
        <v>4305</v>
      </c>
      <c r="CW184" s="2">
        <v>4250</v>
      </c>
      <c r="CX184" s="2">
        <v>4222</v>
      </c>
      <c r="CY184" s="2">
        <v>4210</v>
      </c>
      <c r="CZ184" s="2">
        <v>4259</v>
      </c>
      <c r="DA184" s="2">
        <v>4365</v>
      </c>
      <c r="DB184" s="2">
        <v>4284</v>
      </c>
      <c r="DC184" s="2">
        <v>4153</v>
      </c>
      <c r="DD184" s="2">
        <v>4308</v>
      </c>
      <c r="DE184" s="2">
        <v>4414</v>
      </c>
      <c r="DF184" s="2">
        <v>4461</v>
      </c>
      <c r="DG184" s="2">
        <v>4563</v>
      </c>
      <c r="DH184" s="2">
        <v>4555</v>
      </c>
      <c r="DI184" s="2">
        <v>4581</v>
      </c>
      <c r="DJ184" s="2">
        <v>4588</v>
      </c>
      <c r="DK184" s="2">
        <v>4560</v>
      </c>
      <c r="DL184" s="2">
        <v>4575</v>
      </c>
      <c r="DM184" s="2">
        <v>4562</v>
      </c>
      <c r="DN184" s="2">
        <v>4753</v>
      </c>
      <c r="DO184" s="2">
        <v>4590</v>
      </c>
      <c r="DP184" s="2">
        <v>4602</v>
      </c>
      <c r="DQ184" s="2">
        <v>4511</v>
      </c>
      <c r="DR184" s="2">
        <v>4636</v>
      </c>
      <c r="DS184" s="2">
        <v>4665</v>
      </c>
      <c r="DT184" s="2">
        <v>4631</v>
      </c>
      <c r="DU184" s="2">
        <v>4701</v>
      </c>
      <c r="DV184" s="2">
        <v>4622</v>
      </c>
      <c r="DW184" s="2">
        <v>4608</v>
      </c>
      <c r="DX184" s="2">
        <v>4529</v>
      </c>
      <c r="DY184" s="2">
        <v>4375</v>
      </c>
      <c r="DZ184" s="2">
        <v>4294</v>
      </c>
      <c r="EA184" s="2">
        <v>4226</v>
      </c>
      <c r="EB184" s="2">
        <v>4153</v>
      </c>
      <c r="EC184" s="2">
        <v>4200</v>
      </c>
      <c r="ED184" s="2">
        <v>4217</v>
      </c>
      <c r="EE184" s="2">
        <v>4227</v>
      </c>
      <c r="EF184" s="2">
        <v>4256</v>
      </c>
      <c r="EG184" s="2">
        <v>4219</v>
      </c>
      <c r="EH184" s="2">
        <v>4179</v>
      </c>
      <c r="EI184" s="2">
        <v>4215</v>
      </c>
      <c r="EJ184" s="2">
        <v>4210</v>
      </c>
      <c r="EK184" s="2">
        <v>4185</v>
      </c>
      <c r="EL184" s="2">
        <v>4284</v>
      </c>
      <c r="EM184" s="2">
        <v>4307</v>
      </c>
      <c r="EN184" s="2">
        <v>4400</v>
      </c>
      <c r="EO184" s="2">
        <v>4305</v>
      </c>
      <c r="EP184" s="2">
        <v>4328</v>
      </c>
      <c r="EQ184" s="2">
        <v>4305</v>
      </c>
      <c r="ER184" s="2">
        <v>4369</v>
      </c>
      <c r="ES184" s="2">
        <v>4357</v>
      </c>
      <c r="ET184" s="2">
        <v>4321</v>
      </c>
      <c r="EU184" s="2">
        <v>4351</v>
      </c>
      <c r="EV184" s="2">
        <v>4380</v>
      </c>
      <c r="EW184" s="2">
        <v>4376</v>
      </c>
      <c r="EX184" s="2">
        <v>4341</v>
      </c>
      <c r="EY184" s="2">
        <v>4317</v>
      </c>
      <c r="EZ184" s="2">
        <v>4311</v>
      </c>
      <c r="FA184" s="2">
        <v>4440</v>
      </c>
      <c r="FB184" s="2">
        <v>4412</v>
      </c>
      <c r="FC184" s="2">
        <v>4372</v>
      </c>
      <c r="FD184" s="2">
        <v>4430</v>
      </c>
      <c r="FE184" s="2">
        <v>4472</v>
      </c>
      <c r="FF184" s="2">
        <v>4418</v>
      </c>
      <c r="FG184" s="2">
        <v>4387</v>
      </c>
      <c r="FH184" s="2">
        <v>4405</v>
      </c>
      <c r="FI184" s="2">
        <v>4356</v>
      </c>
      <c r="FJ184" s="2">
        <v>4276</v>
      </c>
      <c r="FK184" s="2">
        <v>4188</v>
      </c>
      <c r="FL184" s="2">
        <v>4286</v>
      </c>
      <c r="FM184" s="2">
        <v>4289</v>
      </c>
      <c r="FN184" s="2">
        <v>4306</v>
      </c>
      <c r="FO184" s="2">
        <v>4263</v>
      </c>
      <c r="FP184" s="2">
        <v>4268</v>
      </c>
      <c r="FQ184" s="2">
        <v>4235</v>
      </c>
      <c r="FR184" s="2">
        <v>4186</v>
      </c>
      <c r="FS184" s="2">
        <v>4116</v>
      </c>
      <c r="FT184" s="2">
        <v>4061</v>
      </c>
      <c r="FU184" s="2">
        <v>4056</v>
      </c>
      <c r="FV184" s="2">
        <v>4059</v>
      </c>
      <c r="FW184" s="2">
        <v>4026</v>
      </c>
      <c r="FX184" s="2">
        <v>3998</v>
      </c>
      <c r="FY184" s="2">
        <v>4075</v>
      </c>
      <c r="FZ184" s="2">
        <v>4036</v>
      </c>
      <c r="GA184" s="2">
        <v>4000</v>
      </c>
      <c r="GB184" s="2">
        <v>3944</v>
      </c>
      <c r="GC184" s="2">
        <v>4055</v>
      </c>
      <c r="GD184" s="2">
        <v>3991</v>
      </c>
      <c r="GE184" s="2">
        <v>3860</v>
      </c>
      <c r="GF184" s="2">
        <v>3823</v>
      </c>
      <c r="GG184" s="2">
        <v>3730</v>
      </c>
      <c r="GH184" s="2">
        <v>3766</v>
      </c>
      <c r="GI184" s="2">
        <v>3784</v>
      </c>
      <c r="GJ184" s="2">
        <v>4120</v>
      </c>
      <c r="GK184" s="2">
        <v>4168</v>
      </c>
      <c r="GL184" s="2">
        <v>4214</v>
      </c>
      <c r="GM184" s="2">
        <v>4181</v>
      </c>
      <c r="GN184" s="2">
        <v>4177</v>
      </c>
      <c r="GO184" s="2">
        <v>4160</v>
      </c>
      <c r="GP184" s="2">
        <v>4182</v>
      </c>
      <c r="GQ184" s="2">
        <v>4250</v>
      </c>
      <c r="GR184" s="2">
        <v>4209</v>
      </c>
      <c r="GS184" s="2">
        <v>4280</v>
      </c>
      <c r="GT184" s="2">
        <v>4251</v>
      </c>
      <c r="GU184" s="2">
        <v>4197</v>
      </c>
      <c r="GV184" s="2">
        <v>4260</v>
      </c>
      <c r="GW184" s="2">
        <v>4298</v>
      </c>
      <c r="GX184" s="2">
        <v>4308</v>
      </c>
      <c r="GY184" s="2">
        <v>4280</v>
      </c>
      <c r="GZ184" s="2">
        <v>4272</v>
      </c>
      <c r="HA184" s="2">
        <v>4193</v>
      </c>
      <c r="HB184" s="2">
        <v>4172</v>
      </c>
      <c r="HC184" s="2">
        <v>4185</v>
      </c>
      <c r="HD184" s="2">
        <v>4166</v>
      </c>
      <c r="HE184" s="2">
        <v>4185</v>
      </c>
      <c r="HF184" s="2">
        <v>4234</v>
      </c>
      <c r="HG184" s="2">
        <v>4197</v>
      </c>
      <c r="HH184" s="2">
        <v>4167</v>
      </c>
      <c r="HI184" s="2">
        <v>4112</v>
      </c>
      <c r="HJ184" s="2">
        <v>4142</v>
      </c>
      <c r="HK184" s="2">
        <v>4171</v>
      </c>
      <c r="HL184" s="2">
        <v>4225</v>
      </c>
      <c r="HM184" s="2">
        <v>4167</v>
      </c>
      <c r="HN184" s="2">
        <v>4150</v>
      </c>
      <c r="HO184" s="2">
        <v>4106</v>
      </c>
      <c r="HP184" s="2">
        <v>4140</v>
      </c>
      <c r="HQ184" s="2">
        <v>4133</v>
      </c>
      <c r="HR184" s="2">
        <v>4070</v>
      </c>
      <c r="HS184" s="2">
        <v>4048</v>
      </c>
      <c r="HT184" s="2">
        <v>3969</v>
      </c>
      <c r="HU184" s="2">
        <v>3964</v>
      </c>
      <c r="HV184" s="2">
        <v>3930</v>
      </c>
      <c r="HW184" s="2">
        <v>3927</v>
      </c>
      <c r="HX184" s="2">
        <v>3903</v>
      </c>
      <c r="HY184" s="2">
        <v>3883</v>
      </c>
      <c r="HZ184" s="2">
        <v>3821</v>
      </c>
      <c r="IA184" s="2">
        <v>3846</v>
      </c>
      <c r="IB184" s="2">
        <v>3922</v>
      </c>
      <c r="IC184" s="2">
        <v>3875</v>
      </c>
      <c r="ID184" s="2">
        <v>3905</v>
      </c>
      <c r="IE184" s="2">
        <v>3933</v>
      </c>
      <c r="IF184" s="2">
        <v>3931</v>
      </c>
      <c r="IG184" s="2">
        <v>3898</v>
      </c>
      <c r="IH184" s="2">
        <v>3842</v>
      </c>
      <c r="II184" s="2">
        <v>3771</v>
      </c>
      <c r="IJ184" s="2">
        <v>3810</v>
      </c>
      <c r="IK184" s="2">
        <v>3793</v>
      </c>
      <c r="IL184" s="2">
        <v>3777</v>
      </c>
      <c r="IM184" s="2">
        <v>3695</v>
      </c>
      <c r="IN184" s="2">
        <v>3667</v>
      </c>
      <c r="IO184" s="2">
        <v>3592</v>
      </c>
      <c r="IP184" s="2">
        <v>3561</v>
      </c>
      <c r="IQ184" s="2">
        <v>3525</v>
      </c>
      <c r="IR184" s="2">
        <v>3459</v>
      </c>
      <c r="IS184" s="2">
        <v>3473</v>
      </c>
      <c r="IT184" s="2">
        <v>3388</v>
      </c>
    </row>
    <row r="185" spans="1:254" ht="15.9" customHeight="1">
      <c r="A185" s="65" t="s">
        <v>364</v>
      </c>
      <c r="B185" s="41" t="s">
        <v>365</v>
      </c>
      <c r="C185" s="45">
        <v>2347</v>
      </c>
      <c r="D185" s="16">
        <v>22</v>
      </c>
      <c r="E185" s="30">
        <v>2325</v>
      </c>
      <c r="F185" s="30">
        <v>2333</v>
      </c>
      <c r="G185" s="30">
        <v>2372</v>
      </c>
      <c r="H185" s="30">
        <v>2371</v>
      </c>
      <c r="I185" s="30">
        <v>2361</v>
      </c>
      <c r="J185" s="30">
        <v>2354</v>
      </c>
      <c r="K185" s="30">
        <v>2316</v>
      </c>
      <c r="L185" s="30">
        <v>2343</v>
      </c>
      <c r="M185" s="30">
        <v>2377</v>
      </c>
      <c r="N185" s="30">
        <v>2343</v>
      </c>
      <c r="O185" s="30">
        <v>2351</v>
      </c>
      <c r="P185" s="30">
        <v>2328</v>
      </c>
      <c r="Q185" s="30">
        <v>2339</v>
      </c>
      <c r="R185" s="30">
        <v>2291</v>
      </c>
      <c r="S185" s="30">
        <v>2316</v>
      </c>
      <c r="T185" s="30">
        <v>2323</v>
      </c>
      <c r="U185" s="30">
        <v>2302</v>
      </c>
      <c r="V185" s="30">
        <v>2295</v>
      </c>
      <c r="W185" s="30">
        <v>2303</v>
      </c>
      <c r="X185" s="30">
        <v>2335</v>
      </c>
      <c r="Y185" s="30">
        <v>2324</v>
      </c>
      <c r="Z185" s="30">
        <v>2296</v>
      </c>
      <c r="AA185" s="30">
        <v>2275</v>
      </c>
      <c r="AB185" s="30">
        <v>2245</v>
      </c>
      <c r="AC185" s="30">
        <v>2220</v>
      </c>
      <c r="AD185" s="30">
        <v>2216</v>
      </c>
      <c r="AE185" s="30">
        <v>2248</v>
      </c>
      <c r="AF185" s="30">
        <v>2247</v>
      </c>
      <c r="AG185" s="30">
        <v>2221</v>
      </c>
      <c r="AH185" s="30">
        <v>2211</v>
      </c>
      <c r="AI185" s="30">
        <v>2216</v>
      </c>
      <c r="AJ185" s="30">
        <v>2201</v>
      </c>
      <c r="AK185" s="30">
        <v>2205</v>
      </c>
      <c r="AL185" s="30">
        <v>2226</v>
      </c>
      <c r="AM185" s="30">
        <v>2224</v>
      </c>
      <c r="AN185" s="30">
        <v>2237</v>
      </c>
      <c r="AO185" s="30">
        <v>2225</v>
      </c>
      <c r="AP185" s="30">
        <v>2248</v>
      </c>
      <c r="AQ185" s="30">
        <v>2223</v>
      </c>
      <c r="AR185" s="30">
        <v>2215</v>
      </c>
      <c r="AS185" s="30">
        <v>2221</v>
      </c>
      <c r="AT185" s="30">
        <v>2202</v>
      </c>
      <c r="AU185" s="30">
        <v>2170</v>
      </c>
      <c r="AV185" s="30">
        <v>2184</v>
      </c>
      <c r="AW185" s="30">
        <v>2168</v>
      </c>
      <c r="AX185" s="30">
        <v>2165</v>
      </c>
      <c r="AY185" s="30">
        <v>2154</v>
      </c>
      <c r="AZ185" s="30">
        <v>2178</v>
      </c>
      <c r="BA185" s="30">
        <v>2187</v>
      </c>
      <c r="BB185" s="30">
        <v>2172</v>
      </c>
      <c r="BC185" s="30">
        <v>2196</v>
      </c>
      <c r="BD185" s="30">
        <v>2175</v>
      </c>
      <c r="BE185" s="30">
        <v>2187</v>
      </c>
      <c r="BF185" s="30">
        <v>2196</v>
      </c>
      <c r="BG185" s="30">
        <v>2201</v>
      </c>
      <c r="BH185" s="30">
        <v>2191</v>
      </c>
      <c r="BI185" s="30">
        <v>2219</v>
      </c>
      <c r="BJ185" s="30">
        <v>2182</v>
      </c>
      <c r="BK185" s="30">
        <v>2242</v>
      </c>
      <c r="BL185" s="30">
        <v>2225</v>
      </c>
      <c r="BM185" s="2">
        <v>2218</v>
      </c>
      <c r="BN185" s="2">
        <v>2222</v>
      </c>
      <c r="BO185" s="2">
        <v>2220</v>
      </c>
      <c r="BP185" s="2">
        <v>2208</v>
      </c>
      <c r="BQ185" s="2">
        <v>2205</v>
      </c>
      <c r="BR185" s="2">
        <v>2188</v>
      </c>
      <c r="BS185" s="2">
        <v>2236</v>
      </c>
      <c r="BT185" s="2">
        <v>2422</v>
      </c>
      <c r="BU185" s="2">
        <v>2423</v>
      </c>
      <c r="BV185" s="2">
        <v>2445</v>
      </c>
      <c r="BW185" s="2">
        <v>2430</v>
      </c>
      <c r="BX185" s="2">
        <v>2452</v>
      </c>
      <c r="BY185" s="2">
        <v>2514</v>
      </c>
      <c r="BZ185" s="2">
        <v>2523</v>
      </c>
      <c r="CA185" s="2">
        <v>2585</v>
      </c>
      <c r="CB185" s="2">
        <v>2600</v>
      </c>
      <c r="CC185" s="2">
        <v>2577</v>
      </c>
      <c r="CD185" s="2">
        <v>2556</v>
      </c>
      <c r="CE185" s="2">
        <v>2552</v>
      </c>
      <c r="CF185" s="2">
        <v>2541</v>
      </c>
      <c r="CG185" s="2">
        <v>2575</v>
      </c>
      <c r="CH185" s="2">
        <v>2611</v>
      </c>
      <c r="CI185" s="2">
        <v>2566</v>
      </c>
      <c r="CJ185" s="2">
        <v>2555</v>
      </c>
      <c r="CK185" s="2">
        <v>2563</v>
      </c>
      <c r="CL185" s="2">
        <v>2555</v>
      </c>
      <c r="CM185" s="2">
        <v>2551</v>
      </c>
      <c r="CN185" s="2">
        <v>2537</v>
      </c>
      <c r="CO185" s="2">
        <v>2487</v>
      </c>
      <c r="CP185" s="2">
        <v>2571</v>
      </c>
      <c r="CQ185" s="2">
        <v>2554</v>
      </c>
      <c r="CR185" s="2">
        <v>2566</v>
      </c>
      <c r="CS185" s="2">
        <v>2484</v>
      </c>
      <c r="CT185" s="2">
        <v>2403</v>
      </c>
      <c r="CU185" s="2">
        <v>2496</v>
      </c>
      <c r="CV185" s="2">
        <v>2514</v>
      </c>
      <c r="CW185" s="2">
        <v>2502</v>
      </c>
      <c r="CX185" s="2">
        <v>2496</v>
      </c>
      <c r="CY185" s="2">
        <v>2495</v>
      </c>
      <c r="CZ185" s="2">
        <v>2514</v>
      </c>
      <c r="DA185" s="2">
        <v>2575</v>
      </c>
      <c r="DB185" s="2">
        <v>2549</v>
      </c>
      <c r="DC185" s="2">
        <v>2495</v>
      </c>
      <c r="DD185" s="2">
        <v>2549</v>
      </c>
      <c r="DE185" s="2">
        <v>2555</v>
      </c>
      <c r="DF185" s="2">
        <v>2473</v>
      </c>
      <c r="DG185" s="2">
        <v>2566</v>
      </c>
      <c r="DH185" s="2">
        <v>2563</v>
      </c>
      <c r="DI185" s="2">
        <v>2560</v>
      </c>
      <c r="DJ185" s="2">
        <v>2544</v>
      </c>
      <c r="DK185" s="2">
        <v>2535</v>
      </c>
      <c r="DL185" s="2">
        <v>2509</v>
      </c>
      <c r="DM185" s="2">
        <v>2470</v>
      </c>
      <c r="DN185" s="2">
        <v>2456</v>
      </c>
      <c r="DO185" s="2">
        <v>2480</v>
      </c>
      <c r="DP185" s="2">
        <v>2475</v>
      </c>
      <c r="DQ185" s="2">
        <v>2482</v>
      </c>
      <c r="DR185" s="2">
        <v>2452</v>
      </c>
      <c r="DS185" s="2">
        <v>2412</v>
      </c>
      <c r="DT185" s="2">
        <v>2383</v>
      </c>
      <c r="DU185" s="2">
        <v>2378</v>
      </c>
      <c r="DV185" s="2">
        <v>2367</v>
      </c>
      <c r="DW185" s="2">
        <v>2371</v>
      </c>
      <c r="DX185" s="2">
        <v>2376</v>
      </c>
      <c r="DY185" s="2">
        <v>2356</v>
      </c>
      <c r="DZ185" s="2">
        <v>2346</v>
      </c>
      <c r="EA185" s="2">
        <v>2306</v>
      </c>
      <c r="EB185" s="2">
        <v>2266</v>
      </c>
      <c r="EC185" s="2">
        <v>2261</v>
      </c>
      <c r="ED185" s="2">
        <v>2286</v>
      </c>
      <c r="EE185" s="2">
        <v>2311</v>
      </c>
      <c r="EF185" s="2">
        <v>2318</v>
      </c>
      <c r="EG185" s="2">
        <v>2300</v>
      </c>
      <c r="EH185" s="2">
        <v>2269</v>
      </c>
      <c r="EI185" s="2">
        <v>2300</v>
      </c>
      <c r="EJ185" s="2">
        <v>2303</v>
      </c>
      <c r="EK185" s="2">
        <v>2289</v>
      </c>
      <c r="EL185" s="2">
        <v>2274</v>
      </c>
      <c r="EM185" s="2">
        <v>2250</v>
      </c>
      <c r="EN185" s="2">
        <v>2244</v>
      </c>
      <c r="EO185" s="2">
        <v>2225</v>
      </c>
      <c r="EP185" s="2">
        <v>2207</v>
      </c>
      <c r="EQ185" s="2">
        <v>2202</v>
      </c>
      <c r="ER185" s="2">
        <v>2214</v>
      </c>
      <c r="ES185" s="2">
        <v>2239</v>
      </c>
      <c r="ET185" s="2">
        <v>2219</v>
      </c>
      <c r="EU185" s="2">
        <v>2201</v>
      </c>
      <c r="EV185" s="2">
        <v>2200</v>
      </c>
      <c r="EW185" s="2">
        <v>2182</v>
      </c>
      <c r="EX185" s="2">
        <v>2141</v>
      </c>
      <c r="EY185" s="2">
        <v>1933</v>
      </c>
      <c r="EZ185" s="2">
        <v>1925</v>
      </c>
      <c r="FA185" s="2">
        <v>1931</v>
      </c>
      <c r="FB185" s="2">
        <v>1902</v>
      </c>
      <c r="FC185" s="2">
        <v>1900</v>
      </c>
      <c r="FD185" s="2">
        <v>1911</v>
      </c>
      <c r="FE185" s="2">
        <v>1898</v>
      </c>
      <c r="FF185" s="2">
        <v>1895</v>
      </c>
      <c r="FG185" s="2">
        <v>1887</v>
      </c>
      <c r="FH185" s="2">
        <v>1894</v>
      </c>
      <c r="FI185" s="2">
        <v>1877</v>
      </c>
      <c r="FJ185" s="2">
        <v>1858</v>
      </c>
      <c r="FK185" s="2">
        <v>1857</v>
      </c>
      <c r="FL185" s="2">
        <v>1878</v>
      </c>
      <c r="FM185" s="2">
        <v>1878</v>
      </c>
      <c r="FN185" s="2">
        <v>1889</v>
      </c>
      <c r="FO185" s="2">
        <v>1922</v>
      </c>
      <c r="FP185" s="2">
        <v>1933</v>
      </c>
      <c r="FQ185" s="2">
        <v>1928</v>
      </c>
      <c r="FR185" s="2">
        <v>1930</v>
      </c>
      <c r="FS185" s="2">
        <v>1924</v>
      </c>
      <c r="FT185" s="2">
        <v>1915</v>
      </c>
      <c r="FU185" s="2">
        <v>1893</v>
      </c>
      <c r="FV185" s="2">
        <v>1877</v>
      </c>
      <c r="FW185" s="2">
        <v>1875</v>
      </c>
      <c r="FX185" s="2">
        <v>1897</v>
      </c>
      <c r="FY185" s="2">
        <v>1904</v>
      </c>
      <c r="FZ185" s="2">
        <v>1910</v>
      </c>
      <c r="GA185" s="2">
        <v>1913</v>
      </c>
      <c r="GB185" s="2">
        <v>1888</v>
      </c>
      <c r="GC185" s="2">
        <v>1896</v>
      </c>
      <c r="GD185" s="2">
        <v>1882</v>
      </c>
      <c r="GE185" s="2">
        <v>1878</v>
      </c>
      <c r="GF185" s="2">
        <v>1863</v>
      </c>
      <c r="GG185" s="2">
        <v>1835</v>
      </c>
      <c r="GH185" s="2">
        <v>1823</v>
      </c>
      <c r="GI185" s="2">
        <v>1856</v>
      </c>
      <c r="GJ185" s="2">
        <v>1866</v>
      </c>
      <c r="GK185" s="2">
        <v>1895</v>
      </c>
      <c r="GL185" s="2">
        <v>1931</v>
      </c>
      <c r="GM185" s="2">
        <v>1927</v>
      </c>
      <c r="GN185" s="2">
        <v>1935</v>
      </c>
      <c r="GO185" s="2">
        <v>1930</v>
      </c>
      <c r="GP185" s="2">
        <v>1923</v>
      </c>
      <c r="GQ185" s="2">
        <v>1924</v>
      </c>
      <c r="GR185" s="2">
        <v>1921</v>
      </c>
      <c r="GS185" s="2">
        <v>1911</v>
      </c>
      <c r="GT185" s="2">
        <v>1908</v>
      </c>
      <c r="GU185" s="2">
        <v>1893</v>
      </c>
      <c r="GV185" s="2">
        <v>1914</v>
      </c>
      <c r="GW185" s="2">
        <v>1970</v>
      </c>
      <c r="GX185" s="2">
        <v>1944</v>
      </c>
      <c r="GY185" s="2">
        <v>1948</v>
      </c>
      <c r="GZ185" s="2">
        <v>1940</v>
      </c>
      <c r="HA185" s="2">
        <v>1901</v>
      </c>
      <c r="HB185" s="2">
        <v>1881</v>
      </c>
      <c r="HC185" s="2">
        <v>1919</v>
      </c>
      <c r="HD185" s="2">
        <v>1956</v>
      </c>
      <c r="HE185" s="2">
        <v>1950</v>
      </c>
      <c r="HF185" s="2">
        <v>1970</v>
      </c>
      <c r="HG185" s="2">
        <v>1958</v>
      </c>
      <c r="HH185" s="2">
        <v>1946</v>
      </c>
      <c r="HI185" s="2">
        <v>1958</v>
      </c>
      <c r="HJ185" s="2">
        <v>1948</v>
      </c>
      <c r="HK185" s="2">
        <v>1954</v>
      </c>
      <c r="HL185" s="2">
        <v>1976</v>
      </c>
      <c r="HM185" s="2">
        <v>1977</v>
      </c>
      <c r="HN185" s="2">
        <v>1974</v>
      </c>
      <c r="HO185" s="2">
        <v>1980</v>
      </c>
      <c r="HP185" s="2">
        <v>1982</v>
      </c>
      <c r="HQ185" s="2">
        <v>1985</v>
      </c>
      <c r="HR185" s="2">
        <v>1992</v>
      </c>
      <c r="HS185" s="2">
        <v>1981</v>
      </c>
      <c r="HT185" s="2">
        <v>1984</v>
      </c>
      <c r="HU185" s="2">
        <v>1970</v>
      </c>
      <c r="HV185" s="2">
        <v>1958</v>
      </c>
      <c r="HW185" s="2">
        <v>1950</v>
      </c>
      <c r="HX185" s="2">
        <v>1945</v>
      </c>
      <c r="HY185" s="2">
        <v>1980</v>
      </c>
      <c r="HZ185" s="2">
        <v>1960</v>
      </c>
      <c r="IA185" s="2">
        <v>1974</v>
      </c>
      <c r="IB185" s="2">
        <v>1981</v>
      </c>
      <c r="IC185" s="2">
        <v>1961</v>
      </c>
      <c r="ID185" s="2">
        <v>1952</v>
      </c>
      <c r="IE185" s="2">
        <v>1963</v>
      </c>
      <c r="IF185" s="2">
        <v>1960</v>
      </c>
      <c r="IG185" s="2">
        <v>1973</v>
      </c>
      <c r="IH185" s="2">
        <v>1959</v>
      </c>
      <c r="II185" s="2">
        <v>1961</v>
      </c>
      <c r="IJ185" s="2">
        <v>1975</v>
      </c>
      <c r="IK185" s="2">
        <v>1955</v>
      </c>
      <c r="IL185" s="2">
        <v>1928</v>
      </c>
      <c r="IM185" s="2">
        <v>1910</v>
      </c>
      <c r="IN185" s="2">
        <v>1919</v>
      </c>
      <c r="IO185" s="2">
        <v>1903</v>
      </c>
      <c r="IP185" s="2">
        <v>1887</v>
      </c>
      <c r="IQ185" s="2">
        <v>1892</v>
      </c>
      <c r="IR185" s="2">
        <v>1852</v>
      </c>
      <c r="IS185" s="2">
        <v>1832</v>
      </c>
      <c r="IT185" s="2">
        <v>1834</v>
      </c>
    </row>
    <row r="186" spans="1:254" ht="15.9" customHeight="1">
      <c r="A186" s="65" t="s">
        <v>366</v>
      </c>
      <c r="B186" s="41" t="s">
        <v>367</v>
      </c>
      <c r="C186" s="45">
        <v>1216.5</v>
      </c>
      <c r="D186" s="16">
        <v>42</v>
      </c>
      <c r="E186" s="30">
        <v>1174.5</v>
      </c>
      <c r="F186" s="30">
        <v>1183</v>
      </c>
      <c r="G186" s="30">
        <v>1183</v>
      </c>
      <c r="H186" s="30">
        <v>1139.5</v>
      </c>
      <c r="I186" s="30">
        <v>1174.5</v>
      </c>
      <c r="J186" s="30">
        <v>1166.5</v>
      </c>
      <c r="K186" s="30">
        <v>1162.5</v>
      </c>
      <c r="L186" s="30">
        <v>1156.5</v>
      </c>
      <c r="M186" s="30">
        <v>1156</v>
      </c>
      <c r="N186" s="30">
        <v>1133.5</v>
      </c>
      <c r="O186" s="30">
        <v>1141.5</v>
      </c>
      <c r="P186" s="30">
        <v>1126.5</v>
      </c>
      <c r="Q186" s="30">
        <v>1130</v>
      </c>
      <c r="R186" s="30">
        <v>1114</v>
      </c>
      <c r="S186" s="30">
        <v>1115.5</v>
      </c>
      <c r="T186" s="30">
        <v>1111.5</v>
      </c>
      <c r="U186" s="30">
        <v>1092</v>
      </c>
      <c r="V186" s="30">
        <v>1077</v>
      </c>
      <c r="W186" s="30">
        <v>1088</v>
      </c>
      <c r="X186" s="30">
        <v>1091.5</v>
      </c>
      <c r="Y186" s="30">
        <v>1084.5</v>
      </c>
      <c r="Z186" s="30">
        <v>1073</v>
      </c>
      <c r="AA186" s="30">
        <v>1073.5</v>
      </c>
      <c r="AB186" s="30">
        <v>1060.5</v>
      </c>
      <c r="AC186" s="30">
        <v>1052.5</v>
      </c>
      <c r="AD186" s="30">
        <v>1048</v>
      </c>
      <c r="AE186" s="30">
        <v>1050</v>
      </c>
      <c r="AF186" s="30">
        <v>1039</v>
      </c>
      <c r="AG186" s="30">
        <v>1032.5</v>
      </c>
      <c r="AH186" s="30">
        <v>1035.5</v>
      </c>
      <c r="AI186" s="30">
        <v>1027.5</v>
      </c>
      <c r="AJ186" s="30">
        <v>1030.5</v>
      </c>
      <c r="AK186" s="30">
        <v>1033</v>
      </c>
      <c r="AL186" s="30">
        <v>1041</v>
      </c>
      <c r="AM186" s="30">
        <v>1039</v>
      </c>
      <c r="AN186" s="30">
        <v>1032.5</v>
      </c>
      <c r="AO186" s="30">
        <v>1039.5</v>
      </c>
      <c r="AP186" s="30">
        <v>1033</v>
      </c>
      <c r="AQ186" s="30">
        <v>1008</v>
      </c>
      <c r="AR186" s="30">
        <v>1013</v>
      </c>
      <c r="AS186" s="30">
        <v>1006</v>
      </c>
      <c r="AT186" s="30">
        <v>998.8</v>
      </c>
      <c r="AU186" s="30">
        <v>989.4</v>
      </c>
      <c r="AV186" s="30">
        <v>993</v>
      </c>
      <c r="AW186" s="30">
        <v>989.6</v>
      </c>
      <c r="AX186" s="30">
        <v>987.1</v>
      </c>
      <c r="AY186" s="30">
        <v>972.2</v>
      </c>
      <c r="AZ186" s="30">
        <v>989.5</v>
      </c>
      <c r="BA186" s="30">
        <v>985.9</v>
      </c>
      <c r="BB186" s="30">
        <v>993.2</v>
      </c>
      <c r="BC186" s="30">
        <v>996.5</v>
      </c>
      <c r="BD186" s="30">
        <v>1003.5</v>
      </c>
      <c r="BE186" s="30">
        <v>1004</v>
      </c>
      <c r="BF186" s="30">
        <v>1006</v>
      </c>
      <c r="BG186" s="30">
        <v>1012</v>
      </c>
      <c r="BH186" s="30">
        <v>1002</v>
      </c>
      <c r="BI186" s="30">
        <v>1012.5</v>
      </c>
      <c r="BJ186" s="30">
        <v>1006.5</v>
      </c>
      <c r="BK186" s="30">
        <v>1040</v>
      </c>
      <c r="BL186" s="30">
        <v>1050</v>
      </c>
      <c r="BM186" s="2">
        <v>1061</v>
      </c>
      <c r="BN186" s="2">
        <v>1058</v>
      </c>
      <c r="BO186" s="2">
        <v>1050</v>
      </c>
      <c r="BP186" s="2">
        <v>1051.5</v>
      </c>
      <c r="BQ186" s="2">
        <v>1060.5</v>
      </c>
      <c r="BR186" s="2">
        <v>1053.5</v>
      </c>
      <c r="BS186" s="2">
        <v>1080.5</v>
      </c>
      <c r="BT186" s="2">
        <v>1124</v>
      </c>
      <c r="BU186" s="2">
        <v>1115.5</v>
      </c>
      <c r="BV186" s="2">
        <v>1127.5</v>
      </c>
      <c r="BW186" s="2">
        <v>1110</v>
      </c>
      <c r="BX186" s="2">
        <v>1126.5</v>
      </c>
      <c r="BY186" s="2">
        <v>1144.5</v>
      </c>
      <c r="BZ186" s="2">
        <v>1166</v>
      </c>
      <c r="CA186" s="2">
        <v>1173</v>
      </c>
      <c r="CB186" s="2">
        <v>1171.5</v>
      </c>
      <c r="CC186" s="2">
        <v>1170</v>
      </c>
      <c r="CD186" s="2">
        <v>1162.5</v>
      </c>
      <c r="CE186" s="2">
        <v>1157</v>
      </c>
      <c r="CF186" s="2">
        <v>1159.5</v>
      </c>
      <c r="CG186" s="2">
        <v>1166</v>
      </c>
      <c r="CH186" s="2">
        <v>1171.5</v>
      </c>
      <c r="CI186" s="2">
        <v>1162</v>
      </c>
      <c r="CJ186" s="2">
        <v>1167</v>
      </c>
      <c r="CK186" s="2">
        <v>1180</v>
      </c>
      <c r="CL186" s="2">
        <v>1183</v>
      </c>
      <c r="CM186" s="2">
        <v>1181</v>
      </c>
      <c r="CN186" s="2">
        <v>1164</v>
      </c>
      <c r="CO186" s="2">
        <v>1159</v>
      </c>
      <c r="CP186" s="2">
        <v>1190.5</v>
      </c>
      <c r="CQ186" s="2">
        <v>1168</v>
      </c>
      <c r="CR186" s="2">
        <v>1157</v>
      </c>
      <c r="CS186" s="2">
        <v>1135</v>
      </c>
      <c r="CT186" s="2">
        <v>1090.5</v>
      </c>
      <c r="CU186" s="2">
        <v>1141</v>
      </c>
      <c r="CV186" s="2">
        <v>1151</v>
      </c>
      <c r="CW186" s="2">
        <v>1135</v>
      </c>
      <c r="CX186" s="2">
        <v>1134</v>
      </c>
      <c r="CY186" s="2">
        <v>1115</v>
      </c>
      <c r="CZ186" s="2">
        <v>1110</v>
      </c>
      <c r="DA186" s="2">
        <v>1127</v>
      </c>
      <c r="DB186" s="2">
        <v>1101.5</v>
      </c>
      <c r="DC186" s="2">
        <v>1076.5</v>
      </c>
      <c r="DD186" s="2">
        <v>1135.5</v>
      </c>
      <c r="DE186" s="2">
        <v>1147</v>
      </c>
      <c r="DF186" s="2">
        <v>1138</v>
      </c>
      <c r="DG186" s="2">
        <v>1209</v>
      </c>
      <c r="DH186" s="2">
        <v>1234.5</v>
      </c>
      <c r="DI186" s="2">
        <v>1267.5</v>
      </c>
      <c r="DJ186" s="2">
        <v>1255.5</v>
      </c>
      <c r="DK186" s="2">
        <v>1240.5</v>
      </c>
      <c r="DL186" s="2">
        <v>1276</v>
      </c>
      <c r="DM186" s="2">
        <v>1280</v>
      </c>
      <c r="DN186" s="2">
        <v>1297.5</v>
      </c>
      <c r="DO186" s="2">
        <v>1243.5</v>
      </c>
      <c r="DP186" s="2">
        <v>1230</v>
      </c>
      <c r="DQ186" s="2">
        <v>1220</v>
      </c>
      <c r="DR186" s="2">
        <v>1198.5</v>
      </c>
      <c r="DS186" s="2">
        <v>1197</v>
      </c>
      <c r="DT186" s="2">
        <v>1174</v>
      </c>
      <c r="DU186" s="2">
        <v>1170.5</v>
      </c>
      <c r="DV186" s="2">
        <v>1151.5</v>
      </c>
      <c r="DW186" s="2">
        <v>1138.5</v>
      </c>
      <c r="DX186" s="2">
        <v>1117</v>
      </c>
      <c r="DY186" s="2">
        <v>1102</v>
      </c>
      <c r="DZ186" s="2">
        <v>1098.5</v>
      </c>
      <c r="EA186" s="2">
        <v>1109</v>
      </c>
      <c r="EB186" s="2">
        <v>1090</v>
      </c>
      <c r="EC186" s="2">
        <v>1102.5</v>
      </c>
      <c r="ED186" s="2">
        <v>1112</v>
      </c>
      <c r="EE186" s="2">
        <v>1142</v>
      </c>
      <c r="EF186" s="2">
        <v>1165</v>
      </c>
      <c r="EG186" s="2">
        <v>1179.5</v>
      </c>
      <c r="EH186" s="2">
        <v>1166</v>
      </c>
      <c r="EI186" s="2">
        <v>1174</v>
      </c>
      <c r="EJ186" s="2">
        <v>1178.5</v>
      </c>
      <c r="EK186" s="2">
        <v>1170</v>
      </c>
      <c r="EL186" s="2">
        <v>1178.5</v>
      </c>
      <c r="EM186" s="2">
        <v>1183</v>
      </c>
      <c r="EN186" s="2">
        <v>1167.5</v>
      </c>
      <c r="EO186" s="2">
        <v>1156.5</v>
      </c>
      <c r="EP186" s="2">
        <v>1156</v>
      </c>
      <c r="EQ186" s="2">
        <v>1148.5</v>
      </c>
      <c r="ER186" s="2">
        <v>1166</v>
      </c>
      <c r="ES186" s="2">
        <v>1160</v>
      </c>
      <c r="ET186" s="2">
        <v>1153</v>
      </c>
      <c r="EU186" s="2">
        <v>1145.5</v>
      </c>
      <c r="EV186" s="2">
        <v>1140.5</v>
      </c>
      <c r="EW186" s="2">
        <v>1145</v>
      </c>
      <c r="EX186" s="2">
        <v>1147.5</v>
      </c>
      <c r="EY186" s="2">
        <v>1140</v>
      </c>
      <c r="EZ186" s="2">
        <v>1125</v>
      </c>
      <c r="FA186" s="2">
        <v>1121.5</v>
      </c>
      <c r="FB186" s="2">
        <v>1117.5</v>
      </c>
      <c r="FC186" s="2">
        <v>1105.5</v>
      </c>
      <c r="FD186" s="2">
        <v>1112</v>
      </c>
      <c r="FE186" s="2">
        <v>1106.5</v>
      </c>
      <c r="FF186" s="2">
        <v>1087</v>
      </c>
      <c r="FG186" s="2">
        <v>1086.5</v>
      </c>
      <c r="FH186" s="2">
        <v>1095.5</v>
      </c>
      <c r="FI186" s="2">
        <v>1085.5</v>
      </c>
      <c r="FJ186" s="2">
        <v>1077</v>
      </c>
      <c r="FK186" s="2">
        <v>1090</v>
      </c>
      <c r="FL186" s="2">
        <v>1082.5</v>
      </c>
      <c r="FM186" s="2">
        <v>1086.5</v>
      </c>
      <c r="FN186" s="2">
        <v>1092</v>
      </c>
      <c r="FO186" s="2">
        <v>1108</v>
      </c>
      <c r="FP186" s="2">
        <v>1138.5</v>
      </c>
      <c r="FQ186" s="2">
        <v>1142</v>
      </c>
      <c r="FR186" s="2">
        <v>1137.5</v>
      </c>
      <c r="FS186" s="2">
        <v>1096</v>
      </c>
      <c r="FT186" s="2">
        <v>1076.5</v>
      </c>
      <c r="FU186" s="2">
        <v>1071</v>
      </c>
      <c r="FV186" s="2">
        <v>1071</v>
      </c>
      <c r="FW186" s="2">
        <v>1081</v>
      </c>
      <c r="FX186" s="2">
        <v>1077</v>
      </c>
      <c r="FY186" s="2">
        <v>1070</v>
      </c>
      <c r="FZ186" s="2">
        <v>1076.5</v>
      </c>
      <c r="GA186" s="2">
        <v>1067.5</v>
      </c>
      <c r="GB186" s="2">
        <v>1066</v>
      </c>
      <c r="GC186" s="2">
        <v>1051</v>
      </c>
      <c r="GD186" s="2">
        <v>1049.5</v>
      </c>
      <c r="GE186" s="2">
        <v>1040</v>
      </c>
      <c r="GF186" s="2">
        <v>1032.5</v>
      </c>
      <c r="GG186" s="2">
        <v>1058.5</v>
      </c>
      <c r="GH186" s="2">
        <v>1049</v>
      </c>
      <c r="GI186" s="2">
        <v>1041.5</v>
      </c>
      <c r="GJ186" s="2">
        <v>1048.5</v>
      </c>
      <c r="GK186" s="2">
        <v>1080</v>
      </c>
      <c r="GL186" s="2">
        <v>1097.5</v>
      </c>
      <c r="GM186" s="2">
        <v>1098.5</v>
      </c>
      <c r="GN186" s="2">
        <v>1093.5</v>
      </c>
      <c r="GO186" s="2">
        <v>1088</v>
      </c>
      <c r="GP186" s="2">
        <v>1077</v>
      </c>
      <c r="GQ186" s="2">
        <v>1049</v>
      </c>
      <c r="GR186" s="2">
        <v>1037</v>
      </c>
      <c r="GS186" s="2">
        <v>1122</v>
      </c>
      <c r="GT186" s="2">
        <v>1096</v>
      </c>
      <c r="GU186" s="2">
        <v>1084</v>
      </c>
      <c r="GV186" s="2">
        <v>1100.5</v>
      </c>
      <c r="GW186" s="2">
        <v>1118</v>
      </c>
      <c r="GX186" s="2">
        <v>1110.5</v>
      </c>
      <c r="GY186" s="2">
        <v>1108</v>
      </c>
      <c r="GZ186" s="2">
        <v>1096</v>
      </c>
      <c r="HA186" s="2">
        <v>1056</v>
      </c>
      <c r="HB186" s="2">
        <v>1042.5</v>
      </c>
      <c r="HC186" s="2">
        <v>1077</v>
      </c>
      <c r="HD186" s="2">
        <v>1074</v>
      </c>
      <c r="HE186" s="2">
        <v>1092.5</v>
      </c>
      <c r="HF186" s="2">
        <v>1116.5</v>
      </c>
      <c r="HG186" s="2">
        <v>1110</v>
      </c>
      <c r="HH186" s="2">
        <v>1112.5</v>
      </c>
      <c r="HI186" s="2">
        <v>1110</v>
      </c>
      <c r="HJ186" s="2">
        <v>1104</v>
      </c>
      <c r="HK186" s="2">
        <v>1108.5</v>
      </c>
      <c r="HL186" s="2">
        <v>1115</v>
      </c>
      <c r="HM186" s="2">
        <v>1150.5</v>
      </c>
      <c r="HN186" s="2">
        <v>1160.5</v>
      </c>
      <c r="HO186" s="2">
        <v>1163.5</v>
      </c>
      <c r="HP186" s="2">
        <v>1148.5</v>
      </c>
      <c r="HQ186" s="2">
        <v>1144</v>
      </c>
      <c r="HR186" s="2">
        <v>1136.5</v>
      </c>
      <c r="HS186" s="2">
        <v>1132</v>
      </c>
      <c r="HT186" s="2">
        <v>1127.5</v>
      </c>
      <c r="HU186" s="2">
        <v>1121</v>
      </c>
      <c r="HV186" s="2">
        <v>1148</v>
      </c>
      <c r="HW186" s="2">
        <v>1134</v>
      </c>
      <c r="HX186" s="2">
        <v>1134.5</v>
      </c>
      <c r="HY186" s="2">
        <v>1147</v>
      </c>
      <c r="HZ186" s="2">
        <v>1140</v>
      </c>
      <c r="IA186" s="2">
        <v>1137.5</v>
      </c>
      <c r="IB186" s="2">
        <v>1163.5</v>
      </c>
      <c r="IC186" s="2">
        <v>1154</v>
      </c>
      <c r="ID186" s="2">
        <v>1145</v>
      </c>
      <c r="IE186" s="2">
        <v>1157</v>
      </c>
      <c r="IF186" s="2">
        <v>1152.5</v>
      </c>
      <c r="IG186" s="2">
        <v>1151.5</v>
      </c>
      <c r="IH186" s="2">
        <v>1160</v>
      </c>
      <c r="II186" s="2">
        <v>1140.5</v>
      </c>
      <c r="IJ186" s="2">
        <v>1145</v>
      </c>
      <c r="IK186" s="2">
        <v>1146.5</v>
      </c>
      <c r="IL186" s="2">
        <v>1119.5</v>
      </c>
      <c r="IM186" s="2">
        <v>1084</v>
      </c>
      <c r="IN186" s="2">
        <v>1069</v>
      </c>
      <c r="IO186" s="2">
        <v>1059.5</v>
      </c>
      <c r="IP186" s="2">
        <v>1046</v>
      </c>
      <c r="IQ186" s="2">
        <v>1036.5</v>
      </c>
      <c r="IR186" s="2">
        <v>1060</v>
      </c>
      <c r="IS186" s="2">
        <v>1097</v>
      </c>
      <c r="IT186" s="2">
        <v>1089</v>
      </c>
    </row>
    <row r="187" spans="1:254" ht="15.9" customHeight="1">
      <c r="A187" s="65" t="s">
        <v>368</v>
      </c>
      <c r="B187" s="41" t="s">
        <v>369</v>
      </c>
      <c r="C187" s="45">
        <v>631.29999999999995</v>
      </c>
      <c r="D187" s="16">
        <v>-4.2000000000000455</v>
      </c>
      <c r="E187" s="30">
        <v>635.5</v>
      </c>
      <c r="F187" s="30">
        <v>629.29999999999995</v>
      </c>
      <c r="G187" s="30">
        <v>630.70000000000005</v>
      </c>
      <c r="H187" s="30">
        <v>620.6</v>
      </c>
      <c r="I187" s="30">
        <v>612</v>
      </c>
      <c r="J187" s="30">
        <v>697.4</v>
      </c>
      <c r="K187" s="30">
        <v>677.5</v>
      </c>
      <c r="L187" s="30">
        <v>679</v>
      </c>
      <c r="M187" s="30">
        <v>670.3</v>
      </c>
      <c r="N187" s="30">
        <v>653.9</v>
      </c>
      <c r="O187" s="30">
        <v>658.9</v>
      </c>
      <c r="P187" s="30">
        <v>663.5</v>
      </c>
      <c r="Q187" s="30">
        <v>674</v>
      </c>
      <c r="R187" s="30">
        <v>666.1</v>
      </c>
      <c r="S187" s="30">
        <v>673.1</v>
      </c>
      <c r="T187" s="30">
        <v>673.3</v>
      </c>
      <c r="U187" s="30">
        <v>675.1</v>
      </c>
      <c r="V187" s="30">
        <v>667.5</v>
      </c>
      <c r="W187" s="30">
        <v>670.5</v>
      </c>
      <c r="X187" s="30">
        <v>676.1</v>
      </c>
      <c r="Y187" s="30">
        <v>679.1</v>
      </c>
      <c r="Z187" s="30">
        <v>680</v>
      </c>
      <c r="AA187" s="30">
        <v>656.8</v>
      </c>
      <c r="AB187" s="30">
        <v>650.6</v>
      </c>
      <c r="AC187" s="30">
        <v>644.29999999999995</v>
      </c>
      <c r="AD187" s="30">
        <v>629.1</v>
      </c>
      <c r="AE187" s="30">
        <v>632.1</v>
      </c>
      <c r="AF187" s="30">
        <v>622</v>
      </c>
      <c r="AG187" s="30">
        <v>616.20000000000005</v>
      </c>
      <c r="AH187" s="30">
        <v>623.79999999999995</v>
      </c>
      <c r="AI187" s="30">
        <v>625.1</v>
      </c>
      <c r="AJ187" s="30">
        <v>627.1</v>
      </c>
      <c r="AK187" s="30">
        <v>632.29999999999995</v>
      </c>
      <c r="AL187" s="30">
        <v>642.29999999999995</v>
      </c>
      <c r="AM187" s="30">
        <v>650</v>
      </c>
      <c r="AN187" s="30">
        <v>640.79999999999995</v>
      </c>
      <c r="AO187" s="30">
        <v>632.70000000000005</v>
      </c>
      <c r="AP187" s="30">
        <v>636</v>
      </c>
      <c r="AQ187" s="30">
        <v>633.1</v>
      </c>
      <c r="AR187" s="30">
        <v>632.5</v>
      </c>
      <c r="AS187" s="30">
        <v>633.20000000000005</v>
      </c>
      <c r="AT187" s="30">
        <v>631.70000000000005</v>
      </c>
      <c r="AU187" s="30">
        <v>627</v>
      </c>
      <c r="AV187" s="30">
        <v>620</v>
      </c>
      <c r="AW187" s="30">
        <v>621.20000000000005</v>
      </c>
      <c r="AX187" s="30">
        <v>628</v>
      </c>
      <c r="AY187" s="30">
        <v>643.5</v>
      </c>
      <c r="AZ187" s="30">
        <v>652.1</v>
      </c>
      <c r="BA187" s="30">
        <v>650.5</v>
      </c>
      <c r="BB187" s="30">
        <v>644.70000000000005</v>
      </c>
      <c r="BC187" s="30">
        <v>660.2</v>
      </c>
      <c r="BD187" s="30">
        <v>652.29999999999995</v>
      </c>
      <c r="BE187" s="30">
        <v>645.79999999999995</v>
      </c>
      <c r="BF187" s="30">
        <v>655.4</v>
      </c>
      <c r="BG187" s="30">
        <v>648.6</v>
      </c>
      <c r="BH187" s="30">
        <v>640.29999999999995</v>
      </c>
      <c r="BI187" s="30">
        <v>639.79999999999995</v>
      </c>
      <c r="BJ187" s="30">
        <v>631.1</v>
      </c>
      <c r="BK187" s="30">
        <v>633.4</v>
      </c>
      <c r="BL187" s="30">
        <v>634.4</v>
      </c>
      <c r="BM187" s="2">
        <v>634.1</v>
      </c>
      <c r="BN187" s="2">
        <v>636.4</v>
      </c>
      <c r="BO187" s="2">
        <v>650.5</v>
      </c>
      <c r="BP187" s="2">
        <v>637</v>
      </c>
      <c r="BQ187" s="2">
        <v>607.70000000000005</v>
      </c>
      <c r="BR187" s="2">
        <v>615.1</v>
      </c>
      <c r="BS187" s="2">
        <v>654</v>
      </c>
      <c r="BT187" s="2">
        <v>683.8</v>
      </c>
      <c r="BU187" s="2">
        <v>669</v>
      </c>
      <c r="BV187" s="2">
        <v>668.5</v>
      </c>
      <c r="BW187" s="2">
        <v>676.5</v>
      </c>
      <c r="BX187" s="2">
        <v>688.8</v>
      </c>
      <c r="BY187" s="2">
        <v>685.8</v>
      </c>
      <c r="BZ187" s="2">
        <v>681</v>
      </c>
      <c r="CA187" s="2">
        <v>687.4</v>
      </c>
      <c r="CB187" s="2">
        <v>682</v>
      </c>
      <c r="CC187" s="2">
        <v>670.5</v>
      </c>
      <c r="CD187" s="2">
        <v>662.5</v>
      </c>
      <c r="CE187" s="2">
        <v>652.29999999999995</v>
      </c>
      <c r="CF187" s="2">
        <v>654</v>
      </c>
      <c r="CG187" s="2">
        <v>659.7</v>
      </c>
      <c r="CH187" s="2">
        <v>663.2</v>
      </c>
      <c r="CI187" s="2">
        <v>652.20000000000005</v>
      </c>
      <c r="CJ187" s="2">
        <v>647.6</v>
      </c>
      <c r="CK187" s="2">
        <v>646.6</v>
      </c>
      <c r="CL187" s="2">
        <v>642.29999999999995</v>
      </c>
      <c r="CM187" s="2">
        <v>634.9</v>
      </c>
      <c r="CN187" s="2">
        <v>622.4</v>
      </c>
      <c r="CO187" s="2">
        <v>610</v>
      </c>
      <c r="CP187" s="2">
        <v>642.6</v>
      </c>
      <c r="CQ187" s="2">
        <v>644</v>
      </c>
      <c r="CR187" s="2">
        <v>643.79999999999995</v>
      </c>
      <c r="CS187" s="2">
        <v>631.20000000000005</v>
      </c>
      <c r="CT187" s="2">
        <v>620.79999999999995</v>
      </c>
      <c r="CU187" s="2">
        <v>629</v>
      </c>
      <c r="CV187" s="2">
        <v>636.5</v>
      </c>
      <c r="CW187" s="2">
        <v>631.5</v>
      </c>
      <c r="CX187" s="2">
        <v>630.1</v>
      </c>
      <c r="CY187" s="2">
        <v>632.20000000000005</v>
      </c>
      <c r="CZ187" s="2">
        <v>642.1</v>
      </c>
      <c r="DA187" s="2">
        <v>656.2</v>
      </c>
      <c r="DB187" s="2">
        <v>644</v>
      </c>
      <c r="DC187" s="2">
        <v>624</v>
      </c>
      <c r="DD187" s="2">
        <v>635</v>
      </c>
      <c r="DE187" s="2">
        <v>635.6</v>
      </c>
      <c r="DF187" s="2">
        <v>628</v>
      </c>
      <c r="DG187" s="2">
        <v>659.7</v>
      </c>
      <c r="DH187" s="2">
        <v>707.3</v>
      </c>
      <c r="DI187" s="2">
        <v>711.3</v>
      </c>
      <c r="DJ187" s="2">
        <v>712.1</v>
      </c>
      <c r="DK187" s="2">
        <v>695.6</v>
      </c>
      <c r="DL187" s="2">
        <v>696.1</v>
      </c>
      <c r="DM187" s="2">
        <v>689.3</v>
      </c>
      <c r="DN187" s="2">
        <v>698.1</v>
      </c>
      <c r="DO187" s="2">
        <v>701.8</v>
      </c>
      <c r="DP187" s="2">
        <v>690.4</v>
      </c>
      <c r="DQ187" s="2">
        <v>695</v>
      </c>
      <c r="DR187" s="2">
        <v>694.2</v>
      </c>
      <c r="DS187" s="2">
        <v>707.1</v>
      </c>
      <c r="DT187" s="2">
        <v>719.6</v>
      </c>
      <c r="DU187" s="2">
        <v>721</v>
      </c>
      <c r="DV187" s="2">
        <v>723</v>
      </c>
      <c r="DW187" s="2">
        <v>726</v>
      </c>
      <c r="DX187" s="2">
        <v>733.1</v>
      </c>
      <c r="DY187" s="2">
        <v>733.9</v>
      </c>
      <c r="DZ187" s="2">
        <v>703.5</v>
      </c>
      <c r="EA187" s="2">
        <v>703.1</v>
      </c>
      <c r="EB187" s="2">
        <v>701.7</v>
      </c>
      <c r="EC187" s="2">
        <v>712.1</v>
      </c>
      <c r="ED187" s="2">
        <v>717.1</v>
      </c>
      <c r="EE187" s="2">
        <v>715.5</v>
      </c>
      <c r="EF187" s="2">
        <v>727.2</v>
      </c>
      <c r="EG187" s="2">
        <v>720.6</v>
      </c>
      <c r="EH187" s="2">
        <v>717.7</v>
      </c>
      <c r="EI187" s="2">
        <v>730.5</v>
      </c>
      <c r="EJ187" s="2">
        <v>736.7</v>
      </c>
      <c r="EK187" s="2">
        <v>735</v>
      </c>
      <c r="EL187" s="2">
        <v>736</v>
      </c>
      <c r="EM187" s="2">
        <v>732.2</v>
      </c>
      <c r="EN187" s="2">
        <v>744.8</v>
      </c>
      <c r="EO187" s="2">
        <v>739.2</v>
      </c>
      <c r="EP187" s="2">
        <v>726</v>
      </c>
      <c r="EQ187" s="2">
        <v>726.7</v>
      </c>
      <c r="ER187" s="2">
        <v>727.6</v>
      </c>
      <c r="ES187" s="2">
        <v>722</v>
      </c>
      <c r="ET187" s="2">
        <v>719.2</v>
      </c>
      <c r="EU187" s="2">
        <v>722.6</v>
      </c>
      <c r="EV187" s="2">
        <v>724.1</v>
      </c>
      <c r="EW187" s="2">
        <v>724.1</v>
      </c>
      <c r="EX187" s="2">
        <v>724</v>
      </c>
      <c r="EY187" s="2">
        <v>720.1</v>
      </c>
      <c r="EZ187" s="2">
        <v>705.9</v>
      </c>
      <c r="FA187" s="2">
        <v>714</v>
      </c>
      <c r="FB187" s="2">
        <v>715.3</v>
      </c>
      <c r="FC187" s="2">
        <v>707</v>
      </c>
      <c r="FD187" s="2">
        <v>718.4</v>
      </c>
      <c r="FE187" s="2">
        <v>720.5</v>
      </c>
      <c r="FF187" s="2">
        <v>720.6</v>
      </c>
      <c r="FG187" s="2">
        <v>721.6</v>
      </c>
      <c r="FH187" s="2">
        <v>724.5</v>
      </c>
      <c r="FI187" s="2">
        <v>724.2</v>
      </c>
      <c r="FJ187" s="2">
        <v>720.3</v>
      </c>
      <c r="FK187" s="2">
        <v>716.3</v>
      </c>
      <c r="FL187" s="2">
        <v>710</v>
      </c>
      <c r="FM187" s="2">
        <v>701.1</v>
      </c>
      <c r="FN187" s="2">
        <v>701.9</v>
      </c>
      <c r="FO187" s="2">
        <v>710.3</v>
      </c>
      <c r="FP187" s="2">
        <v>729.9</v>
      </c>
      <c r="FQ187" s="2">
        <v>725</v>
      </c>
      <c r="FR187" s="2">
        <v>712.3</v>
      </c>
      <c r="FS187" s="2">
        <v>705.5</v>
      </c>
      <c r="FT187" s="2">
        <v>710</v>
      </c>
      <c r="FU187" s="2">
        <v>710</v>
      </c>
      <c r="FV187" s="2">
        <v>706.3</v>
      </c>
      <c r="FW187" s="2">
        <v>705.2</v>
      </c>
      <c r="FX187" s="2">
        <v>732.8</v>
      </c>
      <c r="FY187" s="2">
        <v>742.1</v>
      </c>
      <c r="FZ187" s="2">
        <v>753.2</v>
      </c>
      <c r="GA187" s="2">
        <v>750.7</v>
      </c>
      <c r="GB187" s="2">
        <v>743.5</v>
      </c>
      <c r="GC187" s="2">
        <v>731.5</v>
      </c>
      <c r="GD187" s="2">
        <v>723.1</v>
      </c>
      <c r="GE187" s="2">
        <v>730</v>
      </c>
      <c r="GF187" s="2">
        <v>711</v>
      </c>
      <c r="GG187" s="2">
        <v>717.4</v>
      </c>
      <c r="GH187" s="2">
        <v>722.1</v>
      </c>
      <c r="GI187" s="2">
        <v>748</v>
      </c>
      <c r="GJ187" s="2">
        <v>756</v>
      </c>
      <c r="GK187" s="2">
        <v>772.6</v>
      </c>
      <c r="GL187" s="2">
        <v>789.1</v>
      </c>
      <c r="GM187" s="2">
        <v>747.3</v>
      </c>
      <c r="GN187" s="2">
        <v>705.6</v>
      </c>
      <c r="GO187" s="2">
        <v>708.9</v>
      </c>
      <c r="GP187" s="2">
        <v>699.8</v>
      </c>
      <c r="GQ187" s="2">
        <v>686.7</v>
      </c>
      <c r="GR187" s="2">
        <v>677.8</v>
      </c>
      <c r="GS187" s="2">
        <v>699</v>
      </c>
      <c r="GT187" s="2">
        <v>702.3</v>
      </c>
      <c r="GU187" s="2">
        <v>692.4</v>
      </c>
      <c r="GV187" s="2">
        <v>713.8</v>
      </c>
      <c r="GW187" s="2">
        <v>707.3</v>
      </c>
      <c r="GX187" s="2">
        <v>721.7</v>
      </c>
      <c r="GY187" s="2">
        <v>728.4</v>
      </c>
      <c r="GZ187" s="2">
        <v>720</v>
      </c>
      <c r="HA187" s="2">
        <v>719.4</v>
      </c>
      <c r="HB187" s="2">
        <v>721</v>
      </c>
      <c r="HC187" s="2">
        <v>740.1</v>
      </c>
      <c r="HD187" s="2">
        <v>739</v>
      </c>
      <c r="HE187" s="2">
        <v>735.5</v>
      </c>
      <c r="HF187" s="2">
        <v>756</v>
      </c>
      <c r="HG187" s="2">
        <v>754.6</v>
      </c>
      <c r="HH187" s="2">
        <v>768.6</v>
      </c>
      <c r="HI187" s="2">
        <v>768.3</v>
      </c>
      <c r="HJ187" s="2">
        <v>765.2</v>
      </c>
      <c r="HK187" s="2">
        <v>780</v>
      </c>
      <c r="HL187" s="2">
        <v>796.2</v>
      </c>
      <c r="HM187" s="2">
        <v>802.7</v>
      </c>
      <c r="HN187" s="2">
        <v>783</v>
      </c>
      <c r="HO187" s="2">
        <v>783.1</v>
      </c>
      <c r="HP187" s="2">
        <v>791</v>
      </c>
      <c r="HQ187" s="2">
        <v>786.1</v>
      </c>
      <c r="HR187" s="2">
        <v>783.7</v>
      </c>
      <c r="HS187" s="2">
        <v>777.1</v>
      </c>
      <c r="HT187" s="2">
        <v>780</v>
      </c>
      <c r="HU187" s="2">
        <v>763.4</v>
      </c>
      <c r="HV187" s="2">
        <v>783.1</v>
      </c>
      <c r="HW187" s="2">
        <v>755.1</v>
      </c>
      <c r="HX187" s="2">
        <v>753</v>
      </c>
      <c r="HY187" s="2">
        <v>744.9</v>
      </c>
      <c r="HZ187" s="2">
        <v>739.3</v>
      </c>
      <c r="IA187" s="2">
        <v>742.6</v>
      </c>
      <c r="IB187" s="2">
        <v>735</v>
      </c>
      <c r="IC187" s="2">
        <v>734.7</v>
      </c>
      <c r="ID187" s="2">
        <v>742.2</v>
      </c>
      <c r="IE187" s="2">
        <v>741.1</v>
      </c>
      <c r="IF187" s="2">
        <v>745.4</v>
      </c>
      <c r="IG187" s="2">
        <v>742.7</v>
      </c>
      <c r="IH187" s="2">
        <v>735.1</v>
      </c>
      <c r="II187" s="2">
        <v>740.2</v>
      </c>
      <c r="IJ187" s="2">
        <v>742</v>
      </c>
      <c r="IK187" s="2">
        <v>750.3</v>
      </c>
      <c r="IL187" s="2">
        <v>753.6</v>
      </c>
      <c r="IM187" s="2">
        <v>742</v>
      </c>
      <c r="IN187" s="2">
        <v>741.1</v>
      </c>
      <c r="IO187" s="2">
        <v>742.8</v>
      </c>
      <c r="IP187" s="2">
        <v>738.5</v>
      </c>
      <c r="IQ187" s="2">
        <v>753.2</v>
      </c>
      <c r="IR187" s="2">
        <v>748.2</v>
      </c>
      <c r="IS187" s="2">
        <v>715.8</v>
      </c>
      <c r="IT187" s="2">
        <v>710.8</v>
      </c>
    </row>
    <row r="188" spans="1:254" ht="15.9" customHeight="1">
      <c r="A188" s="65" t="s">
        <v>370</v>
      </c>
      <c r="B188" s="41" t="s">
        <v>371</v>
      </c>
      <c r="C188" s="45">
        <v>631.29999999999995</v>
      </c>
      <c r="D188" s="16">
        <v>17.899999999999977</v>
      </c>
      <c r="E188" s="30">
        <v>613.4</v>
      </c>
      <c r="F188" s="30">
        <v>612.5</v>
      </c>
      <c r="G188" s="30">
        <v>617.29999999999995</v>
      </c>
      <c r="H188" s="30">
        <v>608.79999999999995</v>
      </c>
      <c r="I188" s="30">
        <v>607.70000000000005</v>
      </c>
      <c r="J188" s="30">
        <v>625.1</v>
      </c>
      <c r="K188" s="30">
        <v>615.4</v>
      </c>
      <c r="L188" s="30">
        <v>599.1</v>
      </c>
      <c r="M188" s="30">
        <v>592.5</v>
      </c>
      <c r="N188" s="30">
        <v>586.5</v>
      </c>
      <c r="O188" s="30">
        <v>609.6</v>
      </c>
      <c r="P188" s="30">
        <v>621.4</v>
      </c>
      <c r="Q188" s="30">
        <v>619.6</v>
      </c>
      <c r="R188" s="30">
        <v>620.9</v>
      </c>
      <c r="S188" s="30">
        <v>631.5</v>
      </c>
      <c r="T188" s="30">
        <v>634.5</v>
      </c>
      <c r="U188" s="30">
        <v>638.4</v>
      </c>
      <c r="V188" s="30">
        <v>635</v>
      </c>
      <c r="W188" s="30">
        <v>638.79999999999995</v>
      </c>
      <c r="X188" s="30">
        <v>636</v>
      </c>
      <c r="Y188" s="30">
        <v>635.70000000000005</v>
      </c>
      <c r="Z188" s="30">
        <v>637.20000000000005</v>
      </c>
      <c r="AA188" s="30">
        <v>631.9</v>
      </c>
      <c r="AB188" s="30">
        <v>634.5</v>
      </c>
      <c r="AC188" s="30">
        <v>633.5</v>
      </c>
      <c r="AD188" s="30">
        <v>619.5</v>
      </c>
      <c r="AE188" s="30">
        <v>632.5</v>
      </c>
      <c r="AF188" s="30">
        <v>602.4</v>
      </c>
      <c r="AG188" s="30">
        <v>587</v>
      </c>
      <c r="AH188" s="30">
        <v>593</v>
      </c>
      <c r="AI188" s="30">
        <v>575</v>
      </c>
      <c r="AJ188" s="30">
        <v>570.1</v>
      </c>
      <c r="AK188" s="30">
        <v>569</v>
      </c>
      <c r="AL188" s="30">
        <v>570.20000000000005</v>
      </c>
      <c r="AM188" s="30">
        <v>584</v>
      </c>
      <c r="AN188" s="30">
        <v>589</v>
      </c>
      <c r="AO188" s="30">
        <v>590.70000000000005</v>
      </c>
      <c r="AP188" s="30">
        <v>610</v>
      </c>
      <c r="AQ188" s="30">
        <v>604</v>
      </c>
      <c r="AR188" s="30">
        <v>614.1</v>
      </c>
      <c r="AS188" s="30">
        <v>628.79999999999995</v>
      </c>
      <c r="AT188" s="30">
        <v>632.5</v>
      </c>
      <c r="AU188" s="30">
        <v>647</v>
      </c>
      <c r="AV188" s="30">
        <v>654.29999999999995</v>
      </c>
      <c r="AW188" s="30">
        <v>652.70000000000005</v>
      </c>
      <c r="AX188" s="30">
        <v>650</v>
      </c>
      <c r="AY188" s="30">
        <v>614</v>
      </c>
      <c r="AZ188" s="30">
        <v>611</v>
      </c>
      <c r="BA188" s="30">
        <v>603.79999999999995</v>
      </c>
      <c r="BB188" s="30">
        <v>612.6</v>
      </c>
      <c r="BC188" s="30">
        <v>605.70000000000005</v>
      </c>
      <c r="BD188" s="30">
        <v>631</v>
      </c>
      <c r="BE188" s="30">
        <v>620.6</v>
      </c>
      <c r="BF188" s="30">
        <v>613.29999999999995</v>
      </c>
      <c r="BG188" s="30">
        <v>600</v>
      </c>
      <c r="BH188" s="30">
        <v>601</v>
      </c>
      <c r="BI188" s="30">
        <v>609.20000000000005</v>
      </c>
      <c r="BJ188" s="30">
        <v>603.4</v>
      </c>
      <c r="BK188" s="30">
        <v>574.9</v>
      </c>
      <c r="BL188" s="30">
        <v>567.6</v>
      </c>
      <c r="BM188" s="2">
        <v>550</v>
      </c>
      <c r="BN188" s="2">
        <v>554</v>
      </c>
      <c r="BO188" s="2">
        <v>554.29999999999995</v>
      </c>
      <c r="BP188" s="2">
        <v>550.79999999999995</v>
      </c>
      <c r="BQ188" s="2">
        <v>559.4</v>
      </c>
      <c r="BR188" s="2">
        <v>554.20000000000005</v>
      </c>
      <c r="BS188" s="2">
        <v>553.5</v>
      </c>
      <c r="BT188" s="2">
        <v>552</v>
      </c>
      <c r="BU188" s="2">
        <v>534.4</v>
      </c>
      <c r="BV188" s="2">
        <v>555</v>
      </c>
      <c r="BW188" s="2">
        <v>588.29999999999995</v>
      </c>
      <c r="BX188" s="2">
        <v>604.5</v>
      </c>
      <c r="BY188" s="2">
        <v>605</v>
      </c>
      <c r="BZ188" s="2">
        <v>612.6</v>
      </c>
      <c r="CA188" s="2">
        <v>604</v>
      </c>
      <c r="CB188" s="2">
        <v>597.5</v>
      </c>
      <c r="CC188" s="2">
        <v>590.20000000000005</v>
      </c>
      <c r="CD188" s="2">
        <v>585.29999999999995</v>
      </c>
      <c r="CE188" s="2">
        <v>587.79999999999995</v>
      </c>
      <c r="CF188" s="2">
        <v>601.70000000000005</v>
      </c>
      <c r="CG188" s="2">
        <v>608.70000000000005</v>
      </c>
      <c r="CH188" s="2">
        <v>624.20000000000005</v>
      </c>
      <c r="CI188" s="2">
        <v>621.20000000000005</v>
      </c>
      <c r="CJ188" s="2">
        <v>637</v>
      </c>
      <c r="CK188" s="2">
        <v>610.79999999999995</v>
      </c>
      <c r="CL188" s="2">
        <v>598.1</v>
      </c>
      <c r="CM188" s="2">
        <v>590.6</v>
      </c>
      <c r="CN188" s="2">
        <v>573.79999999999995</v>
      </c>
      <c r="CO188" s="2">
        <v>564</v>
      </c>
      <c r="CP188" s="2">
        <v>585.1</v>
      </c>
      <c r="CQ188" s="2">
        <v>576.20000000000005</v>
      </c>
      <c r="CR188" s="2">
        <v>578.1</v>
      </c>
      <c r="CS188" s="2">
        <v>575.1</v>
      </c>
      <c r="CT188" s="2">
        <v>558</v>
      </c>
      <c r="CU188" s="2">
        <v>579</v>
      </c>
      <c r="CV188" s="2">
        <v>587.1</v>
      </c>
      <c r="CW188" s="2">
        <v>582.70000000000005</v>
      </c>
      <c r="CX188" s="2">
        <v>586</v>
      </c>
      <c r="CY188" s="2">
        <v>600</v>
      </c>
      <c r="CZ188" s="2">
        <v>605.9</v>
      </c>
      <c r="DA188" s="2">
        <v>612.6</v>
      </c>
      <c r="DB188" s="2">
        <v>608.29999999999995</v>
      </c>
      <c r="DC188" s="2">
        <v>586.29999999999995</v>
      </c>
      <c r="DD188" s="2">
        <v>594.79999999999995</v>
      </c>
      <c r="DE188" s="2">
        <v>587.20000000000005</v>
      </c>
      <c r="DF188" s="2">
        <v>567</v>
      </c>
      <c r="DG188" s="2">
        <v>606.4</v>
      </c>
      <c r="DH188" s="2">
        <v>612.6</v>
      </c>
      <c r="DI188" s="2">
        <v>631.1</v>
      </c>
      <c r="DJ188" s="2">
        <v>630.20000000000005</v>
      </c>
      <c r="DK188" s="2">
        <v>606.20000000000005</v>
      </c>
      <c r="DL188" s="2">
        <v>612</v>
      </c>
      <c r="DM188" s="2">
        <v>647.6</v>
      </c>
      <c r="DN188" s="2">
        <v>664.6</v>
      </c>
      <c r="DO188" s="2">
        <v>665</v>
      </c>
      <c r="DP188" s="2">
        <v>662.6</v>
      </c>
      <c r="DQ188" s="2">
        <v>665</v>
      </c>
      <c r="DR188" s="2">
        <v>661.1</v>
      </c>
      <c r="DS188" s="2">
        <v>672</v>
      </c>
      <c r="DT188" s="2">
        <v>750.7</v>
      </c>
      <c r="DU188" s="2">
        <v>746.1</v>
      </c>
      <c r="DV188" s="2">
        <v>715.3</v>
      </c>
      <c r="DW188" s="2">
        <v>719.8</v>
      </c>
      <c r="DX188" s="2">
        <v>698.4</v>
      </c>
      <c r="DY188" s="2">
        <v>701.4</v>
      </c>
      <c r="DZ188" s="2">
        <v>691</v>
      </c>
      <c r="EA188" s="2">
        <v>681.6</v>
      </c>
      <c r="EB188" s="2">
        <v>660.1</v>
      </c>
      <c r="EC188" s="2">
        <v>676.2</v>
      </c>
      <c r="ED188" s="2">
        <v>694.4</v>
      </c>
      <c r="EE188" s="2">
        <v>704.3</v>
      </c>
      <c r="EF188" s="2">
        <v>730</v>
      </c>
      <c r="EG188" s="2">
        <v>736.7</v>
      </c>
      <c r="EH188" s="2">
        <v>737.7</v>
      </c>
      <c r="EI188" s="2">
        <v>759.1</v>
      </c>
      <c r="EJ188" s="2">
        <v>736.7</v>
      </c>
      <c r="EK188" s="2">
        <v>766.6</v>
      </c>
      <c r="EL188" s="2">
        <v>769.5</v>
      </c>
      <c r="EM188" s="2">
        <v>784.3</v>
      </c>
      <c r="EN188" s="2">
        <v>783</v>
      </c>
      <c r="EO188" s="2">
        <v>784.5</v>
      </c>
      <c r="EP188" s="2">
        <v>788.1</v>
      </c>
      <c r="EQ188" s="2">
        <v>810.2</v>
      </c>
      <c r="ER188" s="2">
        <v>798.1</v>
      </c>
      <c r="ES188" s="2">
        <v>774.2</v>
      </c>
      <c r="ET188" s="2">
        <v>768</v>
      </c>
      <c r="EU188" s="2">
        <v>763.5</v>
      </c>
      <c r="EV188" s="2">
        <v>759.5</v>
      </c>
      <c r="EW188" s="2">
        <v>768</v>
      </c>
      <c r="EX188" s="2">
        <v>767.4</v>
      </c>
      <c r="EY188" s="2">
        <v>759.1</v>
      </c>
      <c r="EZ188" s="2">
        <v>758.6</v>
      </c>
      <c r="FA188" s="2">
        <v>758</v>
      </c>
      <c r="FB188" s="2">
        <v>760</v>
      </c>
      <c r="FC188" s="2">
        <v>751.5</v>
      </c>
      <c r="FD188" s="2">
        <v>771.8</v>
      </c>
      <c r="FE188" s="2">
        <v>764.5</v>
      </c>
      <c r="FF188" s="2">
        <v>773.5</v>
      </c>
      <c r="FG188" s="2">
        <v>782.3</v>
      </c>
      <c r="FH188" s="2">
        <v>793</v>
      </c>
      <c r="FI188" s="2">
        <v>795.4</v>
      </c>
      <c r="FJ188" s="2">
        <v>792.6</v>
      </c>
      <c r="FK188" s="2">
        <v>764.5</v>
      </c>
      <c r="FL188" s="2">
        <v>746</v>
      </c>
      <c r="FM188" s="2">
        <v>749.3</v>
      </c>
      <c r="FN188" s="2">
        <v>755.2</v>
      </c>
      <c r="FO188" s="2">
        <v>763.1</v>
      </c>
      <c r="FP188" s="2">
        <v>778.5</v>
      </c>
      <c r="FQ188" s="2">
        <v>772.7</v>
      </c>
      <c r="FR188" s="2">
        <v>766</v>
      </c>
      <c r="FS188" s="2">
        <v>774.1</v>
      </c>
      <c r="FT188" s="2">
        <v>775.2</v>
      </c>
      <c r="FU188" s="2">
        <v>779.9</v>
      </c>
      <c r="FV188" s="2">
        <v>768.6</v>
      </c>
      <c r="FW188" s="2">
        <v>776.5</v>
      </c>
      <c r="FX188" s="2">
        <v>803</v>
      </c>
      <c r="FY188" s="2">
        <v>835</v>
      </c>
      <c r="FZ188" s="2">
        <v>834.1</v>
      </c>
      <c r="GA188" s="2">
        <v>837</v>
      </c>
      <c r="GB188" s="2">
        <v>860.1</v>
      </c>
      <c r="GC188" s="2">
        <v>831.6</v>
      </c>
      <c r="GD188" s="2">
        <v>824.7</v>
      </c>
      <c r="GE188" s="2">
        <v>830</v>
      </c>
      <c r="GF188" s="2">
        <v>815.5</v>
      </c>
      <c r="GG188" s="2">
        <v>843.8</v>
      </c>
      <c r="GH188" s="2">
        <v>847.5</v>
      </c>
      <c r="GI188" s="2">
        <v>831.2</v>
      </c>
      <c r="GJ188" s="2">
        <v>832.6</v>
      </c>
      <c r="GK188" s="2">
        <v>838.4</v>
      </c>
      <c r="GL188" s="2">
        <v>863.7</v>
      </c>
      <c r="GM188" s="2">
        <v>850.4</v>
      </c>
      <c r="GN188" s="2">
        <v>856.6</v>
      </c>
      <c r="GO188" s="2">
        <v>862</v>
      </c>
      <c r="GP188" s="2">
        <v>860.9</v>
      </c>
      <c r="GQ188" s="2">
        <v>851.7</v>
      </c>
      <c r="GR188" s="2">
        <v>825.1</v>
      </c>
      <c r="GS188" s="2">
        <v>828.9</v>
      </c>
      <c r="GT188" s="2">
        <v>821.8</v>
      </c>
      <c r="GU188" s="2">
        <v>812.1</v>
      </c>
      <c r="GV188" s="2">
        <v>860.5</v>
      </c>
      <c r="GW188" s="2">
        <v>862</v>
      </c>
      <c r="GX188" s="2">
        <v>872</v>
      </c>
      <c r="GY188" s="2">
        <v>871.9</v>
      </c>
      <c r="GZ188" s="2">
        <v>877.4</v>
      </c>
      <c r="HA188" s="2">
        <v>835</v>
      </c>
      <c r="HB188" s="2">
        <v>817</v>
      </c>
      <c r="HC188" s="2">
        <v>818.8</v>
      </c>
      <c r="HD188" s="2">
        <v>823</v>
      </c>
      <c r="HE188" s="2">
        <v>830.1</v>
      </c>
      <c r="HF188" s="2">
        <v>854.4</v>
      </c>
      <c r="HG188" s="2">
        <v>850</v>
      </c>
      <c r="HH188" s="2">
        <v>845.7</v>
      </c>
      <c r="HI188" s="2">
        <v>825.6</v>
      </c>
      <c r="HJ188" s="2">
        <v>831.2</v>
      </c>
      <c r="HK188" s="2">
        <v>846.5</v>
      </c>
      <c r="HL188" s="2">
        <v>842.6</v>
      </c>
      <c r="HM188" s="2">
        <v>846.3</v>
      </c>
      <c r="HN188" s="2">
        <v>850.6</v>
      </c>
      <c r="HO188" s="2">
        <v>845.9</v>
      </c>
      <c r="HP188" s="2">
        <v>854</v>
      </c>
      <c r="HQ188" s="2">
        <v>868.8</v>
      </c>
      <c r="HR188" s="2">
        <v>866.7</v>
      </c>
      <c r="HS188" s="2">
        <v>856</v>
      </c>
      <c r="HT188" s="2">
        <v>853</v>
      </c>
      <c r="HU188" s="2">
        <v>857</v>
      </c>
      <c r="HV188" s="2">
        <v>865</v>
      </c>
      <c r="HW188" s="2">
        <v>862</v>
      </c>
      <c r="HX188" s="2">
        <v>875</v>
      </c>
      <c r="HY188" s="2">
        <v>865.8</v>
      </c>
      <c r="HZ188" s="2">
        <v>850.1</v>
      </c>
      <c r="IA188" s="2">
        <v>855.2</v>
      </c>
      <c r="IB188" s="2">
        <v>856.7</v>
      </c>
      <c r="IC188" s="2">
        <v>831.5</v>
      </c>
      <c r="ID188" s="2">
        <v>835.2</v>
      </c>
      <c r="IE188" s="2">
        <v>853.8</v>
      </c>
      <c r="IF188" s="2">
        <v>862.7</v>
      </c>
      <c r="IG188" s="2">
        <v>876.1</v>
      </c>
      <c r="IH188" s="2">
        <v>863</v>
      </c>
      <c r="II188" s="2">
        <v>872.7</v>
      </c>
      <c r="IJ188" s="2">
        <v>855.3</v>
      </c>
      <c r="IK188" s="2">
        <v>800</v>
      </c>
      <c r="IL188" s="2">
        <v>769.8</v>
      </c>
      <c r="IM188" s="2">
        <v>758.9</v>
      </c>
      <c r="IN188" s="2">
        <v>734</v>
      </c>
      <c r="IO188" s="2">
        <v>729.1</v>
      </c>
      <c r="IP188" s="2">
        <v>716</v>
      </c>
      <c r="IQ188" s="2">
        <v>720</v>
      </c>
      <c r="IR188" s="2">
        <v>710.5</v>
      </c>
      <c r="IS188" s="2">
        <v>700.2</v>
      </c>
      <c r="IT188" s="2">
        <v>696.1</v>
      </c>
    </row>
    <row r="189" spans="1:254" ht="15.9" customHeight="1">
      <c r="A189" s="65" t="s">
        <v>372</v>
      </c>
      <c r="B189" s="41" t="inlineStr">
        <is>
          <t>ヤマトホールディングス</t>
        </is>
      </c>
      <c r="C189" s="45">
        <v>1885.5</v>
      </c>
      <c r="D189" s="16"/>
      <c r="E189" s="30">
        <v>1840</v>
      </c>
      <c r="F189" s="30">
        <v>1876</v>
      </c>
      <c r="G189" s="30">
        <v>1890</v>
      </c>
      <c r="H189" s="30">
        <v>2012.5</v>
      </c>
      <c r="I189" s="30">
        <v>2060</v>
      </c>
      <c r="J189" s="30">
        <v>2129</v>
      </c>
      <c r="K189" s="30">
        <v>2116.5</v>
      </c>
      <c r="L189" s="30">
        <v>2072</v>
      </c>
      <c r="M189" s="30">
        <v>2026</v>
      </c>
      <c r="N189" s="30">
        <v>2000</v>
      </c>
      <c r="O189" s="30">
        <v>2010.5</v>
      </c>
      <c r="P189" s="30">
        <v>1978.5</v>
      </c>
      <c r="Q189" s="30">
        <v>2021</v>
      </c>
      <c r="R189" s="30">
        <v>1990</v>
      </c>
      <c r="S189" s="30">
        <v>1954.5</v>
      </c>
      <c r="T189" s="30">
        <v>1958</v>
      </c>
      <c r="U189" s="30">
        <v>1958.5</v>
      </c>
      <c r="V189" s="30">
        <v>1937.5</v>
      </c>
      <c r="W189" s="30">
        <v>1930.5</v>
      </c>
      <c r="X189" s="30">
        <v>1945.5</v>
      </c>
      <c r="Y189" s="30">
        <v>1956.5</v>
      </c>
      <c r="Z189" s="30">
        <v>1955.5</v>
      </c>
      <c r="AA189" s="30">
        <v>1936.5</v>
      </c>
      <c r="AB189" s="30">
        <v>1923.5</v>
      </c>
      <c r="AC189" s="30">
        <v>1844</v>
      </c>
      <c r="AD189" s="30">
        <v>1821.5</v>
      </c>
      <c r="AE189" s="30">
        <v>1823.5</v>
      </c>
      <c r="AF189" s="30">
        <v>1810</v>
      </c>
      <c r="AG189" s="30">
        <v>1810</v>
      </c>
      <c r="AH189" s="30">
        <v>1761</v>
      </c>
      <c r="AI189" s="30">
        <v>1748</v>
      </c>
      <c r="AJ189" s="30">
        <v>1757</v>
      </c>
      <c r="AK189" s="30">
        <v>1746</v>
      </c>
      <c r="AL189" s="30">
        <v>1740</v>
      </c>
      <c r="AM189" s="30">
        <v>1734</v>
      </c>
      <c r="AN189" s="30">
        <v>1763</v>
      </c>
      <c r="AO189" s="30">
        <v>1760</v>
      </c>
      <c r="AP189" s="30">
        <v>1768</v>
      </c>
      <c r="AQ189" s="30">
        <v>1783.5</v>
      </c>
      <c r="AR189" s="30">
        <v>1790</v>
      </c>
      <c r="AS189" s="30">
        <v>1785.5</v>
      </c>
      <c r="AT189" s="30">
        <v>1784</v>
      </c>
      <c r="AU189" s="30">
        <v>1775.5</v>
      </c>
      <c r="AV189" s="30">
        <v>1790.5</v>
      </c>
      <c r="AW189" s="30">
        <v>1794.5</v>
      </c>
      <c r="AX189" s="30">
        <v>1803.5</v>
      </c>
      <c r="AY189" s="30">
        <v>1781.5</v>
      </c>
      <c r="AZ189" s="30">
        <v>1791</v>
      </c>
      <c r="BA189" s="30">
        <v>1794</v>
      </c>
      <c r="BB189" s="30">
        <v>1765</v>
      </c>
      <c r="BC189" s="30">
        <v>1749</v>
      </c>
      <c r="BD189" s="30">
        <v>1765.5</v>
      </c>
      <c r="BE189" s="30">
        <v>1752.5</v>
      </c>
      <c r="BF189" s="30">
        <v>1758</v>
      </c>
      <c r="BG189" s="30">
        <v>1756</v>
      </c>
      <c r="BH189" s="30">
        <v>1735.5</v>
      </c>
      <c r="BI189" s="30">
        <v>1750</v>
      </c>
      <c r="BJ189" s="30">
        <v>1718</v>
      </c>
      <c r="BK189" s="30">
        <v>1714</v>
      </c>
      <c r="BL189" s="30">
        <v>1745</v>
      </c>
      <c r="BM189" s="2">
        <v>1744.5</v>
      </c>
      <c r="BN189" s="2">
        <v>1722</v>
      </c>
      <c r="BO189" s="2">
        <v>1725.5</v>
      </c>
      <c r="BP189" s="2">
        <v>1776.5</v>
      </c>
      <c r="BQ189" s="2">
        <v>1735</v>
      </c>
      <c r="BR189" s="2">
        <v>1719.5</v>
      </c>
      <c r="BS189" s="2">
        <v>1756.5</v>
      </c>
      <c r="BT189" s="2">
        <v>1781.5</v>
      </c>
      <c r="BU189" s="2">
        <v>1748.5</v>
      </c>
      <c r="BV189" s="2">
        <v>1761</v>
      </c>
      <c r="BW189" s="2">
        <v>1758.5</v>
      </c>
      <c r="BX189" s="2">
        <v>1809</v>
      </c>
      <c r="BY189" s="2">
        <v>1826</v>
      </c>
      <c r="BZ189" s="2">
        <v>1818.5</v>
      </c>
      <c r="CA189" s="2">
        <v>1845</v>
      </c>
      <c r="CB189" s="2">
        <v>1856</v>
      </c>
      <c r="CC189" s="2">
        <v>1865</v>
      </c>
      <c r="CD189" s="2">
        <v>1848</v>
      </c>
      <c r="CE189" s="2">
        <v>1830</v>
      </c>
      <c r="CF189" s="2">
        <v>1832.5</v>
      </c>
      <c r="CG189" s="2">
        <v>1848.5</v>
      </c>
      <c r="CH189" s="2">
        <v>1834.5</v>
      </c>
      <c r="CI189" s="2">
        <v>1811</v>
      </c>
      <c r="CJ189" s="2">
        <v>1780</v>
      </c>
      <c r="CK189" s="2">
        <v>1768</v>
      </c>
      <c r="CL189" s="2">
        <v>1758.5</v>
      </c>
      <c r="CM189" s="2">
        <v>1736.5</v>
      </c>
      <c r="CN189" s="2">
        <v>1736</v>
      </c>
      <c r="CO189" s="2">
        <v>1701.5</v>
      </c>
      <c r="CP189" s="2">
        <v>1764.5</v>
      </c>
      <c r="CQ189" s="2">
        <v>1752</v>
      </c>
      <c r="CR189" s="2">
        <v>1750</v>
      </c>
      <c r="CS189" s="2">
        <v>1716</v>
      </c>
      <c r="CT189" s="2">
        <v>1697</v>
      </c>
      <c r="CU189" s="2">
        <v>1725.5</v>
      </c>
      <c r="CV189" s="2">
        <v>1761</v>
      </c>
      <c r="CW189" s="2">
        <v>1748.5</v>
      </c>
      <c r="CX189" s="2">
        <v>1747</v>
      </c>
      <c r="CY189" s="2">
        <v>1747</v>
      </c>
      <c r="CZ189" s="2">
        <v>1759</v>
      </c>
      <c r="DA189" s="2">
        <v>1798.5</v>
      </c>
      <c r="DB189" s="2">
        <v>1793</v>
      </c>
      <c r="DC189" s="2">
        <v>1738.5</v>
      </c>
      <c r="DD189" s="2">
        <v>1773</v>
      </c>
      <c r="DE189" s="2">
        <v>1808</v>
      </c>
      <c r="DF189" s="2">
        <v>1796</v>
      </c>
      <c r="DG189" s="2">
        <v>1820</v>
      </c>
      <c r="DH189" s="2">
        <v>1875.5</v>
      </c>
      <c r="DI189" s="2">
        <v>1900</v>
      </c>
      <c r="DJ189" s="2">
        <v>1860</v>
      </c>
      <c r="DK189" s="2">
        <v>1856</v>
      </c>
      <c r="DL189" s="2">
        <v>1851.5</v>
      </c>
      <c r="DM189" s="2">
        <v>1847.5</v>
      </c>
      <c r="DN189" s="2">
        <v>1845</v>
      </c>
      <c r="DO189" s="2">
        <v>1863.5</v>
      </c>
      <c r="DP189" s="2">
        <v>1865</v>
      </c>
      <c r="DQ189" s="2">
        <v>1866.5</v>
      </c>
      <c r="DR189" s="2">
        <v>1848</v>
      </c>
      <c r="DS189" s="2">
        <v>1920</v>
      </c>
      <c r="DT189" s="2">
        <v>1912</v>
      </c>
      <c r="DU189" s="2">
        <v>1908</v>
      </c>
      <c r="DV189" s="2">
        <v>1902</v>
      </c>
      <c r="DW189" s="2">
        <v>1894</v>
      </c>
      <c r="DX189" s="2">
        <v>1869</v>
      </c>
      <c r="DY189" s="2">
        <v>1895.5</v>
      </c>
      <c r="DZ189" s="2">
        <v>2012.5</v>
      </c>
      <c r="EA189" s="2">
        <v>2008.5</v>
      </c>
      <c r="EB189" s="2">
        <v>1984.5</v>
      </c>
      <c r="EC189" s="2">
        <v>2022</v>
      </c>
      <c r="ED189" s="2">
        <v>2037</v>
      </c>
      <c r="EE189" s="2">
        <v>2046</v>
      </c>
      <c r="EF189" s="2">
        <v>2048.5</v>
      </c>
      <c r="EG189" s="2">
        <v>2056</v>
      </c>
      <c r="EH189" s="2">
        <v>2045</v>
      </c>
      <c r="EI189" s="2">
        <v>2060.5</v>
      </c>
      <c r="EJ189" s="2">
        <v>2050.5</v>
      </c>
      <c r="EK189" s="2">
        <v>2056</v>
      </c>
      <c r="EL189" s="2">
        <v>2083.5</v>
      </c>
      <c r="EM189" s="2">
        <v>2090</v>
      </c>
      <c r="EN189" s="2">
        <v>2121</v>
      </c>
      <c r="EO189" s="2">
        <v>2108</v>
      </c>
      <c r="EP189" s="2">
        <v>2223</v>
      </c>
      <c r="EQ189" s="2">
        <v>2225.5</v>
      </c>
      <c r="ER189" s="2">
        <v>2234</v>
      </c>
      <c r="ES189" s="2">
        <v>2205</v>
      </c>
      <c r="ET189" s="2">
        <v>2191</v>
      </c>
      <c r="EU189" s="2">
        <v>2187</v>
      </c>
      <c r="EV189" s="2">
        <v>2202</v>
      </c>
      <c r="EW189" s="2">
        <v>2188</v>
      </c>
      <c r="EX189" s="2">
        <v>2178</v>
      </c>
      <c r="EY189" s="2">
        <v>2155</v>
      </c>
      <c r="EZ189" s="2">
        <v>2149</v>
      </c>
      <c r="FA189" s="2">
        <v>2158</v>
      </c>
      <c r="FB189" s="2">
        <v>2163.5</v>
      </c>
      <c r="FC189" s="2">
        <v>2154</v>
      </c>
      <c r="FD189" s="2">
        <v>2183.5</v>
      </c>
      <c r="FE189" s="2">
        <v>2192</v>
      </c>
      <c r="FF189" s="2">
        <v>2180</v>
      </c>
      <c r="FG189" s="2">
        <v>2191.5</v>
      </c>
      <c r="FH189" s="2">
        <v>2180.5</v>
      </c>
      <c r="FI189" s="2">
        <v>2171</v>
      </c>
      <c r="FJ189" s="2">
        <v>2171</v>
      </c>
      <c r="FK189" s="2">
        <v>2150</v>
      </c>
      <c r="FL189" s="2">
        <v>2167.5</v>
      </c>
      <c r="FM189" s="2">
        <v>2175.5</v>
      </c>
      <c r="FN189" s="2">
        <v>2206</v>
      </c>
      <c r="FO189" s="2">
        <v>2220</v>
      </c>
      <c r="FP189" s="2">
        <v>2245</v>
      </c>
      <c r="FQ189" s="2">
        <v>2257.5</v>
      </c>
      <c r="FR189" s="2">
        <v>2245.5</v>
      </c>
      <c r="FS189" s="2">
        <v>2245.5</v>
      </c>
      <c r="FT189" s="2">
        <v>2203</v>
      </c>
      <c r="FU189" s="2">
        <v>2207</v>
      </c>
      <c r="FV189" s="2">
        <v>2200</v>
      </c>
      <c r="FW189" s="2">
        <v>2193.5</v>
      </c>
      <c r="FX189" s="2">
        <v>2206.5</v>
      </c>
      <c r="FY189" s="2">
        <v>2213</v>
      </c>
      <c r="FZ189" s="2">
        <v>2229.5</v>
      </c>
      <c r="GA189" s="2">
        <v>2203</v>
      </c>
      <c r="GB189" s="2">
        <v>2196.5</v>
      </c>
      <c r="GC189" s="2">
        <v>2228.5</v>
      </c>
      <c r="GD189" s="2">
        <v>2187.5</v>
      </c>
      <c r="GE189" s="2">
        <v>2183</v>
      </c>
      <c r="GF189" s="2">
        <v>2176.5</v>
      </c>
      <c r="GG189" s="2">
        <v>2166.5</v>
      </c>
      <c r="GH189" s="2">
        <v>2110</v>
      </c>
      <c r="GI189" s="2">
        <v>2283.5</v>
      </c>
      <c r="GJ189" s="2">
        <v>2284</v>
      </c>
      <c r="GK189" s="2">
        <v>2332</v>
      </c>
      <c r="GL189" s="2">
        <v>2326.5</v>
      </c>
      <c r="GM189" s="2">
        <v>2292</v>
      </c>
      <c r="GN189" s="2">
        <v>2300</v>
      </c>
      <c r="GO189" s="2">
        <v>2299.5</v>
      </c>
      <c r="GP189" s="2">
        <v>2286</v>
      </c>
      <c r="GQ189" s="2">
        <v>2273.5</v>
      </c>
      <c r="GR189" s="2">
        <v>2230.5</v>
      </c>
      <c r="GS189" s="2">
        <v>2245</v>
      </c>
      <c r="GT189" s="2">
        <v>2239</v>
      </c>
      <c r="GU189" s="2">
        <v>2197.5</v>
      </c>
      <c r="GV189" s="2">
        <v>2207</v>
      </c>
      <c r="GW189" s="2">
        <v>2212</v>
      </c>
      <c r="GX189" s="2">
        <v>2231.5</v>
      </c>
      <c r="GY189" s="2">
        <v>2223</v>
      </c>
      <c r="GZ189" s="2">
        <v>2291</v>
      </c>
      <c r="HA189" s="2">
        <v>2254</v>
      </c>
      <c r="HB189" s="2">
        <v>2267</v>
      </c>
      <c r="HC189" s="2">
        <v>2337.5</v>
      </c>
      <c r="HD189" s="2">
        <v>2344</v>
      </c>
      <c r="HE189" s="2">
        <v>2358.5</v>
      </c>
      <c r="HF189" s="2">
        <v>2384</v>
      </c>
      <c r="HG189" s="2">
        <v>2383</v>
      </c>
      <c r="HH189" s="2">
        <v>2381</v>
      </c>
      <c r="HI189" s="2">
        <v>2389</v>
      </c>
      <c r="HJ189" s="2">
        <v>2405</v>
      </c>
      <c r="HK189" s="2">
        <v>2403.5</v>
      </c>
      <c r="HL189" s="2">
        <v>2418.5</v>
      </c>
      <c r="HM189" s="2">
        <v>2432</v>
      </c>
      <c r="HN189" s="2">
        <v>2435</v>
      </c>
      <c r="HO189" s="2">
        <v>2437.5</v>
      </c>
      <c r="HP189" s="2">
        <v>2437</v>
      </c>
      <c r="HQ189" s="2">
        <v>2462.5</v>
      </c>
      <c r="HR189" s="2">
        <v>2473</v>
      </c>
      <c r="HS189" s="2">
        <v>2431.5</v>
      </c>
      <c r="HT189" s="2">
        <v>2525.5</v>
      </c>
      <c r="HU189" s="2">
        <v>2526.5</v>
      </c>
      <c r="HV189" s="2">
        <v>2505</v>
      </c>
      <c r="HW189" s="2">
        <v>2476.5</v>
      </c>
      <c r="HX189" s="2">
        <v>2490</v>
      </c>
      <c r="HY189" s="2">
        <v>2483</v>
      </c>
      <c r="HZ189" s="2">
        <v>2444.5</v>
      </c>
      <c r="IA189" s="2">
        <v>2420.5</v>
      </c>
      <c r="IB189" s="2">
        <v>2449</v>
      </c>
      <c r="IC189" s="2">
        <v>2440.5</v>
      </c>
      <c r="ID189" s="2">
        <v>2446.5</v>
      </c>
      <c r="IE189" s="2">
        <v>2470.5</v>
      </c>
      <c r="IF189" s="2">
        <v>2409</v>
      </c>
      <c r="IG189" s="2">
        <v>2420.5</v>
      </c>
      <c r="IH189" s="2">
        <v>2469</v>
      </c>
      <c r="II189" s="2">
        <v>2494</v>
      </c>
      <c r="IJ189" s="2">
        <v>2483</v>
      </c>
      <c r="IK189" s="2">
        <v>2455</v>
      </c>
      <c r="IL189" s="2">
        <v>2394</v>
      </c>
      <c r="IM189" s="2">
        <v>2340</v>
      </c>
      <c r="IN189" s="2">
        <v>2276</v>
      </c>
      <c r="IO189" s="2">
        <v>2198</v>
      </c>
      <c r="IP189" s="2">
        <v>2166</v>
      </c>
      <c r="IQ189" s="2">
        <v>2158.5</v>
      </c>
      <c r="IR189" s="2">
        <v>2062.5</v>
      </c>
      <c r="IS189" s="2">
        <v>1928.5</v>
      </c>
      <c r="IT189" s="2">
        <v>1947.5</v>
      </c>
    </row>
    <row r="190" spans="1:254" ht="15.9" customHeight="1">
      <c r="A190" s="65" t="s">
        <v>373</v>
      </c>
      <c r="B190" s="41" t="s">
        <v>374</v>
      </c>
      <c r="C190" s="45">
        <v>1736</v>
      </c>
      <c r="D190" s="16">
        <v>27</v>
      </c>
      <c r="E190" s="30">
        <v>1709</v>
      </c>
      <c r="F190" s="30">
        <v>1696.5</v>
      </c>
      <c r="G190" s="30">
        <v>1686</v>
      </c>
      <c r="H190" s="30">
        <v>1686.5</v>
      </c>
      <c r="I190" s="30">
        <v>1742.5</v>
      </c>
      <c r="J190" s="30">
        <v>1746</v>
      </c>
      <c r="K190" s="30">
        <v>1732</v>
      </c>
      <c r="L190" s="30">
        <v>1750.5</v>
      </c>
      <c r="M190" s="30">
        <v>1769</v>
      </c>
      <c r="N190" s="30">
        <v>1724</v>
      </c>
      <c r="O190" s="30">
        <v>1720.5</v>
      </c>
      <c r="P190" s="30">
        <v>1672.5</v>
      </c>
      <c r="Q190" s="30">
        <v>1628</v>
      </c>
      <c r="R190" s="30">
        <v>1597</v>
      </c>
      <c r="S190" s="30">
        <v>1648.5</v>
      </c>
      <c r="T190" s="30">
        <v>1647</v>
      </c>
      <c r="U190" s="30">
        <v>1612</v>
      </c>
      <c r="V190" s="30">
        <v>1613</v>
      </c>
      <c r="W190" s="30">
        <v>1607</v>
      </c>
      <c r="X190" s="30">
        <v>1622.5</v>
      </c>
      <c r="Y190" s="30">
        <v>1615</v>
      </c>
      <c r="Z190" s="30">
        <v>1656.5</v>
      </c>
      <c r="AA190" s="30">
        <v>1602</v>
      </c>
      <c r="AB190" s="30">
        <v>1602</v>
      </c>
      <c r="AC190" s="30">
        <v>1541.5</v>
      </c>
      <c r="AD190" s="30">
        <v>1514</v>
      </c>
      <c r="AE190" s="30">
        <v>1500</v>
      </c>
      <c r="AF190" s="30">
        <v>1483</v>
      </c>
      <c r="AG190" s="30">
        <v>1466.5</v>
      </c>
      <c r="AH190" s="30">
        <v>1473.5</v>
      </c>
      <c r="AI190" s="30">
        <v>1479</v>
      </c>
      <c r="AJ190" s="30">
        <v>1511.5</v>
      </c>
      <c r="AK190" s="30">
        <v>1495</v>
      </c>
      <c r="AL190" s="30">
        <v>1515.5</v>
      </c>
      <c r="AM190" s="30">
        <v>1524</v>
      </c>
      <c r="AN190" s="30">
        <v>1516</v>
      </c>
      <c r="AO190" s="30">
        <v>1532.5</v>
      </c>
      <c r="AP190" s="30">
        <v>1529.5</v>
      </c>
      <c r="AQ190" s="30">
        <v>1519.5</v>
      </c>
      <c r="AR190" s="30">
        <v>1529</v>
      </c>
      <c r="AS190" s="30">
        <v>1555</v>
      </c>
      <c r="AT190" s="30">
        <v>1460</v>
      </c>
      <c r="AU190" s="30">
        <v>1415</v>
      </c>
      <c r="AV190" s="30">
        <v>1419</v>
      </c>
      <c r="AW190" s="30">
        <v>1381.5</v>
      </c>
      <c r="AX190" s="30">
        <v>1416</v>
      </c>
      <c r="AY190" s="30">
        <v>1367</v>
      </c>
      <c r="AZ190" s="30">
        <v>1395.5</v>
      </c>
      <c r="BA190" s="30">
        <v>1391</v>
      </c>
      <c r="BB190" s="30">
        <v>1411</v>
      </c>
      <c r="BC190" s="30">
        <v>1461.5</v>
      </c>
      <c r="BD190" s="30">
        <v>1461.5</v>
      </c>
      <c r="BE190" s="30">
        <v>1470.5</v>
      </c>
      <c r="BF190" s="30">
        <v>1511.5</v>
      </c>
      <c r="BG190" s="30">
        <v>1527</v>
      </c>
      <c r="BH190" s="30">
        <v>1515.5</v>
      </c>
      <c r="BI190" s="30">
        <v>1474.5</v>
      </c>
      <c r="BJ190" s="30">
        <v>1450</v>
      </c>
      <c r="BK190" s="30">
        <v>1604.5</v>
      </c>
      <c r="BL190" s="30">
        <v>1594.5</v>
      </c>
      <c r="BM190" s="2">
        <v>1565</v>
      </c>
      <c r="BN190" s="2">
        <v>1540.5</v>
      </c>
      <c r="BO190" s="2">
        <v>1525</v>
      </c>
      <c r="BP190" s="2">
        <v>1540.5</v>
      </c>
      <c r="BQ190" s="2">
        <v>1543</v>
      </c>
      <c r="BR190" s="2">
        <v>1508.5</v>
      </c>
      <c r="BS190" s="2">
        <v>1497.5</v>
      </c>
      <c r="BT190" s="2">
        <v>1491.5</v>
      </c>
      <c r="BU190" s="2">
        <v>1466.5</v>
      </c>
      <c r="BV190" s="2">
        <v>1474</v>
      </c>
      <c r="BW190" s="2">
        <v>1458.5</v>
      </c>
      <c r="BX190" s="2">
        <v>1497.5</v>
      </c>
      <c r="BY190" s="2">
        <v>1542.5</v>
      </c>
      <c r="BZ190" s="2">
        <v>1573.5</v>
      </c>
      <c r="CA190" s="2">
        <v>1600.5</v>
      </c>
      <c r="CB190" s="2">
        <v>1650.5</v>
      </c>
      <c r="CC190" s="2">
        <v>1640.5</v>
      </c>
      <c r="CD190" s="2">
        <v>1608</v>
      </c>
      <c r="CE190" s="2">
        <v>1576</v>
      </c>
      <c r="CF190" s="2">
        <v>1589.5</v>
      </c>
      <c r="CG190" s="2">
        <v>1586.5</v>
      </c>
      <c r="CH190" s="2">
        <v>1626</v>
      </c>
      <c r="CI190" s="2">
        <v>1583</v>
      </c>
      <c r="CJ190" s="2">
        <v>1594</v>
      </c>
      <c r="CK190" s="2">
        <v>1606</v>
      </c>
      <c r="CL190" s="2">
        <v>1612</v>
      </c>
      <c r="CM190" s="2">
        <v>1620</v>
      </c>
      <c r="CN190" s="2">
        <v>1570</v>
      </c>
      <c r="CO190" s="2">
        <v>1529.5</v>
      </c>
      <c r="CP190" s="2">
        <v>1608</v>
      </c>
      <c r="CQ190" s="2">
        <v>1585</v>
      </c>
      <c r="CR190" s="2">
        <v>1601</v>
      </c>
      <c r="CS190" s="2">
        <v>1546.3333</v>
      </c>
      <c r="CT190" s="2">
        <v>1524</v>
      </c>
      <c r="CU190" s="2">
        <v>1568.6666</v>
      </c>
      <c r="CV190" s="2">
        <v>1585</v>
      </c>
      <c r="CW190" s="2">
        <v>1554.6666</v>
      </c>
      <c r="CX190" s="2">
        <v>1534</v>
      </c>
      <c r="CY190" s="2">
        <v>1508.3333</v>
      </c>
      <c r="CZ190" s="2">
        <v>1511</v>
      </c>
      <c r="DA190" s="2">
        <v>1579.6666</v>
      </c>
      <c r="DB190" s="2">
        <v>1546</v>
      </c>
      <c r="DC190" s="2">
        <v>1485</v>
      </c>
      <c r="DD190" s="2">
        <v>1549.6666</v>
      </c>
      <c r="DE190" s="2">
        <v>1577.6666</v>
      </c>
      <c r="DF190" s="2">
        <v>1542.6666</v>
      </c>
      <c r="DG190" s="2">
        <v>1620</v>
      </c>
      <c r="DH190" s="2">
        <v>1616.6666</v>
      </c>
      <c r="DI190" s="2">
        <v>1675</v>
      </c>
      <c r="DJ190" s="2">
        <v>1657.3333</v>
      </c>
      <c r="DK190" s="2">
        <v>1627</v>
      </c>
      <c r="DL190" s="2">
        <v>1636</v>
      </c>
      <c r="DM190" s="2">
        <v>1620.6666</v>
      </c>
      <c r="DN190" s="2">
        <v>1620.3333</v>
      </c>
      <c r="DO190" s="2">
        <v>1620.6666</v>
      </c>
      <c r="DP190" s="2">
        <v>1624.6666</v>
      </c>
      <c r="DQ190" s="2">
        <v>1619.3333</v>
      </c>
      <c r="DR190" s="2">
        <v>1701.6666</v>
      </c>
      <c r="DS190" s="2">
        <v>1714.3333</v>
      </c>
      <c r="DT190" s="2">
        <v>1739.3333</v>
      </c>
      <c r="DU190" s="2">
        <v>1721</v>
      </c>
      <c r="DV190" s="2">
        <v>1642.6666</v>
      </c>
      <c r="DW190" s="2">
        <v>1634</v>
      </c>
      <c r="DX190" s="2">
        <v>1601.6666</v>
      </c>
      <c r="DY190" s="2">
        <v>1584.3333</v>
      </c>
      <c r="DZ190" s="2">
        <v>1566.6666</v>
      </c>
      <c r="EA190" s="2">
        <v>1584.6666</v>
      </c>
      <c r="EB190" s="2">
        <v>1553</v>
      </c>
      <c r="EC190" s="2">
        <v>1545.3333</v>
      </c>
      <c r="ED190" s="2">
        <v>1534</v>
      </c>
      <c r="EE190" s="2">
        <v>1541</v>
      </c>
      <c r="EF190" s="2">
        <v>1590</v>
      </c>
      <c r="EG190" s="2">
        <v>1613.6666</v>
      </c>
      <c r="EH190" s="2">
        <v>1627</v>
      </c>
      <c r="EI190" s="2">
        <v>1682.3333</v>
      </c>
      <c r="EJ190" s="2">
        <v>1677.3333</v>
      </c>
      <c r="EK190" s="2">
        <v>1719.3333</v>
      </c>
      <c r="EL190" s="2">
        <v>1703.3333</v>
      </c>
      <c r="EM190" s="2">
        <v>1664</v>
      </c>
      <c r="EN190" s="2">
        <v>1672.3333</v>
      </c>
      <c r="EO190" s="2">
        <v>1648</v>
      </c>
      <c r="EP190" s="2">
        <v>1644.3333</v>
      </c>
      <c r="EQ190" s="2">
        <v>1644.6666</v>
      </c>
      <c r="ER190" s="2">
        <v>1624.6666</v>
      </c>
      <c r="ES190" s="2">
        <v>1571</v>
      </c>
      <c r="ET190" s="2">
        <v>1562.6666</v>
      </c>
      <c r="EU190" s="2">
        <v>1557</v>
      </c>
      <c r="EV190" s="2">
        <v>1542.6666</v>
      </c>
      <c r="EW190" s="2">
        <v>1546</v>
      </c>
      <c r="EX190" s="2">
        <v>1551.6666</v>
      </c>
      <c r="EY190" s="2">
        <v>1564</v>
      </c>
      <c r="EZ190" s="2">
        <v>1531.3333</v>
      </c>
      <c r="FA190" s="2">
        <v>1494.3333</v>
      </c>
      <c r="FB190" s="2">
        <v>1486</v>
      </c>
      <c r="FC190" s="2">
        <v>1483</v>
      </c>
      <c r="FD190" s="2">
        <v>1475.3333</v>
      </c>
      <c r="FE190" s="2">
        <v>1469.3333</v>
      </c>
      <c r="FF190" s="2">
        <v>1458.3333</v>
      </c>
      <c r="FG190" s="2">
        <v>1445</v>
      </c>
      <c r="FH190" s="2">
        <v>1448</v>
      </c>
      <c r="FI190" s="2">
        <v>1465.3333</v>
      </c>
      <c r="FJ190" s="2">
        <v>1458.3333</v>
      </c>
      <c r="FK190" s="2">
        <v>1450.6666</v>
      </c>
      <c r="FL190" s="2">
        <v>1464.6666</v>
      </c>
      <c r="FM190" s="2">
        <v>1457.3333</v>
      </c>
      <c r="FN190" s="2">
        <v>1467.3333</v>
      </c>
      <c r="FO190" s="2">
        <v>1448.6666</v>
      </c>
      <c r="FP190" s="2">
        <v>1437</v>
      </c>
      <c r="FQ190" s="2">
        <v>1420</v>
      </c>
      <c r="FR190" s="2">
        <v>1390.3333</v>
      </c>
      <c r="FS190" s="2">
        <v>1375.6666</v>
      </c>
      <c r="FT190" s="2">
        <v>1383.3333</v>
      </c>
      <c r="FU190" s="2">
        <v>1396.6666</v>
      </c>
      <c r="FV190" s="2">
        <v>1364.3333</v>
      </c>
      <c r="FW190" s="2">
        <v>1362.6666</v>
      </c>
      <c r="FX190" s="2">
        <v>1382.3333</v>
      </c>
      <c r="FY190" s="2">
        <v>1353.6666</v>
      </c>
      <c r="FZ190" s="2">
        <v>1357</v>
      </c>
      <c r="GA190" s="2">
        <v>1334.3333</v>
      </c>
      <c r="GB190" s="2">
        <v>1322</v>
      </c>
      <c r="GC190" s="2">
        <v>1329</v>
      </c>
      <c r="GD190" s="2">
        <v>1314</v>
      </c>
      <c r="GE190" s="2">
        <v>1321.3333</v>
      </c>
      <c r="GF190" s="2">
        <v>1292.3333</v>
      </c>
      <c r="GG190" s="2">
        <v>1315.6666</v>
      </c>
      <c r="GH190" s="2">
        <v>1325</v>
      </c>
      <c r="GI190" s="2">
        <v>1305.6666</v>
      </c>
      <c r="GJ190" s="2">
        <v>1306</v>
      </c>
      <c r="GK190" s="2">
        <v>1331</v>
      </c>
      <c r="GL190" s="2">
        <v>1339</v>
      </c>
      <c r="GM190" s="2">
        <v>1329.3333</v>
      </c>
      <c r="GN190" s="2">
        <v>1332.6666</v>
      </c>
      <c r="GO190" s="2">
        <v>1362.3333</v>
      </c>
      <c r="GP190" s="2">
        <v>1365</v>
      </c>
      <c r="GQ190" s="2">
        <v>1350</v>
      </c>
      <c r="GR190" s="2">
        <v>1347.6666</v>
      </c>
      <c r="GS190" s="2">
        <v>1366</v>
      </c>
      <c r="GT190" s="2">
        <v>1381</v>
      </c>
      <c r="GU190" s="2">
        <v>1355</v>
      </c>
      <c r="GV190" s="2">
        <v>1378.6666</v>
      </c>
      <c r="GW190" s="2">
        <v>1406.6666</v>
      </c>
      <c r="GX190" s="2">
        <v>1384.6666</v>
      </c>
      <c r="GY190" s="2">
        <v>1376</v>
      </c>
      <c r="GZ190" s="2">
        <v>1350</v>
      </c>
      <c r="HA190" s="2">
        <v>1355.6666</v>
      </c>
      <c r="HB190" s="2">
        <v>1348.3333</v>
      </c>
      <c r="HC190" s="2">
        <v>1353.6666</v>
      </c>
      <c r="HD190" s="2">
        <v>1359</v>
      </c>
      <c r="HE190" s="2">
        <v>1346.3333</v>
      </c>
      <c r="HF190" s="2">
        <v>1386</v>
      </c>
      <c r="HG190" s="2">
        <v>1363.6666</v>
      </c>
      <c r="HH190" s="2">
        <v>1351.6666</v>
      </c>
      <c r="HI190" s="2">
        <v>1365.3333</v>
      </c>
      <c r="HJ190" s="2">
        <v>1365</v>
      </c>
      <c r="HK190" s="2">
        <v>1377.3333</v>
      </c>
      <c r="HL190" s="2">
        <v>1379</v>
      </c>
      <c r="HM190" s="2">
        <v>1422.6666</v>
      </c>
      <c r="HN190" s="2">
        <v>1419</v>
      </c>
      <c r="HO190" s="2">
        <v>1414.6666</v>
      </c>
      <c r="HP190" s="2">
        <v>1402.3333</v>
      </c>
      <c r="HQ190" s="2">
        <v>1399.6666</v>
      </c>
      <c r="HR190" s="2">
        <v>1386.3333</v>
      </c>
      <c r="HS190" s="2">
        <v>1383.6666</v>
      </c>
      <c r="HT190" s="2">
        <v>1379</v>
      </c>
      <c r="HU190" s="2">
        <v>1363.3333</v>
      </c>
      <c r="HV190" s="2">
        <v>1381</v>
      </c>
      <c r="HW190" s="2">
        <v>1369</v>
      </c>
      <c r="HX190" s="2">
        <v>1373</v>
      </c>
      <c r="HY190" s="2">
        <v>1369.6666</v>
      </c>
      <c r="HZ190" s="2">
        <v>1371.3333</v>
      </c>
      <c r="IA190" s="2">
        <v>1380.6666</v>
      </c>
      <c r="IB190" s="2">
        <v>1381.6666</v>
      </c>
      <c r="IC190" s="2">
        <v>1385</v>
      </c>
      <c r="ID190" s="2">
        <v>1370.3333</v>
      </c>
      <c r="IE190" s="2">
        <v>1356</v>
      </c>
      <c r="IF190" s="2">
        <v>1356.3333</v>
      </c>
      <c r="IG190" s="2">
        <v>1374</v>
      </c>
      <c r="IH190" s="2">
        <v>1355.3333</v>
      </c>
      <c r="II190" s="2">
        <v>1328.6666</v>
      </c>
      <c r="IJ190" s="2">
        <v>1321.6666</v>
      </c>
      <c r="IK190" s="2">
        <v>1305.6666</v>
      </c>
      <c r="IL190" s="2">
        <v>1343.6666</v>
      </c>
      <c r="IM190" s="2">
        <v>1333.6666</v>
      </c>
      <c r="IN190" s="2">
        <v>1311.6666</v>
      </c>
      <c r="IO190" s="2">
        <v>1284.3333</v>
      </c>
      <c r="IP190" s="2">
        <v>1274.6666</v>
      </c>
      <c r="IQ190" s="2">
        <v>1290.6666</v>
      </c>
      <c r="IR190" s="2">
        <v>1255.6666</v>
      </c>
      <c r="IS190" s="2">
        <v>1231.6666</v>
      </c>
      <c r="IT190" s="2">
        <v>1213.3333</v>
      </c>
    </row>
    <row r="191" spans="1:254" ht="15.9" customHeight="1">
      <c r="A191" s="65" t="s">
        <v>375</v>
      </c>
      <c r="B191" s="41" t="inlineStr">
        <is>
          <t>前澤給装工業</t>
        </is>
      </c>
      <c r="C191" s="45">
        <v>1615</v>
      </c>
      <c r="D191" s="16"/>
      <c r="E191" s="30">
        <v>1581</v>
      </c>
      <c r="F191" s="30">
        <v>1571</v>
      </c>
      <c r="G191" s="30">
        <v>1555</v>
      </c>
      <c r="H191" s="30">
        <v>1540</v>
      </c>
      <c r="I191" s="30">
        <v>1572</v>
      </c>
      <c r="J191" s="30">
        <v>1577</v>
      </c>
      <c r="K191" s="30">
        <v>1567</v>
      </c>
      <c r="L191" s="30">
        <v>1561</v>
      </c>
      <c r="M191" s="30">
        <v>1552</v>
      </c>
      <c r="N191" s="30">
        <v>1529</v>
      </c>
      <c r="O191" s="30">
        <v>1537</v>
      </c>
      <c r="P191" s="30">
        <v>1528</v>
      </c>
      <c r="Q191" s="30">
        <v>1531</v>
      </c>
      <c r="R191" s="30">
        <v>1519</v>
      </c>
      <c r="S191" s="30">
        <v>1548</v>
      </c>
      <c r="T191" s="30">
        <v>1539</v>
      </c>
      <c r="U191" s="30">
        <v>1536</v>
      </c>
      <c r="V191" s="30">
        <v>1539</v>
      </c>
      <c r="W191" s="30">
        <v>1549</v>
      </c>
      <c r="X191" s="30">
        <v>1537</v>
      </c>
      <c r="Y191" s="30">
        <v>1506</v>
      </c>
      <c r="Z191" s="30">
        <v>1524</v>
      </c>
      <c r="AA191" s="30">
        <v>1520</v>
      </c>
      <c r="AB191" s="30">
        <v>1518</v>
      </c>
      <c r="AC191" s="30">
        <v>1524</v>
      </c>
      <c r="AD191" s="30">
        <v>1496</v>
      </c>
      <c r="AE191" s="30">
        <v>1487</v>
      </c>
      <c r="AF191" s="30">
        <v>1494</v>
      </c>
      <c r="AG191" s="30">
        <v>1483</v>
      </c>
      <c r="AH191" s="30">
        <v>1473</v>
      </c>
      <c r="AI191" s="30">
        <v>1456</v>
      </c>
      <c r="AJ191" s="30">
        <v>1449</v>
      </c>
      <c r="AK191" s="30">
        <v>1468</v>
      </c>
      <c r="AL191" s="30">
        <v>1459</v>
      </c>
      <c r="AM191" s="30">
        <v>1454</v>
      </c>
      <c r="AN191" s="30">
        <v>1454</v>
      </c>
      <c r="AO191" s="30">
        <v>1434</v>
      </c>
      <c r="AP191" s="30">
        <v>1430</v>
      </c>
      <c r="AQ191" s="30">
        <v>1418</v>
      </c>
      <c r="AR191" s="30">
        <v>1405</v>
      </c>
      <c r="AS191" s="30">
        <v>1418</v>
      </c>
      <c r="AT191" s="30">
        <v>1419</v>
      </c>
      <c r="AU191" s="30">
        <v>1410</v>
      </c>
      <c r="AV191" s="30">
        <v>1420</v>
      </c>
      <c r="AW191" s="30">
        <v>1388</v>
      </c>
      <c r="AX191" s="30">
        <v>1374</v>
      </c>
      <c r="AY191" s="30">
        <v>1360</v>
      </c>
      <c r="AZ191" s="30">
        <v>1387</v>
      </c>
      <c r="BA191" s="30">
        <v>1417</v>
      </c>
      <c r="BB191" s="30">
        <v>1407</v>
      </c>
      <c r="BC191" s="30">
        <v>1409</v>
      </c>
      <c r="BD191" s="30">
        <v>1402</v>
      </c>
      <c r="BE191" s="30">
        <v>1410</v>
      </c>
      <c r="BF191" s="30">
        <v>1410</v>
      </c>
      <c r="BG191" s="30">
        <v>1410</v>
      </c>
      <c r="BH191" s="30">
        <v>1412</v>
      </c>
      <c r="BI191" s="30">
        <v>1445</v>
      </c>
      <c r="BJ191" s="30">
        <v>1442</v>
      </c>
      <c r="BK191" s="30">
        <v>1486</v>
      </c>
      <c r="BL191" s="30">
        <v>1462</v>
      </c>
      <c r="BM191" s="2">
        <v>1500</v>
      </c>
      <c r="BN191" s="2">
        <v>1506</v>
      </c>
      <c r="BO191" s="2">
        <v>1508</v>
      </c>
      <c r="BP191" s="2">
        <v>1496</v>
      </c>
      <c r="BQ191" s="2">
        <v>1505</v>
      </c>
      <c r="BR191" s="2">
        <v>1488</v>
      </c>
      <c r="BS191" s="2">
        <v>1492</v>
      </c>
      <c r="BT191" s="2">
        <v>1484</v>
      </c>
      <c r="BU191" s="2">
        <v>1486</v>
      </c>
      <c r="BV191" s="2">
        <v>1497</v>
      </c>
      <c r="BW191" s="2">
        <v>1501</v>
      </c>
      <c r="BX191" s="2">
        <v>1525</v>
      </c>
      <c r="BY191" s="2">
        <v>1554</v>
      </c>
      <c r="BZ191" s="2">
        <v>1551</v>
      </c>
      <c r="CA191" s="2">
        <v>1555</v>
      </c>
      <c r="CB191" s="2">
        <v>1567</v>
      </c>
      <c r="CC191" s="2">
        <v>1568</v>
      </c>
      <c r="CD191" s="2">
        <v>1574</v>
      </c>
      <c r="CE191" s="2">
        <v>1591</v>
      </c>
      <c r="CF191" s="2">
        <v>1607</v>
      </c>
      <c r="CG191" s="2">
        <v>1618</v>
      </c>
      <c r="CH191" s="2">
        <v>1620</v>
      </c>
      <c r="CI191" s="2">
        <v>1589</v>
      </c>
      <c r="CJ191" s="2">
        <v>1586</v>
      </c>
      <c r="CK191" s="2">
        <v>1580</v>
      </c>
      <c r="CL191" s="2">
        <v>1572</v>
      </c>
      <c r="CM191" s="2">
        <v>1572</v>
      </c>
      <c r="CN191" s="2">
        <v>1535</v>
      </c>
      <c r="CO191" s="2">
        <v>1541</v>
      </c>
      <c r="CP191" s="2">
        <v>1590</v>
      </c>
      <c r="CQ191" s="2">
        <v>1581</v>
      </c>
      <c r="CR191" s="2">
        <v>1600</v>
      </c>
      <c r="CS191" s="2">
        <v>1565</v>
      </c>
      <c r="CT191" s="2">
        <v>1558</v>
      </c>
      <c r="CU191" s="2">
        <v>1629</v>
      </c>
      <c r="CV191" s="2">
        <v>1647</v>
      </c>
      <c r="CW191" s="2">
        <v>1627</v>
      </c>
      <c r="CX191" s="2">
        <v>1618</v>
      </c>
      <c r="CY191" s="2">
        <v>1621</v>
      </c>
      <c r="CZ191" s="2">
        <v>1621</v>
      </c>
      <c r="DA191" s="2">
        <v>1643</v>
      </c>
      <c r="DB191" s="2">
        <v>1624</v>
      </c>
      <c r="DC191" s="2">
        <v>1583</v>
      </c>
      <c r="DD191" s="2">
        <v>1650</v>
      </c>
      <c r="DE191" s="2">
        <v>1701</v>
      </c>
      <c r="DF191" s="2">
        <v>1640</v>
      </c>
      <c r="DG191" s="2">
        <v>1712</v>
      </c>
      <c r="DH191" s="2">
        <v>1720</v>
      </c>
      <c r="DI191" s="2">
        <v>1713</v>
      </c>
      <c r="DJ191" s="2">
        <v>1700</v>
      </c>
      <c r="DK191" s="2">
        <v>1691</v>
      </c>
      <c r="DL191" s="2">
        <v>1650</v>
      </c>
      <c r="DM191" s="2">
        <v>1651</v>
      </c>
      <c r="DN191" s="2">
        <v>1653</v>
      </c>
      <c r="DO191" s="2">
        <v>1661</v>
      </c>
      <c r="DP191" s="2">
        <v>1642</v>
      </c>
      <c r="DQ191" s="2">
        <v>1641</v>
      </c>
      <c r="DR191" s="2">
        <v>1648</v>
      </c>
      <c r="DS191" s="2">
        <v>1662</v>
      </c>
      <c r="DT191" s="2">
        <v>1704</v>
      </c>
      <c r="DU191" s="2">
        <v>1692</v>
      </c>
      <c r="DV191" s="2">
        <v>1670</v>
      </c>
      <c r="DW191" s="2">
        <v>1664</v>
      </c>
      <c r="DX191" s="2">
        <v>1640</v>
      </c>
      <c r="DY191" s="2">
        <v>1621</v>
      </c>
      <c r="DZ191" s="2">
        <v>1617</v>
      </c>
      <c r="EA191" s="2">
        <v>1609</v>
      </c>
      <c r="EB191" s="2">
        <v>1607</v>
      </c>
      <c r="EC191" s="2">
        <v>1621</v>
      </c>
      <c r="ED191" s="2">
        <v>1627</v>
      </c>
      <c r="EE191" s="2">
        <v>1645</v>
      </c>
      <c r="EF191" s="2">
        <v>1690</v>
      </c>
      <c r="EG191" s="2">
        <v>1680</v>
      </c>
      <c r="EH191" s="2">
        <v>1663</v>
      </c>
      <c r="EI191" s="2">
        <v>1693</v>
      </c>
      <c r="EJ191" s="2">
        <v>1736</v>
      </c>
      <c r="EK191" s="2">
        <v>1743</v>
      </c>
      <c r="EL191" s="2">
        <v>1744</v>
      </c>
      <c r="EM191" s="2">
        <v>1682</v>
      </c>
      <c r="EN191" s="2">
        <v>1615</v>
      </c>
      <c r="EO191" s="2">
        <v>1581</v>
      </c>
      <c r="EP191" s="2">
        <v>1580</v>
      </c>
      <c r="EQ191" s="2">
        <v>1590</v>
      </c>
      <c r="ER191" s="2">
        <v>1593</v>
      </c>
      <c r="ES191" s="2">
        <v>1588</v>
      </c>
      <c r="ET191" s="2">
        <v>1573</v>
      </c>
      <c r="EU191" s="2">
        <v>1569</v>
      </c>
      <c r="EV191" s="2">
        <v>1553</v>
      </c>
      <c r="EW191" s="2">
        <v>1550</v>
      </c>
      <c r="EX191" s="2">
        <v>1551</v>
      </c>
      <c r="EY191" s="2">
        <v>1537</v>
      </c>
      <c r="EZ191" s="2">
        <v>1530</v>
      </c>
      <c r="FA191" s="2">
        <v>1550</v>
      </c>
      <c r="FB191" s="2">
        <v>1541</v>
      </c>
      <c r="FC191" s="2">
        <v>1519</v>
      </c>
      <c r="FD191" s="2">
        <v>1510</v>
      </c>
      <c r="FE191" s="2">
        <v>1501</v>
      </c>
      <c r="FF191" s="2">
        <v>1492</v>
      </c>
      <c r="FG191" s="2">
        <v>1491</v>
      </c>
      <c r="FH191" s="2">
        <v>1497</v>
      </c>
      <c r="FI191" s="2">
        <v>1489</v>
      </c>
      <c r="FJ191" s="2">
        <v>1494</v>
      </c>
      <c r="FK191" s="2">
        <v>1485</v>
      </c>
      <c r="FL191" s="2">
        <v>1480</v>
      </c>
      <c r="FM191" s="2">
        <v>1480</v>
      </c>
      <c r="FN191" s="2">
        <v>1483</v>
      </c>
      <c r="FO191" s="2">
        <v>1497</v>
      </c>
      <c r="FP191" s="2">
        <v>1518</v>
      </c>
      <c r="FQ191" s="2">
        <v>1503</v>
      </c>
      <c r="FR191" s="2">
        <v>1508</v>
      </c>
      <c r="FS191" s="2">
        <v>1488</v>
      </c>
      <c r="FT191" s="2">
        <v>1451</v>
      </c>
      <c r="FU191" s="2">
        <v>1428</v>
      </c>
      <c r="FV191" s="2">
        <v>1426</v>
      </c>
      <c r="FW191" s="2">
        <v>1436</v>
      </c>
      <c r="FX191" s="2">
        <v>1460</v>
      </c>
      <c r="FY191" s="2">
        <v>1462</v>
      </c>
      <c r="FZ191" s="2">
        <v>1460</v>
      </c>
      <c r="GA191" s="2">
        <v>1444</v>
      </c>
      <c r="GB191" s="2">
        <v>1443</v>
      </c>
      <c r="GC191" s="2">
        <v>1452</v>
      </c>
      <c r="GD191" s="2">
        <v>1440</v>
      </c>
      <c r="GE191" s="2">
        <v>1435</v>
      </c>
      <c r="GF191" s="2">
        <v>1420</v>
      </c>
      <c r="GG191" s="2">
        <v>1425</v>
      </c>
      <c r="GH191" s="2">
        <v>1416</v>
      </c>
      <c r="GI191" s="2">
        <v>1430</v>
      </c>
      <c r="GJ191" s="2">
        <v>1433</v>
      </c>
      <c r="GK191" s="2">
        <v>1458</v>
      </c>
      <c r="GL191" s="2">
        <v>1482</v>
      </c>
      <c r="GM191" s="2">
        <v>1461</v>
      </c>
      <c r="GN191" s="2">
        <v>1444</v>
      </c>
      <c r="GO191" s="2">
        <v>1425</v>
      </c>
      <c r="GP191" s="2">
        <v>1419</v>
      </c>
      <c r="GQ191" s="2">
        <v>1424</v>
      </c>
      <c r="GR191" s="2">
        <v>1416</v>
      </c>
      <c r="GS191" s="2">
        <v>1426</v>
      </c>
      <c r="GT191" s="2">
        <v>1415</v>
      </c>
      <c r="GU191" s="2">
        <v>1403</v>
      </c>
      <c r="GV191" s="2">
        <v>1419</v>
      </c>
      <c r="GW191" s="2">
        <v>1440</v>
      </c>
      <c r="GX191" s="2">
        <v>1445</v>
      </c>
      <c r="GY191" s="2">
        <v>1451</v>
      </c>
      <c r="GZ191" s="2">
        <v>1450</v>
      </c>
      <c r="HA191" s="2">
        <v>1440</v>
      </c>
      <c r="HB191" s="2">
        <v>1436</v>
      </c>
      <c r="HC191" s="2">
        <v>1440</v>
      </c>
      <c r="HD191" s="2">
        <v>1482</v>
      </c>
      <c r="HE191" s="2">
        <v>1487</v>
      </c>
      <c r="HF191" s="2">
        <v>1530</v>
      </c>
      <c r="HG191" s="2">
        <v>1527</v>
      </c>
      <c r="HH191" s="2">
        <v>1517</v>
      </c>
      <c r="HI191" s="2">
        <v>1531</v>
      </c>
      <c r="HJ191" s="2">
        <v>1495</v>
      </c>
      <c r="HK191" s="2">
        <v>1492</v>
      </c>
      <c r="HL191" s="2">
        <v>1492</v>
      </c>
      <c r="HM191" s="2">
        <v>1491</v>
      </c>
      <c r="HN191" s="2">
        <v>1494</v>
      </c>
      <c r="HO191" s="2">
        <v>1495</v>
      </c>
      <c r="HP191" s="2">
        <v>1486</v>
      </c>
      <c r="HQ191" s="2">
        <v>1487</v>
      </c>
      <c r="HR191" s="2">
        <v>1499</v>
      </c>
      <c r="HS191" s="2">
        <v>1494</v>
      </c>
      <c r="HT191" s="2">
        <v>1493</v>
      </c>
      <c r="HU191" s="2">
        <v>1450</v>
      </c>
      <c r="HV191" s="2">
        <v>1431</v>
      </c>
      <c r="HW191" s="2">
        <v>1417</v>
      </c>
      <c r="HX191" s="2">
        <v>1426</v>
      </c>
      <c r="HY191" s="2">
        <v>1424</v>
      </c>
      <c r="HZ191" s="2">
        <v>1429</v>
      </c>
      <c r="IA191" s="2">
        <v>1434</v>
      </c>
      <c r="IB191" s="2">
        <v>1418</v>
      </c>
      <c r="IC191" s="2">
        <v>1405</v>
      </c>
      <c r="ID191" s="2">
        <v>1405</v>
      </c>
      <c r="IE191" s="2">
        <v>1405</v>
      </c>
      <c r="IF191" s="2">
        <v>1411</v>
      </c>
      <c r="IG191" s="2">
        <v>1407</v>
      </c>
      <c r="IH191" s="2">
        <v>1392</v>
      </c>
      <c r="II191" s="2">
        <v>1394</v>
      </c>
      <c r="IJ191" s="2">
        <v>1413</v>
      </c>
      <c r="IK191" s="2">
        <v>1401</v>
      </c>
      <c r="IL191" s="2">
        <v>1384</v>
      </c>
      <c r="IM191" s="2">
        <v>1301</v>
      </c>
      <c r="IN191" s="2">
        <v>1281</v>
      </c>
      <c r="IO191" s="2">
        <v>1278</v>
      </c>
      <c r="IP191" s="2">
        <v>1263</v>
      </c>
      <c r="IQ191" s="2">
        <v>1268</v>
      </c>
      <c r="IR191" s="2">
        <v>1247</v>
      </c>
      <c r="IS191" s="2">
        <v>1238</v>
      </c>
      <c r="IT191" s="2">
        <v>1232</v>
      </c>
    </row>
    <row r="192" spans="1:254" ht="15.9" customHeight="1">
      <c r="A192" s="65" t="s">
        <v>376</v>
      </c>
      <c r="B192" s="41" t="s">
        <v>377</v>
      </c>
      <c r="C192" s="45">
        <v>1617</v>
      </c>
      <c r="D192" s="16">
        <v>14</v>
      </c>
      <c r="E192" s="30">
        <v>1603</v>
      </c>
      <c r="F192" s="30">
        <v>1599</v>
      </c>
      <c r="G192" s="30">
        <v>1591.5</v>
      </c>
      <c r="H192" s="30">
        <v>1595</v>
      </c>
      <c r="I192" s="30">
        <v>1648</v>
      </c>
      <c r="J192" s="30">
        <v>1678.5</v>
      </c>
      <c r="K192" s="30">
        <v>1676</v>
      </c>
      <c r="L192" s="30">
        <v>1673.5</v>
      </c>
      <c r="M192" s="30">
        <v>1660</v>
      </c>
      <c r="N192" s="30">
        <v>1645</v>
      </c>
      <c r="O192" s="30">
        <v>1655.5</v>
      </c>
      <c r="P192" s="30">
        <v>1667.5</v>
      </c>
      <c r="Q192" s="30">
        <v>1675.5</v>
      </c>
      <c r="R192" s="30">
        <v>1670</v>
      </c>
      <c r="S192" s="30">
        <v>1670.5</v>
      </c>
      <c r="T192" s="30">
        <v>1655.5</v>
      </c>
      <c r="U192" s="30">
        <v>1663.5</v>
      </c>
      <c r="V192" s="30">
        <v>1655.5</v>
      </c>
      <c r="W192" s="30">
        <v>1663.5</v>
      </c>
      <c r="X192" s="30">
        <v>1687</v>
      </c>
      <c r="Y192" s="30">
        <v>1716</v>
      </c>
      <c r="Z192" s="30">
        <v>1736</v>
      </c>
      <c r="AA192" s="30">
        <v>1710</v>
      </c>
      <c r="AB192" s="30">
        <v>1712</v>
      </c>
      <c r="AC192" s="30">
        <v>1683</v>
      </c>
      <c r="AD192" s="30">
        <v>1667</v>
      </c>
      <c r="AE192" s="30">
        <v>1664.5</v>
      </c>
      <c r="AF192" s="30">
        <v>1639</v>
      </c>
      <c r="AG192" s="30">
        <v>1591</v>
      </c>
      <c r="AH192" s="30">
        <v>1642.5</v>
      </c>
      <c r="AI192" s="30">
        <v>1637</v>
      </c>
      <c r="AJ192" s="30">
        <v>1610.5</v>
      </c>
      <c r="AK192" s="30">
        <v>1621.5</v>
      </c>
      <c r="AL192" s="30">
        <v>1619</v>
      </c>
      <c r="AM192" s="30">
        <v>1619</v>
      </c>
      <c r="AN192" s="30">
        <v>1646.5</v>
      </c>
      <c r="AO192" s="30">
        <v>1642.5</v>
      </c>
      <c r="AP192" s="30">
        <v>1648</v>
      </c>
      <c r="AQ192" s="30">
        <v>1688</v>
      </c>
      <c r="AR192" s="30">
        <v>1695</v>
      </c>
      <c r="AS192" s="30">
        <v>1713.5</v>
      </c>
      <c r="AT192" s="30">
        <v>1688</v>
      </c>
      <c r="AU192" s="30">
        <v>1673</v>
      </c>
      <c r="AV192" s="30">
        <v>1703</v>
      </c>
      <c r="AW192" s="30">
        <v>1707.5</v>
      </c>
      <c r="AX192" s="30">
        <v>1664.5</v>
      </c>
      <c r="AY192" s="30">
        <v>1683</v>
      </c>
      <c r="AZ192" s="30">
        <v>1717.5</v>
      </c>
      <c r="BA192" s="30">
        <v>1731</v>
      </c>
      <c r="BB192" s="30">
        <v>1726</v>
      </c>
      <c r="BC192" s="30">
        <v>1745</v>
      </c>
      <c r="BD192" s="30">
        <v>1757.5</v>
      </c>
      <c r="BE192" s="30">
        <v>1766</v>
      </c>
      <c r="BF192" s="30">
        <v>1740.5</v>
      </c>
      <c r="BG192" s="30">
        <v>1751</v>
      </c>
      <c r="BH192" s="30">
        <v>1778.5</v>
      </c>
      <c r="BI192" s="30">
        <v>1741</v>
      </c>
      <c r="BJ192" s="30">
        <v>1730.5</v>
      </c>
      <c r="BK192" s="30">
        <v>1972.5</v>
      </c>
      <c r="BL192" s="30">
        <v>2055</v>
      </c>
      <c r="BM192" s="2">
        <v>2063.5</v>
      </c>
      <c r="BN192" s="2">
        <v>2053</v>
      </c>
      <c r="BO192" s="2">
        <v>2085</v>
      </c>
      <c r="BP192" s="2">
        <v>2083</v>
      </c>
      <c r="BQ192" s="2">
        <v>2081</v>
      </c>
      <c r="BR192" s="2">
        <v>2057.5</v>
      </c>
      <c r="BS192" s="2">
        <v>2083</v>
      </c>
      <c r="BT192" s="2">
        <v>2068</v>
      </c>
      <c r="BU192" s="2">
        <v>2069.5</v>
      </c>
      <c r="BV192" s="2">
        <v>2087</v>
      </c>
      <c r="BW192" s="2">
        <v>2073</v>
      </c>
      <c r="BX192" s="2">
        <v>2094</v>
      </c>
      <c r="BY192" s="2">
        <v>2149</v>
      </c>
      <c r="BZ192" s="2">
        <v>2173</v>
      </c>
      <c r="CA192" s="2">
        <v>2208</v>
      </c>
      <c r="CB192" s="2">
        <v>2233.5</v>
      </c>
      <c r="CC192" s="2">
        <v>2177</v>
      </c>
      <c r="CD192" s="2">
        <v>2172.5</v>
      </c>
      <c r="CE192" s="2">
        <v>2224.5</v>
      </c>
      <c r="CF192" s="2">
        <v>2229.5</v>
      </c>
      <c r="CG192" s="2">
        <v>2250</v>
      </c>
      <c r="CH192" s="2">
        <v>2256.5</v>
      </c>
      <c r="CI192" s="2">
        <v>2260.5</v>
      </c>
      <c r="CJ192" s="2">
        <v>2256</v>
      </c>
      <c r="CK192" s="2">
        <v>2236.5</v>
      </c>
      <c r="CL192" s="2">
        <v>2215</v>
      </c>
      <c r="CM192" s="2">
        <v>2211.5</v>
      </c>
      <c r="CN192" s="2">
        <v>2209</v>
      </c>
      <c r="CO192" s="2">
        <v>2231</v>
      </c>
      <c r="CP192" s="2">
        <v>2282.5</v>
      </c>
      <c r="CQ192" s="2">
        <v>2251</v>
      </c>
      <c r="CR192" s="2">
        <v>2225</v>
      </c>
      <c r="CS192" s="2">
        <v>2141</v>
      </c>
      <c r="CT192" s="2">
        <v>2100</v>
      </c>
      <c r="CU192" s="2">
        <v>2144.5</v>
      </c>
      <c r="CV192" s="2">
        <v>2173</v>
      </c>
      <c r="CW192" s="2">
        <v>2138</v>
      </c>
      <c r="CX192" s="2">
        <v>2110</v>
      </c>
      <c r="CY192" s="2">
        <v>2085</v>
      </c>
      <c r="CZ192" s="2">
        <v>2091.5</v>
      </c>
      <c r="DA192" s="2">
        <v>2200.5</v>
      </c>
      <c r="DB192" s="2">
        <v>2147.5</v>
      </c>
      <c r="DC192" s="2">
        <v>2102</v>
      </c>
      <c r="DD192" s="2">
        <v>2163.5</v>
      </c>
      <c r="DE192" s="2">
        <v>2200.5</v>
      </c>
      <c r="DF192" s="2">
        <v>2181</v>
      </c>
      <c r="DG192" s="2">
        <v>2263</v>
      </c>
      <c r="DH192" s="2">
        <v>2295</v>
      </c>
      <c r="DI192" s="2">
        <v>2293</v>
      </c>
      <c r="DJ192" s="2">
        <v>2304.5</v>
      </c>
      <c r="DK192" s="2">
        <v>2295</v>
      </c>
      <c r="DL192" s="2">
        <v>2326.5</v>
      </c>
      <c r="DM192" s="2">
        <v>2300</v>
      </c>
      <c r="DN192" s="2">
        <v>2334.5</v>
      </c>
      <c r="DO192" s="2">
        <v>2358.5</v>
      </c>
      <c r="DP192" s="2">
        <v>2293.5</v>
      </c>
      <c r="DQ192" s="2">
        <v>2207.5</v>
      </c>
      <c r="DR192" s="2">
        <v>2240</v>
      </c>
      <c r="DS192" s="2">
        <v>2375</v>
      </c>
      <c r="DT192" s="2">
        <v>2399.5</v>
      </c>
      <c r="DU192" s="2">
        <v>2375.5</v>
      </c>
      <c r="DV192" s="2">
        <v>2346.5</v>
      </c>
      <c r="DW192" s="2">
        <v>2369.5</v>
      </c>
      <c r="DX192" s="2">
        <v>2368</v>
      </c>
      <c r="DY192" s="2">
        <v>2344</v>
      </c>
      <c r="DZ192" s="2">
        <v>2343.5</v>
      </c>
      <c r="EA192" s="2">
        <v>2360</v>
      </c>
      <c r="EB192" s="2">
        <v>2340.5</v>
      </c>
      <c r="EC192" s="2">
        <v>2359</v>
      </c>
      <c r="ED192" s="2">
        <v>2389</v>
      </c>
      <c r="EE192" s="2">
        <v>2396.5</v>
      </c>
      <c r="EF192" s="2">
        <v>2395.5</v>
      </c>
      <c r="EG192" s="2">
        <v>2401</v>
      </c>
      <c r="EH192" s="2">
        <v>2391.5</v>
      </c>
      <c r="EI192" s="2">
        <v>2358</v>
      </c>
      <c r="EJ192" s="2">
        <v>2362.5</v>
      </c>
      <c r="EK192" s="2">
        <v>2349</v>
      </c>
      <c r="EL192" s="2">
        <v>2360.5</v>
      </c>
      <c r="EM192" s="2">
        <v>2384.5</v>
      </c>
      <c r="EN192" s="2">
        <v>2389</v>
      </c>
      <c r="EO192" s="2">
        <v>2370.5</v>
      </c>
      <c r="EP192" s="2">
        <v>2389.5</v>
      </c>
      <c r="EQ192" s="2">
        <v>2344.5</v>
      </c>
      <c r="ER192" s="2">
        <v>2338.5</v>
      </c>
      <c r="ES192" s="2">
        <v>2358</v>
      </c>
      <c r="ET192" s="2">
        <v>2359</v>
      </c>
      <c r="EU192" s="2">
        <v>2401.5</v>
      </c>
      <c r="EV192" s="2">
        <v>2375</v>
      </c>
      <c r="EW192" s="2">
        <v>2342.5</v>
      </c>
      <c r="EX192" s="2">
        <v>2335.5</v>
      </c>
      <c r="EY192" s="2">
        <v>2335.5</v>
      </c>
      <c r="EZ192" s="2">
        <v>2317.5</v>
      </c>
      <c r="FA192" s="2">
        <v>2323</v>
      </c>
      <c r="FB192" s="2">
        <v>2329</v>
      </c>
      <c r="FC192" s="2">
        <v>2299</v>
      </c>
      <c r="FD192" s="2">
        <v>2283.5</v>
      </c>
      <c r="FE192" s="2">
        <v>2274</v>
      </c>
      <c r="FF192" s="2">
        <v>2233</v>
      </c>
      <c r="FG192" s="2">
        <v>2222</v>
      </c>
      <c r="FH192" s="2">
        <v>2181</v>
      </c>
      <c r="FI192" s="2">
        <v>2177</v>
      </c>
      <c r="FJ192" s="2">
        <v>2112</v>
      </c>
      <c r="FK192" s="2">
        <v>2094.5</v>
      </c>
      <c r="FL192" s="2">
        <v>1955</v>
      </c>
      <c r="FM192" s="2">
        <v>1926</v>
      </c>
      <c r="FN192" s="2">
        <v>1948</v>
      </c>
      <c r="FO192" s="2">
        <v>1950</v>
      </c>
      <c r="FP192" s="2">
        <v>1941</v>
      </c>
      <c r="FQ192" s="2">
        <v>1919.5</v>
      </c>
      <c r="FR192" s="2">
        <v>1901</v>
      </c>
      <c r="FS192" s="2">
        <v>1911</v>
      </c>
      <c r="FT192" s="2">
        <v>1890</v>
      </c>
      <c r="FU192" s="2">
        <v>1882</v>
      </c>
      <c r="FV192" s="2">
        <v>1869</v>
      </c>
      <c r="FW192" s="2">
        <v>1854</v>
      </c>
      <c r="FX192" s="2">
        <v>1800.5</v>
      </c>
      <c r="FY192" s="2">
        <v>1801</v>
      </c>
      <c r="FZ192" s="2">
        <v>1864.5</v>
      </c>
      <c r="GA192" s="2">
        <v>1848</v>
      </c>
      <c r="GB192" s="2">
        <v>1815</v>
      </c>
      <c r="GC192" s="2">
        <v>1878.5</v>
      </c>
      <c r="GD192" s="2">
        <v>1857</v>
      </c>
      <c r="GE192" s="2">
        <v>1843</v>
      </c>
      <c r="GF192" s="2">
        <v>1834.5</v>
      </c>
      <c r="GG192" s="2">
        <v>1816.5</v>
      </c>
      <c r="GH192" s="2">
        <v>1826</v>
      </c>
      <c r="GI192" s="2">
        <v>1835.5</v>
      </c>
      <c r="GJ192" s="2">
        <v>1828.5</v>
      </c>
      <c r="GK192" s="2">
        <v>1887.5</v>
      </c>
      <c r="GL192" s="2">
        <v>1898</v>
      </c>
      <c r="GM192" s="2">
        <v>1890.5</v>
      </c>
      <c r="GN192" s="2">
        <v>1905.5</v>
      </c>
      <c r="GO192" s="2">
        <v>1913</v>
      </c>
      <c r="GP192" s="2">
        <v>1909.5</v>
      </c>
      <c r="GQ192" s="2">
        <v>1915.5</v>
      </c>
      <c r="GR192" s="2">
        <v>1899.5</v>
      </c>
      <c r="GS192" s="2">
        <v>1875.5</v>
      </c>
      <c r="GT192" s="2">
        <v>1879.5</v>
      </c>
      <c r="GU192" s="2">
        <v>1852</v>
      </c>
      <c r="GV192" s="2">
        <v>1935.5</v>
      </c>
      <c r="GW192" s="2">
        <v>1987.5</v>
      </c>
      <c r="GX192" s="2">
        <v>1977</v>
      </c>
      <c r="GY192" s="2">
        <v>1966</v>
      </c>
      <c r="GZ192" s="2">
        <v>1980.5</v>
      </c>
      <c r="HA192" s="2">
        <v>1952</v>
      </c>
      <c r="HB192" s="2">
        <v>1933</v>
      </c>
      <c r="HC192" s="2">
        <v>1929</v>
      </c>
      <c r="HD192" s="2">
        <v>1998</v>
      </c>
      <c r="HE192" s="2">
        <v>2000</v>
      </c>
      <c r="HF192" s="2">
        <v>2011</v>
      </c>
      <c r="HG192" s="2">
        <v>2015.5</v>
      </c>
      <c r="HH192" s="2">
        <v>2001.5</v>
      </c>
      <c r="HI192" s="2">
        <v>2004</v>
      </c>
      <c r="HJ192" s="2">
        <v>2031.5</v>
      </c>
      <c r="HK192" s="2">
        <v>2012.5</v>
      </c>
      <c r="HL192" s="2">
        <v>2007.5</v>
      </c>
      <c r="HM192" s="2">
        <v>2011.5</v>
      </c>
      <c r="HN192" s="2">
        <v>2017</v>
      </c>
      <c r="HO192" s="2">
        <v>2006</v>
      </c>
      <c r="HP192" s="2">
        <v>1978.5</v>
      </c>
      <c r="HQ192" s="2">
        <v>2007</v>
      </c>
      <c r="HR192" s="2">
        <v>1993.5</v>
      </c>
      <c r="HS192" s="2">
        <v>1971</v>
      </c>
      <c r="HT192" s="2">
        <v>1939.5</v>
      </c>
      <c r="HU192" s="2">
        <v>1930.5</v>
      </c>
      <c r="HV192" s="2">
        <v>1905</v>
      </c>
      <c r="HW192" s="2">
        <v>1867</v>
      </c>
      <c r="HX192" s="2">
        <v>1871.5</v>
      </c>
      <c r="HY192" s="2">
        <v>1892</v>
      </c>
      <c r="HZ192" s="2">
        <v>1877</v>
      </c>
      <c r="IA192" s="2">
        <v>1914.5</v>
      </c>
      <c r="IB192" s="2">
        <v>1911.5</v>
      </c>
      <c r="IC192" s="2">
        <v>1907.5</v>
      </c>
      <c r="ID192" s="2">
        <v>1906</v>
      </c>
      <c r="IE192" s="2">
        <v>1930.5</v>
      </c>
      <c r="IF192" s="2">
        <v>1943.5</v>
      </c>
      <c r="IG192" s="2">
        <v>1942.5</v>
      </c>
      <c r="IH192" s="2">
        <v>1961</v>
      </c>
      <c r="II192" s="2">
        <v>1952</v>
      </c>
      <c r="IJ192" s="2">
        <v>1941</v>
      </c>
      <c r="IK192" s="2">
        <v>1950</v>
      </c>
      <c r="IL192" s="2">
        <v>1956.5</v>
      </c>
      <c r="IM192" s="2">
        <v>1964</v>
      </c>
      <c r="IN192" s="2">
        <v>1958</v>
      </c>
      <c r="IO192" s="2">
        <v>1942</v>
      </c>
      <c r="IP192" s="2">
        <v>1906.5</v>
      </c>
      <c r="IQ192" s="2">
        <v>1949.5</v>
      </c>
      <c r="IR192" s="2">
        <v>1942.5</v>
      </c>
      <c r="IS192" s="2">
        <v>1917</v>
      </c>
      <c r="IT192" s="2">
        <v>1917</v>
      </c>
    </row>
    <row r="193" spans="1:254" ht="15.9" customHeight="1">
      <c r="A193" s="65" t="s">
        <v>378</v>
      </c>
      <c r="B193" s="41" t="s">
        <v>379</v>
      </c>
      <c r="C193" s="45">
        <v>2202</v>
      </c>
      <c r="D193" s="16">
        <v>-48</v>
      </c>
      <c r="E193" s="30">
        <v>2250</v>
      </c>
      <c r="F193" s="30">
        <v>2160</v>
      </c>
      <c r="G193" s="30">
        <v>1997</v>
      </c>
      <c r="H193" s="30">
        <v>1982</v>
      </c>
      <c r="I193" s="30">
        <v>2028</v>
      </c>
      <c r="J193" s="30">
        <v>2015</v>
      </c>
      <c r="K193" s="30">
        <v>1990</v>
      </c>
      <c r="L193" s="30">
        <v>2021</v>
      </c>
      <c r="M193" s="30">
        <v>2008</v>
      </c>
      <c r="N193" s="30">
        <v>1987</v>
      </c>
      <c r="O193" s="30">
        <v>1875</v>
      </c>
      <c r="P193" s="30">
        <v>1909</v>
      </c>
      <c r="Q193" s="30">
        <v>1982</v>
      </c>
      <c r="R193" s="30">
        <v>1941</v>
      </c>
      <c r="S193" s="30">
        <v>2132</v>
      </c>
      <c r="T193" s="30">
        <v>2040</v>
      </c>
      <c r="U193" s="30">
        <v>2033</v>
      </c>
      <c r="V193" s="30">
        <v>2100</v>
      </c>
      <c r="W193" s="30">
        <v>1990</v>
      </c>
      <c r="X193" s="30">
        <v>1982</v>
      </c>
      <c r="Y193" s="30">
        <v>2155</v>
      </c>
      <c r="Z193" s="30">
        <v>2115</v>
      </c>
      <c r="AA193" s="30">
        <v>2114</v>
      </c>
      <c r="AB193" s="30">
        <v>1973</v>
      </c>
      <c r="AC193" s="30">
        <v>1905</v>
      </c>
      <c r="AD193" s="30">
        <v>1863</v>
      </c>
      <c r="AE193" s="30">
        <v>1819</v>
      </c>
      <c r="AF193" s="30">
        <v>1738</v>
      </c>
      <c r="AG193" s="30">
        <v>1683</v>
      </c>
      <c r="AH193" s="30">
        <v>1693</v>
      </c>
      <c r="AI193" s="30">
        <v>1733</v>
      </c>
      <c r="AJ193" s="30">
        <v>1731</v>
      </c>
      <c r="AK193" s="30">
        <v>1740</v>
      </c>
      <c r="AL193" s="30">
        <v>1730</v>
      </c>
      <c r="AM193" s="30">
        <v>1803</v>
      </c>
      <c r="AN193" s="30">
        <v>1720</v>
      </c>
      <c r="AO193" s="30">
        <v>1672</v>
      </c>
      <c r="AP193" s="30">
        <v>1655</v>
      </c>
      <c r="AQ193" s="30">
        <v>1635</v>
      </c>
      <c r="AR193" s="30">
        <v>1604</v>
      </c>
      <c r="AS193" s="30">
        <v>1635</v>
      </c>
      <c r="AT193" s="30">
        <v>1692</v>
      </c>
      <c r="AU193" s="30">
        <v>1732</v>
      </c>
      <c r="AV193" s="30">
        <v>1815</v>
      </c>
      <c r="AW193" s="30">
        <v>1810</v>
      </c>
      <c r="AX193" s="30">
        <v>1862</v>
      </c>
      <c r="AY193" s="30">
        <v>1881</v>
      </c>
      <c r="AZ193" s="30">
        <v>1966</v>
      </c>
      <c r="BA193" s="30">
        <v>2031</v>
      </c>
      <c r="BB193" s="30">
        <v>2027</v>
      </c>
      <c r="BC193" s="30">
        <v>2051</v>
      </c>
      <c r="BD193" s="30">
        <v>2144</v>
      </c>
      <c r="BE193" s="30">
        <v>2181</v>
      </c>
      <c r="BF193" s="30">
        <v>2172</v>
      </c>
      <c r="BG193" s="30">
        <v>2150</v>
      </c>
      <c r="BH193" s="30">
        <v>2145</v>
      </c>
      <c r="BI193" s="30">
        <v>2188</v>
      </c>
      <c r="BJ193" s="30">
        <v>2181</v>
      </c>
      <c r="BK193" s="30">
        <v>2235</v>
      </c>
      <c r="BL193" s="30">
        <v>2272</v>
      </c>
      <c r="BM193" s="2">
        <v>2271</v>
      </c>
      <c r="BN193" s="2">
        <v>2135</v>
      </c>
      <c r="BO193" s="2">
        <v>2102</v>
      </c>
      <c r="BP193" s="2">
        <v>2134</v>
      </c>
      <c r="BQ193" s="2">
        <v>2240</v>
      </c>
      <c r="BR193" s="2">
        <v>2363</v>
      </c>
      <c r="BS193" s="2">
        <v>2396</v>
      </c>
      <c r="BT193" s="2">
        <v>2330</v>
      </c>
      <c r="BU193" s="2">
        <v>2265</v>
      </c>
      <c r="BV193" s="2">
        <v>2380</v>
      </c>
      <c r="BW193" s="2">
        <v>2467</v>
      </c>
      <c r="BX193" s="2">
        <v>2432</v>
      </c>
      <c r="BY193" s="2">
        <v>2535</v>
      </c>
      <c r="BZ193" s="2">
        <v>2520</v>
      </c>
      <c r="CA193" s="2">
        <v>2586</v>
      </c>
      <c r="CB193" s="2">
        <v>2563</v>
      </c>
      <c r="CC193" s="2">
        <v>2515</v>
      </c>
      <c r="CD193" s="2">
        <v>2853</v>
      </c>
      <c r="CE193" s="2">
        <v>2681</v>
      </c>
      <c r="CF193" s="2">
        <v>2629</v>
      </c>
      <c r="CG193" s="2">
        <v>2645</v>
      </c>
      <c r="CH193" s="2">
        <v>2576</v>
      </c>
      <c r="CI193" s="2">
        <v>2482</v>
      </c>
      <c r="CJ193" s="2">
        <v>2481</v>
      </c>
      <c r="CK193" s="2">
        <v>2468</v>
      </c>
      <c r="CL193" s="2">
        <v>2423</v>
      </c>
      <c r="CM193" s="2">
        <v>2480</v>
      </c>
      <c r="CN193" s="2">
        <v>2367</v>
      </c>
      <c r="CO193" s="2">
        <v>2355</v>
      </c>
      <c r="CP193" s="2">
        <v>2417</v>
      </c>
      <c r="CQ193" s="2">
        <v>2408</v>
      </c>
      <c r="CR193" s="2">
        <v>2352</v>
      </c>
      <c r="CS193" s="2">
        <v>2175</v>
      </c>
      <c r="CT193" s="2">
        <v>2055</v>
      </c>
      <c r="CU193" s="2">
        <v>2170</v>
      </c>
      <c r="CV193" s="2">
        <v>2256</v>
      </c>
      <c r="CW193" s="2">
        <v>2287</v>
      </c>
      <c r="CX193" s="2">
        <v>2413</v>
      </c>
      <c r="CY193" s="2">
        <v>2322</v>
      </c>
      <c r="CZ193" s="2">
        <v>2331</v>
      </c>
      <c r="DA193" s="2">
        <v>2282</v>
      </c>
      <c r="DB193" s="2">
        <v>2118</v>
      </c>
      <c r="DC193" s="2">
        <v>1975</v>
      </c>
      <c r="DD193" s="2">
        <v>1988</v>
      </c>
      <c r="DE193" s="2">
        <v>1990</v>
      </c>
      <c r="DF193" s="2">
        <v>1906</v>
      </c>
      <c r="DG193" s="2">
        <v>2026</v>
      </c>
      <c r="DH193" s="2">
        <v>2078</v>
      </c>
      <c r="DI193" s="2">
        <v>2150</v>
      </c>
      <c r="DJ193" s="2">
        <v>2111</v>
      </c>
      <c r="DK193" s="2">
        <v>2060</v>
      </c>
      <c r="DL193" s="2">
        <v>1971</v>
      </c>
      <c r="DM193" s="2">
        <v>2103</v>
      </c>
      <c r="DN193" s="2">
        <v>2338</v>
      </c>
      <c r="DO193" s="2">
        <v>2166</v>
      </c>
      <c r="DP193" s="2">
        <v>2185</v>
      </c>
      <c r="DQ193" s="2">
        <v>2230</v>
      </c>
      <c r="DR193" s="2">
        <v>2215</v>
      </c>
      <c r="DS193" s="2">
        <v>2302</v>
      </c>
      <c r="DT193" s="2">
        <v>2471</v>
      </c>
      <c r="DU193" s="2">
        <v>2455</v>
      </c>
      <c r="DV193" s="2">
        <v>2663</v>
      </c>
      <c r="DW193" s="2">
        <v>2610</v>
      </c>
      <c r="DX193" s="2">
        <v>2531</v>
      </c>
      <c r="DY193" s="2">
        <v>2516</v>
      </c>
      <c r="DZ193" s="2">
        <v>2458</v>
      </c>
      <c r="EA193" s="2">
        <v>2493</v>
      </c>
      <c r="EB193" s="2">
        <v>2432</v>
      </c>
      <c r="EC193" s="2">
        <v>2417</v>
      </c>
      <c r="ED193" s="2">
        <v>2518</v>
      </c>
      <c r="EE193" s="2">
        <v>2670</v>
      </c>
      <c r="EF193" s="2">
        <v>2888</v>
      </c>
      <c r="EG193" s="2">
        <v>2821</v>
      </c>
      <c r="EH193" s="2">
        <v>2672</v>
      </c>
      <c r="EI193" s="2">
        <v>2654</v>
      </c>
      <c r="EJ193" s="2">
        <v>2560</v>
      </c>
      <c r="EK193" s="2">
        <v>2510</v>
      </c>
      <c r="EL193" s="2">
        <v>2338</v>
      </c>
      <c r="EM193" s="2">
        <v>2173</v>
      </c>
      <c r="EN193" s="2">
        <v>1825</v>
      </c>
      <c r="EO193" s="2">
        <v>1789</v>
      </c>
      <c r="EP193" s="2">
        <v>1702</v>
      </c>
      <c r="EQ193" s="2">
        <v>1642</v>
      </c>
      <c r="ER193" s="2">
        <v>1667</v>
      </c>
      <c r="ES193" s="2">
        <v>1633</v>
      </c>
      <c r="ET193" s="2">
        <v>1623</v>
      </c>
      <c r="EU193" s="2">
        <v>1616</v>
      </c>
      <c r="EV193" s="2">
        <v>1558</v>
      </c>
      <c r="EW193" s="2">
        <v>1525</v>
      </c>
      <c r="EX193" s="2">
        <v>1517</v>
      </c>
      <c r="EY193" s="2">
        <v>1512</v>
      </c>
      <c r="EZ193" s="2">
        <v>1535</v>
      </c>
      <c r="FA193" s="2">
        <v>1473</v>
      </c>
      <c r="FB193" s="2">
        <v>1455</v>
      </c>
      <c r="FC193" s="2">
        <v>1460</v>
      </c>
      <c r="FD193" s="2">
        <v>1461</v>
      </c>
      <c r="FE193" s="2">
        <v>1473</v>
      </c>
      <c r="FF193" s="2">
        <v>1402</v>
      </c>
      <c r="FG193" s="2">
        <v>1404</v>
      </c>
      <c r="FH193" s="2">
        <v>1481</v>
      </c>
      <c r="FI193" s="2">
        <v>1555</v>
      </c>
      <c r="FJ193" s="2">
        <v>1533</v>
      </c>
      <c r="FK193" s="2">
        <v>1477</v>
      </c>
      <c r="FL193" s="2">
        <v>1466</v>
      </c>
      <c r="FM193" s="2">
        <v>1491</v>
      </c>
      <c r="FN193" s="2">
        <v>1513</v>
      </c>
      <c r="FO193" s="2">
        <v>1543</v>
      </c>
      <c r="FP193" s="2">
        <v>1655</v>
      </c>
      <c r="FQ193" s="2">
        <v>1579</v>
      </c>
      <c r="FR193" s="2">
        <v>1585</v>
      </c>
      <c r="FS193" s="2">
        <v>1464</v>
      </c>
      <c r="FT193" s="2">
        <v>1379</v>
      </c>
      <c r="FU193" s="2">
        <v>1378</v>
      </c>
      <c r="FV193" s="2">
        <v>1335</v>
      </c>
      <c r="FW193" s="2">
        <v>1320</v>
      </c>
      <c r="FX193" s="2">
        <v>1359</v>
      </c>
      <c r="FY193" s="2">
        <v>1411</v>
      </c>
      <c r="FZ193" s="2">
        <v>1441</v>
      </c>
      <c r="GA193" s="2">
        <v>1420</v>
      </c>
      <c r="GB193" s="2">
        <v>1408</v>
      </c>
      <c r="GC193" s="2">
        <v>1440</v>
      </c>
      <c r="GD193" s="2">
        <v>1468</v>
      </c>
      <c r="GE193" s="2">
        <v>1504</v>
      </c>
      <c r="GF193" s="2">
        <v>1240</v>
      </c>
      <c r="GG193" s="2">
        <v>1261</v>
      </c>
      <c r="GH193" s="2">
        <v>1296</v>
      </c>
      <c r="GI193" s="2">
        <v>1302</v>
      </c>
      <c r="GJ193" s="2">
        <v>1298</v>
      </c>
      <c r="GK193" s="2">
        <v>1370</v>
      </c>
      <c r="GL193" s="2">
        <v>1421</v>
      </c>
      <c r="GM193" s="2">
        <v>1435</v>
      </c>
      <c r="GN193" s="2">
        <v>1453</v>
      </c>
      <c r="GO193" s="2">
        <v>1434</v>
      </c>
      <c r="GP193" s="2">
        <v>1430</v>
      </c>
      <c r="GQ193" s="2">
        <v>1420</v>
      </c>
      <c r="GR193" s="2">
        <v>1402</v>
      </c>
      <c r="GS193" s="2">
        <v>1448</v>
      </c>
      <c r="GT193" s="2">
        <v>1415</v>
      </c>
      <c r="GU193" s="2">
        <v>1410</v>
      </c>
      <c r="GV193" s="2">
        <v>1492</v>
      </c>
      <c r="GW193" s="2">
        <v>1498</v>
      </c>
      <c r="GX193" s="2">
        <v>1625</v>
      </c>
      <c r="GY193" s="2">
        <v>1261</v>
      </c>
      <c r="GZ193" s="2">
        <v>1208</v>
      </c>
      <c r="HA193" s="2">
        <v>1152</v>
      </c>
      <c r="HB193" s="2">
        <v>1166</v>
      </c>
      <c r="HC193" s="2">
        <v>1192</v>
      </c>
      <c r="HD193" s="2">
        <v>1184</v>
      </c>
      <c r="HE193" s="2">
        <v>1269</v>
      </c>
      <c r="HF193" s="2">
        <v>1274</v>
      </c>
      <c r="HG193" s="2">
        <v>1291</v>
      </c>
      <c r="HH193" s="2">
        <v>1311</v>
      </c>
      <c r="HI193" s="2">
        <v>1352</v>
      </c>
      <c r="HJ193" s="2">
        <v>1296</v>
      </c>
      <c r="HK193" s="2">
        <v>1273</v>
      </c>
      <c r="HL193" s="2">
        <v>1264</v>
      </c>
      <c r="HM193" s="2">
        <v>1273</v>
      </c>
      <c r="HN193" s="2">
        <v>1273</v>
      </c>
      <c r="HO193" s="2">
        <v>1272</v>
      </c>
      <c r="HP193" s="2">
        <v>1302</v>
      </c>
      <c r="HQ193" s="2">
        <v>1301</v>
      </c>
      <c r="HR193" s="2">
        <v>1260</v>
      </c>
      <c r="HS193" s="2">
        <v>1248</v>
      </c>
      <c r="HT193" s="2">
        <v>1271</v>
      </c>
      <c r="HU193" s="2">
        <v>1265</v>
      </c>
      <c r="HV193" s="2">
        <v>1280</v>
      </c>
      <c r="HW193" s="2">
        <v>1277</v>
      </c>
      <c r="HX193" s="2">
        <v>1303</v>
      </c>
      <c r="HY193" s="2">
        <v>1320</v>
      </c>
      <c r="HZ193" s="2">
        <v>1333</v>
      </c>
      <c r="IA193" s="2">
        <v>1352</v>
      </c>
      <c r="IB193" s="2">
        <v>1361</v>
      </c>
      <c r="IC193" s="2">
        <v>1385</v>
      </c>
      <c r="ID193" s="2">
        <v>1383</v>
      </c>
      <c r="IE193" s="2">
        <v>1401</v>
      </c>
      <c r="IF193" s="2">
        <v>1411</v>
      </c>
      <c r="IG193" s="2">
        <v>1405</v>
      </c>
      <c r="IH193" s="2">
        <v>1376</v>
      </c>
      <c r="II193" s="2">
        <v>1327</v>
      </c>
      <c r="IJ193" s="2">
        <v>1326</v>
      </c>
      <c r="IK193" s="2">
        <v>1345</v>
      </c>
      <c r="IL193" s="2">
        <v>1367</v>
      </c>
      <c r="IM193" s="2">
        <v>1336</v>
      </c>
      <c r="IN193" s="2">
        <v>1333</v>
      </c>
      <c r="IO193" s="2">
        <v>1304</v>
      </c>
      <c r="IP193" s="2">
        <v>1294</v>
      </c>
      <c r="IQ193" s="2">
        <v>1277</v>
      </c>
      <c r="IR193" s="2">
        <v>1295</v>
      </c>
      <c r="IS193" s="2">
        <v>1290</v>
      </c>
      <c r="IT193" s="2">
        <v>1293</v>
      </c>
    </row>
    <row r="194" spans="1:254" ht="15.9" customHeight="1">
      <c r="A194" s="65" t="s">
        <v>380</v>
      </c>
      <c r="B194" s="41" t="s">
        <v>381</v>
      </c>
      <c r="C194" s="45">
        <v>8000</v>
      </c>
      <c r="D194" s="16">
        <v>-10</v>
      </c>
      <c r="E194" s="30">
        <v>8010</v>
      </c>
      <c r="F194" s="30">
        <v>7980</v>
      </c>
      <c r="G194" s="30">
        <v>8100</v>
      </c>
      <c r="H194" s="30">
        <v>8080</v>
      </c>
      <c r="I194" s="30">
        <v>7970</v>
      </c>
      <c r="J194" s="30">
        <v>8070</v>
      </c>
      <c r="K194" s="30">
        <v>7910</v>
      </c>
      <c r="L194" s="30">
        <v>7710</v>
      </c>
      <c r="M194" s="30">
        <v>7590</v>
      </c>
      <c r="N194" s="30">
        <v>7470</v>
      </c>
      <c r="O194" s="30">
        <v>7440</v>
      </c>
      <c r="P194" s="30">
        <v>7460</v>
      </c>
      <c r="Q194" s="30">
        <v>7520</v>
      </c>
      <c r="R194" s="30">
        <v>7520</v>
      </c>
      <c r="S194" s="30">
        <v>7510</v>
      </c>
      <c r="T194" s="30">
        <v>7570</v>
      </c>
      <c r="U194" s="30">
        <v>7680</v>
      </c>
      <c r="V194" s="30">
        <v>7680</v>
      </c>
      <c r="W194" s="30">
        <v>7680</v>
      </c>
      <c r="X194" s="30">
        <v>7700</v>
      </c>
      <c r="Y194" s="30">
        <v>7720</v>
      </c>
      <c r="Z194" s="30">
        <v>7600</v>
      </c>
      <c r="AA194" s="30">
        <v>7580</v>
      </c>
      <c r="AB194" s="30">
        <v>7610</v>
      </c>
      <c r="AC194" s="30">
        <v>7410</v>
      </c>
      <c r="AD194" s="30">
        <v>7250</v>
      </c>
      <c r="AE194" s="30">
        <v>7450</v>
      </c>
      <c r="AF194" s="30">
        <v>7420</v>
      </c>
      <c r="AG194" s="30">
        <v>7410</v>
      </c>
      <c r="AH194" s="30">
        <v>7210</v>
      </c>
      <c r="AI194" s="30">
        <v>7100</v>
      </c>
      <c r="AJ194" s="30">
        <v>7020</v>
      </c>
      <c r="AK194" s="30">
        <v>7130</v>
      </c>
      <c r="AL194" s="30">
        <v>7220</v>
      </c>
      <c r="AM194" s="30">
        <v>7250</v>
      </c>
      <c r="AN194" s="30">
        <v>7350</v>
      </c>
      <c r="AO194" s="30">
        <v>7320</v>
      </c>
      <c r="AP194" s="30">
        <v>7410</v>
      </c>
      <c r="AQ194" s="30">
        <v>7330</v>
      </c>
      <c r="AR194" s="30">
        <v>7320</v>
      </c>
      <c r="AS194" s="30">
        <v>7160</v>
      </c>
      <c r="AT194" s="30">
        <v>7230</v>
      </c>
      <c r="AU194" s="30">
        <v>7340</v>
      </c>
      <c r="AV194" s="30">
        <v>7320</v>
      </c>
      <c r="AW194" s="30">
        <v>7290</v>
      </c>
      <c r="AX194" s="30">
        <v>7440</v>
      </c>
      <c r="AY194" s="30">
        <v>7540</v>
      </c>
      <c r="AZ194" s="30">
        <v>7560</v>
      </c>
      <c r="BA194" s="30">
        <v>7700</v>
      </c>
      <c r="BB194" s="30">
        <v>7760</v>
      </c>
      <c r="BC194" s="30">
        <v>7870</v>
      </c>
      <c r="BD194" s="30">
        <v>7980</v>
      </c>
      <c r="BE194" s="30">
        <v>8030</v>
      </c>
      <c r="BF194" s="30">
        <v>8010</v>
      </c>
      <c r="BG194" s="30">
        <v>7960</v>
      </c>
      <c r="BH194" s="30">
        <v>7960</v>
      </c>
      <c r="BI194" s="30">
        <v>7800</v>
      </c>
      <c r="BJ194" s="30">
        <v>7780</v>
      </c>
      <c r="BK194" s="30">
        <v>8110</v>
      </c>
      <c r="BL194" s="30">
        <v>8290</v>
      </c>
      <c r="BM194" s="2">
        <v>8320</v>
      </c>
      <c r="BN194" s="2">
        <v>7650</v>
      </c>
      <c r="BO194" s="2">
        <v>7740</v>
      </c>
      <c r="BP194" s="2">
        <v>7870</v>
      </c>
      <c r="BQ194" s="2">
        <v>7960</v>
      </c>
      <c r="BR194" s="2">
        <v>8090</v>
      </c>
      <c r="BS194" s="2">
        <v>8110</v>
      </c>
      <c r="BT194" s="2">
        <v>8150</v>
      </c>
      <c r="BU194" s="2">
        <v>8070</v>
      </c>
      <c r="BV194" s="2">
        <v>8070</v>
      </c>
      <c r="BW194" s="2">
        <v>8090</v>
      </c>
      <c r="BX194" s="2">
        <v>8150</v>
      </c>
      <c r="BY194" s="2">
        <v>8200</v>
      </c>
      <c r="BZ194" s="2">
        <v>8170</v>
      </c>
      <c r="CA194" s="2">
        <v>8160</v>
      </c>
      <c r="CB194" s="2">
        <v>8160</v>
      </c>
      <c r="CC194" s="2">
        <v>8050</v>
      </c>
      <c r="CD194" s="2">
        <v>8000</v>
      </c>
      <c r="CE194" s="2">
        <v>8020</v>
      </c>
      <c r="CF194" s="2">
        <v>8240</v>
      </c>
      <c r="CG194" s="2">
        <v>8470</v>
      </c>
      <c r="CH194" s="2">
        <v>8550</v>
      </c>
      <c r="CI194" s="2">
        <v>8470</v>
      </c>
      <c r="CJ194" s="2">
        <v>8340</v>
      </c>
      <c r="CK194" s="2">
        <v>8200</v>
      </c>
      <c r="CL194" s="2">
        <v>8190</v>
      </c>
      <c r="CM194" s="2">
        <v>8170</v>
      </c>
      <c r="CN194" s="2">
        <v>8260</v>
      </c>
      <c r="CO194" s="2">
        <v>8230</v>
      </c>
      <c r="CP194" s="2">
        <v>8110</v>
      </c>
      <c r="CQ194" s="2">
        <v>8040</v>
      </c>
      <c r="CR194" s="2">
        <v>8040</v>
      </c>
      <c r="CS194" s="2">
        <v>7910</v>
      </c>
      <c r="CT194" s="2">
        <v>7800</v>
      </c>
      <c r="CU194" s="2">
        <v>7920</v>
      </c>
      <c r="CV194" s="2">
        <v>7880</v>
      </c>
      <c r="CW194" s="2">
        <v>7810</v>
      </c>
      <c r="CX194" s="2">
        <v>7770</v>
      </c>
      <c r="CY194" s="2">
        <v>7650</v>
      </c>
      <c r="CZ194" s="2">
        <v>7620</v>
      </c>
      <c r="DA194" s="2">
        <v>7620</v>
      </c>
      <c r="DB194" s="2">
        <v>7560</v>
      </c>
      <c r="DC194" s="2">
        <v>7580</v>
      </c>
      <c r="DD194" s="2">
        <v>7680</v>
      </c>
      <c r="DE194" s="2">
        <v>7750</v>
      </c>
      <c r="DF194" s="2">
        <v>7480</v>
      </c>
      <c r="DG194" s="2">
        <v>7460</v>
      </c>
      <c r="DH194" s="2">
        <v>7320</v>
      </c>
      <c r="DI194" s="2">
        <v>7270</v>
      </c>
      <c r="DJ194" s="2">
        <v>7290</v>
      </c>
      <c r="DK194" s="2">
        <v>7270</v>
      </c>
      <c r="DL194" s="2">
        <v>7080</v>
      </c>
      <c r="DM194" s="2">
        <v>7100</v>
      </c>
      <c r="DN194" s="2">
        <v>7180</v>
      </c>
      <c r="DO194" s="2">
        <v>7130</v>
      </c>
      <c r="DP194" s="2">
        <v>7080</v>
      </c>
      <c r="DQ194" s="2">
        <v>7040</v>
      </c>
      <c r="DR194" s="2">
        <v>6990</v>
      </c>
      <c r="DS194" s="2">
        <v>6970</v>
      </c>
      <c r="DT194" s="2">
        <v>6900</v>
      </c>
      <c r="DU194" s="2">
        <v>6850</v>
      </c>
      <c r="DV194" s="2">
        <v>6880</v>
      </c>
      <c r="DW194" s="2">
        <v>6840</v>
      </c>
      <c r="DX194" s="2">
        <v>6790</v>
      </c>
      <c r="DY194" s="2">
        <v>6740</v>
      </c>
      <c r="DZ194" s="2">
        <v>6720</v>
      </c>
      <c r="EA194" s="2">
        <v>6670</v>
      </c>
      <c r="EB194" s="2">
        <v>6600</v>
      </c>
      <c r="EC194" s="2">
        <v>6640</v>
      </c>
      <c r="ED194" s="2">
        <v>6660</v>
      </c>
      <c r="EE194" s="2">
        <v>6720</v>
      </c>
      <c r="EF194" s="2">
        <v>6720</v>
      </c>
      <c r="EG194" s="2">
        <v>6660</v>
      </c>
      <c r="EH194" s="2">
        <v>6670</v>
      </c>
      <c r="EI194" s="2">
        <v>6700</v>
      </c>
      <c r="EJ194" s="2">
        <v>6630</v>
      </c>
      <c r="EK194" s="2">
        <v>6470</v>
      </c>
      <c r="EL194" s="2">
        <v>6490</v>
      </c>
      <c r="EM194" s="2">
        <v>6380</v>
      </c>
      <c r="EN194" s="2">
        <v>6330</v>
      </c>
      <c r="EO194" s="2">
        <v>6340</v>
      </c>
      <c r="EP194" s="2">
        <v>6270</v>
      </c>
      <c r="EQ194" s="2">
        <v>6340</v>
      </c>
      <c r="ER194" s="2">
        <v>6280</v>
      </c>
      <c r="ES194" s="2">
        <v>6320</v>
      </c>
      <c r="ET194" s="2">
        <v>6370</v>
      </c>
      <c r="EU194" s="2">
        <v>6350</v>
      </c>
      <c r="EV194" s="2">
        <v>6480</v>
      </c>
      <c r="EW194" s="2">
        <v>6480</v>
      </c>
      <c r="EX194" s="2">
        <v>6460</v>
      </c>
      <c r="EY194" s="2">
        <v>6400</v>
      </c>
      <c r="EZ194" s="2">
        <v>6400</v>
      </c>
      <c r="FA194" s="2">
        <v>6470</v>
      </c>
      <c r="FB194" s="2">
        <v>6450</v>
      </c>
      <c r="FC194" s="2">
        <v>6440</v>
      </c>
      <c r="FD194" s="2">
        <v>6530</v>
      </c>
      <c r="FE194" s="2">
        <v>6440</v>
      </c>
      <c r="FF194" s="2">
        <v>6390</v>
      </c>
      <c r="FG194" s="2">
        <v>6400</v>
      </c>
      <c r="FH194" s="2">
        <v>6410</v>
      </c>
      <c r="FI194" s="2">
        <v>6340</v>
      </c>
      <c r="FJ194" s="2">
        <v>6350</v>
      </c>
      <c r="FK194" s="2">
        <v>6320</v>
      </c>
      <c r="FL194" s="2">
        <v>6260</v>
      </c>
      <c r="FM194" s="2">
        <v>6270</v>
      </c>
      <c r="FN194" s="2">
        <v>6310</v>
      </c>
      <c r="FO194" s="2">
        <v>6300</v>
      </c>
      <c r="FP194" s="2">
        <v>6350</v>
      </c>
      <c r="FQ194" s="2">
        <v>6360</v>
      </c>
      <c r="FR194" s="2">
        <v>6300</v>
      </c>
      <c r="FS194" s="2">
        <v>6320</v>
      </c>
      <c r="FT194" s="2">
        <v>6260</v>
      </c>
      <c r="FU194" s="2">
        <v>6250</v>
      </c>
      <c r="FV194" s="2">
        <v>6220</v>
      </c>
      <c r="FW194" s="2">
        <v>6180</v>
      </c>
      <c r="FX194" s="2">
        <v>6150</v>
      </c>
      <c r="FY194" s="2">
        <v>6180</v>
      </c>
      <c r="FZ194" s="2">
        <v>6150</v>
      </c>
      <c r="GA194" s="2">
        <v>6090</v>
      </c>
      <c r="GB194" s="2">
        <v>6100</v>
      </c>
      <c r="GC194" s="2">
        <v>6120</v>
      </c>
      <c r="GD194" s="2">
        <v>6040</v>
      </c>
      <c r="GE194" s="2">
        <v>6020</v>
      </c>
      <c r="GF194" s="2">
        <v>6040</v>
      </c>
      <c r="GG194" s="2">
        <v>6030</v>
      </c>
      <c r="GH194" s="2">
        <v>6010</v>
      </c>
      <c r="GI194" s="2">
        <v>5980</v>
      </c>
      <c r="GJ194" s="2">
        <v>6000</v>
      </c>
      <c r="GK194" s="2">
        <v>6100</v>
      </c>
      <c r="GL194" s="2">
        <v>6100</v>
      </c>
      <c r="GM194" s="2">
        <v>6130</v>
      </c>
      <c r="GN194" s="2">
        <v>6190</v>
      </c>
      <c r="GO194" s="2">
        <v>6150</v>
      </c>
      <c r="GP194" s="2">
        <v>6140</v>
      </c>
      <c r="GQ194" s="2">
        <v>6170</v>
      </c>
      <c r="GR194" s="2">
        <v>6200</v>
      </c>
      <c r="GS194" s="2">
        <v>6190</v>
      </c>
      <c r="GT194" s="2">
        <v>6210</v>
      </c>
      <c r="GU194" s="2">
        <v>6170</v>
      </c>
      <c r="GV194" s="2">
        <v>6170</v>
      </c>
      <c r="GW194" s="2">
        <v>6170</v>
      </c>
      <c r="GX194" s="2">
        <v>6200</v>
      </c>
      <c r="GY194" s="2">
        <v>6220</v>
      </c>
      <c r="GZ194" s="2">
        <v>6180</v>
      </c>
      <c r="HA194" s="2">
        <v>6110</v>
      </c>
      <c r="HB194" s="2">
        <v>6100</v>
      </c>
      <c r="HC194" s="2">
        <v>6150</v>
      </c>
      <c r="HD194" s="2">
        <v>6200</v>
      </c>
      <c r="HE194" s="2">
        <v>6220</v>
      </c>
      <c r="HF194" s="2">
        <v>6330</v>
      </c>
      <c r="HG194" s="2">
        <v>6320</v>
      </c>
      <c r="HH194" s="2">
        <v>6300</v>
      </c>
      <c r="HI194" s="2">
        <v>6330</v>
      </c>
      <c r="HJ194" s="2">
        <v>6320</v>
      </c>
      <c r="HK194" s="2">
        <v>6360</v>
      </c>
      <c r="HL194" s="2">
        <v>6350</v>
      </c>
      <c r="HM194" s="2">
        <v>6370</v>
      </c>
      <c r="HN194" s="2">
        <v>6450</v>
      </c>
      <c r="HO194" s="2">
        <v>6450</v>
      </c>
      <c r="HP194" s="2">
        <v>6500</v>
      </c>
      <c r="HQ194" s="2">
        <v>6510</v>
      </c>
      <c r="HR194" s="2">
        <v>6550</v>
      </c>
      <c r="HS194" s="2">
        <v>6560</v>
      </c>
      <c r="HT194" s="2">
        <v>6530</v>
      </c>
      <c r="HU194" s="2">
        <v>6490</v>
      </c>
      <c r="HV194" s="2">
        <v>6480</v>
      </c>
      <c r="HW194" s="2">
        <v>6520</v>
      </c>
      <c r="HX194" s="2">
        <v>6470</v>
      </c>
      <c r="HY194" s="2">
        <v>6570</v>
      </c>
      <c r="HZ194" s="2">
        <v>6570</v>
      </c>
      <c r="IA194" s="2">
        <v>6590</v>
      </c>
      <c r="IB194" s="2">
        <v>6560</v>
      </c>
      <c r="IC194" s="2">
        <v>6570</v>
      </c>
      <c r="ID194" s="2">
        <v>6580</v>
      </c>
      <c r="IE194" s="2">
        <v>6600</v>
      </c>
      <c r="IF194" s="2">
        <v>6500</v>
      </c>
      <c r="IG194" s="2">
        <v>6460</v>
      </c>
      <c r="IH194" s="2">
        <v>6400</v>
      </c>
      <c r="II194" s="2">
        <v>6440</v>
      </c>
      <c r="IJ194" s="2">
        <v>6440</v>
      </c>
      <c r="IK194" s="2">
        <v>6310</v>
      </c>
      <c r="IL194" s="2">
        <v>6210</v>
      </c>
      <c r="IM194" s="2">
        <v>6100</v>
      </c>
      <c r="IN194" s="2">
        <v>6070</v>
      </c>
      <c r="IO194" s="2">
        <v>6090</v>
      </c>
      <c r="IP194" s="2">
        <v>6050</v>
      </c>
      <c r="IQ194" s="2">
        <v>6020</v>
      </c>
      <c r="IR194" s="2">
        <v>5990</v>
      </c>
      <c r="IS194" s="2">
        <v>5950</v>
      </c>
      <c r="IT194" s="2">
        <v>5930</v>
      </c>
    </row>
    <row r="195" spans="1:254" ht="15.9" customHeight="1">
      <c r="A195" s="65" t="s">
        <v>382</v>
      </c>
      <c r="B195" s="41" t="s">
        <v>383</v>
      </c>
      <c r="C195" s="45">
        <v>8350</v>
      </c>
      <c r="D195" s="16">
        <v>-370</v>
      </c>
      <c r="E195" s="30">
        <v>8720</v>
      </c>
      <c r="F195" s="30">
        <v>8700</v>
      </c>
      <c r="G195" s="30">
        <v>8270</v>
      </c>
      <c r="H195" s="30">
        <v>7860</v>
      </c>
      <c r="I195" s="30">
        <v>8160</v>
      </c>
      <c r="J195" s="30">
        <v>7100</v>
      </c>
      <c r="K195" s="30">
        <v>6950</v>
      </c>
      <c r="L195" s="30">
        <v>7460</v>
      </c>
      <c r="M195" s="30">
        <v>8470</v>
      </c>
      <c r="N195" s="30">
        <v>8580</v>
      </c>
      <c r="O195" s="30">
        <v>8940</v>
      </c>
      <c r="P195" s="30">
        <v>7440</v>
      </c>
      <c r="Q195" s="30">
        <v>6850</v>
      </c>
      <c r="R195" s="30">
        <v>6750</v>
      </c>
      <c r="S195" s="30">
        <v>7720</v>
      </c>
      <c r="T195" s="30">
        <v>7930</v>
      </c>
      <c r="U195" s="30">
        <v>7770</v>
      </c>
      <c r="V195" s="30">
        <v>8420</v>
      </c>
      <c r="W195" s="30">
        <v>8690</v>
      </c>
      <c r="X195" s="30">
        <v>8260</v>
      </c>
      <c r="Y195" s="30">
        <v>8060</v>
      </c>
      <c r="Z195" s="30">
        <v>8410</v>
      </c>
      <c r="AA195" s="30">
        <v>8750</v>
      </c>
      <c r="AB195" s="30">
        <v>8400</v>
      </c>
      <c r="AC195" s="30">
        <v>8870</v>
      </c>
      <c r="AD195" s="30">
        <v>9370</v>
      </c>
      <c r="AE195" s="30">
        <v>9200</v>
      </c>
      <c r="AF195" s="30">
        <v>8740</v>
      </c>
      <c r="AG195" s="30">
        <v>9230</v>
      </c>
      <c r="AH195" s="30">
        <v>10060</v>
      </c>
      <c r="AI195" s="30">
        <v>9650</v>
      </c>
      <c r="AJ195" s="30">
        <v>10590</v>
      </c>
      <c r="AK195" s="30">
        <v>10470</v>
      </c>
      <c r="AL195" s="30">
        <v>10300</v>
      </c>
      <c r="AM195" s="30">
        <v>9530</v>
      </c>
      <c r="AN195" s="30">
        <v>8990</v>
      </c>
      <c r="AO195" s="30">
        <v>9010</v>
      </c>
      <c r="AP195" s="30">
        <v>9030</v>
      </c>
      <c r="AQ195" s="30">
        <v>8760</v>
      </c>
      <c r="AR195" s="30">
        <v>7430</v>
      </c>
      <c r="AS195" s="30">
        <v>7730</v>
      </c>
      <c r="AT195" s="30">
        <v>8050</v>
      </c>
      <c r="AU195" s="30">
        <v>8120</v>
      </c>
      <c r="AV195" s="30">
        <v>8450</v>
      </c>
      <c r="AW195" s="30">
        <v>7950</v>
      </c>
      <c r="AX195" s="30">
        <v>7840</v>
      </c>
      <c r="AY195" s="30">
        <v>7520</v>
      </c>
      <c r="AZ195" s="30">
        <v>7980</v>
      </c>
      <c r="BA195" s="30">
        <v>8480</v>
      </c>
      <c r="BB195" s="30">
        <v>8270</v>
      </c>
      <c r="BC195" s="30">
        <v>8490</v>
      </c>
      <c r="BD195" s="30">
        <v>8820</v>
      </c>
      <c r="BE195" s="30">
        <v>9060</v>
      </c>
      <c r="BF195" s="30">
        <v>8850</v>
      </c>
      <c r="BG195" s="30">
        <v>8630</v>
      </c>
      <c r="BH195" s="30">
        <v>8550</v>
      </c>
      <c r="BI195" s="30">
        <v>8430</v>
      </c>
      <c r="BJ195" s="30">
        <v>8850</v>
      </c>
      <c r="BK195" s="30">
        <v>9220</v>
      </c>
      <c r="BL195" s="30">
        <v>9600</v>
      </c>
      <c r="BM195" s="2">
        <v>9020</v>
      </c>
      <c r="BN195" s="2">
        <v>9540</v>
      </c>
      <c r="BO195" s="2">
        <v>9570</v>
      </c>
      <c r="BP195" s="2">
        <v>9010</v>
      </c>
      <c r="BQ195" s="2">
        <v>8330</v>
      </c>
      <c r="BR195" s="2">
        <v>7600</v>
      </c>
      <c r="BS195" s="2">
        <v>7490</v>
      </c>
      <c r="BT195" s="2">
        <v>7090</v>
      </c>
      <c r="BU195" s="2">
        <v>7200</v>
      </c>
      <c r="BV195" s="2">
        <v>7160</v>
      </c>
      <c r="BW195" s="2">
        <v>7030</v>
      </c>
      <c r="BX195" s="2">
        <v>6560</v>
      </c>
      <c r="BY195" s="2">
        <v>6640</v>
      </c>
      <c r="BZ195" s="2">
        <v>6670</v>
      </c>
      <c r="CA195" s="2">
        <v>6610</v>
      </c>
      <c r="CB195" s="2">
        <v>6720</v>
      </c>
      <c r="CC195" s="2">
        <v>6670</v>
      </c>
      <c r="CD195" s="2">
        <v>6930</v>
      </c>
      <c r="CE195" s="2">
        <v>6870</v>
      </c>
      <c r="CF195" s="2">
        <v>6920</v>
      </c>
      <c r="CG195" s="2">
        <v>6710</v>
      </c>
      <c r="CH195" s="2">
        <v>6670</v>
      </c>
      <c r="CI195" s="2">
        <v>6490</v>
      </c>
      <c r="CJ195" s="2">
        <v>6470</v>
      </c>
      <c r="CK195" s="2">
        <v>6420</v>
      </c>
      <c r="CL195" s="2">
        <v>6320</v>
      </c>
      <c r="CM195" s="2">
        <v>6550</v>
      </c>
      <c r="CN195" s="2">
        <v>6170</v>
      </c>
      <c r="CO195" s="2">
        <v>6150</v>
      </c>
      <c r="CP195" s="2">
        <v>6250</v>
      </c>
      <c r="CQ195" s="2">
        <v>6380</v>
      </c>
      <c r="CR195" s="2">
        <v>6140</v>
      </c>
      <c r="CS195" s="2">
        <v>5790</v>
      </c>
      <c r="CT195" s="2">
        <v>5680</v>
      </c>
      <c r="CU195" s="2">
        <v>6010</v>
      </c>
      <c r="CV195" s="2">
        <v>5990</v>
      </c>
      <c r="CW195" s="2">
        <v>6010</v>
      </c>
      <c r="CX195" s="2">
        <v>6030</v>
      </c>
      <c r="CY195" s="2">
        <v>6000</v>
      </c>
      <c r="CZ195" s="2">
        <v>6240</v>
      </c>
      <c r="DA195" s="2">
        <v>6250</v>
      </c>
      <c r="DB195" s="2">
        <v>5940</v>
      </c>
      <c r="DC195" s="2">
        <v>5700</v>
      </c>
      <c r="DD195" s="2">
        <v>6070</v>
      </c>
      <c r="DE195" s="2">
        <v>6210</v>
      </c>
      <c r="DF195" s="2">
        <v>5740</v>
      </c>
      <c r="DG195" s="2">
        <v>6370</v>
      </c>
      <c r="DH195" s="2">
        <v>6180</v>
      </c>
      <c r="DI195" s="2">
        <v>6170</v>
      </c>
      <c r="DJ195" s="2">
        <v>5840</v>
      </c>
      <c r="DK195" s="2">
        <v>6200</v>
      </c>
      <c r="DL195" s="2">
        <v>6470</v>
      </c>
      <c r="DM195" s="2">
        <v>6410</v>
      </c>
      <c r="DN195" s="2">
        <v>6410</v>
      </c>
      <c r="DO195" s="2">
        <v>6300</v>
      </c>
      <c r="DP195" s="2">
        <v>6060</v>
      </c>
      <c r="DQ195" s="2">
        <v>5810</v>
      </c>
      <c r="DR195" s="2">
        <v>6040</v>
      </c>
      <c r="DS195" s="2">
        <v>6020</v>
      </c>
      <c r="DT195" s="2">
        <v>5990</v>
      </c>
      <c r="DU195" s="2">
        <v>5910</v>
      </c>
      <c r="DV195" s="2">
        <v>5770</v>
      </c>
      <c r="DW195" s="2">
        <v>5800</v>
      </c>
      <c r="DX195" s="2">
        <v>5790</v>
      </c>
      <c r="DY195" s="2">
        <v>5690</v>
      </c>
      <c r="DZ195" s="2">
        <v>5500</v>
      </c>
      <c r="EA195" s="2">
        <v>5770</v>
      </c>
      <c r="EB195" s="2">
        <v>6270</v>
      </c>
      <c r="EC195" s="2">
        <v>6500</v>
      </c>
      <c r="ED195" s="2">
        <v>6480</v>
      </c>
      <c r="EE195" s="2">
        <v>6570</v>
      </c>
      <c r="EF195" s="2">
        <v>6520</v>
      </c>
      <c r="EG195" s="2">
        <v>6130</v>
      </c>
      <c r="EH195" s="2">
        <v>5780</v>
      </c>
      <c r="EI195" s="2">
        <v>5750</v>
      </c>
      <c r="EJ195" s="2">
        <v>5810</v>
      </c>
      <c r="EK195" s="2">
        <v>5620</v>
      </c>
      <c r="EL195" s="2">
        <v>5450</v>
      </c>
      <c r="EM195" s="2">
        <v>5450</v>
      </c>
      <c r="EN195" s="2">
        <v>5350</v>
      </c>
      <c r="EO195" s="2">
        <v>5070</v>
      </c>
      <c r="EP195" s="2">
        <v>5190</v>
      </c>
      <c r="EQ195" s="2">
        <v>5140</v>
      </c>
      <c r="ER195" s="2">
        <v>5030</v>
      </c>
      <c r="ES195" s="2">
        <v>5080</v>
      </c>
      <c r="ET195" s="2">
        <v>4980</v>
      </c>
      <c r="EU195" s="2">
        <v>4975</v>
      </c>
      <c r="EV195" s="2">
        <v>4940</v>
      </c>
      <c r="EW195" s="2">
        <v>4890</v>
      </c>
      <c r="EX195" s="2">
        <v>4880</v>
      </c>
      <c r="EY195" s="2">
        <v>4835</v>
      </c>
      <c r="EZ195" s="2">
        <v>4905</v>
      </c>
      <c r="FA195" s="2">
        <v>4825</v>
      </c>
      <c r="FB195" s="2">
        <v>4710</v>
      </c>
      <c r="FC195" s="2">
        <v>4585</v>
      </c>
      <c r="FD195" s="2">
        <v>4605</v>
      </c>
      <c r="FE195" s="2">
        <v>4645</v>
      </c>
      <c r="FF195" s="2">
        <v>4680</v>
      </c>
      <c r="FG195" s="2">
        <v>4770</v>
      </c>
      <c r="FH195" s="2">
        <v>4795</v>
      </c>
      <c r="FI195" s="2">
        <v>4890</v>
      </c>
      <c r="FJ195" s="2">
        <v>4905</v>
      </c>
      <c r="FK195" s="2">
        <v>4800</v>
      </c>
      <c r="FL195" s="2">
        <v>4800</v>
      </c>
      <c r="FM195" s="2">
        <v>4870</v>
      </c>
      <c r="FN195" s="2">
        <v>4810</v>
      </c>
      <c r="FO195" s="2">
        <v>4845</v>
      </c>
      <c r="FP195" s="2">
        <v>4890</v>
      </c>
      <c r="FQ195" s="2">
        <v>4830</v>
      </c>
      <c r="FR195" s="2">
        <v>4740</v>
      </c>
      <c r="FS195" s="2">
        <v>4785</v>
      </c>
      <c r="FT195" s="2">
        <v>4680</v>
      </c>
      <c r="FU195" s="2">
        <v>4795</v>
      </c>
      <c r="FV195" s="2">
        <v>4565</v>
      </c>
      <c r="FW195" s="2">
        <v>4585</v>
      </c>
      <c r="FX195" s="2">
        <v>4650</v>
      </c>
      <c r="FY195" s="2">
        <v>4460</v>
      </c>
      <c r="FZ195" s="2">
        <v>4700</v>
      </c>
      <c r="GA195" s="2">
        <v>4620</v>
      </c>
      <c r="GB195" s="2">
        <v>4675</v>
      </c>
      <c r="GC195" s="2">
        <v>4750</v>
      </c>
      <c r="GD195" s="2">
        <v>4680</v>
      </c>
      <c r="GE195" s="2">
        <v>4815</v>
      </c>
      <c r="GF195" s="2">
        <v>4615</v>
      </c>
      <c r="GG195" s="2">
        <v>4925</v>
      </c>
      <c r="GH195" s="2">
        <v>4860</v>
      </c>
      <c r="GI195" s="2">
        <v>4940</v>
      </c>
      <c r="GJ195" s="2">
        <v>4780</v>
      </c>
      <c r="GK195" s="2">
        <v>4745</v>
      </c>
      <c r="GL195" s="2">
        <v>4655</v>
      </c>
      <c r="GM195" s="2">
        <v>4450</v>
      </c>
      <c r="GN195" s="2">
        <v>4160</v>
      </c>
      <c r="GO195" s="2">
        <v>4130</v>
      </c>
      <c r="GP195" s="2">
        <v>4130</v>
      </c>
      <c r="GQ195" s="2">
        <v>4170</v>
      </c>
      <c r="GR195" s="2">
        <v>4135</v>
      </c>
      <c r="GS195" s="2">
        <v>4165</v>
      </c>
      <c r="GT195" s="2">
        <v>4030</v>
      </c>
      <c r="GU195" s="2">
        <v>4035</v>
      </c>
      <c r="GV195" s="2">
        <v>4125</v>
      </c>
      <c r="GW195" s="2">
        <v>4215</v>
      </c>
      <c r="GX195" s="2">
        <v>4080</v>
      </c>
      <c r="GY195" s="2">
        <v>4145</v>
      </c>
      <c r="GZ195" s="2">
        <v>4105</v>
      </c>
      <c r="HA195" s="2">
        <v>4005</v>
      </c>
      <c r="HB195" s="2">
        <v>3960</v>
      </c>
      <c r="HC195" s="2">
        <v>3885</v>
      </c>
      <c r="HD195" s="2">
        <v>3980</v>
      </c>
      <c r="HE195" s="2">
        <v>3970</v>
      </c>
      <c r="HF195" s="2">
        <v>4050</v>
      </c>
      <c r="HG195" s="2">
        <v>4160</v>
      </c>
      <c r="HH195" s="2">
        <v>4120</v>
      </c>
      <c r="HI195" s="2">
        <v>4055</v>
      </c>
      <c r="HJ195" s="2">
        <v>3960</v>
      </c>
      <c r="HK195" s="2">
        <v>3975</v>
      </c>
      <c r="HL195" s="2">
        <v>3975</v>
      </c>
      <c r="HM195" s="2">
        <v>3975</v>
      </c>
      <c r="HN195" s="2">
        <v>3945</v>
      </c>
      <c r="HO195" s="2">
        <v>3960</v>
      </c>
      <c r="HP195" s="2">
        <v>3905</v>
      </c>
      <c r="HQ195" s="2">
        <v>3805</v>
      </c>
      <c r="HR195" s="2">
        <v>3750</v>
      </c>
      <c r="HS195" s="2">
        <v>3760</v>
      </c>
      <c r="HT195" s="2">
        <v>3735</v>
      </c>
      <c r="HU195" s="2">
        <v>3730</v>
      </c>
      <c r="HV195" s="2">
        <v>3740</v>
      </c>
      <c r="HW195" s="2">
        <v>3755</v>
      </c>
      <c r="HX195" s="2">
        <v>3820</v>
      </c>
      <c r="HY195" s="2">
        <v>3755</v>
      </c>
      <c r="HZ195" s="2">
        <v>3725</v>
      </c>
      <c r="IA195" s="2">
        <v>3645</v>
      </c>
      <c r="IB195" s="2">
        <v>3675</v>
      </c>
      <c r="IC195" s="2">
        <v>3685</v>
      </c>
      <c r="ID195" s="2">
        <v>3680</v>
      </c>
      <c r="IE195" s="2">
        <v>3685</v>
      </c>
      <c r="IF195" s="2">
        <v>3725</v>
      </c>
      <c r="IG195" s="2">
        <v>3695</v>
      </c>
      <c r="IH195" s="2">
        <v>3690</v>
      </c>
      <c r="II195" s="2">
        <v>3675</v>
      </c>
      <c r="IJ195" s="2">
        <v>3720</v>
      </c>
      <c r="IK195" s="2">
        <v>3735</v>
      </c>
      <c r="IL195" s="2">
        <v>3670</v>
      </c>
      <c r="IM195" s="2">
        <v>3675</v>
      </c>
      <c r="IN195" s="2">
        <v>3670</v>
      </c>
      <c r="IO195" s="2">
        <v>3665</v>
      </c>
      <c r="IP195" s="2">
        <v>3515</v>
      </c>
      <c r="IQ195" s="2">
        <v>3520</v>
      </c>
      <c r="IR195" s="2">
        <v>3600</v>
      </c>
      <c r="IS195" s="2">
        <v>3585</v>
      </c>
      <c r="IT195" s="2">
        <v>3585</v>
      </c>
    </row>
    <row r="196" spans="1:254" ht="15.9" customHeight="1">
      <c r="A196" s="65" t="s">
        <v>384</v>
      </c>
      <c r="B196" s="41" t="s">
        <v>385</v>
      </c>
      <c r="C196" s="45">
        <v>21930</v>
      </c>
      <c r="D196" s="16">
        <v>-2070</v>
      </c>
      <c r="E196" s="30">
        <v>24000</v>
      </c>
      <c r="F196" s="30">
        <v>24710</v>
      </c>
      <c r="G196" s="30">
        <v>22500</v>
      </c>
      <c r="H196" s="30">
        <v>21960</v>
      </c>
      <c r="I196" s="30">
        <v>21520</v>
      </c>
      <c r="J196" s="30">
        <v>19610</v>
      </c>
      <c r="K196" s="30">
        <v>19520</v>
      </c>
      <c r="L196" s="30">
        <v>21400</v>
      </c>
      <c r="M196" s="30">
        <v>22720</v>
      </c>
      <c r="N196" s="30">
        <v>22930</v>
      </c>
      <c r="O196" s="30">
        <v>23890</v>
      </c>
      <c r="P196" s="30">
        <v>23070</v>
      </c>
      <c r="Q196" s="30">
        <v>22960</v>
      </c>
      <c r="R196" s="30">
        <v>22000</v>
      </c>
      <c r="S196" s="30">
        <v>24040</v>
      </c>
      <c r="T196" s="30">
        <v>23870</v>
      </c>
      <c r="U196" s="30">
        <v>22860</v>
      </c>
      <c r="V196" s="30">
        <v>23280</v>
      </c>
      <c r="W196" s="30">
        <v>24430</v>
      </c>
      <c r="X196" s="30">
        <v>23980</v>
      </c>
      <c r="Y196" s="30">
        <v>23150</v>
      </c>
      <c r="Z196" s="30">
        <v>23980</v>
      </c>
      <c r="AA196" s="30">
        <v>25500</v>
      </c>
      <c r="AB196" s="30">
        <v>24800</v>
      </c>
      <c r="AC196" s="30">
        <v>25510</v>
      </c>
      <c r="AD196" s="30">
        <v>27530</v>
      </c>
      <c r="AE196" s="30">
        <v>26710</v>
      </c>
      <c r="AF196" s="30">
        <v>25910</v>
      </c>
      <c r="AG196" s="30">
        <v>26600</v>
      </c>
      <c r="AH196" s="30">
        <v>27570</v>
      </c>
      <c r="AI196" s="30">
        <v>26700</v>
      </c>
      <c r="AJ196" s="30">
        <v>26810</v>
      </c>
      <c r="AK196" s="30">
        <v>27040</v>
      </c>
      <c r="AL196" s="30">
        <v>26660</v>
      </c>
      <c r="AM196" s="30">
        <v>26220</v>
      </c>
      <c r="AN196" s="30">
        <v>25750</v>
      </c>
      <c r="AO196" s="30">
        <v>25890</v>
      </c>
      <c r="AP196" s="30">
        <v>24840</v>
      </c>
      <c r="AQ196" s="30">
        <v>23710</v>
      </c>
      <c r="AR196" s="30">
        <v>21820</v>
      </c>
      <c r="AS196" s="30">
        <v>22000</v>
      </c>
      <c r="AT196" s="30">
        <v>21580</v>
      </c>
      <c r="AU196" s="30">
        <v>20850</v>
      </c>
      <c r="AV196" s="30">
        <v>22270</v>
      </c>
      <c r="AW196" s="30">
        <v>22800</v>
      </c>
      <c r="AX196" s="30">
        <v>23060</v>
      </c>
      <c r="AY196" s="30">
        <v>22060</v>
      </c>
      <c r="AZ196" s="30">
        <v>22830</v>
      </c>
      <c r="BA196" s="30">
        <v>23020</v>
      </c>
      <c r="BB196" s="30">
        <v>22900</v>
      </c>
      <c r="BC196" s="30">
        <v>23540</v>
      </c>
      <c r="BD196" s="30">
        <v>23450</v>
      </c>
      <c r="BE196" s="30">
        <v>23860</v>
      </c>
      <c r="BF196" s="30">
        <v>23440</v>
      </c>
      <c r="BG196" s="30">
        <v>23000</v>
      </c>
      <c r="BH196" s="30">
        <v>21940</v>
      </c>
      <c r="BI196" s="30">
        <v>22650</v>
      </c>
      <c r="BJ196" s="30">
        <v>23450</v>
      </c>
      <c r="BK196" s="30">
        <v>23540</v>
      </c>
      <c r="BL196" s="30">
        <v>25000</v>
      </c>
      <c r="BM196" s="2">
        <v>21500</v>
      </c>
      <c r="BN196" s="2">
        <v>24360</v>
      </c>
      <c r="BO196" s="2">
        <v>23400</v>
      </c>
      <c r="BP196" s="2">
        <v>23060</v>
      </c>
      <c r="BQ196" s="2">
        <v>23120</v>
      </c>
      <c r="BR196" s="2">
        <v>22550</v>
      </c>
      <c r="BS196" s="2">
        <v>23120</v>
      </c>
      <c r="BT196" s="2">
        <v>22910</v>
      </c>
      <c r="BU196" s="2">
        <v>23100</v>
      </c>
      <c r="BV196" s="2">
        <v>23160</v>
      </c>
      <c r="BW196" s="2">
        <v>22770</v>
      </c>
      <c r="BX196" s="2">
        <v>22580</v>
      </c>
      <c r="BY196" s="2">
        <v>22840</v>
      </c>
      <c r="BZ196" s="2">
        <v>22660</v>
      </c>
      <c r="CA196" s="2">
        <v>23140</v>
      </c>
      <c r="CB196" s="2">
        <v>23340</v>
      </c>
      <c r="CC196" s="2">
        <v>23680</v>
      </c>
      <c r="CD196" s="2">
        <v>23750</v>
      </c>
      <c r="CE196" s="2">
        <v>22780</v>
      </c>
      <c r="CF196" s="2">
        <v>22560</v>
      </c>
      <c r="CG196" s="2">
        <v>22380</v>
      </c>
      <c r="CH196" s="2">
        <v>21550</v>
      </c>
      <c r="CI196" s="2">
        <v>20810</v>
      </c>
      <c r="CJ196" s="2">
        <v>21000</v>
      </c>
      <c r="CK196" s="2">
        <v>20460</v>
      </c>
      <c r="CL196" s="2">
        <v>20270</v>
      </c>
      <c r="CM196" s="2">
        <v>20320</v>
      </c>
      <c r="CN196" s="2">
        <v>19550</v>
      </c>
      <c r="CO196" s="2">
        <v>20120</v>
      </c>
      <c r="CP196" s="2">
        <v>21670</v>
      </c>
      <c r="CQ196" s="2">
        <v>22370</v>
      </c>
      <c r="CR196" s="2">
        <v>22810</v>
      </c>
      <c r="CS196" s="2">
        <v>21750</v>
      </c>
      <c r="CT196" s="2">
        <v>21300</v>
      </c>
      <c r="CU196" s="2">
        <v>22400</v>
      </c>
      <c r="CV196" s="2">
        <v>22840</v>
      </c>
      <c r="CW196" s="2">
        <v>22650</v>
      </c>
      <c r="CX196" s="2">
        <v>22260</v>
      </c>
      <c r="CY196" s="2">
        <v>21760</v>
      </c>
      <c r="CZ196" s="2">
        <v>21870</v>
      </c>
      <c r="DA196" s="2">
        <v>21260</v>
      </c>
      <c r="DB196" s="2">
        <v>20510</v>
      </c>
      <c r="DC196" s="2">
        <v>19380</v>
      </c>
      <c r="DD196" s="2">
        <v>20830</v>
      </c>
      <c r="DE196" s="2">
        <v>21170</v>
      </c>
      <c r="DF196" s="2">
        <v>20190</v>
      </c>
      <c r="DG196" s="2">
        <v>21240</v>
      </c>
      <c r="DH196" s="2">
        <v>21250</v>
      </c>
      <c r="DI196" s="2">
        <v>21210</v>
      </c>
      <c r="DJ196" s="2">
        <v>21160</v>
      </c>
      <c r="DK196" s="2">
        <v>21500</v>
      </c>
      <c r="DL196" s="2">
        <v>21090</v>
      </c>
      <c r="DM196" s="2">
        <v>20870</v>
      </c>
      <c r="DN196" s="2">
        <v>20470</v>
      </c>
      <c r="DO196" s="2">
        <v>20190</v>
      </c>
      <c r="DP196" s="2">
        <v>19990</v>
      </c>
      <c r="DQ196" s="2">
        <v>20150</v>
      </c>
      <c r="DR196" s="2">
        <v>19690</v>
      </c>
      <c r="DS196" s="2">
        <v>20000</v>
      </c>
      <c r="DT196" s="2">
        <v>19090</v>
      </c>
      <c r="DU196" s="2">
        <v>18360</v>
      </c>
      <c r="DV196" s="2">
        <v>18240</v>
      </c>
      <c r="DW196" s="2">
        <v>18050</v>
      </c>
      <c r="DX196" s="2">
        <v>18470</v>
      </c>
      <c r="DY196" s="2">
        <v>18000</v>
      </c>
      <c r="DZ196" s="2">
        <v>17710</v>
      </c>
      <c r="EA196" s="2">
        <v>17340</v>
      </c>
      <c r="EB196" s="2">
        <v>17710</v>
      </c>
      <c r="EC196" s="2">
        <v>17320</v>
      </c>
      <c r="ED196" s="2">
        <v>17240</v>
      </c>
      <c r="EE196" s="2">
        <v>17040</v>
      </c>
      <c r="EF196" s="2">
        <v>17280</v>
      </c>
      <c r="EG196" s="2">
        <v>17020</v>
      </c>
      <c r="EH196" s="2">
        <v>16180</v>
      </c>
      <c r="EI196" s="2">
        <v>16440</v>
      </c>
      <c r="EJ196" s="2">
        <v>16520</v>
      </c>
      <c r="EK196" s="2">
        <v>15960</v>
      </c>
      <c r="EL196" s="2">
        <v>15530</v>
      </c>
      <c r="EM196" s="2">
        <v>15220</v>
      </c>
      <c r="EN196" s="2">
        <v>15040</v>
      </c>
      <c r="EO196" s="2">
        <v>14690</v>
      </c>
      <c r="EP196" s="2">
        <v>14920</v>
      </c>
      <c r="EQ196" s="2">
        <v>14880</v>
      </c>
      <c r="ER196" s="2">
        <v>14770</v>
      </c>
      <c r="ES196" s="2">
        <v>14540</v>
      </c>
      <c r="ET196" s="2">
        <v>14530</v>
      </c>
      <c r="EU196" s="2">
        <v>14470</v>
      </c>
      <c r="EV196" s="2">
        <v>14510</v>
      </c>
      <c r="EW196" s="2">
        <v>14690</v>
      </c>
      <c r="EX196" s="2">
        <v>14800</v>
      </c>
      <c r="EY196" s="2">
        <v>14680</v>
      </c>
      <c r="EZ196" s="2">
        <v>14550</v>
      </c>
      <c r="FA196" s="2">
        <v>14290</v>
      </c>
      <c r="FB196" s="2">
        <v>14260</v>
      </c>
      <c r="FC196" s="2">
        <v>14180</v>
      </c>
      <c r="FD196" s="2">
        <v>14360</v>
      </c>
      <c r="FE196" s="2">
        <v>14590</v>
      </c>
      <c r="FF196" s="2">
        <v>14660</v>
      </c>
      <c r="FG196" s="2">
        <v>14710</v>
      </c>
      <c r="FH196" s="2">
        <v>14960</v>
      </c>
      <c r="FI196" s="2">
        <v>14860</v>
      </c>
      <c r="FJ196" s="2">
        <v>14640</v>
      </c>
      <c r="FK196" s="2">
        <v>14400</v>
      </c>
      <c r="FL196" s="2">
        <v>14580</v>
      </c>
      <c r="FM196" s="2">
        <v>14430</v>
      </c>
      <c r="FN196" s="2">
        <v>14600</v>
      </c>
      <c r="FO196" s="2">
        <v>14540</v>
      </c>
      <c r="FP196" s="2">
        <v>14540</v>
      </c>
      <c r="FQ196" s="2">
        <v>14320</v>
      </c>
      <c r="FR196" s="2">
        <v>13780</v>
      </c>
      <c r="FS196" s="2">
        <v>13770</v>
      </c>
      <c r="FT196" s="2">
        <v>13680</v>
      </c>
      <c r="FU196" s="2">
        <v>13860</v>
      </c>
      <c r="FV196" s="2">
        <v>13460</v>
      </c>
      <c r="FW196" s="2">
        <v>13790</v>
      </c>
      <c r="FX196" s="2">
        <v>14250</v>
      </c>
      <c r="FY196" s="2">
        <v>14020</v>
      </c>
      <c r="FZ196" s="2">
        <v>13800</v>
      </c>
      <c r="GA196" s="2">
        <v>13210</v>
      </c>
      <c r="GB196" s="2">
        <v>12680</v>
      </c>
      <c r="GC196" s="2">
        <v>12670</v>
      </c>
      <c r="GD196" s="2">
        <v>12560</v>
      </c>
      <c r="GE196" s="2">
        <v>12530</v>
      </c>
      <c r="GF196" s="2">
        <v>12110</v>
      </c>
      <c r="GG196" s="2">
        <v>12320</v>
      </c>
      <c r="GH196" s="2">
        <v>12220</v>
      </c>
      <c r="GI196" s="2">
        <v>12020</v>
      </c>
      <c r="GJ196" s="2">
        <v>11980</v>
      </c>
      <c r="GK196" s="2">
        <v>12100</v>
      </c>
      <c r="GL196" s="2">
        <v>12330</v>
      </c>
      <c r="GM196" s="2">
        <v>11980</v>
      </c>
      <c r="GN196" s="2">
        <v>11850</v>
      </c>
      <c r="GO196" s="2">
        <v>11760</v>
      </c>
      <c r="GP196" s="2">
        <v>11700</v>
      </c>
      <c r="GQ196" s="2">
        <v>11880</v>
      </c>
      <c r="GR196" s="2">
        <v>11900</v>
      </c>
      <c r="GS196" s="2">
        <v>11990</v>
      </c>
      <c r="GT196" s="2">
        <v>11870</v>
      </c>
      <c r="GU196" s="2">
        <v>11700</v>
      </c>
      <c r="GV196" s="2">
        <v>12040</v>
      </c>
      <c r="GW196" s="2">
        <v>12110</v>
      </c>
      <c r="GX196" s="2">
        <v>12130</v>
      </c>
      <c r="GY196" s="2">
        <v>12200</v>
      </c>
      <c r="GZ196" s="2">
        <v>12040</v>
      </c>
      <c r="HA196" s="2">
        <v>11720</v>
      </c>
      <c r="HB196" s="2">
        <v>11610</v>
      </c>
      <c r="HC196" s="2">
        <v>11220</v>
      </c>
      <c r="HD196" s="2">
        <v>11460</v>
      </c>
      <c r="HE196" s="2">
        <v>11470</v>
      </c>
      <c r="HF196" s="2">
        <v>11560</v>
      </c>
      <c r="HG196" s="2">
        <v>11440</v>
      </c>
      <c r="HH196" s="2">
        <v>11350</v>
      </c>
      <c r="HI196" s="2">
        <v>11220</v>
      </c>
      <c r="HJ196" s="2">
        <v>11170</v>
      </c>
      <c r="HK196" s="2">
        <v>11000</v>
      </c>
      <c r="HL196" s="2">
        <v>10810</v>
      </c>
      <c r="HM196" s="2">
        <v>10850</v>
      </c>
      <c r="HN196" s="2">
        <v>10450</v>
      </c>
      <c r="HO196" s="2">
        <v>10090</v>
      </c>
      <c r="HP196" s="2">
        <v>10090</v>
      </c>
      <c r="HQ196" s="2">
        <v>10080</v>
      </c>
      <c r="HR196" s="2">
        <v>9880</v>
      </c>
      <c r="HS196" s="2">
        <v>9800</v>
      </c>
      <c r="HT196" s="2">
        <v>9780</v>
      </c>
      <c r="HU196" s="2">
        <v>9930</v>
      </c>
      <c r="HV196" s="2">
        <v>10040</v>
      </c>
      <c r="HW196" s="2">
        <v>10190</v>
      </c>
      <c r="HX196" s="2">
        <v>10200</v>
      </c>
      <c r="HY196" s="2">
        <v>10080</v>
      </c>
      <c r="HZ196" s="2">
        <v>10090</v>
      </c>
      <c r="IA196" s="2">
        <v>10060</v>
      </c>
      <c r="IB196" s="2">
        <v>10190</v>
      </c>
      <c r="IC196" s="2">
        <v>10090</v>
      </c>
      <c r="ID196" s="2">
        <v>10030</v>
      </c>
      <c r="IE196" s="2">
        <v>10080</v>
      </c>
      <c r="IF196" s="2">
        <v>10090</v>
      </c>
      <c r="IG196" s="2">
        <v>9970</v>
      </c>
      <c r="IH196" s="2">
        <v>9730</v>
      </c>
      <c r="II196" s="2">
        <v>9730</v>
      </c>
      <c r="IJ196" s="2">
        <v>9700</v>
      </c>
      <c r="IK196" s="2">
        <v>9400</v>
      </c>
      <c r="IL196" s="2">
        <v>9520</v>
      </c>
      <c r="IM196" s="2">
        <v>9860</v>
      </c>
      <c r="IN196" s="2">
        <v>9820</v>
      </c>
      <c r="IO196" s="2">
        <v>9740</v>
      </c>
      <c r="IP196" s="2">
        <v>9630</v>
      </c>
      <c r="IQ196" s="2">
        <v>9680</v>
      </c>
      <c r="IR196" s="2">
        <v>9500</v>
      </c>
      <c r="IS196" s="2">
        <v>9390</v>
      </c>
      <c r="IT196" s="2">
        <v>9400</v>
      </c>
    </row>
    <row r="197" spans="1:254" ht="15.9" customHeight="1">
      <c r="A197" s="65" t="s">
        <v>386</v>
      </c>
      <c r="B197" s="41" t="s">
        <v>387</v>
      </c>
      <c r="C197" s="45">
        <v>57520</v>
      </c>
      <c r="D197" s="16">
        <v>-3180</v>
      </c>
      <c r="E197" s="30">
        <v>60700</v>
      </c>
      <c r="F197" s="30">
        <v>62440</v>
      </c>
      <c r="G197" s="30">
        <v>58770</v>
      </c>
      <c r="H197" s="30">
        <v>57840</v>
      </c>
      <c r="I197" s="30">
        <v>57430</v>
      </c>
      <c r="J197" s="30">
        <v>49400</v>
      </c>
      <c r="K197" s="30">
        <v>50200</v>
      </c>
      <c r="L197" s="30">
        <v>54870</v>
      </c>
      <c r="M197" s="30">
        <v>60110</v>
      </c>
      <c r="N197" s="30">
        <v>59420</v>
      </c>
      <c r="O197" s="30">
        <v>69260</v>
      </c>
      <c r="P197" s="30">
        <v>67520</v>
      </c>
      <c r="Q197" s="30">
        <v>63000</v>
      </c>
      <c r="R197" s="30">
        <v>62260</v>
      </c>
      <c r="S197" s="30">
        <v>68280</v>
      </c>
      <c r="T197" s="30">
        <v>71480</v>
      </c>
      <c r="U197" s="30">
        <v>68730</v>
      </c>
      <c r="V197" s="30">
        <v>70330</v>
      </c>
      <c r="W197" s="30">
        <v>71620</v>
      </c>
      <c r="X197" s="30">
        <v>69230</v>
      </c>
      <c r="Y197" s="30">
        <v>68030</v>
      </c>
      <c r="Z197" s="30">
        <v>71600</v>
      </c>
      <c r="AA197" s="30">
        <v>75230</v>
      </c>
      <c r="AB197" s="30">
        <v>72750</v>
      </c>
      <c r="AC197" s="30">
        <v>76770</v>
      </c>
      <c r="AD197" s="30">
        <v>83720</v>
      </c>
      <c r="AE197" s="30">
        <v>79760</v>
      </c>
      <c r="AF197" s="30">
        <v>75330</v>
      </c>
      <c r="AG197" s="30">
        <v>78180</v>
      </c>
      <c r="AH197" s="30">
        <v>83650</v>
      </c>
      <c r="AI197" s="30">
        <v>77830</v>
      </c>
      <c r="AJ197" s="30">
        <v>82870</v>
      </c>
      <c r="AK197" s="30">
        <v>85630</v>
      </c>
      <c r="AL197" s="30">
        <v>84800</v>
      </c>
      <c r="AM197" s="30">
        <v>82440</v>
      </c>
      <c r="AN197" s="30">
        <v>80000</v>
      </c>
      <c r="AO197" s="30">
        <v>81210</v>
      </c>
      <c r="AP197" s="30">
        <v>80450</v>
      </c>
      <c r="AQ197" s="30">
        <v>73310</v>
      </c>
      <c r="AR197" s="30">
        <v>66440</v>
      </c>
      <c r="AS197" s="30">
        <v>69320</v>
      </c>
      <c r="AT197" s="30">
        <v>67750</v>
      </c>
      <c r="AU197" s="30">
        <v>66440</v>
      </c>
      <c r="AV197" s="30">
        <v>70440</v>
      </c>
      <c r="AW197" s="30">
        <v>68080</v>
      </c>
      <c r="AX197" s="30">
        <v>65130</v>
      </c>
      <c r="AY197" s="30">
        <v>61530</v>
      </c>
      <c r="AZ197" s="30">
        <v>63260</v>
      </c>
      <c r="BA197" s="30">
        <v>63580</v>
      </c>
      <c r="BB197" s="30">
        <v>64800</v>
      </c>
      <c r="BC197" s="30">
        <v>67340</v>
      </c>
      <c r="BD197" s="30">
        <v>66340</v>
      </c>
      <c r="BE197" s="30">
        <v>67180</v>
      </c>
      <c r="BF197" s="30">
        <v>65090</v>
      </c>
      <c r="BG197" s="30">
        <v>63220</v>
      </c>
      <c r="BH197" s="30">
        <v>59650</v>
      </c>
      <c r="BI197" s="30">
        <v>60650</v>
      </c>
      <c r="BJ197" s="30">
        <v>62280</v>
      </c>
      <c r="BK197" s="30">
        <v>64300</v>
      </c>
      <c r="BL197" s="30">
        <v>70000</v>
      </c>
      <c r="BM197" s="2">
        <v>70330</v>
      </c>
      <c r="BN197" s="2">
        <v>71370</v>
      </c>
      <c r="BO197" s="2">
        <v>73100</v>
      </c>
      <c r="BP197" s="2">
        <v>74830</v>
      </c>
      <c r="BQ197" s="2">
        <v>75800</v>
      </c>
      <c r="BR197" s="2">
        <v>72200</v>
      </c>
      <c r="BS197" s="2">
        <v>72910</v>
      </c>
      <c r="BT197" s="2">
        <v>73600</v>
      </c>
      <c r="BU197" s="2">
        <v>72800</v>
      </c>
      <c r="BV197" s="2">
        <v>71090</v>
      </c>
      <c r="BW197" s="2">
        <v>71230</v>
      </c>
      <c r="BX197" s="2">
        <v>74180</v>
      </c>
      <c r="BY197" s="2">
        <v>72000</v>
      </c>
      <c r="BZ197" s="2">
        <v>71800</v>
      </c>
      <c r="CA197" s="2">
        <v>72020</v>
      </c>
      <c r="CB197" s="2">
        <v>70640</v>
      </c>
      <c r="CC197" s="2">
        <v>70170</v>
      </c>
      <c r="CD197" s="2">
        <v>69970</v>
      </c>
      <c r="CE197" s="2">
        <v>66200</v>
      </c>
      <c r="CF197" s="2">
        <v>65530</v>
      </c>
      <c r="CG197" s="2">
        <v>64330</v>
      </c>
      <c r="CH197" s="2">
        <v>66000</v>
      </c>
      <c r="CI197" s="2">
        <v>62860</v>
      </c>
      <c r="CJ197" s="2">
        <v>66060</v>
      </c>
      <c r="CK197" s="2">
        <v>64470</v>
      </c>
      <c r="CL197" s="2">
        <v>62500</v>
      </c>
      <c r="CM197" s="2">
        <v>61590</v>
      </c>
      <c r="CN197" s="2">
        <v>60440</v>
      </c>
      <c r="CO197" s="2">
        <v>62290</v>
      </c>
      <c r="CP197" s="2">
        <v>64820</v>
      </c>
      <c r="CQ197" s="2">
        <v>67110</v>
      </c>
      <c r="CR197" s="2">
        <v>67010</v>
      </c>
      <c r="CS197" s="2">
        <v>64430</v>
      </c>
      <c r="CT197" s="2">
        <v>63860</v>
      </c>
      <c r="CU197" s="2">
        <v>68650</v>
      </c>
      <c r="CV197" s="2">
        <v>68660</v>
      </c>
      <c r="CW197" s="2">
        <v>67350</v>
      </c>
      <c r="CX197" s="2">
        <v>68530</v>
      </c>
      <c r="CY197" s="2">
        <v>68550</v>
      </c>
      <c r="CZ197" s="2">
        <v>70240</v>
      </c>
      <c r="DA197" s="2">
        <v>70680</v>
      </c>
      <c r="DB197" s="2">
        <v>68910</v>
      </c>
      <c r="DC197" s="2">
        <v>64120</v>
      </c>
      <c r="DD197" s="2">
        <v>70300</v>
      </c>
      <c r="DE197" s="2">
        <v>70120</v>
      </c>
      <c r="DF197" s="2">
        <v>67880</v>
      </c>
      <c r="DG197" s="2">
        <v>72650</v>
      </c>
      <c r="DH197" s="2">
        <v>73370</v>
      </c>
      <c r="DI197" s="2">
        <v>74110</v>
      </c>
      <c r="DJ197" s="2">
        <v>76840</v>
      </c>
      <c r="DK197" s="2">
        <v>77400</v>
      </c>
      <c r="DL197" s="2">
        <v>73700</v>
      </c>
      <c r="DM197" s="2">
        <v>72510</v>
      </c>
      <c r="DN197" s="2">
        <v>73520</v>
      </c>
      <c r="DO197" s="2">
        <v>70940</v>
      </c>
      <c r="DP197" s="2">
        <v>70410</v>
      </c>
      <c r="DQ197" s="2">
        <v>72050</v>
      </c>
      <c r="DR197" s="2">
        <v>72210</v>
      </c>
      <c r="DS197" s="2">
        <v>72520</v>
      </c>
      <c r="DT197" s="2">
        <v>72790</v>
      </c>
      <c r="DU197" s="2">
        <v>69290</v>
      </c>
      <c r="DV197" s="2">
        <v>63510</v>
      </c>
      <c r="DW197" s="2">
        <v>64070</v>
      </c>
      <c r="DX197" s="2">
        <v>65370</v>
      </c>
      <c r="DY197" s="2">
        <v>64900</v>
      </c>
      <c r="DZ197" s="2">
        <v>62020</v>
      </c>
      <c r="EA197" s="2">
        <v>65340</v>
      </c>
      <c r="EB197" s="2">
        <v>67010</v>
      </c>
      <c r="EC197" s="2">
        <v>68800</v>
      </c>
      <c r="ED197" s="2">
        <v>66660</v>
      </c>
      <c r="EE197" s="2">
        <v>66270</v>
      </c>
      <c r="EF197" s="2">
        <v>67520</v>
      </c>
      <c r="EG197" s="2">
        <v>63850</v>
      </c>
      <c r="EH197" s="2">
        <v>58130</v>
      </c>
      <c r="EI197" s="2">
        <v>59920</v>
      </c>
      <c r="EJ197" s="2">
        <v>59990</v>
      </c>
      <c r="EK197" s="2">
        <v>58700</v>
      </c>
      <c r="EL197" s="2">
        <v>57230</v>
      </c>
      <c r="EM197" s="2">
        <v>58130</v>
      </c>
      <c r="EN197" s="2">
        <v>56240</v>
      </c>
      <c r="EO197" s="2">
        <v>53670</v>
      </c>
      <c r="EP197" s="2">
        <v>54400</v>
      </c>
      <c r="EQ197" s="2">
        <v>54460</v>
      </c>
      <c r="ER197" s="2">
        <v>51390</v>
      </c>
      <c r="ES197" s="2">
        <v>49330</v>
      </c>
      <c r="ET197" s="2">
        <v>47590</v>
      </c>
      <c r="EU197" s="2">
        <v>47520</v>
      </c>
      <c r="EV197" s="2">
        <v>47730</v>
      </c>
      <c r="EW197" s="2">
        <v>47300</v>
      </c>
      <c r="EX197" s="2">
        <v>46870</v>
      </c>
      <c r="EY197" s="2">
        <v>46490</v>
      </c>
      <c r="EZ197" s="2">
        <v>46050</v>
      </c>
      <c r="FA197" s="2">
        <v>44420</v>
      </c>
      <c r="FB197" s="2">
        <v>44050</v>
      </c>
      <c r="FC197" s="2">
        <v>45200</v>
      </c>
      <c r="FD197" s="2">
        <v>46040</v>
      </c>
      <c r="FE197" s="2">
        <v>47130</v>
      </c>
      <c r="FF197" s="2">
        <v>47550</v>
      </c>
      <c r="FG197" s="2">
        <v>48710</v>
      </c>
      <c r="FH197" s="2">
        <v>48150</v>
      </c>
      <c r="FI197" s="2">
        <v>48030</v>
      </c>
      <c r="FJ197" s="2">
        <v>45950</v>
      </c>
      <c r="FK197" s="2">
        <v>45240</v>
      </c>
      <c r="FL197" s="2">
        <v>44930</v>
      </c>
      <c r="FM197" s="2">
        <v>43200</v>
      </c>
      <c r="FN197" s="2">
        <v>42510</v>
      </c>
      <c r="FO197" s="2">
        <v>42370</v>
      </c>
      <c r="FP197" s="2">
        <v>43270</v>
      </c>
      <c r="FQ197" s="2">
        <v>43510</v>
      </c>
      <c r="FR197" s="2">
        <v>43160</v>
      </c>
      <c r="FS197" s="2">
        <v>42760</v>
      </c>
      <c r="FT197" s="2">
        <v>43270</v>
      </c>
      <c r="FU197" s="2">
        <v>46310</v>
      </c>
      <c r="FV197" s="2">
        <v>43750</v>
      </c>
      <c r="FW197" s="2">
        <v>45800</v>
      </c>
      <c r="FX197" s="2">
        <v>46990</v>
      </c>
      <c r="FY197" s="2">
        <v>45880</v>
      </c>
      <c r="FZ197" s="2">
        <v>46860</v>
      </c>
      <c r="GA197" s="2">
        <v>46310</v>
      </c>
      <c r="GB197" s="2">
        <v>47300</v>
      </c>
      <c r="GC197" s="2">
        <v>48580</v>
      </c>
      <c r="GD197" s="2">
        <v>47770</v>
      </c>
      <c r="GE197" s="2">
        <v>48750</v>
      </c>
      <c r="GF197" s="2">
        <v>46040</v>
      </c>
      <c r="GG197" s="2">
        <v>51680</v>
      </c>
      <c r="GH197" s="2">
        <v>50450</v>
      </c>
      <c r="GI197" s="2">
        <v>50800</v>
      </c>
      <c r="GJ197" s="2">
        <v>54990</v>
      </c>
      <c r="GK197" s="2">
        <v>53760</v>
      </c>
      <c r="GL197" s="2">
        <v>53670</v>
      </c>
      <c r="GM197" s="2">
        <v>52200</v>
      </c>
      <c r="GN197" s="2">
        <v>50030</v>
      </c>
      <c r="GO197" s="2">
        <v>51700</v>
      </c>
      <c r="GP197" s="2">
        <v>52330</v>
      </c>
      <c r="GQ197" s="2">
        <v>52090</v>
      </c>
      <c r="GR197" s="2">
        <v>51500</v>
      </c>
      <c r="GS197" s="2">
        <v>52550</v>
      </c>
      <c r="GT197" s="2">
        <v>50740</v>
      </c>
      <c r="GU197" s="2">
        <v>51250</v>
      </c>
      <c r="GV197" s="2">
        <v>52750</v>
      </c>
      <c r="GW197" s="2">
        <v>52370</v>
      </c>
      <c r="GX197" s="2">
        <v>51710</v>
      </c>
      <c r="GY197" s="2">
        <v>52980</v>
      </c>
      <c r="GZ197" s="2">
        <v>52710</v>
      </c>
      <c r="HA197" s="2">
        <v>49810</v>
      </c>
      <c r="HB197" s="2">
        <v>47700</v>
      </c>
      <c r="HC197" s="2">
        <v>45930</v>
      </c>
      <c r="HD197" s="2">
        <v>46450</v>
      </c>
      <c r="HE197" s="2">
        <v>46390</v>
      </c>
      <c r="HF197" s="2">
        <v>46500</v>
      </c>
      <c r="HG197" s="2">
        <v>48370</v>
      </c>
      <c r="HH197" s="2">
        <v>47600</v>
      </c>
      <c r="HI197" s="2">
        <v>46970</v>
      </c>
      <c r="HJ197" s="2">
        <v>46220</v>
      </c>
      <c r="HK197" s="2">
        <v>44860</v>
      </c>
      <c r="HL197" s="2">
        <v>44400</v>
      </c>
      <c r="HM197" s="2">
        <v>42520</v>
      </c>
      <c r="HN197" s="2">
        <v>40660</v>
      </c>
      <c r="HO197" s="2">
        <v>39400</v>
      </c>
      <c r="HP197" s="2">
        <v>37970</v>
      </c>
      <c r="HQ197" s="2">
        <v>37520</v>
      </c>
      <c r="HR197" s="2">
        <v>37620</v>
      </c>
      <c r="HS197" s="2">
        <v>37860</v>
      </c>
      <c r="HT197" s="2">
        <v>37470</v>
      </c>
      <c r="HU197" s="2">
        <v>37260</v>
      </c>
      <c r="HV197" s="2">
        <v>37610</v>
      </c>
      <c r="HW197" s="2">
        <v>37570</v>
      </c>
      <c r="HX197" s="2">
        <v>40520</v>
      </c>
      <c r="HY197" s="2">
        <v>39980</v>
      </c>
      <c r="HZ197" s="2">
        <v>39930</v>
      </c>
      <c r="IA197" s="2">
        <v>39610</v>
      </c>
      <c r="IB197" s="2">
        <v>39380</v>
      </c>
      <c r="IC197" s="2">
        <v>38410</v>
      </c>
      <c r="ID197" s="2">
        <v>38560</v>
      </c>
      <c r="IE197" s="2">
        <v>39220</v>
      </c>
      <c r="IF197" s="2">
        <v>41320</v>
      </c>
      <c r="IG197" s="2">
        <v>41130</v>
      </c>
      <c r="IH197" s="2">
        <v>41710</v>
      </c>
      <c r="II197" s="2">
        <v>41520</v>
      </c>
      <c r="IJ197" s="2">
        <v>42060</v>
      </c>
      <c r="IK197" s="2">
        <v>40710</v>
      </c>
      <c r="IL197" s="2">
        <v>39780</v>
      </c>
      <c r="IM197" s="2">
        <v>39630</v>
      </c>
      <c r="IN197" s="2">
        <v>40190</v>
      </c>
      <c r="IO197" s="2">
        <v>41130</v>
      </c>
      <c r="IP197" s="2">
        <v>42160</v>
      </c>
      <c r="IQ197" s="2">
        <v>43340</v>
      </c>
      <c r="IR197" s="2">
        <v>42900</v>
      </c>
      <c r="IS197" s="2">
        <v>42340</v>
      </c>
      <c r="IT197" s="2">
        <v>41850</v>
      </c>
    </row>
    <row r="198" spans="1:254" ht="15.9" customHeight="1">
      <c r="A198" s="65" t="s">
        <v>388</v>
      </c>
      <c r="B198" s="41" t="s">
        <v>389</v>
      </c>
      <c r="C198" s="45">
        <v>53250</v>
      </c>
      <c r="D198" s="16">
        <v>-1550</v>
      </c>
      <c r="E198" s="30">
        <v>54800</v>
      </c>
      <c r="F198" s="30">
        <v>58300</v>
      </c>
      <c r="G198" s="30">
        <v>53400</v>
      </c>
      <c r="H198" s="30">
        <v>52550</v>
      </c>
      <c r="I198" s="30">
        <v>54220</v>
      </c>
      <c r="J198" s="30">
        <v>48650</v>
      </c>
      <c r="K198" s="30">
        <v>48580</v>
      </c>
      <c r="L198" s="30">
        <v>55400</v>
      </c>
      <c r="M198" s="30">
        <v>61660</v>
      </c>
      <c r="N198" s="30">
        <v>61210</v>
      </c>
      <c r="O198" s="30">
        <v>65910</v>
      </c>
      <c r="P198" s="30">
        <v>65550</v>
      </c>
      <c r="Q198" s="30">
        <v>64200</v>
      </c>
      <c r="R198" s="30">
        <v>63150</v>
      </c>
      <c r="S198" s="30">
        <v>68840</v>
      </c>
      <c r="T198" s="30">
        <v>70780</v>
      </c>
      <c r="U198" s="30">
        <v>68680</v>
      </c>
      <c r="V198" s="30">
        <v>69940</v>
      </c>
      <c r="W198" s="30">
        <v>71610</v>
      </c>
      <c r="X198" s="30">
        <v>69300</v>
      </c>
      <c r="Y198" s="30">
        <v>66560</v>
      </c>
      <c r="Z198" s="30">
        <v>69130</v>
      </c>
      <c r="AA198" s="30">
        <v>70670</v>
      </c>
      <c r="AB198" s="30">
        <v>68970</v>
      </c>
      <c r="AC198" s="30">
        <v>72940</v>
      </c>
      <c r="AD198" s="30">
        <v>76690</v>
      </c>
      <c r="AE198" s="30">
        <v>74730</v>
      </c>
      <c r="AF198" s="30">
        <v>70670</v>
      </c>
      <c r="AG198" s="30">
        <v>71120</v>
      </c>
      <c r="AH198" s="30">
        <v>71900</v>
      </c>
      <c r="AI198" s="30">
        <v>68620</v>
      </c>
      <c r="AJ198" s="30">
        <v>72960</v>
      </c>
      <c r="AK198" s="30">
        <v>73980</v>
      </c>
      <c r="AL198" s="30">
        <v>73920</v>
      </c>
      <c r="AM198" s="30">
        <v>73100</v>
      </c>
      <c r="AN198" s="30">
        <v>69850</v>
      </c>
      <c r="AO198" s="30">
        <v>70820</v>
      </c>
      <c r="AP198" s="30">
        <v>72760</v>
      </c>
      <c r="AQ198" s="30">
        <v>68000</v>
      </c>
      <c r="AR198" s="30">
        <v>60210</v>
      </c>
      <c r="AS198" s="30">
        <v>60810</v>
      </c>
      <c r="AT198" s="30">
        <v>56770</v>
      </c>
      <c r="AU198" s="30">
        <v>54650</v>
      </c>
      <c r="AV198" s="30">
        <v>58750</v>
      </c>
      <c r="AW198" s="30">
        <v>59900</v>
      </c>
      <c r="AX198" s="30">
        <v>56390</v>
      </c>
      <c r="AY198" s="30">
        <v>52180</v>
      </c>
      <c r="AZ198" s="30">
        <v>52960</v>
      </c>
      <c r="BA198" s="30">
        <v>52030</v>
      </c>
      <c r="BB198" s="30">
        <v>51150</v>
      </c>
      <c r="BC198" s="30">
        <v>52500</v>
      </c>
      <c r="BD198" s="30">
        <v>50640</v>
      </c>
      <c r="BE198" s="30">
        <v>50030</v>
      </c>
      <c r="BF198" s="30">
        <v>48730</v>
      </c>
      <c r="BG198" s="30">
        <v>47450</v>
      </c>
      <c r="BH198" s="30">
        <v>45030</v>
      </c>
      <c r="BI198" s="30">
        <v>47160</v>
      </c>
      <c r="BJ198" s="30">
        <v>48810</v>
      </c>
      <c r="BK198" s="30">
        <v>49480</v>
      </c>
      <c r="BL198" s="30">
        <v>51200</v>
      </c>
      <c r="BM198" s="2">
        <v>50830</v>
      </c>
      <c r="BN198" s="2">
        <v>51630</v>
      </c>
      <c r="BO198" s="2">
        <v>51870</v>
      </c>
      <c r="BP198" s="2">
        <v>51220</v>
      </c>
      <c r="BQ198" s="2">
        <v>50240</v>
      </c>
      <c r="BR198" s="2">
        <v>46710</v>
      </c>
      <c r="BS198" s="2">
        <v>43980</v>
      </c>
      <c r="BT198" s="2">
        <v>45010</v>
      </c>
      <c r="BU198" s="2">
        <v>46300</v>
      </c>
      <c r="BV198" s="2">
        <v>45410</v>
      </c>
      <c r="BW198" s="2">
        <v>44950</v>
      </c>
      <c r="BX198" s="2">
        <v>45020</v>
      </c>
      <c r="BY198" s="2">
        <v>44670</v>
      </c>
      <c r="BZ198" s="2">
        <v>43620</v>
      </c>
      <c r="CA198" s="2">
        <v>44010</v>
      </c>
      <c r="CB198" s="2">
        <v>44100</v>
      </c>
      <c r="CC198" s="2">
        <v>43360</v>
      </c>
      <c r="CD198" s="2">
        <v>42890</v>
      </c>
      <c r="CE198" s="2">
        <v>42300</v>
      </c>
      <c r="CF198" s="2">
        <v>42620</v>
      </c>
      <c r="CG198" s="2">
        <v>41750</v>
      </c>
      <c r="CH198" s="2">
        <v>41060</v>
      </c>
      <c r="CI198" s="2">
        <v>38270</v>
      </c>
      <c r="CJ198" s="2">
        <v>38200</v>
      </c>
      <c r="CK198" s="2">
        <v>38280</v>
      </c>
      <c r="CL198" s="2">
        <v>37960</v>
      </c>
      <c r="CM198" s="2">
        <v>38380</v>
      </c>
      <c r="CN198" s="2">
        <v>36520</v>
      </c>
      <c r="CO198" s="2">
        <v>37210</v>
      </c>
      <c r="CP198" s="2">
        <v>38670</v>
      </c>
      <c r="CQ198" s="2">
        <v>39940</v>
      </c>
      <c r="CR198" s="2">
        <v>40360</v>
      </c>
      <c r="CS198" s="2">
        <v>38280</v>
      </c>
      <c r="CT198" s="2">
        <v>37480</v>
      </c>
      <c r="CU198" s="2">
        <v>38960</v>
      </c>
      <c r="CV198" s="2">
        <v>39240</v>
      </c>
      <c r="CW198" s="2">
        <v>38630</v>
      </c>
      <c r="CX198" s="2">
        <v>37830</v>
      </c>
      <c r="CY198" s="2">
        <v>38300</v>
      </c>
      <c r="CZ198" s="2">
        <v>39330</v>
      </c>
      <c r="DA198" s="2">
        <v>39950</v>
      </c>
      <c r="DB198" s="2">
        <v>39160</v>
      </c>
      <c r="DC198" s="2">
        <v>37600</v>
      </c>
      <c r="DD198" s="2">
        <v>40830</v>
      </c>
      <c r="DE198" s="2">
        <v>41420</v>
      </c>
      <c r="DF198" s="2">
        <v>40120</v>
      </c>
      <c r="DG198" s="2">
        <v>42330</v>
      </c>
      <c r="DH198" s="2">
        <v>42650</v>
      </c>
      <c r="DI198" s="2">
        <v>43100</v>
      </c>
      <c r="DJ198" s="2">
        <v>44720</v>
      </c>
      <c r="DK198" s="2">
        <v>44770</v>
      </c>
      <c r="DL198" s="2">
        <v>43370</v>
      </c>
      <c r="DM198" s="2">
        <v>42960</v>
      </c>
      <c r="DN198" s="2">
        <v>44440</v>
      </c>
      <c r="DO198" s="2">
        <v>42380</v>
      </c>
      <c r="DP198" s="2">
        <v>41590</v>
      </c>
      <c r="DQ198" s="2">
        <v>41010</v>
      </c>
      <c r="DR198" s="2">
        <v>41010</v>
      </c>
      <c r="DS198" s="2">
        <v>40730</v>
      </c>
      <c r="DT198" s="2">
        <v>40750</v>
      </c>
      <c r="DU198" s="2">
        <v>40310</v>
      </c>
      <c r="DV198" s="2">
        <v>39820</v>
      </c>
      <c r="DW198" s="2">
        <v>39480</v>
      </c>
      <c r="DX198" s="2">
        <v>39940</v>
      </c>
      <c r="DY198" s="2">
        <v>40180</v>
      </c>
      <c r="DZ198" s="2">
        <v>39620</v>
      </c>
      <c r="EA198" s="2">
        <v>40770</v>
      </c>
      <c r="EB198" s="2">
        <v>41090</v>
      </c>
      <c r="EC198" s="2">
        <v>42290</v>
      </c>
      <c r="ED198" s="2">
        <v>40980</v>
      </c>
      <c r="EE198" s="2">
        <v>40830</v>
      </c>
      <c r="EF198" s="2">
        <v>41530</v>
      </c>
      <c r="EG198" s="2">
        <v>42110</v>
      </c>
      <c r="EH198" s="2">
        <v>40220</v>
      </c>
      <c r="EI198" s="2">
        <v>40610</v>
      </c>
      <c r="EJ198" s="2">
        <v>41660</v>
      </c>
      <c r="EK198" s="2">
        <v>41600</v>
      </c>
      <c r="EL198" s="2">
        <v>40670</v>
      </c>
      <c r="EM198" s="2">
        <v>41260</v>
      </c>
      <c r="EN198" s="2">
        <v>40010</v>
      </c>
      <c r="EO198" s="2">
        <v>36480</v>
      </c>
      <c r="EP198" s="2">
        <v>36440</v>
      </c>
      <c r="EQ198" s="2">
        <v>37390</v>
      </c>
      <c r="ER198" s="2">
        <v>36620</v>
      </c>
      <c r="ES198" s="2">
        <v>35720</v>
      </c>
      <c r="ET198" s="2">
        <v>33760</v>
      </c>
      <c r="EU198" s="2">
        <v>33910</v>
      </c>
      <c r="EV198" s="2">
        <v>33800</v>
      </c>
      <c r="EW198" s="2">
        <v>33090</v>
      </c>
      <c r="EX198" s="2">
        <v>32910</v>
      </c>
      <c r="EY198" s="2">
        <v>32770</v>
      </c>
      <c r="EZ198" s="2">
        <v>32470</v>
      </c>
      <c r="FA198" s="2">
        <v>30690</v>
      </c>
      <c r="FB198" s="2">
        <v>30060</v>
      </c>
      <c r="FC198" s="2">
        <v>30700</v>
      </c>
      <c r="FD198" s="2">
        <v>30600</v>
      </c>
      <c r="FE198" s="2">
        <v>30660</v>
      </c>
      <c r="FF198" s="2">
        <v>31330</v>
      </c>
      <c r="FG198" s="2">
        <v>32410</v>
      </c>
      <c r="FH198" s="2">
        <v>32870</v>
      </c>
      <c r="FI198" s="2">
        <v>33370</v>
      </c>
      <c r="FJ198" s="2">
        <v>32670</v>
      </c>
      <c r="FK198" s="2">
        <v>32770</v>
      </c>
      <c r="FL198" s="2">
        <v>32750</v>
      </c>
      <c r="FM198" s="2">
        <v>32200</v>
      </c>
      <c r="FN198" s="2">
        <v>31210</v>
      </c>
      <c r="FO198" s="2">
        <v>31540</v>
      </c>
      <c r="FP198" s="2">
        <v>31500</v>
      </c>
      <c r="FQ198" s="2">
        <v>31680</v>
      </c>
      <c r="FR198" s="2">
        <v>31050</v>
      </c>
      <c r="FS198" s="2">
        <v>30730</v>
      </c>
      <c r="FT198" s="2">
        <v>30130</v>
      </c>
      <c r="FU198" s="2">
        <v>32170</v>
      </c>
      <c r="FV198" s="2">
        <v>30850</v>
      </c>
      <c r="FW198" s="2">
        <v>31410</v>
      </c>
      <c r="FX198" s="2">
        <v>32150</v>
      </c>
      <c r="FY198" s="2">
        <v>31820</v>
      </c>
      <c r="FZ198" s="2">
        <v>33370</v>
      </c>
      <c r="GA198" s="2">
        <v>33000</v>
      </c>
      <c r="GB198" s="2">
        <v>33940</v>
      </c>
      <c r="GC198" s="2">
        <v>33400</v>
      </c>
      <c r="GD198" s="2">
        <v>32300</v>
      </c>
      <c r="GE198" s="2">
        <v>33240</v>
      </c>
      <c r="GF198" s="2">
        <v>32580</v>
      </c>
      <c r="GG198" s="2">
        <v>34790</v>
      </c>
      <c r="GH198" s="2">
        <v>33140</v>
      </c>
      <c r="GI198" s="2">
        <v>32160</v>
      </c>
      <c r="GJ198" s="2">
        <v>31420</v>
      </c>
      <c r="GK198" s="2">
        <v>30740</v>
      </c>
      <c r="GL198" s="2">
        <v>30430</v>
      </c>
      <c r="GM198" s="2">
        <v>30270</v>
      </c>
      <c r="GN198" s="2">
        <v>29330</v>
      </c>
      <c r="GO198" s="2">
        <v>30300</v>
      </c>
      <c r="GP198" s="2">
        <v>30660</v>
      </c>
      <c r="GQ198" s="2">
        <v>30410</v>
      </c>
      <c r="GR198" s="2">
        <v>29955</v>
      </c>
      <c r="GS198" s="2">
        <v>29650</v>
      </c>
      <c r="GT198" s="2">
        <v>27930</v>
      </c>
      <c r="GU198" s="2">
        <v>28235</v>
      </c>
      <c r="GV198" s="2">
        <v>29090</v>
      </c>
      <c r="GW198" s="2">
        <v>29190</v>
      </c>
      <c r="GX198" s="2">
        <v>29130</v>
      </c>
      <c r="GY198" s="2">
        <v>30080</v>
      </c>
      <c r="GZ198" s="2">
        <v>28615</v>
      </c>
      <c r="HA198" s="2">
        <v>28145</v>
      </c>
      <c r="HB198" s="2">
        <v>26900</v>
      </c>
      <c r="HC198" s="2">
        <v>25775</v>
      </c>
      <c r="HD198" s="2">
        <v>26310</v>
      </c>
      <c r="HE198" s="2">
        <v>25875</v>
      </c>
      <c r="HF198" s="2">
        <v>26515</v>
      </c>
      <c r="HG198" s="2">
        <v>26725</v>
      </c>
      <c r="HH198" s="2">
        <v>26035</v>
      </c>
      <c r="HI198" s="2">
        <v>25550</v>
      </c>
      <c r="HJ198" s="2">
        <v>24235</v>
      </c>
      <c r="HK198" s="2">
        <v>24165</v>
      </c>
      <c r="HL198" s="2">
        <v>23455</v>
      </c>
      <c r="HM198" s="2">
        <v>22760</v>
      </c>
      <c r="HN198" s="2">
        <v>21830</v>
      </c>
      <c r="HO198" s="2">
        <v>21110</v>
      </c>
      <c r="HP198" s="2">
        <v>20980</v>
      </c>
      <c r="HQ198" s="2">
        <v>20880</v>
      </c>
      <c r="HR198" s="2">
        <v>20355</v>
      </c>
      <c r="HS198" s="2">
        <v>20040</v>
      </c>
      <c r="HT198" s="2">
        <v>19955</v>
      </c>
      <c r="HU198" s="2">
        <v>19870</v>
      </c>
      <c r="HV198" s="2">
        <v>20270</v>
      </c>
      <c r="HW198" s="2">
        <v>20010</v>
      </c>
      <c r="HX198" s="2">
        <v>20300</v>
      </c>
      <c r="HY198" s="2">
        <v>20195</v>
      </c>
      <c r="HZ198" s="2">
        <v>20160</v>
      </c>
      <c r="IA198" s="2">
        <v>20090</v>
      </c>
      <c r="IB198" s="2">
        <v>20075</v>
      </c>
      <c r="IC198" s="2">
        <v>20005</v>
      </c>
      <c r="ID198" s="2">
        <v>20385</v>
      </c>
      <c r="IE198" s="2">
        <v>20780</v>
      </c>
      <c r="IF198" s="2">
        <v>21160</v>
      </c>
      <c r="IG198" s="2">
        <v>21045</v>
      </c>
      <c r="IH198" s="2">
        <v>21030</v>
      </c>
      <c r="II198" s="2">
        <v>21120</v>
      </c>
      <c r="IJ198" s="2">
        <v>21510</v>
      </c>
      <c r="IK198" s="2">
        <v>21255</v>
      </c>
      <c r="IL198" s="2">
        <v>20890</v>
      </c>
      <c r="IM198" s="2">
        <v>20380</v>
      </c>
      <c r="IN198" s="2">
        <v>21420</v>
      </c>
      <c r="IO198" s="2">
        <v>22160</v>
      </c>
      <c r="IP198" s="2">
        <v>21420</v>
      </c>
      <c r="IQ198" s="2">
        <v>22330</v>
      </c>
      <c r="IR198" s="2">
        <v>26980</v>
      </c>
      <c r="IS198" s="2">
        <v>27060</v>
      </c>
      <c r="IT198" s="2">
        <v>26940</v>
      </c>
    </row>
    <row r="199" spans="1:254" ht="15.9" customHeight="1">
      <c r="A199" s="65" t="s">
        <v>390</v>
      </c>
      <c r="B199" s="41" t="s">
        <v>391</v>
      </c>
      <c r="C199" s="45">
        <v>37040</v>
      </c>
      <c r="D199" s="16">
        <v>-6210</v>
      </c>
      <c r="E199" s="30">
        <v>43250</v>
      </c>
      <c r="F199" s="30">
        <v>44560</v>
      </c>
      <c r="G199" s="30">
        <v>40870</v>
      </c>
      <c r="H199" s="30">
        <v>37200</v>
      </c>
      <c r="I199" s="30">
        <v>37190</v>
      </c>
      <c r="J199" s="30">
        <v>33200</v>
      </c>
      <c r="K199" s="30">
        <v>33330</v>
      </c>
      <c r="L199" s="30">
        <v>37110</v>
      </c>
      <c r="M199" s="30">
        <v>42800</v>
      </c>
      <c r="N199" s="30">
        <v>42630</v>
      </c>
      <c r="O199" s="30">
        <v>44740</v>
      </c>
      <c r="P199" s="30">
        <v>42720</v>
      </c>
      <c r="Q199" s="30">
        <v>40050</v>
      </c>
      <c r="R199" s="30">
        <v>39850</v>
      </c>
      <c r="S199" s="30">
        <v>45330</v>
      </c>
      <c r="T199" s="30">
        <v>46830</v>
      </c>
      <c r="U199" s="30">
        <v>43400</v>
      </c>
      <c r="V199" s="30">
        <v>44020</v>
      </c>
      <c r="W199" s="30">
        <v>43470</v>
      </c>
      <c r="X199" s="30">
        <v>41810</v>
      </c>
      <c r="Y199" s="30">
        <v>42000</v>
      </c>
      <c r="Z199" s="30">
        <v>43420</v>
      </c>
      <c r="AA199" s="30">
        <v>45550</v>
      </c>
      <c r="AB199" s="30">
        <v>44340</v>
      </c>
      <c r="AC199" s="30">
        <v>46950</v>
      </c>
      <c r="AD199" s="30">
        <v>50380</v>
      </c>
      <c r="AE199" s="30">
        <v>48710</v>
      </c>
      <c r="AF199" s="30">
        <v>46570</v>
      </c>
      <c r="AG199" s="30">
        <v>49260</v>
      </c>
      <c r="AH199" s="30">
        <v>50870</v>
      </c>
      <c r="AI199" s="30">
        <v>49990</v>
      </c>
      <c r="AJ199" s="30">
        <v>51840</v>
      </c>
      <c r="AK199" s="30">
        <v>54370</v>
      </c>
      <c r="AL199" s="30">
        <v>53860</v>
      </c>
      <c r="AM199" s="30">
        <v>51910</v>
      </c>
      <c r="AN199" s="30">
        <v>45770</v>
      </c>
      <c r="AO199" s="30">
        <v>46450</v>
      </c>
      <c r="AP199" s="30">
        <v>45460</v>
      </c>
      <c r="AQ199" s="30">
        <v>41820</v>
      </c>
      <c r="AR199" s="30">
        <v>37780</v>
      </c>
      <c r="AS199" s="30">
        <v>39660</v>
      </c>
      <c r="AT199" s="30">
        <v>39550</v>
      </c>
      <c r="AU199" s="30">
        <v>38760</v>
      </c>
      <c r="AV199" s="30">
        <v>41020</v>
      </c>
      <c r="AW199" s="30">
        <v>41230</v>
      </c>
      <c r="AX199" s="30">
        <v>39340</v>
      </c>
      <c r="AY199" s="30">
        <v>37850</v>
      </c>
      <c r="AZ199" s="30">
        <v>38250</v>
      </c>
      <c r="BA199" s="30">
        <v>38930</v>
      </c>
      <c r="BB199" s="30">
        <v>38860</v>
      </c>
      <c r="BC199" s="30">
        <v>41530</v>
      </c>
      <c r="BD199" s="30">
        <v>41110</v>
      </c>
      <c r="BE199" s="30">
        <v>40290</v>
      </c>
      <c r="BF199" s="30">
        <v>37870</v>
      </c>
      <c r="BG199" s="30">
        <v>36720</v>
      </c>
      <c r="BH199" s="30">
        <v>34620</v>
      </c>
      <c r="BI199" s="30">
        <v>35550</v>
      </c>
      <c r="BJ199" s="30">
        <v>38080</v>
      </c>
      <c r="BK199" s="30">
        <v>38030</v>
      </c>
      <c r="BL199" s="30">
        <v>40540</v>
      </c>
      <c r="BM199" s="2">
        <v>41400</v>
      </c>
      <c r="BN199" s="2">
        <v>42700</v>
      </c>
      <c r="BO199" s="2">
        <v>43480</v>
      </c>
      <c r="BP199" s="2">
        <v>42760</v>
      </c>
      <c r="BQ199" s="2">
        <v>44380</v>
      </c>
      <c r="BR199" s="2">
        <v>40500</v>
      </c>
      <c r="BS199" s="2">
        <v>42520</v>
      </c>
      <c r="BT199" s="2">
        <v>44060</v>
      </c>
      <c r="BU199" s="2">
        <v>45000</v>
      </c>
      <c r="BV199" s="2">
        <v>44350</v>
      </c>
      <c r="BW199" s="2">
        <v>43100</v>
      </c>
      <c r="BX199" s="2">
        <v>44110</v>
      </c>
      <c r="BY199" s="2">
        <v>42340</v>
      </c>
      <c r="BZ199" s="2">
        <v>40530</v>
      </c>
      <c r="CA199" s="2">
        <v>39950</v>
      </c>
      <c r="CB199" s="2">
        <v>40630</v>
      </c>
      <c r="CC199" s="2">
        <v>41210</v>
      </c>
      <c r="CD199" s="2">
        <v>41630</v>
      </c>
      <c r="CE199" s="2">
        <v>40480</v>
      </c>
      <c r="CF199" s="2">
        <v>39000</v>
      </c>
      <c r="CG199" s="2">
        <v>38340</v>
      </c>
      <c r="CH199" s="2">
        <v>37720</v>
      </c>
      <c r="CI199" s="2">
        <v>36470</v>
      </c>
      <c r="CJ199" s="2">
        <v>35720</v>
      </c>
      <c r="CK199" s="2">
        <v>35640</v>
      </c>
      <c r="CL199" s="2">
        <v>34510</v>
      </c>
      <c r="CM199" s="2">
        <v>33760</v>
      </c>
      <c r="CN199" s="2">
        <v>32910</v>
      </c>
      <c r="CO199" s="2">
        <v>33520</v>
      </c>
      <c r="CP199" s="2">
        <v>33800</v>
      </c>
      <c r="CQ199" s="2">
        <v>33600</v>
      </c>
      <c r="CR199" s="2">
        <v>32790</v>
      </c>
      <c r="CS199" s="2">
        <v>31200</v>
      </c>
      <c r="CT199" s="2">
        <v>31580</v>
      </c>
      <c r="CU199" s="2">
        <v>34660</v>
      </c>
      <c r="CV199" s="2">
        <v>35410</v>
      </c>
      <c r="CW199" s="2">
        <v>35850</v>
      </c>
      <c r="CX199" s="2">
        <v>36560</v>
      </c>
      <c r="CY199" s="2">
        <v>34850</v>
      </c>
      <c r="CZ199" s="2">
        <v>35630</v>
      </c>
      <c r="DA199" s="2">
        <v>34310</v>
      </c>
      <c r="DB199" s="2">
        <v>32860</v>
      </c>
      <c r="DC199" s="2">
        <v>28810</v>
      </c>
      <c r="DD199" s="2">
        <v>31900</v>
      </c>
      <c r="DE199" s="2">
        <v>32520</v>
      </c>
      <c r="DF199" s="2">
        <v>32310</v>
      </c>
      <c r="DG199" s="2">
        <v>33460</v>
      </c>
      <c r="DH199" s="2">
        <v>31850</v>
      </c>
      <c r="DI199" s="2">
        <v>31780</v>
      </c>
      <c r="DJ199" s="2">
        <v>31630</v>
      </c>
      <c r="DK199" s="2">
        <v>32160</v>
      </c>
      <c r="DL199" s="2">
        <v>30800</v>
      </c>
      <c r="DM199" s="2">
        <v>29985</v>
      </c>
      <c r="DN199" s="2">
        <v>30720</v>
      </c>
      <c r="DO199" s="2">
        <v>30490</v>
      </c>
      <c r="DP199" s="2">
        <v>30200</v>
      </c>
      <c r="DQ199" s="2">
        <v>30340</v>
      </c>
      <c r="DR199" s="2">
        <v>30320</v>
      </c>
      <c r="DS199" s="2">
        <v>30880</v>
      </c>
      <c r="DT199" s="2">
        <v>30430</v>
      </c>
      <c r="DU199" s="2">
        <v>31110</v>
      </c>
      <c r="DV199" s="2">
        <v>28800</v>
      </c>
      <c r="DW199" s="2">
        <v>28660</v>
      </c>
      <c r="DX199" s="2">
        <v>29375</v>
      </c>
      <c r="DY199" s="2">
        <v>31420</v>
      </c>
      <c r="DZ199" s="2">
        <v>31170</v>
      </c>
      <c r="EA199" s="2">
        <v>36030</v>
      </c>
      <c r="EB199" s="2">
        <v>36350</v>
      </c>
      <c r="EC199" s="2">
        <v>37000</v>
      </c>
      <c r="ED199" s="2">
        <v>35780</v>
      </c>
      <c r="EE199" s="2">
        <v>35410</v>
      </c>
      <c r="EF199" s="2">
        <v>36200</v>
      </c>
      <c r="EG199" s="2">
        <v>37410</v>
      </c>
      <c r="EH199" s="2">
        <v>35250</v>
      </c>
      <c r="EI199" s="2">
        <v>35550</v>
      </c>
      <c r="EJ199" s="2">
        <v>35860</v>
      </c>
      <c r="EK199" s="2">
        <v>35520</v>
      </c>
      <c r="EL199" s="2">
        <v>33730</v>
      </c>
      <c r="EM199" s="2">
        <v>33460</v>
      </c>
      <c r="EN199" s="2">
        <v>32360</v>
      </c>
      <c r="EO199" s="2">
        <v>29680</v>
      </c>
      <c r="EP199" s="2">
        <v>30700</v>
      </c>
      <c r="EQ199" s="2">
        <v>31780</v>
      </c>
      <c r="ER199" s="2">
        <v>31770</v>
      </c>
      <c r="ES199" s="2">
        <v>30510</v>
      </c>
      <c r="ET199" s="2">
        <v>29020</v>
      </c>
      <c r="EU199" s="2">
        <v>29310</v>
      </c>
      <c r="EV199" s="2">
        <v>29465</v>
      </c>
      <c r="EW199" s="2">
        <v>29240</v>
      </c>
      <c r="EX199" s="2">
        <v>29610</v>
      </c>
      <c r="EY199" s="2">
        <v>29720</v>
      </c>
      <c r="EZ199" s="2">
        <v>29735</v>
      </c>
      <c r="FA199" s="2">
        <v>28340</v>
      </c>
      <c r="FB199" s="2">
        <v>27800</v>
      </c>
      <c r="FC199" s="2">
        <v>28860</v>
      </c>
      <c r="FD199" s="2">
        <v>29350</v>
      </c>
      <c r="FE199" s="2">
        <v>30120</v>
      </c>
      <c r="FF199" s="2">
        <v>30620</v>
      </c>
      <c r="FG199" s="2">
        <v>30370</v>
      </c>
      <c r="FH199" s="2">
        <v>31200</v>
      </c>
      <c r="FI199" s="2">
        <v>31780</v>
      </c>
      <c r="FJ199" s="2">
        <v>31110</v>
      </c>
      <c r="FK199" s="2">
        <v>31470</v>
      </c>
      <c r="FL199" s="2">
        <v>29960</v>
      </c>
      <c r="FM199" s="2">
        <v>28805</v>
      </c>
      <c r="FN199" s="2">
        <v>27920</v>
      </c>
      <c r="FO199" s="2">
        <v>27515</v>
      </c>
      <c r="FP199" s="2">
        <v>27425</v>
      </c>
      <c r="FQ199" s="2">
        <v>27010</v>
      </c>
      <c r="FR199" s="2">
        <v>26445</v>
      </c>
      <c r="FS199" s="2">
        <v>26490</v>
      </c>
      <c r="FT199" s="2">
        <v>26305</v>
      </c>
      <c r="FU199" s="2">
        <v>27520</v>
      </c>
      <c r="FV199" s="2">
        <v>25590</v>
      </c>
      <c r="FW199" s="2">
        <v>26885</v>
      </c>
      <c r="FX199" s="2">
        <v>27830</v>
      </c>
      <c r="FY199" s="2">
        <v>27910</v>
      </c>
      <c r="FZ199" s="2">
        <v>28665</v>
      </c>
      <c r="GA199" s="2">
        <v>27830</v>
      </c>
      <c r="GB199" s="2">
        <v>28600</v>
      </c>
      <c r="GC199" s="2">
        <v>28825</v>
      </c>
      <c r="GD199" s="2">
        <v>28400</v>
      </c>
      <c r="GE199" s="2">
        <v>29180</v>
      </c>
      <c r="GF199" s="2">
        <v>28065</v>
      </c>
      <c r="GG199" s="2">
        <v>30550</v>
      </c>
      <c r="GH199" s="2">
        <v>27060</v>
      </c>
      <c r="GI199" s="2">
        <v>27365</v>
      </c>
      <c r="GJ199" s="2">
        <v>22310</v>
      </c>
      <c r="GK199" s="2">
        <v>21590</v>
      </c>
      <c r="GL199" s="2">
        <v>21720</v>
      </c>
      <c r="GM199" s="2">
        <v>21300</v>
      </c>
      <c r="GN199" s="2">
        <v>20355</v>
      </c>
      <c r="GO199" s="2">
        <v>20560</v>
      </c>
      <c r="GP199" s="2">
        <v>21255</v>
      </c>
      <c r="GQ199" s="2">
        <v>20850</v>
      </c>
      <c r="GR199" s="2">
        <v>20320</v>
      </c>
      <c r="GS199" s="2">
        <v>20635</v>
      </c>
      <c r="GT199" s="2">
        <v>19585</v>
      </c>
      <c r="GU199" s="2">
        <v>19770</v>
      </c>
      <c r="GV199" s="2">
        <v>19685</v>
      </c>
      <c r="GW199" s="2">
        <v>19935</v>
      </c>
      <c r="GX199" s="2">
        <v>19835</v>
      </c>
      <c r="GY199" s="2">
        <v>20250</v>
      </c>
      <c r="GZ199" s="2">
        <v>20630</v>
      </c>
      <c r="HA199" s="2">
        <v>19910</v>
      </c>
      <c r="HB199" s="2">
        <v>20205</v>
      </c>
      <c r="HC199" s="2">
        <v>19820</v>
      </c>
      <c r="HD199" s="2">
        <v>20065</v>
      </c>
      <c r="HE199" s="2">
        <v>19540</v>
      </c>
      <c r="HF199" s="2">
        <v>19705</v>
      </c>
      <c r="HG199" s="2">
        <v>21185</v>
      </c>
      <c r="HH199" s="2">
        <v>21045</v>
      </c>
      <c r="HI199" s="2">
        <v>19285</v>
      </c>
      <c r="HJ199" s="2">
        <v>18160</v>
      </c>
      <c r="HK199" s="2">
        <v>16845</v>
      </c>
      <c r="HL199" s="2">
        <v>16545</v>
      </c>
      <c r="HM199" s="2">
        <v>16530</v>
      </c>
      <c r="HN199" s="2">
        <v>16190</v>
      </c>
      <c r="HO199" s="2">
        <v>16130</v>
      </c>
      <c r="HP199" s="2">
        <v>16030</v>
      </c>
      <c r="HQ199" s="2">
        <v>15905</v>
      </c>
      <c r="HR199" s="2">
        <v>15800</v>
      </c>
      <c r="HS199" s="2">
        <v>15370</v>
      </c>
      <c r="HT199" s="2">
        <v>14880</v>
      </c>
      <c r="HU199" s="2">
        <v>14955</v>
      </c>
      <c r="HV199" s="2">
        <v>15210</v>
      </c>
      <c r="HW199" s="2">
        <v>15040</v>
      </c>
      <c r="HX199" s="2">
        <v>15515</v>
      </c>
      <c r="HY199" s="2">
        <v>15450</v>
      </c>
      <c r="HZ199" s="2">
        <v>15490</v>
      </c>
      <c r="IA199" s="2">
        <v>15630</v>
      </c>
      <c r="IB199" s="2">
        <v>15800</v>
      </c>
      <c r="IC199" s="2">
        <v>15650</v>
      </c>
      <c r="ID199" s="2">
        <v>15645</v>
      </c>
      <c r="IE199" s="2">
        <v>16065</v>
      </c>
      <c r="IF199" s="2">
        <v>16325</v>
      </c>
      <c r="IG199" s="2">
        <v>16785</v>
      </c>
      <c r="IH199" s="2">
        <v>16310</v>
      </c>
      <c r="II199" s="2">
        <v>15680</v>
      </c>
      <c r="IJ199" s="2">
        <v>15510</v>
      </c>
      <c r="IK199" s="2">
        <v>14730</v>
      </c>
      <c r="IL199" s="2">
        <v>13715</v>
      </c>
      <c r="IM199" s="2">
        <v>14035</v>
      </c>
      <c r="IN199" s="2">
        <v>14055</v>
      </c>
      <c r="IO199" s="2">
        <v>14485</v>
      </c>
      <c r="IP199" s="2">
        <v>14035</v>
      </c>
      <c r="IQ199" s="2">
        <v>14450</v>
      </c>
      <c r="IR199" s="2">
        <v>14980</v>
      </c>
      <c r="IS199" s="2">
        <v>14830</v>
      </c>
      <c r="IT199" s="2">
        <v>14740</v>
      </c>
    </row>
    <row r="200" spans="1:254" ht="15.9" customHeight="1">
      <c r="A200" s="65" t="s">
        <v>392</v>
      </c>
      <c r="B200" s="41" t="s">
        <v>393</v>
      </c>
      <c r="C200" s="45">
        <v>3588</v>
      </c>
      <c r="D200" s="16">
        <v>152</v>
      </c>
      <c r="E200" s="30">
        <v>3436</v>
      </c>
      <c r="F200" s="30">
        <v>3781</v>
      </c>
      <c r="G200" s="30">
        <v>3205</v>
      </c>
      <c r="H200" s="30">
        <v>2929.5</v>
      </c>
      <c r="I200" s="30">
        <v>3095</v>
      </c>
      <c r="J200" s="30">
        <v>2678</v>
      </c>
      <c r="K200" s="30">
        <v>2646</v>
      </c>
      <c r="L200" s="30">
        <v>2928</v>
      </c>
      <c r="M200" s="30">
        <v>3170</v>
      </c>
      <c r="N200" s="30">
        <v>3340</v>
      </c>
      <c r="O200" s="30">
        <v>3460</v>
      </c>
      <c r="P200" s="30">
        <v>3518</v>
      </c>
      <c r="Q200" s="30">
        <v>3208</v>
      </c>
      <c r="R200" s="30">
        <v>3079</v>
      </c>
      <c r="S200" s="30">
        <v>3455</v>
      </c>
      <c r="T200" s="30">
        <v>3550</v>
      </c>
      <c r="U200" s="30">
        <v>3357</v>
      </c>
      <c r="V200" s="30">
        <v>3566</v>
      </c>
      <c r="W200" s="30">
        <v>3719</v>
      </c>
      <c r="X200" s="30">
        <v>3507</v>
      </c>
      <c r="Y200" s="30">
        <v>3442</v>
      </c>
      <c r="Z200" s="30">
        <v>3656</v>
      </c>
      <c r="AA200" s="30">
        <v>3793</v>
      </c>
      <c r="AB200" s="30">
        <v>3711</v>
      </c>
      <c r="AC200" s="30">
        <v>3925</v>
      </c>
      <c r="AD200" s="30">
        <v>4218</v>
      </c>
      <c r="AE200" s="30">
        <v>4589</v>
      </c>
      <c r="AF200" s="30">
        <v>4254</v>
      </c>
      <c r="AG200" s="30">
        <v>4462</v>
      </c>
      <c r="AH200" s="30">
        <v>4798</v>
      </c>
      <c r="AI200" s="30">
        <v>4600</v>
      </c>
      <c r="AJ200" s="30">
        <v>4848</v>
      </c>
      <c r="AK200" s="30">
        <v>5428</v>
      </c>
      <c r="AL200" s="30">
        <v>5276</v>
      </c>
      <c r="AM200" s="30">
        <v>4629</v>
      </c>
      <c r="AN200" s="30">
        <v>4490</v>
      </c>
      <c r="AO200" s="30">
        <v>4358</v>
      </c>
      <c r="AP200" s="30">
        <v>4397</v>
      </c>
      <c r="AQ200" s="30">
        <v>4087</v>
      </c>
      <c r="AR200" s="30">
        <v>3808</v>
      </c>
      <c r="AS200" s="30">
        <v>4022</v>
      </c>
      <c r="AT200" s="30">
        <v>4491</v>
      </c>
      <c r="AU200" s="30">
        <v>4360</v>
      </c>
      <c r="AV200" s="30">
        <v>4812</v>
      </c>
      <c r="AW200" s="30">
        <v>5005</v>
      </c>
      <c r="AX200" s="30">
        <v>5272</v>
      </c>
      <c r="AY200" s="30">
        <v>4802</v>
      </c>
      <c r="AZ200" s="30">
        <v>5136</v>
      </c>
      <c r="BA200" s="30">
        <v>4915</v>
      </c>
      <c r="BB200" s="30">
        <v>5065</v>
      </c>
      <c r="BC200" s="30">
        <v>5557</v>
      </c>
      <c r="BD200" s="30">
        <v>5620</v>
      </c>
      <c r="BE200" s="30">
        <v>5592</v>
      </c>
      <c r="BF200" s="30">
        <v>5101</v>
      </c>
      <c r="BG200" s="30">
        <v>4913</v>
      </c>
      <c r="BH200" s="30">
        <v>4650</v>
      </c>
      <c r="BI200" s="30">
        <v>4960</v>
      </c>
      <c r="BJ200" s="30">
        <v>5374</v>
      </c>
      <c r="BK200" s="30">
        <v>5333</v>
      </c>
      <c r="BL200" s="30">
        <v>5625</v>
      </c>
      <c r="BM200" s="2">
        <v>5105</v>
      </c>
      <c r="BN200" s="2">
        <v>4366</v>
      </c>
      <c r="BO200" s="2">
        <v>4343</v>
      </c>
      <c r="BP200" s="2">
        <v>4373</v>
      </c>
      <c r="BQ200" s="2">
        <v>4459</v>
      </c>
      <c r="BR200" s="2">
        <v>4119</v>
      </c>
      <c r="BS200" s="2">
        <v>4158</v>
      </c>
      <c r="BT200" s="2">
        <v>4113</v>
      </c>
      <c r="BU200" s="2">
        <v>4209</v>
      </c>
      <c r="BV200" s="2">
        <v>4253</v>
      </c>
      <c r="BW200" s="2">
        <v>4153</v>
      </c>
      <c r="BX200" s="2">
        <v>4309</v>
      </c>
      <c r="BY200" s="2">
        <v>4360</v>
      </c>
      <c r="BZ200" s="2">
        <v>4307</v>
      </c>
      <c r="CA200" s="2">
        <v>4433</v>
      </c>
      <c r="CB200" s="2">
        <v>4350</v>
      </c>
      <c r="CC200" s="2">
        <v>4424</v>
      </c>
      <c r="CD200" s="2">
        <v>4618</v>
      </c>
      <c r="CE200" s="2">
        <v>4493</v>
      </c>
      <c r="CF200" s="2">
        <v>4435</v>
      </c>
      <c r="CG200" s="2">
        <v>4182</v>
      </c>
      <c r="CH200" s="2">
        <v>3993</v>
      </c>
      <c r="CI200" s="2">
        <v>3577</v>
      </c>
      <c r="CJ200" s="2">
        <v>3650</v>
      </c>
      <c r="CK200" s="2">
        <v>3418</v>
      </c>
      <c r="CL200" s="2">
        <v>3116</v>
      </c>
      <c r="CM200" s="2">
        <v>3028</v>
      </c>
      <c r="CN200" s="2">
        <v>2820</v>
      </c>
      <c r="CO200" s="2">
        <v>2893.5</v>
      </c>
      <c r="CP200" s="2">
        <v>2927</v>
      </c>
      <c r="CQ200" s="2">
        <v>3171</v>
      </c>
      <c r="CR200" s="2">
        <v>3021</v>
      </c>
      <c r="CS200" s="2">
        <v>2718.5</v>
      </c>
      <c r="CT200" s="2">
        <v>2685</v>
      </c>
      <c r="CU200" s="2">
        <v>2811</v>
      </c>
      <c r="CV200" s="2">
        <v>2795</v>
      </c>
      <c r="CW200" s="2">
        <v>2743</v>
      </c>
      <c r="CX200" s="2">
        <v>2848</v>
      </c>
      <c r="CY200" s="2">
        <v>2824</v>
      </c>
      <c r="CZ200" s="2">
        <v>2865</v>
      </c>
      <c r="DA200" s="2">
        <v>2827</v>
      </c>
      <c r="DB200" s="2">
        <v>2653.5</v>
      </c>
      <c r="DC200" s="2">
        <v>2321</v>
      </c>
      <c r="DD200" s="2">
        <v>2677.5</v>
      </c>
      <c r="DE200" s="2">
        <v>2758</v>
      </c>
      <c r="DF200" s="2">
        <v>2705</v>
      </c>
      <c r="DG200" s="2">
        <v>2892</v>
      </c>
      <c r="DH200" s="2">
        <v>2703</v>
      </c>
      <c r="DI200" s="2">
        <v>2557</v>
      </c>
      <c r="DJ200" s="2">
        <v>2675</v>
      </c>
      <c r="DK200" s="2">
        <v>2684</v>
      </c>
      <c r="DL200" s="2">
        <v>2458.5</v>
      </c>
      <c r="DM200" s="2">
        <v>2225.5</v>
      </c>
      <c r="DN200" s="2">
        <v>2170</v>
      </c>
      <c r="DO200" s="2">
        <v>2089.5</v>
      </c>
      <c r="DP200" s="2">
        <v>2047</v>
      </c>
      <c r="DQ200" s="2">
        <v>2092.5</v>
      </c>
      <c r="DR200" s="2">
        <v>2125</v>
      </c>
      <c r="DS200" s="2">
        <v>2111</v>
      </c>
      <c r="DT200" s="2">
        <v>1964.5</v>
      </c>
      <c r="DU200" s="2">
        <v>1469</v>
      </c>
      <c r="DV200" s="2">
        <v>1405</v>
      </c>
      <c r="DW200" s="2">
        <v>1424.5</v>
      </c>
      <c r="DX200" s="2">
        <v>1428.5</v>
      </c>
      <c r="DY200" s="2">
        <v>1360</v>
      </c>
      <c r="DZ200" s="2">
        <v>1304</v>
      </c>
      <c r="EA200" s="2">
        <v>1334.5</v>
      </c>
      <c r="EB200" s="2">
        <v>1371</v>
      </c>
      <c r="EC200" s="2">
        <v>1389</v>
      </c>
      <c r="ED200" s="2">
        <v>1249</v>
      </c>
      <c r="EE200" s="2">
        <v>1211.5</v>
      </c>
      <c r="EF200" s="2">
        <v>1190</v>
      </c>
      <c r="EG200" s="2">
        <v>1169</v>
      </c>
      <c r="EH200" s="2">
        <v>1076.5</v>
      </c>
      <c r="EI200" s="2">
        <v>1059.5</v>
      </c>
      <c r="EJ200" s="2">
        <v>1011</v>
      </c>
      <c r="EK200" s="2">
        <v>978.3</v>
      </c>
      <c r="EL200" s="2">
        <v>970.3</v>
      </c>
      <c r="EM200" s="2">
        <v>986.6</v>
      </c>
      <c r="EN200" s="2">
        <v>989.4</v>
      </c>
      <c r="EO200" s="2">
        <v>964.8</v>
      </c>
      <c r="EP200" s="2">
        <v>992.5</v>
      </c>
      <c r="EQ200" s="2">
        <v>1007.5</v>
      </c>
      <c r="ER200" s="2">
        <v>1040</v>
      </c>
      <c r="ES200" s="2">
        <v>1020.5</v>
      </c>
      <c r="ET200" s="2">
        <v>980.9</v>
      </c>
      <c r="EU200" s="2">
        <v>982.7</v>
      </c>
      <c r="EV200" s="2">
        <v>986.5</v>
      </c>
      <c r="EW200" s="2">
        <v>995.6</v>
      </c>
      <c r="EX200" s="2">
        <v>980.1</v>
      </c>
      <c r="EY200" s="2">
        <v>967.7</v>
      </c>
      <c r="EZ200" s="2">
        <v>951.7</v>
      </c>
      <c r="FA200" s="2">
        <v>907.2</v>
      </c>
      <c r="FB200" s="2">
        <v>884.1</v>
      </c>
      <c r="FC200" s="2">
        <v>892.7</v>
      </c>
      <c r="FD200" s="2">
        <v>897.8</v>
      </c>
      <c r="FE200" s="2">
        <v>936.2</v>
      </c>
      <c r="FF200" s="2">
        <v>963.5</v>
      </c>
      <c r="FG200" s="2">
        <v>957</v>
      </c>
      <c r="FH200" s="2">
        <v>980.3</v>
      </c>
      <c r="FI200" s="2">
        <v>995</v>
      </c>
      <c r="FJ200" s="2">
        <v>970.5</v>
      </c>
      <c r="FK200" s="2">
        <v>961.1</v>
      </c>
      <c r="FL200" s="2">
        <v>975.3</v>
      </c>
      <c r="FM200" s="2">
        <v>969</v>
      </c>
      <c r="FN200" s="2">
        <v>962.3</v>
      </c>
      <c r="FO200" s="2">
        <v>946.7</v>
      </c>
      <c r="FP200" s="2">
        <v>958.2</v>
      </c>
      <c r="FQ200" s="2">
        <v>917.6</v>
      </c>
      <c r="FR200" s="2">
        <v>888.8</v>
      </c>
      <c r="FS200" s="2">
        <v>898.4</v>
      </c>
      <c r="FT200" s="2">
        <v>879.1</v>
      </c>
      <c r="FU200" s="2">
        <v>970</v>
      </c>
      <c r="FV200" s="2">
        <v>910.1</v>
      </c>
      <c r="FW200" s="2">
        <v>932.3</v>
      </c>
      <c r="FX200" s="2">
        <v>968</v>
      </c>
      <c r="FY200" s="2">
        <v>977</v>
      </c>
      <c r="FZ200" s="2">
        <v>968.8</v>
      </c>
      <c r="GA200" s="2">
        <v>892.9</v>
      </c>
      <c r="GB200" s="2">
        <v>947.2</v>
      </c>
      <c r="GC200" s="2">
        <v>937</v>
      </c>
      <c r="GD200" s="2">
        <v>1005.5</v>
      </c>
      <c r="GE200" s="2">
        <v>1036.5</v>
      </c>
      <c r="GF200" s="2">
        <v>964.6</v>
      </c>
      <c r="GG200" s="2">
        <v>1094.5</v>
      </c>
      <c r="GH200" s="2">
        <v>1039</v>
      </c>
      <c r="GI200" s="2">
        <v>1027</v>
      </c>
      <c r="GJ200" s="2">
        <v>1040</v>
      </c>
      <c r="GK200" s="2">
        <v>982</v>
      </c>
      <c r="GL200" s="2">
        <v>958.9</v>
      </c>
      <c r="GM200" s="2">
        <v>936.5</v>
      </c>
      <c r="GN200" s="2">
        <v>899.9</v>
      </c>
      <c r="GO200" s="2">
        <v>890.6</v>
      </c>
      <c r="GP200" s="2">
        <v>913.1</v>
      </c>
      <c r="GQ200" s="2">
        <v>919.6</v>
      </c>
      <c r="GR200" s="2">
        <v>908</v>
      </c>
      <c r="GS200" s="2">
        <v>921.6</v>
      </c>
      <c r="GT200" s="2">
        <v>878.8</v>
      </c>
      <c r="GU200" s="2">
        <v>882.9</v>
      </c>
      <c r="GV200" s="2">
        <v>953.7</v>
      </c>
      <c r="GW200" s="2">
        <v>977</v>
      </c>
      <c r="GX200" s="2">
        <v>893.2</v>
      </c>
      <c r="GY200" s="2">
        <v>913.1</v>
      </c>
      <c r="GZ200" s="2">
        <v>891.5</v>
      </c>
      <c r="HA200" s="2">
        <v>863.4</v>
      </c>
      <c r="HB200" s="2">
        <v>879.2</v>
      </c>
      <c r="HC200" s="2">
        <v>877</v>
      </c>
      <c r="HD200" s="2">
        <v>905.8</v>
      </c>
      <c r="HE200" s="2">
        <v>887</v>
      </c>
      <c r="HF200" s="2">
        <v>888.5</v>
      </c>
      <c r="HG200" s="2">
        <v>906.4</v>
      </c>
      <c r="HH200" s="2">
        <v>874.8</v>
      </c>
      <c r="HI200" s="2">
        <v>891.5</v>
      </c>
      <c r="HJ200" s="2">
        <v>868</v>
      </c>
      <c r="HK200" s="2">
        <v>863</v>
      </c>
      <c r="HL200" s="2">
        <v>864.5</v>
      </c>
      <c r="HM200" s="2">
        <v>889.5</v>
      </c>
      <c r="HN200" s="2">
        <v>910.4</v>
      </c>
      <c r="HO200" s="2">
        <v>914.5</v>
      </c>
      <c r="HP200" s="2">
        <v>877.5</v>
      </c>
      <c r="HQ200" s="2">
        <v>872.8</v>
      </c>
      <c r="HR200" s="2">
        <v>872.7</v>
      </c>
      <c r="HS200" s="2">
        <v>859</v>
      </c>
      <c r="HT200" s="2">
        <v>844.4</v>
      </c>
      <c r="HU200" s="2">
        <v>832.5</v>
      </c>
      <c r="HV200" s="2">
        <v>853.3</v>
      </c>
      <c r="HW200" s="2">
        <v>870.8</v>
      </c>
      <c r="HX200" s="2">
        <v>881.3</v>
      </c>
      <c r="HY200" s="2">
        <v>857.5</v>
      </c>
      <c r="HZ200" s="2">
        <v>866.7</v>
      </c>
      <c r="IA200" s="2">
        <v>866.2</v>
      </c>
      <c r="IB200" s="2">
        <v>859.9</v>
      </c>
      <c r="IC200" s="2">
        <v>835.7</v>
      </c>
      <c r="ID200" s="2">
        <v>826.5</v>
      </c>
      <c r="IE200" s="2">
        <v>811</v>
      </c>
      <c r="IF200" s="2">
        <v>856.2</v>
      </c>
      <c r="IG200" s="2">
        <v>865.7</v>
      </c>
      <c r="IH200" s="2">
        <v>819</v>
      </c>
      <c r="II200" s="2">
        <v>821.1</v>
      </c>
      <c r="IJ200" s="2">
        <v>827.4</v>
      </c>
      <c r="IK200" s="2">
        <v>823.2</v>
      </c>
      <c r="IL200" s="2">
        <v>808.6</v>
      </c>
      <c r="IM200" s="2">
        <v>889.1</v>
      </c>
      <c r="IN200" s="2">
        <v>949.4</v>
      </c>
      <c r="IO200" s="2">
        <v>921</v>
      </c>
      <c r="IP200" s="2">
        <v>854</v>
      </c>
      <c r="IQ200" s="2">
        <v>893.5</v>
      </c>
      <c r="IR200" s="2">
        <v>879.6</v>
      </c>
      <c r="IS200" s="2">
        <v>864.3</v>
      </c>
      <c r="IT200" s="2">
        <v>800</v>
      </c>
    </row>
    <row r="201" spans="1:254" ht="15.9" customHeight="1">
      <c r="A201" s="65" t="s">
        <v>394</v>
      </c>
      <c r="B201" s="41" t="s">
        <v>395</v>
      </c>
      <c r="C201" s="45">
        <v>5169</v>
      </c>
      <c r="D201" s="16">
        <v>8</v>
      </c>
      <c r="E201" s="30">
        <v>5161</v>
      </c>
      <c r="F201" s="30">
        <v>5211</v>
      </c>
      <c r="G201" s="30">
        <v>4942</v>
      </c>
      <c r="H201" s="30">
        <v>4726</v>
      </c>
      <c r="I201" s="30">
        <v>4744</v>
      </c>
      <c r="J201" s="30">
        <v>4507</v>
      </c>
      <c r="K201" s="30">
        <v>4465</v>
      </c>
      <c r="L201" s="30">
        <v>4732</v>
      </c>
      <c r="M201" s="30">
        <v>5171</v>
      </c>
      <c r="N201" s="30">
        <v>5078</v>
      </c>
      <c r="O201" s="30">
        <v>5289</v>
      </c>
      <c r="P201" s="30">
        <v>5152</v>
      </c>
      <c r="Q201" s="30">
        <v>4926</v>
      </c>
      <c r="R201" s="30">
        <v>4900</v>
      </c>
      <c r="S201" s="30">
        <v>5427</v>
      </c>
      <c r="T201" s="30">
        <v>5288</v>
      </c>
      <c r="U201" s="30">
        <v>5205</v>
      </c>
      <c r="V201" s="30">
        <v>5972</v>
      </c>
      <c r="W201" s="30">
        <v>6900</v>
      </c>
      <c r="X201" s="30">
        <v>6741</v>
      </c>
      <c r="Y201" s="30">
        <v>6550</v>
      </c>
      <c r="Z201" s="30">
        <v>6900</v>
      </c>
      <c r="AA201" s="30">
        <v>7309</v>
      </c>
      <c r="AB201" s="30">
        <v>6711</v>
      </c>
      <c r="AC201" s="30">
        <v>6820</v>
      </c>
      <c r="AD201" s="30">
        <v>7158</v>
      </c>
      <c r="AE201" s="30">
        <v>6871</v>
      </c>
      <c r="AF201" s="30">
        <v>6560</v>
      </c>
      <c r="AG201" s="30">
        <v>6710</v>
      </c>
      <c r="AH201" s="30">
        <v>7103</v>
      </c>
      <c r="AI201" s="30">
        <v>6905</v>
      </c>
      <c r="AJ201" s="30">
        <v>7140</v>
      </c>
      <c r="AK201" s="30">
        <v>7295</v>
      </c>
      <c r="AL201" s="30">
        <v>7044</v>
      </c>
      <c r="AM201" s="30">
        <v>7116</v>
      </c>
      <c r="AN201" s="30">
        <v>6718</v>
      </c>
      <c r="AO201" s="30">
        <v>6655</v>
      </c>
      <c r="AP201" s="30">
        <v>6483</v>
      </c>
      <c r="AQ201" s="30">
        <v>6281</v>
      </c>
      <c r="AR201" s="30">
        <v>5598</v>
      </c>
      <c r="AS201" s="30">
        <v>5880</v>
      </c>
      <c r="AT201" s="30">
        <v>6154</v>
      </c>
      <c r="AU201" s="30">
        <v>6234</v>
      </c>
      <c r="AV201" s="30">
        <v>6658</v>
      </c>
      <c r="AW201" s="30">
        <v>6788</v>
      </c>
      <c r="AX201" s="30">
        <v>6888</v>
      </c>
      <c r="AY201" s="30">
        <v>6484</v>
      </c>
      <c r="AZ201" s="30">
        <v>7069</v>
      </c>
      <c r="BA201" s="30">
        <v>7049</v>
      </c>
      <c r="BB201" s="30">
        <v>6860</v>
      </c>
      <c r="BC201" s="30">
        <v>7085</v>
      </c>
      <c r="BD201" s="30">
        <v>7123</v>
      </c>
      <c r="BE201" s="30">
        <v>7316</v>
      </c>
      <c r="BF201" s="30">
        <v>6740</v>
      </c>
      <c r="BG201" s="30">
        <v>6229</v>
      </c>
      <c r="BH201" s="30">
        <v>6025</v>
      </c>
      <c r="BI201" s="30">
        <v>6309</v>
      </c>
      <c r="BJ201" s="30">
        <v>6643</v>
      </c>
      <c r="BK201" s="30">
        <v>6895</v>
      </c>
      <c r="BL201" s="30">
        <v>6977</v>
      </c>
      <c r="BM201" s="2">
        <v>6712</v>
      </c>
      <c r="BN201" s="2">
        <v>6686</v>
      </c>
      <c r="BO201" s="2">
        <v>6240</v>
      </c>
      <c r="BP201" s="2">
        <v>5951</v>
      </c>
      <c r="BQ201" s="2">
        <v>5868</v>
      </c>
      <c r="BR201" s="2">
        <v>5450</v>
      </c>
      <c r="BS201" s="2">
        <v>5436</v>
      </c>
      <c r="BT201" s="2">
        <v>5335</v>
      </c>
      <c r="BU201" s="2">
        <v>5192</v>
      </c>
      <c r="BV201" s="2">
        <v>5106</v>
      </c>
      <c r="BW201" s="2">
        <v>5121</v>
      </c>
      <c r="BX201" s="2">
        <v>5304</v>
      </c>
      <c r="BY201" s="2">
        <v>5411</v>
      </c>
      <c r="BZ201" s="2">
        <v>5356</v>
      </c>
      <c r="CA201" s="2">
        <v>5087</v>
      </c>
      <c r="CB201" s="2">
        <v>5201</v>
      </c>
      <c r="CC201" s="2">
        <v>5194</v>
      </c>
      <c r="CD201" s="2">
        <v>5136</v>
      </c>
      <c r="CE201" s="2">
        <v>4896</v>
      </c>
      <c r="CF201" s="2">
        <v>4806</v>
      </c>
      <c r="CG201" s="2">
        <v>4637</v>
      </c>
      <c r="CH201" s="2">
        <v>4574</v>
      </c>
      <c r="CI201" s="2">
        <v>4220</v>
      </c>
      <c r="CJ201" s="2">
        <v>4304</v>
      </c>
      <c r="CK201" s="2">
        <v>4200</v>
      </c>
      <c r="CL201" s="2">
        <v>4202</v>
      </c>
      <c r="CM201" s="2">
        <v>4201</v>
      </c>
      <c r="CN201" s="2">
        <v>3987</v>
      </c>
      <c r="CO201" s="2">
        <v>4012</v>
      </c>
      <c r="CP201" s="2">
        <v>4208</v>
      </c>
      <c r="CQ201" s="2">
        <v>4388</v>
      </c>
      <c r="CR201" s="2">
        <v>4482</v>
      </c>
      <c r="CS201" s="2">
        <v>4236</v>
      </c>
      <c r="CT201" s="2">
        <v>4081</v>
      </c>
      <c r="CU201" s="2">
        <v>4426</v>
      </c>
      <c r="CV201" s="2">
        <v>4535</v>
      </c>
      <c r="CW201" s="2">
        <v>4521</v>
      </c>
      <c r="CX201" s="2">
        <v>4448</v>
      </c>
      <c r="CY201" s="2">
        <v>4443</v>
      </c>
      <c r="CZ201" s="2">
        <v>4590</v>
      </c>
      <c r="DA201" s="2">
        <v>4612</v>
      </c>
      <c r="DB201" s="2">
        <v>4450</v>
      </c>
      <c r="DC201" s="2">
        <v>4157</v>
      </c>
      <c r="DD201" s="2">
        <v>4576</v>
      </c>
      <c r="DE201" s="2">
        <v>4636</v>
      </c>
      <c r="DF201" s="2">
        <v>4505</v>
      </c>
      <c r="DG201" s="2">
        <v>4944</v>
      </c>
      <c r="DH201" s="2">
        <v>5170</v>
      </c>
      <c r="DI201" s="2">
        <v>5322</v>
      </c>
      <c r="DJ201" s="2">
        <v>5368</v>
      </c>
      <c r="DK201" s="2">
        <v>5159</v>
      </c>
      <c r="DL201" s="2">
        <v>5045</v>
      </c>
      <c r="DM201" s="2">
        <v>5128</v>
      </c>
      <c r="DN201" s="2">
        <v>5144</v>
      </c>
      <c r="DO201" s="2">
        <v>5122</v>
      </c>
      <c r="DP201" s="2">
        <v>5212</v>
      </c>
      <c r="DQ201" s="2">
        <v>5220</v>
      </c>
      <c r="DR201" s="2">
        <v>5130</v>
      </c>
      <c r="DS201" s="2">
        <v>5291</v>
      </c>
      <c r="DT201" s="2">
        <v>5318</v>
      </c>
      <c r="DU201" s="2">
        <v>5191</v>
      </c>
      <c r="DV201" s="2">
        <v>4947</v>
      </c>
      <c r="DW201" s="2">
        <v>5130</v>
      </c>
      <c r="DX201" s="2">
        <v>5076</v>
      </c>
      <c r="DY201" s="2">
        <v>4957</v>
      </c>
      <c r="DZ201" s="2">
        <v>4769</v>
      </c>
      <c r="EA201" s="2">
        <v>4833</v>
      </c>
      <c r="EB201" s="2">
        <v>4920</v>
      </c>
      <c r="EC201" s="2">
        <v>4942</v>
      </c>
      <c r="ED201" s="2">
        <v>4904</v>
      </c>
      <c r="EE201" s="2">
        <v>4876</v>
      </c>
      <c r="EF201" s="2">
        <v>5106</v>
      </c>
      <c r="EG201" s="2">
        <v>5144</v>
      </c>
      <c r="EH201" s="2">
        <v>4998</v>
      </c>
      <c r="EI201" s="2">
        <v>5196</v>
      </c>
      <c r="EJ201" s="2">
        <v>5156</v>
      </c>
      <c r="EK201" s="2">
        <v>5241</v>
      </c>
      <c r="EL201" s="2">
        <v>5060</v>
      </c>
      <c r="EM201" s="2">
        <v>5004</v>
      </c>
      <c r="EN201" s="2">
        <v>4848</v>
      </c>
      <c r="EO201" s="2">
        <v>4881</v>
      </c>
      <c r="EP201" s="2">
        <v>4870</v>
      </c>
      <c r="EQ201" s="2">
        <v>4918</v>
      </c>
      <c r="ER201" s="2">
        <v>4935</v>
      </c>
      <c r="ES201" s="2">
        <v>4866</v>
      </c>
      <c r="ET201" s="2">
        <v>4650</v>
      </c>
      <c r="EU201" s="2">
        <v>4674</v>
      </c>
      <c r="EV201" s="2">
        <v>4630</v>
      </c>
      <c r="EW201" s="2">
        <v>4590</v>
      </c>
      <c r="EX201" s="2">
        <v>4571</v>
      </c>
      <c r="EY201" s="2">
        <v>4528</v>
      </c>
      <c r="EZ201" s="2">
        <v>4480</v>
      </c>
      <c r="FA201" s="2">
        <v>4337</v>
      </c>
      <c r="FB201" s="2">
        <v>4369</v>
      </c>
      <c r="FC201" s="2">
        <v>4474</v>
      </c>
      <c r="FD201" s="2">
        <v>4567</v>
      </c>
      <c r="FE201" s="2">
        <v>4888</v>
      </c>
      <c r="FF201" s="2">
        <v>4966</v>
      </c>
      <c r="FG201" s="2">
        <v>4823</v>
      </c>
      <c r="FH201" s="2">
        <v>4982</v>
      </c>
      <c r="FI201" s="2">
        <v>4793</v>
      </c>
      <c r="FJ201" s="2">
        <v>4753</v>
      </c>
      <c r="FK201" s="2">
        <v>4690</v>
      </c>
      <c r="FL201" s="2">
        <v>4390</v>
      </c>
      <c r="FM201" s="2">
        <v>4242</v>
      </c>
      <c r="FN201" s="2">
        <v>4139</v>
      </c>
      <c r="FO201" s="2">
        <v>3980</v>
      </c>
      <c r="FP201" s="2">
        <v>3962</v>
      </c>
      <c r="FQ201" s="2">
        <v>3887</v>
      </c>
      <c r="FR201" s="2">
        <v>3836</v>
      </c>
      <c r="FS201" s="2">
        <v>3812</v>
      </c>
      <c r="FT201" s="2">
        <v>3674</v>
      </c>
      <c r="FU201" s="2">
        <v>3833</v>
      </c>
      <c r="FV201" s="2">
        <v>3717</v>
      </c>
      <c r="FW201" s="2">
        <v>3732</v>
      </c>
      <c r="FX201" s="2">
        <v>3975</v>
      </c>
      <c r="FY201" s="2">
        <v>3986</v>
      </c>
      <c r="FZ201" s="2">
        <v>4145</v>
      </c>
      <c r="GA201" s="2">
        <v>4093</v>
      </c>
      <c r="GB201" s="2">
        <v>4057</v>
      </c>
      <c r="GC201" s="2">
        <v>4075</v>
      </c>
      <c r="GD201" s="2">
        <v>3991</v>
      </c>
      <c r="GE201" s="2">
        <v>4174</v>
      </c>
      <c r="GF201" s="2">
        <v>4023</v>
      </c>
      <c r="GG201" s="2">
        <v>4277</v>
      </c>
      <c r="GH201" s="2">
        <v>4146</v>
      </c>
      <c r="GI201" s="2">
        <v>4151</v>
      </c>
      <c r="GJ201" s="2">
        <v>4176</v>
      </c>
      <c r="GK201" s="2">
        <v>4301</v>
      </c>
      <c r="GL201" s="2">
        <v>4447</v>
      </c>
      <c r="GM201" s="2">
        <v>4514</v>
      </c>
      <c r="GN201" s="2">
        <v>4378</v>
      </c>
      <c r="GO201" s="2">
        <v>4344</v>
      </c>
      <c r="GP201" s="2">
        <v>4344</v>
      </c>
      <c r="GQ201" s="2">
        <v>4284</v>
      </c>
      <c r="GR201" s="2">
        <v>4152</v>
      </c>
      <c r="GS201" s="2">
        <v>4192</v>
      </c>
      <c r="GT201" s="2">
        <v>4095</v>
      </c>
      <c r="GU201" s="2">
        <v>4062</v>
      </c>
      <c r="GV201" s="2">
        <v>4065</v>
      </c>
      <c r="GW201" s="2">
        <v>3810</v>
      </c>
      <c r="GX201" s="2">
        <v>3548</v>
      </c>
      <c r="GY201" s="2">
        <v>3610</v>
      </c>
      <c r="GZ201" s="2">
        <v>3671</v>
      </c>
      <c r="HA201" s="2">
        <v>3106</v>
      </c>
      <c r="HB201" s="2">
        <v>3098</v>
      </c>
      <c r="HC201" s="2">
        <v>3042</v>
      </c>
      <c r="HD201" s="2">
        <v>3080</v>
      </c>
      <c r="HE201" s="2">
        <v>3065</v>
      </c>
      <c r="HF201" s="2">
        <v>3108</v>
      </c>
      <c r="HG201" s="2">
        <v>3097</v>
      </c>
      <c r="HH201" s="2">
        <v>3111</v>
      </c>
      <c r="HI201" s="2">
        <v>3062</v>
      </c>
      <c r="HJ201" s="2">
        <v>3012</v>
      </c>
      <c r="HK201" s="2">
        <v>3003</v>
      </c>
      <c r="HL201" s="2">
        <v>3028</v>
      </c>
      <c r="HM201" s="2">
        <v>3019</v>
      </c>
      <c r="HN201" s="2">
        <v>2995</v>
      </c>
      <c r="HO201" s="2">
        <v>2996</v>
      </c>
      <c r="HP201" s="2">
        <v>2951.5</v>
      </c>
      <c r="HQ201" s="2">
        <v>2979.5</v>
      </c>
      <c r="HR201" s="2">
        <v>2939.5</v>
      </c>
      <c r="HS201" s="2">
        <v>2885.5</v>
      </c>
      <c r="HT201" s="2">
        <v>2865</v>
      </c>
      <c r="HU201" s="2">
        <v>2880</v>
      </c>
      <c r="HV201" s="2">
        <v>2880</v>
      </c>
      <c r="HW201" s="2">
        <v>2878.5</v>
      </c>
      <c r="HX201" s="2">
        <v>2958</v>
      </c>
      <c r="HY201" s="2">
        <v>2966</v>
      </c>
      <c r="HZ201" s="2">
        <v>2996</v>
      </c>
      <c r="IA201" s="2">
        <v>3016</v>
      </c>
      <c r="IB201" s="2">
        <v>3020</v>
      </c>
      <c r="IC201" s="2">
        <v>2965.5</v>
      </c>
      <c r="ID201" s="2">
        <v>2992</v>
      </c>
      <c r="IE201" s="2">
        <v>2992</v>
      </c>
      <c r="IF201" s="2">
        <v>3037</v>
      </c>
      <c r="IG201" s="2">
        <v>3019</v>
      </c>
      <c r="IH201" s="2">
        <v>3041</v>
      </c>
      <c r="II201" s="2">
        <v>3032</v>
      </c>
      <c r="IJ201" s="2">
        <v>3121</v>
      </c>
      <c r="IK201" s="2">
        <v>3093</v>
      </c>
      <c r="IL201" s="2">
        <v>3065</v>
      </c>
      <c r="IM201" s="2">
        <v>3078</v>
      </c>
      <c r="IN201" s="2">
        <v>3045</v>
      </c>
      <c r="IO201" s="2">
        <v>3051</v>
      </c>
      <c r="IP201" s="2">
        <v>3027</v>
      </c>
      <c r="IQ201" s="2">
        <v>3142</v>
      </c>
      <c r="IR201" s="2">
        <v>3165</v>
      </c>
      <c r="IS201" s="2">
        <v>3151</v>
      </c>
      <c r="IT201" s="2">
        <v>3214</v>
      </c>
    </row>
    <row r="202" spans="1:254" ht="15.9" customHeight="1">
      <c r="A202" s="65" t="s">
        <v>396</v>
      </c>
      <c r="B202" s="41" t="s">
        <v>397</v>
      </c>
      <c r="C202" s="45">
        <v>5584</v>
      </c>
      <c r="D202" s="16">
        <v>222</v>
      </c>
      <c r="E202" s="30">
        <v>5362</v>
      </c>
      <c r="F202" s="30">
        <v>5217</v>
      </c>
      <c r="G202" s="30">
        <v>5141</v>
      </c>
      <c r="H202" s="30">
        <v>5087</v>
      </c>
      <c r="I202" s="30">
        <v>5267</v>
      </c>
      <c r="J202" s="30">
        <v>5279</v>
      </c>
      <c r="K202" s="30">
        <v>5243</v>
      </c>
      <c r="L202" s="30">
        <v>5304</v>
      </c>
      <c r="M202" s="30">
        <v>5387</v>
      </c>
      <c r="N202" s="30">
        <v>5372</v>
      </c>
      <c r="O202" s="30">
        <v>5386</v>
      </c>
      <c r="P202" s="30">
        <v>5301</v>
      </c>
      <c r="Q202" s="30">
        <v>5103</v>
      </c>
      <c r="R202" s="30">
        <v>4996</v>
      </c>
      <c r="S202" s="30">
        <v>5189</v>
      </c>
      <c r="T202" s="30">
        <v>5140</v>
      </c>
      <c r="U202" s="30">
        <v>5039</v>
      </c>
      <c r="V202" s="30">
        <v>5021</v>
      </c>
      <c r="W202" s="30">
        <v>5085</v>
      </c>
      <c r="X202" s="30">
        <v>5118</v>
      </c>
      <c r="Y202" s="30">
        <v>5199</v>
      </c>
      <c r="Z202" s="30">
        <v>5236</v>
      </c>
      <c r="AA202" s="30">
        <v>5250</v>
      </c>
      <c r="AB202" s="30">
        <v>5226</v>
      </c>
      <c r="AC202" s="30">
        <v>5193</v>
      </c>
      <c r="AD202" s="30">
        <v>5118</v>
      </c>
      <c r="AE202" s="30">
        <v>5141</v>
      </c>
      <c r="AF202" s="30">
        <v>5186</v>
      </c>
      <c r="AG202" s="30">
        <v>5234</v>
      </c>
      <c r="AH202" s="30">
        <v>5191</v>
      </c>
      <c r="AI202" s="30">
        <v>5149</v>
      </c>
      <c r="AJ202" s="30">
        <v>5187</v>
      </c>
      <c r="AK202" s="30">
        <v>5226</v>
      </c>
      <c r="AL202" s="30">
        <v>5278</v>
      </c>
      <c r="AM202" s="30">
        <v>5285</v>
      </c>
      <c r="AN202" s="30">
        <v>5239</v>
      </c>
      <c r="AO202" s="30">
        <v>5250</v>
      </c>
      <c r="AP202" s="30">
        <v>5223</v>
      </c>
      <c r="AQ202" s="30">
        <v>5011</v>
      </c>
      <c r="AR202" s="30">
        <v>4944</v>
      </c>
      <c r="AS202" s="30">
        <v>5040</v>
      </c>
      <c r="AT202" s="30">
        <v>5079</v>
      </c>
      <c r="AU202" s="30">
        <v>5040</v>
      </c>
      <c r="AV202" s="30">
        <v>5165</v>
      </c>
      <c r="AW202" s="30">
        <v>5125</v>
      </c>
      <c r="AX202" s="30">
        <v>5095</v>
      </c>
      <c r="AY202" s="30">
        <v>5015</v>
      </c>
      <c r="AZ202" s="30">
        <v>5107</v>
      </c>
      <c r="BA202" s="30">
        <v>5391</v>
      </c>
      <c r="BB202" s="30">
        <v>5372</v>
      </c>
      <c r="BC202" s="30">
        <v>5500</v>
      </c>
      <c r="BD202" s="30">
        <v>5474</v>
      </c>
      <c r="BE202" s="30">
        <v>5508</v>
      </c>
      <c r="BF202" s="30">
        <v>5462</v>
      </c>
      <c r="BG202" s="30">
        <v>5541</v>
      </c>
      <c r="BH202" s="30">
        <v>5512</v>
      </c>
      <c r="BI202" s="30">
        <v>5655</v>
      </c>
      <c r="BJ202" s="30">
        <v>5693</v>
      </c>
      <c r="BK202" s="30">
        <v>5837</v>
      </c>
      <c r="BL202" s="30">
        <v>5794</v>
      </c>
      <c r="BM202" s="2">
        <v>5845</v>
      </c>
      <c r="BN202" s="2">
        <v>5745</v>
      </c>
      <c r="BO202" s="2">
        <v>5628</v>
      </c>
      <c r="BP202" s="2">
        <v>5636</v>
      </c>
      <c r="BQ202" s="2">
        <v>5909</v>
      </c>
      <c r="BR202" s="2">
        <v>5790</v>
      </c>
      <c r="BS202" s="2">
        <v>5845</v>
      </c>
      <c r="BT202" s="2">
        <v>5853</v>
      </c>
      <c r="BU202" s="2">
        <v>5746</v>
      </c>
      <c r="BV202" s="2">
        <v>5870</v>
      </c>
      <c r="BW202" s="2">
        <v>5794</v>
      </c>
      <c r="BX202" s="2">
        <v>5874</v>
      </c>
      <c r="BY202" s="2">
        <v>6051</v>
      </c>
      <c r="BZ202" s="2">
        <v>6013</v>
      </c>
      <c r="CA202" s="2">
        <v>6077</v>
      </c>
      <c r="CB202" s="2">
        <v>6145</v>
      </c>
      <c r="CC202" s="2">
        <v>6118</v>
      </c>
      <c r="CD202" s="2">
        <v>6235</v>
      </c>
      <c r="CE202" s="2">
        <v>6321</v>
      </c>
      <c r="CF202" s="2">
        <v>6374</v>
      </c>
      <c r="CG202" s="2">
        <v>6454</v>
      </c>
      <c r="CH202" s="2">
        <v>6508</v>
      </c>
      <c r="CI202" s="2">
        <v>6340</v>
      </c>
      <c r="CJ202" s="2">
        <v>6328</v>
      </c>
      <c r="CK202" s="2">
        <v>6334</v>
      </c>
      <c r="CL202" s="2">
        <v>6258</v>
      </c>
      <c r="CM202" s="2">
        <v>6271</v>
      </c>
      <c r="CN202" s="2">
        <v>6047</v>
      </c>
      <c r="CO202" s="2">
        <v>6031</v>
      </c>
      <c r="CP202" s="2">
        <v>6306</v>
      </c>
      <c r="CQ202" s="2">
        <v>6274</v>
      </c>
      <c r="CR202" s="2">
        <v>6292</v>
      </c>
      <c r="CS202" s="2">
        <v>6073</v>
      </c>
      <c r="CT202" s="2">
        <v>5850</v>
      </c>
      <c r="CU202" s="2">
        <v>6215</v>
      </c>
      <c r="CV202" s="2">
        <v>6327</v>
      </c>
      <c r="CW202" s="2">
        <v>6203</v>
      </c>
      <c r="CX202" s="2">
        <v>6281</v>
      </c>
      <c r="CY202" s="2">
        <v>6080</v>
      </c>
      <c r="CZ202" s="2">
        <v>6123</v>
      </c>
      <c r="DA202" s="2">
        <v>6279</v>
      </c>
      <c r="DB202" s="2">
        <v>6121</v>
      </c>
      <c r="DC202" s="2">
        <v>5698</v>
      </c>
      <c r="DD202" s="2">
        <v>6134</v>
      </c>
      <c r="DE202" s="2">
        <v>6276</v>
      </c>
      <c r="DF202" s="2">
        <v>6155</v>
      </c>
      <c r="DG202" s="2">
        <v>6875</v>
      </c>
      <c r="DH202" s="2">
        <v>6740</v>
      </c>
      <c r="DI202" s="2">
        <v>6769</v>
      </c>
      <c r="DJ202" s="2">
        <v>6782</v>
      </c>
      <c r="DK202" s="2">
        <v>6621</v>
      </c>
      <c r="DL202" s="2">
        <v>6557</v>
      </c>
      <c r="DM202" s="2">
        <v>6722</v>
      </c>
      <c r="DN202" s="2">
        <v>6748</v>
      </c>
      <c r="DO202" s="2">
        <v>6548</v>
      </c>
      <c r="DP202" s="2">
        <v>6472</v>
      </c>
      <c r="DQ202" s="2">
        <v>6274</v>
      </c>
      <c r="DR202" s="2">
        <v>6343</v>
      </c>
      <c r="DS202" s="2">
        <v>6336</v>
      </c>
      <c r="DT202" s="2">
        <v>6082</v>
      </c>
      <c r="DU202" s="2">
        <v>5959</v>
      </c>
      <c r="DV202" s="2">
        <v>5737</v>
      </c>
      <c r="DW202" s="2">
        <v>5645</v>
      </c>
      <c r="DX202" s="2">
        <v>5542</v>
      </c>
      <c r="DY202" s="2">
        <v>5520</v>
      </c>
      <c r="DZ202" s="2">
        <v>5439</v>
      </c>
      <c r="EA202" s="2">
        <v>5565</v>
      </c>
      <c r="EB202" s="2">
        <v>5553</v>
      </c>
      <c r="EC202" s="2">
        <v>5577</v>
      </c>
      <c r="ED202" s="2">
        <v>5560</v>
      </c>
      <c r="EE202" s="2">
        <v>5546</v>
      </c>
      <c r="EF202" s="2">
        <v>5695</v>
      </c>
      <c r="EG202" s="2">
        <v>5787</v>
      </c>
      <c r="EH202" s="2">
        <v>5741</v>
      </c>
      <c r="EI202" s="2">
        <v>5889</v>
      </c>
      <c r="EJ202" s="2">
        <v>5914</v>
      </c>
      <c r="EK202" s="2">
        <v>5800</v>
      </c>
      <c r="EL202" s="2">
        <v>5735</v>
      </c>
      <c r="EM202" s="2">
        <v>5610</v>
      </c>
      <c r="EN202" s="2">
        <v>5510</v>
      </c>
      <c r="EO202" s="2">
        <v>5240</v>
      </c>
      <c r="EP202" s="2">
        <v>5220</v>
      </c>
      <c r="EQ202" s="2">
        <v>5053</v>
      </c>
      <c r="ER202" s="2">
        <v>4994</v>
      </c>
      <c r="ES202" s="2">
        <v>4923</v>
      </c>
      <c r="ET202" s="2">
        <v>4866</v>
      </c>
      <c r="EU202" s="2">
        <v>4850</v>
      </c>
      <c r="EV202" s="2">
        <v>4823</v>
      </c>
      <c r="EW202" s="2">
        <v>4839</v>
      </c>
      <c r="EX202" s="2">
        <v>4828</v>
      </c>
      <c r="EY202" s="2">
        <v>4824</v>
      </c>
      <c r="EZ202" s="2">
        <v>4842</v>
      </c>
      <c r="FA202" s="2">
        <v>4764</v>
      </c>
      <c r="FB202" s="2">
        <v>4750</v>
      </c>
      <c r="FC202" s="2">
        <v>4775</v>
      </c>
      <c r="FD202" s="2">
        <v>4835</v>
      </c>
      <c r="FE202" s="2">
        <v>4962</v>
      </c>
      <c r="FF202" s="2">
        <v>4898</v>
      </c>
      <c r="FG202" s="2">
        <v>4820</v>
      </c>
      <c r="FH202" s="2">
        <v>4788</v>
      </c>
      <c r="FI202" s="2">
        <v>4733</v>
      </c>
      <c r="FJ202" s="2">
        <v>4684</v>
      </c>
      <c r="FK202" s="2">
        <v>4688</v>
      </c>
      <c r="FL202" s="2">
        <v>4566</v>
      </c>
      <c r="FM202" s="2">
        <v>4561</v>
      </c>
      <c r="FN202" s="2">
        <v>4568</v>
      </c>
      <c r="FO202" s="2">
        <v>4530</v>
      </c>
      <c r="FP202" s="2">
        <v>4497</v>
      </c>
      <c r="FQ202" s="2">
        <v>4506</v>
      </c>
      <c r="FR202" s="2">
        <v>4483</v>
      </c>
      <c r="FS202" s="2">
        <v>4426</v>
      </c>
      <c r="FT202" s="2">
        <v>4318</v>
      </c>
      <c r="FU202" s="2">
        <v>4345</v>
      </c>
      <c r="FV202" s="2">
        <v>4248</v>
      </c>
      <c r="FW202" s="2">
        <v>4317</v>
      </c>
      <c r="FX202" s="2">
        <v>4403</v>
      </c>
      <c r="FY202" s="2">
        <v>4342</v>
      </c>
      <c r="FZ202" s="2">
        <v>4381</v>
      </c>
      <c r="GA202" s="2">
        <v>4246</v>
      </c>
      <c r="GB202" s="2">
        <v>4215</v>
      </c>
      <c r="GC202" s="2">
        <v>4247</v>
      </c>
      <c r="GD202" s="2">
        <v>4174</v>
      </c>
      <c r="GE202" s="2">
        <v>4184</v>
      </c>
      <c r="GF202" s="2">
        <v>4021</v>
      </c>
      <c r="GG202" s="2">
        <v>4020</v>
      </c>
      <c r="GH202" s="2">
        <v>4089</v>
      </c>
      <c r="GI202" s="2">
        <v>4057</v>
      </c>
      <c r="GJ202" s="2">
        <v>4090</v>
      </c>
      <c r="GK202" s="2">
        <v>4140</v>
      </c>
      <c r="GL202" s="2">
        <v>4228</v>
      </c>
      <c r="GM202" s="2">
        <v>4156</v>
      </c>
      <c r="GN202" s="2">
        <v>4102</v>
      </c>
      <c r="GO202" s="2">
        <v>4014</v>
      </c>
      <c r="GP202" s="2">
        <v>3994</v>
      </c>
      <c r="GQ202" s="2">
        <v>3941</v>
      </c>
      <c r="GR202" s="2">
        <v>3872</v>
      </c>
      <c r="GS202" s="2">
        <v>3907</v>
      </c>
      <c r="GT202" s="2">
        <v>3898</v>
      </c>
      <c r="GU202" s="2">
        <v>3854</v>
      </c>
      <c r="GV202" s="2">
        <v>3935</v>
      </c>
      <c r="GW202" s="2">
        <v>3981</v>
      </c>
      <c r="GX202" s="2">
        <v>3984</v>
      </c>
      <c r="GY202" s="2">
        <v>3926</v>
      </c>
      <c r="GZ202" s="2">
        <v>3917</v>
      </c>
      <c r="HA202" s="2">
        <v>3838</v>
      </c>
      <c r="HB202" s="2">
        <v>3841</v>
      </c>
      <c r="HC202" s="2">
        <v>3853</v>
      </c>
      <c r="HD202" s="2">
        <v>3867</v>
      </c>
      <c r="HE202" s="2">
        <v>3878</v>
      </c>
      <c r="HF202" s="2">
        <v>3943</v>
      </c>
      <c r="HG202" s="2">
        <v>3935</v>
      </c>
      <c r="HH202" s="2">
        <v>3944</v>
      </c>
      <c r="HI202" s="2">
        <v>3964</v>
      </c>
      <c r="HJ202" s="2">
        <v>3952</v>
      </c>
      <c r="HK202" s="2">
        <v>3952</v>
      </c>
      <c r="HL202" s="2">
        <v>3959</v>
      </c>
      <c r="HM202" s="2">
        <v>3985</v>
      </c>
      <c r="HN202" s="2">
        <v>3970</v>
      </c>
      <c r="HO202" s="2">
        <v>3957</v>
      </c>
      <c r="HP202" s="2">
        <v>3981</v>
      </c>
      <c r="HQ202" s="2">
        <v>3997</v>
      </c>
      <c r="HR202" s="2">
        <v>4006</v>
      </c>
      <c r="HS202" s="2">
        <v>3990</v>
      </c>
      <c r="HT202" s="2">
        <v>3919</v>
      </c>
      <c r="HU202" s="2">
        <v>3912</v>
      </c>
      <c r="HV202" s="2">
        <v>3878</v>
      </c>
      <c r="HW202" s="2">
        <v>3845</v>
      </c>
      <c r="HX202" s="2">
        <v>3886</v>
      </c>
      <c r="HY202" s="2">
        <v>3837</v>
      </c>
      <c r="HZ202" s="2">
        <v>3845</v>
      </c>
      <c r="IA202" s="2">
        <v>3829</v>
      </c>
      <c r="IB202" s="2">
        <v>3888</v>
      </c>
      <c r="IC202" s="2">
        <v>3827</v>
      </c>
      <c r="ID202" s="2">
        <v>3828</v>
      </c>
      <c r="IE202" s="2">
        <v>3838</v>
      </c>
      <c r="IF202" s="2">
        <v>3798</v>
      </c>
      <c r="IG202" s="2">
        <v>3768</v>
      </c>
      <c r="IH202" s="2">
        <v>3734</v>
      </c>
      <c r="II202" s="2">
        <v>3711</v>
      </c>
      <c r="IJ202" s="2">
        <v>3791</v>
      </c>
      <c r="IK202" s="2">
        <v>3811</v>
      </c>
      <c r="IL202" s="2">
        <v>3727</v>
      </c>
      <c r="IM202" s="2">
        <v>3703</v>
      </c>
      <c r="IN202" s="2">
        <v>3625</v>
      </c>
      <c r="IO202" s="2">
        <v>3612</v>
      </c>
      <c r="IP202" s="2">
        <v>3555</v>
      </c>
      <c r="IQ202" s="2">
        <v>3610</v>
      </c>
      <c r="IR202" s="2">
        <v>3579</v>
      </c>
      <c r="IS202" s="2">
        <v>3539</v>
      </c>
      <c r="IT202" s="2">
        <v>3659</v>
      </c>
    </row>
    <row r="203" spans="1:254" ht="15.9" customHeight="1">
      <c r="A203" s="65" t="s">
        <v>398</v>
      </c>
      <c r="B203" s="41" t="s">
        <v>399</v>
      </c>
      <c r="C203" s="45">
        <v>5562</v>
      </c>
      <c r="D203" s="16">
        <v>156</v>
      </c>
      <c r="E203" s="30">
        <v>5406</v>
      </c>
      <c r="F203" s="30">
        <v>5312</v>
      </c>
      <c r="G203" s="30">
        <v>5243</v>
      </c>
      <c r="H203" s="30">
        <v>5209</v>
      </c>
      <c r="I203" s="30">
        <v>5233</v>
      </c>
      <c r="J203" s="30">
        <v>5543</v>
      </c>
      <c r="K203" s="30">
        <v>5333</v>
      </c>
      <c r="L203" s="30">
        <v>5400</v>
      </c>
      <c r="M203" s="30">
        <v>5399</v>
      </c>
      <c r="N203" s="30">
        <v>5322</v>
      </c>
      <c r="O203" s="30">
        <v>5269</v>
      </c>
      <c r="P203" s="30">
        <v>5269</v>
      </c>
      <c r="Q203" s="30">
        <v>5080</v>
      </c>
      <c r="R203" s="30">
        <v>5042</v>
      </c>
      <c r="S203" s="30">
        <v>5251</v>
      </c>
      <c r="T203" s="30">
        <v>5189</v>
      </c>
      <c r="U203" s="30">
        <v>5171</v>
      </c>
      <c r="V203" s="30">
        <v>5136</v>
      </c>
      <c r="W203" s="30">
        <v>5217</v>
      </c>
      <c r="X203" s="30">
        <v>5228</v>
      </c>
      <c r="Y203" s="30">
        <v>5284</v>
      </c>
      <c r="Z203" s="30">
        <v>5353</v>
      </c>
      <c r="AA203" s="30">
        <v>5384</v>
      </c>
      <c r="AB203" s="30">
        <v>5207</v>
      </c>
      <c r="AC203" s="30">
        <v>5133</v>
      </c>
      <c r="AD203" s="30">
        <v>5193</v>
      </c>
      <c r="AE203" s="30">
        <v>5218</v>
      </c>
      <c r="AF203" s="30">
        <v>5212</v>
      </c>
      <c r="AG203" s="30">
        <v>5273</v>
      </c>
      <c r="AH203" s="30">
        <v>5280</v>
      </c>
      <c r="AI203" s="30">
        <v>5249</v>
      </c>
      <c r="AJ203" s="30">
        <v>5330</v>
      </c>
      <c r="AK203" s="30">
        <v>5307</v>
      </c>
      <c r="AL203" s="30">
        <v>5380</v>
      </c>
      <c r="AM203" s="30">
        <v>5353</v>
      </c>
      <c r="AN203" s="30">
        <v>5306</v>
      </c>
      <c r="AO203" s="30">
        <v>5395</v>
      </c>
      <c r="AP203" s="30">
        <v>5414</v>
      </c>
      <c r="AQ203" s="30">
        <v>5191</v>
      </c>
      <c r="AR203" s="30">
        <v>5034</v>
      </c>
      <c r="AS203" s="30">
        <v>5196</v>
      </c>
      <c r="AT203" s="30">
        <v>5235</v>
      </c>
      <c r="AU203" s="30">
        <v>5177</v>
      </c>
      <c r="AV203" s="30">
        <v>5340</v>
      </c>
      <c r="AW203" s="30">
        <v>5273</v>
      </c>
      <c r="AX203" s="30">
        <v>5139</v>
      </c>
      <c r="AY203" s="30">
        <v>4890</v>
      </c>
      <c r="AZ203" s="30">
        <v>5074</v>
      </c>
      <c r="BA203" s="30">
        <v>5142</v>
      </c>
      <c r="BB203" s="30">
        <v>5109</v>
      </c>
      <c r="BC203" s="30">
        <v>5172</v>
      </c>
      <c r="BD203" s="30">
        <v>5045</v>
      </c>
      <c r="BE203" s="30">
        <v>4991</v>
      </c>
      <c r="BF203" s="30">
        <v>4960</v>
      </c>
      <c r="BG203" s="30">
        <v>4939</v>
      </c>
      <c r="BH203" s="30">
        <v>4882</v>
      </c>
      <c r="BI203" s="30">
        <v>5001</v>
      </c>
      <c r="BJ203" s="30">
        <v>5052</v>
      </c>
      <c r="BK203" s="30">
        <v>5205</v>
      </c>
      <c r="BL203" s="30">
        <v>5298</v>
      </c>
      <c r="BM203" s="2">
        <v>5143</v>
      </c>
      <c r="BN203" s="2">
        <v>5180</v>
      </c>
      <c r="BO203" s="2">
        <v>5607</v>
      </c>
      <c r="BP203" s="2">
        <v>5494</v>
      </c>
      <c r="BQ203" s="2">
        <v>5407</v>
      </c>
      <c r="BR203" s="2">
        <v>5419</v>
      </c>
      <c r="BS203" s="2">
        <v>5422</v>
      </c>
      <c r="BT203" s="2">
        <v>5485</v>
      </c>
      <c r="BU203" s="2">
        <v>5223</v>
      </c>
      <c r="BV203" s="2">
        <v>5398</v>
      </c>
      <c r="BW203" s="2">
        <v>5419</v>
      </c>
      <c r="BX203" s="2">
        <v>5361</v>
      </c>
      <c r="BY203" s="2">
        <v>5428</v>
      </c>
      <c r="BZ203" s="2">
        <v>5420</v>
      </c>
      <c r="CA203" s="2">
        <v>5365</v>
      </c>
      <c r="CB203" s="2">
        <v>5522</v>
      </c>
      <c r="CC203" s="2">
        <v>5579</v>
      </c>
      <c r="CD203" s="2">
        <v>5595</v>
      </c>
      <c r="CE203" s="2">
        <v>5621</v>
      </c>
      <c r="CF203" s="2">
        <v>5650</v>
      </c>
      <c r="CG203" s="2">
        <v>5669</v>
      </c>
      <c r="CH203" s="2">
        <v>5634</v>
      </c>
      <c r="CI203" s="2">
        <v>5294</v>
      </c>
      <c r="CJ203" s="2">
        <v>5373</v>
      </c>
      <c r="CK203" s="2">
        <v>5404</v>
      </c>
      <c r="CL203" s="2">
        <v>5367</v>
      </c>
      <c r="CM203" s="2">
        <v>5418</v>
      </c>
      <c r="CN203" s="2">
        <v>5148</v>
      </c>
      <c r="CO203" s="2">
        <v>5100</v>
      </c>
      <c r="CP203" s="2">
        <v>5447</v>
      </c>
      <c r="CQ203" s="2">
        <v>5460</v>
      </c>
      <c r="CR203" s="2">
        <v>5494</v>
      </c>
      <c r="CS203" s="2">
        <v>5257</v>
      </c>
      <c r="CT203" s="2">
        <v>5082</v>
      </c>
      <c r="CU203" s="2">
        <v>5420</v>
      </c>
      <c r="CV203" s="2">
        <v>5632</v>
      </c>
      <c r="CW203" s="2">
        <v>5635</v>
      </c>
      <c r="CX203" s="2">
        <v>5745</v>
      </c>
      <c r="CY203" s="2">
        <v>5850</v>
      </c>
      <c r="CZ203" s="2">
        <v>5898</v>
      </c>
      <c r="DA203" s="2">
        <v>6050</v>
      </c>
      <c r="DB203" s="2">
        <v>5733</v>
      </c>
      <c r="DC203" s="2">
        <v>5440</v>
      </c>
      <c r="DD203" s="2">
        <v>5883</v>
      </c>
      <c r="DE203" s="2">
        <v>6058</v>
      </c>
      <c r="DF203" s="2">
        <v>5935</v>
      </c>
      <c r="DG203" s="2">
        <v>6457</v>
      </c>
      <c r="DH203" s="2">
        <v>6793</v>
      </c>
      <c r="DI203" s="2">
        <v>6972</v>
      </c>
      <c r="DJ203" s="2">
        <v>6847</v>
      </c>
      <c r="DK203" s="2">
        <v>6676</v>
      </c>
      <c r="DL203" s="2">
        <v>6465</v>
      </c>
      <c r="DM203" s="2">
        <v>6503</v>
      </c>
      <c r="DN203" s="2">
        <v>6432</v>
      </c>
      <c r="DO203" s="2">
        <v>6405</v>
      </c>
      <c r="DP203" s="2">
        <v>6493</v>
      </c>
      <c r="DQ203" s="2">
        <v>6580</v>
      </c>
      <c r="DR203" s="2">
        <v>6518</v>
      </c>
      <c r="DS203" s="2">
        <v>6371</v>
      </c>
      <c r="DT203" s="2">
        <v>6475</v>
      </c>
      <c r="DU203" s="2">
        <v>6328</v>
      </c>
      <c r="DV203" s="2">
        <v>6002</v>
      </c>
      <c r="DW203" s="2">
        <v>5925</v>
      </c>
      <c r="DX203" s="2">
        <v>5570</v>
      </c>
      <c r="DY203" s="2">
        <v>5283</v>
      </c>
      <c r="DZ203" s="2">
        <v>5088</v>
      </c>
      <c r="EA203" s="2">
        <v>4908</v>
      </c>
      <c r="EB203" s="2">
        <v>5027</v>
      </c>
      <c r="EC203" s="2">
        <v>5049</v>
      </c>
      <c r="ED203" s="2">
        <v>5043</v>
      </c>
      <c r="EE203" s="2">
        <v>5025</v>
      </c>
      <c r="EF203" s="2">
        <v>5205</v>
      </c>
      <c r="EG203" s="2">
        <v>5178</v>
      </c>
      <c r="EH203" s="2">
        <v>5069</v>
      </c>
      <c r="EI203" s="2">
        <v>5215</v>
      </c>
      <c r="EJ203" s="2">
        <v>5200</v>
      </c>
      <c r="EK203" s="2">
        <v>5327</v>
      </c>
      <c r="EL203" s="2">
        <v>5265</v>
      </c>
      <c r="EM203" s="2">
        <v>5178</v>
      </c>
      <c r="EN203" s="2">
        <v>5088</v>
      </c>
      <c r="EO203" s="2">
        <v>4946</v>
      </c>
      <c r="EP203" s="2">
        <v>4855</v>
      </c>
      <c r="EQ203" s="2">
        <v>4744</v>
      </c>
      <c r="ER203" s="2">
        <v>4755</v>
      </c>
      <c r="ES203" s="2">
        <v>4653</v>
      </c>
      <c r="ET203" s="2">
        <v>4585</v>
      </c>
      <c r="EU203" s="2">
        <v>4583</v>
      </c>
      <c r="EV203" s="2">
        <v>4612</v>
      </c>
      <c r="EW203" s="2">
        <v>4614</v>
      </c>
      <c r="EX203" s="2">
        <v>4621</v>
      </c>
      <c r="EY203" s="2">
        <v>4613</v>
      </c>
      <c r="EZ203" s="2">
        <v>4620</v>
      </c>
      <c r="FA203" s="2">
        <v>4552</v>
      </c>
      <c r="FB203" s="2">
        <v>4573</v>
      </c>
      <c r="FC203" s="2">
        <v>4561</v>
      </c>
      <c r="FD203" s="2">
        <v>4538</v>
      </c>
      <c r="FE203" s="2">
        <v>4528</v>
      </c>
      <c r="FF203" s="2">
        <v>4555</v>
      </c>
      <c r="FG203" s="2">
        <v>4550</v>
      </c>
      <c r="FH203" s="2">
        <v>4581</v>
      </c>
      <c r="FI203" s="2">
        <v>4570</v>
      </c>
      <c r="FJ203" s="2">
        <v>4582</v>
      </c>
      <c r="FK203" s="2">
        <v>4639</v>
      </c>
      <c r="FL203" s="2">
        <v>4607</v>
      </c>
      <c r="FM203" s="2">
        <v>4590</v>
      </c>
      <c r="FN203" s="2">
        <v>4576</v>
      </c>
      <c r="FO203" s="2">
        <v>4588</v>
      </c>
      <c r="FP203" s="2">
        <v>4519</v>
      </c>
      <c r="FQ203" s="2">
        <v>4516</v>
      </c>
      <c r="FR203" s="2">
        <v>4473</v>
      </c>
      <c r="FS203" s="2">
        <v>4454</v>
      </c>
      <c r="FT203" s="2">
        <v>4403</v>
      </c>
      <c r="FU203" s="2">
        <v>4382</v>
      </c>
      <c r="FV203" s="2">
        <v>4312</v>
      </c>
      <c r="FW203" s="2">
        <v>4457</v>
      </c>
      <c r="FX203" s="2">
        <v>4537</v>
      </c>
      <c r="FY203" s="2">
        <v>4585</v>
      </c>
      <c r="FZ203" s="2">
        <v>4585</v>
      </c>
      <c r="GA203" s="2">
        <v>4546</v>
      </c>
      <c r="GB203" s="2">
        <v>4530</v>
      </c>
      <c r="GC203" s="2">
        <v>4439</v>
      </c>
      <c r="GD203" s="2">
        <v>4347</v>
      </c>
      <c r="GE203" s="2">
        <v>4394</v>
      </c>
      <c r="GF203" s="2">
        <v>4330</v>
      </c>
      <c r="GG203" s="2">
        <v>4941</v>
      </c>
      <c r="GH203" s="2">
        <v>5000</v>
      </c>
      <c r="GI203" s="2">
        <v>5101</v>
      </c>
      <c r="GJ203" s="2">
        <v>5055</v>
      </c>
      <c r="GK203" s="2">
        <v>5010</v>
      </c>
      <c r="GL203" s="2">
        <v>5070</v>
      </c>
      <c r="GM203" s="2">
        <v>4859</v>
      </c>
      <c r="GN203" s="2">
        <v>4828</v>
      </c>
      <c r="GO203" s="2">
        <v>4861</v>
      </c>
      <c r="GP203" s="2">
        <v>4772</v>
      </c>
      <c r="GQ203" s="2">
        <v>4732</v>
      </c>
      <c r="GR203" s="2">
        <v>4696</v>
      </c>
      <c r="GS203" s="2">
        <v>4733</v>
      </c>
      <c r="GT203" s="2">
        <v>4700</v>
      </c>
      <c r="GU203" s="2">
        <v>4553</v>
      </c>
      <c r="GV203" s="2">
        <v>4662</v>
      </c>
      <c r="GW203" s="2">
        <v>4770</v>
      </c>
      <c r="GX203" s="2">
        <v>4773</v>
      </c>
      <c r="GY203" s="2">
        <v>4749</v>
      </c>
      <c r="GZ203" s="2">
        <v>4751</v>
      </c>
      <c r="HA203" s="2">
        <v>4654</v>
      </c>
      <c r="HB203" s="2">
        <v>4597</v>
      </c>
      <c r="HC203" s="2">
        <v>4537</v>
      </c>
      <c r="HD203" s="2">
        <v>4659</v>
      </c>
      <c r="HE203" s="2">
        <v>4659</v>
      </c>
      <c r="HF203" s="2">
        <v>4750</v>
      </c>
      <c r="HG203" s="2">
        <v>4754</v>
      </c>
      <c r="HH203" s="2">
        <v>4724</v>
      </c>
      <c r="HI203" s="2">
        <v>4705</v>
      </c>
      <c r="HJ203" s="2">
        <v>4707</v>
      </c>
      <c r="HK203" s="2">
        <v>4762</v>
      </c>
      <c r="HL203" s="2">
        <v>4754</v>
      </c>
      <c r="HM203" s="2">
        <v>4866</v>
      </c>
      <c r="HN203" s="2">
        <v>4867</v>
      </c>
      <c r="HO203" s="2">
        <v>4852</v>
      </c>
      <c r="HP203" s="2">
        <v>4845</v>
      </c>
      <c r="HQ203" s="2">
        <v>4897</v>
      </c>
      <c r="HR203" s="2">
        <v>4832</v>
      </c>
      <c r="HS203" s="2">
        <v>4748</v>
      </c>
      <c r="HT203" s="2">
        <v>4570</v>
      </c>
      <c r="HU203" s="2">
        <v>4572</v>
      </c>
      <c r="HV203" s="2">
        <v>4583</v>
      </c>
      <c r="HW203" s="2">
        <v>4528</v>
      </c>
      <c r="HX203" s="2">
        <v>4580</v>
      </c>
      <c r="HY203" s="2">
        <v>4610</v>
      </c>
      <c r="HZ203" s="2">
        <v>4590</v>
      </c>
      <c r="IA203" s="2">
        <v>4605</v>
      </c>
      <c r="IB203" s="2">
        <v>4659</v>
      </c>
      <c r="IC203" s="2">
        <v>4572</v>
      </c>
      <c r="ID203" s="2">
        <v>4541</v>
      </c>
      <c r="IE203" s="2">
        <v>4574</v>
      </c>
      <c r="IF203" s="2">
        <v>4640</v>
      </c>
      <c r="IG203" s="2">
        <v>4707</v>
      </c>
      <c r="IH203" s="2">
        <v>4662</v>
      </c>
      <c r="II203" s="2">
        <v>4685</v>
      </c>
      <c r="IJ203" s="2">
        <v>4754</v>
      </c>
      <c r="IK203" s="2">
        <v>4638</v>
      </c>
      <c r="IL203" s="2">
        <v>4566</v>
      </c>
      <c r="IM203" s="2">
        <v>4461</v>
      </c>
      <c r="IN203" s="2">
        <v>4450</v>
      </c>
      <c r="IO203" s="2">
        <v>4430</v>
      </c>
      <c r="IP203" s="2">
        <v>4381</v>
      </c>
      <c r="IQ203" s="2">
        <v>4424</v>
      </c>
      <c r="IR203" s="2">
        <v>4310</v>
      </c>
      <c r="IS203" s="2">
        <v>4391</v>
      </c>
      <c r="IT203" s="2">
        <v>4411</v>
      </c>
    </row>
    <row r="204" spans="1:254" ht="15.9" customHeight="1">
      <c r="A204" s="65" t="s">
        <v>400</v>
      </c>
      <c r="B204" s="41" t="s">
        <v>401</v>
      </c>
      <c r="C204" s="45">
        <v>7435</v>
      </c>
      <c r="D204" s="16">
        <v>380</v>
      </c>
      <c r="E204" s="30">
        <v>7055</v>
      </c>
      <c r="F204" s="30">
        <v>6868</v>
      </c>
      <c r="G204" s="30">
        <v>6655</v>
      </c>
      <c r="H204" s="30">
        <v>6476</v>
      </c>
      <c r="I204" s="30">
        <v>6562</v>
      </c>
      <c r="J204" s="30">
        <v>6486</v>
      </c>
      <c r="K204" s="30">
        <v>6395</v>
      </c>
      <c r="L204" s="30">
        <v>6336</v>
      </c>
      <c r="M204" s="30">
        <v>6455</v>
      </c>
      <c r="N204" s="30">
        <v>6378</v>
      </c>
      <c r="O204" s="30">
        <v>6453</v>
      </c>
      <c r="P204" s="30">
        <v>6375</v>
      </c>
      <c r="Q204" s="30">
        <v>6159</v>
      </c>
      <c r="R204" s="30">
        <v>5939</v>
      </c>
      <c r="S204" s="30">
        <v>6160</v>
      </c>
      <c r="T204" s="30">
        <v>6070</v>
      </c>
      <c r="U204" s="30">
        <v>5965</v>
      </c>
      <c r="V204" s="30">
        <v>5963</v>
      </c>
      <c r="W204" s="30">
        <v>5988</v>
      </c>
      <c r="X204" s="30">
        <v>6044</v>
      </c>
      <c r="Y204" s="30">
        <v>6142</v>
      </c>
      <c r="Z204" s="30">
        <v>6264</v>
      </c>
      <c r="AA204" s="30">
        <v>6169</v>
      </c>
      <c r="AB204" s="30">
        <v>6169</v>
      </c>
      <c r="AC204" s="30">
        <v>5972</v>
      </c>
      <c r="AD204" s="30">
        <v>5923</v>
      </c>
      <c r="AE204" s="30">
        <v>5922</v>
      </c>
      <c r="AF204" s="30">
        <v>5903</v>
      </c>
      <c r="AG204" s="30">
        <v>5952</v>
      </c>
      <c r="AH204" s="30">
        <v>6000</v>
      </c>
      <c r="AI204" s="30">
        <v>6037</v>
      </c>
      <c r="AJ204" s="30">
        <v>6130</v>
      </c>
      <c r="AK204" s="30">
        <v>6055</v>
      </c>
      <c r="AL204" s="30">
        <v>6053</v>
      </c>
      <c r="AM204" s="30">
        <v>6217</v>
      </c>
      <c r="AN204" s="30">
        <v>6295</v>
      </c>
      <c r="AO204" s="30">
        <v>6394</v>
      </c>
      <c r="AP204" s="30">
        <v>6410</v>
      </c>
      <c r="AQ204" s="30">
        <v>6112</v>
      </c>
      <c r="AR204" s="30">
        <v>5816</v>
      </c>
      <c r="AS204" s="30">
        <v>5984</v>
      </c>
      <c r="AT204" s="30">
        <v>6069</v>
      </c>
      <c r="AU204" s="30">
        <v>6114</v>
      </c>
      <c r="AV204" s="30">
        <v>6388</v>
      </c>
      <c r="AW204" s="30">
        <v>6372</v>
      </c>
      <c r="AX204" s="30">
        <v>6431</v>
      </c>
      <c r="AY204" s="30">
        <v>6369</v>
      </c>
      <c r="AZ204" s="30">
        <v>6577</v>
      </c>
      <c r="BA204" s="30">
        <v>6683</v>
      </c>
      <c r="BB204" s="30">
        <v>6574</v>
      </c>
      <c r="BC204" s="30">
        <v>6790</v>
      </c>
      <c r="BD204" s="30">
        <v>6882</v>
      </c>
      <c r="BE204" s="30">
        <v>6852</v>
      </c>
      <c r="BF204" s="30">
        <v>6781</v>
      </c>
      <c r="BG204" s="30">
        <v>6770</v>
      </c>
      <c r="BH204" s="30">
        <v>6700</v>
      </c>
      <c r="BI204" s="30">
        <v>6917</v>
      </c>
      <c r="BJ204" s="30">
        <v>6976</v>
      </c>
      <c r="BK204" s="30">
        <v>7351</v>
      </c>
      <c r="BL204" s="30">
        <v>7202</v>
      </c>
      <c r="BM204" s="2">
        <v>7130</v>
      </c>
      <c r="BN204" s="2">
        <v>7057</v>
      </c>
      <c r="BO204" s="2">
        <v>6723</v>
      </c>
      <c r="BP204" s="2">
        <v>6699</v>
      </c>
      <c r="BQ204" s="2">
        <v>6691</v>
      </c>
      <c r="BR204" s="2">
        <v>6329</v>
      </c>
      <c r="BS204" s="2">
        <v>5921</v>
      </c>
      <c r="BT204" s="2">
        <v>6310</v>
      </c>
      <c r="BU204" s="2">
        <v>5998</v>
      </c>
      <c r="BV204" s="2">
        <v>6044</v>
      </c>
      <c r="BW204" s="2">
        <v>6060</v>
      </c>
      <c r="BX204" s="2">
        <v>6049</v>
      </c>
      <c r="BY204" s="2">
        <v>6278</v>
      </c>
      <c r="BZ204" s="2">
        <v>6275</v>
      </c>
      <c r="CA204" s="2">
        <v>6202</v>
      </c>
      <c r="CB204" s="2">
        <v>6274</v>
      </c>
      <c r="CC204" s="2">
        <v>6218</v>
      </c>
      <c r="CD204" s="2">
        <v>6376</v>
      </c>
      <c r="CE204" s="2">
        <v>6386</v>
      </c>
      <c r="CF204" s="2">
        <v>6566</v>
      </c>
      <c r="CG204" s="2">
        <v>6525</v>
      </c>
      <c r="CH204" s="2">
        <v>6361</v>
      </c>
      <c r="CI204" s="2">
        <v>5974</v>
      </c>
      <c r="CJ204" s="2">
        <v>6005</v>
      </c>
      <c r="CK204" s="2">
        <v>6047</v>
      </c>
      <c r="CL204" s="2">
        <v>6061</v>
      </c>
      <c r="CM204" s="2">
        <v>6216</v>
      </c>
      <c r="CN204" s="2">
        <v>5817</v>
      </c>
      <c r="CO204" s="2">
        <v>5744</v>
      </c>
      <c r="CP204" s="2">
        <v>6072</v>
      </c>
      <c r="CQ204" s="2">
        <v>6118</v>
      </c>
      <c r="CR204" s="2">
        <v>6183</v>
      </c>
      <c r="CS204" s="2">
        <v>5952</v>
      </c>
      <c r="CT204" s="2">
        <v>5827</v>
      </c>
      <c r="CU204" s="2">
        <v>6275</v>
      </c>
      <c r="CV204" s="2">
        <v>6515</v>
      </c>
      <c r="CW204" s="2">
        <v>6383</v>
      </c>
      <c r="CX204" s="2">
        <v>6297</v>
      </c>
      <c r="CY204" s="2">
        <v>6174</v>
      </c>
      <c r="CZ204" s="2">
        <v>6250</v>
      </c>
      <c r="DA204" s="2">
        <v>6500</v>
      </c>
      <c r="DB204" s="2">
        <v>6173</v>
      </c>
      <c r="DC204" s="2">
        <v>5722</v>
      </c>
      <c r="DD204" s="2">
        <v>6180</v>
      </c>
      <c r="DE204" s="2">
        <v>6377</v>
      </c>
      <c r="DF204" s="2">
        <v>6301</v>
      </c>
      <c r="DG204" s="2">
        <v>6811</v>
      </c>
      <c r="DH204" s="2">
        <v>6691</v>
      </c>
      <c r="DI204" s="2">
        <v>6910</v>
      </c>
      <c r="DJ204" s="2">
        <v>7001</v>
      </c>
      <c r="DK204" s="2">
        <v>6853</v>
      </c>
      <c r="DL204" s="2">
        <v>6732</v>
      </c>
      <c r="DM204" s="2">
        <v>6681</v>
      </c>
      <c r="DN204" s="2">
        <v>6768</v>
      </c>
      <c r="DO204" s="2">
        <v>6668</v>
      </c>
      <c r="DP204" s="2">
        <v>6480</v>
      </c>
      <c r="DQ204" s="2">
        <v>6606</v>
      </c>
      <c r="DR204" s="2">
        <v>6731</v>
      </c>
      <c r="DS204" s="2">
        <v>6770</v>
      </c>
      <c r="DT204" s="2">
        <v>6535</v>
      </c>
      <c r="DU204" s="2">
        <v>6612</v>
      </c>
      <c r="DV204" s="2">
        <v>6140</v>
      </c>
      <c r="DW204" s="2">
        <v>6108</v>
      </c>
      <c r="DX204" s="2">
        <v>5665</v>
      </c>
      <c r="DY204" s="2">
        <v>5601</v>
      </c>
      <c r="DZ204" s="2">
        <v>5531</v>
      </c>
      <c r="EA204" s="2">
        <v>5521</v>
      </c>
      <c r="EB204" s="2">
        <v>5494</v>
      </c>
      <c r="EC204" s="2">
        <v>5487</v>
      </c>
      <c r="ED204" s="2">
        <v>5521</v>
      </c>
      <c r="EE204" s="2">
        <v>5530</v>
      </c>
      <c r="EF204" s="2">
        <v>5670</v>
      </c>
      <c r="EG204" s="2">
        <v>5697</v>
      </c>
      <c r="EH204" s="2">
        <v>5650</v>
      </c>
      <c r="EI204" s="2">
        <v>5775</v>
      </c>
      <c r="EJ204" s="2">
        <v>5789</v>
      </c>
      <c r="EK204" s="2">
        <v>6020</v>
      </c>
      <c r="EL204" s="2">
        <v>5980</v>
      </c>
      <c r="EM204" s="2">
        <v>5845</v>
      </c>
      <c r="EN204" s="2">
        <v>5766</v>
      </c>
      <c r="EO204" s="2">
        <v>5476</v>
      </c>
      <c r="EP204" s="2">
        <v>5453</v>
      </c>
      <c r="EQ204" s="2">
        <v>5424</v>
      </c>
      <c r="ER204" s="2">
        <v>5477</v>
      </c>
      <c r="ES204" s="2">
        <v>5401</v>
      </c>
      <c r="ET204" s="2">
        <v>5274</v>
      </c>
      <c r="EU204" s="2">
        <v>5290</v>
      </c>
      <c r="EV204" s="2">
        <v>5290</v>
      </c>
      <c r="EW204" s="2">
        <v>5300</v>
      </c>
      <c r="EX204" s="2">
        <v>5281</v>
      </c>
      <c r="EY204" s="2">
        <v>5332</v>
      </c>
      <c r="EZ204" s="2">
        <v>5308</v>
      </c>
      <c r="FA204" s="2">
        <v>5163</v>
      </c>
      <c r="FB204" s="2">
        <v>5082</v>
      </c>
      <c r="FC204" s="2">
        <v>5175</v>
      </c>
      <c r="FD204" s="2">
        <v>5205</v>
      </c>
      <c r="FE204" s="2">
        <v>5125</v>
      </c>
      <c r="FF204" s="2">
        <v>5045</v>
      </c>
      <c r="FG204" s="2">
        <v>5061</v>
      </c>
      <c r="FH204" s="2">
        <v>5092</v>
      </c>
      <c r="FI204" s="2">
        <v>5057</v>
      </c>
      <c r="FJ204" s="2">
        <v>5012</v>
      </c>
      <c r="FK204" s="2">
        <v>4938</v>
      </c>
      <c r="FL204" s="2">
        <v>4890</v>
      </c>
      <c r="FM204" s="2">
        <v>4899</v>
      </c>
      <c r="FN204" s="2">
        <v>4893</v>
      </c>
      <c r="FO204" s="2">
        <v>4981</v>
      </c>
      <c r="FP204" s="2">
        <v>4943</v>
      </c>
      <c r="FQ204" s="2">
        <v>4916</v>
      </c>
      <c r="FR204" s="2">
        <v>4730</v>
      </c>
      <c r="FS204" s="2">
        <v>4669</v>
      </c>
      <c r="FT204" s="2">
        <v>4675</v>
      </c>
      <c r="FU204" s="2">
        <v>4750</v>
      </c>
      <c r="FV204" s="2">
        <v>4657</v>
      </c>
      <c r="FW204" s="2">
        <v>4706</v>
      </c>
      <c r="FX204" s="2">
        <v>4887</v>
      </c>
      <c r="FY204" s="2">
        <v>4959</v>
      </c>
      <c r="FZ204" s="2">
        <v>4951</v>
      </c>
      <c r="GA204" s="2">
        <v>4866</v>
      </c>
      <c r="GB204" s="2">
        <v>4865</v>
      </c>
      <c r="GC204" s="2">
        <v>4848</v>
      </c>
      <c r="GD204" s="2">
        <v>4747</v>
      </c>
      <c r="GE204" s="2">
        <v>4782</v>
      </c>
      <c r="GF204" s="2">
        <v>4642</v>
      </c>
      <c r="GG204" s="2">
        <v>4640</v>
      </c>
      <c r="GH204" s="2">
        <v>4400</v>
      </c>
      <c r="GI204" s="2">
        <v>4381</v>
      </c>
      <c r="GJ204" s="2">
        <v>4390</v>
      </c>
      <c r="GK204" s="2">
        <v>4456</v>
      </c>
      <c r="GL204" s="2">
        <v>4511</v>
      </c>
      <c r="GM204" s="2">
        <v>4468</v>
      </c>
      <c r="GN204" s="2">
        <v>4362</v>
      </c>
      <c r="GO204" s="2">
        <v>4337</v>
      </c>
      <c r="GP204" s="2">
        <v>4301</v>
      </c>
      <c r="GQ204" s="2">
        <v>4294</v>
      </c>
      <c r="GR204" s="2">
        <v>4210</v>
      </c>
      <c r="GS204" s="2">
        <v>4269</v>
      </c>
      <c r="GT204" s="2">
        <v>4303</v>
      </c>
      <c r="GU204" s="2">
        <v>4257</v>
      </c>
      <c r="GV204" s="2">
        <v>4320</v>
      </c>
      <c r="GW204" s="2">
        <v>4410</v>
      </c>
      <c r="GX204" s="2">
        <v>4423</v>
      </c>
      <c r="GY204" s="2">
        <v>4405</v>
      </c>
      <c r="GZ204" s="2">
        <v>4362</v>
      </c>
      <c r="HA204" s="2">
        <v>4137</v>
      </c>
      <c r="HB204" s="2">
        <v>4120</v>
      </c>
      <c r="HC204" s="2">
        <v>4096</v>
      </c>
      <c r="HD204" s="2">
        <v>4022</v>
      </c>
      <c r="HE204" s="2">
        <v>4058</v>
      </c>
      <c r="HF204" s="2">
        <v>4190</v>
      </c>
      <c r="HG204" s="2">
        <v>4137</v>
      </c>
      <c r="HH204" s="2">
        <v>4095</v>
      </c>
      <c r="HI204" s="2">
        <v>4111</v>
      </c>
      <c r="HJ204" s="2">
        <v>4072</v>
      </c>
      <c r="HK204" s="2">
        <v>4036</v>
      </c>
      <c r="HL204" s="2">
        <v>4069</v>
      </c>
      <c r="HM204" s="2">
        <v>4094</v>
      </c>
      <c r="HN204" s="2">
        <v>4046</v>
      </c>
      <c r="HO204" s="2">
        <v>3950</v>
      </c>
      <c r="HP204" s="2">
        <v>3955</v>
      </c>
      <c r="HQ204" s="2">
        <v>3948</v>
      </c>
      <c r="HR204" s="2">
        <v>4004</v>
      </c>
      <c r="HS204" s="2">
        <v>3976</v>
      </c>
      <c r="HT204" s="2">
        <v>3913</v>
      </c>
      <c r="HU204" s="2">
        <v>3898</v>
      </c>
      <c r="HV204" s="2">
        <v>3880</v>
      </c>
      <c r="HW204" s="2">
        <v>3852</v>
      </c>
      <c r="HX204" s="2">
        <v>3903</v>
      </c>
      <c r="HY204" s="2">
        <v>3889</v>
      </c>
      <c r="HZ204" s="2">
        <v>3827</v>
      </c>
      <c r="IA204" s="2">
        <v>3822</v>
      </c>
      <c r="IB204" s="2">
        <v>3859</v>
      </c>
      <c r="IC204" s="2">
        <v>3797</v>
      </c>
      <c r="ID204" s="2">
        <v>3776</v>
      </c>
      <c r="IE204" s="2">
        <v>3799</v>
      </c>
      <c r="IF204" s="2">
        <v>3811</v>
      </c>
      <c r="IG204" s="2">
        <v>3761</v>
      </c>
      <c r="IH204" s="2">
        <v>3763</v>
      </c>
      <c r="II204" s="2">
        <v>3755</v>
      </c>
      <c r="IJ204" s="2">
        <v>3894</v>
      </c>
      <c r="IK204" s="2">
        <v>3894</v>
      </c>
      <c r="IL204" s="2">
        <v>3841</v>
      </c>
      <c r="IM204" s="2">
        <v>3780</v>
      </c>
      <c r="IN204" s="2">
        <v>3691</v>
      </c>
      <c r="IO204" s="2">
        <v>3577</v>
      </c>
      <c r="IP204" s="2">
        <v>3490</v>
      </c>
      <c r="IQ204" s="2">
        <v>3522</v>
      </c>
      <c r="IR204" s="2">
        <v>3388</v>
      </c>
      <c r="IS204" s="2">
        <v>3445</v>
      </c>
      <c r="IT204" s="2">
        <v>3422</v>
      </c>
    </row>
    <row r="205" spans="1:254">
      <c r="A205" s="62" t="s">
        <v>402</v>
      </c>
      <c r="B205" s="1" t="s">
        <v>403</v>
      </c>
      <c r="C205" s="54">
        <v>3645</v>
      </c>
      <c r="D205" s="16">
        <v>51</v>
      </c>
      <c r="E205" s="2">
        <v>3594</v>
      </c>
      <c r="F205" s="2">
        <v>3515</v>
      </c>
      <c r="G205" s="2">
        <v>3531</v>
      </c>
      <c r="H205" s="2">
        <v>3555</v>
      </c>
      <c r="I205" s="2">
        <v>3683</v>
      </c>
      <c r="J205" s="2">
        <v>3730</v>
      </c>
      <c r="K205" s="2">
        <v>3646</v>
      </c>
      <c r="L205" s="2">
        <v>3536</v>
      </c>
      <c r="M205" s="2">
        <v>3440</v>
      </c>
      <c r="N205" s="2">
        <v>3360</v>
      </c>
      <c r="O205" s="2">
        <v>3413</v>
      </c>
      <c r="P205" s="2">
        <v>3400</v>
      </c>
      <c r="Q205" s="2">
        <v>3442</v>
      </c>
      <c r="R205" s="2">
        <v>3422</v>
      </c>
      <c r="S205" s="2">
        <v>3375</v>
      </c>
      <c r="T205" s="2">
        <v>3335</v>
      </c>
      <c r="U205" s="2">
        <v>3361</v>
      </c>
      <c r="V205" s="2">
        <v>3306</v>
      </c>
      <c r="W205" s="2">
        <v>3337</v>
      </c>
      <c r="X205" s="2">
        <v>3385</v>
      </c>
      <c r="Y205" s="2">
        <v>3467</v>
      </c>
      <c r="Z205" s="2">
        <v>3411</v>
      </c>
      <c r="AA205" s="2">
        <v>3347</v>
      </c>
      <c r="AB205" s="2">
        <v>3364</v>
      </c>
      <c r="AC205" s="2">
        <v>3296</v>
      </c>
      <c r="AD205" s="2">
        <v>3230</v>
      </c>
      <c r="AE205" s="2">
        <v>3261</v>
      </c>
      <c r="AF205" s="2">
        <v>3200</v>
      </c>
      <c r="AG205" s="2">
        <v>3120</v>
      </c>
      <c r="AH205" s="2">
        <v>3197</v>
      </c>
      <c r="AI205" s="2">
        <v>3183</v>
      </c>
      <c r="AJ205" s="2">
        <v>3136</v>
      </c>
      <c r="AK205" s="2">
        <v>3116</v>
      </c>
      <c r="AL205" s="2">
        <v>3113</v>
      </c>
      <c r="AM205" s="2">
        <v>3215</v>
      </c>
      <c r="AN205" s="2">
        <v>3258</v>
      </c>
      <c r="AO205" s="2">
        <v>3226</v>
      </c>
      <c r="AP205" s="2">
        <v>3290</v>
      </c>
      <c r="AQ205" s="2">
        <v>3246</v>
      </c>
      <c r="AR205" s="2">
        <v>3312</v>
      </c>
      <c r="AS205" s="2">
        <v>3347</v>
      </c>
      <c r="AT205" s="2">
        <v>3425</v>
      </c>
      <c r="AU205" s="2">
        <v>3456</v>
      </c>
      <c r="AV205" s="2">
        <v>3559</v>
      </c>
      <c r="AW205" s="2">
        <v>3505</v>
      </c>
      <c r="AX205" s="2">
        <v>3558</v>
      </c>
      <c r="AY205" s="2">
        <v>3562</v>
      </c>
      <c r="AZ205" s="2">
        <v>3457</v>
      </c>
      <c r="BA205" s="2">
        <v>3419</v>
      </c>
      <c r="BB205" s="2">
        <v>3384</v>
      </c>
      <c r="BC205" s="2">
        <v>3448</v>
      </c>
      <c r="BD205" s="2">
        <v>3546</v>
      </c>
      <c r="BE205" s="2">
        <v>3532</v>
      </c>
      <c r="BF205" s="2">
        <v>3458</v>
      </c>
      <c r="BG205" s="2">
        <v>3518</v>
      </c>
      <c r="BH205" s="2">
        <v>3555</v>
      </c>
      <c r="BI205" s="2">
        <v>3596</v>
      </c>
      <c r="BJ205" s="2">
        <v>3571</v>
      </c>
      <c r="BK205" s="2">
        <v>3529</v>
      </c>
      <c r="BL205" s="2">
        <v>3410</v>
      </c>
      <c r="BM205" s="2">
        <v>3589</v>
      </c>
      <c r="BN205" s="2">
        <v>3368</v>
      </c>
      <c r="BO205" s="2">
        <v>3328</v>
      </c>
      <c r="BP205" s="2">
        <v>3043</v>
      </c>
      <c r="BQ205" s="2">
        <v>3066</v>
      </c>
      <c r="BR205" s="2">
        <v>3075</v>
      </c>
      <c r="BS205" s="2">
        <v>3080</v>
      </c>
      <c r="BT205" s="2">
        <v>3197</v>
      </c>
      <c r="BU205" s="2">
        <v>3165</v>
      </c>
      <c r="BV205" s="2">
        <v>3189</v>
      </c>
      <c r="BW205" s="2">
        <v>3210</v>
      </c>
      <c r="BX205" s="2">
        <v>3313</v>
      </c>
      <c r="BY205" s="2">
        <v>3314</v>
      </c>
      <c r="BZ205" s="2">
        <v>3373</v>
      </c>
      <c r="CA205" s="2">
        <v>3395</v>
      </c>
      <c r="CB205" s="2">
        <v>3380</v>
      </c>
      <c r="CC205" s="2">
        <v>3311</v>
      </c>
      <c r="CD205" s="2">
        <v>3251</v>
      </c>
      <c r="CE205" s="2">
        <v>3231</v>
      </c>
      <c r="CF205" s="2">
        <v>3301</v>
      </c>
      <c r="CG205" s="2">
        <v>3329</v>
      </c>
      <c r="CH205" s="2">
        <v>3374</v>
      </c>
      <c r="CI205" s="2">
        <v>3302</v>
      </c>
      <c r="CJ205" s="2">
        <v>3284</v>
      </c>
      <c r="CK205" s="2">
        <v>3316</v>
      </c>
      <c r="CL205" s="2">
        <v>3311</v>
      </c>
      <c r="CM205" s="2">
        <v>3293</v>
      </c>
      <c r="CN205" s="2">
        <v>3171</v>
      </c>
      <c r="CO205" s="2">
        <v>3136</v>
      </c>
      <c r="CP205" s="2">
        <v>3180</v>
      </c>
      <c r="CQ205" s="2">
        <v>3210</v>
      </c>
      <c r="CR205" s="2">
        <v>3238</v>
      </c>
      <c r="CS205" s="2">
        <v>3188</v>
      </c>
      <c r="CT205" s="2">
        <v>3180</v>
      </c>
      <c r="CU205" s="2">
        <v>3240</v>
      </c>
      <c r="CV205" s="2">
        <v>3200</v>
      </c>
      <c r="CW205" s="2">
        <v>3296</v>
      </c>
      <c r="CX205" s="2">
        <v>3384</v>
      </c>
      <c r="CY205" s="2">
        <v>3360</v>
      </c>
      <c r="CZ205" s="2">
        <v>3378</v>
      </c>
      <c r="DA205" s="2">
        <v>3426</v>
      </c>
      <c r="DB205" s="2">
        <v>3343</v>
      </c>
      <c r="DC205" s="2">
        <v>3218</v>
      </c>
      <c r="DD205" s="2">
        <v>3348</v>
      </c>
      <c r="DE205" s="2">
        <v>3355</v>
      </c>
      <c r="DF205" s="2">
        <v>3354</v>
      </c>
      <c r="DG205" s="2">
        <v>3363</v>
      </c>
      <c r="DH205" s="2">
        <v>3534</v>
      </c>
      <c r="DI205" s="2">
        <v>3564</v>
      </c>
      <c r="DJ205" s="2">
        <v>3323</v>
      </c>
      <c r="DK205" s="2">
        <v>3277</v>
      </c>
      <c r="DL205" s="2">
        <v>3250</v>
      </c>
      <c r="DM205" s="2">
        <v>3315</v>
      </c>
      <c r="DN205" s="2">
        <v>3443</v>
      </c>
      <c r="DO205" s="2">
        <v>3459</v>
      </c>
      <c r="DP205" s="2">
        <v>3458</v>
      </c>
      <c r="DQ205" s="2">
        <v>3541</v>
      </c>
      <c r="DR205" s="2">
        <v>3552</v>
      </c>
      <c r="DS205" s="2">
        <v>3528</v>
      </c>
      <c r="DT205" s="2">
        <v>3456</v>
      </c>
      <c r="DU205" s="2">
        <v>3433</v>
      </c>
      <c r="DV205" s="2">
        <v>3368</v>
      </c>
      <c r="DW205" s="2">
        <v>3230</v>
      </c>
      <c r="DX205" s="2">
        <v>3313</v>
      </c>
      <c r="DY205" s="2">
        <v>3461</v>
      </c>
      <c r="DZ205" s="2">
        <v>3378</v>
      </c>
      <c r="EA205" s="2">
        <v>3392</v>
      </c>
      <c r="EB205" s="2">
        <v>3331</v>
      </c>
      <c r="EC205" s="2">
        <v>3386</v>
      </c>
      <c r="ED205" s="2">
        <v>3475</v>
      </c>
      <c r="EE205" s="2">
        <v>3497</v>
      </c>
      <c r="EF205" s="2">
        <v>3592</v>
      </c>
      <c r="EG205" s="2">
        <v>3631</v>
      </c>
      <c r="EH205" s="2">
        <v>3660</v>
      </c>
      <c r="EI205" s="2">
        <v>3736</v>
      </c>
      <c r="EJ205" s="2">
        <v>3758</v>
      </c>
      <c r="EK205" s="2">
        <v>3825</v>
      </c>
      <c r="EL205" s="2">
        <v>3880</v>
      </c>
      <c r="EM205" s="2">
        <v>3830</v>
      </c>
      <c r="EN205" s="2">
        <v>3805</v>
      </c>
      <c r="EO205" s="2">
        <v>3855</v>
      </c>
      <c r="EP205" s="2">
        <v>3908</v>
      </c>
      <c r="EQ205" s="2">
        <v>3948</v>
      </c>
      <c r="ER205" s="2">
        <v>4047</v>
      </c>
      <c r="ES205" s="2">
        <v>4036</v>
      </c>
      <c r="ET205" s="2">
        <v>4015</v>
      </c>
      <c r="EU205" s="2">
        <v>4018</v>
      </c>
      <c r="EV205" s="2">
        <v>4027</v>
      </c>
      <c r="EW205" s="2">
        <v>4003</v>
      </c>
      <c r="EX205" s="2">
        <v>3986</v>
      </c>
      <c r="EY205" s="2">
        <v>4000</v>
      </c>
      <c r="EZ205" s="2">
        <v>3950</v>
      </c>
      <c r="FA205" s="2">
        <v>3969</v>
      </c>
      <c r="FB205" s="2">
        <v>4005</v>
      </c>
      <c r="FC205" s="2">
        <v>3977</v>
      </c>
      <c r="FD205" s="2">
        <v>4062</v>
      </c>
      <c r="FE205" s="2">
        <v>4125</v>
      </c>
      <c r="FF205" s="2">
        <v>4100</v>
      </c>
      <c r="FG205" s="2">
        <v>4100</v>
      </c>
      <c r="FH205" s="2">
        <v>4171</v>
      </c>
      <c r="FI205" s="2">
        <v>4280</v>
      </c>
      <c r="FJ205" s="2">
        <v>4266</v>
      </c>
      <c r="FK205" s="2">
        <v>4306</v>
      </c>
      <c r="FL205" s="2">
        <v>4398</v>
      </c>
      <c r="FM205" s="2">
        <v>4375</v>
      </c>
      <c r="FN205" s="2">
        <v>4407</v>
      </c>
      <c r="FO205" s="2">
        <v>4403</v>
      </c>
      <c r="FP205" s="2">
        <v>4552</v>
      </c>
      <c r="FQ205" s="2">
        <v>4550</v>
      </c>
      <c r="FR205" s="2">
        <v>4436</v>
      </c>
      <c r="FS205" s="2">
        <v>4382</v>
      </c>
      <c r="FT205" s="2">
        <v>4410</v>
      </c>
      <c r="FU205" s="2">
        <v>4443</v>
      </c>
      <c r="FV205" s="2">
        <v>4330</v>
      </c>
      <c r="FW205" s="2">
        <v>4408</v>
      </c>
      <c r="FX205" s="2">
        <v>4504</v>
      </c>
      <c r="FY205" s="2">
        <v>4591</v>
      </c>
      <c r="FZ205" s="2">
        <v>4645</v>
      </c>
      <c r="GA205" s="2">
        <v>4603</v>
      </c>
      <c r="GB205" s="2">
        <v>4283</v>
      </c>
      <c r="GC205" s="2">
        <v>4235</v>
      </c>
      <c r="GD205" s="2">
        <v>4192</v>
      </c>
      <c r="GE205" s="2">
        <v>4288</v>
      </c>
      <c r="GF205" s="2">
        <v>4187</v>
      </c>
      <c r="GG205" s="2">
        <v>4287</v>
      </c>
      <c r="GH205" s="2">
        <v>4293</v>
      </c>
      <c r="GI205" s="2">
        <v>4216</v>
      </c>
      <c r="GJ205" s="2">
        <v>4293</v>
      </c>
      <c r="GK205" s="2">
        <v>4351</v>
      </c>
      <c r="GL205" s="2">
        <v>4396</v>
      </c>
      <c r="GM205" s="2">
        <v>4343</v>
      </c>
      <c r="GN205" s="2">
        <v>4330</v>
      </c>
      <c r="GO205" s="2">
        <v>4383</v>
      </c>
      <c r="GP205" s="2">
        <v>4375</v>
      </c>
      <c r="GQ205" s="2">
        <v>4319</v>
      </c>
      <c r="GR205" s="2">
        <v>4283</v>
      </c>
      <c r="GS205" s="2">
        <v>4293</v>
      </c>
      <c r="GT205" s="2">
        <v>4312</v>
      </c>
      <c r="GU205" s="2">
        <v>4272</v>
      </c>
      <c r="GV205" s="2">
        <v>4444</v>
      </c>
      <c r="GW205" s="2">
        <v>4572</v>
      </c>
      <c r="GX205" s="2">
        <v>4518</v>
      </c>
      <c r="GY205" s="2">
        <v>4458</v>
      </c>
      <c r="GZ205" s="2">
        <v>4354</v>
      </c>
      <c r="HA205" s="2">
        <v>4140</v>
      </c>
      <c r="HB205" s="2">
        <v>4087</v>
      </c>
      <c r="HC205" s="2">
        <v>4182</v>
      </c>
      <c r="HD205" s="2">
        <v>4208</v>
      </c>
      <c r="HE205" s="2">
        <v>4213</v>
      </c>
      <c r="HF205" s="2">
        <v>4385</v>
      </c>
      <c r="HG205" s="2">
        <v>4357</v>
      </c>
      <c r="HH205" s="2">
        <v>4215</v>
      </c>
      <c r="HI205" s="2">
        <v>4367</v>
      </c>
      <c r="HJ205" s="2">
        <v>4291</v>
      </c>
      <c r="HK205" s="2">
        <v>4253</v>
      </c>
      <c r="HL205" s="2">
        <v>4203</v>
      </c>
      <c r="HM205" s="2">
        <v>4210</v>
      </c>
      <c r="HN205" s="2">
        <v>4258</v>
      </c>
      <c r="HO205" s="2">
        <v>4198</v>
      </c>
      <c r="HP205" s="2">
        <v>4204</v>
      </c>
      <c r="HQ205" s="2">
        <v>4201</v>
      </c>
      <c r="HR205" s="2">
        <v>4132</v>
      </c>
      <c r="HS205" s="2">
        <v>4031</v>
      </c>
      <c r="HT205" s="2">
        <v>4036</v>
      </c>
      <c r="HU205" s="2">
        <v>3974</v>
      </c>
      <c r="HV205" s="2">
        <v>3980</v>
      </c>
      <c r="HW205" s="2">
        <v>4001</v>
      </c>
      <c r="HX205" s="2">
        <v>4061</v>
      </c>
      <c r="HY205" s="2">
        <v>4061</v>
      </c>
      <c r="HZ205" s="2">
        <v>4061</v>
      </c>
      <c r="IA205" s="2">
        <v>4086</v>
      </c>
      <c r="IB205" s="2">
        <v>4168</v>
      </c>
      <c r="IC205" s="2">
        <v>4125</v>
      </c>
      <c r="ID205" s="2">
        <v>4093</v>
      </c>
      <c r="IE205" s="2">
        <v>4125</v>
      </c>
      <c r="IF205" s="2">
        <v>4155</v>
      </c>
      <c r="IG205" s="2">
        <v>4177</v>
      </c>
      <c r="IH205" s="2">
        <v>4104</v>
      </c>
      <c r="II205" s="2">
        <v>4037</v>
      </c>
      <c r="IJ205" s="2">
        <v>4050</v>
      </c>
      <c r="IK205" s="2">
        <v>3986</v>
      </c>
      <c r="IL205" s="2">
        <v>3962</v>
      </c>
      <c r="IM205" s="2">
        <v>3594</v>
      </c>
      <c r="IN205" s="2">
        <v>3610</v>
      </c>
      <c r="IO205" s="2">
        <v>3621</v>
      </c>
      <c r="IP205" s="2">
        <v>3551</v>
      </c>
      <c r="IQ205" s="2">
        <v>3646</v>
      </c>
      <c r="IR205" s="2">
        <v>3628</v>
      </c>
      <c r="IS205" s="2">
        <v>3559</v>
      </c>
      <c r="IT205" s="2">
        <v>3581</v>
      </c>
    </row>
    <row r="206" spans="1:254">
      <c r="A206" s="62" t="s">
        <v>404</v>
      </c>
      <c r="B206" s="1" t="s">
        <v>405</v>
      </c>
      <c r="C206" s="54">
        <v>5968</v>
      </c>
      <c r="D206" s="16">
        <v>233</v>
      </c>
      <c r="E206" s="2">
        <v>5735</v>
      </c>
      <c r="F206" s="2">
        <v>5737</v>
      </c>
      <c r="G206" s="2">
        <v>5933</v>
      </c>
      <c r="H206" s="2">
        <v>5903</v>
      </c>
      <c r="I206" s="2">
        <v>6020</v>
      </c>
      <c r="J206" s="2">
        <v>6025</v>
      </c>
      <c r="K206" s="2">
        <v>6024</v>
      </c>
      <c r="L206" s="2">
        <v>5934</v>
      </c>
      <c r="M206" s="2">
        <v>6004</v>
      </c>
      <c r="N206" s="2">
        <v>5747</v>
      </c>
      <c r="O206" s="2">
        <v>5771</v>
      </c>
      <c r="P206" s="2">
        <v>5740</v>
      </c>
      <c r="Q206" s="2">
        <v>5668</v>
      </c>
      <c r="R206" s="2">
        <v>5591</v>
      </c>
      <c r="S206" s="2">
        <v>5523</v>
      </c>
      <c r="T206" s="2">
        <v>5480</v>
      </c>
      <c r="U206" s="2">
        <v>5356</v>
      </c>
      <c r="V206" s="2">
        <v>5296</v>
      </c>
      <c r="W206" s="2">
        <v>5271</v>
      </c>
      <c r="X206" s="2">
        <v>5362</v>
      </c>
      <c r="Y206" s="2">
        <v>5300</v>
      </c>
      <c r="Z206" s="2">
        <v>5070</v>
      </c>
      <c r="AA206" s="2">
        <v>5194</v>
      </c>
      <c r="AB206" s="2">
        <v>5211</v>
      </c>
      <c r="AC206" s="2">
        <v>5086</v>
      </c>
      <c r="AD206" s="2">
        <v>5062</v>
      </c>
      <c r="AE206" s="2">
        <v>5181</v>
      </c>
      <c r="AF206" s="2">
        <v>5174</v>
      </c>
      <c r="AG206" s="2">
        <v>5178</v>
      </c>
      <c r="AH206" s="2">
        <v>5252</v>
      </c>
      <c r="AI206" s="2">
        <v>5299</v>
      </c>
      <c r="AJ206" s="2">
        <v>5212</v>
      </c>
      <c r="AK206" s="2">
        <v>5093</v>
      </c>
      <c r="AL206" s="2">
        <v>5144</v>
      </c>
      <c r="AM206" s="2">
        <v>5210</v>
      </c>
      <c r="AN206" s="2">
        <v>5281</v>
      </c>
      <c r="AO206" s="2">
        <v>5427</v>
      </c>
      <c r="AP206" s="2">
        <v>5466</v>
      </c>
      <c r="AQ206" s="2">
        <v>5588</v>
      </c>
      <c r="AR206" s="2">
        <v>5556</v>
      </c>
      <c r="AS206" s="2">
        <v>5520</v>
      </c>
      <c r="AT206" s="2">
        <v>5688</v>
      </c>
      <c r="AU206" s="2">
        <v>5536</v>
      </c>
      <c r="AV206" s="2">
        <v>5590</v>
      </c>
      <c r="AW206" s="2">
        <v>5388</v>
      </c>
      <c r="AX206" s="2">
        <v>5250</v>
      </c>
      <c r="AY206" s="2">
        <v>5208</v>
      </c>
      <c r="AZ206" s="2">
        <v>5222</v>
      </c>
      <c r="BA206" s="2">
        <v>5277</v>
      </c>
      <c r="BB206" s="2">
        <v>5252</v>
      </c>
      <c r="BC206" s="2">
        <v>5190</v>
      </c>
      <c r="BD206" s="2">
        <v>5217</v>
      </c>
      <c r="BE206" s="2">
        <v>5317</v>
      </c>
      <c r="BF206" s="2">
        <v>5362</v>
      </c>
      <c r="BG206" s="2">
        <v>5497</v>
      </c>
      <c r="BH206" s="2">
        <v>5483</v>
      </c>
      <c r="BI206" s="2">
        <v>5485</v>
      </c>
      <c r="BJ206" s="2">
        <v>5503</v>
      </c>
      <c r="BK206" s="2">
        <v>5356</v>
      </c>
      <c r="BL206" s="2">
        <v>5310</v>
      </c>
      <c r="BM206" s="2">
        <v>5262</v>
      </c>
      <c r="BN206" s="2">
        <v>5301</v>
      </c>
      <c r="BO206" s="2">
        <v>5381</v>
      </c>
      <c r="BP206" s="2">
        <v>5478</v>
      </c>
      <c r="BQ206" s="2">
        <v>5474</v>
      </c>
      <c r="BR206" s="2">
        <v>5541</v>
      </c>
      <c r="BS206" s="2">
        <v>5552</v>
      </c>
      <c r="BT206" s="2">
        <v>5590</v>
      </c>
      <c r="BU206" s="2">
        <v>5580</v>
      </c>
      <c r="BV206" s="2">
        <v>5825</v>
      </c>
      <c r="BW206" s="2">
        <v>5740</v>
      </c>
      <c r="BX206" s="2">
        <v>5808</v>
      </c>
      <c r="BY206" s="2">
        <v>5850</v>
      </c>
      <c r="BZ206" s="2">
        <v>5870</v>
      </c>
      <c r="CA206" s="2">
        <v>6052</v>
      </c>
      <c r="CB206" s="2">
        <v>5989</v>
      </c>
      <c r="CC206" s="2">
        <v>6013</v>
      </c>
      <c r="CD206" s="2">
        <v>6045</v>
      </c>
      <c r="CE206" s="2">
        <v>6074</v>
      </c>
      <c r="CF206" s="2">
        <v>6128</v>
      </c>
      <c r="CG206" s="2">
        <v>6127</v>
      </c>
      <c r="CH206" s="2">
        <v>6024</v>
      </c>
      <c r="CI206" s="2">
        <v>6252</v>
      </c>
      <c r="CJ206" s="2">
        <v>6161</v>
      </c>
      <c r="CK206" s="2">
        <v>6117</v>
      </c>
      <c r="CL206" s="2">
        <v>6074</v>
      </c>
      <c r="CM206" s="2">
        <v>5769</v>
      </c>
      <c r="CN206" s="2">
        <v>5660</v>
      </c>
      <c r="CO206" s="2">
        <v>5586</v>
      </c>
      <c r="CP206" s="2">
        <v>5729</v>
      </c>
      <c r="CQ206" s="2">
        <v>5708</v>
      </c>
      <c r="CR206" s="2">
        <v>5658</v>
      </c>
      <c r="CS206" s="2">
        <v>5642</v>
      </c>
      <c r="CT206" s="2">
        <v>5637</v>
      </c>
      <c r="CU206" s="2">
        <v>6100</v>
      </c>
      <c r="CV206" s="2">
        <v>5996</v>
      </c>
      <c r="CW206" s="2">
        <v>5806</v>
      </c>
      <c r="CX206" s="2">
        <v>5614</v>
      </c>
      <c r="CY206" s="2">
        <v>5640</v>
      </c>
      <c r="CZ206" s="2">
        <v>5604</v>
      </c>
      <c r="DA206" s="2">
        <v>5640</v>
      </c>
      <c r="DB206" s="2">
        <v>5470</v>
      </c>
      <c r="DC206" s="2">
        <v>5415</v>
      </c>
      <c r="DD206" s="2">
        <v>5352</v>
      </c>
      <c r="DE206" s="2">
        <v>5423</v>
      </c>
      <c r="DF206" s="2">
        <v>5272</v>
      </c>
      <c r="DG206" s="2">
        <v>5533</v>
      </c>
      <c r="DH206" s="2">
        <v>5396</v>
      </c>
      <c r="DI206" s="2">
        <v>5345</v>
      </c>
      <c r="DJ206" s="2">
        <v>5295</v>
      </c>
      <c r="DK206" s="2">
        <v>5197</v>
      </c>
      <c r="DL206" s="2">
        <v>5205</v>
      </c>
      <c r="DM206" s="2">
        <v>5160</v>
      </c>
      <c r="DN206" s="2">
        <v>5141</v>
      </c>
      <c r="DO206" s="2">
        <v>5040</v>
      </c>
      <c r="DP206" s="2">
        <v>5034</v>
      </c>
      <c r="DQ206" s="2">
        <v>5044</v>
      </c>
      <c r="DR206" s="2">
        <v>5022</v>
      </c>
      <c r="DS206" s="2">
        <v>5042</v>
      </c>
      <c r="DT206" s="2">
        <v>5014</v>
      </c>
      <c r="DU206" s="2">
        <v>5032</v>
      </c>
      <c r="DV206" s="2">
        <v>4971</v>
      </c>
      <c r="DW206" s="2">
        <v>5001</v>
      </c>
      <c r="DX206" s="2">
        <v>5110</v>
      </c>
      <c r="DY206" s="2">
        <v>5121</v>
      </c>
      <c r="DZ206" s="2">
        <v>5096</v>
      </c>
      <c r="EA206" s="2">
        <v>5061</v>
      </c>
      <c r="EB206" s="2">
        <v>4984</v>
      </c>
      <c r="EC206" s="2">
        <v>4933</v>
      </c>
      <c r="ED206" s="2">
        <v>4906</v>
      </c>
      <c r="EE206" s="2">
        <v>4915</v>
      </c>
      <c r="EF206" s="2">
        <v>5003</v>
      </c>
      <c r="EG206" s="2">
        <v>5086</v>
      </c>
      <c r="EH206" s="2">
        <v>5077</v>
      </c>
      <c r="EI206" s="2">
        <v>5122</v>
      </c>
      <c r="EJ206" s="2">
        <v>5084</v>
      </c>
      <c r="EK206" s="2">
        <v>5149</v>
      </c>
      <c r="EL206" s="2">
        <v>5302</v>
      </c>
      <c r="EM206" s="2">
        <v>5287</v>
      </c>
      <c r="EN206" s="2">
        <v>5260</v>
      </c>
      <c r="EO206" s="2">
        <v>5193</v>
      </c>
      <c r="EP206" s="2">
        <v>5207</v>
      </c>
      <c r="EQ206" s="2">
        <v>5135</v>
      </c>
      <c r="ER206" s="2">
        <v>5149</v>
      </c>
      <c r="ES206" s="2">
        <v>5082</v>
      </c>
      <c r="ET206" s="2">
        <v>5062</v>
      </c>
      <c r="EU206" s="2">
        <v>5011</v>
      </c>
      <c r="EV206" s="2">
        <v>4999</v>
      </c>
      <c r="EW206" s="2">
        <v>4991</v>
      </c>
      <c r="EX206" s="2">
        <v>4951</v>
      </c>
      <c r="EY206" s="2">
        <v>4883</v>
      </c>
      <c r="EZ206" s="2">
        <v>4869</v>
      </c>
      <c r="FA206" s="2">
        <v>4880</v>
      </c>
      <c r="FB206" s="2">
        <v>4882</v>
      </c>
      <c r="FC206" s="2">
        <v>4875</v>
      </c>
      <c r="FD206" s="2">
        <v>4883</v>
      </c>
      <c r="FE206" s="2">
        <v>4924</v>
      </c>
      <c r="FF206" s="2">
        <v>4907</v>
      </c>
      <c r="FG206" s="2">
        <v>4868</v>
      </c>
      <c r="FH206" s="2">
        <v>4824</v>
      </c>
      <c r="FI206" s="2">
        <v>4817</v>
      </c>
      <c r="FJ206" s="2">
        <v>4793</v>
      </c>
      <c r="FK206" s="2">
        <v>4831</v>
      </c>
      <c r="FL206" s="2">
        <v>4818</v>
      </c>
      <c r="FM206" s="2">
        <v>4836</v>
      </c>
      <c r="FN206" s="2">
        <v>4904</v>
      </c>
      <c r="FO206" s="2">
        <v>4898</v>
      </c>
      <c r="FP206" s="2">
        <v>4947</v>
      </c>
      <c r="FQ206" s="2">
        <v>4893</v>
      </c>
      <c r="FR206" s="2">
        <v>4853</v>
      </c>
      <c r="FS206" s="2">
        <v>4919</v>
      </c>
      <c r="FT206" s="2">
        <v>4900</v>
      </c>
      <c r="FU206" s="2">
        <v>4892</v>
      </c>
      <c r="FV206" s="2">
        <v>4879</v>
      </c>
      <c r="FW206" s="2">
        <v>4842</v>
      </c>
      <c r="FX206" s="2">
        <v>4893</v>
      </c>
      <c r="FY206" s="2">
        <v>4887</v>
      </c>
      <c r="FZ206" s="2">
        <v>4913</v>
      </c>
      <c r="GA206" s="2">
        <v>4805</v>
      </c>
      <c r="GB206" s="2">
        <v>4875</v>
      </c>
      <c r="GC206" s="2">
        <v>4973</v>
      </c>
      <c r="GD206" s="2">
        <v>4913</v>
      </c>
      <c r="GE206" s="2">
        <v>4818</v>
      </c>
      <c r="GF206" s="2">
        <v>5043</v>
      </c>
      <c r="GG206" s="2">
        <v>5075</v>
      </c>
      <c r="GH206" s="2">
        <v>5301</v>
      </c>
      <c r="GI206" s="2">
        <v>5256</v>
      </c>
      <c r="GJ206" s="2">
        <v>5238</v>
      </c>
      <c r="GK206" s="2">
        <v>5277</v>
      </c>
      <c r="GL206" s="2">
        <v>5230</v>
      </c>
      <c r="GM206" s="2">
        <v>5163</v>
      </c>
      <c r="GN206" s="2">
        <v>5122</v>
      </c>
      <c r="GO206" s="2">
        <v>5108</v>
      </c>
      <c r="GP206" s="2">
        <v>5102</v>
      </c>
      <c r="GQ206" s="2">
        <v>5057</v>
      </c>
      <c r="GR206" s="2">
        <v>4989</v>
      </c>
      <c r="GS206" s="2">
        <v>5015</v>
      </c>
      <c r="GT206" s="2">
        <v>4999</v>
      </c>
      <c r="GU206" s="2">
        <v>4901</v>
      </c>
      <c r="GV206" s="2">
        <v>4911</v>
      </c>
      <c r="GW206" s="2">
        <v>5008</v>
      </c>
      <c r="GX206" s="2">
        <v>5116</v>
      </c>
      <c r="GY206" s="2">
        <v>5100</v>
      </c>
      <c r="GZ206" s="2">
        <v>5054</v>
      </c>
      <c r="HA206" s="2">
        <v>5007</v>
      </c>
      <c r="HB206" s="2">
        <v>4980</v>
      </c>
      <c r="HC206" s="2">
        <v>5001</v>
      </c>
      <c r="HD206" s="2">
        <v>5046</v>
      </c>
      <c r="HE206" s="2">
        <v>5131</v>
      </c>
      <c r="HF206" s="2">
        <v>5325</v>
      </c>
      <c r="HG206" s="2">
        <v>5327</v>
      </c>
      <c r="HH206" s="2">
        <v>5302</v>
      </c>
      <c r="HI206" s="2">
        <v>5264</v>
      </c>
      <c r="HJ206" s="2">
        <v>5430</v>
      </c>
      <c r="HK206" s="2">
        <v>5488</v>
      </c>
      <c r="HL206" s="2">
        <v>5484</v>
      </c>
      <c r="HM206" s="2">
        <v>5555</v>
      </c>
      <c r="HN206" s="2">
        <v>5537</v>
      </c>
      <c r="HO206" s="2">
        <v>5566</v>
      </c>
      <c r="HP206" s="2">
        <v>5504</v>
      </c>
      <c r="HQ206" s="2">
        <v>5490</v>
      </c>
      <c r="HR206" s="2">
        <v>5510</v>
      </c>
      <c r="HS206" s="2">
        <v>5456</v>
      </c>
      <c r="HT206" s="2">
        <v>5310</v>
      </c>
      <c r="HU206" s="2">
        <v>5310</v>
      </c>
      <c r="HV206" s="2">
        <v>5376</v>
      </c>
      <c r="HW206" s="2">
        <v>5347</v>
      </c>
      <c r="HX206" s="2">
        <v>5325</v>
      </c>
      <c r="HY206" s="2">
        <v>5316</v>
      </c>
      <c r="HZ206" s="2">
        <v>5336</v>
      </c>
      <c r="IA206" s="2">
        <v>5258</v>
      </c>
      <c r="IB206" s="2">
        <v>5263</v>
      </c>
      <c r="IC206" s="2">
        <v>5200</v>
      </c>
      <c r="ID206" s="2">
        <v>5205</v>
      </c>
      <c r="IE206" s="2">
        <v>5214</v>
      </c>
      <c r="IF206" s="2">
        <v>5181</v>
      </c>
      <c r="IG206" s="2">
        <v>5186</v>
      </c>
      <c r="IH206" s="2">
        <v>5231</v>
      </c>
      <c r="II206" s="2">
        <v>5223</v>
      </c>
      <c r="IJ206" s="2">
        <v>5286</v>
      </c>
      <c r="IK206" s="2">
        <v>5258</v>
      </c>
      <c r="IL206" s="2">
        <v>5180</v>
      </c>
      <c r="IM206" s="2">
        <v>5090</v>
      </c>
      <c r="IN206" s="2">
        <v>5084</v>
      </c>
      <c r="IO206" s="2">
        <v>5062</v>
      </c>
      <c r="IP206" s="2">
        <v>5151</v>
      </c>
      <c r="IQ206" s="2">
        <v>5193</v>
      </c>
      <c r="IR206" s="2">
        <v>5252</v>
      </c>
      <c r="IS206" s="2">
        <v>5172</v>
      </c>
      <c r="IT206" s="2">
        <v>5148</v>
      </c>
    </row>
    <row r="207" spans="1:254">
      <c r="A207" s="62" t="s">
        <v>406</v>
      </c>
      <c r="B207" s="1" t="s">
        <v>407</v>
      </c>
      <c r="C207" s="54">
        <v>3925</v>
      </c>
      <c r="D207" s="16">
        <v>-51</v>
      </c>
      <c r="E207" s="2">
        <v>3976</v>
      </c>
      <c r="F207" s="2">
        <v>3887</v>
      </c>
      <c r="G207" s="2">
        <v>3712</v>
      </c>
      <c r="H207" s="2">
        <v>3621</v>
      </c>
      <c r="I207" s="2">
        <v>3745</v>
      </c>
      <c r="J207" s="2">
        <v>3702</v>
      </c>
      <c r="K207" s="2">
        <v>3701</v>
      </c>
      <c r="L207" s="2">
        <v>3736</v>
      </c>
      <c r="M207" s="2">
        <v>3875</v>
      </c>
      <c r="N207" s="2">
        <v>3898</v>
      </c>
      <c r="O207" s="2">
        <v>3851</v>
      </c>
      <c r="P207" s="2">
        <v>3804</v>
      </c>
      <c r="Q207" s="2">
        <v>3717</v>
      </c>
      <c r="R207" s="2">
        <v>3626</v>
      </c>
      <c r="S207" s="2">
        <v>3797</v>
      </c>
      <c r="T207" s="2">
        <v>3716</v>
      </c>
      <c r="U207" s="2">
        <v>3718</v>
      </c>
      <c r="V207" s="2">
        <v>3693</v>
      </c>
      <c r="W207" s="2">
        <v>3783</v>
      </c>
      <c r="X207" s="2">
        <v>3785</v>
      </c>
      <c r="Y207" s="2">
        <v>3821</v>
      </c>
      <c r="Z207" s="2">
        <v>3986</v>
      </c>
      <c r="AA207" s="2">
        <v>3839</v>
      </c>
      <c r="AB207" s="2">
        <v>3766</v>
      </c>
      <c r="AC207" s="2">
        <v>3752</v>
      </c>
      <c r="AD207" s="2">
        <v>3711</v>
      </c>
      <c r="AE207" s="2">
        <v>3606</v>
      </c>
      <c r="AF207" s="2">
        <v>3621</v>
      </c>
      <c r="AG207" s="2">
        <v>3536</v>
      </c>
      <c r="AH207" s="2">
        <v>3611</v>
      </c>
      <c r="AI207" s="2">
        <v>3716</v>
      </c>
      <c r="AJ207" s="2">
        <v>3715</v>
      </c>
      <c r="AK207" s="2">
        <v>3825</v>
      </c>
      <c r="AL207" s="2">
        <v>3830</v>
      </c>
      <c r="AM207" s="2">
        <v>3943</v>
      </c>
      <c r="AN207" s="2">
        <v>3796</v>
      </c>
      <c r="AO207" s="2">
        <v>3670</v>
      </c>
      <c r="AP207" s="2">
        <v>3591</v>
      </c>
      <c r="AQ207" s="2">
        <v>3486</v>
      </c>
      <c r="AR207" s="2">
        <v>3404</v>
      </c>
      <c r="AS207" s="2">
        <v>3548</v>
      </c>
      <c r="AT207" s="2">
        <v>3591</v>
      </c>
      <c r="AU207" s="2">
        <v>3644</v>
      </c>
      <c r="AV207" s="2">
        <v>3688</v>
      </c>
      <c r="AW207" s="2">
        <v>3551</v>
      </c>
      <c r="AX207" s="2">
        <v>3481</v>
      </c>
      <c r="AY207" s="2">
        <v>3415</v>
      </c>
      <c r="AZ207" s="2">
        <v>3612</v>
      </c>
      <c r="BA207" s="2">
        <v>3744</v>
      </c>
      <c r="BB207" s="2">
        <v>3766</v>
      </c>
      <c r="BC207" s="2">
        <v>3863</v>
      </c>
      <c r="BD207" s="2">
        <v>3856</v>
      </c>
      <c r="BE207" s="2">
        <v>3860</v>
      </c>
      <c r="BF207" s="2">
        <v>3905</v>
      </c>
      <c r="BG207" s="2">
        <v>3885</v>
      </c>
      <c r="BH207" s="2">
        <v>3940</v>
      </c>
      <c r="BI207" s="2">
        <v>4080</v>
      </c>
      <c r="BJ207" s="2">
        <v>4060</v>
      </c>
      <c r="BK207" s="2">
        <v>4027</v>
      </c>
      <c r="BL207" s="2">
        <v>4096</v>
      </c>
      <c r="BM207" s="2">
        <v>4271</v>
      </c>
      <c r="BN207" s="2">
        <v>4084</v>
      </c>
      <c r="BO207" s="2">
        <v>4326</v>
      </c>
      <c r="BP207" s="2">
        <v>4451</v>
      </c>
      <c r="BQ207" s="2">
        <v>4483</v>
      </c>
      <c r="BR207" s="2">
        <v>4543</v>
      </c>
      <c r="BS207" s="2">
        <v>4519</v>
      </c>
      <c r="BT207" s="2">
        <v>4676</v>
      </c>
      <c r="BU207" s="2">
        <v>4590</v>
      </c>
      <c r="BV207" s="2">
        <v>4704</v>
      </c>
      <c r="BW207" s="2">
        <v>4571</v>
      </c>
      <c r="BX207" s="2">
        <v>4362</v>
      </c>
      <c r="BY207" s="2">
        <v>4381</v>
      </c>
      <c r="BZ207" s="2">
        <v>4504</v>
      </c>
      <c r="CA207" s="2">
        <v>4371</v>
      </c>
      <c r="CB207" s="2">
        <v>4496</v>
      </c>
      <c r="CC207" s="2">
        <v>4541</v>
      </c>
      <c r="CD207" s="2">
        <v>4715</v>
      </c>
      <c r="CE207" s="2">
        <v>4675</v>
      </c>
      <c r="CF207" s="2">
        <v>4704</v>
      </c>
      <c r="CG207" s="2">
        <v>4742</v>
      </c>
      <c r="CH207" s="2">
        <v>4758</v>
      </c>
      <c r="CI207" s="2">
        <v>4746</v>
      </c>
      <c r="CJ207" s="2">
        <v>4712</v>
      </c>
      <c r="CK207" s="2">
        <v>4762</v>
      </c>
      <c r="CL207" s="2">
        <v>4671</v>
      </c>
      <c r="CM207" s="2">
        <v>4393</v>
      </c>
      <c r="CN207" s="2">
        <v>4204</v>
      </c>
      <c r="CO207" s="2">
        <v>4299</v>
      </c>
      <c r="CP207" s="2">
        <v>4452</v>
      </c>
      <c r="CQ207" s="2">
        <v>4488</v>
      </c>
      <c r="CR207" s="2">
        <v>4480</v>
      </c>
      <c r="CS207" s="2">
        <v>4373</v>
      </c>
      <c r="CT207" s="2">
        <v>4491</v>
      </c>
      <c r="CU207" s="2">
        <v>4848</v>
      </c>
      <c r="CV207" s="2">
        <v>4817</v>
      </c>
      <c r="CW207" s="2">
        <v>4847</v>
      </c>
      <c r="CX207" s="2">
        <v>4698</v>
      </c>
      <c r="CY207" s="2">
        <v>4607</v>
      </c>
      <c r="CZ207" s="2">
        <v>4530</v>
      </c>
      <c r="DA207" s="2">
        <v>4610</v>
      </c>
      <c r="DB207" s="2">
        <v>4606</v>
      </c>
      <c r="DC207" s="2">
        <v>4375</v>
      </c>
      <c r="DD207" s="2">
        <v>4656</v>
      </c>
      <c r="DE207" s="2">
        <v>4714</v>
      </c>
      <c r="DF207" s="2">
        <v>4502</v>
      </c>
      <c r="DG207" s="2">
        <v>4901</v>
      </c>
      <c r="DH207" s="2">
        <v>5055</v>
      </c>
      <c r="DI207" s="2">
        <v>4852</v>
      </c>
      <c r="DJ207" s="2">
        <v>4866</v>
      </c>
      <c r="DK207" s="2">
        <v>4607</v>
      </c>
      <c r="DL207" s="2">
        <v>4745</v>
      </c>
      <c r="DM207" s="2">
        <v>4891</v>
      </c>
      <c r="DN207" s="2">
        <v>4857</v>
      </c>
      <c r="DO207" s="2">
        <v>4867</v>
      </c>
      <c r="DP207" s="2">
        <v>4760</v>
      </c>
      <c r="DQ207" s="2">
        <v>4941</v>
      </c>
      <c r="DR207" s="2">
        <v>4937</v>
      </c>
      <c r="DS207" s="2">
        <v>4930</v>
      </c>
      <c r="DT207" s="2">
        <v>4974</v>
      </c>
      <c r="DU207" s="2">
        <v>4901</v>
      </c>
      <c r="DV207" s="2">
        <v>4581</v>
      </c>
      <c r="DW207" s="2">
        <v>4581</v>
      </c>
      <c r="DX207" s="2">
        <v>4583</v>
      </c>
      <c r="DY207" s="2">
        <v>4517</v>
      </c>
      <c r="DZ207" s="2">
        <v>4465</v>
      </c>
      <c r="EA207" s="2">
        <v>4451</v>
      </c>
      <c r="EB207" s="2">
        <v>4497</v>
      </c>
      <c r="EC207" s="2">
        <v>4406</v>
      </c>
      <c r="ED207" s="2">
        <v>4495</v>
      </c>
      <c r="EE207" s="2">
        <v>4525</v>
      </c>
      <c r="EF207" s="2">
        <v>4588</v>
      </c>
      <c r="EG207" s="2">
        <v>4673</v>
      </c>
      <c r="EH207" s="2">
        <v>4719</v>
      </c>
      <c r="EI207" s="2">
        <v>4770</v>
      </c>
      <c r="EJ207" s="2">
        <v>4604</v>
      </c>
      <c r="EK207" s="2">
        <v>4645</v>
      </c>
      <c r="EL207" s="2">
        <v>4642</v>
      </c>
      <c r="EM207" s="2">
        <v>4497</v>
      </c>
      <c r="EN207" s="2">
        <v>4361</v>
      </c>
      <c r="EO207" s="2">
        <v>4186</v>
      </c>
      <c r="EP207" s="2">
        <v>4213</v>
      </c>
      <c r="EQ207" s="2">
        <v>4115</v>
      </c>
      <c r="ER207" s="2">
        <v>4185</v>
      </c>
      <c r="ES207" s="2">
        <v>4000</v>
      </c>
      <c r="ET207" s="2">
        <v>3828</v>
      </c>
      <c r="EU207" s="2">
        <v>3826</v>
      </c>
      <c r="EV207" s="2">
        <v>3836</v>
      </c>
      <c r="EW207" s="2">
        <v>3864</v>
      </c>
      <c r="EX207" s="2">
        <v>3880</v>
      </c>
      <c r="EY207" s="2">
        <v>3870</v>
      </c>
      <c r="EZ207" s="2">
        <v>3872</v>
      </c>
      <c r="FA207" s="2">
        <v>3833</v>
      </c>
      <c r="FB207" s="2">
        <v>3762</v>
      </c>
      <c r="FC207" s="2">
        <v>3847</v>
      </c>
      <c r="FD207" s="2">
        <v>3966</v>
      </c>
      <c r="FE207" s="2">
        <v>4033</v>
      </c>
      <c r="FF207" s="2">
        <v>4065</v>
      </c>
      <c r="FG207" s="2">
        <v>4050</v>
      </c>
      <c r="FH207" s="2">
        <v>4175</v>
      </c>
      <c r="FI207" s="2">
        <v>4196</v>
      </c>
      <c r="FJ207" s="2">
        <v>4099</v>
      </c>
      <c r="FK207" s="2">
        <v>4003</v>
      </c>
      <c r="FL207" s="2">
        <v>3898</v>
      </c>
      <c r="FM207" s="2">
        <v>3861</v>
      </c>
      <c r="FN207" s="2">
        <v>3827</v>
      </c>
      <c r="FO207" s="2">
        <v>3866</v>
      </c>
      <c r="FP207" s="2">
        <v>3887</v>
      </c>
      <c r="FQ207" s="2">
        <v>3879</v>
      </c>
      <c r="FR207" s="2">
        <v>3887</v>
      </c>
      <c r="FS207" s="2">
        <v>3822</v>
      </c>
      <c r="FT207" s="2">
        <v>3851</v>
      </c>
      <c r="FU207" s="2">
        <v>3986</v>
      </c>
      <c r="FV207" s="2">
        <v>3842</v>
      </c>
      <c r="FW207" s="2">
        <v>4020</v>
      </c>
      <c r="FX207" s="2">
        <v>4144</v>
      </c>
      <c r="FY207" s="2">
        <v>4147</v>
      </c>
      <c r="FZ207" s="2">
        <v>4325</v>
      </c>
      <c r="GA207" s="2">
        <v>4208</v>
      </c>
      <c r="GB207" s="2">
        <v>4305</v>
      </c>
      <c r="GC207" s="2">
        <v>4338</v>
      </c>
      <c r="GD207" s="2">
        <v>4348</v>
      </c>
      <c r="GE207" s="2">
        <v>4484</v>
      </c>
      <c r="GF207" s="2">
        <v>4277</v>
      </c>
      <c r="GG207" s="2">
        <v>4547</v>
      </c>
      <c r="GH207" s="2">
        <v>4464</v>
      </c>
      <c r="GI207" s="2">
        <v>4439</v>
      </c>
      <c r="GJ207" s="2">
        <v>4422</v>
      </c>
      <c r="GK207" s="2">
        <v>4395</v>
      </c>
      <c r="GL207" s="2">
        <v>4412</v>
      </c>
      <c r="GM207" s="2">
        <v>4410</v>
      </c>
      <c r="GN207" s="2">
        <v>4275</v>
      </c>
      <c r="GO207" s="2">
        <v>4254</v>
      </c>
      <c r="GP207" s="2">
        <v>4253</v>
      </c>
      <c r="GQ207" s="2">
        <v>4316</v>
      </c>
      <c r="GR207" s="2">
        <v>4203</v>
      </c>
      <c r="GS207" s="2">
        <v>4203</v>
      </c>
      <c r="GT207" s="2">
        <v>4003</v>
      </c>
      <c r="GU207" s="2">
        <v>3943</v>
      </c>
      <c r="GV207" s="2">
        <v>4033</v>
      </c>
      <c r="GW207" s="2">
        <v>4181</v>
      </c>
      <c r="GX207" s="2">
        <v>4099</v>
      </c>
      <c r="GY207" s="2">
        <v>3996</v>
      </c>
      <c r="GZ207" s="2">
        <v>4022</v>
      </c>
      <c r="HA207" s="2">
        <v>3648</v>
      </c>
      <c r="HB207" s="2">
        <v>3658</v>
      </c>
      <c r="HC207" s="2">
        <v>3682</v>
      </c>
      <c r="HD207" s="2">
        <v>3852</v>
      </c>
      <c r="HE207" s="2">
        <v>3861</v>
      </c>
      <c r="HF207" s="2">
        <v>3821</v>
      </c>
      <c r="HG207" s="2">
        <v>3837</v>
      </c>
      <c r="HH207" s="2">
        <v>3687</v>
      </c>
      <c r="HI207" s="2">
        <v>3665</v>
      </c>
      <c r="HJ207" s="2">
        <v>3593</v>
      </c>
      <c r="HK207" s="2">
        <v>3671</v>
      </c>
      <c r="HL207" s="2">
        <v>3691</v>
      </c>
      <c r="HM207" s="2">
        <v>3785</v>
      </c>
      <c r="HN207" s="2">
        <v>3802</v>
      </c>
      <c r="HO207" s="2">
        <v>3768</v>
      </c>
      <c r="HP207" s="2">
        <v>3686</v>
      </c>
      <c r="HQ207" s="2">
        <v>3720</v>
      </c>
      <c r="HR207" s="2">
        <v>3677</v>
      </c>
      <c r="HS207" s="2">
        <v>3516</v>
      </c>
      <c r="HT207" s="2">
        <v>3494</v>
      </c>
      <c r="HU207" s="2">
        <v>3493</v>
      </c>
      <c r="HV207" s="2">
        <v>3678</v>
      </c>
      <c r="HW207" s="2">
        <v>3707</v>
      </c>
      <c r="HX207" s="2">
        <v>3747</v>
      </c>
      <c r="HY207" s="2">
        <v>3702</v>
      </c>
      <c r="HZ207" s="2">
        <v>3745</v>
      </c>
      <c r="IA207" s="2">
        <v>3761</v>
      </c>
      <c r="IB207" s="2">
        <v>3798</v>
      </c>
      <c r="IC207" s="2">
        <v>3811</v>
      </c>
      <c r="ID207" s="2">
        <v>3784</v>
      </c>
      <c r="IE207" s="2">
        <v>3773</v>
      </c>
      <c r="IF207" s="2">
        <v>3882</v>
      </c>
      <c r="IG207" s="2">
        <v>3935</v>
      </c>
      <c r="IH207" s="2">
        <v>3862</v>
      </c>
      <c r="II207" s="2">
        <v>3852</v>
      </c>
      <c r="IJ207" s="2">
        <v>3995</v>
      </c>
      <c r="IK207" s="2">
        <v>3940</v>
      </c>
      <c r="IL207" s="2">
        <v>3838</v>
      </c>
      <c r="IM207" s="2">
        <v>3834</v>
      </c>
      <c r="IN207" s="2">
        <v>3794</v>
      </c>
      <c r="IO207" s="2">
        <v>3567</v>
      </c>
      <c r="IP207" s="2">
        <v>3460</v>
      </c>
      <c r="IQ207" s="2">
        <v>3596</v>
      </c>
      <c r="IR207" s="2">
        <v>3577</v>
      </c>
      <c r="IS207" s="2">
        <v>3526</v>
      </c>
      <c r="IT207" s="2">
        <v>3440</v>
      </c>
    </row>
    <row r="208" spans="1:254">
      <c r="A208" s="62" t="s">
        <v>408</v>
      </c>
      <c r="B208" s="1" t="s">
        <v>409</v>
      </c>
      <c r="C208" s="54">
        <v>5064</v>
      </c>
      <c r="D208" s="16">
        <v>-65</v>
      </c>
      <c r="E208" s="2">
        <v>5129</v>
      </c>
      <c r="F208" s="2">
        <v>5102</v>
      </c>
      <c r="G208" s="2">
        <v>5245</v>
      </c>
      <c r="H208" s="2">
        <v>5121</v>
      </c>
      <c r="I208" s="2">
        <v>5331</v>
      </c>
      <c r="J208" s="2">
        <v>5300</v>
      </c>
      <c r="K208" s="2">
        <v>5316</v>
      </c>
      <c r="L208" s="2">
        <v>5422</v>
      </c>
      <c r="M208" s="2">
        <v>5545</v>
      </c>
      <c r="N208" s="2">
        <v>5542</v>
      </c>
      <c r="O208" s="2">
        <v>5586</v>
      </c>
      <c r="P208" s="2">
        <v>5573</v>
      </c>
      <c r="Q208" s="2">
        <v>5438</v>
      </c>
      <c r="R208" s="2">
        <v>5389</v>
      </c>
      <c r="S208" s="2">
        <v>5657</v>
      </c>
      <c r="T208" s="2">
        <v>5600</v>
      </c>
      <c r="U208" s="2">
        <v>5504</v>
      </c>
      <c r="V208" s="2">
        <v>5540</v>
      </c>
      <c r="W208" s="2">
        <v>5747</v>
      </c>
      <c r="X208" s="2">
        <v>5715</v>
      </c>
      <c r="Y208" s="2">
        <v>5840</v>
      </c>
      <c r="Z208" s="2">
        <v>6073</v>
      </c>
      <c r="AA208" s="2">
        <v>6158</v>
      </c>
      <c r="AB208" s="2">
        <v>6051</v>
      </c>
      <c r="AC208" s="2">
        <v>5831</v>
      </c>
      <c r="AD208" s="2">
        <v>5931</v>
      </c>
      <c r="AE208" s="2">
        <v>5766</v>
      </c>
      <c r="AF208" s="2">
        <v>5761</v>
      </c>
      <c r="AG208" s="2">
        <v>5636</v>
      </c>
      <c r="AH208" s="2">
        <v>5617</v>
      </c>
      <c r="AI208" s="2">
        <v>5651</v>
      </c>
      <c r="AJ208" s="2">
        <v>5725</v>
      </c>
      <c r="AK208" s="2">
        <v>5857</v>
      </c>
      <c r="AL208" s="2">
        <v>5903</v>
      </c>
      <c r="AM208" s="2">
        <v>5910</v>
      </c>
      <c r="AN208" s="2">
        <v>5871</v>
      </c>
      <c r="AO208" s="2">
        <v>5890</v>
      </c>
      <c r="AP208" s="2">
        <v>5778</v>
      </c>
      <c r="AQ208" s="2">
        <v>5515</v>
      </c>
      <c r="AR208" s="2">
        <v>5363</v>
      </c>
      <c r="AS208" s="2">
        <v>5480</v>
      </c>
      <c r="AT208" s="2">
        <v>5464</v>
      </c>
      <c r="AU208" s="2">
        <v>5296</v>
      </c>
      <c r="AV208" s="2">
        <v>5425</v>
      </c>
      <c r="AW208" s="2">
        <v>5410</v>
      </c>
      <c r="AX208" s="2">
        <v>5470</v>
      </c>
      <c r="AY208" s="2">
        <v>5401</v>
      </c>
      <c r="AZ208" s="2">
        <v>5628</v>
      </c>
      <c r="BA208" s="2">
        <v>5745</v>
      </c>
      <c r="BB208" s="2">
        <v>5725</v>
      </c>
      <c r="BC208" s="2">
        <v>5754</v>
      </c>
      <c r="BD208" s="2">
        <v>5666</v>
      </c>
      <c r="BE208" s="2">
        <v>5546</v>
      </c>
      <c r="BF208" s="2">
        <v>5451</v>
      </c>
      <c r="BG208" s="2">
        <v>5562</v>
      </c>
      <c r="BH208" s="2">
        <v>5518</v>
      </c>
      <c r="BI208" s="2">
        <v>5685</v>
      </c>
      <c r="BJ208" s="2">
        <v>5545</v>
      </c>
      <c r="BK208" s="2">
        <v>5812</v>
      </c>
      <c r="BL208" s="2">
        <v>6152</v>
      </c>
      <c r="BM208" s="2">
        <v>6327</v>
      </c>
      <c r="BN208" s="2">
        <v>6185</v>
      </c>
      <c r="BO208" s="2">
        <v>6001</v>
      </c>
      <c r="BP208" s="2">
        <v>6030</v>
      </c>
      <c r="BQ208" s="2">
        <v>6110</v>
      </c>
      <c r="BR208" s="2">
        <v>6061</v>
      </c>
      <c r="BS208" s="2">
        <v>6031</v>
      </c>
      <c r="BT208" s="2">
        <v>6037</v>
      </c>
      <c r="BU208" s="2">
        <v>5793</v>
      </c>
      <c r="BV208" s="2">
        <v>5843</v>
      </c>
      <c r="BW208" s="2">
        <v>5821</v>
      </c>
      <c r="BX208" s="2">
        <v>5871</v>
      </c>
      <c r="BY208" s="2">
        <v>6015</v>
      </c>
      <c r="BZ208" s="2">
        <v>5962</v>
      </c>
      <c r="CA208" s="2">
        <v>5891</v>
      </c>
      <c r="CB208" s="2">
        <v>6017</v>
      </c>
      <c r="CC208" s="2">
        <v>6104</v>
      </c>
      <c r="CD208" s="2">
        <v>6130</v>
      </c>
      <c r="CE208" s="2">
        <v>6103</v>
      </c>
      <c r="CF208" s="2">
        <v>6187</v>
      </c>
      <c r="CG208" s="2">
        <v>6278</v>
      </c>
      <c r="CH208" s="2">
        <v>6200</v>
      </c>
      <c r="CI208" s="2">
        <v>6007</v>
      </c>
      <c r="CJ208" s="2">
        <v>5993</v>
      </c>
      <c r="CK208" s="2">
        <v>6054</v>
      </c>
      <c r="CL208" s="2">
        <v>6039</v>
      </c>
      <c r="CM208" s="2">
        <v>6056</v>
      </c>
      <c r="CN208" s="2">
        <v>5751</v>
      </c>
      <c r="CO208" s="2">
        <v>5682</v>
      </c>
      <c r="CP208" s="2">
        <v>6013</v>
      </c>
      <c r="CQ208" s="2">
        <v>6015</v>
      </c>
      <c r="CR208" s="2">
        <v>6037</v>
      </c>
      <c r="CS208" s="2">
        <v>5740</v>
      </c>
      <c r="CT208" s="2">
        <v>5647</v>
      </c>
      <c r="CU208" s="2">
        <v>6099</v>
      </c>
      <c r="CV208" s="2">
        <v>6131</v>
      </c>
      <c r="CW208" s="2">
        <v>6094</v>
      </c>
      <c r="CX208" s="2">
        <v>6000</v>
      </c>
      <c r="CY208" s="2">
        <v>6062</v>
      </c>
      <c r="CZ208" s="2">
        <v>6213</v>
      </c>
      <c r="DA208" s="2">
        <v>6415</v>
      </c>
      <c r="DB208" s="2">
        <v>6185</v>
      </c>
      <c r="DC208" s="2">
        <v>5933</v>
      </c>
      <c r="DD208" s="2">
        <v>6352</v>
      </c>
      <c r="DE208" s="2">
        <v>6470</v>
      </c>
      <c r="DF208" s="2">
        <v>6276</v>
      </c>
      <c r="DG208" s="2">
        <v>6781</v>
      </c>
      <c r="DH208" s="2">
        <v>6763</v>
      </c>
      <c r="DI208" s="2">
        <v>6880</v>
      </c>
      <c r="DJ208" s="2">
        <v>6821</v>
      </c>
      <c r="DK208" s="2">
        <v>6842</v>
      </c>
      <c r="DL208" s="2">
        <v>6806</v>
      </c>
      <c r="DM208" s="2">
        <v>6986</v>
      </c>
      <c r="DN208" s="2">
        <v>6880</v>
      </c>
      <c r="DO208" s="2">
        <v>6795</v>
      </c>
      <c r="DP208" s="2">
        <v>6733</v>
      </c>
      <c r="DQ208" s="2">
        <v>6824</v>
      </c>
      <c r="DR208" s="2">
        <v>7113</v>
      </c>
      <c r="DS208" s="2">
        <v>7531</v>
      </c>
      <c r="DT208" s="2">
        <v>7408</v>
      </c>
      <c r="DU208" s="2">
        <v>7173</v>
      </c>
      <c r="DV208" s="2">
        <v>6751</v>
      </c>
      <c r="DW208" s="2">
        <v>6525</v>
      </c>
      <c r="DX208" s="2">
        <v>6517</v>
      </c>
      <c r="DY208" s="2">
        <v>6393</v>
      </c>
      <c r="DZ208" s="2">
        <v>6297</v>
      </c>
      <c r="EA208" s="2">
        <v>6267</v>
      </c>
      <c r="EB208" s="2">
        <v>6251</v>
      </c>
      <c r="EC208" s="2">
        <v>6301</v>
      </c>
      <c r="ED208" s="2">
        <v>6287</v>
      </c>
      <c r="EE208" s="2">
        <v>6333</v>
      </c>
      <c r="EF208" s="2">
        <v>6472</v>
      </c>
      <c r="EG208" s="2">
        <v>6422</v>
      </c>
      <c r="EH208" s="2">
        <v>6484</v>
      </c>
      <c r="EI208" s="2">
        <v>6528</v>
      </c>
      <c r="EJ208" s="2">
        <v>6463</v>
      </c>
      <c r="EK208" s="2">
        <v>6527</v>
      </c>
      <c r="EL208" s="2">
        <v>6555</v>
      </c>
      <c r="EM208" s="2">
        <v>6290</v>
      </c>
      <c r="EN208" s="2">
        <v>6222</v>
      </c>
      <c r="EO208" s="2">
        <v>6031</v>
      </c>
      <c r="EP208" s="2">
        <v>6036</v>
      </c>
      <c r="EQ208" s="2">
        <v>5959</v>
      </c>
      <c r="ER208" s="2">
        <v>5951</v>
      </c>
      <c r="ES208" s="2">
        <v>5915</v>
      </c>
      <c r="ET208" s="2">
        <v>5818</v>
      </c>
      <c r="EU208" s="2">
        <v>5813</v>
      </c>
      <c r="EV208" s="2">
        <v>5793</v>
      </c>
      <c r="EW208" s="2">
        <v>5813</v>
      </c>
      <c r="EX208" s="2">
        <v>5820</v>
      </c>
      <c r="EY208" s="2">
        <v>5777</v>
      </c>
      <c r="EZ208" s="2">
        <v>5876</v>
      </c>
      <c r="FA208" s="2">
        <v>5775</v>
      </c>
      <c r="FB208" s="2">
        <v>5756</v>
      </c>
      <c r="FC208" s="2">
        <v>5694</v>
      </c>
      <c r="FD208" s="2">
        <v>5740</v>
      </c>
      <c r="FE208" s="2">
        <v>5753</v>
      </c>
      <c r="FF208" s="2">
        <v>5762</v>
      </c>
      <c r="FG208" s="2">
        <v>5736</v>
      </c>
      <c r="FH208" s="2">
        <v>5697</v>
      </c>
      <c r="FI208" s="2">
        <v>5637</v>
      </c>
      <c r="FJ208" s="2">
        <v>5609</v>
      </c>
      <c r="FK208" s="2">
        <v>5608</v>
      </c>
      <c r="FL208" s="2">
        <v>5688</v>
      </c>
      <c r="FM208" s="2">
        <v>5637</v>
      </c>
      <c r="FN208" s="2">
        <v>5554</v>
      </c>
      <c r="FO208" s="2">
        <v>5661</v>
      </c>
      <c r="FP208" s="2">
        <v>5691</v>
      </c>
      <c r="FQ208" s="2">
        <v>5735</v>
      </c>
      <c r="FR208" s="2">
        <v>5652</v>
      </c>
      <c r="FS208" s="2">
        <v>5562</v>
      </c>
      <c r="FT208" s="2">
        <v>5505</v>
      </c>
      <c r="FU208" s="2">
        <v>5491</v>
      </c>
      <c r="FV208" s="2">
        <v>5422</v>
      </c>
      <c r="FW208" s="2">
        <v>5395</v>
      </c>
      <c r="FX208" s="2">
        <v>5485</v>
      </c>
      <c r="FY208" s="2">
        <v>5470</v>
      </c>
      <c r="FZ208" s="2">
        <v>5459</v>
      </c>
      <c r="GA208" s="2">
        <v>5388</v>
      </c>
      <c r="GB208" s="2">
        <v>5166</v>
      </c>
      <c r="GC208" s="2">
        <v>5164</v>
      </c>
      <c r="GD208" s="2">
        <v>5063</v>
      </c>
      <c r="GE208" s="2">
        <v>5070</v>
      </c>
      <c r="GF208" s="2">
        <v>4821</v>
      </c>
      <c r="GG208" s="2">
        <v>4935</v>
      </c>
      <c r="GH208" s="2">
        <v>4953</v>
      </c>
      <c r="GI208" s="2">
        <v>4875</v>
      </c>
      <c r="GJ208" s="2">
        <v>4897</v>
      </c>
      <c r="GK208" s="2">
        <v>4922</v>
      </c>
      <c r="GL208" s="2">
        <v>4963</v>
      </c>
      <c r="GM208" s="2">
        <v>4842</v>
      </c>
      <c r="GN208" s="2">
        <v>4726</v>
      </c>
      <c r="GO208" s="2">
        <v>4671</v>
      </c>
      <c r="GP208" s="2">
        <v>4615</v>
      </c>
      <c r="GQ208" s="2">
        <v>4642</v>
      </c>
      <c r="GR208" s="2">
        <v>4602</v>
      </c>
      <c r="GS208" s="2">
        <v>4582</v>
      </c>
      <c r="GT208" s="2">
        <v>4485</v>
      </c>
      <c r="GU208" s="2">
        <v>4360</v>
      </c>
      <c r="GV208" s="2">
        <v>4450</v>
      </c>
      <c r="GW208" s="2">
        <v>4590</v>
      </c>
      <c r="GX208" s="2">
        <v>4572</v>
      </c>
      <c r="GY208" s="2">
        <v>4482</v>
      </c>
      <c r="GZ208" s="2">
        <v>4335</v>
      </c>
      <c r="HA208" s="2">
        <v>4161</v>
      </c>
      <c r="HB208" s="2">
        <v>4142</v>
      </c>
      <c r="HC208" s="2">
        <v>4201</v>
      </c>
      <c r="HD208" s="2">
        <v>4284</v>
      </c>
      <c r="HE208" s="2">
        <v>4285</v>
      </c>
      <c r="HF208" s="2">
        <v>4384</v>
      </c>
      <c r="HG208" s="2">
        <v>4353</v>
      </c>
      <c r="HH208" s="2">
        <v>4297</v>
      </c>
      <c r="HI208" s="2">
        <v>4304</v>
      </c>
      <c r="HJ208" s="2">
        <v>4422</v>
      </c>
      <c r="HK208" s="2">
        <v>4405</v>
      </c>
      <c r="HL208" s="2">
        <v>4433</v>
      </c>
      <c r="HM208" s="2">
        <v>4527</v>
      </c>
      <c r="HN208" s="2">
        <v>4556</v>
      </c>
      <c r="HO208" s="2">
        <v>4510</v>
      </c>
      <c r="HP208" s="2">
        <v>4531</v>
      </c>
      <c r="HQ208" s="2">
        <v>4518</v>
      </c>
      <c r="HR208" s="2">
        <v>4457</v>
      </c>
      <c r="HS208" s="2">
        <v>4440</v>
      </c>
      <c r="HT208" s="2">
        <v>4400</v>
      </c>
      <c r="HU208" s="2">
        <v>4342</v>
      </c>
      <c r="HV208" s="2">
        <v>4409</v>
      </c>
      <c r="HW208" s="2">
        <v>4359</v>
      </c>
      <c r="HX208" s="2">
        <v>4314</v>
      </c>
      <c r="HY208" s="2">
        <v>4280</v>
      </c>
      <c r="HZ208" s="2">
        <v>4280</v>
      </c>
      <c r="IA208" s="2">
        <v>4261</v>
      </c>
      <c r="IB208" s="2">
        <v>4301</v>
      </c>
      <c r="IC208" s="2">
        <v>4225</v>
      </c>
      <c r="ID208" s="2">
        <v>4199</v>
      </c>
      <c r="IE208" s="2">
        <v>4233</v>
      </c>
      <c r="IF208" s="2">
        <v>4261</v>
      </c>
      <c r="IG208" s="2">
        <v>4224</v>
      </c>
      <c r="IH208" s="2">
        <v>4175</v>
      </c>
      <c r="II208" s="2">
        <v>4141</v>
      </c>
      <c r="IJ208" s="2">
        <v>4210</v>
      </c>
      <c r="IK208" s="2">
        <v>4180</v>
      </c>
      <c r="IL208" s="2">
        <v>4128</v>
      </c>
      <c r="IM208" s="2">
        <v>4047</v>
      </c>
      <c r="IN208" s="2">
        <v>3909</v>
      </c>
      <c r="IO208" s="2">
        <v>3865</v>
      </c>
      <c r="IP208" s="2">
        <v>3788</v>
      </c>
      <c r="IQ208" s="2">
        <v>3802</v>
      </c>
      <c r="IR208" s="2">
        <v>3724</v>
      </c>
      <c r="IS208" s="2">
        <v>3644</v>
      </c>
      <c r="IT208" s="2">
        <v>3621</v>
      </c>
    </row>
    <row r="209" spans="1:254">
      <c r="A209" s="62" t="s">
        <v>410</v>
      </c>
      <c r="B209" s="1" t="inlineStr">
        <is>
          <t>キーエンス</t>
        </is>
      </c>
      <c r="C209" s="54">
        <v>83170</v>
      </c>
      <c r="D209" s="16"/>
      <c r="E209" s="2">
        <v>85530</v>
      </c>
      <c r="F209" s="2">
        <v>83630</v>
      </c>
      <c r="G209" s="2">
        <v>80950</v>
      </c>
      <c r="H209" s="2">
        <v>78910</v>
      </c>
      <c r="I209" s="2">
        <v>79720</v>
      </c>
      <c r="J209" s="2">
        <v>77780</v>
      </c>
      <c r="K209" s="2">
        <v>75920</v>
      </c>
      <c r="L209" s="2">
        <v>69950</v>
      </c>
      <c r="M209" s="2">
        <v>71690</v>
      </c>
      <c r="N209" s="2">
        <v>70800</v>
      </c>
      <c r="O209" s="2">
        <v>72000</v>
      </c>
      <c r="P209" s="2">
        <v>72020</v>
      </c>
      <c r="Q209" s="2">
        <v>70340</v>
      </c>
      <c r="R209" s="2">
        <v>68930</v>
      </c>
      <c r="S209" s="2">
        <v>74040</v>
      </c>
      <c r="T209" s="2">
        <v>75500</v>
      </c>
      <c r="U209" s="2">
        <v>74520</v>
      </c>
      <c r="V209" s="2">
        <v>74900</v>
      </c>
      <c r="W209" s="2">
        <v>75860</v>
      </c>
      <c r="X209" s="2">
        <v>75000</v>
      </c>
      <c r="Y209" s="2">
        <v>74610</v>
      </c>
      <c r="Z209" s="2">
        <v>78180</v>
      </c>
      <c r="AA209" s="2">
        <v>79380</v>
      </c>
      <c r="AB209" s="2">
        <v>78130</v>
      </c>
      <c r="AC209" s="2">
        <v>79470</v>
      </c>
      <c r="AD209" s="2">
        <v>81000</v>
      </c>
      <c r="AE209" s="2">
        <v>79800</v>
      </c>
      <c r="AF209" s="2">
        <v>76510</v>
      </c>
      <c r="AG209" s="2">
        <v>76220</v>
      </c>
      <c r="AH209" s="2">
        <v>76500</v>
      </c>
      <c r="AI209" s="2">
        <v>75420</v>
      </c>
      <c r="AJ209" s="2">
        <v>75460</v>
      </c>
      <c r="AK209" s="2">
        <v>77000</v>
      </c>
      <c r="AL209" s="2">
        <v>75810</v>
      </c>
      <c r="AM209" s="2">
        <v>76420</v>
      </c>
      <c r="AN209" s="2">
        <v>73490</v>
      </c>
      <c r="AO209" s="2">
        <v>74810</v>
      </c>
      <c r="AP209" s="2">
        <v>74410</v>
      </c>
      <c r="AQ209" s="2">
        <v>71700</v>
      </c>
      <c r="AR209" s="2">
        <v>69000</v>
      </c>
      <c r="AS209" s="2">
        <v>72020</v>
      </c>
      <c r="AT209" s="2">
        <v>73810</v>
      </c>
      <c r="AU209" s="2">
        <v>73000</v>
      </c>
      <c r="AV209" s="2">
        <v>77400</v>
      </c>
      <c r="AW209" s="2">
        <v>79020</v>
      </c>
      <c r="AX209" s="2">
        <v>78410</v>
      </c>
      <c r="AY209" s="2">
        <v>77510</v>
      </c>
      <c r="AZ209" s="2">
        <v>78800</v>
      </c>
      <c r="BA209" s="2">
        <v>79060</v>
      </c>
      <c r="BB209" s="2">
        <v>74270</v>
      </c>
      <c r="BC209" s="2">
        <v>75390</v>
      </c>
      <c r="BD209" s="2">
        <v>76810</v>
      </c>
      <c r="BE209" s="2">
        <v>77690</v>
      </c>
      <c r="BF209" s="2">
        <v>77880</v>
      </c>
      <c r="BG209" s="2">
        <v>75250</v>
      </c>
      <c r="BH209" s="2">
        <v>72310</v>
      </c>
      <c r="BI209" s="2">
        <v>74910</v>
      </c>
      <c r="BJ209" s="2">
        <v>75540</v>
      </c>
      <c r="BK209" s="2">
        <v>76230</v>
      </c>
      <c r="BL209" s="2">
        <v>77310</v>
      </c>
      <c r="BM209" s="2">
        <v>78100</v>
      </c>
      <c r="BN209" s="2">
        <v>78740</v>
      </c>
      <c r="BO209" s="2">
        <v>81670</v>
      </c>
      <c r="BP209" s="2">
        <v>81010</v>
      </c>
      <c r="BQ209" s="2">
        <v>78960</v>
      </c>
      <c r="BR209" s="2">
        <v>72470</v>
      </c>
      <c r="BS209" s="2">
        <v>71070</v>
      </c>
      <c r="BT209" s="2">
        <v>72930</v>
      </c>
      <c r="BU209" s="2">
        <v>72730</v>
      </c>
      <c r="BV209" s="2">
        <v>63000</v>
      </c>
      <c r="BW209" s="2">
        <v>63090</v>
      </c>
      <c r="BX209" s="2">
        <v>62820</v>
      </c>
      <c r="BY209" s="2">
        <v>63170</v>
      </c>
      <c r="BZ209" s="2">
        <v>63000</v>
      </c>
      <c r="CA209" s="2">
        <v>62800</v>
      </c>
      <c r="CB209" s="2">
        <v>62530</v>
      </c>
      <c r="CC209" s="2">
        <v>61420</v>
      </c>
      <c r="CD209" s="2">
        <v>62740</v>
      </c>
      <c r="CE209" s="2">
        <v>61350</v>
      </c>
      <c r="CF209" s="2">
        <v>61520</v>
      </c>
      <c r="CG209" s="2">
        <v>60340</v>
      </c>
      <c r="CH209" s="2">
        <v>59700</v>
      </c>
      <c r="CI209" s="2">
        <v>57670</v>
      </c>
      <c r="CJ209" s="2">
        <v>57850</v>
      </c>
      <c r="CK209" s="2">
        <v>57360</v>
      </c>
      <c r="CL209" s="2">
        <v>56680</v>
      </c>
      <c r="CM209" s="2">
        <v>55930</v>
      </c>
      <c r="CN209" s="2">
        <v>54340</v>
      </c>
      <c r="CO209" s="2">
        <v>54680</v>
      </c>
      <c r="CP209" s="2">
        <v>56410</v>
      </c>
      <c r="CQ209" s="2">
        <v>57350</v>
      </c>
      <c r="CR209" s="2">
        <v>57900</v>
      </c>
      <c r="CS209" s="2">
        <v>56290</v>
      </c>
      <c r="CT209" s="2">
        <v>55870</v>
      </c>
      <c r="CU209" s="2">
        <v>59080</v>
      </c>
      <c r="CV209" s="2">
        <v>59550</v>
      </c>
      <c r="CW209" s="2">
        <v>59510</v>
      </c>
      <c r="CX209" s="2">
        <v>59200</v>
      </c>
      <c r="CY209" s="2">
        <v>59800</v>
      </c>
      <c r="CZ209" s="2">
        <v>60740</v>
      </c>
      <c r="DA209" s="2">
        <v>61270</v>
      </c>
      <c r="DB209" s="2">
        <v>59050</v>
      </c>
      <c r="DC209" s="2">
        <v>57070</v>
      </c>
      <c r="DD209" s="2">
        <v>61040</v>
      </c>
      <c r="DE209" s="2">
        <v>60720</v>
      </c>
      <c r="DF209" s="2">
        <v>60770</v>
      </c>
      <c r="DG209" s="2">
        <v>62460</v>
      </c>
      <c r="DH209" s="2">
        <v>63550</v>
      </c>
      <c r="DI209" s="2">
        <v>65060</v>
      </c>
      <c r="DJ209" s="2">
        <v>64860</v>
      </c>
      <c r="DK209" s="2">
        <v>64620</v>
      </c>
      <c r="DL209" s="2">
        <v>62220</v>
      </c>
      <c r="DM209" s="2">
        <v>60410</v>
      </c>
      <c r="DN209" s="2">
        <v>58190</v>
      </c>
      <c r="DO209" s="2">
        <v>58000</v>
      </c>
      <c r="DP209" s="2">
        <v>57310</v>
      </c>
      <c r="DQ209" s="2">
        <v>56050</v>
      </c>
      <c r="DR209" s="2">
        <v>55580</v>
      </c>
      <c r="DS209" s="2">
        <v>56760</v>
      </c>
      <c r="DT209" s="2">
        <v>55590</v>
      </c>
      <c r="DU209" s="2">
        <v>54110</v>
      </c>
      <c r="DV209" s="2">
        <v>52610</v>
      </c>
      <c r="DW209" s="2">
        <v>51550</v>
      </c>
      <c r="DX209" s="2">
        <v>54550</v>
      </c>
      <c r="DY209" s="2">
        <v>55710</v>
      </c>
      <c r="DZ209" s="2">
        <v>55680</v>
      </c>
      <c r="EA209" s="2">
        <v>56250</v>
      </c>
      <c r="EB209" s="2">
        <v>58040</v>
      </c>
      <c r="EC209" s="2">
        <v>58090</v>
      </c>
      <c r="ED209" s="2">
        <v>58020</v>
      </c>
      <c r="EE209" s="2">
        <v>58000</v>
      </c>
      <c r="EF209" s="2">
        <v>59490</v>
      </c>
      <c r="EG209" s="2">
        <v>59280</v>
      </c>
      <c r="EH209" s="2">
        <v>58700</v>
      </c>
      <c r="EI209" s="2">
        <v>59790</v>
      </c>
      <c r="EJ209" s="2">
        <v>60410</v>
      </c>
      <c r="EK209" s="2">
        <v>60430</v>
      </c>
      <c r="EL209" s="2">
        <v>58640</v>
      </c>
      <c r="EM209" s="2">
        <v>58680</v>
      </c>
      <c r="EN209" s="2">
        <v>58170</v>
      </c>
      <c r="EO209" s="2">
        <v>56210</v>
      </c>
      <c r="EP209" s="2">
        <v>55620</v>
      </c>
      <c r="EQ209" s="2">
        <v>56120</v>
      </c>
      <c r="ER209" s="2">
        <v>57150</v>
      </c>
      <c r="ES209" s="2">
        <v>57180</v>
      </c>
      <c r="ET209" s="2">
        <v>56620</v>
      </c>
      <c r="EU209" s="2">
        <v>56550</v>
      </c>
      <c r="EV209" s="2">
        <v>56960</v>
      </c>
      <c r="EW209" s="2">
        <v>57000</v>
      </c>
      <c r="EX209" s="2">
        <v>57250</v>
      </c>
      <c r="EY209" s="2">
        <v>57010</v>
      </c>
      <c r="EZ209" s="2">
        <v>56070</v>
      </c>
      <c r="FA209" s="2">
        <v>55440</v>
      </c>
      <c r="FB209" s="2">
        <v>55310</v>
      </c>
      <c r="FC209" s="2">
        <v>54650</v>
      </c>
      <c r="FD209" s="2">
        <v>55680</v>
      </c>
      <c r="FE209" s="2">
        <v>55920</v>
      </c>
      <c r="FF209" s="2">
        <v>55170</v>
      </c>
      <c r="FG209" s="2">
        <v>54590</v>
      </c>
      <c r="FH209" s="2">
        <v>54960</v>
      </c>
      <c r="FI209" s="2">
        <v>53850</v>
      </c>
      <c r="FJ209" s="2">
        <v>54170</v>
      </c>
      <c r="FK209" s="2">
        <v>53990</v>
      </c>
      <c r="FL209" s="2">
        <v>52760</v>
      </c>
      <c r="FM209" s="2">
        <v>52010</v>
      </c>
      <c r="FN209" s="2">
        <v>51510</v>
      </c>
      <c r="FO209" s="2">
        <v>52440</v>
      </c>
      <c r="FP209" s="2">
        <v>52650</v>
      </c>
      <c r="FQ209" s="2">
        <v>53230</v>
      </c>
      <c r="FR209" s="2">
        <v>53410</v>
      </c>
      <c r="FS209" s="2">
        <v>53520</v>
      </c>
      <c r="FT209" s="2">
        <v>53070</v>
      </c>
      <c r="FU209" s="2">
        <v>53610</v>
      </c>
      <c r="FV209" s="2">
        <v>53080</v>
      </c>
      <c r="FW209" s="2">
        <v>53100</v>
      </c>
      <c r="FX209" s="2">
        <v>54900</v>
      </c>
      <c r="FY209" s="2">
        <v>54780</v>
      </c>
      <c r="FZ209" s="2">
        <v>55780</v>
      </c>
      <c r="GA209" s="2">
        <v>55280</v>
      </c>
      <c r="GB209" s="2">
        <v>54770</v>
      </c>
      <c r="GC209" s="2">
        <v>54980</v>
      </c>
      <c r="GD209" s="2">
        <v>54890</v>
      </c>
      <c r="GE209" s="2">
        <v>55560</v>
      </c>
      <c r="GF209" s="2">
        <v>55330</v>
      </c>
      <c r="GG209" s="2">
        <v>56060</v>
      </c>
      <c r="GH209" s="2">
        <v>57320</v>
      </c>
      <c r="GI209" s="2">
        <v>59850</v>
      </c>
      <c r="GJ209" s="2">
        <v>60540</v>
      </c>
      <c r="GK209" s="2">
        <v>60780</v>
      </c>
      <c r="GL209" s="2">
        <v>61370</v>
      </c>
      <c r="GM209" s="2">
        <v>60350</v>
      </c>
      <c r="GN209" s="2">
        <v>59280</v>
      </c>
      <c r="GO209" s="2">
        <v>60220</v>
      </c>
      <c r="GP209" s="2">
        <v>60710</v>
      </c>
      <c r="GQ209" s="2">
        <v>59660</v>
      </c>
      <c r="GR209" s="2">
        <v>58270</v>
      </c>
      <c r="GS209" s="2">
        <v>58170</v>
      </c>
      <c r="GT209" s="2">
        <v>56950</v>
      </c>
      <c r="GU209" s="2">
        <v>56930</v>
      </c>
      <c r="GV209" s="2">
        <v>58900</v>
      </c>
      <c r="GW209" s="2">
        <v>58750</v>
      </c>
      <c r="GX209" s="2">
        <v>58820</v>
      </c>
      <c r="GY209" s="2">
        <v>60140</v>
      </c>
      <c r="GZ209" s="2">
        <v>59200</v>
      </c>
      <c r="HA209" s="2">
        <v>56160</v>
      </c>
      <c r="HB209" s="2">
        <v>55640</v>
      </c>
      <c r="HC209" s="2">
        <v>54700</v>
      </c>
      <c r="HD209" s="2">
        <v>54700</v>
      </c>
      <c r="HE209" s="2">
        <v>54220</v>
      </c>
      <c r="HF209" s="2">
        <v>54990</v>
      </c>
      <c r="HG209" s="2">
        <v>54900</v>
      </c>
      <c r="HH209" s="2">
        <v>54980</v>
      </c>
      <c r="HI209" s="2">
        <v>55170</v>
      </c>
      <c r="HJ209" s="2">
        <v>55420</v>
      </c>
      <c r="HK209" s="2">
        <v>56020</v>
      </c>
      <c r="HL209" s="2">
        <v>55750</v>
      </c>
      <c r="HM209" s="2">
        <v>56180</v>
      </c>
      <c r="HN209" s="2">
        <v>55890</v>
      </c>
      <c r="HO209" s="2">
        <v>55120</v>
      </c>
      <c r="HP209" s="2">
        <v>54750</v>
      </c>
      <c r="HQ209" s="2">
        <v>54900</v>
      </c>
      <c r="HR209" s="2">
        <v>55890</v>
      </c>
      <c r="HS209" s="2">
        <v>56090</v>
      </c>
      <c r="HT209" s="2">
        <v>56450</v>
      </c>
      <c r="HU209" s="2">
        <v>56780</v>
      </c>
      <c r="HV209" s="2">
        <v>56870</v>
      </c>
      <c r="HW209" s="2">
        <v>56020</v>
      </c>
      <c r="HX209" s="2">
        <v>56360</v>
      </c>
      <c r="HY209" s="2">
        <v>56240</v>
      </c>
      <c r="HZ209" s="2">
        <v>56270</v>
      </c>
      <c r="IA209" s="2">
        <v>56230</v>
      </c>
      <c r="IB209" s="2">
        <v>57000</v>
      </c>
      <c r="IC209" s="2">
        <v>55500</v>
      </c>
      <c r="ID209" s="2">
        <v>56310</v>
      </c>
      <c r="IE209" s="2">
        <v>56060</v>
      </c>
      <c r="IF209" s="2">
        <v>56220</v>
      </c>
      <c r="IG209" s="2">
        <v>55550</v>
      </c>
      <c r="IH209" s="2">
        <v>55090</v>
      </c>
      <c r="II209" s="2">
        <v>55130</v>
      </c>
      <c r="IJ209" s="2">
        <v>56500</v>
      </c>
      <c r="IK209" s="2">
        <v>55290</v>
      </c>
      <c r="IL209" s="2">
        <v>55200</v>
      </c>
      <c r="IM209" s="2">
        <v>55120</v>
      </c>
      <c r="IN209" s="2">
        <v>55560</v>
      </c>
      <c r="IO209" s="2">
        <v>56220</v>
      </c>
      <c r="IP209" s="2">
        <v>55550</v>
      </c>
      <c r="IQ209" s="2">
        <v>55350</v>
      </c>
      <c r="IR209" s="2">
        <v>54950</v>
      </c>
      <c r="IS209" s="2">
        <v>54520</v>
      </c>
      <c r="IT209" s="2">
        <v>57210</v>
      </c>
    </row>
    <row r="210" spans="1:254">
      <c r="A210" s="62" t="s">
        <v>411</v>
      </c>
      <c r="B210" s="1" t="s">
        <v>412</v>
      </c>
      <c r="C210" s="54">
        <v>6770</v>
      </c>
      <c r="D210" s="16">
        <v>-210</v>
      </c>
      <c r="E210" s="2">
        <v>6980</v>
      </c>
      <c r="F210" s="2">
        <v>6940</v>
      </c>
      <c r="G210" s="2">
        <v>6460</v>
      </c>
      <c r="H210" s="2">
        <v>5850</v>
      </c>
      <c r="I210" s="2">
        <v>5880</v>
      </c>
      <c r="J210" s="2">
        <v>5270</v>
      </c>
      <c r="K210" s="2">
        <v>5260</v>
      </c>
      <c r="L210" s="2">
        <v>5660</v>
      </c>
      <c r="M210" s="2">
        <v>6360</v>
      </c>
      <c r="N210" s="2">
        <v>6490</v>
      </c>
      <c r="O210" s="2">
        <v>6850</v>
      </c>
      <c r="P210" s="2">
        <v>6730</v>
      </c>
      <c r="Q210" s="2">
        <v>6180</v>
      </c>
      <c r="R210" s="2">
        <v>6330</v>
      </c>
      <c r="S210" s="2">
        <v>7060</v>
      </c>
      <c r="T210" s="2">
        <v>7100</v>
      </c>
      <c r="U210" s="2">
        <v>6810</v>
      </c>
      <c r="V210" s="2">
        <v>6990</v>
      </c>
      <c r="W210" s="2">
        <v>7610</v>
      </c>
      <c r="X210" s="2">
        <v>7440</v>
      </c>
      <c r="Y210" s="2">
        <v>7530</v>
      </c>
      <c r="Z210" s="2">
        <v>7890</v>
      </c>
      <c r="AA210" s="2">
        <v>8430</v>
      </c>
      <c r="AB210" s="2">
        <v>7470</v>
      </c>
      <c r="AC210" s="2">
        <v>7690</v>
      </c>
      <c r="AD210" s="2">
        <v>7680</v>
      </c>
      <c r="AE210" s="2">
        <v>7280</v>
      </c>
      <c r="AF210" s="2">
        <v>6650</v>
      </c>
      <c r="AG210" s="2">
        <v>7070</v>
      </c>
      <c r="AH210" s="2">
        <v>7720</v>
      </c>
      <c r="AI210" s="2">
        <v>7420</v>
      </c>
      <c r="AJ210" s="2">
        <v>7650</v>
      </c>
      <c r="AK210" s="2">
        <v>8170</v>
      </c>
      <c r="AL210" s="2">
        <v>7630</v>
      </c>
      <c r="AM210" s="2">
        <v>7770</v>
      </c>
      <c r="AN210" s="2">
        <v>7190</v>
      </c>
      <c r="AO210" s="2">
        <v>6730</v>
      </c>
      <c r="AP210" s="2">
        <v>6760</v>
      </c>
      <c r="AQ210" s="2">
        <v>6520</v>
      </c>
      <c r="AR210" s="2">
        <v>5770</v>
      </c>
      <c r="AS210" s="2">
        <v>6100</v>
      </c>
      <c r="AT210" s="2">
        <v>6900</v>
      </c>
      <c r="AU210" s="2">
        <v>6420</v>
      </c>
      <c r="AV210" s="2">
        <v>6550</v>
      </c>
      <c r="AW210" s="2">
        <v>6830</v>
      </c>
      <c r="AX210" s="2">
        <v>7110</v>
      </c>
      <c r="AY210" s="2">
        <v>6890</v>
      </c>
      <c r="AZ210" s="2">
        <v>7500</v>
      </c>
      <c r="BA210" s="2">
        <v>7540</v>
      </c>
      <c r="BB210" s="2">
        <v>7320</v>
      </c>
      <c r="BC210" s="2">
        <v>7730</v>
      </c>
      <c r="BD210" s="2">
        <v>7470</v>
      </c>
      <c r="BE210" s="2">
        <v>7420</v>
      </c>
      <c r="BF210" s="2">
        <v>6640</v>
      </c>
      <c r="BG210" s="2">
        <v>6150</v>
      </c>
      <c r="BH210" s="2">
        <v>5800</v>
      </c>
      <c r="BI210" s="2">
        <v>5920</v>
      </c>
      <c r="BJ210" s="2">
        <v>6640</v>
      </c>
      <c r="BK210" s="2">
        <v>6680</v>
      </c>
      <c r="BL210" s="2">
        <v>6430</v>
      </c>
      <c r="BM210" s="2">
        <v>6440</v>
      </c>
      <c r="BN210" s="2">
        <v>6390</v>
      </c>
      <c r="BO210" s="2">
        <v>6300</v>
      </c>
      <c r="BP210" s="2">
        <v>5590</v>
      </c>
      <c r="BQ210" s="2">
        <v>5420</v>
      </c>
      <c r="BR210" s="2">
        <v>5070</v>
      </c>
      <c r="BS210" s="2">
        <v>4745</v>
      </c>
      <c r="BT210" s="2">
        <v>4705</v>
      </c>
      <c r="BU210" s="2">
        <v>4380</v>
      </c>
      <c r="BV210" s="2">
        <v>4190</v>
      </c>
      <c r="BW210" s="2">
        <v>4245</v>
      </c>
      <c r="BX210" s="2">
        <v>4315</v>
      </c>
      <c r="BY210" s="2">
        <v>4455</v>
      </c>
      <c r="BZ210" s="2">
        <v>4470</v>
      </c>
      <c r="CA210" s="2">
        <v>4420</v>
      </c>
      <c r="CB210" s="2">
        <v>4520</v>
      </c>
      <c r="CC210" s="2">
        <v>4220</v>
      </c>
      <c r="CD210" s="2">
        <v>4080</v>
      </c>
      <c r="CE210" s="2">
        <v>3990</v>
      </c>
      <c r="CF210" s="2">
        <v>3920</v>
      </c>
      <c r="CG210" s="2">
        <v>3935</v>
      </c>
      <c r="CH210" s="2">
        <v>3870</v>
      </c>
      <c r="CI210" s="2">
        <v>3755</v>
      </c>
      <c r="CJ210" s="2">
        <v>3740</v>
      </c>
      <c r="CK210" s="2">
        <v>3600</v>
      </c>
      <c r="CL210" s="2">
        <v>3485</v>
      </c>
      <c r="CM210" s="2">
        <v>3550</v>
      </c>
      <c r="CN210" s="2">
        <v>3440</v>
      </c>
      <c r="CO210" s="2">
        <v>3735</v>
      </c>
      <c r="CP210" s="2">
        <v>3955</v>
      </c>
      <c r="CQ210" s="2">
        <v>4025</v>
      </c>
      <c r="CR210" s="2">
        <v>3975</v>
      </c>
      <c r="CS210" s="2">
        <v>3795</v>
      </c>
      <c r="CT210" s="2">
        <v>3695</v>
      </c>
      <c r="CU210" s="2">
        <v>4110</v>
      </c>
      <c r="CV210" s="2">
        <v>4200</v>
      </c>
      <c r="CW210" s="2">
        <v>4170</v>
      </c>
      <c r="CX210" s="2">
        <v>4125</v>
      </c>
      <c r="CY210" s="2">
        <v>4100</v>
      </c>
      <c r="CZ210" s="2">
        <v>4160</v>
      </c>
      <c r="DA210" s="2">
        <v>4115</v>
      </c>
      <c r="DB210" s="2">
        <v>3980</v>
      </c>
      <c r="DC210" s="2">
        <v>3710</v>
      </c>
      <c r="DD210" s="2">
        <v>4135</v>
      </c>
      <c r="DE210" s="2">
        <v>4265</v>
      </c>
      <c r="DF210" s="2">
        <v>4215</v>
      </c>
      <c r="DG210" s="2">
        <v>4520</v>
      </c>
      <c r="DH210" s="2">
        <v>4450</v>
      </c>
      <c r="DI210" s="2">
        <v>4445</v>
      </c>
      <c r="DJ210" s="2">
        <v>4475</v>
      </c>
      <c r="DK210" s="2">
        <v>4540</v>
      </c>
      <c r="DL210" s="2">
        <v>4530</v>
      </c>
      <c r="DM210" s="2">
        <v>3990</v>
      </c>
      <c r="DN210" s="2">
        <v>3755</v>
      </c>
      <c r="DO210" s="2">
        <v>3735</v>
      </c>
      <c r="DP210" s="2">
        <v>3710</v>
      </c>
      <c r="DQ210" s="2">
        <v>3595</v>
      </c>
      <c r="DR210" s="2">
        <v>3625</v>
      </c>
      <c r="DS210" s="2">
        <v>3740</v>
      </c>
      <c r="DT210" s="2">
        <v>3610</v>
      </c>
      <c r="DU210" s="2">
        <v>3515</v>
      </c>
      <c r="DV210" s="2">
        <v>3345</v>
      </c>
      <c r="DW210" s="2">
        <v>3365</v>
      </c>
      <c r="DX210" s="2">
        <v>3350</v>
      </c>
      <c r="DY210" s="2">
        <v>3380</v>
      </c>
      <c r="DZ210" s="2">
        <v>3275</v>
      </c>
      <c r="EA210" s="2">
        <v>3330</v>
      </c>
      <c r="EB210" s="2">
        <v>3340</v>
      </c>
      <c r="EC210" s="2">
        <v>3440</v>
      </c>
      <c r="ED210" s="2">
        <v>3505</v>
      </c>
      <c r="EE210" s="2">
        <v>3525</v>
      </c>
      <c r="EF210" s="2">
        <v>3615</v>
      </c>
      <c r="EG210" s="2">
        <v>3755</v>
      </c>
      <c r="EH210" s="2">
        <v>3745</v>
      </c>
      <c r="EI210" s="2">
        <v>3820</v>
      </c>
      <c r="EJ210" s="2">
        <v>3710</v>
      </c>
      <c r="EK210" s="2">
        <v>3790</v>
      </c>
      <c r="EL210" s="2">
        <v>3770</v>
      </c>
      <c r="EM210" s="2">
        <v>3670</v>
      </c>
      <c r="EN210" s="2">
        <v>3540</v>
      </c>
      <c r="EO210" s="2">
        <v>3550</v>
      </c>
      <c r="EP210" s="2">
        <v>3655</v>
      </c>
      <c r="EQ210" s="2">
        <v>3585</v>
      </c>
      <c r="ER210" s="2">
        <v>3830</v>
      </c>
      <c r="ES210" s="2">
        <v>3730</v>
      </c>
      <c r="ET210" s="2">
        <v>3560</v>
      </c>
      <c r="EU210" s="2">
        <v>3510</v>
      </c>
      <c r="EV210" s="2">
        <v>3480</v>
      </c>
      <c r="EW210" s="2">
        <v>3480</v>
      </c>
      <c r="EX210" s="2">
        <v>3490</v>
      </c>
      <c r="EY210" s="2">
        <v>3510</v>
      </c>
      <c r="EZ210" s="2">
        <v>3515</v>
      </c>
      <c r="FA210" s="2">
        <v>3420</v>
      </c>
      <c r="FB210" s="2">
        <v>3495</v>
      </c>
      <c r="FC210" s="2">
        <v>3555</v>
      </c>
      <c r="FD210" s="2">
        <v>3665</v>
      </c>
      <c r="FE210" s="2">
        <v>3805</v>
      </c>
      <c r="FF210" s="2">
        <v>3870</v>
      </c>
      <c r="FG210" s="2">
        <v>3740</v>
      </c>
      <c r="FH210" s="2">
        <v>3700</v>
      </c>
      <c r="FI210" s="2">
        <v>3600</v>
      </c>
      <c r="FJ210" s="2">
        <v>3600</v>
      </c>
      <c r="FK210" s="2">
        <v>3645</v>
      </c>
      <c r="FL210" s="2">
        <v>3250</v>
      </c>
      <c r="FM210" s="2">
        <v>3120</v>
      </c>
      <c r="FN210" s="2">
        <v>3125</v>
      </c>
      <c r="FO210" s="2">
        <v>3025</v>
      </c>
      <c r="FP210" s="2">
        <v>2950</v>
      </c>
      <c r="FQ210" s="2">
        <v>2925</v>
      </c>
      <c r="FR210" s="2">
        <v>2792</v>
      </c>
      <c r="FS210" s="2">
        <v>2767</v>
      </c>
      <c r="FT210" s="2">
        <v>2664</v>
      </c>
      <c r="FU210" s="2">
        <v>2805</v>
      </c>
      <c r="FV210" s="2">
        <v>2420</v>
      </c>
      <c r="FW210" s="2">
        <v>2503</v>
      </c>
      <c r="FX210" s="2">
        <v>2683</v>
      </c>
      <c r="FY210" s="2">
        <v>2726</v>
      </c>
      <c r="FZ210" s="2">
        <v>2790</v>
      </c>
      <c r="GA210" s="2">
        <v>2605</v>
      </c>
      <c r="GB210" s="2">
        <v>2642</v>
      </c>
      <c r="GC210" s="2">
        <v>2648</v>
      </c>
      <c r="GD210" s="2">
        <v>2666</v>
      </c>
      <c r="GE210" s="2">
        <v>2752</v>
      </c>
      <c r="GF210" s="2">
        <v>2618</v>
      </c>
      <c r="GG210" s="2">
        <v>2819</v>
      </c>
      <c r="GH210" s="2">
        <v>2771</v>
      </c>
      <c r="GI210" s="2">
        <v>2872</v>
      </c>
      <c r="GJ210" s="2">
        <v>2934</v>
      </c>
      <c r="GK210" s="2">
        <v>2962</v>
      </c>
      <c r="GL210" s="2">
        <v>3045</v>
      </c>
      <c r="GM210" s="2">
        <v>3050</v>
      </c>
      <c r="GN210" s="2">
        <v>2952</v>
      </c>
      <c r="GO210" s="2">
        <v>3120</v>
      </c>
      <c r="GP210" s="2">
        <v>3185</v>
      </c>
      <c r="GQ210" s="2">
        <v>3075</v>
      </c>
      <c r="GR210" s="2">
        <v>3005</v>
      </c>
      <c r="GS210" s="2">
        <v>3015</v>
      </c>
      <c r="GT210" s="2">
        <v>3090</v>
      </c>
      <c r="GU210" s="2">
        <v>3010</v>
      </c>
      <c r="GV210" s="2">
        <v>3250</v>
      </c>
      <c r="GW210" s="2">
        <v>3010</v>
      </c>
      <c r="GX210" s="2">
        <v>2731</v>
      </c>
      <c r="GY210" s="2">
        <v>2744</v>
      </c>
      <c r="GZ210" s="2">
        <v>2740</v>
      </c>
      <c r="HA210" s="2">
        <v>2625</v>
      </c>
      <c r="HB210" s="2">
        <v>2565</v>
      </c>
      <c r="HC210" s="2">
        <v>2525</v>
      </c>
      <c r="HD210" s="2">
        <v>2560</v>
      </c>
      <c r="HE210" s="2">
        <v>2567</v>
      </c>
      <c r="HF210" s="2">
        <v>2686</v>
      </c>
      <c r="HG210" s="2">
        <v>2800</v>
      </c>
      <c r="HH210" s="2">
        <v>2839</v>
      </c>
      <c r="HI210" s="2">
        <v>3010</v>
      </c>
      <c r="HJ210" s="2">
        <v>2991</v>
      </c>
      <c r="HK210" s="2">
        <v>2728</v>
      </c>
      <c r="HL210" s="2">
        <v>2590</v>
      </c>
      <c r="HM210" s="2">
        <v>2489</v>
      </c>
      <c r="HN210" s="2">
        <v>2456</v>
      </c>
      <c r="HO210" s="2">
        <v>2448</v>
      </c>
      <c r="HP210" s="2">
        <v>2416</v>
      </c>
      <c r="HQ210" s="2">
        <v>2524</v>
      </c>
      <c r="HR210" s="2">
        <v>2437</v>
      </c>
      <c r="HS210" s="2">
        <v>2334</v>
      </c>
      <c r="HT210" s="2">
        <v>2316</v>
      </c>
      <c r="HU210" s="2">
        <v>2392</v>
      </c>
      <c r="HV210" s="2">
        <v>2432</v>
      </c>
      <c r="HW210" s="2">
        <v>2501</v>
      </c>
      <c r="HX210" s="2">
        <v>2548</v>
      </c>
      <c r="HY210" s="2">
        <v>2569</v>
      </c>
      <c r="HZ210" s="2">
        <v>2672</v>
      </c>
      <c r="IA210" s="2">
        <v>2590</v>
      </c>
      <c r="IB210" s="2">
        <v>2542</v>
      </c>
      <c r="IC210" s="2">
        <v>2497</v>
      </c>
      <c r="ID210" s="2">
        <v>2520</v>
      </c>
      <c r="IE210" s="2">
        <v>2497</v>
      </c>
      <c r="IF210" s="2">
        <v>2680</v>
      </c>
      <c r="IG210" s="2">
        <v>2616</v>
      </c>
      <c r="IH210" s="2">
        <v>2575</v>
      </c>
      <c r="II210" s="2">
        <v>2526</v>
      </c>
      <c r="IJ210" s="2">
        <v>2556</v>
      </c>
      <c r="IK210" s="2">
        <v>2541</v>
      </c>
      <c r="IL210" s="2">
        <v>2467</v>
      </c>
      <c r="IM210" s="2">
        <v>2521</v>
      </c>
      <c r="IN210" s="2">
        <v>2773</v>
      </c>
      <c r="IO210" s="2">
        <v>2834</v>
      </c>
      <c r="IP210" s="2">
        <v>2850</v>
      </c>
      <c r="IQ210" s="2">
        <v>2849</v>
      </c>
      <c r="IR210" s="2">
        <v>2784</v>
      </c>
      <c r="IS210" s="2">
        <v>2815</v>
      </c>
      <c r="IT210" s="2">
        <v>2855</v>
      </c>
    </row>
    <row r="211" spans="1:254">
      <c r="A211" s="62" t="s">
        <v>413</v>
      </c>
      <c r="B211" s="1" t="s">
        <v>414</v>
      </c>
      <c r="C211" s="54">
        <v>72950</v>
      </c>
      <c r="D211" s="16">
        <v>-1050</v>
      </c>
      <c r="E211" s="2">
        <v>74000</v>
      </c>
      <c r="F211" s="2">
        <v>74130</v>
      </c>
      <c r="G211" s="2">
        <v>71240</v>
      </c>
      <c r="H211" s="2">
        <v>67650</v>
      </c>
      <c r="I211" s="2">
        <v>68660</v>
      </c>
      <c r="J211" s="2">
        <v>63930</v>
      </c>
      <c r="K211" s="2">
        <v>62840</v>
      </c>
      <c r="L211" s="2">
        <v>65190</v>
      </c>
      <c r="M211" s="2">
        <v>70930</v>
      </c>
      <c r="N211" s="2">
        <v>70680</v>
      </c>
      <c r="O211" s="2">
        <v>71980</v>
      </c>
      <c r="P211" s="2">
        <v>71850</v>
      </c>
      <c r="Q211" s="2">
        <v>67930</v>
      </c>
      <c r="R211" s="2">
        <v>67250</v>
      </c>
      <c r="S211" s="2">
        <v>72620</v>
      </c>
      <c r="T211" s="2">
        <v>73140</v>
      </c>
      <c r="U211" s="2">
        <v>70160</v>
      </c>
      <c r="V211" s="2">
        <v>72630</v>
      </c>
      <c r="W211" s="2">
        <v>73270</v>
      </c>
      <c r="X211" s="2">
        <v>71010</v>
      </c>
      <c r="Y211" s="2">
        <v>69460</v>
      </c>
      <c r="Z211" s="2">
        <v>72540</v>
      </c>
      <c r="AA211" s="2">
        <v>74940</v>
      </c>
      <c r="AB211" s="2">
        <v>71140</v>
      </c>
      <c r="AC211" s="2">
        <v>71860</v>
      </c>
      <c r="AD211" s="2">
        <v>72650</v>
      </c>
      <c r="AE211" s="2">
        <v>70760</v>
      </c>
      <c r="AF211" s="2">
        <v>69520</v>
      </c>
      <c r="AG211" s="2">
        <v>70270</v>
      </c>
      <c r="AH211" s="2">
        <v>70630</v>
      </c>
      <c r="AI211" s="2">
        <v>68440</v>
      </c>
      <c r="AJ211" s="2">
        <v>71220</v>
      </c>
      <c r="AK211" s="2">
        <v>72070</v>
      </c>
      <c r="AL211" s="2">
        <v>72600</v>
      </c>
      <c r="AM211" s="2">
        <v>72250</v>
      </c>
      <c r="AN211" s="2">
        <v>70450</v>
      </c>
      <c r="AO211" s="2">
        <v>68420</v>
      </c>
      <c r="AP211" s="2">
        <v>67650</v>
      </c>
      <c r="AQ211" s="2">
        <v>65400</v>
      </c>
      <c r="AR211" s="2">
        <v>58310</v>
      </c>
      <c r="AS211" s="2">
        <v>60060</v>
      </c>
      <c r="AT211" s="2">
        <v>61310</v>
      </c>
      <c r="AU211" s="2">
        <v>61150</v>
      </c>
      <c r="AV211" s="2">
        <v>63690</v>
      </c>
      <c r="AW211" s="2">
        <v>64120</v>
      </c>
      <c r="AX211" s="2">
        <v>63890</v>
      </c>
      <c r="AY211" s="2">
        <v>63460</v>
      </c>
      <c r="AZ211" s="2">
        <v>66340</v>
      </c>
      <c r="BA211" s="2">
        <v>67550</v>
      </c>
      <c r="BB211" s="2">
        <v>65980</v>
      </c>
      <c r="BC211" s="2">
        <v>66450</v>
      </c>
      <c r="BD211" s="2">
        <v>66700</v>
      </c>
      <c r="BE211" s="2">
        <v>65030</v>
      </c>
      <c r="BF211" s="2">
        <v>64390</v>
      </c>
      <c r="BG211" s="2">
        <v>64090</v>
      </c>
      <c r="BH211" s="2">
        <v>63160</v>
      </c>
      <c r="BI211" s="2">
        <v>66660</v>
      </c>
      <c r="BJ211" s="2">
        <v>65250</v>
      </c>
      <c r="BK211" s="2">
        <v>67550</v>
      </c>
      <c r="BL211" s="2">
        <v>79470</v>
      </c>
      <c r="BM211" s="2">
        <v>82120</v>
      </c>
      <c r="BN211" s="2">
        <v>82710</v>
      </c>
      <c r="BO211" s="2">
        <v>80830</v>
      </c>
      <c r="BP211" s="2">
        <v>79340</v>
      </c>
      <c r="BQ211" s="2">
        <v>77440</v>
      </c>
      <c r="BR211" s="2">
        <v>74920</v>
      </c>
      <c r="BS211" s="2">
        <v>75220</v>
      </c>
      <c r="BT211" s="2">
        <v>75660</v>
      </c>
      <c r="BU211" s="2">
        <v>72100</v>
      </c>
      <c r="BV211" s="2">
        <v>68850</v>
      </c>
      <c r="BW211" s="2">
        <v>69400</v>
      </c>
      <c r="BX211" s="2">
        <v>70330</v>
      </c>
      <c r="BY211" s="2">
        <v>71300</v>
      </c>
      <c r="BZ211" s="2">
        <v>70510</v>
      </c>
      <c r="CA211" s="2">
        <v>69890</v>
      </c>
      <c r="CB211" s="2">
        <v>71400</v>
      </c>
      <c r="CC211" s="2">
        <v>70950</v>
      </c>
      <c r="CD211" s="2">
        <v>70840</v>
      </c>
      <c r="CE211" s="2">
        <v>69600</v>
      </c>
      <c r="CF211" s="2">
        <v>68100</v>
      </c>
      <c r="CG211" s="2">
        <v>67110</v>
      </c>
      <c r="CH211" s="2">
        <v>65220</v>
      </c>
      <c r="CI211" s="2">
        <v>61180</v>
      </c>
      <c r="CJ211" s="2">
        <v>62120</v>
      </c>
      <c r="CK211" s="2">
        <v>61640</v>
      </c>
      <c r="CL211" s="2">
        <v>61030</v>
      </c>
      <c r="CM211" s="2">
        <v>62050</v>
      </c>
      <c r="CN211" s="2">
        <v>59350</v>
      </c>
      <c r="CO211" s="2">
        <v>59030</v>
      </c>
      <c r="CP211" s="2">
        <v>61610</v>
      </c>
      <c r="CQ211" s="2">
        <v>64160</v>
      </c>
      <c r="CR211" s="2">
        <v>64300</v>
      </c>
      <c r="CS211" s="2">
        <v>62050</v>
      </c>
      <c r="CT211" s="2">
        <v>60070</v>
      </c>
      <c r="CU211" s="2">
        <v>64790</v>
      </c>
      <c r="CV211" s="2">
        <v>66540</v>
      </c>
      <c r="CW211" s="2">
        <v>65480</v>
      </c>
      <c r="CX211" s="2">
        <v>64360</v>
      </c>
      <c r="CY211" s="2">
        <v>65660</v>
      </c>
      <c r="CZ211" s="2">
        <v>67510</v>
      </c>
      <c r="DA211" s="2">
        <v>68190</v>
      </c>
      <c r="DB211" s="2">
        <v>66080</v>
      </c>
      <c r="DC211" s="2">
        <v>62840</v>
      </c>
      <c r="DD211" s="2">
        <v>68190</v>
      </c>
      <c r="DE211" s="2">
        <v>67620</v>
      </c>
      <c r="DF211" s="2">
        <v>66410</v>
      </c>
      <c r="DG211" s="2">
        <v>71490</v>
      </c>
      <c r="DH211" s="2">
        <v>72920</v>
      </c>
      <c r="DI211" s="2">
        <v>73830</v>
      </c>
      <c r="DJ211" s="2">
        <v>73530</v>
      </c>
      <c r="DK211" s="2">
        <v>75870</v>
      </c>
      <c r="DL211" s="2">
        <v>75140</v>
      </c>
      <c r="DM211" s="2">
        <v>71420</v>
      </c>
      <c r="DN211" s="2">
        <v>71350</v>
      </c>
      <c r="DO211" s="2">
        <v>71270</v>
      </c>
      <c r="DP211" s="2">
        <v>72120</v>
      </c>
      <c r="DQ211" s="2">
        <v>71820</v>
      </c>
      <c r="DR211" s="2">
        <v>70240</v>
      </c>
      <c r="DS211" s="2">
        <v>66350</v>
      </c>
      <c r="DT211" s="2">
        <v>67310</v>
      </c>
      <c r="DU211" s="2">
        <v>66120</v>
      </c>
      <c r="DV211" s="2">
        <v>62820</v>
      </c>
      <c r="DW211" s="2">
        <v>63530</v>
      </c>
      <c r="DX211" s="2">
        <v>63570</v>
      </c>
      <c r="DY211" s="2">
        <v>61050</v>
      </c>
      <c r="DZ211" s="2">
        <v>59730</v>
      </c>
      <c r="EA211" s="2">
        <v>58940</v>
      </c>
      <c r="EB211" s="2">
        <v>60000</v>
      </c>
      <c r="EC211" s="2">
        <v>61760</v>
      </c>
      <c r="ED211" s="2">
        <v>62000</v>
      </c>
      <c r="EE211" s="2">
        <v>61660</v>
      </c>
      <c r="EF211" s="2">
        <v>62460</v>
      </c>
      <c r="EG211" s="2">
        <v>61900</v>
      </c>
      <c r="EH211" s="2">
        <v>63000</v>
      </c>
      <c r="EI211" s="2">
        <v>64140</v>
      </c>
      <c r="EJ211" s="2">
        <v>64450</v>
      </c>
      <c r="EK211" s="2">
        <v>65320</v>
      </c>
      <c r="EL211" s="2">
        <v>62850</v>
      </c>
      <c r="EM211" s="2">
        <v>61580</v>
      </c>
      <c r="EN211" s="2">
        <v>60520</v>
      </c>
      <c r="EO211" s="2">
        <v>57400</v>
      </c>
      <c r="EP211" s="2">
        <v>56320</v>
      </c>
      <c r="EQ211" s="2">
        <v>56870</v>
      </c>
      <c r="ER211" s="2">
        <v>56910</v>
      </c>
      <c r="ES211" s="2">
        <v>55740</v>
      </c>
      <c r="ET211" s="2">
        <v>54110</v>
      </c>
      <c r="EU211" s="2">
        <v>53700</v>
      </c>
      <c r="EV211" s="2">
        <v>53410</v>
      </c>
      <c r="EW211" s="2">
        <v>53380</v>
      </c>
      <c r="EX211" s="2">
        <v>53460</v>
      </c>
      <c r="EY211" s="2">
        <v>53350</v>
      </c>
      <c r="EZ211" s="2">
        <v>53630</v>
      </c>
      <c r="FA211" s="2">
        <v>53090</v>
      </c>
      <c r="FB211" s="2">
        <v>53000</v>
      </c>
      <c r="FC211" s="2">
        <v>52970</v>
      </c>
      <c r="FD211" s="2">
        <v>53360</v>
      </c>
      <c r="FE211" s="2">
        <v>54450</v>
      </c>
      <c r="FF211" s="2">
        <v>56210</v>
      </c>
      <c r="FG211" s="2">
        <v>56330</v>
      </c>
      <c r="FH211" s="2">
        <v>56660</v>
      </c>
      <c r="FI211" s="2">
        <v>56180</v>
      </c>
      <c r="FJ211" s="2">
        <v>56100</v>
      </c>
      <c r="FK211" s="2">
        <v>56040</v>
      </c>
      <c r="FL211" s="2">
        <v>55700</v>
      </c>
      <c r="FM211" s="2">
        <v>55320</v>
      </c>
      <c r="FN211" s="2">
        <v>55000</v>
      </c>
      <c r="FO211" s="2">
        <v>55190</v>
      </c>
      <c r="FP211" s="2">
        <v>53820</v>
      </c>
      <c r="FQ211" s="2">
        <v>53520</v>
      </c>
      <c r="FR211" s="2">
        <v>53360</v>
      </c>
      <c r="FS211" s="2">
        <v>52870</v>
      </c>
      <c r="FT211" s="2">
        <v>50560</v>
      </c>
      <c r="FU211" s="2">
        <v>51820</v>
      </c>
      <c r="FV211" s="2">
        <v>51840</v>
      </c>
      <c r="FW211" s="2">
        <v>53030</v>
      </c>
      <c r="FX211" s="2">
        <v>54720</v>
      </c>
      <c r="FY211" s="2">
        <v>55780</v>
      </c>
      <c r="FZ211" s="2">
        <v>50640</v>
      </c>
      <c r="GA211" s="2">
        <v>53020</v>
      </c>
      <c r="GB211" s="2">
        <v>52360</v>
      </c>
      <c r="GC211" s="2">
        <v>53840</v>
      </c>
      <c r="GD211" s="2">
        <v>53250</v>
      </c>
      <c r="GE211" s="2">
        <v>53600</v>
      </c>
      <c r="GF211" s="2">
        <v>53310</v>
      </c>
      <c r="GG211" s="2">
        <v>54580</v>
      </c>
      <c r="GH211" s="2">
        <v>51050</v>
      </c>
      <c r="GI211" s="2">
        <v>51800</v>
      </c>
      <c r="GJ211" s="2">
        <v>51410</v>
      </c>
      <c r="GK211" s="2">
        <v>51490</v>
      </c>
      <c r="GL211" s="2">
        <v>51740</v>
      </c>
      <c r="GM211" s="2">
        <v>51010</v>
      </c>
      <c r="GN211" s="2">
        <v>50280</v>
      </c>
      <c r="GO211" s="2">
        <v>51030</v>
      </c>
      <c r="GP211" s="2">
        <v>51710</v>
      </c>
      <c r="GQ211" s="2">
        <v>51410</v>
      </c>
      <c r="GR211" s="2">
        <v>49850</v>
      </c>
      <c r="GS211" s="2">
        <v>51010</v>
      </c>
      <c r="GT211" s="2">
        <v>51250</v>
      </c>
      <c r="GU211" s="2">
        <v>50910</v>
      </c>
      <c r="GV211" s="2">
        <v>52030</v>
      </c>
      <c r="GW211" s="2">
        <v>51270</v>
      </c>
      <c r="GX211" s="2">
        <v>50070</v>
      </c>
      <c r="GY211" s="2">
        <v>51660</v>
      </c>
      <c r="GZ211" s="2">
        <v>50580</v>
      </c>
      <c r="HA211" s="2">
        <v>47010</v>
      </c>
      <c r="HB211" s="2">
        <v>46200</v>
      </c>
      <c r="HC211" s="2">
        <v>45010</v>
      </c>
      <c r="HD211" s="2">
        <v>45080</v>
      </c>
      <c r="HE211" s="2">
        <v>44120</v>
      </c>
      <c r="HF211" s="2">
        <v>43570</v>
      </c>
      <c r="HG211" s="2">
        <v>43580</v>
      </c>
      <c r="HH211" s="2">
        <v>43060</v>
      </c>
      <c r="HI211" s="2">
        <v>43720</v>
      </c>
      <c r="HJ211" s="2">
        <v>44250</v>
      </c>
      <c r="HK211" s="2">
        <v>45500</v>
      </c>
      <c r="HL211" s="2">
        <v>44400</v>
      </c>
      <c r="HM211" s="2">
        <v>44520</v>
      </c>
      <c r="HN211" s="2">
        <v>44610</v>
      </c>
      <c r="HO211" s="2">
        <v>43890</v>
      </c>
      <c r="HP211" s="2">
        <v>43150</v>
      </c>
      <c r="HQ211" s="2">
        <v>43880</v>
      </c>
      <c r="HR211" s="2">
        <v>44200</v>
      </c>
      <c r="HS211" s="2">
        <v>44330</v>
      </c>
      <c r="HT211" s="2">
        <v>44040</v>
      </c>
      <c r="HU211" s="2">
        <v>44250</v>
      </c>
      <c r="HV211" s="2">
        <v>44540</v>
      </c>
      <c r="HW211" s="2">
        <v>44140</v>
      </c>
      <c r="HX211" s="2">
        <v>45460</v>
      </c>
      <c r="HY211" s="2">
        <v>45040</v>
      </c>
      <c r="HZ211" s="2">
        <v>44840</v>
      </c>
      <c r="IA211" s="2">
        <v>44950</v>
      </c>
      <c r="IB211" s="2">
        <v>45050</v>
      </c>
      <c r="IC211" s="2">
        <v>44120</v>
      </c>
      <c r="ID211" s="2">
        <v>44960</v>
      </c>
      <c r="IE211" s="2">
        <v>45470</v>
      </c>
      <c r="IF211" s="2">
        <v>46320</v>
      </c>
      <c r="IG211" s="2">
        <v>46640</v>
      </c>
      <c r="IH211" s="2">
        <v>47960</v>
      </c>
      <c r="II211" s="2">
        <v>47860</v>
      </c>
      <c r="IJ211" s="2">
        <v>49680</v>
      </c>
      <c r="IK211" s="2">
        <v>48880</v>
      </c>
      <c r="IL211" s="2">
        <v>47900</v>
      </c>
      <c r="IM211" s="2">
        <v>51070</v>
      </c>
      <c r="IN211" s="2">
        <v>51450</v>
      </c>
      <c r="IO211" s="2">
        <v>51280</v>
      </c>
      <c r="IP211" s="2">
        <v>51030</v>
      </c>
      <c r="IQ211" s="2">
        <v>51680</v>
      </c>
      <c r="IR211" s="2">
        <v>52450</v>
      </c>
      <c r="IS211" s="2">
        <v>52860</v>
      </c>
      <c r="IT211" s="2">
        <v>53520</v>
      </c>
    </row>
    <row r="212" spans="1:254">
      <c r="A212" s="62" t="s">
        <v>415</v>
      </c>
      <c r="B212" s="1" t="s">
        <v>416</v>
      </c>
      <c r="C212" s="54">
        <v>5432</v>
      </c>
      <c r="D212" s="16">
        <v>100</v>
      </c>
      <c r="E212" s="2">
        <v>5332</v>
      </c>
      <c r="F212" s="2">
        <v>5225</v>
      </c>
      <c r="G212" s="2">
        <v>5275</v>
      </c>
      <c r="H212" s="2">
        <v>5293</v>
      </c>
      <c r="I212" s="2">
        <v>5438</v>
      </c>
      <c r="J212" s="2">
        <v>5657</v>
      </c>
      <c r="K212" s="2">
        <v>5753</v>
      </c>
      <c r="L212" s="2">
        <v>5681</v>
      </c>
      <c r="M212" s="2">
        <v>5645</v>
      </c>
      <c r="N212" s="2">
        <v>5521</v>
      </c>
      <c r="O212" s="2">
        <v>5467</v>
      </c>
      <c r="P212" s="2">
        <v>5471</v>
      </c>
      <c r="Q212" s="2">
        <v>5471</v>
      </c>
      <c r="R212" s="2">
        <v>5410</v>
      </c>
      <c r="S212" s="2">
        <v>5278</v>
      </c>
      <c r="T212" s="2">
        <v>5249</v>
      </c>
      <c r="U212" s="2">
        <v>5325</v>
      </c>
      <c r="V212" s="2">
        <v>5292</v>
      </c>
      <c r="W212" s="2">
        <v>5300</v>
      </c>
      <c r="X212" s="2">
        <v>5367</v>
      </c>
      <c r="Y212" s="2">
        <v>5442</v>
      </c>
      <c r="Z212" s="2">
        <v>5404</v>
      </c>
      <c r="AA212" s="2">
        <v>5397</v>
      </c>
      <c r="AB212" s="2">
        <v>5355</v>
      </c>
      <c r="AC212" s="2">
        <v>5190</v>
      </c>
      <c r="AD212" s="2">
        <v>5112</v>
      </c>
      <c r="AE212" s="2">
        <v>5132</v>
      </c>
      <c r="AF212" s="2">
        <v>5100</v>
      </c>
      <c r="AG212" s="2">
        <v>5053</v>
      </c>
      <c r="AH212" s="2">
        <v>5032</v>
      </c>
      <c r="AI212" s="2">
        <v>5000</v>
      </c>
      <c r="AJ212" s="2">
        <v>4944</v>
      </c>
      <c r="AK212" s="2">
        <v>4897</v>
      </c>
      <c r="AL212" s="2">
        <v>4909</v>
      </c>
      <c r="AM212" s="2">
        <v>4950</v>
      </c>
      <c r="AN212" s="2">
        <v>4938</v>
      </c>
      <c r="AO212" s="2">
        <v>4954</v>
      </c>
      <c r="AP212" s="2">
        <v>5069</v>
      </c>
      <c r="AQ212" s="2">
        <v>5031</v>
      </c>
      <c r="AR212" s="2">
        <v>4998</v>
      </c>
      <c r="AS212" s="2">
        <v>5013</v>
      </c>
      <c r="AT212" s="2">
        <v>4974</v>
      </c>
      <c r="AU212" s="2">
        <v>4896</v>
      </c>
      <c r="AV212" s="2">
        <v>4909</v>
      </c>
      <c r="AW212" s="2">
        <v>4766</v>
      </c>
      <c r="AX212" s="2">
        <v>4710</v>
      </c>
      <c r="AY212" s="2">
        <v>4784</v>
      </c>
      <c r="AZ212" s="2">
        <v>4861</v>
      </c>
      <c r="BA212" s="2">
        <v>5074</v>
      </c>
      <c r="BB212" s="2">
        <v>5113</v>
      </c>
      <c r="BC212" s="2">
        <v>5056</v>
      </c>
      <c r="BD212" s="2">
        <v>5027</v>
      </c>
      <c r="BE212" s="2">
        <v>5077</v>
      </c>
      <c r="BF212" s="2">
        <v>5109</v>
      </c>
      <c r="BG212" s="2">
        <v>5180</v>
      </c>
      <c r="BH212" s="2">
        <v>5187</v>
      </c>
      <c r="BI212" s="2">
        <v>5244</v>
      </c>
      <c r="BJ212" s="2">
        <v>5221</v>
      </c>
      <c r="BK212" s="2">
        <v>5252</v>
      </c>
      <c r="BL212" s="2">
        <v>5039</v>
      </c>
      <c r="BM212" s="2">
        <v>5174</v>
      </c>
      <c r="BN212" s="2">
        <v>5138</v>
      </c>
      <c r="BO212" s="2">
        <v>5151</v>
      </c>
      <c r="BP212" s="2">
        <v>5205</v>
      </c>
      <c r="BQ212" s="2">
        <v>5195</v>
      </c>
      <c r="BR212" s="2">
        <v>5191</v>
      </c>
      <c r="BS212" s="2">
        <v>5170</v>
      </c>
      <c r="BT212" s="2">
        <v>5224</v>
      </c>
      <c r="BU212" s="2">
        <v>5187</v>
      </c>
      <c r="BV212" s="2">
        <v>5306</v>
      </c>
      <c r="BW212" s="2">
        <v>5258</v>
      </c>
      <c r="BX212" s="2">
        <v>5316</v>
      </c>
      <c r="BY212" s="2">
        <v>5457</v>
      </c>
      <c r="BZ212" s="2">
        <v>5545</v>
      </c>
      <c r="CA212" s="2">
        <v>5585</v>
      </c>
      <c r="CB212" s="2">
        <v>5639</v>
      </c>
      <c r="CC212" s="2">
        <v>5598</v>
      </c>
      <c r="CD212" s="2">
        <v>5582</v>
      </c>
      <c r="CE212" s="2">
        <v>5630</v>
      </c>
      <c r="CF212" s="2">
        <v>5696</v>
      </c>
      <c r="CG212" s="2">
        <v>5801</v>
      </c>
      <c r="CH212" s="2">
        <v>5763</v>
      </c>
      <c r="CI212" s="2">
        <v>5745</v>
      </c>
      <c r="CJ212" s="2">
        <v>5754</v>
      </c>
      <c r="CK212" s="2">
        <v>5802</v>
      </c>
      <c r="CL212" s="2">
        <v>5885</v>
      </c>
      <c r="CM212" s="2">
        <v>5784</v>
      </c>
      <c r="CN212" s="2">
        <v>5645</v>
      </c>
      <c r="CO212" s="2">
        <v>5515</v>
      </c>
      <c r="CP212" s="2">
        <v>5758</v>
      </c>
      <c r="CQ212" s="2">
        <v>5738</v>
      </c>
      <c r="CR212" s="2">
        <v>5769</v>
      </c>
      <c r="CS212" s="2">
        <v>5623</v>
      </c>
      <c r="CT212" s="2">
        <v>5553</v>
      </c>
      <c r="CU212" s="2">
        <v>5750</v>
      </c>
      <c r="CV212" s="2">
        <v>5791</v>
      </c>
      <c r="CW212" s="2">
        <v>5785</v>
      </c>
      <c r="CX212" s="2">
        <v>5633</v>
      </c>
      <c r="CY212" s="2">
        <v>5621</v>
      </c>
      <c r="CZ212" s="2">
        <v>5636</v>
      </c>
      <c r="DA212" s="2">
        <v>5710</v>
      </c>
      <c r="DB212" s="2">
        <v>5661</v>
      </c>
      <c r="DC212" s="2">
        <v>5509</v>
      </c>
      <c r="DD212" s="2">
        <v>5555</v>
      </c>
      <c r="DE212" s="2">
        <v>5616</v>
      </c>
      <c r="DF212" s="2">
        <v>5562</v>
      </c>
      <c r="DG212" s="2">
        <v>5681</v>
      </c>
      <c r="DH212" s="2">
        <v>5715</v>
      </c>
      <c r="DI212" s="2">
        <v>5716</v>
      </c>
      <c r="DJ212" s="2">
        <v>5731</v>
      </c>
      <c r="DK212" s="2">
        <v>5736</v>
      </c>
      <c r="DL212" s="2">
        <v>5705</v>
      </c>
      <c r="DM212" s="2">
        <v>5755</v>
      </c>
      <c r="DN212" s="2">
        <v>5694</v>
      </c>
      <c r="DO212" s="2">
        <v>5607</v>
      </c>
      <c r="DP212" s="2">
        <v>5524</v>
      </c>
      <c r="DQ212" s="2">
        <v>5530</v>
      </c>
      <c r="DR212" s="2">
        <v>5574</v>
      </c>
      <c r="DS212" s="2">
        <v>5563</v>
      </c>
      <c r="DT212" s="2">
        <v>5530</v>
      </c>
      <c r="DU212" s="2">
        <v>5491</v>
      </c>
      <c r="DV212" s="2">
        <v>5465</v>
      </c>
      <c r="DW212" s="2">
        <v>5441</v>
      </c>
      <c r="DX212" s="2">
        <v>5437</v>
      </c>
      <c r="DY212" s="2">
        <v>5372</v>
      </c>
      <c r="DZ212" s="2">
        <v>5315</v>
      </c>
      <c r="EA212" s="2">
        <v>5213</v>
      </c>
      <c r="EB212" s="2">
        <v>5085</v>
      </c>
      <c r="EC212" s="2">
        <v>5059</v>
      </c>
      <c r="ED212" s="2">
        <v>5059</v>
      </c>
      <c r="EE212" s="2">
        <v>5046</v>
      </c>
      <c r="EF212" s="2">
        <v>5034</v>
      </c>
      <c r="EG212" s="2">
        <v>5002</v>
      </c>
      <c r="EH212" s="2">
        <v>4956</v>
      </c>
      <c r="EI212" s="2">
        <v>5030</v>
      </c>
      <c r="EJ212" s="2">
        <v>5048</v>
      </c>
      <c r="EK212" s="2">
        <v>5034</v>
      </c>
      <c r="EL212" s="2">
        <v>5152</v>
      </c>
      <c r="EM212" s="2">
        <v>5068</v>
      </c>
      <c r="EN212" s="2">
        <v>5020</v>
      </c>
      <c r="EO212" s="2">
        <v>5019</v>
      </c>
      <c r="EP212" s="2">
        <v>4987</v>
      </c>
      <c r="EQ212" s="2">
        <v>4883</v>
      </c>
      <c r="ER212" s="2">
        <v>4863</v>
      </c>
      <c r="ES212" s="2">
        <v>4876</v>
      </c>
      <c r="ET212" s="2">
        <v>4835</v>
      </c>
      <c r="EU212" s="2">
        <v>4878</v>
      </c>
      <c r="EV212" s="2">
        <v>4832</v>
      </c>
      <c r="EW212" s="2">
        <v>4821</v>
      </c>
      <c r="EX212" s="2">
        <v>4827</v>
      </c>
      <c r="EY212" s="2">
        <v>4712</v>
      </c>
      <c r="EZ212" s="2">
        <v>4618</v>
      </c>
      <c r="FA212" s="2">
        <v>4604</v>
      </c>
      <c r="FB212" s="2">
        <v>4485</v>
      </c>
      <c r="FC212" s="2">
        <v>4472</v>
      </c>
      <c r="FD212" s="2">
        <v>4492</v>
      </c>
      <c r="FE212" s="2">
        <v>4468</v>
      </c>
      <c r="FF212" s="2">
        <v>4424</v>
      </c>
      <c r="FG212" s="2">
        <v>4466</v>
      </c>
      <c r="FH212" s="2">
        <v>4452</v>
      </c>
      <c r="FI212" s="2">
        <v>4441</v>
      </c>
      <c r="FJ212" s="2">
        <v>4408</v>
      </c>
      <c r="FK212" s="2">
        <v>4400</v>
      </c>
      <c r="FL212" s="2">
        <v>4411</v>
      </c>
      <c r="FM212" s="2">
        <v>4426</v>
      </c>
      <c r="FN212" s="2">
        <v>4441</v>
      </c>
      <c r="FO212" s="2">
        <v>4464</v>
      </c>
      <c r="FP212" s="2">
        <v>4451</v>
      </c>
      <c r="FQ212" s="2">
        <v>4474</v>
      </c>
      <c r="FR212" s="2">
        <v>4492</v>
      </c>
      <c r="FS212" s="2">
        <v>4451</v>
      </c>
      <c r="FT212" s="2">
        <v>4417</v>
      </c>
      <c r="FU212" s="2">
        <v>4384</v>
      </c>
      <c r="FV212" s="2">
        <v>4369</v>
      </c>
      <c r="FW212" s="2">
        <v>4346</v>
      </c>
      <c r="FX212" s="2">
        <v>4361</v>
      </c>
      <c r="FY212" s="2">
        <v>4354</v>
      </c>
      <c r="FZ212" s="2">
        <v>4324</v>
      </c>
      <c r="GA212" s="2">
        <v>4309</v>
      </c>
      <c r="GB212" s="2">
        <v>4191</v>
      </c>
      <c r="GC212" s="2">
        <v>4172</v>
      </c>
      <c r="GD212" s="2">
        <v>4172</v>
      </c>
      <c r="GE212" s="2">
        <v>4148</v>
      </c>
      <c r="GF212" s="2">
        <v>4141</v>
      </c>
      <c r="GG212" s="2">
        <v>4158</v>
      </c>
      <c r="GH212" s="2">
        <v>4102</v>
      </c>
      <c r="GI212" s="2">
        <v>4223</v>
      </c>
      <c r="GJ212" s="2">
        <v>4234</v>
      </c>
      <c r="GK212" s="2">
        <v>4302</v>
      </c>
      <c r="GL212" s="2">
        <v>4318</v>
      </c>
      <c r="GM212" s="2">
        <v>4291</v>
      </c>
      <c r="GN212" s="2">
        <v>4272</v>
      </c>
      <c r="GO212" s="2">
        <v>4277</v>
      </c>
      <c r="GP212" s="2">
        <v>4240</v>
      </c>
      <c r="GQ212" s="2">
        <v>4222</v>
      </c>
      <c r="GR212" s="2">
        <v>4191</v>
      </c>
      <c r="GS212" s="2">
        <v>4201</v>
      </c>
      <c r="GT212" s="2">
        <v>4189</v>
      </c>
      <c r="GU212" s="2">
        <v>4180</v>
      </c>
      <c r="GV212" s="2">
        <v>4219</v>
      </c>
      <c r="GW212" s="2">
        <v>4310</v>
      </c>
      <c r="GX212" s="2">
        <v>4345</v>
      </c>
      <c r="GY212" s="2">
        <v>4336</v>
      </c>
      <c r="GZ212" s="2">
        <v>4315</v>
      </c>
      <c r="HA212" s="2">
        <v>4250</v>
      </c>
      <c r="HB212" s="2">
        <v>4255</v>
      </c>
      <c r="HC212" s="2">
        <v>4257</v>
      </c>
      <c r="HD212" s="2">
        <v>4301</v>
      </c>
      <c r="HE212" s="2">
        <v>4280</v>
      </c>
      <c r="HF212" s="2">
        <v>4392</v>
      </c>
      <c r="HG212" s="2">
        <v>4431</v>
      </c>
      <c r="HH212" s="2">
        <v>4456</v>
      </c>
      <c r="HI212" s="2">
        <v>4447</v>
      </c>
      <c r="HJ212" s="2">
        <v>4450</v>
      </c>
      <c r="HK212" s="2">
        <v>4443</v>
      </c>
      <c r="HL212" s="2">
        <v>4428</v>
      </c>
      <c r="HM212" s="2">
        <v>4443</v>
      </c>
      <c r="HN212" s="2">
        <v>4493</v>
      </c>
      <c r="HO212" s="2">
        <v>4476</v>
      </c>
      <c r="HP212" s="2">
        <v>4507</v>
      </c>
      <c r="HQ212" s="2">
        <v>4508</v>
      </c>
      <c r="HR212" s="2">
        <v>4610</v>
      </c>
      <c r="HS212" s="2">
        <v>4525</v>
      </c>
      <c r="HT212" s="2">
        <v>4495</v>
      </c>
      <c r="HU212" s="2">
        <v>4488</v>
      </c>
      <c r="HV212" s="2">
        <v>4458</v>
      </c>
      <c r="HW212" s="2">
        <v>4428</v>
      </c>
      <c r="HX212" s="2">
        <v>4398</v>
      </c>
      <c r="HY212" s="2">
        <v>4400</v>
      </c>
      <c r="HZ212" s="2">
        <v>4376</v>
      </c>
      <c r="IA212" s="2">
        <v>4402</v>
      </c>
      <c r="IB212" s="2">
        <v>4503</v>
      </c>
      <c r="IC212" s="2">
        <v>4561</v>
      </c>
      <c r="ID212" s="2">
        <v>4492</v>
      </c>
      <c r="IE212" s="2">
        <v>4502</v>
      </c>
      <c r="IF212" s="2">
        <v>4473</v>
      </c>
      <c r="IG212" s="2">
        <v>4428</v>
      </c>
      <c r="IH212" s="2">
        <v>4370</v>
      </c>
      <c r="II212" s="2">
        <v>4353</v>
      </c>
      <c r="IJ212" s="2">
        <v>4324</v>
      </c>
      <c r="IK212" s="2">
        <v>4290</v>
      </c>
      <c r="IL212" s="2">
        <v>4222</v>
      </c>
      <c r="IM212" s="2">
        <v>4207</v>
      </c>
      <c r="IN212" s="2">
        <v>4218</v>
      </c>
      <c r="IO212" s="2">
        <v>4194</v>
      </c>
      <c r="IP212" s="2">
        <v>4190</v>
      </c>
      <c r="IQ212" s="2">
        <v>4177</v>
      </c>
      <c r="IR212" s="2">
        <v>4148</v>
      </c>
      <c r="IS212" s="2">
        <v>4258</v>
      </c>
      <c r="IT212" s="2">
        <v>4249</v>
      </c>
    </row>
    <row r="213" spans="1:254">
      <c r="A213" s="62" t="s">
        <v>417</v>
      </c>
      <c r="B213" s="1" t="s">
        <v>418</v>
      </c>
      <c r="C213" s="54">
        <v>15205</v>
      </c>
      <c r="D213" s="16">
        <v>200</v>
      </c>
      <c r="E213" s="2">
        <v>15005</v>
      </c>
      <c r="F213" s="2">
        <v>15270</v>
      </c>
      <c r="G213" s="2">
        <v>13870</v>
      </c>
      <c r="H213" s="2">
        <v>13250</v>
      </c>
      <c r="I213" s="2">
        <v>13525</v>
      </c>
      <c r="J213" s="2">
        <v>11810</v>
      </c>
      <c r="K213" s="2">
        <v>11820</v>
      </c>
      <c r="L213" s="2">
        <v>12285</v>
      </c>
      <c r="M213" s="2">
        <v>13660</v>
      </c>
      <c r="N213" s="2">
        <v>14335</v>
      </c>
      <c r="O213" s="2">
        <v>15295</v>
      </c>
      <c r="P213" s="2">
        <v>15230</v>
      </c>
      <c r="Q213" s="2">
        <v>14070</v>
      </c>
      <c r="R213" s="2">
        <v>13410</v>
      </c>
      <c r="S213" s="2">
        <v>14715</v>
      </c>
      <c r="T213" s="2">
        <v>15595</v>
      </c>
      <c r="U213" s="2">
        <v>14880</v>
      </c>
      <c r="V213" s="2">
        <v>15120</v>
      </c>
      <c r="W213" s="2">
        <v>15925</v>
      </c>
      <c r="X213" s="2">
        <v>15575</v>
      </c>
      <c r="Y213" s="2">
        <v>14780</v>
      </c>
      <c r="Z213" s="2">
        <v>15620</v>
      </c>
      <c r="AA213" s="2">
        <v>16340</v>
      </c>
      <c r="AB213" s="2">
        <v>16400</v>
      </c>
      <c r="AC213" s="2">
        <v>17460</v>
      </c>
      <c r="AD213" s="2">
        <v>17965</v>
      </c>
      <c r="AE213" s="2">
        <v>17280</v>
      </c>
      <c r="AF213" s="2">
        <v>16635</v>
      </c>
      <c r="AG213" s="2">
        <v>16675</v>
      </c>
      <c r="AH213" s="2">
        <v>17705</v>
      </c>
      <c r="AI213" s="2">
        <v>17400</v>
      </c>
      <c r="AJ213" s="2">
        <v>18350</v>
      </c>
      <c r="AK213" s="2">
        <v>18340</v>
      </c>
      <c r="AL213" s="2">
        <v>18380</v>
      </c>
      <c r="AM213" s="2">
        <v>18250</v>
      </c>
      <c r="AN213" s="2">
        <v>17630</v>
      </c>
      <c r="AO213" s="2">
        <v>18000</v>
      </c>
      <c r="AP213" s="2">
        <v>17780</v>
      </c>
      <c r="AQ213" s="2">
        <v>16950</v>
      </c>
      <c r="AR213" s="2">
        <v>14505</v>
      </c>
      <c r="AS213" s="2">
        <v>15170</v>
      </c>
      <c r="AT213" s="2">
        <v>15630</v>
      </c>
      <c r="AU213" s="2">
        <v>15540</v>
      </c>
      <c r="AV213" s="2">
        <v>16765</v>
      </c>
      <c r="AW213" s="2">
        <v>17520</v>
      </c>
      <c r="AX213" s="2">
        <v>18660</v>
      </c>
      <c r="AY213" s="2">
        <v>16930</v>
      </c>
      <c r="AZ213" s="2">
        <v>17920</v>
      </c>
      <c r="BA213" s="2">
        <v>17840</v>
      </c>
      <c r="BB213" s="2">
        <v>17760</v>
      </c>
      <c r="BC213" s="2">
        <v>18955</v>
      </c>
      <c r="BD213" s="2">
        <v>18965</v>
      </c>
      <c r="BE213" s="2">
        <v>18510</v>
      </c>
      <c r="BF213" s="2">
        <v>17255</v>
      </c>
      <c r="BG213" s="2">
        <v>16160</v>
      </c>
      <c r="BH213" s="2">
        <v>15780</v>
      </c>
      <c r="BI213" s="2">
        <v>15805</v>
      </c>
      <c r="BJ213" s="2">
        <v>16690</v>
      </c>
      <c r="BK213" s="2">
        <v>17010</v>
      </c>
      <c r="BL213" s="2">
        <v>18050</v>
      </c>
      <c r="BM213" s="2">
        <v>17080</v>
      </c>
      <c r="BN213" s="2">
        <v>17165</v>
      </c>
      <c r="BO213" s="2">
        <v>16245</v>
      </c>
      <c r="BP213" s="2">
        <v>15180</v>
      </c>
      <c r="BQ213" s="2">
        <v>15010</v>
      </c>
      <c r="BR213" s="2">
        <v>13920</v>
      </c>
      <c r="BS213" s="2">
        <v>13820</v>
      </c>
      <c r="BT213" s="2">
        <v>13630</v>
      </c>
      <c r="BU213" s="2">
        <v>13725</v>
      </c>
      <c r="BV213" s="2">
        <v>13755</v>
      </c>
      <c r="BW213" s="2">
        <v>13475</v>
      </c>
      <c r="BX213" s="2">
        <v>13750</v>
      </c>
      <c r="BY213" s="2">
        <v>12710</v>
      </c>
      <c r="BZ213" s="2">
        <v>12440</v>
      </c>
      <c r="CA213" s="2">
        <v>12425</v>
      </c>
      <c r="CB213" s="2">
        <v>12945</v>
      </c>
      <c r="CC213" s="2">
        <v>12775</v>
      </c>
      <c r="CD213" s="2">
        <v>13440</v>
      </c>
      <c r="CE213" s="2">
        <v>12935</v>
      </c>
      <c r="CF213" s="2">
        <v>13350</v>
      </c>
      <c r="CG213" s="2">
        <v>12575</v>
      </c>
      <c r="CH213" s="2">
        <v>12610</v>
      </c>
      <c r="CI213" s="2">
        <v>11525</v>
      </c>
      <c r="CJ213" s="2">
        <v>11300</v>
      </c>
      <c r="CK213" s="2">
        <v>11010</v>
      </c>
      <c r="CL213" s="2">
        <v>10135</v>
      </c>
      <c r="CM213" s="2">
        <v>10280</v>
      </c>
      <c r="CN213" s="2">
        <v>9654</v>
      </c>
      <c r="CO213" s="2">
        <v>9960</v>
      </c>
      <c r="CP213" s="2">
        <v>10340</v>
      </c>
      <c r="CQ213" s="2">
        <v>10720</v>
      </c>
      <c r="CR213" s="2">
        <v>10690</v>
      </c>
      <c r="CS213" s="2">
        <v>10280</v>
      </c>
      <c r="CT213" s="2">
        <v>10160</v>
      </c>
      <c r="CU213" s="2">
        <v>10710</v>
      </c>
      <c r="CV213" s="2">
        <v>10900</v>
      </c>
      <c r="CW213" s="2">
        <v>10620</v>
      </c>
      <c r="CX213" s="2">
        <v>10750</v>
      </c>
      <c r="CY213" s="2">
        <v>10890</v>
      </c>
      <c r="CZ213" s="2">
        <v>11410</v>
      </c>
      <c r="DA213" s="2">
        <v>11600</v>
      </c>
      <c r="DB213" s="2">
        <v>10600</v>
      </c>
      <c r="DC213" s="2">
        <v>10220</v>
      </c>
      <c r="DD213" s="2">
        <v>11660</v>
      </c>
      <c r="DE213" s="2">
        <v>11760</v>
      </c>
      <c r="DF213" s="2">
        <v>11420</v>
      </c>
      <c r="DG213" s="2">
        <v>12490</v>
      </c>
      <c r="DH213" s="2">
        <v>11635</v>
      </c>
      <c r="DI213" s="2">
        <v>11135</v>
      </c>
      <c r="DJ213" s="2">
        <v>11240</v>
      </c>
      <c r="DK213" s="2">
        <v>11550</v>
      </c>
      <c r="DL213" s="2">
        <v>11340</v>
      </c>
      <c r="DM213" s="2">
        <v>10540</v>
      </c>
      <c r="DN213" s="2">
        <v>10525</v>
      </c>
      <c r="DO213" s="2">
        <v>10205</v>
      </c>
      <c r="DP213" s="2">
        <v>10055</v>
      </c>
      <c r="DQ213" s="2">
        <v>10085</v>
      </c>
      <c r="DR213" s="2">
        <v>9832</v>
      </c>
      <c r="DS213" s="2">
        <v>9800</v>
      </c>
      <c r="DT213" s="2">
        <v>9406</v>
      </c>
      <c r="DU213" s="2">
        <v>9106</v>
      </c>
      <c r="DV213" s="2">
        <v>8539</v>
      </c>
      <c r="DW213" s="2">
        <v>8761</v>
      </c>
      <c r="DX213" s="2">
        <v>9019</v>
      </c>
      <c r="DY213" s="2">
        <v>8972</v>
      </c>
      <c r="DZ213" s="2">
        <v>8683</v>
      </c>
      <c r="EA213" s="2">
        <v>8730</v>
      </c>
      <c r="EB213" s="2">
        <v>8751</v>
      </c>
      <c r="EC213" s="2">
        <v>8533</v>
      </c>
      <c r="ED213" s="2">
        <v>7960</v>
      </c>
      <c r="EE213" s="2">
        <v>7907</v>
      </c>
      <c r="EF213" s="2">
        <v>8112</v>
      </c>
      <c r="EG213" s="2">
        <v>8156</v>
      </c>
      <c r="EH213" s="2">
        <v>7617</v>
      </c>
      <c r="EI213" s="2">
        <v>7740</v>
      </c>
      <c r="EJ213" s="2">
        <v>7680</v>
      </c>
      <c r="EK213" s="2">
        <v>7110</v>
      </c>
      <c r="EL213" s="2">
        <v>6781</v>
      </c>
      <c r="EM213" s="2">
        <v>6760</v>
      </c>
      <c r="EN213" s="2">
        <v>6751</v>
      </c>
      <c r="EO213" s="2">
        <v>6713</v>
      </c>
      <c r="EP213" s="2">
        <v>6812</v>
      </c>
      <c r="EQ213" s="2">
        <v>6950</v>
      </c>
      <c r="ER213" s="2">
        <v>6688</v>
      </c>
      <c r="ES213" s="2">
        <v>6635</v>
      </c>
      <c r="ET213" s="2">
        <v>6511</v>
      </c>
      <c r="EU213" s="2">
        <v>6600</v>
      </c>
      <c r="EV213" s="2">
        <v>6537</v>
      </c>
      <c r="EW213" s="2">
        <v>6515</v>
      </c>
      <c r="EX213" s="2">
        <v>6422</v>
      </c>
      <c r="EY213" s="2">
        <v>6389</v>
      </c>
      <c r="EZ213" s="2">
        <v>6193</v>
      </c>
      <c r="FA213" s="2">
        <v>5884</v>
      </c>
      <c r="FB213" s="2">
        <v>5780</v>
      </c>
      <c r="FC213" s="2">
        <v>5957</v>
      </c>
      <c r="FD213" s="2">
        <v>5981</v>
      </c>
      <c r="FE213" s="2">
        <v>6180</v>
      </c>
      <c r="FF213" s="2">
        <v>6244</v>
      </c>
      <c r="FG213" s="2">
        <v>6290</v>
      </c>
      <c r="FH213" s="2">
        <v>6257</v>
      </c>
      <c r="FI213" s="2">
        <v>6080</v>
      </c>
      <c r="FJ213" s="2">
        <v>6018</v>
      </c>
      <c r="FK213" s="2">
        <v>6130</v>
      </c>
      <c r="FL213" s="2">
        <v>6145</v>
      </c>
      <c r="FM213" s="2">
        <v>6187</v>
      </c>
      <c r="FN213" s="2">
        <v>6249</v>
      </c>
      <c r="FO213" s="2">
        <v>6305</v>
      </c>
      <c r="FP213" s="2">
        <v>6212</v>
      </c>
      <c r="FQ213" s="2">
        <v>5987</v>
      </c>
      <c r="FR213" s="2">
        <v>5645</v>
      </c>
      <c r="FS213" s="2">
        <v>5531</v>
      </c>
      <c r="FT213" s="2">
        <v>5583</v>
      </c>
      <c r="FU213" s="2">
        <v>6014</v>
      </c>
      <c r="FV213" s="2">
        <v>5572</v>
      </c>
      <c r="FW213" s="2">
        <v>5736</v>
      </c>
      <c r="FX213" s="2">
        <v>5943</v>
      </c>
      <c r="FY213" s="2">
        <v>5780</v>
      </c>
      <c r="FZ213" s="2">
        <v>5838</v>
      </c>
      <c r="GA213" s="2">
        <v>5637</v>
      </c>
      <c r="GB213" s="2">
        <v>5677</v>
      </c>
      <c r="GC213" s="2">
        <v>5696</v>
      </c>
      <c r="GD213" s="2">
        <v>5641</v>
      </c>
      <c r="GE213" s="2">
        <v>5724</v>
      </c>
      <c r="GF213" s="2">
        <v>5413</v>
      </c>
      <c r="GG213" s="2">
        <v>5865</v>
      </c>
      <c r="GH213" s="2">
        <v>5832</v>
      </c>
      <c r="GI213" s="2">
        <v>5782</v>
      </c>
      <c r="GJ213" s="2">
        <v>5862</v>
      </c>
      <c r="GK213" s="2">
        <v>5877</v>
      </c>
      <c r="GL213" s="2">
        <v>5925</v>
      </c>
      <c r="GM213" s="2">
        <v>5800</v>
      </c>
      <c r="GN213" s="2">
        <v>5644</v>
      </c>
      <c r="GO213" s="2">
        <v>5771</v>
      </c>
      <c r="GP213" s="2">
        <v>5881</v>
      </c>
      <c r="GQ213" s="2">
        <v>5802</v>
      </c>
      <c r="GR213" s="2">
        <v>5794</v>
      </c>
      <c r="GS213" s="2">
        <v>5842</v>
      </c>
      <c r="GT213" s="2">
        <v>5754</v>
      </c>
      <c r="GU213" s="2">
        <v>5685</v>
      </c>
      <c r="GV213" s="2">
        <v>5812</v>
      </c>
      <c r="GW213" s="2">
        <v>5967</v>
      </c>
      <c r="GX213" s="2">
        <v>5757</v>
      </c>
      <c r="GY213" s="2">
        <v>5900</v>
      </c>
      <c r="GZ213" s="2">
        <v>5702</v>
      </c>
      <c r="HA213" s="2">
        <v>5400</v>
      </c>
      <c r="HB213" s="2">
        <v>5192</v>
      </c>
      <c r="HC213" s="2">
        <v>4968</v>
      </c>
      <c r="HD213" s="2">
        <v>4977</v>
      </c>
      <c r="HE213" s="2">
        <v>5002</v>
      </c>
      <c r="HF213" s="2">
        <v>5047</v>
      </c>
      <c r="HG213" s="2">
        <v>5230</v>
      </c>
      <c r="HH213" s="2">
        <v>5272</v>
      </c>
      <c r="HI213" s="2">
        <v>5133</v>
      </c>
      <c r="HJ213" s="2">
        <v>4998</v>
      </c>
      <c r="HK213" s="2">
        <v>4894</v>
      </c>
      <c r="HL213" s="2">
        <v>4622</v>
      </c>
      <c r="HM213" s="2">
        <v>4673</v>
      </c>
      <c r="HN213" s="2">
        <v>4347</v>
      </c>
      <c r="HO213" s="2">
        <v>4165</v>
      </c>
      <c r="HP213" s="2">
        <v>4068</v>
      </c>
      <c r="HQ213" s="2">
        <v>4093</v>
      </c>
      <c r="HR213" s="2">
        <v>3945</v>
      </c>
      <c r="HS213" s="2">
        <v>3794</v>
      </c>
      <c r="HT213" s="2">
        <v>3731</v>
      </c>
      <c r="HU213" s="2">
        <v>3759</v>
      </c>
      <c r="HV213" s="2">
        <v>3832</v>
      </c>
      <c r="HW213" s="2">
        <v>3771</v>
      </c>
      <c r="HX213" s="2">
        <v>3855</v>
      </c>
      <c r="HY213" s="2">
        <v>3910</v>
      </c>
      <c r="HZ213" s="2">
        <v>3909</v>
      </c>
      <c r="IA213" s="2">
        <v>3851</v>
      </c>
      <c r="IB213" s="2">
        <v>3850</v>
      </c>
      <c r="IC213" s="2">
        <v>3767</v>
      </c>
      <c r="ID213" s="2">
        <v>3703</v>
      </c>
      <c r="IE213" s="2">
        <v>3667</v>
      </c>
      <c r="IF213" s="2">
        <v>3729</v>
      </c>
      <c r="IG213" s="2">
        <v>3588</v>
      </c>
      <c r="IH213" s="2">
        <v>3553</v>
      </c>
      <c r="II213" s="2">
        <v>3524</v>
      </c>
      <c r="IJ213" s="2">
        <v>3484</v>
      </c>
      <c r="IK213" s="2">
        <v>3472</v>
      </c>
      <c r="IL213" s="2">
        <v>3562</v>
      </c>
      <c r="IM213" s="2">
        <v>3595</v>
      </c>
      <c r="IN213" s="2">
        <v>3557</v>
      </c>
      <c r="IO213" s="2">
        <v>3575</v>
      </c>
      <c r="IP213" s="2">
        <v>3516</v>
      </c>
      <c r="IQ213" s="2">
        <v>3631</v>
      </c>
      <c r="IR213" s="2">
        <v>3641</v>
      </c>
      <c r="IS213" s="2">
        <v>3620</v>
      </c>
      <c r="IT213" s="2">
        <v>3610</v>
      </c>
    </row>
    <row r="214" spans="1:254">
      <c r="A214" s="62" t="s">
        <v>419</v>
      </c>
      <c r="B214" s="1" t="s">
        <v>420</v>
      </c>
      <c r="C214" s="54">
        <v>864</v>
      </c>
      <c r="D214" s="16">
        <v>-53</v>
      </c>
      <c r="E214" s="2">
        <v>917</v>
      </c>
      <c r="F214" s="2">
        <v>919</v>
      </c>
      <c r="G214" s="2">
        <v>907</v>
      </c>
      <c r="H214" s="2">
        <v>884</v>
      </c>
      <c r="I214" s="2">
        <v>915</v>
      </c>
      <c r="J214" s="2">
        <v>911</v>
      </c>
      <c r="K214" s="2">
        <v>955</v>
      </c>
      <c r="L214" s="2">
        <v>978</v>
      </c>
      <c r="M214" s="2">
        <v>1003</v>
      </c>
      <c r="N214" s="2">
        <v>980</v>
      </c>
      <c r="O214" s="2">
        <v>965</v>
      </c>
      <c r="P214" s="2">
        <v>974</v>
      </c>
      <c r="Q214" s="2">
        <v>970</v>
      </c>
      <c r="R214" s="2">
        <v>971</v>
      </c>
      <c r="S214" s="2">
        <v>1017</v>
      </c>
      <c r="T214" s="2">
        <v>974</v>
      </c>
      <c r="U214" s="2">
        <v>945</v>
      </c>
      <c r="V214" s="2">
        <v>910</v>
      </c>
      <c r="W214" s="2">
        <v>917</v>
      </c>
      <c r="X214" s="2">
        <v>929</v>
      </c>
      <c r="Y214" s="2">
        <v>933</v>
      </c>
      <c r="Z214" s="2">
        <v>964</v>
      </c>
      <c r="AA214" s="2">
        <v>959</v>
      </c>
      <c r="AB214" s="2">
        <v>967</v>
      </c>
      <c r="AC214" s="2">
        <v>962</v>
      </c>
      <c r="AD214" s="2">
        <v>940</v>
      </c>
      <c r="AE214" s="2">
        <v>974</v>
      </c>
      <c r="AF214" s="2">
        <v>937</v>
      </c>
      <c r="AG214" s="2">
        <v>882</v>
      </c>
      <c r="AH214" s="2">
        <v>879</v>
      </c>
      <c r="AI214" s="2">
        <v>888</v>
      </c>
      <c r="AJ214" s="2">
        <v>893</v>
      </c>
      <c r="AK214" s="2">
        <v>834</v>
      </c>
      <c r="AL214" s="2">
        <v>812</v>
      </c>
      <c r="AM214" s="2">
        <v>831</v>
      </c>
      <c r="AN214" s="2">
        <v>857</v>
      </c>
      <c r="AO214" s="2">
        <v>865</v>
      </c>
      <c r="AP214" s="2">
        <v>885</v>
      </c>
      <c r="AQ214" s="2">
        <v>888</v>
      </c>
      <c r="AR214" s="2">
        <v>874</v>
      </c>
      <c r="AS214" s="2">
        <v>884</v>
      </c>
      <c r="AT214" s="2">
        <v>912</v>
      </c>
      <c r="AU214" s="2">
        <v>988</v>
      </c>
      <c r="AV214" s="2">
        <v>945</v>
      </c>
      <c r="AW214" s="2">
        <v>966</v>
      </c>
      <c r="AX214" s="2">
        <v>1018</v>
      </c>
      <c r="AY214" s="2">
        <v>1105</v>
      </c>
      <c r="AZ214" s="2">
        <v>1137</v>
      </c>
      <c r="BA214" s="2">
        <v>1201</v>
      </c>
      <c r="BB214" s="2">
        <v>1159</v>
      </c>
      <c r="BC214" s="2">
        <v>1264</v>
      </c>
      <c r="BD214" s="2">
        <v>1242</v>
      </c>
      <c r="BE214" s="2">
        <v>1291</v>
      </c>
      <c r="BF214" s="2">
        <v>1316</v>
      </c>
      <c r="BG214" s="2">
        <v>1233</v>
      </c>
      <c r="BH214" s="2">
        <v>1245</v>
      </c>
      <c r="BI214" s="2">
        <v>1293</v>
      </c>
      <c r="BJ214" s="2">
        <v>1262</v>
      </c>
      <c r="BK214" s="2">
        <v>1287</v>
      </c>
      <c r="BL214" s="2">
        <v>1242</v>
      </c>
      <c r="BM214" s="2">
        <v>1188</v>
      </c>
      <c r="BN214" s="2">
        <v>1209</v>
      </c>
      <c r="BO214" s="2">
        <v>1160</v>
      </c>
      <c r="BP214" s="2">
        <v>1129</v>
      </c>
      <c r="BQ214" s="2">
        <v>1103</v>
      </c>
      <c r="BR214" s="2">
        <v>1089</v>
      </c>
      <c r="BS214" s="2">
        <v>1100</v>
      </c>
      <c r="BT214" s="2">
        <v>1078</v>
      </c>
      <c r="BU214" s="2">
        <v>1005</v>
      </c>
      <c r="BV214" s="2">
        <v>991</v>
      </c>
      <c r="BW214" s="2">
        <v>957</v>
      </c>
      <c r="BX214" s="2">
        <v>947</v>
      </c>
      <c r="BY214" s="2">
        <v>977</v>
      </c>
      <c r="BZ214" s="2">
        <v>997</v>
      </c>
      <c r="CA214" s="2">
        <v>1008</v>
      </c>
      <c r="CB214" s="2">
        <v>1059</v>
      </c>
      <c r="CC214" s="2">
        <v>1016</v>
      </c>
      <c r="CD214" s="2">
        <v>977</v>
      </c>
      <c r="CE214" s="2">
        <v>952</v>
      </c>
      <c r="CF214" s="2">
        <v>935</v>
      </c>
      <c r="CG214" s="2">
        <v>927</v>
      </c>
      <c r="CH214" s="2">
        <v>917</v>
      </c>
      <c r="CI214" s="2">
        <v>855</v>
      </c>
      <c r="CJ214" s="2">
        <v>905</v>
      </c>
      <c r="CK214" s="2">
        <v>901</v>
      </c>
      <c r="CL214" s="2">
        <v>868</v>
      </c>
      <c r="CM214" s="2">
        <v>860</v>
      </c>
      <c r="CN214" s="2">
        <v>838</v>
      </c>
      <c r="CO214" s="2">
        <v>789</v>
      </c>
      <c r="CP214" s="2">
        <v>780</v>
      </c>
      <c r="CQ214" s="2">
        <v>769</v>
      </c>
      <c r="CR214" s="2">
        <v>769</v>
      </c>
      <c r="CS214" s="2">
        <v>736</v>
      </c>
      <c r="CT214" s="2">
        <v>704</v>
      </c>
      <c r="CU214" s="2">
        <v>757</v>
      </c>
      <c r="CV214" s="2">
        <v>816</v>
      </c>
      <c r="CW214" s="2">
        <v>802</v>
      </c>
      <c r="CX214" s="2">
        <v>794</v>
      </c>
      <c r="CY214" s="2">
        <v>709</v>
      </c>
      <c r="CZ214" s="2">
        <v>713</v>
      </c>
      <c r="DA214" s="2">
        <v>720</v>
      </c>
      <c r="DB214" s="2">
        <v>688</v>
      </c>
      <c r="DC214" s="2">
        <v>651</v>
      </c>
      <c r="DD214" s="2">
        <v>685</v>
      </c>
      <c r="DE214" s="2">
        <v>683</v>
      </c>
      <c r="DF214" s="2">
        <v>650</v>
      </c>
      <c r="DG214" s="2">
        <v>688</v>
      </c>
      <c r="DH214" s="2">
        <v>714</v>
      </c>
      <c r="DI214" s="2">
        <v>700</v>
      </c>
      <c r="DJ214" s="2">
        <v>697</v>
      </c>
      <c r="DK214" s="2">
        <v>688</v>
      </c>
      <c r="DL214" s="2">
        <v>707</v>
      </c>
      <c r="DM214" s="2">
        <v>720</v>
      </c>
      <c r="DN214" s="2">
        <v>753</v>
      </c>
      <c r="DO214" s="2">
        <v>742</v>
      </c>
      <c r="DP214" s="2">
        <v>717</v>
      </c>
      <c r="DQ214" s="2">
        <v>711</v>
      </c>
      <c r="DR214" s="2">
        <v>712</v>
      </c>
      <c r="DS214" s="2">
        <v>739</v>
      </c>
      <c r="DT214" s="2">
        <v>730</v>
      </c>
      <c r="DU214" s="2">
        <v>718</v>
      </c>
      <c r="DV214" s="2">
        <v>668</v>
      </c>
      <c r="DW214" s="2">
        <v>693</v>
      </c>
      <c r="DX214" s="2">
        <v>683</v>
      </c>
      <c r="DY214" s="2">
        <v>679</v>
      </c>
      <c r="DZ214" s="2">
        <v>671</v>
      </c>
      <c r="EA214" s="2">
        <v>675</v>
      </c>
      <c r="EB214" s="2">
        <v>668</v>
      </c>
      <c r="EC214" s="2">
        <v>672</v>
      </c>
      <c r="ED214" s="2">
        <v>684</v>
      </c>
      <c r="EE214" s="2">
        <v>696</v>
      </c>
      <c r="EF214" s="2">
        <v>716</v>
      </c>
      <c r="EG214" s="2">
        <v>720</v>
      </c>
      <c r="EH214" s="2">
        <v>707</v>
      </c>
      <c r="EI214" s="2">
        <v>716</v>
      </c>
      <c r="EJ214" s="2">
        <v>715</v>
      </c>
      <c r="EK214" s="2">
        <v>702</v>
      </c>
      <c r="EL214" s="2">
        <v>684</v>
      </c>
      <c r="EM214" s="2">
        <v>659</v>
      </c>
      <c r="EN214" s="2">
        <v>656</v>
      </c>
      <c r="EO214" s="2">
        <v>667</v>
      </c>
      <c r="EP214" s="2">
        <v>653</v>
      </c>
      <c r="EQ214" s="2">
        <v>657</v>
      </c>
      <c r="ER214" s="2">
        <v>658</v>
      </c>
      <c r="ES214" s="2">
        <v>656</v>
      </c>
      <c r="ET214" s="2">
        <v>683</v>
      </c>
      <c r="EU214" s="2">
        <v>678</v>
      </c>
      <c r="EV214" s="2">
        <v>681</v>
      </c>
      <c r="EW214" s="2">
        <v>679</v>
      </c>
      <c r="EX214" s="2">
        <v>653</v>
      </c>
      <c r="EY214" s="2">
        <v>647</v>
      </c>
      <c r="EZ214" s="2">
        <v>655</v>
      </c>
      <c r="FA214" s="2">
        <v>641</v>
      </c>
      <c r="FB214" s="2">
        <v>616</v>
      </c>
      <c r="FC214" s="2">
        <v>617</v>
      </c>
      <c r="FD214" s="2">
        <v>625</v>
      </c>
      <c r="FE214" s="2">
        <v>627</v>
      </c>
      <c r="FF214" s="2">
        <v>652</v>
      </c>
      <c r="FG214" s="2">
        <v>663</v>
      </c>
      <c r="FH214" s="2">
        <v>694</v>
      </c>
      <c r="FI214" s="2">
        <v>699</v>
      </c>
      <c r="FJ214" s="2">
        <v>702</v>
      </c>
      <c r="FK214" s="2">
        <v>706</v>
      </c>
      <c r="FL214" s="2">
        <v>713</v>
      </c>
      <c r="FM214" s="2">
        <v>719</v>
      </c>
      <c r="FN214" s="2">
        <v>740</v>
      </c>
      <c r="FO214" s="2">
        <v>764</v>
      </c>
      <c r="FP214" s="2">
        <v>785</v>
      </c>
      <c r="FQ214" s="2">
        <v>785</v>
      </c>
      <c r="FR214" s="2">
        <v>780</v>
      </c>
      <c r="FS214" s="2">
        <v>762</v>
      </c>
      <c r="FT214" s="2">
        <v>750</v>
      </c>
      <c r="FU214" s="2">
        <v>765</v>
      </c>
      <c r="FV214" s="2">
        <v>770</v>
      </c>
      <c r="FW214" s="2">
        <v>780</v>
      </c>
      <c r="FX214" s="2">
        <v>772</v>
      </c>
      <c r="FY214" s="2">
        <v>771</v>
      </c>
      <c r="FZ214" s="2">
        <v>786</v>
      </c>
      <c r="GA214" s="2">
        <v>798</v>
      </c>
      <c r="GB214" s="2">
        <v>807</v>
      </c>
      <c r="GC214" s="2">
        <v>810</v>
      </c>
      <c r="GD214" s="2">
        <v>812</v>
      </c>
      <c r="GE214" s="2">
        <v>819</v>
      </c>
      <c r="GF214" s="2">
        <v>791</v>
      </c>
      <c r="GG214" s="2">
        <v>823</v>
      </c>
      <c r="GH214" s="2">
        <v>819</v>
      </c>
      <c r="GI214" s="2">
        <v>817</v>
      </c>
      <c r="GJ214" s="2">
        <v>813</v>
      </c>
      <c r="GK214" s="2">
        <v>844</v>
      </c>
      <c r="GL214" s="2">
        <v>861</v>
      </c>
      <c r="GM214" s="2">
        <v>850</v>
      </c>
      <c r="GN214" s="2">
        <v>878</v>
      </c>
      <c r="GO214" s="2">
        <v>894</v>
      </c>
      <c r="GP214" s="2">
        <v>910</v>
      </c>
      <c r="GQ214" s="2">
        <v>913</v>
      </c>
      <c r="GR214" s="2">
        <v>913</v>
      </c>
      <c r="GS214" s="2">
        <v>939</v>
      </c>
      <c r="GT214" s="2">
        <v>889</v>
      </c>
      <c r="GU214" s="2">
        <v>854</v>
      </c>
      <c r="GV214" s="2">
        <v>873</v>
      </c>
      <c r="GW214" s="2">
        <v>866</v>
      </c>
      <c r="GX214" s="2">
        <v>856</v>
      </c>
      <c r="GY214" s="2">
        <v>841</v>
      </c>
      <c r="GZ214" s="2">
        <v>805</v>
      </c>
      <c r="HA214" s="2">
        <v>896</v>
      </c>
      <c r="HB214" s="2">
        <v>884</v>
      </c>
      <c r="HC214" s="2">
        <v>897</v>
      </c>
      <c r="HD214" s="2">
        <v>925</v>
      </c>
      <c r="HE214" s="2">
        <v>937</v>
      </c>
      <c r="HF214" s="2">
        <v>964</v>
      </c>
      <c r="HG214" s="2">
        <v>948</v>
      </c>
      <c r="HH214" s="2">
        <v>938</v>
      </c>
      <c r="HI214" s="2">
        <v>958</v>
      </c>
      <c r="HJ214" s="2">
        <v>942</v>
      </c>
      <c r="HK214" s="2">
        <v>932</v>
      </c>
      <c r="HL214" s="2">
        <v>944</v>
      </c>
      <c r="HM214" s="2">
        <v>962</v>
      </c>
      <c r="HN214" s="2">
        <v>900</v>
      </c>
      <c r="HO214" s="2">
        <v>902</v>
      </c>
      <c r="HP214" s="2">
        <v>907</v>
      </c>
      <c r="HQ214" s="2">
        <v>933</v>
      </c>
      <c r="HR214" s="2">
        <v>912</v>
      </c>
      <c r="HS214" s="2">
        <v>881</v>
      </c>
      <c r="HT214" s="2">
        <v>837</v>
      </c>
      <c r="HU214" s="2">
        <v>837</v>
      </c>
      <c r="HV214" s="2">
        <v>855</v>
      </c>
      <c r="HW214" s="2">
        <v>851</v>
      </c>
      <c r="HX214" s="2">
        <v>853</v>
      </c>
      <c r="HY214" s="2">
        <v>865</v>
      </c>
      <c r="HZ214" s="2">
        <v>875</v>
      </c>
      <c r="IA214" s="2">
        <v>839</v>
      </c>
      <c r="IB214" s="2">
        <v>860</v>
      </c>
      <c r="IC214" s="2">
        <v>840</v>
      </c>
      <c r="ID214" s="2">
        <v>836</v>
      </c>
      <c r="IE214" s="2">
        <v>818</v>
      </c>
      <c r="IF214" s="2">
        <v>806</v>
      </c>
      <c r="IG214" s="2">
        <v>812</v>
      </c>
      <c r="IH214" s="2">
        <v>800</v>
      </c>
      <c r="II214" s="2">
        <v>786</v>
      </c>
      <c r="IJ214" s="2">
        <v>788</v>
      </c>
      <c r="IK214" s="2">
        <v>778</v>
      </c>
      <c r="IL214" s="2">
        <v>805</v>
      </c>
      <c r="IM214" s="2">
        <v>724</v>
      </c>
      <c r="IN214" s="2">
        <v>734</v>
      </c>
      <c r="IO214" s="2">
        <v>723</v>
      </c>
      <c r="IP214" s="2">
        <v>713</v>
      </c>
      <c r="IQ214" s="2">
        <v>691</v>
      </c>
      <c r="IR214" s="2">
        <v>709</v>
      </c>
      <c r="IS214" s="2">
        <v>706</v>
      </c>
      <c r="IT214" s="2">
        <v>721</v>
      </c>
    </row>
    <row r="215" spans="1:254">
      <c r="A215" s="62" t="s">
        <v>421</v>
      </c>
      <c r="B215" s="1" t="s">
        <v>422</v>
      </c>
      <c r="C215" s="54">
        <v>4259</v>
      </c>
      <c r="D215" s="16">
        <v>-86</v>
      </c>
      <c r="E215" s="2">
        <v>4345</v>
      </c>
      <c r="F215" s="2">
        <v>4385</v>
      </c>
      <c r="G215" s="2">
        <v>4130</v>
      </c>
      <c r="H215" s="2">
        <v>4159</v>
      </c>
      <c r="I215" s="2">
        <v>4284</v>
      </c>
      <c r="J215" s="2">
        <v>3364</v>
      </c>
      <c r="K215" s="2">
        <v>3430</v>
      </c>
      <c r="L215" s="2">
        <v>3592</v>
      </c>
      <c r="M215" s="2">
        <v>3830</v>
      </c>
      <c r="N215" s="2">
        <v>3843</v>
      </c>
      <c r="O215" s="2">
        <v>4008</v>
      </c>
      <c r="P215" s="2">
        <v>4075</v>
      </c>
      <c r="Q215" s="2">
        <v>3911</v>
      </c>
      <c r="R215" s="2">
        <v>3900</v>
      </c>
      <c r="S215" s="2">
        <v>4194</v>
      </c>
      <c r="T215" s="2">
        <v>4178</v>
      </c>
      <c r="U215" s="2">
        <v>4093</v>
      </c>
      <c r="V215" s="2">
        <v>4354</v>
      </c>
      <c r="W215" s="2">
        <v>4476</v>
      </c>
      <c r="X215" s="2">
        <v>4376</v>
      </c>
      <c r="Y215" s="2">
        <v>4250</v>
      </c>
      <c r="Z215" s="2">
        <v>4353</v>
      </c>
      <c r="AA215" s="2">
        <v>4493</v>
      </c>
      <c r="AB215" s="2">
        <v>4362</v>
      </c>
      <c r="AC215" s="2">
        <v>4456</v>
      </c>
      <c r="AD215" s="2">
        <v>4580</v>
      </c>
      <c r="AE215" s="2">
        <v>4366</v>
      </c>
      <c r="AF215" s="2">
        <v>4275</v>
      </c>
      <c r="AG215" s="2">
        <v>4451</v>
      </c>
      <c r="AH215" s="2">
        <v>4455</v>
      </c>
      <c r="AI215" s="2">
        <v>4195</v>
      </c>
      <c r="AJ215" s="2">
        <v>4220</v>
      </c>
      <c r="AK215" s="2">
        <v>4376</v>
      </c>
      <c r="AL215" s="2">
        <v>4326</v>
      </c>
      <c r="AM215" s="2">
        <v>4216</v>
      </c>
      <c r="AN215" s="2">
        <v>4152</v>
      </c>
      <c r="AO215" s="2">
        <v>3993</v>
      </c>
      <c r="AP215" s="2">
        <v>3914</v>
      </c>
      <c r="AQ215" s="2">
        <v>3762</v>
      </c>
      <c r="AR215" s="2">
        <v>3571</v>
      </c>
      <c r="AS215" s="2">
        <v>3712</v>
      </c>
      <c r="AT215" s="2">
        <v>3672</v>
      </c>
      <c r="AU215" s="2">
        <v>3431</v>
      </c>
      <c r="AV215" s="2">
        <v>3638</v>
      </c>
      <c r="AW215" s="2">
        <v>3633</v>
      </c>
      <c r="AX215" s="2">
        <v>3680</v>
      </c>
      <c r="AY215" s="2">
        <v>3487</v>
      </c>
      <c r="AZ215" s="2">
        <v>3551</v>
      </c>
      <c r="BA215" s="2">
        <v>3529</v>
      </c>
      <c r="BB215" s="2">
        <v>3416</v>
      </c>
      <c r="BC215" s="2">
        <v>3544</v>
      </c>
      <c r="BD215" s="2">
        <v>3538</v>
      </c>
      <c r="BE215" s="2">
        <v>3491</v>
      </c>
      <c r="BF215" s="2">
        <v>3420</v>
      </c>
      <c r="BG215" s="2">
        <v>3214</v>
      </c>
      <c r="BH215" s="2">
        <v>3183</v>
      </c>
      <c r="BI215" s="2">
        <v>3300</v>
      </c>
      <c r="BJ215" s="2">
        <v>3221</v>
      </c>
      <c r="BK215" s="2">
        <v>3263</v>
      </c>
      <c r="BL215" s="2">
        <v>3295</v>
      </c>
      <c r="BM215" s="2">
        <v>3121</v>
      </c>
      <c r="BN215" s="2">
        <v>3333</v>
      </c>
      <c r="BO215" s="2">
        <v>3221</v>
      </c>
      <c r="BP215" s="2">
        <v>3222</v>
      </c>
      <c r="BQ215" s="2">
        <v>3297</v>
      </c>
      <c r="BR215" s="2">
        <v>3232</v>
      </c>
      <c r="BS215" s="2">
        <v>3071</v>
      </c>
      <c r="BT215" s="2">
        <v>3036</v>
      </c>
      <c r="BU215" s="2">
        <v>2931</v>
      </c>
      <c r="BV215" s="2">
        <v>2836.5</v>
      </c>
      <c r="BW215" s="2">
        <v>2877</v>
      </c>
      <c r="BX215" s="2">
        <v>2957.5</v>
      </c>
      <c r="BY215" s="2">
        <v>2999</v>
      </c>
      <c r="BZ215" s="2">
        <v>2880</v>
      </c>
      <c r="CA215" s="2">
        <v>2897</v>
      </c>
      <c r="CB215" s="2">
        <v>2927.5</v>
      </c>
      <c r="CC215" s="2">
        <v>2889.5</v>
      </c>
      <c r="CD215" s="2">
        <v>2870</v>
      </c>
      <c r="CE215" s="2">
        <v>2810</v>
      </c>
      <c r="CF215" s="2">
        <v>2855</v>
      </c>
      <c r="CG215" s="2">
        <v>2832</v>
      </c>
      <c r="CH215" s="2">
        <v>2935.5</v>
      </c>
      <c r="CI215" s="2">
        <v>2785</v>
      </c>
      <c r="CJ215" s="2">
        <v>2716</v>
      </c>
      <c r="CK215" s="2">
        <v>2712</v>
      </c>
      <c r="CL215" s="2">
        <v>2715.5</v>
      </c>
      <c r="CM215" s="2">
        <v>2695.5</v>
      </c>
      <c r="CN215" s="2">
        <v>2533</v>
      </c>
      <c r="CO215" s="2">
        <v>2543.5</v>
      </c>
      <c r="CP215" s="2">
        <v>2658</v>
      </c>
      <c r="CQ215" s="2">
        <v>2631.5</v>
      </c>
      <c r="CR215" s="2">
        <v>2605</v>
      </c>
      <c r="CS215" s="2">
        <v>2533</v>
      </c>
      <c r="CT215" s="2">
        <v>2438</v>
      </c>
      <c r="CU215" s="2">
        <v>2577.5</v>
      </c>
      <c r="CV215" s="2">
        <v>2604</v>
      </c>
      <c r="CW215" s="2">
        <v>2582.5</v>
      </c>
      <c r="CX215" s="2">
        <v>2540</v>
      </c>
      <c r="CY215" s="2">
        <v>2560</v>
      </c>
      <c r="CZ215" s="2">
        <v>2582</v>
      </c>
      <c r="DA215" s="2">
        <v>2555.5</v>
      </c>
      <c r="DB215" s="2">
        <v>2440.5</v>
      </c>
      <c r="DC215" s="2">
        <v>2294</v>
      </c>
      <c r="DD215" s="2">
        <v>2409.5</v>
      </c>
      <c r="DE215" s="2">
        <v>2429</v>
      </c>
      <c r="DF215" s="2">
        <v>2330</v>
      </c>
      <c r="DG215" s="2">
        <v>2422</v>
      </c>
      <c r="DH215" s="2">
        <v>2483.5</v>
      </c>
      <c r="DI215" s="2">
        <v>2514.5</v>
      </c>
      <c r="DJ215" s="2">
        <v>2516</v>
      </c>
      <c r="DK215" s="2">
        <v>2472</v>
      </c>
      <c r="DL215" s="2">
        <v>2445</v>
      </c>
      <c r="DM215" s="2">
        <v>2457</v>
      </c>
      <c r="DN215" s="2">
        <v>2465.5</v>
      </c>
      <c r="DO215" s="2">
        <v>2389</v>
      </c>
      <c r="DP215" s="2">
        <v>2330</v>
      </c>
      <c r="DQ215" s="2">
        <v>2384</v>
      </c>
      <c r="DR215" s="2">
        <v>2430</v>
      </c>
      <c r="DS215" s="2">
        <v>2522</v>
      </c>
      <c r="DT215" s="2">
        <v>2476</v>
      </c>
      <c r="DU215" s="2">
        <v>2462</v>
      </c>
      <c r="DV215" s="2">
        <v>2335</v>
      </c>
      <c r="DW215" s="2">
        <v>2352</v>
      </c>
      <c r="DX215" s="2">
        <v>2151</v>
      </c>
      <c r="DY215" s="2">
        <v>2137</v>
      </c>
      <c r="DZ215" s="2">
        <v>2067</v>
      </c>
      <c r="EA215" s="2">
        <v>2110.5</v>
      </c>
      <c r="EB215" s="2">
        <v>2099</v>
      </c>
      <c r="EC215" s="2">
        <v>2115.5</v>
      </c>
      <c r="ED215" s="2">
        <v>2146</v>
      </c>
      <c r="EE215" s="2">
        <v>2166</v>
      </c>
      <c r="EF215" s="2">
        <v>2280</v>
      </c>
      <c r="EG215" s="2">
        <v>2285</v>
      </c>
      <c r="EH215" s="2">
        <v>2238.5</v>
      </c>
      <c r="EI215" s="2">
        <v>2275.5</v>
      </c>
      <c r="EJ215" s="2">
        <v>2215</v>
      </c>
      <c r="EK215" s="2">
        <v>2206</v>
      </c>
      <c r="EL215" s="2">
        <v>2161.5</v>
      </c>
      <c r="EM215" s="2">
        <v>2142.5</v>
      </c>
      <c r="EN215" s="2">
        <v>2115</v>
      </c>
      <c r="EO215" s="2">
        <v>2004</v>
      </c>
      <c r="EP215" s="2">
        <v>2003</v>
      </c>
      <c r="EQ215" s="2">
        <v>2058.5</v>
      </c>
      <c r="ER215" s="2">
        <v>2086</v>
      </c>
      <c r="ES215" s="2">
        <v>2069.5</v>
      </c>
      <c r="ET215" s="2">
        <v>2023.5</v>
      </c>
      <c r="EU215" s="2">
        <v>2032</v>
      </c>
      <c r="EV215" s="2">
        <v>2075</v>
      </c>
      <c r="EW215" s="2">
        <v>2068</v>
      </c>
      <c r="EX215" s="2">
        <v>2033.5</v>
      </c>
      <c r="EY215" s="2">
        <v>1988</v>
      </c>
      <c r="EZ215" s="2">
        <v>1981</v>
      </c>
      <c r="FA215" s="2">
        <v>1940.5</v>
      </c>
      <c r="FB215" s="2">
        <v>1961.5</v>
      </c>
      <c r="FC215" s="2">
        <v>1973.5</v>
      </c>
      <c r="FD215" s="2">
        <v>2050</v>
      </c>
      <c r="FE215" s="2">
        <v>2112</v>
      </c>
      <c r="FF215" s="2">
        <v>2061</v>
      </c>
      <c r="FG215" s="2">
        <v>1958.5</v>
      </c>
      <c r="FH215" s="2">
        <v>1890</v>
      </c>
      <c r="FI215" s="2">
        <v>1861.5</v>
      </c>
      <c r="FJ215" s="2">
        <v>1837</v>
      </c>
      <c r="FK215" s="2">
        <v>1828</v>
      </c>
      <c r="FL215" s="2">
        <v>1864.5</v>
      </c>
      <c r="FM215" s="2">
        <v>1850</v>
      </c>
      <c r="FN215" s="2">
        <v>1823.5</v>
      </c>
      <c r="FO215" s="2">
        <v>1883</v>
      </c>
      <c r="FP215" s="2">
        <v>1897.5</v>
      </c>
      <c r="FQ215" s="2">
        <v>1835</v>
      </c>
      <c r="FR215" s="2">
        <v>1765.5</v>
      </c>
      <c r="FS215" s="2">
        <v>1746</v>
      </c>
      <c r="FT215" s="2">
        <v>1725</v>
      </c>
      <c r="FU215" s="2">
        <v>1741</v>
      </c>
      <c r="FV215" s="2">
        <v>1700</v>
      </c>
      <c r="FW215" s="2">
        <v>1731.5</v>
      </c>
      <c r="FX215" s="2">
        <v>1739.5</v>
      </c>
      <c r="FY215" s="2">
        <v>1758</v>
      </c>
      <c r="FZ215" s="2">
        <v>1756.5</v>
      </c>
      <c r="GA215" s="2">
        <v>1718</v>
      </c>
      <c r="GB215" s="2">
        <v>1698</v>
      </c>
      <c r="GC215" s="2">
        <v>1707</v>
      </c>
      <c r="GD215" s="2">
        <v>1696</v>
      </c>
      <c r="GE215" s="2">
        <v>1687</v>
      </c>
      <c r="GF215" s="2">
        <v>1656.5</v>
      </c>
      <c r="GG215" s="2">
        <v>1731</v>
      </c>
      <c r="GH215" s="2">
        <v>1737</v>
      </c>
      <c r="GI215" s="2">
        <v>1856.5</v>
      </c>
      <c r="GJ215" s="2">
        <v>1847</v>
      </c>
      <c r="GK215" s="2">
        <v>1811.5</v>
      </c>
      <c r="GL215" s="2">
        <v>1814.5</v>
      </c>
      <c r="GM215" s="2">
        <v>1820.5</v>
      </c>
      <c r="GN215" s="2">
        <v>1785.5</v>
      </c>
      <c r="GO215" s="2">
        <v>1824</v>
      </c>
      <c r="GP215" s="2">
        <v>1847.5</v>
      </c>
      <c r="GQ215" s="2">
        <v>1791</v>
      </c>
      <c r="GR215" s="2">
        <v>1781</v>
      </c>
      <c r="GS215" s="2">
        <v>1783</v>
      </c>
      <c r="GT215" s="2">
        <v>1771.5</v>
      </c>
      <c r="GU215" s="2">
        <v>1793</v>
      </c>
      <c r="GV215" s="2">
        <v>1846</v>
      </c>
      <c r="GW215" s="2">
        <v>1772.5</v>
      </c>
      <c r="GX215" s="2">
        <v>1763.5</v>
      </c>
      <c r="GY215" s="2">
        <v>1723.5</v>
      </c>
      <c r="GZ215" s="2">
        <v>1723.5</v>
      </c>
      <c r="HA215" s="2">
        <v>1585</v>
      </c>
      <c r="HB215" s="2">
        <v>1553</v>
      </c>
      <c r="HC215" s="2">
        <v>1566.5</v>
      </c>
      <c r="HD215" s="2">
        <v>1593</v>
      </c>
      <c r="HE215" s="2">
        <v>1604</v>
      </c>
      <c r="HF215" s="2">
        <v>1661</v>
      </c>
      <c r="HG215" s="2">
        <v>1667</v>
      </c>
      <c r="HH215" s="2">
        <v>1602</v>
      </c>
      <c r="HI215" s="2">
        <v>1554</v>
      </c>
      <c r="HJ215" s="2">
        <v>1551.5</v>
      </c>
      <c r="HK215" s="2">
        <v>1534.5</v>
      </c>
      <c r="HL215" s="2">
        <v>1531.5</v>
      </c>
      <c r="HM215" s="2">
        <v>1546</v>
      </c>
      <c r="HN215" s="2">
        <v>1528</v>
      </c>
      <c r="HO215" s="2">
        <v>1532</v>
      </c>
      <c r="HP215" s="2">
        <v>1525</v>
      </c>
      <c r="HQ215" s="2">
        <v>1532</v>
      </c>
      <c r="HR215" s="2">
        <v>1533</v>
      </c>
      <c r="HS215" s="2">
        <v>1509</v>
      </c>
      <c r="HT215" s="2">
        <v>1500.5</v>
      </c>
      <c r="HU215" s="2">
        <v>1492.5</v>
      </c>
      <c r="HV215" s="2">
        <v>1483</v>
      </c>
      <c r="HW215" s="2">
        <v>1474</v>
      </c>
      <c r="HX215" s="2">
        <v>1512.5</v>
      </c>
      <c r="HY215" s="2">
        <v>1517.5</v>
      </c>
      <c r="HZ215" s="2">
        <v>1524</v>
      </c>
      <c r="IA215" s="2">
        <v>1513</v>
      </c>
      <c r="IB215" s="2">
        <v>1534</v>
      </c>
      <c r="IC215" s="2">
        <v>1530.5</v>
      </c>
      <c r="ID215" s="2">
        <v>1498</v>
      </c>
      <c r="IE215" s="2">
        <v>1522</v>
      </c>
      <c r="IF215" s="2">
        <v>1518</v>
      </c>
      <c r="IG215" s="2">
        <v>1514</v>
      </c>
      <c r="IH215" s="2">
        <v>1515.5</v>
      </c>
      <c r="II215" s="2">
        <v>1511</v>
      </c>
      <c r="IJ215" s="2">
        <v>1540</v>
      </c>
      <c r="IK215" s="2">
        <v>1524</v>
      </c>
      <c r="IL215" s="2">
        <v>1511.5</v>
      </c>
      <c r="IM215" s="2">
        <v>1496</v>
      </c>
      <c r="IN215" s="2">
        <v>1488</v>
      </c>
      <c r="IO215" s="2">
        <v>1452.5</v>
      </c>
      <c r="IP215" s="2">
        <v>1419</v>
      </c>
      <c r="IQ215" s="2">
        <v>1447</v>
      </c>
      <c r="IR215" s="2">
        <v>1410.5</v>
      </c>
      <c r="IS215" s="2">
        <v>1432</v>
      </c>
      <c r="IT215" s="2">
        <v>1467</v>
      </c>
    </row>
    <row r="216" spans="1:254">
      <c r="A216" s="62" t="s">
        <v>423</v>
      </c>
      <c r="B216" s="1" t="s">
        <v>424</v>
      </c>
      <c r="C216" s="54">
        <v>13300</v>
      </c>
      <c r="D216" s="16">
        <v>-480</v>
      </c>
      <c r="E216" s="2">
        <v>13780</v>
      </c>
      <c r="F216" s="2">
        <v>14470</v>
      </c>
      <c r="G216" s="2">
        <v>14140</v>
      </c>
      <c r="H216" s="2">
        <v>13270</v>
      </c>
      <c r="I216" s="2">
        <v>13190</v>
      </c>
      <c r="J216" s="2">
        <v>11460</v>
      </c>
      <c r="K216" s="2">
        <v>11610</v>
      </c>
      <c r="L216" s="2">
        <v>12950</v>
      </c>
      <c r="M216" s="2">
        <v>14000</v>
      </c>
      <c r="N216" s="2">
        <v>14440</v>
      </c>
      <c r="O216" s="2">
        <v>14900</v>
      </c>
      <c r="P216" s="2">
        <v>14810</v>
      </c>
      <c r="Q216" s="2">
        <v>14030</v>
      </c>
      <c r="R216" s="2">
        <v>13540</v>
      </c>
      <c r="S216" s="2">
        <v>15000</v>
      </c>
      <c r="T216" s="2">
        <v>15030</v>
      </c>
      <c r="U216" s="2">
        <v>14540</v>
      </c>
      <c r="V216" s="2">
        <v>14820</v>
      </c>
      <c r="W216" s="2">
        <v>15440</v>
      </c>
      <c r="X216" s="2">
        <v>15130</v>
      </c>
      <c r="Y216" s="2">
        <v>14710</v>
      </c>
      <c r="Z216" s="2">
        <v>15920</v>
      </c>
      <c r="AA216" s="2">
        <v>16660</v>
      </c>
      <c r="AB216" s="2">
        <v>15830</v>
      </c>
      <c r="AC216" s="2">
        <v>16940</v>
      </c>
      <c r="AD216" s="2">
        <v>18290</v>
      </c>
      <c r="AE216" s="2">
        <v>17680</v>
      </c>
      <c r="AF216" s="2">
        <v>17140</v>
      </c>
      <c r="AG216" s="2">
        <v>17800</v>
      </c>
      <c r="AH216" s="2">
        <v>18680</v>
      </c>
      <c r="AI216" s="2">
        <v>18140</v>
      </c>
      <c r="AJ216" s="2">
        <v>18570</v>
      </c>
      <c r="AK216" s="2">
        <v>17870</v>
      </c>
      <c r="AL216" s="2">
        <v>17630</v>
      </c>
      <c r="AM216" s="2">
        <v>17290</v>
      </c>
      <c r="AN216" s="2">
        <v>16030</v>
      </c>
      <c r="AO216" s="2">
        <v>16050</v>
      </c>
      <c r="AP216" s="2">
        <v>15490</v>
      </c>
      <c r="AQ216" s="2">
        <v>14700</v>
      </c>
      <c r="AR216" s="2">
        <v>13690</v>
      </c>
      <c r="AS216" s="2">
        <v>14580</v>
      </c>
      <c r="AT216" s="2">
        <v>15080</v>
      </c>
      <c r="AU216" s="2">
        <v>14440</v>
      </c>
      <c r="AV216" s="2">
        <v>15310</v>
      </c>
      <c r="AW216" s="2">
        <v>15300</v>
      </c>
      <c r="AX216" s="2">
        <v>15130</v>
      </c>
      <c r="AY216" s="2">
        <v>14840</v>
      </c>
      <c r="AZ216" s="2">
        <v>15580</v>
      </c>
      <c r="BA216" s="2">
        <v>15750</v>
      </c>
      <c r="BB216" s="2">
        <v>15840</v>
      </c>
      <c r="BC216" s="2">
        <v>16560</v>
      </c>
      <c r="BD216" s="2">
        <v>16640</v>
      </c>
      <c r="BE216" s="2">
        <v>16710</v>
      </c>
      <c r="BF216" s="2">
        <v>16220</v>
      </c>
      <c r="BG216" s="2">
        <v>15360</v>
      </c>
      <c r="BH216" s="2">
        <v>14980</v>
      </c>
      <c r="BI216" s="2">
        <v>15650</v>
      </c>
      <c r="BJ216" s="2">
        <v>16510</v>
      </c>
      <c r="BK216" s="2">
        <v>16670</v>
      </c>
      <c r="BL216" s="2">
        <v>17250</v>
      </c>
      <c r="BM216" s="2">
        <v>17500</v>
      </c>
      <c r="BN216" s="2">
        <v>17640</v>
      </c>
      <c r="BO216" s="2">
        <v>17370</v>
      </c>
      <c r="BP216" s="2">
        <v>16570</v>
      </c>
      <c r="BQ216" s="2">
        <v>16500</v>
      </c>
      <c r="BR216" s="2">
        <v>15150</v>
      </c>
      <c r="BS216" s="2">
        <v>15000</v>
      </c>
      <c r="BT216" s="2">
        <v>14500</v>
      </c>
      <c r="BU216" s="2">
        <v>13940</v>
      </c>
      <c r="BV216" s="2">
        <v>13650</v>
      </c>
      <c r="BW216" s="2">
        <v>13420</v>
      </c>
      <c r="BX216" s="2">
        <v>13750</v>
      </c>
      <c r="BY216" s="2">
        <v>13940</v>
      </c>
      <c r="BZ216" s="2">
        <v>13820</v>
      </c>
      <c r="CA216" s="2">
        <v>13820</v>
      </c>
      <c r="CB216" s="2">
        <v>14090</v>
      </c>
      <c r="CC216" s="2">
        <v>13880</v>
      </c>
      <c r="CD216" s="2">
        <v>14270</v>
      </c>
      <c r="CE216" s="2">
        <v>13810</v>
      </c>
      <c r="CF216" s="2">
        <v>13760</v>
      </c>
      <c r="CG216" s="2">
        <v>13210</v>
      </c>
      <c r="CH216" s="2">
        <v>12960</v>
      </c>
      <c r="CI216" s="2">
        <v>12280</v>
      </c>
      <c r="CJ216" s="2">
        <v>11910</v>
      </c>
      <c r="CK216" s="2">
        <v>11930</v>
      </c>
      <c r="CL216" s="2">
        <v>11830</v>
      </c>
      <c r="CM216" s="2">
        <v>11880</v>
      </c>
      <c r="CN216" s="2">
        <v>10960</v>
      </c>
      <c r="CO216" s="2">
        <v>11160</v>
      </c>
      <c r="CP216" s="2">
        <v>11820</v>
      </c>
      <c r="CQ216" s="2">
        <v>12310</v>
      </c>
      <c r="CR216" s="2">
        <v>12450</v>
      </c>
      <c r="CS216" s="2">
        <v>11730</v>
      </c>
      <c r="CT216" s="2">
        <v>11570</v>
      </c>
      <c r="CU216" s="2">
        <v>12300</v>
      </c>
      <c r="CV216" s="2">
        <v>12550</v>
      </c>
      <c r="CW216" s="2">
        <v>12240</v>
      </c>
      <c r="CX216" s="2">
        <v>12170</v>
      </c>
      <c r="CY216" s="2">
        <v>11770</v>
      </c>
      <c r="CZ216" s="2">
        <v>12110</v>
      </c>
      <c r="DA216" s="2">
        <v>12540</v>
      </c>
      <c r="DB216" s="2">
        <v>12210</v>
      </c>
      <c r="DC216" s="2">
        <v>11200</v>
      </c>
      <c r="DD216" s="2">
        <v>12710</v>
      </c>
      <c r="DE216" s="2">
        <v>12950</v>
      </c>
      <c r="DF216" s="2">
        <v>12360</v>
      </c>
      <c r="DG216" s="2">
        <v>13590</v>
      </c>
      <c r="DH216" s="2">
        <v>14000</v>
      </c>
      <c r="DI216" s="2">
        <v>14120</v>
      </c>
      <c r="DJ216" s="2">
        <v>14310</v>
      </c>
      <c r="DK216" s="2">
        <v>14460</v>
      </c>
      <c r="DL216" s="2">
        <v>14380</v>
      </c>
      <c r="DM216" s="2">
        <v>14280</v>
      </c>
      <c r="DN216" s="2">
        <v>14150</v>
      </c>
      <c r="DO216" s="2">
        <v>13880</v>
      </c>
      <c r="DP216" s="2">
        <v>13220</v>
      </c>
      <c r="DQ216" s="2">
        <v>13240</v>
      </c>
      <c r="DR216" s="2">
        <v>13440</v>
      </c>
      <c r="DS216" s="2">
        <v>13650</v>
      </c>
      <c r="DT216" s="2">
        <v>13170</v>
      </c>
      <c r="DU216" s="2">
        <v>12710</v>
      </c>
      <c r="DV216" s="2">
        <v>11740</v>
      </c>
      <c r="DW216" s="2">
        <v>11680</v>
      </c>
      <c r="DX216" s="2">
        <v>11890</v>
      </c>
      <c r="DY216" s="2">
        <v>11500</v>
      </c>
      <c r="DZ216" s="2">
        <v>11280</v>
      </c>
      <c r="EA216" s="2">
        <v>11330</v>
      </c>
      <c r="EB216" s="2">
        <v>11510</v>
      </c>
      <c r="EC216" s="2">
        <v>11610</v>
      </c>
      <c r="ED216" s="2">
        <v>11600</v>
      </c>
      <c r="EE216" s="2">
        <v>11590</v>
      </c>
      <c r="EF216" s="2">
        <v>11920</v>
      </c>
      <c r="EG216" s="2">
        <v>11740</v>
      </c>
      <c r="EH216" s="2">
        <v>11330</v>
      </c>
      <c r="EI216" s="2">
        <v>11580</v>
      </c>
      <c r="EJ216" s="2">
        <v>11720</v>
      </c>
      <c r="EK216" s="2">
        <v>11480</v>
      </c>
      <c r="EL216" s="2">
        <v>11360</v>
      </c>
      <c r="EM216" s="2">
        <v>11300</v>
      </c>
      <c r="EN216" s="2">
        <v>11140</v>
      </c>
      <c r="EO216" s="2">
        <v>10580</v>
      </c>
      <c r="EP216" s="2">
        <v>10720</v>
      </c>
      <c r="EQ216" s="2">
        <v>10800</v>
      </c>
      <c r="ER216" s="2">
        <v>10360</v>
      </c>
      <c r="ES216" s="2">
        <v>10430</v>
      </c>
      <c r="ET216" s="2">
        <v>9980</v>
      </c>
      <c r="EU216" s="2">
        <v>10090</v>
      </c>
      <c r="EV216" s="2">
        <v>10040</v>
      </c>
      <c r="EW216" s="2">
        <v>10080</v>
      </c>
      <c r="EX216" s="2">
        <v>10060</v>
      </c>
      <c r="EY216" s="2">
        <v>10010</v>
      </c>
      <c r="EZ216" s="2">
        <v>9790</v>
      </c>
      <c r="FA216" s="2">
        <v>9320</v>
      </c>
      <c r="FB216" s="2">
        <v>9230</v>
      </c>
      <c r="FC216" s="2">
        <v>9490</v>
      </c>
      <c r="FD216" s="2">
        <v>9290</v>
      </c>
      <c r="FE216" s="2">
        <v>9440</v>
      </c>
      <c r="FF216" s="2">
        <v>9480</v>
      </c>
      <c r="FG216" s="2">
        <v>9550</v>
      </c>
      <c r="FH216" s="2">
        <v>9660</v>
      </c>
      <c r="FI216" s="2">
        <v>9700</v>
      </c>
      <c r="FJ216" s="2">
        <v>9580</v>
      </c>
      <c r="FK216" s="2">
        <v>9240</v>
      </c>
      <c r="FL216" s="2">
        <v>9000</v>
      </c>
      <c r="FM216" s="2">
        <v>8890</v>
      </c>
      <c r="FN216" s="2">
        <v>8620</v>
      </c>
      <c r="FO216" s="2">
        <v>8620</v>
      </c>
      <c r="FP216" s="2">
        <v>8550</v>
      </c>
      <c r="FQ216" s="2">
        <v>8560</v>
      </c>
      <c r="FR216" s="2">
        <v>8490</v>
      </c>
      <c r="FS216" s="2">
        <v>8420</v>
      </c>
      <c r="FT216" s="2">
        <v>8270</v>
      </c>
      <c r="FU216" s="2">
        <v>8670</v>
      </c>
      <c r="FV216" s="2">
        <v>8470</v>
      </c>
      <c r="FW216" s="2">
        <v>8640</v>
      </c>
      <c r="FX216" s="2">
        <v>9020</v>
      </c>
      <c r="FY216" s="2">
        <v>9000</v>
      </c>
      <c r="FZ216" s="2">
        <v>9390</v>
      </c>
      <c r="GA216" s="2">
        <v>9240</v>
      </c>
      <c r="GB216" s="2">
        <v>9530</v>
      </c>
      <c r="GC216" s="2">
        <v>9610</v>
      </c>
      <c r="GD216" s="2">
        <v>9400</v>
      </c>
      <c r="GE216" s="2">
        <v>10110</v>
      </c>
      <c r="GF216" s="2">
        <v>9430</v>
      </c>
      <c r="GG216" s="2">
        <v>10260</v>
      </c>
      <c r="GH216" s="2">
        <v>9820</v>
      </c>
      <c r="GI216" s="2">
        <v>9720</v>
      </c>
      <c r="GJ216" s="2">
        <v>9680</v>
      </c>
      <c r="GK216" s="2">
        <v>9650</v>
      </c>
      <c r="GL216" s="2">
        <v>9730</v>
      </c>
      <c r="GM216" s="2">
        <v>9490</v>
      </c>
      <c r="GN216" s="2">
        <v>9400</v>
      </c>
      <c r="GO216" s="2">
        <v>9410</v>
      </c>
      <c r="GP216" s="2">
        <v>9490</v>
      </c>
      <c r="GQ216" s="2">
        <v>9410</v>
      </c>
      <c r="GR216" s="2">
        <v>9250</v>
      </c>
      <c r="GS216" s="2">
        <v>9350</v>
      </c>
      <c r="GT216" s="2">
        <v>9030</v>
      </c>
      <c r="GU216" s="2">
        <v>8910</v>
      </c>
      <c r="GV216" s="2">
        <v>9290</v>
      </c>
      <c r="GW216" s="2">
        <v>9160</v>
      </c>
      <c r="GX216" s="2">
        <v>8580</v>
      </c>
      <c r="GY216" s="2">
        <v>8550</v>
      </c>
      <c r="GZ216" s="2">
        <v>8400</v>
      </c>
      <c r="HA216" s="2">
        <v>8200</v>
      </c>
      <c r="HB216" s="2">
        <v>7980</v>
      </c>
      <c r="HC216" s="2">
        <v>7950</v>
      </c>
      <c r="HD216" s="2">
        <v>8090</v>
      </c>
      <c r="HE216" s="2">
        <v>8100</v>
      </c>
      <c r="HF216" s="2">
        <v>8260</v>
      </c>
      <c r="HG216" s="2">
        <v>8330</v>
      </c>
      <c r="HH216" s="2">
        <v>8260</v>
      </c>
      <c r="HI216" s="2">
        <v>8310</v>
      </c>
      <c r="HJ216" s="2">
        <v>8130</v>
      </c>
      <c r="HK216" s="2">
        <v>8080</v>
      </c>
      <c r="HL216" s="2">
        <v>8070</v>
      </c>
      <c r="HM216" s="2">
        <v>8320</v>
      </c>
      <c r="HN216" s="2">
        <v>8060</v>
      </c>
      <c r="HO216" s="2">
        <v>8000</v>
      </c>
      <c r="HP216" s="2">
        <v>7810</v>
      </c>
      <c r="HQ216" s="2">
        <v>7780</v>
      </c>
      <c r="HR216" s="2">
        <v>7760</v>
      </c>
      <c r="HS216" s="2">
        <v>7630</v>
      </c>
      <c r="HT216" s="2">
        <v>7550</v>
      </c>
      <c r="HU216" s="2">
        <v>7650</v>
      </c>
      <c r="HV216" s="2">
        <v>7650</v>
      </c>
      <c r="HW216" s="2">
        <v>7710</v>
      </c>
      <c r="HX216" s="2">
        <v>7830</v>
      </c>
      <c r="HY216" s="2">
        <v>7730</v>
      </c>
      <c r="HZ216" s="2">
        <v>7720</v>
      </c>
      <c r="IA216" s="2">
        <v>7760</v>
      </c>
      <c r="IB216" s="2">
        <v>7900</v>
      </c>
      <c r="IC216" s="2">
        <v>7820</v>
      </c>
      <c r="ID216" s="2">
        <v>7870</v>
      </c>
      <c r="IE216" s="2">
        <v>7920</v>
      </c>
      <c r="IF216" s="2">
        <v>8010</v>
      </c>
      <c r="IG216" s="2">
        <v>8080</v>
      </c>
      <c r="IH216" s="2">
        <v>8120</v>
      </c>
      <c r="II216" s="2">
        <v>8100</v>
      </c>
      <c r="IJ216" s="2">
        <v>8070</v>
      </c>
      <c r="IK216" s="2">
        <v>8100</v>
      </c>
      <c r="IL216" s="2">
        <v>7990</v>
      </c>
      <c r="IM216" s="2">
        <v>7950</v>
      </c>
      <c r="IN216" s="2">
        <v>7700</v>
      </c>
      <c r="IO216" s="2">
        <v>6880</v>
      </c>
      <c r="IP216" s="2">
        <v>6830</v>
      </c>
      <c r="IQ216" s="2">
        <v>6840</v>
      </c>
      <c r="IR216" s="2">
        <v>7140</v>
      </c>
      <c r="IS216" s="2">
        <v>6930</v>
      </c>
      <c r="IT216" s="2">
        <v>6910</v>
      </c>
    </row>
    <row r="217" spans="1:254">
      <c r="A217" s="62" t="s">
        <v>425</v>
      </c>
      <c r="B217" s="1" t="s">
        <v>426</v>
      </c>
      <c r="C217" s="54">
        <v>2659</v>
      </c>
      <c r="D217" s="16">
        <v>68</v>
      </c>
      <c r="E217" s="2">
        <v>2591</v>
      </c>
      <c r="F217" s="2">
        <v>2674</v>
      </c>
      <c r="G217" s="2">
        <v>2612</v>
      </c>
      <c r="H217" s="2">
        <v>2434</v>
      </c>
      <c r="I217" s="2">
        <v>2514</v>
      </c>
      <c r="J217" s="2">
        <v>2466</v>
      </c>
      <c r="K217" s="2">
        <v>2572</v>
      </c>
      <c r="L217" s="2">
        <v>2614</v>
      </c>
      <c r="M217" s="2">
        <v>2733</v>
      </c>
      <c r="N217" s="2">
        <v>2616</v>
      </c>
      <c r="O217" s="2">
        <v>2560</v>
      </c>
      <c r="P217" s="2">
        <v>2621</v>
      </c>
      <c r="Q217" s="2">
        <v>2673</v>
      </c>
      <c r="R217" s="2">
        <v>2675</v>
      </c>
      <c r="S217" s="2">
        <v>2662</v>
      </c>
      <c r="T217" s="2">
        <v>2339</v>
      </c>
      <c r="U217" s="2">
        <v>2234</v>
      </c>
      <c r="V217" s="2">
        <v>2165</v>
      </c>
      <c r="W217" s="2">
        <v>2134</v>
      </c>
      <c r="X217" s="2">
        <v>2231</v>
      </c>
      <c r="Y217" s="2">
        <v>2236</v>
      </c>
      <c r="Z217" s="2">
        <v>2240</v>
      </c>
      <c r="AA217" s="2">
        <v>2308</v>
      </c>
      <c r="AB217" s="2">
        <v>2318</v>
      </c>
      <c r="AC217" s="2">
        <v>2310</v>
      </c>
      <c r="AD217" s="2">
        <v>2328</v>
      </c>
      <c r="AE217" s="2">
        <v>2350</v>
      </c>
      <c r="AF217" s="2">
        <v>2362</v>
      </c>
      <c r="AG217" s="2">
        <v>2275</v>
      </c>
      <c r="AH217" s="2">
        <v>2290</v>
      </c>
      <c r="AI217" s="2">
        <v>2290</v>
      </c>
      <c r="AJ217" s="2">
        <v>2280</v>
      </c>
      <c r="AK217" s="2">
        <v>2207</v>
      </c>
      <c r="AL217" s="2">
        <v>2196</v>
      </c>
      <c r="AM217" s="2">
        <v>2285</v>
      </c>
      <c r="AN217" s="2">
        <v>2220</v>
      </c>
      <c r="AO217" s="2">
        <v>2211</v>
      </c>
      <c r="AP217" s="2">
        <v>2240</v>
      </c>
      <c r="AQ217" s="2">
        <v>2290</v>
      </c>
      <c r="AR217" s="2">
        <v>2191</v>
      </c>
      <c r="AS217" s="2">
        <v>2251</v>
      </c>
      <c r="AT217" s="2">
        <v>2397</v>
      </c>
      <c r="AU217" s="2">
        <v>2307</v>
      </c>
      <c r="AV217" s="2">
        <v>2290</v>
      </c>
      <c r="AW217" s="2">
        <v>2436</v>
      </c>
      <c r="AX217" s="2">
        <v>2503</v>
      </c>
      <c r="AY217" s="2">
        <v>2430</v>
      </c>
      <c r="AZ217" s="2">
        <v>2493</v>
      </c>
      <c r="BA217" s="2">
        <v>2691</v>
      </c>
      <c r="BB217" s="2">
        <v>2845</v>
      </c>
      <c r="BC217" s="2">
        <v>3075</v>
      </c>
      <c r="BD217" s="2">
        <v>2860</v>
      </c>
      <c r="BE217" s="2">
        <v>2877</v>
      </c>
      <c r="BF217" s="2">
        <v>2833</v>
      </c>
      <c r="BG217" s="2">
        <v>2892</v>
      </c>
      <c r="BH217" s="2">
        <v>2903</v>
      </c>
      <c r="BI217" s="2">
        <v>2839</v>
      </c>
      <c r="BJ217" s="2">
        <v>2901</v>
      </c>
      <c r="BK217" s="2">
        <v>2985</v>
      </c>
      <c r="BL217" s="2">
        <v>2980</v>
      </c>
      <c r="BM217" s="2">
        <v>2790</v>
      </c>
      <c r="BN217" s="2">
        <v>2917</v>
      </c>
      <c r="BO217" s="2">
        <v>3050</v>
      </c>
      <c r="BP217" s="2">
        <v>2830</v>
      </c>
      <c r="BQ217" s="2">
        <v>2714</v>
      </c>
      <c r="BR217" s="2">
        <v>2820</v>
      </c>
      <c r="BS217" s="2">
        <v>2702</v>
      </c>
      <c r="BT217" s="2">
        <v>2620</v>
      </c>
      <c r="BU217" s="2">
        <v>2495</v>
      </c>
      <c r="BV217" s="2">
        <v>2383</v>
      </c>
      <c r="BW217" s="2">
        <v>2310</v>
      </c>
      <c r="BX217" s="2">
        <v>2211</v>
      </c>
      <c r="BY217" s="2">
        <v>2274</v>
      </c>
      <c r="BZ217" s="2">
        <v>2161</v>
      </c>
      <c r="CA217" s="2">
        <v>2206</v>
      </c>
      <c r="CB217" s="2">
        <v>2090</v>
      </c>
      <c r="CC217" s="2">
        <v>1903</v>
      </c>
      <c r="CD217" s="2">
        <v>1730</v>
      </c>
      <c r="CE217" s="2">
        <v>1802</v>
      </c>
      <c r="CF217" s="2">
        <v>1827</v>
      </c>
      <c r="CG217" s="2">
        <v>1803</v>
      </c>
      <c r="CH217" s="2">
        <v>1833</v>
      </c>
      <c r="CI217" s="2">
        <v>1806</v>
      </c>
      <c r="CJ217" s="2">
        <v>1894</v>
      </c>
      <c r="CK217" s="2">
        <v>1824</v>
      </c>
      <c r="CL217" s="2">
        <v>1821</v>
      </c>
      <c r="CM217" s="2">
        <v>1770</v>
      </c>
      <c r="CN217" s="2">
        <v>1736</v>
      </c>
      <c r="CO217" s="2">
        <v>1668</v>
      </c>
      <c r="CP217" s="2">
        <v>1713</v>
      </c>
      <c r="CQ217" s="2">
        <v>1705</v>
      </c>
      <c r="CR217" s="2">
        <v>1750</v>
      </c>
      <c r="CS217" s="2">
        <v>1663</v>
      </c>
      <c r="CT217" s="2">
        <v>1604</v>
      </c>
      <c r="CU217" s="2">
        <v>1730</v>
      </c>
      <c r="CV217" s="2">
        <v>1801</v>
      </c>
      <c r="CW217" s="2">
        <v>1833</v>
      </c>
      <c r="CX217" s="2">
        <v>1897</v>
      </c>
      <c r="CY217" s="2">
        <v>1696</v>
      </c>
      <c r="CZ217" s="2">
        <v>1665</v>
      </c>
      <c r="DA217" s="2">
        <v>1636</v>
      </c>
      <c r="DB217" s="2">
        <v>1600</v>
      </c>
      <c r="DC217" s="2">
        <v>1512</v>
      </c>
      <c r="DD217" s="2">
        <v>1601</v>
      </c>
      <c r="DE217" s="2">
        <v>1603</v>
      </c>
      <c r="DF217" s="2">
        <v>1540</v>
      </c>
      <c r="DG217" s="2">
        <v>1667</v>
      </c>
      <c r="DH217" s="2">
        <v>1710</v>
      </c>
      <c r="DI217" s="2">
        <v>1652</v>
      </c>
      <c r="DJ217" s="2">
        <v>1645</v>
      </c>
      <c r="DK217" s="2">
        <v>1661</v>
      </c>
      <c r="DL217" s="2">
        <v>1667</v>
      </c>
      <c r="DM217" s="2">
        <v>1691</v>
      </c>
      <c r="DN217" s="2">
        <v>1723</v>
      </c>
      <c r="DO217" s="2">
        <v>1754</v>
      </c>
      <c r="DP217" s="2">
        <v>1741</v>
      </c>
      <c r="DQ217" s="2">
        <v>1693</v>
      </c>
      <c r="DR217" s="2">
        <v>1665</v>
      </c>
      <c r="DS217" s="2">
        <v>1647</v>
      </c>
      <c r="DT217" s="2">
        <v>1625</v>
      </c>
      <c r="DU217" s="2">
        <v>1616</v>
      </c>
      <c r="DV217" s="2">
        <v>1596</v>
      </c>
      <c r="DW217" s="2">
        <v>1602</v>
      </c>
      <c r="DX217" s="2">
        <v>1596</v>
      </c>
      <c r="DY217" s="2">
        <v>1571</v>
      </c>
      <c r="DZ217" s="2">
        <v>1551</v>
      </c>
      <c r="EA217" s="2">
        <v>1567</v>
      </c>
      <c r="EB217" s="2">
        <v>1542</v>
      </c>
      <c r="EC217" s="2">
        <v>1585</v>
      </c>
      <c r="ED217" s="2">
        <v>1603</v>
      </c>
      <c r="EE217" s="2">
        <v>1603</v>
      </c>
      <c r="EF217" s="2">
        <v>1601</v>
      </c>
      <c r="EG217" s="2">
        <v>1595</v>
      </c>
      <c r="EH217" s="2">
        <v>1611</v>
      </c>
      <c r="EI217" s="2">
        <v>1606</v>
      </c>
      <c r="EJ217" s="2">
        <v>1573</v>
      </c>
      <c r="EK217" s="2">
        <v>1510</v>
      </c>
      <c r="EL217" s="2">
        <v>1497</v>
      </c>
      <c r="EM217" s="2">
        <v>1472</v>
      </c>
      <c r="EN217" s="2">
        <v>1485</v>
      </c>
      <c r="EO217" s="2">
        <v>1505</v>
      </c>
      <c r="EP217" s="2">
        <v>1488</v>
      </c>
      <c r="EQ217" s="2">
        <v>1528</v>
      </c>
      <c r="ER217" s="2">
        <v>1551</v>
      </c>
      <c r="ES217" s="2">
        <v>1557</v>
      </c>
      <c r="ET217" s="2">
        <v>1527</v>
      </c>
      <c r="EU217" s="2">
        <v>1543</v>
      </c>
      <c r="EV217" s="2">
        <v>1516</v>
      </c>
      <c r="EW217" s="2">
        <v>1514</v>
      </c>
      <c r="EX217" s="2">
        <v>1484</v>
      </c>
      <c r="EY217" s="2">
        <v>1407</v>
      </c>
      <c r="EZ217" s="2">
        <v>1410</v>
      </c>
      <c r="FA217" s="2">
        <v>1352</v>
      </c>
      <c r="FB217" s="2">
        <v>1328</v>
      </c>
      <c r="FC217" s="2">
        <v>1334</v>
      </c>
      <c r="FD217" s="2">
        <v>1347</v>
      </c>
      <c r="FE217" s="2">
        <v>1357</v>
      </c>
      <c r="FF217" s="2">
        <v>1373</v>
      </c>
      <c r="FG217" s="2">
        <v>1390</v>
      </c>
      <c r="FH217" s="2">
        <v>1403</v>
      </c>
      <c r="FI217" s="2">
        <v>1400</v>
      </c>
      <c r="FJ217" s="2">
        <v>1375</v>
      </c>
      <c r="FK217" s="2">
        <v>1383</v>
      </c>
      <c r="FL217" s="2">
        <v>1385</v>
      </c>
      <c r="FM217" s="2">
        <v>1401</v>
      </c>
      <c r="FN217" s="2">
        <v>1410</v>
      </c>
      <c r="FO217" s="2">
        <v>1460</v>
      </c>
      <c r="FP217" s="2">
        <v>1465</v>
      </c>
      <c r="FQ217" s="2">
        <v>1460</v>
      </c>
      <c r="FR217" s="2">
        <v>1459</v>
      </c>
      <c r="FS217" s="2">
        <v>1387</v>
      </c>
      <c r="FT217" s="2">
        <v>1294</v>
      </c>
      <c r="FU217" s="2">
        <v>1315</v>
      </c>
      <c r="FV217" s="2">
        <v>1383</v>
      </c>
      <c r="FW217" s="2">
        <v>1401</v>
      </c>
      <c r="FX217" s="2">
        <v>1471</v>
      </c>
      <c r="FY217" s="2">
        <v>1461</v>
      </c>
      <c r="FZ217" s="2">
        <v>1467</v>
      </c>
      <c r="GA217" s="2">
        <v>1464</v>
      </c>
      <c r="GB217" s="2">
        <v>1495</v>
      </c>
      <c r="GC217" s="2">
        <v>1516</v>
      </c>
      <c r="GD217" s="2">
        <v>1463</v>
      </c>
      <c r="GE217" s="2">
        <v>1463</v>
      </c>
      <c r="GF217" s="2">
        <v>1414</v>
      </c>
      <c r="GG217" s="2">
        <v>1442</v>
      </c>
      <c r="GH217" s="2">
        <v>1468</v>
      </c>
      <c r="GI217" s="2">
        <v>1474</v>
      </c>
      <c r="GJ217" s="2">
        <v>1535</v>
      </c>
      <c r="GK217" s="2">
        <v>1538</v>
      </c>
      <c r="GL217" s="2">
        <v>1617</v>
      </c>
      <c r="GM217" s="2">
        <v>1607</v>
      </c>
      <c r="GN217" s="2">
        <v>1602</v>
      </c>
      <c r="GO217" s="2">
        <v>1628</v>
      </c>
      <c r="GP217" s="2">
        <v>1710</v>
      </c>
      <c r="GQ217" s="2">
        <v>1682</v>
      </c>
      <c r="GR217" s="2">
        <v>1679</v>
      </c>
      <c r="GS217" s="2">
        <v>1696</v>
      </c>
      <c r="GT217" s="2">
        <v>1742</v>
      </c>
      <c r="GU217" s="2">
        <v>1831</v>
      </c>
      <c r="GV217" s="2">
        <v>1850</v>
      </c>
      <c r="GW217" s="2">
        <v>1823</v>
      </c>
      <c r="GX217" s="2">
        <v>1801</v>
      </c>
      <c r="GY217" s="2">
        <v>1735</v>
      </c>
      <c r="GZ217" s="2">
        <v>1719</v>
      </c>
      <c r="HA217" s="2">
        <v>1900</v>
      </c>
      <c r="HB217" s="2">
        <v>1845</v>
      </c>
      <c r="HC217" s="2">
        <v>1852</v>
      </c>
      <c r="HD217" s="2">
        <v>1933</v>
      </c>
      <c r="HE217" s="2">
        <v>1902</v>
      </c>
      <c r="HF217" s="2">
        <v>1902</v>
      </c>
      <c r="HG217" s="2">
        <v>1820</v>
      </c>
      <c r="HH217" s="2">
        <v>1796</v>
      </c>
      <c r="HI217" s="2">
        <v>1772</v>
      </c>
      <c r="HJ217" s="2">
        <v>1748</v>
      </c>
      <c r="HK217" s="2">
        <v>1778</v>
      </c>
      <c r="HL217" s="2">
        <v>1795</v>
      </c>
      <c r="HM217" s="2">
        <v>1826</v>
      </c>
      <c r="HN217" s="2">
        <v>1800</v>
      </c>
      <c r="HO217" s="2">
        <v>1776</v>
      </c>
      <c r="HP217" s="2">
        <v>1826</v>
      </c>
      <c r="HQ217" s="2">
        <v>1835</v>
      </c>
      <c r="HR217" s="2">
        <v>1867</v>
      </c>
      <c r="HS217" s="2">
        <v>1765</v>
      </c>
      <c r="HT217" s="2">
        <v>1688</v>
      </c>
      <c r="HU217" s="2">
        <v>1656</v>
      </c>
      <c r="HV217" s="2">
        <v>1667</v>
      </c>
      <c r="HW217" s="2">
        <v>1628</v>
      </c>
      <c r="HX217" s="2">
        <v>1600</v>
      </c>
      <c r="HY217" s="2">
        <v>1591</v>
      </c>
      <c r="HZ217" s="2">
        <v>1651</v>
      </c>
      <c r="IA217" s="2">
        <v>1664</v>
      </c>
      <c r="IB217" s="2">
        <v>1703</v>
      </c>
      <c r="IC217" s="2">
        <v>1675</v>
      </c>
      <c r="ID217" s="2">
        <v>1694</v>
      </c>
      <c r="IE217" s="2">
        <v>1705</v>
      </c>
      <c r="IF217" s="2">
        <v>1681</v>
      </c>
      <c r="IG217" s="2">
        <v>1649</v>
      </c>
      <c r="IH217" s="2">
        <v>1641</v>
      </c>
      <c r="II217" s="2">
        <v>1630</v>
      </c>
      <c r="IJ217" s="2">
        <v>1641</v>
      </c>
      <c r="IK217" s="2">
        <v>1650</v>
      </c>
      <c r="IL217" s="2">
        <v>1643</v>
      </c>
      <c r="IM217" s="2">
        <v>1621</v>
      </c>
      <c r="IN217" s="2">
        <v>1541</v>
      </c>
      <c r="IO217" s="2">
        <v>1533</v>
      </c>
      <c r="IP217" s="2">
        <v>1491</v>
      </c>
      <c r="IQ217" s="2">
        <v>1493</v>
      </c>
      <c r="IR217" s="2">
        <v>1502</v>
      </c>
      <c r="IS217" s="2">
        <v>1511</v>
      </c>
      <c r="IT217" s="2">
        <v>1540</v>
      </c>
    </row>
    <row r="218" spans="1:254">
      <c r="A218" s="62" t="s">
        <v>427</v>
      </c>
      <c r="B218" s="1" t="s">
        <v>428</v>
      </c>
      <c r="C218" s="54">
        <v>44170</v>
      </c>
      <c r="D218" s="16">
        <v>-4130</v>
      </c>
      <c r="E218" s="2">
        <v>48300</v>
      </c>
      <c r="F218" s="2">
        <v>53400</v>
      </c>
      <c r="G218" s="2">
        <v>47290</v>
      </c>
      <c r="H218" s="2">
        <v>44370</v>
      </c>
      <c r="I218" s="2">
        <v>46500</v>
      </c>
      <c r="J218" s="2">
        <v>36020</v>
      </c>
      <c r="K218" s="2">
        <v>37650</v>
      </c>
      <c r="L218" s="2">
        <v>44550</v>
      </c>
      <c r="M218" s="2">
        <v>50400</v>
      </c>
      <c r="N218" s="2">
        <v>55080</v>
      </c>
      <c r="O218" s="2">
        <v>61150</v>
      </c>
      <c r="P218" s="2">
        <v>62750</v>
      </c>
      <c r="Q218" s="2">
        <v>51370</v>
      </c>
      <c r="R218" s="2">
        <v>52110</v>
      </c>
      <c r="S218" s="2">
        <v>61520</v>
      </c>
      <c r="T218" s="2">
        <v>71200</v>
      </c>
      <c r="U218" s="2">
        <v>63060</v>
      </c>
      <c r="V218" s="2">
        <v>66100</v>
      </c>
      <c r="W218" s="2">
        <v>75880</v>
      </c>
      <c r="X218" s="2">
        <v>75700</v>
      </c>
      <c r="Y218" s="2">
        <v>69300</v>
      </c>
      <c r="Z218" s="2">
        <v>71120</v>
      </c>
      <c r="AA218" s="2">
        <v>78200</v>
      </c>
      <c r="AB218" s="2">
        <v>67190</v>
      </c>
      <c r="AC218" s="2">
        <v>75000</v>
      </c>
      <c r="AD218" s="2">
        <v>87120</v>
      </c>
      <c r="AE218" s="2">
        <v>85300</v>
      </c>
      <c r="AF218" s="2">
        <v>82100</v>
      </c>
      <c r="AG218" s="2">
        <v>89600</v>
      </c>
      <c r="AH218" s="2">
        <v>97310</v>
      </c>
      <c r="AI218" s="2">
        <v>86550</v>
      </c>
      <c r="AJ218" s="2">
        <v>91150</v>
      </c>
      <c r="AK218" s="2">
        <v>104250</v>
      </c>
      <c r="AL218" s="2">
        <v>99970</v>
      </c>
      <c r="AM218" s="2">
        <v>95800</v>
      </c>
      <c r="AN218" s="2">
        <v>92320</v>
      </c>
      <c r="AO218" s="2">
        <v>90920</v>
      </c>
      <c r="AP218" s="2">
        <v>85200</v>
      </c>
      <c r="AQ218" s="2">
        <v>78920</v>
      </c>
      <c r="AR218" s="2">
        <v>67600</v>
      </c>
      <c r="AS218" s="2">
        <v>70130</v>
      </c>
      <c r="AT218" s="2">
        <v>72030</v>
      </c>
      <c r="AU218" s="2">
        <v>69010</v>
      </c>
      <c r="AV218" s="2">
        <v>73290</v>
      </c>
      <c r="AW218" s="2">
        <v>75000</v>
      </c>
      <c r="AX218" s="2">
        <v>76240</v>
      </c>
      <c r="AY218" s="2">
        <v>70230</v>
      </c>
      <c r="AZ218" s="2">
        <v>69270</v>
      </c>
      <c r="BA218" s="2">
        <v>61110</v>
      </c>
      <c r="BB218" s="2">
        <v>56900</v>
      </c>
      <c r="BC218" s="2">
        <v>60170</v>
      </c>
      <c r="BD218" s="2">
        <v>61110</v>
      </c>
      <c r="BE218" s="2">
        <v>58090</v>
      </c>
      <c r="BF218" s="2">
        <v>56280</v>
      </c>
      <c r="BG218" s="2">
        <v>51120</v>
      </c>
      <c r="BH218" s="2">
        <v>48270</v>
      </c>
      <c r="BI218" s="2">
        <v>48000</v>
      </c>
      <c r="BJ218" s="2">
        <v>51450</v>
      </c>
      <c r="BK218" s="2">
        <v>42100</v>
      </c>
      <c r="BL218" s="2">
        <v>45110</v>
      </c>
      <c r="BM218" s="2">
        <v>44740</v>
      </c>
      <c r="BN218" s="2">
        <v>43630</v>
      </c>
      <c r="BO218" s="2">
        <v>45690</v>
      </c>
      <c r="BP218" s="2">
        <v>41900</v>
      </c>
      <c r="BQ218" s="2">
        <v>43410</v>
      </c>
      <c r="BR218" s="2">
        <v>36050</v>
      </c>
      <c r="BS218" s="2">
        <v>36920</v>
      </c>
      <c r="BT218" s="2">
        <v>36200</v>
      </c>
      <c r="BU218" s="2">
        <v>35030</v>
      </c>
      <c r="BV218" s="2">
        <v>34150</v>
      </c>
      <c r="BW218" s="2">
        <v>33750</v>
      </c>
      <c r="BX218" s="2">
        <v>32400</v>
      </c>
      <c r="BY218" s="2">
        <v>30710</v>
      </c>
      <c r="BZ218" s="2">
        <v>30090</v>
      </c>
      <c r="CA218" s="2">
        <v>30460</v>
      </c>
      <c r="CB218" s="2">
        <v>31010</v>
      </c>
      <c r="CC218" s="2">
        <v>32100</v>
      </c>
      <c r="CD218" s="2">
        <v>33820</v>
      </c>
      <c r="CE218" s="2">
        <v>29530</v>
      </c>
      <c r="CF218" s="2">
        <v>28890</v>
      </c>
      <c r="CG218" s="2">
        <v>26600</v>
      </c>
      <c r="CH218" s="2">
        <v>25840</v>
      </c>
      <c r="CI218" s="2">
        <v>22575</v>
      </c>
      <c r="CJ218" s="2">
        <v>21955</v>
      </c>
      <c r="CK218" s="2">
        <v>21500</v>
      </c>
      <c r="CL218" s="2">
        <v>20650</v>
      </c>
      <c r="CM218" s="2">
        <v>20410</v>
      </c>
      <c r="CN218" s="2">
        <v>18540</v>
      </c>
      <c r="CO218" s="2">
        <v>19070</v>
      </c>
      <c r="CP218" s="2">
        <v>19075</v>
      </c>
      <c r="CQ218" s="2">
        <v>20945</v>
      </c>
      <c r="CR218" s="2">
        <v>21410</v>
      </c>
      <c r="CS218" s="2">
        <v>20025</v>
      </c>
      <c r="CT218" s="2">
        <v>20800</v>
      </c>
      <c r="CU218" s="2">
        <v>22080</v>
      </c>
      <c r="CV218" s="2">
        <v>22370</v>
      </c>
      <c r="CW218" s="2">
        <v>21400</v>
      </c>
      <c r="CX218" s="2">
        <v>21245</v>
      </c>
      <c r="CY218" s="2">
        <v>20125</v>
      </c>
      <c r="CZ218" s="2">
        <v>20925</v>
      </c>
      <c r="DA218" s="2">
        <v>20565</v>
      </c>
      <c r="DB218" s="2">
        <v>19090</v>
      </c>
      <c r="DC218" s="2">
        <v>16850</v>
      </c>
      <c r="DD218" s="2">
        <v>18965</v>
      </c>
      <c r="DE218" s="2">
        <v>20190</v>
      </c>
      <c r="DF218" s="2">
        <v>18300</v>
      </c>
      <c r="DG218" s="2">
        <v>19960</v>
      </c>
      <c r="DH218" s="2">
        <v>20630</v>
      </c>
      <c r="DI218" s="2">
        <v>20775</v>
      </c>
      <c r="DJ218" s="2">
        <v>20400</v>
      </c>
      <c r="DK218" s="2">
        <v>20890</v>
      </c>
      <c r="DL218" s="2">
        <v>21005</v>
      </c>
      <c r="DM218" s="2">
        <v>20190</v>
      </c>
      <c r="DN218" s="2">
        <v>21250</v>
      </c>
      <c r="DO218" s="2">
        <v>21300</v>
      </c>
      <c r="DP218" s="2">
        <v>21725</v>
      </c>
      <c r="DQ218" s="2">
        <v>22300</v>
      </c>
      <c r="DR218" s="2">
        <v>22050</v>
      </c>
      <c r="DS218" s="2">
        <v>19480</v>
      </c>
      <c r="DT218" s="2">
        <v>18505</v>
      </c>
      <c r="DU218" s="2">
        <v>18900</v>
      </c>
      <c r="DV218" s="2">
        <v>18280</v>
      </c>
      <c r="DW218" s="2">
        <v>18900</v>
      </c>
      <c r="DX218" s="2">
        <v>20180</v>
      </c>
      <c r="DY218" s="2">
        <v>19730</v>
      </c>
      <c r="DZ218" s="2">
        <v>18350</v>
      </c>
      <c r="EA218" s="2">
        <v>20165</v>
      </c>
      <c r="EB218" s="2">
        <v>18635</v>
      </c>
      <c r="EC218" s="2">
        <v>18505</v>
      </c>
      <c r="ED218" s="2">
        <v>17400</v>
      </c>
      <c r="EE218" s="2">
        <v>17095</v>
      </c>
      <c r="EF218" s="2">
        <v>17090</v>
      </c>
      <c r="EG218" s="2">
        <v>17270</v>
      </c>
      <c r="EH218" s="2">
        <v>15565</v>
      </c>
      <c r="EI218" s="2">
        <v>14675</v>
      </c>
      <c r="EJ218" s="2">
        <v>14230</v>
      </c>
      <c r="EK218" s="2">
        <v>13705</v>
      </c>
      <c r="EL218" s="2">
        <v>13125</v>
      </c>
      <c r="EM218" s="2">
        <v>13025</v>
      </c>
      <c r="EN218" s="2">
        <v>13330</v>
      </c>
      <c r="EO218" s="2">
        <v>12235</v>
      </c>
      <c r="EP218" s="2">
        <v>13000</v>
      </c>
      <c r="EQ218" s="2">
        <v>12690</v>
      </c>
      <c r="ER218" s="2">
        <v>10945</v>
      </c>
      <c r="ES218" s="2">
        <v>11205</v>
      </c>
      <c r="ET218" s="2">
        <v>10330</v>
      </c>
      <c r="EU218" s="2">
        <v>10615</v>
      </c>
      <c r="EV218" s="2">
        <v>10755</v>
      </c>
      <c r="EW218" s="2">
        <v>10470</v>
      </c>
      <c r="EX218" s="2">
        <v>10060</v>
      </c>
      <c r="EY218" s="2">
        <v>9716</v>
      </c>
      <c r="EZ218" s="2">
        <v>9556</v>
      </c>
      <c r="FA218" s="2">
        <v>9130</v>
      </c>
      <c r="FB218" s="2">
        <v>9049</v>
      </c>
      <c r="FC218" s="2">
        <v>8632</v>
      </c>
      <c r="FD218" s="2">
        <v>8598</v>
      </c>
      <c r="FE218" s="2">
        <v>9085</v>
      </c>
      <c r="FF218" s="2">
        <v>9543</v>
      </c>
      <c r="FG218" s="2">
        <v>9493</v>
      </c>
      <c r="FH218" s="2">
        <v>9375</v>
      </c>
      <c r="FI218" s="2">
        <v>9820</v>
      </c>
      <c r="FJ218" s="2">
        <v>9484</v>
      </c>
      <c r="FK218" s="2">
        <v>8967</v>
      </c>
      <c r="FL218" s="2">
        <v>8727</v>
      </c>
      <c r="FM218" s="2">
        <v>8952</v>
      </c>
      <c r="FN218" s="2">
        <v>8882</v>
      </c>
      <c r="FO218" s="2">
        <v>8811</v>
      </c>
      <c r="FP218" s="2">
        <v>8830</v>
      </c>
      <c r="FQ218" s="2">
        <v>8450</v>
      </c>
      <c r="FR218" s="2">
        <v>8353</v>
      </c>
      <c r="FS218" s="2">
        <v>9800</v>
      </c>
      <c r="FT218" s="2">
        <v>9340</v>
      </c>
      <c r="FU218" s="2">
        <v>10775</v>
      </c>
      <c r="FV218" s="2">
        <v>9472</v>
      </c>
      <c r="FW218" s="2">
        <v>9961</v>
      </c>
      <c r="FX218" s="2">
        <v>9895</v>
      </c>
      <c r="FY218" s="2">
        <v>10025</v>
      </c>
      <c r="FZ218" s="2">
        <v>12830</v>
      </c>
      <c r="GA218" s="2">
        <v>12545</v>
      </c>
      <c r="GB218" s="2">
        <v>12255</v>
      </c>
      <c r="GC218" s="2">
        <v>12655</v>
      </c>
      <c r="GD218" s="2">
        <v>11220</v>
      </c>
      <c r="GE218" s="2">
        <v>10900</v>
      </c>
      <c r="GF218" s="2">
        <v>9310</v>
      </c>
      <c r="GG218" s="2">
        <v>10680</v>
      </c>
      <c r="GH218" s="2">
        <v>10465</v>
      </c>
      <c r="GI218" s="2">
        <v>10200</v>
      </c>
      <c r="GJ218" s="2">
        <v>9350</v>
      </c>
      <c r="GK218" s="2">
        <v>9200</v>
      </c>
      <c r="GL218" s="2">
        <v>9280</v>
      </c>
      <c r="GM218" s="2">
        <v>7880</v>
      </c>
      <c r="GN218" s="2">
        <v>6990</v>
      </c>
      <c r="GO218" s="2">
        <v>6630</v>
      </c>
      <c r="GP218" s="2">
        <v>6870</v>
      </c>
      <c r="GQ218" s="2">
        <v>6590</v>
      </c>
      <c r="GR218" s="2">
        <v>6540</v>
      </c>
      <c r="GS218" s="2">
        <v>6600</v>
      </c>
      <c r="GT218" s="2">
        <v>5850</v>
      </c>
      <c r="GU218" s="2">
        <v>5980</v>
      </c>
      <c r="GV218" s="2">
        <v>6090</v>
      </c>
      <c r="GW218" s="2">
        <v>6160</v>
      </c>
      <c r="GX218" s="2">
        <v>5800</v>
      </c>
      <c r="GY218" s="2">
        <v>5860</v>
      </c>
      <c r="GZ218" s="2">
        <v>6070</v>
      </c>
      <c r="HA218" s="2">
        <v>5930</v>
      </c>
      <c r="HB218" s="2">
        <v>5070</v>
      </c>
      <c r="HC218" s="2">
        <v>4555</v>
      </c>
      <c r="HD218" s="2">
        <v>4840</v>
      </c>
      <c r="HE218" s="2">
        <v>4420</v>
      </c>
      <c r="HF218" s="2">
        <v>4355</v>
      </c>
      <c r="HG218" s="2">
        <v>4775</v>
      </c>
      <c r="HH218" s="2">
        <v>4870</v>
      </c>
      <c r="HI218" s="2">
        <v>4545</v>
      </c>
      <c r="HJ218" s="2">
        <v>4340</v>
      </c>
      <c r="HK218" s="2">
        <v>4405</v>
      </c>
      <c r="HL218" s="2">
        <v>4360</v>
      </c>
      <c r="HM218" s="2">
        <v>4310</v>
      </c>
      <c r="HN218" s="2">
        <v>4140</v>
      </c>
      <c r="HO218" s="2">
        <v>3620</v>
      </c>
      <c r="HP218" s="2">
        <v>3185</v>
      </c>
      <c r="HQ218" s="2">
        <v>3130</v>
      </c>
      <c r="HR218" s="2">
        <v>3040</v>
      </c>
      <c r="HS218" s="2">
        <v>2814</v>
      </c>
      <c r="HT218" s="2">
        <v>2613</v>
      </c>
      <c r="HU218" s="2">
        <v>2567</v>
      </c>
      <c r="HV218" s="2">
        <v>2600</v>
      </c>
      <c r="HW218" s="2">
        <v>2541</v>
      </c>
      <c r="HX218" s="2">
        <v>2477</v>
      </c>
      <c r="HY218" s="2">
        <v>2376</v>
      </c>
      <c r="HZ218" s="2">
        <v>2408</v>
      </c>
      <c r="IA218" s="2">
        <v>2367</v>
      </c>
      <c r="IB218" s="2">
        <v>2385</v>
      </c>
      <c r="IC218" s="2">
        <v>2280</v>
      </c>
      <c r="ID218" s="2">
        <v>2305</v>
      </c>
      <c r="IE218" s="2">
        <v>2354</v>
      </c>
      <c r="IF218" s="2">
        <v>2420</v>
      </c>
      <c r="IG218" s="2">
        <v>2437</v>
      </c>
      <c r="IH218" s="2">
        <v>2464</v>
      </c>
      <c r="II218" s="2">
        <v>2502</v>
      </c>
      <c r="IJ218" s="2">
        <v>2560</v>
      </c>
      <c r="IK218" s="2">
        <v>2535</v>
      </c>
      <c r="IL218" s="2">
        <v>2299</v>
      </c>
      <c r="IM218" s="2">
        <v>2270</v>
      </c>
      <c r="IN218" s="2">
        <v>2292</v>
      </c>
      <c r="IO218" s="2">
        <v>2370</v>
      </c>
      <c r="IP218" s="2">
        <v>2323</v>
      </c>
      <c r="IQ218" s="2">
        <v>2395</v>
      </c>
      <c r="IR218" s="2">
        <v>2426</v>
      </c>
      <c r="IS218" s="2">
        <v>2407</v>
      </c>
      <c r="IT218" s="2">
        <v>2397</v>
      </c>
    </row>
    <row r="219" spans="1:254">
      <c r="A219" s="62" t="s">
        <v>429</v>
      </c>
      <c r="B219" s="1" t="s">
        <v>430</v>
      </c>
      <c r="C219" s="54">
        <v>3185</v>
      </c>
      <c r="D219" s="16">
        <v>30</v>
      </c>
      <c r="E219" s="2">
        <v>3155</v>
      </c>
      <c r="F219" s="2">
        <v>3210</v>
      </c>
      <c r="G219" s="2">
        <v>3125</v>
      </c>
      <c r="H219" s="2">
        <v>3065</v>
      </c>
      <c r="I219" s="2">
        <v>3025</v>
      </c>
      <c r="J219" s="2">
        <v>3000</v>
      </c>
      <c r="K219" s="2">
        <v>3015</v>
      </c>
      <c r="L219" s="2">
        <v>3000</v>
      </c>
      <c r="M219" s="2">
        <v>2998</v>
      </c>
      <c r="N219" s="2">
        <v>2947</v>
      </c>
      <c r="O219" s="2">
        <v>2970</v>
      </c>
      <c r="P219" s="2">
        <v>2974</v>
      </c>
      <c r="Q219" s="2">
        <v>2983</v>
      </c>
      <c r="R219" s="2">
        <v>2973</v>
      </c>
      <c r="S219" s="2">
        <v>3010</v>
      </c>
      <c r="T219" s="2">
        <v>3005</v>
      </c>
      <c r="U219" s="2">
        <v>3030</v>
      </c>
      <c r="V219" s="2">
        <v>2960</v>
      </c>
      <c r="W219" s="2">
        <v>3010</v>
      </c>
      <c r="X219" s="2">
        <v>2983</v>
      </c>
      <c r="Y219" s="2">
        <v>2976</v>
      </c>
      <c r="Z219" s="2">
        <v>3070</v>
      </c>
      <c r="AA219" s="2">
        <v>3025</v>
      </c>
      <c r="AB219" s="2">
        <v>3055</v>
      </c>
      <c r="AC219" s="2">
        <v>2917</v>
      </c>
      <c r="AD219" s="2">
        <v>2880</v>
      </c>
      <c r="AE219" s="2">
        <v>2988</v>
      </c>
      <c r="AF219" s="2">
        <v>2988</v>
      </c>
      <c r="AG219" s="2">
        <v>2939</v>
      </c>
      <c r="AH219" s="2">
        <v>2957</v>
      </c>
      <c r="AI219" s="2">
        <v>2793</v>
      </c>
      <c r="AJ219" s="2">
        <v>2725</v>
      </c>
      <c r="AK219" s="2">
        <v>2700</v>
      </c>
      <c r="AL219" s="2">
        <v>2721</v>
      </c>
      <c r="AM219" s="2">
        <v>2717</v>
      </c>
      <c r="AN219" s="2">
        <v>2768</v>
      </c>
      <c r="AO219" s="2">
        <v>2721</v>
      </c>
      <c r="AP219" s="2">
        <v>2746</v>
      </c>
      <c r="AQ219" s="2">
        <v>2789</v>
      </c>
      <c r="AR219" s="2">
        <v>2811</v>
      </c>
      <c r="AS219" s="2">
        <v>2725</v>
      </c>
      <c r="AT219" s="2">
        <v>2732</v>
      </c>
      <c r="AU219" s="2">
        <v>2716</v>
      </c>
      <c r="AV219" s="2">
        <v>2669</v>
      </c>
      <c r="AW219" s="2">
        <v>2667</v>
      </c>
      <c r="AX219" s="2">
        <v>2506</v>
      </c>
      <c r="AY219" s="2">
        <v>2545</v>
      </c>
      <c r="AZ219" s="2">
        <v>2642</v>
      </c>
      <c r="BA219" s="2">
        <v>2865</v>
      </c>
      <c r="BB219" s="2">
        <v>2813</v>
      </c>
      <c r="BC219" s="2">
        <v>2617</v>
      </c>
      <c r="BD219" s="2">
        <v>2746</v>
      </c>
      <c r="BE219" s="2">
        <v>2874</v>
      </c>
      <c r="BF219" s="2">
        <v>2952</v>
      </c>
      <c r="BG219" s="2">
        <v>2929</v>
      </c>
      <c r="BH219" s="2">
        <v>3085</v>
      </c>
      <c r="BI219" s="2">
        <v>2921</v>
      </c>
      <c r="BJ219" s="2">
        <v>2887</v>
      </c>
      <c r="BK219" s="2">
        <v>3570</v>
      </c>
      <c r="BL219" s="2">
        <v>4205</v>
      </c>
      <c r="BM219" s="2">
        <v>4280</v>
      </c>
      <c r="BN219" s="2">
        <v>4265</v>
      </c>
      <c r="BO219" s="2">
        <v>4090</v>
      </c>
      <c r="BP219" s="2">
        <v>4090</v>
      </c>
      <c r="BQ219" s="2">
        <v>3875</v>
      </c>
      <c r="BR219" s="2">
        <v>3870</v>
      </c>
      <c r="BS219" s="2">
        <v>3845</v>
      </c>
      <c r="BT219" s="2">
        <v>3810</v>
      </c>
      <c r="BU219" s="2">
        <v>3850</v>
      </c>
      <c r="BV219" s="2">
        <v>3970</v>
      </c>
      <c r="BW219" s="2">
        <v>4135</v>
      </c>
      <c r="BX219" s="2">
        <v>4490</v>
      </c>
      <c r="BY219" s="2">
        <v>4610</v>
      </c>
      <c r="BZ219" s="2">
        <v>4455</v>
      </c>
      <c r="CA219" s="2">
        <v>4440</v>
      </c>
      <c r="CB219" s="2">
        <v>4350</v>
      </c>
      <c r="CC219" s="2">
        <v>4310</v>
      </c>
      <c r="CD219" s="2">
        <v>4125</v>
      </c>
      <c r="CE219" s="2">
        <v>4115</v>
      </c>
      <c r="CF219" s="2">
        <v>4445</v>
      </c>
      <c r="CG219" s="2">
        <v>4370</v>
      </c>
      <c r="CH219" s="2">
        <v>4570</v>
      </c>
      <c r="CI219" s="2">
        <v>4680</v>
      </c>
      <c r="CJ219" s="2">
        <v>4645</v>
      </c>
      <c r="CK219" s="2">
        <v>4535</v>
      </c>
      <c r="CL219" s="2">
        <v>4430</v>
      </c>
      <c r="CM219" s="2">
        <v>4260</v>
      </c>
      <c r="CN219" s="2">
        <v>4105</v>
      </c>
      <c r="CO219" s="2">
        <v>4035</v>
      </c>
      <c r="CP219" s="2">
        <v>4100</v>
      </c>
      <c r="CQ219" s="2">
        <v>4065</v>
      </c>
      <c r="CR219" s="2">
        <v>4195</v>
      </c>
      <c r="CS219" s="2">
        <v>4050</v>
      </c>
      <c r="CT219" s="2">
        <v>3995</v>
      </c>
      <c r="CU219" s="2">
        <v>4215</v>
      </c>
      <c r="CV219" s="2">
        <v>4185</v>
      </c>
      <c r="CW219" s="2">
        <v>4040</v>
      </c>
      <c r="CX219" s="2">
        <v>3980</v>
      </c>
      <c r="CY219" s="2">
        <v>3775</v>
      </c>
      <c r="CZ219" s="2">
        <v>3805</v>
      </c>
      <c r="DA219" s="2">
        <v>3770</v>
      </c>
      <c r="DB219" s="2">
        <v>3745</v>
      </c>
      <c r="DC219" s="2">
        <v>3720</v>
      </c>
      <c r="DD219" s="2">
        <v>3900</v>
      </c>
      <c r="DE219" s="2">
        <v>3985</v>
      </c>
      <c r="DF219" s="2">
        <v>4070</v>
      </c>
      <c r="DG219" s="2">
        <v>4255</v>
      </c>
      <c r="DH219" s="2">
        <v>4480</v>
      </c>
      <c r="DI219" s="2">
        <v>4545</v>
      </c>
      <c r="DJ219" s="2">
        <v>4430</v>
      </c>
      <c r="DK219" s="2">
        <v>4455</v>
      </c>
      <c r="DL219" s="2">
        <v>4500</v>
      </c>
      <c r="DM219" s="2">
        <v>4410</v>
      </c>
      <c r="DN219" s="2">
        <v>3990</v>
      </c>
      <c r="DO219" s="2">
        <v>3855</v>
      </c>
      <c r="DP219" s="2">
        <v>3650</v>
      </c>
      <c r="DQ219" s="2">
        <v>3750</v>
      </c>
      <c r="DR219" s="2">
        <v>3710</v>
      </c>
      <c r="DS219" s="2">
        <v>3105</v>
      </c>
      <c r="DT219" s="2">
        <v>2966</v>
      </c>
      <c r="DU219" s="2">
        <v>2974</v>
      </c>
      <c r="DV219" s="2">
        <v>2903</v>
      </c>
      <c r="DW219" s="2">
        <v>2882</v>
      </c>
      <c r="DX219" s="2">
        <v>2823</v>
      </c>
      <c r="DY219" s="2">
        <v>2821</v>
      </c>
      <c r="DZ219" s="2">
        <v>2858</v>
      </c>
      <c r="EA219" s="2">
        <v>2857</v>
      </c>
      <c r="EB219" s="2">
        <v>2895</v>
      </c>
      <c r="EC219" s="2">
        <v>3000</v>
      </c>
      <c r="ED219" s="2">
        <v>3075</v>
      </c>
      <c r="EE219" s="2">
        <v>3090</v>
      </c>
      <c r="EF219" s="2">
        <v>2994</v>
      </c>
      <c r="EG219" s="2">
        <v>2986</v>
      </c>
      <c r="EH219" s="2">
        <v>3035</v>
      </c>
      <c r="EI219" s="2">
        <v>3110</v>
      </c>
      <c r="EJ219" s="2">
        <v>3100</v>
      </c>
      <c r="EK219" s="2">
        <v>2941</v>
      </c>
      <c r="EL219" s="2">
        <v>2861</v>
      </c>
      <c r="EM219" s="2">
        <v>2825</v>
      </c>
      <c r="EN219" s="2">
        <v>2980</v>
      </c>
      <c r="EO219" s="2">
        <v>3025</v>
      </c>
      <c r="EP219" s="2">
        <v>2926</v>
      </c>
      <c r="EQ219" s="2">
        <v>3000</v>
      </c>
      <c r="ER219" s="2">
        <v>3070</v>
      </c>
      <c r="ES219" s="2">
        <v>3105</v>
      </c>
      <c r="ET219" s="2">
        <v>3090</v>
      </c>
      <c r="EU219" s="2">
        <v>3065</v>
      </c>
      <c r="EV219" s="2">
        <v>3000</v>
      </c>
      <c r="EW219" s="2">
        <v>2840</v>
      </c>
      <c r="EX219" s="2">
        <v>2822</v>
      </c>
      <c r="EY219" s="2">
        <v>2815</v>
      </c>
      <c r="EZ219" s="2">
        <v>2630</v>
      </c>
      <c r="FA219" s="2">
        <v>2675</v>
      </c>
      <c r="FB219" s="2">
        <v>2696</v>
      </c>
      <c r="FC219" s="2">
        <v>2736</v>
      </c>
      <c r="FD219" s="2">
        <v>2731</v>
      </c>
      <c r="FE219" s="2">
        <v>2653</v>
      </c>
      <c r="FF219" s="2">
        <v>2593</v>
      </c>
      <c r="FG219" s="2">
        <v>2470</v>
      </c>
      <c r="FH219" s="2">
        <v>2368</v>
      </c>
      <c r="FI219" s="2">
        <v>2368</v>
      </c>
      <c r="FJ219" s="2">
        <v>2377</v>
      </c>
      <c r="FK219" s="2">
        <v>2396</v>
      </c>
      <c r="FL219" s="2">
        <v>2390</v>
      </c>
      <c r="FM219" s="2">
        <v>2319</v>
      </c>
      <c r="FN219" s="2">
        <v>2388</v>
      </c>
      <c r="FO219" s="2">
        <v>2382</v>
      </c>
      <c r="FP219" s="2">
        <v>2309</v>
      </c>
      <c r="FQ219" s="2">
        <v>2276</v>
      </c>
      <c r="FR219" s="2">
        <v>2305</v>
      </c>
      <c r="FS219" s="2">
        <v>2294</v>
      </c>
      <c r="FT219" s="2">
        <v>2260</v>
      </c>
      <c r="FU219" s="2">
        <v>2258</v>
      </c>
      <c r="FV219" s="2">
        <v>2235</v>
      </c>
      <c r="FW219" s="2">
        <v>2281</v>
      </c>
      <c r="FX219" s="2">
        <v>2305</v>
      </c>
      <c r="FY219" s="2">
        <v>2363</v>
      </c>
      <c r="FZ219" s="2">
        <v>2257</v>
      </c>
      <c r="GA219" s="2">
        <v>2201</v>
      </c>
      <c r="GB219" s="2">
        <v>2171</v>
      </c>
      <c r="GC219" s="2">
        <v>2160</v>
      </c>
      <c r="GD219" s="2">
        <v>2039</v>
      </c>
      <c r="GE219" s="2">
        <v>2040</v>
      </c>
      <c r="GF219" s="2">
        <v>2022</v>
      </c>
      <c r="GG219" s="2">
        <v>1996</v>
      </c>
      <c r="GH219" s="2">
        <v>2040</v>
      </c>
      <c r="GI219" s="2">
        <v>2029</v>
      </c>
      <c r="GJ219" s="2">
        <v>2025</v>
      </c>
      <c r="GK219" s="2">
        <v>2070</v>
      </c>
      <c r="GL219" s="2">
        <v>2123</v>
      </c>
      <c r="GM219" s="2">
        <v>2142</v>
      </c>
      <c r="GN219" s="2">
        <v>2175</v>
      </c>
      <c r="GO219" s="2">
        <v>2128</v>
      </c>
      <c r="GP219" s="2">
        <v>2130</v>
      </c>
      <c r="GQ219" s="2">
        <v>2142</v>
      </c>
      <c r="GR219" s="2">
        <v>2166</v>
      </c>
      <c r="GS219" s="2">
        <v>2189</v>
      </c>
      <c r="GT219" s="2">
        <v>2266</v>
      </c>
      <c r="GU219" s="2">
        <v>2230</v>
      </c>
      <c r="GV219" s="2">
        <v>2267</v>
      </c>
      <c r="GW219" s="2">
        <v>2303</v>
      </c>
      <c r="GX219" s="2">
        <v>2270</v>
      </c>
      <c r="GY219" s="2">
        <v>2266</v>
      </c>
      <c r="GZ219" s="2">
        <v>2226</v>
      </c>
      <c r="HA219" s="2">
        <v>2198</v>
      </c>
      <c r="HB219" s="2">
        <v>2161</v>
      </c>
      <c r="HC219" s="2">
        <v>2267</v>
      </c>
      <c r="HD219" s="2">
        <v>2330</v>
      </c>
      <c r="HE219" s="2">
        <v>2366</v>
      </c>
      <c r="HF219" s="2">
        <v>2353</v>
      </c>
      <c r="HG219" s="2">
        <v>2332</v>
      </c>
      <c r="HH219" s="2">
        <v>2327</v>
      </c>
      <c r="HI219" s="2">
        <v>2351</v>
      </c>
      <c r="HJ219" s="2">
        <v>2356</v>
      </c>
      <c r="HK219" s="2">
        <v>2420</v>
      </c>
      <c r="HL219" s="2">
        <v>2435</v>
      </c>
      <c r="HM219" s="2">
        <v>2424</v>
      </c>
      <c r="HN219" s="2">
        <v>2438</v>
      </c>
      <c r="HO219" s="2">
        <v>2407</v>
      </c>
      <c r="HP219" s="2">
        <v>2446</v>
      </c>
      <c r="HQ219" s="2">
        <v>2470</v>
      </c>
      <c r="HR219" s="2">
        <v>2511</v>
      </c>
      <c r="HS219" s="2">
        <v>2460</v>
      </c>
      <c r="HT219" s="2">
        <v>2500</v>
      </c>
      <c r="HU219" s="2">
        <v>2508</v>
      </c>
      <c r="HV219" s="2">
        <v>2565</v>
      </c>
      <c r="HW219" s="2">
        <v>2620</v>
      </c>
      <c r="HX219" s="2">
        <v>2756</v>
      </c>
      <c r="HY219" s="2">
        <v>2795</v>
      </c>
      <c r="HZ219" s="2">
        <v>2637</v>
      </c>
      <c r="IA219" s="2">
        <v>2543</v>
      </c>
      <c r="IB219" s="2">
        <v>2463</v>
      </c>
      <c r="IC219" s="2">
        <v>2462</v>
      </c>
      <c r="ID219" s="2">
        <v>2466</v>
      </c>
      <c r="IE219" s="2">
        <v>2420</v>
      </c>
      <c r="IF219" s="2">
        <v>2410</v>
      </c>
      <c r="IG219" s="2">
        <v>2396</v>
      </c>
      <c r="IH219" s="2">
        <v>2261</v>
      </c>
      <c r="II219" s="2">
        <v>2231</v>
      </c>
      <c r="IJ219" s="2">
        <v>2507</v>
      </c>
      <c r="IK219" s="2">
        <v>2516</v>
      </c>
      <c r="IL219" s="2">
        <v>2452</v>
      </c>
      <c r="IM219" s="2">
        <v>2407</v>
      </c>
      <c r="IN219" s="2">
        <v>2415</v>
      </c>
      <c r="IO219" s="2">
        <v>2419</v>
      </c>
      <c r="IP219" s="2">
        <v>2371</v>
      </c>
      <c r="IQ219" s="2">
        <v>2367</v>
      </c>
      <c r="IR219" s="2">
        <v>2359</v>
      </c>
      <c r="IS219" s="2">
        <v>2406</v>
      </c>
      <c r="IT219" s="2">
        <v>2439</v>
      </c>
    </row>
    <row r="220" spans="1:254">
      <c r="A220" s="62" t="s">
        <v>431</v>
      </c>
      <c r="B220" s="1" t="s">
        <v>432</v>
      </c>
      <c r="C220" s="54">
        <v>1611</v>
      </c>
      <c r="D220" s="16">
        <v>4</v>
      </c>
      <c r="E220" s="2">
        <v>1607</v>
      </c>
      <c r="F220" s="2">
        <v>1592</v>
      </c>
      <c r="G220" s="2">
        <v>1540</v>
      </c>
      <c r="H220" s="2">
        <v>1470</v>
      </c>
      <c r="I220" s="2">
        <v>1423</v>
      </c>
      <c r="J220" s="2">
        <v>1371</v>
      </c>
      <c r="K220" s="2">
        <v>1351</v>
      </c>
      <c r="L220" s="2">
        <v>1480</v>
      </c>
      <c r="M220" s="2">
        <v>1415</v>
      </c>
      <c r="N220" s="2">
        <v>1485</v>
      </c>
      <c r="O220" s="2">
        <v>1604</v>
      </c>
      <c r="P220" s="2">
        <v>1617</v>
      </c>
      <c r="Q220" s="2">
        <v>1580</v>
      </c>
      <c r="R220" s="2">
        <v>1577</v>
      </c>
      <c r="S220" s="2">
        <v>1733</v>
      </c>
      <c r="T220" s="2">
        <v>1800</v>
      </c>
      <c r="U220" s="2">
        <v>1763</v>
      </c>
      <c r="V220" s="2">
        <v>1811</v>
      </c>
      <c r="W220" s="2">
        <v>1797</v>
      </c>
      <c r="X220" s="2">
        <v>1770</v>
      </c>
      <c r="Y220" s="2">
        <v>1789</v>
      </c>
      <c r="Z220" s="2">
        <v>1947</v>
      </c>
      <c r="AA220" s="2">
        <v>2026</v>
      </c>
      <c r="AB220" s="2">
        <v>1974</v>
      </c>
      <c r="AC220" s="2">
        <v>1976</v>
      </c>
      <c r="AD220" s="2">
        <v>1871</v>
      </c>
      <c r="AE220" s="2">
        <v>1906</v>
      </c>
      <c r="AF220" s="2">
        <v>1841</v>
      </c>
      <c r="AG220" s="2">
        <v>1854</v>
      </c>
      <c r="AH220" s="2">
        <v>1945</v>
      </c>
      <c r="AI220" s="2">
        <v>1960</v>
      </c>
      <c r="AJ220" s="2">
        <v>2011</v>
      </c>
      <c r="AK220" s="2">
        <v>2170</v>
      </c>
      <c r="AL220" s="2">
        <v>2151</v>
      </c>
      <c r="AM220" s="2">
        <v>2215</v>
      </c>
      <c r="AN220" s="2">
        <v>2166</v>
      </c>
      <c r="AO220" s="2">
        <v>2247</v>
      </c>
      <c r="AP220" s="2">
        <v>2307</v>
      </c>
      <c r="AQ220" s="2">
        <v>2685</v>
      </c>
      <c r="AR220" s="2">
        <v>2430</v>
      </c>
      <c r="AS220" s="2">
        <v>2461</v>
      </c>
      <c r="AT220" s="2">
        <v>2620</v>
      </c>
      <c r="AU220" s="2">
        <v>2695</v>
      </c>
      <c r="AV220" s="2">
        <v>2833</v>
      </c>
      <c r="AW220" s="2">
        <v>2600</v>
      </c>
      <c r="AX220" s="2">
        <v>2894</v>
      </c>
      <c r="AY220" s="2">
        <v>2900</v>
      </c>
      <c r="AZ220" s="2">
        <v>3425</v>
      </c>
      <c r="BA220" s="2">
        <v>3915</v>
      </c>
      <c r="BB220" s="2">
        <v>4075</v>
      </c>
      <c r="BC220" s="2">
        <v>4080</v>
      </c>
      <c r="BD220" s="2">
        <v>3705</v>
      </c>
      <c r="BE220" s="2">
        <v>3780</v>
      </c>
      <c r="BF220" s="2">
        <v>3385</v>
      </c>
      <c r="BG220" s="2">
        <v>3175</v>
      </c>
      <c r="BH220" s="2">
        <v>3220</v>
      </c>
      <c r="BI220" s="2">
        <v>3320</v>
      </c>
      <c r="BJ220" s="2">
        <v>3170</v>
      </c>
      <c r="BK220" s="2">
        <v>3230</v>
      </c>
      <c r="BL220" s="2">
        <v>3175</v>
      </c>
      <c r="BM220" s="2">
        <v>2868</v>
      </c>
      <c r="BN220" s="2">
        <v>2840</v>
      </c>
      <c r="BO220" s="2">
        <v>2949</v>
      </c>
      <c r="BP220" s="2">
        <v>2635</v>
      </c>
      <c r="BQ220" s="2">
        <v>2631</v>
      </c>
      <c r="BR220" s="2">
        <v>2493</v>
      </c>
      <c r="BS220" s="2">
        <v>2473</v>
      </c>
      <c r="BT220" s="2">
        <v>2432</v>
      </c>
      <c r="BU220" s="2">
        <v>2404</v>
      </c>
      <c r="BV220" s="2">
        <v>2477</v>
      </c>
      <c r="BW220" s="2">
        <v>2501</v>
      </c>
      <c r="BX220" s="2">
        <v>2652</v>
      </c>
      <c r="BY220" s="2">
        <v>2650</v>
      </c>
      <c r="BZ220" s="2">
        <v>2596</v>
      </c>
      <c r="CA220" s="2">
        <v>2581</v>
      </c>
      <c r="CB220" s="2">
        <v>2530</v>
      </c>
      <c r="CC220" s="2">
        <v>2496</v>
      </c>
      <c r="CD220" s="2">
        <v>2543</v>
      </c>
      <c r="CE220" s="2">
        <v>2732</v>
      </c>
      <c r="CF220" s="2">
        <v>2660</v>
      </c>
      <c r="CG220" s="2">
        <v>2576</v>
      </c>
      <c r="CH220" s="2">
        <v>2512</v>
      </c>
      <c r="CI220" s="2">
        <v>2394</v>
      </c>
      <c r="CJ220" s="2">
        <v>2366</v>
      </c>
      <c r="CK220" s="2">
        <v>2289</v>
      </c>
      <c r="CL220" s="2">
        <v>2269</v>
      </c>
      <c r="CM220" s="2">
        <v>2150</v>
      </c>
      <c r="CN220" s="2">
        <v>2063</v>
      </c>
      <c r="CO220" s="2">
        <v>2086</v>
      </c>
      <c r="CP220" s="2">
        <v>2281</v>
      </c>
      <c r="CQ220" s="2">
        <v>2335</v>
      </c>
      <c r="CR220" s="2">
        <v>2300</v>
      </c>
      <c r="CS220" s="2">
        <v>2191</v>
      </c>
      <c r="CT220" s="2">
        <v>2260</v>
      </c>
      <c r="CU220" s="2">
        <v>2473</v>
      </c>
      <c r="CV220" s="2">
        <v>2402</v>
      </c>
      <c r="CW220" s="2">
        <v>2241</v>
      </c>
      <c r="CX220" s="2">
        <v>2188</v>
      </c>
      <c r="CY220" s="2">
        <v>2020</v>
      </c>
      <c r="CZ220" s="2">
        <v>2048</v>
      </c>
      <c r="DA220" s="2">
        <v>2046</v>
      </c>
      <c r="DB220" s="2">
        <v>1981</v>
      </c>
      <c r="DC220" s="2">
        <v>1890</v>
      </c>
      <c r="DD220" s="2">
        <v>2005</v>
      </c>
      <c r="DE220" s="2">
        <v>2033</v>
      </c>
      <c r="DF220" s="2">
        <v>1980</v>
      </c>
      <c r="DG220" s="2">
        <v>2139</v>
      </c>
      <c r="DH220" s="2">
        <v>2181</v>
      </c>
      <c r="DI220" s="2">
        <v>2163</v>
      </c>
      <c r="DJ220" s="2">
        <v>1997</v>
      </c>
      <c r="DK220" s="2">
        <v>1997</v>
      </c>
      <c r="DL220" s="2">
        <v>2056</v>
      </c>
      <c r="DM220" s="2">
        <v>2037</v>
      </c>
      <c r="DN220" s="2">
        <v>2021</v>
      </c>
      <c r="DO220" s="2">
        <v>2021</v>
      </c>
      <c r="DP220" s="2">
        <v>1992</v>
      </c>
      <c r="DQ220" s="2">
        <v>1953</v>
      </c>
      <c r="DR220" s="2">
        <v>1945</v>
      </c>
      <c r="DS220" s="2">
        <v>1975</v>
      </c>
      <c r="DT220" s="2">
        <v>2050</v>
      </c>
      <c r="DU220" s="2">
        <v>1994</v>
      </c>
      <c r="DV220" s="2">
        <v>1920</v>
      </c>
      <c r="DW220" s="2">
        <v>1943</v>
      </c>
      <c r="DX220" s="2">
        <v>1914</v>
      </c>
      <c r="DY220" s="2">
        <v>1876</v>
      </c>
      <c r="DZ220" s="2">
        <v>1830</v>
      </c>
      <c r="EA220" s="2">
        <v>1787</v>
      </c>
      <c r="EB220" s="2">
        <v>1758</v>
      </c>
      <c r="EC220" s="2">
        <v>1763</v>
      </c>
      <c r="ED220" s="2">
        <v>1715</v>
      </c>
      <c r="EE220" s="2">
        <v>1667</v>
      </c>
      <c r="EF220" s="2">
        <v>1680</v>
      </c>
      <c r="EG220" s="2">
        <v>1685</v>
      </c>
      <c r="EH220" s="2">
        <v>1705</v>
      </c>
      <c r="EI220" s="2">
        <v>1781</v>
      </c>
      <c r="EJ220" s="2">
        <v>1734</v>
      </c>
      <c r="EK220" s="2">
        <v>1727</v>
      </c>
      <c r="EL220" s="2">
        <v>1692</v>
      </c>
      <c r="EM220" s="2">
        <v>1651</v>
      </c>
      <c r="EN220" s="2">
        <v>1676</v>
      </c>
      <c r="EO220" s="2">
        <v>1642</v>
      </c>
      <c r="EP220" s="2">
        <v>1656</v>
      </c>
      <c r="EQ220" s="2">
        <v>1665</v>
      </c>
      <c r="ER220" s="2">
        <v>1666</v>
      </c>
      <c r="ES220" s="2">
        <v>1645</v>
      </c>
      <c r="ET220" s="2">
        <v>1606</v>
      </c>
      <c r="EU220" s="2">
        <v>1597</v>
      </c>
      <c r="EV220" s="2">
        <v>1591</v>
      </c>
      <c r="EW220" s="2">
        <v>1608</v>
      </c>
      <c r="EX220" s="2">
        <v>1661</v>
      </c>
      <c r="EY220" s="2">
        <v>1616</v>
      </c>
      <c r="EZ220" s="2">
        <v>1630</v>
      </c>
      <c r="FA220" s="2">
        <v>1532</v>
      </c>
      <c r="FB220" s="2">
        <v>1535</v>
      </c>
      <c r="FC220" s="2">
        <v>1597</v>
      </c>
      <c r="FD220" s="2">
        <v>1635</v>
      </c>
      <c r="FE220" s="2">
        <v>1725</v>
      </c>
      <c r="FF220" s="2">
        <v>1785</v>
      </c>
      <c r="FG220" s="2">
        <v>1753</v>
      </c>
      <c r="FH220" s="2">
        <v>1790</v>
      </c>
      <c r="FI220" s="2">
        <v>1785</v>
      </c>
      <c r="FJ220" s="2">
        <v>1738</v>
      </c>
      <c r="FK220" s="2">
        <v>1627</v>
      </c>
      <c r="FL220" s="2">
        <v>1561</v>
      </c>
      <c r="FM220" s="2">
        <v>1560</v>
      </c>
      <c r="FN220" s="2">
        <v>1551</v>
      </c>
      <c r="FO220" s="2">
        <v>1711</v>
      </c>
    </row>
    <row r="221" spans="1:254">
      <c r="A221" s="62" t="s">
        <v>433</v>
      </c>
      <c r="B221" s="1" t="s">
        <v>434</v>
      </c>
      <c r="C221" s="54">
        <v>1818</v>
      </c>
      <c r="D221" s="16">
        <v>-27</v>
      </c>
      <c r="E221" s="2">
        <v>1845</v>
      </c>
      <c r="F221" s="2">
        <v>1845</v>
      </c>
      <c r="G221" s="2">
        <v>1708</v>
      </c>
      <c r="H221" s="2">
        <v>1506</v>
      </c>
      <c r="I221" s="2">
        <v>1501</v>
      </c>
      <c r="J221" s="2">
        <v>1352</v>
      </c>
      <c r="K221" s="2">
        <v>1331</v>
      </c>
      <c r="L221" s="2">
        <v>1516</v>
      </c>
      <c r="M221" s="2">
        <v>1762</v>
      </c>
      <c r="N221" s="2">
        <v>1828</v>
      </c>
      <c r="O221" s="2">
        <v>1865</v>
      </c>
      <c r="P221" s="2">
        <v>1865</v>
      </c>
      <c r="Q221" s="2">
        <v>1890</v>
      </c>
      <c r="R221" s="2">
        <v>1845</v>
      </c>
      <c r="S221" s="2">
        <v>1970</v>
      </c>
      <c r="T221" s="2">
        <v>1855</v>
      </c>
      <c r="U221" s="2">
        <v>1786</v>
      </c>
      <c r="V221" s="2">
        <v>1795</v>
      </c>
      <c r="W221" s="2">
        <v>1846</v>
      </c>
      <c r="X221" s="2">
        <v>1842</v>
      </c>
      <c r="Y221" s="2">
        <v>1810</v>
      </c>
      <c r="Z221" s="2">
        <v>1928</v>
      </c>
      <c r="AA221" s="2">
        <v>1962</v>
      </c>
      <c r="AB221" s="2">
        <v>1851</v>
      </c>
      <c r="AC221" s="2">
        <v>1696</v>
      </c>
      <c r="AD221" s="2">
        <v>1721</v>
      </c>
      <c r="AE221" s="2">
        <v>1869</v>
      </c>
      <c r="AF221" s="2">
        <v>1791</v>
      </c>
      <c r="AG221" s="2">
        <v>1914</v>
      </c>
      <c r="AH221" s="2">
        <v>1914</v>
      </c>
      <c r="AI221" s="2">
        <v>2053</v>
      </c>
      <c r="AJ221" s="2">
        <v>2050</v>
      </c>
      <c r="AK221" s="2">
        <v>1982</v>
      </c>
      <c r="AL221" s="2">
        <v>1731</v>
      </c>
      <c r="AM221" s="2">
        <v>1955</v>
      </c>
      <c r="AN221" s="2">
        <v>2291</v>
      </c>
      <c r="AO221" s="2">
        <v>2345</v>
      </c>
      <c r="AP221" s="2">
        <v>2323</v>
      </c>
      <c r="AQ221" s="2">
        <v>2430</v>
      </c>
      <c r="AR221" s="2">
        <v>2130</v>
      </c>
      <c r="AS221" s="2">
        <v>2217</v>
      </c>
      <c r="AT221" s="2">
        <v>2410</v>
      </c>
      <c r="AU221" s="2">
        <v>2628</v>
      </c>
      <c r="AV221" s="2">
        <v>2657</v>
      </c>
      <c r="AW221" s="2">
        <v>2853</v>
      </c>
      <c r="AX221" s="2">
        <v>3120</v>
      </c>
      <c r="AY221" s="2">
        <v>3075</v>
      </c>
      <c r="AZ221" s="2">
        <v>3365</v>
      </c>
      <c r="BA221" s="2">
        <v>3640</v>
      </c>
      <c r="BB221" s="2">
        <v>4075</v>
      </c>
      <c r="BC221" s="2">
        <v>4500</v>
      </c>
      <c r="BD221" s="2">
        <v>4336.6665999999996</v>
      </c>
      <c r="BE221" s="2">
        <v>4316.6665999999996</v>
      </c>
      <c r="BF221" s="2">
        <v>4233.3333000000002</v>
      </c>
      <c r="BG221" s="2">
        <v>4310</v>
      </c>
      <c r="BH221" s="2">
        <v>4406.6665999999996</v>
      </c>
      <c r="BI221" s="2">
        <v>4726.6665999999996</v>
      </c>
      <c r="BJ221" s="2">
        <v>4200</v>
      </c>
      <c r="BK221" s="2">
        <v>4013.3332999999998</v>
      </c>
      <c r="BL221" s="2">
        <v>3963.3332999999998</v>
      </c>
      <c r="BM221" s="2">
        <v>3706.6666</v>
      </c>
      <c r="BN221" s="2">
        <v>3986.6666</v>
      </c>
      <c r="BO221" s="2">
        <v>4600</v>
      </c>
      <c r="BP221" s="2">
        <v>4116.6665999999996</v>
      </c>
      <c r="BQ221" s="2">
        <v>3303.3332999999998</v>
      </c>
      <c r="BR221" s="2">
        <v>3403.3332999999998</v>
      </c>
      <c r="BS221" s="2">
        <v>3176.6666</v>
      </c>
      <c r="BT221" s="2">
        <v>2936.6666</v>
      </c>
      <c r="BU221" s="2">
        <v>2666.6666</v>
      </c>
      <c r="BV221" s="2">
        <v>2420</v>
      </c>
      <c r="BW221" s="2">
        <v>2320</v>
      </c>
      <c r="BX221" s="2">
        <v>2313.3332999999998</v>
      </c>
      <c r="BY221" s="2">
        <v>2270</v>
      </c>
      <c r="BZ221" s="2">
        <v>2180</v>
      </c>
      <c r="CA221" s="2">
        <v>2176.6666</v>
      </c>
      <c r="CB221" s="2">
        <v>2216.6666</v>
      </c>
      <c r="CC221" s="2">
        <v>2233.3332999999998</v>
      </c>
      <c r="CD221" s="2">
        <v>2206.6666</v>
      </c>
      <c r="CE221" s="2">
        <v>2370</v>
      </c>
      <c r="CF221" s="2">
        <v>2220</v>
      </c>
      <c r="CG221" s="2">
        <v>2036.6666</v>
      </c>
      <c r="CH221" s="2">
        <v>1846.6666</v>
      </c>
      <c r="CI221" s="2">
        <v>1843.3333</v>
      </c>
      <c r="CJ221" s="2">
        <v>1993.3333</v>
      </c>
      <c r="CK221" s="2">
        <v>1830</v>
      </c>
      <c r="CL221" s="2">
        <v>1665</v>
      </c>
      <c r="CM221" s="2">
        <v>1633.3333</v>
      </c>
      <c r="CN221" s="2">
        <v>1493.3333</v>
      </c>
      <c r="CO221" s="2">
        <v>1373.3333</v>
      </c>
      <c r="CP221" s="2">
        <v>1266.6666</v>
      </c>
      <c r="CQ221" s="2">
        <v>1283.3333</v>
      </c>
      <c r="CR221" s="2">
        <v>1393.3333</v>
      </c>
      <c r="CS221" s="2">
        <v>1576.6666</v>
      </c>
      <c r="CT221" s="2">
        <v>1770</v>
      </c>
      <c r="CU221" s="2">
        <v>1820</v>
      </c>
      <c r="CV221" s="2">
        <v>1756.6666</v>
      </c>
      <c r="CW221" s="2">
        <v>1700</v>
      </c>
      <c r="CX221" s="2">
        <v>1826.6666</v>
      </c>
      <c r="CY221" s="2">
        <v>1513.3333</v>
      </c>
      <c r="CZ221" s="2">
        <v>1366.6666</v>
      </c>
      <c r="DA221" s="2">
        <v>1460</v>
      </c>
      <c r="DB221" s="2">
        <v>1421.6666</v>
      </c>
      <c r="DC221" s="2">
        <v>1291.6666</v>
      </c>
      <c r="DD221" s="2">
        <v>1418.3333</v>
      </c>
      <c r="DE221" s="2">
        <v>1446.6666</v>
      </c>
      <c r="DF221" s="2">
        <v>1245</v>
      </c>
      <c r="DG221" s="2">
        <v>1433.3333</v>
      </c>
      <c r="DH221" s="2">
        <v>1316.6666</v>
      </c>
      <c r="DI221" s="2">
        <v>1145</v>
      </c>
      <c r="DJ221" s="2">
        <v>1153.3333</v>
      </c>
      <c r="DK221" s="2">
        <v>1150</v>
      </c>
      <c r="DL221" s="2">
        <v>1095</v>
      </c>
      <c r="DM221" s="2">
        <v>1121.6666</v>
      </c>
      <c r="DN221" s="2">
        <v>1203.3333</v>
      </c>
      <c r="DO221" s="2">
        <v>1166.6666</v>
      </c>
      <c r="DP221" s="2">
        <v>1113.3333</v>
      </c>
      <c r="DQ221" s="2">
        <v>1008.3333</v>
      </c>
      <c r="DR221" s="2">
        <v>813</v>
      </c>
      <c r="DS221" s="2">
        <v>800.66660000000002</v>
      </c>
      <c r="DT221" s="2">
        <v>746.66660000000002</v>
      </c>
      <c r="DU221" s="2">
        <v>724.66660000000002</v>
      </c>
      <c r="DV221" s="2">
        <v>665</v>
      </c>
      <c r="DW221" s="2">
        <v>685.33330000000001</v>
      </c>
      <c r="DX221" s="2">
        <v>671.66660000000002</v>
      </c>
      <c r="DY221" s="2">
        <v>667.33330000000001</v>
      </c>
      <c r="DZ221" s="2">
        <v>618.66660000000002</v>
      </c>
      <c r="EA221" s="2">
        <v>621.33330000000001</v>
      </c>
      <c r="EB221" s="2">
        <v>612</v>
      </c>
      <c r="EC221" s="2">
        <v>651</v>
      </c>
      <c r="ED221" s="2">
        <v>701</v>
      </c>
      <c r="EE221" s="2">
        <v>720.33330000000001</v>
      </c>
      <c r="EF221" s="2">
        <v>683.66660000000002</v>
      </c>
      <c r="EG221" s="2">
        <v>696.66660000000002</v>
      </c>
      <c r="EH221" s="2">
        <v>743.33330000000001</v>
      </c>
      <c r="EI221" s="2">
        <v>791.66660000000002</v>
      </c>
      <c r="EJ221" s="2">
        <v>800.66660000000002</v>
      </c>
      <c r="EK221" s="2">
        <v>794.66660000000002</v>
      </c>
      <c r="EL221" s="2">
        <v>715.66660000000002</v>
      </c>
      <c r="EM221" s="2">
        <v>728.66660000000002</v>
      </c>
      <c r="EN221" s="2">
        <v>693.33330000000001</v>
      </c>
      <c r="EO221" s="2">
        <v>720.33330000000001</v>
      </c>
      <c r="EP221" s="2">
        <v>750</v>
      </c>
      <c r="EQ221" s="2">
        <v>810.33330000000001</v>
      </c>
      <c r="ER221" s="2">
        <v>833.66660000000002</v>
      </c>
      <c r="ES221" s="2">
        <v>713.33330000000001</v>
      </c>
      <c r="ET221" s="2">
        <v>700</v>
      </c>
      <c r="EU221" s="2">
        <v>820</v>
      </c>
      <c r="EV221" s="2">
        <v>636.66660000000002</v>
      </c>
      <c r="EW221" s="2">
        <v>657</v>
      </c>
      <c r="EX221" s="2">
        <v>563.33330000000001</v>
      </c>
      <c r="EY221" s="2">
        <v>500</v>
      </c>
      <c r="EZ221" s="2">
        <v>488.66660000000002</v>
      </c>
      <c r="FA221" s="2">
        <v>353.33330000000001</v>
      </c>
    </row>
    <row r="222" spans="1:254">
      <c r="A222" s="62" t="s">
        <v>435</v>
      </c>
      <c r="B222" s="1" t="inlineStr">
        <is>
          <t>ＮＦ日経レバ</t>
        </is>
      </c>
      <c r="C222" s="54">
        <v>66450</v>
      </c>
      <c r="D222" s="16"/>
      <c r="E222" s="2">
        <v>67030</v>
      </c>
      <c r="F222" s="2">
        <v>68360</v>
      </c>
      <c r="G222" s="2">
        <v>62940</v>
      </c>
      <c r="H222" s="2">
        <v>62580</v>
      </c>
      <c r="I222" s="2">
        <v>64980</v>
      </c>
      <c r="J222" s="2">
        <v>59850</v>
      </c>
      <c r="K222" s="2">
        <v>58280</v>
      </c>
      <c r="L222" s="2">
        <v>61210</v>
      </c>
      <c r="M222" s="2">
        <v>65760</v>
      </c>
      <c r="N222" s="2">
        <v>65930</v>
      </c>
      <c r="O222" s="2">
        <v>70150</v>
      </c>
      <c r="P222" s="2">
        <v>69630</v>
      </c>
      <c r="Q222" s="2">
        <v>66110</v>
      </c>
      <c r="R222" s="2">
        <v>62900</v>
      </c>
      <c r="S222" s="2">
        <v>71010</v>
      </c>
      <c r="T222" s="2">
        <v>73980</v>
      </c>
      <c r="U222" s="2">
        <v>70640</v>
      </c>
      <c r="V222" s="2">
        <v>71480</v>
      </c>
      <c r="W222" s="2">
        <v>75460</v>
      </c>
      <c r="X222" s="2">
        <v>73370</v>
      </c>
      <c r="Y222" s="2">
        <v>72330</v>
      </c>
      <c r="Z222" s="2">
        <v>74600</v>
      </c>
      <c r="AA222" s="2">
        <v>76630</v>
      </c>
      <c r="AB222" s="2">
        <v>73830</v>
      </c>
      <c r="AC222" s="2">
        <v>76190</v>
      </c>
      <c r="AD222" s="2">
        <v>79440</v>
      </c>
      <c r="AE222" s="2">
        <v>77640</v>
      </c>
      <c r="AF222" s="2">
        <v>74770</v>
      </c>
      <c r="AG222" s="2">
        <v>76040</v>
      </c>
      <c r="AH222" s="2">
        <v>80860</v>
      </c>
      <c r="AI222" s="2">
        <v>75950</v>
      </c>
      <c r="AJ222" s="2">
        <v>79140</v>
      </c>
      <c r="AK222" s="2">
        <v>82340</v>
      </c>
      <c r="AL222" s="2">
        <v>81150</v>
      </c>
      <c r="AM222" s="2">
        <v>80310</v>
      </c>
      <c r="AN222" s="2">
        <v>76880</v>
      </c>
      <c r="AO222" s="2">
        <v>77580</v>
      </c>
      <c r="AP222" s="2">
        <v>76230</v>
      </c>
      <c r="AQ222" s="2">
        <v>70550</v>
      </c>
      <c r="AR222" s="2">
        <v>63340</v>
      </c>
      <c r="AS222" s="2">
        <v>66310</v>
      </c>
      <c r="AT222" s="2">
        <v>66730</v>
      </c>
      <c r="AU222" s="2">
        <v>65660</v>
      </c>
      <c r="AV222" s="2">
        <v>71000</v>
      </c>
      <c r="AW222" s="2">
        <v>73330</v>
      </c>
      <c r="AX222" s="2">
        <v>74440</v>
      </c>
      <c r="AY222" s="2">
        <v>70450</v>
      </c>
      <c r="AZ222" s="2">
        <v>72040</v>
      </c>
      <c r="BA222" s="2">
        <v>70540</v>
      </c>
      <c r="BB222" s="2">
        <v>66970</v>
      </c>
      <c r="BC222" s="2">
        <v>69560</v>
      </c>
      <c r="BD222" s="2">
        <v>68500</v>
      </c>
      <c r="BE222" s="2">
        <v>66840</v>
      </c>
      <c r="BF222" s="2">
        <v>63840</v>
      </c>
      <c r="BG222" s="2">
        <v>61640</v>
      </c>
      <c r="BH222" s="2">
        <v>57900</v>
      </c>
      <c r="BI222" s="2">
        <v>59830</v>
      </c>
      <c r="BJ222" s="2">
        <v>60050</v>
      </c>
      <c r="BK222" s="2">
        <v>61210</v>
      </c>
      <c r="BL222" s="2">
        <v>64770</v>
      </c>
      <c r="BM222" s="2">
        <v>63870</v>
      </c>
      <c r="BN222" s="2">
        <v>63710</v>
      </c>
      <c r="BO222" s="2">
        <v>64200</v>
      </c>
      <c r="BP222" s="2">
        <v>63700</v>
      </c>
      <c r="BQ222" s="2">
        <v>63130</v>
      </c>
      <c r="BR222" s="2">
        <v>58360</v>
      </c>
      <c r="BS222" s="2">
        <v>57500</v>
      </c>
      <c r="BT222" s="2">
        <v>59080</v>
      </c>
      <c r="BU222" s="2">
        <v>58860</v>
      </c>
      <c r="BV222" s="2">
        <v>58180</v>
      </c>
      <c r="BW222" s="2">
        <v>56960</v>
      </c>
      <c r="BX222" s="2">
        <v>57740</v>
      </c>
      <c r="BY222" s="2">
        <v>57800</v>
      </c>
      <c r="BZ222" s="2">
        <v>57230</v>
      </c>
      <c r="CA222" s="2">
        <v>57070</v>
      </c>
      <c r="CB222" s="2">
        <v>56910</v>
      </c>
      <c r="CC222" s="2">
        <v>55960</v>
      </c>
      <c r="CD222" s="2">
        <v>54700</v>
      </c>
      <c r="CE222" s="2">
        <v>52570</v>
      </c>
      <c r="CF222" s="2">
        <v>53010</v>
      </c>
      <c r="CG222" s="2">
        <v>51790</v>
      </c>
      <c r="CH222" s="2">
        <v>51520</v>
      </c>
      <c r="CI222" s="2">
        <v>47150</v>
      </c>
      <c r="CJ222" s="2">
        <v>47190</v>
      </c>
      <c r="CK222" s="2">
        <v>46760</v>
      </c>
      <c r="CL222" s="2">
        <v>45610</v>
      </c>
      <c r="CM222" s="2">
        <v>46470</v>
      </c>
      <c r="CN222" s="2">
        <v>42820</v>
      </c>
      <c r="CO222" s="2">
        <v>42940</v>
      </c>
      <c r="CP222" s="2">
        <v>45560</v>
      </c>
      <c r="CQ222" s="2">
        <v>46760</v>
      </c>
      <c r="CR222" s="2">
        <v>47270</v>
      </c>
      <c r="CS222" s="2">
        <v>44160</v>
      </c>
      <c r="CT222" s="2">
        <v>42510</v>
      </c>
      <c r="CU222" s="2">
        <v>46980</v>
      </c>
      <c r="CV222" s="2">
        <v>49080</v>
      </c>
      <c r="CW222" s="2">
        <v>47590</v>
      </c>
      <c r="CX222" s="2">
        <v>46950</v>
      </c>
      <c r="CY222" s="2">
        <v>47260</v>
      </c>
      <c r="CZ222" s="2">
        <v>48170</v>
      </c>
      <c r="DA222" s="2">
        <v>50210</v>
      </c>
      <c r="DB222" s="2">
        <v>47830</v>
      </c>
      <c r="DC222" s="2">
        <v>43970</v>
      </c>
      <c r="DD222" s="2">
        <v>49780</v>
      </c>
      <c r="DE222" s="2">
        <v>50500</v>
      </c>
      <c r="DF222" s="2">
        <v>48190</v>
      </c>
      <c r="DG222" s="2">
        <v>52850</v>
      </c>
      <c r="DH222" s="2">
        <v>55130</v>
      </c>
      <c r="DI222" s="2">
        <v>56860</v>
      </c>
      <c r="DJ222" s="2">
        <v>57740</v>
      </c>
      <c r="DK222" s="2">
        <v>56060</v>
      </c>
      <c r="DL222" s="2">
        <v>53990</v>
      </c>
      <c r="DM222" s="2">
        <v>54070</v>
      </c>
      <c r="DN222" s="2">
        <v>55340</v>
      </c>
      <c r="DO222" s="2">
        <v>54210</v>
      </c>
      <c r="DP222" s="2">
        <v>53040</v>
      </c>
      <c r="DQ222" s="2">
        <v>54260</v>
      </c>
      <c r="DR222" s="2">
        <v>54030</v>
      </c>
      <c r="DS222" s="2">
        <v>55780</v>
      </c>
      <c r="DT222" s="2">
        <v>54850</v>
      </c>
      <c r="DU222" s="2">
        <v>53410</v>
      </c>
      <c r="DV222" s="2">
        <v>47310</v>
      </c>
      <c r="DW222" s="2">
        <v>48610</v>
      </c>
      <c r="DX222" s="2">
        <v>49180</v>
      </c>
      <c r="DY222" s="2">
        <v>48790</v>
      </c>
      <c r="DZ222" s="2">
        <v>46900</v>
      </c>
      <c r="EA222" s="2">
        <v>47410</v>
      </c>
      <c r="EB222" s="2">
        <v>47700</v>
      </c>
      <c r="EC222" s="2">
        <v>47150</v>
      </c>
      <c r="ED222" s="2">
        <v>46880</v>
      </c>
      <c r="EE222" s="2">
        <v>46940</v>
      </c>
      <c r="EF222" s="2">
        <v>48660</v>
      </c>
      <c r="EG222" s="2">
        <v>48080</v>
      </c>
      <c r="EH222" s="2">
        <v>46150</v>
      </c>
      <c r="EI222" s="2">
        <v>47350</v>
      </c>
      <c r="EJ222" s="2">
        <v>47760</v>
      </c>
      <c r="EK222" s="2">
        <v>48910</v>
      </c>
      <c r="EL222" s="2">
        <v>48910</v>
      </c>
      <c r="EM222" s="2">
        <v>49070</v>
      </c>
      <c r="EN222" s="2">
        <v>48450</v>
      </c>
      <c r="EO222" s="2">
        <v>44720</v>
      </c>
      <c r="EP222" s="2">
        <v>44240</v>
      </c>
      <c r="EQ222" s="2">
        <v>45620</v>
      </c>
      <c r="ER222" s="2">
        <v>45980</v>
      </c>
      <c r="ES222" s="2">
        <v>44700</v>
      </c>
      <c r="ET222" s="2">
        <v>42880</v>
      </c>
      <c r="EU222" s="2">
        <v>43140</v>
      </c>
      <c r="EV222" s="2">
        <v>43310</v>
      </c>
      <c r="EW222" s="2">
        <v>42970</v>
      </c>
      <c r="EX222" s="2">
        <v>43020</v>
      </c>
      <c r="EY222" s="2">
        <v>42920</v>
      </c>
      <c r="EZ222" s="2">
        <v>42880</v>
      </c>
      <c r="FA222" s="2">
        <v>41250</v>
      </c>
      <c r="FB222" s="2">
        <v>40230</v>
      </c>
      <c r="FC222" s="2">
        <v>40990</v>
      </c>
      <c r="FD222" s="2">
        <v>41460</v>
      </c>
      <c r="FE222" s="2">
        <v>42500</v>
      </c>
      <c r="FF222" s="2">
        <v>43340</v>
      </c>
      <c r="FG222" s="2">
        <v>42430</v>
      </c>
      <c r="FH222" s="2">
        <v>43140</v>
      </c>
      <c r="FI222" s="2">
        <v>43290</v>
      </c>
      <c r="FJ222" s="2">
        <v>42940</v>
      </c>
      <c r="FK222" s="2">
        <v>42960</v>
      </c>
      <c r="FL222" s="2">
        <v>42440</v>
      </c>
      <c r="FM222" s="2">
        <v>41930</v>
      </c>
      <c r="FN222" s="2">
        <v>41380</v>
      </c>
      <c r="FO222" s="2">
        <v>41310</v>
      </c>
      <c r="FP222" s="2">
        <v>42660</v>
      </c>
      <c r="FQ222" s="2">
        <v>42560</v>
      </c>
      <c r="FR222" s="2">
        <v>40930</v>
      </c>
      <c r="FS222" s="2">
        <v>40200</v>
      </c>
      <c r="FT222" s="2">
        <v>40130</v>
      </c>
      <c r="FU222" s="2">
        <v>42130</v>
      </c>
      <c r="FV222" s="2">
        <v>39820</v>
      </c>
      <c r="FW222" s="2">
        <v>40510</v>
      </c>
      <c r="FX222" s="2">
        <v>42560</v>
      </c>
      <c r="FY222" s="2">
        <v>43070</v>
      </c>
      <c r="FZ222" s="2">
        <v>44480</v>
      </c>
      <c r="GA222" s="2">
        <v>43780</v>
      </c>
      <c r="GB222" s="2">
        <v>43830</v>
      </c>
      <c r="GC222" s="2">
        <v>43590</v>
      </c>
      <c r="GD222" s="2">
        <v>42230</v>
      </c>
      <c r="GE222" s="2">
        <v>43890</v>
      </c>
      <c r="GF222" s="2">
        <v>41250</v>
      </c>
      <c r="GG222" s="2">
        <v>45710</v>
      </c>
      <c r="GH222" s="2">
        <v>45870</v>
      </c>
      <c r="GI222" s="2">
        <v>44630</v>
      </c>
      <c r="GJ222" s="2">
        <v>44050</v>
      </c>
      <c r="GK222" s="2">
        <v>43130</v>
      </c>
      <c r="GL222" s="2">
        <v>43000</v>
      </c>
      <c r="GM222" s="2">
        <v>41220</v>
      </c>
      <c r="GN222" s="2">
        <v>40280</v>
      </c>
      <c r="GO222" s="2">
        <v>40660</v>
      </c>
      <c r="GP222" s="2">
        <v>41510</v>
      </c>
      <c r="GQ222" s="2">
        <v>40140</v>
      </c>
      <c r="GR222" s="2">
        <v>38840</v>
      </c>
      <c r="GS222" s="2">
        <v>39590</v>
      </c>
      <c r="GT222" s="2">
        <v>37940</v>
      </c>
      <c r="GU222" s="2">
        <v>37360</v>
      </c>
      <c r="GV222" s="2">
        <v>39710</v>
      </c>
      <c r="GW222" s="2">
        <v>39850</v>
      </c>
      <c r="GX222" s="2">
        <v>39360</v>
      </c>
      <c r="GY222" s="2">
        <v>39660</v>
      </c>
      <c r="GZ222" s="2">
        <v>38840</v>
      </c>
      <c r="HA222" s="2">
        <v>35160</v>
      </c>
      <c r="HB222" s="2">
        <v>34550</v>
      </c>
      <c r="HC222" s="2">
        <v>34090</v>
      </c>
      <c r="HD222" s="2">
        <v>34660</v>
      </c>
      <c r="HE222" s="2">
        <v>34890</v>
      </c>
      <c r="HF222" s="2">
        <v>35210</v>
      </c>
      <c r="HG222" s="2">
        <v>35400</v>
      </c>
      <c r="HH222" s="2">
        <v>34950</v>
      </c>
      <c r="HI222" s="2">
        <v>34970</v>
      </c>
      <c r="HJ222" s="2">
        <v>33800</v>
      </c>
      <c r="HK222" s="2">
        <v>34350</v>
      </c>
      <c r="HL222" s="2">
        <v>34030</v>
      </c>
      <c r="HM222" s="2">
        <v>34040</v>
      </c>
      <c r="HN222" s="2">
        <v>33940</v>
      </c>
      <c r="HO222" s="2">
        <v>32910</v>
      </c>
      <c r="HP222" s="2">
        <v>32350</v>
      </c>
      <c r="HQ222" s="2">
        <v>32300</v>
      </c>
      <c r="HR222" s="2">
        <v>32140</v>
      </c>
      <c r="HS222" s="2">
        <v>31340</v>
      </c>
      <c r="HT222" s="2">
        <v>30240</v>
      </c>
      <c r="HU222" s="2">
        <v>30030</v>
      </c>
      <c r="HV222" s="2">
        <v>30350</v>
      </c>
      <c r="HW222" s="2">
        <v>29980</v>
      </c>
      <c r="HX222" s="2">
        <v>31120</v>
      </c>
      <c r="HY222" s="2">
        <v>30620</v>
      </c>
      <c r="HZ222" s="2">
        <v>30600</v>
      </c>
      <c r="IA222" s="2">
        <v>30400</v>
      </c>
      <c r="IB222" s="2">
        <v>31210</v>
      </c>
      <c r="IC222" s="2">
        <v>30690</v>
      </c>
      <c r="ID222" s="2">
        <v>31060</v>
      </c>
      <c r="IE222" s="2">
        <v>31270</v>
      </c>
      <c r="IF222" s="2">
        <v>32310</v>
      </c>
      <c r="IG222" s="2">
        <v>32270</v>
      </c>
      <c r="IH222" s="2">
        <v>31320</v>
      </c>
      <c r="II222" s="2">
        <v>31130</v>
      </c>
      <c r="IJ222" s="2">
        <v>31740</v>
      </c>
      <c r="IK222" s="2">
        <v>30590</v>
      </c>
      <c r="IL222" s="2">
        <v>29150</v>
      </c>
      <c r="IM222" s="2">
        <v>28355</v>
      </c>
      <c r="IN222" s="2">
        <v>28065</v>
      </c>
      <c r="IO222" s="2">
        <v>28065</v>
      </c>
      <c r="IP222" s="2">
        <v>27310</v>
      </c>
      <c r="IQ222" s="2">
        <v>28300</v>
      </c>
      <c r="IR222" s="2">
        <v>28450</v>
      </c>
      <c r="IS222" s="2">
        <v>28275</v>
      </c>
      <c r="IT222" s="2">
        <v>28280</v>
      </c>
    </row>
    <row r="223" spans="1:254">
      <c r="A223" s="62" t="s">
        <v>436</v>
      </c>
      <c r="B223" s="1" t="inlineStr">
        <is>
          <t>牧野フライス</t>
        </is>
      </c>
      <c r="C223" s="54">
        <v>14340</v>
      </c>
      <c r="D223" s="16"/>
      <c r="E223" s="2">
        <v>15010</v>
      </c>
      <c r="F223" s="2">
        <v>14830</v>
      </c>
      <c r="G223" s="2">
        <v>14270</v>
      </c>
      <c r="H223" s="2">
        <v>14060</v>
      </c>
      <c r="I223" s="2">
        <v>12620</v>
      </c>
      <c r="J223" s="2">
        <v>13880</v>
      </c>
      <c r="K223" s="2">
        <v>13810</v>
      </c>
      <c r="L223" s="2">
        <v>14220</v>
      </c>
      <c r="M223" s="2">
        <v>14540</v>
      </c>
      <c r="N223" s="2">
        <v>14640</v>
      </c>
      <c r="O223" s="2">
        <v>14450</v>
      </c>
      <c r="P223" s="2">
        <v>14450</v>
      </c>
      <c r="Q223" s="2">
        <v>14280</v>
      </c>
      <c r="R223" s="2">
        <v>14110</v>
      </c>
      <c r="S223" s="2">
        <v>14560</v>
      </c>
      <c r="T223" s="2">
        <v>14720</v>
      </c>
      <c r="U223" s="2">
        <v>14570</v>
      </c>
      <c r="V223" s="2">
        <v>14530</v>
      </c>
      <c r="W223" s="2">
        <v>14800</v>
      </c>
      <c r="X223" s="2">
        <v>14510</v>
      </c>
      <c r="Y223" s="2">
        <v>14530</v>
      </c>
      <c r="Z223" s="2">
        <v>14830</v>
      </c>
      <c r="AA223" s="2">
        <v>15050</v>
      </c>
      <c r="AB223" s="2">
        <v>15010</v>
      </c>
      <c r="AC223" s="2">
        <v>14990</v>
      </c>
      <c r="AD223" s="2">
        <v>15250</v>
      </c>
      <c r="AE223" s="2">
        <v>14980</v>
      </c>
      <c r="AF223" s="2">
        <v>14990</v>
      </c>
      <c r="AG223" s="2">
        <v>15060</v>
      </c>
      <c r="AH223" s="2">
        <v>15370</v>
      </c>
      <c r="AI223" s="2">
        <v>13770</v>
      </c>
      <c r="AJ223" s="2">
        <v>14070</v>
      </c>
      <c r="AK223" s="2">
        <v>14450</v>
      </c>
      <c r="AL223" s="2">
        <v>14280</v>
      </c>
      <c r="AM223" s="2">
        <v>14230</v>
      </c>
      <c r="AN223" s="2">
        <v>14110</v>
      </c>
      <c r="AO223" s="2">
        <v>14060</v>
      </c>
      <c r="AP223" s="2">
        <v>14030</v>
      </c>
      <c r="AQ223" s="2">
        <v>13970</v>
      </c>
      <c r="AR223" s="2">
        <v>13930</v>
      </c>
      <c r="AS223" s="2">
        <v>14420</v>
      </c>
      <c r="AT223" s="2">
        <v>14110</v>
      </c>
      <c r="AU223" s="2">
        <v>13730</v>
      </c>
      <c r="AV223" s="2">
        <v>14000</v>
      </c>
      <c r="AW223" s="2">
        <v>13840</v>
      </c>
      <c r="AX223" s="2">
        <v>13530</v>
      </c>
      <c r="AY223" s="2">
        <v>13700</v>
      </c>
      <c r="AZ223" s="2">
        <v>13570</v>
      </c>
      <c r="BA223" s="2">
        <v>13210</v>
      </c>
      <c r="BB223" s="2">
        <v>12920</v>
      </c>
      <c r="BC223" s="2">
        <v>12960</v>
      </c>
      <c r="BD223" s="2">
        <v>12880</v>
      </c>
      <c r="BE223" s="2">
        <v>13190</v>
      </c>
      <c r="BF223" s="2">
        <v>12850</v>
      </c>
      <c r="BG223" s="2">
        <v>13180</v>
      </c>
      <c r="BH223" s="2">
        <v>13110</v>
      </c>
      <c r="BI223" s="2">
        <v>13620</v>
      </c>
      <c r="BJ223" s="2">
        <v>13510</v>
      </c>
      <c r="BK223" s="2">
        <v>13400</v>
      </c>
      <c r="BL223" s="2">
        <v>13390</v>
      </c>
      <c r="BM223" s="2">
        <v>13580</v>
      </c>
      <c r="BN223" s="2">
        <v>13510</v>
      </c>
      <c r="BO223" s="2">
        <v>12930</v>
      </c>
      <c r="BP223" s="2">
        <v>13190</v>
      </c>
      <c r="BQ223" s="2">
        <v>12950</v>
      </c>
      <c r="BR223" s="2">
        <v>11920</v>
      </c>
      <c r="BS223" s="2">
        <v>11730</v>
      </c>
      <c r="BT223" s="2">
        <v>11640</v>
      </c>
      <c r="BU223" s="2">
        <v>11640</v>
      </c>
      <c r="BV223" s="2">
        <v>11700</v>
      </c>
      <c r="BW223" s="2">
        <v>10370</v>
      </c>
      <c r="BX223" s="2">
        <v>11590</v>
      </c>
      <c r="BY223" s="2">
        <v>11610</v>
      </c>
      <c r="BZ223" s="2">
        <v>11600</v>
      </c>
      <c r="CA223" s="2">
        <v>11600</v>
      </c>
      <c r="CB223" s="2">
        <v>11580</v>
      </c>
      <c r="CC223" s="2">
        <v>11580</v>
      </c>
      <c r="CD223" s="2">
        <v>11580</v>
      </c>
      <c r="CE223" s="2">
        <v>11550</v>
      </c>
      <c r="CF223" s="2">
        <v>11590</v>
      </c>
      <c r="CG223" s="2">
        <v>11550</v>
      </c>
      <c r="CH223" s="2">
        <v>11540</v>
      </c>
      <c r="CI223" s="2">
        <v>11520</v>
      </c>
      <c r="CJ223" s="2">
        <v>11520</v>
      </c>
      <c r="CK223" s="2">
        <v>11520</v>
      </c>
      <c r="CL223" s="2">
        <v>11480</v>
      </c>
      <c r="CM223" s="2">
        <v>11490</v>
      </c>
      <c r="CN223" s="2">
        <v>11440</v>
      </c>
      <c r="CO223" s="2">
        <v>11470</v>
      </c>
      <c r="CP223" s="2">
        <v>11480</v>
      </c>
      <c r="CQ223" s="2">
        <v>11480</v>
      </c>
      <c r="CR223" s="2">
        <v>11480</v>
      </c>
      <c r="CS223" s="2">
        <v>11460</v>
      </c>
      <c r="CT223" s="2">
        <v>11440</v>
      </c>
      <c r="CU223" s="2">
        <v>11540</v>
      </c>
      <c r="CV223" s="2">
        <v>11540</v>
      </c>
      <c r="CW223" s="2">
        <v>11530</v>
      </c>
      <c r="CX223" s="2">
        <v>11520</v>
      </c>
      <c r="CY223" s="2">
        <v>11520</v>
      </c>
      <c r="CZ223" s="2">
        <v>11510</v>
      </c>
      <c r="DA223" s="2">
        <v>11490</v>
      </c>
      <c r="DB223" s="2">
        <v>11430</v>
      </c>
      <c r="DC223" s="2">
        <v>11440</v>
      </c>
      <c r="DD223" s="2">
        <v>11560</v>
      </c>
      <c r="DE223" s="2">
        <v>11560</v>
      </c>
      <c r="DF223" s="2">
        <v>11530</v>
      </c>
      <c r="DG223" s="2">
        <v>11600</v>
      </c>
      <c r="DH223" s="2">
        <v>11620</v>
      </c>
      <c r="DI223" s="2">
        <v>11620</v>
      </c>
      <c r="DJ223" s="2">
        <v>11620</v>
      </c>
      <c r="DK223" s="2">
        <v>11650</v>
      </c>
      <c r="DL223" s="2">
        <v>11650</v>
      </c>
      <c r="DM223" s="2">
        <v>11660</v>
      </c>
      <c r="DN223" s="2">
        <v>11670</v>
      </c>
      <c r="DO223" s="2">
        <v>11670</v>
      </c>
      <c r="DP223" s="2">
        <v>11660</v>
      </c>
      <c r="DQ223" s="2">
        <v>11660</v>
      </c>
      <c r="DR223" s="2">
        <v>11660</v>
      </c>
      <c r="DS223" s="2">
        <v>11660</v>
      </c>
      <c r="DT223" s="2">
        <v>11660</v>
      </c>
      <c r="DU223" s="2">
        <v>11660</v>
      </c>
      <c r="DV223" s="2">
        <v>11650</v>
      </c>
      <c r="DW223" s="2">
        <v>11650</v>
      </c>
      <c r="DX223" s="2">
        <v>11650</v>
      </c>
      <c r="DY223" s="2">
        <v>11640</v>
      </c>
      <c r="DZ223" s="2">
        <v>11610</v>
      </c>
      <c r="EA223" s="2">
        <v>11310</v>
      </c>
      <c r="EB223" s="2">
        <v>11010</v>
      </c>
      <c r="EC223" s="2">
        <v>11080</v>
      </c>
      <c r="ED223" s="2">
        <v>11090</v>
      </c>
      <c r="EE223" s="2">
        <v>11100</v>
      </c>
      <c r="EF223" s="2">
        <v>11110</v>
      </c>
      <c r="EG223" s="2">
        <v>11070</v>
      </c>
      <c r="EH223" s="2">
        <v>10830</v>
      </c>
      <c r="EI223" s="2">
        <v>10800</v>
      </c>
      <c r="EJ223" s="2">
        <v>10830</v>
      </c>
      <c r="EK223" s="2">
        <v>10800</v>
      </c>
      <c r="EL223" s="2">
        <v>10690</v>
      </c>
      <c r="EM223" s="2">
        <v>10770</v>
      </c>
      <c r="EN223" s="2">
        <v>10660</v>
      </c>
      <c r="EO223" s="2">
        <v>10780</v>
      </c>
      <c r="EP223" s="2">
        <v>10600</v>
      </c>
      <c r="EQ223" s="2">
        <v>10970</v>
      </c>
      <c r="ER223" s="2">
        <v>10920</v>
      </c>
      <c r="ES223" s="2">
        <v>11000</v>
      </c>
      <c r="ET223" s="2">
        <v>10960</v>
      </c>
      <c r="EU223" s="2">
        <v>10920</v>
      </c>
      <c r="EV223" s="2">
        <v>10900</v>
      </c>
      <c r="EW223" s="2">
        <v>10880</v>
      </c>
      <c r="EX223" s="2">
        <v>10870</v>
      </c>
      <c r="EY223" s="2">
        <v>10870</v>
      </c>
      <c r="EZ223" s="2">
        <v>10890</v>
      </c>
      <c r="FA223" s="2">
        <v>10870</v>
      </c>
      <c r="FB223" s="2">
        <v>10820</v>
      </c>
      <c r="FC223" s="2">
        <v>10910</v>
      </c>
      <c r="FD223" s="2">
        <v>10950</v>
      </c>
      <c r="FE223" s="2">
        <v>10850</v>
      </c>
      <c r="FF223" s="2">
        <v>10730</v>
      </c>
      <c r="FG223" s="2">
        <v>10710</v>
      </c>
      <c r="FH223" s="2">
        <v>10670</v>
      </c>
      <c r="FI223" s="2">
        <v>10570</v>
      </c>
      <c r="FJ223" s="2">
        <v>10510</v>
      </c>
      <c r="FK223" s="2">
        <v>10570</v>
      </c>
      <c r="FL223" s="2">
        <v>10880</v>
      </c>
      <c r="FM223" s="2">
        <v>10960</v>
      </c>
      <c r="FN223" s="2">
        <v>10960</v>
      </c>
      <c r="FO223" s="2">
        <v>11030</v>
      </c>
      <c r="FP223" s="2">
        <v>11000</v>
      </c>
      <c r="FQ223" s="2">
        <v>10970</v>
      </c>
      <c r="FR223" s="2">
        <v>10660</v>
      </c>
      <c r="FS223" s="2">
        <v>10660</v>
      </c>
      <c r="FT223" s="2">
        <v>11310</v>
      </c>
      <c r="FU223" s="2">
        <v>11310</v>
      </c>
      <c r="FV223" s="2">
        <v>11310</v>
      </c>
      <c r="FW223" s="2">
        <v>11290</v>
      </c>
      <c r="FX223" s="2">
        <v>11340</v>
      </c>
      <c r="FY223" s="2">
        <v>11380</v>
      </c>
      <c r="FZ223" s="2">
        <v>11390</v>
      </c>
      <c r="GA223" s="2">
        <v>11400</v>
      </c>
      <c r="GB223" s="2">
        <v>11340</v>
      </c>
      <c r="GC223" s="2">
        <v>11330</v>
      </c>
      <c r="GD223" s="2">
        <v>11310</v>
      </c>
      <c r="GE223" s="2">
        <v>11300</v>
      </c>
      <c r="GF223" s="2">
        <v>11250</v>
      </c>
      <c r="GG223" s="2">
        <v>11180</v>
      </c>
      <c r="GH223" s="2">
        <v>11180</v>
      </c>
      <c r="GI223" s="2">
        <v>11200</v>
      </c>
      <c r="GJ223" s="2">
        <v>11330</v>
      </c>
      <c r="GK223" s="2">
        <v>11330</v>
      </c>
      <c r="GL223" s="2">
        <v>11260</v>
      </c>
      <c r="GM223" s="2">
        <v>11220</v>
      </c>
      <c r="GN223" s="2">
        <v>11240</v>
      </c>
      <c r="GO223" s="2">
        <v>11240</v>
      </c>
      <c r="GP223" s="2">
        <v>11210</v>
      </c>
      <c r="GQ223" s="2">
        <v>11200</v>
      </c>
      <c r="GR223" s="2">
        <v>11180</v>
      </c>
      <c r="GS223" s="2">
        <v>11190</v>
      </c>
      <c r="GT223" s="2">
        <v>11170</v>
      </c>
      <c r="GU223" s="2">
        <v>11300</v>
      </c>
      <c r="GV223" s="2">
        <v>11350</v>
      </c>
      <c r="GW223" s="2">
        <v>11400</v>
      </c>
      <c r="GX223" s="2">
        <v>11410</v>
      </c>
      <c r="GY223" s="2">
        <v>11410</v>
      </c>
      <c r="GZ223" s="2">
        <v>11420</v>
      </c>
      <c r="HA223" s="2">
        <v>11420</v>
      </c>
      <c r="HB223" s="2">
        <v>11410</v>
      </c>
      <c r="HC223" s="2">
        <v>11450</v>
      </c>
      <c r="HD223" s="2">
        <v>11460</v>
      </c>
      <c r="HE223" s="2">
        <v>11470</v>
      </c>
      <c r="HF223" s="2">
        <v>11470</v>
      </c>
      <c r="HG223" s="2">
        <v>11490</v>
      </c>
      <c r="HH223" s="2">
        <v>11470</v>
      </c>
      <c r="HI223" s="2">
        <v>11500</v>
      </c>
      <c r="HJ223" s="2">
        <v>11520</v>
      </c>
      <c r="HK223" s="2">
        <v>11510</v>
      </c>
      <c r="HL223" s="2">
        <v>11500</v>
      </c>
      <c r="HM223" s="2">
        <v>11510</v>
      </c>
      <c r="HN223" s="2">
        <v>11510</v>
      </c>
      <c r="HO223" s="2">
        <v>11510</v>
      </c>
      <c r="HP223" s="2">
        <v>11530</v>
      </c>
      <c r="HQ223" s="2">
        <v>11550</v>
      </c>
      <c r="HR223" s="2">
        <v>11550</v>
      </c>
      <c r="HS223" s="2">
        <v>11570</v>
      </c>
      <c r="HT223" s="2">
        <v>11570</v>
      </c>
      <c r="HU223" s="2">
        <v>11550</v>
      </c>
      <c r="HV223" s="2">
        <v>11540</v>
      </c>
      <c r="HW223" s="2">
        <v>11520</v>
      </c>
      <c r="HX223" s="2">
        <v>11500</v>
      </c>
      <c r="HY223" s="2">
        <v>11440</v>
      </c>
      <c r="HZ223" s="2">
        <v>11400</v>
      </c>
      <c r="IA223" s="2">
        <v>11470</v>
      </c>
      <c r="IB223" s="2">
        <v>11470</v>
      </c>
      <c r="IC223" s="2">
        <v>11480</v>
      </c>
      <c r="ID223" s="2">
        <v>11480</v>
      </c>
      <c r="IE223" s="2">
        <v>11480</v>
      </c>
      <c r="IF223" s="2">
        <v>11470</v>
      </c>
      <c r="IG223" s="2">
        <v>11490</v>
      </c>
      <c r="IH223" s="2">
        <v>11490</v>
      </c>
      <c r="II223" s="2">
        <v>11490</v>
      </c>
      <c r="IJ223" s="2">
        <v>11470</v>
      </c>
      <c r="IK223" s="2">
        <v>11470</v>
      </c>
      <c r="IL223" s="2">
        <v>11470</v>
      </c>
      <c r="IM223" s="2">
        <v>11450</v>
      </c>
      <c r="IN223" s="2">
        <v>11460</v>
      </c>
      <c r="IO223" s="2">
        <v>11450</v>
      </c>
      <c r="IP223" s="2">
        <v>11430</v>
      </c>
      <c r="IQ223" s="2">
        <v>11440</v>
      </c>
      <c r="IR223" s="2">
        <v>11460</v>
      </c>
      <c r="IS223" s="2">
        <v>11470</v>
      </c>
      <c r="IT223" s="2">
        <v>11450</v>
      </c>
    </row>
    <row r="224" spans="1:254">
      <c r="A224" s="62" t="s">
        <v>437</v>
      </c>
      <c r="B224" s="1" t="inlineStr">
        <is>
          <t>ジャパンマテリアル</t>
        </is>
      </c>
      <c r="C224" s="54">
        <v>2181</v>
      </c>
      <c r="D224" s="16"/>
      <c r="E224" s="2">
        <v>2312</v>
      </c>
      <c r="F224" s="2">
        <v>2356</v>
      </c>
      <c r="G224" s="2">
        <v>2270</v>
      </c>
      <c r="H224" s="2">
        <v>2167</v>
      </c>
      <c r="I224" s="2">
        <v>2154</v>
      </c>
      <c r="J224" s="2">
        <v>1945</v>
      </c>
      <c r="K224" s="2">
        <v>1939</v>
      </c>
      <c r="L224" s="2">
        <v>2103</v>
      </c>
      <c r="M224" s="2">
        <v>2219</v>
      </c>
      <c r="N224" s="2">
        <v>2218</v>
      </c>
      <c r="O224" s="2">
        <v>2320</v>
      </c>
      <c r="P224" s="2">
        <v>2313</v>
      </c>
      <c r="Q224" s="2">
        <v>2212</v>
      </c>
      <c r="R224" s="2">
        <v>2151</v>
      </c>
      <c r="S224" s="2">
        <v>2414</v>
      </c>
      <c r="T224" s="2">
        <v>2525</v>
      </c>
      <c r="U224" s="2">
        <v>2495</v>
      </c>
      <c r="V224" s="2">
        <v>2582</v>
      </c>
      <c r="W224" s="2">
        <v>2620</v>
      </c>
      <c r="X224" s="2">
        <v>2498</v>
      </c>
      <c r="Y224" s="2">
        <v>2469</v>
      </c>
      <c r="Z224" s="2">
        <v>2482</v>
      </c>
      <c r="AA224" s="2">
        <v>2377</v>
      </c>
      <c r="AB224" s="2">
        <v>2301</v>
      </c>
      <c r="AC224" s="2">
        <v>2460</v>
      </c>
      <c r="AD224" s="2">
        <v>2655</v>
      </c>
      <c r="AE224" s="2">
        <v>2541</v>
      </c>
      <c r="AF224" s="2">
        <v>2518</v>
      </c>
      <c r="AG224" s="2">
        <v>2566</v>
      </c>
      <c r="AH224" s="2">
        <v>2622</v>
      </c>
      <c r="AI224" s="2">
        <v>2470</v>
      </c>
      <c r="AJ224" s="2">
        <v>2553</v>
      </c>
      <c r="AK224" s="2">
        <v>2451</v>
      </c>
      <c r="AL224" s="2">
        <v>2427</v>
      </c>
      <c r="AM224" s="2">
        <v>2368</v>
      </c>
      <c r="AN224" s="2">
        <v>2325</v>
      </c>
      <c r="AO224" s="2">
        <v>2391</v>
      </c>
      <c r="AP224" s="2">
        <v>2388</v>
      </c>
      <c r="AQ224" s="2">
        <v>2251</v>
      </c>
      <c r="AR224" s="2">
        <v>2051</v>
      </c>
      <c r="AS224" s="2">
        <v>2087</v>
      </c>
      <c r="AT224" s="2">
        <v>2066</v>
      </c>
      <c r="AU224" s="2">
        <v>2051</v>
      </c>
      <c r="AV224" s="2">
        <v>2155</v>
      </c>
      <c r="AW224" s="2">
        <v>2117</v>
      </c>
      <c r="AX224" s="2">
        <v>2039</v>
      </c>
      <c r="AY224" s="2">
        <v>1956</v>
      </c>
      <c r="AZ224" s="2">
        <v>2057</v>
      </c>
      <c r="BA224" s="2">
        <v>2030</v>
      </c>
      <c r="BB224" s="2">
        <v>2000</v>
      </c>
      <c r="BC224" s="2">
        <v>2041</v>
      </c>
      <c r="BD224" s="2">
        <v>2097</v>
      </c>
      <c r="BE224" s="2">
        <v>2016</v>
      </c>
      <c r="BF224" s="2">
        <v>1981</v>
      </c>
      <c r="BG224" s="2">
        <v>1963</v>
      </c>
      <c r="BH224" s="2">
        <v>1885</v>
      </c>
      <c r="BI224" s="2">
        <v>1938</v>
      </c>
      <c r="BJ224" s="2">
        <v>2065</v>
      </c>
      <c r="BK224" s="2">
        <v>1953</v>
      </c>
      <c r="BL224" s="2">
        <v>2006</v>
      </c>
      <c r="BM224" s="2">
        <v>2052</v>
      </c>
      <c r="BN224" s="2">
        <v>2095</v>
      </c>
      <c r="BO224" s="2">
        <v>1996</v>
      </c>
      <c r="BP224" s="2">
        <v>1922</v>
      </c>
      <c r="BQ224" s="2">
        <v>1914</v>
      </c>
      <c r="BR224" s="2">
        <v>1778</v>
      </c>
      <c r="BS224" s="2">
        <v>1768</v>
      </c>
      <c r="BT224" s="2">
        <v>1794</v>
      </c>
      <c r="BU224" s="2">
        <v>1838</v>
      </c>
      <c r="BV224" s="2">
        <v>1786</v>
      </c>
      <c r="BW224" s="2">
        <v>1751</v>
      </c>
      <c r="BX224" s="2">
        <v>1803</v>
      </c>
      <c r="BY224" s="2">
        <v>1834</v>
      </c>
      <c r="BZ224" s="2">
        <v>1836</v>
      </c>
      <c r="CA224" s="2">
        <v>1850</v>
      </c>
      <c r="CB224" s="2">
        <v>1886</v>
      </c>
      <c r="CC224" s="2">
        <v>1880</v>
      </c>
      <c r="CD224" s="2">
        <v>1840</v>
      </c>
      <c r="CE224" s="2">
        <v>1768</v>
      </c>
      <c r="CF224" s="2">
        <v>1789</v>
      </c>
      <c r="CG224" s="2">
        <v>1752</v>
      </c>
      <c r="CH224" s="2">
        <v>1724</v>
      </c>
      <c r="CI224" s="2">
        <v>1645</v>
      </c>
      <c r="CJ224" s="2">
        <v>1625</v>
      </c>
      <c r="CK224" s="2">
        <v>1616</v>
      </c>
      <c r="CL224" s="2">
        <v>1603</v>
      </c>
      <c r="CM224" s="2">
        <v>1611</v>
      </c>
      <c r="CN224" s="2">
        <v>1540</v>
      </c>
      <c r="CO224" s="2">
        <v>1568</v>
      </c>
      <c r="CP224" s="2">
        <v>1686</v>
      </c>
      <c r="CQ224" s="2">
        <v>1696</v>
      </c>
      <c r="CR224" s="2">
        <v>1710</v>
      </c>
      <c r="CS224" s="2">
        <v>1642</v>
      </c>
      <c r="CT224" s="2">
        <v>1608</v>
      </c>
      <c r="CU224" s="2">
        <v>1713</v>
      </c>
      <c r="CV224" s="2">
        <v>1805</v>
      </c>
      <c r="CW224" s="2">
        <v>1780</v>
      </c>
      <c r="CX224" s="2">
        <v>1802</v>
      </c>
      <c r="CY224" s="2">
        <v>1779</v>
      </c>
      <c r="CZ224" s="2">
        <v>1818</v>
      </c>
      <c r="DA224" s="2">
        <v>1860</v>
      </c>
      <c r="DB224" s="2">
        <v>1820</v>
      </c>
      <c r="DC224" s="2">
        <v>1718</v>
      </c>
      <c r="DD224" s="2">
        <v>1880</v>
      </c>
      <c r="DE224" s="2">
        <v>1916</v>
      </c>
      <c r="DF224" s="2">
        <v>1842</v>
      </c>
      <c r="DG224" s="2">
        <v>1998</v>
      </c>
      <c r="DH224" s="2">
        <v>2074</v>
      </c>
      <c r="DI224" s="2">
        <v>2056</v>
      </c>
      <c r="DJ224" s="2">
        <v>2110</v>
      </c>
      <c r="DK224" s="2">
        <v>2077</v>
      </c>
      <c r="DL224" s="2">
        <v>2030</v>
      </c>
      <c r="DM224" s="2">
        <v>2013</v>
      </c>
      <c r="DN224" s="2">
        <v>2050</v>
      </c>
      <c r="DO224" s="2">
        <v>2041</v>
      </c>
      <c r="DP224" s="2">
        <v>1997</v>
      </c>
      <c r="DQ224" s="2">
        <v>1963</v>
      </c>
      <c r="DR224" s="2">
        <v>1932</v>
      </c>
      <c r="DS224" s="2">
        <v>1850</v>
      </c>
      <c r="DT224" s="2">
        <v>1748</v>
      </c>
      <c r="DU224" s="2">
        <v>1687</v>
      </c>
      <c r="DV224" s="2">
        <v>1623</v>
      </c>
      <c r="DW224" s="2">
        <v>1650</v>
      </c>
      <c r="DX224" s="2">
        <v>1678</v>
      </c>
      <c r="DY224" s="2">
        <v>1716</v>
      </c>
      <c r="DZ224" s="2">
        <v>1692</v>
      </c>
      <c r="EA224" s="2">
        <v>1740</v>
      </c>
      <c r="EB224" s="2">
        <v>1735</v>
      </c>
      <c r="EC224" s="2">
        <v>1669</v>
      </c>
      <c r="ED224" s="2">
        <v>1643</v>
      </c>
      <c r="EE224" s="2">
        <v>1626</v>
      </c>
      <c r="EF224" s="2">
        <v>1650</v>
      </c>
      <c r="EG224" s="2">
        <v>1581</v>
      </c>
      <c r="EH224" s="2">
        <v>1526</v>
      </c>
      <c r="EI224" s="2">
        <v>1555</v>
      </c>
      <c r="EJ224" s="2">
        <v>1538</v>
      </c>
      <c r="EK224" s="2">
        <v>1552</v>
      </c>
      <c r="EL224" s="2">
        <v>1503</v>
      </c>
      <c r="EM224" s="2">
        <v>1530</v>
      </c>
      <c r="EN224" s="2">
        <v>1511</v>
      </c>
      <c r="EO224" s="2">
        <v>1499</v>
      </c>
      <c r="EP224" s="2">
        <v>1528</v>
      </c>
      <c r="EQ224" s="2">
        <v>1570</v>
      </c>
      <c r="ER224" s="2">
        <v>1559</v>
      </c>
      <c r="ES224" s="2">
        <v>1572</v>
      </c>
      <c r="ET224" s="2">
        <v>1539</v>
      </c>
      <c r="EU224" s="2">
        <v>1558</v>
      </c>
      <c r="EV224" s="2">
        <v>1554</v>
      </c>
      <c r="EW224" s="2">
        <v>1554</v>
      </c>
      <c r="EX224" s="2">
        <v>1555</v>
      </c>
      <c r="EY224" s="2">
        <v>1553</v>
      </c>
      <c r="EZ224" s="2">
        <v>1543</v>
      </c>
      <c r="FA224" s="2">
        <v>1517</v>
      </c>
      <c r="FB224" s="2">
        <v>1501</v>
      </c>
      <c r="FC224" s="2">
        <v>1500</v>
      </c>
      <c r="FD224" s="2">
        <v>1516</v>
      </c>
      <c r="FE224" s="2">
        <v>1552</v>
      </c>
      <c r="FF224" s="2">
        <v>1605</v>
      </c>
      <c r="FG224" s="2">
        <v>1646</v>
      </c>
      <c r="FH224" s="2">
        <v>1672</v>
      </c>
      <c r="FI224" s="2">
        <v>1700</v>
      </c>
      <c r="FJ224" s="2">
        <v>1658</v>
      </c>
      <c r="FK224" s="2">
        <v>1662</v>
      </c>
      <c r="FL224" s="2">
        <v>1655</v>
      </c>
      <c r="FM224" s="2">
        <v>1676</v>
      </c>
      <c r="FN224" s="2">
        <v>1689</v>
      </c>
      <c r="FO224" s="2">
        <v>1696</v>
      </c>
      <c r="FP224" s="2">
        <v>1675</v>
      </c>
      <c r="FQ224" s="2">
        <v>1631</v>
      </c>
      <c r="FR224" s="2">
        <v>1602</v>
      </c>
      <c r="FS224" s="2">
        <v>1633</v>
      </c>
      <c r="FT224" s="2">
        <v>1590</v>
      </c>
      <c r="FU224" s="2">
        <v>1614</v>
      </c>
      <c r="FV224" s="2">
        <v>1543</v>
      </c>
      <c r="FW224" s="2">
        <v>1617</v>
      </c>
      <c r="FX224" s="2">
        <v>1710</v>
      </c>
      <c r="FY224" s="2">
        <v>1681</v>
      </c>
      <c r="FZ224" s="2">
        <v>1759</v>
      </c>
      <c r="GA224" s="2">
        <v>1919</v>
      </c>
      <c r="GB224" s="2">
        <v>1932</v>
      </c>
      <c r="GC224" s="2">
        <v>1894</v>
      </c>
      <c r="GD224" s="2">
        <v>1843</v>
      </c>
      <c r="GE224" s="2">
        <v>1875</v>
      </c>
      <c r="GF224" s="2">
        <v>1780</v>
      </c>
      <c r="GG224" s="2">
        <v>1929</v>
      </c>
      <c r="GH224" s="2">
        <v>1897</v>
      </c>
      <c r="GI224" s="2">
        <v>1904</v>
      </c>
      <c r="GJ224" s="2">
        <v>1862</v>
      </c>
      <c r="GK224" s="2">
        <v>1837</v>
      </c>
      <c r="GL224" s="2">
        <v>1866</v>
      </c>
      <c r="GM224" s="2">
        <v>1809</v>
      </c>
      <c r="GN224" s="2">
        <v>1787</v>
      </c>
      <c r="GO224" s="2">
        <v>1814</v>
      </c>
      <c r="GP224" s="2">
        <v>1853</v>
      </c>
      <c r="GQ224" s="2">
        <v>1863</v>
      </c>
      <c r="GR224" s="2">
        <v>1859</v>
      </c>
      <c r="GS224" s="2">
        <v>1905</v>
      </c>
      <c r="GT224" s="2">
        <v>1839</v>
      </c>
      <c r="GU224" s="2">
        <v>1836</v>
      </c>
      <c r="GV224" s="2">
        <v>1929</v>
      </c>
      <c r="GW224" s="2">
        <v>1924</v>
      </c>
      <c r="GX224" s="2">
        <v>1875</v>
      </c>
      <c r="GY224" s="2">
        <v>1908</v>
      </c>
      <c r="GZ224" s="2">
        <v>1905</v>
      </c>
      <c r="HA224" s="2">
        <v>1867</v>
      </c>
      <c r="HB224" s="2">
        <v>1823</v>
      </c>
      <c r="HC224" s="2">
        <v>1780</v>
      </c>
      <c r="HD224" s="2">
        <v>1815</v>
      </c>
      <c r="HE224" s="2">
        <v>1785</v>
      </c>
      <c r="HF224" s="2">
        <v>1833</v>
      </c>
      <c r="HG224" s="2">
        <v>1858</v>
      </c>
      <c r="HH224" s="2">
        <v>1861</v>
      </c>
      <c r="HI224" s="2">
        <v>1886</v>
      </c>
      <c r="HJ224" s="2">
        <v>1860</v>
      </c>
      <c r="HK224" s="2">
        <v>1791</v>
      </c>
      <c r="HL224" s="2">
        <v>1779</v>
      </c>
      <c r="HM224" s="2">
        <v>1691</v>
      </c>
      <c r="HN224" s="2">
        <v>1620</v>
      </c>
      <c r="HO224" s="2">
        <v>1600</v>
      </c>
      <c r="HP224" s="2">
        <v>1552</v>
      </c>
      <c r="HQ224" s="2">
        <v>1548</v>
      </c>
      <c r="HR224" s="2">
        <v>1512</v>
      </c>
      <c r="HS224" s="2">
        <v>1491</v>
      </c>
      <c r="HT224" s="2">
        <v>1423</v>
      </c>
      <c r="HU224" s="2">
        <v>1453</v>
      </c>
      <c r="HV224" s="2">
        <v>1460</v>
      </c>
      <c r="HW224" s="2">
        <v>1488</v>
      </c>
      <c r="HX224" s="2">
        <v>1482</v>
      </c>
      <c r="HY224" s="2">
        <v>1460</v>
      </c>
      <c r="HZ224" s="2">
        <v>1470</v>
      </c>
      <c r="IA224" s="2">
        <v>1463</v>
      </c>
      <c r="IB224" s="2">
        <v>1428</v>
      </c>
      <c r="IC224" s="2">
        <v>1406</v>
      </c>
      <c r="ID224" s="2">
        <v>1408</v>
      </c>
      <c r="IE224" s="2">
        <v>1426</v>
      </c>
      <c r="IF224" s="2">
        <v>1476</v>
      </c>
      <c r="IG224" s="2">
        <v>1472</v>
      </c>
      <c r="IH224" s="2">
        <v>1468</v>
      </c>
      <c r="II224" s="2">
        <v>1457</v>
      </c>
      <c r="IJ224" s="2">
        <v>1470</v>
      </c>
      <c r="IK224" s="2">
        <v>1472</v>
      </c>
      <c r="IL224" s="2">
        <v>1373</v>
      </c>
      <c r="IM224" s="2">
        <v>1357</v>
      </c>
      <c r="IN224" s="2">
        <v>1358</v>
      </c>
      <c r="IO224" s="2">
        <v>1342</v>
      </c>
      <c r="IP224" s="2">
        <v>1327</v>
      </c>
      <c r="IQ224" s="2">
        <v>1378</v>
      </c>
      <c r="IR224" s="2">
        <v>1383</v>
      </c>
      <c r="IS224" s="2">
        <v>1360</v>
      </c>
      <c r="IT224" s="2">
        <v>1362</v>
      </c>
    </row>
    <row r="225" spans="1:254">
      <c r="A225" s="62" t="s">
        <v>438</v>
      </c>
      <c r="B225" s="1" t="inlineStr">
        <is>
          <t>ミナトホールディングス</t>
        </is>
      </c>
      <c r="C225" s="1">
        <v>2189</v>
      </c>
      <c r="E225" s="2">
        <v>2242</v>
      </c>
      <c r="F225" s="2">
        <v>2233</v>
      </c>
      <c r="G225" s="2">
        <v>2124</v>
      </c>
      <c r="H225" s="2">
        <v>1938</v>
      </c>
      <c r="I225" s="2">
        <v>1973</v>
      </c>
      <c r="J225" s="2">
        <v>1543</v>
      </c>
      <c r="K225" s="2">
        <v>1521</v>
      </c>
      <c r="L225" s="2">
        <v>1671</v>
      </c>
      <c r="M225" s="2">
        <v>1800</v>
      </c>
      <c r="N225" s="2">
        <v>1821</v>
      </c>
      <c r="O225" s="2">
        <v>1880</v>
      </c>
      <c r="P225" s="2">
        <v>1863</v>
      </c>
      <c r="Q225" s="2">
        <v>1748</v>
      </c>
      <c r="R225" s="2">
        <v>1710</v>
      </c>
      <c r="S225" s="2">
        <v>1947</v>
      </c>
      <c r="T225" s="2">
        <v>2000</v>
      </c>
      <c r="U225" s="2">
        <v>1949</v>
      </c>
      <c r="V225" s="2">
        <v>1968</v>
      </c>
      <c r="W225" s="2">
        <v>2015</v>
      </c>
      <c r="X225" s="2">
        <v>1951</v>
      </c>
      <c r="Y225" s="2">
        <v>1931</v>
      </c>
      <c r="Z225" s="2">
        <v>2000</v>
      </c>
      <c r="AA225" s="2">
        <v>2051</v>
      </c>
      <c r="AB225" s="2">
        <v>2031</v>
      </c>
      <c r="AC225" s="2">
        <v>2043</v>
      </c>
      <c r="AD225" s="2">
        <v>2110</v>
      </c>
      <c r="AE225" s="2">
        <v>2072</v>
      </c>
      <c r="AF225" s="2">
        <v>2046</v>
      </c>
      <c r="AG225" s="2">
        <v>2131</v>
      </c>
      <c r="AH225" s="2">
        <v>2278</v>
      </c>
      <c r="AI225" s="2">
        <v>2143</v>
      </c>
      <c r="AJ225" s="2">
        <v>2210</v>
      </c>
      <c r="AK225" s="2">
        <v>2327</v>
      </c>
      <c r="AL225" s="2">
        <v>2276</v>
      </c>
      <c r="AM225" s="2">
        <v>2214</v>
      </c>
      <c r="AN225" s="2">
        <v>2050</v>
      </c>
      <c r="AO225" s="2">
        <v>2036</v>
      </c>
      <c r="AP225" s="2">
        <v>1980</v>
      </c>
      <c r="AQ225" s="2">
        <v>1900</v>
      </c>
      <c r="AR225" s="2">
        <v>1891</v>
      </c>
      <c r="AS225" s="2">
        <v>1915</v>
      </c>
      <c r="AT225" s="2">
        <v>2063</v>
      </c>
      <c r="AU225" s="2">
        <v>2040</v>
      </c>
      <c r="AV225" s="2">
        <v>2103</v>
      </c>
      <c r="AW225" s="2">
        <v>2097</v>
      </c>
      <c r="AX225" s="2">
        <v>2202</v>
      </c>
      <c r="AY225" s="2">
        <v>2068</v>
      </c>
      <c r="AZ225" s="2">
        <v>2142</v>
      </c>
      <c r="BA225" s="2">
        <v>2180</v>
      </c>
      <c r="BB225" s="2">
        <v>2130</v>
      </c>
      <c r="BC225" s="2">
        <v>2232</v>
      </c>
      <c r="BD225" s="2">
        <v>2358</v>
      </c>
      <c r="BE225" s="2">
        <v>2541</v>
      </c>
      <c r="BF225" s="2">
        <v>2513</v>
      </c>
      <c r="BG225" s="2">
        <v>2335</v>
      </c>
      <c r="BH225" s="2">
        <v>2320</v>
      </c>
      <c r="BI225" s="2">
        <v>2500</v>
      </c>
      <c r="BJ225" s="2">
        <v>2680</v>
      </c>
      <c r="BK225" s="2">
        <v>2671</v>
      </c>
      <c r="BL225" s="2">
        <v>2853</v>
      </c>
      <c r="BM225" s="2">
        <v>2930</v>
      </c>
      <c r="BN225" s="2">
        <v>3505</v>
      </c>
      <c r="BO225" s="2">
        <v>3450</v>
      </c>
      <c r="BP225" s="2">
        <v>3550</v>
      </c>
      <c r="BQ225" s="2">
        <v>3640</v>
      </c>
      <c r="BR225" s="2">
        <v>2752</v>
      </c>
      <c r="BS225" s="2">
        <v>2622</v>
      </c>
      <c r="BT225" s="2">
        <v>2585</v>
      </c>
      <c r="BU225" s="2">
        <v>2480</v>
      </c>
      <c r="BV225" s="2">
        <v>2379</v>
      </c>
      <c r="BW225" s="2">
        <v>2390</v>
      </c>
      <c r="BX225" s="2">
        <v>2430</v>
      </c>
      <c r="BY225" s="2">
        <v>2498</v>
      </c>
      <c r="BZ225" s="2">
        <v>2417</v>
      </c>
      <c r="CA225" s="2">
        <v>2367</v>
      </c>
      <c r="CB225" s="2">
        <v>2380</v>
      </c>
      <c r="CC225" s="2">
        <v>2360</v>
      </c>
      <c r="CD225" s="2">
        <v>2420</v>
      </c>
      <c r="CE225" s="2">
        <v>2171</v>
      </c>
      <c r="CF225" s="2">
        <v>2145</v>
      </c>
      <c r="CG225" s="2">
        <v>2170</v>
      </c>
      <c r="CH225" s="2">
        <v>2149</v>
      </c>
      <c r="CI225" s="2">
        <v>2012</v>
      </c>
      <c r="CJ225" s="2">
        <v>2080</v>
      </c>
      <c r="CK225" s="2">
        <v>2018</v>
      </c>
      <c r="CL225" s="2">
        <v>2013</v>
      </c>
      <c r="CM225" s="2">
        <v>2022</v>
      </c>
      <c r="CN225" s="2">
        <v>1974</v>
      </c>
      <c r="CO225" s="2">
        <v>2104</v>
      </c>
      <c r="CP225" s="2">
        <v>2250</v>
      </c>
      <c r="CQ225" s="2">
        <v>2445</v>
      </c>
      <c r="CR225" s="2">
        <v>2180</v>
      </c>
      <c r="CS225" s="2">
        <v>2065</v>
      </c>
      <c r="CT225" s="2">
        <v>2065</v>
      </c>
      <c r="CU225" s="2">
        <v>2237</v>
      </c>
      <c r="CV225" s="2">
        <v>2321</v>
      </c>
      <c r="CW225" s="2">
        <v>2265</v>
      </c>
      <c r="CX225" s="2">
        <v>2282</v>
      </c>
      <c r="CY225" s="2">
        <v>2341</v>
      </c>
      <c r="CZ225" s="2">
        <v>2401</v>
      </c>
      <c r="DA225" s="2">
        <v>2539</v>
      </c>
      <c r="DB225" s="2">
        <v>2417</v>
      </c>
      <c r="DC225" s="2">
        <v>2274</v>
      </c>
      <c r="DD225" s="2">
        <v>2482</v>
      </c>
      <c r="DE225" s="2">
        <v>2467</v>
      </c>
      <c r="DF225" s="2">
        <v>2255</v>
      </c>
      <c r="DG225" s="2">
        <v>2474</v>
      </c>
      <c r="DH225" s="2">
        <v>2529</v>
      </c>
      <c r="DI225" s="2">
        <v>2601</v>
      </c>
      <c r="DJ225" s="2">
        <v>2501</v>
      </c>
      <c r="DK225" s="2">
        <v>2390</v>
      </c>
      <c r="DL225" s="2">
        <v>2342</v>
      </c>
      <c r="DM225" s="2">
        <v>2173</v>
      </c>
      <c r="DN225" s="2">
        <v>2322</v>
      </c>
      <c r="DO225" s="2">
        <v>2529</v>
      </c>
      <c r="DP225" s="2">
        <v>2653</v>
      </c>
      <c r="DQ225" s="2">
        <v>2408</v>
      </c>
      <c r="DR225" s="2">
        <v>2322</v>
      </c>
      <c r="DS225" s="2">
        <v>1922</v>
      </c>
      <c r="DT225" s="2">
        <v>1493</v>
      </c>
      <c r="DU225" s="2">
        <v>1426</v>
      </c>
      <c r="DV225" s="2">
        <v>1427</v>
      </c>
      <c r="DW225" s="2">
        <v>1453</v>
      </c>
      <c r="DX225" s="2">
        <v>1456</v>
      </c>
      <c r="DY225" s="2">
        <v>1507</v>
      </c>
      <c r="DZ225" s="2">
        <v>1491</v>
      </c>
      <c r="EA225" s="2">
        <v>1621</v>
      </c>
      <c r="EB225" s="2">
        <v>1576</v>
      </c>
      <c r="EC225" s="2">
        <v>1661</v>
      </c>
      <c r="ED225" s="2">
        <v>1696</v>
      </c>
      <c r="EE225" s="2">
        <v>1760</v>
      </c>
      <c r="EF225" s="2">
        <v>1791</v>
      </c>
      <c r="EG225" s="2">
        <v>1712</v>
      </c>
      <c r="EH225" s="2">
        <v>1571</v>
      </c>
      <c r="EI225" s="2">
        <v>1625</v>
      </c>
      <c r="EJ225" s="2">
        <v>1613</v>
      </c>
      <c r="EK225" s="2">
        <v>1606</v>
      </c>
      <c r="EL225" s="2">
        <v>1618</v>
      </c>
      <c r="EM225" s="2">
        <v>1555</v>
      </c>
      <c r="EN225" s="2">
        <v>1539</v>
      </c>
      <c r="EO225" s="2">
        <v>1494</v>
      </c>
      <c r="EP225" s="2">
        <v>1507</v>
      </c>
      <c r="EQ225" s="2">
        <v>1472</v>
      </c>
      <c r="ER225" s="2">
        <v>1459</v>
      </c>
      <c r="ES225" s="2">
        <v>1465</v>
      </c>
      <c r="ET225" s="2">
        <v>1439</v>
      </c>
      <c r="EU225" s="2">
        <v>1452</v>
      </c>
      <c r="EV225" s="2">
        <v>1444</v>
      </c>
      <c r="EW225" s="2">
        <v>1368</v>
      </c>
      <c r="EX225" s="2">
        <v>1345</v>
      </c>
      <c r="EY225" s="2">
        <v>1330</v>
      </c>
      <c r="EZ225" s="2">
        <v>1318</v>
      </c>
      <c r="FA225" s="2">
        <v>1277</v>
      </c>
      <c r="FB225" s="2">
        <v>1269</v>
      </c>
      <c r="FC225" s="2">
        <v>1241</v>
      </c>
      <c r="FD225" s="2">
        <v>1245</v>
      </c>
      <c r="FE225" s="2">
        <v>1275</v>
      </c>
      <c r="FF225" s="2">
        <v>1309</v>
      </c>
      <c r="FG225" s="2">
        <v>1275</v>
      </c>
      <c r="FH225" s="2">
        <v>1286</v>
      </c>
      <c r="FI225" s="2">
        <v>1281</v>
      </c>
      <c r="FJ225" s="2">
        <v>1271</v>
      </c>
      <c r="FK225" s="2">
        <v>1240</v>
      </c>
      <c r="FL225" s="2">
        <v>1282</v>
      </c>
      <c r="FM225" s="2">
        <v>1254</v>
      </c>
      <c r="FN225" s="2">
        <v>1255</v>
      </c>
      <c r="FO225" s="2">
        <v>1271</v>
      </c>
      <c r="FP225" s="2">
        <v>1101</v>
      </c>
      <c r="FQ225" s="2">
        <v>1060</v>
      </c>
      <c r="FR225" s="2">
        <v>1038</v>
      </c>
      <c r="FS225" s="2">
        <v>1043</v>
      </c>
      <c r="FT225" s="2">
        <v>1025</v>
      </c>
      <c r="FU225" s="2">
        <v>1040</v>
      </c>
      <c r="FV225" s="2">
        <v>1011</v>
      </c>
      <c r="FW225" s="2">
        <v>1020</v>
      </c>
      <c r="FX225" s="2">
        <v>1031</v>
      </c>
      <c r="FY225" s="2">
        <v>1010</v>
      </c>
      <c r="FZ225" s="2">
        <v>1027</v>
      </c>
      <c r="GA225" s="2">
        <v>1001</v>
      </c>
      <c r="GB225" s="2">
        <v>831</v>
      </c>
      <c r="GC225" s="2">
        <v>860</v>
      </c>
      <c r="GD225" s="2">
        <v>840</v>
      </c>
      <c r="GE225" s="2">
        <v>817</v>
      </c>
      <c r="GF225" s="2">
        <v>796</v>
      </c>
      <c r="GG225" s="2">
        <v>824</v>
      </c>
      <c r="GH225" s="2">
        <v>823</v>
      </c>
      <c r="GI225" s="2">
        <v>814</v>
      </c>
      <c r="GJ225" s="2">
        <v>822</v>
      </c>
      <c r="GK225" s="2">
        <v>825</v>
      </c>
      <c r="GL225" s="2">
        <v>838</v>
      </c>
      <c r="GM225" s="2">
        <v>819</v>
      </c>
      <c r="GN225" s="2">
        <v>811</v>
      </c>
      <c r="GO225" s="2">
        <v>817</v>
      </c>
      <c r="GP225" s="2">
        <v>814</v>
      </c>
      <c r="GQ225" s="2">
        <v>806</v>
      </c>
      <c r="GR225" s="2">
        <v>804</v>
      </c>
      <c r="GS225" s="2">
        <v>815</v>
      </c>
      <c r="GT225" s="2">
        <v>808</v>
      </c>
      <c r="GU225" s="2">
        <v>779</v>
      </c>
      <c r="GV225" s="2">
        <v>814</v>
      </c>
      <c r="GW225" s="2">
        <v>826</v>
      </c>
      <c r="GX225" s="2">
        <v>839</v>
      </c>
      <c r="GY225" s="2">
        <v>840</v>
      </c>
      <c r="GZ225" s="2">
        <v>846</v>
      </c>
      <c r="HA225" s="2">
        <v>831</v>
      </c>
      <c r="HB225" s="2">
        <v>820</v>
      </c>
      <c r="HC225" s="2">
        <v>841</v>
      </c>
      <c r="HD225" s="2">
        <v>846</v>
      </c>
      <c r="HE225" s="2">
        <v>887</v>
      </c>
      <c r="HF225" s="2">
        <v>875</v>
      </c>
      <c r="HG225" s="2">
        <v>868</v>
      </c>
      <c r="HH225" s="2">
        <v>867</v>
      </c>
      <c r="HI225" s="2">
        <v>861</v>
      </c>
      <c r="HJ225" s="2">
        <v>866</v>
      </c>
      <c r="HK225" s="2">
        <v>838</v>
      </c>
      <c r="HL225" s="2">
        <v>833</v>
      </c>
      <c r="HM225" s="2">
        <v>826</v>
      </c>
      <c r="HN225" s="2">
        <v>826</v>
      </c>
      <c r="HO225" s="2">
        <v>827</v>
      </c>
      <c r="HP225" s="2">
        <v>831</v>
      </c>
      <c r="HQ225" s="2">
        <v>827</v>
      </c>
      <c r="HR225" s="2">
        <v>825</v>
      </c>
      <c r="HS225" s="2">
        <v>823</v>
      </c>
      <c r="HT225" s="2">
        <v>820</v>
      </c>
      <c r="HU225" s="2">
        <v>820</v>
      </c>
      <c r="HV225" s="2">
        <v>818</v>
      </c>
      <c r="HW225" s="2">
        <v>815</v>
      </c>
      <c r="HX225" s="2">
        <v>812</v>
      </c>
      <c r="HY225" s="2">
        <v>813</v>
      </c>
      <c r="HZ225" s="2">
        <v>816</v>
      </c>
      <c r="IA225" s="2">
        <v>820</v>
      </c>
      <c r="IB225" s="2">
        <v>820</v>
      </c>
      <c r="IC225" s="2">
        <v>817</v>
      </c>
      <c r="ID225" s="2">
        <v>814</v>
      </c>
      <c r="IE225" s="2">
        <v>815</v>
      </c>
      <c r="IF225" s="2">
        <v>819</v>
      </c>
      <c r="IG225" s="2">
        <v>815</v>
      </c>
      <c r="IH225" s="2">
        <v>818</v>
      </c>
      <c r="II225" s="2">
        <v>819</v>
      </c>
      <c r="IJ225" s="2">
        <v>820</v>
      </c>
      <c r="IK225" s="2">
        <v>799</v>
      </c>
      <c r="IL225" s="2">
        <v>839</v>
      </c>
      <c r="IM225" s="2">
        <v>835</v>
      </c>
      <c r="IN225" s="2">
        <v>839</v>
      </c>
      <c r="IO225" s="2">
        <v>839</v>
      </c>
      <c r="IP225" s="2">
        <v>815</v>
      </c>
      <c r="IQ225" s="2">
        <v>830</v>
      </c>
      <c r="IR225" s="2">
        <v>835</v>
      </c>
      <c r="IS225" s="2">
        <v>842</v>
      </c>
      <c r="IT225" s="2">
        <v>841</v>
      </c>
    </row>
    <row r="226" spans="1:254">
      <c r="A226" s="62" t="s">
        <v>439</v>
      </c>
      <c r="B226" s="1" t="inlineStr">
        <is>
          <t>ヤクルト</t>
        </is>
      </c>
      <c r="C226" s="1">
        <v>2821.5</v>
      </c>
      <c r="E226" s="2">
        <v>2760</v>
      </c>
      <c r="F226" s="2">
        <v>2737.5</v>
      </c>
      <c r="G226" s="2">
        <v>2743.5</v>
      </c>
      <c r="H226" s="2">
        <v>2718</v>
      </c>
      <c r="I226" s="2">
        <v>2679</v>
      </c>
      <c r="J226" s="2">
        <v>2844</v>
      </c>
      <c r="K226" s="2">
        <v>2830</v>
      </c>
      <c r="L226" s="2">
        <v>2798</v>
      </c>
      <c r="M226" s="2">
        <v>2740.5</v>
      </c>
      <c r="N226" s="2">
        <v>2675</v>
      </c>
      <c r="O226" s="2">
        <v>2744</v>
      </c>
      <c r="P226" s="2">
        <v>2738.5</v>
      </c>
      <c r="Q226" s="2">
        <v>2774.5</v>
      </c>
      <c r="R226" s="2">
        <v>2797</v>
      </c>
      <c r="S226" s="2">
        <v>2774.5</v>
      </c>
      <c r="T226" s="2">
        <v>2808.5</v>
      </c>
      <c r="U226" s="2">
        <v>2827.5</v>
      </c>
      <c r="V226" s="2">
        <v>2836</v>
      </c>
      <c r="W226" s="2">
        <v>2803</v>
      </c>
      <c r="X226" s="2">
        <v>2824.5</v>
      </c>
      <c r="Y226" s="2">
        <v>2878.5</v>
      </c>
      <c r="Z226" s="2">
        <v>2850</v>
      </c>
      <c r="AA226" s="2">
        <v>2850</v>
      </c>
      <c r="AB226" s="2">
        <v>2807.5</v>
      </c>
      <c r="AC226" s="2">
        <v>2716</v>
      </c>
      <c r="AD226" s="2">
        <v>2689</v>
      </c>
      <c r="AE226" s="2">
        <v>2727.5</v>
      </c>
      <c r="AF226" s="2">
        <v>2725.5</v>
      </c>
      <c r="AG226" s="2">
        <v>2717.5</v>
      </c>
      <c r="AH226" s="2">
        <v>2705</v>
      </c>
      <c r="AI226" s="2">
        <v>2700</v>
      </c>
      <c r="AJ226" s="2">
        <v>2693.5</v>
      </c>
      <c r="AK226" s="2">
        <v>2656</v>
      </c>
      <c r="AL226" s="2">
        <v>2669.5</v>
      </c>
      <c r="AM226" s="2">
        <v>2604.5</v>
      </c>
      <c r="AN226" s="2">
        <v>2612.5</v>
      </c>
      <c r="AO226" s="2">
        <v>2619</v>
      </c>
      <c r="AP226" s="2">
        <v>2645.5</v>
      </c>
      <c r="AQ226" s="2">
        <v>2640</v>
      </c>
      <c r="AR226" s="2">
        <v>2648</v>
      </c>
      <c r="AS226" s="2">
        <v>2656</v>
      </c>
      <c r="AT226" s="2">
        <v>2606.5</v>
      </c>
      <c r="AU226" s="2">
        <v>2633.5</v>
      </c>
      <c r="AV226" s="2">
        <v>2626</v>
      </c>
      <c r="AW226" s="2">
        <v>2669</v>
      </c>
      <c r="AX226" s="2">
        <v>2685</v>
      </c>
      <c r="AY226" s="2">
        <v>2630.5</v>
      </c>
      <c r="AZ226" s="2">
        <v>2671</v>
      </c>
      <c r="BA226" s="2">
        <v>2664.5</v>
      </c>
      <c r="BB226" s="2">
        <v>2706</v>
      </c>
      <c r="BC226" s="2">
        <v>2660</v>
      </c>
      <c r="BD226" s="2">
        <v>2641</v>
      </c>
      <c r="BE226" s="2">
        <v>2752</v>
      </c>
      <c r="BF226" s="2">
        <v>2704.5</v>
      </c>
      <c r="BG226" s="2">
        <v>2754</v>
      </c>
      <c r="BH226" s="2">
        <v>2757.5</v>
      </c>
      <c r="BI226" s="2">
        <v>2714</v>
      </c>
      <c r="BJ226" s="2">
        <v>2700</v>
      </c>
      <c r="BK226" s="2">
        <v>2730</v>
      </c>
      <c r="BL226" s="2">
        <v>2760</v>
      </c>
      <c r="BM226" s="2">
        <v>2642</v>
      </c>
      <c r="BN226" s="2">
        <v>2620</v>
      </c>
      <c r="BO226" s="2">
        <v>2844.5</v>
      </c>
      <c r="BP226" s="2">
        <v>2885</v>
      </c>
      <c r="BQ226" s="2">
        <v>2911</v>
      </c>
      <c r="BR226" s="2">
        <v>2798</v>
      </c>
      <c r="BS226" s="2">
        <v>2706.5</v>
      </c>
      <c r="BT226" s="2">
        <v>2711</v>
      </c>
      <c r="BU226" s="2">
        <v>2701.5</v>
      </c>
      <c r="BV226" s="2">
        <v>2615.5</v>
      </c>
      <c r="BW226" s="2">
        <v>2583.5</v>
      </c>
      <c r="BX226" s="2">
        <v>2598.5</v>
      </c>
      <c r="BY226" s="2">
        <v>2604.5</v>
      </c>
      <c r="BZ226" s="2">
        <v>2618.5</v>
      </c>
      <c r="CA226" s="2">
        <v>2641</v>
      </c>
      <c r="CB226" s="2">
        <v>2645.5</v>
      </c>
      <c r="CC226" s="2">
        <v>2625.5</v>
      </c>
      <c r="CD226" s="2">
        <v>2604</v>
      </c>
      <c r="CE226" s="2">
        <v>2637</v>
      </c>
      <c r="CF226" s="2">
        <v>2647</v>
      </c>
      <c r="CG226" s="2">
        <v>2690</v>
      </c>
      <c r="CH226" s="2">
        <v>2760.5</v>
      </c>
      <c r="CI226" s="2">
        <v>2734.5</v>
      </c>
      <c r="CJ226" s="2">
        <v>2711.5</v>
      </c>
      <c r="CK226" s="2">
        <v>2648.5</v>
      </c>
      <c r="CL226" s="2">
        <v>2658.5</v>
      </c>
      <c r="CM226" s="2">
        <v>2634</v>
      </c>
      <c r="CN226" s="2">
        <v>2660</v>
      </c>
      <c r="CO226" s="2">
        <v>2598</v>
      </c>
      <c r="CP226" s="2">
        <v>2641.5</v>
      </c>
      <c r="CQ226" s="2">
        <v>2600.5</v>
      </c>
      <c r="CR226" s="2">
        <v>2600</v>
      </c>
      <c r="CS226" s="2">
        <v>2581</v>
      </c>
      <c r="CT226" s="2">
        <v>2565</v>
      </c>
      <c r="CU226" s="2">
        <v>2581.5</v>
      </c>
      <c r="CV226" s="2">
        <v>2590</v>
      </c>
      <c r="CW226" s="2">
        <v>2569.5</v>
      </c>
      <c r="CX226" s="2">
        <v>2576</v>
      </c>
      <c r="CY226" s="2">
        <v>2545</v>
      </c>
      <c r="CZ226" s="2">
        <v>2538</v>
      </c>
      <c r="DA226" s="2">
        <v>2585</v>
      </c>
      <c r="DB226" s="2">
        <v>2581.5</v>
      </c>
      <c r="DC226" s="2">
        <v>2569</v>
      </c>
      <c r="DD226" s="2">
        <v>2553</v>
      </c>
      <c r="DE226" s="2">
        <v>2615.5</v>
      </c>
      <c r="DF226" s="2">
        <v>2606.5</v>
      </c>
      <c r="DG226" s="2">
        <v>2574.5</v>
      </c>
      <c r="DH226" s="2">
        <v>2591</v>
      </c>
      <c r="DI226" s="2">
        <v>2578</v>
      </c>
      <c r="DJ226" s="2">
        <v>2573</v>
      </c>
      <c r="DK226" s="2">
        <v>2584.5</v>
      </c>
      <c r="DL226" s="2">
        <v>2599</v>
      </c>
      <c r="DM226" s="2">
        <v>2565</v>
      </c>
      <c r="DN226" s="2">
        <v>2558.5</v>
      </c>
      <c r="DO226" s="2">
        <v>2566.5</v>
      </c>
      <c r="DP226" s="2">
        <v>2624.5</v>
      </c>
      <c r="DQ226" s="2">
        <v>2686</v>
      </c>
      <c r="DR226" s="2">
        <v>2602</v>
      </c>
      <c r="DS226" s="2">
        <v>2617</v>
      </c>
      <c r="DT226" s="2">
        <v>2595</v>
      </c>
      <c r="DU226" s="2">
        <v>2650.5</v>
      </c>
      <c r="DV226" s="2">
        <v>2606.5</v>
      </c>
      <c r="DW226" s="2">
        <v>2581</v>
      </c>
      <c r="DX226" s="2">
        <v>2523</v>
      </c>
      <c r="DY226" s="2">
        <v>2494</v>
      </c>
      <c r="DZ226" s="2">
        <v>2498</v>
      </c>
      <c r="EA226" s="2">
        <v>2464</v>
      </c>
      <c r="EB226" s="2">
        <v>2429</v>
      </c>
      <c r="EC226" s="2">
        <v>2454.5</v>
      </c>
      <c r="ED226" s="2">
        <v>2509</v>
      </c>
      <c r="EE226" s="2">
        <v>2552</v>
      </c>
      <c r="EF226" s="2">
        <v>2558.5</v>
      </c>
      <c r="EG226" s="2">
        <v>2559</v>
      </c>
      <c r="EH226" s="2">
        <v>2557</v>
      </c>
      <c r="EI226" s="2">
        <v>2580.5</v>
      </c>
      <c r="EJ226" s="2">
        <v>2553.5</v>
      </c>
      <c r="EK226" s="2">
        <v>2517.5</v>
      </c>
      <c r="EL226" s="2">
        <v>2516</v>
      </c>
      <c r="EM226" s="2">
        <v>2495.5</v>
      </c>
      <c r="EN226" s="2">
        <v>2494</v>
      </c>
      <c r="EO226" s="2">
        <v>2500</v>
      </c>
      <c r="EP226" s="2">
        <v>2456</v>
      </c>
      <c r="EQ226" s="2">
        <v>2444</v>
      </c>
      <c r="ER226" s="2">
        <v>2450</v>
      </c>
      <c r="ES226" s="2">
        <v>2441</v>
      </c>
      <c r="ET226" s="2">
        <v>2446.5</v>
      </c>
      <c r="EU226" s="2">
        <v>2450</v>
      </c>
      <c r="EV226" s="2">
        <v>2443.5</v>
      </c>
      <c r="EW226" s="2">
        <v>2437.5</v>
      </c>
      <c r="EX226" s="2">
        <v>2430</v>
      </c>
      <c r="EY226" s="2">
        <v>2419.5</v>
      </c>
      <c r="EZ226" s="2">
        <v>2396.5</v>
      </c>
      <c r="FA226" s="2">
        <v>2418.5</v>
      </c>
      <c r="FB226" s="2">
        <v>2437</v>
      </c>
      <c r="FC226" s="2">
        <v>2407</v>
      </c>
      <c r="FD226" s="2">
        <v>2400.5</v>
      </c>
      <c r="FE226" s="2">
        <v>2379</v>
      </c>
      <c r="FF226" s="2">
        <v>2358</v>
      </c>
      <c r="FG226" s="2">
        <v>2368</v>
      </c>
      <c r="FH226" s="2">
        <v>2397</v>
      </c>
      <c r="FI226" s="2">
        <v>2382</v>
      </c>
      <c r="FJ226" s="2">
        <v>2385</v>
      </c>
      <c r="FK226" s="2">
        <v>2373.5</v>
      </c>
      <c r="FL226" s="2">
        <v>2376.5</v>
      </c>
      <c r="FM226" s="2">
        <v>2372</v>
      </c>
      <c r="FN226" s="2">
        <v>2392</v>
      </c>
      <c r="FO226" s="2">
        <v>2417.5</v>
      </c>
      <c r="FP226" s="2">
        <v>2444</v>
      </c>
      <c r="FQ226" s="2">
        <v>2447.5</v>
      </c>
      <c r="FR226" s="2">
        <v>2443</v>
      </c>
      <c r="FS226" s="2">
        <v>2447</v>
      </c>
      <c r="FT226" s="2">
        <v>2540</v>
      </c>
      <c r="FU226" s="2">
        <v>2537.5</v>
      </c>
      <c r="FV226" s="2">
        <v>2558</v>
      </c>
      <c r="FW226" s="2">
        <v>2559</v>
      </c>
      <c r="FX226" s="2">
        <v>2558.5</v>
      </c>
      <c r="FY226" s="2">
        <v>2540</v>
      </c>
      <c r="FZ226" s="2">
        <v>2500.5</v>
      </c>
      <c r="GA226" s="2">
        <v>2474</v>
      </c>
      <c r="GB226" s="2">
        <v>2445.5</v>
      </c>
      <c r="GC226" s="2">
        <v>2438</v>
      </c>
      <c r="GD226" s="2">
        <v>2389.5</v>
      </c>
      <c r="GE226" s="2">
        <v>2335.5</v>
      </c>
      <c r="GF226" s="2">
        <v>2311.5</v>
      </c>
      <c r="GG226" s="2">
        <v>2291</v>
      </c>
      <c r="GH226" s="2">
        <v>2303.5</v>
      </c>
      <c r="GI226" s="2">
        <v>2294</v>
      </c>
      <c r="GJ226" s="2">
        <v>2315</v>
      </c>
      <c r="GK226" s="2">
        <v>2363.5</v>
      </c>
      <c r="GL226" s="2">
        <v>2372</v>
      </c>
      <c r="GM226" s="2">
        <v>2373</v>
      </c>
      <c r="GN226" s="2">
        <v>2408</v>
      </c>
      <c r="GO226" s="2">
        <v>2415.5</v>
      </c>
      <c r="GP226" s="2">
        <v>2395</v>
      </c>
      <c r="GQ226" s="2">
        <v>2397</v>
      </c>
      <c r="GR226" s="2">
        <v>2369.5</v>
      </c>
      <c r="GS226" s="2">
        <v>2345</v>
      </c>
      <c r="GT226" s="2">
        <v>2350</v>
      </c>
      <c r="GU226" s="2">
        <v>2323</v>
      </c>
      <c r="GV226" s="2">
        <v>2345.5</v>
      </c>
      <c r="GW226" s="2">
        <v>2362</v>
      </c>
      <c r="GX226" s="2">
        <v>2381</v>
      </c>
      <c r="GY226" s="2">
        <v>2369.5</v>
      </c>
      <c r="GZ226" s="2">
        <v>2367.5</v>
      </c>
      <c r="HA226" s="2">
        <v>2340</v>
      </c>
      <c r="HB226" s="2">
        <v>2313</v>
      </c>
      <c r="HC226" s="2">
        <v>2341.5</v>
      </c>
      <c r="HD226" s="2">
        <v>2400</v>
      </c>
      <c r="HE226" s="2">
        <v>2400.5</v>
      </c>
      <c r="HF226" s="2">
        <v>2443.5</v>
      </c>
      <c r="HG226" s="2">
        <v>2442.5</v>
      </c>
      <c r="HH226" s="2">
        <v>2457.5</v>
      </c>
      <c r="HI226" s="2">
        <v>2463</v>
      </c>
      <c r="HJ226" s="2">
        <v>2459</v>
      </c>
      <c r="HK226" s="2">
        <v>2468</v>
      </c>
      <c r="HL226" s="2">
        <v>2471.5</v>
      </c>
      <c r="HM226" s="2">
        <v>2461</v>
      </c>
      <c r="HN226" s="2">
        <v>2451</v>
      </c>
      <c r="HO226" s="2">
        <v>2450</v>
      </c>
      <c r="HP226" s="2">
        <v>2453</v>
      </c>
      <c r="HQ226" s="2">
        <v>2455.5</v>
      </c>
      <c r="HR226" s="2">
        <v>2457</v>
      </c>
      <c r="HS226" s="2">
        <v>2467.5</v>
      </c>
      <c r="HT226" s="2">
        <v>2445</v>
      </c>
      <c r="HU226" s="2">
        <v>2453.5</v>
      </c>
      <c r="HV226" s="2">
        <v>2449.5</v>
      </c>
      <c r="HW226" s="2">
        <v>2405</v>
      </c>
      <c r="HX226" s="2">
        <v>2401</v>
      </c>
      <c r="HY226" s="2">
        <v>2426</v>
      </c>
      <c r="HZ226" s="2">
        <v>2410.5</v>
      </c>
      <c r="IA226" s="2">
        <v>2434</v>
      </c>
      <c r="IB226" s="2">
        <v>2476</v>
      </c>
      <c r="IC226" s="2">
        <v>2485.5</v>
      </c>
      <c r="ID226" s="2">
        <v>2479</v>
      </c>
      <c r="IE226" s="2">
        <v>2512</v>
      </c>
      <c r="IF226" s="2">
        <v>2443</v>
      </c>
      <c r="IG226" s="2">
        <v>2435</v>
      </c>
      <c r="IH226" s="2">
        <v>2392</v>
      </c>
      <c r="II226" s="2">
        <v>2402.5</v>
      </c>
      <c r="IJ226" s="2">
        <v>2403</v>
      </c>
      <c r="IK226" s="2">
        <v>2419.5</v>
      </c>
      <c r="IL226" s="2">
        <v>2391</v>
      </c>
      <c r="IM226" s="2">
        <v>2366.5</v>
      </c>
      <c r="IN226" s="2">
        <v>2391</v>
      </c>
      <c r="IO226" s="2">
        <v>2385</v>
      </c>
      <c r="IP226" s="2">
        <v>2403</v>
      </c>
      <c r="IQ226" s="2">
        <v>2413</v>
      </c>
      <c r="IR226" s="2">
        <v>2409.5</v>
      </c>
      <c r="IS226" s="2">
        <v>2368.5</v>
      </c>
      <c r="IT226" s="2">
        <v>2400</v>
      </c>
    </row>
    <row r="227" spans="1:254">
      <c r="A227" s="62" t="s">
        <v>440</v>
      </c>
      <c r="B227" s="1" t="inlineStr">
        <is>
          <t>ＮＦエネ資源Ｔ１７</t>
        </is>
      </c>
      <c r="C227" s="1">
        <v>33330</v>
      </c>
      <c r="E227" s="2">
        <v>31970</v>
      </c>
      <c r="F227" s="2">
        <v>32160</v>
      </c>
      <c r="G227" s="2">
        <v>32390</v>
      </c>
      <c r="H227" s="2">
        <v>32130</v>
      </c>
      <c r="I227" s="2">
        <v>33470</v>
      </c>
      <c r="J227" s="2">
        <v>33280</v>
      </c>
      <c r="K227" s="2">
        <v>32870</v>
      </c>
      <c r="L227" s="2">
        <v>32910</v>
      </c>
      <c r="M227" s="2">
        <v>33710</v>
      </c>
      <c r="N227" s="2">
        <v>33960</v>
      </c>
      <c r="O227" s="2">
        <v>33560</v>
      </c>
      <c r="P227" s="2">
        <v>33000</v>
      </c>
      <c r="Q227" s="2">
        <v>32030</v>
      </c>
      <c r="R227" s="2">
        <v>31540</v>
      </c>
      <c r="S227" s="2">
        <v>32150</v>
      </c>
      <c r="T227" s="2">
        <v>32260</v>
      </c>
      <c r="U227" s="2">
        <v>32010</v>
      </c>
      <c r="V227" s="2">
        <v>32390</v>
      </c>
      <c r="W227" s="2">
        <v>32280</v>
      </c>
      <c r="X227" s="2">
        <v>32450</v>
      </c>
      <c r="Y227" s="2">
        <v>32190</v>
      </c>
      <c r="Z227" s="2">
        <v>31910</v>
      </c>
      <c r="AA227" s="2">
        <v>31480</v>
      </c>
      <c r="AB227" s="2">
        <v>31460</v>
      </c>
      <c r="AC227" s="2">
        <v>30820</v>
      </c>
      <c r="AD227" s="2">
        <v>30980</v>
      </c>
      <c r="AE227" s="2">
        <v>30970</v>
      </c>
      <c r="AF227" s="2">
        <v>30630</v>
      </c>
      <c r="AG227" s="2">
        <v>31090</v>
      </c>
      <c r="AH227" s="2">
        <v>30970</v>
      </c>
      <c r="AI227" s="2">
        <v>31750</v>
      </c>
      <c r="AJ227" s="2">
        <v>32250</v>
      </c>
      <c r="AK227" s="2">
        <v>32500</v>
      </c>
      <c r="AL227" s="2">
        <v>31810</v>
      </c>
      <c r="AM227" s="2">
        <v>32120</v>
      </c>
      <c r="AN227" s="2">
        <v>31780</v>
      </c>
      <c r="AO227" s="2">
        <v>32100</v>
      </c>
      <c r="AP227" s="2">
        <v>32730</v>
      </c>
      <c r="AQ227" s="2">
        <v>32420</v>
      </c>
      <c r="AR227" s="2">
        <v>32350</v>
      </c>
      <c r="AS227" s="2">
        <v>32130</v>
      </c>
      <c r="AT227" s="2">
        <v>32970</v>
      </c>
      <c r="AU227" s="2">
        <v>33010</v>
      </c>
      <c r="AV227" s="2">
        <v>33910</v>
      </c>
      <c r="AW227" s="2">
        <v>33790</v>
      </c>
      <c r="AX227" s="2">
        <v>34100</v>
      </c>
      <c r="AY227" s="2">
        <v>32760</v>
      </c>
      <c r="AZ227" s="2">
        <v>32540</v>
      </c>
      <c r="BA227" s="2">
        <v>33520</v>
      </c>
      <c r="BB227" s="2">
        <v>33490</v>
      </c>
      <c r="BC227" s="2">
        <v>33570</v>
      </c>
      <c r="BD227" s="2">
        <v>33360</v>
      </c>
      <c r="BE227" s="2">
        <v>33740</v>
      </c>
      <c r="BF227" s="2">
        <v>34370</v>
      </c>
      <c r="BG227" s="2">
        <v>34870</v>
      </c>
      <c r="BH227" s="2">
        <v>35400</v>
      </c>
      <c r="BI227" s="2">
        <v>35710</v>
      </c>
      <c r="BJ227" s="2">
        <v>35800</v>
      </c>
      <c r="BK227" s="2">
        <v>35530</v>
      </c>
      <c r="BL227" s="2">
        <v>35000</v>
      </c>
      <c r="BM227" s="2">
        <v>35800</v>
      </c>
      <c r="BN227" s="2">
        <v>35720</v>
      </c>
      <c r="BO227" s="2">
        <v>34580</v>
      </c>
      <c r="BP227" s="2">
        <v>34250</v>
      </c>
      <c r="BQ227" s="2">
        <v>35260</v>
      </c>
      <c r="BR227" s="2">
        <v>35650</v>
      </c>
      <c r="BS227" s="2">
        <v>35700</v>
      </c>
      <c r="BT227" s="2">
        <v>35220</v>
      </c>
      <c r="BU227" s="2">
        <v>34600</v>
      </c>
      <c r="BV227" s="2">
        <v>35510</v>
      </c>
      <c r="BW227" s="2">
        <v>35000</v>
      </c>
      <c r="BX227" s="2">
        <v>35340</v>
      </c>
      <c r="BY227" s="2">
        <v>35630</v>
      </c>
      <c r="BZ227" s="2">
        <v>35950</v>
      </c>
      <c r="CA227" s="2">
        <v>37150</v>
      </c>
      <c r="CB227" s="2">
        <v>37580</v>
      </c>
      <c r="CC227" s="2">
        <v>37650</v>
      </c>
      <c r="CD227" s="2">
        <v>37800</v>
      </c>
      <c r="CE227" s="2">
        <v>38820</v>
      </c>
      <c r="CF227" s="2">
        <v>38340</v>
      </c>
      <c r="CG227" s="2">
        <v>38820</v>
      </c>
      <c r="CH227" s="2">
        <v>39080</v>
      </c>
      <c r="CI227" s="2">
        <v>40570</v>
      </c>
      <c r="CJ227" s="2">
        <v>40620</v>
      </c>
      <c r="CK227" s="2">
        <v>40240</v>
      </c>
      <c r="CL227" s="2">
        <v>39670</v>
      </c>
      <c r="CM227" s="2">
        <v>39920</v>
      </c>
      <c r="CN227" s="2">
        <v>40320</v>
      </c>
      <c r="CO227" s="2">
        <v>40600</v>
      </c>
      <c r="CP227" s="2">
        <v>39940</v>
      </c>
      <c r="CQ227" s="2">
        <v>39420</v>
      </c>
      <c r="CR227" s="2">
        <v>38380</v>
      </c>
      <c r="CS227" s="2">
        <v>37720</v>
      </c>
      <c r="CT227" s="2">
        <v>37050</v>
      </c>
      <c r="CU227" s="2">
        <v>39590</v>
      </c>
      <c r="CV227" s="2">
        <v>39600</v>
      </c>
      <c r="CW227" s="2">
        <v>38070</v>
      </c>
      <c r="CX227" s="2">
        <v>37810</v>
      </c>
      <c r="CY227" s="2">
        <v>37040</v>
      </c>
      <c r="CZ227" s="2">
        <v>37090</v>
      </c>
      <c r="DA227" s="2">
        <v>36800</v>
      </c>
      <c r="DB227" s="2">
        <v>36190</v>
      </c>
      <c r="DC227" s="2">
        <v>36280</v>
      </c>
      <c r="DD227" s="2">
        <v>37000</v>
      </c>
      <c r="DE227" s="2">
        <v>36890</v>
      </c>
      <c r="DF227" s="2">
        <v>35100</v>
      </c>
      <c r="DG227" s="2">
        <v>38060</v>
      </c>
      <c r="DH227" s="2">
        <v>38630</v>
      </c>
      <c r="DI227" s="2">
        <v>36900</v>
      </c>
      <c r="DJ227" s="2">
        <v>36560</v>
      </c>
      <c r="DK227" s="2">
        <v>35920</v>
      </c>
      <c r="DL227" s="2">
        <v>36400</v>
      </c>
      <c r="DM227" s="2">
        <v>36700</v>
      </c>
      <c r="DN227" s="2">
        <v>36570</v>
      </c>
      <c r="DO227" s="2">
        <v>35820</v>
      </c>
      <c r="DP227" s="2">
        <v>35850</v>
      </c>
      <c r="DQ227" s="2">
        <v>35670</v>
      </c>
      <c r="DR227" s="2">
        <v>35550</v>
      </c>
      <c r="DS227" s="2">
        <v>37990</v>
      </c>
      <c r="DT227" s="2">
        <v>36900</v>
      </c>
      <c r="DU227" s="2">
        <v>36180</v>
      </c>
      <c r="DV227" s="2">
        <v>35050</v>
      </c>
      <c r="DW227" s="2">
        <v>34950</v>
      </c>
      <c r="DX227" s="2">
        <v>34390</v>
      </c>
      <c r="DY227" s="2">
        <v>33490</v>
      </c>
      <c r="DZ227" s="2">
        <v>32780</v>
      </c>
      <c r="EA227" s="2">
        <v>33260</v>
      </c>
      <c r="EB227" s="2">
        <v>32030</v>
      </c>
      <c r="EC227" s="2">
        <v>32220</v>
      </c>
      <c r="ED227" s="2">
        <v>31670</v>
      </c>
      <c r="EE227" s="2">
        <v>31650</v>
      </c>
      <c r="EF227" s="2">
        <v>32260</v>
      </c>
      <c r="EG227" s="2">
        <v>32140</v>
      </c>
      <c r="EH227" s="2">
        <v>31230</v>
      </c>
      <c r="EI227" s="2">
        <v>31530</v>
      </c>
      <c r="EJ227" s="2">
        <v>31510</v>
      </c>
      <c r="EK227" s="2">
        <v>31900</v>
      </c>
      <c r="EL227" s="2">
        <v>32080</v>
      </c>
      <c r="EM227" s="2">
        <v>31800</v>
      </c>
      <c r="EN227" s="2">
        <v>31200</v>
      </c>
      <c r="EO227" s="2">
        <v>30350</v>
      </c>
      <c r="EP227" s="2">
        <v>29855</v>
      </c>
      <c r="EQ227" s="2">
        <v>29775</v>
      </c>
      <c r="ER227" s="2">
        <v>30080</v>
      </c>
      <c r="ES227" s="2">
        <v>29710</v>
      </c>
      <c r="ET227" s="2">
        <v>29050</v>
      </c>
      <c r="EU227" s="2">
        <v>29345</v>
      </c>
      <c r="EV227" s="2">
        <v>29355</v>
      </c>
      <c r="EW227" s="2">
        <v>29370</v>
      </c>
      <c r="EX227" s="2">
        <v>29345</v>
      </c>
      <c r="EY227" s="2">
        <v>29500</v>
      </c>
      <c r="EZ227" s="2">
        <v>29205</v>
      </c>
      <c r="FA227" s="2">
        <v>29005</v>
      </c>
      <c r="FB227" s="2">
        <v>28750</v>
      </c>
      <c r="FC227" s="2">
        <v>28300</v>
      </c>
      <c r="FD227" s="2">
        <v>29045</v>
      </c>
      <c r="FE227" s="2">
        <v>29505</v>
      </c>
      <c r="FF227" s="2">
        <v>29100</v>
      </c>
      <c r="FG227" s="2">
        <v>29140</v>
      </c>
      <c r="FH227" s="2">
        <v>29280</v>
      </c>
      <c r="FI227" s="2">
        <v>29000</v>
      </c>
      <c r="FJ227" s="2">
        <v>28870</v>
      </c>
      <c r="FK227" s="2">
        <v>28890</v>
      </c>
      <c r="FL227" s="2">
        <v>28630</v>
      </c>
      <c r="FM227" s="2">
        <v>28470</v>
      </c>
      <c r="FN227" s="2">
        <v>28510</v>
      </c>
      <c r="FO227" s="2">
        <v>28380</v>
      </c>
      <c r="FP227" s="2">
        <v>28920</v>
      </c>
      <c r="FQ227" s="2">
        <v>28870</v>
      </c>
      <c r="FR227" s="2">
        <v>28555</v>
      </c>
      <c r="FS227" s="2">
        <v>28100</v>
      </c>
      <c r="FT227" s="2">
        <v>27710</v>
      </c>
      <c r="FU227" s="2">
        <v>28080</v>
      </c>
      <c r="FV227" s="2">
        <v>27480</v>
      </c>
      <c r="FW227" s="2">
        <v>27580</v>
      </c>
      <c r="FX227" s="2">
        <v>28245</v>
      </c>
      <c r="FY227" s="2">
        <v>27700</v>
      </c>
      <c r="FZ227" s="2">
        <v>27090</v>
      </c>
      <c r="GA227" s="2">
        <v>26915</v>
      </c>
      <c r="GB227" s="2">
        <v>26945</v>
      </c>
      <c r="GC227" s="2">
        <v>26615</v>
      </c>
      <c r="GD227" s="2">
        <v>26100</v>
      </c>
      <c r="GE227" s="2">
        <v>26050</v>
      </c>
      <c r="GF227" s="2">
        <v>25340</v>
      </c>
      <c r="GG227" s="2">
        <v>26020</v>
      </c>
      <c r="GH227" s="2">
        <v>25975</v>
      </c>
      <c r="GI227" s="2">
        <v>25790</v>
      </c>
      <c r="GJ227" s="2">
        <v>25675</v>
      </c>
      <c r="GK227" s="2">
        <v>25820</v>
      </c>
      <c r="GL227" s="2">
        <v>26205</v>
      </c>
      <c r="GM227" s="2">
        <v>25895</v>
      </c>
      <c r="GN227" s="2">
        <v>25240</v>
      </c>
      <c r="GO227" s="2">
        <v>24970</v>
      </c>
      <c r="GP227" s="2">
        <v>25030</v>
      </c>
      <c r="GQ227" s="2">
        <v>24820</v>
      </c>
      <c r="GR227" s="2">
        <v>24600</v>
      </c>
      <c r="GS227" s="2">
        <v>24845</v>
      </c>
      <c r="GT227" s="2">
        <v>24595</v>
      </c>
      <c r="GU227" s="2">
        <v>24390</v>
      </c>
      <c r="GV227" s="2">
        <v>24950</v>
      </c>
      <c r="GW227" s="2">
        <v>25500</v>
      </c>
      <c r="GX227" s="2">
        <v>25345</v>
      </c>
      <c r="GY227" s="2">
        <v>25205</v>
      </c>
      <c r="GZ227" s="2">
        <v>24950</v>
      </c>
      <c r="HA227" s="2">
        <v>24525</v>
      </c>
      <c r="HB227" s="2">
        <v>24665</v>
      </c>
      <c r="HC227" s="2">
        <v>24700</v>
      </c>
      <c r="HD227" s="2">
        <v>24780</v>
      </c>
      <c r="HE227" s="2">
        <v>25405</v>
      </c>
      <c r="HF227" s="2">
        <v>25650</v>
      </c>
      <c r="HG227" s="2">
        <v>25455</v>
      </c>
      <c r="HH227" s="2">
        <v>24890</v>
      </c>
      <c r="HI227" s="2">
        <v>24570</v>
      </c>
      <c r="HJ227" s="2">
        <v>24450</v>
      </c>
      <c r="HK227" s="2">
        <v>24460</v>
      </c>
      <c r="HL227" s="2">
        <v>24600</v>
      </c>
      <c r="HM227" s="2">
        <v>24340</v>
      </c>
      <c r="HN227" s="2">
        <v>24320</v>
      </c>
      <c r="HO227" s="2">
        <v>24100</v>
      </c>
      <c r="HP227" s="2">
        <v>23940</v>
      </c>
      <c r="HQ227" s="2">
        <v>23845</v>
      </c>
      <c r="HR227" s="2">
        <v>23960</v>
      </c>
      <c r="HS227" s="2">
        <v>23985</v>
      </c>
      <c r="HT227" s="2">
        <v>23960</v>
      </c>
      <c r="HU227" s="2">
        <v>23955</v>
      </c>
      <c r="HV227" s="2">
        <v>23900</v>
      </c>
      <c r="HW227" s="2">
        <v>23635</v>
      </c>
      <c r="HX227" s="2">
        <v>23565</v>
      </c>
      <c r="HY227" s="2">
        <v>23140</v>
      </c>
      <c r="HZ227" s="2">
        <v>22870</v>
      </c>
      <c r="IA227" s="2">
        <v>23050</v>
      </c>
      <c r="IB227" s="2">
        <v>23300</v>
      </c>
      <c r="IC227" s="2">
        <v>23130</v>
      </c>
      <c r="ID227" s="2">
        <v>22850</v>
      </c>
      <c r="IE227" s="2">
        <v>22870</v>
      </c>
      <c r="IF227" s="2">
        <v>22700</v>
      </c>
      <c r="IG227" s="2">
        <v>22800</v>
      </c>
      <c r="IH227" s="2">
        <v>22430</v>
      </c>
      <c r="II227" s="2">
        <v>22365</v>
      </c>
      <c r="IJ227" s="2">
        <v>22355</v>
      </c>
      <c r="IK227" s="2">
        <v>22310</v>
      </c>
      <c r="IL227" s="2">
        <v>21660</v>
      </c>
      <c r="IM227" s="2">
        <v>21485</v>
      </c>
      <c r="IN227" s="2">
        <v>21055</v>
      </c>
      <c r="IO227" s="2">
        <v>20900</v>
      </c>
      <c r="IP227" s="2">
        <v>20630</v>
      </c>
      <c r="IQ227" s="2">
        <v>21215</v>
      </c>
      <c r="IR227" s="2">
        <v>21035</v>
      </c>
      <c r="IS227" s="2">
        <v>20960</v>
      </c>
      <c r="IT227" s="2">
        <v>20705</v>
      </c>
    </row>
    <row r="228" spans="1:254">
      <c r="A228" s="62" t="s">
        <v>441</v>
      </c>
      <c r="C228" s="1">
        <v>2056</v>
      </c>
      <c r="E228" s="2">
        <v>2051</v>
      </c>
      <c r="F228" s="2">
        <v>2055</v>
      </c>
      <c r="G228" s="2">
        <v>2046</v>
      </c>
      <c r="H228" s="2">
        <v>2105</v>
      </c>
      <c r="I228" s="2">
        <v>2109</v>
      </c>
      <c r="J228" s="2">
        <v>2109</v>
      </c>
      <c r="K228" s="2">
        <v>2110</v>
      </c>
      <c r="L228" s="2">
        <v>2080</v>
      </c>
      <c r="M228" s="2">
        <v>2079</v>
      </c>
      <c r="N228" s="2">
        <v>2050</v>
      </c>
      <c r="O228" s="2">
        <v>2112</v>
      </c>
      <c r="P228" s="2">
        <v>2108</v>
      </c>
      <c r="Q228" s="2">
        <v>2109</v>
      </c>
      <c r="R228" s="2">
        <v>2081</v>
      </c>
      <c r="S228" s="2">
        <v>2133</v>
      </c>
      <c r="T228" s="2">
        <v>2119</v>
      </c>
      <c r="U228" s="2">
        <v>2130</v>
      </c>
      <c r="V228" s="2">
        <v>2124</v>
      </c>
      <c r="W228" s="2">
        <v>2140</v>
      </c>
      <c r="X228" s="2">
        <v>2062</v>
      </c>
      <c r="Y228" s="2">
        <v>2117</v>
      </c>
      <c r="Z228" s="2">
        <v>2069</v>
      </c>
      <c r="AA228" s="2">
        <v>2083</v>
      </c>
      <c r="AB228" s="2">
        <v>2091</v>
      </c>
      <c r="AC228" s="2">
        <v>2120</v>
      </c>
      <c r="AD228" s="2">
        <v>2105</v>
      </c>
      <c r="AE228" s="2">
        <v>2028</v>
      </c>
      <c r="AF228" s="2">
        <v>2002</v>
      </c>
      <c r="AG228" s="2">
        <v>1972</v>
      </c>
      <c r="AH228" s="2">
        <v>1696</v>
      </c>
      <c r="AI228" s="2">
        <v>1705</v>
      </c>
      <c r="AJ228" s="2">
        <v>1706</v>
      </c>
      <c r="AK228" s="2">
        <v>1734</v>
      </c>
      <c r="AL228" s="2">
        <v>1747</v>
      </c>
      <c r="AM228" s="2">
        <v>1788</v>
      </c>
      <c r="AN228" s="2">
        <v>1794</v>
      </c>
      <c r="AO228" s="2">
        <v>1780</v>
      </c>
      <c r="AP228" s="2">
        <v>1801</v>
      </c>
      <c r="AQ228" s="2">
        <v>1709</v>
      </c>
      <c r="AR228" s="2">
        <v>1701</v>
      </c>
      <c r="AS228" s="2">
        <v>1752</v>
      </c>
      <c r="AT228" s="2">
        <v>1732</v>
      </c>
      <c r="AU228" s="2">
        <v>1725</v>
      </c>
      <c r="AV228" s="2">
        <v>1742</v>
      </c>
      <c r="AW228" s="2">
        <v>1694</v>
      </c>
      <c r="AX228" s="2">
        <v>1747</v>
      </c>
      <c r="AY228" s="2">
        <v>1782</v>
      </c>
      <c r="AZ228" s="2">
        <v>1765</v>
      </c>
      <c r="BA228" s="2">
        <v>1754</v>
      </c>
      <c r="BB228" s="2">
        <v>1713</v>
      </c>
      <c r="BC228" s="2">
        <v>1691</v>
      </c>
      <c r="BD228" s="2">
        <v>1765</v>
      </c>
      <c r="BE228" s="2">
        <v>1755</v>
      </c>
      <c r="BF228" s="2">
        <v>1774</v>
      </c>
      <c r="BG228" s="2">
        <v>1815</v>
      </c>
      <c r="BH228" s="2">
        <v>1779</v>
      </c>
      <c r="BI228" s="2">
        <v>1883</v>
      </c>
      <c r="BJ228" s="2">
        <v>1859</v>
      </c>
      <c r="BK228" s="2">
        <v>1887</v>
      </c>
      <c r="BL228" s="2">
        <v>1845</v>
      </c>
      <c r="BM228" s="2">
        <v>1886</v>
      </c>
      <c r="BN228" s="2">
        <v>1875</v>
      </c>
      <c r="BO228" s="2">
        <v>1944</v>
      </c>
      <c r="BP228" s="2">
        <v>1902</v>
      </c>
      <c r="BQ228" s="2">
        <v>1901</v>
      </c>
      <c r="BR228" s="2">
        <v>1974</v>
      </c>
      <c r="BS228" s="2">
        <v>1466</v>
      </c>
      <c r="BT228" s="2">
        <v>1472</v>
      </c>
      <c r="BU228" s="2">
        <v>1465</v>
      </c>
      <c r="BV228" s="2">
        <v>1483</v>
      </c>
      <c r="BW228" s="2">
        <v>1493</v>
      </c>
      <c r="BX228" s="2">
        <v>1530</v>
      </c>
      <c r="BY228" s="2">
        <v>1534</v>
      </c>
      <c r="BZ228" s="2">
        <v>1532</v>
      </c>
      <c r="CA228" s="2">
        <v>1544</v>
      </c>
      <c r="CB228" s="2">
        <v>1538</v>
      </c>
      <c r="CC228" s="2">
        <v>1522</v>
      </c>
      <c r="CD228" s="2">
        <v>1515</v>
      </c>
      <c r="CE228" s="2">
        <v>1469</v>
      </c>
      <c r="CF228" s="2">
        <v>1481</v>
      </c>
      <c r="CG228" s="2">
        <v>1496</v>
      </c>
      <c r="CH228" s="2">
        <v>1521</v>
      </c>
      <c r="CI228" s="2">
        <v>1493</v>
      </c>
      <c r="CJ228" s="2">
        <v>1461</v>
      </c>
      <c r="CK228" s="2">
        <v>1450</v>
      </c>
      <c r="CL228" s="2">
        <v>1430</v>
      </c>
      <c r="CM228" s="2">
        <v>1443</v>
      </c>
      <c r="CN228" s="2">
        <v>1414</v>
      </c>
      <c r="CO228" s="2">
        <v>1393</v>
      </c>
      <c r="CP228" s="2">
        <v>1458</v>
      </c>
      <c r="CQ228" s="2">
        <v>1447</v>
      </c>
      <c r="CR228" s="2">
        <v>1467</v>
      </c>
      <c r="CS228" s="2">
        <v>1449</v>
      </c>
      <c r="CT228" s="2">
        <v>1435</v>
      </c>
      <c r="CU228" s="2">
        <v>1499</v>
      </c>
      <c r="CV228" s="2">
        <v>1551</v>
      </c>
      <c r="CW228" s="2">
        <v>1564</v>
      </c>
      <c r="CX228" s="2">
        <v>1548</v>
      </c>
      <c r="CY228" s="2">
        <v>1538</v>
      </c>
      <c r="CZ228" s="2">
        <v>1543</v>
      </c>
      <c r="DA228" s="2">
        <v>1576</v>
      </c>
      <c r="DB228" s="2">
        <v>1552</v>
      </c>
      <c r="DC228" s="2">
        <v>1495</v>
      </c>
      <c r="DD228" s="2">
        <v>1541</v>
      </c>
      <c r="DE228" s="2">
        <v>1523</v>
      </c>
      <c r="DF228" s="2">
        <v>1455</v>
      </c>
      <c r="DG228" s="2">
        <v>1510</v>
      </c>
      <c r="DH228" s="2">
        <v>1557</v>
      </c>
      <c r="DI228" s="2">
        <v>1605</v>
      </c>
      <c r="DJ228" s="2">
        <v>1590</v>
      </c>
      <c r="DK228" s="2">
        <v>1543</v>
      </c>
      <c r="DL228" s="2">
        <v>1522</v>
      </c>
      <c r="DM228" s="2">
        <v>1580</v>
      </c>
      <c r="DN228" s="2">
        <v>1601</v>
      </c>
      <c r="DO228" s="2">
        <v>1613</v>
      </c>
      <c r="DP228" s="2">
        <v>1592</v>
      </c>
      <c r="DQ228" s="2">
        <v>1638</v>
      </c>
      <c r="DR228" s="2">
        <v>1616</v>
      </c>
      <c r="DS228" s="2">
        <v>1805</v>
      </c>
      <c r="DT228" s="2">
        <v>1802</v>
      </c>
      <c r="DU228" s="2">
        <v>1786</v>
      </c>
      <c r="DV228" s="2">
        <v>1775</v>
      </c>
      <c r="DW228" s="2">
        <v>1829</v>
      </c>
      <c r="DX228" s="2">
        <v>1836</v>
      </c>
      <c r="DY228" s="2">
        <v>1809</v>
      </c>
      <c r="DZ228" s="2">
        <v>1809</v>
      </c>
      <c r="EA228" s="2">
        <v>1815</v>
      </c>
      <c r="EB228" s="2">
        <v>1800</v>
      </c>
      <c r="EC228" s="2">
        <v>1826</v>
      </c>
      <c r="ED228" s="2">
        <v>1848</v>
      </c>
      <c r="EE228" s="2">
        <v>1854</v>
      </c>
      <c r="EF228" s="2">
        <v>1904</v>
      </c>
      <c r="EG228" s="2">
        <v>1889</v>
      </c>
      <c r="EH228" s="2">
        <v>1860</v>
      </c>
      <c r="EI228" s="2">
        <v>1926</v>
      </c>
      <c r="EJ228" s="2">
        <v>1925</v>
      </c>
      <c r="EK228" s="2">
        <v>1945</v>
      </c>
      <c r="EL228" s="2">
        <v>1942</v>
      </c>
      <c r="EM228" s="2">
        <v>1951</v>
      </c>
      <c r="EN228" s="2">
        <v>1923</v>
      </c>
      <c r="EO228" s="2">
        <v>1919</v>
      </c>
      <c r="EP228" s="2">
        <v>1931</v>
      </c>
      <c r="EQ228" s="2">
        <v>1946</v>
      </c>
      <c r="ER228" s="2">
        <v>1986</v>
      </c>
      <c r="ES228" s="2">
        <v>1941</v>
      </c>
      <c r="ET228" s="2">
        <v>1935</v>
      </c>
      <c r="EU228" s="2">
        <v>1990</v>
      </c>
      <c r="EV228" s="2">
        <v>2091</v>
      </c>
      <c r="EW228" s="2">
        <v>2099</v>
      </c>
      <c r="EX228" s="2">
        <v>2086</v>
      </c>
      <c r="EY228" s="2">
        <v>2081</v>
      </c>
      <c r="EZ228" s="2">
        <v>2060</v>
      </c>
      <c r="FA228" s="2">
        <v>2028</v>
      </c>
      <c r="FB228" s="2">
        <v>2016</v>
      </c>
      <c r="FC228" s="2">
        <v>2000</v>
      </c>
      <c r="FD228" s="2">
        <v>2010</v>
      </c>
      <c r="FE228" s="2">
        <v>2025</v>
      </c>
      <c r="FF228" s="2">
        <v>2035</v>
      </c>
      <c r="FG228" s="2">
        <v>2022</v>
      </c>
      <c r="FH228" s="2">
        <v>2027</v>
      </c>
      <c r="FI228" s="2">
        <v>1992</v>
      </c>
      <c r="FJ228" s="2">
        <v>2064</v>
      </c>
      <c r="FK228" s="2">
        <v>2060</v>
      </c>
      <c r="FL228" s="2">
        <v>2082</v>
      </c>
      <c r="FM228" s="2">
        <v>2086</v>
      </c>
      <c r="FN228" s="2">
        <v>2113</v>
      </c>
      <c r="FO228" s="2">
        <v>2112</v>
      </c>
      <c r="FP228" s="2">
        <v>2152</v>
      </c>
      <c r="FQ228" s="2">
        <v>2188</v>
      </c>
      <c r="FR228" s="2">
        <v>2120</v>
      </c>
      <c r="FS228" s="2">
        <v>2092</v>
      </c>
      <c r="FT228" s="2">
        <v>2051</v>
      </c>
      <c r="FU228" s="2">
        <v>2080</v>
      </c>
      <c r="FV228" s="2">
        <v>2046</v>
      </c>
      <c r="FW228" s="2">
        <v>2052</v>
      </c>
      <c r="FX228" s="2">
        <v>2102</v>
      </c>
      <c r="FY228" s="2">
        <v>2167</v>
      </c>
      <c r="FZ228" s="2">
        <v>2182</v>
      </c>
      <c r="GA228" s="2">
        <v>2189</v>
      </c>
      <c r="GB228" s="2">
        <v>2139</v>
      </c>
      <c r="GC228" s="2">
        <v>2104</v>
      </c>
      <c r="GD228" s="2">
        <v>2045</v>
      </c>
      <c r="GE228" s="2">
        <v>2065</v>
      </c>
      <c r="GF228" s="2">
        <v>2038</v>
      </c>
      <c r="GG228" s="2">
        <v>2081</v>
      </c>
      <c r="GH228" s="2">
        <v>2028</v>
      </c>
      <c r="GI228" s="2">
        <v>2151</v>
      </c>
      <c r="GJ228" s="2">
        <v>2156</v>
      </c>
      <c r="GK228" s="2">
        <v>2245</v>
      </c>
      <c r="GL228" s="2">
        <v>2302</v>
      </c>
      <c r="GM228" s="2">
        <v>2253</v>
      </c>
      <c r="GN228" s="2">
        <v>2225</v>
      </c>
      <c r="GO228" s="2">
        <v>2247</v>
      </c>
      <c r="GP228" s="2">
        <v>2237</v>
      </c>
      <c r="GQ228" s="2">
        <v>2257</v>
      </c>
      <c r="GR228" s="2">
        <v>2238</v>
      </c>
      <c r="GS228" s="2">
        <v>2354</v>
      </c>
      <c r="GT228" s="2">
        <v>2369</v>
      </c>
      <c r="GU228" s="2">
        <v>2346</v>
      </c>
      <c r="GV228" s="2">
        <v>2470</v>
      </c>
      <c r="GW228" s="2">
        <v>2497</v>
      </c>
      <c r="GX228" s="2">
        <v>2495</v>
      </c>
      <c r="GY228" s="2">
        <v>2496</v>
      </c>
      <c r="GZ228" s="2">
        <v>2406</v>
      </c>
      <c r="HA228" s="2">
        <v>2386</v>
      </c>
      <c r="HB228" s="2">
        <v>2375</v>
      </c>
      <c r="HC228" s="2">
        <v>2372</v>
      </c>
      <c r="HD228" s="2">
        <v>2500</v>
      </c>
      <c r="HE228" s="2">
        <v>2500</v>
      </c>
      <c r="HF228" s="2">
        <v>2577</v>
      </c>
      <c r="HG228" s="2">
        <v>2640</v>
      </c>
      <c r="HH228" s="2">
        <v>2608</v>
      </c>
      <c r="HI228" s="2">
        <v>2692</v>
      </c>
      <c r="HJ228" s="2">
        <v>2586</v>
      </c>
      <c r="HK228" s="2">
        <v>2476</v>
      </c>
      <c r="HL228" s="2">
        <v>2496</v>
      </c>
      <c r="HM228" s="2">
        <v>2410</v>
      </c>
      <c r="HN228" s="2">
        <v>2405</v>
      </c>
      <c r="HO228" s="2">
        <v>2395</v>
      </c>
      <c r="HP228" s="2">
        <v>2379</v>
      </c>
      <c r="HQ228" s="2">
        <v>2391</v>
      </c>
      <c r="HR228" s="2">
        <v>2432</v>
      </c>
      <c r="HS228" s="2">
        <v>2481</v>
      </c>
      <c r="HT228" s="2">
        <v>2441</v>
      </c>
      <c r="HU228" s="2">
        <v>2507</v>
      </c>
      <c r="HV228" s="2">
        <v>2532</v>
      </c>
      <c r="HW228" s="2">
        <v>2475</v>
      </c>
      <c r="HX228" s="2">
        <v>2540</v>
      </c>
      <c r="HY228" s="2">
        <v>2517</v>
      </c>
      <c r="HZ228" s="2">
        <v>2404</v>
      </c>
      <c r="IA228" s="2">
        <v>2366</v>
      </c>
      <c r="IB228" s="2">
        <v>2466</v>
      </c>
      <c r="IC228" s="2">
        <v>2324</v>
      </c>
      <c r="ID228" s="2">
        <v>2188</v>
      </c>
      <c r="IE228" s="2">
        <v>2210</v>
      </c>
      <c r="IF228" s="2">
        <v>2385</v>
      </c>
      <c r="IG228" s="2">
        <v>2238</v>
      </c>
      <c r="IH228" s="2">
        <v>2207</v>
      </c>
      <c r="II228" s="2">
        <v>2259</v>
      </c>
      <c r="IJ228" s="2">
        <v>2271</v>
      </c>
      <c r="IK228" s="2">
        <v>2271</v>
      </c>
      <c r="IL228" s="2">
        <v>2225</v>
      </c>
      <c r="IM228" s="2">
        <v>2362</v>
      </c>
      <c r="IN228" s="2">
        <v>2346</v>
      </c>
      <c r="IO228" s="2">
        <v>2386</v>
      </c>
      <c r="IP228" s="2">
        <v>2317</v>
      </c>
      <c r="IQ228" s="2">
        <v>2404</v>
      </c>
      <c r="IR228" s="2">
        <v>2405</v>
      </c>
      <c r="IS228" s="2">
        <v>2444</v>
      </c>
      <c r="IT228" s="2">
        <v>2460</v>
      </c>
    </row>
    <row r="229" spans="1:254">
      <c r="A229" s="62" t="s">
        <v>442</v>
      </c>
      <c r="B229" s="1" t="inlineStr">
        <is>
          <t>児玉化学</t>
        </is>
      </c>
      <c r="C229" s="1">
        <v>590</v>
      </c>
      <c r="E229" s="2">
        <v>603</v>
      </c>
      <c r="F229" s="2">
        <v>582</v>
      </c>
      <c r="G229" s="2">
        <v>570</v>
      </c>
      <c r="H229" s="2">
        <v>546</v>
      </c>
      <c r="I229" s="2">
        <v>552</v>
      </c>
      <c r="J229" s="2">
        <v>538</v>
      </c>
      <c r="K229" s="2">
        <v>545</v>
      </c>
      <c r="L229" s="2">
        <v>567</v>
      </c>
      <c r="M229" s="2">
        <v>579</v>
      </c>
      <c r="N229" s="2">
        <v>579</v>
      </c>
      <c r="O229" s="2">
        <v>610</v>
      </c>
      <c r="P229" s="2">
        <v>610</v>
      </c>
      <c r="Q229" s="2">
        <v>591</v>
      </c>
      <c r="R229" s="2">
        <v>585</v>
      </c>
      <c r="S229" s="2">
        <v>626</v>
      </c>
      <c r="T229" s="2">
        <v>633</v>
      </c>
      <c r="U229" s="2">
        <v>639</v>
      </c>
      <c r="V229" s="2">
        <v>645</v>
      </c>
      <c r="W229" s="2">
        <v>647</v>
      </c>
      <c r="X229" s="2">
        <v>632</v>
      </c>
      <c r="Y229" s="2">
        <v>643</v>
      </c>
      <c r="Z229" s="2">
        <v>655</v>
      </c>
      <c r="AA229" s="2">
        <v>678</v>
      </c>
      <c r="AB229" s="2">
        <v>648</v>
      </c>
      <c r="AC229" s="2">
        <v>642</v>
      </c>
      <c r="AD229" s="2">
        <v>630</v>
      </c>
      <c r="AE229" s="2">
        <v>628</v>
      </c>
      <c r="AF229" s="2">
        <v>642</v>
      </c>
      <c r="AG229" s="2">
        <v>646</v>
      </c>
      <c r="AH229" s="2">
        <v>662</v>
      </c>
      <c r="AI229" s="2">
        <v>666</v>
      </c>
      <c r="AJ229" s="2">
        <v>700</v>
      </c>
      <c r="AK229" s="2">
        <v>709</v>
      </c>
      <c r="AL229" s="2">
        <v>698</v>
      </c>
      <c r="AM229" s="2">
        <v>701</v>
      </c>
      <c r="AN229" s="2">
        <v>683</v>
      </c>
      <c r="AO229" s="2">
        <v>677</v>
      </c>
      <c r="AP229" s="2">
        <v>664</v>
      </c>
      <c r="AQ229" s="2">
        <v>642</v>
      </c>
      <c r="AR229" s="2">
        <v>653</v>
      </c>
      <c r="AS229" s="2">
        <v>648</v>
      </c>
      <c r="AT229" s="2">
        <v>681</v>
      </c>
      <c r="AU229" s="2">
        <v>673</v>
      </c>
      <c r="AV229" s="2">
        <v>699</v>
      </c>
      <c r="AW229" s="2">
        <v>693</v>
      </c>
      <c r="AX229" s="2">
        <v>687</v>
      </c>
      <c r="AY229" s="2">
        <v>681</v>
      </c>
      <c r="AZ229" s="2">
        <v>698</v>
      </c>
      <c r="BA229" s="2">
        <v>726</v>
      </c>
      <c r="BB229" s="2">
        <v>728</v>
      </c>
      <c r="BC229" s="2">
        <v>753</v>
      </c>
      <c r="BD229" s="2">
        <v>779</v>
      </c>
      <c r="BE229" s="2">
        <v>790</v>
      </c>
      <c r="BF229" s="2">
        <v>774</v>
      </c>
      <c r="BG229" s="2">
        <v>800</v>
      </c>
      <c r="BH229" s="2">
        <v>800</v>
      </c>
      <c r="BI229" s="2">
        <v>846</v>
      </c>
      <c r="BJ229" s="2">
        <v>851</v>
      </c>
      <c r="BK229" s="2">
        <v>894</v>
      </c>
      <c r="BL229" s="2">
        <v>1161</v>
      </c>
      <c r="BM229" s="2">
        <v>1189</v>
      </c>
      <c r="BN229" s="2">
        <v>1241</v>
      </c>
      <c r="BO229" s="2">
        <v>1169</v>
      </c>
      <c r="BP229" s="2">
        <v>1130</v>
      </c>
      <c r="BQ229" s="2">
        <v>1121</v>
      </c>
      <c r="BR229" s="2">
        <v>1084</v>
      </c>
      <c r="BS229" s="2">
        <v>1101</v>
      </c>
      <c r="BT229" s="2">
        <v>1115</v>
      </c>
      <c r="BU229" s="2">
        <v>1132</v>
      </c>
      <c r="BV229" s="2">
        <v>1110</v>
      </c>
      <c r="BW229" s="2">
        <v>1116</v>
      </c>
      <c r="BX229" s="2">
        <v>1145</v>
      </c>
      <c r="BY229" s="2">
        <v>1151</v>
      </c>
      <c r="BZ229" s="2">
        <v>1145</v>
      </c>
      <c r="CA229" s="2">
        <v>1137</v>
      </c>
      <c r="CB229" s="2">
        <v>1142</v>
      </c>
      <c r="CC229" s="2">
        <v>1130</v>
      </c>
      <c r="CD229" s="2">
        <v>1124</v>
      </c>
      <c r="CE229" s="2">
        <v>1082</v>
      </c>
      <c r="CF229" s="2">
        <v>1105</v>
      </c>
      <c r="CG229" s="2">
        <v>1107</v>
      </c>
      <c r="CH229" s="2">
        <v>1062</v>
      </c>
      <c r="CI229" s="2">
        <v>1012</v>
      </c>
      <c r="CJ229" s="2">
        <v>1020</v>
      </c>
      <c r="CK229" s="2">
        <v>1002</v>
      </c>
      <c r="CL229" s="2">
        <v>987</v>
      </c>
      <c r="CM229" s="2">
        <v>984</v>
      </c>
      <c r="CN229" s="2">
        <v>986</v>
      </c>
      <c r="CO229" s="2">
        <v>980</v>
      </c>
      <c r="CP229" s="2">
        <v>1033</v>
      </c>
      <c r="CQ229" s="2">
        <v>1060</v>
      </c>
      <c r="CR229" s="2">
        <v>1027</v>
      </c>
      <c r="CS229" s="2">
        <v>970</v>
      </c>
      <c r="CT229" s="2">
        <v>955</v>
      </c>
      <c r="CU229" s="2">
        <v>1028</v>
      </c>
      <c r="CV229" s="2">
        <v>1065</v>
      </c>
      <c r="CW229" s="2">
        <v>1044</v>
      </c>
      <c r="CX229" s="2">
        <v>1039</v>
      </c>
      <c r="CY229" s="2">
        <v>1085</v>
      </c>
      <c r="CZ229" s="2">
        <v>1130</v>
      </c>
      <c r="DA229" s="2">
        <v>1172</v>
      </c>
      <c r="DB229" s="2">
        <v>1116</v>
      </c>
      <c r="DC229" s="2">
        <v>1082</v>
      </c>
      <c r="DD229" s="2">
        <v>1165</v>
      </c>
      <c r="DE229" s="2">
        <v>1151</v>
      </c>
      <c r="DF229" s="2">
        <v>1073</v>
      </c>
      <c r="DG229" s="2">
        <v>1174</v>
      </c>
      <c r="DH229" s="2">
        <v>1169</v>
      </c>
      <c r="DI229" s="2">
        <v>1151</v>
      </c>
      <c r="DJ229" s="2">
        <v>1141</v>
      </c>
      <c r="DK229" s="2">
        <v>1174</v>
      </c>
      <c r="DL229" s="2">
        <v>1268</v>
      </c>
      <c r="DM229" s="2">
        <v>1321</v>
      </c>
      <c r="DN229" s="2">
        <v>1230</v>
      </c>
      <c r="DO229" s="2">
        <v>1155</v>
      </c>
      <c r="DP229" s="2">
        <v>1154</v>
      </c>
      <c r="DQ229" s="2">
        <v>982</v>
      </c>
      <c r="DR229" s="2">
        <v>891</v>
      </c>
      <c r="DS229" s="2">
        <v>926</v>
      </c>
      <c r="DT229" s="2">
        <v>897</v>
      </c>
      <c r="DU229" s="2">
        <v>891</v>
      </c>
      <c r="DV229" s="2">
        <v>840</v>
      </c>
      <c r="DW229" s="2">
        <v>863</v>
      </c>
      <c r="DX229" s="2">
        <v>830</v>
      </c>
      <c r="DY229" s="2">
        <v>816</v>
      </c>
      <c r="DZ229" s="2">
        <v>810</v>
      </c>
      <c r="EA229" s="2">
        <v>798</v>
      </c>
      <c r="EB229" s="2">
        <v>790</v>
      </c>
      <c r="EC229" s="2">
        <v>810</v>
      </c>
      <c r="ED229" s="2">
        <v>834</v>
      </c>
      <c r="EE229" s="2">
        <v>860</v>
      </c>
      <c r="EF229" s="2">
        <v>850</v>
      </c>
      <c r="EG229" s="2">
        <v>861</v>
      </c>
      <c r="EH229" s="2">
        <v>850</v>
      </c>
      <c r="EI229" s="2">
        <v>860</v>
      </c>
      <c r="EJ229" s="2">
        <v>867</v>
      </c>
      <c r="EK229" s="2">
        <v>862</v>
      </c>
      <c r="EL229" s="2">
        <v>813</v>
      </c>
      <c r="EM229" s="2">
        <v>786</v>
      </c>
      <c r="EN229" s="2">
        <v>769</v>
      </c>
      <c r="EO229" s="2">
        <v>760</v>
      </c>
      <c r="EP229" s="2">
        <v>759</v>
      </c>
      <c r="EQ229" s="2">
        <v>741</v>
      </c>
      <c r="ER229" s="2">
        <v>726</v>
      </c>
      <c r="ES229" s="2">
        <v>719</v>
      </c>
      <c r="ET229" s="2">
        <v>710</v>
      </c>
      <c r="EU229" s="2">
        <v>708</v>
      </c>
      <c r="EV229" s="2">
        <v>706</v>
      </c>
      <c r="EW229" s="2">
        <v>702</v>
      </c>
      <c r="EX229" s="2">
        <v>700</v>
      </c>
      <c r="EY229" s="2">
        <v>711</v>
      </c>
      <c r="EZ229" s="2">
        <v>705</v>
      </c>
      <c r="FA229" s="2">
        <v>694</v>
      </c>
      <c r="FB229" s="2">
        <v>687</v>
      </c>
      <c r="FC229" s="2">
        <v>686</v>
      </c>
      <c r="FD229" s="2">
        <v>698</v>
      </c>
      <c r="FE229" s="2">
        <v>684</v>
      </c>
      <c r="FF229" s="2">
        <v>681</v>
      </c>
      <c r="FG229" s="2">
        <v>675</v>
      </c>
      <c r="FH229" s="2">
        <v>723</v>
      </c>
      <c r="FI229" s="2">
        <v>733</v>
      </c>
      <c r="FJ229" s="2">
        <v>721</v>
      </c>
      <c r="FK229" s="2">
        <v>728</v>
      </c>
      <c r="FL229" s="2">
        <v>724</v>
      </c>
      <c r="FM229" s="2">
        <v>707</v>
      </c>
      <c r="FN229" s="2">
        <v>721</v>
      </c>
      <c r="FO229" s="2">
        <v>742</v>
      </c>
      <c r="FP229" s="2">
        <v>733</v>
      </c>
      <c r="FQ229" s="2">
        <v>704</v>
      </c>
      <c r="FR229" s="2">
        <v>688</v>
      </c>
      <c r="FS229" s="2">
        <v>693</v>
      </c>
      <c r="FT229" s="2">
        <v>735</v>
      </c>
      <c r="FU229" s="2">
        <v>741</v>
      </c>
      <c r="FV229" s="2">
        <v>765</v>
      </c>
      <c r="FW229" s="2">
        <v>797</v>
      </c>
      <c r="FX229" s="2">
        <v>796</v>
      </c>
      <c r="FY229" s="2">
        <v>787</v>
      </c>
      <c r="FZ229" s="2">
        <v>753</v>
      </c>
      <c r="GA229" s="2">
        <v>758</v>
      </c>
      <c r="GB229" s="2">
        <v>750</v>
      </c>
      <c r="GC229" s="2">
        <v>750</v>
      </c>
      <c r="GD229" s="2">
        <v>730</v>
      </c>
      <c r="GE229" s="2">
        <v>749</v>
      </c>
      <c r="GF229" s="2">
        <v>742</v>
      </c>
      <c r="GG229" s="2">
        <v>746</v>
      </c>
      <c r="GH229" s="2">
        <v>724</v>
      </c>
      <c r="GI229" s="2">
        <v>690</v>
      </c>
      <c r="GJ229" s="2">
        <v>687</v>
      </c>
      <c r="GK229" s="2">
        <v>709</v>
      </c>
      <c r="GL229" s="2">
        <v>720</v>
      </c>
      <c r="GM229" s="2">
        <v>700</v>
      </c>
      <c r="GN229" s="2">
        <v>699</v>
      </c>
      <c r="GO229" s="2">
        <v>703</v>
      </c>
      <c r="GP229" s="2">
        <v>696</v>
      </c>
      <c r="GQ229" s="2">
        <v>694</v>
      </c>
      <c r="GR229" s="2">
        <v>685</v>
      </c>
      <c r="GS229" s="2">
        <v>691</v>
      </c>
      <c r="GT229" s="2">
        <v>677</v>
      </c>
      <c r="GU229" s="2">
        <v>665</v>
      </c>
      <c r="GV229" s="2">
        <v>696</v>
      </c>
      <c r="GW229" s="2">
        <v>681</v>
      </c>
      <c r="GX229" s="2">
        <v>698</v>
      </c>
      <c r="GY229" s="2">
        <v>685</v>
      </c>
      <c r="GZ229" s="2">
        <v>682</v>
      </c>
      <c r="HA229" s="2">
        <v>650</v>
      </c>
      <c r="HB229" s="2">
        <v>640</v>
      </c>
      <c r="HC229" s="2">
        <v>659</v>
      </c>
      <c r="HD229" s="2">
        <v>703</v>
      </c>
      <c r="HE229" s="2">
        <v>738</v>
      </c>
      <c r="HF229" s="2">
        <v>734</v>
      </c>
      <c r="HG229" s="2">
        <v>751</v>
      </c>
      <c r="HH229" s="2">
        <v>743</v>
      </c>
      <c r="HI229" s="2">
        <v>806</v>
      </c>
      <c r="HJ229" s="2">
        <v>812</v>
      </c>
      <c r="HK229" s="2">
        <v>836</v>
      </c>
      <c r="HL229" s="2">
        <v>831</v>
      </c>
      <c r="HM229" s="2">
        <v>821</v>
      </c>
      <c r="HN229" s="2">
        <v>830</v>
      </c>
      <c r="HO229" s="2">
        <v>824</v>
      </c>
      <c r="HP229" s="2">
        <v>804</v>
      </c>
      <c r="HQ229" s="2">
        <v>808</v>
      </c>
      <c r="HR229" s="2">
        <v>805</v>
      </c>
      <c r="HS229" s="2">
        <v>838</v>
      </c>
      <c r="HT229" s="2">
        <v>815</v>
      </c>
      <c r="HU229" s="2">
        <v>807</v>
      </c>
      <c r="HV229" s="2">
        <v>832</v>
      </c>
      <c r="HW229" s="2">
        <v>853</v>
      </c>
      <c r="HX229" s="2">
        <v>828</v>
      </c>
      <c r="HY229" s="2">
        <v>787</v>
      </c>
      <c r="HZ229" s="2">
        <v>785</v>
      </c>
      <c r="IA229" s="2">
        <v>910</v>
      </c>
      <c r="IB229" s="2">
        <v>867</v>
      </c>
      <c r="IC229" s="2">
        <v>819</v>
      </c>
      <c r="ID229" s="2">
        <v>822</v>
      </c>
      <c r="IE229" s="2">
        <v>734</v>
      </c>
      <c r="IF229" s="2">
        <v>742</v>
      </c>
      <c r="IG229" s="2">
        <v>726</v>
      </c>
      <c r="IH229" s="2">
        <v>710</v>
      </c>
      <c r="II229" s="2">
        <v>733</v>
      </c>
      <c r="IJ229" s="2">
        <v>778</v>
      </c>
      <c r="IK229" s="2">
        <v>691</v>
      </c>
      <c r="IL229" s="2">
        <v>582</v>
      </c>
      <c r="IM229" s="2">
        <v>608</v>
      </c>
      <c r="IN229" s="2">
        <v>588</v>
      </c>
      <c r="IO229" s="2">
        <v>583</v>
      </c>
      <c r="IP229" s="2">
        <v>557</v>
      </c>
      <c r="IQ229" s="2">
        <v>563</v>
      </c>
      <c r="IR229" s="2">
        <v>563</v>
      </c>
      <c r="IS229" s="2">
        <v>556</v>
      </c>
      <c r="IT229" s="2">
        <v>556</v>
      </c>
    </row>
    <row r="230" spans="1:254">
      <c r="A230" s="62" t="s">
        <v>443</v>
      </c>
      <c r="B230" s="1" t="inlineStr">
        <is>
          <t>ＦＯＯＤ＆ＬＩＦＥＣＯＭＰＡＮ</t>
        </is>
      </c>
      <c r="C230" s="1">
        <v>5478</v>
      </c>
      <c r="E230" s="2">
        <v>5786</v>
      </c>
      <c r="F230" s="2">
        <v>5633</v>
      </c>
      <c r="G230" s="2">
        <v>5423</v>
      </c>
      <c r="H230" s="2">
        <v>5430</v>
      </c>
      <c r="I230" s="2">
        <v>5511</v>
      </c>
      <c r="J230" s="2">
        <v>5692</v>
      </c>
      <c r="K230" s="2">
        <v>5593</v>
      </c>
      <c r="L230" s="2">
        <v>5616</v>
      </c>
      <c r="M230" s="2">
        <v>5434</v>
      </c>
      <c r="N230" s="2">
        <v>5344</v>
      </c>
      <c r="O230" s="2">
        <v>5281</v>
      </c>
      <c r="P230" s="2">
        <v>5306</v>
      </c>
      <c r="Q230" s="2">
        <v>5298</v>
      </c>
      <c r="R230" s="2">
        <v>5345</v>
      </c>
      <c r="S230" s="2">
        <v>5250</v>
      </c>
      <c r="T230" s="2">
        <v>5128</v>
      </c>
      <c r="U230" s="2">
        <v>5003</v>
      </c>
      <c r="V230" s="2">
        <v>4864</v>
      </c>
      <c r="W230" s="2">
        <v>4736</v>
      </c>
      <c r="X230" s="2">
        <v>4777</v>
      </c>
      <c r="Y230" s="2">
        <v>4797</v>
      </c>
      <c r="Z230" s="2">
        <v>4515</v>
      </c>
      <c r="AA230" s="2">
        <v>4561</v>
      </c>
      <c r="AB230" s="2">
        <v>4630</v>
      </c>
      <c r="AC230" s="2">
        <v>4707</v>
      </c>
      <c r="AD230" s="2">
        <v>4675</v>
      </c>
      <c r="AE230" s="2">
        <v>4833</v>
      </c>
      <c r="AF230" s="2">
        <v>4950</v>
      </c>
      <c r="AG230" s="2">
        <v>4953.5</v>
      </c>
      <c r="AH230" s="2">
        <v>4617.5</v>
      </c>
      <c r="AI230" s="2">
        <v>4702</v>
      </c>
      <c r="AJ230" s="2">
        <v>4576.5</v>
      </c>
      <c r="AK230" s="2">
        <v>4591.5</v>
      </c>
      <c r="AL230" s="2">
        <v>4596.5</v>
      </c>
      <c r="AM230" s="2">
        <v>4651</v>
      </c>
      <c r="AN230" s="2">
        <v>4812.5</v>
      </c>
      <c r="AO230" s="2">
        <v>4894.5</v>
      </c>
      <c r="AP230" s="2">
        <v>4958.5</v>
      </c>
      <c r="AQ230" s="2">
        <v>4834.5</v>
      </c>
      <c r="AR230" s="2">
        <v>4888</v>
      </c>
      <c r="AS230" s="2">
        <v>4792.5</v>
      </c>
      <c r="AT230" s="2">
        <v>4755.5</v>
      </c>
      <c r="AU230" s="2">
        <v>4849.5</v>
      </c>
      <c r="AV230" s="2">
        <v>4830</v>
      </c>
      <c r="AW230" s="2">
        <v>4814.5</v>
      </c>
      <c r="AX230" s="2">
        <v>5135</v>
      </c>
      <c r="AY230" s="2">
        <v>5140</v>
      </c>
      <c r="AZ230" s="2">
        <v>5247.5</v>
      </c>
      <c r="BA230" s="2">
        <v>5180</v>
      </c>
      <c r="BB230" s="2">
        <v>5055</v>
      </c>
      <c r="BC230" s="2">
        <v>4955</v>
      </c>
      <c r="BD230" s="2">
        <v>5047.5</v>
      </c>
      <c r="BE230" s="2">
        <v>5057.5</v>
      </c>
      <c r="BF230" s="2">
        <v>5272.5</v>
      </c>
      <c r="BG230" s="2">
        <v>5255</v>
      </c>
      <c r="BH230" s="2">
        <v>5340</v>
      </c>
      <c r="BI230" s="2">
        <v>5252.5</v>
      </c>
      <c r="BJ230" s="2">
        <v>5125</v>
      </c>
      <c r="BK230" s="2">
        <v>5150</v>
      </c>
      <c r="BL230" s="2">
        <v>5150</v>
      </c>
      <c r="BM230" s="2">
        <v>5260</v>
      </c>
      <c r="BN230" s="2">
        <v>5127.5</v>
      </c>
      <c r="BO230" s="2">
        <v>5092.5</v>
      </c>
      <c r="BP230" s="2">
        <v>4860</v>
      </c>
      <c r="BQ230" s="2">
        <v>4573.5</v>
      </c>
      <c r="BR230" s="2">
        <v>4477.5</v>
      </c>
      <c r="BS230" s="2">
        <v>4407.5</v>
      </c>
      <c r="BT230" s="2">
        <v>4465</v>
      </c>
      <c r="BU230" s="2">
        <v>4463</v>
      </c>
      <c r="BV230" s="2">
        <v>4507.5</v>
      </c>
      <c r="BW230" s="2">
        <v>4469</v>
      </c>
      <c r="BX230" s="2">
        <v>4569.5</v>
      </c>
      <c r="BY230" s="2">
        <v>4681.5</v>
      </c>
      <c r="BZ230" s="2">
        <v>4621</v>
      </c>
      <c r="CA230" s="2">
        <v>4566</v>
      </c>
      <c r="CB230" s="2">
        <v>4712</v>
      </c>
      <c r="CC230" s="2">
        <v>4712.5</v>
      </c>
      <c r="CD230" s="2">
        <v>4740.5</v>
      </c>
      <c r="CE230" s="2">
        <v>4701</v>
      </c>
      <c r="CF230" s="2">
        <v>4651</v>
      </c>
      <c r="CG230" s="2">
        <v>4690.5</v>
      </c>
      <c r="CH230" s="2">
        <v>4815</v>
      </c>
      <c r="CI230" s="2">
        <v>4764.5</v>
      </c>
      <c r="CJ230" s="2">
        <v>4805.5</v>
      </c>
      <c r="CK230" s="2">
        <v>4781</v>
      </c>
      <c r="CL230" s="2">
        <v>4781.5</v>
      </c>
      <c r="CM230" s="2">
        <v>4717</v>
      </c>
      <c r="CN230" s="2">
        <v>4598</v>
      </c>
      <c r="CO230" s="2">
        <v>4638</v>
      </c>
      <c r="CP230" s="2">
        <v>4873</v>
      </c>
      <c r="CQ230" s="2">
        <v>4897.5</v>
      </c>
      <c r="CR230" s="2">
        <v>4969</v>
      </c>
      <c r="CS230" s="2">
        <v>4830.5</v>
      </c>
      <c r="CT230" s="2">
        <v>4633</v>
      </c>
      <c r="CU230" s="2">
        <v>4755</v>
      </c>
      <c r="CV230" s="2">
        <v>4726.5</v>
      </c>
      <c r="CW230" s="2">
        <v>4727.5</v>
      </c>
      <c r="CX230" s="2">
        <v>4648.5</v>
      </c>
      <c r="CY230" s="2">
        <v>4733.5</v>
      </c>
      <c r="CZ230" s="2">
        <v>4620.5</v>
      </c>
      <c r="DA230" s="2">
        <v>4665</v>
      </c>
      <c r="DB230" s="2">
        <v>4421.5</v>
      </c>
      <c r="DC230" s="2">
        <v>4320</v>
      </c>
      <c r="DD230" s="2">
        <v>4226</v>
      </c>
      <c r="DE230" s="2">
        <v>4888.5</v>
      </c>
      <c r="DF230" s="2">
        <v>4742.5</v>
      </c>
      <c r="DG230" s="2">
        <v>4787</v>
      </c>
      <c r="DH230" s="2">
        <v>4897</v>
      </c>
      <c r="DI230" s="2">
        <v>4844.5</v>
      </c>
      <c r="DJ230" s="2">
        <v>4836.5</v>
      </c>
      <c r="DK230" s="2">
        <v>4737</v>
      </c>
      <c r="DL230" s="2">
        <v>4666.5</v>
      </c>
      <c r="DM230" s="2">
        <v>4636.5</v>
      </c>
      <c r="DN230" s="2">
        <v>4715</v>
      </c>
      <c r="DO230" s="2">
        <v>4656</v>
      </c>
      <c r="DP230" s="2">
        <v>4550.5</v>
      </c>
      <c r="DQ230" s="2">
        <v>4637.5</v>
      </c>
      <c r="DR230" s="2">
        <v>4652.5</v>
      </c>
      <c r="DS230" s="2">
        <v>4610</v>
      </c>
      <c r="DT230" s="2">
        <v>4538</v>
      </c>
      <c r="DU230" s="2">
        <v>4574.5</v>
      </c>
      <c r="DV230" s="2">
        <v>4145</v>
      </c>
      <c r="DW230" s="2">
        <v>4111</v>
      </c>
      <c r="DX230" s="2">
        <v>4077.5</v>
      </c>
      <c r="DY230" s="2">
        <v>4027.5</v>
      </c>
      <c r="DZ230" s="2">
        <v>4103.5</v>
      </c>
      <c r="EA230" s="2">
        <v>4153</v>
      </c>
      <c r="EB230" s="2">
        <v>4223</v>
      </c>
      <c r="EC230" s="2">
        <v>4433.5</v>
      </c>
      <c r="ED230" s="2">
        <v>4421</v>
      </c>
      <c r="EE230" s="2">
        <v>4407</v>
      </c>
      <c r="EF230" s="2">
        <v>4331.5</v>
      </c>
      <c r="EG230" s="2">
        <v>4304</v>
      </c>
      <c r="EH230" s="2">
        <v>4348</v>
      </c>
      <c r="EI230" s="2">
        <v>4236.5</v>
      </c>
      <c r="EJ230" s="2">
        <v>4165</v>
      </c>
      <c r="EK230" s="2">
        <v>4162.5</v>
      </c>
      <c r="EL230" s="2">
        <v>4237</v>
      </c>
      <c r="EM230" s="2">
        <v>4229</v>
      </c>
      <c r="EN230" s="2">
        <v>4190.5</v>
      </c>
      <c r="EO230" s="2">
        <v>4283</v>
      </c>
      <c r="EP230" s="2">
        <v>4225</v>
      </c>
      <c r="EQ230" s="2">
        <v>4175</v>
      </c>
      <c r="ER230" s="2">
        <v>4181</v>
      </c>
      <c r="ES230" s="2">
        <v>4002.5</v>
      </c>
      <c r="ET230" s="2">
        <v>3936.5</v>
      </c>
      <c r="EU230" s="2">
        <v>3887.5</v>
      </c>
      <c r="EV230" s="2">
        <v>3860.5</v>
      </c>
      <c r="EW230" s="2">
        <v>3837.5</v>
      </c>
      <c r="EX230" s="2">
        <v>3818</v>
      </c>
      <c r="EY230" s="2">
        <v>3759</v>
      </c>
      <c r="EZ230" s="2">
        <v>3754</v>
      </c>
      <c r="FA230" s="2">
        <v>3769.5</v>
      </c>
      <c r="FB230" s="2">
        <v>3737.5</v>
      </c>
      <c r="FC230" s="2">
        <v>3727</v>
      </c>
      <c r="FD230" s="2">
        <v>3784</v>
      </c>
      <c r="FE230" s="2">
        <v>3806</v>
      </c>
      <c r="FF230" s="2">
        <v>3690</v>
      </c>
      <c r="FG230" s="2">
        <v>3683</v>
      </c>
      <c r="FH230" s="2">
        <v>3761.5</v>
      </c>
      <c r="FI230" s="2">
        <v>3807</v>
      </c>
      <c r="FJ230" s="2">
        <v>3829</v>
      </c>
      <c r="FK230" s="2">
        <v>3746</v>
      </c>
      <c r="FL230" s="2">
        <v>3734.5</v>
      </c>
      <c r="FM230" s="2">
        <v>3514.5</v>
      </c>
      <c r="FN230" s="2">
        <v>3498</v>
      </c>
      <c r="FO230" s="2">
        <v>3532.5</v>
      </c>
      <c r="FP230" s="2">
        <v>3511</v>
      </c>
      <c r="FQ230" s="2">
        <v>3540.5</v>
      </c>
      <c r="FR230" s="2">
        <v>3355</v>
      </c>
      <c r="FS230" s="2">
        <v>3301</v>
      </c>
      <c r="FT230" s="2">
        <v>3288.5</v>
      </c>
      <c r="FU230" s="2">
        <v>3122</v>
      </c>
      <c r="FV230" s="2">
        <v>3128.5</v>
      </c>
      <c r="FW230" s="2">
        <v>3308</v>
      </c>
      <c r="FX230" s="2">
        <v>3322</v>
      </c>
      <c r="FY230" s="2">
        <v>3910</v>
      </c>
      <c r="FZ230" s="2">
        <v>3917.5</v>
      </c>
      <c r="GA230" s="2">
        <v>3868</v>
      </c>
      <c r="GB230" s="2">
        <v>3810.5</v>
      </c>
      <c r="GC230" s="2">
        <v>3794.5</v>
      </c>
      <c r="GD230" s="2">
        <v>3472.5</v>
      </c>
      <c r="GE230" s="2">
        <v>3827.5</v>
      </c>
      <c r="GF230" s="2">
        <v>3756</v>
      </c>
      <c r="GG230" s="2">
        <v>3703</v>
      </c>
      <c r="GH230" s="2">
        <v>3615.5</v>
      </c>
      <c r="GI230" s="2">
        <v>3612</v>
      </c>
      <c r="GJ230" s="2">
        <v>3566.5</v>
      </c>
      <c r="GK230" s="2">
        <v>3637.5</v>
      </c>
      <c r="GL230" s="2">
        <v>3654</v>
      </c>
      <c r="GM230" s="2">
        <v>3606</v>
      </c>
      <c r="GN230" s="2">
        <v>3638.5</v>
      </c>
      <c r="GO230" s="2">
        <v>3593</v>
      </c>
      <c r="GP230" s="2">
        <v>3467.5</v>
      </c>
      <c r="GQ230" s="2">
        <v>3455</v>
      </c>
      <c r="GR230" s="2">
        <v>3533</v>
      </c>
      <c r="GS230" s="2">
        <v>3495</v>
      </c>
      <c r="GT230" s="2">
        <v>3509.5</v>
      </c>
      <c r="GU230" s="2">
        <v>3435</v>
      </c>
      <c r="GV230" s="2">
        <v>3391.5</v>
      </c>
      <c r="GW230" s="2">
        <v>3393.5</v>
      </c>
      <c r="GX230" s="2">
        <v>3475.5</v>
      </c>
      <c r="GY230" s="2">
        <v>3515.5</v>
      </c>
      <c r="GZ230" s="2">
        <v>3474.5</v>
      </c>
      <c r="HA230" s="2">
        <v>3498.5</v>
      </c>
      <c r="HB230" s="2">
        <v>3775</v>
      </c>
      <c r="HC230" s="2">
        <v>3842.5</v>
      </c>
      <c r="HD230" s="2">
        <v>3868.5</v>
      </c>
      <c r="HE230" s="2">
        <v>3950.5</v>
      </c>
      <c r="HF230" s="2">
        <v>4058</v>
      </c>
      <c r="HG230" s="2">
        <v>3997.5</v>
      </c>
      <c r="HH230" s="2">
        <v>3972.5</v>
      </c>
      <c r="HI230" s="2">
        <v>3998.5</v>
      </c>
      <c r="HJ230" s="2">
        <v>3909</v>
      </c>
      <c r="HK230" s="2">
        <v>3758</v>
      </c>
      <c r="HL230" s="2">
        <v>3746</v>
      </c>
      <c r="HM230" s="2">
        <v>3775.5</v>
      </c>
      <c r="HN230" s="2">
        <v>3858</v>
      </c>
      <c r="HO230" s="2">
        <v>3836</v>
      </c>
      <c r="HP230" s="2">
        <v>3917.5</v>
      </c>
      <c r="HQ230" s="2">
        <v>3894.5</v>
      </c>
      <c r="HR230" s="2">
        <v>3943</v>
      </c>
      <c r="HS230" s="2">
        <v>3876.5</v>
      </c>
      <c r="HT230" s="2">
        <v>3940</v>
      </c>
      <c r="HU230" s="2">
        <v>4015</v>
      </c>
      <c r="HV230" s="2">
        <v>4038</v>
      </c>
      <c r="HW230" s="2">
        <v>4216.5</v>
      </c>
      <c r="HX230" s="2">
        <v>4025</v>
      </c>
      <c r="HY230" s="2">
        <v>4125.5</v>
      </c>
      <c r="HZ230" s="2">
        <v>4173</v>
      </c>
      <c r="IA230" s="2">
        <v>4196.5</v>
      </c>
      <c r="IB230" s="2">
        <v>4196</v>
      </c>
      <c r="IC230" s="2">
        <v>4182.5</v>
      </c>
      <c r="ID230" s="2">
        <v>4161</v>
      </c>
      <c r="IE230" s="2">
        <v>4170</v>
      </c>
      <c r="IF230" s="2">
        <v>4296</v>
      </c>
      <c r="IG230" s="2">
        <v>4218.5</v>
      </c>
      <c r="IH230" s="2">
        <v>4143.5</v>
      </c>
      <c r="II230" s="2">
        <v>4117.5</v>
      </c>
      <c r="IJ230" s="2">
        <v>4092</v>
      </c>
      <c r="IK230" s="2">
        <v>3842</v>
      </c>
      <c r="IL230" s="2">
        <v>3897</v>
      </c>
      <c r="IM230" s="2">
        <v>3769.5</v>
      </c>
      <c r="IN230" s="2">
        <v>3715</v>
      </c>
      <c r="IO230" s="2">
        <v>3910</v>
      </c>
      <c r="IP230" s="2">
        <v>3764</v>
      </c>
      <c r="IQ230" s="2">
        <v>3752</v>
      </c>
      <c r="IR230" s="2">
        <v>3725.5</v>
      </c>
      <c r="IS230" s="2">
        <v>3629.5</v>
      </c>
      <c r="IT230" s="2">
        <v>3541</v>
      </c>
    </row>
    <row r="231" spans="1:254">
      <c r="A231" s="62" t="s">
        <v>444</v>
      </c>
      <c r="B231" s="1" t="inlineStr">
        <is>
          <t>ＩＨＩ</t>
        </is>
      </c>
      <c r="C231" s="1">
        <v>2608</v>
      </c>
      <c r="E231" s="2">
        <v>2617.5</v>
      </c>
      <c r="F231" s="2">
        <v>2658</v>
      </c>
      <c r="G231" s="2">
        <v>2782.5</v>
      </c>
      <c r="H231" s="2">
        <v>2677.5</v>
      </c>
      <c r="I231" s="2">
        <v>2804</v>
      </c>
      <c r="J231" s="2">
        <v>2701</v>
      </c>
      <c r="K231" s="2">
        <v>2704</v>
      </c>
      <c r="L231" s="2">
        <v>2742.5</v>
      </c>
      <c r="M231" s="2">
        <v>2799.5</v>
      </c>
      <c r="N231" s="2">
        <v>2864</v>
      </c>
      <c r="O231" s="2">
        <v>2798</v>
      </c>
      <c r="P231" s="2">
        <v>2747</v>
      </c>
      <c r="Q231" s="2">
        <v>2672.5</v>
      </c>
      <c r="R231" s="2">
        <v>2626</v>
      </c>
      <c r="S231" s="2">
        <v>2794</v>
      </c>
      <c r="T231" s="2">
        <v>2733</v>
      </c>
      <c r="U231" s="2">
        <v>2773.5</v>
      </c>
      <c r="V231" s="2">
        <v>2725.5</v>
      </c>
      <c r="W231" s="2">
        <v>2770</v>
      </c>
      <c r="X231" s="2">
        <v>2803</v>
      </c>
      <c r="Y231" s="2">
        <v>2833</v>
      </c>
      <c r="Z231" s="2">
        <v>2955.5</v>
      </c>
      <c r="AA231" s="2">
        <v>2890</v>
      </c>
      <c r="AB231" s="2">
        <v>2741</v>
      </c>
      <c r="AC231" s="2">
        <v>2712</v>
      </c>
      <c r="AD231" s="2">
        <v>2637</v>
      </c>
      <c r="AE231" s="2">
        <v>2641.5</v>
      </c>
      <c r="AF231" s="2">
        <v>2653</v>
      </c>
      <c r="AG231" s="2">
        <v>2639.5</v>
      </c>
      <c r="AH231" s="2">
        <v>2719</v>
      </c>
      <c r="AI231" s="2">
        <v>2700.5</v>
      </c>
      <c r="AJ231" s="2">
        <v>2703.5</v>
      </c>
      <c r="AK231" s="2">
        <v>2794</v>
      </c>
      <c r="AL231" s="2">
        <v>2748</v>
      </c>
      <c r="AM231" s="2">
        <v>2862</v>
      </c>
      <c r="AN231" s="2">
        <v>2800</v>
      </c>
      <c r="AO231" s="2">
        <v>2762</v>
      </c>
      <c r="AP231" s="2">
        <v>2498</v>
      </c>
      <c r="AQ231" s="2">
        <v>2371</v>
      </c>
      <c r="AR231" s="2">
        <v>2245</v>
      </c>
      <c r="AS231" s="2">
        <v>2416.5</v>
      </c>
      <c r="AT231" s="2">
        <v>2448</v>
      </c>
      <c r="AU231" s="2">
        <v>2475.5</v>
      </c>
      <c r="AV231" s="2">
        <v>2542.5</v>
      </c>
      <c r="AW231" s="2">
        <v>2452</v>
      </c>
      <c r="AX231" s="2">
        <v>2411</v>
      </c>
      <c r="AY231" s="2">
        <v>2526.5</v>
      </c>
      <c r="AZ231" s="2">
        <v>2653.5</v>
      </c>
      <c r="BA231" s="2">
        <v>2718</v>
      </c>
      <c r="BB231" s="2">
        <v>2694</v>
      </c>
      <c r="BC231" s="2">
        <v>2809</v>
      </c>
      <c r="BD231" s="2">
        <v>2861</v>
      </c>
      <c r="BE231" s="2">
        <v>2738</v>
      </c>
      <c r="BF231" s="2">
        <v>2711</v>
      </c>
      <c r="BG231" s="2">
        <v>2598.5</v>
      </c>
      <c r="BH231" s="2">
        <v>2468</v>
      </c>
      <c r="BI231" s="2">
        <v>2561</v>
      </c>
      <c r="BJ231" s="2">
        <v>2664.5</v>
      </c>
      <c r="BK231" s="2">
        <v>2635</v>
      </c>
      <c r="BL231" s="2">
        <v>2642</v>
      </c>
      <c r="BM231" s="2">
        <v>2735.5</v>
      </c>
      <c r="BN231" s="2">
        <v>2778.5</v>
      </c>
      <c r="BO231" s="2">
        <v>2803.5</v>
      </c>
      <c r="BP231" s="2">
        <v>3001</v>
      </c>
      <c r="BQ231" s="2">
        <v>2838</v>
      </c>
      <c r="BR231" s="2">
        <v>2827.5</v>
      </c>
      <c r="BS231" s="2">
        <v>2832.5</v>
      </c>
      <c r="BT231" s="2">
        <v>2905</v>
      </c>
      <c r="BU231" s="2">
        <v>2811</v>
      </c>
      <c r="BV231" s="2">
        <v>2969</v>
      </c>
      <c r="BW231" s="2">
        <v>3001</v>
      </c>
      <c r="BX231" s="2">
        <v>2912</v>
      </c>
      <c r="BY231" s="2">
        <v>3041</v>
      </c>
      <c r="BZ231" s="2">
        <v>3099</v>
      </c>
      <c r="CA231" s="2">
        <v>3081</v>
      </c>
      <c r="CB231" s="2">
        <v>3141</v>
      </c>
      <c r="CC231" s="2">
        <v>3145</v>
      </c>
      <c r="CD231" s="2">
        <v>3241</v>
      </c>
      <c r="CE231" s="2">
        <v>3260</v>
      </c>
      <c r="CF231" s="2">
        <v>3271</v>
      </c>
      <c r="CG231" s="2">
        <v>3354</v>
      </c>
      <c r="CH231" s="2">
        <v>3335</v>
      </c>
      <c r="CI231" s="2">
        <v>3291</v>
      </c>
      <c r="CJ231" s="2">
        <v>3301</v>
      </c>
      <c r="CK231" s="2">
        <v>3370</v>
      </c>
      <c r="CL231" s="2">
        <v>3342</v>
      </c>
      <c r="CM231" s="2">
        <v>3191</v>
      </c>
      <c r="CN231" s="2">
        <v>3125</v>
      </c>
      <c r="CO231" s="2">
        <v>3226</v>
      </c>
      <c r="CP231" s="2">
        <v>3397</v>
      </c>
      <c r="CQ231" s="2">
        <v>3445</v>
      </c>
      <c r="CR231" s="2">
        <v>3477</v>
      </c>
      <c r="CS231" s="2">
        <v>3343</v>
      </c>
      <c r="CT231" s="2">
        <v>3467</v>
      </c>
      <c r="CU231" s="2">
        <v>3769</v>
      </c>
      <c r="CV231" s="2">
        <v>3772</v>
      </c>
      <c r="CW231" s="2">
        <v>3744</v>
      </c>
      <c r="CX231" s="2">
        <v>3648</v>
      </c>
      <c r="CY231" s="2">
        <v>3612</v>
      </c>
      <c r="CZ231" s="2">
        <v>3701</v>
      </c>
      <c r="DA231" s="2">
        <v>3758</v>
      </c>
      <c r="DB231" s="2">
        <v>3731</v>
      </c>
      <c r="DC231" s="2">
        <v>3572</v>
      </c>
      <c r="DD231" s="2">
        <v>3736</v>
      </c>
      <c r="DE231" s="2">
        <v>3821</v>
      </c>
      <c r="DF231" s="2">
        <v>3753</v>
      </c>
      <c r="DG231" s="2">
        <v>4197</v>
      </c>
      <c r="DH231" s="2">
        <v>4266</v>
      </c>
      <c r="DI231" s="2">
        <v>4136</v>
      </c>
      <c r="DJ231" s="2">
        <v>4065</v>
      </c>
      <c r="DK231" s="2">
        <v>3916</v>
      </c>
      <c r="DL231" s="2">
        <v>4047</v>
      </c>
      <c r="DM231" s="2">
        <v>4216</v>
      </c>
      <c r="DN231" s="2">
        <v>4025</v>
      </c>
      <c r="DO231" s="2">
        <v>3991</v>
      </c>
      <c r="DP231" s="2">
        <v>3907</v>
      </c>
      <c r="DQ231" s="2">
        <v>4064</v>
      </c>
      <c r="DR231" s="2">
        <v>4121</v>
      </c>
      <c r="DS231" s="2">
        <v>4123</v>
      </c>
      <c r="DT231" s="2">
        <v>4318</v>
      </c>
      <c r="DU231" s="2">
        <v>4101</v>
      </c>
      <c r="DV231" s="2">
        <v>3678</v>
      </c>
      <c r="DW231" s="2">
        <v>3612</v>
      </c>
      <c r="DX231" s="2">
        <v>3666</v>
      </c>
      <c r="DY231" s="2">
        <v>3553</v>
      </c>
      <c r="DZ231" s="2">
        <v>3496</v>
      </c>
      <c r="EA231" s="2">
        <v>3515</v>
      </c>
      <c r="EB231" s="2">
        <v>3518</v>
      </c>
      <c r="EC231" s="2">
        <v>3444</v>
      </c>
      <c r="ED231" s="2">
        <v>3487</v>
      </c>
      <c r="EE231" s="2">
        <v>3457</v>
      </c>
      <c r="EF231" s="2">
        <v>3426</v>
      </c>
      <c r="EG231" s="2">
        <v>3503</v>
      </c>
      <c r="EH231" s="2">
        <v>3504</v>
      </c>
      <c r="EI231" s="2">
        <v>3525</v>
      </c>
      <c r="EJ231" s="2">
        <v>3320</v>
      </c>
      <c r="EK231" s="2">
        <v>3391</v>
      </c>
      <c r="EL231" s="2">
        <v>3394</v>
      </c>
      <c r="EM231" s="2">
        <v>3433</v>
      </c>
      <c r="EN231" s="2">
        <v>3336</v>
      </c>
      <c r="EO231" s="2">
        <v>3062</v>
      </c>
      <c r="EP231" s="2">
        <v>3122</v>
      </c>
      <c r="EQ231" s="2">
        <v>3012</v>
      </c>
      <c r="ER231" s="2">
        <v>3024</v>
      </c>
      <c r="ES231" s="2">
        <v>2819.5</v>
      </c>
      <c r="ET231" s="2">
        <v>2733</v>
      </c>
      <c r="EU231" s="2">
        <v>2753.5</v>
      </c>
      <c r="EV231" s="2">
        <v>2782</v>
      </c>
      <c r="EW231" s="2">
        <v>2766</v>
      </c>
      <c r="EX231" s="2">
        <v>2799</v>
      </c>
      <c r="EY231" s="2">
        <v>2783.5</v>
      </c>
      <c r="EZ231" s="2">
        <v>2774</v>
      </c>
      <c r="FA231" s="2">
        <v>2754</v>
      </c>
      <c r="FB231" s="2">
        <v>2711.5</v>
      </c>
      <c r="FC231" s="2">
        <v>2812</v>
      </c>
      <c r="FD231" s="2">
        <v>2853.5</v>
      </c>
      <c r="FE231" s="2">
        <v>2834</v>
      </c>
      <c r="FF231" s="2">
        <v>2893.5</v>
      </c>
      <c r="FG231" s="2">
        <v>2872.5</v>
      </c>
      <c r="FH231" s="2">
        <v>2960</v>
      </c>
      <c r="FI231" s="2">
        <v>3016</v>
      </c>
      <c r="FJ231" s="2">
        <v>2975</v>
      </c>
      <c r="FK231" s="2">
        <v>2980.5</v>
      </c>
      <c r="FL231" s="2">
        <v>2887.5</v>
      </c>
      <c r="FM231" s="2">
        <v>2875</v>
      </c>
      <c r="FN231" s="2">
        <v>2705</v>
      </c>
      <c r="FO231" s="2">
        <v>2686</v>
      </c>
      <c r="FP231" s="2">
        <v>2731</v>
      </c>
      <c r="FQ231" s="2">
        <v>2742.5</v>
      </c>
      <c r="FR231" s="2">
        <v>2654</v>
      </c>
      <c r="FS231" s="2">
        <v>2612.5</v>
      </c>
      <c r="FT231" s="2">
        <v>2648</v>
      </c>
      <c r="FU231" s="2">
        <v>2733.5</v>
      </c>
      <c r="FV231" s="2">
        <v>2632</v>
      </c>
      <c r="FW231" s="2">
        <v>2769.5</v>
      </c>
      <c r="FX231" s="2">
        <v>2870</v>
      </c>
      <c r="FY231" s="2">
        <v>2872.5</v>
      </c>
      <c r="FZ231" s="2">
        <v>2902</v>
      </c>
      <c r="GA231" s="2">
        <v>2825</v>
      </c>
      <c r="GB231" s="2">
        <v>2892</v>
      </c>
      <c r="GC231" s="2">
        <v>2961</v>
      </c>
      <c r="GD231" s="2">
        <v>2986</v>
      </c>
      <c r="GE231" s="2">
        <v>3009</v>
      </c>
      <c r="GF231" s="2">
        <v>2952.5</v>
      </c>
      <c r="GG231" s="2">
        <v>3140</v>
      </c>
      <c r="GH231" s="2">
        <v>3132</v>
      </c>
      <c r="GI231" s="2">
        <v>3097</v>
      </c>
      <c r="GJ231" s="2">
        <v>3072</v>
      </c>
      <c r="GK231" s="2">
        <v>3076</v>
      </c>
      <c r="GL231" s="2">
        <v>3117</v>
      </c>
      <c r="GM231" s="2">
        <v>3038</v>
      </c>
      <c r="GN231" s="2">
        <v>2965</v>
      </c>
      <c r="GO231" s="2">
        <v>2894</v>
      </c>
      <c r="GP231" s="2">
        <v>2816</v>
      </c>
      <c r="GQ231" s="2">
        <v>2795</v>
      </c>
      <c r="GR231" s="2">
        <v>2745</v>
      </c>
      <c r="GS231" s="2">
        <v>2818.5</v>
      </c>
      <c r="GT231" s="2">
        <v>2755.5</v>
      </c>
      <c r="GU231" s="2">
        <v>2710</v>
      </c>
      <c r="GV231" s="2">
        <v>2790</v>
      </c>
      <c r="GW231" s="2">
        <v>2950.5</v>
      </c>
      <c r="GX231" s="2">
        <v>2906</v>
      </c>
      <c r="GY231" s="2">
        <v>2825.5</v>
      </c>
      <c r="GZ231" s="2">
        <v>2743</v>
      </c>
      <c r="HA231" s="2">
        <v>2532</v>
      </c>
      <c r="HB231" s="2">
        <v>2503</v>
      </c>
      <c r="HC231" s="2">
        <v>2535</v>
      </c>
      <c r="HD231" s="2">
        <v>2651</v>
      </c>
      <c r="HE231" s="2">
        <v>2462.5</v>
      </c>
      <c r="HF231" s="2">
        <v>2467.1428000000001</v>
      </c>
      <c r="HG231" s="2">
        <v>2494.2856999999999</v>
      </c>
      <c r="HH231" s="2">
        <v>2296.4285</v>
      </c>
      <c r="HI231" s="2">
        <v>2278.5713999999998</v>
      </c>
      <c r="HJ231" s="2">
        <v>2226.4285</v>
      </c>
      <c r="HK231" s="2">
        <v>2187.8571000000002</v>
      </c>
      <c r="HL231" s="2">
        <v>2240.7141999999999</v>
      </c>
      <c r="HM231" s="2">
        <v>2324.2856999999999</v>
      </c>
      <c r="HN231" s="2">
        <v>2285</v>
      </c>
      <c r="HO231" s="2">
        <v>2269.2856999999999</v>
      </c>
      <c r="HP231" s="2">
        <v>2257.8571000000002</v>
      </c>
      <c r="HQ231" s="2">
        <v>2257.8571000000002</v>
      </c>
      <c r="HR231" s="2">
        <v>2171.4285</v>
      </c>
      <c r="HS231" s="2">
        <v>2127.1428000000001</v>
      </c>
      <c r="HT231" s="2">
        <v>2115.7141999999999</v>
      </c>
      <c r="HU231" s="2">
        <v>2095.7141999999999</v>
      </c>
      <c r="HV231" s="2">
        <v>2132.8571000000002</v>
      </c>
      <c r="HW231" s="2">
        <v>2144.2856999999999</v>
      </c>
      <c r="HX231" s="2">
        <v>2190</v>
      </c>
      <c r="HY231" s="2">
        <v>2121.4285</v>
      </c>
      <c r="HZ231" s="2">
        <v>2193.5713999999998</v>
      </c>
      <c r="IA231" s="2">
        <v>2212.8571000000002</v>
      </c>
      <c r="IB231" s="2">
        <v>2224.2856999999999</v>
      </c>
      <c r="IC231" s="2">
        <v>2217.1428000000001</v>
      </c>
      <c r="ID231" s="2">
        <v>2237.1428000000001</v>
      </c>
      <c r="IE231" s="2">
        <v>2237.8571000000002</v>
      </c>
      <c r="IF231" s="2">
        <v>2333.5713999999998</v>
      </c>
      <c r="IG231" s="2">
        <v>2407.8571000000002</v>
      </c>
      <c r="IH231" s="2">
        <v>2377.1428000000001</v>
      </c>
      <c r="II231" s="2">
        <v>2352.1428000000001</v>
      </c>
      <c r="IJ231" s="2">
        <v>2425.7141999999999</v>
      </c>
      <c r="IK231" s="2">
        <v>2375</v>
      </c>
      <c r="IL231" s="2">
        <v>2389.2856999999999</v>
      </c>
      <c r="IM231" s="2">
        <v>2315</v>
      </c>
      <c r="IN231" s="2">
        <v>2335.7141999999999</v>
      </c>
      <c r="IO231" s="2">
        <v>2422.8571000000002</v>
      </c>
      <c r="IP231" s="2">
        <v>2366.4285</v>
      </c>
      <c r="IQ231" s="2">
        <v>2429.2856999999999</v>
      </c>
      <c r="IR231" s="2">
        <v>2346.4285</v>
      </c>
      <c r="IS231" s="2">
        <v>2272.8571000000002</v>
      </c>
      <c r="IT231" s="2">
        <v>2222.1428000000001</v>
      </c>
    </row>
    <row r="232" spans="1:254">
      <c r="A232" s="62" t="s">
        <v>445</v>
      </c>
      <c r="B232" s="1" t="inlineStr">
        <is>
          <t>ＮＥＣキャピタルソリューション</t>
        </is>
      </c>
      <c r="C232" s="1">
        <v>4040</v>
      </c>
      <c r="E232" s="2">
        <v>4025</v>
      </c>
      <c r="F232" s="2">
        <v>4010</v>
      </c>
      <c r="G232" s="2">
        <v>4020</v>
      </c>
      <c r="H232" s="2">
        <v>3980</v>
      </c>
      <c r="I232" s="2">
        <v>4140</v>
      </c>
      <c r="J232" s="2">
        <v>4120</v>
      </c>
      <c r="K232" s="2">
        <v>4105</v>
      </c>
      <c r="L232" s="2">
        <v>4060</v>
      </c>
      <c r="M232" s="2">
        <v>4065</v>
      </c>
      <c r="N232" s="2">
        <v>4050</v>
      </c>
      <c r="O232" s="2">
        <v>4090</v>
      </c>
      <c r="P232" s="2">
        <v>4075</v>
      </c>
      <c r="Q232" s="2">
        <v>4035</v>
      </c>
      <c r="R232" s="2">
        <v>3990</v>
      </c>
      <c r="S232" s="2">
        <v>4085</v>
      </c>
      <c r="T232" s="2">
        <v>4100</v>
      </c>
      <c r="U232" s="2">
        <v>4130</v>
      </c>
      <c r="V232" s="2">
        <v>4135</v>
      </c>
      <c r="W232" s="2">
        <v>4120</v>
      </c>
      <c r="X232" s="2">
        <v>4080</v>
      </c>
      <c r="Y232" s="2">
        <v>4105</v>
      </c>
      <c r="Z232" s="2">
        <v>4090</v>
      </c>
      <c r="AA232" s="2">
        <v>4020</v>
      </c>
      <c r="AB232" s="2">
        <v>3990</v>
      </c>
      <c r="AC232" s="2">
        <v>3970</v>
      </c>
      <c r="AD232" s="2">
        <v>3970</v>
      </c>
      <c r="AE232" s="2">
        <v>3975</v>
      </c>
      <c r="AF232" s="2">
        <v>3965</v>
      </c>
      <c r="AG232" s="2">
        <v>3970</v>
      </c>
      <c r="AH232" s="2">
        <v>4010</v>
      </c>
      <c r="AI232" s="2">
        <v>3995</v>
      </c>
      <c r="AJ232" s="2">
        <v>4010</v>
      </c>
      <c r="AK232" s="2">
        <v>4050</v>
      </c>
      <c r="AL232" s="2">
        <v>4090</v>
      </c>
      <c r="AM232" s="2">
        <v>4060</v>
      </c>
      <c r="AN232" s="2">
        <v>4100</v>
      </c>
      <c r="AO232" s="2">
        <v>4070</v>
      </c>
      <c r="AP232" s="2">
        <v>4135</v>
      </c>
      <c r="AQ232" s="2">
        <v>4105</v>
      </c>
      <c r="AR232" s="2">
        <v>4075</v>
      </c>
      <c r="AS232" s="2">
        <v>4105</v>
      </c>
      <c r="AT232" s="2">
        <v>4075</v>
      </c>
      <c r="AU232" s="2">
        <v>3985</v>
      </c>
      <c r="AV232" s="2">
        <v>3950</v>
      </c>
      <c r="AW232" s="2">
        <v>3900</v>
      </c>
      <c r="AX232" s="2">
        <v>3850</v>
      </c>
      <c r="AY232" s="2">
        <v>3850</v>
      </c>
      <c r="AZ232" s="2">
        <v>3910</v>
      </c>
      <c r="BA232" s="2">
        <v>3960</v>
      </c>
      <c r="BB232" s="2">
        <v>3915</v>
      </c>
      <c r="BC232" s="2">
        <v>3930</v>
      </c>
      <c r="BD232" s="2">
        <v>3925</v>
      </c>
      <c r="BE232" s="2">
        <v>3950</v>
      </c>
      <c r="BF232" s="2">
        <v>3960</v>
      </c>
      <c r="BG232" s="2">
        <v>3950</v>
      </c>
      <c r="BH232" s="2">
        <v>3910</v>
      </c>
      <c r="BI232" s="2">
        <v>3925</v>
      </c>
      <c r="BJ232" s="2">
        <v>3905</v>
      </c>
      <c r="BK232" s="2">
        <v>3940</v>
      </c>
      <c r="BL232" s="2">
        <v>3975</v>
      </c>
      <c r="BM232" s="2">
        <v>4015</v>
      </c>
      <c r="BN232" s="2">
        <v>4000</v>
      </c>
      <c r="BO232" s="2">
        <v>4005</v>
      </c>
      <c r="BP232" s="2">
        <v>4020</v>
      </c>
      <c r="BQ232" s="2">
        <v>3970</v>
      </c>
      <c r="BR232" s="2">
        <v>4000</v>
      </c>
      <c r="BS232" s="2">
        <v>4025</v>
      </c>
      <c r="BT232" s="2">
        <v>4180</v>
      </c>
      <c r="BU232" s="2">
        <v>4165</v>
      </c>
      <c r="BV232" s="2">
        <v>4200</v>
      </c>
      <c r="BW232" s="2">
        <v>4175</v>
      </c>
      <c r="BX232" s="2">
        <v>4190</v>
      </c>
      <c r="BY232" s="2">
        <v>4240</v>
      </c>
      <c r="BZ232" s="2">
        <v>4255</v>
      </c>
      <c r="CA232" s="2">
        <v>4235</v>
      </c>
      <c r="CB232" s="2">
        <v>4265</v>
      </c>
      <c r="CC232" s="2">
        <v>4240</v>
      </c>
      <c r="CD232" s="2">
        <v>4150</v>
      </c>
      <c r="CE232" s="2">
        <v>4145</v>
      </c>
      <c r="CF232" s="2">
        <v>4145</v>
      </c>
      <c r="CG232" s="2">
        <v>4205</v>
      </c>
      <c r="CH232" s="2">
        <v>4230</v>
      </c>
      <c r="CI232" s="2">
        <v>4175</v>
      </c>
      <c r="CJ232" s="2">
        <v>4145</v>
      </c>
      <c r="CK232" s="2">
        <v>4145</v>
      </c>
      <c r="CL232" s="2">
        <v>4135</v>
      </c>
      <c r="CM232" s="2">
        <v>4065</v>
      </c>
      <c r="CN232" s="2">
        <v>4015</v>
      </c>
      <c r="CO232" s="2">
        <v>3930</v>
      </c>
      <c r="CP232" s="2">
        <v>4145</v>
      </c>
      <c r="CQ232" s="2">
        <v>4125</v>
      </c>
      <c r="CR232" s="2">
        <v>4150</v>
      </c>
      <c r="CS232" s="2">
        <v>4075</v>
      </c>
      <c r="CT232" s="2">
        <v>4020</v>
      </c>
      <c r="CU232" s="2">
        <v>4100</v>
      </c>
      <c r="CV232" s="2">
        <v>4105</v>
      </c>
      <c r="CW232" s="2">
        <v>4065</v>
      </c>
      <c r="CX232" s="2">
        <v>4055</v>
      </c>
      <c r="CY232" s="2">
        <v>4065</v>
      </c>
      <c r="CZ232" s="2">
        <v>4090</v>
      </c>
      <c r="DA232" s="2">
        <v>4185</v>
      </c>
      <c r="DB232" s="2">
        <v>4155</v>
      </c>
      <c r="DC232" s="2">
        <v>4040</v>
      </c>
      <c r="DD232" s="2">
        <v>4120</v>
      </c>
      <c r="DE232" s="2">
        <v>4170</v>
      </c>
      <c r="DF232" s="2">
        <v>4015</v>
      </c>
      <c r="DG232" s="2">
        <v>4180</v>
      </c>
      <c r="DH232" s="2">
        <v>4255</v>
      </c>
      <c r="DI232" s="2">
        <v>4275</v>
      </c>
      <c r="DJ232" s="2">
        <v>4265</v>
      </c>
      <c r="DK232" s="2">
        <v>4265</v>
      </c>
      <c r="DL232" s="2">
        <v>4200</v>
      </c>
      <c r="DM232" s="2">
        <v>4235</v>
      </c>
      <c r="DN232" s="2">
        <v>4325</v>
      </c>
      <c r="DO232" s="2">
        <v>4330</v>
      </c>
      <c r="DP232" s="2">
        <v>4300</v>
      </c>
      <c r="DQ232" s="2">
        <v>4280</v>
      </c>
      <c r="DR232" s="2">
        <v>4285</v>
      </c>
      <c r="DS232" s="2">
        <v>4305</v>
      </c>
      <c r="DT232" s="2">
        <v>4200</v>
      </c>
      <c r="DU232" s="2">
        <v>4160</v>
      </c>
      <c r="DV232" s="2">
        <v>4095</v>
      </c>
      <c r="DW232" s="2">
        <v>4115</v>
      </c>
      <c r="DX232" s="2">
        <v>4085</v>
      </c>
      <c r="DY232" s="2">
        <v>4045</v>
      </c>
      <c r="DZ232" s="2">
        <v>4030</v>
      </c>
      <c r="EA232" s="2">
        <v>3995</v>
      </c>
      <c r="EB232" s="2">
        <v>3980</v>
      </c>
      <c r="EC232" s="2">
        <v>4020</v>
      </c>
      <c r="ED232" s="2">
        <v>4055</v>
      </c>
      <c r="EE232" s="2">
        <v>4065</v>
      </c>
      <c r="EF232" s="2">
        <v>4140</v>
      </c>
      <c r="EG232" s="2">
        <v>4115</v>
      </c>
      <c r="EH232" s="2">
        <v>4075</v>
      </c>
      <c r="EI232" s="2">
        <v>4120</v>
      </c>
      <c r="EJ232" s="2">
        <v>4185</v>
      </c>
      <c r="EK232" s="2">
        <v>4190</v>
      </c>
      <c r="EL232" s="2">
        <v>4145</v>
      </c>
      <c r="EM232" s="2">
        <v>4140</v>
      </c>
      <c r="EN232" s="2">
        <v>4135</v>
      </c>
      <c r="EO232" s="2">
        <v>4110</v>
      </c>
      <c r="EP232" s="2">
        <v>4120</v>
      </c>
      <c r="EQ232" s="2">
        <v>4125</v>
      </c>
      <c r="ER232" s="2">
        <v>4045</v>
      </c>
      <c r="ES232" s="2">
        <v>4025</v>
      </c>
      <c r="ET232" s="2">
        <v>4030</v>
      </c>
      <c r="EU232" s="2">
        <v>4035</v>
      </c>
      <c r="EV232" s="2">
        <v>4010</v>
      </c>
      <c r="EW232" s="2">
        <v>4000</v>
      </c>
      <c r="EX232" s="2">
        <v>3990</v>
      </c>
      <c r="EY232" s="2">
        <v>3965</v>
      </c>
      <c r="EZ232" s="2">
        <v>3950</v>
      </c>
      <c r="FA232" s="2">
        <v>3960</v>
      </c>
      <c r="FB232" s="2">
        <v>3940</v>
      </c>
      <c r="FC232" s="2">
        <v>3940</v>
      </c>
      <c r="FD232" s="2">
        <v>3940</v>
      </c>
      <c r="FE232" s="2">
        <v>3900</v>
      </c>
      <c r="FF232" s="2">
        <v>3895</v>
      </c>
      <c r="FG232" s="2">
        <v>3865</v>
      </c>
      <c r="FH232" s="2">
        <v>3870</v>
      </c>
      <c r="FI232" s="2">
        <v>3855</v>
      </c>
      <c r="FJ232" s="2">
        <v>3855</v>
      </c>
      <c r="FK232" s="2">
        <v>3870</v>
      </c>
      <c r="FL232" s="2">
        <v>3920</v>
      </c>
      <c r="FM232" s="2">
        <v>3905</v>
      </c>
      <c r="FN232" s="2">
        <v>3910</v>
      </c>
      <c r="FO232" s="2">
        <v>3945</v>
      </c>
      <c r="FP232" s="2">
        <v>3970</v>
      </c>
      <c r="FQ232" s="2">
        <v>3955</v>
      </c>
      <c r="FR232" s="2">
        <v>3955</v>
      </c>
      <c r="FS232" s="2">
        <v>3900</v>
      </c>
      <c r="FT232" s="2">
        <v>3845</v>
      </c>
      <c r="FU232" s="2">
        <v>3825</v>
      </c>
      <c r="FV232" s="2">
        <v>3795</v>
      </c>
      <c r="FW232" s="2">
        <v>3815</v>
      </c>
      <c r="FX232" s="2">
        <v>3845</v>
      </c>
      <c r="FY232" s="2">
        <v>3850</v>
      </c>
      <c r="FZ232" s="2">
        <v>3845</v>
      </c>
      <c r="GA232" s="2">
        <v>3830</v>
      </c>
      <c r="GB232" s="2">
        <v>3800</v>
      </c>
      <c r="GC232" s="2">
        <v>3790</v>
      </c>
      <c r="GD232" s="2">
        <v>3790</v>
      </c>
      <c r="GE232" s="2">
        <v>3805</v>
      </c>
      <c r="GF232" s="2">
        <v>3770</v>
      </c>
      <c r="GG232" s="2">
        <v>3800</v>
      </c>
      <c r="GH232" s="2">
        <v>3775</v>
      </c>
      <c r="GI232" s="2">
        <v>3820</v>
      </c>
      <c r="GJ232" s="2">
        <v>3810</v>
      </c>
      <c r="GK232" s="2">
        <v>3850</v>
      </c>
      <c r="GL232" s="2">
        <v>3905</v>
      </c>
      <c r="GM232" s="2">
        <v>3875</v>
      </c>
      <c r="GN232" s="2">
        <v>3870</v>
      </c>
      <c r="GO232" s="2">
        <v>3865</v>
      </c>
      <c r="GP232" s="2">
        <v>3860</v>
      </c>
      <c r="GQ232" s="2">
        <v>3840</v>
      </c>
      <c r="GR232" s="2">
        <v>3810</v>
      </c>
      <c r="GS232" s="2">
        <v>3850</v>
      </c>
      <c r="GT232" s="2">
        <v>3825</v>
      </c>
      <c r="GU232" s="2">
        <v>3780</v>
      </c>
      <c r="GV232" s="2">
        <v>3830</v>
      </c>
      <c r="GW232" s="2">
        <v>3865</v>
      </c>
      <c r="GX232" s="2">
        <v>3890</v>
      </c>
      <c r="GY232" s="2">
        <v>3890</v>
      </c>
      <c r="GZ232" s="2">
        <v>3860</v>
      </c>
      <c r="HA232" s="2">
        <v>3785</v>
      </c>
      <c r="HB232" s="2">
        <v>3770</v>
      </c>
      <c r="HC232" s="2">
        <v>3815</v>
      </c>
      <c r="HD232" s="2">
        <v>3915</v>
      </c>
      <c r="HE232" s="2">
        <v>3955</v>
      </c>
      <c r="HF232" s="2">
        <v>4045</v>
      </c>
      <c r="HG232" s="2">
        <v>4020</v>
      </c>
      <c r="HH232" s="2">
        <v>3980</v>
      </c>
      <c r="HI232" s="2">
        <v>3970</v>
      </c>
      <c r="HJ232" s="2">
        <v>3940</v>
      </c>
      <c r="HK232" s="2">
        <v>3930</v>
      </c>
      <c r="HL232" s="2">
        <v>3940</v>
      </c>
      <c r="HM232" s="2">
        <v>3965</v>
      </c>
      <c r="HN232" s="2">
        <v>3945</v>
      </c>
      <c r="HO232" s="2">
        <v>3935</v>
      </c>
      <c r="HP232" s="2">
        <v>3920</v>
      </c>
      <c r="HQ232" s="2">
        <v>3895</v>
      </c>
      <c r="HR232" s="2">
        <v>3895</v>
      </c>
      <c r="HS232" s="2">
        <v>3890</v>
      </c>
      <c r="HT232" s="2">
        <v>3890</v>
      </c>
      <c r="HU232" s="2">
        <v>3880</v>
      </c>
      <c r="HV232" s="2">
        <v>3870</v>
      </c>
      <c r="HW232" s="2">
        <v>3850</v>
      </c>
      <c r="HX232" s="2">
        <v>3845</v>
      </c>
      <c r="HY232" s="2">
        <v>3845</v>
      </c>
      <c r="HZ232" s="2">
        <v>3840</v>
      </c>
      <c r="IA232" s="2">
        <v>3840</v>
      </c>
      <c r="IB232" s="2">
        <v>3910</v>
      </c>
      <c r="IC232" s="2">
        <v>3895</v>
      </c>
      <c r="ID232" s="2">
        <v>3895</v>
      </c>
      <c r="IE232" s="2">
        <v>3930</v>
      </c>
      <c r="IF232" s="2">
        <v>3920</v>
      </c>
      <c r="IG232" s="2">
        <v>3905</v>
      </c>
      <c r="IH232" s="2">
        <v>3885</v>
      </c>
      <c r="II232" s="2">
        <v>3925</v>
      </c>
      <c r="IJ232" s="2">
        <v>3955</v>
      </c>
      <c r="IK232" s="2">
        <v>3920</v>
      </c>
      <c r="IL232" s="2">
        <v>3935</v>
      </c>
      <c r="IM232" s="2">
        <v>3890</v>
      </c>
      <c r="IN232" s="2">
        <v>3880</v>
      </c>
      <c r="IO232" s="2">
        <v>3835</v>
      </c>
      <c r="IP232" s="2">
        <v>3815</v>
      </c>
      <c r="IQ232" s="2">
        <v>3855</v>
      </c>
      <c r="IR232" s="2">
        <v>3790</v>
      </c>
      <c r="IS232" s="2">
        <v>3945</v>
      </c>
      <c r="IT232" s="2">
        <v>3945</v>
      </c>
    </row>
    <row r="233" spans="1:254">
      <c r="A233" s="62" t="s">
        <v>446</v>
      </c>
      <c r="B233" s="1" t="inlineStr">
        <is>
          <t>ミスミグループ本社</t>
        </is>
      </c>
      <c r="C233" s="1">
        <v>3674</v>
      </c>
      <c r="E233" s="2">
        <v>3787</v>
      </c>
      <c r="F233" s="2">
        <v>3761</v>
      </c>
      <c r="G233" s="2">
        <v>3952</v>
      </c>
      <c r="H233" s="2">
        <v>3827</v>
      </c>
      <c r="I233" s="2">
        <v>3624</v>
      </c>
      <c r="J233" s="2">
        <v>3413</v>
      </c>
      <c r="K233" s="2">
        <v>3395</v>
      </c>
      <c r="L233" s="2">
        <v>3428</v>
      </c>
      <c r="M233" s="2">
        <v>3583</v>
      </c>
      <c r="N233" s="2">
        <v>3570</v>
      </c>
      <c r="O233" s="2">
        <v>3683</v>
      </c>
      <c r="P233" s="2">
        <v>3709</v>
      </c>
      <c r="Q233" s="2">
        <v>3625</v>
      </c>
      <c r="R233" s="2">
        <v>3515</v>
      </c>
      <c r="S233" s="2">
        <v>3743</v>
      </c>
      <c r="T233" s="2">
        <v>3781</v>
      </c>
      <c r="U233" s="2">
        <v>3703</v>
      </c>
      <c r="V233" s="2">
        <v>3819</v>
      </c>
      <c r="W233" s="2">
        <v>3994</v>
      </c>
      <c r="X233" s="2">
        <v>3902</v>
      </c>
      <c r="Y233" s="2">
        <v>3787</v>
      </c>
      <c r="Z233" s="2">
        <v>3982</v>
      </c>
      <c r="AA233" s="2">
        <v>4075</v>
      </c>
      <c r="AB233" s="2">
        <v>3974</v>
      </c>
      <c r="AC233" s="2">
        <v>3901</v>
      </c>
      <c r="AD233" s="2">
        <v>3959</v>
      </c>
      <c r="AE233" s="2">
        <v>3886</v>
      </c>
      <c r="AF233" s="2">
        <v>3770</v>
      </c>
      <c r="AG233" s="2">
        <v>3797</v>
      </c>
      <c r="AH233" s="2">
        <v>3743</v>
      </c>
      <c r="AI233" s="2">
        <v>3612</v>
      </c>
      <c r="AJ233" s="2">
        <v>3675</v>
      </c>
      <c r="AK233" s="2">
        <v>3829</v>
      </c>
      <c r="AL233" s="2">
        <v>3815</v>
      </c>
      <c r="AM233" s="2">
        <v>3861</v>
      </c>
      <c r="AN233" s="2">
        <v>3832</v>
      </c>
      <c r="AO233" s="2">
        <v>3806</v>
      </c>
      <c r="AP233" s="2">
        <v>3746</v>
      </c>
      <c r="AQ233" s="2">
        <v>3680</v>
      </c>
      <c r="AR233" s="2">
        <v>3505</v>
      </c>
      <c r="AS233" s="2">
        <v>3530</v>
      </c>
      <c r="AT233" s="2">
        <v>3496</v>
      </c>
      <c r="AU233" s="2">
        <v>3547</v>
      </c>
      <c r="AV233" s="2">
        <v>3669</v>
      </c>
      <c r="AW233" s="2">
        <v>3726</v>
      </c>
      <c r="AX233" s="2">
        <v>3678</v>
      </c>
      <c r="AY233" s="2">
        <v>3559</v>
      </c>
      <c r="AZ233" s="2">
        <v>3603</v>
      </c>
      <c r="BA233" s="2">
        <v>3683</v>
      </c>
      <c r="BB233" s="2">
        <v>3506</v>
      </c>
      <c r="BC233" s="2">
        <v>3505</v>
      </c>
      <c r="BD233" s="2">
        <v>3501</v>
      </c>
      <c r="BE233" s="2">
        <v>3405</v>
      </c>
      <c r="BF233" s="2">
        <v>3376</v>
      </c>
      <c r="BG233" s="2">
        <v>3184</v>
      </c>
      <c r="BH233" s="2">
        <v>3053</v>
      </c>
      <c r="BI233" s="2">
        <v>3071</v>
      </c>
      <c r="BJ233" s="2">
        <v>3104</v>
      </c>
      <c r="BK233" s="2">
        <v>3205</v>
      </c>
      <c r="BL233" s="2">
        <v>3348</v>
      </c>
      <c r="BM233" s="2">
        <v>3248</v>
      </c>
      <c r="BN233" s="2">
        <v>3356</v>
      </c>
      <c r="BO233" s="2">
        <v>3356</v>
      </c>
      <c r="BP233" s="2">
        <v>3386</v>
      </c>
      <c r="BQ233" s="2">
        <v>3400</v>
      </c>
      <c r="BR233" s="2">
        <v>3246</v>
      </c>
      <c r="BS233" s="2">
        <v>3350</v>
      </c>
      <c r="BT233" s="2">
        <v>3309</v>
      </c>
      <c r="BU233" s="2">
        <v>3044</v>
      </c>
      <c r="BV233" s="2">
        <v>2982</v>
      </c>
      <c r="BW233" s="2">
        <v>2963.5</v>
      </c>
      <c r="BX233" s="2">
        <v>3048</v>
      </c>
      <c r="BY233" s="2">
        <v>3107</v>
      </c>
      <c r="BZ233" s="2">
        <v>3062</v>
      </c>
      <c r="CA233" s="2">
        <v>3000</v>
      </c>
      <c r="CB233" s="2">
        <v>3006</v>
      </c>
      <c r="CC233" s="2">
        <v>2982.5</v>
      </c>
      <c r="CD233" s="2">
        <v>2938</v>
      </c>
      <c r="CE233" s="2">
        <v>2935.5</v>
      </c>
      <c r="CF233" s="2">
        <v>2995.5</v>
      </c>
      <c r="CG233" s="2">
        <v>2958.5</v>
      </c>
      <c r="CH233" s="2">
        <v>2890</v>
      </c>
      <c r="CI233" s="2">
        <v>2767</v>
      </c>
      <c r="CJ233" s="2">
        <v>2787</v>
      </c>
      <c r="CK233" s="2">
        <v>2735</v>
      </c>
      <c r="CL233" s="2">
        <v>2702</v>
      </c>
      <c r="CM233" s="2">
        <v>2691</v>
      </c>
      <c r="CN233" s="2">
        <v>2528</v>
      </c>
      <c r="CO233" s="2">
        <v>2562.5</v>
      </c>
      <c r="CP233" s="2">
        <v>2734</v>
      </c>
      <c r="CQ233" s="2">
        <v>2788.5</v>
      </c>
      <c r="CR233" s="2">
        <v>2802</v>
      </c>
      <c r="CS233" s="2">
        <v>2668.5</v>
      </c>
      <c r="CT233" s="2">
        <v>2630</v>
      </c>
      <c r="CU233" s="2">
        <v>2786.5</v>
      </c>
      <c r="CV233" s="2">
        <v>2879</v>
      </c>
      <c r="CW233" s="2">
        <v>2861</v>
      </c>
      <c r="CX233" s="2">
        <v>2797</v>
      </c>
      <c r="CY233" s="2">
        <v>2880.5</v>
      </c>
      <c r="CZ233" s="2">
        <v>2908</v>
      </c>
      <c r="DA233" s="2">
        <v>2996.5</v>
      </c>
      <c r="DB233" s="2">
        <v>2812</v>
      </c>
      <c r="DC233" s="2">
        <v>2715.5</v>
      </c>
      <c r="DD233" s="2">
        <v>2929.5</v>
      </c>
      <c r="DE233" s="2">
        <v>2937.5</v>
      </c>
      <c r="DF233" s="2">
        <v>2848</v>
      </c>
      <c r="DG233" s="2">
        <v>2976.5</v>
      </c>
      <c r="DH233" s="2">
        <v>3042</v>
      </c>
      <c r="DI233" s="2">
        <v>3055</v>
      </c>
      <c r="DJ233" s="2">
        <v>3035</v>
      </c>
      <c r="DK233" s="2">
        <v>3112</v>
      </c>
      <c r="DL233" s="2">
        <v>3036</v>
      </c>
      <c r="DM233" s="2">
        <v>3008</v>
      </c>
      <c r="DN233" s="2">
        <v>3052</v>
      </c>
      <c r="DO233" s="2">
        <v>3064</v>
      </c>
      <c r="DP233" s="2">
        <v>2977.5</v>
      </c>
      <c r="DQ233" s="2">
        <v>3036</v>
      </c>
      <c r="DR233" s="2">
        <v>3012</v>
      </c>
      <c r="DS233" s="2">
        <v>3159</v>
      </c>
      <c r="DT233" s="2">
        <v>3149</v>
      </c>
      <c r="DU233" s="2">
        <v>3124</v>
      </c>
      <c r="DV233" s="2">
        <v>3004</v>
      </c>
      <c r="DW233" s="2">
        <v>3026</v>
      </c>
      <c r="DX233" s="2">
        <v>2827.5</v>
      </c>
      <c r="DY233" s="2">
        <v>2720.5</v>
      </c>
      <c r="DZ233" s="2">
        <v>2666</v>
      </c>
      <c r="EA233" s="2">
        <v>2405.5</v>
      </c>
      <c r="EB233" s="2">
        <v>2450</v>
      </c>
      <c r="EC233" s="2">
        <v>2455.5</v>
      </c>
      <c r="ED233" s="2">
        <v>2522</v>
      </c>
      <c r="EE233" s="2">
        <v>2523.5</v>
      </c>
      <c r="EF233" s="2">
        <v>2595.5</v>
      </c>
      <c r="EG233" s="2">
        <v>2577</v>
      </c>
      <c r="EH233" s="2">
        <v>2548</v>
      </c>
      <c r="EI233" s="2">
        <v>2570</v>
      </c>
      <c r="EJ233" s="2">
        <v>2563</v>
      </c>
      <c r="EK233" s="2">
        <v>2611</v>
      </c>
      <c r="EL233" s="2">
        <v>2610</v>
      </c>
      <c r="EM233" s="2">
        <v>2616</v>
      </c>
      <c r="EN233" s="2">
        <v>2626.5</v>
      </c>
      <c r="EO233" s="2">
        <v>2528.5</v>
      </c>
      <c r="EP233" s="2">
        <v>2489</v>
      </c>
      <c r="EQ233" s="2">
        <v>2515</v>
      </c>
      <c r="ER233" s="2">
        <v>2501.5</v>
      </c>
      <c r="ES233" s="2">
        <v>2476.5</v>
      </c>
      <c r="ET233" s="2">
        <v>2447</v>
      </c>
      <c r="EU233" s="2">
        <v>2465</v>
      </c>
      <c r="EV233" s="2">
        <v>2455</v>
      </c>
      <c r="EW233" s="2">
        <v>2472</v>
      </c>
      <c r="EX233" s="2">
        <v>2475</v>
      </c>
      <c r="EY233" s="2">
        <v>2541.5</v>
      </c>
      <c r="EZ233" s="2">
        <v>2500</v>
      </c>
      <c r="FA233" s="2">
        <v>2444.5</v>
      </c>
      <c r="FB233" s="2">
        <v>2431.5</v>
      </c>
      <c r="FC233" s="2">
        <v>2388</v>
      </c>
      <c r="FD233" s="2">
        <v>2454</v>
      </c>
      <c r="FE233" s="2">
        <v>2569</v>
      </c>
      <c r="FF233" s="2">
        <v>2435.5</v>
      </c>
      <c r="FG233" s="2">
        <v>2380.5</v>
      </c>
      <c r="FH233" s="2">
        <v>2326.5</v>
      </c>
      <c r="FI233" s="2">
        <v>2316</v>
      </c>
      <c r="FJ233" s="2">
        <v>2325.5</v>
      </c>
      <c r="FK233" s="2">
        <v>2284</v>
      </c>
      <c r="FL233" s="2">
        <v>2218.5</v>
      </c>
      <c r="FM233" s="2">
        <v>2218.5</v>
      </c>
      <c r="FN233" s="2">
        <v>2237.5</v>
      </c>
      <c r="FO233" s="2">
        <v>2245</v>
      </c>
      <c r="FP233" s="2">
        <v>2246.5</v>
      </c>
      <c r="FQ233" s="2">
        <v>2205.5</v>
      </c>
      <c r="FR233" s="2">
        <v>2158.5</v>
      </c>
      <c r="FS233" s="2">
        <v>2171</v>
      </c>
      <c r="FT233" s="2">
        <v>2116</v>
      </c>
      <c r="FU233" s="2">
        <v>2144</v>
      </c>
      <c r="FV233" s="2">
        <v>2119</v>
      </c>
      <c r="FW233" s="2">
        <v>2148</v>
      </c>
      <c r="FX233" s="2">
        <v>2286</v>
      </c>
      <c r="FY233" s="2">
        <v>2270</v>
      </c>
      <c r="FZ233" s="2">
        <v>2282</v>
      </c>
      <c r="GA233" s="2">
        <v>2220.5</v>
      </c>
      <c r="GB233" s="2">
        <v>2288</v>
      </c>
      <c r="GC233" s="2">
        <v>2270</v>
      </c>
      <c r="GD233" s="2">
        <v>2255</v>
      </c>
      <c r="GE233" s="2">
        <v>2265.5</v>
      </c>
      <c r="GF233" s="2">
        <v>2223.5</v>
      </c>
      <c r="GG233" s="2">
        <v>2270</v>
      </c>
      <c r="GH233" s="2">
        <v>2293</v>
      </c>
      <c r="GI233" s="2">
        <v>2312</v>
      </c>
      <c r="GJ233" s="2">
        <v>2311.5</v>
      </c>
      <c r="GK233" s="2">
        <v>2346</v>
      </c>
      <c r="GL233" s="2">
        <v>2417</v>
      </c>
      <c r="GM233" s="2">
        <v>2376.5</v>
      </c>
      <c r="GN233" s="2">
        <v>2312</v>
      </c>
      <c r="GO233" s="2">
        <v>2320</v>
      </c>
      <c r="GP233" s="2">
        <v>2333.5</v>
      </c>
      <c r="GQ233" s="2">
        <v>2270</v>
      </c>
      <c r="GR233" s="2">
        <v>2237</v>
      </c>
      <c r="GS233" s="2">
        <v>2286</v>
      </c>
      <c r="GT233" s="2">
        <v>2217.5</v>
      </c>
      <c r="GU233" s="2">
        <v>2204</v>
      </c>
      <c r="GV233" s="2">
        <v>2320</v>
      </c>
      <c r="GW233" s="2">
        <v>2347.5</v>
      </c>
      <c r="GX233" s="2">
        <v>2316</v>
      </c>
      <c r="GY233" s="2">
        <v>2310</v>
      </c>
      <c r="GZ233" s="2">
        <v>2330</v>
      </c>
      <c r="HA233" s="2">
        <v>2277.5</v>
      </c>
      <c r="HB233" s="2">
        <v>2252</v>
      </c>
      <c r="HC233" s="2">
        <v>2257.5</v>
      </c>
      <c r="HD233" s="2">
        <v>2284.5</v>
      </c>
      <c r="HE233" s="2">
        <v>2279.5</v>
      </c>
      <c r="HF233" s="2">
        <v>2339</v>
      </c>
      <c r="HG233" s="2">
        <v>2333</v>
      </c>
      <c r="HH233" s="2">
        <v>2357.5</v>
      </c>
      <c r="HI233" s="2">
        <v>2374</v>
      </c>
      <c r="HJ233" s="2">
        <v>2360.5</v>
      </c>
      <c r="HK233" s="2">
        <v>2383.5</v>
      </c>
      <c r="HL233" s="2">
        <v>2392</v>
      </c>
      <c r="HM233" s="2">
        <v>2393.5</v>
      </c>
      <c r="HN233" s="2">
        <v>2364</v>
      </c>
      <c r="HO233" s="2">
        <v>2317</v>
      </c>
      <c r="HP233" s="2">
        <v>2307</v>
      </c>
      <c r="HQ233" s="2">
        <v>2335</v>
      </c>
      <c r="HR233" s="2">
        <v>2303.5</v>
      </c>
      <c r="HS233" s="2">
        <v>2271</v>
      </c>
      <c r="HT233" s="2">
        <v>2240</v>
      </c>
      <c r="HU233" s="2">
        <v>2230.5</v>
      </c>
      <c r="HV233" s="2">
        <v>2276.5</v>
      </c>
      <c r="HW233" s="2">
        <v>2227</v>
      </c>
      <c r="HX233" s="2">
        <v>2258</v>
      </c>
      <c r="HY233" s="2">
        <v>2255</v>
      </c>
      <c r="HZ233" s="2">
        <v>2283</v>
      </c>
      <c r="IA233" s="2">
        <v>2285</v>
      </c>
      <c r="IB233" s="2">
        <v>2209</v>
      </c>
      <c r="IC233" s="2">
        <v>2117</v>
      </c>
      <c r="ID233" s="2">
        <v>2142.5</v>
      </c>
      <c r="IE233" s="2">
        <v>2145.5</v>
      </c>
      <c r="IF233" s="2">
        <v>2161.5</v>
      </c>
      <c r="IG233" s="2">
        <v>2194.5</v>
      </c>
      <c r="IH233" s="2">
        <v>2150</v>
      </c>
      <c r="II233" s="2">
        <v>2204.5</v>
      </c>
      <c r="IJ233" s="2">
        <v>2212.5</v>
      </c>
      <c r="IK233" s="2">
        <v>2145</v>
      </c>
      <c r="IL233" s="2">
        <v>2154</v>
      </c>
      <c r="IM233" s="2">
        <v>2147.5</v>
      </c>
      <c r="IN233" s="2">
        <v>2164</v>
      </c>
      <c r="IO233" s="2">
        <v>2171</v>
      </c>
      <c r="IP233" s="2">
        <v>2129</v>
      </c>
      <c r="IQ233" s="2">
        <v>2176</v>
      </c>
      <c r="IR233" s="2">
        <v>2173</v>
      </c>
      <c r="IS233" s="2">
        <v>2204</v>
      </c>
      <c r="IT233" s="2">
        <v>2224.5</v>
      </c>
    </row>
    <row r="234" spans="1:254">
      <c r="A234" s="62" t="s">
        <v>447</v>
      </c>
      <c r="B234" s="1" t="inlineStr">
        <is>
          <t>ＴＤＫ</t>
        </is>
      </c>
      <c r="C234" s="1">
        <v>2944</v>
      </c>
      <c r="E234" s="2">
        <v>2977</v>
      </c>
      <c r="F234" s="2">
        <v>3089</v>
      </c>
      <c r="G234" s="2">
        <v>3002</v>
      </c>
      <c r="H234" s="2">
        <v>3052</v>
      </c>
      <c r="I234" s="2">
        <v>2982.5</v>
      </c>
      <c r="J234" s="2">
        <v>2727</v>
      </c>
      <c r="K234" s="2">
        <v>2651</v>
      </c>
      <c r="L234" s="2">
        <v>2898.5</v>
      </c>
      <c r="M234" s="2">
        <v>2949</v>
      </c>
      <c r="N234" s="2">
        <v>2982.5</v>
      </c>
      <c r="O234" s="2">
        <v>3084</v>
      </c>
      <c r="P234" s="2">
        <v>3095</v>
      </c>
      <c r="Q234" s="2">
        <v>2936</v>
      </c>
      <c r="R234" s="2">
        <v>2847</v>
      </c>
      <c r="S234" s="2">
        <v>3085</v>
      </c>
      <c r="T234" s="2">
        <v>3195</v>
      </c>
      <c r="U234" s="2">
        <v>3130</v>
      </c>
      <c r="V234" s="2">
        <v>3166</v>
      </c>
      <c r="W234" s="2">
        <v>3359</v>
      </c>
      <c r="X234" s="2">
        <v>3328</v>
      </c>
      <c r="Y234" s="2">
        <v>3241</v>
      </c>
      <c r="Z234" s="2">
        <v>3332</v>
      </c>
      <c r="AA234" s="2">
        <v>3444</v>
      </c>
      <c r="AB234" s="2">
        <v>3514</v>
      </c>
      <c r="AC234" s="2">
        <v>3575</v>
      </c>
      <c r="AD234" s="2">
        <v>3604</v>
      </c>
      <c r="AE234" s="2">
        <v>3510</v>
      </c>
      <c r="AF234" s="2">
        <v>3489</v>
      </c>
      <c r="AG234" s="2">
        <v>3535</v>
      </c>
      <c r="AH234" s="2">
        <v>3820</v>
      </c>
      <c r="AI234" s="2">
        <v>3766</v>
      </c>
      <c r="AJ234" s="2">
        <v>3943</v>
      </c>
      <c r="AK234" s="2">
        <v>3961</v>
      </c>
      <c r="AL234" s="2">
        <v>3867</v>
      </c>
      <c r="AM234" s="2">
        <v>3835</v>
      </c>
      <c r="AN234" s="2">
        <v>3728</v>
      </c>
      <c r="AO234" s="2">
        <v>3802</v>
      </c>
      <c r="AP234" s="2">
        <v>3638</v>
      </c>
      <c r="AQ234" s="2">
        <v>3469</v>
      </c>
      <c r="AR234" s="2">
        <v>3415</v>
      </c>
      <c r="AS234" s="2">
        <v>3587</v>
      </c>
      <c r="AT234" s="2">
        <v>3572</v>
      </c>
      <c r="AU234" s="2">
        <v>3637</v>
      </c>
      <c r="AV234" s="2">
        <v>3851</v>
      </c>
      <c r="AW234" s="2">
        <v>3872</v>
      </c>
      <c r="AX234" s="2">
        <v>3895</v>
      </c>
      <c r="AY234" s="2">
        <v>3822</v>
      </c>
      <c r="AZ234" s="2">
        <v>3984</v>
      </c>
      <c r="BA234" s="2">
        <v>3958</v>
      </c>
      <c r="BB234" s="2">
        <v>3572</v>
      </c>
      <c r="BC234" s="2">
        <v>3608</v>
      </c>
      <c r="BD234" s="2">
        <v>3592</v>
      </c>
      <c r="BE234" s="2">
        <v>3473</v>
      </c>
      <c r="BF234" s="2">
        <v>3132</v>
      </c>
      <c r="BG234" s="2">
        <v>2962.5</v>
      </c>
      <c r="BH234" s="2">
        <v>2836</v>
      </c>
      <c r="BI234" s="2">
        <v>2947</v>
      </c>
      <c r="BJ234" s="2">
        <v>2929</v>
      </c>
      <c r="BK234" s="2">
        <v>2965.5</v>
      </c>
      <c r="BL234" s="2">
        <v>2975</v>
      </c>
      <c r="BM234" s="2">
        <v>2851</v>
      </c>
      <c r="BN234" s="2">
        <v>2906</v>
      </c>
      <c r="BO234" s="2">
        <v>2913.5</v>
      </c>
      <c r="BP234" s="2">
        <v>2890.5</v>
      </c>
      <c r="BQ234" s="2">
        <v>2817.5</v>
      </c>
      <c r="BR234" s="2">
        <v>2775</v>
      </c>
      <c r="BS234" s="2">
        <v>2839</v>
      </c>
      <c r="BT234" s="2">
        <v>2659</v>
      </c>
      <c r="BU234" s="2">
        <v>2636.5</v>
      </c>
      <c r="BV234" s="2">
        <v>2674</v>
      </c>
      <c r="BW234" s="2">
        <v>2621</v>
      </c>
      <c r="BX234" s="2">
        <v>2546</v>
      </c>
      <c r="BY234" s="2">
        <v>2498</v>
      </c>
      <c r="BZ234" s="2">
        <v>2518.5</v>
      </c>
      <c r="CA234" s="2">
        <v>2491.5</v>
      </c>
      <c r="CB234" s="2">
        <v>2270.5</v>
      </c>
      <c r="CC234" s="2">
        <v>2226</v>
      </c>
      <c r="CD234" s="2">
        <v>2259.5</v>
      </c>
      <c r="CE234" s="2">
        <v>2261.5</v>
      </c>
      <c r="CF234" s="2">
        <v>2226</v>
      </c>
      <c r="CG234" s="2">
        <v>2167</v>
      </c>
      <c r="CH234" s="2">
        <v>2169</v>
      </c>
      <c r="CI234" s="2">
        <v>2018.5</v>
      </c>
      <c r="CJ234" s="2">
        <v>2005.5</v>
      </c>
      <c r="CK234" s="2">
        <v>1974</v>
      </c>
      <c r="CL234" s="2">
        <v>1945.5</v>
      </c>
      <c r="CM234" s="2">
        <v>2014.5</v>
      </c>
      <c r="CN234" s="2">
        <v>1919</v>
      </c>
      <c r="CO234" s="2">
        <v>1920</v>
      </c>
      <c r="CP234" s="2">
        <v>2038</v>
      </c>
      <c r="CQ234" s="2">
        <v>2064.5</v>
      </c>
      <c r="CR234" s="2">
        <v>2066</v>
      </c>
      <c r="CS234" s="2">
        <v>1994.5</v>
      </c>
      <c r="CT234" s="2">
        <v>1962</v>
      </c>
      <c r="CU234" s="2">
        <v>2092</v>
      </c>
      <c r="CV234" s="2">
        <v>2156.5</v>
      </c>
      <c r="CW234" s="2">
        <v>2084.5</v>
      </c>
      <c r="CX234" s="2">
        <v>2056</v>
      </c>
      <c r="CY234" s="2">
        <v>2081.5</v>
      </c>
      <c r="CZ234" s="2">
        <v>2111.5</v>
      </c>
      <c r="DA234" s="2">
        <v>2153.5</v>
      </c>
      <c r="DB234" s="2">
        <v>2135</v>
      </c>
      <c r="DC234" s="2">
        <v>2002</v>
      </c>
      <c r="DD234" s="2">
        <v>2150.5</v>
      </c>
      <c r="DE234" s="2">
        <v>2171.5</v>
      </c>
      <c r="DF234" s="2">
        <v>2059</v>
      </c>
      <c r="DG234" s="2">
        <v>2091.5</v>
      </c>
      <c r="DH234" s="2">
        <v>2302</v>
      </c>
      <c r="DI234" s="2">
        <v>2366.5</v>
      </c>
      <c r="DJ234" s="2">
        <v>2415</v>
      </c>
      <c r="DK234" s="2">
        <v>2362.5</v>
      </c>
      <c r="DL234" s="2">
        <v>2341.5</v>
      </c>
      <c r="DM234" s="2">
        <v>2345</v>
      </c>
      <c r="DN234" s="2">
        <v>2356</v>
      </c>
      <c r="DO234" s="2">
        <v>2299</v>
      </c>
      <c r="DP234" s="2">
        <v>2170.5</v>
      </c>
      <c r="DQ234" s="2">
        <v>2172</v>
      </c>
      <c r="DR234" s="2">
        <v>2181.5</v>
      </c>
      <c r="DS234" s="2">
        <v>2240.5</v>
      </c>
      <c r="DT234" s="2">
        <v>2289</v>
      </c>
      <c r="DU234" s="2">
        <v>2252.5</v>
      </c>
      <c r="DV234" s="2">
        <v>2106.5</v>
      </c>
      <c r="DW234" s="2">
        <v>2106.5</v>
      </c>
      <c r="DX234" s="2">
        <v>2108</v>
      </c>
      <c r="DY234" s="2">
        <v>2143</v>
      </c>
      <c r="DZ234" s="2">
        <v>1977.5</v>
      </c>
      <c r="EA234" s="2">
        <v>1942.5</v>
      </c>
      <c r="EB234" s="2">
        <v>1894</v>
      </c>
      <c r="EC234" s="2">
        <v>1895</v>
      </c>
      <c r="ED234" s="2">
        <v>1893</v>
      </c>
      <c r="EE234" s="2">
        <v>1903.5</v>
      </c>
      <c r="EF234" s="2">
        <v>1945.5</v>
      </c>
      <c r="EG234" s="2">
        <v>1952.5</v>
      </c>
      <c r="EH234" s="2">
        <v>1935</v>
      </c>
      <c r="EI234" s="2">
        <v>1968</v>
      </c>
      <c r="EJ234" s="2">
        <v>2003.5</v>
      </c>
      <c r="EK234" s="2">
        <v>2041.5</v>
      </c>
      <c r="EL234" s="2">
        <v>2005.5</v>
      </c>
      <c r="EM234" s="2">
        <v>2029.5</v>
      </c>
      <c r="EN234" s="2">
        <v>2096</v>
      </c>
      <c r="EO234" s="2">
        <v>2102.5</v>
      </c>
      <c r="EP234" s="2">
        <v>2114</v>
      </c>
      <c r="EQ234" s="2">
        <v>2173</v>
      </c>
      <c r="ER234" s="2">
        <v>2235.5</v>
      </c>
      <c r="ES234" s="2">
        <v>2222</v>
      </c>
      <c r="ET234" s="2">
        <v>2175</v>
      </c>
      <c r="EU234" s="2">
        <v>2178.5</v>
      </c>
      <c r="EV234" s="2">
        <v>2218.5</v>
      </c>
      <c r="EW234" s="2">
        <v>2206.5</v>
      </c>
      <c r="EX234" s="2">
        <v>2184.5</v>
      </c>
      <c r="EY234" s="2">
        <v>2217.5</v>
      </c>
      <c r="EZ234" s="2">
        <v>2204.5</v>
      </c>
      <c r="FA234" s="2">
        <v>2192.5</v>
      </c>
      <c r="FB234" s="2">
        <v>2151</v>
      </c>
      <c r="FC234" s="2">
        <v>2175</v>
      </c>
      <c r="FD234" s="2">
        <v>2195</v>
      </c>
      <c r="FE234" s="2">
        <v>2217</v>
      </c>
      <c r="FF234" s="2">
        <v>2272.5</v>
      </c>
      <c r="FG234" s="2">
        <v>2272.5</v>
      </c>
      <c r="FH234" s="2">
        <v>2351.5</v>
      </c>
      <c r="FI234" s="2">
        <v>2382</v>
      </c>
      <c r="FJ234" s="2">
        <v>2421.5</v>
      </c>
      <c r="FK234" s="2">
        <v>2420.5</v>
      </c>
      <c r="FL234" s="2">
        <v>2406.5</v>
      </c>
      <c r="FM234" s="2">
        <v>2414.5</v>
      </c>
      <c r="FN234" s="2">
        <v>2476</v>
      </c>
      <c r="FO234" s="2">
        <v>2470</v>
      </c>
      <c r="FP234" s="2">
        <v>2543.5</v>
      </c>
      <c r="FQ234" s="2">
        <v>2475.5</v>
      </c>
      <c r="FR234" s="2">
        <v>2449.5</v>
      </c>
      <c r="FS234" s="2">
        <v>2448.5</v>
      </c>
      <c r="FT234" s="2">
        <v>2382.5</v>
      </c>
      <c r="FU234" s="2">
        <v>2490.5</v>
      </c>
      <c r="FV234" s="2">
        <v>2374</v>
      </c>
      <c r="FW234" s="2">
        <v>2414.5</v>
      </c>
      <c r="FX234" s="2">
        <v>2498.5</v>
      </c>
      <c r="FY234" s="2">
        <v>2470</v>
      </c>
      <c r="FZ234" s="2">
        <v>2522</v>
      </c>
      <c r="GA234" s="2">
        <v>2443.5</v>
      </c>
      <c r="GB234" s="2">
        <v>2444</v>
      </c>
      <c r="GC234" s="2">
        <v>2484</v>
      </c>
      <c r="GD234" s="2">
        <v>2453</v>
      </c>
      <c r="GE234" s="2">
        <v>2520</v>
      </c>
      <c r="GF234" s="2">
        <v>2430</v>
      </c>
      <c r="GG234" s="2">
        <v>2589.5</v>
      </c>
      <c r="GH234" s="2">
        <v>2546.5</v>
      </c>
      <c r="GI234" s="2">
        <v>2534.5</v>
      </c>
      <c r="GJ234" s="2">
        <v>2523.5</v>
      </c>
      <c r="GK234" s="2">
        <v>2540</v>
      </c>
      <c r="GL234" s="2">
        <v>2557.5</v>
      </c>
      <c r="GM234" s="2">
        <v>2430.5</v>
      </c>
      <c r="GN234" s="2">
        <v>2391</v>
      </c>
      <c r="GO234" s="2">
        <v>2427</v>
      </c>
      <c r="GP234" s="2">
        <v>2418.5</v>
      </c>
      <c r="GQ234" s="2">
        <v>2288.5</v>
      </c>
      <c r="GR234" s="2">
        <v>2237</v>
      </c>
      <c r="GS234" s="2">
        <v>2239.5</v>
      </c>
      <c r="GT234" s="2">
        <v>2162.5</v>
      </c>
      <c r="GU234" s="2">
        <v>2118</v>
      </c>
      <c r="GV234" s="2">
        <v>2194.5</v>
      </c>
      <c r="GW234" s="2">
        <v>2250.5</v>
      </c>
      <c r="GX234" s="2">
        <v>2243</v>
      </c>
      <c r="GY234" s="2">
        <v>2264</v>
      </c>
      <c r="GZ234" s="2">
        <v>2267.5</v>
      </c>
      <c r="HA234" s="2">
        <v>2134</v>
      </c>
      <c r="HB234" s="2">
        <v>2091</v>
      </c>
      <c r="HC234" s="2">
        <v>2085.5</v>
      </c>
      <c r="HD234" s="2">
        <v>2081</v>
      </c>
      <c r="HE234" s="2">
        <v>2086</v>
      </c>
      <c r="HF234" s="2">
        <v>2120</v>
      </c>
      <c r="HG234" s="2">
        <v>2115</v>
      </c>
      <c r="HH234" s="2">
        <v>2113.5</v>
      </c>
      <c r="HI234" s="2">
        <v>2117</v>
      </c>
      <c r="HJ234" s="2">
        <v>2053</v>
      </c>
      <c r="HK234" s="2">
        <v>2075.5</v>
      </c>
      <c r="HL234" s="2">
        <v>2004.5</v>
      </c>
      <c r="HM234" s="2">
        <v>2002</v>
      </c>
      <c r="HN234" s="2">
        <v>1974</v>
      </c>
      <c r="HO234" s="2">
        <v>1960.5</v>
      </c>
      <c r="HP234" s="2">
        <v>1977.5</v>
      </c>
      <c r="HQ234" s="2">
        <v>1985</v>
      </c>
      <c r="HR234" s="2">
        <v>2051</v>
      </c>
      <c r="HS234" s="2">
        <v>1952.5</v>
      </c>
      <c r="HT234" s="2">
        <v>1893.5</v>
      </c>
      <c r="HU234" s="2">
        <v>1887.5</v>
      </c>
      <c r="HV234" s="2">
        <v>1895</v>
      </c>
      <c r="HW234" s="2">
        <v>1889.5</v>
      </c>
      <c r="HX234" s="2">
        <v>1925</v>
      </c>
      <c r="HY234" s="2">
        <v>1901</v>
      </c>
      <c r="HZ234" s="2">
        <v>1883</v>
      </c>
      <c r="IA234" s="2">
        <v>1861.5</v>
      </c>
      <c r="IB234" s="2">
        <v>1889</v>
      </c>
      <c r="IC234" s="2">
        <v>1895</v>
      </c>
      <c r="ID234" s="2">
        <v>1905.5</v>
      </c>
      <c r="IE234" s="2">
        <v>1914.5</v>
      </c>
      <c r="IF234" s="2">
        <v>1920.5</v>
      </c>
      <c r="IG234" s="2">
        <v>1904</v>
      </c>
      <c r="IH234" s="2">
        <v>1910</v>
      </c>
      <c r="II234" s="2">
        <v>1924</v>
      </c>
      <c r="IJ234" s="2">
        <v>1936.5</v>
      </c>
      <c r="IK234" s="2">
        <v>1895.5</v>
      </c>
      <c r="IL234" s="2">
        <v>1862</v>
      </c>
      <c r="IM234" s="2">
        <v>1820.5</v>
      </c>
      <c r="IN234" s="2">
        <v>1789</v>
      </c>
      <c r="IO234" s="2">
        <v>1788</v>
      </c>
      <c r="IP234" s="2">
        <v>1766</v>
      </c>
      <c r="IQ234" s="2">
        <v>1850</v>
      </c>
      <c r="IR234" s="2">
        <v>1811</v>
      </c>
      <c r="IS234" s="2">
        <v>1798</v>
      </c>
      <c r="IT234" s="2">
        <v>1796.5</v>
      </c>
    </row>
    <row r="235" spans="1:254">
      <c r="A235" s="62" t="s">
        <v>448</v>
      </c>
      <c r="B235" s="1" t="inlineStr">
        <is>
          <t>ＦＩＧ</t>
        </is>
      </c>
      <c r="C235" s="1">
        <v>885</v>
      </c>
      <c r="E235" s="2">
        <v>910</v>
      </c>
      <c r="F235" s="2">
        <v>901</v>
      </c>
      <c r="G235" s="2">
        <v>842</v>
      </c>
      <c r="H235" s="2">
        <v>826</v>
      </c>
      <c r="I235" s="2">
        <v>855</v>
      </c>
      <c r="J235" s="2">
        <v>812</v>
      </c>
      <c r="K235" s="2">
        <v>830</v>
      </c>
      <c r="L235" s="2">
        <v>888</v>
      </c>
      <c r="M235" s="2">
        <v>941</v>
      </c>
      <c r="N235" s="2">
        <v>988</v>
      </c>
      <c r="O235" s="2">
        <v>1052</v>
      </c>
      <c r="P235" s="2">
        <v>1059</v>
      </c>
      <c r="Q235" s="2">
        <v>1027</v>
      </c>
      <c r="R235" s="2">
        <v>1014</v>
      </c>
      <c r="S235" s="2">
        <v>1070</v>
      </c>
      <c r="T235" s="2">
        <v>1046</v>
      </c>
      <c r="U235" s="2">
        <v>1002</v>
      </c>
      <c r="V235" s="2">
        <v>1017</v>
      </c>
      <c r="W235" s="2">
        <v>1063</v>
      </c>
      <c r="X235" s="2">
        <v>1026</v>
      </c>
      <c r="Y235" s="2">
        <v>1025</v>
      </c>
      <c r="Z235" s="2">
        <v>1086</v>
      </c>
      <c r="AA235" s="2">
        <v>1121</v>
      </c>
      <c r="AB235" s="2">
        <v>1094</v>
      </c>
      <c r="AC235" s="2">
        <v>1081</v>
      </c>
      <c r="AD235" s="2">
        <v>1090</v>
      </c>
      <c r="AE235" s="2">
        <v>1065</v>
      </c>
      <c r="AF235" s="2">
        <v>1066</v>
      </c>
      <c r="AG235" s="2">
        <v>1070</v>
      </c>
      <c r="AH235" s="2">
        <v>1112</v>
      </c>
      <c r="AI235" s="2">
        <v>1133</v>
      </c>
      <c r="AJ235" s="2">
        <v>1106</v>
      </c>
      <c r="AK235" s="2">
        <v>1165</v>
      </c>
      <c r="AL235" s="2">
        <v>1138</v>
      </c>
      <c r="AM235" s="2">
        <v>1250</v>
      </c>
      <c r="AN235" s="2">
        <v>1210</v>
      </c>
      <c r="AO235" s="2">
        <v>1190</v>
      </c>
      <c r="AP235" s="2">
        <v>1315</v>
      </c>
      <c r="AQ235" s="2">
        <v>1305</v>
      </c>
      <c r="AR235" s="2">
        <v>1407</v>
      </c>
      <c r="AS235" s="2">
        <v>1470</v>
      </c>
      <c r="AT235" s="2">
        <v>1478</v>
      </c>
      <c r="AU235" s="2">
        <v>1251</v>
      </c>
      <c r="AV235" s="2">
        <v>1300</v>
      </c>
      <c r="AW235" s="2">
        <v>1340</v>
      </c>
      <c r="AX235" s="2">
        <v>1499</v>
      </c>
      <c r="AY235" s="2">
        <v>1668</v>
      </c>
      <c r="AZ235" s="2">
        <v>1850</v>
      </c>
      <c r="BA235" s="2">
        <v>1617</v>
      </c>
      <c r="BB235" s="2">
        <v>1880</v>
      </c>
      <c r="BC235" s="2">
        <v>2071</v>
      </c>
      <c r="BD235" s="2">
        <v>2113</v>
      </c>
      <c r="BE235" s="2">
        <v>1980</v>
      </c>
      <c r="BF235" s="2">
        <v>1684</v>
      </c>
      <c r="BG235" s="2">
        <v>1701</v>
      </c>
      <c r="BH235" s="2">
        <v>1261</v>
      </c>
      <c r="BI235" s="2">
        <v>1360</v>
      </c>
      <c r="BJ235" s="2">
        <v>1060</v>
      </c>
      <c r="BK235" s="2">
        <v>910</v>
      </c>
      <c r="BL235" s="2">
        <v>742</v>
      </c>
      <c r="BM235" s="2">
        <v>720</v>
      </c>
      <c r="BN235" s="2">
        <v>727</v>
      </c>
      <c r="BO235" s="2">
        <v>509</v>
      </c>
      <c r="BP235" s="2">
        <v>429</v>
      </c>
      <c r="BQ235" s="2">
        <v>346</v>
      </c>
      <c r="BR235" s="2">
        <v>339</v>
      </c>
      <c r="BS235" s="2">
        <v>344</v>
      </c>
      <c r="BT235" s="2">
        <v>350</v>
      </c>
      <c r="BU235" s="2">
        <v>351</v>
      </c>
      <c r="BV235" s="2">
        <v>341</v>
      </c>
      <c r="BW235" s="2">
        <v>342</v>
      </c>
      <c r="BX235" s="2">
        <v>344</v>
      </c>
      <c r="BY235" s="2">
        <v>337</v>
      </c>
      <c r="BZ235" s="2">
        <v>327</v>
      </c>
      <c r="CA235" s="2">
        <v>326</v>
      </c>
      <c r="CB235" s="2">
        <v>325</v>
      </c>
      <c r="CC235" s="2">
        <v>320</v>
      </c>
      <c r="CD235" s="2">
        <v>321</v>
      </c>
      <c r="CE235" s="2">
        <v>316</v>
      </c>
      <c r="CF235" s="2">
        <v>320</v>
      </c>
      <c r="CG235" s="2">
        <v>324</v>
      </c>
      <c r="CH235" s="2">
        <v>327</v>
      </c>
      <c r="CI235" s="2">
        <v>320</v>
      </c>
      <c r="CJ235" s="2">
        <v>320</v>
      </c>
      <c r="CK235" s="2">
        <v>317</v>
      </c>
      <c r="CL235" s="2">
        <v>313</v>
      </c>
      <c r="CM235" s="2">
        <v>315</v>
      </c>
      <c r="CN235" s="2">
        <v>306</v>
      </c>
      <c r="CO235" s="2">
        <v>305</v>
      </c>
      <c r="CP235" s="2">
        <v>319</v>
      </c>
      <c r="CQ235" s="2">
        <v>317</v>
      </c>
      <c r="CR235" s="2">
        <v>315</v>
      </c>
      <c r="CS235" s="2">
        <v>307</v>
      </c>
      <c r="CT235" s="2">
        <v>297</v>
      </c>
      <c r="CU235" s="2">
        <v>308</v>
      </c>
      <c r="CV235" s="2">
        <v>318</v>
      </c>
      <c r="CW235" s="2">
        <v>314</v>
      </c>
      <c r="CX235" s="2">
        <v>313</v>
      </c>
      <c r="CY235" s="2">
        <v>315</v>
      </c>
      <c r="CZ235" s="2">
        <v>317</v>
      </c>
      <c r="DA235" s="2">
        <v>329</v>
      </c>
      <c r="DB235" s="2">
        <v>317</v>
      </c>
      <c r="DC235" s="2">
        <v>304</v>
      </c>
      <c r="DD235" s="2">
        <v>324</v>
      </c>
      <c r="DE235" s="2">
        <v>325</v>
      </c>
      <c r="DF235" s="2">
        <v>308</v>
      </c>
      <c r="DG235" s="2">
        <v>331</v>
      </c>
      <c r="DH235" s="2">
        <v>337</v>
      </c>
      <c r="DI235" s="2">
        <v>347</v>
      </c>
      <c r="DJ235" s="2">
        <v>339</v>
      </c>
      <c r="DK235" s="2">
        <v>339</v>
      </c>
      <c r="DL235" s="2">
        <v>336</v>
      </c>
      <c r="DM235" s="2">
        <v>342</v>
      </c>
      <c r="DN235" s="2">
        <v>351</v>
      </c>
      <c r="DO235" s="2">
        <v>357</v>
      </c>
      <c r="DP235" s="2">
        <v>343</v>
      </c>
      <c r="DQ235" s="2">
        <v>341</v>
      </c>
      <c r="DR235" s="2">
        <v>333</v>
      </c>
      <c r="DS235" s="2">
        <v>343</v>
      </c>
      <c r="DT235" s="2">
        <v>334</v>
      </c>
      <c r="DU235" s="2">
        <v>330</v>
      </c>
      <c r="DV235" s="2">
        <v>319</v>
      </c>
      <c r="DW235" s="2">
        <v>329</v>
      </c>
      <c r="DX235" s="2">
        <v>331</v>
      </c>
      <c r="DY235" s="2">
        <v>335</v>
      </c>
      <c r="DZ235" s="2">
        <v>331</v>
      </c>
      <c r="EA235" s="2">
        <v>327</v>
      </c>
      <c r="EB235" s="2">
        <v>324</v>
      </c>
      <c r="EC235" s="2">
        <v>330</v>
      </c>
      <c r="ED235" s="2">
        <v>336</v>
      </c>
      <c r="EE235" s="2">
        <v>337</v>
      </c>
      <c r="EF235" s="2">
        <v>341</v>
      </c>
      <c r="EG235" s="2">
        <v>342</v>
      </c>
      <c r="EH235" s="2">
        <v>343</v>
      </c>
      <c r="EI235" s="2">
        <v>350</v>
      </c>
      <c r="EJ235" s="2">
        <v>342</v>
      </c>
      <c r="EK235" s="2">
        <v>315</v>
      </c>
      <c r="EL235" s="2">
        <v>298</v>
      </c>
      <c r="EM235" s="2">
        <v>298</v>
      </c>
      <c r="EN235" s="2">
        <v>298</v>
      </c>
      <c r="EO235" s="2">
        <v>296</v>
      </c>
      <c r="EP235" s="2">
        <v>298</v>
      </c>
      <c r="EQ235" s="2">
        <v>287</v>
      </c>
      <c r="ER235" s="2">
        <v>285</v>
      </c>
      <c r="ES235" s="2">
        <v>285</v>
      </c>
      <c r="ET235" s="2">
        <v>286</v>
      </c>
      <c r="EU235" s="2">
        <v>282</v>
      </c>
      <c r="EV235" s="2">
        <v>300</v>
      </c>
      <c r="EW235" s="2">
        <v>300</v>
      </c>
      <c r="EX235" s="2">
        <v>301</v>
      </c>
      <c r="EY235" s="2">
        <v>301</v>
      </c>
      <c r="EZ235" s="2">
        <v>301</v>
      </c>
      <c r="FA235" s="2">
        <v>300</v>
      </c>
      <c r="FB235" s="2">
        <v>297</v>
      </c>
      <c r="FC235" s="2">
        <v>298</v>
      </c>
      <c r="FD235" s="2">
        <v>299</v>
      </c>
      <c r="FE235" s="2">
        <v>299</v>
      </c>
      <c r="FF235" s="2">
        <v>299</v>
      </c>
      <c r="FG235" s="2">
        <v>298</v>
      </c>
      <c r="FH235" s="2">
        <v>301</v>
      </c>
      <c r="FI235" s="2">
        <v>301</v>
      </c>
      <c r="FJ235" s="2">
        <v>304</v>
      </c>
      <c r="FK235" s="2">
        <v>304</v>
      </c>
      <c r="FL235" s="2">
        <v>303</v>
      </c>
      <c r="FM235" s="2">
        <v>297</v>
      </c>
      <c r="FN235" s="2">
        <v>299</v>
      </c>
      <c r="FO235" s="2">
        <v>301</v>
      </c>
      <c r="FP235" s="2">
        <v>303</v>
      </c>
      <c r="FQ235" s="2">
        <v>301</v>
      </c>
      <c r="FR235" s="2">
        <v>296</v>
      </c>
      <c r="FS235" s="2">
        <v>296</v>
      </c>
      <c r="FT235" s="2">
        <v>296</v>
      </c>
      <c r="FU235" s="2">
        <v>298</v>
      </c>
      <c r="FV235" s="2">
        <v>296</v>
      </c>
      <c r="FW235" s="2">
        <v>297</v>
      </c>
      <c r="FX235" s="2">
        <v>301</v>
      </c>
      <c r="FY235" s="2">
        <v>311</v>
      </c>
      <c r="FZ235" s="2">
        <v>313</v>
      </c>
      <c r="GA235" s="2">
        <v>309</v>
      </c>
      <c r="GB235" s="2">
        <v>308</v>
      </c>
      <c r="GC235" s="2">
        <v>306</v>
      </c>
      <c r="GD235" s="2">
        <v>303</v>
      </c>
      <c r="GE235" s="2">
        <v>305</v>
      </c>
      <c r="GF235" s="2">
        <v>303</v>
      </c>
      <c r="GG235" s="2">
        <v>310</v>
      </c>
      <c r="GH235" s="2">
        <v>309</v>
      </c>
      <c r="GI235" s="2">
        <v>303</v>
      </c>
      <c r="GJ235" s="2">
        <v>304</v>
      </c>
      <c r="GK235" s="2">
        <v>310</v>
      </c>
      <c r="GL235" s="2">
        <v>311</v>
      </c>
      <c r="GM235" s="2">
        <v>312</v>
      </c>
      <c r="GN235" s="2">
        <v>312</v>
      </c>
      <c r="GO235" s="2">
        <v>311</v>
      </c>
      <c r="GP235" s="2">
        <v>307</v>
      </c>
      <c r="GQ235" s="2">
        <v>305</v>
      </c>
      <c r="GR235" s="2">
        <v>304</v>
      </c>
      <c r="GS235" s="2">
        <v>310</v>
      </c>
      <c r="GT235" s="2">
        <v>305</v>
      </c>
      <c r="GU235" s="2">
        <v>301</v>
      </c>
      <c r="GV235" s="2">
        <v>310</v>
      </c>
      <c r="GW235" s="2">
        <v>316</v>
      </c>
      <c r="GX235" s="2">
        <v>315</v>
      </c>
      <c r="GY235" s="2">
        <v>312</v>
      </c>
      <c r="GZ235" s="2">
        <v>308</v>
      </c>
      <c r="HA235" s="2">
        <v>333</v>
      </c>
      <c r="HB235" s="2">
        <v>322</v>
      </c>
      <c r="HC235" s="2">
        <v>318</v>
      </c>
      <c r="HD235" s="2">
        <v>323</v>
      </c>
      <c r="HE235" s="2">
        <v>319</v>
      </c>
      <c r="HF235" s="2">
        <v>323</v>
      </c>
      <c r="HG235" s="2">
        <v>324</v>
      </c>
      <c r="HH235" s="2">
        <v>323</v>
      </c>
      <c r="HI235" s="2">
        <v>321</v>
      </c>
      <c r="HJ235" s="2">
        <v>311</v>
      </c>
      <c r="HK235" s="2">
        <v>309</v>
      </c>
      <c r="HL235" s="2">
        <v>311</v>
      </c>
      <c r="HM235" s="2">
        <v>314</v>
      </c>
      <c r="HN235" s="2">
        <v>318</v>
      </c>
      <c r="HO235" s="2">
        <v>312</v>
      </c>
      <c r="HP235" s="2">
        <v>313</v>
      </c>
      <c r="HQ235" s="2">
        <v>317</v>
      </c>
      <c r="HR235" s="2">
        <v>325</v>
      </c>
      <c r="HS235" s="2">
        <v>304</v>
      </c>
      <c r="HT235" s="2">
        <v>299</v>
      </c>
      <c r="HU235" s="2">
        <v>299</v>
      </c>
      <c r="HV235" s="2">
        <v>294</v>
      </c>
      <c r="HW235" s="2">
        <v>291</v>
      </c>
      <c r="HX235" s="2">
        <v>293</v>
      </c>
      <c r="HY235" s="2">
        <v>293</v>
      </c>
      <c r="HZ235" s="2">
        <v>295</v>
      </c>
      <c r="IA235" s="2">
        <v>298</v>
      </c>
      <c r="IB235" s="2">
        <v>297</v>
      </c>
      <c r="IC235" s="2">
        <v>292</v>
      </c>
      <c r="ID235" s="2">
        <v>290</v>
      </c>
      <c r="IE235" s="2">
        <v>291</v>
      </c>
      <c r="IF235" s="2">
        <v>295</v>
      </c>
      <c r="IG235" s="2">
        <v>292</v>
      </c>
      <c r="IH235" s="2">
        <v>291</v>
      </c>
      <c r="II235" s="2">
        <v>290</v>
      </c>
      <c r="IJ235" s="2">
        <v>293</v>
      </c>
      <c r="IK235" s="2">
        <v>292</v>
      </c>
      <c r="IL235" s="2">
        <v>301</v>
      </c>
      <c r="IM235" s="2">
        <v>301</v>
      </c>
      <c r="IN235" s="2">
        <v>300</v>
      </c>
      <c r="IO235" s="2">
        <v>299</v>
      </c>
      <c r="IP235" s="2">
        <v>293</v>
      </c>
      <c r="IQ235" s="2">
        <v>296</v>
      </c>
      <c r="IR235" s="2">
        <v>297</v>
      </c>
      <c r="IS235" s="2">
        <v>293</v>
      </c>
      <c r="IT235" s="2">
        <v>293</v>
      </c>
    </row>
    <row r="236" spans="1:254">
      <c r="A236" s="62" t="s">
        <v>449</v>
      </c>
      <c r="B236" s="1" t="inlineStr">
        <is>
          <t>スクロール</t>
        </is>
      </c>
      <c r="C236" s="1">
        <v>1831</v>
      </c>
      <c r="E236" s="2">
        <v>1801</v>
      </c>
      <c r="F236" s="2">
        <v>1809</v>
      </c>
      <c r="G236" s="2">
        <v>1796</v>
      </c>
      <c r="H236" s="2">
        <v>1787</v>
      </c>
      <c r="I236" s="2">
        <v>1693</v>
      </c>
      <c r="J236" s="2">
        <v>1713</v>
      </c>
      <c r="K236" s="2">
        <v>1717</v>
      </c>
      <c r="L236" s="2">
        <v>1701</v>
      </c>
      <c r="M236" s="2">
        <v>1688</v>
      </c>
      <c r="N236" s="2">
        <v>1690</v>
      </c>
      <c r="O236" s="2">
        <v>1706</v>
      </c>
      <c r="P236" s="2">
        <v>1713</v>
      </c>
      <c r="Q236" s="2">
        <v>1710</v>
      </c>
      <c r="R236" s="2">
        <v>1708</v>
      </c>
      <c r="S236" s="2">
        <v>1735</v>
      </c>
      <c r="T236" s="2">
        <v>1725</v>
      </c>
      <c r="U236" s="2">
        <v>1726</v>
      </c>
      <c r="V236" s="2">
        <v>1707</v>
      </c>
      <c r="W236" s="2">
        <v>1704</v>
      </c>
      <c r="X236" s="2">
        <v>1701</v>
      </c>
      <c r="Y236" s="2">
        <v>1712</v>
      </c>
      <c r="Z236" s="2">
        <v>1696</v>
      </c>
      <c r="AA236" s="2">
        <v>1657</v>
      </c>
      <c r="AB236" s="2">
        <v>1645</v>
      </c>
      <c r="AC236" s="2">
        <v>1625</v>
      </c>
      <c r="AD236" s="2">
        <v>1616</v>
      </c>
      <c r="AE236" s="2">
        <v>1622</v>
      </c>
      <c r="AF236" s="2">
        <v>1628</v>
      </c>
      <c r="AG236" s="2">
        <v>1627</v>
      </c>
      <c r="AH236" s="2">
        <v>1633</v>
      </c>
      <c r="AI236" s="2">
        <v>1620</v>
      </c>
      <c r="AJ236" s="2">
        <v>1629</v>
      </c>
      <c r="AK236" s="2">
        <v>1620</v>
      </c>
      <c r="AL236" s="2">
        <v>1630</v>
      </c>
      <c r="AM236" s="2">
        <v>1626</v>
      </c>
      <c r="AN236" s="2">
        <v>1639</v>
      </c>
      <c r="AO236" s="2">
        <v>1609</v>
      </c>
      <c r="AP236" s="2">
        <v>1617</v>
      </c>
      <c r="AQ236" s="2">
        <v>1612</v>
      </c>
      <c r="AR236" s="2">
        <v>1610</v>
      </c>
      <c r="AS236" s="2">
        <v>1612</v>
      </c>
      <c r="AT236" s="2">
        <v>1605</v>
      </c>
      <c r="AU236" s="2">
        <v>1613</v>
      </c>
      <c r="AV236" s="2">
        <v>1621</v>
      </c>
      <c r="AW236" s="2">
        <v>1620</v>
      </c>
      <c r="AX236" s="2">
        <v>1632</v>
      </c>
      <c r="AY236" s="2">
        <v>1634</v>
      </c>
      <c r="AZ236" s="2">
        <v>1636</v>
      </c>
      <c r="BA236" s="2">
        <v>1626</v>
      </c>
      <c r="BB236" s="2">
        <v>1616</v>
      </c>
      <c r="BC236" s="2">
        <v>1625</v>
      </c>
      <c r="BD236" s="2">
        <v>1631</v>
      </c>
      <c r="BE236" s="2">
        <v>1624</v>
      </c>
      <c r="BF236" s="2">
        <v>1628</v>
      </c>
      <c r="BG236" s="2">
        <v>1642</v>
      </c>
      <c r="BH236" s="2">
        <v>1631</v>
      </c>
      <c r="BI236" s="2">
        <v>1642</v>
      </c>
      <c r="BJ236" s="2">
        <v>1610</v>
      </c>
      <c r="BK236" s="2">
        <v>1618</v>
      </c>
      <c r="BL236" s="2">
        <v>1618</v>
      </c>
      <c r="BM236" s="2">
        <v>1631</v>
      </c>
      <c r="BN236" s="2">
        <v>1652</v>
      </c>
      <c r="BO236" s="2">
        <v>1705</v>
      </c>
      <c r="BP236" s="2">
        <v>1597</v>
      </c>
      <c r="BQ236" s="2">
        <v>1291</v>
      </c>
      <c r="BR236" s="2">
        <v>1286</v>
      </c>
      <c r="BS236" s="2">
        <v>1312</v>
      </c>
      <c r="BT236" s="2">
        <v>1310</v>
      </c>
      <c r="BU236" s="2">
        <v>1313</v>
      </c>
      <c r="BV236" s="2">
        <v>1311</v>
      </c>
      <c r="BW236" s="2">
        <v>1310</v>
      </c>
      <c r="BX236" s="2">
        <v>1325</v>
      </c>
      <c r="BY236" s="2">
        <v>1341</v>
      </c>
      <c r="BZ236" s="2">
        <v>1342</v>
      </c>
      <c r="CA236" s="2">
        <v>1346</v>
      </c>
      <c r="CB236" s="2">
        <v>1347</v>
      </c>
      <c r="CC236" s="2">
        <v>1329</v>
      </c>
      <c r="CD236" s="2">
        <v>1309</v>
      </c>
      <c r="CE236" s="2">
        <v>1309</v>
      </c>
      <c r="CF236" s="2">
        <v>1323</v>
      </c>
      <c r="CG236" s="2">
        <v>1351</v>
      </c>
      <c r="CH236" s="2">
        <v>1352</v>
      </c>
      <c r="CI236" s="2">
        <v>1341</v>
      </c>
      <c r="CJ236" s="2">
        <v>1336</v>
      </c>
      <c r="CK236" s="2">
        <v>1334</v>
      </c>
      <c r="CL236" s="2">
        <v>1339</v>
      </c>
      <c r="CM236" s="2">
        <v>1328</v>
      </c>
      <c r="CN236" s="2">
        <v>1300</v>
      </c>
      <c r="CO236" s="2">
        <v>1247</v>
      </c>
      <c r="CP236" s="2">
        <v>1334</v>
      </c>
      <c r="CQ236" s="2">
        <v>1322</v>
      </c>
      <c r="CR236" s="2">
        <v>1321</v>
      </c>
      <c r="CS236" s="2">
        <v>1296</v>
      </c>
      <c r="CT236" s="2">
        <v>1277</v>
      </c>
      <c r="CU236" s="2">
        <v>1305</v>
      </c>
      <c r="CV236" s="2">
        <v>1322</v>
      </c>
      <c r="CW236" s="2">
        <v>1313</v>
      </c>
      <c r="CX236" s="2">
        <v>1308</v>
      </c>
      <c r="CY236" s="2">
        <v>1300</v>
      </c>
      <c r="CZ236" s="2">
        <v>1313</v>
      </c>
      <c r="DA236" s="2">
        <v>1344</v>
      </c>
      <c r="DB236" s="2">
        <v>1345</v>
      </c>
      <c r="DC236" s="2">
        <v>1315</v>
      </c>
      <c r="DD236" s="2">
        <v>1340</v>
      </c>
      <c r="DE236" s="2">
        <v>1365</v>
      </c>
      <c r="DF236" s="2">
        <v>1329</v>
      </c>
      <c r="DG236" s="2">
        <v>1366</v>
      </c>
      <c r="DH236" s="2">
        <v>1373</v>
      </c>
      <c r="DI236" s="2">
        <v>1379</v>
      </c>
      <c r="DJ236" s="2">
        <v>1368</v>
      </c>
      <c r="DK236" s="2">
        <v>1356</v>
      </c>
      <c r="DL236" s="2">
        <v>1347</v>
      </c>
      <c r="DM236" s="2">
        <v>1338</v>
      </c>
      <c r="DN236" s="2">
        <v>1344</v>
      </c>
      <c r="DO236" s="2">
        <v>1346</v>
      </c>
      <c r="DP236" s="2">
        <v>1339</v>
      </c>
      <c r="DQ236" s="2">
        <v>1347</v>
      </c>
      <c r="DR236" s="2">
        <v>1353</v>
      </c>
      <c r="DS236" s="2">
        <v>1362</v>
      </c>
      <c r="DT236" s="2">
        <v>1347</v>
      </c>
      <c r="DU236" s="2">
        <v>1338</v>
      </c>
      <c r="DV236" s="2">
        <v>1331</v>
      </c>
      <c r="DW236" s="2">
        <v>1324</v>
      </c>
      <c r="DX236" s="2">
        <v>1316</v>
      </c>
      <c r="DY236" s="2">
        <v>1298</v>
      </c>
      <c r="DZ236" s="2">
        <v>1279</v>
      </c>
      <c r="EA236" s="2">
        <v>1289</v>
      </c>
      <c r="EB236" s="2">
        <v>1289</v>
      </c>
      <c r="EC236" s="2">
        <v>1302</v>
      </c>
      <c r="ED236" s="2">
        <v>1310</v>
      </c>
      <c r="EE236" s="2">
        <v>1326</v>
      </c>
      <c r="EF236" s="2">
        <v>1341</v>
      </c>
      <c r="EG236" s="2">
        <v>1344</v>
      </c>
      <c r="EH236" s="2">
        <v>1332</v>
      </c>
      <c r="EI236" s="2">
        <v>1350</v>
      </c>
      <c r="EJ236" s="2">
        <v>1353</v>
      </c>
      <c r="EK236" s="2">
        <v>1358</v>
      </c>
      <c r="EL236" s="2">
        <v>1362</v>
      </c>
      <c r="EM236" s="2">
        <v>1374</v>
      </c>
      <c r="EN236" s="2">
        <v>1379</v>
      </c>
      <c r="EO236" s="2">
        <v>1371</v>
      </c>
      <c r="EP236" s="2">
        <v>1380</v>
      </c>
      <c r="EQ236" s="2">
        <v>1376</v>
      </c>
      <c r="ER236" s="2">
        <v>1366</v>
      </c>
      <c r="ES236" s="2">
        <v>1350</v>
      </c>
      <c r="ET236" s="2">
        <v>1340</v>
      </c>
      <c r="EU236" s="2">
        <v>1340</v>
      </c>
      <c r="EV236" s="2">
        <v>1339</v>
      </c>
      <c r="EW236" s="2">
        <v>1331</v>
      </c>
      <c r="EX236" s="2">
        <v>1323</v>
      </c>
      <c r="EY236" s="2">
        <v>1326</v>
      </c>
      <c r="EZ236" s="2">
        <v>1320</v>
      </c>
      <c r="FA236" s="2">
        <v>1314</v>
      </c>
      <c r="FB236" s="2">
        <v>1310</v>
      </c>
      <c r="FC236" s="2">
        <v>1303</v>
      </c>
      <c r="FD236" s="2">
        <v>1310</v>
      </c>
      <c r="FE236" s="2">
        <v>1311</v>
      </c>
      <c r="FF236" s="2">
        <v>1300</v>
      </c>
      <c r="FG236" s="2">
        <v>1283</v>
      </c>
      <c r="FH236" s="2">
        <v>1290</v>
      </c>
      <c r="FI236" s="2">
        <v>1281</v>
      </c>
      <c r="FJ236" s="2">
        <v>1270</v>
      </c>
      <c r="FK236" s="2">
        <v>1263</v>
      </c>
      <c r="FL236" s="2">
        <v>1262</v>
      </c>
      <c r="FM236" s="2">
        <v>1263</v>
      </c>
      <c r="FN236" s="2">
        <v>1255</v>
      </c>
      <c r="FO236" s="2">
        <v>1242</v>
      </c>
      <c r="FP236" s="2">
        <v>1245</v>
      </c>
      <c r="FQ236" s="2">
        <v>1236</v>
      </c>
      <c r="FR236" s="2">
        <v>1230</v>
      </c>
      <c r="FS236" s="2">
        <v>1232</v>
      </c>
      <c r="FT236" s="2">
        <v>1221</v>
      </c>
      <c r="FU236" s="2">
        <v>1215</v>
      </c>
      <c r="FV236" s="2">
        <v>1209</v>
      </c>
      <c r="FW236" s="2">
        <v>1209</v>
      </c>
      <c r="FX236" s="2">
        <v>1203</v>
      </c>
      <c r="FY236" s="2">
        <v>1205</v>
      </c>
      <c r="FZ236" s="2">
        <v>1208</v>
      </c>
      <c r="GA236" s="2">
        <v>1207</v>
      </c>
      <c r="GB236" s="2">
        <v>1191</v>
      </c>
      <c r="GC236" s="2">
        <v>1197</v>
      </c>
      <c r="GD236" s="2">
        <v>1178</v>
      </c>
      <c r="GE236" s="2">
        <v>1164</v>
      </c>
      <c r="GF236" s="2">
        <v>1141</v>
      </c>
      <c r="GG236" s="2">
        <v>1143</v>
      </c>
      <c r="GH236" s="2">
        <v>1088</v>
      </c>
      <c r="GI236" s="2">
        <v>1093</v>
      </c>
      <c r="GJ236" s="2">
        <v>1092</v>
      </c>
      <c r="GK236" s="2">
        <v>1103</v>
      </c>
      <c r="GL236" s="2">
        <v>1113</v>
      </c>
      <c r="GM236" s="2">
        <v>1109</v>
      </c>
      <c r="GN236" s="2">
        <v>1101</v>
      </c>
      <c r="GO236" s="2">
        <v>1100</v>
      </c>
      <c r="GP236" s="2">
        <v>1096</v>
      </c>
      <c r="GQ236" s="2">
        <v>1093</v>
      </c>
      <c r="GR236" s="2">
        <v>1084</v>
      </c>
      <c r="GS236" s="2">
        <v>1080</v>
      </c>
      <c r="GT236" s="2">
        <v>1081</v>
      </c>
      <c r="GU236" s="2">
        <v>1071</v>
      </c>
      <c r="GV236" s="2">
        <v>1089</v>
      </c>
      <c r="GW236" s="2">
        <v>1100</v>
      </c>
      <c r="GX236" s="2">
        <v>1100</v>
      </c>
      <c r="GY236" s="2">
        <v>1108</v>
      </c>
      <c r="GZ236" s="2">
        <v>1105</v>
      </c>
      <c r="HA236" s="2">
        <v>1091</v>
      </c>
      <c r="HB236" s="2">
        <v>1084</v>
      </c>
      <c r="HC236" s="2">
        <v>1092</v>
      </c>
      <c r="HD236" s="2">
        <v>1119</v>
      </c>
      <c r="HE236" s="2">
        <v>1121</v>
      </c>
      <c r="HF236" s="2">
        <v>1147</v>
      </c>
      <c r="HG236" s="2">
        <v>1143</v>
      </c>
      <c r="HH236" s="2">
        <v>1135</v>
      </c>
      <c r="HI236" s="2">
        <v>1141</v>
      </c>
      <c r="HJ236" s="2">
        <v>1151</v>
      </c>
      <c r="HK236" s="2">
        <v>1158</v>
      </c>
      <c r="HL236" s="2">
        <v>1157</v>
      </c>
      <c r="HM236" s="2">
        <v>1160</v>
      </c>
      <c r="HN236" s="2">
        <v>1167</v>
      </c>
      <c r="HO236" s="2">
        <v>1171</v>
      </c>
      <c r="HP236" s="2">
        <v>1161</v>
      </c>
      <c r="HQ236" s="2">
        <v>1162</v>
      </c>
      <c r="HR236" s="2">
        <v>1151</v>
      </c>
      <c r="HS236" s="2">
        <v>1134</v>
      </c>
      <c r="HT236" s="2">
        <v>1125</v>
      </c>
      <c r="HU236" s="2">
        <v>1128</v>
      </c>
      <c r="HV236" s="2">
        <v>1126</v>
      </c>
      <c r="HW236" s="2">
        <v>1101</v>
      </c>
      <c r="HX236" s="2">
        <v>1099</v>
      </c>
      <c r="HY236" s="2">
        <v>1105</v>
      </c>
      <c r="HZ236" s="2">
        <v>1106</v>
      </c>
      <c r="IA236" s="2">
        <v>1105</v>
      </c>
      <c r="IB236" s="2">
        <v>1105</v>
      </c>
      <c r="IC236" s="2">
        <v>1108</v>
      </c>
      <c r="ID236" s="2">
        <v>1108</v>
      </c>
      <c r="IE236" s="2">
        <v>1106</v>
      </c>
      <c r="IF236" s="2">
        <v>1090</v>
      </c>
      <c r="IG236" s="2">
        <v>1088</v>
      </c>
      <c r="IH236" s="2">
        <v>1081</v>
      </c>
      <c r="II236" s="2">
        <v>1080</v>
      </c>
      <c r="IJ236" s="2">
        <v>1080</v>
      </c>
      <c r="IK236" s="2">
        <v>1073</v>
      </c>
      <c r="IL236" s="2">
        <v>1063</v>
      </c>
      <c r="IM236" s="2">
        <v>1057</v>
      </c>
      <c r="IN236" s="2">
        <v>1055</v>
      </c>
      <c r="IO236" s="2">
        <v>1054</v>
      </c>
      <c r="IP236" s="2">
        <v>1044</v>
      </c>
      <c r="IQ236" s="2">
        <v>1046</v>
      </c>
      <c r="IR236" s="2">
        <v>1080</v>
      </c>
      <c r="IS236" s="2">
        <v>1077</v>
      </c>
      <c r="IT236" s="2">
        <v>1067</v>
      </c>
    </row>
    <row r="237" spans="1:254">
      <c r="A237" s="62" t="s">
        <v>450</v>
      </c>
      <c r="B237" s="1" t="inlineStr">
        <is>
          <t>デジタルアーツ</t>
        </is>
      </c>
      <c r="C237" s="1">
        <v>4470</v>
      </c>
      <c r="E237" s="2">
        <v>4345</v>
      </c>
      <c r="F237" s="2">
        <v>4250</v>
      </c>
      <c r="G237" s="2">
        <v>4270</v>
      </c>
      <c r="H237" s="2">
        <v>4075</v>
      </c>
      <c r="I237" s="2">
        <v>3980</v>
      </c>
      <c r="J237" s="2">
        <v>4050</v>
      </c>
      <c r="K237" s="2">
        <v>4070</v>
      </c>
      <c r="L237" s="2">
        <v>4020</v>
      </c>
      <c r="M237" s="2">
        <v>3980</v>
      </c>
      <c r="N237" s="2">
        <v>3900</v>
      </c>
      <c r="O237" s="2">
        <v>3990</v>
      </c>
      <c r="P237" s="2">
        <v>3950</v>
      </c>
      <c r="Q237" s="2">
        <v>4050</v>
      </c>
      <c r="R237" s="2">
        <v>3975</v>
      </c>
      <c r="S237" s="2">
        <v>4005</v>
      </c>
      <c r="T237" s="2">
        <v>3965</v>
      </c>
      <c r="U237" s="2">
        <v>3980</v>
      </c>
      <c r="V237" s="2">
        <v>3930</v>
      </c>
      <c r="W237" s="2">
        <v>3900</v>
      </c>
      <c r="X237" s="2">
        <v>3855</v>
      </c>
      <c r="Y237" s="2">
        <v>3850</v>
      </c>
      <c r="Z237" s="2">
        <v>3880</v>
      </c>
      <c r="AA237" s="2">
        <v>3855</v>
      </c>
      <c r="AB237" s="2">
        <v>3795</v>
      </c>
      <c r="AC237" s="2">
        <v>3715</v>
      </c>
      <c r="AD237" s="2">
        <v>3615</v>
      </c>
      <c r="AE237" s="2">
        <v>3685</v>
      </c>
      <c r="AF237" s="2">
        <v>3675</v>
      </c>
      <c r="AG237" s="2">
        <v>3550</v>
      </c>
      <c r="AH237" s="2">
        <v>3545</v>
      </c>
      <c r="AI237" s="2">
        <v>3505</v>
      </c>
      <c r="AJ237" s="2">
        <v>3520</v>
      </c>
      <c r="AK237" s="2">
        <v>3520</v>
      </c>
      <c r="AL237" s="2">
        <v>3505</v>
      </c>
      <c r="AM237" s="2">
        <v>3575</v>
      </c>
      <c r="AN237" s="2">
        <v>3585</v>
      </c>
      <c r="AO237" s="2">
        <v>3500</v>
      </c>
      <c r="AP237" s="2">
        <v>3565</v>
      </c>
      <c r="AQ237" s="2">
        <v>3540</v>
      </c>
      <c r="AR237" s="2">
        <v>3575</v>
      </c>
      <c r="AS237" s="2">
        <v>3575</v>
      </c>
      <c r="AT237" s="2">
        <v>3670</v>
      </c>
      <c r="AU237" s="2">
        <v>3690</v>
      </c>
      <c r="AV237" s="2">
        <v>3700</v>
      </c>
      <c r="AW237" s="2">
        <v>3585</v>
      </c>
      <c r="AX237" s="2">
        <v>3595</v>
      </c>
      <c r="AY237" s="2">
        <v>3660</v>
      </c>
      <c r="AZ237" s="2">
        <v>4030</v>
      </c>
      <c r="BA237" s="2">
        <v>3980</v>
      </c>
      <c r="BB237" s="2">
        <v>3990</v>
      </c>
      <c r="BC237" s="2">
        <v>4040</v>
      </c>
      <c r="BD237" s="2">
        <v>4090</v>
      </c>
      <c r="BE237" s="2">
        <v>4055</v>
      </c>
      <c r="BF237" s="2">
        <v>4080</v>
      </c>
      <c r="BG237" s="2">
        <v>4105</v>
      </c>
      <c r="BH237" s="2">
        <v>4105</v>
      </c>
      <c r="BI237" s="2">
        <v>4235</v>
      </c>
      <c r="BJ237" s="2">
        <v>4105</v>
      </c>
      <c r="BK237" s="2">
        <v>4015</v>
      </c>
      <c r="BL237" s="2">
        <v>3945</v>
      </c>
      <c r="BM237" s="2">
        <v>3925</v>
      </c>
      <c r="BN237" s="2">
        <v>3955</v>
      </c>
      <c r="BO237" s="2">
        <v>4240</v>
      </c>
      <c r="BP237" s="2">
        <v>4940</v>
      </c>
      <c r="BQ237" s="2">
        <v>5730</v>
      </c>
      <c r="BR237" s="2">
        <v>5500</v>
      </c>
      <c r="BS237" s="2">
        <v>5420</v>
      </c>
      <c r="BT237" s="2">
        <v>5450</v>
      </c>
      <c r="BU237" s="2">
        <v>5400</v>
      </c>
      <c r="BV237" s="2">
        <v>5500</v>
      </c>
      <c r="BW237" s="2">
        <v>5650</v>
      </c>
      <c r="BX237" s="2">
        <v>5950</v>
      </c>
      <c r="BY237" s="2">
        <v>5880</v>
      </c>
      <c r="BZ237" s="2">
        <v>5760</v>
      </c>
      <c r="CA237" s="2">
        <v>5760</v>
      </c>
      <c r="CB237" s="2">
        <v>5740</v>
      </c>
      <c r="CC237" s="2">
        <v>5520</v>
      </c>
      <c r="CD237" s="2">
        <v>5470</v>
      </c>
      <c r="CE237" s="2">
        <v>5340</v>
      </c>
      <c r="CF237" s="2">
        <v>5280</v>
      </c>
      <c r="CG237" s="2">
        <v>5400</v>
      </c>
      <c r="CH237" s="2">
        <v>5500</v>
      </c>
      <c r="CI237" s="2">
        <v>5400</v>
      </c>
      <c r="CJ237" s="2">
        <v>5330</v>
      </c>
      <c r="CK237" s="2">
        <v>5310</v>
      </c>
      <c r="CL237" s="2">
        <v>5250</v>
      </c>
      <c r="CM237" s="2">
        <v>5240</v>
      </c>
      <c r="CN237" s="2">
        <v>5150</v>
      </c>
      <c r="CO237" s="2">
        <v>4875</v>
      </c>
      <c r="CP237" s="2">
        <v>5080</v>
      </c>
      <c r="CQ237" s="2">
        <v>5020</v>
      </c>
      <c r="CR237" s="2">
        <v>4945</v>
      </c>
      <c r="CS237" s="2">
        <v>4925</v>
      </c>
      <c r="CT237" s="2">
        <v>4810</v>
      </c>
      <c r="CU237" s="2">
        <v>5020</v>
      </c>
      <c r="CV237" s="2">
        <v>5160</v>
      </c>
      <c r="CW237" s="2">
        <v>5180</v>
      </c>
      <c r="CX237" s="2">
        <v>5260</v>
      </c>
      <c r="CY237" s="2">
        <v>5280</v>
      </c>
      <c r="CZ237" s="2">
        <v>5300</v>
      </c>
      <c r="DA237" s="2">
        <v>5380</v>
      </c>
      <c r="DB237" s="2">
        <v>5180</v>
      </c>
      <c r="DC237" s="2">
        <v>4965</v>
      </c>
      <c r="DD237" s="2">
        <v>5110</v>
      </c>
      <c r="DE237" s="2">
        <v>5110</v>
      </c>
      <c r="DF237" s="2">
        <v>5020</v>
      </c>
      <c r="DG237" s="2">
        <v>5120</v>
      </c>
      <c r="DH237" s="2">
        <v>5500</v>
      </c>
      <c r="DI237" s="2">
        <v>5540</v>
      </c>
      <c r="DJ237" s="2">
        <v>5390</v>
      </c>
      <c r="DK237" s="2">
        <v>5310</v>
      </c>
      <c r="DL237" s="2">
        <v>5250</v>
      </c>
      <c r="DM237" s="2">
        <v>5440</v>
      </c>
      <c r="DN237" s="2">
        <v>5330</v>
      </c>
      <c r="DO237" s="2">
        <v>5240</v>
      </c>
      <c r="DP237" s="2">
        <v>5070</v>
      </c>
      <c r="DQ237" s="2">
        <v>5010</v>
      </c>
      <c r="DR237" s="2">
        <v>4985</v>
      </c>
      <c r="DS237" s="2">
        <v>5210</v>
      </c>
      <c r="DT237" s="2">
        <v>5020</v>
      </c>
      <c r="DU237" s="2">
        <v>4920</v>
      </c>
      <c r="DV237" s="2">
        <v>4880</v>
      </c>
      <c r="DW237" s="2">
        <v>5090</v>
      </c>
      <c r="DX237" s="2">
        <v>5040</v>
      </c>
      <c r="DY237" s="2">
        <v>5300</v>
      </c>
      <c r="DZ237" s="2">
        <v>5290</v>
      </c>
      <c r="EA237" s="2">
        <v>5460</v>
      </c>
      <c r="EB237" s="2">
        <v>5470</v>
      </c>
      <c r="EC237" s="2">
        <v>5570</v>
      </c>
      <c r="ED237" s="2">
        <v>5600</v>
      </c>
      <c r="EE237" s="2">
        <v>5710</v>
      </c>
      <c r="EF237" s="2">
        <v>5580</v>
      </c>
      <c r="EG237" s="2">
        <v>5530</v>
      </c>
      <c r="EH237" s="2">
        <v>5570</v>
      </c>
      <c r="EI237" s="2">
        <v>5700</v>
      </c>
      <c r="EJ237" s="2">
        <v>5770</v>
      </c>
      <c r="EK237" s="2">
        <v>5740</v>
      </c>
      <c r="EL237" s="2">
        <v>5920</v>
      </c>
      <c r="EM237" s="2">
        <v>5930</v>
      </c>
      <c r="EN237" s="2">
        <v>6100</v>
      </c>
      <c r="EO237" s="2">
        <v>6070</v>
      </c>
      <c r="EP237" s="2">
        <v>6010</v>
      </c>
      <c r="EQ237" s="2">
        <v>6010</v>
      </c>
      <c r="ER237" s="2">
        <v>5980</v>
      </c>
      <c r="ES237" s="2">
        <v>6000</v>
      </c>
      <c r="ET237" s="2">
        <v>6210</v>
      </c>
      <c r="EU237" s="2">
        <v>6270</v>
      </c>
      <c r="EV237" s="2">
        <v>6330</v>
      </c>
      <c r="EW237" s="2">
        <v>6300</v>
      </c>
      <c r="EX237" s="2">
        <v>6320</v>
      </c>
      <c r="EY237" s="2">
        <v>6260</v>
      </c>
      <c r="EZ237" s="2">
        <v>6200</v>
      </c>
      <c r="FA237" s="2">
        <v>6270</v>
      </c>
      <c r="FB237" s="2">
        <v>6250</v>
      </c>
      <c r="FC237" s="2">
        <v>6260</v>
      </c>
      <c r="FD237" s="2">
        <v>6390</v>
      </c>
      <c r="FE237" s="2">
        <v>6560</v>
      </c>
      <c r="FF237" s="2">
        <v>6600</v>
      </c>
      <c r="FG237" s="2">
        <v>6560</v>
      </c>
      <c r="FH237" s="2">
        <v>6670</v>
      </c>
      <c r="FI237" s="2">
        <v>6570</v>
      </c>
      <c r="FJ237" s="2">
        <v>6580</v>
      </c>
      <c r="FK237" s="2">
        <v>6730</v>
      </c>
      <c r="FL237" s="2">
        <v>6910</v>
      </c>
      <c r="FM237" s="2">
        <v>6850</v>
      </c>
      <c r="FN237" s="2">
        <v>6880</v>
      </c>
      <c r="FO237" s="2">
        <v>6920</v>
      </c>
      <c r="FP237" s="2">
        <v>7100</v>
      </c>
      <c r="FQ237" s="2">
        <v>7110</v>
      </c>
      <c r="FR237" s="2">
        <v>6960</v>
      </c>
      <c r="FS237" s="2">
        <v>6990</v>
      </c>
      <c r="FT237" s="2">
        <v>6790</v>
      </c>
      <c r="FU237" s="2">
        <v>6850</v>
      </c>
      <c r="FV237" s="2">
        <v>6830</v>
      </c>
      <c r="FW237" s="2">
        <v>6920</v>
      </c>
      <c r="FX237" s="2">
        <v>7120</v>
      </c>
      <c r="FY237" s="2">
        <v>7050</v>
      </c>
      <c r="FZ237" s="2">
        <v>7100</v>
      </c>
      <c r="GA237" s="2">
        <v>7200</v>
      </c>
      <c r="GB237" s="2">
        <v>7350</v>
      </c>
      <c r="GC237" s="2">
        <v>7270</v>
      </c>
      <c r="GD237" s="2">
        <v>7390</v>
      </c>
      <c r="GE237" s="2">
        <v>7530</v>
      </c>
      <c r="GF237" s="2">
        <v>7390</v>
      </c>
      <c r="GG237" s="2">
        <v>7380</v>
      </c>
      <c r="GH237" s="2">
        <v>7350</v>
      </c>
      <c r="GI237" s="2">
        <v>7260</v>
      </c>
      <c r="GJ237" s="2">
        <v>7290</v>
      </c>
      <c r="GK237" s="2">
        <v>7570</v>
      </c>
      <c r="GL237" s="2">
        <v>7790</v>
      </c>
      <c r="GM237" s="2">
        <v>7680</v>
      </c>
      <c r="GN237" s="2">
        <v>7810</v>
      </c>
      <c r="GO237" s="2">
        <v>7740</v>
      </c>
      <c r="GP237" s="2">
        <v>7420</v>
      </c>
      <c r="GQ237" s="2">
        <v>7140</v>
      </c>
      <c r="GR237" s="2">
        <v>7070</v>
      </c>
      <c r="GS237" s="2">
        <v>7160</v>
      </c>
      <c r="GT237" s="2">
        <v>7130</v>
      </c>
      <c r="GU237" s="2">
        <v>7250</v>
      </c>
      <c r="GV237" s="2">
        <v>7410</v>
      </c>
      <c r="GW237" s="2">
        <v>7400</v>
      </c>
      <c r="GX237" s="2">
        <v>7430</v>
      </c>
      <c r="GY237" s="2">
        <v>7600</v>
      </c>
      <c r="GZ237" s="2">
        <v>7310</v>
      </c>
      <c r="HA237" s="2">
        <v>6980</v>
      </c>
      <c r="HB237" s="2">
        <v>6950</v>
      </c>
      <c r="HC237" s="2">
        <v>7210</v>
      </c>
      <c r="HD237" s="2">
        <v>7450</v>
      </c>
      <c r="HE237" s="2">
        <v>7470</v>
      </c>
      <c r="HF237" s="2">
        <v>7550</v>
      </c>
      <c r="HG237" s="2">
        <v>7670</v>
      </c>
      <c r="HH237" s="2">
        <v>7750</v>
      </c>
      <c r="HI237" s="2">
        <v>7980</v>
      </c>
      <c r="HJ237" s="2">
        <v>7940</v>
      </c>
      <c r="HK237" s="2">
        <v>7890</v>
      </c>
      <c r="HL237" s="2">
        <v>7840</v>
      </c>
      <c r="HM237" s="2">
        <v>7900</v>
      </c>
      <c r="HN237" s="2">
        <v>8020</v>
      </c>
      <c r="HO237" s="2">
        <v>7910</v>
      </c>
      <c r="HP237" s="2">
        <v>7830</v>
      </c>
      <c r="HQ237" s="2">
        <v>7850</v>
      </c>
      <c r="HR237" s="2">
        <v>7710</v>
      </c>
      <c r="HS237" s="2">
        <v>7580</v>
      </c>
      <c r="HT237" s="2">
        <v>7590</v>
      </c>
      <c r="HU237" s="2">
        <v>7590</v>
      </c>
      <c r="HV237" s="2">
        <v>7730</v>
      </c>
      <c r="HW237" s="2">
        <v>7700</v>
      </c>
      <c r="HX237" s="2">
        <v>7540</v>
      </c>
      <c r="HY237" s="2">
        <v>7490</v>
      </c>
      <c r="HZ237" s="2">
        <v>7540</v>
      </c>
      <c r="IA237" s="2">
        <v>7820</v>
      </c>
      <c r="IB237" s="2">
        <v>7890</v>
      </c>
      <c r="IC237" s="2">
        <v>7820</v>
      </c>
      <c r="ID237" s="2">
        <v>7420</v>
      </c>
      <c r="IE237" s="2">
        <v>7410</v>
      </c>
      <c r="IF237" s="2">
        <v>7720</v>
      </c>
      <c r="IG237" s="2">
        <v>7570</v>
      </c>
      <c r="IH237" s="2">
        <v>7630</v>
      </c>
      <c r="II237" s="2">
        <v>7710</v>
      </c>
      <c r="IJ237" s="2">
        <v>7520</v>
      </c>
      <c r="IK237" s="2">
        <v>7370</v>
      </c>
      <c r="IL237" s="2">
        <v>7420</v>
      </c>
      <c r="IM237" s="2">
        <v>7390</v>
      </c>
      <c r="IN237" s="2">
        <v>7220</v>
      </c>
      <c r="IO237" s="2">
        <v>7240</v>
      </c>
      <c r="IP237" s="2">
        <v>6820</v>
      </c>
      <c r="IQ237" s="2">
        <v>6680</v>
      </c>
      <c r="IR237" s="2">
        <v>8000</v>
      </c>
      <c r="IS237" s="2">
        <v>7790</v>
      </c>
      <c r="IT237" s="2">
        <v>7670</v>
      </c>
    </row>
    <row r="238" spans="1:254">
      <c r="A238" s="62" t="s">
        <v>451</v>
      </c>
      <c r="B238" s="1" t="inlineStr">
        <is>
          <t>ＴＯＡ</t>
        </is>
      </c>
      <c r="C238" s="1">
        <v>1663</v>
      </c>
      <c r="E238" s="2">
        <v>1636</v>
      </c>
      <c r="F238" s="2">
        <v>1630</v>
      </c>
      <c r="G238" s="2">
        <v>1592</v>
      </c>
      <c r="H238" s="2">
        <v>1582</v>
      </c>
      <c r="I238" s="2">
        <v>1615</v>
      </c>
      <c r="J238" s="2">
        <v>1623</v>
      </c>
      <c r="K238" s="2">
        <v>1617</v>
      </c>
      <c r="L238" s="2">
        <v>1620</v>
      </c>
      <c r="M238" s="2">
        <v>1614</v>
      </c>
      <c r="N238" s="2">
        <v>1601</v>
      </c>
      <c r="O238" s="2">
        <v>1606</v>
      </c>
      <c r="P238" s="2">
        <v>1606</v>
      </c>
      <c r="Q238" s="2">
        <v>1584</v>
      </c>
      <c r="R238" s="2">
        <v>1561</v>
      </c>
      <c r="S238" s="2">
        <v>1585</v>
      </c>
      <c r="T238" s="2">
        <v>1599</v>
      </c>
      <c r="U238" s="2">
        <v>1590</v>
      </c>
      <c r="V238" s="2">
        <v>1583</v>
      </c>
      <c r="W238" s="2">
        <v>1605</v>
      </c>
      <c r="X238" s="2">
        <v>1615</v>
      </c>
      <c r="Y238" s="2">
        <v>1632</v>
      </c>
      <c r="Z238" s="2">
        <v>1630</v>
      </c>
      <c r="AA238" s="2">
        <v>1605</v>
      </c>
      <c r="AB238" s="2">
        <v>1579</v>
      </c>
      <c r="AC238" s="2">
        <v>1551</v>
      </c>
      <c r="AD238" s="2">
        <v>1550</v>
      </c>
      <c r="AE238" s="2">
        <v>1559</v>
      </c>
      <c r="AF238" s="2">
        <v>1564</v>
      </c>
      <c r="AG238" s="2">
        <v>1557</v>
      </c>
      <c r="AH238" s="2">
        <v>1568</v>
      </c>
      <c r="AI238" s="2">
        <v>1554</v>
      </c>
      <c r="AJ238" s="2">
        <v>1552</v>
      </c>
      <c r="AK238" s="2">
        <v>1551</v>
      </c>
      <c r="AL238" s="2">
        <v>1560</v>
      </c>
      <c r="AM238" s="2">
        <v>1556</v>
      </c>
      <c r="AN238" s="2">
        <v>1563</v>
      </c>
      <c r="AO238" s="2">
        <v>1551</v>
      </c>
      <c r="AP238" s="2">
        <v>1566</v>
      </c>
      <c r="AQ238" s="2">
        <v>1546</v>
      </c>
      <c r="AR238" s="2">
        <v>1527</v>
      </c>
      <c r="AS238" s="2">
        <v>1548</v>
      </c>
      <c r="AT238" s="2">
        <v>1554</v>
      </c>
      <c r="AU238" s="2">
        <v>1533</v>
      </c>
      <c r="AV238" s="2">
        <v>1547</v>
      </c>
      <c r="AW238" s="2">
        <v>1533</v>
      </c>
      <c r="AX238" s="2">
        <v>1536</v>
      </c>
      <c r="AY238" s="2">
        <v>1522</v>
      </c>
      <c r="AZ238" s="2">
        <v>1534</v>
      </c>
      <c r="BA238" s="2">
        <v>1535</v>
      </c>
      <c r="BB238" s="2">
        <v>1514</v>
      </c>
      <c r="BC238" s="2">
        <v>1530</v>
      </c>
      <c r="BD238" s="2">
        <v>1544</v>
      </c>
      <c r="BE238" s="2">
        <v>1557</v>
      </c>
      <c r="BF238" s="2">
        <v>1530</v>
      </c>
      <c r="BG238" s="2">
        <v>1525</v>
      </c>
      <c r="BH238" s="2">
        <v>1512</v>
      </c>
      <c r="BI238" s="2">
        <v>1577</v>
      </c>
      <c r="BJ238" s="2">
        <v>1567</v>
      </c>
      <c r="BK238" s="2">
        <v>1584</v>
      </c>
      <c r="BL238" s="2">
        <v>1562</v>
      </c>
      <c r="BM238" s="2">
        <v>1554</v>
      </c>
      <c r="BN238" s="2">
        <v>1555</v>
      </c>
      <c r="BO238" s="2">
        <v>1566</v>
      </c>
      <c r="BP238" s="2">
        <v>1565</v>
      </c>
      <c r="BQ238" s="2">
        <v>1760</v>
      </c>
      <c r="BR238" s="2">
        <v>1707</v>
      </c>
      <c r="BS238" s="2">
        <v>1702</v>
      </c>
      <c r="BT238" s="2">
        <v>1699</v>
      </c>
      <c r="BU238" s="2">
        <v>1700</v>
      </c>
      <c r="BV238" s="2">
        <v>1713</v>
      </c>
      <c r="BW238" s="2">
        <v>1725</v>
      </c>
      <c r="BX238" s="2">
        <v>1752</v>
      </c>
      <c r="BY238" s="2">
        <v>1759</v>
      </c>
      <c r="BZ238" s="2">
        <v>1769</v>
      </c>
      <c r="CA238" s="2">
        <v>1774</v>
      </c>
      <c r="CB238" s="2">
        <v>1770</v>
      </c>
      <c r="CC238" s="2">
        <v>1768</v>
      </c>
      <c r="CD238" s="2">
        <v>1774</v>
      </c>
      <c r="CE238" s="2">
        <v>1782</v>
      </c>
      <c r="CF238" s="2">
        <v>1803</v>
      </c>
      <c r="CG238" s="2">
        <v>1813</v>
      </c>
      <c r="CH238" s="2">
        <v>1817</v>
      </c>
      <c r="CI238" s="2">
        <v>1801</v>
      </c>
      <c r="CJ238" s="2">
        <v>1765</v>
      </c>
      <c r="CK238" s="2">
        <v>1785</v>
      </c>
      <c r="CL238" s="2">
        <v>1776</v>
      </c>
      <c r="CM238" s="2">
        <v>1766</v>
      </c>
      <c r="CN238" s="2">
        <v>1741</v>
      </c>
      <c r="CO238" s="2">
        <v>1773</v>
      </c>
      <c r="CP238" s="2">
        <v>1871</v>
      </c>
      <c r="CQ238" s="2">
        <v>1857</v>
      </c>
      <c r="CR238" s="2">
        <v>1854</v>
      </c>
      <c r="CS238" s="2">
        <v>1805</v>
      </c>
      <c r="CT238" s="2">
        <v>1753</v>
      </c>
      <c r="CU238" s="2">
        <v>1801</v>
      </c>
      <c r="CV238" s="2">
        <v>1750</v>
      </c>
      <c r="CW238" s="2">
        <v>1727</v>
      </c>
      <c r="CX238" s="2">
        <v>1721</v>
      </c>
      <c r="CY238" s="2">
        <v>1736</v>
      </c>
      <c r="CZ238" s="2">
        <v>1748</v>
      </c>
      <c r="DA238" s="2">
        <v>1793</v>
      </c>
      <c r="DB238" s="2">
        <v>1741</v>
      </c>
      <c r="DC238" s="2">
        <v>1687</v>
      </c>
      <c r="DD238" s="2">
        <v>1743</v>
      </c>
      <c r="DE238" s="2">
        <v>1773</v>
      </c>
      <c r="DF238" s="2">
        <v>1694</v>
      </c>
      <c r="DG238" s="2">
        <v>1790</v>
      </c>
      <c r="DH238" s="2">
        <v>1793</v>
      </c>
      <c r="DI238" s="2">
        <v>1800</v>
      </c>
      <c r="DJ238" s="2">
        <v>1797</v>
      </c>
      <c r="DK238" s="2">
        <v>1806</v>
      </c>
      <c r="DL238" s="2">
        <v>1782</v>
      </c>
      <c r="DM238" s="2">
        <v>1782</v>
      </c>
      <c r="DN238" s="2">
        <v>1787</v>
      </c>
      <c r="DO238" s="2">
        <v>1806</v>
      </c>
      <c r="DP238" s="2">
        <v>1796</v>
      </c>
      <c r="DQ238" s="2">
        <v>1780</v>
      </c>
      <c r="DR238" s="2">
        <v>1806</v>
      </c>
      <c r="DS238" s="2">
        <v>1832</v>
      </c>
      <c r="DT238" s="2">
        <v>1820</v>
      </c>
      <c r="DU238" s="2">
        <v>1802</v>
      </c>
      <c r="DV238" s="2">
        <v>1760</v>
      </c>
      <c r="DW238" s="2">
        <v>1741</v>
      </c>
      <c r="DX238" s="2">
        <v>1687</v>
      </c>
      <c r="DY238" s="2">
        <v>1645</v>
      </c>
      <c r="DZ238" s="2">
        <v>1643</v>
      </c>
      <c r="EA238" s="2">
        <v>1642</v>
      </c>
      <c r="EB238" s="2">
        <v>1615</v>
      </c>
      <c r="EC238" s="2">
        <v>1624</v>
      </c>
      <c r="ED238" s="2">
        <v>1646</v>
      </c>
      <c r="EE238" s="2">
        <v>1655</v>
      </c>
      <c r="EF238" s="2">
        <v>1672</v>
      </c>
      <c r="EG238" s="2">
        <v>1671</v>
      </c>
      <c r="EH238" s="2">
        <v>1642</v>
      </c>
      <c r="EI238" s="2">
        <v>1667</v>
      </c>
      <c r="EJ238" s="2">
        <v>1680</v>
      </c>
      <c r="EK238" s="2">
        <v>1683</v>
      </c>
      <c r="EL238" s="2">
        <v>1673</v>
      </c>
      <c r="EM238" s="2">
        <v>1650</v>
      </c>
      <c r="EN238" s="2">
        <v>1628</v>
      </c>
      <c r="EO238" s="2">
        <v>1603</v>
      </c>
      <c r="EP238" s="2">
        <v>1612</v>
      </c>
      <c r="EQ238" s="2">
        <v>1609</v>
      </c>
      <c r="ER238" s="2">
        <v>1605</v>
      </c>
      <c r="ES238" s="2">
        <v>1601</v>
      </c>
      <c r="ET238" s="2">
        <v>1601</v>
      </c>
      <c r="EU238" s="2">
        <v>1600</v>
      </c>
      <c r="EV238" s="2">
        <v>1587</v>
      </c>
      <c r="EW238" s="2">
        <v>1585</v>
      </c>
      <c r="EX238" s="2">
        <v>1569</v>
      </c>
      <c r="EY238" s="2">
        <v>1599</v>
      </c>
      <c r="EZ238" s="2">
        <v>1598</v>
      </c>
      <c r="FA238" s="2">
        <v>1579</v>
      </c>
      <c r="FB238" s="2">
        <v>1571</v>
      </c>
      <c r="FC238" s="2">
        <v>1576</v>
      </c>
      <c r="FD238" s="2">
        <v>1554</v>
      </c>
      <c r="FE238" s="2">
        <v>1545</v>
      </c>
      <c r="FF238" s="2">
        <v>1556</v>
      </c>
      <c r="FG238" s="2">
        <v>1540</v>
      </c>
      <c r="FH238" s="2">
        <v>1559</v>
      </c>
      <c r="FI238" s="2">
        <v>1540</v>
      </c>
      <c r="FJ238" s="2">
        <v>1652</v>
      </c>
      <c r="FK238" s="2">
        <v>1645</v>
      </c>
      <c r="FL238" s="2">
        <v>1660</v>
      </c>
      <c r="FM238" s="2">
        <v>1657</v>
      </c>
      <c r="FN238" s="2">
        <v>1663</v>
      </c>
      <c r="FO238" s="2">
        <v>1666</v>
      </c>
      <c r="FP238" s="2">
        <v>1678</v>
      </c>
      <c r="FQ238" s="2">
        <v>1695</v>
      </c>
      <c r="FR238" s="2">
        <v>1688</v>
      </c>
      <c r="FS238" s="2">
        <v>1671</v>
      </c>
      <c r="FT238" s="2">
        <v>1657</v>
      </c>
      <c r="FU238" s="2">
        <v>1660</v>
      </c>
      <c r="FV238" s="2">
        <v>1653</v>
      </c>
      <c r="FW238" s="2">
        <v>1673</v>
      </c>
      <c r="FX238" s="2">
        <v>1675</v>
      </c>
      <c r="FY238" s="2">
        <v>1650</v>
      </c>
      <c r="FZ238" s="2">
        <v>1668</v>
      </c>
      <c r="GA238" s="2">
        <v>1700</v>
      </c>
      <c r="GB238" s="2">
        <v>1695</v>
      </c>
      <c r="GC238" s="2">
        <v>1696</v>
      </c>
      <c r="GD238" s="2">
        <v>1686</v>
      </c>
      <c r="GE238" s="2">
        <v>1661</v>
      </c>
      <c r="GF238" s="2">
        <v>1613</v>
      </c>
      <c r="GG238" s="2">
        <v>1272</v>
      </c>
      <c r="GH238" s="2">
        <v>1240</v>
      </c>
      <c r="GI238" s="2">
        <v>1225</v>
      </c>
      <c r="GJ238" s="2">
        <v>1222</v>
      </c>
      <c r="GK238" s="2">
        <v>1298</v>
      </c>
      <c r="GL238" s="2">
        <v>1330</v>
      </c>
      <c r="GM238" s="2">
        <v>1332</v>
      </c>
      <c r="GN238" s="2">
        <v>1328</v>
      </c>
      <c r="GO238" s="2">
        <v>1305</v>
      </c>
      <c r="GP238" s="2">
        <v>1316</v>
      </c>
      <c r="GQ238" s="2">
        <v>1305</v>
      </c>
      <c r="GR238" s="2">
        <v>1278</v>
      </c>
      <c r="GS238" s="2">
        <v>1288</v>
      </c>
      <c r="GT238" s="2">
        <v>1241</v>
      </c>
      <c r="GU238" s="2">
        <v>1237</v>
      </c>
      <c r="GV238" s="2">
        <v>1274</v>
      </c>
      <c r="GW238" s="2">
        <v>1276</v>
      </c>
      <c r="GX238" s="2">
        <v>1286</v>
      </c>
      <c r="GY238" s="2">
        <v>1279</v>
      </c>
      <c r="GZ238" s="2">
        <v>1266</v>
      </c>
      <c r="HA238" s="2">
        <v>1230</v>
      </c>
      <c r="HB238" s="2">
        <v>1196</v>
      </c>
      <c r="HC238" s="2">
        <v>1174</v>
      </c>
      <c r="HD238" s="2">
        <v>1193</v>
      </c>
      <c r="HE238" s="2">
        <v>1186</v>
      </c>
      <c r="HF238" s="2">
        <v>1200</v>
      </c>
      <c r="HG238" s="2">
        <v>1196</v>
      </c>
      <c r="HH238" s="2">
        <v>1187</v>
      </c>
      <c r="HI238" s="2">
        <v>1177</v>
      </c>
      <c r="HJ238" s="2">
        <v>1165</v>
      </c>
      <c r="HK238" s="2">
        <v>1183</v>
      </c>
      <c r="HL238" s="2">
        <v>1177</v>
      </c>
      <c r="HM238" s="2">
        <v>1190</v>
      </c>
      <c r="HN238" s="2">
        <v>1193</v>
      </c>
      <c r="HO238" s="2">
        <v>1183</v>
      </c>
      <c r="HP238" s="2">
        <v>1174</v>
      </c>
      <c r="HQ238" s="2">
        <v>1158</v>
      </c>
      <c r="HR238" s="2">
        <v>1154</v>
      </c>
      <c r="HS238" s="2">
        <v>1156</v>
      </c>
      <c r="HT238" s="2">
        <v>1140</v>
      </c>
      <c r="HU238" s="2">
        <v>1139</v>
      </c>
      <c r="HV238" s="2">
        <v>1140</v>
      </c>
      <c r="HW238" s="2">
        <v>1146</v>
      </c>
      <c r="HX238" s="2">
        <v>1144</v>
      </c>
      <c r="HY238" s="2">
        <v>1139</v>
      </c>
      <c r="HZ238" s="2">
        <v>1131</v>
      </c>
      <c r="IA238" s="2">
        <v>1131</v>
      </c>
      <c r="IB238" s="2">
        <v>1128</v>
      </c>
      <c r="IC238" s="2">
        <v>1125</v>
      </c>
      <c r="ID238" s="2">
        <v>1131</v>
      </c>
      <c r="IE238" s="2">
        <v>1136</v>
      </c>
      <c r="IF238" s="2">
        <v>1119</v>
      </c>
      <c r="IG238" s="2">
        <v>1108</v>
      </c>
      <c r="IH238" s="2">
        <v>1101</v>
      </c>
      <c r="II238" s="2">
        <v>1106</v>
      </c>
      <c r="IJ238" s="2">
        <v>1101</v>
      </c>
      <c r="IK238" s="2">
        <v>1108</v>
      </c>
      <c r="IL238" s="2">
        <v>1115</v>
      </c>
      <c r="IM238" s="2">
        <v>1103</v>
      </c>
      <c r="IN238" s="2">
        <v>1100</v>
      </c>
      <c r="IO238" s="2">
        <v>1090</v>
      </c>
      <c r="IP238" s="2">
        <v>1035</v>
      </c>
      <c r="IQ238" s="2">
        <v>1039</v>
      </c>
      <c r="IR238" s="2">
        <v>1035</v>
      </c>
      <c r="IS238" s="2">
        <v>1022</v>
      </c>
      <c r="IT238" s="2">
        <v>1022</v>
      </c>
    </row>
    <row r="239" spans="1:254">
      <c r="A239" s="62" t="s">
        <v>452</v>
      </c>
      <c r="B239" s="1" t="inlineStr">
        <is>
          <t>ユーザーローカル</t>
        </is>
      </c>
      <c r="C239" s="1">
        <v>1530</v>
      </c>
      <c r="E239" s="2">
        <v>1833</v>
      </c>
      <c r="F239" s="2">
        <v>1809</v>
      </c>
      <c r="G239" s="2">
        <v>1799</v>
      </c>
      <c r="H239" s="2">
        <v>1762</v>
      </c>
      <c r="I239" s="2">
        <v>1770</v>
      </c>
      <c r="J239" s="2">
        <v>1776</v>
      </c>
      <c r="K239" s="2">
        <v>1759</v>
      </c>
      <c r="L239" s="2">
        <v>1779</v>
      </c>
      <c r="M239" s="2">
        <v>1727</v>
      </c>
      <c r="N239" s="2">
        <v>1692</v>
      </c>
      <c r="O239" s="2">
        <v>1712</v>
      </c>
      <c r="P239" s="2">
        <v>1774</v>
      </c>
      <c r="Q239" s="2">
        <v>1781</v>
      </c>
      <c r="R239" s="2">
        <v>1761</v>
      </c>
      <c r="S239" s="2">
        <v>1814</v>
      </c>
      <c r="T239" s="2">
        <v>1772</v>
      </c>
      <c r="U239" s="2">
        <v>1793</v>
      </c>
      <c r="V239" s="2">
        <v>1776</v>
      </c>
      <c r="W239" s="2">
        <v>1760</v>
      </c>
      <c r="X239" s="2">
        <v>1732</v>
      </c>
      <c r="Y239" s="2">
        <v>1759</v>
      </c>
      <c r="Z239" s="2">
        <v>1762</v>
      </c>
      <c r="AA239" s="2">
        <v>1770</v>
      </c>
      <c r="AB239" s="2">
        <v>1727</v>
      </c>
      <c r="AC239" s="2">
        <v>1707</v>
      </c>
      <c r="AD239" s="2">
        <v>1620</v>
      </c>
      <c r="AE239" s="2">
        <v>1605</v>
      </c>
      <c r="AF239" s="2">
        <v>1578</v>
      </c>
      <c r="AG239" s="2">
        <v>1587</v>
      </c>
      <c r="AH239" s="2">
        <v>1646</v>
      </c>
      <c r="AI239" s="2">
        <v>1680</v>
      </c>
      <c r="AJ239" s="2">
        <v>1685</v>
      </c>
      <c r="AK239" s="2">
        <v>1726</v>
      </c>
      <c r="AL239" s="2">
        <v>1725</v>
      </c>
      <c r="AM239" s="2">
        <v>1782</v>
      </c>
      <c r="AN239" s="2">
        <v>1763</v>
      </c>
      <c r="AO239" s="2">
        <v>1755</v>
      </c>
      <c r="AP239" s="2">
        <v>1760</v>
      </c>
      <c r="AQ239" s="2">
        <v>1746</v>
      </c>
      <c r="AR239" s="2">
        <v>1728</v>
      </c>
      <c r="AS239" s="2">
        <v>1777</v>
      </c>
      <c r="AT239" s="2">
        <v>1789</v>
      </c>
      <c r="AU239" s="2">
        <v>1811</v>
      </c>
      <c r="AV239" s="2">
        <v>1836</v>
      </c>
      <c r="AW239" s="2">
        <v>1795</v>
      </c>
      <c r="AX239" s="2">
        <v>1772</v>
      </c>
      <c r="AY239" s="2">
        <v>1772</v>
      </c>
      <c r="AZ239" s="2">
        <v>1750</v>
      </c>
      <c r="BA239" s="2">
        <v>1697</v>
      </c>
      <c r="BB239" s="2">
        <v>1652</v>
      </c>
      <c r="BC239" s="2">
        <v>1689</v>
      </c>
      <c r="BD239" s="2">
        <v>1690</v>
      </c>
      <c r="BE239" s="2">
        <v>1711</v>
      </c>
      <c r="BF239" s="2">
        <v>1755</v>
      </c>
      <c r="BG239" s="2">
        <v>1746</v>
      </c>
      <c r="BH239" s="2">
        <v>1719</v>
      </c>
      <c r="BI239" s="2">
        <v>1709</v>
      </c>
      <c r="BJ239" s="2">
        <v>1693</v>
      </c>
      <c r="BK239" s="2">
        <v>1679</v>
      </c>
      <c r="BL239" s="2">
        <v>1691</v>
      </c>
      <c r="BM239" s="2">
        <v>1721</v>
      </c>
      <c r="BN239" s="2">
        <v>1723</v>
      </c>
      <c r="BO239" s="2">
        <v>1786</v>
      </c>
      <c r="BP239" s="2">
        <v>1723</v>
      </c>
      <c r="BQ239" s="2">
        <v>1576</v>
      </c>
      <c r="BR239" s="2">
        <v>1532</v>
      </c>
      <c r="BS239" s="2">
        <v>1532</v>
      </c>
      <c r="BT239" s="2">
        <v>1540</v>
      </c>
      <c r="BU239" s="2">
        <v>1547</v>
      </c>
      <c r="BV239" s="2">
        <v>1554</v>
      </c>
      <c r="BW239" s="2">
        <v>1555</v>
      </c>
      <c r="BX239" s="2">
        <v>1586</v>
      </c>
      <c r="BY239" s="2">
        <v>1569</v>
      </c>
      <c r="BZ239" s="2">
        <v>1556</v>
      </c>
      <c r="CA239" s="2">
        <v>1567</v>
      </c>
      <c r="CB239" s="2">
        <v>1554</v>
      </c>
      <c r="CC239" s="2">
        <v>1495</v>
      </c>
      <c r="CD239" s="2">
        <v>1452</v>
      </c>
      <c r="CE239" s="2">
        <v>1428</v>
      </c>
      <c r="CF239" s="2">
        <v>1448</v>
      </c>
      <c r="CG239" s="2">
        <v>1490</v>
      </c>
      <c r="CH239" s="2">
        <v>1495</v>
      </c>
      <c r="CI239" s="2">
        <v>1456</v>
      </c>
      <c r="CJ239" s="2">
        <v>1451</v>
      </c>
      <c r="CK239" s="2">
        <v>1451</v>
      </c>
      <c r="CL239" s="2">
        <v>1432</v>
      </c>
      <c r="CM239" s="2">
        <v>1435</v>
      </c>
      <c r="CN239" s="2">
        <v>1380</v>
      </c>
      <c r="CO239" s="2">
        <v>1350</v>
      </c>
      <c r="CP239" s="2">
        <v>1420</v>
      </c>
      <c r="CQ239" s="2">
        <v>1419</v>
      </c>
      <c r="CR239" s="2">
        <v>1466</v>
      </c>
      <c r="CS239" s="2">
        <v>1440</v>
      </c>
      <c r="CT239" s="2">
        <v>1419</v>
      </c>
      <c r="CU239" s="2">
        <v>1473</v>
      </c>
      <c r="CV239" s="2">
        <v>1517</v>
      </c>
      <c r="CW239" s="2">
        <v>1511</v>
      </c>
      <c r="CX239" s="2">
        <v>1520</v>
      </c>
      <c r="CY239" s="2">
        <v>1524</v>
      </c>
      <c r="CZ239" s="2">
        <v>1549</v>
      </c>
      <c r="DA239" s="2">
        <v>1583</v>
      </c>
      <c r="DB239" s="2">
        <v>1548</v>
      </c>
      <c r="DC239" s="2">
        <v>1494</v>
      </c>
      <c r="DD239" s="2">
        <v>1505</v>
      </c>
      <c r="DE239" s="2">
        <v>1497</v>
      </c>
      <c r="DF239" s="2">
        <v>1461</v>
      </c>
      <c r="DG239" s="2">
        <v>1500</v>
      </c>
      <c r="DH239" s="2">
        <v>1561</v>
      </c>
      <c r="DI239" s="2">
        <v>1620</v>
      </c>
      <c r="DJ239" s="2">
        <v>1548</v>
      </c>
      <c r="DK239" s="2">
        <v>1528</v>
      </c>
      <c r="DL239" s="2">
        <v>1518</v>
      </c>
      <c r="DM239" s="2">
        <v>1556</v>
      </c>
      <c r="DN239" s="2">
        <v>1550</v>
      </c>
      <c r="DO239" s="2">
        <v>1544</v>
      </c>
      <c r="DP239" s="2">
        <v>1592</v>
      </c>
      <c r="DQ239" s="2">
        <v>1618</v>
      </c>
      <c r="DR239" s="2">
        <v>1620</v>
      </c>
      <c r="DS239" s="2">
        <v>1732</v>
      </c>
      <c r="DT239" s="2">
        <v>1743</v>
      </c>
      <c r="DU239" s="2">
        <v>1719</v>
      </c>
      <c r="DV239" s="2">
        <v>1719</v>
      </c>
      <c r="DW239" s="2">
        <v>1790</v>
      </c>
      <c r="DX239" s="2">
        <v>1790</v>
      </c>
      <c r="DY239" s="2">
        <v>1825</v>
      </c>
      <c r="DZ239" s="2">
        <v>1819</v>
      </c>
      <c r="EA239" s="2">
        <v>1846</v>
      </c>
      <c r="EB239" s="2">
        <v>1872</v>
      </c>
      <c r="EC239" s="2">
        <v>1908</v>
      </c>
      <c r="ED239" s="2">
        <v>1931</v>
      </c>
      <c r="EE239" s="2">
        <v>1945</v>
      </c>
      <c r="EF239" s="2">
        <v>1969</v>
      </c>
      <c r="EG239" s="2">
        <v>1960</v>
      </c>
      <c r="EH239" s="2">
        <v>1971</v>
      </c>
      <c r="EI239" s="2">
        <v>1983</v>
      </c>
      <c r="EJ239" s="2">
        <v>2014</v>
      </c>
      <c r="EK239" s="2">
        <v>2013</v>
      </c>
      <c r="EL239" s="2">
        <v>1991</v>
      </c>
      <c r="EM239" s="2">
        <v>1971</v>
      </c>
      <c r="EN239" s="2">
        <v>1979</v>
      </c>
      <c r="EO239" s="2">
        <v>1980</v>
      </c>
      <c r="EP239" s="2">
        <v>1961</v>
      </c>
      <c r="EQ239" s="2">
        <v>1945</v>
      </c>
      <c r="ER239" s="2">
        <v>1949</v>
      </c>
      <c r="ES239" s="2">
        <v>1908</v>
      </c>
      <c r="ET239" s="2">
        <v>1922</v>
      </c>
      <c r="EU239" s="2">
        <v>1907</v>
      </c>
      <c r="EV239" s="2">
        <v>1911</v>
      </c>
      <c r="EW239" s="2">
        <v>1918</v>
      </c>
      <c r="EX239" s="2">
        <v>1906</v>
      </c>
      <c r="EY239" s="2">
        <v>1898</v>
      </c>
      <c r="EZ239" s="2">
        <v>1907</v>
      </c>
      <c r="FA239" s="2">
        <v>1912</v>
      </c>
      <c r="FB239" s="2">
        <v>1896</v>
      </c>
      <c r="FC239" s="2">
        <v>1897</v>
      </c>
      <c r="FD239" s="2">
        <v>1895</v>
      </c>
      <c r="FE239" s="2">
        <v>1876</v>
      </c>
      <c r="FF239" s="2">
        <v>1869</v>
      </c>
      <c r="FG239" s="2">
        <v>1865</v>
      </c>
      <c r="FH239" s="2">
        <v>1915</v>
      </c>
      <c r="FI239" s="2">
        <v>1931</v>
      </c>
      <c r="FJ239" s="2">
        <v>1940</v>
      </c>
      <c r="FK239" s="2">
        <v>1905</v>
      </c>
      <c r="FL239" s="2">
        <v>1910</v>
      </c>
      <c r="FM239" s="2">
        <v>1897</v>
      </c>
      <c r="FN239" s="2">
        <v>1905</v>
      </c>
      <c r="FO239" s="2">
        <v>1899</v>
      </c>
      <c r="FP239" s="2">
        <v>1923</v>
      </c>
      <c r="FQ239" s="2">
        <v>1949</v>
      </c>
      <c r="FR239" s="2">
        <v>1952</v>
      </c>
      <c r="FS239" s="2">
        <v>1918</v>
      </c>
      <c r="FT239" s="2">
        <v>1924</v>
      </c>
      <c r="FU239" s="2">
        <v>1945</v>
      </c>
      <c r="FV239" s="2">
        <v>1913</v>
      </c>
      <c r="FW239" s="2">
        <v>1912</v>
      </c>
      <c r="FX239" s="2">
        <v>1927</v>
      </c>
      <c r="FY239" s="2">
        <v>1912</v>
      </c>
      <c r="FZ239" s="2">
        <v>1972</v>
      </c>
      <c r="GA239" s="2">
        <v>1937</v>
      </c>
      <c r="GB239" s="2">
        <v>1925</v>
      </c>
      <c r="GC239" s="2">
        <v>1924</v>
      </c>
      <c r="GD239" s="2">
        <v>1900</v>
      </c>
      <c r="GE239" s="2">
        <v>1901</v>
      </c>
      <c r="GF239" s="2">
        <v>1853</v>
      </c>
      <c r="GG239" s="2">
        <v>1937</v>
      </c>
      <c r="GH239" s="2">
        <v>1930</v>
      </c>
      <c r="GI239" s="2">
        <v>1905</v>
      </c>
      <c r="GJ239" s="2">
        <v>1894</v>
      </c>
      <c r="GK239" s="2">
        <v>1952</v>
      </c>
      <c r="GL239" s="2">
        <v>1966</v>
      </c>
      <c r="GM239" s="2">
        <v>1934</v>
      </c>
      <c r="GN239" s="2">
        <v>1927</v>
      </c>
      <c r="GO239" s="2">
        <v>1953</v>
      </c>
      <c r="GP239" s="2">
        <v>1937</v>
      </c>
      <c r="GQ239" s="2">
        <v>1886</v>
      </c>
      <c r="GR239" s="2">
        <v>1872</v>
      </c>
      <c r="GS239" s="2">
        <v>1925</v>
      </c>
      <c r="GT239" s="2">
        <v>1880</v>
      </c>
      <c r="GU239" s="2">
        <v>1873</v>
      </c>
      <c r="GV239" s="2">
        <v>1955</v>
      </c>
      <c r="GW239" s="2">
        <v>2001</v>
      </c>
      <c r="GX239" s="2">
        <v>2007</v>
      </c>
      <c r="GY239" s="2">
        <v>1993</v>
      </c>
      <c r="GZ239" s="2">
        <v>1970</v>
      </c>
      <c r="HA239" s="2">
        <v>1914</v>
      </c>
      <c r="HB239" s="2">
        <v>1919</v>
      </c>
      <c r="HC239" s="2">
        <v>1958</v>
      </c>
      <c r="HD239" s="2">
        <v>1992</v>
      </c>
      <c r="HE239" s="2">
        <v>1991</v>
      </c>
      <c r="HF239" s="2">
        <v>2017</v>
      </c>
      <c r="HG239" s="2">
        <v>2020</v>
      </c>
      <c r="HH239" s="2">
        <v>2025</v>
      </c>
      <c r="HI239" s="2">
        <v>2048</v>
      </c>
      <c r="HJ239" s="2">
        <v>2032</v>
      </c>
      <c r="HK239" s="2">
        <v>2059</v>
      </c>
      <c r="HL239" s="2">
        <v>2053</v>
      </c>
      <c r="HM239" s="2">
        <v>2027</v>
      </c>
      <c r="HN239" s="2">
        <v>2032</v>
      </c>
      <c r="HO239" s="2">
        <v>2085</v>
      </c>
      <c r="HP239" s="2">
        <v>2084</v>
      </c>
      <c r="HQ239" s="2">
        <v>2072</v>
      </c>
      <c r="HR239" s="2">
        <v>2046</v>
      </c>
      <c r="HS239" s="2">
        <v>1990</v>
      </c>
      <c r="HT239" s="2">
        <v>2014</v>
      </c>
      <c r="HU239" s="2">
        <v>2049</v>
      </c>
      <c r="HV239" s="2">
        <v>2043</v>
      </c>
      <c r="HW239" s="2">
        <v>2068</v>
      </c>
      <c r="HX239" s="2">
        <v>2097</v>
      </c>
      <c r="HY239" s="2">
        <v>2101</v>
      </c>
      <c r="HZ239" s="2">
        <v>2086</v>
      </c>
      <c r="IA239" s="2">
        <v>2115</v>
      </c>
      <c r="IB239" s="2">
        <v>2050</v>
      </c>
      <c r="IC239" s="2">
        <v>2017</v>
      </c>
      <c r="ID239" s="2">
        <v>2038</v>
      </c>
      <c r="IE239" s="2">
        <v>2045</v>
      </c>
      <c r="IF239" s="2">
        <v>2093</v>
      </c>
      <c r="IG239" s="2">
        <v>2090</v>
      </c>
      <c r="IH239" s="2">
        <v>2073</v>
      </c>
      <c r="II239" s="2">
        <v>2055</v>
      </c>
      <c r="IJ239" s="2">
        <v>2041</v>
      </c>
      <c r="IK239" s="2">
        <v>2010</v>
      </c>
      <c r="IL239" s="2">
        <v>2033</v>
      </c>
      <c r="IM239" s="2">
        <v>1976</v>
      </c>
      <c r="IN239" s="2">
        <v>1971</v>
      </c>
      <c r="IO239" s="2">
        <v>1969</v>
      </c>
      <c r="IP239" s="2">
        <v>1905</v>
      </c>
      <c r="IQ239" s="2">
        <v>1909</v>
      </c>
      <c r="IR239" s="2">
        <v>1884</v>
      </c>
      <c r="IS239" s="2">
        <v>1851</v>
      </c>
      <c r="IT239" s="2">
        <v>1840</v>
      </c>
    </row>
    <row r="240" spans="1:254">
      <c r="A240" s="62" t="s">
        <v>453</v>
      </c>
      <c r="B240" s="1" t="inlineStr">
        <is>
          <t>ダイトロン</t>
        </is>
      </c>
      <c r="C240" s="1">
        <v>4040</v>
      </c>
      <c r="E240" s="2">
        <v>4145</v>
      </c>
      <c r="F240" s="2">
        <v>4105</v>
      </c>
      <c r="G240" s="2">
        <v>3805</v>
      </c>
      <c r="H240" s="2">
        <v>3390</v>
      </c>
      <c r="I240" s="2">
        <v>3235</v>
      </c>
      <c r="J240" s="2">
        <v>3030</v>
      </c>
      <c r="K240" s="2">
        <v>3030</v>
      </c>
      <c r="L240" s="2">
        <v>3265</v>
      </c>
      <c r="M240" s="2">
        <v>3410</v>
      </c>
      <c r="N240" s="2">
        <v>3485</v>
      </c>
      <c r="O240" s="2">
        <v>3515</v>
      </c>
      <c r="P240" s="2">
        <v>3430</v>
      </c>
      <c r="Q240" s="2">
        <v>3265</v>
      </c>
      <c r="R240" s="2">
        <v>3205</v>
      </c>
      <c r="S240" s="2">
        <v>3395</v>
      </c>
      <c r="T240" s="2">
        <v>3360</v>
      </c>
      <c r="U240" s="2">
        <v>3290</v>
      </c>
      <c r="V240" s="2">
        <v>3385</v>
      </c>
      <c r="W240" s="2">
        <v>3490</v>
      </c>
      <c r="X240" s="2">
        <v>3440</v>
      </c>
      <c r="Y240" s="2">
        <v>3395</v>
      </c>
      <c r="Z240" s="2">
        <v>3475</v>
      </c>
      <c r="AA240" s="2">
        <v>3560</v>
      </c>
      <c r="AB240" s="2">
        <v>3500</v>
      </c>
      <c r="AC240" s="2">
        <v>3610</v>
      </c>
      <c r="AD240" s="2">
        <v>3700</v>
      </c>
      <c r="AE240" s="2">
        <v>3605</v>
      </c>
      <c r="AF240" s="2">
        <v>3575</v>
      </c>
      <c r="AG240" s="2">
        <v>3645</v>
      </c>
      <c r="AH240" s="2">
        <v>3740</v>
      </c>
      <c r="AI240" s="2">
        <v>3670</v>
      </c>
      <c r="AJ240" s="2">
        <v>3770</v>
      </c>
      <c r="AK240" s="2">
        <v>3890</v>
      </c>
      <c r="AL240" s="2">
        <v>3855</v>
      </c>
      <c r="AM240" s="2">
        <v>3750</v>
      </c>
      <c r="AN240" s="2">
        <v>3525</v>
      </c>
      <c r="AO240" s="2">
        <v>3545</v>
      </c>
      <c r="AP240" s="2">
        <v>3580</v>
      </c>
      <c r="AQ240" s="2">
        <v>3380</v>
      </c>
      <c r="AR240" s="2">
        <v>3260</v>
      </c>
      <c r="AS240" s="2">
        <v>3380</v>
      </c>
      <c r="AT240" s="2">
        <v>3520</v>
      </c>
      <c r="AU240" s="2">
        <v>3490</v>
      </c>
      <c r="AV240" s="2">
        <v>3570</v>
      </c>
      <c r="AW240" s="2">
        <v>3635</v>
      </c>
      <c r="AX240" s="2">
        <v>3585</v>
      </c>
      <c r="AY240" s="2">
        <v>3440</v>
      </c>
      <c r="AZ240" s="2">
        <v>3505</v>
      </c>
      <c r="BA240" s="2">
        <v>3550</v>
      </c>
      <c r="BB240" s="2">
        <v>3425</v>
      </c>
      <c r="BC240" s="2">
        <v>3530</v>
      </c>
      <c r="BD240" s="2">
        <v>3560</v>
      </c>
      <c r="BE240" s="2">
        <v>3585</v>
      </c>
      <c r="BF240" s="2">
        <v>3560</v>
      </c>
      <c r="BG240" s="2">
        <v>3535</v>
      </c>
      <c r="BH240" s="2">
        <v>3415</v>
      </c>
      <c r="BI240" s="2">
        <v>3575</v>
      </c>
      <c r="BJ240" s="2">
        <v>3825</v>
      </c>
      <c r="BK240" s="2">
        <v>3740</v>
      </c>
      <c r="BL240" s="2">
        <v>3915</v>
      </c>
      <c r="BM240" s="2">
        <v>3785</v>
      </c>
      <c r="BN240" s="2">
        <v>3860</v>
      </c>
      <c r="BO240" s="2">
        <v>3805</v>
      </c>
      <c r="BP240" s="2">
        <v>3660</v>
      </c>
      <c r="BQ240" s="2">
        <v>3215</v>
      </c>
      <c r="BR240" s="2">
        <v>2912</v>
      </c>
      <c r="BS240" s="2">
        <v>2854</v>
      </c>
      <c r="BT240" s="2">
        <v>2860</v>
      </c>
      <c r="BU240" s="2">
        <v>2851</v>
      </c>
      <c r="BV240" s="2">
        <v>2848</v>
      </c>
      <c r="BW240" s="2">
        <v>2815</v>
      </c>
      <c r="BX240" s="2">
        <v>2822</v>
      </c>
      <c r="BY240" s="2">
        <v>2862</v>
      </c>
      <c r="BZ240" s="2">
        <v>2833</v>
      </c>
      <c r="CA240" s="2">
        <v>2852</v>
      </c>
      <c r="CB240" s="2">
        <v>2885</v>
      </c>
      <c r="CC240" s="2">
        <v>2868</v>
      </c>
      <c r="CD240" s="2">
        <v>2832</v>
      </c>
      <c r="CE240" s="2">
        <v>2798</v>
      </c>
      <c r="CF240" s="2">
        <v>2775</v>
      </c>
      <c r="CG240" s="2">
        <v>2770</v>
      </c>
      <c r="CH240" s="2">
        <v>2784</v>
      </c>
      <c r="CI240" s="2">
        <v>2686</v>
      </c>
      <c r="CJ240" s="2">
        <v>2709</v>
      </c>
      <c r="CK240" s="2">
        <v>2701</v>
      </c>
      <c r="CL240" s="2">
        <v>2714</v>
      </c>
      <c r="CM240" s="2">
        <v>2731</v>
      </c>
      <c r="CN240" s="2">
        <v>2635</v>
      </c>
      <c r="CO240" s="2">
        <v>2710</v>
      </c>
      <c r="CP240" s="2">
        <v>2794</v>
      </c>
      <c r="CQ240" s="2">
        <v>2837</v>
      </c>
      <c r="CR240" s="2">
        <v>2829</v>
      </c>
      <c r="CS240" s="2">
        <v>2749</v>
      </c>
      <c r="CT240" s="2">
        <v>2688</v>
      </c>
      <c r="CU240" s="2">
        <v>2822</v>
      </c>
      <c r="CV240" s="2">
        <v>2888</v>
      </c>
      <c r="CW240" s="2">
        <v>2845</v>
      </c>
      <c r="CX240" s="2">
        <v>2852</v>
      </c>
      <c r="CY240" s="2">
        <v>2830</v>
      </c>
      <c r="CZ240" s="2">
        <v>2875</v>
      </c>
      <c r="DA240" s="2">
        <v>2900</v>
      </c>
      <c r="DB240" s="2">
        <v>2841</v>
      </c>
      <c r="DC240" s="2">
        <v>2699</v>
      </c>
      <c r="DD240" s="2">
        <v>2827</v>
      </c>
      <c r="DE240" s="2">
        <v>2880</v>
      </c>
      <c r="DF240" s="2">
        <v>2755</v>
      </c>
      <c r="DG240" s="2">
        <v>2880</v>
      </c>
      <c r="DH240" s="2">
        <v>2884</v>
      </c>
      <c r="DI240" s="2">
        <v>2986</v>
      </c>
      <c r="DJ240" s="2">
        <v>2982</v>
      </c>
      <c r="DK240" s="2">
        <v>2918</v>
      </c>
      <c r="DL240" s="2">
        <v>2864</v>
      </c>
      <c r="DM240" s="2">
        <v>2842</v>
      </c>
      <c r="DN240" s="2">
        <v>2840</v>
      </c>
      <c r="DO240" s="2">
        <v>2813</v>
      </c>
      <c r="DP240" s="2">
        <v>2763</v>
      </c>
      <c r="DQ240" s="2">
        <v>2741</v>
      </c>
      <c r="DR240" s="2">
        <v>2714</v>
      </c>
      <c r="DS240" s="2">
        <v>2690</v>
      </c>
      <c r="DT240" s="2">
        <v>2683</v>
      </c>
      <c r="DU240" s="2">
        <v>2634</v>
      </c>
      <c r="DV240" s="2">
        <v>2499</v>
      </c>
      <c r="DW240" s="2">
        <v>2563</v>
      </c>
      <c r="DX240" s="2">
        <v>2550</v>
      </c>
      <c r="DY240" s="2">
        <v>2491</v>
      </c>
      <c r="DZ240" s="2">
        <v>2466</v>
      </c>
      <c r="EA240" s="2">
        <v>2500</v>
      </c>
      <c r="EB240" s="2">
        <v>2495</v>
      </c>
      <c r="EC240" s="2">
        <v>2502</v>
      </c>
      <c r="ED240" s="2">
        <v>2475</v>
      </c>
      <c r="EE240" s="2">
        <v>2482</v>
      </c>
      <c r="EF240" s="2">
        <v>2583</v>
      </c>
      <c r="EG240" s="2">
        <v>2555</v>
      </c>
      <c r="EH240" s="2">
        <v>2500</v>
      </c>
      <c r="EI240" s="2">
        <v>2515</v>
      </c>
      <c r="EJ240" s="2">
        <v>2540</v>
      </c>
      <c r="EK240" s="2">
        <v>2511</v>
      </c>
      <c r="EL240" s="2">
        <v>2516</v>
      </c>
      <c r="EM240" s="2">
        <v>2498</v>
      </c>
      <c r="EN240" s="2">
        <v>2512</v>
      </c>
      <c r="EO240" s="2">
        <v>2475</v>
      </c>
      <c r="EP240" s="2">
        <v>2511</v>
      </c>
      <c r="EQ240" s="2">
        <v>2519</v>
      </c>
      <c r="ER240" s="2">
        <v>2483</v>
      </c>
      <c r="ES240" s="2">
        <v>2438</v>
      </c>
      <c r="ET240" s="2">
        <v>2420</v>
      </c>
      <c r="EU240" s="2">
        <v>2394</v>
      </c>
      <c r="EV240" s="2">
        <v>2435</v>
      </c>
      <c r="EW240" s="2">
        <v>2430</v>
      </c>
      <c r="EX240" s="2">
        <v>2425</v>
      </c>
      <c r="EY240" s="2">
        <v>2425</v>
      </c>
      <c r="EZ240" s="2">
        <v>2415</v>
      </c>
      <c r="FA240" s="2">
        <v>2382.5</v>
      </c>
      <c r="FB240" s="2">
        <v>2367.5</v>
      </c>
      <c r="FC240" s="2">
        <v>2365</v>
      </c>
      <c r="FD240" s="2">
        <v>2395</v>
      </c>
      <c r="FE240" s="2">
        <v>2460</v>
      </c>
      <c r="FF240" s="2">
        <v>2450</v>
      </c>
      <c r="FG240" s="2">
        <v>2405</v>
      </c>
      <c r="FH240" s="2">
        <v>2432.5</v>
      </c>
      <c r="FI240" s="2">
        <v>2407.5</v>
      </c>
      <c r="FJ240" s="2">
        <v>2360</v>
      </c>
      <c r="FK240" s="2">
        <v>2325</v>
      </c>
      <c r="FL240" s="2">
        <v>2302.5</v>
      </c>
      <c r="FM240" s="2">
        <v>2297.5</v>
      </c>
      <c r="FN240" s="2">
        <v>2287.5</v>
      </c>
      <c r="FO240" s="2">
        <v>2315</v>
      </c>
      <c r="FP240" s="2">
        <v>2352.5</v>
      </c>
      <c r="FQ240" s="2">
        <v>2320</v>
      </c>
      <c r="FR240" s="2">
        <v>2302.5</v>
      </c>
      <c r="FS240" s="2">
        <v>2292.5</v>
      </c>
      <c r="FT240" s="2">
        <v>2262.5</v>
      </c>
      <c r="FU240" s="2">
        <v>2292.5</v>
      </c>
      <c r="FV240" s="2">
        <v>2252.5</v>
      </c>
      <c r="FW240" s="2">
        <v>2270</v>
      </c>
      <c r="FX240" s="2">
        <v>2277.5</v>
      </c>
      <c r="FY240" s="2">
        <v>2257.5</v>
      </c>
      <c r="FZ240" s="2">
        <v>2310</v>
      </c>
      <c r="GA240" s="2">
        <v>2287.5</v>
      </c>
      <c r="GB240" s="2">
        <v>2280</v>
      </c>
      <c r="GC240" s="2">
        <v>2252.5</v>
      </c>
      <c r="GD240" s="2">
        <v>2207.5</v>
      </c>
      <c r="GE240" s="2">
        <v>2247.5</v>
      </c>
      <c r="GF240" s="2">
        <v>2190</v>
      </c>
      <c r="GG240" s="2">
        <v>2340</v>
      </c>
      <c r="GH240" s="2">
        <v>2267.5</v>
      </c>
      <c r="GI240" s="2">
        <v>2257.5</v>
      </c>
      <c r="GJ240" s="2">
        <v>2242.5</v>
      </c>
      <c r="GK240" s="2">
        <v>2262.5</v>
      </c>
      <c r="GL240" s="2">
        <v>2280</v>
      </c>
      <c r="GM240" s="2">
        <v>2212.5</v>
      </c>
      <c r="GN240" s="2">
        <v>2202.5</v>
      </c>
      <c r="GO240" s="2">
        <v>2197.5</v>
      </c>
      <c r="GP240" s="2">
        <v>2212.5</v>
      </c>
      <c r="GQ240" s="2">
        <v>2180</v>
      </c>
      <c r="GR240" s="2">
        <v>2155</v>
      </c>
      <c r="GS240" s="2">
        <v>2157.5</v>
      </c>
      <c r="GT240" s="2">
        <v>2127.5</v>
      </c>
      <c r="GU240" s="2">
        <v>2090</v>
      </c>
      <c r="GV240" s="2">
        <v>2132.5</v>
      </c>
      <c r="GW240" s="2">
        <v>2182.5</v>
      </c>
      <c r="GX240" s="2">
        <v>2205</v>
      </c>
      <c r="GY240" s="2">
        <v>2200</v>
      </c>
      <c r="GZ240" s="2">
        <v>2185</v>
      </c>
      <c r="HA240" s="2">
        <v>2132.5</v>
      </c>
      <c r="HB240" s="2">
        <v>2122.5</v>
      </c>
      <c r="HC240" s="2">
        <v>2090</v>
      </c>
      <c r="HD240" s="2">
        <v>2185</v>
      </c>
      <c r="HE240" s="2">
        <v>2177.5</v>
      </c>
      <c r="HF240" s="2">
        <v>2200</v>
      </c>
      <c r="HG240" s="2">
        <v>2205</v>
      </c>
      <c r="HH240" s="2">
        <v>2210</v>
      </c>
      <c r="HI240" s="2">
        <v>2215</v>
      </c>
      <c r="HJ240" s="2">
        <v>2205</v>
      </c>
      <c r="HK240" s="2">
        <v>2215</v>
      </c>
      <c r="HL240" s="2">
        <v>2195</v>
      </c>
      <c r="HM240" s="2">
        <v>2190</v>
      </c>
      <c r="HN240" s="2">
        <v>2172.5</v>
      </c>
      <c r="HO240" s="2">
        <v>2147.5</v>
      </c>
      <c r="HP240" s="2">
        <v>2140</v>
      </c>
      <c r="HQ240" s="2">
        <v>2097.5</v>
      </c>
      <c r="HR240" s="2">
        <v>2080</v>
      </c>
      <c r="HS240" s="2">
        <v>2027.5</v>
      </c>
      <c r="HT240" s="2">
        <v>2020</v>
      </c>
      <c r="HU240" s="2">
        <v>2005</v>
      </c>
      <c r="HV240" s="2">
        <v>2027.5</v>
      </c>
      <c r="HW240" s="2">
        <v>2017.5</v>
      </c>
      <c r="HX240" s="2">
        <v>2060</v>
      </c>
      <c r="HY240" s="2">
        <v>2017.5</v>
      </c>
      <c r="HZ240" s="2">
        <v>2020</v>
      </c>
      <c r="IA240" s="2">
        <v>2017.5</v>
      </c>
      <c r="IB240" s="2">
        <v>2035</v>
      </c>
      <c r="IC240" s="2">
        <v>2052.5</v>
      </c>
      <c r="ID240" s="2">
        <v>2062.5</v>
      </c>
      <c r="IE240" s="2">
        <v>2072.5</v>
      </c>
      <c r="IF240" s="2">
        <v>2060</v>
      </c>
      <c r="IG240" s="2">
        <v>2037.5</v>
      </c>
      <c r="IH240" s="2">
        <v>2017.5</v>
      </c>
      <c r="II240" s="2">
        <v>2015</v>
      </c>
      <c r="IJ240" s="2">
        <v>2012.5</v>
      </c>
      <c r="IK240" s="2">
        <v>2005</v>
      </c>
      <c r="IL240" s="2">
        <v>2000</v>
      </c>
      <c r="IM240" s="2">
        <v>1975</v>
      </c>
      <c r="IN240" s="2">
        <v>1920</v>
      </c>
      <c r="IO240" s="2">
        <v>1922.5</v>
      </c>
      <c r="IP240" s="2">
        <v>1875</v>
      </c>
      <c r="IQ240" s="2">
        <v>1850</v>
      </c>
      <c r="IR240" s="2">
        <v>1840</v>
      </c>
      <c r="IS240" s="2">
        <v>1820</v>
      </c>
      <c r="IT240" s="2">
        <v>1827.5</v>
      </c>
    </row>
    <row r="241" spans="1:254">
      <c r="A241" s="62" t="s">
        <v>454</v>
      </c>
      <c r="B241" s="1" t="inlineStr">
        <is>
          <t>イトーキ</t>
        </is>
      </c>
      <c r="C241" s="1">
        <v>2485</v>
      </c>
      <c r="E241" s="2">
        <v>2872</v>
      </c>
      <c r="F241" s="2">
        <v>2877</v>
      </c>
      <c r="G241" s="2">
        <v>2864</v>
      </c>
      <c r="H241" s="2">
        <v>2830</v>
      </c>
      <c r="I241" s="2">
        <v>2870</v>
      </c>
      <c r="J241" s="2">
        <v>2822</v>
      </c>
      <c r="K241" s="2">
        <v>2864</v>
      </c>
      <c r="L241" s="2">
        <v>2870</v>
      </c>
      <c r="M241" s="2">
        <v>2894</v>
      </c>
      <c r="N241" s="2">
        <v>2820</v>
      </c>
      <c r="O241" s="2">
        <v>2814</v>
      </c>
      <c r="P241" s="2">
        <v>2845</v>
      </c>
      <c r="Q241" s="2">
        <v>2663</v>
      </c>
      <c r="R241" s="2">
        <v>2672</v>
      </c>
      <c r="S241" s="2">
        <v>2798</v>
      </c>
      <c r="T241" s="2">
        <v>2808</v>
      </c>
      <c r="U241" s="2">
        <v>2754</v>
      </c>
      <c r="V241" s="2">
        <v>2749</v>
      </c>
      <c r="W241" s="2">
        <v>2797</v>
      </c>
      <c r="X241" s="2">
        <v>2791</v>
      </c>
      <c r="Y241" s="2">
        <v>2853</v>
      </c>
      <c r="Z241" s="2">
        <v>2833</v>
      </c>
      <c r="AA241" s="2">
        <v>2751</v>
      </c>
      <c r="AB241" s="2">
        <v>2670</v>
      </c>
      <c r="AC241" s="2">
        <v>2627</v>
      </c>
      <c r="AD241" s="2">
        <v>2596</v>
      </c>
      <c r="AE241" s="2">
        <v>2635</v>
      </c>
      <c r="AF241" s="2">
        <v>2620</v>
      </c>
      <c r="AG241" s="2">
        <v>2570</v>
      </c>
      <c r="AH241" s="2">
        <v>2556</v>
      </c>
      <c r="AI241" s="2">
        <v>2525</v>
      </c>
      <c r="AJ241" s="2">
        <v>2534</v>
      </c>
      <c r="AK241" s="2">
        <v>2499</v>
      </c>
      <c r="AL241" s="2">
        <v>2476</v>
      </c>
      <c r="AM241" s="2">
        <v>2421</v>
      </c>
      <c r="AN241" s="2">
        <v>2429</v>
      </c>
      <c r="AO241" s="2">
        <v>2417</v>
      </c>
      <c r="AP241" s="2">
        <v>2445</v>
      </c>
      <c r="AQ241" s="2">
        <v>2409</v>
      </c>
      <c r="AR241" s="2">
        <v>2386</v>
      </c>
      <c r="AS241" s="2">
        <v>2392</v>
      </c>
      <c r="AT241" s="2">
        <v>2403</v>
      </c>
      <c r="AU241" s="2">
        <v>2381</v>
      </c>
      <c r="AV241" s="2">
        <v>2389</v>
      </c>
      <c r="AW241" s="2">
        <v>2355</v>
      </c>
      <c r="AX241" s="2">
        <v>2389</v>
      </c>
      <c r="AY241" s="2">
        <v>2412</v>
      </c>
      <c r="AZ241" s="2">
        <v>2491</v>
      </c>
      <c r="BA241" s="2">
        <v>2544</v>
      </c>
      <c r="BB241" s="2">
        <v>2551</v>
      </c>
      <c r="BC241" s="2">
        <v>2677</v>
      </c>
      <c r="BD241" s="2">
        <v>2615</v>
      </c>
      <c r="BE241" s="2">
        <v>2581</v>
      </c>
      <c r="BF241" s="2">
        <v>2580</v>
      </c>
      <c r="BG241" s="2">
        <v>2573</v>
      </c>
      <c r="BH241" s="2">
        <v>2619</v>
      </c>
      <c r="BI241" s="2">
        <v>2684</v>
      </c>
      <c r="BJ241" s="2">
        <v>2652</v>
      </c>
      <c r="BK241" s="2">
        <v>2690</v>
      </c>
      <c r="BL241" s="2">
        <v>2789</v>
      </c>
      <c r="BM241" s="2">
        <v>2791</v>
      </c>
      <c r="BN241" s="2">
        <v>2783</v>
      </c>
      <c r="BO241" s="2">
        <v>2760</v>
      </c>
      <c r="BP241" s="2">
        <v>2775</v>
      </c>
      <c r="BQ241" s="2">
        <v>3160</v>
      </c>
      <c r="BR241" s="2">
        <v>3120</v>
      </c>
      <c r="BS241" s="2">
        <v>3080</v>
      </c>
      <c r="BT241" s="2">
        <v>3210</v>
      </c>
      <c r="BU241" s="2">
        <v>3170</v>
      </c>
      <c r="BV241" s="2">
        <v>3160</v>
      </c>
      <c r="BW241" s="2">
        <v>3185</v>
      </c>
      <c r="BX241" s="2">
        <v>3250</v>
      </c>
      <c r="BY241" s="2">
        <v>3285</v>
      </c>
      <c r="BZ241" s="2">
        <v>3275</v>
      </c>
      <c r="CA241" s="2">
        <v>3265</v>
      </c>
      <c r="CB241" s="2">
        <v>3330</v>
      </c>
      <c r="CC241" s="2">
        <v>3355</v>
      </c>
      <c r="CD241" s="2">
        <v>3530</v>
      </c>
      <c r="CE241" s="2">
        <v>3490</v>
      </c>
      <c r="CF241" s="2">
        <v>3465</v>
      </c>
      <c r="CG241" s="2">
        <v>3435</v>
      </c>
      <c r="CH241" s="2">
        <v>3450</v>
      </c>
      <c r="CI241" s="2">
        <v>3295</v>
      </c>
      <c r="CJ241" s="2">
        <v>3260</v>
      </c>
      <c r="CK241" s="2">
        <v>3240</v>
      </c>
      <c r="CL241" s="2">
        <v>3230</v>
      </c>
      <c r="CM241" s="2">
        <v>3170</v>
      </c>
      <c r="CN241" s="2">
        <v>3000</v>
      </c>
      <c r="CO241" s="2">
        <v>3060</v>
      </c>
      <c r="CP241" s="2">
        <v>3240</v>
      </c>
      <c r="CQ241" s="2">
        <v>3240</v>
      </c>
      <c r="CR241" s="2">
        <v>3355</v>
      </c>
      <c r="CS241" s="2">
        <v>3265</v>
      </c>
      <c r="CT241" s="2">
        <v>3150</v>
      </c>
      <c r="CU241" s="2">
        <v>3280</v>
      </c>
      <c r="CV241" s="2">
        <v>3410</v>
      </c>
      <c r="CW241" s="2">
        <v>3440</v>
      </c>
      <c r="CX241" s="2">
        <v>3395</v>
      </c>
      <c r="CY241" s="2">
        <v>3370</v>
      </c>
      <c r="CZ241" s="2">
        <v>3400</v>
      </c>
      <c r="DA241" s="2">
        <v>3525</v>
      </c>
      <c r="DB241" s="2">
        <v>3405</v>
      </c>
      <c r="DC241" s="2">
        <v>3205</v>
      </c>
      <c r="DD241" s="2">
        <v>3350</v>
      </c>
      <c r="DE241" s="2">
        <v>3350</v>
      </c>
      <c r="DF241" s="2">
        <v>3190</v>
      </c>
      <c r="DG241" s="2">
        <v>3500</v>
      </c>
      <c r="DH241" s="2">
        <v>3530</v>
      </c>
      <c r="DI241" s="2">
        <v>3510</v>
      </c>
      <c r="DJ241" s="2">
        <v>3425</v>
      </c>
      <c r="DK241" s="2">
        <v>3385</v>
      </c>
      <c r="DL241" s="2">
        <v>3260</v>
      </c>
      <c r="DM241" s="2">
        <v>3185</v>
      </c>
      <c r="DN241" s="2">
        <v>3205</v>
      </c>
      <c r="DO241" s="2">
        <v>3115</v>
      </c>
      <c r="DP241" s="2">
        <v>3050</v>
      </c>
      <c r="DQ241" s="2">
        <v>2941</v>
      </c>
      <c r="DR241" s="2">
        <v>2624</v>
      </c>
      <c r="DS241" s="2">
        <v>2801</v>
      </c>
      <c r="DT241" s="2">
        <v>2724</v>
      </c>
      <c r="DU241" s="2">
        <v>2682</v>
      </c>
      <c r="DV241" s="2">
        <v>2603</v>
      </c>
      <c r="DW241" s="2">
        <v>2616</v>
      </c>
      <c r="DX241" s="2">
        <v>2598</v>
      </c>
      <c r="DY241" s="2">
        <v>2593</v>
      </c>
      <c r="DZ241" s="2">
        <v>2593</v>
      </c>
      <c r="EA241" s="2">
        <v>2570</v>
      </c>
      <c r="EB241" s="2">
        <v>2523</v>
      </c>
      <c r="EC241" s="2">
        <v>2571</v>
      </c>
      <c r="ED241" s="2">
        <v>2567</v>
      </c>
      <c r="EE241" s="2">
        <v>2506</v>
      </c>
      <c r="EF241" s="2">
        <v>2551</v>
      </c>
      <c r="EG241" s="2">
        <v>2533</v>
      </c>
      <c r="EH241" s="2">
        <v>2500</v>
      </c>
      <c r="EI241" s="2">
        <v>2541</v>
      </c>
      <c r="EJ241" s="2">
        <v>2606</v>
      </c>
      <c r="EK241" s="2">
        <v>2570</v>
      </c>
      <c r="EL241" s="2">
        <v>2565</v>
      </c>
      <c r="EM241" s="2">
        <v>2521</v>
      </c>
      <c r="EN241" s="2">
        <v>2502</v>
      </c>
      <c r="EO241" s="2">
        <v>2460</v>
      </c>
      <c r="EP241" s="2">
        <v>2444</v>
      </c>
      <c r="EQ241" s="2">
        <v>2401</v>
      </c>
      <c r="ER241" s="2">
        <v>2420</v>
      </c>
      <c r="ES241" s="2">
        <v>2383</v>
      </c>
      <c r="ET241" s="2">
        <v>2436</v>
      </c>
      <c r="EU241" s="2">
        <v>2423</v>
      </c>
      <c r="EV241" s="2">
        <v>2512</v>
      </c>
      <c r="EW241" s="2">
        <v>2478</v>
      </c>
      <c r="EX241" s="2">
        <v>2500</v>
      </c>
      <c r="EY241" s="2">
        <v>2527</v>
      </c>
      <c r="EZ241" s="2">
        <v>2537</v>
      </c>
      <c r="FA241" s="2">
        <v>2509</v>
      </c>
      <c r="FB241" s="2">
        <v>2495</v>
      </c>
      <c r="FC241" s="2">
        <v>2490</v>
      </c>
      <c r="FD241" s="2">
        <v>2509</v>
      </c>
      <c r="FE241" s="2">
        <v>2485</v>
      </c>
      <c r="FF241" s="2">
        <v>2503</v>
      </c>
      <c r="FG241" s="2">
        <v>2497</v>
      </c>
      <c r="FH241" s="2">
        <v>2477</v>
      </c>
      <c r="FI241" s="2">
        <v>2483</v>
      </c>
      <c r="FJ241" s="2">
        <v>2447</v>
      </c>
      <c r="FK241" s="2">
        <v>2390</v>
      </c>
      <c r="FL241" s="2">
        <v>2372</v>
      </c>
      <c r="FM241" s="2">
        <v>2380</v>
      </c>
      <c r="FN241" s="2">
        <v>2384</v>
      </c>
      <c r="FO241" s="2">
        <v>2398</v>
      </c>
      <c r="FP241" s="2">
        <v>2395</v>
      </c>
      <c r="FQ241" s="2">
        <v>2384</v>
      </c>
      <c r="FR241" s="2">
        <v>2406</v>
      </c>
      <c r="FS241" s="2">
        <v>2365</v>
      </c>
      <c r="FT241" s="2">
        <v>2266</v>
      </c>
      <c r="FU241" s="2">
        <v>2276</v>
      </c>
      <c r="FV241" s="2">
        <v>2250</v>
      </c>
      <c r="FW241" s="2">
        <v>2255</v>
      </c>
      <c r="FX241" s="2">
        <v>2338</v>
      </c>
      <c r="FY241" s="2">
        <v>2368</v>
      </c>
      <c r="FZ241" s="2">
        <v>2391</v>
      </c>
      <c r="GA241" s="2">
        <v>2368</v>
      </c>
      <c r="GB241" s="2">
        <v>2305</v>
      </c>
      <c r="GC241" s="2">
        <v>2337</v>
      </c>
      <c r="GD241" s="2">
        <v>2306</v>
      </c>
      <c r="GE241" s="2">
        <v>2280</v>
      </c>
      <c r="GF241" s="2">
        <v>2236</v>
      </c>
      <c r="GG241" s="2">
        <v>2201</v>
      </c>
      <c r="GH241" s="2">
        <v>2443</v>
      </c>
      <c r="GI241" s="2">
        <v>2400</v>
      </c>
      <c r="GJ241" s="2">
        <v>2386</v>
      </c>
      <c r="GK241" s="2">
        <v>2434</v>
      </c>
      <c r="GL241" s="2">
        <v>2519</v>
      </c>
      <c r="GM241" s="2">
        <v>2482</v>
      </c>
      <c r="GN241" s="2">
        <v>2468</v>
      </c>
      <c r="GO241" s="2">
        <v>2467</v>
      </c>
      <c r="GP241" s="2">
        <v>2451</v>
      </c>
      <c r="GQ241" s="2">
        <v>2447</v>
      </c>
      <c r="GR241" s="2">
        <v>2417</v>
      </c>
      <c r="GS241" s="2">
        <v>2412</v>
      </c>
      <c r="GT241" s="2">
        <v>2389</v>
      </c>
      <c r="GU241" s="2">
        <v>2366</v>
      </c>
      <c r="GV241" s="2">
        <v>2467</v>
      </c>
      <c r="GW241" s="2">
        <v>2489</v>
      </c>
      <c r="GX241" s="2">
        <v>2479</v>
      </c>
      <c r="GY241" s="2">
        <v>2471</v>
      </c>
      <c r="GZ241" s="2">
        <v>2402</v>
      </c>
      <c r="HA241" s="2">
        <v>2350</v>
      </c>
      <c r="HB241" s="2">
        <v>2316</v>
      </c>
      <c r="HC241" s="2">
        <v>2354</v>
      </c>
      <c r="HD241" s="2">
        <v>2453</v>
      </c>
      <c r="HE241" s="2">
        <v>2510</v>
      </c>
      <c r="HF241" s="2">
        <v>2499</v>
      </c>
      <c r="HG241" s="2">
        <v>2500</v>
      </c>
      <c r="HH241" s="2">
        <v>2505</v>
      </c>
      <c r="HI241" s="2">
        <v>2529</v>
      </c>
      <c r="HJ241" s="2">
        <v>2490</v>
      </c>
      <c r="HK241" s="2">
        <v>2458</v>
      </c>
      <c r="HL241" s="2">
        <v>2446</v>
      </c>
      <c r="HM241" s="2">
        <v>2437</v>
      </c>
      <c r="HN241" s="2">
        <v>2435</v>
      </c>
      <c r="HO241" s="2">
        <v>2416</v>
      </c>
      <c r="HP241" s="2">
        <v>2376</v>
      </c>
      <c r="HQ241" s="2">
        <v>2361</v>
      </c>
      <c r="HR241" s="2">
        <v>2382</v>
      </c>
      <c r="HS241" s="2">
        <v>2381</v>
      </c>
      <c r="HT241" s="2">
        <v>2370</v>
      </c>
      <c r="HU241" s="2">
        <v>2319</v>
      </c>
      <c r="HV241" s="2">
        <v>2312</v>
      </c>
      <c r="HW241" s="2">
        <v>2322</v>
      </c>
      <c r="HX241" s="2">
        <v>2324</v>
      </c>
      <c r="HY241" s="2">
        <v>2334</v>
      </c>
      <c r="HZ241" s="2">
        <v>2356</v>
      </c>
      <c r="IA241" s="2">
        <v>2360</v>
      </c>
      <c r="IB241" s="2">
        <v>2416</v>
      </c>
      <c r="IC241" s="2">
        <v>2459</v>
      </c>
      <c r="ID241" s="2">
        <v>2457</v>
      </c>
      <c r="IE241" s="2">
        <v>2454</v>
      </c>
      <c r="IF241" s="2">
        <v>2451</v>
      </c>
      <c r="IG241" s="2">
        <v>2440</v>
      </c>
      <c r="IH241" s="2">
        <v>2389</v>
      </c>
      <c r="II241" s="2">
        <v>2380</v>
      </c>
      <c r="IJ241" s="2">
        <v>2451</v>
      </c>
      <c r="IK241" s="2">
        <v>2455</v>
      </c>
      <c r="IL241" s="2">
        <v>2479</v>
      </c>
      <c r="IM241" s="2">
        <v>2446</v>
      </c>
      <c r="IN241" s="2">
        <v>2404</v>
      </c>
      <c r="IO241" s="2">
        <v>2275</v>
      </c>
      <c r="IP241" s="2">
        <v>2273</v>
      </c>
      <c r="IQ241" s="2">
        <v>2324</v>
      </c>
      <c r="IR241" s="2">
        <v>2295</v>
      </c>
      <c r="IS241" s="2">
        <v>2272</v>
      </c>
      <c r="IT241" s="2">
        <v>2267</v>
      </c>
    </row>
    <row r="242" spans="1:254">
      <c r="A242" s="62" t="s">
        <v>455</v>
      </c>
      <c r="B242" s="1" t="inlineStr">
        <is>
          <t>オキサイド</t>
        </is>
      </c>
      <c r="C242" s="1">
        <v>3050</v>
      </c>
      <c r="E242" s="2">
        <v>3140</v>
      </c>
      <c r="F242" s="2">
        <v>3115</v>
      </c>
      <c r="G242" s="2">
        <v>2929</v>
      </c>
      <c r="H242" s="2">
        <v>2781</v>
      </c>
      <c r="I242" s="2">
        <v>2836</v>
      </c>
      <c r="J242" s="2">
        <v>2625</v>
      </c>
      <c r="K242" s="2">
        <v>2734</v>
      </c>
      <c r="L242" s="2">
        <v>2902</v>
      </c>
      <c r="M242" s="2">
        <v>3160</v>
      </c>
      <c r="N242" s="2">
        <v>3230</v>
      </c>
      <c r="O242" s="2">
        <v>3315</v>
      </c>
      <c r="P242" s="2">
        <v>3330</v>
      </c>
      <c r="Q242" s="2">
        <v>3275</v>
      </c>
      <c r="R242" s="2">
        <v>3265</v>
      </c>
      <c r="S242" s="2">
        <v>3630</v>
      </c>
      <c r="T242" s="2">
        <v>3755</v>
      </c>
      <c r="U242" s="2">
        <v>3680</v>
      </c>
      <c r="V242" s="2">
        <v>4080</v>
      </c>
      <c r="W242" s="2">
        <v>4235</v>
      </c>
      <c r="X242" s="2">
        <v>4140</v>
      </c>
      <c r="Y242" s="2">
        <v>4000</v>
      </c>
      <c r="Z242" s="2">
        <v>4160</v>
      </c>
      <c r="AA242" s="2">
        <v>4400</v>
      </c>
      <c r="AB242" s="2">
        <v>4205</v>
      </c>
      <c r="AC242" s="2">
        <v>4380</v>
      </c>
      <c r="AD242" s="2">
        <v>4565</v>
      </c>
      <c r="AE242" s="2">
        <v>4530</v>
      </c>
      <c r="AF242" s="2">
        <v>4530</v>
      </c>
      <c r="AG242" s="2">
        <v>4610</v>
      </c>
      <c r="AH242" s="2">
        <v>4930</v>
      </c>
      <c r="AI242" s="2">
        <v>4840</v>
      </c>
      <c r="AJ242" s="2">
        <v>4835</v>
      </c>
      <c r="AK242" s="2">
        <v>4935</v>
      </c>
      <c r="AL242" s="2">
        <v>4795</v>
      </c>
      <c r="AM242" s="2">
        <v>4635</v>
      </c>
      <c r="AN242" s="2">
        <v>4455</v>
      </c>
      <c r="AO242" s="2">
        <v>4390</v>
      </c>
      <c r="AP242" s="2">
        <v>4415</v>
      </c>
      <c r="AQ242" s="2">
        <v>4265</v>
      </c>
      <c r="AR242" s="2">
        <v>4255</v>
      </c>
      <c r="AS242" s="2">
        <v>4290</v>
      </c>
      <c r="AT242" s="2">
        <v>4685</v>
      </c>
      <c r="AU242" s="2">
        <v>4670</v>
      </c>
      <c r="AV242" s="2">
        <v>4855</v>
      </c>
      <c r="AW242" s="2">
        <v>4790</v>
      </c>
      <c r="AX242" s="2">
        <v>5040</v>
      </c>
      <c r="AY242" s="2">
        <v>4785</v>
      </c>
      <c r="AZ242" s="2">
        <v>5130</v>
      </c>
      <c r="BA242" s="2">
        <v>5270</v>
      </c>
      <c r="BB242" s="2">
        <v>5550</v>
      </c>
      <c r="BC242" s="2">
        <v>5520</v>
      </c>
      <c r="BD242" s="2">
        <v>5570</v>
      </c>
      <c r="BE242" s="2">
        <v>5900</v>
      </c>
      <c r="BF242" s="2">
        <v>5740</v>
      </c>
      <c r="BG242" s="2">
        <v>5420</v>
      </c>
      <c r="BH242" s="2">
        <v>5540</v>
      </c>
      <c r="BI242" s="2">
        <v>5780</v>
      </c>
      <c r="BJ242" s="2">
        <v>6260</v>
      </c>
      <c r="BK242" s="2">
        <v>5910</v>
      </c>
      <c r="BL242" s="2">
        <v>6300</v>
      </c>
      <c r="BM242" s="2">
        <v>5930</v>
      </c>
      <c r="BN242" s="2">
        <v>6400</v>
      </c>
      <c r="BO242" s="2">
        <v>6310</v>
      </c>
      <c r="BP242" s="2">
        <v>5110</v>
      </c>
      <c r="BQ242" s="2">
        <v>4770</v>
      </c>
      <c r="BR242" s="2">
        <v>4545</v>
      </c>
      <c r="BS242" s="2">
        <v>4590</v>
      </c>
      <c r="BT242" s="2">
        <v>4545</v>
      </c>
      <c r="BU242" s="2">
        <v>4355</v>
      </c>
      <c r="BV242" s="2">
        <v>4610</v>
      </c>
      <c r="BW242" s="2">
        <v>4600</v>
      </c>
      <c r="BX242" s="2">
        <v>4800</v>
      </c>
      <c r="BY242" s="2">
        <v>4555</v>
      </c>
      <c r="BZ242" s="2">
        <v>4055</v>
      </c>
      <c r="CA242" s="2">
        <v>4040</v>
      </c>
      <c r="CB242" s="2">
        <v>4250</v>
      </c>
      <c r="CC242" s="2">
        <v>4315</v>
      </c>
      <c r="CD242" s="2">
        <v>4745</v>
      </c>
      <c r="CE242" s="2">
        <v>4620</v>
      </c>
      <c r="CF242" s="2">
        <v>4515</v>
      </c>
      <c r="CG242" s="2">
        <v>4360</v>
      </c>
      <c r="CH242" s="2">
        <v>4460</v>
      </c>
      <c r="CI242" s="2">
        <v>4240</v>
      </c>
      <c r="CJ242" s="2">
        <v>4320</v>
      </c>
      <c r="CK242" s="2">
        <v>4120</v>
      </c>
      <c r="CL242" s="2">
        <v>4050</v>
      </c>
      <c r="CM242" s="2">
        <v>4390</v>
      </c>
      <c r="CN242" s="2">
        <v>4155</v>
      </c>
      <c r="CO242" s="2">
        <v>3980</v>
      </c>
      <c r="CP242" s="2">
        <v>4285</v>
      </c>
      <c r="CQ242" s="2">
        <v>4300</v>
      </c>
      <c r="CR242" s="2">
        <v>4470</v>
      </c>
      <c r="CS242" s="2">
        <v>4765</v>
      </c>
      <c r="CT242" s="2">
        <v>4610</v>
      </c>
      <c r="CU242" s="2">
        <v>4905</v>
      </c>
      <c r="CV242" s="2">
        <v>4740</v>
      </c>
      <c r="CW242" s="2">
        <v>4755</v>
      </c>
      <c r="CX242" s="2">
        <v>4490</v>
      </c>
      <c r="CY242" s="2">
        <v>4350</v>
      </c>
      <c r="CZ242" s="2">
        <v>4700</v>
      </c>
      <c r="DA242" s="2">
        <v>4620</v>
      </c>
      <c r="DB242" s="2">
        <v>4050</v>
      </c>
      <c r="DC242" s="2">
        <v>3700</v>
      </c>
      <c r="DD242" s="2">
        <v>3275</v>
      </c>
      <c r="DE242" s="2">
        <v>3250</v>
      </c>
      <c r="DF242" s="2">
        <v>2904</v>
      </c>
      <c r="DG242" s="2">
        <v>3230</v>
      </c>
      <c r="DH242" s="2">
        <v>3020</v>
      </c>
      <c r="DI242" s="2">
        <v>2940</v>
      </c>
      <c r="DJ242" s="2">
        <v>2886</v>
      </c>
      <c r="DK242" s="2">
        <v>2993</v>
      </c>
      <c r="DL242" s="2">
        <v>2929</v>
      </c>
      <c r="DM242" s="2">
        <v>2820</v>
      </c>
      <c r="DN242" s="2">
        <v>2772</v>
      </c>
      <c r="DO242" s="2">
        <v>2791</v>
      </c>
      <c r="DP242" s="2">
        <v>2877</v>
      </c>
      <c r="DQ242" s="2">
        <v>2718</v>
      </c>
      <c r="DR242" s="2">
        <v>2761</v>
      </c>
      <c r="DS242" s="2">
        <v>2671</v>
      </c>
      <c r="DT242" s="2">
        <v>2480</v>
      </c>
      <c r="DU242" s="2">
        <v>2415</v>
      </c>
      <c r="DV242" s="2">
        <v>2320</v>
      </c>
      <c r="DW242" s="2">
        <v>2431</v>
      </c>
      <c r="DX242" s="2">
        <v>2382</v>
      </c>
      <c r="DY242" s="2">
        <v>2352</v>
      </c>
      <c r="DZ242" s="2">
        <v>2270</v>
      </c>
      <c r="EA242" s="2">
        <v>2151</v>
      </c>
      <c r="EB242" s="2">
        <v>2100</v>
      </c>
      <c r="EC242" s="2">
        <v>1776</v>
      </c>
      <c r="ED242" s="2">
        <v>1690</v>
      </c>
      <c r="EE242" s="2">
        <v>1730</v>
      </c>
      <c r="EF242" s="2">
        <v>1721</v>
      </c>
      <c r="EG242" s="2">
        <v>1721</v>
      </c>
      <c r="EH242" s="2">
        <v>1685</v>
      </c>
      <c r="EI242" s="2">
        <v>1621</v>
      </c>
      <c r="EJ242" s="2">
        <v>1670</v>
      </c>
      <c r="EK242" s="2">
        <v>1619</v>
      </c>
      <c r="EL242" s="2">
        <v>1570</v>
      </c>
      <c r="EM242" s="2">
        <v>1562</v>
      </c>
      <c r="EN242" s="2">
        <v>1668</v>
      </c>
      <c r="EO242" s="2">
        <v>1690</v>
      </c>
      <c r="EP242" s="2">
        <v>1627</v>
      </c>
      <c r="EQ242" s="2">
        <v>1577</v>
      </c>
      <c r="ER242" s="2">
        <v>1556</v>
      </c>
      <c r="ES242" s="2">
        <v>1555</v>
      </c>
      <c r="ET242" s="2">
        <v>1512</v>
      </c>
      <c r="EU242" s="2">
        <v>1477</v>
      </c>
      <c r="EV242" s="2">
        <v>1481</v>
      </c>
      <c r="EW242" s="2">
        <v>1475</v>
      </c>
      <c r="EX242" s="2">
        <v>1444</v>
      </c>
      <c r="EY242" s="2">
        <v>1401</v>
      </c>
      <c r="EZ242" s="2">
        <v>1398</v>
      </c>
      <c r="FA242" s="2">
        <v>1400</v>
      </c>
      <c r="FB242" s="2">
        <v>1394</v>
      </c>
      <c r="FC242" s="2">
        <v>1421</v>
      </c>
      <c r="FD242" s="2">
        <v>1430</v>
      </c>
      <c r="FE242" s="2">
        <v>1419</v>
      </c>
      <c r="FF242" s="2">
        <v>1414</v>
      </c>
      <c r="FG242" s="2">
        <v>1420</v>
      </c>
      <c r="FH242" s="2">
        <v>1470</v>
      </c>
      <c r="FI242" s="2">
        <v>1451</v>
      </c>
      <c r="FJ242" s="2">
        <v>1445</v>
      </c>
      <c r="FK242" s="2">
        <v>1485</v>
      </c>
      <c r="FL242" s="2">
        <v>1500</v>
      </c>
      <c r="FM242" s="2">
        <v>1509</v>
      </c>
      <c r="FN242" s="2">
        <v>1501</v>
      </c>
      <c r="FO242" s="2">
        <v>1556</v>
      </c>
      <c r="FP242" s="2">
        <v>1545</v>
      </c>
      <c r="FQ242" s="2">
        <v>1530</v>
      </c>
      <c r="FR242" s="2">
        <v>1503</v>
      </c>
      <c r="FS242" s="2">
        <v>1550</v>
      </c>
      <c r="FT242" s="2">
        <v>1610</v>
      </c>
      <c r="FU242" s="2">
        <v>1683</v>
      </c>
      <c r="FV242" s="2">
        <v>1617</v>
      </c>
      <c r="FW242" s="2">
        <v>1602</v>
      </c>
      <c r="FX242" s="2">
        <v>1641</v>
      </c>
      <c r="FY242" s="2">
        <v>1630</v>
      </c>
      <c r="FZ242" s="2">
        <v>1676</v>
      </c>
      <c r="GA242" s="2">
        <v>1643</v>
      </c>
      <c r="GB242" s="2">
        <v>1621</v>
      </c>
      <c r="GC242" s="2">
        <v>1644</v>
      </c>
      <c r="GD242" s="2">
        <v>1647</v>
      </c>
      <c r="GE242" s="2">
        <v>1701</v>
      </c>
      <c r="GF242" s="2">
        <v>1712</v>
      </c>
      <c r="GG242" s="2">
        <v>1750</v>
      </c>
      <c r="GH242" s="2">
        <v>1656</v>
      </c>
      <c r="GI242" s="2">
        <v>1610</v>
      </c>
      <c r="GJ242" s="2">
        <v>1640</v>
      </c>
      <c r="GK242" s="2">
        <v>1751</v>
      </c>
      <c r="GL242" s="2">
        <v>1851</v>
      </c>
      <c r="GM242" s="2">
        <v>1861</v>
      </c>
      <c r="GN242" s="2">
        <v>1873</v>
      </c>
      <c r="GO242" s="2">
        <v>1893</v>
      </c>
      <c r="GP242" s="2">
        <v>1950</v>
      </c>
      <c r="GQ242" s="2">
        <v>1881</v>
      </c>
      <c r="GR242" s="2">
        <v>1778</v>
      </c>
      <c r="GS242" s="2">
        <v>1785</v>
      </c>
      <c r="GT242" s="2">
        <v>1843</v>
      </c>
      <c r="GU242" s="2">
        <v>1877</v>
      </c>
      <c r="GV242" s="2">
        <v>2000</v>
      </c>
      <c r="GW242" s="2">
        <v>2099</v>
      </c>
      <c r="GX242" s="2">
        <v>2123</v>
      </c>
      <c r="GY242" s="2">
        <v>2113</v>
      </c>
      <c r="GZ242" s="2">
        <v>2100</v>
      </c>
      <c r="HA242" s="2">
        <v>2035</v>
      </c>
      <c r="HB242" s="2">
        <v>2080</v>
      </c>
      <c r="HC242" s="2">
        <v>2112</v>
      </c>
      <c r="HD242" s="2">
        <v>2252</v>
      </c>
      <c r="HE242" s="2">
        <v>2232</v>
      </c>
      <c r="HF242" s="2">
        <v>2290</v>
      </c>
      <c r="HG242" s="2">
        <v>2312</v>
      </c>
      <c r="HH242" s="2">
        <v>2270</v>
      </c>
      <c r="HI242" s="2">
        <v>2103</v>
      </c>
      <c r="HJ242" s="2">
        <v>1949</v>
      </c>
      <c r="HK242" s="2">
        <v>1880</v>
      </c>
      <c r="HL242" s="2">
        <v>1865</v>
      </c>
      <c r="HM242" s="2">
        <v>1812</v>
      </c>
      <c r="HN242" s="2">
        <v>1747</v>
      </c>
      <c r="HO242" s="2">
        <v>1692</v>
      </c>
      <c r="HP242" s="2">
        <v>1678</v>
      </c>
      <c r="HQ242" s="2">
        <v>1670</v>
      </c>
      <c r="HR242" s="2">
        <v>1682</v>
      </c>
      <c r="HS242" s="2">
        <v>1664</v>
      </c>
      <c r="HT242" s="2">
        <v>1641</v>
      </c>
      <c r="HU242" s="2">
        <v>1675</v>
      </c>
      <c r="HV242" s="2">
        <v>1711</v>
      </c>
      <c r="HW242" s="2">
        <v>1744</v>
      </c>
      <c r="HX242" s="2">
        <v>1795</v>
      </c>
      <c r="HY242" s="2">
        <v>1799</v>
      </c>
      <c r="HZ242" s="2">
        <v>1786</v>
      </c>
      <c r="IA242" s="2">
        <v>1801</v>
      </c>
      <c r="IB242" s="2">
        <v>1795</v>
      </c>
      <c r="IC242" s="2">
        <v>1764</v>
      </c>
      <c r="ID242" s="2">
        <v>1756</v>
      </c>
      <c r="IE242" s="2">
        <v>1794</v>
      </c>
      <c r="IF242" s="2">
        <v>1819</v>
      </c>
      <c r="IG242" s="2">
        <v>1819</v>
      </c>
      <c r="IH242" s="2">
        <v>1815</v>
      </c>
      <c r="II242" s="2">
        <v>1785</v>
      </c>
      <c r="IJ242" s="2">
        <v>1791</v>
      </c>
      <c r="IK242" s="2">
        <v>1802</v>
      </c>
      <c r="IL242" s="2">
        <v>1800</v>
      </c>
      <c r="IM242" s="2">
        <v>1786</v>
      </c>
      <c r="IN242" s="2">
        <v>1762</v>
      </c>
      <c r="IO242" s="2">
        <v>1761</v>
      </c>
      <c r="IP242" s="2">
        <v>1734</v>
      </c>
      <c r="IQ242" s="2">
        <v>1773</v>
      </c>
      <c r="IR242" s="2">
        <v>1836</v>
      </c>
      <c r="IS242" s="2">
        <v>1770</v>
      </c>
      <c r="IT242" s="2">
        <v>1767</v>
      </c>
    </row>
    <row r="243" spans="1:254">
      <c r="A243" s="62" t="s">
        <v>456</v>
      </c>
      <c r="B243" s="1" t="inlineStr">
        <is>
          <t>クオルテック</t>
        </is>
      </c>
      <c r="C243" s="1">
        <v>1687</v>
      </c>
      <c r="E243" s="2">
        <v>1756</v>
      </c>
      <c r="F243" s="2">
        <v>1750</v>
      </c>
      <c r="G243" s="2">
        <v>1696</v>
      </c>
      <c r="H243" s="2">
        <v>1683</v>
      </c>
      <c r="I243" s="2">
        <v>1690</v>
      </c>
      <c r="J243" s="2">
        <v>1685</v>
      </c>
      <c r="K243" s="2">
        <v>1670</v>
      </c>
      <c r="L243" s="2">
        <v>1681</v>
      </c>
      <c r="M243" s="2">
        <v>1688</v>
      </c>
      <c r="N243" s="2">
        <v>1678</v>
      </c>
      <c r="O243" s="2">
        <v>1711</v>
      </c>
      <c r="P243" s="2">
        <v>1703</v>
      </c>
      <c r="Q243" s="2">
        <v>1689</v>
      </c>
      <c r="R243" s="2">
        <v>1676</v>
      </c>
      <c r="S243" s="2">
        <v>1703</v>
      </c>
      <c r="T243" s="2">
        <v>1711</v>
      </c>
      <c r="U243" s="2">
        <v>1708</v>
      </c>
      <c r="V243" s="2">
        <v>1746</v>
      </c>
      <c r="W243" s="2">
        <v>1758</v>
      </c>
      <c r="X243" s="2">
        <v>1720</v>
      </c>
      <c r="Y243" s="2">
        <v>1713</v>
      </c>
      <c r="Z243" s="2">
        <v>1733</v>
      </c>
      <c r="AA243" s="2">
        <v>1746</v>
      </c>
      <c r="AB243" s="2">
        <v>1682</v>
      </c>
      <c r="AC243" s="2">
        <v>1727</v>
      </c>
      <c r="AD243" s="2">
        <v>1733</v>
      </c>
      <c r="AE243" s="2">
        <v>1640</v>
      </c>
      <c r="AF243" s="2">
        <v>1680</v>
      </c>
      <c r="AG243" s="2">
        <v>1725</v>
      </c>
      <c r="AH243" s="2">
        <v>1730</v>
      </c>
      <c r="AI243" s="2">
        <v>1723</v>
      </c>
      <c r="AJ243" s="2">
        <v>1754</v>
      </c>
      <c r="AK243" s="2">
        <v>1721</v>
      </c>
      <c r="AL243" s="2">
        <v>1670</v>
      </c>
      <c r="AM243" s="2">
        <v>1685</v>
      </c>
      <c r="AN243" s="2">
        <v>1686</v>
      </c>
      <c r="AO243" s="2">
        <v>1680</v>
      </c>
      <c r="AP243" s="2">
        <v>1702</v>
      </c>
      <c r="AQ243" s="2">
        <v>1676</v>
      </c>
      <c r="AR243" s="2">
        <v>1625</v>
      </c>
      <c r="AS243" s="2">
        <v>1678</v>
      </c>
      <c r="AT243" s="2">
        <v>1707</v>
      </c>
      <c r="AU243" s="2">
        <v>1690</v>
      </c>
      <c r="AV243" s="2">
        <v>1801</v>
      </c>
      <c r="AW243" s="2">
        <v>1776</v>
      </c>
      <c r="AX243" s="2">
        <v>1755</v>
      </c>
      <c r="AY243" s="2">
        <v>1720</v>
      </c>
      <c r="AZ243" s="2">
        <v>1741</v>
      </c>
      <c r="BA243" s="2">
        <v>1800</v>
      </c>
      <c r="BB243" s="2">
        <v>1757</v>
      </c>
      <c r="BC243" s="2">
        <v>1890</v>
      </c>
      <c r="BD243" s="2">
        <v>2053</v>
      </c>
      <c r="BE243" s="2">
        <v>2140</v>
      </c>
      <c r="BF243" s="2">
        <v>1790</v>
      </c>
      <c r="BG243" s="2">
        <v>1725</v>
      </c>
      <c r="BH243" s="2">
        <v>1779</v>
      </c>
      <c r="BI243" s="2">
        <v>1763</v>
      </c>
      <c r="BJ243" s="2">
        <v>1708</v>
      </c>
      <c r="BK243" s="2">
        <v>1650</v>
      </c>
      <c r="BL243" s="2">
        <v>1716</v>
      </c>
      <c r="BM243" s="2">
        <v>1708</v>
      </c>
      <c r="BN243" s="2">
        <v>1723</v>
      </c>
      <c r="BO243" s="2">
        <v>1761</v>
      </c>
      <c r="BP243" s="2">
        <v>1680</v>
      </c>
      <c r="BQ243" s="2">
        <v>1476</v>
      </c>
      <c r="BR243" s="2">
        <v>1470</v>
      </c>
      <c r="BS243" s="2">
        <v>1458</v>
      </c>
      <c r="BT243" s="2">
        <v>1456</v>
      </c>
      <c r="BU243" s="2">
        <v>1460</v>
      </c>
      <c r="BV243" s="2">
        <v>1457</v>
      </c>
      <c r="BW243" s="2">
        <v>1445</v>
      </c>
      <c r="BX243" s="2">
        <v>1458</v>
      </c>
      <c r="BY243" s="2">
        <v>1450</v>
      </c>
      <c r="BZ243" s="2">
        <v>1446</v>
      </c>
      <c r="CA243" s="2">
        <v>1443</v>
      </c>
      <c r="CB243" s="2">
        <v>1427</v>
      </c>
      <c r="CC243" s="2">
        <v>1446</v>
      </c>
      <c r="CD243" s="2">
        <v>1425</v>
      </c>
      <c r="CE243" s="2">
        <v>1422</v>
      </c>
      <c r="CF243" s="2">
        <v>1420</v>
      </c>
      <c r="CG243" s="2">
        <v>1434</v>
      </c>
      <c r="CH243" s="2">
        <v>1420</v>
      </c>
      <c r="CI243" s="2">
        <v>1418</v>
      </c>
      <c r="CJ243" s="2">
        <v>1410</v>
      </c>
      <c r="CK243" s="2">
        <v>1400</v>
      </c>
      <c r="CL243" s="2">
        <v>1396</v>
      </c>
      <c r="CM243" s="2">
        <v>1406</v>
      </c>
      <c r="CN243" s="2">
        <v>1390</v>
      </c>
      <c r="CO243" s="2">
        <v>1391</v>
      </c>
      <c r="CP243" s="2">
        <v>1414</v>
      </c>
      <c r="CQ243" s="2">
        <v>1408</v>
      </c>
      <c r="CR243" s="2">
        <v>1398</v>
      </c>
      <c r="CS243" s="2">
        <v>1420</v>
      </c>
      <c r="CT243" s="2">
        <v>1379</v>
      </c>
      <c r="CU243" s="2">
        <v>1395</v>
      </c>
      <c r="CV243" s="2">
        <v>1413</v>
      </c>
      <c r="CW243" s="2">
        <v>1412</v>
      </c>
      <c r="CX243" s="2">
        <v>1337</v>
      </c>
      <c r="CY243" s="2">
        <v>1391</v>
      </c>
      <c r="CZ243" s="2">
        <v>1409</v>
      </c>
      <c r="DA243" s="2">
        <v>1416</v>
      </c>
      <c r="DB243" s="2">
        <v>1435</v>
      </c>
      <c r="DC243" s="2">
        <v>1402</v>
      </c>
      <c r="DD243" s="2">
        <v>1429</v>
      </c>
      <c r="DE243" s="2">
        <v>1416</v>
      </c>
      <c r="DF243" s="2">
        <v>1370</v>
      </c>
      <c r="DG243" s="2">
        <v>1462</v>
      </c>
      <c r="DH243" s="2">
        <v>1490</v>
      </c>
      <c r="DI243" s="2">
        <v>1482</v>
      </c>
      <c r="DJ243" s="2">
        <v>1479</v>
      </c>
      <c r="DK243" s="2">
        <v>1465</v>
      </c>
      <c r="DL243" s="2">
        <v>1472</v>
      </c>
      <c r="DM243" s="2">
        <v>1466</v>
      </c>
      <c r="DN243" s="2">
        <v>1463</v>
      </c>
      <c r="DO243" s="2">
        <v>1465</v>
      </c>
      <c r="DP243" s="2">
        <v>1461</v>
      </c>
      <c r="DQ243" s="2">
        <v>1472</v>
      </c>
      <c r="DR243" s="2">
        <v>1570</v>
      </c>
      <c r="DS243" s="2">
        <v>1501</v>
      </c>
      <c r="DT243" s="2">
        <v>1459</v>
      </c>
      <c r="DU243" s="2">
        <v>1459</v>
      </c>
      <c r="DV243" s="2">
        <v>1434</v>
      </c>
      <c r="DW243" s="2">
        <v>1432</v>
      </c>
      <c r="DX243" s="2">
        <v>1427</v>
      </c>
      <c r="DY243" s="2">
        <v>1420</v>
      </c>
      <c r="DZ243" s="2">
        <v>1410</v>
      </c>
      <c r="EA243" s="2">
        <v>1415</v>
      </c>
      <c r="EB243" s="2">
        <v>1406</v>
      </c>
      <c r="EC243" s="2">
        <v>1415</v>
      </c>
      <c r="ED243" s="2">
        <v>1410</v>
      </c>
      <c r="EE243" s="2">
        <v>1414</v>
      </c>
      <c r="EF243" s="2">
        <v>1414</v>
      </c>
      <c r="EG243" s="2">
        <v>1408</v>
      </c>
      <c r="EH243" s="2">
        <v>1420</v>
      </c>
      <c r="EI243" s="2">
        <v>1427</v>
      </c>
      <c r="EJ243" s="2">
        <v>1420</v>
      </c>
      <c r="EK243" s="2">
        <v>1434</v>
      </c>
      <c r="EL243" s="2">
        <v>1430</v>
      </c>
      <c r="EM243" s="2">
        <v>1409</v>
      </c>
      <c r="EN243" s="2">
        <v>1402</v>
      </c>
      <c r="EO243" s="2">
        <v>1436</v>
      </c>
      <c r="EP243" s="2">
        <v>1385</v>
      </c>
      <c r="EQ243" s="2">
        <v>1363</v>
      </c>
      <c r="ER243" s="2">
        <v>1355</v>
      </c>
      <c r="ES243" s="2">
        <v>1380</v>
      </c>
      <c r="ET243" s="2">
        <v>1348</v>
      </c>
      <c r="EU243" s="2">
        <v>1325</v>
      </c>
      <c r="EV243" s="2">
        <v>1345</v>
      </c>
      <c r="EW243" s="2">
        <v>1341</v>
      </c>
      <c r="EX243" s="2">
        <v>1347</v>
      </c>
      <c r="EY243" s="2">
        <v>1350</v>
      </c>
      <c r="EZ243" s="2">
        <v>1320</v>
      </c>
      <c r="FA243" s="2">
        <v>1395</v>
      </c>
      <c r="FB243" s="2">
        <v>1410</v>
      </c>
      <c r="FC243" s="2">
        <v>1402</v>
      </c>
      <c r="FD243" s="2">
        <v>1401</v>
      </c>
      <c r="FE243" s="2">
        <v>1443</v>
      </c>
      <c r="FF243" s="2">
        <v>1463</v>
      </c>
      <c r="FG243" s="2">
        <v>1469</v>
      </c>
      <c r="FH243" s="2">
        <v>1475</v>
      </c>
      <c r="FI243" s="2">
        <v>1480</v>
      </c>
      <c r="FJ243" s="2">
        <v>1480</v>
      </c>
      <c r="FK243" s="2">
        <v>1459</v>
      </c>
      <c r="FL243" s="2">
        <v>1445</v>
      </c>
      <c r="FM243" s="2">
        <v>1445</v>
      </c>
      <c r="FN243" s="2">
        <v>1431</v>
      </c>
      <c r="FO243" s="2">
        <v>1428</v>
      </c>
      <c r="FP243" s="2">
        <v>1429</v>
      </c>
      <c r="FQ243" s="2">
        <v>1462</v>
      </c>
      <c r="FR243" s="2">
        <v>1470</v>
      </c>
      <c r="FS243" s="2">
        <v>1480</v>
      </c>
      <c r="FT243" s="2">
        <v>1471</v>
      </c>
      <c r="FU243" s="2">
        <v>1480</v>
      </c>
      <c r="FV243" s="2">
        <v>1474</v>
      </c>
      <c r="FW243" s="2">
        <v>1473</v>
      </c>
      <c r="FX243" s="2">
        <v>1459</v>
      </c>
      <c r="FY243" s="2">
        <v>1440</v>
      </c>
      <c r="FZ243" s="2">
        <v>1449</v>
      </c>
      <c r="GA243" s="2">
        <v>1424</v>
      </c>
      <c r="GB243" s="2">
        <v>1420</v>
      </c>
      <c r="GC243" s="2">
        <v>1415</v>
      </c>
      <c r="GD243" s="2">
        <v>1429</v>
      </c>
      <c r="GE243" s="2">
        <v>1427</v>
      </c>
      <c r="GF243" s="2">
        <v>1415</v>
      </c>
      <c r="GG243" s="2">
        <v>1457</v>
      </c>
      <c r="GH243" s="2">
        <v>1457</v>
      </c>
      <c r="GI243" s="2">
        <v>1457</v>
      </c>
      <c r="GJ243" s="2">
        <v>1457</v>
      </c>
      <c r="GK243" s="2">
        <v>1500</v>
      </c>
      <c r="GL243" s="2">
        <v>1499</v>
      </c>
      <c r="GM243" s="2">
        <v>1500</v>
      </c>
      <c r="GN243" s="2">
        <v>1498</v>
      </c>
      <c r="GO243" s="2">
        <v>1490</v>
      </c>
      <c r="GP243" s="2">
        <v>1505</v>
      </c>
      <c r="GQ243" s="2">
        <v>1516</v>
      </c>
      <c r="GR243" s="2">
        <v>1523</v>
      </c>
      <c r="GS243" s="2">
        <v>1517</v>
      </c>
      <c r="GT243" s="2">
        <v>1493</v>
      </c>
      <c r="GU243" s="2">
        <v>1450</v>
      </c>
      <c r="GV243" s="2">
        <v>1514</v>
      </c>
      <c r="GW243" s="2">
        <v>1530</v>
      </c>
      <c r="GX243" s="2">
        <v>1522</v>
      </c>
      <c r="GY243" s="2">
        <v>1505</v>
      </c>
      <c r="GZ243" s="2">
        <v>1500</v>
      </c>
      <c r="HA243" s="2">
        <v>1490</v>
      </c>
      <c r="HB243" s="2">
        <v>1485</v>
      </c>
      <c r="HC243" s="2">
        <v>1460</v>
      </c>
      <c r="HD243" s="2">
        <v>1486</v>
      </c>
      <c r="HE243" s="2">
        <v>1480</v>
      </c>
      <c r="HF243" s="2">
        <v>1493</v>
      </c>
      <c r="HG243" s="2">
        <v>1474</v>
      </c>
      <c r="HH243" s="2">
        <v>1472</v>
      </c>
      <c r="HI243" s="2">
        <v>1480</v>
      </c>
      <c r="HJ243" s="2">
        <v>1462</v>
      </c>
      <c r="HK243" s="2">
        <v>1460</v>
      </c>
      <c r="HL243" s="2">
        <v>1460</v>
      </c>
      <c r="HM243" s="2">
        <v>1462</v>
      </c>
      <c r="HN243" s="2">
        <v>1464</v>
      </c>
      <c r="HO243" s="2">
        <v>1461</v>
      </c>
      <c r="HP243" s="2">
        <v>1460</v>
      </c>
      <c r="HQ243" s="2">
        <v>1458</v>
      </c>
      <c r="HR243" s="2">
        <v>1465</v>
      </c>
      <c r="HS243" s="2">
        <v>1462</v>
      </c>
      <c r="HT243" s="2">
        <v>1469</v>
      </c>
      <c r="HU243" s="2">
        <v>1469</v>
      </c>
      <c r="HV243" s="2">
        <v>1461</v>
      </c>
      <c r="HW243" s="2">
        <v>1459</v>
      </c>
      <c r="HX243" s="2">
        <v>1471</v>
      </c>
      <c r="HY243" s="2">
        <v>1462</v>
      </c>
      <c r="HZ243" s="2">
        <v>1466</v>
      </c>
      <c r="IA243" s="2">
        <v>1473</v>
      </c>
      <c r="IB243" s="2">
        <v>1452</v>
      </c>
      <c r="IC243" s="2">
        <v>1447</v>
      </c>
      <c r="ID243" s="2">
        <v>1444</v>
      </c>
      <c r="IE243" s="2">
        <v>1445</v>
      </c>
      <c r="IF243" s="2">
        <v>1489</v>
      </c>
      <c r="IG243" s="2">
        <v>1493</v>
      </c>
      <c r="IH243" s="2">
        <v>1466</v>
      </c>
      <c r="II243" s="2">
        <v>1512</v>
      </c>
      <c r="IJ243" s="2">
        <v>1538</v>
      </c>
      <c r="IK243" s="2">
        <v>1537</v>
      </c>
      <c r="IL243" s="2">
        <v>1556</v>
      </c>
      <c r="IM243" s="2">
        <v>1552</v>
      </c>
      <c r="IN243" s="2">
        <v>1551</v>
      </c>
      <c r="IO243" s="2">
        <v>1581</v>
      </c>
      <c r="IP243" s="2">
        <v>1548</v>
      </c>
      <c r="IQ243" s="2">
        <v>1598</v>
      </c>
      <c r="IR243" s="2">
        <v>1594</v>
      </c>
      <c r="IS243" s="2">
        <v>1579</v>
      </c>
      <c r="IT243" s="2">
        <v>1569</v>
      </c>
    </row>
    <row r="244" spans="1:254">
      <c r="A244" s="62" t="s">
        <v>457</v>
      </c>
      <c r="B244" s="1" t="inlineStr">
        <is>
          <t>デンソー</t>
        </is>
      </c>
      <c r="C244" s="1">
        <v>1911.5</v>
      </c>
      <c r="E244" s="2">
        <v>1901</v>
      </c>
      <c r="F244" s="2">
        <v>1892</v>
      </c>
      <c r="G244" s="2">
        <v>1884</v>
      </c>
      <c r="H244" s="2">
        <v>1909.5</v>
      </c>
      <c r="I244" s="2">
        <v>1944.5</v>
      </c>
      <c r="J244" s="2">
        <v>2165.5</v>
      </c>
      <c r="K244" s="2">
        <v>2098.5</v>
      </c>
      <c r="L244" s="2">
        <v>2038</v>
      </c>
      <c r="M244" s="2">
        <v>1988.5</v>
      </c>
      <c r="N244" s="2">
        <v>1963.5</v>
      </c>
      <c r="O244" s="2">
        <v>1967</v>
      </c>
      <c r="P244" s="2">
        <v>1980</v>
      </c>
      <c r="Q244" s="2">
        <v>1978</v>
      </c>
      <c r="R244" s="2">
        <v>1951</v>
      </c>
      <c r="S244" s="2">
        <v>1945</v>
      </c>
      <c r="T244" s="2">
        <v>1939</v>
      </c>
      <c r="U244" s="2">
        <v>1931</v>
      </c>
      <c r="V244" s="2">
        <v>1917</v>
      </c>
      <c r="W244" s="2">
        <v>1924</v>
      </c>
      <c r="X244" s="2">
        <v>1917</v>
      </c>
      <c r="Y244" s="2">
        <v>1945</v>
      </c>
      <c r="Z244" s="2">
        <v>1972</v>
      </c>
      <c r="AA244" s="2">
        <v>1961.5</v>
      </c>
      <c r="AB244" s="2">
        <v>1941</v>
      </c>
      <c r="AC244" s="2">
        <v>1892</v>
      </c>
      <c r="AD244" s="2">
        <v>1844.5</v>
      </c>
      <c r="AE244" s="2">
        <v>1867.5</v>
      </c>
      <c r="AF244" s="2">
        <v>1860.5</v>
      </c>
      <c r="AG244" s="2">
        <v>1858</v>
      </c>
      <c r="AH244" s="2">
        <v>1854</v>
      </c>
      <c r="AI244" s="2">
        <v>1864</v>
      </c>
      <c r="AJ244" s="2">
        <v>1881.5</v>
      </c>
      <c r="AK244" s="2">
        <v>1877.5</v>
      </c>
      <c r="AL244" s="2">
        <v>1887</v>
      </c>
      <c r="AM244" s="2">
        <v>1905.5</v>
      </c>
      <c r="AN244" s="2">
        <v>1900.5</v>
      </c>
      <c r="AO244" s="2">
        <v>1882.5</v>
      </c>
      <c r="AP244" s="2">
        <v>1876.5</v>
      </c>
      <c r="AQ244" s="2">
        <v>1841</v>
      </c>
      <c r="AR244" s="2">
        <v>1813</v>
      </c>
      <c r="AS244" s="2">
        <v>1865</v>
      </c>
      <c r="AT244" s="2">
        <v>1918.5</v>
      </c>
      <c r="AU244" s="2">
        <v>1872</v>
      </c>
      <c r="AV244" s="2">
        <v>1870</v>
      </c>
      <c r="AW244" s="2">
        <v>1901.5</v>
      </c>
      <c r="AX244" s="2">
        <v>1861.5</v>
      </c>
      <c r="AY244" s="2">
        <v>1824.5</v>
      </c>
      <c r="AZ244" s="2">
        <v>1857</v>
      </c>
      <c r="BA244" s="2">
        <v>1868</v>
      </c>
      <c r="BB244" s="2">
        <v>1871.5</v>
      </c>
      <c r="BC244" s="2">
        <v>1852</v>
      </c>
      <c r="BD244" s="2">
        <v>1831</v>
      </c>
      <c r="BE244" s="2">
        <v>1817</v>
      </c>
      <c r="BF244" s="2">
        <v>1833.5</v>
      </c>
      <c r="BG244" s="2">
        <v>1843.5</v>
      </c>
      <c r="BH244" s="2">
        <v>1814.5</v>
      </c>
      <c r="BI244" s="2">
        <v>1835.5</v>
      </c>
      <c r="BJ244" s="2">
        <v>1838.5</v>
      </c>
      <c r="BK244" s="2">
        <v>1885</v>
      </c>
      <c r="BL244" s="2">
        <v>1850</v>
      </c>
      <c r="BM244" s="2">
        <v>1872</v>
      </c>
      <c r="BN244" s="2">
        <v>1867</v>
      </c>
      <c r="BO244" s="2">
        <v>1873</v>
      </c>
      <c r="BP244" s="2">
        <v>1912.5</v>
      </c>
      <c r="BQ244" s="2">
        <v>1848</v>
      </c>
      <c r="BR244" s="2">
        <v>1850</v>
      </c>
      <c r="BS244" s="2">
        <v>1827</v>
      </c>
      <c r="BT244" s="2">
        <v>1801</v>
      </c>
      <c r="BU244" s="2">
        <v>1874</v>
      </c>
      <c r="BV244" s="2">
        <v>1864</v>
      </c>
      <c r="BW244" s="2">
        <v>1885</v>
      </c>
      <c r="BX244" s="2">
        <v>1918</v>
      </c>
      <c r="BY244" s="2">
        <v>1936</v>
      </c>
      <c r="BZ244" s="2">
        <v>1942</v>
      </c>
      <c r="CA244" s="2">
        <v>1921.5</v>
      </c>
      <c r="CB244" s="2">
        <v>1917.5</v>
      </c>
      <c r="CC244" s="2">
        <v>1915</v>
      </c>
      <c r="CD244" s="2">
        <v>1918.5</v>
      </c>
      <c r="CE244" s="2">
        <v>1909</v>
      </c>
      <c r="CF244" s="2">
        <v>1933</v>
      </c>
      <c r="CG244" s="2">
        <v>1949.5</v>
      </c>
      <c r="CH244" s="2">
        <v>1949</v>
      </c>
      <c r="CI244" s="2">
        <v>1894</v>
      </c>
      <c r="CJ244" s="2">
        <v>1907.5</v>
      </c>
      <c r="CK244" s="2">
        <v>1911</v>
      </c>
      <c r="CL244" s="2">
        <v>1930</v>
      </c>
      <c r="CM244" s="2">
        <v>1921</v>
      </c>
      <c r="CN244" s="2">
        <v>1875.5</v>
      </c>
      <c r="CO244" s="2">
        <v>1848.5</v>
      </c>
      <c r="CP244" s="2">
        <v>1928.5</v>
      </c>
      <c r="CQ244" s="2">
        <v>1923</v>
      </c>
      <c r="CR244" s="2">
        <v>1913</v>
      </c>
      <c r="CS244" s="2">
        <v>1878</v>
      </c>
      <c r="CT244" s="2">
        <v>1822</v>
      </c>
      <c r="CU244" s="2">
        <v>1908.5</v>
      </c>
      <c r="CV244" s="2">
        <v>1949</v>
      </c>
      <c r="CW244" s="2">
        <v>1943</v>
      </c>
      <c r="CX244" s="2">
        <v>1922</v>
      </c>
      <c r="CY244" s="2">
        <v>1936</v>
      </c>
      <c r="CZ244" s="2">
        <v>1986.5</v>
      </c>
      <c r="DA244" s="2">
        <v>2025</v>
      </c>
      <c r="DB244" s="2">
        <v>1982</v>
      </c>
      <c r="DC244" s="2">
        <v>1947</v>
      </c>
      <c r="DD244" s="2">
        <v>1986</v>
      </c>
      <c r="DE244" s="2">
        <v>2101</v>
      </c>
      <c r="DF244" s="2">
        <v>2070.5</v>
      </c>
      <c r="DG244" s="2">
        <v>2132.5</v>
      </c>
      <c r="DH244" s="2">
        <v>2151</v>
      </c>
      <c r="DI244" s="2">
        <v>2211</v>
      </c>
      <c r="DJ244" s="2">
        <v>2222.5</v>
      </c>
      <c r="DK244" s="2">
        <v>2221</v>
      </c>
      <c r="DL244" s="2">
        <v>2189</v>
      </c>
      <c r="DM244" s="2">
        <v>2200.5</v>
      </c>
      <c r="DN244" s="2">
        <v>2258.5</v>
      </c>
      <c r="DO244" s="2">
        <v>2266</v>
      </c>
      <c r="DP244" s="2">
        <v>2232</v>
      </c>
      <c r="DQ244" s="2">
        <v>2212.5</v>
      </c>
      <c r="DR244" s="2">
        <v>2181.5</v>
      </c>
      <c r="DS244" s="2">
        <v>2127</v>
      </c>
      <c r="DT244" s="2">
        <v>2117</v>
      </c>
      <c r="DU244" s="2">
        <v>2125</v>
      </c>
      <c r="DV244" s="2">
        <v>2065</v>
      </c>
      <c r="DW244" s="2">
        <v>2065</v>
      </c>
      <c r="DX244" s="2">
        <v>2055.5</v>
      </c>
      <c r="DY244" s="2">
        <v>2031</v>
      </c>
      <c r="DZ244" s="2">
        <v>2151</v>
      </c>
      <c r="EA244" s="2">
        <v>2121</v>
      </c>
      <c r="EB244" s="2">
        <v>2062</v>
      </c>
      <c r="EC244" s="2">
        <v>2096.5</v>
      </c>
      <c r="ED244" s="2">
        <v>2107</v>
      </c>
      <c r="EE244" s="2">
        <v>2125</v>
      </c>
      <c r="EF244" s="2">
        <v>2203</v>
      </c>
      <c r="EG244" s="2">
        <v>2221.5</v>
      </c>
      <c r="EH244" s="2">
        <v>2157</v>
      </c>
      <c r="EI244" s="2">
        <v>2210.5</v>
      </c>
      <c r="EJ244" s="2">
        <v>2200.5</v>
      </c>
      <c r="EK244" s="2">
        <v>2255</v>
      </c>
      <c r="EL244" s="2">
        <v>2222</v>
      </c>
      <c r="EM244" s="2">
        <v>2193.5</v>
      </c>
      <c r="EN244" s="2">
        <v>2191</v>
      </c>
      <c r="EO244" s="2">
        <v>2131</v>
      </c>
      <c r="EP244" s="2">
        <v>2090</v>
      </c>
      <c r="EQ244" s="2">
        <v>2152</v>
      </c>
      <c r="ER244" s="2">
        <v>2196.5</v>
      </c>
      <c r="ES244" s="2">
        <v>2173</v>
      </c>
      <c r="ET244" s="2">
        <v>2148</v>
      </c>
      <c r="EU244" s="2">
        <v>2141.5</v>
      </c>
      <c r="EV244" s="2">
        <v>2150</v>
      </c>
      <c r="EW244" s="2">
        <v>2138.5</v>
      </c>
      <c r="EX244" s="2">
        <v>2127.5</v>
      </c>
      <c r="EY244" s="2">
        <v>2138.5</v>
      </c>
      <c r="EZ244" s="2">
        <v>2156</v>
      </c>
      <c r="FA244" s="2">
        <v>2111</v>
      </c>
      <c r="FB244" s="2">
        <v>2078</v>
      </c>
      <c r="FC244" s="2">
        <v>2067.5</v>
      </c>
      <c r="FD244" s="2">
        <v>2092</v>
      </c>
      <c r="FE244" s="2">
        <v>2118.5</v>
      </c>
      <c r="FF244" s="2">
        <v>2103</v>
      </c>
      <c r="FG244" s="2">
        <v>2083.5</v>
      </c>
      <c r="FH244" s="2">
        <v>2044.5</v>
      </c>
      <c r="FI244" s="2">
        <v>2018.5</v>
      </c>
      <c r="FJ244" s="2">
        <v>2008</v>
      </c>
      <c r="FK244" s="2">
        <v>2001.5</v>
      </c>
      <c r="FL244" s="2">
        <v>2033</v>
      </c>
      <c r="FM244" s="2">
        <v>2022</v>
      </c>
      <c r="FN244" s="2">
        <v>2017.5</v>
      </c>
      <c r="FO244" s="2">
        <v>2029.5</v>
      </c>
      <c r="FP244" s="2">
        <v>2050</v>
      </c>
      <c r="FQ244" s="2">
        <v>2062</v>
      </c>
      <c r="FR244" s="2">
        <v>2026.5</v>
      </c>
      <c r="FS244" s="2">
        <v>2044</v>
      </c>
      <c r="FT244" s="2">
        <v>1995</v>
      </c>
      <c r="FU244" s="2">
        <v>2016.5</v>
      </c>
      <c r="FV244" s="2">
        <v>1979.5</v>
      </c>
      <c r="FW244" s="2">
        <v>2011</v>
      </c>
      <c r="FX244" s="2">
        <v>2075</v>
      </c>
      <c r="FY244" s="2">
        <v>2072</v>
      </c>
      <c r="FZ244" s="2">
        <v>2074.5</v>
      </c>
      <c r="GA244" s="2">
        <v>2085.5</v>
      </c>
      <c r="GB244" s="2">
        <v>2061.5</v>
      </c>
      <c r="GC244" s="2">
        <v>2055.5</v>
      </c>
      <c r="GD244" s="2">
        <v>2072</v>
      </c>
      <c r="GE244" s="2">
        <v>2089</v>
      </c>
      <c r="GF244" s="2">
        <v>2070</v>
      </c>
      <c r="GG244" s="2">
        <v>2086</v>
      </c>
      <c r="GH244" s="2">
        <v>2137</v>
      </c>
      <c r="GI244" s="2">
        <v>2260</v>
      </c>
      <c r="GJ244" s="2">
        <v>2266.5</v>
      </c>
      <c r="GK244" s="2">
        <v>2285</v>
      </c>
      <c r="GL244" s="2">
        <v>2298</v>
      </c>
      <c r="GM244" s="2">
        <v>2255</v>
      </c>
      <c r="GN244" s="2">
        <v>2246</v>
      </c>
      <c r="GO244" s="2">
        <v>2258</v>
      </c>
      <c r="GP244" s="2">
        <v>2229</v>
      </c>
      <c r="GQ244" s="2">
        <v>2221.5</v>
      </c>
      <c r="GR244" s="2">
        <v>2182.5</v>
      </c>
      <c r="GS244" s="2">
        <v>2191.5</v>
      </c>
      <c r="GT244" s="2">
        <v>2182.5</v>
      </c>
      <c r="GU244" s="2">
        <v>2141</v>
      </c>
      <c r="GV244" s="2">
        <v>2190</v>
      </c>
      <c r="GW244" s="2">
        <v>2229</v>
      </c>
      <c r="GX244" s="2">
        <v>2247.5</v>
      </c>
      <c r="GY244" s="2">
        <v>2245</v>
      </c>
      <c r="GZ244" s="2">
        <v>2205</v>
      </c>
      <c r="HA244" s="2">
        <v>2120.5</v>
      </c>
      <c r="HB244" s="2">
        <v>2092.5</v>
      </c>
      <c r="HC244" s="2">
        <v>2091</v>
      </c>
      <c r="HD244" s="2">
        <v>2117.5</v>
      </c>
      <c r="HE244" s="2">
        <v>2143</v>
      </c>
      <c r="HF244" s="2">
        <v>2220.5</v>
      </c>
      <c r="HG244" s="2">
        <v>2203.5</v>
      </c>
      <c r="HH244" s="2">
        <v>2196.5</v>
      </c>
      <c r="HI244" s="2">
        <v>2156</v>
      </c>
      <c r="HJ244" s="2">
        <v>2146.5</v>
      </c>
      <c r="HK244" s="2">
        <v>2160</v>
      </c>
      <c r="HL244" s="2">
        <v>2149</v>
      </c>
      <c r="HM244" s="2">
        <v>2148.5</v>
      </c>
      <c r="HN244" s="2">
        <v>2137</v>
      </c>
      <c r="HO244" s="2">
        <v>2130.5</v>
      </c>
      <c r="HP244" s="2">
        <v>2147.5</v>
      </c>
      <c r="HQ244" s="2">
        <v>2200.5</v>
      </c>
      <c r="HR244" s="2">
        <v>2180</v>
      </c>
      <c r="HS244" s="2">
        <v>2168.5</v>
      </c>
      <c r="HT244" s="2">
        <v>2140.5</v>
      </c>
      <c r="HU244" s="2">
        <v>2114.5</v>
      </c>
      <c r="HV244" s="2">
        <v>2107</v>
      </c>
      <c r="HW244" s="2">
        <v>2108</v>
      </c>
      <c r="HX244" s="2">
        <v>2120</v>
      </c>
      <c r="HY244" s="2">
        <v>2122</v>
      </c>
      <c r="HZ244" s="2">
        <v>2118</v>
      </c>
      <c r="IA244" s="2">
        <v>2120</v>
      </c>
      <c r="IB244" s="2">
        <v>2088</v>
      </c>
      <c r="IC244" s="2">
        <v>2106</v>
      </c>
      <c r="ID244" s="2">
        <v>2110</v>
      </c>
      <c r="IE244" s="2">
        <v>2161</v>
      </c>
      <c r="IF244" s="2">
        <v>2128.5</v>
      </c>
      <c r="IG244" s="2">
        <v>2098.5</v>
      </c>
      <c r="IH244" s="2">
        <v>2087.5</v>
      </c>
      <c r="II244" s="2">
        <v>2078</v>
      </c>
      <c r="IJ244" s="2">
        <v>2129</v>
      </c>
      <c r="IK244" s="2">
        <v>2095.5</v>
      </c>
      <c r="IL244" s="2">
        <v>2068.5</v>
      </c>
      <c r="IM244" s="2">
        <v>2044.5</v>
      </c>
      <c r="IN244" s="2">
        <v>2083.5</v>
      </c>
      <c r="IO244" s="2">
        <v>2060</v>
      </c>
      <c r="IP244" s="2">
        <v>2023.5</v>
      </c>
      <c r="IQ244" s="2">
        <v>2070</v>
      </c>
      <c r="IR244" s="2">
        <v>2021</v>
      </c>
      <c r="IS244" s="2">
        <v>2049</v>
      </c>
      <c r="IT244" s="2">
        <v>2053</v>
      </c>
    </row>
    <row r="245" spans="1:254">
      <c r="A245" s="62" t="s">
        <v>458</v>
      </c>
      <c r="B245" s="1" t="inlineStr">
        <is>
          <t>グローバルウェイ</t>
        </is>
      </c>
      <c r="C245" s="1">
        <v>153</v>
      </c>
      <c r="E245" s="2">
        <v>155</v>
      </c>
      <c r="F245" s="2">
        <v>158</v>
      </c>
      <c r="G245" s="2">
        <v>155</v>
      </c>
      <c r="H245" s="2">
        <v>149</v>
      </c>
      <c r="I245" s="2">
        <v>147</v>
      </c>
      <c r="J245" s="2">
        <v>147</v>
      </c>
      <c r="K245" s="2">
        <v>148</v>
      </c>
      <c r="L245" s="2">
        <v>152</v>
      </c>
      <c r="M245" s="2">
        <v>152</v>
      </c>
      <c r="N245" s="2">
        <v>152</v>
      </c>
      <c r="O245" s="2">
        <v>155</v>
      </c>
      <c r="P245" s="2">
        <v>157</v>
      </c>
      <c r="Q245" s="2">
        <v>153</v>
      </c>
      <c r="R245" s="2">
        <v>152</v>
      </c>
      <c r="S245" s="2">
        <v>162</v>
      </c>
      <c r="T245" s="2">
        <v>161</v>
      </c>
      <c r="U245" s="2">
        <v>159</v>
      </c>
      <c r="V245" s="2">
        <v>160</v>
      </c>
      <c r="W245" s="2">
        <v>154</v>
      </c>
      <c r="X245" s="2">
        <v>151</v>
      </c>
      <c r="Y245" s="2">
        <v>149</v>
      </c>
      <c r="Z245" s="2">
        <v>153</v>
      </c>
      <c r="AA245" s="2">
        <v>154</v>
      </c>
      <c r="AB245" s="2">
        <v>148</v>
      </c>
      <c r="AC245" s="2">
        <v>147</v>
      </c>
      <c r="AD245" s="2">
        <v>145</v>
      </c>
      <c r="AE245" s="2">
        <v>146</v>
      </c>
      <c r="AF245" s="2">
        <v>144</v>
      </c>
      <c r="AG245" s="2">
        <v>147</v>
      </c>
      <c r="AH245" s="2">
        <v>156</v>
      </c>
      <c r="AI245" s="2">
        <v>157</v>
      </c>
      <c r="AJ245" s="2">
        <v>160</v>
      </c>
      <c r="AK245" s="2">
        <v>164</v>
      </c>
      <c r="AL245" s="2">
        <v>162</v>
      </c>
      <c r="AM245" s="2">
        <v>155</v>
      </c>
      <c r="AN245" s="2">
        <v>152</v>
      </c>
      <c r="AO245" s="2">
        <v>151</v>
      </c>
      <c r="AP245" s="2">
        <v>162</v>
      </c>
      <c r="AQ245" s="2">
        <v>159</v>
      </c>
      <c r="AR245" s="2">
        <v>158</v>
      </c>
      <c r="AS245" s="2">
        <v>166</v>
      </c>
      <c r="AT245" s="2">
        <v>175</v>
      </c>
      <c r="AU245" s="2">
        <v>171</v>
      </c>
      <c r="AV245" s="2">
        <v>171</v>
      </c>
      <c r="AW245" s="2">
        <v>167</v>
      </c>
      <c r="AX245" s="2">
        <v>165</v>
      </c>
      <c r="AY245" s="2">
        <v>161</v>
      </c>
      <c r="AZ245" s="2">
        <v>164</v>
      </c>
      <c r="BA245" s="2">
        <v>163</v>
      </c>
      <c r="BB245" s="2">
        <v>164</v>
      </c>
      <c r="BC245" s="2">
        <v>156</v>
      </c>
      <c r="BD245" s="2">
        <v>157</v>
      </c>
      <c r="BE245" s="2">
        <v>160</v>
      </c>
      <c r="BF245" s="2">
        <v>155</v>
      </c>
      <c r="BG245" s="2">
        <v>160</v>
      </c>
      <c r="BH245" s="2">
        <v>165</v>
      </c>
      <c r="BI245" s="2">
        <v>166</v>
      </c>
      <c r="BJ245" s="2">
        <v>164</v>
      </c>
      <c r="BK245" s="2">
        <v>161</v>
      </c>
      <c r="BL245" s="2">
        <v>192</v>
      </c>
      <c r="BM245" s="2">
        <v>206</v>
      </c>
      <c r="BN245" s="2">
        <v>155</v>
      </c>
      <c r="BO245" s="2">
        <v>166</v>
      </c>
      <c r="BP245" s="2">
        <v>169</v>
      </c>
      <c r="BQ245" s="2">
        <v>162</v>
      </c>
      <c r="BR245" s="2">
        <v>173</v>
      </c>
      <c r="BS245" s="2">
        <v>166</v>
      </c>
      <c r="BT245" s="2">
        <v>170</v>
      </c>
      <c r="BU245" s="2">
        <v>191</v>
      </c>
      <c r="BV245" s="2">
        <v>208</v>
      </c>
      <c r="BW245" s="2">
        <v>227</v>
      </c>
      <c r="BX245" s="2">
        <v>176</v>
      </c>
      <c r="BY245" s="2">
        <v>198</v>
      </c>
      <c r="BZ245" s="2">
        <v>139</v>
      </c>
      <c r="CA245" s="2">
        <v>130</v>
      </c>
      <c r="CB245" s="2">
        <v>126</v>
      </c>
      <c r="CC245" s="2">
        <v>124</v>
      </c>
      <c r="CD245" s="2">
        <v>124</v>
      </c>
      <c r="CE245" s="2">
        <v>123</v>
      </c>
      <c r="CF245" s="2">
        <v>125</v>
      </c>
      <c r="CG245" s="2">
        <v>127</v>
      </c>
      <c r="CH245" s="2">
        <v>127</v>
      </c>
      <c r="CI245" s="2">
        <v>126</v>
      </c>
      <c r="CJ245" s="2">
        <v>126</v>
      </c>
      <c r="CK245" s="2">
        <v>126</v>
      </c>
      <c r="CL245" s="2">
        <v>125</v>
      </c>
      <c r="CM245" s="2">
        <v>126</v>
      </c>
      <c r="CN245" s="2">
        <v>124</v>
      </c>
      <c r="CO245" s="2">
        <v>124</v>
      </c>
      <c r="CP245" s="2">
        <v>124</v>
      </c>
      <c r="CQ245" s="2">
        <v>124</v>
      </c>
      <c r="CR245" s="2">
        <v>128</v>
      </c>
      <c r="CS245" s="2">
        <v>125</v>
      </c>
      <c r="CT245" s="2">
        <v>122</v>
      </c>
      <c r="CU245" s="2">
        <v>128</v>
      </c>
      <c r="CV245" s="2">
        <v>132</v>
      </c>
      <c r="CW245" s="2">
        <v>130</v>
      </c>
      <c r="CX245" s="2">
        <v>128</v>
      </c>
      <c r="CY245" s="2">
        <v>128</v>
      </c>
      <c r="CZ245" s="2">
        <v>130</v>
      </c>
      <c r="DA245" s="2">
        <v>132</v>
      </c>
      <c r="DB245" s="2">
        <v>126</v>
      </c>
      <c r="DC245" s="2">
        <v>124</v>
      </c>
      <c r="DD245" s="2">
        <v>129</v>
      </c>
      <c r="DE245" s="2">
        <v>126</v>
      </c>
      <c r="DF245" s="2">
        <v>122</v>
      </c>
      <c r="DG245" s="2">
        <v>130</v>
      </c>
      <c r="DH245" s="2">
        <v>132</v>
      </c>
      <c r="DI245" s="2">
        <v>136</v>
      </c>
      <c r="DJ245" s="2">
        <v>134</v>
      </c>
      <c r="DK245" s="2">
        <v>131</v>
      </c>
      <c r="DL245" s="2">
        <v>131</v>
      </c>
      <c r="DM245" s="2">
        <v>132</v>
      </c>
      <c r="DN245" s="2">
        <v>137</v>
      </c>
      <c r="DO245" s="2">
        <v>143</v>
      </c>
      <c r="DP245" s="2">
        <v>140</v>
      </c>
      <c r="DQ245" s="2">
        <v>136</v>
      </c>
      <c r="DR245" s="2">
        <v>140</v>
      </c>
      <c r="DS245" s="2">
        <v>145</v>
      </c>
      <c r="DT245" s="2">
        <v>140</v>
      </c>
      <c r="DU245" s="2">
        <v>137</v>
      </c>
      <c r="DV245" s="2">
        <v>135</v>
      </c>
      <c r="DW245" s="2">
        <v>135</v>
      </c>
      <c r="DX245" s="2">
        <v>134</v>
      </c>
      <c r="DY245" s="2">
        <v>136</v>
      </c>
      <c r="DZ245" s="2">
        <v>138</v>
      </c>
      <c r="EA245" s="2">
        <v>138</v>
      </c>
      <c r="EB245" s="2">
        <v>135</v>
      </c>
      <c r="EC245" s="2">
        <v>138</v>
      </c>
      <c r="ED245" s="2">
        <v>141</v>
      </c>
      <c r="EE245" s="2">
        <v>145</v>
      </c>
      <c r="EF245" s="2">
        <v>142</v>
      </c>
      <c r="EG245" s="2">
        <v>142</v>
      </c>
      <c r="EH245" s="2">
        <v>144</v>
      </c>
      <c r="EI245" s="2">
        <v>146</v>
      </c>
      <c r="EJ245" s="2">
        <v>145</v>
      </c>
      <c r="EK245" s="2">
        <v>145</v>
      </c>
      <c r="EL245" s="2">
        <v>139</v>
      </c>
      <c r="EM245" s="2">
        <v>139</v>
      </c>
      <c r="EN245" s="2">
        <v>143</v>
      </c>
      <c r="EO245" s="2">
        <v>149</v>
      </c>
      <c r="EP245" s="2">
        <v>148</v>
      </c>
      <c r="EQ245" s="2">
        <v>140</v>
      </c>
      <c r="ER245" s="2">
        <v>142</v>
      </c>
      <c r="ES245" s="2">
        <v>135</v>
      </c>
      <c r="ET245" s="2">
        <v>138</v>
      </c>
      <c r="EU245" s="2">
        <v>130</v>
      </c>
      <c r="EV245" s="2">
        <v>131</v>
      </c>
      <c r="EW245" s="2">
        <v>129</v>
      </c>
      <c r="EX245" s="2">
        <v>130</v>
      </c>
      <c r="EY245" s="2">
        <v>139</v>
      </c>
      <c r="EZ245" s="2">
        <v>142</v>
      </c>
      <c r="FA245" s="2">
        <v>120</v>
      </c>
      <c r="FB245" s="2">
        <v>117</v>
      </c>
      <c r="FC245" s="2">
        <v>117</v>
      </c>
      <c r="FD245" s="2">
        <v>118</v>
      </c>
      <c r="FE245" s="2">
        <v>119</v>
      </c>
      <c r="FF245" s="2">
        <v>123</v>
      </c>
      <c r="FG245" s="2">
        <v>126</v>
      </c>
      <c r="FH245" s="2">
        <v>129</v>
      </c>
      <c r="FI245" s="2">
        <v>128</v>
      </c>
      <c r="FJ245" s="2">
        <v>129</v>
      </c>
      <c r="FK245" s="2">
        <v>131</v>
      </c>
      <c r="FL245" s="2">
        <v>131</v>
      </c>
      <c r="FM245" s="2">
        <v>131</v>
      </c>
      <c r="FN245" s="2">
        <v>131</v>
      </c>
      <c r="FO245" s="2">
        <v>138</v>
      </c>
      <c r="FP245" s="2">
        <v>139</v>
      </c>
      <c r="FQ245" s="2">
        <v>136</v>
      </c>
      <c r="FR245" s="2">
        <v>137</v>
      </c>
      <c r="FS245" s="2">
        <v>139</v>
      </c>
      <c r="FT245" s="2">
        <v>140</v>
      </c>
      <c r="FU245" s="2">
        <v>141</v>
      </c>
      <c r="FV245" s="2">
        <v>139</v>
      </c>
      <c r="FW245" s="2">
        <v>140</v>
      </c>
      <c r="FX245" s="2">
        <v>147</v>
      </c>
      <c r="FY245" s="2">
        <v>149</v>
      </c>
      <c r="FZ245" s="2">
        <v>149</v>
      </c>
      <c r="GA245" s="2">
        <v>147</v>
      </c>
      <c r="GB245" s="2">
        <v>145</v>
      </c>
      <c r="GC245" s="2">
        <v>145</v>
      </c>
      <c r="GD245" s="2">
        <v>144</v>
      </c>
      <c r="GE245" s="2">
        <v>146</v>
      </c>
      <c r="GF245" s="2">
        <v>147</v>
      </c>
      <c r="GG245" s="2">
        <v>154</v>
      </c>
      <c r="GH245" s="2">
        <v>156</v>
      </c>
      <c r="GI245" s="2">
        <v>149</v>
      </c>
      <c r="GJ245" s="2">
        <v>154</v>
      </c>
      <c r="GK245" s="2">
        <v>159</v>
      </c>
      <c r="GL245" s="2">
        <v>161</v>
      </c>
      <c r="GM245" s="2">
        <v>161</v>
      </c>
      <c r="GN245" s="2">
        <v>161</v>
      </c>
      <c r="GO245" s="2">
        <v>164</v>
      </c>
      <c r="GP245" s="2">
        <v>164</v>
      </c>
      <c r="GQ245" s="2">
        <v>161</v>
      </c>
      <c r="GR245" s="2">
        <v>159</v>
      </c>
      <c r="GS245" s="2">
        <v>161</v>
      </c>
      <c r="GT245" s="2">
        <v>158</v>
      </c>
      <c r="GU245" s="2">
        <v>156</v>
      </c>
      <c r="GV245" s="2">
        <v>164</v>
      </c>
      <c r="GW245" s="2">
        <v>164</v>
      </c>
      <c r="GX245" s="2">
        <v>164</v>
      </c>
      <c r="GY245" s="2">
        <v>161</v>
      </c>
      <c r="GZ245" s="2">
        <v>168</v>
      </c>
      <c r="HA245" s="2">
        <v>161</v>
      </c>
      <c r="HB245" s="2">
        <v>162</v>
      </c>
      <c r="HC245" s="2">
        <v>167</v>
      </c>
      <c r="HD245" s="2">
        <v>172</v>
      </c>
      <c r="HE245" s="2">
        <v>175</v>
      </c>
      <c r="HF245" s="2">
        <v>176</v>
      </c>
      <c r="HG245" s="2">
        <v>179</v>
      </c>
      <c r="HH245" s="2">
        <v>181</v>
      </c>
      <c r="HI245" s="2">
        <v>186</v>
      </c>
      <c r="HJ245" s="2">
        <v>182</v>
      </c>
      <c r="HK245" s="2">
        <v>182</v>
      </c>
      <c r="HL245" s="2">
        <v>180</v>
      </c>
      <c r="HM245" s="2">
        <v>175</v>
      </c>
      <c r="HN245" s="2">
        <v>176</v>
      </c>
      <c r="HO245" s="2">
        <v>177</v>
      </c>
      <c r="HP245" s="2">
        <v>181</v>
      </c>
      <c r="HQ245" s="2">
        <v>190</v>
      </c>
      <c r="HR245" s="2">
        <v>194</v>
      </c>
      <c r="HS245" s="2">
        <v>187</v>
      </c>
      <c r="HT245" s="2">
        <v>190</v>
      </c>
      <c r="HU245" s="2">
        <v>191</v>
      </c>
      <c r="HV245" s="2">
        <v>191</v>
      </c>
      <c r="HW245" s="2">
        <v>185</v>
      </c>
      <c r="HX245" s="2">
        <v>184</v>
      </c>
      <c r="HY245" s="2">
        <v>184</v>
      </c>
      <c r="HZ245" s="2">
        <v>186</v>
      </c>
      <c r="IA245" s="2">
        <v>199</v>
      </c>
      <c r="IB245" s="2">
        <v>201</v>
      </c>
      <c r="IC245" s="2">
        <v>190</v>
      </c>
      <c r="ID245" s="2">
        <v>185</v>
      </c>
      <c r="IE245" s="2">
        <v>188</v>
      </c>
      <c r="IF245" s="2">
        <v>191</v>
      </c>
      <c r="IG245" s="2">
        <v>182</v>
      </c>
      <c r="IH245" s="2">
        <v>175</v>
      </c>
      <c r="II245" s="2">
        <v>216</v>
      </c>
      <c r="IJ245" s="2">
        <v>221</v>
      </c>
      <c r="IK245" s="2">
        <v>218</v>
      </c>
      <c r="IL245" s="2">
        <v>215</v>
      </c>
      <c r="IM245" s="2">
        <v>215</v>
      </c>
      <c r="IN245" s="2">
        <v>219</v>
      </c>
      <c r="IO245" s="2">
        <v>215</v>
      </c>
      <c r="IP245" s="2">
        <v>204</v>
      </c>
      <c r="IQ245" s="2">
        <v>211</v>
      </c>
      <c r="IR245" s="2">
        <v>213</v>
      </c>
      <c r="IS245" s="2">
        <v>212</v>
      </c>
      <c r="IT245" s="2">
        <v>210</v>
      </c>
    </row>
    <row r="246" spans="1:254">
      <c r="A246" s="62" t="s">
        <v>459</v>
      </c>
      <c r="B246" s="1" t="inlineStr">
        <is>
          <t>エノモト</t>
        </is>
      </c>
      <c r="C246" s="1">
        <v>2530</v>
      </c>
      <c r="E246" s="2">
        <v>2578</v>
      </c>
      <c r="F246" s="2">
        <v>2565</v>
      </c>
      <c r="G246" s="2">
        <v>2420</v>
      </c>
      <c r="H246" s="2">
        <v>2316</v>
      </c>
      <c r="I246" s="2">
        <v>2296</v>
      </c>
      <c r="J246" s="2">
        <v>2134</v>
      </c>
      <c r="K246" s="2">
        <v>2130</v>
      </c>
      <c r="L246" s="2">
        <v>2338</v>
      </c>
      <c r="M246" s="2">
        <v>2444</v>
      </c>
      <c r="N246" s="2">
        <v>2516</v>
      </c>
      <c r="O246" s="2">
        <v>2557</v>
      </c>
      <c r="P246" s="2">
        <v>2582</v>
      </c>
      <c r="Q246" s="2">
        <v>2492</v>
      </c>
      <c r="R246" s="2">
        <v>2492</v>
      </c>
      <c r="S246" s="2">
        <v>2748</v>
      </c>
      <c r="T246" s="2">
        <v>2820</v>
      </c>
      <c r="U246" s="2">
        <v>2817</v>
      </c>
      <c r="V246" s="2">
        <v>2865</v>
      </c>
      <c r="W246" s="2">
        <v>2838</v>
      </c>
      <c r="X246" s="2">
        <v>2760</v>
      </c>
      <c r="Y246" s="2">
        <v>2725</v>
      </c>
      <c r="Z246" s="2">
        <v>2791</v>
      </c>
      <c r="AA246" s="2">
        <v>2851</v>
      </c>
      <c r="AB246" s="2">
        <v>2804</v>
      </c>
      <c r="AC246" s="2">
        <v>2900</v>
      </c>
      <c r="AD246" s="2">
        <v>3015</v>
      </c>
      <c r="AE246" s="2">
        <v>3035</v>
      </c>
      <c r="AF246" s="2">
        <v>3015</v>
      </c>
      <c r="AG246" s="2">
        <v>3125</v>
      </c>
      <c r="AH246" s="2">
        <v>3370</v>
      </c>
      <c r="AI246" s="2">
        <v>3305</v>
      </c>
      <c r="AJ246" s="2">
        <v>3380</v>
      </c>
      <c r="AK246" s="2">
        <v>3465</v>
      </c>
      <c r="AL246" s="2">
        <v>3435</v>
      </c>
      <c r="AM246" s="2">
        <v>3365</v>
      </c>
      <c r="AN246" s="2">
        <v>3275</v>
      </c>
      <c r="AO246" s="2">
        <v>3270</v>
      </c>
      <c r="AP246" s="2">
        <v>3230</v>
      </c>
      <c r="AQ246" s="2">
        <v>3160</v>
      </c>
      <c r="AR246" s="2">
        <v>3270</v>
      </c>
      <c r="AS246" s="2">
        <v>3350</v>
      </c>
      <c r="AT246" s="2">
        <v>3425</v>
      </c>
      <c r="AU246" s="2">
        <v>3270</v>
      </c>
      <c r="AV246" s="2">
        <v>3540</v>
      </c>
      <c r="AW246" s="2">
        <v>3615</v>
      </c>
      <c r="AX246" s="2">
        <v>3655</v>
      </c>
      <c r="AY246" s="2">
        <v>3635</v>
      </c>
      <c r="AZ246" s="2">
        <v>3700</v>
      </c>
      <c r="BA246" s="2">
        <v>3735</v>
      </c>
      <c r="BB246" s="2">
        <v>3425</v>
      </c>
      <c r="BC246" s="2">
        <v>3505</v>
      </c>
      <c r="BD246" s="2">
        <v>3625</v>
      </c>
      <c r="BE246" s="2">
        <v>3595</v>
      </c>
      <c r="BF246" s="2">
        <v>3500</v>
      </c>
      <c r="BG246" s="2">
        <v>3485</v>
      </c>
      <c r="BH246" s="2">
        <v>3355</v>
      </c>
      <c r="BI246" s="2">
        <v>3380</v>
      </c>
      <c r="BJ246" s="2">
        <v>3420</v>
      </c>
      <c r="BK246" s="2">
        <v>3405</v>
      </c>
      <c r="BL246" s="2">
        <v>3425</v>
      </c>
      <c r="BM246" s="2">
        <v>3380</v>
      </c>
      <c r="BN246" s="2">
        <v>3400</v>
      </c>
      <c r="BO246" s="2">
        <v>3355</v>
      </c>
      <c r="BP246" s="2">
        <v>3500</v>
      </c>
      <c r="BQ246" s="2">
        <v>3480</v>
      </c>
      <c r="BR246" s="2">
        <v>3200</v>
      </c>
      <c r="BS246" s="2">
        <v>3105</v>
      </c>
      <c r="BT246" s="2">
        <v>3160</v>
      </c>
      <c r="BU246" s="2">
        <v>3075</v>
      </c>
      <c r="BV246" s="2">
        <v>3140</v>
      </c>
      <c r="BW246" s="2">
        <v>3090</v>
      </c>
      <c r="BX246" s="2">
        <v>3170</v>
      </c>
      <c r="BY246" s="2">
        <v>3205</v>
      </c>
      <c r="BZ246" s="2">
        <v>3190</v>
      </c>
      <c r="CA246" s="2">
        <v>3210</v>
      </c>
      <c r="CB246" s="2">
        <v>3280</v>
      </c>
      <c r="CC246" s="2">
        <v>3230</v>
      </c>
      <c r="CD246" s="2">
        <v>3170</v>
      </c>
      <c r="CE246" s="2">
        <v>3105</v>
      </c>
      <c r="CF246" s="2">
        <v>3085</v>
      </c>
      <c r="CG246" s="2">
        <v>3045</v>
      </c>
      <c r="CH246" s="2">
        <v>2999</v>
      </c>
      <c r="CI246" s="2">
        <v>2885</v>
      </c>
      <c r="CJ246" s="2">
        <v>2851</v>
      </c>
      <c r="CK246" s="2">
        <v>2828</v>
      </c>
      <c r="CL246" s="2">
        <v>2835</v>
      </c>
      <c r="CM246" s="2">
        <v>2833</v>
      </c>
      <c r="CN246" s="2">
        <v>2766</v>
      </c>
      <c r="CO246" s="2">
        <v>2682</v>
      </c>
      <c r="CP246" s="2">
        <v>2820</v>
      </c>
      <c r="CQ246" s="2">
        <v>2835</v>
      </c>
      <c r="CR246" s="2">
        <v>2892</v>
      </c>
      <c r="CS246" s="2">
        <v>2789</v>
      </c>
      <c r="CT246" s="2">
        <v>2691</v>
      </c>
      <c r="CU246" s="2">
        <v>2840</v>
      </c>
      <c r="CV246" s="2">
        <v>2981</v>
      </c>
      <c r="CW246" s="2">
        <v>2941</v>
      </c>
      <c r="CX246" s="2">
        <v>2951</v>
      </c>
      <c r="CY246" s="2">
        <v>2972</v>
      </c>
      <c r="CZ246" s="2">
        <v>3120</v>
      </c>
      <c r="DA246" s="2">
        <v>3115</v>
      </c>
      <c r="DB246" s="2">
        <v>2967</v>
      </c>
      <c r="DC246" s="2">
        <v>2776</v>
      </c>
      <c r="DD246" s="2">
        <v>3060</v>
      </c>
      <c r="DE246" s="2">
        <v>3080</v>
      </c>
      <c r="DF246" s="2">
        <v>2905</v>
      </c>
      <c r="DG246" s="2">
        <v>3195</v>
      </c>
      <c r="DH246" s="2">
        <v>3265</v>
      </c>
      <c r="DI246" s="2">
        <v>3215</v>
      </c>
      <c r="DJ246" s="2">
        <v>3255</v>
      </c>
      <c r="DK246" s="2">
        <v>3260</v>
      </c>
      <c r="DL246" s="2">
        <v>3100</v>
      </c>
      <c r="DM246" s="2">
        <v>2981</v>
      </c>
      <c r="DN246" s="2">
        <v>3030</v>
      </c>
      <c r="DO246" s="2">
        <v>3000</v>
      </c>
      <c r="DP246" s="2">
        <v>2891</v>
      </c>
      <c r="DQ246" s="2">
        <v>2844</v>
      </c>
      <c r="DR246" s="2">
        <v>2825</v>
      </c>
      <c r="DS246" s="2">
        <v>2796</v>
      </c>
      <c r="DT246" s="2">
        <v>2783</v>
      </c>
      <c r="DU246" s="2">
        <v>2777</v>
      </c>
      <c r="DV246" s="2">
        <v>2480</v>
      </c>
      <c r="DW246" s="2">
        <v>2526</v>
      </c>
      <c r="DX246" s="2">
        <v>2466</v>
      </c>
      <c r="DY246" s="2">
        <v>2454</v>
      </c>
      <c r="DZ246" s="2">
        <v>2403</v>
      </c>
      <c r="EA246" s="2">
        <v>2400</v>
      </c>
      <c r="EB246" s="2">
        <v>2399</v>
      </c>
      <c r="EC246" s="2">
        <v>2425</v>
      </c>
      <c r="ED246" s="2">
        <v>2425</v>
      </c>
      <c r="EE246" s="2">
        <v>2413</v>
      </c>
      <c r="EF246" s="2">
        <v>2547</v>
      </c>
      <c r="EG246" s="2">
        <v>2446</v>
      </c>
      <c r="EH246" s="2">
        <v>2418</v>
      </c>
      <c r="EI246" s="2">
        <v>2459</v>
      </c>
      <c r="EJ246" s="2">
        <v>2442</v>
      </c>
      <c r="EK246" s="2">
        <v>2395</v>
      </c>
      <c r="EL246" s="2">
        <v>2384</v>
      </c>
      <c r="EM246" s="2">
        <v>2383</v>
      </c>
      <c r="EN246" s="2">
        <v>2400</v>
      </c>
      <c r="EO246" s="2">
        <v>2353</v>
      </c>
      <c r="EP246" s="2">
        <v>2348</v>
      </c>
      <c r="EQ246" s="2">
        <v>2334</v>
      </c>
      <c r="ER246" s="2">
        <v>2325</v>
      </c>
      <c r="ES246" s="2">
        <v>2360</v>
      </c>
      <c r="ET246" s="2">
        <v>2386</v>
      </c>
      <c r="EU246" s="2">
        <v>2430</v>
      </c>
      <c r="EV246" s="2">
        <v>2431</v>
      </c>
      <c r="EW246" s="2">
        <v>2413</v>
      </c>
      <c r="EX246" s="2">
        <v>2401</v>
      </c>
      <c r="EY246" s="2">
        <v>2430</v>
      </c>
      <c r="EZ246" s="2">
        <v>2335</v>
      </c>
      <c r="FA246" s="2">
        <v>2331</v>
      </c>
      <c r="FB246" s="2">
        <v>2314</v>
      </c>
      <c r="FC246" s="2">
        <v>2281</v>
      </c>
      <c r="FD246" s="2">
        <v>2285</v>
      </c>
      <c r="FE246" s="2">
        <v>2326</v>
      </c>
      <c r="FF246" s="2">
        <v>2326</v>
      </c>
      <c r="FG246" s="2">
        <v>2310</v>
      </c>
      <c r="FH246" s="2">
        <v>2318</v>
      </c>
      <c r="FI246" s="2">
        <v>2263</v>
      </c>
      <c r="FJ246" s="2">
        <v>2222</v>
      </c>
      <c r="FK246" s="2">
        <v>2134</v>
      </c>
      <c r="FL246" s="2">
        <v>2131</v>
      </c>
      <c r="FM246" s="2">
        <v>2098</v>
      </c>
      <c r="FN246" s="2">
        <v>2038</v>
      </c>
      <c r="FO246" s="2">
        <v>2103</v>
      </c>
      <c r="FP246" s="2">
        <v>2103</v>
      </c>
      <c r="FQ246" s="2">
        <v>2052</v>
      </c>
      <c r="FR246" s="2">
        <v>2035</v>
      </c>
      <c r="FS246" s="2">
        <v>2025</v>
      </c>
      <c r="FT246" s="2">
        <v>2036</v>
      </c>
      <c r="FU246" s="2">
        <v>2038</v>
      </c>
      <c r="FV246" s="2">
        <v>2001</v>
      </c>
      <c r="FW246" s="2">
        <v>1970</v>
      </c>
      <c r="FX246" s="2">
        <v>1999</v>
      </c>
      <c r="FY246" s="2">
        <v>1998</v>
      </c>
      <c r="FZ246" s="2">
        <v>1998</v>
      </c>
      <c r="GA246" s="2">
        <v>1970</v>
      </c>
      <c r="GB246" s="2">
        <v>1966</v>
      </c>
      <c r="GC246" s="2">
        <v>1875</v>
      </c>
      <c r="GD246" s="2">
        <v>1886</v>
      </c>
      <c r="GE246" s="2">
        <v>1886</v>
      </c>
      <c r="GF246" s="2">
        <v>1843</v>
      </c>
      <c r="GG246" s="2">
        <v>1918</v>
      </c>
      <c r="GH246" s="2">
        <v>1872</v>
      </c>
      <c r="GI246" s="2">
        <v>1859</v>
      </c>
      <c r="GJ246" s="2">
        <v>1824</v>
      </c>
      <c r="GK246" s="2">
        <v>1780</v>
      </c>
      <c r="GL246" s="2">
        <v>1696</v>
      </c>
      <c r="GM246" s="2">
        <v>1673</v>
      </c>
      <c r="GN246" s="2">
        <v>1646</v>
      </c>
      <c r="GO246" s="2">
        <v>1649</v>
      </c>
      <c r="GP246" s="2">
        <v>1647</v>
      </c>
      <c r="GQ246" s="2">
        <v>1648</v>
      </c>
      <c r="GR246" s="2">
        <v>1640</v>
      </c>
      <c r="GS246" s="2">
        <v>1661</v>
      </c>
      <c r="GT246" s="2">
        <v>1640</v>
      </c>
      <c r="GU246" s="2">
        <v>1635</v>
      </c>
      <c r="GV246" s="2">
        <v>1680</v>
      </c>
      <c r="GW246" s="2">
        <v>1715</v>
      </c>
      <c r="GX246" s="2">
        <v>1698</v>
      </c>
      <c r="GY246" s="2">
        <v>1680</v>
      </c>
      <c r="GZ246" s="2">
        <v>1690</v>
      </c>
      <c r="HA246" s="2">
        <v>1603</v>
      </c>
      <c r="HB246" s="2">
        <v>1603</v>
      </c>
      <c r="HC246" s="2">
        <v>1600</v>
      </c>
      <c r="HD246" s="2">
        <v>1632</v>
      </c>
      <c r="HE246" s="2">
        <v>1658</v>
      </c>
      <c r="HF246" s="2">
        <v>1692</v>
      </c>
      <c r="HG246" s="2">
        <v>1682</v>
      </c>
      <c r="HH246" s="2">
        <v>1690</v>
      </c>
      <c r="HI246" s="2">
        <v>1700</v>
      </c>
      <c r="HJ246" s="2">
        <v>1688</v>
      </c>
      <c r="HK246" s="2">
        <v>1698</v>
      </c>
      <c r="HL246" s="2">
        <v>1712</v>
      </c>
      <c r="HM246" s="2">
        <v>1706</v>
      </c>
      <c r="HN246" s="2">
        <v>1696</v>
      </c>
      <c r="HO246" s="2">
        <v>1682</v>
      </c>
      <c r="HP246" s="2">
        <v>1676</v>
      </c>
      <c r="HQ246" s="2">
        <v>1681</v>
      </c>
      <c r="HR246" s="2">
        <v>1706</v>
      </c>
      <c r="HS246" s="2">
        <v>1661</v>
      </c>
      <c r="HT246" s="2">
        <v>1630</v>
      </c>
      <c r="HU246" s="2">
        <v>1629</v>
      </c>
      <c r="HV246" s="2">
        <v>1641</v>
      </c>
      <c r="HW246" s="2">
        <v>1638</v>
      </c>
      <c r="HX246" s="2">
        <v>1662</v>
      </c>
      <c r="HY246" s="2">
        <v>1645</v>
      </c>
      <c r="HZ246" s="2">
        <v>1649</v>
      </c>
      <c r="IA246" s="2">
        <v>1653</v>
      </c>
      <c r="IB246" s="2">
        <v>1650</v>
      </c>
      <c r="IC246" s="2">
        <v>1640</v>
      </c>
      <c r="ID246" s="2">
        <v>1619</v>
      </c>
      <c r="IE246" s="2">
        <v>1619</v>
      </c>
      <c r="IF246" s="2">
        <v>1614</v>
      </c>
      <c r="IG246" s="2">
        <v>1601</v>
      </c>
      <c r="IH246" s="2">
        <v>1571</v>
      </c>
      <c r="II246" s="2">
        <v>1541</v>
      </c>
      <c r="IJ246" s="2">
        <v>1525</v>
      </c>
      <c r="IK246" s="2">
        <v>1513</v>
      </c>
      <c r="IL246" s="2">
        <v>1502</v>
      </c>
      <c r="IM246" s="2">
        <v>1530</v>
      </c>
      <c r="IN246" s="2">
        <v>1477</v>
      </c>
      <c r="IO246" s="2">
        <v>1465</v>
      </c>
      <c r="IP246" s="2">
        <v>1437</v>
      </c>
      <c r="IQ246" s="2">
        <v>1437</v>
      </c>
      <c r="IR246" s="2">
        <v>1437</v>
      </c>
      <c r="IS246" s="2">
        <v>1440</v>
      </c>
      <c r="IT246" s="2">
        <v>1461</v>
      </c>
    </row>
    <row r="247" spans="1:254">
      <c r="A247" s="62" t="s">
        <v>460</v>
      </c>
      <c r="B247" s="1" t="inlineStr">
        <is>
          <t>三菱製鋼</t>
        </is>
      </c>
      <c r="C247" s="1">
        <v>2280</v>
      </c>
      <c r="E247" s="2">
        <v>2200</v>
      </c>
      <c r="F247" s="2">
        <v>2203</v>
      </c>
      <c r="G247" s="2">
        <v>2135</v>
      </c>
      <c r="H247" s="2">
        <v>2096</v>
      </c>
      <c r="I247" s="2">
        <v>2119</v>
      </c>
      <c r="J247" s="2">
        <v>2085</v>
      </c>
      <c r="K247" s="2">
        <v>2078</v>
      </c>
      <c r="L247" s="2">
        <v>2109</v>
      </c>
      <c r="M247" s="2">
        <v>2159</v>
      </c>
      <c r="N247" s="2">
        <v>2155</v>
      </c>
      <c r="O247" s="2">
        <v>2159</v>
      </c>
      <c r="P247" s="2">
        <v>2147</v>
      </c>
      <c r="Q247" s="2">
        <v>2101</v>
      </c>
      <c r="R247" s="2">
        <v>2055</v>
      </c>
      <c r="S247" s="2">
        <v>2145</v>
      </c>
      <c r="T247" s="2">
        <v>2146</v>
      </c>
      <c r="U247" s="2">
        <v>2088</v>
      </c>
      <c r="V247" s="2">
        <v>2059</v>
      </c>
      <c r="W247" s="2">
        <v>2107</v>
      </c>
      <c r="X247" s="2">
        <v>2091</v>
      </c>
      <c r="Y247" s="2">
        <v>2120</v>
      </c>
      <c r="Z247" s="2">
        <v>2170</v>
      </c>
      <c r="AA247" s="2">
        <v>2183</v>
      </c>
      <c r="AB247" s="2">
        <v>2151</v>
      </c>
      <c r="AC247" s="2">
        <v>2111</v>
      </c>
      <c r="AD247" s="2">
        <v>2140</v>
      </c>
      <c r="AE247" s="2">
        <v>2128</v>
      </c>
      <c r="AF247" s="2">
        <v>2158</v>
      </c>
      <c r="AG247" s="2">
        <v>2158</v>
      </c>
      <c r="AH247" s="2">
        <v>2217</v>
      </c>
      <c r="AI247" s="2">
        <v>2202</v>
      </c>
      <c r="AJ247" s="2">
        <v>2257</v>
      </c>
      <c r="AK247" s="2">
        <v>2315</v>
      </c>
      <c r="AL247" s="2">
        <v>2287</v>
      </c>
      <c r="AM247" s="2">
        <v>2167</v>
      </c>
      <c r="AN247" s="2">
        <v>2141</v>
      </c>
      <c r="AO247" s="2">
        <v>2162</v>
      </c>
      <c r="AP247" s="2">
        <v>2169</v>
      </c>
      <c r="AQ247" s="2">
        <v>2130</v>
      </c>
      <c r="AR247" s="2">
        <v>2041</v>
      </c>
      <c r="AS247" s="2">
        <v>2072</v>
      </c>
      <c r="AT247" s="2">
        <v>2076</v>
      </c>
      <c r="AU247" s="2">
        <v>2037</v>
      </c>
      <c r="AV247" s="2">
        <v>2115</v>
      </c>
      <c r="AW247" s="2">
        <v>2044</v>
      </c>
      <c r="AX247" s="2">
        <v>2079</v>
      </c>
      <c r="AY247" s="2">
        <v>2042</v>
      </c>
      <c r="AZ247" s="2">
        <v>2077</v>
      </c>
      <c r="BA247" s="2">
        <v>2128</v>
      </c>
      <c r="BB247" s="2">
        <v>2094</v>
      </c>
      <c r="BC247" s="2">
        <v>2115</v>
      </c>
      <c r="BD247" s="2">
        <v>2110</v>
      </c>
      <c r="BE247" s="2">
        <v>2102</v>
      </c>
      <c r="BF247" s="2">
        <v>2104</v>
      </c>
      <c r="BG247" s="2">
        <v>2047</v>
      </c>
      <c r="BH247" s="2">
        <v>1993</v>
      </c>
      <c r="BI247" s="2">
        <v>2061</v>
      </c>
      <c r="BJ247" s="2">
        <v>2037</v>
      </c>
      <c r="BK247" s="2">
        <v>2054</v>
      </c>
      <c r="BL247" s="2">
        <v>1994</v>
      </c>
      <c r="BM247" s="2">
        <v>1819</v>
      </c>
      <c r="BN247" s="2">
        <v>1857</v>
      </c>
      <c r="BO247" s="2">
        <v>1800</v>
      </c>
      <c r="BP247" s="2">
        <v>1815</v>
      </c>
      <c r="BQ247" s="2">
        <v>1817</v>
      </c>
      <c r="BR247" s="2">
        <v>1774</v>
      </c>
      <c r="BS247" s="2">
        <v>1782</v>
      </c>
      <c r="BT247" s="2">
        <v>1780</v>
      </c>
      <c r="BU247" s="2">
        <v>1774</v>
      </c>
      <c r="BV247" s="2">
        <v>1776</v>
      </c>
      <c r="BW247" s="2">
        <v>1788</v>
      </c>
      <c r="BX247" s="2">
        <v>1802</v>
      </c>
      <c r="BY247" s="2">
        <v>1823</v>
      </c>
      <c r="BZ247" s="2">
        <v>1829</v>
      </c>
      <c r="CA247" s="2">
        <v>1821</v>
      </c>
      <c r="CB247" s="2">
        <v>1821</v>
      </c>
      <c r="CC247" s="2">
        <v>1813</v>
      </c>
      <c r="CD247" s="2">
        <v>1798</v>
      </c>
      <c r="CE247" s="2">
        <v>1782</v>
      </c>
      <c r="CF247" s="2">
        <v>1790</v>
      </c>
      <c r="CG247" s="2">
        <v>1808</v>
      </c>
      <c r="CH247" s="2">
        <v>1831</v>
      </c>
      <c r="CI247" s="2">
        <v>1792</v>
      </c>
      <c r="CJ247" s="2">
        <v>1796</v>
      </c>
      <c r="CK247" s="2">
        <v>1813</v>
      </c>
      <c r="CL247" s="2">
        <v>1791</v>
      </c>
      <c r="CM247" s="2">
        <v>1810</v>
      </c>
      <c r="CN247" s="2">
        <v>1781</v>
      </c>
      <c r="CO247" s="2">
        <v>1760</v>
      </c>
      <c r="CP247" s="2">
        <v>1859</v>
      </c>
      <c r="CQ247" s="2">
        <v>1845</v>
      </c>
      <c r="CR247" s="2">
        <v>1869</v>
      </c>
      <c r="CS247" s="2">
        <v>1804</v>
      </c>
      <c r="CT247" s="2">
        <v>1745</v>
      </c>
      <c r="CU247" s="2">
        <v>1834</v>
      </c>
      <c r="CV247" s="2">
        <v>1849</v>
      </c>
      <c r="CW247" s="2">
        <v>1826</v>
      </c>
      <c r="CX247" s="2">
        <v>1798</v>
      </c>
      <c r="CY247" s="2">
        <v>1837</v>
      </c>
      <c r="CZ247" s="2">
        <v>1869</v>
      </c>
      <c r="DA247" s="2">
        <v>1913</v>
      </c>
      <c r="DB247" s="2">
        <v>1855</v>
      </c>
      <c r="DC247" s="2">
        <v>1798</v>
      </c>
      <c r="DD247" s="2">
        <v>1884</v>
      </c>
      <c r="DE247" s="2">
        <v>1910</v>
      </c>
      <c r="DF247" s="2">
        <v>1822</v>
      </c>
      <c r="DG247" s="2">
        <v>1978</v>
      </c>
      <c r="DH247" s="2">
        <v>2039</v>
      </c>
      <c r="DI247" s="2">
        <v>2025</v>
      </c>
      <c r="DJ247" s="2">
        <v>2015</v>
      </c>
      <c r="DK247" s="2">
        <v>2007</v>
      </c>
      <c r="DL247" s="2">
        <v>2010</v>
      </c>
      <c r="DM247" s="2">
        <v>1992</v>
      </c>
      <c r="DN247" s="2">
        <v>1975</v>
      </c>
      <c r="DO247" s="2">
        <v>1927</v>
      </c>
      <c r="DP247" s="2">
        <v>1920</v>
      </c>
      <c r="DQ247" s="2">
        <v>1928</v>
      </c>
      <c r="DR247" s="2">
        <v>1911</v>
      </c>
      <c r="DS247" s="2">
        <v>1934</v>
      </c>
      <c r="DT247" s="2">
        <v>1920</v>
      </c>
      <c r="DU247" s="2">
        <v>1920</v>
      </c>
      <c r="DV247" s="2">
        <v>1824</v>
      </c>
      <c r="DW247" s="2">
        <v>1830</v>
      </c>
      <c r="DX247" s="2">
        <v>1911</v>
      </c>
      <c r="DY247" s="2">
        <v>1884</v>
      </c>
      <c r="DZ247" s="2">
        <v>1857</v>
      </c>
      <c r="EA247" s="2">
        <v>1856</v>
      </c>
      <c r="EB247" s="2">
        <v>1833</v>
      </c>
      <c r="EC247" s="2">
        <v>1860</v>
      </c>
      <c r="ED247" s="2">
        <v>1870</v>
      </c>
      <c r="EE247" s="2">
        <v>1895</v>
      </c>
      <c r="EF247" s="2">
        <v>1958</v>
      </c>
      <c r="EG247" s="2">
        <v>1972</v>
      </c>
      <c r="EH247" s="2">
        <v>1936</v>
      </c>
      <c r="EI247" s="2">
        <v>1970</v>
      </c>
      <c r="EJ247" s="2">
        <v>1962</v>
      </c>
      <c r="EK247" s="2">
        <v>1987</v>
      </c>
      <c r="EL247" s="2">
        <v>1972</v>
      </c>
      <c r="EM247" s="2">
        <v>1964</v>
      </c>
      <c r="EN247" s="2">
        <v>1921</v>
      </c>
      <c r="EO247" s="2">
        <v>1911</v>
      </c>
      <c r="EP247" s="2">
        <v>1891</v>
      </c>
      <c r="EQ247" s="2">
        <v>1881</v>
      </c>
      <c r="ER247" s="2">
        <v>1860</v>
      </c>
      <c r="ES247" s="2">
        <v>1849</v>
      </c>
      <c r="ET247" s="2">
        <v>1838</v>
      </c>
      <c r="EU247" s="2">
        <v>1822</v>
      </c>
      <c r="EV247" s="2">
        <v>1807</v>
      </c>
      <c r="EW247" s="2">
        <v>1792</v>
      </c>
      <c r="EX247" s="2">
        <v>1787</v>
      </c>
      <c r="EY247" s="2">
        <v>1751</v>
      </c>
      <c r="EZ247" s="2">
        <v>1743</v>
      </c>
      <c r="FA247" s="2">
        <v>1717</v>
      </c>
      <c r="FB247" s="2">
        <v>1703</v>
      </c>
      <c r="FC247" s="2">
        <v>1712</v>
      </c>
      <c r="FD247" s="2">
        <v>1733</v>
      </c>
      <c r="FE247" s="2">
        <v>1739</v>
      </c>
      <c r="FF247" s="2">
        <v>1752</v>
      </c>
      <c r="FG247" s="2">
        <v>1734</v>
      </c>
      <c r="FH247" s="2">
        <v>1747</v>
      </c>
      <c r="FI247" s="2">
        <v>1751</v>
      </c>
      <c r="FJ247" s="2">
        <v>1752</v>
      </c>
      <c r="FK247" s="2">
        <v>1740</v>
      </c>
      <c r="FL247" s="2">
        <v>1728</v>
      </c>
      <c r="FM247" s="2">
        <v>1745</v>
      </c>
      <c r="FN247" s="2">
        <v>1761</v>
      </c>
      <c r="FO247" s="2">
        <v>1795</v>
      </c>
      <c r="FP247" s="2">
        <v>1798</v>
      </c>
      <c r="FQ247" s="2">
        <v>1777</v>
      </c>
      <c r="FR247" s="2">
        <v>1748</v>
      </c>
      <c r="FS247" s="2">
        <v>1740</v>
      </c>
      <c r="FT247" s="2">
        <v>1712</v>
      </c>
      <c r="FU247" s="2">
        <v>1724</v>
      </c>
      <c r="FV247" s="2">
        <v>1701</v>
      </c>
      <c r="FW247" s="2">
        <v>1708</v>
      </c>
      <c r="FX247" s="2">
        <v>1735</v>
      </c>
      <c r="FY247" s="2">
        <v>1757</v>
      </c>
      <c r="FZ247" s="2">
        <v>1778</v>
      </c>
      <c r="GA247" s="2">
        <v>1776</v>
      </c>
      <c r="GB247" s="2">
        <v>1764</v>
      </c>
      <c r="GC247" s="2">
        <v>1705</v>
      </c>
      <c r="GD247" s="2">
        <v>1659</v>
      </c>
      <c r="GE247" s="2">
        <v>1676</v>
      </c>
      <c r="GF247" s="2">
        <v>1760</v>
      </c>
      <c r="GG247" s="2">
        <v>1849</v>
      </c>
      <c r="GH247" s="2">
        <v>1854</v>
      </c>
      <c r="GI247" s="2">
        <v>1854</v>
      </c>
      <c r="GJ247" s="2">
        <v>1835</v>
      </c>
      <c r="GK247" s="2">
        <v>1847</v>
      </c>
      <c r="GL247" s="2">
        <v>1924</v>
      </c>
      <c r="GM247" s="2">
        <v>1914</v>
      </c>
      <c r="GN247" s="2">
        <v>1900</v>
      </c>
      <c r="GO247" s="2">
        <v>1865</v>
      </c>
      <c r="GP247" s="2">
        <v>1882</v>
      </c>
      <c r="GQ247" s="2">
        <v>1911</v>
      </c>
      <c r="GR247" s="2">
        <v>1919</v>
      </c>
      <c r="GS247" s="2">
        <v>1869</v>
      </c>
      <c r="GT247" s="2">
        <v>1797</v>
      </c>
      <c r="GU247" s="2">
        <v>1791</v>
      </c>
      <c r="GV247" s="2">
        <v>1810</v>
      </c>
      <c r="GW247" s="2">
        <v>1877</v>
      </c>
      <c r="GX247" s="2">
        <v>1800</v>
      </c>
      <c r="GY247" s="2">
        <v>1740</v>
      </c>
      <c r="GZ247" s="2">
        <v>1712</v>
      </c>
      <c r="HA247" s="2">
        <v>1661</v>
      </c>
      <c r="HB247" s="2">
        <v>1639</v>
      </c>
      <c r="HC247" s="2">
        <v>1645</v>
      </c>
      <c r="HD247" s="2">
        <v>1700</v>
      </c>
      <c r="HE247" s="2">
        <v>1725</v>
      </c>
      <c r="HF247" s="2">
        <v>1757</v>
      </c>
      <c r="HG247" s="2">
        <v>1735</v>
      </c>
      <c r="HH247" s="2">
        <v>1724</v>
      </c>
      <c r="HI247" s="2">
        <v>1735</v>
      </c>
      <c r="HJ247" s="2">
        <v>1730</v>
      </c>
      <c r="HK247" s="2">
        <v>1742</v>
      </c>
      <c r="HL247" s="2">
        <v>1749</v>
      </c>
      <c r="HM247" s="2">
        <v>1772</v>
      </c>
      <c r="HN247" s="2">
        <v>1766</v>
      </c>
      <c r="HO247" s="2">
        <v>1756</v>
      </c>
      <c r="HP247" s="2">
        <v>1758</v>
      </c>
      <c r="HQ247" s="2">
        <v>1780</v>
      </c>
      <c r="HR247" s="2">
        <v>1780</v>
      </c>
      <c r="HS247" s="2">
        <v>1758</v>
      </c>
      <c r="HT247" s="2">
        <v>1733</v>
      </c>
      <c r="HU247" s="2">
        <v>1730</v>
      </c>
      <c r="HV247" s="2">
        <v>1721</v>
      </c>
      <c r="HW247" s="2">
        <v>1719</v>
      </c>
      <c r="HX247" s="2">
        <v>1732</v>
      </c>
      <c r="HY247" s="2">
        <v>1738</v>
      </c>
      <c r="HZ247" s="2">
        <v>1733</v>
      </c>
      <c r="IA247" s="2">
        <v>1735</v>
      </c>
      <c r="IB247" s="2">
        <v>1739</v>
      </c>
      <c r="IC247" s="2">
        <v>1725</v>
      </c>
      <c r="ID247" s="2">
        <v>1701</v>
      </c>
      <c r="IE247" s="2">
        <v>1706</v>
      </c>
      <c r="IF247" s="2">
        <v>1707</v>
      </c>
      <c r="IG247" s="2">
        <v>1703</v>
      </c>
      <c r="IH247" s="2">
        <v>1686</v>
      </c>
      <c r="II247" s="2">
        <v>1684</v>
      </c>
      <c r="IJ247" s="2">
        <v>1679</v>
      </c>
      <c r="IK247" s="2">
        <v>1666</v>
      </c>
      <c r="IL247" s="2">
        <v>1620</v>
      </c>
      <c r="IM247" s="2">
        <v>1653</v>
      </c>
      <c r="IN247" s="2">
        <v>1695</v>
      </c>
      <c r="IO247" s="2">
        <v>1671</v>
      </c>
      <c r="IP247" s="2">
        <v>1630</v>
      </c>
      <c r="IQ247" s="2">
        <v>1665</v>
      </c>
      <c r="IR247" s="2">
        <v>1657</v>
      </c>
      <c r="IS247" s="2">
        <v>1660</v>
      </c>
      <c r="IT247" s="2">
        <v>1664</v>
      </c>
    </row>
    <row r="248" spans="1:254">
      <c r="A248" s="62" t="s">
        <v>461</v>
      </c>
      <c r="B248" s="1" t="inlineStr">
        <is>
          <t>リクルートホールディングス</t>
        </is>
      </c>
      <c r="C248" s="1">
        <v>12690</v>
      </c>
      <c r="E248" s="2">
        <v>12490</v>
      </c>
      <c r="F248" s="2">
        <v>12550</v>
      </c>
      <c r="G248" s="2">
        <v>12190</v>
      </c>
      <c r="H248" s="2">
        <v>12085</v>
      </c>
      <c r="I248" s="2">
        <v>12385</v>
      </c>
      <c r="J248" s="2">
        <v>12710</v>
      </c>
      <c r="K248" s="2">
        <v>12640</v>
      </c>
      <c r="L248" s="2">
        <v>12305</v>
      </c>
      <c r="M248" s="2">
        <v>12280</v>
      </c>
      <c r="N248" s="2">
        <v>11905</v>
      </c>
      <c r="O248" s="2">
        <v>12190</v>
      </c>
      <c r="P248" s="2">
        <v>12250</v>
      </c>
      <c r="Q248" s="2">
        <v>12500</v>
      </c>
      <c r="R248" s="2">
        <v>12605</v>
      </c>
      <c r="S248" s="2">
        <v>12580</v>
      </c>
      <c r="T248" s="2">
        <v>12335</v>
      </c>
      <c r="U248" s="2">
        <v>12545</v>
      </c>
      <c r="V248" s="2">
        <v>11990</v>
      </c>
      <c r="W248" s="2">
        <v>12105</v>
      </c>
      <c r="X248" s="2">
        <v>12150</v>
      </c>
      <c r="Y248" s="2">
        <v>12180</v>
      </c>
      <c r="Z248" s="2">
        <v>11975</v>
      </c>
      <c r="AA248" s="2">
        <v>11720</v>
      </c>
      <c r="AB248" s="2">
        <v>11820</v>
      </c>
      <c r="AC248" s="2">
        <v>11585</v>
      </c>
      <c r="AD248" s="2">
        <v>11455</v>
      </c>
      <c r="AE248" s="2">
        <v>11240</v>
      </c>
      <c r="AF248" s="2">
        <v>11055</v>
      </c>
      <c r="AG248" s="2">
        <v>10915</v>
      </c>
      <c r="AH248" s="2">
        <v>11025</v>
      </c>
      <c r="AI248" s="2">
        <v>10865</v>
      </c>
      <c r="AJ248" s="2">
        <v>10945</v>
      </c>
      <c r="AK248" s="2">
        <v>10770</v>
      </c>
      <c r="AL248" s="2">
        <v>10685</v>
      </c>
      <c r="AM248" s="2">
        <v>11165</v>
      </c>
      <c r="AN248" s="2">
        <v>10505</v>
      </c>
      <c r="AO248" s="2">
        <v>10520</v>
      </c>
      <c r="AP248" s="2">
        <v>10700</v>
      </c>
      <c r="AQ248" s="2">
        <v>10760</v>
      </c>
      <c r="AR248" s="2">
        <v>10990</v>
      </c>
      <c r="AS248" s="2">
        <v>11125</v>
      </c>
      <c r="AT248" s="2">
        <v>10735</v>
      </c>
      <c r="AU248" s="2">
        <v>10635</v>
      </c>
      <c r="AV248" s="2">
        <v>10555</v>
      </c>
      <c r="AW248" s="2">
        <v>10560</v>
      </c>
      <c r="AX248" s="2">
        <v>10540</v>
      </c>
      <c r="AY248" s="2">
        <v>10695</v>
      </c>
      <c r="AZ248" s="2">
        <v>10900</v>
      </c>
      <c r="BA248" s="2">
        <v>10325</v>
      </c>
      <c r="BB248" s="2">
        <v>9933</v>
      </c>
      <c r="BC248" s="2">
        <v>9907</v>
      </c>
      <c r="BD248" s="2">
        <v>9684</v>
      </c>
      <c r="BE248" s="2">
        <v>9537</v>
      </c>
      <c r="BF248" s="2">
        <v>9401</v>
      </c>
      <c r="BG248" s="2">
        <v>9504</v>
      </c>
      <c r="BH248" s="2">
        <v>9600</v>
      </c>
      <c r="BI248" s="2">
        <v>9308</v>
      </c>
      <c r="BJ248" s="2">
        <v>8800</v>
      </c>
      <c r="BK248" s="2">
        <v>7670</v>
      </c>
      <c r="BL248" s="2">
        <v>7542</v>
      </c>
      <c r="BM248" s="2">
        <v>7660</v>
      </c>
      <c r="BN248" s="2">
        <v>7508</v>
      </c>
      <c r="BO248" s="2">
        <v>7680</v>
      </c>
      <c r="BP248" s="2">
        <v>7781</v>
      </c>
      <c r="BQ248" s="2">
        <v>7358</v>
      </c>
      <c r="BR248" s="2">
        <v>7163</v>
      </c>
      <c r="BS248" s="2">
        <v>7102</v>
      </c>
      <c r="BT248" s="2">
        <v>7324</v>
      </c>
      <c r="BU248" s="2">
        <v>7273</v>
      </c>
      <c r="BV248" s="2">
        <v>7211</v>
      </c>
      <c r="BW248" s="2">
        <v>7382</v>
      </c>
      <c r="BX248" s="2">
        <v>7826</v>
      </c>
      <c r="BY248" s="2">
        <v>7572</v>
      </c>
      <c r="BZ248" s="2">
        <v>7482</v>
      </c>
      <c r="CA248" s="2">
        <v>7270</v>
      </c>
      <c r="CB248" s="2">
        <v>7241</v>
      </c>
      <c r="CC248" s="2">
        <v>6960</v>
      </c>
      <c r="CD248" s="2">
        <v>6985</v>
      </c>
      <c r="CE248" s="2">
        <v>6902</v>
      </c>
      <c r="CF248" s="2">
        <v>6995</v>
      </c>
      <c r="CG248" s="2">
        <v>7102</v>
      </c>
      <c r="CH248" s="2">
        <v>7201</v>
      </c>
      <c r="CI248" s="2">
        <v>6931</v>
      </c>
      <c r="CJ248" s="2">
        <v>6909</v>
      </c>
      <c r="CK248" s="2">
        <v>6876</v>
      </c>
      <c r="CL248" s="2">
        <v>6896</v>
      </c>
      <c r="CM248" s="2">
        <v>6865</v>
      </c>
      <c r="CN248" s="2">
        <v>6396</v>
      </c>
      <c r="CO248" s="2">
        <v>6117</v>
      </c>
      <c r="CP248" s="2">
        <v>6418</v>
      </c>
      <c r="CQ248" s="2">
        <v>6375</v>
      </c>
      <c r="CR248" s="2">
        <v>6366</v>
      </c>
      <c r="CS248" s="2">
        <v>6345</v>
      </c>
      <c r="CT248" s="2">
        <v>6132</v>
      </c>
      <c r="CU248" s="2">
        <v>6264</v>
      </c>
      <c r="CV248" s="2">
        <v>6438</v>
      </c>
      <c r="CW248" s="2">
        <v>6448</v>
      </c>
      <c r="CX248" s="2">
        <v>6413</v>
      </c>
      <c r="CY248" s="2">
        <v>6303</v>
      </c>
      <c r="CZ248" s="2">
        <v>6411</v>
      </c>
      <c r="DA248" s="2">
        <v>6509</v>
      </c>
      <c r="DB248" s="2">
        <v>6506</v>
      </c>
      <c r="DC248" s="2">
        <v>6492</v>
      </c>
      <c r="DD248" s="2">
        <v>6959</v>
      </c>
      <c r="DE248" s="2">
        <v>6901</v>
      </c>
      <c r="DF248" s="2">
        <v>6682</v>
      </c>
      <c r="DG248" s="2">
        <v>6694</v>
      </c>
      <c r="DH248" s="2">
        <v>6638</v>
      </c>
      <c r="DI248" s="2">
        <v>6695</v>
      </c>
      <c r="DJ248" s="2">
        <v>6510</v>
      </c>
      <c r="DK248" s="2">
        <v>6170</v>
      </c>
      <c r="DL248" s="2">
        <v>6085</v>
      </c>
      <c r="DM248" s="2">
        <v>6255</v>
      </c>
      <c r="DN248" s="2">
        <v>6223</v>
      </c>
      <c r="DO248" s="2">
        <v>6081</v>
      </c>
      <c r="DP248" s="2">
        <v>6040</v>
      </c>
      <c r="DQ248" s="2">
        <v>6156</v>
      </c>
      <c r="DR248" s="2">
        <v>6120</v>
      </c>
      <c r="DS248" s="2">
        <v>6805</v>
      </c>
      <c r="DT248" s="2">
        <v>7279</v>
      </c>
      <c r="DU248" s="2">
        <v>7032</v>
      </c>
      <c r="DV248" s="2">
        <v>6794</v>
      </c>
      <c r="DW248" s="2">
        <v>7100</v>
      </c>
      <c r="DX248" s="2">
        <v>7501</v>
      </c>
      <c r="DY248" s="2">
        <v>8216</v>
      </c>
      <c r="DZ248" s="2">
        <v>8108</v>
      </c>
      <c r="EA248" s="2">
        <v>8055</v>
      </c>
      <c r="EB248" s="2">
        <v>8150</v>
      </c>
      <c r="EC248" s="2">
        <v>8426</v>
      </c>
      <c r="ED248" s="2">
        <v>8310</v>
      </c>
      <c r="EE248" s="2">
        <v>8276</v>
      </c>
      <c r="EF248" s="2">
        <v>8425</v>
      </c>
      <c r="EG248" s="2">
        <v>8499</v>
      </c>
      <c r="EH248" s="2">
        <v>8438</v>
      </c>
      <c r="EI248" s="2">
        <v>8745</v>
      </c>
      <c r="EJ248" s="2">
        <v>9191</v>
      </c>
      <c r="EK248" s="2">
        <v>9099</v>
      </c>
      <c r="EL248" s="2">
        <v>8997</v>
      </c>
      <c r="EM248" s="2">
        <v>9036</v>
      </c>
      <c r="EN248" s="2">
        <v>9121</v>
      </c>
      <c r="EO248" s="2">
        <v>9077</v>
      </c>
      <c r="EP248" s="2">
        <v>9202</v>
      </c>
      <c r="EQ248" s="2">
        <v>8982</v>
      </c>
      <c r="ER248" s="2">
        <v>9000</v>
      </c>
      <c r="ES248" s="2">
        <v>9020</v>
      </c>
      <c r="ET248" s="2">
        <v>8847</v>
      </c>
      <c r="EU248" s="2">
        <v>8959</v>
      </c>
      <c r="EV248" s="2">
        <v>9015</v>
      </c>
      <c r="EW248" s="2">
        <v>8963</v>
      </c>
      <c r="EX248" s="2">
        <v>9070</v>
      </c>
      <c r="EY248" s="2">
        <v>9021</v>
      </c>
      <c r="EZ248" s="2">
        <v>8839</v>
      </c>
      <c r="FA248" s="2">
        <v>8844</v>
      </c>
      <c r="FB248" s="2">
        <v>8432</v>
      </c>
      <c r="FC248" s="2">
        <v>8409</v>
      </c>
      <c r="FD248" s="2">
        <v>8457</v>
      </c>
      <c r="FE248" s="2">
        <v>8281</v>
      </c>
      <c r="FF248" s="2">
        <v>8127</v>
      </c>
      <c r="FG248" s="2">
        <v>8086</v>
      </c>
      <c r="FH248" s="2">
        <v>7985</v>
      </c>
      <c r="FI248" s="2">
        <v>8074</v>
      </c>
      <c r="FJ248" s="2">
        <v>8073</v>
      </c>
      <c r="FK248" s="2">
        <v>8138</v>
      </c>
      <c r="FL248" s="2">
        <v>8050</v>
      </c>
      <c r="FM248" s="2">
        <v>7843</v>
      </c>
      <c r="FN248" s="2">
        <v>7781</v>
      </c>
      <c r="FO248" s="2">
        <v>7878</v>
      </c>
      <c r="FP248" s="2">
        <v>7951</v>
      </c>
      <c r="FQ248" s="2">
        <v>7977</v>
      </c>
      <c r="FR248" s="2">
        <v>7813</v>
      </c>
      <c r="FS248" s="2">
        <v>7746</v>
      </c>
      <c r="FT248" s="2">
        <v>7600</v>
      </c>
      <c r="FU248" s="2">
        <v>7633</v>
      </c>
      <c r="FV248" s="2">
        <v>7592</v>
      </c>
      <c r="FW248" s="2">
        <v>7695</v>
      </c>
      <c r="FX248" s="2">
        <v>7942</v>
      </c>
      <c r="FY248" s="2">
        <v>8014</v>
      </c>
      <c r="FZ248" s="2">
        <v>8014</v>
      </c>
      <c r="GA248" s="2">
        <v>8107</v>
      </c>
      <c r="GB248" s="2">
        <v>8212</v>
      </c>
      <c r="GC248" s="2">
        <v>8046</v>
      </c>
      <c r="GD248" s="2">
        <v>8196</v>
      </c>
      <c r="GE248" s="2">
        <v>7208</v>
      </c>
      <c r="GF248" s="2">
        <v>7143</v>
      </c>
      <c r="GG248" s="2">
        <v>7344</v>
      </c>
      <c r="GH248" s="2">
        <v>7658</v>
      </c>
      <c r="GI248" s="2">
        <v>7487</v>
      </c>
      <c r="GJ248" s="2">
        <v>7489</v>
      </c>
      <c r="GK248" s="2">
        <v>7644</v>
      </c>
      <c r="GL248" s="2">
        <v>7872</v>
      </c>
      <c r="GM248" s="2">
        <v>7840</v>
      </c>
      <c r="GN248" s="2">
        <v>7680</v>
      </c>
      <c r="GO248" s="2">
        <v>7803</v>
      </c>
      <c r="GP248" s="2">
        <v>7800</v>
      </c>
      <c r="GQ248" s="2">
        <v>7607</v>
      </c>
      <c r="GR248" s="2">
        <v>7416</v>
      </c>
      <c r="GS248" s="2">
        <v>7646</v>
      </c>
      <c r="GT248" s="2">
        <v>7737</v>
      </c>
      <c r="GU248" s="2">
        <v>7832</v>
      </c>
      <c r="GV248" s="2">
        <v>7992</v>
      </c>
      <c r="GW248" s="2">
        <v>8036</v>
      </c>
      <c r="GX248" s="2">
        <v>7931</v>
      </c>
      <c r="GY248" s="2">
        <v>7817</v>
      </c>
      <c r="GZ248" s="2">
        <v>7898</v>
      </c>
      <c r="HA248" s="2">
        <v>7646</v>
      </c>
      <c r="HB248" s="2">
        <v>7584</v>
      </c>
      <c r="HC248" s="2">
        <v>7720</v>
      </c>
      <c r="HD248" s="2">
        <v>7950</v>
      </c>
      <c r="HE248" s="2">
        <v>7924</v>
      </c>
      <c r="HF248" s="2">
        <v>8052</v>
      </c>
      <c r="HG248" s="2">
        <v>7843</v>
      </c>
      <c r="HH248" s="2">
        <v>7742</v>
      </c>
      <c r="HI248" s="2">
        <v>7811</v>
      </c>
      <c r="HJ248" s="2">
        <v>7880</v>
      </c>
      <c r="HK248" s="2">
        <v>8175</v>
      </c>
      <c r="HL248" s="2">
        <v>8313</v>
      </c>
      <c r="HM248" s="2">
        <v>8422</v>
      </c>
      <c r="HN248" s="2">
        <v>8352</v>
      </c>
      <c r="HO248" s="2">
        <v>8262</v>
      </c>
      <c r="HP248" s="2">
        <v>8278</v>
      </c>
      <c r="HQ248" s="2">
        <v>8428</v>
      </c>
      <c r="HR248" s="2">
        <v>8411</v>
      </c>
      <c r="HS248" s="2">
        <v>8407</v>
      </c>
      <c r="HT248" s="2">
        <v>8530</v>
      </c>
      <c r="HU248" s="2">
        <v>8510</v>
      </c>
      <c r="HV248" s="2">
        <v>8493</v>
      </c>
      <c r="HW248" s="2">
        <v>8434</v>
      </c>
      <c r="HX248" s="2">
        <v>8566</v>
      </c>
      <c r="HY248" s="2">
        <v>8600</v>
      </c>
      <c r="HZ248" s="2">
        <v>8623</v>
      </c>
      <c r="IA248" s="2">
        <v>8831</v>
      </c>
      <c r="IB248" s="2">
        <v>8832</v>
      </c>
      <c r="IC248" s="2">
        <v>8732</v>
      </c>
      <c r="ID248" s="2">
        <v>8847</v>
      </c>
      <c r="IE248" s="2">
        <v>8837</v>
      </c>
      <c r="IF248" s="2">
        <v>9136</v>
      </c>
      <c r="IG248" s="2">
        <v>8968</v>
      </c>
      <c r="IH248" s="2">
        <v>8633</v>
      </c>
      <c r="II248" s="2">
        <v>8784</v>
      </c>
      <c r="IJ248" s="2">
        <v>8957</v>
      </c>
      <c r="IK248" s="2">
        <v>8508</v>
      </c>
      <c r="IL248" s="2">
        <v>8280</v>
      </c>
      <c r="IM248" s="2">
        <v>8220</v>
      </c>
      <c r="IN248" s="2">
        <v>8277</v>
      </c>
      <c r="IO248" s="2">
        <v>8648</v>
      </c>
      <c r="IP248" s="2">
        <v>8530</v>
      </c>
      <c r="IQ248" s="2">
        <v>9001</v>
      </c>
      <c r="IR248" s="2">
        <v>8905</v>
      </c>
      <c r="IS248" s="2">
        <v>8921</v>
      </c>
      <c r="IT248" s="2">
        <v>8913</v>
      </c>
    </row>
    <row r="249" spans="1:254">
      <c r="A249" s="62" t="s">
        <v>462</v>
      </c>
      <c r="B249" s="1" t="inlineStr">
        <is>
          <t>荏原製作所</t>
        </is>
      </c>
      <c r="C249" s="1">
        <v>5539</v>
      </c>
      <c r="E249" s="2">
        <v>5681</v>
      </c>
      <c r="F249" s="2">
        <v>5867</v>
      </c>
      <c r="G249" s="2">
        <v>5523</v>
      </c>
      <c r="H249" s="2">
        <v>5252</v>
      </c>
      <c r="I249" s="2">
        <v>5436</v>
      </c>
      <c r="J249" s="2">
        <v>4768</v>
      </c>
      <c r="K249" s="2">
        <v>4708</v>
      </c>
      <c r="L249" s="2">
        <v>5108</v>
      </c>
      <c r="M249" s="2">
        <v>5547</v>
      </c>
      <c r="N249" s="2">
        <v>5590</v>
      </c>
      <c r="O249" s="2">
        <v>5682</v>
      </c>
      <c r="P249" s="2">
        <v>5578</v>
      </c>
      <c r="Q249" s="2">
        <v>5292</v>
      </c>
      <c r="R249" s="2">
        <v>5210</v>
      </c>
      <c r="S249" s="2">
        <v>5727</v>
      </c>
      <c r="T249" s="2">
        <v>6039</v>
      </c>
      <c r="U249" s="2">
        <v>5586</v>
      </c>
      <c r="V249" s="2">
        <v>5856</v>
      </c>
      <c r="W249" s="2">
        <v>5975</v>
      </c>
      <c r="X249" s="2">
        <v>5804</v>
      </c>
      <c r="Y249" s="2">
        <v>5638</v>
      </c>
      <c r="Z249" s="2">
        <v>5845</v>
      </c>
      <c r="AA249" s="2">
        <v>5986</v>
      </c>
      <c r="AB249" s="2">
        <v>5677</v>
      </c>
      <c r="AC249" s="2">
        <v>5989</v>
      </c>
      <c r="AD249" s="2">
        <v>6226</v>
      </c>
      <c r="AE249" s="2">
        <v>6006</v>
      </c>
      <c r="AF249" s="2">
        <v>5984</v>
      </c>
      <c r="AG249" s="2">
        <v>6101</v>
      </c>
      <c r="AH249" s="2">
        <v>6251</v>
      </c>
      <c r="AI249" s="2">
        <v>6218</v>
      </c>
      <c r="AJ249" s="2">
        <v>6342</v>
      </c>
      <c r="AK249" s="2">
        <v>6555</v>
      </c>
      <c r="AL249" s="2">
        <v>6477</v>
      </c>
      <c r="AM249" s="2">
        <v>6538</v>
      </c>
      <c r="AN249" s="2">
        <v>6089</v>
      </c>
      <c r="AO249" s="2">
        <v>6074</v>
      </c>
      <c r="AP249" s="2">
        <v>5719</v>
      </c>
      <c r="AQ249" s="2">
        <v>5471</v>
      </c>
      <c r="AR249" s="2">
        <v>5011</v>
      </c>
      <c r="AS249" s="2">
        <v>5171</v>
      </c>
      <c r="AT249" s="2">
        <v>5002</v>
      </c>
      <c r="AU249" s="2">
        <v>4969</v>
      </c>
      <c r="AV249" s="2">
        <v>5342</v>
      </c>
      <c r="AW249" s="2">
        <v>5375</v>
      </c>
      <c r="AX249" s="2">
        <v>5237</v>
      </c>
      <c r="AY249" s="2">
        <v>5247</v>
      </c>
      <c r="AZ249" s="2">
        <v>5635</v>
      </c>
      <c r="BA249" s="2">
        <v>5490</v>
      </c>
      <c r="BB249" s="2">
        <v>5361</v>
      </c>
      <c r="BC249" s="2">
        <v>5467</v>
      </c>
      <c r="BD249" s="2">
        <v>5535</v>
      </c>
      <c r="BE249" s="2">
        <v>5651</v>
      </c>
      <c r="BF249" s="2">
        <v>5278</v>
      </c>
      <c r="BG249" s="2">
        <v>4951</v>
      </c>
      <c r="BH249" s="2">
        <v>4870</v>
      </c>
      <c r="BI249" s="2">
        <v>5121</v>
      </c>
      <c r="BJ249" s="2">
        <v>5279</v>
      </c>
      <c r="BK249" s="2">
        <v>5445</v>
      </c>
      <c r="BL249" s="2">
        <v>5727</v>
      </c>
      <c r="BM249" s="2">
        <v>5644</v>
      </c>
      <c r="BN249" s="2">
        <v>5797</v>
      </c>
      <c r="BO249" s="2">
        <v>5624</v>
      </c>
      <c r="BP249" s="2">
        <v>5637</v>
      </c>
      <c r="BQ249" s="2">
        <v>5651</v>
      </c>
      <c r="BR249" s="2">
        <v>5242</v>
      </c>
      <c r="BS249" s="2">
        <v>5272</v>
      </c>
      <c r="BT249" s="2">
        <v>5422</v>
      </c>
      <c r="BU249" s="2">
        <v>5231</v>
      </c>
      <c r="BV249" s="2">
        <v>5269</v>
      </c>
      <c r="BW249" s="2">
        <v>5223</v>
      </c>
      <c r="BX249" s="2">
        <v>5171</v>
      </c>
      <c r="BY249" s="2">
        <v>5114</v>
      </c>
      <c r="BZ249" s="2">
        <v>5050</v>
      </c>
      <c r="CA249" s="2">
        <v>4933</v>
      </c>
      <c r="CB249" s="2">
        <v>4965</v>
      </c>
      <c r="CC249" s="2">
        <v>4988</v>
      </c>
      <c r="CD249" s="2">
        <v>5166</v>
      </c>
      <c r="CE249" s="2">
        <v>5016</v>
      </c>
      <c r="CF249" s="2">
        <v>4940</v>
      </c>
      <c r="CG249" s="2">
        <v>4947</v>
      </c>
      <c r="CH249" s="2">
        <v>4858</v>
      </c>
      <c r="CI249" s="2">
        <v>4522</v>
      </c>
      <c r="CJ249" s="2">
        <v>4486</v>
      </c>
      <c r="CK249" s="2">
        <v>4415</v>
      </c>
      <c r="CL249" s="2">
        <v>4410</v>
      </c>
      <c r="CM249" s="2">
        <v>4445</v>
      </c>
      <c r="CN249" s="2">
        <v>4074</v>
      </c>
      <c r="CO249" s="2">
        <v>4176</v>
      </c>
      <c r="CP249" s="2">
        <v>4350</v>
      </c>
      <c r="CQ249" s="2">
        <v>4612</v>
      </c>
      <c r="CR249" s="2">
        <v>4679</v>
      </c>
      <c r="CS249" s="2">
        <v>4379</v>
      </c>
      <c r="CT249" s="2">
        <v>4307</v>
      </c>
      <c r="CU249" s="2">
        <v>4740</v>
      </c>
      <c r="CV249" s="2">
        <v>4806</v>
      </c>
      <c r="CW249" s="2">
        <v>4657</v>
      </c>
      <c r="CX249" s="2">
        <v>4616</v>
      </c>
      <c r="CY249" s="2">
        <v>4730</v>
      </c>
      <c r="CZ249" s="2">
        <v>5020</v>
      </c>
      <c r="DA249" s="2">
        <v>5147</v>
      </c>
      <c r="DB249" s="2">
        <v>4955</v>
      </c>
      <c r="DC249" s="2">
        <v>4609</v>
      </c>
      <c r="DD249" s="2">
        <v>5096</v>
      </c>
      <c r="DE249" s="2">
        <v>5155</v>
      </c>
      <c r="DF249" s="2">
        <v>4974</v>
      </c>
      <c r="DG249" s="2">
        <v>5360</v>
      </c>
      <c r="DH249" s="2">
        <v>5412</v>
      </c>
      <c r="DI249" s="2">
        <v>5425</v>
      </c>
      <c r="DJ249" s="2">
        <v>5503</v>
      </c>
      <c r="DK249" s="2">
        <v>5531</v>
      </c>
      <c r="DL249" s="2">
        <v>5506</v>
      </c>
      <c r="DM249" s="2">
        <v>5505</v>
      </c>
      <c r="DN249" s="2">
        <v>5482</v>
      </c>
      <c r="DO249" s="2">
        <v>5577</v>
      </c>
      <c r="DP249" s="2">
        <v>5456</v>
      </c>
      <c r="DQ249" s="2">
        <v>5589</v>
      </c>
      <c r="DR249" s="2">
        <v>5217</v>
      </c>
      <c r="DS249" s="2">
        <v>5340</v>
      </c>
      <c r="DT249" s="2">
        <v>5165</v>
      </c>
      <c r="DU249" s="2">
        <v>5165</v>
      </c>
      <c r="DV249" s="2">
        <v>4864</v>
      </c>
      <c r="DW249" s="2">
        <v>4885</v>
      </c>
      <c r="DX249" s="2">
        <v>4976</v>
      </c>
      <c r="DY249" s="2">
        <v>4898</v>
      </c>
      <c r="DZ249" s="2">
        <v>4749</v>
      </c>
      <c r="EA249" s="2">
        <v>4617</v>
      </c>
      <c r="EB249" s="2">
        <v>4756</v>
      </c>
      <c r="EC249" s="2">
        <v>4750</v>
      </c>
      <c r="ED249" s="2">
        <v>4821</v>
      </c>
      <c r="EE249" s="2">
        <v>4773</v>
      </c>
      <c r="EF249" s="2">
        <v>4930</v>
      </c>
      <c r="EG249" s="2">
        <v>4871</v>
      </c>
      <c r="EH249" s="2">
        <v>4660</v>
      </c>
      <c r="EI249" s="2">
        <v>4696</v>
      </c>
      <c r="EJ249" s="2">
        <v>4661</v>
      </c>
      <c r="EK249" s="2">
        <v>4765</v>
      </c>
      <c r="EL249" s="2">
        <v>4517</v>
      </c>
      <c r="EM249" s="2">
        <v>4551</v>
      </c>
      <c r="EN249" s="2">
        <v>4509</v>
      </c>
      <c r="EO249" s="2">
        <v>4231</v>
      </c>
      <c r="EP249" s="2">
        <v>4311</v>
      </c>
      <c r="EQ249" s="2">
        <v>4075</v>
      </c>
      <c r="ER249" s="2">
        <v>3904</v>
      </c>
      <c r="ES249" s="2">
        <v>3807</v>
      </c>
      <c r="ET249" s="2">
        <v>3663</v>
      </c>
      <c r="EU249" s="2">
        <v>3668</v>
      </c>
      <c r="EV249" s="2">
        <v>3648</v>
      </c>
      <c r="EW249" s="2">
        <v>3629</v>
      </c>
      <c r="EX249" s="2">
        <v>3646</v>
      </c>
      <c r="EY249" s="2">
        <v>3584</v>
      </c>
      <c r="EZ249" s="2">
        <v>3544</v>
      </c>
      <c r="FA249" s="2">
        <v>3593</v>
      </c>
      <c r="FB249" s="2">
        <v>3538</v>
      </c>
      <c r="FC249" s="2">
        <v>3653</v>
      </c>
      <c r="FD249" s="2">
        <v>3702</v>
      </c>
      <c r="FE249" s="2">
        <v>3742</v>
      </c>
      <c r="FF249" s="2">
        <v>3938</v>
      </c>
      <c r="FG249" s="2">
        <v>3979</v>
      </c>
      <c r="FH249" s="2">
        <v>3857</v>
      </c>
      <c r="FI249" s="2">
        <v>3887</v>
      </c>
      <c r="FJ249" s="2">
        <v>3803</v>
      </c>
      <c r="FK249" s="2">
        <v>3790</v>
      </c>
      <c r="FL249" s="2">
        <v>3882</v>
      </c>
      <c r="FM249" s="2">
        <v>3818</v>
      </c>
      <c r="FN249" s="2">
        <v>3767</v>
      </c>
      <c r="FO249" s="2">
        <v>3864</v>
      </c>
      <c r="FP249" s="2">
        <v>3983</v>
      </c>
      <c r="FQ249" s="2">
        <v>3926</v>
      </c>
      <c r="FR249" s="2">
        <v>3833</v>
      </c>
      <c r="FS249" s="2">
        <v>3743</v>
      </c>
      <c r="FT249" s="2">
        <v>3641</v>
      </c>
      <c r="FU249" s="2">
        <v>3820</v>
      </c>
      <c r="FV249" s="2">
        <v>3616</v>
      </c>
      <c r="FW249" s="2">
        <v>3864</v>
      </c>
      <c r="FX249" s="2">
        <v>3795</v>
      </c>
      <c r="FY249" s="2">
        <v>3843</v>
      </c>
      <c r="FZ249" s="2">
        <v>4391</v>
      </c>
      <c r="GA249" s="2">
        <v>4375</v>
      </c>
      <c r="GB249" s="2">
        <v>4400</v>
      </c>
      <c r="GC249" s="2">
        <v>4328</v>
      </c>
      <c r="GD249" s="2">
        <v>4240</v>
      </c>
      <c r="GE249" s="2">
        <v>4046</v>
      </c>
      <c r="GF249" s="2">
        <v>3874</v>
      </c>
      <c r="GG249" s="2">
        <v>4104</v>
      </c>
      <c r="GH249" s="2">
        <v>4021</v>
      </c>
      <c r="GI249" s="2">
        <v>3968</v>
      </c>
      <c r="GJ249" s="2">
        <v>3946</v>
      </c>
      <c r="GK249" s="2">
        <v>3970</v>
      </c>
      <c r="GL249" s="2">
        <v>4003</v>
      </c>
      <c r="GM249" s="2">
        <v>3871</v>
      </c>
      <c r="GN249" s="2">
        <v>3790</v>
      </c>
      <c r="GO249" s="2">
        <v>3779</v>
      </c>
      <c r="GP249" s="2">
        <v>3819</v>
      </c>
      <c r="GQ249" s="2">
        <v>3826</v>
      </c>
      <c r="GR249" s="2">
        <v>3804</v>
      </c>
      <c r="GS249" s="2">
        <v>3845</v>
      </c>
      <c r="GT249" s="2">
        <v>3810</v>
      </c>
      <c r="GU249" s="2">
        <v>3801</v>
      </c>
      <c r="GV249" s="2">
        <v>3870</v>
      </c>
      <c r="GW249" s="2">
        <v>3817</v>
      </c>
      <c r="GX249" s="2">
        <v>3667</v>
      </c>
      <c r="GY249" s="2">
        <v>3717</v>
      </c>
      <c r="GZ249" s="2">
        <v>3682</v>
      </c>
      <c r="HA249" s="2">
        <v>3422</v>
      </c>
      <c r="HB249" s="2">
        <v>3358</v>
      </c>
      <c r="HC249" s="2">
        <v>3282</v>
      </c>
      <c r="HD249" s="2">
        <v>3202</v>
      </c>
      <c r="HE249" s="2">
        <v>3149</v>
      </c>
      <c r="HF249" s="2">
        <v>3089</v>
      </c>
      <c r="HG249" s="2">
        <v>3106</v>
      </c>
      <c r="HH249" s="2">
        <v>3127</v>
      </c>
      <c r="HI249" s="2">
        <v>3094</v>
      </c>
      <c r="HJ249" s="2">
        <v>3055</v>
      </c>
      <c r="HK249" s="2">
        <v>3065</v>
      </c>
      <c r="HL249" s="2">
        <v>3061</v>
      </c>
      <c r="HM249" s="2">
        <v>3109</v>
      </c>
      <c r="HN249" s="2">
        <v>3086</v>
      </c>
      <c r="HO249" s="2">
        <v>3066</v>
      </c>
      <c r="HP249" s="2">
        <v>3082</v>
      </c>
      <c r="HQ249" s="2">
        <v>3072</v>
      </c>
      <c r="HR249" s="2">
        <v>3105</v>
      </c>
      <c r="HS249" s="2">
        <v>3080</v>
      </c>
      <c r="HT249" s="2">
        <v>3002</v>
      </c>
      <c r="HU249" s="2">
        <v>2973</v>
      </c>
      <c r="HV249" s="2">
        <v>3030</v>
      </c>
      <c r="HW249" s="2">
        <v>2983</v>
      </c>
      <c r="HX249" s="2">
        <v>3088</v>
      </c>
      <c r="HY249" s="2">
        <v>3105</v>
      </c>
      <c r="HZ249" s="2">
        <v>3088</v>
      </c>
      <c r="IA249" s="2">
        <v>3132</v>
      </c>
      <c r="IB249" s="2">
        <v>3149</v>
      </c>
      <c r="IC249" s="2">
        <v>3081</v>
      </c>
      <c r="ID249" s="2">
        <v>3053</v>
      </c>
      <c r="IE249" s="2">
        <v>3051</v>
      </c>
      <c r="IF249" s="2">
        <v>3190</v>
      </c>
      <c r="IG249" s="2">
        <v>3223</v>
      </c>
      <c r="IH249" s="2">
        <v>3007</v>
      </c>
      <c r="II249" s="2">
        <v>2876</v>
      </c>
      <c r="IJ249" s="2">
        <v>2907.5</v>
      </c>
      <c r="IK249" s="2">
        <v>2903</v>
      </c>
      <c r="IL249" s="2">
        <v>2881.5</v>
      </c>
      <c r="IM249" s="2">
        <v>2841</v>
      </c>
      <c r="IN249" s="2">
        <v>2770</v>
      </c>
      <c r="IO249" s="2">
        <v>2742</v>
      </c>
      <c r="IP249" s="2">
        <v>2682</v>
      </c>
      <c r="IQ249" s="2">
        <v>2758.5</v>
      </c>
      <c r="IR249" s="2">
        <v>2793</v>
      </c>
      <c r="IS249" s="2">
        <v>2779</v>
      </c>
      <c r="IT249" s="2">
        <v>2755</v>
      </c>
    </row>
    <row r="250" spans="1:254">
      <c r="A250" s="62" t="s">
        <v>463</v>
      </c>
      <c r="B250" s="1" t="inlineStr">
        <is>
          <t>情報戦略テクノロジー</t>
        </is>
      </c>
      <c r="C250" s="1">
        <v>847</v>
      </c>
      <c r="E250" s="2">
        <v>843</v>
      </c>
      <c r="F250" s="2">
        <v>833</v>
      </c>
      <c r="G250" s="2">
        <v>823</v>
      </c>
      <c r="H250" s="2">
        <v>805</v>
      </c>
      <c r="I250" s="2">
        <v>823</v>
      </c>
      <c r="J250" s="2">
        <v>813</v>
      </c>
      <c r="K250" s="2">
        <v>807</v>
      </c>
      <c r="L250" s="2">
        <v>825</v>
      </c>
      <c r="M250" s="2">
        <v>843</v>
      </c>
      <c r="N250" s="2">
        <v>838</v>
      </c>
      <c r="O250" s="2">
        <v>847</v>
      </c>
      <c r="P250" s="2">
        <v>858</v>
      </c>
      <c r="Q250" s="2">
        <v>828</v>
      </c>
      <c r="R250" s="2">
        <v>824</v>
      </c>
      <c r="S250" s="2">
        <v>880</v>
      </c>
      <c r="T250" s="2">
        <v>893</v>
      </c>
      <c r="U250" s="2">
        <v>902</v>
      </c>
      <c r="V250" s="2">
        <v>885</v>
      </c>
      <c r="W250" s="2">
        <v>878</v>
      </c>
      <c r="X250" s="2">
        <v>870</v>
      </c>
      <c r="Y250" s="2">
        <v>878</v>
      </c>
      <c r="Z250" s="2">
        <v>896</v>
      </c>
      <c r="AA250" s="2">
        <v>897</v>
      </c>
      <c r="AB250" s="2">
        <v>857</v>
      </c>
      <c r="AC250" s="2">
        <v>857</v>
      </c>
      <c r="AD250" s="2">
        <v>860</v>
      </c>
      <c r="AE250" s="2">
        <v>858</v>
      </c>
      <c r="AF250" s="2">
        <v>835</v>
      </c>
      <c r="AG250" s="2">
        <v>826</v>
      </c>
      <c r="AH250" s="2">
        <v>835</v>
      </c>
      <c r="AI250" s="2">
        <v>813</v>
      </c>
      <c r="AJ250" s="2">
        <v>889</v>
      </c>
      <c r="AK250" s="2">
        <v>888</v>
      </c>
      <c r="AL250" s="2">
        <v>874</v>
      </c>
      <c r="AM250" s="2">
        <v>872</v>
      </c>
      <c r="AN250" s="2">
        <v>830</v>
      </c>
      <c r="AO250" s="2">
        <v>816</v>
      </c>
      <c r="AP250" s="2">
        <v>832</v>
      </c>
      <c r="AQ250" s="2">
        <v>830</v>
      </c>
      <c r="AR250" s="2">
        <v>853</v>
      </c>
      <c r="AS250" s="2">
        <v>860</v>
      </c>
      <c r="AT250" s="2">
        <v>837</v>
      </c>
      <c r="AU250" s="2">
        <v>828</v>
      </c>
      <c r="AV250" s="2">
        <v>834</v>
      </c>
      <c r="AW250" s="2">
        <v>827</v>
      </c>
      <c r="AX250" s="2">
        <v>828</v>
      </c>
      <c r="AY250" s="2">
        <v>803</v>
      </c>
      <c r="AZ250" s="2">
        <v>823</v>
      </c>
      <c r="BA250" s="2">
        <v>866</v>
      </c>
      <c r="BB250" s="2">
        <v>849</v>
      </c>
      <c r="BC250" s="2">
        <v>851</v>
      </c>
      <c r="BD250" s="2">
        <v>845</v>
      </c>
      <c r="BE250" s="2">
        <v>858</v>
      </c>
      <c r="BF250" s="2">
        <v>824</v>
      </c>
      <c r="BG250" s="2">
        <v>837</v>
      </c>
      <c r="BH250" s="2">
        <v>823</v>
      </c>
      <c r="BI250" s="2">
        <v>855</v>
      </c>
      <c r="BJ250" s="2">
        <v>867</v>
      </c>
      <c r="BK250" s="2">
        <v>831</v>
      </c>
      <c r="BL250" s="2">
        <v>727</v>
      </c>
      <c r="BM250" s="2">
        <v>751</v>
      </c>
      <c r="BN250" s="2">
        <v>785</v>
      </c>
      <c r="BO250" s="2">
        <v>798</v>
      </c>
      <c r="BP250" s="2">
        <v>813</v>
      </c>
      <c r="BQ250" s="2">
        <v>803</v>
      </c>
      <c r="BR250" s="2">
        <v>796</v>
      </c>
      <c r="BS250" s="2">
        <v>789</v>
      </c>
      <c r="BT250" s="2">
        <v>803</v>
      </c>
      <c r="BU250" s="2">
        <v>807</v>
      </c>
      <c r="BV250" s="2">
        <v>820</v>
      </c>
      <c r="BW250" s="2">
        <v>825</v>
      </c>
      <c r="BX250" s="2">
        <v>844</v>
      </c>
      <c r="BY250" s="2">
        <v>832</v>
      </c>
      <c r="BZ250" s="2">
        <v>833</v>
      </c>
      <c r="CA250" s="2">
        <v>830</v>
      </c>
      <c r="CB250" s="2">
        <v>829</v>
      </c>
      <c r="CC250" s="2">
        <v>813</v>
      </c>
      <c r="CD250" s="2">
        <v>806</v>
      </c>
      <c r="CE250" s="2">
        <v>794</v>
      </c>
      <c r="CF250" s="2">
        <v>817</v>
      </c>
      <c r="CG250" s="2">
        <v>843</v>
      </c>
      <c r="CH250" s="2">
        <v>853</v>
      </c>
      <c r="CI250" s="2">
        <v>840</v>
      </c>
      <c r="CJ250" s="2">
        <v>843</v>
      </c>
      <c r="CK250" s="2">
        <v>838</v>
      </c>
      <c r="CL250" s="2">
        <v>835</v>
      </c>
      <c r="CM250" s="2">
        <v>832</v>
      </c>
      <c r="CN250" s="2">
        <v>805</v>
      </c>
      <c r="CO250" s="2">
        <v>825</v>
      </c>
      <c r="CP250" s="2">
        <v>850</v>
      </c>
      <c r="CQ250" s="2">
        <v>856</v>
      </c>
      <c r="CR250" s="2">
        <v>879</v>
      </c>
      <c r="CS250" s="2">
        <v>860</v>
      </c>
      <c r="CT250" s="2">
        <v>844</v>
      </c>
      <c r="CU250" s="2">
        <v>887</v>
      </c>
      <c r="CV250" s="2">
        <v>879</v>
      </c>
      <c r="CW250" s="2">
        <v>872</v>
      </c>
      <c r="CX250" s="2">
        <v>874</v>
      </c>
      <c r="CY250" s="2">
        <v>873</v>
      </c>
      <c r="CZ250" s="2">
        <v>893</v>
      </c>
      <c r="DA250" s="2">
        <v>912</v>
      </c>
      <c r="DB250" s="2">
        <v>900</v>
      </c>
      <c r="DC250" s="2">
        <v>856</v>
      </c>
      <c r="DD250" s="2">
        <v>925</v>
      </c>
      <c r="DE250" s="2">
        <v>908</v>
      </c>
      <c r="DF250" s="2">
        <v>870</v>
      </c>
      <c r="DG250" s="2">
        <v>898</v>
      </c>
      <c r="DH250" s="2">
        <v>882</v>
      </c>
      <c r="DI250" s="2">
        <v>873</v>
      </c>
      <c r="DJ250" s="2">
        <v>864</v>
      </c>
      <c r="DK250" s="2">
        <v>852</v>
      </c>
      <c r="DL250" s="2">
        <v>818</v>
      </c>
      <c r="DM250" s="2">
        <v>900</v>
      </c>
      <c r="DN250" s="2">
        <v>926</v>
      </c>
      <c r="DO250" s="2">
        <v>903</v>
      </c>
      <c r="DP250" s="2">
        <v>950</v>
      </c>
      <c r="DQ250" s="2">
        <v>1038</v>
      </c>
      <c r="DR250" s="2">
        <v>1221</v>
      </c>
      <c r="DS250" s="2">
        <v>1273</v>
      </c>
      <c r="DT250" s="2">
        <v>1232</v>
      </c>
      <c r="DU250" s="2">
        <v>1252</v>
      </c>
      <c r="DV250" s="2">
        <v>1295</v>
      </c>
      <c r="DW250" s="2">
        <v>1312</v>
      </c>
      <c r="DX250" s="2">
        <v>1320</v>
      </c>
      <c r="DY250" s="2">
        <v>1380</v>
      </c>
      <c r="DZ250" s="2">
        <v>1384</v>
      </c>
      <c r="EA250" s="2">
        <v>1358</v>
      </c>
      <c r="EB250" s="2">
        <v>1365</v>
      </c>
      <c r="EC250" s="2">
        <v>1370</v>
      </c>
      <c r="ED250" s="2">
        <v>1349</v>
      </c>
      <c r="EE250" s="2">
        <v>1356</v>
      </c>
      <c r="EF250" s="2">
        <v>1315</v>
      </c>
      <c r="EG250" s="2">
        <v>1293</v>
      </c>
      <c r="EH250" s="2">
        <v>1285</v>
      </c>
      <c r="EI250" s="2">
        <v>1295</v>
      </c>
      <c r="EJ250" s="2">
        <v>1313</v>
      </c>
      <c r="EK250" s="2">
        <v>1332</v>
      </c>
      <c r="EL250" s="2">
        <v>1310</v>
      </c>
      <c r="EM250" s="2">
        <v>1321</v>
      </c>
      <c r="EN250" s="2">
        <v>1314</v>
      </c>
      <c r="EO250" s="2">
        <v>1317</v>
      </c>
      <c r="EP250" s="2">
        <v>1320</v>
      </c>
      <c r="EQ250" s="2">
        <v>1328</v>
      </c>
      <c r="ER250" s="2">
        <v>1364</v>
      </c>
      <c r="ES250" s="2">
        <v>1308</v>
      </c>
      <c r="ET250" s="2">
        <v>1311</v>
      </c>
      <c r="EU250" s="2">
        <v>1317</v>
      </c>
      <c r="EV250" s="2">
        <v>1290</v>
      </c>
      <c r="EW250" s="2">
        <v>1225</v>
      </c>
      <c r="EX250" s="2">
        <v>1200</v>
      </c>
      <c r="EY250" s="2">
        <v>1173</v>
      </c>
      <c r="EZ250" s="2">
        <v>1202</v>
      </c>
      <c r="FA250" s="2">
        <v>1253</v>
      </c>
      <c r="FB250" s="2">
        <v>1230</v>
      </c>
      <c r="FC250" s="2">
        <v>1240</v>
      </c>
      <c r="FD250" s="2">
        <v>1286</v>
      </c>
      <c r="FE250" s="2">
        <v>1365</v>
      </c>
      <c r="FF250" s="2">
        <v>1398</v>
      </c>
      <c r="FG250" s="2">
        <v>1362</v>
      </c>
      <c r="FH250" s="2">
        <v>1402</v>
      </c>
      <c r="FI250" s="2">
        <v>1350</v>
      </c>
      <c r="FJ250" s="2">
        <v>1320</v>
      </c>
      <c r="FK250" s="2">
        <v>1327</v>
      </c>
      <c r="FL250" s="2">
        <v>1361</v>
      </c>
      <c r="FM250" s="2">
        <v>1465</v>
      </c>
      <c r="FN250" s="2">
        <v>1457</v>
      </c>
      <c r="FO250" s="2">
        <v>1445</v>
      </c>
      <c r="FP250" s="2">
        <v>1426</v>
      </c>
      <c r="FQ250" s="2">
        <v>1450</v>
      </c>
      <c r="FR250" s="2">
        <v>1487</v>
      </c>
      <c r="FS250" s="2">
        <v>1468</v>
      </c>
      <c r="FT250" s="2">
        <v>1302</v>
      </c>
      <c r="FU250" s="2">
        <v>1241</v>
      </c>
      <c r="FV250" s="2">
        <v>1164</v>
      </c>
      <c r="FW250" s="2">
        <v>1139</v>
      </c>
      <c r="FX250" s="2">
        <v>1125</v>
      </c>
      <c r="FY250" s="2">
        <v>1100</v>
      </c>
      <c r="FZ250" s="2">
        <v>1155</v>
      </c>
      <c r="GA250" s="2">
        <v>1118</v>
      </c>
      <c r="GB250" s="2">
        <v>1109</v>
      </c>
      <c r="GC250" s="2">
        <v>1075</v>
      </c>
      <c r="GD250" s="2">
        <v>1041</v>
      </c>
      <c r="GE250" s="2">
        <v>1066</v>
      </c>
      <c r="GF250" s="2">
        <v>1024</v>
      </c>
      <c r="GG250" s="2">
        <v>1010</v>
      </c>
      <c r="GH250" s="2">
        <v>1013</v>
      </c>
      <c r="GI250" s="2">
        <v>1004</v>
      </c>
      <c r="GJ250" s="2">
        <v>1002</v>
      </c>
      <c r="GK250" s="2">
        <v>1030</v>
      </c>
      <c r="GL250" s="2">
        <v>1037</v>
      </c>
      <c r="GM250" s="2">
        <v>1013</v>
      </c>
      <c r="GN250" s="2">
        <v>1012</v>
      </c>
      <c r="GO250" s="2">
        <v>979</v>
      </c>
      <c r="GP250" s="2">
        <v>950</v>
      </c>
      <c r="GQ250" s="2">
        <v>935</v>
      </c>
      <c r="GR250" s="2">
        <v>919</v>
      </c>
      <c r="GS250" s="2">
        <v>948</v>
      </c>
      <c r="GT250" s="2">
        <v>966</v>
      </c>
      <c r="GU250" s="2">
        <v>950</v>
      </c>
      <c r="GV250" s="2">
        <v>985</v>
      </c>
      <c r="GW250" s="2">
        <v>974</v>
      </c>
      <c r="GX250" s="2">
        <v>936</v>
      </c>
      <c r="GY250" s="2">
        <v>935</v>
      </c>
      <c r="GZ250" s="2">
        <v>946</v>
      </c>
      <c r="HA250" s="2">
        <v>857</v>
      </c>
      <c r="HB250" s="2">
        <v>857</v>
      </c>
      <c r="HC250" s="2">
        <v>867</v>
      </c>
      <c r="HD250" s="2">
        <v>923</v>
      </c>
      <c r="HE250" s="2">
        <v>901</v>
      </c>
      <c r="HF250" s="2">
        <v>861</v>
      </c>
      <c r="HG250" s="2">
        <v>874</v>
      </c>
      <c r="HH250" s="2">
        <v>858</v>
      </c>
      <c r="HI250" s="2">
        <v>876</v>
      </c>
      <c r="HJ250" s="2">
        <v>859</v>
      </c>
      <c r="HK250" s="2">
        <v>881</v>
      </c>
      <c r="HL250" s="2">
        <v>891</v>
      </c>
      <c r="HM250" s="2">
        <v>903</v>
      </c>
      <c r="HN250" s="2">
        <v>930</v>
      </c>
      <c r="HO250" s="2">
        <v>1002</v>
      </c>
      <c r="HP250" s="2">
        <v>1014</v>
      </c>
      <c r="HQ250" s="2">
        <v>1042</v>
      </c>
      <c r="HR250" s="2">
        <v>991</v>
      </c>
      <c r="HS250" s="2">
        <v>907</v>
      </c>
      <c r="HT250" s="2">
        <v>807</v>
      </c>
      <c r="HU250" s="2">
        <v>808</v>
      </c>
      <c r="HV250" s="2">
        <v>851</v>
      </c>
      <c r="HW250" s="2">
        <v>879</v>
      </c>
      <c r="HX250" s="2">
        <v>937</v>
      </c>
      <c r="HY250" s="2">
        <v>932</v>
      </c>
      <c r="HZ250" s="2">
        <v>992</v>
      </c>
      <c r="IA250" s="2">
        <v>906</v>
      </c>
      <c r="IB250" s="2">
        <v>822</v>
      </c>
      <c r="IC250" s="2">
        <v>772</v>
      </c>
      <c r="ID250" s="2">
        <v>770</v>
      </c>
      <c r="IE250" s="2">
        <v>782</v>
      </c>
      <c r="IF250" s="2">
        <v>781</v>
      </c>
      <c r="IG250" s="2">
        <v>776</v>
      </c>
      <c r="IH250" s="2">
        <v>778</v>
      </c>
      <c r="II250" s="2">
        <v>759</v>
      </c>
      <c r="IJ250" s="2">
        <v>784</v>
      </c>
      <c r="IK250" s="2">
        <v>774</v>
      </c>
      <c r="IL250" s="2">
        <v>771</v>
      </c>
      <c r="IM250" s="2">
        <v>806</v>
      </c>
      <c r="IN250" s="2">
        <v>843</v>
      </c>
      <c r="IO250" s="2">
        <v>774</v>
      </c>
      <c r="IP250" s="2">
        <v>733</v>
      </c>
      <c r="IQ250" s="2">
        <v>780</v>
      </c>
      <c r="IR250" s="2">
        <v>698</v>
      </c>
      <c r="IS250" s="2">
        <v>690</v>
      </c>
      <c r="IT250" s="2">
        <v>565</v>
      </c>
    </row>
    <row r="251" spans="1:254">
      <c r="A251" s="62" t="s">
        <v>464</v>
      </c>
      <c r="B251" s="1" t="inlineStr">
        <is>
          <t>ＴＥＲＲＡＤＲＯＮＥ</t>
        </is>
      </c>
      <c r="C251" s="1">
        <v>11620</v>
      </c>
      <c r="E251" s="2">
        <v>12670</v>
      </c>
      <c r="F251" s="2">
        <v>12850</v>
      </c>
      <c r="G251" s="2">
        <v>12230</v>
      </c>
      <c r="H251" s="2">
        <v>10090</v>
      </c>
      <c r="I251" s="2">
        <v>9820</v>
      </c>
      <c r="J251" s="2">
        <v>9780</v>
      </c>
      <c r="K251" s="2">
        <v>9610</v>
      </c>
      <c r="L251" s="2">
        <v>10350</v>
      </c>
      <c r="M251" s="2">
        <v>11830</v>
      </c>
      <c r="N251" s="2">
        <v>11700</v>
      </c>
      <c r="O251" s="2">
        <v>13770</v>
      </c>
      <c r="P251" s="2">
        <v>15400</v>
      </c>
      <c r="Q251" s="2">
        <v>14190</v>
      </c>
      <c r="R251" s="2">
        <v>12170</v>
      </c>
      <c r="S251" s="2">
        <v>11570</v>
      </c>
      <c r="T251" s="2">
        <v>10690</v>
      </c>
      <c r="U251" s="2">
        <v>10480</v>
      </c>
      <c r="V251" s="2">
        <v>10520</v>
      </c>
      <c r="W251" s="2">
        <v>9240</v>
      </c>
      <c r="X251" s="2">
        <v>8610</v>
      </c>
      <c r="Y251" s="2">
        <v>8700</v>
      </c>
      <c r="Z251" s="2">
        <v>8990</v>
      </c>
      <c r="AA251" s="2">
        <v>8820</v>
      </c>
      <c r="AB251" s="2">
        <v>7870</v>
      </c>
      <c r="AC251" s="2">
        <v>7710</v>
      </c>
      <c r="AD251" s="2">
        <v>7640</v>
      </c>
      <c r="AE251" s="2">
        <v>7580</v>
      </c>
      <c r="AF251" s="2">
        <v>7650</v>
      </c>
      <c r="AG251" s="2">
        <v>7570</v>
      </c>
      <c r="AH251" s="2">
        <v>7860</v>
      </c>
      <c r="AI251" s="2">
        <v>7920</v>
      </c>
      <c r="AJ251" s="2">
        <v>7920</v>
      </c>
      <c r="AK251" s="2">
        <v>7830</v>
      </c>
      <c r="AL251" s="2">
        <v>7820</v>
      </c>
      <c r="AM251" s="2">
        <v>7840</v>
      </c>
      <c r="AN251" s="2">
        <v>7940</v>
      </c>
      <c r="AO251" s="2">
        <v>8350</v>
      </c>
      <c r="AP251" s="2">
        <v>7050</v>
      </c>
      <c r="AQ251" s="2">
        <v>8100</v>
      </c>
      <c r="AR251" s="2">
        <v>8080</v>
      </c>
      <c r="AS251" s="2">
        <v>8520</v>
      </c>
      <c r="AT251" s="2">
        <v>8010</v>
      </c>
      <c r="AU251" s="2">
        <v>7930</v>
      </c>
      <c r="AV251" s="2">
        <v>7890</v>
      </c>
      <c r="AW251" s="2">
        <v>7820</v>
      </c>
      <c r="AX251" s="2">
        <v>8230</v>
      </c>
      <c r="AY251" s="2">
        <v>8350</v>
      </c>
      <c r="AZ251" s="2">
        <v>8900</v>
      </c>
      <c r="BA251" s="2">
        <v>9690</v>
      </c>
      <c r="BB251" s="2">
        <v>8900</v>
      </c>
      <c r="BC251" s="2">
        <v>8660</v>
      </c>
      <c r="BD251" s="2">
        <v>9800</v>
      </c>
      <c r="BE251" s="2">
        <v>10440</v>
      </c>
      <c r="BF251" s="2">
        <v>10550</v>
      </c>
      <c r="BG251" s="2">
        <v>10270</v>
      </c>
      <c r="BH251" s="2">
        <v>11030</v>
      </c>
      <c r="BI251" s="2">
        <v>12350</v>
      </c>
      <c r="BJ251" s="2">
        <v>11220</v>
      </c>
      <c r="BK251" s="2">
        <v>10930</v>
      </c>
      <c r="BL251" s="2">
        <v>10500</v>
      </c>
      <c r="BM251" s="2">
        <v>9420</v>
      </c>
      <c r="BN251" s="2">
        <v>12400</v>
      </c>
      <c r="BO251" s="2">
        <v>15060</v>
      </c>
      <c r="BP251" s="2">
        <v>12020</v>
      </c>
      <c r="BQ251" s="2">
        <v>11100</v>
      </c>
      <c r="BR251" s="2">
        <v>9960</v>
      </c>
      <c r="BS251" s="2">
        <v>8000</v>
      </c>
      <c r="BT251" s="2">
        <v>7030</v>
      </c>
      <c r="BU251" s="2">
        <v>7230</v>
      </c>
      <c r="BV251" s="2">
        <v>7780</v>
      </c>
      <c r="BW251" s="2">
        <v>7170</v>
      </c>
      <c r="BX251" s="2">
        <v>6830</v>
      </c>
      <c r="BY251" s="2">
        <v>6100</v>
      </c>
      <c r="BZ251" s="2">
        <v>6390</v>
      </c>
      <c r="CA251" s="2">
        <v>6320</v>
      </c>
      <c r="CB251" s="2">
        <v>6230</v>
      </c>
      <c r="CC251" s="2">
        <v>5510</v>
      </c>
      <c r="CD251" s="2">
        <v>5460</v>
      </c>
      <c r="CE251" s="2">
        <v>5310</v>
      </c>
      <c r="CF251" s="2">
        <v>4370</v>
      </c>
      <c r="CG251" s="2">
        <v>4125</v>
      </c>
      <c r="CH251" s="2">
        <v>4030</v>
      </c>
      <c r="CI251" s="2">
        <v>4200</v>
      </c>
      <c r="CJ251" s="2">
        <v>4420</v>
      </c>
      <c r="CK251" s="2">
        <v>4430</v>
      </c>
      <c r="CL251" s="2">
        <v>4630</v>
      </c>
      <c r="CM251" s="2">
        <v>4495</v>
      </c>
      <c r="CN251" s="2">
        <v>3610</v>
      </c>
      <c r="CO251" s="2">
        <v>3720</v>
      </c>
      <c r="CP251" s="2">
        <v>3715</v>
      </c>
      <c r="CQ251" s="2">
        <v>3830</v>
      </c>
      <c r="CR251" s="2">
        <v>3510</v>
      </c>
      <c r="CS251" s="2">
        <v>3395</v>
      </c>
      <c r="CT251" s="2">
        <v>2763</v>
      </c>
      <c r="CU251" s="2">
        <v>2910</v>
      </c>
      <c r="CV251" s="2">
        <v>2843</v>
      </c>
      <c r="CW251" s="2">
        <v>2858</v>
      </c>
      <c r="CX251" s="2">
        <v>2575</v>
      </c>
      <c r="CY251" s="2">
        <v>2590</v>
      </c>
      <c r="CZ251" s="2">
        <v>2597</v>
      </c>
      <c r="DA251" s="2">
        <v>2588</v>
      </c>
      <c r="DB251" s="2">
        <v>2499</v>
      </c>
      <c r="DC251" s="2">
        <v>2357</v>
      </c>
      <c r="DD251" s="2">
        <v>2434</v>
      </c>
      <c r="DE251" s="2">
        <v>2380</v>
      </c>
      <c r="DF251" s="2">
        <v>2305</v>
      </c>
      <c r="DG251" s="2">
        <v>2429</v>
      </c>
      <c r="DH251" s="2">
        <v>2510</v>
      </c>
      <c r="DI251" s="2">
        <v>2407</v>
      </c>
      <c r="DJ251" s="2">
        <v>2334</v>
      </c>
      <c r="DK251" s="2">
        <v>2284</v>
      </c>
      <c r="DL251" s="2">
        <v>2303</v>
      </c>
      <c r="DM251" s="2">
        <v>2392</v>
      </c>
      <c r="DN251" s="2">
        <v>2422</v>
      </c>
      <c r="DO251" s="2">
        <v>2481</v>
      </c>
      <c r="DP251" s="2">
        <v>2523</v>
      </c>
      <c r="DQ251" s="2">
        <v>2606</v>
      </c>
      <c r="DR251" s="2">
        <v>2622</v>
      </c>
      <c r="DS251" s="2">
        <v>2653</v>
      </c>
      <c r="DT251" s="2">
        <v>2750</v>
      </c>
      <c r="DU251" s="2">
        <v>2707</v>
      </c>
      <c r="DV251" s="2">
        <v>2585</v>
      </c>
      <c r="DW251" s="2">
        <v>2616</v>
      </c>
      <c r="DX251" s="2">
        <v>2580</v>
      </c>
      <c r="DY251" s="2">
        <v>2650</v>
      </c>
      <c r="DZ251" s="2">
        <v>2650</v>
      </c>
      <c r="EA251" s="2">
        <v>2608</v>
      </c>
      <c r="EB251" s="2">
        <v>2607</v>
      </c>
      <c r="EC251" s="2">
        <v>2673</v>
      </c>
      <c r="ED251" s="2">
        <v>2588</v>
      </c>
      <c r="EE251" s="2">
        <v>2570</v>
      </c>
      <c r="EF251" s="2">
        <v>2592</v>
      </c>
      <c r="EG251" s="2">
        <v>2570</v>
      </c>
      <c r="EH251" s="2">
        <v>2515</v>
      </c>
      <c r="EI251" s="2">
        <v>2636</v>
      </c>
      <c r="EJ251" s="2">
        <v>2624</v>
      </c>
      <c r="EK251" s="2">
        <v>2628</v>
      </c>
      <c r="EL251" s="2">
        <v>2695</v>
      </c>
      <c r="EM251" s="2">
        <v>2713</v>
      </c>
      <c r="EN251" s="2">
        <v>2781</v>
      </c>
      <c r="EO251" s="2">
        <v>2820</v>
      </c>
      <c r="EP251" s="2">
        <v>3140</v>
      </c>
      <c r="EQ251" s="2">
        <v>2637</v>
      </c>
      <c r="ER251" s="2">
        <v>2132</v>
      </c>
      <c r="ES251" s="2">
        <v>2055</v>
      </c>
      <c r="ET251" s="2">
        <v>2082</v>
      </c>
      <c r="EU251" s="2">
        <v>2130</v>
      </c>
      <c r="EV251" s="2">
        <v>2121</v>
      </c>
      <c r="EW251" s="2">
        <v>2175</v>
      </c>
      <c r="EX251" s="2">
        <v>2156</v>
      </c>
      <c r="EY251" s="2">
        <v>2077</v>
      </c>
      <c r="EZ251" s="2">
        <v>2020</v>
      </c>
      <c r="FA251" s="2">
        <v>2069</v>
      </c>
      <c r="FB251" s="2">
        <v>2000</v>
      </c>
      <c r="FC251" s="2">
        <v>2000</v>
      </c>
      <c r="FD251" s="2">
        <v>2050</v>
      </c>
      <c r="FE251" s="2">
        <v>2235</v>
      </c>
      <c r="FF251" s="2">
        <v>2161</v>
      </c>
      <c r="FG251" s="2">
        <v>2257</v>
      </c>
      <c r="FH251" s="2">
        <v>2480</v>
      </c>
      <c r="FI251" s="2">
        <v>2733</v>
      </c>
      <c r="FJ251" s="2">
        <v>2748</v>
      </c>
      <c r="FK251" s="2">
        <v>2805</v>
      </c>
      <c r="FL251" s="2">
        <v>2871</v>
      </c>
      <c r="FM251" s="2">
        <v>2875</v>
      </c>
      <c r="FN251" s="2">
        <v>2890</v>
      </c>
      <c r="FO251" s="2">
        <v>2955</v>
      </c>
      <c r="FP251" s="2">
        <v>2990</v>
      </c>
      <c r="FQ251" s="2">
        <v>2975</v>
      </c>
      <c r="FR251" s="2">
        <v>2932</v>
      </c>
      <c r="FS251" s="2">
        <v>2961</v>
      </c>
      <c r="FT251" s="2">
        <v>2930</v>
      </c>
      <c r="FU251" s="2">
        <v>2957</v>
      </c>
      <c r="FV251" s="2">
        <v>2880</v>
      </c>
      <c r="FW251" s="2">
        <v>2920</v>
      </c>
      <c r="FX251" s="2">
        <v>3055</v>
      </c>
      <c r="FY251" s="2">
        <v>3090</v>
      </c>
      <c r="FZ251" s="2">
        <v>3160</v>
      </c>
      <c r="GA251" s="2">
        <v>3075</v>
      </c>
      <c r="GB251" s="2">
        <v>3085</v>
      </c>
      <c r="GC251" s="2">
        <v>3175</v>
      </c>
      <c r="GD251" s="2">
        <v>3015</v>
      </c>
      <c r="GE251" s="2">
        <v>3030</v>
      </c>
      <c r="GF251" s="2">
        <v>3035</v>
      </c>
      <c r="GG251" s="2">
        <v>3080</v>
      </c>
      <c r="GH251" s="2">
        <v>3070</v>
      </c>
      <c r="GI251" s="2">
        <v>3065</v>
      </c>
      <c r="GJ251" s="2">
        <v>3135</v>
      </c>
      <c r="GK251" s="2">
        <v>3185</v>
      </c>
      <c r="GL251" s="2">
        <v>3380</v>
      </c>
      <c r="GM251" s="2">
        <v>3325</v>
      </c>
      <c r="GN251" s="2">
        <v>3345</v>
      </c>
      <c r="GO251" s="2">
        <v>3310</v>
      </c>
      <c r="GP251" s="2">
        <v>3260</v>
      </c>
      <c r="GQ251" s="2">
        <v>3155</v>
      </c>
      <c r="GR251" s="2">
        <v>3065</v>
      </c>
      <c r="GS251" s="2">
        <v>3125</v>
      </c>
      <c r="GT251" s="2">
        <v>3105</v>
      </c>
      <c r="GU251" s="2">
        <v>3040</v>
      </c>
      <c r="GV251" s="2">
        <v>3220</v>
      </c>
      <c r="GW251" s="2">
        <v>3470</v>
      </c>
      <c r="GX251" s="2">
        <v>3345</v>
      </c>
      <c r="GY251" s="2">
        <v>3320</v>
      </c>
      <c r="GZ251" s="2">
        <v>3105</v>
      </c>
      <c r="HA251" s="2">
        <v>3040</v>
      </c>
      <c r="HB251" s="2">
        <v>3000</v>
      </c>
      <c r="HC251" s="2">
        <v>3135</v>
      </c>
      <c r="HD251" s="2">
        <v>3340</v>
      </c>
      <c r="HE251" s="2">
        <v>3490</v>
      </c>
      <c r="HF251" s="2">
        <v>3575</v>
      </c>
      <c r="HG251" s="2">
        <v>3655</v>
      </c>
      <c r="HH251" s="2">
        <v>3735</v>
      </c>
      <c r="HI251" s="2">
        <v>3850</v>
      </c>
      <c r="HJ251" s="2">
        <v>3655</v>
      </c>
      <c r="HK251" s="2">
        <v>3765</v>
      </c>
      <c r="HL251" s="2">
        <v>3900</v>
      </c>
      <c r="HM251" s="2">
        <v>4030</v>
      </c>
      <c r="HN251" s="2">
        <v>4060</v>
      </c>
      <c r="HO251" s="2">
        <v>4160</v>
      </c>
      <c r="HP251" s="2">
        <v>4115</v>
      </c>
      <c r="HQ251" s="2">
        <v>4080</v>
      </c>
      <c r="HR251" s="2">
        <v>4350</v>
      </c>
      <c r="HS251" s="2">
        <v>4290</v>
      </c>
      <c r="HT251" s="2">
        <v>4230</v>
      </c>
      <c r="HU251" s="2">
        <v>4305</v>
      </c>
      <c r="HV251" s="2">
        <v>4375</v>
      </c>
      <c r="HW251" s="2">
        <v>4290</v>
      </c>
      <c r="HX251" s="2">
        <v>4455</v>
      </c>
      <c r="HY251" s="2">
        <v>4365</v>
      </c>
      <c r="HZ251" s="2">
        <v>4370</v>
      </c>
      <c r="IA251" s="2">
        <v>4300</v>
      </c>
      <c r="IB251" s="2">
        <v>4235</v>
      </c>
      <c r="IC251" s="2">
        <v>4220</v>
      </c>
      <c r="ID251" s="2">
        <v>4300</v>
      </c>
      <c r="IE251" s="2">
        <v>4415</v>
      </c>
      <c r="IF251" s="2">
        <v>4520</v>
      </c>
      <c r="IG251" s="2">
        <v>4615</v>
      </c>
      <c r="IH251" s="2">
        <v>4575</v>
      </c>
      <c r="II251" s="2">
        <v>4485</v>
      </c>
      <c r="IJ251" s="2">
        <v>4310</v>
      </c>
      <c r="IK251" s="2">
        <v>4310</v>
      </c>
      <c r="IL251" s="2">
        <v>4515</v>
      </c>
      <c r="IM251" s="2">
        <v>4485</v>
      </c>
      <c r="IN251" s="2">
        <v>4505</v>
      </c>
      <c r="IO251" s="2">
        <v>4420</v>
      </c>
      <c r="IP251" s="2">
        <v>4315</v>
      </c>
      <c r="IQ251" s="2">
        <v>4350</v>
      </c>
      <c r="IR251" s="2">
        <v>4470</v>
      </c>
      <c r="IS251" s="2">
        <v>4470</v>
      </c>
      <c r="IT251" s="2">
        <v>4490</v>
      </c>
    </row>
    <row r="252" spans="1:254">
      <c r="A252" s="62" t="s">
        <v>465</v>
      </c>
      <c r="B252" s="1" t="inlineStr">
        <is>
          <t>ＭＩＣ</t>
        </is>
      </c>
      <c r="C252" s="1">
        <v>3160</v>
      </c>
      <c r="E252" s="2">
        <v>3000</v>
      </c>
      <c r="F252" s="2">
        <v>2910</v>
      </c>
      <c r="G252" s="2">
        <v>2960</v>
      </c>
      <c r="H252" s="2">
        <v>2921</v>
      </c>
      <c r="I252" s="2">
        <v>2985</v>
      </c>
      <c r="J252" s="2">
        <v>2956</v>
      </c>
      <c r="K252" s="2">
        <v>2950</v>
      </c>
      <c r="L252" s="2">
        <v>2903</v>
      </c>
      <c r="M252" s="2">
        <v>2860</v>
      </c>
      <c r="N252" s="2">
        <v>2852</v>
      </c>
      <c r="O252" s="2">
        <v>2958</v>
      </c>
      <c r="P252" s="2">
        <v>2900</v>
      </c>
      <c r="Q252" s="2">
        <v>2885</v>
      </c>
      <c r="R252" s="2">
        <v>2847</v>
      </c>
      <c r="S252" s="2">
        <v>2850</v>
      </c>
      <c r="T252" s="2">
        <v>2820</v>
      </c>
      <c r="U252" s="2">
        <v>2821</v>
      </c>
      <c r="V252" s="2">
        <v>2831</v>
      </c>
      <c r="W252" s="2">
        <v>2873</v>
      </c>
      <c r="X252" s="2">
        <v>2860</v>
      </c>
      <c r="Y252" s="2">
        <v>2882</v>
      </c>
      <c r="Z252" s="2">
        <v>2871</v>
      </c>
      <c r="AA252" s="2">
        <v>2902</v>
      </c>
      <c r="AB252" s="2">
        <v>2909</v>
      </c>
      <c r="AC252" s="2">
        <v>2917</v>
      </c>
      <c r="AD252" s="2">
        <v>2887</v>
      </c>
      <c r="AE252" s="2">
        <v>2900</v>
      </c>
      <c r="AF252" s="2">
        <v>2850</v>
      </c>
      <c r="AG252" s="2">
        <v>2766</v>
      </c>
      <c r="AH252" s="2">
        <v>2765</v>
      </c>
      <c r="AI252" s="2">
        <v>2751</v>
      </c>
      <c r="AJ252" s="2">
        <v>2792</v>
      </c>
      <c r="AK252" s="2">
        <v>2790</v>
      </c>
      <c r="AL252" s="2">
        <v>2773</v>
      </c>
      <c r="AM252" s="2">
        <v>2725</v>
      </c>
      <c r="AN252" s="2">
        <v>2810</v>
      </c>
      <c r="AO252" s="2">
        <v>2797</v>
      </c>
      <c r="AP252" s="2">
        <v>2775</v>
      </c>
      <c r="AQ252" s="2">
        <v>2764</v>
      </c>
      <c r="AR252" s="2">
        <v>2737</v>
      </c>
      <c r="AS252" s="2">
        <v>2797</v>
      </c>
      <c r="AT252" s="2">
        <v>2785</v>
      </c>
      <c r="AU252" s="2">
        <v>2719</v>
      </c>
      <c r="AV252" s="2">
        <v>2754</v>
      </c>
      <c r="AW252" s="2">
        <v>2733</v>
      </c>
      <c r="AX252" s="2">
        <v>2753</v>
      </c>
      <c r="AY252" s="2">
        <v>2752</v>
      </c>
      <c r="AZ252" s="2">
        <v>2800</v>
      </c>
      <c r="BA252" s="2">
        <v>2835</v>
      </c>
      <c r="BB252" s="2">
        <v>2810</v>
      </c>
      <c r="BC252" s="2">
        <v>2833</v>
      </c>
      <c r="BD252" s="2">
        <v>2858</v>
      </c>
      <c r="BE252" s="2">
        <v>2869</v>
      </c>
      <c r="BF252" s="2">
        <v>2864</v>
      </c>
      <c r="BG252" s="2">
        <v>2836</v>
      </c>
      <c r="BH252" s="2">
        <v>2874</v>
      </c>
      <c r="BI252" s="2">
        <v>2848</v>
      </c>
      <c r="BJ252" s="2">
        <v>2748</v>
      </c>
      <c r="BK252" s="2">
        <v>2904</v>
      </c>
      <c r="BL252" s="2">
        <v>2595</v>
      </c>
      <c r="BM252" s="2">
        <v>2753</v>
      </c>
      <c r="BN252" s="2">
        <v>2731</v>
      </c>
      <c r="BO252" s="2">
        <v>2777</v>
      </c>
      <c r="BP252" s="2">
        <v>2709</v>
      </c>
      <c r="BQ252" s="2">
        <v>2733</v>
      </c>
      <c r="BR252" s="2">
        <v>2687</v>
      </c>
      <c r="BS252" s="2">
        <v>2747</v>
      </c>
      <c r="BT252" s="2">
        <v>2783</v>
      </c>
      <c r="BU252" s="2">
        <v>2720</v>
      </c>
      <c r="BV252" s="2">
        <v>2859</v>
      </c>
      <c r="BW252" s="2">
        <v>2931</v>
      </c>
      <c r="BX252" s="2">
        <v>3045</v>
      </c>
      <c r="BY252" s="2">
        <v>3005</v>
      </c>
      <c r="BZ252" s="2">
        <v>2982</v>
      </c>
      <c r="CA252" s="2">
        <v>2964</v>
      </c>
      <c r="CB252" s="2">
        <v>2964</v>
      </c>
      <c r="CC252" s="2">
        <v>2879</v>
      </c>
      <c r="CD252" s="2">
        <v>2868</v>
      </c>
      <c r="CE252" s="2">
        <v>2828</v>
      </c>
      <c r="CF252" s="2">
        <v>2853</v>
      </c>
      <c r="CG252" s="2">
        <v>2768</v>
      </c>
      <c r="CH252" s="2">
        <v>2740</v>
      </c>
      <c r="CI252" s="2">
        <v>2770</v>
      </c>
      <c r="CJ252" s="2">
        <v>2801</v>
      </c>
      <c r="CK252" s="2">
        <v>2792</v>
      </c>
      <c r="CL252" s="2">
        <v>2763</v>
      </c>
      <c r="CM252" s="2">
        <v>2777</v>
      </c>
      <c r="CN252" s="2">
        <v>2702</v>
      </c>
      <c r="CO252" s="2">
        <v>2660</v>
      </c>
      <c r="CP252" s="2">
        <v>2760</v>
      </c>
      <c r="CQ252" s="2">
        <v>2742</v>
      </c>
      <c r="CR252" s="2">
        <v>2750</v>
      </c>
      <c r="CS252" s="2">
        <v>2684</v>
      </c>
      <c r="CT252" s="2">
        <v>2626</v>
      </c>
      <c r="CU252" s="2">
        <v>2740</v>
      </c>
      <c r="CV252" s="2">
        <v>2750</v>
      </c>
      <c r="CW252" s="2">
        <v>2741</v>
      </c>
      <c r="CX252" s="2">
        <v>2741</v>
      </c>
      <c r="CY252" s="2">
        <v>2751</v>
      </c>
      <c r="CZ252" s="2">
        <v>2750</v>
      </c>
      <c r="DA252" s="2">
        <v>2829</v>
      </c>
      <c r="DB252" s="2">
        <v>2729</v>
      </c>
      <c r="DC252" s="2">
        <v>2697</v>
      </c>
      <c r="DD252" s="2">
        <v>2730</v>
      </c>
      <c r="DE252" s="2">
        <v>2630</v>
      </c>
      <c r="DF252" s="2">
        <v>2508</v>
      </c>
      <c r="DG252" s="2">
        <v>2620</v>
      </c>
      <c r="DH252" s="2">
        <v>2601</v>
      </c>
      <c r="DI252" s="2">
        <v>2610</v>
      </c>
      <c r="DJ252" s="2">
        <v>2650</v>
      </c>
      <c r="DK252" s="2">
        <v>2576</v>
      </c>
      <c r="DL252" s="2">
        <v>2563</v>
      </c>
      <c r="DM252" s="2">
        <v>2721</v>
      </c>
      <c r="DN252" s="2">
        <v>2695</v>
      </c>
      <c r="DO252" s="2">
        <v>2680</v>
      </c>
      <c r="DP252" s="2">
        <v>2759</v>
      </c>
      <c r="DQ252" s="2">
        <v>2843</v>
      </c>
      <c r="DR252" s="2">
        <v>2806</v>
      </c>
      <c r="DS252" s="2">
        <v>3210</v>
      </c>
      <c r="DT252" s="2">
        <v>3160</v>
      </c>
      <c r="DU252" s="2">
        <v>3080</v>
      </c>
      <c r="DV252" s="2">
        <v>3035</v>
      </c>
      <c r="DW252" s="2">
        <v>3040</v>
      </c>
      <c r="DX252" s="2">
        <v>3015</v>
      </c>
      <c r="DY252" s="2">
        <v>3100</v>
      </c>
      <c r="DZ252" s="2">
        <v>3090</v>
      </c>
      <c r="EA252" s="2">
        <v>3135</v>
      </c>
      <c r="EB252" s="2">
        <v>3105</v>
      </c>
      <c r="EC252" s="2">
        <v>3090</v>
      </c>
      <c r="ED252" s="2">
        <v>3100</v>
      </c>
      <c r="EE252" s="2">
        <v>3080</v>
      </c>
      <c r="EF252" s="2">
        <v>3110</v>
      </c>
      <c r="EG252" s="2">
        <v>3095</v>
      </c>
      <c r="EH252" s="2">
        <v>3095</v>
      </c>
      <c r="EI252" s="2">
        <v>3060</v>
      </c>
      <c r="EJ252" s="2">
        <v>3050</v>
      </c>
      <c r="EK252" s="2">
        <v>3065</v>
      </c>
      <c r="EL252" s="2">
        <v>3070</v>
      </c>
      <c r="EM252" s="2">
        <v>3100</v>
      </c>
      <c r="EN252" s="2">
        <v>3070</v>
      </c>
      <c r="EO252" s="2">
        <v>3045</v>
      </c>
      <c r="EP252" s="2">
        <v>3040</v>
      </c>
      <c r="EQ252" s="2">
        <v>2986</v>
      </c>
      <c r="ER252" s="2">
        <v>3080</v>
      </c>
      <c r="ES252" s="2">
        <v>3010</v>
      </c>
      <c r="ET252" s="2">
        <v>3040</v>
      </c>
      <c r="EU252" s="2">
        <v>3025</v>
      </c>
      <c r="EV252" s="2">
        <v>2993</v>
      </c>
      <c r="EW252" s="2">
        <v>2940</v>
      </c>
      <c r="EX252" s="2">
        <v>2918</v>
      </c>
      <c r="EY252" s="2">
        <v>2937</v>
      </c>
      <c r="EZ252" s="2">
        <v>2932</v>
      </c>
      <c r="FA252" s="2">
        <v>2938</v>
      </c>
      <c r="FB252" s="2">
        <v>2908</v>
      </c>
      <c r="FC252" s="2">
        <v>2920</v>
      </c>
      <c r="FD252" s="2">
        <v>2900</v>
      </c>
      <c r="FE252" s="2">
        <v>2910</v>
      </c>
      <c r="FF252" s="2">
        <v>2921</v>
      </c>
      <c r="FG252" s="2">
        <v>2910</v>
      </c>
      <c r="FH252" s="2">
        <v>2929</v>
      </c>
      <c r="FI252" s="2">
        <v>2904</v>
      </c>
      <c r="FJ252" s="2">
        <v>2945</v>
      </c>
      <c r="FK252" s="2">
        <v>2927</v>
      </c>
      <c r="FL252" s="2">
        <v>2967</v>
      </c>
      <c r="FM252" s="2">
        <v>2923</v>
      </c>
      <c r="FN252" s="2">
        <v>2973</v>
      </c>
      <c r="FO252" s="2">
        <v>3080</v>
      </c>
      <c r="FP252" s="2">
        <v>3095</v>
      </c>
      <c r="FQ252" s="2">
        <v>3065</v>
      </c>
      <c r="FR252" s="2">
        <v>3025</v>
      </c>
      <c r="FS252" s="2">
        <v>3010</v>
      </c>
      <c r="FT252" s="2">
        <v>3005</v>
      </c>
      <c r="FU252" s="2">
        <v>3040</v>
      </c>
      <c r="FV252" s="2">
        <v>2954</v>
      </c>
      <c r="FW252" s="2">
        <v>3020</v>
      </c>
      <c r="FX252" s="2">
        <v>2984</v>
      </c>
      <c r="FY252" s="2">
        <v>2990</v>
      </c>
      <c r="FZ252" s="2">
        <v>2595</v>
      </c>
      <c r="GA252" s="2">
        <v>2593</v>
      </c>
      <c r="GB252" s="2">
        <v>2548</v>
      </c>
      <c r="GC252" s="2">
        <v>2451</v>
      </c>
      <c r="GD252" s="2">
        <v>2483</v>
      </c>
      <c r="GE252" s="2">
        <v>2417</v>
      </c>
      <c r="GF252" s="2">
        <v>2320</v>
      </c>
      <c r="GG252" s="2">
        <v>2477</v>
      </c>
      <c r="GH252" s="2">
        <v>2479</v>
      </c>
      <c r="GI252" s="2">
        <v>2502</v>
      </c>
      <c r="GJ252" s="2">
        <v>2500</v>
      </c>
      <c r="GK252" s="2">
        <v>2553</v>
      </c>
      <c r="GL252" s="2">
        <v>2606</v>
      </c>
      <c r="GM252" s="2">
        <v>2619</v>
      </c>
      <c r="GN252" s="2">
        <v>2586</v>
      </c>
      <c r="GO252" s="2">
        <v>2518</v>
      </c>
      <c r="GP252" s="2">
        <v>2510</v>
      </c>
      <c r="GQ252" s="2">
        <v>2536</v>
      </c>
      <c r="GR252" s="2">
        <v>2499</v>
      </c>
      <c r="GS252" s="2">
        <v>2466</v>
      </c>
      <c r="GT252" s="2">
        <v>2450</v>
      </c>
      <c r="GU252" s="2">
        <v>2405</v>
      </c>
      <c r="GV252" s="2">
        <v>2541</v>
      </c>
      <c r="GW252" s="2">
        <v>2600</v>
      </c>
      <c r="GX252" s="2">
        <v>2672</v>
      </c>
      <c r="GY252" s="2">
        <v>2678</v>
      </c>
      <c r="GZ252" s="2">
        <v>2653</v>
      </c>
      <c r="HA252" s="2">
        <v>2667</v>
      </c>
      <c r="HB252" s="2">
        <v>2631</v>
      </c>
      <c r="HC252" s="2">
        <v>2640</v>
      </c>
      <c r="HD252" s="2">
        <v>2751</v>
      </c>
      <c r="HE252" s="2">
        <v>2708</v>
      </c>
      <c r="HF252" s="2">
        <v>2690</v>
      </c>
      <c r="HG252" s="2">
        <v>2693</v>
      </c>
      <c r="HH252" s="2">
        <v>2733</v>
      </c>
      <c r="HI252" s="2">
        <v>2705</v>
      </c>
      <c r="HJ252" s="2">
        <v>2606</v>
      </c>
      <c r="HK252" s="2">
        <v>2697</v>
      </c>
      <c r="HL252" s="2">
        <v>2686</v>
      </c>
      <c r="HM252" s="2">
        <v>2656</v>
      </c>
      <c r="HN252" s="2">
        <v>2655</v>
      </c>
      <c r="HO252" s="2">
        <v>2747</v>
      </c>
      <c r="HP252" s="2">
        <v>2671</v>
      </c>
      <c r="HQ252" s="2">
        <v>2690</v>
      </c>
      <c r="HR252" s="2">
        <v>2635</v>
      </c>
      <c r="HS252" s="2">
        <v>2621</v>
      </c>
      <c r="HT252" s="2">
        <v>2749</v>
      </c>
      <c r="HU252" s="2">
        <v>2711</v>
      </c>
      <c r="HV252" s="2">
        <v>2762</v>
      </c>
      <c r="HW252" s="2">
        <v>2731</v>
      </c>
      <c r="HX252" s="2">
        <v>2798</v>
      </c>
      <c r="HY252" s="2">
        <v>2795</v>
      </c>
      <c r="HZ252" s="2">
        <v>2593</v>
      </c>
      <c r="IA252" s="2">
        <v>2575</v>
      </c>
      <c r="IB252" s="2">
        <v>2573</v>
      </c>
      <c r="IC252" s="2">
        <v>2575</v>
      </c>
      <c r="ID252" s="2">
        <v>2579</v>
      </c>
      <c r="IE252" s="2">
        <v>2589</v>
      </c>
      <c r="IF252" s="2">
        <v>2664</v>
      </c>
      <c r="IG252" s="2">
        <v>2679</v>
      </c>
      <c r="IH252" s="2">
        <v>2603</v>
      </c>
      <c r="II252" s="2">
        <v>2653</v>
      </c>
      <c r="IJ252" s="2">
        <v>2657</v>
      </c>
      <c r="IK252" s="2">
        <v>2625</v>
      </c>
      <c r="IL252" s="2">
        <v>2587</v>
      </c>
      <c r="IM252" s="2">
        <v>2210</v>
      </c>
      <c r="IN252" s="2">
        <v>2203</v>
      </c>
      <c r="IO252" s="2">
        <v>2191</v>
      </c>
      <c r="IP252" s="2">
        <v>2155</v>
      </c>
      <c r="IQ252" s="2">
        <v>2200</v>
      </c>
      <c r="IR252" s="2">
        <v>2183</v>
      </c>
      <c r="IS252" s="2">
        <v>2180</v>
      </c>
      <c r="IT252" s="2">
        <v>2219</v>
      </c>
    </row>
    <row r="253" spans="1:254">
      <c r="A253" s="62" t="s">
        <v>466</v>
      </c>
      <c r="B253" s="1" t="inlineStr">
        <is>
          <t>サイボウズ</t>
        </is>
      </c>
      <c r="C253" s="1">
        <v>2695</v>
      </c>
      <c r="E253" s="2">
        <v>2664</v>
      </c>
      <c r="F253" s="2">
        <v>2685</v>
      </c>
      <c r="G253" s="2">
        <v>2663</v>
      </c>
      <c r="H253" s="2">
        <v>2613</v>
      </c>
      <c r="I253" s="2">
        <v>2660</v>
      </c>
      <c r="J253" s="2">
        <v>2733</v>
      </c>
      <c r="K253" s="2">
        <v>2660</v>
      </c>
      <c r="L253" s="2">
        <v>2613</v>
      </c>
      <c r="M253" s="2">
        <v>2516</v>
      </c>
      <c r="N253" s="2">
        <v>2431</v>
      </c>
      <c r="O253" s="2">
        <v>2440</v>
      </c>
      <c r="P253" s="2">
        <v>2518</v>
      </c>
      <c r="Q253" s="2">
        <v>2606</v>
      </c>
      <c r="R253" s="2">
        <v>2539</v>
      </c>
      <c r="S253" s="2">
        <v>2571</v>
      </c>
      <c r="T253" s="2">
        <v>2514</v>
      </c>
      <c r="U253" s="2">
        <v>2580</v>
      </c>
      <c r="V253" s="2">
        <v>2548</v>
      </c>
      <c r="W253" s="2">
        <v>2586</v>
      </c>
      <c r="X253" s="2">
        <v>2490</v>
      </c>
      <c r="Y253" s="2">
        <v>2565</v>
      </c>
      <c r="Z253" s="2">
        <v>2569</v>
      </c>
      <c r="AA253" s="2">
        <v>2490</v>
      </c>
      <c r="AB253" s="2">
        <v>2484</v>
      </c>
      <c r="AC253" s="2">
        <v>2373</v>
      </c>
      <c r="AD253" s="2">
        <v>2231</v>
      </c>
      <c r="AE253" s="2">
        <v>2253</v>
      </c>
      <c r="AF253" s="2">
        <v>2265</v>
      </c>
      <c r="AG253" s="2">
        <v>2106</v>
      </c>
      <c r="AH253" s="2">
        <v>2151</v>
      </c>
      <c r="AI253" s="2">
        <v>2181</v>
      </c>
      <c r="AJ253" s="2">
        <v>2212</v>
      </c>
      <c r="AK253" s="2">
        <v>2280</v>
      </c>
      <c r="AL253" s="2">
        <v>2307</v>
      </c>
      <c r="AM253" s="2">
        <v>2301</v>
      </c>
      <c r="AN253" s="2">
        <v>2266</v>
      </c>
      <c r="AO253" s="2">
        <v>2285</v>
      </c>
      <c r="AP253" s="2">
        <v>2306</v>
      </c>
      <c r="AQ253" s="2">
        <v>2235</v>
      </c>
      <c r="AR253" s="2">
        <v>2274</v>
      </c>
      <c r="AS253" s="2">
        <v>2309</v>
      </c>
      <c r="AT253" s="2">
        <v>2314</v>
      </c>
      <c r="AU253" s="2">
        <v>2361</v>
      </c>
      <c r="AV253" s="2">
        <v>2425</v>
      </c>
      <c r="AW253" s="2">
        <v>2385</v>
      </c>
      <c r="AX253" s="2">
        <v>2468</v>
      </c>
      <c r="AY253" s="2">
        <v>2572</v>
      </c>
      <c r="AZ253" s="2">
        <v>2590</v>
      </c>
      <c r="BA253" s="2">
        <v>2537</v>
      </c>
      <c r="BB253" s="2">
        <v>2506</v>
      </c>
      <c r="BC253" s="2">
        <v>2523</v>
      </c>
      <c r="BD253" s="2">
        <v>2562</v>
      </c>
      <c r="BE253" s="2">
        <v>2500</v>
      </c>
      <c r="BF253" s="2">
        <v>2474</v>
      </c>
      <c r="BG253" s="2">
        <v>2469</v>
      </c>
      <c r="BH253" s="2">
        <v>2416</v>
      </c>
      <c r="BI253" s="2">
        <v>2372</v>
      </c>
      <c r="BJ253" s="2">
        <v>2320</v>
      </c>
      <c r="BK253" s="2">
        <v>2265</v>
      </c>
      <c r="BL253" s="2">
        <v>2086</v>
      </c>
      <c r="BM253" s="2">
        <v>2126</v>
      </c>
      <c r="BN253" s="2">
        <v>2115</v>
      </c>
      <c r="BO253" s="2">
        <v>2150</v>
      </c>
      <c r="BP253" s="2">
        <v>2108</v>
      </c>
      <c r="BQ253" s="2">
        <v>2047</v>
      </c>
      <c r="BR253" s="2">
        <v>2076</v>
      </c>
      <c r="BS253" s="2">
        <v>2050</v>
      </c>
      <c r="BT253" s="2">
        <v>2099</v>
      </c>
      <c r="BU253" s="2">
        <v>2098</v>
      </c>
      <c r="BV253" s="2">
        <v>2095</v>
      </c>
      <c r="BW253" s="2">
        <v>2086</v>
      </c>
      <c r="BX253" s="2">
        <v>2136</v>
      </c>
      <c r="BY253" s="2">
        <v>2133</v>
      </c>
      <c r="BZ253" s="2">
        <v>2177</v>
      </c>
      <c r="CA253" s="2">
        <v>2226</v>
      </c>
      <c r="CB253" s="2">
        <v>2185</v>
      </c>
      <c r="CC253" s="2">
        <v>2064</v>
      </c>
      <c r="CD253" s="2">
        <v>2014</v>
      </c>
      <c r="CE253" s="2">
        <v>1948</v>
      </c>
      <c r="CF253" s="2">
        <v>1965</v>
      </c>
      <c r="CG253" s="2">
        <v>2034</v>
      </c>
      <c r="CH253" s="2">
        <v>2082</v>
      </c>
      <c r="CI253" s="2">
        <v>2069</v>
      </c>
      <c r="CJ253" s="2">
        <v>2033</v>
      </c>
      <c r="CK253" s="2">
        <v>2033</v>
      </c>
      <c r="CL253" s="2">
        <v>2026</v>
      </c>
      <c r="CM253" s="2">
        <v>2073</v>
      </c>
      <c r="CN253" s="2">
        <v>2065</v>
      </c>
      <c r="CO253" s="2">
        <v>2012</v>
      </c>
      <c r="CP253" s="2">
        <v>2053</v>
      </c>
      <c r="CQ253" s="2">
        <v>2032</v>
      </c>
      <c r="CR253" s="2">
        <v>2012</v>
      </c>
      <c r="CS253" s="2">
        <v>2000</v>
      </c>
      <c r="CT253" s="2">
        <v>1990</v>
      </c>
      <c r="CU253" s="2">
        <v>2074</v>
      </c>
      <c r="CV253" s="2">
        <v>2117</v>
      </c>
      <c r="CW253" s="2">
        <v>2112</v>
      </c>
      <c r="CX253" s="2">
        <v>2130</v>
      </c>
      <c r="CY253" s="2">
        <v>2147</v>
      </c>
      <c r="CZ253" s="2">
        <v>2144</v>
      </c>
      <c r="DA253" s="2">
        <v>2214</v>
      </c>
      <c r="DB253" s="2">
        <v>2257</v>
      </c>
      <c r="DC253" s="2">
        <v>2270</v>
      </c>
      <c r="DD253" s="2">
        <v>2215</v>
      </c>
      <c r="DE253" s="2">
        <v>2154</v>
      </c>
      <c r="DF253" s="2">
        <v>2110</v>
      </c>
      <c r="DG253" s="2">
        <v>2127</v>
      </c>
      <c r="DH253" s="2">
        <v>2171</v>
      </c>
      <c r="DI253" s="2">
        <v>2221</v>
      </c>
      <c r="DJ253" s="2">
        <v>2120</v>
      </c>
      <c r="DK253" s="2">
        <v>2075</v>
      </c>
      <c r="DL253" s="2">
        <v>2024</v>
      </c>
      <c r="DM253" s="2">
        <v>2141</v>
      </c>
      <c r="DN253" s="2">
        <v>2193</v>
      </c>
      <c r="DO253" s="2">
        <v>2155</v>
      </c>
      <c r="DP253" s="2">
        <v>2153</v>
      </c>
      <c r="DQ253" s="2">
        <v>2152</v>
      </c>
      <c r="DR253" s="2">
        <v>2069</v>
      </c>
      <c r="DS253" s="2">
        <v>2157</v>
      </c>
      <c r="DT253" s="2">
        <v>2173</v>
      </c>
      <c r="DU253" s="2">
        <v>2113</v>
      </c>
      <c r="DV253" s="2">
        <v>2079</v>
      </c>
      <c r="DW253" s="2">
        <v>2140</v>
      </c>
      <c r="DX253" s="2">
        <v>2115</v>
      </c>
      <c r="DY253" s="2">
        <v>2313</v>
      </c>
      <c r="DZ253" s="2">
        <v>2353</v>
      </c>
      <c r="EA253" s="2">
        <v>2361</v>
      </c>
      <c r="EB253" s="2">
        <v>2382</v>
      </c>
      <c r="EC253" s="2">
        <v>2451</v>
      </c>
      <c r="ED253" s="2">
        <v>2498</v>
      </c>
      <c r="EE253" s="2">
        <v>2491</v>
      </c>
      <c r="EF253" s="2">
        <v>2521</v>
      </c>
      <c r="EG253" s="2">
        <v>2470</v>
      </c>
      <c r="EH253" s="2">
        <v>2506</v>
      </c>
      <c r="EI253" s="2">
        <v>2561</v>
      </c>
      <c r="EJ253" s="2">
        <v>2572</v>
      </c>
      <c r="EK253" s="2">
        <v>2596</v>
      </c>
      <c r="EL253" s="2">
        <v>2664</v>
      </c>
      <c r="EM253" s="2">
        <v>2678</v>
      </c>
      <c r="EN253" s="2">
        <v>2686</v>
      </c>
      <c r="EO253" s="2">
        <v>2716</v>
      </c>
      <c r="EP253" s="2">
        <v>2676</v>
      </c>
      <c r="EQ253" s="2">
        <v>2685</v>
      </c>
      <c r="ER253" s="2">
        <v>2710</v>
      </c>
      <c r="ES253" s="2">
        <v>2700</v>
      </c>
      <c r="ET253" s="2">
        <v>2813</v>
      </c>
      <c r="EU253" s="2">
        <v>2838</v>
      </c>
      <c r="EV253" s="2">
        <v>2900</v>
      </c>
      <c r="EW253" s="2">
        <v>2896</v>
      </c>
      <c r="EX253" s="2">
        <v>2927</v>
      </c>
      <c r="EY253" s="2">
        <v>2870</v>
      </c>
      <c r="EZ253" s="2">
        <v>2854</v>
      </c>
      <c r="FA253" s="2">
        <v>2905</v>
      </c>
      <c r="FB253" s="2">
        <v>2815</v>
      </c>
      <c r="FC253" s="2">
        <v>2760</v>
      </c>
      <c r="FD253" s="2">
        <v>2788</v>
      </c>
      <c r="FE253" s="2">
        <v>2867</v>
      </c>
      <c r="FF253" s="2">
        <v>2835</v>
      </c>
      <c r="FG253" s="2">
        <v>2815</v>
      </c>
      <c r="FH253" s="2">
        <v>2940</v>
      </c>
      <c r="FI253" s="2">
        <v>2993</v>
      </c>
      <c r="FJ253" s="2">
        <v>3030</v>
      </c>
      <c r="FK253" s="2">
        <v>3005</v>
      </c>
      <c r="FL253" s="2">
        <v>3010</v>
      </c>
      <c r="FM253" s="2">
        <v>3015</v>
      </c>
      <c r="FN253" s="2">
        <v>3090</v>
      </c>
      <c r="FO253" s="2">
        <v>3150</v>
      </c>
      <c r="FP253" s="2">
        <v>3275</v>
      </c>
      <c r="FQ253" s="2">
        <v>3300</v>
      </c>
      <c r="FR253" s="2">
        <v>3240</v>
      </c>
      <c r="FS253" s="2">
        <v>3195</v>
      </c>
      <c r="FT253" s="2">
        <v>3100</v>
      </c>
      <c r="FU253" s="2">
        <v>3030</v>
      </c>
      <c r="FV253" s="2">
        <v>2967</v>
      </c>
      <c r="FW253" s="2">
        <v>3055</v>
      </c>
      <c r="FX253" s="2">
        <v>3090</v>
      </c>
      <c r="FY253" s="2">
        <v>3050</v>
      </c>
      <c r="FZ253" s="2">
        <v>3000</v>
      </c>
      <c r="GA253" s="2">
        <v>3040</v>
      </c>
      <c r="GB253" s="2">
        <v>3020</v>
      </c>
      <c r="GC253" s="2">
        <v>2991</v>
      </c>
      <c r="GD253" s="2">
        <v>2950</v>
      </c>
      <c r="GE253" s="2">
        <v>2960</v>
      </c>
      <c r="GF253" s="2">
        <v>2919</v>
      </c>
      <c r="GG253" s="2">
        <v>3000</v>
      </c>
      <c r="GH253" s="2">
        <v>3020</v>
      </c>
      <c r="GI253" s="2">
        <v>2997</v>
      </c>
      <c r="GJ253" s="2">
        <v>2992</v>
      </c>
      <c r="GK253" s="2">
        <v>3050</v>
      </c>
      <c r="GL253" s="2">
        <v>3130</v>
      </c>
      <c r="GM253" s="2">
        <v>3160</v>
      </c>
      <c r="GN253" s="2">
        <v>3170</v>
      </c>
      <c r="GO253" s="2">
        <v>3205</v>
      </c>
      <c r="GP253" s="2">
        <v>3105</v>
      </c>
      <c r="GQ253" s="2">
        <v>3035</v>
      </c>
      <c r="GR253" s="2">
        <v>2976</v>
      </c>
      <c r="GS253" s="2">
        <v>3060</v>
      </c>
      <c r="GT253" s="2">
        <v>3070</v>
      </c>
      <c r="GU253" s="2">
        <v>3070</v>
      </c>
      <c r="GV253" s="2">
        <v>3120</v>
      </c>
      <c r="GW253" s="2">
        <v>3175</v>
      </c>
      <c r="GX253" s="2">
        <v>3170</v>
      </c>
      <c r="GY253" s="2">
        <v>3180</v>
      </c>
      <c r="GZ253" s="2">
        <v>3190</v>
      </c>
      <c r="HA253" s="2">
        <v>3170</v>
      </c>
      <c r="HB253" s="2">
        <v>3175</v>
      </c>
      <c r="HC253" s="2">
        <v>3250</v>
      </c>
      <c r="HD253" s="2">
        <v>3350</v>
      </c>
      <c r="HE253" s="2">
        <v>3405</v>
      </c>
      <c r="HF253" s="2">
        <v>3440</v>
      </c>
      <c r="HG253" s="2">
        <v>3435</v>
      </c>
      <c r="HH253" s="2">
        <v>3505</v>
      </c>
      <c r="HI253" s="2">
        <v>3440</v>
      </c>
      <c r="HJ253" s="2">
        <v>3385</v>
      </c>
      <c r="HK253" s="2">
        <v>3390</v>
      </c>
      <c r="HL253" s="2">
        <v>3385</v>
      </c>
      <c r="HM253" s="2">
        <v>3425</v>
      </c>
      <c r="HN253" s="2">
        <v>3530</v>
      </c>
      <c r="HO253" s="2">
        <v>3635</v>
      </c>
      <c r="HP253" s="2">
        <v>3630</v>
      </c>
      <c r="HQ253" s="2">
        <v>3600</v>
      </c>
      <c r="HR253" s="2">
        <v>3570</v>
      </c>
      <c r="HS253" s="2">
        <v>3515</v>
      </c>
      <c r="HT253" s="2">
        <v>3560</v>
      </c>
      <c r="HU253" s="2">
        <v>3585</v>
      </c>
      <c r="HV253" s="2">
        <v>3620</v>
      </c>
      <c r="HW253" s="2">
        <v>3765</v>
      </c>
      <c r="HX253" s="2">
        <v>3815</v>
      </c>
      <c r="HY253" s="2">
        <v>3800</v>
      </c>
      <c r="HZ253" s="2">
        <v>3795</v>
      </c>
      <c r="IA253" s="2">
        <v>3975</v>
      </c>
      <c r="IB253" s="2">
        <v>4075</v>
      </c>
      <c r="IC253" s="2">
        <v>4040</v>
      </c>
      <c r="ID253" s="2">
        <v>4030</v>
      </c>
      <c r="IE253" s="2">
        <v>4005</v>
      </c>
      <c r="IF253" s="2">
        <v>4065</v>
      </c>
      <c r="IG253" s="2">
        <v>3960</v>
      </c>
      <c r="IH253" s="2">
        <v>3910</v>
      </c>
      <c r="II253" s="2">
        <v>3850</v>
      </c>
      <c r="IJ253" s="2">
        <v>3855</v>
      </c>
      <c r="IK253" s="2">
        <v>3900</v>
      </c>
      <c r="IL253" s="2">
        <v>3985</v>
      </c>
      <c r="IM253" s="2">
        <v>4050</v>
      </c>
      <c r="IN253" s="2">
        <v>4000</v>
      </c>
      <c r="IO253" s="2">
        <v>4040</v>
      </c>
      <c r="IP253" s="2">
        <v>3940</v>
      </c>
      <c r="IQ253" s="2">
        <v>3980</v>
      </c>
      <c r="IR253" s="2">
        <v>3925</v>
      </c>
      <c r="IS253" s="2">
        <v>3900</v>
      </c>
      <c r="IT253" s="2">
        <v>3870</v>
      </c>
    </row>
    <row r="254" spans="1:254">
      <c r="A254" s="62" t="s">
        <v>467</v>
      </c>
      <c r="B254" s="1" t="inlineStr">
        <is>
          <t>トレンドマイクロ</t>
        </is>
      </c>
      <c r="C254" s="1">
        <v>6674</v>
      </c>
      <c r="E254" s="2">
        <v>6480</v>
      </c>
      <c r="F254" s="2">
        <v>6403</v>
      </c>
      <c r="G254" s="2">
        <v>6398</v>
      </c>
      <c r="H254" s="2">
        <v>6228</v>
      </c>
      <c r="I254" s="2">
        <v>6320</v>
      </c>
      <c r="J254" s="2">
        <v>6607</v>
      </c>
      <c r="K254" s="2">
        <v>6589</v>
      </c>
      <c r="L254" s="2">
        <v>6501</v>
      </c>
      <c r="M254" s="2">
        <v>6301</v>
      </c>
      <c r="N254" s="2">
        <v>6121</v>
      </c>
      <c r="O254" s="2">
        <v>6138</v>
      </c>
      <c r="P254" s="2">
        <v>6200</v>
      </c>
      <c r="Q254" s="2">
        <v>6364</v>
      </c>
      <c r="R254" s="2">
        <v>6390</v>
      </c>
      <c r="S254" s="2">
        <v>6280</v>
      </c>
      <c r="T254" s="2">
        <v>6310</v>
      </c>
      <c r="U254" s="2">
        <v>6275</v>
      </c>
      <c r="V254" s="2">
        <v>6127</v>
      </c>
      <c r="W254" s="2">
        <v>6175</v>
      </c>
      <c r="X254" s="2">
        <v>6165</v>
      </c>
      <c r="Y254" s="2">
        <v>6174</v>
      </c>
      <c r="Z254" s="2">
        <v>6309</v>
      </c>
      <c r="AA254" s="2">
        <v>6236</v>
      </c>
      <c r="AB254" s="2">
        <v>6255</v>
      </c>
      <c r="AC254" s="2">
        <v>6181</v>
      </c>
      <c r="AD254" s="2">
        <v>5885</v>
      </c>
      <c r="AE254" s="2">
        <v>5917</v>
      </c>
      <c r="AF254" s="2">
        <v>5750</v>
      </c>
      <c r="AG254" s="2">
        <v>5500</v>
      </c>
      <c r="AH254" s="2">
        <v>5566</v>
      </c>
      <c r="AI254" s="2">
        <v>5528</v>
      </c>
      <c r="AJ254" s="2">
        <v>5419</v>
      </c>
      <c r="AK254" s="2">
        <v>5606</v>
      </c>
      <c r="AL254" s="2">
        <v>5606</v>
      </c>
      <c r="AM254" s="2">
        <v>5727</v>
      </c>
      <c r="AN254" s="2">
        <v>5717</v>
      </c>
      <c r="AO254" s="2">
        <v>5662</v>
      </c>
      <c r="AP254" s="2">
        <v>5833</v>
      </c>
      <c r="AQ254" s="2">
        <v>5900</v>
      </c>
      <c r="AR254" s="2">
        <v>6092</v>
      </c>
      <c r="AS254" s="2">
        <v>6113</v>
      </c>
      <c r="AT254" s="2">
        <v>6135</v>
      </c>
      <c r="AU254" s="2">
        <v>6302</v>
      </c>
      <c r="AV254" s="2">
        <v>6615</v>
      </c>
      <c r="AW254" s="2">
        <v>6040</v>
      </c>
      <c r="AX254" s="2">
        <v>6103</v>
      </c>
      <c r="AY254" s="2">
        <v>6310</v>
      </c>
      <c r="AZ254" s="2">
        <v>6204</v>
      </c>
      <c r="BA254" s="2">
        <v>5977</v>
      </c>
      <c r="BB254" s="2">
        <v>5865</v>
      </c>
      <c r="BC254" s="2">
        <v>5993</v>
      </c>
      <c r="BD254" s="2">
        <v>6041</v>
      </c>
      <c r="BE254" s="2">
        <v>6072</v>
      </c>
      <c r="BF254" s="2">
        <v>6009</v>
      </c>
      <c r="BG254" s="2">
        <v>5861</v>
      </c>
      <c r="BH254" s="2">
        <v>5854</v>
      </c>
      <c r="BI254" s="2">
        <v>6024</v>
      </c>
      <c r="BJ254" s="2">
        <v>5682</v>
      </c>
      <c r="BK254" s="2">
        <v>5307</v>
      </c>
      <c r="BL254" s="2">
        <v>5375</v>
      </c>
      <c r="BM254" s="2">
        <v>5605</v>
      </c>
      <c r="BN254" s="2">
        <v>5569</v>
      </c>
      <c r="BO254" s="2">
        <v>5612</v>
      </c>
      <c r="BP254" s="2">
        <v>5581</v>
      </c>
      <c r="BQ254" s="2">
        <v>5259</v>
      </c>
      <c r="BR254" s="2">
        <v>5226</v>
      </c>
      <c r="BS254" s="2">
        <v>5386</v>
      </c>
      <c r="BT254" s="2">
        <v>5468</v>
      </c>
      <c r="BU254" s="2">
        <v>5476</v>
      </c>
      <c r="BV254" s="2">
        <v>5560</v>
      </c>
      <c r="BW254" s="2">
        <v>5682</v>
      </c>
      <c r="BX254" s="2">
        <v>5853</v>
      </c>
      <c r="BY254" s="2">
        <v>5863</v>
      </c>
      <c r="BZ254" s="2">
        <v>5756</v>
      </c>
      <c r="CA254" s="2">
        <v>5965</v>
      </c>
      <c r="CB254" s="2">
        <v>5826</v>
      </c>
      <c r="CC254" s="2">
        <v>5424</v>
      </c>
      <c r="CD254" s="2">
        <v>5267</v>
      </c>
      <c r="CE254" s="2">
        <v>5065</v>
      </c>
      <c r="CF254" s="2">
        <v>5094</v>
      </c>
      <c r="CG254" s="2">
        <v>5313</v>
      </c>
      <c r="CH254" s="2">
        <v>5496</v>
      </c>
      <c r="CI254" s="2">
        <v>5297</v>
      </c>
      <c r="CJ254" s="2">
        <v>5286</v>
      </c>
      <c r="CK254" s="2">
        <v>5316</v>
      </c>
      <c r="CL254" s="2">
        <v>5267</v>
      </c>
      <c r="CM254" s="2">
        <v>5268</v>
      </c>
      <c r="CN254" s="2">
        <v>5185</v>
      </c>
      <c r="CO254" s="2">
        <v>5065</v>
      </c>
      <c r="CP254" s="2">
        <v>5267</v>
      </c>
      <c r="CQ254" s="2">
        <v>5142</v>
      </c>
      <c r="CR254" s="2">
        <v>5135</v>
      </c>
      <c r="CS254" s="2">
        <v>5287</v>
      </c>
      <c r="CT254" s="2">
        <v>5235</v>
      </c>
      <c r="CU254" s="2">
        <v>5289</v>
      </c>
      <c r="CV254" s="2">
        <v>5291</v>
      </c>
      <c r="CW254" s="2">
        <v>5280</v>
      </c>
      <c r="CX254" s="2">
        <v>5346</v>
      </c>
      <c r="CY254" s="2">
        <v>5273</v>
      </c>
      <c r="CZ254" s="2">
        <v>5290</v>
      </c>
      <c r="DA254" s="2">
        <v>5431</v>
      </c>
      <c r="DB254" s="2">
        <v>5385</v>
      </c>
      <c r="DC254" s="2">
        <v>5310</v>
      </c>
      <c r="DD254" s="2">
        <v>5350</v>
      </c>
      <c r="DE254" s="2">
        <v>5198</v>
      </c>
      <c r="DF254" s="2">
        <v>5135</v>
      </c>
      <c r="DG254" s="2">
        <v>5097</v>
      </c>
      <c r="DH254" s="2">
        <v>5212</v>
      </c>
      <c r="DI254" s="2">
        <v>5194</v>
      </c>
      <c r="DJ254" s="2">
        <v>5104</v>
      </c>
      <c r="DK254" s="2">
        <v>4982</v>
      </c>
      <c r="DL254" s="2">
        <v>4789</v>
      </c>
      <c r="DM254" s="2">
        <v>5555</v>
      </c>
      <c r="DN254" s="2">
        <v>5675</v>
      </c>
      <c r="DO254" s="2">
        <v>5501</v>
      </c>
      <c r="DP254" s="2">
        <v>5551</v>
      </c>
      <c r="DQ254" s="2">
        <v>5528</v>
      </c>
      <c r="DR254" s="2">
        <v>5421</v>
      </c>
      <c r="DS254" s="2">
        <v>5684</v>
      </c>
      <c r="DT254" s="2">
        <v>5715</v>
      </c>
      <c r="DU254" s="2">
        <v>5655</v>
      </c>
      <c r="DV254" s="2">
        <v>5541</v>
      </c>
      <c r="DW254" s="2">
        <v>5677</v>
      </c>
      <c r="DX254" s="2">
        <v>5594</v>
      </c>
      <c r="DY254" s="2">
        <v>6028</v>
      </c>
      <c r="DZ254" s="2">
        <v>6046</v>
      </c>
      <c r="EA254" s="2">
        <v>5990</v>
      </c>
      <c r="EB254" s="2">
        <v>5996</v>
      </c>
      <c r="EC254" s="2">
        <v>6036</v>
      </c>
      <c r="ED254" s="2">
        <v>6112</v>
      </c>
      <c r="EE254" s="2">
        <v>6142</v>
      </c>
      <c r="EF254" s="2">
        <v>6259</v>
      </c>
      <c r="EG254" s="2">
        <v>6250</v>
      </c>
      <c r="EH254" s="2">
        <v>6263</v>
      </c>
      <c r="EI254" s="2">
        <v>6406</v>
      </c>
      <c r="EJ254" s="2">
        <v>6404</v>
      </c>
      <c r="EK254" s="2">
        <v>6452</v>
      </c>
      <c r="EL254" s="2">
        <v>6595</v>
      </c>
      <c r="EM254" s="2">
        <v>6514</v>
      </c>
      <c r="EN254" s="2">
        <v>6495</v>
      </c>
      <c r="EO254" s="2">
        <v>6475</v>
      </c>
      <c r="EP254" s="2">
        <v>6545</v>
      </c>
      <c r="EQ254" s="2">
        <v>6452</v>
      </c>
      <c r="ER254" s="2">
        <v>6406</v>
      </c>
      <c r="ES254" s="2">
        <v>6370</v>
      </c>
      <c r="ET254" s="2">
        <v>6466</v>
      </c>
      <c r="EU254" s="2">
        <v>6507</v>
      </c>
      <c r="EV254" s="2">
        <v>6751</v>
      </c>
      <c r="EW254" s="2">
        <v>6707</v>
      </c>
      <c r="EX254" s="2">
        <v>6651</v>
      </c>
      <c r="EY254" s="2">
        <v>6733</v>
      </c>
      <c r="EZ254" s="2">
        <v>6751</v>
      </c>
      <c r="FA254" s="2">
        <v>6921</v>
      </c>
      <c r="FB254" s="2">
        <v>6830</v>
      </c>
      <c r="FC254" s="2">
        <v>6770</v>
      </c>
      <c r="FD254" s="2">
        <v>6774</v>
      </c>
      <c r="FE254" s="2">
        <v>6800</v>
      </c>
      <c r="FF254" s="2">
        <v>6632</v>
      </c>
      <c r="FG254" s="2">
        <v>6562</v>
      </c>
      <c r="FH254" s="2">
        <v>6631</v>
      </c>
      <c r="FI254" s="2">
        <v>6809</v>
      </c>
      <c r="FJ254" s="2">
        <v>7058</v>
      </c>
      <c r="FK254" s="2">
        <v>7089</v>
      </c>
      <c r="FL254" s="2">
        <v>7686</v>
      </c>
      <c r="FM254" s="2">
        <v>7697</v>
      </c>
      <c r="FN254" s="2">
        <v>7770</v>
      </c>
      <c r="FO254" s="2">
        <v>7701</v>
      </c>
      <c r="FP254" s="2">
        <v>7784</v>
      </c>
      <c r="FQ254" s="2">
        <v>7727</v>
      </c>
      <c r="FR254" s="2">
        <v>7757</v>
      </c>
      <c r="FS254" s="2">
        <v>7805</v>
      </c>
      <c r="FT254" s="2">
        <v>7795</v>
      </c>
      <c r="FU254" s="2">
        <v>7793</v>
      </c>
      <c r="FV254" s="2">
        <v>7782</v>
      </c>
      <c r="FW254" s="2">
        <v>7688</v>
      </c>
      <c r="FX254" s="2">
        <v>7710</v>
      </c>
      <c r="FY254" s="2">
        <v>7704</v>
      </c>
      <c r="FZ254" s="2">
        <v>7620</v>
      </c>
      <c r="GA254" s="2">
        <v>7721</v>
      </c>
      <c r="GB254" s="2">
        <v>7854</v>
      </c>
      <c r="GC254" s="2">
        <v>7801</v>
      </c>
      <c r="GD254" s="2">
        <v>7739</v>
      </c>
      <c r="GE254" s="2">
        <v>7772</v>
      </c>
      <c r="GF254" s="2">
        <v>7710</v>
      </c>
      <c r="GG254" s="2">
        <v>7812</v>
      </c>
      <c r="GH254" s="2">
        <v>7719</v>
      </c>
      <c r="GI254" s="2">
        <v>7510</v>
      </c>
      <c r="GJ254" s="2">
        <v>7602</v>
      </c>
      <c r="GK254" s="2">
        <v>7780</v>
      </c>
      <c r="GL254" s="2">
        <v>7923</v>
      </c>
      <c r="GM254" s="2">
        <v>7837</v>
      </c>
      <c r="GN254" s="2">
        <v>7766</v>
      </c>
      <c r="GO254" s="2">
        <v>7839</v>
      </c>
      <c r="GP254" s="2">
        <v>7695</v>
      </c>
      <c r="GQ254" s="2">
        <v>7502</v>
      </c>
      <c r="GR254" s="2">
        <v>7373</v>
      </c>
      <c r="GS254" s="2">
        <v>7507</v>
      </c>
      <c r="GT254" s="2">
        <v>7611</v>
      </c>
      <c r="GU254" s="2">
        <v>7546</v>
      </c>
      <c r="GV254" s="2">
        <v>7779</v>
      </c>
      <c r="GW254" s="2">
        <v>7835</v>
      </c>
      <c r="GX254" s="2">
        <v>7850</v>
      </c>
      <c r="GY254" s="2">
        <v>7783</v>
      </c>
      <c r="GZ254" s="2">
        <v>8033</v>
      </c>
      <c r="HA254" s="2">
        <v>7414</v>
      </c>
      <c r="HB254" s="2">
        <v>7414</v>
      </c>
      <c r="HC254" s="2">
        <v>7814</v>
      </c>
      <c r="HD254" s="2">
        <v>8021</v>
      </c>
      <c r="HE254" s="2">
        <v>8096</v>
      </c>
      <c r="HF254" s="2">
        <v>8110</v>
      </c>
      <c r="HG254" s="2">
        <v>8169</v>
      </c>
      <c r="HH254" s="2">
        <v>8124</v>
      </c>
      <c r="HI254" s="2">
        <v>8367</v>
      </c>
      <c r="HJ254" s="2">
        <v>8442</v>
      </c>
      <c r="HK254" s="2">
        <v>8340</v>
      </c>
      <c r="HL254" s="2">
        <v>8250</v>
      </c>
      <c r="HM254" s="2">
        <v>8090</v>
      </c>
      <c r="HN254" s="2">
        <v>8074</v>
      </c>
      <c r="HO254" s="2">
        <v>8018</v>
      </c>
      <c r="HP254" s="2">
        <v>7891</v>
      </c>
      <c r="HQ254" s="2">
        <v>7812</v>
      </c>
      <c r="HR254" s="2">
        <v>7866</v>
      </c>
      <c r="HS254" s="2">
        <v>7775</v>
      </c>
      <c r="HT254" s="2">
        <v>7757</v>
      </c>
      <c r="HU254" s="2">
        <v>7770</v>
      </c>
      <c r="HV254" s="2">
        <v>7868</v>
      </c>
      <c r="HW254" s="2">
        <v>7757</v>
      </c>
      <c r="HX254" s="2">
        <v>7807</v>
      </c>
      <c r="HY254" s="2">
        <v>7849</v>
      </c>
      <c r="HZ254" s="2">
        <v>7926</v>
      </c>
      <c r="IA254" s="2">
        <v>7913</v>
      </c>
      <c r="IB254" s="2">
        <v>7731</v>
      </c>
      <c r="IC254" s="2">
        <v>7792</v>
      </c>
      <c r="ID254" s="2">
        <v>7924</v>
      </c>
      <c r="IE254" s="2">
        <v>7917</v>
      </c>
      <c r="IF254" s="2">
        <v>8080</v>
      </c>
      <c r="IG254" s="2">
        <v>8091</v>
      </c>
      <c r="IH254" s="2">
        <v>8032</v>
      </c>
      <c r="II254" s="2">
        <v>8138</v>
      </c>
      <c r="IJ254" s="2">
        <v>8338</v>
      </c>
      <c r="IK254" s="2">
        <v>8300</v>
      </c>
      <c r="IL254" s="2">
        <v>8242</v>
      </c>
      <c r="IM254" s="2">
        <v>8720</v>
      </c>
      <c r="IN254" s="2">
        <v>8991</v>
      </c>
      <c r="IO254" s="2">
        <v>9182</v>
      </c>
      <c r="IP254" s="2">
        <v>9005</v>
      </c>
      <c r="IQ254" s="2">
        <v>9151</v>
      </c>
      <c r="IR254" s="2">
        <v>9201</v>
      </c>
      <c r="IS254" s="2">
        <v>9140</v>
      </c>
      <c r="IT254" s="2">
        <v>9189</v>
      </c>
    </row>
    <row r="255" spans="1:254">
      <c r="A255" s="62" t="s">
        <v>468</v>
      </c>
      <c r="B255" s="1" t="inlineStr">
        <is>
          <t>栗田工業</t>
        </is>
      </c>
      <c r="C255" s="1">
        <v>8590</v>
      </c>
      <c r="E255" s="2">
        <v>8950</v>
      </c>
      <c r="F255" s="2">
        <v>9037</v>
      </c>
      <c r="G255" s="2">
        <v>8585</v>
      </c>
      <c r="H255" s="2">
        <v>8366</v>
      </c>
      <c r="I255" s="2">
        <v>8536</v>
      </c>
      <c r="J255" s="2">
        <v>8060</v>
      </c>
      <c r="K255" s="2">
        <v>8015</v>
      </c>
      <c r="L255" s="2">
        <v>8268</v>
      </c>
      <c r="M255" s="2">
        <v>8740</v>
      </c>
      <c r="N255" s="2">
        <v>8844</v>
      </c>
      <c r="O255" s="2">
        <v>8870</v>
      </c>
      <c r="P255" s="2">
        <v>8825</v>
      </c>
      <c r="Q255" s="2">
        <v>8590</v>
      </c>
      <c r="R255" s="2">
        <v>8383</v>
      </c>
      <c r="S255" s="2">
        <v>8936</v>
      </c>
      <c r="T255" s="2">
        <v>9114</v>
      </c>
      <c r="U255" s="2">
        <v>8820</v>
      </c>
      <c r="V255" s="2">
        <v>8982</v>
      </c>
      <c r="W255" s="2">
        <v>8973</v>
      </c>
      <c r="X255" s="2">
        <v>8759</v>
      </c>
      <c r="Y255" s="2">
        <v>8615</v>
      </c>
      <c r="Z255" s="2">
        <v>8939</v>
      </c>
      <c r="AA255" s="2">
        <v>9382</v>
      </c>
      <c r="AB255" s="2">
        <v>8876</v>
      </c>
      <c r="AC255" s="2">
        <v>9012</v>
      </c>
      <c r="AD255" s="2">
        <v>9336</v>
      </c>
      <c r="AE255" s="2">
        <v>9024</v>
      </c>
      <c r="AF255" s="2">
        <v>8726</v>
      </c>
      <c r="AG255" s="2">
        <v>8949</v>
      </c>
      <c r="AH255" s="2">
        <v>9328</v>
      </c>
      <c r="AI255" s="2">
        <v>9000</v>
      </c>
      <c r="AJ255" s="2">
        <v>9274</v>
      </c>
      <c r="AK255" s="2">
        <v>9486</v>
      </c>
      <c r="AL255" s="2">
        <v>9476</v>
      </c>
      <c r="AM255" s="2">
        <v>9325</v>
      </c>
      <c r="AN255" s="2">
        <v>9206</v>
      </c>
      <c r="AO255" s="2">
        <v>8700</v>
      </c>
      <c r="AP255" s="2">
        <v>8524</v>
      </c>
      <c r="AQ255" s="2">
        <v>8267</v>
      </c>
      <c r="AR255" s="2">
        <v>7740</v>
      </c>
      <c r="AS255" s="2">
        <v>8125</v>
      </c>
      <c r="AT255" s="2">
        <v>8150</v>
      </c>
      <c r="AU255" s="2">
        <v>8148</v>
      </c>
      <c r="AV255" s="2">
        <v>8660</v>
      </c>
      <c r="AW255" s="2">
        <v>8702</v>
      </c>
      <c r="AX255" s="2">
        <v>8653</v>
      </c>
      <c r="AY255" s="2">
        <v>8327</v>
      </c>
      <c r="AZ255" s="2">
        <v>8633</v>
      </c>
      <c r="BA255" s="2">
        <v>8662</v>
      </c>
      <c r="BB255" s="2">
        <v>8535</v>
      </c>
      <c r="BC255" s="2">
        <v>8725</v>
      </c>
      <c r="BD255" s="2">
        <v>8740</v>
      </c>
      <c r="BE255" s="2">
        <v>8735</v>
      </c>
      <c r="BF255" s="2">
        <v>8684</v>
      </c>
      <c r="BG255" s="2">
        <v>8456</v>
      </c>
      <c r="BH255" s="2">
        <v>8276</v>
      </c>
      <c r="BI255" s="2">
        <v>8738</v>
      </c>
      <c r="BJ255" s="2">
        <v>8661</v>
      </c>
      <c r="BK255" s="2">
        <v>8910</v>
      </c>
      <c r="BL255" s="2">
        <v>8802</v>
      </c>
      <c r="BM255" s="2">
        <v>8713</v>
      </c>
      <c r="BN255" s="2">
        <v>8936</v>
      </c>
      <c r="BO255" s="2">
        <v>8786</v>
      </c>
      <c r="BP255" s="2">
        <v>8278</v>
      </c>
      <c r="BQ255" s="2">
        <v>8209</v>
      </c>
      <c r="BR255" s="2">
        <v>8044</v>
      </c>
      <c r="BS255" s="2">
        <v>8372</v>
      </c>
      <c r="BT255" s="2">
        <v>8251</v>
      </c>
      <c r="BU255" s="2">
        <v>7811</v>
      </c>
      <c r="BV255" s="2">
        <v>7767</v>
      </c>
      <c r="BW255" s="2">
        <v>7708</v>
      </c>
      <c r="BX255" s="2">
        <v>7818</v>
      </c>
      <c r="BY255" s="2">
        <v>8015</v>
      </c>
      <c r="BZ255" s="2">
        <v>8065</v>
      </c>
      <c r="CA255" s="2">
        <v>8010</v>
      </c>
      <c r="CB255" s="2">
        <v>7882</v>
      </c>
      <c r="CC255" s="2">
        <v>7860</v>
      </c>
      <c r="CD255" s="2">
        <v>7915</v>
      </c>
      <c r="CE255" s="2">
        <v>8031</v>
      </c>
      <c r="CF255" s="2">
        <v>8014</v>
      </c>
      <c r="CG255" s="2">
        <v>8046</v>
      </c>
      <c r="CH255" s="2">
        <v>7943</v>
      </c>
      <c r="CI255" s="2">
        <v>7690</v>
      </c>
      <c r="CJ255" s="2">
        <v>7700</v>
      </c>
      <c r="CK255" s="2">
        <v>7600</v>
      </c>
      <c r="CL255" s="2">
        <v>7527</v>
      </c>
      <c r="CM255" s="2">
        <v>7528</v>
      </c>
      <c r="CN255" s="2">
        <v>7215</v>
      </c>
      <c r="CO255" s="2">
        <v>7183</v>
      </c>
      <c r="CP255" s="2">
        <v>7536</v>
      </c>
      <c r="CQ255" s="2">
        <v>7651</v>
      </c>
      <c r="CR255" s="2">
        <v>7617</v>
      </c>
      <c r="CS255" s="2">
        <v>7360</v>
      </c>
      <c r="CT255" s="2">
        <v>7048</v>
      </c>
      <c r="CU255" s="2">
        <v>7626</v>
      </c>
      <c r="CV255" s="2">
        <v>7774</v>
      </c>
      <c r="CW255" s="2">
        <v>7826</v>
      </c>
      <c r="CX255" s="2">
        <v>7698</v>
      </c>
      <c r="CY255" s="2">
        <v>7754</v>
      </c>
      <c r="CZ255" s="2">
        <v>7907</v>
      </c>
      <c r="DA255" s="2">
        <v>8025</v>
      </c>
      <c r="DB255" s="2">
        <v>7787</v>
      </c>
      <c r="DC255" s="2">
        <v>7415</v>
      </c>
      <c r="DD255" s="2">
        <v>8017</v>
      </c>
      <c r="DE255" s="2">
        <v>8142</v>
      </c>
      <c r="DF255" s="2">
        <v>8013</v>
      </c>
      <c r="DG255" s="2">
        <v>8512</v>
      </c>
      <c r="DH255" s="2">
        <v>8506</v>
      </c>
      <c r="DI255" s="2">
        <v>8504</v>
      </c>
      <c r="DJ255" s="2">
        <v>8415</v>
      </c>
      <c r="DK255" s="2">
        <v>8429</v>
      </c>
      <c r="DL255" s="2">
        <v>8359</v>
      </c>
      <c r="DM255" s="2">
        <v>8066</v>
      </c>
      <c r="DN255" s="2">
        <v>8000</v>
      </c>
      <c r="DO255" s="2">
        <v>7975</v>
      </c>
      <c r="DP255" s="2">
        <v>7975</v>
      </c>
      <c r="DQ255" s="2">
        <v>7963</v>
      </c>
      <c r="DR255" s="2">
        <v>7941</v>
      </c>
      <c r="DS255" s="2">
        <v>8076</v>
      </c>
      <c r="DT255" s="2">
        <v>7791</v>
      </c>
      <c r="DU255" s="2">
        <v>7799</v>
      </c>
      <c r="DV255" s="2">
        <v>7121</v>
      </c>
      <c r="DW255" s="2">
        <v>7580</v>
      </c>
      <c r="DX255" s="2">
        <v>7706</v>
      </c>
      <c r="DY255" s="2">
        <v>7599</v>
      </c>
      <c r="DZ255" s="2">
        <v>7476</v>
      </c>
      <c r="EA255" s="2">
        <v>7585</v>
      </c>
      <c r="EB255" s="2">
        <v>7355</v>
      </c>
      <c r="EC255" s="2">
        <v>7186</v>
      </c>
      <c r="ED255" s="2">
        <v>7162</v>
      </c>
      <c r="EE255" s="2">
        <v>7204</v>
      </c>
      <c r="EF255" s="2">
        <v>7314</v>
      </c>
      <c r="EG255" s="2">
        <v>7287</v>
      </c>
      <c r="EH255" s="2">
        <v>6927</v>
      </c>
      <c r="EI255" s="2">
        <v>7112</v>
      </c>
      <c r="EJ255" s="2">
        <v>7198</v>
      </c>
      <c r="EK255" s="2">
        <v>7064</v>
      </c>
      <c r="EL255" s="2">
        <v>6804</v>
      </c>
      <c r="EM255" s="2">
        <v>6970</v>
      </c>
      <c r="EN255" s="2">
        <v>7000</v>
      </c>
      <c r="EO255" s="2">
        <v>6735</v>
      </c>
      <c r="EP255" s="2">
        <v>6745</v>
      </c>
      <c r="EQ255" s="2">
        <v>6651</v>
      </c>
      <c r="ER255" s="2">
        <v>6519</v>
      </c>
      <c r="ES255" s="2">
        <v>6407</v>
      </c>
      <c r="ET255" s="2">
        <v>6348</v>
      </c>
      <c r="EU255" s="2">
        <v>6429</v>
      </c>
      <c r="EV255" s="2">
        <v>6377</v>
      </c>
      <c r="EW255" s="2">
        <v>6404</v>
      </c>
      <c r="EX255" s="2">
        <v>6400</v>
      </c>
      <c r="EY255" s="2">
        <v>6432</v>
      </c>
      <c r="EZ255" s="2">
        <v>6402</v>
      </c>
      <c r="FA255" s="2">
        <v>6267</v>
      </c>
      <c r="FB255" s="2">
        <v>6181</v>
      </c>
      <c r="FC255" s="2">
        <v>6273</v>
      </c>
      <c r="FD255" s="2">
        <v>6356</v>
      </c>
      <c r="FE255" s="2">
        <v>6415</v>
      </c>
      <c r="FF255" s="2">
        <v>6571</v>
      </c>
      <c r="FG255" s="2">
        <v>6535</v>
      </c>
      <c r="FH255" s="2">
        <v>6496</v>
      </c>
      <c r="FI255" s="2">
        <v>6597</v>
      </c>
      <c r="FJ255" s="2">
        <v>6643</v>
      </c>
      <c r="FK255" s="2">
        <v>6439</v>
      </c>
      <c r="FL255" s="2">
        <v>6401</v>
      </c>
      <c r="FM255" s="2">
        <v>6229</v>
      </c>
      <c r="FN255" s="2">
        <v>6168</v>
      </c>
      <c r="FO255" s="2">
        <v>6164</v>
      </c>
      <c r="FP255" s="2">
        <v>6176</v>
      </c>
      <c r="FQ255" s="2">
        <v>6221</v>
      </c>
      <c r="FR255" s="2">
        <v>6182</v>
      </c>
      <c r="FS255" s="2">
        <v>6099</v>
      </c>
      <c r="FT255" s="2">
        <v>6025</v>
      </c>
      <c r="FU255" s="2">
        <v>6134</v>
      </c>
      <c r="FV255" s="2">
        <v>5976</v>
      </c>
      <c r="FW255" s="2">
        <v>6156</v>
      </c>
      <c r="FX255" s="2">
        <v>6428</v>
      </c>
      <c r="FY255" s="2">
        <v>6371</v>
      </c>
      <c r="FZ255" s="2">
        <v>6393</v>
      </c>
      <c r="GA255" s="2">
        <v>6301</v>
      </c>
      <c r="GB255" s="2">
        <v>6325</v>
      </c>
      <c r="GC255" s="2">
        <v>6204</v>
      </c>
      <c r="GD255" s="2">
        <v>5667</v>
      </c>
      <c r="GE255" s="2">
        <v>5668</v>
      </c>
      <c r="GF255" s="2">
        <v>5484</v>
      </c>
      <c r="GG255" s="2">
        <v>5752</v>
      </c>
      <c r="GH255" s="2">
        <v>5782</v>
      </c>
      <c r="GI255" s="2">
        <v>5696</v>
      </c>
      <c r="GJ255" s="2">
        <v>5664</v>
      </c>
      <c r="GK255" s="2">
        <v>5782</v>
      </c>
      <c r="GL255" s="2">
        <v>5844</v>
      </c>
      <c r="GM255" s="2">
        <v>5745</v>
      </c>
      <c r="GN255" s="2">
        <v>5637</v>
      </c>
      <c r="GO255" s="2">
        <v>5482</v>
      </c>
      <c r="GP255" s="2">
        <v>5486</v>
      </c>
      <c r="GQ255" s="2">
        <v>5433</v>
      </c>
      <c r="GR255" s="2">
        <v>5345</v>
      </c>
      <c r="GS255" s="2">
        <v>5284</v>
      </c>
      <c r="GT255" s="2">
        <v>5199</v>
      </c>
      <c r="GU255" s="2">
        <v>5090</v>
      </c>
      <c r="GV255" s="2">
        <v>5411</v>
      </c>
      <c r="GW255" s="2">
        <v>5206</v>
      </c>
      <c r="GX255" s="2">
        <v>5128</v>
      </c>
      <c r="GY255" s="2">
        <v>5155</v>
      </c>
      <c r="GZ255" s="2">
        <v>5098</v>
      </c>
      <c r="HA255" s="2">
        <v>4964</v>
      </c>
      <c r="HB255" s="2">
        <v>4952</v>
      </c>
      <c r="HC255" s="2">
        <v>4935</v>
      </c>
      <c r="HD255" s="2">
        <v>5031</v>
      </c>
      <c r="HE255" s="2">
        <v>5020</v>
      </c>
      <c r="HF255" s="2">
        <v>5115</v>
      </c>
      <c r="HG255" s="2">
        <v>5101</v>
      </c>
      <c r="HH255" s="2">
        <v>5131</v>
      </c>
      <c r="HI255" s="2">
        <v>5179</v>
      </c>
      <c r="HJ255" s="2">
        <v>5155</v>
      </c>
      <c r="HK255" s="2">
        <v>5094</v>
      </c>
      <c r="HL255" s="2">
        <v>5093</v>
      </c>
      <c r="HM255" s="2">
        <v>5167</v>
      </c>
      <c r="HN255" s="2">
        <v>5167</v>
      </c>
      <c r="HO255" s="2">
        <v>5147</v>
      </c>
      <c r="HP255" s="2">
        <v>5174</v>
      </c>
      <c r="HQ255" s="2">
        <v>5191</v>
      </c>
      <c r="HR255" s="2">
        <v>5140</v>
      </c>
      <c r="HS255" s="2">
        <v>5036</v>
      </c>
      <c r="HT255" s="2">
        <v>5000</v>
      </c>
      <c r="HU255" s="2">
        <v>4984</v>
      </c>
      <c r="HV255" s="2">
        <v>4979</v>
      </c>
      <c r="HW255" s="2">
        <v>4930</v>
      </c>
      <c r="HX255" s="2">
        <v>5020</v>
      </c>
      <c r="HY255" s="2">
        <v>4969</v>
      </c>
      <c r="HZ255" s="2">
        <v>4938</v>
      </c>
      <c r="IA255" s="2">
        <v>4960</v>
      </c>
      <c r="IB255" s="2">
        <v>5076</v>
      </c>
      <c r="IC255" s="2">
        <v>5063</v>
      </c>
      <c r="ID255" s="2">
        <v>5172</v>
      </c>
      <c r="IE255" s="2">
        <v>5229</v>
      </c>
      <c r="IF255" s="2">
        <v>5220</v>
      </c>
      <c r="IG255" s="2">
        <v>5256</v>
      </c>
      <c r="IH255" s="2">
        <v>5244</v>
      </c>
      <c r="II255" s="2">
        <v>5252</v>
      </c>
      <c r="IJ255" s="2">
        <v>5306</v>
      </c>
      <c r="IK255" s="2">
        <v>5088</v>
      </c>
      <c r="IL255" s="2">
        <v>4994</v>
      </c>
      <c r="IM255" s="2">
        <v>4977</v>
      </c>
      <c r="IN255" s="2">
        <v>5880</v>
      </c>
      <c r="IO255" s="2">
        <v>5748</v>
      </c>
      <c r="IP255" s="2">
        <v>5725</v>
      </c>
      <c r="IQ255" s="2">
        <v>5845</v>
      </c>
      <c r="IR255" s="2">
        <v>5800</v>
      </c>
      <c r="IS255" s="2">
        <v>5745</v>
      </c>
      <c r="IT255" s="2">
        <v>5720</v>
      </c>
    </row>
    <row r="256" spans="1:254">
      <c r="A256" s="62" t="s">
        <v>469</v>
      </c>
      <c r="B256" s="1" t="inlineStr">
        <is>
          <t>名村造船所</t>
        </is>
      </c>
      <c r="C256" s="1">
        <v>4245</v>
      </c>
      <c r="E256" s="2">
        <v>4160</v>
      </c>
      <c r="F256" s="2">
        <v>4140</v>
      </c>
      <c r="G256" s="2">
        <v>4070</v>
      </c>
      <c r="H256" s="2">
        <v>4055</v>
      </c>
      <c r="I256" s="2">
        <v>4240</v>
      </c>
      <c r="J256" s="2">
        <v>4060</v>
      </c>
      <c r="K256" s="2">
        <v>3995</v>
      </c>
      <c r="L256" s="2">
        <v>4325</v>
      </c>
      <c r="M256" s="2">
        <v>4320</v>
      </c>
      <c r="N256" s="2">
        <v>4150</v>
      </c>
      <c r="O256" s="2">
        <v>4130</v>
      </c>
      <c r="P256" s="2">
        <v>3930</v>
      </c>
      <c r="Q256" s="2">
        <v>3720</v>
      </c>
      <c r="R256" s="2">
        <v>3650</v>
      </c>
      <c r="S256" s="2">
        <v>3905</v>
      </c>
      <c r="T256" s="2">
        <v>3880</v>
      </c>
      <c r="U256" s="2">
        <v>3660</v>
      </c>
      <c r="V256" s="2">
        <v>3760</v>
      </c>
      <c r="W256" s="2">
        <v>3740</v>
      </c>
      <c r="X256" s="2">
        <v>3720</v>
      </c>
      <c r="Y256" s="2">
        <v>3890</v>
      </c>
      <c r="Z256" s="2">
        <v>4085</v>
      </c>
      <c r="AA256" s="2">
        <v>3660</v>
      </c>
      <c r="AB256" s="2">
        <v>3535</v>
      </c>
      <c r="AC256" s="2">
        <v>3510</v>
      </c>
      <c r="AD256" s="2">
        <v>3505</v>
      </c>
      <c r="AE256" s="2">
        <v>3520</v>
      </c>
      <c r="AF256" s="2">
        <v>3540</v>
      </c>
      <c r="AG256" s="2">
        <v>3620</v>
      </c>
      <c r="AH256" s="2">
        <v>3605</v>
      </c>
      <c r="AI256" s="2">
        <v>3630</v>
      </c>
      <c r="AJ256" s="2">
        <v>3620</v>
      </c>
      <c r="AK256" s="2">
        <v>3705</v>
      </c>
      <c r="AL256" s="2">
        <v>3750</v>
      </c>
      <c r="AM256" s="2">
        <v>3835</v>
      </c>
      <c r="AN256" s="2">
        <v>3750</v>
      </c>
      <c r="AO256" s="2">
        <v>3720</v>
      </c>
      <c r="AP256" s="2">
        <v>3655</v>
      </c>
      <c r="AQ256" s="2">
        <v>3425</v>
      </c>
      <c r="AR256" s="2">
        <v>3250</v>
      </c>
      <c r="AS256" s="2">
        <v>3385</v>
      </c>
      <c r="AT256" s="2">
        <v>3485</v>
      </c>
      <c r="AU256" s="2">
        <v>3525</v>
      </c>
      <c r="AV256" s="2">
        <v>3645</v>
      </c>
      <c r="AW256" s="2">
        <v>3420</v>
      </c>
      <c r="AX256" s="2">
        <v>3405</v>
      </c>
      <c r="AY256" s="2">
        <v>3325</v>
      </c>
      <c r="AZ256" s="2">
        <v>3480</v>
      </c>
      <c r="BA256" s="2">
        <v>3605</v>
      </c>
      <c r="BB256" s="2">
        <v>3755</v>
      </c>
      <c r="BC256" s="2">
        <v>4030</v>
      </c>
      <c r="BD256" s="2">
        <v>4065</v>
      </c>
      <c r="BE256" s="2">
        <v>3925</v>
      </c>
      <c r="BF256" s="2">
        <v>3725</v>
      </c>
      <c r="BG256" s="2">
        <v>3660</v>
      </c>
      <c r="BH256" s="2">
        <v>3655</v>
      </c>
      <c r="BI256" s="2">
        <v>3835</v>
      </c>
      <c r="BJ256" s="2">
        <v>4055</v>
      </c>
      <c r="BK256" s="2">
        <v>4030</v>
      </c>
      <c r="BL256" s="2">
        <v>3570</v>
      </c>
      <c r="BM256" s="2">
        <v>4015</v>
      </c>
      <c r="BN256" s="2">
        <v>4020</v>
      </c>
      <c r="BO256" s="2">
        <v>3970</v>
      </c>
      <c r="BP256" s="2">
        <v>3970</v>
      </c>
      <c r="BQ256" s="2">
        <v>4050</v>
      </c>
      <c r="BR256" s="2">
        <v>3980</v>
      </c>
      <c r="BS256" s="2">
        <v>3970</v>
      </c>
      <c r="BT256" s="2">
        <v>4025</v>
      </c>
      <c r="BU256" s="2">
        <v>3950</v>
      </c>
      <c r="BV256" s="2">
        <v>3995</v>
      </c>
      <c r="BW256" s="2">
        <v>3990</v>
      </c>
      <c r="BX256" s="2">
        <v>3970</v>
      </c>
      <c r="BY256" s="2">
        <v>3920</v>
      </c>
      <c r="BZ256" s="2">
        <v>4045</v>
      </c>
      <c r="CA256" s="2">
        <v>3995</v>
      </c>
      <c r="CB256" s="2">
        <v>3935</v>
      </c>
      <c r="CC256" s="2">
        <v>4000</v>
      </c>
      <c r="CD256" s="2">
        <v>4130</v>
      </c>
      <c r="CE256" s="2">
        <v>4025</v>
      </c>
      <c r="CF256" s="2">
        <v>4035</v>
      </c>
      <c r="CG256" s="2">
        <v>4315</v>
      </c>
      <c r="CH256" s="2">
        <v>4580</v>
      </c>
      <c r="CI256" s="2">
        <v>4270</v>
      </c>
      <c r="CJ256" s="2">
        <v>4330</v>
      </c>
      <c r="CK256" s="2">
        <v>4320</v>
      </c>
      <c r="CL256" s="2">
        <v>4215</v>
      </c>
      <c r="CM256" s="2">
        <v>4290</v>
      </c>
      <c r="CN256" s="2">
        <v>4095</v>
      </c>
      <c r="CO256" s="2">
        <v>4140</v>
      </c>
      <c r="CP256" s="2">
        <v>4350</v>
      </c>
      <c r="CQ256" s="2">
        <v>4460</v>
      </c>
      <c r="CR256" s="2">
        <v>4375</v>
      </c>
      <c r="CS256" s="2">
        <v>4265</v>
      </c>
      <c r="CT256" s="2">
        <v>4435</v>
      </c>
      <c r="CU256" s="2">
        <v>4955</v>
      </c>
      <c r="CV256" s="2">
        <v>4880</v>
      </c>
      <c r="CW256" s="2">
        <v>4760</v>
      </c>
      <c r="CX256" s="2">
        <v>4625</v>
      </c>
      <c r="CY256" s="2">
        <v>4590</v>
      </c>
      <c r="CZ256" s="2">
        <v>4635</v>
      </c>
      <c r="DA256" s="2">
        <v>4750</v>
      </c>
      <c r="DB256" s="2">
        <v>4760</v>
      </c>
      <c r="DC256" s="2">
        <v>4435</v>
      </c>
      <c r="DD256" s="2">
        <v>4785</v>
      </c>
      <c r="DE256" s="2">
        <v>4970</v>
      </c>
      <c r="DF256" s="2">
        <v>4575</v>
      </c>
      <c r="DG256" s="2">
        <v>5250</v>
      </c>
      <c r="DH256" s="2">
        <v>5410</v>
      </c>
      <c r="DI256" s="2">
        <v>5460</v>
      </c>
      <c r="DJ256" s="2">
        <v>5430</v>
      </c>
      <c r="DK256" s="2">
        <v>5380</v>
      </c>
      <c r="DL256" s="2">
        <v>5430</v>
      </c>
      <c r="DM256" s="2">
        <v>5610</v>
      </c>
      <c r="DN256" s="2">
        <v>5560</v>
      </c>
      <c r="DO256" s="2">
        <v>5670</v>
      </c>
      <c r="DP256" s="2">
        <v>5510</v>
      </c>
      <c r="DQ256" s="2">
        <v>5480</v>
      </c>
      <c r="DR256" s="2">
        <v>4975</v>
      </c>
      <c r="DS256" s="2">
        <v>4845</v>
      </c>
      <c r="DT256" s="2">
        <v>4690</v>
      </c>
      <c r="DU256" s="2">
        <v>4675</v>
      </c>
      <c r="DV256" s="2">
        <v>4225</v>
      </c>
      <c r="DW256" s="2">
        <v>4295</v>
      </c>
      <c r="DX256" s="2">
        <v>4390</v>
      </c>
      <c r="DY256" s="2">
        <v>4200</v>
      </c>
      <c r="DZ256" s="2">
        <v>4005</v>
      </c>
      <c r="EA256" s="2">
        <v>4170</v>
      </c>
      <c r="EB256" s="2">
        <v>4240</v>
      </c>
      <c r="EC256" s="2">
        <v>4095</v>
      </c>
      <c r="ED256" s="2">
        <v>4145</v>
      </c>
      <c r="EE256" s="2">
        <v>4235</v>
      </c>
      <c r="EF256" s="2">
        <v>4300</v>
      </c>
      <c r="EG256" s="2">
        <v>4325</v>
      </c>
      <c r="EH256" s="2">
        <v>4345</v>
      </c>
      <c r="EI256" s="2">
        <v>4510</v>
      </c>
      <c r="EJ256" s="2">
        <v>4650</v>
      </c>
      <c r="EK256" s="2">
        <v>4580</v>
      </c>
      <c r="EL256" s="2">
        <v>4465</v>
      </c>
      <c r="EM256" s="2">
        <v>4550</v>
      </c>
      <c r="EN256" s="2">
        <v>4355</v>
      </c>
      <c r="EO256" s="2">
        <v>3950</v>
      </c>
      <c r="EP256" s="2">
        <v>3840</v>
      </c>
      <c r="EQ256" s="2">
        <v>3650</v>
      </c>
      <c r="ER256" s="2">
        <v>3655</v>
      </c>
      <c r="ES256" s="2">
        <v>3580</v>
      </c>
      <c r="ET256" s="2">
        <v>3510</v>
      </c>
      <c r="EU256" s="2">
        <v>3495</v>
      </c>
      <c r="EV256" s="2">
        <v>3455</v>
      </c>
      <c r="EW256" s="2">
        <v>3425</v>
      </c>
      <c r="EX256" s="2">
        <v>3565</v>
      </c>
      <c r="EY256" s="2">
        <v>3555</v>
      </c>
      <c r="EZ256" s="2">
        <v>3555</v>
      </c>
      <c r="FA256" s="2">
        <v>3485</v>
      </c>
      <c r="FB256" s="2">
        <v>3435</v>
      </c>
      <c r="FC256" s="2">
        <v>3420</v>
      </c>
      <c r="FD256" s="2">
        <v>3620</v>
      </c>
      <c r="FE256" s="2">
        <v>3865</v>
      </c>
      <c r="FF256" s="2">
        <v>4065</v>
      </c>
      <c r="FG256" s="2">
        <v>4005</v>
      </c>
      <c r="FH256" s="2">
        <v>4070</v>
      </c>
      <c r="FI256" s="2">
        <v>4285</v>
      </c>
      <c r="FJ256" s="2">
        <v>4295</v>
      </c>
      <c r="FK256" s="2">
        <v>4320</v>
      </c>
      <c r="FL256" s="2">
        <v>4295</v>
      </c>
      <c r="FM256" s="2">
        <v>4265</v>
      </c>
      <c r="FN256" s="2">
        <v>4290</v>
      </c>
      <c r="FO256" s="2">
        <v>4355</v>
      </c>
      <c r="FP256" s="2">
        <v>4455</v>
      </c>
      <c r="FQ256" s="2">
        <v>4350</v>
      </c>
      <c r="FR256" s="2">
        <v>4240</v>
      </c>
      <c r="FS256" s="2">
        <v>4170</v>
      </c>
      <c r="FT256" s="2">
        <v>4370</v>
      </c>
      <c r="FU256" s="2">
        <v>4525</v>
      </c>
      <c r="FV256" s="2">
        <v>4220</v>
      </c>
      <c r="FW256" s="2">
        <v>4475</v>
      </c>
      <c r="FX256" s="2">
        <v>4450</v>
      </c>
      <c r="FY256" s="2">
        <v>4340</v>
      </c>
      <c r="FZ256" s="2">
        <v>4390</v>
      </c>
      <c r="GA256" s="2">
        <v>4270</v>
      </c>
      <c r="GB256" s="2">
        <v>4200</v>
      </c>
      <c r="GC256" s="2">
        <v>4505</v>
      </c>
      <c r="GD256" s="2">
        <v>4360</v>
      </c>
      <c r="GE256" s="2">
        <v>4635</v>
      </c>
      <c r="GF256" s="2">
        <v>4655</v>
      </c>
      <c r="GG256" s="2">
        <v>4870</v>
      </c>
      <c r="GH256" s="2">
        <v>5110</v>
      </c>
      <c r="GI256" s="2">
        <v>5080</v>
      </c>
      <c r="GJ256" s="2">
        <v>5130</v>
      </c>
      <c r="GK256" s="2">
        <v>5250</v>
      </c>
      <c r="GL256" s="2">
        <v>5080</v>
      </c>
      <c r="GM256" s="2">
        <v>4465</v>
      </c>
      <c r="GN256" s="2">
        <v>4210</v>
      </c>
      <c r="GO256" s="2">
        <v>3780</v>
      </c>
      <c r="GP256" s="2">
        <v>3725</v>
      </c>
      <c r="GQ256" s="2">
        <v>3700</v>
      </c>
      <c r="GR256" s="2">
        <v>3650</v>
      </c>
      <c r="GS256" s="2">
        <v>3645</v>
      </c>
      <c r="GT256" s="2">
        <v>3590</v>
      </c>
      <c r="GU256" s="2">
        <v>3520</v>
      </c>
      <c r="GV256" s="2">
        <v>3605</v>
      </c>
      <c r="GW256" s="2">
        <v>3715</v>
      </c>
      <c r="GX256" s="2">
        <v>3685</v>
      </c>
      <c r="GY256" s="2">
        <v>3640</v>
      </c>
      <c r="GZ256" s="2">
        <v>3475</v>
      </c>
      <c r="HA256" s="2">
        <v>3095</v>
      </c>
      <c r="HB256" s="2">
        <v>3135</v>
      </c>
      <c r="HC256" s="2">
        <v>3215</v>
      </c>
      <c r="HD256" s="2">
        <v>3300</v>
      </c>
      <c r="HE256" s="2">
        <v>3335</v>
      </c>
      <c r="HF256" s="2">
        <v>3350</v>
      </c>
      <c r="HG256" s="2">
        <v>3310</v>
      </c>
      <c r="HH256" s="2">
        <v>3090</v>
      </c>
      <c r="HI256" s="2">
        <v>3020</v>
      </c>
      <c r="HJ256" s="2">
        <v>3010</v>
      </c>
      <c r="HK256" s="2">
        <v>3020</v>
      </c>
      <c r="HL256" s="2">
        <v>2995</v>
      </c>
      <c r="HM256" s="2">
        <v>3035</v>
      </c>
      <c r="HN256" s="2">
        <v>3190</v>
      </c>
      <c r="HO256" s="2">
        <v>3110</v>
      </c>
      <c r="HP256" s="2">
        <v>3125</v>
      </c>
      <c r="HQ256" s="2">
        <v>3135</v>
      </c>
      <c r="HR256" s="2">
        <v>3220</v>
      </c>
      <c r="HS256" s="2">
        <v>3245</v>
      </c>
      <c r="HT256" s="2">
        <v>3200</v>
      </c>
      <c r="HU256" s="2">
        <v>3200</v>
      </c>
      <c r="HV256" s="2">
        <v>3360</v>
      </c>
      <c r="HW256" s="2">
        <v>3405</v>
      </c>
      <c r="HX256" s="2">
        <v>3385</v>
      </c>
      <c r="HY256" s="2">
        <v>3270</v>
      </c>
      <c r="HZ256" s="2">
        <v>3295</v>
      </c>
      <c r="IA256" s="2">
        <v>3370</v>
      </c>
      <c r="IB256" s="2">
        <v>3440</v>
      </c>
      <c r="IC256" s="2">
        <v>3105</v>
      </c>
      <c r="ID256" s="2">
        <v>3080</v>
      </c>
      <c r="IE256" s="2">
        <v>3180</v>
      </c>
      <c r="IF256" s="2">
        <v>3320</v>
      </c>
      <c r="IG256" s="2">
        <v>3330</v>
      </c>
      <c r="IH256" s="2">
        <v>3180</v>
      </c>
      <c r="II256" s="2">
        <v>3205</v>
      </c>
      <c r="IJ256" s="2">
        <v>3110</v>
      </c>
      <c r="IK256" s="2">
        <v>3080</v>
      </c>
      <c r="IL256" s="2">
        <v>3070</v>
      </c>
      <c r="IM256" s="2">
        <v>3250</v>
      </c>
      <c r="IN256" s="2">
        <v>3045</v>
      </c>
      <c r="IO256" s="2">
        <v>3005</v>
      </c>
      <c r="IP256" s="2">
        <v>2965</v>
      </c>
      <c r="IQ256" s="2">
        <v>3090</v>
      </c>
      <c r="IR256" s="2">
        <v>3030</v>
      </c>
      <c r="IS256" s="2">
        <v>2984</v>
      </c>
      <c r="IT256" s="2">
        <v>2958</v>
      </c>
    </row>
    <row r="257" spans="1:254">
      <c r="A257" s="62" t="s">
        <v>470</v>
      </c>
      <c r="B257" s="1" t="inlineStr">
        <is>
          <t>イノテック</t>
        </is>
      </c>
      <c r="C257" s="1">
        <v>3495</v>
      </c>
      <c r="E257" s="2">
        <v>3655</v>
      </c>
      <c r="F257" s="2">
        <v>3675</v>
      </c>
      <c r="G257" s="2">
        <v>3455</v>
      </c>
      <c r="H257" s="2">
        <v>3280</v>
      </c>
      <c r="I257" s="2">
        <v>3240</v>
      </c>
      <c r="J257" s="2">
        <v>3000</v>
      </c>
      <c r="K257" s="2">
        <v>2906</v>
      </c>
      <c r="L257" s="2">
        <v>3070</v>
      </c>
      <c r="M257" s="2">
        <v>3190</v>
      </c>
      <c r="N257" s="2">
        <v>3255</v>
      </c>
      <c r="O257" s="2">
        <v>3350</v>
      </c>
      <c r="P257" s="2">
        <v>3360</v>
      </c>
      <c r="Q257" s="2">
        <v>3190</v>
      </c>
      <c r="R257" s="2">
        <v>3115</v>
      </c>
      <c r="S257" s="2">
        <v>3390</v>
      </c>
      <c r="T257" s="2">
        <v>3465</v>
      </c>
      <c r="U257" s="2">
        <v>3405</v>
      </c>
      <c r="V257" s="2">
        <v>3450</v>
      </c>
      <c r="W257" s="2">
        <v>3570</v>
      </c>
      <c r="X257" s="2">
        <v>3495</v>
      </c>
      <c r="Y257" s="2">
        <v>3410</v>
      </c>
      <c r="Z257" s="2">
        <v>3540</v>
      </c>
      <c r="AA257" s="2">
        <v>3710</v>
      </c>
      <c r="AB257" s="2">
        <v>3570</v>
      </c>
      <c r="AC257" s="2">
        <v>3750</v>
      </c>
      <c r="AD257" s="2">
        <v>3865</v>
      </c>
      <c r="AE257" s="2">
        <v>3895</v>
      </c>
      <c r="AF257" s="2">
        <v>3835</v>
      </c>
      <c r="AG257" s="2">
        <v>4010</v>
      </c>
      <c r="AH257" s="2">
        <v>4255</v>
      </c>
      <c r="AI257" s="2">
        <v>4105</v>
      </c>
      <c r="AJ257" s="2">
        <v>4310</v>
      </c>
      <c r="AK257" s="2">
        <v>4330</v>
      </c>
      <c r="AL257" s="2">
        <v>4230</v>
      </c>
      <c r="AM257" s="2">
        <v>4175</v>
      </c>
      <c r="AN257" s="2">
        <v>3840</v>
      </c>
      <c r="AO257" s="2">
        <v>3930</v>
      </c>
      <c r="AP257" s="2">
        <v>4035</v>
      </c>
      <c r="AQ257" s="2">
        <v>3950</v>
      </c>
      <c r="AR257" s="2">
        <v>3875</v>
      </c>
      <c r="AS257" s="2">
        <v>4045</v>
      </c>
      <c r="AT257" s="2">
        <v>4165</v>
      </c>
      <c r="AU257" s="2">
        <v>4040</v>
      </c>
      <c r="AV257" s="2">
        <v>4180</v>
      </c>
      <c r="AW257" s="2">
        <v>4300</v>
      </c>
      <c r="AX257" s="2">
        <v>4285</v>
      </c>
      <c r="AY257" s="2">
        <v>4100</v>
      </c>
      <c r="AZ257" s="2">
        <v>4175</v>
      </c>
      <c r="BA257" s="2">
        <v>4185</v>
      </c>
      <c r="BB257" s="2">
        <v>4105</v>
      </c>
      <c r="BC257" s="2">
        <v>4300</v>
      </c>
      <c r="BD257" s="2">
        <v>4435</v>
      </c>
      <c r="BE257" s="2">
        <v>4330</v>
      </c>
      <c r="BF257" s="2">
        <v>4225</v>
      </c>
      <c r="BG257" s="2">
        <v>4230</v>
      </c>
      <c r="BH257" s="2">
        <v>3995</v>
      </c>
      <c r="BI257" s="2">
        <v>4230</v>
      </c>
      <c r="BJ257" s="2">
        <v>4225</v>
      </c>
      <c r="BK257" s="2">
        <v>3745</v>
      </c>
      <c r="BL257" s="2">
        <v>3265</v>
      </c>
      <c r="BM257" s="2">
        <v>3215</v>
      </c>
      <c r="BN257" s="2">
        <v>3325</v>
      </c>
      <c r="BO257" s="2">
        <v>3270</v>
      </c>
      <c r="BP257" s="2">
        <v>3120</v>
      </c>
      <c r="BQ257" s="2">
        <v>2950</v>
      </c>
      <c r="BR257" s="2">
        <v>2741</v>
      </c>
      <c r="BS257" s="2">
        <v>2767</v>
      </c>
      <c r="BT257" s="2">
        <v>2721</v>
      </c>
      <c r="BU257" s="2">
        <v>2710</v>
      </c>
      <c r="BV257" s="2">
        <v>2633</v>
      </c>
      <c r="BW257" s="2">
        <v>2613</v>
      </c>
      <c r="BX257" s="2">
        <v>2657</v>
      </c>
      <c r="BY257" s="2">
        <v>2728</v>
      </c>
      <c r="BZ257" s="2">
        <v>2746</v>
      </c>
      <c r="CA257" s="2">
        <v>2806</v>
      </c>
      <c r="CB257" s="2">
        <v>2860</v>
      </c>
      <c r="CC257" s="2">
        <v>2809</v>
      </c>
      <c r="CD257" s="2">
        <v>2639</v>
      </c>
      <c r="CE257" s="2">
        <v>2560</v>
      </c>
      <c r="CF257" s="2">
        <v>2556</v>
      </c>
      <c r="CG257" s="2">
        <v>2551</v>
      </c>
      <c r="CH257" s="2">
        <v>2553</v>
      </c>
      <c r="CI257" s="2">
        <v>2465</v>
      </c>
      <c r="CJ257" s="2">
        <v>2465</v>
      </c>
      <c r="CK257" s="2">
        <v>2455</v>
      </c>
      <c r="CL257" s="2">
        <v>2434</v>
      </c>
      <c r="CM257" s="2">
        <v>2433</v>
      </c>
      <c r="CN257" s="2">
        <v>2321</v>
      </c>
      <c r="CO257" s="2">
        <v>2306</v>
      </c>
      <c r="CP257" s="2">
        <v>2486</v>
      </c>
      <c r="CQ257" s="2">
        <v>2571</v>
      </c>
      <c r="CR257" s="2">
        <v>2528</v>
      </c>
      <c r="CS257" s="2">
        <v>2441</v>
      </c>
      <c r="CT257" s="2">
        <v>2321</v>
      </c>
      <c r="CU257" s="2">
        <v>2516</v>
      </c>
      <c r="CV257" s="2">
        <v>2584</v>
      </c>
      <c r="CW257" s="2">
        <v>2532</v>
      </c>
      <c r="CX257" s="2">
        <v>2550</v>
      </c>
      <c r="CY257" s="2">
        <v>2545</v>
      </c>
      <c r="CZ257" s="2">
        <v>2648</v>
      </c>
      <c r="DA257" s="2">
        <v>2698</v>
      </c>
      <c r="DB257" s="2">
        <v>2645</v>
      </c>
      <c r="DC257" s="2">
        <v>2491</v>
      </c>
      <c r="DD257" s="2">
        <v>2714</v>
      </c>
      <c r="DE257" s="2">
        <v>2625</v>
      </c>
      <c r="DF257" s="2">
        <v>2477</v>
      </c>
      <c r="DG257" s="2">
        <v>2708</v>
      </c>
      <c r="DH257" s="2">
        <v>2812</v>
      </c>
      <c r="DI257" s="2">
        <v>2820</v>
      </c>
      <c r="DJ257" s="2">
        <v>2803</v>
      </c>
      <c r="DK257" s="2">
        <v>2804</v>
      </c>
      <c r="DL257" s="2">
        <v>2726</v>
      </c>
      <c r="DM257" s="2">
        <v>2707</v>
      </c>
      <c r="DN257" s="2">
        <v>2781</v>
      </c>
      <c r="DO257" s="2">
        <v>2790</v>
      </c>
      <c r="DP257" s="2">
        <v>2800</v>
      </c>
      <c r="DQ257" s="2">
        <v>2763</v>
      </c>
      <c r="DR257" s="2">
        <v>2646</v>
      </c>
      <c r="DS257" s="2">
        <v>2635</v>
      </c>
      <c r="DT257" s="2">
        <v>2520</v>
      </c>
      <c r="DU257" s="2">
        <v>2252</v>
      </c>
      <c r="DV257" s="2">
        <v>2152</v>
      </c>
      <c r="DW257" s="2">
        <v>2178</v>
      </c>
      <c r="DX257" s="2">
        <v>2133</v>
      </c>
      <c r="DY257" s="2">
        <v>2083</v>
      </c>
      <c r="DZ257" s="2">
        <v>2071</v>
      </c>
      <c r="EA257" s="2">
        <v>2070</v>
      </c>
      <c r="EB257" s="2">
        <v>2100</v>
      </c>
      <c r="EC257" s="2">
        <v>2130</v>
      </c>
      <c r="ED257" s="2">
        <v>2105</v>
      </c>
      <c r="EE257" s="2">
        <v>2100</v>
      </c>
      <c r="EF257" s="2">
        <v>2205</v>
      </c>
      <c r="EG257" s="2">
        <v>2183</v>
      </c>
      <c r="EH257" s="2">
        <v>2096</v>
      </c>
      <c r="EI257" s="2">
        <v>2142</v>
      </c>
      <c r="EJ257" s="2">
        <v>2146</v>
      </c>
      <c r="EK257" s="2">
        <v>2153</v>
      </c>
      <c r="EL257" s="2">
        <v>2200</v>
      </c>
      <c r="EM257" s="2">
        <v>2271</v>
      </c>
      <c r="EN257" s="2">
        <v>2244</v>
      </c>
      <c r="EO257" s="2">
        <v>2150</v>
      </c>
      <c r="EP257" s="2">
        <v>2164</v>
      </c>
      <c r="EQ257" s="2">
        <v>2139</v>
      </c>
      <c r="ER257" s="2">
        <v>2136</v>
      </c>
      <c r="ES257" s="2">
        <v>2110</v>
      </c>
      <c r="ET257" s="2">
        <v>2080</v>
      </c>
      <c r="EU257" s="2">
        <v>2088</v>
      </c>
      <c r="EV257" s="2">
        <v>2089</v>
      </c>
      <c r="EW257" s="2">
        <v>2071</v>
      </c>
      <c r="EX257" s="2">
        <v>2089</v>
      </c>
      <c r="EY257" s="2">
        <v>2130</v>
      </c>
      <c r="EZ257" s="2">
        <v>2100</v>
      </c>
      <c r="FA257" s="2">
        <v>2022</v>
      </c>
      <c r="FB257" s="2">
        <v>2010</v>
      </c>
      <c r="FC257" s="2">
        <v>2026</v>
      </c>
      <c r="FD257" s="2">
        <v>2058</v>
      </c>
      <c r="FE257" s="2">
        <v>2055</v>
      </c>
      <c r="FF257" s="2">
        <v>2077</v>
      </c>
      <c r="FG257" s="2">
        <v>2070</v>
      </c>
      <c r="FH257" s="2">
        <v>2110</v>
      </c>
      <c r="FI257" s="2">
        <v>2121</v>
      </c>
      <c r="FJ257" s="2">
        <v>2086</v>
      </c>
      <c r="FK257" s="2">
        <v>2013</v>
      </c>
      <c r="FL257" s="2">
        <v>1993</v>
      </c>
      <c r="FM257" s="2">
        <v>1980</v>
      </c>
      <c r="FN257" s="2">
        <v>1985</v>
      </c>
      <c r="FO257" s="2">
        <v>1970</v>
      </c>
      <c r="FP257" s="2">
        <v>1978</v>
      </c>
      <c r="FQ257" s="2">
        <v>1983</v>
      </c>
      <c r="FR257" s="2">
        <v>1939</v>
      </c>
      <c r="FS257" s="2">
        <v>1915</v>
      </c>
      <c r="FT257" s="2">
        <v>1901</v>
      </c>
      <c r="FU257" s="2">
        <v>1911</v>
      </c>
      <c r="FV257" s="2">
        <v>1883</v>
      </c>
      <c r="FW257" s="2">
        <v>1895</v>
      </c>
      <c r="FX257" s="2">
        <v>1921</v>
      </c>
      <c r="FY257" s="2">
        <v>1937</v>
      </c>
      <c r="FZ257" s="2">
        <v>1965</v>
      </c>
      <c r="GA257" s="2">
        <v>1897</v>
      </c>
      <c r="GB257" s="2">
        <v>1919</v>
      </c>
      <c r="GC257" s="2">
        <v>1792</v>
      </c>
      <c r="GD257" s="2">
        <v>1773</v>
      </c>
      <c r="GE257" s="2">
        <v>1795</v>
      </c>
      <c r="GF257" s="2">
        <v>1725</v>
      </c>
      <c r="GG257" s="2">
        <v>1824</v>
      </c>
      <c r="GH257" s="2">
        <v>1771</v>
      </c>
      <c r="GI257" s="2">
        <v>1705</v>
      </c>
      <c r="GJ257" s="2">
        <v>1712</v>
      </c>
      <c r="GK257" s="2">
        <v>1707</v>
      </c>
      <c r="GL257" s="2">
        <v>1737</v>
      </c>
      <c r="GM257" s="2">
        <v>1712</v>
      </c>
      <c r="GN257" s="2">
        <v>1613</v>
      </c>
      <c r="GO257" s="2">
        <v>1618</v>
      </c>
      <c r="GP257" s="2">
        <v>1627</v>
      </c>
      <c r="GQ257" s="2">
        <v>1617</v>
      </c>
      <c r="GR257" s="2">
        <v>1592</v>
      </c>
      <c r="GS257" s="2">
        <v>1620</v>
      </c>
      <c r="GT257" s="2">
        <v>1597</v>
      </c>
      <c r="GU257" s="2">
        <v>1551</v>
      </c>
      <c r="GV257" s="2">
        <v>1590</v>
      </c>
      <c r="GW257" s="2">
        <v>1627</v>
      </c>
      <c r="GX257" s="2">
        <v>1632</v>
      </c>
      <c r="GY257" s="2">
        <v>1623</v>
      </c>
      <c r="GZ257" s="2">
        <v>1610</v>
      </c>
      <c r="HA257" s="2">
        <v>1575</v>
      </c>
      <c r="HB257" s="2">
        <v>1551</v>
      </c>
      <c r="HC257" s="2">
        <v>1548</v>
      </c>
      <c r="HD257" s="2">
        <v>1581</v>
      </c>
      <c r="HE257" s="2">
        <v>1601</v>
      </c>
      <c r="HF257" s="2">
        <v>1660</v>
      </c>
      <c r="HG257" s="2">
        <v>1668</v>
      </c>
      <c r="HH257" s="2">
        <v>1680</v>
      </c>
      <c r="HI257" s="2">
        <v>1700</v>
      </c>
      <c r="HJ257" s="2">
        <v>1672</v>
      </c>
      <c r="HK257" s="2">
        <v>1625</v>
      </c>
      <c r="HL257" s="2">
        <v>1625</v>
      </c>
      <c r="HM257" s="2">
        <v>1641</v>
      </c>
      <c r="HN257" s="2">
        <v>1638</v>
      </c>
      <c r="HO257" s="2">
        <v>1612</v>
      </c>
      <c r="HP257" s="2">
        <v>1570</v>
      </c>
      <c r="HQ257" s="2">
        <v>1550</v>
      </c>
      <c r="HR257" s="2">
        <v>1541</v>
      </c>
      <c r="HS257" s="2">
        <v>1526</v>
      </c>
      <c r="HT257" s="2">
        <v>1517</v>
      </c>
      <c r="HU257" s="2">
        <v>1520</v>
      </c>
      <c r="HV257" s="2">
        <v>1513</v>
      </c>
      <c r="HW257" s="2">
        <v>1502</v>
      </c>
      <c r="HX257" s="2">
        <v>1519</v>
      </c>
      <c r="HY257" s="2">
        <v>1511</v>
      </c>
      <c r="HZ257" s="2">
        <v>1493</v>
      </c>
      <c r="IA257" s="2">
        <v>1507</v>
      </c>
      <c r="IB257" s="2">
        <v>1524</v>
      </c>
      <c r="IC257" s="2">
        <v>1530</v>
      </c>
      <c r="ID257" s="2">
        <v>1516</v>
      </c>
      <c r="IE257" s="2">
        <v>1509</v>
      </c>
      <c r="IF257" s="2">
        <v>1499</v>
      </c>
      <c r="IG257" s="2">
        <v>1473</v>
      </c>
      <c r="IH257" s="2">
        <v>1462</v>
      </c>
      <c r="II257" s="2">
        <v>1450</v>
      </c>
      <c r="IJ257" s="2">
        <v>1455</v>
      </c>
      <c r="IK257" s="2">
        <v>1402</v>
      </c>
      <c r="IL257" s="2">
        <v>1481</v>
      </c>
      <c r="IM257" s="2">
        <v>1493</v>
      </c>
      <c r="IN257" s="2">
        <v>1491</v>
      </c>
      <c r="IO257" s="2">
        <v>1471</v>
      </c>
      <c r="IP257" s="2">
        <v>1461</v>
      </c>
      <c r="IQ257" s="2">
        <v>1471</v>
      </c>
      <c r="IR257" s="2">
        <v>1475</v>
      </c>
      <c r="IS257" s="2">
        <v>1464</v>
      </c>
      <c r="IT257" s="2">
        <v>1455</v>
      </c>
    </row>
    <row r="258" spans="1:254">
      <c r="A258" s="62" t="s">
        <v>471</v>
      </c>
      <c r="B258" s="1" t="inlineStr">
        <is>
          <t>カバー</t>
        </is>
      </c>
      <c r="C258" s="1">
        <v>1571</v>
      </c>
      <c r="E258" s="2">
        <v>1516</v>
      </c>
      <c r="F258" s="2">
        <v>1451</v>
      </c>
      <c r="G258" s="2">
        <v>1440</v>
      </c>
      <c r="H258" s="2">
        <v>1387</v>
      </c>
      <c r="I258" s="2">
        <v>1460</v>
      </c>
      <c r="J258" s="2">
        <v>1500</v>
      </c>
      <c r="K258" s="2">
        <v>1452</v>
      </c>
      <c r="L258" s="2">
        <v>1570</v>
      </c>
      <c r="M258" s="2">
        <v>1464</v>
      </c>
      <c r="N258" s="2">
        <v>1336</v>
      </c>
      <c r="O258" s="2">
        <v>1511</v>
      </c>
      <c r="P258" s="2">
        <v>1586</v>
      </c>
      <c r="Q258" s="2">
        <v>1627</v>
      </c>
      <c r="R258" s="2">
        <v>1619</v>
      </c>
      <c r="S258" s="2">
        <v>1656</v>
      </c>
      <c r="T258" s="2">
        <v>1650</v>
      </c>
      <c r="U258" s="2">
        <v>1645</v>
      </c>
      <c r="V258" s="2">
        <v>1591</v>
      </c>
      <c r="W258" s="2">
        <v>1583</v>
      </c>
      <c r="X258" s="2">
        <v>1533</v>
      </c>
      <c r="Y258" s="2">
        <v>1569</v>
      </c>
      <c r="Z258" s="2">
        <v>1581</v>
      </c>
      <c r="AA258" s="2">
        <v>1544</v>
      </c>
      <c r="AB258" s="2">
        <v>1446</v>
      </c>
      <c r="AC258" s="2">
        <v>1381</v>
      </c>
      <c r="AD258" s="2">
        <v>1315</v>
      </c>
      <c r="AE258" s="2">
        <v>1310</v>
      </c>
      <c r="AF258" s="2">
        <v>1215</v>
      </c>
      <c r="AG258" s="2">
        <v>1141</v>
      </c>
      <c r="AH258" s="2">
        <v>1164</v>
      </c>
      <c r="AI258" s="2">
        <v>1163</v>
      </c>
      <c r="AJ258" s="2">
        <v>1197</v>
      </c>
      <c r="AK258" s="2">
        <v>1259</v>
      </c>
      <c r="AL258" s="2">
        <v>1280</v>
      </c>
      <c r="AM258" s="2">
        <v>1424</v>
      </c>
      <c r="AN258" s="2">
        <v>1403</v>
      </c>
      <c r="AO258" s="2">
        <v>1381</v>
      </c>
      <c r="AP258" s="2">
        <v>1412</v>
      </c>
      <c r="AQ258" s="2">
        <v>1418</v>
      </c>
      <c r="AR258" s="2">
        <v>1422</v>
      </c>
      <c r="AS258" s="2">
        <v>1505</v>
      </c>
      <c r="AT258" s="2">
        <v>1579</v>
      </c>
      <c r="AU258" s="2">
        <v>1585</v>
      </c>
      <c r="AV258" s="2">
        <v>1618</v>
      </c>
      <c r="AW258" s="2">
        <v>1586</v>
      </c>
      <c r="AX258" s="2">
        <v>1586</v>
      </c>
      <c r="AY258" s="2">
        <v>1537</v>
      </c>
      <c r="AZ258" s="2">
        <v>1561</v>
      </c>
      <c r="BA258" s="2">
        <v>1576</v>
      </c>
      <c r="BB258" s="2">
        <v>1513</v>
      </c>
      <c r="BC258" s="2">
        <v>1527</v>
      </c>
      <c r="BD258" s="2">
        <v>1590</v>
      </c>
      <c r="BE258" s="2">
        <v>1654</v>
      </c>
      <c r="BF258" s="2">
        <v>1726</v>
      </c>
      <c r="BG258" s="2">
        <v>1631</v>
      </c>
      <c r="BH258" s="2">
        <v>1642</v>
      </c>
      <c r="BI258" s="2">
        <v>1587</v>
      </c>
      <c r="BJ258" s="2">
        <v>1498</v>
      </c>
      <c r="BK258" s="2">
        <v>1323</v>
      </c>
      <c r="BL258" s="2">
        <v>1402</v>
      </c>
      <c r="BM258" s="2">
        <v>1403</v>
      </c>
      <c r="BN258" s="2">
        <v>1374</v>
      </c>
      <c r="BO258" s="2">
        <v>1403</v>
      </c>
      <c r="BP258" s="2">
        <v>1408</v>
      </c>
      <c r="BQ258" s="2">
        <v>1371</v>
      </c>
      <c r="BR258" s="2">
        <v>1365</v>
      </c>
      <c r="BS258" s="2">
        <v>1350</v>
      </c>
      <c r="BT258" s="2">
        <v>1365</v>
      </c>
      <c r="BU258" s="2">
        <v>1350</v>
      </c>
      <c r="BV258" s="2">
        <v>1377</v>
      </c>
      <c r="BW258" s="2">
        <v>1390</v>
      </c>
      <c r="BX258" s="2">
        <v>1418</v>
      </c>
      <c r="BY258" s="2">
        <v>1440</v>
      </c>
      <c r="BZ258" s="2">
        <v>1442</v>
      </c>
      <c r="CA258" s="2">
        <v>1451</v>
      </c>
      <c r="CB258" s="2">
        <v>1441</v>
      </c>
      <c r="CC258" s="2">
        <v>1452</v>
      </c>
      <c r="CD258" s="2">
        <v>1427</v>
      </c>
      <c r="CE258" s="2">
        <v>1402</v>
      </c>
      <c r="CF258" s="2">
        <v>1409</v>
      </c>
      <c r="CG258" s="2">
        <v>1446</v>
      </c>
      <c r="CH258" s="2">
        <v>1431</v>
      </c>
      <c r="CI258" s="2">
        <v>1397</v>
      </c>
      <c r="CJ258" s="2">
        <v>1366</v>
      </c>
      <c r="CK258" s="2">
        <v>1355</v>
      </c>
      <c r="CL258" s="2">
        <v>1338</v>
      </c>
      <c r="CM258" s="2">
        <v>1353</v>
      </c>
      <c r="CN258" s="2">
        <v>1329</v>
      </c>
      <c r="CO258" s="2">
        <v>1311</v>
      </c>
      <c r="CP258" s="2">
        <v>1383</v>
      </c>
      <c r="CQ258" s="2">
        <v>1392</v>
      </c>
      <c r="CR258" s="2">
        <v>1422</v>
      </c>
      <c r="CS258" s="2">
        <v>1387</v>
      </c>
      <c r="CT258" s="2">
        <v>1398</v>
      </c>
      <c r="CU258" s="2">
        <v>1583</v>
      </c>
      <c r="CV258" s="2">
        <v>1611</v>
      </c>
      <c r="CW258" s="2">
        <v>1612</v>
      </c>
      <c r="CX258" s="2">
        <v>1580</v>
      </c>
      <c r="CY258" s="2">
        <v>1575</v>
      </c>
      <c r="CZ258" s="2">
        <v>1564</v>
      </c>
      <c r="DA258" s="2">
        <v>1636</v>
      </c>
      <c r="DB258" s="2">
        <v>1608</v>
      </c>
      <c r="DC258" s="2">
        <v>1557</v>
      </c>
      <c r="DD258" s="2">
        <v>1612</v>
      </c>
      <c r="DE258" s="2">
        <v>1522</v>
      </c>
      <c r="DF258" s="2">
        <v>1506</v>
      </c>
      <c r="DG258" s="2">
        <v>1591</v>
      </c>
      <c r="DH258" s="2">
        <v>1617</v>
      </c>
      <c r="DI258" s="2">
        <v>1710</v>
      </c>
      <c r="DJ258" s="2">
        <v>1609</v>
      </c>
      <c r="DK258" s="2">
        <v>1573</v>
      </c>
      <c r="DL258" s="2">
        <v>1578</v>
      </c>
      <c r="DM258" s="2">
        <v>1665</v>
      </c>
      <c r="DN258" s="2">
        <v>1716</v>
      </c>
      <c r="DO258" s="2">
        <v>1709</v>
      </c>
      <c r="DP258" s="2">
        <v>1738</v>
      </c>
      <c r="DQ258" s="2">
        <v>1682</v>
      </c>
      <c r="DR258" s="2">
        <v>1565</v>
      </c>
      <c r="DS258" s="2">
        <v>1536</v>
      </c>
      <c r="DT258" s="2">
        <v>1538</v>
      </c>
      <c r="DU258" s="2">
        <v>1529</v>
      </c>
      <c r="DV258" s="2">
        <v>1507</v>
      </c>
      <c r="DW258" s="2">
        <v>1514</v>
      </c>
      <c r="DX258" s="2">
        <v>1505</v>
      </c>
      <c r="DY258" s="2">
        <v>1556</v>
      </c>
      <c r="DZ258" s="2">
        <v>1578</v>
      </c>
      <c r="EA258" s="2">
        <v>1583</v>
      </c>
      <c r="EB258" s="2">
        <v>1596</v>
      </c>
      <c r="EC258" s="2">
        <v>1612</v>
      </c>
      <c r="ED258" s="2">
        <v>1643</v>
      </c>
      <c r="EE258" s="2">
        <v>1673</v>
      </c>
      <c r="EF258" s="2">
        <v>1713</v>
      </c>
      <c r="EG258" s="2">
        <v>1709</v>
      </c>
      <c r="EH258" s="2">
        <v>1709</v>
      </c>
      <c r="EI258" s="2">
        <v>1737</v>
      </c>
      <c r="EJ258" s="2">
        <v>1801</v>
      </c>
      <c r="EK258" s="2">
        <v>1778</v>
      </c>
      <c r="EL258" s="2">
        <v>1817</v>
      </c>
      <c r="EM258" s="2">
        <v>1793</v>
      </c>
      <c r="EN258" s="2">
        <v>1820</v>
      </c>
      <c r="EO258" s="2">
        <v>1724</v>
      </c>
      <c r="EP258" s="2">
        <v>1646</v>
      </c>
      <c r="EQ258" s="2">
        <v>1630</v>
      </c>
      <c r="ER258" s="2">
        <v>1653</v>
      </c>
      <c r="ES258" s="2">
        <v>1550</v>
      </c>
      <c r="ET258" s="2">
        <v>1498</v>
      </c>
      <c r="EU258" s="2">
        <v>1489</v>
      </c>
      <c r="EV258" s="2">
        <v>1488</v>
      </c>
      <c r="EW258" s="2">
        <v>1518</v>
      </c>
      <c r="EX258" s="2">
        <v>1512</v>
      </c>
      <c r="EY258" s="2">
        <v>1487</v>
      </c>
      <c r="EZ258" s="2">
        <v>1476</v>
      </c>
      <c r="FA258" s="2">
        <v>1505</v>
      </c>
      <c r="FB258" s="2">
        <v>1505</v>
      </c>
      <c r="FC258" s="2">
        <v>1506</v>
      </c>
      <c r="FD258" s="2">
        <v>1528</v>
      </c>
      <c r="FE258" s="2">
        <v>1528</v>
      </c>
      <c r="FF258" s="2">
        <v>1515</v>
      </c>
      <c r="FG258" s="2">
        <v>1502</v>
      </c>
      <c r="FH258" s="2">
        <v>1564</v>
      </c>
      <c r="FI258" s="2">
        <v>1530</v>
      </c>
      <c r="FJ258" s="2">
        <v>1522</v>
      </c>
      <c r="FK258" s="2">
        <v>1518</v>
      </c>
      <c r="FL258" s="2">
        <v>1500</v>
      </c>
      <c r="FM258" s="2">
        <v>1465</v>
      </c>
      <c r="FN258" s="2">
        <v>1580</v>
      </c>
      <c r="FO258" s="2">
        <v>1638</v>
      </c>
      <c r="FP258" s="2">
        <v>1667</v>
      </c>
      <c r="FQ258" s="2">
        <v>1650</v>
      </c>
      <c r="FR258" s="2">
        <v>1605</v>
      </c>
      <c r="FS258" s="2">
        <v>1591</v>
      </c>
      <c r="FT258" s="2">
        <v>1600</v>
      </c>
      <c r="FU258" s="2">
        <v>1556</v>
      </c>
      <c r="FV258" s="2">
        <v>1540</v>
      </c>
      <c r="FW258" s="2">
        <v>1564</v>
      </c>
      <c r="FX258" s="2">
        <v>1625</v>
      </c>
      <c r="FY258" s="2">
        <v>1667</v>
      </c>
      <c r="FZ258" s="2">
        <v>1680</v>
      </c>
      <c r="GA258" s="2">
        <v>1666</v>
      </c>
      <c r="GB258" s="2">
        <v>1865</v>
      </c>
      <c r="GC258" s="2">
        <v>1851</v>
      </c>
      <c r="GD258" s="2">
        <v>1770</v>
      </c>
      <c r="GE258" s="2">
        <v>1801</v>
      </c>
      <c r="GF258" s="2">
        <v>1795</v>
      </c>
      <c r="GG258" s="2">
        <v>1806</v>
      </c>
      <c r="GH258" s="2">
        <v>1803</v>
      </c>
      <c r="GI258" s="2">
        <v>1801</v>
      </c>
      <c r="GJ258" s="2">
        <v>1834</v>
      </c>
      <c r="GK258" s="2">
        <v>1850</v>
      </c>
      <c r="GL258" s="2">
        <v>1858</v>
      </c>
      <c r="GM258" s="2">
        <v>1866</v>
      </c>
      <c r="GN258" s="2">
        <v>1900</v>
      </c>
      <c r="GO258" s="2">
        <v>1914</v>
      </c>
      <c r="GP258" s="2">
        <v>1927</v>
      </c>
      <c r="GQ258" s="2">
        <v>1927</v>
      </c>
      <c r="GR258" s="2">
        <v>1890</v>
      </c>
      <c r="GS258" s="2">
        <v>1896</v>
      </c>
      <c r="GT258" s="2">
        <v>1891</v>
      </c>
      <c r="GU258" s="2">
        <v>1904</v>
      </c>
      <c r="GV258" s="2">
        <v>1924</v>
      </c>
      <c r="GW258" s="2">
        <v>1936</v>
      </c>
      <c r="GX258" s="2">
        <v>1823</v>
      </c>
      <c r="GY258" s="2">
        <v>1826</v>
      </c>
      <c r="GZ258" s="2">
        <v>1788</v>
      </c>
      <c r="HA258" s="2">
        <v>1758</v>
      </c>
      <c r="HB258" s="2">
        <v>1743</v>
      </c>
      <c r="HC258" s="2">
        <v>1795</v>
      </c>
      <c r="HD258" s="2">
        <v>1825</v>
      </c>
      <c r="HE258" s="2">
        <v>1876</v>
      </c>
      <c r="HF258" s="2">
        <v>1870</v>
      </c>
      <c r="HG258" s="2">
        <v>1870</v>
      </c>
      <c r="HH258" s="2">
        <v>1863</v>
      </c>
      <c r="HI258" s="2">
        <v>1931</v>
      </c>
      <c r="HJ258" s="2">
        <v>1922</v>
      </c>
      <c r="HK258" s="2">
        <v>1945</v>
      </c>
      <c r="HL258" s="2">
        <v>1966</v>
      </c>
      <c r="HM258" s="2">
        <v>1982</v>
      </c>
      <c r="HN258" s="2">
        <v>1963</v>
      </c>
      <c r="HO258" s="2">
        <v>1985</v>
      </c>
      <c r="HP258" s="2">
        <v>1911</v>
      </c>
      <c r="HQ258" s="2">
        <v>1951</v>
      </c>
      <c r="HR258" s="2">
        <v>1991</v>
      </c>
      <c r="HS258" s="2">
        <v>1972</v>
      </c>
      <c r="HT258" s="2">
        <v>1950</v>
      </c>
      <c r="HU258" s="2">
        <v>1970</v>
      </c>
      <c r="HV258" s="2">
        <v>1991</v>
      </c>
      <c r="HW258" s="2">
        <v>2088</v>
      </c>
      <c r="HX258" s="2">
        <v>2118</v>
      </c>
      <c r="HY258" s="2">
        <v>2150</v>
      </c>
      <c r="HZ258" s="2">
        <v>2213</v>
      </c>
      <c r="IA258" s="2">
        <v>2258</v>
      </c>
      <c r="IB258" s="2">
        <v>2195</v>
      </c>
      <c r="IC258" s="2">
        <v>2203</v>
      </c>
      <c r="ID258" s="2">
        <v>2220</v>
      </c>
      <c r="IE258" s="2">
        <v>2223</v>
      </c>
      <c r="IF258" s="2">
        <v>2287</v>
      </c>
      <c r="IG258" s="2">
        <v>2237</v>
      </c>
      <c r="IH258" s="2">
        <v>2226</v>
      </c>
      <c r="II258" s="2">
        <v>2175</v>
      </c>
      <c r="IJ258" s="2">
        <v>2103</v>
      </c>
      <c r="IK258" s="2">
        <v>2185</v>
      </c>
      <c r="IL258" s="2">
        <v>2184</v>
      </c>
      <c r="IM258" s="2">
        <v>2186</v>
      </c>
      <c r="IN258" s="2">
        <v>2183</v>
      </c>
      <c r="IO258" s="2">
        <v>2173</v>
      </c>
      <c r="IP258" s="2">
        <v>2120</v>
      </c>
      <c r="IQ258" s="2">
        <v>2112</v>
      </c>
      <c r="IR258" s="2">
        <v>2125</v>
      </c>
      <c r="IS258" s="2">
        <v>2102</v>
      </c>
      <c r="IT258" s="2">
        <v>2093</v>
      </c>
    </row>
    <row r="259" spans="1:254">
      <c r="A259" s="62" t="s">
        <v>472</v>
      </c>
      <c r="B259" s="1" t="inlineStr">
        <is>
          <t>商船三井</t>
        </is>
      </c>
      <c r="C259" s="1">
        <v>6029</v>
      </c>
      <c r="E259" s="2">
        <v>5900</v>
      </c>
      <c r="F259" s="2">
        <v>5922</v>
      </c>
      <c r="G259" s="2">
        <v>5803</v>
      </c>
      <c r="H259" s="2">
        <v>5658</v>
      </c>
      <c r="I259" s="2">
        <v>5801</v>
      </c>
      <c r="J259" s="2">
        <v>5848</v>
      </c>
      <c r="K259" s="2">
        <v>5880</v>
      </c>
      <c r="L259" s="2">
        <v>5782</v>
      </c>
      <c r="M259" s="2">
        <v>5860</v>
      </c>
      <c r="N259" s="2">
        <v>5750</v>
      </c>
      <c r="O259" s="2">
        <v>5743</v>
      </c>
      <c r="P259" s="2">
        <v>5690</v>
      </c>
      <c r="Q259" s="2">
        <v>5611</v>
      </c>
      <c r="R259" s="2">
        <v>5534</v>
      </c>
      <c r="S259" s="2">
        <v>5495</v>
      </c>
      <c r="T259" s="2">
        <v>5522</v>
      </c>
      <c r="U259" s="2">
        <v>5370</v>
      </c>
      <c r="V259" s="2">
        <v>5330</v>
      </c>
      <c r="W259" s="2">
        <v>5318</v>
      </c>
      <c r="X259" s="2">
        <v>5425</v>
      </c>
      <c r="Y259" s="2">
        <v>5328</v>
      </c>
      <c r="Z259" s="2">
        <v>5171</v>
      </c>
      <c r="AA259" s="2">
        <v>5195</v>
      </c>
      <c r="AB259" s="2">
        <v>5170</v>
      </c>
      <c r="AC259" s="2">
        <v>5045</v>
      </c>
      <c r="AD259" s="2">
        <v>5010</v>
      </c>
      <c r="AE259" s="2">
        <v>5212</v>
      </c>
      <c r="AF259" s="2">
        <v>5218</v>
      </c>
      <c r="AG259" s="2">
        <v>5195</v>
      </c>
      <c r="AH259" s="2">
        <v>5210</v>
      </c>
      <c r="AI259" s="2">
        <v>5350</v>
      </c>
      <c r="AJ259" s="2">
        <v>5254</v>
      </c>
      <c r="AK259" s="2">
        <v>5231</v>
      </c>
      <c r="AL259" s="2">
        <v>5233</v>
      </c>
      <c r="AM259" s="2">
        <v>5330</v>
      </c>
      <c r="AN259" s="2">
        <v>5372</v>
      </c>
      <c r="AO259" s="2">
        <v>5547</v>
      </c>
      <c r="AP259" s="2">
        <v>5570</v>
      </c>
      <c r="AQ259" s="2">
        <v>5681</v>
      </c>
      <c r="AR259" s="2">
        <v>5630</v>
      </c>
      <c r="AS259" s="2">
        <v>5613</v>
      </c>
      <c r="AT259" s="2">
        <v>5856</v>
      </c>
      <c r="AU259" s="2">
        <v>5677</v>
      </c>
      <c r="AV259" s="2">
        <v>5650</v>
      </c>
      <c r="AW259" s="2">
        <v>5431</v>
      </c>
      <c r="AX259" s="2">
        <v>5382</v>
      </c>
      <c r="AY259" s="2">
        <v>5361</v>
      </c>
      <c r="AZ259" s="2">
        <v>5335</v>
      </c>
      <c r="BA259" s="2">
        <v>5371</v>
      </c>
      <c r="BB259" s="2">
        <v>5397</v>
      </c>
      <c r="BC259" s="2">
        <v>5430</v>
      </c>
      <c r="BD259" s="2">
        <v>5454</v>
      </c>
      <c r="BE259" s="2">
        <v>5507</v>
      </c>
      <c r="BF259" s="2">
        <v>5589</v>
      </c>
      <c r="BG259" s="2">
        <v>5703</v>
      </c>
      <c r="BH259" s="2">
        <v>5680</v>
      </c>
      <c r="BI259" s="2">
        <v>5813</v>
      </c>
      <c r="BJ259" s="2">
        <v>5823</v>
      </c>
      <c r="BK259" s="2">
        <v>5809</v>
      </c>
      <c r="BL259" s="2">
        <v>5794</v>
      </c>
      <c r="BM259" s="2">
        <v>5762</v>
      </c>
      <c r="BN259" s="2">
        <v>5751</v>
      </c>
      <c r="BO259" s="2">
        <v>5676</v>
      </c>
      <c r="BP259" s="2">
        <v>5676</v>
      </c>
      <c r="BQ259" s="2">
        <v>5723</v>
      </c>
      <c r="BR259" s="2">
        <v>5789</v>
      </c>
      <c r="BS259" s="2">
        <v>5765</v>
      </c>
      <c r="BT259" s="2">
        <v>5775</v>
      </c>
      <c r="BU259" s="2">
        <v>5761</v>
      </c>
      <c r="BV259" s="2">
        <v>6064</v>
      </c>
      <c r="BW259" s="2">
        <v>5921</v>
      </c>
      <c r="BX259" s="2">
        <v>6051</v>
      </c>
      <c r="BY259" s="2">
        <v>6018</v>
      </c>
      <c r="BZ259" s="2">
        <v>6090</v>
      </c>
      <c r="CA259" s="2">
        <v>6305</v>
      </c>
      <c r="CB259" s="2">
        <v>6267</v>
      </c>
      <c r="CC259" s="2">
        <v>6231</v>
      </c>
      <c r="CD259" s="2">
        <v>6248</v>
      </c>
      <c r="CE259" s="2">
        <v>6382</v>
      </c>
      <c r="CF259" s="2">
        <v>6423</v>
      </c>
      <c r="CG259" s="2">
        <v>6580</v>
      </c>
      <c r="CH259" s="2">
        <v>6556</v>
      </c>
      <c r="CI259" s="2">
        <v>6792</v>
      </c>
      <c r="CJ259" s="2">
        <v>6762</v>
      </c>
      <c r="CK259" s="2">
        <v>6667</v>
      </c>
      <c r="CL259" s="2">
        <v>6481</v>
      </c>
      <c r="CM259" s="2">
        <v>6200</v>
      </c>
      <c r="CN259" s="2">
        <v>6496</v>
      </c>
      <c r="CO259" s="2">
        <v>6655</v>
      </c>
      <c r="CP259" s="2">
        <v>6778</v>
      </c>
      <c r="CQ259" s="2">
        <v>6681</v>
      </c>
      <c r="CR259" s="2">
        <v>6338</v>
      </c>
      <c r="CS259" s="2">
        <v>6314</v>
      </c>
      <c r="CT259" s="2">
        <v>6346</v>
      </c>
      <c r="CU259" s="2">
        <v>6964</v>
      </c>
      <c r="CV259" s="2">
        <v>6445</v>
      </c>
      <c r="CW259" s="2">
        <v>6041</v>
      </c>
      <c r="CX259" s="2">
        <v>6008</v>
      </c>
      <c r="CY259" s="2">
        <v>6104</v>
      </c>
      <c r="CZ259" s="2">
        <v>6072</v>
      </c>
      <c r="DA259" s="2">
        <v>6025</v>
      </c>
      <c r="DB259" s="2">
        <v>5854</v>
      </c>
      <c r="DC259" s="2">
        <v>5814</v>
      </c>
      <c r="DD259" s="2">
        <v>5793</v>
      </c>
      <c r="DE259" s="2">
        <v>5928</v>
      </c>
      <c r="DF259" s="2">
        <v>5771</v>
      </c>
      <c r="DG259" s="2">
        <v>5963</v>
      </c>
      <c r="DH259" s="2">
        <v>5782</v>
      </c>
      <c r="DI259" s="2">
        <v>5645</v>
      </c>
      <c r="DJ259" s="2">
        <v>5500</v>
      </c>
      <c r="DK259" s="2">
        <v>5408</v>
      </c>
      <c r="DL259" s="2">
        <v>5432</v>
      </c>
      <c r="DM259" s="2">
        <v>5350</v>
      </c>
      <c r="DN259" s="2">
        <v>5275</v>
      </c>
      <c r="DO259" s="2">
        <v>5130</v>
      </c>
      <c r="DP259" s="2">
        <v>5127</v>
      </c>
      <c r="DQ259" s="2">
        <v>5133</v>
      </c>
      <c r="DR259" s="2">
        <v>5135</v>
      </c>
      <c r="DS259" s="2">
        <v>5080</v>
      </c>
      <c r="DT259" s="2">
        <v>4995</v>
      </c>
      <c r="DU259" s="2">
        <v>5010</v>
      </c>
      <c r="DV259" s="2">
        <v>4961</v>
      </c>
      <c r="DW259" s="2">
        <v>4980</v>
      </c>
      <c r="DX259" s="2">
        <v>5010</v>
      </c>
      <c r="DY259" s="2">
        <v>4939</v>
      </c>
      <c r="DZ259" s="2">
        <v>4900</v>
      </c>
      <c r="EA259" s="2">
        <v>4781</v>
      </c>
      <c r="EB259" s="2">
        <v>4758</v>
      </c>
      <c r="EC259" s="2">
        <v>4717</v>
      </c>
      <c r="ED259" s="2">
        <v>4676</v>
      </c>
      <c r="EE259" s="2">
        <v>4650</v>
      </c>
      <c r="EF259" s="2">
        <v>4699</v>
      </c>
      <c r="EG259" s="2">
        <v>4750</v>
      </c>
      <c r="EH259" s="2">
        <v>4730</v>
      </c>
      <c r="EI259" s="2">
        <v>4739</v>
      </c>
      <c r="EJ259" s="2">
        <v>4686</v>
      </c>
      <c r="EK259" s="2">
        <v>4718</v>
      </c>
      <c r="EL259" s="2">
        <v>4882</v>
      </c>
      <c r="EM259" s="2">
        <v>4881</v>
      </c>
      <c r="EN259" s="2">
        <v>4874</v>
      </c>
      <c r="EO259" s="2">
        <v>4827</v>
      </c>
      <c r="EP259" s="2">
        <v>4834</v>
      </c>
      <c r="EQ259" s="2">
        <v>4755</v>
      </c>
      <c r="ER259" s="2">
        <v>4754</v>
      </c>
      <c r="ES259" s="2">
        <v>4706</v>
      </c>
      <c r="ET259" s="2">
        <v>4692</v>
      </c>
      <c r="EU259" s="2">
        <v>4619</v>
      </c>
      <c r="EV259" s="2">
        <v>4584</v>
      </c>
      <c r="EW259" s="2">
        <v>4562</v>
      </c>
      <c r="EX259" s="2">
        <v>4537</v>
      </c>
      <c r="EY259" s="2">
        <v>4498</v>
      </c>
      <c r="EZ259" s="2">
        <v>4475</v>
      </c>
      <c r="FA259" s="2">
        <v>4501</v>
      </c>
      <c r="FB259" s="2">
        <v>4483</v>
      </c>
      <c r="FC259" s="2">
        <v>4493</v>
      </c>
      <c r="FD259" s="2">
        <v>4480</v>
      </c>
      <c r="FE259" s="2">
        <v>4545</v>
      </c>
      <c r="FF259" s="2">
        <v>4538</v>
      </c>
      <c r="FG259" s="2">
        <v>4480</v>
      </c>
      <c r="FH259" s="2">
        <v>4440</v>
      </c>
      <c r="FI259" s="2">
        <v>4424</v>
      </c>
      <c r="FJ259" s="2">
        <v>4388</v>
      </c>
      <c r="FK259" s="2">
        <v>4390</v>
      </c>
      <c r="FL259" s="2">
        <v>4367</v>
      </c>
      <c r="FM259" s="2">
        <v>4372</v>
      </c>
      <c r="FN259" s="2">
        <v>4405</v>
      </c>
      <c r="FO259" s="2">
        <v>4394</v>
      </c>
      <c r="FP259" s="2">
        <v>4392</v>
      </c>
      <c r="FQ259" s="2">
        <v>4388</v>
      </c>
      <c r="FR259" s="2">
        <v>4377</v>
      </c>
      <c r="FS259" s="2">
        <v>4388</v>
      </c>
      <c r="FT259" s="2">
        <v>4390</v>
      </c>
      <c r="FU259" s="2">
        <v>4366</v>
      </c>
      <c r="FV259" s="2">
        <v>4356</v>
      </c>
      <c r="FW259" s="2">
        <v>4335</v>
      </c>
      <c r="FX259" s="2">
        <v>4410</v>
      </c>
      <c r="FY259" s="2">
        <v>4431</v>
      </c>
      <c r="FZ259" s="2">
        <v>4427</v>
      </c>
      <c r="GA259" s="2">
        <v>4367</v>
      </c>
      <c r="GB259" s="2">
        <v>4367</v>
      </c>
      <c r="GC259" s="2">
        <v>4432</v>
      </c>
      <c r="GD259" s="2">
        <v>4422</v>
      </c>
      <c r="GE259" s="2">
        <v>4353</v>
      </c>
      <c r="GF259" s="2">
        <v>4322</v>
      </c>
      <c r="GG259" s="2">
        <v>4344</v>
      </c>
      <c r="GH259" s="2">
        <v>4548</v>
      </c>
      <c r="GI259" s="2">
        <v>4495</v>
      </c>
      <c r="GJ259" s="2">
        <v>4487</v>
      </c>
      <c r="GK259" s="2">
        <v>4540</v>
      </c>
      <c r="GL259" s="2">
        <v>4511</v>
      </c>
      <c r="GM259" s="2">
        <v>4468</v>
      </c>
      <c r="GN259" s="2">
        <v>4412</v>
      </c>
      <c r="GO259" s="2">
        <v>4411</v>
      </c>
      <c r="GP259" s="2">
        <v>4380</v>
      </c>
      <c r="GQ259" s="2">
        <v>4379</v>
      </c>
      <c r="GR259" s="2">
        <v>4320</v>
      </c>
      <c r="GS259" s="2">
        <v>4355</v>
      </c>
      <c r="GT259" s="2">
        <v>4368</v>
      </c>
      <c r="GU259" s="2">
        <v>4293</v>
      </c>
      <c r="GV259" s="2">
        <v>4307</v>
      </c>
      <c r="GW259" s="2">
        <v>4345</v>
      </c>
      <c r="GX259" s="2">
        <v>4435</v>
      </c>
      <c r="GY259" s="2">
        <v>4434</v>
      </c>
      <c r="GZ259" s="2">
        <v>4422</v>
      </c>
      <c r="HA259" s="2">
        <v>4377</v>
      </c>
      <c r="HB259" s="2">
        <v>4392</v>
      </c>
      <c r="HC259" s="2">
        <v>4401</v>
      </c>
      <c r="HD259" s="2">
        <v>4450</v>
      </c>
      <c r="HE259" s="2">
        <v>4547</v>
      </c>
      <c r="HF259" s="2">
        <v>4668</v>
      </c>
      <c r="HG259" s="2">
        <v>4685</v>
      </c>
      <c r="HH259" s="2">
        <v>4680</v>
      </c>
      <c r="HI259" s="2">
        <v>4650</v>
      </c>
      <c r="HJ259" s="2">
        <v>4751</v>
      </c>
      <c r="HK259" s="2">
        <v>4792</v>
      </c>
      <c r="HL259" s="2">
        <v>4798</v>
      </c>
      <c r="HM259" s="2">
        <v>4841</v>
      </c>
      <c r="HN259" s="2">
        <v>4826</v>
      </c>
      <c r="HO259" s="2">
        <v>4820</v>
      </c>
      <c r="HP259" s="2">
        <v>4792</v>
      </c>
      <c r="HQ259" s="2">
        <v>4798</v>
      </c>
      <c r="HR259" s="2">
        <v>4815</v>
      </c>
      <c r="HS259" s="2">
        <v>4765</v>
      </c>
      <c r="HT259" s="2">
        <v>4702</v>
      </c>
      <c r="HU259" s="2">
        <v>4723</v>
      </c>
      <c r="HV259" s="2">
        <v>4737</v>
      </c>
      <c r="HW259" s="2">
        <v>4720</v>
      </c>
      <c r="HX259" s="2">
        <v>4747</v>
      </c>
      <c r="HY259" s="2">
        <v>4783</v>
      </c>
      <c r="HZ259" s="2">
        <v>4794</v>
      </c>
      <c r="IA259" s="2">
        <v>4794</v>
      </c>
      <c r="IB259" s="2">
        <v>4831</v>
      </c>
      <c r="IC259" s="2">
        <v>4838</v>
      </c>
      <c r="ID259" s="2">
        <v>4847</v>
      </c>
      <c r="IE259" s="2">
        <v>4888</v>
      </c>
      <c r="IF259" s="2">
        <v>4881</v>
      </c>
      <c r="IG259" s="2">
        <v>4888</v>
      </c>
      <c r="IH259" s="2">
        <v>4876</v>
      </c>
      <c r="II259" s="2">
        <v>4855</v>
      </c>
      <c r="IJ259" s="2">
        <v>4878</v>
      </c>
      <c r="IK259" s="2">
        <v>4867</v>
      </c>
      <c r="IL259" s="2">
        <v>4812</v>
      </c>
      <c r="IM259" s="2">
        <v>4797</v>
      </c>
      <c r="IN259" s="2">
        <v>4820</v>
      </c>
      <c r="IO259" s="2">
        <v>4800</v>
      </c>
      <c r="IP259" s="2">
        <v>4827</v>
      </c>
      <c r="IQ259" s="2">
        <v>4886</v>
      </c>
      <c r="IR259" s="2">
        <v>5068</v>
      </c>
      <c r="IS259" s="2">
        <v>5030</v>
      </c>
      <c r="IT259" s="2">
        <v>5011</v>
      </c>
    </row>
    <row r="260" spans="1:254">
      <c r="A260" s="62" t="s">
        <v>473</v>
      </c>
      <c r="B260" s="1" t="inlineStr">
        <is>
          <t>千代田化工建</t>
        </is>
      </c>
      <c r="C260" s="1">
        <v>674</v>
      </c>
      <c r="E260" s="2">
        <v>690</v>
      </c>
      <c r="F260" s="2">
        <v>679</v>
      </c>
      <c r="G260" s="2">
        <v>642</v>
      </c>
      <c r="H260" s="2">
        <v>626</v>
      </c>
      <c r="I260" s="2">
        <v>632</v>
      </c>
      <c r="J260" s="2">
        <v>620</v>
      </c>
      <c r="K260" s="2">
        <v>622</v>
      </c>
      <c r="L260" s="2">
        <v>693</v>
      </c>
      <c r="M260" s="2">
        <v>701</v>
      </c>
      <c r="N260" s="2">
        <v>690</v>
      </c>
      <c r="O260" s="2">
        <v>685</v>
      </c>
      <c r="P260" s="2">
        <v>687</v>
      </c>
      <c r="Q260" s="2">
        <v>641</v>
      </c>
      <c r="R260" s="2">
        <v>624</v>
      </c>
      <c r="S260" s="2">
        <v>665</v>
      </c>
      <c r="T260" s="2">
        <v>680</v>
      </c>
      <c r="U260" s="2">
        <v>652</v>
      </c>
      <c r="V260" s="2">
        <v>654</v>
      </c>
      <c r="W260" s="2">
        <v>681</v>
      </c>
      <c r="X260" s="2">
        <v>685</v>
      </c>
      <c r="Y260" s="2">
        <v>701</v>
      </c>
      <c r="Z260" s="2">
        <v>725</v>
      </c>
      <c r="AA260" s="2">
        <v>714</v>
      </c>
      <c r="AB260" s="2">
        <v>665</v>
      </c>
      <c r="AC260" s="2">
        <v>652</v>
      </c>
      <c r="AD260" s="2">
        <v>636</v>
      </c>
      <c r="AE260" s="2">
        <v>667</v>
      </c>
      <c r="AF260" s="2">
        <v>659</v>
      </c>
      <c r="AG260" s="2">
        <v>666</v>
      </c>
      <c r="AH260" s="2">
        <v>687</v>
      </c>
      <c r="AI260" s="2">
        <v>695</v>
      </c>
      <c r="AJ260" s="2">
        <v>704</v>
      </c>
      <c r="AK260" s="2">
        <v>715</v>
      </c>
      <c r="AL260" s="2">
        <v>744</v>
      </c>
      <c r="AM260" s="2">
        <v>769</v>
      </c>
      <c r="AN260" s="2">
        <v>773</v>
      </c>
      <c r="AO260" s="2">
        <v>736</v>
      </c>
      <c r="AP260" s="2">
        <v>753</v>
      </c>
      <c r="AQ260" s="2">
        <v>702</v>
      </c>
      <c r="AR260" s="2">
        <v>644</v>
      </c>
      <c r="AS260" s="2">
        <v>667</v>
      </c>
      <c r="AT260" s="2">
        <v>688</v>
      </c>
      <c r="AU260" s="2">
        <v>687</v>
      </c>
      <c r="AV260" s="2">
        <v>712</v>
      </c>
      <c r="AW260" s="2">
        <v>687</v>
      </c>
      <c r="AX260" s="2">
        <v>695</v>
      </c>
      <c r="AY260" s="2">
        <v>685</v>
      </c>
      <c r="AZ260" s="2">
        <v>725</v>
      </c>
      <c r="BA260" s="2">
        <v>725</v>
      </c>
      <c r="BB260" s="2">
        <v>725</v>
      </c>
      <c r="BC260" s="2">
        <v>771</v>
      </c>
      <c r="BD260" s="2">
        <v>822</v>
      </c>
      <c r="BE260" s="2">
        <v>796</v>
      </c>
      <c r="BF260" s="2">
        <v>685</v>
      </c>
      <c r="BG260" s="2">
        <v>703</v>
      </c>
      <c r="BH260" s="2">
        <v>704</v>
      </c>
      <c r="BI260" s="2">
        <v>759</v>
      </c>
      <c r="BJ260" s="2">
        <v>751</v>
      </c>
      <c r="BK260" s="2">
        <v>790</v>
      </c>
      <c r="BL260" s="2">
        <v>803</v>
      </c>
      <c r="BM260" s="2">
        <v>791</v>
      </c>
      <c r="BN260" s="2">
        <v>746</v>
      </c>
      <c r="BO260" s="2">
        <v>843</v>
      </c>
      <c r="BP260" s="2">
        <v>982</v>
      </c>
      <c r="BQ260" s="2">
        <v>1020</v>
      </c>
      <c r="BR260" s="2">
        <v>994</v>
      </c>
      <c r="BS260" s="2">
        <v>1008</v>
      </c>
      <c r="BT260" s="2">
        <v>1027</v>
      </c>
      <c r="BU260" s="2">
        <v>977</v>
      </c>
      <c r="BV260" s="2">
        <v>1018</v>
      </c>
      <c r="BW260" s="2">
        <v>1028</v>
      </c>
      <c r="BX260" s="2">
        <v>1037</v>
      </c>
      <c r="BY260" s="2">
        <v>1061</v>
      </c>
      <c r="BZ260" s="2">
        <v>1109</v>
      </c>
      <c r="CA260" s="2">
        <v>1131</v>
      </c>
      <c r="CB260" s="2">
        <v>1113</v>
      </c>
      <c r="CC260" s="2">
        <v>1100</v>
      </c>
      <c r="CD260" s="2">
        <v>1117</v>
      </c>
      <c r="CE260" s="2">
        <v>1108</v>
      </c>
      <c r="CF260" s="2">
        <v>1131</v>
      </c>
      <c r="CG260" s="2">
        <v>1117</v>
      </c>
      <c r="CH260" s="2">
        <v>1055</v>
      </c>
      <c r="CI260" s="2">
        <v>946</v>
      </c>
      <c r="CJ260" s="2">
        <v>967</v>
      </c>
      <c r="CK260" s="2">
        <v>961</v>
      </c>
      <c r="CL260" s="2">
        <v>952</v>
      </c>
      <c r="CM260" s="2">
        <v>904</v>
      </c>
      <c r="CN260" s="2">
        <v>861</v>
      </c>
      <c r="CO260" s="2">
        <v>816</v>
      </c>
      <c r="CP260" s="2">
        <v>884</v>
      </c>
      <c r="CQ260" s="2">
        <v>920</v>
      </c>
      <c r="CR260" s="2">
        <v>1038</v>
      </c>
      <c r="CS260" s="2">
        <v>1004</v>
      </c>
      <c r="CT260" s="2">
        <v>996</v>
      </c>
      <c r="CU260" s="2">
        <v>1125</v>
      </c>
      <c r="CV260" s="2">
        <v>1110</v>
      </c>
      <c r="CW260" s="2">
        <v>1044</v>
      </c>
      <c r="CX260" s="2">
        <v>1028</v>
      </c>
      <c r="CY260" s="2">
        <v>1021</v>
      </c>
      <c r="CZ260" s="2">
        <v>1040</v>
      </c>
      <c r="DA260" s="2">
        <v>1073</v>
      </c>
      <c r="DB260" s="2">
        <v>1034</v>
      </c>
      <c r="DC260" s="2">
        <v>970</v>
      </c>
      <c r="DD260" s="2">
        <v>1081</v>
      </c>
      <c r="DE260" s="2">
        <v>1109</v>
      </c>
      <c r="DF260" s="2">
        <v>1065</v>
      </c>
      <c r="DG260" s="2">
        <v>1243</v>
      </c>
      <c r="DH260" s="2">
        <v>1281</v>
      </c>
      <c r="DI260" s="2">
        <v>1267</v>
      </c>
      <c r="DJ260" s="2">
        <v>1282</v>
      </c>
      <c r="DK260" s="2">
        <v>1235</v>
      </c>
      <c r="DL260" s="2">
        <v>1255</v>
      </c>
      <c r="DM260" s="2">
        <v>1339</v>
      </c>
      <c r="DN260" s="2">
        <v>1385</v>
      </c>
      <c r="DO260" s="2">
        <v>1403</v>
      </c>
      <c r="DP260" s="2">
        <v>1441</v>
      </c>
      <c r="DQ260" s="2">
        <v>1540</v>
      </c>
      <c r="DR260" s="2">
        <v>1597</v>
      </c>
      <c r="DS260" s="2">
        <v>1651</v>
      </c>
      <c r="DT260" s="2">
        <v>1544</v>
      </c>
      <c r="DU260" s="2">
        <v>1394</v>
      </c>
      <c r="DV260" s="2">
        <v>1250</v>
      </c>
      <c r="DW260" s="2">
        <v>1240</v>
      </c>
      <c r="DX260" s="2">
        <v>1285</v>
      </c>
      <c r="DY260" s="2">
        <v>1233</v>
      </c>
      <c r="DZ260" s="2">
        <v>1211</v>
      </c>
      <c r="EA260" s="2">
        <v>1212</v>
      </c>
      <c r="EB260" s="2">
        <v>1122</v>
      </c>
      <c r="EC260" s="2">
        <v>841</v>
      </c>
      <c r="ED260" s="2">
        <v>855</v>
      </c>
      <c r="EE260" s="2">
        <v>868</v>
      </c>
      <c r="EF260" s="2">
        <v>858</v>
      </c>
      <c r="EG260" s="2">
        <v>856</v>
      </c>
      <c r="EH260" s="2">
        <v>846</v>
      </c>
      <c r="EI260" s="2">
        <v>870</v>
      </c>
      <c r="EJ260" s="2">
        <v>874</v>
      </c>
      <c r="EK260" s="2">
        <v>839</v>
      </c>
      <c r="EL260" s="2">
        <v>861</v>
      </c>
      <c r="EM260" s="2">
        <v>840</v>
      </c>
      <c r="EN260" s="2">
        <v>835</v>
      </c>
      <c r="EO260" s="2">
        <v>833</v>
      </c>
      <c r="EP260" s="2">
        <v>880</v>
      </c>
      <c r="EQ260" s="2">
        <v>888</v>
      </c>
      <c r="ER260" s="2">
        <v>858</v>
      </c>
      <c r="ES260" s="2">
        <v>775</v>
      </c>
      <c r="ET260" s="2">
        <v>731</v>
      </c>
      <c r="EU260" s="2">
        <v>738</v>
      </c>
      <c r="EV260" s="2">
        <v>728</v>
      </c>
      <c r="EW260" s="2">
        <v>740</v>
      </c>
      <c r="EX260" s="2">
        <v>733</v>
      </c>
      <c r="EY260" s="2">
        <v>694</v>
      </c>
      <c r="EZ260" s="2">
        <v>686</v>
      </c>
      <c r="FA260" s="2">
        <v>671</v>
      </c>
      <c r="FB260" s="2">
        <v>665</v>
      </c>
      <c r="FC260" s="2">
        <v>684</v>
      </c>
      <c r="FD260" s="2">
        <v>709</v>
      </c>
      <c r="FE260" s="2">
        <v>691</v>
      </c>
      <c r="FF260" s="2">
        <v>700</v>
      </c>
      <c r="FG260" s="2">
        <v>702</v>
      </c>
      <c r="FH260" s="2">
        <v>700</v>
      </c>
      <c r="FI260" s="2">
        <v>682</v>
      </c>
      <c r="FJ260" s="2">
        <v>668</v>
      </c>
      <c r="FK260" s="2">
        <v>662</v>
      </c>
      <c r="FL260" s="2">
        <v>632</v>
      </c>
      <c r="FM260" s="2">
        <v>625</v>
      </c>
      <c r="FN260" s="2">
        <v>645</v>
      </c>
      <c r="FO260" s="2">
        <v>671</v>
      </c>
      <c r="FP260" s="2">
        <v>674</v>
      </c>
      <c r="FQ260" s="2">
        <v>665</v>
      </c>
      <c r="FR260" s="2">
        <v>696</v>
      </c>
      <c r="FS260" s="2">
        <v>689</v>
      </c>
      <c r="FT260" s="2">
        <v>645</v>
      </c>
      <c r="FU260" s="2">
        <v>628</v>
      </c>
      <c r="FV260" s="2">
        <v>556</v>
      </c>
      <c r="FW260" s="2">
        <v>592</v>
      </c>
      <c r="FX260" s="2">
        <v>563</v>
      </c>
      <c r="FY260" s="2">
        <v>542</v>
      </c>
      <c r="FZ260" s="2">
        <v>518</v>
      </c>
      <c r="GA260" s="2">
        <v>492</v>
      </c>
      <c r="GB260" s="2">
        <v>481</v>
      </c>
      <c r="GC260" s="2">
        <v>478</v>
      </c>
      <c r="GD260" s="2">
        <v>459</v>
      </c>
      <c r="GE260" s="2">
        <v>475</v>
      </c>
      <c r="GF260" s="2">
        <v>398</v>
      </c>
      <c r="GG260" s="2">
        <v>404</v>
      </c>
      <c r="GH260" s="2">
        <v>404</v>
      </c>
      <c r="GI260" s="2">
        <v>401</v>
      </c>
      <c r="GJ260" s="2">
        <v>403</v>
      </c>
      <c r="GK260" s="2">
        <v>414</v>
      </c>
      <c r="GL260" s="2">
        <v>418</v>
      </c>
      <c r="GM260" s="2">
        <v>409</v>
      </c>
      <c r="GN260" s="2">
        <v>404</v>
      </c>
      <c r="GO260" s="2">
        <v>383</v>
      </c>
      <c r="GP260" s="2">
        <v>383</v>
      </c>
      <c r="GQ260" s="2">
        <v>385</v>
      </c>
      <c r="GR260" s="2">
        <v>385</v>
      </c>
      <c r="GS260" s="2">
        <v>391</v>
      </c>
      <c r="GT260" s="2">
        <v>377</v>
      </c>
      <c r="GU260" s="2">
        <v>371</v>
      </c>
      <c r="GV260" s="2">
        <v>377</v>
      </c>
      <c r="GW260" s="2">
        <v>392</v>
      </c>
      <c r="GX260" s="2">
        <v>393</v>
      </c>
      <c r="GY260" s="2">
        <v>388</v>
      </c>
      <c r="GZ260" s="2">
        <v>376</v>
      </c>
      <c r="HA260" s="2">
        <v>369</v>
      </c>
      <c r="HB260" s="2">
        <v>372</v>
      </c>
      <c r="HC260" s="2">
        <v>373</v>
      </c>
      <c r="HD260" s="2">
        <v>392</v>
      </c>
      <c r="HE260" s="2">
        <v>398</v>
      </c>
      <c r="HF260" s="2">
        <v>404</v>
      </c>
      <c r="HG260" s="2">
        <v>400</v>
      </c>
      <c r="HH260" s="2">
        <v>396</v>
      </c>
      <c r="HI260" s="2">
        <v>398</v>
      </c>
      <c r="HJ260" s="2">
        <v>394</v>
      </c>
      <c r="HK260" s="2">
        <v>391</v>
      </c>
      <c r="HL260" s="2">
        <v>396</v>
      </c>
      <c r="HM260" s="2">
        <v>400</v>
      </c>
      <c r="HN260" s="2">
        <v>396</v>
      </c>
      <c r="HO260" s="2">
        <v>395</v>
      </c>
      <c r="HP260" s="2">
        <v>388</v>
      </c>
      <c r="HQ260" s="2">
        <v>395</v>
      </c>
      <c r="HR260" s="2">
        <v>422</v>
      </c>
      <c r="HS260" s="2">
        <v>422</v>
      </c>
      <c r="HT260" s="2">
        <v>415</v>
      </c>
      <c r="HU260" s="2">
        <v>416</v>
      </c>
      <c r="HV260" s="2">
        <v>415</v>
      </c>
      <c r="HW260" s="2">
        <v>399</v>
      </c>
      <c r="HX260" s="2">
        <v>398</v>
      </c>
      <c r="HY260" s="2">
        <v>390</v>
      </c>
      <c r="HZ260" s="2">
        <v>388</v>
      </c>
      <c r="IA260" s="2">
        <v>380</v>
      </c>
      <c r="IB260" s="2">
        <v>384</v>
      </c>
      <c r="IC260" s="2">
        <v>369</v>
      </c>
      <c r="ID260" s="2">
        <v>365</v>
      </c>
      <c r="IE260" s="2">
        <v>364</v>
      </c>
      <c r="IF260" s="2">
        <v>368</v>
      </c>
      <c r="IG260" s="2">
        <v>365</v>
      </c>
      <c r="IH260" s="2">
        <v>357</v>
      </c>
      <c r="II260" s="2">
        <v>356</v>
      </c>
      <c r="IJ260" s="2">
        <v>364</v>
      </c>
      <c r="IK260" s="2">
        <v>370</v>
      </c>
      <c r="IL260" s="2">
        <v>375</v>
      </c>
      <c r="IM260" s="2">
        <v>371</v>
      </c>
      <c r="IN260" s="2">
        <v>371</v>
      </c>
      <c r="IO260" s="2">
        <v>378</v>
      </c>
      <c r="IP260" s="2">
        <v>353</v>
      </c>
      <c r="IQ260" s="2">
        <v>360</v>
      </c>
      <c r="IR260" s="2">
        <v>359</v>
      </c>
      <c r="IS260" s="2">
        <v>351</v>
      </c>
      <c r="IT260" s="2">
        <v>352</v>
      </c>
    </row>
    <row r="261" spans="1:254">
      <c r="A261" s="62" t="s">
        <v>474</v>
      </c>
      <c r="B261" s="1" t="inlineStr">
        <is>
          <t>旭ダイヤモンド</t>
        </is>
      </c>
      <c r="C261" s="1">
        <v>1145</v>
      </c>
      <c r="E261" s="2">
        <v>1173</v>
      </c>
      <c r="F261" s="2">
        <v>1144</v>
      </c>
      <c r="G261" s="2">
        <v>1102</v>
      </c>
      <c r="H261" s="2">
        <v>1075</v>
      </c>
      <c r="I261" s="2">
        <v>1072</v>
      </c>
      <c r="J261" s="2">
        <v>1028</v>
      </c>
      <c r="K261" s="2">
        <v>1017</v>
      </c>
      <c r="L261" s="2">
        <v>1068</v>
      </c>
      <c r="M261" s="2">
        <v>1112</v>
      </c>
      <c r="N261" s="2">
        <v>1112</v>
      </c>
      <c r="O261" s="2">
        <v>1132</v>
      </c>
      <c r="P261" s="2">
        <v>1141</v>
      </c>
      <c r="Q261" s="2">
        <v>1124</v>
      </c>
      <c r="R261" s="2">
        <v>1125</v>
      </c>
      <c r="S261" s="2">
        <v>1176</v>
      </c>
      <c r="T261" s="2">
        <v>1185</v>
      </c>
      <c r="U261" s="2">
        <v>1132</v>
      </c>
      <c r="V261" s="2">
        <v>1152</v>
      </c>
      <c r="W261" s="2">
        <v>1176</v>
      </c>
      <c r="X261" s="2">
        <v>1163</v>
      </c>
      <c r="Y261" s="2">
        <v>1158</v>
      </c>
      <c r="Z261" s="2">
        <v>1191</v>
      </c>
      <c r="AA261" s="2">
        <v>1238</v>
      </c>
      <c r="AB261" s="2">
        <v>1190</v>
      </c>
      <c r="AC261" s="2">
        <v>1202</v>
      </c>
      <c r="AD261" s="2">
        <v>1221</v>
      </c>
      <c r="AE261" s="2">
        <v>1196</v>
      </c>
      <c r="AF261" s="2">
        <v>1186</v>
      </c>
      <c r="AG261" s="2">
        <v>1186</v>
      </c>
      <c r="AH261" s="2">
        <v>1205</v>
      </c>
      <c r="AI261" s="2">
        <v>1197</v>
      </c>
      <c r="AJ261" s="2">
        <v>1228</v>
      </c>
      <c r="AK261" s="2">
        <v>1310</v>
      </c>
      <c r="AL261" s="2">
        <v>1302</v>
      </c>
      <c r="AM261" s="2">
        <v>1298</v>
      </c>
      <c r="AN261" s="2">
        <v>1281</v>
      </c>
      <c r="AO261" s="2">
        <v>1281</v>
      </c>
      <c r="AP261" s="2">
        <v>1262</v>
      </c>
      <c r="AQ261" s="2">
        <v>1230</v>
      </c>
      <c r="AR261" s="2">
        <v>1170</v>
      </c>
      <c r="AS261" s="2">
        <v>1212</v>
      </c>
      <c r="AT261" s="2">
        <v>1251</v>
      </c>
      <c r="AU261" s="2">
        <v>1269</v>
      </c>
      <c r="AV261" s="2">
        <v>1299</v>
      </c>
      <c r="AW261" s="2">
        <v>1297</v>
      </c>
      <c r="AX261" s="2">
        <v>1310</v>
      </c>
      <c r="AY261" s="2">
        <v>1273</v>
      </c>
      <c r="AZ261" s="2">
        <v>1336</v>
      </c>
      <c r="BA261" s="2">
        <v>1343</v>
      </c>
      <c r="BB261" s="2">
        <v>1306</v>
      </c>
      <c r="BC261" s="2">
        <v>1342</v>
      </c>
      <c r="BD261" s="2">
        <v>1365</v>
      </c>
      <c r="BE261" s="2">
        <v>1347</v>
      </c>
      <c r="BF261" s="2">
        <v>1268</v>
      </c>
      <c r="BG261" s="2">
        <v>1272</v>
      </c>
      <c r="BH261" s="2">
        <v>1245</v>
      </c>
      <c r="BI261" s="2">
        <v>1244</v>
      </c>
      <c r="BJ261" s="2">
        <v>1267</v>
      </c>
      <c r="BK261" s="2">
        <v>1302</v>
      </c>
      <c r="BL261" s="2">
        <v>1356</v>
      </c>
      <c r="BM261" s="2">
        <v>1331</v>
      </c>
      <c r="BN261" s="2">
        <v>1326</v>
      </c>
      <c r="BO261" s="2">
        <v>1309</v>
      </c>
      <c r="BP261" s="2">
        <v>1296</v>
      </c>
      <c r="BQ261" s="2">
        <v>1286</v>
      </c>
      <c r="BR261" s="2">
        <v>1271</v>
      </c>
      <c r="BS261" s="2">
        <v>1271</v>
      </c>
      <c r="BT261" s="2">
        <v>1286</v>
      </c>
      <c r="BU261" s="2">
        <v>1275</v>
      </c>
      <c r="BV261" s="2">
        <v>1292</v>
      </c>
      <c r="BW261" s="2">
        <v>1250</v>
      </c>
      <c r="BX261" s="2">
        <v>1271</v>
      </c>
      <c r="BY261" s="2">
        <v>1301</v>
      </c>
      <c r="BZ261" s="2">
        <v>1308</v>
      </c>
      <c r="CA261" s="2">
        <v>1260</v>
      </c>
      <c r="CB261" s="2">
        <v>1159</v>
      </c>
      <c r="CC261" s="2">
        <v>1157</v>
      </c>
      <c r="CD261" s="2">
        <v>1167</v>
      </c>
      <c r="CE261" s="2">
        <v>1137</v>
      </c>
      <c r="CF261" s="2">
        <v>1157</v>
      </c>
      <c r="CG261" s="2">
        <v>1152</v>
      </c>
      <c r="CH261" s="2">
        <v>1191</v>
      </c>
      <c r="CI261" s="2">
        <v>1144</v>
      </c>
      <c r="CJ261" s="2">
        <v>1155</v>
      </c>
      <c r="CK261" s="2">
        <v>1197</v>
      </c>
      <c r="CL261" s="2">
        <v>1217</v>
      </c>
      <c r="CM261" s="2">
        <v>1211</v>
      </c>
      <c r="CN261" s="2">
        <v>1181</v>
      </c>
      <c r="CO261" s="2">
        <v>1194</v>
      </c>
      <c r="CP261" s="2">
        <v>1242</v>
      </c>
      <c r="CQ261" s="2">
        <v>1228</v>
      </c>
      <c r="CR261" s="2">
        <v>1252</v>
      </c>
      <c r="CS261" s="2">
        <v>1222</v>
      </c>
      <c r="CT261" s="2">
        <v>1221</v>
      </c>
      <c r="CU261" s="2">
        <v>1326</v>
      </c>
      <c r="CV261" s="2">
        <v>1358</v>
      </c>
      <c r="CW261" s="2">
        <v>1350</v>
      </c>
      <c r="CX261" s="2">
        <v>1341</v>
      </c>
      <c r="CY261" s="2">
        <v>1310</v>
      </c>
      <c r="CZ261" s="2">
        <v>1318</v>
      </c>
      <c r="DA261" s="2">
        <v>1395</v>
      </c>
      <c r="DB261" s="2">
        <v>1403</v>
      </c>
      <c r="DC261" s="2">
        <v>1302</v>
      </c>
      <c r="DD261" s="2">
        <v>1374</v>
      </c>
      <c r="DE261" s="2">
        <v>1448</v>
      </c>
      <c r="DF261" s="2">
        <v>1341</v>
      </c>
      <c r="DG261" s="2">
        <v>1508</v>
      </c>
      <c r="DH261" s="2">
        <v>1552</v>
      </c>
      <c r="DI261" s="2">
        <v>1406</v>
      </c>
      <c r="DJ261" s="2">
        <v>1380</v>
      </c>
      <c r="DK261" s="2">
        <v>1238</v>
      </c>
      <c r="DL261" s="2">
        <v>1206</v>
      </c>
      <c r="DM261" s="2">
        <v>1091</v>
      </c>
      <c r="DN261" s="2">
        <v>1124</v>
      </c>
      <c r="DO261" s="2">
        <v>1061</v>
      </c>
      <c r="DP261" s="2">
        <v>1096</v>
      </c>
      <c r="DQ261" s="2">
        <v>1093</v>
      </c>
      <c r="DR261" s="2">
        <v>1063</v>
      </c>
      <c r="DS261" s="2">
        <v>1121</v>
      </c>
      <c r="DT261" s="2">
        <v>970</v>
      </c>
      <c r="DU261" s="2">
        <v>979</v>
      </c>
      <c r="DV261" s="2">
        <v>933</v>
      </c>
      <c r="DW261" s="2">
        <v>950</v>
      </c>
      <c r="DX261" s="2">
        <v>940</v>
      </c>
      <c r="DY261" s="2">
        <v>903</v>
      </c>
      <c r="DZ261" s="2">
        <v>891</v>
      </c>
      <c r="EA261" s="2">
        <v>881</v>
      </c>
      <c r="EB261" s="2">
        <v>895</v>
      </c>
      <c r="EC261" s="2">
        <v>921</v>
      </c>
      <c r="ED261" s="2">
        <v>849</v>
      </c>
      <c r="EE261" s="2">
        <v>858</v>
      </c>
      <c r="EF261" s="2">
        <v>886</v>
      </c>
      <c r="EG261" s="2">
        <v>889</v>
      </c>
      <c r="EH261" s="2">
        <v>865</v>
      </c>
      <c r="EI261" s="2">
        <v>880</v>
      </c>
      <c r="EJ261" s="2">
        <v>888</v>
      </c>
      <c r="EK261" s="2">
        <v>888</v>
      </c>
      <c r="EL261" s="2">
        <v>891</v>
      </c>
      <c r="EM261" s="2">
        <v>863</v>
      </c>
      <c r="EN261" s="2">
        <v>857</v>
      </c>
      <c r="EO261" s="2">
        <v>839</v>
      </c>
      <c r="EP261" s="2">
        <v>834</v>
      </c>
      <c r="EQ261" s="2">
        <v>835</v>
      </c>
      <c r="ER261" s="2">
        <v>834</v>
      </c>
      <c r="ES261" s="2">
        <v>831</v>
      </c>
      <c r="ET261" s="2">
        <v>826</v>
      </c>
      <c r="EU261" s="2">
        <v>818</v>
      </c>
      <c r="EV261" s="2">
        <v>815</v>
      </c>
      <c r="EW261" s="2">
        <v>814</v>
      </c>
      <c r="EX261" s="2">
        <v>813</v>
      </c>
      <c r="EY261" s="2">
        <v>810</v>
      </c>
      <c r="EZ261" s="2">
        <v>807</v>
      </c>
      <c r="FA261" s="2">
        <v>801</v>
      </c>
      <c r="FB261" s="2">
        <v>798</v>
      </c>
      <c r="FC261" s="2">
        <v>797</v>
      </c>
      <c r="FD261" s="2">
        <v>799</v>
      </c>
      <c r="FE261" s="2">
        <v>805</v>
      </c>
      <c r="FF261" s="2">
        <v>806</v>
      </c>
      <c r="FG261" s="2">
        <v>798</v>
      </c>
      <c r="FH261" s="2">
        <v>807</v>
      </c>
      <c r="FI261" s="2">
        <v>801</v>
      </c>
      <c r="FJ261" s="2">
        <v>803</v>
      </c>
      <c r="FK261" s="2">
        <v>801</v>
      </c>
      <c r="FL261" s="2">
        <v>801</v>
      </c>
      <c r="FM261" s="2">
        <v>803</v>
      </c>
      <c r="FN261" s="2">
        <v>801</v>
      </c>
      <c r="FO261" s="2">
        <v>818</v>
      </c>
      <c r="FP261" s="2">
        <v>823</v>
      </c>
      <c r="FQ261" s="2">
        <v>817</v>
      </c>
      <c r="FR261" s="2">
        <v>811</v>
      </c>
      <c r="FS261" s="2">
        <v>801</v>
      </c>
      <c r="FT261" s="2">
        <v>795</v>
      </c>
      <c r="FU261" s="2">
        <v>796</v>
      </c>
      <c r="FV261" s="2">
        <v>786</v>
      </c>
      <c r="FW261" s="2">
        <v>796</v>
      </c>
      <c r="FX261" s="2">
        <v>805</v>
      </c>
      <c r="FY261" s="2">
        <v>807</v>
      </c>
      <c r="FZ261" s="2">
        <v>801</v>
      </c>
      <c r="GA261" s="2">
        <v>796</v>
      </c>
      <c r="GB261" s="2">
        <v>793</v>
      </c>
      <c r="GC261" s="2">
        <v>792</v>
      </c>
      <c r="GD261" s="2">
        <v>791</v>
      </c>
      <c r="GE261" s="2">
        <v>830</v>
      </c>
      <c r="GF261" s="2">
        <v>819</v>
      </c>
      <c r="GG261" s="2">
        <v>831</v>
      </c>
      <c r="GH261" s="2">
        <v>826</v>
      </c>
      <c r="GI261" s="2">
        <v>830</v>
      </c>
      <c r="GJ261" s="2">
        <v>830</v>
      </c>
      <c r="GK261" s="2">
        <v>838</v>
      </c>
      <c r="GL261" s="2">
        <v>861</v>
      </c>
      <c r="GM261" s="2">
        <v>852</v>
      </c>
      <c r="GN261" s="2">
        <v>841</v>
      </c>
      <c r="GO261" s="2">
        <v>842</v>
      </c>
      <c r="GP261" s="2">
        <v>844</v>
      </c>
      <c r="GQ261" s="2">
        <v>839</v>
      </c>
      <c r="GR261" s="2">
        <v>830</v>
      </c>
      <c r="GS261" s="2">
        <v>837</v>
      </c>
      <c r="GT261" s="2">
        <v>829</v>
      </c>
      <c r="GU261" s="2">
        <v>816</v>
      </c>
      <c r="GV261" s="2">
        <v>829</v>
      </c>
      <c r="GW261" s="2">
        <v>849</v>
      </c>
      <c r="GX261" s="2">
        <v>849</v>
      </c>
      <c r="GY261" s="2">
        <v>857</v>
      </c>
      <c r="GZ261" s="2">
        <v>857</v>
      </c>
      <c r="HA261" s="2">
        <v>843</v>
      </c>
      <c r="HB261" s="2">
        <v>846</v>
      </c>
      <c r="HC261" s="2">
        <v>841</v>
      </c>
      <c r="HD261" s="2">
        <v>866</v>
      </c>
      <c r="HE261" s="2">
        <v>871</v>
      </c>
      <c r="HF261" s="2">
        <v>880</v>
      </c>
      <c r="HG261" s="2">
        <v>882</v>
      </c>
      <c r="HH261" s="2">
        <v>871</v>
      </c>
      <c r="HI261" s="2">
        <v>883</v>
      </c>
      <c r="HJ261" s="2">
        <v>884</v>
      </c>
      <c r="HK261" s="2">
        <v>874</v>
      </c>
      <c r="HL261" s="2">
        <v>870</v>
      </c>
      <c r="HM261" s="2">
        <v>864</v>
      </c>
      <c r="HN261" s="2">
        <v>858</v>
      </c>
      <c r="HO261" s="2">
        <v>844</v>
      </c>
      <c r="HP261" s="2">
        <v>831</v>
      </c>
      <c r="HQ261" s="2">
        <v>838</v>
      </c>
      <c r="HR261" s="2">
        <v>842</v>
      </c>
      <c r="HS261" s="2">
        <v>836</v>
      </c>
      <c r="HT261" s="2">
        <v>835</v>
      </c>
      <c r="HU261" s="2">
        <v>831</v>
      </c>
      <c r="HV261" s="2">
        <v>818</v>
      </c>
      <c r="HW261" s="2">
        <v>806</v>
      </c>
      <c r="HX261" s="2">
        <v>808</v>
      </c>
      <c r="HY261" s="2">
        <v>809</v>
      </c>
      <c r="HZ261" s="2">
        <v>809</v>
      </c>
      <c r="IA261" s="2">
        <v>815</v>
      </c>
      <c r="IB261" s="2">
        <v>809</v>
      </c>
      <c r="IC261" s="2">
        <v>788</v>
      </c>
      <c r="ID261" s="2">
        <v>780</v>
      </c>
      <c r="IE261" s="2">
        <v>778</v>
      </c>
      <c r="IF261" s="2">
        <v>786</v>
      </c>
      <c r="IG261" s="2">
        <v>782</v>
      </c>
      <c r="IH261" s="2">
        <v>780</v>
      </c>
      <c r="II261" s="2">
        <v>781</v>
      </c>
      <c r="IJ261" s="2">
        <v>786</v>
      </c>
      <c r="IK261" s="2">
        <v>768</v>
      </c>
      <c r="IL261" s="2">
        <v>753</v>
      </c>
      <c r="IM261" s="2">
        <v>758</v>
      </c>
      <c r="IN261" s="2">
        <v>753</v>
      </c>
      <c r="IO261" s="2">
        <v>753</v>
      </c>
      <c r="IP261" s="2">
        <v>742</v>
      </c>
      <c r="IQ261" s="2">
        <v>749</v>
      </c>
      <c r="IR261" s="2">
        <v>737</v>
      </c>
      <c r="IS261" s="2">
        <v>730</v>
      </c>
      <c r="IT261" s="2">
        <v>728</v>
      </c>
    </row>
    <row r="262" spans="1:254">
      <c r="A262" s="62" t="s">
        <v>475</v>
      </c>
      <c r="B262" s="1" t="inlineStr">
        <is>
          <t>住石ホールディングス</t>
        </is>
      </c>
      <c r="C262" s="1">
        <v>594</v>
      </c>
      <c r="E262" s="2">
        <v>576</v>
      </c>
      <c r="F262" s="2">
        <v>591</v>
      </c>
      <c r="G262" s="2">
        <v>573</v>
      </c>
      <c r="H262" s="2">
        <v>569</v>
      </c>
      <c r="I262" s="2">
        <v>566</v>
      </c>
      <c r="J262" s="2">
        <v>557</v>
      </c>
      <c r="K262" s="2">
        <v>566</v>
      </c>
      <c r="L262" s="2">
        <v>575</v>
      </c>
      <c r="M262" s="2">
        <v>584</v>
      </c>
      <c r="N262" s="2">
        <v>589</v>
      </c>
      <c r="O262" s="2">
        <v>592</v>
      </c>
      <c r="P262" s="2">
        <v>588</v>
      </c>
      <c r="Q262" s="2">
        <v>560</v>
      </c>
      <c r="R262" s="2">
        <v>551</v>
      </c>
      <c r="S262" s="2">
        <v>578</v>
      </c>
      <c r="T262" s="2">
        <v>577</v>
      </c>
      <c r="U262" s="2">
        <v>573</v>
      </c>
      <c r="V262" s="2">
        <v>565</v>
      </c>
      <c r="W262" s="2">
        <v>559</v>
      </c>
      <c r="X262" s="2">
        <v>554</v>
      </c>
      <c r="Y262" s="2">
        <v>549</v>
      </c>
      <c r="Z262" s="2">
        <v>550</v>
      </c>
      <c r="AA262" s="2">
        <v>555</v>
      </c>
      <c r="AB262" s="2">
        <v>532</v>
      </c>
      <c r="AC262" s="2">
        <v>525</v>
      </c>
      <c r="AD262" s="2">
        <v>520</v>
      </c>
      <c r="AE262" s="2">
        <v>516</v>
      </c>
      <c r="AF262" s="2">
        <v>517</v>
      </c>
      <c r="AG262" s="2">
        <v>517</v>
      </c>
      <c r="AH262" s="2">
        <v>517</v>
      </c>
      <c r="AI262" s="2">
        <v>524</v>
      </c>
      <c r="AJ262" s="2">
        <v>532</v>
      </c>
      <c r="AK262" s="2">
        <v>531</v>
      </c>
      <c r="AL262" s="2">
        <v>520</v>
      </c>
      <c r="AM262" s="2">
        <v>537</v>
      </c>
      <c r="AN262" s="2">
        <v>541</v>
      </c>
      <c r="AO262" s="2">
        <v>543</v>
      </c>
      <c r="AP262" s="2">
        <v>545</v>
      </c>
      <c r="AQ262" s="2">
        <v>547</v>
      </c>
      <c r="AR262" s="2">
        <v>542</v>
      </c>
      <c r="AS262" s="2">
        <v>550</v>
      </c>
      <c r="AT262" s="2">
        <v>570</v>
      </c>
      <c r="AU262" s="2">
        <v>563</v>
      </c>
      <c r="AV262" s="2">
        <v>564</v>
      </c>
      <c r="AW262" s="2">
        <v>550</v>
      </c>
      <c r="AX262" s="2">
        <v>558</v>
      </c>
      <c r="AY262" s="2">
        <v>557</v>
      </c>
      <c r="AZ262" s="2">
        <v>563</v>
      </c>
      <c r="BA262" s="2">
        <v>585</v>
      </c>
      <c r="BB262" s="2">
        <v>585</v>
      </c>
      <c r="BC262" s="2">
        <v>599</v>
      </c>
      <c r="BD262" s="2">
        <v>585</v>
      </c>
      <c r="BE262" s="2">
        <v>580</v>
      </c>
      <c r="BF262" s="2">
        <v>593</v>
      </c>
      <c r="BG262" s="2">
        <v>582</v>
      </c>
      <c r="BH262" s="2">
        <v>586</v>
      </c>
      <c r="BI262" s="2">
        <v>615</v>
      </c>
      <c r="BJ262" s="2">
        <v>617</v>
      </c>
      <c r="BK262" s="2">
        <v>693</v>
      </c>
      <c r="BL262" s="2">
        <v>708</v>
      </c>
      <c r="BM262" s="2">
        <v>723</v>
      </c>
      <c r="BN262" s="2">
        <v>724</v>
      </c>
      <c r="BO262" s="2">
        <v>738</v>
      </c>
      <c r="BP262" s="2">
        <v>736</v>
      </c>
      <c r="BQ262" s="2">
        <v>735</v>
      </c>
      <c r="BR262" s="2">
        <v>749</v>
      </c>
      <c r="BS262" s="2">
        <v>765</v>
      </c>
      <c r="BT262" s="2">
        <v>768</v>
      </c>
      <c r="BU262" s="2">
        <v>762</v>
      </c>
      <c r="BV262" s="2">
        <v>774</v>
      </c>
      <c r="BW262" s="2">
        <v>802</v>
      </c>
      <c r="BX262" s="2">
        <v>823</v>
      </c>
      <c r="BY262" s="2">
        <v>848</v>
      </c>
      <c r="BZ262" s="2">
        <v>850</v>
      </c>
      <c r="CA262" s="2">
        <v>838</v>
      </c>
      <c r="CB262" s="2">
        <v>871</v>
      </c>
      <c r="CC262" s="2">
        <v>837</v>
      </c>
      <c r="CD262" s="2">
        <v>837</v>
      </c>
      <c r="CE262" s="2">
        <v>853</v>
      </c>
      <c r="CF262" s="2">
        <v>819</v>
      </c>
      <c r="CG262" s="2">
        <v>865</v>
      </c>
      <c r="CH262" s="2">
        <v>863</v>
      </c>
      <c r="CI262" s="2">
        <v>893</v>
      </c>
      <c r="CJ262" s="2">
        <v>916</v>
      </c>
      <c r="CK262" s="2">
        <v>935</v>
      </c>
      <c r="CL262" s="2">
        <v>925</v>
      </c>
      <c r="CM262" s="2">
        <v>937</v>
      </c>
      <c r="CN262" s="2">
        <v>985</v>
      </c>
      <c r="CO262" s="2">
        <v>1048</v>
      </c>
      <c r="CP262" s="2">
        <v>991</v>
      </c>
      <c r="CQ262" s="2">
        <v>851</v>
      </c>
      <c r="CR262" s="2">
        <v>862</v>
      </c>
      <c r="CS262" s="2">
        <v>840</v>
      </c>
      <c r="CT262" s="2">
        <v>864</v>
      </c>
      <c r="CU262" s="2">
        <v>939</v>
      </c>
      <c r="CV262" s="2">
        <v>976</v>
      </c>
      <c r="CW262" s="2">
        <v>1020</v>
      </c>
      <c r="CX262" s="2">
        <v>1007</v>
      </c>
      <c r="CY262" s="2">
        <v>1030</v>
      </c>
      <c r="CZ262" s="2">
        <v>936</v>
      </c>
      <c r="DA262" s="2">
        <v>918</v>
      </c>
      <c r="DB262" s="2">
        <v>901</v>
      </c>
      <c r="DC262" s="2">
        <v>965</v>
      </c>
      <c r="DD262" s="2">
        <v>923</v>
      </c>
      <c r="DE262" s="2">
        <v>885</v>
      </c>
      <c r="DF262" s="2">
        <v>834</v>
      </c>
      <c r="DG262" s="2">
        <v>915</v>
      </c>
      <c r="DH262" s="2">
        <v>915</v>
      </c>
      <c r="DI262" s="2">
        <v>861</v>
      </c>
      <c r="DJ262" s="2">
        <v>852</v>
      </c>
      <c r="DK262" s="2">
        <v>844</v>
      </c>
      <c r="DL262" s="2">
        <v>853</v>
      </c>
      <c r="DM262" s="2">
        <v>860</v>
      </c>
      <c r="DN262" s="2">
        <v>980</v>
      </c>
      <c r="DO262" s="2">
        <v>1065</v>
      </c>
      <c r="DP262" s="2">
        <v>1110</v>
      </c>
      <c r="DQ262" s="2">
        <v>975</v>
      </c>
      <c r="DR262" s="2">
        <v>905</v>
      </c>
      <c r="DS262" s="2">
        <v>890</v>
      </c>
      <c r="DT262" s="2">
        <v>794</v>
      </c>
      <c r="DU262" s="2">
        <v>808</v>
      </c>
      <c r="DV262" s="2">
        <v>733</v>
      </c>
      <c r="DW262" s="2">
        <v>734</v>
      </c>
      <c r="DX262" s="2">
        <v>705</v>
      </c>
      <c r="DY262" s="2">
        <v>649</v>
      </c>
      <c r="DZ262" s="2">
        <v>634</v>
      </c>
      <c r="EA262" s="2">
        <v>651</v>
      </c>
      <c r="EB262" s="2">
        <v>709</v>
      </c>
      <c r="EC262" s="2">
        <v>859</v>
      </c>
      <c r="ED262" s="2">
        <v>587</v>
      </c>
      <c r="EE262" s="2">
        <v>603</v>
      </c>
      <c r="EF262" s="2">
        <v>615</v>
      </c>
      <c r="EG262" s="2">
        <v>616</v>
      </c>
      <c r="EH262" s="2">
        <v>615</v>
      </c>
      <c r="EI262" s="2">
        <v>615</v>
      </c>
      <c r="EJ262" s="2">
        <v>620</v>
      </c>
      <c r="EK262" s="2">
        <v>632</v>
      </c>
      <c r="EL262" s="2">
        <v>608</v>
      </c>
      <c r="EM262" s="2">
        <v>610</v>
      </c>
      <c r="EN262" s="2">
        <v>596</v>
      </c>
      <c r="EO262" s="2">
        <v>585</v>
      </c>
      <c r="EP262" s="2">
        <v>575</v>
      </c>
      <c r="EQ262" s="2">
        <v>575</v>
      </c>
      <c r="ER262" s="2">
        <v>551</v>
      </c>
      <c r="ES262" s="2">
        <v>536</v>
      </c>
      <c r="ET262" s="2">
        <v>530</v>
      </c>
      <c r="EU262" s="2">
        <v>525</v>
      </c>
      <c r="EV262" s="2">
        <v>519</v>
      </c>
      <c r="EW262" s="2">
        <v>518</v>
      </c>
      <c r="EX262" s="2">
        <v>515</v>
      </c>
      <c r="EY262" s="2">
        <v>510</v>
      </c>
      <c r="EZ262" s="2">
        <v>506</v>
      </c>
      <c r="FA262" s="2">
        <v>515</v>
      </c>
      <c r="FB262" s="2">
        <v>511</v>
      </c>
      <c r="FC262" s="2">
        <v>509</v>
      </c>
      <c r="FD262" s="2">
        <v>512</v>
      </c>
      <c r="FE262" s="2">
        <v>521</v>
      </c>
      <c r="FF262" s="2">
        <v>521</v>
      </c>
      <c r="FG262" s="2">
        <v>519</v>
      </c>
      <c r="FH262" s="2">
        <v>528</v>
      </c>
      <c r="FI262" s="2">
        <v>524</v>
      </c>
      <c r="FJ262" s="2">
        <v>537</v>
      </c>
      <c r="FK262" s="2">
        <v>538</v>
      </c>
      <c r="FL262" s="2">
        <v>548</v>
      </c>
      <c r="FM262" s="2">
        <v>548</v>
      </c>
      <c r="FN262" s="2">
        <v>562</v>
      </c>
      <c r="FO262" s="2">
        <v>566</v>
      </c>
      <c r="FP262" s="2">
        <v>578</v>
      </c>
      <c r="FQ262" s="2">
        <v>580</v>
      </c>
      <c r="FR262" s="2">
        <v>575</v>
      </c>
      <c r="FS262" s="2">
        <v>572</v>
      </c>
      <c r="FT262" s="2">
        <v>564</v>
      </c>
      <c r="FU262" s="2">
        <v>556</v>
      </c>
      <c r="FV262" s="2">
        <v>551</v>
      </c>
      <c r="FW262" s="2">
        <v>561</v>
      </c>
      <c r="FX262" s="2">
        <v>572</v>
      </c>
      <c r="FY262" s="2">
        <v>570</v>
      </c>
      <c r="FZ262" s="2">
        <v>574</v>
      </c>
      <c r="GA262" s="2">
        <v>566</v>
      </c>
      <c r="GB262" s="2">
        <v>553</v>
      </c>
      <c r="GC262" s="2">
        <v>545</v>
      </c>
      <c r="GD262" s="2">
        <v>543</v>
      </c>
      <c r="GE262" s="2">
        <v>547</v>
      </c>
      <c r="GF262" s="2">
        <v>551</v>
      </c>
      <c r="GG262" s="2">
        <v>561</v>
      </c>
      <c r="GH262" s="2">
        <v>553</v>
      </c>
      <c r="GI262" s="2">
        <v>546</v>
      </c>
      <c r="GJ262" s="2">
        <v>548</v>
      </c>
      <c r="GK262" s="2">
        <v>561</v>
      </c>
      <c r="GL262" s="2">
        <v>586</v>
      </c>
      <c r="GM262" s="2">
        <v>586</v>
      </c>
      <c r="GN262" s="2">
        <v>590</v>
      </c>
      <c r="GO262" s="2">
        <v>579</v>
      </c>
      <c r="GP262" s="2">
        <v>571</v>
      </c>
      <c r="GQ262" s="2">
        <v>563</v>
      </c>
      <c r="GR262" s="2">
        <v>558</v>
      </c>
      <c r="GS262" s="2">
        <v>570</v>
      </c>
      <c r="GT262" s="2">
        <v>561</v>
      </c>
      <c r="GU262" s="2">
        <v>552</v>
      </c>
      <c r="GV262" s="2">
        <v>563</v>
      </c>
      <c r="GW262" s="2">
        <v>575</v>
      </c>
      <c r="GX262" s="2">
        <v>580</v>
      </c>
      <c r="GY262" s="2">
        <v>601</v>
      </c>
      <c r="GZ262" s="2">
        <v>612</v>
      </c>
      <c r="HA262" s="2">
        <v>585</v>
      </c>
      <c r="HB262" s="2">
        <v>585</v>
      </c>
      <c r="HC262" s="2">
        <v>583</v>
      </c>
      <c r="HD262" s="2">
        <v>599</v>
      </c>
      <c r="HE262" s="2">
        <v>603</v>
      </c>
      <c r="HF262" s="2">
        <v>606</v>
      </c>
      <c r="HG262" s="2">
        <v>610</v>
      </c>
      <c r="HH262" s="2">
        <v>609</v>
      </c>
      <c r="HI262" s="2">
        <v>609</v>
      </c>
      <c r="HJ262" s="2">
        <v>604</v>
      </c>
      <c r="HK262" s="2">
        <v>614</v>
      </c>
      <c r="HL262" s="2">
        <v>627</v>
      </c>
      <c r="HM262" s="2">
        <v>624</v>
      </c>
      <c r="HN262" s="2">
        <v>622</v>
      </c>
      <c r="HO262" s="2">
        <v>624</v>
      </c>
      <c r="HP262" s="2">
        <v>625</v>
      </c>
      <c r="HQ262" s="2">
        <v>628</v>
      </c>
      <c r="HR262" s="2">
        <v>635</v>
      </c>
      <c r="HS262" s="2">
        <v>622</v>
      </c>
      <c r="HT262" s="2">
        <v>619</v>
      </c>
      <c r="HU262" s="2">
        <v>619</v>
      </c>
      <c r="HV262" s="2">
        <v>619</v>
      </c>
      <c r="HW262" s="2">
        <v>612</v>
      </c>
      <c r="HX262" s="2">
        <v>611</v>
      </c>
      <c r="HY262" s="2">
        <v>615</v>
      </c>
      <c r="HZ262" s="2">
        <v>619</v>
      </c>
      <c r="IA262" s="2">
        <v>620</v>
      </c>
      <c r="IB262" s="2">
        <v>627</v>
      </c>
      <c r="IC262" s="2">
        <v>625</v>
      </c>
      <c r="ID262" s="2">
        <v>623</v>
      </c>
      <c r="IE262" s="2">
        <v>632</v>
      </c>
      <c r="IF262" s="2">
        <v>641</v>
      </c>
      <c r="IG262" s="2">
        <v>649</v>
      </c>
      <c r="IH262" s="2">
        <v>649</v>
      </c>
      <c r="II262" s="2">
        <v>649</v>
      </c>
      <c r="IJ262" s="2">
        <v>668</v>
      </c>
      <c r="IK262" s="2">
        <v>661</v>
      </c>
      <c r="IL262" s="2">
        <v>656</v>
      </c>
      <c r="IM262" s="2">
        <v>659</v>
      </c>
      <c r="IN262" s="2">
        <v>655</v>
      </c>
      <c r="IO262" s="2">
        <v>639</v>
      </c>
      <c r="IP262" s="2">
        <v>634</v>
      </c>
      <c r="IQ262" s="2">
        <v>632</v>
      </c>
      <c r="IR262" s="2">
        <v>618</v>
      </c>
      <c r="IS262" s="2">
        <v>627</v>
      </c>
      <c r="IT262" s="2">
        <v>627</v>
      </c>
    </row>
    <row r="263" spans="1:254">
      <c r="A263" s="62" t="s">
        <v>476</v>
      </c>
      <c r="B263" s="1" t="inlineStr">
        <is>
          <t>日本製鋼所</t>
        </is>
      </c>
      <c r="C263" s="1">
        <v>7667</v>
      </c>
      <c r="E263" s="2">
        <v>7633</v>
      </c>
      <c r="F263" s="2">
        <v>7551</v>
      </c>
      <c r="G263" s="2">
        <v>7352</v>
      </c>
      <c r="H263" s="2">
        <v>7243</v>
      </c>
      <c r="I263" s="2">
        <v>7415</v>
      </c>
      <c r="J263" s="2">
        <v>7011</v>
      </c>
      <c r="K263" s="2">
        <v>6989</v>
      </c>
      <c r="L263" s="2">
        <v>7302</v>
      </c>
      <c r="M263" s="2">
        <v>7512</v>
      </c>
      <c r="N263" s="2">
        <v>7664</v>
      </c>
      <c r="O263" s="2">
        <v>7500</v>
      </c>
      <c r="P263" s="2">
        <v>7488</v>
      </c>
      <c r="Q263" s="2">
        <v>7307</v>
      </c>
      <c r="R263" s="2">
        <v>7182</v>
      </c>
      <c r="S263" s="2">
        <v>7819</v>
      </c>
      <c r="T263" s="2">
        <v>7591</v>
      </c>
      <c r="U263" s="2">
        <v>7450</v>
      </c>
      <c r="V263" s="2">
        <v>7627</v>
      </c>
      <c r="W263" s="2">
        <v>7810</v>
      </c>
      <c r="X263" s="2">
        <v>7891</v>
      </c>
      <c r="Y263" s="2">
        <v>8140</v>
      </c>
      <c r="Z263" s="2">
        <v>8200</v>
      </c>
      <c r="AA263" s="2">
        <v>8020</v>
      </c>
      <c r="AB263" s="2">
        <v>7754</v>
      </c>
      <c r="AC263" s="2">
        <v>7770</v>
      </c>
      <c r="AD263" s="2">
        <v>7730</v>
      </c>
      <c r="AE263" s="2">
        <v>7515</v>
      </c>
      <c r="AF263" s="2">
        <v>7516</v>
      </c>
      <c r="AG263" s="2">
        <v>7600</v>
      </c>
      <c r="AH263" s="2">
        <v>7700</v>
      </c>
      <c r="AI263" s="2">
        <v>7831</v>
      </c>
      <c r="AJ263" s="2">
        <v>7714</v>
      </c>
      <c r="AK263" s="2">
        <v>7906</v>
      </c>
      <c r="AL263" s="2">
        <v>7742</v>
      </c>
      <c r="AM263" s="2">
        <v>8247</v>
      </c>
      <c r="AN263" s="2">
        <v>7839</v>
      </c>
      <c r="AO263" s="2">
        <v>7669</v>
      </c>
      <c r="AP263" s="2">
        <v>7600</v>
      </c>
      <c r="AQ263" s="2">
        <v>7411</v>
      </c>
      <c r="AR263" s="2">
        <v>6694</v>
      </c>
      <c r="AS263" s="2">
        <v>7063</v>
      </c>
      <c r="AT263" s="2">
        <v>7216</v>
      </c>
      <c r="AU263" s="2">
        <v>7341</v>
      </c>
      <c r="AV263" s="2">
        <v>7486</v>
      </c>
      <c r="AW263" s="2">
        <v>7172</v>
      </c>
      <c r="AX263" s="2">
        <v>7280</v>
      </c>
      <c r="AY263" s="2">
        <v>7115</v>
      </c>
      <c r="AZ263" s="2">
        <v>7377</v>
      </c>
      <c r="BA263" s="2">
        <v>7656</v>
      </c>
      <c r="BB263" s="2">
        <v>7615</v>
      </c>
      <c r="BC263" s="2">
        <v>7950</v>
      </c>
      <c r="BD263" s="2">
        <v>7654</v>
      </c>
      <c r="BE263" s="2">
        <v>7860</v>
      </c>
      <c r="BF263" s="2">
        <v>7728</v>
      </c>
      <c r="BG263" s="2">
        <v>7612</v>
      </c>
      <c r="BH263" s="2">
        <v>7638</v>
      </c>
      <c r="BI263" s="2">
        <v>7678</v>
      </c>
      <c r="BJ263" s="2">
        <v>7650</v>
      </c>
      <c r="BK263" s="2">
        <v>7757</v>
      </c>
      <c r="BL263" s="2">
        <v>8032</v>
      </c>
      <c r="BM263" s="2">
        <v>8652</v>
      </c>
      <c r="BN263" s="2">
        <v>8771</v>
      </c>
      <c r="BO263" s="2">
        <v>8915</v>
      </c>
      <c r="BP263" s="2">
        <v>8951</v>
      </c>
      <c r="BQ263" s="2">
        <v>9165</v>
      </c>
      <c r="BR263" s="2">
        <v>9273</v>
      </c>
      <c r="BS263" s="2">
        <v>9444</v>
      </c>
      <c r="BT263" s="2">
        <v>9600</v>
      </c>
      <c r="BU263" s="2">
        <v>9485</v>
      </c>
      <c r="BV263" s="2">
        <v>9695</v>
      </c>
      <c r="BW263" s="2">
        <v>9431</v>
      </c>
      <c r="BX263" s="2">
        <v>9217</v>
      </c>
      <c r="BY263" s="2">
        <v>8968</v>
      </c>
      <c r="BZ263" s="2">
        <v>9080</v>
      </c>
      <c r="CA263" s="2">
        <v>9061</v>
      </c>
      <c r="CB263" s="2">
        <v>9032</v>
      </c>
      <c r="CC263" s="2">
        <v>9032</v>
      </c>
      <c r="CD263" s="2">
        <v>9726</v>
      </c>
      <c r="CE263" s="2">
        <v>9520</v>
      </c>
      <c r="CF263" s="2">
        <v>9815</v>
      </c>
      <c r="CG263" s="2">
        <v>9620</v>
      </c>
      <c r="CH263" s="2">
        <v>9618</v>
      </c>
      <c r="CI263" s="2">
        <v>9434</v>
      </c>
      <c r="CJ263" s="2">
        <v>9401</v>
      </c>
      <c r="CK263" s="2">
        <v>9321</v>
      </c>
      <c r="CL263" s="2">
        <v>8936</v>
      </c>
      <c r="CM263" s="2">
        <v>8833</v>
      </c>
      <c r="CN263" s="2">
        <v>8360</v>
      </c>
      <c r="CO263" s="2">
        <v>8537</v>
      </c>
      <c r="CP263" s="2">
        <v>8958</v>
      </c>
      <c r="CQ263" s="2">
        <v>9388</v>
      </c>
      <c r="CR263" s="2">
        <v>9171</v>
      </c>
      <c r="CS263" s="2">
        <v>9053</v>
      </c>
      <c r="CT263" s="2">
        <v>9388</v>
      </c>
      <c r="CU263" s="2">
        <v>9781</v>
      </c>
      <c r="CV263" s="2">
        <v>9600</v>
      </c>
      <c r="CW263" s="2">
        <v>9581</v>
      </c>
      <c r="CX263" s="2">
        <v>9625</v>
      </c>
      <c r="CY263" s="2">
        <v>9701</v>
      </c>
      <c r="CZ263" s="2">
        <v>9544</v>
      </c>
      <c r="DA263" s="2">
        <v>9641</v>
      </c>
      <c r="DB263" s="2">
        <v>9446</v>
      </c>
      <c r="DC263" s="2">
        <v>8695</v>
      </c>
      <c r="DD263" s="2">
        <v>9057</v>
      </c>
      <c r="DE263" s="2">
        <v>9165</v>
      </c>
      <c r="DF263" s="2">
        <v>8920</v>
      </c>
      <c r="DG263" s="2">
        <v>9931</v>
      </c>
      <c r="DH263" s="2">
        <v>10035</v>
      </c>
      <c r="DI263" s="2">
        <v>9830</v>
      </c>
      <c r="DJ263" s="2">
        <v>9758</v>
      </c>
      <c r="DK263" s="2">
        <v>9495</v>
      </c>
      <c r="DL263" s="2">
        <v>9464</v>
      </c>
      <c r="DM263" s="2">
        <v>9782</v>
      </c>
      <c r="DN263" s="2">
        <v>9419</v>
      </c>
      <c r="DO263" s="2">
        <v>9038</v>
      </c>
      <c r="DP263" s="2">
        <v>8852</v>
      </c>
      <c r="DQ263" s="2">
        <v>9266</v>
      </c>
      <c r="DR263" s="2">
        <v>9197</v>
      </c>
      <c r="DS263" s="2">
        <v>9534</v>
      </c>
      <c r="DT263" s="2">
        <v>9053</v>
      </c>
      <c r="DU263" s="2">
        <v>9180</v>
      </c>
      <c r="DV263" s="2">
        <v>8528</v>
      </c>
      <c r="DW263" s="2">
        <v>8592</v>
      </c>
      <c r="DX263" s="2">
        <v>8662</v>
      </c>
      <c r="DY263" s="2">
        <v>8436</v>
      </c>
      <c r="DZ263" s="2">
        <v>8420</v>
      </c>
      <c r="EA263" s="2">
        <v>8405</v>
      </c>
      <c r="EB263" s="2">
        <v>8528</v>
      </c>
      <c r="EC263" s="2">
        <v>8415</v>
      </c>
      <c r="ED263" s="2">
        <v>8530</v>
      </c>
      <c r="EE263" s="2">
        <v>8752</v>
      </c>
      <c r="EF263" s="2">
        <v>8981</v>
      </c>
      <c r="EG263" s="2">
        <v>9310</v>
      </c>
      <c r="EH263" s="2">
        <v>9170</v>
      </c>
      <c r="EI263" s="2">
        <v>9515</v>
      </c>
      <c r="EJ263" s="2">
        <v>9329</v>
      </c>
      <c r="EK263" s="2">
        <v>9390</v>
      </c>
      <c r="EL263" s="2">
        <v>9211</v>
      </c>
      <c r="EM263" s="2">
        <v>8947</v>
      </c>
      <c r="EN263" s="2">
        <v>8801</v>
      </c>
      <c r="EO263" s="2">
        <v>8431</v>
      </c>
      <c r="EP263" s="2">
        <v>8365</v>
      </c>
      <c r="EQ263" s="2">
        <v>8175</v>
      </c>
      <c r="ER263" s="2">
        <v>8130</v>
      </c>
      <c r="ES263" s="2">
        <v>7902</v>
      </c>
      <c r="ET263" s="2">
        <v>7580</v>
      </c>
      <c r="EU263" s="2">
        <v>7764</v>
      </c>
      <c r="EV263" s="2">
        <v>7690</v>
      </c>
      <c r="EW263" s="2">
        <v>7717</v>
      </c>
      <c r="EX263" s="2">
        <v>7786</v>
      </c>
      <c r="EY263" s="2">
        <v>7856</v>
      </c>
      <c r="EZ263" s="2">
        <v>7817</v>
      </c>
      <c r="FA263" s="2">
        <v>7245</v>
      </c>
      <c r="FB263" s="2">
        <v>7320</v>
      </c>
      <c r="FC263" s="2">
        <v>7671</v>
      </c>
      <c r="FD263" s="2">
        <v>7970</v>
      </c>
      <c r="FE263" s="2">
        <v>8223</v>
      </c>
      <c r="FF263" s="2">
        <v>8811</v>
      </c>
      <c r="FG263" s="2">
        <v>8782</v>
      </c>
      <c r="FH263" s="2">
        <v>9025</v>
      </c>
      <c r="FI263" s="2">
        <v>9332</v>
      </c>
      <c r="FJ263" s="2">
        <v>9234</v>
      </c>
      <c r="FK263" s="2">
        <v>8772</v>
      </c>
      <c r="FL263" s="2">
        <v>8597</v>
      </c>
      <c r="FM263" s="2">
        <v>8467</v>
      </c>
      <c r="FN263" s="2">
        <v>8554</v>
      </c>
      <c r="FO263" s="2">
        <v>8870</v>
      </c>
      <c r="FP263" s="2">
        <v>9098</v>
      </c>
      <c r="FQ263" s="2">
        <v>8855</v>
      </c>
      <c r="FR263" s="2">
        <v>8687</v>
      </c>
      <c r="FS263" s="2">
        <v>8602</v>
      </c>
      <c r="FT263" s="2">
        <v>8786</v>
      </c>
      <c r="FU263" s="2">
        <v>9674</v>
      </c>
      <c r="FV263" s="2">
        <v>9274</v>
      </c>
      <c r="FW263" s="2">
        <v>9592</v>
      </c>
      <c r="FX263" s="2">
        <v>9565</v>
      </c>
      <c r="FY263" s="2">
        <v>9401</v>
      </c>
      <c r="FZ263" s="2">
        <v>9436</v>
      </c>
      <c r="GA263" s="2">
        <v>9122</v>
      </c>
      <c r="GB263" s="2">
        <v>9152</v>
      </c>
      <c r="GC263" s="2">
        <v>8690</v>
      </c>
      <c r="GD263" s="2">
        <v>8733</v>
      </c>
      <c r="GE263" s="2">
        <v>9025</v>
      </c>
      <c r="GF263" s="2">
        <v>8880</v>
      </c>
      <c r="GG263" s="2">
        <v>9842</v>
      </c>
      <c r="GH263" s="2">
        <v>10020</v>
      </c>
      <c r="GI263" s="2">
        <v>10070</v>
      </c>
      <c r="GJ263" s="2">
        <v>10020</v>
      </c>
      <c r="GK263" s="2">
        <v>9835</v>
      </c>
      <c r="GL263" s="2">
        <v>10145</v>
      </c>
      <c r="GM263" s="2">
        <v>10055</v>
      </c>
      <c r="GN263" s="2">
        <v>9965</v>
      </c>
      <c r="GO263" s="2">
        <v>9953</v>
      </c>
      <c r="GP263" s="2">
        <v>9812</v>
      </c>
      <c r="GQ263" s="2">
        <v>9430</v>
      </c>
      <c r="GR263" s="2">
        <v>9632</v>
      </c>
      <c r="GS263" s="2">
        <v>9631</v>
      </c>
      <c r="GT263" s="2">
        <v>9252</v>
      </c>
      <c r="GU263" s="2">
        <v>9245</v>
      </c>
      <c r="GV263" s="2">
        <v>9527</v>
      </c>
      <c r="GW263" s="2">
        <v>10070</v>
      </c>
      <c r="GX263" s="2">
        <v>9750</v>
      </c>
      <c r="GY263" s="2">
        <v>9767</v>
      </c>
      <c r="GZ263" s="2">
        <v>9353</v>
      </c>
      <c r="HA263" s="2">
        <v>8479</v>
      </c>
      <c r="HB263" s="2">
        <v>8518</v>
      </c>
      <c r="HC263" s="2">
        <v>8615</v>
      </c>
      <c r="HD263" s="2">
        <v>8874</v>
      </c>
      <c r="HE263" s="2">
        <v>8752</v>
      </c>
      <c r="HF263" s="2">
        <v>8705</v>
      </c>
      <c r="HG263" s="2">
        <v>8572</v>
      </c>
      <c r="HH263" s="2">
        <v>8330</v>
      </c>
      <c r="HI263" s="2">
        <v>8505</v>
      </c>
      <c r="HJ263" s="2">
        <v>8510</v>
      </c>
      <c r="HK263" s="2">
        <v>8437</v>
      </c>
      <c r="HL263" s="2">
        <v>8470</v>
      </c>
      <c r="HM263" s="2">
        <v>8693</v>
      </c>
      <c r="HN263" s="2">
        <v>8913</v>
      </c>
      <c r="HO263" s="2">
        <v>8867</v>
      </c>
      <c r="HP263" s="2">
        <v>8850</v>
      </c>
      <c r="HQ263" s="2">
        <v>8943</v>
      </c>
      <c r="HR263" s="2">
        <v>8893</v>
      </c>
      <c r="HS263" s="2">
        <v>8666</v>
      </c>
      <c r="HT263" s="2">
        <v>8545</v>
      </c>
      <c r="HU263" s="2">
        <v>8565</v>
      </c>
      <c r="HV263" s="2">
        <v>8732</v>
      </c>
      <c r="HW263" s="2">
        <v>8768</v>
      </c>
      <c r="HX263" s="2">
        <v>8994</v>
      </c>
      <c r="HY263" s="2">
        <v>8888</v>
      </c>
      <c r="HZ263" s="2">
        <v>9072</v>
      </c>
      <c r="IA263" s="2">
        <v>9067</v>
      </c>
      <c r="IB263" s="2">
        <v>9030</v>
      </c>
      <c r="IC263" s="2">
        <v>8972</v>
      </c>
      <c r="ID263" s="2">
        <v>8990</v>
      </c>
      <c r="IE263" s="2">
        <v>8833</v>
      </c>
      <c r="IF263" s="2">
        <v>9319</v>
      </c>
      <c r="IG263" s="2">
        <v>9705</v>
      </c>
      <c r="IH263" s="2">
        <v>9442</v>
      </c>
      <c r="II263" s="2">
        <v>9345</v>
      </c>
      <c r="IJ263" s="2">
        <v>9605</v>
      </c>
      <c r="IK263" s="2">
        <v>9462</v>
      </c>
      <c r="IL263" s="2">
        <v>9607</v>
      </c>
      <c r="IM263" s="2">
        <v>9633</v>
      </c>
      <c r="IN263" s="2">
        <v>9421</v>
      </c>
      <c r="IO263" s="2">
        <v>8992</v>
      </c>
      <c r="IP263" s="2">
        <v>9032</v>
      </c>
      <c r="IQ263" s="2">
        <v>9212</v>
      </c>
      <c r="IR263" s="2">
        <v>9213</v>
      </c>
      <c r="IS263" s="2">
        <v>8983</v>
      </c>
      <c r="IT263" s="2">
        <v>8948</v>
      </c>
    </row>
    <row r="264" spans="1:254">
      <c r="A264" s="62" t="s">
        <v>477</v>
      </c>
      <c r="B264" s="1" t="inlineStr">
        <is>
          <t>ジーエス・ユアサコーポ</t>
        </is>
      </c>
      <c r="C264" s="1">
        <v>5145</v>
      </c>
      <c r="E264" s="2">
        <v>5375</v>
      </c>
      <c r="F264" s="2">
        <v>5784</v>
      </c>
      <c r="G264" s="2">
        <v>5454</v>
      </c>
      <c r="H264" s="2">
        <v>5260</v>
      </c>
      <c r="I264" s="2">
        <v>5471</v>
      </c>
      <c r="J264" s="2">
        <v>5095</v>
      </c>
      <c r="K264" s="2">
        <v>5044</v>
      </c>
      <c r="L264" s="2">
        <v>5427</v>
      </c>
      <c r="M264" s="2">
        <v>5693</v>
      </c>
      <c r="N264" s="2">
        <v>5733</v>
      </c>
      <c r="O264" s="2">
        <v>5988</v>
      </c>
      <c r="P264" s="2">
        <v>5853</v>
      </c>
      <c r="Q264" s="2">
        <v>5638</v>
      </c>
      <c r="R264" s="2">
        <v>5388</v>
      </c>
      <c r="S264" s="2">
        <v>5827</v>
      </c>
      <c r="T264" s="2">
        <v>5877</v>
      </c>
      <c r="U264" s="2">
        <v>5836</v>
      </c>
      <c r="V264" s="2">
        <v>5944</v>
      </c>
      <c r="W264" s="2">
        <v>6152</v>
      </c>
      <c r="X264" s="2">
        <v>6113</v>
      </c>
      <c r="Y264" s="2">
        <v>6156</v>
      </c>
      <c r="Z264" s="2">
        <v>6396</v>
      </c>
      <c r="AA264" s="2">
        <v>6468</v>
      </c>
      <c r="AB264" s="2">
        <v>6446</v>
      </c>
      <c r="AC264" s="2">
        <v>6500</v>
      </c>
      <c r="AD264" s="2">
        <v>6547</v>
      </c>
      <c r="AE264" s="2">
        <v>6451</v>
      </c>
      <c r="AF264" s="2">
        <v>6535</v>
      </c>
      <c r="AG264" s="2">
        <v>6683</v>
      </c>
      <c r="AH264" s="2">
        <v>7034</v>
      </c>
      <c r="AI264" s="2">
        <v>7021</v>
      </c>
      <c r="AJ264" s="2">
        <v>7087</v>
      </c>
      <c r="AK264" s="2">
        <v>7452</v>
      </c>
      <c r="AL264" s="2">
        <v>6665</v>
      </c>
      <c r="AM264" s="2">
        <v>6630</v>
      </c>
      <c r="AN264" s="2">
        <v>6580</v>
      </c>
      <c r="AO264" s="2">
        <v>6265</v>
      </c>
      <c r="AP264" s="2">
        <v>6196</v>
      </c>
      <c r="AQ264" s="2">
        <v>6197</v>
      </c>
      <c r="AR264" s="2">
        <v>5971</v>
      </c>
      <c r="AS264" s="2">
        <v>6369</v>
      </c>
      <c r="AT264" s="2">
        <v>6608</v>
      </c>
      <c r="AU264" s="2">
        <v>6595</v>
      </c>
      <c r="AV264" s="2">
        <v>7080</v>
      </c>
      <c r="AW264" s="2">
        <v>7143</v>
      </c>
      <c r="AX264" s="2">
        <v>7031</v>
      </c>
      <c r="AY264" s="2">
        <v>6618</v>
      </c>
      <c r="AZ264" s="2">
        <v>6334</v>
      </c>
      <c r="BA264" s="2">
        <v>6470</v>
      </c>
      <c r="BB264" s="2">
        <v>6284</v>
      </c>
      <c r="BC264" s="2">
        <v>6298</v>
      </c>
      <c r="BD264" s="2">
        <v>6167</v>
      </c>
      <c r="BE264" s="2">
        <v>6268</v>
      </c>
      <c r="BF264" s="2">
        <v>6017</v>
      </c>
      <c r="BG264" s="2">
        <v>5956</v>
      </c>
      <c r="BH264" s="2">
        <v>6044</v>
      </c>
      <c r="BI264" s="2">
        <v>6154</v>
      </c>
      <c r="BJ264" s="2">
        <v>6180</v>
      </c>
      <c r="BK264" s="2">
        <v>6251</v>
      </c>
      <c r="BL264" s="2">
        <v>6130</v>
      </c>
      <c r="BM264" s="2">
        <v>6130</v>
      </c>
      <c r="BN264" s="2">
        <v>6605</v>
      </c>
      <c r="BO264" s="2">
        <v>6499</v>
      </c>
      <c r="BP264" s="2">
        <v>6412</v>
      </c>
      <c r="BQ264" s="2">
        <v>6457</v>
      </c>
      <c r="BR264" s="2">
        <v>6224</v>
      </c>
      <c r="BS264" s="2">
        <v>6080</v>
      </c>
      <c r="BT264" s="2">
        <v>6080</v>
      </c>
      <c r="BU264" s="2">
        <v>6160</v>
      </c>
      <c r="BV264" s="2">
        <v>6223</v>
      </c>
      <c r="BW264" s="2">
        <v>6244</v>
      </c>
      <c r="BX264" s="2">
        <v>6354</v>
      </c>
      <c r="BY264" s="2">
        <v>6602</v>
      </c>
      <c r="BZ264" s="2">
        <v>6540</v>
      </c>
      <c r="CA264" s="2">
        <v>6703</v>
      </c>
      <c r="CB264" s="2">
        <v>6578</v>
      </c>
      <c r="CC264" s="2">
        <v>6550</v>
      </c>
      <c r="CD264" s="2">
        <v>6435</v>
      </c>
      <c r="CE264" s="2">
        <v>6258</v>
      </c>
      <c r="CF264" s="2">
        <v>6200</v>
      </c>
      <c r="CG264" s="2">
        <v>6150</v>
      </c>
      <c r="CH264" s="2">
        <v>5994</v>
      </c>
      <c r="CI264" s="2">
        <v>5825</v>
      </c>
      <c r="CJ264" s="2">
        <v>5900</v>
      </c>
      <c r="CK264" s="2">
        <v>5690</v>
      </c>
      <c r="CL264" s="2">
        <v>5573</v>
      </c>
      <c r="CM264" s="2">
        <v>5528</v>
      </c>
      <c r="CN264" s="2">
        <v>5223</v>
      </c>
      <c r="CO264" s="2">
        <v>5108</v>
      </c>
      <c r="CP264" s="2">
        <v>5011</v>
      </c>
      <c r="CQ264" s="2">
        <v>5114</v>
      </c>
      <c r="CR264" s="2">
        <v>5125</v>
      </c>
      <c r="CS264" s="2">
        <v>4942</v>
      </c>
      <c r="CT264" s="2">
        <v>4710</v>
      </c>
      <c r="CU264" s="2">
        <v>5058</v>
      </c>
      <c r="CV264" s="2">
        <v>5075</v>
      </c>
      <c r="CW264" s="2">
        <v>5070</v>
      </c>
      <c r="CX264" s="2">
        <v>4954</v>
      </c>
      <c r="CY264" s="2">
        <v>4787</v>
      </c>
      <c r="CZ264" s="2">
        <v>4859</v>
      </c>
      <c r="DA264" s="2">
        <v>4955</v>
      </c>
      <c r="DB264" s="2">
        <v>4910</v>
      </c>
      <c r="DC264" s="2">
        <v>4734</v>
      </c>
      <c r="DD264" s="2">
        <v>4944</v>
      </c>
      <c r="DE264" s="2">
        <v>4927</v>
      </c>
      <c r="DF264" s="2">
        <v>4682</v>
      </c>
      <c r="DG264" s="2">
        <v>5076</v>
      </c>
      <c r="DH264" s="2">
        <v>5298</v>
      </c>
      <c r="DI264" s="2">
        <v>5238</v>
      </c>
      <c r="DJ264" s="2">
        <v>5385</v>
      </c>
      <c r="DK264" s="2">
        <v>5451</v>
      </c>
      <c r="DL264" s="2">
        <v>5222</v>
      </c>
      <c r="DM264" s="2">
        <v>5041</v>
      </c>
      <c r="DN264" s="2">
        <v>5025</v>
      </c>
      <c r="DO264" s="2">
        <v>4465</v>
      </c>
      <c r="DP264" s="2">
        <v>4362</v>
      </c>
      <c r="DQ264" s="2">
        <v>4426</v>
      </c>
      <c r="DR264" s="2">
        <v>4365</v>
      </c>
      <c r="DS264" s="2">
        <v>4466</v>
      </c>
      <c r="DT264" s="2">
        <v>4288</v>
      </c>
      <c r="DU264" s="2">
        <v>4170</v>
      </c>
      <c r="DV264" s="2">
        <v>3930</v>
      </c>
      <c r="DW264" s="2">
        <v>3927</v>
      </c>
      <c r="DX264" s="2">
        <v>3589</v>
      </c>
      <c r="DY264" s="2">
        <v>3600</v>
      </c>
      <c r="DZ264" s="2">
        <v>3563</v>
      </c>
      <c r="EA264" s="2">
        <v>3544</v>
      </c>
      <c r="EB264" s="2">
        <v>3532</v>
      </c>
      <c r="EC264" s="2">
        <v>3549</v>
      </c>
      <c r="ED264" s="2">
        <v>3636</v>
      </c>
      <c r="EE264" s="2">
        <v>3653</v>
      </c>
      <c r="EF264" s="2">
        <v>3707</v>
      </c>
      <c r="EG264" s="2">
        <v>3744</v>
      </c>
      <c r="EH264" s="2">
        <v>3643</v>
      </c>
      <c r="EI264" s="2">
        <v>3726</v>
      </c>
      <c r="EJ264" s="2">
        <v>3815</v>
      </c>
      <c r="EK264" s="2">
        <v>3863</v>
      </c>
      <c r="EL264" s="2">
        <v>3794</v>
      </c>
      <c r="EM264" s="2">
        <v>3747</v>
      </c>
      <c r="EN264" s="2">
        <v>3771</v>
      </c>
      <c r="EO264" s="2">
        <v>3723</v>
      </c>
      <c r="EP264" s="2">
        <v>3745</v>
      </c>
      <c r="EQ264" s="2">
        <v>3787</v>
      </c>
      <c r="ER264" s="2">
        <v>3834</v>
      </c>
      <c r="ES264" s="2">
        <v>3775</v>
      </c>
      <c r="ET264" s="2">
        <v>3725</v>
      </c>
      <c r="EU264" s="2">
        <v>3760</v>
      </c>
      <c r="EV264" s="2">
        <v>3745</v>
      </c>
      <c r="EW264" s="2">
        <v>3760</v>
      </c>
      <c r="EX264" s="2">
        <v>3754</v>
      </c>
      <c r="EY264" s="2">
        <v>3710</v>
      </c>
      <c r="EZ264" s="2">
        <v>3737</v>
      </c>
      <c r="FA264" s="2">
        <v>3656</v>
      </c>
      <c r="FB264" s="2">
        <v>3667</v>
      </c>
      <c r="FC264" s="2">
        <v>3712</v>
      </c>
      <c r="FD264" s="2">
        <v>3735</v>
      </c>
      <c r="FE264" s="2">
        <v>3702</v>
      </c>
      <c r="FF264" s="2">
        <v>3743</v>
      </c>
      <c r="FG264" s="2">
        <v>3768</v>
      </c>
      <c r="FH264" s="2">
        <v>3794</v>
      </c>
      <c r="FI264" s="2">
        <v>3804</v>
      </c>
      <c r="FJ264" s="2">
        <v>3690</v>
      </c>
      <c r="FK264" s="2">
        <v>3806</v>
      </c>
      <c r="FL264" s="2">
        <v>3893</v>
      </c>
      <c r="FM264" s="2">
        <v>3995</v>
      </c>
      <c r="FN264" s="2">
        <v>4002</v>
      </c>
      <c r="FO264" s="2">
        <v>4092</v>
      </c>
      <c r="FP264" s="2">
        <v>4135</v>
      </c>
      <c r="FQ264" s="2">
        <v>4045</v>
      </c>
      <c r="FR264" s="2">
        <v>4013</v>
      </c>
      <c r="FS264" s="2">
        <v>3986</v>
      </c>
      <c r="FT264" s="2">
        <v>3862</v>
      </c>
      <c r="FU264" s="2">
        <v>3900</v>
      </c>
      <c r="FV264" s="2">
        <v>3777</v>
      </c>
      <c r="FW264" s="2">
        <v>3835</v>
      </c>
      <c r="FX264" s="2">
        <v>3801</v>
      </c>
      <c r="FY264" s="2">
        <v>3794</v>
      </c>
      <c r="FZ264" s="2">
        <v>3878</v>
      </c>
      <c r="GA264" s="2">
        <v>3800</v>
      </c>
      <c r="GB264" s="2">
        <v>3735</v>
      </c>
      <c r="GC264" s="2">
        <v>3751</v>
      </c>
      <c r="GD264" s="2">
        <v>3723</v>
      </c>
      <c r="GE264" s="2">
        <v>3886</v>
      </c>
      <c r="GF264" s="2">
        <v>4108</v>
      </c>
      <c r="GG264" s="2">
        <v>4277</v>
      </c>
      <c r="GH264" s="2">
        <v>4239</v>
      </c>
      <c r="GI264" s="2">
        <v>4175</v>
      </c>
      <c r="GJ264" s="2">
        <v>4104</v>
      </c>
      <c r="GK264" s="2">
        <v>4085</v>
      </c>
      <c r="GL264" s="2">
        <v>4080</v>
      </c>
      <c r="GM264" s="2">
        <v>3954</v>
      </c>
      <c r="GN264" s="2">
        <v>3855</v>
      </c>
      <c r="GO264" s="2">
        <v>3843</v>
      </c>
      <c r="GP264" s="2">
        <v>3870</v>
      </c>
      <c r="GQ264" s="2">
        <v>3826</v>
      </c>
      <c r="GR264" s="2">
        <v>3792</v>
      </c>
      <c r="GS264" s="2">
        <v>3859</v>
      </c>
      <c r="GT264" s="2">
        <v>3770</v>
      </c>
      <c r="GU264" s="2">
        <v>3717</v>
      </c>
      <c r="GV264" s="2">
        <v>3814</v>
      </c>
      <c r="GW264" s="2">
        <v>3820</v>
      </c>
      <c r="GX264" s="2">
        <v>3758</v>
      </c>
      <c r="GY264" s="2">
        <v>3700</v>
      </c>
      <c r="GZ264" s="2">
        <v>3604</v>
      </c>
      <c r="HA264" s="2">
        <v>3493</v>
      </c>
      <c r="HB264" s="2">
        <v>3441</v>
      </c>
      <c r="HC264" s="2">
        <v>3459</v>
      </c>
      <c r="HD264" s="2">
        <v>3427</v>
      </c>
      <c r="HE264" s="2">
        <v>3458</v>
      </c>
      <c r="HF264" s="2">
        <v>3506</v>
      </c>
      <c r="HG264" s="2">
        <v>3464</v>
      </c>
      <c r="HH264" s="2">
        <v>3437</v>
      </c>
      <c r="HI264" s="2">
        <v>3321</v>
      </c>
      <c r="HJ264" s="2">
        <v>3241</v>
      </c>
      <c r="HK264" s="2">
        <v>3253</v>
      </c>
      <c r="HL264" s="2">
        <v>3284</v>
      </c>
      <c r="HM264" s="2">
        <v>3293</v>
      </c>
      <c r="HN264" s="2">
        <v>3231</v>
      </c>
      <c r="HO264" s="2">
        <v>3223</v>
      </c>
      <c r="HP264" s="2">
        <v>3218</v>
      </c>
      <c r="HQ264" s="2">
        <v>3261</v>
      </c>
      <c r="HR264" s="2">
        <v>3406</v>
      </c>
      <c r="HS264" s="2">
        <v>3362</v>
      </c>
      <c r="HT264" s="2">
        <v>3361</v>
      </c>
      <c r="HU264" s="2">
        <v>3369</v>
      </c>
      <c r="HV264" s="2">
        <v>3343</v>
      </c>
      <c r="HW264" s="2">
        <v>3320</v>
      </c>
      <c r="HX264" s="2">
        <v>3307</v>
      </c>
      <c r="HY264" s="2">
        <v>3268</v>
      </c>
      <c r="HZ264" s="2">
        <v>3262</v>
      </c>
      <c r="IA264" s="2">
        <v>3217</v>
      </c>
      <c r="IB264" s="2">
        <v>3235</v>
      </c>
      <c r="IC264" s="2">
        <v>3194</v>
      </c>
      <c r="ID264" s="2">
        <v>3134</v>
      </c>
      <c r="IE264" s="2">
        <v>3166</v>
      </c>
      <c r="IF264" s="2">
        <v>3202</v>
      </c>
      <c r="IG264" s="2">
        <v>3195</v>
      </c>
      <c r="IH264" s="2">
        <v>3005</v>
      </c>
      <c r="II264" s="2">
        <v>2990</v>
      </c>
      <c r="IJ264" s="2">
        <v>3031</v>
      </c>
      <c r="IK264" s="2">
        <v>3021</v>
      </c>
      <c r="IL264" s="2">
        <v>2988</v>
      </c>
      <c r="IM264" s="2">
        <v>2974</v>
      </c>
      <c r="IN264" s="2">
        <v>2910</v>
      </c>
      <c r="IO264" s="2">
        <v>2725</v>
      </c>
      <c r="IP264" s="2">
        <v>2677</v>
      </c>
      <c r="IQ264" s="2">
        <v>2731</v>
      </c>
      <c r="IR264" s="2">
        <v>2720</v>
      </c>
      <c r="IS264" s="2">
        <v>2720</v>
      </c>
      <c r="IT264" s="2">
        <v>2710.5</v>
      </c>
    </row>
    <row r="265" spans="1:254">
      <c r="A265" s="62" t="s">
        <v>478</v>
      </c>
      <c r="B265" s="1" t="inlineStr">
        <is>
          <t>ＦＤＫ</t>
        </is>
      </c>
      <c r="C265" s="1">
        <v>406</v>
      </c>
      <c r="E265" s="2">
        <v>400</v>
      </c>
      <c r="F265" s="2">
        <v>390</v>
      </c>
      <c r="G265" s="2">
        <v>384</v>
      </c>
      <c r="H265" s="2">
        <v>377</v>
      </c>
      <c r="I265" s="2">
        <v>377</v>
      </c>
      <c r="J265" s="2">
        <v>375</v>
      </c>
      <c r="K265" s="2">
        <v>380</v>
      </c>
      <c r="L265" s="2">
        <v>389</v>
      </c>
      <c r="M265" s="2">
        <v>396</v>
      </c>
      <c r="N265" s="2">
        <v>396</v>
      </c>
      <c r="O265" s="2">
        <v>412</v>
      </c>
      <c r="P265" s="2">
        <v>409</v>
      </c>
      <c r="Q265" s="2">
        <v>401</v>
      </c>
      <c r="R265" s="2">
        <v>396</v>
      </c>
      <c r="S265" s="2">
        <v>412</v>
      </c>
      <c r="T265" s="2">
        <v>422</v>
      </c>
      <c r="U265" s="2">
        <v>421</v>
      </c>
      <c r="V265" s="2">
        <v>434</v>
      </c>
      <c r="W265" s="2">
        <v>435</v>
      </c>
      <c r="X265" s="2">
        <v>428</v>
      </c>
      <c r="Y265" s="2">
        <v>429</v>
      </c>
      <c r="Z265" s="2">
        <v>443</v>
      </c>
      <c r="AA265" s="2">
        <v>452</v>
      </c>
      <c r="AB265" s="2">
        <v>478</v>
      </c>
      <c r="AC265" s="2">
        <v>471</v>
      </c>
      <c r="AD265" s="2">
        <v>482</v>
      </c>
      <c r="AE265" s="2">
        <v>472</v>
      </c>
      <c r="AF265" s="2">
        <v>485</v>
      </c>
      <c r="AG265" s="2">
        <v>492</v>
      </c>
      <c r="AH265" s="2">
        <v>513</v>
      </c>
      <c r="AI265" s="2">
        <v>502</v>
      </c>
      <c r="AJ265" s="2">
        <v>506</v>
      </c>
      <c r="AK265" s="2">
        <v>521</v>
      </c>
      <c r="AL265" s="2">
        <v>504</v>
      </c>
      <c r="AM265" s="2">
        <v>502</v>
      </c>
      <c r="AN265" s="2">
        <v>488</v>
      </c>
      <c r="AO265" s="2">
        <v>467</v>
      </c>
      <c r="AP265" s="2">
        <v>471</v>
      </c>
      <c r="AQ265" s="2">
        <v>495</v>
      </c>
      <c r="AR265" s="2">
        <v>488</v>
      </c>
      <c r="AS265" s="2">
        <v>513</v>
      </c>
      <c r="AT265" s="2">
        <v>558</v>
      </c>
      <c r="AU265" s="2">
        <v>591</v>
      </c>
      <c r="AV265" s="2">
        <v>488</v>
      </c>
      <c r="AW265" s="2">
        <v>481</v>
      </c>
      <c r="AX265" s="2">
        <v>453</v>
      </c>
      <c r="AY265" s="2">
        <v>426</v>
      </c>
      <c r="AZ265" s="2">
        <v>420</v>
      </c>
      <c r="BA265" s="2">
        <v>422</v>
      </c>
      <c r="BB265" s="2">
        <v>422</v>
      </c>
      <c r="BC265" s="2">
        <v>407</v>
      </c>
      <c r="BD265" s="2">
        <v>399</v>
      </c>
      <c r="BE265" s="2">
        <v>400</v>
      </c>
      <c r="BF265" s="2">
        <v>407</v>
      </c>
      <c r="BG265" s="2">
        <v>404</v>
      </c>
      <c r="BH265" s="2">
        <v>402</v>
      </c>
      <c r="BI265" s="2">
        <v>412</v>
      </c>
      <c r="BJ265" s="2">
        <v>410</v>
      </c>
      <c r="BK265" s="2">
        <v>418</v>
      </c>
      <c r="BL265" s="2">
        <v>420</v>
      </c>
      <c r="BM265" s="2">
        <v>426</v>
      </c>
      <c r="BN265" s="2">
        <v>430</v>
      </c>
      <c r="BO265" s="2">
        <v>425</v>
      </c>
      <c r="BP265" s="2">
        <v>433</v>
      </c>
      <c r="BQ265" s="2">
        <v>449</v>
      </c>
      <c r="BR265" s="2">
        <v>425</v>
      </c>
      <c r="BS265" s="2">
        <v>415</v>
      </c>
      <c r="BT265" s="2">
        <v>445</v>
      </c>
      <c r="BU265" s="2">
        <v>450</v>
      </c>
      <c r="BV265" s="2">
        <v>450</v>
      </c>
      <c r="BW265" s="2">
        <v>445</v>
      </c>
      <c r="BX265" s="2">
        <v>442</v>
      </c>
      <c r="BY265" s="2">
        <v>450</v>
      </c>
      <c r="BZ265" s="2">
        <v>448</v>
      </c>
      <c r="CA265" s="2">
        <v>445</v>
      </c>
      <c r="CB265" s="2">
        <v>450</v>
      </c>
      <c r="CC265" s="2">
        <v>445</v>
      </c>
      <c r="CD265" s="2">
        <v>452</v>
      </c>
      <c r="CE265" s="2">
        <v>441</v>
      </c>
      <c r="CF265" s="2">
        <v>447</v>
      </c>
      <c r="CG265" s="2">
        <v>468</v>
      </c>
      <c r="CH265" s="2">
        <v>478</v>
      </c>
      <c r="CI265" s="2">
        <v>464</v>
      </c>
      <c r="CJ265" s="2">
        <v>474</v>
      </c>
      <c r="CK265" s="2">
        <v>462</v>
      </c>
      <c r="CL265" s="2">
        <v>459</v>
      </c>
      <c r="CM265" s="2">
        <v>470</v>
      </c>
      <c r="CN265" s="2">
        <v>463</v>
      </c>
      <c r="CO265" s="2">
        <v>463</v>
      </c>
      <c r="CP265" s="2">
        <v>476</v>
      </c>
      <c r="CQ265" s="2">
        <v>484</v>
      </c>
      <c r="CR265" s="2">
        <v>484</v>
      </c>
      <c r="CS265" s="2">
        <v>463</v>
      </c>
      <c r="CT265" s="2">
        <v>462</v>
      </c>
      <c r="CU265" s="2">
        <v>486</v>
      </c>
      <c r="CV265" s="2">
        <v>506</v>
      </c>
      <c r="CW265" s="2">
        <v>476</v>
      </c>
      <c r="CX265" s="2">
        <v>447</v>
      </c>
      <c r="CY265" s="2">
        <v>443</v>
      </c>
      <c r="CZ265" s="2">
        <v>446</v>
      </c>
      <c r="DA265" s="2">
        <v>451</v>
      </c>
      <c r="DB265" s="2">
        <v>432</v>
      </c>
      <c r="DC265" s="2">
        <v>421</v>
      </c>
      <c r="DD265" s="2">
        <v>454</v>
      </c>
      <c r="DE265" s="2">
        <v>466</v>
      </c>
      <c r="DF265" s="2">
        <v>441</v>
      </c>
      <c r="DG265" s="2">
        <v>469</v>
      </c>
      <c r="DH265" s="2">
        <v>465</v>
      </c>
      <c r="DI265" s="2">
        <v>452</v>
      </c>
      <c r="DJ265" s="2">
        <v>446</v>
      </c>
      <c r="DK265" s="2">
        <v>438</v>
      </c>
      <c r="DL265" s="2">
        <v>429</v>
      </c>
      <c r="DM265" s="2">
        <v>434</v>
      </c>
      <c r="DN265" s="2">
        <v>424</v>
      </c>
      <c r="DO265" s="2">
        <v>413</v>
      </c>
      <c r="DP265" s="2">
        <v>403</v>
      </c>
      <c r="DQ265" s="2">
        <v>397</v>
      </c>
      <c r="DR265" s="2">
        <v>393</v>
      </c>
      <c r="DS265" s="2">
        <v>404</v>
      </c>
      <c r="DT265" s="2">
        <v>408</v>
      </c>
      <c r="DU265" s="2">
        <v>407</v>
      </c>
      <c r="DV265" s="2">
        <v>390</v>
      </c>
      <c r="DW265" s="2">
        <v>403</v>
      </c>
      <c r="DX265" s="2">
        <v>404</v>
      </c>
      <c r="DY265" s="2">
        <v>395</v>
      </c>
      <c r="DZ265" s="2">
        <v>387</v>
      </c>
      <c r="EA265" s="2">
        <v>371</v>
      </c>
      <c r="EB265" s="2">
        <v>375</v>
      </c>
      <c r="EC265" s="2">
        <v>399</v>
      </c>
      <c r="ED265" s="2">
        <v>402</v>
      </c>
      <c r="EE265" s="2">
        <v>411</v>
      </c>
      <c r="EF265" s="2">
        <v>416</v>
      </c>
      <c r="EG265" s="2">
        <v>396</v>
      </c>
      <c r="EH265" s="2">
        <v>387</v>
      </c>
      <c r="EI265" s="2">
        <v>396</v>
      </c>
      <c r="EJ265" s="2">
        <v>389</v>
      </c>
      <c r="EK265" s="2">
        <v>390</v>
      </c>
      <c r="EL265" s="2">
        <v>376</v>
      </c>
      <c r="EM265" s="2">
        <v>370</v>
      </c>
      <c r="EN265" s="2">
        <v>368</v>
      </c>
      <c r="EO265" s="2">
        <v>373</v>
      </c>
      <c r="EP265" s="2">
        <v>373</v>
      </c>
      <c r="EQ265" s="2">
        <v>356</v>
      </c>
      <c r="ER265" s="2">
        <v>352</v>
      </c>
      <c r="ES265" s="2">
        <v>351</v>
      </c>
      <c r="ET265" s="2">
        <v>346</v>
      </c>
      <c r="EU265" s="2">
        <v>343</v>
      </c>
      <c r="EV265" s="2">
        <v>345</v>
      </c>
      <c r="EW265" s="2">
        <v>344</v>
      </c>
      <c r="EX265" s="2">
        <v>344</v>
      </c>
      <c r="EY265" s="2">
        <v>345</v>
      </c>
      <c r="EZ265" s="2">
        <v>346</v>
      </c>
      <c r="FA265" s="2">
        <v>346</v>
      </c>
      <c r="FB265" s="2">
        <v>347</v>
      </c>
      <c r="FC265" s="2">
        <v>347</v>
      </c>
      <c r="FD265" s="2">
        <v>353</v>
      </c>
      <c r="FE265" s="2">
        <v>353</v>
      </c>
      <c r="FF265" s="2">
        <v>353</v>
      </c>
      <c r="FG265" s="2">
        <v>353</v>
      </c>
      <c r="FH265" s="2">
        <v>355</v>
      </c>
      <c r="FI265" s="2">
        <v>353</v>
      </c>
      <c r="FJ265" s="2">
        <v>353</v>
      </c>
      <c r="FK265" s="2">
        <v>354</v>
      </c>
      <c r="FL265" s="2">
        <v>355</v>
      </c>
      <c r="FM265" s="2">
        <v>355</v>
      </c>
      <c r="FN265" s="2">
        <v>356</v>
      </c>
      <c r="FO265" s="2">
        <v>362</v>
      </c>
      <c r="FP265" s="2">
        <v>355</v>
      </c>
      <c r="FQ265" s="2">
        <v>345</v>
      </c>
      <c r="FR265" s="2">
        <v>340</v>
      </c>
      <c r="FS265" s="2">
        <v>342</v>
      </c>
      <c r="FT265" s="2">
        <v>342</v>
      </c>
      <c r="FU265" s="2">
        <v>345</v>
      </c>
      <c r="FV265" s="2">
        <v>345</v>
      </c>
      <c r="FW265" s="2">
        <v>344</v>
      </c>
      <c r="FX265" s="2">
        <v>347</v>
      </c>
      <c r="FY265" s="2">
        <v>351</v>
      </c>
      <c r="FZ265" s="2">
        <v>356</v>
      </c>
      <c r="GA265" s="2">
        <v>351</v>
      </c>
      <c r="GB265" s="2">
        <v>352</v>
      </c>
      <c r="GC265" s="2">
        <v>355</v>
      </c>
      <c r="GD265" s="2">
        <v>354</v>
      </c>
      <c r="GE265" s="2">
        <v>360</v>
      </c>
      <c r="GF265" s="2">
        <v>360</v>
      </c>
      <c r="GG265" s="2">
        <v>366</v>
      </c>
      <c r="GH265" s="2">
        <v>362</v>
      </c>
      <c r="GI265" s="2">
        <v>358</v>
      </c>
      <c r="GJ265" s="2">
        <v>366</v>
      </c>
      <c r="GK265" s="2">
        <v>378</v>
      </c>
      <c r="GL265" s="2">
        <v>382</v>
      </c>
      <c r="GM265" s="2">
        <v>380</v>
      </c>
      <c r="GN265" s="2">
        <v>379</v>
      </c>
      <c r="GO265" s="2">
        <v>380</v>
      </c>
      <c r="GP265" s="2">
        <v>376</v>
      </c>
      <c r="GQ265" s="2">
        <v>371</v>
      </c>
      <c r="GR265" s="2">
        <v>368</v>
      </c>
      <c r="GS265" s="2">
        <v>371</v>
      </c>
      <c r="GT265" s="2">
        <v>364</v>
      </c>
      <c r="GU265" s="2">
        <v>362</v>
      </c>
      <c r="GV265" s="2">
        <v>374</v>
      </c>
      <c r="GW265" s="2">
        <v>380</v>
      </c>
      <c r="GX265" s="2">
        <v>383</v>
      </c>
      <c r="GY265" s="2">
        <v>383</v>
      </c>
      <c r="GZ265" s="2">
        <v>380</v>
      </c>
      <c r="HA265" s="2">
        <v>367</v>
      </c>
      <c r="HB265" s="2">
        <v>368</v>
      </c>
      <c r="HC265" s="2">
        <v>371</v>
      </c>
      <c r="HD265" s="2">
        <v>378</v>
      </c>
      <c r="HE265" s="2">
        <v>380</v>
      </c>
      <c r="HF265" s="2">
        <v>388</v>
      </c>
      <c r="HG265" s="2">
        <v>387</v>
      </c>
      <c r="HH265" s="2">
        <v>386</v>
      </c>
      <c r="HI265" s="2">
        <v>385</v>
      </c>
      <c r="HJ265" s="2">
        <v>381</v>
      </c>
      <c r="HK265" s="2">
        <v>393</v>
      </c>
      <c r="HL265" s="2">
        <v>397</v>
      </c>
      <c r="HM265" s="2">
        <v>393</v>
      </c>
      <c r="HN265" s="2">
        <v>390</v>
      </c>
      <c r="HO265" s="2">
        <v>393</v>
      </c>
      <c r="HP265" s="2">
        <v>390</v>
      </c>
      <c r="HQ265" s="2">
        <v>395</v>
      </c>
      <c r="HR265" s="2">
        <v>398</v>
      </c>
      <c r="HS265" s="2">
        <v>400</v>
      </c>
      <c r="HT265" s="2">
        <v>398</v>
      </c>
      <c r="HU265" s="2">
        <v>398</v>
      </c>
      <c r="HV265" s="2">
        <v>405</v>
      </c>
      <c r="HW265" s="2">
        <v>405</v>
      </c>
      <c r="HX265" s="2">
        <v>408</v>
      </c>
      <c r="HY265" s="2">
        <v>409</v>
      </c>
      <c r="HZ265" s="2">
        <v>408</v>
      </c>
      <c r="IA265" s="2">
        <v>408</v>
      </c>
      <c r="IB265" s="2">
        <v>410</v>
      </c>
      <c r="IC265" s="2">
        <v>407</v>
      </c>
      <c r="ID265" s="2">
        <v>407</v>
      </c>
      <c r="IE265" s="2">
        <v>416</v>
      </c>
      <c r="IF265" s="2">
        <v>422</v>
      </c>
      <c r="IG265" s="2">
        <v>427</v>
      </c>
      <c r="IH265" s="2">
        <v>432</v>
      </c>
      <c r="II265" s="2">
        <v>435</v>
      </c>
      <c r="IJ265" s="2">
        <v>436</v>
      </c>
      <c r="IK265" s="2">
        <v>432</v>
      </c>
      <c r="IL265" s="2">
        <v>436</v>
      </c>
      <c r="IM265" s="2">
        <v>430</v>
      </c>
      <c r="IN265" s="2">
        <v>426</v>
      </c>
      <c r="IO265" s="2">
        <v>415</v>
      </c>
      <c r="IP265" s="2">
        <v>409</v>
      </c>
      <c r="IQ265" s="2">
        <v>406</v>
      </c>
      <c r="IR265" s="2">
        <v>405</v>
      </c>
      <c r="IS265" s="2">
        <v>403</v>
      </c>
      <c r="IT265" s="2">
        <v>428</v>
      </c>
    </row>
    <row r="266" spans="1:254">
      <c r="A266" s="62" t="s">
        <v>479</v>
      </c>
      <c r="B266" s="1" t="inlineStr">
        <is>
          <t>インフォメティス</t>
        </is>
      </c>
      <c r="C266" s="1">
        <v>438</v>
      </c>
      <c r="E266" s="2">
        <v>451</v>
      </c>
      <c r="F266" s="2">
        <v>467</v>
      </c>
      <c r="G266" s="2">
        <v>450</v>
      </c>
      <c r="H266" s="2">
        <v>420</v>
      </c>
      <c r="I266" s="2">
        <v>417</v>
      </c>
      <c r="J266" s="2">
        <v>406</v>
      </c>
      <c r="K266" s="2">
        <v>411</v>
      </c>
      <c r="L266" s="2">
        <v>422</v>
      </c>
      <c r="M266" s="2">
        <v>441</v>
      </c>
      <c r="N266" s="2">
        <v>442</v>
      </c>
      <c r="O266" s="2">
        <v>460</v>
      </c>
      <c r="P266" s="2">
        <v>456</v>
      </c>
      <c r="Q266" s="2">
        <v>451</v>
      </c>
      <c r="R266" s="2">
        <v>443</v>
      </c>
      <c r="S266" s="2">
        <v>478</v>
      </c>
      <c r="T266" s="2">
        <v>495</v>
      </c>
      <c r="U266" s="2">
        <v>497</v>
      </c>
      <c r="V266" s="2">
        <v>515</v>
      </c>
      <c r="W266" s="2">
        <v>481</v>
      </c>
      <c r="X266" s="2">
        <v>471</v>
      </c>
      <c r="Y266" s="2">
        <v>519</v>
      </c>
      <c r="Z266" s="2">
        <v>614</v>
      </c>
      <c r="AA266" s="2">
        <v>620</v>
      </c>
      <c r="AB266" s="2">
        <v>603</v>
      </c>
      <c r="AC266" s="2">
        <v>617</v>
      </c>
      <c r="AD266" s="2">
        <v>607</v>
      </c>
      <c r="AE266" s="2">
        <v>666</v>
      </c>
      <c r="AF266" s="2">
        <v>680</v>
      </c>
      <c r="AG266" s="2">
        <v>665</v>
      </c>
      <c r="AH266" s="2">
        <v>715</v>
      </c>
      <c r="AI266" s="2">
        <v>677</v>
      </c>
      <c r="AJ266" s="2">
        <v>600</v>
      </c>
      <c r="AK266" s="2">
        <v>562</v>
      </c>
      <c r="AL266" s="2">
        <v>565</v>
      </c>
      <c r="AM266" s="2">
        <v>616</v>
      </c>
      <c r="AN266" s="2">
        <v>602</v>
      </c>
      <c r="AO266" s="2">
        <v>604</v>
      </c>
      <c r="AP266" s="2">
        <v>634</v>
      </c>
      <c r="AQ266" s="2">
        <v>526</v>
      </c>
      <c r="AR266" s="2">
        <v>518</v>
      </c>
      <c r="AS266" s="2">
        <v>515</v>
      </c>
      <c r="AT266" s="2">
        <v>540</v>
      </c>
      <c r="AU266" s="2">
        <v>568</v>
      </c>
      <c r="AV266" s="2">
        <v>606</v>
      </c>
      <c r="AW266" s="2">
        <v>650</v>
      </c>
      <c r="AX266" s="2">
        <v>665</v>
      </c>
      <c r="AY266" s="2">
        <v>679</v>
      </c>
      <c r="AZ266" s="2">
        <v>643</v>
      </c>
      <c r="BA266" s="2">
        <v>759</v>
      </c>
      <c r="BB266" s="2">
        <v>802</v>
      </c>
      <c r="BC266" s="2">
        <v>811</v>
      </c>
      <c r="BD266" s="2">
        <v>879</v>
      </c>
      <c r="BE266" s="2">
        <v>840</v>
      </c>
      <c r="BF266" s="2">
        <v>758</v>
      </c>
      <c r="BG266" s="2">
        <v>722</v>
      </c>
      <c r="BH266" s="2">
        <v>754</v>
      </c>
      <c r="BI266" s="2">
        <v>790</v>
      </c>
      <c r="BJ266" s="2">
        <v>730</v>
      </c>
      <c r="BK266" s="2">
        <v>749</v>
      </c>
      <c r="BL266" s="2">
        <v>712</v>
      </c>
      <c r="BM266" s="2">
        <v>715</v>
      </c>
      <c r="BN266" s="2">
        <v>726</v>
      </c>
      <c r="BO266" s="2">
        <v>782</v>
      </c>
      <c r="BP266" s="2">
        <v>753</v>
      </c>
      <c r="BQ266" s="2">
        <v>680</v>
      </c>
      <c r="BR266" s="2">
        <v>710</v>
      </c>
      <c r="BS266" s="2">
        <v>683</v>
      </c>
      <c r="BT266" s="2">
        <v>712</v>
      </c>
      <c r="BU266" s="2">
        <v>755</v>
      </c>
      <c r="BV266" s="2">
        <v>738</v>
      </c>
      <c r="BW266" s="2">
        <v>764</v>
      </c>
      <c r="BX266" s="2">
        <v>757</v>
      </c>
      <c r="BY266" s="2">
        <v>870</v>
      </c>
      <c r="BZ266" s="2">
        <v>803</v>
      </c>
      <c r="CA266" s="2">
        <v>731</v>
      </c>
      <c r="CB266" s="2">
        <v>712</v>
      </c>
      <c r="CC266" s="2">
        <v>661</v>
      </c>
      <c r="CD266" s="2">
        <v>643</v>
      </c>
      <c r="CE266" s="2">
        <v>631</v>
      </c>
      <c r="CF266" s="2">
        <v>620</v>
      </c>
      <c r="CG266" s="2">
        <v>558</v>
      </c>
      <c r="CH266" s="2">
        <v>515</v>
      </c>
      <c r="CI266" s="2">
        <v>527</v>
      </c>
      <c r="CJ266" s="2">
        <v>517</v>
      </c>
      <c r="CK266" s="2">
        <v>445</v>
      </c>
      <c r="CL266" s="2">
        <v>428</v>
      </c>
      <c r="CM266" s="2">
        <v>444</v>
      </c>
      <c r="CN266" s="2">
        <v>454</v>
      </c>
      <c r="CO266" s="2">
        <v>441</v>
      </c>
      <c r="CP266" s="2">
        <v>442</v>
      </c>
      <c r="CQ266" s="2">
        <v>465</v>
      </c>
      <c r="CR266" s="2">
        <v>560</v>
      </c>
      <c r="CS266" s="2">
        <v>600</v>
      </c>
      <c r="CT266" s="2">
        <v>525</v>
      </c>
      <c r="CU266" s="2">
        <v>505</v>
      </c>
      <c r="CV266" s="2">
        <v>470</v>
      </c>
      <c r="CW266" s="2">
        <v>497</v>
      </c>
      <c r="CX266" s="2">
        <v>339</v>
      </c>
      <c r="CY266" s="2">
        <v>329</v>
      </c>
      <c r="CZ266" s="2">
        <v>336</v>
      </c>
      <c r="DA266" s="2">
        <v>337</v>
      </c>
      <c r="DB266" s="2">
        <v>334</v>
      </c>
      <c r="DC266" s="2">
        <v>326</v>
      </c>
      <c r="DD266" s="2">
        <v>325</v>
      </c>
      <c r="DE266" s="2">
        <v>316</v>
      </c>
      <c r="DF266" s="2">
        <v>306</v>
      </c>
      <c r="DG266" s="2">
        <v>329</v>
      </c>
      <c r="DH266" s="2">
        <v>333</v>
      </c>
      <c r="DI266" s="2">
        <v>337</v>
      </c>
      <c r="DJ266" s="2">
        <v>337</v>
      </c>
      <c r="DK266" s="2">
        <v>331</v>
      </c>
      <c r="DL266" s="2">
        <v>325</v>
      </c>
      <c r="DM266" s="2">
        <v>337</v>
      </c>
      <c r="DN266" s="2">
        <v>337</v>
      </c>
      <c r="DO266" s="2">
        <v>327</v>
      </c>
      <c r="DP266" s="2">
        <v>320</v>
      </c>
      <c r="DQ266" s="2">
        <v>316</v>
      </c>
      <c r="DR266" s="2">
        <v>323</v>
      </c>
      <c r="DS266" s="2">
        <v>340</v>
      </c>
      <c r="DT266" s="2">
        <v>326</v>
      </c>
      <c r="DU266" s="2">
        <v>327</v>
      </c>
      <c r="DV266" s="2">
        <v>329</v>
      </c>
      <c r="DW266" s="2">
        <v>337</v>
      </c>
      <c r="DX266" s="2">
        <v>336</v>
      </c>
      <c r="DY266" s="2">
        <v>333</v>
      </c>
      <c r="DZ266" s="2">
        <v>337</v>
      </c>
      <c r="EA266" s="2">
        <v>345</v>
      </c>
      <c r="EB266" s="2">
        <v>350</v>
      </c>
      <c r="EC266" s="2">
        <v>358</v>
      </c>
      <c r="ED266" s="2">
        <v>361</v>
      </c>
      <c r="EE266" s="2">
        <v>367</v>
      </c>
      <c r="EF266" s="2">
        <v>366</v>
      </c>
      <c r="EG266" s="2">
        <v>362</v>
      </c>
      <c r="EH266" s="2">
        <v>362</v>
      </c>
      <c r="EI266" s="2">
        <v>373</v>
      </c>
      <c r="EJ266" s="2">
        <v>376</v>
      </c>
      <c r="EK266" s="2">
        <v>378</v>
      </c>
      <c r="EL266" s="2">
        <v>370</v>
      </c>
      <c r="EM266" s="2">
        <v>370</v>
      </c>
      <c r="EN266" s="2">
        <v>372</v>
      </c>
      <c r="EO266" s="2">
        <v>370</v>
      </c>
      <c r="EP266" s="2">
        <v>368</v>
      </c>
      <c r="EQ266" s="2">
        <v>368</v>
      </c>
      <c r="ER266" s="2">
        <v>371</v>
      </c>
      <c r="ES266" s="2">
        <v>372</v>
      </c>
      <c r="ET266" s="2">
        <v>371</v>
      </c>
      <c r="EU266" s="2">
        <v>370</v>
      </c>
      <c r="EV266" s="2">
        <v>377</v>
      </c>
      <c r="EW266" s="2">
        <v>380</v>
      </c>
      <c r="EX266" s="2">
        <v>382</v>
      </c>
      <c r="EY266" s="2">
        <v>384</v>
      </c>
      <c r="EZ266" s="2">
        <v>379</v>
      </c>
      <c r="FA266" s="2">
        <v>391</v>
      </c>
      <c r="FB266" s="2">
        <v>388</v>
      </c>
      <c r="FC266" s="2">
        <v>388</v>
      </c>
      <c r="FD266" s="2">
        <v>405</v>
      </c>
      <c r="FE266" s="2">
        <v>408</v>
      </c>
      <c r="FF266" s="2">
        <v>409</v>
      </c>
      <c r="FG266" s="2">
        <v>410</v>
      </c>
      <c r="FH266" s="2">
        <v>416</v>
      </c>
      <c r="FI266" s="2">
        <v>418</v>
      </c>
      <c r="FJ266" s="2">
        <v>401</v>
      </c>
      <c r="FK266" s="2">
        <v>448</v>
      </c>
      <c r="FL266" s="2">
        <v>450</v>
      </c>
      <c r="FM266" s="2">
        <v>452</v>
      </c>
      <c r="FN266" s="2">
        <v>457</v>
      </c>
      <c r="FO266" s="2">
        <v>472</v>
      </c>
      <c r="FP266" s="2">
        <v>485</v>
      </c>
      <c r="FQ266" s="2">
        <v>473</v>
      </c>
      <c r="FR266" s="2">
        <v>471</v>
      </c>
      <c r="FS266" s="2">
        <v>479</v>
      </c>
      <c r="FT266" s="2">
        <v>475</v>
      </c>
      <c r="FU266" s="2">
        <v>484</v>
      </c>
      <c r="FV266" s="2">
        <v>476</v>
      </c>
      <c r="FW266" s="2">
        <v>467</v>
      </c>
      <c r="FX266" s="2">
        <v>483</v>
      </c>
      <c r="FY266" s="2">
        <v>583</v>
      </c>
      <c r="FZ266" s="2">
        <v>673</v>
      </c>
      <c r="GA266" s="2">
        <v>665</v>
      </c>
      <c r="GB266" s="2">
        <v>645</v>
      </c>
      <c r="GC266" s="2">
        <v>654</v>
      </c>
      <c r="GD266" s="2">
        <v>649</v>
      </c>
      <c r="GE266" s="2">
        <v>638</v>
      </c>
      <c r="GF266" s="2">
        <v>610</v>
      </c>
      <c r="GG266" s="2">
        <v>626</v>
      </c>
      <c r="GH266" s="2">
        <v>636</v>
      </c>
      <c r="GI266" s="2">
        <v>634</v>
      </c>
      <c r="GJ266" s="2">
        <v>640</v>
      </c>
      <c r="GK266" s="2">
        <v>667</v>
      </c>
      <c r="GL266" s="2">
        <v>684</v>
      </c>
      <c r="GM266" s="2">
        <v>728</v>
      </c>
      <c r="GN266" s="2">
        <v>1028</v>
      </c>
      <c r="GO266" s="2">
        <v>1322</v>
      </c>
      <c r="GP266" s="2">
        <v>1333</v>
      </c>
      <c r="GQ266" s="2">
        <v>1280</v>
      </c>
      <c r="GR266" s="2">
        <v>1254</v>
      </c>
      <c r="GS266" s="2">
        <v>1304</v>
      </c>
      <c r="GT266" s="2">
        <v>1297</v>
      </c>
      <c r="GU266" s="2">
        <v>1282</v>
      </c>
      <c r="GV266" s="2">
        <v>1243</v>
      </c>
      <c r="GW266" s="2">
        <v>1211</v>
      </c>
      <c r="GX266" s="2">
        <v>1179</v>
      </c>
      <c r="GY266" s="2">
        <v>1156</v>
      </c>
      <c r="GZ266" s="2">
        <v>1166</v>
      </c>
      <c r="HA266" s="2">
        <v>1146</v>
      </c>
      <c r="HB266" s="2">
        <v>1134</v>
      </c>
      <c r="HC266" s="2">
        <v>1169</v>
      </c>
      <c r="HD266" s="2">
        <v>1250</v>
      </c>
      <c r="HE266" s="2">
        <v>1421</v>
      </c>
      <c r="HF266" s="2">
        <v>1480</v>
      </c>
      <c r="HG266" s="2">
        <v>1489</v>
      </c>
      <c r="HH266" s="2">
        <v>1510</v>
      </c>
      <c r="HI266" s="2">
        <v>1541</v>
      </c>
      <c r="HJ266" s="2">
        <v>1482</v>
      </c>
      <c r="HK266" s="2">
        <v>1519</v>
      </c>
      <c r="HL266" s="2">
        <v>1504</v>
      </c>
      <c r="HM266" s="2">
        <v>1453</v>
      </c>
      <c r="HN266" s="2">
        <v>1466</v>
      </c>
      <c r="HO266" s="2">
        <v>1449</v>
      </c>
      <c r="HP266" s="2">
        <v>1528</v>
      </c>
      <c r="HQ266" s="2">
        <v>1600</v>
      </c>
      <c r="HR266" s="2">
        <v>1622</v>
      </c>
      <c r="HS266" s="2">
        <v>1555</v>
      </c>
      <c r="HT266" s="2">
        <v>1560</v>
      </c>
      <c r="HU266" s="2">
        <v>1608</v>
      </c>
      <c r="HV266" s="2">
        <v>1686</v>
      </c>
      <c r="HW266" s="2">
        <v>1692</v>
      </c>
      <c r="HX266" s="2">
        <v>1580</v>
      </c>
      <c r="HY266" s="2">
        <v>1575</v>
      </c>
      <c r="HZ266" s="2">
        <v>1666</v>
      </c>
      <c r="IA266" s="2">
        <v>1859</v>
      </c>
      <c r="IB266" s="2">
        <v>1809</v>
      </c>
      <c r="IC266" s="2">
        <v>1642</v>
      </c>
      <c r="ID266" s="2">
        <v>1470</v>
      </c>
      <c r="IE266" s="2">
        <v>1480</v>
      </c>
      <c r="IF266" s="2">
        <v>1544</v>
      </c>
      <c r="IG266" s="2">
        <v>1467</v>
      </c>
      <c r="IH266" s="2">
        <v>1451</v>
      </c>
      <c r="II266" s="2">
        <v>1348</v>
      </c>
      <c r="IJ266" s="2">
        <v>1656</v>
      </c>
      <c r="IK266" s="2">
        <v>1697</v>
      </c>
      <c r="IL266" s="2">
        <v>1812</v>
      </c>
      <c r="IM266" s="2">
        <v>1860</v>
      </c>
      <c r="IN266" s="2">
        <v>1901</v>
      </c>
      <c r="IO266" s="2">
        <v>1907</v>
      </c>
      <c r="IP266" s="2">
        <v>1881</v>
      </c>
      <c r="IQ266" s="2">
        <v>1710</v>
      </c>
      <c r="IR266" s="2">
        <v>1700</v>
      </c>
      <c r="IS266" s="2">
        <v>1635</v>
      </c>
      <c r="IT266" s="2">
        <v>1683</v>
      </c>
    </row>
    <row r="267" spans="1:254">
      <c r="A267" s="62" t="s">
        <v>480</v>
      </c>
      <c r="B267" s="1" t="inlineStr">
        <is>
          <t>日本ギア工業</t>
        </is>
      </c>
      <c r="C267" s="1">
        <v>1340</v>
      </c>
      <c r="E267" s="2">
        <v>1352</v>
      </c>
      <c r="F267" s="2">
        <v>1346</v>
      </c>
      <c r="G267" s="2">
        <v>1295</v>
      </c>
      <c r="H267" s="2">
        <v>1242</v>
      </c>
      <c r="I267" s="2">
        <v>1243</v>
      </c>
      <c r="J267" s="2">
        <v>1220</v>
      </c>
      <c r="K267" s="2">
        <v>1235</v>
      </c>
      <c r="L267" s="2">
        <v>1294</v>
      </c>
      <c r="M267" s="2">
        <v>1325</v>
      </c>
      <c r="N267" s="2">
        <v>1350</v>
      </c>
      <c r="O267" s="2">
        <v>1393</v>
      </c>
      <c r="P267" s="2">
        <v>1368</v>
      </c>
      <c r="Q267" s="2">
        <v>1328</v>
      </c>
      <c r="R267" s="2">
        <v>1385</v>
      </c>
      <c r="S267" s="2">
        <v>1521</v>
      </c>
      <c r="T267" s="2">
        <v>1523</v>
      </c>
      <c r="U267" s="2">
        <v>1490</v>
      </c>
      <c r="V267" s="2">
        <v>1455</v>
      </c>
      <c r="W267" s="2">
        <v>1455</v>
      </c>
      <c r="X267" s="2">
        <v>1412</v>
      </c>
      <c r="Y267" s="2">
        <v>1492</v>
      </c>
      <c r="Z267" s="2">
        <v>1575</v>
      </c>
      <c r="AA267" s="2">
        <v>1708</v>
      </c>
      <c r="AB267" s="2">
        <v>1521</v>
      </c>
      <c r="AC267" s="2">
        <v>1455</v>
      </c>
      <c r="AD267" s="2">
        <v>1472</v>
      </c>
      <c r="AE267" s="2">
        <v>1475</v>
      </c>
      <c r="AF267" s="2">
        <v>1458</v>
      </c>
      <c r="AG267" s="2">
        <v>1431</v>
      </c>
      <c r="AH267" s="2">
        <v>1472</v>
      </c>
      <c r="AI267" s="2">
        <v>1456</v>
      </c>
      <c r="AJ267" s="2">
        <v>1452</v>
      </c>
      <c r="AK267" s="2">
        <v>1476</v>
      </c>
      <c r="AL267" s="2">
        <v>1476</v>
      </c>
      <c r="AM267" s="2">
        <v>1525</v>
      </c>
      <c r="AN267" s="2">
        <v>1393</v>
      </c>
      <c r="AO267" s="2">
        <v>1360</v>
      </c>
      <c r="AP267" s="2">
        <v>1402</v>
      </c>
      <c r="AQ267" s="2">
        <v>1393</v>
      </c>
      <c r="AR267" s="2">
        <v>1329</v>
      </c>
      <c r="AS267" s="2">
        <v>1416</v>
      </c>
      <c r="AT267" s="2">
        <v>1468</v>
      </c>
      <c r="AU267" s="2">
        <v>1431</v>
      </c>
      <c r="AV267" s="2">
        <v>1517</v>
      </c>
      <c r="AW267" s="2">
        <v>1451</v>
      </c>
      <c r="AX267" s="2">
        <v>1448</v>
      </c>
      <c r="AY267" s="2">
        <v>1442</v>
      </c>
      <c r="AZ267" s="2">
        <v>1485</v>
      </c>
      <c r="BA267" s="2">
        <v>1633</v>
      </c>
      <c r="BB267" s="2">
        <v>1622</v>
      </c>
      <c r="BC267" s="2">
        <v>1670</v>
      </c>
      <c r="BD267" s="2">
        <v>1564</v>
      </c>
      <c r="BE267" s="2">
        <v>1496</v>
      </c>
      <c r="BF267" s="2">
        <v>1361</v>
      </c>
      <c r="BG267" s="2">
        <v>1345</v>
      </c>
      <c r="BH267" s="2">
        <v>1341</v>
      </c>
      <c r="BI267" s="2">
        <v>1403</v>
      </c>
      <c r="BJ267" s="2">
        <v>1361</v>
      </c>
      <c r="BK267" s="2">
        <v>1366</v>
      </c>
      <c r="BL267" s="2">
        <v>1403</v>
      </c>
      <c r="BM267" s="2">
        <v>1397</v>
      </c>
      <c r="BN267" s="2">
        <v>1457</v>
      </c>
      <c r="BO267" s="2">
        <v>1474</v>
      </c>
      <c r="BP267" s="2">
        <v>1464</v>
      </c>
      <c r="BQ267" s="2">
        <v>1434</v>
      </c>
      <c r="BR267" s="2">
        <v>1485</v>
      </c>
      <c r="BS267" s="2">
        <v>1586</v>
      </c>
      <c r="BT267" s="2">
        <v>1628</v>
      </c>
      <c r="BU267" s="2">
        <v>1550</v>
      </c>
      <c r="BV267" s="2">
        <v>1452</v>
      </c>
      <c r="BW267" s="2">
        <v>1411</v>
      </c>
      <c r="BX267" s="2">
        <v>1225</v>
      </c>
      <c r="BY267" s="2">
        <v>1258</v>
      </c>
      <c r="BZ267" s="2">
        <v>1304</v>
      </c>
      <c r="CA267" s="2">
        <v>1293</v>
      </c>
      <c r="CB267" s="2">
        <v>1319</v>
      </c>
      <c r="CC267" s="2">
        <v>1254</v>
      </c>
      <c r="CD267" s="2">
        <v>1271</v>
      </c>
      <c r="CE267" s="2">
        <v>1195</v>
      </c>
      <c r="CF267" s="2">
        <v>1232</v>
      </c>
      <c r="CG267" s="2">
        <v>1250</v>
      </c>
      <c r="CH267" s="2">
        <v>1213</v>
      </c>
      <c r="CI267" s="2">
        <v>1163</v>
      </c>
      <c r="CJ267" s="2">
        <v>1181</v>
      </c>
      <c r="CK267" s="2">
        <v>1183</v>
      </c>
      <c r="CL267" s="2">
        <v>1190</v>
      </c>
      <c r="CM267" s="2">
        <v>1281</v>
      </c>
      <c r="CN267" s="2">
        <v>1313</v>
      </c>
      <c r="CO267" s="2">
        <v>1350</v>
      </c>
      <c r="CP267" s="2">
        <v>1415</v>
      </c>
      <c r="CQ267" s="2">
        <v>1443</v>
      </c>
      <c r="CR267" s="2">
        <v>1527</v>
      </c>
      <c r="CS267" s="2">
        <v>1454</v>
      </c>
      <c r="CT267" s="2">
        <v>1500</v>
      </c>
      <c r="CU267" s="2">
        <v>1750</v>
      </c>
      <c r="CV267" s="2">
        <v>1572</v>
      </c>
      <c r="CW267" s="2">
        <v>1608</v>
      </c>
      <c r="CX267" s="2">
        <v>1761</v>
      </c>
      <c r="CY267" s="2">
        <v>1646</v>
      </c>
      <c r="CZ267" s="2">
        <v>1657</v>
      </c>
      <c r="DA267" s="2">
        <v>1871</v>
      </c>
      <c r="DB267" s="2">
        <v>1915</v>
      </c>
      <c r="DC267" s="2">
        <v>1664</v>
      </c>
      <c r="DD267" s="2">
        <v>1650</v>
      </c>
      <c r="DE267" s="2">
        <v>1491</v>
      </c>
      <c r="DF267" s="2">
        <v>1174</v>
      </c>
      <c r="DG267" s="2">
        <v>1215</v>
      </c>
      <c r="DH267" s="2">
        <v>1165</v>
      </c>
      <c r="DI267" s="2">
        <v>1117</v>
      </c>
      <c r="DJ267" s="2">
        <v>1071</v>
      </c>
      <c r="DK267" s="2">
        <v>1133</v>
      </c>
      <c r="DL267" s="2">
        <v>1116</v>
      </c>
      <c r="DM267" s="2">
        <v>1161</v>
      </c>
      <c r="DN267" s="2">
        <v>1092</v>
      </c>
      <c r="DO267" s="2">
        <v>913</v>
      </c>
      <c r="DP267" s="2">
        <v>897</v>
      </c>
      <c r="DQ267" s="2">
        <v>887</v>
      </c>
      <c r="DR267" s="2">
        <v>875</v>
      </c>
      <c r="DS267" s="2">
        <v>886</v>
      </c>
      <c r="DT267" s="2">
        <v>914</v>
      </c>
      <c r="DU267" s="2">
        <v>903</v>
      </c>
      <c r="DV267" s="2">
        <v>862</v>
      </c>
      <c r="DW267" s="2">
        <v>865</v>
      </c>
      <c r="DX267" s="2">
        <v>840</v>
      </c>
      <c r="DY267" s="2">
        <v>850</v>
      </c>
      <c r="DZ267" s="2">
        <v>826</v>
      </c>
      <c r="EA267" s="2">
        <v>815</v>
      </c>
      <c r="EB267" s="2">
        <v>810</v>
      </c>
      <c r="EC267" s="2">
        <v>902</v>
      </c>
      <c r="ED267" s="2">
        <v>901</v>
      </c>
      <c r="EE267" s="2">
        <v>915</v>
      </c>
      <c r="EF267" s="2">
        <v>940</v>
      </c>
      <c r="EG267" s="2">
        <v>949</v>
      </c>
      <c r="EH267" s="2">
        <v>941</v>
      </c>
      <c r="EI267" s="2">
        <v>971</v>
      </c>
      <c r="EJ267" s="2">
        <v>977</v>
      </c>
      <c r="EK267" s="2">
        <v>988</v>
      </c>
      <c r="EL267" s="2">
        <v>955</v>
      </c>
      <c r="EM267" s="2">
        <v>932</v>
      </c>
      <c r="EN267" s="2">
        <v>917</v>
      </c>
      <c r="EO267" s="2">
        <v>886</v>
      </c>
      <c r="EP267" s="2">
        <v>883</v>
      </c>
      <c r="EQ267" s="2">
        <v>885</v>
      </c>
      <c r="ER267" s="2">
        <v>882</v>
      </c>
      <c r="ES267" s="2">
        <v>866</v>
      </c>
      <c r="ET267" s="2">
        <v>853</v>
      </c>
      <c r="EU267" s="2">
        <v>864</v>
      </c>
      <c r="EV267" s="2">
        <v>867</v>
      </c>
      <c r="EW267" s="2">
        <v>877</v>
      </c>
      <c r="EX267" s="2">
        <v>867</v>
      </c>
      <c r="EY267" s="2">
        <v>853</v>
      </c>
      <c r="EZ267" s="2">
        <v>830</v>
      </c>
      <c r="FA267" s="2">
        <v>820</v>
      </c>
      <c r="FB267" s="2">
        <v>802</v>
      </c>
      <c r="FC267" s="2">
        <v>801</v>
      </c>
      <c r="FD267" s="2">
        <v>829</v>
      </c>
      <c r="FE267" s="2">
        <v>821</v>
      </c>
      <c r="FF267" s="2">
        <v>814</v>
      </c>
      <c r="FG267" s="2">
        <v>820</v>
      </c>
      <c r="FH267" s="2">
        <v>825</v>
      </c>
      <c r="FI267" s="2">
        <v>862</v>
      </c>
      <c r="FJ267" s="2">
        <v>886</v>
      </c>
      <c r="FK267" s="2">
        <v>863</v>
      </c>
      <c r="FL267" s="2">
        <v>858</v>
      </c>
      <c r="FM267" s="2">
        <v>855</v>
      </c>
      <c r="FN267" s="2">
        <v>854</v>
      </c>
      <c r="FO267" s="2">
        <v>871</v>
      </c>
      <c r="FP267" s="2">
        <v>890</v>
      </c>
      <c r="FQ267" s="2">
        <v>881</v>
      </c>
      <c r="FR267" s="2">
        <v>836</v>
      </c>
      <c r="FS267" s="2">
        <v>824</v>
      </c>
      <c r="FT267" s="2">
        <v>802</v>
      </c>
      <c r="FU267" s="2">
        <v>809</v>
      </c>
      <c r="FV267" s="2">
        <v>766</v>
      </c>
      <c r="FW267" s="2">
        <v>786</v>
      </c>
      <c r="FX267" s="2">
        <v>781</v>
      </c>
      <c r="FY267" s="2">
        <v>790</v>
      </c>
      <c r="FZ267" s="2">
        <v>821</v>
      </c>
      <c r="GA267" s="2">
        <v>785</v>
      </c>
      <c r="GB267" s="2">
        <v>783</v>
      </c>
      <c r="GC267" s="2">
        <v>787</v>
      </c>
      <c r="GD267" s="2">
        <v>769</v>
      </c>
      <c r="GE267" s="2">
        <v>782</v>
      </c>
      <c r="GF267" s="2">
        <v>761</v>
      </c>
      <c r="GG267" s="2">
        <v>797</v>
      </c>
      <c r="GH267" s="2">
        <v>811</v>
      </c>
      <c r="GI267" s="2">
        <v>855</v>
      </c>
      <c r="GJ267" s="2">
        <v>847</v>
      </c>
      <c r="GK267" s="2">
        <v>865</v>
      </c>
      <c r="GL267" s="2">
        <v>805</v>
      </c>
      <c r="GM267" s="2">
        <v>731</v>
      </c>
      <c r="GN267" s="2">
        <v>733</v>
      </c>
      <c r="GO267" s="2">
        <v>727</v>
      </c>
      <c r="GP267" s="2">
        <v>730</v>
      </c>
      <c r="GQ267" s="2">
        <v>736</v>
      </c>
      <c r="GR267" s="2">
        <v>724</v>
      </c>
      <c r="GS267" s="2">
        <v>713</v>
      </c>
      <c r="GT267" s="2">
        <v>683</v>
      </c>
      <c r="GU267" s="2">
        <v>669</v>
      </c>
      <c r="GV267" s="2">
        <v>706</v>
      </c>
      <c r="GW267" s="2">
        <v>732</v>
      </c>
      <c r="GX267" s="2">
        <v>717</v>
      </c>
      <c r="GY267" s="2">
        <v>711</v>
      </c>
      <c r="GZ267" s="2">
        <v>667</v>
      </c>
      <c r="HA267" s="2">
        <v>661</v>
      </c>
      <c r="HB267" s="2">
        <v>660</v>
      </c>
      <c r="HC267" s="2">
        <v>672</v>
      </c>
      <c r="HD267" s="2">
        <v>699</v>
      </c>
      <c r="HE267" s="2">
        <v>713</v>
      </c>
      <c r="HF267" s="2">
        <v>723</v>
      </c>
      <c r="HG267" s="2">
        <v>733</v>
      </c>
      <c r="HH267" s="2">
        <v>748</v>
      </c>
      <c r="HI267" s="2">
        <v>753</v>
      </c>
      <c r="HJ267" s="2">
        <v>741</v>
      </c>
      <c r="HK267" s="2">
        <v>755</v>
      </c>
      <c r="HL267" s="2">
        <v>762</v>
      </c>
      <c r="HM267" s="2">
        <v>753</v>
      </c>
      <c r="HN267" s="2">
        <v>736</v>
      </c>
      <c r="HO267" s="2">
        <v>721</v>
      </c>
      <c r="HP267" s="2">
        <v>722</v>
      </c>
      <c r="HQ267" s="2">
        <v>729</v>
      </c>
      <c r="HR267" s="2">
        <v>736</v>
      </c>
      <c r="HS267" s="2">
        <v>719</v>
      </c>
      <c r="HT267" s="2">
        <v>712</v>
      </c>
      <c r="HU267" s="2">
        <v>708</v>
      </c>
      <c r="HV267" s="2">
        <v>699</v>
      </c>
      <c r="HW267" s="2">
        <v>696</v>
      </c>
      <c r="HX267" s="2">
        <v>693</v>
      </c>
      <c r="HY267" s="2">
        <v>699</v>
      </c>
      <c r="HZ267" s="2">
        <v>694</v>
      </c>
      <c r="IA267" s="2">
        <v>710</v>
      </c>
      <c r="IB267" s="2">
        <v>714</v>
      </c>
      <c r="IC267" s="2">
        <v>715</v>
      </c>
      <c r="ID267" s="2">
        <v>725</v>
      </c>
      <c r="IE267" s="2">
        <v>742</v>
      </c>
      <c r="IF267" s="2">
        <v>739</v>
      </c>
      <c r="IG267" s="2">
        <v>734</v>
      </c>
      <c r="IH267" s="2">
        <v>692</v>
      </c>
      <c r="II267" s="2">
        <v>676</v>
      </c>
      <c r="IJ267" s="2">
        <v>670</v>
      </c>
      <c r="IK267" s="2">
        <v>651</v>
      </c>
      <c r="IL267" s="2">
        <v>650</v>
      </c>
      <c r="IM267" s="2">
        <v>658</v>
      </c>
      <c r="IN267" s="2">
        <v>657</v>
      </c>
      <c r="IO267" s="2">
        <v>645</v>
      </c>
      <c r="IP267" s="2">
        <v>638</v>
      </c>
      <c r="IQ267" s="2">
        <v>612</v>
      </c>
      <c r="IR267" s="2">
        <v>571</v>
      </c>
      <c r="IS267" s="2">
        <v>594</v>
      </c>
      <c r="IT267" s="2">
        <v>588</v>
      </c>
    </row>
    <row r="268" spans="1:254">
      <c r="A268" s="62" t="s">
        <v>481</v>
      </c>
      <c r="B268" s="1" t="inlineStr">
        <is>
          <t>助川電気工業</t>
        </is>
      </c>
      <c r="C268" s="1">
        <v>4320</v>
      </c>
      <c r="E268" s="2">
        <v>4380</v>
      </c>
      <c r="F268" s="2">
        <v>4500</v>
      </c>
      <c r="G268" s="2">
        <v>4270</v>
      </c>
      <c r="H268" s="2">
        <v>4120</v>
      </c>
      <c r="I268" s="2">
        <v>4070</v>
      </c>
      <c r="J268" s="2">
        <v>4030</v>
      </c>
      <c r="K268" s="2">
        <v>4030</v>
      </c>
      <c r="L268" s="2">
        <v>4200</v>
      </c>
      <c r="M268" s="2">
        <v>4365</v>
      </c>
      <c r="N268" s="2">
        <v>4475</v>
      </c>
      <c r="O268" s="2">
        <v>4625</v>
      </c>
      <c r="P268" s="2">
        <v>4640</v>
      </c>
      <c r="Q268" s="2">
        <v>4380</v>
      </c>
      <c r="R268" s="2">
        <v>4320</v>
      </c>
      <c r="S268" s="2">
        <v>4915</v>
      </c>
      <c r="T268" s="2">
        <v>5080</v>
      </c>
      <c r="U268" s="2">
        <v>4865</v>
      </c>
      <c r="V268" s="2">
        <v>4690</v>
      </c>
      <c r="W268" s="2">
        <v>4635</v>
      </c>
      <c r="X268" s="2">
        <v>4620</v>
      </c>
      <c r="Y268" s="2">
        <v>4835</v>
      </c>
      <c r="Z268" s="2">
        <v>4920</v>
      </c>
      <c r="AA268" s="2">
        <v>5060</v>
      </c>
      <c r="AB268" s="2">
        <v>4815</v>
      </c>
      <c r="AC268" s="2">
        <v>4800</v>
      </c>
      <c r="AD268" s="2">
        <v>4825</v>
      </c>
      <c r="AE268" s="2">
        <v>4820</v>
      </c>
      <c r="AF268" s="2">
        <v>4825</v>
      </c>
      <c r="AG268" s="2">
        <v>4885</v>
      </c>
      <c r="AH268" s="2">
        <v>4980</v>
      </c>
      <c r="AI268" s="2">
        <v>5030</v>
      </c>
      <c r="AJ268" s="2">
        <v>5050</v>
      </c>
      <c r="AK268" s="2">
        <v>5470</v>
      </c>
      <c r="AL268" s="2">
        <v>5260</v>
      </c>
      <c r="AM268" s="2">
        <v>5470</v>
      </c>
      <c r="AN268" s="2">
        <v>5160</v>
      </c>
      <c r="AO268" s="2">
        <v>4705</v>
      </c>
      <c r="AP268" s="2">
        <v>4805</v>
      </c>
      <c r="AQ268" s="2">
        <v>4665</v>
      </c>
      <c r="AR268" s="2">
        <v>4515</v>
      </c>
      <c r="AS268" s="2">
        <v>4645</v>
      </c>
      <c r="AT268" s="2">
        <v>4865</v>
      </c>
      <c r="AU268" s="2">
        <v>5030</v>
      </c>
      <c r="AV268" s="2">
        <v>5250</v>
      </c>
      <c r="AW268" s="2">
        <v>5010</v>
      </c>
      <c r="AX268" s="2">
        <v>5080</v>
      </c>
      <c r="AY268" s="2">
        <v>5080</v>
      </c>
      <c r="AZ268" s="2">
        <v>5240</v>
      </c>
      <c r="BA268" s="2">
        <v>5300</v>
      </c>
      <c r="BB268" s="2">
        <v>5300</v>
      </c>
      <c r="BC268" s="2">
        <v>5400</v>
      </c>
      <c r="BD268" s="2">
        <v>5450</v>
      </c>
      <c r="BE268" s="2">
        <v>5320</v>
      </c>
      <c r="BF268" s="2">
        <v>5080</v>
      </c>
      <c r="BG268" s="2">
        <v>5040</v>
      </c>
      <c r="BH268" s="2">
        <v>4955</v>
      </c>
      <c r="BI268" s="2">
        <v>5160</v>
      </c>
      <c r="BJ268" s="2">
        <v>5250</v>
      </c>
      <c r="BK268" s="2">
        <v>5360</v>
      </c>
      <c r="BL268" s="2">
        <v>5370</v>
      </c>
      <c r="BM268" s="2">
        <v>5620</v>
      </c>
      <c r="BN268" s="2">
        <v>5610</v>
      </c>
      <c r="BO268" s="2">
        <v>5820</v>
      </c>
      <c r="BP268" s="2">
        <v>6000</v>
      </c>
      <c r="BQ268" s="2">
        <v>6060</v>
      </c>
      <c r="BR268" s="2">
        <v>5870</v>
      </c>
      <c r="BS268" s="2">
        <v>5960</v>
      </c>
      <c r="BT268" s="2">
        <v>6100</v>
      </c>
      <c r="BU268" s="2">
        <v>6170</v>
      </c>
      <c r="BV268" s="2">
        <v>6310</v>
      </c>
      <c r="BW268" s="2">
        <v>6340</v>
      </c>
      <c r="BX268" s="2">
        <v>6200</v>
      </c>
      <c r="BY268" s="2">
        <v>6120</v>
      </c>
      <c r="BZ268" s="2">
        <v>6230</v>
      </c>
      <c r="CA268" s="2">
        <v>6230</v>
      </c>
      <c r="CB268" s="2">
        <v>6150</v>
      </c>
      <c r="CC268" s="2">
        <v>6080</v>
      </c>
      <c r="CD268" s="2">
        <v>6240</v>
      </c>
      <c r="CE268" s="2">
        <v>6200</v>
      </c>
      <c r="CF268" s="2">
        <v>6240</v>
      </c>
      <c r="CG268" s="2">
        <v>6410</v>
      </c>
      <c r="CH268" s="2">
        <v>6400</v>
      </c>
      <c r="CI268" s="2">
        <v>6220</v>
      </c>
      <c r="CJ268" s="2">
        <v>6450</v>
      </c>
      <c r="CK268" s="2">
        <v>6480</v>
      </c>
      <c r="CL268" s="2">
        <v>6430</v>
      </c>
      <c r="CM268" s="2">
        <v>6500</v>
      </c>
      <c r="CN268" s="2">
        <v>6340</v>
      </c>
      <c r="CO268" s="2">
        <v>6320</v>
      </c>
      <c r="CP268" s="2">
        <v>6550</v>
      </c>
      <c r="CQ268" s="2">
        <v>6680</v>
      </c>
      <c r="CR268" s="2">
        <v>6750</v>
      </c>
      <c r="CS268" s="2">
        <v>6570</v>
      </c>
      <c r="CT268" s="2">
        <v>6500</v>
      </c>
      <c r="CU268" s="2">
        <v>7090</v>
      </c>
      <c r="CV268" s="2">
        <v>7120</v>
      </c>
      <c r="CW268" s="2">
        <v>7050</v>
      </c>
      <c r="CX268" s="2">
        <v>7240</v>
      </c>
      <c r="CY268" s="2">
        <v>7120</v>
      </c>
      <c r="CZ268" s="2">
        <v>7180</v>
      </c>
      <c r="DA268" s="2">
        <v>7270</v>
      </c>
      <c r="DB268" s="2">
        <v>6970</v>
      </c>
      <c r="DC268" s="2">
        <v>6570</v>
      </c>
      <c r="DD268" s="2">
        <v>6960</v>
      </c>
      <c r="DE268" s="2">
        <v>6890</v>
      </c>
      <c r="DF268" s="2">
        <v>6420</v>
      </c>
      <c r="DG268" s="2">
        <v>6990</v>
      </c>
      <c r="DH268" s="2">
        <v>7140</v>
      </c>
      <c r="DI268" s="2">
        <v>7250</v>
      </c>
      <c r="DJ268" s="2">
        <v>7030</v>
      </c>
      <c r="DK268" s="2">
        <v>7310</v>
      </c>
      <c r="DL268" s="2">
        <v>7350</v>
      </c>
      <c r="DM268" s="2">
        <v>7580</v>
      </c>
      <c r="DN268" s="2">
        <v>7470</v>
      </c>
      <c r="DO268" s="2">
        <v>7410</v>
      </c>
      <c r="DP268" s="2">
        <v>7360</v>
      </c>
      <c r="DQ268" s="2">
        <v>7290</v>
      </c>
      <c r="DR268" s="2">
        <v>7220</v>
      </c>
      <c r="DS268" s="2">
        <v>7560</v>
      </c>
      <c r="DT268" s="2">
        <v>7970</v>
      </c>
      <c r="DU268" s="2">
        <v>8400</v>
      </c>
      <c r="DV268" s="2">
        <v>8340</v>
      </c>
      <c r="DW268" s="2">
        <v>7770</v>
      </c>
      <c r="DX268" s="2">
        <v>8060</v>
      </c>
      <c r="DY268" s="2">
        <v>8060</v>
      </c>
      <c r="DZ268" s="2">
        <v>7900</v>
      </c>
      <c r="EA268" s="2">
        <v>7580</v>
      </c>
      <c r="EB268" s="2">
        <v>7700</v>
      </c>
      <c r="EC268" s="2">
        <v>7470</v>
      </c>
      <c r="ED268" s="2">
        <v>7310</v>
      </c>
      <c r="EE268" s="2">
        <v>7280</v>
      </c>
      <c r="EF268" s="2">
        <v>7300</v>
      </c>
      <c r="EG268" s="2">
        <v>7210</v>
      </c>
      <c r="EH268" s="2">
        <v>7260</v>
      </c>
      <c r="EI268" s="2">
        <v>7780</v>
      </c>
      <c r="EJ268" s="2">
        <v>8450</v>
      </c>
      <c r="EK268" s="2">
        <v>8210</v>
      </c>
      <c r="EL268" s="2">
        <v>7680</v>
      </c>
      <c r="EM268" s="2">
        <v>7430</v>
      </c>
      <c r="EN268" s="2">
        <v>7480</v>
      </c>
      <c r="EO268" s="2">
        <v>6220</v>
      </c>
      <c r="EP268" s="2">
        <v>6110</v>
      </c>
      <c r="EQ268" s="2">
        <v>6110</v>
      </c>
      <c r="ER268" s="2">
        <v>6150</v>
      </c>
      <c r="ES268" s="2">
        <v>6110</v>
      </c>
      <c r="ET268" s="2">
        <v>6010</v>
      </c>
      <c r="EU268" s="2">
        <v>5880</v>
      </c>
      <c r="EV268" s="2">
        <v>5870</v>
      </c>
      <c r="EW268" s="2">
        <v>5990</v>
      </c>
      <c r="EX268" s="2">
        <v>5880</v>
      </c>
      <c r="EY268" s="2">
        <v>5870</v>
      </c>
      <c r="EZ268" s="2">
        <v>6000</v>
      </c>
      <c r="FA268" s="2">
        <v>6070</v>
      </c>
      <c r="FB268" s="2">
        <v>5790</v>
      </c>
      <c r="FC268" s="2">
        <v>6020</v>
      </c>
      <c r="FD268" s="2">
        <v>6060</v>
      </c>
      <c r="FE268" s="2">
        <v>6240</v>
      </c>
      <c r="FF268" s="2">
        <v>6350</v>
      </c>
      <c r="FG268" s="2">
        <v>6400</v>
      </c>
      <c r="FH268" s="2">
        <v>6830</v>
      </c>
      <c r="FI268" s="2">
        <v>6950</v>
      </c>
      <c r="FJ268" s="2">
        <v>7080</v>
      </c>
      <c r="FK268" s="2">
        <v>7140</v>
      </c>
      <c r="FL268" s="2">
        <v>6830</v>
      </c>
      <c r="FM268" s="2">
        <v>6780</v>
      </c>
      <c r="FN268" s="2">
        <v>6690</v>
      </c>
      <c r="FO268" s="2">
        <v>7070</v>
      </c>
      <c r="FP268" s="2">
        <v>7110</v>
      </c>
      <c r="FQ268" s="2">
        <v>7420</v>
      </c>
      <c r="FR268" s="2">
        <v>6360</v>
      </c>
      <c r="FS268" s="2">
        <v>6030</v>
      </c>
      <c r="FT268" s="2">
        <v>6040</v>
      </c>
      <c r="FU268" s="2">
        <v>6340</v>
      </c>
      <c r="FV268" s="2">
        <v>5910</v>
      </c>
      <c r="FW268" s="2">
        <v>6070</v>
      </c>
      <c r="FX268" s="2">
        <v>6270</v>
      </c>
      <c r="FY268" s="2">
        <v>6470</v>
      </c>
      <c r="FZ268" s="2">
        <v>6880</v>
      </c>
      <c r="GA268" s="2">
        <v>7000</v>
      </c>
      <c r="GB268" s="2">
        <v>5790</v>
      </c>
      <c r="GC268" s="2">
        <v>5550</v>
      </c>
      <c r="GD268" s="2">
        <v>6050</v>
      </c>
      <c r="GE268" s="2">
        <v>6670</v>
      </c>
      <c r="GF268" s="2">
        <v>7400</v>
      </c>
      <c r="GG268" s="2">
        <v>7610</v>
      </c>
      <c r="GH268" s="2">
        <v>7580</v>
      </c>
      <c r="GI268" s="2">
        <v>7060</v>
      </c>
      <c r="GJ268" s="2">
        <v>7250</v>
      </c>
      <c r="GK268" s="2">
        <v>8320</v>
      </c>
      <c r="GL268" s="2">
        <v>8400</v>
      </c>
      <c r="GM268" s="2">
        <v>8800</v>
      </c>
      <c r="GN268" s="2">
        <v>8800</v>
      </c>
      <c r="GO268" s="2">
        <v>8250</v>
      </c>
      <c r="GP268" s="2">
        <v>9000</v>
      </c>
      <c r="GQ268" s="2">
        <v>10030</v>
      </c>
      <c r="GR268" s="2">
        <v>8540</v>
      </c>
      <c r="GS268" s="2">
        <v>8710</v>
      </c>
      <c r="GT268" s="2">
        <v>7140</v>
      </c>
      <c r="GU268" s="2">
        <v>6680</v>
      </c>
      <c r="GV268" s="2">
        <v>6820</v>
      </c>
      <c r="GW268" s="2">
        <v>7370</v>
      </c>
      <c r="GX268" s="2">
        <v>5260</v>
      </c>
      <c r="GY268" s="2">
        <v>5530</v>
      </c>
      <c r="GZ268" s="2">
        <v>4830</v>
      </c>
      <c r="HA268" s="2">
        <v>3955</v>
      </c>
      <c r="HB268" s="2">
        <v>4010</v>
      </c>
      <c r="HC268" s="2">
        <v>4500</v>
      </c>
      <c r="HD268" s="2">
        <v>4415</v>
      </c>
      <c r="HE268" s="2">
        <v>4725</v>
      </c>
      <c r="HF268" s="2">
        <v>4745</v>
      </c>
      <c r="HG268" s="2">
        <v>4500</v>
      </c>
      <c r="HH268" s="2">
        <v>5150</v>
      </c>
      <c r="HI268" s="2">
        <v>5460</v>
      </c>
      <c r="HJ268" s="2">
        <v>5150</v>
      </c>
      <c r="HK268" s="2">
        <v>4370</v>
      </c>
      <c r="HL268" s="2">
        <v>4385</v>
      </c>
      <c r="HM268" s="2">
        <v>4340</v>
      </c>
      <c r="HN268" s="2">
        <v>4150</v>
      </c>
      <c r="HO268" s="2">
        <v>4125</v>
      </c>
      <c r="HP268" s="2">
        <v>4055</v>
      </c>
      <c r="HQ268" s="2">
        <v>4110</v>
      </c>
      <c r="HR268" s="2">
        <v>4100</v>
      </c>
      <c r="HS268" s="2">
        <v>3575</v>
      </c>
      <c r="HT268" s="2">
        <v>3480</v>
      </c>
      <c r="HU268" s="2">
        <v>3430</v>
      </c>
      <c r="HV268" s="2">
        <v>3415</v>
      </c>
      <c r="HW268" s="2">
        <v>3150</v>
      </c>
      <c r="HX268" s="2">
        <v>3080</v>
      </c>
      <c r="HY268" s="2">
        <v>3025</v>
      </c>
      <c r="HZ268" s="2">
        <v>2990</v>
      </c>
      <c r="IA268" s="2">
        <v>3045</v>
      </c>
      <c r="IB268" s="2">
        <v>3160</v>
      </c>
      <c r="IC268" s="2">
        <v>3195</v>
      </c>
      <c r="ID268" s="2">
        <v>3175</v>
      </c>
      <c r="IE268" s="2">
        <v>3235</v>
      </c>
      <c r="IF268" s="2">
        <v>3375</v>
      </c>
      <c r="IG268" s="2">
        <v>3310</v>
      </c>
      <c r="IH268" s="2">
        <v>3225</v>
      </c>
      <c r="II268" s="2">
        <v>3110</v>
      </c>
      <c r="IJ268" s="2">
        <v>3065</v>
      </c>
      <c r="IK268" s="2">
        <v>3050</v>
      </c>
      <c r="IL268" s="2">
        <v>3155</v>
      </c>
      <c r="IM268" s="2">
        <v>2808</v>
      </c>
      <c r="IN268" s="2">
        <v>2732</v>
      </c>
      <c r="IO268" s="2">
        <v>2670</v>
      </c>
      <c r="IP268" s="2">
        <v>2563</v>
      </c>
      <c r="IQ268" s="2">
        <v>2566</v>
      </c>
      <c r="IR268" s="2">
        <v>2623</v>
      </c>
      <c r="IS268" s="2">
        <v>2584</v>
      </c>
      <c r="IT268" s="2">
        <v>2619</v>
      </c>
    </row>
    <row r="269" spans="1:254">
      <c r="A269" s="62" t="s">
        <v>482</v>
      </c>
      <c r="B269" s="1" t="inlineStr">
        <is>
          <t>日機装</t>
        </is>
      </c>
      <c r="C269" s="1">
        <v>3890</v>
      </c>
      <c r="E269" s="2">
        <v>3985</v>
      </c>
      <c r="F269" s="2">
        <v>3955</v>
      </c>
      <c r="G269" s="2">
        <v>3780</v>
      </c>
      <c r="H269" s="2">
        <v>3605</v>
      </c>
      <c r="I269" s="2">
        <v>3590</v>
      </c>
      <c r="J269" s="2">
        <v>3500</v>
      </c>
      <c r="K269" s="2">
        <v>3480</v>
      </c>
      <c r="L269" s="2">
        <v>3730</v>
      </c>
      <c r="M269" s="2">
        <v>3965</v>
      </c>
      <c r="N269" s="2">
        <v>3935</v>
      </c>
      <c r="O269" s="2">
        <v>3975</v>
      </c>
      <c r="P269" s="2">
        <v>3940</v>
      </c>
      <c r="Q269" s="2">
        <v>3880</v>
      </c>
      <c r="R269" s="2">
        <v>3685</v>
      </c>
      <c r="S269" s="2">
        <v>3790</v>
      </c>
      <c r="T269" s="2">
        <v>3795</v>
      </c>
      <c r="U269" s="2">
        <v>3575</v>
      </c>
      <c r="V269" s="2">
        <v>3580</v>
      </c>
      <c r="W269" s="2">
        <v>3685</v>
      </c>
      <c r="X269" s="2">
        <v>3660</v>
      </c>
      <c r="Y269" s="2">
        <v>3710</v>
      </c>
      <c r="Z269" s="2">
        <v>3825</v>
      </c>
      <c r="AA269" s="2">
        <v>4000</v>
      </c>
      <c r="AB269" s="2">
        <v>3840</v>
      </c>
      <c r="AC269" s="2">
        <v>3815</v>
      </c>
      <c r="AD269" s="2">
        <v>3815</v>
      </c>
      <c r="AE269" s="2">
        <v>4020</v>
      </c>
      <c r="AF269" s="2">
        <v>3990</v>
      </c>
      <c r="AG269" s="2">
        <v>4140</v>
      </c>
      <c r="AH269" s="2">
        <v>4095</v>
      </c>
      <c r="AI269" s="2">
        <v>3930</v>
      </c>
      <c r="AJ269" s="2">
        <v>3980</v>
      </c>
      <c r="AK269" s="2">
        <v>3905</v>
      </c>
      <c r="AL269" s="2">
        <v>3850</v>
      </c>
      <c r="AM269" s="2">
        <v>3860</v>
      </c>
      <c r="AN269" s="2">
        <v>3715</v>
      </c>
      <c r="AO269" s="2">
        <v>3665</v>
      </c>
      <c r="AP269" s="2">
        <v>3690</v>
      </c>
      <c r="AQ269" s="2">
        <v>3565</v>
      </c>
      <c r="AR269" s="2">
        <v>3450</v>
      </c>
      <c r="AS269" s="2">
        <v>3390</v>
      </c>
      <c r="AT269" s="2">
        <v>3265</v>
      </c>
      <c r="AU269" s="2">
        <v>3130</v>
      </c>
      <c r="AV269" s="2">
        <v>3160</v>
      </c>
      <c r="AW269" s="2">
        <v>3035</v>
      </c>
      <c r="AX269" s="2">
        <v>3065</v>
      </c>
      <c r="AY269" s="2">
        <v>3015</v>
      </c>
      <c r="AZ269" s="2">
        <v>3105</v>
      </c>
      <c r="BA269" s="2">
        <v>3105</v>
      </c>
      <c r="BB269" s="2">
        <v>3140</v>
      </c>
      <c r="BC269" s="2">
        <v>3255</v>
      </c>
      <c r="BD269" s="2">
        <v>3335</v>
      </c>
      <c r="BE269" s="2">
        <v>3255</v>
      </c>
      <c r="BF269" s="2">
        <v>3025</v>
      </c>
      <c r="BG269" s="2">
        <v>2988</v>
      </c>
      <c r="BH269" s="2">
        <v>2794</v>
      </c>
      <c r="BI269" s="2">
        <v>2863</v>
      </c>
      <c r="BJ269" s="2">
        <v>2781</v>
      </c>
      <c r="BK269" s="2">
        <v>2530</v>
      </c>
      <c r="BL269" s="2">
        <v>2614</v>
      </c>
      <c r="BM269" s="2">
        <v>2582</v>
      </c>
      <c r="BN269" s="2">
        <v>2643</v>
      </c>
      <c r="BO269" s="2">
        <v>2614</v>
      </c>
      <c r="BP269" s="2">
        <v>2585</v>
      </c>
      <c r="BQ269" s="2">
        <v>2628</v>
      </c>
      <c r="BR269" s="2">
        <v>2600</v>
      </c>
      <c r="BS269" s="2">
        <v>2590</v>
      </c>
      <c r="BT269" s="2">
        <v>2552</v>
      </c>
      <c r="BU269" s="2">
        <v>2574</v>
      </c>
      <c r="BV269" s="2">
        <v>2581</v>
      </c>
      <c r="BW269" s="2">
        <v>2526</v>
      </c>
      <c r="BX269" s="2">
        <v>2493</v>
      </c>
      <c r="BY269" s="2">
        <v>2570</v>
      </c>
      <c r="BZ269" s="2">
        <v>2622</v>
      </c>
      <c r="CA269" s="2">
        <v>2653</v>
      </c>
      <c r="CB269" s="2">
        <v>2714</v>
      </c>
      <c r="CC269" s="2">
        <v>2747</v>
      </c>
      <c r="CD269" s="2">
        <v>2807</v>
      </c>
      <c r="CE269" s="2">
        <v>2802</v>
      </c>
      <c r="CF269" s="2">
        <v>2788</v>
      </c>
      <c r="CG269" s="2">
        <v>2692</v>
      </c>
      <c r="CH269" s="2">
        <v>2690</v>
      </c>
      <c r="CI269" s="2">
        <v>2643</v>
      </c>
      <c r="CJ269" s="2">
        <v>2653</v>
      </c>
      <c r="CK269" s="2">
        <v>2610</v>
      </c>
      <c r="CL269" s="2">
        <v>2541</v>
      </c>
      <c r="CM269" s="2">
        <v>2579</v>
      </c>
      <c r="CN269" s="2">
        <v>2354</v>
      </c>
      <c r="CO269" s="2">
        <v>2283</v>
      </c>
      <c r="CP269" s="2">
        <v>2342</v>
      </c>
      <c r="CQ269" s="2">
        <v>2276</v>
      </c>
      <c r="CR269" s="2">
        <v>2270</v>
      </c>
      <c r="CS269" s="2">
        <v>2225</v>
      </c>
      <c r="CT269" s="2">
        <v>2164</v>
      </c>
      <c r="CU269" s="2">
        <v>2313</v>
      </c>
      <c r="CV269" s="2">
        <v>2395</v>
      </c>
      <c r="CW269" s="2">
        <v>2389</v>
      </c>
      <c r="CX269" s="2">
        <v>2310</v>
      </c>
      <c r="CY269" s="2">
        <v>2283</v>
      </c>
      <c r="CZ269" s="2">
        <v>2340</v>
      </c>
      <c r="DA269" s="2">
        <v>2405</v>
      </c>
      <c r="DB269" s="2">
        <v>2336</v>
      </c>
      <c r="DC269" s="2">
        <v>2252</v>
      </c>
      <c r="DD269" s="2">
        <v>2311</v>
      </c>
      <c r="DE269" s="2">
        <v>2320</v>
      </c>
      <c r="DF269" s="2">
        <v>2164</v>
      </c>
      <c r="DG269" s="2">
        <v>2372</v>
      </c>
      <c r="DH269" s="2">
        <v>2350</v>
      </c>
      <c r="DI269" s="2">
        <v>2403</v>
      </c>
      <c r="DJ269" s="2">
        <v>2397</v>
      </c>
      <c r="DK269" s="2">
        <v>2369</v>
      </c>
      <c r="DL269" s="2">
        <v>2323</v>
      </c>
      <c r="DM269" s="2">
        <v>2334</v>
      </c>
      <c r="DN269" s="2">
        <v>2397</v>
      </c>
      <c r="DO269" s="2">
        <v>2394</v>
      </c>
      <c r="DP269" s="2">
        <v>2412</v>
      </c>
      <c r="DQ269" s="2">
        <v>2301</v>
      </c>
      <c r="DR269" s="2">
        <v>1921</v>
      </c>
      <c r="DS269" s="2">
        <v>2002</v>
      </c>
      <c r="DT269" s="2">
        <v>1938</v>
      </c>
      <c r="DU269" s="2">
        <v>1892</v>
      </c>
      <c r="DV269" s="2">
        <v>1834</v>
      </c>
      <c r="DW269" s="2">
        <v>1853</v>
      </c>
      <c r="DX269" s="2">
        <v>1831</v>
      </c>
      <c r="DY269" s="2">
        <v>1798</v>
      </c>
      <c r="DZ269" s="2">
        <v>1776</v>
      </c>
      <c r="EA269" s="2">
        <v>1738</v>
      </c>
      <c r="EB269" s="2">
        <v>1723</v>
      </c>
      <c r="EC269" s="2">
        <v>1737</v>
      </c>
      <c r="ED269" s="2">
        <v>1761</v>
      </c>
      <c r="EE269" s="2">
        <v>1772</v>
      </c>
      <c r="EF269" s="2">
        <v>1809</v>
      </c>
      <c r="EG269" s="2">
        <v>1782</v>
      </c>
      <c r="EH269" s="2">
        <v>1721</v>
      </c>
      <c r="EI269" s="2">
        <v>1757</v>
      </c>
      <c r="EJ269" s="2">
        <v>1781</v>
      </c>
      <c r="EK269" s="2">
        <v>1777</v>
      </c>
      <c r="EL269" s="2">
        <v>1788</v>
      </c>
      <c r="EM269" s="2">
        <v>1779</v>
      </c>
      <c r="EN269" s="2">
        <v>1735</v>
      </c>
      <c r="EO269" s="2">
        <v>1693</v>
      </c>
      <c r="EP269" s="2">
        <v>1680</v>
      </c>
      <c r="EQ269" s="2">
        <v>1671</v>
      </c>
      <c r="ER269" s="2">
        <v>1633</v>
      </c>
      <c r="ES269" s="2">
        <v>1596</v>
      </c>
      <c r="ET269" s="2">
        <v>1583</v>
      </c>
      <c r="EU269" s="2">
        <v>1570</v>
      </c>
      <c r="EV269" s="2">
        <v>1585</v>
      </c>
      <c r="EW269" s="2">
        <v>1593</v>
      </c>
      <c r="EX269" s="2">
        <v>1593</v>
      </c>
      <c r="EY269" s="2">
        <v>1596</v>
      </c>
      <c r="EZ269" s="2">
        <v>1586</v>
      </c>
      <c r="FA269" s="2">
        <v>1583</v>
      </c>
      <c r="FB269" s="2">
        <v>1559</v>
      </c>
      <c r="FC269" s="2">
        <v>1547</v>
      </c>
      <c r="FD269" s="2">
        <v>1558</v>
      </c>
      <c r="FE269" s="2">
        <v>1592</v>
      </c>
      <c r="FF269" s="2">
        <v>1588</v>
      </c>
      <c r="FG269" s="2">
        <v>1564</v>
      </c>
      <c r="FH269" s="2">
        <v>1572</v>
      </c>
      <c r="FI269" s="2">
        <v>1571</v>
      </c>
      <c r="FJ269" s="2">
        <v>1565</v>
      </c>
      <c r="FK269" s="2">
        <v>1541</v>
      </c>
      <c r="FL269" s="2">
        <v>1525</v>
      </c>
      <c r="FM269" s="2">
        <v>1517</v>
      </c>
      <c r="FN269" s="2">
        <v>1532</v>
      </c>
      <c r="FO269" s="2">
        <v>1550</v>
      </c>
      <c r="FP269" s="2">
        <v>1565</v>
      </c>
      <c r="FQ269" s="2">
        <v>1551</v>
      </c>
      <c r="FR269" s="2">
        <v>1521</v>
      </c>
      <c r="FS269" s="2">
        <v>1508</v>
      </c>
      <c r="FT269" s="2">
        <v>1487</v>
      </c>
      <c r="FU269" s="2">
        <v>1491</v>
      </c>
      <c r="FV269" s="2">
        <v>1465</v>
      </c>
      <c r="FW269" s="2">
        <v>1516</v>
      </c>
      <c r="FX269" s="2">
        <v>1491</v>
      </c>
      <c r="FY269" s="2">
        <v>1431</v>
      </c>
      <c r="FZ269" s="2">
        <v>1526</v>
      </c>
      <c r="GA269" s="2">
        <v>1508</v>
      </c>
      <c r="GB269" s="2">
        <v>1498</v>
      </c>
      <c r="GC269" s="2">
        <v>1501</v>
      </c>
      <c r="GD269" s="2">
        <v>1475</v>
      </c>
      <c r="GE269" s="2">
        <v>1486</v>
      </c>
      <c r="GF269" s="2">
        <v>1438</v>
      </c>
      <c r="GG269" s="2">
        <v>1488</v>
      </c>
      <c r="GH269" s="2">
        <v>1490</v>
      </c>
      <c r="GI269" s="2">
        <v>1500</v>
      </c>
      <c r="GJ269" s="2">
        <v>1502</v>
      </c>
      <c r="GK269" s="2">
        <v>1544</v>
      </c>
      <c r="GL269" s="2">
        <v>1577</v>
      </c>
      <c r="GM269" s="2">
        <v>1555</v>
      </c>
      <c r="GN269" s="2">
        <v>1539</v>
      </c>
      <c r="GO269" s="2">
        <v>1526</v>
      </c>
      <c r="GP269" s="2">
        <v>1502</v>
      </c>
      <c r="GQ269" s="2">
        <v>1502</v>
      </c>
      <c r="GR269" s="2">
        <v>1473</v>
      </c>
      <c r="GS269" s="2">
        <v>1470</v>
      </c>
      <c r="GT269" s="2">
        <v>1458</v>
      </c>
      <c r="GU269" s="2">
        <v>1431</v>
      </c>
      <c r="GV269" s="2">
        <v>1451</v>
      </c>
      <c r="GW269" s="2">
        <v>1492</v>
      </c>
      <c r="GX269" s="2">
        <v>1476</v>
      </c>
      <c r="GY269" s="2">
        <v>1464</v>
      </c>
      <c r="GZ269" s="2">
        <v>1473</v>
      </c>
      <c r="HA269" s="2">
        <v>1467</v>
      </c>
      <c r="HB269" s="2">
        <v>1437</v>
      </c>
      <c r="HC269" s="2">
        <v>1438</v>
      </c>
      <c r="HD269" s="2">
        <v>1472</v>
      </c>
      <c r="HE269" s="2">
        <v>1464</v>
      </c>
      <c r="HF269" s="2">
        <v>1455</v>
      </c>
      <c r="HG269" s="2">
        <v>1450</v>
      </c>
      <c r="HH269" s="2">
        <v>1455</v>
      </c>
      <c r="HI269" s="2">
        <v>1473</v>
      </c>
      <c r="HJ269" s="2">
        <v>1462</v>
      </c>
      <c r="HK269" s="2">
        <v>1458</v>
      </c>
      <c r="HL269" s="2">
        <v>1450</v>
      </c>
      <c r="HM269" s="2">
        <v>1474</v>
      </c>
      <c r="HN269" s="2">
        <v>1475</v>
      </c>
      <c r="HO269" s="2">
        <v>1476</v>
      </c>
      <c r="HP269" s="2">
        <v>1488</v>
      </c>
      <c r="HQ269" s="2">
        <v>1514</v>
      </c>
      <c r="HR269" s="2">
        <v>1518</v>
      </c>
      <c r="HS269" s="2">
        <v>1500</v>
      </c>
      <c r="HT269" s="2">
        <v>1499</v>
      </c>
      <c r="HU269" s="2">
        <v>1500</v>
      </c>
      <c r="HV269" s="2">
        <v>1497</v>
      </c>
      <c r="HW269" s="2">
        <v>1474</v>
      </c>
      <c r="HX269" s="2">
        <v>1482</v>
      </c>
      <c r="HY269" s="2">
        <v>1461</v>
      </c>
      <c r="HZ269" s="2">
        <v>1474</v>
      </c>
      <c r="IA269" s="2">
        <v>1472</v>
      </c>
      <c r="IB269" s="2">
        <v>1462</v>
      </c>
      <c r="IC269" s="2">
        <v>1420</v>
      </c>
      <c r="ID269" s="2">
        <v>1399</v>
      </c>
      <c r="IE269" s="2">
        <v>1391</v>
      </c>
      <c r="IF269" s="2">
        <v>1388</v>
      </c>
      <c r="IG269" s="2">
        <v>1380</v>
      </c>
      <c r="IH269" s="2">
        <v>1355</v>
      </c>
      <c r="II269" s="2">
        <v>1390</v>
      </c>
      <c r="IJ269" s="2">
        <v>1405</v>
      </c>
      <c r="IK269" s="2">
        <v>1412</v>
      </c>
      <c r="IL269" s="2">
        <v>1402</v>
      </c>
      <c r="IM269" s="2">
        <v>1386</v>
      </c>
      <c r="IN269" s="2">
        <v>1370</v>
      </c>
      <c r="IO269" s="2">
        <v>1354</v>
      </c>
      <c r="IP269" s="2">
        <v>1325</v>
      </c>
      <c r="IQ269" s="2">
        <v>1356</v>
      </c>
      <c r="IR269" s="2">
        <v>1340</v>
      </c>
      <c r="IS269" s="2">
        <v>1305</v>
      </c>
      <c r="IT269" s="2">
        <v>1309</v>
      </c>
    </row>
    <row r="270" spans="1:254">
      <c r="A270" s="62" t="s">
        <v>483</v>
      </c>
      <c r="B270" s="1" t="inlineStr">
        <is>
          <t>明海グループ</t>
        </is>
      </c>
      <c r="C270" s="1">
        <v>854</v>
      </c>
      <c r="E270" s="2">
        <v>843</v>
      </c>
      <c r="F270" s="2">
        <v>853</v>
      </c>
      <c r="G270" s="2">
        <v>825</v>
      </c>
      <c r="H270" s="2">
        <v>798</v>
      </c>
      <c r="I270" s="2">
        <v>770</v>
      </c>
      <c r="J270" s="2">
        <v>756</v>
      </c>
      <c r="K270" s="2">
        <v>780</v>
      </c>
      <c r="L270" s="2">
        <v>848</v>
      </c>
      <c r="M270" s="2">
        <v>876</v>
      </c>
      <c r="N270" s="2">
        <v>852</v>
      </c>
      <c r="O270" s="2">
        <v>839</v>
      </c>
      <c r="P270" s="2">
        <v>830</v>
      </c>
      <c r="Q270" s="2">
        <v>821</v>
      </c>
      <c r="R270" s="2">
        <v>816</v>
      </c>
      <c r="S270" s="2">
        <v>823</v>
      </c>
      <c r="T270" s="2">
        <v>828</v>
      </c>
      <c r="U270" s="2">
        <v>817</v>
      </c>
      <c r="V270" s="2">
        <v>811</v>
      </c>
      <c r="W270" s="2">
        <v>809</v>
      </c>
      <c r="X270" s="2">
        <v>815</v>
      </c>
      <c r="Y270" s="2">
        <v>811</v>
      </c>
      <c r="Z270" s="2">
        <v>822</v>
      </c>
      <c r="AA270" s="2">
        <v>836</v>
      </c>
      <c r="AB270" s="2">
        <v>817</v>
      </c>
      <c r="AC270" s="2">
        <v>810</v>
      </c>
      <c r="AD270" s="2">
        <v>791</v>
      </c>
      <c r="AE270" s="2">
        <v>790</v>
      </c>
      <c r="AF270" s="2">
        <v>800</v>
      </c>
      <c r="AG270" s="2">
        <v>779</v>
      </c>
      <c r="AH270" s="2">
        <v>778</v>
      </c>
      <c r="AI270" s="2">
        <v>782</v>
      </c>
      <c r="AJ270" s="2">
        <v>760</v>
      </c>
      <c r="AK270" s="2">
        <v>753</v>
      </c>
      <c r="AL270" s="2">
        <v>757</v>
      </c>
      <c r="AM270" s="2">
        <v>779</v>
      </c>
      <c r="AN270" s="2">
        <v>790</v>
      </c>
      <c r="AO270" s="2">
        <v>815</v>
      </c>
      <c r="AP270" s="2">
        <v>807</v>
      </c>
      <c r="AQ270" s="2">
        <v>838</v>
      </c>
      <c r="AR270" s="2">
        <v>883</v>
      </c>
      <c r="AS270" s="2">
        <v>892</v>
      </c>
      <c r="AT270" s="2">
        <v>934</v>
      </c>
      <c r="AU270" s="2">
        <v>958</v>
      </c>
      <c r="AV270" s="2">
        <v>981</v>
      </c>
      <c r="AW270" s="2">
        <v>955</v>
      </c>
      <c r="AX270" s="2">
        <v>1002</v>
      </c>
      <c r="AY270" s="2">
        <v>1026</v>
      </c>
      <c r="AZ270" s="2">
        <v>1030</v>
      </c>
      <c r="BA270" s="2">
        <v>1087</v>
      </c>
      <c r="BB270" s="2">
        <v>1078</v>
      </c>
      <c r="BC270" s="2">
        <v>1140</v>
      </c>
      <c r="BD270" s="2">
        <v>1161</v>
      </c>
      <c r="BE270" s="2">
        <v>1131</v>
      </c>
      <c r="BF270" s="2">
        <v>1101</v>
      </c>
      <c r="BG270" s="2">
        <v>1096</v>
      </c>
      <c r="BH270" s="2">
        <v>1081</v>
      </c>
      <c r="BI270" s="2">
        <v>1095</v>
      </c>
      <c r="BJ270" s="2">
        <v>1192</v>
      </c>
      <c r="BK270" s="2">
        <v>1175</v>
      </c>
      <c r="BL270" s="2">
        <v>1159</v>
      </c>
      <c r="BM270" s="2">
        <v>1147</v>
      </c>
      <c r="BN270" s="2">
        <v>1216</v>
      </c>
      <c r="BO270" s="2">
        <v>1215</v>
      </c>
      <c r="BP270" s="2">
        <v>1236</v>
      </c>
      <c r="BQ270" s="2">
        <v>1284</v>
      </c>
      <c r="BR270" s="2">
        <v>1230</v>
      </c>
      <c r="BS270" s="2">
        <v>1220</v>
      </c>
      <c r="BT270" s="2">
        <v>1174</v>
      </c>
      <c r="BU270" s="2">
        <v>1169</v>
      </c>
      <c r="BV270" s="2">
        <v>1151</v>
      </c>
      <c r="BW270" s="2">
        <v>1171</v>
      </c>
      <c r="BX270" s="2">
        <v>1212</v>
      </c>
      <c r="BY270" s="2">
        <v>1240</v>
      </c>
      <c r="BZ270" s="2">
        <v>1221</v>
      </c>
      <c r="CA270" s="2">
        <v>1241</v>
      </c>
      <c r="CB270" s="2">
        <v>1284</v>
      </c>
      <c r="CC270" s="2">
        <v>1263</v>
      </c>
      <c r="CD270" s="2">
        <v>1236</v>
      </c>
      <c r="CE270" s="2">
        <v>1286</v>
      </c>
      <c r="CF270" s="2">
        <v>1225</v>
      </c>
      <c r="CG270" s="2">
        <v>1249</v>
      </c>
      <c r="CH270" s="2">
        <v>1191</v>
      </c>
      <c r="CI270" s="2">
        <v>1227</v>
      </c>
      <c r="CJ270" s="2">
        <v>1230</v>
      </c>
      <c r="CK270" s="2">
        <v>1178</v>
      </c>
      <c r="CL270" s="2">
        <v>1231</v>
      </c>
      <c r="CM270" s="2">
        <v>1250</v>
      </c>
      <c r="CN270" s="2">
        <v>1335</v>
      </c>
      <c r="CO270" s="2">
        <v>1421</v>
      </c>
      <c r="CP270" s="2">
        <v>1366</v>
      </c>
      <c r="CQ270" s="2">
        <v>1433</v>
      </c>
      <c r="CR270" s="2">
        <v>1411</v>
      </c>
      <c r="CS270" s="2">
        <v>1280</v>
      </c>
      <c r="CT270" s="2">
        <v>1267</v>
      </c>
      <c r="CU270" s="2">
        <v>1125</v>
      </c>
      <c r="CV270" s="2">
        <v>939</v>
      </c>
      <c r="CW270" s="2">
        <v>870</v>
      </c>
      <c r="CX270" s="2">
        <v>792</v>
      </c>
      <c r="CY270" s="2">
        <v>797</v>
      </c>
      <c r="CZ270" s="2">
        <v>794</v>
      </c>
      <c r="DA270" s="2">
        <v>787</v>
      </c>
      <c r="DB270" s="2">
        <v>768</v>
      </c>
      <c r="DC270" s="2">
        <v>760</v>
      </c>
      <c r="DD270" s="2">
        <v>783</v>
      </c>
      <c r="DE270" s="2">
        <v>773</v>
      </c>
      <c r="DF270" s="2">
        <v>781</v>
      </c>
      <c r="DG270" s="2">
        <v>761</v>
      </c>
      <c r="DH270" s="2">
        <v>750</v>
      </c>
      <c r="DI270" s="2">
        <v>757</v>
      </c>
      <c r="DJ270" s="2">
        <v>754</v>
      </c>
      <c r="DK270" s="2">
        <v>740</v>
      </c>
      <c r="DL270" s="2">
        <v>732</v>
      </c>
      <c r="DM270" s="2">
        <v>730</v>
      </c>
      <c r="DN270" s="2">
        <v>744</v>
      </c>
      <c r="DO270" s="2">
        <v>740</v>
      </c>
      <c r="DP270" s="2">
        <v>732</v>
      </c>
      <c r="DQ270" s="2">
        <v>737</v>
      </c>
      <c r="DR270" s="2">
        <v>735</v>
      </c>
      <c r="DS270" s="2">
        <v>730</v>
      </c>
      <c r="DT270" s="2">
        <v>727</v>
      </c>
      <c r="DU270" s="2">
        <v>726</v>
      </c>
      <c r="DV270" s="2">
        <v>715</v>
      </c>
      <c r="DW270" s="2">
        <v>728</v>
      </c>
      <c r="DX270" s="2">
        <v>715</v>
      </c>
      <c r="DY270" s="2">
        <v>714</v>
      </c>
      <c r="DZ270" s="2">
        <v>704</v>
      </c>
      <c r="EA270" s="2">
        <v>693</v>
      </c>
      <c r="EB270" s="2">
        <v>690</v>
      </c>
      <c r="EC270" s="2">
        <v>688</v>
      </c>
      <c r="ED270" s="2">
        <v>685</v>
      </c>
      <c r="EE270" s="2">
        <v>686</v>
      </c>
      <c r="EF270" s="2">
        <v>686</v>
      </c>
      <c r="EG270" s="2">
        <v>683</v>
      </c>
      <c r="EH270" s="2">
        <v>679</v>
      </c>
      <c r="EI270" s="2">
        <v>681</v>
      </c>
      <c r="EJ270" s="2">
        <v>691</v>
      </c>
      <c r="EK270" s="2">
        <v>685</v>
      </c>
      <c r="EL270" s="2">
        <v>674</v>
      </c>
      <c r="EM270" s="2">
        <v>671</v>
      </c>
      <c r="EN270" s="2">
        <v>666</v>
      </c>
      <c r="EO270" s="2">
        <v>656</v>
      </c>
      <c r="EP270" s="2">
        <v>657</v>
      </c>
      <c r="EQ270" s="2">
        <v>672</v>
      </c>
      <c r="ER270" s="2">
        <v>679</v>
      </c>
      <c r="ES270" s="2">
        <v>671</v>
      </c>
      <c r="ET270" s="2">
        <v>673</v>
      </c>
      <c r="EU270" s="2">
        <v>664</v>
      </c>
      <c r="EV270" s="2">
        <v>653</v>
      </c>
      <c r="EW270" s="2">
        <v>644</v>
      </c>
      <c r="EX270" s="2">
        <v>637</v>
      </c>
      <c r="EY270" s="2">
        <v>619</v>
      </c>
      <c r="EZ270" s="2">
        <v>612</v>
      </c>
      <c r="FA270" s="2">
        <v>620</v>
      </c>
      <c r="FB270" s="2">
        <v>618</v>
      </c>
      <c r="FC270" s="2">
        <v>600</v>
      </c>
      <c r="FD270" s="2">
        <v>601</v>
      </c>
      <c r="FE270" s="2">
        <v>605</v>
      </c>
      <c r="FF270" s="2">
        <v>611</v>
      </c>
      <c r="FG270" s="2">
        <v>615</v>
      </c>
      <c r="FH270" s="2">
        <v>621</v>
      </c>
      <c r="FI270" s="2">
        <v>622</v>
      </c>
      <c r="FJ270" s="2">
        <v>629</v>
      </c>
      <c r="FK270" s="2">
        <v>635</v>
      </c>
      <c r="FL270" s="2">
        <v>632</v>
      </c>
      <c r="FM270" s="2">
        <v>628</v>
      </c>
      <c r="FN270" s="2">
        <v>642</v>
      </c>
      <c r="FO270" s="2">
        <v>657</v>
      </c>
      <c r="FP270" s="2">
        <v>687</v>
      </c>
      <c r="FQ270" s="2">
        <v>678</v>
      </c>
      <c r="FR270" s="2">
        <v>674</v>
      </c>
      <c r="FS270" s="2">
        <v>676</v>
      </c>
      <c r="FT270" s="2">
        <v>672</v>
      </c>
      <c r="FU270" s="2">
        <v>660</v>
      </c>
      <c r="FV270" s="2">
        <v>650</v>
      </c>
      <c r="FW270" s="2">
        <v>663</v>
      </c>
      <c r="FX270" s="2">
        <v>682</v>
      </c>
      <c r="FY270" s="2">
        <v>687</v>
      </c>
      <c r="FZ270" s="2">
        <v>695</v>
      </c>
      <c r="GA270" s="2">
        <v>686</v>
      </c>
      <c r="GB270" s="2">
        <v>675</v>
      </c>
      <c r="GC270" s="2">
        <v>680</v>
      </c>
      <c r="GD270" s="2">
        <v>676</v>
      </c>
      <c r="GE270" s="2">
        <v>654</v>
      </c>
      <c r="GF270" s="2">
        <v>651</v>
      </c>
      <c r="GG270" s="2">
        <v>659</v>
      </c>
      <c r="GH270" s="2">
        <v>657</v>
      </c>
      <c r="GI270" s="2">
        <v>750</v>
      </c>
      <c r="GJ270" s="2">
        <v>751</v>
      </c>
      <c r="GK270" s="2">
        <v>775</v>
      </c>
      <c r="GL270" s="2">
        <v>755</v>
      </c>
      <c r="GM270" s="2">
        <v>711</v>
      </c>
      <c r="GN270" s="2">
        <v>703</v>
      </c>
      <c r="GO270" s="2">
        <v>703</v>
      </c>
      <c r="GP270" s="2">
        <v>705</v>
      </c>
      <c r="GQ270" s="2">
        <v>701</v>
      </c>
      <c r="GR270" s="2">
        <v>696</v>
      </c>
      <c r="GS270" s="2">
        <v>697</v>
      </c>
      <c r="GT270" s="2">
        <v>705</v>
      </c>
      <c r="GU270" s="2">
        <v>690</v>
      </c>
      <c r="GV270" s="2">
        <v>696</v>
      </c>
      <c r="GW270" s="2">
        <v>699</v>
      </c>
      <c r="GX270" s="2">
        <v>710</v>
      </c>
      <c r="GY270" s="2">
        <v>705</v>
      </c>
      <c r="GZ270" s="2">
        <v>700</v>
      </c>
      <c r="HA270" s="2">
        <v>699</v>
      </c>
      <c r="HB270" s="2">
        <v>700</v>
      </c>
      <c r="HC270" s="2">
        <v>721</v>
      </c>
      <c r="HD270" s="2">
        <v>745</v>
      </c>
      <c r="HE270" s="2">
        <v>758</v>
      </c>
      <c r="HF270" s="2">
        <v>762</v>
      </c>
      <c r="HG270" s="2">
        <v>769</v>
      </c>
      <c r="HH270" s="2">
        <v>757</v>
      </c>
      <c r="HI270" s="2">
        <v>753</v>
      </c>
      <c r="HJ270" s="2">
        <v>739</v>
      </c>
      <c r="HK270" s="2">
        <v>738</v>
      </c>
      <c r="HL270" s="2">
        <v>750</v>
      </c>
      <c r="HM270" s="2">
        <v>730</v>
      </c>
      <c r="HN270" s="2">
        <v>722</v>
      </c>
      <c r="HO270" s="2">
        <v>716</v>
      </c>
      <c r="HP270" s="2">
        <v>716</v>
      </c>
      <c r="HQ270" s="2">
        <v>708</v>
      </c>
      <c r="HR270" s="2">
        <v>714</v>
      </c>
      <c r="HS270" s="2">
        <v>709</v>
      </c>
      <c r="HT270" s="2">
        <v>696</v>
      </c>
      <c r="HU270" s="2">
        <v>696</v>
      </c>
      <c r="HV270" s="2">
        <v>711</v>
      </c>
      <c r="HW270" s="2">
        <v>704</v>
      </c>
      <c r="HX270" s="2">
        <v>717</v>
      </c>
      <c r="HY270" s="2">
        <v>680</v>
      </c>
      <c r="HZ270" s="2">
        <v>672</v>
      </c>
      <c r="IA270" s="2">
        <v>678</v>
      </c>
      <c r="IB270" s="2">
        <v>679</v>
      </c>
      <c r="IC270" s="2">
        <v>659</v>
      </c>
      <c r="ID270" s="2">
        <v>649</v>
      </c>
      <c r="IE270" s="2">
        <v>680</v>
      </c>
      <c r="IF270" s="2">
        <v>678</v>
      </c>
      <c r="IG270" s="2">
        <v>689</v>
      </c>
      <c r="IH270" s="2">
        <v>678</v>
      </c>
      <c r="II270" s="2">
        <v>666</v>
      </c>
      <c r="IJ270" s="2">
        <v>655</v>
      </c>
      <c r="IK270" s="2">
        <v>659</v>
      </c>
      <c r="IL270" s="2">
        <v>635</v>
      </c>
      <c r="IM270" s="2">
        <v>635</v>
      </c>
      <c r="IN270" s="2">
        <v>688</v>
      </c>
      <c r="IO270" s="2">
        <v>686</v>
      </c>
      <c r="IP270" s="2">
        <v>672</v>
      </c>
      <c r="IQ270" s="2">
        <v>689</v>
      </c>
      <c r="IR270" s="2">
        <v>685</v>
      </c>
      <c r="IS270" s="2">
        <v>651</v>
      </c>
      <c r="IT270" s="2">
        <v>640</v>
      </c>
    </row>
    <row r="271" spans="1:254">
      <c r="A271" s="62" t="s">
        <v>484</v>
      </c>
      <c r="B271" s="1" t="inlineStr">
        <is>
          <t>三菱製紙</t>
        </is>
      </c>
      <c r="C271" s="1">
        <v>1155</v>
      </c>
      <c r="E271" s="2">
        <v>1139</v>
      </c>
      <c r="F271" s="2">
        <v>1146</v>
      </c>
      <c r="G271" s="2">
        <v>1114</v>
      </c>
      <c r="H271" s="2">
        <v>1085</v>
      </c>
      <c r="I271" s="2">
        <v>1103</v>
      </c>
      <c r="J271" s="2">
        <v>1081</v>
      </c>
      <c r="K271" s="2">
        <v>1100</v>
      </c>
      <c r="L271" s="2">
        <v>1090</v>
      </c>
      <c r="M271" s="2">
        <v>1122</v>
      </c>
      <c r="N271" s="2">
        <v>1131</v>
      </c>
      <c r="O271" s="2">
        <v>1158</v>
      </c>
      <c r="P271" s="2">
        <v>1124</v>
      </c>
      <c r="Q271" s="2">
        <v>1093</v>
      </c>
      <c r="R271" s="2">
        <v>1077</v>
      </c>
      <c r="S271" s="2">
        <v>1093</v>
      </c>
      <c r="T271" s="2">
        <v>1035</v>
      </c>
      <c r="U271" s="2">
        <v>1056</v>
      </c>
      <c r="V271" s="2">
        <v>1007</v>
      </c>
      <c r="W271" s="2">
        <v>1001</v>
      </c>
      <c r="X271" s="2">
        <v>992</v>
      </c>
      <c r="Y271" s="2">
        <v>993</v>
      </c>
      <c r="Z271" s="2">
        <v>997</v>
      </c>
      <c r="AA271" s="2">
        <v>1008</v>
      </c>
      <c r="AB271" s="2">
        <v>1001</v>
      </c>
      <c r="AC271" s="2">
        <v>1000</v>
      </c>
      <c r="AD271" s="2">
        <v>1001</v>
      </c>
      <c r="AE271" s="2">
        <v>1003</v>
      </c>
      <c r="AF271" s="2">
        <v>1001</v>
      </c>
      <c r="AG271" s="2">
        <v>1030</v>
      </c>
      <c r="AH271" s="2">
        <v>1026</v>
      </c>
      <c r="AI271" s="2">
        <v>1008</v>
      </c>
      <c r="AJ271" s="2">
        <v>1029</v>
      </c>
      <c r="AK271" s="2">
        <v>1023</v>
      </c>
      <c r="AL271" s="2">
        <v>1026</v>
      </c>
      <c r="AM271" s="2">
        <v>1026</v>
      </c>
      <c r="AN271" s="2">
        <v>1058</v>
      </c>
      <c r="AO271" s="2">
        <v>1060</v>
      </c>
      <c r="AP271" s="2">
        <v>1074</v>
      </c>
      <c r="AQ271" s="2">
        <v>1056</v>
      </c>
      <c r="AR271" s="2">
        <v>1046</v>
      </c>
      <c r="AS271" s="2">
        <v>1052</v>
      </c>
      <c r="AT271" s="2">
        <v>1052</v>
      </c>
      <c r="AU271" s="2">
        <v>1032</v>
      </c>
      <c r="AV271" s="2">
        <v>1038</v>
      </c>
      <c r="AW271" s="2">
        <v>1025</v>
      </c>
      <c r="AX271" s="2">
        <v>1025</v>
      </c>
      <c r="AY271" s="2">
        <v>1038</v>
      </c>
      <c r="AZ271" s="2">
        <v>1047</v>
      </c>
      <c r="BA271" s="2">
        <v>1100</v>
      </c>
      <c r="BB271" s="2">
        <v>1102</v>
      </c>
      <c r="BC271" s="2">
        <v>1091</v>
      </c>
      <c r="BD271" s="2">
        <v>1083</v>
      </c>
      <c r="BE271" s="2">
        <v>1062</v>
      </c>
      <c r="BF271" s="2">
        <v>1080</v>
      </c>
      <c r="BG271" s="2">
        <v>1051</v>
      </c>
      <c r="BH271" s="2">
        <v>997</v>
      </c>
      <c r="BI271" s="2">
        <v>1007</v>
      </c>
      <c r="BJ271" s="2">
        <v>971</v>
      </c>
      <c r="BK271" s="2">
        <v>950</v>
      </c>
      <c r="BL271" s="2">
        <v>898</v>
      </c>
      <c r="BM271" s="2">
        <v>909</v>
      </c>
      <c r="BN271" s="2">
        <v>910</v>
      </c>
      <c r="BO271" s="2">
        <v>927</v>
      </c>
      <c r="BP271" s="2">
        <v>934</v>
      </c>
      <c r="BQ271" s="2">
        <v>918</v>
      </c>
      <c r="BR271" s="2">
        <v>924</v>
      </c>
      <c r="BS271" s="2">
        <v>924</v>
      </c>
      <c r="BT271" s="2">
        <v>933</v>
      </c>
      <c r="BU271" s="2">
        <v>934</v>
      </c>
      <c r="BV271" s="2">
        <v>937</v>
      </c>
      <c r="BW271" s="2">
        <v>940</v>
      </c>
      <c r="BX271" s="2">
        <v>959</v>
      </c>
      <c r="BY271" s="2">
        <v>956</v>
      </c>
      <c r="BZ271" s="2">
        <v>970</v>
      </c>
      <c r="CA271" s="2">
        <v>961</v>
      </c>
      <c r="CB271" s="2">
        <v>956</v>
      </c>
      <c r="CC271" s="2">
        <v>915</v>
      </c>
      <c r="CD271" s="2">
        <v>918</v>
      </c>
      <c r="CE271" s="2">
        <v>892</v>
      </c>
      <c r="CF271" s="2">
        <v>892</v>
      </c>
      <c r="CG271" s="2">
        <v>880</v>
      </c>
      <c r="CH271" s="2">
        <v>881</v>
      </c>
      <c r="CI271" s="2">
        <v>857</v>
      </c>
      <c r="CJ271" s="2">
        <v>845</v>
      </c>
      <c r="CK271" s="2">
        <v>849</v>
      </c>
      <c r="CL271" s="2">
        <v>832</v>
      </c>
      <c r="CM271" s="2">
        <v>827</v>
      </c>
      <c r="CN271" s="2">
        <v>806</v>
      </c>
      <c r="CO271" s="2">
        <v>782</v>
      </c>
      <c r="CP271" s="2">
        <v>812</v>
      </c>
      <c r="CQ271" s="2">
        <v>803</v>
      </c>
      <c r="CR271" s="2">
        <v>804</v>
      </c>
      <c r="CS271" s="2">
        <v>792</v>
      </c>
      <c r="CT271" s="2">
        <v>774</v>
      </c>
      <c r="CU271" s="2">
        <v>812</v>
      </c>
      <c r="CV271" s="2">
        <v>833</v>
      </c>
      <c r="CW271" s="2">
        <v>823</v>
      </c>
      <c r="CX271" s="2">
        <v>825</v>
      </c>
      <c r="CY271" s="2">
        <v>823</v>
      </c>
      <c r="CZ271" s="2">
        <v>852</v>
      </c>
      <c r="DA271" s="2">
        <v>868</v>
      </c>
      <c r="DB271" s="2">
        <v>837</v>
      </c>
      <c r="DC271" s="2">
        <v>810</v>
      </c>
      <c r="DD271" s="2">
        <v>863</v>
      </c>
      <c r="DE271" s="2">
        <v>863</v>
      </c>
      <c r="DF271" s="2">
        <v>812</v>
      </c>
      <c r="DG271" s="2">
        <v>857</v>
      </c>
      <c r="DH271" s="2">
        <v>833</v>
      </c>
      <c r="DI271" s="2">
        <v>823</v>
      </c>
      <c r="DJ271" s="2">
        <v>825</v>
      </c>
      <c r="DK271" s="2">
        <v>814</v>
      </c>
      <c r="DL271" s="2">
        <v>791</v>
      </c>
      <c r="DM271" s="2">
        <v>783</v>
      </c>
      <c r="DN271" s="2">
        <v>768</v>
      </c>
      <c r="DO271" s="2">
        <v>740</v>
      </c>
      <c r="DP271" s="2">
        <v>729</v>
      </c>
      <c r="DQ271" s="2">
        <v>724</v>
      </c>
      <c r="DR271" s="2">
        <v>689</v>
      </c>
      <c r="DS271" s="2">
        <v>703</v>
      </c>
      <c r="DT271" s="2">
        <v>692</v>
      </c>
      <c r="DU271" s="2">
        <v>690</v>
      </c>
      <c r="DV271" s="2">
        <v>674</v>
      </c>
      <c r="DW271" s="2">
        <v>683</v>
      </c>
      <c r="DX271" s="2">
        <v>665</v>
      </c>
      <c r="DY271" s="2">
        <v>658</v>
      </c>
      <c r="DZ271" s="2">
        <v>658</v>
      </c>
      <c r="EA271" s="2">
        <v>662</v>
      </c>
      <c r="EB271" s="2">
        <v>654</v>
      </c>
      <c r="EC271" s="2">
        <v>648</v>
      </c>
      <c r="ED271" s="2">
        <v>664</v>
      </c>
      <c r="EE271" s="2">
        <v>665</v>
      </c>
      <c r="EF271" s="2">
        <v>676</v>
      </c>
      <c r="EG271" s="2">
        <v>673</v>
      </c>
      <c r="EH271" s="2">
        <v>666</v>
      </c>
      <c r="EI271" s="2">
        <v>681</v>
      </c>
      <c r="EJ271" s="2">
        <v>680</v>
      </c>
      <c r="EK271" s="2">
        <v>681</v>
      </c>
      <c r="EL271" s="2">
        <v>687</v>
      </c>
      <c r="EM271" s="2">
        <v>682</v>
      </c>
      <c r="EN271" s="2">
        <v>674</v>
      </c>
      <c r="EO271" s="2">
        <v>670</v>
      </c>
      <c r="EP271" s="2">
        <v>664</v>
      </c>
      <c r="EQ271" s="2">
        <v>655</v>
      </c>
      <c r="ER271" s="2">
        <v>651</v>
      </c>
      <c r="ES271" s="2">
        <v>653</v>
      </c>
      <c r="ET271" s="2">
        <v>654</v>
      </c>
      <c r="EU271" s="2">
        <v>659</v>
      </c>
      <c r="EV271" s="2">
        <v>656</v>
      </c>
      <c r="EW271" s="2">
        <v>658</v>
      </c>
      <c r="EX271" s="2">
        <v>650</v>
      </c>
      <c r="EY271" s="2">
        <v>647</v>
      </c>
      <c r="EZ271" s="2">
        <v>641</v>
      </c>
      <c r="FA271" s="2">
        <v>640</v>
      </c>
      <c r="FB271" s="2">
        <v>632</v>
      </c>
      <c r="FC271" s="2">
        <v>632</v>
      </c>
      <c r="FD271" s="2">
        <v>638</v>
      </c>
      <c r="FE271" s="2">
        <v>639</v>
      </c>
      <c r="FF271" s="2">
        <v>634</v>
      </c>
      <c r="FG271" s="2">
        <v>632</v>
      </c>
      <c r="FH271" s="2">
        <v>640</v>
      </c>
      <c r="FI271" s="2">
        <v>640</v>
      </c>
      <c r="FJ271" s="2">
        <v>634</v>
      </c>
      <c r="FK271" s="2">
        <v>629</v>
      </c>
      <c r="FL271" s="2">
        <v>631</v>
      </c>
      <c r="FM271" s="2">
        <v>632</v>
      </c>
      <c r="FN271" s="2">
        <v>631</v>
      </c>
      <c r="FO271" s="2">
        <v>639</v>
      </c>
      <c r="FP271" s="2">
        <v>645</v>
      </c>
      <c r="FQ271" s="2">
        <v>635</v>
      </c>
      <c r="FR271" s="2">
        <v>622</v>
      </c>
      <c r="FS271" s="2">
        <v>614</v>
      </c>
      <c r="FT271" s="2">
        <v>614</v>
      </c>
      <c r="FU271" s="2">
        <v>614</v>
      </c>
      <c r="FV271" s="2">
        <v>599</v>
      </c>
      <c r="FW271" s="2">
        <v>610</v>
      </c>
      <c r="FX271" s="2">
        <v>624</v>
      </c>
      <c r="FY271" s="2">
        <v>608</v>
      </c>
      <c r="FZ271" s="2">
        <v>603</v>
      </c>
      <c r="GA271" s="2">
        <v>613</v>
      </c>
      <c r="GB271" s="2">
        <v>605</v>
      </c>
      <c r="GC271" s="2">
        <v>610</v>
      </c>
      <c r="GD271" s="2">
        <v>603</v>
      </c>
      <c r="GE271" s="2">
        <v>601</v>
      </c>
      <c r="GF271" s="2">
        <v>586</v>
      </c>
      <c r="GG271" s="2">
        <v>598</v>
      </c>
      <c r="GH271" s="2">
        <v>606</v>
      </c>
      <c r="GI271" s="2">
        <v>602</v>
      </c>
      <c r="GJ271" s="2">
        <v>615</v>
      </c>
      <c r="GK271" s="2">
        <v>646</v>
      </c>
      <c r="GL271" s="2">
        <v>660</v>
      </c>
      <c r="GM271" s="2">
        <v>657</v>
      </c>
      <c r="GN271" s="2">
        <v>657</v>
      </c>
      <c r="GO271" s="2">
        <v>654</v>
      </c>
      <c r="GP271" s="2">
        <v>660</v>
      </c>
      <c r="GQ271" s="2">
        <v>664</v>
      </c>
      <c r="GR271" s="2">
        <v>654</v>
      </c>
      <c r="GS271" s="2">
        <v>659</v>
      </c>
      <c r="GT271" s="2">
        <v>651</v>
      </c>
      <c r="GU271" s="2">
        <v>643</v>
      </c>
      <c r="GV271" s="2">
        <v>670</v>
      </c>
      <c r="GW271" s="2">
        <v>678</v>
      </c>
      <c r="GX271" s="2">
        <v>680</v>
      </c>
      <c r="GY271" s="2">
        <v>671</v>
      </c>
      <c r="GZ271" s="2">
        <v>673</v>
      </c>
      <c r="HA271" s="2">
        <v>659</v>
      </c>
      <c r="HB271" s="2">
        <v>641</v>
      </c>
      <c r="HC271" s="2">
        <v>648</v>
      </c>
      <c r="HD271" s="2">
        <v>673</v>
      </c>
      <c r="HE271" s="2">
        <v>681</v>
      </c>
      <c r="HF271" s="2">
        <v>686</v>
      </c>
      <c r="HG271" s="2">
        <v>685</v>
      </c>
      <c r="HH271" s="2">
        <v>681</v>
      </c>
      <c r="HI271" s="2">
        <v>677</v>
      </c>
      <c r="HJ271" s="2">
        <v>670</v>
      </c>
      <c r="HK271" s="2">
        <v>677</v>
      </c>
      <c r="HL271" s="2">
        <v>685</v>
      </c>
      <c r="HM271" s="2">
        <v>686</v>
      </c>
      <c r="HN271" s="2">
        <v>683</v>
      </c>
      <c r="HO271" s="2">
        <v>678</v>
      </c>
      <c r="HP271" s="2">
        <v>686</v>
      </c>
      <c r="HQ271" s="2">
        <v>691</v>
      </c>
      <c r="HR271" s="2">
        <v>698</v>
      </c>
      <c r="HS271" s="2">
        <v>696</v>
      </c>
      <c r="HT271" s="2">
        <v>686</v>
      </c>
      <c r="HU271" s="2">
        <v>685</v>
      </c>
      <c r="HV271" s="2">
        <v>678</v>
      </c>
      <c r="HW271" s="2">
        <v>670</v>
      </c>
      <c r="HX271" s="2">
        <v>668</v>
      </c>
      <c r="HY271" s="2">
        <v>673</v>
      </c>
      <c r="HZ271" s="2">
        <v>702</v>
      </c>
      <c r="IA271" s="2">
        <v>707</v>
      </c>
      <c r="IB271" s="2">
        <v>711</v>
      </c>
      <c r="IC271" s="2">
        <v>681</v>
      </c>
      <c r="ID271" s="2">
        <v>652</v>
      </c>
      <c r="IE271" s="2">
        <v>651</v>
      </c>
      <c r="IF271" s="2">
        <v>654</v>
      </c>
      <c r="IG271" s="2">
        <v>662</v>
      </c>
      <c r="IH271" s="2">
        <v>648</v>
      </c>
      <c r="II271" s="2">
        <v>654</v>
      </c>
      <c r="IJ271" s="2">
        <v>659</v>
      </c>
      <c r="IK271" s="2">
        <v>643</v>
      </c>
      <c r="IL271" s="2">
        <v>644</v>
      </c>
      <c r="IM271" s="2">
        <v>642</v>
      </c>
      <c r="IN271" s="2">
        <v>697</v>
      </c>
      <c r="IO271" s="2">
        <v>684</v>
      </c>
      <c r="IP271" s="2">
        <v>663</v>
      </c>
      <c r="IQ271" s="2">
        <v>668</v>
      </c>
      <c r="IR271" s="2">
        <v>664</v>
      </c>
      <c r="IS271" s="2">
        <v>649</v>
      </c>
      <c r="IT271" s="2">
        <v>638</v>
      </c>
    </row>
    <row r="272" spans="1:254">
      <c r="A272" s="62" t="s">
        <v>485</v>
      </c>
      <c r="B272" s="1" t="inlineStr">
        <is>
          <t>日本ケミコン</t>
        </is>
      </c>
      <c r="C272" s="1">
        <v>2997</v>
      </c>
      <c r="E272" s="2">
        <v>3185</v>
      </c>
      <c r="F272" s="2">
        <v>3325</v>
      </c>
      <c r="G272" s="2">
        <v>3145</v>
      </c>
      <c r="H272" s="2">
        <v>2946</v>
      </c>
      <c r="I272" s="2">
        <v>2819</v>
      </c>
      <c r="J272" s="2">
        <v>2515</v>
      </c>
      <c r="K272" s="2">
        <v>2466</v>
      </c>
      <c r="L272" s="2">
        <v>2788</v>
      </c>
      <c r="M272" s="2">
        <v>3075</v>
      </c>
      <c r="N272" s="2">
        <v>3185</v>
      </c>
      <c r="O272" s="2">
        <v>3275</v>
      </c>
      <c r="P272" s="2">
        <v>3285</v>
      </c>
      <c r="Q272" s="2">
        <v>2990</v>
      </c>
      <c r="R272" s="2">
        <v>3025</v>
      </c>
      <c r="S272" s="2">
        <v>3615</v>
      </c>
      <c r="T272" s="2">
        <v>3585</v>
      </c>
      <c r="U272" s="2">
        <v>3425</v>
      </c>
      <c r="V272" s="2">
        <v>3620</v>
      </c>
      <c r="W272" s="2">
        <v>3935</v>
      </c>
      <c r="X272" s="2">
        <v>3815</v>
      </c>
      <c r="Y272" s="2">
        <v>3920</v>
      </c>
      <c r="Z272" s="2">
        <v>4215</v>
      </c>
      <c r="AA272" s="2">
        <v>5020</v>
      </c>
      <c r="AB272" s="2">
        <v>4745</v>
      </c>
      <c r="AC272" s="2">
        <v>5140</v>
      </c>
      <c r="AD272" s="2">
        <v>5480</v>
      </c>
      <c r="AE272" s="2">
        <v>5340</v>
      </c>
      <c r="AF272" s="2">
        <v>5350</v>
      </c>
      <c r="AG272" s="2">
        <v>5470</v>
      </c>
      <c r="AH272" s="2">
        <v>5520</v>
      </c>
      <c r="AI272" s="2">
        <v>5240</v>
      </c>
      <c r="AJ272" s="2">
        <v>5330</v>
      </c>
      <c r="AK272" s="2">
        <v>5590</v>
      </c>
      <c r="AL272" s="2">
        <v>5380</v>
      </c>
      <c r="AM272" s="2">
        <v>5110</v>
      </c>
      <c r="AN272" s="2">
        <v>4350</v>
      </c>
      <c r="AO272" s="2">
        <v>4505</v>
      </c>
      <c r="AP272" s="2">
        <v>4085</v>
      </c>
      <c r="AQ272" s="2">
        <v>4070</v>
      </c>
      <c r="AR272" s="2">
        <v>3890</v>
      </c>
      <c r="AS272" s="2">
        <v>4050</v>
      </c>
      <c r="AT272" s="2">
        <v>4270</v>
      </c>
      <c r="AU272" s="2">
        <v>4280</v>
      </c>
      <c r="AV272" s="2">
        <v>4385</v>
      </c>
      <c r="AW272" s="2">
        <v>4510</v>
      </c>
      <c r="AX272" s="2">
        <v>4450</v>
      </c>
      <c r="AY272" s="2">
        <v>4635</v>
      </c>
      <c r="AZ272" s="2">
        <v>4870</v>
      </c>
      <c r="BA272" s="2">
        <v>4665</v>
      </c>
      <c r="BB272" s="2">
        <v>3685</v>
      </c>
      <c r="BC272" s="2">
        <v>3630</v>
      </c>
      <c r="BD272" s="2">
        <v>3810</v>
      </c>
      <c r="BE272" s="2">
        <v>3595</v>
      </c>
      <c r="BF272" s="2">
        <v>2973</v>
      </c>
      <c r="BG272" s="2">
        <v>2834</v>
      </c>
      <c r="BH272" s="2">
        <v>2926</v>
      </c>
      <c r="BI272" s="2">
        <v>2890</v>
      </c>
      <c r="BJ272" s="2">
        <v>2869</v>
      </c>
      <c r="BK272" s="2">
        <v>2980</v>
      </c>
      <c r="BL272" s="2">
        <v>3230</v>
      </c>
      <c r="BM272" s="2">
        <v>3065</v>
      </c>
      <c r="BN272" s="2">
        <v>3110</v>
      </c>
      <c r="BO272" s="2">
        <v>3100</v>
      </c>
      <c r="BP272" s="2">
        <v>2873</v>
      </c>
      <c r="BQ272" s="2">
        <v>2736</v>
      </c>
      <c r="BR272" s="2">
        <v>2549</v>
      </c>
      <c r="BS272" s="2">
        <v>2397</v>
      </c>
      <c r="BT272" s="2">
        <v>2277</v>
      </c>
      <c r="BU272" s="2">
        <v>2205</v>
      </c>
      <c r="BV272" s="2">
        <v>2224</v>
      </c>
      <c r="BW272" s="2">
        <v>2186</v>
      </c>
      <c r="BX272" s="2">
        <v>2292</v>
      </c>
      <c r="BY272" s="2">
        <v>2354</v>
      </c>
      <c r="BZ272" s="2">
        <v>2169</v>
      </c>
      <c r="CA272" s="2">
        <v>2102</v>
      </c>
      <c r="CB272" s="2">
        <v>2057</v>
      </c>
      <c r="CC272" s="2">
        <v>1965</v>
      </c>
      <c r="CD272" s="2">
        <v>1780</v>
      </c>
      <c r="CE272" s="2">
        <v>1637</v>
      </c>
      <c r="CF272" s="2">
        <v>1656</v>
      </c>
      <c r="CG272" s="2">
        <v>1612</v>
      </c>
      <c r="CH272" s="2">
        <v>1543</v>
      </c>
      <c r="CI272" s="2">
        <v>1483</v>
      </c>
      <c r="CJ272" s="2">
        <v>1463</v>
      </c>
      <c r="CK272" s="2">
        <v>1462</v>
      </c>
      <c r="CL272" s="2">
        <v>1448</v>
      </c>
      <c r="CM272" s="2">
        <v>1451</v>
      </c>
      <c r="CN272" s="2">
        <v>1391</v>
      </c>
      <c r="CO272" s="2">
        <v>1442</v>
      </c>
      <c r="CP272" s="2">
        <v>1411</v>
      </c>
      <c r="CQ272" s="2">
        <v>1442</v>
      </c>
      <c r="CR272" s="2">
        <v>1455</v>
      </c>
      <c r="CS272" s="2">
        <v>1382</v>
      </c>
      <c r="CT272" s="2">
        <v>1375</v>
      </c>
      <c r="CU272" s="2">
        <v>1502</v>
      </c>
      <c r="CV272" s="2">
        <v>1573</v>
      </c>
      <c r="CW272" s="2">
        <v>1522</v>
      </c>
      <c r="CX272" s="2">
        <v>1486</v>
      </c>
      <c r="CY272" s="2">
        <v>1499</v>
      </c>
      <c r="CZ272" s="2">
        <v>1545</v>
      </c>
      <c r="DA272" s="2">
        <v>1611</v>
      </c>
      <c r="DB272" s="2">
        <v>1573</v>
      </c>
      <c r="DC272" s="2">
        <v>1476</v>
      </c>
      <c r="DD272" s="2">
        <v>1635</v>
      </c>
      <c r="DE272" s="2">
        <v>1670</v>
      </c>
      <c r="DF272" s="2">
        <v>1590</v>
      </c>
      <c r="DG272" s="2">
        <v>1723</v>
      </c>
      <c r="DH272" s="2">
        <v>1797</v>
      </c>
      <c r="DI272" s="2">
        <v>1781</v>
      </c>
      <c r="DJ272" s="2">
        <v>1770</v>
      </c>
      <c r="DK272" s="2">
        <v>1736</v>
      </c>
      <c r="DL272" s="2">
        <v>1674</v>
      </c>
      <c r="DM272" s="2">
        <v>1643</v>
      </c>
      <c r="DN272" s="2">
        <v>1626</v>
      </c>
      <c r="DO272" s="2">
        <v>1570</v>
      </c>
      <c r="DP272" s="2">
        <v>1505</v>
      </c>
      <c r="DQ272" s="2">
        <v>1513</v>
      </c>
      <c r="DR272" s="2">
        <v>1491</v>
      </c>
      <c r="DS272" s="2">
        <v>1533</v>
      </c>
      <c r="DT272" s="2">
        <v>1486</v>
      </c>
      <c r="DU272" s="2">
        <v>1572</v>
      </c>
      <c r="DV272" s="2">
        <v>1507</v>
      </c>
      <c r="DW272" s="2">
        <v>1534</v>
      </c>
      <c r="DX272" s="2">
        <v>1511</v>
      </c>
      <c r="DY272" s="2">
        <v>1464</v>
      </c>
      <c r="DZ272" s="2">
        <v>1420</v>
      </c>
      <c r="EA272" s="2">
        <v>1431</v>
      </c>
      <c r="EB272" s="2">
        <v>1432</v>
      </c>
      <c r="EC272" s="2">
        <v>1432</v>
      </c>
      <c r="ED272" s="2">
        <v>1453</v>
      </c>
      <c r="EE272" s="2">
        <v>1488</v>
      </c>
      <c r="EF272" s="2">
        <v>1558</v>
      </c>
      <c r="EG272" s="2">
        <v>1556</v>
      </c>
      <c r="EH272" s="2">
        <v>1512</v>
      </c>
      <c r="EI272" s="2">
        <v>1544</v>
      </c>
      <c r="EJ272" s="2">
        <v>1537</v>
      </c>
      <c r="EK272" s="2">
        <v>1513</v>
      </c>
      <c r="EL272" s="2">
        <v>1524</v>
      </c>
      <c r="EM272" s="2">
        <v>1500</v>
      </c>
      <c r="EN272" s="2">
        <v>1484</v>
      </c>
      <c r="EO272" s="2">
        <v>1445</v>
      </c>
      <c r="EP272" s="2">
        <v>1470</v>
      </c>
      <c r="EQ272" s="2">
        <v>1447</v>
      </c>
      <c r="ER272" s="2">
        <v>1466</v>
      </c>
      <c r="ES272" s="2">
        <v>1463</v>
      </c>
      <c r="ET272" s="2">
        <v>1446</v>
      </c>
      <c r="EU272" s="2">
        <v>1447</v>
      </c>
      <c r="EV272" s="2">
        <v>1451</v>
      </c>
      <c r="EW272" s="2">
        <v>1438</v>
      </c>
      <c r="EX272" s="2">
        <v>1416</v>
      </c>
      <c r="EY272" s="2">
        <v>1375</v>
      </c>
      <c r="EZ272" s="2">
        <v>1322</v>
      </c>
      <c r="FA272" s="2">
        <v>1305</v>
      </c>
      <c r="FB272" s="2">
        <v>1303</v>
      </c>
      <c r="FC272" s="2">
        <v>1308</v>
      </c>
      <c r="FD272" s="2">
        <v>1353</v>
      </c>
      <c r="FE272" s="2">
        <v>1411</v>
      </c>
      <c r="FF272" s="2">
        <v>1429</v>
      </c>
      <c r="FG272" s="2">
        <v>1423</v>
      </c>
      <c r="FH272" s="2">
        <v>1472</v>
      </c>
      <c r="FI272" s="2">
        <v>1472</v>
      </c>
      <c r="FJ272" s="2">
        <v>1462</v>
      </c>
      <c r="FK272" s="2">
        <v>1455</v>
      </c>
      <c r="FL272" s="2">
        <v>1485</v>
      </c>
      <c r="FM272" s="2">
        <v>1482</v>
      </c>
      <c r="FN272" s="2">
        <v>1513</v>
      </c>
      <c r="FO272" s="2">
        <v>1492</v>
      </c>
      <c r="FP272" s="2">
        <v>1418</v>
      </c>
      <c r="FQ272" s="2">
        <v>1349</v>
      </c>
      <c r="FR272" s="2">
        <v>1330</v>
      </c>
      <c r="FS272" s="2">
        <v>1329</v>
      </c>
      <c r="FT272" s="2">
        <v>1294</v>
      </c>
      <c r="FU272" s="2">
        <v>1340</v>
      </c>
      <c r="FV272" s="2">
        <v>1278</v>
      </c>
      <c r="FW272" s="2">
        <v>1279</v>
      </c>
      <c r="FX272" s="2">
        <v>1257</v>
      </c>
      <c r="FY272" s="2">
        <v>1260</v>
      </c>
      <c r="FZ272" s="2">
        <v>1216</v>
      </c>
      <c r="GA272" s="2">
        <v>1192</v>
      </c>
      <c r="GB272" s="2">
        <v>1165</v>
      </c>
      <c r="GC272" s="2">
        <v>1176</v>
      </c>
      <c r="GD272" s="2">
        <v>1145</v>
      </c>
      <c r="GE272" s="2">
        <v>1430</v>
      </c>
      <c r="GF272" s="2">
        <v>1429</v>
      </c>
      <c r="GG272" s="2">
        <v>1567</v>
      </c>
      <c r="GH272" s="2">
        <v>1510</v>
      </c>
      <c r="GI272" s="2">
        <v>1522</v>
      </c>
      <c r="GJ272" s="2">
        <v>1552</v>
      </c>
      <c r="GK272" s="2">
        <v>1602</v>
      </c>
      <c r="GL272" s="2">
        <v>1634</v>
      </c>
      <c r="GM272" s="2">
        <v>1601</v>
      </c>
      <c r="GN272" s="2">
        <v>1554</v>
      </c>
      <c r="GO272" s="2">
        <v>1543</v>
      </c>
      <c r="GP272" s="2">
        <v>1540</v>
      </c>
      <c r="GQ272" s="2">
        <v>1521</v>
      </c>
      <c r="GR272" s="2">
        <v>1479</v>
      </c>
      <c r="GS272" s="2">
        <v>1461</v>
      </c>
      <c r="GT272" s="2">
        <v>1448</v>
      </c>
      <c r="GU272" s="2">
        <v>1428</v>
      </c>
      <c r="GV272" s="2">
        <v>1482</v>
      </c>
      <c r="GW272" s="2">
        <v>1538</v>
      </c>
      <c r="GX272" s="2">
        <v>1532</v>
      </c>
      <c r="GY272" s="2">
        <v>1540</v>
      </c>
      <c r="GZ272" s="2">
        <v>1543</v>
      </c>
      <c r="HA272" s="2">
        <v>1502</v>
      </c>
      <c r="HB272" s="2">
        <v>1510</v>
      </c>
      <c r="HC272" s="2">
        <v>1547</v>
      </c>
      <c r="HD272" s="2">
        <v>1596</v>
      </c>
      <c r="HE272" s="2">
        <v>1526</v>
      </c>
      <c r="HF272" s="2">
        <v>1505</v>
      </c>
      <c r="HG272" s="2">
        <v>1548</v>
      </c>
      <c r="HH272" s="2">
        <v>1546</v>
      </c>
      <c r="HI272" s="2">
        <v>1510</v>
      </c>
      <c r="HJ272" s="2">
        <v>1474</v>
      </c>
      <c r="HK272" s="2">
        <v>1506</v>
      </c>
      <c r="HL272" s="2">
        <v>1553</v>
      </c>
      <c r="HM272" s="2">
        <v>1408</v>
      </c>
      <c r="HN272" s="2">
        <v>1403</v>
      </c>
      <c r="HO272" s="2">
        <v>1397</v>
      </c>
      <c r="HP272" s="2">
        <v>1394</v>
      </c>
      <c r="HQ272" s="2">
        <v>1414</v>
      </c>
      <c r="HR272" s="2">
        <v>1428</v>
      </c>
      <c r="HS272" s="2">
        <v>1382</v>
      </c>
      <c r="HT272" s="2">
        <v>1374</v>
      </c>
      <c r="HU272" s="2">
        <v>1371</v>
      </c>
      <c r="HV272" s="2">
        <v>1366</v>
      </c>
      <c r="HW272" s="2">
        <v>1370</v>
      </c>
      <c r="HX272" s="2">
        <v>1404</v>
      </c>
      <c r="HY272" s="2">
        <v>1395</v>
      </c>
      <c r="HZ272" s="2">
        <v>1401</v>
      </c>
      <c r="IA272" s="2">
        <v>1392</v>
      </c>
      <c r="IB272" s="2">
        <v>1386</v>
      </c>
      <c r="IC272" s="2">
        <v>1252</v>
      </c>
      <c r="ID272" s="2">
        <v>1233</v>
      </c>
      <c r="IE272" s="2">
        <v>1234</v>
      </c>
      <c r="IF272" s="2">
        <v>1262</v>
      </c>
      <c r="IG272" s="2">
        <v>1241</v>
      </c>
      <c r="IH272" s="2">
        <v>1234</v>
      </c>
      <c r="II272" s="2">
        <v>1231</v>
      </c>
      <c r="IJ272" s="2">
        <v>1239</v>
      </c>
      <c r="IK272" s="2">
        <v>1220</v>
      </c>
      <c r="IL272" s="2">
        <v>1211</v>
      </c>
      <c r="IM272" s="2">
        <v>1221</v>
      </c>
      <c r="IN272" s="2">
        <v>1328</v>
      </c>
      <c r="IO272" s="2">
        <v>1304</v>
      </c>
      <c r="IP272" s="2">
        <v>1255</v>
      </c>
      <c r="IQ272" s="2">
        <v>1255</v>
      </c>
      <c r="IR272" s="2">
        <v>1248</v>
      </c>
      <c r="IS272" s="2">
        <v>1226</v>
      </c>
      <c r="IT272" s="2">
        <v>1225</v>
      </c>
    </row>
    <row r="273" spans="1:254">
      <c r="A273" s="62" t="s">
        <v>486</v>
      </c>
      <c r="B273" s="1" t="inlineStr">
        <is>
          <t>ＨＵグループＨＤ</t>
        </is>
      </c>
      <c r="C273" s="1">
        <v>3370</v>
      </c>
      <c r="E273" s="2">
        <v>3316</v>
      </c>
      <c r="F273" s="2">
        <v>3318</v>
      </c>
      <c r="G273" s="2">
        <v>3304</v>
      </c>
      <c r="H273" s="2">
        <v>3291</v>
      </c>
      <c r="I273" s="2">
        <v>3406</v>
      </c>
      <c r="J273" s="2">
        <v>3448</v>
      </c>
      <c r="K273" s="2">
        <v>3474</v>
      </c>
      <c r="L273" s="2">
        <v>3432</v>
      </c>
      <c r="M273" s="2">
        <v>3348</v>
      </c>
      <c r="N273" s="2">
        <v>3273</v>
      </c>
      <c r="O273" s="2">
        <v>3282</v>
      </c>
      <c r="P273" s="2">
        <v>3326</v>
      </c>
      <c r="Q273" s="2">
        <v>3360</v>
      </c>
      <c r="R273" s="2">
        <v>3359</v>
      </c>
      <c r="S273" s="2">
        <v>3347</v>
      </c>
      <c r="T273" s="2">
        <v>3321</v>
      </c>
      <c r="U273" s="2">
        <v>3348</v>
      </c>
      <c r="V273" s="2">
        <v>3320</v>
      </c>
      <c r="W273" s="2">
        <v>3320</v>
      </c>
      <c r="X273" s="2">
        <v>3322</v>
      </c>
      <c r="Y273" s="2">
        <v>3470</v>
      </c>
      <c r="Z273" s="2">
        <v>3390</v>
      </c>
      <c r="AA273" s="2">
        <v>3385</v>
      </c>
      <c r="AB273" s="2">
        <v>3382</v>
      </c>
      <c r="AC273" s="2">
        <v>3266</v>
      </c>
      <c r="AD273" s="2">
        <v>3249</v>
      </c>
      <c r="AE273" s="2">
        <v>3219</v>
      </c>
      <c r="AF273" s="2">
        <v>3234</v>
      </c>
      <c r="AG273" s="2">
        <v>3202</v>
      </c>
      <c r="AH273" s="2">
        <v>3124</v>
      </c>
      <c r="AI273" s="2">
        <v>3141</v>
      </c>
      <c r="AJ273" s="2">
        <v>3128</v>
      </c>
      <c r="AK273" s="2">
        <v>3089</v>
      </c>
      <c r="AL273" s="2">
        <v>3108</v>
      </c>
      <c r="AM273" s="2">
        <v>3071</v>
      </c>
      <c r="AN273" s="2">
        <v>3170</v>
      </c>
      <c r="AO273" s="2">
        <v>3211</v>
      </c>
      <c r="AP273" s="2">
        <v>3234</v>
      </c>
      <c r="AQ273" s="2">
        <v>3352</v>
      </c>
      <c r="AR273" s="2">
        <v>3381</v>
      </c>
      <c r="AS273" s="2">
        <v>3424</v>
      </c>
      <c r="AT273" s="2">
        <v>3342</v>
      </c>
      <c r="AU273" s="2">
        <v>3262</v>
      </c>
      <c r="AV273" s="2">
        <v>3333</v>
      </c>
      <c r="AW273" s="2">
        <v>3232</v>
      </c>
      <c r="AX273" s="2">
        <v>3083</v>
      </c>
      <c r="AY273" s="2">
        <v>3117</v>
      </c>
      <c r="AZ273" s="2">
        <v>3124</v>
      </c>
      <c r="BA273" s="2">
        <v>3117</v>
      </c>
      <c r="BB273" s="2">
        <v>3105</v>
      </c>
      <c r="BC273" s="2">
        <v>3111</v>
      </c>
      <c r="BD273" s="2">
        <v>3141</v>
      </c>
      <c r="BE273" s="2">
        <v>3138</v>
      </c>
      <c r="BF273" s="2">
        <v>3153</v>
      </c>
      <c r="BG273" s="2">
        <v>3147</v>
      </c>
      <c r="BH273" s="2">
        <v>3190</v>
      </c>
      <c r="BI273" s="2">
        <v>3185</v>
      </c>
      <c r="BJ273" s="2">
        <v>3163</v>
      </c>
      <c r="BK273" s="2">
        <v>3067</v>
      </c>
      <c r="BL273" s="2">
        <v>3050</v>
      </c>
      <c r="BM273" s="2">
        <v>3100</v>
      </c>
      <c r="BN273" s="2">
        <v>3086</v>
      </c>
      <c r="BO273" s="2">
        <v>3056</v>
      </c>
      <c r="BP273" s="2">
        <v>3095</v>
      </c>
      <c r="BQ273" s="2">
        <v>3112</v>
      </c>
      <c r="BR273" s="2">
        <v>3060</v>
      </c>
      <c r="BS273" s="2">
        <v>3078</v>
      </c>
      <c r="BT273" s="2">
        <v>3133</v>
      </c>
      <c r="BU273" s="2">
        <v>3163</v>
      </c>
      <c r="BV273" s="2">
        <v>3128</v>
      </c>
      <c r="BW273" s="2">
        <v>3126</v>
      </c>
      <c r="BX273" s="2">
        <v>3125</v>
      </c>
      <c r="BY273" s="2">
        <v>3104</v>
      </c>
      <c r="BZ273" s="2">
        <v>3134</v>
      </c>
      <c r="CA273" s="2">
        <v>3143</v>
      </c>
      <c r="CB273" s="2">
        <v>3175</v>
      </c>
      <c r="CC273" s="2">
        <v>3156</v>
      </c>
      <c r="CD273" s="2">
        <v>3133</v>
      </c>
      <c r="CE273" s="2">
        <v>3077</v>
      </c>
      <c r="CF273" s="2">
        <v>3122</v>
      </c>
      <c r="CG273" s="2">
        <v>3200</v>
      </c>
      <c r="CH273" s="2">
        <v>3239</v>
      </c>
      <c r="CI273" s="2">
        <v>3201</v>
      </c>
      <c r="CJ273" s="2">
        <v>3220</v>
      </c>
      <c r="CK273" s="2">
        <v>3200</v>
      </c>
      <c r="CL273" s="2">
        <v>3208</v>
      </c>
      <c r="CM273" s="2">
        <v>3193</v>
      </c>
      <c r="CN273" s="2">
        <v>3185</v>
      </c>
      <c r="CO273" s="2">
        <v>3149</v>
      </c>
      <c r="CP273" s="2">
        <v>3207</v>
      </c>
      <c r="CQ273" s="2">
        <v>3121</v>
      </c>
      <c r="CR273" s="2">
        <v>3033</v>
      </c>
      <c r="CS273" s="2">
        <v>3003</v>
      </c>
      <c r="CT273" s="2">
        <v>2944.5</v>
      </c>
      <c r="CU273" s="2">
        <v>3112</v>
      </c>
      <c r="CV273" s="2">
        <v>3112</v>
      </c>
      <c r="CW273" s="2">
        <v>3104</v>
      </c>
      <c r="CX273" s="2">
        <v>3075</v>
      </c>
      <c r="CY273" s="2">
        <v>3001</v>
      </c>
      <c r="CZ273" s="2">
        <v>3052</v>
      </c>
      <c r="DA273" s="2">
        <v>3071</v>
      </c>
      <c r="DB273" s="2">
        <v>3171</v>
      </c>
      <c r="DC273" s="2">
        <v>3147</v>
      </c>
      <c r="DD273" s="2">
        <v>3240</v>
      </c>
      <c r="DE273" s="2">
        <v>3311</v>
      </c>
      <c r="DF273" s="2">
        <v>3258</v>
      </c>
      <c r="DG273" s="2">
        <v>3258</v>
      </c>
      <c r="DH273" s="2">
        <v>3323</v>
      </c>
      <c r="DI273" s="2">
        <v>3328</v>
      </c>
      <c r="DJ273" s="2">
        <v>3245</v>
      </c>
      <c r="DK273" s="2">
        <v>3180</v>
      </c>
      <c r="DL273" s="2">
        <v>3171</v>
      </c>
      <c r="DM273" s="2">
        <v>3174</v>
      </c>
      <c r="DN273" s="2">
        <v>3240</v>
      </c>
      <c r="DO273" s="2">
        <v>3211</v>
      </c>
      <c r="DP273" s="2">
        <v>3168</v>
      </c>
      <c r="DQ273" s="2">
        <v>3163</v>
      </c>
      <c r="DR273" s="2">
        <v>3088</v>
      </c>
      <c r="DS273" s="2">
        <v>3158</v>
      </c>
      <c r="DT273" s="2">
        <v>3111</v>
      </c>
      <c r="DU273" s="2">
        <v>3147</v>
      </c>
      <c r="DV273" s="2">
        <v>3208</v>
      </c>
      <c r="DW273" s="2">
        <v>3236</v>
      </c>
      <c r="DX273" s="2">
        <v>3180</v>
      </c>
      <c r="DY273" s="2">
        <v>3202</v>
      </c>
      <c r="DZ273" s="2">
        <v>3189</v>
      </c>
      <c r="EA273" s="2">
        <v>3147</v>
      </c>
      <c r="EB273" s="2">
        <v>3128</v>
      </c>
      <c r="EC273" s="2">
        <v>3199</v>
      </c>
      <c r="ED273" s="2">
        <v>3263</v>
      </c>
      <c r="EE273" s="2">
        <v>3237</v>
      </c>
      <c r="EF273" s="2">
        <v>3300</v>
      </c>
      <c r="EG273" s="2">
        <v>3299</v>
      </c>
      <c r="EH273" s="2">
        <v>3288</v>
      </c>
      <c r="EI273" s="2">
        <v>3347</v>
      </c>
      <c r="EJ273" s="2">
        <v>3295</v>
      </c>
      <c r="EK273" s="2">
        <v>3366</v>
      </c>
      <c r="EL273" s="2">
        <v>3426</v>
      </c>
      <c r="EM273" s="2">
        <v>3470</v>
      </c>
      <c r="EN273" s="2">
        <v>3463</v>
      </c>
      <c r="EO273" s="2">
        <v>3436</v>
      </c>
      <c r="EP273" s="2">
        <v>3434</v>
      </c>
      <c r="EQ273" s="2">
        <v>3427</v>
      </c>
      <c r="ER273" s="2">
        <v>3404</v>
      </c>
      <c r="ES273" s="2">
        <v>3390</v>
      </c>
      <c r="ET273" s="2">
        <v>3366</v>
      </c>
      <c r="EU273" s="2">
        <v>3403</v>
      </c>
      <c r="EV273" s="2">
        <v>3445</v>
      </c>
      <c r="EW273" s="2">
        <v>3387</v>
      </c>
      <c r="EX273" s="2">
        <v>3364</v>
      </c>
      <c r="EY273" s="2">
        <v>3319</v>
      </c>
      <c r="EZ273" s="2">
        <v>3254</v>
      </c>
      <c r="FA273" s="2">
        <v>3241</v>
      </c>
      <c r="FB273" s="2">
        <v>3206</v>
      </c>
      <c r="FC273" s="2">
        <v>3191</v>
      </c>
      <c r="FD273" s="2">
        <v>3255</v>
      </c>
      <c r="FE273" s="2">
        <v>3242</v>
      </c>
      <c r="FF273" s="2">
        <v>3230</v>
      </c>
      <c r="FG273" s="2">
        <v>3300</v>
      </c>
      <c r="FH273" s="2">
        <v>3362</v>
      </c>
      <c r="FI273" s="2">
        <v>3370</v>
      </c>
      <c r="FJ273" s="2">
        <v>3419</v>
      </c>
      <c r="FK273" s="2">
        <v>3373</v>
      </c>
      <c r="FL273" s="2">
        <v>3362</v>
      </c>
      <c r="FM273" s="2">
        <v>3369</v>
      </c>
      <c r="FN273" s="2">
        <v>3402</v>
      </c>
      <c r="FO273" s="2">
        <v>3489</v>
      </c>
      <c r="FP273" s="2">
        <v>3647</v>
      </c>
      <c r="FQ273" s="2">
        <v>3646</v>
      </c>
      <c r="FR273" s="2">
        <v>3634</v>
      </c>
      <c r="FS273" s="2">
        <v>3629</v>
      </c>
      <c r="FT273" s="2">
        <v>3617</v>
      </c>
      <c r="FU273" s="2">
        <v>3604</v>
      </c>
      <c r="FV273" s="2">
        <v>3571</v>
      </c>
      <c r="FW273" s="2">
        <v>3605</v>
      </c>
      <c r="FX273" s="2">
        <v>3611</v>
      </c>
      <c r="FY273" s="2">
        <v>3609</v>
      </c>
      <c r="FZ273" s="2">
        <v>3607</v>
      </c>
      <c r="GA273" s="2">
        <v>3575</v>
      </c>
      <c r="GB273" s="2">
        <v>3560</v>
      </c>
      <c r="GC273" s="2">
        <v>3896</v>
      </c>
      <c r="GD273" s="2">
        <v>3845</v>
      </c>
      <c r="GE273" s="2">
        <v>3890</v>
      </c>
      <c r="GF273" s="2">
        <v>3845</v>
      </c>
      <c r="GG273" s="2">
        <v>3791</v>
      </c>
      <c r="GH273" s="2">
        <v>3725</v>
      </c>
      <c r="GI273" s="2">
        <v>3733</v>
      </c>
      <c r="GJ273" s="2">
        <v>3714</v>
      </c>
      <c r="GK273" s="2">
        <v>3863</v>
      </c>
      <c r="GL273" s="2">
        <v>3929</v>
      </c>
      <c r="GM273" s="2">
        <v>3882</v>
      </c>
      <c r="GN273" s="2">
        <v>3900</v>
      </c>
      <c r="GO273" s="2">
        <v>3904</v>
      </c>
      <c r="GP273" s="2">
        <v>3876</v>
      </c>
      <c r="GQ273" s="2">
        <v>3901</v>
      </c>
      <c r="GR273" s="2">
        <v>3700</v>
      </c>
      <c r="GS273" s="2">
        <v>3679</v>
      </c>
      <c r="GT273" s="2">
        <v>3648</v>
      </c>
      <c r="GU273" s="2">
        <v>3595</v>
      </c>
      <c r="GV273" s="2">
        <v>3659</v>
      </c>
      <c r="GW273" s="2">
        <v>3690</v>
      </c>
      <c r="GX273" s="2">
        <v>3732</v>
      </c>
      <c r="GY273" s="2">
        <v>3596</v>
      </c>
      <c r="GZ273" s="2">
        <v>3528</v>
      </c>
      <c r="HA273" s="2">
        <v>3457</v>
      </c>
      <c r="HB273" s="2">
        <v>3383</v>
      </c>
      <c r="HC273" s="2">
        <v>3352</v>
      </c>
      <c r="HD273" s="2">
        <v>3390</v>
      </c>
      <c r="HE273" s="2">
        <v>3391</v>
      </c>
      <c r="HF273" s="2">
        <v>3450</v>
      </c>
      <c r="HG273" s="2">
        <v>3477</v>
      </c>
      <c r="HH273" s="2">
        <v>3486</v>
      </c>
      <c r="HI273" s="2">
        <v>3455</v>
      </c>
      <c r="HJ273" s="2">
        <v>3463</v>
      </c>
      <c r="HK273" s="2">
        <v>3461</v>
      </c>
      <c r="HL273" s="2">
        <v>3390</v>
      </c>
      <c r="HM273" s="2">
        <v>3366</v>
      </c>
      <c r="HN273" s="2">
        <v>3825</v>
      </c>
      <c r="HO273" s="2">
        <v>3790</v>
      </c>
      <c r="HP273" s="2">
        <v>3791</v>
      </c>
      <c r="HQ273" s="2">
        <v>3808</v>
      </c>
      <c r="HR273" s="2">
        <v>3821</v>
      </c>
      <c r="HS273" s="2">
        <v>3757</v>
      </c>
      <c r="HT273" s="2">
        <v>3747</v>
      </c>
      <c r="HU273" s="2">
        <v>3728</v>
      </c>
      <c r="HV273" s="2">
        <v>3720</v>
      </c>
      <c r="HW273" s="2">
        <v>3626</v>
      </c>
      <c r="HX273" s="2">
        <v>3661</v>
      </c>
      <c r="HY273" s="2">
        <v>3432</v>
      </c>
      <c r="HZ273" s="2">
        <v>3416</v>
      </c>
      <c r="IA273" s="2">
        <v>3445</v>
      </c>
      <c r="IB273" s="2">
        <v>3493</v>
      </c>
      <c r="IC273" s="2">
        <v>3464</v>
      </c>
      <c r="ID273" s="2">
        <v>3464</v>
      </c>
      <c r="IE273" s="2">
        <v>3432</v>
      </c>
      <c r="IF273" s="2">
        <v>3372</v>
      </c>
      <c r="IG273" s="2">
        <v>3391</v>
      </c>
      <c r="IH273" s="2">
        <v>3355</v>
      </c>
      <c r="II273" s="2">
        <v>3390</v>
      </c>
      <c r="IJ273" s="2">
        <v>3373</v>
      </c>
      <c r="IK273" s="2">
        <v>3273</v>
      </c>
      <c r="IL273" s="2">
        <v>3210</v>
      </c>
      <c r="IM273" s="2">
        <v>3245</v>
      </c>
      <c r="IN273" s="2">
        <v>3245</v>
      </c>
      <c r="IO273" s="2">
        <v>3266</v>
      </c>
      <c r="IP273" s="2">
        <v>3211</v>
      </c>
      <c r="IQ273" s="2">
        <v>3239</v>
      </c>
      <c r="IR273" s="2">
        <v>3257</v>
      </c>
      <c r="IS273" s="2">
        <v>3226</v>
      </c>
      <c r="IT273" s="2">
        <v>3203</v>
      </c>
    </row>
    <row r="274" spans="1:254">
      <c r="A274" s="62" t="s">
        <v>487</v>
      </c>
      <c r="B274" s="1" t="inlineStr">
        <is>
          <t>東亜ディーケーケー</t>
        </is>
      </c>
      <c r="C274" s="1">
        <v>853</v>
      </c>
      <c r="E274" s="2">
        <v>856</v>
      </c>
      <c r="F274" s="2">
        <v>855</v>
      </c>
      <c r="G274" s="2">
        <v>852</v>
      </c>
      <c r="H274" s="2">
        <v>853</v>
      </c>
      <c r="I274" s="2">
        <v>855</v>
      </c>
      <c r="J274" s="2">
        <v>850</v>
      </c>
      <c r="K274" s="2">
        <v>850</v>
      </c>
      <c r="L274" s="2">
        <v>852</v>
      </c>
      <c r="M274" s="2">
        <v>852</v>
      </c>
      <c r="N274" s="2">
        <v>851</v>
      </c>
      <c r="O274" s="2">
        <v>850</v>
      </c>
      <c r="P274" s="2">
        <v>852</v>
      </c>
      <c r="Q274" s="2">
        <v>854</v>
      </c>
      <c r="R274" s="2">
        <v>850</v>
      </c>
      <c r="S274" s="2">
        <v>855</v>
      </c>
      <c r="T274" s="2">
        <v>854</v>
      </c>
      <c r="U274" s="2">
        <v>854</v>
      </c>
      <c r="V274" s="2">
        <v>849</v>
      </c>
      <c r="W274" s="2">
        <v>851</v>
      </c>
      <c r="X274" s="2">
        <v>850</v>
      </c>
      <c r="Y274" s="2">
        <v>854</v>
      </c>
      <c r="Z274" s="2">
        <v>860</v>
      </c>
      <c r="AA274" s="2">
        <v>853</v>
      </c>
      <c r="AB274" s="2">
        <v>852</v>
      </c>
      <c r="AC274" s="2">
        <v>850</v>
      </c>
      <c r="AD274" s="2">
        <v>853</v>
      </c>
      <c r="AE274" s="2">
        <v>860</v>
      </c>
      <c r="AF274" s="2">
        <v>858</v>
      </c>
      <c r="AG274" s="2">
        <v>853</v>
      </c>
      <c r="AH274" s="2">
        <v>854</v>
      </c>
      <c r="AI274" s="2">
        <v>851</v>
      </c>
      <c r="AJ274" s="2">
        <v>860</v>
      </c>
      <c r="AK274" s="2">
        <v>857</v>
      </c>
      <c r="AL274" s="2">
        <v>852</v>
      </c>
      <c r="AM274" s="2">
        <v>857</v>
      </c>
      <c r="AN274" s="2">
        <v>855</v>
      </c>
      <c r="AO274" s="2">
        <v>852</v>
      </c>
      <c r="AP274" s="2">
        <v>852</v>
      </c>
      <c r="AQ274" s="2">
        <v>850</v>
      </c>
      <c r="AR274" s="2">
        <v>848</v>
      </c>
      <c r="AS274" s="2">
        <v>850</v>
      </c>
      <c r="AT274" s="2">
        <v>858</v>
      </c>
      <c r="AU274" s="2">
        <v>851</v>
      </c>
      <c r="AV274" s="2">
        <v>851</v>
      </c>
      <c r="AW274" s="2">
        <v>852</v>
      </c>
      <c r="AX274" s="2">
        <v>860</v>
      </c>
      <c r="AY274" s="2">
        <v>855</v>
      </c>
      <c r="AZ274" s="2">
        <v>853</v>
      </c>
      <c r="BA274" s="2">
        <v>855</v>
      </c>
      <c r="BB274" s="2">
        <v>853</v>
      </c>
      <c r="BC274" s="2">
        <v>853</v>
      </c>
      <c r="BD274" s="2">
        <v>859</v>
      </c>
      <c r="BE274" s="2">
        <v>854</v>
      </c>
      <c r="BF274" s="2">
        <v>850</v>
      </c>
      <c r="BG274" s="2">
        <v>848</v>
      </c>
      <c r="BH274" s="2">
        <v>843</v>
      </c>
      <c r="BI274" s="2">
        <v>869</v>
      </c>
      <c r="BJ274" s="2">
        <v>862</v>
      </c>
      <c r="BK274" s="2">
        <v>858</v>
      </c>
      <c r="BL274" s="2">
        <v>863</v>
      </c>
      <c r="BM274" s="2">
        <v>865</v>
      </c>
      <c r="BN274" s="2">
        <v>864</v>
      </c>
      <c r="BO274" s="2">
        <v>869</v>
      </c>
      <c r="BP274" s="2">
        <v>870</v>
      </c>
      <c r="BQ274" s="2">
        <v>863</v>
      </c>
      <c r="BR274" s="2">
        <v>862</v>
      </c>
      <c r="BS274" s="2">
        <v>870</v>
      </c>
      <c r="BT274" s="2">
        <v>863</v>
      </c>
      <c r="BU274" s="2">
        <v>866</v>
      </c>
      <c r="BV274" s="2">
        <v>872</v>
      </c>
      <c r="BW274" s="2">
        <v>868</v>
      </c>
      <c r="BX274" s="2">
        <v>870</v>
      </c>
      <c r="BY274" s="2">
        <v>876</v>
      </c>
      <c r="BZ274" s="2">
        <v>875</v>
      </c>
      <c r="CA274" s="2">
        <v>872</v>
      </c>
      <c r="CB274" s="2">
        <v>860</v>
      </c>
      <c r="CC274" s="2">
        <v>870</v>
      </c>
      <c r="CD274" s="2">
        <v>873</v>
      </c>
      <c r="CE274" s="2">
        <v>872</v>
      </c>
      <c r="CF274" s="2">
        <v>871</v>
      </c>
      <c r="CG274" s="2">
        <v>882</v>
      </c>
      <c r="CH274" s="2">
        <v>878</v>
      </c>
      <c r="CI274" s="2">
        <v>876</v>
      </c>
      <c r="CJ274" s="2">
        <v>876</v>
      </c>
      <c r="CK274" s="2">
        <v>883</v>
      </c>
      <c r="CL274" s="2">
        <v>880</v>
      </c>
      <c r="CM274" s="2">
        <v>877</v>
      </c>
      <c r="CN274" s="2">
        <v>885</v>
      </c>
      <c r="CO274" s="2">
        <v>876</v>
      </c>
      <c r="CP274" s="2">
        <v>898</v>
      </c>
      <c r="CQ274" s="2">
        <v>898</v>
      </c>
      <c r="CR274" s="2">
        <v>883</v>
      </c>
      <c r="CS274" s="2">
        <v>874</v>
      </c>
      <c r="CT274" s="2">
        <v>880</v>
      </c>
      <c r="CU274" s="2">
        <v>912</v>
      </c>
      <c r="CV274" s="2">
        <v>912</v>
      </c>
      <c r="CW274" s="2">
        <v>913</v>
      </c>
      <c r="CX274" s="2">
        <v>914</v>
      </c>
      <c r="CY274" s="2">
        <v>911</v>
      </c>
      <c r="CZ274" s="2">
        <v>911</v>
      </c>
      <c r="DA274" s="2">
        <v>914</v>
      </c>
      <c r="DB274" s="2">
        <v>911</v>
      </c>
      <c r="DC274" s="2">
        <v>906</v>
      </c>
      <c r="DD274" s="2">
        <v>921</v>
      </c>
      <c r="DE274" s="2">
        <v>921</v>
      </c>
      <c r="DF274" s="2">
        <v>901</v>
      </c>
      <c r="DG274" s="2">
        <v>930</v>
      </c>
      <c r="DH274" s="2">
        <v>942</v>
      </c>
      <c r="DI274" s="2">
        <v>946</v>
      </c>
      <c r="DJ274" s="2">
        <v>939</v>
      </c>
      <c r="DK274" s="2">
        <v>910</v>
      </c>
      <c r="DL274" s="2">
        <v>901</v>
      </c>
      <c r="DM274" s="2">
        <v>925</v>
      </c>
      <c r="DN274" s="2">
        <v>923</v>
      </c>
      <c r="DO274" s="2">
        <v>951</v>
      </c>
      <c r="DP274" s="2">
        <v>930</v>
      </c>
      <c r="DQ274" s="2">
        <v>920</v>
      </c>
      <c r="DR274" s="2">
        <v>848</v>
      </c>
      <c r="DS274" s="2">
        <v>851</v>
      </c>
      <c r="DT274" s="2">
        <v>840</v>
      </c>
      <c r="DU274" s="2">
        <v>890</v>
      </c>
      <c r="DV274" s="2">
        <v>881</v>
      </c>
      <c r="DW274" s="2">
        <v>876</v>
      </c>
      <c r="DX274" s="2">
        <v>873</v>
      </c>
      <c r="DY274" s="2">
        <v>878</v>
      </c>
      <c r="DZ274" s="2">
        <v>876</v>
      </c>
      <c r="EA274" s="2">
        <v>875</v>
      </c>
      <c r="EB274" s="2">
        <v>876</v>
      </c>
      <c r="EC274" s="2">
        <v>883</v>
      </c>
      <c r="ED274" s="2">
        <v>878</v>
      </c>
      <c r="EE274" s="2">
        <v>877</v>
      </c>
      <c r="EF274" s="2">
        <v>874</v>
      </c>
      <c r="EG274" s="2">
        <v>874</v>
      </c>
      <c r="EH274" s="2">
        <v>875</v>
      </c>
      <c r="EI274" s="2">
        <v>888</v>
      </c>
      <c r="EJ274" s="2">
        <v>892</v>
      </c>
      <c r="EK274" s="2">
        <v>877</v>
      </c>
      <c r="EL274" s="2">
        <v>886</v>
      </c>
      <c r="EM274" s="2">
        <v>859</v>
      </c>
      <c r="EN274" s="2">
        <v>856</v>
      </c>
      <c r="EO274" s="2">
        <v>854</v>
      </c>
      <c r="EP274" s="2">
        <v>850</v>
      </c>
      <c r="EQ274" s="2">
        <v>850</v>
      </c>
      <c r="ER274" s="2">
        <v>850</v>
      </c>
      <c r="ES274" s="2">
        <v>851</v>
      </c>
      <c r="ET274" s="2">
        <v>850</v>
      </c>
      <c r="EU274" s="2">
        <v>848</v>
      </c>
      <c r="EV274" s="2">
        <v>847</v>
      </c>
      <c r="EW274" s="2">
        <v>851</v>
      </c>
      <c r="EX274" s="2">
        <v>849</v>
      </c>
      <c r="EY274" s="2">
        <v>851</v>
      </c>
      <c r="EZ274" s="2">
        <v>848</v>
      </c>
      <c r="FA274" s="2">
        <v>846</v>
      </c>
      <c r="FB274" s="2">
        <v>840</v>
      </c>
      <c r="FC274" s="2">
        <v>834</v>
      </c>
      <c r="FD274" s="2">
        <v>829</v>
      </c>
      <c r="FE274" s="2">
        <v>829</v>
      </c>
      <c r="FF274" s="2">
        <v>829</v>
      </c>
      <c r="FG274" s="2">
        <v>832</v>
      </c>
      <c r="FH274" s="2">
        <v>831</v>
      </c>
      <c r="FI274" s="2">
        <v>820</v>
      </c>
      <c r="FJ274" s="2">
        <v>819</v>
      </c>
      <c r="FK274" s="2">
        <v>822</v>
      </c>
      <c r="FL274" s="2">
        <v>820</v>
      </c>
      <c r="FM274" s="2">
        <v>834</v>
      </c>
      <c r="FN274" s="2">
        <v>830</v>
      </c>
      <c r="FO274" s="2">
        <v>833</v>
      </c>
      <c r="FP274" s="2">
        <v>828</v>
      </c>
      <c r="FQ274" s="2">
        <v>831</v>
      </c>
      <c r="FR274" s="2">
        <v>821</v>
      </c>
      <c r="FS274" s="2">
        <v>829</v>
      </c>
      <c r="FT274" s="2">
        <v>820</v>
      </c>
      <c r="FU274" s="2">
        <v>821</v>
      </c>
      <c r="FV274" s="2">
        <v>820</v>
      </c>
      <c r="FW274" s="2">
        <v>822</v>
      </c>
      <c r="FX274" s="2">
        <v>821</v>
      </c>
      <c r="FY274" s="2">
        <v>821</v>
      </c>
      <c r="FZ274" s="2">
        <v>818</v>
      </c>
      <c r="GA274" s="2">
        <v>820</v>
      </c>
      <c r="GB274" s="2">
        <v>824</v>
      </c>
      <c r="GC274" s="2">
        <v>824</v>
      </c>
      <c r="GD274" s="2">
        <v>824</v>
      </c>
      <c r="GE274" s="2">
        <v>831</v>
      </c>
      <c r="GF274" s="2">
        <v>825</v>
      </c>
      <c r="GG274" s="2">
        <v>835</v>
      </c>
      <c r="GH274" s="2">
        <v>833</v>
      </c>
      <c r="GI274" s="2">
        <v>832</v>
      </c>
      <c r="GJ274" s="2">
        <v>835</v>
      </c>
      <c r="GK274" s="2">
        <v>834</v>
      </c>
      <c r="GL274" s="2">
        <v>833</v>
      </c>
      <c r="GM274" s="2">
        <v>826</v>
      </c>
      <c r="GN274" s="2">
        <v>820</v>
      </c>
      <c r="GO274" s="2">
        <v>830</v>
      </c>
      <c r="GP274" s="2">
        <v>834</v>
      </c>
      <c r="GQ274" s="2">
        <v>841</v>
      </c>
      <c r="GR274" s="2">
        <v>831</v>
      </c>
      <c r="GS274" s="2">
        <v>831</v>
      </c>
      <c r="GT274" s="2">
        <v>830</v>
      </c>
      <c r="GU274" s="2">
        <v>824</v>
      </c>
      <c r="GV274" s="2">
        <v>837</v>
      </c>
      <c r="GW274" s="2">
        <v>833</v>
      </c>
      <c r="GX274" s="2">
        <v>835</v>
      </c>
      <c r="GY274" s="2">
        <v>834</v>
      </c>
      <c r="GZ274" s="2">
        <v>831</v>
      </c>
      <c r="HA274" s="2">
        <v>834</v>
      </c>
      <c r="HB274" s="2">
        <v>822</v>
      </c>
      <c r="HC274" s="2">
        <v>821</v>
      </c>
      <c r="HD274" s="2">
        <v>835</v>
      </c>
      <c r="HE274" s="2">
        <v>835</v>
      </c>
      <c r="HF274" s="2">
        <v>845</v>
      </c>
      <c r="HG274" s="2">
        <v>850</v>
      </c>
      <c r="HH274" s="2">
        <v>840</v>
      </c>
      <c r="HI274" s="2">
        <v>833</v>
      </c>
      <c r="HJ274" s="2">
        <v>833</v>
      </c>
      <c r="HK274" s="2">
        <v>830</v>
      </c>
      <c r="HL274" s="2">
        <v>825</v>
      </c>
      <c r="HM274" s="2">
        <v>824</v>
      </c>
      <c r="HN274" s="2">
        <v>823</v>
      </c>
      <c r="HO274" s="2">
        <v>825</v>
      </c>
      <c r="HP274" s="2">
        <v>825</v>
      </c>
      <c r="HQ274" s="2">
        <v>827</v>
      </c>
      <c r="HR274" s="2">
        <v>825</v>
      </c>
      <c r="HS274" s="2">
        <v>823</v>
      </c>
      <c r="HT274" s="2">
        <v>822</v>
      </c>
      <c r="HU274" s="2">
        <v>818</v>
      </c>
      <c r="HV274" s="2">
        <v>817</v>
      </c>
      <c r="HW274" s="2">
        <v>809</v>
      </c>
      <c r="HX274" s="2">
        <v>810</v>
      </c>
      <c r="HY274" s="2">
        <v>812</v>
      </c>
      <c r="HZ274" s="2">
        <v>809</v>
      </c>
      <c r="IA274" s="2">
        <v>809</v>
      </c>
      <c r="IB274" s="2">
        <v>809</v>
      </c>
      <c r="IC274" s="2">
        <v>809</v>
      </c>
      <c r="ID274" s="2">
        <v>812</v>
      </c>
      <c r="IE274" s="2">
        <v>815</v>
      </c>
      <c r="IF274" s="2">
        <v>813</v>
      </c>
      <c r="IG274" s="2">
        <v>806</v>
      </c>
      <c r="IH274" s="2">
        <v>806</v>
      </c>
      <c r="II274" s="2">
        <v>806</v>
      </c>
      <c r="IJ274" s="2">
        <v>807</v>
      </c>
      <c r="IK274" s="2">
        <v>805</v>
      </c>
      <c r="IL274" s="2">
        <v>809</v>
      </c>
      <c r="IM274" s="2">
        <v>807</v>
      </c>
      <c r="IN274" s="2">
        <v>810</v>
      </c>
      <c r="IO274" s="2">
        <v>809</v>
      </c>
      <c r="IP274" s="2">
        <v>810</v>
      </c>
      <c r="IQ274" s="2">
        <v>807</v>
      </c>
      <c r="IR274" s="2">
        <v>807</v>
      </c>
      <c r="IS274" s="2">
        <v>806</v>
      </c>
      <c r="IT274" s="2">
        <v>806</v>
      </c>
    </row>
    <row r="275" spans="1:254">
      <c r="A275" s="62" t="s">
        <v>488</v>
      </c>
      <c r="B275" s="1" t="inlineStr">
        <is>
          <t>大紀アルミニウム</t>
        </is>
      </c>
      <c r="C275" s="1">
        <v>1785</v>
      </c>
      <c r="E275" s="2">
        <v>1763</v>
      </c>
      <c r="F275" s="2">
        <v>1547</v>
      </c>
      <c r="G275" s="2">
        <v>1516</v>
      </c>
      <c r="H275" s="2">
        <v>1442</v>
      </c>
      <c r="I275" s="2">
        <v>1451</v>
      </c>
      <c r="J275" s="2">
        <v>1433</v>
      </c>
      <c r="K275" s="2">
        <v>1421</v>
      </c>
      <c r="L275" s="2">
        <v>1450</v>
      </c>
      <c r="M275" s="2">
        <v>1466</v>
      </c>
      <c r="N275" s="2">
        <v>1476</v>
      </c>
      <c r="O275" s="2">
        <v>1484</v>
      </c>
      <c r="P275" s="2">
        <v>1476</v>
      </c>
      <c r="Q275" s="2">
        <v>1447</v>
      </c>
      <c r="R275" s="2">
        <v>1414</v>
      </c>
      <c r="S275" s="2">
        <v>1491</v>
      </c>
      <c r="T275" s="2">
        <v>1491</v>
      </c>
      <c r="U275" s="2">
        <v>1457</v>
      </c>
      <c r="V275" s="2">
        <v>1458</v>
      </c>
      <c r="W275" s="2">
        <v>1463</v>
      </c>
      <c r="X275" s="2">
        <v>1442</v>
      </c>
      <c r="Y275" s="2">
        <v>1454</v>
      </c>
      <c r="Z275" s="2">
        <v>1465</v>
      </c>
      <c r="AA275" s="2">
        <v>1503</v>
      </c>
      <c r="AB275" s="2">
        <v>1483</v>
      </c>
      <c r="AC275" s="2">
        <v>1479</v>
      </c>
      <c r="AD275" s="2">
        <v>1477</v>
      </c>
      <c r="AE275" s="2">
        <v>1483</v>
      </c>
      <c r="AF275" s="2">
        <v>1465</v>
      </c>
      <c r="AG275" s="2">
        <v>1503</v>
      </c>
      <c r="AH275" s="2">
        <v>1526</v>
      </c>
      <c r="AI275" s="2">
        <v>1570</v>
      </c>
      <c r="AJ275" s="2">
        <v>1600</v>
      </c>
      <c r="AK275" s="2">
        <v>1636</v>
      </c>
      <c r="AL275" s="2">
        <v>1646</v>
      </c>
      <c r="AM275" s="2">
        <v>1698</v>
      </c>
      <c r="AN275" s="2">
        <v>1701</v>
      </c>
      <c r="AO275" s="2">
        <v>1724</v>
      </c>
      <c r="AP275" s="2">
        <v>1817</v>
      </c>
      <c r="AQ275" s="2">
        <v>1813</v>
      </c>
      <c r="AR275" s="2">
        <v>1781</v>
      </c>
      <c r="AS275" s="2">
        <v>1783</v>
      </c>
      <c r="AT275" s="2">
        <v>1787</v>
      </c>
      <c r="AU275" s="2">
        <v>1797</v>
      </c>
      <c r="AV275" s="2">
        <v>1823</v>
      </c>
      <c r="AW275" s="2">
        <v>1900</v>
      </c>
      <c r="AX275" s="2">
        <v>1979</v>
      </c>
      <c r="AY275" s="2">
        <v>1867</v>
      </c>
      <c r="AZ275" s="2">
        <v>1870</v>
      </c>
      <c r="BA275" s="2">
        <v>1923</v>
      </c>
      <c r="BB275" s="2">
        <v>1911</v>
      </c>
      <c r="BC275" s="2">
        <v>1972</v>
      </c>
      <c r="BD275" s="2">
        <v>1954</v>
      </c>
      <c r="BE275" s="2">
        <v>1909</v>
      </c>
      <c r="BF275" s="2">
        <v>1875</v>
      </c>
      <c r="BG275" s="2">
        <v>1809</v>
      </c>
      <c r="BH275" s="2">
        <v>1785</v>
      </c>
      <c r="BI275" s="2">
        <v>1786</v>
      </c>
      <c r="BJ275" s="2">
        <v>1781</v>
      </c>
      <c r="BK275" s="2">
        <v>1836</v>
      </c>
      <c r="BL275" s="2">
        <v>1554</v>
      </c>
      <c r="BM275" s="2">
        <v>1562</v>
      </c>
      <c r="BN275" s="2">
        <v>1576</v>
      </c>
      <c r="BO275" s="2">
        <v>1591</v>
      </c>
      <c r="BP275" s="2">
        <v>1547</v>
      </c>
      <c r="BQ275" s="2">
        <v>1515</v>
      </c>
      <c r="BR275" s="2">
        <v>1463</v>
      </c>
      <c r="BS275" s="2">
        <v>1444</v>
      </c>
      <c r="BT275" s="2">
        <v>1459</v>
      </c>
      <c r="BU275" s="2">
        <v>1425</v>
      </c>
      <c r="BV275" s="2">
        <v>1431</v>
      </c>
      <c r="BW275" s="2">
        <v>1435</v>
      </c>
      <c r="BX275" s="2">
        <v>1464</v>
      </c>
      <c r="BY275" s="2">
        <v>1493</v>
      </c>
      <c r="BZ275" s="2">
        <v>1473</v>
      </c>
      <c r="CA275" s="2">
        <v>1515</v>
      </c>
      <c r="CB275" s="2">
        <v>1551</v>
      </c>
      <c r="CC275" s="2">
        <v>1551</v>
      </c>
      <c r="CD275" s="2">
        <v>1584</v>
      </c>
      <c r="CE275" s="2">
        <v>1527</v>
      </c>
      <c r="CF275" s="2">
        <v>1539</v>
      </c>
      <c r="CG275" s="2">
        <v>1530</v>
      </c>
      <c r="CH275" s="2">
        <v>1514</v>
      </c>
      <c r="CI275" s="2">
        <v>1473</v>
      </c>
      <c r="CJ275" s="2">
        <v>1449</v>
      </c>
      <c r="CK275" s="2">
        <v>1441</v>
      </c>
      <c r="CL275" s="2">
        <v>1407</v>
      </c>
      <c r="CM275" s="2">
        <v>1416</v>
      </c>
      <c r="CN275" s="2">
        <v>1370</v>
      </c>
      <c r="CO275" s="2">
        <v>1235</v>
      </c>
      <c r="CP275" s="2">
        <v>1282</v>
      </c>
      <c r="CQ275" s="2">
        <v>1280</v>
      </c>
      <c r="CR275" s="2">
        <v>1292</v>
      </c>
      <c r="CS275" s="2">
        <v>1244</v>
      </c>
      <c r="CT275" s="2">
        <v>1220</v>
      </c>
      <c r="CU275" s="2">
        <v>1313</v>
      </c>
      <c r="CV275" s="2">
        <v>1355</v>
      </c>
      <c r="CW275" s="2">
        <v>1353</v>
      </c>
      <c r="CX275" s="2">
        <v>1336</v>
      </c>
      <c r="CY275" s="2">
        <v>1338</v>
      </c>
      <c r="CZ275" s="2">
        <v>1347</v>
      </c>
      <c r="DA275" s="2">
        <v>1375</v>
      </c>
      <c r="DB275" s="2">
        <v>1330</v>
      </c>
      <c r="DC275" s="2">
        <v>1280</v>
      </c>
      <c r="DD275" s="2">
        <v>1356</v>
      </c>
      <c r="DE275" s="2">
        <v>1372</v>
      </c>
      <c r="DF275" s="2">
        <v>1310</v>
      </c>
      <c r="DG275" s="2">
        <v>1428</v>
      </c>
      <c r="DH275" s="2">
        <v>1440</v>
      </c>
      <c r="DI275" s="2">
        <v>1441</v>
      </c>
      <c r="DJ275" s="2">
        <v>1434</v>
      </c>
      <c r="DK275" s="2">
        <v>1445</v>
      </c>
      <c r="DL275" s="2">
        <v>1426</v>
      </c>
      <c r="DM275" s="2">
        <v>1402</v>
      </c>
      <c r="DN275" s="2">
        <v>1412</v>
      </c>
      <c r="DO275" s="2">
        <v>1379</v>
      </c>
      <c r="DP275" s="2">
        <v>1379</v>
      </c>
      <c r="DQ275" s="2">
        <v>1392</v>
      </c>
      <c r="DR275" s="2">
        <v>1386</v>
      </c>
      <c r="DS275" s="2">
        <v>1430</v>
      </c>
      <c r="DT275" s="2">
        <v>1376</v>
      </c>
      <c r="DU275" s="2">
        <v>1359</v>
      </c>
      <c r="DV275" s="2">
        <v>1303</v>
      </c>
      <c r="DW275" s="2">
        <v>1322</v>
      </c>
      <c r="DX275" s="2">
        <v>1311</v>
      </c>
      <c r="DY275" s="2">
        <v>1286</v>
      </c>
      <c r="DZ275" s="2">
        <v>1269</v>
      </c>
      <c r="EA275" s="2">
        <v>1288</v>
      </c>
      <c r="EB275" s="2">
        <v>1287</v>
      </c>
      <c r="EC275" s="2">
        <v>1300</v>
      </c>
      <c r="ED275" s="2">
        <v>1294</v>
      </c>
      <c r="EE275" s="2">
        <v>1308</v>
      </c>
      <c r="EF275" s="2">
        <v>1333</v>
      </c>
      <c r="EG275" s="2">
        <v>1318</v>
      </c>
      <c r="EH275" s="2">
        <v>1290</v>
      </c>
      <c r="EI275" s="2">
        <v>1309</v>
      </c>
      <c r="EJ275" s="2">
        <v>1304</v>
      </c>
      <c r="EK275" s="2">
        <v>1315</v>
      </c>
      <c r="EL275" s="2">
        <v>1321</v>
      </c>
      <c r="EM275" s="2">
        <v>1297</v>
      </c>
      <c r="EN275" s="2">
        <v>1288</v>
      </c>
      <c r="EO275" s="2">
        <v>1262</v>
      </c>
      <c r="EP275" s="2">
        <v>1264</v>
      </c>
      <c r="EQ275" s="2">
        <v>1239</v>
      </c>
      <c r="ER275" s="2">
        <v>1221</v>
      </c>
      <c r="ES275" s="2">
        <v>1200</v>
      </c>
      <c r="ET275" s="2">
        <v>1188</v>
      </c>
      <c r="EU275" s="2">
        <v>1155</v>
      </c>
      <c r="EV275" s="2">
        <v>1132</v>
      </c>
      <c r="EW275" s="2">
        <v>1127</v>
      </c>
      <c r="EX275" s="2">
        <v>1124</v>
      </c>
      <c r="EY275" s="2">
        <v>1119</v>
      </c>
      <c r="EZ275" s="2">
        <v>1108</v>
      </c>
      <c r="FA275" s="2">
        <v>1093</v>
      </c>
      <c r="FB275" s="2">
        <v>1088</v>
      </c>
      <c r="FC275" s="2">
        <v>1082</v>
      </c>
      <c r="FD275" s="2">
        <v>1085</v>
      </c>
      <c r="FE275" s="2">
        <v>1087</v>
      </c>
      <c r="FF275" s="2">
        <v>1087</v>
      </c>
      <c r="FG275" s="2">
        <v>1077</v>
      </c>
      <c r="FH275" s="2">
        <v>1086</v>
      </c>
      <c r="FI275" s="2">
        <v>1077</v>
      </c>
      <c r="FJ275" s="2">
        <v>1078</v>
      </c>
      <c r="FK275" s="2">
        <v>1083</v>
      </c>
      <c r="FL275" s="2">
        <v>1077</v>
      </c>
      <c r="FM275" s="2">
        <v>1080</v>
      </c>
      <c r="FN275" s="2">
        <v>1084</v>
      </c>
      <c r="FO275" s="2">
        <v>1087</v>
      </c>
      <c r="FP275" s="2">
        <v>1090</v>
      </c>
      <c r="FQ275" s="2">
        <v>1089</v>
      </c>
      <c r="FR275" s="2">
        <v>1088</v>
      </c>
      <c r="FS275" s="2">
        <v>1088</v>
      </c>
      <c r="FT275" s="2">
        <v>1070</v>
      </c>
      <c r="FU275" s="2">
        <v>1078</v>
      </c>
      <c r="FV275" s="2">
        <v>1065</v>
      </c>
      <c r="FW275" s="2">
        <v>1071</v>
      </c>
      <c r="FX275" s="2">
        <v>1081</v>
      </c>
      <c r="FY275" s="2">
        <v>1066</v>
      </c>
      <c r="FZ275" s="2">
        <v>1086</v>
      </c>
      <c r="GA275" s="2">
        <v>1139</v>
      </c>
      <c r="GB275" s="2">
        <v>1133</v>
      </c>
      <c r="GC275" s="2">
        <v>1132</v>
      </c>
      <c r="GD275" s="2">
        <v>1116</v>
      </c>
      <c r="GE275" s="2">
        <v>1127</v>
      </c>
      <c r="GF275" s="2">
        <v>1107</v>
      </c>
      <c r="GG275" s="2">
        <v>1122</v>
      </c>
      <c r="GH275" s="2">
        <v>1115</v>
      </c>
      <c r="GI275" s="2">
        <v>1125</v>
      </c>
      <c r="GJ275" s="2">
        <v>1114</v>
      </c>
      <c r="GK275" s="2">
        <v>1125</v>
      </c>
      <c r="GL275" s="2">
        <v>1173</v>
      </c>
      <c r="GM275" s="2">
        <v>1161</v>
      </c>
      <c r="GN275" s="2">
        <v>1143</v>
      </c>
      <c r="GO275" s="2">
        <v>1130</v>
      </c>
      <c r="GP275" s="2">
        <v>1142</v>
      </c>
      <c r="GQ275" s="2">
        <v>1144</v>
      </c>
      <c r="GR275" s="2">
        <v>1137</v>
      </c>
      <c r="GS275" s="2">
        <v>1146</v>
      </c>
      <c r="GT275" s="2">
        <v>1113</v>
      </c>
      <c r="GU275" s="2">
        <v>1105</v>
      </c>
      <c r="GV275" s="2">
        <v>1117</v>
      </c>
      <c r="GW275" s="2">
        <v>1130</v>
      </c>
      <c r="GX275" s="2">
        <v>1124</v>
      </c>
      <c r="GY275" s="2">
        <v>1122</v>
      </c>
      <c r="GZ275" s="2">
        <v>1123</v>
      </c>
      <c r="HA275" s="2">
        <v>1108</v>
      </c>
      <c r="HB275" s="2">
        <v>1096</v>
      </c>
      <c r="HC275" s="2">
        <v>1091</v>
      </c>
      <c r="HD275" s="2">
        <v>1118</v>
      </c>
      <c r="HE275" s="2">
        <v>1122</v>
      </c>
      <c r="HF275" s="2">
        <v>1143</v>
      </c>
      <c r="HG275" s="2">
        <v>1116</v>
      </c>
      <c r="HH275" s="2">
        <v>1112</v>
      </c>
      <c r="HI275" s="2">
        <v>1119</v>
      </c>
      <c r="HJ275" s="2">
        <v>1113</v>
      </c>
      <c r="HK275" s="2">
        <v>1121</v>
      </c>
      <c r="HL275" s="2">
        <v>1127</v>
      </c>
      <c r="HM275" s="2">
        <v>1140</v>
      </c>
      <c r="HN275" s="2">
        <v>1142</v>
      </c>
      <c r="HO275" s="2">
        <v>1141</v>
      </c>
      <c r="HP275" s="2">
        <v>1148</v>
      </c>
      <c r="HQ275" s="2">
        <v>1157</v>
      </c>
      <c r="HR275" s="2">
        <v>1163</v>
      </c>
      <c r="HS275" s="2">
        <v>1160</v>
      </c>
      <c r="HT275" s="2">
        <v>1161</v>
      </c>
      <c r="HU275" s="2">
        <v>1163</v>
      </c>
      <c r="HV275" s="2">
        <v>1146</v>
      </c>
      <c r="HW275" s="2">
        <v>1141</v>
      </c>
      <c r="HX275" s="2">
        <v>1146</v>
      </c>
      <c r="HY275" s="2">
        <v>1141</v>
      </c>
      <c r="HZ275" s="2">
        <v>1130</v>
      </c>
      <c r="IA275" s="2">
        <v>1138</v>
      </c>
      <c r="IB275" s="2">
        <v>1155</v>
      </c>
      <c r="IC275" s="2">
        <v>1141</v>
      </c>
      <c r="ID275" s="2">
        <v>1122</v>
      </c>
      <c r="IE275" s="2">
        <v>1122</v>
      </c>
      <c r="IF275" s="2">
        <v>1122</v>
      </c>
      <c r="IG275" s="2">
        <v>1122</v>
      </c>
      <c r="IH275" s="2">
        <v>1102</v>
      </c>
      <c r="II275" s="2">
        <v>1097</v>
      </c>
      <c r="IJ275" s="2">
        <v>1093</v>
      </c>
      <c r="IK275" s="2">
        <v>1091</v>
      </c>
      <c r="IL275" s="2">
        <v>1076</v>
      </c>
      <c r="IM275" s="2">
        <v>1077</v>
      </c>
      <c r="IN275" s="2">
        <v>1074</v>
      </c>
      <c r="IO275" s="2">
        <v>1060</v>
      </c>
      <c r="IP275" s="2">
        <v>1042</v>
      </c>
      <c r="IQ275" s="2">
        <v>1046</v>
      </c>
      <c r="IR275" s="2">
        <v>1041</v>
      </c>
      <c r="IS275" s="2">
        <v>1040</v>
      </c>
      <c r="IT275" s="2">
        <v>1039</v>
      </c>
    </row>
    <row r="276" spans="1:254">
      <c r="A276" s="62" t="s">
        <v>489</v>
      </c>
      <c r="B276" s="1" t="inlineStr">
        <is>
          <t>河合楽器</t>
        </is>
      </c>
      <c r="C276" s="1">
        <v>3510</v>
      </c>
      <c r="E276" s="2">
        <v>3500</v>
      </c>
      <c r="F276" s="2">
        <v>3500</v>
      </c>
      <c r="G276" s="2">
        <v>3540</v>
      </c>
      <c r="H276" s="2">
        <v>3345</v>
      </c>
      <c r="I276" s="2">
        <v>3365</v>
      </c>
      <c r="J276" s="2">
        <v>3340</v>
      </c>
      <c r="K276" s="2">
        <v>3235</v>
      </c>
      <c r="L276" s="2">
        <v>3200</v>
      </c>
      <c r="M276" s="2">
        <v>3275</v>
      </c>
      <c r="N276" s="2">
        <v>3260</v>
      </c>
      <c r="O276" s="2">
        <v>3265</v>
      </c>
      <c r="P276" s="2">
        <v>3250</v>
      </c>
      <c r="Q276" s="2">
        <v>3250</v>
      </c>
      <c r="R276" s="2">
        <v>3150</v>
      </c>
      <c r="S276" s="2">
        <v>3200</v>
      </c>
      <c r="T276" s="2">
        <v>3145</v>
      </c>
      <c r="U276" s="2">
        <v>3195</v>
      </c>
      <c r="V276" s="2">
        <v>3110</v>
      </c>
      <c r="W276" s="2">
        <v>3205</v>
      </c>
      <c r="X276" s="2">
        <v>3180</v>
      </c>
      <c r="Y276" s="2">
        <v>3215</v>
      </c>
      <c r="Z276" s="2">
        <v>3255</v>
      </c>
      <c r="AA276" s="2">
        <v>3245</v>
      </c>
      <c r="AB276" s="2">
        <v>3190</v>
      </c>
      <c r="AC276" s="2">
        <v>3195</v>
      </c>
      <c r="AD276" s="2">
        <v>3140</v>
      </c>
      <c r="AE276" s="2">
        <v>3050</v>
      </c>
      <c r="AF276" s="2">
        <v>3135</v>
      </c>
      <c r="AG276" s="2">
        <v>3305</v>
      </c>
      <c r="AH276" s="2">
        <v>3290</v>
      </c>
      <c r="AI276" s="2">
        <v>3250</v>
      </c>
      <c r="AJ276" s="2">
        <v>3275</v>
      </c>
      <c r="AK276" s="2">
        <v>3310</v>
      </c>
      <c r="AL276" s="2">
        <v>3195</v>
      </c>
      <c r="AM276" s="2">
        <v>3225</v>
      </c>
      <c r="AN276" s="2">
        <v>3175</v>
      </c>
      <c r="AO276" s="2">
        <v>3150</v>
      </c>
      <c r="AP276" s="2">
        <v>3070</v>
      </c>
      <c r="AQ276" s="2">
        <v>2989</v>
      </c>
      <c r="AR276" s="2">
        <v>2958</v>
      </c>
      <c r="AS276" s="2">
        <v>3095</v>
      </c>
      <c r="AT276" s="2">
        <v>3110</v>
      </c>
      <c r="AU276" s="2">
        <v>3075</v>
      </c>
      <c r="AV276" s="2">
        <v>3140</v>
      </c>
      <c r="AW276" s="2">
        <v>3145</v>
      </c>
      <c r="AX276" s="2">
        <v>3145</v>
      </c>
      <c r="AY276" s="2">
        <v>3135</v>
      </c>
      <c r="AZ276" s="2">
        <v>3200</v>
      </c>
      <c r="BA276" s="2">
        <v>3240</v>
      </c>
      <c r="BB276" s="2">
        <v>3030</v>
      </c>
      <c r="BC276" s="2">
        <v>3000</v>
      </c>
      <c r="BD276" s="2">
        <v>2983</v>
      </c>
      <c r="BE276" s="2">
        <v>2950</v>
      </c>
      <c r="BF276" s="2">
        <v>2942</v>
      </c>
      <c r="BG276" s="2">
        <v>2937</v>
      </c>
      <c r="BH276" s="2">
        <v>2910</v>
      </c>
      <c r="BI276" s="2">
        <v>3095</v>
      </c>
      <c r="BJ276" s="2">
        <v>3070</v>
      </c>
      <c r="BK276" s="2">
        <v>3025</v>
      </c>
      <c r="BL276" s="2">
        <v>2981</v>
      </c>
      <c r="BM276" s="2">
        <v>2924</v>
      </c>
      <c r="BN276" s="2">
        <v>2797</v>
      </c>
      <c r="BO276" s="2">
        <v>2719</v>
      </c>
      <c r="BP276" s="2">
        <v>2707</v>
      </c>
      <c r="BQ276" s="2">
        <v>2774</v>
      </c>
      <c r="BR276" s="2">
        <v>2733</v>
      </c>
      <c r="BS276" s="2">
        <v>2737</v>
      </c>
      <c r="BT276" s="2">
        <v>2817</v>
      </c>
      <c r="BU276" s="2">
        <v>2800</v>
      </c>
      <c r="BV276" s="2">
        <v>2786</v>
      </c>
      <c r="BW276" s="2">
        <v>2868</v>
      </c>
      <c r="BX276" s="2">
        <v>3010</v>
      </c>
      <c r="BY276" s="2">
        <v>3055</v>
      </c>
      <c r="BZ276" s="2">
        <v>3045</v>
      </c>
      <c r="CA276" s="2">
        <v>3045</v>
      </c>
      <c r="CB276" s="2">
        <v>3040</v>
      </c>
      <c r="CC276" s="2">
        <v>3020</v>
      </c>
      <c r="CD276" s="2">
        <v>3000</v>
      </c>
      <c r="CE276" s="2">
        <v>2995</v>
      </c>
      <c r="CF276" s="2">
        <v>2986</v>
      </c>
      <c r="CG276" s="2">
        <v>2934</v>
      </c>
      <c r="CH276" s="2">
        <v>2991</v>
      </c>
      <c r="CI276" s="2">
        <v>2975</v>
      </c>
      <c r="CJ276" s="2">
        <v>2929</v>
      </c>
      <c r="CK276" s="2">
        <v>2930</v>
      </c>
      <c r="CL276" s="2">
        <v>2952</v>
      </c>
      <c r="CM276" s="2">
        <v>2865</v>
      </c>
      <c r="CN276" s="2">
        <v>2716</v>
      </c>
      <c r="CO276" s="2">
        <v>2698</v>
      </c>
      <c r="CP276" s="2">
        <v>2791</v>
      </c>
      <c r="CQ276" s="2">
        <v>2763</v>
      </c>
      <c r="CR276" s="2">
        <v>2742</v>
      </c>
      <c r="CS276" s="2">
        <v>2702</v>
      </c>
      <c r="CT276" s="2">
        <v>2628</v>
      </c>
      <c r="CU276" s="2">
        <v>2721</v>
      </c>
      <c r="CV276" s="2">
        <v>2798</v>
      </c>
      <c r="CW276" s="2">
        <v>2767</v>
      </c>
      <c r="CX276" s="2">
        <v>2766</v>
      </c>
      <c r="CY276" s="2">
        <v>2764</v>
      </c>
      <c r="CZ276" s="2">
        <v>2793</v>
      </c>
      <c r="DA276" s="2">
        <v>2865</v>
      </c>
      <c r="DB276" s="2">
        <v>2808</v>
      </c>
      <c r="DC276" s="2">
        <v>2753</v>
      </c>
      <c r="DD276" s="2">
        <v>2841</v>
      </c>
      <c r="DE276" s="2">
        <v>2857</v>
      </c>
      <c r="DF276" s="2">
        <v>2779</v>
      </c>
      <c r="DG276" s="2">
        <v>2892</v>
      </c>
      <c r="DH276" s="2">
        <v>2906</v>
      </c>
      <c r="DI276" s="2">
        <v>2888</v>
      </c>
      <c r="DJ276" s="2">
        <v>2871</v>
      </c>
      <c r="DK276" s="2">
        <v>2874</v>
      </c>
      <c r="DL276" s="2">
        <v>2955</v>
      </c>
      <c r="DM276" s="2">
        <v>2933</v>
      </c>
      <c r="DN276" s="2">
        <v>2960</v>
      </c>
      <c r="DO276" s="2">
        <v>2962</v>
      </c>
      <c r="DP276" s="2">
        <v>2946</v>
      </c>
      <c r="DQ276" s="2">
        <v>2940</v>
      </c>
      <c r="DR276" s="2">
        <v>2910</v>
      </c>
      <c r="DS276" s="2">
        <v>2931</v>
      </c>
      <c r="DT276" s="2">
        <v>2871</v>
      </c>
      <c r="DU276" s="2">
        <v>2848</v>
      </c>
      <c r="DV276" s="2">
        <v>2761</v>
      </c>
      <c r="DW276" s="2">
        <v>2776</v>
      </c>
      <c r="DX276" s="2">
        <v>2702</v>
      </c>
      <c r="DY276" s="2">
        <v>2676</v>
      </c>
      <c r="DZ276" s="2">
        <v>2669</v>
      </c>
      <c r="EA276" s="2">
        <v>2665</v>
      </c>
      <c r="EB276" s="2">
        <v>2635</v>
      </c>
      <c r="EC276" s="2">
        <v>2682</v>
      </c>
      <c r="ED276" s="2">
        <v>2720</v>
      </c>
      <c r="EE276" s="2">
        <v>2724</v>
      </c>
      <c r="EF276" s="2">
        <v>2780</v>
      </c>
      <c r="EG276" s="2">
        <v>2761</v>
      </c>
      <c r="EH276" s="2">
        <v>2731</v>
      </c>
      <c r="EI276" s="2">
        <v>2786</v>
      </c>
      <c r="EJ276" s="2">
        <v>2830</v>
      </c>
      <c r="EK276" s="2">
        <v>2873</v>
      </c>
      <c r="EL276" s="2">
        <v>2920</v>
      </c>
      <c r="EM276" s="2">
        <v>2893</v>
      </c>
      <c r="EN276" s="2">
        <v>2908</v>
      </c>
      <c r="EO276" s="2">
        <v>2870</v>
      </c>
      <c r="EP276" s="2">
        <v>2855</v>
      </c>
      <c r="EQ276" s="2">
        <v>2795</v>
      </c>
      <c r="ER276" s="2">
        <v>2764</v>
      </c>
      <c r="ES276" s="2">
        <v>2740</v>
      </c>
      <c r="ET276" s="2">
        <v>2746</v>
      </c>
      <c r="EU276" s="2">
        <v>2715</v>
      </c>
      <c r="EV276" s="2">
        <v>2715</v>
      </c>
      <c r="EW276" s="2">
        <v>2697</v>
      </c>
      <c r="EX276" s="2">
        <v>2676</v>
      </c>
      <c r="EY276" s="2">
        <v>2643</v>
      </c>
      <c r="EZ276" s="2">
        <v>2621</v>
      </c>
      <c r="FA276" s="2">
        <v>2529</v>
      </c>
      <c r="FB276" s="2">
        <v>2410</v>
      </c>
      <c r="FC276" s="2">
        <v>2394</v>
      </c>
      <c r="FD276" s="2">
        <v>2403</v>
      </c>
      <c r="FE276" s="2">
        <v>2414</v>
      </c>
      <c r="FF276" s="2">
        <v>2400</v>
      </c>
      <c r="FG276" s="2">
        <v>2391</v>
      </c>
      <c r="FH276" s="2">
        <v>2405</v>
      </c>
      <c r="FI276" s="2">
        <v>2453</v>
      </c>
      <c r="FJ276" s="2">
        <v>2451</v>
      </c>
      <c r="FK276" s="2">
        <v>2441</v>
      </c>
      <c r="FL276" s="2">
        <v>2476</v>
      </c>
      <c r="FM276" s="2">
        <v>2488</v>
      </c>
      <c r="FN276" s="2">
        <v>2485</v>
      </c>
      <c r="FO276" s="2">
        <v>2485</v>
      </c>
      <c r="FP276" s="2">
        <v>2462</v>
      </c>
      <c r="FQ276" s="2">
        <v>2468</v>
      </c>
      <c r="FR276" s="2">
        <v>2452</v>
      </c>
      <c r="FS276" s="2">
        <v>2446</v>
      </c>
      <c r="FT276" s="2">
        <v>2405</v>
      </c>
      <c r="FU276" s="2">
        <v>2410</v>
      </c>
      <c r="FV276" s="2">
        <v>2404</v>
      </c>
      <c r="FW276" s="2">
        <v>2455</v>
      </c>
      <c r="FX276" s="2">
        <v>2485</v>
      </c>
      <c r="FY276" s="2">
        <v>2565</v>
      </c>
      <c r="FZ276" s="2">
        <v>2570</v>
      </c>
      <c r="GA276" s="2">
        <v>2577</v>
      </c>
      <c r="GB276" s="2">
        <v>2577</v>
      </c>
      <c r="GC276" s="2">
        <v>2581</v>
      </c>
      <c r="GD276" s="2">
        <v>2570</v>
      </c>
      <c r="GE276" s="2">
        <v>2576</v>
      </c>
      <c r="GF276" s="2">
        <v>2563</v>
      </c>
      <c r="GG276" s="2">
        <v>2586</v>
      </c>
      <c r="GH276" s="2">
        <v>2550</v>
      </c>
      <c r="GI276" s="2">
        <v>2537</v>
      </c>
      <c r="GJ276" s="2">
        <v>2537</v>
      </c>
      <c r="GK276" s="2">
        <v>2557</v>
      </c>
      <c r="GL276" s="2">
        <v>2613</v>
      </c>
      <c r="GM276" s="2">
        <v>2589</v>
      </c>
      <c r="GN276" s="2">
        <v>2586</v>
      </c>
      <c r="GO276" s="2">
        <v>2590</v>
      </c>
      <c r="GP276" s="2">
        <v>2590</v>
      </c>
      <c r="GQ276" s="2">
        <v>2592</v>
      </c>
      <c r="GR276" s="2">
        <v>2580</v>
      </c>
      <c r="GS276" s="2">
        <v>2570</v>
      </c>
      <c r="GT276" s="2">
        <v>2564</v>
      </c>
      <c r="GU276" s="2">
        <v>2564</v>
      </c>
      <c r="GV276" s="2">
        <v>2576</v>
      </c>
      <c r="GW276" s="2">
        <v>2597</v>
      </c>
      <c r="GX276" s="2">
        <v>2599</v>
      </c>
      <c r="GY276" s="2">
        <v>2605</v>
      </c>
      <c r="GZ276" s="2">
        <v>2573</v>
      </c>
      <c r="HA276" s="2">
        <v>2467</v>
      </c>
      <c r="HB276" s="2">
        <v>2467</v>
      </c>
      <c r="HC276" s="2">
        <v>2501</v>
      </c>
      <c r="HD276" s="2">
        <v>2580</v>
      </c>
      <c r="HE276" s="2">
        <v>2591</v>
      </c>
      <c r="HF276" s="2">
        <v>2630</v>
      </c>
      <c r="HG276" s="2">
        <v>2640</v>
      </c>
      <c r="HH276" s="2">
        <v>2603</v>
      </c>
      <c r="HI276" s="2">
        <v>2601</v>
      </c>
      <c r="HJ276" s="2">
        <v>2585</v>
      </c>
      <c r="HK276" s="2">
        <v>2592</v>
      </c>
      <c r="HL276" s="2">
        <v>2581</v>
      </c>
      <c r="HM276" s="2">
        <v>2631</v>
      </c>
      <c r="HN276" s="2">
        <v>2620</v>
      </c>
      <c r="HO276" s="2">
        <v>2614</v>
      </c>
      <c r="HP276" s="2">
        <v>2635</v>
      </c>
      <c r="HQ276" s="2">
        <v>2610</v>
      </c>
      <c r="HR276" s="2">
        <v>2562</v>
      </c>
      <c r="HS276" s="2">
        <v>2534</v>
      </c>
      <c r="HT276" s="2">
        <v>2528</v>
      </c>
      <c r="HU276" s="2">
        <v>2525</v>
      </c>
      <c r="HV276" s="2">
        <v>2531</v>
      </c>
      <c r="HW276" s="2">
        <v>2536</v>
      </c>
      <c r="HX276" s="2">
        <v>2581</v>
      </c>
      <c r="HY276" s="2">
        <v>2585</v>
      </c>
      <c r="HZ276" s="2">
        <v>2572</v>
      </c>
      <c r="IA276" s="2">
        <v>2580</v>
      </c>
      <c r="IB276" s="2">
        <v>2598</v>
      </c>
      <c r="IC276" s="2">
        <v>2550</v>
      </c>
      <c r="ID276" s="2">
        <v>2555</v>
      </c>
      <c r="IE276" s="2">
        <v>2582</v>
      </c>
      <c r="IF276" s="2">
        <v>2585</v>
      </c>
      <c r="IG276" s="2">
        <v>2553</v>
      </c>
      <c r="IH276" s="2">
        <v>2545</v>
      </c>
      <c r="II276" s="2">
        <v>2554</v>
      </c>
      <c r="IJ276" s="2">
        <v>2555</v>
      </c>
      <c r="IK276" s="2">
        <v>2545</v>
      </c>
      <c r="IL276" s="2">
        <v>2580</v>
      </c>
      <c r="IM276" s="2">
        <v>2573</v>
      </c>
      <c r="IN276" s="2">
        <v>2594</v>
      </c>
      <c r="IO276" s="2">
        <v>2590</v>
      </c>
      <c r="IP276" s="2">
        <v>2572</v>
      </c>
      <c r="IQ276" s="2">
        <v>2618</v>
      </c>
      <c r="IR276" s="2">
        <v>2608</v>
      </c>
      <c r="IS276" s="2">
        <v>2609</v>
      </c>
      <c r="IT276" s="2">
        <v>2613</v>
      </c>
    </row>
    <row r="277" spans="1:254">
      <c r="A277" s="62" t="s">
        <v>490</v>
      </c>
      <c r="B277" s="1" t="inlineStr">
        <is>
          <t>グンゼ</t>
        </is>
      </c>
      <c r="C277" s="1">
        <v>4150</v>
      </c>
      <c r="E277" s="2">
        <v>4110</v>
      </c>
      <c r="F277" s="2">
        <v>4010</v>
      </c>
      <c r="G277" s="2">
        <v>3970</v>
      </c>
      <c r="H277" s="2">
        <v>3960</v>
      </c>
      <c r="I277" s="2">
        <v>4020</v>
      </c>
      <c r="J277" s="2">
        <v>4025</v>
      </c>
      <c r="K277" s="2">
        <v>4015</v>
      </c>
      <c r="L277" s="2">
        <v>4005</v>
      </c>
      <c r="M277" s="2">
        <v>3990</v>
      </c>
      <c r="N277" s="2">
        <v>3935</v>
      </c>
      <c r="O277" s="2">
        <v>3955</v>
      </c>
      <c r="P277" s="2">
        <v>3960</v>
      </c>
      <c r="Q277" s="2">
        <v>3970</v>
      </c>
      <c r="R277" s="2">
        <v>3900</v>
      </c>
      <c r="S277" s="2">
        <v>3975</v>
      </c>
      <c r="T277" s="2">
        <v>3970</v>
      </c>
      <c r="U277" s="2">
        <v>3955</v>
      </c>
      <c r="V277" s="2">
        <v>3945</v>
      </c>
      <c r="W277" s="2">
        <v>3960</v>
      </c>
      <c r="X277" s="2">
        <v>4015</v>
      </c>
      <c r="Y277" s="2">
        <v>4020</v>
      </c>
      <c r="Z277" s="2">
        <v>4020</v>
      </c>
      <c r="AA277" s="2">
        <v>4000</v>
      </c>
      <c r="AB277" s="2">
        <v>3945</v>
      </c>
      <c r="AC277" s="2">
        <v>3860</v>
      </c>
      <c r="AD277" s="2">
        <v>3845</v>
      </c>
      <c r="AE277" s="2">
        <v>3835</v>
      </c>
      <c r="AF277" s="2">
        <v>3835</v>
      </c>
      <c r="AG277" s="2">
        <v>3815</v>
      </c>
      <c r="AH277" s="2">
        <v>3840</v>
      </c>
      <c r="AI277" s="2">
        <v>3800</v>
      </c>
      <c r="AJ277" s="2">
        <v>3820</v>
      </c>
      <c r="AK277" s="2">
        <v>3815</v>
      </c>
      <c r="AL277" s="2">
        <v>3810</v>
      </c>
      <c r="AM277" s="2">
        <v>3810</v>
      </c>
      <c r="AN277" s="2">
        <v>3795</v>
      </c>
      <c r="AO277" s="2">
        <v>3790</v>
      </c>
      <c r="AP277" s="2">
        <v>3815</v>
      </c>
      <c r="AQ277" s="2">
        <v>3790</v>
      </c>
      <c r="AR277" s="2">
        <v>3695</v>
      </c>
      <c r="AS277" s="2">
        <v>3725</v>
      </c>
      <c r="AT277" s="2">
        <v>3655</v>
      </c>
      <c r="AU277" s="2">
        <v>3635</v>
      </c>
      <c r="AV277" s="2">
        <v>3695</v>
      </c>
      <c r="AW277" s="2">
        <v>3665</v>
      </c>
      <c r="AX277" s="2">
        <v>3655</v>
      </c>
      <c r="AY277" s="2">
        <v>3630</v>
      </c>
      <c r="AZ277" s="2">
        <v>3680</v>
      </c>
      <c r="BA277" s="2">
        <v>3700</v>
      </c>
      <c r="BB277" s="2">
        <v>3670</v>
      </c>
      <c r="BC277" s="2">
        <v>3665</v>
      </c>
      <c r="BD277" s="2">
        <v>3640</v>
      </c>
      <c r="BE277" s="2">
        <v>3625</v>
      </c>
      <c r="BF277" s="2">
        <v>3650</v>
      </c>
      <c r="BG277" s="2">
        <v>3670</v>
      </c>
      <c r="BH277" s="2">
        <v>3605</v>
      </c>
      <c r="BI277" s="2">
        <v>3695</v>
      </c>
      <c r="BJ277" s="2">
        <v>3660</v>
      </c>
      <c r="BK277" s="2">
        <v>3655</v>
      </c>
      <c r="BL277" s="2">
        <v>3545</v>
      </c>
      <c r="BM277" s="2">
        <v>3570</v>
      </c>
      <c r="BN277" s="2">
        <v>3575</v>
      </c>
      <c r="BO277" s="2">
        <v>3615</v>
      </c>
      <c r="BP277" s="2">
        <v>3555</v>
      </c>
      <c r="BQ277" s="2">
        <v>3620</v>
      </c>
      <c r="BR277" s="2">
        <v>3590</v>
      </c>
      <c r="BS277" s="2">
        <v>3600</v>
      </c>
      <c r="BT277" s="2">
        <v>3665</v>
      </c>
      <c r="BU277" s="2">
        <v>3625</v>
      </c>
      <c r="BV277" s="2">
        <v>3665</v>
      </c>
      <c r="BW277" s="2">
        <v>3670</v>
      </c>
      <c r="BX277" s="2">
        <v>3740</v>
      </c>
      <c r="BY277" s="2">
        <v>3835</v>
      </c>
      <c r="BZ277" s="2">
        <v>3915</v>
      </c>
      <c r="CA277" s="2">
        <v>3890</v>
      </c>
      <c r="CB277" s="2">
        <v>3880</v>
      </c>
      <c r="CC277" s="2">
        <v>3845</v>
      </c>
      <c r="CD277" s="2">
        <v>3875</v>
      </c>
      <c r="CE277" s="2">
        <v>3900</v>
      </c>
      <c r="CF277" s="2">
        <v>3930</v>
      </c>
      <c r="CG277" s="2">
        <v>3935</v>
      </c>
      <c r="CH277" s="2">
        <v>3900</v>
      </c>
      <c r="CI277" s="2">
        <v>3835</v>
      </c>
      <c r="CJ277" s="2">
        <v>3805</v>
      </c>
      <c r="CK277" s="2">
        <v>3800</v>
      </c>
      <c r="CL277" s="2">
        <v>3775</v>
      </c>
      <c r="CM277" s="2">
        <v>3745</v>
      </c>
      <c r="CN277" s="2">
        <v>3695</v>
      </c>
      <c r="CO277" s="2">
        <v>3700</v>
      </c>
      <c r="CP277" s="2">
        <v>4175</v>
      </c>
      <c r="CQ277" s="2">
        <v>4160</v>
      </c>
      <c r="CR277" s="2">
        <v>4220</v>
      </c>
      <c r="CS277" s="2">
        <v>4155</v>
      </c>
      <c r="CT277" s="2">
        <v>4100</v>
      </c>
      <c r="CU277" s="2">
        <v>4250</v>
      </c>
      <c r="CV277" s="2">
        <v>4310</v>
      </c>
      <c r="CW277" s="2">
        <v>4270</v>
      </c>
      <c r="CX277" s="2">
        <v>4250</v>
      </c>
      <c r="CY277" s="2">
        <v>4280</v>
      </c>
      <c r="CZ277" s="2">
        <v>4300</v>
      </c>
      <c r="DA277" s="2">
        <v>4370</v>
      </c>
      <c r="DB277" s="2">
        <v>4380</v>
      </c>
      <c r="DC277" s="2">
        <v>4320</v>
      </c>
      <c r="DD277" s="2">
        <v>4460</v>
      </c>
      <c r="DE277" s="2">
        <v>4510</v>
      </c>
      <c r="DF277" s="2">
        <v>4430</v>
      </c>
      <c r="DG277" s="2">
        <v>4580</v>
      </c>
      <c r="DH277" s="2">
        <v>4680</v>
      </c>
      <c r="DI277" s="2">
        <v>4635</v>
      </c>
      <c r="DJ277" s="2">
        <v>4620</v>
      </c>
      <c r="DK277" s="2">
        <v>4605</v>
      </c>
      <c r="DL277" s="2">
        <v>4610</v>
      </c>
      <c r="DM277" s="2">
        <v>4615</v>
      </c>
      <c r="DN277" s="2">
        <v>4605</v>
      </c>
      <c r="DO277" s="2">
        <v>4615</v>
      </c>
      <c r="DP277" s="2">
        <v>4545</v>
      </c>
      <c r="DQ277" s="2">
        <v>4540</v>
      </c>
      <c r="DR277" s="2">
        <v>4505</v>
      </c>
      <c r="DS277" s="2">
        <v>4525</v>
      </c>
      <c r="DT277" s="2">
        <v>4485</v>
      </c>
      <c r="DU277" s="2">
        <v>4460</v>
      </c>
      <c r="DV277" s="2">
        <v>4340</v>
      </c>
      <c r="DW277" s="2">
        <v>4565</v>
      </c>
      <c r="DX277" s="2">
        <v>4520</v>
      </c>
      <c r="DY277" s="2">
        <v>4495</v>
      </c>
      <c r="DZ277" s="2">
        <v>4490</v>
      </c>
      <c r="EA277" s="2">
        <v>4445</v>
      </c>
      <c r="EB277" s="2">
        <v>4415</v>
      </c>
      <c r="EC277" s="2">
        <v>4470</v>
      </c>
      <c r="ED277" s="2">
        <v>4515</v>
      </c>
      <c r="EE277" s="2">
        <v>4535</v>
      </c>
      <c r="EF277" s="2">
        <v>4585</v>
      </c>
      <c r="EG277" s="2">
        <v>4550</v>
      </c>
      <c r="EH277" s="2">
        <v>4480</v>
      </c>
      <c r="EI277" s="2">
        <v>4530</v>
      </c>
      <c r="EJ277" s="2">
        <v>4540</v>
      </c>
      <c r="EK277" s="2">
        <v>4550</v>
      </c>
      <c r="EL277" s="2">
        <v>4570</v>
      </c>
      <c r="EM277" s="2">
        <v>4515</v>
      </c>
      <c r="EN277" s="2">
        <v>4465</v>
      </c>
      <c r="EO277" s="2">
        <v>4410</v>
      </c>
      <c r="EP277" s="2">
        <v>4405</v>
      </c>
      <c r="EQ277" s="2">
        <v>4360</v>
      </c>
      <c r="ER277" s="2">
        <v>4355</v>
      </c>
      <c r="ES277" s="2">
        <v>4300</v>
      </c>
      <c r="ET277" s="2">
        <v>4285</v>
      </c>
      <c r="EU277" s="2">
        <v>4255</v>
      </c>
      <c r="EV277" s="2">
        <v>4240</v>
      </c>
      <c r="EW277" s="2">
        <v>4205</v>
      </c>
      <c r="EX277" s="2">
        <v>4205</v>
      </c>
      <c r="EY277" s="2">
        <v>4250</v>
      </c>
      <c r="EZ277" s="2">
        <v>4305</v>
      </c>
      <c r="FA277" s="2">
        <v>4220</v>
      </c>
      <c r="FB277" s="2">
        <v>4200</v>
      </c>
      <c r="FC277" s="2">
        <v>4205</v>
      </c>
      <c r="FD277" s="2">
        <v>4220</v>
      </c>
      <c r="FE277" s="2">
        <v>4205</v>
      </c>
      <c r="FF277" s="2">
        <v>4200</v>
      </c>
      <c r="FG277" s="2">
        <v>4170</v>
      </c>
      <c r="FH277" s="2">
        <v>4165</v>
      </c>
      <c r="FI277" s="2">
        <v>4150</v>
      </c>
      <c r="FJ277" s="2">
        <v>4130</v>
      </c>
      <c r="FK277" s="2">
        <v>4110</v>
      </c>
      <c r="FL277" s="2">
        <v>4135</v>
      </c>
      <c r="FM277" s="2">
        <v>4120</v>
      </c>
      <c r="FN277" s="2">
        <v>4145</v>
      </c>
      <c r="FO277" s="2">
        <v>4145</v>
      </c>
      <c r="FP277" s="2">
        <v>4130</v>
      </c>
      <c r="FQ277" s="2">
        <v>4080</v>
      </c>
      <c r="FR277" s="2">
        <v>4095</v>
      </c>
      <c r="FS277" s="2">
        <v>4045</v>
      </c>
      <c r="FT277" s="2">
        <v>3965</v>
      </c>
      <c r="FU277" s="2">
        <v>3955</v>
      </c>
      <c r="FV277" s="2">
        <v>3895</v>
      </c>
      <c r="FW277" s="2">
        <v>3885</v>
      </c>
      <c r="FX277" s="2">
        <v>3940</v>
      </c>
      <c r="FY277" s="2">
        <v>3930</v>
      </c>
      <c r="FZ277" s="2">
        <v>3925</v>
      </c>
      <c r="GA277" s="2">
        <v>3880</v>
      </c>
      <c r="GB277" s="2">
        <v>3845</v>
      </c>
      <c r="GC277" s="2">
        <v>3855</v>
      </c>
      <c r="GD277" s="2">
        <v>3810</v>
      </c>
      <c r="GE277" s="2">
        <v>3745</v>
      </c>
      <c r="GF277" s="2">
        <v>3735</v>
      </c>
      <c r="GG277" s="2">
        <v>3785</v>
      </c>
      <c r="GH277" s="2">
        <v>3780</v>
      </c>
      <c r="GI277" s="2">
        <v>3800</v>
      </c>
      <c r="GJ277" s="2">
        <v>3795</v>
      </c>
      <c r="GK277" s="2">
        <v>3855</v>
      </c>
      <c r="GL277" s="2">
        <v>3890</v>
      </c>
      <c r="GM277" s="2">
        <v>3865</v>
      </c>
      <c r="GN277" s="2">
        <v>3835</v>
      </c>
      <c r="GO277" s="2">
        <v>3795</v>
      </c>
      <c r="GP277" s="2">
        <v>3780</v>
      </c>
      <c r="GQ277" s="2">
        <v>3770</v>
      </c>
      <c r="GR277" s="2">
        <v>3745</v>
      </c>
      <c r="GS277" s="2">
        <v>3720</v>
      </c>
      <c r="GT277" s="2">
        <v>3660</v>
      </c>
      <c r="GU277" s="2">
        <v>3630</v>
      </c>
      <c r="GV277" s="2">
        <v>3705</v>
      </c>
      <c r="GW277" s="2">
        <v>3765</v>
      </c>
      <c r="GX277" s="2">
        <v>3755</v>
      </c>
      <c r="GY277" s="2">
        <v>3745</v>
      </c>
      <c r="GZ277" s="2">
        <v>3735</v>
      </c>
      <c r="HA277" s="2">
        <v>3700</v>
      </c>
      <c r="HB277" s="2">
        <v>3670</v>
      </c>
      <c r="HC277" s="2">
        <v>3715</v>
      </c>
      <c r="HD277" s="2">
        <v>3775</v>
      </c>
      <c r="HE277" s="2">
        <v>3760</v>
      </c>
      <c r="HF277" s="2">
        <v>3820</v>
      </c>
      <c r="HG277" s="2">
        <v>3820</v>
      </c>
      <c r="HH277" s="2">
        <v>3800</v>
      </c>
      <c r="HI277" s="2">
        <v>3805</v>
      </c>
      <c r="HJ277" s="2">
        <v>3790</v>
      </c>
      <c r="HK277" s="2">
        <v>3785</v>
      </c>
      <c r="HL277" s="2">
        <v>3795</v>
      </c>
      <c r="HM277" s="2">
        <v>3830</v>
      </c>
      <c r="HN277" s="2">
        <v>3840</v>
      </c>
      <c r="HO277" s="2">
        <v>3835</v>
      </c>
      <c r="HP277" s="2">
        <v>3830</v>
      </c>
      <c r="HQ277" s="2">
        <v>3835</v>
      </c>
      <c r="HR277" s="2">
        <v>3830</v>
      </c>
      <c r="HS277" s="2">
        <v>3800</v>
      </c>
      <c r="HT277" s="2">
        <v>3770</v>
      </c>
      <c r="HU277" s="2">
        <v>3785</v>
      </c>
      <c r="HV277" s="2">
        <v>3785</v>
      </c>
      <c r="HW277" s="2">
        <v>3740</v>
      </c>
      <c r="HX277" s="2">
        <v>3745</v>
      </c>
      <c r="HY277" s="2">
        <v>3755</v>
      </c>
      <c r="HZ277" s="2">
        <v>3760</v>
      </c>
      <c r="IA277" s="2">
        <v>3770</v>
      </c>
      <c r="IB277" s="2">
        <v>3775</v>
      </c>
      <c r="IC277" s="2">
        <v>3750</v>
      </c>
      <c r="ID277" s="2">
        <v>3740</v>
      </c>
      <c r="IE277" s="2">
        <v>3690</v>
      </c>
      <c r="IF277" s="2">
        <v>3735</v>
      </c>
      <c r="IG277" s="2">
        <v>3780</v>
      </c>
      <c r="IH277" s="2">
        <v>3785</v>
      </c>
      <c r="II277" s="2">
        <v>3785</v>
      </c>
      <c r="IJ277" s="2">
        <v>3800</v>
      </c>
      <c r="IK277" s="2">
        <v>3735</v>
      </c>
      <c r="IL277" s="2">
        <v>3665</v>
      </c>
      <c r="IM277" s="2">
        <v>3675</v>
      </c>
      <c r="IN277" s="2">
        <v>3860</v>
      </c>
      <c r="IO277" s="2">
        <v>3895</v>
      </c>
      <c r="IP277" s="2">
        <v>3850</v>
      </c>
      <c r="IQ277" s="2">
        <v>3745</v>
      </c>
      <c r="IR277" s="2">
        <v>3765</v>
      </c>
      <c r="IS277" s="2">
        <v>3735</v>
      </c>
      <c r="IT277" s="2">
        <v>3670</v>
      </c>
    </row>
    <row r="278" spans="1:254">
      <c r="A278" s="62" t="s">
        <v>491</v>
      </c>
      <c r="B278" s="1" t="inlineStr">
        <is>
          <t>ゴールドクレスト</t>
        </is>
      </c>
      <c r="C278" s="1">
        <v>3230</v>
      </c>
      <c r="E278" s="2">
        <v>3220</v>
      </c>
      <c r="F278" s="2">
        <v>3210</v>
      </c>
      <c r="G278" s="2">
        <v>3200</v>
      </c>
      <c r="H278" s="2">
        <v>3230</v>
      </c>
      <c r="I278" s="2">
        <v>3245</v>
      </c>
      <c r="J278" s="2">
        <v>3295</v>
      </c>
      <c r="K278" s="2">
        <v>3350</v>
      </c>
      <c r="L278" s="2">
        <v>3340</v>
      </c>
      <c r="M278" s="2">
        <v>3330</v>
      </c>
      <c r="N278" s="2">
        <v>3305</v>
      </c>
      <c r="O278" s="2">
        <v>3335</v>
      </c>
      <c r="P278" s="2">
        <v>3325</v>
      </c>
      <c r="Q278" s="2">
        <v>3350</v>
      </c>
      <c r="R278" s="2">
        <v>3300</v>
      </c>
      <c r="S278" s="2">
        <v>3370</v>
      </c>
      <c r="T278" s="2">
        <v>3360</v>
      </c>
      <c r="U278" s="2">
        <v>3345</v>
      </c>
      <c r="V278" s="2">
        <v>3325</v>
      </c>
      <c r="W278" s="2">
        <v>3335</v>
      </c>
      <c r="X278" s="2">
        <v>3355</v>
      </c>
      <c r="Y278" s="2">
        <v>3385</v>
      </c>
      <c r="Z278" s="2">
        <v>3330</v>
      </c>
      <c r="AA278" s="2">
        <v>3295</v>
      </c>
      <c r="AB278" s="2">
        <v>3280</v>
      </c>
      <c r="AC278" s="2">
        <v>3250</v>
      </c>
      <c r="AD278" s="2">
        <v>3210</v>
      </c>
      <c r="AE278" s="2">
        <v>3230</v>
      </c>
      <c r="AF278" s="2">
        <v>3290</v>
      </c>
      <c r="AG278" s="2">
        <v>3215</v>
      </c>
      <c r="AH278" s="2">
        <v>3215</v>
      </c>
      <c r="AI278" s="2">
        <v>3215</v>
      </c>
      <c r="AJ278" s="2">
        <v>3210</v>
      </c>
      <c r="AK278" s="2">
        <v>3230</v>
      </c>
      <c r="AL278" s="2">
        <v>3210</v>
      </c>
      <c r="AM278" s="2">
        <v>3220</v>
      </c>
      <c r="AN278" s="2">
        <v>3245</v>
      </c>
      <c r="AO278" s="2">
        <v>3280</v>
      </c>
      <c r="AP278" s="2">
        <v>3335</v>
      </c>
      <c r="AQ278" s="2">
        <v>3280</v>
      </c>
      <c r="AR278" s="2">
        <v>3310</v>
      </c>
      <c r="AS278" s="2">
        <v>3275</v>
      </c>
      <c r="AT278" s="2">
        <v>3275</v>
      </c>
      <c r="AU278" s="2">
        <v>3220</v>
      </c>
      <c r="AV278" s="2">
        <v>3220</v>
      </c>
      <c r="AW278" s="2">
        <v>3220</v>
      </c>
      <c r="AX278" s="2">
        <v>3305</v>
      </c>
      <c r="AY278" s="2">
        <v>3400</v>
      </c>
      <c r="AZ278" s="2">
        <v>3470</v>
      </c>
      <c r="BA278" s="2">
        <v>3535</v>
      </c>
      <c r="BB278" s="2">
        <v>3475</v>
      </c>
      <c r="BC278" s="2">
        <v>3500</v>
      </c>
      <c r="BD278" s="2">
        <v>3535</v>
      </c>
      <c r="BE278" s="2">
        <v>3455</v>
      </c>
      <c r="BF278" s="2">
        <v>3485</v>
      </c>
      <c r="BG278" s="2">
        <v>3525</v>
      </c>
      <c r="BH278" s="2">
        <v>3530</v>
      </c>
      <c r="BI278" s="2">
        <v>3660</v>
      </c>
      <c r="BJ278" s="2">
        <v>3615</v>
      </c>
      <c r="BK278" s="2">
        <v>3525</v>
      </c>
      <c r="BL278" s="2">
        <v>3225</v>
      </c>
      <c r="BM278" s="2">
        <v>3275</v>
      </c>
      <c r="BN278" s="2">
        <v>3320</v>
      </c>
      <c r="BO278" s="2">
        <v>3305</v>
      </c>
      <c r="BP278" s="2">
        <v>3295</v>
      </c>
      <c r="BQ278" s="2">
        <v>3320</v>
      </c>
      <c r="BR278" s="2">
        <v>3310</v>
      </c>
      <c r="BS278" s="2">
        <v>3310</v>
      </c>
      <c r="BT278" s="2">
        <v>3320</v>
      </c>
      <c r="BU278" s="2">
        <v>3285</v>
      </c>
      <c r="BV278" s="2">
        <v>3285</v>
      </c>
      <c r="BW278" s="2">
        <v>3290</v>
      </c>
      <c r="BX278" s="2">
        <v>3295</v>
      </c>
      <c r="BY278" s="2">
        <v>3380</v>
      </c>
      <c r="BZ278" s="2">
        <v>3405</v>
      </c>
      <c r="CA278" s="2">
        <v>3410</v>
      </c>
      <c r="CB278" s="2">
        <v>3460</v>
      </c>
      <c r="CC278" s="2">
        <v>3440</v>
      </c>
      <c r="CD278" s="2">
        <v>3435</v>
      </c>
      <c r="CE278" s="2">
        <v>3460</v>
      </c>
      <c r="CF278" s="2">
        <v>3500</v>
      </c>
      <c r="CG278" s="2">
        <v>3480</v>
      </c>
      <c r="CH278" s="2">
        <v>3480</v>
      </c>
      <c r="CI278" s="2">
        <v>3430</v>
      </c>
      <c r="CJ278" s="2">
        <v>3435</v>
      </c>
      <c r="CK278" s="2">
        <v>3310</v>
      </c>
      <c r="CL278" s="2">
        <v>3420</v>
      </c>
      <c r="CM278" s="2">
        <v>3380</v>
      </c>
      <c r="CN278" s="2">
        <v>3320</v>
      </c>
      <c r="CO278" s="2">
        <v>3245</v>
      </c>
      <c r="CP278" s="2">
        <v>3345</v>
      </c>
      <c r="CQ278" s="2">
        <v>3320</v>
      </c>
      <c r="CR278" s="2">
        <v>3320</v>
      </c>
      <c r="CS278" s="2">
        <v>3300</v>
      </c>
      <c r="CT278" s="2">
        <v>3235</v>
      </c>
      <c r="CU278" s="2">
        <v>3310</v>
      </c>
      <c r="CV278" s="2">
        <v>3325</v>
      </c>
      <c r="CW278" s="2">
        <v>3315</v>
      </c>
      <c r="CX278" s="2">
        <v>3305</v>
      </c>
      <c r="CY278" s="2">
        <v>3265</v>
      </c>
      <c r="CZ278" s="2">
        <v>3280</v>
      </c>
      <c r="DA278" s="2">
        <v>3335</v>
      </c>
      <c r="DB278" s="2">
        <v>3310</v>
      </c>
      <c r="DC278" s="2">
        <v>3130</v>
      </c>
      <c r="DD278" s="2">
        <v>3180</v>
      </c>
      <c r="DE278" s="2">
        <v>3225</v>
      </c>
      <c r="DF278" s="2">
        <v>3170</v>
      </c>
      <c r="DG278" s="2">
        <v>3270</v>
      </c>
      <c r="DH278" s="2">
        <v>3275</v>
      </c>
      <c r="DI278" s="2">
        <v>3300</v>
      </c>
      <c r="DJ278" s="2">
        <v>3350</v>
      </c>
      <c r="DK278" s="2">
        <v>3315</v>
      </c>
      <c r="DL278" s="2">
        <v>3265</v>
      </c>
      <c r="DM278" s="2">
        <v>3260</v>
      </c>
      <c r="DN278" s="2">
        <v>3305</v>
      </c>
      <c r="DO278" s="2">
        <v>3315</v>
      </c>
      <c r="DP278" s="2">
        <v>3300</v>
      </c>
      <c r="DQ278" s="2">
        <v>3300</v>
      </c>
      <c r="DR278" s="2">
        <v>3315</v>
      </c>
      <c r="DS278" s="2">
        <v>3360</v>
      </c>
      <c r="DT278" s="2">
        <v>3320</v>
      </c>
      <c r="DU278" s="2">
        <v>3320</v>
      </c>
      <c r="DV278" s="2">
        <v>3310</v>
      </c>
      <c r="DW278" s="2">
        <v>3345</v>
      </c>
      <c r="DX278" s="2">
        <v>3270</v>
      </c>
      <c r="DY278" s="2">
        <v>3275</v>
      </c>
      <c r="DZ278" s="2">
        <v>3255</v>
      </c>
      <c r="EA278" s="2">
        <v>3245</v>
      </c>
      <c r="EB278" s="2">
        <v>3210</v>
      </c>
      <c r="EC278" s="2">
        <v>3220</v>
      </c>
      <c r="ED278" s="2">
        <v>3245</v>
      </c>
      <c r="EE278" s="2">
        <v>3280</v>
      </c>
      <c r="EF278" s="2">
        <v>3310</v>
      </c>
      <c r="EG278" s="2">
        <v>3320</v>
      </c>
      <c r="EH278" s="2">
        <v>3295</v>
      </c>
      <c r="EI278" s="2">
        <v>3320</v>
      </c>
      <c r="EJ278" s="2">
        <v>3355</v>
      </c>
      <c r="EK278" s="2">
        <v>3365</v>
      </c>
      <c r="EL278" s="2">
        <v>3360</v>
      </c>
      <c r="EM278" s="2">
        <v>3365</v>
      </c>
      <c r="EN278" s="2">
        <v>3365</v>
      </c>
      <c r="EO278" s="2">
        <v>3380</v>
      </c>
      <c r="EP278" s="2">
        <v>3350</v>
      </c>
      <c r="EQ278" s="2">
        <v>3340</v>
      </c>
      <c r="ER278" s="2">
        <v>3310</v>
      </c>
      <c r="ES278" s="2">
        <v>3305</v>
      </c>
      <c r="ET278" s="2">
        <v>3310</v>
      </c>
      <c r="EU278" s="2">
        <v>3315</v>
      </c>
      <c r="EV278" s="2">
        <v>3335</v>
      </c>
      <c r="EW278" s="2">
        <v>3320</v>
      </c>
      <c r="EX278" s="2">
        <v>3320</v>
      </c>
      <c r="EY278" s="2">
        <v>3305</v>
      </c>
      <c r="EZ278" s="2">
        <v>3310</v>
      </c>
      <c r="FA278" s="2">
        <v>3300</v>
      </c>
      <c r="FB278" s="2">
        <v>3310</v>
      </c>
      <c r="FC278" s="2">
        <v>3300</v>
      </c>
      <c r="FD278" s="2">
        <v>3310</v>
      </c>
      <c r="FE278" s="2">
        <v>3305</v>
      </c>
      <c r="FF278" s="2">
        <v>3270</v>
      </c>
      <c r="FG278" s="2">
        <v>3235</v>
      </c>
      <c r="FH278" s="2">
        <v>3295</v>
      </c>
      <c r="FI278" s="2">
        <v>3290</v>
      </c>
      <c r="FJ278" s="2">
        <v>3300</v>
      </c>
      <c r="FK278" s="2">
        <v>3300</v>
      </c>
      <c r="FL278" s="2">
        <v>3335</v>
      </c>
      <c r="FM278" s="2">
        <v>3315</v>
      </c>
      <c r="FN278" s="2">
        <v>3320</v>
      </c>
      <c r="FO278" s="2">
        <v>3405</v>
      </c>
      <c r="FP278" s="2">
        <v>3415</v>
      </c>
      <c r="FQ278" s="2">
        <v>3385</v>
      </c>
      <c r="FR278" s="2">
        <v>3395</v>
      </c>
      <c r="FS278" s="2">
        <v>3375</v>
      </c>
      <c r="FT278" s="2">
        <v>3270</v>
      </c>
      <c r="FU278" s="2">
        <v>3280</v>
      </c>
      <c r="FV278" s="2">
        <v>3295</v>
      </c>
      <c r="FW278" s="2">
        <v>3280</v>
      </c>
      <c r="FX278" s="2">
        <v>3310</v>
      </c>
      <c r="FY278" s="2">
        <v>3290</v>
      </c>
      <c r="FZ278" s="2">
        <v>3295</v>
      </c>
      <c r="GA278" s="2">
        <v>3310</v>
      </c>
      <c r="GB278" s="2">
        <v>3270</v>
      </c>
      <c r="GC278" s="2">
        <v>3285</v>
      </c>
      <c r="GD278" s="2">
        <v>3255</v>
      </c>
      <c r="GE278" s="2">
        <v>3270</v>
      </c>
      <c r="GF278" s="2">
        <v>3225</v>
      </c>
      <c r="GG278" s="2">
        <v>3155</v>
      </c>
      <c r="GH278" s="2">
        <v>3305</v>
      </c>
      <c r="GI278" s="2">
        <v>3235</v>
      </c>
      <c r="GJ278" s="2">
        <v>3240</v>
      </c>
      <c r="GK278" s="2">
        <v>3295</v>
      </c>
      <c r="GL278" s="2">
        <v>3315</v>
      </c>
      <c r="GM278" s="2">
        <v>3325</v>
      </c>
      <c r="GN278" s="2">
        <v>3315</v>
      </c>
      <c r="GO278" s="2">
        <v>3325</v>
      </c>
      <c r="GP278" s="2">
        <v>3310</v>
      </c>
      <c r="GQ278" s="2">
        <v>3290</v>
      </c>
      <c r="GR278" s="2">
        <v>3285</v>
      </c>
      <c r="GS278" s="2">
        <v>3300</v>
      </c>
      <c r="GT278" s="2">
        <v>3305</v>
      </c>
      <c r="GU278" s="2">
        <v>3260</v>
      </c>
      <c r="GV278" s="2">
        <v>3255</v>
      </c>
      <c r="GW278" s="2">
        <v>3285</v>
      </c>
      <c r="GX278" s="2">
        <v>3360</v>
      </c>
      <c r="GY278" s="2">
        <v>3380</v>
      </c>
      <c r="GZ278" s="2">
        <v>3335</v>
      </c>
      <c r="HA278" s="2">
        <v>3270</v>
      </c>
      <c r="HB278" s="2">
        <v>3290</v>
      </c>
      <c r="HC278" s="2">
        <v>3280</v>
      </c>
      <c r="HD278" s="2">
        <v>3335</v>
      </c>
      <c r="HE278" s="2">
        <v>3345</v>
      </c>
      <c r="HF278" s="2">
        <v>3380</v>
      </c>
      <c r="HG278" s="2">
        <v>3365</v>
      </c>
      <c r="HH278" s="2">
        <v>3360</v>
      </c>
      <c r="HI278" s="2">
        <v>3375</v>
      </c>
      <c r="HJ278" s="2">
        <v>3385</v>
      </c>
      <c r="HK278" s="2">
        <v>3370</v>
      </c>
      <c r="HL278" s="2">
        <v>3375</v>
      </c>
      <c r="HM278" s="2">
        <v>3400</v>
      </c>
      <c r="HN278" s="2">
        <v>3390</v>
      </c>
      <c r="HO278" s="2">
        <v>3390</v>
      </c>
      <c r="HP278" s="2">
        <v>3400</v>
      </c>
      <c r="HQ278" s="2">
        <v>3415</v>
      </c>
      <c r="HR278" s="2">
        <v>3400</v>
      </c>
      <c r="HS278" s="2">
        <v>3355</v>
      </c>
      <c r="HT278" s="2">
        <v>3335</v>
      </c>
      <c r="HU278" s="2">
        <v>3350</v>
      </c>
      <c r="HV278" s="2">
        <v>3370</v>
      </c>
      <c r="HW278" s="2">
        <v>3335</v>
      </c>
      <c r="HX278" s="2">
        <v>3355</v>
      </c>
      <c r="HY278" s="2">
        <v>3355</v>
      </c>
      <c r="HZ278" s="2">
        <v>3375</v>
      </c>
      <c r="IA278" s="2">
        <v>3395</v>
      </c>
      <c r="IB278" s="2">
        <v>3475</v>
      </c>
      <c r="IC278" s="2">
        <v>3510</v>
      </c>
      <c r="ID278" s="2">
        <v>3485</v>
      </c>
      <c r="IE278" s="2">
        <v>3505</v>
      </c>
      <c r="IF278" s="2">
        <v>3495</v>
      </c>
      <c r="IG278" s="2">
        <v>3475</v>
      </c>
      <c r="IH278" s="2">
        <v>3450</v>
      </c>
      <c r="II278" s="2">
        <v>3435</v>
      </c>
      <c r="IJ278" s="2">
        <v>3470</v>
      </c>
      <c r="IK278" s="2">
        <v>3460</v>
      </c>
      <c r="IL278" s="2">
        <v>3475</v>
      </c>
      <c r="IM278" s="2">
        <v>3435</v>
      </c>
      <c r="IN278" s="2">
        <v>3395</v>
      </c>
      <c r="IO278" s="2">
        <v>3370</v>
      </c>
      <c r="IP278" s="2">
        <v>3350</v>
      </c>
      <c r="IQ278" s="2">
        <v>3300</v>
      </c>
      <c r="IR278" s="2">
        <v>3300</v>
      </c>
      <c r="IS278" s="2">
        <v>3290</v>
      </c>
      <c r="IT278" s="2">
        <v>3285</v>
      </c>
    </row>
    <row r="279" spans="1:254">
      <c r="A279" s="62" t="s">
        <v>492</v>
      </c>
      <c r="B279" s="1" t="inlineStr">
        <is>
          <t>アバールデータ</t>
        </is>
      </c>
      <c r="C279" s="1">
        <v>3160</v>
      </c>
      <c r="E279" s="2">
        <v>3235</v>
      </c>
      <c r="F279" s="2">
        <v>3230</v>
      </c>
      <c r="G279" s="2">
        <v>3115</v>
      </c>
      <c r="H279" s="2">
        <v>3000</v>
      </c>
      <c r="I279" s="2">
        <v>3000</v>
      </c>
      <c r="J279" s="2">
        <v>2880</v>
      </c>
      <c r="K279" s="2">
        <v>2815</v>
      </c>
      <c r="L279" s="2">
        <v>3060</v>
      </c>
      <c r="M279" s="2">
        <v>3120</v>
      </c>
      <c r="N279" s="2">
        <v>3160</v>
      </c>
      <c r="O279" s="2">
        <v>3270</v>
      </c>
      <c r="P279" s="2">
        <v>3220</v>
      </c>
      <c r="Q279" s="2">
        <v>2999</v>
      </c>
      <c r="R279" s="2">
        <v>2916</v>
      </c>
      <c r="S279" s="2">
        <v>3200</v>
      </c>
      <c r="T279" s="2">
        <v>3235</v>
      </c>
      <c r="U279" s="2">
        <v>3165</v>
      </c>
      <c r="V279" s="2">
        <v>3165</v>
      </c>
      <c r="W279" s="2">
        <v>3200</v>
      </c>
      <c r="X279" s="2">
        <v>3130</v>
      </c>
      <c r="Y279" s="2">
        <v>3115</v>
      </c>
      <c r="Z279" s="2">
        <v>3210</v>
      </c>
      <c r="AA279" s="2">
        <v>3325</v>
      </c>
      <c r="AB279" s="2">
        <v>3215</v>
      </c>
      <c r="AC279" s="2">
        <v>3215</v>
      </c>
      <c r="AD279" s="2">
        <v>3290</v>
      </c>
      <c r="AE279" s="2">
        <v>3220</v>
      </c>
      <c r="AF279" s="2">
        <v>3150</v>
      </c>
      <c r="AG279" s="2">
        <v>3220</v>
      </c>
      <c r="AH279" s="2">
        <v>3395</v>
      </c>
      <c r="AI279" s="2">
        <v>3275</v>
      </c>
      <c r="AJ279" s="2">
        <v>3375</v>
      </c>
      <c r="AK279" s="2">
        <v>3345</v>
      </c>
      <c r="AL279" s="2">
        <v>3290</v>
      </c>
      <c r="AM279" s="2">
        <v>3370</v>
      </c>
      <c r="AN279" s="2">
        <v>3190</v>
      </c>
      <c r="AO279" s="2">
        <v>3200</v>
      </c>
      <c r="AP279" s="2">
        <v>3135</v>
      </c>
      <c r="AQ279" s="2">
        <v>3030</v>
      </c>
      <c r="AR279" s="2">
        <v>2824</v>
      </c>
      <c r="AS279" s="2">
        <v>2866</v>
      </c>
      <c r="AT279" s="2">
        <v>2985</v>
      </c>
      <c r="AU279" s="2">
        <v>3005</v>
      </c>
      <c r="AV279" s="2">
        <v>3145</v>
      </c>
      <c r="AW279" s="2">
        <v>3160</v>
      </c>
      <c r="AX279" s="2">
        <v>3260</v>
      </c>
      <c r="AY279" s="2">
        <v>3285</v>
      </c>
      <c r="AZ279" s="2">
        <v>3490</v>
      </c>
      <c r="BA279" s="2">
        <v>3430</v>
      </c>
      <c r="BB279" s="2">
        <v>3290</v>
      </c>
      <c r="BC279" s="2">
        <v>3265</v>
      </c>
      <c r="BD279" s="2">
        <v>3320</v>
      </c>
      <c r="BE279" s="2">
        <v>3405</v>
      </c>
      <c r="BF279" s="2">
        <v>3345</v>
      </c>
      <c r="BG279" s="2">
        <v>3360</v>
      </c>
      <c r="BH279" s="2">
        <v>3285</v>
      </c>
      <c r="BI279" s="2">
        <v>3485</v>
      </c>
      <c r="BJ279" s="2">
        <v>3560</v>
      </c>
      <c r="BK279" s="2">
        <v>3320</v>
      </c>
      <c r="BL279" s="2">
        <v>3435</v>
      </c>
      <c r="BM279" s="2">
        <v>3510</v>
      </c>
      <c r="BN279" s="2">
        <v>3605</v>
      </c>
      <c r="BO279" s="2">
        <v>3375</v>
      </c>
      <c r="BP279" s="2">
        <v>3230</v>
      </c>
      <c r="BQ279" s="2">
        <v>3135</v>
      </c>
      <c r="BR279" s="2">
        <v>2908</v>
      </c>
      <c r="BS279" s="2">
        <v>2883</v>
      </c>
      <c r="BT279" s="2">
        <v>2886</v>
      </c>
      <c r="BU279" s="2">
        <v>2952</v>
      </c>
      <c r="BV279" s="2">
        <v>2986</v>
      </c>
      <c r="BW279" s="2">
        <v>2966</v>
      </c>
      <c r="BX279" s="2">
        <v>2992</v>
      </c>
      <c r="BY279" s="2">
        <v>2907</v>
      </c>
      <c r="BZ279" s="2">
        <v>2813</v>
      </c>
      <c r="CA279" s="2">
        <v>2800</v>
      </c>
      <c r="CB279" s="2">
        <v>2816</v>
      </c>
      <c r="CC279" s="2">
        <v>2800</v>
      </c>
      <c r="CD279" s="2">
        <v>2820</v>
      </c>
      <c r="CE279" s="2">
        <v>2747</v>
      </c>
      <c r="CF279" s="2">
        <v>2727</v>
      </c>
      <c r="CG279" s="2">
        <v>2676</v>
      </c>
      <c r="CH279" s="2">
        <v>2655</v>
      </c>
      <c r="CI279" s="2">
        <v>2603</v>
      </c>
      <c r="CJ279" s="2">
        <v>2601</v>
      </c>
      <c r="CK279" s="2">
        <v>2578</v>
      </c>
      <c r="CL279" s="2">
        <v>2568</v>
      </c>
      <c r="CM279" s="2">
        <v>2589</v>
      </c>
      <c r="CN279" s="2">
        <v>2537</v>
      </c>
      <c r="CO279" s="2">
        <v>2580</v>
      </c>
      <c r="CP279" s="2">
        <v>2720</v>
      </c>
      <c r="CQ279" s="2">
        <v>2765</v>
      </c>
      <c r="CR279" s="2">
        <v>2733</v>
      </c>
      <c r="CS279" s="2">
        <v>2694</v>
      </c>
      <c r="CT279" s="2">
        <v>2650</v>
      </c>
      <c r="CU279" s="2">
        <v>2725</v>
      </c>
      <c r="CV279" s="2">
        <v>2787</v>
      </c>
      <c r="CW279" s="2">
        <v>2755</v>
      </c>
      <c r="CX279" s="2">
        <v>2700</v>
      </c>
      <c r="CY279" s="2">
        <v>2683</v>
      </c>
      <c r="CZ279" s="2">
        <v>2741</v>
      </c>
      <c r="DA279" s="2">
        <v>2824</v>
      </c>
      <c r="DB279" s="2">
        <v>2750</v>
      </c>
      <c r="DC279" s="2">
        <v>2575</v>
      </c>
      <c r="DD279" s="2">
        <v>2684</v>
      </c>
      <c r="DE279" s="2">
        <v>2724</v>
      </c>
      <c r="DF279" s="2">
        <v>2635</v>
      </c>
      <c r="DG279" s="2">
        <v>2839</v>
      </c>
      <c r="DH279" s="2">
        <v>2878</v>
      </c>
      <c r="DI279" s="2">
        <v>2980</v>
      </c>
      <c r="DJ279" s="2">
        <v>2985</v>
      </c>
      <c r="DK279" s="2">
        <v>2993</v>
      </c>
      <c r="DL279" s="2">
        <v>2961</v>
      </c>
      <c r="DM279" s="2">
        <v>2955</v>
      </c>
      <c r="DN279" s="2">
        <v>2995</v>
      </c>
      <c r="DO279" s="2">
        <v>2985</v>
      </c>
      <c r="DP279" s="2">
        <v>2915</v>
      </c>
      <c r="DQ279" s="2">
        <v>2909</v>
      </c>
      <c r="DR279" s="2">
        <v>2896</v>
      </c>
      <c r="DS279" s="2">
        <v>3130</v>
      </c>
      <c r="DT279" s="2">
        <v>3045</v>
      </c>
      <c r="DU279" s="2">
        <v>3000</v>
      </c>
      <c r="DV279" s="2">
        <v>2921</v>
      </c>
      <c r="DW279" s="2">
        <v>2909</v>
      </c>
      <c r="DX279" s="2">
        <v>2864</v>
      </c>
      <c r="DY279" s="2">
        <v>2907</v>
      </c>
      <c r="DZ279" s="2">
        <v>2873</v>
      </c>
      <c r="EA279" s="2">
        <v>2822</v>
      </c>
      <c r="EB279" s="2">
        <v>2795</v>
      </c>
      <c r="EC279" s="2">
        <v>2811</v>
      </c>
      <c r="ED279" s="2">
        <v>2820</v>
      </c>
      <c r="EE279" s="2">
        <v>2831</v>
      </c>
      <c r="EF279" s="2">
        <v>2912</v>
      </c>
      <c r="EG279" s="2">
        <v>2885</v>
      </c>
      <c r="EH279" s="2">
        <v>2841</v>
      </c>
      <c r="EI279" s="2">
        <v>2890</v>
      </c>
      <c r="EJ279" s="2">
        <v>2970</v>
      </c>
      <c r="EK279" s="2">
        <v>2903</v>
      </c>
      <c r="EL279" s="2">
        <v>2848</v>
      </c>
      <c r="EM279" s="2">
        <v>2840</v>
      </c>
      <c r="EN279" s="2">
        <v>2820</v>
      </c>
      <c r="EO279" s="2">
        <v>2807</v>
      </c>
      <c r="EP279" s="2">
        <v>2808</v>
      </c>
      <c r="EQ279" s="2">
        <v>2816</v>
      </c>
      <c r="ER279" s="2">
        <v>2814</v>
      </c>
      <c r="ES279" s="2">
        <v>2762</v>
      </c>
      <c r="ET279" s="2">
        <v>2611</v>
      </c>
      <c r="EU279" s="2">
        <v>2611</v>
      </c>
      <c r="EV279" s="2">
        <v>2581</v>
      </c>
      <c r="EW279" s="2">
        <v>2598</v>
      </c>
      <c r="EX279" s="2">
        <v>2598</v>
      </c>
      <c r="EY279" s="2">
        <v>2585</v>
      </c>
      <c r="EZ279" s="2">
        <v>2590</v>
      </c>
      <c r="FA279" s="2">
        <v>2591</v>
      </c>
      <c r="FB279" s="2">
        <v>2623</v>
      </c>
      <c r="FC279" s="2">
        <v>2666</v>
      </c>
      <c r="FD279" s="2">
        <v>2667</v>
      </c>
      <c r="FE279" s="2">
        <v>2715</v>
      </c>
      <c r="FF279" s="2">
        <v>2741</v>
      </c>
      <c r="FG279" s="2">
        <v>2727</v>
      </c>
      <c r="FH279" s="2">
        <v>2840</v>
      </c>
      <c r="FI279" s="2">
        <v>2868</v>
      </c>
      <c r="FJ279" s="2">
        <v>2841</v>
      </c>
      <c r="FK279" s="2">
        <v>2788</v>
      </c>
      <c r="FL279" s="2">
        <v>2729</v>
      </c>
      <c r="FM279" s="2">
        <v>2700</v>
      </c>
      <c r="FN279" s="2">
        <v>2670</v>
      </c>
      <c r="FO279" s="2">
        <v>2620</v>
      </c>
      <c r="FP279" s="2">
        <v>2657</v>
      </c>
      <c r="FQ279" s="2">
        <v>2643</v>
      </c>
      <c r="FR279" s="2">
        <v>2625</v>
      </c>
      <c r="FS279" s="2">
        <v>2603</v>
      </c>
      <c r="FT279" s="2">
        <v>2596</v>
      </c>
      <c r="FU279" s="2">
        <v>2685</v>
      </c>
      <c r="FV279" s="2">
        <v>2642</v>
      </c>
      <c r="FW279" s="2">
        <v>2644</v>
      </c>
      <c r="FX279" s="2">
        <v>2643</v>
      </c>
      <c r="FY279" s="2">
        <v>2450</v>
      </c>
      <c r="FZ279" s="2">
        <v>2328</v>
      </c>
      <c r="GA279" s="2">
        <v>2330</v>
      </c>
      <c r="GB279" s="2">
        <v>2350</v>
      </c>
      <c r="GC279" s="2">
        <v>2263</v>
      </c>
      <c r="GD279" s="2">
        <v>2210</v>
      </c>
      <c r="GE279" s="2">
        <v>2266</v>
      </c>
      <c r="GF279" s="2">
        <v>2247</v>
      </c>
      <c r="GG279" s="2">
        <v>2286</v>
      </c>
      <c r="GH279" s="2">
        <v>2283</v>
      </c>
      <c r="GI279" s="2">
        <v>2277</v>
      </c>
      <c r="GJ279" s="2">
        <v>2296</v>
      </c>
      <c r="GK279" s="2">
        <v>2318</v>
      </c>
      <c r="GL279" s="2">
        <v>2359</v>
      </c>
      <c r="GM279" s="2">
        <v>2312</v>
      </c>
      <c r="GN279" s="2">
        <v>2299</v>
      </c>
      <c r="GO279" s="2">
        <v>2297</v>
      </c>
      <c r="GP279" s="2">
        <v>2343</v>
      </c>
      <c r="GQ279" s="2">
        <v>2353</v>
      </c>
      <c r="GR279" s="2">
        <v>2328</v>
      </c>
      <c r="GS279" s="2">
        <v>2340</v>
      </c>
      <c r="GT279" s="2">
        <v>2297</v>
      </c>
      <c r="GU279" s="2">
        <v>2275</v>
      </c>
      <c r="GV279" s="2">
        <v>2390</v>
      </c>
      <c r="GW279" s="2">
        <v>2462</v>
      </c>
      <c r="GX279" s="2">
        <v>2451</v>
      </c>
      <c r="GY279" s="2">
        <v>2478</v>
      </c>
      <c r="GZ279" s="2">
        <v>2481</v>
      </c>
      <c r="HA279" s="2">
        <v>2445</v>
      </c>
      <c r="HB279" s="2">
        <v>2368</v>
      </c>
      <c r="HC279" s="2">
        <v>2324</v>
      </c>
      <c r="HD279" s="2">
        <v>2341</v>
      </c>
      <c r="HE279" s="2">
        <v>2415</v>
      </c>
      <c r="HF279" s="2">
        <v>2430</v>
      </c>
      <c r="HG279" s="2">
        <v>2488</v>
      </c>
      <c r="HH279" s="2">
        <v>2501</v>
      </c>
      <c r="HI279" s="2">
        <v>2480</v>
      </c>
      <c r="HJ279" s="2">
        <v>2440</v>
      </c>
      <c r="HK279" s="2">
        <v>2449</v>
      </c>
      <c r="HL279" s="2">
        <v>2421</v>
      </c>
      <c r="HM279" s="2">
        <v>2449</v>
      </c>
      <c r="HN279" s="2">
        <v>2366</v>
      </c>
      <c r="HO279" s="2">
        <v>2284</v>
      </c>
      <c r="HP279" s="2">
        <v>2269</v>
      </c>
      <c r="HQ279" s="2">
        <v>2276</v>
      </c>
      <c r="HR279" s="2">
        <v>2266</v>
      </c>
      <c r="HS279" s="2">
        <v>2255</v>
      </c>
      <c r="HT279" s="2">
        <v>2237</v>
      </c>
      <c r="HU279" s="2">
        <v>2254</v>
      </c>
      <c r="HV279" s="2">
        <v>2302</v>
      </c>
      <c r="HW279" s="2">
        <v>2323</v>
      </c>
      <c r="HX279" s="2">
        <v>2390</v>
      </c>
      <c r="HY279" s="2">
        <v>2407</v>
      </c>
      <c r="HZ279" s="2">
        <v>2432</v>
      </c>
      <c r="IA279" s="2">
        <v>2440</v>
      </c>
      <c r="IB279" s="2">
        <v>2411</v>
      </c>
      <c r="IC279" s="2">
        <v>2360</v>
      </c>
      <c r="ID279" s="2">
        <v>2360</v>
      </c>
      <c r="IE279" s="2">
        <v>2395</v>
      </c>
      <c r="IF279" s="2">
        <v>2382</v>
      </c>
      <c r="IG279" s="2">
        <v>2350</v>
      </c>
      <c r="IH279" s="2">
        <v>2323</v>
      </c>
      <c r="II279" s="2">
        <v>2276</v>
      </c>
      <c r="IJ279" s="2">
        <v>2300</v>
      </c>
      <c r="IK279" s="2">
        <v>2223</v>
      </c>
      <c r="IL279" s="2">
        <v>2231</v>
      </c>
      <c r="IM279" s="2">
        <v>2233</v>
      </c>
      <c r="IN279" s="2">
        <v>2231</v>
      </c>
      <c r="IO279" s="2">
        <v>2239</v>
      </c>
      <c r="IP279" s="2">
        <v>2224</v>
      </c>
      <c r="IQ279" s="2">
        <v>2262</v>
      </c>
      <c r="IR279" s="2">
        <v>2282</v>
      </c>
      <c r="IS279" s="2">
        <v>2276</v>
      </c>
      <c r="IT279" s="2">
        <v>2276</v>
      </c>
    </row>
    <row r="280" spans="1:254">
      <c r="A280" s="62" t="s">
        <v>493</v>
      </c>
      <c r="B280" s="1" t="inlineStr">
        <is>
          <t>ヨシタケ</t>
        </is>
      </c>
      <c r="C280" s="1">
        <v>981</v>
      </c>
      <c r="E280" s="2">
        <v>985</v>
      </c>
      <c r="F280" s="2">
        <v>984</v>
      </c>
      <c r="G280" s="2">
        <v>981</v>
      </c>
      <c r="H280" s="2">
        <v>980</v>
      </c>
      <c r="I280" s="2">
        <v>974</v>
      </c>
      <c r="J280" s="2">
        <v>978</v>
      </c>
      <c r="K280" s="2">
        <v>977</v>
      </c>
      <c r="L280" s="2">
        <v>980</v>
      </c>
      <c r="M280" s="2">
        <v>977</v>
      </c>
      <c r="N280" s="2">
        <v>980</v>
      </c>
      <c r="O280" s="2">
        <v>976</v>
      </c>
      <c r="P280" s="2">
        <v>980</v>
      </c>
      <c r="Q280" s="2">
        <v>970</v>
      </c>
      <c r="R280" s="2">
        <v>960</v>
      </c>
      <c r="S280" s="2">
        <v>970</v>
      </c>
      <c r="T280" s="2">
        <v>970</v>
      </c>
      <c r="U280" s="2">
        <v>975</v>
      </c>
      <c r="V280" s="2">
        <v>968</v>
      </c>
      <c r="W280" s="2">
        <v>956</v>
      </c>
      <c r="X280" s="2">
        <v>953</v>
      </c>
      <c r="Y280" s="2">
        <v>957</v>
      </c>
      <c r="Z280" s="2">
        <v>961</v>
      </c>
      <c r="AA280" s="2">
        <v>961</v>
      </c>
      <c r="AB280" s="2">
        <v>954</v>
      </c>
      <c r="AC280" s="2">
        <v>943</v>
      </c>
      <c r="AD280" s="2">
        <v>936</v>
      </c>
      <c r="AE280" s="2">
        <v>933</v>
      </c>
      <c r="AF280" s="2">
        <v>931</v>
      </c>
      <c r="AG280" s="2">
        <v>925</v>
      </c>
      <c r="AH280" s="2">
        <v>932</v>
      </c>
      <c r="AI280" s="2">
        <v>921</v>
      </c>
      <c r="AJ280" s="2">
        <v>930</v>
      </c>
      <c r="AK280" s="2">
        <v>939</v>
      </c>
      <c r="AL280" s="2">
        <v>930</v>
      </c>
      <c r="AM280" s="2">
        <v>923</v>
      </c>
      <c r="AN280" s="2">
        <v>920</v>
      </c>
      <c r="AO280" s="2">
        <v>917</v>
      </c>
      <c r="AP280" s="2">
        <v>915</v>
      </c>
      <c r="AQ280" s="2">
        <v>913</v>
      </c>
      <c r="AR280" s="2">
        <v>910</v>
      </c>
      <c r="AS280" s="2">
        <v>921</v>
      </c>
      <c r="AT280" s="2">
        <v>931</v>
      </c>
      <c r="AU280" s="2">
        <v>928</v>
      </c>
      <c r="AV280" s="2">
        <v>933</v>
      </c>
      <c r="AW280" s="2">
        <v>928</v>
      </c>
      <c r="AX280" s="2">
        <v>923</v>
      </c>
      <c r="AY280" s="2">
        <v>920</v>
      </c>
      <c r="AZ280" s="2">
        <v>922</v>
      </c>
      <c r="BA280" s="2">
        <v>925</v>
      </c>
      <c r="BB280" s="2">
        <v>920</v>
      </c>
      <c r="BC280" s="2">
        <v>930</v>
      </c>
      <c r="BD280" s="2">
        <v>932</v>
      </c>
      <c r="BE280" s="2">
        <v>950</v>
      </c>
      <c r="BF280" s="2">
        <v>950</v>
      </c>
      <c r="BG280" s="2">
        <v>960</v>
      </c>
      <c r="BH280" s="2">
        <v>953</v>
      </c>
      <c r="BI280" s="2">
        <v>961</v>
      </c>
      <c r="BJ280" s="2">
        <v>951</v>
      </c>
      <c r="BK280" s="2">
        <v>958</v>
      </c>
      <c r="BL280" s="2">
        <v>938</v>
      </c>
      <c r="BM280" s="2">
        <v>931</v>
      </c>
      <c r="BN280" s="2">
        <v>932</v>
      </c>
      <c r="BO280" s="2">
        <v>935</v>
      </c>
      <c r="BP280" s="2">
        <v>934</v>
      </c>
      <c r="BQ280" s="2">
        <v>930</v>
      </c>
      <c r="BR280" s="2">
        <v>934</v>
      </c>
      <c r="BS280" s="2">
        <v>940</v>
      </c>
      <c r="BT280" s="2">
        <v>935</v>
      </c>
      <c r="BU280" s="2">
        <v>933</v>
      </c>
      <c r="BV280" s="2">
        <v>934</v>
      </c>
      <c r="BW280" s="2">
        <v>931</v>
      </c>
      <c r="BX280" s="2">
        <v>925</v>
      </c>
      <c r="BY280" s="2">
        <v>940</v>
      </c>
      <c r="BZ280" s="2">
        <v>942</v>
      </c>
      <c r="CA280" s="2">
        <v>952</v>
      </c>
      <c r="CB280" s="2">
        <v>930</v>
      </c>
      <c r="CC280" s="2">
        <v>937</v>
      </c>
      <c r="CD280" s="2">
        <v>940</v>
      </c>
      <c r="CE280" s="2">
        <v>926</v>
      </c>
      <c r="CF280" s="2">
        <v>942</v>
      </c>
      <c r="CG280" s="2">
        <v>941</v>
      </c>
      <c r="CH280" s="2">
        <v>938</v>
      </c>
      <c r="CI280" s="2">
        <v>929</v>
      </c>
      <c r="CJ280" s="2">
        <v>922</v>
      </c>
      <c r="CK280" s="2">
        <v>929</v>
      </c>
      <c r="CL280" s="2">
        <v>929</v>
      </c>
      <c r="CM280" s="2">
        <v>921</v>
      </c>
      <c r="CN280" s="2">
        <v>917</v>
      </c>
      <c r="CO280" s="2">
        <v>883</v>
      </c>
      <c r="CP280" s="2">
        <v>960</v>
      </c>
      <c r="CQ280" s="2">
        <v>957</v>
      </c>
      <c r="CR280" s="2">
        <v>944</v>
      </c>
      <c r="CS280" s="2">
        <v>940</v>
      </c>
      <c r="CT280" s="2">
        <v>910</v>
      </c>
      <c r="CU280" s="2">
        <v>958</v>
      </c>
      <c r="CV280" s="2">
        <v>960</v>
      </c>
      <c r="CW280" s="2">
        <v>961</v>
      </c>
      <c r="CX280" s="2">
        <v>962</v>
      </c>
      <c r="CY280" s="2">
        <v>960</v>
      </c>
      <c r="CZ280" s="2">
        <v>990</v>
      </c>
      <c r="DA280" s="2">
        <v>994</v>
      </c>
      <c r="DB280" s="2">
        <v>987</v>
      </c>
      <c r="DC280" s="2">
        <v>955</v>
      </c>
      <c r="DD280" s="2">
        <v>971</v>
      </c>
      <c r="DE280" s="2">
        <v>974</v>
      </c>
      <c r="DF280" s="2">
        <v>948</v>
      </c>
      <c r="DG280" s="2">
        <v>1010</v>
      </c>
      <c r="DH280" s="2">
        <v>1052</v>
      </c>
      <c r="DI280" s="2">
        <v>1054</v>
      </c>
      <c r="DJ280" s="2">
        <v>1047</v>
      </c>
      <c r="DK280" s="2">
        <v>1039</v>
      </c>
      <c r="DL280" s="2">
        <v>1037</v>
      </c>
      <c r="DM280" s="2">
        <v>1037</v>
      </c>
      <c r="DN280" s="2">
        <v>1040</v>
      </c>
      <c r="DO280" s="2">
        <v>1019</v>
      </c>
      <c r="DP280" s="2">
        <v>1005</v>
      </c>
      <c r="DQ280" s="2">
        <v>1005</v>
      </c>
      <c r="DR280" s="2">
        <v>1010</v>
      </c>
      <c r="DS280" s="2">
        <v>1009</v>
      </c>
      <c r="DT280" s="2">
        <v>1000</v>
      </c>
      <c r="DU280" s="2">
        <v>978</v>
      </c>
      <c r="DV280" s="2">
        <v>996</v>
      </c>
      <c r="DW280" s="2">
        <v>993</v>
      </c>
      <c r="DX280" s="2">
        <v>996</v>
      </c>
      <c r="DY280" s="2">
        <v>998</v>
      </c>
      <c r="DZ280" s="2">
        <v>986</v>
      </c>
      <c r="EA280" s="2">
        <v>992</v>
      </c>
      <c r="EB280" s="2">
        <v>1019</v>
      </c>
      <c r="EC280" s="2">
        <v>1021</v>
      </c>
      <c r="ED280" s="2">
        <v>1023</v>
      </c>
      <c r="EE280" s="2">
        <v>1023</v>
      </c>
      <c r="EF280" s="2">
        <v>1042</v>
      </c>
      <c r="EG280" s="2">
        <v>1040</v>
      </c>
      <c r="EH280" s="2">
        <v>1037</v>
      </c>
      <c r="EI280" s="2">
        <v>1058</v>
      </c>
      <c r="EJ280" s="2">
        <v>1053</v>
      </c>
      <c r="EK280" s="2">
        <v>1046</v>
      </c>
      <c r="EL280" s="2">
        <v>1038</v>
      </c>
      <c r="EM280" s="2">
        <v>1027</v>
      </c>
      <c r="EN280" s="2">
        <v>1022</v>
      </c>
      <c r="EO280" s="2">
        <v>1026</v>
      </c>
      <c r="EP280" s="2">
        <v>1028</v>
      </c>
      <c r="EQ280" s="2">
        <v>1025</v>
      </c>
      <c r="ER280" s="2">
        <v>1022</v>
      </c>
      <c r="ES280" s="2">
        <v>1013</v>
      </c>
      <c r="ET280" s="2">
        <v>986</v>
      </c>
      <c r="EU280" s="2">
        <v>976</v>
      </c>
      <c r="EV280" s="2">
        <v>961</v>
      </c>
      <c r="EW280" s="2">
        <v>951</v>
      </c>
      <c r="EX280" s="2">
        <v>951</v>
      </c>
      <c r="EY280" s="2">
        <v>951</v>
      </c>
      <c r="EZ280" s="2">
        <v>934</v>
      </c>
      <c r="FA280" s="2">
        <v>950</v>
      </c>
      <c r="FB280" s="2">
        <v>945</v>
      </c>
      <c r="FC280" s="2">
        <v>927</v>
      </c>
      <c r="FD280" s="2">
        <v>925</v>
      </c>
      <c r="FE280" s="2">
        <v>927</v>
      </c>
      <c r="FF280" s="2">
        <v>922</v>
      </c>
      <c r="FG280" s="2">
        <v>930</v>
      </c>
      <c r="FH280" s="2">
        <v>930</v>
      </c>
      <c r="FI280" s="2">
        <v>931</v>
      </c>
      <c r="FJ280" s="2">
        <v>938</v>
      </c>
      <c r="FK280" s="2">
        <v>941</v>
      </c>
      <c r="FL280" s="2">
        <v>935</v>
      </c>
      <c r="FM280" s="2">
        <v>911</v>
      </c>
      <c r="FN280" s="2">
        <v>936</v>
      </c>
      <c r="FO280" s="2">
        <v>942</v>
      </c>
      <c r="FP280" s="2">
        <v>933</v>
      </c>
      <c r="FQ280" s="2">
        <v>922</v>
      </c>
      <c r="FR280" s="2">
        <v>931</v>
      </c>
      <c r="FS280" s="2">
        <v>928</v>
      </c>
      <c r="FT280" s="2">
        <v>939</v>
      </c>
      <c r="FU280" s="2">
        <v>924</v>
      </c>
      <c r="FV280" s="2">
        <v>904</v>
      </c>
      <c r="FW280" s="2">
        <v>899</v>
      </c>
      <c r="FX280" s="2">
        <v>928</v>
      </c>
      <c r="FY280" s="2">
        <v>953</v>
      </c>
      <c r="FZ280" s="2">
        <v>965</v>
      </c>
      <c r="GA280" s="2">
        <v>950</v>
      </c>
      <c r="GB280" s="2">
        <v>949</v>
      </c>
      <c r="GC280" s="2">
        <v>928</v>
      </c>
      <c r="GD280" s="2">
        <v>913</v>
      </c>
      <c r="GE280" s="2">
        <v>915</v>
      </c>
      <c r="GF280" s="2">
        <v>910</v>
      </c>
      <c r="GG280" s="2">
        <v>916</v>
      </c>
      <c r="GH280" s="2">
        <v>893</v>
      </c>
      <c r="GI280" s="2">
        <v>962</v>
      </c>
      <c r="GJ280" s="2">
        <v>964</v>
      </c>
      <c r="GK280" s="2">
        <v>985</v>
      </c>
      <c r="GL280" s="2">
        <v>976</v>
      </c>
      <c r="GM280" s="2">
        <v>973</v>
      </c>
      <c r="GN280" s="2">
        <v>961</v>
      </c>
      <c r="GO280" s="2">
        <v>950</v>
      </c>
      <c r="GP280" s="2">
        <v>942</v>
      </c>
      <c r="GQ280" s="2">
        <v>936</v>
      </c>
      <c r="GR280" s="2">
        <v>932</v>
      </c>
      <c r="GS280" s="2">
        <v>932</v>
      </c>
      <c r="GT280" s="2">
        <v>914</v>
      </c>
      <c r="GU280" s="2">
        <v>901</v>
      </c>
      <c r="GV280" s="2">
        <v>924</v>
      </c>
      <c r="GW280" s="2">
        <v>936</v>
      </c>
      <c r="GX280" s="2">
        <v>951</v>
      </c>
      <c r="GY280" s="2">
        <v>940</v>
      </c>
      <c r="GZ280" s="2">
        <v>943</v>
      </c>
      <c r="HA280" s="2">
        <v>928</v>
      </c>
      <c r="HB280" s="2">
        <v>927</v>
      </c>
      <c r="HC280" s="2">
        <v>927</v>
      </c>
      <c r="HD280" s="2">
        <v>931</v>
      </c>
      <c r="HE280" s="2">
        <v>970</v>
      </c>
      <c r="HF280" s="2">
        <v>966</v>
      </c>
      <c r="HG280" s="2">
        <v>961</v>
      </c>
      <c r="HH280" s="2">
        <v>951</v>
      </c>
      <c r="HI280" s="2">
        <v>927</v>
      </c>
      <c r="HJ280" s="2">
        <v>930</v>
      </c>
      <c r="HK280" s="2">
        <v>938</v>
      </c>
      <c r="HL280" s="2">
        <v>926</v>
      </c>
      <c r="HM280" s="2">
        <v>906</v>
      </c>
      <c r="HN280" s="2">
        <v>893</v>
      </c>
      <c r="HO280" s="2">
        <v>892</v>
      </c>
      <c r="HP280" s="2">
        <v>894</v>
      </c>
      <c r="HQ280" s="2">
        <v>895</v>
      </c>
      <c r="HR280" s="2">
        <v>895</v>
      </c>
      <c r="HS280" s="2">
        <v>891</v>
      </c>
      <c r="HT280" s="2">
        <v>891</v>
      </c>
      <c r="HU280" s="2">
        <v>890</v>
      </c>
      <c r="HV280" s="2">
        <v>890</v>
      </c>
      <c r="HW280" s="2">
        <v>891</v>
      </c>
      <c r="HX280" s="2">
        <v>893</v>
      </c>
      <c r="HY280" s="2">
        <v>885</v>
      </c>
      <c r="HZ280" s="2">
        <v>878</v>
      </c>
      <c r="IA280" s="2">
        <v>872</v>
      </c>
      <c r="IB280" s="2">
        <v>867</v>
      </c>
      <c r="IC280" s="2">
        <v>843</v>
      </c>
      <c r="ID280" s="2">
        <v>845</v>
      </c>
      <c r="IE280" s="2">
        <v>843</v>
      </c>
      <c r="IF280" s="2">
        <v>845</v>
      </c>
      <c r="IG280" s="2">
        <v>842</v>
      </c>
      <c r="IH280" s="2">
        <v>830</v>
      </c>
      <c r="II280" s="2">
        <v>838</v>
      </c>
      <c r="IJ280" s="2">
        <v>831</v>
      </c>
      <c r="IK280" s="2">
        <v>831</v>
      </c>
      <c r="IL280" s="2">
        <v>817</v>
      </c>
      <c r="IM280" s="2">
        <v>827</v>
      </c>
      <c r="IN280" s="2">
        <v>829</v>
      </c>
      <c r="IO280" s="2">
        <v>815</v>
      </c>
      <c r="IP280" s="2">
        <v>816</v>
      </c>
      <c r="IQ280" s="2">
        <v>815</v>
      </c>
      <c r="IR280" s="2">
        <v>768</v>
      </c>
      <c r="IS280" s="2">
        <v>762</v>
      </c>
      <c r="IT280" s="2">
        <v>762</v>
      </c>
    </row>
    <row r="281" spans="1:254">
      <c r="A281" s="62" t="s">
        <v>494</v>
      </c>
      <c r="B281" s="1" t="inlineStr">
        <is>
          <t>高島</t>
        </is>
      </c>
      <c r="C281" s="1">
        <v>787</v>
      </c>
      <c r="E281" s="2">
        <v>761</v>
      </c>
      <c r="F281" s="2">
        <v>791</v>
      </c>
      <c r="G281" s="2">
        <v>790</v>
      </c>
      <c r="H281" s="2">
        <v>793</v>
      </c>
      <c r="I281" s="2">
        <v>809</v>
      </c>
      <c r="J281" s="2">
        <v>805</v>
      </c>
      <c r="K281" s="2">
        <v>801</v>
      </c>
      <c r="L281" s="2">
        <v>800</v>
      </c>
      <c r="M281" s="2">
        <v>797</v>
      </c>
      <c r="N281" s="2">
        <v>790</v>
      </c>
      <c r="O281" s="2">
        <v>792</v>
      </c>
      <c r="P281" s="2">
        <v>785</v>
      </c>
      <c r="Q281" s="2">
        <v>780</v>
      </c>
      <c r="R281" s="2">
        <v>770</v>
      </c>
      <c r="S281" s="2">
        <v>785</v>
      </c>
      <c r="T281" s="2">
        <v>780</v>
      </c>
      <c r="U281" s="2">
        <v>773</v>
      </c>
      <c r="V281" s="2">
        <v>772</v>
      </c>
      <c r="W281" s="2">
        <v>774</v>
      </c>
      <c r="X281" s="2">
        <v>769</v>
      </c>
      <c r="Y281" s="2">
        <v>770</v>
      </c>
      <c r="Z281" s="2">
        <v>769</v>
      </c>
      <c r="AA281" s="2">
        <v>764</v>
      </c>
      <c r="AB281" s="2">
        <v>756</v>
      </c>
      <c r="AC281" s="2">
        <v>753</v>
      </c>
      <c r="AD281" s="2">
        <v>751</v>
      </c>
      <c r="AE281" s="2">
        <v>757</v>
      </c>
      <c r="AF281" s="2">
        <v>753</v>
      </c>
      <c r="AG281" s="2">
        <v>742</v>
      </c>
      <c r="AH281" s="2">
        <v>738</v>
      </c>
      <c r="AI281" s="2">
        <v>739</v>
      </c>
      <c r="AJ281" s="2">
        <v>738</v>
      </c>
      <c r="AK281" s="2">
        <v>743</v>
      </c>
      <c r="AL281" s="2">
        <v>741</v>
      </c>
      <c r="AM281" s="2">
        <v>741</v>
      </c>
      <c r="AN281" s="2">
        <v>746</v>
      </c>
      <c r="AO281" s="2">
        <v>741</v>
      </c>
      <c r="AP281" s="2">
        <v>746</v>
      </c>
      <c r="AQ281" s="2">
        <v>735</v>
      </c>
      <c r="AR281" s="2">
        <v>729</v>
      </c>
      <c r="AS281" s="2">
        <v>737</v>
      </c>
      <c r="AT281" s="2">
        <v>738</v>
      </c>
      <c r="AU281" s="2">
        <v>725</v>
      </c>
      <c r="AV281" s="2">
        <v>732</v>
      </c>
      <c r="AW281" s="2">
        <v>724</v>
      </c>
      <c r="AX281" s="2">
        <v>720</v>
      </c>
      <c r="AY281" s="2">
        <v>715</v>
      </c>
      <c r="AZ281" s="2">
        <v>727</v>
      </c>
      <c r="BA281" s="2">
        <v>753</v>
      </c>
      <c r="BB281" s="2">
        <v>747</v>
      </c>
      <c r="BC281" s="2">
        <v>747</v>
      </c>
      <c r="BD281" s="2">
        <v>743</v>
      </c>
      <c r="BE281" s="2">
        <v>737</v>
      </c>
      <c r="BF281" s="2">
        <v>736</v>
      </c>
      <c r="BG281" s="2">
        <v>733</v>
      </c>
      <c r="BH281" s="2">
        <v>723</v>
      </c>
      <c r="BI281" s="2">
        <v>741</v>
      </c>
      <c r="BJ281" s="2">
        <v>746</v>
      </c>
      <c r="BK281" s="2">
        <v>755</v>
      </c>
      <c r="BL281" s="2">
        <v>696</v>
      </c>
      <c r="BM281" s="2">
        <v>680</v>
      </c>
      <c r="BN281" s="2">
        <v>764</v>
      </c>
      <c r="BO281" s="2">
        <v>768</v>
      </c>
      <c r="BP281" s="2">
        <v>776</v>
      </c>
      <c r="BQ281" s="2">
        <v>786</v>
      </c>
      <c r="BR281" s="2">
        <v>782</v>
      </c>
      <c r="BS281" s="2">
        <v>781</v>
      </c>
      <c r="BT281" s="2">
        <v>775</v>
      </c>
      <c r="BU281" s="2">
        <v>766</v>
      </c>
      <c r="BV281" s="2">
        <v>768</v>
      </c>
      <c r="BW281" s="2">
        <v>770</v>
      </c>
      <c r="BX281" s="2">
        <v>776</v>
      </c>
      <c r="BY281" s="2">
        <v>786</v>
      </c>
      <c r="BZ281" s="2">
        <v>793</v>
      </c>
      <c r="CA281" s="2">
        <v>804</v>
      </c>
      <c r="CB281" s="2">
        <v>809</v>
      </c>
      <c r="CC281" s="2">
        <v>808</v>
      </c>
      <c r="CD281" s="2">
        <v>809</v>
      </c>
      <c r="CE281" s="2">
        <v>808</v>
      </c>
      <c r="CF281" s="2">
        <v>814</v>
      </c>
      <c r="CG281" s="2">
        <v>824</v>
      </c>
      <c r="CH281" s="2">
        <v>826</v>
      </c>
      <c r="CI281" s="2">
        <v>822</v>
      </c>
      <c r="CJ281" s="2">
        <v>817</v>
      </c>
      <c r="CK281" s="2">
        <v>815</v>
      </c>
      <c r="CL281" s="2">
        <v>816</v>
      </c>
      <c r="CM281" s="2">
        <v>816</v>
      </c>
      <c r="CN281" s="2">
        <v>808</v>
      </c>
      <c r="CO281" s="2">
        <v>802</v>
      </c>
      <c r="CP281" s="2">
        <v>847</v>
      </c>
      <c r="CQ281" s="2">
        <v>838</v>
      </c>
      <c r="CR281" s="2">
        <v>842</v>
      </c>
      <c r="CS281" s="2">
        <v>825</v>
      </c>
      <c r="CT281" s="2">
        <v>814</v>
      </c>
      <c r="CU281" s="2">
        <v>835</v>
      </c>
      <c r="CV281" s="2">
        <v>843</v>
      </c>
      <c r="CW281" s="2">
        <v>835</v>
      </c>
      <c r="CX281" s="2">
        <v>832</v>
      </c>
      <c r="CY281" s="2">
        <v>843</v>
      </c>
      <c r="CZ281" s="2">
        <v>848</v>
      </c>
      <c r="DA281" s="2">
        <v>873</v>
      </c>
      <c r="DB281" s="2">
        <v>865</v>
      </c>
      <c r="DC281" s="2">
        <v>844</v>
      </c>
      <c r="DD281" s="2">
        <v>874</v>
      </c>
      <c r="DE281" s="2">
        <v>884</v>
      </c>
      <c r="DF281" s="2">
        <v>851</v>
      </c>
      <c r="DG281" s="2">
        <v>899</v>
      </c>
      <c r="DH281" s="2">
        <v>911</v>
      </c>
      <c r="DI281" s="2">
        <v>915</v>
      </c>
      <c r="DJ281" s="2">
        <v>914</v>
      </c>
      <c r="DK281" s="2">
        <v>918</v>
      </c>
      <c r="DL281" s="2">
        <v>918</v>
      </c>
      <c r="DM281" s="2">
        <v>917</v>
      </c>
      <c r="DN281" s="2">
        <v>923</v>
      </c>
      <c r="DO281" s="2">
        <v>924</v>
      </c>
      <c r="DP281" s="2">
        <v>919</v>
      </c>
      <c r="DQ281" s="2">
        <v>910</v>
      </c>
      <c r="DR281" s="2">
        <v>901</v>
      </c>
      <c r="DS281" s="2">
        <v>882</v>
      </c>
      <c r="DT281" s="2">
        <v>919</v>
      </c>
      <c r="DU281" s="2">
        <v>921</v>
      </c>
      <c r="DV281" s="2">
        <v>909</v>
      </c>
      <c r="DW281" s="2">
        <v>924</v>
      </c>
      <c r="DX281" s="2">
        <v>912</v>
      </c>
      <c r="DY281" s="2">
        <v>904</v>
      </c>
      <c r="DZ281" s="2">
        <v>898</v>
      </c>
      <c r="EA281" s="2">
        <v>894</v>
      </c>
      <c r="EB281" s="2">
        <v>887</v>
      </c>
      <c r="EC281" s="2">
        <v>897</v>
      </c>
      <c r="ED281" s="2">
        <v>900</v>
      </c>
      <c r="EE281" s="2">
        <v>905</v>
      </c>
      <c r="EF281" s="2">
        <v>917</v>
      </c>
      <c r="EG281" s="2">
        <v>907</v>
      </c>
      <c r="EH281" s="2">
        <v>889</v>
      </c>
      <c r="EI281" s="2">
        <v>903</v>
      </c>
      <c r="EJ281" s="2">
        <v>900</v>
      </c>
      <c r="EK281" s="2">
        <v>896</v>
      </c>
      <c r="EL281" s="2">
        <v>888</v>
      </c>
      <c r="EM281" s="2">
        <v>880</v>
      </c>
      <c r="EN281" s="2">
        <v>870</v>
      </c>
      <c r="EO281" s="2">
        <v>867</v>
      </c>
      <c r="EP281" s="2">
        <v>870</v>
      </c>
      <c r="EQ281" s="2">
        <v>858</v>
      </c>
      <c r="ER281" s="2">
        <v>859</v>
      </c>
      <c r="ES281" s="2">
        <v>858</v>
      </c>
      <c r="ET281" s="2">
        <v>859</v>
      </c>
      <c r="EU281" s="2">
        <v>847</v>
      </c>
      <c r="EV281" s="2">
        <v>843</v>
      </c>
      <c r="EW281" s="2">
        <v>843</v>
      </c>
      <c r="EX281" s="2">
        <v>843</v>
      </c>
      <c r="EY281" s="2">
        <v>843</v>
      </c>
      <c r="EZ281" s="2">
        <v>843</v>
      </c>
      <c r="FA281" s="2">
        <v>835</v>
      </c>
      <c r="FB281" s="2">
        <v>831</v>
      </c>
      <c r="FC281" s="2">
        <v>828</v>
      </c>
      <c r="FD281" s="2">
        <v>837</v>
      </c>
      <c r="FE281" s="2">
        <v>833</v>
      </c>
      <c r="FF281" s="2">
        <v>835</v>
      </c>
      <c r="FG281" s="2">
        <v>829</v>
      </c>
      <c r="FH281" s="2">
        <v>839</v>
      </c>
      <c r="FI281" s="2">
        <v>836</v>
      </c>
      <c r="FJ281" s="2">
        <v>835</v>
      </c>
      <c r="FK281" s="2">
        <v>836</v>
      </c>
      <c r="FL281" s="2">
        <v>835</v>
      </c>
      <c r="FM281" s="2">
        <v>832</v>
      </c>
      <c r="FN281" s="2">
        <v>837</v>
      </c>
      <c r="FO281" s="2">
        <v>843</v>
      </c>
      <c r="FP281" s="2">
        <v>847</v>
      </c>
      <c r="FQ281" s="2">
        <v>839</v>
      </c>
      <c r="FR281" s="2">
        <v>825</v>
      </c>
      <c r="FS281" s="2">
        <v>820</v>
      </c>
      <c r="FT281" s="2">
        <v>816</v>
      </c>
      <c r="FU281" s="2">
        <v>824</v>
      </c>
      <c r="FV281" s="2">
        <v>821</v>
      </c>
      <c r="FW281" s="2">
        <v>824</v>
      </c>
      <c r="FX281" s="2">
        <v>829</v>
      </c>
      <c r="FY281" s="2">
        <v>835</v>
      </c>
      <c r="FZ281" s="2">
        <v>829</v>
      </c>
      <c r="GA281" s="2">
        <v>821</v>
      </c>
      <c r="GB281" s="2">
        <v>846</v>
      </c>
      <c r="GC281" s="2">
        <v>849</v>
      </c>
      <c r="GD281" s="2">
        <v>847</v>
      </c>
      <c r="GE281" s="2">
        <v>851</v>
      </c>
      <c r="GF281" s="2">
        <v>832</v>
      </c>
      <c r="GG281" s="2">
        <v>831</v>
      </c>
      <c r="GH281" s="2">
        <v>817</v>
      </c>
      <c r="GI281" s="2">
        <v>813</v>
      </c>
      <c r="GJ281" s="2">
        <v>814</v>
      </c>
      <c r="GK281" s="2">
        <v>820</v>
      </c>
      <c r="GL281" s="2">
        <v>827</v>
      </c>
      <c r="GM281" s="2">
        <v>824</v>
      </c>
      <c r="GN281" s="2">
        <v>822</v>
      </c>
      <c r="GO281" s="2">
        <v>815</v>
      </c>
      <c r="GP281" s="2">
        <v>814</v>
      </c>
      <c r="GQ281" s="2">
        <v>800</v>
      </c>
      <c r="GR281" s="2">
        <v>791</v>
      </c>
      <c r="GS281" s="2">
        <v>793</v>
      </c>
      <c r="GT281" s="2">
        <v>780</v>
      </c>
      <c r="GU281" s="2">
        <v>773</v>
      </c>
      <c r="GV281" s="2">
        <v>785</v>
      </c>
      <c r="GW281" s="2">
        <v>793</v>
      </c>
      <c r="GX281" s="2">
        <v>793</v>
      </c>
      <c r="GY281" s="2">
        <v>790</v>
      </c>
      <c r="GZ281" s="2">
        <v>799</v>
      </c>
      <c r="HA281" s="2">
        <v>790</v>
      </c>
      <c r="HB281" s="2">
        <v>787</v>
      </c>
      <c r="HC281" s="2">
        <v>789</v>
      </c>
      <c r="HD281" s="2">
        <v>818</v>
      </c>
      <c r="HE281" s="2">
        <v>819</v>
      </c>
      <c r="HF281" s="2">
        <v>852.5</v>
      </c>
      <c r="HG281" s="2">
        <v>844.5</v>
      </c>
      <c r="HH281" s="2">
        <v>837</v>
      </c>
      <c r="HI281" s="2">
        <v>836</v>
      </c>
      <c r="HJ281" s="2">
        <v>831</v>
      </c>
      <c r="HK281" s="2">
        <v>826</v>
      </c>
      <c r="HL281" s="2">
        <v>836</v>
      </c>
      <c r="HM281" s="2">
        <v>832.5</v>
      </c>
      <c r="HN281" s="2">
        <v>842.5</v>
      </c>
      <c r="HO281" s="2">
        <v>848.5</v>
      </c>
      <c r="HP281" s="2">
        <v>855</v>
      </c>
      <c r="HQ281" s="2">
        <v>858.5</v>
      </c>
      <c r="HR281" s="2">
        <v>869.5</v>
      </c>
      <c r="HS281" s="2">
        <v>875</v>
      </c>
      <c r="HT281" s="2">
        <v>874</v>
      </c>
      <c r="HU281" s="2">
        <v>866.5</v>
      </c>
      <c r="HV281" s="2">
        <v>864</v>
      </c>
      <c r="HW281" s="2">
        <v>862.5</v>
      </c>
      <c r="HX281" s="2">
        <v>864.5</v>
      </c>
      <c r="HY281" s="2">
        <v>865</v>
      </c>
      <c r="HZ281" s="2">
        <v>856.5</v>
      </c>
      <c r="IA281" s="2">
        <v>859</v>
      </c>
      <c r="IB281" s="2">
        <v>868</v>
      </c>
      <c r="IC281" s="2">
        <v>858</v>
      </c>
      <c r="ID281" s="2">
        <v>854.5</v>
      </c>
      <c r="IE281" s="2">
        <v>858.5</v>
      </c>
      <c r="IF281" s="2">
        <v>851.5</v>
      </c>
      <c r="IG281" s="2">
        <v>835.5</v>
      </c>
      <c r="IH281" s="2">
        <v>828</v>
      </c>
      <c r="II281" s="2">
        <v>828</v>
      </c>
      <c r="IJ281" s="2">
        <v>830.5</v>
      </c>
      <c r="IK281" s="2">
        <v>826.5</v>
      </c>
      <c r="IL281" s="2">
        <v>823.5</v>
      </c>
      <c r="IM281" s="2">
        <v>818</v>
      </c>
      <c r="IN281" s="2">
        <v>828</v>
      </c>
      <c r="IO281" s="2">
        <v>819</v>
      </c>
      <c r="IP281" s="2">
        <v>808</v>
      </c>
      <c r="IQ281" s="2">
        <v>803</v>
      </c>
      <c r="IR281" s="2">
        <v>785</v>
      </c>
      <c r="IS281" s="2">
        <v>780</v>
      </c>
      <c r="IT281" s="2">
        <v>769.5</v>
      </c>
    </row>
    <row r="282" spans="1:254">
      <c r="A282" s="62" t="s">
        <v>495</v>
      </c>
      <c r="B282" s="1" t="inlineStr">
        <is>
          <t>ニチバン</t>
        </is>
      </c>
      <c r="C282" s="1">
        <v>1940</v>
      </c>
      <c r="E282" s="2">
        <v>1942</v>
      </c>
      <c r="F282" s="2">
        <v>1937</v>
      </c>
      <c r="G282" s="2">
        <v>1918</v>
      </c>
      <c r="H282" s="2">
        <v>1911</v>
      </c>
      <c r="I282" s="2">
        <v>1942</v>
      </c>
      <c r="J282" s="2">
        <v>1946</v>
      </c>
      <c r="K282" s="2">
        <v>1935</v>
      </c>
      <c r="L282" s="2">
        <v>1931</v>
      </c>
      <c r="M282" s="2">
        <v>1919</v>
      </c>
      <c r="N282" s="2">
        <v>1897</v>
      </c>
      <c r="O282" s="2">
        <v>1899</v>
      </c>
      <c r="P282" s="2">
        <v>1897</v>
      </c>
      <c r="Q282" s="2">
        <v>1910</v>
      </c>
      <c r="R282" s="2">
        <v>1924</v>
      </c>
      <c r="S282" s="2">
        <v>1913</v>
      </c>
      <c r="T282" s="2">
        <v>1905</v>
      </c>
      <c r="U282" s="2">
        <v>1905</v>
      </c>
      <c r="V282" s="2">
        <v>1894</v>
      </c>
      <c r="W282" s="2">
        <v>1897</v>
      </c>
      <c r="X282" s="2">
        <v>1906</v>
      </c>
      <c r="Y282" s="2">
        <v>1900</v>
      </c>
      <c r="Z282" s="2">
        <v>1886</v>
      </c>
      <c r="AA282" s="2">
        <v>1885</v>
      </c>
      <c r="AB282" s="2">
        <v>1881</v>
      </c>
      <c r="AC282" s="2">
        <v>1875</v>
      </c>
      <c r="AD282" s="2">
        <v>1870</v>
      </c>
      <c r="AE282" s="2">
        <v>1873</v>
      </c>
      <c r="AF282" s="2">
        <v>1860</v>
      </c>
      <c r="AG282" s="2">
        <v>1855</v>
      </c>
      <c r="AH282" s="2">
        <v>1845</v>
      </c>
      <c r="AI282" s="2">
        <v>1830</v>
      </c>
      <c r="AJ282" s="2">
        <v>1817</v>
      </c>
      <c r="AK282" s="2">
        <v>1816</v>
      </c>
      <c r="AL282" s="2">
        <v>1829</v>
      </c>
      <c r="AM282" s="2">
        <v>1833</v>
      </c>
      <c r="AN282" s="2">
        <v>1834</v>
      </c>
      <c r="AO282" s="2">
        <v>1829</v>
      </c>
      <c r="AP282" s="2">
        <v>1840</v>
      </c>
      <c r="AQ282" s="2">
        <v>1829</v>
      </c>
      <c r="AR282" s="2">
        <v>1816</v>
      </c>
      <c r="AS282" s="2">
        <v>1803</v>
      </c>
      <c r="AT282" s="2">
        <v>1800</v>
      </c>
      <c r="AU282" s="2">
        <v>1790</v>
      </c>
      <c r="AV282" s="2">
        <v>1795</v>
      </c>
      <c r="AW282" s="2">
        <v>1790</v>
      </c>
      <c r="AX282" s="2">
        <v>1781</v>
      </c>
      <c r="AY282" s="2">
        <v>1790</v>
      </c>
      <c r="AZ282" s="2">
        <v>1809</v>
      </c>
      <c r="BA282" s="2">
        <v>1825</v>
      </c>
      <c r="BB282" s="2">
        <v>1844</v>
      </c>
      <c r="BC282" s="2">
        <v>1856</v>
      </c>
      <c r="BD282" s="2">
        <v>1856</v>
      </c>
      <c r="BE282" s="2">
        <v>1857</v>
      </c>
      <c r="BF282" s="2">
        <v>1854</v>
      </c>
      <c r="BG282" s="2">
        <v>1859</v>
      </c>
      <c r="BH282" s="2">
        <v>1851</v>
      </c>
      <c r="BI282" s="2">
        <v>1864</v>
      </c>
      <c r="BJ282" s="2">
        <v>1857</v>
      </c>
      <c r="BK282" s="2">
        <v>1870</v>
      </c>
      <c r="BL282" s="2">
        <v>1822</v>
      </c>
      <c r="BM282" s="2">
        <v>1823</v>
      </c>
      <c r="BN282" s="2">
        <v>1821</v>
      </c>
      <c r="BO282" s="2">
        <v>1817</v>
      </c>
      <c r="BP282" s="2">
        <v>1825</v>
      </c>
      <c r="BQ282" s="2">
        <v>1833</v>
      </c>
      <c r="BR282" s="2">
        <v>1810</v>
      </c>
      <c r="BS282" s="2">
        <v>1809</v>
      </c>
      <c r="BT282" s="2">
        <v>1808</v>
      </c>
      <c r="BU282" s="2">
        <v>1811</v>
      </c>
      <c r="BV282" s="2">
        <v>1823</v>
      </c>
      <c r="BW282" s="2">
        <v>1842</v>
      </c>
      <c r="BX282" s="2">
        <v>1856</v>
      </c>
      <c r="BY282" s="2">
        <v>1872</v>
      </c>
      <c r="BZ282" s="2">
        <v>1884</v>
      </c>
      <c r="CA282" s="2">
        <v>1884</v>
      </c>
      <c r="CB282" s="2">
        <v>1881</v>
      </c>
      <c r="CC282" s="2">
        <v>1882</v>
      </c>
      <c r="CD282" s="2">
        <v>1876</v>
      </c>
      <c r="CE282" s="2">
        <v>1885</v>
      </c>
      <c r="CF282" s="2">
        <v>1890</v>
      </c>
      <c r="CG282" s="2">
        <v>1896</v>
      </c>
      <c r="CH282" s="2">
        <v>1896</v>
      </c>
      <c r="CI282" s="2">
        <v>1894</v>
      </c>
      <c r="CJ282" s="2">
        <v>1889</v>
      </c>
      <c r="CK282" s="2">
        <v>1887</v>
      </c>
      <c r="CL282" s="2">
        <v>1884</v>
      </c>
      <c r="CM282" s="2">
        <v>1878</v>
      </c>
      <c r="CN282" s="2">
        <v>1870</v>
      </c>
      <c r="CO282" s="2">
        <v>1852</v>
      </c>
      <c r="CP282" s="2">
        <v>1911</v>
      </c>
      <c r="CQ282" s="2">
        <v>1908</v>
      </c>
      <c r="CR282" s="2">
        <v>1901</v>
      </c>
      <c r="CS282" s="2">
        <v>1876</v>
      </c>
      <c r="CT282" s="2">
        <v>1865</v>
      </c>
      <c r="CU282" s="2">
        <v>1896</v>
      </c>
      <c r="CV282" s="2">
        <v>1902</v>
      </c>
      <c r="CW282" s="2">
        <v>1894</v>
      </c>
      <c r="CX282" s="2">
        <v>1891</v>
      </c>
      <c r="CY282" s="2">
        <v>1893</v>
      </c>
      <c r="CZ282" s="2">
        <v>1903</v>
      </c>
      <c r="DA282" s="2">
        <v>1922</v>
      </c>
      <c r="DB282" s="2">
        <v>1924</v>
      </c>
      <c r="DC282" s="2">
        <v>1911</v>
      </c>
      <c r="DD282" s="2">
        <v>1930</v>
      </c>
      <c r="DE282" s="2">
        <v>1958</v>
      </c>
      <c r="DF282" s="2">
        <v>1938</v>
      </c>
      <c r="DG282" s="2">
        <v>1960</v>
      </c>
      <c r="DH282" s="2">
        <v>1978</v>
      </c>
      <c r="DI282" s="2">
        <v>1982</v>
      </c>
      <c r="DJ282" s="2">
        <v>1985</v>
      </c>
      <c r="DK282" s="2">
        <v>1986</v>
      </c>
      <c r="DL282" s="2">
        <v>1957</v>
      </c>
      <c r="DM282" s="2">
        <v>1942</v>
      </c>
      <c r="DN282" s="2">
        <v>1950</v>
      </c>
      <c r="DO282" s="2">
        <v>1955</v>
      </c>
      <c r="DP282" s="2">
        <v>1958</v>
      </c>
      <c r="DQ282" s="2">
        <v>1955</v>
      </c>
      <c r="DR282" s="2">
        <v>1954</v>
      </c>
      <c r="DS282" s="2">
        <v>1950</v>
      </c>
      <c r="DT282" s="2">
        <v>1930</v>
      </c>
      <c r="DU282" s="2">
        <v>1988</v>
      </c>
      <c r="DV282" s="2">
        <v>1969</v>
      </c>
      <c r="DW282" s="2">
        <v>1974</v>
      </c>
      <c r="DX282" s="2">
        <v>1949</v>
      </c>
      <c r="DY282" s="2">
        <v>1947</v>
      </c>
      <c r="DZ282" s="2">
        <v>1956</v>
      </c>
      <c r="EA282" s="2">
        <v>1941</v>
      </c>
      <c r="EB282" s="2">
        <v>1922</v>
      </c>
      <c r="EC282" s="2">
        <v>1919</v>
      </c>
      <c r="ED282" s="2">
        <v>1925</v>
      </c>
      <c r="EE282" s="2">
        <v>1937</v>
      </c>
      <c r="EF282" s="2">
        <v>1957</v>
      </c>
      <c r="EG282" s="2">
        <v>1962</v>
      </c>
      <c r="EH282" s="2">
        <v>1955</v>
      </c>
      <c r="EI282" s="2">
        <v>1966</v>
      </c>
      <c r="EJ282" s="2">
        <v>1990</v>
      </c>
      <c r="EK282" s="2">
        <v>1976</v>
      </c>
      <c r="EL282" s="2">
        <v>1976</v>
      </c>
      <c r="EM282" s="2">
        <v>1975</v>
      </c>
      <c r="EN282" s="2">
        <v>1970</v>
      </c>
      <c r="EO282" s="2">
        <v>1965</v>
      </c>
      <c r="EP282" s="2">
        <v>1967</v>
      </c>
      <c r="EQ282" s="2">
        <v>1984</v>
      </c>
      <c r="ER282" s="2">
        <v>1990</v>
      </c>
      <c r="ES282" s="2">
        <v>1991</v>
      </c>
      <c r="ET282" s="2">
        <v>1997</v>
      </c>
      <c r="EU282" s="2">
        <v>1981</v>
      </c>
      <c r="EV282" s="2">
        <v>1960</v>
      </c>
      <c r="EW282" s="2">
        <v>1967</v>
      </c>
      <c r="EX282" s="2">
        <v>1975</v>
      </c>
      <c r="EY282" s="2">
        <v>1965</v>
      </c>
      <c r="EZ282" s="2">
        <v>1985</v>
      </c>
      <c r="FA282" s="2">
        <v>1988</v>
      </c>
      <c r="FB282" s="2">
        <v>1989</v>
      </c>
      <c r="FC282" s="2">
        <v>1978</v>
      </c>
      <c r="FD282" s="2">
        <v>1980</v>
      </c>
      <c r="FE282" s="2">
        <v>1978</v>
      </c>
      <c r="FF282" s="2">
        <v>1980</v>
      </c>
      <c r="FG282" s="2">
        <v>1968</v>
      </c>
      <c r="FH282" s="2">
        <v>1970</v>
      </c>
      <c r="FI282" s="2">
        <v>1952</v>
      </c>
      <c r="FJ282" s="2">
        <v>1940</v>
      </c>
      <c r="FK282" s="2">
        <v>1937</v>
      </c>
      <c r="FL282" s="2">
        <v>1947</v>
      </c>
      <c r="FM282" s="2">
        <v>1951</v>
      </c>
      <c r="FN282" s="2">
        <v>1962</v>
      </c>
      <c r="FO282" s="2">
        <v>1973</v>
      </c>
      <c r="FP282" s="2">
        <v>2001</v>
      </c>
      <c r="FQ282" s="2">
        <v>1995</v>
      </c>
      <c r="FR282" s="2">
        <v>1975</v>
      </c>
      <c r="FS282" s="2">
        <v>1974</v>
      </c>
      <c r="FT282" s="2">
        <v>1941</v>
      </c>
      <c r="FU282" s="2">
        <v>1945</v>
      </c>
      <c r="FV282" s="2">
        <v>1940</v>
      </c>
      <c r="FW282" s="2">
        <v>1946</v>
      </c>
      <c r="FX282" s="2">
        <v>1951</v>
      </c>
      <c r="FY282" s="2">
        <v>1955</v>
      </c>
      <c r="FZ282" s="2">
        <v>1944</v>
      </c>
      <c r="GA282" s="2">
        <v>1905</v>
      </c>
      <c r="GB282" s="2">
        <v>1901</v>
      </c>
      <c r="GC282" s="2">
        <v>1929</v>
      </c>
      <c r="GD282" s="2">
        <v>1922</v>
      </c>
      <c r="GE282" s="2">
        <v>1925</v>
      </c>
      <c r="GF282" s="2">
        <v>1924</v>
      </c>
      <c r="GG282" s="2">
        <v>1906</v>
      </c>
      <c r="GH282" s="2">
        <v>1900</v>
      </c>
      <c r="GI282" s="2">
        <v>1905</v>
      </c>
      <c r="GJ282" s="2">
        <v>1905</v>
      </c>
      <c r="GK282" s="2">
        <v>1932</v>
      </c>
      <c r="GL282" s="2">
        <v>1952</v>
      </c>
      <c r="GM282" s="2">
        <v>1941</v>
      </c>
      <c r="GN282" s="2">
        <v>1930</v>
      </c>
      <c r="GO282" s="2">
        <v>1925</v>
      </c>
      <c r="GP282" s="2">
        <v>1918</v>
      </c>
      <c r="GQ282" s="2">
        <v>1920</v>
      </c>
      <c r="GR282" s="2">
        <v>1920</v>
      </c>
      <c r="GS282" s="2">
        <v>1926</v>
      </c>
      <c r="GT282" s="2">
        <v>1931</v>
      </c>
      <c r="GU282" s="2">
        <v>1912</v>
      </c>
      <c r="GV282" s="2">
        <v>1928</v>
      </c>
      <c r="GW282" s="2">
        <v>1944</v>
      </c>
      <c r="GX282" s="2">
        <v>1951</v>
      </c>
      <c r="GY282" s="2">
        <v>1951</v>
      </c>
      <c r="GZ282" s="2">
        <v>1960</v>
      </c>
      <c r="HA282" s="2">
        <v>1956</v>
      </c>
      <c r="HB282" s="2">
        <v>1948</v>
      </c>
      <c r="HC282" s="2">
        <v>1948</v>
      </c>
      <c r="HD282" s="2">
        <v>1968</v>
      </c>
      <c r="HE282" s="2">
        <v>1955</v>
      </c>
      <c r="HF282" s="2">
        <v>1985</v>
      </c>
      <c r="HG282" s="2">
        <v>1980</v>
      </c>
      <c r="HH282" s="2">
        <v>1969</v>
      </c>
      <c r="HI282" s="2">
        <v>1976</v>
      </c>
      <c r="HJ282" s="2">
        <v>1953</v>
      </c>
      <c r="HK282" s="2">
        <v>1951</v>
      </c>
      <c r="HL282" s="2">
        <v>1970</v>
      </c>
      <c r="HM282" s="2">
        <v>1984</v>
      </c>
      <c r="HN282" s="2">
        <v>1975</v>
      </c>
      <c r="HO282" s="2">
        <v>1967</v>
      </c>
      <c r="HP282" s="2">
        <v>1974</v>
      </c>
      <c r="HQ282" s="2">
        <v>1986</v>
      </c>
      <c r="HR282" s="2">
        <v>1988</v>
      </c>
      <c r="HS282" s="2">
        <v>1985</v>
      </c>
      <c r="HT282" s="2">
        <v>1985</v>
      </c>
      <c r="HU282" s="2">
        <v>1981</v>
      </c>
      <c r="HV282" s="2">
        <v>1967</v>
      </c>
      <c r="HW282" s="2">
        <v>1946</v>
      </c>
      <c r="HX282" s="2">
        <v>1947</v>
      </c>
      <c r="HY282" s="2">
        <v>1954</v>
      </c>
      <c r="HZ282" s="2">
        <v>1958</v>
      </c>
      <c r="IA282" s="2">
        <v>1970</v>
      </c>
      <c r="IB282" s="2">
        <v>1989</v>
      </c>
      <c r="IC282" s="2">
        <v>1994</v>
      </c>
      <c r="ID282" s="2">
        <v>1990</v>
      </c>
      <c r="IE282" s="2">
        <v>1991</v>
      </c>
      <c r="IF282" s="2">
        <v>1984</v>
      </c>
      <c r="IG282" s="2">
        <v>1995</v>
      </c>
      <c r="IH282" s="2">
        <v>1993</v>
      </c>
      <c r="II282" s="2">
        <v>1999</v>
      </c>
      <c r="IJ282" s="2">
        <v>2005</v>
      </c>
      <c r="IK282" s="2">
        <v>2000</v>
      </c>
      <c r="IL282" s="2">
        <v>1960</v>
      </c>
      <c r="IM282" s="2">
        <v>2010</v>
      </c>
      <c r="IN282" s="2">
        <v>2001</v>
      </c>
      <c r="IO282" s="2">
        <v>2001</v>
      </c>
      <c r="IP282" s="2">
        <v>2003</v>
      </c>
      <c r="IQ282" s="2">
        <v>2001</v>
      </c>
      <c r="IR282" s="2">
        <v>1991</v>
      </c>
      <c r="IS282" s="2">
        <v>1970</v>
      </c>
      <c r="IT282" s="2">
        <v>1973</v>
      </c>
    </row>
    <row r="283" spans="1:254">
      <c r="A283" s="62" t="s">
        <v>496</v>
      </c>
      <c r="B283" s="1" t="inlineStr">
        <is>
          <t>ＳＣＲＥＥＮホールディングス</t>
        </is>
      </c>
      <c r="C283" s="1">
        <v>12810</v>
      </c>
      <c r="E283" s="2">
        <v>13240</v>
      </c>
      <c r="F283" s="2">
        <v>13375</v>
      </c>
      <c r="G283" s="2">
        <v>12250</v>
      </c>
      <c r="H283" s="2">
        <v>12015</v>
      </c>
      <c r="I283" s="2">
        <v>12385</v>
      </c>
      <c r="J283" s="2">
        <v>11430</v>
      </c>
      <c r="K283" s="2">
        <v>11370</v>
      </c>
      <c r="L283" s="2">
        <v>14025</v>
      </c>
      <c r="M283" s="2">
        <v>15550</v>
      </c>
      <c r="N283" s="2">
        <v>15815</v>
      </c>
      <c r="O283" s="2">
        <v>16505</v>
      </c>
      <c r="P283" s="2">
        <v>16470</v>
      </c>
      <c r="Q283" s="2">
        <v>16375</v>
      </c>
      <c r="R283" s="2">
        <v>16030</v>
      </c>
      <c r="S283" s="2">
        <v>17620</v>
      </c>
      <c r="T283" s="2">
        <v>18100</v>
      </c>
      <c r="U283" s="2">
        <v>17270</v>
      </c>
      <c r="V283" s="2">
        <v>17645</v>
      </c>
      <c r="W283" s="2">
        <v>17805</v>
      </c>
      <c r="X283" s="2">
        <v>17315</v>
      </c>
      <c r="Y283" s="2">
        <v>16265</v>
      </c>
      <c r="Z283" s="2">
        <v>16750</v>
      </c>
      <c r="AA283" s="2">
        <v>17295</v>
      </c>
      <c r="AB283" s="2">
        <v>16920</v>
      </c>
      <c r="AC283" s="2">
        <v>17840</v>
      </c>
      <c r="AD283" s="2">
        <v>18385</v>
      </c>
      <c r="AE283" s="2">
        <v>16960</v>
      </c>
      <c r="AF283" s="2">
        <v>15740</v>
      </c>
      <c r="AG283" s="2">
        <v>16350</v>
      </c>
      <c r="AH283" s="2">
        <v>16810</v>
      </c>
      <c r="AI283" s="2">
        <v>15900</v>
      </c>
      <c r="AJ283" s="2">
        <v>16125</v>
      </c>
      <c r="AK283" s="2">
        <v>16450</v>
      </c>
      <c r="AL283" s="2">
        <v>16435</v>
      </c>
      <c r="AM283" s="2">
        <v>15390</v>
      </c>
      <c r="AN283" s="2">
        <v>14550</v>
      </c>
      <c r="AO283" s="2">
        <v>14750</v>
      </c>
      <c r="AP283" s="2">
        <v>14410</v>
      </c>
      <c r="AQ283" s="2">
        <v>13730</v>
      </c>
      <c r="AR283" s="2">
        <v>12460</v>
      </c>
      <c r="AS283" s="2">
        <v>12560</v>
      </c>
      <c r="AT283" s="2">
        <v>12055</v>
      </c>
      <c r="AU283" s="2">
        <v>11275</v>
      </c>
      <c r="AV283" s="2">
        <v>12395</v>
      </c>
      <c r="AW283" s="2">
        <v>12955</v>
      </c>
      <c r="AX283" s="2">
        <v>12305</v>
      </c>
      <c r="AY283" s="2">
        <v>10685</v>
      </c>
      <c r="AZ283" s="2">
        <v>10820</v>
      </c>
      <c r="BA283" s="2">
        <v>10850</v>
      </c>
      <c r="BB283" s="2">
        <v>10775</v>
      </c>
      <c r="BC283" s="2">
        <v>10880</v>
      </c>
      <c r="BD283" s="2">
        <v>10700</v>
      </c>
      <c r="BE283" s="2">
        <v>10860</v>
      </c>
      <c r="BF283" s="2">
        <v>10670</v>
      </c>
      <c r="BG283" s="2">
        <v>10650</v>
      </c>
      <c r="BH283" s="2">
        <v>10310</v>
      </c>
      <c r="BI283" s="2">
        <v>10290</v>
      </c>
      <c r="BJ283" s="2">
        <v>10710</v>
      </c>
      <c r="BK283" s="2">
        <v>11155</v>
      </c>
      <c r="BL283" s="2">
        <v>11955</v>
      </c>
      <c r="BM283" s="2">
        <v>11050</v>
      </c>
      <c r="BN283" s="2">
        <v>11250</v>
      </c>
      <c r="BO283" s="2">
        <v>11275</v>
      </c>
      <c r="BP283" s="2">
        <v>10910</v>
      </c>
      <c r="BQ283" s="2">
        <v>10930</v>
      </c>
      <c r="BR283" s="2">
        <v>10390</v>
      </c>
      <c r="BS283" s="2">
        <v>10190</v>
      </c>
      <c r="BT283" s="2">
        <v>10380</v>
      </c>
      <c r="BU283" s="2">
        <v>10630</v>
      </c>
      <c r="BV283" s="2">
        <v>10390</v>
      </c>
      <c r="BW283" s="2">
        <v>10130</v>
      </c>
      <c r="BX283" s="2">
        <v>10310</v>
      </c>
      <c r="BY283" s="2">
        <v>10650</v>
      </c>
      <c r="BZ283" s="2">
        <v>10490</v>
      </c>
      <c r="CA283" s="2">
        <v>10510</v>
      </c>
      <c r="CB283" s="2">
        <v>10720</v>
      </c>
      <c r="CC283" s="2">
        <v>10820</v>
      </c>
      <c r="CD283" s="2">
        <v>10970</v>
      </c>
      <c r="CE283" s="2">
        <v>10440</v>
      </c>
      <c r="CF283" s="2">
        <v>10335</v>
      </c>
      <c r="CG283" s="2">
        <v>9940</v>
      </c>
      <c r="CH283" s="2">
        <v>9748</v>
      </c>
      <c r="CI283" s="2">
        <v>9128</v>
      </c>
      <c r="CJ283" s="2">
        <v>8935</v>
      </c>
      <c r="CK283" s="2">
        <v>9072</v>
      </c>
      <c r="CL283" s="2">
        <v>9022</v>
      </c>
      <c r="CM283" s="2">
        <v>9283</v>
      </c>
      <c r="CN283" s="2">
        <v>8590</v>
      </c>
      <c r="CO283" s="2">
        <v>8803</v>
      </c>
      <c r="CP283" s="2">
        <v>9337.5</v>
      </c>
      <c r="CQ283" s="2">
        <v>9697.5</v>
      </c>
      <c r="CR283" s="2">
        <v>9732.5</v>
      </c>
      <c r="CS283" s="2">
        <v>9480</v>
      </c>
      <c r="CT283" s="2">
        <v>9245</v>
      </c>
      <c r="CU283" s="2">
        <v>9682.5</v>
      </c>
      <c r="CV283" s="2">
        <v>9727.5</v>
      </c>
      <c r="CW283" s="2">
        <v>9690</v>
      </c>
      <c r="CX283" s="2">
        <v>9307.5</v>
      </c>
      <c r="CY283" s="2">
        <v>9217.5</v>
      </c>
      <c r="CZ283" s="2">
        <v>9382.5</v>
      </c>
      <c r="DA283" s="2">
        <v>9642.5</v>
      </c>
      <c r="DB283" s="2">
        <v>9557.5</v>
      </c>
      <c r="DC283" s="2">
        <v>9102.5</v>
      </c>
      <c r="DD283" s="2">
        <v>10002.5</v>
      </c>
      <c r="DE283" s="2">
        <v>10012.5</v>
      </c>
      <c r="DF283" s="2">
        <v>9757.5</v>
      </c>
      <c r="DG283" s="2">
        <v>10522.5</v>
      </c>
      <c r="DH283" s="2">
        <v>11060</v>
      </c>
      <c r="DI283" s="2">
        <v>11030</v>
      </c>
      <c r="DJ283" s="2">
        <v>11300</v>
      </c>
      <c r="DK283" s="2">
        <v>11307.5</v>
      </c>
      <c r="DL283" s="2">
        <v>10827.5</v>
      </c>
      <c r="DM283" s="2">
        <v>10547.5</v>
      </c>
      <c r="DN283" s="2">
        <v>10740</v>
      </c>
      <c r="DO283" s="2">
        <v>10397.5</v>
      </c>
      <c r="DP283" s="2">
        <v>10390</v>
      </c>
      <c r="DQ283" s="2">
        <v>10170</v>
      </c>
      <c r="DR283" s="2">
        <v>10360</v>
      </c>
      <c r="DS283" s="2">
        <v>10405</v>
      </c>
      <c r="DT283" s="2">
        <v>10537.5</v>
      </c>
      <c r="DU283" s="2">
        <v>10425</v>
      </c>
      <c r="DV283" s="2">
        <v>9825</v>
      </c>
      <c r="DW283" s="2">
        <v>9940</v>
      </c>
      <c r="DX283" s="2">
        <v>10130</v>
      </c>
      <c r="DY283" s="2">
        <v>10145</v>
      </c>
      <c r="DZ283" s="2">
        <v>9505</v>
      </c>
      <c r="EA283" s="2">
        <v>9830</v>
      </c>
      <c r="EB283" s="2">
        <v>9975</v>
      </c>
      <c r="EC283" s="2">
        <v>9780</v>
      </c>
      <c r="ED283" s="2">
        <v>9435</v>
      </c>
      <c r="EE283" s="2">
        <v>9415</v>
      </c>
      <c r="EF283" s="2">
        <v>9560</v>
      </c>
      <c r="EG283" s="2">
        <v>9225</v>
      </c>
      <c r="EH283" s="2">
        <v>8670</v>
      </c>
      <c r="EI283" s="2">
        <v>8820</v>
      </c>
      <c r="EJ283" s="2">
        <v>8727.5</v>
      </c>
      <c r="EK283" s="2">
        <v>8542.5</v>
      </c>
      <c r="EL283" s="2">
        <v>8035</v>
      </c>
      <c r="EM283" s="2">
        <v>8125</v>
      </c>
      <c r="EN283" s="2">
        <v>8055</v>
      </c>
      <c r="EO283" s="2">
        <v>7677.5</v>
      </c>
      <c r="EP283" s="2">
        <v>7687.5</v>
      </c>
      <c r="EQ283" s="2">
        <v>7990</v>
      </c>
      <c r="ER283" s="2">
        <v>7935</v>
      </c>
      <c r="ES283" s="2">
        <v>7915</v>
      </c>
      <c r="ET283" s="2">
        <v>7447.5</v>
      </c>
      <c r="EU283" s="2">
        <v>7410</v>
      </c>
      <c r="EV283" s="2">
        <v>7445</v>
      </c>
      <c r="EW283" s="2">
        <v>7417.5</v>
      </c>
      <c r="EX283" s="2">
        <v>7042.5</v>
      </c>
      <c r="EY283" s="2">
        <v>6667.5</v>
      </c>
      <c r="EZ283" s="2">
        <v>6517.5</v>
      </c>
      <c r="FA283" s="2">
        <v>6362.5</v>
      </c>
      <c r="FB283" s="2">
        <v>6310</v>
      </c>
      <c r="FC283" s="2">
        <v>6360</v>
      </c>
      <c r="FD283" s="2">
        <v>6410</v>
      </c>
      <c r="FE283" s="2">
        <v>6465</v>
      </c>
      <c r="FF283" s="2">
        <v>6525</v>
      </c>
      <c r="FG283" s="2">
        <v>6587.5</v>
      </c>
      <c r="FH283" s="2">
        <v>6842.5</v>
      </c>
      <c r="FI283" s="2">
        <v>6842.5</v>
      </c>
      <c r="FJ283" s="2">
        <v>6762.5</v>
      </c>
      <c r="FK283" s="2">
        <v>6807.5</v>
      </c>
      <c r="FL283" s="2">
        <v>6920</v>
      </c>
      <c r="FM283" s="2">
        <v>6627.5</v>
      </c>
      <c r="FN283" s="2">
        <v>6502.5</v>
      </c>
      <c r="FO283" s="2">
        <v>6365</v>
      </c>
      <c r="FP283" s="2">
        <v>6350</v>
      </c>
      <c r="FQ283" s="2">
        <v>6375</v>
      </c>
      <c r="FR283" s="2">
        <v>6192.5</v>
      </c>
      <c r="FS283" s="2">
        <v>6135</v>
      </c>
      <c r="FT283" s="2">
        <v>6112.5</v>
      </c>
      <c r="FU283" s="2">
        <v>6410</v>
      </c>
      <c r="FV283" s="2">
        <v>6050</v>
      </c>
      <c r="FW283" s="2">
        <v>6260</v>
      </c>
      <c r="FX283" s="2">
        <v>6255</v>
      </c>
      <c r="FY283" s="2">
        <v>6070</v>
      </c>
      <c r="FZ283" s="2">
        <v>5825</v>
      </c>
      <c r="GA283" s="2">
        <v>5857.5</v>
      </c>
      <c r="GB283" s="2">
        <v>5950</v>
      </c>
      <c r="GC283" s="2">
        <v>6057.5</v>
      </c>
      <c r="GD283" s="2">
        <v>6030</v>
      </c>
      <c r="GE283" s="2">
        <v>6195</v>
      </c>
      <c r="GF283" s="2">
        <v>6140</v>
      </c>
      <c r="GG283" s="2">
        <v>6080</v>
      </c>
      <c r="GH283" s="2">
        <v>7085</v>
      </c>
      <c r="GI283" s="2">
        <v>6840</v>
      </c>
      <c r="GJ283" s="2">
        <v>6805</v>
      </c>
      <c r="GK283" s="2">
        <v>6750</v>
      </c>
      <c r="GL283" s="2">
        <v>6785</v>
      </c>
      <c r="GM283" s="2">
        <v>6520</v>
      </c>
      <c r="GN283" s="2">
        <v>6430</v>
      </c>
      <c r="GO283" s="2">
        <v>6525</v>
      </c>
      <c r="GP283" s="2">
        <v>6770</v>
      </c>
      <c r="GQ283" s="2">
        <v>6812.5</v>
      </c>
      <c r="GR283" s="2">
        <v>6742.5</v>
      </c>
      <c r="GS283" s="2">
        <v>6975</v>
      </c>
      <c r="GT283" s="2">
        <v>6612.5</v>
      </c>
      <c r="GU283" s="2">
        <v>6600</v>
      </c>
      <c r="GV283" s="2">
        <v>6860</v>
      </c>
      <c r="GW283" s="2">
        <v>7012.5</v>
      </c>
      <c r="GX283" s="2">
        <v>7252.5</v>
      </c>
      <c r="GY283" s="2">
        <v>7412.5</v>
      </c>
      <c r="GZ283" s="2">
        <v>7215</v>
      </c>
      <c r="HA283" s="2">
        <v>7185</v>
      </c>
      <c r="HB283" s="2">
        <v>6952.5</v>
      </c>
      <c r="HC283" s="2">
        <v>6710</v>
      </c>
      <c r="HD283" s="2">
        <v>6725</v>
      </c>
      <c r="HE283" s="2">
        <v>6662.5</v>
      </c>
      <c r="HF283" s="2">
        <v>6745</v>
      </c>
      <c r="HG283" s="2">
        <v>6867.5</v>
      </c>
      <c r="HH283" s="2">
        <v>6810</v>
      </c>
      <c r="HI283" s="2">
        <v>6840</v>
      </c>
      <c r="HJ283" s="2">
        <v>6685</v>
      </c>
      <c r="HK283" s="2">
        <v>6465</v>
      </c>
      <c r="HL283" s="2">
        <v>6390</v>
      </c>
      <c r="HM283" s="2">
        <v>6290</v>
      </c>
      <c r="HN283" s="2">
        <v>6010</v>
      </c>
      <c r="HO283" s="2">
        <v>5870</v>
      </c>
      <c r="HP283" s="2">
        <v>5770</v>
      </c>
      <c r="HQ283" s="2">
        <v>5647.5</v>
      </c>
      <c r="HR283" s="2">
        <v>5425</v>
      </c>
      <c r="HS283" s="2">
        <v>5400</v>
      </c>
      <c r="HT283" s="2">
        <v>5360</v>
      </c>
      <c r="HU283" s="2">
        <v>5335</v>
      </c>
      <c r="HV283" s="2">
        <v>5452.5</v>
      </c>
      <c r="HW283" s="2">
        <v>5370</v>
      </c>
      <c r="HX283" s="2">
        <v>5625</v>
      </c>
      <c r="HY283" s="2">
        <v>5545</v>
      </c>
      <c r="HZ283" s="2">
        <v>5625</v>
      </c>
      <c r="IA283" s="2">
        <v>5700</v>
      </c>
      <c r="IB283" s="2">
        <v>5605</v>
      </c>
      <c r="IC283" s="2">
        <v>5572.5</v>
      </c>
      <c r="ID283" s="2">
        <v>5542.5</v>
      </c>
      <c r="IE283" s="2">
        <v>5575</v>
      </c>
      <c r="IF283" s="2">
        <v>5627.5</v>
      </c>
      <c r="IG283" s="2">
        <v>5600</v>
      </c>
      <c r="IH283" s="2">
        <v>5635</v>
      </c>
      <c r="II283" s="2">
        <v>5865</v>
      </c>
      <c r="IJ283" s="2">
        <v>6027.5</v>
      </c>
      <c r="IK283" s="2">
        <v>6005</v>
      </c>
      <c r="IL283" s="2">
        <v>5875</v>
      </c>
      <c r="IM283" s="2">
        <v>5640</v>
      </c>
      <c r="IN283" s="2">
        <v>5750</v>
      </c>
      <c r="IO283" s="2">
        <v>5810</v>
      </c>
      <c r="IP283" s="2">
        <v>5502.5</v>
      </c>
      <c r="IQ283" s="2">
        <v>5535</v>
      </c>
      <c r="IR283" s="2">
        <v>5737.5</v>
      </c>
      <c r="IS283" s="2">
        <v>5645</v>
      </c>
      <c r="IT283" s="2">
        <v>5522.5</v>
      </c>
    </row>
    <row r="284" spans="1:254">
      <c r="A284" s="62" t="s">
        <v>497</v>
      </c>
      <c r="B284" s="1" t="inlineStr">
        <is>
          <t>データセクション</t>
        </is>
      </c>
      <c r="C284" s="1">
        <v>1761</v>
      </c>
      <c r="E284" s="2">
        <v>1906</v>
      </c>
      <c r="F284" s="2">
        <v>2163</v>
      </c>
      <c r="G284" s="2">
        <v>2145</v>
      </c>
      <c r="H284" s="2">
        <v>2040</v>
      </c>
      <c r="I284" s="2">
        <v>2037</v>
      </c>
      <c r="J284" s="2">
        <v>1860</v>
      </c>
      <c r="K284" s="2">
        <v>1877</v>
      </c>
      <c r="L284" s="2">
        <v>2070</v>
      </c>
      <c r="M284" s="2">
        <v>2224</v>
      </c>
      <c r="N284" s="2">
        <v>2250</v>
      </c>
      <c r="O284" s="2">
        <v>2362</v>
      </c>
      <c r="P284" s="2">
        <v>2407</v>
      </c>
      <c r="Q284" s="2">
        <v>2475</v>
      </c>
      <c r="R284" s="2">
        <v>2440</v>
      </c>
      <c r="S284" s="2">
        <v>2666</v>
      </c>
      <c r="T284" s="2">
        <v>2761</v>
      </c>
      <c r="U284" s="2">
        <v>2760</v>
      </c>
      <c r="V284" s="2">
        <v>2792</v>
      </c>
      <c r="W284" s="2">
        <v>2766</v>
      </c>
      <c r="X284" s="2">
        <v>2746</v>
      </c>
      <c r="Y284" s="2">
        <v>2673</v>
      </c>
      <c r="Z284" s="2">
        <v>2755</v>
      </c>
      <c r="AA284" s="2">
        <v>2914</v>
      </c>
      <c r="AB284" s="2">
        <v>2941</v>
      </c>
      <c r="AC284" s="2">
        <v>3070</v>
      </c>
      <c r="AD284" s="2">
        <v>3310</v>
      </c>
      <c r="AE284" s="2">
        <v>3340</v>
      </c>
      <c r="AF284" s="2">
        <v>3510</v>
      </c>
      <c r="AG284" s="2">
        <v>4160</v>
      </c>
      <c r="AH284" s="2">
        <v>4565</v>
      </c>
      <c r="AI284" s="2">
        <v>4340</v>
      </c>
      <c r="AJ284" s="2">
        <v>4510</v>
      </c>
      <c r="AK284" s="2">
        <v>4835</v>
      </c>
      <c r="AL284" s="2">
        <v>5090</v>
      </c>
      <c r="AM284" s="2">
        <v>4700</v>
      </c>
      <c r="AN284" s="2">
        <v>4780</v>
      </c>
      <c r="AO284" s="2">
        <v>4585</v>
      </c>
      <c r="AP284" s="2">
        <v>4525</v>
      </c>
      <c r="AQ284" s="2">
        <v>4225</v>
      </c>
      <c r="AR284" s="2">
        <v>4260</v>
      </c>
      <c r="AS284" s="2">
        <v>4130</v>
      </c>
      <c r="AT284" s="2">
        <v>4550</v>
      </c>
      <c r="AU284" s="2">
        <v>4480</v>
      </c>
      <c r="AV284" s="2">
        <v>4810</v>
      </c>
      <c r="AW284" s="2">
        <v>4715</v>
      </c>
      <c r="AX284" s="2">
        <v>5000</v>
      </c>
      <c r="AY284" s="2">
        <v>4310</v>
      </c>
      <c r="AZ284" s="2">
        <v>5140</v>
      </c>
      <c r="BA284" s="2">
        <v>5360</v>
      </c>
      <c r="BB284" s="2">
        <v>4335</v>
      </c>
      <c r="BC284" s="2">
        <v>4325</v>
      </c>
      <c r="BD284" s="2">
        <v>4285</v>
      </c>
      <c r="BE284" s="2">
        <v>4100</v>
      </c>
      <c r="BF284" s="2">
        <v>4200</v>
      </c>
      <c r="BG284" s="2">
        <v>3260</v>
      </c>
      <c r="BH284" s="2">
        <v>2945</v>
      </c>
      <c r="BI284" s="2">
        <v>3345</v>
      </c>
      <c r="BJ284" s="2">
        <v>2843</v>
      </c>
      <c r="BK284" s="2">
        <v>2194</v>
      </c>
      <c r="BL284" s="2">
        <v>2107</v>
      </c>
      <c r="BM284" s="2">
        <v>2105</v>
      </c>
      <c r="BN284" s="2">
        <v>2200</v>
      </c>
      <c r="BO284" s="2">
        <v>1946</v>
      </c>
      <c r="BP284" s="2">
        <v>1668</v>
      </c>
      <c r="BQ284" s="2">
        <v>1514</v>
      </c>
      <c r="BR284" s="2">
        <v>1469</v>
      </c>
      <c r="BS284" s="2">
        <v>1460</v>
      </c>
      <c r="BT284" s="2">
        <v>1441</v>
      </c>
      <c r="BU284" s="2">
        <v>1406</v>
      </c>
      <c r="BV284" s="2">
        <v>1464</v>
      </c>
      <c r="BW284" s="2">
        <v>1462</v>
      </c>
      <c r="BX284" s="2">
        <v>1486</v>
      </c>
      <c r="BY284" s="2">
        <v>1568</v>
      </c>
      <c r="BZ284" s="2">
        <v>1501</v>
      </c>
      <c r="CA284" s="2">
        <v>1551</v>
      </c>
      <c r="CB284" s="2">
        <v>1442</v>
      </c>
      <c r="CC284" s="2">
        <v>1434</v>
      </c>
      <c r="CD284" s="2">
        <v>1380</v>
      </c>
      <c r="CE284" s="2">
        <v>1343</v>
      </c>
      <c r="CF284" s="2">
        <v>1346</v>
      </c>
      <c r="CG284" s="2">
        <v>1335</v>
      </c>
      <c r="CH284" s="2">
        <v>1325</v>
      </c>
      <c r="CI284" s="2">
        <v>1292</v>
      </c>
      <c r="CJ284" s="2">
        <v>1307</v>
      </c>
      <c r="CK284" s="2">
        <v>1326</v>
      </c>
      <c r="CL284" s="2">
        <v>1331</v>
      </c>
      <c r="CM284" s="2">
        <v>1310</v>
      </c>
      <c r="CN284" s="2">
        <v>1270</v>
      </c>
      <c r="CO284" s="2">
        <v>1297</v>
      </c>
      <c r="CP284" s="2">
        <v>1335</v>
      </c>
      <c r="CQ284" s="2">
        <v>1375</v>
      </c>
      <c r="CR284" s="2">
        <v>1330</v>
      </c>
      <c r="CS284" s="2">
        <v>1298</v>
      </c>
      <c r="CT284" s="2">
        <v>1289</v>
      </c>
      <c r="CU284" s="2">
        <v>1480</v>
      </c>
      <c r="CV284" s="2">
        <v>1519</v>
      </c>
      <c r="CW284" s="2">
        <v>1500</v>
      </c>
      <c r="CX284" s="2">
        <v>1563</v>
      </c>
      <c r="CY284" s="2">
        <v>1612</v>
      </c>
      <c r="CZ284" s="2">
        <v>1659</v>
      </c>
      <c r="DA284" s="2">
        <v>1646</v>
      </c>
      <c r="DB284" s="2">
        <v>1560</v>
      </c>
      <c r="DC284" s="2">
        <v>1471</v>
      </c>
      <c r="DD284" s="2">
        <v>1536</v>
      </c>
      <c r="DE284" s="2">
        <v>1570</v>
      </c>
      <c r="DF284" s="2">
        <v>1510</v>
      </c>
      <c r="DG284" s="2">
        <v>1709</v>
      </c>
      <c r="DH284" s="2">
        <v>1797</v>
      </c>
      <c r="DI284" s="2">
        <v>1852</v>
      </c>
      <c r="DJ284" s="2">
        <v>1825</v>
      </c>
      <c r="DK284" s="2">
        <v>1796</v>
      </c>
      <c r="DL284" s="2">
        <v>1780</v>
      </c>
      <c r="DM284" s="2">
        <v>1872</v>
      </c>
      <c r="DN284" s="2">
        <v>1881</v>
      </c>
      <c r="DO284" s="2">
        <v>1880</v>
      </c>
      <c r="DP284" s="2">
        <v>1908</v>
      </c>
      <c r="DQ284" s="2">
        <v>1905</v>
      </c>
      <c r="DR284" s="2">
        <v>1897</v>
      </c>
      <c r="DS284" s="2">
        <v>1904</v>
      </c>
      <c r="DT284" s="2">
        <v>1777</v>
      </c>
      <c r="DU284" s="2">
        <v>1740</v>
      </c>
      <c r="DV284" s="2">
        <v>1705</v>
      </c>
      <c r="DW284" s="2">
        <v>1788</v>
      </c>
      <c r="DX284" s="2">
        <v>1831</v>
      </c>
      <c r="DY284" s="2">
        <v>1856</v>
      </c>
      <c r="DZ284" s="2">
        <v>1855</v>
      </c>
      <c r="EA284" s="2">
        <v>1864</v>
      </c>
      <c r="EB284" s="2">
        <v>1946</v>
      </c>
      <c r="EC284" s="2">
        <v>2004</v>
      </c>
      <c r="ED284" s="2">
        <v>2002</v>
      </c>
      <c r="EE284" s="2">
        <v>1978</v>
      </c>
      <c r="EF284" s="2">
        <v>2007</v>
      </c>
      <c r="EG284" s="2">
        <v>1986</v>
      </c>
      <c r="EH284" s="2">
        <v>1992</v>
      </c>
      <c r="EI284" s="2">
        <v>2044</v>
      </c>
      <c r="EJ284" s="2">
        <v>2082</v>
      </c>
      <c r="EK284" s="2">
        <v>2213</v>
      </c>
      <c r="EL284" s="2">
        <v>2175</v>
      </c>
      <c r="EM284" s="2">
        <v>2183</v>
      </c>
      <c r="EN284" s="2">
        <v>2139</v>
      </c>
      <c r="EO284" s="2">
        <v>2180</v>
      </c>
      <c r="EP284" s="2">
        <v>2204</v>
      </c>
      <c r="EQ284" s="2">
        <v>2111</v>
      </c>
      <c r="ER284" s="2">
        <v>2056</v>
      </c>
      <c r="ES284" s="2">
        <v>1996</v>
      </c>
      <c r="ET284" s="2">
        <v>1982</v>
      </c>
      <c r="EU284" s="2">
        <v>1931</v>
      </c>
      <c r="EV284" s="2">
        <v>1944</v>
      </c>
      <c r="EW284" s="2">
        <v>1982</v>
      </c>
      <c r="EX284" s="2">
        <v>1950</v>
      </c>
      <c r="EY284" s="2">
        <v>2000</v>
      </c>
      <c r="EZ284" s="2">
        <v>1864</v>
      </c>
      <c r="FA284" s="2">
        <v>1871</v>
      </c>
      <c r="FB284" s="2">
        <v>1780</v>
      </c>
      <c r="FC284" s="2">
        <v>1885</v>
      </c>
      <c r="FD284" s="2">
        <v>1986</v>
      </c>
      <c r="FE284" s="2">
        <v>1973</v>
      </c>
      <c r="FF284" s="2">
        <v>2019</v>
      </c>
      <c r="FG284" s="2">
        <v>1960</v>
      </c>
      <c r="FH284" s="2">
        <v>2030</v>
      </c>
      <c r="FI284" s="2">
        <v>2061</v>
      </c>
      <c r="FJ284" s="2">
        <v>2105</v>
      </c>
      <c r="FK284" s="2">
        <v>2062</v>
      </c>
      <c r="FL284" s="2">
        <v>2051</v>
      </c>
      <c r="FM284" s="2">
        <v>2102</v>
      </c>
      <c r="FN284" s="2">
        <v>2101</v>
      </c>
      <c r="FO284" s="2">
        <v>2200</v>
      </c>
      <c r="FP284" s="2">
        <v>1950</v>
      </c>
      <c r="FQ284" s="2">
        <v>2125</v>
      </c>
      <c r="FR284" s="2">
        <v>2020</v>
      </c>
      <c r="FS284" s="2">
        <v>2002</v>
      </c>
      <c r="FT284" s="2">
        <v>2155</v>
      </c>
      <c r="FU284" s="2">
        <v>2220</v>
      </c>
      <c r="FV284" s="2">
        <v>2172</v>
      </c>
      <c r="FW284" s="2">
        <v>2162</v>
      </c>
      <c r="FX284" s="2">
        <v>2020</v>
      </c>
      <c r="FY284" s="2">
        <v>2477</v>
      </c>
      <c r="FZ284" s="2">
        <v>2536</v>
      </c>
      <c r="GA284" s="2">
        <v>2626</v>
      </c>
      <c r="GB284" s="2">
        <v>2450</v>
      </c>
      <c r="GC284" s="2">
        <v>2350</v>
      </c>
      <c r="GD284" s="2">
        <v>1889</v>
      </c>
      <c r="GE284" s="2">
        <v>1906</v>
      </c>
      <c r="GF284" s="2">
        <v>1886</v>
      </c>
      <c r="GG284" s="2">
        <v>1938</v>
      </c>
      <c r="GH284" s="2">
        <v>1893</v>
      </c>
      <c r="GI284" s="2">
        <v>1705</v>
      </c>
      <c r="GJ284" s="2">
        <v>1671</v>
      </c>
      <c r="GK284" s="2">
        <v>1725</v>
      </c>
      <c r="GL284" s="2">
        <v>1811</v>
      </c>
      <c r="GM284" s="2">
        <v>1709</v>
      </c>
      <c r="GN284" s="2">
        <v>1680</v>
      </c>
      <c r="GO284" s="2">
        <v>1560</v>
      </c>
      <c r="GP284" s="2">
        <v>1481</v>
      </c>
      <c r="GQ284" s="2">
        <v>1451</v>
      </c>
      <c r="GR284" s="2">
        <v>1507</v>
      </c>
      <c r="GS284" s="2">
        <v>1473</v>
      </c>
      <c r="GT284" s="2">
        <v>1465</v>
      </c>
      <c r="GU284" s="2">
        <v>1425</v>
      </c>
      <c r="GV284" s="2">
        <v>1438</v>
      </c>
      <c r="GW284" s="2">
        <v>1410</v>
      </c>
      <c r="GX284" s="2">
        <v>1543</v>
      </c>
      <c r="GY284" s="2">
        <v>1836</v>
      </c>
      <c r="GZ284" s="2">
        <v>2141</v>
      </c>
      <c r="HA284" s="2">
        <v>2041</v>
      </c>
      <c r="HB284" s="2">
        <v>2030</v>
      </c>
      <c r="HC284" s="2">
        <v>2093</v>
      </c>
      <c r="HD284" s="2">
        <v>2149</v>
      </c>
      <c r="HE284" s="2">
        <v>2247</v>
      </c>
      <c r="HF284" s="2">
        <v>2746</v>
      </c>
      <c r="HG284" s="2">
        <v>2755</v>
      </c>
      <c r="HH284" s="2">
        <v>2480</v>
      </c>
      <c r="HI284" s="2">
        <v>2087</v>
      </c>
      <c r="HJ284" s="2">
        <v>2008</v>
      </c>
      <c r="HK284" s="2">
        <v>2010</v>
      </c>
      <c r="HL284" s="2">
        <v>2069</v>
      </c>
      <c r="HM284" s="2">
        <v>1706</v>
      </c>
      <c r="HN284" s="2">
        <v>1868</v>
      </c>
      <c r="HO284" s="2">
        <v>2368</v>
      </c>
      <c r="HP284" s="2">
        <v>2580</v>
      </c>
      <c r="HQ284" s="2">
        <v>2602</v>
      </c>
      <c r="HR284" s="2">
        <v>2517</v>
      </c>
      <c r="HS284" s="2">
        <v>2525</v>
      </c>
      <c r="HT284" s="2">
        <v>2501</v>
      </c>
      <c r="HU284" s="2">
        <v>2513</v>
      </c>
      <c r="HV284" s="2">
        <v>2413</v>
      </c>
      <c r="HW284" s="2">
        <v>2221</v>
      </c>
      <c r="HX284" s="2">
        <v>2217</v>
      </c>
      <c r="HY284" s="2">
        <v>2318</v>
      </c>
      <c r="HZ284" s="2">
        <v>2462</v>
      </c>
      <c r="IA284" s="2">
        <v>2442</v>
      </c>
      <c r="IB284" s="2">
        <v>2656</v>
      </c>
      <c r="IC284" s="2">
        <v>2873</v>
      </c>
      <c r="ID284" s="2">
        <v>2996</v>
      </c>
      <c r="IE284" s="2">
        <v>2980</v>
      </c>
      <c r="IF284" s="2">
        <v>3055</v>
      </c>
      <c r="IG284" s="2">
        <v>2792</v>
      </c>
      <c r="IH284" s="2">
        <v>2717</v>
      </c>
      <c r="II284" s="2">
        <v>2400</v>
      </c>
      <c r="IJ284" s="2">
        <v>2490</v>
      </c>
      <c r="IK284" s="2">
        <v>3040</v>
      </c>
      <c r="IL284" s="2">
        <v>2931</v>
      </c>
      <c r="IM284" s="2">
        <v>2922</v>
      </c>
      <c r="IN284" s="2">
        <v>2840</v>
      </c>
      <c r="IO284" s="2">
        <v>2844</v>
      </c>
      <c r="IP284" s="2">
        <v>2856</v>
      </c>
      <c r="IQ284" s="2">
        <v>3115</v>
      </c>
      <c r="IR284" s="2">
        <v>3345</v>
      </c>
      <c r="IS284" s="2">
        <v>3255</v>
      </c>
      <c r="IT284" s="2">
        <v>3140</v>
      </c>
    </row>
    <row r="285" spans="1:254">
      <c r="A285" s="62" t="s">
        <v>498</v>
      </c>
      <c r="B285" s="1" t="inlineStr">
        <is>
          <t>トリドールホールディングス</t>
        </is>
      </c>
      <c r="C285" s="1">
        <v>4170</v>
      </c>
      <c r="E285" s="2">
        <v>4133</v>
      </c>
      <c r="F285" s="2">
        <v>4110</v>
      </c>
      <c r="G285" s="2">
        <v>4149</v>
      </c>
      <c r="H285" s="2">
        <v>4246</v>
      </c>
      <c r="I285" s="2">
        <v>4322</v>
      </c>
      <c r="J285" s="2">
        <v>4480</v>
      </c>
      <c r="K285" s="2">
        <v>4308</v>
      </c>
      <c r="L285" s="2">
        <v>4193</v>
      </c>
      <c r="M285" s="2">
        <v>4103</v>
      </c>
      <c r="N285" s="2">
        <v>4009</v>
      </c>
      <c r="O285" s="2">
        <v>4016</v>
      </c>
      <c r="P285" s="2">
        <v>4031</v>
      </c>
      <c r="Q285" s="2">
        <v>4169</v>
      </c>
      <c r="R285" s="2">
        <v>4116</v>
      </c>
      <c r="S285" s="2">
        <v>4054</v>
      </c>
      <c r="T285" s="2">
        <v>4038</v>
      </c>
      <c r="U285" s="2">
        <v>4049</v>
      </c>
      <c r="V285" s="2">
        <v>3992</v>
      </c>
      <c r="W285" s="2">
        <v>3961</v>
      </c>
      <c r="X285" s="2">
        <v>3972</v>
      </c>
      <c r="Y285" s="2">
        <v>3967</v>
      </c>
      <c r="Z285" s="2">
        <v>3890</v>
      </c>
      <c r="AA285" s="2">
        <v>3835</v>
      </c>
      <c r="AB285" s="2">
        <v>3835</v>
      </c>
      <c r="AC285" s="2">
        <v>3842</v>
      </c>
      <c r="AD285" s="2">
        <v>3772</v>
      </c>
      <c r="AE285" s="2">
        <v>3844</v>
      </c>
      <c r="AF285" s="2">
        <v>3760</v>
      </c>
      <c r="AG285" s="2">
        <v>3727</v>
      </c>
      <c r="AH285" s="2">
        <v>3652</v>
      </c>
      <c r="AI285" s="2">
        <v>3600</v>
      </c>
      <c r="AJ285" s="2">
        <v>3492</v>
      </c>
      <c r="AK285" s="2">
        <v>3540</v>
      </c>
      <c r="AL285" s="2">
        <v>3552</v>
      </c>
      <c r="AM285" s="2">
        <v>3552</v>
      </c>
      <c r="AN285" s="2">
        <v>3650</v>
      </c>
      <c r="AO285" s="2">
        <v>3702</v>
      </c>
      <c r="AP285" s="2">
        <v>3739</v>
      </c>
      <c r="AQ285" s="2">
        <v>3800</v>
      </c>
      <c r="AR285" s="2">
        <v>3858</v>
      </c>
      <c r="AS285" s="2">
        <v>3768</v>
      </c>
      <c r="AT285" s="2">
        <v>3731</v>
      </c>
      <c r="AU285" s="2">
        <v>3700</v>
      </c>
      <c r="AV285" s="2">
        <v>3676</v>
      </c>
      <c r="AW285" s="2">
        <v>3727</v>
      </c>
      <c r="AX285" s="2">
        <v>3780</v>
      </c>
      <c r="AY285" s="2">
        <v>3787</v>
      </c>
      <c r="AZ285" s="2">
        <v>3724</v>
      </c>
      <c r="BA285" s="2">
        <v>3783</v>
      </c>
      <c r="BB285" s="2">
        <v>3736</v>
      </c>
      <c r="BC285" s="2">
        <v>3648</v>
      </c>
      <c r="BD285" s="2">
        <v>3698</v>
      </c>
      <c r="BE285" s="2">
        <v>3850</v>
      </c>
      <c r="BF285" s="2">
        <v>3787</v>
      </c>
      <c r="BG285" s="2">
        <v>3800</v>
      </c>
      <c r="BH285" s="2">
        <v>3858</v>
      </c>
      <c r="BI285" s="2">
        <v>3775</v>
      </c>
      <c r="BJ285" s="2">
        <v>3715</v>
      </c>
      <c r="BK285" s="2">
        <v>3628</v>
      </c>
      <c r="BL285" s="2">
        <v>3880</v>
      </c>
      <c r="BM285" s="2">
        <v>3957</v>
      </c>
      <c r="BN285" s="2">
        <v>3913</v>
      </c>
      <c r="BO285" s="2">
        <v>3901</v>
      </c>
      <c r="BP285" s="2">
        <v>3956</v>
      </c>
      <c r="BQ285" s="2">
        <v>3950</v>
      </c>
      <c r="BR285" s="2">
        <v>3996</v>
      </c>
      <c r="BS285" s="2">
        <v>4040</v>
      </c>
      <c r="BT285" s="2">
        <v>4051</v>
      </c>
      <c r="BU285" s="2">
        <v>4053</v>
      </c>
      <c r="BV285" s="2">
        <v>4067</v>
      </c>
      <c r="BW285" s="2">
        <v>4108</v>
      </c>
      <c r="BX285" s="2">
        <v>4142</v>
      </c>
      <c r="BY285" s="2">
        <v>4157</v>
      </c>
      <c r="BZ285" s="2">
        <v>4175</v>
      </c>
      <c r="CA285" s="2">
        <v>4165</v>
      </c>
      <c r="CB285" s="2">
        <v>4215</v>
      </c>
      <c r="CC285" s="2">
        <v>4246</v>
      </c>
      <c r="CD285" s="2">
        <v>4225</v>
      </c>
      <c r="CE285" s="2">
        <v>4258</v>
      </c>
      <c r="CF285" s="2">
        <v>4286</v>
      </c>
      <c r="CG285" s="2">
        <v>4366</v>
      </c>
      <c r="CH285" s="2">
        <v>4499</v>
      </c>
      <c r="CI285" s="2">
        <v>4498</v>
      </c>
      <c r="CJ285" s="2">
        <v>4483</v>
      </c>
      <c r="CK285" s="2">
        <v>4486</v>
      </c>
      <c r="CL285" s="2">
        <v>4471</v>
      </c>
      <c r="CM285" s="2">
        <v>4340</v>
      </c>
      <c r="CN285" s="2">
        <v>4312</v>
      </c>
      <c r="CO285" s="2">
        <v>4250</v>
      </c>
      <c r="CP285" s="2">
        <v>4337</v>
      </c>
      <c r="CQ285" s="2">
        <v>4342</v>
      </c>
      <c r="CR285" s="2">
        <v>4359</v>
      </c>
      <c r="CS285" s="2">
        <v>4343</v>
      </c>
      <c r="CT285" s="2">
        <v>4295</v>
      </c>
      <c r="CU285" s="2">
        <v>4306</v>
      </c>
      <c r="CV285" s="2">
        <v>4298</v>
      </c>
      <c r="CW285" s="2">
        <v>4294</v>
      </c>
      <c r="CX285" s="2">
        <v>4282</v>
      </c>
      <c r="CY285" s="2">
        <v>4248</v>
      </c>
      <c r="CZ285" s="2">
        <v>4221</v>
      </c>
      <c r="DA285" s="2">
        <v>4292</v>
      </c>
      <c r="DB285" s="2">
        <v>4299</v>
      </c>
      <c r="DC285" s="2">
        <v>4230</v>
      </c>
      <c r="DD285" s="2">
        <v>4105</v>
      </c>
      <c r="DE285" s="2">
        <v>4125</v>
      </c>
      <c r="DF285" s="2">
        <v>4067</v>
      </c>
      <c r="DG285" s="2">
        <v>4107</v>
      </c>
      <c r="DH285" s="2">
        <v>4196</v>
      </c>
      <c r="DI285" s="2">
        <v>4234</v>
      </c>
      <c r="DJ285" s="2">
        <v>4224</v>
      </c>
      <c r="DK285" s="2">
        <v>4200</v>
      </c>
      <c r="DL285" s="2">
        <v>4204</v>
      </c>
      <c r="DM285" s="2">
        <v>4244</v>
      </c>
      <c r="DN285" s="2">
        <v>4271</v>
      </c>
      <c r="DO285" s="2">
        <v>4263</v>
      </c>
      <c r="DP285" s="2">
        <v>4210</v>
      </c>
      <c r="DQ285" s="2">
        <v>4140</v>
      </c>
      <c r="DR285" s="2">
        <v>4188</v>
      </c>
      <c r="DS285" s="2">
        <v>4328</v>
      </c>
      <c r="DT285" s="2">
        <v>4227</v>
      </c>
      <c r="DU285" s="2">
        <v>4242</v>
      </c>
      <c r="DV285" s="2">
        <v>4238</v>
      </c>
      <c r="DW285" s="2">
        <v>4244</v>
      </c>
      <c r="DX285" s="2">
        <v>4201</v>
      </c>
      <c r="DY285" s="2">
        <v>4181</v>
      </c>
      <c r="DZ285" s="2">
        <v>4188</v>
      </c>
      <c r="EA285" s="2">
        <v>4130</v>
      </c>
      <c r="EB285" s="2">
        <v>4069</v>
      </c>
      <c r="EC285" s="2">
        <v>4147</v>
      </c>
      <c r="ED285" s="2">
        <v>4202</v>
      </c>
      <c r="EE285" s="2">
        <v>4203</v>
      </c>
      <c r="EF285" s="2">
        <v>4201</v>
      </c>
      <c r="EG285" s="2">
        <v>4197</v>
      </c>
      <c r="EH285" s="2">
        <v>4203</v>
      </c>
      <c r="EI285" s="2">
        <v>4193</v>
      </c>
      <c r="EJ285" s="2">
        <v>4186</v>
      </c>
      <c r="EK285" s="2">
        <v>4269</v>
      </c>
      <c r="EL285" s="2">
        <v>4293</v>
      </c>
      <c r="EM285" s="2">
        <v>4263</v>
      </c>
      <c r="EN285" s="2">
        <v>4259</v>
      </c>
      <c r="EO285" s="2">
        <v>4269</v>
      </c>
      <c r="EP285" s="2">
        <v>4231</v>
      </c>
      <c r="EQ285" s="2">
        <v>4221</v>
      </c>
      <c r="ER285" s="2">
        <v>4215</v>
      </c>
      <c r="ES285" s="2">
        <v>4204</v>
      </c>
      <c r="ET285" s="2">
        <v>4236</v>
      </c>
      <c r="EU285" s="2">
        <v>4261</v>
      </c>
      <c r="EV285" s="2">
        <v>4237</v>
      </c>
      <c r="EW285" s="2">
        <v>4201</v>
      </c>
      <c r="EX285" s="2">
        <v>4163</v>
      </c>
      <c r="EY285" s="2">
        <v>4184</v>
      </c>
      <c r="EZ285" s="2">
        <v>4151</v>
      </c>
      <c r="FA285" s="2">
        <v>4192</v>
      </c>
      <c r="FB285" s="2">
        <v>4170</v>
      </c>
      <c r="FC285" s="2">
        <v>4139</v>
      </c>
      <c r="FD285" s="2">
        <v>4214</v>
      </c>
      <c r="FE285" s="2">
        <v>4245</v>
      </c>
      <c r="FF285" s="2">
        <v>4233</v>
      </c>
      <c r="FG285" s="2">
        <v>4210</v>
      </c>
      <c r="FH285" s="2">
        <v>4260</v>
      </c>
      <c r="FI285" s="2">
        <v>4252</v>
      </c>
      <c r="FJ285" s="2">
        <v>4334</v>
      </c>
      <c r="FK285" s="2">
        <v>4278</v>
      </c>
      <c r="FL285" s="2">
        <v>4330</v>
      </c>
      <c r="FM285" s="2">
        <v>4359</v>
      </c>
      <c r="FN285" s="2">
        <v>4375</v>
      </c>
      <c r="FO285" s="2">
        <v>4410</v>
      </c>
      <c r="FP285" s="2">
        <v>4492</v>
      </c>
      <c r="FQ285" s="2">
        <v>4452</v>
      </c>
      <c r="FR285" s="2">
        <v>4435</v>
      </c>
      <c r="FS285" s="2">
        <v>4419</v>
      </c>
      <c r="FT285" s="2">
        <v>4458</v>
      </c>
      <c r="FU285" s="2">
        <v>4376</v>
      </c>
      <c r="FV285" s="2">
        <v>4331</v>
      </c>
      <c r="FW285" s="2">
        <v>4281</v>
      </c>
      <c r="FX285" s="2">
        <v>4265</v>
      </c>
      <c r="FY285" s="2">
        <v>4341</v>
      </c>
      <c r="FZ285" s="2">
        <v>4477</v>
      </c>
      <c r="GA285" s="2">
        <v>4455</v>
      </c>
      <c r="GB285" s="2">
        <v>4432</v>
      </c>
      <c r="GC285" s="2">
        <v>4474</v>
      </c>
      <c r="GD285" s="2">
        <v>4435</v>
      </c>
      <c r="GE285" s="2">
        <v>4400</v>
      </c>
      <c r="GF285" s="2">
        <v>4434</v>
      </c>
      <c r="GG285" s="2">
        <v>4400</v>
      </c>
      <c r="GH285" s="2">
        <v>4419</v>
      </c>
      <c r="GI285" s="2">
        <v>4365</v>
      </c>
      <c r="GJ285" s="2">
        <v>4345</v>
      </c>
      <c r="GK285" s="2">
        <v>4456</v>
      </c>
      <c r="GL285" s="2">
        <v>4543</v>
      </c>
      <c r="GM285" s="2">
        <v>4566</v>
      </c>
      <c r="GN285" s="2">
        <v>4634</v>
      </c>
      <c r="GO285" s="2">
        <v>4663</v>
      </c>
      <c r="GP285" s="2">
        <v>4636</v>
      </c>
      <c r="GQ285" s="2">
        <v>4646</v>
      </c>
      <c r="GR285" s="2">
        <v>4701</v>
      </c>
      <c r="GS285" s="2">
        <v>4695</v>
      </c>
      <c r="GT285" s="2">
        <v>4714</v>
      </c>
      <c r="GU285" s="2">
        <v>4695</v>
      </c>
      <c r="GV285" s="2">
        <v>4685</v>
      </c>
      <c r="GW285" s="2">
        <v>4682</v>
      </c>
      <c r="GX285" s="2">
        <v>4728</v>
      </c>
      <c r="GY285" s="2">
        <v>4705</v>
      </c>
      <c r="GZ285" s="2">
        <v>4738</v>
      </c>
      <c r="HA285" s="2">
        <v>4656</v>
      </c>
      <c r="HB285" s="2">
        <v>4729</v>
      </c>
      <c r="HC285" s="2">
        <v>4750</v>
      </c>
      <c r="HD285" s="2">
        <v>4775</v>
      </c>
      <c r="HE285" s="2">
        <v>4873</v>
      </c>
      <c r="HF285" s="2">
        <v>4931</v>
      </c>
      <c r="HG285" s="2">
        <v>4956</v>
      </c>
      <c r="HH285" s="2">
        <v>4990</v>
      </c>
      <c r="HI285" s="2">
        <v>5008</v>
      </c>
      <c r="HJ285" s="2">
        <v>4991</v>
      </c>
      <c r="HK285" s="2">
        <v>5003</v>
      </c>
      <c r="HL285" s="2">
        <v>4965</v>
      </c>
      <c r="HM285" s="2">
        <v>4968</v>
      </c>
      <c r="HN285" s="2">
        <v>5009</v>
      </c>
      <c r="HO285" s="2">
        <v>4996</v>
      </c>
      <c r="HP285" s="2">
        <v>5058</v>
      </c>
      <c r="HQ285" s="2">
        <v>5070</v>
      </c>
      <c r="HR285" s="2">
        <v>5015</v>
      </c>
      <c r="HS285" s="2">
        <v>4940</v>
      </c>
      <c r="HT285" s="2">
        <v>4897</v>
      </c>
      <c r="HU285" s="2">
        <v>4884</v>
      </c>
      <c r="HV285" s="2">
        <v>4870</v>
      </c>
      <c r="HW285" s="2">
        <v>4906</v>
      </c>
      <c r="HX285" s="2">
        <v>4925</v>
      </c>
      <c r="HY285" s="2">
        <v>4988</v>
      </c>
      <c r="HZ285" s="2">
        <v>5022</v>
      </c>
      <c r="IA285" s="2">
        <v>5068</v>
      </c>
      <c r="IB285" s="2">
        <v>5104</v>
      </c>
      <c r="IC285" s="2">
        <v>5090</v>
      </c>
      <c r="ID285" s="2">
        <v>5136</v>
      </c>
      <c r="IE285" s="2">
        <v>5216</v>
      </c>
      <c r="IF285" s="2">
        <v>5295</v>
      </c>
      <c r="IG285" s="2">
        <v>5176</v>
      </c>
      <c r="IH285" s="2">
        <v>5063</v>
      </c>
      <c r="II285" s="2">
        <v>4506</v>
      </c>
      <c r="IJ285" s="2">
        <v>4555</v>
      </c>
      <c r="IK285" s="2">
        <v>4506</v>
      </c>
      <c r="IL285" s="2">
        <v>4510</v>
      </c>
      <c r="IM285" s="2">
        <v>4470</v>
      </c>
      <c r="IN285" s="2">
        <v>4428</v>
      </c>
      <c r="IO285" s="2">
        <v>4487</v>
      </c>
      <c r="IP285" s="2">
        <v>4488</v>
      </c>
      <c r="IQ285" s="2">
        <v>4436</v>
      </c>
      <c r="IR285" s="2">
        <v>4409</v>
      </c>
      <c r="IS285" s="2">
        <v>4345</v>
      </c>
      <c r="IT285" s="2">
        <v>4298</v>
      </c>
    </row>
    <row r="286" spans="1:254">
      <c r="A286" s="62" t="s">
        <v>499</v>
      </c>
      <c r="B286" s="1" t="inlineStr">
        <is>
          <t>ＳＵＢＡＲＵ</t>
        </is>
      </c>
      <c r="C286" s="1">
        <v>2501.5</v>
      </c>
      <c r="E286" s="2">
        <v>2461.5</v>
      </c>
      <c r="F286" s="2">
        <v>2444</v>
      </c>
      <c r="G286" s="2">
        <v>2568</v>
      </c>
      <c r="H286" s="2">
        <v>2566.5</v>
      </c>
      <c r="I286" s="2">
        <v>2699</v>
      </c>
      <c r="J286" s="2">
        <v>2762</v>
      </c>
      <c r="K286" s="2">
        <v>2713.5</v>
      </c>
      <c r="L286" s="2">
        <v>2658</v>
      </c>
      <c r="M286" s="2">
        <v>2589</v>
      </c>
      <c r="N286" s="2">
        <v>2544.5</v>
      </c>
      <c r="O286" s="2">
        <v>2579</v>
      </c>
      <c r="P286" s="2">
        <v>2578</v>
      </c>
      <c r="Q286" s="2">
        <v>2525</v>
      </c>
      <c r="R286" s="2">
        <v>2505</v>
      </c>
      <c r="S286" s="2">
        <v>2489</v>
      </c>
      <c r="T286" s="2">
        <v>2484</v>
      </c>
      <c r="U286" s="2">
        <v>2470</v>
      </c>
      <c r="V286" s="2">
        <v>2475</v>
      </c>
      <c r="W286" s="2">
        <v>2480.5</v>
      </c>
      <c r="X286" s="2">
        <v>2473</v>
      </c>
      <c r="Y286" s="2">
        <v>2518</v>
      </c>
      <c r="Z286" s="2">
        <v>2556.5</v>
      </c>
      <c r="AA286" s="2">
        <v>2525</v>
      </c>
      <c r="AB286" s="2">
        <v>2508</v>
      </c>
      <c r="AC286" s="2">
        <v>2437.5</v>
      </c>
      <c r="AD286" s="2">
        <v>2399</v>
      </c>
      <c r="AE286" s="2">
        <v>2369.5</v>
      </c>
      <c r="AF286" s="2">
        <v>2371</v>
      </c>
      <c r="AG286" s="2">
        <v>2370</v>
      </c>
      <c r="AH286" s="2">
        <v>2365</v>
      </c>
      <c r="AI286" s="2">
        <v>2371.5</v>
      </c>
      <c r="AJ286" s="2">
        <v>2391.5</v>
      </c>
      <c r="AK286" s="2">
        <v>2400.5</v>
      </c>
      <c r="AL286" s="2">
        <v>2436.5</v>
      </c>
      <c r="AM286" s="2">
        <v>2539.5</v>
      </c>
      <c r="AN286" s="2">
        <v>2569</v>
      </c>
      <c r="AO286" s="2">
        <v>2506.5</v>
      </c>
      <c r="AP286" s="2">
        <v>2505</v>
      </c>
      <c r="AQ286" s="2">
        <v>2467.5</v>
      </c>
      <c r="AR286" s="2">
        <v>2472</v>
      </c>
      <c r="AS286" s="2">
        <v>2523.5</v>
      </c>
      <c r="AT286" s="2">
        <v>2509</v>
      </c>
      <c r="AU286" s="2">
        <v>2462</v>
      </c>
      <c r="AV286" s="2">
        <v>2444</v>
      </c>
      <c r="AW286" s="2">
        <v>2453</v>
      </c>
      <c r="AX286" s="2">
        <v>2436.5</v>
      </c>
      <c r="AY286" s="2">
        <v>2359.5</v>
      </c>
      <c r="AZ286" s="2">
        <v>2373</v>
      </c>
      <c r="BA286" s="2">
        <v>2442</v>
      </c>
      <c r="BB286" s="2">
        <v>2441.5</v>
      </c>
      <c r="BC286" s="2">
        <v>2424</v>
      </c>
      <c r="BD286" s="2">
        <v>2434</v>
      </c>
      <c r="BE286" s="2">
        <v>2445</v>
      </c>
      <c r="BF286" s="2">
        <v>2439</v>
      </c>
      <c r="BG286" s="2">
        <v>2450</v>
      </c>
      <c r="BH286" s="2">
        <v>2430.5</v>
      </c>
      <c r="BI286" s="2">
        <v>2357</v>
      </c>
      <c r="BJ286" s="2">
        <v>2362</v>
      </c>
      <c r="BK286" s="2">
        <v>2435.5</v>
      </c>
      <c r="BL286" s="2">
        <v>2337.5</v>
      </c>
      <c r="BM286" s="2">
        <v>2266</v>
      </c>
      <c r="BN286" s="2">
        <v>2265</v>
      </c>
      <c r="BO286" s="2">
        <v>2247.5</v>
      </c>
      <c r="BP286" s="2">
        <v>2348</v>
      </c>
      <c r="BQ286" s="2">
        <v>2327</v>
      </c>
      <c r="BR286" s="2">
        <v>2334.5</v>
      </c>
      <c r="BS286" s="2">
        <v>2338</v>
      </c>
      <c r="BT286" s="2">
        <v>2438</v>
      </c>
      <c r="BU286" s="2">
        <v>2425</v>
      </c>
      <c r="BV286" s="2">
        <v>2447.5</v>
      </c>
      <c r="BW286" s="2">
        <v>2477.5</v>
      </c>
      <c r="BX286" s="2">
        <v>2500.5</v>
      </c>
      <c r="BY286" s="2">
        <v>2535</v>
      </c>
      <c r="BZ286" s="2">
        <v>2542</v>
      </c>
      <c r="CA286" s="2">
        <v>2527.5</v>
      </c>
      <c r="CB286" s="2">
        <v>2534.5</v>
      </c>
      <c r="CC286" s="2">
        <v>2498.5</v>
      </c>
      <c r="CD286" s="2">
        <v>2516.5</v>
      </c>
      <c r="CE286" s="2">
        <v>2501.5</v>
      </c>
      <c r="CF286" s="2">
        <v>2530</v>
      </c>
      <c r="CG286" s="2">
        <v>2531</v>
      </c>
      <c r="CH286" s="2">
        <v>2545.5</v>
      </c>
      <c r="CI286" s="2">
        <v>2501.5</v>
      </c>
      <c r="CJ286" s="2">
        <v>2523</v>
      </c>
      <c r="CK286" s="2">
        <v>2512</v>
      </c>
      <c r="CL286" s="2">
        <v>2502.5</v>
      </c>
      <c r="CM286" s="2">
        <v>2530.5</v>
      </c>
      <c r="CN286" s="2">
        <v>2470.5</v>
      </c>
      <c r="CO286" s="2">
        <v>2445.5</v>
      </c>
      <c r="CP286" s="2">
        <v>2566</v>
      </c>
      <c r="CQ286" s="2">
        <v>2568</v>
      </c>
      <c r="CR286" s="2">
        <v>2575.5</v>
      </c>
      <c r="CS286" s="2">
        <v>2513</v>
      </c>
      <c r="CT286" s="2">
        <v>2432.5</v>
      </c>
      <c r="CU286" s="2">
        <v>2550</v>
      </c>
      <c r="CV286" s="2">
        <v>2588</v>
      </c>
      <c r="CW286" s="2">
        <v>2553.5</v>
      </c>
      <c r="CX286" s="2">
        <v>2558</v>
      </c>
      <c r="CY286" s="2">
        <v>2620.5</v>
      </c>
      <c r="CZ286" s="2">
        <v>2659</v>
      </c>
      <c r="DA286" s="2">
        <v>2712</v>
      </c>
      <c r="DB286" s="2">
        <v>2661.5</v>
      </c>
      <c r="DC286" s="2">
        <v>2599.5</v>
      </c>
      <c r="DD286" s="2">
        <v>2669</v>
      </c>
      <c r="DE286" s="2">
        <v>2663.5</v>
      </c>
      <c r="DF286" s="2">
        <v>2641.5</v>
      </c>
      <c r="DG286" s="2">
        <v>2736.5</v>
      </c>
      <c r="DH286" s="2">
        <v>2855.5</v>
      </c>
      <c r="DI286" s="2">
        <v>2907</v>
      </c>
      <c r="DJ286" s="2">
        <v>2941</v>
      </c>
      <c r="DK286" s="2">
        <v>2890</v>
      </c>
      <c r="DL286" s="2">
        <v>2882.5</v>
      </c>
      <c r="DM286" s="2">
        <v>2981</v>
      </c>
      <c r="DN286" s="2">
        <v>3035</v>
      </c>
      <c r="DO286" s="2">
        <v>3058</v>
      </c>
      <c r="DP286" s="2">
        <v>3060</v>
      </c>
      <c r="DQ286" s="2">
        <v>3094</v>
      </c>
      <c r="DR286" s="2">
        <v>3118</v>
      </c>
      <c r="DS286" s="2">
        <v>3090</v>
      </c>
      <c r="DT286" s="2">
        <v>3060</v>
      </c>
      <c r="DU286" s="2">
        <v>3044</v>
      </c>
      <c r="DV286" s="2">
        <v>3257</v>
      </c>
      <c r="DW286" s="2">
        <v>3519</v>
      </c>
      <c r="DX286" s="2">
        <v>3445</v>
      </c>
      <c r="DY286" s="2">
        <v>3393</v>
      </c>
      <c r="DZ286" s="2">
        <v>3338</v>
      </c>
      <c r="EA286" s="2">
        <v>3255</v>
      </c>
      <c r="EB286" s="2">
        <v>3156</v>
      </c>
      <c r="EC286" s="2">
        <v>3164</v>
      </c>
      <c r="ED286" s="2">
        <v>3213</v>
      </c>
      <c r="EE286" s="2">
        <v>3251</v>
      </c>
      <c r="EF286" s="2">
        <v>3405</v>
      </c>
      <c r="EG286" s="2">
        <v>3479</v>
      </c>
      <c r="EH286" s="2">
        <v>3402</v>
      </c>
      <c r="EI286" s="2">
        <v>3460</v>
      </c>
      <c r="EJ286" s="2">
        <v>3447</v>
      </c>
      <c r="EK286" s="2">
        <v>3553</v>
      </c>
      <c r="EL286" s="2">
        <v>3524</v>
      </c>
      <c r="EM286" s="2">
        <v>3530</v>
      </c>
      <c r="EN286" s="2">
        <v>3506</v>
      </c>
      <c r="EO286" s="2">
        <v>3336</v>
      </c>
      <c r="EP286" s="2">
        <v>3278</v>
      </c>
      <c r="EQ286" s="2">
        <v>3298</v>
      </c>
      <c r="ER286" s="2">
        <v>3380</v>
      </c>
      <c r="ES286" s="2">
        <v>3409</v>
      </c>
      <c r="ET286" s="2">
        <v>3363</v>
      </c>
      <c r="EU286" s="2">
        <v>3378</v>
      </c>
      <c r="EV286" s="2">
        <v>3389</v>
      </c>
      <c r="EW286" s="2">
        <v>3397</v>
      </c>
      <c r="EX286" s="2">
        <v>3388</v>
      </c>
      <c r="EY286" s="2">
        <v>3415</v>
      </c>
      <c r="EZ286" s="2">
        <v>3490</v>
      </c>
      <c r="FA286" s="2">
        <v>3411</v>
      </c>
      <c r="FB286" s="2">
        <v>3414</v>
      </c>
      <c r="FC286" s="2">
        <v>3463</v>
      </c>
      <c r="FD286" s="2">
        <v>3513</v>
      </c>
      <c r="FE286" s="2">
        <v>3510</v>
      </c>
      <c r="FF286" s="2">
        <v>3460</v>
      </c>
      <c r="FG286" s="2">
        <v>3403</v>
      </c>
      <c r="FH286" s="2">
        <v>3387</v>
      </c>
      <c r="FI286" s="2">
        <v>3315</v>
      </c>
      <c r="FJ286" s="2">
        <v>3254</v>
      </c>
      <c r="FK286" s="2">
        <v>3315</v>
      </c>
      <c r="FL286" s="2">
        <v>3290</v>
      </c>
      <c r="FM286" s="2">
        <v>3263</v>
      </c>
      <c r="FN286" s="2">
        <v>3352</v>
      </c>
      <c r="FO286" s="2">
        <v>3414</v>
      </c>
      <c r="FP286" s="2">
        <v>3461</v>
      </c>
      <c r="FQ286" s="2">
        <v>3472</v>
      </c>
      <c r="FR286" s="2">
        <v>3447</v>
      </c>
      <c r="FS286" s="2">
        <v>3435</v>
      </c>
      <c r="FT286" s="2">
        <v>3284</v>
      </c>
      <c r="FU286" s="2">
        <v>3303</v>
      </c>
      <c r="FV286" s="2">
        <v>3300</v>
      </c>
      <c r="FW286" s="2">
        <v>3333</v>
      </c>
      <c r="FX286" s="2">
        <v>3450</v>
      </c>
      <c r="FY286" s="2">
        <v>3488</v>
      </c>
      <c r="FZ286" s="2">
        <v>3519</v>
      </c>
      <c r="GA286" s="2">
        <v>3449</v>
      </c>
      <c r="GB286" s="2">
        <v>3330</v>
      </c>
      <c r="GC286" s="2">
        <v>3177</v>
      </c>
      <c r="GD286" s="2">
        <v>3240</v>
      </c>
      <c r="GE286" s="2">
        <v>3267</v>
      </c>
      <c r="GF286" s="2">
        <v>3182</v>
      </c>
      <c r="GG286" s="2">
        <v>3251</v>
      </c>
      <c r="GH286" s="2">
        <v>3256</v>
      </c>
      <c r="GI286" s="2">
        <v>3248</v>
      </c>
      <c r="GJ286" s="2">
        <v>3261</v>
      </c>
      <c r="GK286" s="2">
        <v>3303</v>
      </c>
      <c r="GL286" s="2">
        <v>3285</v>
      </c>
      <c r="GM286" s="2">
        <v>3244</v>
      </c>
      <c r="GN286" s="2">
        <v>3235</v>
      </c>
      <c r="GO286" s="2">
        <v>3233</v>
      </c>
      <c r="GP286" s="2">
        <v>3173</v>
      </c>
      <c r="GQ286" s="2">
        <v>3124</v>
      </c>
      <c r="GR286" s="2">
        <v>3059</v>
      </c>
      <c r="GS286" s="2">
        <v>3108</v>
      </c>
      <c r="GT286" s="2">
        <v>3053</v>
      </c>
      <c r="GU286" s="2">
        <v>2993</v>
      </c>
      <c r="GV286" s="2">
        <v>3032</v>
      </c>
      <c r="GW286" s="2">
        <v>3085</v>
      </c>
      <c r="GX286" s="2">
        <v>3103</v>
      </c>
      <c r="GY286" s="2">
        <v>3067</v>
      </c>
      <c r="GZ286" s="2">
        <v>3066</v>
      </c>
      <c r="HA286" s="2">
        <v>2883.5</v>
      </c>
      <c r="HB286" s="2">
        <v>2897.5</v>
      </c>
      <c r="HC286" s="2">
        <v>2964</v>
      </c>
      <c r="HD286" s="2">
        <v>2974.5</v>
      </c>
      <c r="HE286" s="2">
        <v>3019</v>
      </c>
      <c r="HF286" s="2">
        <v>3121</v>
      </c>
      <c r="HG286" s="2">
        <v>3115</v>
      </c>
      <c r="HH286" s="2">
        <v>3070</v>
      </c>
      <c r="HI286" s="2">
        <v>3062</v>
      </c>
      <c r="HJ286" s="2">
        <v>3029</v>
      </c>
      <c r="HK286" s="2">
        <v>3031</v>
      </c>
      <c r="HL286" s="2">
        <v>3053</v>
      </c>
      <c r="HM286" s="2">
        <v>3112</v>
      </c>
      <c r="HN286" s="2">
        <v>3094</v>
      </c>
      <c r="HO286" s="2">
        <v>3069</v>
      </c>
      <c r="HP286" s="2">
        <v>3109</v>
      </c>
      <c r="HQ286" s="2">
        <v>3121</v>
      </c>
      <c r="HR286" s="2">
        <v>3068</v>
      </c>
      <c r="HS286" s="2">
        <v>3048</v>
      </c>
      <c r="HT286" s="2">
        <v>3002</v>
      </c>
      <c r="HU286" s="2">
        <v>2970</v>
      </c>
      <c r="HV286" s="2">
        <v>2952</v>
      </c>
      <c r="HW286" s="2">
        <v>2914.5</v>
      </c>
      <c r="HX286" s="2">
        <v>2918</v>
      </c>
      <c r="HY286" s="2">
        <v>2925</v>
      </c>
      <c r="HZ286" s="2">
        <v>2946</v>
      </c>
      <c r="IA286" s="2">
        <v>2963</v>
      </c>
      <c r="IB286" s="2">
        <v>2976</v>
      </c>
      <c r="IC286" s="2">
        <v>2918</v>
      </c>
      <c r="ID286" s="2">
        <v>2930</v>
      </c>
      <c r="IE286" s="2">
        <v>2968</v>
      </c>
      <c r="IF286" s="2">
        <v>2949.5</v>
      </c>
      <c r="IG286" s="2">
        <v>2947.5</v>
      </c>
      <c r="IH286" s="2">
        <v>2931</v>
      </c>
      <c r="II286" s="2">
        <v>2908</v>
      </c>
      <c r="IJ286" s="2">
        <v>3000</v>
      </c>
      <c r="IK286" s="2">
        <v>2999</v>
      </c>
      <c r="IL286" s="2">
        <v>2935</v>
      </c>
      <c r="IM286" s="2">
        <v>2792</v>
      </c>
      <c r="IN286" s="2">
        <v>2797.5</v>
      </c>
      <c r="IO286" s="2">
        <v>2735.5</v>
      </c>
      <c r="IP286" s="2">
        <v>2724.5</v>
      </c>
      <c r="IQ286" s="2">
        <v>2797</v>
      </c>
      <c r="IR286" s="2">
        <v>2776</v>
      </c>
      <c r="IS286" s="2">
        <v>2772.5</v>
      </c>
      <c r="IT286" s="2">
        <v>2819.5</v>
      </c>
    </row>
    <row r="287" spans="1:254">
      <c r="A287" s="62" t="s">
        <v>500</v>
      </c>
      <c r="B287" s="1" t="inlineStr">
        <is>
          <t>サン電子</t>
        </is>
      </c>
      <c r="C287" s="1">
        <v>10300</v>
      </c>
      <c r="E287" s="2">
        <v>10280</v>
      </c>
      <c r="F287" s="2">
        <v>10360</v>
      </c>
      <c r="G287" s="2">
        <v>9650</v>
      </c>
      <c r="H287" s="2">
        <v>9580</v>
      </c>
      <c r="I287" s="2">
        <v>9300</v>
      </c>
      <c r="J287" s="2">
        <v>8950</v>
      </c>
      <c r="K287" s="2">
        <v>8920</v>
      </c>
      <c r="L287" s="2">
        <v>9120</v>
      </c>
      <c r="M287" s="2">
        <v>9140</v>
      </c>
      <c r="N287" s="2">
        <v>8870</v>
      </c>
      <c r="O287" s="2">
        <v>8800</v>
      </c>
      <c r="P287" s="2">
        <v>8890</v>
      </c>
      <c r="Q287" s="2">
        <v>9000</v>
      </c>
      <c r="R287" s="2">
        <v>8740</v>
      </c>
      <c r="S287" s="2">
        <v>8850</v>
      </c>
      <c r="T287" s="2">
        <v>8780</v>
      </c>
      <c r="U287" s="2">
        <v>8720</v>
      </c>
      <c r="V287" s="2">
        <v>9390</v>
      </c>
      <c r="W287" s="2">
        <v>9860</v>
      </c>
      <c r="X287" s="2">
        <v>10470</v>
      </c>
      <c r="Y287" s="2">
        <v>10280</v>
      </c>
      <c r="Z287" s="2">
        <v>10950</v>
      </c>
      <c r="AA287" s="2">
        <v>9390</v>
      </c>
      <c r="AB287" s="2">
        <v>9290</v>
      </c>
      <c r="AC287" s="2">
        <v>8800</v>
      </c>
      <c r="AD287" s="2">
        <v>8520</v>
      </c>
      <c r="AE287" s="2">
        <v>8420</v>
      </c>
      <c r="AF287" s="2">
        <v>8570</v>
      </c>
      <c r="AG287" s="2">
        <v>9000</v>
      </c>
      <c r="AH287" s="2">
        <v>8600</v>
      </c>
      <c r="AI287" s="2">
        <v>8490</v>
      </c>
      <c r="AJ287" s="2">
        <v>8890</v>
      </c>
      <c r="AK287" s="2">
        <v>9000</v>
      </c>
      <c r="AL287" s="2">
        <v>9010</v>
      </c>
      <c r="AM287" s="2">
        <v>9030</v>
      </c>
      <c r="AN287" s="2">
        <v>9030</v>
      </c>
      <c r="AO287" s="2">
        <v>8910</v>
      </c>
      <c r="AP287" s="2">
        <v>8980</v>
      </c>
      <c r="AQ287" s="2">
        <v>8630</v>
      </c>
      <c r="AR287" s="2">
        <v>8680</v>
      </c>
      <c r="AS287" s="2">
        <v>8950</v>
      </c>
      <c r="AT287" s="2">
        <v>8650</v>
      </c>
      <c r="AU287" s="2">
        <v>8380</v>
      </c>
      <c r="AV287" s="2">
        <v>8500</v>
      </c>
      <c r="AW287" s="2">
        <v>8600</v>
      </c>
      <c r="AX287" s="2">
        <v>8920</v>
      </c>
      <c r="AY287" s="2">
        <v>8950</v>
      </c>
      <c r="AZ287" s="2">
        <v>9210</v>
      </c>
      <c r="BA287" s="2">
        <v>9090</v>
      </c>
      <c r="BB287" s="2">
        <v>9020</v>
      </c>
      <c r="BC287" s="2">
        <v>9030</v>
      </c>
      <c r="BD287" s="2">
        <v>9050</v>
      </c>
      <c r="BE287" s="2">
        <v>8990</v>
      </c>
      <c r="BF287" s="2">
        <v>9100</v>
      </c>
      <c r="BG287" s="2">
        <v>8800</v>
      </c>
      <c r="BH287" s="2">
        <v>8690</v>
      </c>
      <c r="BI287" s="2">
        <v>8640</v>
      </c>
      <c r="BJ287" s="2">
        <v>8910</v>
      </c>
      <c r="BK287" s="2">
        <v>8760</v>
      </c>
      <c r="BL287" s="2">
        <v>8440</v>
      </c>
      <c r="BM287" s="2">
        <v>8340</v>
      </c>
      <c r="BN287" s="2">
        <v>8470</v>
      </c>
      <c r="BO287" s="2">
        <v>8860</v>
      </c>
      <c r="BP287" s="2">
        <v>8580</v>
      </c>
      <c r="BQ287" s="2">
        <v>8520</v>
      </c>
      <c r="BR287" s="2">
        <v>8520</v>
      </c>
      <c r="BS287" s="2">
        <v>8210</v>
      </c>
      <c r="BT287" s="2">
        <v>8190</v>
      </c>
      <c r="BU287" s="2">
        <v>7990</v>
      </c>
      <c r="BV287" s="2">
        <v>7970</v>
      </c>
      <c r="BW287" s="2">
        <v>7970</v>
      </c>
      <c r="BX287" s="2">
        <v>7950</v>
      </c>
      <c r="BY287" s="2">
        <v>7920</v>
      </c>
      <c r="BZ287" s="2">
        <v>7920</v>
      </c>
      <c r="CA287" s="2">
        <v>7910</v>
      </c>
      <c r="CB287" s="2">
        <v>7670</v>
      </c>
      <c r="CC287" s="2">
        <v>6970</v>
      </c>
      <c r="CD287" s="2">
        <v>7250</v>
      </c>
      <c r="CE287" s="2">
        <v>7480</v>
      </c>
      <c r="CF287" s="2">
        <v>8240</v>
      </c>
      <c r="CG287" s="2">
        <v>8710</v>
      </c>
      <c r="CH287" s="2">
        <v>8400</v>
      </c>
      <c r="CI287" s="2">
        <v>8320</v>
      </c>
      <c r="CJ287" s="2">
        <v>8330</v>
      </c>
      <c r="CK287" s="2">
        <v>8280</v>
      </c>
      <c r="CL287" s="2">
        <v>8310</v>
      </c>
      <c r="CM287" s="2">
        <v>8230</v>
      </c>
      <c r="CN287" s="2">
        <v>7980</v>
      </c>
      <c r="CO287" s="2">
        <v>7980</v>
      </c>
      <c r="CP287" s="2">
        <v>8160</v>
      </c>
      <c r="CQ287" s="2">
        <v>8060</v>
      </c>
      <c r="CR287" s="2">
        <v>7790</v>
      </c>
      <c r="CS287" s="2">
        <v>7690</v>
      </c>
      <c r="CT287" s="2">
        <v>7430</v>
      </c>
      <c r="CU287" s="2">
        <v>7610</v>
      </c>
      <c r="CV287" s="2">
        <v>7740</v>
      </c>
      <c r="CW287" s="2">
        <v>7700</v>
      </c>
      <c r="CX287" s="2">
        <v>7620</v>
      </c>
      <c r="CY287" s="2">
        <v>7410</v>
      </c>
      <c r="CZ287" s="2">
        <v>7230</v>
      </c>
      <c r="DA287" s="2">
        <v>7160</v>
      </c>
      <c r="DB287" s="2">
        <v>6960</v>
      </c>
      <c r="DC287" s="2">
        <v>6770</v>
      </c>
      <c r="DD287" s="2">
        <v>6920</v>
      </c>
      <c r="DE287" s="2">
        <v>6520</v>
      </c>
      <c r="DF287" s="2">
        <v>6070</v>
      </c>
      <c r="DG287" s="2">
        <v>6180</v>
      </c>
      <c r="DH287" s="2">
        <v>6410</v>
      </c>
      <c r="DI287" s="2">
        <v>6870</v>
      </c>
      <c r="DJ287" s="2">
        <v>7540</v>
      </c>
      <c r="DK287" s="2">
        <v>7610</v>
      </c>
      <c r="DL287" s="2">
        <v>7940</v>
      </c>
      <c r="DM287" s="2">
        <v>8590</v>
      </c>
      <c r="DN287" s="2">
        <v>8570</v>
      </c>
      <c r="DO287" s="2">
        <v>8710</v>
      </c>
      <c r="DP287" s="2">
        <v>8490</v>
      </c>
      <c r="DQ287" s="2">
        <v>8490</v>
      </c>
      <c r="DR287" s="2">
        <v>8170</v>
      </c>
      <c r="DS287" s="2">
        <v>8370</v>
      </c>
      <c r="DT287" s="2">
        <v>8500</v>
      </c>
      <c r="DU287" s="2">
        <v>8200</v>
      </c>
      <c r="DV287" s="2">
        <v>7760</v>
      </c>
      <c r="DW287" s="2">
        <v>7860</v>
      </c>
      <c r="DX287" s="2">
        <v>7960</v>
      </c>
      <c r="DY287" s="2">
        <v>8310</v>
      </c>
      <c r="DZ287" s="2">
        <v>8230</v>
      </c>
      <c r="EA287" s="2">
        <v>8020</v>
      </c>
      <c r="EB287" s="2">
        <v>8070</v>
      </c>
      <c r="EC287" s="2">
        <v>8100</v>
      </c>
      <c r="ED287" s="2">
        <v>8110</v>
      </c>
      <c r="EE287" s="2">
        <v>8120</v>
      </c>
      <c r="EF287" s="2">
        <v>8160</v>
      </c>
      <c r="EG287" s="2">
        <v>8270</v>
      </c>
      <c r="EH287" s="2">
        <v>8600</v>
      </c>
      <c r="EI287" s="2">
        <v>9100</v>
      </c>
      <c r="EJ287" s="2">
        <v>9000</v>
      </c>
      <c r="EK287" s="2">
        <v>9070</v>
      </c>
      <c r="EL287" s="2">
        <v>9100</v>
      </c>
      <c r="EM287" s="2">
        <v>9460</v>
      </c>
      <c r="EN287" s="2">
        <v>9060</v>
      </c>
      <c r="EO287" s="2">
        <v>9040</v>
      </c>
      <c r="EP287" s="2">
        <v>9030</v>
      </c>
      <c r="EQ287" s="2">
        <v>9300</v>
      </c>
      <c r="ER287" s="2">
        <v>9330</v>
      </c>
      <c r="ES287" s="2">
        <v>9010</v>
      </c>
      <c r="ET287" s="2">
        <v>8840</v>
      </c>
      <c r="EU287" s="2">
        <v>8710</v>
      </c>
      <c r="EV287" s="2">
        <v>8690</v>
      </c>
      <c r="EW287" s="2">
        <v>8600</v>
      </c>
      <c r="EX287" s="2">
        <v>8560</v>
      </c>
      <c r="EY287" s="2">
        <v>8600</v>
      </c>
      <c r="EZ287" s="2">
        <v>8840</v>
      </c>
      <c r="FA287" s="2">
        <v>8680</v>
      </c>
      <c r="FB287" s="2">
        <v>8610</v>
      </c>
      <c r="FC287" s="2">
        <v>8700</v>
      </c>
      <c r="FD287" s="2">
        <v>8790</v>
      </c>
      <c r="FE287" s="2">
        <v>8750</v>
      </c>
      <c r="FF287" s="2">
        <v>8820</v>
      </c>
      <c r="FG287" s="2">
        <v>8620</v>
      </c>
      <c r="FH287" s="2">
        <v>8870</v>
      </c>
      <c r="FI287" s="2">
        <v>8950</v>
      </c>
      <c r="FJ287" s="2">
        <v>8970</v>
      </c>
      <c r="FK287" s="2">
        <v>8980</v>
      </c>
      <c r="FL287" s="2">
        <v>8960</v>
      </c>
      <c r="FM287" s="2">
        <v>9000</v>
      </c>
      <c r="FN287" s="2">
        <v>8950</v>
      </c>
      <c r="FO287" s="2">
        <v>8910</v>
      </c>
      <c r="FP287" s="2">
        <v>8960</v>
      </c>
      <c r="FQ287" s="2">
        <v>8750</v>
      </c>
      <c r="FR287" s="2">
        <v>8460</v>
      </c>
      <c r="FS287" s="2">
        <v>8970</v>
      </c>
      <c r="FT287" s="2">
        <v>9020</v>
      </c>
      <c r="FU287" s="2">
        <v>9000</v>
      </c>
      <c r="FV287" s="2">
        <v>8750</v>
      </c>
      <c r="FW287" s="2">
        <v>8920</v>
      </c>
      <c r="FX287" s="2">
        <v>8940</v>
      </c>
      <c r="FY287" s="2">
        <v>9870</v>
      </c>
      <c r="FZ287" s="2">
        <v>9310</v>
      </c>
      <c r="GA287" s="2">
        <v>8840</v>
      </c>
      <c r="GB287" s="2">
        <v>8690</v>
      </c>
      <c r="GC287" s="2">
        <v>8350</v>
      </c>
      <c r="GD287" s="2">
        <v>8420</v>
      </c>
      <c r="GE287" s="2">
        <v>8320</v>
      </c>
      <c r="GF287" s="2">
        <v>8130</v>
      </c>
      <c r="GG287" s="2">
        <v>8510</v>
      </c>
      <c r="GH287" s="2">
        <v>8620</v>
      </c>
      <c r="GI287" s="2">
        <v>8590</v>
      </c>
      <c r="GJ287" s="2">
        <v>8530</v>
      </c>
      <c r="GK287" s="2">
        <v>9070</v>
      </c>
      <c r="GL287" s="2">
        <v>9340</v>
      </c>
      <c r="GM287" s="2">
        <v>9530</v>
      </c>
      <c r="GN287" s="2">
        <v>9260</v>
      </c>
      <c r="GO287" s="2">
        <v>10010</v>
      </c>
      <c r="GP287" s="2">
        <v>10250</v>
      </c>
      <c r="GQ287" s="2">
        <v>11220</v>
      </c>
      <c r="GR287" s="2">
        <v>10870</v>
      </c>
      <c r="GS287" s="2">
        <v>11310</v>
      </c>
      <c r="GT287" s="2">
        <v>10770</v>
      </c>
      <c r="GU287" s="2">
        <v>10500</v>
      </c>
      <c r="GV287" s="2">
        <v>10020</v>
      </c>
      <c r="GW287" s="2">
        <v>9140</v>
      </c>
      <c r="GX287" s="2">
        <v>8920</v>
      </c>
      <c r="GY287" s="2">
        <v>8740</v>
      </c>
      <c r="GZ287" s="2">
        <v>8460</v>
      </c>
      <c r="HA287" s="2">
        <v>8300</v>
      </c>
      <c r="HB287" s="2">
        <v>8150</v>
      </c>
      <c r="HC287" s="2">
        <v>8100</v>
      </c>
      <c r="HD287" s="2">
        <v>8160</v>
      </c>
      <c r="HE287" s="2">
        <v>7860</v>
      </c>
      <c r="HF287" s="2">
        <v>7790</v>
      </c>
      <c r="HG287" s="2">
        <v>7840</v>
      </c>
      <c r="HH287" s="2">
        <v>7650</v>
      </c>
      <c r="HI287" s="2">
        <v>7690</v>
      </c>
      <c r="HJ287" s="2">
        <v>7510</v>
      </c>
      <c r="HK287" s="2">
        <v>7340</v>
      </c>
      <c r="HL287" s="2">
        <v>7330</v>
      </c>
      <c r="HM287" s="2">
        <v>7170</v>
      </c>
      <c r="HN287" s="2">
        <v>6960</v>
      </c>
      <c r="HO287" s="2">
        <v>6860</v>
      </c>
      <c r="HP287" s="2">
        <v>6960</v>
      </c>
      <c r="HQ287" s="2">
        <v>6870</v>
      </c>
      <c r="HR287" s="2">
        <v>6720</v>
      </c>
      <c r="HS287" s="2">
        <v>6830</v>
      </c>
      <c r="HT287" s="2">
        <v>6830</v>
      </c>
      <c r="HU287" s="2">
        <v>6760</v>
      </c>
      <c r="HV287" s="2">
        <v>6810</v>
      </c>
      <c r="HW287" s="2">
        <v>6640</v>
      </c>
      <c r="HX287" s="2">
        <v>6590</v>
      </c>
      <c r="HY287" s="2">
        <v>6350</v>
      </c>
      <c r="HZ287" s="2">
        <v>6530</v>
      </c>
      <c r="IA287" s="2">
        <v>6630</v>
      </c>
      <c r="IB287" s="2">
        <v>6610</v>
      </c>
      <c r="IC287" s="2">
        <v>6580</v>
      </c>
      <c r="ID287" s="2">
        <v>6510</v>
      </c>
      <c r="IE287" s="2">
        <v>6710</v>
      </c>
      <c r="IF287" s="2">
        <v>6820</v>
      </c>
      <c r="IG287" s="2">
        <v>6740</v>
      </c>
      <c r="IH287" s="2">
        <v>6640</v>
      </c>
      <c r="II287" s="2">
        <v>6240</v>
      </c>
      <c r="IJ287" s="2">
        <v>6280</v>
      </c>
      <c r="IK287" s="2">
        <v>6020</v>
      </c>
      <c r="IL287" s="2">
        <v>5850</v>
      </c>
      <c r="IM287" s="2">
        <v>5810</v>
      </c>
      <c r="IN287" s="2">
        <v>5680</v>
      </c>
      <c r="IO287" s="2">
        <v>5610</v>
      </c>
      <c r="IP287" s="2">
        <v>5440</v>
      </c>
      <c r="IQ287" s="2">
        <v>5670</v>
      </c>
      <c r="IR287" s="2">
        <v>5700</v>
      </c>
      <c r="IS287" s="2">
        <v>5610</v>
      </c>
      <c r="IT287" s="2">
        <v>5600</v>
      </c>
    </row>
    <row r="288" spans="1:254">
      <c r="A288" s="62" t="s">
        <v>501</v>
      </c>
      <c r="B288" s="1" t="inlineStr">
        <is>
          <t>紀文食品</t>
        </is>
      </c>
      <c r="C288" s="1">
        <v>1105</v>
      </c>
      <c r="E288" s="2">
        <v>1090</v>
      </c>
      <c r="F288" s="2">
        <v>1084</v>
      </c>
      <c r="G288" s="2">
        <v>1092</v>
      </c>
      <c r="H288" s="2">
        <v>1094</v>
      </c>
      <c r="I288" s="2">
        <v>1088</v>
      </c>
      <c r="J288" s="2">
        <v>1095</v>
      </c>
      <c r="K288" s="2">
        <v>1092</v>
      </c>
      <c r="L288" s="2">
        <v>1090</v>
      </c>
      <c r="M288" s="2">
        <v>1078</v>
      </c>
      <c r="N288" s="2">
        <v>1077</v>
      </c>
      <c r="O288" s="2">
        <v>1080</v>
      </c>
      <c r="P288" s="2">
        <v>1072</v>
      </c>
      <c r="Q288" s="2">
        <v>1080</v>
      </c>
      <c r="R288" s="2">
        <v>1081</v>
      </c>
      <c r="S288" s="2">
        <v>1078</v>
      </c>
      <c r="T288" s="2">
        <v>1076</v>
      </c>
      <c r="U288" s="2">
        <v>1076</v>
      </c>
      <c r="V288" s="2">
        <v>1075</v>
      </c>
      <c r="W288" s="2">
        <v>1073</v>
      </c>
      <c r="X288" s="2">
        <v>1073</v>
      </c>
      <c r="Y288" s="2">
        <v>1080</v>
      </c>
      <c r="Z288" s="2">
        <v>1066</v>
      </c>
      <c r="AA288" s="2">
        <v>1065</v>
      </c>
      <c r="AB288" s="2">
        <v>1064</v>
      </c>
      <c r="AC288" s="2">
        <v>1064</v>
      </c>
      <c r="AD288" s="2">
        <v>1055</v>
      </c>
      <c r="AE288" s="2">
        <v>1055</v>
      </c>
      <c r="AF288" s="2">
        <v>1064</v>
      </c>
      <c r="AG288" s="2">
        <v>1061</v>
      </c>
      <c r="AH288" s="2">
        <v>1050</v>
      </c>
      <c r="AI288" s="2">
        <v>1053</v>
      </c>
      <c r="AJ288" s="2">
        <v>1055</v>
      </c>
      <c r="AK288" s="2">
        <v>1053</v>
      </c>
      <c r="AL288" s="2">
        <v>1052</v>
      </c>
      <c r="AM288" s="2">
        <v>1046</v>
      </c>
      <c r="AN288" s="2">
        <v>1050</v>
      </c>
      <c r="AO288" s="2">
        <v>1039</v>
      </c>
      <c r="AP288" s="2">
        <v>1045</v>
      </c>
      <c r="AQ288" s="2">
        <v>1040</v>
      </c>
      <c r="AR288" s="2">
        <v>1043</v>
      </c>
      <c r="AS288" s="2">
        <v>1040</v>
      </c>
      <c r="AT288" s="2">
        <v>1035</v>
      </c>
      <c r="AU288" s="2">
        <v>1033</v>
      </c>
      <c r="AV288" s="2">
        <v>1027</v>
      </c>
      <c r="AW288" s="2">
        <v>1022</v>
      </c>
      <c r="AX288" s="2">
        <v>1013</v>
      </c>
      <c r="AY288" s="2">
        <v>1018</v>
      </c>
      <c r="AZ288" s="2">
        <v>1026</v>
      </c>
      <c r="BA288" s="2">
        <v>1036</v>
      </c>
      <c r="BB288" s="2">
        <v>1033</v>
      </c>
      <c r="BC288" s="2">
        <v>1031</v>
      </c>
      <c r="BD288" s="2">
        <v>1032</v>
      </c>
      <c r="BE288" s="2">
        <v>1033</v>
      </c>
      <c r="BF288" s="2">
        <v>1038</v>
      </c>
      <c r="BG288" s="2">
        <v>1040</v>
      </c>
      <c r="BH288" s="2">
        <v>1037</v>
      </c>
      <c r="BI288" s="2">
        <v>1038</v>
      </c>
      <c r="BJ288" s="2">
        <v>1033</v>
      </c>
      <c r="BK288" s="2">
        <v>1028</v>
      </c>
      <c r="BL288" s="2">
        <v>1027</v>
      </c>
      <c r="BM288" s="2">
        <v>1030</v>
      </c>
      <c r="BN288" s="2">
        <v>1023</v>
      </c>
      <c r="BO288" s="2">
        <v>1024</v>
      </c>
      <c r="BP288" s="2">
        <v>1021</v>
      </c>
      <c r="BQ288" s="2">
        <v>1030</v>
      </c>
      <c r="BR288" s="2">
        <v>1027</v>
      </c>
      <c r="BS288" s="2">
        <v>1025</v>
      </c>
      <c r="BT288" s="2">
        <v>1025</v>
      </c>
      <c r="BU288" s="2">
        <v>1026</v>
      </c>
      <c r="BV288" s="2">
        <v>1030</v>
      </c>
      <c r="BW288" s="2">
        <v>1033</v>
      </c>
      <c r="BX288" s="2">
        <v>1040</v>
      </c>
      <c r="BY288" s="2">
        <v>1052</v>
      </c>
      <c r="BZ288" s="2">
        <v>1059</v>
      </c>
      <c r="CA288" s="2">
        <v>1058</v>
      </c>
      <c r="CB288" s="2">
        <v>1055</v>
      </c>
      <c r="CC288" s="2">
        <v>1051</v>
      </c>
      <c r="CD288" s="2">
        <v>1049</v>
      </c>
      <c r="CE288" s="2">
        <v>1056</v>
      </c>
      <c r="CF288" s="2">
        <v>1055</v>
      </c>
      <c r="CG288" s="2">
        <v>1058</v>
      </c>
      <c r="CH288" s="2">
        <v>1060</v>
      </c>
      <c r="CI288" s="2">
        <v>1058</v>
      </c>
      <c r="CJ288" s="2">
        <v>1056</v>
      </c>
      <c r="CK288" s="2">
        <v>1050</v>
      </c>
      <c r="CL288" s="2">
        <v>1048</v>
      </c>
      <c r="CM288" s="2">
        <v>1040</v>
      </c>
      <c r="CN288" s="2">
        <v>1030</v>
      </c>
      <c r="CO288" s="2">
        <v>1022</v>
      </c>
      <c r="CP288" s="2">
        <v>1050</v>
      </c>
      <c r="CQ288" s="2">
        <v>1043</v>
      </c>
      <c r="CR288" s="2">
        <v>1046</v>
      </c>
      <c r="CS288" s="2">
        <v>1030</v>
      </c>
      <c r="CT288" s="2">
        <v>1027</v>
      </c>
      <c r="CU288" s="2">
        <v>1039</v>
      </c>
      <c r="CV288" s="2">
        <v>1038</v>
      </c>
      <c r="CW288" s="2">
        <v>1035</v>
      </c>
      <c r="CX288" s="2">
        <v>1032</v>
      </c>
      <c r="CY288" s="2">
        <v>1030</v>
      </c>
      <c r="CZ288" s="2">
        <v>1038</v>
      </c>
      <c r="DA288" s="2">
        <v>1049</v>
      </c>
      <c r="DB288" s="2">
        <v>1048</v>
      </c>
      <c r="DC288" s="2">
        <v>1033</v>
      </c>
      <c r="DD288" s="2">
        <v>1048</v>
      </c>
      <c r="DE288" s="2">
        <v>1056</v>
      </c>
      <c r="DF288" s="2">
        <v>1037</v>
      </c>
      <c r="DG288" s="2">
        <v>1063</v>
      </c>
      <c r="DH288" s="2">
        <v>1078</v>
      </c>
      <c r="DI288" s="2">
        <v>1083</v>
      </c>
      <c r="DJ288" s="2">
        <v>1082</v>
      </c>
      <c r="DK288" s="2">
        <v>1086</v>
      </c>
      <c r="DL288" s="2">
        <v>1084</v>
      </c>
      <c r="DM288" s="2">
        <v>1080</v>
      </c>
      <c r="DN288" s="2">
        <v>1086</v>
      </c>
      <c r="DO288" s="2">
        <v>1094</v>
      </c>
      <c r="DP288" s="2">
        <v>1093</v>
      </c>
      <c r="DQ288" s="2">
        <v>1095</v>
      </c>
      <c r="DR288" s="2">
        <v>1094</v>
      </c>
      <c r="DS288" s="2">
        <v>1121</v>
      </c>
      <c r="DT288" s="2">
        <v>1117</v>
      </c>
      <c r="DU288" s="2">
        <v>1106</v>
      </c>
      <c r="DV288" s="2">
        <v>1107</v>
      </c>
      <c r="DW288" s="2">
        <v>1104</v>
      </c>
      <c r="DX288" s="2">
        <v>1094</v>
      </c>
      <c r="DY288" s="2">
        <v>1091</v>
      </c>
      <c r="DZ288" s="2">
        <v>1091</v>
      </c>
      <c r="EA288" s="2">
        <v>1086</v>
      </c>
      <c r="EB288" s="2">
        <v>1077</v>
      </c>
      <c r="EC288" s="2">
        <v>1085</v>
      </c>
      <c r="ED288" s="2">
        <v>1087</v>
      </c>
      <c r="EE288" s="2">
        <v>1088</v>
      </c>
      <c r="EF288" s="2">
        <v>1098</v>
      </c>
      <c r="EG288" s="2">
        <v>1101</v>
      </c>
      <c r="EH288" s="2">
        <v>1099</v>
      </c>
      <c r="EI288" s="2">
        <v>1096</v>
      </c>
      <c r="EJ288" s="2">
        <v>1094</v>
      </c>
      <c r="EK288" s="2">
        <v>1089</v>
      </c>
      <c r="EL288" s="2">
        <v>1084</v>
      </c>
      <c r="EM288" s="2">
        <v>1081</v>
      </c>
      <c r="EN288" s="2">
        <v>1080</v>
      </c>
      <c r="EO288" s="2">
        <v>1080</v>
      </c>
      <c r="EP288" s="2">
        <v>1077</v>
      </c>
      <c r="EQ288" s="2">
        <v>1079</v>
      </c>
      <c r="ER288" s="2">
        <v>1071</v>
      </c>
      <c r="ES288" s="2">
        <v>1071</v>
      </c>
      <c r="ET288" s="2">
        <v>1073</v>
      </c>
      <c r="EU288" s="2">
        <v>1070</v>
      </c>
      <c r="EV288" s="2">
        <v>1064</v>
      </c>
      <c r="EW288" s="2">
        <v>1071</v>
      </c>
      <c r="EX288" s="2">
        <v>1070</v>
      </c>
      <c r="EY288" s="2">
        <v>1064</v>
      </c>
      <c r="EZ288" s="2">
        <v>1058</v>
      </c>
      <c r="FA288" s="2">
        <v>1062</v>
      </c>
      <c r="FB288" s="2">
        <v>1052</v>
      </c>
      <c r="FC288" s="2">
        <v>1048</v>
      </c>
      <c r="FD288" s="2">
        <v>1046</v>
      </c>
      <c r="FE288" s="2">
        <v>1041</v>
      </c>
      <c r="FF288" s="2">
        <v>1038</v>
      </c>
      <c r="FG288" s="2">
        <v>1042</v>
      </c>
      <c r="FH288" s="2">
        <v>1053</v>
      </c>
      <c r="FI288" s="2">
        <v>1052</v>
      </c>
      <c r="FJ288" s="2">
        <v>1056</v>
      </c>
      <c r="FK288" s="2">
        <v>1056</v>
      </c>
      <c r="FL288" s="2">
        <v>1060</v>
      </c>
      <c r="FM288" s="2">
        <v>1061</v>
      </c>
      <c r="FN288" s="2">
        <v>1067</v>
      </c>
      <c r="FO288" s="2">
        <v>1073</v>
      </c>
      <c r="FP288" s="2">
        <v>1090</v>
      </c>
      <c r="FQ288" s="2">
        <v>1089</v>
      </c>
      <c r="FR288" s="2">
        <v>1090</v>
      </c>
      <c r="FS288" s="2">
        <v>1090</v>
      </c>
      <c r="FT288" s="2">
        <v>1083</v>
      </c>
      <c r="FU288" s="2">
        <v>1078</v>
      </c>
      <c r="FV288" s="2">
        <v>1077</v>
      </c>
      <c r="FW288" s="2">
        <v>1081</v>
      </c>
      <c r="FX288" s="2">
        <v>1077</v>
      </c>
      <c r="FY288" s="2">
        <v>1077</v>
      </c>
      <c r="FZ288" s="2">
        <v>1100</v>
      </c>
      <c r="GA288" s="2">
        <v>1096</v>
      </c>
      <c r="GB288" s="2">
        <v>1083</v>
      </c>
      <c r="GC288" s="2">
        <v>1083</v>
      </c>
      <c r="GD288" s="2">
        <v>1063</v>
      </c>
      <c r="GE288" s="2">
        <v>1059</v>
      </c>
      <c r="GF288" s="2">
        <v>1061</v>
      </c>
      <c r="GG288" s="2">
        <v>1068</v>
      </c>
      <c r="GH288" s="2">
        <v>1068</v>
      </c>
      <c r="GI288" s="2">
        <v>1076</v>
      </c>
      <c r="GJ288" s="2">
        <v>1082</v>
      </c>
      <c r="GK288" s="2">
        <v>1095</v>
      </c>
      <c r="GL288" s="2">
        <v>1110</v>
      </c>
      <c r="GM288" s="2">
        <v>1106</v>
      </c>
      <c r="GN288" s="2">
        <v>1110</v>
      </c>
      <c r="GO288" s="2">
        <v>1109</v>
      </c>
      <c r="GP288" s="2">
        <v>1109</v>
      </c>
      <c r="GQ288" s="2">
        <v>1106</v>
      </c>
      <c r="GR288" s="2">
        <v>1100</v>
      </c>
      <c r="GS288" s="2">
        <v>1104</v>
      </c>
      <c r="GT288" s="2">
        <v>1101</v>
      </c>
      <c r="GU288" s="2">
        <v>1090</v>
      </c>
      <c r="GV288" s="2">
        <v>1099</v>
      </c>
      <c r="GW288" s="2">
        <v>1111</v>
      </c>
      <c r="GX288" s="2">
        <v>1117</v>
      </c>
      <c r="GY288" s="2">
        <v>1115</v>
      </c>
      <c r="GZ288" s="2">
        <v>1121</v>
      </c>
      <c r="HA288" s="2">
        <v>1114</v>
      </c>
      <c r="HB288" s="2">
        <v>1123</v>
      </c>
      <c r="HC288" s="2">
        <v>1134</v>
      </c>
      <c r="HD288" s="2">
        <v>1142</v>
      </c>
      <c r="HE288" s="2">
        <v>1140</v>
      </c>
      <c r="HF288" s="2">
        <v>1186</v>
      </c>
      <c r="HG288" s="2">
        <v>1199</v>
      </c>
      <c r="HH288" s="2">
        <v>1199</v>
      </c>
      <c r="HI288" s="2">
        <v>1205</v>
      </c>
      <c r="HJ288" s="2">
        <v>1206</v>
      </c>
      <c r="HK288" s="2">
        <v>1205</v>
      </c>
      <c r="HL288" s="2">
        <v>1204</v>
      </c>
      <c r="HM288" s="2">
        <v>1194</v>
      </c>
      <c r="HN288" s="2">
        <v>1188</v>
      </c>
      <c r="HO288" s="2">
        <v>1185</v>
      </c>
      <c r="HP288" s="2">
        <v>1188</v>
      </c>
      <c r="HQ288" s="2">
        <v>1191</v>
      </c>
      <c r="HR288" s="2">
        <v>1191</v>
      </c>
      <c r="HS288" s="2">
        <v>1191</v>
      </c>
      <c r="HT288" s="2">
        <v>1165</v>
      </c>
      <c r="HU288" s="2">
        <v>1170</v>
      </c>
      <c r="HV288" s="2">
        <v>1153</v>
      </c>
      <c r="HW288" s="2">
        <v>1135</v>
      </c>
      <c r="HX288" s="2">
        <v>1131</v>
      </c>
      <c r="HY288" s="2">
        <v>1132</v>
      </c>
      <c r="HZ288" s="2">
        <v>1129</v>
      </c>
      <c r="IA288" s="2">
        <v>1130</v>
      </c>
      <c r="IB288" s="2">
        <v>1136</v>
      </c>
      <c r="IC288" s="2">
        <v>1128</v>
      </c>
      <c r="ID288" s="2">
        <v>1128</v>
      </c>
      <c r="IE288" s="2">
        <v>1132</v>
      </c>
      <c r="IF288" s="2">
        <v>1130</v>
      </c>
      <c r="IG288" s="2">
        <v>1133</v>
      </c>
      <c r="IH288" s="2">
        <v>1120</v>
      </c>
      <c r="II288" s="2">
        <v>1119</v>
      </c>
      <c r="IJ288" s="2">
        <v>1102</v>
      </c>
      <c r="IK288" s="2">
        <v>1126</v>
      </c>
      <c r="IL288" s="2">
        <v>1135</v>
      </c>
      <c r="IM288" s="2">
        <v>1130</v>
      </c>
      <c r="IN288" s="2">
        <v>1115</v>
      </c>
      <c r="IO288" s="2">
        <v>1115</v>
      </c>
      <c r="IP288" s="2">
        <v>1110</v>
      </c>
      <c r="IQ288" s="2">
        <v>1109</v>
      </c>
      <c r="IR288" s="2">
        <v>1096</v>
      </c>
      <c r="IS288" s="2">
        <v>1086</v>
      </c>
      <c r="IT288" s="2">
        <v>1088</v>
      </c>
    </row>
    <row r="289" spans="1:254">
      <c r="A289" s="62" t="s">
        <v>502</v>
      </c>
      <c r="B289" s="1" t="inlineStr">
        <is>
          <t>関東電化</t>
        </is>
      </c>
      <c r="C289" s="1">
        <v>2759</v>
      </c>
      <c r="E289" s="2">
        <v>2861</v>
      </c>
      <c r="F289" s="2">
        <v>2930</v>
      </c>
      <c r="G289" s="2">
        <v>2780</v>
      </c>
      <c r="H289" s="2">
        <v>2612</v>
      </c>
      <c r="I289" s="2">
        <v>2590</v>
      </c>
      <c r="J289" s="2">
        <v>2387</v>
      </c>
      <c r="K289" s="2">
        <v>2369</v>
      </c>
      <c r="L289" s="2">
        <v>2488</v>
      </c>
      <c r="M289" s="2">
        <v>2670</v>
      </c>
      <c r="N289" s="2">
        <v>2751</v>
      </c>
      <c r="O289" s="2">
        <v>2876</v>
      </c>
      <c r="P289" s="2">
        <v>2879</v>
      </c>
      <c r="Q289" s="2">
        <v>2678</v>
      </c>
      <c r="R289" s="2">
        <v>2556</v>
      </c>
      <c r="S289" s="2">
        <v>2895</v>
      </c>
      <c r="T289" s="2">
        <v>3005</v>
      </c>
      <c r="U289" s="2">
        <v>2860</v>
      </c>
      <c r="V289" s="2">
        <v>2900</v>
      </c>
      <c r="W289" s="2">
        <v>3050</v>
      </c>
      <c r="X289" s="2">
        <v>3035</v>
      </c>
      <c r="Y289" s="2">
        <v>3045</v>
      </c>
      <c r="Z289" s="2">
        <v>3135</v>
      </c>
      <c r="AA289" s="2">
        <v>3330</v>
      </c>
      <c r="AB289" s="2">
        <v>3225</v>
      </c>
      <c r="AC289" s="2">
        <v>3300</v>
      </c>
      <c r="AD289" s="2">
        <v>3500</v>
      </c>
      <c r="AE289" s="2">
        <v>3420</v>
      </c>
      <c r="AF289" s="2">
        <v>3390</v>
      </c>
      <c r="AG289" s="2">
        <v>3640</v>
      </c>
      <c r="AH289" s="2">
        <v>3940</v>
      </c>
      <c r="AI289" s="2">
        <v>3635</v>
      </c>
      <c r="AJ289" s="2">
        <v>3665</v>
      </c>
      <c r="AK289" s="2">
        <v>3830</v>
      </c>
      <c r="AL289" s="2">
        <v>3870</v>
      </c>
      <c r="AM289" s="2">
        <v>3840</v>
      </c>
      <c r="AN289" s="2">
        <v>3610</v>
      </c>
      <c r="AO289" s="2">
        <v>3650</v>
      </c>
      <c r="AP289" s="2">
        <v>3780</v>
      </c>
      <c r="AQ289" s="2">
        <v>3750</v>
      </c>
      <c r="AR289" s="2">
        <v>3580</v>
      </c>
      <c r="AS289" s="2">
        <v>3765</v>
      </c>
      <c r="AT289" s="2">
        <v>3875</v>
      </c>
      <c r="AU289" s="2">
        <v>3535</v>
      </c>
      <c r="AV289" s="2">
        <v>3945</v>
      </c>
      <c r="AW289" s="2">
        <v>3705</v>
      </c>
      <c r="AX289" s="2">
        <v>3685</v>
      </c>
      <c r="AY289" s="2">
        <v>3330</v>
      </c>
      <c r="AZ289" s="2">
        <v>3455</v>
      </c>
      <c r="BA289" s="2">
        <v>3550</v>
      </c>
      <c r="BB289" s="2">
        <v>3210</v>
      </c>
      <c r="BC289" s="2">
        <v>3275</v>
      </c>
      <c r="BD289" s="2">
        <v>3215</v>
      </c>
      <c r="BE289" s="2">
        <v>3125</v>
      </c>
      <c r="BF289" s="2">
        <v>2879</v>
      </c>
      <c r="BG289" s="2">
        <v>2703</v>
      </c>
      <c r="BH289" s="2">
        <v>2611</v>
      </c>
      <c r="BI289" s="2">
        <v>2668</v>
      </c>
      <c r="BJ289" s="2">
        <v>2550</v>
      </c>
      <c r="BK289" s="2">
        <v>1951</v>
      </c>
      <c r="BL289" s="2">
        <v>2102</v>
      </c>
      <c r="BM289" s="2">
        <v>1951</v>
      </c>
      <c r="BN289" s="2">
        <v>1962</v>
      </c>
      <c r="BO289" s="2">
        <v>1853</v>
      </c>
      <c r="BP289" s="2">
        <v>1775</v>
      </c>
      <c r="BQ289" s="2">
        <v>1782</v>
      </c>
      <c r="BR289" s="2">
        <v>1650</v>
      </c>
      <c r="BS289" s="2">
        <v>1650</v>
      </c>
      <c r="BT289" s="2">
        <v>1666</v>
      </c>
      <c r="BU289" s="2">
        <v>1611</v>
      </c>
      <c r="BV289" s="2">
        <v>1623</v>
      </c>
      <c r="BW289" s="2">
        <v>1601</v>
      </c>
      <c r="BX289" s="2">
        <v>1620</v>
      </c>
      <c r="BY289" s="2">
        <v>1642</v>
      </c>
      <c r="BZ289" s="2">
        <v>1624</v>
      </c>
      <c r="CA289" s="2">
        <v>1629</v>
      </c>
      <c r="CB289" s="2">
        <v>1650</v>
      </c>
      <c r="CC289" s="2">
        <v>1650</v>
      </c>
      <c r="CD289" s="2">
        <v>1655</v>
      </c>
      <c r="CE289" s="2">
        <v>1603</v>
      </c>
      <c r="CF289" s="2">
        <v>1587</v>
      </c>
      <c r="CG289" s="2">
        <v>1561</v>
      </c>
      <c r="CH289" s="2">
        <v>1500</v>
      </c>
      <c r="CI289" s="2">
        <v>1408</v>
      </c>
      <c r="CJ289" s="2">
        <v>1342</v>
      </c>
      <c r="CK289" s="2">
        <v>1362</v>
      </c>
      <c r="CL289" s="2">
        <v>1351</v>
      </c>
      <c r="CM289" s="2">
        <v>1383</v>
      </c>
      <c r="CN289" s="2">
        <v>1336</v>
      </c>
      <c r="CO289" s="2">
        <v>1384</v>
      </c>
      <c r="CP289" s="2">
        <v>1451</v>
      </c>
      <c r="CQ289" s="2">
        <v>1489</v>
      </c>
      <c r="CR289" s="2">
        <v>1450</v>
      </c>
      <c r="CS289" s="2">
        <v>1367</v>
      </c>
      <c r="CT289" s="2">
        <v>1342</v>
      </c>
      <c r="CU289" s="2">
        <v>1442</v>
      </c>
      <c r="CV289" s="2">
        <v>1506</v>
      </c>
      <c r="CW289" s="2">
        <v>1461</v>
      </c>
      <c r="CX289" s="2">
        <v>1514</v>
      </c>
      <c r="CY289" s="2">
        <v>1484</v>
      </c>
      <c r="CZ289" s="2">
        <v>1509</v>
      </c>
      <c r="DA289" s="2">
        <v>1570</v>
      </c>
      <c r="DB289" s="2">
        <v>1534</v>
      </c>
      <c r="DC289" s="2">
        <v>1446</v>
      </c>
      <c r="DD289" s="2">
        <v>1620</v>
      </c>
      <c r="DE289" s="2">
        <v>1641</v>
      </c>
      <c r="DF289" s="2">
        <v>1539</v>
      </c>
      <c r="DG289" s="2">
        <v>1709</v>
      </c>
      <c r="DH289" s="2">
        <v>1743</v>
      </c>
      <c r="DI289" s="2">
        <v>1701</v>
      </c>
      <c r="DJ289" s="2">
        <v>1705</v>
      </c>
      <c r="DK289" s="2">
        <v>1750</v>
      </c>
      <c r="DL289" s="2">
        <v>1691</v>
      </c>
      <c r="DM289" s="2">
        <v>1644</v>
      </c>
      <c r="DN289" s="2">
        <v>1641</v>
      </c>
      <c r="DO289" s="2">
        <v>1680</v>
      </c>
      <c r="DP289" s="2">
        <v>1663</v>
      </c>
      <c r="DQ289" s="2">
        <v>1613</v>
      </c>
      <c r="DR289" s="2">
        <v>1371</v>
      </c>
      <c r="DS289" s="2">
        <v>1374</v>
      </c>
      <c r="DT289" s="2">
        <v>1372</v>
      </c>
      <c r="DU289" s="2">
        <v>1334</v>
      </c>
      <c r="DV289" s="2">
        <v>1291</v>
      </c>
      <c r="DW289" s="2">
        <v>1307</v>
      </c>
      <c r="DX289" s="2">
        <v>1304</v>
      </c>
      <c r="DY289" s="2">
        <v>1288</v>
      </c>
      <c r="DZ289" s="2">
        <v>1280</v>
      </c>
      <c r="EA289" s="2">
        <v>1272</v>
      </c>
      <c r="EB289" s="2">
        <v>1250</v>
      </c>
      <c r="EC289" s="2">
        <v>1283</v>
      </c>
      <c r="ED289" s="2">
        <v>1275</v>
      </c>
      <c r="EE289" s="2">
        <v>1262</v>
      </c>
      <c r="EF289" s="2">
        <v>1301</v>
      </c>
      <c r="EG289" s="2">
        <v>1274</v>
      </c>
      <c r="EH289" s="2">
        <v>1219</v>
      </c>
      <c r="EI289" s="2">
        <v>1225</v>
      </c>
      <c r="EJ289" s="2">
        <v>1232</v>
      </c>
      <c r="EK289" s="2">
        <v>1215</v>
      </c>
      <c r="EL289" s="2">
        <v>1201</v>
      </c>
      <c r="EM289" s="2">
        <v>1196</v>
      </c>
      <c r="EN289" s="2">
        <v>1183</v>
      </c>
      <c r="EO289" s="2">
        <v>1163</v>
      </c>
      <c r="EP289" s="2">
        <v>1150</v>
      </c>
      <c r="EQ289" s="2">
        <v>1137</v>
      </c>
      <c r="ER289" s="2">
        <v>1137</v>
      </c>
      <c r="ES289" s="2">
        <v>1118</v>
      </c>
      <c r="ET289" s="2">
        <v>1102</v>
      </c>
      <c r="EU289" s="2">
        <v>1096</v>
      </c>
      <c r="EV289" s="2">
        <v>1070</v>
      </c>
      <c r="EW289" s="2">
        <v>1057</v>
      </c>
      <c r="EX289" s="2">
        <v>1047</v>
      </c>
      <c r="EY289" s="2">
        <v>1055</v>
      </c>
      <c r="EZ289" s="2">
        <v>1036</v>
      </c>
      <c r="FA289" s="2">
        <v>1018</v>
      </c>
      <c r="FB289" s="2">
        <v>1006</v>
      </c>
      <c r="FC289" s="2">
        <v>1005</v>
      </c>
      <c r="FD289" s="2">
        <v>1003</v>
      </c>
      <c r="FE289" s="2">
        <v>1012</v>
      </c>
      <c r="FF289" s="2">
        <v>1012</v>
      </c>
      <c r="FG289" s="2">
        <v>1001</v>
      </c>
      <c r="FH289" s="2">
        <v>1005</v>
      </c>
      <c r="FI289" s="2">
        <v>1006</v>
      </c>
      <c r="FJ289" s="2">
        <v>1003</v>
      </c>
      <c r="FK289" s="2">
        <v>994</v>
      </c>
      <c r="FL289" s="2">
        <v>991</v>
      </c>
      <c r="FM289" s="2">
        <v>990</v>
      </c>
      <c r="FN289" s="2">
        <v>1005</v>
      </c>
      <c r="FO289" s="2">
        <v>1006</v>
      </c>
      <c r="FP289" s="2">
        <v>1025</v>
      </c>
      <c r="FQ289" s="2">
        <v>1010</v>
      </c>
      <c r="FR289" s="2">
        <v>992</v>
      </c>
      <c r="FS289" s="2">
        <v>985</v>
      </c>
      <c r="FT289" s="2">
        <v>993</v>
      </c>
      <c r="FU289" s="2">
        <v>1006</v>
      </c>
      <c r="FV289" s="2">
        <v>999</v>
      </c>
      <c r="FW289" s="2">
        <v>997</v>
      </c>
      <c r="FX289" s="2">
        <v>998</v>
      </c>
      <c r="FY289" s="2">
        <v>995</v>
      </c>
      <c r="FZ289" s="2">
        <v>1005</v>
      </c>
      <c r="GA289" s="2">
        <v>978</v>
      </c>
      <c r="GB289" s="2">
        <v>930</v>
      </c>
      <c r="GC289" s="2">
        <v>1019</v>
      </c>
      <c r="GD289" s="2">
        <v>999</v>
      </c>
      <c r="GE289" s="2">
        <v>1011</v>
      </c>
      <c r="GF289" s="2">
        <v>979</v>
      </c>
      <c r="GG289" s="2">
        <v>1024</v>
      </c>
      <c r="GH289" s="2">
        <v>1022</v>
      </c>
      <c r="GI289" s="2">
        <v>1028</v>
      </c>
      <c r="GJ289" s="2">
        <v>1030</v>
      </c>
      <c r="GK289" s="2">
        <v>1063</v>
      </c>
      <c r="GL289" s="2">
        <v>1079</v>
      </c>
      <c r="GM289" s="2">
        <v>1059</v>
      </c>
      <c r="GN289" s="2">
        <v>1040</v>
      </c>
      <c r="GO289" s="2">
        <v>1031</v>
      </c>
      <c r="GP289" s="2">
        <v>1035</v>
      </c>
      <c r="GQ289" s="2">
        <v>1032</v>
      </c>
      <c r="GR289" s="2">
        <v>999</v>
      </c>
      <c r="GS289" s="2">
        <v>996</v>
      </c>
      <c r="GT289" s="2">
        <v>977</v>
      </c>
      <c r="GU289" s="2">
        <v>973</v>
      </c>
      <c r="GV289" s="2">
        <v>993</v>
      </c>
      <c r="GW289" s="2">
        <v>1001</v>
      </c>
      <c r="GX289" s="2">
        <v>981</v>
      </c>
      <c r="GY289" s="2">
        <v>970</v>
      </c>
      <c r="GZ289" s="2">
        <v>978</v>
      </c>
      <c r="HA289" s="2">
        <v>934</v>
      </c>
      <c r="HB289" s="2">
        <v>921</v>
      </c>
      <c r="HC289" s="2">
        <v>916</v>
      </c>
      <c r="HD289" s="2">
        <v>943</v>
      </c>
      <c r="HE289" s="2">
        <v>951</v>
      </c>
      <c r="HF289" s="2">
        <v>957</v>
      </c>
      <c r="HG289" s="2">
        <v>946</v>
      </c>
      <c r="HH289" s="2">
        <v>931</v>
      </c>
      <c r="HI289" s="2">
        <v>935</v>
      </c>
      <c r="HJ289" s="2">
        <v>924</v>
      </c>
      <c r="HK289" s="2">
        <v>918</v>
      </c>
      <c r="HL289" s="2">
        <v>918</v>
      </c>
      <c r="HM289" s="2">
        <v>911</v>
      </c>
      <c r="HN289" s="2">
        <v>894</v>
      </c>
      <c r="HO289" s="2">
        <v>867</v>
      </c>
      <c r="HP289" s="2">
        <v>865</v>
      </c>
      <c r="HQ289" s="2">
        <v>870</v>
      </c>
      <c r="HR289" s="2">
        <v>860</v>
      </c>
      <c r="HS289" s="2">
        <v>846</v>
      </c>
      <c r="HT289" s="2">
        <v>842</v>
      </c>
      <c r="HU289" s="2">
        <v>841</v>
      </c>
      <c r="HV289" s="2">
        <v>845</v>
      </c>
      <c r="HW289" s="2">
        <v>842</v>
      </c>
      <c r="HX289" s="2">
        <v>850</v>
      </c>
      <c r="HY289" s="2">
        <v>854</v>
      </c>
      <c r="HZ289" s="2">
        <v>860</v>
      </c>
      <c r="IA289" s="2">
        <v>854</v>
      </c>
      <c r="IB289" s="2">
        <v>871</v>
      </c>
      <c r="IC289" s="2">
        <v>877</v>
      </c>
      <c r="ID289" s="2">
        <v>887</v>
      </c>
      <c r="IE289" s="2">
        <v>880</v>
      </c>
      <c r="IF289" s="2">
        <v>852</v>
      </c>
      <c r="IG289" s="2">
        <v>820</v>
      </c>
      <c r="IH289" s="2">
        <v>808</v>
      </c>
      <c r="II289" s="2">
        <v>806</v>
      </c>
      <c r="IJ289" s="2">
        <v>802</v>
      </c>
      <c r="IK289" s="2">
        <v>796</v>
      </c>
      <c r="IL289" s="2">
        <v>862</v>
      </c>
      <c r="IM289" s="2">
        <v>864</v>
      </c>
      <c r="IN289" s="2">
        <v>861</v>
      </c>
      <c r="IO289" s="2">
        <v>861</v>
      </c>
      <c r="IP289" s="2">
        <v>836</v>
      </c>
      <c r="IQ289" s="2">
        <v>854</v>
      </c>
      <c r="IR289" s="2">
        <v>849</v>
      </c>
      <c r="IS289" s="2">
        <v>845</v>
      </c>
      <c r="IT289" s="2">
        <v>851</v>
      </c>
    </row>
    <row r="290" spans="1:254">
      <c r="A290" s="62" t="s">
        <v>503</v>
      </c>
      <c r="B290" s="1" t="inlineStr">
        <is>
          <t>ＹＵＳＨＩＮ</t>
        </is>
      </c>
      <c r="C290" s="1">
        <v>681</v>
      </c>
      <c r="E290" s="2">
        <v>681</v>
      </c>
      <c r="F290" s="2">
        <v>677</v>
      </c>
      <c r="G290" s="2">
        <v>654</v>
      </c>
      <c r="H290" s="2">
        <v>652</v>
      </c>
      <c r="I290" s="2">
        <v>668</v>
      </c>
      <c r="J290" s="2">
        <v>660</v>
      </c>
      <c r="K290" s="2">
        <v>659</v>
      </c>
      <c r="L290" s="2">
        <v>664</v>
      </c>
      <c r="M290" s="2">
        <v>685</v>
      </c>
      <c r="N290" s="2">
        <v>683</v>
      </c>
      <c r="O290" s="2">
        <v>685</v>
      </c>
      <c r="P290" s="2">
        <v>682</v>
      </c>
      <c r="Q290" s="2">
        <v>676</v>
      </c>
      <c r="R290" s="2">
        <v>657</v>
      </c>
      <c r="S290" s="2">
        <v>665</v>
      </c>
      <c r="T290" s="2">
        <v>665</v>
      </c>
      <c r="U290" s="2">
        <v>661</v>
      </c>
      <c r="V290" s="2">
        <v>671</v>
      </c>
      <c r="W290" s="2">
        <v>678</v>
      </c>
      <c r="X290" s="2">
        <v>673</v>
      </c>
      <c r="Y290" s="2">
        <v>691</v>
      </c>
      <c r="Z290" s="2">
        <v>694</v>
      </c>
      <c r="AA290" s="2">
        <v>696</v>
      </c>
      <c r="AB290" s="2">
        <v>683</v>
      </c>
      <c r="AC290" s="2">
        <v>688</v>
      </c>
      <c r="AD290" s="2">
        <v>689</v>
      </c>
      <c r="AE290" s="2">
        <v>686</v>
      </c>
      <c r="AF290" s="2">
        <v>703</v>
      </c>
      <c r="AG290" s="2">
        <v>699</v>
      </c>
      <c r="AH290" s="2">
        <v>707</v>
      </c>
      <c r="AI290" s="2">
        <v>706</v>
      </c>
      <c r="AJ290" s="2">
        <v>733</v>
      </c>
      <c r="AK290" s="2">
        <v>732</v>
      </c>
      <c r="AL290" s="2">
        <v>732</v>
      </c>
      <c r="AM290" s="2">
        <v>741</v>
      </c>
      <c r="AN290" s="2">
        <v>714</v>
      </c>
      <c r="AO290" s="2">
        <v>687</v>
      </c>
      <c r="AP290" s="2">
        <v>680</v>
      </c>
      <c r="AQ290" s="2">
        <v>673</v>
      </c>
      <c r="AR290" s="2">
        <v>659</v>
      </c>
      <c r="AS290" s="2">
        <v>665</v>
      </c>
      <c r="AT290" s="2">
        <v>656</v>
      </c>
      <c r="AU290" s="2">
        <v>646</v>
      </c>
      <c r="AV290" s="2">
        <v>657</v>
      </c>
      <c r="AW290" s="2">
        <v>648</v>
      </c>
      <c r="AX290" s="2">
        <v>638</v>
      </c>
      <c r="AY290" s="2">
        <v>638</v>
      </c>
      <c r="AZ290" s="2">
        <v>661</v>
      </c>
      <c r="BA290" s="2">
        <v>666</v>
      </c>
      <c r="BB290" s="2">
        <v>655</v>
      </c>
      <c r="BC290" s="2">
        <v>657</v>
      </c>
      <c r="BD290" s="2">
        <v>658</v>
      </c>
      <c r="BE290" s="2">
        <v>709</v>
      </c>
      <c r="BF290" s="2">
        <v>703</v>
      </c>
      <c r="BG290" s="2">
        <v>705</v>
      </c>
      <c r="BH290" s="2">
        <v>705</v>
      </c>
      <c r="BI290" s="2">
        <v>706</v>
      </c>
      <c r="BJ290" s="2">
        <v>711</v>
      </c>
      <c r="BK290" s="2">
        <v>730</v>
      </c>
      <c r="BL290" s="2">
        <v>720</v>
      </c>
      <c r="BM290" s="2">
        <v>724</v>
      </c>
      <c r="BN290" s="2">
        <v>710</v>
      </c>
      <c r="BO290" s="2">
        <v>678</v>
      </c>
      <c r="BP290" s="2">
        <v>674</v>
      </c>
      <c r="BQ290" s="2">
        <v>683</v>
      </c>
      <c r="BR290" s="2">
        <v>663</v>
      </c>
      <c r="BS290" s="2">
        <v>658</v>
      </c>
      <c r="BT290" s="2">
        <v>656</v>
      </c>
      <c r="BU290" s="2">
        <v>651</v>
      </c>
      <c r="BV290" s="2">
        <v>656</v>
      </c>
      <c r="BW290" s="2">
        <v>655</v>
      </c>
      <c r="BX290" s="2">
        <v>668</v>
      </c>
      <c r="BY290" s="2">
        <v>677</v>
      </c>
      <c r="BZ290" s="2">
        <v>669</v>
      </c>
      <c r="CA290" s="2">
        <v>670</v>
      </c>
      <c r="CB290" s="2">
        <v>676</v>
      </c>
      <c r="CC290" s="2">
        <v>673</v>
      </c>
      <c r="CD290" s="2">
        <v>677</v>
      </c>
      <c r="CE290" s="2">
        <v>672</v>
      </c>
      <c r="CF290" s="2">
        <v>678</v>
      </c>
      <c r="CG290" s="2">
        <v>680</v>
      </c>
      <c r="CH290" s="2">
        <v>689</v>
      </c>
      <c r="CI290" s="2">
        <v>679</v>
      </c>
      <c r="CJ290" s="2">
        <v>668</v>
      </c>
      <c r="CK290" s="2">
        <v>665</v>
      </c>
      <c r="CL290" s="2">
        <v>662</v>
      </c>
      <c r="CM290" s="2">
        <v>668</v>
      </c>
      <c r="CN290" s="2">
        <v>653</v>
      </c>
      <c r="CO290" s="2">
        <v>652</v>
      </c>
      <c r="CP290" s="2">
        <v>684</v>
      </c>
      <c r="CQ290" s="2">
        <v>684</v>
      </c>
      <c r="CR290" s="2">
        <v>688</v>
      </c>
      <c r="CS290" s="2">
        <v>675</v>
      </c>
      <c r="CT290" s="2">
        <v>647</v>
      </c>
      <c r="CU290" s="2">
        <v>672</v>
      </c>
      <c r="CV290" s="2">
        <v>713</v>
      </c>
      <c r="CW290" s="2">
        <v>701</v>
      </c>
      <c r="CX290" s="2">
        <v>695</v>
      </c>
      <c r="CY290" s="2">
        <v>689</v>
      </c>
      <c r="CZ290" s="2">
        <v>696</v>
      </c>
      <c r="DA290" s="2">
        <v>708</v>
      </c>
      <c r="DB290" s="2">
        <v>691</v>
      </c>
      <c r="DC290" s="2">
        <v>661</v>
      </c>
      <c r="DD290" s="2">
        <v>698</v>
      </c>
      <c r="DE290" s="2">
        <v>706</v>
      </c>
      <c r="DF290" s="2">
        <v>687</v>
      </c>
      <c r="DG290" s="2">
        <v>731</v>
      </c>
      <c r="DH290" s="2">
        <v>744</v>
      </c>
      <c r="DI290" s="2">
        <v>741</v>
      </c>
      <c r="DJ290" s="2">
        <v>750</v>
      </c>
      <c r="DK290" s="2">
        <v>748</v>
      </c>
      <c r="DL290" s="2">
        <v>726</v>
      </c>
      <c r="DM290" s="2">
        <v>707</v>
      </c>
      <c r="DN290" s="2">
        <v>725</v>
      </c>
      <c r="DO290" s="2">
        <v>778</v>
      </c>
      <c r="DP290" s="2">
        <v>782</v>
      </c>
      <c r="DQ290" s="2">
        <v>781</v>
      </c>
      <c r="DR290" s="2">
        <v>780</v>
      </c>
      <c r="DS290" s="2">
        <v>807</v>
      </c>
      <c r="DT290" s="2">
        <v>815</v>
      </c>
      <c r="DU290" s="2">
        <v>806</v>
      </c>
      <c r="DV290" s="2">
        <v>803</v>
      </c>
      <c r="DW290" s="2">
        <v>797</v>
      </c>
      <c r="DX290" s="2">
        <v>780</v>
      </c>
      <c r="DY290" s="2">
        <v>776</v>
      </c>
      <c r="DZ290" s="2">
        <v>762</v>
      </c>
      <c r="EA290" s="2">
        <v>756</v>
      </c>
      <c r="EB290" s="2">
        <v>748</v>
      </c>
      <c r="EC290" s="2">
        <v>742</v>
      </c>
      <c r="ED290" s="2">
        <v>735</v>
      </c>
      <c r="EE290" s="2">
        <v>734</v>
      </c>
      <c r="EF290" s="2">
        <v>737</v>
      </c>
      <c r="EG290" s="2">
        <v>745</v>
      </c>
      <c r="EH290" s="2">
        <v>737</v>
      </c>
      <c r="EI290" s="2">
        <v>741</v>
      </c>
      <c r="EJ290" s="2">
        <v>749</v>
      </c>
      <c r="EK290" s="2">
        <v>753</v>
      </c>
      <c r="EL290" s="2">
        <v>742</v>
      </c>
      <c r="EM290" s="2">
        <v>741</v>
      </c>
      <c r="EN290" s="2">
        <v>738</v>
      </c>
      <c r="EO290" s="2">
        <v>733</v>
      </c>
      <c r="EP290" s="2">
        <v>737</v>
      </c>
      <c r="EQ290" s="2">
        <v>730</v>
      </c>
      <c r="ER290" s="2">
        <v>731</v>
      </c>
      <c r="ES290" s="2">
        <v>715</v>
      </c>
      <c r="ET290" s="2">
        <v>711</v>
      </c>
      <c r="EU290" s="2">
        <v>701</v>
      </c>
      <c r="EV290" s="2">
        <v>696</v>
      </c>
      <c r="EW290" s="2">
        <v>694</v>
      </c>
      <c r="EX290" s="2">
        <v>695</v>
      </c>
      <c r="EY290" s="2">
        <v>715</v>
      </c>
      <c r="EZ290" s="2">
        <v>714</v>
      </c>
      <c r="FA290" s="2">
        <v>715</v>
      </c>
      <c r="FB290" s="2">
        <v>714</v>
      </c>
      <c r="FC290" s="2">
        <v>712</v>
      </c>
      <c r="FD290" s="2">
        <v>710</v>
      </c>
      <c r="FE290" s="2">
        <v>711</v>
      </c>
      <c r="FF290" s="2">
        <v>708</v>
      </c>
      <c r="FG290" s="2">
        <v>704</v>
      </c>
      <c r="FH290" s="2">
        <v>702</v>
      </c>
      <c r="FI290" s="2">
        <v>705</v>
      </c>
      <c r="FJ290" s="2">
        <v>712</v>
      </c>
      <c r="FK290" s="2">
        <v>707</v>
      </c>
      <c r="FL290" s="2">
        <v>697</v>
      </c>
      <c r="FM290" s="2">
        <v>692</v>
      </c>
      <c r="FN290" s="2">
        <v>681</v>
      </c>
      <c r="FO290" s="2">
        <v>680</v>
      </c>
      <c r="FP290" s="2">
        <v>675</v>
      </c>
      <c r="FQ290" s="2">
        <v>672</v>
      </c>
      <c r="FR290" s="2">
        <v>672</v>
      </c>
      <c r="FS290" s="2">
        <v>674</v>
      </c>
      <c r="FT290" s="2">
        <v>672</v>
      </c>
      <c r="FU290" s="2">
        <v>669</v>
      </c>
      <c r="FV290" s="2">
        <v>669</v>
      </c>
      <c r="FW290" s="2">
        <v>674</v>
      </c>
      <c r="FX290" s="2">
        <v>652</v>
      </c>
      <c r="FY290" s="2">
        <v>668</v>
      </c>
      <c r="FZ290" s="2">
        <v>658</v>
      </c>
      <c r="GA290" s="2">
        <v>659</v>
      </c>
      <c r="GB290" s="2">
        <v>657</v>
      </c>
      <c r="GC290" s="2">
        <v>653</v>
      </c>
      <c r="GD290" s="2">
        <v>640</v>
      </c>
      <c r="GE290" s="2">
        <v>642</v>
      </c>
      <c r="GF290" s="2">
        <v>642</v>
      </c>
      <c r="GG290" s="2">
        <v>642</v>
      </c>
      <c r="GH290" s="2">
        <v>641</v>
      </c>
      <c r="GI290" s="2">
        <v>629</v>
      </c>
      <c r="GJ290" s="2">
        <v>618</v>
      </c>
      <c r="GK290" s="2">
        <v>623</v>
      </c>
      <c r="GL290" s="2">
        <v>622</v>
      </c>
      <c r="GM290" s="2">
        <v>608</v>
      </c>
      <c r="GN290" s="2">
        <v>602</v>
      </c>
      <c r="GO290" s="2">
        <v>589</v>
      </c>
      <c r="GP290" s="2">
        <v>593</v>
      </c>
      <c r="GQ290" s="2">
        <v>589</v>
      </c>
      <c r="GR290" s="2">
        <v>581</v>
      </c>
      <c r="GS290" s="2">
        <v>588</v>
      </c>
      <c r="GT290" s="2">
        <v>580</v>
      </c>
      <c r="GU290" s="2">
        <v>576</v>
      </c>
      <c r="GV290" s="2">
        <v>587</v>
      </c>
      <c r="GW290" s="2">
        <v>598</v>
      </c>
      <c r="GX290" s="2">
        <v>598</v>
      </c>
      <c r="GY290" s="2">
        <v>591</v>
      </c>
      <c r="GZ290" s="2">
        <v>594</v>
      </c>
      <c r="HA290" s="2">
        <v>588</v>
      </c>
      <c r="HB290" s="2">
        <v>587</v>
      </c>
      <c r="HC290" s="2">
        <v>590</v>
      </c>
      <c r="HD290" s="2">
        <v>608</v>
      </c>
      <c r="HE290" s="2">
        <v>608</v>
      </c>
      <c r="HF290" s="2">
        <v>624</v>
      </c>
      <c r="HG290" s="2">
        <v>620</v>
      </c>
      <c r="HH290" s="2">
        <v>621</v>
      </c>
      <c r="HI290" s="2">
        <v>619</v>
      </c>
      <c r="HJ290" s="2">
        <v>617</v>
      </c>
      <c r="HK290" s="2">
        <v>620</v>
      </c>
      <c r="HL290" s="2">
        <v>616</v>
      </c>
      <c r="HM290" s="2">
        <v>617</v>
      </c>
      <c r="HN290" s="2">
        <v>618</v>
      </c>
      <c r="HO290" s="2">
        <v>619</v>
      </c>
      <c r="HP290" s="2">
        <v>622</v>
      </c>
      <c r="HQ290" s="2">
        <v>623</v>
      </c>
      <c r="HR290" s="2">
        <v>625</v>
      </c>
      <c r="HS290" s="2">
        <v>621</v>
      </c>
      <c r="HT290" s="2">
        <v>618</v>
      </c>
      <c r="HU290" s="2">
        <v>618</v>
      </c>
      <c r="HV290" s="2">
        <v>619</v>
      </c>
      <c r="HW290" s="2">
        <v>617</v>
      </c>
      <c r="HX290" s="2">
        <v>617</v>
      </c>
      <c r="HY290" s="2">
        <v>619</v>
      </c>
      <c r="HZ290" s="2">
        <v>620</v>
      </c>
      <c r="IA290" s="2">
        <v>625</v>
      </c>
      <c r="IB290" s="2">
        <v>628</v>
      </c>
      <c r="IC290" s="2">
        <v>628</v>
      </c>
      <c r="ID290" s="2">
        <v>628</v>
      </c>
      <c r="IE290" s="2">
        <v>630</v>
      </c>
      <c r="IF290" s="2">
        <v>633</v>
      </c>
      <c r="IG290" s="2">
        <v>633</v>
      </c>
      <c r="IH290" s="2">
        <v>626</v>
      </c>
      <c r="II290" s="2">
        <v>626</v>
      </c>
      <c r="IJ290" s="2">
        <v>625</v>
      </c>
      <c r="IK290" s="2">
        <v>622</v>
      </c>
      <c r="IL290" s="2">
        <v>642</v>
      </c>
      <c r="IM290" s="2">
        <v>640</v>
      </c>
      <c r="IN290" s="2">
        <v>643</v>
      </c>
      <c r="IO290" s="2">
        <v>637</v>
      </c>
      <c r="IP290" s="2">
        <v>630</v>
      </c>
      <c r="IQ290" s="2">
        <v>630</v>
      </c>
      <c r="IR290" s="2">
        <v>625</v>
      </c>
      <c r="IS290" s="2">
        <v>621</v>
      </c>
      <c r="IT290" s="2">
        <v>618</v>
      </c>
    </row>
    <row r="291" spans="1:254">
      <c r="A291" s="62" t="s">
        <v>504</v>
      </c>
      <c r="B291" s="1" t="inlineStr">
        <is>
          <t>電気興業</t>
        </is>
      </c>
      <c r="C291" s="1">
        <v>3180</v>
      </c>
      <c r="E291" s="2">
        <v>3150</v>
      </c>
      <c r="F291" s="2">
        <v>3095</v>
      </c>
      <c r="G291" s="2">
        <v>3060</v>
      </c>
      <c r="H291" s="2">
        <v>3030</v>
      </c>
      <c r="I291" s="2">
        <v>3060</v>
      </c>
      <c r="J291" s="2">
        <v>2963</v>
      </c>
      <c r="K291" s="2">
        <v>2924</v>
      </c>
      <c r="L291" s="2">
        <v>2953</v>
      </c>
      <c r="M291" s="2">
        <v>2903</v>
      </c>
      <c r="N291" s="2">
        <v>2905</v>
      </c>
      <c r="O291" s="2">
        <v>2995</v>
      </c>
      <c r="P291" s="2">
        <v>2936</v>
      </c>
      <c r="Q291" s="2">
        <v>2898</v>
      </c>
      <c r="R291" s="2">
        <v>2836</v>
      </c>
      <c r="S291" s="2">
        <v>2976</v>
      </c>
      <c r="T291" s="2">
        <v>3000</v>
      </c>
      <c r="U291" s="2">
        <v>2981</v>
      </c>
      <c r="V291" s="2">
        <v>2954</v>
      </c>
      <c r="W291" s="2">
        <v>3005</v>
      </c>
      <c r="X291" s="2">
        <v>2977</v>
      </c>
      <c r="Y291" s="2">
        <v>2930</v>
      </c>
      <c r="Z291" s="2">
        <v>2972</v>
      </c>
      <c r="AA291" s="2">
        <v>2933</v>
      </c>
      <c r="AB291" s="2">
        <v>2955</v>
      </c>
      <c r="AC291" s="2">
        <v>3025</v>
      </c>
      <c r="AD291" s="2">
        <v>3020</v>
      </c>
      <c r="AE291" s="2">
        <v>3010</v>
      </c>
      <c r="AF291" s="2">
        <v>3075</v>
      </c>
      <c r="AG291" s="2">
        <v>3065</v>
      </c>
      <c r="AH291" s="2">
        <v>3110</v>
      </c>
      <c r="AI291" s="2">
        <v>3035</v>
      </c>
      <c r="AJ291" s="2">
        <v>3090</v>
      </c>
      <c r="AK291" s="2">
        <v>3105</v>
      </c>
      <c r="AL291" s="2">
        <v>3160</v>
      </c>
      <c r="AM291" s="2">
        <v>3115</v>
      </c>
      <c r="AN291" s="2">
        <v>3105</v>
      </c>
      <c r="AO291" s="2">
        <v>3160</v>
      </c>
      <c r="AP291" s="2">
        <v>3230</v>
      </c>
      <c r="AQ291" s="2">
        <v>3095</v>
      </c>
      <c r="AR291" s="2">
        <v>3130</v>
      </c>
      <c r="AS291" s="2">
        <v>3275</v>
      </c>
      <c r="AT291" s="2">
        <v>3365</v>
      </c>
      <c r="AU291" s="2">
        <v>3315</v>
      </c>
      <c r="AV291" s="2">
        <v>3455</v>
      </c>
      <c r="AW291" s="2">
        <v>3465</v>
      </c>
      <c r="AX291" s="2">
        <v>3455</v>
      </c>
      <c r="AY291" s="2">
        <v>3425</v>
      </c>
      <c r="AZ291" s="2">
        <v>3500</v>
      </c>
      <c r="BA291" s="2">
        <v>3510</v>
      </c>
      <c r="BB291" s="2">
        <v>3415</v>
      </c>
      <c r="BC291" s="2">
        <v>3435</v>
      </c>
      <c r="BD291" s="2">
        <v>3440</v>
      </c>
      <c r="BE291" s="2">
        <v>3410</v>
      </c>
      <c r="BF291" s="2">
        <v>3395</v>
      </c>
      <c r="BG291" s="2">
        <v>3400</v>
      </c>
      <c r="BH291" s="2">
        <v>3370</v>
      </c>
      <c r="BI291" s="2">
        <v>3345</v>
      </c>
      <c r="BJ291" s="2">
        <v>3300</v>
      </c>
      <c r="BK291" s="2">
        <v>3415</v>
      </c>
      <c r="BL291" s="2">
        <v>3420</v>
      </c>
      <c r="BM291" s="2">
        <v>3465</v>
      </c>
      <c r="BN291" s="2">
        <v>3420</v>
      </c>
      <c r="BO291" s="2">
        <v>3385</v>
      </c>
      <c r="BP291" s="2">
        <v>3375</v>
      </c>
      <c r="BQ291" s="2">
        <v>3380</v>
      </c>
      <c r="BR291" s="2">
        <v>3285</v>
      </c>
      <c r="BS291" s="2">
        <v>3280</v>
      </c>
      <c r="BT291" s="2">
        <v>3290</v>
      </c>
      <c r="BU291" s="2">
        <v>3285</v>
      </c>
      <c r="BV291" s="2">
        <v>3285</v>
      </c>
      <c r="BW291" s="2">
        <v>3260</v>
      </c>
      <c r="BX291" s="2">
        <v>3265</v>
      </c>
      <c r="BY291" s="2">
        <v>3270</v>
      </c>
      <c r="BZ291" s="2">
        <v>3270</v>
      </c>
      <c r="CA291" s="2">
        <v>3265</v>
      </c>
      <c r="CB291" s="2">
        <v>3255</v>
      </c>
      <c r="CC291" s="2">
        <v>3250</v>
      </c>
      <c r="CD291" s="2">
        <v>3190</v>
      </c>
      <c r="CE291" s="2">
        <v>3025</v>
      </c>
      <c r="CF291" s="2">
        <v>3075</v>
      </c>
      <c r="CG291" s="2">
        <v>3090</v>
      </c>
      <c r="CH291" s="2">
        <v>3095</v>
      </c>
      <c r="CI291" s="2">
        <v>3050</v>
      </c>
      <c r="CJ291" s="2">
        <v>3065</v>
      </c>
      <c r="CK291" s="2">
        <v>3040</v>
      </c>
      <c r="CL291" s="2">
        <v>3050</v>
      </c>
      <c r="CM291" s="2">
        <v>3030</v>
      </c>
      <c r="CN291" s="2">
        <v>2977</v>
      </c>
      <c r="CO291" s="2">
        <v>2937</v>
      </c>
      <c r="CP291" s="2">
        <v>3010</v>
      </c>
      <c r="CQ291" s="2">
        <v>3015</v>
      </c>
      <c r="CR291" s="2">
        <v>3085</v>
      </c>
      <c r="CS291" s="2">
        <v>3040</v>
      </c>
      <c r="CT291" s="2">
        <v>2960</v>
      </c>
      <c r="CU291" s="2">
        <v>3125</v>
      </c>
      <c r="CV291" s="2">
        <v>3150</v>
      </c>
      <c r="CW291" s="2">
        <v>3075</v>
      </c>
      <c r="CX291" s="2">
        <v>3150</v>
      </c>
      <c r="CY291" s="2">
        <v>3130</v>
      </c>
      <c r="CZ291" s="2">
        <v>3160</v>
      </c>
      <c r="DA291" s="2">
        <v>3225</v>
      </c>
      <c r="DB291" s="2">
        <v>3140</v>
      </c>
      <c r="DC291" s="2">
        <v>3005</v>
      </c>
      <c r="DD291" s="2">
        <v>3100</v>
      </c>
      <c r="DE291" s="2">
        <v>3145</v>
      </c>
      <c r="DF291" s="2">
        <v>3010</v>
      </c>
      <c r="DG291" s="2">
        <v>3290</v>
      </c>
      <c r="DH291" s="2">
        <v>3325</v>
      </c>
      <c r="DI291" s="2">
        <v>3305</v>
      </c>
      <c r="DJ291" s="2">
        <v>3305</v>
      </c>
      <c r="DK291" s="2">
        <v>3270</v>
      </c>
      <c r="DL291" s="2">
        <v>3080</v>
      </c>
      <c r="DM291" s="2">
        <v>3000</v>
      </c>
      <c r="DN291" s="2">
        <v>3045</v>
      </c>
      <c r="DO291" s="2">
        <v>3020</v>
      </c>
      <c r="DP291" s="2">
        <v>2870</v>
      </c>
      <c r="DQ291" s="2">
        <v>2954</v>
      </c>
      <c r="DR291" s="2">
        <v>2801</v>
      </c>
      <c r="DS291" s="2">
        <v>2853</v>
      </c>
      <c r="DT291" s="2">
        <v>2880</v>
      </c>
      <c r="DU291" s="2">
        <v>2860</v>
      </c>
      <c r="DV291" s="2">
        <v>2812</v>
      </c>
      <c r="DW291" s="2">
        <v>2791</v>
      </c>
      <c r="DX291" s="2">
        <v>2770</v>
      </c>
      <c r="DY291" s="2">
        <v>2684</v>
      </c>
      <c r="DZ291" s="2">
        <v>2680</v>
      </c>
      <c r="EA291" s="2">
        <v>2659</v>
      </c>
      <c r="EB291" s="2">
        <v>2650</v>
      </c>
      <c r="EC291" s="2">
        <v>2656</v>
      </c>
      <c r="ED291" s="2">
        <v>2687</v>
      </c>
      <c r="EE291" s="2">
        <v>2626</v>
      </c>
      <c r="EF291" s="2">
        <v>2802</v>
      </c>
      <c r="EG291" s="2">
        <v>2675</v>
      </c>
      <c r="EH291" s="2">
        <v>2672</v>
      </c>
      <c r="EI291" s="2">
        <v>2657</v>
      </c>
      <c r="EJ291" s="2">
        <v>2675</v>
      </c>
      <c r="EK291" s="2">
        <v>2684</v>
      </c>
      <c r="EL291" s="2">
        <v>2685</v>
      </c>
      <c r="EM291" s="2">
        <v>2702</v>
      </c>
      <c r="EN291" s="2">
        <v>2705</v>
      </c>
      <c r="EO291" s="2">
        <v>2665</v>
      </c>
      <c r="EP291" s="2">
        <v>2673</v>
      </c>
      <c r="EQ291" s="2">
        <v>2642</v>
      </c>
      <c r="ER291" s="2">
        <v>2632</v>
      </c>
      <c r="ES291" s="2">
        <v>2621</v>
      </c>
      <c r="ET291" s="2">
        <v>2630</v>
      </c>
      <c r="EU291" s="2">
        <v>2619</v>
      </c>
      <c r="EV291" s="2">
        <v>2620</v>
      </c>
      <c r="EW291" s="2">
        <v>2611</v>
      </c>
      <c r="EX291" s="2">
        <v>2621</v>
      </c>
      <c r="EY291" s="2">
        <v>2636</v>
      </c>
      <c r="EZ291" s="2">
        <v>2629</v>
      </c>
      <c r="FA291" s="2">
        <v>2629</v>
      </c>
      <c r="FB291" s="2">
        <v>2617</v>
      </c>
      <c r="FC291" s="2">
        <v>2616</v>
      </c>
      <c r="FD291" s="2">
        <v>2600</v>
      </c>
      <c r="FE291" s="2">
        <v>2611</v>
      </c>
      <c r="FF291" s="2">
        <v>2610</v>
      </c>
      <c r="FG291" s="2">
        <v>2600</v>
      </c>
      <c r="FH291" s="2">
        <v>2623</v>
      </c>
      <c r="FI291" s="2">
        <v>2604</v>
      </c>
      <c r="FJ291" s="2">
        <v>2599</v>
      </c>
      <c r="FK291" s="2">
        <v>2589</v>
      </c>
      <c r="FL291" s="2">
        <v>2581</v>
      </c>
      <c r="FM291" s="2">
        <v>2583</v>
      </c>
      <c r="FN291" s="2">
        <v>2562</v>
      </c>
      <c r="FO291" s="2">
        <v>2583</v>
      </c>
      <c r="FP291" s="2">
        <v>2570</v>
      </c>
      <c r="FQ291" s="2">
        <v>2560</v>
      </c>
      <c r="FR291" s="2">
        <v>2579</v>
      </c>
      <c r="FS291" s="2">
        <v>2570</v>
      </c>
      <c r="FT291" s="2">
        <v>2547</v>
      </c>
      <c r="FU291" s="2">
        <v>2500</v>
      </c>
      <c r="FV291" s="2">
        <v>2442</v>
      </c>
      <c r="FW291" s="2">
        <v>2355</v>
      </c>
      <c r="FX291" s="2">
        <v>2056</v>
      </c>
      <c r="FY291" s="2">
        <v>1972</v>
      </c>
      <c r="FZ291" s="2">
        <v>1992</v>
      </c>
      <c r="GA291" s="2">
        <v>1988</v>
      </c>
      <c r="GB291" s="2">
        <v>1944</v>
      </c>
      <c r="GC291" s="2">
        <v>1970</v>
      </c>
      <c r="GD291" s="2">
        <v>1981</v>
      </c>
      <c r="GE291" s="2">
        <v>1956</v>
      </c>
      <c r="GF291" s="2">
        <v>1937</v>
      </c>
      <c r="GG291" s="2">
        <v>1920</v>
      </c>
      <c r="GH291" s="2">
        <v>1898</v>
      </c>
      <c r="GI291" s="2">
        <v>1886</v>
      </c>
      <c r="GJ291" s="2">
        <v>1884</v>
      </c>
      <c r="GK291" s="2">
        <v>1908</v>
      </c>
      <c r="GL291" s="2">
        <v>1935</v>
      </c>
      <c r="GM291" s="2">
        <v>1914</v>
      </c>
      <c r="GN291" s="2">
        <v>1921</v>
      </c>
      <c r="GO291" s="2">
        <v>1886</v>
      </c>
      <c r="GP291" s="2">
        <v>1882</v>
      </c>
      <c r="GQ291" s="2">
        <v>1868</v>
      </c>
      <c r="GR291" s="2">
        <v>1858</v>
      </c>
      <c r="GS291" s="2">
        <v>1894</v>
      </c>
      <c r="GT291" s="2">
        <v>1894</v>
      </c>
      <c r="GU291" s="2">
        <v>1868</v>
      </c>
      <c r="GV291" s="2">
        <v>1940</v>
      </c>
      <c r="GW291" s="2">
        <v>1965</v>
      </c>
      <c r="GX291" s="2">
        <v>1975</v>
      </c>
      <c r="GY291" s="2">
        <v>1980</v>
      </c>
      <c r="GZ291" s="2">
        <v>1957</v>
      </c>
      <c r="HA291" s="2">
        <v>1924</v>
      </c>
      <c r="HB291" s="2">
        <v>1917</v>
      </c>
      <c r="HC291" s="2">
        <v>1936</v>
      </c>
      <c r="HD291" s="2">
        <v>1994</v>
      </c>
      <c r="HE291" s="2">
        <v>2010</v>
      </c>
      <c r="HF291" s="2">
        <v>2071</v>
      </c>
      <c r="HG291" s="2">
        <v>2071</v>
      </c>
      <c r="HH291" s="2">
        <v>2080</v>
      </c>
      <c r="HI291" s="2">
        <v>2085</v>
      </c>
      <c r="HJ291" s="2">
        <v>2074</v>
      </c>
      <c r="HK291" s="2">
        <v>2068</v>
      </c>
      <c r="HL291" s="2">
        <v>2052</v>
      </c>
      <c r="HM291" s="2">
        <v>2087</v>
      </c>
      <c r="HN291" s="2">
        <v>2095</v>
      </c>
      <c r="HO291" s="2">
        <v>2090</v>
      </c>
      <c r="HP291" s="2">
        <v>2093</v>
      </c>
      <c r="HQ291" s="2">
        <v>2068</v>
      </c>
      <c r="HR291" s="2">
        <v>2057</v>
      </c>
      <c r="HS291" s="2">
        <v>2038</v>
      </c>
      <c r="HT291" s="2">
        <v>2063</v>
      </c>
      <c r="HU291" s="2">
        <v>2091</v>
      </c>
      <c r="HV291" s="2">
        <v>2113</v>
      </c>
      <c r="HW291" s="2">
        <v>2113</v>
      </c>
      <c r="HX291" s="2">
        <v>2122</v>
      </c>
      <c r="HY291" s="2">
        <v>2123</v>
      </c>
      <c r="HZ291" s="2">
        <v>2140</v>
      </c>
      <c r="IA291" s="2">
        <v>2145</v>
      </c>
      <c r="IB291" s="2">
        <v>2174</v>
      </c>
      <c r="IC291" s="2">
        <v>2150</v>
      </c>
      <c r="ID291" s="2">
        <v>2161</v>
      </c>
      <c r="IE291" s="2">
        <v>2136</v>
      </c>
      <c r="IF291" s="2">
        <v>2164</v>
      </c>
      <c r="IG291" s="2">
        <v>2151</v>
      </c>
      <c r="IH291" s="2">
        <v>2094</v>
      </c>
      <c r="II291" s="2">
        <v>2240</v>
      </c>
      <c r="IJ291" s="2">
        <v>2226</v>
      </c>
      <c r="IK291" s="2">
        <v>2213</v>
      </c>
      <c r="IL291" s="2">
        <v>2201</v>
      </c>
      <c r="IM291" s="2">
        <v>2184</v>
      </c>
      <c r="IN291" s="2">
        <v>2163</v>
      </c>
      <c r="IO291" s="2">
        <v>2145</v>
      </c>
      <c r="IP291" s="2">
        <v>2146</v>
      </c>
      <c r="IQ291" s="2">
        <v>2152</v>
      </c>
      <c r="IR291" s="2">
        <v>2130</v>
      </c>
      <c r="IS291" s="2">
        <v>2102</v>
      </c>
      <c r="IT291" s="2">
        <v>2105</v>
      </c>
    </row>
    <row r="292" spans="1:254">
      <c r="A292" s="62" t="s">
        <v>505</v>
      </c>
      <c r="B292" s="1" t="inlineStr">
        <is>
          <t>新光商事</t>
        </is>
      </c>
      <c r="C292" s="1">
        <v>1566</v>
      </c>
      <c r="E292" s="2">
        <v>1565</v>
      </c>
      <c r="F292" s="2">
        <v>1564</v>
      </c>
      <c r="G292" s="2">
        <v>1557</v>
      </c>
      <c r="H292" s="2">
        <v>1548</v>
      </c>
      <c r="I292" s="2">
        <v>1549</v>
      </c>
      <c r="J292" s="2">
        <v>1526</v>
      </c>
      <c r="K292" s="2">
        <v>1566</v>
      </c>
      <c r="L292" s="2">
        <v>1578</v>
      </c>
      <c r="M292" s="2">
        <v>1578</v>
      </c>
      <c r="N292" s="2">
        <v>1582</v>
      </c>
      <c r="O292" s="2">
        <v>1581</v>
      </c>
      <c r="P292" s="2">
        <v>1579</v>
      </c>
      <c r="Q292" s="2">
        <v>1576</v>
      </c>
      <c r="R292" s="2">
        <v>1595</v>
      </c>
      <c r="S292" s="2">
        <v>1602</v>
      </c>
      <c r="T292" s="2">
        <v>1597</v>
      </c>
      <c r="U292" s="2">
        <v>1583</v>
      </c>
      <c r="V292" s="2">
        <v>1581</v>
      </c>
      <c r="W292" s="2">
        <v>1584</v>
      </c>
      <c r="X292" s="2">
        <v>1585</v>
      </c>
      <c r="Y292" s="2">
        <v>1585</v>
      </c>
      <c r="Z292" s="2">
        <v>1587</v>
      </c>
      <c r="AA292" s="2">
        <v>1586</v>
      </c>
      <c r="AB292" s="2">
        <v>1587</v>
      </c>
      <c r="AC292" s="2">
        <v>1585</v>
      </c>
      <c r="AD292" s="2">
        <v>1585</v>
      </c>
      <c r="AE292" s="2">
        <v>1586</v>
      </c>
      <c r="AF292" s="2">
        <v>1580</v>
      </c>
      <c r="AG292" s="2">
        <v>1564</v>
      </c>
      <c r="AH292" s="2">
        <v>1566</v>
      </c>
      <c r="AI292" s="2">
        <v>1575</v>
      </c>
      <c r="AJ292" s="2">
        <v>1576</v>
      </c>
      <c r="AK292" s="2">
        <v>1580</v>
      </c>
      <c r="AL292" s="2">
        <v>1580</v>
      </c>
      <c r="AM292" s="2">
        <v>1581</v>
      </c>
      <c r="AN292" s="2">
        <v>1580</v>
      </c>
      <c r="AO292" s="2">
        <v>1578</v>
      </c>
      <c r="AP292" s="2">
        <v>1577</v>
      </c>
      <c r="AQ292" s="2">
        <v>1579</v>
      </c>
      <c r="AR292" s="2">
        <v>1577</v>
      </c>
      <c r="AS292" s="2">
        <v>1576</v>
      </c>
      <c r="AT292" s="2">
        <v>1579</v>
      </c>
      <c r="AU292" s="2">
        <v>1579</v>
      </c>
      <c r="AV292" s="2">
        <v>1582</v>
      </c>
      <c r="AW292" s="2">
        <v>1579</v>
      </c>
      <c r="AX292" s="2">
        <v>1577</v>
      </c>
      <c r="AY292" s="2">
        <v>1576</v>
      </c>
      <c r="AZ292" s="2">
        <v>1576</v>
      </c>
      <c r="BA292" s="2">
        <v>1575</v>
      </c>
      <c r="BB292" s="2">
        <v>1577</v>
      </c>
      <c r="BC292" s="2">
        <v>1589</v>
      </c>
      <c r="BD292" s="2">
        <v>1598</v>
      </c>
      <c r="BE292" s="2">
        <v>1593</v>
      </c>
      <c r="BF292" s="2">
        <v>1598</v>
      </c>
      <c r="BG292" s="2">
        <v>1601</v>
      </c>
      <c r="BH292" s="2">
        <v>1594</v>
      </c>
      <c r="BI292" s="2">
        <v>1595</v>
      </c>
      <c r="BJ292" s="2">
        <v>1590</v>
      </c>
      <c r="BK292" s="2">
        <v>1494</v>
      </c>
      <c r="BL292" s="2">
        <v>1480</v>
      </c>
      <c r="BM292" s="2">
        <v>1440</v>
      </c>
      <c r="BN292" s="2">
        <v>1655</v>
      </c>
      <c r="BO292" s="2">
        <v>1651</v>
      </c>
      <c r="BP292" s="2">
        <v>1676</v>
      </c>
      <c r="BQ292" s="2">
        <v>1675</v>
      </c>
      <c r="BR292" s="2">
        <v>1580</v>
      </c>
      <c r="BS292" s="2">
        <v>1585</v>
      </c>
      <c r="BT292" s="2">
        <v>1546</v>
      </c>
      <c r="BU292" s="2">
        <v>1522</v>
      </c>
      <c r="BV292" s="2">
        <v>1507</v>
      </c>
      <c r="BW292" s="2">
        <v>1512</v>
      </c>
      <c r="BX292" s="2">
        <v>1542</v>
      </c>
      <c r="BY292" s="2">
        <v>1527</v>
      </c>
      <c r="BZ292" s="2">
        <v>1487</v>
      </c>
      <c r="CA292" s="2">
        <v>1441</v>
      </c>
      <c r="CB292" s="2">
        <v>1443</v>
      </c>
      <c r="CC292" s="2">
        <v>1362</v>
      </c>
      <c r="CD292" s="2">
        <v>1340</v>
      </c>
      <c r="CE292" s="2">
        <v>1419</v>
      </c>
      <c r="CF292" s="2">
        <v>1386</v>
      </c>
      <c r="CG292" s="2">
        <v>1370</v>
      </c>
      <c r="CH292" s="2">
        <v>1357</v>
      </c>
      <c r="CI292" s="2">
        <v>1310</v>
      </c>
      <c r="CJ292" s="2">
        <v>1300</v>
      </c>
      <c r="CK292" s="2">
        <v>1296</v>
      </c>
      <c r="CL292" s="2">
        <v>1252</v>
      </c>
      <c r="CM292" s="2">
        <v>1258</v>
      </c>
      <c r="CN292" s="2">
        <v>1251</v>
      </c>
      <c r="CO292" s="2">
        <v>1190</v>
      </c>
      <c r="CP292" s="2">
        <v>1158</v>
      </c>
      <c r="CQ292" s="2">
        <v>1152</v>
      </c>
      <c r="CR292" s="2">
        <v>1111</v>
      </c>
      <c r="CS292" s="2">
        <v>1087</v>
      </c>
      <c r="CT292" s="2">
        <v>1079</v>
      </c>
      <c r="CU292" s="2">
        <v>1088</v>
      </c>
      <c r="CV292" s="2">
        <v>1100</v>
      </c>
      <c r="CW292" s="2">
        <v>1092</v>
      </c>
      <c r="CX292" s="2">
        <v>1084</v>
      </c>
      <c r="CY292" s="2">
        <v>1071</v>
      </c>
      <c r="CZ292" s="2">
        <v>1067</v>
      </c>
      <c r="DA292" s="2">
        <v>1069</v>
      </c>
      <c r="DB292" s="2">
        <v>1074</v>
      </c>
      <c r="DC292" s="2">
        <v>1053</v>
      </c>
      <c r="DD292" s="2">
        <v>1070</v>
      </c>
      <c r="DE292" s="2">
        <v>1077</v>
      </c>
      <c r="DF292" s="2">
        <v>1055</v>
      </c>
      <c r="DG292" s="2">
        <v>1072</v>
      </c>
      <c r="DH292" s="2">
        <v>1069</v>
      </c>
      <c r="DI292" s="2">
        <v>1076</v>
      </c>
      <c r="DJ292" s="2">
        <v>1077</v>
      </c>
      <c r="DK292" s="2">
        <v>1086</v>
      </c>
      <c r="DL292" s="2">
        <v>1069</v>
      </c>
      <c r="DM292" s="2">
        <v>1061</v>
      </c>
      <c r="DN292" s="2">
        <v>1079</v>
      </c>
      <c r="DO292" s="2">
        <v>1076</v>
      </c>
      <c r="DP292" s="2">
        <v>1070</v>
      </c>
      <c r="DQ292" s="2">
        <v>1080</v>
      </c>
      <c r="DR292" s="2">
        <v>1072</v>
      </c>
      <c r="DS292" s="2">
        <v>1101</v>
      </c>
      <c r="DT292" s="2">
        <v>1083</v>
      </c>
      <c r="DU292" s="2">
        <v>1069</v>
      </c>
      <c r="DV292" s="2">
        <v>1054</v>
      </c>
      <c r="DW292" s="2">
        <v>1056</v>
      </c>
      <c r="DX292" s="2">
        <v>1044</v>
      </c>
      <c r="DY292" s="2">
        <v>1044</v>
      </c>
      <c r="DZ292" s="2">
        <v>1034</v>
      </c>
      <c r="EA292" s="2">
        <v>1056</v>
      </c>
      <c r="EB292" s="2">
        <v>1064</v>
      </c>
      <c r="EC292" s="2">
        <v>1060</v>
      </c>
      <c r="ED292" s="2">
        <v>1060</v>
      </c>
      <c r="EE292" s="2">
        <v>1059</v>
      </c>
      <c r="EF292" s="2">
        <v>1075</v>
      </c>
      <c r="EG292" s="2">
        <v>1073</v>
      </c>
      <c r="EH292" s="2">
        <v>1063</v>
      </c>
      <c r="EI292" s="2">
        <v>1063</v>
      </c>
      <c r="EJ292" s="2">
        <v>1060</v>
      </c>
      <c r="EK292" s="2">
        <v>1052</v>
      </c>
      <c r="EL292" s="2">
        <v>1066</v>
      </c>
      <c r="EM292" s="2">
        <v>1059</v>
      </c>
      <c r="EN292" s="2">
        <v>1035</v>
      </c>
      <c r="EO292" s="2">
        <v>1053</v>
      </c>
      <c r="EP292" s="2">
        <v>1042</v>
      </c>
      <c r="EQ292" s="2">
        <v>1042</v>
      </c>
      <c r="ER292" s="2">
        <v>1083</v>
      </c>
      <c r="ES292" s="2">
        <v>1058</v>
      </c>
      <c r="ET292" s="2">
        <v>1064</v>
      </c>
      <c r="EU292" s="2">
        <v>1057</v>
      </c>
      <c r="EV292" s="2">
        <v>1046</v>
      </c>
      <c r="EW292" s="2">
        <v>1046</v>
      </c>
      <c r="EX292" s="2">
        <v>1047</v>
      </c>
      <c r="EY292" s="2">
        <v>1036</v>
      </c>
      <c r="EZ292" s="2">
        <v>1016</v>
      </c>
      <c r="FA292" s="2">
        <v>1010</v>
      </c>
      <c r="FB292" s="2">
        <v>1016</v>
      </c>
      <c r="FC292" s="2">
        <v>1007</v>
      </c>
      <c r="FD292" s="2">
        <v>1017</v>
      </c>
      <c r="FE292" s="2">
        <v>1026</v>
      </c>
      <c r="FF292" s="2">
        <v>1022</v>
      </c>
      <c r="FG292" s="2">
        <v>1009</v>
      </c>
      <c r="FH292" s="2">
        <v>1026</v>
      </c>
      <c r="FI292" s="2">
        <v>1026</v>
      </c>
      <c r="FJ292" s="2">
        <v>1029</v>
      </c>
      <c r="FK292" s="2">
        <v>1013</v>
      </c>
      <c r="FL292" s="2">
        <v>1012</v>
      </c>
      <c r="FM292" s="2">
        <v>1009</v>
      </c>
      <c r="FN292" s="2">
        <v>1004</v>
      </c>
      <c r="FO292" s="2">
        <v>1023</v>
      </c>
      <c r="FP292" s="2">
        <v>1020</v>
      </c>
      <c r="FQ292" s="2">
        <v>1017</v>
      </c>
      <c r="FR292" s="2">
        <v>1019</v>
      </c>
      <c r="FS292" s="2">
        <v>1030</v>
      </c>
      <c r="FT292" s="2">
        <v>1034</v>
      </c>
      <c r="FU292" s="2">
        <v>1038</v>
      </c>
      <c r="FV292" s="2">
        <v>1034</v>
      </c>
      <c r="FW292" s="2">
        <v>1051</v>
      </c>
      <c r="FX292" s="2">
        <v>1047</v>
      </c>
      <c r="FY292" s="2">
        <v>1046</v>
      </c>
      <c r="FZ292" s="2">
        <v>1056</v>
      </c>
      <c r="GA292" s="2">
        <v>1048</v>
      </c>
      <c r="GB292" s="2">
        <v>1033</v>
      </c>
      <c r="GC292" s="2">
        <v>1026</v>
      </c>
      <c r="GD292" s="2">
        <v>1016</v>
      </c>
      <c r="GE292" s="2">
        <v>1014</v>
      </c>
      <c r="GF292" s="2">
        <v>999</v>
      </c>
      <c r="GG292" s="2">
        <v>1006</v>
      </c>
      <c r="GH292" s="2">
        <v>1002</v>
      </c>
      <c r="GI292" s="2">
        <v>1000</v>
      </c>
      <c r="GJ292" s="2">
        <v>999</v>
      </c>
      <c r="GK292" s="2">
        <v>1007</v>
      </c>
      <c r="GL292" s="2">
        <v>1032</v>
      </c>
      <c r="GM292" s="2">
        <v>1023</v>
      </c>
      <c r="GN292" s="2">
        <v>1019</v>
      </c>
      <c r="GO292" s="2">
        <v>1023</v>
      </c>
      <c r="GP292" s="2">
        <v>1020</v>
      </c>
      <c r="GQ292" s="2">
        <v>1012</v>
      </c>
      <c r="GR292" s="2">
        <v>1008</v>
      </c>
      <c r="GS292" s="2">
        <v>1013</v>
      </c>
      <c r="GT292" s="2">
        <v>1030</v>
      </c>
      <c r="GU292" s="2">
        <v>982</v>
      </c>
      <c r="GV292" s="2">
        <v>983</v>
      </c>
      <c r="GW292" s="2">
        <v>1003</v>
      </c>
      <c r="GX292" s="2">
        <v>1010</v>
      </c>
      <c r="GY292" s="2">
        <v>1022</v>
      </c>
      <c r="GZ292" s="2">
        <v>1023</v>
      </c>
      <c r="HA292" s="2">
        <v>1040</v>
      </c>
      <c r="HB292" s="2">
        <v>1031</v>
      </c>
      <c r="HC292" s="2">
        <v>991</v>
      </c>
      <c r="HD292" s="2">
        <v>976</v>
      </c>
      <c r="HE292" s="2">
        <v>962</v>
      </c>
      <c r="HF292" s="2">
        <v>960</v>
      </c>
      <c r="HG292" s="2">
        <v>955</v>
      </c>
      <c r="HH292" s="2">
        <v>958</v>
      </c>
      <c r="HI292" s="2">
        <v>966</v>
      </c>
      <c r="HJ292" s="2">
        <v>956</v>
      </c>
      <c r="HK292" s="2">
        <v>968</v>
      </c>
      <c r="HL292" s="2">
        <v>980</v>
      </c>
      <c r="HM292" s="2">
        <v>1001</v>
      </c>
      <c r="HN292" s="2">
        <v>1015</v>
      </c>
      <c r="HO292" s="2">
        <v>1009</v>
      </c>
      <c r="HP292" s="2">
        <v>1008</v>
      </c>
      <c r="HQ292" s="2">
        <v>1005</v>
      </c>
      <c r="HR292" s="2">
        <v>1012</v>
      </c>
      <c r="HS292" s="2">
        <v>1002</v>
      </c>
      <c r="HT292" s="2">
        <v>999</v>
      </c>
      <c r="HU292" s="2">
        <v>962</v>
      </c>
      <c r="HV292" s="2">
        <v>964</v>
      </c>
      <c r="HW292" s="2">
        <v>954</v>
      </c>
      <c r="HX292" s="2">
        <v>966</v>
      </c>
      <c r="HY292" s="2">
        <v>962</v>
      </c>
      <c r="HZ292" s="2">
        <v>943</v>
      </c>
      <c r="IA292" s="2">
        <v>960</v>
      </c>
      <c r="IB292" s="2">
        <v>965</v>
      </c>
      <c r="IC292" s="2">
        <v>983</v>
      </c>
      <c r="ID292" s="2">
        <v>994</v>
      </c>
      <c r="IE292" s="2">
        <v>1018</v>
      </c>
      <c r="IF292" s="2">
        <v>999</v>
      </c>
      <c r="IG292" s="2">
        <v>992</v>
      </c>
      <c r="IH292" s="2">
        <v>990</v>
      </c>
      <c r="II292" s="2">
        <v>987</v>
      </c>
      <c r="IJ292" s="2">
        <v>1002</v>
      </c>
      <c r="IK292" s="2">
        <v>997</v>
      </c>
      <c r="IL292" s="2">
        <v>998</v>
      </c>
      <c r="IM292" s="2">
        <v>1005</v>
      </c>
      <c r="IN292" s="2">
        <v>982</v>
      </c>
      <c r="IO292" s="2">
        <v>977</v>
      </c>
      <c r="IP292" s="2">
        <v>965</v>
      </c>
      <c r="IQ292" s="2">
        <v>950</v>
      </c>
      <c r="IR292" s="2">
        <v>966</v>
      </c>
      <c r="IS292" s="2">
        <v>965</v>
      </c>
      <c r="IT292" s="2">
        <v>955</v>
      </c>
    </row>
    <row r="293" spans="1:254">
      <c r="A293" s="62" t="s">
        <v>506</v>
      </c>
      <c r="B293" s="1" t="inlineStr">
        <is>
          <t>山形銀行</t>
        </is>
      </c>
      <c r="C293" s="1">
        <v>4190</v>
      </c>
      <c r="E293" s="2">
        <v>4030</v>
      </c>
      <c r="F293" s="2">
        <v>3915</v>
      </c>
      <c r="G293" s="2">
        <v>3610</v>
      </c>
      <c r="H293" s="2">
        <v>3600</v>
      </c>
      <c r="I293" s="2">
        <v>3680</v>
      </c>
      <c r="J293" s="2">
        <v>3665</v>
      </c>
      <c r="K293" s="2">
        <v>3770</v>
      </c>
      <c r="L293" s="2">
        <v>3995</v>
      </c>
      <c r="M293" s="2">
        <v>4040</v>
      </c>
      <c r="N293" s="2">
        <v>3810</v>
      </c>
      <c r="O293" s="2">
        <v>3830</v>
      </c>
      <c r="P293" s="2">
        <v>3750</v>
      </c>
      <c r="Q293" s="2">
        <v>3615</v>
      </c>
      <c r="R293" s="2">
        <v>3555</v>
      </c>
      <c r="S293" s="2">
        <v>3840</v>
      </c>
      <c r="T293" s="2">
        <v>3765</v>
      </c>
      <c r="U293" s="2">
        <v>3610</v>
      </c>
      <c r="V293" s="2">
        <v>3645</v>
      </c>
      <c r="W293" s="2">
        <v>3690</v>
      </c>
      <c r="X293" s="2">
        <v>3715</v>
      </c>
      <c r="Y293" s="2">
        <v>3815</v>
      </c>
      <c r="Z293" s="2">
        <v>3870</v>
      </c>
      <c r="AA293" s="2">
        <v>3935</v>
      </c>
      <c r="AB293" s="2">
        <v>3810</v>
      </c>
      <c r="AC293" s="2">
        <v>3670</v>
      </c>
      <c r="AD293" s="2">
        <v>3500</v>
      </c>
      <c r="AE293" s="2">
        <v>3465</v>
      </c>
      <c r="AF293" s="2">
        <v>3360</v>
      </c>
      <c r="AG293" s="2">
        <v>3270</v>
      </c>
      <c r="AH293" s="2">
        <v>3250</v>
      </c>
      <c r="AI293" s="2">
        <v>3205</v>
      </c>
      <c r="AJ293" s="2">
        <v>3330</v>
      </c>
      <c r="AK293" s="2">
        <v>3300</v>
      </c>
      <c r="AL293" s="2">
        <v>3305</v>
      </c>
      <c r="AM293" s="2">
        <v>3450</v>
      </c>
      <c r="AN293" s="2">
        <v>3440</v>
      </c>
      <c r="AO293" s="2">
        <v>3445</v>
      </c>
      <c r="AP293" s="2">
        <v>3505</v>
      </c>
      <c r="AQ293" s="2">
        <v>3400</v>
      </c>
      <c r="AR293" s="2">
        <v>3305</v>
      </c>
      <c r="AS293" s="2">
        <v>3200</v>
      </c>
      <c r="AT293" s="2">
        <v>3090</v>
      </c>
      <c r="AU293" s="2">
        <v>2982</v>
      </c>
      <c r="AV293" s="2">
        <v>3025</v>
      </c>
      <c r="AW293" s="2">
        <v>2919</v>
      </c>
      <c r="AX293" s="2">
        <v>2972</v>
      </c>
      <c r="AY293" s="2">
        <v>2923</v>
      </c>
      <c r="AZ293" s="2">
        <v>3040</v>
      </c>
      <c r="BA293" s="2">
        <v>3085</v>
      </c>
      <c r="BB293" s="2">
        <v>3000</v>
      </c>
      <c r="BC293" s="2">
        <v>2988</v>
      </c>
      <c r="BD293" s="2">
        <v>2919</v>
      </c>
      <c r="BE293" s="2">
        <v>2914</v>
      </c>
      <c r="BF293" s="2">
        <v>3025</v>
      </c>
      <c r="BG293" s="2">
        <v>3025</v>
      </c>
      <c r="BH293" s="2">
        <v>2948</v>
      </c>
      <c r="BI293" s="2">
        <v>2891</v>
      </c>
      <c r="BJ293" s="2">
        <v>2666</v>
      </c>
      <c r="BK293" s="2">
        <v>2593</v>
      </c>
      <c r="BL293" s="2">
        <v>2579</v>
      </c>
      <c r="BM293" s="2">
        <v>2539</v>
      </c>
      <c r="BN293" s="2">
        <v>2538</v>
      </c>
      <c r="BO293" s="2">
        <v>2504</v>
      </c>
      <c r="BP293" s="2">
        <v>2469</v>
      </c>
      <c r="BQ293" s="2">
        <v>2557</v>
      </c>
      <c r="BR293" s="2">
        <v>2486</v>
      </c>
      <c r="BS293" s="2">
        <v>2450</v>
      </c>
      <c r="BT293" s="2">
        <v>2405</v>
      </c>
      <c r="BU293" s="2">
        <v>2357</v>
      </c>
      <c r="BV293" s="2">
        <v>2415</v>
      </c>
      <c r="BW293" s="2">
        <v>2457</v>
      </c>
      <c r="BX293" s="2">
        <v>2521</v>
      </c>
      <c r="BY293" s="2">
        <v>2628</v>
      </c>
      <c r="BZ293" s="2">
        <v>2718</v>
      </c>
      <c r="CA293" s="2">
        <v>2769</v>
      </c>
      <c r="CB293" s="2">
        <v>2751</v>
      </c>
      <c r="CC293" s="2">
        <v>2720</v>
      </c>
      <c r="CD293" s="2">
        <v>2666</v>
      </c>
      <c r="CE293" s="2">
        <v>2628</v>
      </c>
      <c r="CF293" s="2">
        <v>2666</v>
      </c>
      <c r="CG293" s="2">
        <v>2641</v>
      </c>
      <c r="CH293" s="2">
        <v>2640</v>
      </c>
      <c r="CI293" s="2">
        <v>2560</v>
      </c>
      <c r="CJ293" s="2">
        <v>2511</v>
      </c>
      <c r="CK293" s="2">
        <v>2488</v>
      </c>
      <c r="CL293" s="2">
        <v>2490</v>
      </c>
      <c r="CM293" s="2">
        <v>2455</v>
      </c>
      <c r="CN293" s="2">
        <v>2342</v>
      </c>
      <c r="CO293" s="2">
        <v>2337</v>
      </c>
      <c r="CP293" s="2">
        <v>2438</v>
      </c>
      <c r="CQ293" s="2">
        <v>2446</v>
      </c>
      <c r="CR293" s="2">
        <v>2457</v>
      </c>
      <c r="CS293" s="2">
        <v>2358</v>
      </c>
      <c r="CT293" s="2">
        <v>2246</v>
      </c>
      <c r="CU293" s="2">
        <v>2386</v>
      </c>
      <c r="CV293" s="2">
        <v>2414</v>
      </c>
      <c r="CW293" s="2">
        <v>2400</v>
      </c>
      <c r="CX293" s="2">
        <v>2367</v>
      </c>
      <c r="CY293" s="2">
        <v>2372</v>
      </c>
      <c r="CZ293" s="2">
        <v>2413</v>
      </c>
      <c r="DA293" s="2">
        <v>2533</v>
      </c>
      <c r="DB293" s="2">
        <v>2461</v>
      </c>
      <c r="DC293" s="2">
        <v>2331</v>
      </c>
      <c r="DD293" s="2">
        <v>2450</v>
      </c>
      <c r="DE293" s="2">
        <v>2500</v>
      </c>
      <c r="DF293" s="2">
        <v>2355</v>
      </c>
      <c r="DG293" s="2">
        <v>2620</v>
      </c>
      <c r="DH293" s="2">
        <v>2595</v>
      </c>
      <c r="DI293" s="2">
        <v>2653</v>
      </c>
      <c r="DJ293" s="2">
        <v>2630</v>
      </c>
      <c r="DK293" s="2">
        <v>2601</v>
      </c>
      <c r="DL293" s="2">
        <v>2623</v>
      </c>
      <c r="DM293" s="2">
        <v>2640</v>
      </c>
      <c r="DN293" s="2">
        <v>2592</v>
      </c>
      <c r="DO293" s="2">
        <v>2591</v>
      </c>
      <c r="DP293" s="2">
        <v>2580</v>
      </c>
      <c r="DQ293" s="2">
        <v>2590</v>
      </c>
      <c r="DR293" s="2">
        <v>2633</v>
      </c>
      <c r="DS293" s="2">
        <v>2677</v>
      </c>
      <c r="DT293" s="2">
        <v>2603</v>
      </c>
      <c r="DU293" s="2">
        <v>2429</v>
      </c>
      <c r="DV293" s="2">
        <v>2342</v>
      </c>
      <c r="DW293" s="2">
        <v>2356</v>
      </c>
      <c r="DX293" s="2">
        <v>2305</v>
      </c>
      <c r="DY293" s="2">
        <v>2231</v>
      </c>
      <c r="DZ293" s="2">
        <v>2200</v>
      </c>
      <c r="EA293" s="2">
        <v>2171</v>
      </c>
      <c r="EB293" s="2">
        <v>2146</v>
      </c>
      <c r="EC293" s="2">
        <v>2118</v>
      </c>
      <c r="ED293" s="2">
        <v>2115</v>
      </c>
      <c r="EE293" s="2">
        <v>2115</v>
      </c>
      <c r="EF293" s="2">
        <v>2161</v>
      </c>
      <c r="EG293" s="2">
        <v>2115</v>
      </c>
      <c r="EH293" s="2">
        <v>2061</v>
      </c>
      <c r="EI293" s="2">
        <v>2102</v>
      </c>
      <c r="EJ293" s="2">
        <v>2118</v>
      </c>
      <c r="EK293" s="2">
        <v>2137</v>
      </c>
      <c r="EL293" s="2">
        <v>2111</v>
      </c>
      <c r="EM293" s="2">
        <v>2101</v>
      </c>
      <c r="EN293" s="2">
        <v>2090</v>
      </c>
      <c r="EO293" s="2">
        <v>2045</v>
      </c>
      <c r="EP293" s="2">
        <v>2019</v>
      </c>
      <c r="EQ293" s="2">
        <v>1997</v>
      </c>
      <c r="ER293" s="2">
        <v>1981</v>
      </c>
      <c r="ES293" s="2">
        <v>1938</v>
      </c>
      <c r="ET293" s="2">
        <v>1934</v>
      </c>
      <c r="EU293" s="2">
        <v>1897</v>
      </c>
      <c r="EV293" s="2">
        <v>1890</v>
      </c>
      <c r="EW293" s="2">
        <v>1887</v>
      </c>
      <c r="EX293" s="2">
        <v>1891</v>
      </c>
      <c r="EY293" s="2">
        <v>1894</v>
      </c>
      <c r="EZ293" s="2">
        <v>1889</v>
      </c>
      <c r="FA293" s="2">
        <v>1842</v>
      </c>
      <c r="FB293" s="2">
        <v>1833</v>
      </c>
      <c r="FC293" s="2">
        <v>1820</v>
      </c>
      <c r="FD293" s="2">
        <v>1835</v>
      </c>
      <c r="FE293" s="2">
        <v>1820</v>
      </c>
      <c r="FF293" s="2">
        <v>1805</v>
      </c>
      <c r="FG293" s="2">
        <v>1785</v>
      </c>
      <c r="FH293" s="2">
        <v>1794</v>
      </c>
      <c r="FI293" s="2">
        <v>1809</v>
      </c>
      <c r="FJ293" s="2">
        <v>1802</v>
      </c>
      <c r="FK293" s="2">
        <v>1813</v>
      </c>
      <c r="FL293" s="2">
        <v>1796</v>
      </c>
      <c r="FM293" s="2">
        <v>1801</v>
      </c>
      <c r="FN293" s="2">
        <v>1841</v>
      </c>
      <c r="FO293" s="2">
        <v>1866</v>
      </c>
      <c r="FP293" s="2">
        <v>1830</v>
      </c>
      <c r="FQ293" s="2">
        <v>1794</v>
      </c>
      <c r="FR293" s="2">
        <v>1784</v>
      </c>
      <c r="FS293" s="2">
        <v>1746</v>
      </c>
      <c r="FT293" s="2">
        <v>1700</v>
      </c>
      <c r="FU293" s="2">
        <v>1689</v>
      </c>
      <c r="FV293" s="2">
        <v>1662</v>
      </c>
      <c r="FW293" s="2">
        <v>1661</v>
      </c>
      <c r="FX293" s="2">
        <v>1721</v>
      </c>
      <c r="FY293" s="2">
        <v>1725</v>
      </c>
      <c r="FZ293" s="2">
        <v>1739</v>
      </c>
      <c r="GA293" s="2">
        <v>1717</v>
      </c>
      <c r="GB293" s="2">
        <v>1695</v>
      </c>
      <c r="GC293" s="2">
        <v>1705</v>
      </c>
      <c r="GD293" s="2">
        <v>1692</v>
      </c>
      <c r="GE293" s="2">
        <v>1665</v>
      </c>
      <c r="GF293" s="2">
        <v>1610</v>
      </c>
      <c r="GG293" s="2">
        <v>1657</v>
      </c>
      <c r="GH293" s="2">
        <v>1654</v>
      </c>
      <c r="GI293" s="2">
        <v>1643</v>
      </c>
      <c r="GJ293" s="2">
        <v>1624</v>
      </c>
      <c r="GK293" s="2">
        <v>1635</v>
      </c>
      <c r="GL293" s="2">
        <v>1637</v>
      </c>
      <c r="GM293" s="2">
        <v>1620</v>
      </c>
      <c r="GN293" s="2">
        <v>1635</v>
      </c>
      <c r="GO293" s="2">
        <v>1632</v>
      </c>
      <c r="GP293" s="2">
        <v>1626</v>
      </c>
      <c r="GQ293" s="2">
        <v>1586</v>
      </c>
      <c r="GR293" s="2">
        <v>1572</v>
      </c>
      <c r="GS293" s="2">
        <v>1597</v>
      </c>
      <c r="GT293" s="2">
        <v>1569</v>
      </c>
      <c r="GU293" s="2">
        <v>1552</v>
      </c>
      <c r="GV293" s="2">
        <v>1596</v>
      </c>
      <c r="GW293" s="2">
        <v>1636</v>
      </c>
      <c r="GX293" s="2">
        <v>1633</v>
      </c>
      <c r="GY293" s="2">
        <v>1633</v>
      </c>
      <c r="GZ293" s="2">
        <v>1625</v>
      </c>
      <c r="HA293" s="2">
        <v>1625</v>
      </c>
      <c r="HB293" s="2">
        <v>1609</v>
      </c>
      <c r="HC293" s="2">
        <v>1631</v>
      </c>
      <c r="HD293" s="2">
        <v>1651</v>
      </c>
      <c r="HE293" s="2">
        <v>1649</v>
      </c>
      <c r="HF293" s="2">
        <v>1655</v>
      </c>
      <c r="HG293" s="2">
        <v>1643</v>
      </c>
      <c r="HH293" s="2">
        <v>1620</v>
      </c>
      <c r="HI293" s="2">
        <v>1625</v>
      </c>
      <c r="HJ293" s="2">
        <v>1593</v>
      </c>
      <c r="HK293" s="2">
        <v>1603</v>
      </c>
      <c r="HL293" s="2">
        <v>1600</v>
      </c>
      <c r="HM293" s="2">
        <v>1626</v>
      </c>
      <c r="HN293" s="2">
        <v>1631</v>
      </c>
      <c r="HO293" s="2">
        <v>1625</v>
      </c>
      <c r="HP293" s="2">
        <v>1622</v>
      </c>
      <c r="HQ293" s="2">
        <v>1619</v>
      </c>
      <c r="HR293" s="2">
        <v>1613</v>
      </c>
      <c r="HS293" s="2">
        <v>1596</v>
      </c>
      <c r="HT293" s="2">
        <v>1581</v>
      </c>
      <c r="HU293" s="2">
        <v>1570</v>
      </c>
      <c r="HV293" s="2">
        <v>1597</v>
      </c>
      <c r="HW293" s="2">
        <v>1591</v>
      </c>
      <c r="HX293" s="2">
        <v>1599</v>
      </c>
      <c r="HY293" s="2">
        <v>1580</v>
      </c>
      <c r="HZ293" s="2">
        <v>1589</v>
      </c>
      <c r="IA293" s="2">
        <v>1596</v>
      </c>
      <c r="IB293" s="2">
        <v>1630</v>
      </c>
      <c r="IC293" s="2">
        <v>1590</v>
      </c>
      <c r="ID293" s="2">
        <v>1570</v>
      </c>
      <c r="IE293" s="2">
        <v>1558</v>
      </c>
      <c r="IF293" s="2">
        <v>1568</v>
      </c>
      <c r="IG293" s="2">
        <v>1598</v>
      </c>
      <c r="IH293" s="2">
        <v>1590</v>
      </c>
      <c r="II293" s="2">
        <v>1570</v>
      </c>
      <c r="IJ293" s="2">
        <v>1580</v>
      </c>
      <c r="IK293" s="2">
        <v>1548</v>
      </c>
      <c r="IL293" s="2">
        <v>1536</v>
      </c>
      <c r="IM293" s="2">
        <v>1520</v>
      </c>
      <c r="IN293" s="2">
        <v>1511</v>
      </c>
      <c r="IO293" s="2">
        <v>1507</v>
      </c>
      <c r="IP293" s="2">
        <v>1480</v>
      </c>
      <c r="IQ293" s="2">
        <v>1493</v>
      </c>
      <c r="IR293" s="2">
        <v>1523</v>
      </c>
      <c r="IS293" s="2">
        <v>1512</v>
      </c>
      <c r="IT293" s="2">
        <v>1511</v>
      </c>
    </row>
    <row r="294" spans="1:254">
      <c r="A294" s="62" t="s">
        <v>507</v>
      </c>
      <c r="B294" s="1" t="inlineStr">
        <is>
          <t>小野建</t>
        </is>
      </c>
      <c r="C294" s="1">
        <v>1412</v>
      </c>
      <c r="E294" s="2">
        <v>1402</v>
      </c>
      <c r="F294" s="2">
        <v>1405</v>
      </c>
      <c r="G294" s="2">
        <v>1403</v>
      </c>
      <c r="H294" s="2">
        <v>1402</v>
      </c>
      <c r="I294" s="2">
        <v>1438</v>
      </c>
      <c r="J294" s="2">
        <v>1439</v>
      </c>
      <c r="K294" s="2">
        <v>1445</v>
      </c>
      <c r="L294" s="2">
        <v>1426</v>
      </c>
      <c r="M294" s="2">
        <v>1437</v>
      </c>
      <c r="N294" s="2">
        <v>1421</v>
      </c>
      <c r="O294" s="2">
        <v>1424</v>
      </c>
      <c r="P294" s="2">
        <v>1405</v>
      </c>
      <c r="Q294" s="2">
        <v>1401</v>
      </c>
      <c r="R294" s="2">
        <v>1400</v>
      </c>
      <c r="S294" s="2">
        <v>1415</v>
      </c>
      <c r="T294" s="2">
        <v>1385</v>
      </c>
      <c r="U294" s="2">
        <v>1382</v>
      </c>
      <c r="V294" s="2">
        <v>1378</v>
      </c>
      <c r="W294" s="2">
        <v>1374</v>
      </c>
      <c r="X294" s="2">
        <v>1367</v>
      </c>
      <c r="Y294" s="2">
        <v>1370</v>
      </c>
      <c r="Z294" s="2">
        <v>1368</v>
      </c>
      <c r="AA294" s="2">
        <v>1361</v>
      </c>
      <c r="AB294" s="2">
        <v>1341</v>
      </c>
      <c r="AC294" s="2">
        <v>1329</v>
      </c>
      <c r="AD294" s="2">
        <v>1320</v>
      </c>
      <c r="AE294" s="2">
        <v>1330</v>
      </c>
      <c r="AF294" s="2">
        <v>1326</v>
      </c>
      <c r="AG294" s="2">
        <v>1319</v>
      </c>
      <c r="AH294" s="2">
        <v>1320</v>
      </c>
      <c r="AI294" s="2">
        <v>1322</v>
      </c>
      <c r="AJ294" s="2">
        <v>1320</v>
      </c>
      <c r="AK294" s="2">
        <v>1315</v>
      </c>
      <c r="AL294" s="2">
        <v>1310</v>
      </c>
      <c r="AM294" s="2">
        <v>1324</v>
      </c>
      <c r="AN294" s="2">
        <v>1329</v>
      </c>
      <c r="AO294" s="2">
        <v>1315</v>
      </c>
      <c r="AP294" s="2">
        <v>1323</v>
      </c>
      <c r="AQ294" s="2">
        <v>1309</v>
      </c>
      <c r="AR294" s="2">
        <v>1295</v>
      </c>
      <c r="AS294" s="2">
        <v>1299</v>
      </c>
      <c r="AT294" s="2">
        <v>1302</v>
      </c>
      <c r="AU294" s="2">
        <v>1306</v>
      </c>
      <c r="AV294" s="2">
        <v>1314</v>
      </c>
      <c r="AW294" s="2">
        <v>1301</v>
      </c>
      <c r="AX294" s="2">
        <v>1293</v>
      </c>
      <c r="AY294" s="2">
        <v>1289</v>
      </c>
      <c r="AZ294" s="2">
        <v>1318</v>
      </c>
      <c r="BA294" s="2">
        <v>1344</v>
      </c>
      <c r="BB294" s="2">
        <v>1332</v>
      </c>
      <c r="BC294" s="2">
        <v>1330</v>
      </c>
      <c r="BD294" s="2">
        <v>1313</v>
      </c>
      <c r="BE294" s="2">
        <v>1315</v>
      </c>
      <c r="BF294" s="2">
        <v>1319</v>
      </c>
      <c r="BG294" s="2">
        <v>1325</v>
      </c>
      <c r="BH294" s="2">
        <v>1320</v>
      </c>
      <c r="BI294" s="2">
        <v>1336</v>
      </c>
      <c r="BJ294" s="2">
        <v>1330</v>
      </c>
      <c r="BK294" s="2">
        <v>1350</v>
      </c>
      <c r="BL294" s="2">
        <v>1429</v>
      </c>
      <c r="BM294" s="2">
        <v>1428</v>
      </c>
      <c r="BN294" s="2">
        <v>1435</v>
      </c>
      <c r="BO294" s="2">
        <v>1423</v>
      </c>
      <c r="BP294" s="2">
        <v>1418</v>
      </c>
      <c r="BQ294" s="2">
        <v>1414</v>
      </c>
      <c r="BR294" s="2">
        <v>1385</v>
      </c>
      <c r="BS294" s="2">
        <v>1381</v>
      </c>
      <c r="BT294" s="2">
        <v>1373</v>
      </c>
      <c r="BU294" s="2">
        <v>1372</v>
      </c>
      <c r="BV294" s="2">
        <v>1371</v>
      </c>
      <c r="BW294" s="2">
        <v>1365</v>
      </c>
      <c r="BX294" s="2">
        <v>1380</v>
      </c>
      <c r="BY294" s="2">
        <v>1394</v>
      </c>
      <c r="BZ294" s="2">
        <v>1395</v>
      </c>
      <c r="CA294" s="2">
        <v>1393</v>
      </c>
      <c r="CB294" s="2">
        <v>1400</v>
      </c>
      <c r="CC294" s="2">
        <v>1401</v>
      </c>
      <c r="CD294" s="2">
        <v>1402</v>
      </c>
      <c r="CE294" s="2">
        <v>1398</v>
      </c>
      <c r="CF294" s="2">
        <v>1407</v>
      </c>
      <c r="CG294" s="2">
        <v>1419</v>
      </c>
      <c r="CH294" s="2">
        <v>1417</v>
      </c>
      <c r="CI294" s="2">
        <v>1397</v>
      </c>
      <c r="CJ294" s="2">
        <v>1393</v>
      </c>
      <c r="CK294" s="2">
        <v>1389</v>
      </c>
      <c r="CL294" s="2">
        <v>1385</v>
      </c>
      <c r="CM294" s="2">
        <v>1387</v>
      </c>
      <c r="CN294" s="2">
        <v>1385</v>
      </c>
      <c r="CO294" s="2">
        <v>1352</v>
      </c>
      <c r="CP294" s="2">
        <v>1422</v>
      </c>
      <c r="CQ294" s="2">
        <v>1426</v>
      </c>
      <c r="CR294" s="2">
        <v>1434</v>
      </c>
      <c r="CS294" s="2">
        <v>1404</v>
      </c>
      <c r="CT294" s="2">
        <v>1381</v>
      </c>
      <c r="CU294" s="2">
        <v>1413</v>
      </c>
      <c r="CV294" s="2">
        <v>1425</v>
      </c>
      <c r="CW294" s="2">
        <v>1415</v>
      </c>
      <c r="CX294" s="2">
        <v>1410</v>
      </c>
      <c r="CY294" s="2">
        <v>1410</v>
      </c>
      <c r="CZ294" s="2">
        <v>1425</v>
      </c>
      <c r="DA294" s="2">
        <v>1445</v>
      </c>
      <c r="DB294" s="2">
        <v>1430</v>
      </c>
      <c r="DC294" s="2">
        <v>1385</v>
      </c>
      <c r="DD294" s="2">
        <v>1425</v>
      </c>
      <c r="DE294" s="2">
        <v>1432</v>
      </c>
      <c r="DF294" s="2">
        <v>1389</v>
      </c>
      <c r="DG294" s="2">
        <v>1450</v>
      </c>
      <c r="DH294" s="2">
        <v>1460</v>
      </c>
      <c r="DI294" s="2">
        <v>1467</v>
      </c>
      <c r="DJ294" s="2">
        <v>1470</v>
      </c>
      <c r="DK294" s="2">
        <v>1468</v>
      </c>
      <c r="DL294" s="2">
        <v>1475</v>
      </c>
      <c r="DM294" s="2">
        <v>1460</v>
      </c>
      <c r="DN294" s="2">
        <v>1467</v>
      </c>
      <c r="DO294" s="2">
        <v>1459</v>
      </c>
      <c r="DP294" s="2">
        <v>1454</v>
      </c>
      <c r="DQ294" s="2">
        <v>1460</v>
      </c>
      <c r="DR294" s="2">
        <v>1453</v>
      </c>
      <c r="DS294" s="2">
        <v>1470</v>
      </c>
      <c r="DT294" s="2">
        <v>1462</v>
      </c>
      <c r="DU294" s="2">
        <v>1453</v>
      </c>
      <c r="DV294" s="2">
        <v>1429</v>
      </c>
      <c r="DW294" s="2">
        <v>1436</v>
      </c>
      <c r="DX294" s="2">
        <v>1420</v>
      </c>
      <c r="DY294" s="2">
        <v>1409</v>
      </c>
      <c r="DZ294" s="2">
        <v>1402</v>
      </c>
      <c r="EA294" s="2">
        <v>1409</v>
      </c>
      <c r="EB294" s="2">
        <v>1400</v>
      </c>
      <c r="EC294" s="2">
        <v>1410</v>
      </c>
      <c r="ED294" s="2">
        <v>1408</v>
      </c>
      <c r="EE294" s="2">
        <v>1416</v>
      </c>
      <c r="EF294" s="2">
        <v>1440</v>
      </c>
      <c r="EG294" s="2">
        <v>1442</v>
      </c>
      <c r="EH294" s="2">
        <v>1432</v>
      </c>
      <c r="EI294" s="2">
        <v>1441</v>
      </c>
      <c r="EJ294" s="2">
        <v>1455</v>
      </c>
      <c r="EK294" s="2">
        <v>1470</v>
      </c>
      <c r="EL294" s="2">
        <v>1465</v>
      </c>
      <c r="EM294" s="2">
        <v>1460</v>
      </c>
      <c r="EN294" s="2">
        <v>1459</v>
      </c>
      <c r="EO294" s="2">
        <v>1453</v>
      </c>
      <c r="EP294" s="2">
        <v>1444</v>
      </c>
      <c r="EQ294" s="2">
        <v>1429</v>
      </c>
      <c r="ER294" s="2">
        <v>1429</v>
      </c>
      <c r="ES294" s="2">
        <v>1413</v>
      </c>
      <c r="ET294" s="2">
        <v>1420</v>
      </c>
      <c r="EU294" s="2">
        <v>1406</v>
      </c>
      <c r="EV294" s="2">
        <v>1398</v>
      </c>
      <c r="EW294" s="2">
        <v>1398</v>
      </c>
      <c r="EX294" s="2">
        <v>1398</v>
      </c>
      <c r="EY294" s="2">
        <v>1404</v>
      </c>
      <c r="EZ294" s="2">
        <v>1400</v>
      </c>
      <c r="FA294" s="2">
        <v>1390</v>
      </c>
      <c r="FB294" s="2">
        <v>1388</v>
      </c>
      <c r="FC294" s="2">
        <v>1384</v>
      </c>
      <c r="FD294" s="2">
        <v>1388</v>
      </c>
      <c r="FE294" s="2">
        <v>1373</v>
      </c>
      <c r="FF294" s="2">
        <v>1368</v>
      </c>
      <c r="FG294" s="2">
        <v>1361</v>
      </c>
      <c r="FH294" s="2">
        <v>1369</v>
      </c>
      <c r="FI294" s="2">
        <v>1370</v>
      </c>
      <c r="FJ294" s="2">
        <v>1371</v>
      </c>
      <c r="FK294" s="2">
        <v>1371</v>
      </c>
      <c r="FL294" s="2">
        <v>1372</v>
      </c>
      <c r="FM294" s="2">
        <v>1373</v>
      </c>
      <c r="FN294" s="2">
        <v>1388</v>
      </c>
      <c r="FO294" s="2">
        <v>1392</v>
      </c>
      <c r="FP294" s="2">
        <v>1390</v>
      </c>
      <c r="FQ294" s="2">
        <v>1387</v>
      </c>
      <c r="FR294" s="2">
        <v>1400</v>
      </c>
      <c r="FS294" s="2">
        <v>1394</v>
      </c>
      <c r="FT294" s="2">
        <v>1374</v>
      </c>
      <c r="FU294" s="2">
        <v>1360</v>
      </c>
      <c r="FV294" s="2">
        <v>1350</v>
      </c>
      <c r="FW294" s="2">
        <v>1352</v>
      </c>
      <c r="FX294" s="2">
        <v>1370</v>
      </c>
      <c r="FY294" s="2">
        <v>1367</v>
      </c>
      <c r="FZ294" s="2">
        <v>1376</v>
      </c>
      <c r="GA294" s="2">
        <v>1352</v>
      </c>
      <c r="GB294" s="2">
        <v>1341</v>
      </c>
      <c r="GC294" s="2">
        <v>1338</v>
      </c>
      <c r="GD294" s="2">
        <v>1335</v>
      </c>
      <c r="GE294" s="2">
        <v>1361</v>
      </c>
      <c r="GF294" s="2">
        <v>1348</v>
      </c>
      <c r="GG294" s="2">
        <v>1366</v>
      </c>
      <c r="GH294" s="2">
        <v>1371</v>
      </c>
      <c r="GI294" s="2">
        <v>1375</v>
      </c>
      <c r="GJ294" s="2">
        <v>1368</v>
      </c>
      <c r="GK294" s="2">
        <v>1380</v>
      </c>
      <c r="GL294" s="2">
        <v>1406</v>
      </c>
      <c r="GM294" s="2">
        <v>1396</v>
      </c>
      <c r="GN294" s="2">
        <v>1396</v>
      </c>
      <c r="GO294" s="2">
        <v>1393</v>
      </c>
      <c r="GP294" s="2">
        <v>1395</v>
      </c>
      <c r="GQ294" s="2">
        <v>1397</v>
      </c>
      <c r="GR294" s="2">
        <v>1390</v>
      </c>
      <c r="GS294" s="2">
        <v>1398</v>
      </c>
      <c r="GT294" s="2">
        <v>1375</v>
      </c>
      <c r="GU294" s="2">
        <v>1350</v>
      </c>
      <c r="GV294" s="2">
        <v>1368</v>
      </c>
      <c r="GW294" s="2">
        <v>1391</v>
      </c>
      <c r="GX294" s="2">
        <v>1392</v>
      </c>
      <c r="GY294" s="2">
        <v>1386</v>
      </c>
      <c r="GZ294" s="2">
        <v>1391</v>
      </c>
      <c r="HA294" s="2">
        <v>1377</v>
      </c>
      <c r="HB294" s="2">
        <v>1371</v>
      </c>
      <c r="HC294" s="2">
        <v>1390</v>
      </c>
      <c r="HD294" s="2">
        <v>1391</v>
      </c>
      <c r="HE294" s="2">
        <v>1403</v>
      </c>
      <c r="HF294" s="2">
        <v>1433</v>
      </c>
      <c r="HG294" s="2">
        <v>1425</v>
      </c>
      <c r="HH294" s="2">
        <v>1414</v>
      </c>
      <c r="HI294" s="2">
        <v>1419</v>
      </c>
      <c r="HJ294" s="2">
        <v>1413</v>
      </c>
      <c r="HK294" s="2">
        <v>1424</v>
      </c>
      <c r="HL294" s="2">
        <v>1433</v>
      </c>
      <c r="HM294" s="2">
        <v>1445</v>
      </c>
      <c r="HN294" s="2">
        <v>1439</v>
      </c>
      <c r="HO294" s="2">
        <v>1439</v>
      </c>
      <c r="HP294" s="2">
        <v>1445</v>
      </c>
      <c r="HQ294" s="2">
        <v>1451</v>
      </c>
      <c r="HR294" s="2">
        <v>1451</v>
      </c>
      <c r="HS294" s="2">
        <v>1446</v>
      </c>
      <c r="HT294" s="2">
        <v>1435</v>
      </c>
      <c r="HU294" s="2">
        <v>1433</v>
      </c>
      <c r="HV294" s="2">
        <v>1427</v>
      </c>
      <c r="HW294" s="2">
        <v>1421</v>
      </c>
      <c r="HX294" s="2">
        <v>1421</v>
      </c>
      <c r="HY294" s="2">
        <v>1424</v>
      </c>
      <c r="HZ294" s="2">
        <v>1423</v>
      </c>
      <c r="IA294" s="2">
        <v>1424</v>
      </c>
      <c r="IB294" s="2">
        <v>1431</v>
      </c>
      <c r="IC294" s="2">
        <v>1427</v>
      </c>
      <c r="ID294" s="2">
        <v>1426</v>
      </c>
      <c r="IE294" s="2">
        <v>1430</v>
      </c>
      <c r="IF294" s="2">
        <v>1430</v>
      </c>
      <c r="IG294" s="2">
        <v>1431</v>
      </c>
      <c r="IH294" s="2">
        <v>1427</v>
      </c>
      <c r="II294" s="2">
        <v>1425</v>
      </c>
      <c r="IJ294" s="2">
        <v>1435</v>
      </c>
      <c r="IK294" s="2">
        <v>1433</v>
      </c>
      <c r="IL294" s="2">
        <v>1435</v>
      </c>
      <c r="IM294" s="2">
        <v>1443</v>
      </c>
      <c r="IN294" s="2">
        <v>1443</v>
      </c>
      <c r="IO294" s="2">
        <v>1435</v>
      </c>
      <c r="IP294" s="2">
        <v>1431</v>
      </c>
      <c r="IQ294" s="2">
        <v>1446</v>
      </c>
      <c r="IR294" s="2">
        <v>1436</v>
      </c>
      <c r="IS294" s="2">
        <v>1421</v>
      </c>
      <c r="IT294" s="2">
        <v>1423</v>
      </c>
    </row>
    <row r="295" spans="1:254">
      <c r="A295" s="62" t="s">
        <v>508</v>
      </c>
      <c r="B295" s="1" t="inlineStr">
        <is>
          <t>ＣＫＤ</t>
        </is>
      </c>
      <c r="C295" s="1">
        <v>6110</v>
      </c>
      <c r="E295" s="2">
        <v>6350</v>
      </c>
      <c r="F295" s="2">
        <v>6500</v>
      </c>
      <c r="G295" s="2">
        <v>5880</v>
      </c>
      <c r="H295" s="2">
        <v>5690</v>
      </c>
      <c r="I295" s="2">
        <v>5800</v>
      </c>
      <c r="J295" s="2">
        <v>4975</v>
      </c>
      <c r="K295" s="2">
        <v>4975</v>
      </c>
      <c r="L295" s="2">
        <v>5470</v>
      </c>
      <c r="M295" s="2">
        <v>6170</v>
      </c>
      <c r="N295" s="2">
        <v>6290</v>
      </c>
      <c r="O295" s="2">
        <v>6650</v>
      </c>
      <c r="P295" s="2">
        <v>6570</v>
      </c>
      <c r="Q295" s="2">
        <v>6140</v>
      </c>
      <c r="R295" s="2">
        <v>6080</v>
      </c>
      <c r="S295" s="2">
        <v>6730</v>
      </c>
      <c r="T295" s="2">
        <v>6770</v>
      </c>
      <c r="U295" s="2">
        <v>6440</v>
      </c>
      <c r="V295" s="2">
        <v>6780</v>
      </c>
      <c r="W295" s="2">
        <v>6960</v>
      </c>
      <c r="X295" s="2">
        <v>6720</v>
      </c>
      <c r="Y295" s="2">
        <v>6640</v>
      </c>
      <c r="Z295" s="2">
        <v>6770</v>
      </c>
      <c r="AA295" s="2">
        <v>7300</v>
      </c>
      <c r="AB295" s="2">
        <v>6850</v>
      </c>
      <c r="AC295" s="2">
        <v>7340</v>
      </c>
      <c r="AD295" s="2">
        <v>7640</v>
      </c>
      <c r="AE295" s="2">
        <v>7360</v>
      </c>
      <c r="AF295" s="2">
        <v>7050</v>
      </c>
      <c r="AG295" s="2">
        <v>7210</v>
      </c>
      <c r="AH295" s="2">
        <v>7720</v>
      </c>
      <c r="AI295" s="2">
        <v>7300</v>
      </c>
      <c r="AJ295" s="2">
        <v>7600</v>
      </c>
      <c r="AK295" s="2">
        <v>7780</v>
      </c>
      <c r="AL295" s="2">
        <v>7620</v>
      </c>
      <c r="AM295" s="2">
        <v>7700</v>
      </c>
      <c r="AN295" s="2">
        <v>7290</v>
      </c>
      <c r="AO295" s="2">
        <v>7270</v>
      </c>
      <c r="AP295" s="2">
        <v>6890</v>
      </c>
      <c r="AQ295" s="2">
        <v>6490</v>
      </c>
      <c r="AR295" s="2">
        <v>5760</v>
      </c>
      <c r="AS295" s="2">
        <v>5980</v>
      </c>
      <c r="AT295" s="2">
        <v>5840</v>
      </c>
      <c r="AU295" s="2">
        <v>5680</v>
      </c>
      <c r="AV295" s="2">
        <v>6090</v>
      </c>
      <c r="AW295" s="2">
        <v>6240</v>
      </c>
      <c r="AX295" s="2">
        <v>6290</v>
      </c>
      <c r="AY295" s="2">
        <v>6090</v>
      </c>
      <c r="AZ295" s="2">
        <v>6500</v>
      </c>
      <c r="BA295" s="2">
        <v>6490</v>
      </c>
      <c r="BB295" s="2">
        <v>6360</v>
      </c>
      <c r="BC295" s="2">
        <v>6650</v>
      </c>
      <c r="BD295" s="2">
        <v>6660</v>
      </c>
      <c r="BE295" s="2">
        <v>6740</v>
      </c>
      <c r="BF295" s="2">
        <v>6740</v>
      </c>
      <c r="BG295" s="2">
        <v>5950</v>
      </c>
      <c r="BH295" s="2">
        <v>5750</v>
      </c>
      <c r="BI295" s="2">
        <v>5830</v>
      </c>
      <c r="BJ295" s="2">
        <v>5930</v>
      </c>
      <c r="BK295" s="2">
        <v>6730</v>
      </c>
      <c r="BL295" s="2">
        <v>6890</v>
      </c>
      <c r="BM295" s="2">
        <v>6700</v>
      </c>
      <c r="BN295" s="2">
        <v>6760</v>
      </c>
      <c r="BO295" s="2">
        <v>6460</v>
      </c>
      <c r="BP295" s="2">
        <v>6240</v>
      </c>
      <c r="BQ295" s="2">
        <v>6470</v>
      </c>
      <c r="BR295" s="2">
        <v>5960</v>
      </c>
      <c r="BS295" s="2">
        <v>5870</v>
      </c>
      <c r="BT295" s="2">
        <v>5750</v>
      </c>
      <c r="BU295" s="2">
        <v>5480</v>
      </c>
      <c r="BV295" s="2">
        <v>5430</v>
      </c>
      <c r="BW295" s="2">
        <v>5450</v>
      </c>
      <c r="BX295" s="2">
        <v>5570</v>
      </c>
      <c r="BY295" s="2">
        <v>5560</v>
      </c>
      <c r="BZ295" s="2">
        <v>5560</v>
      </c>
      <c r="CA295" s="2">
        <v>5540</v>
      </c>
      <c r="CB295" s="2">
        <v>5500</v>
      </c>
      <c r="CC295" s="2">
        <v>5580</v>
      </c>
      <c r="CD295" s="2">
        <v>5690</v>
      </c>
      <c r="CE295" s="2">
        <v>5520</v>
      </c>
      <c r="CF295" s="2">
        <v>5420</v>
      </c>
      <c r="CG295" s="2">
        <v>4975</v>
      </c>
      <c r="CH295" s="2">
        <v>5060</v>
      </c>
      <c r="CI295" s="2">
        <v>4840</v>
      </c>
      <c r="CJ295" s="2">
        <v>4850</v>
      </c>
      <c r="CK295" s="2">
        <v>4725</v>
      </c>
      <c r="CL295" s="2">
        <v>4550</v>
      </c>
      <c r="CM295" s="2">
        <v>4550</v>
      </c>
      <c r="CN295" s="2">
        <v>4105</v>
      </c>
      <c r="CO295" s="2">
        <v>4085</v>
      </c>
      <c r="CP295" s="2">
        <v>4230</v>
      </c>
      <c r="CQ295" s="2">
        <v>4475</v>
      </c>
      <c r="CR295" s="2">
        <v>4635</v>
      </c>
      <c r="CS295" s="2">
        <v>4195</v>
      </c>
      <c r="CT295" s="2">
        <v>4060</v>
      </c>
      <c r="CU295" s="2">
        <v>4465</v>
      </c>
      <c r="CV295" s="2">
        <v>4470</v>
      </c>
      <c r="CW295" s="2">
        <v>4420</v>
      </c>
      <c r="CX295" s="2">
        <v>4295</v>
      </c>
      <c r="CY295" s="2">
        <v>4275</v>
      </c>
      <c r="CZ295" s="2">
        <v>4420</v>
      </c>
      <c r="DA295" s="2">
        <v>4435</v>
      </c>
      <c r="DB295" s="2">
        <v>4430</v>
      </c>
      <c r="DC295" s="2">
        <v>4225</v>
      </c>
      <c r="DD295" s="2">
        <v>4750</v>
      </c>
      <c r="DE295" s="2">
        <v>4890</v>
      </c>
      <c r="DF295" s="2">
        <v>4845</v>
      </c>
      <c r="DG295" s="2">
        <v>5270</v>
      </c>
      <c r="DH295" s="2">
        <v>5330</v>
      </c>
      <c r="DI295" s="2">
        <v>5370</v>
      </c>
      <c r="DJ295" s="2">
        <v>5440</v>
      </c>
      <c r="DK295" s="2">
        <v>5460</v>
      </c>
      <c r="DL295" s="2">
        <v>5340</v>
      </c>
      <c r="DM295" s="2">
        <v>5150</v>
      </c>
      <c r="DN295" s="2">
        <v>5210</v>
      </c>
      <c r="DO295" s="2">
        <v>5230</v>
      </c>
      <c r="DP295" s="2">
        <v>5340</v>
      </c>
      <c r="DQ295" s="2">
        <v>4910</v>
      </c>
      <c r="DR295" s="2">
        <v>4470</v>
      </c>
      <c r="DS295" s="2">
        <v>4530</v>
      </c>
      <c r="DT295" s="2">
        <v>4420</v>
      </c>
      <c r="DU295" s="2">
        <v>4380</v>
      </c>
      <c r="DV295" s="2">
        <v>4125</v>
      </c>
      <c r="DW295" s="2">
        <v>4140</v>
      </c>
      <c r="DX295" s="2">
        <v>4190</v>
      </c>
      <c r="DY295" s="2">
        <v>4120</v>
      </c>
      <c r="DZ295" s="2">
        <v>3985</v>
      </c>
      <c r="EA295" s="2">
        <v>4050</v>
      </c>
      <c r="EB295" s="2">
        <v>3975</v>
      </c>
      <c r="EC295" s="2">
        <v>4115</v>
      </c>
      <c r="ED295" s="2">
        <v>3920</v>
      </c>
      <c r="EE295" s="2">
        <v>3940</v>
      </c>
      <c r="EF295" s="2">
        <v>3995</v>
      </c>
      <c r="EG295" s="2">
        <v>3955</v>
      </c>
      <c r="EH295" s="2">
        <v>3820</v>
      </c>
      <c r="EI295" s="2">
        <v>3895</v>
      </c>
      <c r="EJ295" s="2">
        <v>4035</v>
      </c>
      <c r="EK295" s="2">
        <v>4015</v>
      </c>
      <c r="EL295" s="2">
        <v>3750</v>
      </c>
      <c r="EM295" s="2">
        <v>3565</v>
      </c>
      <c r="EN295" s="2">
        <v>3460</v>
      </c>
      <c r="EO295" s="2">
        <v>3300</v>
      </c>
      <c r="EP295" s="2">
        <v>3345</v>
      </c>
      <c r="EQ295" s="2">
        <v>3280</v>
      </c>
      <c r="ER295" s="2">
        <v>3230</v>
      </c>
      <c r="ES295" s="2">
        <v>3075</v>
      </c>
      <c r="ET295" s="2">
        <v>3050</v>
      </c>
      <c r="EU295" s="2">
        <v>3080</v>
      </c>
      <c r="EV295" s="2">
        <v>3070</v>
      </c>
      <c r="EW295" s="2">
        <v>3020</v>
      </c>
      <c r="EX295" s="2">
        <v>2950</v>
      </c>
      <c r="EY295" s="2">
        <v>2885</v>
      </c>
      <c r="EZ295" s="2">
        <v>2815</v>
      </c>
      <c r="FA295" s="2">
        <v>2716</v>
      </c>
      <c r="FB295" s="2">
        <v>2691</v>
      </c>
      <c r="FC295" s="2">
        <v>2689</v>
      </c>
      <c r="FD295" s="2">
        <v>2692</v>
      </c>
      <c r="FE295" s="2">
        <v>2743</v>
      </c>
      <c r="FF295" s="2">
        <v>2760</v>
      </c>
      <c r="FG295" s="2">
        <v>2728</v>
      </c>
      <c r="FH295" s="2">
        <v>2660</v>
      </c>
      <c r="FI295" s="2">
        <v>2594</v>
      </c>
      <c r="FJ295" s="2">
        <v>2611</v>
      </c>
      <c r="FK295" s="2">
        <v>2565</v>
      </c>
      <c r="FL295" s="2">
        <v>2511</v>
      </c>
      <c r="FM295" s="2">
        <v>2469</v>
      </c>
      <c r="FN295" s="2">
        <v>2451</v>
      </c>
      <c r="FO295" s="2">
        <v>2523</v>
      </c>
      <c r="FP295" s="2">
        <v>2527</v>
      </c>
      <c r="FQ295" s="2">
        <v>2533</v>
      </c>
      <c r="FR295" s="2">
        <v>2504</v>
      </c>
      <c r="FS295" s="2">
        <v>2520</v>
      </c>
      <c r="FT295" s="2">
        <v>2455</v>
      </c>
      <c r="FU295" s="2">
        <v>2553</v>
      </c>
      <c r="FV295" s="2">
        <v>2491</v>
      </c>
      <c r="FW295" s="2">
        <v>2537</v>
      </c>
      <c r="FX295" s="2">
        <v>2568</v>
      </c>
      <c r="FY295" s="2">
        <v>2942</v>
      </c>
      <c r="FZ295" s="2">
        <v>3165</v>
      </c>
      <c r="GA295" s="2">
        <v>3165</v>
      </c>
      <c r="GB295" s="2">
        <v>3200</v>
      </c>
      <c r="GC295" s="2">
        <v>3215</v>
      </c>
      <c r="GD295" s="2">
        <v>3195</v>
      </c>
      <c r="GE295" s="2">
        <v>3265</v>
      </c>
      <c r="GF295" s="2">
        <v>3125</v>
      </c>
      <c r="GG295" s="2">
        <v>3350</v>
      </c>
      <c r="GH295" s="2">
        <v>3285</v>
      </c>
      <c r="GI295" s="2">
        <v>3245</v>
      </c>
      <c r="GJ295" s="2">
        <v>3200</v>
      </c>
      <c r="GK295" s="2">
        <v>3175</v>
      </c>
      <c r="GL295" s="2">
        <v>3210</v>
      </c>
      <c r="GM295" s="2">
        <v>3220</v>
      </c>
      <c r="GN295" s="2">
        <v>3160</v>
      </c>
      <c r="GO295" s="2">
        <v>3175</v>
      </c>
      <c r="GP295" s="2">
        <v>3195</v>
      </c>
      <c r="GQ295" s="2">
        <v>3175</v>
      </c>
      <c r="GR295" s="2">
        <v>3135</v>
      </c>
      <c r="GS295" s="2">
        <v>3210</v>
      </c>
      <c r="GT295" s="2">
        <v>3050</v>
      </c>
      <c r="GU295" s="2">
        <v>2998</v>
      </c>
      <c r="GV295" s="2">
        <v>3200</v>
      </c>
      <c r="GW295" s="2">
        <v>3205</v>
      </c>
      <c r="GX295" s="2">
        <v>3160</v>
      </c>
      <c r="GY295" s="2">
        <v>3100</v>
      </c>
      <c r="GZ295" s="2">
        <v>3085</v>
      </c>
      <c r="HA295" s="2">
        <v>2923</v>
      </c>
      <c r="HB295" s="2">
        <v>2752</v>
      </c>
      <c r="HC295" s="2">
        <v>2655</v>
      </c>
      <c r="HD295" s="2">
        <v>2718</v>
      </c>
      <c r="HE295" s="2">
        <v>2712</v>
      </c>
      <c r="HF295" s="2">
        <v>2717</v>
      </c>
      <c r="HG295" s="2">
        <v>2732</v>
      </c>
      <c r="HH295" s="2">
        <v>2691</v>
      </c>
      <c r="HI295" s="2">
        <v>2687</v>
      </c>
      <c r="HJ295" s="2">
        <v>2683</v>
      </c>
      <c r="HK295" s="2">
        <v>2579</v>
      </c>
      <c r="HL295" s="2">
        <v>2573</v>
      </c>
      <c r="HM295" s="2">
        <v>2574</v>
      </c>
      <c r="HN295" s="2">
        <v>2510</v>
      </c>
      <c r="HO295" s="2">
        <v>2486</v>
      </c>
      <c r="HP295" s="2">
        <v>2452</v>
      </c>
      <c r="HQ295" s="2">
        <v>2480</v>
      </c>
      <c r="HR295" s="2">
        <v>2424</v>
      </c>
      <c r="HS295" s="2">
        <v>2403</v>
      </c>
      <c r="HT295" s="2">
        <v>2361</v>
      </c>
      <c r="HU295" s="2">
        <v>2364</v>
      </c>
      <c r="HV295" s="2">
        <v>2382</v>
      </c>
      <c r="HW295" s="2">
        <v>2404</v>
      </c>
      <c r="HX295" s="2">
        <v>2461</v>
      </c>
      <c r="HY295" s="2">
        <v>2494</v>
      </c>
      <c r="HZ295" s="2">
        <v>2497</v>
      </c>
      <c r="IA295" s="2">
        <v>2470</v>
      </c>
      <c r="IB295" s="2">
        <v>2549</v>
      </c>
      <c r="IC295" s="2">
        <v>2517</v>
      </c>
      <c r="ID295" s="2">
        <v>2444</v>
      </c>
      <c r="IE295" s="2">
        <v>2491</v>
      </c>
      <c r="IF295" s="2">
        <v>2511</v>
      </c>
      <c r="IG295" s="2">
        <v>2516</v>
      </c>
      <c r="IH295" s="2">
        <v>2540</v>
      </c>
      <c r="II295" s="2">
        <v>2554</v>
      </c>
      <c r="IJ295" s="2">
        <v>2567</v>
      </c>
      <c r="IK295" s="2">
        <v>2520</v>
      </c>
      <c r="IL295" s="2">
        <v>2512</v>
      </c>
      <c r="IM295" s="2">
        <v>2507</v>
      </c>
      <c r="IN295" s="2">
        <v>2538</v>
      </c>
      <c r="IO295" s="2">
        <v>2553</v>
      </c>
      <c r="IP295" s="2">
        <v>2435</v>
      </c>
      <c r="IQ295" s="2">
        <v>2572</v>
      </c>
      <c r="IR295" s="2">
        <v>2712</v>
      </c>
      <c r="IS295" s="2">
        <v>2687</v>
      </c>
      <c r="IT295" s="2">
        <v>2680</v>
      </c>
    </row>
    <row r="296" spans="1:254">
      <c r="A296" s="62" t="s">
        <v>509</v>
      </c>
      <c r="B296" s="1" t="inlineStr">
        <is>
          <t>ベルトラ</t>
        </is>
      </c>
      <c r="C296" s="1">
        <v>156</v>
      </c>
      <c r="E296" s="2">
        <v>157</v>
      </c>
      <c r="F296" s="2">
        <v>156</v>
      </c>
      <c r="G296" s="2">
        <v>157</v>
      </c>
      <c r="H296" s="2">
        <v>154</v>
      </c>
      <c r="I296" s="2">
        <v>156</v>
      </c>
      <c r="J296" s="2">
        <v>154</v>
      </c>
      <c r="K296" s="2">
        <v>155</v>
      </c>
      <c r="L296" s="2">
        <v>156</v>
      </c>
      <c r="M296" s="2">
        <v>156</v>
      </c>
      <c r="N296" s="2">
        <v>151</v>
      </c>
      <c r="O296" s="2">
        <v>152</v>
      </c>
      <c r="P296" s="2">
        <v>158</v>
      </c>
      <c r="Q296" s="2">
        <v>164</v>
      </c>
      <c r="R296" s="2">
        <v>174</v>
      </c>
      <c r="S296" s="2">
        <v>175</v>
      </c>
      <c r="T296" s="2">
        <v>175</v>
      </c>
      <c r="U296" s="2">
        <v>171</v>
      </c>
      <c r="V296" s="2">
        <v>170</v>
      </c>
      <c r="W296" s="2">
        <v>165</v>
      </c>
      <c r="X296" s="2">
        <v>161</v>
      </c>
      <c r="Y296" s="2">
        <v>156</v>
      </c>
      <c r="Z296" s="2">
        <v>161</v>
      </c>
      <c r="AA296" s="2">
        <v>166</v>
      </c>
      <c r="AB296" s="2">
        <v>166</v>
      </c>
      <c r="AC296" s="2">
        <v>163</v>
      </c>
      <c r="AD296" s="2">
        <v>162</v>
      </c>
      <c r="AE296" s="2">
        <v>162</v>
      </c>
      <c r="AF296" s="2">
        <v>163</v>
      </c>
      <c r="AG296" s="2">
        <v>161</v>
      </c>
      <c r="AH296" s="2">
        <v>159</v>
      </c>
      <c r="AI296" s="2">
        <v>171</v>
      </c>
      <c r="AJ296" s="2">
        <v>166</v>
      </c>
      <c r="AK296" s="2">
        <v>148</v>
      </c>
      <c r="AL296" s="2">
        <v>144</v>
      </c>
      <c r="AM296" s="2">
        <v>130</v>
      </c>
      <c r="AN296" s="2">
        <v>124</v>
      </c>
      <c r="AO296" s="2">
        <v>122</v>
      </c>
      <c r="AP296" s="2">
        <v>120</v>
      </c>
      <c r="AQ296" s="2">
        <v>116</v>
      </c>
      <c r="AR296" s="2">
        <v>115</v>
      </c>
      <c r="AS296" s="2">
        <v>116</v>
      </c>
      <c r="AT296" s="2">
        <v>124</v>
      </c>
      <c r="AU296" s="2">
        <v>125</v>
      </c>
      <c r="AV296" s="2">
        <v>129</v>
      </c>
      <c r="AW296" s="2">
        <v>126</v>
      </c>
      <c r="AX296" s="2">
        <v>126</v>
      </c>
      <c r="AY296" s="2">
        <v>126</v>
      </c>
      <c r="AZ296" s="2">
        <v>129</v>
      </c>
      <c r="BA296" s="2">
        <v>130</v>
      </c>
      <c r="BB296" s="2">
        <v>130</v>
      </c>
      <c r="BC296" s="2">
        <v>132</v>
      </c>
      <c r="BD296" s="2">
        <v>134</v>
      </c>
      <c r="BE296" s="2">
        <v>136</v>
      </c>
      <c r="BF296" s="2">
        <v>141</v>
      </c>
      <c r="BG296" s="2">
        <v>143</v>
      </c>
      <c r="BH296" s="2">
        <v>141</v>
      </c>
      <c r="BI296" s="2">
        <v>145</v>
      </c>
      <c r="BJ296" s="2">
        <v>144</v>
      </c>
      <c r="BK296" s="2">
        <v>143</v>
      </c>
      <c r="BL296" s="2">
        <v>159</v>
      </c>
      <c r="BM296" s="2">
        <v>161</v>
      </c>
      <c r="BN296" s="2">
        <v>159</v>
      </c>
      <c r="BO296" s="2">
        <v>161</v>
      </c>
      <c r="BP296" s="2">
        <v>160</v>
      </c>
      <c r="BQ296" s="2">
        <v>161</v>
      </c>
      <c r="BR296" s="2">
        <v>158</v>
      </c>
      <c r="BS296" s="2">
        <v>158</v>
      </c>
      <c r="BT296" s="2">
        <v>160</v>
      </c>
      <c r="BU296" s="2">
        <v>161</v>
      </c>
      <c r="BV296" s="2">
        <v>162</v>
      </c>
      <c r="BW296" s="2">
        <v>167</v>
      </c>
      <c r="BX296" s="2">
        <v>172</v>
      </c>
      <c r="BY296" s="2">
        <v>178</v>
      </c>
      <c r="BZ296" s="2">
        <v>182</v>
      </c>
      <c r="CA296" s="2">
        <v>184</v>
      </c>
      <c r="CB296" s="2">
        <v>176</v>
      </c>
      <c r="CC296" s="2">
        <v>175</v>
      </c>
      <c r="CD296" s="2">
        <v>172</v>
      </c>
      <c r="CE296" s="2">
        <v>169</v>
      </c>
      <c r="CF296" s="2">
        <v>173</v>
      </c>
      <c r="CG296" s="2">
        <v>177</v>
      </c>
      <c r="CH296" s="2">
        <v>181</v>
      </c>
      <c r="CI296" s="2">
        <v>178</v>
      </c>
      <c r="CJ296" s="2">
        <v>175</v>
      </c>
      <c r="CK296" s="2">
        <v>177</v>
      </c>
      <c r="CL296" s="2">
        <v>174</v>
      </c>
      <c r="CM296" s="2">
        <v>177</v>
      </c>
      <c r="CN296" s="2">
        <v>171</v>
      </c>
      <c r="CO296" s="2">
        <v>169</v>
      </c>
      <c r="CP296" s="2">
        <v>175</v>
      </c>
      <c r="CQ296" s="2">
        <v>175</v>
      </c>
      <c r="CR296" s="2">
        <v>181</v>
      </c>
      <c r="CS296" s="2">
        <v>175</v>
      </c>
      <c r="CT296" s="2">
        <v>173</v>
      </c>
      <c r="CU296" s="2">
        <v>180</v>
      </c>
      <c r="CV296" s="2">
        <v>187</v>
      </c>
      <c r="CW296" s="2">
        <v>184</v>
      </c>
      <c r="CX296" s="2">
        <v>184</v>
      </c>
      <c r="CY296" s="2">
        <v>187</v>
      </c>
      <c r="CZ296" s="2">
        <v>190</v>
      </c>
      <c r="DA296" s="2">
        <v>199</v>
      </c>
      <c r="DB296" s="2">
        <v>187</v>
      </c>
      <c r="DC296" s="2">
        <v>175</v>
      </c>
      <c r="DD296" s="2">
        <v>187</v>
      </c>
      <c r="DE296" s="2">
        <v>186</v>
      </c>
      <c r="DF296" s="2">
        <v>177</v>
      </c>
      <c r="DG296" s="2">
        <v>190</v>
      </c>
      <c r="DH296" s="2">
        <v>202</v>
      </c>
      <c r="DI296" s="2">
        <v>207</v>
      </c>
      <c r="DJ296" s="2">
        <v>201</v>
      </c>
      <c r="DK296" s="2">
        <v>197</v>
      </c>
      <c r="DL296" s="2">
        <v>196</v>
      </c>
      <c r="DM296" s="2">
        <v>199</v>
      </c>
      <c r="DN296" s="2">
        <v>212</v>
      </c>
      <c r="DO296" s="2">
        <v>218</v>
      </c>
      <c r="DP296" s="2">
        <v>224</v>
      </c>
      <c r="DQ296" s="2">
        <v>209</v>
      </c>
      <c r="DR296" s="2">
        <v>174</v>
      </c>
      <c r="DS296" s="2">
        <v>181</v>
      </c>
      <c r="DT296" s="2">
        <v>175</v>
      </c>
      <c r="DU296" s="2">
        <v>172</v>
      </c>
      <c r="DV296" s="2">
        <v>174</v>
      </c>
      <c r="DW296" s="2">
        <v>169</v>
      </c>
      <c r="DX296" s="2">
        <v>169</v>
      </c>
      <c r="DY296" s="2">
        <v>173</v>
      </c>
      <c r="DZ296" s="2">
        <v>176</v>
      </c>
      <c r="EA296" s="2">
        <v>177</v>
      </c>
      <c r="EB296" s="2">
        <v>178</v>
      </c>
      <c r="EC296" s="2">
        <v>180</v>
      </c>
      <c r="ED296" s="2">
        <v>184</v>
      </c>
      <c r="EE296" s="2">
        <v>189</v>
      </c>
      <c r="EF296" s="2">
        <v>188</v>
      </c>
      <c r="EG296" s="2">
        <v>187</v>
      </c>
      <c r="EH296" s="2">
        <v>189</v>
      </c>
      <c r="EI296" s="2">
        <v>191</v>
      </c>
      <c r="EJ296" s="2">
        <v>188</v>
      </c>
      <c r="EK296" s="2">
        <v>194</v>
      </c>
      <c r="EL296" s="2">
        <v>185</v>
      </c>
      <c r="EM296" s="2">
        <v>183</v>
      </c>
      <c r="EN296" s="2">
        <v>183</v>
      </c>
      <c r="EO296" s="2">
        <v>183</v>
      </c>
      <c r="EP296" s="2">
        <v>179</v>
      </c>
      <c r="EQ296" s="2">
        <v>176</v>
      </c>
      <c r="ER296" s="2">
        <v>176</v>
      </c>
      <c r="ES296" s="2">
        <v>171</v>
      </c>
      <c r="ET296" s="2">
        <v>173</v>
      </c>
      <c r="EU296" s="2">
        <v>175</v>
      </c>
      <c r="EV296" s="2">
        <v>175</v>
      </c>
      <c r="EW296" s="2">
        <v>169</v>
      </c>
      <c r="EX296" s="2">
        <v>170</v>
      </c>
      <c r="EY296" s="2">
        <v>166</v>
      </c>
      <c r="EZ296" s="2">
        <v>161</v>
      </c>
      <c r="FA296" s="2">
        <v>170</v>
      </c>
      <c r="FB296" s="2">
        <v>168</v>
      </c>
      <c r="FC296" s="2">
        <v>164</v>
      </c>
      <c r="FD296" s="2">
        <v>165</v>
      </c>
      <c r="FE296" s="2">
        <v>157</v>
      </c>
      <c r="FF296" s="2">
        <v>153</v>
      </c>
      <c r="FG296" s="2">
        <v>159</v>
      </c>
      <c r="FH296" s="2">
        <v>160</v>
      </c>
      <c r="FI296" s="2">
        <v>160</v>
      </c>
      <c r="FJ296" s="2">
        <v>163</v>
      </c>
      <c r="FK296" s="2">
        <v>165</v>
      </c>
      <c r="FL296" s="2">
        <v>164</v>
      </c>
      <c r="FM296" s="2">
        <v>172</v>
      </c>
      <c r="FN296" s="2">
        <v>174</v>
      </c>
      <c r="FO296" s="2">
        <v>180</v>
      </c>
      <c r="FP296" s="2">
        <v>184</v>
      </c>
      <c r="FQ296" s="2">
        <v>182</v>
      </c>
      <c r="FR296" s="2">
        <v>181</v>
      </c>
      <c r="FS296" s="2">
        <v>180</v>
      </c>
      <c r="FT296" s="2">
        <v>180</v>
      </c>
      <c r="FU296" s="2">
        <v>176</v>
      </c>
      <c r="FV296" s="2">
        <v>181</v>
      </c>
      <c r="FW296" s="2">
        <v>189</v>
      </c>
      <c r="FX296" s="2">
        <v>186</v>
      </c>
      <c r="FY296" s="2">
        <v>213</v>
      </c>
      <c r="FZ296" s="2">
        <v>219</v>
      </c>
      <c r="GA296" s="2">
        <v>217</v>
      </c>
      <c r="GB296" s="2">
        <v>215</v>
      </c>
      <c r="GC296" s="2">
        <v>214</v>
      </c>
      <c r="GD296" s="2">
        <v>214</v>
      </c>
      <c r="GE296" s="2">
        <v>215</v>
      </c>
      <c r="GF296" s="2">
        <v>212</v>
      </c>
      <c r="GG296" s="2">
        <v>212</v>
      </c>
      <c r="GH296" s="2">
        <v>215</v>
      </c>
      <c r="GI296" s="2">
        <v>215</v>
      </c>
      <c r="GJ296" s="2">
        <v>219</v>
      </c>
      <c r="GK296" s="2">
        <v>231</v>
      </c>
      <c r="GL296" s="2">
        <v>235</v>
      </c>
      <c r="GM296" s="2">
        <v>237</v>
      </c>
      <c r="GN296" s="2">
        <v>235</v>
      </c>
      <c r="GO296" s="2">
        <v>237</v>
      </c>
      <c r="GP296" s="2">
        <v>235</v>
      </c>
      <c r="GQ296" s="2">
        <v>235</v>
      </c>
      <c r="GR296" s="2">
        <v>233</v>
      </c>
      <c r="GS296" s="2">
        <v>234</v>
      </c>
      <c r="GT296" s="2">
        <v>230</v>
      </c>
      <c r="GU296" s="2">
        <v>226</v>
      </c>
      <c r="GV296" s="2">
        <v>240</v>
      </c>
      <c r="GW296" s="2">
        <v>245</v>
      </c>
      <c r="GX296" s="2">
        <v>248</v>
      </c>
      <c r="GY296" s="2">
        <v>248</v>
      </c>
      <c r="GZ296" s="2">
        <v>246</v>
      </c>
      <c r="HA296" s="2">
        <v>250</v>
      </c>
      <c r="HB296" s="2">
        <v>250</v>
      </c>
      <c r="HC296" s="2">
        <v>254</v>
      </c>
      <c r="HD296" s="2">
        <v>258</v>
      </c>
      <c r="HE296" s="2">
        <v>259</v>
      </c>
      <c r="HF296" s="2">
        <v>261</v>
      </c>
      <c r="HG296" s="2">
        <v>260</v>
      </c>
      <c r="HH296" s="2">
        <v>263</v>
      </c>
      <c r="HI296" s="2">
        <v>268</v>
      </c>
      <c r="HJ296" s="2">
        <v>270</v>
      </c>
      <c r="HK296" s="2">
        <v>275</v>
      </c>
      <c r="HL296" s="2">
        <v>277</v>
      </c>
      <c r="HM296" s="2">
        <v>277</v>
      </c>
      <c r="HN296" s="2">
        <v>278</v>
      </c>
      <c r="HO296" s="2">
        <v>278</v>
      </c>
      <c r="HP296" s="2">
        <v>280</v>
      </c>
      <c r="HQ296" s="2">
        <v>276</v>
      </c>
      <c r="HR296" s="2">
        <v>279</v>
      </c>
      <c r="HS296" s="2">
        <v>274</v>
      </c>
      <c r="HT296" s="2">
        <v>270</v>
      </c>
      <c r="HU296" s="2">
        <v>271</v>
      </c>
      <c r="HV296" s="2">
        <v>275</v>
      </c>
      <c r="HW296" s="2">
        <v>269</v>
      </c>
      <c r="HX296" s="2">
        <v>268</v>
      </c>
      <c r="HY296" s="2">
        <v>266</v>
      </c>
      <c r="HZ296" s="2">
        <v>268</v>
      </c>
      <c r="IA296" s="2">
        <v>270</v>
      </c>
      <c r="IB296" s="2">
        <v>270</v>
      </c>
      <c r="IC296" s="2">
        <v>263</v>
      </c>
      <c r="ID296" s="2">
        <v>265</v>
      </c>
      <c r="IE296" s="2">
        <v>275</v>
      </c>
      <c r="IF296" s="2">
        <v>275</v>
      </c>
      <c r="IG296" s="2">
        <v>276</v>
      </c>
      <c r="IH296" s="2">
        <v>273</v>
      </c>
      <c r="II296" s="2">
        <v>295</v>
      </c>
      <c r="IJ296" s="2">
        <v>294</v>
      </c>
      <c r="IK296" s="2">
        <v>295</v>
      </c>
      <c r="IL296" s="2">
        <v>299</v>
      </c>
      <c r="IM296" s="2">
        <v>302</v>
      </c>
      <c r="IN296" s="2">
        <v>301</v>
      </c>
      <c r="IO296" s="2">
        <v>299</v>
      </c>
      <c r="IP296" s="2">
        <v>292</v>
      </c>
      <c r="IQ296" s="2">
        <v>290</v>
      </c>
      <c r="IR296" s="2">
        <v>292</v>
      </c>
      <c r="IS296" s="2">
        <v>288</v>
      </c>
      <c r="IT296" s="2">
        <v>293</v>
      </c>
    </row>
    <row r="297" spans="1:254">
      <c r="A297" s="62" t="s">
        <v>510</v>
      </c>
      <c r="B297" s="1" t="inlineStr">
        <is>
          <t>長谷工コーポレーシヨン</t>
        </is>
      </c>
      <c r="C297" s="1">
        <v>2700.5</v>
      </c>
      <c r="E297" s="2">
        <v>2653</v>
      </c>
      <c r="F297" s="2">
        <v>2632.5</v>
      </c>
      <c r="G297" s="2">
        <v>2655</v>
      </c>
      <c r="H297" s="2">
        <v>2701</v>
      </c>
      <c r="I297" s="2">
        <v>2780</v>
      </c>
      <c r="J297" s="2">
        <v>2811.5</v>
      </c>
      <c r="K297" s="2">
        <v>2833.5</v>
      </c>
      <c r="L297" s="2">
        <v>2826</v>
      </c>
      <c r="M297" s="2">
        <v>2783.5</v>
      </c>
      <c r="N297" s="2">
        <v>2736.5</v>
      </c>
      <c r="O297" s="2">
        <v>2742</v>
      </c>
      <c r="P297" s="2">
        <v>2787.5</v>
      </c>
      <c r="Q297" s="2">
        <v>2812</v>
      </c>
      <c r="R297" s="2">
        <v>2799</v>
      </c>
      <c r="S297" s="2">
        <v>2802</v>
      </c>
      <c r="T297" s="2">
        <v>2807</v>
      </c>
      <c r="U297" s="2">
        <v>2766.5</v>
      </c>
      <c r="V297" s="2">
        <v>2731</v>
      </c>
      <c r="W297" s="2">
        <v>2755.5</v>
      </c>
      <c r="X297" s="2">
        <v>2761.5</v>
      </c>
      <c r="Y297" s="2">
        <v>2836</v>
      </c>
      <c r="Z297" s="2">
        <v>2841</v>
      </c>
      <c r="AA297" s="2">
        <v>2826</v>
      </c>
      <c r="AB297" s="2">
        <v>2825</v>
      </c>
      <c r="AC297" s="2">
        <v>2776</v>
      </c>
      <c r="AD297" s="2">
        <v>2758</v>
      </c>
      <c r="AE297" s="2">
        <v>2822.5</v>
      </c>
      <c r="AF297" s="2">
        <v>2834</v>
      </c>
      <c r="AG297" s="2">
        <v>2767</v>
      </c>
      <c r="AH297" s="2">
        <v>2754</v>
      </c>
      <c r="AI297" s="2">
        <v>2701.5</v>
      </c>
      <c r="AJ297" s="2">
        <v>2711.5</v>
      </c>
      <c r="AK297" s="2">
        <v>2663.5</v>
      </c>
      <c r="AL297" s="2">
        <v>2628</v>
      </c>
      <c r="AM297" s="2">
        <v>2653</v>
      </c>
      <c r="AN297" s="2">
        <v>2695.5</v>
      </c>
      <c r="AO297" s="2">
        <v>2673</v>
      </c>
      <c r="AP297" s="2">
        <v>2699.5</v>
      </c>
      <c r="AQ297" s="2">
        <v>2690.5</v>
      </c>
      <c r="AR297" s="2">
        <v>2706.5</v>
      </c>
      <c r="AS297" s="2">
        <v>2679</v>
      </c>
      <c r="AT297" s="2">
        <v>2650.5</v>
      </c>
      <c r="AU297" s="2">
        <v>2619</v>
      </c>
      <c r="AV297" s="2">
        <v>2633</v>
      </c>
      <c r="AW297" s="2">
        <v>2592</v>
      </c>
      <c r="AX297" s="2">
        <v>2599.5</v>
      </c>
      <c r="AY297" s="2">
        <v>2555</v>
      </c>
      <c r="AZ297" s="2">
        <v>2646</v>
      </c>
      <c r="BA297" s="2">
        <v>2686</v>
      </c>
      <c r="BB297" s="2">
        <v>2679.5</v>
      </c>
      <c r="BC297" s="2">
        <v>2692.5</v>
      </c>
      <c r="BD297" s="2">
        <v>2676</v>
      </c>
      <c r="BE297" s="2">
        <v>2665</v>
      </c>
      <c r="BF297" s="2">
        <v>2686.5</v>
      </c>
      <c r="BG297" s="2">
        <v>2714.5</v>
      </c>
      <c r="BH297" s="2">
        <v>2687</v>
      </c>
      <c r="BI297" s="2">
        <v>2754</v>
      </c>
      <c r="BJ297" s="2">
        <v>2825.5</v>
      </c>
      <c r="BK297" s="2">
        <v>2657.5</v>
      </c>
      <c r="BL297" s="2">
        <v>2688</v>
      </c>
      <c r="BM297" s="2">
        <v>2770.5</v>
      </c>
      <c r="BN297" s="2">
        <v>2721.5</v>
      </c>
      <c r="BO297" s="2">
        <v>2732</v>
      </c>
      <c r="BP297" s="2">
        <v>2698.5</v>
      </c>
      <c r="BQ297" s="2">
        <v>2732.5</v>
      </c>
      <c r="BR297" s="2">
        <v>2680</v>
      </c>
      <c r="BS297" s="2">
        <v>2692.5</v>
      </c>
      <c r="BT297" s="2">
        <v>2735</v>
      </c>
      <c r="BU297" s="2">
        <v>2650.5</v>
      </c>
      <c r="BV297" s="2">
        <v>2680.5</v>
      </c>
      <c r="BW297" s="2">
        <v>2693</v>
      </c>
      <c r="BX297" s="2">
        <v>2738</v>
      </c>
      <c r="BY297" s="2">
        <v>2750</v>
      </c>
      <c r="BZ297" s="2">
        <v>2762.5</v>
      </c>
      <c r="CA297" s="2">
        <v>2730</v>
      </c>
      <c r="CB297" s="2">
        <v>2760</v>
      </c>
      <c r="CC297" s="2">
        <v>2732</v>
      </c>
      <c r="CD297" s="2">
        <v>2706</v>
      </c>
      <c r="CE297" s="2">
        <v>2861.5</v>
      </c>
      <c r="CF297" s="2">
        <v>2893</v>
      </c>
      <c r="CG297" s="2">
        <v>2925</v>
      </c>
      <c r="CH297" s="2">
        <v>2949.5</v>
      </c>
      <c r="CI297" s="2">
        <v>2892.5</v>
      </c>
      <c r="CJ297" s="2">
        <v>2897</v>
      </c>
      <c r="CK297" s="2">
        <v>2890</v>
      </c>
      <c r="CL297" s="2">
        <v>2931.5</v>
      </c>
      <c r="CM297" s="2">
        <v>2916</v>
      </c>
      <c r="CN297" s="2">
        <v>2849</v>
      </c>
      <c r="CO297" s="2">
        <v>2818</v>
      </c>
      <c r="CP297" s="2">
        <v>2982</v>
      </c>
      <c r="CQ297" s="2">
        <v>2976</v>
      </c>
      <c r="CR297" s="2">
        <v>2951</v>
      </c>
      <c r="CS297" s="2">
        <v>2883.5</v>
      </c>
      <c r="CT297" s="2">
        <v>2842.5</v>
      </c>
      <c r="CU297" s="2">
        <v>2938</v>
      </c>
      <c r="CV297" s="2">
        <v>3022</v>
      </c>
      <c r="CW297" s="2">
        <v>3000</v>
      </c>
      <c r="CX297" s="2">
        <v>2973.5</v>
      </c>
      <c r="CY297" s="2">
        <v>3015</v>
      </c>
      <c r="CZ297" s="2">
        <v>3024</v>
      </c>
      <c r="DA297" s="2">
        <v>3125</v>
      </c>
      <c r="DB297" s="2">
        <v>3109</v>
      </c>
      <c r="DC297" s="2">
        <v>3015</v>
      </c>
      <c r="DD297" s="2">
        <v>3166</v>
      </c>
      <c r="DE297" s="2">
        <v>3186</v>
      </c>
      <c r="DF297" s="2">
        <v>3147</v>
      </c>
      <c r="DG297" s="2">
        <v>3253</v>
      </c>
      <c r="DH297" s="2">
        <v>3290</v>
      </c>
      <c r="DI297" s="2">
        <v>3331</v>
      </c>
      <c r="DJ297" s="2">
        <v>3288</v>
      </c>
      <c r="DK297" s="2">
        <v>3291</v>
      </c>
      <c r="DL297" s="2">
        <v>3222</v>
      </c>
      <c r="DM297" s="2">
        <v>3227</v>
      </c>
      <c r="DN297" s="2">
        <v>3192</v>
      </c>
      <c r="DO297" s="2">
        <v>3221</v>
      </c>
      <c r="DP297" s="2">
        <v>3200</v>
      </c>
      <c r="DQ297" s="2">
        <v>3142</v>
      </c>
      <c r="DR297" s="2">
        <v>3212</v>
      </c>
      <c r="DS297" s="2">
        <v>3466</v>
      </c>
      <c r="DT297" s="2">
        <v>3419</v>
      </c>
      <c r="DU297" s="2">
        <v>3399</v>
      </c>
      <c r="DV297" s="2">
        <v>3310</v>
      </c>
      <c r="DW297" s="2">
        <v>3267</v>
      </c>
      <c r="DX297" s="2">
        <v>3200</v>
      </c>
      <c r="DY297" s="2">
        <v>3154</v>
      </c>
      <c r="DZ297" s="2">
        <v>3143</v>
      </c>
      <c r="EA297" s="2">
        <v>3138</v>
      </c>
      <c r="EB297" s="2">
        <v>3076</v>
      </c>
      <c r="EC297" s="2">
        <v>3127</v>
      </c>
      <c r="ED297" s="2">
        <v>3173</v>
      </c>
      <c r="EE297" s="2">
        <v>3200</v>
      </c>
      <c r="EF297" s="2">
        <v>3240</v>
      </c>
      <c r="EG297" s="2">
        <v>3227</v>
      </c>
      <c r="EH297" s="2">
        <v>3201</v>
      </c>
      <c r="EI297" s="2">
        <v>3225</v>
      </c>
      <c r="EJ297" s="2">
        <v>3210</v>
      </c>
      <c r="EK297" s="2">
        <v>3240</v>
      </c>
      <c r="EL297" s="2">
        <v>3243</v>
      </c>
      <c r="EM297" s="2">
        <v>3232</v>
      </c>
      <c r="EN297" s="2">
        <v>3229</v>
      </c>
      <c r="EO297" s="2">
        <v>3156</v>
      </c>
      <c r="EP297" s="2">
        <v>3113</v>
      </c>
      <c r="EQ297" s="2">
        <v>3087</v>
      </c>
      <c r="ER297" s="2">
        <v>3093</v>
      </c>
      <c r="ES297" s="2">
        <v>3092</v>
      </c>
      <c r="ET297" s="2">
        <v>3105</v>
      </c>
      <c r="EU297" s="2">
        <v>3091</v>
      </c>
      <c r="EV297" s="2">
        <v>3107</v>
      </c>
      <c r="EW297" s="2">
        <v>3083</v>
      </c>
      <c r="EX297" s="2">
        <v>3076</v>
      </c>
      <c r="EY297" s="2">
        <v>3058</v>
      </c>
      <c r="EZ297" s="2">
        <v>3075</v>
      </c>
      <c r="FA297" s="2">
        <v>3050</v>
      </c>
      <c r="FB297" s="2">
        <v>3038</v>
      </c>
      <c r="FC297" s="2">
        <v>3046</v>
      </c>
      <c r="FD297" s="2">
        <v>3075</v>
      </c>
      <c r="FE297" s="2">
        <v>3039</v>
      </c>
      <c r="FF297" s="2">
        <v>3005</v>
      </c>
      <c r="FG297" s="2">
        <v>2995.5</v>
      </c>
      <c r="FH297" s="2">
        <v>2990.5</v>
      </c>
      <c r="FI297" s="2">
        <v>2957.5</v>
      </c>
      <c r="FJ297" s="2">
        <v>2897</v>
      </c>
      <c r="FK297" s="2">
        <v>2887</v>
      </c>
      <c r="FL297" s="2">
        <v>2907</v>
      </c>
      <c r="FM297" s="2">
        <v>2889.5</v>
      </c>
      <c r="FN297" s="2">
        <v>2894</v>
      </c>
      <c r="FO297" s="2">
        <v>2896</v>
      </c>
      <c r="FP297" s="2">
        <v>2974</v>
      </c>
      <c r="FQ297" s="2">
        <v>2974</v>
      </c>
      <c r="FR297" s="2">
        <v>2912</v>
      </c>
      <c r="FS297" s="2">
        <v>2886</v>
      </c>
      <c r="FT297" s="2">
        <v>2830</v>
      </c>
      <c r="FU297" s="2">
        <v>2832</v>
      </c>
      <c r="FV297" s="2">
        <v>2813</v>
      </c>
      <c r="FW297" s="2">
        <v>2832</v>
      </c>
      <c r="FX297" s="2">
        <v>2839</v>
      </c>
      <c r="FY297" s="2">
        <v>2872</v>
      </c>
      <c r="FZ297" s="2">
        <v>2705</v>
      </c>
      <c r="GA297" s="2">
        <v>2680.5</v>
      </c>
      <c r="GB297" s="2">
        <v>2620.5</v>
      </c>
      <c r="GC297" s="2">
        <v>2598</v>
      </c>
      <c r="GD297" s="2">
        <v>2552.5</v>
      </c>
      <c r="GE297" s="2">
        <v>2507.5</v>
      </c>
      <c r="GF297" s="2">
        <v>2469</v>
      </c>
      <c r="GG297" s="2">
        <v>2460.5</v>
      </c>
      <c r="GH297" s="2">
        <v>2490</v>
      </c>
      <c r="GI297" s="2">
        <v>2445</v>
      </c>
      <c r="GJ297" s="2">
        <v>2462</v>
      </c>
      <c r="GK297" s="2">
        <v>2509</v>
      </c>
      <c r="GL297" s="2">
        <v>2555.5</v>
      </c>
      <c r="GM297" s="2">
        <v>2543</v>
      </c>
      <c r="GN297" s="2">
        <v>2515</v>
      </c>
      <c r="GO297" s="2">
        <v>2506</v>
      </c>
      <c r="GP297" s="2">
        <v>2496</v>
      </c>
      <c r="GQ297" s="2">
        <v>2475.5</v>
      </c>
      <c r="GR297" s="2">
        <v>2451.5</v>
      </c>
      <c r="GS297" s="2">
        <v>2450.5</v>
      </c>
      <c r="GT297" s="2">
        <v>2454</v>
      </c>
      <c r="GU297" s="2">
        <v>2404.5</v>
      </c>
      <c r="GV297" s="2">
        <v>2454</v>
      </c>
      <c r="GW297" s="2">
        <v>2498.5</v>
      </c>
      <c r="GX297" s="2">
        <v>2490.5</v>
      </c>
      <c r="GY297" s="2">
        <v>2481.5</v>
      </c>
      <c r="GZ297" s="2">
        <v>2473.5</v>
      </c>
      <c r="HA297" s="2">
        <v>2396</v>
      </c>
      <c r="HB297" s="2">
        <v>2392</v>
      </c>
      <c r="HC297" s="2">
        <v>2462</v>
      </c>
      <c r="HD297" s="2">
        <v>2495.5</v>
      </c>
      <c r="HE297" s="2">
        <v>2496</v>
      </c>
      <c r="HF297" s="2">
        <v>2524</v>
      </c>
      <c r="HG297" s="2">
        <v>2508</v>
      </c>
      <c r="HH297" s="2">
        <v>2489</v>
      </c>
      <c r="HI297" s="2">
        <v>2500</v>
      </c>
      <c r="HJ297" s="2">
        <v>2516.5</v>
      </c>
      <c r="HK297" s="2">
        <v>2500.5</v>
      </c>
      <c r="HL297" s="2">
        <v>2511.5</v>
      </c>
      <c r="HM297" s="2">
        <v>2510.5</v>
      </c>
      <c r="HN297" s="2">
        <v>2533.5</v>
      </c>
      <c r="HO297" s="2">
        <v>2523</v>
      </c>
      <c r="HP297" s="2">
        <v>2526.5</v>
      </c>
      <c r="HQ297" s="2">
        <v>2526</v>
      </c>
      <c r="HR297" s="2">
        <v>2485.5</v>
      </c>
      <c r="HS297" s="2">
        <v>2451.5</v>
      </c>
      <c r="HT297" s="2">
        <v>2437</v>
      </c>
      <c r="HU297" s="2">
        <v>2417.5</v>
      </c>
      <c r="HV297" s="2">
        <v>2430.5</v>
      </c>
      <c r="HW297" s="2">
        <v>2411.5</v>
      </c>
      <c r="HX297" s="2">
        <v>2414</v>
      </c>
      <c r="HY297" s="2">
        <v>2420.5</v>
      </c>
      <c r="HZ297" s="2">
        <v>2414</v>
      </c>
      <c r="IA297" s="2">
        <v>2424.5</v>
      </c>
      <c r="IB297" s="2">
        <v>2455.5</v>
      </c>
      <c r="IC297" s="2">
        <v>2448.5</v>
      </c>
      <c r="ID297" s="2">
        <v>2457</v>
      </c>
      <c r="IE297" s="2">
        <v>2448.5</v>
      </c>
      <c r="IF297" s="2">
        <v>2416.5</v>
      </c>
      <c r="IG297" s="2">
        <v>2411</v>
      </c>
      <c r="IH297" s="2">
        <v>2397</v>
      </c>
      <c r="II297" s="2">
        <v>2403</v>
      </c>
      <c r="IJ297" s="2">
        <v>2420.5</v>
      </c>
      <c r="IK297" s="2">
        <v>2406</v>
      </c>
      <c r="IL297" s="2">
        <v>2347</v>
      </c>
      <c r="IM297" s="2">
        <v>2339</v>
      </c>
      <c r="IN297" s="2">
        <v>2291.5</v>
      </c>
      <c r="IO297" s="2">
        <v>2262.5</v>
      </c>
      <c r="IP297" s="2">
        <v>2253</v>
      </c>
      <c r="IQ297" s="2">
        <v>2252.5</v>
      </c>
      <c r="IR297" s="2">
        <v>2229</v>
      </c>
      <c r="IS297" s="2">
        <v>2197</v>
      </c>
      <c r="IT297" s="2">
        <v>2197.5</v>
      </c>
    </row>
    <row r="298" spans="1:254">
      <c r="A298" s="62" t="s">
        <v>511</v>
      </c>
      <c r="B298" s="1" t="inlineStr">
        <is>
          <t>ＵＢＥ</t>
        </is>
      </c>
      <c r="C298" s="1">
        <v>3285</v>
      </c>
      <c r="E298" s="2">
        <v>3219</v>
      </c>
      <c r="F298" s="2">
        <v>3168</v>
      </c>
      <c r="G298" s="2">
        <v>3130</v>
      </c>
      <c r="H298" s="2">
        <v>3089</v>
      </c>
      <c r="I298" s="2">
        <v>3137</v>
      </c>
      <c r="J298" s="2">
        <v>3149</v>
      </c>
      <c r="K298" s="2">
        <v>3139</v>
      </c>
      <c r="L298" s="2">
        <v>3192</v>
      </c>
      <c r="M298" s="2">
        <v>3288</v>
      </c>
      <c r="N298" s="2">
        <v>3234</v>
      </c>
      <c r="O298" s="2">
        <v>3244</v>
      </c>
      <c r="P298" s="2">
        <v>3228</v>
      </c>
      <c r="Q298" s="2">
        <v>3215</v>
      </c>
      <c r="R298" s="2">
        <v>3166</v>
      </c>
      <c r="S298" s="2">
        <v>3258</v>
      </c>
      <c r="T298" s="2">
        <v>3214</v>
      </c>
      <c r="U298" s="2">
        <v>3100</v>
      </c>
      <c r="V298" s="2">
        <v>3096</v>
      </c>
      <c r="W298" s="2">
        <v>3141</v>
      </c>
      <c r="X298" s="2">
        <v>3146</v>
      </c>
      <c r="Y298" s="2">
        <v>3166</v>
      </c>
      <c r="Z298" s="2">
        <v>3189</v>
      </c>
      <c r="AA298" s="2">
        <v>3243</v>
      </c>
      <c r="AB298" s="2">
        <v>3175</v>
      </c>
      <c r="AC298" s="2">
        <v>3166</v>
      </c>
      <c r="AD298" s="2">
        <v>3137</v>
      </c>
      <c r="AE298" s="2">
        <v>3146</v>
      </c>
      <c r="AF298" s="2">
        <v>3119</v>
      </c>
      <c r="AG298" s="2">
        <v>3115</v>
      </c>
      <c r="AH298" s="2">
        <v>3140</v>
      </c>
      <c r="AI298" s="2">
        <v>3085</v>
      </c>
      <c r="AJ298" s="2">
        <v>3116</v>
      </c>
      <c r="AK298" s="2">
        <v>3190</v>
      </c>
      <c r="AL298" s="2">
        <v>3191</v>
      </c>
      <c r="AM298" s="2">
        <v>3221</v>
      </c>
      <c r="AN298" s="2">
        <v>3148</v>
      </c>
      <c r="AO298" s="2">
        <v>3168</v>
      </c>
      <c r="AP298" s="2">
        <v>3120</v>
      </c>
      <c r="AQ298" s="2">
        <v>3022</v>
      </c>
      <c r="AR298" s="2">
        <v>2964</v>
      </c>
      <c r="AS298" s="2">
        <v>2962.5</v>
      </c>
      <c r="AT298" s="2">
        <v>2943.5</v>
      </c>
      <c r="AU298" s="2">
        <v>2883</v>
      </c>
      <c r="AV298" s="2">
        <v>2897</v>
      </c>
      <c r="AW298" s="2">
        <v>2937.5</v>
      </c>
      <c r="AX298" s="2">
        <v>2951</v>
      </c>
      <c r="AY298" s="2">
        <v>2857</v>
      </c>
      <c r="AZ298" s="2">
        <v>2908.5</v>
      </c>
      <c r="BA298" s="2">
        <v>2930.5</v>
      </c>
      <c r="BB298" s="2">
        <v>2892.5</v>
      </c>
      <c r="BC298" s="2">
        <v>2960</v>
      </c>
      <c r="BD298" s="2">
        <v>2962.5</v>
      </c>
      <c r="BE298" s="2">
        <v>2969.5</v>
      </c>
      <c r="BF298" s="2">
        <v>2956.5</v>
      </c>
      <c r="BG298" s="2">
        <v>2900</v>
      </c>
      <c r="BH298" s="2">
        <v>2660</v>
      </c>
      <c r="BI298" s="2">
        <v>2364</v>
      </c>
      <c r="BJ298" s="2">
        <v>2376.5</v>
      </c>
      <c r="BK298" s="2">
        <v>2365.5</v>
      </c>
      <c r="BL298" s="2">
        <v>2432</v>
      </c>
      <c r="BM298" s="2">
        <v>2325.5</v>
      </c>
      <c r="BN298" s="2">
        <v>2313.5</v>
      </c>
      <c r="BO298" s="2">
        <v>2376.5</v>
      </c>
      <c r="BP298" s="2">
        <v>2358.5</v>
      </c>
      <c r="BQ298" s="2">
        <v>2379.5</v>
      </c>
      <c r="BR298" s="2">
        <v>2351.5</v>
      </c>
      <c r="BS298" s="2">
        <v>2334.5</v>
      </c>
      <c r="BT298" s="2">
        <v>2358</v>
      </c>
      <c r="BU298" s="2">
        <v>2333.5</v>
      </c>
      <c r="BV298" s="2">
        <v>2337.5</v>
      </c>
      <c r="BW298" s="2">
        <v>2327.5</v>
      </c>
      <c r="BX298" s="2">
        <v>2375.5</v>
      </c>
      <c r="BY298" s="2">
        <v>2413</v>
      </c>
      <c r="BZ298" s="2">
        <v>2412.5</v>
      </c>
      <c r="CA298" s="2">
        <v>2424.5</v>
      </c>
      <c r="CB298" s="2">
        <v>2421</v>
      </c>
      <c r="CC298" s="2">
        <v>2410</v>
      </c>
      <c r="CD298" s="2">
        <v>2400.5</v>
      </c>
      <c r="CE298" s="2">
        <v>2415</v>
      </c>
      <c r="CF298" s="2">
        <v>2440</v>
      </c>
      <c r="CG298" s="2">
        <v>2463</v>
      </c>
      <c r="CH298" s="2">
        <v>2496</v>
      </c>
      <c r="CI298" s="2">
        <v>2433</v>
      </c>
      <c r="CJ298" s="2">
        <v>2445</v>
      </c>
      <c r="CK298" s="2">
        <v>2444</v>
      </c>
      <c r="CL298" s="2">
        <v>2448</v>
      </c>
      <c r="CM298" s="2">
        <v>2461.5</v>
      </c>
      <c r="CN298" s="2">
        <v>2422.5</v>
      </c>
      <c r="CO298" s="2">
        <v>2379.5</v>
      </c>
      <c r="CP298" s="2">
        <v>2504.5</v>
      </c>
      <c r="CQ298" s="2">
        <v>2490.5</v>
      </c>
      <c r="CR298" s="2">
        <v>2509</v>
      </c>
      <c r="CS298" s="2">
        <v>2451</v>
      </c>
      <c r="CT298" s="2">
        <v>2377</v>
      </c>
      <c r="CU298" s="2">
        <v>2485.5</v>
      </c>
      <c r="CV298" s="2">
        <v>2555</v>
      </c>
      <c r="CW298" s="2">
        <v>2515</v>
      </c>
      <c r="CX298" s="2">
        <v>2513</v>
      </c>
      <c r="CY298" s="2">
        <v>2510</v>
      </c>
      <c r="CZ298" s="2">
        <v>2532.5</v>
      </c>
      <c r="DA298" s="2">
        <v>2607.5</v>
      </c>
      <c r="DB298" s="2">
        <v>2570.5</v>
      </c>
      <c r="DC298" s="2">
        <v>2474</v>
      </c>
      <c r="DD298" s="2">
        <v>2600.5</v>
      </c>
      <c r="DE298" s="2">
        <v>2623.5</v>
      </c>
      <c r="DF298" s="2">
        <v>2542.5</v>
      </c>
      <c r="DG298" s="2">
        <v>2726</v>
      </c>
      <c r="DH298" s="2">
        <v>2767.5</v>
      </c>
      <c r="DI298" s="2">
        <v>2823</v>
      </c>
      <c r="DJ298" s="2">
        <v>2827.5</v>
      </c>
      <c r="DK298" s="2">
        <v>2802</v>
      </c>
      <c r="DL298" s="2">
        <v>2788.5</v>
      </c>
      <c r="DM298" s="2">
        <v>2776.5</v>
      </c>
      <c r="DN298" s="2">
        <v>2832.5</v>
      </c>
      <c r="DO298" s="2">
        <v>2803.5</v>
      </c>
      <c r="DP298" s="2">
        <v>2799.5</v>
      </c>
      <c r="DQ298" s="2">
        <v>2818</v>
      </c>
      <c r="DR298" s="2">
        <v>2843</v>
      </c>
      <c r="DS298" s="2">
        <v>2862.5</v>
      </c>
      <c r="DT298" s="2">
        <v>2809</v>
      </c>
      <c r="DU298" s="2">
        <v>2783.5</v>
      </c>
      <c r="DV298" s="2">
        <v>2713.5</v>
      </c>
      <c r="DW298" s="2">
        <v>2705</v>
      </c>
      <c r="DX298" s="2">
        <v>2711.5</v>
      </c>
      <c r="DY298" s="2">
        <v>2658</v>
      </c>
      <c r="DZ298" s="2">
        <v>2633.5</v>
      </c>
      <c r="EA298" s="2">
        <v>2645.5</v>
      </c>
      <c r="EB298" s="2">
        <v>2601.5</v>
      </c>
      <c r="EC298" s="2">
        <v>2640.5</v>
      </c>
      <c r="ED298" s="2">
        <v>2660.5</v>
      </c>
      <c r="EE298" s="2">
        <v>2684</v>
      </c>
      <c r="EF298" s="2">
        <v>2690</v>
      </c>
      <c r="EG298" s="2">
        <v>2676</v>
      </c>
      <c r="EH298" s="2">
        <v>2622.5</v>
      </c>
      <c r="EI298" s="2">
        <v>2665</v>
      </c>
      <c r="EJ298" s="2">
        <v>2671.5</v>
      </c>
      <c r="EK298" s="2">
        <v>2718</v>
      </c>
      <c r="EL298" s="2">
        <v>2682</v>
      </c>
      <c r="EM298" s="2">
        <v>2661</v>
      </c>
      <c r="EN298" s="2">
        <v>2640.5</v>
      </c>
      <c r="EO298" s="2">
        <v>2619</v>
      </c>
      <c r="EP298" s="2">
        <v>2605.5</v>
      </c>
      <c r="EQ298" s="2">
        <v>2588.5</v>
      </c>
      <c r="ER298" s="2">
        <v>2587</v>
      </c>
      <c r="ES298" s="2">
        <v>2568</v>
      </c>
      <c r="ET298" s="2">
        <v>2571</v>
      </c>
      <c r="EU298" s="2">
        <v>2567.5</v>
      </c>
      <c r="EV298" s="2">
        <v>2547</v>
      </c>
      <c r="EW298" s="2">
        <v>2561.5</v>
      </c>
      <c r="EX298" s="2">
        <v>2555.5</v>
      </c>
      <c r="EY298" s="2">
        <v>2542</v>
      </c>
      <c r="EZ298" s="2">
        <v>2522.5</v>
      </c>
      <c r="FA298" s="2">
        <v>2501.5</v>
      </c>
      <c r="FB298" s="2">
        <v>2476.5</v>
      </c>
      <c r="FC298" s="2">
        <v>2475.5</v>
      </c>
      <c r="FD298" s="2">
        <v>2503.5</v>
      </c>
      <c r="FE298" s="2">
        <v>2512</v>
      </c>
      <c r="FF298" s="2">
        <v>2505</v>
      </c>
      <c r="FG298" s="2">
        <v>2493</v>
      </c>
      <c r="FH298" s="2">
        <v>2514</v>
      </c>
      <c r="FI298" s="2">
        <v>2495.5</v>
      </c>
      <c r="FJ298" s="2">
        <v>2477</v>
      </c>
      <c r="FK298" s="2">
        <v>2465</v>
      </c>
      <c r="FL298" s="2">
        <v>2456</v>
      </c>
      <c r="FM298" s="2">
        <v>2459.5</v>
      </c>
      <c r="FN298" s="2">
        <v>2487.5</v>
      </c>
      <c r="FO298" s="2">
        <v>2486</v>
      </c>
      <c r="FP298" s="2">
        <v>2483</v>
      </c>
      <c r="FQ298" s="2">
        <v>2483.5</v>
      </c>
      <c r="FR298" s="2">
        <v>2450.5</v>
      </c>
      <c r="FS298" s="2">
        <v>2406</v>
      </c>
      <c r="FT298" s="2">
        <v>2350</v>
      </c>
      <c r="FU298" s="2">
        <v>2368</v>
      </c>
      <c r="FV298" s="2">
        <v>2351.5</v>
      </c>
      <c r="FW298" s="2">
        <v>2385.5</v>
      </c>
      <c r="FX298" s="2">
        <v>2431</v>
      </c>
      <c r="FY298" s="2">
        <v>2408.5</v>
      </c>
      <c r="FZ298" s="2">
        <v>2407</v>
      </c>
      <c r="GA298" s="2">
        <v>2396.5</v>
      </c>
      <c r="GB298" s="2">
        <v>2355.5</v>
      </c>
      <c r="GC298" s="2">
        <v>2357.5</v>
      </c>
      <c r="GD298" s="2">
        <v>2251.5</v>
      </c>
      <c r="GE298" s="2">
        <v>2250.5</v>
      </c>
      <c r="GF298" s="2">
        <v>2199</v>
      </c>
      <c r="GG298" s="2">
        <v>2242</v>
      </c>
      <c r="GH298" s="2">
        <v>2259</v>
      </c>
      <c r="GI298" s="2">
        <v>2250.5</v>
      </c>
      <c r="GJ298" s="2">
        <v>2256</v>
      </c>
      <c r="GK298" s="2">
        <v>2273</v>
      </c>
      <c r="GL298" s="2">
        <v>2341.5</v>
      </c>
      <c r="GM298" s="2">
        <v>2310</v>
      </c>
      <c r="GN298" s="2">
        <v>2280.5</v>
      </c>
      <c r="GO298" s="2">
        <v>2264</v>
      </c>
      <c r="GP298" s="2">
        <v>2265.5</v>
      </c>
      <c r="GQ298" s="2">
        <v>2267</v>
      </c>
      <c r="GR298" s="2">
        <v>2247.5</v>
      </c>
      <c r="GS298" s="2">
        <v>2250</v>
      </c>
      <c r="GT298" s="2">
        <v>2221</v>
      </c>
      <c r="GU298" s="2">
        <v>2185.5</v>
      </c>
      <c r="GV298" s="2">
        <v>2226</v>
      </c>
      <c r="GW298" s="2">
        <v>2270</v>
      </c>
      <c r="GX298" s="2">
        <v>2272</v>
      </c>
      <c r="GY298" s="2">
        <v>2253</v>
      </c>
      <c r="GZ298" s="2">
        <v>2260</v>
      </c>
      <c r="HA298" s="2">
        <v>2232</v>
      </c>
      <c r="HB298" s="2">
        <v>2206</v>
      </c>
      <c r="HC298" s="2">
        <v>2239.5</v>
      </c>
      <c r="HD298" s="2">
        <v>2278.5</v>
      </c>
      <c r="HE298" s="2">
        <v>2307</v>
      </c>
      <c r="HF298" s="2">
        <v>2389</v>
      </c>
      <c r="HG298" s="2">
        <v>2377</v>
      </c>
      <c r="HH298" s="2">
        <v>2370</v>
      </c>
      <c r="HI298" s="2">
        <v>2370</v>
      </c>
      <c r="HJ298" s="2">
        <v>2362</v>
      </c>
      <c r="HK298" s="2">
        <v>2367.5</v>
      </c>
      <c r="HL298" s="2">
        <v>2374</v>
      </c>
      <c r="HM298" s="2">
        <v>2397.5</v>
      </c>
      <c r="HN298" s="2">
        <v>2398.5</v>
      </c>
      <c r="HO298" s="2">
        <v>2401.5</v>
      </c>
      <c r="HP298" s="2">
        <v>2401</v>
      </c>
      <c r="HQ298" s="2">
        <v>2418.5</v>
      </c>
      <c r="HR298" s="2">
        <v>2421</v>
      </c>
      <c r="HS298" s="2">
        <v>2391.5</v>
      </c>
      <c r="HT298" s="2">
        <v>2367</v>
      </c>
      <c r="HU298" s="2">
        <v>2364</v>
      </c>
      <c r="HV298" s="2">
        <v>2355</v>
      </c>
      <c r="HW298" s="2">
        <v>2333</v>
      </c>
      <c r="HX298" s="2">
        <v>2333</v>
      </c>
      <c r="HY298" s="2">
        <v>2337.5</v>
      </c>
      <c r="HZ298" s="2">
        <v>2347.5</v>
      </c>
      <c r="IA298" s="2">
        <v>2357</v>
      </c>
      <c r="IB298" s="2">
        <v>2380</v>
      </c>
      <c r="IC298" s="2">
        <v>2362.5</v>
      </c>
      <c r="ID298" s="2">
        <v>2343</v>
      </c>
      <c r="IE298" s="2">
        <v>2351</v>
      </c>
      <c r="IF298" s="2">
        <v>2352.5</v>
      </c>
      <c r="IG298" s="2">
        <v>2355</v>
      </c>
      <c r="IH298" s="2">
        <v>2315.5</v>
      </c>
      <c r="II298" s="2">
        <v>2305.5</v>
      </c>
      <c r="IJ298" s="2">
        <v>2298</v>
      </c>
      <c r="IK298" s="2">
        <v>2278.5</v>
      </c>
      <c r="IL298" s="2">
        <v>2274.5</v>
      </c>
      <c r="IM298" s="2">
        <v>2265</v>
      </c>
      <c r="IN298" s="2">
        <v>2248</v>
      </c>
      <c r="IO298" s="2">
        <v>2321</v>
      </c>
      <c r="IP298" s="2">
        <v>2286.5</v>
      </c>
      <c r="IQ298" s="2">
        <v>2309.5</v>
      </c>
      <c r="IR298" s="2">
        <v>2305.5</v>
      </c>
      <c r="IS298" s="2">
        <v>2284</v>
      </c>
      <c r="IT298" s="2">
        <v>2296</v>
      </c>
    </row>
    <row r="299" spans="1:254">
      <c r="A299" s="62" t="s">
        <v>512</v>
      </c>
      <c r="B299" s="1" t="inlineStr">
        <is>
          <t>アストロスケールホールディンク</t>
        </is>
      </c>
      <c r="C299" s="1">
        <v>1174</v>
      </c>
      <c r="E299" s="2">
        <v>1149</v>
      </c>
      <c r="F299" s="2">
        <v>1131</v>
      </c>
      <c r="G299" s="2">
        <v>1066</v>
      </c>
      <c r="H299" s="2">
        <v>988</v>
      </c>
      <c r="I299" s="2">
        <v>953</v>
      </c>
      <c r="J299" s="2">
        <v>925</v>
      </c>
      <c r="K299" s="2">
        <v>897</v>
      </c>
      <c r="L299" s="2">
        <v>982</v>
      </c>
      <c r="M299" s="2">
        <v>1002</v>
      </c>
      <c r="N299" s="2">
        <v>1008</v>
      </c>
      <c r="O299" s="2">
        <v>1020</v>
      </c>
      <c r="P299" s="2">
        <v>1005</v>
      </c>
      <c r="Q299" s="2">
        <v>951</v>
      </c>
      <c r="R299" s="2">
        <v>945</v>
      </c>
      <c r="S299" s="2">
        <v>1015</v>
      </c>
      <c r="T299" s="2">
        <v>1055</v>
      </c>
      <c r="U299" s="2">
        <v>1046</v>
      </c>
      <c r="V299" s="2">
        <v>1093</v>
      </c>
      <c r="W299" s="2">
        <v>1078</v>
      </c>
      <c r="X299" s="2">
        <v>1053</v>
      </c>
      <c r="Y299" s="2">
        <v>1067</v>
      </c>
      <c r="Z299" s="2">
        <v>1141</v>
      </c>
      <c r="AA299" s="2">
        <v>1208</v>
      </c>
      <c r="AB299" s="2">
        <v>1128</v>
      </c>
      <c r="AC299" s="2">
        <v>1102</v>
      </c>
      <c r="AD299" s="2">
        <v>1108</v>
      </c>
      <c r="AE299" s="2">
        <v>1151</v>
      </c>
      <c r="AF299" s="2">
        <v>1083</v>
      </c>
      <c r="AG299" s="2">
        <v>1084</v>
      </c>
      <c r="AH299" s="2">
        <v>1104</v>
      </c>
      <c r="AI299" s="2">
        <v>1151</v>
      </c>
      <c r="AJ299" s="2">
        <v>1150</v>
      </c>
      <c r="AK299" s="2">
        <v>1201</v>
      </c>
      <c r="AL299" s="2">
        <v>1158</v>
      </c>
      <c r="AM299" s="2">
        <v>1304</v>
      </c>
      <c r="AN299" s="2">
        <v>1304</v>
      </c>
      <c r="AO299" s="2">
        <v>1328</v>
      </c>
      <c r="AP299" s="2">
        <v>1505</v>
      </c>
      <c r="AQ299" s="2">
        <v>1836</v>
      </c>
      <c r="AR299" s="2">
        <v>1690</v>
      </c>
      <c r="AS299" s="2">
        <v>1718</v>
      </c>
      <c r="AT299" s="2">
        <v>1819</v>
      </c>
      <c r="AU299" s="2">
        <v>1910</v>
      </c>
      <c r="AV299" s="2">
        <v>2020</v>
      </c>
      <c r="AW299" s="2">
        <v>1788</v>
      </c>
      <c r="AX299" s="2">
        <v>2002</v>
      </c>
      <c r="AY299" s="2">
        <v>2015</v>
      </c>
      <c r="AZ299" s="2">
        <v>2252</v>
      </c>
      <c r="BA299" s="2">
        <v>2614</v>
      </c>
      <c r="BB299" s="2">
        <v>2633</v>
      </c>
      <c r="BC299" s="2">
        <v>2616</v>
      </c>
      <c r="BD299" s="2">
        <v>2416</v>
      </c>
      <c r="BE299" s="2">
        <v>2612</v>
      </c>
      <c r="BF299" s="2">
        <v>1988</v>
      </c>
      <c r="BG299" s="2">
        <v>1832</v>
      </c>
      <c r="BH299" s="2">
        <v>1863</v>
      </c>
      <c r="BI299" s="2">
        <v>1914</v>
      </c>
      <c r="BJ299" s="2">
        <v>1865</v>
      </c>
      <c r="BK299" s="2">
        <v>1873</v>
      </c>
      <c r="BL299" s="2">
        <v>1770</v>
      </c>
      <c r="BM299" s="2">
        <v>1696</v>
      </c>
      <c r="BN299" s="2">
        <v>1703</v>
      </c>
      <c r="BO299" s="2">
        <v>1651</v>
      </c>
      <c r="BP299" s="2">
        <v>1388</v>
      </c>
      <c r="BQ299" s="2">
        <v>1328</v>
      </c>
      <c r="BR299" s="2">
        <v>1237</v>
      </c>
      <c r="BS299" s="2">
        <v>1251</v>
      </c>
      <c r="BT299" s="2">
        <v>1220</v>
      </c>
      <c r="BU299" s="2">
        <v>1219</v>
      </c>
      <c r="BV299" s="2">
        <v>1285</v>
      </c>
      <c r="BW299" s="2">
        <v>1360</v>
      </c>
      <c r="BX299" s="2">
        <v>1431</v>
      </c>
      <c r="BY299" s="2">
        <v>1449</v>
      </c>
      <c r="BZ299" s="2">
        <v>1353</v>
      </c>
      <c r="CA299" s="2">
        <v>1327</v>
      </c>
      <c r="CB299" s="2">
        <v>1354</v>
      </c>
      <c r="CC299" s="2">
        <v>1335</v>
      </c>
      <c r="CD299" s="2">
        <v>1292</v>
      </c>
      <c r="CE299" s="2">
        <v>1276</v>
      </c>
      <c r="CF299" s="2">
        <v>1232</v>
      </c>
      <c r="CG299" s="2">
        <v>1154</v>
      </c>
      <c r="CH299" s="2">
        <v>1111</v>
      </c>
      <c r="CI299" s="2">
        <v>1072</v>
      </c>
      <c r="CJ299" s="2">
        <v>1035</v>
      </c>
      <c r="CK299" s="2">
        <v>1007</v>
      </c>
      <c r="CL299" s="2">
        <v>991</v>
      </c>
      <c r="CM299" s="2">
        <v>884</v>
      </c>
      <c r="CN299" s="2">
        <v>874</v>
      </c>
      <c r="CO299" s="2">
        <v>890</v>
      </c>
      <c r="CP299" s="2">
        <v>960</v>
      </c>
      <c r="CQ299" s="2">
        <v>985</v>
      </c>
      <c r="CR299" s="2">
        <v>981</v>
      </c>
      <c r="CS299" s="2">
        <v>943</v>
      </c>
      <c r="CT299" s="2">
        <v>981</v>
      </c>
      <c r="CU299" s="2">
        <v>1096</v>
      </c>
      <c r="CV299" s="2">
        <v>1141</v>
      </c>
      <c r="CW299" s="2">
        <v>1101</v>
      </c>
      <c r="CX299" s="2">
        <v>1056</v>
      </c>
      <c r="CY299" s="2">
        <v>1005</v>
      </c>
      <c r="CZ299" s="2">
        <v>994</v>
      </c>
      <c r="DA299" s="2">
        <v>997</v>
      </c>
      <c r="DB299" s="2">
        <v>963</v>
      </c>
      <c r="DC299" s="2">
        <v>896</v>
      </c>
      <c r="DD299" s="2">
        <v>979</v>
      </c>
      <c r="DE299" s="2">
        <v>975</v>
      </c>
      <c r="DF299" s="2">
        <v>909</v>
      </c>
      <c r="DG299" s="2">
        <v>1018</v>
      </c>
      <c r="DH299" s="2">
        <v>1002</v>
      </c>
      <c r="DI299" s="2">
        <v>991</v>
      </c>
      <c r="DJ299" s="2">
        <v>952</v>
      </c>
      <c r="DK299" s="2">
        <v>942</v>
      </c>
      <c r="DL299" s="2">
        <v>943</v>
      </c>
      <c r="DM299" s="2">
        <v>996</v>
      </c>
      <c r="DN299" s="2">
        <v>1004</v>
      </c>
      <c r="DO299" s="2">
        <v>1015</v>
      </c>
      <c r="DP299" s="2">
        <v>996</v>
      </c>
      <c r="DQ299" s="2">
        <v>1009</v>
      </c>
      <c r="DR299" s="2">
        <v>1000</v>
      </c>
      <c r="DS299" s="2">
        <v>1038</v>
      </c>
      <c r="DT299" s="2">
        <v>1086</v>
      </c>
      <c r="DU299" s="2">
        <v>1091</v>
      </c>
      <c r="DV299" s="2">
        <v>993</v>
      </c>
      <c r="DW299" s="2">
        <v>1030</v>
      </c>
      <c r="DX299" s="2">
        <v>1087</v>
      </c>
      <c r="DY299" s="2">
        <v>1028</v>
      </c>
      <c r="DZ299" s="2">
        <v>1076</v>
      </c>
      <c r="EA299" s="2">
        <v>1051</v>
      </c>
      <c r="EB299" s="2">
        <v>1015</v>
      </c>
      <c r="EC299" s="2">
        <v>971</v>
      </c>
      <c r="ED299" s="2">
        <v>950</v>
      </c>
      <c r="EE299" s="2">
        <v>923</v>
      </c>
      <c r="EF299" s="2">
        <v>911</v>
      </c>
      <c r="EG299" s="2">
        <v>910</v>
      </c>
      <c r="EH299" s="2">
        <v>910</v>
      </c>
      <c r="EI299" s="2">
        <v>940</v>
      </c>
      <c r="EJ299" s="2">
        <v>882</v>
      </c>
      <c r="EK299" s="2">
        <v>894</v>
      </c>
      <c r="EL299" s="2">
        <v>783</v>
      </c>
      <c r="EM299" s="2">
        <v>783</v>
      </c>
      <c r="EN299" s="2">
        <v>810</v>
      </c>
      <c r="EO299" s="2">
        <v>756</v>
      </c>
      <c r="EP299" s="2">
        <v>697</v>
      </c>
      <c r="EQ299" s="2">
        <v>695</v>
      </c>
      <c r="ER299" s="2">
        <v>702</v>
      </c>
      <c r="ES299" s="2">
        <v>670</v>
      </c>
      <c r="ET299" s="2">
        <v>653</v>
      </c>
      <c r="EU299" s="2">
        <v>652</v>
      </c>
      <c r="EV299" s="2">
        <v>655</v>
      </c>
      <c r="EW299" s="2">
        <v>652</v>
      </c>
      <c r="EX299" s="2">
        <v>656</v>
      </c>
      <c r="EY299" s="2">
        <v>636</v>
      </c>
      <c r="EZ299" s="2">
        <v>626</v>
      </c>
      <c r="FA299" s="2">
        <v>585</v>
      </c>
      <c r="FB299" s="2">
        <v>575</v>
      </c>
      <c r="FC299" s="2">
        <v>580</v>
      </c>
      <c r="FD299" s="2">
        <v>604</v>
      </c>
      <c r="FE299" s="2">
        <v>612</v>
      </c>
      <c r="FF299" s="2">
        <v>631</v>
      </c>
      <c r="FG299" s="2">
        <v>640</v>
      </c>
      <c r="FH299" s="2">
        <v>641</v>
      </c>
      <c r="FI299" s="2">
        <v>643</v>
      </c>
      <c r="FJ299" s="2">
        <v>648</v>
      </c>
      <c r="FK299" s="2">
        <v>648</v>
      </c>
      <c r="FL299" s="2">
        <v>637</v>
      </c>
      <c r="FM299" s="2">
        <v>645</v>
      </c>
      <c r="FN299" s="2">
        <v>650</v>
      </c>
      <c r="FO299" s="2">
        <v>668</v>
      </c>
      <c r="FP299" s="2">
        <v>687</v>
      </c>
      <c r="FQ299" s="2">
        <v>688</v>
      </c>
      <c r="FR299" s="2">
        <v>667</v>
      </c>
      <c r="FS299" s="2">
        <v>661</v>
      </c>
      <c r="FT299" s="2">
        <v>670</v>
      </c>
      <c r="FU299" s="2">
        <v>672</v>
      </c>
      <c r="FV299" s="2">
        <v>660</v>
      </c>
      <c r="FW299" s="2">
        <v>674</v>
      </c>
      <c r="FX299" s="2">
        <v>702</v>
      </c>
      <c r="FY299" s="2">
        <v>726</v>
      </c>
      <c r="FZ299" s="2">
        <v>735</v>
      </c>
      <c r="GA299" s="2">
        <v>733</v>
      </c>
      <c r="GB299" s="2">
        <v>740</v>
      </c>
      <c r="GC299" s="2">
        <v>742</v>
      </c>
      <c r="GD299" s="2">
        <v>722</v>
      </c>
      <c r="GE299" s="2">
        <v>741</v>
      </c>
      <c r="GF299" s="2">
        <v>698</v>
      </c>
      <c r="GG299" s="2">
        <v>740</v>
      </c>
      <c r="GH299" s="2">
        <v>736</v>
      </c>
      <c r="GI299" s="2">
        <v>720</v>
      </c>
      <c r="GJ299" s="2">
        <v>728</v>
      </c>
      <c r="GK299" s="2">
        <v>795</v>
      </c>
      <c r="GL299" s="2">
        <v>823</v>
      </c>
      <c r="GM299" s="2">
        <v>794</v>
      </c>
      <c r="GN299" s="2">
        <v>782</v>
      </c>
      <c r="GO299" s="2">
        <v>820</v>
      </c>
      <c r="GP299" s="2">
        <v>815</v>
      </c>
      <c r="GQ299" s="2">
        <v>861</v>
      </c>
      <c r="GR299" s="2">
        <v>820</v>
      </c>
      <c r="GS299" s="2">
        <v>855</v>
      </c>
      <c r="GT299" s="2">
        <v>756</v>
      </c>
      <c r="GU299" s="2">
        <v>738</v>
      </c>
      <c r="GV299" s="2">
        <v>831</v>
      </c>
      <c r="GW299" s="2">
        <v>846</v>
      </c>
      <c r="GX299" s="2">
        <v>769</v>
      </c>
      <c r="GY299" s="2">
        <v>738</v>
      </c>
      <c r="GZ299" s="2">
        <v>743</v>
      </c>
      <c r="HA299" s="2">
        <v>656</v>
      </c>
      <c r="HB299" s="2">
        <v>671</v>
      </c>
      <c r="HC299" s="2">
        <v>669</v>
      </c>
      <c r="HD299" s="2">
        <v>667</v>
      </c>
      <c r="HE299" s="2">
        <v>686</v>
      </c>
      <c r="HF299" s="2">
        <v>675</v>
      </c>
      <c r="HG299" s="2">
        <v>666</v>
      </c>
      <c r="HH299" s="2">
        <v>657</v>
      </c>
      <c r="HI299" s="2">
        <v>667</v>
      </c>
      <c r="HJ299" s="2">
        <v>665</v>
      </c>
      <c r="HK299" s="2">
        <v>663</v>
      </c>
      <c r="HL299" s="2">
        <v>680</v>
      </c>
      <c r="HM299" s="2">
        <v>701</v>
      </c>
      <c r="HN299" s="2">
        <v>682</v>
      </c>
      <c r="HO299" s="2">
        <v>675</v>
      </c>
      <c r="HP299" s="2">
        <v>681</v>
      </c>
      <c r="HQ299" s="2">
        <v>685</v>
      </c>
      <c r="HR299" s="2">
        <v>690</v>
      </c>
      <c r="HS299" s="2">
        <v>657</v>
      </c>
      <c r="HT299" s="2">
        <v>665</v>
      </c>
      <c r="HU299" s="2">
        <v>673</v>
      </c>
      <c r="HV299" s="2">
        <v>696</v>
      </c>
      <c r="HW299" s="2">
        <v>664</v>
      </c>
      <c r="HX299" s="2">
        <v>664</v>
      </c>
      <c r="HY299" s="2">
        <v>663</v>
      </c>
      <c r="HZ299" s="2">
        <v>663</v>
      </c>
      <c r="IA299" s="2">
        <v>669</v>
      </c>
      <c r="IB299" s="2">
        <v>666</v>
      </c>
      <c r="IC299" s="2">
        <v>661</v>
      </c>
      <c r="ID299" s="2">
        <v>663</v>
      </c>
      <c r="IE299" s="2">
        <v>668</v>
      </c>
      <c r="IF299" s="2">
        <v>677</v>
      </c>
      <c r="IG299" s="2">
        <v>685</v>
      </c>
      <c r="IH299" s="2">
        <v>681</v>
      </c>
      <c r="II299" s="2">
        <v>674</v>
      </c>
      <c r="IJ299" s="2">
        <v>673</v>
      </c>
      <c r="IK299" s="2">
        <v>674</v>
      </c>
      <c r="IL299" s="2">
        <v>674</v>
      </c>
      <c r="IM299" s="2">
        <v>663</v>
      </c>
      <c r="IN299" s="2">
        <v>663</v>
      </c>
      <c r="IO299" s="2">
        <v>668</v>
      </c>
      <c r="IP299" s="2">
        <v>665</v>
      </c>
      <c r="IQ299" s="2">
        <v>683</v>
      </c>
      <c r="IR299" s="2">
        <v>687</v>
      </c>
      <c r="IS299" s="2">
        <v>687</v>
      </c>
      <c r="IT299" s="2">
        <v>687</v>
      </c>
    </row>
    <row r="300" spans="1:254">
      <c r="A300" s="62" t="s">
        <v>513</v>
      </c>
      <c r="B300" s="1" t="inlineStr">
        <is>
          <t>浜松ホトニクス</t>
        </is>
      </c>
      <c r="C300" s="1">
        <v>2303.5</v>
      </c>
      <c r="E300" s="2">
        <v>2438.5</v>
      </c>
      <c r="F300" s="2">
        <v>2445</v>
      </c>
      <c r="G300" s="2">
        <v>2320</v>
      </c>
      <c r="H300" s="2">
        <v>2281.5</v>
      </c>
      <c r="I300" s="2">
        <v>2260.5</v>
      </c>
      <c r="J300" s="2">
        <v>2129</v>
      </c>
      <c r="K300" s="2">
        <v>2100.5</v>
      </c>
      <c r="L300" s="2">
        <v>2181.5</v>
      </c>
      <c r="M300" s="2">
        <v>2316</v>
      </c>
      <c r="N300" s="2">
        <v>2326</v>
      </c>
      <c r="O300" s="2">
        <v>2408.5</v>
      </c>
      <c r="P300" s="2">
        <v>2376</v>
      </c>
      <c r="Q300" s="2">
        <v>2276</v>
      </c>
      <c r="R300" s="2">
        <v>2224</v>
      </c>
      <c r="S300" s="2">
        <v>2378.5</v>
      </c>
      <c r="T300" s="2">
        <v>2444</v>
      </c>
      <c r="U300" s="2">
        <v>2374</v>
      </c>
      <c r="V300" s="2">
        <v>2420.5</v>
      </c>
      <c r="W300" s="2">
        <v>2491</v>
      </c>
      <c r="X300" s="2">
        <v>2396.5</v>
      </c>
      <c r="Y300" s="2">
        <v>2387</v>
      </c>
      <c r="Z300" s="2">
        <v>2442</v>
      </c>
      <c r="AA300" s="2">
        <v>2546</v>
      </c>
      <c r="AB300" s="2">
        <v>2543</v>
      </c>
      <c r="AC300" s="2">
        <v>2635.5</v>
      </c>
      <c r="AD300" s="2">
        <v>2682.5</v>
      </c>
      <c r="AE300" s="2">
        <v>2629.5</v>
      </c>
      <c r="AF300" s="2">
        <v>2530.5</v>
      </c>
      <c r="AG300" s="2">
        <v>2585.5</v>
      </c>
      <c r="AH300" s="2">
        <v>2663.5</v>
      </c>
      <c r="AI300" s="2">
        <v>2623.5</v>
      </c>
      <c r="AJ300" s="2">
        <v>2646.5</v>
      </c>
      <c r="AK300" s="2">
        <v>2804</v>
      </c>
      <c r="AL300" s="2">
        <v>2757</v>
      </c>
      <c r="AM300" s="2">
        <v>2745</v>
      </c>
      <c r="AN300" s="2">
        <v>2594</v>
      </c>
      <c r="AO300" s="2">
        <v>2560.5</v>
      </c>
      <c r="AP300" s="2">
        <v>2521.5</v>
      </c>
      <c r="AQ300" s="2">
        <v>2459.5</v>
      </c>
      <c r="AR300" s="2">
        <v>2281.5</v>
      </c>
      <c r="AS300" s="2">
        <v>2320</v>
      </c>
      <c r="AT300" s="2">
        <v>2550</v>
      </c>
      <c r="AU300" s="2">
        <v>2572</v>
      </c>
      <c r="AV300" s="2">
        <v>2788</v>
      </c>
      <c r="AW300" s="2">
        <v>2820</v>
      </c>
      <c r="AX300" s="2">
        <v>2806</v>
      </c>
      <c r="AY300" s="2">
        <v>2617</v>
      </c>
      <c r="AZ300" s="2">
        <v>2862.5</v>
      </c>
      <c r="BA300" s="2">
        <v>2807</v>
      </c>
      <c r="BB300" s="2">
        <v>2660</v>
      </c>
      <c r="BC300" s="2">
        <v>2669</v>
      </c>
      <c r="BD300" s="2">
        <v>2855</v>
      </c>
      <c r="BE300" s="2">
        <v>2964</v>
      </c>
      <c r="BF300" s="2">
        <v>2727</v>
      </c>
      <c r="BG300" s="2">
        <v>2635</v>
      </c>
      <c r="BH300" s="2">
        <v>2555</v>
      </c>
      <c r="BI300" s="2">
        <v>2627</v>
      </c>
      <c r="BJ300" s="2">
        <v>2661.5</v>
      </c>
      <c r="BK300" s="2">
        <v>2577</v>
      </c>
      <c r="BL300" s="2">
        <v>2154</v>
      </c>
      <c r="BM300" s="2">
        <v>2073</v>
      </c>
      <c r="BN300" s="2">
        <v>2145</v>
      </c>
      <c r="BO300" s="2">
        <v>2133</v>
      </c>
      <c r="BP300" s="2">
        <v>2070</v>
      </c>
      <c r="BQ300" s="2">
        <v>1992</v>
      </c>
      <c r="BR300" s="2">
        <v>1988</v>
      </c>
      <c r="BS300" s="2">
        <v>1971.5</v>
      </c>
      <c r="BT300" s="2">
        <v>1990</v>
      </c>
      <c r="BU300" s="2">
        <v>1935</v>
      </c>
      <c r="BV300" s="2">
        <v>1894.5</v>
      </c>
      <c r="BW300" s="2">
        <v>1879.5</v>
      </c>
      <c r="BX300" s="2">
        <v>1926.5</v>
      </c>
      <c r="BY300" s="2">
        <v>1930.5</v>
      </c>
      <c r="BZ300" s="2">
        <v>1918</v>
      </c>
      <c r="CA300" s="2">
        <v>1912.5</v>
      </c>
      <c r="CB300" s="2">
        <v>1903</v>
      </c>
      <c r="CC300" s="2">
        <v>1889.5</v>
      </c>
      <c r="CD300" s="2">
        <v>1933.5</v>
      </c>
      <c r="CE300" s="2">
        <v>1907</v>
      </c>
      <c r="CF300" s="2">
        <v>1926</v>
      </c>
      <c r="CG300" s="2">
        <v>1922.5</v>
      </c>
      <c r="CH300" s="2">
        <v>1888</v>
      </c>
      <c r="CI300" s="2">
        <v>1835.5</v>
      </c>
      <c r="CJ300" s="2">
        <v>1862</v>
      </c>
      <c r="CK300" s="2">
        <v>1839</v>
      </c>
      <c r="CL300" s="2">
        <v>1818.5</v>
      </c>
      <c r="CM300" s="2">
        <v>1806.5</v>
      </c>
      <c r="CN300" s="2">
        <v>1747</v>
      </c>
      <c r="CO300" s="2">
        <v>1802</v>
      </c>
      <c r="CP300" s="2">
        <v>1902.5</v>
      </c>
      <c r="CQ300" s="2">
        <v>1979</v>
      </c>
      <c r="CR300" s="2">
        <v>1912.5</v>
      </c>
      <c r="CS300" s="2">
        <v>1788</v>
      </c>
      <c r="CT300" s="2">
        <v>1755</v>
      </c>
      <c r="CU300" s="2">
        <v>1906</v>
      </c>
      <c r="CV300" s="2">
        <v>1962.5</v>
      </c>
      <c r="CW300" s="2">
        <v>1981</v>
      </c>
      <c r="CX300" s="2">
        <v>2023.5</v>
      </c>
      <c r="CY300" s="2">
        <v>1970.5</v>
      </c>
      <c r="CZ300" s="2">
        <v>1965.5</v>
      </c>
      <c r="DA300" s="2">
        <v>2073</v>
      </c>
      <c r="DB300" s="2">
        <v>1982</v>
      </c>
      <c r="DC300" s="2">
        <v>1890</v>
      </c>
      <c r="DD300" s="2">
        <v>1984</v>
      </c>
      <c r="DE300" s="2">
        <v>1985</v>
      </c>
      <c r="DF300" s="2">
        <v>1934.5</v>
      </c>
      <c r="DG300" s="2">
        <v>2120</v>
      </c>
      <c r="DH300" s="2">
        <v>1989</v>
      </c>
      <c r="DI300" s="2">
        <v>1945</v>
      </c>
      <c r="DJ300" s="2">
        <v>1960.5</v>
      </c>
      <c r="DK300" s="2">
        <v>1994.5</v>
      </c>
      <c r="DL300" s="2">
        <v>1901.5</v>
      </c>
      <c r="DM300" s="2">
        <v>1766</v>
      </c>
      <c r="DN300" s="2">
        <v>1745</v>
      </c>
      <c r="DO300" s="2">
        <v>1737</v>
      </c>
      <c r="DP300" s="2">
        <v>1728.5</v>
      </c>
      <c r="DQ300" s="2">
        <v>1702</v>
      </c>
      <c r="DR300" s="2">
        <v>1667</v>
      </c>
      <c r="DS300" s="2">
        <v>1711</v>
      </c>
      <c r="DT300" s="2">
        <v>1725</v>
      </c>
      <c r="DU300" s="2">
        <v>1674.5</v>
      </c>
      <c r="DV300" s="2">
        <v>1619.5</v>
      </c>
      <c r="DW300" s="2">
        <v>1767</v>
      </c>
      <c r="DX300" s="2">
        <v>1741.5</v>
      </c>
      <c r="DY300" s="2">
        <v>1700.5</v>
      </c>
      <c r="DZ300" s="2">
        <v>1678.5</v>
      </c>
      <c r="EA300" s="2">
        <v>1681.5</v>
      </c>
      <c r="EB300" s="2">
        <v>1663</v>
      </c>
      <c r="EC300" s="2">
        <v>1703</v>
      </c>
      <c r="ED300" s="2">
        <v>1701</v>
      </c>
      <c r="EE300" s="2">
        <v>1702.5</v>
      </c>
      <c r="EF300" s="2">
        <v>1752.5</v>
      </c>
      <c r="EG300" s="2">
        <v>1731</v>
      </c>
      <c r="EH300" s="2">
        <v>1680.5</v>
      </c>
      <c r="EI300" s="2">
        <v>1715</v>
      </c>
      <c r="EJ300" s="2">
        <v>1741</v>
      </c>
      <c r="EK300" s="2">
        <v>1757</v>
      </c>
      <c r="EL300" s="2">
        <v>1736</v>
      </c>
      <c r="EM300" s="2">
        <v>1731</v>
      </c>
      <c r="EN300" s="2">
        <v>1697.5</v>
      </c>
      <c r="EO300" s="2">
        <v>1670</v>
      </c>
      <c r="EP300" s="2">
        <v>1688</v>
      </c>
      <c r="EQ300" s="2">
        <v>1691.5</v>
      </c>
      <c r="ER300" s="2">
        <v>1702</v>
      </c>
      <c r="ES300" s="2">
        <v>1688.5</v>
      </c>
      <c r="ET300" s="2">
        <v>1661</v>
      </c>
      <c r="EU300" s="2">
        <v>1679.5</v>
      </c>
      <c r="EV300" s="2">
        <v>1674.5</v>
      </c>
      <c r="EW300" s="2">
        <v>1675</v>
      </c>
      <c r="EX300" s="2">
        <v>1676.5</v>
      </c>
      <c r="EY300" s="2">
        <v>1672.5</v>
      </c>
      <c r="EZ300" s="2">
        <v>1663.5</v>
      </c>
      <c r="FA300" s="2">
        <v>1642</v>
      </c>
      <c r="FB300" s="2">
        <v>1633</v>
      </c>
      <c r="FC300" s="2">
        <v>1656</v>
      </c>
      <c r="FD300" s="2">
        <v>1679</v>
      </c>
      <c r="FE300" s="2">
        <v>1708.5</v>
      </c>
      <c r="FF300" s="2">
        <v>1741</v>
      </c>
      <c r="FG300" s="2">
        <v>1742</v>
      </c>
      <c r="FH300" s="2">
        <v>1791</v>
      </c>
      <c r="FI300" s="2">
        <v>1743</v>
      </c>
      <c r="FJ300" s="2">
        <v>1690</v>
      </c>
      <c r="FK300" s="2">
        <v>1614.5</v>
      </c>
      <c r="FL300" s="2">
        <v>1585.5</v>
      </c>
      <c r="FM300" s="2">
        <v>1540.5</v>
      </c>
      <c r="FN300" s="2">
        <v>1532</v>
      </c>
      <c r="FO300" s="2">
        <v>1548</v>
      </c>
      <c r="FP300" s="2">
        <v>1557</v>
      </c>
      <c r="FQ300" s="2">
        <v>1559.5</v>
      </c>
      <c r="FR300" s="2">
        <v>1529.5</v>
      </c>
      <c r="FS300" s="2">
        <v>1517</v>
      </c>
      <c r="FT300" s="2">
        <v>1488.5</v>
      </c>
      <c r="FU300" s="2">
        <v>1506.5</v>
      </c>
      <c r="FV300" s="2">
        <v>1493</v>
      </c>
      <c r="FW300" s="2">
        <v>1530</v>
      </c>
      <c r="FX300" s="2">
        <v>1602</v>
      </c>
      <c r="FY300" s="2">
        <v>1587.5</v>
      </c>
      <c r="FZ300" s="2">
        <v>1613</v>
      </c>
      <c r="GA300" s="2">
        <v>1634.5</v>
      </c>
      <c r="GB300" s="2">
        <v>1610</v>
      </c>
      <c r="GC300" s="2">
        <v>1604</v>
      </c>
      <c r="GD300" s="2">
        <v>1655</v>
      </c>
      <c r="GE300" s="2">
        <v>1692.5</v>
      </c>
      <c r="GF300" s="2">
        <v>1650</v>
      </c>
      <c r="GG300" s="2">
        <v>1736</v>
      </c>
      <c r="GH300" s="2">
        <v>1710.5</v>
      </c>
      <c r="GI300" s="2">
        <v>1717</v>
      </c>
      <c r="GJ300" s="2">
        <v>1721.5</v>
      </c>
      <c r="GK300" s="2">
        <v>1732</v>
      </c>
      <c r="GL300" s="2">
        <v>1736.5</v>
      </c>
      <c r="GM300" s="2">
        <v>1663.5</v>
      </c>
      <c r="GN300" s="2">
        <v>1647</v>
      </c>
      <c r="GO300" s="2">
        <v>1611.5</v>
      </c>
      <c r="GP300" s="2">
        <v>1632.5</v>
      </c>
      <c r="GQ300" s="2">
        <v>1616</v>
      </c>
      <c r="GR300" s="2">
        <v>1592</v>
      </c>
      <c r="GS300" s="2">
        <v>1635.5</v>
      </c>
      <c r="GT300" s="2">
        <v>1557.5</v>
      </c>
      <c r="GU300" s="2">
        <v>1545</v>
      </c>
      <c r="GV300" s="2">
        <v>1606</v>
      </c>
      <c r="GW300" s="2">
        <v>1650</v>
      </c>
      <c r="GX300" s="2">
        <v>1647</v>
      </c>
      <c r="GY300" s="2">
        <v>1666</v>
      </c>
      <c r="GZ300" s="2">
        <v>1680</v>
      </c>
      <c r="HA300" s="2">
        <v>1537.5</v>
      </c>
      <c r="HB300" s="2">
        <v>1542</v>
      </c>
      <c r="HC300" s="2">
        <v>1567.5</v>
      </c>
      <c r="HD300" s="2">
        <v>1586.5</v>
      </c>
      <c r="HE300" s="2">
        <v>1583.5</v>
      </c>
      <c r="HF300" s="2">
        <v>1635</v>
      </c>
      <c r="HG300" s="2">
        <v>1645</v>
      </c>
      <c r="HH300" s="2">
        <v>1640</v>
      </c>
      <c r="HI300" s="2">
        <v>1618</v>
      </c>
      <c r="HJ300" s="2">
        <v>1587</v>
      </c>
      <c r="HK300" s="2">
        <v>1575</v>
      </c>
      <c r="HL300" s="2">
        <v>1576.5</v>
      </c>
      <c r="HM300" s="2">
        <v>1618</v>
      </c>
      <c r="HN300" s="2">
        <v>1596</v>
      </c>
      <c r="HO300" s="2">
        <v>1564</v>
      </c>
      <c r="HP300" s="2">
        <v>1550</v>
      </c>
      <c r="HQ300" s="2">
        <v>1546</v>
      </c>
      <c r="HR300" s="2">
        <v>1550</v>
      </c>
      <c r="HS300" s="2">
        <v>1491</v>
      </c>
      <c r="HT300" s="2">
        <v>1484</v>
      </c>
      <c r="HU300" s="2">
        <v>1475</v>
      </c>
      <c r="HV300" s="2">
        <v>1510</v>
      </c>
      <c r="HW300" s="2">
        <v>1509.5</v>
      </c>
      <c r="HX300" s="2">
        <v>1560</v>
      </c>
      <c r="HY300" s="2">
        <v>1553</v>
      </c>
      <c r="HZ300" s="2">
        <v>1573</v>
      </c>
      <c r="IA300" s="2">
        <v>1603</v>
      </c>
      <c r="IB300" s="2">
        <v>1640</v>
      </c>
      <c r="IC300" s="2">
        <v>1653.5</v>
      </c>
      <c r="ID300" s="2">
        <v>1641.5</v>
      </c>
      <c r="IE300" s="2">
        <v>1656.5</v>
      </c>
      <c r="IF300" s="2">
        <v>1682.5</v>
      </c>
      <c r="IG300" s="2">
        <v>1673</v>
      </c>
      <c r="IH300" s="2">
        <v>1649</v>
      </c>
      <c r="II300" s="2">
        <v>1629</v>
      </c>
      <c r="IJ300" s="2">
        <v>1600.5</v>
      </c>
      <c r="IK300" s="2">
        <v>1560</v>
      </c>
      <c r="IL300" s="2">
        <v>1522</v>
      </c>
      <c r="IM300" s="2">
        <v>1843.5</v>
      </c>
      <c r="IN300" s="2">
        <v>1850</v>
      </c>
      <c r="IO300" s="2">
        <v>1850</v>
      </c>
      <c r="IP300" s="2">
        <v>1792</v>
      </c>
      <c r="IQ300" s="2">
        <v>1844</v>
      </c>
      <c r="IR300" s="2">
        <v>1835.5</v>
      </c>
      <c r="IS300" s="2">
        <v>1811</v>
      </c>
      <c r="IT300" s="2">
        <v>1823</v>
      </c>
    </row>
    <row r="301" spans="1:254">
      <c r="A301" s="62" t="s">
        <v>514</v>
      </c>
      <c r="B301" s="1" t="inlineStr">
        <is>
          <t>三菱化工機</t>
        </is>
      </c>
      <c r="C301" s="1">
        <v>3180</v>
      </c>
      <c r="E301" s="2">
        <v>3240</v>
      </c>
      <c r="F301" s="2">
        <v>3180</v>
      </c>
      <c r="G301" s="2">
        <v>3050</v>
      </c>
      <c r="H301" s="2">
        <v>2937</v>
      </c>
      <c r="I301" s="2">
        <v>3050</v>
      </c>
      <c r="J301" s="2">
        <v>3020</v>
      </c>
      <c r="K301" s="2">
        <v>2975</v>
      </c>
      <c r="L301" s="2">
        <v>3205</v>
      </c>
      <c r="M301" s="2">
        <v>3325</v>
      </c>
      <c r="N301" s="2">
        <v>3360</v>
      </c>
      <c r="O301" s="2">
        <v>3325</v>
      </c>
      <c r="P301" s="2">
        <v>3290</v>
      </c>
      <c r="Q301" s="2">
        <v>3180</v>
      </c>
      <c r="R301" s="2">
        <v>3075</v>
      </c>
      <c r="S301" s="2">
        <v>3330</v>
      </c>
      <c r="T301" s="2">
        <v>3415</v>
      </c>
      <c r="U301" s="2">
        <v>3355</v>
      </c>
      <c r="V301" s="2">
        <v>3395</v>
      </c>
      <c r="W301" s="2">
        <v>3540</v>
      </c>
      <c r="X301" s="2">
        <v>3490</v>
      </c>
      <c r="Y301" s="2">
        <v>3600</v>
      </c>
      <c r="Z301" s="2">
        <v>3840</v>
      </c>
      <c r="AA301" s="2">
        <v>3825</v>
      </c>
      <c r="AB301" s="2">
        <v>3640</v>
      </c>
      <c r="AC301" s="2">
        <v>3675</v>
      </c>
      <c r="AD301" s="2">
        <v>3680</v>
      </c>
      <c r="AE301" s="2">
        <v>3650</v>
      </c>
      <c r="AF301" s="2">
        <v>3680</v>
      </c>
      <c r="AG301" s="2">
        <v>3745</v>
      </c>
      <c r="AH301" s="2">
        <v>3810</v>
      </c>
      <c r="AI301" s="2">
        <v>3770</v>
      </c>
      <c r="AJ301" s="2">
        <v>3880</v>
      </c>
      <c r="AK301" s="2">
        <v>3980</v>
      </c>
      <c r="AL301" s="2">
        <v>3950</v>
      </c>
      <c r="AM301" s="2">
        <v>4010</v>
      </c>
      <c r="AN301" s="2">
        <v>3900</v>
      </c>
      <c r="AO301" s="2">
        <v>3825</v>
      </c>
      <c r="AP301" s="2">
        <v>3730</v>
      </c>
      <c r="AQ301" s="2">
        <v>3635</v>
      </c>
      <c r="AR301" s="2">
        <v>3515</v>
      </c>
      <c r="AS301" s="2">
        <v>3470</v>
      </c>
      <c r="AT301" s="2">
        <v>3500</v>
      </c>
      <c r="AU301" s="2">
        <v>3445</v>
      </c>
      <c r="AV301" s="2">
        <v>3465</v>
      </c>
      <c r="AW301" s="2">
        <v>3455</v>
      </c>
      <c r="AX301" s="2">
        <v>3425</v>
      </c>
      <c r="AY301" s="2">
        <v>3300</v>
      </c>
      <c r="AZ301" s="2">
        <v>3465</v>
      </c>
      <c r="BA301" s="2">
        <v>3590</v>
      </c>
      <c r="BB301" s="2">
        <v>3585</v>
      </c>
      <c r="BC301" s="2">
        <v>3630</v>
      </c>
      <c r="BD301" s="2">
        <v>3550</v>
      </c>
      <c r="BE301" s="2">
        <v>3420</v>
      </c>
      <c r="BF301" s="2">
        <v>3390</v>
      </c>
      <c r="BG301" s="2">
        <v>3470</v>
      </c>
      <c r="BH301" s="2">
        <v>3365</v>
      </c>
      <c r="BI301" s="2">
        <v>3550</v>
      </c>
      <c r="BJ301" s="2">
        <v>3545</v>
      </c>
      <c r="BK301" s="2">
        <v>3270</v>
      </c>
      <c r="BL301" s="2">
        <v>3290</v>
      </c>
      <c r="BM301" s="2">
        <v>3255</v>
      </c>
      <c r="BN301" s="2">
        <v>3270</v>
      </c>
      <c r="BO301" s="2">
        <v>3260</v>
      </c>
      <c r="BP301" s="2">
        <v>3210</v>
      </c>
      <c r="BQ301" s="2">
        <v>3270</v>
      </c>
      <c r="BR301" s="2">
        <v>3200</v>
      </c>
      <c r="BS301" s="2">
        <v>3115</v>
      </c>
      <c r="BT301" s="2">
        <v>3180</v>
      </c>
      <c r="BU301" s="2">
        <v>3195</v>
      </c>
      <c r="BV301" s="2">
        <v>3130</v>
      </c>
      <c r="BW301" s="2">
        <v>3040</v>
      </c>
      <c r="BX301" s="2">
        <v>2993</v>
      </c>
      <c r="BY301" s="2">
        <v>3020</v>
      </c>
      <c r="BZ301" s="2">
        <v>3020</v>
      </c>
      <c r="CA301" s="2">
        <v>3005</v>
      </c>
      <c r="CB301" s="2">
        <v>3020</v>
      </c>
      <c r="CC301" s="2">
        <v>3005</v>
      </c>
      <c r="CD301" s="2">
        <v>3080</v>
      </c>
      <c r="CE301" s="2">
        <v>3075</v>
      </c>
      <c r="CF301" s="2">
        <v>3175</v>
      </c>
      <c r="CG301" s="2">
        <v>3140</v>
      </c>
      <c r="CH301" s="2">
        <v>3185</v>
      </c>
      <c r="CI301" s="2">
        <v>3050</v>
      </c>
      <c r="CJ301" s="2">
        <v>3055</v>
      </c>
      <c r="CK301" s="2">
        <v>3015</v>
      </c>
      <c r="CL301" s="2">
        <v>3020</v>
      </c>
      <c r="CM301" s="2">
        <v>3025</v>
      </c>
      <c r="CN301" s="2">
        <v>2882</v>
      </c>
      <c r="CO301" s="2">
        <v>2909</v>
      </c>
      <c r="CP301" s="2">
        <v>3070</v>
      </c>
      <c r="CQ301" s="2">
        <v>3120</v>
      </c>
      <c r="CR301" s="2">
        <v>3175</v>
      </c>
      <c r="CS301" s="2">
        <v>3050</v>
      </c>
      <c r="CT301" s="2">
        <v>2990</v>
      </c>
      <c r="CU301" s="2">
        <v>3255</v>
      </c>
      <c r="CV301" s="2">
        <v>3295</v>
      </c>
      <c r="CW301" s="2">
        <v>3220</v>
      </c>
      <c r="CX301" s="2">
        <v>3200</v>
      </c>
      <c r="CY301" s="2">
        <v>3120</v>
      </c>
      <c r="CZ301" s="2">
        <v>3205</v>
      </c>
      <c r="DA301" s="2">
        <v>3270</v>
      </c>
      <c r="DB301" s="2">
        <v>3200</v>
      </c>
      <c r="DC301" s="2">
        <v>2970</v>
      </c>
      <c r="DD301" s="2">
        <v>3190</v>
      </c>
      <c r="DE301" s="2">
        <v>3240</v>
      </c>
      <c r="DF301" s="2">
        <v>3055</v>
      </c>
      <c r="DG301" s="2">
        <v>3485</v>
      </c>
      <c r="DH301" s="2">
        <v>3630</v>
      </c>
      <c r="DI301" s="2">
        <v>3695</v>
      </c>
      <c r="DJ301" s="2">
        <v>3705</v>
      </c>
      <c r="DK301" s="2">
        <v>3705</v>
      </c>
      <c r="DL301" s="2">
        <v>3750</v>
      </c>
      <c r="DM301" s="2">
        <v>3815</v>
      </c>
      <c r="DN301" s="2">
        <v>3610</v>
      </c>
      <c r="DO301" s="2">
        <v>3590</v>
      </c>
      <c r="DP301" s="2">
        <v>3475</v>
      </c>
      <c r="DQ301" s="2">
        <v>3480</v>
      </c>
      <c r="DR301" s="2">
        <v>3400</v>
      </c>
      <c r="DS301" s="2">
        <v>3565</v>
      </c>
      <c r="DT301" s="2">
        <v>3450</v>
      </c>
      <c r="DU301" s="2">
        <v>3460</v>
      </c>
      <c r="DV301" s="2">
        <v>3280</v>
      </c>
      <c r="DW301" s="2">
        <v>3315</v>
      </c>
      <c r="DX301" s="2">
        <v>3330</v>
      </c>
      <c r="DY301" s="2">
        <v>3300</v>
      </c>
      <c r="DZ301" s="2">
        <v>3170</v>
      </c>
      <c r="EA301" s="2">
        <v>3210</v>
      </c>
      <c r="EB301" s="2">
        <v>3240</v>
      </c>
      <c r="EC301" s="2">
        <v>3230</v>
      </c>
      <c r="ED301" s="2">
        <v>3270</v>
      </c>
      <c r="EE301" s="2">
        <v>3335</v>
      </c>
      <c r="EF301" s="2">
        <v>3425</v>
      </c>
      <c r="EG301" s="2">
        <v>3370</v>
      </c>
      <c r="EH301" s="2">
        <v>3350</v>
      </c>
      <c r="EI301" s="2">
        <v>3420</v>
      </c>
      <c r="EJ301" s="2">
        <v>3505</v>
      </c>
      <c r="EK301" s="2">
        <v>3525</v>
      </c>
      <c r="EL301" s="2">
        <v>3450</v>
      </c>
      <c r="EM301" s="2">
        <v>3330</v>
      </c>
      <c r="EN301" s="2">
        <v>3270</v>
      </c>
      <c r="EO301" s="2">
        <v>3235</v>
      </c>
      <c r="EP301" s="2">
        <v>3310</v>
      </c>
      <c r="EQ301" s="2">
        <v>3250</v>
      </c>
      <c r="ER301" s="2">
        <v>3215</v>
      </c>
      <c r="ES301" s="2">
        <v>3210</v>
      </c>
      <c r="ET301" s="2">
        <v>3220</v>
      </c>
      <c r="EU301" s="2">
        <v>3260</v>
      </c>
      <c r="EV301" s="2">
        <v>3245</v>
      </c>
      <c r="EW301" s="2">
        <v>3300</v>
      </c>
      <c r="EX301" s="2">
        <v>3305</v>
      </c>
      <c r="EY301" s="2">
        <v>3300</v>
      </c>
      <c r="EZ301" s="2">
        <v>3270</v>
      </c>
      <c r="FA301" s="2">
        <v>3180</v>
      </c>
      <c r="FB301" s="2">
        <v>3145</v>
      </c>
      <c r="FC301" s="2">
        <v>3250</v>
      </c>
      <c r="FD301" s="2">
        <v>3295</v>
      </c>
      <c r="FE301" s="2">
        <v>3330</v>
      </c>
      <c r="FF301" s="2">
        <v>3320</v>
      </c>
      <c r="FG301" s="2">
        <v>3300</v>
      </c>
      <c r="FH301" s="2">
        <v>3385</v>
      </c>
      <c r="FI301" s="2">
        <v>3375</v>
      </c>
      <c r="FJ301" s="2">
        <v>3295</v>
      </c>
      <c r="FK301" s="2">
        <v>3180</v>
      </c>
      <c r="FL301" s="2">
        <v>3120</v>
      </c>
      <c r="FM301" s="2">
        <v>3150</v>
      </c>
      <c r="FN301" s="2">
        <v>3150</v>
      </c>
      <c r="FO301" s="2">
        <v>3175</v>
      </c>
      <c r="FP301" s="2">
        <v>3185</v>
      </c>
      <c r="FQ301" s="2">
        <v>3090</v>
      </c>
      <c r="FR301" s="2">
        <v>3060</v>
      </c>
      <c r="FS301" s="2">
        <v>3035</v>
      </c>
      <c r="FT301" s="2">
        <v>2985</v>
      </c>
      <c r="FU301" s="2">
        <v>3180</v>
      </c>
      <c r="FV301" s="2">
        <v>3025</v>
      </c>
      <c r="FW301" s="2">
        <v>3140</v>
      </c>
      <c r="FX301" s="2">
        <v>3145</v>
      </c>
      <c r="FY301" s="2">
        <v>3170</v>
      </c>
      <c r="FZ301" s="2">
        <v>3250</v>
      </c>
      <c r="GA301" s="2">
        <v>3230</v>
      </c>
      <c r="GB301" s="2">
        <v>3310</v>
      </c>
      <c r="GC301" s="2">
        <v>3315</v>
      </c>
      <c r="GD301" s="2">
        <v>3235</v>
      </c>
      <c r="GE301" s="2">
        <v>3300</v>
      </c>
      <c r="GF301" s="2">
        <v>3220</v>
      </c>
      <c r="GG301" s="2">
        <v>3475</v>
      </c>
      <c r="GH301" s="2">
        <v>3185</v>
      </c>
      <c r="GI301" s="2">
        <v>3100</v>
      </c>
      <c r="GJ301" s="2">
        <v>3100</v>
      </c>
      <c r="GK301" s="2">
        <v>3240</v>
      </c>
      <c r="GL301" s="2">
        <v>3330</v>
      </c>
      <c r="GM301" s="2">
        <v>3105</v>
      </c>
      <c r="GN301" s="2">
        <v>3045</v>
      </c>
      <c r="GO301" s="2">
        <v>2965</v>
      </c>
      <c r="GP301" s="2">
        <v>3005</v>
      </c>
      <c r="GQ301" s="2">
        <v>2963</v>
      </c>
      <c r="GR301" s="2">
        <v>2856</v>
      </c>
      <c r="GS301" s="2">
        <v>2844</v>
      </c>
      <c r="GT301" s="2">
        <v>2770</v>
      </c>
      <c r="GU301" s="2">
        <v>2683</v>
      </c>
      <c r="GV301" s="2">
        <v>2745</v>
      </c>
      <c r="GW301" s="2">
        <v>2843</v>
      </c>
      <c r="GX301" s="2">
        <v>2806</v>
      </c>
      <c r="GY301" s="2">
        <v>2764</v>
      </c>
      <c r="GZ301" s="2">
        <v>2690</v>
      </c>
      <c r="HA301" s="2">
        <v>2645</v>
      </c>
      <c r="HB301" s="2">
        <v>2635</v>
      </c>
      <c r="HC301" s="2">
        <v>2610</v>
      </c>
      <c r="HD301" s="2">
        <v>2617</v>
      </c>
      <c r="HE301" s="2">
        <v>2681</v>
      </c>
      <c r="HF301" s="2">
        <v>2693</v>
      </c>
      <c r="HG301" s="2">
        <v>2676</v>
      </c>
      <c r="HH301" s="2">
        <v>2641</v>
      </c>
      <c r="HI301" s="2">
        <v>2670</v>
      </c>
      <c r="HJ301" s="2">
        <v>2640</v>
      </c>
      <c r="HK301" s="2">
        <v>2685</v>
      </c>
      <c r="HL301" s="2">
        <v>2721</v>
      </c>
      <c r="HM301" s="2">
        <v>2780</v>
      </c>
      <c r="HN301" s="2">
        <v>2788</v>
      </c>
      <c r="HO301" s="2">
        <v>2835</v>
      </c>
      <c r="HP301" s="2">
        <v>2830</v>
      </c>
      <c r="HQ301" s="2">
        <v>2851</v>
      </c>
      <c r="HR301" s="2">
        <v>2852</v>
      </c>
      <c r="HS301" s="2">
        <v>2716</v>
      </c>
      <c r="HT301" s="2">
        <v>2656</v>
      </c>
      <c r="HU301" s="2">
        <v>2635</v>
      </c>
      <c r="HV301" s="2">
        <v>2633</v>
      </c>
      <c r="HW301" s="2">
        <v>2664</v>
      </c>
      <c r="HX301" s="2">
        <v>2604</v>
      </c>
      <c r="HY301" s="2">
        <v>2532</v>
      </c>
      <c r="HZ301" s="2">
        <v>2565</v>
      </c>
      <c r="IA301" s="2">
        <v>2580</v>
      </c>
      <c r="IB301" s="2">
        <v>2519</v>
      </c>
      <c r="IC301" s="2">
        <v>2516</v>
      </c>
      <c r="ID301" s="2">
        <v>2450</v>
      </c>
      <c r="IE301" s="2">
        <v>2444</v>
      </c>
      <c r="IF301" s="2">
        <v>2493</v>
      </c>
      <c r="IG301" s="2">
        <v>2451</v>
      </c>
      <c r="IH301" s="2">
        <v>2377</v>
      </c>
      <c r="II301" s="2">
        <v>2340</v>
      </c>
      <c r="IJ301" s="2">
        <v>2346</v>
      </c>
      <c r="IK301" s="2">
        <v>2364</v>
      </c>
      <c r="IL301" s="2">
        <v>2338</v>
      </c>
      <c r="IM301" s="2">
        <v>2297</v>
      </c>
      <c r="IN301" s="2">
        <v>2258</v>
      </c>
      <c r="IO301" s="2">
        <v>2220</v>
      </c>
      <c r="IP301" s="2">
        <v>2138</v>
      </c>
      <c r="IQ301" s="2">
        <v>2104</v>
      </c>
      <c r="IR301" s="2">
        <v>2199</v>
      </c>
      <c r="IS301" s="2">
        <v>2138</v>
      </c>
      <c r="IT301" s="2">
        <v>2133</v>
      </c>
    </row>
    <row r="302" spans="1:254">
      <c r="A302" s="62" t="s">
        <v>515</v>
      </c>
      <c r="B302" s="1" t="inlineStr">
        <is>
          <t>ＨＯＹＡ</t>
        </is>
      </c>
      <c r="C302" s="1">
        <v>25300</v>
      </c>
      <c r="E302" s="2">
        <v>24950</v>
      </c>
      <c r="F302" s="2">
        <v>25500</v>
      </c>
      <c r="G302" s="2">
        <v>25030</v>
      </c>
      <c r="H302" s="2">
        <v>23955</v>
      </c>
      <c r="I302" s="2">
        <v>23985</v>
      </c>
      <c r="J302" s="2">
        <v>23615</v>
      </c>
      <c r="K302" s="2">
        <v>23340</v>
      </c>
      <c r="L302" s="2">
        <v>23640</v>
      </c>
      <c r="M302" s="2">
        <v>24585</v>
      </c>
      <c r="N302" s="2">
        <v>24420</v>
      </c>
      <c r="O302" s="2">
        <v>24650</v>
      </c>
      <c r="P302" s="2">
        <v>24900</v>
      </c>
      <c r="Q302" s="2">
        <v>25160</v>
      </c>
      <c r="R302" s="2">
        <v>24625</v>
      </c>
      <c r="S302" s="2">
        <v>24865</v>
      </c>
      <c r="T302" s="2">
        <v>25305</v>
      </c>
      <c r="U302" s="2">
        <v>25340</v>
      </c>
      <c r="V302" s="2">
        <v>24975</v>
      </c>
      <c r="W302" s="2">
        <v>24795</v>
      </c>
      <c r="X302" s="2">
        <v>24230</v>
      </c>
      <c r="Y302" s="2">
        <v>23910</v>
      </c>
      <c r="Z302" s="2">
        <v>25220</v>
      </c>
      <c r="AA302" s="2">
        <v>25475</v>
      </c>
      <c r="AB302" s="2">
        <v>25565</v>
      </c>
      <c r="AC302" s="2">
        <v>25500</v>
      </c>
      <c r="AD302" s="2">
        <v>25560</v>
      </c>
      <c r="AE302" s="2">
        <v>25625</v>
      </c>
      <c r="AF302" s="2">
        <v>25170</v>
      </c>
      <c r="AG302" s="2">
        <v>25020</v>
      </c>
      <c r="AH302" s="2">
        <v>26120</v>
      </c>
      <c r="AI302" s="2">
        <v>25875</v>
      </c>
      <c r="AJ302" s="2">
        <v>26485</v>
      </c>
      <c r="AK302" s="2">
        <v>26860</v>
      </c>
      <c r="AL302" s="2">
        <v>27035</v>
      </c>
      <c r="AM302" s="2">
        <v>27770</v>
      </c>
      <c r="AN302" s="2">
        <v>26900</v>
      </c>
      <c r="AO302" s="2">
        <v>26510</v>
      </c>
      <c r="AP302" s="2">
        <v>26445</v>
      </c>
      <c r="AQ302" s="2">
        <v>25965</v>
      </c>
      <c r="AR302" s="2">
        <v>25165</v>
      </c>
      <c r="AS302" s="2">
        <v>25265</v>
      </c>
      <c r="AT302" s="2">
        <v>25350</v>
      </c>
      <c r="AU302" s="2">
        <v>25100</v>
      </c>
      <c r="AV302" s="2">
        <v>26155</v>
      </c>
      <c r="AW302" s="2">
        <v>26280</v>
      </c>
      <c r="AX302" s="2">
        <v>26360</v>
      </c>
      <c r="AY302" s="2">
        <v>25990</v>
      </c>
      <c r="AZ302" s="2">
        <v>26275</v>
      </c>
      <c r="BA302" s="2">
        <v>26985</v>
      </c>
      <c r="BB302" s="2">
        <v>26740</v>
      </c>
      <c r="BC302" s="2">
        <v>27025</v>
      </c>
      <c r="BD302" s="2">
        <v>25970</v>
      </c>
      <c r="BE302" s="2">
        <v>25870</v>
      </c>
      <c r="BF302" s="2">
        <v>26225</v>
      </c>
      <c r="BG302" s="2">
        <v>26580</v>
      </c>
      <c r="BH302" s="2">
        <v>26220</v>
      </c>
      <c r="BI302" s="2">
        <v>26705</v>
      </c>
      <c r="BJ302" s="2">
        <v>27255</v>
      </c>
      <c r="BK302" s="2">
        <v>27630</v>
      </c>
      <c r="BL302" s="2">
        <v>27380</v>
      </c>
      <c r="BM302" s="2">
        <v>27300</v>
      </c>
      <c r="BN302" s="2">
        <v>27220</v>
      </c>
      <c r="BO302" s="2">
        <v>27050</v>
      </c>
      <c r="BP302" s="2">
        <v>27405</v>
      </c>
      <c r="BQ302" s="2">
        <v>26805</v>
      </c>
      <c r="BR302" s="2">
        <v>27750</v>
      </c>
      <c r="BS302" s="2">
        <v>27665</v>
      </c>
      <c r="BT302" s="2">
        <v>28945</v>
      </c>
      <c r="BU302" s="2">
        <v>28785</v>
      </c>
      <c r="BV302" s="2">
        <v>28300</v>
      </c>
      <c r="BW302" s="2">
        <v>28180</v>
      </c>
      <c r="BX302" s="2">
        <v>28625</v>
      </c>
      <c r="BY302" s="2">
        <v>28970</v>
      </c>
      <c r="BZ302" s="2">
        <v>29290</v>
      </c>
      <c r="CA302" s="2">
        <v>28995</v>
      </c>
      <c r="CB302" s="2">
        <v>29405</v>
      </c>
      <c r="CC302" s="2">
        <v>29620</v>
      </c>
      <c r="CD302" s="2">
        <v>29205</v>
      </c>
      <c r="CE302" s="2">
        <v>28965</v>
      </c>
      <c r="CF302" s="2">
        <v>28925</v>
      </c>
      <c r="CG302" s="2">
        <v>28900</v>
      </c>
      <c r="CH302" s="2">
        <v>28725</v>
      </c>
      <c r="CI302" s="2">
        <v>28005</v>
      </c>
      <c r="CJ302" s="2">
        <v>27700</v>
      </c>
      <c r="CK302" s="2">
        <v>27485</v>
      </c>
      <c r="CL302" s="2">
        <v>27215</v>
      </c>
      <c r="CM302" s="2">
        <v>27080</v>
      </c>
      <c r="CN302" s="2">
        <v>26350</v>
      </c>
      <c r="CO302" s="2">
        <v>26000</v>
      </c>
      <c r="CP302" s="2">
        <v>27015</v>
      </c>
      <c r="CQ302" s="2">
        <v>27645</v>
      </c>
      <c r="CR302" s="2">
        <v>28105</v>
      </c>
      <c r="CS302" s="2">
        <v>27825</v>
      </c>
      <c r="CT302" s="2">
        <v>26870</v>
      </c>
      <c r="CU302" s="2">
        <v>27520</v>
      </c>
      <c r="CV302" s="2">
        <v>27730</v>
      </c>
      <c r="CW302" s="2">
        <v>27640</v>
      </c>
      <c r="CX302" s="2">
        <v>27045</v>
      </c>
      <c r="CY302" s="2">
        <v>27105</v>
      </c>
      <c r="CZ302" s="2">
        <v>27305</v>
      </c>
      <c r="DA302" s="2">
        <v>27580</v>
      </c>
      <c r="DB302" s="2">
        <v>27090</v>
      </c>
      <c r="DC302" s="2">
        <v>26335</v>
      </c>
      <c r="DD302" s="2">
        <v>27670</v>
      </c>
      <c r="DE302" s="2">
        <v>28035</v>
      </c>
      <c r="DF302" s="2">
        <v>27020</v>
      </c>
      <c r="DG302" s="2">
        <v>27730</v>
      </c>
      <c r="DH302" s="2">
        <v>27360</v>
      </c>
      <c r="DI302" s="2">
        <v>27985</v>
      </c>
      <c r="DJ302" s="2">
        <v>28960</v>
      </c>
      <c r="DK302" s="2">
        <v>28815</v>
      </c>
      <c r="DL302" s="2">
        <v>27915</v>
      </c>
      <c r="DM302" s="2">
        <v>27360</v>
      </c>
      <c r="DN302" s="2">
        <v>27135</v>
      </c>
      <c r="DO302" s="2">
        <v>27055</v>
      </c>
      <c r="DP302" s="2">
        <v>27165</v>
      </c>
      <c r="DQ302" s="2">
        <v>27400</v>
      </c>
      <c r="DR302" s="2">
        <v>28090</v>
      </c>
      <c r="DS302" s="2">
        <v>28105</v>
      </c>
      <c r="DT302" s="2">
        <v>27620</v>
      </c>
      <c r="DU302" s="2">
        <v>27310</v>
      </c>
      <c r="DV302" s="2">
        <v>26115</v>
      </c>
      <c r="DW302" s="2">
        <v>26420</v>
      </c>
      <c r="DX302" s="2">
        <v>27005</v>
      </c>
      <c r="DY302" s="2">
        <v>26775</v>
      </c>
      <c r="DZ302" s="2">
        <v>25265</v>
      </c>
      <c r="EA302" s="2">
        <v>24950</v>
      </c>
      <c r="EB302" s="2">
        <v>25070</v>
      </c>
      <c r="EC302" s="2">
        <v>24855</v>
      </c>
      <c r="ED302" s="2">
        <v>24740</v>
      </c>
      <c r="EE302" s="2">
        <v>24555</v>
      </c>
      <c r="EF302" s="2">
        <v>25150</v>
      </c>
      <c r="EG302" s="2">
        <v>25070</v>
      </c>
      <c r="EH302" s="2">
        <v>24590</v>
      </c>
      <c r="EI302" s="2">
        <v>24850</v>
      </c>
      <c r="EJ302" s="2">
        <v>24980</v>
      </c>
      <c r="EK302" s="2">
        <v>25180</v>
      </c>
      <c r="EL302" s="2">
        <v>25260</v>
      </c>
      <c r="EM302" s="2">
        <v>24975</v>
      </c>
      <c r="EN302" s="2">
        <v>24755</v>
      </c>
      <c r="EO302" s="2">
        <v>24510</v>
      </c>
      <c r="EP302" s="2">
        <v>24760</v>
      </c>
      <c r="EQ302" s="2">
        <v>24655</v>
      </c>
      <c r="ER302" s="2">
        <v>24050</v>
      </c>
      <c r="ES302" s="2">
        <v>23865</v>
      </c>
      <c r="ET302" s="2">
        <v>23455</v>
      </c>
      <c r="EU302" s="2">
        <v>23345</v>
      </c>
      <c r="EV302" s="2">
        <v>23555</v>
      </c>
      <c r="EW302" s="2">
        <v>23645</v>
      </c>
      <c r="EX302" s="2">
        <v>23585</v>
      </c>
      <c r="EY302" s="2">
        <v>23885</v>
      </c>
      <c r="EZ302" s="2">
        <v>23850</v>
      </c>
      <c r="FA302" s="2">
        <v>23685</v>
      </c>
      <c r="FB302" s="2">
        <v>23355</v>
      </c>
      <c r="FC302" s="2">
        <v>23430</v>
      </c>
      <c r="FD302" s="2">
        <v>23610</v>
      </c>
      <c r="FE302" s="2">
        <v>23795</v>
      </c>
      <c r="FF302" s="2">
        <v>23615</v>
      </c>
      <c r="FG302" s="2">
        <v>23320</v>
      </c>
      <c r="FH302" s="2">
        <v>23430</v>
      </c>
      <c r="FI302" s="2">
        <v>23510</v>
      </c>
      <c r="FJ302" s="2">
        <v>23830</v>
      </c>
      <c r="FK302" s="2">
        <v>23460</v>
      </c>
      <c r="FL302" s="2">
        <v>23500</v>
      </c>
      <c r="FM302" s="2">
        <v>23180</v>
      </c>
      <c r="FN302" s="2">
        <v>23110</v>
      </c>
      <c r="FO302" s="2">
        <v>22910</v>
      </c>
      <c r="FP302" s="2">
        <v>23220</v>
      </c>
      <c r="FQ302" s="2">
        <v>23255</v>
      </c>
      <c r="FR302" s="2">
        <v>23120</v>
      </c>
      <c r="FS302" s="2">
        <v>23025</v>
      </c>
      <c r="FT302" s="2">
        <v>22880</v>
      </c>
      <c r="FU302" s="2">
        <v>23050</v>
      </c>
      <c r="FV302" s="2">
        <v>22640</v>
      </c>
      <c r="FW302" s="2">
        <v>22990</v>
      </c>
      <c r="FX302" s="2">
        <v>23910</v>
      </c>
      <c r="FY302" s="2">
        <v>23835</v>
      </c>
      <c r="FZ302" s="2">
        <v>24310</v>
      </c>
      <c r="GA302" s="2">
        <v>24305</v>
      </c>
      <c r="GB302" s="2">
        <v>24855</v>
      </c>
      <c r="GC302" s="2">
        <v>24965</v>
      </c>
      <c r="GD302" s="2">
        <v>25165</v>
      </c>
      <c r="GE302" s="2">
        <v>24910</v>
      </c>
      <c r="GF302" s="2">
        <v>24065</v>
      </c>
      <c r="GG302" s="2">
        <v>23000</v>
      </c>
      <c r="GH302" s="2">
        <v>23600</v>
      </c>
      <c r="GI302" s="2">
        <v>23710</v>
      </c>
      <c r="GJ302" s="2">
        <v>23590</v>
      </c>
      <c r="GK302" s="2">
        <v>23765</v>
      </c>
      <c r="GL302" s="2">
        <v>23620</v>
      </c>
      <c r="GM302" s="2">
        <v>22840</v>
      </c>
      <c r="GN302" s="2">
        <v>22630</v>
      </c>
      <c r="GO302" s="2">
        <v>22855</v>
      </c>
      <c r="GP302" s="2">
        <v>22695</v>
      </c>
      <c r="GQ302" s="2">
        <v>22340</v>
      </c>
      <c r="GR302" s="2">
        <v>21955</v>
      </c>
      <c r="GS302" s="2">
        <v>21890</v>
      </c>
      <c r="GT302" s="2">
        <v>21065</v>
      </c>
      <c r="GU302" s="2">
        <v>21040</v>
      </c>
      <c r="GV302" s="2">
        <v>21540</v>
      </c>
      <c r="GW302" s="2">
        <v>22090</v>
      </c>
      <c r="GX302" s="2">
        <v>22075</v>
      </c>
      <c r="GY302" s="2">
        <v>22520</v>
      </c>
      <c r="GZ302" s="2">
        <v>22055</v>
      </c>
      <c r="HA302" s="2">
        <v>21240</v>
      </c>
      <c r="HB302" s="2">
        <v>20590</v>
      </c>
      <c r="HC302" s="2">
        <v>20295</v>
      </c>
      <c r="HD302" s="2">
        <v>19930</v>
      </c>
      <c r="HE302" s="2">
        <v>20005</v>
      </c>
      <c r="HF302" s="2">
        <v>20220</v>
      </c>
      <c r="HG302" s="2">
        <v>20650</v>
      </c>
      <c r="HH302" s="2">
        <v>20815</v>
      </c>
      <c r="HI302" s="2">
        <v>20385</v>
      </c>
      <c r="HJ302" s="2">
        <v>20380</v>
      </c>
      <c r="HK302" s="2">
        <v>20950</v>
      </c>
      <c r="HL302" s="2">
        <v>21330</v>
      </c>
      <c r="HM302" s="2">
        <v>21305</v>
      </c>
      <c r="HN302" s="2">
        <v>21045</v>
      </c>
      <c r="HO302" s="2">
        <v>20475</v>
      </c>
      <c r="HP302" s="2">
        <v>20510</v>
      </c>
      <c r="HQ302" s="2">
        <v>20570</v>
      </c>
      <c r="HR302" s="2">
        <v>20505</v>
      </c>
      <c r="HS302" s="2">
        <v>20015</v>
      </c>
      <c r="HT302" s="2">
        <v>19545</v>
      </c>
      <c r="HU302" s="2">
        <v>19250</v>
      </c>
      <c r="HV302" s="2">
        <v>19260</v>
      </c>
      <c r="HW302" s="2">
        <v>18860</v>
      </c>
      <c r="HX302" s="2">
        <v>19145</v>
      </c>
      <c r="HY302" s="2">
        <v>19085</v>
      </c>
      <c r="HZ302" s="2">
        <v>19040</v>
      </c>
      <c r="IA302" s="2">
        <v>18900</v>
      </c>
      <c r="IB302" s="2">
        <v>19185</v>
      </c>
      <c r="IC302" s="2">
        <v>19035</v>
      </c>
      <c r="ID302" s="2">
        <v>19140</v>
      </c>
      <c r="IE302" s="2">
        <v>19215</v>
      </c>
      <c r="IF302" s="2">
        <v>19575</v>
      </c>
      <c r="IG302" s="2">
        <v>19440</v>
      </c>
      <c r="IH302" s="2">
        <v>19120</v>
      </c>
      <c r="II302" s="2">
        <v>19080</v>
      </c>
      <c r="IJ302" s="2">
        <v>19725</v>
      </c>
      <c r="IK302" s="2">
        <v>19255</v>
      </c>
      <c r="IL302" s="2">
        <v>18950</v>
      </c>
      <c r="IM302" s="2">
        <v>18420</v>
      </c>
      <c r="IN302" s="2">
        <v>18265</v>
      </c>
      <c r="IO302" s="2">
        <v>18080</v>
      </c>
      <c r="IP302" s="2">
        <v>17470</v>
      </c>
      <c r="IQ302" s="2">
        <v>17500</v>
      </c>
      <c r="IR302" s="2">
        <v>18900</v>
      </c>
      <c r="IS302" s="2">
        <v>18875</v>
      </c>
      <c r="IT302" s="2">
        <v>19000</v>
      </c>
    </row>
    <row r="303" spans="1:254">
      <c r="A303" s="62" t="s">
        <v>869</v>
      </c>
      <c r="B303" s="1" t="inlineStr">
        <is>
          <t>ＮＦ日経２２５</t>
        </is>
      </c>
      <c r="C303" s="1">
        <v>66900</v>
      </c>
      <c r="E303" s="2">
        <v>67190</v>
      </c>
      <c r="F303" s="2">
        <v>67730</v>
      </c>
      <c r="G303" s="2">
        <v>65050</v>
      </c>
      <c r="H303" s="2">
        <v>64840</v>
      </c>
      <c r="I303" s="2">
        <v>66070</v>
      </c>
      <c r="J303" s="2">
        <v>63400</v>
      </c>
      <c r="K303" s="2">
        <v>62580</v>
      </c>
      <c r="L303" s="2">
        <v>64100</v>
      </c>
      <c r="M303" s="2">
        <v>66330</v>
      </c>
      <c r="N303" s="2">
        <v>66450</v>
      </c>
      <c r="O303" s="2">
        <v>68500</v>
      </c>
      <c r="P303" s="2">
        <v>68210</v>
      </c>
      <c r="Q303" s="2">
        <v>66470</v>
      </c>
      <c r="R303" s="2">
        <v>64880</v>
      </c>
      <c r="S303" s="2">
        <v>68820</v>
      </c>
      <c r="T303" s="2">
        <v>70180</v>
      </c>
      <c r="U303" s="2">
        <v>68580</v>
      </c>
      <c r="V303" s="2">
        <v>69000</v>
      </c>
      <c r="W303" s="2">
        <v>70850</v>
      </c>
      <c r="X303" s="2">
        <v>69830</v>
      </c>
      <c r="Y303" s="2">
        <v>69530</v>
      </c>
      <c r="Z303" s="2">
        <v>70560</v>
      </c>
      <c r="AA303" s="2">
        <v>72170</v>
      </c>
      <c r="AB303" s="2">
        <v>71000</v>
      </c>
      <c r="AC303" s="2">
        <v>71950</v>
      </c>
      <c r="AD303" s="2">
        <v>73420</v>
      </c>
      <c r="AE303" s="2">
        <v>72580</v>
      </c>
      <c r="AF303" s="2">
        <v>71230</v>
      </c>
      <c r="AG303" s="2">
        <v>71850</v>
      </c>
      <c r="AH303" s="2">
        <v>73910</v>
      </c>
      <c r="AI303" s="2">
        <v>71630</v>
      </c>
      <c r="AJ303" s="2">
        <v>73150</v>
      </c>
      <c r="AK303" s="2">
        <v>74510</v>
      </c>
      <c r="AL303" s="2">
        <v>73960</v>
      </c>
      <c r="AM303" s="2">
        <v>73550</v>
      </c>
      <c r="AN303" s="2">
        <v>71960</v>
      </c>
      <c r="AO303" s="2">
        <v>72290</v>
      </c>
      <c r="AP303" s="2">
        <v>71530</v>
      </c>
      <c r="AQ303" s="2">
        <v>68870</v>
      </c>
      <c r="AR303" s="2">
        <v>65270</v>
      </c>
      <c r="AS303" s="2">
        <v>66720</v>
      </c>
      <c r="AT303" s="2">
        <v>66900</v>
      </c>
      <c r="AU303" s="2">
        <v>66370</v>
      </c>
      <c r="AV303" s="2">
        <v>68940</v>
      </c>
      <c r="AW303" s="2">
        <v>70040</v>
      </c>
      <c r="AX303" s="2">
        <v>70520</v>
      </c>
      <c r="AY303" s="2">
        <v>68610</v>
      </c>
      <c r="AZ303" s="2">
        <v>69360</v>
      </c>
      <c r="BA303" s="2">
        <v>68610</v>
      </c>
      <c r="BB303" s="2">
        <v>66850</v>
      </c>
      <c r="BC303" s="2">
        <v>68120</v>
      </c>
      <c r="BD303" s="2">
        <v>67590</v>
      </c>
      <c r="BE303" s="2">
        <v>66750</v>
      </c>
      <c r="BF303" s="2">
        <v>65190</v>
      </c>
      <c r="BG303" s="2">
        <v>64060</v>
      </c>
      <c r="BH303" s="2">
        <v>62080</v>
      </c>
      <c r="BI303" s="2">
        <v>63070</v>
      </c>
      <c r="BJ303" s="2">
        <v>63190</v>
      </c>
      <c r="BK303" s="2">
        <v>63790</v>
      </c>
      <c r="BL303" s="2">
        <v>65600</v>
      </c>
      <c r="BM303" s="2">
        <v>65120</v>
      </c>
      <c r="BN303" s="2">
        <v>65040</v>
      </c>
      <c r="BO303" s="2">
        <v>65280</v>
      </c>
      <c r="BP303" s="2">
        <v>65010</v>
      </c>
      <c r="BQ303" s="2">
        <v>64660</v>
      </c>
      <c r="BR303" s="2">
        <v>62110</v>
      </c>
      <c r="BS303" s="2">
        <v>61640</v>
      </c>
      <c r="BT303" s="2">
        <v>62450</v>
      </c>
      <c r="BU303" s="2">
        <v>62330</v>
      </c>
      <c r="BV303" s="2">
        <v>61980</v>
      </c>
      <c r="BW303" s="2">
        <v>61330</v>
      </c>
      <c r="BX303" s="2">
        <v>61720</v>
      </c>
      <c r="BY303" s="2">
        <v>61750</v>
      </c>
      <c r="BZ303" s="2">
        <v>61450</v>
      </c>
      <c r="CA303" s="2">
        <v>61360</v>
      </c>
      <c r="CB303" s="2">
        <v>61220</v>
      </c>
      <c r="CC303" s="2">
        <v>60700</v>
      </c>
      <c r="CD303" s="2">
        <v>60010</v>
      </c>
      <c r="CE303" s="2">
        <v>58830</v>
      </c>
      <c r="CF303" s="2">
        <v>59050</v>
      </c>
      <c r="CG303" s="2">
        <v>58340</v>
      </c>
      <c r="CH303" s="2">
        <v>58140</v>
      </c>
      <c r="CI303" s="2">
        <v>55590</v>
      </c>
      <c r="CJ303" s="2">
        <v>55620</v>
      </c>
      <c r="CK303" s="2">
        <v>55380</v>
      </c>
      <c r="CL303" s="2">
        <v>54680</v>
      </c>
      <c r="CM303" s="2">
        <v>55100</v>
      </c>
      <c r="CN303" s="2">
        <v>52930</v>
      </c>
      <c r="CO303" s="2">
        <v>52960</v>
      </c>
      <c r="CP303" s="2">
        <v>54550</v>
      </c>
      <c r="CQ303" s="2">
        <v>55240</v>
      </c>
      <c r="CR303" s="2">
        <v>55520</v>
      </c>
      <c r="CS303" s="2">
        <v>53670</v>
      </c>
      <c r="CT303" s="2">
        <v>52670</v>
      </c>
      <c r="CU303" s="2">
        <v>55260</v>
      </c>
      <c r="CV303" s="2">
        <v>56370</v>
      </c>
      <c r="CW303" s="2">
        <v>55570</v>
      </c>
      <c r="CX303" s="2">
        <v>55180</v>
      </c>
      <c r="CY303" s="2">
        <v>55180</v>
      </c>
      <c r="CZ303" s="2">
        <v>55910</v>
      </c>
      <c r="DA303" s="2">
        <v>57020</v>
      </c>
      <c r="DB303" s="2">
        <v>55640</v>
      </c>
      <c r="DC303" s="2">
        <v>53420</v>
      </c>
      <c r="DD303" s="2">
        <v>56660</v>
      </c>
      <c r="DE303" s="2">
        <v>57060</v>
      </c>
      <c r="DF303" s="2">
        <v>55740</v>
      </c>
      <c r="DG303" s="2">
        <v>58300</v>
      </c>
      <c r="DH303" s="2">
        <v>59540</v>
      </c>
      <c r="DI303" s="2">
        <v>60420</v>
      </c>
      <c r="DJ303" s="2">
        <v>60900</v>
      </c>
      <c r="DK303" s="2">
        <v>59990</v>
      </c>
      <c r="DL303" s="2">
        <v>58870</v>
      </c>
      <c r="DM303" s="2">
        <v>58890</v>
      </c>
      <c r="DN303" s="2">
        <v>59580</v>
      </c>
      <c r="DO303" s="2">
        <v>58970</v>
      </c>
      <c r="DP303" s="2">
        <v>58320</v>
      </c>
      <c r="DQ303" s="2">
        <v>58980</v>
      </c>
      <c r="DR303" s="2">
        <v>58860</v>
      </c>
      <c r="DS303" s="2">
        <v>59800</v>
      </c>
      <c r="DT303" s="2">
        <v>59260</v>
      </c>
      <c r="DU303" s="2">
        <v>58520</v>
      </c>
      <c r="DV303" s="2">
        <v>55010</v>
      </c>
      <c r="DW303" s="2">
        <v>55760</v>
      </c>
      <c r="DX303" s="2">
        <v>56050</v>
      </c>
      <c r="DY303" s="2">
        <v>55870</v>
      </c>
      <c r="DZ303" s="2">
        <v>54720</v>
      </c>
      <c r="EA303" s="2">
        <v>55010</v>
      </c>
      <c r="EB303" s="2">
        <v>55170</v>
      </c>
      <c r="EC303" s="2">
        <v>54850</v>
      </c>
      <c r="ED303" s="2">
        <v>54690</v>
      </c>
      <c r="EE303" s="2">
        <v>54720</v>
      </c>
      <c r="EF303" s="2">
        <v>55700</v>
      </c>
      <c r="EG303" s="2">
        <v>55330</v>
      </c>
      <c r="EH303" s="2">
        <v>54050</v>
      </c>
      <c r="EI303" s="2">
        <v>54920</v>
      </c>
      <c r="EJ303" s="2">
        <v>55150</v>
      </c>
      <c r="EK303" s="2">
        <v>55800</v>
      </c>
      <c r="EL303" s="2">
        <v>55790</v>
      </c>
      <c r="EM303" s="2">
        <v>55890</v>
      </c>
      <c r="EN303" s="2">
        <v>55520</v>
      </c>
      <c r="EO303" s="2">
        <v>53320</v>
      </c>
      <c r="EP303" s="2">
        <v>53030</v>
      </c>
      <c r="EQ303" s="2">
        <v>53850</v>
      </c>
      <c r="ER303" s="2">
        <v>54050</v>
      </c>
      <c r="ES303" s="2">
        <v>53190</v>
      </c>
      <c r="ET303" s="2">
        <v>52140</v>
      </c>
      <c r="EU303" s="2">
        <v>52310</v>
      </c>
      <c r="EV303" s="2">
        <v>52410</v>
      </c>
      <c r="EW303" s="2">
        <v>52180</v>
      </c>
      <c r="EX303" s="2">
        <v>52210</v>
      </c>
      <c r="EY303" s="2">
        <v>52150</v>
      </c>
      <c r="EZ303" s="2">
        <v>52130</v>
      </c>
      <c r="FA303" s="2">
        <v>51110</v>
      </c>
      <c r="FB303" s="2">
        <v>50470</v>
      </c>
      <c r="FC303" s="2">
        <v>50930</v>
      </c>
      <c r="FD303" s="2">
        <v>51220</v>
      </c>
      <c r="FE303" s="2">
        <v>51850</v>
      </c>
      <c r="FF303" s="2">
        <v>52360</v>
      </c>
      <c r="FG303" s="2">
        <v>51810</v>
      </c>
      <c r="FH303" s="2">
        <v>52230</v>
      </c>
      <c r="FI303" s="2">
        <v>52320</v>
      </c>
      <c r="FJ303" s="2">
        <v>52100</v>
      </c>
      <c r="FK303" s="2">
        <v>52110</v>
      </c>
      <c r="FL303" s="2">
        <v>51770</v>
      </c>
      <c r="FM303" s="2">
        <v>51460</v>
      </c>
      <c r="FN303" s="2">
        <v>51110</v>
      </c>
      <c r="FO303" s="2">
        <v>51060</v>
      </c>
      <c r="FP303" s="2">
        <v>51880</v>
      </c>
      <c r="FQ303" s="2">
        <v>51820</v>
      </c>
      <c r="FR303" s="2">
        <v>50810</v>
      </c>
      <c r="FS303" s="2">
        <v>50350</v>
      </c>
      <c r="FT303" s="2">
        <v>50210</v>
      </c>
      <c r="FU303" s="2">
        <v>51520</v>
      </c>
      <c r="FV303" s="2">
        <v>50070</v>
      </c>
      <c r="FW303" s="2">
        <v>50510</v>
      </c>
      <c r="FX303" s="2">
        <v>51740</v>
      </c>
      <c r="FY303" s="2">
        <v>52050</v>
      </c>
      <c r="FZ303" s="2">
        <v>52880</v>
      </c>
      <c r="GA303" s="2">
        <v>52460</v>
      </c>
      <c r="GB303" s="2">
        <v>52490</v>
      </c>
      <c r="GC303" s="2">
        <v>52340</v>
      </c>
      <c r="GD303" s="2">
        <v>51530</v>
      </c>
      <c r="GE303" s="2">
        <v>52510</v>
      </c>
      <c r="GF303" s="2">
        <v>50960</v>
      </c>
      <c r="GG303" s="2">
        <v>53540</v>
      </c>
      <c r="GH303" s="2">
        <v>53660</v>
      </c>
      <c r="GI303" s="2">
        <v>52910</v>
      </c>
      <c r="GJ303" s="2">
        <v>52550</v>
      </c>
      <c r="GK303" s="2">
        <v>51990</v>
      </c>
      <c r="GL303" s="2">
        <v>51840</v>
      </c>
      <c r="GM303" s="2">
        <v>50810</v>
      </c>
      <c r="GN303" s="2">
        <v>50240</v>
      </c>
      <c r="GO303" s="2">
        <v>50470</v>
      </c>
      <c r="GP303" s="2">
        <v>50990</v>
      </c>
      <c r="GQ303" s="2">
        <v>50120</v>
      </c>
      <c r="GR303" s="2">
        <v>49290</v>
      </c>
      <c r="GS303" s="2">
        <v>49750</v>
      </c>
      <c r="GT303" s="2">
        <v>48690</v>
      </c>
      <c r="GU303" s="2">
        <v>48310</v>
      </c>
      <c r="GV303" s="2">
        <v>49770</v>
      </c>
      <c r="GW303" s="2">
        <v>49850</v>
      </c>
      <c r="GX303" s="2">
        <v>49530</v>
      </c>
      <c r="GY303" s="2">
        <v>49720</v>
      </c>
      <c r="GZ303" s="2">
        <v>49080</v>
      </c>
      <c r="HA303" s="2">
        <v>46760</v>
      </c>
      <c r="HB303" s="2">
        <v>46360</v>
      </c>
      <c r="HC303" s="2">
        <v>46040</v>
      </c>
      <c r="HD303" s="2">
        <v>46420</v>
      </c>
      <c r="HE303" s="2">
        <v>46570</v>
      </c>
      <c r="HF303" s="2">
        <v>46790</v>
      </c>
      <c r="HG303" s="2">
        <v>46900</v>
      </c>
      <c r="HH303" s="2">
        <v>46610</v>
      </c>
      <c r="HI303" s="2">
        <v>46610</v>
      </c>
      <c r="HJ303" s="2">
        <v>45860</v>
      </c>
      <c r="HK303" s="2">
        <v>46200</v>
      </c>
      <c r="HL303" s="2">
        <v>45980</v>
      </c>
      <c r="HM303" s="2">
        <v>46000</v>
      </c>
      <c r="HN303" s="2">
        <v>45930</v>
      </c>
      <c r="HO303" s="2">
        <v>45230</v>
      </c>
      <c r="HP303" s="2">
        <v>44830</v>
      </c>
      <c r="HQ303" s="2">
        <v>44800</v>
      </c>
      <c r="HR303" s="2">
        <v>44680</v>
      </c>
      <c r="HS303" s="2">
        <v>44110</v>
      </c>
      <c r="HT303" s="2">
        <v>43330</v>
      </c>
      <c r="HU303" s="2">
        <v>43170</v>
      </c>
      <c r="HV303" s="2">
        <v>43390</v>
      </c>
      <c r="HW303" s="2">
        <v>43140</v>
      </c>
      <c r="HX303" s="2">
        <v>43940</v>
      </c>
      <c r="HY303" s="2">
        <v>43610</v>
      </c>
      <c r="HZ303" s="2">
        <v>43570</v>
      </c>
      <c r="IA303" s="2">
        <v>43420</v>
      </c>
      <c r="IB303" s="2">
        <v>43980</v>
      </c>
      <c r="IC303" s="2">
        <v>43620</v>
      </c>
      <c r="ID303" s="2">
        <v>43870</v>
      </c>
      <c r="IE303" s="2">
        <v>44030</v>
      </c>
      <c r="IF303" s="2">
        <v>44740</v>
      </c>
      <c r="IG303" s="2">
        <v>44710</v>
      </c>
      <c r="IH303" s="2">
        <v>44040</v>
      </c>
      <c r="II303" s="2">
        <v>43920</v>
      </c>
      <c r="IJ303" s="2">
        <v>44330</v>
      </c>
      <c r="IK303" s="2">
        <v>43490</v>
      </c>
      <c r="IL303" s="2">
        <v>42470</v>
      </c>
      <c r="IM303" s="2">
        <v>41880</v>
      </c>
      <c r="IN303" s="2">
        <v>41670</v>
      </c>
      <c r="IO303" s="2">
        <v>41650</v>
      </c>
      <c r="IP303" s="2">
        <v>41020</v>
      </c>
      <c r="IQ303" s="2">
        <v>41820</v>
      </c>
      <c r="IR303" s="2">
        <v>41930</v>
      </c>
      <c r="IS303" s="2">
        <v>41790</v>
      </c>
      <c r="IT303" s="2">
        <v>41810</v>
      </c>
    </row>
    <row r="304" spans="1:254">
      <c r="A304" s="62" t="s">
        <v>871</v>
      </c>
      <c r="B304" s="1" t="inlineStr">
        <is>
          <t>きんでん</t>
        </is>
      </c>
      <c r="C304" s="1">
        <v>6932</v>
      </c>
      <c r="E304" s="2">
        <v>7131</v>
      </c>
      <c r="F304" s="2">
        <v>7190</v>
      </c>
      <c r="G304" s="2">
        <v>6957</v>
      </c>
      <c r="H304" s="2">
        <v>6852</v>
      </c>
      <c r="I304" s="2">
        <v>7051</v>
      </c>
      <c r="J304" s="2">
        <v>6991</v>
      </c>
      <c r="K304" s="2">
        <v>7114</v>
      </c>
      <c r="L304" s="2">
        <v>7548</v>
      </c>
      <c r="M304" s="2">
        <v>7459</v>
      </c>
      <c r="N304" s="2">
        <v>7269</v>
      </c>
      <c r="O304" s="2">
        <v>7340</v>
      </c>
      <c r="P304" s="2">
        <v>7211</v>
      </c>
      <c r="Q304" s="2">
        <v>7036</v>
      </c>
      <c r="R304" s="2">
        <v>6951</v>
      </c>
      <c r="S304" s="2">
        <v>7387</v>
      </c>
      <c r="T304" s="2">
        <v>7377</v>
      </c>
      <c r="U304" s="2">
        <v>7277</v>
      </c>
      <c r="V304" s="2">
        <v>7316</v>
      </c>
      <c r="W304" s="2">
        <v>7634</v>
      </c>
      <c r="X304" s="2">
        <v>7667</v>
      </c>
      <c r="Y304" s="2">
        <v>7754</v>
      </c>
      <c r="Z304" s="2">
        <v>7972</v>
      </c>
      <c r="AA304" s="2">
        <v>7957</v>
      </c>
      <c r="AB304" s="2">
        <v>7799</v>
      </c>
      <c r="AC304" s="2">
        <v>7597</v>
      </c>
      <c r="AD304" s="2">
        <v>7777</v>
      </c>
      <c r="AE304" s="2">
        <v>7920</v>
      </c>
      <c r="AF304" s="2">
        <v>7930</v>
      </c>
      <c r="AG304" s="2">
        <v>8041</v>
      </c>
      <c r="AH304" s="2">
        <v>8155</v>
      </c>
      <c r="AI304" s="2">
        <v>8133</v>
      </c>
      <c r="AJ304" s="2">
        <v>8061</v>
      </c>
      <c r="AK304" s="2">
        <v>8073</v>
      </c>
      <c r="AL304" s="2">
        <v>8030</v>
      </c>
      <c r="AM304" s="2">
        <v>7707</v>
      </c>
      <c r="AN304" s="2">
        <v>7650</v>
      </c>
      <c r="AO304" s="2">
        <v>7243</v>
      </c>
      <c r="AP304" s="2">
        <v>7080</v>
      </c>
      <c r="AQ304" s="2">
        <v>6750</v>
      </c>
      <c r="AR304" s="2">
        <v>6653</v>
      </c>
      <c r="AS304" s="2">
        <v>6900</v>
      </c>
      <c r="AT304" s="2">
        <v>6826</v>
      </c>
      <c r="AU304" s="2">
        <v>6495</v>
      </c>
      <c r="AV304" s="2">
        <v>6471</v>
      </c>
      <c r="AW304" s="2">
        <v>6451</v>
      </c>
      <c r="AX304" s="2">
        <v>6533</v>
      </c>
      <c r="AY304" s="2">
        <v>6571</v>
      </c>
      <c r="AZ304" s="2">
        <v>6823</v>
      </c>
      <c r="BA304" s="2">
        <v>7090</v>
      </c>
      <c r="BB304" s="2">
        <v>7027</v>
      </c>
      <c r="BC304" s="2">
        <v>7050</v>
      </c>
      <c r="BD304" s="2">
        <v>7088</v>
      </c>
      <c r="BE304" s="2">
        <v>6850</v>
      </c>
      <c r="BF304" s="2">
        <v>6720</v>
      </c>
      <c r="BG304" s="2">
        <v>6793</v>
      </c>
      <c r="BH304" s="2">
        <v>6650</v>
      </c>
      <c r="BI304" s="2">
        <v>6790</v>
      </c>
      <c r="BJ304" s="2">
        <v>6905</v>
      </c>
      <c r="BK304" s="2">
        <v>7354</v>
      </c>
      <c r="BL304" s="2">
        <v>7695</v>
      </c>
      <c r="BM304" s="2">
        <v>7973</v>
      </c>
      <c r="BN304" s="2">
        <v>8133</v>
      </c>
      <c r="BO304" s="2">
        <v>8180</v>
      </c>
      <c r="BP304" s="2">
        <v>8173</v>
      </c>
      <c r="BQ304" s="2">
        <v>8218</v>
      </c>
      <c r="BR304" s="2">
        <v>8082</v>
      </c>
      <c r="BS304" s="2">
        <v>7824</v>
      </c>
      <c r="BT304" s="2">
        <v>7932</v>
      </c>
      <c r="BU304" s="2">
        <v>6830</v>
      </c>
      <c r="BV304" s="2">
        <v>7116</v>
      </c>
      <c r="BW304" s="2">
        <v>6986</v>
      </c>
      <c r="BX304" s="2">
        <v>6911</v>
      </c>
      <c r="BY304" s="2">
        <v>6998</v>
      </c>
      <c r="BZ304" s="2">
        <v>7004</v>
      </c>
      <c r="CA304" s="2">
        <v>7009</v>
      </c>
      <c r="CB304" s="2">
        <v>6905</v>
      </c>
      <c r="CC304" s="2">
        <v>6902</v>
      </c>
      <c r="CD304" s="2">
        <v>7323</v>
      </c>
      <c r="CE304" s="2">
        <v>7222</v>
      </c>
      <c r="CF304" s="2">
        <v>7372</v>
      </c>
      <c r="CG304" s="2">
        <v>7370</v>
      </c>
      <c r="CH304" s="2">
        <v>7266</v>
      </c>
      <c r="CI304" s="2">
        <v>7036</v>
      </c>
      <c r="CJ304" s="2">
        <v>7118</v>
      </c>
      <c r="CK304" s="2">
        <v>7169</v>
      </c>
      <c r="CL304" s="2">
        <v>7144</v>
      </c>
      <c r="CM304" s="2">
        <v>7178</v>
      </c>
      <c r="CN304" s="2">
        <v>6834</v>
      </c>
      <c r="CO304" s="2">
        <v>6803</v>
      </c>
      <c r="CP304" s="2">
        <v>7140</v>
      </c>
      <c r="CQ304" s="2">
        <v>7266</v>
      </c>
      <c r="CR304" s="2">
        <v>7321</v>
      </c>
      <c r="CS304" s="2">
        <v>7052</v>
      </c>
      <c r="CT304" s="2">
        <v>6763</v>
      </c>
      <c r="CU304" s="2">
        <v>7300</v>
      </c>
      <c r="CV304" s="2">
        <v>7465</v>
      </c>
      <c r="CW304" s="2">
        <v>7437</v>
      </c>
      <c r="CX304" s="2">
        <v>7326</v>
      </c>
      <c r="CY304" s="2">
        <v>7301</v>
      </c>
      <c r="CZ304" s="2">
        <v>7435</v>
      </c>
      <c r="DA304" s="2">
        <v>7641</v>
      </c>
      <c r="DB304" s="2">
        <v>7507</v>
      </c>
      <c r="DC304" s="2">
        <v>7194</v>
      </c>
      <c r="DD304" s="2">
        <v>7790</v>
      </c>
      <c r="DE304" s="2">
        <v>8065</v>
      </c>
      <c r="DF304" s="2">
        <v>7980</v>
      </c>
      <c r="DG304" s="2">
        <v>8270</v>
      </c>
      <c r="DH304" s="2">
        <v>8122</v>
      </c>
      <c r="DI304" s="2">
        <v>8243</v>
      </c>
      <c r="DJ304" s="2">
        <v>8159</v>
      </c>
      <c r="DK304" s="2">
        <v>7953</v>
      </c>
      <c r="DL304" s="2">
        <v>8000</v>
      </c>
      <c r="DM304" s="2">
        <v>7910</v>
      </c>
      <c r="DN304" s="2">
        <v>7962</v>
      </c>
      <c r="DO304" s="2">
        <v>7949</v>
      </c>
      <c r="DP304" s="2">
        <v>7830</v>
      </c>
      <c r="DQ304" s="2">
        <v>7792</v>
      </c>
      <c r="DR304" s="2">
        <v>7855</v>
      </c>
      <c r="DS304" s="2">
        <v>7945</v>
      </c>
      <c r="DT304" s="2">
        <v>7812</v>
      </c>
      <c r="DU304" s="2">
        <v>7447</v>
      </c>
      <c r="DV304" s="2">
        <v>7034</v>
      </c>
      <c r="DW304" s="2">
        <v>6879</v>
      </c>
      <c r="DX304" s="2">
        <v>6719</v>
      </c>
      <c r="DY304" s="2">
        <v>6693</v>
      </c>
      <c r="DZ304" s="2">
        <v>6570</v>
      </c>
      <c r="EA304" s="2">
        <v>6771</v>
      </c>
      <c r="EB304" s="2">
        <v>7184</v>
      </c>
      <c r="EC304" s="2">
        <v>7376</v>
      </c>
      <c r="ED304" s="2">
        <v>7388</v>
      </c>
      <c r="EE304" s="2">
        <v>7501</v>
      </c>
      <c r="EF304" s="2">
        <v>7555</v>
      </c>
      <c r="EG304" s="2">
        <v>7500</v>
      </c>
      <c r="EH304" s="2">
        <v>7382</v>
      </c>
      <c r="EI304" s="2">
        <v>7391</v>
      </c>
      <c r="EJ304" s="2">
        <v>7426</v>
      </c>
      <c r="EK304" s="2">
        <v>7384</v>
      </c>
      <c r="EL304" s="2">
        <v>7403</v>
      </c>
      <c r="EM304" s="2">
        <v>7316</v>
      </c>
      <c r="EN304" s="2">
        <v>7316</v>
      </c>
      <c r="EO304" s="2">
        <v>7044</v>
      </c>
      <c r="EP304" s="2">
        <v>7100</v>
      </c>
      <c r="EQ304" s="2">
        <v>7060</v>
      </c>
      <c r="ER304" s="2">
        <v>7013</v>
      </c>
      <c r="ES304" s="2">
        <v>6897</v>
      </c>
      <c r="ET304" s="2">
        <v>6793</v>
      </c>
      <c r="EU304" s="2">
        <v>6817</v>
      </c>
      <c r="EV304" s="2">
        <v>6843</v>
      </c>
      <c r="EW304" s="2">
        <v>6829</v>
      </c>
      <c r="EX304" s="2">
        <v>6843</v>
      </c>
      <c r="EY304" s="2">
        <v>6798</v>
      </c>
      <c r="EZ304" s="2">
        <v>6869</v>
      </c>
      <c r="FA304" s="2">
        <v>6702</v>
      </c>
      <c r="FB304" s="2">
        <v>6585</v>
      </c>
      <c r="FC304" s="2">
        <v>6575</v>
      </c>
      <c r="FD304" s="2">
        <v>6731</v>
      </c>
      <c r="FE304" s="2">
        <v>6820</v>
      </c>
      <c r="FF304" s="2">
        <v>6700</v>
      </c>
      <c r="FG304" s="2">
        <v>6626</v>
      </c>
      <c r="FH304" s="2">
        <v>6604</v>
      </c>
      <c r="FI304" s="2">
        <v>6478</v>
      </c>
      <c r="FJ304" s="2">
        <v>6467</v>
      </c>
      <c r="FK304" s="2">
        <v>6424</v>
      </c>
      <c r="FL304" s="2">
        <v>6424</v>
      </c>
      <c r="FM304" s="2">
        <v>6340</v>
      </c>
      <c r="FN304" s="2">
        <v>6280</v>
      </c>
      <c r="FO304" s="2">
        <v>6411</v>
      </c>
      <c r="FP304" s="2">
        <v>6343</v>
      </c>
      <c r="FQ304" s="2">
        <v>6394</v>
      </c>
      <c r="FR304" s="2">
        <v>6227</v>
      </c>
      <c r="FS304" s="2">
        <v>6210</v>
      </c>
      <c r="FT304" s="2">
        <v>6257</v>
      </c>
      <c r="FU304" s="2">
        <v>6239</v>
      </c>
      <c r="FV304" s="2">
        <v>6145</v>
      </c>
      <c r="FW304" s="2">
        <v>6110</v>
      </c>
      <c r="FX304" s="2">
        <v>6159</v>
      </c>
      <c r="FY304" s="2">
        <v>6154</v>
      </c>
      <c r="FZ304" s="2">
        <v>6195</v>
      </c>
      <c r="GA304" s="2">
        <v>6170</v>
      </c>
      <c r="GB304" s="2">
        <v>6155</v>
      </c>
      <c r="GC304" s="2">
        <v>6162</v>
      </c>
      <c r="GD304" s="2">
        <v>6185</v>
      </c>
      <c r="GE304" s="2">
        <v>6160</v>
      </c>
      <c r="GF304" s="2">
        <v>6000</v>
      </c>
      <c r="GG304" s="2">
        <v>6132</v>
      </c>
      <c r="GH304" s="2">
        <v>6059</v>
      </c>
      <c r="GI304" s="2">
        <v>5911</v>
      </c>
      <c r="GJ304" s="2">
        <v>5967</v>
      </c>
      <c r="GK304" s="2">
        <v>5150</v>
      </c>
      <c r="GL304" s="2">
        <v>5290</v>
      </c>
      <c r="GM304" s="2">
        <v>5216</v>
      </c>
      <c r="GN304" s="2">
        <v>5150</v>
      </c>
      <c r="GO304" s="2">
        <v>5113</v>
      </c>
      <c r="GP304" s="2">
        <v>5059</v>
      </c>
      <c r="GQ304" s="2">
        <v>5101</v>
      </c>
      <c r="GR304" s="2">
        <v>5075</v>
      </c>
      <c r="GS304" s="2">
        <v>5119</v>
      </c>
      <c r="GT304" s="2">
        <v>5087</v>
      </c>
      <c r="GU304" s="2">
        <v>4997</v>
      </c>
      <c r="GV304" s="2">
        <v>5051</v>
      </c>
      <c r="GW304" s="2">
        <v>5118</v>
      </c>
      <c r="GX304" s="2">
        <v>5128</v>
      </c>
      <c r="GY304" s="2">
        <v>5123</v>
      </c>
      <c r="GZ304" s="2">
        <v>5092</v>
      </c>
      <c r="HA304" s="2">
        <v>4918</v>
      </c>
      <c r="HB304" s="2">
        <v>4894</v>
      </c>
      <c r="HC304" s="2">
        <v>4978</v>
      </c>
      <c r="HD304" s="2">
        <v>5029</v>
      </c>
      <c r="HE304" s="2">
        <v>5100</v>
      </c>
      <c r="HF304" s="2">
        <v>5166</v>
      </c>
      <c r="HG304" s="2">
        <v>5121</v>
      </c>
      <c r="HH304" s="2">
        <v>5014</v>
      </c>
      <c r="HI304" s="2">
        <v>5207</v>
      </c>
      <c r="HJ304" s="2">
        <v>5210</v>
      </c>
      <c r="HK304" s="2">
        <v>5130</v>
      </c>
      <c r="HL304" s="2">
        <v>5177</v>
      </c>
      <c r="HM304" s="2">
        <v>5278</v>
      </c>
      <c r="HN304" s="2">
        <v>5270</v>
      </c>
      <c r="HO304" s="2">
        <v>5306</v>
      </c>
      <c r="HP304" s="2">
        <v>5231</v>
      </c>
      <c r="HQ304" s="2">
        <v>5201</v>
      </c>
      <c r="HR304" s="2">
        <v>5190</v>
      </c>
      <c r="HS304" s="2">
        <v>5175</v>
      </c>
      <c r="HT304" s="2">
        <v>5238</v>
      </c>
      <c r="HU304" s="2">
        <v>5194</v>
      </c>
      <c r="HV304" s="2">
        <v>5204</v>
      </c>
      <c r="HW304" s="2">
        <v>5231</v>
      </c>
      <c r="HX304" s="2">
        <v>5197</v>
      </c>
      <c r="HY304" s="2">
        <v>5183</v>
      </c>
      <c r="HZ304" s="2">
        <v>5166</v>
      </c>
      <c r="IA304" s="2">
        <v>5126</v>
      </c>
      <c r="IB304" s="2">
        <v>5261</v>
      </c>
      <c r="IC304" s="2">
        <v>5265</v>
      </c>
      <c r="ID304" s="2">
        <v>5218</v>
      </c>
      <c r="IE304" s="2">
        <v>5146</v>
      </c>
      <c r="IF304" s="2">
        <v>5165</v>
      </c>
      <c r="IG304" s="2">
        <v>5221</v>
      </c>
      <c r="IH304" s="2">
        <v>5283</v>
      </c>
      <c r="II304" s="2">
        <v>5183</v>
      </c>
      <c r="IJ304" s="2">
        <v>5257</v>
      </c>
      <c r="IK304" s="2">
        <v>5314</v>
      </c>
      <c r="IL304" s="2">
        <v>5205</v>
      </c>
      <c r="IM304" s="2">
        <v>5134</v>
      </c>
      <c r="IN304" s="2">
        <v>4937</v>
      </c>
      <c r="IO304" s="2">
        <v>4850</v>
      </c>
      <c r="IP304" s="2">
        <v>4747</v>
      </c>
      <c r="IQ304" s="2">
        <v>4558</v>
      </c>
      <c r="IR304" s="2">
        <v>4734</v>
      </c>
      <c r="IS304" s="2">
        <v>4656</v>
      </c>
      <c r="IT304" s="2">
        <v>4641</v>
      </c>
    </row>
    <row r="305" spans="1:254">
      <c r="A305" s="62" t="s">
        <v>1032</v>
      </c>
      <c r="B305" s="1" t="inlineStr">
        <is>
          <t>パンパシフィックＨＤ</t>
        </is>
      </c>
      <c r="C305" s="1">
        <v>892.6</v>
      </c>
      <c r="E305" s="2">
        <v>888.8</v>
      </c>
      <c r="F305" s="2">
        <v>874.7</v>
      </c>
      <c r="G305" s="2">
        <v>881.3</v>
      </c>
      <c r="H305" s="2">
        <v>887.4</v>
      </c>
      <c r="I305" s="2">
        <v>897.3</v>
      </c>
      <c r="J305" s="2">
        <v>927.9</v>
      </c>
      <c r="K305" s="2">
        <v>925</v>
      </c>
      <c r="L305" s="2">
        <v>896.7</v>
      </c>
      <c r="M305" s="2">
        <v>862.1</v>
      </c>
      <c r="N305" s="2">
        <v>843.8</v>
      </c>
      <c r="O305" s="2">
        <v>846.2</v>
      </c>
      <c r="P305" s="2">
        <v>853.5</v>
      </c>
      <c r="Q305" s="2">
        <v>877</v>
      </c>
      <c r="R305" s="2">
        <v>881.3</v>
      </c>
      <c r="S305" s="2">
        <v>864.1</v>
      </c>
      <c r="T305" s="2">
        <v>853</v>
      </c>
      <c r="U305" s="2">
        <v>873</v>
      </c>
      <c r="V305" s="2">
        <v>846.5</v>
      </c>
      <c r="W305" s="2">
        <v>848.9</v>
      </c>
      <c r="X305" s="2">
        <v>860.3</v>
      </c>
      <c r="Y305" s="2">
        <v>856.2</v>
      </c>
      <c r="Z305" s="2">
        <v>838.1</v>
      </c>
      <c r="AA305" s="2">
        <v>816.8</v>
      </c>
      <c r="AB305" s="2">
        <v>815.1</v>
      </c>
      <c r="AC305" s="2">
        <v>808.2</v>
      </c>
      <c r="AD305" s="2">
        <v>793.6</v>
      </c>
      <c r="AE305" s="2">
        <v>821</v>
      </c>
      <c r="AF305" s="2">
        <v>820.1</v>
      </c>
      <c r="AG305" s="2">
        <v>815.4</v>
      </c>
      <c r="AH305" s="2">
        <v>813.5</v>
      </c>
      <c r="AI305" s="2">
        <v>815.1</v>
      </c>
      <c r="AJ305" s="2">
        <v>806.1</v>
      </c>
      <c r="AK305" s="2">
        <v>809.8</v>
      </c>
      <c r="AL305" s="2">
        <v>811</v>
      </c>
      <c r="AM305" s="2">
        <v>825.3</v>
      </c>
      <c r="AN305" s="2">
        <v>833.8</v>
      </c>
      <c r="AO305" s="2">
        <v>822.5</v>
      </c>
      <c r="AP305" s="2">
        <v>837.2</v>
      </c>
      <c r="AQ305" s="2">
        <v>851.6</v>
      </c>
      <c r="AR305" s="2">
        <v>860.6</v>
      </c>
      <c r="AS305" s="2">
        <v>836.4</v>
      </c>
      <c r="AT305" s="2">
        <v>833.2</v>
      </c>
      <c r="AU305" s="2">
        <v>829</v>
      </c>
      <c r="AV305" s="2">
        <v>822.2</v>
      </c>
      <c r="AW305" s="2">
        <v>820.2</v>
      </c>
      <c r="AX305" s="2">
        <v>807.3</v>
      </c>
      <c r="AY305" s="2">
        <v>794.7</v>
      </c>
      <c r="AZ305" s="2">
        <v>819.7</v>
      </c>
      <c r="BA305" s="2">
        <v>856.4</v>
      </c>
      <c r="BB305" s="2">
        <v>836.8</v>
      </c>
      <c r="BC305" s="2">
        <v>801</v>
      </c>
      <c r="BD305" s="2">
        <v>801.6</v>
      </c>
      <c r="BE305" s="2">
        <v>818.4</v>
      </c>
      <c r="BF305" s="2">
        <v>854.9</v>
      </c>
      <c r="BG305" s="2">
        <v>859.6</v>
      </c>
      <c r="BH305" s="2">
        <v>865.3</v>
      </c>
      <c r="BI305" s="2">
        <v>866</v>
      </c>
      <c r="BJ305" s="2">
        <v>868.9</v>
      </c>
      <c r="BK305" s="2">
        <v>842.1</v>
      </c>
      <c r="BL305" s="2">
        <v>841</v>
      </c>
      <c r="BM305" s="2">
        <v>878.5</v>
      </c>
      <c r="BN305" s="2">
        <v>887.5</v>
      </c>
      <c r="BO305" s="2">
        <v>881.7</v>
      </c>
      <c r="BP305" s="2">
        <v>882.1</v>
      </c>
      <c r="BQ305" s="2">
        <v>869.3</v>
      </c>
      <c r="BR305" s="2">
        <v>879</v>
      </c>
      <c r="BS305" s="2">
        <v>872.7</v>
      </c>
      <c r="BT305" s="2">
        <v>898.1</v>
      </c>
      <c r="BU305" s="2">
        <v>906.1</v>
      </c>
      <c r="BV305" s="2">
        <v>910.1</v>
      </c>
      <c r="BW305" s="2">
        <v>914.5</v>
      </c>
      <c r="BX305" s="2">
        <v>941.5</v>
      </c>
      <c r="BY305" s="2">
        <v>942</v>
      </c>
      <c r="BZ305" s="2">
        <v>946.3</v>
      </c>
      <c r="CA305" s="2">
        <v>940</v>
      </c>
      <c r="CB305" s="2">
        <v>954.1</v>
      </c>
      <c r="CC305" s="2">
        <v>954.7</v>
      </c>
      <c r="CD305" s="2">
        <v>947</v>
      </c>
      <c r="CE305" s="2">
        <v>938</v>
      </c>
      <c r="CF305" s="2">
        <v>931.1</v>
      </c>
      <c r="CG305" s="2">
        <v>953.7</v>
      </c>
      <c r="CH305" s="2">
        <v>969.2</v>
      </c>
      <c r="CI305" s="2">
        <v>977.8</v>
      </c>
      <c r="CJ305" s="2">
        <v>955.3</v>
      </c>
      <c r="CK305" s="2">
        <v>944.2</v>
      </c>
      <c r="CL305" s="2">
        <v>934.6</v>
      </c>
      <c r="CM305" s="2">
        <v>956.2</v>
      </c>
      <c r="CN305" s="2">
        <v>968.2</v>
      </c>
      <c r="CO305" s="2">
        <v>958.1</v>
      </c>
      <c r="CP305" s="2">
        <v>976.3</v>
      </c>
      <c r="CQ305" s="2">
        <v>967.5</v>
      </c>
      <c r="CR305" s="2">
        <v>970.5</v>
      </c>
      <c r="CS305" s="2">
        <v>967</v>
      </c>
      <c r="CT305" s="2">
        <v>964.9</v>
      </c>
      <c r="CU305" s="2">
        <v>980.1</v>
      </c>
      <c r="CV305" s="2">
        <v>981</v>
      </c>
      <c r="CW305" s="2">
        <v>1012</v>
      </c>
      <c r="CX305" s="2">
        <v>1002.5</v>
      </c>
      <c r="CY305" s="2">
        <v>977</v>
      </c>
      <c r="CZ305" s="2">
        <v>999.4</v>
      </c>
      <c r="DA305" s="2">
        <v>1039</v>
      </c>
      <c r="DB305" s="2">
        <v>1032</v>
      </c>
      <c r="DC305" s="2">
        <v>1006.5</v>
      </c>
      <c r="DD305" s="2">
        <v>1014.5</v>
      </c>
      <c r="DE305" s="2">
        <v>1019.5</v>
      </c>
      <c r="DF305" s="2">
        <v>976.1</v>
      </c>
      <c r="DG305" s="2">
        <v>963.7</v>
      </c>
      <c r="DH305" s="2">
        <v>1022.5</v>
      </c>
      <c r="DI305" s="2">
        <v>1025</v>
      </c>
      <c r="DJ305" s="2">
        <v>1017.5</v>
      </c>
      <c r="DK305" s="2">
        <v>1003.5</v>
      </c>
      <c r="DL305" s="2">
        <v>1008.5</v>
      </c>
      <c r="DM305" s="2">
        <v>980.8</v>
      </c>
      <c r="DN305" s="2">
        <v>954</v>
      </c>
      <c r="DO305" s="2">
        <v>950.8</v>
      </c>
      <c r="DP305" s="2">
        <v>951.3</v>
      </c>
      <c r="DQ305" s="2">
        <v>937</v>
      </c>
      <c r="DR305" s="2">
        <v>963</v>
      </c>
      <c r="DS305" s="2">
        <v>946</v>
      </c>
      <c r="DT305" s="2">
        <v>966</v>
      </c>
      <c r="DU305" s="2">
        <v>963.4</v>
      </c>
      <c r="DV305" s="2">
        <v>954</v>
      </c>
      <c r="DW305" s="2">
        <v>934.5</v>
      </c>
      <c r="DX305" s="2">
        <v>924.6</v>
      </c>
      <c r="DY305" s="2">
        <v>922.9</v>
      </c>
      <c r="DZ305" s="2">
        <v>907.9</v>
      </c>
      <c r="EA305" s="2">
        <v>898.6</v>
      </c>
      <c r="EB305" s="2">
        <v>897.7</v>
      </c>
      <c r="EC305" s="2">
        <v>916.1</v>
      </c>
      <c r="ED305" s="2">
        <v>920.6</v>
      </c>
      <c r="EE305" s="2">
        <v>918</v>
      </c>
      <c r="EF305" s="2">
        <v>920.2</v>
      </c>
      <c r="EG305" s="2">
        <v>923.7</v>
      </c>
      <c r="EH305" s="2">
        <v>952.7</v>
      </c>
      <c r="EI305" s="2">
        <v>934.8</v>
      </c>
      <c r="EJ305" s="2">
        <v>893</v>
      </c>
      <c r="EK305" s="2">
        <v>882.5</v>
      </c>
      <c r="EL305" s="2">
        <v>884.6</v>
      </c>
      <c r="EM305" s="2">
        <v>893.2</v>
      </c>
      <c r="EN305" s="2">
        <v>906.6</v>
      </c>
      <c r="EO305" s="2">
        <v>912.8</v>
      </c>
      <c r="EP305" s="2">
        <v>908</v>
      </c>
      <c r="EQ305" s="2">
        <v>910</v>
      </c>
      <c r="ER305" s="2">
        <v>908.9</v>
      </c>
      <c r="ES305" s="2">
        <v>917.3</v>
      </c>
      <c r="ET305" s="2">
        <v>930.4</v>
      </c>
      <c r="EU305" s="2">
        <v>934.5</v>
      </c>
      <c r="EV305" s="2">
        <v>941.9</v>
      </c>
      <c r="EW305" s="2">
        <v>942</v>
      </c>
      <c r="EX305" s="2">
        <v>946.5</v>
      </c>
      <c r="EY305" s="2">
        <v>951.5</v>
      </c>
      <c r="EZ305" s="2">
        <v>942.5</v>
      </c>
      <c r="FA305" s="2">
        <v>961.2</v>
      </c>
      <c r="FB305" s="2">
        <v>938</v>
      </c>
      <c r="FC305" s="2">
        <v>931.6</v>
      </c>
      <c r="FD305" s="2">
        <v>945.7</v>
      </c>
      <c r="FE305" s="2">
        <v>966.1</v>
      </c>
      <c r="FF305" s="2">
        <v>950</v>
      </c>
      <c r="FG305" s="2">
        <v>945</v>
      </c>
      <c r="FH305" s="2">
        <v>944.5</v>
      </c>
      <c r="FI305" s="2">
        <v>935.6</v>
      </c>
      <c r="FJ305" s="2">
        <v>938.2</v>
      </c>
      <c r="FK305" s="2">
        <v>929</v>
      </c>
      <c r="FL305" s="2">
        <v>930</v>
      </c>
      <c r="FM305" s="2">
        <v>925</v>
      </c>
      <c r="FN305" s="2">
        <v>926</v>
      </c>
      <c r="FO305" s="2">
        <v>934.3</v>
      </c>
      <c r="FP305" s="2">
        <v>943.8</v>
      </c>
      <c r="FQ305" s="2">
        <v>937.7</v>
      </c>
      <c r="FR305" s="2">
        <v>914</v>
      </c>
      <c r="FS305" s="2">
        <v>904.6</v>
      </c>
      <c r="FT305" s="2">
        <v>902</v>
      </c>
      <c r="FU305" s="2">
        <v>908.8</v>
      </c>
      <c r="FV305" s="2">
        <v>903.7</v>
      </c>
      <c r="FW305" s="2">
        <v>903.6</v>
      </c>
      <c r="FX305" s="2">
        <v>860.8</v>
      </c>
      <c r="FY305" s="2">
        <v>941.6</v>
      </c>
      <c r="FZ305" s="2">
        <v>925.4</v>
      </c>
      <c r="GA305" s="2">
        <v>985.8</v>
      </c>
      <c r="GB305" s="2">
        <v>988.6</v>
      </c>
      <c r="GC305" s="2">
        <v>998.7</v>
      </c>
      <c r="GD305" s="2">
        <v>987.1</v>
      </c>
      <c r="GE305" s="2">
        <v>974.3</v>
      </c>
      <c r="GF305" s="2">
        <v>949.6</v>
      </c>
      <c r="GG305" s="2">
        <v>904.1</v>
      </c>
      <c r="GH305" s="2">
        <v>914</v>
      </c>
      <c r="GI305" s="2">
        <v>901</v>
      </c>
      <c r="GJ305" s="2">
        <v>923.3</v>
      </c>
      <c r="GK305" s="2">
        <v>942.4</v>
      </c>
      <c r="GL305" s="2">
        <v>958.5</v>
      </c>
      <c r="GM305" s="2">
        <v>953.5</v>
      </c>
      <c r="GN305" s="2">
        <v>946</v>
      </c>
      <c r="GO305" s="2">
        <v>934.3</v>
      </c>
      <c r="GP305" s="2">
        <v>936</v>
      </c>
      <c r="GQ305" s="2">
        <v>928</v>
      </c>
      <c r="GR305" s="2">
        <v>921</v>
      </c>
      <c r="GS305" s="2">
        <v>931.9</v>
      </c>
      <c r="GT305" s="2">
        <v>942</v>
      </c>
      <c r="GU305" s="2">
        <v>934.5</v>
      </c>
      <c r="GV305" s="2">
        <v>931.3</v>
      </c>
      <c r="GW305" s="2">
        <v>937.7</v>
      </c>
      <c r="GX305" s="2">
        <v>951.7</v>
      </c>
      <c r="GY305" s="2">
        <v>939</v>
      </c>
      <c r="GZ305" s="2">
        <v>947.1</v>
      </c>
      <c r="HA305" s="2">
        <v>922.6</v>
      </c>
      <c r="HB305" s="2">
        <v>932.9</v>
      </c>
      <c r="HC305" s="2">
        <v>945</v>
      </c>
      <c r="HD305" s="2">
        <v>975</v>
      </c>
      <c r="HE305" s="2">
        <v>977.3</v>
      </c>
      <c r="HF305" s="2">
        <v>979.4</v>
      </c>
      <c r="HG305" s="2">
        <v>983.8</v>
      </c>
      <c r="HH305" s="2">
        <v>971</v>
      </c>
      <c r="HI305" s="2">
        <v>982.6</v>
      </c>
      <c r="HJ305" s="2">
        <v>985</v>
      </c>
      <c r="HK305" s="2">
        <v>1000.2</v>
      </c>
      <c r="HL305" s="2">
        <v>1005.8</v>
      </c>
      <c r="HM305" s="2">
        <v>1023.6</v>
      </c>
      <c r="HN305" s="2">
        <v>1039</v>
      </c>
      <c r="HO305" s="2">
        <v>1043.2</v>
      </c>
      <c r="HP305" s="2">
        <v>1058.4000000000001</v>
      </c>
      <c r="HQ305" s="2">
        <v>1065.2</v>
      </c>
      <c r="HR305" s="2">
        <v>1088.8</v>
      </c>
      <c r="HS305" s="2">
        <v>1077.8</v>
      </c>
      <c r="HT305" s="2">
        <v>1080</v>
      </c>
      <c r="HU305" s="2">
        <v>1065</v>
      </c>
      <c r="HV305" s="2">
        <v>1058.2</v>
      </c>
      <c r="HW305" s="2">
        <v>1062</v>
      </c>
      <c r="HX305" s="2">
        <v>1061.5999999999999</v>
      </c>
      <c r="HY305" s="2">
        <v>1088</v>
      </c>
      <c r="HZ305" s="2">
        <v>1081</v>
      </c>
      <c r="IA305" s="2">
        <v>1086</v>
      </c>
      <c r="IB305" s="2">
        <v>1088</v>
      </c>
      <c r="IC305" s="2">
        <v>1087</v>
      </c>
      <c r="ID305" s="2">
        <v>1082</v>
      </c>
      <c r="IE305" s="2">
        <v>1063.4000000000001</v>
      </c>
      <c r="IF305" s="2">
        <v>1062</v>
      </c>
      <c r="IG305" s="2">
        <v>1056.4000000000001</v>
      </c>
      <c r="IH305" s="2">
        <v>1032.2</v>
      </c>
      <c r="II305" s="2">
        <v>1047.4000000000001</v>
      </c>
      <c r="IJ305" s="2">
        <v>1060.5999999999999</v>
      </c>
      <c r="IK305" s="2">
        <v>1066.8</v>
      </c>
      <c r="IL305" s="2">
        <v>1066.4000000000001</v>
      </c>
      <c r="IM305" s="2">
        <v>1062.2</v>
      </c>
      <c r="IN305" s="2">
        <v>1038</v>
      </c>
      <c r="IO305" s="2">
        <v>1030</v>
      </c>
      <c r="IP305" s="2">
        <v>1019.8</v>
      </c>
      <c r="IQ305" s="2">
        <v>1006.8</v>
      </c>
      <c r="IR305" s="2">
        <v>992.6</v>
      </c>
      <c r="IS305" s="2">
        <v>986.6</v>
      </c>
      <c r="IT305" s="2">
        <v>962.6</v>
      </c>
    </row>
    <row r="306" spans="1:254">
      <c r="A306" s="64"/>
    </row>
    <row r="307" spans="1:254">
      <c r="A307" s="64"/>
    </row>
    <row r="308" spans="1:254">
      <c r="A308" s="64"/>
    </row>
    <row r="309" spans="1:254">
      <c r="A309" s="64"/>
    </row>
    <row r="310" spans="1:254">
      <c r="A310" s="64"/>
    </row>
    <row r="311" spans="1:254">
      <c r="A311" s="64"/>
    </row>
    <row r="312" spans="1:254">
      <c r="A312" s="64"/>
    </row>
    <row r="313" spans="1:254">
      <c r="A313" s="64"/>
    </row>
    <row r="314" spans="1:254">
      <c r="A314" s="64"/>
    </row>
    <row r="315" spans="1:254">
      <c r="A315" s="64"/>
    </row>
    <row r="316" spans="1:254">
      <c r="A316" s="64"/>
    </row>
    <row r="317" spans="1:254">
      <c r="A317" s="64"/>
    </row>
    <row r="318" spans="1:254">
      <c r="A318" s="64"/>
    </row>
    <row r="319" spans="1:254">
      <c r="A319" s="64"/>
    </row>
    <row r="320" spans="1:254">
      <c r="A320" s="64"/>
    </row>
    <row r="321" spans="1:1">
      <c r="A321" s="64"/>
    </row>
    <row r="322" spans="1:1">
      <c r="A322" s="64"/>
    </row>
    <row r="323" spans="1:1">
      <c r="A323" s="64"/>
    </row>
    <row r="324" spans="1:1">
      <c r="A324" s="64"/>
    </row>
    <row r="325" spans="1:1">
      <c r="A325" s="64"/>
    </row>
    <row r="326" spans="1:1">
      <c r="A326" s="64"/>
    </row>
    <row r="327" spans="1:1">
      <c r="A327" s="64"/>
    </row>
    <row r="328" spans="1:1">
      <c r="A328" s="64"/>
    </row>
    <row r="329" spans="1:1">
      <c r="A329" s="64"/>
    </row>
    <row r="330" spans="1:1">
      <c r="A330" s="64"/>
    </row>
    <row r="331" spans="1:1">
      <c r="A331" s="64"/>
    </row>
    <row r="332" spans="1:1">
      <c r="A332" s="64"/>
    </row>
    <row r="333" spans="1:1">
      <c r="A333" s="64"/>
    </row>
    <row r="334" spans="1:1">
      <c r="A334" s="64"/>
    </row>
    <row r="335" spans="1:1">
      <c r="A335" s="64"/>
    </row>
    <row r="336" spans="1:1">
      <c r="A336" s="64"/>
    </row>
    <row r="337" spans="1:1">
      <c r="A337" s="64"/>
    </row>
    <row r="338" spans="1:1">
      <c r="A338" s="64"/>
    </row>
    <row r="339" spans="1:1">
      <c r="A339" s="64"/>
    </row>
    <row r="340" spans="1:1">
      <c r="A340" s="64"/>
    </row>
    <row r="341" spans="1:1">
      <c r="A341" s="64"/>
    </row>
    <row r="342" spans="1:1">
      <c r="A342" s="64"/>
    </row>
    <row r="343" spans="1:1">
      <c r="A343" s="64"/>
    </row>
    <row r="344" spans="1:1">
      <c r="A344" s="64"/>
    </row>
    <row r="345" spans="1:1">
      <c r="A345" s="64"/>
    </row>
    <row r="346" spans="1:1">
      <c r="A346" s="64"/>
    </row>
    <row r="347" spans="1:1">
      <c r="A347" s="64"/>
    </row>
    <row r="348" spans="1:1">
      <c r="A348" s="64"/>
    </row>
    <row r="349" spans="1:1">
      <c r="A349" s="64"/>
    </row>
    <row r="350" spans="1:1">
      <c r="A350" s="64"/>
    </row>
    <row r="351" spans="1:1">
      <c r="A351" s="64"/>
    </row>
    <row r="352" spans="1:1">
      <c r="A352" s="64"/>
    </row>
    <row r="353" spans="1:1">
      <c r="A353" s="64"/>
    </row>
    <row r="354" spans="1:1">
      <c r="A354" s="64"/>
    </row>
    <row r="355" spans="1:1">
      <c r="A355" s="64"/>
    </row>
    <row r="356" spans="1:1">
      <c r="A356" s="64"/>
    </row>
    <row r="357" spans="1:1">
      <c r="A357" s="64"/>
    </row>
    <row r="358" spans="1:1">
      <c r="A358" s="64"/>
    </row>
    <row r="359" spans="1:1">
      <c r="A359" s="64"/>
    </row>
    <row r="360" spans="1:1">
      <c r="A360" s="64"/>
    </row>
    <row r="361" spans="1:1">
      <c r="A361" s="64"/>
    </row>
    <row r="362" spans="1:1">
      <c r="A362" s="64"/>
    </row>
    <row r="363" spans="1:1">
      <c r="A363" s="64"/>
    </row>
    <row r="364" spans="1:1">
      <c r="A364" s="64"/>
    </row>
    <row r="365" spans="1:1">
      <c r="A365" s="64"/>
    </row>
    <row r="366" spans="1:1">
      <c r="A366" s="64"/>
    </row>
    <row r="367" spans="1:1">
      <c r="A367" s="64"/>
    </row>
    <row r="368" spans="1:1">
      <c r="A368" s="64"/>
    </row>
    <row r="369" spans="1:1">
      <c r="A369" s="64"/>
    </row>
    <row r="370" spans="1:1">
      <c r="A370" s="64"/>
    </row>
    <row r="371" spans="1:1">
      <c r="A371" s="64"/>
    </row>
    <row r="372" spans="1:1">
      <c r="A372" s="64"/>
    </row>
    <row r="373" spans="1:1">
      <c r="A373" s="64"/>
    </row>
    <row r="374" spans="1:1">
      <c r="A374" s="64"/>
    </row>
    <row r="375" spans="1:1">
      <c r="A375" s="64"/>
    </row>
    <row r="376" spans="1:1">
      <c r="A376" s="64"/>
    </row>
    <row r="377" spans="1:1">
      <c r="A377" s="64"/>
    </row>
    <row r="378" spans="1:1">
      <c r="A378" s="64"/>
    </row>
    <row r="379" spans="1:1">
      <c r="A379" s="64"/>
    </row>
    <row r="380" spans="1:1">
      <c r="A380" s="64"/>
    </row>
    <row r="381" spans="1:1">
      <c r="A381" s="64"/>
    </row>
    <row r="382" spans="1:1">
      <c r="A382" s="64"/>
    </row>
    <row r="383" spans="1:1">
      <c r="A383" s="64"/>
    </row>
    <row r="384" spans="1:1">
      <c r="A384" s="64"/>
    </row>
    <row r="385" spans="1:1">
      <c r="A385" s="64"/>
    </row>
    <row r="386" spans="1:1">
      <c r="A386" s="64"/>
    </row>
    <row r="387" spans="1:1">
      <c r="A387" s="64"/>
    </row>
    <row r="388" spans="1:1">
      <c r="A388" s="64"/>
    </row>
    <row r="389" spans="1:1">
      <c r="A389" s="64"/>
    </row>
    <row r="390" spans="1:1">
      <c r="A390" s="64"/>
    </row>
    <row r="391" spans="1:1">
      <c r="A391" s="64"/>
    </row>
    <row r="392" spans="1:1">
      <c r="A392" s="64"/>
    </row>
    <row r="393" spans="1:1">
      <c r="A393" s="64"/>
    </row>
    <row r="394" spans="1:1">
      <c r="A394" s="64"/>
    </row>
    <row r="395" spans="1:1">
      <c r="A395" s="64"/>
    </row>
    <row r="396" spans="1:1">
      <c r="A396" s="64"/>
    </row>
    <row r="397" spans="1:1">
      <c r="A397" s="64"/>
    </row>
    <row r="398" spans="1:1">
      <c r="A398" s="64"/>
    </row>
    <row r="399" spans="1:1">
      <c r="A399" s="64"/>
    </row>
    <row r="400" spans="1:1">
      <c r="A400" s="64"/>
    </row>
    <row r="401" spans="1:1">
      <c r="A401" s="64"/>
    </row>
    <row r="402" spans="1:1">
      <c r="A402" s="64"/>
    </row>
    <row r="403" spans="1:1">
      <c r="A403" s="64"/>
    </row>
    <row r="404" spans="1:1">
      <c r="A404" s="64"/>
    </row>
    <row r="405" spans="1:1">
      <c r="A405" s="64"/>
    </row>
    <row r="406" spans="1:1">
      <c r="A406" s="64"/>
    </row>
    <row r="407" spans="1:1">
      <c r="A407" s="64"/>
    </row>
    <row r="408" spans="1:1">
      <c r="A408" s="64"/>
    </row>
    <row r="409" spans="1:1">
      <c r="A409" s="64"/>
    </row>
    <row r="410" spans="1:1">
      <c r="A410" s="64"/>
    </row>
    <row r="411" spans="1:1">
      <c r="A411" s="64"/>
    </row>
    <row r="412" spans="1:1">
      <c r="A412" s="64"/>
    </row>
    <row r="413" spans="1:1">
      <c r="A413" s="64"/>
    </row>
    <row r="414" spans="1:1">
      <c r="A414" s="64"/>
    </row>
    <row r="415" spans="1:1">
      <c r="A415" s="64"/>
    </row>
    <row r="416" spans="1:1">
      <c r="A416" s="64"/>
    </row>
    <row r="417" spans="1:1">
      <c r="A417" s="64"/>
    </row>
    <row r="418" spans="1:1">
      <c r="A418" s="64"/>
    </row>
    <row r="419" spans="1:1">
      <c r="A419" s="64"/>
    </row>
    <row r="420" spans="1:1">
      <c r="A420" s="64"/>
    </row>
    <row r="421" spans="1:1">
      <c r="A421" s="64"/>
    </row>
    <row r="422" spans="1:1">
      <c r="A422" s="64"/>
    </row>
    <row r="423" spans="1:1">
      <c r="A423" s="64"/>
    </row>
    <row r="424" spans="1:1">
      <c r="A424" s="64"/>
    </row>
    <row r="425" spans="1:1">
      <c r="A425" s="64"/>
    </row>
    <row r="426" spans="1:1">
      <c r="A426" s="64"/>
    </row>
    <row r="427" spans="1:1">
      <c r="A427" s="64"/>
    </row>
    <row r="428" spans="1:1">
      <c r="A428" s="64"/>
    </row>
    <row r="429" spans="1:1">
      <c r="A429" s="64"/>
    </row>
    <row r="430" spans="1:1">
      <c r="A430" s="64"/>
    </row>
    <row r="431" spans="1:1">
      <c r="A431" s="64"/>
    </row>
    <row r="432" spans="1:1">
      <c r="A432" s="64"/>
    </row>
    <row r="433" spans="1:1">
      <c r="A433" s="64"/>
    </row>
    <row r="434" spans="1:1">
      <c r="A434" s="64"/>
    </row>
    <row r="435" spans="1:1">
      <c r="A435" s="64"/>
    </row>
    <row r="436" spans="1:1">
      <c r="A436" s="64"/>
    </row>
    <row r="437" spans="1:1">
      <c r="A437" s="64"/>
    </row>
    <row r="438" spans="1:1">
      <c r="A438" s="64"/>
    </row>
    <row r="439" spans="1:1">
      <c r="A439" s="64"/>
    </row>
    <row r="440" spans="1:1">
      <c r="A440" s="64"/>
    </row>
    <row r="441" spans="1:1">
      <c r="A441" s="64"/>
    </row>
    <row r="442" spans="1:1">
      <c r="A442" s="64"/>
    </row>
    <row r="443" spans="1:1">
      <c r="A443" s="64"/>
    </row>
    <row r="444" spans="1:1">
      <c r="A444" s="64"/>
    </row>
    <row r="445" spans="1:1">
      <c r="A445" s="64"/>
    </row>
    <row r="446" spans="1:1">
      <c r="A446" s="64"/>
    </row>
    <row r="447" spans="1:1">
      <c r="A447" s="64"/>
    </row>
    <row r="448" spans="1:1">
      <c r="A448" s="64"/>
    </row>
    <row r="449" spans="1:1">
      <c r="A449" s="64"/>
    </row>
    <row r="450" spans="1:1">
      <c r="A450" s="64"/>
    </row>
    <row r="451" spans="1:1">
      <c r="A451" s="64"/>
    </row>
    <row r="452" spans="1:1">
      <c r="A452" s="64"/>
    </row>
    <row r="453" spans="1:1">
      <c r="A453" s="64"/>
    </row>
    <row r="454" spans="1:1">
      <c r="A454" s="64"/>
    </row>
    <row r="455" spans="1:1">
      <c r="A455" s="64"/>
    </row>
    <row r="456" spans="1:1">
      <c r="A456" s="64"/>
    </row>
    <row r="457" spans="1:1">
      <c r="A457" s="64"/>
    </row>
    <row r="458" spans="1:1">
      <c r="A458" s="64"/>
    </row>
    <row r="459" spans="1:1">
      <c r="A459" s="64"/>
    </row>
    <row r="460" spans="1:1">
      <c r="A460" s="64"/>
    </row>
    <row r="461" spans="1:1">
      <c r="A461" s="64"/>
    </row>
    <row r="462" spans="1:1">
      <c r="A462" s="64"/>
    </row>
    <row r="463" spans="1:1">
      <c r="A463" s="64"/>
    </row>
    <row r="464" spans="1:1">
      <c r="A464" s="64"/>
    </row>
    <row r="465" spans="1:1">
      <c r="A465" s="64"/>
    </row>
    <row r="466" spans="1:1">
      <c r="A466" s="64"/>
    </row>
    <row r="467" spans="1:1">
      <c r="A467" s="64"/>
    </row>
    <row r="468" spans="1:1">
      <c r="A468" s="64"/>
    </row>
    <row r="469" spans="1:1">
      <c r="A469" s="64"/>
    </row>
    <row r="470" spans="1:1">
      <c r="A470" s="64"/>
    </row>
    <row r="471" spans="1:1">
      <c r="A471" s="64"/>
    </row>
    <row r="472" spans="1:1">
      <c r="A472" s="64"/>
    </row>
    <row r="473" spans="1:1">
      <c r="A473" s="64"/>
    </row>
    <row r="474" spans="1:1">
      <c r="A474" s="64"/>
    </row>
    <row r="475" spans="1:1">
      <c r="A475" s="64"/>
    </row>
    <row r="476" spans="1:1">
      <c r="A476" s="64"/>
    </row>
    <row r="477" spans="1:1">
      <c r="A477" s="64"/>
    </row>
    <row r="478" spans="1:1">
      <c r="A478" s="64"/>
    </row>
    <row r="479" spans="1:1">
      <c r="A479" s="64"/>
    </row>
    <row r="480" spans="1:1">
      <c r="A480" s="64"/>
    </row>
    <row r="481" spans="1:1">
      <c r="A481" s="64"/>
    </row>
    <row r="482" spans="1:1">
      <c r="A482" s="64"/>
    </row>
    <row r="483" spans="1:1">
      <c r="A483" s="64"/>
    </row>
    <row r="484" spans="1:1">
      <c r="A484" s="64"/>
    </row>
    <row r="485" spans="1:1">
      <c r="A485" s="64"/>
    </row>
    <row r="486" spans="1:1">
      <c r="A486" s="64"/>
    </row>
    <row r="487" spans="1:1">
      <c r="A487" s="64"/>
    </row>
    <row r="488" spans="1:1">
      <c r="A488" s="64"/>
    </row>
    <row r="489" spans="1:1">
      <c r="A489" s="64"/>
    </row>
    <row r="490" spans="1:1">
      <c r="A490" s="64"/>
    </row>
    <row r="491" spans="1:1">
      <c r="A491" s="64"/>
    </row>
    <row r="492" spans="1:1">
      <c r="A492" s="64"/>
    </row>
    <row r="493" spans="1:1">
      <c r="A493" s="64"/>
    </row>
    <row r="494" spans="1:1">
      <c r="A494" s="64"/>
    </row>
    <row r="495" spans="1:1">
      <c r="A495" s="64"/>
    </row>
    <row r="496" spans="1:1">
      <c r="A496" s="64"/>
    </row>
    <row r="497" spans="1:1">
      <c r="A497" s="64"/>
    </row>
    <row r="498" spans="1:1">
      <c r="A498" s="64"/>
    </row>
    <row r="499" spans="1:1">
      <c r="A499" s="64"/>
    </row>
    <row r="500" spans="1:1">
      <c r="A500" s="64"/>
    </row>
    <row r="501" spans="1:1">
      <c r="A501" s="64"/>
    </row>
    <row r="502" spans="1:1">
      <c r="A502" s="64"/>
    </row>
    <row r="503" spans="1:1">
      <c r="A503" s="64"/>
    </row>
    <row r="504" spans="1:1">
      <c r="A504" s="64"/>
    </row>
    <row r="505" spans="1:1">
      <c r="A505" s="64"/>
    </row>
  </sheetData>
  <sheetProtection algorithmName="SHA-512" hashValue="KSp1Fq55YxSDTvKug8T7w4wjc0d8xm+uvWN92EPBoHBsuTlTXX4GtSD/sTkSxOY6h+gs3uvpHUITYmc9d2TIgA==" saltValue="taLm3MlFKwlWM5mVhfIp1A==" spinCount="100000" sheet="1" objects="1" scenarios="1" sort="0" autoFilter="0"/>
  <mergeCells count="1">
    <mergeCell ref="A1:BL1"/>
  </mergeCells>
  <phoneticPr fontId="16"/>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499984740745262"/>
  </sheetPr>
  <dimension ref="A1:IT506"/>
  <sheetViews>
    <sheetView showGridLines="0" zoomScale="96" zoomScaleNormal="96" workbookViewId="0">
      <pane xSplit="4" ySplit="4" topLeftCell="E5" activePane="bottomRight" state="frozen"/>
      <selection activeCell="C162" sqref="C162"/>
      <selection pane="topRight" activeCell="C162" sqref="C162"/>
      <selection pane="bottomLeft" activeCell="C162" sqref="C162"/>
      <selection pane="bottomRight" activeCell="Q29" sqref="Q29"/>
    </sheetView>
  </sheetViews>
  <sheetFormatPr defaultColWidth="9" defaultRowHeight="14.4"/>
  <cols>
    <col min="1" max="1" width="7.77734375" style="394" bestFit="1" customWidth="1"/>
    <col min="2" max="2" width="30.6640625" style="1" bestFit="1" customWidth="1"/>
    <col min="3" max="3" width="13.33203125" style="1" bestFit="1" customWidth="1"/>
    <col min="4" max="4" width="11.33203125" style="1" bestFit="1" customWidth="1"/>
    <col min="5" max="64" width="11.88671875" style="1" bestFit="1" customWidth="1"/>
    <col min="65" max="65" width="9" style="1" customWidth="1"/>
    <col min="66" max="68" width="11.88671875" style="1" bestFit="1" customWidth="1"/>
    <col min="69" max="71" width="12" style="1" bestFit="1" customWidth="1"/>
    <col min="72" max="74" width="11.88671875" style="1" bestFit="1" customWidth="1"/>
    <col min="75" max="80" width="12" style="1" bestFit="1" customWidth="1"/>
    <col min="81" max="83" width="11.88671875" style="1" bestFit="1" customWidth="1"/>
    <col min="84" max="84" width="12" style="1" bestFit="1" customWidth="1"/>
    <col min="85" max="88" width="11.88671875" style="1" bestFit="1" customWidth="1"/>
    <col min="89" max="91" width="12" style="1" bestFit="1" customWidth="1"/>
    <col min="92" max="94" width="11.88671875" style="1" bestFit="1" customWidth="1"/>
    <col min="95" max="97" width="12" style="1" bestFit="1" customWidth="1"/>
    <col min="98" max="98" width="11.88671875" style="1" bestFit="1" customWidth="1"/>
    <col min="99" max="104" width="12" style="1" bestFit="1" customWidth="1"/>
    <col min="105" max="254" width="7" style="1" customWidth="1"/>
    <col min="255" max="16384" width="9" style="1"/>
  </cols>
  <sheetData>
    <row r="1" spans="1:254" ht="30" customHeight="1">
      <c r="A1" s="829" t="s">
        <v>584</v>
      </c>
      <c r="B1" s="830"/>
      <c r="C1" s="830"/>
      <c r="D1" s="830"/>
      <c r="E1" s="830"/>
      <c r="F1" s="830"/>
      <c r="G1" s="830"/>
      <c r="H1" s="830"/>
      <c r="I1" s="830"/>
      <c r="J1" s="830"/>
      <c r="K1" s="830"/>
      <c r="L1" s="830"/>
      <c r="M1" s="830"/>
      <c r="N1" s="830"/>
      <c r="O1" s="830"/>
      <c r="P1" s="830"/>
      <c r="Q1" s="830"/>
      <c r="R1" s="830"/>
      <c r="S1" s="830"/>
      <c r="T1" s="830"/>
      <c r="U1" s="830"/>
      <c r="V1" s="830"/>
      <c r="W1" s="830"/>
      <c r="X1" s="830"/>
      <c r="Y1" s="830"/>
      <c r="Z1" s="830"/>
      <c r="AA1" s="830"/>
      <c r="AB1" s="830"/>
      <c r="AC1" s="830"/>
      <c r="AD1" s="830"/>
      <c r="AE1" s="830"/>
      <c r="AF1" s="830"/>
      <c r="AG1" s="830"/>
      <c r="AH1" s="830"/>
      <c r="AI1" s="830"/>
      <c r="AJ1" s="830"/>
      <c r="AK1" s="830"/>
      <c r="AL1" s="830"/>
      <c r="AM1" s="830"/>
      <c r="AN1" s="830"/>
      <c r="AO1" s="830"/>
      <c r="AP1" s="830"/>
      <c r="AQ1" s="830"/>
      <c r="AR1" s="830"/>
      <c r="AS1" s="830"/>
      <c r="AT1" s="830"/>
      <c r="AU1" s="830"/>
      <c r="AV1" s="830"/>
      <c r="AW1" s="830"/>
      <c r="AX1" s="830"/>
      <c r="AY1" s="830"/>
      <c r="AZ1" s="830"/>
      <c r="BA1" s="830"/>
      <c r="BB1" s="830"/>
      <c r="BC1" s="830"/>
      <c r="BD1" s="830"/>
      <c r="BE1" s="830"/>
      <c r="BF1" s="830"/>
      <c r="BG1" s="830"/>
      <c r="BH1" s="830"/>
      <c r="BI1" s="830"/>
      <c r="BJ1" s="830"/>
      <c r="BK1" s="830"/>
      <c r="BL1" s="830"/>
    </row>
    <row r="2" spans="1:254" ht="18" customHeight="1">
      <c r="A2" s="387" t="s">
        <v>1</v>
      </c>
      <c r="B2" s="189" t="s">
        <v>2</v>
      </c>
      <c r="C2" s="189" t="s">
        <v>585</v>
      </c>
      <c r="D2" s="192" t="s">
        <v>4</v>
      </c>
      <c r="E2" s="201"/>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row>
    <row r="3" spans="1:254" ht="14.1" customHeight="1">
      <c r="A3" s="388" t="s">
        <v>5</v>
      </c>
      <c r="B3" s="191"/>
      <c r="C3" s="191" t="s">
        <v>6</v>
      </c>
      <c r="D3" s="193"/>
      <c r="E3" s="194">
        <v>46240</v>
      </c>
      <c r="F3" s="176">
        <v>46239</v>
      </c>
      <c r="G3" s="176">
        <v>46238</v>
      </c>
      <c r="H3" s="176">
        <v>46237</v>
      </c>
      <c r="I3" s="176">
        <v>46234</v>
      </c>
      <c r="J3" s="176">
        <v>46233</v>
      </c>
      <c r="K3" s="176">
        <v>46232</v>
      </c>
      <c r="L3" s="176">
        <v>46231</v>
      </c>
      <c r="M3" s="176">
        <v>46230</v>
      </c>
      <c r="N3" s="176">
        <v>46227</v>
      </c>
      <c r="O3" s="176">
        <v>46226</v>
      </c>
      <c r="P3" s="176">
        <v>46225</v>
      </c>
      <c r="Q3" s="176">
        <v>46224</v>
      </c>
      <c r="R3" s="176">
        <v>46220</v>
      </c>
      <c r="S3" s="176">
        <v>46219</v>
      </c>
      <c r="T3" s="176">
        <v>46218</v>
      </c>
      <c r="U3" s="176">
        <v>46217</v>
      </c>
      <c r="V3" s="176">
        <v>46216</v>
      </c>
      <c r="W3" s="176">
        <v>46213</v>
      </c>
      <c r="X3" s="176">
        <v>46212</v>
      </c>
      <c r="Y3" s="176">
        <v>46211</v>
      </c>
      <c r="Z3" s="176">
        <v>46210</v>
      </c>
      <c r="AA3" s="176">
        <v>46209</v>
      </c>
      <c r="AB3" s="176">
        <v>46206</v>
      </c>
      <c r="AC3" s="176">
        <v>46205</v>
      </c>
      <c r="AD3" s="176">
        <v>46204</v>
      </c>
      <c r="AE3" s="176">
        <v>46203</v>
      </c>
      <c r="AF3" s="176">
        <v>46202</v>
      </c>
      <c r="AG3" s="176">
        <v>46199</v>
      </c>
      <c r="AH3" s="176">
        <v>46198</v>
      </c>
      <c r="AI3" s="176">
        <v>46197</v>
      </c>
      <c r="AJ3" s="176">
        <v>46196</v>
      </c>
      <c r="AK3" s="176">
        <v>46195</v>
      </c>
      <c r="AL3" s="176">
        <v>46192</v>
      </c>
      <c r="AM3" s="176">
        <v>46191</v>
      </c>
      <c r="AN3" s="176">
        <v>46190</v>
      </c>
      <c r="AO3" s="176">
        <v>46189</v>
      </c>
      <c r="AP3" s="176">
        <v>46188</v>
      </c>
      <c r="AQ3" s="176">
        <v>46185</v>
      </c>
      <c r="AR3" s="176">
        <v>46184</v>
      </c>
      <c r="AS3" s="176">
        <v>46183</v>
      </c>
      <c r="AT3" s="176">
        <v>46182</v>
      </c>
      <c r="AU3" s="176">
        <v>46181</v>
      </c>
      <c r="AV3" s="176">
        <v>46178</v>
      </c>
      <c r="AW3" s="176">
        <v>46177</v>
      </c>
      <c r="AX3" s="176">
        <v>46176</v>
      </c>
      <c r="AY3" s="176">
        <v>46175</v>
      </c>
      <c r="AZ3" s="176">
        <v>46174</v>
      </c>
      <c r="BA3" s="176">
        <v>46171</v>
      </c>
      <c r="BB3" s="176">
        <v>46170</v>
      </c>
      <c r="BC3" s="176">
        <v>46169</v>
      </c>
      <c r="BD3" s="176">
        <v>46168</v>
      </c>
      <c r="BE3" s="176">
        <v>46167</v>
      </c>
      <c r="BF3" s="176">
        <v>46164</v>
      </c>
      <c r="BG3" s="176">
        <v>46163</v>
      </c>
      <c r="BH3" s="176">
        <v>46162</v>
      </c>
      <c r="BI3" s="176">
        <v>46161</v>
      </c>
      <c r="BJ3" s="176">
        <v>46160</v>
      </c>
      <c r="BK3" s="176">
        <v>46157</v>
      </c>
      <c r="BL3" s="176">
        <v>46156</v>
      </c>
      <c r="BM3" s="732">
        <v>46155</v>
      </c>
      <c r="BN3" s="732">
        <v>46154</v>
      </c>
      <c r="BO3" s="732">
        <v>46153</v>
      </c>
      <c r="BP3" s="732">
        <v>46150</v>
      </c>
      <c r="BQ3" s="732">
        <v>46149</v>
      </c>
      <c r="BR3" s="732">
        <v>46143</v>
      </c>
      <c r="BS3" s="732">
        <v>46142</v>
      </c>
      <c r="BT3" s="732">
        <v>46140</v>
      </c>
      <c r="BU3" s="732">
        <v>46139</v>
      </c>
      <c r="BV3" s="732">
        <v>46136</v>
      </c>
      <c r="BW3" s="732">
        <v>46135</v>
      </c>
      <c r="BX3" s="732">
        <v>46134</v>
      </c>
      <c r="BY3" s="732">
        <v>46133</v>
      </c>
      <c r="BZ3" s="732">
        <v>46132</v>
      </c>
      <c r="CA3" s="732">
        <v>46129</v>
      </c>
      <c r="CB3" s="732">
        <v>46128</v>
      </c>
      <c r="CC3" s="732">
        <v>46127</v>
      </c>
      <c r="CD3" s="732">
        <v>46126</v>
      </c>
      <c r="CE3" s="732">
        <v>46125</v>
      </c>
      <c r="CF3" s="732">
        <v>46122</v>
      </c>
      <c r="CG3" s="732">
        <v>46121</v>
      </c>
      <c r="CH3" s="732">
        <v>46120</v>
      </c>
      <c r="CI3" s="732">
        <v>46119</v>
      </c>
      <c r="CJ3" s="732">
        <v>46118</v>
      </c>
      <c r="CK3" s="732">
        <v>46115</v>
      </c>
      <c r="CL3" s="732">
        <v>46114</v>
      </c>
      <c r="CM3" s="732">
        <v>46113</v>
      </c>
      <c r="CN3" s="732">
        <v>46112</v>
      </c>
      <c r="CO3" s="732">
        <v>46111</v>
      </c>
      <c r="CP3" s="732">
        <v>46108</v>
      </c>
      <c r="CQ3" s="732">
        <v>46107</v>
      </c>
      <c r="CR3" s="732">
        <v>46106</v>
      </c>
      <c r="CS3" s="732">
        <v>46105</v>
      </c>
      <c r="CT3" s="732">
        <v>46104</v>
      </c>
      <c r="CU3" s="732">
        <v>46100</v>
      </c>
      <c r="CV3" s="732">
        <v>46099</v>
      </c>
      <c r="CW3" s="732">
        <v>46098</v>
      </c>
      <c r="CX3" s="732">
        <v>46097</v>
      </c>
      <c r="CY3" s="732">
        <v>46094</v>
      </c>
      <c r="CZ3" s="732">
        <v>46093</v>
      </c>
      <c r="DA3" s="732">
        <v>46092</v>
      </c>
      <c r="DB3" s="732">
        <v>46091</v>
      </c>
      <c r="DC3" s="732">
        <v>46090</v>
      </c>
      <c r="DD3" s="732">
        <v>46087</v>
      </c>
      <c r="DE3" s="732">
        <v>46086</v>
      </c>
      <c r="DF3" s="732">
        <v>46085</v>
      </c>
      <c r="DG3" s="732">
        <v>46084</v>
      </c>
      <c r="DH3" s="732">
        <v>46083</v>
      </c>
      <c r="DI3" s="732">
        <v>46080</v>
      </c>
      <c r="DJ3" s="732">
        <v>46079</v>
      </c>
      <c r="DK3" s="732">
        <v>46078</v>
      </c>
      <c r="DL3" s="732">
        <v>46077</v>
      </c>
      <c r="DM3" s="732">
        <v>46073</v>
      </c>
      <c r="DN3" s="732">
        <v>46072</v>
      </c>
      <c r="DO3" s="732">
        <v>46071</v>
      </c>
      <c r="DP3" s="732">
        <v>46070</v>
      </c>
      <c r="DQ3" s="732">
        <v>46069</v>
      </c>
      <c r="DR3" s="732">
        <v>46066</v>
      </c>
      <c r="DS3" s="732">
        <v>46065</v>
      </c>
      <c r="DT3" s="732">
        <v>46063</v>
      </c>
      <c r="DU3" s="732">
        <v>46062</v>
      </c>
      <c r="DV3" s="732">
        <v>46059</v>
      </c>
      <c r="DW3" s="732">
        <v>46058</v>
      </c>
      <c r="DX3" s="732">
        <v>46057</v>
      </c>
      <c r="DY3" s="732">
        <v>46056</v>
      </c>
      <c r="DZ3" s="732">
        <v>46055</v>
      </c>
      <c r="EA3" s="732">
        <v>46052</v>
      </c>
      <c r="EB3" s="732">
        <v>46051</v>
      </c>
      <c r="EC3" s="732">
        <v>46050</v>
      </c>
      <c r="ED3" s="732">
        <v>46049</v>
      </c>
      <c r="EE3" s="732">
        <v>46048</v>
      </c>
      <c r="EF3" s="732">
        <v>46045</v>
      </c>
      <c r="EG3" s="732">
        <v>46044</v>
      </c>
      <c r="EH3" s="732">
        <v>46043</v>
      </c>
      <c r="EI3" s="732">
        <v>46042</v>
      </c>
      <c r="EJ3" s="732">
        <v>46041</v>
      </c>
      <c r="EK3" s="732">
        <v>46038</v>
      </c>
      <c r="EL3" s="732">
        <v>46037</v>
      </c>
      <c r="EM3" s="732">
        <v>46036</v>
      </c>
      <c r="EN3" s="732">
        <v>46035</v>
      </c>
      <c r="EO3" s="732">
        <v>46031</v>
      </c>
      <c r="EP3" s="732">
        <v>46030</v>
      </c>
      <c r="EQ3" s="732">
        <v>46029</v>
      </c>
      <c r="ER3" s="732">
        <v>46028</v>
      </c>
      <c r="ES3" s="732">
        <v>46027</v>
      </c>
      <c r="ET3" s="732">
        <v>46021</v>
      </c>
      <c r="EU3" s="732">
        <v>46020</v>
      </c>
      <c r="EV3" s="732">
        <v>46017</v>
      </c>
      <c r="EW3" s="732">
        <v>46016</v>
      </c>
      <c r="EX3" s="732">
        <v>46015</v>
      </c>
      <c r="EY3" s="732">
        <v>46014</v>
      </c>
      <c r="EZ3" s="732">
        <v>46013</v>
      </c>
      <c r="FA3" s="732">
        <v>46010</v>
      </c>
      <c r="FB3" s="732">
        <v>46009</v>
      </c>
      <c r="FC3" s="732">
        <v>46008</v>
      </c>
      <c r="FD3" s="732">
        <v>46007</v>
      </c>
      <c r="FE3" s="732">
        <v>46006</v>
      </c>
      <c r="FF3" s="732">
        <v>46003</v>
      </c>
      <c r="FG3" s="732">
        <v>46002</v>
      </c>
      <c r="FH3" s="732">
        <v>46001</v>
      </c>
      <c r="FI3" s="732">
        <v>46000</v>
      </c>
      <c r="FJ3" s="732">
        <v>45999</v>
      </c>
      <c r="FK3" s="732">
        <v>45996</v>
      </c>
      <c r="FL3" s="732">
        <v>45995</v>
      </c>
      <c r="FM3" s="732">
        <v>45994</v>
      </c>
      <c r="FN3" s="732">
        <v>45993</v>
      </c>
      <c r="FO3" s="732">
        <v>45992</v>
      </c>
      <c r="FP3" s="732">
        <v>45989</v>
      </c>
      <c r="FQ3" s="732">
        <v>45988</v>
      </c>
      <c r="FR3" s="732">
        <v>45987</v>
      </c>
      <c r="FS3" s="732">
        <v>45986</v>
      </c>
      <c r="FT3" s="732">
        <v>45982</v>
      </c>
      <c r="FU3" s="732">
        <v>45981</v>
      </c>
      <c r="FV3" s="732">
        <v>45980</v>
      </c>
      <c r="FW3" s="732">
        <v>45979</v>
      </c>
      <c r="FX3" s="732">
        <v>45978</v>
      </c>
      <c r="FY3" s="732">
        <v>45975</v>
      </c>
      <c r="FZ3" s="732">
        <v>45974</v>
      </c>
      <c r="GA3" s="732">
        <v>45973</v>
      </c>
      <c r="GB3" s="732">
        <v>45972</v>
      </c>
      <c r="GC3" s="732">
        <v>45971</v>
      </c>
      <c r="GD3" s="732">
        <v>45968</v>
      </c>
      <c r="GE3" s="732">
        <v>45967</v>
      </c>
      <c r="GF3" s="732">
        <v>45966</v>
      </c>
      <c r="GG3" s="732">
        <v>45965</v>
      </c>
      <c r="GH3" s="732">
        <v>45961</v>
      </c>
      <c r="GI3" s="732">
        <v>45960</v>
      </c>
      <c r="GJ3" s="732">
        <v>45959</v>
      </c>
      <c r="GK3" s="732">
        <v>45958</v>
      </c>
      <c r="GL3" s="732">
        <v>45957</v>
      </c>
      <c r="GM3" s="732">
        <v>45954</v>
      </c>
      <c r="GN3" s="732">
        <v>45953</v>
      </c>
      <c r="GO3" s="732">
        <v>45952</v>
      </c>
      <c r="GP3" s="732">
        <v>45951</v>
      </c>
      <c r="GQ3" s="732">
        <v>45950</v>
      </c>
      <c r="GR3" s="732">
        <v>45947</v>
      </c>
      <c r="GS3" s="732">
        <v>45946</v>
      </c>
      <c r="GT3" s="732">
        <v>45945</v>
      </c>
      <c r="GU3" s="732">
        <v>45944</v>
      </c>
      <c r="GV3" s="732">
        <v>45940</v>
      </c>
      <c r="GW3" s="732">
        <v>45939</v>
      </c>
      <c r="GX3" s="732">
        <v>45938</v>
      </c>
      <c r="GY3" s="732">
        <v>45937</v>
      </c>
      <c r="GZ3" s="732">
        <v>45936</v>
      </c>
      <c r="HA3" s="732">
        <v>45933</v>
      </c>
      <c r="HB3" s="732">
        <v>45932</v>
      </c>
      <c r="HC3" s="732">
        <v>45931</v>
      </c>
      <c r="HD3" s="732">
        <v>45930</v>
      </c>
      <c r="HE3" s="732">
        <v>45929</v>
      </c>
      <c r="HF3" s="732">
        <v>45926</v>
      </c>
      <c r="HG3" s="732">
        <v>45925</v>
      </c>
      <c r="HH3" s="732">
        <v>45924</v>
      </c>
      <c r="HI3" s="732">
        <v>45922</v>
      </c>
      <c r="HJ3" s="732">
        <v>45919</v>
      </c>
      <c r="HK3" s="732">
        <v>45918</v>
      </c>
      <c r="HL3" s="732">
        <v>45917</v>
      </c>
      <c r="HM3" s="732">
        <v>45916</v>
      </c>
      <c r="HN3" s="732">
        <v>45912</v>
      </c>
      <c r="HO3" s="732">
        <v>45911</v>
      </c>
      <c r="HP3" s="732">
        <v>45910</v>
      </c>
      <c r="HQ3" s="732">
        <v>45909</v>
      </c>
      <c r="HR3" s="732">
        <v>45908</v>
      </c>
      <c r="HS3" s="732">
        <v>45905</v>
      </c>
      <c r="HT3" s="732">
        <v>45904</v>
      </c>
      <c r="HU3" s="732">
        <v>45903</v>
      </c>
      <c r="HV3" s="732">
        <v>45902</v>
      </c>
      <c r="HW3" s="732">
        <v>45901</v>
      </c>
      <c r="HX3" s="732">
        <v>45898</v>
      </c>
      <c r="HY3" s="732">
        <v>45897</v>
      </c>
      <c r="HZ3" s="732">
        <v>45896</v>
      </c>
      <c r="IA3" s="732">
        <v>45895</v>
      </c>
      <c r="IB3" s="732">
        <v>45894</v>
      </c>
      <c r="IC3" s="732">
        <v>45891</v>
      </c>
      <c r="ID3" s="732">
        <v>45890</v>
      </c>
      <c r="IE3" s="732">
        <v>45889</v>
      </c>
      <c r="IF3" s="732">
        <v>45888</v>
      </c>
      <c r="IG3" s="732">
        <v>45887</v>
      </c>
      <c r="IH3" s="732">
        <v>45884</v>
      </c>
      <c r="II3" s="732">
        <v>45883</v>
      </c>
      <c r="IJ3" s="732">
        <v>45882</v>
      </c>
      <c r="IK3" s="732">
        <v>45881</v>
      </c>
      <c r="IL3" s="732">
        <v>45877</v>
      </c>
      <c r="IM3" s="732">
        <v>45876</v>
      </c>
      <c r="IN3" s="732">
        <v>45875</v>
      </c>
      <c r="IO3" s="732">
        <v>45874</v>
      </c>
      <c r="IP3" s="732">
        <v>45873</v>
      </c>
      <c r="IQ3" s="732">
        <v>45870</v>
      </c>
      <c r="IR3" s="732">
        <v>45869</v>
      </c>
      <c r="IS3" s="732">
        <v>45868</v>
      </c>
      <c r="IT3" s="732">
        <v>45867</v>
      </c>
    </row>
    <row r="4" spans="1:254" ht="22.5" customHeight="1">
      <c r="A4" s="392"/>
      <c r="B4" s="82"/>
      <c r="C4" s="82"/>
      <c r="D4" s="198"/>
      <c r="E4" s="198"/>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row>
    <row r="5" spans="1:254" ht="22.5" customHeight="1">
      <c r="A5" s="389" t="inlineStr">
        <is>
          <t>TOPX</t>
        </is>
      </c>
      <c r="B5" s="46">
        <v>4059.18</v>
      </c>
      <c r="C5" s="47">
        <v>175579</v>
      </c>
      <c r="D5" s="195"/>
      <c r="E5" s="196">
        <v>5026700</v>
      </c>
      <c r="F5" s="48">
        <v>7225500</v>
      </c>
      <c r="G5" s="48">
        <v>5504300</v>
      </c>
      <c r="H5" s="48">
        <v>7666700</v>
      </c>
      <c r="I5" s="48">
        <v>13335800</v>
      </c>
      <c r="J5" s="48">
        <v>12683900</v>
      </c>
      <c r="K5" s="48">
        <v>20441100</v>
      </c>
      <c r="L5" s="48">
        <v>11826600</v>
      </c>
      <c r="M5" s="49">
        <v>8374100</v>
      </c>
      <c r="N5" s="49">
        <v>6927400</v>
      </c>
      <c r="O5" s="49">
        <v>6045000</v>
      </c>
      <c r="P5" s="49">
        <v>7010800</v>
      </c>
      <c r="Q5" s="49">
        <v>9065700</v>
      </c>
      <c r="R5" s="49">
        <v>13238300</v>
      </c>
      <c r="S5" s="49">
        <v>8272100</v>
      </c>
      <c r="T5" s="49">
        <v>8447400</v>
      </c>
      <c r="U5" s="49">
        <v>7420500</v>
      </c>
      <c r="V5" s="49">
        <v>7961100</v>
      </c>
      <c r="W5" s="49">
        <v>9319000</v>
      </c>
      <c r="X5" s="49">
        <v>10620300</v>
      </c>
      <c r="Y5" s="49">
        <v>14734400</v>
      </c>
      <c r="Z5" s="49">
        <v>13886200</v>
      </c>
      <c r="AA5" s="49">
        <v>8826900</v>
      </c>
      <c r="AB5" s="49">
        <v>8524900</v>
      </c>
      <c r="AC5" s="49">
        <v>8356400</v>
      </c>
      <c r="AD5" s="49">
        <v>10371000</v>
      </c>
      <c r="AE5" s="49">
        <v>12157200</v>
      </c>
      <c r="AF5" s="49">
        <v>11480100</v>
      </c>
      <c r="AG5" s="49">
        <v>11977400</v>
      </c>
      <c r="AH5" s="49">
        <v>10826200</v>
      </c>
      <c r="AI5" s="49">
        <v>10505100</v>
      </c>
      <c r="AJ5" s="49">
        <v>10696300</v>
      </c>
      <c r="AK5" s="49">
        <v>8875500</v>
      </c>
      <c r="AL5" s="49">
        <v>13115400</v>
      </c>
      <c r="AM5" s="49">
        <v>7911200</v>
      </c>
      <c r="AN5" s="49">
        <v>7820900</v>
      </c>
      <c r="AO5" s="49">
        <v>10168000</v>
      </c>
      <c r="AP5" s="2">
        <v>10026400</v>
      </c>
      <c r="AQ5" s="48">
        <v>11446700</v>
      </c>
      <c r="AR5" s="48">
        <v>13632800</v>
      </c>
      <c r="AS5" s="48">
        <v>8280200</v>
      </c>
      <c r="AT5" s="48">
        <v>7836700</v>
      </c>
      <c r="AU5" s="48">
        <v>10968100</v>
      </c>
      <c r="AV5" s="48">
        <v>6266300</v>
      </c>
      <c r="AW5" s="48">
        <v>9390800</v>
      </c>
      <c r="AX5" s="48">
        <v>9425900</v>
      </c>
      <c r="AY5" s="48">
        <v>9167400</v>
      </c>
      <c r="AZ5" s="48">
        <v>12430600</v>
      </c>
      <c r="BA5" s="48">
        <v>24956100</v>
      </c>
      <c r="BB5" s="48">
        <v>16167200</v>
      </c>
      <c r="BC5" s="48">
        <v>13791600</v>
      </c>
      <c r="BD5" s="48">
        <v>13257500</v>
      </c>
      <c r="BE5" s="48">
        <v>13279300</v>
      </c>
      <c r="BF5" s="48">
        <v>9405200</v>
      </c>
      <c r="BG5" s="48">
        <v>10250600</v>
      </c>
      <c r="BH5" s="48">
        <v>9807500</v>
      </c>
      <c r="BI5" s="48">
        <v>8372100</v>
      </c>
      <c r="BJ5" s="48">
        <v>9284700</v>
      </c>
      <c r="BK5" s="48">
        <v>9131900</v>
      </c>
      <c r="BL5" s="48">
        <v>15717300</v>
      </c>
      <c r="BM5" s="2">
        <v>11563500</v>
      </c>
      <c r="BN5" s="2">
        <v>6062600</v>
      </c>
      <c r="BO5" s="2">
        <v>8683900</v>
      </c>
      <c r="BP5" s="2">
        <v>8199800</v>
      </c>
      <c r="BQ5" s="2">
        <v>12605500</v>
      </c>
      <c r="BR5" s="2">
        <v>6483500</v>
      </c>
      <c r="BS5" s="2">
        <v>11175700</v>
      </c>
      <c r="BT5" s="2">
        <v>11586100</v>
      </c>
      <c r="BU5" s="2">
        <v>6641100</v>
      </c>
      <c r="BV5" s="2">
        <v>5115300</v>
      </c>
      <c r="BW5" s="2">
        <v>8867300</v>
      </c>
      <c r="BX5" s="2">
        <v>6811900</v>
      </c>
      <c r="BY5" s="2">
        <v>4821700</v>
      </c>
      <c r="BZ5" s="2">
        <v>5711800</v>
      </c>
      <c r="CA5" s="2">
        <v>6870200</v>
      </c>
      <c r="CB5" s="2">
        <v>6233100</v>
      </c>
      <c r="CC5" s="2">
        <v>8479500</v>
      </c>
      <c r="CD5" s="2">
        <v>7832900</v>
      </c>
      <c r="CE5" s="2">
        <v>8301900</v>
      </c>
      <c r="CF5" s="2">
        <v>8693200</v>
      </c>
      <c r="CG5" s="2">
        <v>7948500</v>
      </c>
      <c r="CH5" s="2">
        <v>11845800</v>
      </c>
      <c r="CI5" s="2">
        <v>10175600</v>
      </c>
      <c r="CJ5" s="2">
        <v>14019400</v>
      </c>
      <c r="CK5" s="2">
        <v>7898300</v>
      </c>
      <c r="CL5" s="2">
        <v>12692200</v>
      </c>
      <c r="CM5" s="2">
        <v>11166000</v>
      </c>
      <c r="CN5" s="2">
        <v>29687500</v>
      </c>
      <c r="CO5" s="2">
        <v>11880600</v>
      </c>
      <c r="CP5" s="2">
        <v>10665900</v>
      </c>
      <c r="CQ5" s="2">
        <v>6915800</v>
      </c>
      <c r="CR5" s="2">
        <v>10094000</v>
      </c>
      <c r="CS5" s="2">
        <v>8170100</v>
      </c>
      <c r="CT5" s="2">
        <v>8659600</v>
      </c>
      <c r="CU5" s="2">
        <v>10232500</v>
      </c>
      <c r="CV5" s="2">
        <v>5750300</v>
      </c>
      <c r="CW5" s="2">
        <v>5148400</v>
      </c>
      <c r="CX5" s="2">
        <v>7203800</v>
      </c>
      <c r="CY5" s="2">
        <v>8990900</v>
      </c>
      <c r="CZ5" s="2">
        <v>9990500</v>
      </c>
      <c r="DA5" s="2">
        <v>7721600</v>
      </c>
      <c r="DB5" s="2">
        <v>7950800</v>
      </c>
      <c r="DC5" s="2">
        <v>15621000</v>
      </c>
      <c r="DD5" s="2">
        <v>14572200</v>
      </c>
      <c r="DE5" s="2">
        <v>11821900</v>
      </c>
      <c r="DF5" s="2">
        <v>15848200</v>
      </c>
      <c r="DG5" s="2">
        <v>14369900</v>
      </c>
      <c r="DH5" s="2">
        <v>9348700</v>
      </c>
      <c r="DI5" s="2">
        <v>16140800</v>
      </c>
      <c r="DJ5" s="2">
        <v>9048900</v>
      </c>
      <c r="DK5" s="2">
        <v>9248000</v>
      </c>
      <c r="DL5" s="2">
        <v>11250200</v>
      </c>
      <c r="DM5" s="2">
        <v>12953400</v>
      </c>
      <c r="DN5" s="2">
        <v>9968400</v>
      </c>
      <c r="DO5" s="2">
        <v>7706500</v>
      </c>
      <c r="DP5" s="2">
        <v>6220400</v>
      </c>
      <c r="DQ5" s="2">
        <v>8025300</v>
      </c>
      <c r="DR5" s="2">
        <v>14351300</v>
      </c>
      <c r="DS5" s="2">
        <v>8771400</v>
      </c>
      <c r="DT5" s="2">
        <v>6681300</v>
      </c>
      <c r="DU5" s="2">
        <v>7377200</v>
      </c>
      <c r="DV5" s="2">
        <v>6100000</v>
      </c>
      <c r="DW5" s="2">
        <v>7469200</v>
      </c>
      <c r="DX5" s="2">
        <v>8420200</v>
      </c>
      <c r="DY5" s="2">
        <v>9640600</v>
      </c>
      <c r="DZ5" s="2">
        <v>6669000</v>
      </c>
      <c r="EA5" s="2">
        <v>8917300</v>
      </c>
      <c r="EB5" s="2">
        <v>7691600</v>
      </c>
      <c r="EC5" s="2">
        <v>5970400</v>
      </c>
      <c r="ED5" s="2">
        <v>5747700</v>
      </c>
      <c r="EE5" s="2">
        <v>6663500</v>
      </c>
      <c r="EF5" s="2">
        <v>5470000</v>
      </c>
      <c r="EG5" s="2">
        <v>9116500</v>
      </c>
      <c r="EH5" s="2">
        <v>13862500</v>
      </c>
      <c r="EI5" s="2">
        <v>18884200</v>
      </c>
      <c r="EJ5" s="2">
        <v>15729600</v>
      </c>
      <c r="EK5" s="2">
        <v>10464500</v>
      </c>
      <c r="EL5" s="2">
        <v>13048900</v>
      </c>
      <c r="EM5" s="2">
        <v>13524600</v>
      </c>
      <c r="EN5" s="2">
        <v>9761700</v>
      </c>
      <c r="EO5" s="2">
        <v>7511900</v>
      </c>
      <c r="EP5" s="2">
        <v>9364000</v>
      </c>
      <c r="EQ5" s="2">
        <v>7456600</v>
      </c>
      <c r="ER5" s="2">
        <v>9713000</v>
      </c>
      <c r="ES5" s="2">
        <v>8198200</v>
      </c>
      <c r="ET5" s="2">
        <v>5065400</v>
      </c>
      <c r="EU5" s="2">
        <v>5980200</v>
      </c>
      <c r="EV5" s="2">
        <v>8159300</v>
      </c>
      <c r="EW5" s="2">
        <v>5222700</v>
      </c>
      <c r="EX5" s="2">
        <v>5975900</v>
      </c>
      <c r="EY5" s="2">
        <v>6378600</v>
      </c>
      <c r="EZ5" s="2">
        <v>7447900</v>
      </c>
      <c r="FA5" s="2">
        <v>8173000</v>
      </c>
      <c r="FB5" s="2">
        <v>8772100</v>
      </c>
      <c r="FC5" s="2">
        <v>5677800</v>
      </c>
      <c r="FD5" s="2">
        <v>7417200</v>
      </c>
      <c r="FE5" s="2">
        <v>6071900</v>
      </c>
      <c r="FF5" s="2">
        <v>8227300</v>
      </c>
      <c r="FG5" s="2">
        <v>5698100</v>
      </c>
      <c r="FH5" s="2">
        <v>7629800</v>
      </c>
      <c r="FI5" s="2">
        <v>5935000</v>
      </c>
      <c r="FJ5" s="2">
        <v>7045600</v>
      </c>
      <c r="FK5" s="2">
        <v>6745600</v>
      </c>
      <c r="FL5" s="2">
        <v>8431300</v>
      </c>
      <c r="FM5" s="2">
        <v>7209800</v>
      </c>
      <c r="FN5" s="2">
        <v>5679400</v>
      </c>
      <c r="FO5" s="2">
        <v>6493000</v>
      </c>
      <c r="FP5" s="2">
        <v>7178600</v>
      </c>
      <c r="FQ5" s="2">
        <v>8999700</v>
      </c>
      <c r="FR5" s="2">
        <v>9613000</v>
      </c>
      <c r="FS5" s="2">
        <v>10056600</v>
      </c>
      <c r="FT5" s="2">
        <v>15385600</v>
      </c>
      <c r="FU5" s="2">
        <v>7195100</v>
      </c>
      <c r="FV5" s="2">
        <v>10105000</v>
      </c>
      <c r="FW5" s="2">
        <v>13380600</v>
      </c>
      <c r="FX5" s="2">
        <v>24040200</v>
      </c>
      <c r="FY5" s="2">
        <v>8289200</v>
      </c>
      <c r="FZ5" s="2">
        <v>16403700</v>
      </c>
      <c r="GA5" s="2">
        <v>10412000</v>
      </c>
      <c r="GB5" s="2">
        <v>7324000</v>
      </c>
      <c r="GC5" s="2">
        <v>7303500</v>
      </c>
      <c r="GD5" s="2">
        <v>9161500</v>
      </c>
      <c r="GE5" s="2">
        <v>9697700</v>
      </c>
      <c r="GF5" s="2">
        <v>20474400</v>
      </c>
      <c r="GG5" s="2">
        <v>12666900</v>
      </c>
      <c r="GH5" s="2">
        <v>10568900</v>
      </c>
      <c r="GI5" s="2">
        <v>8885300</v>
      </c>
      <c r="GJ5" s="2">
        <v>6584500</v>
      </c>
      <c r="GK5" s="2">
        <v>5910800</v>
      </c>
      <c r="GL5" s="2">
        <v>6454300</v>
      </c>
      <c r="GM5" s="2">
        <v>9219100</v>
      </c>
      <c r="GN5" s="2">
        <v>9213500</v>
      </c>
      <c r="GO5" s="2">
        <v>6016400</v>
      </c>
      <c r="GP5" s="2">
        <v>6013000</v>
      </c>
      <c r="GQ5" s="2">
        <v>5954900</v>
      </c>
      <c r="GR5" s="2">
        <v>9091500</v>
      </c>
      <c r="GS5" s="2">
        <v>9611900</v>
      </c>
      <c r="GT5" s="2">
        <v>9556500</v>
      </c>
      <c r="GU5" s="2">
        <v>14935700</v>
      </c>
      <c r="GV5" s="2">
        <v>6533800</v>
      </c>
      <c r="GW5" s="2">
        <v>9522900</v>
      </c>
      <c r="GX5" s="2">
        <v>8366100</v>
      </c>
      <c r="GY5" s="2">
        <v>7267900</v>
      </c>
      <c r="GZ5" s="2">
        <v>12953300</v>
      </c>
      <c r="HA5" s="2">
        <v>8535800</v>
      </c>
      <c r="HB5" s="2">
        <v>10236900</v>
      </c>
      <c r="HC5" s="2">
        <v>8604600</v>
      </c>
      <c r="HD5" s="2">
        <v>10169700</v>
      </c>
      <c r="HE5" s="2">
        <v>7658500</v>
      </c>
      <c r="HF5" s="2">
        <v>2454300</v>
      </c>
      <c r="HG5" s="2">
        <v>1247000</v>
      </c>
      <c r="HH5" s="2">
        <v>2241500</v>
      </c>
      <c r="HI5" s="2">
        <v>1848400</v>
      </c>
      <c r="HJ5" s="2">
        <v>2843900</v>
      </c>
      <c r="HK5" s="2">
        <v>1904900</v>
      </c>
      <c r="HL5" s="2">
        <v>2459300</v>
      </c>
      <c r="HM5" s="2">
        <v>2437200</v>
      </c>
      <c r="HN5" s="2">
        <v>2224400</v>
      </c>
      <c r="HO5" s="2">
        <v>2781600</v>
      </c>
      <c r="HP5" s="2">
        <v>2020400</v>
      </c>
      <c r="HQ5" s="2">
        <v>3406500</v>
      </c>
      <c r="HR5" s="2">
        <v>1454500</v>
      </c>
      <c r="HS5" s="2">
        <v>1285100</v>
      </c>
      <c r="HT5" s="2">
        <v>1533000</v>
      </c>
      <c r="HU5" s="2">
        <v>1494200</v>
      </c>
      <c r="HV5" s="2">
        <v>1044200</v>
      </c>
      <c r="HW5" s="2">
        <v>1287300</v>
      </c>
      <c r="HX5" s="2">
        <v>2065900</v>
      </c>
      <c r="HY5" s="2">
        <v>1406300</v>
      </c>
      <c r="HZ5" s="2">
        <v>1185600</v>
      </c>
      <c r="IA5" s="2">
        <v>1983500</v>
      </c>
      <c r="IB5" s="2">
        <v>1822800</v>
      </c>
      <c r="IC5" s="2">
        <v>1475200</v>
      </c>
      <c r="ID5" s="2">
        <v>2288400</v>
      </c>
      <c r="IE5" s="2">
        <v>4089800</v>
      </c>
      <c r="IF5" s="2">
        <v>8048500</v>
      </c>
      <c r="IG5" s="2">
        <v>2839600</v>
      </c>
      <c r="IH5" s="2">
        <v>2691500</v>
      </c>
      <c r="II5" s="2">
        <v>1733500</v>
      </c>
      <c r="IJ5" s="2">
        <v>2200500</v>
      </c>
      <c r="IK5" s="2">
        <v>1255800</v>
      </c>
      <c r="IL5" s="2">
        <v>1213600</v>
      </c>
      <c r="IM5" s="2">
        <v>1067600</v>
      </c>
      <c r="IN5" s="2">
        <v>1004700</v>
      </c>
      <c r="IO5" s="2">
        <v>945000</v>
      </c>
      <c r="IP5" s="2">
        <v>1212700</v>
      </c>
      <c r="IQ5" s="2">
        <v>1186800</v>
      </c>
      <c r="IR5" s="2">
        <v>1932600</v>
      </c>
      <c r="IS5" s="2">
        <v>1040200</v>
      </c>
      <c r="IT5" s="2">
        <v>1420900</v>
      </c>
    </row>
    <row r="6" spans="1:254" ht="22.5" customHeight="1">
      <c r="A6" s="390" t="s">
        <v>7</v>
      </c>
      <c r="B6" s="46" t="s">
        <v>8</v>
      </c>
      <c r="C6" s="50">
        <v>1158300</v>
      </c>
      <c r="D6" s="199">
        <v>-209600</v>
      </c>
      <c r="E6" s="200">
        <v>1367900</v>
      </c>
      <c r="F6" s="51">
        <v>1505500</v>
      </c>
      <c r="G6" s="51">
        <v>1064200</v>
      </c>
      <c r="H6" s="51">
        <v>976100</v>
      </c>
      <c r="I6" s="51">
        <v>2125900</v>
      </c>
      <c r="J6" s="51">
        <v>1614000</v>
      </c>
      <c r="K6" s="51">
        <v>1456900</v>
      </c>
      <c r="L6" s="51">
        <v>1116400</v>
      </c>
      <c r="M6" s="51">
        <v>944100</v>
      </c>
      <c r="N6" s="51">
        <v>722900</v>
      </c>
      <c r="O6" s="51">
        <v>792100</v>
      </c>
      <c r="P6" s="51">
        <v>1665600</v>
      </c>
      <c r="Q6" s="51">
        <v>1096100</v>
      </c>
      <c r="R6" s="52">
        <v>1534300</v>
      </c>
      <c r="S6" s="52">
        <v>961800</v>
      </c>
      <c r="T6" s="52">
        <v>940800</v>
      </c>
      <c r="U6" s="52">
        <v>1385700</v>
      </c>
      <c r="V6" s="52">
        <v>779800</v>
      </c>
      <c r="W6" s="52">
        <v>1292200</v>
      </c>
      <c r="X6" s="52">
        <v>1421900</v>
      </c>
      <c r="Y6" s="52">
        <v>1701100</v>
      </c>
      <c r="Z6" s="52">
        <v>1199300</v>
      </c>
      <c r="AA6" s="52">
        <v>843200</v>
      </c>
      <c r="AB6" s="52">
        <v>2185000</v>
      </c>
      <c r="AC6" s="52">
        <v>1595100</v>
      </c>
      <c r="AD6" s="52">
        <v>1573700</v>
      </c>
      <c r="AE6" s="52">
        <v>1211500</v>
      </c>
      <c r="AF6" s="52">
        <v>2242000</v>
      </c>
      <c r="AG6" s="52">
        <v>1324100</v>
      </c>
      <c r="AH6" s="52">
        <v>1154800</v>
      </c>
      <c r="AI6" s="52">
        <v>1646900</v>
      </c>
      <c r="AJ6" s="52">
        <v>2327400</v>
      </c>
      <c r="AK6" s="52">
        <v>1789600</v>
      </c>
      <c r="AL6" s="52">
        <v>2142500</v>
      </c>
      <c r="AM6" s="52">
        <v>1972400</v>
      </c>
      <c r="AN6" s="20">
        <v>1716800</v>
      </c>
      <c r="AO6" s="20">
        <v>2735900</v>
      </c>
      <c r="AP6" s="21">
        <v>2434000</v>
      </c>
      <c r="AQ6" s="21">
        <v>3868100</v>
      </c>
      <c r="AR6" s="21">
        <v>1698900</v>
      </c>
      <c r="AS6" s="21">
        <v>1978700</v>
      </c>
      <c r="AT6" s="21">
        <v>2622300</v>
      </c>
      <c r="AU6" s="21">
        <v>1514600</v>
      </c>
      <c r="AV6" s="21">
        <v>1702400</v>
      </c>
      <c r="AW6" s="21">
        <v>1783000</v>
      </c>
      <c r="AX6" s="21">
        <v>2308800</v>
      </c>
      <c r="AY6" s="21">
        <v>2287800</v>
      </c>
      <c r="AZ6" s="21">
        <v>1864800</v>
      </c>
      <c r="BA6" s="21">
        <v>5244100</v>
      </c>
      <c r="BB6" s="21">
        <v>2149400</v>
      </c>
      <c r="BC6" s="21">
        <v>1891300</v>
      </c>
      <c r="BD6" s="21">
        <v>1718700</v>
      </c>
      <c r="BE6" s="21">
        <v>1847400</v>
      </c>
      <c r="BF6" s="21">
        <v>1964800</v>
      </c>
      <c r="BG6" s="21">
        <v>1979200</v>
      </c>
      <c r="BH6" s="21">
        <v>1759900</v>
      </c>
      <c r="BI6" s="21">
        <v>2104800</v>
      </c>
      <c r="BJ6" s="21">
        <v>2872900</v>
      </c>
      <c r="BK6" s="21">
        <v>2997400</v>
      </c>
      <c r="BL6" s="21">
        <v>6185500</v>
      </c>
      <c r="BM6" s="2">
        <v>3317800</v>
      </c>
      <c r="BN6" s="2">
        <v>2098100</v>
      </c>
      <c r="BO6" s="2">
        <v>2551400</v>
      </c>
      <c r="BP6" s="2">
        <v>2582600</v>
      </c>
      <c r="BQ6" s="2">
        <v>2151900</v>
      </c>
      <c r="BR6" s="2">
        <v>1669300</v>
      </c>
      <c r="BS6" s="2">
        <v>2464100</v>
      </c>
      <c r="BT6" s="2">
        <v>2386800</v>
      </c>
      <c r="BU6" s="2">
        <v>2156100</v>
      </c>
      <c r="BV6" s="2">
        <v>1570700</v>
      </c>
      <c r="BW6" s="2">
        <v>1560100</v>
      </c>
      <c r="BX6" s="2">
        <v>1696700</v>
      </c>
      <c r="BY6" s="2">
        <v>1472900</v>
      </c>
      <c r="BZ6" s="2">
        <v>1023500</v>
      </c>
      <c r="CA6" s="2">
        <v>1262900</v>
      </c>
      <c r="CB6" s="2">
        <v>2234300</v>
      </c>
      <c r="CC6" s="2">
        <v>2707000</v>
      </c>
      <c r="CD6" s="2">
        <v>1787000</v>
      </c>
      <c r="CE6" s="2">
        <v>2012700</v>
      </c>
      <c r="CF6" s="2">
        <v>2418600</v>
      </c>
      <c r="CG6" s="2">
        <v>1877000</v>
      </c>
      <c r="CH6" s="2">
        <v>2442800</v>
      </c>
      <c r="CI6" s="2">
        <v>1386500</v>
      </c>
      <c r="CJ6" s="2">
        <v>1689000</v>
      </c>
      <c r="CK6" s="2">
        <v>1404200</v>
      </c>
      <c r="CL6" s="2">
        <v>1997600</v>
      </c>
      <c r="CM6" s="2">
        <v>1500200</v>
      </c>
      <c r="CN6" s="2">
        <v>2489200</v>
      </c>
      <c r="CO6" s="2">
        <v>2133100</v>
      </c>
      <c r="CP6" s="2">
        <v>1946800</v>
      </c>
      <c r="CQ6" s="2">
        <v>1518300</v>
      </c>
      <c r="CR6" s="2">
        <v>1966200</v>
      </c>
      <c r="CS6" s="2">
        <v>2128100</v>
      </c>
      <c r="CT6" s="2">
        <v>2799900</v>
      </c>
      <c r="CU6" s="2">
        <v>2211800</v>
      </c>
      <c r="CV6" s="2">
        <v>1862600</v>
      </c>
      <c r="CW6" s="2">
        <v>2222200</v>
      </c>
      <c r="CX6" s="2">
        <v>1968200</v>
      </c>
      <c r="CY6" s="2">
        <v>2277100</v>
      </c>
      <c r="CZ6" s="2">
        <v>2049300</v>
      </c>
      <c r="DA6" s="2">
        <v>2077000</v>
      </c>
      <c r="DB6" s="2">
        <v>2137500</v>
      </c>
      <c r="DC6" s="2">
        <v>4055100</v>
      </c>
      <c r="DD6" s="2">
        <v>2364300</v>
      </c>
      <c r="DE6" s="2">
        <v>3214100</v>
      </c>
      <c r="DF6" s="2">
        <v>4795500</v>
      </c>
      <c r="DG6" s="2">
        <v>3702900</v>
      </c>
      <c r="DH6" s="2">
        <v>3327400</v>
      </c>
      <c r="DI6" s="2">
        <v>2754000</v>
      </c>
      <c r="DJ6" s="2">
        <v>5061700</v>
      </c>
      <c r="DK6" s="2">
        <v>3628200</v>
      </c>
      <c r="DL6" s="2">
        <v>2892400</v>
      </c>
      <c r="DM6" s="2">
        <v>3447900</v>
      </c>
      <c r="DN6" s="2">
        <v>2235600</v>
      </c>
      <c r="DO6" s="2">
        <v>3195900</v>
      </c>
      <c r="DP6" s="2">
        <v>2134000</v>
      </c>
      <c r="DQ6" s="2">
        <v>3843400</v>
      </c>
      <c r="DR6" s="2">
        <v>2818800</v>
      </c>
      <c r="DS6" s="2">
        <v>2577100</v>
      </c>
      <c r="DT6" s="2">
        <v>1446600</v>
      </c>
      <c r="DU6" s="2">
        <v>2786800</v>
      </c>
      <c r="DV6" s="2">
        <v>1321000</v>
      </c>
      <c r="DW6" s="2">
        <v>2139000</v>
      </c>
      <c r="DX6" s="2">
        <v>2248800</v>
      </c>
      <c r="DY6" s="2">
        <v>1974800</v>
      </c>
      <c r="DZ6" s="2">
        <v>3081900</v>
      </c>
      <c r="EA6" s="2">
        <v>2095900</v>
      </c>
      <c r="EB6" s="2">
        <v>1767700</v>
      </c>
      <c r="EC6" s="2">
        <v>2037700</v>
      </c>
      <c r="ED6" s="2">
        <v>1433400</v>
      </c>
      <c r="EE6" s="2">
        <v>1582600</v>
      </c>
      <c r="EF6" s="2">
        <v>1339100</v>
      </c>
      <c r="EG6" s="2">
        <v>2274500</v>
      </c>
      <c r="EH6" s="2">
        <v>1704300</v>
      </c>
      <c r="EI6" s="2">
        <v>2449000</v>
      </c>
      <c r="EJ6" s="2">
        <v>2692000</v>
      </c>
      <c r="EK6" s="2">
        <v>2138300</v>
      </c>
      <c r="EL6" s="2">
        <v>2533000</v>
      </c>
      <c r="EM6" s="2">
        <v>2174000</v>
      </c>
      <c r="EN6" s="2">
        <v>2063900</v>
      </c>
      <c r="EO6" s="2">
        <v>1844900</v>
      </c>
      <c r="EP6" s="2">
        <v>3481200</v>
      </c>
      <c r="EQ6" s="2">
        <v>2415000</v>
      </c>
      <c r="ER6" s="2">
        <v>1644000</v>
      </c>
      <c r="ES6" s="2">
        <v>1738300</v>
      </c>
      <c r="ET6" s="2">
        <v>978600</v>
      </c>
      <c r="EU6" s="2">
        <v>1524900</v>
      </c>
      <c r="EV6" s="2">
        <v>1135400</v>
      </c>
      <c r="EW6" s="2">
        <v>793700</v>
      </c>
      <c r="EX6" s="2">
        <v>1202200</v>
      </c>
      <c r="EY6" s="2">
        <v>931400</v>
      </c>
      <c r="EZ6" s="2">
        <v>2258500</v>
      </c>
      <c r="FA6" s="2">
        <v>1563200</v>
      </c>
      <c r="FB6" s="2">
        <v>1571100</v>
      </c>
      <c r="FC6" s="2">
        <v>1323900</v>
      </c>
      <c r="FD6" s="2">
        <v>1789100</v>
      </c>
      <c r="FE6" s="2">
        <v>1021500</v>
      </c>
      <c r="FF6" s="2">
        <v>1238100</v>
      </c>
      <c r="FG6" s="2">
        <v>2183600</v>
      </c>
      <c r="FH6" s="2">
        <v>3362000</v>
      </c>
      <c r="FI6" s="2">
        <v>1211300</v>
      </c>
      <c r="FJ6" s="2">
        <v>1499700</v>
      </c>
      <c r="FK6" s="2">
        <v>1267600</v>
      </c>
      <c r="FL6" s="2">
        <v>1143900</v>
      </c>
      <c r="FM6" s="2">
        <v>2000200</v>
      </c>
      <c r="FN6" s="2">
        <v>1828500</v>
      </c>
      <c r="FO6" s="2">
        <v>2820600</v>
      </c>
      <c r="FP6" s="2">
        <v>1376800</v>
      </c>
      <c r="FQ6" s="2">
        <v>1752100</v>
      </c>
      <c r="FR6" s="2">
        <v>3130900</v>
      </c>
      <c r="FS6" s="2">
        <v>5348000</v>
      </c>
      <c r="FT6" s="2">
        <v>3889200</v>
      </c>
      <c r="FU6" s="2">
        <v>2744300</v>
      </c>
      <c r="FV6" s="2">
        <v>3872200</v>
      </c>
      <c r="FW6" s="2">
        <v>4187100</v>
      </c>
      <c r="FX6" s="2">
        <v>3516700</v>
      </c>
      <c r="FY6" s="2">
        <v>4305300</v>
      </c>
      <c r="FZ6" s="2">
        <v>5250500</v>
      </c>
      <c r="GA6" s="2">
        <v>7824300</v>
      </c>
      <c r="GB6" s="2">
        <v>1532600</v>
      </c>
      <c r="GC6" s="2">
        <v>1425400</v>
      </c>
      <c r="GD6" s="2">
        <v>1629000</v>
      </c>
      <c r="GE6" s="2">
        <v>1559000</v>
      </c>
      <c r="GF6" s="2">
        <v>2581400</v>
      </c>
      <c r="GG6" s="2">
        <v>2236700</v>
      </c>
      <c r="GH6" s="2">
        <v>1283100</v>
      </c>
      <c r="GI6" s="2">
        <v>1621200</v>
      </c>
      <c r="GJ6" s="2">
        <v>1820200</v>
      </c>
      <c r="GK6" s="2">
        <v>1225200</v>
      </c>
      <c r="GL6" s="2">
        <v>1481400</v>
      </c>
      <c r="GM6" s="2">
        <v>1656700</v>
      </c>
      <c r="GN6" s="2">
        <v>975000</v>
      </c>
      <c r="GO6" s="2">
        <v>1721100</v>
      </c>
      <c r="GP6" s="2">
        <v>1403700</v>
      </c>
      <c r="GQ6" s="2">
        <v>1534600</v>
      </c>
      <c r="GR6" s="2">
        <v>1311100</v>
      </c>
      <c r="GS6" s="2">
        <v>1042500</v>
      </c>
      <c r="GT6" s="2">
        <v>1288700</v>
      </c>
      <c r="GU6" s="2">
        <v>2515400</v>
      </c>
      <c r="GV6" s="2">
        <v>1172900</v>
      </c>
      <c r="GW6" s="2">
        <v>1663100</v>
      </c>
      <c r="GX6" s="2">
        <v>1971600</v>
      </c>
      <c r="GY6" s="2">
        <v>2616800</v>
      </c>
      <c r="GZ6" s="2">
        <v>1701500</v>
      </c>
      <c r="HA6" s="2">
        <v>2680400</v>
      </c>
      <c r="HB6" s="2">
        <v>2050000</v>
      </c>
      <c r="HC6" s="2">
        <v>1093300</v>
      </c>
      <c r="HD6" s="2">
        <v>985100</v>
      </c>
      <c r="HE6" s="2">
        <v>989200</v>
      </c>
      <c r="HF6" s="2">
        <v>1927500</v>
      </c>
      <c r="HG6" s="2">
        <v>2707500</v>
      </c>
      <c r="HH6" s="2">
        <v>1159100</v>
      </c>
      <c r="HI6" s="2">
        <v>1159500</v>
      </c>
      <c r="HJ6" s="2">
        <v>2574800</v>
      </c>
      <c r="HK6" s="2">
        <v>1648700</v>
      </c>
      <c r="HL6" s="2">
        <v>1548000</v>
      </c>
      <c r="HM6" s="2">
        <v>1656600</v>
      </c>
      <c r="HN6" s="2">
        <v>1790300</v>
      </c>
      <c r="HO6" s="2">
        <v>2548500</v>
      </c>
      <c r="HP6" s="2">
        <v>2306500</v>
      </c>
      <c r="HQ6" s="2">
        <v>2983100</v>
      </c>
      <c r="HR6" s="2">
        <v>1818100</v>
      </c>
      <c r="HS6" s="2">
        <v>2187800</v>
      </c>
      <c r="HT6" s="2">
        <v>2442000</v>
      </c>
      <c r="HU6" s="2">
        <v>2345100</v>
      </c>
      <c r="HV6" s="2">
        <v>3092800</v>
      </c>
      <c r="HW6" s="2">
        <v>2231800</v>
      </c>
      <c r="HX6" s="2">
        <v>2392300</v>
      </c>
      <c r="HY6" s="2">
        <v>2506100</v>
      </c>
      <c r="HZ6" s="2">
        <v>3569900</v>
      </c>
      <c r="IA6" s="2">
        <v>2010500</v>
      </c>
      <c r="IB6" s="2">
        <v>2216400</v>
      </c>
      <c r="IC6" s="2">
        <v>3148300</v>
      </c>
      <c r="ID6" s="2">
        <v>6215500</v>
      </c>
      <c r="IE6" s="2">
        <v>2914200</v>
      </c>
      <c r="IF6" s="2">
        <v>2380700</v>
      </c>
      <c r="IG6" s="2">
        <v>2254000</v>
      </c>
      <c r="IH6" s="2">
        <v>1996100</v>
      </c>
      <c r="II6" s="2">
        <v>905300</v>
      </c>
      <c r="IJ6" s="2">
        <v>1247400</v>
      </c>
      <c r="IK6" s="2">
        <v>2196600</v>
      </c>
      <c r="IL6" s="2">
        <v>974200</v>
      </c>
      <c r="IM6" s="2">
        <v>778000</v>
      </c>
      <c r="IN6" s="2">
        <v>814700</v>
      </c>
      <c r="IO6" s="2">
        <v>653200</v>
      </c>
      <c r="IP6" s="2">
        <v>1156700</v>
      </c>
      <c r="IQ6" s="2">
        <v>1020000</v>
      </c>
      <c r="IR6" s="2">
        <v>1498600</v>
      </c>
      <c r="IS6" s="2">
        <v>900100</v>
      </c>
      <c r="IT6" s="2">
        <v>1369400</v>
      </c>
    </row>
    <row r="7" spans="1:254" ht="15.9" customHeight="1">
      <c r="A7" s="390" t="s">
        <v>9</v>
      </c>
      <c r="B7" s="46" t="s">
        <v>10</v>
      </c>
      <c r="C7" s="50">
        <v>131800</v>
      </c>
      <c r="D7" s="199">
        <v>-274200</v>
      </c>
      <c r="E7" s="200">
        <v>406000</v>
      </c>
      <c r="F7" s="52">
        <v>293400</v>
      </c>
      <c r="G7" s="52">
        <v>335100</v>
      </c>
      <c r="H7" s="52">
        <v>486200</v>
      </c>
      <c r="I7" s="52">
        <v>421800</v>
      </c>
      <c r="J7" s="52">
        <v>399300</v>
      </c>
      <c r="K7" s="52">
        <v>409900</v>
      </c>
      <c r="L7" s="52">
        <v>528400</v>
      </c>
      <c r="M7" s="52">
        <v>280800</v>
      </c>
      <c r="N7" s="52">
        <v>308700</v>
      </c>
      <c r="O7" s="52">
        <v>311300</v>
      </c>
      <c r="P7" s="52">
        <v>478000</v>
      </c>
      <c r="Q7" s="52">
        <v>751300</v>
      </c>
      <c r="R7" s="52">
        <v>1407800</v>
      </c>
      <c r="S7" s="52">
        <v>367700</v>
      </c>
      <c r="T7" s="52">
        <v>304700</v>
      </c>
      <c r="U7" s="52">
        <v>391800</v>
      </c>
      <c r="V7" s="52">
        <v>272200</v>
      </c>
      <c r="W7" s="52">
        <v>279100</v>
      </c>
      <c r="X7" s="52">
        <v>194900</v>
      </c>
      <c r="Y7" s="52">
        <v>269100</v>
      </c>
      <c r="Z7" s="52">
        <v>318500</v>
      </c>
      <c r="AA7" s="52">
        <v>256200</v>
      </c>
      <c r="AB7" s="52">
        <v>232100</v>
      </c>
      <c r="AC7" s="52">
        <v>268500</v>
      </c>
      <c r="AD7" s="52">
        <v>303000</v>
      </c>
      <c r="AE7" s="52">
        <v>218300</v>
      </c>
      <c r="AF7" s="52">
        <v>204700</v>
      </c>
      <c r="AG7" s="52">
        <v>220300</v>
      </c>
      <c r="AH7" s="52">
        <v>283100</v>
      </c>
      <c r="AI7" s="52">
        <v>218400</v>
      </c>
      <c r="AJ7" s="52">
        <v>277200</v>
      </c>
      <c r="AK7" s="52">
        <v>238800</v>
      </c>
      <c r="AL7" s="52">
        <v>394300</v>
      </c>
      <c r="AM7" s="52">
        <v>229800</v>
      </c>
      <c r="AN7" s="52">
        <v>385700</v>
      </c>
      <c r="AO7" s="52">
        <v>266000</v>
      </c>
      <c r="AP7" s="52">
        <v>246900</v>
      </c>
      <c r="AQ7" s="21">
        <v>538200</v>
      </c>
      <c r="AR7" s="21">
        <v>289100</v>
      </c>
      <c r="AS7" s="21">
        <v>225000</v>
      </c>
      <c r="AT7" s="21">
        <v>305600</v>
      </c>
      <c r="AU7" s="21">
        <v>430800</v>
      </c>
      <c r="AV7" s="21">
        <v>190600</v>
      </c>
      <c r="AW7" s="21">
        <v>271900</v>
      </c>
      <c r="AX7" s="21">
        <v>340800</v>
      </c>
      <c r="AY7" s="21">
        <v>323000</v>
      </c>
      <c r="AZ7" s="21">
        <v>419300</v>
      </c>
      <c r="BA7" s="21">
        <v>496800</v>
      </c>
      <c r="BB7" s="21">
        <v>290400</v>
      </c>
      <c r="BC7" s="21">
        <v>390000</v>
      </c>
      <c r="BD7" s="21">
        <v>314200</v>
      </c>
      <c r="BE7" s="21">
        <v>325400</v>
      </c>
      <c r="BF7" s="21">
        <v>269500</v>
      </c>
      <c r="BG7" s="21">
        <v>349400</v>
      </c>
      <c r="BH7" s="21">
        <v>311700</v>
      </c>
      <c r="BI7" s="21">
        <v>394200</v>
      </c>
      <c r="BJ7" s="21">
        <v>489200</v>
      </c>
      <c r="BK7" s="21">
        <v>729700</v>
      </c>
      <c r="BL7" s="21">
        <v>1307500</v>
      </c>
      <c r="BM7" s="2">
        <v>510200</v>
      </c>
      <c r="BN7" s="2">
        <v>393600</v>
      </c>
      <c r="BO7" s="2">
        <v>502600</v>
      </c>
      <c r="BP7" s="2">
        <v>670800</v>
      </c>
      <c r="BQ7" s="2">
        <v>503300</v>
      </c>
      <c r="BR7" s="2">
        <v>442900</v>
      </c>
      <c r="BS7" s="2">
        <v>509400</v>
      </c>
      <c r="BT7" s="2">
        <v>573900</v>
      </c>
      <c r="BU7" s="2">
        <v>1287300</v>
      </c>
      <c r="BV7" s="2">
        <v>1953600</v>
      </c>
      <c r="BW7" s="2">
        <v>576200</v>
      </c>
      <c r="BX7" s="2">
        <v>561600</v>
      </c>
      <c r="BY7" s="2">
        <v>568300</v>
      </c>
      <c r="BZ7" s="2">
        <v>557900</v>
      </c>
      <c r="CA7" s="2">
        <v>489200</v>
      </c>
      <c r="CB7" s="2">
        <v>572900</v>
      </c>
      <c r="CC7" s="2">
        <v>368500</v>
      </c>
      <c r="CD7" s="2">
        <v>333100</v>
      </c>
      <c r="CE7" s="2">
        <v>596600</v>
      </c>
      <c r="CF7" s="2">
        <v>456100</v>
      </c>
      <c r="CG7" s="2">
        <v>571300</v>
      </c>
      <c r="CH7" s="2">
        <v>433200</v>
      </c>
      <c r="CI7" s="2">
        <v>977800</v>
      </c>
      <c r="CJ7" s="2">
        <v>1231500</v>
      </c>
      <c r="CK7" s="2">
        <v>3075000</v>
      </c>
      <c r="CL7" s="2">
        <v>472400</v>
      </c>
      <c r="CM7" s="2">
        <v>345500</v>
      </c>
      <c r="CN7" s="2">
        <v>273100</v>
      </c>
      <c r="CO7" s="2">
        <v>445300</v>
      </c>
      <c r="CP7" s="2">
        <v>388800</v>
      </c>
      <c r="CQ7" s="2">
        <v>471200</v>
      </c>
      <c r="CR7" s="2">
        <v>322500</v>
      </c>
      <c r="CS7" s="2">
        <v>463700</v>
      </c>
      <c r="CT7" s="2">
        <v>526700</v>
      </c>
      <c r="CU7" s="2">
        <v>429700</v>
      </c>
      <c r="CV7" s="2">
        <v>360700</v>
      </c>
      <c r="CW7" s="2">
        <v>290300</v>
      </c>
      <c r="CX7" s="2">
        <v>308400</v>
      </c>
      <c r="CY7" s="2">
        <v>303200</v>
      </c>
      <c r="CZ7" s="2">
        <v>373400</v>
      </c>
      <c r="DA7" s="2">
        <v>478400</v>
      </c>
      <c r="DB7" s="2">
        <v>566500</v>
      </c>
      <c r="DC7" s="2">
        <v>388100</v>
      </c>
      <c r="DD7" s="2">
        <v>246300</v>
      </c>
      <c r="DE7" s="2">
        <v>334000</v>
      </c>
      <c r="DF7" s="2">
        <v>471700</v>
      </c>
      <c r="DG7" s="2">
        <v>468000</v>
      </c>
      <c r="DH7" s="2">
        <v>330800</v>
      </c>
      <c r="DI7" s="2">
        <v>288900</v>
      </c>
      <c r="DJ7" s="2">
        <v>299900</v>
      </c>
      <c r="DK7" s="2">
        <v>333900</v>
      </c>
      <c r="DL7" s="2">
        <v>337600</v>
      </c>
      <c r="DM7" s="2">
        <v>216500</v>
      </c>
      <c r="DN7" s="2">
        <v>375500</v>
      </c>
      <c r="DO7" s="2">
        <v>269500</v>
      </c>
      <c r="DP7" s="2">
        <v>440500</v>
      </c>
      <c r="DQ7" s="2">
        <v>368000</v>
      </c>
      <c r="DR7" s="2">
        <v>400900</v>
      </c>
      <c r="DS7" s="2">
        <v>299900</v>
      </c>
      <c r="DT7" s="2">
        <v>287100</v>
      </c>
      <c r="DU7" s="2">
        <v>559800</v>
      </c>
      <c r="DV7" s="2">
        <v>189700</v>
      </c>
      <c r="DW7" s="2">
        <v>313200</v>
      </c>
      <c r="DX7" s="2">
        <v>402900</v>
      </c>
      <c r="DY7" s="2">
        <v>246000</v>
      </c>
      <c r="DZ7" s="2">
        <v>417500</v>
      </c>
      <c r="EA7" s="2">
        <v>292700</v>
      </c>
      <c r="EB7" s="2">
        <v>340800</v>
      </c>
      <c r="EC7" s="2">
        <v>503000</v>
      </c>
      <c r="ED7" s="2">
        <v>692700</v>
      </c>
      <c r="EE7" s="2">
        <v>983400</v>
      </c>
      <c r="EF7" s="2">
        <v>1851700</v>
      </c>
      <c r="EG7" s="2">
        <v>407900</v>
      </c>
      <c r="EH7" s="2">
        <v>394300</v>
      </c>
      <c r="EI7" s="2">
        <v>391400</v>
      </c>
      <c r="EJ7" s="2">
        <v>382500</v>
      </c>
      <c r="EK7" s="2">
        <v>355000</v>
      </c>
      <c r="EL7" s="2">
        <v>424600</v>
      </c>
      <c r="EM7" s="2">
        <v>314500</v>
      </c>
      <c r="EN7" s="2">
        <v>469900</v>
      </c>
      <c r="EO7" s="2">
        <v>663900</v>
      </c>
      <c r="EP7" s="2">
        <v>426900</v>
      </c>
      <c r="EQ7" s="2">
        <v>317600</v>
      </c>
      <c r="ER7" s="2">
        <v>228600</v>
      </c>
      <c r="ES7" s="2">
        <v>314200</v>
      </c>
      <c r="ET7" s="2">
        <v>252200</v>
      </c>
      <c r="EU7" s="2">
        <v>310800</v>
      </c>
      <c r="EV7" s="2">
        <v>362100</v>
      </c>
      <c r="EW7" s="2">
        <v>194000</v>
      </c>
      <c r="EX7" s="2">
        <v>477600</v>
      </c>
      <c r="EY7" s="2">
        <v>556000</v>
      </c>
      <c r="EZ7" s="2">
        <v>304500</v>
      </c>
      <c r="FA7" s="2">
        <v>385500</v>
      </c>
      <c r="FB7" s="2">
        <v>265800</v>
      </c>
      <c r="FC7" s="2">
        <v>197500</v>
      </c>
      <c r="FD7" s="2">
        <v>311100</v>
      </c>
      <c r="FE7" s="2">
        <v>261400</v>
      </c>
      <c r="FF7" s="2">
        <v>228700</v>
      </c>
      <c r="FG7" s="2">
        <v>183100</v>
      </c>
      <c r="FH7" s="2">
        <v>345100</v>
      </c>
      <c r="FI7" s="2">
        <v>244600</v>
      </c>
      <c r="FJ7" s="2">
        <v>308800</v>
      </c>
      <c r="FK7" s="2">
        <v>259400</v>
      </c>
      <c r="FL7" s="2">
        <v>342900</v>
      </c>
      <c r="FM7" s="2">
        <v>482700</v>
      </c>
      <c r="FN7" s="2">
        <v>290100</v>
      </c>
      <c r="FO7" s="2">
        <v>307200</v>
      </c>
      <c r="FP7" s="2">
        <v>398400</v>
      </c>
      <c r="FQ7" s="2">
        <v>207500</v>
      </c>
      <c r="FR7" s="2">
        <v>231100</v>
      </c>
      <c r="FS7" s="2">
        <v>442100</v>
      </c>
      <c r="FT7" s="2">
        <v>597200</v>
      </c>
      <c r="FU7" s="2">
        <v>381800</v>
      </c>
      <c r="FV7" s="2">
        <v>351100</v>
      </c>
      <c r="FW7" s="2">
        <v>548700</v>
      </c>
      <c r="FX7" s="2">
        <v>460000</v>
      </c>
      <c r="FY7" s="2">
        <v>277700</v>
      </c>
      <c r="FZ7" s="2">
        <v>338400</v>
      </c>
      <c r="GA7" s="2">
        <v>438200</v>
      </c>
      <c r="GB7" s="2">
        <v>571500</v>
      </c>
      <c r="GC7" s="2">
        <v>446100</v>
      </c>
      <c r="GD7" s="2">
        <v>435100</v>
      </c>
      <c r="GE7" s="2">
        <v>619200</v>
      </c>
      <c r="GF7" s="2">
        <v>622900</v>
      </c>
      <c r="GG7" s="2">
        <v>799900</v>
      </c>
      <c r="GH7" s="2">
        <v>929700</v>
      </c>
      <c r="GI7" s="2">
        <v>464100</v>
      </c>
      <c r="GJ7" s="2">
        <v>917000</v>
      </c>
      <c r="GK7" s="2">
        <v>716600</v>
      </c>
      <c r="GL7" s="2">
        <v>678800</v>
      </c>
      <c r="GM7" s="2">
        <v>384100</v>
      </c>
      <c r="GN7" s="2">
        <v>507000</v>
      </c>
      <c r="GO7" s="2">
        <v>599400</v>
      </c>
      <c r="GP7" s="2">
        <v>1106900</v>
      </c>
      <c r="GQ7" s="2">
        <v>950000</v>
      </c>
      <c r="GR7" s="2">
        <v>1628600</v>
      </c>
      <c r="GS7" s="2">
        <v>533300</v>
      </c>
      <c r="GT7" s="2">
        <v>288600</v>
      </c>
      <c r="GU7" s="2">
        <v>381100</v>
      </c>
      <c r="GV7" s="2">
        <v>530800</v>
      </c>
      <c r="GW7" s="2">
        <v>351900</v>
      </c>
      <c r="GX7" s="2">
        <v>298000</v>
      </c>
      <c r="GY7" s="2">
        <v>421400</v>
      </c>
      <c r="GZ7" s="2">
        <v>491700</v>
      </c>
      <c r="HA7" s="2">
        <v>624800</v>
      </c>
      <c r="HB7" s="2">
        <v>366300</v>
      </c>
      <c r="HC7" s="2">
        <v>484100</v>
      </c>
      <c r="HD7" s="2">
        <v>598700</v>
      </c>
      <c r="HE7" s="2">
        <v>561300</v>
      </c>
      <c r="HF7" s="2">
        <v>846300</v>
      </c>
      <c r="HG7" s="2">
        <v>648700</v>
      </c>
      <c r="HH7" s="2">
        <v>510900</v>
      </c>
      <c r="HI7" s="2">
        <v>533100</v>
      </c>
      <c r="HJ7" s="2">
        <v>862900</v>
      </c>
      <c r="HK7" s="2">
        <v>591400</v>
      </c>
      <c r="HL7" s="2">
        <v>564800</v>
      </c>
      <c r="HM7" s="2">
        <v>643300</v>
      </c>
      <c r="HN7" s="2">
        <v>481800</v>
      </c>
      <c r="HO7" s="2">
        <v>359600</v>
      </c>
      <c r="HP7" s="2">
        <v>193400</v>
      </c>
      <c r="HQ7" s="2">
        <v>400300</v>
      </c>
      <c r="HR7" s="2">
        <v>260500</v>
      </c>
      <c r="HS7" s="2">
        <v>193000</v>
      </c>
      <c r="HT7" s="2">
        <v>489500</v>
      </c>
      <c r="HU7" s="2">
        <v>212000</v>
      </c>
      <c r="HV7" s="2">
        <v>282900</v>
      </c>
      <c r="HW7" s="2">
        <v>283000</v>
      </c>
      <c r="HX7" s="2">
        <v>202600</v>
      </c>
      <c r="HY7" s="2">
        <v>157700</v>
      </c>
      <c r="HZ7" s="2">
        <v>211400</v>
      </c>
      <c r="IA7" s="2">
        <v>324000</v>
      </c>
      <c r="IB7" s="2">
        <v>271800</v>
      </c>
      <c r="IC7" s="2">
        <v>184700</v>
      </c>
      <c r="ID7" s="2">
        <v>185300</v>
      </c>
      <c r="IE7" s="2">
        <v>317400</v>
      </c>
      <c r="IF7" s="2">
        <v>378500</v>
      </c>
      <c r="IG7" s="2">
        <v>325900</v>
      </c>
      <c r="IH7" s="2">
        <v>434800</v>
      </c>
      <c r="II7" s="2">
        <v>266400</v>
      </c>
      <c r="IJ7" s="2">
        <v>285600</v>
      </c>
      <c r="IK7" s="2">
        <v>348600</v>
      </c>
      <c r="IL7" s="2">
        <v>257000</v>
      </c>
      <c r="IM7" s="2">
        <v>336600</v>
      </c>
      <c r="IN7" s="2">
        <v>342400</v>
      </c>
      <c r="IO7" s="2">
        <v>273900</v>
      </c>
      <c r="IP7" s="2">
        <v>224500</v>
      </c>
      <c r="IQ7" s="2">
        <v>329500</v>
      </c>
      <c r="IR7" s="2">
        <v>481100</v>
      </c>
      <c r="IS7" s="2">
        <v>336800</v>
      </c>
      <c r="IT7" s="2">
        <v>557100</v>
      </c>
    </row>
    <row r="8" spans="1:254" ht="15.9" customHeight="1">
      <c r="A8" s="390" t="s">
        <v>11</v>
      </c>
      <c r="B8" s="46" t="s">
        <v>12</v>
      </c>
      <c r="C8" s="50">
        <v>3570100</v>
      </c>
      <c r="D8" s="199">
        <v>-1336400</v>
      </c>
      <c r="E8" s="200">
        <v>4906500</v>
      </c>
      <c r="F8" s="53">
        <v>3102900</v>
      </c>
      <c r="G8" s="53">
        <v>2408800</v>
      </c>
      <c r="H8" s="53">
        <v>3132800</v>
      </c>
      <c r="I8" s="53">
        <v>5112600</v>
      </c>
      <c r="J8" s="53">
        <v>2781900</v>
      </c>
      <c r="K8" s="53">
        <v>3262500</v>
      </c>
      <c r="L8" s="53">
        <v>2329600</v>
      </c>
      <c r="M8" s="53">
        <v>2906500</v>
      </c>
      <c r="N8" s="53">
        <v>2824800</v>
      </c>
      <c r="O8" s="53">
        <v>3238300</v>
      </c>
      <c r="P8" s="53">
        <v>3587800</v>
      </c>
      <c r="Q8" s="53">
        <v>3275000</v>
      </c>
      <c r="R8" s="53">
        <v>4694300</v>
      </c>
      <c r="S8" s="53">
        <v>1765600</v>
      </c>
      <c r="T8" s="53">
        <v>2084200</v>
      </c>
      <c r="U8" s="53">
        <v>2981100</v>
      </c>
      <c r="V8" s="53">
        <v>1612700</v>
      </c>
      <c r="W8" s="53">
        <v>2142600</v>
      </c>
      <c r="X8" s="53">
        <v>3272700</v>
      </c>
      <c r="Y8" s="53">
        <v>3272500</v>
      </c>
      <c r="Z8" s="53">
        <v>2793700</v>
      </c>
      <c r="AA8" s="53">
        <v>2240200</v>
      </c>
      <c r="AB8" s="53">
        <v>3730000</v>
      </c>
      <c r="AC8" s="53">
        <v>2866400</v>
      </c>
      <c r="AD8" s="53">
        <v>1962000</v>
      </c>
      <c r="AE8" s="53">
        <v>2680500</v>
      </c>
      <c r="AF8" s="53">
        <v>2630900</v>
      </c>
      <c r="AG8" s="53">
        <v>2936400</v>
      </c>
      <c r="AH8" s="53">
        <v>3459500</v>
      </c>
      <c r="AI8" s="53">
        <v>3127800</v>
      </c>
      <c r="AJ8" s="53">
        <v>3010000</v>
      </c>
      <c r="AK8" s="53">
        <v>2386800</v>
      </c>
      <c r="AL8" s="53">
        <v>3982200</v>
      </c>
      <c r="AM8" s="53">
        <v>2589500</v>
      </c>
      <c r="AN8" s="22">
        <v>2551700</v>
      </c>
      <c r="AO8" s="22">
        <v>2641400</v>
      </c>
      <c r="AP8" s="21">
        <v>3071400</v>
      </c>
      <c r="AQ8" s="21">
        <v>4556800</v>
      </c>
      <c r="AR8" s="21">
        <v>3142400</v>
      </c>
      <c r="AS8" s="21">
        <v>3560800</v>
      </c>
      <c r="AT8" s="21">
        <v>4545300</v>
      </c>
      <c r="AU8" s="21">
        <v>3843300</v>
      </c>
      <c r="AV8" s="21">
        <v>2594500</v>
      </c>
      <c r="AW8" s="21">
        <v>2081000</v>
      </c>
      <c r="AX8" s="21">
        <v>2542500</v>
      </c>
      <c r="AY8" s="21">
        <v>2932000</v>
      </c>
      <c r="AZ8" s="21">
        <v>1886300</v>
      </c>
      <c r="BA8" s="21">
        <v>4027100</v>
      </c>
      <c r="BB8" s="21">
        <v>4084200</v>
      </c>
      <c r="BC8" s="21">
        <v>2595000</v>
      </c>
      <c r="BD8" s="21">
        <v>2224900</v>
      </c>
      <c r="BE8" s="21">
        <v>2050500</v>
      </c>
      <c r="BF8" s="21">
        <v>2228600</v>
      </c>
      <c r="BG8" s="21">
        <v>2640900</v>
      </c>
      <c r="BH8" s="21">
        <v>3138100</v>
      </c>
      <c r="BI8" s="21">
        <v>2982700</v>
      </c>
      <c r="BJ8" s="21">
        <v>3759600</v>
      </c>
      <c r="BK8" s="21">
        <v>4067900</v>
      </c>
      <c r="BL8" s="21">
        <v>3379600</v>
      </c>
      <c r="BM8" s="2">
        <v>3612200</v>
      </c>
      <c r="BN8" s="2">
        <v>4429700</v>
      </c>
      <c r="BO8" s="2">
        <v>8245000</v>
      </c>
      <c r="BP8" s="2">
        <v>3684000</v>
      </c>
      <c r="BQ8" s="2">
        <v>3693100</v>
      </c>
      <c r="BR8" s="2">
        <v>1976400</v>
      </c>
      <c r="BS8" s="2">
        <v>3637600</v>
      </c>
      <c r="BT8" s="2">
        <v>3034900</v>
      </c>
      <c r="BU8" s="2">
        <v>2689000</v>
      </c>
      <c r="BV8" s="2">
        <v>2050300</v>
      </c>
      <c r="BW8" s="2">
        <v>2954900</v>
      </c>
      <c r="BX8" s="2">
        <v>2835900</v>
      </c>
      <c r="BY8" s="2">
        <v>1576200</v>
      </c>
      <c r="BZ8" s="2">
        <v>1726400</v>
      </c>
      <c r="CA8" s="2">
        <v>3352800</v>
      </c>
      <c r="CB8" s="2">
        <v>2892200</v>
      </c>
      <c r="CC8" s="2">
        <v>5526000</v>
      </c>
      <c r="CD8" s="2">
        <v>2866300</v>
      </c>
      <c r="CE8" s="2">
        <v>3247400</v>
      </c>
      <c r="CF8" s="2">
        <v>3333200</v>
      </c>
      <c r="CG8" s="2">
        <v>3853300</v>
      </c>
      <c r="CH8" s="2">
        <v>3918100</v>
      </c>
      <c r="CI8" s="2">
        <v>2314600</v>
      </c>
      <c r="CJ8" s="2">
        <v>2369000</v>
      </c>
      <c r="CK8" s="2">
        <v>2396300</v>
      </c>
      <c r="CL8" s="2">
        <v>5304000</v>
      </c>
      <c r="CM8" s="2">
        <v>3762200</v>
      </c>
      <c r="CN8" s="2">
        <v>5535500</v>
      </c>
      <c r="CO8" s="2">
        <v>4122200</v>
      </c>
      <c r="CP8" s="2">
        <v>4307300</v>
      </c>
      <c r="CQ8" s="2">
        <v>3207800</v>
      </c>
      <c r="CR8" s="2">
        <v>4209600</v>
      </c>
      <c r="CS8" s="2">
        <v>4789300</v>
      </c>
      <c r="CT8" s="2">
        <v>6980800</v>
      </c>
      <c r="CU8" s="2">
        <v>6650400</v>
      </c>
      <c r="CV8" s="2">
        <v>3566700</v>
      </c>
      <c r="CW8" s="2">
        <v>3094100</v>
      </c>
      <c r="CX8" s="2">
        <v>5161100</v>
      </c>
      <c r="CY8" s="2">
        <v>3330400</v>
      </c>
      <c r="CZ8" s="2">
        <v>3832700</v>
      </c>
      <c r="DA8" s="2">
        <v>3526600</v>
      </c>
      <c r="DB8" s="2">
        <v>4926400</v>
      </c>
      <c r="DC8" s="2">
        <v>8565400</v>
      </c>
      <c r="DD8" s="2">
        <v>5219600</v>
      </c>
      <c r="DE8" s="2">
        <v>6984300</v>
      </c>
      <c r="DF8" s="2">
        <v>8259900</v>
      </c>
      <c r="DG8" s="2">
        <v>6969700</v>
      </c>
      <c r="DH8" s="2">
        <v>8114300</v>
      </c>
      <c r="DI8" s="2">
        <v>11046900</v>
      </c>
      <c r="DJ8" s="2">
        <v>6289400</v>
      </c>
      <c r="DK8" s="2">
        <v>6532500</v>
      </c>
      <c r="DL8" s="2">
        <v>5494500</v>
      </c>
      <c r="DM8" s="2">
        <v>4286600</v>
      </c>
      <c r="DN8" s="2">
        <v>5485000</v>
      </c>
      <c r="DO8" s="2">
        <v>5903200</v>
      </c>
      <c r="DP8" s="2">
        <v>5160900</v>
      </c>
      <c r="DQ8" s="2">
        <v>5210600</v>
      </c>
      <c r="DR8" s="2">
        <v>7830400</v>
      </c>
      <c r="DS8" s="2">
        <v>7685500</v>
      </c>
      <c r="DT8" s="2">
        <v>9117500</v>
      </c>
      <c r="DU8" s="2">
        <v>12238500</v>
      </c>
      <c r="DV8" s="2">
        <v>8625400</v>
      </c>
      <c r="DW8" s="2">
        <v>10429200</v>
      </c>
      <c r="DX8" s="2">
        <v>10513000</v>
      </c>
      <c r="DY8" s="2">
        <v>9106100</v>
      </c>
      <c r="DZ8" s="2">
        <v>15563000</v>
      </c>
      <c r="EA8" s="2">
        <v>22893300</v>
      </c>
      <c r="EB8" s="2">
        <v>12248200</v>
      </c>
      <c r="EC8" s="2">
        <v>6960500</v>
      </c>
      <c r="ED8" s="2">
        <v>8696700</v>
      </c>
      <c r="EE8" s="2">
        <v>6600200</v>
      </c>
      <c r="EF8" s="2">
        <v>5828600</v>
      </c>
      <c r="EG8" s="2">
        <v>6294800</v>
      </c>
      <c r="EH8" s="2">
        <v>6553000</v>
      </c>
      <c r="EI8" s="2">
        <v>4397400</v>
      </c>
      <c r="EJ8" s="2">
        <v>3726000</v>
      </c>
      <c r="EK8" s="2">
        <v>3657700</v>
      </c>
      <c r="EL8" s="2">
        <v>5409100</v>
      </c>
      <c r="EM8" s="2">
        <v>4139700</v>
      </c>
      <c r="EN8" s="2">
        <v>4422300</v>
      </c>
      <c r="EO8" s="2">
        <v>2998500</v>
      </c>
      <c r="EP8" s="2">
        <v>3157400</v>
      </c>
      <c r="EQ8" s="2">
        <v>5342200</v>
      </c>
      <c r="ER8" s="2">
        <v>5133900</v>
      </c>
      <c r="ES8" s="2">
        <v>3531600</v>
      </c>
      <c r="ET8" s="2">
        <v>4830100</v>
      </c>
      <c r="EU8" s="2">
        <v>6141800</v>
      </c>
      <c r="EV8" s="2">
        <v>2740200</v>
      </c>
      <c r="EW8" s="2">
        <v>5956400</v>
      </c>
      <c r="EX8" s="2">
        <v>6617700</v>
      </c>
      <c r="EY8" s="2">
        <v>1725800</v>
      </c>
      <c r="EZ8" s="2">
        <v>2938900</v>
      </c>
      <c r="FA8" s="2">
        <v>2203100</v>
      </c>
      <c r="FB8" s="2">
        <v>2128700</v>
      </c>
      <c r="FC8" s="2">
        <v>3976800</v>
      </c>
      <c r="FD8" s="2">
        <v>2351100</v>
      </c>
      <c r="FE8" s="2">
        <v>3264300</v>
      </c>
      <c r="FF8" s="2">
        <v>5292300</v>
      </c>
      <c r="FG8" s="2">
        <v>2214300</v>
      </c>
      <c r="FH8" s="2">
        <v>1803500</v>
      </c>
      <c r="FI8" s="2">
        <v>1579800</v>
      </c>
      <c r="FJ8" s="2">
        <v>1406700</v>
      </c>
      <c r="FK8" s="2">
        <v>2531500</v>
      </c>
      <c r="FL8" s="2">
        <v>2753700</v>
      </c>
      <c r="FM8" s="2">
        <v>1559300</v>
      </c>
      <c r="FN8" s="2">
        <v>1472000</v>
      </c>
      <c r="FO8" s="2">
        <v>1996100</v>
      </c>
      <c r="FP8" s="2">
        <v>1740600</v>
      </c>
      <c r="FQ8" s="2">
        <v>2022100</v>
      </c>
      <c r="FR8" s="2">
        <v>1500700</v>
      </c>
      <c r="FS8" s="2">
        <v>2040000</v>
      </c>
      <c r="FT8" s="2">
        <v>2727100</v>
      </c>
      <c r="FU8" s="2">
        <v>1804000</v>
      </c>
      <c r="FV8" s="2">
        <v>1891500</v>
      </c>
      <c r="FW8" s="2">
        <v>2303900</v>
      </c>
      <c r="FX8" s="2">
        <v>1555900</v>
      </c>
      <c r="FY8" s="2">
        <v>2087500</v>
      </c>
      <c r="FZ8" s="2">
        <v>2217000</v>
      </c>
      <c r="GA8" s="2">
        <v>2568700</v>
      </c>
      <c r="GB8" s="2">
        <v>2831600</v>
      </c>
      <c r="GC8" s="2">
        <v>5121900</v>
      </c>
      <c r="GD8" s="2">
        <v>1647400</v>
      </c>
      <c r="GE8" s="2">
        <v>1608300</v>
      </c>
      <c r="GF8" s="2">
        <v>2855300</v>
      </c>
      <c r="GG8" s="2">
        <v>2442800</v>
      </c>
      <c r="GH8" s="2">
        <v>2316900</v>
      </c>
      <c r="GI8" s="2">
        <v>3948100</v>
      </c>
      <c r="GJ8" s="2">
        <v>2182000</v>
      </c>
      <c r="GK8" s="2">
        <v>2882600</v>
      </c>
      <c r="GL8" s="2">
        <v>2035300</v>
      </c>
      <c r="GM8" s="2">
        <v>2286900</v>
      </c>
      <c r="GN8" s="2">
        <v>3747000</v>
      </c>
      <c r="GO8" s="2">
        <v>6439400</v>
      </c>
      <c r="GP8" s="2">
        <v>2863600</v>
      </c>
      <c r="GQ8" s="2">
        <v>4718600</v>
      </c>
      <c r="GR8" s="2">
        <v>4440000</v>
      </c>
      <c r="GS8" s="2">
        <v>2929100</v>
      </c>
      <c r="GT8" s="2">
        <v>3616400</v>
      </c>
      <c r="GU8" s="2">
        <v>6253100</v>
      </c>
      <c r="GV8" s="2">
        <v>3641100</v>
      </c>
      <c r="GW8" s="2">
        <v>4512000</v>
      </c>
      <c r="GX8" s="2">
        <v>4256700</v>
      </c>
      <c r="GY8" s="2">
        <v>2587500</v>
      </c>
      <c r="GZ8" s="2">
        <v>2404700</v>
      </c>
      <c r="HA8" s="2">
        <v>1874100</v>
      </c>
      <c r="HB8" s="2">
        <v>3731800</v>
      </c>
      <c r="HC8" s="2">
        <v>2686100</v>
      </c>
      <c r="HD8" s="2">
        <v>2782000</v>
      </c>
      <c r="HE8" s="2">
        <v>3259200</v>
      </c>
      <c r="HF8" s="2">
        <v>3081300</v>
      </c>
      <c r="HG8" s="2">
        <v>7903900</v>
      </c>
      <c r="HH8" s="2">
        <v>1459900</v>
      </c>
      <c r="HI8" s="2">
        <v>1914200</v>
      </c>
      <c r="HJ8" s="2">
        <v>4110700</v>
      </c>
      <c r="HK8" s="2">
        <v>1723400</v>
      </c>
      <c r="HL8" s="2">
        <v>2386900</v>
      </c>
      <c r="HM8" s="2">
        <v>2033600</v>
      </c>
      <c r="HN8" s="2">
        <v>1877600</v>
      </c>
      <c r="HO8" s="2">
        <v>2409200</v>
      </c>
      <c r="HP8" s="2">
        <v>1528400</v>
      </c>
      <c r="HQ8" s="2">
        <v>2124900</v>
      </c>
      <c r="HR8" s="2">
        <v>2233300</v>
      </c>
      <c r="HS8" s="2">
        <v>1580200</v>
      </c>
      <c r="HT8" s="2">
        <v>2376600</v>
      </c>
      <c r="HU8" s="2">
        <v>3935100</v>
      </c>
      <c r="HV8" s="2">
        <v>2460700</v>
      </c>
      <c r="HW8" s="2">
        <v>2332400</v>
      </c>
      <c r="HX8" s="2">
        <v>2048200</v>
      </c>
      <c r="HY8" s="2">
        <v>2309100</v>
      </c>
      <c r="HZ8" s="2">
        <v>2462100</v>
      </c>
      <c r="IA8" s="2">
        <v>3226100</v>
      </c>
      <c r="IB8" s="2">
        <v>3823100</v>
      </c>
      <c r="IC8" s="2">
        <v>1511100</v>
      </c>
      <c r="ID8" s="2">
        <v>1453500</v>
      </c>
      <c r="IE8" s="2">
        <v>1286300</v>
      </c>
      <c r="IF8" s="2">
        <v>1394700</v>
      </c>
      <c r="IG8" s="2">
        <v>2838400</v>
      </c>
      <c r="IH8" s="2">
        <v>2092500</v>
      </c>
      <c r="II8" s="2">
        <v>2167200</v>
      </c>
      <c r="IJ8" s="2">
        <v>2003600</v>
      </c>
      <c r="IK8" s="2">
        <v>2346100</v>
      </c>
      <c r="IL8" s="2">
        <v>2618300</v>
      </c>
      <c r="IM8" s="2">
        <v>3460800</v>
      </c>
      <c r="IN8" s="2">
        <v>1870400</v>
      </c>
      <c r="IO8" s="2">
        <v>2069500</v>
      </c>
      <c r="IP8" s="2">
        <v>2334200</v>
      </c>
      <c r="IQ8" s="2">
        <v>2672000</v>
      </c>
      <c r="IR8" s="2">
        <v>4467700</v>
      </c>
      <c r="IS8" s="2">
        <v>1021600</v>
      </c>
      <c r="IT8" s="2">
        <v>1569600</v>
      </c>
    </row>
    <row r="9" spans="1:254" ht="15.9" customHeight="1">
      <c r="A9" s="390" t="s">
        <v>13</v>
      </c>
      <c r="B9" s="46" t="s">
        <v>14</v>
      </c>
      <c r="C9" s="50">
        <v>0</v>
      </c>
      <c r="D9" s="199">
        <v>-1388100</v>
      </c>
      <c r="E9" s="197">
        <v>1388100</v>
      </c>
      <c r="F9" s="21">
        <v>1497700</v>
      </c>
      <c r="G9" s="21">
        <v>941100</v>
      </c>
      <c r="H9" s="21">
        <v>1167500</v>
      </c>
      <c r="I9" s="21">
        <v>1626200</v>
      </c>
      <c r="J9" s="21">
        <v>1074300</v>
      </c>
      <c r="K9" s="21">
        <v>1515100</v>
      </c>
      <c r="L9" s="21">
        <v>1079100</v>
      </c>
      <c r="M9" s="21">
        <v>847900</v>
      </c>
      <c r="N9" s="21">
        <v>917200</v>
      </c>
      <c r="O9" s="21">
        <v>725000</v>
      </c>
      <c r="P9" s="21">
        <v>2156200</v>
      </c>
      <c r="Q9" s="21">
        <v>1249500</v>
      </c>
      <c r="R9" s="21">
        <v>1757500</v>
      </c>
      <c r="S9" s="21">
        <v>951300</v>
      </c>
      <c r="T9" s="21">
        <v>1544800</v>
      </c>
      <c r="U9" s="21">
        <v>2835700</v>
      </c>
      <c r="V9" s="21">
        <v>1402600</v>
      </c>
      <c r="W9" s="21">
        <v>2463200</v>
      </c>
      <c r="X9" s="21">
        <v>3782200</v>
      </c>
      <c r="Y9" s="21">
        <v>891300</v>
      </c>
      <c r="Z9" s="21">
        <v>1037900</v>
      </c>
      <c r="AA9" s="21">
        <v>984400</v>
      </c>
      <c r="AB9" s="21">
        <v>1089600</v>
      </c>
      <c r="AC9" s="21">
        <v>917500</v>
      </c>
      <c r="AD9" s="21">
        <v>1160400</v>
      </c>
      <c r="AE9" s="21">
        <v>1064900</v>
      </c>
      <c r="AF9" s="21">
        <v>1549600</v>
      </c>
      <c r="AG9" s="21">
        <v>1119600</v>
      </c>
      <c r="AH9" s="21">
        <v>1275000</v>
      </c>
      <c r="AI9" s="21">
        <v>766300</v>
      </c>
      <c r="AJ9" s="21">
        <v>1147400</v>
      </c>
      <c r="AK9" s="21">
        <v>1290700</v>
      </c>
      <c r="AL9" s="21">
        <v>956200</v>
      </c>
      <c r="AM9" s="21">
        <v>675400</v>
      </c>
      <c r="AN9" s="21">
        <v>659400</v>
      </c>
      <c r="AO9" s="21">
        <v>906800</v>
      </c>
      <c r="AP9" s="21">
        <v>968800</v>
      </c>
      <c r="AQ9" s="21">
        <v>1201900</v>
      </c>
      <c r="AR9" s="21">
        <v>885100</v>
      </c>
      <c r="AS9" s="21">
        <v>951900</v>
      </c>
      <c r="AT9" s="21">
        <v>1367600</v>
      </c>
      <c r="AU9" s="21">
        <v>1382600</v>
      </c>
      <c r="AV9" s="21">
        <v>745200</v>
      </c>
      <c r="AW9" s="21">
        <v>871200</v>
      </c>
      <c r="AX9" s="21">
        <v>1127900</v>
      </c>
      <c r="AY9" s="21">
        <v>968200</v>
      </c>
      <c r="AZ9" s="21">
        <v>927900</v>
      </c>
      <c r="BA9" s="21">
        <v>1620700</v>
      </c>
      <c r="BB9" s="21">
        <v>1032600</v>
      </c>
      <c r="BC9" s="21">
        <v>1015000</v>
      </c>
      <c r="BD9" s="21">
        <v>1189700</v>
      </c>
      <c r="BE9" s="21">
        <v>858000</v>
      </c>
      <c r="BF9" s="21">
        <v>1242700</v>
      </c>
      <c r="BG9" s="21">
        <v>1055000</v>
      </c>
      <c r="BH9" s="21">
        <v>1708500</v>
      </c>
      <c r="BI9" s="21">
        <v>1473300</v>
      </c>
      <c r="BJ9" s="21">
        <v>1722400</v>
      </c>
      <c r="BK9" s="21">
        <v>1744000</v>
      </c>
      <c r="BL9" s="21">
        <v>3907200</v>
      </c>
      <c r="BM9" s="2">
        <v>2487800</v>
      </c>
      <c r="BN9" s="2">
        <v>1799900</v>
      </c>
      <c r="BO9" s="2">
        <v>1709900</v>
      </c>
      <c r="BP9" s="2">
        <v>1250200</v>
      </c>
      <c r="BQ9" s="2">
        <v>1200800</v>
      </c>
      <c r="BR9" s="2">
        <v>701600</v>
      </c>
      <c r="BS9" s="2">
        <v>1003800</v>
      </c>
      <c r="BT9" s="2">
        <v>958100</v>
      </c>
      <c r="BU9" s="2">
        <v>838200</v>
      </c>
      <c r="BV9" s="2">
        <v>642800</v>
      </c>
      <c r="BW9" s="2">
        <v>935400</v>
      </c>
      <c r="BX9" s="2">
        <v>879300</v>
      </c>
      <c r="BY9" s="2">
        <v>602500</v>
      </c>
      <c r="BZ9" s="2">
        <v>649000</v>
      </c>
      <c r="CA9" s="2">
        <v>1068700</v>
      </c>
      <c r="CB9" s="2">
        <v>943200</v>
      </c>
      <c r="CC9" s="2">
        <v>1522000</v>
      </c>
      <c r="CD9" s="2">
        <v>1418200</v>
      </c>
      <c r="CE9" s="2">
        <v>959100</v>
      </c>
      <c r="CF9" s="2">
        <v>1051000</v>
      </c>
      <c r="CG9" s="2">
        <v>1178900</v>
      </c>
      <c r="CH9" s="2">
        <v>2869000</v>
      </c>
      <c r="CI9" s="2">
        <v>715900</v>
      </c>
      <c r="CJ9" s="2">
        <v>951000</v>
      </c>
      <c r="CK9" s="2">
        <v>1165400</v>
      </c>
      <c r="CL9" s="2">
        <v>1455200</v>
      </c>
      <c r="CM9" s="2">
        <v>1590700</v>
      </c>
      <c r="CN9" s="2">
        <v>1904700</v>
      </c>
      <c r="CO9" s="2">
        <v>1168100</v>
      </c>
      <c r="CP9" s="2">
        <v>1780800</v>
      </c>
      <c r="CQ9" s="2">
        <v>1386800</v>
      </c>
      <c r="CR9" s="2">
        <v>1845400</v>
      </c>
      <c r="CS9" s="2">
        <v>2392100</v>
      </c>
      <c r="CT9" s="2">
        <v>3557100</v>
      </c>
      <c r="CU9" s="2">
        <v>6014300</v>
      </c>
      <c r="CV9" s="2">
        <v>3875900</v>
      </c>
      <c r="CW9" s="2">
        <v>815100</v>
      </c>
      <c r="CX9" s="2">
        <v>1310700</v>
      </c>
      <c r="CY9" s="2">
        <v>1186500</v>
      </c>
      <c r="CZ9" s="2">
        <v>1240800</v>
      </c>
      <c r="DA9" s="2">
        <v>1561400</v>
      </c>
      <c r="DB9" s="2">
        <v>1846800</v>
      </c>
      <c r="DC9" s="2">
        <v>2561900</v>
      </c>
      <c r="DD9" s="2">
        <v>1477500</v>
      </c>
      <c r="DE9" s="2">
        <v>1956900</v>
      </c>
      <c r="DF9" s="2">
        <v>3094000</v>
      </c>
      <c r="DG9" s="2">
        <v>2602100</v>
      </c>
      <c r="DH9" s="2">
        <v>2425000</v>
      </c>
      <c r="DI9" s="2">
        <v>3095900</v>
      </c>
      <c r="DJ9" s="2">
        <v>2282300</v>
      </c>
      <c r="DK9" s="2">
        <v>2308000</v>
      </c>
      <c r="DL9" s="2">
        <v>2108800</v>
      </c>
      <c r="DM9" s="2">
        <v>1269100</v>
      </c>
      <c r="DN9" s="2">
        <v>1266700</v>
      </c>
      <c r="DO9" s="2">
        <v>1334700</v>
      </c>
      <c r="DP9" s="2">
        <v>1594400</v>
      </c>
      <c r="DQ9" s="2">
        <v>2221700</v>
      </c>
      <c r="DR9" s="2">
        <v>5766500</v>
      </c>
      <c r="DS9" s="2">
        <v>3813200</v>
      </c>
      <c r="DT9" s="2">
        <v>1967200</v>
      </c>
      <c r="DU9" s="2">
        <v>1903900</v>
      </c>
      <c r="DV9" s="2">
        <v>1882400</v>
      </c>
      <c r="DW9" s="2">
        <v>2320200</v>
      </c>
      <c r="DX9" s="2">
        <v>2042000</v>
      </c>
      <c r="DY9" s="2">
        <v>2057600</v>
      </c>
      <c r="DZ9" s="2">
        <v>3103700</v>
      </c>
      <c r="EA9" s="2">
        <v>3120200</v>
      </c>
      <c r="EB9" s="2">
        <v>2115500</v>
      </c>
      <c r="EC9" s="2">
        <v>1377200</v>
      </c>
      <c r="ED9" s="2">
        <v>1558600</v>
      </c>
      <c r="EE9" s="2">
        <v>1898700</v>
      </c>
      <c r="EF9" s="2">
        <v>1629500</v>
      </c>
      <c r="EG9" s="2">
        <v>1390300</v>
      </c>
      <c r="EH9" s="2">
        <v>1581500</v>
      </c>
      <c r="EI9" s="2">
        <v>1208100</v>
      </c>
      <c r="EJ9" s="2">
        <v>1244500</v>
      </c>
      <c r="EK9" s="2">
        <v>1612000</v>
      </c>
      <c r="EL9" s="2">
        <v>2422600</v>
      </c>
      <c r="EM9" s="2">
        <v>2369800</v>
      </c>
      <c r="EN9" s="2">
        <v>2243900</v>
      </c>
      <c r="EO9" s="2">
        <v>1225200</v>
      </c>
      <c r="EP9" s="2">
        <v>2145500</v>
      </c>
      <c r="EQ9" s="2">
        <v>2803500</v>
      </c>
      <c r="ER9" s="2">
        <v>3134600</v>
      </c>
      <c r="ES9" s="2">
        <v>1319200</v>
      </c>
      <c r="ET9" s="2">
        <v>1522600</v>
      </c>
      <c r="EU9" s="2">
        <v>1861900</v>
      </c>
      <c r="EV9" s="2">
        <v>1085000</v>
      </c>
      <c r="EW9" s="2">
        <v>1680900</v>
      </c>
      <c r="EX9" s="2">
        <v>2348800</v>
      </c>
      <c r="EY9" s="2">
        <v>988300</v>
      </c>
      <c r="EZ9" s="2">
        <v>1489200</v>
      </c>
      <c r="FA9" s="2">
        <v>1268100</v>
      </c>
      <c r="FB9" s="2">
        <v>1135800</v>
      </c>
      <c r="FC9" s="2">
        <v>1305900</v>
      </c>
      <c r="FD9" s="2">
        <v>1331500</v>
      </c>
      <c r="FE9" s="2">
        <v>1379500</v>
      </c>
      <c r="FF9" s="2">
        <v>1702700</v>
      </c>
      <c r="FG9" s="2">
        <v>986300</v>
      </c>
      <c r="FH9" s="2">
        <v>1802700</v>
      </c>
      <c r="FI9" s="2">
        <v>786000</v>
      </c>
      <c r="FJ9" s="2">
        <v>1101700</v>
      </c>
      <c r="FK9" s="2">
        <v>785700</v>
      </c>
      <c r="FL9" s="2">
        <v>1392300</v>
      </c>
      <c r="FM9" s="2">
        <v>977100</v>
      </c>
      <c r="FN9" s="2">
        <v>1069800</v>
      </c>
      <c r="FO9" s="2">
        <v>1143000</v>
      </c>
      <c r="FP9" s="2">
        <v>1056800</v>
      </c>
      <c r="FQ9" s="2">
        <v>2418900</v>
      </c>
      <c r="FR9" s="2">
        <v>1275500</v>
      </c>
      <c r="FS9" s="2">
        <v>1735200</v>
      </c>
      <c r="FT9" s="2">
        <v>1269500</v>
      </c>
      <c r="FU9" s="2">
        <v>1454400</v>
      </c>
      <c r="FV9" s="2">
        <v>1174500</v>
      </c>
      <c r="FW9" s="2">
        <v>1046700</v>
      </c>
      <c r="FX9" s="2">
        <v>1115400</v>
      </c>
      <c r="FY9" s="2">
        <v>1234500</v>
      </c>
      <c r="FZ9" s="2">
        <v>1762500</v>
      </c>
      <c r="GA9" s="2">
        <v>2841100</v>
      </c>
      <c r="GB9" s="2">
        <v>1463300</v>
      </c>
      <c r="GC9" s="2">
        <v>947500</v>
      </c>
      <c r="GD9" s="2">
        <v>738500</v>
      </c>
      <c r="GE9" s="2">
        <v>1001100</v>
      </c>
      <c r="GF9" s="2">
        <v>1270500</v>
      </c>
      <c r="GG9" s="2">
        <v>1080100</v>
      </c>
      <c r="GH9" s="2">
        <v>1519500</v>
      </c>
      <c r="GI9" s="2">
        <v>1819100</v>
      </c>
      <c r="GJ9" s="2">
        <v>1171600</v>
      </c>
      <c r="GK9" s="2">
        <v>1123700</v>
      </c>
      <c r="GL9" s="2">
        <v>1436500</v>
      </c>
      <c r="GM9" s="2">
        <v>1386300</v>
      </c>
      <c r="GN9" s="2">
        <v>1232800</v>
      </c>
      <c r="GO9" s="2">
        <v>1465900</v>
      </c>
      <c r="GP9" s="2">
        <v>1323100</v>
      </c>
      <c r="GQ9" s="2">
        <v>1711800</v>
      </c>
      <c r="GR9" s="2">
        <v>1446400</v>
      </c>
      <c r="GS9" s="2">
        <v>1157800</v>
      </c>
      <c r="GT9" s="2">
        <v>1453100</v>
      </c>
      <c r="GU9" s="2">
        <v>2261100</v>
      </c>
      <c r="GV9" s="2">
        <v>1661600</v>
      </c>
      <c r="GW9" s="2">
        <v>2118500</v>
      </c>
      <c r="GX9" s="2">
        <v>2470600</v>
      </c>
      <c r="GY9" s="2">
        <v>1308600</v>
      </c>
      <c r="GZ9" s="2">
        <v>1498100</v>
      </c>
      <c r="HA9" s="2">
        <v>925600</v>
      </c>
      <c r="HB9" s="2">
        <v>1587800</v>
      </c>
      <c r="HC9" s="2">
        <v>1861900</v>
      </c>
      <c r="HD9" s="2">
        <v>1648600</v>
      </c>
      <c r="HE9" s="2">
        <v>1350300</v>
      </c>
      <c r="HF9" s="2">
        <v>2011000</v>
      </c>
      <c r="HG9" s="2">
        <v>4167800</v>
      </c>
      <c r="HH9" s="2">
        <v>875000</v>
      </c>
      <c r="HI9" s="2">
        <v>692500</v>
      </c>
      <c r="HJ9" s="2">
        <v>1418400</v>
      </c>
      <c r="HK9" s="2">
        <v>845100</v>
      </c>
      <c r="HL9" s="2">
        <v>942600</v>
      </c>
      <c r="HM9" s="2">
        <v>778100</v>
      </c>
      <c r="HN9" s="2">
        <v>755500</v>
      </c>
      <c r="HO9" s="2">
        <v>1031300</v>
      </c>
      <c r="HP9" s="2">
        <v>719200</v>
      </c>
      <c r="HQ9" s="2">
        <v>650000</v>
      </c>
      <c r="HR9" s="2">
        <v>897200</v>
      </c>
      <c r="HS9" s="2">
        <v>814500</v>
      </c>
      <c r="HT9" s="2">
        <v>1184500</v>
      </c>
      <c r="HU9" s="2">
        <v>1112400</v>
      </c>
      <c r="HV9" s="2">
        <v>800900</v>
      </c>
      <c r="HW9" s="2">
        <v>711100</v>
      </c>
      <c r="HX9" s="2">
        <v>548500</v>
      </c>
      <c r="HY9" s="2">
        <v>642000</v>
      </c>
      <c r="HZ9" s="2">
        <v>494000</v>
      </c>
      <c r="IA9" s="2">
        <v>673400</v>
      </c>
      <c r="IB9" s="2">
        <v>1008900</v>
      </c>
      <c r="IC9" s="2">
        <v>724600</v>
      </c>
      <c r="ID9" s="2">
        <v>624600</v>
      </c>
      <c r="IE9" s="2">
        <v>1156400</v>
      </c>
      <c r="IF9" s="2">
        <v>743200</v>
      </c>
      <c r="IG9" s="2">
        <v>1064400</v>
      </c>
      <c r="IH9" s="2">
        <v>785800</v>
      </c>
      <c r="II9" s="2">
        <v>942100</v>
      </c>
      <c r="IJ9" s="2">
        <v>1292700</v>
      </c>
      <c r="IK9" s="2">
        <v>1086600</v>
      </c>
      <c r="IL9" s="2">
        <v>1945800</v>
      </c>
      <c r="IM9" s="2">
        <v>1198000</v>
      </c>
      <c r="IN9" s="2">
        <v>942900</v>
      </c>
      <c r="IO9" s="2">
        <v>789600</v>
      </c>
      <c r="IP9" s="2">
        <v>608100</v>
      </c>
      <c r="IQ9" s="2">
        <v>874000</v>
      </c>
      <c r="IR9" s="2">
        <v>1518500</v>
      </c>
      <c r="IS9" s="2">
        <v>410300</v>
      </c>
      <c r="IT9" s="2">
        <v>510200</v>
      </c>
    </row>
    <row r="10" spans="1:254" ht="15.9" customHeight="1">
      <c r="A10" s="390" t="s">
        <v>15</v>
      </c>
      <c r="B10" s="46" t="s">
        <v>16</v>
      </c>
      <c r="C10" s="50">
        <v>950400</v>
      </c>
      <c r="D10" s="199">
        <v>55700</v>
      </c>
      <c r="E10" s="197">
        <v>894700</v>
      </c>
      <c r="F10" s="21">
        <v>566800</v>
      </c>
      <c r="G10" s="21">
        <v>322100</v>
      </c>
      <c r="H10" s="21">
        <v>452100</v>
      </c>
      <c r="I10" s="21">
        <v>641000</v>
      </c>
      <c r="J10" s="21">
        <v>414100</v>
      </c>
      <c r="K10" s="21">
        <v>714300</v>
      </c>
      <c r="L10" s="21">
        <v>544300</v>
      </c>
      <c r="M10" s="21">
        <v>480800</v>
      </c>
      <c r="N10" s="21">
        <v>431900</v>
      </c>
      <c r="O10" s="21">
        <v>429900</v>
      </c>
      <c r="P10" s="21">
        <v>540400</v>
      </c>
      <c r="Q10" s="21">
        <v>564300</v>
      </c>
      <c r="R10" s="21">
        <v>540300</v>
      </c>
      <c r="S10" s="21">
        <v>377400</v>
      </c>
      <c r="T10" s="21">
        <v>361600</v>
      </c>
      <c r="U10" s="21">
        <v>446700</v>
      </c>
      <c r="V10" s="21">
        <v>358400</v>
      </c>
      <c r="W10" s="21">
        <v>427400</v>
      </c>
      <c r="X10" s="21">
        <v>456500</v>
      </c>
      <c r="Y10" s="21">
        <v>454300</v>
      </c>
      <c r="Z10" s="21">
        <v>520700</v>
      </c>
      <c r="AA10" s="21">
        <v>317300</v>
      </c>
      <c r="AB10" s="21">
        <v>473600</v>
      </c>
      <c r="AC10" s="21">
        <v>429400</v>
      </c>
      <c r="AD10" s="21">
        <v>499800</v>
      </c>
      <c r="AE10" s="21">
        <v>472900</v>
      </c>
      <c r="AF10" s="21">
        <v>546000</v>
      </c>
      <c r="AG10" s="21">
        <v>387500</v>
      </c>
      <c r="AH10" s="21">
        <v>422300</v>
      </c>
      <c r="AI10" s="21">
        <v>484500</v>
      </c>
      <c r="AJ10" s="21">
        <v>495400</v>
      </c>
      <c r="AK10" s="21">
        <v>275000</v>
      </c>
      <c r="AL10" s="21">
        <v>388500</v>
      </c>
      <c r="AM10" s="21">
        <v>297300</v>
      </c>
      <c r="AN10" s="21">
        <v>365500</v>
      </c>
      <c r="AO10" s="21">
        <v>371200</v>
      </c>
      <c r="AP10" s="21">
        <v>404700</v>
      </c>
      <c r="AQ10" s="21">
        <v>515700</v>
      </c>
      <c r="AR10" s="21">
        <v>552800</v>
      </c>
      <c r="AS10" s="21">
        <v>420500</v>
      </c>
      <c r="AT10" s="21">
        <v>440500</v>
      </c>
      <c r="AU10" s="21">
        <v>757100</v>
      </c>
      <c r="AV10" s="21">
        <v>451500</v>
      </c>
      <c r="AW10" s="21">
        <v>511300</v>
      </c>
      <c r="AX10" s="21">
        <v>333400</v>
      </c>
      <c r="AY10" s="21">
        <v>453000</v>
      </c>
      <c r="AZ10" s="21">
        <v>392100</v>
      </c>
      <c r="BA10" s="21">
        <v>585200</v>
      </c>
      <c r="BB10" s="21">
        <v>568800</v>
      </c>
      <c r="BC10" s="21">
        <v>517800</v>
      </c>
      <c r="BD10" s="21">
        <v>439400</v>
      </c>
      <c r="BE10" s="21">
        <v>456800</v>
      </c>
      <c r="BF10" s="21">
        <v>462700</v>
      </c>
      <c r="BG10" s="21">
        <v>394900</v>
      </c>
      <c r="BH10" s="21">
        <v>477900</v>
      </c>
      <c r="BI10" s="21">
        <v>542400</v>
      </c>
      <c r="BJ10" s="21">
        <v>550400</v>
      </c>
      <c r="BK10" s="21">
        <v>1539600</v>
      </c>
      <c r="BL10" s="21">
        <v>618700</v>
      </c>
      <c r="BM10" s="2">
        <v>411000</v>
      </c>
      <c r="BN10" s="2">
        <v>453500</v>
      </c>
      <c r="BO10" s="2">
        <v>672000</v>
      </c>
      <c r="BP10" s="2">
        <v>592300</v>
      </c>
      <c r="BQ10" s="2">
        <v>522000</v>
      </c>
      <c r="BR10" s="2">
        <v>234200</v>
      </c>
      <c r="BS10" s="2">
        <v>356500</v>
      </c>
      <c r="BT10" s="2">
        <v>434400</v>
      </c>
      <c r="BU10" s="2">
        <v>465500</v>
      </c>
      <c r="BV10" s="2">
        <v>331300</v>
      </c>
      <c r="BW10" s="2">
        <v>279900</v>
      </c>
      <c r="BX10" s="2">
        <v>294700</v>
      </c>
      <c r="BY10" s="2">
        <v>348200</v>
      </c>
      <c r="BZ10" s="2">
        <v>339600</v>
      </c>
      <c r="CA10" s="2">
        <v>348900</v>
      </c>
      <c r="CB10" s="2">
        <v>349700</v>
      </c>
      <c r="CC10" s="2">
        <v>407600</v>
      </c>
      <c r="CD10" s="2">
        <v>386100</v>
      </c>
      <c r="CE10" s="2">
        <v>296200</v>
      </c>
      <c r="CF10" s="2">
        <v>295900</v>
      </c>
      <c r="CG10" s="2">
        <v>358400</v>
      </c>
      <c r="CH10" s="2">
        <v>548900</v>
      </c>
      <c r="CI10" s="2">
        <v>383400</v>
      </c>
      <c r="CJ10" s="2">
        <v>266700</v>
      </c>
      <c r="CK10" s="2">
        <v>349000</v>
      </c>
      <c r="CL10" s="2">
        <v>608400</v>
      </c>
      <c r="CM10" s="2">
        <v>571300</v>
      </c>
      <c r="CN10" s="2">
        <v>774500</v>
      </c>
      <c r="CO10" s="2">
        <v>634700</v>
      </c>
      <c r="CP10" s="2">
        <v>554500</v>
      </c>
      <c r="CQ10" s="2">
        <v>505900</v>
      </c>
      <c r="CR10" s="2">
        <v>464300</v>
      </c>
      <c r="CS10" s="2">
        <v>623000</v>
      </c>
      <c r="CT10" s="2">
        <v>1443200</v>
      </c>
      <c r="CU10" s="2">
        <v>862800</v>
      </c>
      <c r="CV10" s="2">
        <v>452300</v>
      </c>
      <c r="CW10" s="2">
        <v>348600</v>
      </c>
      <c r="CX10" s="2">
        <v>668900</v>
      </c>
      <c r="CY10" s="2">
        <v>541700</v>
      </c>
      <c r="CZ10" s="2">
        <v>436500</v>
      </c>
      <c r="DA10" s="2">
        <v>591800</v>
      </c>
      <c r="DB10" s="2">
        <v>727800</v>
      </c>
      <c r="DC10" s="2">
        <v>906700</v>
      </c>
      <c r="DD10" s="2">
        <v>871600</v>
      </c>
      <c r="DE10" s="2">
        <v>993300</v>
      </c>
      <c r="DF10" s="2">
        <v>1479600</v>
      </c>
      <c r="DG10" s="2">
        <v>807300</v>
      </c>
      <c r="DH10" s="2">
        <v>837700</v>
      </c>
      <c r="DI10" s="2">
        <v>1428500</v>
      </c>
      <c r="DJ10" s="2">
        <v>606000</v>
      </c>
      <c r="DK10" s="2">
        <v>812400</v>
      </c>
      <c r="DL10" s="2">
        <v>757600</v>
      </c>
      <c r="DM10" s="2">
        <v>665300</v>
      </c>
      <c r="DN10" s="2">
        <v>492400</v>
      </c>
      <c r="DO10" s="2">
        <v>658800</v>
      </c>
      <c r="DP10" s="2">
        <v>532100</v>
      </c>
      <c r="DQ10" s="2">
        <v>662200</v>
      </c>
      <c r="DR10" s="2">
        <v>1490600</v>
      </c>
      <c r="DS10" s="2">
        <v>1601500</v>
      </c>
      <c r="DT10" s="2">
        <v>1289700</v>
      </c>
      <c r="DU10" s="2">
        <v>923500</v>
      </c>
      <c r="DV10" s="2">
        <v>935100</v>
      </c>
      <c r="DW10" s="2">
        <v>1124800</v>
      </c>
      <c r="DX10" s="2">
        <v>878700</v>
      </c>
      <c r="DY10" s="2">
        <v>880900</v>
      </c>
      <c r="DZ10" s="2">
        <v>1706200</v>
      </c>
      <c r="EA10" s="2">
        <v>1358200</v>
      </c>
      <c r="EB10" s="2">
        <v>835700</v>
      </c>
      <c r="EC10" s="2">
        <v>488700</v>
      </c>
      <c r="ED10" s="2">
        <v>471700</v>
      </c>
      <c r="EE10" s="2">
        <v>568800</v>
      </c>
      <c r="EF10" s="2">
        <v>537700</v>
      </c>
      <c r="EG10" s="2">
        <v>578100</v>
      </c>
      <c r="EH10" s="2">
        <v>677500</v>
      </c>
      <c r="EI10" s="2">
        <v>501000</v>
      </c>
      <c r="EJ10" s="2">
        <v>753400</v>
      </c>
      <c r="EK10" s="2">
        <v>710600</v>
      </c>
      <c r="EL10" s="2">
        <v>813500</v>
      </c>
      <c r="EM10" s="2">
        <v>925300</v>
      </c>
      <c r="EN10" s="2">
        <v>930400</v>
      </c>
      <c r="EO10" s="2">
        <v>512100</v>
      </c>
      <c r="EP10" s="2">
        <v>786800</v>
      </c>
      <c r="EQ10" s="2">
        <v>877000</v>
      </c>
      <c r="ER10" s="2">
        <v>800000</v>
      </c>
      <c r="ES10" s="2">
        <v>533500</v>
      </c>
      <c r="ET10" s="2">
        <v>679300</v>
      </c>
      <c r="EU10" s="2">
        <v>752600</v>
      </c>
      <c r="EV10" s="2">
        <v>360900</v>
      </c>
      <c r="EW10" s="2">
        <v>463600</v>
      </c>
      <c r="EX10" s="2">
        <v>837700</v>
      </c>
      <c r="EY10" s="2">
        <v>474000</v>
      </c>
      <c r="EZ10" s="2">
        <v>640400</v>
      </c>
      <c r="FA10" s="2">
        <v>759700</v>
      </c>
      <c r="FB10" s="2">
        <v>667300</v>
      </c>
      <c r="FC10" s="2">
        <v>1076900</v>
      </c>
      <c r="FD10" s="2">
        <v>279400</v>
      </c>
      <c r="FE10" s="2">
        <v>311700</v>
      </c>
      <c r="FF10" s="2">
        <v>633500</v>
      </c>
      <c r="FG10" s="2">
        <v>516300</v>
      </c>
      <c r="FH10" s="2">
        <v>754500</v>
      </c>
      <c r="FI10" s="2">
        <v>205700</v>
      </c>
      <c r="FJ10" s="2">
        <v>238100</v>
      </c>
      <c r="FK10" s="2">
        <v>206700</v>
      </c>
      <c r="FL10" s="2">
        <v>199700</v>
      </c>
      <c r="FM10" s="2">
        <v>329900</v>
      </c>
      <c r="FN10" s="2">
        <v>272200</v>
      </c>
      <c r="FO10" s="2">
        <v>240800</v>
      </c>
      <c r="FP10" s="2">
        <v>244300</v>
      </c>
      <c r="FQ10" s="2">
        <v>256100</v>
      </c>
      <c r="FR10" s="2">
        <v>409700</v>
      </c>
      <c r="FS10" s="2">
        <v>328000</v>
      </c>
      <c r="FT10" s="2">
        <v>492400</v>
      </c>
      <c r="FU10" s="2">
        <v>556000</v>
      </c>
      <c r="FV10" s="2">
        <v>362100</v>
      </c>
      <c r="FW10" s="2">
        <v>357900</v>
      </c>
      <c r="FX10" s="2">
        <v>293400</v>
      </c>
      <c r="FY10" s="2">
        <v>623400</v>
      </c>
      <c r="FZ10" s="2">
        <v>806300</v>
      </c>
      <c r="GA10" s="2">
        <v>835900</v>
      </c>
      <c r="GB10" s="2">
        <v>228200</v>
      </c>
      <c r="GC10" s="2">
        <v>303500</v>
      </c>
      <c r="GD10" s="2">
        <v>232800</v>
      </c>
      <c r="GE10" s="2">
        <v>402000</v>
      </c>
      <c r="GF10" s="2">
        <v>372700</v>
      </c>
      <c r="GG10" s="2">
        <v>406500</v>
      </c>
      <c r="GH10" s="2">
        <v>205200</v>
      </c>
      <c r="GI10" s="2">
        <v>217400</v>
      </c>
      <c r="GJ10" s="2">
        <v>272800</v>
      </c>
      <c r="GK10" s="2">
        <v>399800</v>
      </c>
      <c r="GL10" s="2">
        <v>235900</v>
      </c>
      <c r="GM10" s="2">
        <v>313700</v>
      </c>
      <c r="GN10" s="2">
        <v>263100</v>
      </c>
      <c r="GO10" s="2">
        <v>275500</v>
      </c>
      <c r="GP10" s="2">
        <v>315300</v>
      </c>
      <c r="GQ10" s="2">
        <v>246700</v>
      </c>
      <c r="GR10" s="2">
        <v>393600</v>
      </c>
      <c r="GS10" s="2">
        <v>260400</v>
      </c>
      <c r="GT10" s="2">
        <v>346300</v>
      </c>
      <c r="GU10" s="2">
        <v>492600</v>
      </c>
      <c r="GV10" s="2">
        <v>275400</v>
      </c>
      <c r="GW10" s="2">
        <v>263300</v>
      </c>
      <c r="GX10" s="2">
        <v>312400</v>
      </c>
      <c r="GY10" s="2">
        <v>250100</v>
      </c>
      <c r="GZ10" s="2">
        <v>190700</v>
      </c>
      <c r="HA10" s="2">
        <v>142500</v>
      </c>
      <c r="HB10" s="2">
        <v>156400</v>
      </c>
      <c r="HC10" s="2">
        <v>195800</v>
      </c>
      <c r="HD10" s="2">
        <v>177600</v>
      </c>
      <c r="HE10" s="2">
        <v>197700</v>
      </c>
      <c r="HF10" s="2">
        <v>291700</v>
      </c>
      <c r="HG10" s="2">
        <v>354700</v>
      </c>
      <c r="HH10" s="2">
        <v>196300</v>
      </c>
      <c r="HI10" s="2">
        <v>167200</v>
      </c>
      <c r="HJ10" s="2">
        <v>421500</v>
      </c>
      <c r="HK10" s="2">
        <v>120200</v>
      </c>
      <c r="HL10" s="2">
        <v>144500</v>
      </c>
      <c r="HM10" s="2">
        <v>132800</v>
      </c>
      <c r="HN10" s="2">
        <v>198200</v>
      </c>
      <c r="HO10" s="2">
        <v>117700</v>
      </c>
      <c r="HP10" s="2">
        <v>129600</v>
      </c>
      <c r="HQ10" s="2">
        <v>141900</v>
      </c>
      <c r="HR10" s="2">
        <v>237000</v>
      </c>
      <c r="HS10" s="2">
        <v>150800</v>
      </c>
      <c r="HT10" s="2">
        <v>244800</v>
      </c>
      <c r="HU10" s="2">
        <v>214800</v>
      </c>
      <c r="HV10" s="2">
        <v>161300</v>
      </c>
      <c r="HW10" s="2">
        <v>109000</v>
      </c>
      <c r="HX10" s="2">
        <v>143200</v>
      </c>
      <c r="HY10" s="2">
        <v>126200</v>
      </c>
      <c r="HZ10" s="2">
        <v>145600</v>
      </c>
      <c r="IA10" s="2">
        <v>127900</v>
      </c>
      <c r="IB10" s="2">
        <v>123000</v>
      </c>
      <c r="IC10" s="2">
        <v>129100</v>
      </c>
      <c r="ID10" s="2">
        <v>222100</v>
      </c>
      <c r="IE10" s="2">
        <v>277900</v>
      </c>
      <c r="IF10" s="2">
        <v>128300</v>
      </c>
      <c r="IG10" s="2">
        <v>138100</v>
      </c>
      <c r="IH10" s="2">
        <v>176700</v>
      </c>
      <c r="II10" s="2">
        <v>187300</v>
      </c>
      <c r="IJ10" s="2">
        <v>202700</v>
      </c>
      <c r="IK10" s="2">
        <v>372600</v>
      </c>
      <c r="IL10" s="2">
        <v>314600</v>
      </c>
      <c r="IM10" s="2">
        <v>121700</v>
      </c>
      <c r="IN10" s="2">
        <v>108600</v>
      </c>
      <c r="IO10" s="2">
        <v>186400</v>
      </c>
      <c r="IP10" s="2">
        <v>131700</v>
      </c>
      <c r="IQ10" s="2">
        <v>206500</v>
      </c>
      <c r="IR10" s="2">
        <v>240900</v>
      </c>
      <c r="IS10" s="2">
        <v>108600</v>
      </c>
      <c r="IT10" s="2">
        <v>155900</v>
      </c>
    </row>
    <row r="11" spans="1:254" ht="15.9" customHeight="1">
      <c r="A11" s="390" t="s">
        <v>17</v>
      </c>
      <c r="B11" s="46" t="s">
        <v>18</v>
      </c>
      <c r="C11" s="50">
        <v>3012600</v>
      </c>
      <c r="D11" s="199">
        <v>-2455300</v>
      </c>
      <c r="E11" s="197">
        <v>5467900</v>
      </c>
      <c r="F11" s="21">
        <v>5785700</v>
      </c>
      <c r="G11" s="21">
        <v>7141800</v>
      </c>
      <c r="H11" s="21">
        <v>6344100</v>
      </c>
      <c r="I11" s="21">
        <v>11240600</v>
      </c>
      <c r="J11" s="21">
        <v>18437800</v>
      </c>
      <c r="K11" s="21">
        <v>11279600</v>
      </c>
      <c r="L11" s="21">
        <v>6861500</v>
      </c>
      <c r="M11" s="21">
        <v>5765000</v>
      </c>
      <c r="N11" s="21">
        <v>3270800</v>
      </c>
      <c r="O11" s="21">
        <v>5850900</v>
      </c>
      <c r="P11" s="21">
        <v>4401600</v>
      </c>
      <c r="Q11" s="21">
        <v>4606000</v>
      </c>
      <c r="R11" s="21">
        <v>9935600</v>
      </c>
      <c r="S11" s="21">
        <v>8611900</v>
      </c>
      <c r="T11" s="21">
        <v>7197200</v>
      </c>
      <c r="U11" s="21">
        <v>8095500</v>
      </c>
      <c r="V11" s="21">
        <v>3383800</v>
      </c>
      <c r="W11" s="21">
        <v>5387700</v>
      </c>
      <c r="X11" s="21">
        <v>4375000</v>
      </c>
      <c r="Y11" s="21">
        <v>6806200</v>
      </c>
      <c r="Z11" s="21">
        <v>8349200</v>
      </c>
      <c r="AA11" s="21">
        <v>6678800</v>
      </c>
      <c r="AB11" s="21">
        <v>7247900</v>
      </c>
      <c r="AC11" s="21">
        <v>9290900</v>
      </c>
      <c r="AD11" s="21">
        <v>4165700</v>
      </c>
      <c r="AE11" s="21">
        <v>6823100</v>
      </c>
      <c r="AF11" s="21">
        <v>11450500</v>
      </c>
      <c r="AG11" s="21">
        <v>6287300</v>
      </c>
      <c r="AH11" s="21">
        <v>6305300</v>
      </c>
      <c r="AI11" s="21">
        <v>10311500</v>
      </c>
      <c r="AJ11" s="21">
        <v>7814500</v>
      </c>
      <c r="AK11" s="21">
        <v>6333600</v>
      </c>
      <c r="AL11" s="21">
        <v>13183200</v>
      </c>
      <c r="AM11" s="21">
        <v>7205000</v>
      </c>
      <c r="AN11" s="21">
        <v>5022300</v>
      </c>
      <c r="AO11" s="21">
        <v>6248800</v>
      </c>
      <c r="AP11" s="21">
        <v>9073400</v>
      </c>
      <c r="AQ11" s="21">
        <v>9142000</v>
      </c>
      <c r="AR11" s="21">
        <v>5710100</v>
      </c>
      <c r="AS11" s="21">
        <v>6012200</v>
      </c>
      <c r="AT11" s="21">
        <v>5330200</v>
      </c>
      <c r="AU11" s="21">
        <v>6718600</v>
      </c>
      <c r="AV11" s="21">
        <v>5135700</v>
      </c>
      <c r="AW11" s="21">
        <v>6944800</v>
      </c>
      <c r="AX11" s="21">
        <v>7730700</v>
      </c>
      <c r="AY11" s="21">
        <v>9485400</v>
      </c>
      <c r="AZ11" s="21">
        <v>10985200</v>
      </c>
      <c r="BA11" s="21">
        <v>16563200</v>
      </c>
      <c r="BB11" s="21">
        <v>5581400</v>
      </c>
      <c r="BC11" s="21">
        <v>8303000</v>
      </c>
      <c r="BD11" s="21">
        <v>5110100</v>
      </c>
      <c r="BE11" s="21">
        <v>6498500</v>
      </c>
      <c r="BF11" s="21">
        <v>4948800</v>
      </c>
      <c r="BG11" s="21">
        <v>5967600</v>
      </c>
      <c r="BH11" s="21">
        <v>7263800</v>
      </c>
      <c r="BI11" s="21">
        <v>9282600</v>
      </c>
      <c r="BJ11" s="21">
        <v>6347700</v>
      </c>
      <c r="BK11" s="21">
        <v>8545500</v>
      </c>
      <c r="BL11" s="21">
        <v>7773700</v>
      </c>
      <c r="BM11" s="2">
        <v>7433400</v>
      </c>
      <c r="BN11" s="2">
        <v>4828200</v>
      </c>
      <c r="BO11" s="2">
        <v>8014100</v>
      </c>
      <c r="BP11" s="2">
        <v>10515600</v>
      </c>
      <c r="BQ11" s="2">
        <v>10880800</v>
      </c>
      <c r="BR11" s="2">
        <v>11361500</v>
      </c>
      <c r="BS11" s="2">
        <v>21434400</v>
      </c>
      <c r="BT11" s="2">
        <v>12322800</v>
      </c>
      <c r="BU11" s="2">
        <v>13579200</v>
      </c>
      <c r="BV11" s="2">
        <v>20656900</v>
      </c>
      <c r="BW11" s="2">
        <v>8635400</v>
      </c>
      <c r="BX11" s="2">
        <v>7058500</v>
      </c>
      <c r="BY11" s="2">
        <v>8708100</v>
      </c>
      <c r="BZ11" s="2">
        <v>4965000</v>
      </c>
      <c r="CA11" s="2">
        <v>7056900</v>
      </c>
      <c r="CB11" s="2">
        <v>9060800</v>
      </c>
      <c r="CC11" s="2">
        <v>12938300</v>
      </c>
      <c r="CD11" s="2">
        <v>10135100</v>
      </c>
      <c r="CE11" s="2">
        <v>7574000</v>
      </c>
      <c r="CF11" s="2">
        <v>10911300</v>
      </c>
      <c r="CG11" s="2">
        <v>5929100</v>
      </c>
      <c r="CH11" s="2">
        <v>6590700</v>
      </c>
      <c r="CI11" s="2">
        <v>3732700</v>
      </c>
      <c r="CJ11" s="2">
        <v>4581600</v>
      </c>
      <c r="CK11" s="2">
        <v>2372700</v>
      </c>
      <c r="CL11" s="2">
        <v>6125500</v>
      </c>
      <c r="CM11" s="2">
        <v>5067400</v>
      </c>
      <c r="CN11" s="2">
        <v>7176700</v>
      </c>
      <c r="CO11" s="2">
        <v>7789900</v>
      </c>
      <c r="CP11" s="2">
        <v>7043700</v>
      </c>
      <c r="CQ11" s="2">
        <v>6720200</v>
      </c>
      <c r="CR11" s="2">
        <v>5238900</v>
      </c>
      <c r="CS11" s="2">
        <v>5473500</v>
      </c>
      <c r="CT11" s="2">
        <v>8561200</v>
      </c>
      <c r="CU11" s="2">
        <v>8179800</v>
      </c>
      <c r="CV11" s="2">
        <v>8409900</v>
      </c>
      <c r="CW11" s="2">
        <v>6012300</v>
      </c>
      <c r="CX11" s="2">
        <v>5073200</v>
      </c>
      <c r="CY11" s="2">
        <v>6982300</v>
      </c>
      <c r="CZ11" s="2">
        <v>10304100</v>
      </c>
      <c r="DA11" s="2">
        <v>13479800</v>
      </c>
      <c r="DB11" s="2">
        <v>10260300</v>
      </c>
      <c r="DC11" s="2">
        <v>12898800</v>
      </c>
      <c r="DD11" s="2">
        <v>12992000</v>
      </c>
      <c r="DE11" s="2">
        <v>10172400</v>
      </c>
      <c r="DF11" s="2">
        <v>12539300</v>
      </c>
      <c r="DG11" s="2">
        <v>10139200</v>
      </c>
      <c r="DH11" s="2">
        <v>10231100</v>
      </c>
      <c r="DI11" s="2">
        <v>24820700</v>
      </c>
      <c r="DJ11" s="2">
        <v>21150600</v>
      </c>
      <c r="DK11" s="2">
        <v>20035800</v>
      </c>
      <c r="DL11" s="2">
        <v>19841000</v>
      </c>
      <c r="DM11" s="2">
        <v>11505700</v>
      </c>
      <c r="DN11" s="2">
        <v>8526500</v>
      </c>
      <c r="DO11" s="2">
        <v>13504500</v>
      </c>
      <c r="DP11" s="2">
        <v>16652400</v>
      </c>
      <c r="DQ11" s="2">
        <v>12180600</v>
      </c>
      <c r="DR11" s="2">
        <v>27235600</v>
      </c>
      <c r="DS11" s="2">
        <v>18542600</v>
      </c>
      <c r="DT11" s="2">
        <v>17299900</v>
      </c>
      <c r="DU11" s="2">
        <v>14231700</v>
      </c>
      <c r="DV11" s="2">
        <v>20822900</v>
      </c>
      <c r="DW11" s="2">
        <v>24981400</v>
      </c>
      <c r="DX11" s="2">
        <v>24075100</v>
      </c>
      <c r="DY11" s="2">
        <v>5611800</v>
      </c>
      <c r="DZ11" s="2">
        <v>6072900</v>
      </c>
      <c r="EA11" s="2">
        <v>12609800</v>
      </c>
      <c r="EB11" s="2">
        <v>5750900</v>
      </c>
      <c r="EC11" s="2">
        <v>4352900</v>
      </c>
      <c r="ED11" s="2">
        <v>4935200</v>
      </c>
      <c r="EE11" s="2">
        <v>5718900</v>
      </c>
      <c r="EF11" s="2">
        <v>4268600</v>
      </c>
      <c r="EG11" s="2">
        <v>4800500</v>
      </c>
      <c r="EH11" s="2">
        <v>4887700</v>
      </c>
      <c r="EI11" s="2">
        <v>5515300</v>
      </c>
      <c r="EJ11" s="2">
        <v>4027600</v>
      </c>
      <c r="EK11" s="2">
        <v>4333700</v>
      </c>
      <c r="EL11" s="2">
        <v>4059600</v>
      </c>
      <c r="EM11" s="2">
        <v>6184900</v>
      </c>
      <c r="EN11" s="2">
        <v>7478500</v>
      </c>
      <c r="EO11" s="2">
        <v>4102100</v>
      </c>
      <c r="EP11" s="2">
        <v>4909400</v>
      </c>
      <c r="EQ11" s="2">
        <v>4675000</v>
      </c>
      <c r="ER11" s="2">
        <v>6728800</v>
      </c>
      <c r="ES11" s="2">
        <v>4526700</v>
      </c>
      <c r="ET11" s="2">
        <v>2732700</v>
      </c>
      <c r="EU11" s="2">
        <v>2990200</v>
      </c>
      <c r="EV11" s="2">
        <v>2061600</v>
      </c>
      <c r="EW11" s="2">
        <v>1742800</v>
      </c>
      <c r="EX11" s="2">
        <v>2189200</v>
      </c>
      <c r="EY11" s="2">
        <v>2953000</v>
      </c>
      <c r="EZ11" s="2">
        <v>4023700</v>
      </c>
      <c r="FA11" s="2">
        <v>5080300</v>
      </c>
      <c r="FB11" s="2">
        <v>4113400</v>
      </c>
      <c r="FC11" s="2">
        <v>5496200</v>
      </c>
      <c r="FD11" s="2">
        <v>3865400</v>
      </c>
      <c r="FE11" s="2">
        <v>3218500</v>
      </c>
      <c r="FF11" s="2">
        <v>4542100</v>
      </c>
      <c r="FG11" s="2">
        <v>3572600</v>
      </c>
      <c r="FH11" s="2">
        <v>5518500</v>
      </c>
      <c r="FI11" s="2">
        <v>4386400</v>
      </c>
      <c r="FJ11" s="2">
        <v>3530300</v>
      </c>
      <c r="FK11" s="2">
        <v>3408600</v>
      </c>
      <c r="FL11" s="2">
        <v>4696900</v>
      </c>
      <c r="FM11" s="2">
        <v>4624800</v>
      </c>
      <c r="FN11" s="2">
        <v>4967500</v>
      </c>
      <c r="FO11" s="2">
        <v>4218100</v>
      </c>
      <c r="FP11" s="2">
        <v>4110700</v>
      </c>
      <c r="FQ11" s="2">
        <v>3454500</v>
      </c>
      <c r="FR11" s="2">
        <v>5047100</v>
      </c>
      <c r="FS11" s="2">
        <v>6583200</v>
      </c>
      <c r="FT11" s="2">
        <v>9335500</v>
      </c>
      <c r="FU11" s="2">
        <v>4858300</v>
      </c>
      <c r="FV11" s="2">
        <v>6869200</v>
      </c>
      <c r="FW11" s="2">
        <v>5699400</v>
      </c>
      <c r="FX11" s="2">
        <v>3774400</v>
      </c>
      <c r="FY11" s="2">
        <v>4713700</v>
      </c>
      <c r="FZ11" s="2">
        <v>5990300</v>
      </c>
      <c r="GA11" s="2">
        <v>4299000</v>
      </c>
      <c r="GB11" s="2">
        <v>4801900</v>
      </c>
      <c r="GC11" s="2">
        <v>3588000</v>
      </c>
      <c r="GD11" s="2">
        <v>5084100</v>
      </c>
      <c r="GE11" s="2">
        <v>5887700</v>
      </c>
      <c r="GF11" s="2">
        <v>8767400</v>
      </c>
      <c r="GG11" s="2">
        <v>7263300</v>
      </c>
      <c r="GH11" s="2">
        <v>9805800</v>
      </c>
      <c r="GI11" s="2">
        <v>23266100</v>
      </c>
      <c r="GJ11" s="2">
        <v>3841100</v>
      </c>
      <c r="GK11" s="2">
        <v>3069400</v>
      </c>
      <c r="GL11" s="2">
        <v>4448500</v>
      </c>
      <c r="GM11" s="2">
        <v>4651300</v>
      </c>
      <c r="GN11" s="2">
        <v>5831500</v>
      </c>
      <c r="GO11" s="2">
        <v>4371200</v>
      </c>
      <c r="GP11" s="2">
        <v>4348300</v>
      </c>
      <c r="GQ11" s="2">
        <v>4199300</v>
      </c>
      <c r="GR11" s="2">
        <v>3076600</v>
      </c>
      <c r="GS11" s="2">
        <v>3439800</v>
      </c>
      <c r="GT11" s="2">
        <v>4488300</v>
      </c>
      <c r="GU11" s="2">
        <v>6624300</v>
      </c>
      <c r="GV11" s="2">
        <v>5456400</v>
      </c>
      <c r="GW11" s="2">
        <v>5338100</v>
      </c>
      <c r="GX11" s="2">
        <v>5520200</v>
      </c>
      <c r="GY11" s="2">
        <v>7784600</v>
      </c>
      <c r="GZ11" s="2">
        <v>12228500</v>
      </c>
      <c r="HA11" s="2">
        <v>3510900</v>
      </c>
      <c r="HB11" s="2">
        <v>3946800</v>
      </c>
      <c r="HC11" s="2">
        <v>3573400</v>
      </c>
      <c r="HD11" s="2">
        <v>4277600</v>
      </c>
      <c r="HE11" s="2">
        <v>2868300</v>
      </c>
      <c r="HF11" s="2">
        <v>4420500</v>
      </c>
      <c r="HG11" s="2">
        <v>3923600</v>
      </c>
      <c r="HH11" s="2">
        <v>5226100</v>
      </c>
      <c r="HI11" s="2">
        <v>3005700</v>
      </c>
      <c r="HJ11" s="2">
        <v>10836000</v>
      </c>
      <c r="HK11" s="2">
        <v>3550500</v>
      </c>
      <c r="HL11" s="2">
        <v>3212400</v>
      </c>
      <c r="HM11" s="2">
        <v>3107100</v>
      </c>
      <c r="HN11" s="2">
        <v>3590100</v>
      </c>
      <c r="HO11" s="2">
        <v>2773900</v>
      </c>
      <c r="HP11" s="2">
        <v>3657000</v>
      </c>
      <c r="HQ11" s="2">
        <v>3950000</v>
      </c>
      <c r="HR11" s="2">
        <v>3096200</v>
      </c>
      <c r="HS11" s="2">
        <v>3185900</v>
      </c>
      <c r="HT11" s="2">
        <v>3065800</v>
      </c>
      <c r="HU11" s="2">
        <v>4232800</v>
      </c>
      <c r="HV11" s="2">
        <v>2328900</v>
      </c>
      <c r="HW11" s="2">
        <v>2722900</v>
      </c>
      <c r="HX11" s="2">
        <v>3328400</v>
      </c>
      <c r="HY11" s="2">
        <v>3449900</v>
      </c>
      <c r="HZ11" s="2">
        <v>2776800</v>
      </c>
      <c r="IA11" s="2">
        <v>11265500</v>
      </c>
      <c r="IB11" s="2">
        <v>2445100</v>
      </c>
      <c r="IC11" s="2">
        <v>4487200</v>
      </c>
      <c r="ID11" s="2">
        <v>2686700</v>
      </c>
      <c r="IE11" s="2">
        <v>3273900</v>
      </c>
      <c r="IF11" s="2">
        <v>2935700</v>
      </c>
      <c r="IG11" s="2">
        <v>3424800</v>
      </c>
      <c r="IH11" s="2">
        <v>3138700</v>
      </c>
      <c r="II11" s="2">
        <v>4294100</v>
      </c>
      <c r="IJ11" s="2">
        <v>4191600</v>
      </c>
      <c r="IK11" s="2">
        <v>5937000</v>
      </c>
      <c r="IL11" s="2">
        <v>5273700</v>
      </c>
      <c r="IM11" s="2">
        <v>5505400</v>
      </c>
      <c r="IN11" s="2">
        <v>4068700</v>
      </c>
      <c r="IO11" s="2">
        <v>4189800</v>
      </c>
      <c r="IP11" s="2">
        <v>4224900</v>
      </c>
      <c r="IQ11" s="2">
        <v>5933400</v>
      </c>
      <c r="IR11" s="2">
        <v>5650400</v>
      </c>
      <c r="IS11" s="2">
        <v>10375100</v>
      </c>
      <c r="IT11" s="2">
        <v>4892100</v>
      </c>
    </row>
    <row r="12" spans="1:254" ht="15.9" customHeight="1">
      <c r="A12" s="390" t="s">
        <v>19</v>
      </c>
      <c r="B12" s="46" t="s">
        <v>20</v>
      </c>
      <c r="C12" s="50">
        <v>2383700</v>
      </c>
      <c r="D12" s="199">
        <v>-1182800</v>
      </c>
      <c r="E12" s="197">
        <v>3566500</v>
      </c>
      <c r="F12" s="21">
        <v>4662800</v>
      </c>
      <c r="G12" s="21">
        <v>3085500</v>
      </c>
      <c r="H12" s="21">
        <v>4281000</v>
      </c>
      <c r="I12" s="21">
        <v>3219500</v>
      </c>
      <c r="J12" s="21">
        <v>3741500</v>
      </c>
      <c r="K12" s="21">
        <v>4149600</v>
      </c>
      <c r="L12" s="21">
        <v>4170000</v>
      </c>
      <c r="M12" s="21">
        <v>6330600</v>
      </c>
      <c r="N12" s="21">
        <v>6774300</v>
      </c>
      <c r="O12" s="21">
        <v>4803200</v>
      </c>
      <c r="P12" s="21">
        <v>4007500</v>
      </c>
      <c r="Q12" s="21">
        <v>5933000</v>
      </c>
      <c r="R12" s="21">
        <v>3813400</v>
      </c>
      <c r="S12" s="21">
        <v>3872600</v>
      </c>
      <c r="T12" s="21">
        <v>4976000</v>
      </c>
      <c r="U12" s="21">
        <v>6930300</v>
      </c>
      <c r="V12" s="21">
        <v>3123300</v>
      </c>
      <c r="W12" s="21">
        <v>4012600</v>
      </c>
      <c r="X12" s="21">
        <v>5051800</v>
      </c>
      <c r="Y12" s="21">
        <v>6251700</v>
      </c>
      <c r="Z12" s="21">
        <v>4370300</v>
      </c>
      <c r="AA12" s="21">
        <v>2810900</v>
      </c>
      <c r="AB12" s="21">
        <v>3551900</v>
      </c>
      <c r="AC12" s="21">
        <v>4501300</v>
      </c>
      <c r="AD12" s="21">
        <v>3772600</v>
      </c>
      <c r="AE12" s="21">
        <v>4977600</v>
      </c>
      <c r="AF12" s="21">
        <v>5371500</v>
      </c>
      <c r="AG12" s="21">
        <v>5818800</v>
      </c>
      <c r="AH12" s="21">
        <v>6161500</v>
      </c>
      <c r="AI12" s="21">
        <v>4381600</v>
      </c>
      <c r="AJ12" s="21">
        <v>3912400</v>
      </c>
      <c r="AK12" s="21">
        <v>3710300</v>
      </c>
      <c r="AL12" s="21">
        <v>6833200</v>
      </c>
      <c r="AM12" s="21">
        <v>5375100</v>
      </c>
      <c r="AN12" s="21">
        <v>7587200</v>
      </c>
      <c r="AO12" s="21">
        <v>6864700</v>
      </c>
      <c r="AP12" s="21">
        <v>7143700</v>
      </c>
      <c r="AQ12" s="21">
        <v>5425200</v>
      </c>
      <c r="AR12" s="21">
        <v>5556700</v>
      </c>
      <c r="AS12" s="21">
        <v>4697200</v>
      </c>
      <c r="AT12" s="21">
        <v>4508300</v>
      </c>
      <c r="AU12" s="21">
        <v>4637600</v>
      </c>
      <c r="AV12" s="21">
        <v>3111500</v>
      </c>
      <c r="AW12" s="21">
        <v>3446600</v>
      </c>
      <c r="AX12" s="21">
        <v>4739100</v>
      </c>
      <c r="AY12" s="21">
        <v>7383900</v>
      </c>
      <c r="AZ12" s="21">
        <v>7288600</v>
      </c>
      <c r="BA12" s="21">
        <v>12569800</v>
      </c>
      <c r="BB12" s="21">
        <v>6084900</v>
      </c>
      <c r="BC12" s="21">
        <v>4290700</v>
      </c>
      <c r="BD12" s="21">
        <v>4542200</v>
      </c>
      <c r="BE12" s="21">
        <v>6971200</v>
      </c>
      <c r="BF12" s="21">
        <v>4170500</v>
      </c>
      <c r="BG12" s="21">
        <v>5198800</v>
      </c>
      <c r="BH12" s="21">
        <v>6209900</v>
      </c>
      <c r="BI12" s="21">
        <v>5379500</v>
      </c>
      <c r="BJ12" s="21">
        <v>5790500</v>
      </c>
      <c r="BK12" s="21">
        <v>6169800</v>
      </c>
      <c r="BL12" s="21">
        <v>7215000</v>
      </c>
      <c r="BM12" s="2">
        <v>6330200</v>
      </c>
      <c r="BN12" s="2">
        <v>4919900</v>
      </c>
      <c r="BO12" s="2">
        <v>5603100</v>
      </c>
      <c r="BP12" s="2">
        <v>7428100</v>
      </c>
      <c r="BQ12" s="2">
        <v>12599300</v>
      </c>
      <c r="BR12" s="2">
        <v>4706100</v>
      </c>
      <c r="BS12" s="2">
        <v>9521700</v>
      </c>
      <c r="BT12" s="2">
        <v>5972600</v>
      </c>
      <c r="BU12" s="2">
        <v>7017200</v>
      </c>
      <c r="BV12" s="2">
        <v>9212900</v>
      </c>
      <c r="BW12" s="2">
        <v>11234600</v>
      </c>
      <c r="BX12" s="2">
        <v>7335600</v>
      </c>
      <c r="BY12" s="2">
        <v>7801500</v>
      </c>
      <c r="BZ12" s="2">
        <v>9948100</v>
      </c>
      <c r="CA12" s="2">
        <v>8819000</v>
      </c>
      <c r="CB12" s="2">
        <v>8358100</v>
      </c>
      <c r="CC12" s="2">
        <v>11571700</v>
      </c>
      <c r="CD12" s="2">
        <v>8566200</v>
      </c>
      <c r="CE12" s="2">
        <v>9931200</v>
      </c>
      <c r="CF12" s="2">
        <v>8140300</v>
      </c>
      <c r="CG12" s="2">
        <v>10197400</v>
      </c>
      <c r="CH12" s="2">
        <v>21684100</v>
      </c>
      <c r="CI12" s="2">
        <v>9903500</v>
      </c>
      <c r="CJ12" s="2">
        <v>11644300</v>
      </c>
      <c r="CK12" s="2">
        <v>12217700</v>
      </c>
      <c r="CL12" s="2">
        <v>32548200</v>
      </c>
      <c r="CM12" s="2">
        <v>14486800</v>
      </c>
      <c r="CN12" s="2">
        <v>15010400</v>
      </c>
      <c r="CO12" s="2">
        <v>20046600</v>
      </c>
      <c r="CP12" s="2">
        <v>15318800</v>
      </c>
      <c r="CQ12" s="2">
        <v>9407200</v>
      </c>
      <c r="CR12" s="2">
        <v>12701000</v>
      </c>
      <c r="CS12" s="2">
        <v>14245400</v>
      </c>
      <c r="CT12" s="2">
        <v>16560400</v>
      </c>
      <c r="CU12" s="2">
        <v>15309600</v>
      </c>
      <c r="CV12" s="2">
        <v>11280100</v>
      </c>
      <c r="CW12" s="2">
        <v>13330200</v>
      </c>
      <c r="CX12" s="2">
        <v>10523800</v>
      </c>
      <c r="CY12" s="2">
        <v>14370700</v>
      </c>
      <c r="CZ12" s="2">
        <v>12324700</v>
      </c>
      <c r="DA12" s="2">
        <v>8885200</v>
      </c>
      <c r="DB12" s="2">
        <v>12107400</v>
      </c>
      <c r="DC12" s="2">
        <v>34033700</v>
      </c>
      <c r="DD12" s="2">
        <v>10470600</v>
      </c>
      <c r="DE12" s="2">
        <v>16715900</v>
      </c>
      <c r="DF12" s="2">
        <v>13913000</v>
      </c>
      <c r="DG12" s="2">
        <v>14507700</v>
      </c>
      <c r="DH12" s="2">
        <v>20546300</v>
      </c>
      <c r="DI12" s="2">
        <v>6660000</v>
      </c>
      <c r="DJ12" s="2">
        <v>4552400</v>
      </c>
      <c r="DK12" s="2">
        <v>5479000</v>
      </c>
      <c r="DL12" s="2">
        <v>6024800</v>
      </c>
      <c r="DM12" s="2">
        <v>8884300</v>
      </c>
      <c r="DN12" s="2">
        <v>7756800</v>
      </c>
      <c r="DO12" s="2">
        <v>4873200</v>
      </c>
      <c r="DP12" s="2">
        <v>5370800</v>
      </c>
      <c r="DQ12" s="2">
        <v>7331400</v>
      </c>
      <c r="DR12" s="2">
        <v>18191100</v>
      </c>
      <c r="DS12" s="2">
        <v>7293000</v>
      </c>
      <c r="DT12" s="2">
        <v>5917700</v>
      </c>
      <c r="DU12" s="2">
        <v>5180100</v>
      </c>
      <c r="DV12" s="2">
        <v>4470400</v>
      </c>
      <c r="DW12" s="2">
        <v>5191800</v>
      </c>
      <c r="DX12" s="2">
        <v>4871100</v>
      </c>
      <c r="DY12" s="2">
        <v>3403200</v>
      </c>
      <c r="DZ12" s="2">
        <v>5470500</v>
      </c>
      <c r="EA12" s="2">
        <v>7350700</v>
      </c>
      <c r="EB12" s="2">
        <v>6167600</v>
      </c>
      <c r="EC12" s="2">
        <v>7230800</v>
      </c>
      <c r="ED12" s="2">
        <v>3748200</v>
      </c>
      <c r="EE12" s="2">
        <v>3543400</v>
      </c>
      <c r="EF12" s="2">
        <v>3048200</v>
      </c>
      <c r="EG12" s="2">
        <v>4029300</v>
      </c>
      <c r="EH12" s="2">
        <v>3715400</v>
      </c>
      <c r="EI12" s="2">
        <v>3565600</v>
      </c>
      <c r="EJ12" s="2">
        <v>3467400</v>
      </c>
      <c r="EK12" s="2">
        <v>5200900</v>
      </c>
      <c r="EL12" s="2">
        <v>4644700</v>
      </c>
      <c r="EM12" s="2">
        <v>8930200</v>
      </c>
      <c r="EN12" s="2">
        <v>6961400</v>
      </c>
      <c r="EO12" s="2">
        <v>5748700</v>
      </c>
      <c r="EP12" s="2">
        <v>7702800</v>
      </c>
      <c r="EQ12" s="2">
        <v>14749800</v>
      </c>
      <c r="ER12" s="2">
        <v>5392400</v>
      </c>
      <c r="ES12" s="2">
        <v>7992300</v>
      </c>
      <c r="ET12" s="2">
        <v>3752900</v>
      </c>
      <c r="EU12" s="2">
        <v>4565200</v>
      </c>
      <c r="EV12" s="2">
        <v>4446900</v>
      </c>
      <c r="EW12" s="2">
        <v>2652700</v>
      </c>
      <c r="EX12" s="2">
        <v>3513500</v>
      </c>
      <c r="EY12" s="2">
        <v>4210400</v>
      </c>
      <c r="EZ12" s="2">
        <v>3606500</v>
      </c>
      <c r="FA12" s="2">
        <v>7547800</v>
      </c>
      <c r="FB12" s="2">
        <v>5494200</v>
      </c>
      <c r="FC12" s="2">
        <v>4639100</v>
      </c>
      <c r="FD12" s="2">
        <v>6111200</v>
      </c>
      <c r="FE12" s="2">
        <v>2892000</v>
      </c>
      <c r="FF12" s="2">
        <v>5039300</v>
      </c>
      <c r="FG12" s="2">
        <v>2975200</v>
      </c>
      <c r="FH12" s="2">
        <v>3868700</v>
      </c>
      <c r="FI12" s="2">
        <v>3528600</v>
      </c>
      <c r="FJ12" s="2">
        <v>2938200</v>
      </c>
      <c r="FK12" s="2">
        <v>5027200</v>
      </c>
      <c r="FL12" s="2">
        <v>4200300</v>
      </c>
      <c r="FM12" s="2">
        <v>5051300</v>
      </c>
      <c r="FN12" s="2">
        <v>5273800</v>
      </c>
      <c r="FO12" s="2">
        <v>8160400</v>
      </c>
      <c r="FP12" s="2">
        <v>4049400</v>
      </c>
      <c r="FQ12" s="2">
        <v>4439500</v>
      </c>
      <c r="FR12" s="2">
        <v>6503900</v>
      </c>
      <c r="FS12" s="2">
        <v>5154200</v>
      </c>
      <c r="FT12" s="2">
        <v>8799300</v>
      </c>
      <c r="FU12" s="2">
        <v>4119500</v>
      </c>
      <c r="FV12" s="2">
        <v>5630300</v>
      </c>
      <c r="FW12" s="2">
        <v>5946900</v>
      </c>
      <c r="FX12" s="2">
        <v>5584600</v>
      </c>
      <c r="FY12" s="2">
        <v>8507500</v>
      </c>
      <c r="FZ12" s="2">
        <v>5259000</v>
      </c>
      <c r="GA12" s="2">
        <v>4828300</v>
      </c>
      <c r="GB12" s="2">
        <v>4164700</v>
      </c>
      <c r="GC12" s="2">
        <v>3898300</v>
      </c>
      <c r="GD12" s="2">
        <v>3328900</v>
      </c>
      <c r="GE12" s="2">
        <v>3701600</v>
      </c>
      <c r="GF12" s="2">
        <v>6344900</v>
      </c>
      <c r="GG12" s="2">
        <v>4898000</v>
      </c>
      <c r="GH12" s="2">
        <v>5062000</v>
      </c>
      <c r="GI12" s="2">
        <v>4928200</v>
      </c>
      <c r="GJ12" s="2">
        <v>4224900</v>
      </c>
      <c r="GK12" s="2">
        <v>4464400</v>
      </c>
      <c r="GL12" s="2">
        <v>6034100</v>
      </c>
      <c r="GM12" s="2">
        <v>5171200</v>
      </c>
      <c r="GN12" s="2">
        <v>6239300</v>
      </c>
      <c r="GO12" s="2">
        <v>4469400</v>
      </c>
      <c r="GP12" s="2">
        <v>3269000</v>
      </c>
      <c r="GQ12" s="2">
        <v>3384300</v>
      </c>
      <c r="GR12" s="2">
        <v>3595100</v>
      </c>
      <c r="GS12" s="2">
        <v>2901000</v>
      </c>
      <c r="GT12" s="2">
        <v>3528400</v>
      </c>
      <c r="GU12" s="2">
        <v>5694800</v>
      </c>
      <c r="GV12" s="2">
        <v>5144000</v>
      </c>
      <c r="GW12" s="2">
        <v>4255300</v>
      </c>
      <c r="GX12" s="2">
        <v>3798700</v>
      </c>
      <c r="GY12" s="2">
        <v>5550800</v>
      </c>
      <c r="GZ12" s="2">
        <v>5526500</v>
      </c>
      <c r="HA12" s="2">
        <v>6586200</v>
      </c>
      <c r="HB12" s="2">
        <v>4178300</v>
      </c>
      <c r="HC12" s="2">
        <v>5496600</v>
      </c>
      <c r="HD12" s="2">
        <v>8239800</v>
      </c>
      <c r="HE12" s="2">
        <v>4062700</v>
      </c>
      <c r="HF12" s="2">
        <v>6067500</v>
      </c>
      <c r="HG12" s="2">
        <v>5325400</v>
      </c>
      <c r="HH12" s="2">
        <v>5404300</v>
      </c>
      <c r="HI12" s="2">
        <v>3000400</v>
      </c>
      <c r="HJ12" s="2">
        <v>8255800</v>
      </c>
      <c r="HK12" s="2">
        <v>4855200</v>
      </c>
      <c r="HL12" s="2">
        <v>4251300</v>
      </c>
      <c r="HM12" s="2">
        <v>5014300</v>
      </c>
      <c r="HN12" s="2">
        <v>4345000</v>
      </c>
      <c r="HO12" s="2">
        <v>4562300</v>
      </c>
      <c r="HP12" s="2">
        <v>4194300</v>
      </c>
      <c r="HQ12" s="2">
        <v>5429100</v>
      </c>
      <c r="HR12" s="2">
        <v>5641300</v>
      </c>
      <c r="HS12" s="2">
        <v>4107500</v>
      </c>
      <c r="HT12" s="2">
        <v>3936900</v>
      </c>
      <c r="HU12" s="2">
        <v>6280800</v>
      </c>
      <c r="HV12" s="2">
        <v>4704100</v>
      </c>
      <c r="HW12" s="2">
        <v>5391200</v>
      </c>
      <c r="HX12" s="2">
        <v>5713500</v>
      </c>
      <c r="HY12" s="2">
        <v>8601900</v>
      </c>
      <c r="HZ12" s="2">
        <v>3816300</v>
      </c>
      <c r="IA12" s="2">
        <v>4541100</v>
      </c>
      <c r="IB12" s="2">
        <v>4835700</v>
      </c>
      <c r="IC12" s="2">
        <v>6201200</v>
      </c>
      <c r="ID12" s="2">
        <v>3579500</v>
      </c>
      <c r="IE12" s="2">
        <v>6090400</v>
      </c>
      <c r="IF12" s="2">
        <v>5491200</v>
      </c>
      <c r="IG12" s="2">
        <v>4600100</v>
      </c>
      <c r="IH12" s="2">
        <v>4861500</v>
      </c>
      <c r="II12" s="2">
        <v>5933300</v>
      </c>
      <c r="IJ12" s="2">
        <v>6964100</v>
      </c>
      <c r="IK12" s="2">
        <v>17093000</v>
      </c>
      <c r="IL12" s="2">
        <v>10682600</v>
      </c>
      <c r="IM12" s="2">
        <v>4347700</v>
      </c>
      <c r="IN12" s="2">
        <v>5037500</v>
      </c>
      <c r="IO12" s="2">
        <v>3902700</v>
      </c>
      <c r="IP12" s="2">
        <v>6634100</v>
      </c>
      <c r="IQ12" s="2">
        <v>4913800</v>
      </c>
      <c r="IR12" s="2">
        <v>5064800</v>
      </c>
      <c r="IS12" s="2">
        <v>14617000</v>
      </c>
      <c r="IT12" s="2">
        <v>4213700</v>
      </c>
    </row>
    <row r="13" spans="1:254" ht="15.9" customHeight="1">
      <c r="A13" s="390" t="s">
        <v>21</v>
      </c>
      <c r="B13" s="46" t="s">
        <v>22</v>
      </c>
      <c r="C13" s="50">
        <v>90200</v>
      </c>
      <c r="D13" s="199">
        <v>-191200</v>
      </c>
      <c r="E13" s="197">
        <v>281400</v>
      </c>
      <c r="F13" s="21">
        <v>372700</v>
      </c>
      <c r="G13" s="21">
        <v>709200</v>
      </c>
      <c r="H13" s="21">
        <v>1122900</v>
      </c>
      <c r="I13" s="21">
        <v>623800</v>
      </c>
      <c r="J13" s="21">
        <v>346600</v>
      </c>
      <c r="K13" s="21">
        <v>449400</v>
      </c>
      <c r="L13" s="21">
        <v>368500</v>
      </c>
      <c r="M13" s="21">
        <v>344800</v>
      </c>
      <c r="N13" s="21">
        <v>313100</v>
      </c>
      <c r="O13" s="21">
        <v>261200</v>
      </c>
      <c r="P13" s="21">
        <v>283900</v>
      </c>
      <c r="Q13" s="21">
        <v>282500</v>
      </c>
      <c r="R13" s="21">
        <v>373000</v>
      </c>
      <c r="S13" s="21">
        <v>227600</v>
      </c>
      <c r="T13" s="21">
        <v>266200</v>
      </c>
      <c r="U13" s="21">
        <v>361200</v>
      </c>
      <c r="V13" s="21">
        <v>267400</v>
      </c>
      <c r="W13" s="21">
        <v>493000</v>
      </c>
      <c r="X13" s="21">
        <v>347000</v>
      </c>
      <c r="Y13" s="21">
        <v>396700</v>
      </c>
      <c r="Z13" s="21">
        <v>321700</v>
      </c>
      <c r="AA13" s="21">
        <v>228800</v>
      </c>
      <c r="AB13" s="21">
        <v>247700</v>
      </c>
      <c r="AC13" s="21">
        <v>285900</v>
      </c>
      <c r="AD13" s="21">
        <v>402900</v>
      </c>
      <c r="AE13" s="21">
        <v>420500</v>
      </c>
      <c r="AF13" s="21">
        <v>352500</v>
      </c>
      <c r="AG13" s="21">
        <v>341100</v>
      </c>
      <c r="AH13" s="21">
        <v>328600</v>
      </c>
      <c r="AI13" s="21">
        <v>279000</v>
      </c>
      <c r="AJ13" s="21">
        <v>254900</v>
      </c>
      <c r="AK13" s="21">
        <v>189600</v>
      </c>
      <c r="AL13" s="21">
        <v>297500</v>
      </c>
      <c r="AM13" s="21">
        <v>386400</v>
      </c>
      <c r="AN13" s="21">
        <v>315700</v>
      </c>
      <c r="AO13" s="21">
        <v>263200</v>
      </c>
      <c r="AP13" s="21">
        <v>268200</v>
      </c>
      <c r="AQ13" s="21">
        <v>286000</v>
      </c>
      <c r="AR13" s="21">
        <v>406300</v>
      </c>
      <c r="AS13" s="21">
        <v>273400</v>
      </c>
      <c r="AT13" s="21">
        <v>431200</v>
      </c>
      <c r="AU13" s="21">
        <v>309300</v>
      </c>
      <c r="AV13" s="21">
        <v>319100</v>
      </c>
      <c r="AW13" s="21">
        <v>226700</v>
      </c>
      <c r="AX13" s="21">
        <v>269500</v>
      </c>
      <c r="AY13" s="21">
        <v>278200</v>
      </c>
      <c r="AZ13" s="21">
        <v>306500</v>
      </c>
      <c r="BA13" s="21">
        <v>372100</v>
      </c>
      <c r="BB13" s="21">
        <v>352000</v>
      </c>
      <c r="BC13" s="21">
        <v>279800</v>
      </c>
      <c r="BD13" s="21">
        <v>252700</v>
      </c>
      <c r="BE13" s="21">
        <v>388000</v>
      </c>
      <c r="BF13" s="21">
        <v>243300</v>
      </c>
      <c r="BG13" s="21">
        <v>342400</v>
      </c>
      <c r="BH13" s="21">
        <v>301100</v>
      </c>
      <c r="BI13" s="21">
        <v>366100</v>
      </c>
      <c r="BJ13" s="21">
        <v>476200</v>
      </c>
      <c r="BK13" s="21">
        <v>824000</v>
      </c>
      <c r="BL13" s="21">
        <v>551900</v>
      </c>
      <c r="BM13" s="2">
        <v>310800</v>
      </c>
      <c r="BN13" s="2">
        <v>235900</v>
      </c>
      <c r="BO13" s="2">
        <v>269300</v>
      </c>
      <c r="BP13" s="2">
        <v>327600</v>
      </c>
      <c r="BQ13" s="2">
        <v>352700</v>
      </c>
      <c r="BR13" s="2">
        <v>279100</v>
      </c>
      <c r="BS13" s="2">
        <v>210900</v>
      </c>
      <c r="BT13" s="2">
        <v>167000</v>
      </c>
      <c r="BU13" s="2">
        <v>197500</v>
      </c>
      <c r="BV13" s="2">
        <v>162700</v>
      </c>
      <c r="BW13" s="2">
        <v>232800</v>
      </c>
      <c r="BX13" s="2">
        <v>151800</v>
      </c>
      <c r="BY13" s="2">
        <v>178300</v>
      </c>
      <c r="BZ13" s="2">
        <v>158200</v>
      </c>
      <c r="CA13" s="2">
        <v>180700</v>
      </c>
      <c r="CB13" s="2">
        <v>144800</v>
      </c>
      <c r="CC13" s="2">
        <v>194200</v>
      </c>
      <c r="CD13" s="2">
        <v>190900</v>
      </c>
      <c r="CE13" s="2">
        <v>172700</v>
      </c>
      <c r="CF13" s="2">
        <v>229600</v>
      </c>
      <c r="CG13" s="2">
        <v>252400</v>
      </c>
      <c r="CH13" s="2">
        <v>407100</v>
      </c>
      <c r="CI13" s="2">
        <v>133100</v>
      </c>
      <c r="CJ13" s="2">
        <v>144600</v>
      </c>
      <c r="CK13" s="2">
        <v>247300</v>
      </c>
      <c r="CL13" s="2">
        <v>284000</v>
      </c>
      <c r="CM13" s="2">
        <v>360700</v>
      </c>
      <c r="CN13" s="2">
        <v>514800</v>
      </c>
      <c r="CO13" s="2">
        <v>259700</v>
      </c>
      <c r="CP13" s="2">
        <v>351300</v>
      </c>
      <c r="CQ13" s="2">
        <v>186500</v>
      </c>
      <c r="CR13" s="2">
        <v>255500</v>
      </c>
      <c r="CS13" s="2">
        <v>255600</v>
      </c>
      <c r="CT13" s="2">
        <v>462200</v>
      </c>
      <c r="CU13" s="2">
        <v>523200</v>
      </c>
      <c r="CV13" s="2">
        <v>220200</v>
      </c>
      <c r="CW13" s="2">
        <v>225400</v>
      </c>
      <c r="CX13" s="2">
        <v>278900</v>
      </c>
      <c r="CY13" s="2">
        <v>252500</v>
      </c>
      <c r="CZ13" s="2">
        <v>274600</v>
      </c>
      <c r="DA13" s="2">
        <v>218600</v>
      </c>
      <c r="DB13" s="2">
        <v>233400</v>
      </c>
      <c r="DC13" s="2">
        <v>395500</v>
      </c>
      <c r="DD13" s="2">
        <v>356500</v>
      </c>
      <c r="DE13" s="2">
        <v>340900</v>
      </c>
      <c r="DF13" s="2">
        <v>580500</v>
      </c>
      <c r="DG13" s="2">
        <v>431700</v>
      </c>
      <c r="DH13" s="2">
        <v>244900</v>
      </c>
      <c r="DI13" s="2">
        <v>375600</v>
      </c>
      <c r="DJ13" s="2">
        <v>357900</v>
      </c>
      <c r="DK13" s="2">
        <v>347500</v>
      </c>
      <c r="DL13" s="2">
        <v>316400</v>
      </c>
      <c r="DM13" s="2">
        <v>277200</v>
      </c>
      <c r="DN13" s="2">
        <v>269700</v>
      </c>
      <c r="DO13" s="2">
        <v>259800</v>
      </c>
      <c r="DP13" s="2">
        <v>245300</v>
      </c>
      <c r="DQ13" s="2">
        <v>329900</v>
      </c>
      <c r="DR13" s="2">
        <v>880200</v>
      </c>
      <c r="DS13" s="2">
        <v>376600</v>
      </c>
      <c r="DT13" s="2">
        <v>329200</v>
      </c>
      <c r="DU13" s="2">
        <v>542600</v>
      </c>
      <c r="DV13" s="2">
        <v>331800</v>
      </c>
      <c r="DW13" s="2">
        <v>414500</v>
      </c>
      <c r="DX13" s="2">
        <v>509800</v>
      </c>
      <c r="DY13" s="2">
        <v>363700</v>
      </c>
      <c r="DZ13" s="2">
        <v>472400</v>
      </c>
      <c r="EA13" s="2">
        <v>553500</v>
      </c>
      <c r="EB13" s="2">
        <v>352700</v>
      </c>
      <c r="EC13" s="2">
        <v>291400</v>
      </c>
      <c r="ED13" s="2">
        <v>380600</v>
      </c>
      <c r="EE13" s="2">
        <v>392100</v>
      </c>
      <c r="EF13" s="2">
        <v>257600</v>
      </c>
      <c r="EG13" s="2">
        <v>215300</v>
      </c>
      <c r="EH13" s="2">
        <v>208000</v>
      </c>
      <c r="EI13" s="2">
        <v>233600</v>
      </c>
      <c r="EJ13" s="2">
        <v>198000</v>
      </c>
      <c r="EK13" s="2">
        <v>263500</v>
      </c>
      <c r="EL13" s="2">
        <v>344100</v>
      </c>
      <c r="EM13" s="2">
        <v>238700</v>
      </c>
      <c r="EN13" s="2">
        <v>341100</v>
      </c>
      <c r="EO13" s="2">
        <v>317000</v>
      </c>
      <c r="EP13" s="2">
        <v>390300</v>
      </c>
      <c r="EQ13" s="2">
        <v>348500</v>
      </c>
      <c r="ER13" s="2">
        <v>276200</v>
      </c>
      <c r="ES13" s="2">
        <v>219400</v>
      </c>
      <c r="ET13" s="2">
        <v>187800</v>
      </c>
      <c r="EU13" s="2">
        <v>331900</v>
      </c>
      <c r="EV13" s="2">
        <v>242700</v>
      </c>
      <c r="EW13" s="2">
        <v>135800</v>
      </c>
      <c r="EX13" s="2">
        <v>168400</v>
      </c>
      <c r="EY13" s="2">
        <v>112800</v>
      </c>
      <c r="EZ13" s="2">
        <v>248200</v>
      </c>
      <c r="FA13" s="2">
        <v>185100</v>
      </c>
      <c r="FB13" s="2">
        <v>148300</v>
      </c>
      <c r="FC13" s="2">
        <v>181400</v>
      </c>
      <c r="FD13" s="2">
        <v>132700</v>
      </c>
      <c r="FE13" s="2">
        <v>227500</v>
      </c>
      <c r="FF13" s="2">
        <v>179800</v>
      </c>
      <c r="FG13" s="2">
        <v>184200</v>
      </c>
      <c r="FH13" s="2">
        <v>216500</v>
      </c>
      <c r="FI13" s="2">
        <v>176100</v>
      </c>
      <c r="FJ13" s="2">
        <v>270100</v>
      </c>
      <c r="FK13" s="2">
        <v>139200</v>
      </c>
      <c r="FL13" s="2">
        <v>207900</v>
      </c>
      <c r="FM13" s="2">
        <v>226300</v>
      </c>
      <c r="FN13" s="2">
        <v>154400</v>
      </c>
      <c r="FO13" s="2">
        <v>218400</v>
      </c>
      <c r="FP13" s="2">
        <v>190300</v>
      </c>
      <c r="FQ13" s="2">
        <v>177500</v>
      </c>
      <c r="FR13" s="2">
        <v>253400</v>
      </c>
      <c r="FS13" s="2">
        <v>207300</v>
      </c>
      <c r="FT13" s="2">
        <v>341500</v>
      </c>
      <c r="FU13" s="2">
        <v>359400</v>
      </c>
      <c r="FV13" s="2">
        <v>255400</v>
      </c>
      <c r="FW13" s="2">
        <v>340500</v>
      </c>
      <c r="FX13" s="2">
        <v>363600</v>
      </c>
      <c r="FY13" s="2">
        <v>193200</v>
      </c>
      <c r="FZ13" s="2">
        <v>187900</v>
      </c>
      <c r="GA13" s="2">
        <v>324600</v>
      </c>
      <c r="GB13" s="2">
        <v>163900</v>
      </c>
      <c r="GC13" s="2">
        <v>286500</v>
      </c>
      <c r="GD13" s="2">
        <v>168200</v>
      </c>
      <c r="GE13" s="2">
        <v>290900</v>
      </c>
      <c r="GF13" s="2">
        <v>390800</v>
      </c>
      <c r="GG13" s="2">
        <v>472500</v>
      </c>
      <c r="GH13" s="2">
        <v>681900</v>
      </c>
      <c r="GI13" s="2">
        <v>345900</v>
      </c>
      <c r="GJ13" s="2">
        <v>161000</v>
      </c>
      <c r="GK13" s="2">
        <v>240500</v>
      </c>
      <c r="GL13" s="2">
        <v>165100</v>
      </c>
      <c r="GM13" s="2">
        <v>175800</v>
      </c>
      <c r="GN13" s="2">
        <v>177500</v>
      </c>
      <c r="GO13" s="2">
        <v>114000</v>
      </c>
      <c r="GP13" s="2">
        <v>174700</v>
      </c>
      <c r="GQ13" s="2">
        <v>166500</v>
      </c>
      <c r="GR13" s="2">
        <v>143000</v>
      </c>
      <c r="GS13" s="2">
        <v>211600</v>
      </c>
      <c r="GT13" s="2">
        <v>226600</v>
      </c>
      <c r="GU13" s="2">
        <v>361500</v>
      </c>
      <c r="GV13" s="2">
        <v>365100</v>
      </c>
      <c r="GW13" s="2">
        <v>280200</v>
      </c>
      <c r="GX13" s="2">
        <v>160700</v>
      </c>
      <c r="GY13" s="2">
        <v>290600</v>
      </c>
      <c r="GZ13" s="2">
        <v>446900</v>
      </c>
      <c r="HA13" s="2">
        <v>669900</v>
      </c>
      <c r="HB13" s="2">
        <v>304100</v>
      </c>
      <c r="HC13" s="2">
        <v>346000</v>
      </c>
      <c r="HD13" s="2">
        <v>261000</v>
      </c>
      <c r="HE13" s="2">
        <v>229700</v>
      </c>
      <c r="HF13" s="2">
        <v>240100</v>
      </c>
      <c r="HG13" s="2">
        <v>172900</v>
      </c>
      <c r="HH13" s="2">
        <v>209200</v>
      </c>
      <c r="HI13" s="2">
        <v>244400</v>
      </c>
      <c r="HJ13" s="2">
        <v>466400</v>
      </c>
      <c r="HK13" s="2">
        <v>188800</v>
      </c>
      <c r="HL13" s="2">
        <v>427300</v>
      </c>
      <c r="HM13" s="2">
        <v>290400</v>
      </c>
      <c r="HN13" s="2">
        <v>310300</v>
      </c>
      <c r="HO13" s="2">
        <v>431500</v>
      </c>
      <c r="HP13" s="2">
        <v>373200</v>
      </c>
      <c r="HQ13" s="2">
        <v>487400</v>
      </c>
      <c r="HR13" s="2">
        <v>546500</v>
      </c>
      <c r="HS13" s="2">
        <v>829100</v>
      </c>
      <c r="HT13" s="2">
        <v>579900</v>
      </c>
      <c r="HU13" s="2">
        <v>549500</v>
      </c>
      <c r="HV13" s="2">
        <v>307700</v>
      </c>
      <c r="HW13" s="2">
        <v>342600</v>
      </c>
      <c r="HX13" s="2">
        <v>527000</v>
      </c>
      <c r="HY13" s="2">
        <v>486900</v>
      </c>
      <c r="HZ13" s="2">
        <v>579400</v>
      </c>
      <c r="IA13" s="2">
        <v>371100</v>
      </c>
      <c r="IB13" s="2">
        <v>588100</v>
      </c>
      <c r="IC13" s="2">
        <v>491700</v>
      </c>
      <c r="ID13" s="2">
        <v>523700</v>
      </c>
      <c r="IE13" s="2">
        <v>277800</v>
      </c>
      <c r="IF13" s="2">
        <v>189100</v>
      </c>
      <c r="IG13" s="2">
        <v>227600</v>
      </c>
      <c r="IH13" s="2">
        <v>398500</v>
      </c>
      <c r="II13" s="2">
        <v>270500</v>
      </c>
      <c r="IJ13" s="2">
        <v>334000</v>
      </c>
      <c r="IK13" s="2">
        <v>259400</v>
      </c>
      <c r="IL13" s="2">
        <v>213900</v>
      </c>
      <c r="IM13" s="2">
        <v>225600</v>
      </c>
      <c r="IN13" s="2">
        <v>266900</v>
      </c>
      <c r="IO13" s="2">
        <v>284800</v>
      </c>
      <c r="IP13" s="2">
        <v>290400</v>
      </c>
      <c r="IQ13" s="2">
        <v>373200</v>
      </c>
      <c r="IR13" s="2">
        <v>512100</v>
      </c>
      <c r="IS13" s="2">
        <v>197500</v>
      </c>
      <c r="IT13" s="2">
        <v>190500</v>
      </c>
    </row>
    <row r="14" spans="1:254" ht="15.9" customHeight="1">
      <c r="A14" s="390" t="s">
        <v>23</v>
      </c>
      <c r="B14" s="46" t="s">
        <v>24</v>
      </c>
      <c r="C14" s="50">
        <v>2439400</v>
      </c>
      <c r="D14" s="199">
        <v>-3196300</v>
      </c>
      <c r="E14" s="197">
        <v>5635700</v>
      </c>
      <c r="F14" s="21">
        <v>8477500</v>
      </c>
      <c r="G14" s="21">
        <v>9422500</v>
      </c>
      <c r="H14" s="21">
        <v>11847400</v>
      </c>
      <c r="I14" s="21">
        <v>4669900</v>
      </c>
      <c r="J14" s="21">
        <v>3551300</v>
      </c>
      <c r="K14" s="21">
        <v>6707000</v>
      </c>
      <c r="L14" s="21">
        <v>4616700</v>
      </c>
      <c r="M14" s="21">
        <v>4210700</v>
      </c>
      <c r="N14" s="21">
        <v>3407200</v>
      </c>
      <c r="O14" s="21">
        <v>4058400</v>
      </c>
      <c r="P14" s="21">
        <v>3747800</v>
      </c>
      <c r="Q14" s="21">
        <v>4567600</v>
      </c>
      <c r="R14" s="21">
        <v>5592300</v>
      </c>
      <c r="S14" s="21">
        <v>3529100</v>
      </c>
      <c r="T14" s="21">
        <v>4239300</v>
      </c>
      <c r="U14" s="21">
        <v>2631500</v>
      </c>
      <c r="V14" s="21">
        <v>2955600</v>
      </c>
      <c r="W14" s="21">
        <v>3599000</v>
      </c>
      <c r="X14" s="21">
        <v>2676300</v>
      </c>
      <c r="Y14" s="21">
        <v>4602400</v>
      </c>
      <c r="Z14" s="21">
        <v>6195100</v>
      </c>
      <c r="AA14" s="21">
        <v>6131300</v>
      </c>
      <c r="AB14" s="21">
        <v>6310500</v>
      </c>
      <c r="AC14" s="21">
        <v>4952800</v>
      </c>
      <c r="AD14" s="21">
        <v>3446100</v>
      </c>
      <c r="AE14" s="21">
        <v>3696200</v>
      </c>
      <c r="AF14" s="21">
        <v>3798800</v>
      </c>
      <c r="AG14" s="21">
        <v>5292500</v>
      </c>
      <c r="AH14" s="21">
        <v>5115700</v>
      </c>
      <c r="AI14" s="21">
        <v>4766500</v>
      </c>
      <c r="AJ14" s="21">
        <v>4376300</v>
      </c>
      <c r="AK14" s="21">
        <v>2346800</v>
      </c>
      <c r="AL14" s="21">
        <v>4858000</v>
      </c>
      <c r="AM14" s="21">
        <v>3362100</v>
      </c>
      <c r="AN14" s="21">
        <v>3994600</v>
      </c>
      <c r="AO14" s="21">
        <v>3653000</v>
      </c>
      <c r="AP14" s="21">
        <v>4310700</v>
      </c>
      <c r="AQ14" s="21">
        <v>5513700</v>
      </c>
      <c r="AR14" s="21">
        <v>3907200</v>
      </c>
      <c r="AS14" s="21">
        <v>4912100</v>
      </c>
      <c r="AT14" s="21">
        <v>3951700</v>
      </c>
      <c r="AU14" s="21">
        <v>4973100</v>
      </c>
      <c r="AV14" s="21">
        <v>3343800</v>
      </c>
      <c r="AW14" s="21">
        <v>3271700</v>
      </c>
      <c r="AX14" s="21">
        <v>4772000</v>
      </c>
      <c r="AY14" s="21">
        <v>5020200</v>
      </c>
      <c r="AZ14" s="21">
        <v>6717400</v>
      </c>
      <c r="BA14" s="21">
        <v>10715100</v>
      </c>
      <c r="BB14" s="21">
        <v>4813500</v>
      </c>
      <c r="BC14" s="21">
        <v>4638300</v>
      </c>
      <c r="BD14" s="21">
        <v>3509100</v>
      </c>
      <c r="BE14" s="21">
        <v>3987700</v>
      </c>
      <c r="BF14" s="21">
        <v>4239600</v>
      </c>
      <c r="BG14" s="21">
        <v>4102500</v>
      </c>
      <c r="BH14" s="21">
        <v>5603600</v>
      </c>
      <c r="BI14" s="21">
        <v>4049800</v>
      </c>
      <c r="BJ14" s="21">
        <v>3827200</v>
      </c>
      <c r="BK14" s="21">
        <v>5929200</v>
      </c>
      <c r="BL14" s="21">
        <v>5671100</v>
      </c>
      <c r="BM14" s="2">
        <v>4925800</v>
      </c>
      <c r="BN14" s="2">
        <v>5564100</v>
      </c>
      <c r="BO14" s="2">
        <v>5517900</v>
      </c>
      <c r="BP14" s="2">
        <v>8414100</v>
      </c>
      <c r="BQ14" s="2">
        <v>19526800</v>
      </c>
      <c r="BR14" s="2">
        <v>15975800</v>
      </c>
      <c r="BS14" s="2">
        <v>4607700</v>
      </c>
      <c r="BT14" s="2">
        <v>3970900</v>
      </c>
      <c r="BU14" s="2">
        <v>3064200</v>
      </c>
      <c r="BV14" s="2">
        <v>2982300</v>
      </c>
      <c r="BW14" s="2">
        <v>3732700</v>
      </c>
      <c r="BX14" s="2">
        <v>3702700</v>
      </c>
      <c r="BY14" s="2">
        <v>2998900</v>
      </c>
      <c r="BZ14" s="2">
        <v>2787800</v>
      </c>
      <c r="CA14" s="2">
        <v>4098700</v>
      </c>
      <c r="CB14" s="2">
        <v>4164500</v>
      </c>
      <c r="CC14" s="2">
        <v>4862900</v>
      </c>
      <c r="CD14" s="2">
        <v>3869300</v>
      </c>
      <c r="CE14" s="2">
        <v>3193900</v>
      </c>
      <c r="CF14" s="2">
        <v>4566600</v>
      </c>
      <c r="CG14" s="2">
        <v>4044000</v>
      </c>
      <c r="CH14" s="2">
        <v>5573700</v>
      </c>
      <c r="CI14" s="2">
        <v>2706800</v>
      </c>
      <c r="CJ14" s="2">
        <v>2784700</v>
      </c>
      <c r="CK14" s="2">
        <v>2567900</v>
      </c>
      <c r="CL14" s="2">
        <v>4371700</v>
      </c>
      <c r="CM14" s="2">
        <v>5167500</v>
      </c>
      <c r="CN14" s="2">
        <v>6582100</v>
      </c>
      <c r="CO14" s="2">
        <v>6126300</v>
      </c>
      <c r="CP14" s="2">
        <v>5728600</v>
      </c>
      <c r="CQ14" s="2">
        <v>3373800</v>
      </c>
      <c r="CR14" s="2">
        <v>5783700</v>
      </c>
      <c r="CS14" s="2">
        <v>3374100</v>
      </c>
      <c r="CT14" s="2">
        <v>6635000</v>
      </c>
      <c r="CU14" s="2">
        <v>8699000</v>
      </c>
      <c r="CV14" s="2">
        <v>4928400</v>
      </c>
      <c r="CW14" s="2">
        <v>4128700</v>
      </c>
      <c r="CX14" s="2">
        <v>4402000</v>
      </c>
      <c r="CY14" s="2">
        <v>9884400</v>
      </c>
      <c r="CZ14" s="2">
        <v>4139100</v>
      </c>
      <c r="DA14" s="2">
        <v>4149700</v>
      </c>
      <c r="DB14" s="2">
        <v>6282600</v>
      </c>
      <c r="DC14" s="2">
        <v>7919800</v>
      </c>
      <c r="DD14" s="2">
        <v>4395900</v>
      </c>
      <c r="DE14" s="2">
        <v>7922800</v>
      </c>
      <c r="DF14" s="2">
        <v>8331700</v>
      </c>
      <c r="DG14" s="2">
        <v>5653100</v>
      </c>
      <c r="DH14" s="2">
        <v>5021700</v>
      </c>
      <c r="DI14" s="2">
        <v>7047100</v>
      </c>
      <c r="DJ14" s="2">
        <v>4797400</v>
      </c>
      <c r="DK14" s="2">
        <v>6398100</v>
      </c>
      <c r="DL14" s="2">
        <v>4558200</v>
      </c>
      <c r="DM14" s="2">
        <v>4873600</v>
      </c>
      <c r="DN14" s="2">
        <v>4764600</v>
      </c>
      <c r="DO14" s="2">
        <v>3729400</v>
      </c>
      <c r="DP14" s="2">
        <v>4484400</v>
      </c>
      <c r="DQ14" s="2">
        <v>5594800</v>
      </c>
      <c r="DR14" s="2">
        <v>10085000</v>
      </c>
      <c r="DS14" s="2">
        <v>9081400</v>
      </c>
      <c r="DT14" s="2">
        <v>6255400</v>
      </c>
      <c r="DU14" s="2">
        <v>6678300</v>
      </c>
      <c r="DV14" s="2">
        <v>5550200</v>
      </c>
      <c r="DW14" s="2">
        <v>6902600</v>
      </c>
      <c r="DX14" s="2">
        <v>11715400</v>
      </c>
      <c r="DY14" s="2">
        <v>6958200</v>
      </c>
      <c r="DZ14" s="2">
        <v>4408400</v>
      </c>
      <c r="EA14" s="2">
        <v>5265300</v>
      </c>
      <c r="EB14" s="2">
        <v>3635700</v>
      </c>
      <c r="EC14" s="2">
        <v>3619900</v>
      </c>
      <c r="ED14" s="2">
        <v>4225400</v>
      </c>
      <c r="EE14" s="2">
        <v>4459900</v>
      </c>
      <c r="EF14" s="2">
        <v>3542500</v>
      </c>
      <c r="EG14" s="2">
        <v>3691800</v>
      </c>
      <c r="EH14" s="2">
        <v>2929300</v>
      </c>
      <c r="EI14" s="2">
        <v>4232600</v>
      </c>
      <c r="EJ14" s="2">
        <v>3701000</v>
      </c>
      <c r="EK14" s="2">
        <v>4028700</v>
      </c>
      <c r="EL14" s="2">
        <v>5031100</v>
      </c>
      <c r="EM14" s="2">
        <v>5521100</v>
      </c>
      <c r="EN14" s="2">
        <v>8048400</v>
      </c>
      <c r="EO14" s="2">
        <v>4053900</v>
      </c>
      <c r="EP14" s="2">
        <v>4737700</v>
      </c>
      <c r="EQ14" s="2">
        <v>3104500</v>
      </c>
      <c r="ER14" s="2">
        <v>3534300</v>
      </c>
      <c r="ES14" s="2">
        <v>3370900</v>
      </c>
      <c r="ET14" s="2">
        <v>2336300</v>
      </c>
      <c r="EU14" s="2">
        <v>2906700</v>
      </c>
      <c r="EV14" s="2">
        <v>2006100</v>
      </c>
      <c r="EW14" s="2">
        <v>1586800</v>
      </c>
      <c r="EX14" s="2">
        <v>1952500</v>
      </c>
      <c r="EY14" s="2">
        <v>2168500</v>
      </c>
      <c r="EZ14" s="2">
        <v>3395900</v>
      </c>
      <c r="FA14" s="2">
        <v>5581600</v>
      </c>
      <c r="FB14" s="2">
        <v>4506900</v>
      </c>
      <c r="FC14" s="2">
        <v>3632600</v>
      </c>
      <c r="FD14" s="2">
        <v>5191100</v>
      </c>
      <c r="FE14" s="2">
        <v>3770200</v>
      </c>
      <c r="FF14" s="2">
        <v>5771000</v>
      </c>
      <c r="FG14" s="2">
        <v>3574100</v>
      </c>
      <c r="FH14" s="2">
        <v>4885300</v>
      </c>
      <c r="FI14" s="2">
        <v>3635800</v>
      </c>
      <c r="FJ14" s="2">
        <v>3803400</v>
      </c>
      <c r="FK14" s="2">
        <v>3500700</v>
      </c>
      <c r="FL14" s="2">
        <v>4028300</v>
      </c>
      <c r="FM14" s="2">
        <v>4303800</v>
      </c>
      <c r="FN14" s="2">
        <v>3072400</v>
      </c>
      <c r="FO14" s="2">
        <v>4885500</v>
      </c>
      <c r="FP14" s="2">
        <v>4802000</v>
      </c>
      <c r="FQ14" s="2">
        <v>3982100</v>
      </c>
      <c r="FR14" s="2">
        <v>6262200</v>
      </c>
      <c r="FS14" s="2">
        <v>6590800</v>
      </c>
      <c r="FT14" s="2">
        <v>7779500</v>
      </c>
      <c r="FU14" s="2">
        <v>3012600</v>
      </c>
      <c r="FV14" s="2">
        <v>4244600</v>
      </c>
      <c r="FW14" s="2">
        <v>5065800</v>
      </c>
      <c r="FX14" s="2">
        <v>2815800</v>
      </c>
      <c r="FY14" s="2">
        <v>3653800</v>
      </c>
      <c r="FZ14" s="2">
        <v>4362800</v>
      </c>
      <c r="GA14" s="2">
        <v>3868500</v>
      </c>
      <c r="GB14" s="2">
        <v>3420300</v>
      </c>
      <c r="GC14" s="2">
        <v>3894300</v>
      </c>
      <c r="GD14" s="2">
        <v>4068600</v>
      </c>
      <c r="GE14" s="2">
        <v>6767700</v>
      </c>
      <c r="GF14" s="2">
        <v>9383500</v>
      </c>
      <c r="GG14" s="2">
        <v>14087800</v>
      </c>
      <c r="GH14" s="2">
        <v>6846300</v>
      </c>
      <c r="GI14" s="2">
        <v>16142700</v>
      </c>
      <c r="GJ14" s="2">
        <v>4215100</v>
      </c>
      <c r="GK14" s="2">
        <v>3076000</v>
      </c>
      <c r="GL14" s="2">
        <v>3855600</v>
      </c>
      <c r="GM14" s="2">
        <v>3694200</v>
      </c>
      <c r="GN14" s="2">
        <v>4024300</v>
      </c>
      <c r="GO14" s="2">
        <v>4849800</v>
      </c>
      <c r="GP14" s="2">
        <v>4612100</v>
      </c>
      <c r="GQ14" s="2">
        <v>3712800</v>
      </c>
      <c r="GR14" s="2">
        <v>4431200</v>
      </c>
      <c r="GS14" s="2">
        <v>5816400</v>
      </c>
      <c r="GT14" s="2">
        <v>4212900</v>
      </c>
      <c r="GU14" s="2">
        <v>8304400</v>
      </c>
      <c r="GV14" s="2">
        <v>5407800</v>
      </c>
      <c r="GW14" s="2">
        <v>4935500</v>
      </c>
      <c r="GX14" s="2">
        <v>5295000</v>
      </c>
      <c r="GY14" s="2">
        <v>3992000</v>
      </c>
      <c r="GZ14" s="2">
        <v>5515300</v>
      </c>
      <c r="HA14" s="2">
        <v>3074300</v>
      </c>
      <c r="HB14" s="2">
        <v>4643400</v>
      </c>
      <c r="HC14" s="2">
        <v>4672800</v>
      </c>
      <c r="HD14" s="2">
        <v>5037400</v>
      </c>
      <c r="HE14" s="2">
        <v>3690500</v>
      </c>
      <c r="HF14" s="2">
        <v>5707800</v>
      </c>
      <c r="HG14" s="2">
        <v>4441500</v>
      </c>
      <c r="HH14" s="2">
        <v>4368000</v>
      </c>
      <c r="HI14" s="2">
        <v>2766400</v>
      </c>
      <c r="HJ14" s="2">
        <v>6510600</v>
      </c>
      <c r="HK14" s="2">
        <v>2863300</v>
      </c>
      <c r="HL14" s="2">
        <v>2581900</v>
      </c>
      <c r="HM14" s="2">
        <v>3968100</v>
      </c>
      <c r="HN14" s="2">
        <v>3323300</v>
      </c>
      <c r="HO14" s="2">
        <v>2163800</v>
      </c>
      <c r="HP14" s="2">
        <v>2636800</v>
      </c>
      <c r="HQ14" s="2">
        <v>3277300</v>
      </c>
      <c r="HR14" s="2">
        <v>3580600</v>
      </c>
      <c r="HS14" s="2">
        <v>3126300</v>
      </c>
      <c r="HT14" s="2">
        <v>3461700</v>
      </c>
      <c r="HU14" s="2">
        <v>4230600</v>
      </c>
      <c r="HV14" s="2">
        <v>4077700</v>
      </c>
      <c r="HW14" s="2">
        <v>2488200</v>
      </c>
      <c r="HX14" s="2">
        <v>3815100</v>
      </c>
      <c r="HY14" s="2">
        <v>3992600</v>
      </c>
      <c r="HZ14" s="2">
        <v>4565600</v>
      </c>
      <c r="IA14" s="2">
        <v>4377500</v>
      </c>
      <c r="IB14" s="2">
        <v>3182700</v>
      </c>
      <c r="IC14" s="2">
        <v>1798600</v>
      </c>
      <c r="ID14" s="2">
        <v>2181900</v>
      </c>
      <c r="IE14" s="2">
        <v>2501400</v>
      </c>
      <c r="IF14" s="2">
        <v>3072800</v>
      </c>
      <c r="IG14" s="2">
        <v>2472900</v>
      </c>
      <c r="IH14" s="2">
        <v>2799100</v>
      </c>
      <c r="II14" s="2">
        <v>3574300</v>
      </c>
      <c r="IJ14" s="2">
        <v>4020100</v>
      </c>
      <c r="IK14" s="2">
        <v>5830100</v>
      </c>
      <c r="IL14" s="2">
        <v>5045500</v>
      </c>
      <c r="IM14" s="2">
        <v>4334200</v>
      </c>
      <c r="IN14" s="2">
        <v>4040600</v>
      </c>
      <c r="IO14" s="2">
        <v>3448400</v>
      </c>
      <c r="IP14" s="2">
        <v>6165200</v>
      </c>
      <c r="IQ14" s="2">
        <v>10691100</v>
      </c>
      <c r="IR14" s="2">
        <v>4922600</v>
      </c>
      <c r="IS14" s="2">
        <v>3222500</v>
      </c>
      <c r="IT14" s="2">
        <v>3330100</v>
      </c>
    </row>
    <row r="15" spans="1:254" ht="15.9" customHeight="1">
      <c r="A15" s="390" t="s">
        <v>25</v>
      </c>
      <c r="B15" s="46" t="s">
        <v>26</v>
      </c>
      <c r="C15" s="50">
        <v>625700</v>
      </c>
      <c r="D15" s="199">
        <v>203000</v>
      </c>
      <c r="E15" s="197">
        <v>422700</v>
      </c>
      <c r="F15" s="21">
        <v>387300</v>
      </c>
      <c r="G15" s="21">
        <v>411800</v>
      </c>
      <c r="H15" s="21">
        <v>608500</v>
      </c>
      <c r="I15" s="21">
        <v>947100</v>
      </c>
      <c r="J15" s="21">
        <v>522300</v>
      </c>
      <c r="K15" s="21">
        <v>470100</v>
      </c>
      <c r="L15" s="21">
        <v>489300</v>
      </c>
      <c r="M15" s="21">
        <v>560500</v>
      </c>
      <c r="N15" s="21">
        <v>391400</v>
      </c>
      <c r="O15" s="21">
        <v>431900</v>
      </c>
      <c r="P15" s="21">
        <v>576900</v>
      </c>
      <c r="Q15" s="21">
        <v>785800</v>
      </c>
      <c r="R15" s="21">
        <v>989600</v>
      </c>
      <c r="S15" s="21">
        <v>493700</v>
      </c>
      <c r="T15" s="21">
        <v>630700</v>
      </c>
      <c r="U15" s="21">
        <v>744500</v>
      </c>
      <c r="V15" s="21">
        <v>716300</v>
      </c>
      <c r="W15" s="21">
        <v>520100</v>
      </c>
      <c r="X15" s="21">
        <v>551900</v>
      </c>
      <c r="Y15" s="21">
        <v>792000</v>
      </c>
      <c r="Z15" s="21">
        <v>519200</v>
      </c>
      <c r="AA15" s="21">
        <v>435600</v>
      </c>
      <c r="AB15" s="21">
        <v>338000</v>
      </c>
      <c r="AC15" s="21">
        <v>542500</v>
      </c>
      <c r="AD15" s="21">
        <v>744400</v>
      </c>
      <c r="AE15" s="21">
        <v>844100</v>
      </c>
      <c r="AF15" s="21">
        <v>1143000</v>
      </c>
      <c r="AG15" s="21">
        <v>608200</v>
      </c>
      <c r="AH15" s="21">
        <v>726400</v>
      </c>
      <c r="AI15" s="21">
        <v>577300</v>
      </c>
      <c r="AJ15" s="21">
        <v>431200</v>
      </c>
      <c r="AK15" s="21">
        <v>611700</v>
      </c>
      <c r="AL15" s="21">
        <v>1282800</v>
      </c>
      <c r="AM15" s="21">
        <v>809800</v>
      </c>
      <c r="AN15" s="21">
        <v>524700</v>
      </c>
      <c r="AO15" s="21">
        <v>752800</v>
      </c>
      <c r="AP15" s="21">
        <v>893500</v>
      </c>
      <c r="AQ15" s="21">
        <v>1040300</v>
      </c>
      <c r="AR15" s="21">
        <v>537500</v>
      </c>
      <c r="AS15" s="21">
        <v>684000</v>
      </c>
      <c r="AT15" s="21">
        <v>759700</v>
      </c>
      <c r="AU15" s="21">
        <v>523400</v>
      </c>
      <c r="AV15" s="21">
        <v>486500</v>
      </c>
      <c r="AW15" s="21">
        <v>728600</v>
      </c>
      <c r="AX15" s="21">
        <v>727800</v>
      </c>
      <c r="AY15" s="21">
        <v>666600</v>
      </c>
      <c r="AZ15" s="21">
        <v>839100</v>
      </c>
      <c r="BA15" s="21">
        <v>1097100</v>
      </c>
      <c r="BB15" s="21">
        <v>555800</v>
      </c>
      <c r="BC15" s="21">
        <v>490100</v>
      </c>
      <c r="BD15" s="21">
        <v>470200</v>
      </c>
      <c r="BE15" s="21">
        <v>522000</v>
      </c>
      <c r="BF15" s="21">
        <v>473200</v>
      </c>
      <c r="BG15" s="21">
        <v>412100</v>
      </c>
      <c r="BH15" s="21">
        <v>543000</v>
      </c>
      <c r="BI15" s="21">
        <v>547900</v>
      </c>
      <c r="BJ15" s="21">
        <v>757400</v>
      </c>
      <c r="BK15" s="21">
        <v>655100</v>
      </c>
      <c r="BL15" s="21">
        <v>939500</v>
      </c>
      <c r="BM15" s="2">
        <v>1405500</v>
      </c>
      <c r="BN15" s="2">
        <v>682300</v>
      </c>
      <c r="BO15" s="2">
        <v>751700</v>
      </c>
      <c r="BP15" s="2">
        <v>813100</v>
      </c>
      <c r="BQ15" s="2">
        <v>1077300</v>
      </c>
      <c r="BR15" s="2">
        <v>445500</v>
      </c>
      <c r="BS15" s="2">
        <v>841200</v>
      </c>
      <c r="BT15" s="2">
        <v>720800</v>
      </c>
      <c r="BU15" s="2">
        <v>646500</v>
      </c>
      <c r="BV15" s="2">
        <v>693900</v>
      </c>
      <c r="BW15" s="2">
        <v>1073800</v>
      </c>
      <c r="BX15" s="2">
        <v>691100</v>
      </c>
      <c r="BY15" s="2">
        <v>462300</v>
      </c>
      <c r="BZ15" s="2">
        <v>489800</v>
      </c>
      <c r="CA15" s="2">
        <v>446400</v>
      </c>
      <c r="CB15" s="2">
        <v>457900</v>
      </c>
      <c r="CC15" s="2">
        <v>427700</v>
      </c>
      <c r="CD15" s="2">
        <v>488500</v>
      </c>
      <c r="CE15" s="2">
        <v>445500</v>
      </c>
      <c r="CF15" s="2">
        <v>548300</v>
      </c>
      <c r="CG15" s="2">
        <v>600100</v>
      </c>
      <c r="CH15" s="2">
        <v>730300</v>
      </c>
      <c r="CI15" s="2">
        <v>575700</v>
      </c>
      <c r="CJ15" s="2">
        <v>305700</v>
      </c>
      <c r="CK15" s="2">
        <v>318900</v>
      </c>
      <c r="CL15" s="2">
        <v>575000</v>
      </c>
      <c r="CM15" s="2">
        <v>574700</v>
      </c>
      <c r="CN15" s="2">
        <v>543600</v>
      </c>
      <c r="CO15" s="2">
        <v>912100</v>
      </c>
      <c r="CP15" s="2">
        <v>775900</v>
      </c>
      <c r="CQ15" s="2">
        <v>476100</v>
      </c>
      <c r="CR15" s="2">
        <v>620200</v>
      </c>
      <c r="CS15" s="2">
        <v>894800</v>
      </c>
      <c r="CT15" s="2">
        <v>954200</v>
      </c>
      <c r="CU15" s="2">
        <v>3270300</v>
      </c>
      <c r="CV15" s="2">
        <v>763800</v>
      </c>
      <c r="CW15" s="2">
        <v>697400</v>
      </c>
      <c r="CX15" s="2">
        <v>642000</v>
      </c>
      <c r="CY15" s="2">
        <v>813400</v>
      </c>
      <c r="CZ15" s="2">
        <v>934400</v>
      </c>
      <c r="DA15" s="2">
        <v>1096300</v>
      </c>
      <c r="DB15" s="2">
        <v>1199000</v>
      </c>
      <c r="DC15" s="2">
        <v>1752500</v>
      </c>
      <c r="DD15" s="2">
        <v>1253200</v>
      </c>
      <c r="DE15" s="2">
        <v>1210000</v>
      </c>
      <c r="DF15" s="2">
        <v>1080700</v>
      </c>
      <c r="DG15" s="2">
        <v>1387700</v>
      </c>
      <c r="DH15" s="2">
        <v>1396900</v>
      </c>
      <c r="DI15" s="2">
        <v>881400</v>
      </c>
      <c r="DJ15" s="2">
        <v>644900</v>
      </c>
      <c r="DK15" s="2">
        <v>1044500</v>
      </c>
      <c r="DL15" s="2">
        <v>961800</v>
      </c>
      <c r="DM15" s="2">
        <v>490800</v>
      </c>
      <c r="DN15" s="2">
        <v>399300</v>
      </c>
      <c r="DO15" s="2">
        <v>442200</v>
      </c>
      <c r="DP15" s="2">
        <v>587900</v>
      </c>
      <c r="DQ15" s="2">
        <v>668100</v>
      </c>
      <c r="DR15" s="2">
        <v>784900</v>
      </c>
      <c r="DS15" s="2">
        <v>856000</v>
      </c>
      <c r="DT15" s="2">
        <v>887800</v>
      </c>
      <c r="DU15" s="2">
        <v>1127900</v>
      </c>
      <c r="DV15" s="2">
        <v>627700</v>
      </c>
      <c r="DW15" s="2">
        <v>482000</v>
      </c>
      <c r="DX15" s="2">
        <v>408200</v>
      </c>
      <c r="DY15" s="2">
        <v>465100</v>
      </c>
      <c r="DZ15" s="2">
        <v>528500</v>
      </c>
      <c r="EA15" s="2">
        <v>596800</v>
      </c>
      <c r="EB15" s="2">
        <v>500000</v>
      </c>
      <c r="EC15" s="2">
        <v>389000</v>
      </c>
      <c r="ED15" s="2">
        <v>288700</v>
      </c>
      <c r="EE15" s="2">
        <v>376500</v>
      </c>
      <c r="EF15" s="2">
        <v>281900</v>
      </c>
      <c r="EG15" s="2">
        <v>305600</v>
      </c>
      <c r="EH15" s="2">
        <v>266900</v>
      </c>
      <c r="EI15" s="2">
        <v>289500</v>
      </c>
      <c r="EJ15" s="2">
        <v>225100</v>
      </c>
      <c r="EK15" s="2">
        <v>328700</v>
      </c>
      <c r="EL15" s="2">
        <v>410300</v>
      </c>
      <c r="EM15" s="2">
        <v>503500</v>
      </c>
      <c r="EN15" s="2">
        <v>564900</v>
      </c>
      <c r="EO15" s="2">
        <v>311800</v>
      </c>
      <c r="EP15" s="2">
        <v>435800</v>
      </c>
      <c r="EQ15" s="2">
        <v>467200</v>
      </c>
      <c r="ER15" s="2">
        <v>645300</v>
      </c>
      <c r="ES15" s="2">
        <v>433100</v>
      </c>
      <c r="ET15" s="2">
        <v>319300</v>
      </c>
      <c r="EU15" s="2">
        <v>266400</v>
      </c>
      <c r="EV15" s="2">
        <v>212700</v>
      </c>
      <c r="EW15" s="2">
        <v>147000</v>
      </c>
      <c r="EX15" s="2">
        <v>202500</v>
      </c>
      <c r="EY15" s="2">
        <v>247500</v>
      </c>
      <c r="EZ15" s="2">
        <v>446200</v>
      </c>
      <c r="FA15" s="2">
        <v>708600</v>
      </c>
      <c r="FB15" s="2">
        <v>304900</v>
      </c>
      <c r="FC15" s="2">
        <v>413000</v>
      </c>
      <c r="FD15" s="2">
        <v>481800</v>
      </c>
      <c r="FE15" s="2">
        <v>623100</v>
      </c>
      <c r="FF15" s="2">
        <v>530000</v>
      </c>
      <c r="FG15" s="2">
        <v>305600</v>
      </c>
      <c r="FH15" s="2">
        <v>425900</v>
      </c>
      <c r="FI15" s="2">
        <v>376100</v>
      </c>
      <c r="FJ15" s="2">
        <v>301800</v>
      </c>
      <c r="FK15" s="2">
        <v>366000</v>
      </c>
      <c r="FL15" s="2">
        <v>341700</v>
      </c>
      <c r="FM15" s="2">
        <v>334800</v>
      </c>
      <c r="FN15" s="2">
        <v>394200</v>
      </c>
      <c r="FO15" s="2">
        <v>521200</v>
      </c>
      <c r="FP15" s="2">
        <v>1079000</v>
      </c>
      <c r="FQ15" s="2">
        <v>358000</v>
      </c>
      <c r="FR15" s="2">
        <v>554300</v>
      </c>
      <c r="FS15" s="2">
        <v>478600</v>
      </c>
      <c r="FT15" s="2">
        <v>684100</v>
      </c>
      <c r="FU15" s="2">
        <v>733500</v>
      </c>
      <c r="FV15" s="2">
        <v>666600</v>
      </c>
      <c r="FW15" s="2">
        <v>705000</v>
      </c>
      <c r="FX15" s="2">
        <v>909200</v>
      </c>
      <c r="FY15" s="2">
        <v>1103300</v>
      </c>
      <c r="FZ15" s="2">
        <v>700800</v>
      </c>
      <c r="GA15" s="2">
        <v>1151400</v>
      </c>
      <c r="GB15" s="2">
        <v>566700</v>
      </c>
      <c r="GC15" s="2">
        <v>515800</v>
      </c>
      <c r="GD15" s="2">
        <v>299200</v>
      </c>
      <c r="GE15" s="2">
        <v>484800</v>
      </c>
      <c r="GF15" s="2">
        <v>546000</v>
      </c>
      <c r="GG15" s="2">
        <v>371200</v>
      </c>
      <c r="GH15" s="2">
        <v>422900</v>
      </c>
      <c r="GI15" s="2">
        <v>1555600</v>
      </c>
      <c r="GJ15" s="2">
        <v>449200</v>
      </c>
      <c r="GK15" s="2">
        <v>551200</v>
      </c>
      <c r="GL15" s="2">
        <v>619300</v>
      </c>
      <c r="GM15" s="2">
        <v>554000</v>
      </c>
      <c r="GN15" s="2">
        <v>698100</v>
      </c>
      <c r="GO15" s="2">
        <v>734400</v>
      </c>
      <c r="GP15" s="2">
        <v>570100</v>
      </c>
      <c r="GQ15" s="2">
        <v>433900</v>
      </c>
      <c r="GR15" s="2">
        <v>490900</v>
      </c>
      <c r="GS15" s="2">
        <v>426100</v>
      </c>
      <c r="GT15" s="2">
        <v>379900</v>
      </c>
      <c r="GU15" s="2">
        <v>610400</v>
      </c>
      <c r="GV15" s="2">
        <v>615500</v>
      </c>
      <c r="GW15" s="2">
        <v>624700</v>
      </c>
      <c r="GX15" s="2">
        <v>440600</v>
      </c>
      <c r="GY15" s="2">
        <v>373500</v>
      </c>
      <c r="GZ15" s="2">
        <v>483800</v>
      </c>
      <c r="HA15" s="2">
        <v>556200</v>
      </c>
      <c r="HB15" s="2">
        <v>527300</v>
      </c>
      <c r="HC15" s="2">
        <v>722500</v>
      </c>
      <c r="HD15" s="2">
        <v>968500</v>
      </c>
      <c r="HE15" s="2">
        <v>1749100</v>
      </c>
      <c r="HF15" s="2">
        <v>468200</v>
      </c>
      <c r="HG15" s="2">
        <v>318400</v>
      </c>
      <c r="HH15" s="2">
        <v>327100</v>
      </c>
      <c r="HI15" s="2">
        <v>311800</v>
      </c>
      <c r="HJ15" s="2">
        <v>405000</v>
      </c>
      <c r="HK15" s="2">
        <v>258100</v>
      </c>
      <c r="HL15" s="2">
        <v>252100</v>
      </c>
      <c r="HM15" s="2">
        <v>336600</v>
      </c>
      <c r="HN15" s="2">
        <v>182800</v>
      </c>
      <c r="HO15" s="2">
        <v>184700</v>
      </c>
      <c r="HP15" s="2">
        <v>243300</v>
      </c>
      <c r="HQ15" s="2">
        <v>328300</v>
      </c>
      <c r="HR15" s="2">
        <v>267600</v>
      </c>
      <c r="HS15" s="2">
        <v>230800</v>
      </c>
      <c r="HT15" s="2">
        <v>265900</v>
      </c>
      <c r="HU15" s="2">
        <v>244000</v>
      </c>
      <c r="HV15" s="2">
        <v>237100</v>
      </c>
      <c r="HW15" s="2">
        <v>298000</v>
      </c>
      <c r="HX15" s="2">
        <v>247600</v>
      </c>
      <c r="HY15" s="2">
        <v>333400</v>
      </c>
      <c r="HZ15" s="2">
        <v>231100</v>
      </c>
      <c r="IA15" s="2">
        <v>252900</v>
      </c>
      <c r="IB15" s="2">
        <v>228700</v>
      </c>
      <c r="IC15" s="2">
        <v>229200</v>
      </c>
      <c r="ID15" s="2">
        <v>240000</v>
      </c>
      <c r="IE15" s="2">
        <v>344800</v>
      </c>
      <c r="IF15" s="2">
        <v>260100</v>
      </c>
      <c r="IG15" s="2">
        <v>280700</v>
      </c>
      <c r="IH15" s="2">
        <v>497000</v>
      </c>
      <c r="II15" s="2">
        <v>457000</v>
      </c>
      <c r="IJ15" s="2">
        <v>481900</v>
      </c>
      <c r="IK15" s="2">
        <v>555500</v>
      </c>
      <c r="IL15" s="2">
        <v>503300</v>
      </c>
      <c r="IM15" s="2">
        <v>319200</v>
      </c>
      <c r="IN15" s="2">
        <v>416900</v>
      </c>
      <c r="IO15" s="2">
        <v>189200</v>
      </c>
      <c r="IP15" s="2">
        <v>259000</v>
      </c>
      <c r="IQ15" s="2">
        <v>259200</v>
      </c>
      <c r="IR15" s="2">
        <v>251400</v>
      </c>
      <c r="IS15" s="2">
        <v>278100</v>
      </c>
      <c r="IT15" s="2">
        <v>160400</v>
      </c>
    </row>
    <row r="16" spans="1:254" ht="15.9" customHeight="1">
      <c r="A16" s="390" t="s">
        <v>27</v>
      </c>
      <c r="B16" s="46" t="s">
        <v>28</v>
      </c>
      <c r="C16" s="50">
        <v>4108000</v>
      </c>
      <c r="D16" s="199">
        <v>-1911000</v>
      </c>
      <c r="E16" s="197">
        <v>6019000</v>
      </c>
      <c r="F16" s="21">
        <v>8335400</v>
      </c>
      <c r="G16" s="21">
        <v>8779000</v>
      </c>
      <c r="H16" s="21">
        <v>17245000</v>
      </c>
      <c r="I16" s="21">
        <v>9120900</v>
      </c>
      <c r="J16" s="21">
        <v>7187300</v>
      </c>
      <c r="K16" s="21">
        <v>8119300</v>
      </c>
      <c r="L16" s="21">
        <v>7208100</v>
      </c>
      <c r="M16" s="21">
        <v>6760100</v>
      </c>
      <c r="N16" s="21">
        <v>7225200</v>
      </c>
      <c r="O16" s="21">
        <v>7903600</v>
      </c>
      <c r="P16" s="21">
        <v>12371100</v>
      </c>
      <c r="Q16" s="21">
        <v>9956500</v>
      </c>
      <c r="R16" s="21">
        <v>8314500</v>
      </c>
      <c r="S16" s="21">
        <v>6070100</v>
      </c>
      <c r="T16" s="21">
        <v>7472100</v>
      </c>
      <c r="U16" s="21">
        <v>5998100</v>
      </c>
      <c r="V16" s="21">
        <v>6197500</v>
      </c>
      <c r="W16" s="21">
        <v>7058000</v>
      </c>
      <c r="X16" s="21">
        <v>7110300</v>
      </c>
      <c r="Y16" s="21">
        <v>9729300</v>
      </c>
      <c r="Z16" s="21">
        <v>11064300</v>
      </c>
      <c r="AA16" s="21">
        <v>6155200</v>
      </c>
      <c r="AB16" s="21">
        <v>7471500</v>
      </c>
      <c r="AC16" s="21">
        <v>8436000</v>
      </c>
      <c r="AD16" s="21">
        <v>7890100</v>
      </c>
      <c r="AE16" s="21">
        <v>8781200</v>
      </c>
      <c r="AF16" s="21">
        <v>11880600</v>
      </c>
      <c r="AG16" s="21">
        <v>9415700</v>
      </c>
      <c r="AH16" s="21">
        <v>10521500</v>
      </c>
      <c r="AI16" s="21">
        <v>7881300</v>
      </c>
      <c r="AJ16" s="21">
        <v>9070000</v>
      </c>
      <c r="AK16" s="21">
        <v>6645200</v>
      </c>
      <c r="AL16" s="21">
        <v>18848500</v>
      </c>
      <c r="AM16" s="21">
        <v>7457000</v>
      </c>
      <c r="AN16" s="21">
        <v>7426100</v>
      </c>
      <c r="AO16" s="21">
        <v>7796200</v>
      </c>
      <c r="AP16" s="21">
        <v>8624000</v>
      </c>
      <c r="AQ16" s="21">
        <v>11085600</v>
      </c>
      <c r="AR16" s="21">
        <v>6907100</v>
      </c>
      <c r="AS16" s="21">
        <v>10613300</v>
      </c>
      <c r="AT16" s="21">
        <v>7678500</v>
      </c>
      <c r="AU16" s="21">
        <v>9103700</v>
      </c>
      <c r="AV16" s="21">
        <v>6647000</v>
      </c>
      <c r="AW16" s="21">
        <v>6381700</v>
      </c>
      <c r="AX16" s="21">
        <v>6640600</v>
      </c>
      <c r="AY16" s="21">
        <v>10546100</v>
      </c>
      <c r="AZ16" s="21">
        <v>10926000</v>
      </c>
      <c r="BA16" s="21">
        <v>23956500</v>
      </c>
      <c r="BB16" s="21">
        <v>40475700</v>
      </c>
      <c r="BC16" s="21">
        <v>10092200</v>
      </c>
      <c r="BD16" s="21">
        <v>10540500</v>
      </c>
      <c r="BE16" s="21">
        <v>8281500</v>
      </c>
      <c r="BF16" s="21">
        <v>7695500</v>
      </c>
      <c r="BG16" s="21">
        <v>7353700</v>
      </c>
      <c r="BH16" s="21">
        <v>7464700</v>
      </c>
      <c r="BI16" s="21">
        <v>7798600</v>
      </c>
      <c r="BJ16" s="21">
        <v>8787900</v>
      </c>
      <c r="BK16" s="21">
        <v>9795100</v>
      </c>
      <c r="BL16" s="21">
        <v>9361000</v>
      </c>
      <c r="BM16" s="2">
        <v>16943100</v>
      </c>
      <c r="BN16" s="2">
        <v>12392700</v>
      </c>
      <c r="BO16" s="2">
        <v>9987800</v>
      </c>
      <c r="BP16" s="2">
        <v>13304600</v>
      </c>
      <c r="BQ16" s="2">
        <v>22555700</v>
      </c>
      <c r="BR16" s="2">
        <v>46978900</v>
      </c>
      <c r="BS16" s="2">
        <v>16646400</v>
      </c>
      <c r="BT16" s="2">
        <v>8775500</v>
      </c>
      <c r="BU16" s="2">
        <v>10204500</v>
      </c>
      <c r="BV16" s="2">
        <v>10913900</v>
      </c>
      <c r="BW16" s="2">
        <v>10952800</v>
      </c>
      <c r="BX16" s="2">
        <v>9339900</v>
      </c>
      <c r="BY16" s="2">
        <v>7277300</v>
      </c>
      <c r="BZ16" s="2">
        <v>8032000</v>
      </c>
      <c r="CA16" s="2">
        <v>8716300</v>
      </c>
      <c r="CB16" s="2">
        <v>9443600</v>
      </c>
      <c r="CC16" s="2">
        <v>13794100</v>
      </c>
      <c r="CD16" s="2">
        <v>8428000</v>
      </c>
      <c r="CE16" s="2">
        <v>9023000</v>
      </c>
      <c r="CF16" s="2">
        <v>9609500</v>
      </c>
      <c r="CG16" s="2">
        <v>11738000</v>
      </c>
      <c r="CH16" s="2">
        <v>13753500</v>
      </c>
      <c r="CI16" s="2">
        <v>6565800</v>
      </c>
      <c r="CJ16" s="2">
        <v>7612300</v>
      </c>
      <c r="CK16" s="2">
        <v>6060700</v>
      </c>
      <c r="CL16" s="2">
        <v>10726400</v>
      </c>
      <c r="CM16" s="2">
        <v>11116700</v>
      </c>
      <c r="CN16" s="2">
        <v>17203300</v>
      </c>
      <c r="CO16" s="2">
        <v>17194400</v>
      </c>
      <c r="CP16" s="2">
        <v>15552800</v>
      </c>
      <c r="CQ16" s="2">
        <v>8646300</v>
      </c>
      <c r="CR16" s="2">
        <v>9763900</v>
      </c>
      <c r="CS16" s="2">
        <v>10786800</v>
      </c>
      <c r="CT16" s="2">
        <v>14219400</v>
      </c>
      <c r="CU16" s="2">
        <v>22540600</v>
      </c>
      <c r="CV16" s="2">
        <v>16209400</v>
      </c>
      <c r="CW16" s="2">
        <v>8516300</v>
      </c>
      <c r="CX16" s="2">
        <v>9665300</v>
      </c>
      <c r="CY16" s="2">
        <v>13535000</v>
      </c>
      <c r="CZ16" s="2">
        <v>9599900</v>
      </c>
      <c r="DA16" s="2">
        <v>9057900</v>
      </c>
      <c r="DB16" s="2">
        <v>11227200</v>
      </c>
      <c r="DC16" s="2">
        <v>15218300</v>
      </c>
      <c r="DD16" s="2">
        <v>9676400</v>
      </c>
      <c r="DE16" s="2">
        <v>12899200</v>
      </c>
      <c r="DF16" s="2">
        <v>18267600</v>
      </c>
      <c r="DG16" s="2">
        <v>18039000</v>
      </c>
      <c r="DH16" s="2">
        <v>13336000</v>
      </c>
      <c r="DI16" s="2">
        <v>13376900</v>
      </c>
      <c r="DJ16" s="2">
        <v>10596900</v>
      </c>
      <c r="DK16" s="2">
        <v>11117500</v>
      </c>
      <c r="DL16" s="2">
        <v>12190000</v>
      </c>
      <c r="DM16" s="2">
        <v>10449500</v>
      </c>
      <c r="DN16" s="2">
        <v>7040400</v>
      </c>
      <c r="DO16" s="2">
        <v>8476500</v>
      </c>
      <c r="DP16" s="2">
        <v>9262500</v>
      </c>
      <c r="DQ16" s="2">
        <v>9261000</v>
      </c>
      <c r="DR16" s="2">
        <v>10583400</v>
      </c>
      <c r="DS16" s="2">
        <v>11575400</v>
      </c>
      <c r="DT16" s="2">
        <v>14219800</v>
      </c>
      <c r="DU16" s="2">
        <v>13174300</v>
      </c>
      <c r="DV16" s="2">
        <v>14911400</v>
      </c>
      <c r="DW16" s="2">
        <v>21609500</v>
      </c>
      <c r="DX16" s="2">
        <v>10627600</v>
      </c>
      <c r="DY16" s="2">
        <v>11291400</v>
      </c>
      <c r="DZ16" s="2">
        <v>8915600</v>
      </c>
      <c r="EA16" s="2">
        <v>9501200</v>
      </c>
      <c r="EB16" s="2">
        <v>9890700</v>
      </c>
      <c r="EC16" s="2">
        <v>9638200</v>
      </c>
      <c r="ED16" s="2">
        <v>8630100</v>
      </c>
      <c r="EE16" s="2">
        <v>9087000</v>
      </c>
      <c r="EF16" s="2">
        <v>7083900</v>
      </c>
      <c r="EG16" s="2">
        <v>8265900</v>
      </c>
      <c r="EH16" s="2">
        <v>7266400</v>
      </c>
      <c r="EI16" s="2">
        <v>7408700</v>
      </c>
      <c r="EJ16" s="2">
        <v>8922000</v>
      </c>
      <c r="EK16" s="2">
        <v>11084900</v>
      </c>
      <c r="EL16" s="2">
        <v>11737300</v>
      </c>
      <c r="EM16" s="2">
        <v>10371700</v>
      </c>
      <c r="EN16" s="2">
        <v>13747400</v>
      </c>
      <c r="EO16" s="2">
        <v>9963800</v>
      </c>
      <c r="EP16" s="2">
        <v>7738500</v>
      </c>
      <c r="EQ16" s="2">
        <v>6535100</v>
      </c>
      <c r="ER16" s="2">
        <v>11747500</v>
      </c>
      <c r="ES16" s="2">
        <v>10572000</v>
      </c>
      <c r="ET16" s="2">
        <v>5107300</v>
      </c>
      <c r="EU16" s="2">
        <v>6452200</v>
      </c>
      <c r="EV16" s="2">
        <v>5651200</v>
      </c>
      <c r="EW16" s="2">
        <v>4178900</v>
      </c>
      <c r="EX16" s="2">
        <v>8070200</v>
      </c>
      <c r="EY16" s="2">
        <v>8618600</v>
      </c>
      <c r="EZ16" s="2">
        <v>6298700</v>
      </c>
      <c r="FA16" s="2">
        <v>15602300</v>
      </c>
      <c r="FB16" s="2">
        <v>8324900</v>
      </c>
      <c r="FC16" s="2">
        <v>7803500</v>
      </c>
      <c r="FD16" s="2">
        <v>12753500</v>
      </c>
      <c r="FE16" s="2">
        <v>7566300</v>
      </c>
      <c r="FF16" s="2">
        <v>11350900</v>
      </c>
      <c r="FG16" s="2">
        <v>9892300</v>
      </c>
      <c r="FH16" s="2">
        <v>8702100</v>
      </c>
      <c r="FI16" s="2">
        <v>6030700</v>
      </c>
      <c r="FJ16" s="2">
        <v>6994400</v>
      </c>
      <c r="FK16" s="2">
        <v>7450400</v>
      </c>
      <c r="FL16" s="2">
        <v>12380500</v>
      </c>
      <c r="FM16" s="2">
        <v>4896600</v>
      </c>
      <c r="FN16" s="2">
        <v>5658800</v>
      </c>
      <c r="FO16" s="2">
        <v>5495600</v>
      </c>
      <c r="FP16" s="2">
        <v>6585300</v>
      </c>
      <c r="FQ16" s="2">
        <v>4946600</v>
      </c>
      <c r="FR16" s="2">
        <v>8906700</v>
      </c>
      <c r="FS16" s="2">
        <v>7692800</v>
      </c>
      <c r="FT16" s="2">
        <v>10858100</v>
      </c>
      <c r="FU16" s="2">
        <v>7466800</v>
      </c>
      <c r="FV16" s="2">
        <v>8580500</v>
      </c>
      <c r="FW16" s="2">
        <v>7844000</v>
      </c>
      <c r="FX16" s="2">
        <v>6731800</v>
      </c>
      <c r="FY16" s="2">
        <v>7613500</v>
      </c>
      <c r="FZ16" s="2">
        <v>5854700</v>
      </c>
      <c r="GA16" s="2">
        <v>7942900</v>
      </c>
      <c r="GB16" s="2">
        <v>5843900</v>
      </c>
      <c r="GC16" s="2">
        <v>6582700</v>
      </c>
      <c r="GD16" s="2">
        <v>8051800</v>
      </c>
      <c r="GE16" s="2">
        <v>11831100</v>
      </c>
      <c r="GF16" s="2">
        <v>16700200</v>
      </c>
      <c r="GG16" s="2">
        <v>18041000</v>
      </c>
      <c r="GH16" s="2">
        <v>8947500</v>
      </c>
      <c r="GI16" s="2">
        <v>27902200</v>
      </c>
      <c r="GJ16" s="2">
        <v>6826400</v>
      </c>
      <c r="GK16" s="2">
        <v>8472300</v>
      </c>
      <c r="GL16" s="2">
        <v>8499200</v>
      </c>
      <c r="GM16" s="2">
        <v>8608400</v>
      </c>
      <c r="GN16" s="2">
        <v>7207400</v>
      </c>
      <c r="GO16" s="2">
        <v>7327100</v>
      </c>
      <c r="GP16" s="2">
        <v>8034900</v>
      </c>
      <c r="GQ16" s="2">
        <v>7073200</v>
      </c>
      <c r="GR16" s="2">
        <v>5726700</v>
      </c>
      <c r="GS16" s="2">
        <v>6960300</v>
      </c>
      <c r="GT16" s="2">
        <v>7718800</v>
      </c>
      <c r="GU16" s="2">
        <v>10844300</v>
      </c>
      <c r="GV16" s="2">
        <v>10260600</v>
      </c>
      <c r="GW16" s="2">
        <v>7809100</v>
      </c>
      <c r="GX16" s="2">
        <v>9619300</v>
      </c>
      <c r="GY16" s="2">
        <v>8611900</v>
      </c>
      <c r="GZ16" s="2">
        <v>11962600</v>
      </c>
      <c r="HA16" s="2">
        <v>7202800</v>
      </c>
      <c r="HB16" s="2">
        <v>7984200</v>
      </c>
      <c r="HC16" s="2">
        <v>12515500</v>
      </c>
      <c r="HD16" s="2">
        <v>8579400</v>
      </c>
      <c r="HE16" s="2">
        <v>9264600</v>
      </c>
      <c r="HF16" s="2">
        <v>11390400</v>
      </c>
      <c r="HG16" s="2">
        <v>7519800</v>
      </c>
      <c r="HH16" s="2">
        <v>11091300</v>
      </c>
      <c r="HI16" s="2">
        <v>8845600</v>
      </c>
      <c r="HJ16" s="2">
        <v>24597400</v>
      </c>
      <c r="HK16" s="2">
        <v>10302400</v>
      </c>
      <c r="HL16" s="2">
        <v>6962900</v>
      </c>
      <c r="HM16" s="2">
        <v>7703800</v>
      </c>
      <c r="HN16" s="2">
        <v>8040800</v>
      </c>
      <c r="HO16" s="2">
        <v>6997500</v>
      </c>
      <c r="HP16" s="2">
        <v>7472900</v>
      </c>
      <c r="HQ16" s="2">
        <v>8801400</v>
      </c>
      <c r="HR16" s="2">
        <v>8010200</v>
      </c>
      <c r="HS16" s="2">
        <v>9214500</v>
      </c>
      <c r="HT16" s="2">
        <v>7585300</v>
      </c>
      <c r="HU16" s="2">
        <v>14333300</v>
      </c>
      <c r="HV16" s="2">
        <v>12357900</v>
      </c>
      <c r="HW16" s="2">
        <v>7779500</v>
      </c>
      <c r="HX16" s="2">
        <v>11193500</v>
      </c>
      <c r="HY16" s="2">
        <v>15717200</v>
      </c>
      <c r="HZ16" s="2">
        <v>9280900</v>
      </c>
      <c r="IA16" s="2">
        <v>21686300</v>
      </c>
      <c r="IB16" s="2">
        <v>7062000</v>
      </c>
      <c r="IC16" s="2">
        <v>6291600</v>
      </c>
      <c r="ID16" s="2">
        <v>6014400</v>
      </c>
      <c r="IE16" s="2">
        <v>6300100</v>
      </c>
      <c r="IF16" s="2">
        <v>6938000</v>
      </c>
      <c r="IG16" s="2">
        <v>8239300</v>
      </c>
      <c r="IH16" s="2">
        <v>9198500</v>
      </c>
      <c r="II16" s="2">
        <v>8627900</v>
      </c>
      <c r="IJ16" s="2">
        <v>8790400</v>
      </c>
      <c r="IK16" s="2">
        <v>11339400</v>
      </c>
      <c r="IL16" s="2">
        <v>11482200</v>
      </c>
      <c r="IM16" s="2">
        <v>9335400</v>
      </c>
      <c r="IN16" s="2">
        <v>11213700</v>
      </c>
      <c r="IO16" s="2">
        <v>8161400</v>
      </c>
      <c r="IP16" s="2">
        <v>18168900</v>
      </c>
      <c r="IQ16" s="2">
        <v>9174000</v>
      </c>
      <c r="IR16" s="2">
        <v>9619900</v>
      </c>
      <c r="IS16" s="2">
        <v>7244500</v>
      </c>
      <c r="IT16" s="2">
        <v>7997700</v>
      </c>
    </row>
    <row r="17" spans="1:254" ht="15.9" customHeight="1">
      <c r="A17" s="390" t="s">
        <v>29</v>
      </c>
      <c r="B17" s="46" t="s">
        <v>30</v>
      </c>
      <c r="C17" s="50">
        <v>697900</v>
      </c>
      <c r="D17" s="199">
        <v>-957100</v>
      </c>
      <c r="E17" s="197">
        <v>1655000</v>
      </c>
      <c r="F17" s="21">
        <v>2016300</v>
      </c>
      <c r="G17" s="21">
        <v>1734300</v>
      </c>
      <c r="H17" s="21">
        <v>2430100</v>
      </c>
      <c r="I17" s="21">
        <v>3301400</v>
      </c>
      <c r="J17" s="21">
        <v>2918900</v>
      </c>
      <c r="K17" s="21">
        <v>2705900</v>
      </c>
      <c r="L17" s="21">
        <v>2037300</v>
      </c>
      <c r="M17" s="21">
        <v>1817900</v>
      </c>
      <c r="N17" s="21">
        <v>1013100</v>
      </c>
      <c r="O17" s="21">
        <v>1226300</v>
      </c>
      <c r="P17" s="21">
        <v>1545500</v>
      </c>
      <c r="Q17" s="21">
        <v>2014000</v>
      </c>
      <c r="R17" s="21">
        <v>2453700</v>
      </c>
      <c r="S17" s="21">
        <v>2170200</v>
      </c>
      <c r="T17" s="21">
        <v>1212200</v>
      </c>
      <c r="U17" s="21">
        <v>1815100</v>
      </c>
      <c r="V17" s="21">
        <v>1732600</v>
      </c>
      <c r="W17" s="21">
        <v>1845700</v>
      </c>
      <c r="X17" s="21">
        <v>1711500</v>
      </c>
      <c r="Y17" s="21">
        <v>2109900</v>
      </c>
      <c r="Z17" s="21">
        <v>1822500</v>
      </c>
      <c r="AA17" s="21">
        <v>1504800</v>
      </c>
      <c r="AB17" s="21">
        <v>1842400</v>
      </c>
      <c r="AC17" s="21">
        <v>1818600</v>
      </c>
      <c r="AD17" s="21">
        <v>1482200</v>
      </c>
      <c r="AE17" s="21">
        <v>1817600</v>
      </c>
      <c r="AF17" s="21">
        <v>1990100</v>
      </c>
      <c r="AG17" s="21">
        <v>2936700</v>
      </c>
      <c r="AH17" s="21">
        <v>2211800</v>
      </c>
      <c r="AI17" s="21">
        <v>1690700</v>
      </c>
      <c r="AJ17" s="21">
        <v>2054100</v>
      </c>
      <c r="AK17" s="21">
        <v>1737600</v>
      </c>
      <c r="AL17" s="21">
        <v>3532200</v>
      </c>
      <c r="AM17" s="21">
        <v>2138400</v>
      </c>
      <c r="AN17" s="21">
        <v>1474400</v>
      </c>
      <c r="AO17" s="21">
        <v>1678900</v>
      </c>
      <c r="AP17" s="21">
        <v>1780700</v>
      </c>
      <c r="AQ17" s="21">
        <v>1789800</v>
      </c>
      <c r="AR17" s="21">
        <v>1795000</v>
      </c>
      <c r="AS17" s="21">
        <v>1838700</v>
      </c>
      <c r="AT17" s="21">
        <v>2080100</v>
      </c>
      <c r="AU17" s="21">
        <v>2589900</v>
      </c>
      <c r="AV17" s="21">
        <v>2408700</v>
      </c>
      <c r="AW17" s="21">
        <v>1489200</v>
      </c>
      <c r="AX17" s="21">
        <v>1646400</v>
      </c>
      <c r="AY17" s="21">
        <v>2521200</v>
      </c>
      <c r="AZ17" s="21">
        <v>2078100</v>
      </c>
      <c r="BA17" s="21">
        <v>2446600</v>
      </c>
      <c r="BB17" s="21">
        <v>1858200</v>
      </c>
      <c r="BC17" s="21">
        <v>1770600</v>
      </c>
      <c r="BD17" s="21">
        <v>1695700</v>
      </c>
      <c r="BE17" s="21">
        <v>1356400</v>
      </c>
      <c r="BF17" s="21">
        <v>1421600</v>
      </c>
      <c r="BG17" s="21">
        <v>1334400</v>
      </c>
      <c r="BH17" s="21">
        <v>1787300</v>
      </c>
      <c r="BI17" s="21">
        <v>1654500</v>
      </c>
      <c r="BJ17" s="21">
        <v>1248600</v>
      </c>
      <c r="BK17" s="21">
        <v>2140600</v>
      </c>
      <c r="BL17" s="21">
        <v>1649100</v>
      </c>
      <c r="BM17" s="2">
        <v>1776800</v>
      </c>
      <c r="BN17" s="2">
        <v>1621100</v>
      </c>
      <c r="BO17" s="2">
        <v>1998100</v>
      </c>
      <c r="BP17" s="2">
        <v>2118200</v>
      </c>
      <c r="BQ17" s="2">
        <v>2855100</v>
      </c>
      <c r="BR17" s="2">
        <v>2150700</v>
      </c>
      <c r="BS17" s="2">
        <v>4866100</v>
      </c>
      <c r="BT17" s="2">
        <v>1203200</v>
      </c>
      <c r="BU17" s="2">
        <v>1435800</v>
      </c>
      <c r="BV17" s="2">
        <v>885800</v>
      </c>
      <c r="BW17" s="2">
        <v>1318400</v>
      </c>
      <c r="BX17" s="2">
        <v>714900</v>
      </c>
      <c r="BY17" s="2">
        <v>723700</v>
      </c>
      <c r="BZ17" s="2">
        <v>716500</v>
      </c>
      <c r="CA17" s="2">
        <v>739000</v>
      </c>
      <c r="CB17" s="2">
        <v>1166900</v>
      </c>
      <c r="CC17" s="2">
        <v>1087600</v>
      </c>
      <c r="CD17" s="2">
        <v>652200</v>
      </c>
      <c r="CE17" s="2">
        <v>815200</v>
      </c>
      <c r="CF17" s="2">
        <v>1151700</v>
      </c>
      <c r="CG17" s="2">
        <v>1154600</v>
      </c>
      <c r="CH17" s="2">
        <v>1409100</v>
      </c>
      <c r="CI17" s="2">
        <v>555300</v>
      </c>
      <c r="CJ17" s="2">
        <v>793000</v>
      </c>
      <c r="CK17" s="2">
        <v>631600</v>
      </c>
      <c r="CL17" s="2">
        <v>1139700</v>
      </c>
      <c r="CM17" s="2">
        <v>925000</v>
      </c>
      <c r="CN17" s="2">
        <v>1235600</v>
      </c>
      <c r="CO17" s="2">
        <v>1225300</v>
      </c>
      <c r="CP17" s="2">
        <v>1258100</v>
      </c>
      <c r="CQ17" s="2">
        <v>1035500</v>
      </c>
      <c r="CR17" s="2">
        <v>1154300</v>
      </c>
      <c r="CS17" s="2">
        <v>747100</v>
      </c>
      <c r="CT17" s="2">
        <v>1122300</v>
      </c>
      <c r="CU17" s="2">
        <v>2004000</v>
      </c>
      <c r="CV17" s="2">
        <v>706300</v>
      </c>
      <c r="CW17" s="2">
        <v>727800</v>
      </c>
      <c r="CX17" s="2">
        <v>948600</v>
      </c>
      <c r="CY17" s="2">
        <v>1142000</v>
      </c>
      <c r="CZ17" s="2">
        <v>866400</v>
      </c>
      <c r="DA17" s="2">
        <v>832800</v>
      </c>
      <c r="DB17" s="2">
        <v>1302600</v>
      </c>
      <c r="DC17" s="2">
        <v>1585600</v>
      </c>
      <c r="DD17" s="2">
        <v>1043700</v>
      </c>
      <c r="DE17" s="2">
        <v>1340800</v>
      </c>
      <c r="DF17" s="2">
        <v>2276800</v>
      </c>
      <c r="DG17" s="2">
        <v>1513500</v>
      </c>
      <c r="DH17" s="2">
        <v>1295100</v>
      </c>
      <c r="DI17" s="2">
        <v>1639500</v>
      </c>
      <c r="DJ17" s="2">
        <v>1116600</v>
      </c>
      <c r="DK17" s="2">
        <v>1589000</v>
      </c>
      <c r="DL17" s="2">
        <v>1730900</v>
      </c>
      <c r="DM17" s="2">
        <v>1134700</v>
      </c>
      <c r="DN17" s="2">
        <v>1195800</v>
      </c>
      <c r="DO17" s="2">
        <v>1286700</v>
      </c>
      <c r="DP17" s="2">
        <v>1171700</v>
      </c>
      <c r="DQ17" s="2">
        <v>934500</v>
      </c>
      <c r="DR17" s="2">
        <v>1807400</v>
      </c>
      <c r="DS17" s="2">
        <v>2121300</v>
      </c>
      <c r="DT17" s="2">
        <v>2693300</v>
      </c>
      <c r="DU17" s="2">
        <v>1458000</v>
      </c>
      <c r="DV17" s="2">
        <v>1026400</v>
      </c>
      <c r="DW17" s="2">
        <v>1084800</v>
      </c>
      <c r="DX17" s="2">
        <v>1807500</v>
      </c>
      <c r="DY17" s="2">
        <v>2038600</v>
      </c>
      <c r="DZ17" s="2">
        <v>1450500</v>
      </c>
      <c r="EA17" s="2">
        <v>1837600</v>
      </c>
      <c r="EB17" s="2">
        <v>1395600</v>
      </c>
      <c r="EC17" s="2">
        <v>914800</v>
      </c>
      <c r="ED17" s="2">
        <v>1023900</v>
      </c>
      <c r="EE17" s="2">
        <v>1168800</v>
      </c>
      <c r="EF17" s="2">
        <v>993200</v>
      </c>
      <c r="EG17" s="2">
        <v>748900</v>
      </c>
      <c r="EH17" s="2">
        <v>800200</v>
      </c>
      <c r="EI17" s="2">
        <v>571100</v>
      </c>
      <c r="EJ17" s="2">
        <v>789200</v>
      </c>
      <c r="EK17" s="2">
        <v>906400</v>
      </c>
      <c r="EL17" s="2">
        <v>1079900</v>
      </c>
      <c r="EM17" s="2">
        <v>1440200</v>
      </c>
      <c r="EN17" s="2">
        <v>1386700</v>
      </c>
      <c r="EO17" s="2">
        <v>1348300</v>
      </c>
      <c r="EP17" s="2">
        <v>1402700</v>
      </c>
      <c r="EQ17" s="2">
        <v>958700</v>
      </c>
      <c r="ER17" s="2">
        <v>1043200</v>
      </c>
      <c r="ES17" s="2">
        <v>912200</v>
      </c>
      <c r="ET17" s="2">
        <v>536900</v>
      </c>
      <c r="EU17" s="2">
        <v>689300</v>
      </c>
      <c r="EV17" s="2">
        <v>470100</v>
      </c>
      <c r="EW17" s="2">
        <v>327100</v>
      </c>
      <c r="EX17" s="2">
        <v>587900</v>
      </c>
      <c r="EY17" s="2">
        <v>684700</v>
      </c>
      <c r="EZ17" s="2">
        <v>997300</v>
      </c>
      <c r="FA17" s="2">
        <v>1734500</v>
      </c>
      <c r="FB17" s="2">
        <v>850300</v>
      </c>
      <c r="FC17" s="2">
        <v>1232700</v>
      </c>
      <c r="FD17" s="2">
        <v>1240300</v>
      </c>
      <c r="FE17" s="2">
        <v>854500</v>
      </c>
      <c r="FF17" s="2">
        <v>1242200</v>
      </c>
      <c r="FG17" s="2">
        <v>1190800</v>
      </c>
      <c r="FH17" s="2">
        <v>1222700</v>
      </c>
      <c r="FI17" s="2">
        <v>1156100</v>
      </c>
      <c r="FJ17" s="2">
        <v>1043300</v>
      </c>
      <c r="FK17" s="2">
        <v>1439700</v>
      </c>
      <c r="FL17" s="2">
        <v>2287100</v>
      </c>
      <c r="FM17" s="2">
        <v>1694700</v>
      </c>
      <c r="FN17" s="2">
        <v>2560500</v>
      </c>
      <c r="FO17" s="2">
        <v>1169400</v>
      </c>
      <c r="FP17" s="2">
        <v>950200</v>
      </c>
      <c r="FQ17" s="2">
        <v>655100</v>
      </c>
      <c r="FR17" s="2">
        <v>1239200</v>
      </c>
      <c r="FS17" s="2">
        <v>1465800</v>
      </c>
      <c r="FT17" s="2">
        <v>1968500</v>
      </c>
      <c r="FU17" s="2">
        <v>936300</v>
      </c>
      <c r="FV17" s="2">
        <v>1409700</v>
      </c>
      <c r="FW17" s="2">
        <v>1704200</v>
      </c>
      <c r="FX17" s="2">
        <v>1842000</v>
      </c>
      <c r="FY17" s="2">
        <v>2344000</v>
      </c>
      <c r="FZ17" s="2">
        <v>1583900</v>
      </c>
      <c r="GA17" s="2">
        <v>1739800</v>
      </c>
      <c r="GB17" s="2">
        <v>1927900</v>
      </c>
      <c r="GC17" s="2">
        <v>1384200</v>
      </c>
      <c r="GD17" s="2">
        <v>2157400</v>
      </c>
      <c r="GE17" s="2">
        <v>2162800</v>
      </c>
      <c r="GF17" s="2">
        <v>2682800</v>
      </c>
      <c r="GG17" s="2">
        <v>3536500</v>
      </c>
      <c r="GH17" s="2">
        <v>1386000</v>
      </c>
      <c r="GI17" s="2">
        <v>1100300</v>
      </c>
      <c r="GJ17" s="2">
        <v>775700</v>
      </c>
      <c r="GK17" s="2">
        <v>669400</v>
      </c>
      <c r="GL17" s="2">
        <v>945500</v>
      </c>
      <c r="GM17" s="2">
        <v>600600</v>
      </c>
      <c r="GN17" s="2">
        <v>848300</v>
      </c>
      <c r="GO17" s="2">
        <v>687100</v>
      </c>
      <c r="GP17" s="2">
        <v>656600</v>
      </c>
      <c r="GQ17" s="2">
        <v>792300</v>
      </c>
      <c r="GR17" s="2">
        <v>1202500</v>
      </c>
      <c r="GS17" s="2">
        <v>853900</v>
      </c>
      <c r="GT17" s="2">
        <v>845500</v>
      </c>
      <c r="GU17" s="2">
        <v>1444600</v>
      </c>
      <c r="GV17" s="2">
        <v>1141800</v>
      </c>
      <c r="GW17" s="2">
        <v>1158900</v>
      </c>
      <c r="GX17" s="2">
        <v>1062500</v>
      </c>
      <c r="GY17" s="2">
        <v>1201700</v>
      </c>
      <c r="GZ17" s="2">
        <v>1332600</v>
      </c>
      <c r="HA17" s="2">
        <v>796100</v>
      </c>
      <c r="HB17" s="2">
        <v>951500</v>
      </c>
      <c r="HC17" s="2">
        <v>860100</v>
      </c>
      <c r="HD17" s="2">
        <v>990300</v>
      </c>
      <c r="HE17" s="2">
        <v>785500</v>
      </c>
      <c r="HF17" s="2">
        <v>938700</v>
      </c>
      <c r="HG17" s="2">
        <v>1648300</v>
      </c>
      <c r="HH17" s="2">
        <v>1481700</v>
      </c>
      <c r="HI17" s="2">
        <v>1120800</v>
      </c>
      <c r="HJ17" s="2">
        <v>1471800</v>
      </c>
      <c r="HK17" s="2">
        <v>930400</v>
      </c>
      <c r="HL17" s="2">
        <v>1141300</v>
      </c>
      <c r="HM17" s="2">
        <v>995800</v>
      </c>
      <c r="HN17" s="2">
        <v>1282000</v>
      </c>
      <c r="HO17" s="2">
        <v>1053700</v>
      </c>
      <c r="HP17" s="2">
        <v>1691100</v>
      </c>
      <c r="HQ17" s="2">
        <v>1520800</v>
      </c>
      <c r="HR17" s="2">
        <v>1003600</v>
      </c>
      <c r="HS17" s="2">
        <v>1024900</v>
      </c>
      <c r="HT17" s="2">
        <v>1093000</v>
      </c>
      <c r="HU17" s="2">
        <v>1098900</v>
      </c>
      <c r="HV17" s="2">
        <v>1351100</v>
      </c>
      <c r="HW17" s="2">
        <v>861800</v>
      </c>
      <c r="HX17" s="2">
        <v>1243600</v>
      </c>
      <c r="HY17" s="2">
        <v>1204500</v>
      </c>
      <c r="HZ17" s="2">
        <v>1045200</v>
      </c>
      <c r="IA17" s="2">
        <v>876300</v>
      </c>
      <c r="IB17" s="2">
        <v>1072600</v>
      </c>
      <c r="IC17" s="2">
        <v>1317100</v>
      </c>
      <c r="ID17" s="2">
        <v>1153900</v>
      </c>
      <c r="IE17" s="2">
        <v>1559500</v>
      </c>
      <c r="IF17" s="2">
        <v>1126900</v>
      </c>
      <c r="IG17" s="2">
        <v>1216200</v>
      </c>
      <c r="IH17" s="2">
        <v>1767600</v>
      </c>
      <c r="II17" s="2">
        <v>1135300</v>
      </c>
      <c r="IJ17" s="2">
        <v>1636400</v>
      </c>
      <c r="IK17" s="2">
        <v>1868600</v>
      </c>
      <c r="IL17" s="2">
        <v>1725100</v>
      </c>
      <c r="IM17" s="2">
        <v>1359000</v>
      </c>
      <c r="IN17" s="2">
        <v>1757900</v>
      </c>
      <c r="IO17" s="2">
        <v>1497800</v>
      </c>
      <c r="IP17" s="2">
        <v>1999500</v>
      </c>
      <c r="IQ17" s="2">
        <v>4834400</v>
      </c>
      <c r="IR17" s="2">
        <v>1366500</v>
      </c>
      <c r="IS17" s="2">
        <v>1017700</v>
      </c>
      <c r="IT17" s="2">
        <v>885300</v>
      </c>
    </row>
    <row r="18" spans="1:254" ht="15.9" customHeight="1">
      <c r="A18" s="390" t="s">
        <v>31</v>
      </c>
      <c r="B18" s="46" t="s">
        <v>32</v>
      </c>
      <c r="C18" s="50">
        <v>1078400</v>
      </c>
      <c r="D18" s="199">
        <v>-1568600</v>
      </c>
      <c r="E18" s="197">
        <v>2647000</v>
      </c>
      <c r="F18" s="21">
        <v>1666500</v>
      </c>
      <c r="G18" s="21">
        <v>1002800</v>
      </c>
      <c r="H18" s="21">
        <v>1404600</v>
      </c>
      <c r="I18" s="21">
        <v>1333500</v>
      </c>
      <c r="J18" s="21">
        <v>1369900</v>
      </c>
      <c r="K18" s="21">
        <v>1226400</v>
      </c>
      <c r="L18" s="21">
        <v>1126000</v>
      </c>
      <c r="M18" s="21">
        <v>1946200</v>
      </c>
      <c r="N18" s="21">
        <v>1887400</v>
      </c>
      <c r="O18" s="21">
        <v>1163800</v>
      </c>
      <c r="P18" s="21">
        <v>1334700</v>
      </c>
      <c r="Q18" s="21">
        <v>1083200</v>
      </c>
      <c r="R18" s="21">
        <v>1217100</v>
      </c>
      <c r="S18" s="21">
        <v>1167800</v>
      </c>
      <c r="T18" s="21">
        <v>1425100</v>
      </c>
      <c r="U18" s="21">
        <v>2214300</v>
      </c>
      <c r="V18" s="21">
        <v>1262600</v>
      </c>
      <c r="W18" s="21">
        <v>1271600</v>
      </c>
      <c r="X18" s="21">
        <v>1596100</v>
      </c>
      <c r="Y18" s="21">
        <v>1553200</v>
      </c>
      <c r="Z18" s="21">
        <v>1667800</v>
      </c>
      <c r="AA18" s="21">
        <v>1180400</v>
      </c>
      <c r="AB18" s="21">
        <v>1006200</v>
      </c>
      <c r="AC18" s="21">
        <v>1012700</v>
      </c>
      <c r="AD18" s="21">
        <v>1805000</v>
      </c>
      <c r="AE18" s="21">
        <v>1004800</v>
      </c>
      <c r="AF18" s="21">
        <v>1069800</v>
      </c>
      <c r="AG18" s="21">
        <v>1411100</v>
      </c>
      <c r="AH18" s="21">
        <v>1540700</v>
      </c>
      <c r="AI18" s="21">
        <v>1256300</v>
      </c>
      <c r="AJ18" s="21">
        <v>838900</v>
      </c>
      <c r="AK18" s="21">
        <v>905000</v>
      </c>
      <c r="AL18" s="21">
        <v>1705400</v>
      </c>
      <c r="AM18" s="21">
        <v>1400300</v>
      </c>
      <c r="AN18" s="21">
        <v>1154600</v>
      </c>
      <c r="AO18" s="21">
        <v>1305200</v>
      </c>
      <c r="AP18" s="21">
        <v>1666500</v>
      </c>
      <c r="AQ18" s="21">
        <v>1517300</v>
      </c>
      <c r="AR18" s="21">
        <v>1719700</v>
      </c>
      <c r="AS18" s="21">
        <v>1743500</v>
      </c>
      <c r="AT18" s="21">
        <v>1111700</v>
      </c>
      <c r="AU18" s="21">
        <v>1707000</v>
      </c>
      <c r="AV18" s="21">
        <v>1577700</v>
      </c>
      <c r="AW18" s="21">
        <v>1874500</v>
      </c>
      <c r="AX18" s="21">
        <v>2445000</v>
      </c>
      <c r="AY18" s="21">
        <v>1812600</v>
      </c>
      <c r="AZ18" s="21">
        <v>2114000</v>
      </c>
      <c r="BA18" s="21">
        <v>1828000</v>
      </c>
      <c r="BB18" s="21">
        <v>2101700</v>
      </c>
      <c r="BC18" s="21">
        <v>1838300</v>
      </c>
      <c r="BD18" s="21">
        <v>1495600</v>
      </c>
      <c r="BE18" s="21">
        <v>1692100</v>
      </c>
      <c r="BF18" s="21">
        <v>1483500</v>
      </c>
      <c r="BG18" s="21">
        <v>2359600</v>
      </c>
      <c r="BH18" s="21">
        <v>2506600</v>
      </c>
      <c r="BI18" s="21">
        <v>1282700</v>
      </c>
      <c r="BJ18" s="21">
        <v>1948000</v>
      </c>
      <c r="BK18" s="21">
        <v>2191500</v>
      </c>
      <c r="BL18" s="21">
        <v>2657500</v>
      </c>
      <c r="BM18" s="2">
        <v>5240000</v>
      </c>
      <c r="BN18" s="2">
        <v>1668200</v>
      </c>
      <c r="BO18" s="2">
        <v>2013700</v>
      </c>
      <c r="BP18" s="2">
        <v>1993000</v>
      </c>
      <c r="BQ18" s="2">
        <v>3022900</v>
      </c>
      <c r="BR18" s="2">
        <v>1114100</v>
      </c>
      <c r="BS18" s="2">
        <v>1939100</v>
      </c>
      <c r="BT18" s="2">
        <v>1682900</v>
      </c>
      <c r="BU18" s="2">
        <v>1397500</v>
      </c>
      <c r="BV18" s="2">
        <v>2479600</v>
      </c>
      <c r="BW18" s="2">
        <v>4870100</v>
      </c>
      <c r="BX18" s="2">
        <v>3549200</v>
      </c>
      <c r="BY18" s="2">
        <v>3568200</v>
      </c>
      <c r="BZ18" s="2">
        <v>5294900</v>
      </c>
      <c r="CA18" s="2">
        <v>2743800</v>
      </c>
      <c r="CB18" s="2">
        <v>1638200</v>
      </c>
      <c r="CC18" s="2">
        <v>1919600</v>
      </c>
      <c r="CD18" s="2">
        <v>2468500</v>
      </c>
      <c r="CE18" s="2">
        <v>3066100</v>
      </c>
      <c r="CF18" s="2">
        <v>2021600</v>
      </c>
      <c r="CG18" s="2">
        <v>3113500</v>
      </c>
      <c r="CH18" s="2">
        <v>4181500</v>
      </c>
      <c r="CI18" s="2">
        <v>2288600</v>
      </c>
      <c r="CJ18" s="2">
        <v>2679100</v>
      </c>
      <c r="CK18" s="2">
        <v>2708300</v>
      </c>
      <c r="CL18" s="2">
        <v>7635900</v>
      </c>
      <c r="CM18" s="2">
        <v>3890000</v>
      </c>
      <c r="CN18" s="2">
        <v>4077900</v>
      </c>
      <c r="CO18" s="2">
        <v>4625100</v>
      </c>
      <c r="CP18" s="2">
        <v>3863000</v>
      </c>
      <c r="CQ18" s="2">
        <v>4237100</v>
      </c>
      <c r="CR18" s="2">
        <v>3183200</v>
      </c>
      <c r="CS18" s="2">
        <v>3993700</v>
      </c>
      <c r="CT18" s="2">
        <v>5263600</v>
      </c>
      <c r="CU18" s="2">
        <v>6554300</v>
      </c>
      <c r="CV18" s="2">
        <v>6067000</v>
      </c>
      <c r="CW18" s="2">
        <v>4472800</v>
      </c>
      <c r="CX18" s="2">
        <v>4130600</v>
      </c>
      <c r="CY18" s="2">
        <v>4079200</v>
      </c>
      <c r="CZ18" s="2">
        <v>3992400</v>
      </c>
      <c r="DA18" s="2">
        <v>2427700</v>
      </c>
      <c r="DB18" s="2">
        <v>3407000</v>
      </c>
      <c r="DC18" s="2">
        <v>10558200</v>
      </c>
      <c r="DD18" s="2">
        <v>3047700</v>
      </c>
      <c r="DE18" s="2">
        <v>5389800</v>
      </c>
      <c r="DF18" s="2">
        <v>5589800</v>
      </c>
      <c r="DG18" s="2">
        <v>6475800</v>
      </c>
      <c r="DH18" s="2">
        <v>11199400</v>
      </c>
      <c r="DI18" s="2">
        <v>2726200</v>
      </c>
      <c r="DJ18" s="2">
        <v>1850600</v>
      </c>
      <c r="DK18" s="2">
        <v>2086900</v>
      </c>
      <c r="DL18" s="2">
        <v>2351800</v>
      </c>
      <c r="DM18" s="2">
        <v>2464600</v>
      </c>
      <c r="DN18" s="2">
        <v>2175700</v>
      </c>
      <c r="DO18" s="2">
        <v>1179600</v>
      </c>
      <c r="DP18" s="2">
        <v>2149400</v>
      </c>
      <c r="DQ18" s="2">
        <v>2227900</v>
      </c>
      <c r="DR18" s="2">
        <v>4644400</v>
      </c>
      <c r="DS18" s="2">
        <v>15131000</v>
      </c>
      <c r="DT18" s="2">
        <v>3494900</v>
      </c>
      <c r="DU18" s="2">
        <v>2723900</v>
      </c>
      <c r="DV18" s="2">
        <v>2104500</v>
      </c>
      <c r="DW18" s="2">
        <v>2468600</v>
      </c>
      <c r="DX18" s="2">
        <v>3357900</v>
      </c>
      <c r="DY18" s="2">
        <v>1793000</v>
      </c>
      <c r="DZ18" s="2">
        <v>3517500</v>
      </c>
      <c r="EA18" s="2">
        <v>2400000</v>
      </c>
      <c r="EB18" s="2">
        <v>3037700</v>
      </c>
      <c r="EC18" s="2">
        <v>2253600</v>
      </c>
      <c r="ED18" s="2">
        <v>2102000</v>
      </c>
      <c r="EE18" s="2">
        <v>2497300</v>
      </c>
      <c r="EF18" s="2">
        <v>1987100</v>
      </c>
      <c r="EG18" s="2">
        <v>2558500</v>
      </c>
      <c r="EH18" s="2">
        <v>3146500</v>
      </c>
      <c r="EI18" s="2">
        <v>2667400</v>
      </c>
      <c r="EJ18" s="2">
        <v>3923500</v>
      </c>
      <c r="EK18" s="2">
        <v>9811700</v>
      </c>
      <c r="EL18" s="2">
        <v>11454200</v>
      </c>
      <c r="EM18" s="2">
        <v>15666700</v>
      </c>
      <c r="EN18" s="2">
        <v>10448700</v>
      </c>
      <c r="EO18" s="2">
        <v>4129100</v>
      </c>
      <c r="EP18" s="2">
        <v>5311200</v>
      </c>
      <c r="EQ18" s="2">
        <v>3402400</v>
      </c>
      <c r="ER18" s="2">
        <v>1805800</v>
      </c>
      <c r="ES18" s="2">
        <v>2128700</v>
      </c>
      <c r="ET18" s="2">
        <v>1382200</v>
      </c>
      <c r="EU18" s="2">
        <v>812600</v>
      </c>
      <c r="EV18" s="2">
        <v>811700</v>
      </c>
      <c r="EW18" s="2">
        <v>953500</v>
      </c>
      <c r="EX18" s="2">
        <v>1680700</v>
      </c>
      <c r="EY18" s="2">
        <v>1475200</v>
      </c>
      <c r="EZ18" s="2">
        <v>2364200</v>
      </c>
      <c r="FA18" s="2">
        <v>9968700</v>
      </c>
      <c r="FB18" s="2">
        <v>5088100</v>
      </c>
      <c r="FC18" s="2">
        <v>807800</v>
      </c>
      <c r="FD18" s="2">
        <v>904400</v>
      </c>
      <c r="FE18" s="2">
        <v>912500</v>
      </c>
      <c r="FF18" s="2">
        <v>764400</v>
      </c>
      <c r="FG18" s="2">
        <v>576400</v>
      </c>
      <c r="FH18" s="2">
        <v>766500</v>
      </c>
      <c r="FI18" s="2">
        <v>738500</v>
      </c>
      <c r="FJ18" s="2">
        <v>733000</v>
      </c>
      <c r="FK18" s="2">
        <v>839900</v>
      </c>
      <c r="FL18" s="2">
        <v>916300</v>
      </c>
      <c r="FM18" s="2">
        <v>1407500</v>
      </c>
      <c r="FN18" s="2">
        <v>1002700</v>
      </c>
      <c r="FO18" s="2">
        <v>1310500</v>
      </c>
      <c r="FP18" s="2">
        <v>943700</v>
      </c>
      <c r="FQ18" s="2">
        <v>1074100</v>
      </c>
      <c r="FR18" s="2">
        <v>1421000</v>
      </c>
      <c r="FS18" s="2">
        <v>1114300</v>
      </c>
      <c r="FT18" s="2">
        <v>1227500</v>
      </c>
      <c r="FU18" s="2">
        <v>916900</v>
      </c>
      <c r="FV18" s="2">
        <v>1087700</v>
      </c>
      <c r="FW18" s="2">
        <v>1715700</v>
      </c>
      <c r="FX18" s="2">
        <v>1495400</v>
      </c>
      <c r="FY18" s="2">
        <v>1446600</v>
      </c>
      <c r="FZ18" s="2">
        <v>1231900</v>
      </c>
      <c r="GA18" s="2">
        <v>3535800</v>
      </c>
      <c r="GB18" s="2">
        <v>1249300</v>
      </c>
      <c r="GC18" s="2">
        <v>1718700</v>
      </c>
      <c r="GD18" s="2">
        <v>497200</v>
      </c>
      <c r="GE18" s="2">
        <v>728000</v>
      </c>
      <c r="GF18" s="2">
        <v>950900</v>
      </c>
      <c r="GG18" s="2">
        <v>1294700</v>
      </c>
      <c r="GH18" s="2">
        <v>778500</v>
      </c>
      <c r="GI18" s="2">
        <v>2240800</v>
      </c>
      <c r="GJ18" s="2">
        <v>848600</v>
      </c>
      <c r="GK18" s="2">
        <v>1340300</v>
      </c>
      <c r="GL18" s="2">
        <v>995000</v>
      </c>
      <c r="GM18" s="2">
        <v>789300</v>
      </c>
      <c r="GN18" s="2">
        <v>1050600</v>
      </c>
      <c r="GO18" s="2">
        <v>671900</v>
      </c>
      <c r="GP18" s="2">
        <v>971200</v>
      </c>
      <c r="GQ18" s="2">
        <v>661700</v>
      </c>
      <c r="GR18" s="2">
        <v>699600</v>
      </c>
      <c r="GS18" s="2">
        <v>560400</v>
      </c>
      <c r="GT18" s="2">
        <v>879900</v>
      </c>
      <c r="GU18" s="2">
        <v>4646300</v>
      </c>
      <c r="GV18" s="2">
        <v>3122300</v>
      </c>
      <c r="GW18" s="2">
        <v>874400</v>
      </c>
      <c r="GX18" s="2">
        <v>987800</v>
      </c>
      <c r="GY18" s="2">
        <v>828700</v>
      </c>
      <c r="GZ18" s="2">
        <v>1917500</v>
      </c>
      <c r="HA18" s="2">
        <v>945800</v>
      </c>
      <c r="HB18" s="2">
        <v>875800</v>
      </c>
      <c r="HC18" s="2">
        <v>1064800</v>
      </c>
      <c r="HD18" s="2">
        <v>1648300</v>
      </c>
      <c r="HE18" s="2">
        <v>1050900</v>
      </c>
      <c r="HF18" s="2">
        <v>1072800</v>
      </c>
      <c r="HG18" s="2">
        <v>912700</v>
      </c>
      <c r="HH18" s="2">
        <v>988400</v>
      </c>
      <c r="HI18" s="2">
        <v>2072800</v>
      </c>
      <c r="HJ18" s="2">
        <v>1798200</v>
      </c>
      <c r="HK18" s="2">
        <v>1434200</v>
      </c>
      <c r="HL18" s="2">
        <v>901700</v>
      </c>
      <c r="HM18" s="2">
        <v>618500</v>
      </c>
      <c r="HN18" s="2">
        <v>679800</v>
      </c>
      <c r="HO18" s="2">
        <v>561100</v>
      </c>
      <c r="HP18" s="2">
        <v>426600</v>
      </c>
      <c r="HQ18" s="2">
        <v>754200</v>
      </c>
      <c r="HR18" s="2">
        <v>1247000</v>
      </c>
      <c r="HS18" s="2">
        <v>559500</v>
      </c>
      <c r="HT18" s="2">
        <v>664900</v>
      </c>
      <c r="HU18" s="2">
        <v>1272400</v>
      </c>
      <c r="HV18" s="2">
        <v>708800</v>
      </c>
      <c r="HW18" s="2">
        <v>765100</v>
      </c>
      <c r="HX18" s="2">
        <v>549500</v>
      </c>
      <c r="HY18" s="2">
        <v>1009600</v>
      </c>
      <c r="HZ18" s="2">
        <v>445600</v>
      </c>
      <c r="IA18" s="2">
        <v>755700</v>
      </c>
      <c r="IB18" s="2">
        <v>960400</v>
      </c>
      <c r="IC18" s="2">
        <v>613000</v>
      </c>
      <c r="ID18" s="2">
        <v>517900</v>
      </c>
      <c r="IE18" s="2">
        <v>1057600</v>
      </c>
      <c r="IF18" s="2">
        <v>743500</v>
      </c>
      <c r="IG18" s="2">
        <v>2488500</v>
      </c>
      <c r="IH18" s="2">
        <v>971400</v>
      </c>
      <c r="II18" s="2">
        <v>789100</v>
      </c>
      <c r="IJ18" s="2">
        <v>781000</v>
      </c>
      <c r="IK18" s="2">
        <v>1505000</v>
      </c>
      <c r="IL18" s="2">
        <v>1874100</v>
      </c>
      <c r="IM18" s="2">
        <v>3194600</v>
      </c>
      <c r="IN18" s="2">
        <v>1347100</v>
      </c>
      <c r="IO18" s="2">
        <v>665700</v>
      </c>
      <c r="IP18" s="2">
        <v>706000</v>
      </c>
      <c r="IQ18" s="2">
        <v>863100</v>
      </c>
      <c r="IR18" s="2">
        <v>735400</v>
      </c>
      <c r="IS18" s="2">
        <v>639800</v>
      </c>
      <c r="IT18" s="2">
        <v>596400</v>
      </c>
    </row>
    <row r="19" spans="1:254" ht="15.9" customHeight="1">
      <c r="A19" s="390" t="s">
        <v>33</v>
      </c>
      <c r="B19" s="46" t="s">
        <v>34</v>
      </c>
      <c r="C19" s="50">
        <v>4380600</v>
      </c>
      <c r="D19" s="199">
        <v>-4936400</v>
      </c>
      <c r="E19" s="197">
        <v>9317000</v>
      </c>
      <c r="F19" s="21">
        <v>10224900</v>
      </c>
      <c r="G19" s="21">
        <v>7714600</v>
      </c>
      <c r="H19" s="21">
        <v>10847200</v>
      </c>
      <c r="I19" s="21">
        <v>13976600</v>
      </c>
      <c r="J19" s="21">
        <v>11805100</v>
      </c>
      <c r="K19" s="21">
        <v>12779000</v>
      </c>
      <c r="L19" s="21">
        <v>11809100</v>
      </c>
      <c r="M19" s="21">
        <v>9501000</v>
      </c>
      <c r="N19" s="21">
        <v>9693400</v>
      </c>
      <c r="O19" s="21">
        <v>12807600</v>
      </c>
      <c r="P19" s="21">
        <v>11822600</v>
      </c>
      <c r="Q19" s="21">
        <v>9797400</v>
      </c>
      <c r="R19" s="21">
        <v>14432200</v>
      </c>
      <c r="S19" s="21">
        <v>7409200</v>
      </c>
      <c r="T19" s="21">
        <v>10893000</v>
      </c>
      <c r="U19" s="21">
        <v>8874200</v>
      </c>
      <c r="V19" s="21">
        <v>7327600</v>
      </c>
      <c r="W19" s="21">
        <v>7342800</v>
      </c>
      <c r="X19" s="21">
        <v>6615200</v>
      </c>
      <c r="Y19" s="21">
        <v>7916300</v>
      </c>
      <c r="Z19" s="21">
        <v>11405900</v>
      </c>
      <c r="AA19" s="21">
        <v>6572200</v>
      </c>
      <c r="AB19" s="21">
        <v>6936500</v>
      </c>
      <c r="AC19" s="21">
        <v>9670300</v>
      </c>
      <c r="AD19" s="21">
        <v>5951800</v>
      </c>
      <c r="AE19" s="21">
        <v>7867000</v>
      </c>
      <c r="AF19" s="21">
        <v>10747300</v>
      </c>
      <c r="AG19" s="21">
        <v>7865800</v>
      </c>
      <c r="AH19" s="21">
        <v>6244600</v>
      </c>
      <c r="AI19" s="21">
        <v>7033300</v>
      </c>
      <c r="AJ19" s="21">
        <v>8956900</v>
      </c>
      <c r="AK19" s="21">
        <v>6803400</v>
      </c>
      <c r="AL19" s="21">
        <v>14725900</v>
      </c>
      <c r="AM19" s="21">
        <v>11516700</v>
      </c>
      <c r="AN19" s="21">
        <v>12922600</v>
      </c>
      <c r="AO19" s="21">
        <v>9797300</v>
      </c>
      <c r="AP19" s="21">
        <v>11061200</v>
      </c>
      <c r="AQ19" s="21">
        <v>13140500</v>
      </c>
      <c r="AR19" s="21">
        <v>11181800</v>
      </c>
      <c r="AS19" s="21">
        <v>12418200</v>
      </c>
      <c r="AT19" s="21">
        <v>10302200</v>
      </c>
      <c r="AU19" s="21">
        <v>9646600</v>
      </c>
      <c r="AV19" s="21">
        <v>10044100</v>
      </c>
      <c r="AW19" s="21">
        <v>11569200</v>
      </c>
      <c r="AX19" s="21">
        <v>12383200</v>
      </c>
      <c r="AY19" s="21">
        <v>10005100</v>
      </c>
      <c r="AZ19" s="21">
        <v>7629100</v>
      </c>
      <c r="BA19" s="21">
        <v>16581900</v>
      </c>
      <c r="BB19" s="21">
        <v>14467400</v>
      </c>
      <c r="BC19" s="21">
        <v>10262300</v>
      </c>
      <c r="BD19" s="21">
        <v>9138000</v>
      </c>
      <c r="BE19" s="21">
        <v>11943500</v>
      </c>
      <c r="BF19" s="21">
        <v>12090500</v>
      </c>
      <c r="BG19" s="21">
        <v>16998300</v>
      </c>
      <c r="BH19" s="21">
        <v>15514300</v>
      </c>
      <c r="BI19" s="21">
        <v>13730800</v>
      </c>
      <c r="BJ19" s="21">
        <v>21432700</v>
      </c>
      <c r="BK19" s="21">
        <v>10413100</v>
      </c>
      <c r="BL19" s="21">
        <v>8531800</v>
      </c>
      <c r="BM19" s="2">
        <v>7008000</v>
      </c>
      <c r="BN19" s="2">
        <v>8952100</v>
      </c>
      <c r="BO19" s="2">
        <v>9143400</v>
      </c>
      <c r="BP19" s="2">
        <v>10189400</v>
      </c>
      <c r="BQ19" s="2">
        <v>11688900</v>
      </c>
      <c r="BR19" s="2">
        <v>7112700</v>
      </c>
      <c r="BS19" s="2">
        <v>10641200</v>
      </c>
      <c r="BT19" s="2">
        <v>13923800</v>
      </c>
      <c r="BU19" s="2">
        <v>9071000</v>
      </c>
      <c r="BV19" s="2">
        <v>6579700</v>
      </c>
      <c r="BW19" s="2">
        <v>7429300</v>
      </c>
      <c r="BX19" s="2">
        <v>7751100</v>
      </c>
      <c r="BY19" s="2">
        <v>7503700</v>
      </c>
      <c r="BZ19" s="2">
        <v>6356700</v>
      </c>
      <c r="CA19" s="2">
        <v>9186000</v>
      </c>
      <c r="CB19" s="2">
        <v>9620500</v>
      </c>
      <c r="CC19" s="2">
        <v>10748300</v>
      </c>
      <c r="CD19" s="2">
        <v>7541600</v>
      </c>
      <c r="CE19" s="2">
        <v>6715800</v>
      </c>
      <c r="CF19" s="2">
        <v>6848600</v>
      </c>
      <c r="CG19" s="2">
        <v>9676300</v>
      </c>
      <c r="CH19" s="2">
        <v>14670500</v>
      </c>
      <c r="CI19" s="2">
        <v>5294000</v>
      </c>
      <c r="CJ19" s="2">
        <v>5167300</v>
      </c>
      <c r="CK19" s="2">
        <v>4409300</v>
      </c>
      <c r="CL19" s="2">
        <v>9146400</v>
      </c>
      <c r="CM19" s="2">
        <v>12619800</v>
      </c>
      <c r="CN19" s="2">
        <v>8401500</v>
      </c>
      <c r="CO19" s="2">
        <v>9532400</v>
      </c>
      <c r="CP19" s="2">
        <v>9881900</v>
      </c>
      <c r="CQ19" s="2">
        <v>6873400</v>
      </c>
      <c r="CR19" s="2">
        <v>10547400</v>
      </c>
      <c r="CS19" s="2">
        <v>7093000</v>
      </c>
      <c r="CT19" s="2">
        <v>9534100</v>
      </c>
      <c r="CU19" s="2">
        <v>10440600</v>
      </c>
      <c r="CV19" s="2">
        <v>7695600</v>
      </c>
      <c r="CW19" s="2">
        <v>5600600</v>
      </c>
      <c r="CX19" s="2">
        <v>7155700</v>
      </c>
      <c r="CY19" s="2">
        <v>14003800</v>
      </c>
      <c r="CZ19" s="2">
        <v>11871600</v>
      </c>
      <c r="DA19" s="2">
        <v>8649500</v>
      </c>
      <c r="DB19" s="2">
        <v>13181500</v>
      </c>
      <c r="DC19" s="2">
        <v>17551200</v>
      </c>
      <c r="DD19" s="2">
        <v>9149000</v>
      </c>
      <c r="DE19" s="2">
        <v>16092900</v>
      </c>
      <c r="DF19" s="2">
        <v>17258800</v>
      </c>
      <c r="DG19" s="2">
        <v>18186900</v>
      </c>
      <c r="DH19" s="2">
        <v>13087500</v>
      </c>
      <c r="DI19" s="2">
        <v>13390200</v>
      </c>
      <c r="DJ19" s="2">
        <v>13650200</v>
      </c>
      <c r="DK19" s="2">
        <v>18690000</v>
      </c>
      <c r="DL19" s="2">
        <v>11914400</v>
      </c>
      <c r="DM19" s="2">
        <v>8727500</v>
      </c>
      <c r="DN19" s="2">
        <v>10124900</v>
      </c>
      <c r="DO19" s="2">
        <v>10730900</v>
      </c>
      <c r="DP19" s="2">
        <v>14500800</v>
      </c>
      <c r="DQ19" s="2">
        <v>14440500</v>
      </c>
      <c r="DR19" s="2">
        <v>11662300</v>
      </c>
      <c r="DS19" s="2">
        <v>13311800</v>
      </c>
      <c r="DT19" s="2">
        <v>16422600</v>
      </c>
      <c r="DU19" s="2">
        <v>14275900</v>
      </c>
      <c r="DV19" s="2">
        <v>11526100</v>
      </c>
      <c r="DW19" s="2">
        <v>12418100</v>
      </c>
      <c r="DX19" s="2">
        <v>16810100</v>
      </c>
      <c r="DY19" s="2">
        <v>13139200</v>
      </c>
      <c r="DZ19" s="2">
        <v>11629000</v>
      </c>
      <c r="EA19" s="2">
        <v>10219100</v>
      </c>
      <c r="EB19" s="2">
        <v>9675600</v>
      </c>
      <c r="EC19" s="2">
        <v>8169100</v>
      </c>
      <c r="ED19" s="2">
        <v>8730500</v>
      </c>
      <c r="EE19" s="2">
        <v>8275700</v>
      </c>
      <c r="EF19" s="2">
        <v>7911600</v>
      </c>
      <c r="EG19" s="2">
        <v>9042200</v>
      </c>
      <c r="EH19" s="2">
        <v>14882500</v>
      </c>
      <c r="EI19" s="2">
        <v>8467800</v>
      </c>
      <c r="EJ19" s="2">
        <v>8141600</v>
      </c>
      <c r="EK19" s="2">
        <v>10428700</v>
      </c>
      <c r="EL19" s="2">
        <v>13648400</v>
      </c>
      <c r="EM19" s="2">
        <v>12213900</v>
      </c>
      <c r="EN19" s="2">
        <v>12879900</v>
      </c>
      <c r="EO19" s="2">
        <v>11655300</v>
      </c>
      <c r="EP19" s="2">
        <v>8272500</v>
      </c>
      <c r="EQ19" s="2">
        <v>8920500</v>
      </c>
      <c r="ER19" s="2">
        <v>12915200</v>
      </c>
      <c r="ES19" s="2">
        <v>9155500</v>
      </c>
      <c r="ET19" s="2">
        <v>5571000</v>
      </c>
      <c r="EU19" s="2">
        <v>4766200</v>
      </c>
      <c r="EV19" s="2">
        <v>4903400</v>
      </c>
      <c r="EW19" s="2">
        <v>2825200</v>
      </c>
      <c r="EX19" s="2">
        <v>4848700</v>
      </c>
      <c r="EY19" s="2">
        <v>6701700</v>
      </c>
      <c r="EZ19" s="2">
        <v>7312800</v>
      </c>
      <c r="FA19" s="2">
        <v>11988100</v>
      </c>
      <c r="FB19" s="2">
        <v>7222900</v>
      </c>
      <c r="FC19" s="2">
        <v>8265800</v>
      </c>
      <c r="FD19" s="2">
        <v>12771800</v>
      </c>
      <c r="FE19" s="2">
        <v>9451200</v>
      </c>
      <c r="FF19" s="2">
        <v>12628700</v>
      </c>
      <c r="FG19" s="2">
        <v>7678900</v>
      </c>
      <c r="FH19" s="2">
        <v>8136500</v>
      </c>
      <c r="FI19" s="2">
        <v>6285700</v>
      </c>
      <c r="FJ19" s="2">
        <v>7724100</v>
      </c>
      <c r="FK19" s="2">
        <v>8928500</v>
      </c>
      <c r="FL19" s="2">
        <v>7671400</v>
      </c>
      <c r="FM19" s="2">
        <v>7992300</v>
      </c>
      <c r="FN19" s="2">
        <v>9739700</v>
      </c>
      <c r="FO19" s="2">
        <v>10529600</v>
      </c>
      <c r="FP19" s="2">
        <v>6650200</v>
      </c>
      <c r="FQ19" s="2">
        <v>8753900</v>
      </c>
      <c r="FR19" s="2">
        <v>12324600</v>
      </c>
      <c r="FS19" s="2">
        <v>9996300</v>
      </c>
      <c r="FT19" s="2">
        <v>11585300</v>
      </c>
      <c r="FU19" s="2">
        <v>7442500</v>
      </c>
      <c r="FV19" s="2">
        <v>9058800</v>
      </c>
      <c r="FW19" s="2">
        <v>11684300</v>
      </c>
      <c r="FX19" s="2">
        <v>13002400</v>
      </c>
      <c r="FY19" s="2">
        <v>9445300</v>
      </c>
      <c r="FZ19" s="2">
        <v>9000500</v>
      </c>
      <c r="GA19" s="2">
        <v>12117700</v>
      </c>
      <c r="GB19" s="2">
        <v>5703800</v>
      </c>
      <c r="GC19" s="2">
        <v>5699400</v>
      </c>
      <c r="GD19" s="2">
        <v>7065500</v>
      </c>
      <c r="GE19" s="2">
        <v>7949800</v>
      </c>
      <c r="GF19" s="2">
        <v>13411100</v>
      </c>
      <c r="GG19" s="2">
        <v>8401000</v>
      </c>
      <c r="GH19" s="2">
        <v>9999900</v>
      </c>
      <c r="GI19" s="2">
        <v>21834300</v>
      </c>
      <c r="GJ19" s="2">
        <v>7531200</v>
      </c>
      <c r="GK19" s="2">
        <v>7708500</v>
      </c>
      <c r="GL19" s="2">
        <v>6216200</v>
      </c>
      <c r="GM19" s="2">
        <v>5673400</v>
      </c>
      <c r="GN19" s="2">
        <v>5833200</v>
      </c>
      <c r="GO19" s="2">
        <v>6626800</v>
      </c>
      <c r="GP19" s="2">
        <v>11555000</v>
      </c>
      <c r="GQ19" s="2">
        <v>11794100</v>
      </c>
      <c r="GR19" s="2">
        <v>9617000</v>
      </c>
      <c r="GS19" s="2">
        <v>5231400</v>
      </c>
      <c r="GT19" s="2">
        <v>6893500</v>
      </c>
      <c r="GU19" s="2">
        <v>10572800</v>
      </c>
      <c r="GV19" s="2">
        <v>8453700</v>
      </c>
      <c r="GW19" s="2">
        <v>6414000</v>
      </c>
      <c r="GX19" s="2">
        <v>8778900</v>
      </c>
      <c r="GY19" s="2">
        <v>7304400</v>
      </c>
      <c r="GZ19" s="2">
        <v>11775300</v>
      </c>
      <c r="HA19" s="2">
        <v>5628200</v>
      </c>
      <c r="HB19" s="2">
        <v>7880700</v>
      </c>
      <c r="HC19" s="2">
        <v>10099800</v>
      </c>
      <c r="HD19" s="2">
        <v>8170100</v>
      </c>
      <c r="HE19" s="2">
        <v>8501000</v>
      </c>
      <c r="HF19" s="2">
        <v>10443300</v>
      </c>
      <c r="HG19" s="2">
        <v>10666200</v>
      </c>
      <c r="HH19" s="2">
        <v>12778000</v>
      </c>
      <c r="HI19" s="2">
        <v>8509700</v>
      </c>
      <c r="HJ19" s="2">
        <v>13454400</v>
      </c>
      <c r="HK19" s="2">
        <v>5243300</v>
      </c>
      <c r="HL19" s="2">
        <v>7093600</v>
      </c>
      <c r="HM19" s="2">
        <v>7551600</v>
      </c>
      <c r="HN19" s="2">
        <v>9518400</v>
      </c>
      <c r="HO19" s="2">
        <v>7307300</v>
      </c>
      <c r="HP19" s="2">
        <v>9552700</v>
      </c>
      <c r="HQ19" s="2">
        <v>8109900</v>
      </c>
      <c r="HR19" s="2">
        <v>8579100</v>
      </c>
      <c r="HS19" s="2">
        <v>8355100</v>
      </c>
      <c r="HT19" s="2">
        <v>7478500</v>
      </c>
      <c r="HU19" s="2">
        <v>12830200</v>
      </c>
      <c r="HV19" s="2">
        <v>7151400</v>
      </c>
      <c r="HW19" s="2">
        <v>7835000</v>
      </c>
      <c r="HX19" s="2">
        <v>7030700</v>
      </c>
      <c r="HY19" s="2">
        <v>9465500</v>
      </c>
      <c r="HZ19" s="2">
        <v>8419200</v>
      </c>
      <c r="IA19" s="2">
        <v>18875200</v>
      </c>
      <c r="IB19" s="2">
        <v>6855900</v>
      </c>
      <c r="IC19" s="2">
        <v>6731600</v>
      </c>
      <c r="ID19" s="2">
        <v>6120100</v>
      </c>
      <c r="IE19" s="2">
        <v>6325300</v>
      </c>
      <c r="IF19" s="2">
        <v>9148600</v>
      </c>
      <c r="IG19" s="2">
        <v>9536300</v>
      </c>
      <c r="IH19" s="2">
        <v>15981600</v>
      </c>
      <c r="II19" s="2">
        <v>9785100</v>
      </c>
      <c r="IJ19" s="2">
        <v>12570800</v>
      </c>
      <c r="IK19" s="2">
        <v>14184700</v>
      </c>
      <c r="IL19" s="2">
        <v>14353800</v>
      </c>
      <c r="IM19" s="2">
        <v>8204800</v>
      </c>
      <c r="IN19" s="2">
        <v>7113200</v>
      </c>
      <c r="IO19" s="2">
        <v>8946700</v>
      </c>
      <c r="IP19" s="2">
        <v>13015300</v>
      </c>
      <c r="IQ19" s="2">
        <v>12042500</v>
      </c>
      <c r="IR19" s="2">
        <v>8402300</v>
      </c>
      <c r="IS19" s="2">
        <v>6620300</v>
      </c>
      <c r="IT19" s="2">
        <v>6287400</v>
      </c>
    </row>
    <row r="20" spans="1:254" ht="15.9" customHeight="1">
      <c r="A20" s="390" t="s">
        <v>35</v>
      </c>
      <c r="B20" s="46" t="s">
        <v>36</v>
      </c>
      <c r="C20" s="50">
        <v>226000</v>
      </c>
      <c r="D20" s="199">
        <v>-263900</v>
      </c>
      <c r="E20" s="197">
        <v>489900</v>
      </c>
      <c r="F20" s="21">
        <v>451100</v>
      </c>
      <c r="G20" s="21">
        <v>269300</v>
      </c>
      <c r="H20" s="21">
        <v>179900</v>
      </c>
      <c r="I20" s="21">
        <v>236700</v>
      </c>
      <c r="J20" s="21">
        <v>200000</v>
      </c>
      <c r="K20" s="21">
        <v>334400</v>
      </c>
      <c r="L20" s="21">
        <v>422800</v>
      </c>
      <c r="M20" s="21">
        <v>208600</v>
      </c>
      <c r="N20" s="21">
        <v>117700</v>
      </c>
      <c r="O20" s="21">
        <v>118800</v>
      </c>
      <c r="P20" s="21">
        <v>168100</v>
      </c>
      <c r="Q20" s="21">
        <v>210500</v>
      </c>
      <c r="R20" s="21">
        <v>231900</v>
      </c>
      <c r="S20" s="21">
        <v>140100</v>
      </c>
      <c r="T20" s="21">
        <v>120200</v>
      </c>
      <c r="U20" s="21">
        <v>162000</v>
      </c>
      <c r="V20" s="21">
        <v>178400</v>
      </c>
      <c r="W20" s="21">
        <v>166700</v>
      </c>
      <c r="X20" s="21">
        <v>138100</v>
      </c>
      <c r="Y20" s="21">
        <v>215700</v>
      </c>
      <c r="Z20" s="21">
        <v>233900</v>
      </c>
      <c r="AA20" s="21">
        <v>221700</v>
      </c>
      <c r="AB20" s="21">
        <v>174600</v>
      </c>
      <c r="AC20" s="21">
        <v>247700</v>
      </c>
      <c r="AD20" s="21">
        <v>227200</v>
      </c>
      <c r="AE20" s="21">
        <v>146300</v>
      </c>
      <c r="AF20" s="21">
        <v>183500</v>
      </c>
      <c r="AG20" s="21">
        <v>138400</v>
      </c>
      <c r="AH20" s="21">
        <v>194700</v>
      </c>
      <c r="AI20" s="21">
        <v>182500</v>
      </c>
      <c r="AJ20" s="21">
        <v>232300</v>
      </c>
      <c r="AK20" s="21">
        <v>149000</v>
      </c>
      <c r="AL20" s="21">
        <v>141800</v>
      </c>
      <c r="AM20" s="21">
        <v>186000</v>
      </c>
      <c r="AN20" s="21">
        <v>138100</v>
      </c>
      <c r="AO20" s="21">
        <v>248700</v>
      </c>
      <c r="AP20" s="21">
        <v>335000</v>
      </c>
      <c r="AQ20" s="21">
        <v>308200</v>
      </c>
      <c r="AR20" s="21">
        <v>285100</v>
      </c>
      <c r="AS20" s="21">
        <v>280500</v>
      </c>
      <c r="AT20" s="21">
        <v>337900</v>
      </c>
      <c r="AU20" s="21">
        <v>427600</v>
      </c>
      <c r="AV20" s="21">
        <v>326000</v>
      </c>
      <c r="AW20" s="21">
        <v>194800</v>
      </c>
      <c r="AX20" s="21">
        <v>323900</v>
      </c>
      <c r="AY20" s="21">
        <v>245700</v>
      </c>
      <c r="AZ20" s="21">
        <v>320900</v>
      </c>
      <c r="BA20" s="21">
        <v>241600</v>
      </c>
      <c r="BB20" s="21">
        <v>296900</v>
      </c>
      <c r="BC20" s="21">
        <v>298400</v>
      </c>
      <c r="BD20" s="21">
        <v>396600</v>
      </c>
      <c r="BE20" s="21">
        <v>406700</v>
      </c>
      <c r="BF20" s="21">
        <v>463600</v>
      </c>
      <c r="BG20" s="21">
        <v>367100</v>
      </c>
      <c r="BH20" s="21">
        <v>453400</v>
      </c>
      <c r="BI20" s="21">
        <v>551500</v>
      </c>
      <c r="BJ20" s="21">
        <v>485100</v>
      </c>
      <c r="BK20" s="21">
        <v>369300</v>
      </c>
      <c r="BL20" s="21">
        <v>485300</v>
      </c>
      <c r="BM20" s="2">
        <v>677400</v>
      </c>
      <c r="BN20" s="2">
        <v>719600</v>
      </c>
      <c r="BO20" s="2">
        <v>292300</v>
      </c>
      <c r="BP20" s="2">
        <v>252100</v>
      </c>
      <c r="BQ20" s="2">
        <v>427200</v>
      </c>
      <c r="BR20" s="2">
        <v>451300</v>
      </c>
      <c r="BS20" s="2">
        <v>603100</v>
      </c>
      <c r="BT20" s="2">
        <v>692900</v>
      </c>
      <c r="BU20" s="2">
        <v>424300</v>
      </c>
      <c r="BV20" s="2">
        <v>242800</v>
      </c>
      <c r="BW20" s="2">
        <v>364900</v>
      </c>
      <c r="BX20" s="2">
        <v>281400</v>
      </c>
      <c r="BY20" s="2">
        <v>266800</v>
      </c>
      <c r="BZ20" s="2">
        <v>431200</v>
      </c>
      <c r="CA20" s="2">
        <v>538200</v>
      </c>
      <c r="CB20" s="2">
        <v>331600</v>
      </c>
      <c r="CC20" s="2">
        <v>383000</v>
      </c>
      <c r="CD20" s="2">
        <v>402700</v>
      </c>
      <c r="CE20" s="2">
        <v>341500</v>
      </c>
      <c r="CF20" s="2">
        <v>427400</v>
      </c>
      <c r="CG20" s="2">
        <v>313200</v>
      </c>
      <c r="CH20" s="2">
        <v>418100</v>
      </c>
      <c r="CI20" s="2">
        <v>223400</v>
      </c>
      <c r="CJ20" s="2">
        <v>380100</v>
      </c>
      <c r="CK20" s="2">
        <v>274000</v>
      </c>
      <c r="CL20" s="2">
        <v>445500</v>
      </c>
      <c r="CM20" s="2">
        <v>269900</v>
      </c>
      <c r="CN20" s="2">
        <v>491700</v>
      </c>
      <c r="CO20" s="2">
        <v>424600</v>
      </c>
      <c r="CP20" s="2">
        <v>571300</v>
      </c>
      <c r="CQ20" s="2">
        <v>353600</v>
      </c>
      <c r="CR20" s="2">
        <v>555600</v>
      </c>
      <c r="CS20" s="2">
        <v>481100</v>
      </c>
      <c r="CT20" s="2">
        <v>795100</v>
      </c>
      <c r="CU20" s="2">
        <v>737100</v>
      </c>
      <c r="CV20" s="2">
        <v>198600</v>
      </c>
      <c r="CW20" s="2">
        <v>228900</v>
      </c>
      <c r="CX20" s="2">
        <v>262900</v>
      </c>
      <c r="CY20" s="2">
        <v>251600</v>
      </c>
      <c r="CZ20" s="2">
        <v>280700</v>
      </c>
      <c r="DA20" s="2">
        <v>397300</v>
      </c>
      <c r="DB20" s="2">
        <v>389600</v>
      </c>
      <c r="DC20" s="2">
        <v>980200</v>
      </c>
      <c r="DD20" s="2">
        <v>673800</v>
      </c>
      <c r="DE20" s="2">
        <v>588700</v>
      </c>
      <c r="DF20" s="2">
        <v>876200</v>
      </c>
      <c r="DG20" s="2">
        <v>855200</v>
      </c>
      <c r="DH20" s="2">
        <v>748200</v>
      </c>
      <c r="DI20" s="2">
        <v>1620200</v>
      </c>
      <c r="DJ20" s="2">
        <v>1014200</v>
      </c>
      <c r="DK20" s="2">
        <v>450600</v>
      </c>
      <c r="DL20" s="2">
        <v>585000</v>
      </c>
      <c r="DM20" s="2">
        <v>348600</v>
      </c>
      <c r="DN20" s="2">
        <v>472400</v>
      </c>
      <c r="DO20" s="2">
        <v>313700</v>
      </c>
      <c r="DP20" s="2">
        <v>435500</v>
      </c>
      <c r="DQ20" s="2">
        <v>478800</v>
      </c>
      <c r="DR20" s="2">
        <v>797300</v>
      </c>
      <c r="DS20" s="2">
        <v>1522000</v>
      </c>
      <c r="DT20" s="2">
        <v>511100</v>
      </c>
      <c r="DU20" s="2">
        <v>879200</v>
      </c>
      <c r="DV20" s="2">
        <v>629000</v>
      </c>
      <c r="DW20" s="2">
        <v>651600</v>
      </c>
      <c r="DX20" s="2">
        <v>643500</v>
      </c>
      <c r="DY20" s="2">
        <v>529400</v>
      </c>
      <c r="DZ20" s="2">
        <v>978500</v>
      </c>
      <c r="EA20" s="2">
        <v>798500</v>
      </c>
      <c r="EB20" s="2">
        <v>596200</v>
      </c>
      <c r="EC20" s="2">
        <v>588500</v>
      </c>
      <c r="ED20" s="2">
        <v>397100</v>
      </c>
      <c r="EE20" s="2">
        <v>514000</v>
      </c>
      <c r="EF20" s="2">
        <v>459800</v>
      </c>
      <c r="EG20" s="2">
        <v>582200</v>
      </c>
      <c r="EH20" s="2">
        <v>670100</v>
      </c>
      <c r="EI20" s="2">
        <v>567800</v>
      </c>
      <c r="EJ20" s="2">
        <v>589800</v>
      </c>
      <c r="EK20" s="2">
        <v>1384800</v>
      </c>
      <c r="EL20" s="2">
        <v>1033300</v>
      </c>
      <c r="EM20" s="2">
        <v>1453900</v>
      </c>
      <c r="EN20" s="2">
        <v>1844000</v>
      </c>
      <c r="EO20" s="2">
        <v>986100</v>
      </c>
      <c r="EP20" s="2">
        <v>2029000</v>
      </c>
      <c r="EQ20" s="2">
        <v>1299400</v>
      </c>
      <c r="ER20" s="2">
        <v>703700</v>
      </c>
      <c r="ES20" s="2">
        <v>493700</v>
      </c>
      <c r="ET20" s="2">
        <v>371500</v>
      </c>
      <c r="EU20" s="2">
        <v>357900</v>
      </c>
      <c r="EV20" s="2">
        <v>320600</v>
      </c>
      <c r="EW20" s="2">
        <v>375900</v>
      </c>
      <c r="EX20" s="2">
        <v>796900</v>
      </c>
      <c r="EY20" s="2">
        <v>322300</v>
      </c>
      <c r="EZ20" s="2">
        <v>345600</v>
      </c>
      <c r="FA20" s="2">
        <v>339400</v>
      </c>
      <c r="FB20" s="2">
        <v>358400</v>
      </c>
      <c r="FC20" s="2">
        <v>666600</v>
      </c>
      <c r="FD20" s="2">
        <v>617800</v>
      </c>
      <c r="FE20" s="2">
        <v>508700</v>
      </c>
      <c r="FF20" s="2">
        <v>277900</v>
      </c>
      <c r="FG20" s="2">
        <v>413500</v>
      </c>
      <c r="FH20" s="2">
        <v>507400</v>
      </c>
      <c r="FI20" s="2">
        <v>509500</v>
      </c>
      <c r="FJ20" s="2">
        <v>384100</v>
      </c>
      <c r="FK20" s="2">
        <v>343800</v>
      </c>
      <c r="FL20" s="2">
        <v>485100</v>
      </c>
      <c r="FM20" s="2">
        <v>392300</v>
      </c>
      <c r="FN20" s="2">
        <v>787300</v>
      </c>
      <c r="FO20" s="2">
        <v>1658800</v>
      </c>
      <c r="FP20" s="2">
        <v>1322500</v>
      </c>
      <c r="FQ20" s="2">
        <v>511500</v>
      </c>
      <c r="FR20" s="2">
        <v>466700</v>
      </c>
      <c r="FS20" s="2">
        <v>429600</v>
      </c>
      <c r="FT20" s="2">
        <v>598400</v>
      </c>
      <c r="FU20" s="2">
        <v>571100</v>
      </c>
      <c r="FV20" s="2">
        <v>239200</v>
      </c>
      <c r="FW20" s="2">
        <v>503100</v>
      </c>
      <c r="FX20" s="2">
        <v>309500</v>
      </c>
      <c r="FY20" s="2">
        <v>565600</v>
      </c>
      <c r="FZ20" s="2">
        <v>789700</v>
      </c>
      <c r="GA20" s="2">
        <v>476700</v>
      </c>
      <c r="GB20" s="2">
        <v>384700</v>
      </c>
      <c r="GC20" s="2">
        <v>384600</v>
      </c>
      <c r="GD20" s="2">
        <v>403800</v>
      </c>
      <c r="GE20" s="2">
        <v>358500</v>
      </c>
      <c r="GF20" s="2">
        <v>464100</v>
      </c>
      <c r="GG20" s="2">
        <v>1211000</v>
      </c>
      <c r="GH20" s="2">
        <v>284300</v>
      </c>
      <c r="GI20" s="2">
        <v>280500</v>
      </c>
      <c r="GJ20" s="2">
        <v>200300</v>
      </c>
      <c r="GK20" s="2">
        <v>327100</v>
      </c>
      <c r="GL20" s="2">
        <v>257400</v>
      </c>
      <c r="GM20" s="2">
        <v>188700</v>
      </c>
      <c r="GN20" s="2">
        <v>173100</v>
      </c>
      <c r="GO20" s="2">
        <v>668300</v>
      </c>
      <c r="GP20" s="2">
        <v>208100</v>
      </c>
      <c r="GQ20" s="2">
        <v>141700</v>
      </c>
      <c r="GR20" s="2">
        <v>185700</v>
      </c>
      <c r="GS20" s="2">
        <v>177600</v>
      </c>
      <c r="GT20" s="2">
        <v>314700</v>
      </c>
      <c r="GU20" s="2">
        <v>412100</v>
      </c>
      <c r="GV20" s="2">
        <v>309300</v>
      </c>
      <c r="GW20" s="2">
        <v>203400</v>
      </c>
      <c r="GX20" s="2">
        <v>414000</v>
      </c>
      <c r="GY20" s="2">
        <v>201200</v>
      </c>
      <c r="GZ20" s="2">
        <v>181400</v>
      </c>
      <c r="HA20" s="2">
        <v>133700</v>
      </c>
      <c r="HB20" s="2">
        <v>194000</v>
      </c>
      <c r="HC20" s="2">
        <v>355200</v>
      </c>
      <c r="HD20" s="2">
        <v>392000</v>
      </c>
      <c r="HE20" s="2">
        <v>444000</v>
      </c>
      <c r="HF20" s="2">
        <v>652200</v>
      </c>
      <c r="HG20" s="2">
        <v>438600</v>
      </c>
      <c r="HH20" s="2">
        <v>214100</v>
      </c>
      <c r="HI20" s="2">
        <v>265700</v>
      </c>
      <c r="HJ20" s="2">
        <v>413600</v>
      </c>
      <c r="HK20" s="2">
        <v>301100</v>
      </c>
      <c r="HL20" s="2">
        <v>381200</v>
      </c>
      <c r="HM20" s="2">
        <v>196000</v>
      </c>
      <c r="HN20" s="2">
        <v>298000</v>
      </c>
      <c r="HO20" s="2">
        <v>265200</v>
      </c>
      <c r="HP20" s="2">
        <v>260000</v>
      </c>
      <c r="HQ20" s="2">
        <v>424400</v>
      </c>
      <c r="HR20" s="2">
        <v>317500</v>
      </c>
      <c r="HS20" s="2">
        <v>379300</v>
      </c>
      <c r="HT20" s="2">
        <v>692600</v>
      </c>
      <c r="HU20" s="2">
        <v>419000</v>
      </c>
      <c r="HV20" s="2">
        <v>299200</v>
      </c>
      <c r="HW20" s="2">
        <v>424000</v>
      </c>
      <c r="HX20" s="2">
        <v>628400</v>
      </c>
      <c r="HY20" s="2">
        <v>518900</v>
      </c>
      <c r="HZ20" s="2">
        <v>400600</v>
      </c>
      <c r="IA20" s="2">
        <v>515800</v>
      </c>
      <c r="IB20" s="2">
        <v>648500</v>
      </c>
      <c r="IC20" s="2">
        <v>532800</v>
      </c>
      <c r="ID20" s="2">
        <v>582600</v>
      </c>
      <c r="IE20" s="2">
        <v>855700</v>
      </c>
      <c r="IF20" s="2">
        <v>375200</v>
      </c>
      <c r="IG20" s="2">
        <v>394000</v>
      </c>
      <c r="IH20" s="2">
        <v>297300</v>
      </c>
      <c r="II20" s="2">
        <v>242600</v>
      </c>
      <c r="IJ20" s="2">
        <v>386800</v>
      </c>
      <c r="IK20" s="2">
        <v>449600</v>
      </c>
      <c r="IL20" s="2">
        <v>521300</v>
      </c>
      <c r="IM20" s="2">
        <v>405600</v>
      </c>
      <c r="IN20" s="2">
        <v>244800</v>
      </c>
      <c r="IO20" s="2">
        <v>413500</v>
      </c>
      <c r="IP20" s="2">
        <v>312200</v>
      </c>
      <c r="IQ20" s="2">
        <v>251600</v>
      </c>
      <c r="IR20" s="2">
        <v>313600</v>
      </c>
      <c r="IS20" s="2">
        <v>212800</v>
      </c>
      <c r="IT20" s="2">
        <v>279400</v>
      </c>
    </row>
    <row r="21" spans="1:254" ht="15.9" customHeight="1">
      <c r="A21" s="390" t="s">
        <v>37</v>
      </c>
      <c r="B21" s="46" t="s">
        <v>38</v>
      </c>
      <c r="C21" s="50">
        <v>411100</v>
      </c>
      <c r="D21" s="199">
        <v>-1113600</v>
      </c>
      <c r="E21" s="197">
        <v>1524700</v>
      </c>
      <c r="F21" s="21">
        <v>1398200</v>
      </c>
      <c r="G21" s="21">
        <v>1924300</v>
      </c>
      <c r="H21" s="21">
        <v>3460300</v>
      </c>
      <c r="I21" s="21">
        <v>2258900</v>
      </c>
      <c r="J21" s="21">
        <v>1200600</v>
      </c>
      <c r="K21" s="21">
        <v>1649700</v>
      </c>
      <c r="L21" s="21">
        <v>1401100</v>
      </c>
      <c r="M21" s="21">
        <v>1097100</v>
      </c>
      <c r="N21" s="21">
        <v>627600</v>
      </c>
      <c r="O21" s="21">
        <v>863500</v>
      </c>
      <c r="P21" s="21">
        <v>1130300</v>
      </c>
      <c r="Q21" s="21">
        <v>1104400</v>
      </c>
      <c r="R21" s="21">
        <v>1479300</v>
      </c>
      <c r="S21" s="21">
        <v>1411500</v>
      </c>
      <c r="T21" s="21">
        <v>1272000</v>
      </c>
      <c r="U21" s="21">
        <v>1264100</v>
      </c>
      <c r="V21" s="21">
        <v>1115900</v>
      </c>
      <c r="W21" s="21">
        <v>1018200</v>
      </c>
      <c r="X21" s="21">
        <v>1004700</v>
      </c>
      <c r="Y21" s="21">
        <v>1352900</v>
      </c>
      <c r="Z21" s="21">
        <v>1029300</v>
      </c>
      <c r="AA21" s="21">
        <v>804200</v>
      </c>
      <c r="AB21" s="21">
        <v>1032500</v>
      </c>
      <c r="AC21" s="21">
        <v>1385200</v>
      </c>
      <c r="AD21" s="21">
        <v>1623500</v>
      </c>
      <c r="AE21" s="21">
        <v>1159700</v>
      </c>
      <c r="AF21" s="21">
        <v>1166000</v>
      </c>
      <c r="AG21" s="21">
        <v>1456800</v>
      </c>
      <c r="AH21" s="21">
        <v>1581200</v>
      </c>
      <c r="AI21" s="21">
        <v>1864200</v>
      </c>
      <c r="AJ21" s="21">
        <v>2135500</v>
      </c>
      <c r="AK21" s="21">
        <v>3085400</v>
      </c>
      <c r="AL21" s="21">
        <v>1028200</v>
      </c>
      <c r="AM21" s="21">
        <v>1079700</v>
      </c>
      <c r="AN21" s="21">
        <v>1293200</v>
      </c>
      <c r="AO21" s="21">
        <v>1278600</v>
      </c>
      <c r="AP21" s="21">
        <v>1996200</v>
      </c>
      <c r="AQ21" s="21">
        <v>1679300</v>
      </c>
      <c r="AR21" s="21">
        <v>1658800</v>
      </c>
      <c r="AS21" s="21">
        <v>1143000</v>
      </c>
      <c r="AT21" s="21">
        <v>1425800</v>
      </c>
      <c r="AU21" s="21">
        <v>2109800</v>
      </c>
      <c r="AV21" s="21">
        <v>1685500</v>
      </c>
      <c r="AW21" s="21">
        <v>3165600</v>
      </c>
      <c r="AX21" s="21">
        <v>2695800</v>
      </c>
      <c r="AY21" s="21">
        <v>1561900</v>
      </c>
      <c r="AZ21" s="21">
        <v>1571800</v>
      </c>
      <c r="BA21" s="21">
        <v>1879700</v>
      </c>
      <c r="BB21" s="21">
        <v>1239600</v>
      </c>
      <c r="BC21" s="21">
        <v>1821000</v>
      </c>
      <c r="BD21" s="21">
        <v>759200</v>
      </c>
      <c r="BE21" s="21">
        <v>986300</v>
      </c>
      <c r="BF21" s="21">
        <v>1151600</v>
      </c>
      <c r="BG21" s="21">
        <v>918300</v>
      </c>
      <c r="BH21" s="21">
        <v>1278500</v>
      </c>
      <c r="BI21" s="21">
        <v>1038100</v>
      </c>
      <c r="BJ21" s="21">
        <v>921200</v>
      </c>
      <c r="BK21" s="21">
        <v>1517200</v>
      </c>
      <c r="BL21" s="21">
        <v>1886400</v>
      </c>
      <c r="BM21" s="2">
        <v>795100</v>
      </c>
      <c r="BN21" s="2">
        <v>1763500</v>
      </c>
      <c r="BO21" s="2">
        <v>1926500</v>
      </c>
      <c r="BP21" s="2">
        <v>2574300</v>
      </c>
      <c r="BQ21" s="2">
        <v>4349000</v>
      </c>
      <c r="BR21" s="2">
        <v>3169300</v>
      </c>
      <c r="BS21" s="2">
        <v>1425200</v>
      </c>
      <c r="BT21" s="2">
        <v>683400</v>
      </c>
      <c r="BU21" s="2">
        <v>914800</v>
      </c>
      <c r="BV21" s="2">
        <v>1000500</v>
      </c>
      <c r="BW21" s="2">
        <v>1002600</v>
      </c>
      <c r="BX21" s="2">
        <v>990300</v>
      </c>
      <c r="BY21" s="2">
        <v>818600</v>
      </c>
      <c r="BZ21" s="2">
        <v>418700</v>
      </c>
      <c r="CA21" s="2">
        <v>807100</v>
      </c>
      <c r="CB21" s="2">
        <v>2224500</v>
      </c>
      <c r="CC21" s="2">
        <v>1232200</v>
      </c>
      <c r="CD21" s="2">
        <v>2693100</v>
      </c>
      <c r="CE21" s="2">
        <v>6886600</v>
      </c>
      <c r="CF21" s="2">
        <v>918400</v>
      </c>
      <c r="CG21" s="2">
        <v>1167500</v>
      </c>
      <c r="CH21" s="2">
        <v>1296700</v>
      </c>
      <c r="CI21" s="2">
        <v>871800</v>
      </c>
      <c r="CJ21" s="2">
        <v>599600</v>
      </c>
      <c r="CK21" s="2">
        <v>635100</v>
      </c>
      <c r="CL21" s="2">
        <v>808400</v>
      </c>
      <c r="CM21" s="2">
        <v>845800</v>
      </c>
      <c r="CN21" s="2">
        <v>958100</v>
      </c>
      <c r="CO21" s="2">
        <v>960400</v>
      </c>
      <c r="CP21" s="2">
        <v>1304300</v>
      </c>
      <c r="CQ21" s="2">
        <v>1286300</v>
      </c>
      <c r="CR21" s="2">
        <v>1302400</v>
      </c>
      <c r="CS21" s="2">
        <v>938400</v>
      </c>
      <c r="CT21" s="2">
        <v>1233800</v>
      </c>
      <c r="CU21" s="2">
        <v>1292100</v>
      </c>
      <c r="CV21" s="2">
        <v>953500</v>
      </c>
      <c r="CW21" s="2">
        <v>591300</v>
      </c>
      <c r="CX21" s="2">
        <v>819500</v>
      </c>
      <c r="CY21" s="2">
        <v>1144400</v>
      </c>
      <c r="CZ21" s="2">
        <v>706500</v>
      </c>
      <c r="DA21" s="2">
        <v>1019500</v>
      </c>
      <c r="DB21" s="2">
        <v>1433900</v>
      </c>
      <c r="DC21" s="2">
        <v>1250100</v>
      </c>
      <c r="DD21" s="2">
        <v>1039400</v>
      </c>
      <c r="DE21" s="2">
        <v>1252500</v>
      </c>
      <c r="DF21" s="2">
        <v>1464100</v>
      </c>
      <c r="DG21" s="2">
        <v>1070500</v>
      </c>
      <c r="DH21" s="2">
        <v>978400</v>
      </c>
      <c r="DI21" s="2">
        <v>1275200</v>
      </c>
      <c r="DJ21" s="2">
        <v>1848700</v>
      </c>
      <c r="DK21" s="2">
        <v>1990900</v>
      </c>
      <c r="DL21" s="2">
        <v>2328400</v>
      </c>
      <c r="DM21" s="2">
        <v>1586800</v>
      </c>
      <c r="DN21" s="2">
        <v>2006900</v>
      </c>
      <c r="DO21" s="2">
        <v>3138100</v>
      </c>
      <c r="DP21" s="2">
        <v>3154200</v>
      </c>
      <c r="DQ21" s="2">
        <v>1205200</v>
      </c>
      <c r="DR21" s="2">
        <v>1397900</v>
      </c>
      <c r="DS21" s="2">
        <v>844900</v>
      </c>
      <c r="DT21" s="2">
        <v>1037400</v>
      </c>
      <c r="DU21" s="2">
        <v>1427500</v>
      </c>
      <c r="DV21" s="2">
        <v>1058600</v>
      </c>
      <c r="DW21" s="2">
        <v>1532000</v>
      </c>
      <c r="DX21" s="2">
        <v>1318000</v>
      </c>
      <c r="DY21" s="2">
        <v>1264800</v>
      </c>
      <c r="DZ21" s="2">
        <v>1707700</v>
      </c>
      <c r="EA21" s="2">
        <v>1508600</v>
      </c>
      <c r="EB21" s="2">
        <v>1434100</v>
      </c>
      <c r="EC21" s="2">
        <v>1358400</v>
      </c>
      <c r="ED21" s="2">
        <v>1328200</v>
      </c>
      <c r="EE21" s="2">
        <v>863800</v>
      </c>
      <c r="EF21" s="2">
        <v>1641600</v>
      </c>
      <c r="EG21" s="2">
        <v>3442200</v>
      </c>
      <c r="EH21" s="2">
        <v>883400</v>
      </c>
      <c r="EI21" s="2">
        <v>919200</v>
      </c>
      <c r="EJ21" s="2">
        <v>949700</v>
      </c>
      <c r="EK21" s="2">
        <v>911800</v>
      </c>
      <c r="EL21" s="2">
        <v>582000</v>
      </c>
      <c r="EM21" s="2">
        <v>885500</v>
      </c>
      <c r="EN21" s="2">
        <v>724400</v>
      </c>
      <c r="EO21" s="2">
        <v>601800</v>
      </c>
      <c r="EP21" s="2">
        <v>509100</v>
      </c>
      <c r="EQ21" s="2">
        <v>583200</v>
      </c>
      <c r="ER21" s="2">
        <v>811800</v>
      </c>
      <c r="ES21" s="2">
        <v>706300</v>
      </c>
      <c r="ET21" s="2">
        <v>473600</v>
      </c>
      <c r="EU21" s="2">
        <v>794000</v>
      </c>
      <c r="EV21" s="2">
        <v>605400</v>
      </c>
      <c r="EW21" s="2">
        <v>458800</v>
      </c>
      <c r="EX21" s="2">
        <v>484400</v>
      </c>
      <c r="EY21" s="2">
        <v>384300</v>
      </c>
      <c r="EZ21" s="2">
        <v>442600</v>
      </c>
      <c r="FA21" s="2">
        <v>850700</v>
      </c>
      <c r="FB21" s="2">
        <v>509700</v>
      </c>
      <c r="FC21" s="2">
        <v>526800</v>
      </c>
      <c r="FD21" s="2">
        <v>628900</v>
      </c>
      <c r="FE21" s="2">
        <v>778900</v>
      </c>
      <c r="FF21" s="2">
        <v>780400</v>
      </c>
      <c r="FG21" s="2">
        <v>1124400</v>
      </c>
      <c r="FH21" s="2">
        <v>2244700</v>
      </c>
      <c r="FI21" s="2">
        <v>299500</v>
      </c>
      <c r="FJ21" s="2">
        <v>374600</v>
      </c>
      <c r="FK21" s="2">
        <v>440900</v>
      </c>
      <c r="FL21" s="2">
        <v>582600</v>
      </c>
      <c r="FM21" s="2">
        <v>632900</v>
      </c>
      <c r="FN21" s="2">
        <v>452200</v>
      </c>
      <c r="FO21" s="2">
        <v>605800</v>
      </c>
      <c r="FP21" s="2">
        <v>672600</v>
      </c>
      <c r="FQ21" s="2">
        <v>719800</v>
      </c>
      <c r="FR21" s="2">
        <v>1098800</v>
      </c>
      <c r="FS21" s="2">
        <v>1157800</v>
      </c>
      <c r="FT21" s="2">
        <v>796500</v>
      </c>
      <c r="FU21" s="2">
        <v>774800</v>
      </c>
      <c r="FV21" s="2">
        <v>761100</v>
      </c>
      <c r="FW21" s="2">
        <v>780200</v>
      </c>
      <c r="FX21" s="2">
        <v>859500</v>
      </c>
      <c r="FY21" s="2">
        <v>632200</v>
      </c>
      <c r="FZ21" s="2">
        <v>504100</v>
      </c>
      <c r="GA21" s="2">
        <v>479400</v>
      </c>
      <c r="GB21" s="2">
        <v>539700</v>
      </c>
      <c r="GC21" s="2">
        <v>489800</v>
      </c>
      <c r="GD21" s="2">
        <v>538600</v>
      </c>
      <c r="GE21" s="2">
        <v>887300</v>
      </c>
      <c r="GF21" s="2">
        <v>973600</v>
      </c>
      <c r="GG21" s="2">
        <v>1814400</v>
      </c>
      <c r="GH21" s="2">
        <v>887400</v>
      </c>
      <c r="GI21" s="2">
        <v>2343900</v>
      </c>
      <c r="GJ21" s="2">
        <v>630300</v>
      </c>
      <c r="GK21" s="2">
        <v>908800</v>
      </c>
      <c r="GL21" s="2">
        <v>722900</v>
      </c>
      <c r="GM21" s="2">
        <v>533500</v>
      </c>
      <c r="GN21" s="2">
        <v>514100</v>
      </c>
      <c r="GO21" s="2">
        <v>1010000</v>
      </c>
      <c r="GP21" s="2">
        <v>652400</v>
      </c>
      <c r="GQ21" s="2">
        <v>632400</v>
      </c>
      <c r="GR21" s="2">
        <v>745300</v>
      </c>
      <c r="GS21" s="2">
        <v>486200</v>
      </c>
      <c r="GT21" s="2">
        <v>619400</v>
      </c>
      <c r="GU21" s="2">
        <v>1071600</v>
      </c>
      <c r="GV21" s="2">
        <v>810800</v>
      </c>
      <c r="GW21" s="2">
        <v>683500</v>
      </c>
      <c r="GX21" s="2">
        <v>729900</v>
      </c>
      <c r="GY21" s="2">
        <v>637100</v>
      </c>
      <c r="GZ21" s="2">
        <v>1125700</v>
      </c>
      <c r="HA21" s="2">
        <v>768900</v>
      </c>
      <c r="HB21" s="2">
        <v>576500</v>
      </c>
      <c r="HC21" s="2">
        <v>659500</v>
      </c>
      <c r="HD21" s="2">
        <v>568100</v>
      </c>
      <c r="HE21" s="2">
        <v>696300</v>
      </c>
      <c r="HF21" s="2">
        <v>852500</v>
      </c>
      <c r="HG21" s="2">
        <v>585200</v>
      </c>
      <c r="HH21" s="2">
        <v>701000</v>
      </c>
      <c r="HI21" s="2">
        <v>576100</v>
      </c>
      <c r="HJ21" s="2">
        <v>1671600</v>
      </c>
      <c r="HK21" s="2">
        <v>504400</v>
      </c>
      <c r="HL21" s="2">
        <v>444900</v>
      </c>
      <c r="HM21" s="2">
        <v>525800</v>
      </c>
      <c r="HN21" s="2">
        <v>764300</v>
      </c>
      <c r="HO21" s="2">
        <v>781900</v>
      </c>
      <c r="HP21" s="2">
        <v>799700</v>
      </c>
      <c r="HQ21" s="2">
        <v>932000</v>
      </c>
      <c r="HR21" s="2">
        <v>1199000</v>
      </c>
      <c r="HS21" s="2">
        <v>1011600</v>
      </c>
      <c r="HT21" s="2">
        <v>1130900</v>
      </c>
      <c r="HU21" s="2">
        <v>797700</v>
      </c>
      <c r="HV21" s="2">
        <v>502400</v>
      </c>
      <c r="HW21" s="2">
        <v>668400</v>
      </c>
      <c r="HX21" s="2">
        <v>825400</v>
      </c>
      <c r="HY21" s="2">
        <v>818900</v>
      </c>
      <c r="HZ21" s="2">
        <v>1372400</v>
      </c>
      <c r="IA21" s="2">
        <v>1511400</v>
      </c>
      <c r="IB21" s="2">
        <v>2876900</v>
      </c>
      <c r="IC21" s="2">
        <v>1123700</v>
      </c>
      <c r="ID21" s="2">
        <v>584200</v>
      </c>
      <c r="IE21" s="2">
        <v>892600</v>
      </c>
      <c r="IF21" s="2">
        <v>691900</v>
      </c>
      <c r="IG21" s="2">
        <v>886400</v>
      </c>
      <c r="IH21" s="2">
        <v>845900</v>
      </c>
      <c r="II21" s="2">
        <v>723100</v>
      </c>
      <c r="IJ21" s="2">
        <v>560700</v>
      </c>
      <c r="IK21" s="2">
        <v>722200</v>
      </c>
      <c r="IL21" s="2">
        <v>795100</v>
      </c>
      <c r="IM21" s="2">
        <v>889200</v>
      </c>
      <c r="IN21" s="2">
        <v>840700</v>
      </c>
      <c r="IO21" s="2">
        <v>700800</v>
      </c>
      <c r="IP21" s="2">
        <v>1037100</v>
      </c>
      <c r="IQ21" s="2">
        <v>1948900</v>
      </c>
      <c r="IR21" s="2">
        <v>761900</v>
      </c>
      <c r="IS21" s="2">
        <v>583500</v>
      </c>
      <c r="IT21" s="2">
        <v>487500</v>
      </c>
    </row>
    <row r="22" spans="1:254" ht="15.9" customHeight="1">
      <c r="A22" s="390" t="s">
        <v>39</v>
      </c>
      <c r="B22" s="46" t="s">
        <v>40</v>
      </c>
      <c r="C22" s="50">
        <v>1285500</v>
      </c>
      <c r="D22" s="199">
        <v>-1998100</v>
      </c>
      <c r="E22" s="197">
        <v>3283600</v>
      </c>
      <c r="F22" s="21">
        <v>3723300</v>
      </c>
      <c r="G22" s="21">
        <v>4260100</v>
      </c>
      <c r="H22" s="21">
        <v>4692000</v>
      </c>
      <c r="I22" s="21">
        <v>4614100</v>
      </c>
      <c r="J22" s="21">
        <v>4658600</v>
      </c>
      <c r="K22" s="21">
        <v>5364200</v>
      </c>
      <c r="L22" s="21">
        <v>4544500</v>
      </c>
      <c r="M22" s="21">
        <v>4742600</v>
      </c>
      <c r="N22" s="21">
        <v>4857900</v>
      </c>
      <c r="O22" s="21">
        <v>4195200</v>
      </c>
      <c r="P22" s="21">
        <v>5351800</v>
      </c>
      <c r="Q22" s="21">
        <v>7151600</v>
      </c>
      <c r="R22" s="21">
        <v>4616300</v>
      </c>
      <c r="S22" s="21">
        <v>6001800</v>
      </c>
      <c r="T22" s="21">
        <v>3969800</v>
      </c>
      <c r="U22" s="21">
        <v>3352200</v>
      </c>
      <c r="V22" s="21">
        <v>2859100</v>
      </c>
      <c r="W22" s="21">
        <v>4374500</v>
      </c>
      <c r="X22" s="21">
        <v>4504100</v>
      </c>
      <c r="Y22" s="21">
        <v>4542700</v>
      </c>
      <c r="Z22" s="21">
        <v>5176400</v>
      </c>
      <c r="AA22" s="21">
        <v>5245600</v>
      </c>
      <c r="AB22" s="21">
        <v>5164700</v>
      </c>
      <c r="AC22" s="21">
        <v>6095600</v>
      </c>
      <c r="AD22" s="21">
        <v>6011100</v>
      </c>
      <c r="AE22" s="21">
        <v>5413800</v>
      </c>
      <c r="AF22" s="21">
        <v>7673400</v>
      </c>
      <c r="AG22" s="21">
        <v>6194800</v>
      </c>
      <c r="AH22" s="21">
        <v>7937600</v>
      </c>
      <c r="AI22" s="21">
        <v>5076400</v>
      </c>
      <c r="AJ22" s="21">
        <v>3862000</v>
      </c>
      <c r="AK22" s="21">
        <v>2452700</v>
      </c>
      <c r="AL22" s="21">
        <v>5609000</v>
      </c>
      <c r="AM22" s="21">
        <v>4416600</v>
      </c>
      <c r="AN22" s="21">
        <v>3959300</v>
      </c>
      <c r="AO22" s="21">
        <v>3133600</v>
      </c>
      <c r="AP22" s="21">
        <v>3446400</v>
      </c>
      <c r="AQ22" s="21">
        <v>5475200</v>
      </c>
      <c r="AR22" s="21">
        <v>3444800</v>
      </c>
      <c r="AS22" s="21">
        <v>4882400</v>
      </c>
      <c r="AT22" s="21">
        <v>6083800</v>
      </c>
      <c r="AU22" s="21">
        <v>4078900</v>
      </c>
      <c r="AV22" s="21">
        <v>2749500</v>
      </c>
      <c r="AW22" s="21">
        <v>3729600</v>
      </c>
      <c r="AX22" s="21">
        <v>4192300</v>
      </c>
      <c r="AY22" s="21">
        <v>4316300</v>
      </c>
      <c r="AZ22" s="21">
        <v>4770700</v>
      </c>
      <c r="BA22" s="21">
        <v>21947600</v>
      </c>
      <c r="BB22" s="21">
        <v>4163600</v>
      </c>
      <c r="BC22" s="21">
        <v>4362800</v>
      </c>
      <c r="BD22" s="21">
        <v>2884700</v>
      </c>
      <c r="BE22" s="21">
        <v>3443400</v>
      </c>
      <c r="BF22" s="21">
        <v>4505700</v>
      </c>
      <c r="BG22" s="21">
        <v>6554700</v>
      </c>
      <c r="BH22" s="21">
        <v>5183200</v>
      </c>
      <c r="BI22" s="21">
        <v>5100200</v>
      </c>
      <c r="BJ22" s="21">
        <v>3963700</v>
      </c>
      <c r="BK22" s="21">
        <v>3998500</v>
      </c>
      <c r="BL22" s="21">
        <v>3569100</v>
      </c>
      <c r="BM22" s="2">
        <v>4277700</v>
      </c>
      <c r="BN22" s="2">
        <v>6882200</v>
      </c>
      <c r="BO22" s="2">
        <v>3290300</v>
      </c>
      <c r="BP22" s="2">
        <v>4823000</v>
      </c>
      <c r="BQ22" s="2">
        <v>4535200</v>
      </c>
      <c r="BR22" s="2">
        <v>2605900</v>
      </c>
      <c r="BS22" s="2">
        <v>4050400</v>
      </c>
      <c r="BT22" s="2">
        <v>2895400</v>
      </c>
      <c r="BU22" s="2">
        <v>2940800</v>
      </c>
      <c r="BV22" s="2">
        <v>2257500</v>
      </c>
      <c r="BW22" s="2">
        <v>3230500</v>
      </c>
      <c r="BX22" s="2">
        <v>2525600</v>
      </c>
      <c r="BY22" s="2">
        <v>2710200</v>
      </c>
      <c r="BZ22" s="2">
        <v>2132400</v>
      </c>
      <c r="CA22" s="2">
        <v>2839800</v>
      </c>
      <c r="CB22" s="2">
        <v>2705400</v>
      </c>
      <c r="CC22" s="2">
        <v>3169100</v>
      </c>
      <c r="CD22" s="2">
        <v>2703800</v>
      </c>
      <c r="CE22" s="2">
        <v>2951100</v>
      </c>
      <c r="CF22" s="2">
        <v>2916700</v>
      </c>
      <c r="CG22" s="2">
        <v>3839400</v>
      </c>
      <c r="CH22" s="2">
        <v>4235300</v>
      </c>
      <c r="CI22" s="2">
        <v>2740000</v>
      </c>
      <c r="CJ22" s="2">
        <v>2097800</v>
      </c>
      <c r="CK22" s="2">
        <v>1673500</v>
      </c>
      <c r="CL22" s="2">
        <v>3031500</v>
      </c>
      <c r="CM22" s="2">
        <v>3872600</v>
      </c>
      <c r="CN22" s="2">
        <v>4470100</v>
      </c>
      <c r="CO22" s="2">
        <v>4884300</v>
      </c>
      <c r="CP22" s="2">
        <v>5537700</v>
      </c>
      <c r="CQ22" s="2">
        <v>4191800</v>
      </c>
      <c r="CR22" s="2">
        <v>5662000</v>
      </c>
      <c r="CS22" s="2">
        <v>4892200</v>
      </c>
      <c r="CT22" s="2">
        <v>4026000</v>
      </c>
      <c r="CU22" s="2">
        <v>5474100</v>
      </c>
      <c r="CV22" s="2">
        <v>3456300</v>
      </c>
      <c r="CW22" s="2">
        <v>2303900</v>
      </c>
      <c r="CX22" s="2">
        <v>4196900</v>
      </c>
      <c r="CY22" s="2">
        <v>4441300</v>
      </c>
      <c r="CZ22" s="2">
        <v>3727900</v>
      </c>
      <c r="DA22" s="2">
        <v>3528800</v>
      </c>
      <c r="DB22" s="2">
        <v>3962000</v>
      </c>
      <c r="DC22" s="2">
        <v>5766200</v>
      </c>
      <c r="DD22" s="2">
        <v>3274100</v>
      </c>
      <c r="DE22" s="2">
        <v>4095200</v>
      </c>
      <c r="DF22" s="2">
        <v>6669600</v>
      </c>
      <c r="DG22" s="2">
        <v>4840600</v>
      </c>
      <c r="DH22" s="2">
        <v>4135900</v>
      </c>
      <c r="DI22" s="2">
        <v>5382900</v>
      </c>
      <c r="DJ22" s="2">
        <v>5163500</v>
      </c>
      <c r="DK22" s="2">
        <v>3349100</v>
      </c>
      <c r="DL22" s="2">
        <v>4067600</v>
      </c>
      <c r="DM22" s="2">
        <v>2687700</v>
      </c>
      <c r="DN22" s="2">
        <v>3203600</v>
      </c>
      <c r="DO22" s="2">
        <v>3775300</v>
      </c>
      <c r="DP22" s="2">
        <v>2527900</v>
      </c>
      <c r="DQ22" s="2">
        <v>3268400</v>
      </c>
      <c r="DR22" s="2">
        <v>5145200</v>
      </c>
      <c r="DS22" s="2">
        <v>3801700</v>
      </c>
      <c r="DT22" s="2">
        <v>3671500</v>
      </c>
      <c r="DU22" s="2">
        <v>4020900</v>
      </c>
      <c r="DV22" s="2">
        <v>3666600</v>
      </c>
      <c r="DW22" s="2">
        <v>3294900</v>
      </c>
      <c r="DX22" s="2">
        <v>3531500</v>
      </c>
      <c r="DY22" s="2">
        <v>3819200</v>
      </c>
      <c r="DZ22" s="2">
        <v>4345800</v>
      </c>
      <c r="EA22" s="2">
        <v>3599100</v>
      </c>
      <c r="EB22" s="2">
        <v>3737200</v>
      </c>
      <c r="EC22" s="2">
        <v>4534300</v>
      </c>
      <c r="ED22" s="2">
        <v>3217500</v>
      </c>
      <c r="EE22" s="2">
        <v>4780000</v>
      </c>
      <c r="EF22" s="2">
        <v>3440100</v>
      </c>
      <c r="EG22" s="2">
        <v>3070900</v>
      </c>
      <c r="EH22" s="2">
        <v>5044200</v>
      </c>
      <c r="EI22" s="2">
        <v>3290100</v>
      </c>
      <c r="EJ22" s="2">
        <v>3600400</v>
      </c>
      <c r="EK22" s="2">
        <v>3417300</v>
      </c>
      <c r="EL22" s="2">
        <v>4730700</v>
      </c>
      <c r="EM22" s="2">
        <v>4063000</v>
      </c>
      <c r="EN22" s="2">
        <v>4618600</v>
      </c>
      <c r="EO22" s="2">
        <v>4115400</v>
      </c>
      <c r="EP22" s="2">
        <v>3851400</v>
      </c>
      <c r="EQ22" s="2">
        <v>4660000</v>
      </c>
      <c r="ER22" s="2">
        <v>5315700</v>
      </c>
      <c r="ES22" s="2">
        <v>5956800</v>
      </c>
      <c r="ET22" s="2">
        <v>3830700</v>
      </c>
      <c r="EU22" s="2">
        <v>11632700</v>
      </c>
      <c r="EV22" s="2">
        <v>2980900</v>
      </c>
      <c r="EW22" s="2">
        <v>2543000</v>
      </c>
      <c r="EX22" s="2">
        <v>5304600</v>
      </c>
      <c r="EY22" s="2">
        <v>3158900</v>
      </c>
      <c r="EZ22" s="2">
        <v>3275500</v>
      </c>
      <c r="FA22" s="2">
        <v>6676500</v>
      </c>
      <c r="FB22" s="2">
        <v>5253600</v>
      </c>
      <c r="FC22" s="2">
        <v>4061900</v>
      </c>
      <c r="FD22" s="2">
        <v>4899000</v>
      </c>
      <c r="FE22" s="2">
        <v>4572900</v>
      </c>
      <c r="FF22" s="2">
        <v>5917700</v>
      </c>
      <c r="FG22" s="2">
        <v>5006100</v>
      </c>
      <c r="FH22" s="2">
        <v>4775700</v>
      </c>
      <c r="FI22" s="2">
        <v>4744100</v>
      </c>
      <c r="FJ22" s="2">
        <v>5254200</v>
      </c>
      <c r="FK22" s="2">
        <v>4791100</v>
      </c>
      <c r="FL22" s="2">
        <v>6359600</v>
      </c>
      <c r="FM22" s="2">
        <v>4499300</v>
      </c>
      <c r="FN22" s="2">
        <v>7309000</v>
      </c>
      <c r="FO22" s="2">
        <v>5531900</v>
      </c>
      <c r="FP22" s="2">
        <v>5033400</v>
      </c>
      <c r="FQ22" s="2">
        <v>3761700</v>
      </c>
      <c r="FR22" s="2">
        <v>4562700</v>
      </c>
      <c r="FS22" s="2">
        <v>6551700</v>
      </c>
      <c r="FT22" s="2">
        <v>8927800</v>
      </c>
      <c r="FU22" s="2">
        <v>8289300</v>
      </c>
      <c r="FV22" s="2">
        <v>5156000</v>
      </c>
      <c r="FW22" s="2">
        <v>5177200</v>
      </c>
      <c r="FX22" s="2">
        <v>5566000</v>
      </c>
      <c r="FY22" s="2">
        <v>4069600</v>
      </c>
      <c r="FZ22" s="2">
        <v>3195100</v>
      </c>
      <c r="GA22" s="2">
        <v>4259500</v>
      </c>
      <c r="GB22" s="2">
        <v>2440400</v>
      </c>
      <c r="GC22" s="2">
        <v>2560800</v>
      </c>
      <c r="GD22" s="2">
        <v>2886400</v>
      </c>
      <c r="GE22" s="2">
        <v>3713600</v>
      </c>
      <c r="GF22" s="2">
        <v>5222700</v>
      </c>
      <c r="GG22" s="2">
        <v>3881200</v>
      </c>
      <c r="GH22" s="2">
        <v>4767100</v>
      </c>
      <c r="GI22" s="2">
        <v>15596600</v>
      </c>
      <c r="GJ22" s="2">
        <v>3989000</v>
      </c>
      <c r="GK22" s="2">
        <v>3941200</v>
      </c>
      <c r="GL22" s="2">
        <v>5266900</v>
      </c>
      <c r="GM22" s="2">
        <v>7108400</v>
      </c>
      <c r="GN22" s="2">
        <v>4091800</v>
      </c>
      <c r="GO22" s="2">
        <v>3234800</v>
      </c>
      <c r="GP22" s="2">
        <v>3649900</v>
      </c>
      <c r="GQ22" s="2">
        <v>4153600</v>
      </c>
      <c r="GR22" s="2">
        <v>4575200</v>
      </c>
      <c r="GS22" s="2">
        <v>3259100</v>
      </c>
      <c r="GT22" s="2">
        <v>3695500</v>
      </c>
      <c r="GU22" s="2">
        <v>5610500</v>
      </c>
      <c r="GV22" s="2">
        <v>5004900</v>
      </c>
      <c r="GW22" s="2">
        <v>3243500</v>
      </c>
      <c r="GX22" s="2">
        <v>4542400</v>
      </c>
      <c r="GY22" s="2">
        <v>3905200</v>
      </c>
      <c r="GZ22" s="2">
        <v>5284900</v>
      </c>
      <c r="HA22" s="2">
        <v>3005000</v>
      </c>
      <c r="HB22" s="2">
        <v>3508800</v>
      </c>
      <c r="HC22" s="2">
        <v>5126300</v>
      </c>
      <c r="HD22" s="2">
        <v>4573900</v>
      </c>
      <c r="HE22" s="2">
        <v>4779500</v>
      </c>
      <c r="HF22" s="2">
        <v>6456700</v>
      </c>
      <c r="HG22" s="2">
        <v>4999200</v>
      </c>
      <c r="HH22" s="2">
        <v>4430400</v>
      </c>
      <c r="HI22" s="2">
        <v>3103500</v>
      </c>
      <c r="HJ22" s="2">
        <v>6188400</v>
      </c>
      <c r="HK22" s="2">
        <v>4013300</v>
      </c>
      <c r="HL22" s="2">
        <v>5994800</v>
      </c>
      <c r="HM22" s="2">
        <v>4890800</v>
      </c>
      <c r="HN22" s="2">
        <v>3438300</v>
      </c>
      <c r="HO22" s="2">
        <v>3581400</v>
      </c>
      <c r="HP22" s="2">
        <v>2615900</v>
      </c>
      <c r="HQ22" s="2">
        <v>2659400</v>
      </c>
      <c r="HR22" s="2">
        <v>3169500</v>
      </c>
      <c r="HS22" s="2">
        <v>2965900</v>
      </c>
      <c r="HT22" s="2">
        <v>3329800</v>
      </c>
      <c r="HU22" s="2">
        <v>4937400</v>
      </c>
      <c r="HV22" s="2">
        <v>2305500</v>
      </c>
      <c r="HW22" s="2">
        <v>2120200</v>
      </c>
      <c r="HX22" s="2">
        <v>3261100</v>
      </c>
      <c r="HY22" s="2">
        <v>3617300</v>
      </c>
      <c r="HZ22" s="2">
        <v>3961100</v>
      </c>
      <c r="IA22" s="2">
        <v>4571600</v>
      </c>
      <c r="IB22" s="2">
        <v>2626600</v>
      </c>
      <c r="IC22" s="2">
        <v>3075500</v>
      </c>
      <c r="ID22" s="2">
        <v>2924000</v>
      </c>
      <c r="IE22" s="2">
        <v>3514300</v>
      </c>
      <c r="IF22" s="2">
        <v>2831600</v>
      </c>
      <c r="IG22" s="2">
        <v>3737500</v>
      </c>
      <c r="IH22" s="2">
        <v>5190100</v>
      </c>
      <c r="II22" s="2">
        <v>4349200</v>
      </c>
      <c r="IJ22" s="2">
        <v>5339500</v>
      </c>
      <c r="IK22" s="2">
        <v>5998300</v>
      </c>
      <c r="IL22" s="2">
        <v>4555900</v>
      </c>
      <c r="IM22" s="2">
        <v>3082800</v>
      </c>
      <c r="IN22" s="2">
        <v>3130600</v>
      </c>
      <c r="IO22" s="2">
        <v>2791900</v>
      </c>
      <c r="IP22" s="2">
        <v>3526900</v>
      </c>
      <c r="IQ22" s="2">
        <v>3076500</v>
      </c>
      <c r="IR22" s="2">
        <v>3685300</v>
      </c>
      <c r="IS22" s="2">
        <v>3365700</v>
      </c>
      <c r="IT22" s="2">
        <v>2482100</v>
      </c>
    </row>
    <row r="23" spans="1:254" ht="15.9" customHeight="1">
      <c r="A23" s="390" t="s">
        <v>41</v>
      </c>
      <c r="B23" s="46" t="s">
        <v>42</v>
      </c>
      <c r="C23" s="50">
        <v>603800</v>
      </c>
      <c r="D23" s="199">
        <v>-1626300</v>
      </c>
      <c r="E23" s="197">
        <v>2230100</v>
      </c>
      <c r="F23" s="21">
        <v>1190700</v>
      </c>
      <c r="G23" s="21">
        <v>1222000</v>
      </c>
      <c r="H23" s="21">
        <v>1262000</v>
      </c>
      <c r="I23" s="21">
        <v>1677500</v>
      </c>
      <c r="J23" s="21">
        <v>1362000</v>
      </c>
      <c r="K23" s="21">
        <v>2027300</v>
      </c>
      <c r="L23" s="21">
        <v>1647400</v>
      </c>
      <c r="M23" s="21">
        <v>1134600</v>
      </c>
      <c r="N23" s="21">
        <v>1049800</v>
      </c>
      <c r="O23" s="21">
        <v>928400</v>
      </c>
      <c r="P23" s="21">
        <v>1294000</v>
      </c>
      <c r="Q23" s="21">
        <v>1616500</v>
      </c>
      <c r="R23" s="21">
        <v>1693200</v>
      </c>
      <c r="S23" s="21">
        <v>1632500</v>
      </c>
      <c r="T23" s="21">
        <v>1086700</v>
      </c>
      <c r="U23" s="21">
        <v>1204700</v>
      </c>
      <c r="V23" s="21">
        <v>1077500</v>
      </c>
      <c r="W23" s="21">
        <v>1050800</v>
      </c>
      <c r="X23" s="21">
        <v>1359200</v>
      </c>
      <c r="Y23" s="21">
        <v>1819500</v>
      </c>
      <c r="Z23" s="21">
        <v>2973000</v>
      </c>
      <c r="AA23" s="21">
        <v>1887700</v>
      </c>
      <c r="AB23" s="21">
        <v>1682700</v>
      </c>
      <c r="AC23" s="21">
        <v>1814200</v>
      </c>
      <c r="AD23" s="21">
        <v>2324300</v>
      </c>
      <c r="AE23" s="21">
        <v>2402900</v>
      </c>
      <c r="AF23" s="21">
        <v>3843500</v>
      </c>
      <c r="AG23" s="21">
        <v>1611800</v>
      </c>
      <c r="AH23" s="21">
        <v>1985300</v>
      </c>
      <c r="AI23" s="21">
        <v>2951300</v>
      </c>
      <c r="AJ23" s="21">
        <v>1652500</v>
      </c>
      <c r="AK23" s="21">
        <v>1584300</v>
      </c>
      <c r="AL23" s="21">
        <v>2101900</v>
      </c>
      <c r="AM23" s="21">
        <v>1752800</v>
      </c>
      <c r="AN23" s="21">
        <v>2140500</v>
      </c>
      <c r="AO23" s="21">
        <v>2237600</v>
      </c>
      <c r="AP23" s="21">
        <v>2172900</v>
      </c>
      <c r="AQ23" s="21">
        <v>2429300</v>
      </c>
      <c r="AR23" s="21">
        <v>1909300</v>
      </c>
      <c r="AS23" s="21">
        <v>3640400</v>
      </c>
      <c r="AT23" s="21">
        <v>2797700</v>
      </c>
      <c r="AU23" s="21">
        <v>2067100</v>
      </c>
      <c r="AV23" s="21">
        <v>3356300</v>
      </c>
      <c r="AW23" s="21">
        <v>2187000</v>
      </c>
      <c r="AX23" s="21">
        <v>2422000</v>
      </c>
      <c r="AY23" s="21">
        <v>2299000</v>
      </c>
      <c r="AZ23" s="21">
        <v>1869800</v>
      </c>
      <c r="BA23" s="21">
        <v>6363200</v>
      </c>
      <c r="BB23" s="21">
        <v>1641500</v>
      </c>
      <c r="BC23" s="21">
        <v>1694500</v>
      </c>
      <c r="BD23" s="21">
        <v>2374100</v>
      </c>
      <c r="BE23" s="21">
        <v>1880900</v>
      </c>
      <c r="BF23" s="21">
        <v>2480400</v>
      </c>
      <c r="BG23" s="21">
        <v>2184200</v>
      </c>
      <c r="BH23" s="21">
        <v>1907700</v>
      </c>
      <c r="BI23" s="21">
        <v>2646700</v>
      </c>
      <c r="BJ23" s="21">
        <v>1908800</v>
      </c>
      <c r="BK23" s="21">
        <v>2306000</v>
      </c>
      <c r="BL23" s="21">
        <v>1399500</v>
      </c>
      <c r="BM23" s="2">
        <v>1303000</v>
      </c>
      <c r="BN23" s="2">
        <v>1675300</v>
      </c>
      <c r="BO23" s="2">
        <v>1454700</v>
      </c>
      <c r="BP23" s="2">
        <v>1796600</v>
      </c>
      <c r="BQ23" s="2">
        <v>2571300</v>
      </c>
      <c r="BR23" s="2">
        <v>1250400</v>
      </c>
      <c r="BS23" s="2">
        <v>2027600</v>
      </c>
      <c r="BT23" s="2">
        <v>2276000</v>
      </c>
      <c r="BU23" s="2">
        <v>1688900</v>
      </c>
      <c r="BV23" s="2">
        <v>1701400</v>
      </c>
      <c r="BW23" s="2">
        <v>2772300</v>
      </c>
      <c r="BX23" s="2">
        <v>2000800</v>
      </c>
      <c r="BY23" s="2">
        <v>1822300</v>
      </c>
      <c r="BZ23" s="2">
        <v>1642300</v>
      </c>
      <c r="CA23" s="2">
        <v>1879600</v>
      </c>
      <c r="CB23" s="2">
        <v>1551000</v>
      </c>
      <c r="CC23" s="2">
        <v>1532900</v>
      </c>
      <c r="CD23" s="2">
        <v>1758700</v>
      </c>
      <c r="CE23" s="2">
        <v>1271400</v>
      </c>
      <c r="CF23" s="2">
        <v>1293000</v>
      </c>
      <c r="CG23" s="2">
        <v>1887700</v>
      </c>
      <c r="CH23" s="2">
        <v>2199100</v>
      </c>
      <c r="CI23" s="2">
        <v>1979400</v>
      </c>
      <c r="CJ23" s="2">
        <v>3917000</v>
      </c>
      <c r="CK23" s="2">
        <v>1216700</v>
      </c>
      <c r="CL23" s="2">
        <v>2509100</v>
      </c>
      <c r="CM23" s="2">
        <v>2951500</v>
      </c>
      <c r="CN23" s="2">
        <v>2974400</v>
      </c>
      <c r="CO23" s="2">
        <v>7553000</v>
      </c>
      <c r="CP23" s="2">
        <v>3039300</v>
      </c>
      <c r="CQ23" s="2">
        <v>2441300</v>
      </c>
      <c r="CR23" s="2">
        <v>2812800</v>
      </c>
      <c r="CS23" s="2">
        <v>2517600</v>
      </c>
      <c r="CT23" s="2">
        <v>2122100</v>
      </c>
      <c r="CU23" s="2">
        <v>2412800</v>
      </c>
      <c r="CV23" s="2">
        <v>1556600</v>
      </c>
      <c r="CW23" s="2">
        <v>1439200</v>
      </c>
      <c r="CX23" s="2">
        <v>2596300</v>
      </c>
      <c r="CY23" s="2">
        <v>1802300</v>
      </c>
      <c r="CZ23" s="2">
        <v>1827500</v>
      </c>
      <c r="DA23" s="2">
        <v>1100600</v>
      </c>
      <c r="DB23" s="2">
        <v>1545600</v>
      </c>
      <c r="DC23" s="2">
        <v>2395700</v>
      </c>
      <c r="DD23" s="2">
        <v>1563900</v>
      </c>
      <c r="DE23" s="2">
        <v>1729200</v>
      </c>
      <c r="DF23" s="2">
        <v>2110400</v>
      </c>
      <c r="DG23" s="2">
        <v>1409100</v>
      </c>
      <c r="DH23" s="2">
        <v>1804200</v>
      </c>
      <c r="DI23" s="2">
        <v>2000100</v>
      </c>
      <c r="DJ23" s="2">
        <v>2015700</v>
      </c>
      <c r="DK23" s="2">
        <v>1701300</v>
      </c>
      <c r="DL23" s="2">
        <v>1770100</v>
      </c>
      <c r="DM23" s="2">
        <v>1273200</v>
      </c>
      <c r="DN23" s="2">
        <v>2111800</v>
      </c>
      <c r="DO23" s="2">
        <v>1984900</v>
      </c>
      <c r="DP23" s="2">
        <v>1560200</v>
      </c>
      <c r="DQ23" s="2">
        <v>2275000</v>
      </c>
      <c r="DR23" s="2">
        <v>2844400</v>
      </c>
      <c r="DS23" s="2">
        <v>1657000</v>
      </c>
      <c r="DT23" s="2">
        <v>1399100</v>
      </c>
      <c r="DU23" s="2">
        <v>1481400</v>
      </c>
      <c r="DV23" s="2">
        <v>1439800</v>
      </c>
      <c r="DW23" s="2">
        <v>1515700</v>
      </c>
      <c r="DX23" s="2">
        <v>1280600</v>
      </c>
      <c r="DY23" s="2">
        <v>1476900</v>
      </c>
      <c r="DZ23" s="2">
        <v>1285900</v>
      </c>
      <c r="EA23" s="2">
        <v>1449800</v>
      </c>
      <c r="EB23" s="2">
        <v>1415700</v>
      </c>
      <c r="EC23" s="2">
        <v>1858200</v>
      </c>
      <c r="ED23" s="2">
        <v>1776800</v>
      </c>
      <c r="EE23" s="2">
        <v>1892000</v>
      </c>
      <c r="EF23" s="2">
        <v>1685800</v>
      </c>
      <c r="EG23" s="2">
        <v>2442000</v>
      </c>
      <c r="EH23" s="2">
        <v>2572200</v>
      </c>
      <c r="EI23" s="2">
        <v>1522100</v>
      </c>
      <c r="EJ23" s="2">
        <v>1584200</v>
      </c>
      <c r="EK23" s="2">
        <v>1418200</v>
      </c>
      <c r="EL23" s="2">
        <v>1315500</v>
      </c>
      <c r="EM23" s="2">
        <v>1683100</v>
      </c>
      <c r="EN23" s="2">
        <v>2576400</v>
      </c>
      <c r="EO23" s="2">
        <v>1501600</v>
      </c>
      <c r="EP23" s="2">
        <v>1421600</v>
      </c>
      <c r="EQ23" s="2">
        <v>1639100</v>
      </c>
      <c r="ER23" s="2">
        <v>1719400</v>
      </c>
      <c r="ES23" s="2">
        <v>1983100</v>
      </c>
      <c r="ET23" s="2">
        <v>1488200</v>
      </c>
      <c r="EU23" s="2">
        <v>994400</v>
      </c>
      <c r="EV23" s="2">
        <v>759500</v>
      </c>
      <c r="EW23" s="2">
        <v>722500</v>
      </c>
      <c r="EX23" s="2">
        <v>1096000</v>
      </c>
      <c r="EY23" s="2">
        <v>1644700</v>
      </c>
      <c r="EZ23" s="2">
        <v>2283400</v>
      </c>
      <c r="FA23" s="2">
        <v>3541800</v>
      </c>
      <c r="FB23" s="2">
        <v>1115700</v>
      </c>
      <c r="FC23" s="2">
        <v>1196500</v>
      </c>
      <c r="FD23" s="2">
        <v>1384600</v>
      </c>
      <c r="FE23" s="2">
        <v>1263400</v>
      </c>
      <c r="FF23" s="2">
        <v>1226100</v>
      </c>
      <c r="FG23" s="2">
        <v>1216400</v>
      </c>
      <c r="FH23" s="2">
        <v>1759600</v>
      </c>
      <c r="FI23" s="2">
        <v>901600</v>
      </c>
      <c r="FJ23" s="2">
        <v>1129500</v>
      </c>
      <c r="FK23" s="2">
        <v>1395600</v>
      </c>
      <c r="FL23" s="2">
        <v>1712600</v>
      </c>
      <c r="FM23" s="2">
        <v>1361300</v>
      </c>
      <c r="FN23" s="2">
        <v>1700600</v>
      </c>
      <c r="FO23" s="2">
        <v>2164700</v>
      </c>
      <c r="FP23" s="2">
        <v>1714000</v>
      </c>
      <c r="FQ23" s="2">
        <v>1181400</v>
      </c>
      <c r="FR23" s="2">
        <v>2153400</v>
      </c>
      <c r="FS23" s="2">
        <v>2555000</v>
      </c>
      <c r="FT23" s="2">
        <v>7133300</v>
      </c>
      <c r="FU23" s="2">
        <v>2922400</v>
      </c>
      <c r="FV23" s="2">
        <v>2970900</v>
      </c>
      <c r="FW23" s="2">
        <v>3125200</v>
      </c>
      <c r="FX23" s="2">
        <v>3442200</v>
      </c>
      <c r="FY23" s="2">
        <v>3045000</v>
      </c>
      <c r="FZ23" s="2">
        <v>2491800</v>
      </c>
      <c r="GA23" s="2">
        <v>1660200</v>
      </c>
      <c r="GB23" s="2">
        <v>1257600</v>
      </c>
      <c r="GC23" s="2">
        <v>2149400</v>
      </c>
      <c r="GD23" s="2">
        <v>2008600</v>
      </c>
      <c r="GE23" s="2">
        <v>2420800</v>
      </c>
      <c r="GF23" s="2">
        <v>3052600</v>
      </c>
      <c r="GG23" s="2">
        <v>2528000</v>
      </c>
      <c r="GH23" s="2">
        <v>1869600</v>
      </c>
      <c r="GI23" s="2">
        <v>5708600</v>
      </c>
      <c r="GJ23" s="2">
        <v>1789400</v>
      </c>
      <c r="GK23" s="2">
        <v>1388200</v>
      </c>
      <c r="GL23" s="2">
        <v>1845900</v>
      </c>
      <c r="GM23" s="2">
        <v>1327300</v>
      </c>
      <c r="GN23" s="2">
        <v>1653100</v>
      </c>
      <c r="GO23" s="2">
        <v>1576600</v>
      </c>
      <c r="GP23" s="2">
        <v>1803300</v>
      </c>
      <c r="GQ23" s="2">
        <v>1601400</v>
      </c>
      <c r="GR23" s="2">
        <v>2119200</v>
      </c>
      <c r="GS23" s="2">
        <v>1658100</v>
      </c>
      <c r="GT23" s="2">
        <v>1260600</v>
      </c>
      <c r="GU23" s="2">
        <v>1557100</v>
      </c>
      <c r="GV23" s="2">
        <v>1653300</v>
      </c>
      <c r="GW23" s="2">
        <v>1350200</v>
      </c>
      <c r="GX23" s="2">
        <v>1764200</v>
      </c>
      <c r="GY23" s="2">
        <v>1546400</v>
      </c>
      <c r="GZ23" s="2">
        <v>2217800</v>
      </c>
      <c r="HA23" s="2">
        <v>1717000</v>
      </c>
      <c r="HB23" s="2">
        <v>1919700</v>
      </c>
      <c r="HC23" s="2">
        <v>1795200</v>
      </c>
      <c r="HD23" s="2">
        <v>1825100</v>
      </c>
      <c r="HE23" s="2">
        <v>1537100</v>
      </c>
      <c r="HF23" s="2">
        <v>1790400</v>
      </c>
      <c r="HG23" s="2">
        <v>1631100</v>
      </c>
      <c r="HH23" s="2">
        <v>2406100</v>
      </c>
      <c r="HI23" s="2">
        <v>2233800</v>
      </c>
      <c r="HJ23" s="2">
        <v>3644600</v>
      </c>
      <c r="HK23" s="2">
        <v>2458200</v>
      </c>
      <c r="HL23" s="2">
        <v>2963900</v>
      </c>
      <c r="HM23" s="2">
        <v>1067700</v>
      </c>
      <c r="HN23" s="2">
        <v>1193400</v>
      </c>
      <c r="HO23" s="2">
        <v>1269500</v>
      </c>
      <c r="HP23" s="2">
        <v>1104300</v>
      </c>
      <c r="HQ23" s="2">
        <v>1272300</v>
      </c>
      <c r="HR23" s="2">
        <v>1577800</v>
      </c>
      <c r="HS23" s="2">
        <v>1294800</v>
      </c>
      <c r="HT23" s="2">
        <v>1796000</v>
      </c>
      <c r="HU23" s="2">
        <v>2160500</v>
      </c>
      <c r="HV23" s="2">
        <v>1411600</v>
      </c>
      <c r="HW23" s="2">
        <v>1558000</v>
      </c>
      <c r="HX23" s="2">
        <v>2062300</v>
      </c>
      <c r="HY23" s="2">
        <v>1251600</v>
      </c>
      <c r="HZ23" s="2">
        <v>1740900</v>
      </c>
      <c r="IA23" s="2">
        <v>2077100</v>
      </c>
      <c r="IB23" s="2">
        <v>1100800</v>
      </c>
      <c r="IC23" s="2">
        <v>1590800</v>
      </c>
      <c r="ID23" s="2">
        <v>1514700</v>
      </c>
      <c r="IE23" s="2">
        <v>1350400</v>
      </c>
      <c r="IF23" s="2">
        <v>1554200</v>
      </c>
      <c r="IG23" s="2">
        <v>1109900</v>
      </c>
      <c r="IH23" s="2">
        <v>1748600</v>
      </c>
      <c r="II23" s="2">
        <v>1809100</v>
      </c>
      <c r="IJ23" s="2">
        <v>1568400</v>
      </c>
      <c r="IK23" s="2">
        <v>2134700</v>
      </c>
      <c r="IL23" s="2">
        <v>3103700</v>
      </c>
      <c r="IM23" s="2">
        <v>1447100</v>
      </c>
      <c r="IN23" s="2">
        <v>1565400</v>
      </c>
      <c r="IO23" s="2">
        <v>1743800</v>
      </c>
      <c r="IP23" s="2">
        <v>1652600</v>
      </c>
      <c r="IQ23" s="2">
        <v>1784000</v>
      </c>
      <c r="IR23" s="2">
        <v>1383100</v>
      </c>
      <c r="IS23" s="2">
        <v>1187200</v>
      </c>
      <c r="IT23" s="2">
        <v>1265500</v>
      </c>
    </row>
    <row r="24" spans="1:254" ht="15.9" customHeight="1">
      <c r="A24" s="390" t="s">
        <v>43</v>
      </c>
      <c r="B24" s="46" t="s">
        <v>44</v>
      </c>
      <c r="C24" s="50">
        <v>1974600</v>
      </c>
      <c r="D24" s="199">
        <v>-1251600</v>
      </c>
      <c r="E24" s="197">
        <v>3226200</v>
      </c>
      <c r="F24" s="21">
        <v>4679600</v>
      </c>
      <c r="G24" s="21">
        <v>2757300</v>
      </c>
      <c r="H24" s="21">
        <v>3348400</v>
      </c>
      <c r="I24" s="21">
        <v>3884800</v>
      </c>
      <c r="J24" s="21">
        <v>2876400</v>
      </c>
      <c r="K24" s="21">
        <v>3923000</v>
      </c>
      <c r="L24" s="21">
        <v>3468500</v>
      </c>
      <c r="M24" s="21">
        <v>3559900</v>
      </c>
      <c r="N24" s="21">
        <v>4190100</v>
      </c>
      <c r="O24" s="21">
        <v>3147300</v>
      </c>
      <c r="P24" s="21">
        <v>3542300</v>
      </c>
      <c r="Q24" s="21">
        <v>4311600</v>
      </c>
      <c r="R24" s="21">
        <v>3461200</v>
      </c>
      <c r="S24" s="21">
        <v>2723700</v>
      </c>
      <c r="T24" s="21">
        <v>3514400</v>
      </c>
      <c r="U24" s="21">
        <v>3089700</v>
      </c>
      <c r="V24" s="21">
        <v>3061500</v>
      </c>
      <c r="W24" s="21">
        <v>3528500</v>
      </c>
      <c r="X24" s="21">
        <v>3617500</v>
      </c>
      <c r="Y24" s="21">
        <v>3527500</v>
      </c>
      <c r="Z24" s="21">
        <v>3805100</v>
      </c>
      <c r="AA24" s="21">
        <v>2549500</v>
      </c>
      <c r="AB24" s="21">
        <v>3590400</v>
      </c>
      <c r="AC24" s="21">
        <v>3373700</v>
      </c>
      <c r="AD24" s="21">
        <v>3475400</v>
      </c>
      <c r="AE24" s="21">
        <v>5390200</v>
      </c>
      <c r="AF24" s="21">
        <v>6808700</v>
      </c>
      <c r="AG24" s="21">
        <v>3458300</v>
      </c>
      <c r="AH24" s="21">
        <v>4715400</v>
      </c>
      <c r="AI24" s="21">
        <v>3508600</v>
      </c>
      <c r="AJ24" s="21">
        <v>4558800</v>
      </c>
      <c r="AK24" s="21">
        <v>3371900</v>
      </c>
      <c r="AL24" s="21">
        <v>10404900</v>
      </c>
      <c r="AM24" s="21">
        <v>4125300</v>
      </c>
      <c r="AN24" s="21">
        <v>4040400</v>
      </c>
      <c r="AO24" s="21">
        <v>3618200</v>
      </c>
      <c r="AP24" s="21">
        <v>3327700</v>
      </c>
      <c r="AQ24" s="21">
        <v>5523600</v>
      </c>
      <c r="AR24" s="21">
        <v>3531900</v>
      </c>
      <c r="AS24" s="21">
        <v>3746500</v>
      </c>
      <c r="AT24" s="21">
        <v>5626100</v>
      </c>
      <c r="AU24" s="21">
        <v>4287600</v>
      </c>
      <c r="AV24" s="21">
        <v>3641300</v>
      </c>
      <c r="AW24" s="21">
        <v>3359600</v>
      </c>
      <c r="AX24" s="21">
        <v>5315700</v>
      </c>
      <c r="AY24" s="21">
        <v>5527800</v>
      </c>
      <c r="AZ24" s="21">
        <v>4699300</v>
      </c>
      <c r="BA24" s="21">
        <v>11955600</v>
      </c>
      <c r="BB24" s="21">
        <v>8683900</v>
      </c>
      <c r="BC24" s="21">
        <v>4124300</v>
      </c>
      <c r="BD24" s="21">
        <v>3226800</v>
      </c>
      <c r="BE24" s="21">
        <v>3597500</v>
      </c>
      <c r="BF24" s="21">
        <v>4180400</v>
      </c>
      <c r="BG24" s="21">
        <v>3702000</v>
      </c>
      <c r="BH24" s="21">
        <v>4665700</v>
      </c>
      <c r="BI24" s="21">
        <v>4699300</v>
      </c>
      <c r="BJ24" s="21">
        <v>5863400</v>
      </c>
      <c r="BK24" s="21">
        <v>6853600</v>
      </c>
      <c r="BL24" s="21">
        <v>6963600</v>
      </c>
      <c r="BM24" s="2">
        <v>8769600</v>
      </c>
      <c r="BN24" s="2">
        <v>4718800</v>
      </c>
      <c r="BO24" s="2">
        <v>3701300</v>
      </c>
      <c r="BP24" s="2">
        <v>5627400</v>
      </c>
      <c r="BQ24" s="2">
        <v>6407600</v>
      </c>
      <c r="BR24" s="2">
        <v>4688500</v>
      </c>
      <c r="BS24" s="2">
        <v>8432600</v>
      </c>
      <c r="BT24" s="2">
        <v>3745900</v>
      </c>
      <c r="BU24" s="2">
        <v>3600600</v>
      </c>
      <c r="BV24" s="2">
        <v>4462900</v>
      </c>
      <c r="BW24" s="2">
        <v>5735900</v>
      </c>
      <c r="BX24" s="2">
        <v>4936300</v>
      </c>
      <c r="BY24" s="2">
        <v>4973500</v>
      </c>
      <c r="BZ24" s="2">
        <v>4176900</v>
      </c>
      <c r="CA24" s="2">
        <v>3527000</v>
      </c>
      <c r="CB24" s="2">
        <v>3094200</v>
      </c>
      <c r="CC24" s="2">
        <v>4061100</v>
      </c>
      <c r="CD24" s="2">
        <v>3772800</v>
      </c>
      <c r="CE24" s="2">
        <v>2946500</v>
      </c>
      <c r="CF24" s="2">
        <v>4074200</v>
      </c>
      <c r="CG24" s="2">
        <v>7882100</v>
      </c>
      <c r="CH24" s="2">
        <v>9112900</v>
      </c>
      <c r="CI24" s="2">
        <v>5616800</v>
      </c>
      <c r="CJ24" s="2">
        <v>3685600</v>
      </c>
      <c r="CK24" s="2">
        <v>2624000</v>
      </c>
      <c r="CL24" s="2">
        <v>4702500</v>
      </c>
      <c r="CM24" s="2">
        <v>5162700</v>
      </c>
      <c r="CN24" s="2">
        <v>5443700</v>
      </c>
      <c r="CO24" s="2">
        <v>5656900</v>
      </c>
      <c r="CP24" s="2">
        <v>4338200</v>
      </c>
      <c r="CQ24" s="2">
        <v>3660300</v>
      </c>
      <c r="CR24" s="2">
        <v>4293500</v>
      </c>
      <c r="CS24" s="2">
        <v>3748100</v>
      </c>
      <c r="CT24" s="2">
        <v>5509100</v>
      </c>
      <c r="CU24" s="2">
        <v>5338900</v>
      </c>
      <c r="CV24" s="2">
        <v>3582400</v>
      </c>
      <c r="CW24" s="2">
        <v>3236900</v>
      </c>
      <c r="CX24" s="2">
        <v>3395600</v>
      </c>
      <c r="CY24" s="2">
        <v>4383600</v>
      </c>
      <c r="CZ24" s="2">
        <v>3268900</v>
      </c>
      <c r="DA24" s="2">
        <v>2863100</v>
      </c>
      <c r="DB24" s="2">
        <v>4457500</v>
      </c>
      <c r="DC24" s="2">
        <v>5324600</v>
      </c>
      <c r="DD24" s="2">
        <v>4991200</v>
      </c>
      <c r="DE24" s="2">
        <v>5896700</v>
      </c>
      <c r="DF24" s="2">
        <v>5409000</v>
      </c>
      <c r="DG24" s="2">
        <v>5923500</v>
      </c>
      <c r="DH24" s="2">
        <v>7555900</v>
      </c>
      <c r="DI24" s="2">
        <v>6645900</v>
      </c>
      <c r="DJ24" s="2">
        <v>2875800</v>
      </c>
      <c r="DK24" s="2">
        <v>4802000</v>
      </c>
      <c r="DL24" s="2">
        <v>3422600</v>
      </c>
      <c r="DM24" s="2">
        <v>3292900</v>
      </c>
      <c r="DN24" s="2">
        <v>3280400</v>
      </c>
      <c r="DO24" s="2">
        <v>2608600</v>
      </c>
      <c r="DP24" s="2">
        <v>2209700</v>
      </c>
      <c r="DQ24" s="2">
        <v>3124900</v>
      </c>
      <c r="DR24" s="2">
        <v>5677500</v>
      </c>
      <c r="DS24" s="2">
        <v>7213000</v>
      </c>
      <c r="DT24" s="2">
        <v>4484200</v>
      </c>
      <c r="DU24" s="2">
        <v>4799700</v>
      </c>
      <c r="DV24" s="2">
        <v>3728000</v>
      </c>
      <c r="DW24" s="2">
        <v>5342000</v>
      </c>
      <c r="DX24" s="2">
        <v>4579500</v>
      </c>
      <c r="DY24" s="2">
        <v>3247800</v>
      </c>
      <c r="DZ24" s="2">
        <v>3396900</v>
      </c>
      <c r="EA24" s="2">
        <v>4959400</v>
      </c>
      <c r="EB24" s="2">
        <v>4992200</v>
      </c>
      <c r="EC24" s="2">
        <v>3546500</v>
      </c>
      <c r="ED24" s="2">
        <v>2599800</v>
      </c>
      <c r="EE24" s="2">
        <v>3326500</v>
      </c>
      <c r="EF24" s="2">
        <v>2388300</v>
      </c>
      <c r="EG24" s="2">
        <v>2896000</v>
      </c>
      <c r="EH24" s="2">
        <v>2961000</v>
      </c>
      <c r="EI24" s="2">
        <v>2626100</v>
      </c>
      <c r="EJ24" s="2">
        <v>2226700</v>
      </c>
      <c r="EK24" s="2">
        <v>4149400</v>
      </c>
      <c r="EL24" s="2">
        <v>3281700</v>
      </c>
      <c r="EM24" s="2">
        <v>3450400</v>
      </c>
      <c r="EN24" s="2">
        <v>3310600</v>
      </c>
      <c r="EO24" s="2">
        <v>3552300</v>
      </c>
      <c r="EP24" s="2">
        <v>3297100</v>
      </c>
      <c r="EQ24" s="2">
        <v>3153400</v>
      </c>
      <c r="ER24" s="2">
        <v>4000400</v>
      </c>
      <c r="ES24" s="2">
        <v>3950100</v>
      </c>
      <c r="ET24" s="2">
        <v>2360700</v>
      </c>
      <c r="EU24" s="2">
        <v>1808800</v>
      </c>
      <c r="EV24" s="2">
        <v>1449700</v>
      </c>
      <c r="EW24" s="2">
        <v>1548700</v>
      </c>
      <c r="EX24" s="2">
        <v>1661200</v>
      </c>
      <c r="EY24" s="2">
        <v>1878300</v>
      </c>
      <c r="EZ24" s="2">
        <v>2254500</v>
      </c>
      <c r="FA24" s="2">
        <v>6653500</v>
      </c>
      <c r="FB24" s="2">
        <v>2011200</v>
      </c>
      <c r="FC24" s="2">
        <v>2993300</v>
      </c>
      <c r="FD24" s="2">
        <v>3446400</v>
      </c>
      <c r="FE24" s="2">
        <v>2245600</v>
      </c>
      <c r="FF24" s="2">
        <v>3616000</v>
      </c>
      <c r="FG24" s="2">
        <v>2926000</v>
      </c>
      <c r="FH24" s="2">
        <v>3844000</v>
      </c>
      <c r="FI24" s="2">
        <v>2589000</v>
      </c>
      <c r="FJ24" s="2">
        <v>2715400</v>
      </c>
      <c r="FK24" s="2">
        <v>4322700</v>
      </c>
      <c r="FL24" s="2">
        <v>2781100</v>
      </c>
      <c r="FM24" s="2">
        <v>3721400</v>
      </c>
      <c r="FN24" s="2">
        <v>3263900</v>
      </c>
      <c r="FO24" s="2">
        <v>3799600</v>
      </c>
      <c r="FP24" s="2">
        <v>2589800</v>
      </c>
      <c r="FQ24" s="2">
        <v>2147600</v>
      </c>
      <c r="FR24" s="2">
        <v>4088200</v>
      </c>
      <c r="FS24" s="2">
        <v>2671600</v>
      </c>
      <c r="FT24" s="2">
        <v>7890700</v>
      </c>
      <c r="FU24" s="2">
        <v>4652000</v>
      </c>
      <c r="FV24" s="2">
        <v>4746400</v>
      </c>
      <c r="FW24" s="2">
        <v>5139900</v>
      </c>
      <c r="FX24" s="2">
        <v>4539400</v>
      </c>
      <c r="FY24" s="2">
        <v>5138200</v>
      </c>
      <c r="FZ24" s="2">
        <v>4504200</v>
      </c>
      <c r="GA24" s="2">
        <v>5913800</v>
      </c>
      <c r="GB24" s="2">
        <v>3649300</v>
      </c>
      <c r="GC24" s="2">
        <v>4460100</v>
      </c>
      <c r="GD24" s="2">
        <v>2657600</v>
      </c>
      <c r="GE24" s="2">
        <v>3563000</v>
      </c>
      <c r="GF24" s="2">
        <v>6973000</v>
      </c>
      <c r="GG24" s="2">
        <v>4166300</v>
      </c>
      <c r="GH24" s="2">
        <v>4029400</v>
      </c>
      <c r="GI24" s="2">
        <v>2588500</v>
      </c>
      <c r="GJ24" s="2">
        <v>2455000</v>
      </c>
      <c r="GK24" s="2">
        <v>3182700</v>
      </c>
      <c r="GL24" s="2">
        <v>3883100</v>
      </c>
      <c r="GM24" s="2">
        <v>2602100</v>
      </c>
      <c r="GN24" s="2">
        <v>3648200</v>
      </c>
      <c r="GO24" s="2">
        <v>2136800</v>
      </c>
      <c r="GP24" s="2">
        <v>2178600</v>
      </c>
      <c r="GQ24" s="2">
        <v>2353700</v>
      </c>
      <c r="GR24" s="2">
        <v>2495800</v>
      </c>
      <c r="GS24" s="2">
        <v>2608200</v>
      </c>
      <c r="GT24" s="2">
        <v>2598200</v>
      </c>
      <c r="GU24" s="2">
        <v>4269800</v>
      </c>
      <c r="GV24" s="2">
        <v>4957900</v>
      </c>
      <c r="GW24" s="2">
        <v>3467200</v>
      </c>
      <c r="GX24" s="2">
        <v>3962800</v>
      </c>
      <c r="GY24" s="2">
        <v>3229700</v>
      </c>
      <c r="GZ24" s="2">
        <v>3026300</v>
      </c>
      <c r="HA24" s="2">
        <v>3093600</v>
      </c>
      <c r="HB24" s="2">
        <v>2697400</v>
      </c>
      <c r="HC24" s="2">
        <v>4315100</v>
      </c>
      <c r="HD24" s="2">
        <v>3976200</v>
      </c>
      <c r="HE24" s="2">
        <v>4330400</v>
      </c>
      <c r="HF24" s="2">
        <v>3810800</v>
      </c>
      <c r="HG24" s="2">
        <v>3893700</v>
      </c>
      <c r="HH24" s="2">
        <v>3683900</v>
      </c>
      <c r="HI24" s="2">
        <v>2030400</v>
      </c>
      <c r="HJ24" s="2">
        <v>5063600</v>
      </c>
      <c r="HK24" s="2">
        <v>2125300</v>
      </c>
      <c r="HL24" s="2">
        <v>2936200</v>
      </c>
      <c r="HM24" s="2">
        <v>5028300</v>
      </c>
      <c r="HN24" s="2">
        <v>4081900</v>
      </c>
      <c r="HO24" s="2">
        <v>3036000</v>
      </c>
      <c r="HP24" s="2">
        <v>4552400</v>
      </c>
      <c r="HQ24" s="2">
        <v>3803400</v>
      </c>
      <c r="HR24" s="2">
        <v>3548800</v>
      </c>
      <c r="HS24" s="2">
        <v>2336200</v>
      </c>
      <c r="HT24" s="2">
        <v>3646100</v>
      </c>
      <c r="HU24" s="2">
        <v>4033800</v>
      </c>
      <c r="HV24" s="2">
        <v>3756500</v>
      </c>
      <c r="HW24" s="2">
        <v>2776200</v>
      </c>
      <c r="HX24" s="2">
        <v>3098500</v>
      </c>
      <c r="HY24" s="2">
        <v>2972200</v>
      </c>
      <c r="HZ24" s="2">
        <v>3820200</v>
      </c>
      <c r="IA24" s="2">
        <v>8717600</v>
      </c>
      <c r="IB24" s="2">
        <v>2609600</v>
      </c>
      <c r="IC24" s="2">
        <v>2232700</v>
      </c>
      <c r="ID24" s="2">
        <v>2456000</v>
      </c>
      <c r="IE24" s="2">
        <v>3749100</v>
      </c>
      <c r="IF24" s="2">
        <v>4252100</v>
      </c>
      <c r="IG24" s="2">
        <v>4100300</v>
      </c>
      <c r="IH24" s="2">
        <v>6092700</v>
      </c>
      <c r="II24" s="2">
        <v>4399500</v>
      </c>
      <c r="IJ24" s="2">
        <v>6595700</v>
      </c>
      <c r="IK24" s="2">
        <v>10380400</v>
      </c>
      <c r="IL24" s="2">
        <v>5964700</v>
      </c>
      <c r="IM24" s="2">
        <v>3249800</v>
      </c>
      <c r="IN24" s="2">
        <v>3751400</v>
      </c>
      <c r="IO24" s="2">
        <v>3026100</v>
      </c>
      <c r="IP24" s="2">
        <v>5554200</v>
      </c>
      <c r="IQ24" s="2">
        <v>2560800</v>
      </c>
      <c r="IR24" s="2">
        <v>2767500</v>
      </c>
      <c r="IS24" s="2">
        <v>2757800</v>
      </c>
      <c r="IT24" s="2">
        <v>2979000</v>
      </c>
    </row>
    <row r="25" spans="1:254" ht="15.9" customHeight="1">
      <c r="A25" s="390" t="s">
        <v>45</v>
      </c>
      <c r="B25" s="46" t="s">
        <v>46</v>
      </c>
      <c r="C25" s="50">
        <v>4725600</v>
      </c>
      <c r="D25" s="199">
        <v>-5373800</v>
      </c>
      <c r="E25" s="197">
        <v>10099400</v>
      </c>
      <c r="F25" s="21">
        <v>11472700</v>
      </c>
      <c r="G25" s="21">
        <v>12877300</v>
      </c>
      <c r="H25" s="21">
        <v>16927700</v>
      </c>
      <c r="I25" s="21">
        <v>32725000</v>
      </c>
      <c r="J25" s="21">
        <v>11190000</v>
      </c>
      <c r="K25" s="21">
        <v>13470400</v>
      </c>
      <c r="L25" s="21">
        <v>12686400</v>
      </c>
      <c r="M25" s="21">
        <v>7766000</v>
      </c>
      <c r="N25" s="21">
        <v>8791200</v>
      </c>
      <c r="O25" s="21">
        <v>8899900</v>
      </c>
      <c r="P25" s="21">
        <v>10381300</v>
      </c>
      <c r="Q25" s="21">
        <v>9996100</v>
      </c>
      <c r="R25" s="21">
        <v>15185600</v>
      </c>
      <c r="S25" s="21">
        <v>8522000</v>
      </c>
      <c r="T25" s="21">
        <v>9465100</v>
      </c>
      <c r="U25" s="21">
        <v>11497000</v>
      </c>
      <c r="V25" s="21">
        <v>11103600</v>
      </c>
      <c r="W25" s="21">
        <v>11196800</v>
      </c>
      <c r="X25" s="21">
        <v>7670200</v>
      </c>
      <c r="Y25" s="21">
        <v>13968700</v>
      </c>
      <c r="Z25" s="21">
        <v>14751200</v>
      </c>
      <c r="AA25" s="21">
        <v>8014500</v>
      </c>
      <c r="AB25" s="21">
        <v>9399700</v>
      </c>
      <c r="AC25" s="21">
        <v>14840700</v>
      </c>
      <c r="AD25" s="21">
        <v>9863200</v>
      </c>
      <c r="AE25" s="21">
        <v>13056500</v>
      </c>
      <c r="AF25" s="21">
        <v>18273500</v>
      </c>
      <c r="AG25" s="21">
        <v>2751600</v>
      </c>
      <c r="AH25" s="21">
        <v>3356900</v>
      </c>
      <c r="AI25" s="21">
        <v>2804900</v>
      </c>
      <c r="AJ25" s="21">
        <v>3004700</v>
      </c>
      <c r="AK25" s="21">
        <v>1697700</v>
      </c>
      <c r="AL25" s="21">
        <v>5625200</v>
      </c>
      <c r="AM25" s="21">
        <v>2054200</v>
      </c>
      <c r="AN25" s="21">
        <v>2278500</v>
      </c>
      <c r="AO25" s="21">
        <v>2412200</v>
      </c>
      <c r="AP25" s="21">
        <v>3316600</v>
      </c>
      <c r="AQ25" s="21">
        <v>4570300</v>
      </c>
      <c r="AR25" s="21">
        <v>4708300</v>
      </c>
      <c r="AS25" s="21">
        <v>4365900</v>
      </c>
      <c r="AT25" s="21">
        <v>3377400</v>
      </c>
      <c r="AU25" s="21">
        <v>3290600</v>
      </c>
      <c r="AV25" s="21">
        <v>1919700</v>
      </c>
      <c r="AW25" s="21">
        <v>2552300</v>
      </c>
      <c r="AX25" s="21">
        <v>2636000</v>
      </c>
      <c r="AY25" s="21">
        <v>3123400</v>
      </c>
      <c r="AZ25" s="21">
        <v>3634700</v>
      </c>
      <c r="BA25" s="21">
        <v>10796100</v>
      </c>
      <c r="BB25" s="21">
        <v>4614600</v>
      </c>
      <c r="BC25" s="21">
        <v>3034800</v>
      </c>
      <c r="BD25" s="21">
        <v>2758800</v>
      </c>
      <c r="BE25" s="21">
        <v>2557700</v>
      </c>
      <c r="BF25" s="21">
        <v>2040400</v>
      </c>
      <c r="BG25" s="21">
        <v>1953600</v>
      </c>
      <c r="BH25" s="21">
        <v>4191600</v>
      </c>
      <c r="BI25" s="21">
        <v>2331200</v>
      </c>
      <c r="BJ25" s="21">
        <v>2584500</v>
      </c>
      <c r="BK25" s="21">
        <v>2812200</v>
      </c>
      <c r="BL25" s="21">
        <v>3789200</v>
      </c>
      <c r="BM25" s="2">
        <v>4103900</v>
      </c>
      <c r="BN25" s="2">
        <v>3488200</v>
      </c>
      <c r="BO25" s="2">
        <v>4338400</v>
      </c>
      <c r="BP25" s="2">
        <v>7294300</v>
      </c>
      <c r="BQ25" s="2">
        <v>19773700</v>
      </c>
      <c r="BR25" s="2">
        <v>17136600</v>
      </c>
      <c r="BS25" s="2">
        <v>4493700</v>
      </c>
      <c r="BT25" s="2">
        <v>3535200</v>
      </c>
      <c r="BU25" s="2">
        <v>2792800</v>
      </c>
      <c r="BV25" s="2">
        <v>2194800</v>
      </c>
      <c r="BW25" s="2">
        <v>3219600</v>
      </c>
      <c r="BX25" s="2">
        <v>2920900</v>
      </c>
      <c r="BY25" s="2">
        <v>1970200</v>
      </c>
      <c r="BZ25" s="2">
        <v>2184800</v>
      </c>
      <c r="CA25" s="2">
        <v>2693300</v>
      </c>
      <c r="CB25" s="2">
        <v>2867200</v>
      </c>
      <c r="CC25" s="2">
        <v>2476800</v>
      </c>
      <c r="CD25" s="2">
        <v>2083700</v>
      </c>
      <c r="CE25" s="2">
        <v>2119300</v>
      </c>
      <c r="CF25" s="2">
        <v>3246700</v>
      </c>
      <c r="CG25" s="2">
        <v>3000700</v>
      </c>
      <c r="CH25" s="2">
        <v>3901000</v>
      </c>
      <c r="CI25" s="2">
        <v>2116600</v>
      </c>
      <c r="CJ25" s="2">
        <v>1864200</v>
      </c>
      <c r="CK25" s="2">
        <v>1956400</v>
      </c>
      <c r="CL25" s="2">
        <v>3076600</v>
      </c>
      <c r="CM25" s="2">
        <v>4609300</v>
      </c>
      <c r="CN25" s="2">
        <v>5090400</v>
      </c>
      <c r="CO25" s="2">
        <v>4265600</v>
      </c>
      <c r="CP25" s="2">
        <v>4219000</v>
      </c>
      <c r="CQ25" s="2">
        <v>2263600</v>
      </c>
      <c r="CR25" s="2">
        <v>2930800</v>
      </c>
      <c r="CS25" s="2">
        <v>3093600</v>
      </c>
      <c r="CT25" s="2">
        <v>4238200</v>
      </c>
      <c r="CU25" s="2">
        <v>5384000</v>
      </c>
      <c r="CV25" s="2">
        <v>4120000</v>
      </c>
      <c r="CW25" s="2">
        <v>2524400</v>
      </c>
      <c r="CX25" s="2">
        <v>3002600</v>
      </c>
      <c r="CY25" s="2">
        <v>3833600</v>
      </c>
      <c r="CZ25" s="2">
        <v>4087400</v>
      </c>
      <c r="DA25" s="2">
        <v>3346100</v>
      </c>
      <c r="DB25" s="2">
        <v>3929500</v>
      </c>
      <c r="DC25" s="2">
        <v>5434100</v>
      </c>
      <c r="DD25" s="2">
        <v>4092900</v>
      </c>
      <c r="DE25" s="2">
        <v>4730200</v>
      </c>
      <c r="DF25" s="2">
        <v>7106100</v>
      </c>
      <c r="DG25" s="2">
        <v>5321300</v>
      </c>
      <c r="DH25" s="2">
        <v>3614500</v>
      </c>
      <c r="DI25" s="2">
        <v>6417700</v>
      </c>
      <c r="DJ25" s="2">
        <v>2654800</v>
      </c>
      <c r="DK25" s="2">
        <v>4334400</v>
      </c>
      <c r="DL25" s="2">
        <v>4210900</v>
      </c>
      <c r="DM25" s="2">
        <v>4617000</v>
      </c>
      <c r="DN25" s="2">
        <v>2594000</v>
      </c>
      <c r="DO25" s="2">
        <v>2872300</v>
      </c>
      <c r="DP25" s="2">
        <v>2925300</v>
      </c>
      <c r="DQ25" s="2">
        <v>2957100</v>
      </c>
      <c r="DR25" s="2">
        <v>4332600</v>
      </c>
      <c r="DS25" s="2">
        <v>5061000</v>
      </c>
      <c r="DT25" s="2">
        <v>4510500</v>
      </c>
      <c r="DU25" s="2">
        <v>5339800</v>
      </c>
      <c r="DV25" s="2">
        <v>4708800</v>
      </c>
      <c r="DW25" s="2">
        <v>6249700</v>
      </c>
      <c r="DX25" s="2">
        <v>9344100</v>
      </c>
      <c r="DY25" s="2">
        <v>3822800</v>
      </c>
      <c r="DZ25" s="2">
        <v>4714000</v>
      </c>
      <c r="EA25" s="2">
        <v>4016800</v>
      </c>
      <c r="EB25" s="2">
        <v>3353900</v>
      </c>
      <c r="EC25" s="2">
        <v>2970800</v>
      </c>
      <c r="ED25" s="2">
        <v>3678000</v>
      </c>
      <c r="EE25" s="2">
        <v>3898900</v>
      </c>
      <c r="EF25" s="2">
        <v>2602400</v>
      </c>
      <c r="EG25" s="2">
        <v>2749600</v>
      </c>
      <c r="EH25" s="2">
        <v>3154100</v>
      </c>
      <c r="EI25" s="2">
        <v>3464900</v>
      </c>
      <c r="EJ25" s="2">
        <v>3341400</v>
      </c>
      <c r="EK25" s="2">
        <v>4368600</v>
      </c>
      <c r="EL25" s="2">
        <v>4265900</v>
      </c>
      <c r="EM25" s="2">
        <v>3413600</v>
      </c>
      <c r="EN25" s="2">
        <v>4357300</v>
      </c>
      <c r="EO25" s="2">
        <v>3084200</v>
      </c>
      <c r="EP25" s="2">
        <v>4280800</v>
      </c>
      <c r="EQ25" s="2">
        <v>2491900</v>
      </c>
      <c r="ER25" s="2">
        <v>3102300</v>
      </c>
      <c r="ES25" s="2">
        <v>3315600</v>
      </c>
      <c r="ET25" s="2">
        <v>2054000</v>
      </c>
      <c r="EU25" s="2">
        <v>2677300</v>
      </c>
      <c r="EV25" s="2">
        <v>1738100</v>
      </c>
      <c r="EW25" s="2">
        <v>1659900</v>
      </c>
      <c r="EX25" s="2">
        <v>2228700</v>
      </c>
      <c r="EY25" s="2">
        <v>3201800</v>
      </c>
      <c r="EZ25" s="2">
        <v>3055600</v>
      </c>
      <c r="FA25" s="2">
        <v>6356800</v>
      </c>
      <c r="FB25" s="2">
        <v>3057100</v>
      </c>
      <c r="FC25" s="2">
        <v>3491200</v>
      </c>
      <c r="FD25" s="2">
        <v>4723400</v>
      </c>
      <c r="FE25" s="2">
        <v>3531600</v>
      </c>
      <c r="FF25" s="2">
        <v>4746100</v>
      </c>
      <c r="FG25" s="2">
        <v>4503800</v>
      </c>
      <c r="FH25" s="2">
        <v>3180500</v>
      </c>
      <c r="FI25" s="2">
        <v>3105600</v>
      </c>
      <c r="FJ25" s="2">
        <v>2985000</v>
      </c>
      <c r="FK25" s="2">
        <v>4245000</v>
      </c>
      <c r="FL25" s="2">
        <v>4567800</v>
      </c>
      <c r="FM25" s="2">
        <v>2606400</v>
      </c>
      <c r="FN25" s="2">
        <v>2940400</v>
      </c>
      <c r="FO25" s="2">
        <v>2599500</v>
      </c>
      <c r="FP25" s="2">
        <v>3733300</v>
      </c>
      <c r="FQ25" s="2">
        <v>2507600</v>
      </c>
      <c r="FR25" s="2">
        <v>2987100</v>
      </c>
      <c r="FS25" s="2">
        <v>2555000</v>
      </c>
      <c r="FT25" s="2">
        <v>4685500</v>
      </c>
      <c r="FU25" s="2">
        <v>2202300</v>
      </c>
      <c r="FV25" s="2">
        <v>2375400</v>
      </c>
      <c r="FW25" s="2">
        <v>3204400</v>
      </c>
      <c r="FX25" s="2">
        <v>2590500</v>
      </c>
      <c r="FY25" s="2">
        <v>2059800</v>
      </c>
      <c r="FZ25" s="2">
        <v>3312400</v>
      </c>
      <c r="GA25" s="2">
        <v>2299000</v>
      </c>
      <c r="GB25" s="2">
        <v>2047800</v>
      </c>
      <c r="GC25" s="2">
        <v>2864100</v>
      </c>
      <c r="GD25" s="2">
        <v>3484400</v>
      </c>
      <c r="GE25" s="2">
        <v>5052300</v>
      </c>
      <c r="GF25" s="2">
        <v>5567100</v>
      </c>
      <c r="GG25" s="2">
        <v>4940600</v>
      </c>
      <c r="GH25" s="2">
        <v>7272200</v>
      </c>
      <c r="GI25" s="2">
        <v>4556000</v>
      </c>
      <c r="GJ25" s="2">
        <v>1177500</v>
      </c>
      <c r="GK25" s="2">
        <v>2144100</v>
      </c>
      <c r="GL25" s="2">
        <v>2647700</v>
      </c>
      <c r="GM25" s="2">
        <v>2880500</v>
      </c>
      <c r="GN25" s="2">
        <v>1874400</v>
      </c>
      <c r="GO25" s="2">
        <v>2158600</v>
      </c>
      <c r="GP25" s="2">
        <v>2586400</v>
      </c>
      <c r="GQ25" s="2">
        <v>2287900</v>
      </c>
      <c r="GR25" s="2">
        <v>2090900</v>
      </c>
      <c r="GS25" s="2">
        <v>2601300</v>
      </c>
      <c r="GT25" s="2">
        <v>2211300</v>
      </c>
      <c r="GU25" s="2">
        <v>4197200</v>
      </c>
      <c r="GV25" s="2">
        <v>3600300</v>
      </c>
      <c r="GW25" s="2">
        <v>2211800</v>
      </c>
      <c r="GX25" s="2">
        <v>3163400</v>
      </c>
      <c r="GY25" s="2">
        <v>2171900</v>
      </c>
      <c r="GZ25" s="2">
        <v>3632000</v>
      </c>
      <c r="HA25" s="2">
        <v>1976700</v>
      </c>
      <c r="HB25" s="2">
        <v>2245300</v>
      </c>
      <c r="HC25" s="2">
        <v>3437000</v>
      </c>
      <c r="HD25" s="2">
        <v>2233100</v>
      </c>
      <c r="HE25" s="2">
        <v>2659000</v>
      </c>
      <c r="HF25" s="2">
        <v>3373900</v>
      </c>
      <c r="HG25" s="2">
        <v>2561100</v>
      </c>
      <c r="HH25" s="2">
        <v>2997100</v>
      </c>
      <c r="HI25" s="2">
        <v>2317400</v>
      </c>
      <c r="HJ25" s="2">
        <v>4690000</v>
      </c>
      <c r="HK25" s="2">
        <v>2170600</v>
      </c>
      <c r="HL25" s="2">
        <v>2003700</v>
      </c>
      <c r="HM25" s="2">
        <v>2378300</v>
      </c>
      <c r="HN25" s="2">
        <v>2489700</v>
      </c>
      <c r="HO25" s="2">
        <v>1871400</v>
      </c>
      <c r="HP25" s="2">
        <v>2216300</v>
      </c>
      <c r="HQ25" s="2">
        <v>2832500</v>
      </c>
      <c r="HR25" s="2">
        <v>2061200</v>
      </c>
      <c r="HS25" s="2">
        <v>2858500</v>
      </c>
      <c r="HT25" s="2">
        <v>1991900</v>
      </c>
      <c r="HU25" s="2">
        <v>3273000</v>
      </c>
      <c r="HV25" s="2">
        <v>3059500</v>
      </c>
      <c r="HW25" s="2">
        <v>1651100</v>
      </c>
      <c r="HX25" s="2">
        <v>2373600</v>
      </c>
      <c r="HY25" s="2">
        <v>2174200</v>
      </c>
      <c r="HZ25" s="2">
        <v>1908800</v>
      </c>
      <c r="IA25" s="2">
        <v>2501600</v>
      </c>
      <c r="IB25" s="2">
        <v>1757500</v>
      </c>
      <c r="IC25" s="2">
        <v>1242000</v>
      </c>
      <c r="ID25" s="2">
        <v>1610600</v>
      </c>
      <c r="IE25" s="2">
        <v>1901800</v>
      </c>
      <c r="IF25" s="2">
        <v>1635100</v>
      </c>
      <c r="IG25" s="2">
        <v>1628700</v>
      </c>
      <c r="IH25" s="2">
        <v>2029900</v>
      </c>
      <c r="II25" s="2">
        <v>2877800</v>
      </c>
      <c r="IJ25" s="2">
        <v>2226700</v>
      </c>
      <c r="IK25" s="2">
        <v>3225300</v>
      </c>
      <c r="IL25" s="2">
        <v>3315700</v>
      </c>
      <c r="IM25" s="2">
        <v>2017200</v>
      </c>
      <c r="IN25" s="2">
        <v>2568300</v>
      </c>
      <c r="IO25" s="2">
        <v>1780000</v>
      </c>
      <c r="IP25" s="2">
        <v>3463700</v>
      </c>
      <c r="IQ25" s="2">
        <v>3718900</v>
      </c>
      <c r="IR25" s="2">
        <v>7805100</v>
      </c>
      <c r="IS25" s="2">
        <v>2072900</v>
      </c>
      <c r="IT25" s="2">
        <v>2122400</v>
      </c>
    </row>
    <row r="26" spans="1:254" ht="15.9" customHeight="1">
      <c r="A26" s="390" t="s">
        <v>47</v>
      </c>
      <c r="B26" s="46" t="s">
        <v>48</v>
      </c>
      <c r="C26" s="50">
        <v>2668700</v>
      </c>
      <c r="D26" s="199">
        <v>-204800</v>
      </c>
      <c r="E26" s="197">
        <v>2873500</v>
      </c>
      <c r="F26" s="21">
        <v>3197700</v>
      </c>
      <c r="G26" s="21">
        <v>2954200</v>
      </c>
      <c r="H26" s="21">
        <v>3641200</v>
      </c>
      <c r="I26" s="21">
        <v>3900700</v>
      </c>
      <c r="J26" s="21">
        <v>4361000</v>
      </c>
      <c r="K26" s="21">
        <v>4434700</v>
      </c>
      <c r="L26" s="21">
        <v>4200700</v>
      </c>
      <c r="M26" s="21">
        <v>2955900</v>
      </c>
      <c r="N26" s="21">
        <v>2486900</v>
      </c>
      <c r="O26" s="21">
        <v>2738100</v>
      </c>
      <c r="P26" s="21">
        <v>3138200</v>
      </c>
      <c r="Q26" s="21">
        <v>3598900</v>
      </c>
      <c r="R26" s="21">
        <v>4639700</v>
      </c>
      <c r="S26" s="21">
        <v>2872500</v>
      </c>
      <c r="T26" s="21">
        <v>2436800</v>
      </c>
      <c r="U26" s="21">
        <v>2358600</v>
      </c>
      <c r="V26" s="21">
        <v>2391800</v>
      </c>
      <c r="W26" s="21">
        <v>2832000</v>
      </c>
      <c r="X26" s="21">
        <v>2652900</v>
      </c>
      <c r="Y26" s="21">
        <v>3304800</v>
      </c>
      <c r="Z26" s="21">
        <v>3389200</v>
      </c>
      <c r="AA26" s="21">
        <v>1702900</v>
      </c>
      <c r="AB26" s="21">
        <v>2361500</v>
      </c>
      <c r="AC26" s="21">
        <v>3281100</v>
      </c>
      <c r="AD26" s="21">
        <v>2784200</v>
      </c>
      <c r="AE26" s="21">
        <v>3502200</v>
      </c>
      <c r="AF26" s="21">
        <v>2698000</v>
      </c>
      <c r="AG26" s="21">
        <v>2677700</v>
      </c>
      <c r="AH26" s="21">
        <v>3437100</v>
      </c>
      <c r="AI26" s="21">
        <v>3424300</v>
      </c>
      <c r="AJ26" s="21">
        <v>3533600</v>
      </c>
      <c r="AK26" s="21">
        <v>3306600</v>
      </c>
      <c r="AL26" s="21">
        <v>6392700</v>
      </c>
      <c r="AM26" s="21">
        <v>4239900</v>
      </c>
      <c r="AN26" s="21">
        <v>3297700</v>
      </c>
      <c r="AO26" s="21">
        <v>3277700</v>
      </c>
      <c r="AP26" s="21">
        <v>3380200</v>
      </c>
      <c r="AQ26" s="21">
        <v>4689200</v>
      </c>
      <c r="AR26" s="21">
        <v>3440000</v>
      </c>
      <c r="AS26" s="21">
        <v>3177200</v>
      </c>
      <c r="AT26" s="21">
        <v>3423300</v>
      </c>
      <c r="AU26" s="21">
        <v>4282200</v>
      </c>
      <c r="AV26" s="21">
        <v>4106200</v>
      </c>
      <c r="AW26" s="21">
        <v>3631000</v>
      </c>
      <c r="AX26" s="21">
        <v>4230200</v>
      </c>
      <c r="AY26" s="21">
        <v>3439000</v>
      </c>
      <c r="AZ26" s="21">
        <v>3155300</v>
      </c>
      <c r="BA26" s="21">
        <v>11231300</v>
      </c>
      <c r="BB26" s="21">
        <v>4034600</v>
      </c>
      <c r="BC26" s="21">
        <v>4177600</v>
      </c>
      <c r="BD26" s="21">
        <v>3545100</v>
      </c>
      <c r="BE26" s="21">
        <v>2862600</v>
      </c>
      <c r="BF26" s="21">
        <v>2962300</v>
      </c>
      <c r="BG26" s="21">
        <v>5566600</v>
      </c>
      <c r="BH26" s="21">
        <v>5382800</v>
      </c>
      <c r="BI26" s="21">
        <v>3428300</v>
      </c>
      <c r="BJ26" s="21">
        <v>3498200</v>
      </c>
      <c r="BK26" s="21">
        <v>3566600</v>
      </c>
      <c r="BL26" s="21">
        <v>3688600</v>
      </c>
      <c r="BM26" s="2">
        <v>4551800</v>
      </c>
      <c r="BN26" s="2">
        <v>9097900</v>
      </c>
      <c r="BO26" s="2">
        <v>5492700</v>
      </c>
      <c r="BP26" s="2">
        <v>3962300</v>
      </c>
      <c r="BQ26" s="2">
        <v>5074900</v>
      </c>
      <c r="BR26" s="2">
        <v>2638400</v>
      </c>
      <c r="BS26" s="2">
        <v>5308400</v>
      </c>
      <c r="BT26" s="2">
        <v>10949800</v>
      </c>
      <c r="BU26" s="2">
        <v>2361900</v>
      </c>
      <c r="BV26" s="2">
        <v>2283400</v>
      </c>
      <c r="BW26" s="2">
        <v>2706600</v>
      </c>
      <c r="BX26" s="2">
        <v>2370200</v>
      </c>
      <c r="BY26" s="2">
        <v>2138000</v>
      </c>
      <c r="BZ26" s="2">
        <v>2533100</v>
      </c>
      <c r="CA26" s="2">
        <v>3148300</v>
      </c>
      <c r="CB26" s="2">
        <v>2494000</v>
      </c>
      <c r="CC26" s="2">
        <v>3474800</v>
      </c>
      <c r="CD26" s="2">
        <v>4153800</v>
      </c>
      <c r="CE26" s="2">
        <v>2604900</v>
      </c>
      <c r="CF26" s="2">
        <v>3085700</v>
      </c>
      <c r="CG26" s="2">
        <v>3255600</v>
      </c>
      <c r="CH26" s="2">
        <v>3998300</v>
      </c>
      <c r="CI26" s="2">
        <v>2323300</v>
      </c>
      <c r="CJ26" s="2">
        <v>1525500</v>
      </c>
      <c r="CK26" s="2">
        <v>1643300</v>
      </c>
      <c r="CL26" s="2">
        <v>2920200</v>
      </c>
      <c r="CM26" s="2">
        <v>2881800</v>
      </c>
      <c r="CN26" s="2">
        <v>3618300</v>
      </c>
      <c r="CO26" s="2">
        <v>3650200</v>
      </c>
      <c r="CP26" s="2">
        <v>4113500</v>
      </c>
      <c r="CQ26" s="2">
        <v>2412600</v>
      </c>
      <c r="CR26" s="2">
        <v>2837600</v>
      </c>
      <c r="CS26" s="2">
        <v>3136800</v>
      </c>
      <c r="CT26" s="2">
        <v>4153700</v>
      </c>
      <c r="CU26" s="2">
        <v>5732600</v>
      </c>
      <c r="CV26" s="2">
        <v>2377700</v>
      </c>
      <c r="CW26" s="2">
        <v>2206600</v>
      </c>
      <c r="CX26" s="2">
        <v>2675900</v>
      </c>
      <c r="CY26" s="2">
        <v>4916600</v>
      </c>
      <c r="CZ26" s="2">
        <v>3500400</v>
      </c>
      <c r="DA26" s="2">
        <v>3790600</v>
      </c>
      <c r="DB26" s="2">
        <v>4256300</v>
      </c>
      <c r="DC26" s="2">
        <v>4981600</v>
      </c>
      <c r="DD26" s="2">
        <v>5034600</v>
      </c>
      <c r="DE26" s="2">
        <v>5711200</v>
      </c>
      <c r="DF26" s="2">
        <v>5613800</v>
      </c>
      <c r="DG26" s="2">
        <v>4238500</v>
      </c>
      <c r="DH26" s="2">
        <v>4563200</v>
      </c>
      <c r="DI26" s="2">
        <v>5396400</v>
      </c>
      <c r="DJ26" s="2">
        <v>2960200</v>
      </c>
      <c r="DK26" s="2">
        <v>3439100</v>
      </c>
      <c r="DL26" s="2">
        <v>3255100</v>
      </c>
      <c r="DM26" s="2">
        <v>3593600</v>
      </c>
      <c r="DN26" s="2">
        <v>3668300</v>
      </c>
      <c r="DO26" s="2">
        <v>2841300</v>
      </c>
      <c r="DP26" s="2">
        <v>2679900</v>
      </c>
      <c r="DQ26" s="2">
        <v>3871000</v>
      </c>
      <c r="DR26" s="2">
        <v>4633000</v>
      </c>
      <c r="DS26" s="2">
        <v>5511500</v>
      </c>
      <c r="DT26" s="2">
        <v>8273600</v>
      </c>
      <c r="DU26" s="2">
        <v>4327900</v>
      </c>
      <c r="DV26" s="2">
        <v>2620700</v>
      </c>
      <c r="DW26" s="2">
        <v>2613600</v>
      </c>
      <c r="DX26" s="2">
        <v>2695400</v>
      </c>
      <c r="DY26" s="2">
        <v>3212000</v>
      </c>
      <c r="DZ26" s="2">
        <v>3098400</v>
      </c>
      <c r="EA26" s="2">
        <v>2688700</v>
      </c>
      <c r="EB26" s="2">
        <v>2630200</v>
      </c>
      <c r="EC26" s="2">
        <v>2214800</v>
      </c>
      <c r="ED26" s="2">
        <v>3006300</v>
      </c>
      <c r="EE26" s="2">
        <v>3047100</v>
      </c>
      <c r="EF26" s="2">
        <v>2737200</v>
      </c>
      <c r="EG26" s="2">
        <v>3235800</v>
      </c>
      <c r="EH26" s="2">
        <v>4139700</v>
      </c>
      <c r="EI26" s="2">
        <v>2211200</v>
      </c>
      <c r="EJ26" s="2">
        <v>2302700</v>
      </c>
      <c r="EK26" s="2">
        <v>3011000</v>
      </c>
      <c r="EL26" s="2">
        <v>3411200</v>
      </c>
      <c r="EM26" s="2">
        <v>3310600</v>
      </c>
      <c r="EN26" s="2">
        <v>3891600</v>
      </c>
      <c r="EO26" s="2">
        <v>2767700</v>
      </c>
      <c r="EP26" s="2">
        <v>3051100</v>
      </c>
      <c r="EQ26" s="2">
        <v>2785000</v>
      </c>
      <c r="ER26" s="2">
        <v>3386100</v>
      </c>
      <c r="ES26" s="2">
        <v>2952700</v>
      </c>
      <c r="ET26" s="2">
        <v>2120400</v>
      </c>
      <c r="EU26" s="2">
        <v>2059000</v>
      </c>
      <c r="EV26" s="2">
        <v>1501100</v>
      </c>
      <c r="EW26" s="2">
        <v>1009500</v>
      </c>
      <c r="EX26" s="2">
        <v>1967900</v>
      </c>
      <c r="EY26" s="2">
        <v>2652300</v>
      </c>
      <c r="EZ26" s="2">
        <v>3202800</v>
      </c>
      <c r="FA26" s="2">
        <v>6706200</v>
      </c>
      <c r="FB26" s="2">
        <v>2787000</v>
      </c>
      <c r="FC26" s="2">
        <v>2981400</v>
      </c>
      <c r="FD26" s="2">
        <v>3308600</v>
      </c>
      <c r="FE26" s="2">
        <v>2880500</v>
      </c>
      <c r="FF26" s="2">
        <v>3587900</v>
      </c>
      <c r="FG26" s="2">
        <v>2029100</v>
      </c>
      <c r="FH26" s="2">
        <v>2582300</v>
      </c>
      <c r="FI26" s="2">
        <v>1981500</v>
      </c>
      <c r="FJ26" s="2">
        <v>2333100</v>
      </c>
      <c r="FK26" s="2">
        <v>2776200</v>
      </c>
      <c r="FL26" s="2">
        <v>2828500</v>
      </c>
      <c r="FM26" s="2">
        <v>2405000</v>
      </c>
      <c r="FN26" s="2">
        <v>3752600</v>
      </c>
      <c r="FO26" s="2">
        <v>3201000</v>
      </c>
      <c r="FP26" s="2">
        <v>2913500</v>
      </c>
      <c r="FQ26" s="2">
        <v>2217300</v>
      </c>
      <c r="FR26" s="2">
        <v>2915800</v>
      </c>
      <c r="FS26" s="2">
        <v>3545400</v>
      </c>
      <c r="FT26" s="2">
        <v>8799600</v>
      </c>
      <c r="FU26" s="2">
        <v>3341900</v>
      </c>
      <c r="FV26" s="2">
        <v>3079600</v>
      </c>
      <c r="FW26" s="2">
        <v>3619300</v>
      </c>
      <c r="FX26" s="2">
        <v>3227100</v>
      </c>
      <c r="FY26" s="2">
        <v>5454000</v>
      </c>
      <c r="FZ26" s="2">
        <v>8188000</v>
      </c>
      <c r="GA26" s="2">
        <v>3546200</v>
      </c>
      <c r="GB26" s="2">
        <v>3213200</v>
      </c>
      <c r="GC26" s="2">
        <v>2377800</v>
      </c>
      <c r="GD26" s="2">
        <v>2339000</v>
      </c>
      <c r="GE26" s="2">
        <v>3272900</v>
      </c>
      <c r="GF26" s="2">
        <v>3974700</v>
      </c>
      <c r="GG26" s="2">
        <v>2756600</v>
      </c>
      <c r="GH26" s="2">
        <v>3643600</v>
      </c>
      <c r="GI26" s="2">
        <v>9422100</v>
      </c>
      <c r="GJ26" s="2">
        <v>2736700</v>
      </c>
      <c r="GK26" s="2">
        <v>2463500</v>
      </c>
      <c r="GL26" s="2">
        <v>3119600</v>
      </c>
      <c r="GM26" s="2">
        <v>2800300</v>
      </c>
      <c r="GN26" s="2">
        <v>2391400</v>
      </c>
      <c r="GO26" s="2">
        <v>2960900</v>
      </c>
      <c r="GP26" s="2">
        <v>4768900</v>
      </c>
      <c r="GQ26" s="2">
        <v>3631500</v>
      </c>
      <c r="GR26" s="2">
        <v>3812500</v>
      </c>
      <c r="GS26" s="2">
        <v>3401200</v>
      </c>
      <c r="GT26" s="2">
        <v>2432300</v>
      </c>
      <c r="GU26" s="2">
        <v>4208900</v>
      </c>
      <c r="GV26" s="2">
        <v>3729400</v>
      </c>
      <c r="GW26" s="2">
        <v>2169800</v>
      </c>
      <c r="GX26" s="2">
        <v>2871600</v>
      </c>
      <c r="GY26" s="2">
        <v>2431500</v>
      </c>
      <c r="GZ26" s="2">
        <v>3359700</v>
      </c>
      <c r="HA26" s="2">
        <v>2458100</v>
      </c>
      <c r="HB26" s="2">
        <v>2898000</v>
      </c>
      <c r="HC26" s="2">
        <v>3042700</v>
      </c>
      <c r="HD26" s="2">
        <v>3035100</v>
      </c>
      <c r="HE26" s="2">
        <v>2684200</v>
      </c>
      <c r="HF26" s="2">
        <v>4318800</v>
      </c>
      <c r="HG26" s="2">
        <v>2840500</v>
      </c>
      <c r="HH26" s="2">
        <v>3310600</v>
      </c>
      <c r="HI26" s="2">
        <v>2397200</v>
      </c>
      <c r="HJ26" s="2">
        <v>6134100</v>
      </c>
      <c r="HK26" s="2">
        <v>2980700</v>
      </c>
      <c r="HL26" s="2">
        <v>3007300</v>
      </c>
      <c r="HM26" s="2">
        <v>2754500</v>
      </c>
      <c r="HN26" s="2">
        <v>3460600</v>
      </c>
      <c r="HO26" s="2">
        <v>3815600</v>
      </c>
      <c r="HP26" s="2">
        <v>2816500</v>
      </c>
      <c r="HQ26" s="2">
        <v>2528600</v>
      </c>
      <c r="HR26" s="2">
        <v>2074700</v>
      </c>
      <c r="HS26" s="2">
        <v>2098800</v>
      </c>
      <c r="HT26" s="2">
        <v>2164500</v>
      </c>
      <c r="HU26" s="2">
        <v>2995700</v>
      </c>
      <c r="HV26" s="2">
        <v>2270300</v>
      </c>
      <c r="HW26" s="2">
        <v>1453300</v>
      </c>
      <c r="HX26" s="2">
        <v>2489600</v>
      </c>
      <c r="HY26" s="2">
        <v>2254500</v>
      </c>
      <c r="HZ26" s="2">
        <v>2166100</v>
      </c>
      <c r="IA26" s="2">
        <v>3933400</v>
      </c>
      <c r="IB26" s="2">
        <v>2225200</v>
      </c>
      <c r="IC26" s="2">
        <v>2363000</v>
      </c>
      <c r="ID26" s="2">
        <v>2268300</v>
      </c>
      <c r="IE26" s="2">
        <v>4222900</v>
      </c>
      <c r="IF26" s="2">
        <v>2629500</v>
      </c>
      <c r="IG26" s="2">
        <v>2254700</v>
      </c>
      <c r="IH26" s="2">
        <v>3297600</v>
      </c>
      <c r="II26" s="2">
        <v>3012100</v>
      </c>
      <c r="IJ26" s="2">
        <v>3112600</v>
      </c>
      <c r="IK26" s="2">
        <v>4085700</v>
      </c>
      <c r="IL26" s="2">
        <v>7389500</v>
      </c>
      <c r="IM26" s="2">
        <v>2598000</v>
      </c>
      <c r="IN26" s="2">
        <v>2444400</v>
      </c>
      <c r="IO26" s="2">
        <v>2234300</v>
      </c>
      <c r="IP26" s="2">
        <v>2218000</v>
      </c>
      <c r="IQ26" s="2">
        <v>2549900</v>
      </c>
      <c r="IR26" s="2">
        <v>2754700</v>
      </c>
      <c r="IS26" s="2">
        <v>1960300</v>
      </c>
      <c r="IT26" s="2">
        <v>2354300</v>
      </c>
    </row>
    <row r="27" spans="1:254" ht="15.9" customHeight="1">
      <c r="A27" s="390" t="s">
        <v>49</v>
      </c>
      <c r="B27" s="46" t="s">
        <v>50</v>
      </c>
      <c r="C27" s="50">
        <v>351800</v>
      </c>
      <c r="D27" s="199">
        <v>-4674900</v>
      </c>
      <c r="E27" s="197">
        <v>5026700</v>
      </c>
      <c r="F27" s="21">
        <v>7225500</v>
      </c>
      <c r="G27" s="21">
        <v>5504300</v>
      </c>
      <c r="H27" s="21">
        <v>7666700</v>
      </c>
      <c r="I27" s="21">
        <v>13335800</v>
      </c>
      <c r="J27" s="21">
        <v>12683900</v>
      </c>
      <c r="K27" s="21">
        <v>20441100</v>
      </c>
      <c r="L27" s="21">
        <v>11826600</v>
      </c>
      <c r="M27" s="21">
        <v>8374100</v>
      </c>
      <c r="N27" s="21">
        <v>6927400</v>
      </c>
      <c r="O27" s="21">
        <v>6045000</v>
      </c>
      <c r="P27" s="21">
        <v>7010800</v>
      </c>
      <c r="Q27" s="21">
        <v>9065700</v>
      </c>
      <c r="R27" s="21">
        <v>13238300</v>
      </c>
      <c r="S27" s="21">
        <v>8272100</v>
      </c>
      <c r="T27" s="21">
        <v>8447400</v>
      </c>
      <c r="U27" s="21">
        <v>7420500</v>
      </c>
      <c r="V27" s="21">
        <v>7961100</v>
      </c>
      <c r="W27" s="21">
        <v>9319000</v>
      </c>
      <c r="X27" s="21">
        <v>10620300</v>
      </c>
      <c r="Y27" s="21">
        <v>14734400</v>
      </c>
      <c r="Z27" s="21">
        <v>13886200</v>
      </c>
      <c r="AA27" s="21">
        <v>8826900</v>
      </c>
      <c r="AB27" s="21">
        <v>8524900</v>
      </c>
      <c r="AC27" s="21">
        <v>8356400</v>
      </c>
      <c r="AD27" s="21">
        <v>10371000</v>
      </c>
      <c r="AE27" s="21">
        <v>12157200</v>
      </c>
      <c r="AF27" s="21">
        <v>11480100</v>
      </c>
      <c r="AG27" s="21">
        <v>11977400</v>
      </c>
      <c r="AH27" s="21">
        <v>10826200</v>
      </c>
      <c r="AI27" s="21">
        <v>10505100</v>
      </c>
      <c r="AJ27" s="21">
        <v>10696300</v>
      </c>
      <c r="AK27" s="21">
        <v>8875500</v>
      </c>
      <c r="AL27" s="21">
        <v>13115400</v>
      </c>
      <c r="AM27" s="21">
        <v>7911200</v>
      </c>
      <c r="AN27" s="21">
        <v>7820900</v>
      </c>
      <c r="AO27" s="21">
        <v>10168000</v>
      </c>
      <c r="AP27" s="21">
        <v>10026400</v>
      </c>
      <c r="AQ27" s="21">
        <v>11446700</v>
      </c>
      <c r="AR27" s="21">
        <v>13632800</v>
      </c>
      <c r="AS27" s="21">
        <v>8280200</v>
      </c>
      <c r="AT27" s="21">
        <v>7836700</v>
      </c>
      <c r="AU27" s="21">
        <v>10968100</v>
      </c>
      <c r="AV27" s="21">
        <v>6266300</v>
      </c>
      <c r="AW27" s="21">
        <v>9390800</v>
      </c>
      <c r="AX27" s="21">
        <v>9425900</v>
      </c>
      <c r="AY27" s="21">
        <v>9167400</v>
      </c>
      <c r="AZ27" s="21">
        <v>12430600</v>
      </c>
      <c r="BA27" s="21">
        <v>24956100</v>
      </c>
      <c r="BB27" s="21">
        <v>16167200</v>
      </c>
      <c r="BC27" s="21">
        <v>13791600</v>
      </c>
      <c r="BD27" s="21">
        <v>13257500</v>
      </c>
      <c r="BE27" s="21">
        <v>13279300</v>
      </c>
      <c r="BF27" s="21">
        <v>9405200</v>
      </c>
      <c r="BG27" s="21">
        <v>10250600</v>
      </c>
      <c r="BH27" s="21">
        <v>9807500</v>
      </c>
      <c r="BI27" s="21">
        <v>8372100</v>
      </c>
      <c r="BJ27" s="21">
        <v>9284700</v>
      </c>
      <c r="BK27" s="21">
        <v>9131900</v>
      </c>
      <c r="BL27" s="21">
        <v>15717300</v>
      </c>
      <c r="BM27" s="2">
        <v>11563500</v>
      </c>
      <c r="BN27" s="2">
        <v>6062600</v>
      </c>
      <c r="BO27" s="2">
        <v>8683900</v>
      </c>
      <c r="BP27" s="2">
        <v>8199800</v>
      </c>
      <c r="BQ27" s="2">
        <v>12605500</v>
      </c>
      <c r="BR27" s="2">
        <v>6483500</v>
      </c>
      <c r="BS27" s="2">
        <v>11175700</v>
      </c>
      <c r="BT27" s="2">
        <v>11586100</v>
      </c>
      <c r="BU27" s="2">
        <v>6641100</v>
      </c>
      <c r="BV27" s="2">
        <v>5115300</v>
      </c>
      <c r="BW27" s="2">
        <v>8867300</v>
      </c>
      <c r="BX27" s="2">
        <v>6811900</v>
      </c>
      <c r="BY27" s="2">
        <v>4821700</v>
      </c>
      <c r="BZ27" s="2">
        <v>5711800</v>
      </c>
      <c r="CA27" s="2">
        <v>6870200</v>
      </c>
      <c r="CB27" s="2">
        <v>6233100</v>
      </c>
      <c r="CC27" s="2">
        <v>8479500</v>
      </c>
      <c r="CD27" s="2">
        <v>7832900</v>
      </c>
      <c r="CE27" s="2">
        <v>8301900</v>
      </c>
      <c r="CF27" s="2">
        <v>8693200</v>
      </c>
      <c r="CG27" s="2">
        <v>7948500</v>
      </c>
      <c r="CH27" s="2">
        <v>11845800</v>
      </c>
      <c r="CI27" s="2">
        <v>10175600</v>
      </c>
      <c r="CJ27" s="2">
        <v>14019400</v>
      </c>
      <c r="CK27" s="2">
        <v>7898300</v>
      </c>
      <c r="CL27" s="2">
        <v>12692200</v>
      </c>
      <c r="CM27" s="2">
        <v>11166000</v>
      </c>
      <c r="CN27" s="2">
        <v>29687500</v>
      </c>
      <c r="CO27" s="2">
        <v>11880600</v>
      </c>
      <c r="CP27" s="2">
        <v>10665900</v>
      </c>
      <c r="CQ27" s="2">
        <v>6915800</v>
      </c>
      <c r="CR27" s="2">
        <v>10094000</v>
      </c>
      <c r="CS27" s="2">
        <v>8170100</v>
      </c>
      <c r="CT27" s="2">
        <v>8659600</v>
      </c>
      <c r="CU27" s="2">
        <v>10232500</v>
      </c>
      <c r="CV27" s="2">
        <v>5750300</v>
      </c>
      <c r="CW27" s="2">
        <v>5148400</v>
      </c>
      <c r="CX27" s="2">
        <v>7203800</v>
      </c>
      <c r="CY27" s="2">
        <v>8990900</v>
      </c>
      <c r="CZ27" s="2">
        <v>9990500</v>
      </c>
      <c r="DA27" s="2">
        <v>787100</v>
      </c>
      <c r="DB27" s="2">
        <v>920900</v>
      </c>
      <c r="DC27" s="2">
        <v>1522300</v>
      </c>
      <c r="DD27" s="2">
        <v>788500</v>
      </c>
      <c r="DE27" s="2">
        <v>1029200</v>
      </c>
      <c r="DF27" s="2">
        <v>1593600</v>
      </c>
      <c r="DG27" s="2">
        <v>1121200</v>
      </c>
      <c r="DH27" s="2">
        <v>801100</v>
      </c>
      <c r="DI27" s="2">
        <v>889300</v>
      </c>
      <c r="DJ27" s="2">
        <v>897700</v>
      </c>
      <c r="DK27" s="2">
        <v>1099900</v>
      </c>
      <c r="DL27" s="2">
        <v>1123700</v>
      </c>
      <c r="DM27" s="2">
        <v>1244800</v>
      </c>
      <c r="DN27" s="2">
        <v>996400</v>
      </c>
      <c r="DO27" s="2">
        <v>732600</v>
      </c>
      <c r="DP27" s="2">
        <v>754300</v>
      </c>
      <c r="DQ27" s="2">
        <v>1062300</v>
      </c>
      <c r="DR27" s="2">
        <v>909000</v>
      </c>
      <c r="DS27" s="2">
        <v>1291800</v>
      </c>
      <c r="DT27" s="2">
        <v>1331300</v>
      </c>
      <c r="DU27" s="2">
        <v>1196400</v>
      </c>
      <c r="DV27" s="2">
        <v>993700</v>
      </c>
      <c r="DW27" s="2">
        <v>1451600</v>
      </c>
      <c r="DX27" s="2">
        <v>2690300</v>
      </c>
      <c r="DY27" s="2">
        <v>1082700</v>
      </c>
      <c r="DZ27" s="2">
        <v>850000</v>
      </c>
      <c r="EA27" s="2">
        <v>729000</v>
      </c>
      <c r="EB27" s="2">
        <v>641000</v>
      </c>
      <c r="EC27" s="2">
        <v>691200</v>
      </c>
      <c r="ED27" s="2">
        <v>816600</v>
      </c>
      <c r="EE27" s="2">
        <v>1045400</v>
      </c>
      <c r="EF27" s="2">
        <v>764200</v>
      </c>
      <c r="EG27" s="2">
        <v>945800</v>
      </c>
      <c r="EH27" s="2">
        <v>652800</v>
      </c>
      <c r="EI27" s="2">
        <v>1023400</v>
      </c>
      <c r="EJ27" s="2">
        <v>733600</v>
      </c>
      <c r="EK27" s="2">
        <v>841700</v>
      </c>
      <c r="EL27" s="2">
        <v>1238700</v>
      </c>
      <c r="EM27" s="2">
        <v>1170800</v>
      </c>
      <c r="EN27" s="2">
        <v>1014800</v>
      </c>
      <c r="EO27" s="2">
        <v>657500</v>
      </c>
      <c r="EP27" s="2">
        <v>671200</v>
      </c>
      <c r="EQ27" s="2">
        <v>723500</v>
      </c>
      <c r="ER27" s="2">
        <v>614200</v>
      </c>
      <c r="ES27" s="2">
        <v>724200</v>
      </c>
      <c r="ET27" s="2">
        <v>507900</v>
      </c>
      <c r="EU27" s="2">
        <v>589300</v>
      </c>
      <c r="EV27" s="2">
        <v>485400</v>
      </c>
      <c r="EW27" s="2">
        <v>525200</v>
      </c>
      <c r="EX27" s="2">
        <v>516900</v>
      </c>
      <c r="EY27" s="2">
        <v>636700</v>
      </c>
      <c r="EZ27" s="2">
        <v>496200</v>
      </c>
      <c r="FA27" s="2">
        <v>949600</v>
      </c>
      <c r="FB27" s="2">
        <v>670100</v>
      </c>
      <c r="FC27" s="2">
        <v>601400</v>
      </c>
      <c r="FD27" s="2">
        <v>431400</v>
      </c>
      <c r="FE27" s="2">
        <v>553400</v>
      </c>
      <c r="FF27" s="2">
        <v>625900</v>
      </c>
      <c r="FG27" s="2">
        <v>546600</v>
      </c>
      <c r="FH27" s="2">
        <v>568500</v>
      </c>
      <c r="FI27" s="2">
        <v>622200</v>
      </c>
      <c r="FJ27" s="2">
        <v>558900</v>
      </c>
      <c r="FK27" s="2">
        <v>650000</v>
      </c>
      <c r="FL27" s="2">
        <v>528500</v>
      </c>
      <c r="FM27" s="2">
        <v>877100</v>
      </c>
      <c r="FN27" s="2">
        <v>1041300</v>
      </c>
      <c r="FO27" s="2">
        <v>867700</v>
      </c>
      <c r="FP27" s="2">
        <v>701300</v>
      </c>
      <c r="FQ27" s="2">
        <v>738300</v>
      </c>
      <c r="FR27" s="2">
        <v>969700</v>
      </c>
      <c r="FS27" s="2">
        <v>887500</v>
      </c>
      <c r="FT27" s="2">
        <v>901200</v>
      </c>
      <c r="FU27" s="2">
        <v>954800</v>
      </c>
      <c r="FV27" s="2">
        <v>1074200</v>
      </c>
      <c r="FW27" s="2">
        <v>1070300</v>
      </c>
      <c r="FX27" s="2">
        <v>661900</v>
      </c>
      <c r="FY27" s="2">
        <v>1204600</v>
      </c>
      <c r="FZ27" s="2">
        <v>922100</v>
      </c>
      <c r="GA27" s="2">
        <v>1309400</v>
      </c>
      <c r="GB27" s="2">
        <v>1320700</v>
      </c>
      <c r="GC27" s="2">
        <v>1398600</v>
      </c>
      <c r="GD27" s="2">
        <v>1801600</v>
      </c>
      <c r="GE27" s="2">
        <v>3431500</v>
      </c>
      <c r="GF27" s="2">
        <v>4555800</v>
      </c>
      <c r="GG27" s="2">
        <v>1744600</v>
      </c>
      <c r="GH27" s="2">
        <v>993900</v>
      </c>
      <c r="GI27" s="2">
        <v>1909200</v>
      </c>
      <c r="GJ27" s="2">
        <v>744400</v>
      </c>
      <c r="GK27" s="2">
        <v>1144700</v>
      </c>
      <c r="GL27" s="2">
        <v>825700</v>
      </c>
      <c r="GM27" s="2">
        <v>825800</v>
      </c>
      <c r="GN27" s="2">
        <v>1120000</v>
      </c>
      <c r="GO27" s="2">
        <v>1914500</v>
      </c>
      <c r="GP27" s="2">
        <v>915500</v>
      </c>
      <c r="GQ27" s="2">
        <v>918700</v>
      </c>
      <c r="GR27" s="2">
        <v>726200</v>
      </c>
      <c r="GS27" s="2">
        <v>860300</v>
      </c>
      <c r="GT27" s="2">
        <v>885800</v>
      </c>
      <c r="GU27" s="2">
        <v>1147200</v>
      </c>
      <c r="GV27" s="2">
        <v>930300</v>
      </c>
      <c r="GW27" s="2">
        <v>760800</v>
      </c>
      <c r="GX27" s="2">
        <v>971900</v>
      </c>
      <c r="GY27" s="2">
        <v>889000</v>
      </c>
      <c r="GZ27" s="2">
        <v>1108800</v>
      </c>
      <c r="HA27" s="2">
        <v>785400</v>
      </c>
      <c r="HB27" s="2">
        <v>716400</v>
      </c>
      <c r="HC27" s="2">
        <v>1096300</v>
      </c>
      <c r="HD27" s="2">
        <v>1097800</v>
      </c>
      <c r="HE27" s="2">
        <v>972400</v>
      </c>
      <c r="HF27" s="2">
        <v>872700</v>
      </c>
      <c r="HG27" s="2">
        <v>790700</v>
      </c>
      <c r="HH27" s="2">
        <v>750600</v>
      </c>
      <c r="HI27" s="2">
        <v>600000</v>
      </c>
      <c r="HJ27" s="2">
        <v>1639100</v>
      </c>
      <c r="HK27" s="2">
        <v>779900</v>
      </c>
      <c r="HL27" s="2">
        <v>729100</v>
      </c>
      <c r="HM27" s="2">
        <v>632000</v>
      </c>
      <c r="HN27" s="2">
        <v>695400</v>
      </c>
      <c r="HO27" s="2">
        <v>576200</v>
      </c>
      <c r="HP27" s="2">
        <v>698800</v>
      </c>
      <c r="HQ27" s="2">
        <v>838300</v>
      </c>
      <c r="HR27" s="2">
        <v>607700</v>
      </c>
      <c r="HS27" s="2">
        <v>713000</v>
      </c>
      <c r="HT27" s="2">
        <v>588500</v>
      </c>
      <c r="HU27" s="2">
        <v>595900</v>
      </c>
      <c r="HV27" s="2">
        <v>558500</v>
      </c>
      <c r="HW27" s="2">
        <v>578100</v>
      </c>
      <c r="HX27" s="2">
        <v>601000</v>
      </c>
      <c r="HY27" s="2">
        <v>1059800</v>
      </c>
      <c r="HZ27" s="2">
        <v>769600</v>
      </c>
      <c r="IA27" s="2">
        <v>987400</v>
      </c>
      <c r="IB27" s="2">
        <v>951200</v>
      </c>
      <c r="IC27" s="2">
        <v>564600</v>
      </c>
      <c r="ID27" s="2">
        <v>961700</v>
      </c>
      <c r="IE27" s="2">
        <v>526900</v>
      </c>
      <c r="IF27" s="2">
        <v>550100</v>
      </c>
      <c r="IG27" s="2">
        <v>559400</v>
      </c>
      <c r="IH27" s="2">
        <v>678000</v>
      </c>
      <c r="II27" s="2">
        <v>700900</v>
      </c>
      <c r="IJ27" s="2">
        <v>932100</v>
      </c>
      <c r="IK27" s="2">
        <v>1218800</v>
      </c>
      <c r="IL27" s="2">
        <v>1015200</v>
      </c>
      <c r="IM27" s="2">
        <v>823100</v>
      </c>
      <c r="IN27" s="2">
        <v>1285000</v>
      </c>
      <c r="IO27" s="2">
        <v>2179600</v>
      </c>
      <c r="IP27" s="2">
        <v>815200</v>
      </c>
      <c r="IQ27" s="2">
        <v>736700</v>
      </c>
      <c r="IR27" s="2">
        <v>600800</v>
      </c>
      <c r="IS27" s="2">
        <v>451100</v>
      </c>
      <c r="IT27" s="2">
        <v>782400</v>
      </c>
    </row>
    <row r="28" spans="1:254" ht="15.9" customHeight="1">
      <c r="A28" s="390" t="s">
        <v>51</v>
      </c>
      <c r="B28" s="46" t="s">
        <v>52</v>
      </c>
      <c r="C28" s="50">
        <v>14294400</v>
      </c>
      <c r="D28" s="199">
        <v>-1169500</v>
      </c>
      <c r="E28" s="197">
        <v>15463900</v>
      </c>
      <c r="F28" s="21">
        <v>13261600</v>
      </c>
      <c r="G28" s="21">
        <v>14874300</v>
      </c>
      <c r="H28" s="21">
        <v>22813400</v>
      </c>
      <c r="I28" s="21">
        <v>13867600</v>
      </c>
      <c r="J28" s="21">
        <v>24950800</v>
      </c>
      <c r="K28" s="21">
        <v>22565300</v>
      </c>
      <c r="L28" s="21">
        <v>18184200</v>
      </c>
      <c r="M28" s="21">
        <v>24920300</v>
      </c>
      <c r="N28" s="21">
        <v>17366400</v>
      </c>
      <c r="O28" s="21">
        <v>15702700</v>
      </c>
      <c r="P28" s="21">
        <v>20359500</v>
      </c>
      <c r="Q28" s="21">
        <v>26885400</v>
      </c>
      <c r="R28" s="21">
        <v>21303500</v>
      </c>
      <c r="S28" s="21">
        <v>16800800</v>
      </c>
      <c r="T28" s="21">
        <v>22159800</v>
      </c>
      <c r="U28" s="21">
        <v>34000600</v>
      </c>
      <c r="V28" s="21">
        <v>40452300</v>
      </c>
      <c r="W28" s="21">
        <v>19215000</v>
      </c>
      <c r="X28" s="21">
        <v>14372300</v>
      </c>
      <c r="Y28" s="21">
        <v>19509800</v>
      </c>
      <c r="Z28" s="21">
        <v>23114400</v>
      </c>
      <c r="AA28" s="21">
        <v>26068000</v>
      </c>
      <c r="AB28" s="21">
        <v>24518300</v>
      </c>
      <c r="AC28" s="21">
        <v>23403000</v>
      </c>
      <c r="AD28" s="21">
        <v>28967100</v>
      </c>
      <c r="AE28" s="21">
        <v>11790800</v>
      </c>
      <c r="AF28" s="21">
        <v>10067300</v>
      </c>
      <c r="AG28" s="21">
        <v>13973600</v>
      </c>
      <c r="AH28" s="21">
        <v>9253100</v>
      </c>
      <c r="AI28" s="21">
        <v>12349600</v>
      </c>
      <c r="AJ28" s="21">
        <v>15021600</v>
      </c>
      <c r="AK28" s="21">
        <v>7332600</v>
      </c>
      <c r="AL28" s="21">
        <v>10304700</v>
      </c>
      <c r="AM28" s="21">
        <v>12099000</v>
      </c>
      <c r="AN28" s="21">
        <v>8223600</v>
      </c>
      <c r="AO28" s="21">
        <v>14625000</v>
      </c>
      <c r="AP28" s="21">
        <v>18322400</v>
      </c>
      <c r="AQ28" s="21">
        <v>17419200</v>
      </c>
      <c r="AR28" s="21">
        <v>18147200</v>
      </c>
      <c r="AS28" s="21">
        <v>17073800</v>
      </c>
      <c r="AT28" s="21">
        <v>14103400</v>
      </c>
      <c r="AU28" s="21">
        <v>15237800</v>
      </c>
      <c r="AV28" s="21">
        <v>12250300</v>
      </c>
      <c r="AW28" s="21">
        <v>10044000</v>
      </c>
      <c r="AX28" s="21">
        <v>15719900</v>
      </c>
      <c r="AY28" s="21">
        <v>15095700</v>
      </c>
      <c r="AZ28" s="21">
        <v>22117600</v>
      </c>
      <c r="BA28" s="21">
        <v>21624300</v>
      </c>
      <c r="BB28" s="21">
        <v>10954100</v>
      </c>
      <c r="BC28" s="21">
        <v>6792700</v>
      </c>
      <c r="BD28" s="21">
        <v>8341500</v>
      </c>
      <c r="BE28" s="21">
        <v>9962100</v>
      </c>
      <c r="BF28" s="21">
        <v>8445700</v>
      </c>
      <c r="BG28" s="21">
        <v>11094300</v>
      </c>
      <c r="BH28" s="21">
        <v>12795000</v>
      </c>
      <c r="BI28" s="21">
        <v>8950000</v>
      </c>
      <c r="BJ28" s="21">
        <v>17205300</v>
      </c>
      <c r="BK28" s="21">
        <v>17626900</v>
      </c>
      <c r="BL28" s="21">
        <v>17349500</v>
      </c>
      <c r="BM28" s="2">
        <v>26238200</v>
      </c>
      <c r="BN28" s="2">
        <v>18620400</v>
      </c>
      <c r="BO28" s="2">
        <v>24780600</v>
      </c>
      <c r="BP28" s="2">
        <v>40373500</v>
      </c>
      <c r="BQ28" s="2">
        <v>3176400</v>
      </c>
      <c r="BR28" s="2">
        <v>12210700</v>
      </c>
      <c r="BS28" s="2">
        <v>29488100</v>
      </c>
      <c r="BT28" s="2">
        <v>14336500</v>
      </c>
      <c r="BU28" s="2">
        <v>12283700</v>
      </c>
      <c r="BV28" s="2">
        <v>8450400</v>
      </c>
      <c r="BW28" s="2">
        <v>12088600</v>
      </c>
      <c r="BX28" s="2">
        <v>13293900</v>
      </c>
      <c r="BY28" s="2">
        <v>11271900</v>
      </c>
      <c r="BZ28" s="2">
        <v>9888300</v>
      </c>
      <c r="CA28" s="2">
        <v>16407700</v>
      </c>
      <c r="CB28" s="2">
        <v>18756100</v>
      </c>
      <c r="CC28" s="2">
        <v>13883200</v>
      </c>
      <c r="CD28" s="2">
        <v>12194800</v>
      </c>
      <c r="CE28" s="2">
        <v>16413400</v>
      </c>
      <c r="CF28" s="2">
        <v>9985700</v>
      </c>
      <c r="CG28" s="2">
        <v>9341600</v>
      </c>
      <c r="CH28" s="2">
        <v>7807900</v>
      </c>
      <c r="CI28" s="2">
        <v>4761100</v>
      </c>
      <c r="CJ28" s="2">
        <v>5285600</v>
      </c>
      <c r="CK28" s="2">
        <v>5581300</v>
      </c>
      <c r="CL28" s="2">
        <v>6969100</v>
      </c>
      <c r="CM28" s="2">
        <v>10842200</v>
      </c>
      <c r="CN28" s="2">
        <v>11636700</v>
      </c>
      <c r="CO28" s="2">
        <v>8973200</v>
      </c>
      <c r="CP28" s="2">
        <v>9878200</v>
      </c>
      <c r="CQ28" s="2">
        <v>11258100</v>
      </c>
      <c r="CR28" s="2">
        <v>8803300</v>
      </c>
      <c r="CS28" s="2">
        <v>7474900</v>
      </c>
      <c r="CT28" s="2">
        <v>9672900</v>
      </c>
      <c r="CU28" s="2">
        <v>8137200</v>
      </c>
      <c r="CV28" s="2">
        <v>11314900</v>
      </c>
      <c r="CW28" s="2">
        <v>8551000</v>
      </c>
      <c r="CX28" s="2">
        <v>6797100</v>
      </c>
      <c r="CY28" s="2">
        <v>10975700</v>
      </c>
      <c r="CZ28" s="2">
        <v>10767400</v>
      </c>
      <c r="DA28" s="2">
        <v>8927500</v>
      </c>
      <c r="DB28" s="2">
        <v>6595900</v>
      </c>
      <c r="DC28" s="2">
        <v>8059900</v>
      </c>
      <c r="DD28" s="2">
        <v>6574900</v>
      </c>
      <c r="DE28" s="2">
        <v>8134900</v>
      </c>
      <c r="DF28" s="2">
        <v>11588800</v>
      </c>
      <c r="DG28" s="2">
        <v>8948900</v>
      </c>
      <c r="DH28" s="2">
        <v>7776300</v>
      </c>
      <c r="DI28" s="2">
        <v>10691800</v>
      </c>
      <c r="DJ28" s="2">
        <v>12432800</v>
      </c>
      <c r="DK28" s="2">
        <v>7875400</v>
      </c>
      <c r="DL28" s="2">
        <v>6052200</v>
      </c>
      <c r="DM28" s="2">
        <v>7759500</v>
      </c>
      <c r="DN28" s="2">
        <v>10738400</v>
      </c>
      <c r="DO28" s="2">
        <v>6241600</v>
      </c>
      <c r="DP28" s="2">
        <v>9566900</v>
      </c>
      <c r="DQ28" s="2">
        <v>10303600</v>
      </c>
      <c r="DR28" s="2">
        <v>10199800</v>
      </c>
      <c r="DS28" s="2">
        <v>17716800</v>
      </c>
      <c r="DT28" s="2">
        <v>8898200</v>
      </c>
      <c r="DU28" s="2">
        <v>7893700</v>
      </c>
      <c r="DV28" s="2">
        <v>4903600</v>
      </c>
      <c r="DW28" s="2">
        <v>5922400</v>
      </c>
      <c r="DX28" s="2">
        <v>7181800</v>
      </c>
      <c r="DY28" s="2">
        <v>5578100</v>
      </c>
      <c r="DZ28" s="2">
        <v>6532400</v>
      </c>
      <c r="EA28" s="2">
        <v>8020600</v>
      </c>
      <c r="EB28" s="2">
        <v>9870700</v>
      </c>
      <c r="EC28" s="2">
        <v>11223600</v>
      </c>
      <c r="ED28" s="2">
        <v>6063700</v>
      </c>
      <c r="EE28" s="2">
        <v>7183900</v>
      </c>
      <c r="EF28" s="2">
        <v>7467800</v>
      </c>
      <c r="EG28" s="2">
        <v>13319800</v>
      </c>
      <c r="EH28" s="2">
        <v>7213100</v>
      </c>
      <c r="EI28" s="2">
        <v>5090400</v>
      </c>
      <c r="EJ28" s="2">
        <v>4690900</v>
      </c>
      <c r="EK28" s="2">
        <v>6733400</v>
      </c>
      <c r="EL28" s="2">
        <v>6272200</v>
      </c>
      <c r="EM28" s="2">
        <v>7162000</v>
      </c>
      <c r="EN28" s="2">
        <v>5506900</v>
      </c>
      <c r="EO28" s="2">
        <v>5255900</v>
      </c>
      <c r="EP28" s="2">
        <v>5344300</v>
      </c>
      <c r="EQ28" s="2">
        <v>8307000</v>
      </c>
      <c r="ER28" s="2">
        <v>9932000</v>
      </c>
      <c r="ES28" s="2">
        <v>5092800</v>
      </c>
      <c r="ET28" s="2">
        <v>3376300</v>
      </c>
      <c r="EU28" s="2">
        <v>3604600</v>
      </c>
      <c r="EV28" s="2">
        <v>4066000</v>
      </c>
      <c r="EW28" s="2">
        <v>6382300</v>
      </c>
      <c r="EX28" s="2">
        <v>4939800</v>
      </c>
      <c r="EY28" s="2">
        <v>9182600</v>
      </c>
      <c r="EZ28" s="2">
        <v>8914900</v>
      </c>
      <c r="FA28" s="2">
        <v>5465000</v>
      </c>
      <c r="FB28" s="2">
        <v>5226400</v>
      </c>
      <c r="FC28" s="2">
        <v>5633000</v>
      </c>
      <c r="FD28" s="2">
        <v>4655100</v>
      </c>
      <c r="FE28" s="2">
        <v>5218800</v>
      </c>
      <c r="FF28" s="2">
        <v>5430800</v>
      </c>
      <c r="FG28" s="2">
        <v>5664100</v>
      </c>
      <c r="FH28" s="2">
        <v>5666800</v>
      </c>
      <c r="FI28" s="2">
        <v>4782200</v>
      </c>
      <c r="FJ28" s="2">
        <v>5149300</v>
      </c>
      <c r="FK28" s="2">
        <v>7451600</v>
      </c>
      <c r="FL28" s="2">
        <v>5656300</v>
      </c>
      <c r="FM28" s="2">
        <v>5402600</v>
      </c>
      <c r="FN28" s="2">
        <v>6301800</v>
      </c>
      <c r="FO28" s="2">
        <v>6657900</v>
      </c>
      <c r="FP28" s="2">
        <v>3331600</v>
      </c>
      <c r="FQ28" s="2">
        <v>4319500</v>
      </c>
      <c r="FR28" s="2">
        <v>6593100</v>
      </c>
      <c r="FS28" s="2">
        <v>6236800</v>
      </c>
      <c r="FT28" s="2">
        <v>6986200</v>
      </c>
      <c r="FU28" s="2">
        <v>11025500</v>
      </c>
      <c r="FV28" s="2">
        <v>10320600</v>
      </c>
      <c r="FW28" s="2">
        <v>9051400</v>
      </c>
      <c r="FX28" s="2">
        <v>10412600</v>
      </c>
      <c r="FY28" s="2">
        <v>18953100</v>
      </c>
      <c r="FZ28" s="2">
        <v>14443800</v>
      </c>
      <c r="GA28" s="2">
        <v>28102200</v>
      </c>
      <c r="GB28" s="2">
        <v>5739000</v>
      </c>
      <c r="GC28" s="2">
        <v>6216700</v>
      </c>
      <c r="GD28" s="2">
        <v>5730100</v>
      </c>
      <c r="GE28" s="2">
        <v>5724000</v>
      </c>
      <c r="GF28" s="2">
        <v>10593900</v>
      </c>
      <c r="GG28" s="2">
        <v>10222900</v>
      </c>
      <c r="GH28" s="2">
        <v>10459800</v>
      </c>
      <c r="GI28" s="2">
        <v>7937500</v>
      </c>
      <c r="GJ28" s="2">
        <v>9165500</v>
      </c>
      <c r="GK28" s="2">
        <v>11324800</v>
      </c>
      <c r="GL28" s="2">
        <v>11918400</v>
      </c>
      <c r="GM28" s="2">
        <v>7118800</v>
      </c>
      <c r="GN28" s="2">
        <v>8316600</v>
      </c>
      <c r="GO28" s="2">
        <v>6422700</v>
      </c>
      <c r="GP28" s="2">
        <v>8253100</v>
      </c>
      <c r="GQ28" s="2">
        <v>6361100</v>
      </c>
      <c r="GR28" s="2">
        <v>6457900</v>
      </c>
      <c r="GS28" s="2">
        <v>6693100</v>
      </c>
      <c r="GT28" s="2">
        <v>5451100</v>
      </c>
      <c r="GU28" s="2">
        <v>9861100</v>
      </c>
      <c r="GV28" s="2">
        <v>7180900</v>
      </c>
      <c r="GW28" s="2">
        <v>9032500</v>
      </c>
      <c r="GX28" s="2">
        <v>8045100</v>
      </c>
      <c r="GY28" s="2">
        <v>9247700</v>
      </c>
      <c r="GZ28" s="2">
        <v>9743500</v>
      </c>
      <c r="HA28" s="2">
        <v>19717400</v>
      </c>
      <c r="HB28" s="2">
        <v>11807200</v>
      </c>
      <c r="HC28" s="2">
        <v>12458400</v>
      </c>
      <c r="HD28" s="2">
        <v>12176800</v>
      </c>
      <c r="HE28" s="2">
        <v>13012000</v>
      </c>
      <c r="HF28" s="2">
        <v>10466600</v>
      </c>
      <c r="HG28" s="2">
        <v>7457500</v>
      </c>
      <c r="HH28" s="2">
        <v>11353700</v>
      </c>
      <c r="HI28" s="2">
        <v>22101100</v>
      </c>
      <c r="HJ28" s="2">
        <v>15361900</v>
      </c>
      <c r="HK28" s="2">
        <v>12355900</v>
      </c>
      <c r="HL28" s="2">
        <v>8023300</v>
      </c>
      <c r="HM28" s="2">
        <v>11803500</v>
      </c>
      <c r="HN28" s="2">
        <v>6493400</v>
      </c>
      <c r="HO28" s="2">
        <v>3735600</v>
      </c>
      <c r="HP28" s="2">
        <v>3389600</v>
      </c>
      <c r="HQ28" s="2">
        <v>3641200</v>
      </c>
      <c r="HR28" s="2">
        <v>3573900</v>
      </c>
      <c r="HS28" s="2">
        <v>6567000</v>
      </c>
      <c r="HT28" s="2">
        <v>3244000</v>
      </c>
      <c r="HU28" s="2">
        <v>3186100</v>
      </c>
      <c r="HV28" s="2">
        <v>3422900</v>
      </c>
      <c r="HW28" s="2">
        <v>3638000</v>
      </c>
      <c r="HX28" s="2">
        <v>3459800</v>
      </c>
      <c r="HY28" s="2">
        <v>2369100</v>
      </c>
      <c r="HZ28" s="2">
        <v>3267700</v>
      </c>
      <c r="IA28" s="2">
        <v>3492400</v>
      </c>
      <c r="IB28" s="2">
        <v>4050300</v>
      </c>
      <c r="IC28" s="2">
        <v>4725200</v>
      </c>
      <c r="ID28" s="2">
        <v>4859100</v>
      </c>
      <c r="IE28" s="2">
        <v>5787500</v>
      </c>
      <c r="IF28" s="2">
        <v>5697200</v>
      </c>
      <c r="IG28" s="2">
        <v>6425800</v>
      </c>
      <c r="IH28" s="2">
        <v>3506600</v>
      </c>
      <c r="II28" s="2">
        <v>3814200</v>
      </c>
      <c r="IJ28" s="2">
        <v>5998500</v>
      </c>
      <c r="IK28" s="2">
        <v>5159600</v>
      </c>
      <c r="IL28" s="2">
        <v>9286700</v>
      </c>
      <c r="IM28" s="2">
        <v>5834300</v>
      </c>
      <c r="IN28" s="2">
        <v>6318100</v>
      </c>
      <c r="IO28" s="2">
        <v>4859200</v>
      </c>
      <c r="IP28" s="2">
        <v>4148100</v>
      </c>
      <c r="IQ28" s="2">
        <v>4448100</v>
      </c>
      <c r="IR28" s="2">
        <v>4018700</v>
      </c>
      <c r="IS28" s="2">
        <v>5275500</v>
      </c>
      <c r="IT28" s="2">
        <v>6004900</v>
      </c>
    </row>
    <row r="29" spans="1:254" ht="15.9" customHeight="1">
      <c r="A29" s="390" t="s">
        <v>53</v>
      </c>
      <c r="B29" s="46" t="s">
        <v>54</v>
      </c>
      <c r="C29" s="50">
        <v>4375000</v>
      </c>
      <c r="D29" s="199">
        <v>-2098400</v>
      </c>
      <c r="E29" s="197">
        <v>6473400</v>
      </c>
      <c r="F29" s="21">
        <v>7055100</v>
      </c>
      <c r="G29" s="21">
        <v>5198300</v>
      </c>
      <c r="H29" s="21">
        <v>7301000</v>
      </c>
      <c r="I29" s="21">
        <v>9821800</v>
      </c>
      <c r="J29" s="21">
        <v>7203900</v>
      </c>
      <c r="K29" s="21">
        <v>7072300</v>
      </c>
      <c r="L29" s="21">
        <v>7393700</v>
      </c>
      <c r="M29" s="21">
        <v>5950400</v>
      </c>
      <c r="N29" s="21">
        <v>8033300</v>
      </c>
      <c r="O29" s="21">
        <v>6950000</v>
      </c>
      <c r="P29" s="21">
        <v>7386500</v>
      </c>
      <c r="Q29" s="21">
        <v>8556300</v>
      </c>
      <c r="R29" s="21">
        <v>8254100</v>
      </c>
      <c r="S29" s="21">
        <v>6198200</v>
      </c>
      <c r="T29" s="21">
        <v>6894900</v>
      </c>
      <c r="U29" s="21">
        <v>5010500</v>
      </c>
      <c r="V29" s="21">
        <v>4477900</v>
      </c>
      <c r="W29" s="21">
        <v>5866900</v>
      </c>
      <c r="X29" s="21">
        <v>6169200</v>
      </c>
      <c r="Y29" s="21">
        <v>6832800</v>
      </c>
      <c r="Z29" s="21">
        <v>6384900</v>
      </c>
      <c r="AA29" s="21">
        <v>5844800</v>
      </c>
      <c r="AB29" s="21">
        <v>4827900</v>
      </c>
      <c r="AC29" s="21">
        <v>6904700</v>
      </c>
      <c r="AD29" s="21">
        <v>7240600</v>
      </c>
      <c r="AE29" s="21">
        <v>8630400</v>
      </c>
      <c r="AF29" s="21">
        <v>8192500</v>
      </c>
      <c r="AG29" s="21">
        <v>6329700</v>
      </c>
      <c r="AH29" s="21">
        <v>8691900</v>
      </c>
      <c r="AI29" s="21">
        <v>7298200</v>
      </c>
      <c r="AJ29" s="21">
        <v>7973600</v>
      </c>
      <c r="AK29" s="21">
        <v>5697400</v>
      </c>
      <c r="AL29" s="21">
        <v>20621100</v>
      </c>
      <c r="AM29" s="21">
        <v>10530000</v>
      </c>
      <c r="AN29" s="21">
        <v>6788300</v>
      </c>
      <c r="AO29" s="21">
        <v>8109600</v>
      </c>
      <c r="AP29" s="21">
        <v>7632000</v>
      </c>
      <c r="AQ29" s="21">
        <v>10122700</v>
      </c>
      <c r="AR29" s="21">
        <v>7540000</v>
      </c>
      <c r="AS29" s="21">
        <v>10371000</v>
      </c>
      <c r="AT29" s="21">
        <v>10231900</v>
      </c>
      <c r="AU29" s="21">
        <v>9352700</v>
      </c>
      <c r="AV29" s="21">
        <v>7151700</v>
      </c>
      <c r="AW29" s="21">
        <v>6795500</v>
      </c>
      <c r="AX29" s="21">
        <v>9637100</v>
      </c>
      <c r="AY29" s="21">
        <v>8600200</v>
      </c>
      <c r="AZ29" s="21">
        <v>9352400</v>
      </c>
      <c r="BA29" s="21">
        <v>16776800</v>
      </c>
      <c r="BB29" s="21">
        <v>7804300</v>
      </c>
      <c r="BC29" s="21">
        <v>5327700</v>
      </c>
      <c r="BD29" s="21">
        <v>6716100</v>
      </c>
      <c r="BE29" s="21">
        <v>7709800</v>
      </c>
      <c r="BF29" s="21">
        <v>7813700</v>
      </c>
      <c r="BG29" s="21">
        <v>7634400</v>
      </c>
      <c r="BH29" s="21">
        <v>8484900</v>
      </c>
      <c r="BI29" s="21">
        <v>9436800</v>
      </c>
      <c r="BJ29" s="21">
        <v>9521800</v>
      </c>
      <c r="BK29" s="21">
        <v>12202500</v>
      </c>
      <c r="BL29" s="21">
        <v>20291300</v>
      </c>
      <c r="BM29" s="2">
        <v>8703600</v>
      </c>
      <c r="BN29" s="2">
        <v>11062800</v>
      </c>
      <c r="BO29" s="2">
        <v>6914000</v>
      </c>
      <c r="BP29" s="2">
        <v>9943600</v>
      </c>
      <c r="BQ29" s="2">
        <v>11850400</v>
      </c>
      <c r="BR29" s="2">
        <v>7852500</v>
      </c>
      <c r="BS29" s="2">
        <v>13650300</v>
      </c>
      <c r="BT29" s="2">
        <v>7276900</v>
      </c>
      <c r="BU29" s="2">
        <v>5581800</v>
      </c>
      <c r="BV29" s="2">
        <v>5771200</v>
      </c>
      <c r="BW29" s="2">
        <v>7812700</v>
      </c>
      <c r="BX29" s="2">
        <v>6805400</v>
      </c>
      <c r="BY29" s="2">
        <v>7127700</v>
      </c>
      <c r="BZ29" s="2">
        <v>7077200</v>
      </c>
      <c r="CA29" s="2">
        <v>9142200</v>
      </c>
      <c r="CB29" s="2">
        <v>8629400</v>
      </c>
      <c r="CC29" s="2">
        <v>8113700</v>
      </c>
      <c r="CD29" s="2">
        <v>7867700</v>
      </c>
      <c r="CE29" s="2">
        <v>6821700</v>
      </c>
      <c r="CF29" s="2">
        <v>10342900</v>
      </c>
      <c r="CG29" s="2">
        <v>11136900</v>
      </c>
      <c r="CH29" s="2">
        <v>15201100</v>
      </c>
      <c r="CI29" s="2">
        <v>7753800</v>
      </c>
      <c r="CJ29" s="2">
        <v>5381800</v>
      </c>
      <c r="CK29" s="2">
        <v>4340900</v>
      </c>
      <c r="CL29" s="2">
        <v>12223400</v>
      </c>
      <c r="CM29" s="2">
        <v>12000600</v>
      </c>
      <c r="CN29" s="2">
        <v>17172900</v>
      </c>
      <c r="CO29" s="2">
        <v>14625700</v>
      </c>
      <c r="CP29" s="2">
        <v>11470900</v>
      </c>
      <c r="CQ29" s="2">
        <v>7465600</v>
      </c>
      <c r="CR29" s="2">
        <v>8116700</v>
      </c>
      <c r="CS29" s="2">
        <v>8309900</v>
      </c>
      <c r="CT29" s="2">
        <v>12392200</v>
      </c>
      <c r="CU29" s="2">
        <v>16930200</v>
      </c>
      <c r="CV29" s="2">
        <v>11191400</v>
      </c>
      <c r="CW29" s="2">
        <v>6708800</v>
      </c>
      <c r="CX29" s="2">
        <v>8176600</v>
      </c>
      <c r="CY29" s="2">
        <v>8707100</v>
      </c>
      <c r="CZ29" s="2">
        <v>9959400</v>
      </c>
      <c r="DA29" s="2">
        <v>7560000</v>
      </c>
      <c r="DB29" s="2">
        <v>13764200</v>
      </c>
      <c r="DC29" s="2">
        <v>17406300</v>
      </c>
      <c r="DD29" s="2">
        <v>10914100</v>
      </c>
      <c r="DE29" s="2">
        <v>15014700</v>
      </c>
      <c r="DF29" s="2">
        <v>16257800</v>
      </c>
      <c r="DG29" s="2">
        <v>14656000</v>
      </c>
      <c r="DH29" s="2">
        <v>15512800</v>
      </c>
      <c r="DI29" s="2">
        <v>11494600</v>
      </c>
      <c r="DJ29" s="2">
        <v>7155700</v>
      </c>
      <c r="DK29" s="2">
        <v>8271600</v>
      </c>
      <c r="DL29" s="2">
        <v>8044700</v>
      </c>
      <c r="DM29" s="2">
        <v>7132100</v>
      </c>
      <c r="DN29" s="2">
        <v>5867800</v>
      </c>
      <c r="DO29" s="2">
        <v>6534200</v>
      </c>
      <c r="DP29" s="2">
        <v>5757800</v>
      </c>
      <c r="DQ29" s="2">
        <v>6823000</v>
      </c>
      <c r="DR29" s="2">
        <v>17543200</v>
      </c>
      <c r="DS29" s="2">
        <v>12733200</v>
      </c>
      <c r="DT29" s="2">
        <v>9534000</v>
      </c>
      <c r="DU29" s="2">
        <v>7734000</v>
      </c>
      <c r="DV29" s="2">
        <v>7107900</v>
      </c>
      <c r="DW29" s="2">
        <v>7271700</v>
      </c>
      <c r="DX29" s="2">
        <v>8079200</v>
      </c>
      <c r="DY29" s="2">
        <v>7737700</v>
      </c>
      <c r="DZ29" s="2">
        <v>8250900</v>
      </c>
      <c r="EA29" s="2">
        <v>10888400</v>
      </c>
      <c r="EB29" s="2">
        <v>7626400</v>
      </c>
      <c r="EC29" s="2">
        <v>6649500</v>
      </c>
      <c r="ED29" s="2">
        <v>5629400</v>
      </c>
      <c r="EE29" s="2">
        <v>6396900</v>
      </c>
      <c r="EF29" s="2">
        <v>5770600</v>
      </c>
      <c r="EG29" s="2">
        <v>6962100</v>
      </c>
      <c r="EH29" s="2">
        <v>7236100</v>
      </c>
      <c r="EI29" s="2">
        <v>4956700</v>
      </c>
      <c r="EJ29" s="2">
        <v>5033900</v>
      </c>
      <c r="EK29" s="2">
        <v>4949000</v>
      </c>
      <c r="EL29" s="2">
        <v>8174600</v>
      </c>
      <c r="EM29" s="2">
        <v>7891400</v>
      </c>
      <c r="EN29" s="2">
        <v>8736000</v>
      </c>
      <c r="EO29" s="2">
        <v>7926900</v>
      </c>
      <c r="EP29" s="2">
        <v>8989000</v>
      </c>
      <c r="EQ29" s="2">
        <v>7719900</v>
      </c>
      <c r="ER29" s="2">
        <v>9843000</v>
      </c>
      <c r="ES29" s="2">
        <v>7697500</v>
      </c>
      <c r="ET29" s="2">
        <v>4746700</v>
      </c>
      <c r="EU29" s="2">
        <v>4522800</v>
      </c>
      <c r="EV29" s="2">
        <v>4513900</v>
      </c>
      <c r="EW29" s="2">
        <v>1796600</v>
      </c>
      <c r="EX29" s="2">
        <v>2920300</v>
      </c>
      <c r="EY29" s="2">
        <v>3410700</v>
      </c>
      <c r="EZ29" s="2">
        <v>4612800</v>
      </c>
      <c r="FA29" s="2">
        <v>10482900</v>
      </c>
      <c r="FB29" s="2">
        <v>6027700</v>
      </c>
      <c r="FC29" s="2">
        <v>6808300</v>
      </c>
      <c r="FD29" s="2">
        <v>6711900</v>
      </c>
      <c r="FE29" s="2">
        <v>5559800</v>
      </c>
      <c r="FF29" s="2">
        <v>7531200</v>
      </c>
      <c r="FG29" s="2">
        <v>5345000</v>
      </c>
      <c r="FH29" s="2">
        <v>6247500</v>
      </c>
      <c r="FI29" s="2">
        <v>9143800</v>
      </c>
      <c r="FJ29" s="2">
        <v>6917800</v>
      </c>
      <c r="FK29" s="2">
        <v>5886900</v>
      </c>
      <c r="FL29" s="2">
        <v>8003500</v>
      </c>
      <c r="FM29" s="2">
        <v>7961700</v>
      </c>
      <c r="FN29" s="2">
        <v>8613700</v>
      </c>
      <c r="FO29" s="2">
        <v>7677600</v>
      </c>
      <c r="FP29" s="2">
        <v>5467900</v>
      </c>
      <c r="FQ29" s="2">
        <v>4835600</v>
      </c>
      <c r="FR29" s="2">
        <v>7504900</v>
      </c>
      <c r="FS29" s="2">
        <v>6122400</v>
      </c>
      <c r="FT29" s="2">
        <v>14013100</v>
      </c>
      <c r="FU29" s="2">
        <v>7285600</v>
      </c>
      <c r="FV29" s="2">
        <v>7672200</v>
      </c>
      <c r="FW29" s="2">
        <v>9402000</v>
      </c>
      <c r="FX29" s="2">
        <v>8172800</v>
      </c>
      <c r="FY29" s="2">
        <v>11699900</v>
      </c>
      <c r="FZ29" s="2">
        <v>13117800</v>
      </c>
      <c r="GA29" s="2">
        <v>19091900</v>
      </c>
      <c r="GB29" s="2">
        <v>8910000</v>
      </c>
      <c r="GC29" s="2">
        <v>10452400</v>
      </c>
      <c r="GD29" s="2">
        <v>5992800</v>
      </c>
      <c r="GE29" s="2">
        <v>8172900</v>
      </c>
      <c r="GF29" s="2">
        <v>11772900</v>
      </c>
      <c r="GG29" s="2">
        <v>10590300</v>
      </c>
      <c r="GH29" s="2">
        <v>11460900</v>
      </c>
      <c r="GI29" s="2">
        <v>24388800</v>
      </c>
      <c r="GJ29" s="2">
        <v>6171000</v>
      </c>
      <c r="GK29" s="2">
        <v>6833200</v>
      </c>
      <c r="GL29" s="2">
        <v>7197400</v>
      </c>
      <c r="GM29" s="2">
        <v>5823300</v>
      </c>
      <c r="GN29" s="2">
        <v>8131000</v>
      </c>
      <c r="GO29" s="2">
        <v>5776400</v>
      </c>
      <c r="GP29" s="2">
        <v>5160300</v>
      </c>
      <c r="GQ29" s="2">
        <v>5299200</v>
      </c>
      <c r="GR29" s="2">
        <v>7020700</v>
      </c>
      <c r="GS29" s="2">
        <v>6189800</v>
      </c>
      <c r="GT29" s="2">
        <v>7654400</v>
      </c>
      <c r="GU29" s="2">
        <v>10671400</v>
      </c>
      <c r="GV29" s="2">
        <v>9668800</v>
      </c>
      <c r="GW29" s="2">
        <v>8014900</v>
      </c>
      <c r="GX29" s="2">
        <v>10553800</v>
      </c>
      <c r="GY29" s="2">
        <v>6891400</v>
      </c>
      <c r="GZ29" s="2">
        <v>9429300</v>
      </c>
      <c r="HA29" s="2">
        <v>5562600</v>
      </c>
      <c r="HB29" s="2">
        <v>8364000</v>
      </c>
      <c r="HC29" s="2">
        <v>8995900</v>
      </c>
      <c r="HD29" s="2">
        <v>8805500</v>
      </c>
      <c r="HE29" s="2">
        <v>8488400</v>
      </c>
      <c r="HF29" s="2">
        <v>12654500</v>
      </c>
      <c r="HG29" s="2">
        <v>10583200</v>
      </c>
      <c r="HH29" s="2">
        <v>9223900</v>
      </c>
      <c r="HI29" s="2">
        <v>8450700</v>
      </c>
      <c r="HJ29" s="2">
        <v>15201200</v>
      </c>
      <c r="HK29" s="2">
        <v>6520700</v>
      </c>
      <c r="HL29" s="2">
        <v>8447100</v>
      </c>
      <c r="HM29" s="2">
        <v>11343200</v>
      </c>
      <c r="HN29" s="2">
        <v>9762100</v>
      </c>
      <c r="HO29" s="2">
        <v>10824500</v>
      </c>
      <c r="HP29" s="2">
        <v>9328500</v>
      </c>
      <c r="HQ29" s="2">
        <v>7358000</v>
      </c>
      <c r="HR29" s="2">
        <v>7110700</v>
      </c>
      <c r="HS29" s="2">
        <v>6194300</v>
      </c>
      <c r="HT29" s="2">
        <v>7308900</v>
      </c>
      <c r="HU29" s="2">
        <v>11158500</v>
      </c>
      <c r="HV29" s="2">
        <v>10716600</v>
      </c>
      <c r="HW29" s="2">
        <v>5747200</v>
      </c>
      <c r="HX29" s="2">
        <v>8290600</v>
      </c>
      <c r="HY29" s="2">
        <v>9155000</v>
      </c>
      <c r="HZ29" s="2">
        <v>9792800</v>
      </c>
      <c r="IA29" s="2">
        <v>11333700</v>
      </c>
      <c r="IB29" s="2">
        <v>7468100</v>
      </c>
      <c r="IC29" s="2">
        <v>9052000</v>
      </c>
      <c r="ID29" s="2">
        <v>7969500</v>
      </c>
      <c r="IE29" s="2">
        <v>8793100</v>
      </c>
      <c r="IF29" s="2">
        <v>8175900</v>
      </c>
      <c r="IG29" s="2">
        <v>9074800</v>
      </c>
      <c r="IH29" s="2">
        <v>11415000</v>
      </c>
      <c r="II29" s="2">
        <v>17260500</v>
      </c>
      <c r="IJ29" s="2">
        <v>12008800</v>
      </c>
      <c r="IK29" s="2">
        <v>14964700</v>
      </c>
      <c r="IL29" s="2">
        <v>31771700</v>
      </c>
      <c r="IM29" s="2">
        <v>8122500</v>
      </c>
      <c r="IN29" s="2">
        <v>13213100</v>
      </c>
      <c r="IO29" s="2">
        <v>8876900</v>
      </c>
      <c r="IP29" s="2">
        <v>7734200</v>
      </c>
      <c r="IQ29" s="2">
        <v>10356500</v>
      </c>
      <c r="IR29" s="2">
        <v>10293000</v>
      </c>
      <c r="IS29" s="2">
        <v>8409200</v>
      </c>
      <c r="IT29" s="2">
        <v>10946700</v>
      </c>
    </row>
    <row r="30" spans="1:254" ht="15.9" customHeight="1">
      <c r="A30" s="390" t="s">
        <v>55</v>
      </c>
      <c r="B30" s="46" t="s">
        <v>56</v>
      </c>
      <c r="C30" s="50">
        <v>495300</v>
      </c>
      <c r="D30" s="199">
        <v>-254200</v>
      </c>
      <c r="E30" s="197">
        <v>749500</v>
      </c>
      <c r="F30" s="21">
        <v>1146400</v>
      </c>
      <c r="G30" s="21">
        <v>942600</v>
      </c>
      <c r="H30" s="21">
        <v>997300</v>
      </c>
      <c r="I30" s="21">
        <v>1493400</v>
      </c>
      <c r="J30" s="21">
        <v>807700</v>
      </c>
      <c r="K30" s="21">
        <v>1005700</v>
      </c>
      <c r="L30" s="21">
        <v>1172100</v>
      </c>
      <c r="M30" s="21">
        <v>728000</v>
      </c>
      <c r="N30" s="21">
        <v>661700</v>
      </c>
      <c r="O30" s="21">
        <v>745500</v>
      </c>
      <c r="P30" s="21">
        <v>884400</v>
      </c>
      <c r="Q30" s="21">
        <v>748000</v>
      </c>
      <c r="R30" s="21">
        <v>1288100</v>
      </c>
      <c r="S30" s="21">
        <v>748400</v>
      </c>
      <c r="T30" s="21">
        <v>801100</v>
      </c>
      <c r="U30" s="21">
        <v>808200</v>
      </c>
      <c r="V30" s="21">
        <v>616300</v>
      </c>
      <c r="W30" s="21">
        <v>826100</v>
      </c>
      <c r="X30" s="21">
        <v>594600</v>
      </c>
      <c r="Y30" s="21">
        <v>921600</v>
      </c>
      <c r="Z30" s="21">
        <v>1080200</v>
      </c>
      <c r="AA30" s="21">
        <v>817400</v>
      </c>
      <c r="AB30" s="21">
        <v>1097300</v>
      </c>
      <c r="AC30" s="21">
        <v>1307500</v>
      </c>
      <c r="AD30" s="21">
        <v>916200</v>
      </c>
      <c r="AE30" s="21">
        <v>1063900</v>
      </c>
      <c r="AF30" s="21">
        <v>1938700</v>
      </c>
      <c r="AG30" s="21">
        <v>748900</v>
      </c>
      <c r="AH30" s="21">
        <v>682100</v>
      </c>
      <c r="AI30" s="21">
        <v>933000</v>
      </c>
      <c r="AJ30" s="21">
        <v>1072200</v>
      </c>
      <c r="AK30" s="21">
        <v>1401700</v>
      </c>
      <c r="AL30" s="21">
        <v>946400</v>
      </c>
      <c r="AM30" s="21">
        <v>1177000</v>
      </c>
      <c r="AN30" s="21">
        <v>1015700</v>
      </c>
      <c r="AO30" s="21">
        <v>649800</v>
      </c>
      <c r="AP30" s="21">
        <v>1420100</v>
      </c>
      <c r="AQ30" s="21">
        <v>981300</v>
      </c>
      <c r="AR30" s="21">
        <v>694400</v>
      </c>
      <c r="AS30" s="21">
        <v>597700</v>
      </c>
      <c r="AT30" s="21">
        <v>652500</v>
      </c>
      <c r="AU30" s="21">
        <v>895700</v>
      </c>
      <c r="AV30" s="21">
        <v>520600</v>
      </c>
      <c r="AW30" s="21">
        <v>672900</v>
      </c>
      <c r="AX30" s="21">
        <v>1053800</v>
      </c>
      <c r="AY30" s="21">
        <v>867000</v>
      </c>
      <c r="AZ30" s="21">
        <v>533700</v>
      </c>
      <c r="BA30" s="21">
        <v>680800</v>
      </c>
      <c r="BB30" s="21">
        <v>763400</v>
      </c>
      <c r="BC30" s="21">
        <v>1079800</v>
      </c>
      <c r="BD30" s="21">
        <v>550900</v>
      </c>
      <c r="BE30" s="21">
        <v>819500</v>
      </c>
      <c r="BF30" s="21">
        <v>1324800</v>
      </c>
      <c r="BG30" s="21">
        <v>753700</v>
      </c>
      <c r="BH30" s="21">
        <v>743700</v>
      </c>
      <c r="BI30" s="21">
        <v>919900</v>
      </c>
      <c r="BJ30" s="21">
        <v>1628000</v>
      </c>
      <c r="BK30" s="21">
        <v>3298800</v>
      </c>
      <c r="BL30" s="21">
        <v>853200</v>
      </c>
      <c r="BM30" s="2">
        <v>1135600</v>
      </c>
      <c r="BN30" s="2">
        <v>963800</v>
      </c>
      <c r="BO30" s="2">
        <v>1073500</v>
      </c>
      <c r="BP30" s="2">
        <v>1346700</v>
      </c>
      <c r="BQ30" s="2">
        <v>1466100</v>
      </c>
      <c r="BR30" s="2">
        <v>364000</v>
      </c>
      <c r="BS30" s="2">
        <v>385300</v>
      </c>
      <c r="BT30" s="2">
        <v>417000</v>
      </c>
      <c r="BU30" s="2">
        <v>564800</v>
      </c>
      <c r="BV30" s="2">
        <v>447300</v>
      </c>
      <c r="BW30" s="2">
        <v>686500</v>
      </c>
      <c r="BX30" s="2">
        <v>732600</v>
      </c>
      <c r="BY30" s="2">
        <v>939200</v>
      </c>
      <c r="BZ30" s="2">
        <v>831300</v>
      </c>
      <c r="CA30" s="2">
        <v>540100</v>
      </c>
      <c r="CB30" s="2">
        <v>735200</v>
      </c>
      <c r="CC30" s="2">
        <v>671800</v>
      </c>
      <c r="CD30" s="2">
        <v>1029900</v>
      </c>
      <c r="CE30" s="2">
        <v>606200</v>
      </c>
      <c r="CF30" s="2">
        <v>975200</v>
      </c>
      <c r="CG30" s="2">
        <v>685900</v>
      </c>
      <c r="CH30" s="2">
        <v>783100</v>
      </c>
      <c r="CI30" s="2">
        <v>342300</v>
      </c>
      <c r="CJ30" s="2">
        <v>389600</v>
      </c>
      <c r="CK30" s="2">
        <v>720400</v>
      </c>
      <c r="CL30" s="2">
        <v>671900</v>
      </c>
      <c r="CM30" s="2">
        <v>672200</v>
      </c>
      <c r="CN30" s="2">
        <v>827000</v>
      </c>
      <c r="CO30" s="2">
        <v>709400</v>
      </c>
      <c r="CP30" s="2">
        <v>714600</v>
      </c>
      <c r="CQ30" s="2">
        <v>1846800</v>
      </c>
      <c r="CR30" s="2">
        <v>691300</v>
      </c>
      <c r="CS30" s="2">
        <v>491600</v>
      </c>
      <c r="CT30" s="2">
        <v>942400</v>
      </c>
      <c r="CU30" s="2">
        <v>913000</v>
      </c>
      <c r="CV30" s="2">
        <v>550700</v>
      </c>
      <c r="CW30" s="2">
        <v>367900</v>
      </c>
      <c r="CX30" s="2">
        <v>393800</v>
      </c>
      <c r="CY30" s="2">
        <v>459400</v>
      </c>
      <c r="CZ30" s="2">
        <v>550400</v>
      </c>
      <c r="DA30" s="2">
        <v>672700</v>
      </c>
      <c r="DB30" s="2">
        <v>879800</v>
      </c>
      <c r="DC30" s="2">
        <v>1139800</v>
      </c>
      <c r="DD30" s="2">
        <v>580900</v>
      </c>
      <c r="DE30" s="2">
        <v>992200</v>
      </c>
      <c r="DF30" s="2">
        <v>1678200</v>
      </c>
      <c r="DG30" s="2">
        <v>868000</v>
      </c>
      <c r="DH30" s="2">
        <v>781900</v>
      </c>
      <c r="DI30" s="2">
        <v>547900</v>
      </c>
      <c r="DJ30" s="2">
        <v>1101800</v>
      </c>
      <c r="DK30" s="2">
        <v>678600</v>
      </c>
      <c r="DL30" s="2">
        <v>758400</v>
      </c>
      <c r="DM30" s="2">
        <v>1063600</v>
      </c>
      <c r="DN30" s="2">
        <v>1127700</v>
      </c>
      <c r="DO30" s="2">
        <v>691100</v>
      </c>
      <c r="DP30" s="2">
        <v>1530300</v>
      </c>
      <c r="DQ30" s="2">
        <v>1306300</v>
      </c>
      <c r="DR30" s="2">
        <v>849500</v>
      </c>
      <c r="DS30" s="2">
        <v>805000</v>
      </c>
      <c r="DT30" s="2">
        <v>561000</v>
      </c>
      <c r="DU30" s="2">
        <v>709200</v>
      </c>
      <c r="DV30" s="2">
        <v>444100</v>
      </c>
      <c r="DW30" s="2">
        <v>698900</v>
      </c>
      <c r="DX30" s="2">
        <v>438500</v>
      </c>
      <c r="DY30" s="2">
        <v>750100</v>
      </c>
      <c r="DZ30" s="2">
        <v>927800</v>
      </c>
      <c r="EA30" s="2">
        <v>652700</v>
      </c>
      <c r="EB30" s="2">
        <v>1367900</v>
      </c>
      <c r="EC30" s="2">
        <v>616600</v>
      </c>
      <c r="ED30" s="2">
        <v>872400</v>
      </c>
      <c r="EE30" s="2">
        <v>709900</v>
      </c>
      <c r="EF30" s="2">
        <v>954300</v>
      </c>
      <c r="EG30" s="2">
        <v>1390500</v>
      </c>
      <c r="EH30" s="2">
        <v>1365200</v>
      </c>
      <c r="EI30" s="2">
        <v>961900</v>
      </c>
      <c r="EJ30" s="2">
        <v>1279000</v>
      </c>
      <c r="EK30" s="2">
        <v>2249400</v>
      </c>
      <c r="EL30" s="2">
        <v>1935400</v>
      </c>
      <c r="EM30" s="2">
        <v>1361600</v>
      </c>
      <c r="EN30" s="2">
        <v>1061200</v>
      </c>
      <c r="EO30" s="2">
        <v>734600</v>
      </c>
      <c r="EP30" s="2">
        <v>1076800</v>
      </c>
      <c r="EQ30" s="2">
        <v>813700</v>
      </c>
      <c r="ER30" s="2">
        <v>1129500</v>
      </c>
      <c r="ES30" s="2">
        <v>1398400</v>
      </c>
      <c r="ET30" s="2">
        <v>1035200</v>
      </c>
      <c r="EU30" s="2">
        <v>1156000</v>
      </c>
      <c r="EV30" s="2">
        <v>3174300</v>
      </c>
      <c r="EW30" s="2">
        <v>3105500</v>
      </c>
      <c r="EX30" s="2">
        <v>2001500</v>
      </c>
      <c r="EY30" s="2">
        <v>991200</v>
      </c>
      <c r="EZ30" s="2">
        <v>2054400</v>
      </c>
      <c r="FA30" s="2">
        <v>621200</v>
      </c>
      <c r="FB30" s="2">
        <v>847200</v>
      </c>
      <c r="FC30" s="2">
        <v>618300</v>
      </c>
      <c r="FD30" s="2">
        <v>638500</v>
      </c>
      <c r="FE30" s="2">
        <v>781500</v>
      </c>
      <c r="FF30" s="2">
        <v>507900</v>
      </c>
      <c r="FG30" s="2">
        <v>748900</v>
      </c>
      <c r="FH30" s="2">
        <v>1005200</v>
      </c>
      <c r="FI30" s="2">
        <v>1012800</v>
      </c>
      <c r="FJ30" s="2">
        <v>420000</v>
      </c>
      <c r="FK30" s="2">
        <v>439600</v>
      </c>
      <c r="FL30" s="2">
        <v>455600</v>
      </c>
      <c r="FM30" s="2">
        <v>495300</v>
      </c>
      <c r="FN30" s="2">
        <v>539400</v>
      </c>
      <c r="FO30" s="2">
        <v>469800</v>
      </c>
      <c r="FP30" s="2">
        <v>478900</v>
      </c>
      <c r="FQ30" s="2">
        <v>600500</v>
      </c>
      <c r="FR30" s="2">
        <v>452200</v>
      </c>
      <c r="FS30" s="2">
        <v>889000</v>
      </c>
      <c r="FT30" s="2">
        <v>852600</v>
      </c>
      <c r="FU30" s="2">
        <v>902700</v>
      </c>
      <c r="FV30" s="2">
        <v>1107600</v>
      </c>
      <c r="FW30" s="2">
        <v>940400</v>
      </c>
      <c r="FX30" s="2">
        <v>1048000</v>
      </c>
      <c r="FY30" s="2">
        <v>800900</v>
      </c>
      <c r="FZ30" s="2">
        <v>441900</v>
      </c>
      <c r="GA30" s="2">
        <v>535200</v>
      </c>
      <c r="GB30" s="2">
        <v>526100</v>
      </c>
      <c r="GC30" s="2">
        <v>942300</v>
      </c>
      <c r="GD30" s="2">
        <v>695600</v>
      </c>
      <c r="GE30" s="2">
        <v>954900</v>
      </c>
      <c r="GF30" s="2">
        <v>1180400</v>
      </c>
      <c r="GG30" s="2">
        <v>1150100</v>
      </c>
      <c r="GH30" s="2">
        <v>695200</v>
      </c>
      <c r="GI30" s="2">
        <v>1241100</v>
      </c>
      <c r="GJ30" s="2">
        <v>564100</v>
      </c>
      <c r="GK30" s="2">
        <v>488700</v>
      </c>
      <c r="GL30" s="2">
        <v>764800</v>
      </c>
      <c r="GM30" s="2">
        <v>1018200</v>
      </c>
      <c r="GN30" s="2">
        <v>914400</v>
      </c>
      <c r="GO30" s="2">
        <v>526500</v>
      </c>
      <c r="GP30" s="2">
        <v>720400</v>
      </c>
      <c r="GQ30" s="2">
        <v>745000</v>
      </c>
      <c r="GR30" s="2">
        <v>931900</v>
      </c>
      <c r="GS30" s="2">
        <v>1506600</v>
      </c>
      <c r="GT30" s="2">
        <v>666700</v>
      </c>
      <c r="GU30" s="2">
        <v>751500</v>
      </c>
      <c r="GV30" s="2">
        <v>635900</v>
      </c>
      <c r="GW30" s="2">
        <v>804000</v>
      </c>
      <c r="GX30" s="2">
        <v>573200</v>
      </c>
      <c r="GY30" s="2">
        <v>1282900</v>
      </c>
      <c r="GZ30" s="2">
        <v>804300</v>
      </c>
      <c r="HA30" s="2">
        <v>629100</v>
      </c>
      <c r="HB30" s="2">
        <v>956000</v>
      </c>
      <c r="HC30" s="2">
        <v>620500</v>
      </c>
      <c r="HD30" s="2">
        <v>534000</v>
      </c>
      <c r="HE30" s="2">
        <v>616600</v>
      </c>
      <c r="HF30" s="2">
        <v>1071100</v>
      </c>
      <c r="HG30" s="2">
        <v>812200</v>
      </c>
      <c r="HH30" s="2">
        <v>1285700</v>
      </c>
      <c r="HI30" s="2">
        <v>635200</v>
      </c>
      <c r="HJ30" s="2">
        <v>1451900</v>
      </c>
      <c r="HK30" s="2">
        <v>793000</v>
      </c>
      <c r="HL30" s="2">
        <v>871400</v>
      </c>
      <c r="HM30" s="2">
        <v>1266800</v>
      </c>
      <c r="HN30" s="2">
        <v>533500</v>
      </c>
      <c r="HO30" s="2">
        <v>827200</v>
      </c>
      <c r="HP30" s="2">
        <v>442900</v>
      </c>
      <c r="HQ30" s="2">
        <v>689300</v>
      </c>
      <c r="HR30" s="2">
        <v>676300</v>
      </c>
      <c r="HS30" s="2">
        <v>864400</v>
      </c>
      <c r="HT30" s="2">
        <v>455700</v>
      </c>
      <c r="HU30" s="2">
        <v>659000</v>
      </c>
      <c r="HV30" s="2">
        <v>1080800</v>
      </c>
      <c r="HW30" s="2">
        <v>1197000</v>
      </c>
      <c r="HX30" s="2">
        <v>1014900</v>
      </c>
      <c r="HY30" s="2">
        <v>1544600</v>
      </c>
      <c r="HZ30" s="2">
        <v>887400</v>
      </c>
      <c r="IA30" s="2">
        <v>1073800</v>
      </c>
      <c r="IB30" s="2">
        <v>948900</v>
      </c>
      <c r="IC30" s="2">
        <v>1165900</v>
      </c>
      <c r="ID30" s="2">
        <v>1375100</v>
      </c>
      <c r="IE30" s="2">
        <v>1311800</v>
      </c>
      <c r="IF30" s="2">
        <v>1332100</v>
      </c>
      <c r="IG30" s="2">
        <v>3202600</v>
      </c>
      <c r="IH30" s="2">
        <v>1930300</v>
      </c>
      <c r="II30" s="2">
        <v>2899500</v>
      </c>
      <c r="IJ30" s="2">
        <v>2371100</v>
      </c>
      <c r="IK30" s="2">
        <v>3843200</v>
      </c>
      <c r="IL30" s="2">
        <v>1144000</v>
      </c>
      <c r="IM30" s="2">
        <v>1370400</v>
      </c>
      <c r="IN30" s="2">
        <v>1787200</v>
      </c>
      <c r="IO30" s="2">
        <v>1888600</v>
      </c>
      <c r="IP30" s="2">
        <v>1147000</v>
      </c>
      <c r="IQ30" s="2">
        <v>1223600</v>
      </c>
      <c r="IR30" s="2">
        <v>1191000</v>
      </c>
      <c r="IS30" s="2">
        <v>1919700</v>
      </c>
      <c r="IT30" s="2">
        <v>7287000</v>
      </c>
    </row>
    <row r="31" spans="1:254" ht="15.9" customHeight="1">
      <c r="A31" s="390" t="s">
        <v>57</v>
      </c>
      <c r="B31" s="46" t="s">
        <v>58</v>
      </c>
      <c r="C31" s="50">
        <v>3557800</v>
      </c>
      <c r="D31" s="199">
        <v>-4142000</v>
      </c>
      <c r="E31" s="197">
        <v>7699800</v>
      </c>
      <c r="F31" s="21">
        <v>7751500</v>
      </c>
      <c r="G31" s="21">
        <v>10397500</v>
      </c>
      <c r="H31" s="21">
        <v>13354300</v>
      </c>
      <c r="I31" s="21">
        <v>16815400</v>
      </c>
      <c r="J31" s="21">
        <v>10329000</v>
      </c>
      <c r="K31" s="21">
        <v>3502500</v>
      </c>
      <c r="L31" s="21">
        <v>3324500</v>
      </c>
      <c r="M31" s="21">
        <v>2860600</v>
      </c>
      <c r="N31" s="21">
        <v>2255400</v>
      </c>
      <c r="O31" s="21">
        <v>3083100</v>
      </c>
      <c r="P31" s="21">
        <v>2118800</v>
      </c>
      <c r="Q31" s="21">
        <v>2569600</v>
      </c>
      <c r="R31" s="21">
        <v>2737800</v>
      </c>
      <c r="S31" s="21">
        <v>1876900</v>
      </c>
      <c r="T31" s="21">
        <v>2248300</v>
      </c>
      <c r="U31" s="21">
        <v>2115200</v>
      </c>
      <c r="V31" s="21">
        <v>1636600</v>
      </c>
      <c r="W31" s="21">
        <v>2299200</v>
      </c>
      <c r="X31" s="21">
        <v>2339600</v>
      </c>
      <c r="Y31" s="21">
        <v>3026700</v>
      </c>
      <c r="Z31" s="21">
        <v>4077900</v>
      </c>
      <c r="AA31" s="21">
        <v>2777800</v>
      </c>
      <c r="AB31" s="21">
        <v>1973100</v>
      </c>
      <c r="AC31" s="21">
        <v>2595000</v>
      </c>
      <c r="AD31" s="21">
        <v>2332500</v>
      </c>
      <c r="AE31" s="21">
        <v>3113200</v>
      </c>
      <c r="AF31" s="21">
        <v>3003400</v>
      </c>
      <c r="AG31" s="21">
        <v>1969100</v>
      </c>
      <c r="AH31" s="21">
        <v>2336500</v>
      </c>
      <c r="AI31" s="21">
        <v>2656700</v>
      </c>
      <c r="AJ31" s="21">
        <v>3168400</v>
      </c>
      <c r="AK31" s="21">
        <v>2043100</v>
      </c>
      <c r="AL31" s="21">
        <v>3950000</v>
      </c>
      <c r="AM31" s="21">
        <v>2857100</v>
      </c>
      <c r="AN31" s="21">
        <v>2691100</v>
      </c>
      <c r="AO31" s="21">
        <v>3081000</v>
      </c>
      <c r="AP31" s="21">
        <v>3670400</v>
      </c>
      <c r="AQ31" s="21">
        <v>4252000</v>
      </c>
      <c r="AR31" s="21">
        <v>5125900</v>
      </c>
      <c r="AS31" s="21">
        <v>3968400</v>
      </c>
      <c r="AT31" s="21">
        <v>3583200</v>
      </c>
      <c r="AU31" s="21">
        <v>4151000</v>
      </c>
      <c r="AV31" s="21">
        <v>2500700</v>
      </c>
      <c r="AW31" s="21">
        <v>2703700</v>
      </c>
      <c r="AX31" s="21">
        <v>2874700</v>
      </c>
      <c r="AY31" s="21">
        <v>2296200</v>
      </c>
      <c r="AZ31" s="21">
        <v>2643900</v>
      </c>
      <c r="BA31" s="21">
        <v>5401000</v>
      </c>
      <c r="BB31" s="21">
        <v>2347600</v>
      </c>
      <c r="BC31" s="21">
        <v>2045500</v>
      </c>
      <c r="BD31" s="21">
        <v>2142500</v>
      </c>
      <c r="BE31" s="21">
        <v>2226400</v>
      </c>
      <c r="BF31" s="21">
        <v>3554400</v>
      </c>
      <c r="BG31" s="21">
        <v>2594000</v>
      </c>
      <c r="BH31" s="21">
        <v>3805700</v>
      </c>
      <c r="BI31" s="21">
        <v>3417200</v>
      </c>
      <c r="BJ31" s="21">
        <v>4260800</v>
      </c>
      <c r="BK31" s="21">
        <v>3861900</v>
      </c>
      <c r="BL31" s="21">
        <v>2454000</v>
      </c>
      <c r="BM31" s="2">
        <v>1593600</v>
      </c>
      <c r="BN31" s="2">
        <v>2087700</v>
      </c>
      <c r="BO31" s="2">
        <v>1912900</v>
      </c>
      <c r="BP31" s="2">
        <v>2738200</v>
      </c>
      <c r="BQ31" s="2">
        <v>4461200</v>
      </c>
      <c r="BR31" s="2">
        <v>2035000</v>
      </c>
      <c r="BS31" s="2">
        <v>2965200</v>
      </c>
      <c r="BT31" s="2">
        <v>3150000</v>
      </c>
      <c r="BU31" s="2">
        <v>2045200</v>
      </c>
      <c r="BV31" s="2">
        <v>1093700</v>
      </c>
      <c r="BW31" s="2">
        <v>1516200</v>
      </c>
      <c r="BX31" s="2">
        <v>1622100</v>
      </c>
      <c r="BY31" s="2">
        <v>1950000</v>
      </c>
      <c r="BZ31" s="2">
        <v>1562900</v>
      </c>
      <c r="CA31" s="2">
        <v>2059300</v>
      </c>
      <c r="CB31" s="2">
        <v>1995400</v>
      </c>
      <c r="CC31" s="2">
        <v>2074300</v>
      </c>
      <c r="CD31" s="2">
        <v>1917300</v>
      </c>
      <c r="CE31" s="2">
        <v>1404200</v>
      </c>
      <c r="CF31" s="2">
        <v>1969700</v>
      </c>
      <c r="CG31" s="2">
        <v>1987500</v>
      </c>
      <c r="CH31" s="2">
        <v>3258200</v>
      </c>
      <c r="CI31" s="2">
        <v>974700</v>
      </c>
      <c r="CJ31" s="2">
        <v>994100</v>
      </c>
      <c r="CK31" s="2">
        <v>1314000</v>
      </c>
      <c r="CL31" s="2">
        <v>1706700</v>
      </c>
      <c r="CM31" s="2">
        <v>2084900</v>
      </c>
      <c r="CN31" s="2">
        <v>2299000</v>
      </c>
      <c r="CO31" s="2">
        <v>2511500</v>
      </c>
      <c r="CP31" s="2">
        <v>2553900</v>
      </c>
      <c r="CQ31" s="2">
        <v>1766700</v>
      </c>
      <c r="CR31" s="2">
        <v>2067000</v>
      </c>
      <c r="CS31" s="2">
        <v>1461400</v>
      </c>
      <c r="CT31" s="2">
        <v>2453400</v>
      </c>
      <c r="CU31" s="2">
        <v>2920800</v>
      </c>
      <c r="CV31" s="2">
        <v>2667000</v>
      </c>
      <c r="CW31" s="2">
        <v>1631400</v>
      </c>
      <c r="CX31" s="2">
        <v>1805400</v>
      </c>
      <c r="CY31" s="2">
        <v>2648300</v>
      </c>
      <c r="CZ31" s="2">
        <v>2429000</v>
      </c>
      <c r="DA31" s="2">
        <v>1750000</v>
      </c>
      <c r="DB31" s="2">
        <v>2026500</v>
      </c>
      <c r="DC31" s="2">
        <v>3389300</v>
      </c>
      <c r="DD31" s="2">
        <v>1900500</v>
      </c>
      <c r="DE31" s="2">
        <v>2554600</v>
      </c>
      <c r="DF31" s="2">
        <v>3855400</v>
      </c>
      <c r="DG31" s="2">
        <v>2497900</v>
      </c>
      <c r="DH31" s="2">
        <v>2560300</v>
      </c>
      <c r="DI31" s="2">
        <v>2657600</v>
      </c>
      <c r="DJ31" s="2">
        <v>2864700</v>
      </c>
      <c r="DK31" s="2">
        <v>2743700</v>
      </c>
      <c r="DL31" s="2">
        <v>2367600</v>
      </c>
      <c r="DM31" s="2">
        <v>3598500</v>
      </c>
      <c r="DN31" s="2">
        <v>2335200</v>
      </c>
      <c r="DO31" s="2">
        <v>2434500</v>
      </c>
      <c r="DP31" s="2">
        <v>1924400</v>
      </c>
      <c r="DQ31" s="2">
        <v>2986800</v>
      </c>
      <c r="DR31" s="2">
        <v>2935300</v>
      </c>
      <c r="DS31" s="2">
        <v>2963800</v>
      </c>
      <c r="DT31" s="2">
        <v>2351500</v>
      </c>
      <c r="DU31" s="2">
        <v>2361700</v>
      </c>
      <c r="DV31" s="2">
        <v>1708400</v>
      </c>
      <c r="DW31" s="2">
        <v>2139300</v>
      </c>
      <c r="DX31" s="2">
        <v>2348200</v>
      </c>
      <c r="DY31" s="2">
        <v>2424600</v>
      </c>
      <c r="DZ31" s="2">
        <v>2847400</v>
      </c>
      <c r="EA31" s="2">
        <v>2311900</v>
      </c>
      <c r="EB31" s="2">
        <v>2508100</v>
      </c>
      <c r="EC31" s="2">
        <v>2076100</v>
      </c>
      <c r="ED31" s="2">
        <v>1811700</v>
      </c>
      <c r="EE31" s="2">
        <v>2188600</v>
      </c>
      <c r="EF31" s="2">
        <v>2066300</v>
      </c>
      <c r="EG31" s="2">
        <v>2239600</v>
      </c>
      <c r="EH31" s="2">
        <v>2879900</v>
      </c>
      <c r="EI31" s="2">
        <v>1617700</v>
      </c>
      <c r="EJ31" s="2">
        <v>1783000</v>
      </c>
      <c r="EK31" s="2">
        <v>1993900</v>
      </c>
      <c r="EL31" s="2">
        <v>2247200</v>
      </c>
      <c r="EM31" s="2">
        <v>2607900</v>
      </c>
      <c r="EN31" s="2">
        <v>2851700</v>
      </c>
      <c r="EO31" s="2">
        <v>2263800</v>
      </c>
      <c r="EP31" s="2">
        <v>2246400</v>
      </c>
      <c r="EQ31" s="2">
        <v>2604400</v>
      </c>
      <c r="ER31" s="2">
        <v>2480900</v>
      </c>
      <c r="ES31" s="2">
        <v>2301500</v>
      </c>
      <c r="ET31" s="2">
        <v>1418600</v>
      </c>
      <c r="EU31" s="2">
        <v>1730200</v>
      </c>
      <c r="EV31" s="2">
        <v>1056700</v>
      </c>
      <c r="EW31" s="2">
        <v>949400</v>
      </c>
      <c r="EX31" s="2">
        <v>1432900</v>
      </c>
      <c r="EY31" s="2">
        <v>2079200</v>
      </c>
      <c r="EZ31" s="2">
        <v>2158000</v>
      </c>
      <c r="FA31" s="2">
        <v>3380100</v>
      </c>
      <c r="FB31" s="2">
        <v>1728000</v>
      </c>
      <c r="FC31" s="2">
        <v>1911700</v>
      </c>
      <c r="FD31" s="2">
        <v>2174900</v>
      </c>
      <c r="FE31" s="2">
        <v>1587000</v>
      </c>
      <c r="FF31" s="2">
        <v>2562000</v>
      </c>
      <c r="FG31" s="2">
        <v>1849000</v>
      </c>
      <c r="FH31" s="2">
        <v>2927500</v>
      </c>
      <c r="FI31" s="2">
        <v>1932700</v>
      </c>
      <c r="FJ31" s="2">
        <v>1806500</v>
      </c>
      <c r="FK31" s="2">
        <v>2042400</v>
      </c>
      <c r="FL31" s="2">
        <v>2044600</v>
      </c>
      <c r="FM31" s="2">
        <v>1932200</v>
      </c>
      <c r="FN31" s="2">
        <v>2708300</v>
      </c>
      <c r="FO31" s="2">
        <v>2474900</v>
      </c>
      <c r="FP31" s="2">
        <v>1546800</v>
      </c>
      <c r="FQ31" s="2">
        <v>1616700</v>
      </c>
      <c r="FR31" s="2">
        <v>2780300</v>
      </c>
      <c r="FS31" s="2">
        <v>3528000</v>
      </c>
      <c r="FT31" s="2">
        <v>3267200</v>
      </c>
      <c r="FU31" s="2">
        <v>1925500</v>
      </c>
      <c r="FV31" s="2">
        <v>1999900</v>
      </c>
      <c r="FW31" s="2">
        <v>2185500</v>
      </c>
      <c r="FX31" s="2">
        <v>2273800</v>
      </c>
      <c r="FY31" s="2">
        <v>2395200</v>
      </c>
      <c r="FZ31" s="2">
        <v>5191800</v>
      </c>
      <c r="GA31" s="2">
        <v>2372700</v>
      </c>
      <c r="GB31" s="2">
        <v>1841600</v>
      </c>
      <c r="GC31" s="2">
        <v>1733500</v>
      </c>
      <c r="GD31" s="2">
        <v>1553600</v>
      </c>
      <c r="GE31" s="2">
        <v>1284000</v>
      </c>
      <c r="GF31" s="2">
        <v>2654900</v>
      </c>
      <c r="GG31" s="2">
        <v>1819000</v>
      </c>
      <c r="GH31" s="2">
        <v>1636500</v>
      </c>
      <c r="GI31" s="2">
        <v>2644000</v>
      </c>
      <c r="GJ31" s="2">
        <v>1295900</v>
      </c>
      <c r="GK31" s="2">
        <v>1677400</v>
      </c>
      <c r="GL31" s="2">
        <v>1681300</v>
      </c>
      <c r="GM31" s="2">
        <v>1376900</v>
      </c>
      <c r="GN31" s="2">
        <v>1031500</v>
      </c>
      <c r="GO31" s="2">
        <v>2545400</v>
      </c>
      <c r="GP31" s="2">
        <v>1689200</v>
      </c>
      <c r="GQ31" s="2">
        <v>1745200</v>
      </c>
      <c r="GR31" s="2">
        <v>1607800</v>
      </c>
      <c r="GS31" s="2">
        <v>1255500</v>
      </c>
      <c r="GT31" s="2">
        <v>1505000</v>
      </c>
      <c r="GU31" s="2">
        <v>3105200</v>
      </c>
      <c r="GV31" s="2">
        <v>2474300</v>
      </c>
      <c r="GW31" s="2">
        <v>1829700</v>
      </c>
      <c r="GX31" s="2">
        <v>2240200</v>
      </c>
      <c r="GY31" s="2">
        <v>2675800</v>
      </c>
      <c r="GZ31" s="2">
        <v>3477600</v>
      </c>
      <c r="HA31" s="2">
        <v>2320200</v>
      </c>
      <c r="HB31" s="2">
        <v>2620900</v>
      </c>
      <c r="HC31" s="2">
        <v>2945800</v>
      </c>
      <c r="HD31" s="2">
        <v>2608200</v>
      </c>
      <c r="HE31" s="2">
        <v>2132500</v>
      </c>
      <c r="HF31" s="2">
        <v>3284300</v>
      </c>
      <c r="HG31" s="2">
        <v>2933900</v>
      </c>
      <c r="HH31" s="2">
        <v>2581500</v>
      </c>
      <c r="HI31" s="2">
        <v>2006900</v>
      </c>
      <c r="HJ31" s="2">
        <v>3478200</v>
      </c>
      <c r="HK31" s="2">
        <v>1705100</v>
      </c>
      <c r="HL31" s="2">
        <v>2332300</v>
      </c>
      <c r="HM31" s="2">
        <v>2035900</v>
      </c>
      <c r="HN31" s="2">
        <v>2048700</v>
      </c>
      <c r="HO31" s="2">
        <v>1445700</v>
      </c>
      <c r="HP31" s="2">
        <v>1941500</v>
      </c>
      <c r="HQ31" s="2">
        <v>1737600</v>
      </c>
      <c r="HR31" s="2">
        <v>1439200</v>
      </c>
      <c r="HS31" s="2">
        <v>2056800</v>
      </c>
      <c r="HT31" s="2">
        <v>2009800</v>
      </c>
      <c r="HU31" s="2">
        <v>2366500</v>
      </c>
      <c r="HV31" s="2">
        <v>1549600</v>
      </c>
      <c r="HW31" s="2">
        <v>1188800</v>
      </c>
      <c r="HX31" s="2">
        <v>2337300</v>
      </c>
      <c r="HY31" s="2">
        <v>1716100</v>
      </c>
      <c r="HZ31" s="2">
        <v>1695500</v>
      </c>
      <c r="IA31" s="2">
        <v>2285700</v>
      </c>
      <c r="IB31" s="2">
        <v>1188100</v>
      </c>
      <c r="IC31" s="2">
        <v>1501900</v>
      </c>
      <c r="ID31" s="2">
        <v>1071700</v>
      </c>
      <c r="IE31" s="2">
        <v>1454100</v>
      </c>
      <c r="IF31" s="2">
        <v>2354200</v>
      </c>
      <c r="IG31" s="2">
        <v>1891400</v>
      </c>
      <c r="IH31" s="2">
        <v>3701200</v>
      </c>
      <c r="II31" s="2">
        <v>2314500</v>
      </c>
      <c r="IJ31" s="2">
        <v>2658700</v>
      </c>
      <c r="IK31" s="2">
        <v>3667700</v>
      </c>
      <c r="IL31" s="2">
        <v>2739900</v>
      </c>
      <c r="IM31" s="2">
        <v>2344000</v>
      </c>
      <c r="IN31" s="2">
        <v>1911000</v>
      </c>
      <c r="IO31" s="2">
        <v>2122200</v>
      </c>
      <c r="IP31" s="2">
        <v>3498200</v>
      </c>
      <c r="IQ31" s="2">
        <v>2783300</v>
      </c>
      <c r="IR31" s="2">
        <v>4146900</v>
      </c>
      <c r="IS31" s="2">
        <v>2710500</v>
      </c>
      <c r="IT31" s="2">
        <v>1372200</v>
      </c>
    </row>
    <row r="32" spans="1:254" ht="15.9" customHeight="1">
      <c r="A32" s="390" t="s">
        <v>59</v>
      </c>
      <c r="B32" s="46" t="s">
        <v>60</v>
      </c>
      <c r="C32" s="50">
        <v>405300</v>
      </c>
      <c r="D32" s="199">
        <v>-1195900</v>
      </c>
      <c r="E32" s="197">
        <v>1601200</v>
      </c>
      <c r="F32" s="21">
        <v>1543700</v>
      </c>
      <c r="G32" s="21">
        <v>630200</v>
      </c>
      <c r="H32" s="21">
        <v>1627900</v>
      </c>
      <c r="I32" s="21">
        <v>985800</v>
      </c>
      <c r="J32" s="21">
        <v>1677800</v>
      </c>
      <c r="K32" s="21">
        <v>1749000</v>
      </c>
      <c r="L32" s="21">
        <v>728600</v>
      </c>
      <c r="M32" s="21">
        <v>785100</v>
      </c>
      <c r="N32" s="21">
        <v>1090800</v>
      </c>
      <c r="O32" s="21">
        <v>1079700</v>
      </c>
      <c r="P32" s="21">
        <v>1024600</v>
      </c>
      <c r="Q32" s="21">
        <v>714200</v>
      </c>
      <c r="R32" s="21">
        <v>946500</v>
      </c>
      <c r="S32" s="21">
        <v>853800</v>
      </c>
      <c r="T32" s="21">
        <v>614000</v>
      </c>
      <c r="U32" s="21">
        <v>359700</v>
      </c>
      <c r="V32" s="21">
        <v>698300</v>
      </c>
      <c r="W32" s="21">
        <v>726200</v>
      </c>
      <c r="X32" s="21">
        <v>593200</v>
      </c>
      <c r="Y32" s="21">
        <v>551100</v>
      </c>
      <c r="Z32" s="21">
        <v>660900</v>
      </c>
      <c r="AA32" s="21">
        <v>458500</v>
      </c>
      <c r="AB32" s="21">
        <v>659100</v>
      </c>
      <c r="AC32" s="21">
        <v>849200</v>
      </c>
      <c r="AD32" s="21">
        <v>856900</v>
      </c>
      <c r="AE32" s="21">
        <v>1923600</v>
      </c>
      <c r="AF32" s="21">
        <v>632200</v>
      </c>
      <c r="AG32" s="21">
        <v>714500</v>
      </c>
      <c r="AH32" s="21">
        <v>924900</v>
      </c>
      <c r="AI32" s="21">
        <v>668300</v>
      </c>
      <c r="AJ32" s="21">
        <v>806500</v>
      </c>
      <c r="AK32" s="21">
        <v>702800</v>
      </c>
      <c r="AL32" s="21">
        <v>1421200</v>
      </c>
      <c r="AM32" s="21">
        <v>1064600</v>
      </c>
      <c r="AN32" s="21">
        <v>606200</v>
      </c>
      <c r="AO32" s="21">
        <v>732100</v>
      </c>
      <c r="AP32" s="21">
        <v>674400</v>
      </c>
      <c r="AQ32" s="21">
        <v>872700</v>
      </c>
      <c r="AR32" s="21">
        <v>652800</v>
      </c>
      <c r="AS32" s="21">
        <v>980600</v>
      </c>
      <c r="AT32" s="21">
        <v>1110400</v>
      </c>
      <c r="AU32" s="21">
        <v>1824900</v>
      </c>
      <c r="AV32" s="21">
        <v>1528600</v>
      </c>
      <c r="AW32" s="21">
        <v>1617800</v>
      </c>
      <c r="AX32" s="21">
        <v>2471900</v>
      </c>
      <c r="AY32" s="21">
        <v>1396200</v>
      </c>
      <c r="AZ32" s="21">
        <v>1819300</v>
      </c>
      <c r="BA32" s="21">
        <v>2523400</v>
      </c>
      <c r="BB32" s="21">
        <v>1788300</v>
      </c>
      <c r="BC32" s="21">
        <v>2122300</v>
      </c>
      <c r="BD32" s="21">
        <v>556200</v>
      </c>
      <c r="BE32" s="21">
        <v>582000</v>
      </c>
      <c r="BF32" s="21">
        <v>676300</v>
      </c>
      <c r="BG32" s="21">
        <v>799900</v>
      </c>
      <c r="BH32" s="21">
        <v>1236600</v>
      </c>
      <c r="BI32" s="21">
        <v>1086600</v>
      </c>
      <c r="BJ32" s="21">
        <v>1487600</v>
      </c>
      <c r="BK32" s="21">
        <v>1738300</v>
      </c>
      <c r="BL32" s="21">
        <v>912500</v>
      </c>
      <c r="BM32" s="2">
        <v>2236200</v>
      </c>
      <c r="BN32" s="2">
        <v>1048000</v>
      </c>
      <c r="BO32" s="2">
        <v>1359100</v>
      </c>
      <c r="BP32" s="2">
        <v>1211900</v>
      </c>
      <c r="BQ32" s="2">
        <v>1761900</v>
      </c>
      <c r="BR32" s="2">
        <v>1512800</v>
      </c>
      <c r="BS32" s="2">
        <v>1657300</v>
      </c>
      <c r="BT32" s="2">
        <v>1133000</v>
      </c>
      <c r="BU32" s="2">
        <v>1885400</v>
      </c>
      <c r="BV32" s="2">
        <v>979200</v>
      </c>
      <c r="BW32" s="2">
        <v>2324300</v>
      </c>
      <c r="BX32" s="2">
        <v>1412000</v>
      </c>
      <c r="BY32" s="2">
        <v>1410400</v>
      </c>
      <c r="BZ32" s="2">
        <v>1414000</v>
      </c>
      <c r="CA32" s="2">
        <v>1241200</v>
      </c>
      <c r="CB32" s="2">
        <v>1287200</v>
      </c>
      <c r="CC32" s="2">
        <v>2021400</v>
      </c>
      <c r="CD32" s="2">
        <v>695300</v>
      </c>
      <c r="CE32" s="2">
        <v>603700</v>
      </c>
      <c r="CF32" s="2">
        <v>760300</v>
      </c>
      <c r="CG32" s="2">
        <v>596700</v>
      </c>
      <c r="CH32" s="2">
        <v>703400</v>
      </c>
      <c r="CI32" s="2">
        <v>625900</v>
      </c>
      <c r="CJ32" s="2">
        <v>458000</v>
      </c>
      <c r="CK32" s="2">
        <v>591000</v>
      </c>
      <c r="CL32" s="2">
        <v>676800</v>
      </c>
      <c r="CM32" s="2">
        <v>901700</v>
      </c>
      <c r="CN32" s="2">
        <v>1118800</v>
      </c>
      <c r="CO32" s="2">
        <v>1667500</v>
      </c>
      <c r="CP32" s="2">
        <v>1561800</v>
      </c>
      <c r="CQ32" s="2">
        <v>1271900</v>
      </c>
      <c r="CR32" s="2">
        <v>752100</v>
      </c>
      <c r="CS32" s="2">
        <v>897000</v>
      </c>
      <c r="CT32" s="2">
        <v>1697200</v>
      </c>
      <c r="CU32" s="2">
        <v>2112200</v>
      </c>
      <c r="CV32" s="2">
        <v>602100</v>
      </c>
      <c r="CW32" s="2">
        <v>456700</v>
      </c>
      <c r="CX32" s="2">
        <v>792400</v>
      </c>
      <c r="CY32" s="2">
        <v>965100</v>
      </c>
      <c r="CZ32" s="2">
        <v>561400</v>
      </c>
      <c r="DA32" s="2">
        <v>423300</v>
      </c>
      <c r="DB32" s="2">
        <v>714200</v>
      </c>
      <c r="DC32" s="2">
        <v>1211100</v>
      </c>
      <c r="DD32" s="2">
        <v>729400</v>
      </c>
      <c r="DE32" s="2">
        <v>1119100</v>
      </c>
      <c r="DF32" s="2">
        <v>1180500</v>
      </c>
      <c r="DG32" s="2">
        <v>903400</v>
      </c>
      <c r="DH32" s="2">
        <v>872500</v>
      </c>
      <c r="DI32" s="2">
        <v>894800</v>
      </c>
      <c r="DJ32" s="2">
        <v>605100</v>
      </c>
      <c r="DK32" s="2">
        <v>863000</v>
      </c>
      <c r="DL32" s="2">
        <v>988500</v>
      </c>
      <c r="DM32" s="2">
        <v>825600</v>
      </c>
      <c r="DN32" s="2">
        <v>880500</v>
      </c>
      <c r="DO32" s="2">
        <v>331800</v>
      </c>
      <c r="DP32" s="2">
        <v>370900</v>
      </c>
      <c r="DQ32" s="2">
        <v>476200</v>
      </c>
      <c r="DR32" s="2">
        <v>400300</v>
      </c>
      <c r="DS32" s="2">
        <v>633100</v>
      </c>
      <c r="DT32" s="2">
        <v>670200</v>
      </c>
      <c r="DU32" s="2">
        <v>1228800</v>
      </c>
      <c r="DV32" s="2">
        <v>1281000</v>
      </c>
      <c r="DW32" s="2">
        <v>749700</v>
      </c>
      <c r="DX32" s="2">
        <v>363000</v>
      </c>
      <c r="DY32" s="2">
        <v>529200</v>
      </c>
      <c r="DZ32" s="2">
        <v>466100</v>
      </c>
      <c r="EA32" s="2">
        <v>380000</v>
      </c>
      <c r="EB32" s="2">
        <v>372900</v>
      </c>
      <c r="EC32" s="2">
        <v>326200</v>
      </c>
      <c r="ED32" s="2">
        <v>456500</v>
      </c>
      <c r="EE32" s="2">
        <v>361300</v>
      </c>
      <c r="EF32" s="2">
        <v>339300</v>
      </c>
      <c r="EG32" s="2">
        <v>535400</v>
      </c>
      <c r="EH32" s="2">
        <v>615900</v>
      </c>
      <c r="EI32" s="2">
        <v>271600</v>
      </c>
      <c r="EJ32" s="2">
        <v>584100</v>
      </c>
      <c r="EK32" s="2">
        <v>380000</v>
      </c>
      <c r="EL32" s="2">
        <v>450400</v>
      </c>
      <c r="EM32" s="2">
        <v>462100</v>
      </c>
      <c r="EN32" s="2">
        <v>333500</v>
      </c>
      <c r="EO32" s="2">
        <v>350600</v>
      </c>
      <c r="EP32" s="2">
        <v>373800</v>
      </c>
      <c r="EQ32" s="2">
        <v>343200</v>
      </c>
      <c r="ER32" s="2">
        <v>373500</v>
      </c>
      <c r="ES32" s="2">
        <v>350100</v>
      </c>
      <c r="ET32" s="2">
        <v>581600</v>
      </c>
      <c r="EU32" s="2">
        <v>256600</v>
      </c>
      <c r="EV32" s="2">
        <v>313000</v>
      </c>
      <c r="EW32" s="2">
        <v>299800</v>
      </c>
      <c r="EX32" s="2">
        <v>426000</v>
      </c>
      <c r="EY32" s="2">
        <v>336900</v>
      </c>
      <c r="EZ32" s="2">
        <v>523900</v>
      </c>
      <c r="FA32" s="2">
        <v>823300</v>
      </c>
      <c r="FB32" s="2">
        <v>439100</v>
      </c>
      <c r="FC32" s="2">
        <v>225800</v>
      </c>
      <c r="FD32" s="2">
        <v>248600</v>
      </c>
      <c r="FE32" s="2">
        <v>327700</v>
      </c>
      <c r="FF32" s="2">
        <v>402900</v>
      </c>
      <c r="FG32" s="2">
        <v>229400</v>
      </c>
      <c r="FH32" s="2">
        <v>206300</v>
      </c>
      <c r="FI32" s="2">
        <v>324700</v>
      </c>
      <c r="FJ32" s="2">
        <v>319500</v>
      </c>
      <c r="FK32" s="2">
        <v>411500</v>
      </c>
      <c r="FL32" s="2">
        <v>469100</v>
      </c>
      <c r="FM32" s="2">
        <v>499100</v>
      </c>
      <c r="FN32" s="2">
        <v>536100</v>
      </c>
      <c r="FO32" s="2">
        <v>480300</v>
      </c>
      <c r="FP32" s="2">
        <v>313300</v>
      </c>
      <c r="FQ32" s="2">
        <v>462100</v>
      </c>
      <c r="FR32" s="2">
        <v>347600</v>
      </c>
      <c r="FS32" s="2">
        <v>495200</v>
      </c>
      <c r="FT32" s="2">
        <v>526700</v>
      </c>
      <c r="FU32" s="2">
        <v>555700</v>
      </c>
      <c r="FV32" s="2">
        <v>371600</v>
      </c>
      <c r="FW32" s="2">
        <v>596600</v>
      </c>
      <c r="FX32" s="2">
        <v>479700</v>
      </c>
      <c r="FY32" s="2">
        <v>434600</v>
      </c>
      <c r="FZ32" s="2">
        <v>533000</v>
      </c>
      <c r="GA32" s="2">
        <v>353600</v>
      </c>
      <c r="GB32" s="2">
        <v>376300</v>
      </c>
      <c r="GC32" s="2">
        <v>397300</v>
      </c>
      <c r="GD32" s="2">
        <v>802500</v>
      </c>
      <c r="GE32" s="2">
        <v>1635800</v>
      </c>
      <c r="GF32" s="2">
        <v>437400</v>
      </c>
      <c r="GG32" s="2">
        <v>320000</v>
      </c>
      <c r="GH32" s="2">
        <v>452000</v>
      </c>
      <c r="GI32" s="2">
        <v>1015100</v>
      </c>
      <c r="GJ32" s="2">
        <v>427800</v>
      </c>
      <c r="GK32" s="2">
        <v>583100</v>
      </c>
      <c r="GL32" s="2">
        <v>533300</v>
      </c>
      <c r="GM32" s="2">
        <v>286200</v>
      </c>
      <c r="GN32" s="2">
        <v>347100</v>
      </c>
      <c r="GO32" s="2">
        <v>306700</v>
      </c>
      <c r="GP32" s="2">
        <v>262900</v>
      </c>
      <c r="GQ32" s="2">
        <v>225400</v>
      </c>
      <c r="GR32" s="2">
        <v>233300</v>
      </c>
      <c r="GS32" s="2">
        <v>200000</v>
      </c>
      <c r="GT32" s="2">
        <v>280700</v>
      </c>
      <c r="GU32" s="2">
        <v>493600</v>
      </c>
      <c r="GV32" s="2">
        <v>466100</v>
      </c>
      <c r="GW32" s="2">
        <v>435400</v>
      </c>
      <c r="GX32" s="2">
        <v>365900</v>
      </c>
      <c r="GY32" s="2">
        <v>458600</v>
      </c>
      <c r="GZ32" s="2">
        <v>382400</v>
      </c>
      <c r="HA32" s="2">
        <v>419700</v>
      </c>
      <c r="HB32" s="2">
        <v>230200</v>
      </c>
      <c r="HC32" s="2">
        <v>399200</v>
      </c>
      <c r="HD32" s="2">
        <v>799000</v>
      </c>
      <c r="HE32" s="2">
        <v>378000</v>
      </c>
      <c r="HF32" s="2">
        <v>420300</v>
      </c>
      <c r="HG32" s="2">
        <v>298800</v>
      </c>
      <c r="HH32" s="2">
        <v>313700</v>
      </c>
      <c r="HI32" s="2">
        <v>343100</v>
      </c>
      <c r="HJ32" s="2">
        <v>508900</v>
      </c>
      <c r="HK32" s="2">
        <v>315000</v>
      </c>
      <c r="HL32" s="2">
        <v>239800</v>
      </c>
      <c r="HM32" s="2">
        <v>217500</v>
      </c>
      <c r="HN32" s="2">
        <v>351000</v>
      </c>
      <c r="HO32" s="2">
        <v>441500</v>
      </c>
      <c r="HP32" s="2">
        <v>582200</v>
      </c>
      <c r="HQ32" s="2">
        <v>503200</v>
      </c>
      <c r="HR32" s="2">
        <v>565300</v>
      </c>
      <c r="HS32" s="2">
        <v>638300</v>
      </c>
      <c r="HT32" s="2">
        <v>566500</v>
      </c>
      <c r="HU32" s="2">
        <v>627600</v>
      </c>
      <c r="HV32" s="2">
        <v>333900</v>
      </c>
      <c r="HW32" s="2">
        <v>383400</v>
      </c>
      <c r="HX32" s="2">
        <v>425100</v>
      </c>
      <c r="HY32" s="2">
        <v>318300</v>
      </c>
      <c r="HZ32" s="2">
        <v>507100</v>
      </c>
      <c r="IA32" s="2">
        <v>265500</v>
      </c>
      <c r="IB32" s="2">
        <v>459800</v>
      </c>
      <c r="IC32" s="2">
        <v>386900</v>
      </c>
      <c r="ID32" s="2">
        <v>184200</v>
      </c>
      <c r="IE32" s="2">
        <v>384000</v>
      </c>
      <c r="IF32" s="2">
        <v>293700</v>
      </c>
      <c r="IG32" s="2">
        <v>561900</v>
      </c>
      <c r="IH32" s="2">
        <v>353400</v>
      </c>
      <c r="II32" s="2">
        <v>740600</v>
      </c>
      <c r="IJ32" s="2">
        <v>604400</v>
      </c>
      <c r="IK32" s="2">
        <v>434200</v>
      </c>
      <c r="IL32" s="2">
        <v>462500</v>
      </c>
      <c r="IM32" s="2">
        <v>710900</v>
      </c>
      <c r="IN32" s="2">
        <v>1046300</v>
      </c>
      <c r="IO32" s="2">
        <v>650800</v>
      </c>
      <c r="IP32" s="2">
        <v>320800</v>
      </c>
      <c r="IQ32" s="2">
        <v>329400</v>
      </c>
      <c r="IR32" s="2">
        <v>354900</v>
      </c>
      <c r="IS32" s="2">
        <v>416500</v>
      </c>
      <c r="IT32" s="2">
        <v>279600</v>
      </c>
    </row>
    <row r="33" spans="1:254" ht="15.9" customHeight="1">
      <c r="A33" s="390" t="s">
        <v>61</v>
      </c>
      <c r="B33" s="46" t="s">
        <v>62</v>
      </c>
      <c r="C33" s="50">
        <v>1570000</v>
      </c>
      <c r="D33" s="199">
        <v>-2072300</v>
      </c>
      <c r="E33" s="197">
        <v>3642300</v>
      </c>
      <c r="F33" s="21">
        <v>4474200</v>
      </c>
      <c r="G33" s="21">
        <v>6053400</v>
      </c>
      <c r="H33" s="21">
        <v>7156300</v>
      </c>
      <c r="I33" s="21">
        <v>7658600</v>
      </c>
      <c r="J33" s="21">
        <v>5507400</v>
      </c>
      <c r="K33" s="21">
        <v>6916000</v>
      </c>
      <c r="L33" s="21">
        <v>4527900</v>
      </c>
      <c r="M33" s="21">
        <v>3250300</v>
      </c>
      <c r="N33" s="21">
        <v>3000100</v>
      </c>
      <c r="O33" s="21">
        <v>3316700</v>
      </c>
      <c r="P33" s="21">
        <v>4567500</v>
      </c>
      <c r="Q33" s="21">
        <v>4293200</v>
      </c>
      <c r="R33" s="21">
        <v>5969800</v>
      </c>
      <c r="S33" s="21">
        <v>4533800</v>
      </c>
      <c r="T33" s="21">
        <v>6357900</v>
      </c>
      <c r="U33" s="21">
        <v>4224200</v>
      </c>
      <c r="V33" s="21">
        <v>3512600</v>
      </c>
      <c r="W33" s="21">
        <v>4541100</v>
      </c>
      <c r="X33" s="21">
        <v>5076500</v>
      </c>
      <c r="Y33" s="21">
        <v>5192200</v>
      </c>
      <c r="Z33" s="21">
        <v>6051900</v>
      </c>
      <c r="AA33" s="21">
        <v>3826400</v>
      </c>
      <c r="AB33" s="21">
        <v>4158900</v>
      </c>
      <c r="AC33" s="21">
        <v>5103100</v>
      </c>
      <c r="AD33" s="21">
        <v>5349700</v>
      </c>
      <c r="AE33" s="21">
        <v>5457100</v>
      </c>
      <c r="AF33" s="21">
        <v>10541400</v>
      </c>
      <c r="AG33" s="21">
        <v>3528400</v>
      </c>
      <c r="AH33" s="21">
        <v>3374800</v>
      </c>
      <c r="AI33" s="21">
        <v>4567200</v>
      </c>
      <c r="AJ33" s="21">
        <v>4314500</v>
      </c>
      <c r="AK33" s="21">
        <v>3805800</v>
      </c>
      <c r="AL33" s="21">
        <v>6389300</v>
      </c>
      <c r="AM33" s="21">
        <v>4353300</v>
      </c>
      <c r="AN33" s="21">
        <v>4357200</v>
      </c>
      <c r="AO33" s="21">
        <v>4022300</v>
      </c>
      <c r="AP33" s="21">
        <v>5528200</v>
      </c>
      <c r="AQ33" s="21">
        <v>5437300</v>
      </c>
      <c r="AR33" s="21">
        <v>3030000</v>
      </c>
      <c r="AS33" s="21">
        <v>4167700</v>
      </c>
      <c r="AT33" s="21">
        <v>5242400</v>
      </c>
      <c r="AU33" s="21">
        <v>4322400</v>
      </c>
      <c r="AV33" s="21">
        <v>4149000</v>
      </c>
      <c r="AW33" s="21">
        <v>3463400</v>
      </c>
      <c r="AX33" s="21">
        <v>3870400</v>
      </c>
      <c r="AY33" s="21">
        <v>3797700</v>
      </c>
      <c r="AZ33" s="21">
        <v>4402600</v>
      </c>
      <c r="BA33" s="21">
        <v>8997000</v>
      </c>
      <c r="BB33" s="21">
        <v>4196500</v>
      </c>
      <c r="BC33" s="21">
        <v>5081300</v>
      </c>
      <c r="BD33" s="21">
        <v>3605900</v>
      </c>
      <c r="BE33" s="21">
        <v>3631600</v>
      </c>
      <c r="BF33" s="21">
        <v>4164800</v>
      </c>
      <c r="BG33" s="21">
        <v>3890200</v>
      </c>
      <c r="BH33" s="21">
        <v>4533600</v>
      </c>
      <c r="BI33" s="21">
        <v>3479900</v>
      </c>
      <c r="BJ33" s="21">
        <v>3496800</v>
      </c>
      <c r="BK33" s="21">
        <v>4189800</v>
      </c>
      <c r="BL33" s="21">
        <v>4109400</v>
      </c>
      <c r="BM33" s="2">
        <v>3881500</v>
      </c>
      <c r="BN33" s="2">
        <v>4032100</v>
      </c>
      <c r="BO33" s="2">
        <v>4199000</v>
      </c>
      <c r="BP33" s="2">
        <v>7216100</v>
      </c>
      <c r="BQ33" s="2">
        <v>9013600</v>
      </c>
      <c r="BR33" s="2">
        <v>5777300</v>
      </c>
      <c r="BS33" s="2">
        <v>8593100</v>
      </c>
      <c r="BT33" s="2">
        <v>12085100</v>
      </c>
      <c r="BU33" s="2">
        <v>6612300</v>
      </c>
      <c r="BV33" s="2">
        <v>4046500</v>
      </c>
      <c r="BW33" s="2">
        <v>4241200</v>
      </c>
      <c r="BX33" s="2">
        <v>3293200</v>
      </c>
      <c r="BY33" s="2">
        <v>3396500</v>
      </c>
      <c r="BZ33" s="2">
        <v>3208200</v>
      </c>
      <c r="CA33" s="2">
        <v>3596600</v>
      </c>
      <c r="CB33" s="2">
        <v>4904000</v>
      </c>
      <c r="CC33" s="2">
        <v>3977300</v>
      </c>
      <c r="CD33" s="2">
        <v>3826600</v>
      </c>
      <c r="CE33" s="2">
        <v>2354100</v>
      </c>
      <c r="CF33" s="2">
        <v>3499500</v>
      </c>
      <c r="CG33" s="2">
        <v>4445700</v>
      </c>
      <c r="CH33" s="2">
        <v>4806500</v>
      </c>
      <c r="CI33" s="2">
        <v>3047400</v>
      </c>
      <c r="CJ33" s="2">
        <v>2499700</v>
      </c>
      <c r="CK33" s="2">
        <v>2567200</v>
      </c>
      <c r="CL33" s="2">
        <v>4275500</v>
      </c>
      <c r="CM33" s="2">
        <v>5103600</v>
      </c>
      <c r="CN33" s="2">
        <v>6784600</v>
      </c>
      <c r="CO33" s="2">
        <v>8031200</v>
      </c>
      <c r="CP33" s="2">
        <v>7478100</v>
      </c>
      <c r="CQ33" s="2">
        <v>5219900</v>
      </c>
      <c r="CR33" s="2">
        <v>5854600</v>
      </c>
      <c r="CS33" s="2">
        <v>3845100</v>
      </c>
      <c r="CT33" s="2">
        <v>6369800</v>
      </c>
      <c r="CU33" s="2">
        <v>7537900</v>
      </c>
      <c r="CV33" s="2">
        <v>3765400</v>
      </c>
      <c r="CW33" s="2">
        <v>3918900</v>
      </c>
      <c r="CX33" s="2">
        <v>3990600</v>
      </c>
      <c r="CY33" s="2">
        <v>4720200</v>
      </c>
      <c r="CZ33" s="2">
        <v>4647900</v>
      </c>
      <c r="DA33" s="2">
        <v>3396600</v>
      </c>
      <c r="DB33" s="2">
        <v>6101500</v>
      </c>
      <c r="DC33" s="2">
        <v>7394500</v>
      </c>
      <c r="DD33" s="2">
        <v>4538800</v>
      </c>
      <c r="DE33" s="2">
        <v>6430100</v>
      </c>
      <c r="DF33" s="2">
        <v>8303300</v>
      </c>
      <c r="DG33" s="2">
        <v>5097700</v>
      </c>
      <c r="DH33" s="2">
        <v>5340000</v>
      </c>
      <c r="DI33" s="2">
        <v>7116000</v>
      </c>
      <c r="DJ33" s="2">
        <v>5539600</v>
      </c>
      <c r="DK33" s="2">
        <v>5150400</v>
      </c>
      <c r="DL33" s="2">
        <v>5173600</v>
      </c>
      <c r="DM33" s="2">
        <v>5035800</v>
      </c>
      <c r="DN33" s="2">
        <v>3283400</v>
      </c>
      <c r="DO33" s="2">
        <v>4231500</v>
      </c>
      <c r="DP33" s="2">
        <v>3255800</v>
      </c>
      <c r="DQ33" s="2">
        <v>4481000</v>
      </c>
      <c r="DR33" s="2">
        <v>6115000</v>
      </c>
      <c r="DS33" s="2">
        <v>4447300</v>
      </c>
      <c r="DT33" s="2">
        <v>4230400</v>
      </c>
      <c r="DU33" s="2">
        <v>5753500</v>
      </c>
      <c r="DV33" s="2">
        <v>5866600</v>
      </c>
      <c r="DW33" s="2">
        <v>4717300</v>
      </c>
      <c r="DX33" s="2">
        <v>5517800</v>
      </c>
      <c r="DY33" s="2">
        <v>6181800</v>
      </c>
      <c r="DZ33" s="2">
        <v>7477400</v>
      </c>
      <c r="EA33" s="2">
        <v>5079300</v>
      </c>
      <c r="EB33" s="2">
        <v>4872700</v>
      </c>
      <c r="EC33" s="2">
        <v>3193700</v>
      </c>
      <c r="ED33" s="2">
        <v>4095700</v>
      </c>
      <c r="EE33" s="2">
        <v>4770800</v>
      </c>
      <c r="EF33" s="2">
        <v>4988300</v>
      </c>
      <c r="EG33" s="2">
        <v>4785400</v>
      </c>
      <c r="EH33" s="2">
        <v>4396100</v>
      </c>
      <c r="EI33" s="2">
        <v>3315800</v>
      </c>
      <c r="EJ33" s="2">
        <v>3645000</v>
      </c>
      <c r="EK33" s="2">
        <v>4613900</v>
      </c>
      <c r="EL33" s="2">
        <v>4687700</v>
      </c>
      <c r="EM33" s="2">
        <v>5261300</v>
      </c>
      <c r="EN33" s="2">
        <v>5991900</v>
      </c>
      <c r="EO33" s="2">
        <v>5047400</v>
      </c>
      <c r="EP33" s="2">
        <v>6104500</v>
      </c>
      <c r="EQ33" s="2">
        <v>6639300</v>
      </c>
      <c r="ER33" s="2">
        <v>9596500</v>
      </c>
      <c r="ES33" s="2">
        <v>4304400</v>
      </c>
      <c r="ET33" s="2">
        <v>3559700</v>
      </c>
      <c r="EU33" s="2">
        <v>3539000</v>
      </c>
      <c r="EV33" s="2">
        <v>2492200</v>
      </c>
      <c r="EW33" s="2">
        <v>1752000</v>
      </c>
      <c r="EX33" s="2">
        <v>2657300</v>
      </c>
      <c r="EY33" s="2">
        <v>2973800</v>
      </c>
      <c r="EZ33" s="2">
        <v>5119800</v>
      </c>
      <c r="FA33" s="2">
        <v>7672700</v>
      </c>
      <c r="FB33" s="2">
        <v>4524900</v>
      </c>
      <c r="FC33" s="2">
        <v>5238500</v>
      </c>
      <c r="FD33" s="2">
        <v>4701900</v>
      </c>
      <c r="FE33" s="2">
        <v>3097600</v>
      </c>
      <c r="FF33" s="2">
        <v>4701700</v>
      </c>
      <c r="FG33" s="2">
        <v>3366500</v>
      </c>
      <c r="FH33" s="2">
        <v>4128400</v>
      </c>
      <c r="FI33" s="2">
        <v>2521600</v>
      </c>
      <c r="FJ33" s="2">
        <v>4388700</v>
      </c>
      <c r="FK33" s="2">
        <v>4639200</v>
      </c>
      <c r="FL33" s="2">
        <v>4890700</v>
      </c>
      <c r="FM33" s="2">
        <v>3263000</v>
      </c>
      <c r="FN33" s="2">
        <v>4466800</v>
      </c>
      <c r="FO33" s="2">
        <v>3706500</v>
      </c>
      <c r="FP33" s="2">
        <v>2855200</v>
      </c>
      <c r="FQ33" s="2">
        <v>2744200</v>
      </c>
      <c r="FR33" s="2">
        <v>5208700</v>
      </c>
      <c r="FS33" s="2">
        <v>4374200</v>
      </c>
      <c r="FT33" s="2">
        <v>8508700</v>
      </c>
      <c r="FU33" s="2">
        <v>4834800</v>
      </c>
      <c r="FV33" s="2">
        <v>4043800</v>
      </c>
      <c r="FW33" s="2">
        <v>4936400</v>
      </c>
      <c r="FX33" s="2">
        <v>3587300</v>
      </c>
      <c r="FY33" s="2">
        <v>4090100</v>
      </c>
      <c r="FZ33" s="2">
        <v>4030500</v>
      </c>
      <c r="GA33" s="2">
        <v>3883100</v>
      </c>
      <c r="GB33" s="2">
        <v>2674900</v>
      </c>
      <c r="GC33" s="2">
        <v>3537300</v>
      </c>
      <c r="GD33" s="2">
        <v>3557600</v>
      </c>
      <c r="GE33" s="2">
        <v>4181000</v>
      </c>
      <c r="GF33" s="2">
        <v>8506300</v>
      </c>
      <c r="GG33" s="2">
        <v>19540300</v>
      </c>
      <c r="GH33" s="2">
        <v>5105400</v>
      </c>
      <c r="GI33" s="2">
        <v>5007400</v>
      </c>
      <c r="GJ33" s="2">
        <v>4207800</v>
      </c>
      <c r="GK33" s="2">
        <v>4226500</v>
      </c>
      <c r="GL33" s="2">
        <v>4844700</v>
      </c>
      <c r="GM33" s="2">
        <v>3642200</v>
      </c>
      <c r="GN33" s="2">
        <v>2755100</v>
      </c>
      <c r="GO33" s="2">
        <v>3232400</v>
      </c>
      <c r="GP33" s="2">
        <v>4521200</v>
      </c>
      <c r="GQ33" s="2">
        <v>4272700</v>
      </c>
      <c r="GR33" s="2">
        <v>5106500</v>
      </c>
      <c r="GS33" s="2">
        <v>6523400</v>
      </c>
      <c r="GT33" s="2">
        <v>5507000</v>
      </c>
      <c r="GU33" s="2">
        <v>8594400</v>
      </c>
      <c r="GV33" s="2">
        <v>5797700</v>
      </c>
      <c r="GW33" s="2">
        <v>4938100</v>
      </c>
      <c r="GX33" s="2">
        <v>7205600</v>
      </c>
      <c r="GY33" s="2">
        <v>5552700</v>
      </c>
      <c r="GZ33" s="2">
        <v>7336600</v>
      </c>
      <c r="HA33" s="2">
        <v>4983200</v>
      </c>
      <c r="HB33" s="2">
        <v>4658300</v>
      </c>
      <c r="HC33" s="2">
        <v>5694100</v>
      </c>
      <c r="HD33" s="2">
        <v>5090400</v>
      </c>
      <c r="HE33" s="2">
        <v>5010300</v>
      </c>
      <c r="HF33" s="2">
        <v>7378000</v>
      </c>
      <c r="HG33" s="2">
        <v>4269300</v>
      </c>
      <c r="HH33" s="2">
        <v>4456100</v>
      </c>
      <c r="HI33" s="2">
        <v>3486400</v>
      </c>
      <c r="HJ33" s="2">
        <v>12444700</v>
      </c>
      <c r="HK33" s="2">
        <v>3358300</v>
      </c>
      <c r="HL33" s="2">
        <v>5042900</v>
      </c>
      <c r="HM33" s="2">
        <v>4712900</v>
      </c>
      <c r="HN33" s="2">
        <v>4056600</v>
      </c>
      <c r="HO33" s="2">
        <v>3749300</v>
      </c>
      <c r="HP33" s="2">
        <v>4608300</v>
      </c>
      <c r="HQ33" s="2">
        <v>5117900</v>
      </c>
      <c r="HR33" s="2">
        <v>8368800</v>
      </c>
      <c r="HS33" s="2">
        <v>3645400</v>
      </c>
      <c r="HT33" s="2">
        <v>4486500</v>
      </c>
      <c r="HU33" s="2">
        <v>4923600</v>
      </c>
      <c r="HV33" s="2">
        <v>4335500</v>
      </c>
      <c r="HW33" s="2">
        <v>4224000</v>
      </c>
      <c r="HX33" s="2">
        <v>3979100</v>
      </c>
      <c r="HY33" s="2">
        <v>3664000</v>
      </c>
      <c r="HZ33" s="2">
        <v>4261700</v>
      </c>
      <c r="IA33" s="2">
        <v>5810200</v>
      </c>
      <c r="IB33" s="2">
        <v>4131900</v>
      </c>
      <c r="IC33" s="2">
        <v>4729900</v>
      </c>
      <c r="ID33" s="2">
        <v>4629900</v>
      </c>
      <c r="IE33" s="2">
        <v>5974000</v>
      </c>
      <c r="IF33" s="2">
        <v>4477800</v>
      </c>
      <c r="IG33" s="2">
        <v>3754600</v>
      </c>
      <c r="IH33" s="2">
        <v>6454100</v>
      </c>
      <c r="II33" s="2">
        <v>5189700</v>
      </c>
      <c r="IJ33" s="2">
        <v>5119400</v>
      </c>
      <c r="IK33" s="2">
        <v>6598100</v>
      </c>
      <c r="IL33" s="2">
        <v>5347900</v>
      </c>
      <c r="IM33" s="2">
        <v>4009700</v>
      </c>
      <c r="IN33" s="2">
        <v>4641700</v>
      </c>
      <c r="IO33" s="2">
        <v>4098300</v>
      </c>
      <c r="IP33" s="2">
        <v>4893100</v>
      </c>
      <c r="IQ33" s="2">
        <v>5002600</v>
      </c>
      <c r="IR33" s="2">
        <v>8451500</v>
      </c>
      <c r="IS33" s="2">
        <v>11568800</v>
      </c>
      <c r="IT33" s="2">
        <v>4669300</v>
      </c>
    </row>
    <row r="34" spans="1:254" ht="15.9" customHeight="1">
      <c r="A34" s="390" t="s">
        <v>63</v>
      </c>
      <c r="B34" s="46" t="s">
        <v>64</v>
      </c>
      <c r="C34" s="50">
        <v>417700</v>
      </c>
      <c r="D34" s="199">
        <v>-737800</v>
      </c>
      <c r="E34" s="197">
        <v>1155500</v>
      </c>
      <c r="F34" s="21">
        <v>432900</v>
      </c>
      <c r="G34" s="21">
        <v>605600</v>
      </c>
      <c r="H34" s="21">
        <v>559600</v>
      </c>
      <c r="I34" s="21">
        <v>775700</v>
      </c>
      <c r="J34" s="21">
        <v>601300</v>
      </c>
      <c r="K34" s="21">
        <v>809900</v>
      </c>
      <c r="L34" s="21">
        <v>453100</v>
      </c>
      <c r="M34" s="21">
        <v>648000</v>
      </c>
      <c r="N34" s="21">
        <v>572900</v>
      </c>
      <c r="O34" s="21">
        <v>579900</v>
      </c>
      <c r="P34" s="21">
        <v>833400</v>
      </c>
      <c r="Q34" s="21">
        <v>1078100</v>
      </c>
      <c r="R34" s="21">
        <v>646000</v>
      </c>
      <c r="S34" s="21">
        <v>478500</v>
      </c>
      <c r="T34" s="21">
        <v>386000</v>
      </c>
      <c r="U34" s="21">
        <v>416400</v>
      </c>
      <c r="V34" s="21">
        <v>563400</v>
      </c>
      <c r="W34" s="21">
        <v>436400</v>
      </c>
      <c r="X34" s="21">
        <v>487200</v>
      </c>
      <c r="Y34" s="21">
        <v>379300</v>
      </c>
      <c r="Z34" s="21">
        <v>561100</v>
      </c>
      <c r="AA34" s="21">
        <v>567900</v>
      </c>
      <c r="AB34" s="21">
        <v>446200</v>
      </c>
      <c r="AC34" s="21">
        <v>460700</v>
      </c>
      <c r="AD34" s="21">
        <v>730800</v>
      </c>
      <c r="AE34" s="21">
        <v>898500</v>
      </c>
      <c r="AF34" s="21">
        <v>814700</v>
      </c>
      <c r="AG34" s="21">
        <v>543000</v>
      </c>
      <c r="AH34" s="21">
        <v>620200</v>
      </c>
      <c r="AI34" s="21">
        <v>536400</v>
      </c>
      <c r="AJ34" s="21">
        <v>558200</v>
      </c>
      <c r="AK34" s="21">
        <v>735500</v>
      </c>
      <c r="AL34" s="21">
        <v>700900</v>
      </c>
      <c r="AM34" s="21">
        <v>705900</v>
      </c>
      <c r="AN34" s="21">
        <v>606300</v>
      </c>
      <c r="AO34" s="21">
        <v>503700</v>
      </c>
      <c r="AP34" s="21">
        <v>1122000</v>
      </c>
      <c r="AQ34" s="21">
        <v>909000</v>
      </c>
      <c r="AR34" s="21">
        <v>728500</v>
      </c>
      <c r="AS34" s="21">
        <v>779900</v>
      </c>
      <c r="AT34" s="21">
        <v>604400</v>
      </c>
      <c r="AU34" s="21">
        <v>610100</v>
      </c>
      <c r="AV34" s="21">
        <v>456500</v>
      </c>
      <c r="AW34" s="21">
        <v>408700</v>
      </c>
      <c r="AX34" s="21">
        <v>453900</v>
      </c>
      <c r="AY34" s="21">
        <v>583600</v>
      </c>
      <c r="AZ34" s="21">
        <v>702400</v>
      </c>
      <c r="BA34" s="21">
        <v>1436900</v>
      </c>
      <c r="BB34" s="21">
        <v>865000</v>
      </c>
      <c r="BC34" s="21">
        <v>563600</v>
      </c>
      <c r="BD34" s="21">
        <v>470600</v>
      </c>
      <c r="BE34" s="21">
        <v>533400</v>
      </c>
      <c r="BF34" s="21">
        <v>585000</v>
      </c>
      <c r="BG34" s="21">
        <v>574900</v>
      </c>
      <c r="BH34" s="21">
        <v>660200</v>
      </c>
      <c r="BI34" s="21">
        <v>623400</v>
      </c>
      <c r="BJ34" s="21">
        <v>914900</v>
      </c>
      <c r="BK34" s="21">
        <v>1020100</v>
      </c>
      <c r="BL34" s="21">
        <v>1157600</v>
      </c>
      <c r="BM34" s="2">
        <v>2078500</v>
      </c>
      <c r="BN34" s="2">
        <v>2207100</v>
      </c>
      <c r="BO34" s="2">
        <v>766600</v>
      </c>
      <c r="BP34" s="2">
        <v>588200</v>
      </c>
      <c r="BQ34" s="2">
        <v>764800</v>
      </c>
      <c r="BR34" s="2">
        <v>404700</v>
      </c>
      <c r="BS34" s="2">
        <v>633900</v>
      </c>
      <c r="BT34" s="2">
        <v>500100</v>
      </c>
      <c r="BU34" s="2">
        <v>639300</v>
      </c>
      <c r="BV34" s="2">
        <v>455200</v>
      </c>
      <c r="BW34" s="2">
        <v>627400</v>
      </c>
      <c r="BX34" s="2">
        <v>336900</v>
      </c>
      <c r="BY34" s="2">
        <v>343900</v>
      </c>
      <c r="BZ34" s="2">
        <v>548800</v>
      </c>
      <c r="CA34" s="2">
        <v>410400</v>
      </c>
      <c r="CB34" s="2">
        <v>502700</v>
      </c>
      <c r="CC34" s="2">
        <v>569200</v>
      </c>
      <c r="CD34" s="2">
        <v>401800</v>
      </c>
      <c r="CE34" s="2">
        <v>431900</v>
      </c>
      <c r="CF34" s="2">
        <v>671000</v>
      </c>
      <c r="CG34" s="2">
        <v>796100</v>
      </c>
      <c r="CH34" s="2">
        <v>1125700</v>
      </c>
      <c r="CI34" s="2">
        <v>498000</v>
      </c>
      <c r="CJ34" s="2">
        <v>493000</v>
      </c>
      <c r="CK34" s="2">
        <v>288500</v>
      </c>
      <c r="CL34" s="2">
        <v>653500</v>
      </c>
      <c r="CM34" s="2">
        <v>648100</v>
      </c>
      <c r="CN34" s="2">
        <v>723100</v>
      </c>
      <c r="CO34" s="2">
        <v>863000</v>
      </c>
      <c r="CP34" s="2">
        <v>600900</v>
      </c>
      <c r="CQ34" s="2">
        <v>776800</v>
      </c>
      <c r="CR34" s="2">
        <v>782800</v>
      </c>
      <c r="CS34" s="2">
        <v>679500</v>
      </c>
      <c r="CT34" s="2">
        <v>1087500</v>
      </c>
      <c r="CU34" s="2">
        <v>1614200</v>
      </c>
      <c r="CV34" s="2">
        <v>353900</v>
      </c>
      <c r="CW34" s="2">
        <v>573200</v>
      </c>
      <c r="CX34" s="2">
        <v>519000</v>
      </c>
      <c r="CY34" s="2">
        <v>670200</v>
      </c>
      <c r="CZ34" s="2">
        <v>604200</v>
      </c>
      <c r="DA34" s="2">
        <v>446500</v>
      </c>
      <c r="DB34" s="2">
        <v>550300</v>
      </c>
      <c r="DC34" s="2">
        <v>886100</v>
      </c>
      <c r="DD34" s="2">
        <v>743000</v>
      </c>
      <c r="DE34" s="2">
        <v>772200</v>
      </c>
      <c r="DF34" s="2">
        <v>1140400</v>
      </c>
      <c r="DG34" s="2">
        <v>530000</v>
      </c>
      <c r="DH34" s="2">
        <v>505900</v>
      </c>
      <c r="DI34" s="2">
        <v>476000</v>
      </c>
      <c r="DJ34" s="2">
        <v>551400</v>
      </c>
      <c r="DK34" s="2">
        <v>363600</v>
      </c>
      <c r="DL34" s="2">
        <v>694500</v>
      </c>
      <c r="DM34" s="2">
        <v>649600</v>
      </c>
      <c r="DN34" s="2">
        <v>486000</v>
      </c>
      <c r="DO34" s="2">
        <v>439000</v>
      </c>
      <c r="DP34" s="2">
        <v>355100</v>
      </c>
      <c r="DQ34" s="2">
        <v>383600</v>
      </c>
      <c r="DR34" s="2">
        <v>670400</v>
      </c>
      <c r="DS34" s="2">
        <v>1353300</v>
      </c>
      <c r="DT34" s="2">
        <v>1489800</v>
      </c>
      <c r="DU34" s="2">
        <v>882900</v>
      </c>
      <c r="DV34" s="2">
        <v>421100</v>
      </c>
      <c r="DW34" s="2">
        <v>856100</v>
      </c>
      <c r="DX34" s="2">
        <v>598500</v>
      </c>
      <c r="DY34" s="2">
        <v>466200</v>
      </c>
      <c r="DZ34" s="2">
        <v>470700</v>
      </c>
      <c r="EA34" s="2">
        <v>377000</v>
      </c>
      <c r="EB34" s="2">
        <v>385500</v>
      </c>
      <c r="EC34" s="2">
        <v>320000</v>
      </c>
      <c r="ED34" s="2">
        <v>432900</v>
      </c>
      <c r="EE34" s="2">
        <v>407900</v>
      </c>
      <c r="EF34" s="2">
        <v>429400</v>
      </c>
      <c r="EG34" s="2">
        <v>416700</v>
      </c>
      <c r="EH34" s="2">
        <v>523200</v>
      </c>
      <c r="EI34" s="2">
        <v>301200</v>
      </c>
      <c r="EJ34" s="2">
        <v>379700</v>
      </c>
      <c r="EK34" s="2">
        <v>511800</v>
      </c>
      <c r="EL34" s="2">
        <v>545800</v>
      </c>
      <c r="EM34" s="2">
        <v>535400</v>
      </c>
      <c r="EN34" s="2">
        <v>646500</v>
      </c>
      <c r="EO34" s="2">
        <v>540500</v>
      </c>
      <c r="EP34" s="2">
        <v>655800</v>
      </c>
      <c r="EQ34" s="2">
        <v>336300</v>
      </c>
      <c r="ER34" s="2">
        <v>423900</v>
      </c>
      <c r="ES34" s="2">
        <v>352800</v>
      </c>
      <c r="ET34" s="2">
        <v>336900</v>
      </c>
      <c r="EU34" s="2">
        <v>251700</v>
      </c>
      <c r="EV34" s="2">
        <v>224200</v>
      </c>
      <c r="EW34" s="2">
        <v>219800</v>
      </c>
      <c r="EX34" s="2">
        <v>302200</v>
      </c>
      <c r="EY34" s="2">
        <v>396900</v>
      </c>
      <c r="EZ34" s="2">
        <v>448300</v>
      </c>
      <c r="FA34" s="2">
        <v>404600</v>
      </c>
      <c r="FB34" s="2">
        <v>375800</v>
      </c>
      <c r="FC34" s="2">
        <v>504100</v>
      </c>
      <c r="FD34" s="2">
        <v>334800</v>
      </c>
      <c r="FE34" s="2">
        <v>380600</v>
      </c>
      <c r="FF34" s="2">
        <v>407600</v>
      </c>
      <c r="FG34" s="2">
        <v>268300</v>
      </c>
      <c r="FH34" s="2">
        <v>271300</v>
      </c>
      <c r="FI34" s="2">
        <v>376800</v>
      </c>
      <c r="FJ34" s="2">
        <v>375500</v>
      </c>
      <c r="FK34" s="2">
        <v>394800</v>
      </c>
      <c r="FL34" s="2">
        <v>423200</v>
      </c>
      <c r="FM34" s="2">
        <v>459400</v>
      </c>
      <c r="FN34" s="2">
        <v>364100</v>
      </c>
      <c r="FO34" s="2">
        <v>352700</v>
      </c>
      <c r="FP34" s="2">
        <v>426900</v>
      </c>
      <c r="FQ34" s="2">
        <v>449900</v>
      </c>
      <c r="FR34" s="2">
        <v>554200</v>
      </c>
      <c r="FS34" s="2">
        <v>606900</v>
      </c>
      <c r="FT34" s="2">
        <v>493500</v>
      </c>
      <c r="FU34" s="2">
        <v>522400</v>
      </c>
      <c r="FV34" s="2">
        <v>376000</v>
      </c>
      <c r="FW34" s="2">
        <v>480300</v>
      </c>
      <c r="FX34" s="2">
        <v>413300</v>
      </c>
      <c r="FY34" s="2">
        <v>488300</v>
      </c>
      <c r="FZ34" s="2">
        <v>678500</v>
      </c>
      <c r="GA34" s="2">
        <v>1192600</v>
      </c>
      <c r="GB34" s="2">
        <v>1567100</v>
      </c>
      <c r="GC34" s="2">
        <v>375100</v>
      </c>
      <c r="GD34" s="2">
        <v>406500</v>
      </c>
      <c r="GE34" s="2">
        <v>483200</v>
      </c>
      <c r="GF34" s="2">
        <v>589800</v>
      </c>
      <c r="GG34" s="2">
        <v>480700</v>
      </c>
      <c r="GH34" s="2">
        <v>463500</v>
      </c>
      <c r="GI34" s="2">
        <v>715000</v>
      </c>
      <c r="GJ34" s="2">
        <v>595300</v>
      </c>
      <c r="GK34" s="2">
        <v>1076900</v>
      </c>
      <c r="GL34" s="2">
        <v>1144700</v>
      </c>
      <c r="GM34" s="2">
        <v>692000</v>
      </c>
      <c r="GN34" s="2">
        <v>1303100</v>
      </c>
      <c r="GO34" s="2">
        <v>1478900</v>
      </c>
      <c r="GP34" s="2">
        <v>276200</v>
      </c>
      <c r="GQ34" s="2">
        <v>409300</v>
      </c>
      <c r="GR34" s="2">
        <v>488300</v>
      </c>
      <c r="GS34" s="2">
        <v>378600</v>
      </c>
      <c r="GT34" s="2">
        <v>430700</v>
      </c>
      <c r="GU34" s="2">
        <v>779200</v>
      </c>
      <c r="GV34" s="2">
        <v>336400</v>
      </c>
      <c r="GW34" s="2">
        <v>307700</v>
      </c>
      <c r="GX34" s="2">
        <v>429400</v>
      </c>
      <c r="GY34" s="2">
        <v>330900</v>
      </c>
      <c r="GZ34" s="2">
        <v>480700</v>
      </c>
      <c r="HA34" s="2">
        <v>560900</v>
      </c>
      <c r="HB34" s="2">
        <v>314100</v>
      </c>
      <c r="HC34" s="2">
        <v>343500</v>
      </c>
      <c r="HD34" s="2">
        <v>490100</v>
      </c>
      <c r="HE34" s="2">
        <v>298200</v>
      </c>
      <c r="HF34" s="2">
        <v>640000</v>
      </c>
      <c r="HG34" s="2">
        <v>385000</v>
      </c>
      <c r="HH34" s="2">
        <v>401900</v>
      </c>
      <c r="HI34" s="2">
        <v>626400</v>
      </c>
      <c r="HJ34" s="2">
        <v>496100</v>
      </c>
      <c r="HK34" s="2">
        <v>435600</v>
      </c>
      <c r="HL34" s="2">
        <v>255400</v>
      </c>
      <c r="HM34" s="2">
        <v>248600</v>
      </c>
      <c r="HN34" s="2">
        <v>497100</v>
      </c>
      <c r="HO34" s="2">
        <v>331400</v>
      </c>
      <c r="HP34" s="2">
        <v>463200</v>
      </c>
      <c r="HQ34" s="2">
        <v>501200</v>
      </c>
      <c r="HR34" s="2">
        <v>579500</v>
      </c>
      <c r="HS34" s="2">
        <v>466900</v>
      </c>
      <c r="HT34" s="2">
        <v>272500</v>
      </c>
      <c r="HU34" s="2">
        <v>495400</v>
      </c>
      <c r="HV34" s="2">
        <v>659000</v>
      </c>
      <c r="HW34" s="2">
        <v>358400</v>
      </c>
      <c r="HX34" s="2">
        <v>390200</v>
      </c>
      <c r="HY34" s="2">
        <v>569100</v>
      </c>
      <c r="HZ34" s="2">
        <v>859500</v>
      </c>
      <c r="IA34" s="2">
        <v>328700</v>
      </c>
      <c r="IB34" s="2">
        <v>372400</v>
      </c>
      <c r="IC34" s="2">
        <v>345400</v>
      </c>
      <c r="ID34" s="2">
        <v>221900</v>
      </c>
      <c r="IE34" s="2">
        <v>281500</v>
      </c>
      <c r="IF34" s="2">
        <v>257800</v>
      </c>
      <c r="IG34" s="2">
        <v>323400</v>
      </c>
      <c r="IH34" s="2">
        <v>633600</v>
      </c>
      <c r="II34" s="2">
        <v>334400</v>
      </c>
      <c r="IJ34" s="2">
        <v>400800</v>
      </c>
      <c r="IK34" s="2">
        <v>408000</v>
      </c>
      <c r="IL34" s="2">
        <v>623300</v>
      </c>
      <c r="IM34" s="2">
        <v>1099800</v>
      </c>
      <c r="IN34" s="2">
        <v>418000</v>
      </c>
      <c r="IO34" s="2">
        <v>417600</v>
      </c>
      <c r="IP34" s="2">
        <v>397300</v>
      </c>
      <c r="IQ34" s="2">
        <v>295300</v>
      </c>
      <c r="IR34" s="2">
        <v>392700</v>
      </c>
      <c r="IS34" s="2">
        <v>370700</v>
      </c>
      <c r="IT34" s="2">
        <v>229000</v>
      </c>
    </row>
    <row r="35" spans="1:254" ht="15.9" customHeight="1">
      <c r="A35" s="390" t="s">
        <v>65</v>
      </c>
      <c r="B35" s="46" t="s">
        <v>66</v>
      </c>
      <c r="C35" s="50">
        <v>3906000</v>
      </c>
      <c r="D35" s="199">
        <v>-6568300</v>
      </c>
      <c r="E35" s="197">
        <v>10474300</v>
      </c>
      <c r="F35" s="21">
        <v>9987300</v>
      </c>
      <c r="G35" s="21">
        <v>10969500</v>
      </c>
      <c r="H35" s="21">
        <v>16504700</v>
      </c>
      <c r="I35" s="21">
        <v>12573100</v>
      </c>
      <c r="J35" s="21">
        <v>20453200</v>
      </c>
      <c r="K35" s="21">
        <v>13055900</v>
      </c>
      <c r="L35" s="21">
        <v>12507100</v>
      </c>
      <c r="M35" s="21">
        <v>9342600</v>
      </c>
      <c r="N35" s="21">
        <v>9381700</v>
      </c>
      <c r="O35" s="21">
        <v>10263800</v>
      </c>
      <c r="P35" s="21">
        <v>7836200</v>
      </c>
      <c r="Q35" s="21">
        <v>9832900</v>
      </c>
      <c r="R35" s="21">
        <v>9857100</v>
      </c>
      <c r="S35" s="21">
        <v>7591400</v>
      </c>
      <c r="T35" s="21">
        <v>8911000</v>
      </c>
      <c r="U35" s="21">
        <v>7226100</v>
      </c>
      <c r="V35" s="21">
        <v>7426900</v>
      </c>
      <c r="W35" s="21">
        <v>7334900</v>
      </c>
      <c r="X35" s="21">
        <v>10020500</v>
      </c>
      <c r="Y35" s="21">
        <v>9889300</v>
      </c>
      <c r="Z35" s="21">
        <v>13396200</v>
      </c>
      <c r="AA35" s="21">
        <v>6617300</v>
      </c>
      <c r="AB35" s="21">
        <v>8456200</v>
      </c>
      <c r="AC35" s="21">
        <v>10956300</v>
      </c>
      <c r="AD35" s="21">
        <v>7527200</v>
      </c>
      <c r="AE35" s="21">
        <v>6570900</v>
      </c>
      <c r="AF35" s="21">
        <v>7327500</v>
      </c>
      <c r="AG35" s="21">
        <v>6949600</v>
      </c>
      <c r="AH35" s="21">
        <v>8404300</v>
      </c>
      <c r="AI35" s="21">
        <v>7015000</v>
      </c>
      <c r="AJ35" s="21">
        <v>9423000</v>
      </c>
      <c r="AK35" s="21">
        <v>7169400</v>
      </c>
      <c r="AL35" s="21">
        <v>14315100</v>
      </c>
      <c r="AM35" s="21">
        <v>12098800</v>
      </c>
      <c r="AN35" s="21">
        <v>10336500</v>
      </c>
      <c r="AO35" s="21">
        <v>11756200</v>
      </c>
      <c r="AP35" s="21">
        <v>9965300</v>
      </c>
      <c r="AQ35" s="21">
        <v>11972000</v>
      </c>
      <c r="AR35" s="21">
        <v>14673600</v>
      </c>
      <c r="AS35" s="21">
        <v>11797200</v>
      </c>
      <c r="AT35" s="21">
        <v>10578000</v>
      </c>
      <c r="AU35" s="21">
        <v>9733400</v>
      </c>
      <c r="AV35" s="21">
        <v>8793900</v>
      </c>
      <c r="AW35" s="21">
        <v>10316900</v>
      </c>
      <c r="AX35" s="21">
        <v>7162100</v>
      </c>
      <c r="AY35" s="21">
        <v>8197400</v>
      </c>
      <c r="AZ35" s="21">
        <v>7177200</v>
      </c>
      <c r="BA35" s="21">
        <v>9765600</v>
      </c>
      <c r="BB35" s="21">
        <v>8129700</v>
      </c>
      <c r="BC35" s="21">
        <v>9183700</v>
      </c>
      <c r="BD35" s="21">
        <v>6596900</v>
      </c>
      <c r="BE35" s="21">
        <v>6534900</v>
      </c>
      <c r="BF35" s="21">
        <v>7337300</v>
      </c>
      <c r="BG35" s="21">
        <v>11942000</v>
      </c>
      <c r="BH35" s="21">
        <v>12149200</v>
      </c>
      <c r="BI35" s="21">
        <v>8930900</v>
      </c>
      <c r="BJ35" s="21">
        <v>8484200</v>
      </c>
      <c r="BK35" s="21">
        <v>10223500</v>
      </c>
      <c r="BL35" s="21">
        <v>8320400</v>
      </c>
      <c r="BM35" s="2">
        <v>10331200</v>
      </c>
      <c r="BN35" s="2">
        <v>9667900</v>
      </c>
      <c r="BO35" s="2">
        <v>9074400</v>
      </c>
      <c r="BP35" s="2">
        <v>9329900</v>
      </c>
      <c r="BQ35" s="2">
        <v>12362900</v>
      </c>
      <c r="BR35" s="2">
        <v>5900900</v>
      </c>
      <c r="BS35" s="2">
        <v>12810700</v>
      </c>
      <c r="BT35" s="2">
        <v>16843800</v>
      </c>
      <c r="BU35" s="2">
        <v>5059300</v>
      </c>
      <c r="BV35" s="2">
        <v>7046400</v>
      </c>
      <c r="BW35" s="2">
        <v>18447300</v>
      </c>
      <c r="BX35" s="2">
        <v>8762100</v>
      </c>
      <c r="BY35" s="2">
        <v>6738400</v>
      </c>
      <c r="BZ35" s="2">
        <v>10064200</v>
      </c>
      <c r="CA35" s="2">
        <v>15280900</v>
      </c>
      <c r="CB35" s="2">
        <v>8546700</v>
      </c>
      <c r="CC35" s="2">
        <v>10257900</v>
      </c>
      <c r="CD35" s="2">
        <v>6005200</v>
      </c>
      <c r="CE35" s="2">
        <v>4377100</v>
      </c>
      <c r="CF35" s="2">
        <v>7105700</v>
      </c>
      <c r="CG35" s="2">
        <v>7250800</v>
      </c>
      <c r="CH35" s="2">
        <v>8590300</v>
      </c>
      <c r="CI35" s="2">
        <v>5668400</v>
      </c>
      <c r="CJ35" s="2">
        <v>4540300</v>
      </c>
      <c r="CK35" s="2">
        <v>3322000</v>
      </c>
      <c r="CL35" s="2">
        <v>8626900</v>
      </c>
      <c r="CM35" s="2">
        <v>10820600</v>
      </c>
      <c r="CN35" s="2">
        <v>7263000</v>
      </c>
      <c r="CO35" s="2">
        <v>9333400</v>
      </c>
      <c r="CP35" s="2">
        <v>8805700</v>
      </c>
      <c r="CQ35" s="2">
        <v>5436900</v>
      </c>
      <c r="CR35" s="2">
        <v>9652500</v>
      </c>
      <c r="CS35" s="2">
        <v>8429500</v>
      </c>
      <c r="CT35" s="2">
        <v>8531700</v>
      </c>
      <c r="CU35" s="2">
        <v>7351300</v>
      </c>
      <c r="CV35" s="2">
        <v>7333300</v>
      </c>
      <c r="CW35" s="2">
        <v>4627400</v>
      </c>
      <c r="CX35" s="2">
        <v>7642100</v>
      </c>
      <c r="CY35" s="2">
        <v>10514700</v>
      </c>
      <c r="CZ35" s="2">
        <v>9904500</v>
      </c>
      <c r="DA35" s="2">
        <v>7460200</v>
      </c>
      <c r="DB35" s="2">
        <v>7828600</v>
      </c>
      <c r="DC35" s="2">
        <v>12594000</v>
      </c>
      <c r="DD35" s="2">
        <v>11243400</v>
      </c>
      <c r="DE35" s="2">
        <v>20626600</v>
      </c>
      <c r="DF35" s="2">
        <v>11592000</v>
      </c>
      <c r="DG35" s="2">
        <v>11628100</v>
      </c>
      <c r="DH35" s="2">
        <v>10096100</v>
      </c>
      <c r="DI35" s="2">
        <v>9189400</v>
      </c>
      <c r="DJ35" s="2">
        <v>9932700</v>
      </c>
      <c r="DK35" s="2">
        <v>12043600</v>
      </c>
      <c r="DL35" s="2">
        <v>8931900</v>
      </c>
      <c r="DM35" s="2">
        <v>5682800</v>
      </c>
      <c r="DN35" s="2">
        <v>8063200</v>
      </c>
      <c r="DO35" s="2">
        <v>10064500</v>
      </c>
      <c r="DP35" s="2">
        <v>13204300</v>
      </c>
      <c r="DQ35" s="2">
        <v>18233100</v>
      </c>
      <c r="DR35" s="2">
        <v>9113200</v>
      </c>
      <c r="DS35" s="2">
        <v>11005500</v>
      </c>
      <c r="DT35" s="2">
        <v>13597500</v>
      </c>
      <c r="DU35" s="2">
        <v>17489400</v>
      </c>
      <c r="DV35" s="2">
        <v>8914700</v>
      </c>
      <c r="DW35" s="2">
        <v>14993400</v>
      </c>
      <c r="DX35" s="2">
        <v>12507100</v>
      </c>
      <c r="DY35" s="2">
        <v>12703700</v>
      </c>
      <c r="DZ35" s="2">
        <v>10808000</v>
      </c>
      <c r="EA35" s="2">
        <v>10054700</v>
      </c>
      <c r="EB35" s="2">
        <v>8499800</v>
      </c>
      <c r="EC35" s="2">
        <v>8680500</v>
      </c>
      <c r="ED35" s="2">
        <v>6918600</v>
      </c>
      <c r="EE35" s="2">
        <v>10545900</v>
      </c>
      <c r="EF35" s="2">
        <v>11921400</v>
      </c>
      <c r="EG35" s="2">
        <v>7333500</v>
      </c>
      <c r="EH35" s="2">
        <v>8892000</v>
      </c>
      <c r="EI35" s="2">
        <v>8050200</v>
      </c>
      <c r="EJ35" s="2">
        <v>6255600</v>
      </c>
      <c r="EK35" s="2">
        <v>10472100</v>
      </c>
      <c r="EL35" s="2">
        <v>12016100</v>
      </c>
      <c r="EM35" s="2">
        <v>9149500</v>
      </c>
      <c r="EN35" s="2">
        <v>13395900</v>
      </c>
      <c r="EO35" s="2">
        <v>9999500</v>
      </c>
      <c r="EP35" s="2">
        <v>8434300</v>
      </c>
      <c r="EQ35" s="2">
        <v>9127800</v>
      </c>
      <c r="ER35" s="2">
        <v>14842700</v>
      </c>
      <c r="ES35" s="2">
        <v>11464000</v>
      </c>
      <c r="ET35" s="2">
        <v>8543900</v>
      </c>
      <c r="EU35" s="2">
        <v>5628300</v>
      </c>
      <c r="EV35" s="2">
        <v>5922200</v>
      </c>
      <c r="EW35" s="2">
        <v>3619900</v>
      </c>
      <c r="EX35" s="2">
        <v>6094500</v>
      </c>
      <c r="EY35" s="2">
        <v>5849600</v>
      </c>
      <c r="EZ35" s="2">
        <v>8676100</v>
      </c>
      <c r="FA35" s="2">
        <v>8352900</v>
      </c>
      <c r="FB35" s="2">
        <v>7046700</v>
      </c>
      <c r="FC35" s="2">
        <v>7315600</v>
      </c>
      <c r="FD35" s="2">
        <v>12948100</v>
      </c>
      <c r="FE35" s="2">
        <v>11948700</v>
      </c>
      <c r="FF35" s="2">
        <v>10345900</v>
      </c>
      <c r="FG35" s="2">
        <v>7552000</v>
      </c>
      <c r="FH35" s="2">
        <v>7957100</v>
      </c>
      <c r="FI35" s="2">
        <v>6382300</v>
      </c>
      <c r="FJ35" s="2">
        <v>6892700</v>
      </c>
      <c r="FK35" s="2">
        <v>9989800</v>
      </c>
      <c r="FL35" s="2">
        <v>7295300</v>
      </c>
      <c r="FM35" s="2">
        <v>9163100</v>
      </c>
      <c r="FN35" s="2">
        <v>9271000</v>
      </c>
      <c r="FO35" s="2">
        <v>12005000</v>
      </c>
      <c r="FP35" s="2">
        <v>7506100</v>
      </c>
      <c r="FQ35" s="2">
        <v>11308700</v>
      </c>
      <c r="FR35" s="2">
        <v>11005900</v>
      </c>
      <c r="FS35" s="2">
        <v>7097200</v>
      </c>
      <c r="FT35" s="2">
        <v>9877400</v>
      </c>
      <c r="FU35" s="2">
        <v>7128600</v>
      </c>
      <c r="FV35" s="2">
        <v>8906600</v>
      </c>
      <c r="FW35" s="2">
        <v>9221600</v>
      </c>
      <c r="FX35" s="2">
        <v>9198500</v>
      </c>
      <c r="FY35" s="2">
        <v>11598300</v>
      </c>
      <c r="FZ35" s="2">
        <v>8594200</v>
      </c>
      <c r="GA35" s="2">
        <v>11036900</v>
      </c>
      <c r="GB35" s="2">
        <v>8852700</v>
      </c>
      <c r="GC35" s="2">
        <v>6315700</v>
      </c>
      <c r="GD35" s="2">
        <v>6957200</v>
      </c>
      <c r="GE35" s="2">
        <v>7498200</v>
      </c>
      <c r="GF35" s="2">
        <v>8656000</v>
      </c>
      <c r="GG35" s="2">
        <v>8616200</v>
      </c>
      <c r="GH35" s="2">
        <v>6547400</v>
      </c>
      <c r="GI35" s="2">
        <v>11879600</v>
      </c>
      <c r="GJ35" s="2">
        <v>6516600</v>
      </c>
      <c r="GK35" s="2">
        <v>5983200</v>
      </c>
      <c r="GL35" s="2">
        <v>7446800</v>
      </c>
      <c r="GM35" s="2">
        <v>5523500</v>
      </c>
      <c r="GN35" s="2">
        <v>4147300</v>
      </c>
      <c r="GO35" s="2">
        <v>4575400</v>
      </c>
      <c r="GP35" s="2">
        <v>6157600</v>
      </c>
      <c r="GQ35" s="2">
        <v>8621100</v>
      </c>
      <c r="GR35" s="2">
        <v>9204900</v>
      </c>
      <c r="GS35" s="2">
        <v>5974600</v>
      </c>
      <c r="GT35" s="2">
        <v>9094600</v>
      </c>
      <c r="GU35" s="2">
        <v>15157400</v>
      </c>
      <c r="GV35" s="2">
        <v>8920400</v>
      </c>
      <c r="GW35" s="2">
        <v>7969900</v>
      </c>
      <c r="GX35" s="2">
        <v>11311000</v>
      </c>
      <c r="GY35" s="2">
        <v>7289100</v>
      </c>
      <c r="GZ35" s="2">
        <v>19605400</v>
      </c>
      <c r="HA35" s="2">
        <v>6760700</v>
      </c>
      <c r="HB35" s="2">
        <v>7614200</v>
      </c>
      <c r="HC35" s="2">
        <v>8299300</v>
      </c>
      <c r="HD35" s="2">
        <v>13329800</v>
      </c>
      <c r="HE35" s="2">
        <v>8039700</v>
      </c>
      <c r="HF35" s="2">
        <v>10725600</v>
      </c>
      <c r="HG35" s="2">
        <v>9741700</v>
      </c>
      <c r="HH35" s="2">
        <v>9129400</v>
      </c>
      <c r="HI35" s="2">
        <v>9768200</v>
      </c>
      <c r="HJ35" s="2">
        <v>17900100</v>
      </c>
      <c r="HK35" s="2">
        <v>5520300</v>
      </c>
      <c r="HL35" s="2">
        <v>7040900</v>
      </c>
      <c r="HM35" s="2">
        <v>8426900</v>
      </c>
      <c r="HN35" s="2">
        <v>9513400</v>
      </c>
      <c r="HO35" s="2">
        <v>6476700</v>
      </c>
      <c r="HP35" s="2">
        <v>9121300</v>
      </c>
      <c r="HQ35" s="2">
        <v>6335500</v>
      </c>
      <c r="HR35" s="2">
        <v>6722100</v>
      </c>
      <c r="HS35" s="2">
        <v>7178300</v>
      </c>
      <c r="HT35" s="2">
        <v>8133500</v>
      </c>
      <c r="HU35" s="2">
        <v>11312400</v>
      </c>
      <c r="HV35" s="2">
        <v>6150000</v>
      </c>
      <c r="HW35" s="2">
        <v>4805000</v>
      </c>
      <c r="HX35" s="2">
        <v>4499100</v>
      </c>
      <c r="HY35" s="2">
        <v>4934200</v>
      </c>
      <c r="HZ35" s="2">
        <v>8423400</v>
      </c>
      <c r="IA35" s="2">
        <v>9590700</v>
      </c>
      <c r="IB35" s="2">
        <v>5514400</v>
      </c>
      <c r="IC35" s="2">
        <v>7409900</v>
      </c>
      <c r="ID35" s="2">
        <v>5677400</v>
      </c>
      <c r="IE35" s="2">
        <v>7832000</v>
      </c>
      <c r="IF35" s="2">
        <v>10610100</v>
      </c>
      <c r="IG35" s="2">
        <v>8480200</v>
      </c>
      <c r="IH35" s="2">
        <v>13456100</v>
      </c>
      <c r="II35" s="2">
        <v>7798800</v>
      </c>
      <c r="IJ35" s="2">
        <v>7251400</v>
      </c>
      <c r="IK35" s="2">
        <v>11123500</v>
      </c>
      <c r="IL35" s="2">
        <v>8673800</v>
      </c>
      <c r="IM35" s="2">
        <v>7376000</v>
      </c>
      <c r="IN35" s="2">
        <v>5266000</v>
      </c>
      <c r="IO35" s="2">
        <v>9227900</v>
      </c>
      <c r="IP35" s="2">
        <v>12083200</v>
      </c>
      <c r="IQ35" s="2">
        <v>10385800</v>
      </c>
      <c r="IR35" s="2">
        <v>9781200</v>
      </c>
      <c r="IS35" s="2">
        <v>6783600</v>
      </c>
      <c r="IT35" s="2">
        <v>5209000</v>
      </c>
    </row>
    <row r="36" spans="1:254" ht="15.9" customHeight="1">
      <c r="A36" s="390" t="s">
        <v>67</v>
      </c>
      <c r="B36" s="46" t="s">
        <v>68</v>
      </c>
      <c r="C36" s="50">
        <v>959600</v>
      </c>
      <c r="D36" s="199">
        <v>-1407500</v>
      </c>
      <c r="E36" s="197">
        <v>2367100</v>
      </c>
      <c r="F36" s="21">
        <v>2557200</v>
      </c>
      <c r="G36" s="21">
        <v>2656800</v>
      </c>
      <c r="H36" s="21">
        <v>4137600</v>
      </c>
      <c r="I36" s="21">
        <v>6437700</v>
      </c>
      <c r="J36" s="21">
        <v>2101700</v>
      </c>
      <c r="K36" s="21">
        <v>3262900</v>
      </c>
      <c r="L36" s="21">
        <v>1748300</v>
      </c>
      <c r="M36" s="21">
        <v>2583800</v>
      </c>
      <c r="N36" s="21">
        <v>1668600</v>
      </c>
      <c r="O36" s="21">
        <v>1403300</v>
      </c>
      <c r="P36" s="21">
        <v>2233200</v>
      </c>
      <c r="Q36" s="21">
        <v>1524200</v>
      </c>
      <c r="R36" s="21">
        <v>1601600</v>
      </c>
      <c r="S36" s="21">
        <v>1461900</v>
      </c>
      <c r="T36" s="21">
        <v>1545400</v>
      </c>
      <c r="U36" s="21">
        <v>1801500</v>
      </c>
      <c r="V36" s="21">
        <v>1195000</v>
      </c>
      <c r="W36" s="21">
        <v>1954000</v>
      </c>
      <c r="X36" s="21">
        <v>1945400</v>
      </c>
      <c r="Y36" s="21">
        <v>2765900</v>
      </c>
      <c r="Z36" s="21">
        <v>2424600</v>
      </c>
      <c r="AA36" s="21">
        <v>1843100</v>
      </c>
      <c r="AB36" s="21">
        <v>2903800</v>
      </c>
      <c r="AC36" s="21">
        <v>2368600</v>
      </c>
      <c r="AD36" s="21">
        <v>1685800</v>
      </c>
      <c r="AE36" s="21">
        <v>2362300</v>
      </c>
      <c r="AF36" s="21">
        <v>2481300</v>
      </c>
      <c r="AG36" s="21">
        <v>2502900</v>
      </c>
      <c r="AH36" s="21">
        <v>3344500</v>
      </c>
      <c r="AI36" s="21">
        <v>2102500</v>
      </c>
      <c r="AJ36" s="21">
        <v>1393200</v>
      </c>
      <c r="AK36" s="21">
        <v>1520600</v>
      </c>
      <c r="AL36" s="21">
        <v>2075500</v>
      </c>
      <c r="AM36" s="21">
        <v>1652000</v>
      </c>
      <c r="AN36" s="21">
        <v>1721200</v>
      </c>
      <c r="AO36" s="21">
        <v>1328400</v>
      </c>
      <c r="AP36" s="21">
        <v>1653200</v>
      </c>
      <c r="AQ36" s="21">
        <v>2242600</v>
      </c>
      <c r="AR36" s="21">
        <v>1681600</v>
      </c>
      <c r="AS36" s="21">
        <v>2358400</v>
      </c>
      <c r="AT36" s="21">
        <v>1947400</v>
      </c>
      <c r="AU36" s="21">
        <v>2417400</v>
      </c>
      <c r="AV36" s="21">
        <v>1383200</v>
      </c>
      <c r="AW36" s="21">
        <v>1465300</v>
      </c>
      <c r="AX36" s="21">
        <v>1888000</v>
      </c>
      <c r="AY36" s="21">
        <v>2042200</v>
      </c>
      <c r="AZ36" s="21">
        <v>1924000</v>
      </c>
      <c r="BA36" s="21">
        <v>2790900</v>
      </c>
      <c r="BB36" s="21">
        <v>1810900</v>
      </c>
      <c r="BC36" s="21">
        <v>1659800</v>
      </c>
      <c r="BD36" s="21">
        <v>1363800</v>
      </c>
      <c r="BE36" s="21">
        <v>1394200</v>
      </c>
      <c r="BF36" s="21">
        <v>1022700</v>
      </c>
      <c r="BG36" s="21">
        <v>1297000</v>
      </c>
      <c r="BH36" s="21">
        <v>2376800</v>
      </c>
      <c r="BI36" s="21">
        <v>1383200</v>
      </c>
      <c r="BJ36" s="21">
        <v>1636800</v>
      </c>
      <c r="BK36" s="21">
        <v>1694000</v>
      </c>
      <c r="BL36" s="21">
        <v>1620100</v>
      </c>
      <c r="BM36" s="2">
        <v>1285300</v>
      </c>
      <c r="BN36" s="2">
        <v>1666400</v>
      </c>
      <c r="BO36" s="2">
        <v>2120800</v>
      </c>
      <c r="BP36" s="2">
        <v>2687500</v>
      </c>
      <c r="BQ36" s="2">
        <v>3711700</v>
      </c>
      <c r="BR36" s="2">
        <v>3850200</v>
      </c>
      <c r="BS36" s="2">
        <v>5742500</v>
      </c>
      <c r="BT36" s="2">
        <v>1792400</v>
      </c>
      <c r="BU36" s="2">
        <v>1477000</v>
      </c>
      <c r="BV36" s="2">
        <v>1173700</v>
      </c>
      <c r="BW36" s="2">
        <v>4119200</v>
      </c>
      <c r="BX36" s="2">
        <v>1646600</v>
      </c>
      <c r="BY36" s="2">
        <v>1471100</v>
      </c>
      <c r="BZ36" s="2">
        <v>1838100</v>
      </c>
      <c r="CA36" s="2">
        <v>2059200</v>
      </c>
      <c r="CB36" s="2">
        <v>2624400</v>
      </c>
      <c r="CC36" s="2">
        <v>1958200</v>
      </c>
      <c r="CD36" s="2">
        <v>3155000</v>
      </c>
      <c r="CE36" s="2">
        <v>4855500</v>
      </c>
      <c r="CF36" s="2">
        <v>1458300</v>
      </c>
      <c r="CG36" s="2">
        <v>1413500</v>
      </c>
      <c r="CH36" s="2">
        <v>2104100</v>
      </c>
      <c r="CI36" s="2">
        <v>1414600</v>
      </c>
      <c r="CJ36" s="2">
        <v>1348000</v>
      </c>
      <c r="CK36" s="2">
        <v>1436100</v>
      </c>
      <c r="CL36" s="2">
        <v>2903700</v>
      </c>
      <c r="CM36" s="2">
        <v>1723400</v>
      </c>
      <c r="CN36" s="2">
        <v>2405700</v>
      </c>
      <c r="CO36" s="2">
        <v>3442800</v>
      </c>
      <c r="CP36" s="2">
        <v>3662800</v>
      </c>
      <c r="CQ36" s="2">
        <v>2811400</v>
      </c>
      <c r="CR36" s="2">
        <v>3055900</v>
      </c>
      <c r="CS36" s="2">
        <v>3100600</v>
      </c>
      <c r="CT36" s="2">
        <v>4835300</v>
      </c>
      <c r="CU36" s="2">
        <v>6390200</v>
      </c>
      <c r="CV36" s="2">
        <v>1887000</v>
      </c>
      <c r="CW36" s="2">
        <v>1772000</v>
      </c>
      <c r="CX36" s="2">
        <v>4055700</v>
      </c>
      <c r="CY36" s="2">
        <v>2268200</v>
      </c>
      <c r="CZ36" s="2">
        <v>2118900</v>
      </c>
      <c r="DA36" s="2">
        <v>1503900</v>
      </c>
      <c r="DB36" s="2">
        <v>2096600</v>
      </c>
      <c r="DC36" s="2">
        <v>4614700</v>
      </c>
      <c r="DD36" s="2">
        <v>2451100</v>
      </c>
      <c r="DE36" s="2">
        <v>2754900</v>
      </c>
      <c r="DF36" s="2">
        <v>4449000</v>
      </c>
      <c r="DG36" s="2">
        <v>4050000</v>
      </c>
      <c r="DH36" s="2">
        <v>2958900</v>
      </c>
      <c r="DI36" s="2">
        <v>1952700</v>
      </c>
      <c r="DJ36" s="2">
        <v>2070000</v>
      </c>
      <c r="DK36" s="2">
        <v>2378400</v>
      </c>
      <c r="DL36" s="2">
        <v>2245100</v>
      </c>
      <c r="DM36" s="2">
        <v>2183800</v>
      </c>
      <c r="DN36" s="2">
        <v>1483000</v>
      </c>
      <c r="DO36" s="2">
        <v>1081700</v>
      </c>
      <c r="DP36" s="2">
        <v>1379900</v>
      </c>
      <c r="DQ36" s="2">
        <v>1865000</v>
      </c>
      <c r="DR36" s="2">
        <v>1646500</v>
      </c>
      <c r="DS36" s="2">
        <v>1615400</v>
      </c>
      <c r="DT36" s="2">
        <v>1469900</v>
      </c>
      <c r="DU36" s="2">
        <v>2114900</v>
      </c>
      <c r="DV36" s="2">
        <v>1336100</v>
      </c>
      <c r="DW36" s="2">
        <v>2037400</v>
      </c>
      <c r="DX36" s="2">
        <v>1934600</v>
      </c>
      <c r="DY36" s="2">
        <v>2196600</v>
      </c>
      <c r="DZ36" s="2">
        <v>3455600</v>
      </c>
      <c r="EA36" s="2">
        <v>4000600</v>
      </c>
      <c r="EB36" s="2">
        <v>1980700</v>
      </c>
      <c r="EC36" s="2">
        <v>2806300</v>
      </c>
      <c r="ED36" s="2">
        <v>1900000</v>
      </c>
      <c r="EE36" s="2">
        <v>2070800</v>
      </c>
      <c r="EF36" s="2">
        <v>1369800</v>
      </c>
      <c r="EG36" s="2">
        <v>1889100</v>
      </c>
      <c r="EH36" s="2">
        <v>2069700</v>
      </c>
      <c r="EI36" s="2">
        <v>1266500</v>
      </c>
      <c r="EJ36" s="2">
        <v>1378700</v>
      </c>
      <c r="EK36" s="2">
        <v>1103300</v>
      </c>
      <c r="EL36" s="2">
        <v>1779700</v>
      </c>
      <c r="EM36" s="2">
        <v>1426600</v>
      </c>
      <c r="EN36" s="2">
        <v>1598100</v>
      </c>
      <c r="EO36" s="2">
        <v>1341400</v>
      </c>
      <c r="EP36" s="2">
        <v>1494100</v>
      </c>
      <c r="EQ36" s="2">
        <v>1057300</v>
      </c>
      <c r="ER36" s="2">
        <v>1436000</v>
      </c>
      <c r="ES36" s="2">
        <v>981200</v>
      </c>
      <c r="ET36" s="2">
        <v>927100</v>
      </c>
      <c r="EU36" s="2">
        <v>860200</v>
      </c>
      <c r="EV36" s="2">
        <v>1067100</v>
      </c>
      <c r="EW36" s="2">
        <v>1003900</v>
      </c>
      <c r="EX36" s="2">
        <v>1778800</v>
      </c>
      <c r="EY36" s="2">
        <v>1409800</v>
      </c>
      <c r="EZ36" s="2">
        <v>1160100</v>
      </c>
      <c r="FA36" s="2">
        <v>1290800</v>
      </c>
      <c r="FB36" s="2">
        <v>709500</v>
      </c>
      <c r="FC36" s="2">
        <v>1024300</v>
      </c>
      <c r="FD36" s="2">
        <v>773300</v>
      </c>
      <c r="FE36" s="2">
        <v>1429500</v>
      </c>
      <c r="FF36" s="2">
        <v>1099700</v>
      </c>
      <c r="FG36" s="2">
        <v>614600</v>
      </c>
      <c r="FH36" s="2">
        <v>1051300</v>
      </c>
      <c r="FI36" s="2">
        <v>761300</v>
      </c>
      <c r="FJ36" s="2">
        <v>1019500</v>
      </c>
      <c r="FK36" s="2">
        <v>769600</v>
      </c>
      <c r="FL36" s="2">
        <v>801600</v>
      </c>
      <c r="FM36" s="2">
        <v>916800</v>
      </c>
      <c r="FN36" s="2">
        <v>991900</v>
      </c>
      <c r="FO36" s="2">
        <v>1184100</v>
      </c>
      <c r="FP36" s="2">
        <v>1262500</v>
      </c>
      <c r="FQ36" s="2">
        <v>1948000</v>
      </c>
      <c r="FR36" s="2">
        <v>1413600</v>
      </c>
      <c r="FS36" s="2">
        <v>1002800</v>
      </c>
      <c r="FT36" s="2">
        <v>1272200</v>
      </c>
      <c r="FU36" s="2">
        <v>1092900</v>
      </c>
      <c r="FV36" s="2">
        <v>1100600</v>
      </c>
      <c r="FW36" s="2">
        <v>1226400</v>
      </c>
      <c r="FX36" s="2">
        <v>890800</v>
      </c>
      <c r="FY36" s="2">
        <v>947900</v>
      </c>
      <c r="FZ36" s="2">
        <v>1048800</v>
      </c>
      <c r="GA36" s="2">
        <v>1373100</v>
      </c>
      <c r="GB36" s="2">
        <v>961700</v>
      </c>
      <c r="GC36" s="2">
        <v>989500</v>
      </c>
      <c r="GD36" s="2">
        <v>1488600</v>
      </c>
      <c r="GE36" s="2">
        <v>1349200</v>
      </c>
      <c r="GF36" s="2">
        <v>1986200</v>
      </c>
      <c r="GG36" s="2">
        <v>2867100</v>
      </c>
      <c r="GH36" s="2">
        <v>3857200</v>
      </c>
      <c r="GI36" s="2">
        <v>2637600</v>
      </c>
      <c r="GJ36" s="2">
        <v>1448000</v>
      </c>
      <c r="GK36" s="2">
        <v>1241300</v>
      </c>
      <c r="GL36" s="2">
        <v>1265200</v>
      </c>
      <c r="GM36" s="2">
        <v>1084100</v>
      </c>
      <c r="GN36" s="2">
        <v>979000</v>
      </c>
      <c r="GO36" s="2">
        <v>1227200</v>
      </c>
      <c r="GP36" s="2">
        <v>1929300</v>
      </c>
      <c r="GQ36" s="2">
        <v>975500</v>
      </c>
      <c r="GR36" s="2">
        <v>913900</v>
      </c>
      <c r="GS36" s="2">
        <v>888700</v>
      </c>
      <c r="GT36" s="2">
        <v>1037200</v>
      </c>
      <c r="GU36" s="2">
        <v>1487900</v>
      </c>
      <c r="GV36" s="2">
        <v>1327300</v>
      </c>
      <c r="GW36" s="2">
        <v>1016100</v>
      </c>
      <c r="GX36" s="2">
        <v>1011200</v>
      </c>
      <c r="GY36" s="2">
        <v>1261100</v>
      </c>
      <c r="GZ36" s="2">
        <v>1304000</v>
      </c>
      <c r="HA36" s="2">
        <v>1071100</v>
      </c>
      <c r="HB36" s="2">
        <v>1384900</v>
      </c>
      <c r="HC36" s="2">
        <v>2046500</v>
      </c>
      <c r="HD36" s="2">
        <v>1728000</v>
      </c>
      <c r="HE36" s="2">
        <v>1929200</v>
      </c>
      <c r="HF36" s="2">
        <v>2238300</v>
      </c>
      <c r="HG36" s="2">
        <v>1204300</v>
      </c>
      <c r="HH36" s="2">
        <v>1623500</v>
      </c>
      <c r="HI36" s="2">
        <v>1543600</v>
      </c>
      <c r="HJ36" s="2">
        <v>2325200</v>
      </c>
      <c r="HK36" s="2">
        <v>913600</v>
      </c>
      <c r="HL36" s="2">
        <v>1331500</v>
      </c>
      <c r="HM36" s="2">
        <v>1008100</v>
      </c>
      <c r="HN36" s="2">
        <v>1274300</v>
      </c>
      <c r="HO36" s="2">
        <v>972300</v>
      </c>
      <c r="HP36" s="2">
        <v>1028900</v>
      </c>
      <c r="HQ36" s="2">
        <v>1527400</v>
      </c>
      <c r="HR36" s="2">
        <v>1350500</v>
      </c>
      <c r="HS36" s="2">
        <v>1244900</v>
      </c>
      <c r="HT36" s="2">
        <v>1252100</v>
      </c>
      <c r="HU36" s="2">
        <v>1977300</v>
      </c>
      <c r="HV36" s="2">
        <v>1072300</v>
      </c>
      <c r="HW36" s="2">
        <v>868100</v>
      </c>
      <c r="HX36" s="2">
        <v>868400</v>
      </c>
      <c r="HY36" s="2">
        <v>908000</v>
      </c>
      <c r="HZ36" s="2">
        <v>1075700</v>
      </c>
      <c r="IA36" s="2">
        <v>2023500</v>
      </c>
      <c r="IB36" s="2">
        <v>1856400</v>
      </c>
      <c r="IC36" s="2">
        <v>1058000</v>
      </c>
      <c r="ID36" s="2">
        <v>1084200</v>
      </c>
      <c r="IE36" s="2">
        <v>1870400</v>
      </c>
      <c r="IF36" s="2">
        <v>1954500</v>
      </c>
      <c r="IG36" s="2">
        <v>1752500</v>
      </c>
      <c r="IH36" s="2">
        <v>1707200</v>
      </c>
      <c r="II36" s="2">
        <v>2579400</v>
      </c>
      <c r="IJ36" s="2">
        <v>1950900</v>
      </c>
      <c r="IK36" s="2">
        <v>2392100</v>
      </c>
      <c r="IL36" s="2">
        <v>2232800</v>
      </c>
      <c r="IM36" s="2">
        <v>2240900</v>
      </c>
      <c r="IN36" s="2">
        <v>2686700</v>
      </c>
      <c r="IO36" s="2">
        <v>1329300</v>
      </c>
      <c r="IP36" s="2">
        <v>1331800</v>
      </c>
      <c r="IQ36" s="2">
        <v>2684300</v>
      </c>
      <c r="IR36" s="2">
        <v>4576100</v>
      </c>
      <c r="IS36" s="2">
        <v>1302200</v>
      </c>
      <c r="IT36" s="2">
        <v>932900</v>
      </c>
    </row>
    <row r="37" spans="1:254" ht="15.9" customHeight="1">
      <c r="A37" s="390" t="s">
        <v>69</v>
      </c>
      <c r="B37" s="46" t="s">
        <v>70</v>
      </c>
      <c r="C37" s="50">
        <v>231000</v>
      </c>
      <c r="D37" s="199">
        <v>-660700</v>
      </c>
      <c r="E37" s="197">
        <v>891700</v>
      </c>
      <c r="F37" s="21">
        <v>338800</v>
      </c>
      <c r="G37" s="21">
        <v>489200</v>
      </c>
      <c r="H37" s="21">
        <v>607300</v>
      </c>
      <c r="I37" s="21">
        <v>664800</v>
      </c>
      <c r="J37" s="21">
        <v>439300</v>
      </c>
      <c r="K37" s="21">
        <v>511000</v>
      </c>
      <c r="L37" s="21">
        <v>343600</v>
      </c>
      <c r="M37" s="21">
        <v>381600</v>
      </c>
      <c r="N37" s="21">
        <v>377800</v>
      </c>
      <c r="O37" s="21">
        <v>269800</v>
      </c>
      <c r="P37" s="21">
        <v>471100</v>
      </c>
      <c r="Q37" s="21">
        <v>529300</v>
      </c>
      <c r="R37" s="21">
        <v>486400</v>
      </c>
      <c r="S37" s="21">
        <v>376400</v>
      </c>
      <c r="T37" s="21">
        <v>512300</v>
      </c>
      <c r="U37" s="21">
        <v>390300</v>
      </c>
      <c r="V37" s="21">
        <v>561300</v>
      </c>
      <c r="W37" s="21">
        <v>1263000</v>
      </c>
      <c r="X37" s="21">
        <v>921200</v>
      </c>
      <c r="Y37" s="21">
        <v>685900</v>
      </c>
      <c r="Z37" s="21">
        <v>395500</v>
      </c>
      <c r="AA37" s="21">
        <v>315600</v>
      </c>
      <c r="AB37" s="21">
        <v>497000</v>
      </c>
      <c r="AC37" s="21">
        <v>560900</v>
      </c>
      <c r="AD37" s="21">
        <v>719200</v>
      </c>
      <c r="AE37" s="21">
        <v>366300</v>
      </c>
      <c r="AF37" s="21">
        <v>351200</v>
      </c>
      <c r="AG37" s="21">
        <v>396400</v>
      </c>
      <c r="AH37" s="21">
        <v>369000</v>
      </c>
      <c r="AI37" s="21">
        <v>436800</v>
      </c>
      <c r="AJ37" s="21">
        <v>416100</v>
      </c>
      <c r="AK37" s="21">
        <v>578900</v>
      </c>
      <c r="AL37" s="21">
        <v>947400</v>
      </c>
      <c r="AM37" s="21">
        <v>524100</v>
      </c>
      <c r="AN37" s="21">
        <v>338900</v>
      </c>
      <c r="AO37" s="21">
        <v>326000</v>
      </c>
      <c r="AP37" s="21">
        <v>367500</v>
      </c>
      <c r="AQ37" s="21">
        <v>595600</v>
      </c>
      <c r="AR37" s="21">
        <v>448600</v>
      </c>
      <c r="AS37" s="21">
        <v>787900</v>
      </c>
      <c r="AT37" s="21">
        <v>516200</v>
      </c>
      <c r="AU37" s="21">
        <v>552000</v>
      </c>
      <c r="AV37" s="21">
        <v>589600</v>
      </c>
      <c r="AW37" s="21">
        <v>577500</v>
      </c>
      <c r="AX37" s="21">
        <v>523100</v>
      </c>
      <c r="AY37" s="21">
        <v>539600</v>
      </c>
      <c r="AZ37" s="21">
        <v>732700</v>
      </c>
      <c r="BA37" s="21">
        <v>785000</v>
      </c>
      <c r="BB37" s="21">
        <v>689200</v>
      </c>
      <c r="BC37" s="21">
        <v>517300</v>
      </c>
      <c r="BD37" s="21">
        <v>418500</v>
      </c>
      <c r="BE37" s="21">
        <v>568400</v>
      </c>
      <c r="BF37" s="21">
        <v>474000</v>
      </c>
      <c r="BG37" s="21">
        <v>609400</v>
      </c>
      <c r="BH37" s="21">
        <v>731900</v>
      </c>
      <c r="BI37" s="21">
        <v>865400</v>
      </c>
      <c r="BJ37" s="21">
        <v>714400</v>
      </c>
      <c r="BK37" s="21">
        <v>744700</v>
      </c>
      <c r="BL37" s="21">
        <v>571700</v>
      </c>
      <c r="BM37" s="2">
        <v>503200</v>
      </c>
      <c r="BN37" s="2">
        <v>435100</v>
      </c>
      <c r="BO37" s="2">
        <v>600700</v>
      </c>
      <c r="BP37" s="2">
        <v>1122500</v>
      </c>
      <c r="BQ37" s="2">
        <v>837400</v>
      </c>
      <c r="BR37" s="2">
        <v>539300</v>
      </c>
      <c r="BS37" s="2">
        <v>749300</v>
      </c>
      <c r="BT37" s="2">
        <v>465500</v>
      </c>
      <c r="BU37" s="2">
        <v>471100</v>
      </c>
      <c r="BV37" s="2">
        <v>508100</v>
      </c>
      <c r="BW37" s="2">
        <v>575900</v>
      </c>
      <c r="BX37" s="2">
        <v>816800</v>
      </c>
      <c r="BY37" s="2">
        <v>574800</v>
      </c>
      <c r="BZ37" s="2">
        <v>460700</v>
      </c>
      <c r="CA37" s="2">
        <v>553600</v>
      </c>
      <c r="CB37" s="2">
        <v>583700</v>
      </c>
      <c r="CC37" s="2">
        <v>521200</v>
      </c>
      <c r="CD37" s="2">
        <v>733000</v>
      </c>
      <c r="CE37" s="2">
        <v>1286200</v>
      </c>
      <c r="CF37" s="2">
        <v>1275000</v>
      </c>
      <c r="CG37" s="2">
        <v>3418500</v>
      </c>
      <c r="CH37" s="2">
        <v>565900</v>
      </c>
      <c r="CI37" s="2">
        <v>272000</v>
      </c>
      <c r="CJ37" s="2">
        <v>239300</v>
      </c>
      <c r="CK37" s="2">
        <v>226900</v>
      </c>
      <c r="CL37" s="2">
        <v>294600</v>
      </c>
      <c r="CM37" s="2">
        <v>349900</v>
      </c>
      <c r="CN37" s="2">
        <v>415900</v>
      </c>
      <c r="CO37" s="2">
        <v>605800</v>
      </c>
      <c r="CP37" s="2">
        <v>460700</v>
      </c>
      <c r="CQ37" s="2">
        <v>330300</v>
      </c>
      <c r="CR37" s="2">
        <v>358400</v>
      </c>
      <c r="CS37" s="2">
        <v>347000</v>
      </c>
      <c r="CT37" s="2">
        <v>443900</v>
      </c>
      <c r="CU37" s="2">
        <v>343100</v>
      </c>
      <c r="CV37" s="2">
        <v>331400</v>
      </c>
      <c r="CW37" s="2">
        <v>272100</v>
      </c>
      <c r="CX37" s="2">
        <v>269600</v>
      </c>
      <c r="CY37" s="2">
        <v>441800</v>
      </c>
      <c r="CZ37" s="2">
        <v>342100</v>
      </c>
      <c r="DA37" s="2">
        <v>369200</v>
      </c>
      <c r="DB37" s="2">
        <v>452400</v>
      </c>
      <c r="DC37" s="2">
        <v>675800</v>
      </c>
      <c r="DD37" s="2">
        <v>376800</v>
      </c>
      <c r="DE37" s="2">
        <v>734700</v>
      </c>
      <c r="DF37" s="2">
        <v>955500</v>
      </c>
      <c r="DG37" s="2">
        <v>578700</v>
      </c>
      <c r="DH37" s="2">
        <v>755500</v>
      </c>
      <c r="DI37" s="2">
        <v>733600</v>
      </c>
      <c r="DJ37" s="2">
        <v>691500</v>
      </c>
      <c r="DK37" s="2">
        <v>1022600</v>
      </c>
      <c r="DL37" s="2">
        <v>472100</v>
      </c>
      <c r="DM37" s="2">
        <v>577500</v>
      </c>
      <c r="DN37" s="2">
        <v>589100</v>
      </c>
      <c r="DO37" s="2">
        <v>550400</v>
      </c>
      <c r="DP37" s="2">
        <v>284500</v>
      </c>
      <c r="DQ37" s="2">
        <v>344400</v>
      </c>
      <c r="DR37" s="2">
        <v>450900</v>
      </c>
      <c r="DS37" s="2">
        <v>680800</v>
      </c>
      <c r="DT37" s="2">
        <v>565400</v>
      </c>
      <c r="DU37" s="2">
        <v>408500</v>
      </c>
      <c r="DV37" s="2">
        <v>489500</v>
      </c>
      <c r="DW37" s="2">
        <v>483500</v>
      </c>
      <c r="DX37" s="2">
        <v>594900</v>
      </c>
      <c r="DY37" s="2">
        <v>558300</v>
      </c>
      <c r="DZ37" s="2">
        <v>627500</v>
      </c>
      <c r="EA37" s="2">
        <v>515500</v>
      </c>
      <c r="EB37" s="2">
        <v>569500</v>
      </c>
      <c r="EC37" s="2">
        <v>426400</v>
      </c>
      <c r="ED37" s="2">
        <v>336400</v>
      </c>
      <c r="EE37" s="2">
        <v>573800</v>
      </c>
      <c r="EF37" s="2">
        <v>329100</v>
      </c>
      <c r="EG37" s="2">
        <v>525000</v>
      </c>
      <c r="EH37" s="2">
        <v>645600</v>
      </c>
      <c r="EI37" s="2">
        <v>385800</v>
      </c>
      <c r="EJ37" s="2">
        <v>448900</v>
      </c>
      <c r="EK37" s="2">
        <v>480000</v>
      </c>
      <c r="EL37" s="2">
        <v>697600</v>
      </c>
      <c r="EM37" s="2">
        <v>897800</v>
      </c>
      <c r="EN37" s="2">
        <v>894700</v>
      </c>
      <c r="EO37" s="2">
        <v>718400</v>
      </c>
      <c r="EP37" s="2">
        <v>530700</v>
      </c>
      <c r="EQ37" s="2">
        <v>501200</v>
      </c>
      <c r="ER37" s="2">
        <v>583900</v>
      </c>
      <c r="ES37" s="2">
        <v>428800</v>
      </c>
      <c r="ET37" s="2">
        <v>362200</v>
      </c>
      <c r="EU37" s="2">
        <v>519100</v>
      </c>
      <c r="EV37" s="2">
        <v>567000</v>
      </c>
      <c r="EW37" s="2">
        <v>346600</v>
      </c>
      <c r="EX37" s="2">
        <v>487300</v>
      </c>
      <c r="EY37" s="2">
        <v>617800</v>
      </c>
      <c r="EZ37" s="2">
        <v>1382900</v>
      </c>
      <c r="FA37" s="2">
        <v>3441400</v>
      </c>
      <c r="FB37" s="2">
        <v>397600</v>
      </c>
      <c r="FC37" s="2">
        <v>410500</v>
      </c>
      <c r="FD37" s="2">
        <v>394200</v>
      </c>
      <c r="FE37" s="2">
        <v>371600</v>
      </c>
      <c r="FF37" s="2">
        <v>477000</v>
      </c>
      <c r="FG37" s="2">
        <v>561900</v>
      </c>
      <c r="FH37" s="2">
        <v>327400</v>
      </c>
      <c r="FI37" s="2">
        <v>238600</v>
      </c>
      <c r="FJ37" s="2">
        <v>312100</v>
      </c>
      <c r="FK37" s="2">
        <v>371500</v>
      </c>
      <c r="FL37" s="2">
        <v>404900</v>
      </c>
      <c r="FM37" s="2">
        <v>395700</v>
      </c>
      <c r="FN37" s="2">
        <v>428900</v>
      </c>
      <c r="FO37" s="2">
        <v>571500</v>
      </c>
      <c r="FP37" s="2">
        <v>520400</v>
      </c>
      <c r="FQ37" s="2">
        <v>457800</v>
      </c>
      <c r="FR37" s="2">
        <v>374300</v>
      </c>
      <c r="FS37" s="2">
        <v>399900</v>
      </c>
      <c r="FT37" s="2">
        <v>509300</v>
      </c>
      <c r="FU37" s="2">
        <v>407000</v>
      </c>
      <c r="FV37" s="2">
        <v>461300</v>
      </c>
      <c r="FW37" s="2">
        <v>593500</v>
      </c>
      <c r="FX37" s="2">
        <v>524100</v>
      </c>
      <c r="FY37" s="2">
        <v>310200</v>
      </c>
      <c r="FZ37" s="2">
        <v>272700</v>
      </c>
      <c r="GA37" s="2">
        <v>378500</v>
      </c>
      <c r="GB37" s="2">
        <v>409200</v>
      </c>
      <c r="GC37" s="2">
        <v>324200</v>
      </c>
      <c r="GD37" s="2">
        <v>262200</v>
      </c>
      <c r="GE37" s="2">
        <v>317300</v>
      </c>
      <c r="GF37" s="2">
        <v>454800</v>
      </c>
      <c r="GG37" s="2">
        <v>412500</v>
      </c>
      <c r="GH37" s="2">
        <v>437900</v>
      </c>
      <c r="GI37" s="2">
        <v>401000</v>
      </c>
      <c r="GJ37" s="2">
        <v>557800</v>
      </c>
      <c r="GK37" s="2">
        <v>871600</v>
      </c>
      <c r="GL37" s="2">
        <v>396000</v>
      </c>
      <c r="GM37" s="2">
        <v>260800</v>
      </c>
      <c r="GN37" s="2">
        <v>354100</v>
      </c>
      <c r="GO37" s="2">
        <v>361600</v>
      </c>
      <c r="GP37" s="2">
        <v>443000</v>
      </c>
      <c r="GQ37" s="2">
        <v>415700</v>
      </c>
      <c r="GR37" s="2">
        <v>290300</v>
      </c>
      <c r="GS37" s="2">
        <v>446100</v>
      </c>
      <c r="GT37" s="2">
        <v>369700</v>
      </c>
      <c r="GU37" s="2">
        <v>927100</v>
      </c>
      <c r="GV37" s="2">
        <v>984000</v>
      </c>
      <c r="GW37" s="2">
        <v>540300</v>
      </c>
      <c r="GX37" s="2">
        <v>530800</v>
      </c>
      <c r="GY37" s="2">
        <v>476900</v>
      </c>
      <c r="GZ37" s="2">
        <v>668000</v>
      </c>
      <c r="HA37" s="2">
        <v>333000</v>
      </c>
      <c r="HB37" s="2">
        <v>440100</v>
      </c>
      <c r="HC37" s="2">
        <v>649100</v>
      </c>
      <c r="HD37" s="2">
        <v>399000</v>
      </c>
      <c r="HE37" s="2">
        <v>642300</v>
      </c>
      <c r="HF37" s="2">
        <v>546400</v>
      </c>
      <c r="HG37" s="2">
        <v>476400</v>
      </c>
      <c r="HH37" s="2">
        <v>522800</v>
      </c>
      <c r="HI37" s="2">
        <v>435400</v>
      </c>
      <c r="HJ37" s="2">
        <v>774900</v>
      </c>
      <c r="HK37" s="2">
        <v>484000</v>
      </c>
      <c r="HL37" s="2">
        <v>513200</v>
      </c>
      <c r="HM37" s="2">
        <v>566300</v>
      </c>
      <c r="HN37" s="2">
        <v>648000</v>
      </c>
      <c r="HO37" s="2">
        <v>601600</v>
      </c>
      <c r="HP37" s="2">
        <v>511700</v>
      </c>
      <c r="HQ37" s="2">
        <v>529600</v>
      </c>
      <c r="HR37" s="2">
        <v>926500</v>
      </c>
      <c r="HS37" s="2">
        <v>1172700</v>
      </c>
      <c r="HT37" s="2">
        <v>969000</v>
      </c>
      <c r="HU37" s="2">
        <v>1467100</v>
      </c>
      <c r="HV37" s="2">
        <v>1220200</v>
      </c>
      <c r="HW37" s="2">
        <v>1156600</v>
      </c>
      <c r="HX37" s="2">
        <v>659000</v>
      </c>
      <c r="HY37" s="2">
        <v>2137200</v>
      </c>
      <c r="HZ37" s="2">
        <v>1352100</v>
      </c>
      <c r="IA37" s="2">
        <v>1299400</v>
      </c>
      <c r="IB37" s="2">
        <v>724800</v>
      </c>
      <c r="IC37" s="2">
        <v>988800</v>
      </c>
      <c r="ID37" s="2">
        <v>467200</v>
      </c>
      <c r="IE37" s="2">
        <v>721800</v>
      </c>
      <c r="IF37" s="2">
        <v>694400</v>
      </c>
      <c r="IG37" s="2">
        <v>711000</v>
      </c>
      <c r="IH37" s="2">
        <v>767900</v>
      </c>
      <c r="II37" s="2">
        <v>472100</v>
      </c>
      <c r="IJ37" s="2">
        <v>635600</v>
      </c>
      <c r="IK37" s="2">
        <v>665100</v>
      </c>
      <c r="IL37" s="2">
        <v>859900</v>
      </c>
      <c r="IM37" s="2">
        <v>682600</v>
      </c>
      <c r="IN37" s="2">
        <v>701600</v>
      </c>
      <c r="IO37" s="2">
        <v>769100</v>
      </c>
      <c r="IP37" s="2">
        <v>909800</v>
      </c>
      <c r="IQ37" s="2">
        <v>1513300</v>
      </c>
      <c r="IR37" s="2">
        <v>905800</v>
      </c>
      <c r="IS37" s="2">
        <v>455000</v>
      </c>
      <c r="IT37" s="2">
        <v>585900</v>
      </c>
    </row>
    <row r="38" spans="1:254" ht="15.9" customHeight="1">
      <c r="A38" s="390" t="s">
        <v>71</v>
      </c>
      <c r="B38" s="46" t="s">
        <v>72</v>
      </c>
      <c r="C38" s="50">
        <v>1125000</v>
      </c>
      <c r="D38" s="199">
        <v>-1869700</v>
      </c>
      <c r="E38" s="197">
        <v>2994700</v>
      </c>
      <c r="F38" s="21">
        <v>7671300</v>
      </c>
      <c r="G38" s="21">
        <v>1710700</v>
      </c>
      <c r="H38" s="21">
        <v>2175300</v>
      </c>
      <c r="I38" s="21">
        <v>2486300</v>
      </c>
      <c r="J38" s="21">
        <v>2329900</v>
      </c>
      <c r="K38" s="21">
        <v>3488400</v>
      </c>
      <c r="L38" s="21">
        <v>2491500</v>
      </c>
      <c r="M38" s="21">
        <v>2335700</v>
      </c>
      <c r="N38" s="21">
        <v>1569300</v>
      </c>
      <c r="O38" s="21">
        <v>1632700</v>
      </c>
      <c r="P38" s="21">
        <v>1801000</v>
      </c>
      <c r="Q38" s="21">
        <v>2071700</v>
      </c>
      <c r="R38" s="21">
        <v>2209000</v>
      </c>
      <c r="S38" s="21">
        <v>1717700</v>
      </c>
      <c r="T38" s="21">
        <v>1543200</v>
      </c>
      <c r="U38" s="21">
        <v>3107300</v>
      </c>
      <c r="V38" s="21">
        <v>2132400</v>
      </c>
      <c r="W38" s="21">
        <v>1814200</v>
      </c>
      <c r="X38" s="21">
        <v>1680300</v>
      </c>
      <c r="Y38" s="21">
        <v>1773000</v>
      </c>
      <c r="Z38" s="21">
        <v>1963800</v>
      </c>
      <c r="AA38" s="21">
        <v>2172100</v>
      </c>
      <c r="AB38" s="21">
        <v>1797200</v>
      </c>
      <c r="AC38" s="21">
        <v>3717200</v>
      </c>
      <c r="AD38" s="21">
        <v>1622100</v>
      </c>
      <c r="AE38" s="21">
        <v>1857400</v>
      </c>
      <c r="AF38" s="21">
        <v>3330000</v>
      </c>
      <c r="AG38" s="21">
        <v>1587200</v>
      </c>
      <c r="AH38" s="21">
        <v>1181200</v>
      </c>
      <c r="AI38" s="21">
        <v>1369000</v>
      </c>
      <c r="AJ38" s="21">
        <v>1882500</v>
      </c>
      <c r="AK38" s="21">
        <v>1377000</v>
      </c>
      <c r="AL38" s="21">
        <v>2797700</v>
      </c>
      <c r="AM38" s="21">
        <v>1646200</v>
      </c>
      <c r="AN38" s="21">
        <v>1310000</v>
      </c>
      <c r="AO38" s="21">
        <v>1124000</v>
      </c>
      <c r="AP38" s="21">
        <v>2501500</v>
      </c>
      <c r="AQ38" s="21">
        <v>2761200</v>
      </c>
      <c r="AR38" s="21">
        <v>1777900</v>
      </c>
      <c r="AS38" s="21">
        <v>1619400</v>
      </c>
      <c r="AT38" s="21">
        <v>1662600</v>
      </c>
      <c r="AU38" s="21">
        <v>2268500</v>
      </c>
      <c r="AV38" s="21">
        <v>1724300</v>
      </c>
      <c r="AW38" s="21">
        <v>1785000</v>
      </c>
      <c r="AX38" s="21">
        <v>1379700</v>
      </c>
      <c r="AY38" s="21">
        <v>1761500</v>
      </c>
      <c r="AZ38" s="21">
        <v>1888900</v>
      </c>
      <c r="BA38" s="21">
        <v>2512100</v>
      </c>
      <c r="BB38" s="21">
        <v>1853000</v>
      </c>
      <c r="BC38" s="21">
        <v>2515400</v>
      </c>
      <c r="BD38" s="21">
        <v>1785100</v>
      </c>
      <c r="BE38" s="21">
        <v>1639900</v>
      </c>
      <c r="BF38" s="21">
        <v>1886300</v>
      </c>
      <c r="BG38" s="21">
        <v>1894000</v>
      </c>
      <c r="BH38" s="21">
        <v>2091100</v>
      </c>
      <c r="BI38" s="21">
        <v>2464500</v>
      </c>
      <c r="BJ38" s="21">
        <v>2079800</v>
      </c>
      <c r="BK38" s="21">
        <v>1834800</v>
      </c>
      <c r="BL38" s="21">
        <v>2061400</v>
      </c>
      <c r="BM38" s="2">
        <v>2340700</v>
      </c>
      <c r="BN38" s="2">
        <v>3805000</v>
      </c>
      <c r="BO38" s="2">
        <v>9319400</v>
      </c>
      <c r="BP38" s="2">
        <v>3010900</v>
      </c>
      <c r="BQ38" s="2">
        <v>4574800</v>
      </c>
      <c r="BR38" s="2">
        <v>2241100</v>
      </c>
      <c r="BS38" s="2">
        <v>3457100</v>
      </c>
      <c r="BT38" s="2">
        <v>1905900</v>
      </c>
      <c r="BU38" s="2">
        <v>1833800</v>
      </c>
      <c r="BV38" s="2">
        <v>1590600</v>
      </c>
      <c r="BW38" s="2">
        <v>2007300</v>
      </c>
      <c r="BX38" s="2">
        <v>1732700</v>
      </c>
      <c r="BY38" s="2">
        <v>1367300</v>
      </c>
      <c r="BZ38" s="2">
        <v>1582300</v>
      </c>
      <c r="CA38" s="2">
        <v>1626400</v>
      </c>
      <c r="CB38" s="2">
        <v>1222600</v>
      </c>
      <c r="CC38" s="2">
        <v>1654400</v>
      </c>
      <c r="CD38" s="2">
        <v>1364900</v>
      </c>
      <c r="CE38" s="2">
        <v>1455100</v>
      </c>
      <c r="CF38" s="2">
        <v>1344600</v>
      </c>
      <c r="CG38" s="2">
        <v>2103500</v>
      </c>
      <c r="CH38" s="2">
        <v>2863500</v>
      </c>
      <c r="CI38" s="2">
        <v>1463100</v>
      </c>
      <c r="CJ38" s="2">
        <v>872000</v>
      </c>
      <c r="CK38" s="2">
        <v>1123700</v>
      </c>
      <c r="CL38" s="2">
        <v>2162900</v>
      </c>
      <c r="CM38" s="2">
        <v>2232200</v>
      </c>
      <c r="CN38" s="2">
        <v>2137200</v>
      </c>
      <c r="CO38" s="2">
        <v>2682200</v>
      </c>
      <c r="CP38" s="2">
        <v>2974300</v>
      </c>
      <c r="CQ38" s="2">
        <v>3010200</v>
      </c>
      <c r="CR38" s="2">
        <v>4155200</v>
      </c>
      <c r="CS38" s="2">
        <v>1706500</v>
      </c>
      <c r="CT38" s="2">
        <v>3054100</v>
      </c>
      <c r="CU38" s="2">
        <v>5031500</v>
      </c>
      <c r="CV38" s="2">
        <v>1718100</v>
      </c>
      <c r="CW38" s="2">
        <v>1653500</v>
      </c>
      <c r="CX38" s="2">
        <v>1938700</v>
      </c>
      <c r="CY38" s="2">
        <v>1961400</v>
      </c>
      <c r="CZ38" s="2">
        <v>1663200</v>
      </c>
      <c r="DA38" s="2">
        <v>1824700</v>
      </c>
      <c r="DB38" s="2">
        <v>2368000</v>
      </c>
      <c r="DC38" s="2">
        <v>3537600</v>
      </c>
      <c r="DD38" s="2">
        <v>2227500</v>
      </c>
      <c r="DE38" s="2">
        <v>2311700</v>
      </c>
      <c r="DF38" s="2">
        <v>4330600</v>
      </c>
      <c r="DG38" s="2">
        <v>2771300</v>
      </c>
      <c r="DH38" s="2">
        <v>2753100</v>
      </c>
      <c r="DI38" s="2">
        <v>3109500</v>
      </c>
      <c r="DJ38" s="2">
        <v>2917900</v>
      </c>
      <c r="DK38" s="2">
        <v>3626100</v>
      </c>
      <c r="DL38" s="2">
        <v>3851000</v>
      </c>
      <c r="DM38" s="2">
        <v>2473700</v>
      </c>
      <c r="DN38" s="2">
        <v>2047900</v>
      </c>
      <c r="DO38" s="2">
        <v>1747600</v>
      </c>
      <c r="DP38" s="2">
        <v>1929400</v>
      </c>
      <c r="DQ38" s="2">
        <v>2086900</v>
      </c>
      <c r="DR38" s="2">
        <v>3785500</v>
      </c>
      <c r="DS38" s="2">
        <v>3227900</v>
      </c>
      <c r="DT38" s="2">
        <v>3776600</v>
      </c>
      <c r="DU38" s="2">
        <v>4468700</v>
      </c>
      <c r="DV38" s="2">
        <v>5900300</v>
      </c>
      <c r="DW38" s="2">
        <v>3258600</v>
      </c>
      <c r="DX38" s="2">
        <v>2969100</v>
      </c>
      <c r="DY38" s="2">
        <v>2219600</v>
      </c>
      <c r="DZ38" s="2">
        <v>2613300</v>
      </c>
      <c r="EA38" s="2">
        <v>2201700</v>
      </c>
      <c r="EB38" s="2">
        <v>2467200</v>
      </c>
      <c r="EC38" s="2">
        <v>2719600</v>
      </c>
      <c r="ED38" s="2">
        <v>2187000</v>
      </c>
      <c r="EE38" s="2">
        <v>2065300</v>
      </c>
      <c r="EF38" s="2">
        <v>3638300</v>
      </c>
      <c r="EG38" s="2">
        <v>4268800</v>
      </c>
      <c r="EH38" s="2">
        <v>2312100</v>
      </c>
      <c r="EI38" s="2">
        <v>1934500</v>
      </c>
      <c r="EJ38" s="2">
        <v>3755100</v>
      </c>
      <c r="EK38" s="2">
        <v>2995100</v>
      </c>
      <c r="EL38" s="2">
        <v>3281500</v>
      </c>
      <c r="EM38" s="2">
        <v>3669400</v>
      </c>
      <c r="EN38" s="2">
        <v>3961800</v>
      </c>
      <c r="EO38" s="2">
        <v>2758700</v>
      </c>
      <c r="EP38" s="2">
        <v>3583700</v>
      </c>
      <c r="EQ38" s="2">
        <v>1914500</v>
      </c>
      <c r="ER38" s="2">
        <v>2946500</v>
      </c>
      <c r="ES38" s="2">
        <v>3670300</v>
      </c>
      <c r="ET38" s="2">
        <v>1618000</v>
      </c>
      <c r="EU38" s="2">
        <v>1869500</v>
      </c>
      <c r="EV38" s="2">
        <v>2128100</v>
      </c>
      <c r="EW38" s="2">
        <v>1270000</v>
      </c>
      <c r="EX38" s="2">
        <v>1011500</v>
      </c>
      <c r="EY38" s="2">
        <v>1277400</v>
      </c>
      <c r="EZ38" s="2">
        <v>1405000</v>
      </c>
      <c r="FA38" s="2">
        <v>2861800</v>
      </c>
      <c r="FB38" s="2">
        <v>2361200</v>
      </c>
      <c r="FC38" s="2">
        <v>2052100</v>
      </c>
      <c r="FD38" s="2">
        <v>2658700</v>
      </c>
      <c r="FE38" s="2">
        <v>2991700</v>
      </c>
      <c r="FF38" s="2">
        <v>4358400</v>
      </c>
      <c r="FG38" s="2">
        <v>2569400</v>
      </c>
      <c r="FH38" s="2">
        <v>2716500</v>
      </c>
      <c r="FI38" s="2">
        <v>1418600</v>
      </c>
      <c r="FJ38" s="2">
        <v>1744200</v>
      </c>
      <c r="FK38" s="2">
        <v>1709400</v>
      </c>
      <c r="FL38" s="2">
        <v>2821400</v>
      </c>
      <c r="FM38" s="2">
        <v>1525900</v>
      </c>
      <c r="FN38" s="2">
        <v>1741800</v>
      </c>
      <c r="FO38" s="2">
        <v>2049800</v>
      </c>
      <c r="FP38" s="2">
        <v>2340200</v>
      </c>
      <c r="FQ38" s="2">
        <v>1296200</v>
      </c>
      <c r="FR38" s="2">
        <v>2432800</v>
      </c>
      <c r="FS38" s="2">
        <v>1868000</v>
      </c>
      <c r="FT38" s="2">
        <v>2361800</v>
      </c>
      <c r="FU38" s="2">
        <v>3780800</v>
      </c>
      <c r="FV38" s="2">
        <v>1408600</v>
      </c>
      <c r="FW38" s="2">
        <v>2079600</v>
      </c>
      <c r="FX38" s="2">
        <v>1880500</v>
      </c>
      <c r="FY38" s="2">
        <v>3289600</v>
      </c>
      <c r="FZ38" s="2">
        <v>1748400</v>
      </c>
      <c r="GA38" s="2">
        <v>3925100</v>
      </c>
      <c r="GB38" s="2">
        <v>2231400</v>
      </c>
      <c r="GC38" s="2">
        <v>3820800</v>
      </c>
      <c r="GD38" s="2">
        <v>2054300</v>
      </c>
      <c r="GE38" s="2">
        <v>2081400</v>
      </c>
      <c r="GF38" s="2">
        <v>2375900</v>
      </c>
      <c r="GG38" s="2">
        <v>1686400</v>
      </c>
      <c r="GH38" s="2">
        <v>1687900</v>
      </c>
      <c r="GI38" s="2">
        <v>2274400</v>
      </c>
      <c r="GJ38" s="2">
        <v>1799000</v>
      </c>
      <c r="GK38" s="2">
        <v>2533900</v>
      </c>
      <c r="GL38" s="2">
        <v>2164400</v>
      </c>
      <c r="GM38" s="2">
        <v>1574200</v>
      </c>
      <c r="GN38" s="2">
        <v>1207700</v>
      </c>
      <c r="GO38" s="2">
        <v>1932600</v>
      </c>
      <c r="GP38" s="2">
        <v>1514900</v>
      </c>
      <c r="GQ38" s="2">
        <v>1525900</v>
      </c>
      <c r="GR38" s="2">
        <v>1617400</v>
      </c>
      <c r="GS38" s="2">
        <v>1497600</v>
      </c>
      <c r="GT38" s="2">
        <v>1349900</v>
      </c>
      <c r="GU38" s="2">
        <v>2673100</v>
      </c>
      <c r="GV38" s="2">
        <v>2462500</v>
      </c>
      <c r="GW38" s="2">
        <v>2955700</v>
      </c>
      <c r="GX38" s="2">
        <v>1743200</v>
      </c>
      <c r="GY38" s="2">
        <v>2067100</v>
      </c>
      <c r="GZ38" s="2">
        <v>2651200</v>
      </c>
      <c r="HA38" s="2">
        <v>1411800</v>
      </c>
      <c r="HB38" s="2">
        <v>1757400</v>
      </c>
      <c r="HC38" s="2">
        <v>1993200</v>
      </c>
      <c r="HD38" s="2">
        <v>2132000</v>
      </c>
      <c r="HE38" s="2">
        <v>2313400</v>
      </c>
      <c r="HF38" s="2">
        <v>2719200</v>
      </c>
      <c r="HG38" s="2">
        <v>2048900</v>
      </c>
      <c r="HH38" s="2">
        <v>1602500</v>
      </c>
      <c r="HI38" s="2">
        <v>1470300</v>
      </c>
      <c r="HJ38" s="2">
        <v>2586400</v>
      </c>
      <c r="HK38" s="2">
        <v>1563600</v>
      </c>
      <c r="HL38" s="2">
        <v>2017200</v>
      </c>
      <c r="HM38" s="2">
        <v>1394200</v>
      </c>
      <c r="HN38" s="2">
        <v>1825600</v>
      </c>
      <c r="HO38" s="2">
        <v>1864300</v>
      </c>
      <c r="HP38" s="2">
        <v>1671400</v>
      </c>
      <c r="HQ38" s="2">
        <v>2665200</v>
      </c>
      <c r="HR38" s="2">
        <v>2997800</v>
      </c>
      <c r="HS38" s="2">
        <v>2181600</v>
      </c>
      <c r="HT38" s="2">
        <v>2264800</v>
      </c>
      <c r="HU38" s="2">
        <v>2483100</v>
      </c>
      <c r="HV38" s="2">
        <v>1766300</v>
      </c>
      <c r="HW38" s="2">
        <v>1535200</v>
      </c>
      <c r="HX38" s="2">
        <v>1002900</v>
      </c>
      <c r="HY38" s="2">
        <v>1495200</v>
      </c>
      <c r="HZ38" s="2">
        <v>1214000</v>
      </c>
      <c r="IA38" s="2">
        <v>1599100</v>
      </c>
      <c r="IB38" s="2">
        <v>2013400</v>
      </c>
      <c r="IC38" s="2">
        <v>1643500</v>
      </c>
      <c r="ID38" s="2">
        <v>1407600</v>
      </c>
      <c r="IE38" s="2">
        <v>1794300</v>
      </c>
      <c r="IF38" s="2">
        <v>1577600</v>
      </c>
      <c r="IG38" s="2">
        <v>1852900</v>
      </c>
      <c r="IH38" s="2">
        <v>1515200</v>
      </c>
      <c r="II38" s="2">
        <v>1611900</v>
      </c>
      <c r="IJ38" s="2">
        <v>1750500</v>
      </c>
      <c r="IK38" s="2">
        <v>3241300</v>
      </c>
      <c r="IL38" s="2">
        <v>4772600</v>
      </c>
      <c r="IM38" s="2">
        <v>4560800</v>
      </c>
      <c r="IN38" s="2">
        <v>1472000</v>
      </c>
      <c r="IO38" s="2">
        <v>1626200</v>
      </c>
      <c r="IP38" s="2">
        <v>2449600</v>
      </c>
      <c r="IQ38" s="2">
        <v>1803800</v>
      </c>
      <c r="IR38" s="2">
        <v>1825400</v>
      </c>
      <c r="IS38" s="2">
        <v>911400</v>
      </c>
      <c r="IT38" s="2">
        <v>1407700</v>
      </c>
    </row>
    <row r="39" spans="1:254" ht="15.9" customHeight="1">
      <c r="A39" s="390" t="s">
        <v>73</v>
      </c>
      <c r="B39" s="46" t="s">
        <v>74</v>
      </c>
      <c r="C39" s="50">
        <v>2158900</v>
      </c>
      <c r="D39" s="199">
        <v>-1643200</v>
      </c>
      <c r="E39" s="197">
        <v>3802100</v>
      </c>
      <c r="F39" s="21">
        <v>4072700</v>
      </c>
      <c r="G39" s="21">
        <v>4216500</v>
      </c>
      <c r="H39" s="21">
        <v>6409500</v>
      </c>
      <c r="I39" s="21">
        <v>6968600</v>
      </c>
      <c r="J39" s="21">
        <v>4587300</v>
      </c>
      <c r="K39" s="21">
        <v>7645500</v>
      </c>
      <c r="L39" s="21">
        <v>3562100</v>
      </c>
      <c r="M39" s="21">
        <v>4148000</v>
      </c>
      <c r="N39" s="21">
        <v>3189500</v>
      </c>
      <c r="O39" s="21">
        <v>3086100</v>
      </c>
      <c r="P39" s="21">
        <v>4159900</v>
      </c>
      <c r="Q39" s="21">
        <v>4888900</v>
      </c>
      <c r="R39" s="21">
        <v>5151200</v>
      </c>
      <c r="S39" s="21">
        <v>3150000</v>
      </c>
      <c r="T39" s="21">
        <v>3392200</v>
      </c>
      <c r="U39" s="21">
        <v>4764000</v>
      </c>
      <c r="V39" s="21">
        <v>3054700</v>
      </c>
      <c r="W39" s="21">
        <v>3446600</v>
      </c>
      <c r="X39" s="21">
        <v>3725600</v>
      </c>
      <c r="Y39" s="21">
        <v>4145400</v>
      </c>
      <c r="Z39" s="21">
        <v>3736000</v>
      </c>
      <c r="AA39" s="21">
        <v>3748100</v>
      </c>
      <c r="AB39" s="21">
        <v>4308600</v>
      </c>
      <c r="AC39" s="21">
        <v>4069700</v>
      </c>
      <c r="AD39" s="21">
        <v>3984700</v>
      </c>
      <c r="AE39" s="21">
        <v>3560600</v>
      </c>
      <c r="AF39" s="21">
        <v>4385300</v>
      </c>
      <c r="AG39" s="21">
        <v>3474800</v>
      </c>
      <c r="AH39" s="21">
        <v>3068800</v>
      </c>
      <c r="AI39" s="21">
        <v>3805300</v>
      </c>
      <c r="AJ39" s="21">
        <v>6159800</v>
      </c>
      <c r="AK39" s="21">
        <v>3865000</v>
      </c>
      <c r="AL39" s="21">
        <v>4213100</v>
      </c>
      <c r="AM39" s="21">
        <v>5279700</v>
      </c>
      <c r="AN39" s="21">
        <v>3327500</v>
      </c>
      <c r="AO39" s="21">
        <v>4749600</v>
      </c>
      <c r="AP39" s="21">
        <v>4458000</v>
      </c>
      <c r="AQ39" s="21">
        <v>5116300</v>
      </c>
      <c r="AR39" s="21">
        <v>5220600</v>
      </c>
      <c r="AS39" s="21">
        <v>5799200</v>
      </c>
      <c r="AT39" s="21">
        <v>6215900</v>
      </c>
      <c r="AU39" s="21">
        <v>7062800</v>
      </c>
      <c r="AV39" s="21">
        <v>5135100</v>
      </c>
      <c r="AW39" s="21">
        <v>5191100</v>
      </c>
      <c r="AX39" s="21">
        <v>5407100</v>
      </c>
      <c r="AY39" s="21">
        <v>7450800</v>
      </c>
      <c r="AZ39" s="21">
        <v>8726200</v>
      </c>
      <c r="BA39" s="21">
        <v>9865400</v>
      </c>
      <c r="BB39" s="21">
        <v>4673600</v>
      </c>
      <c r="BC39" s="21">
        <v>6031000</v>
      </c>
      <c r="BD39" s="21">
        <v>5158300</v>
      </c>
      <c r="BE39" s="21">
        <v>6336100</v>
      </c>
      <c r="BF39" s="21">
        <v>6875400</v>
      </c>
      <c r="BG39" s="21">
        <v>5670200</v>
      </c>
      <c r="BH39" s="21">
        <v>6771200</v>
      </c>
      <c r="BI39" s="21">
        <v>7851100</v>
      </c>
      <c r="BJ39" s="21">
        <v>16020200</v>
      </c>
      <c r="BK39" s="21">
        <v>4716600</v>
      </c>
      <c r="BL39" s="21">
        <v>3255300</v>
      </c>
      <c r="BM39" s="2">
        <v>3582500</v>
      </c>
      <c r="BN39" s="2">
        <v>3990700</v>
      </c>
      <c r="BO39" s="2">
        <v>2973000</v>
      </c>
      <c r="BP39" s="2">
        <v>3753900</v>
      </c>
      <c r="BQ39" s="2">
        <v>5815300</v>
      </c>
      <c r="BR39" s="2">
        <v>3110200</v>
      </c>
      <c r="BS39" s="2">
        <v>3725000</v>
      </c>
      <c r="BT39" s="2">
        <v>3212200</v>
      </c>
      <c r="BU39" s="2">
        <v>3319400</v>
      </c>
      <c r="BV39" s="2">
        <v>2614200</v>
      </c>
      <c r="BW39" s="2">
        <v>3759500</v>
      </c>
      <c r="BX39" s="2">
        <v>2728700</v>
      </c>
      <c r="BY39" s="2">
        <v>3886000</v>
      </c>
      <c r="BZ39" s="2">
        <v>3404200</v>
      </c>
      <c r="CA39" s="2">
        <v>2123000</v>
      </c>
      <c r="CB39" s="2">
        <v>3934300</v>
      </c>
      <c r="CC39" s="2">
        <v>3088100</v>
      </c>
      <c r="CD39" s="2">
        <v>2722900</v>
      </c>
      <c r="CE39" s="2">
        <v>2247400</v>
      </c>
      <c r="CF39" s="2">
        <v>3247800</v>
      </c>
      <c r="CG39" s="2">
        <v>5070800</v>
      </c>
      <c r="CH39" s="2">
        <v>5210900</v>
      </c>
      <c r="CI39" s="2">
        <v>2902200</v>
      </c>
      <c r="CJ39" s="2">
        <v>3080400</v>
      </c>
      <c r="CK39" s="2">
        <v>2446200</v>
      </c>
      <c r="CL39" s="2">
        <v>4728300</v>
      </c>
      <c r="CM39" s="2">
        <v>3797400</v>
      </c>
      <c r="CN39" s="2">
        <v>4592100</v>
      </c>
      <c r="CO39" s="2">
        <v>5679200</v>
      </c>
      <c r="CP39" s="2">
        <v>5784200</v>
      </c>
      <c r="CQ39" s="2">
        <v>3972900</v>
      </c>
      <c r="CR39" s="2">
        <v>3955100</v>
      </c>
      <c r="CS39" s="2">
        <v>3460300</v>
      </c>
      <c r="CT39" s="2">
        <v>5131700</v>
      </c>
      <c r="CU39" s="2">
        <v>4292300</v>
      </c>
      <c r="CV39" s="2">
        <v>3353300</v>
      </c>
      <c r="CW39" s="2">
        <v>2520300</v>
      </c>
      <c r="CX39" s="2">
        <v>2779600</v>
      </c>
      <c r="CY39" s="2">
        <v>3471500</v>
      </c>
      <c r="CZ39" s="2">
        <v>3714800</v>
      </c>
      <c r="DA39" s="2">
        <v>2893500</v>
      </c>
      <c r="DB39" s="2">
        <v>4209000</v>
      </c>
      <c r="DC39" s="2">
        <v>7304300</v>
      </c>
      <c r="DD39" s="2">
        <v>3694100</v>
      </c>
      <c r="DE39" s="2">
        <v>6242600</v>
      </c>
      <c r="DF39" s="2">
        <v>7372400</v>
      </c>
      <c r="DG39" s="2">
        <v>5186100</v>
      </c>
      <c r="DH39" s="2">
        <v>6013900</v>
      </c>
      <c r="DI39" s="2">
        <v>6237300</v>
      </c>
      <c r="DJ39" s="2">
        <v>3448800</v>
      </c>
      <c r="DK39" s="2">
        <v>3482600</v>
      </c>
      <c r="DL39" s="2">
        <v>5158000</v>
      </c>
      <c r="DM39" s="2">
        <v>6153400</v>
      </c>
      <c r="DN39" s="2">
        <v>3794900</v>
      </c>
      <c r="DO39" s="2">
        <v>3992600</v>
      </c>
      <c r="DP39" s="2">
        <v>3410000</v>
      </c>
      <c r="DQ39" s="2">
        <v>5355300</v>
      </c>
      <c r="DR39" s="2">
        <v>4618700</v>
      </c>
      <c r="DS39" s="2">
        <v>6960800</v>
      </c>
      <c r="DT39" s="2">
        <v>5688200</v>
      </c>
      <c r="DU39" s="2">
        <v>3782500</v>
      </c>
      <c r="DV39" s="2">
        <v>2954000</v>
      </c>
      <c r="DW39" s="2">
        <v>3193200</v>
      </c>
      <c r="DX39" s="2">
        <v>3375100</v>
      </c>
      <c r="DY39" s="2">
        <v>3104300</v>
      </c>
      <c r="DZ39" s="2">
        <v>4016600</v>
      </c>
      <c r="EA39" s="2">
        <v>3295400</v>
      </c>
      <c r="EB39" s="2">
        <v>2825900</v>
      </c>
      <c r="EC39" s="2">
        <v>2622900</v>
      </c>
      <c r="ED39" s="2">
        <v>2644300</v>
      </c>
      <c r="EE39" s="2">
        <v>3583800</v>
      </c>
      <c r="EF39" s="2">
        <v>3199000</v>
      </c>
      <c r="EG39" s="2">
        <v>2501700</v>
      </c>
      <c r="EH39" s="2">
        <v>3181500</v>
      </c>
      <c r="EI39" s="2">
        <v>3628600</v>
      </c>
      <c r="EJ39" s="2">
        <v>2291700</v>
      </c>
      <c r="EK39" s="2">
        <v>3743100</v>
      </c>
      <c r="EL39" s="2">
        <v>2949800</v>
      </c>
      <c r="EM39" s="2">
        <v>3394200</v>
      </c>
      <c r="EN39" s="2">
        <v>3312500</v>
      </c>
      <c r="EO39" s="2">
        <v>2917400</v>
      </c>
      <c r="EP39" s="2">
        <v>2902100</v>
      </c>
      <c r="EQ39" s="2">
        <v>3050200</v>
      </c>
      <c r="ER39" s="2">
        <v>3014700</v>
      </c>
      <c r="ES39" s="2">
        <v>4049500</v>
      </c>
      <c r="ET39" s="2">
        <v>2447400</v>
      </c>
      <c r="EU39" s="2">
        <v>2577600</v>
      </c>
      <c r="EV39" s="2">
        <v>1672200</v>
      </c>
      <c r="EW39" s="2">
        <v>1557700</v>
      </c>
      <c r="EX39" s="2">
        <v>2167600</v>
      </c>
      <c r="EY39" s="2">
        <v>2533400</v>
      </c>
      <c r="EZ39" s="2">
        <v>2608600</v>
      </c>
      <c r="FA39" s="2">
        <v>4413000</v>
      </c>
      <c r="FB39" s="2">
        <v>1443600</v>
      </c>
      <c r="FC39" s="2">
        <v>1920600</v>
      </c>
      <c r="FD39" s="2">
        <v>2322600</v>
      </c>
      <c r="FE39" s="2">
        <v>2402300</v>
      </c>
      <c r="FF39" s="2">
        <v>2958900</v>
      </c>
      <c r="FG39" s="2">
        <v>2713300</v>
      </c>
      <c r="FH39" s="2">
        <v>3523800</v>
      </c>
      <c r="FI39" s="2">
        <v>2289100</v>
      </c>
      <c r="FJ39" s="2">
        <v>3006600</v>
      </c>
      <c r="FK39" s="2">
        <v>2572800</v>
      </c>
      <c r="FL39" s="2">
        <v>2682800</v>
      </c>
      <c r="FM39" s="2">
        <v>2587400</v>
      </c>
      <c r="FN39" s="2">
        <v>2870500</v>
      </c>
      <c r="FO39" s="2">
        <v>3700300</v>
      </c>
      <c r="FP39" s="2">
        <v>2469600</v>
      </c>
      <c r="FQ39" s="2">
        <v>1812200</v>
      </c>
      <c r="FR39" s="2">
        <v>3006600</v>
      </c>
      <c r="FS39" s="2">
        <v>3288400</v>
      </c>
      <c r="FT39" s="2">
        <v>5000900</v>
      </c>
      <c r="FU39" s="2">
        <v>2960900</v>
      </c>
      <c r="FV39" s="2">
        <v>3962300</v>
      </c>
      <c r="FW39" s="2">
        <v>5316900</v>
      </c>
      <c r="FX39" s="2">
        <v>6204100</v>
      </c>
      <c r="FY39" s="2">
        <v>3048100</v>
      </c>
      <c r="FZ39" s="2">
        <v>2742700</v>
      </c>
      <c r="GA39" s="2">
        <v>2768300</v>
      </c>
      <c r="GB39" s="2">
        <v>2544400</v>
      </c>
      <c r="GC39" s="2">
        <v>2578500</v>
      </c>
      <c r="GD39" s="2">
        <v>1564800</v>
      </c>
      <c r="GE39" s="2">
        <v>2662100</v>
      </c>
      <c r="GF39" s="2">
        <v>3648500</v>
      </c>
      <c r="GG39" s="2">
        <v>2810600</v>
      </c>
      <c r="GH39" s="2">
        <v>2411900</v>
      </c>
      <c r="GI39" s="2">
        <v>2414100</v>
      </c>
      <c r="GJ39" s="2">
        <v>2547800</v>
      </c>
      <c r="GK39" s="2">
        <v>3182000</v>
      </c>
      <c r="GL39" s="2">
        <v>2565400</v>
      </c>
      <c r="GM39" s="2">
        <v>2762100</v>
      </c>
      <c r="GN39" s="2">
        <v>1855800</v>
      </c>
      <c r="GO39" s="2">
        <v>2062900</v>
      </c>
      <c r="GP39" s="2">
        <v>2641800</v>
      </c>
      <c r="GQ39" s="2">
        <v>2647000</v>
      </c>
      <c r="GR39" s="2">
        <v>2067800</v>
      </c>
      <c r="GS39" s="2">
        <v>2190600</v>
      </c>
      <c r="GT39" s="2">
        <v>2104600</v>
      </c>
      <c r="GU39" s="2">
        <v>3676100</v>
      </c>
      <c r="GV39" s="2">
        <v>2875300</v>
      </c>
      <c r="GW39" s="2">
        <v>2694700</v>
      </c>
      <c r="GX39" s="2">
        <v>3150400</v>
      </c>
      <c r="GY39" s="2">
        <v>3277800</v>
      </c>
      <c r="GZ39" s="2">
        <v>3959600</v>
      </c>
      <c r="HA39" s="2">
        <v>2167700</v>
      </c>
      <c r="HB39" s="2">
        <v>3133200</v>
      </c>
      <c r="HC39" s="2">
        <v>4415900</v>
      </c>
      <c r="HD39" s="2">
        <v>3294500</v>
      </c>
      <c r="HE39" s="2">
        <v>3787500</v>
      </c>
      <c r="HF39" s="2">
        <v>4421800</v>
      </c>
      <c r="HG39" s="2">
        <v>3562200</v>
      </c>
      <c r="HH39" s="2">
        <v>3559700</v>
      </c>
      <c r="HI39" s="2">
        <v>2679700</v>
      </c>
      <c r="HJ39" s="2">
        <v>5023500</v>
      </c>
      <c r="HK39" s="2">
        <v>2307200</v>
      </c>
      <c r="HL39" s="2">
        <v>2954000</v>
      </c>
      <c r="HM39" s="2">
        <v>3428900</v>
      </c>
      <c r="HN39" s="2">
        <v>3259400</v>
      </c>
      <c r="HO39" s="2">
        <v>3204200</v>
      </c>
      <c r="HP39" s="2">
        <v>2488800</v>
      </c>
      <c r="HQ39" s="2">
        <v>2106400</v>
      </c>
      <c r="HR39" s="2">
        <v>2926300</v>
      </c>
      <c r="HS39" s="2">
        <v>2510200</v>
      </c>
      <c r="HT39" s="2">
        <v>2367000</v>
      </c>
      <c r="HU39" s="2">
        <v>2718300</v>
      </c>
      <c r="HV39" s="2">
        <v>3050000</v>
      </c>
      <c r="HW39" s="2">
        <v>3189600</v>
      </c>
      <c r="HX39" s="2">
        <v>2435000</v>
      </c>
      <c r="HY39" s="2">
        <v>2522500</v>
      </c>
      <c r="HZ39" s="2">
        <v>1940700</v>
      </c>
      <c r="IA39" s="2">
        <v>4516700</v>
      </c>
      <c r="IB39" s="2">
        <v>2609300</v>
      </c>
      <c r="IC39" s="2">
        <v>2478000</v>
      </c>
      <c r="ID39" s="2">
        <v>3858700</v>
      </c>
      <c r="IE39" s="2">
        <v>4466100</v>
      </c>
      <c r="IF39" s="2">
        <v>3762400</v>
      </c>
      <c r="IG39" s="2">
        <v>3697600</v>
      </c>
      <c r="IH39" s="2">
        <v>3476500</v>
      </c>
      <c r="II39" s="2">
        <v>3137700</v>
      </c>
      <c r="IJ39" s="2">
        <v>3323100</v>
      </c>
      <c r="IK39" s="2">
        <v>7301500</v>
      </c>
      <c r="IL39" s="2">
        <v>4039200</v>
      </c>
      <c r="IM39" s="2">
        <v>2782500</v>
      </c>
      <c r="IN39" s="2">
        <v>2306500</v>
      </c>
      <c r="IO39" s="2">
        <v>2109600</v>
      </c>
      <c r="IP39" s="2">
        <v>2470100</v>
      </c>
      <c r="IQ39" s="2">
        <v>2680000</v>
      </c>
      <c r="IR39" s="2">
        <v>2404300</v>
      </c>
      <c r="IS39" s="2">
        <v>1786600</v>
      </c>
      <c r="IT39" s="2">
        <v>2360900</v>
      </c>
    </row>
    <row r="40" spans="1:254" ht="15.9" customHeight="1">
      <c r="A40" s="390" t="s">
        <v>75</v>
      </c>
      <c r="B40" s="46" t="s">
        <v>76</v>
      </c>
      <c r="C40" s="50">
        <v>3606800</v>
      </c>
      <c r="D40" s="199">
        <v>-4841900</v>
      </c>
      <c r="E40" s="197">
        <v>8448700</v>
      </c>
      <c r="F40" s="21">
        <v>9075900</v>
      </c>
      <c r="G40" s="21">
        <v>9147400</v>
      </c>
      <c r="H40" s="21">
        <v>12762100</v>
      </c>
      <c r="I40" s="21">
        <v>21164100</v>
      </c>
      <c r="J40" s="21">
        <v>20006600</v>
      </c>
      <c r="K40" s="21">
        <v>13171500</v>
      </c>
      <c r="L40" s="21">
        <v>9565300</v>
      </c>
      <c r="M40" s="21">
        <v>9076500</v>
      </c>
      <c r="N40" s="21">
        <v>9472200</v>
      </c>
      <c r="O40" s="21">
        <v>9924300</v>
      </c>
      <c r="P40" s="21">
        <v>9271000</v>
      </c>
      <c r="Q40" s="21">
        <v>11177700</v>
      </c>
      <c r="R40" s="21">
        <v>15093000</v>
      </c>
      <c r="S40" s="21">
        <v>12334200</v>
      </c>
      <c r="T40" s="21">
        <v>14545600</v>
      </c>
      <c r="U40" s="21">
        <v>7219400</v>
      </c>
      <c r="V40" s="21">
        <v>8545500</v>
      </c>
      <c r="W40" s="21">
        <v>8748900</v>
      </c>
      <c r="X40" s="21">
        <v>9318900</v>
      </c>
      <c r="Y40" s="21">
        <v>11322700</v>
      </c>
      <c r="Z40" s="21">
        <v>17154400</v>
      </c>
      <c r="AA40" s="21">
        <v>7782800</v>
      </c>
      <c r="AB40" s="21">
        <v>7889300</v>
      </c>
      <c r="AC40" s="21">
        <v>8388500</v>
      </c>
      <c r="AD40" s="21">
        <v>10436300</v>
      </c>
      <c r="AE40" s="21">
        <v>9562400</v>
      </c>
      <c r="AF40" s="21">
        <v>9621900</v>
      </c>
      <c r="AG40" s="21">
        <v>10827500</v>
      </c>
      <c r="AH40" s="21">
        <v>9474400</v>
      </c>
      <c r="AI40" s="21">
        <v>11416600</v>
      </c>
      <c r="AJ40" s="21">
        <v>8901400</v>
      </c>
      <c r="AK40" s="21">
        <v>8371300</v>
      </c>
      <c r="AL40" s="21">
        <v>12442600</v>
      </c>
      <c r="AM40" s="21">
        <v>12710100</v>
      </c>
      <c r="AN40" s="21">
        <v>14384100</v>
      </c>
      <c r="AO40" s="21">
        <v>7963300</v>
      </c>
      <c r="AP40" s="21">
        <v>10446400</v>
      </c>
      <c r="AQ40" s="21">
        <v>9797400</v>
      </c>
      <c r="AR40" s="21">
        <v>7003100</v>
      </c>
      <c r="AS40" s="21">
        <v>8660800</v>
      </c>
      <c r="AT40" s="21">
        <v>15028400</v>
      </c>
      <c r="AU40" s="21">
        <v>12836900</v>
      </c>
      <c r="AV40" s="21">
        <v>11799500</v>
      </c>
      <c r="AW40" s="21">
        <v>8917400</v>
      </c>
      <c r="AX40" s="21">
        <v>13692100</v>
      </c>
      <c r="AY40" s="21">
        <v>11946000</v>
      </c>
      <c r="AZ40" s="21">
        <v>11559600</v>
      </c>
      <c r="BA40" s="21">
        <v>29233700</v>
      </c>
      <c r="BB40" s="21">
        <v>11733700</v>
      </c>
      <c r="BC40" s="21">
        <v>8483800</v>
      </c>
      <c r="BD40" s="21">
        <v>5669700</v>
      </c>
      <c r="BE40" s="21">
        <v>8148600</v>
      </c>
      <c r="BF40" s="21">
        <v>8912800</v>
      </c>
      <c r="BG40" s="21">
        <v>9575300</v>
      </c>
      <c r="BH40" s="21">
        <v>8852000</v>
      </c>
      <c r="BI40" s="21">
        <v>7838300</v>
      </c>
      <c r="BJ40" s="21">
        <v>6858500</v>
      </c>
      <c r="BK40" s="21">
        <v>7345900</v>
      </c>
      <c r="BL40" s="21">
        <v>10564100</v>
      </c>
      <c r="BM40" s="2">
        <v>9756900</v>
      </c>
      <c r="BN40" s="2">
        <v>10219100</v>
      </c>
      <c r="BO40" s="2">
        <v>9077100</v>
      </c>
      <c r="BP40" s="2">
        <v>13871000</v>
      </c>
      <c r="BQ40" s="2">
        <v>22906700</v>
      </c>
      <c r="BR40" s="2">
        <v>11373000</v>
      </c>
      <c r="BS40" s="2">
        <v>17254600</v>
      </c>
      <c r="BT40" s="2">
        <v>23120300</v>
      </c>
      <c r="BU40" s="2">
        <v>21603700</v>
      </c>
      <c r="BV40" s="2">
        <v>8661500</v>
      </c>
      <c r="BW40" s="2">
        <v>9157800</v>
      </c>
      <c r="BX40" s="2">
        <v>7073400</v>
      </c>
      <c r="BY40" s="2">
        <v>6874500</v>
      </c>
      <c r="BZ40" s="2">
        <v>6905300</v>
      </c>
      <c r="CA40" s="2">
        <v>10668900</v>
      </c>
      <c r="CB40" s="2">
        <v>15801200</v>
      </c>
      <c r="CC40" s="2">
        <v>15002200</v>
      </c>
      <c r="CD40" s="2">
        <v>10036000</v>
      </c>
      <c r="CE40" s="2">
        <v>8041800</v>
      </c>
      <c r="CF40" s="2">
        <v>10624500</v>
      </c>
      <c r="CG40" s="2">
        <v>12050700</v>
      </c>
      <c r="CH40" s="2">
        <v>15230400</v>
      </c>
      <c r="CI40" s="2">
        <v>8709700</v>
      </c>
      <c r="CJ40" s="2">
        <v>6249500</v>
      </c>
      <c r="CK40" s="2">
        <v>6862700</v>
      </c>
      <c r="CL40" s="2">
        <v>11399200</v>
      </c>
      <c r="CM40" s="2">
        <v>12644000</v>
      </c>
      <c r="CN40" s="2">
        <v>12882300</v>
      </c>
      <c r="CO40" s="2">
        <v>14024000</v>
      </c>
      <c r="CP40" s="2">
        <v>14564700</v>
      </c>
      <c r="CQ40" s="2">
        <v>10707500</v>
      </c>
      <c r="CR40" s="2">
        <v>12925200</v>
      </c>
      <c r="CS40" s="2">
        <v>12777300</v>
      </c>
      <c r="CT40" s="2">
        <v>16007300</v>
      </c>
      <c r="CU40" s="2">
        <v>14061900</v>
      </c>
      <c r="CV40" s="2">
        <v>14477900</v>
      </c>
      <c r="CW40" s="2">
        <v>11133900</v>
      </c>
      <c r="CX40" s="2">
        <v>13273800</v>
      </c>
      <c r="CY40" s="2">
        <v>19091900</v>
      </c>
      <c r="CZ40" s="2">
        <v>12926000</v>
      </c>
      <c r="DA40" s="2">
        <v>14201900</v>
      </c>
      <c r="DB40" s="2">
        <v>19426600</v>
      </c>
      <c r="DC40" s="2">
        <v>22342500</v>
      </c>
      <c r="DD40" s="2">
        <v>14220600</v>
      </c>
      <c r="DE40" s="2">
        <v>20159000</v>
      </c>
      <c r="DF40" s="2">
        <v>20737900</v>
      </c>
      <c r="DG40" s="2">
        <v>25132900</v>
      </c>
      <c r="DH40" s="2">
        <v>21413800</v>
      </c>
      <c r="DI40" s="2">
        <v>15176500</v>
      </c>
      <c r="DJ40" s="2">
        <v>10519200</v>
      </c>
      <c r="DK40" s="2">
        <v>10433600</v>
      </c>
      <c r="DL40" s="2">
        <v>11887700</v>
      </c>
      <c r="DM40" s="2">
        <v>14047400</v>
      </c>
      <c r="DN40" s="2">
        <v>10702400</v>
      </c>
      <c r="DO40" s="2">
        <v>11386900</v>
      </c>
      <c r="DP40" s="2">
        <v>11959200</v>
      </c>
      <c r="DQ40" s="2">
        <v>12058800</v>
      </c>
      <c r="DR40" s="2">
        <v>13566900</v>
      </c>
      <c r="DS40" s="2">
        <v>11039800</v>
      </c>
      <c r="DT40" s="2">
        <v>10574400</v>
      </c>
      <c r="DU40" s="2">
        <v>13057800</v>
      </c>
      <c r="DV40" s="2">
        <v>9804100</v>
      </c>
      <c r="DW40" s="2">
        <v>10782500</v>
      </c>
      <c r="DX40" s="2">
        <v>10043600</v>
      </c>
      <c r="DY40" s="2">
        <v>10949000</v>
      </c>
      <c r="DZ40" s="2">
        <v>21151400</v>
      </c>
      <c r="EA40" s="2">
        <v>12283100</v>
      </c>
      <c r="EB40" s="2">
        <v>9681600</v>
      </c>
      <c r="EC40" s="2">
        <v>6267300</v>
      </c>
      <c r="ED40" s="2">
        <v>6616700</v>
      </c>
      <c r="EE40" s="2">
        <v>7090300</v>
      </c>
      <c r="EF40" s="2">
        <v>6508800</v>
      </c>
      <c r="EG40" s="2">
        <v>7725000</v>
      </c>
      <c r="EH40" s="2">
        <v>13235400</v>
      </c>
      <c r="EI40" s="2">
        <v>9688900</v>
      </c>
      <c r="EJ40" s="2">
        <v>9150400</v>
      </c>
      <c r="EK40" s="2">
        <v>11228100</v>
      </c>
      <c r="EL40" s="2">
        <v>11541900</v>
      </c>
      <c r="EM40" s="2">
        <v>13283000</v>
      </c>
      <c r="EN40" s="2">
        <v>13570200</v>
      </c>
      <c r="EO40" s="2">
        <v>8585100</v>
      </c>
      <c r="EP40" s="2">
        <v>9796200</v>
      </c>
      <c r="EQ40" s="2">
        <v>12176400</v>
      </c>
      <c r="ER40" s="2">
        <v>12112600</v>
      </c>
      <c r="ES40" s="2">
        <v>9772100</v>
      </c>
      <c r="ET40" s="2">
        <v>6494500</v>
      </c>
      <c r="EU40" s="2">
        <v>7075400</v>
      </c>
      <c r="EV40" s="2">
        <v>7461300</v>
      </c>
      <c r="EW40" s="2">
        <v>3880300</v>
      </c>
      <c r="EX40" s="2">
        <v>7246800</v>
      </c>
      <c r="EY40" s="2">
        <v>7016900</v>
      </c>
      <c r="EZ40" s="2">
        <v>7979100</v>
      </c>
      <c r="FA40" s="2">
        <v>12916800</v>
      </c>
      <c r="FB40" s="2">
        <v>9346900</v>
      </c>
      <c r="FC40" s="2">
        <v>7643800</v>
      </c>
      <c r="FD40" s="2">
        <v>10288700</v>
      </c>
      <c r="FE40" s="2">
        <v>9333300</v>
      </c>
      <c r="FF40" s="2">
        <v>13627100</v>
      </c>
      <c r="FG40" s="2">
        <v>13089800</v>
      </c>
      <c r="FH40" s="2">
        <v>16228600</v>
      </c>
      <c r="FI40" s="2">
        <v>6477300</v>
      </c>
      <c r="FJ40" s="2">
        <v>6902500</v>
      </c>
      <c r="FK40" s="2">
        <v>11492100</v>
      </c>
      <c r="FL40" s="2">
        <v>11866600</v>
      </c>
      <c r="FM40" s="2">
        <v>10228700</v>
      </c>
      <c r="FN40" s="2">
        <v>7245500</v>
      </c>
      <c r="FO40" s="2">
        <v>7436100</v>
      </c>
      <c r="FP40" s="2">
        <v>5916900</v>
      </c>
      <c r="FQ40" s="2">
        <v>6537100</v>
      </c>
      <c r="FR40" s="2">
        <v>12510600</v>
      </c>
      <c r="FS40" s="2">
        <v>9122500</v>
      </c>
      <c r="FT40" s="2">
        <v>13309900</v>
      </c>
      <c r="FU40" s="2">
        <v>13203400</v>
      </c>
      <c r="FV40" s="2">
        <v>9030700</v>
      </c>
      <c r="FW40" s="2">
        <v>12581400</v>
      </c>
      <c r="FX40" s="2">
        <v>12501200</v>
      </c>
      <c r="FY40" s="2">
        <v>8512400</v>
      </c>
      <c r="FZ40" s="2">
        <v>13559600</v>
      </c>
      <c r="GA40" s="2">
        <v>12704700</v>
      </c>
      <c r="GB40" s="2">
        <v>8214400</v>
      </c>
      <c r="GC40" s="2">
        <v>10467600</v>
      </c>
      <c r="GD40" s="2">
        <v>8359100</v>
      </c>
      <c r="GE40" s="2">
        <v>11039200</v>
      </c>
      <c r="GF40" s="2">
        <v>14398700</v>
      </c>
      <c r="GG40" s="2">
        <v>13986600</v>
      </c>
      <c r="GH40" s="2">
        <v>16695300</v>
      </c>
      <c r="GI40" s="2">
        <v>14551700</v>
      </c>
      <c r="GJ40" s="2">
        <v>19550800</v>
      </c>
      <c r="GK40" s="2">
        <v>13573300</v>
      </c>
      <c r="GL40" s="2">
        <v>13264000</v>
      </c>
      <c r="GM40" s="2">
        <v>8680800</v>
      </c>
      <c r="GN40" s="2">
        <v>6355900</v>
      </c>
      <c r="GO40" s="2">
        <v>5491200</v>
      </c>
      <c r="GP40" s="2">
        <v>9069700</v>
      </c>
      <c r="GQ40" s="2">
        <v>9582700</v>
      </c>
      <c r="GR40" s="2">
        <v>11385200</v>
      </c>
      <c r="GS40" s="2">
        <v>8537600</v>
      </c>
      <c r="GT40" s="2">
        <v>8993100</v>
      </c>
      <c r="GU40" s="2">
        <v>12439800</v>
      </c>
      <c r="GV40" s="2">
        <v>14004800</v>
      </c>
      <c r="GW40" s="2">
        <v>10900500</v>
      </c>
      <c r="GX40" s="2">
        <v>9082100</v>
      </c>
      <c r="GY40" s="2">
        <v>9652900</v>
      </c>
      <c r="GZ40" s="2">
        <v>15225800</v>
      </c>
      <c r="HA40" s="2">
        <v>6848100</v>
      </c>
      <c r="HB40" s="2">
        <v>7980800</v>
      </c>
      <c r="HC40" s="2">
        <v>10751300</v>
      </c>
      <c r="HD40" s="2">
        <v>11443800</v>
      </c>
      <c r="HE40" s="2">
        <v>11525400</v>
      </c>
      <c r="HF40" s="2">
        <v>16701200</v>
      </c>
      <c r="HG40" s="2">
        <v>9595700</v>
      </c>
      <c r="HH40" s="2">
        <v>9860800</v>
      </c>
      <c r="HI40" s="2">
        <v>7755700</v>
      </c>
      <c r="HJ40" s="2">
        <v>14087600</v>
      </c>
      <c r="HK40" s="2">
        <v>7296300</v>
      </c>
      <c r="HL40" s="2">
        <v>7011900</v>
      </c>
      <c r="HM40" s="2">
        <v>10203400</v>
      </c>
      <c r="HN40" s="2">
        <v>10303700</v>
      </c>
      <c r="HO40" s="2">
        <v>7147700</v>
      </c>
      <c r="HP40" s="2">
        <v>6666500</v>
      </c>
      <c r="HQ40" s="2">
        <v>8270700</v>
      </c>
      <c r="HR40" s="2">
        <v>9537200</v>
      </c>
      <c r="HS40" s="2">
        <v>6447300</v>
      </c>
      <c r="HT40" s="2">
        <v>7644800</v>
      </c>
      <c r="HU40" s="2">
        <v>9657400</v>
      </c>
      <c r="HV40" s="2">
        <v>5946200</v>
      </c>
      <c r="HW40" s="2">
        <v>7462700</v>
      </c>
      <c r="HX40" s="2">
        <v>6537600</v>
      </c>
      <c r="HY40" s="2">
        <v>7186000</v>
      </c>
      <c r="HZ40" s="2">
        <v>7723600</v>
      </c>
      <c r="IA40" s="2">
        <v>10520200</v>
      </c>
      <c r="IB40" s="2">
        <v>7415400</v>
      </c>
      <c r="IC40" s="2">
        <v>8199600</v>
      </c>
      <c r="ID40" s="2">
        <v>8258300</v>
      </c>
      <c r="IE40" s="2">
        <v>9348400</v>
      </c>
      <c r="IF40" s="2">
        <v>8526500</v>
      </c>
      <c r="IG40" s="2">
        <v>10776200</v>
      </c>
      <c r="IH40" s="2">
        <v>10845200</v>
      </c>
      <c r="II40" s="2">
        <v>8905500</v>
      </c>
      <c r="IJ40" s="2">
        <v>14730600</v>
      </c>
      <c r="IK40" s="2">
        <v>15403100</v>
      </c>
      <c r="IL40" s="2">
        <v>11193600</v>
      </c>
      <c r="IM40" s="2">
        <v>8939900</v>
      </c>
      <c r="IN40" s="2">
        <v>9858200</v>
      </c>
      <c r="IO40" s="2">
        <v>7928200</v>
      </c>
      <c r="IP40" s="2">
        <v>13792400</v>
      </c>
      <c r="IQ40" s="2">
        <v>12168600</v>
      </c>
      <c r="IR40" s="2">
        <v>13605800</v>
      </c>
      <c r="IS40" s="2">
        <v>22035200</v>
      </c>
      <c r="IT40" s="2">
        <v>13450700</v>
      </c>
    </row>
    <row r="41" spans="1:254" ht="15.9" customHeight="1">
      <c r="A41" s="390" t="s">
        <v>77</v>
      </c>
      <c r="B41" s="46" t="s">
        <v>78</v>
      </c>
      <c r="C41" s="50">
        <v>1336400</v>
      </c>
      <c r="D41" s="199">
        <v>-3184500</v>
      </c>
      <c r="E41" s="197">
        <v>4520900</v>
      </c>
      <c r="F41" s="21">
        <v>6806200</v>
      </c>
      <c r="G41" s="21">
        <v>4281600</v>
      </c>
      <c r="H41" s="21">
        <v>4591200</v>
      </c>
      <c r="I41" s="21">
        <v>7998400</v>
      </c>
      <c r="J41" s="21">
        <v>3777900</v>
      </c>
      <c r="K41" s="21">
        <v>5007100</v>
      </c>
      <c r="L41" s="21">
        <v>3117300</v>
      </c>
      <c r="M41" s="21">
        <v>3711600</v>
      </c>
      <c r="N41" s="21">
        <v>3132100</v>
      </c>
      <c r="O41" s="21">
        <v>3706300</v>
      </c>
      <c r="P41" s="21">
        <v>3034400</v>
      </c>
      <c r="Q41" s="21">
        <v>3472500</v>
      </c>
      <c r="R41" s="21">
        <v>3567400</v>
      </c>
      <c r="S41" s="21">
        <v>2782200</v>
      </c>
      <c r="T41" s="21">
        <v>3102100</v>
      </c>
      <c r="U41" s="21">
        <v>2698600</v>
      </c>
      <c r="V41" s="21">
        <v>2471000</v>
      </c>
      <c r="W41" s="21">
        <v>2565900</v>
      </c>
      <c r="X41" s="21">
        <v>2779900</v>
      </c>
      <c r="Y41" s="21">
        <v>2568700</v>
      </c>
      <c r="Z41" s="21">
        <v>3978600</v>
      </c>
      <c r="AA41" s="21">
        <v>2789400</v>
      </c>
      <c r="AB41" s="21">
        <v>4214500</v>
      </c>
      <c r="AC41" s="21">
        <v>3648100</v>
      </c>
      <c r="AD41" s="21">
        <v>2893500</v>
      </c>
      <c r="AE41" s="21">
        <v>5662800</v>
      </c>
      <c r="AF41" s="21">
        <v>12804100</v>
      </c>
      <c r="AG41" s="21">
        <v>4279000</v>
      </c>
      <c r="AH41" s="21">
        <v>3103100</v>
      </c>
      <c r="AI41" s="21">
        <v>3912800</v>
      </c>
      <c r="AJ41" s="21">
        <v>3506400</v>
      </c>
      <c r="AK41" s="21">
        <v>3210200</v>
      </c>
      <c r="AL41" s="21">
        <v>11473100</v>
      </c>
      <c r="AM41" s="21">
        <v>3285700</v>
      </c>
      <c r="AN41" s="21">
        <v>3088900</v>
      </c>
      <c r="AO41" s="21">
        <v>3324800</v>
      </c>
      <c r="AP41" s="21">
        <v>4182000</v>
      </c>
      <c r="AQ41" s="21">
        <v>3915300</v>
      </c>
      <c r="AR41" s="21">
        <v>3235000</v>
      </c>
      <c r="AS41" s="21">
        <v>5631600</v>
      </c>
      <c r="AT41" s="21">
        <v>3441800</v>
      </c>
      <c r="AU41" s="21">
        <v>3445300</v>
      </c>
      <c r="AV41" s="21">
        <v>3980500</v>
      </c>
      <c r="AW41" s="21">
        <v>2974900</v>
      </c>
      <c r="AX41" s="21">
        <v>3552900</v>
      </c>
      <c r="AY41" s="21">
        <v>4386700</v>
      </c>
      <c r="AZ41" s="21">
        <v>5221200</v>
      </c>
      <c r="BA41" s="21">
        <v>5235200</v>
      </c>
      <c r="BB41" s="21">
        <v>4485400</v>
      </c>
      <c r="BC41" s="21">
        <v>4917500</v>
      </c>
      <c r="BD41" s="21">
        <v>3767100</v>
      </c>
      <c r="BE41" s="21">
        <v>4363400</v>
      </c>
      <c r="BF41" s="21">
        <v>5529200</v>
      </c>
      <c r="BG41" s="21">
        <v>5327100</v>
      </c>
      <c r="BH41" s="21">
        <v>5082400</v>
      </c>
      <c r="BI41" s="21">
        <v>6241200</v>
      </c>
      <c r="BJ41" s="21">
        <v>7101000</v>
      </c>
      <c r="BK41" s="21">
        <v>9304700</v>
      </c>
      <c r="BL41" s="21">
        <v>5319700</v>
      </c>
      <c r="BM41" s="2">
        <v>3422600</v>
      </c>
      <c r="BN41" s="2">
        <v>3739000</v>
      </c>
      <c r="BO41" s="2">
        <v>3546700</v>
      </c>
      <c r="BP41" s="2">
        <v>4290700</v>
      </c>
      <c r="BQ41" s="2">
        <v>5218600</v>
      </c>
      <c r="BR41" s="2">
        <v>3194600</v>
      </c>
      <c r="BS41" s="2">
        <v>4309500</v>
      </c>
      <c r="BT41" s="2">
        <v>3851900</v>
      </c>
      <c r="BU41" s="2">
        <v>3970300</v>
      </c>
      <c r="BV41" s="2">
        <v>3016400</v>
      </c>
      <c r="BW41" s="2">
        <v>5059400</v>
      </c>
      <c r="BX41" s="2">
        <v>2990500</v>
      </c>
      <c r="BY41" s="2">
        <v>3921200</v>
      </c>
      <c r="BZ41" s="2">
        <v>4718400</v>
      </c>
      <c r="CA41" s="2">
        <v>4314900</v>
      </c>
      <c r="CB41" s="2">
        <v>4812500</v>
      </c>
      <c r="CC41" s="2">
        <v>3932300</v>
      </c>
      <c r="CD41" s="2">
        <v>3473200</v>
      </c>
      <c r="CE41" s="2">
        <v>4305100</v>
      </c>
      <c r="CF41" s="2">
        <v>4326500</v>
      </c>
      <c r="CG41" s="2">
        <v>3472000</v>
      </c>
      <c r="CH41" s="2">
        <v>5718700</v>
      </c>
      <c r="CI41" s="2">
        <v>3468100</v>
      </c>
      <c r="CJ41" s="2">
        <v>3112600</v>
      </c>
      <c r="CK41" s="2">
        <v>3573100</v>
      </c>
      <c r="CL41" s="2">
        <v>4344400</v>
      </c>
      <c r="CM41" s="2">
        <v>6153500</v>
      </c>
      <c r="CN41" s="2">
        <v>4577400</v>
      </c>
      <c r="CO41" s="2">
        <v>5476900</v>
      </c>
      <c r="CP41" s="2">
        <v>5424300</v>
      </c>
      <c r="CQ41" s="2">
        <v>5635200</v>
      </c>
      <c r="CR41" s="2">
        <v>4287900</v>
      </c>
      <c r="CS41" s="2">
        <v>4619400</v>
      </c>
      <c r="CT41" s="2">
        <v>7471700</v>
      </c>
      <c r="CU41" s="2">
        <v>8403300</v>
      </c>
      <c r="CV41" s="2">
        <v>3437800</v>
      </c>
      <c r="CW41" s="2">
        <v>2285900</v>
      </c>
      <c r="CX41" s="2">
        <v>3214000</v>
      </c>
      <c r="CY41" s="2">
        <v>3564200</v>
      </c>
      <c r="CZ41" s="2">
        <v>4170200</v>
      </c>
      <c r="DA41" s="2">
        <v>3247900</v>
      </c>
      <c r="DB41" s="2">
        <v>3901700</v>
      </c>
      <c r="DC41" s="2">
        <v>7859300</v>
      </c>
      <c r="DD41" s="2">
        <v>3054200</v>
      </c>
      <c r="DE41" s="2">
        <v>4937300</v>
      </c>
      <c r="DF41" s="2">
        <v>5846500</v>
      </c>
      <c r="DG41" s="2">
        <v>6358800</v>
      </c>
      <c r="DH41" s="2">
        <v>3959600</v>
      </c>
      <c r="DI41" s="2">
        <v>4987700</v>
      </c>
      <c r="DJ41" s="2">
        <v>3267100</v>
      </c>
      <c r="DK41" s="2">
        <v>3341800</v>
      </c>
      <c r="DL41" s="2">
        <v>3645500</v>
      </c>
      <c r="DM41" s="2">
        <v>3386500</v>
      </c>
      <c r="DN41" s="2">
        <v>4255900</v>
      </c>
      <c r="DO41" s="2">
        <v>2521800</v>
      </c>
      <c r="DP41" s="2">
        <v>2699300</v>
      </c>
      <c r="DQ41" s="2">
        <v>3478900</v>
      </c>
      <c r="DR41" s="2">
        <v>4679300</v>
      </c>
      <c r="DS41" s="2">
        <v>3595500</v>
      </c>
      <c r="DT41" s="2">
        <v>3849300</v>
      </c>
      <c r="DU41" s="2">
        <v>6376300</v>
      </c>
      <c r="DV41" s="2">
        <v>9367200</v>
      </c>
      <c r="DW41" s="2">
        <v>5194400</v>
      </c>
      <c r="DX41" s="2">
        <v>3962100</v>
      </c>
      <c r="DY41" s="2">
        <v>3684100</v>
      </c>
      <c r="DZ41" s="2">
        <v>3374900</v>
      </c>
      <c r="EA41" s="2">
        <v>4655900</v>
      </c>
      <c r="EB41" s="2">
        <v>3738600</v>
      </c>
      <c r="EC41" s="2">
        <v>3735800</v>
      </c>
      <c r="ED41" s="2">
        <v>3793700</v>
      </c>
      <c r="EE41" s="2">
        <v>3498300</v>
      </c>
      <c r="EF41" s="2">
        <v>3038500</v>
      </c>
      <c r="EG41" s="2">
        <v>2933700</v>
      </c>
      <c r="EH41" s="2">
        <v>4583000</v>
      </c>
      <c r="EI41" s="2">
        <v>2692000</v>
      </c>
      <c r="EJ41" s="2">
        <v>3255000</v>
      </c>
      <c r="EK41" s="2">
        <v>2725900</v>
      </c>
      <c r="EL41" s="2">
        <v>3587600</v>
      </c>
      <c r="EM41" s="2">
        <v>4020200</v>
      </c>
      <c r="EN41" s="2">
        <v>4612300</v>
      </c>
      <c r="EO41" s="2">
        <v>3201200</v>
      </c>
      <c r="EP41" s="2">
        <v>3178900</v>
      </c>
      <c r="EQ41" s="2">
        <v>3012600</v>
      </c>
      <c r="ER41" s="2">
        <v>3743800</v>
      </c>
      <c r="ES41" s="2">
        <v>5204500</v>
      </c>
      <c r="ET41" s="2">
        <v>2930900</v>
      </c>
      <c r="EU41" s="2">
        <v>3366900</v>
      </c>
      <c r="EV41" s="2">
        <v>2368900</v>
      </c>
      <c r="EW41" s="2">
        <v>1723400</v>
      </c>
      <c r="EX41" s="2">
        <v>2499200</v>
      </c>
      <c r="EY41" s="2">
        <v>2866000</v>
      </c>
      <c r="EZ41" s="2">
        <v>3487100</v>
      </c>
      <c r="FA41" s="2">
        <v>7363600</v>
      </c>
      <c r="FB41" s="2">
        <v>4540600</v>
      </c>
      <c r="FC41" s="2">
        <v>5244900</v>
      </c>
      <c r="FD41" s="2">
        <v>10354400</v>
      </c>
      <c r="FE41" s="2">
        <v>4421500</v>
      </c>
      <c r="FF41" s="2">
        <v>4536200</v>
      </c>
      <c r="FG41" s="2">
        <v>3193400</v>
      </c>
      <c r="FH41" s="2">
        <v>3062100</v>
      </c>
      <c r="FI41" s="2">
        <v>3999800</v>
      </c>
      <c r="FJ41" s="2">
        <v>5004700</v>
      </c>
      <c r="FK41" s="2">
        <v>4387400</v>
      </c>
      <c r="FL41" s="2">
        <v>3550400</v>
      </c>
      <c r="FM41" s="2">
        <v>3128600</v>
      </c>
      <c r="FN41" s="2">
        <v>3976200</v>
      </c>
      <c r="FO41" s="2">
        <v>4333300</v>
      </c>
      <c r="FP41" s="2">
        <v>6602100</v>
      </c>
      <c r="FQ41" s="2">
        <v>2099600</v>
      </c>
      <c r="FR41" s="2">
        <v>4535300</v>
      </c>
      <c r="FS41" s="2">
        <v>2832000</v>
      </c>
      <c r="FT41" s="2">
        <v>4857100</v>
      </c>
      <c r="FU41" s="2">
        <v>3349500</v>
      </c>
      <c r="FV41" s="2">
        <v>3901700</v>
      </c>
      <c r="FW41" s="2">
        <v>4020400</v>
      </c>
      <c r="FX41" s="2">
        <v>4677300</v>
      </c>
      <c r="FY41" s="2">
        <v>4043600</v>
      </c>
      <c r="FZ41" s="2">
        <v>3379900</v>
      </c>
      <c r="GA41" s="2">
        <v>3619300</v>
      </c>
      <c r="GB41" s="2">
        <v>4127800</v>
      </c>
      <c r="GC41" s="2">
        <v>4739900</v>
      </c>
      <c r="GD41" s="2">
        <v>7827400</v>
      </c>
      <c r="GE41" s="2">
        <v>4110000</v>
      </c>
      <c r="GF41" s="2">
        <v>6471500</v>
      </c>
      <c r="GG41" s="2">
        <v>3784300</v>
      </c>
      <c r="GH41" s="2">
        <v>5756500</v>
      </c>
      <c r="GI41" s="2">
        <v>5565900</v>
      </c>
      <c r="GJ41" s="2">
        <v>4389300</v>
      </c>
      <c r="GK41" s="2">
        <v>3751900</v>
      </c>
      <c r="GL41" s="2">
        <v>3063100</v>
      </c>
      <c r="GM41" s="2">
        <v>2716800</v>
      </c>
      <c r="GN41" s="2">
        <v>3026500</v>
      </c>
      <c r="GO41" s="2">
        <v>2554700</v>
      </c>
      <c r="GP41" s="2">
        <v>2803700</v>
      </c>
      <c r="GQ41" s="2">
        <v>2917100</v>
      </c>
      <c r="GR41" s="2">
        <v>3383600</v>
      </c>
      <c r="GS41" s="2">
        <v>2475000</v>
      </c>
      <c r="GT41" s="2">
        <v>2704200</v>
      </c>
      <c r="GU41" s="2">
        <v>5255800</v>
      </c>
      <c r="GV41" s="2">
        <v>5659100</v>
      </c>
      <c r="GW41" s="2">
        <v>4768600</v>
      </c>
      <c r="GX41" s="2">
        <v>3194200</v>
      </c>
      <c r="GY41" s="2">
        <v>4097400</v>
      </c>
      <c r="GZ41" s="2">
        <v>4658100</v>
      </c>
      <c r="HA41" s="2">
        <v>3108300</v>
      </c>
      <c r="HB41" s="2">
        <v>3767300</v>
      </c>
      <c r="HC41" s="2">
        <v>5284700</v>
      </c>
      <c r="HD41" s="2">
        <v>4725800</v>
      </c>
      <c r="HE41" s="2">
        <v>4629100</v>
      </c>
      <c r="HF41" s="2">
        <v>5655800</v>
      </c>
      <c r="HG41" s="2">
        <v>4102000</v>
      </c>
      <c r="HH41" s="2">
        <v>4158600</v>
      </c>
      <c r="HI41" s="2">
        <v>5702600</v>
      </c>
      <c r="HJ41" s="2">
        <v>9526800</v>
      </c>
      <c r="HK41" s="2">
        <v>4499300</v>
      </c>
      <c r="HL41" s="2">
        <v>4752100</v>
      </c>
      <c r="HM41" s="2">
        <v>4748800</v>
      </c>
      <c r="HN41" s="2">
        <v>5927300</v>
      </c>
      <c r="HO41" s="2">
        <v>5833500</v>
      </c>
      <c r="HP41" s="2">
        <v>5189800</v>
      </c>
      <c r="HQ41" s="2">
        <v>4957800</v>
      </c>
      <c r="HR41" s="2">
        <v>6217600</v>
      </c>
      <c r="HS41" s="2">
        <v>3978300</v>
      </c>
      <c r="HT41" s="2">
        <v>4489900</v>
      </c>
      <c r="HU41" s="2">
        <v>5756000</v>
      </c>
      <c r="HV41" s="2">
        <v>3905200</v>
      </c>
      <c r="HW41" s="2">
        <v>3721500</v>
      </c>
      <c r="HX41" s="2">
        <v>9950300</v>
      </c>
      <c r="HY41" s="2">
        <v>3174400</v>
      </c>
      <c r="HZ41" s="2">
        <v>4158800</v>
      </c>
      <c r="IA41" s="2">
        <v>3211000</v>
      </c>
      <c r="IB41" s="2">
        <v>4671000</v>
      </c>
      <c r="IC41" s="2">
        <v>3459600</v>
      </c>
      <c r="ID41" s="2">
        <v>5228000</v>
      </c>
      <c r="IE41" s="2">
        <v>3162400</v>
      </c>
      <c r="IF41" s="2">
        <v>3283300</v>
      </c>
      <c r="IG41" s="2">
        <v>2988900</v>
      </c>
      <c r="IH41" s="2">
        <v>3388500</v>
      </c>
      <c r="II41" s="2">
        <v>2945500</v>
      </c>
      <c r="IJ41" s="2">
        <v>4010700</v>
      </c>
      <c r="IK41" s="2">
        <v>8022200</v>
      </c>
      <c r="IL41" s="2">
        <v>5074600</v>
      </c>
      <c r="IM41" s="2">
        <v>3363700</v>
      </c>
      <c r="IN41" s="2">
        <v>5007700</v>
      </c>
      <c r="IO41" s="2">
        <v>5022700</v>
      </c>
      <c r="IP41" s="2">
        <v>11501200</v>
      </c>
      <c r="IQ41" s="2">
        <v>3539800</v>
      </c>
      <c r="IR41" s="2">
        <v>4390100</v>
      </c>
      <c r="IS41" s="2">
        <v>10540700</v>
      </c>
      <c r="IT41" s="2">
        <v>3858200</v>
      </c>
    </row>
    <row r="42" spans="1:254" ht="15.9" customHeight="1">
      <c r="A42" s="390" t="s">
        <v>79</v>
      </c>
      <c r="B42" s="46" t="s">
        <v>80</v>
      </c>
      <c r="C42" s="50">
        <v>390000</v>
      </c>
      <c r="D42" s="199">
        <v>-331400</v>
      </c>
      <c r="E42" s="197">
        <v>721400</v>
      </c>
      <c r="F42" s="21">
        <v>302100</v>
      </c>
      <c r="G42" s="21">
        <v>388200</v>
      </c>
      <c r="H42" s="21">
        <v>297300</v>
      </c>
      <c r="I42" s="21">
        <v>425100</v>
      </c>
      <c r="J42" s="21">
        <v>399700</v>
      </c>
      <c r="K42" s="21">
        <v>519300</v>
      </c>
      <c r="L42" s="21">
        <v>360900</v>
      </c>
      <c r="M42" s="21">
        <v>380000</v>
      </c>
      <c r="N42" s="21">
        <v>302800</v>
      </c>
      <c r="O42" s="21">
        <v>305900</v>
      </c>
      <c r="P42" s="21">
        <v>307300</v>
      </c>
      <c r="Q42" s="21">
        <v>274100</v>
      </c>
      <c r="R42" s="21">
        <v>350000</v>
      </c>
      <c r="S42" s="21">
        <v>236300</v>
      </c>
      <c r="T42" s="21">
        <v>335000</v>
      </c>
      <c r="U42" s="21">
        <v>214100</v>
      </c>
      <c r="V42" s="21">
        <v>226800</v>
      </c>
      <c r="W42" s="21">
        <v>270400</v>
      </c>
      <c r="X42" s="21">
        <v>292800</v>
      </c>
      <c r="Y42" s="21">
        <v>373100</v>
      </c>
      <c r="Z42" s="21">
        <v>362500</v>
      </c>
      <c r="AA42" s="21">
        <v>193400</v>
      </c>
      <c r="AB42" s="21">
        <v>190500</v>
      </c>
      <c r="AC42" s="21">
        <v>242200</v>
      </c>
      <c r="AD42" s="21">
        <v>273600</v>
      </c>
      <c r="AE42" s="21">
        <v>303600</v>
      </c>
      <c r="AF42" s="21">
        <v>443100</v>
      </c>
      <c r="AG42" s="21">
        <v>320000</v>
      </c>
      <c r="AH42" s="21">
        <v>262900</v>
      </c>
      <c r="AI42" s="21">
        <v>399100</v>
      </c>
      <c r="AJ42" s="21">
        <v>375900</v>
      </c>
      <c r="AK42" s="21">
        <v>463500</v>
      </c>
      <c r="AL42" s="21">
        <v>867600</v>
      </c>
      <c r="AM42" s="21">
        <v>506400</v>
      </c>
      <c r="AN42" s="21">
        <v>423300</v>
      </c>
      <c r="AO42" s="21">
        <v>528600</v>
      </c>
      <c r="AP42" s="21">
        <v>415600</v>
      </c>
      <c r="AQ42" s="21">
        <v>551600</v>
      </c>
      <c r="AR42" s="21">
        <v>229900</v>
      </c>
      <c r="AS42" s="21">
        <v>385400</v>
      </c>
      <c r="AT42" s="21">
        <v>688800</v>
      </c>
      <c r="AU42" s="21">
        <v>463400</v>
      </c>
      <c r="AV42" s="21">
        <v>498600</v>
      </c>
      <c r="AW42" s="21">
        <v>467400</v>
      </c>
      <c r="AX42" s="21">
        <v>389200</v>
      </c>
      <c r="AY42" s="21">
        <v>410200</v>
      </c>
      <c r="AZ42" s="21">
        <v>407700</v>
      </c>
      <c r="BA42" s="21">
        <v>462500</v>
      </c>
      <c r="BB42" s="21">
        <v>353700</v>
      </c>
      <c r="BC42" s="21">
        <v>484700</v>
      </c>
      <c r="BD42" s="21">
        <v>311600</v>
      </c>
      <c r="BE42" s="21">
        <v>363800</v>
      </c>
      <c r="BF42" s="21">
        <v>375300</v>
      </c>
      <c r="BG42" s="21">
        <v>337100</v>
      </c>
      <c r="BH42" s="21">
        <v>444600</v>
      </c>
      <c r="BI42" s="21">
        <v>677500</v>
      </c>
      <c r="BJ42" s="21">
        <v>522000</v>
      </c>
      <c r="BK42" s="21">
        <v>624200</v>
      </c>
      <c r="BL42" s="21">
        <v>603300</v>
      </c>
      <c r="BM42" s="2">
        <v>955200</v>
      </c>
      <c r="BN42" s="2">
        <v>1975200</v>
      </c>
      <c r="BO42" s="2">
        <v>426800</v>
      </c>
      <c r="BP42" s="2">
        <v>499300</v>
      </c>
      <c r="BQ42" s="2">
        <v>673900</v>
      </c>
      <c r="BR42" s="2">
        <v>277900</v>
      </c>
      <c r="BS42" s="2">
        <v>333600</v>
      </c>
      <c r="BT42" s="2">
        <v>417900</v>
      </c>
      <c r="BU42" s="2">
        <v>288300</v>
      </c>
      <c r="BV42" s="2">
        <v>266200</v>
      </c>
      <c r="BW42" s="2">
        <v>338100</v>
      </c>
      <c r="BX42" s="2">
        <v>440700</v>
      </c>
      <c r="BY42" s="2">
        <v>329800</v>
      </c>
      <c r="BZ42" s="2">
        <v>259200</v>
      </c>
      <c r="CA42" s="2">
        <v>482200</v>
      </c>
      <c r="CB42" s="2">
        <v>630800</v>
      </c>
      <c r="CC42" s="2">
        <v>411800</v>
      </c>
      <c r="CD42" s="2">
        <v>530300</v>
      </c>
      <c r="CE42" s="2">
        <v>260200</v>
      </c>
      <c r="CF42" s="2">
        <v>234000</v>
      </c>
      <c r="CG42" s="2">
        <v>320800</v>
      </c>
      <c r="CH42" s="2">
        <v>358900</v>
      </c>
      <c r="CI42" s="2">
        <v>229500</v>
      </c>
      <c r="CJ42" s="2">
        <v>150500</v>
      </c>
      <c r="CK42" s="2">
        <v>240900</v>
      </c>
      <c r="CL42" s="2">
        <v>388500</v>
      </c>
      <c r="CM42" s="2">
        <v>267000</v>
      </c>
      <c r="CN42" s="2">
        <v>262500</v>
      </c>
      <c r="CO42" s="2">
        <v>380900</v>
      </c>
      <c r="CP42" s="2">
        <v>349600</v>
      </c>
      <c r="CQ42" s="2">
        <v>281900</v>
      </c>
      <c r="CR42" s="2">
        <v>235600</v>
      </c>
      <c r="CS42" s="2">
        <v>246300</v>
      </c>
      <c r="CT42" s="2">
        <v>293800</v>
      </c>
      <c r="CU42" s="2">
        <v>580900</v>
      </c>
      <c r="CV42" s="2">
        <v>204000</v>
      </c>
      <c r="CW42" s="2">
        <v>283500</v>
      </c>
      <c r="CX42" s="2">
        <v>217700</v>
      </c>
      <c r="CY42" s="2">
        <v>254700</v>
      </c>
      <c r="CZ42" s="2">
        <v>331700</v>
      </c>
      <c r="DA42" s="2">
        <v>249400</v>
      </c>
      <c r="DB42" s="2">
        <v>395200</v>
      </c>
      <c r="DC42" s="2">
        <v>339400</v>
      </c>
      <c r="DD42" s="2">
        <v>299400</v>
      </c>
      <c r="DE42" s="2">
        <v>267200</v>
      </c>
      <c r="DF42" s="2">
        <v>351200</v>
      </c>
      <c r="DG42" s="2">
        <v>511300</v>
      </c>
      <c r="DH42" s="2">
        <v>580000</v>
      </c>
      <c r="DI42" s="2">
        <v>355200</v>
      </c>
      <c r="DJ42" s="2">
        <v>278300</v>
      </c>
      <c r="DK42" s="2">
        <v>327900</v>
      </c>
      <c r="DL42" s="2">
        <v>285300</v>
      </c>
      <c r="DM42" s="2">
        <v>327100</v>
      </c>
      <c r="DN42" s="2">
        <v>349400</v>
      </c>
      <c r="DO42" s="2">
        <v>459000</v>
      </c>
      <c r="DP42" s="2">
        <v>439800</v>
      </c>
      <c r="DQ42" s="2">
        <v>577400</v>
      </c>
      <c r="DR42" s="2">
        <v>909000</v>
      </c>
      <c r="DS42" s="2">
        <v>909500</v>
      </c>
      <c r="DT42" s="2">
        <v>355300</v>
      </c>
      <c r="DU42" s="2">
        <v>394200</v>
      </c>
      <c r="DV42" s="2">
        <v>258600</v>
      </c>
      <c r="DW42" s="2">
        <v>339100</v>
      </c>
      <c r="DX42" s="2">
        <v>360700</v>
      </c>
      <c r="DY42" s="2">
        <v>362800</v>
      </c>
      <c r="DZ42" s="2">
        <v>374800</v>
      </c>
      <c r="EA42" s="2">
        <v>391700</v>
      </c>
      <c r="EB42" s="2">
        <v>555500</v>
      </c>
      <c r="EC42" s="2">
        <v>382500</v>
      </c>
      <c r="ED42" s="2">
        <v>269000</v>
      </c>
      <c r="EE42" s="2">
        <v>257400</v>
      </c>
      <c r="EF42" s="2">
        <v>327500</v>
      </c>
      <c r="EG42" s="2">
        <v>346300</v>
      </c>
      <c r="EH42" s="2">
        <v>273100</v>
      </c>
      <c r="EI42" s="2">
        <v>209200</v>
      </c>
      <c r="EJ42" s="2">
        <v>235500</v>
      </c>
      <c r="EK42" s="2">
        <v>217100</v>
      </c>
      <c r="EL42" s="2">
        <v>346000</v>
      </c>
      <c r="EM42" s="2">
        <v>307200</v>
      </c>
      <c r="EN42" s="2">
        <v>224500</v>
      </c>
      <c r="EO42" s="2">
        <v>291700</v>
      </c>
      <c r="EP42" s="2">
        <v>312700</v>
      </c>
      <c r="EQ42" s="2">
        <v>308900</v>
      </c>
      <c r="ER42" s="2">
        <v>276300</v>
      </c>
      <c r="ES42" s="2">
        <v>203900</v>
      </c>
      <c r="ET42" s="2">
        <v>130900</v>
      </c>
      <c r="EU42" s="2">
        <v>157100</v>
      </c>
      <c r="EV42" s="2">
        <v>101300</v>
      </c>
      <c r="EW42" s="2">
        <v>77200</v>
      </c>
      <c r="EX42" s="2">
        <v>143500</v>
      </c>
      <c r="EY42" s="2">
        <v>119100</v>
      </c>
      <c r="EZ42" s="2">
        <v>201700</v>
      </c>
      <c r="FA42" s="2">
        <v>330900</v>
      </c>
      <c r="FB42" s="2">
        <v>217400</v>
      </c>
      <c r="FC42" s="2">
        <v>217700</v>
      </c>
      <c r="FD42" s="2">
        <v>263700</v>
      </c>
      <c r="FE42" s="2">
        <v>302000</v>
      </c>
      <c r="FF42" s="2">
        <v>407400</v>
      </c>
      <c r="FG42" s="2">
        <v>276500</v>
      </c>
      <c r="FH42" s="2">
        <v>324600</v>
      </c>
      <c r="FI42" s="2">
        <v>164600</v>
      </c>
      <c r="FJ42" s="2">
        <v>241400</v>
      </c>
      <c r="FK42" s="2">
        <v>236100</v>
      </c>
      <c r="FL42" s="2">
        <v>332900</v>
      </c>
      <c r="FM42" s="2">
        <v>253800</v>
      </c>
      <c r="FN42" s="2">
        <v>325300</v>
      </c>
      <c r="FO42" s="2">
        <v>344000</v>
      </c>
      <c r="FP42" s="2">
        <v>235900</v>
      </c>
      <c r="FQ42" s="2">
        <v>189500</v>
      </c>
      <c r="FR42" s="2">
        <v>407700</v>
      </c>
      <c r="FS42" s="2">
        <v>331000</v>
      </c>
      <c r="FT42" s="2">
        <v>362700</v>
      </c>
      <c r="FU42" s="2">
        <v>430000</v>
      </c>
      <c r="FV42" s="2">
        <v>382500</v>
      </c>
      <c r="FW42" s="2">
        <v>290500</v>
      </c>
      <c r="FX42" s="2">
        <v>347300</v>
      </c>
      <c r="FY42" s="2">
        <v>242300</v>
      </c>
      <c r="FZ42" s="2">
        <v>191200</v>
      </c>
      <c r="GA42" s="2">
        <v>437700</v>
      </c>
      <c r="GB42" s="2">
        <v>477700</v>
      </c>
      <c r="GC42" s="2">
        <v>566300</v>
      </c>
      <c r="GD42" s="2">
        <v>797700</v>
      </c>
      <c r="GE42" s="2">
        <v>2262100</v>
      </c>
      <c r="GF42" s="2">
        <v>424000</v>
      </c>
      <c r="GG42" s="2">
        <v>450500</v>
      </c>
      <c r="GH42" s="2">
        <v>438800</v>
      </c>
      <c r="GI42" s="2">
        <v>444200</v>
      </c>
      <c r="GJ42" s="2">
        <v>391700</v>
      </c>
      <c r="GK42" s="2">
        <v>556500</v>
      </c>
      <c r="GL42" s="2">
        <v>291800</v>
      </c>
      <c r="GM42" s="2">
        <v>298300</v>
      </c>
      <c r="GN42" s="2">
        <v>284900</v>
      </c>
      <c r="GO42" s="2">
        <v>337100</v>
      </c>
      <c r="GP42" s="2">
        <v>461700</v>
      </c>
      <c r="GQ42" s="2">
        <v>277900</v>
      </c>
      <c r="GR42" s="2">
        <v>296600</v>
      </c>
      <c r="GS42" s="2">
        <v>253600</v>
      </c>
      <c r="GT42" s="2">
        <v>361800</v>
      </c>
      <c r="GU42" s="2">
        <v>338300</v>
      </c>
      <c r="GV42" s="2">
        <v>275800</v>
      </c>
      <c r="GW42" s="2">
        <v>294900</v>
      </c>
      <c r="GX42" s="2">
        <v>283500</v>
      </c>
      <c r="GY42" s="2">
        <v>260700</v>
      </c>
      <c r="GZ42" s="2">
        <v>325100</v>
      </c>
      <c r="HA42" s="2">
        <v>195300</v>
      </c>
      <c r="HB42" s="2">
        <v>245800</v>
      </c>
      <c r="HC42" s="2">
        <v>341200</v>
      </c>
      <c r="HD42" s="2">
        <v>308200</v>
      </c>
      <c r="HE42" s="2">
        <v>303900</v>
      </c>
      <c r="HF42" s="2">
        <v>404000</v>
      </c>
      <c r="HG42" s="2">
        <v>325000</v>
      </c>
      <c r="HH42" s="2">
        <v>246000</v>
      </c>
      <c r="HI42" s="2">
        <v>271400</v>
      </c>
      <c r="HJ42" s="2">
        <v>576700</v>
      </c>
      <c r="HK42" s="2">
        <v>294500</v>
      </c>
      <c r="HL42" s="2">
        <v>255000</v>
      </c>
      <c r="HM42" s="2">
        <v>307800</v>
      </c>
      <c r="HN42" s="2">
        <v>382700</v>
      </c>
      <c r="HO42" s="2">
        <v>264000</v>
      </c>
      <c r="HP42" s="2">
        <v>210500</v>
      </c>
      <c r="HQ42" s="2">
        <v>246100</v>
      </c>
      <c r="HR42" s="2">
        <v>279000</v>
      </c>
      <c r="HS42" s="2">
        <v>229500</v>
      </c>
      <c r="HT42" s="2">
        <v>241000</v>
      </c>
      <c r="HU42" s="2">
        <v>302300</v>
      </c>
      <c r="HV42" s="2">
        <v>290600</v>
      </c>
      <c r="HW42" s="2">
        <v>294200</v>
      </c>
      <c r="HX42" s="2">
        <v>277900</v>
      </c>
      <c r="HY42" s="2">
        <v>351000</v>
      </c>
      <c r="HZ42" s="2">
        <v>354500</v>
      </c>
      <c r="IA42" s="2">
        <v>577700</v>
      </c>
      <c r="IB42" s="2">
        <v>348100</v>
      </c>
      <c r="IC42" s="2">
        <v>462300</v>
      </c>
      <c r="ID42" s="2">
        <v>303100</v>
      </c>
      <c r="IE42" s="2">
        <v>252100</v>
      </c>
      <c r="IF42" s="2">
        <v>145100</v>
      </c>
      <c r="IG42" s="2">
        <v>156000</v>
      </c>
      <c r="IH42" s="2">
        <v>204100</v>
      </c>
      <c r="II42" s="2">
        <v>166500</v>
      </c>
      <c r="IJ42" s="2">
        <v>178700</v>
      </c>
      <c r="IK42" s="2">
        <v>303900</v>
      </c>
      <c r="IL42" s="2">
        <v>417300</v>
      </c>
      <c r="IM42" s="2">
        <v>396900</v>
      </c>
      <c r="IN42" s="2">
        <v>724500</v>
      </c>
      <c r="IO42" s="2">
        <v>336800</v>
      </c>
      <c r="IP42" s="2">
        <v>251300</v>
      </c>
      <c r="IQ42" s="2">
        <v>190600</v>
      </c>
      <c r="IR42" s="2">
        <v>231900</v>
      </c>
      <c r="IS42" s="2">
        <v>155300</v>
      </c>
      <c r="IT42" s="2">
        <v>184300</v>
      </c>
    </row>
    <row r="43" spans="1:254" ht="15.9" customHeight="1">
      <c r="A43" s="390" t="s">
        <v>81</v>
      </c>
      <c r="B43" s="46" t="s">
        <v>82</v>
      </c>
      <c r="C43" s="50">
        <v>2744000</v>
      </c>
      <c r="D43" s="199">
        <v>-4793800</v>
      </c>
      <c r="E43" s="197">
        <v>7537800</v>
      </c>
      <c r="F43" s="21">
        <v>8195100</v>
      </c>
      <c r="G43" s="21">
        <v>7510700</v>
      </c>
      <c r="H43" s="21">
        <v>9330200</v>
      </c>
      <c r="I43" s="21">
        <v>9008700</v>
      </c>
      <c r="J43" s="21">
        <v>11409000</v>
      </c>
      <c r="K43" s="21">
        <v>12566600</v>
      </c>
      <c r="L43" s="21">
        <v>13645000</v>
      </c>
      <c r="M43" s="21">
        <v>13893300</v>
      </c>
      <c r="N43" s="21">
        <v>10758100</v>
      </c>
      <c r="O43" s="21">
        <v>12536900</v>
      </c>
      <c r="P43" s="21">
        <v>10968100</v>
      </c>
      <c r="Q43" s="21">
        <v>11598800</v>
      </c>
      <c r="R43" s="21">
        <v>13386100</v>
      </c>
      <c r="S43" s="21">
        <v>7076300</v>
      </c>
      <c r="T43" s="21">
        <v>8809800</v>
      </c>
      <c r="U43" s="21">
        <v>10701600</v>
      </c>
      <c r="V43" s="21">
        <v>8565700</v>
      </c>
      <c r="W43" s="21">
        <v>8649400</v>
      </c>
      <c r="X43" s="21">
        <v>6665200</v>
      </c>
      <c r="Y43" s="21">
        <v>7633100</v>
      </c>
      <c r="Z43" s="21">
        <v>9225000</v>
      </c>
      <c r="AA43" s="21">
        <v>7354200</v>
      </c>
      <c r="AB43" s="21">
        <v>8334300</v>
      </c>
      <c r="AC43" s="21">
        <v>10389700</v>
      </c>
      <c r="AD43" s="21">
        <v>9619900</v>
      </c>
      <c r="AE43" s="21">
        <v>12767300</v>
      </c>
      <c r="AF43" s="21">
        <v>21184300</v>
      </c>
      <c r="AG43" s="21">
        <v>8833800</v>
      </c>
      <c r="AH43" s="21">
        <v>12949100</v>
      </c>
      <c r="AI43" s="21">
        <v>15768300</v>
      </c>
      <c r="AJ43" s="21">
        <v>8299800</v>
      </c>
      <c r="AK43" s="21">
        <v>6096100</v>
      </c>
      <c r="AL43" s="21">
        <v>9190700</v>
      </c>
      <c r="AM43" s="21">
        <v>10134300</v>
      </c>
      <c r="AN43" s="21">
        <v>7912400</v>
      </c>
      <c r="AO43" s="21">
        <v>7976800</v>
      </c>
      <c r="AP43" s="21">
        <v>9102900</v>
      </c>
      <c r="AQ43" s="21">
        <v>13913200</v>
      </c>
      <c r="AR43" s="21">
        <v>11898400</v>
      </c>
      <c r="AS43" s="21">
        <v>11528200</v>
      </c>
      <c r="AT43" s="21">
        <v>12909800</v>
      </c>
      <c r="AU43" s="21">
        <v>8437200</v>
      </c>
      <c r="AV43" s="21">
        <v>7078800</v>
      </c>
      <c r="AW43" s="21">
        <v>7555700</v>
      </c>
      <c r="AX43" s="21">
        <v>6635000</v>
      </c>
      <c r="AY43" s="21">
        <v>8481000</v>
      </c>
      <c r="AZ43" s="21">
        <v>6837800</v>
      </c>
      <c r="BA43" s="21">
        <v>15798700</v>
      </c>
      <c r="BB43" s="21">
        <v>8358500</v>
      </c>
      <c r="BC43" s="21">
        <v>6468500</v>
      </c>
      <c r="BD43" s="21">
        <v>6614300</v>
      </c>
      <c r="BE43" s="21">
        <v>6876300</v>
      </c>
      <c r="BF43" s="21">
        <v>7082000</v>
      </c>
      <c r="BG43" s="21">
        <v>8171500</v>
      </c>
      <c r="BH43" s="21">
        <v>9910000</v>
      </c>
      <c r="BI43" s="21">
        <v>12716700</v>
      </c>
      <c r="BJ43" s="21">
        <v>12818600</v>
      </c>
      <c r="BK43" s="21">
        <v>19665600</v>
      </c>
      <c r="BL43" s="21">
        <v>5398100</v>
      </c>
      <c r="BM43" s="2">
        <v>5699100</v>
      </c>
      <c r="BN43" s="2">
        <v>7143700</v>
      </c>
      <c r="BO43" s="2">
        <v>5386700</v>
      </c>
      <c r="BP43" s="2">
        <v>7859000</v>
      </c>
      <c r="BQ43" s="2">
        <v>10883000</v>
      </c>
      <c r="BR43" s="2">
        <v>5876800</v>
      </c>
      <c r="BS43" s="2">
        <v>10343800</v>
      </c>
      <c r="BT43" s="2">
        <v>16390000</v>
      </c>
      <c r="BU43" s="2">
        <v>7455500</v>
      </c>
      <c r="BV43" s="2">
        <v>5906500</v>
      </c>
      <c r="BW43" s="2">
        <v>10780500</v>
      </c>
      <c r="BX43" s="2">
        <v>6118500</v>
      </c>
      <c r="BY43" s="2">
        <v>6099000</v>
      </c>
      <c r="BZ43" s="2">
        <v>6089900</v>
      </c>
      <c r="CA43" s="2">
        <v>8475400</v>
      </c>
      <c r="CB43" s="2">
        <v>6269400</v>
      </c>
      <c r="CC43" s="2">
        <v>6671200</v>
      </c>
      <c r="CD43" s="2">
        <v>6928700</v>
      </c>
      <c r="CE43" s="2">
        <v>5783700</v>
      </c>
      <c r="CF43" s="2">
        <v>6342300</v>
      </c>
      <c r="CG43" s="2">
        <v>8342200</v>
      </c>
      <c r="CH43" s="2">
        <v>9485500</v>
      </c>
      <c r="CI43" s="2">
        <v>7254000</v>
      </c>
      <c r="CJ43" s="2">
        <v>5876300</v>
      </c>
      <c r="CK43" s="2">
        <v>3924000</v>
      </c>
      <c r="CL43" s="2">
        <v>8395800</v>
      </c>
      <c r="CM43" s="2">
        <v>10937000</v>
      </c>
      <c r="CN43" s="2">
        <v>11601900</v>
      </c>
      <c r="CO43" s="2">
        <v>12018900</v>
      </c>
      <c r="CP43" s="2">
        <v>12062600</v>
      </c>
      <c r="CQ43" s="2">
        <v>8449300</v>
      </c>
      <c r="CR43" s="2">
        <v>13432500</v>
      </c>
      <c r="CS43" s="2">
        <v>11663800</v>
      </c>
      <c r="CT43" s="2">
        <v>10356100</v>
      </c>
      <c r="CU43" s="2">
        <v>13546600</v>
      </c>
      <c r="CV43" s="2">
        <v>8541600</v>
      </c>
      <c r="CW43" s="2">
        <v>5209800</v>
      </c>
      <c r="CX43" s="2">
        <v>5405100</v>
      </c>
      <c r="CY43" s="2">
        <v>9038900</v>
      </c>
      <c r="CZ43" s="2">
        <v>11329100</v>
      </c>
      <c r="DA43" s="2">
        <v>8239300</v>
      </c>
      <c r="DB43" s="2">
        <v>8770800</v>
      </c>
      <c r="DC43" s="2">
        <v>16344000</v>
      </c>
      <c r="DD43" s="2">
        <v>10463700</v>
      </c>
      <c r="DE43" s="2">
        <v>14076800</v>
      </c>
      <c r="DF43" s="2">
        <v>13531500</v>
      </c>
      <c r="DG43" s="2">
        <v>9793400</v>
      </c>
      <c r="DH43" s="2">
        <v>9569100</v>
      </c>
      <c r="DI43" s="2">
        <v>13155400</v>
      </c>
      <c r="DJ43" s="2">
        <v>10715400</v>
      </c>
      <c r="DK43" s="2">
        <v>10471400</v>
      </c>
      <c r="DL43" s="2">
        <v>11961300</v>
      </c>
      <c r="DM43" s="2">
        <v>8781100</v>
      </c>
      <c r="DN43" s="2">
        <v>11107100</v>
      </c>
      <c r="DO43" s="2">
        <v>12764200</v>
      </c>
      <c r="DP43" s="2">
        <v>10216600</v>
      </c>
      <c r="DQ43" s="2">
        <v>10197400</v>
      </c>
      <c r="DR43" s="2">
        <v>12467200</v>
      </c>
      <c r="DS43" s="2">
        <v>10328500</v>
      </c>
      <c r="DT43" s="2">
        <v>8246800</v>
      </c>
      <c r="DU43" s="2">
        <v>8443100</v>
      </c>
      <c r="DV43" s="2">
        <v>7304900</v>
      </c>
      <c r="DW43" s="2">
        <v>7246300</v>
      </c>
      <c r="DX43" s="2">
        <v>6555700</v>
      </c>
      <c r="DY43" s="2">
        <v>9007500</v>
      </c>
      <c r="DZ43" s="2">
        <v>7214800</v>
      </c>
      <c r="EA43" s="2">
        <v>10007200</v>
      </c>
      <c r="EB43" s="2">
        <v>8768900</v>
      </c>
      <c r="EC43" s="2">
        <v>10138200</v>
      </c>
      <c r="ED43" s="2">
        <v>8633700</v>
      </c>
      <c r="EE43" s="2">
        <v>11463000</v>
      </c>
      <c r="EF43" s="2">
        <v>6324500</v>
      </c>
      <c r="EG43" s="2">
        <v>8183000</v>
      </c>
      <c r="EH43" s="2">
        <v>10899700</v>
      </c>
      <c r="EI43" s="2">
        <v>7302800</v>
      </c>
      <c r="EJ43" s="2">
        <v>5971700</v>
      </c>
      <c r="EK43" s="2">
        <v>6753800</v>
      </c>
      <c r="EL43" s="2">
        <v>9490000</v>
      </c>
      <c r="EM43" s="2">
        <v>8788200</v>
      </c>
      <c r="EN43" s="2">
        <v>8100600</v>
      </c>
      <c r="EO43" s="2">
        <v>5955600</v>
      </c>
      <c r="EP43" s="2">
        <v>6202800</v>
      </c>
      <c r="EQ43" s="2">
        <v>7677700</v>
      </c>
      <c r="ER43" s="2">
        <v>8624600</v>
      </c>
      <c r="ES43" s="2">
        <v>9002800</v>
      </c>
      <c r="ET43" s="2">
        <v>6137400</v>
      </c>
      <c r="EU43" s="2">
        <v>6186700</v>
      </c>
      <c r="EV43" s="2">
        <v>4370800</v>
      </c>
      <c r="EW43" s="2">
        <v>2476500</v>
      </c>
      <c r="EX43" s="2">
        <v>5605100</v>
      </c>
      <c r="EY43" s="2">
        <v>6446100</v>
      </c>
      <c r="EZ43" s="2">
        <v>7437700</v>
      </c>
      <c r="FA43" s="2">
        <v>15613300</v>
      </c>
      <c r="FB43" s="2">
        <v>10995600</v>
      </c>
      <c r="FC43" s="2">
        <v>9440700</v>
      </c>
      <c r="FD43" s="2">
        <v>10306300</v>
      </c>
      <c r="FE43" s="2">
        <v>9741700</v>
      </c>
      <c r="FF43" s="2">
        <v>10049000</v>
      </c>
      <c r="FG43" s="2">
        <v>9343900</v>
      </c>
      <c r="FH43" s="2">
        <v>8170500</v>
      </c>
      <c r="FI43" s="2">
        <v>6532400</v>
      </c>
      <c r="FJ43" s="2">
        <v>7656300</v>
      </c>
      <c r="FK43" s="2">
        <v>8131100</v>
      </c>
      <c r="FL43" s="2">
        <v>12450400</v>
      </c>
      <c r="FM43" s="2">
        <v>13275300</v>
      </c>
      <c r="FN43" s="2">
        <v>12255400</v>
      </c>
      <c r="FO43" s="2">
        <v>10390400</v>
      </c>
      <c r="FP43" s="2">
        <v>7249500</v>
      </c>
      <c r="FQ43" s="2">
        <v>5817500</v>
      </c>
      <c r="FR43" s="2">
        <v>11031200</v>
      </c>
      <c r="FS43" s="2">
        <v>16544800</v>
      </c>
      <c r="FT43" s="2">
        <v>42524100</v>
      </c>
      <c r="FU43" s="2">
        <v>13218600</v>
      </c>
      <c r="FV43" s="2">
        <v>13109000</v>
      </c>
      <c r="FW43" s="2">
        <v>14516100</v>
      </c>
      <c r="FX43" s="2">
        <v>19751300</v>
      </c>
      <c r="FY43" s="2">
        <v>23703500</v>
      </c>
      <c r="FZ43" s="2">
        <v>15657500</v>
      </c>
      <c r="GA43" s="2">
        <v>14597700</v>
      </c>
      <c r="GB43" s="2">
        <v>6587200</v>
      </c>
      <c r="GC43" s="2">
        <v>6601500</v>
      </c>
      <c r="GD43" s="2">
        <v>7304400</v>
      </c>
      <c r="GE43" s="2">
        <v>11312400</v>
      </c>
      <c r="GF43" s="2">
        <v>11934800</v>
      </c>
      <c r="GG43" s="2">
        <v>9649600</v>
      </c>
      <c r="GH43" s="2">
        <v>9966700</v>
      </c>
      <c r="GI43" s="2">
        <v>29192800</v>
      </c>
      <c r="GJ43" s="2">
        <v>9611100</v>
      </c>
      <c r="GK43" s="2">
        <v>9833000</v>
      </c>
      <c r="GL43" s="2">
        <v>9895300</v>
      </c>
      <c r="GM43" s="2">
        <v>6267800</v>
      </c>
      <c r="GN43" s="2">
        <v>7371100</v>
      </c>
      <c r="GO43" s="2">
        <v>8153300</v>
      </c>
      <c r="GP43" s="2">
        <v>7804600</v>
      </c>
      <c r="GQ43" s="2">
        <v>9134000</v>
      </c>
      <c r="GR43" s="2">
        <v>14122700</v>
      </c>
      <c r="GS43" s="2">
        <v>7272800</v>
      </c>
      <c r="GT43" s="2">
        <v>8480900</v>
      </c>
      <c r="GU43" s="2">
        <v>13920500</v>
      </c>
      <c r="GV43" s="2">
        <v>10387700</v>
      </c>
      <c r="GW43" s="2">
        <v>8271800</v>
      </c>
      <c r="GX43" s="2">
        <v>10511000</v>
      </c>
      <c r="GY43" s="2">
        <v>9870800</v>
      </c>
      <c r="GZ43" s="2">
        <v>15798200</v>
      </c>
      <c r="HA43" s="2">
        <v>6632700</v>
      </c>
      <c r="HB43" s="2">
        <v>10683200</v>
      </c>
      <c r="HC43" s="2">
        <v>12549500</v>
      </c>
      <c r="HD43" s="2">
        <v>9679900</v>
      </c>
      <c r="HE43" s="2">
        <v>8399400</v>
      </c>
      <c r="HF43" s="2">
        <v>10288000</v>
      </c>
      <c r="HG43" s="2">
        <v>8680200</v>
      </c>
      <c r="HH43" s="2">
        <v>7809300</v>
      </c>
      <c r="HI43" s="2">
        <v>5855700</v>
      </c>
      <c r="HJ43" s="2">
        <v>11187400</v>
      </c>
      <c r="HK43" s="2">
        <v>8618300</v>
      </c>
      <c r="HL43" s="2">
        <v>9744500</v>
      </c>
      <c r="HM43" s="2">
        <v>7914500</v>
      </c>
      <c r="HN43" s="2">
        <v>9221100</v>
      </c>
      <c r="HO43" s="2">
        <v>7405600</v>
      </c>
      <c r="HP43" s="2">
        <v>6699500</v>
      </c>
      <c r="HQ43" s="2">
        <v>8761700</v>
      </c>
      <c r="HR43" s="2">
        <v>6578200</v>
      </c>
      <c r="HS43" s="2">
        <v>5599900</v>
      </c>
      <c r="HT43" s="2">
        <v>9361500</v>
      </c>
      <c r="HU43" s="2">
        <v>11975800</v>
      </c>
      <c r="HV43" s="2">
        <v>5491200</v>
      </c>
      <c r="HW43" s="2">
        <v>4691900</v>
      </c>
      <c r="HX43" s="2">
        <v>7912000</v>
      </c>
      <c r="HY43" s="2">
        <v>8032600</v>
      </c>
      <c r="HZ43" s="2">
        <v>8958400</v>
      </c>
      <c r="IA43" s="2">
        <v>11879200</v>
      </c>
      <c r="IB43" s="2">
        <v>6193200</v>
      </c>
      <c r="IC43" s="2">
        <v>9965700</v>
      </c>
      <c r="ID43" s="2">
        <v>5678700</v>
      </c>
      <c r="IE43" s="2">
        <v>6570400</v>
      </c>
      <c r="IF43" s="2">
        <v>6790800</v>
      </c>
      <c r="IG43" s="2">
        <v>6532000</v>
      </c>
      <c r="IH43" s="2">
        <v>9297700</v>
      </c>
      <c r="II43" s="2">
        <v>6415100</v>
      </c>
      <c r="IJ43" s="2">
        <v>8752900</v>
      </c>
      <c r="IK43" s="2">
        <v>14361600</v>
      </c>
      <c r="IL43" s="2">
        <v>15494000</v>
      </c>
      <c r="IM43" s="2">
        <v>6689200</v>
      </c>
      <c r="IN43" s="2">
        <v>6246300</v>
      </c>
      <c r="IO43" s="2">
        <v>6934500</v>
      </c>
      <c r="IP43" s="2">
        <v>7869700</v>
      </c>
      <c r="IQ43" s="2">
        <v>7611600</v>
      </c>
      <c r="IR43" s="2">
        <v>8852600</v>
      </c>
      <c r="IS43" s="2">
        <v>6033300</v>
      </c>
      <c r="IT43" s="2">
        <v>4895200</v>
      </c>
    </row>
    <row r="44" spans="1:254" ht="15.9" customHeight="1">
      <c r="A44" s="390" t="s">
        <v>83</v>
      </c>
      <c r="B44" s="46" t="s">
        <v>84</v>
      </c>
      <c r="C44" s="50">
        <v>5146600</v>
      </c>
      <c r="D44" s="199">
        <v>-12917600</v>
      </c>
      <c r="E44" s="197">
        <v>18064200</v>
      </c>
      <c r="F44" s="21">
        <v>5944000</v>
      </c>
      <c r="G44" s="21">
        <v>4424400</v>
      </c>
      <c r="H44" s="21">
        <v>4348400</v>
      </c>
      <c r="I44" s="21">
        <v>4680300</v>
      </c>
      <c r="J44" s="21">
        <v>4124700</v>
      </c>
      <c r="K44" s="21">
        <v>5221800</v>
      </c>
      <c r="L44" s="21">
        <v>4253200</v>
      </c>
      <c r="M44" s="21">
        <v>3398200</v>
      </c>
      <c r="N44" s="21">
        <v>2547600</v>
      </c>
      <c r="O44" s="21">
        <v>3072400</v>
      </c>
      <c r="P44" s="21">
        <v>2963600</v>
      </c>
      <c r="Q44" s="21">
        <v>2842200</v>
      </c>
      <c r="R44" s="21">
        <v>3667700</v>
      </c>
      <c r="S44" s="21">
        <v>2750400</v>
      </c>
      <c r="T44" s="21">
        <v>3338000</v>
      </c>
      <c r="U44" s="21">
        <v>5094800</v>
      </c>
      <c r="V44" s="21">
        <v>4490600</v>
      </c>
      <c r="W44" s="21">
        <v>5743900</v>
      </c>
      <c r="X44" s="21">
        <v>3801300</v>
      </c>
      <c r="Y44" s="21">
        <v>3603900</v>
      </c>
      <c r="Z44" s="21">
        <v>8986800</v>
      </c>
      <c r="AA44" s="21">
        <v>4604700</v>
      </c>
      <c r="AB44" s="21">
        <v>4144500</v>
      </c>
      <c r="AC44" s="21">
        <v>3827300</v>
      </c>
      <c r="AD44" s="21">
        <v>5982600</v>
      </c>
      <c r="AE44" s="21">
        <v>4720200</v>
      </c>
      <c r="AF44" s="21">
        <v>4211800</v>
      </c>
      <c r="AG44" s="21">
        <v>3964800</v>
      </c>
      <c r="AH44" s="21">
        <v>2996600</v>
      </c>
      <c r="AI44" s="21">
        <v>4068800</v>
      </c>
      <c r="AJ44" s="21">
        <v>3487400</v>
      </c>
      <c r="AK44" s="21">
        <v>2476900</v>
      </c>
      <c r="AL44" s="21">
        <v>6838400</v>
      </c>
      <c r="AM44" s="21">
        <v>3498500</v>
      </c>
      <c r="AN44" s="21">
        <v>2949300</v>
      </c>
      <c r="AO44" s="21">
        <v>3937500</v>
      </c>
      <c r="AP44" s="21">
        <v>5296100</v>
      </c>
      <c r="AQ44" s="21">
        <v>4808200</v>
      </c>
      <c r="AR44" s="21">
        <v>4144200</v>
      </c>
      <c r="AS44" s="21">
        <v>4143700</v>
      </c>
      <c r="AT44" s="21">
        <v>4512700</v>
      </c>
      <c r="AU44" s="21">
        <v>4746100</v>
      </c>
      <c r="AV44" s="21">
        <v>4232400</v>
      </c>
      <c r="AW44" s="21">
        <v>3980900</v>
      </c>
      <c r="AX44" s="21">
        <v>4798200</v>
      </c>
      <c r="AY44" s="21">
        <v>5880000</v>
      </c>
      <c r="AZ44" s="21">
        <v>5767700</v>
      </c>
      <c r="BA44" s="21">
        <v>14393000</v>
      </c>
      <c r="BB44" s="21">
        <v>4435400</v>
      </c>
      <c r="BC44" s="21">
        <v>4856800</v>
      </c>
      <c r="BD44" s="21">
        <v>5803800</v>
      </c>
      <c r="BE44" s="21">
        <v>5208000</v>
      </c>
      <c r="BF44" s="21">
        <v>3723800</v>
      </c>
      <c r="BG44" s="21">
        <v>3639000</v>
      </c>
      <c r="BH44" s="21">
        <v>4727600</v>
      </c>
      <c r="BI44" s="21">
        <v>5977400</v>
      </c>
      <c r="BJ44" s="21">
        <v>6357200</v>
      </c>
      <c r="BK44" s="21">
        <v>5128200</v>
      </c>
      <c r="BL44" s="21">
        <v>7980600</v>
      </c>
      <c r="BM44" s="2">
        <v>15095100</v>
      </c>
      <c r="BN44" s="2">
        <v>3594000</v>
      </c>
      <c r="BO44" s="2">
        <v>3779400</v>
      </c>
      <c r="BP44" s="2">
        <v>4860500</v>
      </c>
      <c r="BQ44" s="2">
        <v>7519900</v>
      </c>
      <c r="BR44" s="2">
        <v>4965500</v>
      </c>
      <c r="BS44" s="2">
        <v>5290100</v>
      </c>
      <c r="BT44" s="2">
        <v>3625800</v>
      </c>
      <c r="BU44" s="2">
        <v>3880400</v>
      </c>
      <c r="BV44" s="2">
        <v>3206100</v>
      </c>
      <c r="BW44" s="2">
        <v>3777000</v>
      </c>
      <c r="BX44" s="2">
        <v>4119200</v>
      </c>
      <c r="BY44" s="2">
        <v>3464100</v>
      </c>
      <c r="BZ44" s="2">
        <v>4620200</v>
      </c>
      <c r="CA44" s="2">
        <v>4211700</v>
      </c>
      <c r="CB44" s="2">
        <v>5388300</v>
      </c>
      <c r="CC44" s="2">
        <v>5035600</v>
      </c>
      <c r="CD44" s="2">
        <v>5488700</v>
      </c>
      <c r="CE44" s="2">
        <v>4466300</v>
      </c>
      <c r="CF44" s="2">
        <v>3875300</v>
      </c>
      <c r="CG44" s="2">
        <v>4209400</v>
      </c>
      <c r="CH44" s="2">
        <v>6289300</v>
      </c>
      <c r="CI44" s="2">
        <v>3513800</v>
      </c>
      <c r="CJ44" s="2">
        <v>3385400</v>
      </c>
      <c r="CK44" s="2">
        <v>3129300</v>
      </c>
      <c r="CL44" s="2">
        <v>5414400</v>
      </c>
      <c r="CM44" s="2">
        <v>4952400</v>
      </c>
      <c r="CN44" s="2">
        <v>6644300</v>
      </c>
      <c r="CO44" s="2">
        <v>6965100</v>
      </c>
      <c r="CP44" s="2">
        <v>6824400</v>
      </c>
      <c r="CQ44" s="2">
        <v>6112300</v>
      </c>
      <c r="CR44" s="2">
        <v>5157000</v>
      </c>
      <c r="CS44" s="2">
        <v>4593900</v>
      </c>
      <c r="CT44" s="2">
        <v>7260500</v>
      </c>
      <c r="CU44" s="2">
        <v>7436700</v>
      </c>
      <c r="CV44" s="2">
        <v>4800000</v>
      </c>
      <c r="CW44" s="2">
        <v>4721200</v>
      </c>
      <c r="CX44" s="2">
        <v>5740600</v>
      </c>
      <c r="CY44" s="2">
        <v>6396400</v>
      </c>
      <c r="CZ44" s="2">
        <v>5223400</v>
      </c>
      <c r="DA44" s="2">
        <v>5562200</v>
      </c>
      <c r="DB44" s="2">
        <v>6126400</v>
      </c>
      <c r="DC44" s="2">
        <v>8468400</v>
      </c>
      <c r="DD44" s="2">
        <v>4912700</v>
      </c>
      <c r="DE44" s="2">
        <v>6849200</v>
      </c>
      <c r="DF44" s="2">
        <v>9589900</v>
      </c>
      <c r="DG44" s="2">
        <v>8097300</v>
      </c>
      <c r="DH44" s="2">
        <v>5326400</v>
      </c>
      <c r="DI44" s="2">
        <v>5772700</v>
      </c>
      <c r="DJ44" s="2">
        <v>4265500</v>
      </c>
      <c r="DK44" s="2">
        <v>6163300</v>
      </c>
      <c r="DL44" s="2">
        <v>6036700</v>
      </c>
      <c r="DM44" s="2">
        <v>4632300</v>
      </c>
      <c r="DN44" s="2">
        <v>5465300</v>
      </c>
      <c r="DO44" s="2">
        <v>7463300</v>
      </c>
      <c r="DP44" s="2">
        <v>5604700</v>
      </c>
      <c r="DQ44" s="2">
        <v>5140700</v>
      </c>
      <c r="DR44" s="2">
        <v>8376600</v>
      </c>
      <c r="DS44" s="2">
        <v>9752000</v>
      </c>
      <c r="DT44" s="2">
        <v>18784300</v>
      </c>
      <c r="DU44" s="2">
        <v>5453000</v>
      </c>
      <c r="DV44" s="2">
        <v>4758300</v>
      </c>
      <c r="DW44" s="2">
        <v>7684800</v>
      </c>
      <c r="DX44" s="2">
        <v>9718000</v>
      </c>
      <c r="DY44" s="2">
        <v>5064100</v>
      </c>
      <c r="DZ44" s="2">
        <v>5213100</v>
      </c>
      <c r="EA44" s="2">
        <v>5013400</v>
      </c>
      <c r="EB44" s="2">
        <v>4032900</v>
      </c>
      <c r="EC44" s="2">
        <v>4124400</v>
      </c>
      <c r="ED44" s="2">
        <v>4321100</v>
      </c>
      <c r="EE44" s="2">
        <v>4234000</v>
      </c>
      <c r="EF44" s="2">
        <v>4655100</v>
      </c>
      <c r="EG44" s="2">
        <v>4093700</v>
      </c>
      <c r="EH44" s="2">
        <v>4353200</v>
      </c>
      <c r="EI44" s="2">
        <v>10709500</v>
      </c>
      <c r="EJ44" s="2">
        <v>3540800</v>
      </c>
      <c r="EK44" s="2">
        <v>4932000</v>
      </c>
      <c r="EL44" s="2">
        <v>5365400</v>
      </c>
      <c r="EM44" s="2">
        <v>5858400</v>
      </c>
      <c r="EN44" s="2">
        <v>5498500</v>
      </c>
      <c r="EO44" s="2">
        <v>8590500</v>
      </c>
      <c r="EP44" s="2">
        <v>4394700</v>
      </c>
      <c r="EQ44" s="2">
        <v>5117200</v>
      </c>
      <c r="ER44" s="2">
        <v>5295100</v>
      </c>
      <c r="ES44" s="2">
        <v>4888000</v>
      </c>
      <c r="ET44" s="2">
        <v>3323400</v>
      </c>
      <c r="EU44" s="2">
        <v>15518500</v>
      </c>
      <c r="EV44" s="2">
        <v>2245600</v>
      </c>
      <c r="EW44" s="2">
        <v>2161200</v>
      </c>
      <c r="EX44" s="2">
        <v>2504500</v>
      </c>
      <c r="EY44" s="2">
        <v>3286500</v>
      </c>
      <c r="EZ44" s="2">
        <v>3822600</v>
      </c>
      <c r="FA44" s="2">
        <v>6951300</v>
      </c>
      <c r="FB44" s="2">
        <v>2807500</v>
      </c>
      <c r="FC44" s="2">
        <v>3561000</v>
      </c>
      <c r="FD44" s="2">
        <v>3948700</v>
      </c>
      <c r="FE44" s="2">
        <v>3923600</v>
      </c>
      <c r="FF44" s="2">
        <v>8425300</v>
      </c>
      <c r="FG44" s="2">
        <v>3627100</v>
      </c>
      <c r="FH44" s="2">
        <v>3448400</v>
      </c>
      <c r="FI44" s="2">
        <v>2994400</v>
      </c>
      <c r="FJ44" s="2">
        <v>3826200</v>
      </c>
      <c r="FK44" s="2">
        <v>5359100</v>
      </c>
      <c r="FL44" s="2">
        <v>3463400</v>
      </c>
      <c r="FM44" s="2">
        <v>4544200</v>
      </c>
      <c r="FN44" s="2">
        <v>4082200</v>
      </c>
      <c r="FO44" s="2">
        <v>3933600</v>
      </c>
      <c r="FP44" s="2">
        <v>3898600</v>
      </c>
      <c r="FQ44" s="2">
        <v>4398800</v>
      </c>
      <c r="FR44" s="2">
        <v>5966600</v>
      </c>
      <c r="FS44" s="2">
        <v>5974400</v>
      </c>
      <c r="FT44" s="2">
        <v>7441400</v>
      </c>
      <c r="FU44" s="2">
        <v>4545600</v>
      </c>
      <c r="FV44" s="2">
        <v>5968100</v>
      </c>
      <c r="FW44" s="2">
        <v>5705000</v>
      </c>
      <c r="FX44" s="2">
        <v>8956900</v>
      </c>
      <c r="FY44" s="2">
        <v>21605900</v>
      </c>
      <c r="FZ44" s="2">
        <v>3873500</v>
      </c>
      <c r="GA44" s="2">
        <v>3413200</v>
      </c>
      <c r="GB44" s="2">
        <v>3768500</v>
      </c>
      <c r="GC44" s="2">
        <v>3529900</v>
      </c>
      <c r="GD44" s="2">
        <v>2384500</v>
      </c>
      <c r="GE44" s="2">
        <v>3455100</v>
      </c>
      <c r="GF44" s="2">
        <v>6010700</v>
      </c>
      <c r="GG44" s="2">
        <v>3991000</v>
      </c>
      <c r="GH44" s="2">
        <v>4675700</v>
      </c>
      <c r="GI44" s="2">
        <v>5565800</v>
      </c>
      <c r="GJ44" s="2">
        <v>4757800</v>
      </c>
      <c r="GK44" s="2">
        <v>3270000</v>
      </c>
      <c r="GL44" s="2">
        <v>4895100</v>
      </c>
      <c r="GM44" s="2">
        <v>4328200</v>
      </c>
      <c r="GN44" s="2">
        <v>5776800</v>
      </c>
      <c r="GO44" s="2">
        <v>7374600</v>
      </c>
      <c r="GP44" s="2">
        <v>3886900</v>
      </c>
      <c r="GQ44" s="2">
        <v>3066100</v>
      </c>
      <c r="GR44" s="2">
        <v>3170500</v>
      </c>
      <c r="GS44" s="2">
        <v>3222300</v>
      </c>
      <c r="GT44" s="2">
        <v>3312900</v>
      </c>
      <c r="GU44" s="2">
        <v>4788200</v>
      </c>
      <c r="GV44" s="2">
        <v>5353500</v>
      </c>
      <c r="GW44" s="2">
        <v>4566500</v>
      </c>
      <c r="GX44" s="2">
        <v>4363700</v>
      </c>
      <c r="GY44" s="2">
        <v>4736900</v>
      </c>
      <c r="GZ44" s="2">
        <v>5957600</v>
      </c>
      <c r="HA44" s="2">
        <v>5502700</v>
      </c>
      <c r="HB44" s="2">
        <v>5193100</v>
      </c>
      <c r="HC44" s="2">
        <v>5231900</v>
      </c>
      <c r="HD44" s="2">
        <v>4612500</v>
      </c>
      <c r="HE44" s="2">
        <v>3376600</v>
      </c>
      <c r="HF44" s="2">
        <v>4776700</v>
      </c>
      <c r="HG44" s="2">
        <v>6928000</v>
      </c>
      <c r="HH44" s="2">
        <v>6121200</v>
      </c>
      <c r="HI44" s="2">
        <v>3977900</v>
      </c>
      <c r="HJ44" s="2">
        <v>9145700</v>
      </c>
      <c r="HK44" s="2">
        <v>4095100</v>
      </c>
      <c r="HL44" s="2">
        <v>5364000</v>
      </c>
      <c r="HM44" s="2">
        <v>4701700</v>
      </c>
      <c r="HN44" s="2">
        <v>5092300</v>
      </c>
      <c r="HO44" s="2">
        <v>4096400</v>
      </c>
      <c r="HP44" s="2">
        <v>4530300</v>
      </c>
      <c r="HQ44" s="2">
        <v>4105500</v>
      </c>
      <c r="HR44" s="2">
        <v>4744500</v>
      </c>
      <c r="HS44" s="2">
        <v>5981600</v>
      </c>
      <c r="HT44" s="2">
        <v>4829400</v>
      </c>
      <c r="HU44" s="2">
        <v>4711700</v>
      </c>
      <c r="HV44" s="2">
        <v>5451700</v>
      </c>
      <c r="HW44" s="2">
        <v>4399000</v>
      </c>
      <c r="HX44" s="2">
        <v>4068700</v>
      </c>
      <c r="HY44" s="2">
        <v>4686600</v>
      </c>
      <c r="HZ44" s="2">
        <v>4754000</v>
      </c>
      <c r="IA44" s="2">
        <v>7369500</v>
      </c>
      <c r="IB44" s="2">
        <v>4292600</v>
      </c>
      <c r="IC44" s="2">
        <v>4762800</v>
      </c>
      <c r="ID44" s="2">
        <v>5951500</v>
      </c>
      <c r="IE44" s="2">
        <v>4407800</v>
      </c>
      <c r="IF44" s="2">
        <v>4600000</v>
      </c>
      <c r="IG44" s="2">
        <v>6387200</v>
      </c>
      <c r="IH44" s="2">
        <v>6482500</v>
      </c>
      <c r="II44" s="2">
        <v>7033300</v>
      </c>
      <c r="IJ44" s="2">
        <v>7753500</v>
      </c>
      <c r="IK44" s="2">
        <v>10922500</v>
      </c>
      <c r="IL44" s="2">
        <v>22633100</v>
      </c>
      <c r="IM44" s="2">
        <v>3281500</v>
      </c>
      <c r="IN44" s="2">
        <v>3204800</v>
      </c>
      <c r="IO44" s="2">
        <v>2694100</v>
      </c>
      <c r="IP44" s="2">
        <v>2567900</v>
      </c>
      <c r="IQ44" s="2">
        <v>3322400</v>
      </c>
      <c r="IR44" s="2">
        <v>3887000</v>
      </c>
      <c r="IS44" s="2">
        <v>5051500</v>
      </c>
      <c r="IT44" s="2">
        <v>2852000</v>
      </c>
    </row>
    <row r="45" spans="1:254" ht="15.9" customHeight="1">
      <c r="A45" s="390" t="s">
        <v>85</v>
      </c>
      <c r="B45" s="46" t="s">
        <v>86</v>
      </c>
      <c r="C45" s="50">
        <v>20627200</v>
      </c>
      <c r="D45" s="199">
        <v>-15094000</v>
      </c>
      <c r="E45" s="197">
        <v>35721200</v>
      </c>
      <c r="F45" s="21">
        <v>41588500</v>
      </c>
      <c r="G45" s="21">
        <v>49373000</v>
      </c>
      <c r="H45" s="21">
        <v>53159300</v>
      </c>
      <c r="I45" s="21">
        <v>50098300</v>
      </c>
      <c r="J45" s="21">
        <v>46700500</v>
      </c>
      <c r="K45" s="21">
        <v>47015600</v>
      </c>
      <c r="L45" s="21">
        <v>58207600</v>
      </c>
      <c r="M45" s="21">
        <v>46560000</v>
      </c>
      <c r="N45" s="21">
        <v>43056500</v>
      </c>
      <c r="O45" s="21">
        <v>58063100</v>
      </c>
      <c r="P45" s="21">
        <v>40200900</v>
      </c>
      <c r="Q45" s="21">
        <v>48029100</v>
      </c>
      <c r="R45" s="21">
        <v>59061500</v>
      </c>
      <c r="S45" s="21">
        <v>38374000</v>
      </c>
      <c r="T45" s="21">
        <v>51178000</v>
      </c>
      <c r="U45" s="21">
        <v>53200600</v>
      </c>
      <c r="V45" s="21">
        <v>43079600</v>
      </c>
      <c r="W45" s="21">
        <v>35147200</v>
      </c>
      <c r="X45" s="21">
        <v>26333100</v>
      </c>
      <c r="Y45" s="21">
        <v>35858100</v>
      </c>
      <c r="Z45" s="21">
        <v>53306500</v>
      </c>
      <c r="AA45" s="21">
        <v>25810800</v>
      </c>
      <c r="AB45" s="21">
        <v>24679200</v>
      </c>
      <c r="AC45" s="21">
        <v>34768500</v>
      </c>
      <c r="AD45" s="21">
        <v>21862400</v>
      </c>
      <c r="AE45" s="21">
        <v>28320000</v>
      </c>
      <c r="AF45" s="21">
        <v>30642500</v>
      </c>
      <c r="AG45" s="21">
        <v>27483000</v>
      </c>
      <c r="AH45" s="21">
        <v>26463100</v>
      </c>
      <c r="AI45" s="21">
        <v>28539300</v>
      </c>
      <c r="AJ45" s="21">
        <v>31972100</v>
      </c>
      <c r="AK45" s="21">
        <v>26077100</v>
      </c>
      <c r="AL45" s="21">
        <v>53414800</v>
      </c>
      <c r="AM45" s="21">
        <v>49472400</v>
      </c>
      <c r="AN45" s="21">
        <v>42080800</v>
      </c>
      <c r="AO45" s="21">
        <v>38818500</v>
      </c>
      <c r="AP45" s="21">
        <v>56006100</v>
      </c>
      <c r="AQ45" s="21">
        <v>54083500</v>
      </c>
      <c r="AR45" s="21">
        <v>43885600</v>
      </c>
      <c r="AS45" s="21">
        <v>60312600</v>
      </c>
      <c r="AT45" s="21">
        <v>48649000</v>
      </c>
      <c r="AU45" s="21">
        <v>43619100</v>
      </c>
      <c r="AV45" s="21">
        <v>42730200</v>
      </c>
      <c r="AW45" s="21">
        <v>57793900</v>
      </c>
      <c r="AX45" s="21">
        <v>46784900</v>
      </c>
      <c r="AY45" s="21">
        <v>37371200</v>
      </c>
      <c r="AZ45" s="21">
        <v>34763500</v>
      </c>
      <c r="BA45" s="21">
        <v>69856600</v>
      </c>
      <c r="BB45" s="21">
        <v>41665800</v>
      </c>
      <c r="BC45" s="21">
        <v>34986500</v>
      </c>
      <c r="BD45" s="21">
        <v>33909800</v>
      </c>
      <c r="BE45" s="21">
        <v>32348200</v>
      </c>
      <c r="BF45" s="21">
        <v>40421700</v>
      </c>
      <c r="BG45" s="21">
        <v>52123700</v>
      </c>
      <c r="BH45" s="21">
        <v>51809100</v>
      </c>
      <c r="BI45" s="21">
        <v>55685600</v>
      </c>
      <c r="BJ45" s="21">
        <v>66978500</v>
      </c>
      <c r="BK45" s="21">
        <v>47220900</v>
      </c>
      <c r="BL45" s="21">
        <v>34334700</v>
      </c>
      <c r="BM45" s="2">
        <v>34802100</v>
      </c>
      <c r="BN45" s="2">
        <v>28562100</v>
      </c>
      <c r="BO45" s="2">
        <v>29713600</v>
      </c>
      <c r="BP45" s="2">
        <v>37166700</v>
      </c>
      <c r="BQ45" s="2">
        <v>53805900</v>
      </c>
      <c r="BR45" s="2">
        <v>28643100</v>
      </c>
      <c r="BS45" s="2">
        <v>39443000</v>
      </c>
      <c r="BT45" s="2">
        <v>45635600</v>
      </c>
      <c r="BU45" s="2">
        <v>29320200</v>
      </c>
      <c r="BV45" s="2">
        <v>22067000</v>
      </c>
      <c r="BW45" s="2">
        <v>35144800</v>
      </c>
      <c r="BX45" s="2">
        <v>38846200</v>
      </c>
      <c r="BY45" s="2">
        <v>30217100</v>
      </c>
      <c r="BZ45" s="2">
        <v>24113800</v>
      </c>
      <c r="CA45" s="2">
        <v>40793100</v>
      </c>
      <c r="CB45" s="2">
        <v>42419100</v>
      </c>
      <c r="CC45" s="2">
        <v>48273800</v>
      </c>
      <c r="CD45" s="2">
        <v>38689000</v>
      </c>
      <c r="CE45" s="2">
        <v>30503200</v>
      </c>
      <c r="CF45" s="2">
        <v>33552100</v>
      </c>
      <c r="CG45" s="2">
        <v>35140500</v>
      </c>
      <c r="CH45" s="2">
        <v>57129700</v>
      </c>
      <c r="CI45" s="2">
        <v>25886900</v>
      </c>
      <c r="CJ45" s="2">
        <v>27808200</v>
      </c>
      <c r="CK45" s="2">
        <v>22632900</v>
      </c>
      <c r="CL45" s="2">
        <v>46325800</v>
      </c>
      <c r="CM45" s="2">
        <v>54819500</v>
      </c>
      <c r="CN45" s="2">
        <v>42510300</v>
      </c>
      <c r="CO45" s="2">
        <v>48044300</v>
      </c>
      <c r="CP45" s="2">
        <v>44413200</v>
      </c>
      <c r="CQ45" s="2">
        <v>27929800</v>
      </c>
      <c r="CR45" s="2">
        <v>39608800</v>
      </c>
      <c r="CS45" s="2">
        <v>33656700</v>
      </c>
      <c r="CT45" s="2">
        <v>55478800</v>
      </c>
      <c r="CU45" s="2">
        <v>39731200</v>
      </c>
      <c r="CV45" s="2">
        <v>37616500</v>
      </c>
      <c r="CW45" s="2">
        <v>26731700</v>
      </c>
      <c r="CX45" s="2">
        <v>37108500</v>
      </c>
      <c r="CY45" s="2">
        <v>40555600</v>
      </c>
      <c r="CZ45" s="2">
        <v>42805800</v>
      </c>
      <c r="DA45" s="2">
        <v>38213800</v>
      </c>
      <c r="DB45" s="2">
        <v>52005900</v>
      </c>
      <c r="DC45" s="2">
        <v>67658800</v>
      </c>
      <c r="DD45" s="2">
        <v>38919200</v>
      </c>
      <c r="DE45" s="2">
        <v>56480400</v>
      </c>
      <c r="DF45" s="2">
        <v>79335300</v>
      </c>
      <c r="DG45" s="2">
        <v>62903500</v>
      </c>
      <c r="DH45" s="2">
        <v>71277500</v>
      </c>
      <c r="DI45" s="2">
        <v>55827300</v>
      </c>
      <c r="DJ45" s="2">
        <v>40451100</v>
      </c>
      <c r="DK45" s="2">
        <v>51226600</v>
      </c>
      <c r="DL45" s="2">
        <v>40737100</v>
      </c>
      <c r="DM45" s="2">
        <v>35869200</v>
      </c>
      <c r="DN45" s="2">
        <v>34207100</v>
      </c>
      <c r="DO45" s="2">
        <v>33765000</v>
      </c>
      <c r="DP45" s="2">
        <v>34987900</v>
      </c>
      <c r="DQ45" s="2">
        <v>45947500</v>
      </c>
      <c r="DR45" s="2">
        <v>50999100</v>
      </c>
      <c r="DS45" s="2">
        <v>49949500</v>
      </c>
      <c r="DT45" s="2">
        <v>67748200</v>
      </c>
      <c r="DU45" s="2">
        <v>65327300</v>
      </c>
      <c r="DV45" s="2">
        <v>51896100</v>
      </c>
      <c r="DW45" s="2">
        <v>65223800</v>
      </c>
      <c r="DX45" s="2">
        <v>51396400</v>
      </c>
      <c r="DY45" s="2">
        <v>47872000</v>
      </c>
      <c r="DZ45" s="2">
        <v>47757300</v>
      </c>
      <c r="EA45" s="2">
        <v>37132200</v>
      </c>
      <c r="EB45" s="2">
        <v>38157400</v>
      </c>
      <c r="EC45" s="2">
        <v>30463300</v>
      </c>
      <c r="ED45" s="2">
        <v>37732900</v>
      </c>
      <c r="EE45" s="2">
        <v>52322600</v>
      </c>
      <c r="EF45" s="2">
        <v>37452100</v>
      </c>
      <c r="EG45" s="2">
        <v>41165400</v>
      </c>
      <c r="EH45" s="2">
        <v>60186900</v>
      </c>
      <c r="EI45" s="2">
        <v>38085700</v>
      </c>
      <c r="EJ45" s="2">
        <v>46016800</v>
      </c>
      <c r="EK45" s="2">
        <v>59690800</v>
      </c>
      <c r="EL45" s="2">
        <v>72532500</v>
      </c>
      <c r="EM45" s="2">
        <v>61539800</v>
      </c>
      <c r="EN45" s="2">
        <v>68055700</v>
      </c>
      <c r="EO45" s="2">
        <v>52749500</v>
      </c>
      <c r="EP45" s="2">
        <v>36985100</v>
      </c>
      <c r="EQ45" s="2">
        <v>48037400</v>
      </c>
      <c r="ER45" s="2">
        <v>53516300</v>
      </c>
      <c r="ES45" s="2">
        <v>48107000</v>
      </c>
      <c r="ET45" s="2">
        <v>24209200</v>
      </c>
      <c r="EU45" s="2">
        <v>41254600</v>
      </c>
      <c r="EV45" s="2">
        <v>18440000</v>
      </c>
      <c r="EW45" s="2">
        <v>12797100</v>
      </c>
      <c r="EX45" s="2">
        <v>27185600</v>
      </c>
      <c r="EY45" s="2">
        <v>32584600</v>
      </c>
      <c r="EZ45" s="2">
        <v>45345800</v>
      </c>
      <c r="FA45" s="2">
        <v>53054900</v>
      </c>
      <c r="FB45" s="2">
        <v>33803100</v>
      </c>
      <c r="FC45" s="2">
        <v>46437700</v>
      </c>
      <c r="FD45" s="2">
        <v>58571300</v>
      </c>
      <c r="FE45" s="2">
        <v>46689500</v>
      </c>
      <c r="FF45" s="2">
        <v>59922700</v>
      </c>
      <c r="FG45" s="2">
        <v>30768100</v>
      </c>
      <c r="FH45" s="2">
        <v>42944300</v>
      </c>
      <c r="FI45" s="2">
        <v>34952000</v>
      </c>
      <c r="FJ45" s="2">
        <v>40711700</v>
      </c>
      <c r="FK45" s="2">
        <v>44245400</v>
      </c>
      <c r="FL45" s="2">
        <v>37772900</v>
      </c>
      <c r="FM45" s="2">
        <v>42305600</v>
      </c>
      <c r="FN45" s="2">
        <v>69184100</v>
      </c>
      <c r="FO45" s="2">
        <v>56069700</v>
      </c>
      <c r="FP45" s="2">
        <v>27307200</v>
      </c>
      <c r="FQ45" s="2">
        <v>44687300</v>
      </c>
      <c r="FR45" s="2">
        <v>55272600</v>
      </c>
      <c r="FS45" s="2">
        <v>39826000</v>
      </c>
      <c r="FT45" s="2">
        <v>45799100</v>
      </c>
      <c r="FU45" s="2">
        <v>40564800</v>
      </c>
      <c r="FV45" s="2">
        <v>39660400</v>
      </c>
      <c r="FW45" s="2">
        <v>47038000</v>
      </c>
      <c r="FX45" s="2">
        <v>47421600</v>
      </c>
      <c r="FY45" s="2">
        <v>47106100</v>
      </c>
      <c r="FZ45" s="2">
        <v>46970400</v>
      </c>
      <c r="GA45" s="2">
        <v>52034100</v>
      </c>
      <c r="GB45" s="2">
        <v>26998400</v>
      </c>
      <c r="GC45" s="2">
        <v>27249200</v>
      </c>
      <c r="GD45" s="2">
        <v>29925800</v>
      </c>
      <c r="GE45" s="2">
        <v>36200800</v>
      </c>
      <c r="GF45" s="2">
        <v>59683300</v>
      </c>
      <c r="GG45" s="2">
        <v>38663200</v>
      </c>
      <c r="GH45" s="2">
        <v>36432100</v>
      </c>
      <c r="GI45" s="2">
        <v>55985500</v>
      </c>
      <c r="GJ45" s="2">
        <v>36995800</v>
      </c>
      <c r="GK45" s="2">
        <v>32770100</v>
      </c>
      <c r="GL45" s="2">
        <v>40823800</v>
      </c>
      <c r="GM45" s="2">
        <v>44301600</v>
      </c>
      <c r="GN45" s="2">
        <v>30349200</v>
      </c>
      <c r="GO45" s="2">
        <v>34928900</v>
      </c>
      <c r="GP45" s="2">
        <v>48586400</v>
      </c>
      <c r="GQ45" s="2">
        <v>51875600</v>
      </c>
      <c r="GR45" s="2">
        <v>37741100</v>
      </c>
      <c r="GS45" s="2">
        <v>29182800</v>
      </c>
      <c r="GT45" s="2">
        <v>25457000</v>
      </c>
      <c r="GU45" s="2">
        <v>42023500</v>
      </c>
      <c r="GV45" s="2">
        <v>46565100</v>
      </c>
      <c r="GW45" s="2">
        <v>34517300</v>
      </c>
      <c r="GX45" s="2">
        <v>48121900</v>
      </c>
      <c r="GY45" s="2">
        <v>42592800</v>
      </c>
      <c r="GZ45" s="2">
        <v>77496300</v>
      </c>
      <c r="HA45" s="2">
        <v>31228900</v>
      </c>
      <c r="HB45" s="2">
        <v>41692800</v>
      </c>
      <c r="HC45" s="2">
        <v>54241900</v>
      </c>
      <c r="HD45" s="2">
        <v>54766700</v>
      </c>
      <c r="HE45" s="2">
        <v>45169400</v>
      </c>
      <c r="HF45" s="2">
        <v>55120900</v>
      </c>
      <c r="HG45" s="2">
        <v>46495600</v>
      </c>
      <c r="HH45" s="2">
        <v>40358600</v>
      </c>
      <c r="HI45" s="2">
        <v>43209500</v>
      </c>
      <c r="HJ45" s="2">
        <v>78267400</v>
      </c>
      <c r="HK45" s="2">
        <v>24929300</v>
      </c>
      <c r="HL45" s="2">
        <v>26076700</v>
      </c>
      <c r="HM45" s="2">
        <v>26719700</v>
      </c>
      <c r="HN45" s="2">
        <v>35844500</v>
      </c>
      <c r="HO45" s="2">
        <v>37082200</v>
      </c>
      <c r="HP45" s="2">
        <v>46644900</v>
      </c>
      <c r="HQ45" s="2">
        <v>36120900</v>
      </c>
      <c r="HR45" s="2">
        <v>37394500</v>
      </c>
      <c r="HS45" s="2">
        <v>34350300</v>
      </c>
      <c r="HT45" s="2">
        <v>31065900</v>
      </c>
      <c r="HU45" s="2">
        <v>50342200</v>
      </c>
      <c r="HV45" s="2">
        <v>25311000</v>
      </c>
      <c r="HW45" s="2">
        <v>27735200</v>
      </c>
      <c r="HX45" s="2">
        <v>25541900</v>
      </c>
      <c r="HY45" s="2">
        <v>26882400</v>
      </c>
      <c r="HZ45" s="2">
        <v>26618400</v>
      </c>
      <c r="IA45" s="2">
        <v>33503900</v>
      </c>
      <c r="IB45" s="2">
        <v>32120800</v>
      </c>
      <c r="IC45" s="2">
        <v>30815700</v>
      </c>
      <c r="ID45" s="2">
        <v>24823600</v>
      </c>
      <c r="IE45" s="2">
        <v>36596800</v>
      </c>
      <c r="IF45" s="2">
        <v>52086400</v>
      </c>
      <c r="IG45" s="2">
        <v>53442600</v>
      </c>
      <c r="IH45" s="2">
        <v>94870900</v>
      </c>
      <c r="II45" s="2">
        <v>54772200</v>
      </c>
      <c r="IJ45" s="2">
        <v>55468500</v>
      </c>
      <c r="IK45" s="2">
        <v>88935600</v>
      </c>
      <c r="IL45" s="2">
        <v>45279500</v>
      </c>
      <c r="IM45" s="2">
        <v>38214000</v>
      </c>
      <c r="IN45" s="2">
        <v>31012900</v>
      </c>
      <c r="IO45" s="2">
        <v>44850300</v>
      </c>
      <c r="IP45" s="2">
        <v>62389500</v>
      </c>
      <c r="IQ45" s="2">
        <v>43624900</v>
      </c>
      <c r="IR45" s="2">
        <v>32029400</v>
      </c>
      <c r="IS45" s="2">
        <v>23567400</v>
      </c>
      <c r="IT45" s="2">
        <v>28810600</v>
      </c>
    </row>
    <row r="46" spans="1:254" ht="15.9" customHeight="1">
      <c r="A46" s="390" t="s">
        <v>87</v>
      </c>
      <c r="B46" s="46" t="s">
        <v>88</v>
      </c>
      <c r="C46" s="50">
        <v>49504000</v>
      </c>
      <c r="D46" s="199">
        <v>-3632500</v>
      </c>
      <c r="E46" s="197">
        <v>53136500</v>
      </c>
      <c r="F46" s="21">
        <v>81922100</v>
      </c>
      <c r="G46" s="21">
        <v>39849600</v>
      </c>
      <c r="H46" s="21">
        <v>44246400</v>
      </c>
      <c r="I46" s="21">
        <v>46837400</v>
      </c>
      <c r="J46" s="21">
        <v>53982100</v>
      </c>
      <c r="K46" s="21">
        <v>91249500</v>
      </c>
      <c r="L46" s="21">
        <v>89226600</v>
      </c>
      <c r="M46" s="21">
        <v>50639100</v>
      </c>
      <c r="N46" s="21">
        <v>58130400</v>
      </c>
      <c r="O46" s="21">
        <v>43422300</v>
      </c>
      <c r="P46" s="21">
        <v>38651100</v>
      </c>
      <c r="Q46" s="21">
        <v>43134100</v>
      </c>
      <c r="R46" s="21">
        <v>42824000</v>
      </c>
      <c r="S46" s="21">
        <v>28666200</v>
      </c>
      <c r="T46" s="21">
        <v>31939800</v>
      </c>
      <c r="U46" s="21">
        <v>33837800</v>
      </c>
      <c r="V46" s="21">
        <v>26236400</v>
      </c>
      <c r="W46" s="21">
        <v>25181800</v>
      </c>
      <c r="X46" s="21">
        <v>19003000</v>
      </c>
      <c r="Y46" s="21">
        <v>23729000</v>
      </c>
      <c r="Z46" s="21">
        <v>27470900</v>
      </c>
      <c r="AA46" s="21">
        <v>25485200</v>
      </c>
      <c r="AB46" s="21">
        <v>25990400</v>
      </c>
      <c r="AC46" s="21">
        <v>35748000</v>
      </c>
      <c r="AD46" s="21">
        <v>29551100</v>
      </c>
      <c r="AE46" s="21">
        <v>38459000</v>
      </c>
      <c r="AF46" s="21">
        <v>33114700</v>
      </c>
      <c r="AG46" s="21">
        <v>24184200</v>
      </c>
      <c r="AH46" s="21">
        <v>23683100</v>
      </c>
      <c r="AI46" s="21">
        <v>23841500</v>
      </c>
      <c r="AJ46" s="21">
        <v>25552800</v>
      </c>
      <c r="AK46" s="21">
        <v>24865600</v>
      </c>
      <c r="AL46" s="21">
        <v>24951000</v>
      </c>
      <c r="AM46" s="21">
        <v>22412800</v>
      </c>
      <c r="AN46" s="21">
        <v>23078200</v>
      </c>
      <c r="AO46" s="21">
        <v>21855000</v>
      </c>
      <c r="AP46" s="21">
        <v>37239700</v>
      </c>
      <c r="AQ46" s="21">
        <v>35530200</v>
      </c>
      <c r="AR46" s="21">
        <v>30230800</v>
      </c>
      <c r="AS46" s="21">
        <v>23320500</v>
      </c>
      <c r="AT46" s="21">
        <v>25736400</v>
      </c>
      <c r="AU46" s="21">
        <v>36773100</v>
      </c>
      <c r="AV46" s="21">
        <v>21297800</v>
      </c>
      <c r="AW46" s="21">
        <v>25638500</v>
      </c>
      <c r="AX46" s="21">
        <v>27280200</v>
      </c>
      <c r="AY46" s="21">
        <v>46353800</v>
      </c>
      <c r="AZ46" s="21">
        <v>50529400</v>
      </c>
      <c r="BA46" s="21">
        <v>50632500</v>
      </c>
      <c r="BB46" s="21">
        <v>26020600</v>
      </c>
      <c r="BC46" s="21">
        <v>26864800</v>
      </c>
      <c r="BD46" s="21">
        <v>16245000</v>
      </c>
      <c r="BE46" s="21">
        <v>29250200</v>
      </c>
      <c r="BF46" s="21">
        <v>21985700</v>
      </c>
      <c r="BG46" s="21">
        <v>28759200</v>
      </c>
      <c r="BH46" s="21">
        <v>40808400</v>
      </c>
      <c r="BI46" s="21">
        <v>32513200</v>
      </c>
      <c r="BJ46" s="21">
        <v>32786700</v>
      </c>
      <c r="BK46" s="21">
        <v>37792300</v>
      </c>
      <c r="BL46" s="21">
        <v>54796900</v>
      </c>
      <c r="BM46" s="2">
        <v>34062700</v>
      </c>
      <c r="BN46" s="2">
        <v>36770900</v>
      </c>
      <c r="BO46" s="2">
        <v>47352200</v>
      </c>
      <c r="BP46" s="2">
        <v>36330900</v>
      </c>
      <c r="BQ46" s="2">
        <v>39379900</v>
      </c>
      <c r="BR46" s="2">
        <v>24588800</v>
      </c>
      <c r="BS46" s="2">
        <v>27367000</v>
      </c>
      <c r="BT46" s="2">
        <v>26538800</v>
      </c>
      <c r="BU46" s="2">
        <v>29570100</v>
      </c>
      <c r="BV46" s="2">
        <v>28096800</v>
      </c>
      <c r="BW46" s="2">
        <v>24893900</v>
      </c>
      <c r="BX46" s="2">
        <v>18514900</v>
      </c>
      <c r="BY46" s="2">
        <v>17409500</v>
      </c>
      <c r="BZ46" s="2">
        <v>19779100</v>
      </c>
      <c r="CA46" s="2">
        <v>18544700</v>
      </c>
      <c r="CB46" s="2">
        <v>18976400</v>
      </c>
      <c r="CC46" s="2">
        <v>20939500</v>
      </c>
      <c r="CD46" s="2">
        <v>18859800</v>
      </c>
      <c r="CE46" s="2">
        <v>15154700</v>
      </c>
      <c r="CF46" s="2">
        <v>20245900</v>
      </c>
      <c r="CG46" s="2">
        <v>25366800</v>
      </c>
      <c r="CH46" s="2">
        <v>36952500</v>
      </c>
      <c r="CI46" s="2">
        <v>13411900</v>
      </c>
      <c r="CJ46" s="2">
        <v>14989800</v>
      </c>
      <c r="CK46" s="2">
        <v>15472400</v>
      </c>
      <c r="CL46" s="2">
        <v>26219900</v>
      </c>
      <c r="CM46" s="2">
        <v>23792900</v>
      </c>
      <c r="CN46" s="2">
        <v>28777500</v>
      </c>
      <c r="CO46" s="2">
        <v>39730500</v>
      </c>
      <c r="CP46" s="2">
        <v>33798100</v>
      </c>
      <c r="CQ46" s="2">
        <v>24843000</v>
      </c>
      <c r="CR46" s="2">
        <v>25020100</v>
      </c>
      <c r="CS46" s="2">
        <v>24507800</v>
      </c>
      <c r="CT46" s="2">
        <v>35866800</v>
      </c>
      <c r="CU46" s="2">
        <v>37972200</v>
      </c>
      <c r="CV46" s="2">
        <v>30161200</v>
      </c>
      <c r="CW46" s="2">
        <v>19428300</v>
      </c>
      <c r="CX46" s="2">
        <v>36475500</v>
      </c>
      <c r="CY46" s="2">
        <v>31649100</v>
      </c>
      <c r="CZ46" s="2">
        <v>36561700</v>
      </c>
      <c r="DA46" s="2">
        <v>36054600</v>
      </c>
      <c r="DB46" s="2">
        <v>32541100</v>
      </c>
      <c r="DC46" s="2">
        <v>62904500</v>
      </c>
      <c r="DD46" s="2">
        <v>27624600</v>
      </c>
      <c r="DE46" s="2">
        <v>39974000</v>
      </c>
      <c r="DF46" s="2">
        <v>53927400</v>
      </c>
      <c r="DG46" s="2">
        <v>38867500</v>
      </c>
      <c r="DH46" s="2">
        <v>37253200</v>
      </c>
      <c r="DI46" s="2">
        <v>57815800</v>
      </c>
      <c r="DJ46" s="2">
        <v>51279500</v>
      </c>
      <c r="DK46" s="2">
        <v>110556100</v>
      </c>
      <c r="DL46" s="2">
        <v>18950300</v>
      </c>
      <c r="DM46" s="2">
        <v>26234300</v>
      </c>
      <c r="DN46" s="2">
        <v>24889900</v>
      </c>
      <c r="DO46" s="2">
        <v>27090000</v>
      </c>
      <c r="DP46" s="2">
        <v>16437400</v>
      </c>
      <c r="DQ46" s="2">
        <v>36708200</v>
      </c>
      <c r="DR46" s="2">
        <v>61207500</v>
      </c>
      <c r="DS46" s="2">
        <v>30992900</v>
      </c>
      <c r="DT46" s="2">
        <v>25546500</v>
      </c>
      <c r="DU46" s="2">
        <v>39904100</v>
      </c>
      <c r="DV46" s="2">
        <v>38549500</v>
      </c>
      <c r="DW46" s="2">
        <v>62932300</v>
      </c>
      <c r="DX46" s="2">
        <v>23859300</v>
      </c>
      <c r="DY46" s="2">
        <v>19052100</v>
      </c>
      <c r="DZ46" s="2">
        <v>26523800</v>
      </c>
      <c r="EA46" s="2">
        <v>20036300</v>
      </c>
      <c r="EB46" s="2">
        <v>18128700</v>
      </c>
      <c r="EC46" s="2">
        <v>17874400</v>
      </c>
      <c r="ED46" s="2">
        <v>20313000</v>
      </c>
      <c r="EE46" s="2">
        <v>18804500</v>
      </c>
      <c r="EF46" s="2">
        <v>21598600</v>
      </c>
      <c r="EG46" s="2">
        <v>29151700</v>
      </c>
      <c r="EH46" s="2">
        <v>19583200</v>
      </c>
      <c r="EI46" s="2">
        <v>17306600</v>
      </c>
      <c r="EJ46" s="2">
        <v>18899100</v>
      </c>
      <c r="EK46" s="2">
        <v>19264300</v>
      </c>
      <c r="EL46" s="2">
        <v>25151100</v>
      </c>
      <c r="EM46" s="2">
        <v>27266300</v>
      </c>
      <c r="EN46" s="2">
        <v>30479900</v>
      </c>
      <c r="EO46" s="2">
        <v>19365800</v>
      </c>
      <c r="EP46" s="2">
        <v>27866200</v>
      </c>
      <c r="EQ46" s="2">
        <v>19208600</v>
      </c>
      <c r="ER46" s="2">
        <v>23558200</v>
      </c>
      <c r="ES46" s="2">
        <v>24674200</v>
      </c>
      <c r="ET46" s="2">
        <v>17564600</v>
      </c>
      <c r="EU46" s="2">
        <v>20230800</v>
      </c>
      <c r="EV46" s="2">
        <v>19988000</v>
      </c>
      <c r="EW46" s="2">
        <v>16398000</v>
      </c>
      <c r="EX46" s="2">
        <v>20510800</v>
      </c>
      <c r="EY46" s="2">
        <v>17885400</v>
      </c>
      <c r="EZ46" s="2">
        <v>18813300</v>
      </c>
      <c r="FA46" s="2">
        <v>53789000</v>
      </c>
      <c r="FB46" s="2">
        <v>25312200</v>
      </c>
      <c r="FC46" s="2">
        <v>30946500</v>
      </c>
      <c r="FD46" s="2">
        <v>50169100</v>
      </c>
      <c r="FE46" s="2">
        <v>59814900</v>
      </c>
      <c r="FF46" s="2">
        <v>30600800</v>
      </c>
      <c r="FG46" s="2">
        <v>16797100</v>
      </c>
      <c r="FH46" s="2">
        <v>18844800</v>
      </c>
      <c r="FI46" s="2">
        <v>14426100</v>
      </c>
      <c r="FJ46" s="2">
        <v>14668600</v>
      </c>
      <c r="FK46" s="2">
        <v>13162200</v>
      </c>
      <c r="FL46" s="2">
        <v>19456300</v>
      </c>
      <c r="FM46" s="2">
        <v>15044400</v>
      </c>
      <c r="FN46" s="2">
        <v>10387800</v>
      </c>
      <c r="FO46" s="2">
        <v>14470800</v>
      </c>
      <c r="FP46" s="2">
        <v>21597900</v>
      </c>
      <c r="FQ46" s="2">
        <v>16231200</v>
      </c>
      <c r="FR46" s="2">
        <v>30625100</v>
      </c>
      <c r="FS46" s="2">
        <v>17573500</v>
      </c>
      <c r="FT46" s="2">
        <v>24948900</v>
      </c>
      <c r="FU46" s="2">
        <v>16469900</v>
      </c>
      <c r="FV46" s="2">
        <v>19179500</v>
      </c>
      <c r="FW46" s="2">
        <v>17639100</v>
      </c>
      <c r="FX46" s="2">
        <v>13364200</v>
      </c>
      <c r="FY46" s="2">
        <v>19375000</v>
      </c>
      <c r="FZ46" s="2">
        <v>17619200</v>
      </c>
      <c r="GA46" s="2">
        <v>20047200</v>
      </c>
      <c r="GB46" s="2">
        <v>16741300</v>
      </c>
      <c r="GC46" s="2">
        <v>18033400</v>
      </c>
      <c r="GD46" s="2">
        <v>31151300</v>
      </c>
      <c r="GE46" s="2">
        <v>56015300</v>
      </c>
      <c r="GF46" s="2">
        <v>35886800</v>
      </c>
      <c r="GG46" s="2">
        <v>22270300</v>
      </c>
      <c r="GH46" s="2">
        <v>23017200</v>
      </c>
      <c r="GI46" s="2">
        <v>49042700</v>
      </c>
      <c r="GJ46" s="2">
        <v>19627800</v>
      </c>
      <c r="GK46" s="2">
        <v>27572100</v>
      </c>
      <c r="GL46" s="2">
        <v>24008600</v>
      </c>
      <c r="GM46" s="2">
        <v>16727900</v>
      </c>
      <c r="GN46" s="2">
        <v>14805100</v>
      </c>
      <c r="GO46" s="2">
        <v>30998000</v>
      </c>
      <c r="GP46" s="2">
        <v>20183600</v>
      </c>
      <c r="GQ46" s="2">
        <v>16551100</v>
      </c>
      <c r="GR46" s="2">
        <v>15452600</v>
      </c>
      <c r="GS46" s="2">
        <v>17901600</v>
      </c>
      <c r="GT46" s="2">
        <v>20785100</v>
      </c>
      <c r="GU46" s="2">
        <v>24037000</v>
      </c>
      <c r="GV46" s="2">
        <v>25462300</v>
      </c>
      <c r="GW46" s="2">
        <v>19888300</v>
      </c>
      <c r="GX46" s="2">
        <v>24486700</v>
      </c>
      <c r="GY46" s="2">
        <v>24471600</v>
      </c>
      <c r="GZ46" s="2">
        <v>24071500</v>
      </c>
      <c r="HA46" s="2">
        <v>13273900</v>
      </c>
      <c r="HB46" s="2">
        <v>21315600</v>
      </c>
      <c r="HC46" s="2">
        <v>24923700</v>
      </c>
      <c r="HD46" s="2">
        <v>25614100</v>
      </c>
      <c r="HE46" s="2">
        <v>19382200</v>
      </c>
      <c r="HF46" s="2">
        <v>6392900</v>
      </c>
      <c r="HG46" s="2">
        <v>7460700</v>
      </c>
      <c r="HH46" s="2">
        <v>3690700</v>
      </c>
      <c r="HI46" s="2">
        <v>3822500</v>
      </c>
      <c r="HJ46" s="2">
        <v>6156700</v>
      </c>
      <c r="HK46" s="2">
        <v>4640000</v>
      </c>
      <c r="HL46" s="2">
        <v>4074800</v>
      </c>
      <c r="HM46" s="2">
        <v>2766400</v>
      </c>
      <c r="HN46" s="2">
        <v>3284700</v>
      </c>
      <c r="HO46" s="2">
        <v>3187100</v>
      </c>
      <c r="HP46" s="2">
        <v>4468000</v>
      </c>
      <c r="HQ46" s="2">
        <v>7310800</v>
      </c>
      <c r="HR46" s="2">
        <v>6587900</v>
      </c>
      <c r="HS46" s="2">
        <v>8319000</v>
      </c>
      <c r="HT46" s="2">
        <v>6707000</v>
      </c>
      <c r="HU46" s="2">
        <v>8572800</v>
      </c>
      <c r="HV46" s="2">
        <v>5121400</v>
      </c>
      <c r="HW46" s="2">
        <v>3369800</v>
      </c>
      <c r="HX46" s="2">
        <v>4557600</v>
      </c>
      <c r="HY46" s="2">
        <v>4103200</v>
      </c>
      <c r="HZ46" s="2">
        <v>3804600</v>
      </c>
      <c r="IA46" s="2">
        <v>5951900</v>
      </c>
      <c r="IB46" s="2">
        <v>4343500</v>
      </c>
      <c r="IC46" s="2">
        <v>6195300</v>
      </c>
      <c r="ID46" s="2">
        <v>5009800</v>
      </c>
      <c r="IE46" s="2">
        <v>4959700</v>
      </c>
      <c r="IF46" s="2">
        <v>4373800</v>
      </c>
      <c r="IG46" s="2">
        <v>3106600</v>
      </c>
      <c r="IH46" s="2">
        <v>5248000</v>
      </c>
      <c r="II46" s="2">
        <v>4732300</v>
      </c>
      <c r="IJ46" s="2">
        <v>5176800</v>
      </c>
      <c r="IK46" s="2">
        <v>7835200</v>
      </c>
      <c r="IL46" s="2">
        <v>6953000</v>
      </c>
      <c r="IM46" s="2">
        <v>3877200</v>
      </c>
      <c r="IN46" s="2">
        <v>5314600</v>
      </c>
      <c r="IO46" s="2">
        <v>5551900</v>
      </c>
      <c r="IP46" s="2">
        <v>10614000</v>
      </c>
      <c r="IQ46" s="2">
        <v>4677400</v>
      </c>
      <c r="IR46" s="2">
        <v>4837000</v>
      </c>
      <c r="IS46" s="2">
        <v>2724700</v>
      </c>
      <c r="IT46" s="2">
        <v>2936400</v>
      </c>
    </row>
    <row r="47" spans="1:254" ht="15.9" customHeight="1">
      <c r="A47" s="390" t="s">
        <v>89</v>
      </c>
      <c r="B47" s="46" t="s">
        <v>90</v>
      </c>
      <c r="C47" s="50">
        <v>646400</v>
      </c>
      <c r="D47" s="199">
        <v>-469800</v>
      </c>
      <c r="E47" s="197">
        <v>1116200</v>
      </c>
      <c r="F47" s="21">
        <v>1168900</v>
      </c>
      <c r="G47" s="21">
        <v>1392300</v>
      </c>
      <c r="H47" s="21">
        <v>2016300</v>
      </c>
      <c r="I47" s="21">
        <v>1833000</v>
      </c>
      <c r="J47" s="21">
        <v>1870600</v>
      </c>
      <c r="K47" s="21">
        <v>1802200</v>
      </c>
      <c r="L47" s="21">
        <v>1466500</v>
      </c>
      <c r="M47" s="21">
        <v>2064700</v>
      </c>
      <c r="N47" s="21">
        <v>1691900</v>
      </c>
      <c r="O47" s="21">
        <v>1193500</v>
      </c>
      <c r="P47" s="21">
        <v>1205600</v>
      </c>
      <c r="Q47" s="21">
        <v>1076000</v>
      </c>
      <c r="R47" s="21">
        <v>1362200</v>
      </c>
      <c r="S47" s="21">
        <v>892300</v>
      </c>
      <c r="T47" s="21">
        <v>757400</v>
      </c>
      <c r="U47" s="21">
        <v>850100</v>
      </c>
      <c r="V47" s="21">
        <v>890800</v>
      </c>
      <c r="W47" s="21">
        <v>1210100</v>
      </c>
      <c r="X47" s="21">
        <v>965900</v>
      </c>
      <c r="Y47" s="21">
        <v>1058700</v>
      </c>
      <c r="Z47" s="21">
        <v>1558400</v>
      </c>
      <c r="AA47" s="21">
        <v>1946500</v>
      </c>
      <c r="AB47" s="21">
        <v>1507300</v>
      </c>
      <c r="AC47" s="21">
        <v>1661800</v>
      </c>
      <c r="AD47" s="21">
        <v>1336200</v>
      </c>
      <c r="AE47" s="21">
        <v>1415000</v>
      </c>
      <c r="AF47" s="21">
        <v>1723600</v>
      </c>
      <c r="AG47" s="21">
        <v>1295200</v>
      </c>
      <c r="AH47" s="21">
        <v>914500</v>
      </c>
      <c r="AI47" s="21">
        <v>1880100</v>
      </c>
      <c r="AJ47" s="21">
        <v>1292100</v>
      </c>
      <c r="AK47" s="21">
        <v>1287900</v>
      </c>
      <c r="AL47" s="21">
        <v>1781700</v>
      </c>
      <c r="AM47" s="21">
        <v>1683300</v>
      </c>
      <c r="AN47" s="21">
        <v>1330300</v>
      </c>
      <c r="AO47" s="21">
        <v>1491100</v>
      </c>
      <c r="AP47" s="21">
        <v>1565900</v>
      </c>
      <c r="AQ47" s="21">
        <v>1186300</v>
      </c>
      <c r="AR47" s="21">
        <v>835200</v>
      </c>
      <c r="AS47" s="21">
        <v>1105600</v>
      </c>
      <c r="AT47" s="21">
        <v>1730700</v>
      </c>
      <c r="AU47" s="21">
        <v>2252300</v>
      </c>
      <c r="AV47" s="21">
        <v>1495600</v>
      </c>
      <c r="AW47" s="21">
        <v>1724500</v>
      </c>
      <c r="AX47" s="21">
        <v>1447800</v>
      </c>
      <c r="AY47" s="21">
        <v>2024500</v>
      </c>
      <c r="AZ47" s="21">
        <v>1920600</v>
      </c>
      <c r="BA47" s="21">
        <v>1402000</v>
      </c>
      <c r="BB47" s="21">
        <v>1320700</v>
      </c>
      <c r="BC47" s="21">
        <v>1889200</v>
      </c>
      <c r="BD47" s="21">
        <v>1244300</v>
      </c>
      <c r="BE47" s="21">
        <v>1586100</v>
      </c>
      <c r="BF47" s="21">
        <v>1422300</v>
      </c>
      <c r="BG47" s="21">
        <v>1757500</v>
      </c>
      <c r="BH47" s="21">
        <v>1740200</v>
      </c>
      <c r="BI47" s="21">
        <v>2037500</v>
      </c>
      <c r="BJ47" s="21">
        <v>1827300</v>
      </c>
      <c r="BK47" s="21">
        <v>1806000</v>
      </c>
      <c r="BL47" s="21">
        <v>2576200</v>
      </c>
      <c r="BM47" s="2">
        <v>6227100</v>
      </c>
      <c r="BN47" s="2">
        <v>1774200</v>
      </c>
      <c r="BO47" s="2">
        <v>1384600</v>
      </c>
      <c r="BP47" s="2">
        <v>1482500</v>
      </c>
      <c r="BQ47" s="2">
        <v>1491100</v>
      </c>
      <c r="BR47" s="2">
        <v>1117500</v>
      </c>
      <c r="BS47" s="2">
        <v>1145500</v>
      </c>
      <c r="BT47" s="2">
        <v>1695400</v>
      </c>
      <c r="BU47" s="2">
        <v>1617200</v>
      </c>
      <c r="BV47" s="2">
        <v>1460200</v>
      </c>
      <c r="BW47" s="2">
        <v>1951600</v>
      </c>
      <c r="BX47" s="2">
        <v>2414100</v>
      </c>
      <c r="BY47" s="2">
        <v>4591900</v>
      </c>
      <c r="BZ47" s="2">
        <v>1529700</v>
      </c>
      <c r="CA47" s="2">
        <v>1450000</v>
      </c>
      <c r="CB47" s="2">
        <v>1765000</v>
      </c>
      <c r="CC47" s="2">
        <v>1772800</v>
      </c>
      <c r="CD47" s="2">
        <v>1407600</v>
      </c>
      <c r="CE47" s="2">
        <v>807800</v>
      </c>
      <c r="CF47" s="2">
        <v>1228800</v>
      </c>
      <c r="CG47" s="2">
        <v>1167700</v>
      </c>
      <c r="CH47" s="2">
        <v>1324200</v>
      </c>
      <c r="CI47" s="2">
        <v>685800</v>
      </c>
      <c r="CJ47" s="2">
        <v>748200</v>
      </c>
      <c r="CK47" s="2">
        <v>543700</v>
      </c>
      <c r="CL47" s="2">
        <v>1006600</v>
      </c>
      <c r="CM47" s="2">
        <v>1086700</v>
      </c>
      <c r="CN47" s="2">
        <v>1208700</v>
      </c>
      <c r="CO47" s="2">
        <v>1767200</v>
      </c>
      <c r="CP47" s="2">
        <v>2020300</v>
      </c>
      <c r="CQ47" s="2">
        <v>1120000</v>
      </c>
      <c r="CR47" s="2">
        <v>1165600</v>
      </c>
      <c r="CS47" s="2">
        <v>1121800</v>
      </c>
      <c r="CT47" s="2">
        <v>1924300</v>
      </c>
      <c r="CU47" s="2">
        <v>1687400</v>
      </c>
      <c r="CV47" s="2">
        <v>1297900</v>
      </c>
      <c r="CW47" s="2">
        <v>1009400</v>
      </c>
      <c r="CX47" s="2">
        <v>1180300</v>
      </c>
      <c r="CY47" s="2">
        <v>1132700</v>
      </c>
      <c r="CZ47" s="2">
        <v>1244900</v>
      </c>
      <c r="DA47" s="2">
        <v>711600</v>
      </c>
      <c r="DB47" s="2">
        <v>939800</v>
      </c>
      <c r="DC47" s="2">
        <v>1706200</v>
      </c>
      <c r="DD47" s="2">
        <v>1290400</v>
      </c>
      <c r="DE47" s="2">
        <v>1424400</v>
      </c>
      <c r="DF47" s="2">
        <v>2664300</v>
      </c>
      <c r="DG47" s="2">
        <v>1922700</v>
      </c>
      <c r="DH47" s="2">
        <v>1367300</v>
      </c>
      <c r="DI47" s="2">
        <v>920500</v>
      </c>
      <c r="DJ47" s="2">
        <v>937900</v>
      </c>
      <c r="DK47" s="2">
        <v>1305100</v>
      </c>
      <c r="DL47" s="2">
        <v>1128400</v>
      </c>
      <c r="DM47" s="2">
        <v>1217400</v>
      </c>
      <c r="DN47" s="2">
        <v>1224400</v>
      </c>
      <c r="DO47" s="2">
        <v>834300</v>
      </c>
      <c r="DP47" s="2">
        <v>954500</v>
      </c>
      <c r="DQ47" s="2">
        <v>1144600</v>
      </c>
      <c r="DR47" s="2">
        <v>1572300</v>
      </c>
      <c r="DS47" s="2">
        <v>1391900</v>
      </c>
      <c r="DT47" s="2">
        <v>1365200</v>
      </c>
      <c r="DU47" s="2">
        <v>1609800</v>
      </c>
      <c r="DV47" s="2">
        <v>1271900</v>
      </c>
      <c r="DW47" s="2">
        <v>986600</v>
      </c>
      <c r="DX47" s="2">
        <v>1230000</v>
      </c>
      <c r="DY47" s="2">
        <v>1717900</v>
      </c>
      <c r="DZ47" s="2">
        <v>2809000</v>
      </c>
      <c r="EA47" s="2">
        <v>1714600</v>
      </c>
      <c r="EB47" s="2">
        <v>1356300</v>
      </c>
      <c r="EC47" s="2">
        <v>1380900</v>
      </c>
      <c r="ED47" s="2">
        <v>1109700</v>
      </c>
      <c r="EE47" s="2">
        <v>1642900</v>
      </c>
      <c r="EF47" s="2">
        <v>1236700</v>
      </c>
      <c r="EG47" s="2">
        <v>830700</v>
      </c>
      <c r="EH47" s="2">
        <v>984500</v>
      </c>
      <c r="EI47" s="2">
        <v>1295100</v>
      </c>
      <c r="EJ47" s="2">
        <v>1687300</v>
      </c>
      <c r="EK47" s="2">
        <v>1710400</v>
      </c>
      <c r="EL47" s="2">
        <v>2107600</v>
      </c>
      <c r="EM47" s="2">
        <v>1778600</v>
      </c>
      <c r="EN47" s="2">
        <v>1356300</v>
      </c>
      <c r="EO47" s="2">
        <v>899500</v>
      </c>
      <c r="EP47" s="2">
        <v>812000</v>
      </c>
      <c r="EQ47" s="2">
        <v>1171800</v>
      </c>
      <c r="ER47" s="2">
        <v>1496100</v>
      </c>
      <c r="ES47" s="2">
        <v>1379500</v>
      </c>
      <c r="ET47" s="2">
        <v>926900</v>
      </c>
      <c r="EU47" s="2">
        <v>1370300</v>
      </c>
      <c r="EV47" s="2">
        <v>1322700</v>
      </c>
      <c r="EW47" s="2">
        <v>734700</v>
      </c>
      <c r="EX47" s="2">
        <v>1103300</v>
      </c>
      <c r="EY47" s="2">
        <v>1102000</v>
      </c>
      <c r="EZ47" s="2">
        <v>2294600</v>
      </c>
      <c r="FA47" s="2">
        <v>2388400</v>
      </c>
      <c r="FB47" s="2">
        <v>1106500</v>
      </c>
      <c r="FC47" s="2">
        <v>802000</v>
      </c>
      <c r="FD47" s="2">
        <v>1250200</v>
      </c>
      <c r="FE47" s="2">
        <v>1448300</v>
      </c>
      <c r="FF47" s="2">
        <v>1835200</v>
      </c>
      <c r="FG47" s="2">
        <v>1291700</v>
      </c>
      <c r="FH47" s="2">
        <v>984200</v>
      </c>
      <c r="FI47" s="2">
        <v>1372900</v>
      </c>
      <c r="FJ47" s="2">
        <v>1393700</v>
      </c>
      <c r="FK47" s="2">
        <v>1086800</v>
      </c>
      <c r="FL47" s="2">
        <v>891200</v>
      </c>
      <c r="FM47" s="2">
        <v>1064500</v>
      </c>
      <c r="FN47" s="2">
        <v>1077900</v>
      </c>
      <c r="FO47" s="2">
        <v>945900</v>
      </c>
      <c r="FP47" s="2">
        <v>1043600</v>
      </c>
      <c r="FQ47" s="2">
        <v>1215400</v>
      </c>
      <c r="FR47" s="2">
        <v>2020800</v>
      </c>
      <c r="FS47" s="2">
        <v>1926800</v>
      </c>
      <c r="FT47" s="2">
        <v>2076700</v>
      </c>
      <c r="FU47" s="2">
        <v>1273800</v>
      </c>
      <c r="FV47" s="2">
        <v>1599000</v>
      </c>
      <c r="FW47" s="2">
        <v>1820000</v>
      </c>
      <c r="FX47" s="2">
        <v>1772700</v>
      </c>
      <c r="FY47" s="2">
        <v>2481300</v>
      </c>
      <c r="FZ47" s="2">
        <v>2028600</v>
      </c>
      <c r="GA47" s="2">
        <v>4610200</v>
      </c>
      <c r="GB47" s="2">
        <v>2034700</v>
      </c>
      <c r="GC47" s="2">
        <v>2031000</v>
      </c>
      <c r="GD47" s="2">
        <v>1641500</v>
      </c>
      <c r="GE47" s="2">
        <v>1821200</v>
      </c>
      <c r="GF47" s="2">
        <v>2087700</v>
      </c>
      <c r="GG47" s="2">
        <v>1329900</v>
      </c>
      <c r="GH47" s="2">
        <v>1418200</v>
      </c>
      <c r="GI47" s="2">
        <v>11035900</v>
      </c>
      <c r="GJ47" s="2">
        <v>2433100</v>
      </c>
      <c r="GK47" s="2">
        <v>2987100</v>
      </c>
      <c r="GL47" s="2">
        <v>1801900</v>
      </c>
      <c r="GM47" s="2">
        <v>1413000</v>
      </c>
      <c r="GN47" s="2">
        <v>1375200</v>
      </c>
      <c r="GO47" s="2">
        <v>1299800</v>
      </c>
      <c r="GP47" s="2">
        <v>1420300</v>
      </c>
      <c r="GQ47" s="2">
        <v>1359100</v>
      </c>
      <c r="GR47" s="2">
        <v>1375000</v>
      </c>
      <c r="GS47" s="2">
        <v>1356900</v>
      </c>
      <c r="GT47" s="2">
        <v>1593700</v>
      </c>
      <c r="GU47" s="2">
        <v>2457700</v>
      </c>
      <c r="GV47" s="2">
        <v>2401400</v>
      </c>
      <c r="GW47" s="2">
        <v>1779300</v>
      </c>
      <c r="GX47" s="2">
        <v>2278700</v>
      </c>
      <c r="GY47" s="2">
        <v>2220200</v>
      </c>
      <c r="GZ47" s="2">
        <v>1888000</v>
      </c>
      <c r="HA47" s="2">
        <v>880300</v>
      </c>
      <c r="HB47" s="2">
        <v>1289500</v>
      </c>
      <c r="HC47" s="2">
        <v>1837800</v>
      </c>
      <c r="HD47" s="2">
        <v>1376200</v>
      </c>
      <c r="HE47" s="2">
        <v>1803300</v>
      </c>
      <c r="HF47" s="2">
        <v>1642100</v>
      </c>
      <c r="HG47" s="2">
        <v>1382800</v>
      </c>
      <c r="HH47" s="2">
        <v>979500</v>
      </c>
      <c r="HI47" s="2">
        <v>1369400</v>
      </c>
      <c r="HJ47" s="2">
        <v>1911900</v>
      </c>
      <c r="HK47" s="2">
        <v>1152300</v>
      </c>
      <c r="HL47" s="2">
        <v>1085800</v>
      </c>
      <c r="HM47" s="2">
        <v>1165700</v>
      </c>
      <c r="HN47" s="2">
        <v>1236400</v>
      </c>
      <c r="HO47" s="2">
        <v>1058900</v>
      </c>
      <c r="HP47" s="2">
        <v>1126300</v>
      </c>
      <c r="HQ47" s="2">
        <v>1041800</v>
      </c>
      <c r="HR47" s="2">
        <v>971500</v>
      </c>
      <c r="HS47" s="2">
        <v>1191600</v>
      </c>
      <c r="HT47" s="2">
        <v>953300</v>
      </c>
      <c r="HU47" s="2">
        <v>2081300</v>
      </c>
      <c r="HV47" s="2">
        <v>1566200</v>
      </c>
      <c r="HW47" s="2">
        <v>1943400</v>
      </c>
      <c r="HX47" s="2">
        <v>1434200</v>
      </c>
      <c r="HY47" s="2">
        <v>1215500</v>
      </c>
      <c r="HZ47" s="2">
        <v>1487400</v>
      </c>
      <c r="IA47" s="2">
        <v>1327200</v>
      </c>
      <c r="IB47" s="2">
        <v>1752600</v>
      </c>
      <c r="IC47" s="2">
        <v>1523300</v>
      </c>
      <c r="ID47" s="2">
        <v>1097500</v>
      </c>
      <c r="IE47" s="2">
        <v>1063100</v>
      </c>
      <c r="IF47" s="2">
        <v>932100</v>
      </c>
      <c r="IG47" s="2">
        <v>947700</v>
      </c>
      <c r="IH47" s="2">
        <v>1169700</v>
      </c>
      <c r="II47" s="2">
        <v>1059600</v>
      </c>
      <c r="IJ47" s="2">
        <v>1520200</v>
      </c>
      <c r="IK47" s="2">
        <v>1576400</v>
      </c>
      <c r="IL47" s="2">
        <v>2100700</v>
      </c>
      <c r="IM47" s="2">
        <v>1789700</v>
      </c>
      <c r="IN47" s="2">
        <v>1813700</v>
      </c>
      <c r="IO47" s="2">
        <v>1736300</v>
      </c>
      <c r="IP47" s="2">
        <v>1321800</v>
      </c>
      <c r="IQ47" s="2">
        <v>1896500</v>
      </c>
      <c r="IR47" s="2">
        <v>1729700</v>
      </c>
      <c r="IS47" s="2">
        <v>4077300</v>
      </c>
      <c r="IT47" s="2">
        <v>2202500</v>
      </c>
    </row>
    <row r="48" spans="1:254" ht="15.9" customHeight="1">
      <c r="A48" s="390" t="s">
        <v>91</v>
      </c>
      <c r="B48" s="46" t="s">
        <v>92</v>
      </c>
      <c r="C48" s="50">
        <v>333600</v>
      </c>
      <c r="D48" s="199">
        <v>-1486600</v>
      </c>
      <c r="E48" s="197">
        <v>1820200</v>
      </c>
      <c r="F48" s="21">
        <v>2348600</v>
      </c>
      <c r="G48" s="21">
        <v>1072400</v>
      </c>
      <c r="H48" s="21">
        <v>867300</v>
      </c>
      <c r="I48" s="21">
        <v>1006500</v>
      </c>
      <c r="J48" s="21">
        <v>1013600</v>
      </c>
      <c r="K48" s="21">
        <v>1665400</v>
      </c>
      <c r="L48" s="21">
        <v>1726800</v>
      </c>
      <c r="M48" s="21">
        <v>1211100</v>
      </c>
      <c r="N48" s="21">
        <v>1022700</v>
      </c>
      <c r="O48" s="21">
        <v>914000</v>
      </c>
      <c r="P48" s="21">
        <v>874300</v>
      </c>
      <c r="Q48" s="21">
        <v>1076800</v>
      </c>
      <c r="R48" s="21">
        <v>1096400</v>
      </c>
      <c r="S48" s="21">
        <v>740900</v>
      </c>
      <c r="T48" s="21">
        <v>832600</v>
      </c>
      <c r="U48" s="21">
        <v>856900</v>
      </c>
      <c r="V48" s="21">
        <v>857000</v>
      </c>
      <c r="W48" s="21">
        <v>706200</v>
      </c>
      <c r="X48" s="21">
        <v>1173100</v>
      </c>
      <c r="Y48" s="21">
        <v>1015400</v>
      </c>
      <c r="Z48" s="21">
        <v>666100</v>
      </c>
      <c r="AA48" s="21">
        <v>778900</v>
      </c>
      <c r="AB48" s="21">
        <v>759000</v>
      </c>
      <c r="AC48" s="21">
        <v>781600</v>
      </c>
      <c r="AD48" s="21">
        <v>592100</v>
      </c>
      <c r="AE48" s="21">
        <v>1041000</v>
      </c>
      <c r="AF48" s="21">
        <v>938000</v>
      </c>
      <c r="AG48" s="21">
        <v>965700</v>
      </c>
      <c r="AH48" s="21">
        <v>599900</v>
      </c>
      <c r="AI48" s="21">
        <v>557000</v>
      </c>
      <c r="AJ48" s="21">
        <v>909000</v>
      </c>
      <c r="AK48" s="21">
        <v>876600</v>
      </c>
      <c r="AL48" s="21">
        <v>1439300</v>
      </c>
      <c r="AM48" s="21">
        <v>1005100</v>
      </c>
      <c r="AN48" s="21">
        <v>825300</v>
      </c>
      <c r="AO48" s="21">
        <v>560900</v>
      </c>
      <c r="AP48" s="21">
        <v>863300</v>
      </c>
      <c r="AQ48" s="21">
        <v>874300</v>
      </c>
      <c r="AR48" s="21">
        <v>825900</v>
      </c>
      <c r="AS48" s="21">
        <v>928400</v>
      </c>
      <c r="AT48" s="21">
        <v>786400</v>
      </c>
      <c r="AU48" s="21">
        <v>987800</v>
      </c>
      <c r="AV48" s="21">
        <v>752200</v>
      </c>
      <c r="AW48" s="21">
        <v>821900</v>
      </c>
      <c r="AX48" s="21">
        <v>661000</v>
      </c>
      <c r="AY48" s="21">
        <v>857500</v>
      </c>
      <c r="AZ48" s="21">
        <v>1107300</v>
      </c>
      <c r="BA48" s="21">
        <v>1467400</v>
      </c>
      <c r="BB48" s="21">
        <v>1084500</v>
      </c>
      <c r="BC48" s="21">
        <v>929300</v>
      </c>
      <c r="BD48" s="21">
        <v>1160700</v>
      </c>
      <c r="BE48" s="21">
        <v>774200</v>
      </c>
      <c r="BF48" s="21">
        <v>816000</v>
      </c>
      <c r="BG48" s="21">
        <v>903100</v>
      </c>
      <c r="BH48" s="21">
        <v>1237500</v>
      </c>
      <c r="BI48" s="21">
        <v>1505900</v>
      </c>
      <c r="BJ48" s="21">
        <v>1676300</v>
      </c>
      <c r="BK48" s="21">
        <v>2035700</v>
      </c>
      <c r="BL48" s="21">
        <v>4157000</v>
      </c>
      <c r="BM48" s="2">
        <v>1058000</v>
      </c>
      <c r="BN48" s="2">
        <v>1147100</v>
      </c>
      <c r="BO48" s="2">
        <v>1402800</v>
      </c>
      <c r="BP48" s="2">
        <v>1278800</v>
      </c>
      <c r="BQ48" s="2">
        <v>1757400</v>
      </c>
      <c r="BR48" s="2">
        <v>1092200</v>
      </c>
      <c r="BS48" s="2">
        <v>1710300</v>
      </c>
      <c r="BT48" s="2">
        <v>1291800</v>
      </c>
      <c r="BU48" s="2">
        <v>2566600</v>
      </c>
      <c r="BV48" s="2">
        <v>558300</v>
      </c>
      <c r="BW48" s="2">
        <v>732300</v>
      </c>
      <c r="BX48" s="2">
        <v>699000</v>
      </c>
      <c r="BY48" s="2">
        <v>1085200</v>
      </c>
      <c r="BZ48" s="2">
        <v>891600</v>
      </c>
      <c r="CA48" s="2">
        <v>626200</v>
      </c>
      <c r="CB48" s="2">
        <v>582100</v>
      </c>
      <c r="CC48" s="2">
        <v>558300</v>
      </c>
      <c r="CD48" s="2">
        <v>551500</v>
      </c>
      <c r="CE48" s="2">
        <v>425600</v>
      </c>
      <c r="CF48" s="2">
        <v>604700</v>
      </c>
      <c r="CG48" s="2">
        <v>904000</v>
      </c>
      <c r="CH48" s="2">
        <v>752200</v>
      </c>
      <c r="CI48" s="2">
        <v>515600</v>
      </c>
      <c r="CJ48" s="2">
        <v>741600</v>
      </c>
      <c r="CK48" s="2">
        <v>507500</v>
      </c>
      <c r="CL48" s="2">
        <v>674200</v>
      </c>
      <c r="CM48" s="2">
        <v>704200</v>
      </c>
      <c r="CN48" s="2">
        <v>764400</v>
      </c>
      <c r="CO48" s="2">
        <v>759800</v>
      </c>
      <c r="CP48" s="2">
        <v>855500</v>
      </c>
      <c r="CQ48" s="2">
        <v>1089800</v>
      </c>
      <c r="CR48" s="2">
        <v>801200</v>
      </c>
      <c r="CS48" s="2">
        <v>1001000</v>
      </c>
      <c r="CT48" s="2">
        <v>1517700</v>
      </c>
      <c r="CU48" s="2">
        <v>2236800</v>
      </c>
      <c r="CV48" s="2">
        <v>625500</v>
      </c>
      <c r="CW48" s="2">
        <v>408000</v>
      </c>
      <c r="CX48" s="2">
        <v>831200</v>
      </c>
      <c r="CY48" s="2">
        <v>1164500</v>
      </c>
      <c r="CZ48" s="2">
        <v>817900</v>
      </c>
      <c r="DA48" s="2">
        <v>1012100</v>
      </c>
      <c r="DB48" s="2">
        <v>1061500</v>
      </c>
      <c r="DC48" s="2">
        <v>1446900</v>
      </c>
      <c r="DD48" s="2">
        <v>1000700</v>
      </c>
      <c r="DE48" s="2">
        <v>1356700</v>
      </c>
      <c r="DF48" s="2">
        <v>1270100</v>
      </c>
      <c r="DG48" s="2">
        <v>928900</v>
      </c>
      <c r="DH48" s="2">
        <v>1039500</v>
      </c>
      <c r="DI48" s="2">
        <v>1078800</v>
      </c>
      <c r="DJ48" s="2">
        <v>762500</v>
      </c>
      <c r="DK48" s="2">
        <v>854700</v>
      </c>
      <c r="DL48" s="2">
        <v>1090300</v>
      </c>
      <c r="DM48" s="2">
        <v>1133200</v>
      </c>
      <c r="DN48" s="2">
        <v>781600</v>
      </c>
      <c r="DO48" s="2">
        <v>1083800</v>
      </c>
      <c r="DP48" s="2">
        <v>788500</v>
      </c>
      <c r="DQ48" s="2">
        <v>1187100</v>
      </c>
      <c r="DR48" s="2">
        <v>1228000</v>
      </c>
      <c r="DS48" s="2">
        <v>1890900</v>
      </c>
      <c r="DT48" s="2">
        <v>2193700</v>
      </c>
      <c r="DU48" s="2">
        <v>1690300</v>
      </c>
      <c r="DV48" s="2">
        <v>2101600</v>
      </c>
      <c r="DW48" s="2">
        <v>1985500</v>
      </c>
      <c r="DX48" s="2">
        <v>2673700</v>
      </c>
      <c r="DY48" s="2">
        <v>2769500</v>
      </c>
      <c r="DZ48" s="2">
        <v>2159700</v>
      </c>
      <c r="EA48" s="2">
        <v>1321000</v>
      </c>
      <c r="EB48" s="2">
        <v>1448500</v>
      </c>
      <c r="EC48" s="2">
        <v>1231800</v>
      </c>
      <c r="ED48" s="2">
        <v>887100</v>
      </c>
      <c r="EE48" s="2">
        <v>809700</v>
      </c>
      <c r="EF48" s="2">
        <v>816000</v>
      </c>
      <c r="EG48" s="2">
        <v>955200</v>
      </c>
      <c r="EH48" s="2">
        <v>798800</v>
      </c>
      <c r="EI48" s="2">
        <v>899300</v>
      </c>
      <c r="EJ48" s="2">
        <v>1038500</v>
      </c>
      <c r="EK48" s="2">
        <v>997000</v>
      </c>
      <c r="EL48" s="2">
        <v>1119500</v>
      </c>
      <c r="EM48" s="2">
        <v>1170500</v>
      </c>
      <c r="EN48" s="2">
        <v>1539800</v>
      </c>
      <c r="EO48" s="2">
        <v>916600</v>
      </c>
      <c r="EP48" s="2">
        <v>874800</v>
      </c>
      <c r="EQ48" s="2">
        <v>806800</v>
      </c>
      <c r="ER48" s="2">
        <v>843500</v>
      </c>
      <c r="ES48" s="2">
        <v>927700</v>
      </c>
      <c r="ET48" s="2">
        <v>765900</v>
      </c>
      <c r="EU48" s="2">
        <v>880100</v>
      </c>
      <c r="EV48" s="2">
        <v>739700</v>
      </c>
      <c r="EW48" s="2">
        <v>900700</v>
      </c>
      <c r="EX48" s="2">
        <v>667000</v>
      </c>
      <c r="EY48" s="2">
        <v>735200</v>
      </c>
      <c r="EZ48" s="2">
        <v>1426400</v>
      </c>
      <c r="FA48" s="2">
        <v>1435500</v>
      </c>
      <c r="FB48" s="2">
        <v>697700</v>
      </c>
      <c r="FC48" s="2">
        <v>836500</v>
      </c>
      <c r="FD48" s="2">
        <v>915900</v>
      </c>
      <c r="FE48" s="2">
        <v>968000</v>
      </c>
      <c r="FF48" s="2">
        <v>1379600</v>
      </c>
      <c r="FG48" s="2">
        <v>937800</v>
      </c>
      <c r="FH48" s="2">
        <v>667000</v>
      </c>
      <c r="FI48" s="2">
        <v>486100</v>
      </c>
      <c r="FJ48" s="2">
        <v>617100</v>
      </c>
      <c r="FK48" s="2">
        <v>713900</v>
      </c>
      <c r="FL48" s="2">
        <v>789500</v>
      </c>
      <c r="FM48" s="2">
        <v>707000</v>
      </c>
      <c r="FN48" s="2">
        <v>816900</v>
      </c>
      <c r="FO48" s="2">
        <v>1032100</v>
      </c>
      <c r="FP48" s="2">
        <v>945400</v>
      </c>
      <c r="FQ48" s="2">
        <v>871300</v>
      </c>
      <c r="FR48" s="2">
        <v>1301100</v>
      </c>
      <c r="FS48" s="2">
        <v>2228400</v>
      </c>
      <c r="FT48" s="2">
        <v>1615900</v>
      </c>
      <c r="FU48" s="2">
        <v>682500</v>
      </c>
      <c r="FV48" s="2">
        <v>914200</v>
      </c>
      <c r="FW48" s="2">
        <v>1087800</v>
      </c>
      <c r="FX48" s="2">
        <v>603300</v>
      </c>
      <c r="FY48" s="2">
        <v>575200</v>
      </c>
      <c r="FZ48" s="2">
        <v>595100</v>
      </c>
      <c r="GA48" s="2">
        <v>759300</v>
      </c>
      <c r="GB48" s="2">
        <v>1099300</v>
      </c>
      <c r="GC48" s="2">
        <v>1154200</v>
      </c>
      <c r="GD48" s="2">
        <v>2421900</v>
      </c>
      <c r="GE48" s="2">
        <v>3737000</v>
      </c>
      <c r="GF48" s="2">
        <v>1486400</v>
      </c>
      <c r="GG48" s="2">
        <v>1448100</v>
      </c>
      <c r="GH48" s="2">
        <v>1215100</v>
      </c>
      <c r="GI48" s="2">
        <v>2184600</v>
      </c>
      <c r="GJ48" s="2">
        <v>789300</v>
      </c>
      <c r="GK48" s="2">
        <v>888100</v>
      </c>
      <c r="GL48" s="2">
        <v>786100</v>
      </c>
      <c r="GM48" s="2">
        <v>719200</v>
      </c>
      <c r="GN48" s="2">
        <v>755800</v>
      </c>
      <c r="GO48" s="2">
        <v>1056700</v>
      </c>
      <c r="GP48" s="2">
        <v>869600</v>
      </c>
      <c r="GQ48" s="2">
        <v>584300</v>
      </c>
      <c r="GR48" s="2">
        <v>501600</v>
      </c>
      <c r="GS48" s="2">
        <v>622300</v>
      </c>
      <c r="GT48" s="2">
        <v>742400</v>
      </c>
      <c r="GU48" s="2">
        <v>1637600</v>
      </c>
      <c r="GV48" s="2">
        <v>1470800</v>
      </c>
      <c r="GW48" s="2">
        <v>667500</v>
      </c>
      <c r="GX48" s="2">
        <v>822000</v>
      </c>
      <c r="GY48" s="2">
        <v>843600</v>
      </c>
      <c r="GZ48" s="2">
        <v>910800</v>
      </c>
      <c r="HA48" s="2">
        <v>734000</v>
      </c>
      <c r="HB48" s="2">
        <v>699500</v>
      </c>
      <c r="HC48" s="2">
        <v>1131000</v>
      </c>
      <c r="HD48" s="2">
        <v>885900</v>
      </c>
      <c r="HE48" s="2">
        <v>1005100</v>
      </c>
      <c r="HF48" s="2">
        <v>1214800</v>
      </c>
      <c r="HG48" s="2">
        <v>932500</v>
      </c>
      <c r="HH48" s="2">
        <v>1341600</v>
      </c>
      <c r="HI48" s="2">
        <v>1122400</v>
      </c>
      <c r="HJ48" s="2">
        <v>5587900</v>
      </c>
      <c r="HK48" s="2">
        <v>1013700</v>
      </c>
      <c r="HL48" s="2">
        <v>676700</v>
      </c>
      <c r="HM48" s="2">
        <v>894700</v>
      </c>
      <c r="HN48" s="2">
        <v>1063100</v>
      </c>
      <c r="HO48" s="2">
        <v>1151700</v>
      </c>
      <c r="HP48" s="2">
        <v>1246700</v>
      </c>
      <c r="HQ48" s="2">
        <v>1016200</v>
      </c>
      <c r="HR48" s="2">
        <v>1020500</v>
      </c>
      <c r="HS48" s="2">
        <v>1053400</v>
      </c>
      <c r="HT48" s="2">
        <v>1174800</v>
      </c>
      <c r="HU48" s="2">
        <v>860300</v>
      </c>
      <c r="HV48" s="2">
        <v>956800</v>
      </c>
      <c r="HW48" s="2">
        <v>814300</v>
      </c>
      <c r="HX48" s="2">
        <v>819700</v>
      </c>
      <c r="HY48" s="2">
        <v>1020500</v>
      </c>
      <c r="HZ48" s="2">
        <v>1008400</v>
      </c>
      <c r="IA48" s="2">
        <v>1025600</v>
      </c>
      <c r="IB48" s="2">
        <v>1174800</v>
      </c>
      <c r="IC48" s="2">
        <v>1219800</v>
      </c>
      <c r="ID48" s="2">
        <v>1436600</v>
      </c>
      <c r="IE48" s="2">
        <v>1065400</v>
      </c>
      <c r="IF48" s="2">
        <v>1144200</v>
      </c>
      <c r="IG48" s="2">
        <v>593800</v>
      </c>
      <c r="IH48" s="2">
        <v>704300</v>
      </c>
      <c r="II48" s="2">
        <v>1040500</v>
      </c>
      <c r="IJ48" s="2">
        <v>1020100</v>
      </c>
      <c r="IK48" s="2">
        <v>1034400</v>
      </c>
      <c r="IL48" s="2">
        <v>1059200</v>
      </c>
      <c r="IM48" s="2">
        <v>1118200</v>
      </c>
      <c r="IN48" s="2">
        <v>1802400</v>
      </c>
      <c r="IO48" s="2">
        <v>3352600</v>
      </c>
      <c r="IP48" s="2">
        <v>1816400</v>
      </c>
      <c r="IQ48" s="2">
        <v>1414000</v>
      </c>
      <c r="IR48" s="2">
        <v>968900</v>
      </c>
      <c r="IS48" s="2">
        <v>911200</v>
      </c>
      <c r="IT48" s="2">
        <v>720800</v>
      </c>
    </row>
    <row r="49" spans="1:254" ht="15.9" customHeight="1">
      <c r="A49" s="390" t="s">
        <v>93</v>
      </c>
      <c r="B49" s="46" t="s">
        <v>94</v>
      </c>
      <c r="C49" s="50">
        <v>196200</v>
      </c>
      <c r="D49" s="199">
        <v>-421700</v>
      </c>
      <c r="E49" s="197">
        <v>617900</v>
      </c>
      <c r="F49" s="21">
        <v>793300</v>
      </c>
      <c r="G49" s="21">
        <v>749300</v>
      </c>
      <c r="H49" s="21">
        <v>1057900</v>
      </c>
      <c r="I49" s="21">
        <v>2208600</v>
      </c>
      <c r="J49" s="21">
        <v>697100</v>
      </c>
      <c r="K49" s="21">
        <v>844400</v>
      </c>
      <c r="L49" s="21">
        <v>662000</v>
      </c>
      <c r="M49" s="21">
        <v>490200</v>
      </c>
      <c r="N49" s="21">
        <v>404500</v>
      </c>
      <c r="O49" s="21">
        <v>392400</v>
      </c>
      <c r="P49" s="21">
        <v>489400</v>
      </c>
      <c r="Q49" s="21">
        <v>668600</v>
      </c>
      <c r="R49" s="21">
        <v>725700</v>
      </c>
      <c r="S49" s="21">
        <v>343600</v>
      </c>
      <c r="T49" s="21">
        <v>370700</v>
      </c>
      <c r="U49" s="21">
        <v>371600</v>
      </c>
      <c r="V49" s="21">
        <v>647000</v>
      </c>
      <c r="W49" s="21">
        <v>531800</v>
      </c>
      <c r="X49" s="21">
        <v>437600</v>
      </c>
      <c r="Y49" s="21">
        <v>545400</v>
      </c>
      <c r="Z49" s="21">
        <v>661200</v>
      </c>
      <c r="AA49" s="21">
        <v>346300</v>
      </c>
      <c r="AB49" s="21">
        <v>531100</v>
      </c>
      <c r="AC49" s="21">
        <v>404400</v>
      </c>
      <c r="AD49" s="21">
        <v>839300</v>
      </c>
      <c r="AE49" s="21">
        <v>531100</v>
      </c>
      <c r="AF49" s="21">
        <v>839000</v>
      </c>
      <c r="AG49" s="21">
        <v>598800</v>
      </c>
      <c r="AH49" s="21">
        <v>605600</v>
      </c>
      <c r="AI49" s="21">
        <v>776700</v>
      </c>
      <c r="AJ49" s="21">
        <v>521700</v>
      </c>
      <c r="AK49" s="21">
        <v>556800</v>
      </c>
      <c r="AL49" s="21">
        <v>900600</v>
      </c>
      <c r="AM49" s="21">
        <v>929800</v>
      </c>
      <c r="AN49" s="21">
        <v>424400</v>
      </c>
      <c r="AO49" s="21">
        <v>555700</v>
      </c>
      <c r="AP49" s="21">
        <v>602900</v>
      </c>
      <c r="AQ49" s="21">
        <v>703100</v>
      </c>
      <c r="AR49" s="21">
        <v>687000</v>
      </c>
      <c r="AS49" s="21">
        <v>860200</v>
      </c>
      <c r="AT49" s="21">
        <v>1057600</v>
      </c>
      <c r="AU49" s="21">
        <v>1242200</v>
      </c>
      <c r="AV49" s="21">
        <v>1423300</v>
      </c>
      <c r="AW49" s="21">
        <v>886200</v>
      </c>
      <c r="AX49" s="21">
        <v>872800</v>
      </c>
      <c r="AY49" s="21">
        <v>1247900</v>
      </c>
      <c r="AZ49" s="21">
        <v>1216900</v>
      </c>
      <c r="BA49" s="21">
        <v>1600300</v>
      </c>
      <c r="BB49" s="21">
        <v>1016800</v>
      </c>
      <c r="BC49" s="21">
        <v>1130500</v>
      </c>
      <c r="BD49" s="21">
        <v>490500</v>
      </c>
      <c r="BE49" s="21">
        <v>649100</v>
      </c>
      <c r="BF49" s="21">
        <v>561900</v>
      </c>
      <c r="BG49" s="21">
        <v>681800</v>
      </c>
      <c r="BH49" s="21">
        <v>1088900</v>
      </c>
      <c r="BI49" s="21">
        <v>696100</v>
      </c>
      <c r="BJ49" s="21">
        <v>777600</v>
      </c>
      <c r="BK49" s="21">
        <v>874500</v>
      </c>
      <c r="BL49" s="21">
        <v>1190400</v>
      </c>
      <c r="BM49" s="2">
        <v>1002900</v>
      </c>
      <c r="BN49" s="2">
        <v>1023800</v>
      </c>
      <c r="BO49" s="2">
        <v>819800</v>
      </c>
      <c r="BP49" s="2">
        <v>706100</v>
      </c>
      <c r="BQ49" s="2">
        <v>978400</v>
      </c>
      <c r="BR49" s="2">
        <v>622300</v>
      </c>
      <c r="BS49" s="2">
        <v>801700</v>
      </c>
      <c r="BT49" s="2">
        <v>480400</v>
      </c>
      <c r="BU49" s="2">
        <v>252800</v>
      </c>
      <c r="BV49" s="2">
        <v>330000</v>
      </c>
      <c r="BW49" s="2">
        <v>457000</v>
      </c>
      <c r="BX49" s="2">
        <v>410700</v>
      </c>
      <c r="BY49" s="2">
        <v>577000</v>
      </c>
      <c r="BZ49" s="2">
        <v>632900</v>
      </c>
      <c r="CA49" s="2">
        <v>732800</v>
      </c>
      <c r="CB49" s="2">
        <v>870600</v>
      </c>
      <c r="CC49" s="2">
        <v>426600</v>
      </c>
      <c r="CD49" s="2">
        <v>491000</v>
      </c>
      <c r="CE49" s="2">
        <v>494100</v>
      </c>
      <c r="CF49" s="2">
        <v>567400</v>
      </c>
      <c r="CG49" s="2">
        <v>693000</v>
      </c>
      <c r="CH49" s="2">
        <v>779700</v>
      </c>
      <c r="CI49" s="2">
        <v>553500</v>
      </c>
      <c r="CJ49" s="2">
        <v>327800</v>
      </c>
      <c r="CK49" s="2">
        <v>487100</v>
      </c>
      <c r="CL49" s="2">
        <v>604400</v>
      </c>
      <c r="CM49" s="2">
        <v>565900</v>
      </c>
      <c r="CN49" s="2">
        <v>496500</v>
      </c>
      <c r="CO49" s="2">
        <v>516600</v>
      </c>
      <c r="CP49" s="2">
        <v>679500</v>
      </c>
      <c r="CQ49" s="2">
        <v>505800</v>
      </c>
      <c r="CR49" s="2">
        <v>507800</v>
      </c>
      <c r="CS49" s="2">
        <v>466300</v>
      </c>
      <c r="CT49" s="2">
        <v>636700</v>
      </c>
      <c r="CU49" s="2">
        <v>1031800</v>
      </c>
      <c r="CV49" s="2">
        <v>615800</v>
      </c>
      <c r="CW49" s="2">
        <v>460300</v>
      </c>
      <c r="CX49" s="2">
        <v>455900</v>
      </c>
      <c r="CY49" s="2">
        <v>584000</v>
      </c>
      <c r="CZ49" s="2">
        <v>573900</v>
      </c>
      <c r="DA49" s="2">
        <v>603900</v>
      </c>
      <c r="DB49" s="2">
        <v>975300</v>
      </c>
      <c r="DC49" s="2">
        <v>774400</v>
      </c>
      <c r="DD49" s="2">
        <v>475400</v>
      </c>
      <c r="DE49" s="2">
        <v>724400</v>
      </c>
      <c r="DF49" s="2">
        <v>764700</v>
      </c>
      <c r="DG49" s="2">
        <v>681300</v>
      </c>
      <c r="DH49" s="2">
        <v>601700</v>
      </c>
      <c r="DI49" s="2">
        <v>780300</v>
      </c>
      <c r="DJ49" s="2">
        <v>564700</v>
      </c>
      <c r="DK49" s="2">
        <v>1235600</v>
      </c>
      <c r="DL49" s="2">
        <v>976700</v>
      </c>
      <c r="DM49" s="2">
        <v>640700</v>
      </c>
      <c r="DN49" s="2">
        <v>547900</v>
      </c>
      <c r="DO49" s="2">
        <v>782600</v>
      </c>
      <c r="DP49" s="2">
        <v>619500</v>
      </c>
      <c r="DQ49" s="2">
        <v>644600</v>
      </c>
      <c r="DR49" s="2">
        <v>966900</v>
      </c>
      <c r="DS49" s="2">
        <v>807000</v>
      </c>
      <c r="DT49" s="2">
        <v>474200</v>
      </c>
      <c r="DU49" s="2">
        <v>449200</v>
      </c>
      <c r="DV49" s="2">
        <v>788400</v>
      </c>
      <c r="DW49" s="2">
        <v>711200</v>
      </c>
      <c r="DX49" s="2">
        <v>650500</v>
      </c>
      <c r="DY49" s="2">
        <v>724900</v>
      </c>
      <c r="DZ49" s="2">
        <v>1390200</v>
      </c>
      <c r="EA49" s="2">
        <v>2247400</v>
      </c>
      <c r="EB49" s="2">
        <v>782900</v>
      </c>
      <c r="EC49" s="2">
        <v>537900</v>
      </c>
      <c r="ED49" s="2">
        <v>566400</v>
      </c>
      <c r="EE49" s="2">
        <v>470800</v>
      </c>
      <c r="EF49" s="2">
        <v>367800</v>
      </c>
      <c r="EG49" s="2">
        <v>478200</v>
      </c>
      <c r="EH49" s="2">
        <v>462400</v>
      </c>
      <c r="EI49" s="2">
        <v>502200</v>
      </c>
      <c r="EJ49" s="2">
        <v>304400</v>
      </c>
      <c r="EK49" s="2">
        <v>483200</v>
      </c>
      <c r="EL49" s="2">
        <v>491100</v>
      </c>
      <c r="EM49" s="2">
        <v>461400</v>
      </c>
      <c r="EN49" s="2">
        <v>517700</v>
      </c>
      <c r="EO49" s="2">
        <v>352200</v>
      </c>
      <c r="EP49" s="2">
        <v>413700</v>
      </c>
      <c r="EQ49" s="2">
        <v>372800</v>
      </c>
      <c r="ER49" s="2">
        <v>397000</v>
      </c>
      <c r="ES49" s="2">
        <v>373300</v>
      </c>
      <c r="ET49" s="2">
        <v>330800</v>
      </c>
      <c r="EU49" s="2">
        <v>299800</v>
      </c>
      <c r="EV49" s="2">
        <v>220900</v>
      </c>
      <c r="EW49" s="2">
        <v>146100</v>
      </c>
      <c r="EX49" s="2">
        <v>260700</v>
      </c>
      <c r="EY49" s="2">
        <v>294500</v>
      </c>
      <c r="EZ49" s="2">
        <v>463100</v>
      </c>
      <c r="FA49" s="2">
        <v>1074400</v>
      </c>
      <c r="FB49" s="2">
        <v>675300</v>
      </c>
      <c r="FC49" s="2">
        <v>389200</v>
      </c>
      <c r="FD49" s="2">
        <v>448900</v>
      </c>
      <c r="FE49" s="2">
        <v>432900</v>
      </c>
      <c r="FF49" s="2">
        <v>624300</v>
      </c>
      <c r="FG49" s="2">
        <v>350700</v>
      </c>
      <c r="FH49" s="2">
        <v>423800</v>
      </c>
      <c r="FI49" s="2">
        <v>444300</v>
      </c>
      <c r="FJ49" s="2">
        <v>377300</v>
      </c>
      <c r="FK49" s="2">
        <v>412200</v>
      </c>
      <c r="FL49" s="2">
        <v>505900</v>
      </c>
      <c r="FM49" s="2">
        <v>419900</v>
      </c>
      <c r="FN49" s="2">
        <v>479300</v>
      </c>
      <c r="FO49" s="2">
        <v>762900</v>
      </c>
      <c r="FP49" s="2">
        <v>468000</v>
      </c>
      <c r="FQ49" s="2">
        <v>521500</v>
      </c>
      <c r="FR49" s="2">
        <v>897200</v>
      </c>
      <c r="FS49" s="2">
        <v>1017200</v>
      </c>
      <c r="FT49" s="2">
        <v>1084200</v>
      </c>
      <c r="FU49" s="2">
        <v>670300</v>
      </c>
      <c r="FV49" s="2">
        <v>713100</v>
      </c>
      <c r="FW49" s="2">
        <v>582400</v>
      </c>
      <c r="FX49" s="2">
        <v>589700</v>
      </c>
      <c r="FY49" s="2">
        <v>389300</v>
      </c>
      <c r="FZ49" s="2">
        <v>409200</v>
      </c>
      <c r="GA49" s="2">
        <v>546700</v>
      </c>
      <c r="GB49" s="2">
        <v>594900</v>
      </c>
      <c r="GC49" s="2">
        <v>1052300</v>
      </c>
      <c r="GD49" s="2">
        <v>844800</v>
      </c>
      <c r="GE49" s="2">
        <v>693100</v>
      </c>
      <c r="GF49" s="2">
        <v>1032100</v>
      </c>
      <c r="GG49" s="2">
        <v>867000</v>
      </c>
      <c r="GH49" s="2">
        <v>1472600</v>
      </c>
      <c r="GI49" s="2">
        <v>915000</v>
      </c>
      <c r="GJ49" s="2">
        <v>580500</v>
      </c>
      <c r="GK49" s="2">
        <v>525800</v>
      </c>
      <c r="GL49" s="2">
        <v>442500</v>
      </c>
      <c r="GM49" s="2">
        <v>468500</v>
      </c>
      <c r="GN49" s="2">
        <v>385300</v>
      </c>
      <c r="GO49" s="2">
        <v>743200</v>
      </c>
      <c r="GP49" s="2">
        <v>999500</v>
      </c>
      <c r="GQ49" s="2">
        <v>582600</v>
      </c>
      <c r="GR49" s="2">
        <v>717000</v>
      </c>
      <c r="GS49" s="2">
        <v>503000</v>
      </c>
      <c r="GT49" s="2">
        <v>685600</v>
      </c>
      <c r="GU49" s="2">
        <v>826200</v>
      </c>
      <c r="GV49" s="2">
        <v>742700</v>
      </c>
      <c r="GW49" s="2">
        <v>530400</v>
      </c>
      <c r="GX49" s="2">
        <v>457600</v>
      </c>
      <c r="GY49" s="2">
        <v>377800</v>
      </c>
      <c r="GZ49" s="2">
        <v>476300</v>
      </c>
      <c r="HA49" s="2">
        <v>376400</v>
      </c>
      <c r="HB49" s="2">
        <v>661300</v>
      </c>
      <c r="HC49" s="2">
        <v>659400</v>
      </c>
      <c r="HD49" s="2">
        <v>503800</v>
      </c>
      <c r="HE49" s="2">
        <v>733100</v>
      </c>
      <c r="HF49" s="2">
        <v>908200</v>
      </c>
      <c r="HG49" s="2">
        <v>753100</v>
      </c>
      <c r="HH49" s="2">
        <v>557500</v>
      </c>
      <c r="HI49" s="2">
        <v>423500</v>
      </c>
      <c r="HJ49" s="2">
        <v>1206300</v>
      </c>
      <c r="HK49" s="2">
        <v>482600</v>
      </c>
      <c r="HL49" s="2">
        <v>764800</v>
      </c>
      <c r="HM49" s="2">
        <v>703300</v>
      </c>
      <c r="HN49" s="2">
        <v>487300</v>
      </c>
      <c r="HO49" s="2">
        <v>353100</v>
      </c>
      <c r="HP49" s="2">
        <v>459500</v>
      </c>
      <c r="HQ49" s="2">
        <v>459600</v>
      </c>
      <c r="HR49" s="2">
        <v>346100</v>
      </c>
      <c r="HS49" s="2">
        <v>303700</v>
      </c>
      <c r="HT49" s="2">
        <v>470500</v>
      </c>
      <c r="HU49" s="2">
        <v>485800</v>
      </c>
      <c r="HV49" s="2">
        <v>239300</v>
      </c>
      <c r="HW49" s="2">
        <v>217400</v>
      </c>
      <c r="HX49" s="2">
        <v>349700</v>
      </c>
      <c r="HY49" s="2">
        <v>520500</v>
      </c>
      <c r="HZ49" s="2">
        <v>372900</v>
      </c>
      <c r="IA49" s="2">
        <v>803300</v>
      </c>
      <c r="IB49" s="2">
        <v>469300</v>
      </c>
      <c r="IC49" s="2">
        <v>437100</v>
      </c>
      <c r="ID49" s="2">
        <v>245100</v>
      </c>
      <c r="IE49" s="2">
        <v>399500</v>
      </c>
      <c r="IF49" s="2">
        <v>495400</v>
      </c>
      <c r="IG49" s="2">
        <v>396300</v>
      </c>
      <c r="IH49" s="2">
        <v>436100</v>
      </c>
      <c r="II49" s="2">
        <v>377300</v>
      </c>
      <c r="IJ49" s="2">
        <v>583200</v>
      </c>
      <c r="IK49" s="2">
        <v>473900</v>
      </c>
      <c r="IL49" s="2">
        <v>358400</v>
      </c>
      <c r="IM49" s="2">
        <v>621600</v>
      </c>
      <c r="IN49" s="2">
        <v>682100</v>
      </c>
      <c r="IO49" s="2">
        <v>534200</v>
      </c>
      <c r="IP49" s="2">
        <v>664700</v>
      </c>
      <c r="IQ49" s="2">
        <v>1537000</v>
      </c>
      <c r="IR49" s="2">
        <v>2009600</v>
      </c>
      <c r="IS49" s="2">
        <v>739000</v>
      </c>
      <c r="IT49" s="2">
        <v>400100</v>
      </c>
    </row>
    <row r="50" spans="1:254" ht="15.9" customHeight="1">
      <c r="A50" s="390" t="s">
        <v>95</v>
      </c>
      <c r="B50" s="46" t="s">
        <v>96</v>
      </c>
      <c r="C50" s="50">
        <v>4902900</v>
      </c>
      <c r="D50" s="199">
        <v>-5783100</v>
      </c>
      <c r="E50" s="197">
        <v>10686000</v>
      </c>
      <c r="F50" s="21">
        <v>11937400</v>
      </c>
      <c r="G50" s="21">
        <v>11936400</v>
      </c>
      <c r="H50" s="21">
        <v>21080600</v>
      </c>
      <c r="I50" s="21">
        <v>15724400</v>
      </c>
      <c r="J50" s="21">
        <v>15888200</v>
      </c>
      <c r="K50" s="21">
        <v>16584800</v>
      </c>
      <c r="L50" s="21">
        <v>14821600</v>
      </c>
      <c r="M50" s="21">
        <v>11641800</v>
      </c>
      <c r="N50" s="21">
        <v>9570300</v>
      </c>
      <c r="O50" s="21">
        <v>13222700</v>
      </c>
      <c r="P50" s="21">
        <v>13171600</v>
      </c>
      <c r="Q50" s="21">
        <v>13806900</v>
      </c>
      <c r="R50" s="21">
        <v>17726200</v>
      </c>
      <c r="S50" s="21">
        <v>12956700</v>
      </c>
      <c r="T50" s="21">
        <v>14262800</v>
      </c>
      <c r="U50" s="21">
        <v>11804700</v>
      </c>
      <c r="V50" s="21">
        <v>12981600</v>
      </c>
      <c r="W50" s="21">
        <v>10340500</v>
      </c>
      <c r="X50" s="21">
        <v>8263500</v>
      </c>
      <c r="Y50" s="21">
        <v>12344000</v>
      </c>
      <c r="Z50" s="21">
        <v>15527100</v>
      </c>
      <c r="AA50" s="21">
        <v>10412500</v>
      </c>
      <c r="AB50" s="21">
        <v>9409100</v>
      </c>
      <c r="AC50" s="21">
        <v>11873800</v>
      </c>
      <c r="AD50" s="21">
        <v>8768500</v>
      </c>
      <c r="AE50" s="21">
        <v>9707100</v>
      </c>
      <c r="AF50" s="21">
        <v>10881500</v>
      </c>
      <c r="AG50" s="21">
        <v>11097300</v>
      </c>
      <c r="AH50" s="21">
        <v>10470900</v>
      </c>
      <c r="AI50" s="21">
        <v>11902900</v>
      </c>
      <c r="AJ50" s="21">
        <v>11863400</v>
      </c>
      <c r="AK50" s="21">
        <v>12138700</v>
      </c>
      <c r="AL50" s="21">
        <v>20049100</v>
      </c>
      <c r="AM50" s="21">
        <v>14838400</v>
      </c>
      <c r="AN50" s="21">
        <v>12405700</v>
      </c>
      <c r="AO50" s="21">
        <v>13563400</v>
      </c>
      <c r="AP50" s="21">
        <v>18028200</v>
      </c>
      <c r="AQ50" s="21">
        <v>23960700</v>
      </c>
      <c r="AR50" s="21">
        <v>16707100</v>
      </c>
      <c r="AS50" s="21">
        <v>21813600</v>
      </c>
      <c r="AT50" s="21">
        <v>15333300</v>
      </c>
      <c r="AU50" s="21">
        <v>15126700</v>
      </c>
      <c r="AV50" s="21">
        <v>14349800</v>
      </c>
      <c r="AW50" s="21">
        <v>13395700</v>
      </c>
      <c r="AX50" s="21">
        <v>15691600</v>
      </c>
      <c r="AY50" s="21">
        <v>12902800</v>
      </c>
      <c r="AZ50" s="21">
        <v>10894000</v>
      </c>
      <c r="BA50" s="21">
        <v>17617000</v>
      </c>
      <c r="BB50" s="21">
        <v>15094100</v>
      </c>
      <c r="BC50" s="21">
        <v>13219300</v>
      </c>
      <c r="BD50" s="21">
        <v>10432400</v>
      </c>
      <c r="BE50" s="21">
        <v>13205000</v>
      </c>
      <c r="BF50" s="21">
        <v>12376300</v>
      </c>
      <c r="BG50" s="21">
        <v>18212600</v>
      </c>
      <c r="BH50" s="21">
        <v>18145400</v>
      </c>
      <c r="BI50" s="21">
        <v>21178400</v>
      </c>
      <c r="BJ50" s="21">
        <v>14734800</v>
      </c>
      <c r="BK50" s="21">
        <v>15463800</v>
      </c>
      <c r="BL50" s="21">
        <v>18642900</v>
      </c>
      <c r="BM50" s="2">
        <v>12087700</v>
      </c>
      <c r="BN50" s="2">
        <v>12206700</v>
      </c>
      <c r="BO50" s="2">
        <v>12531400</v>
      </c>
      <c r="BP50" s="2">
        <v>12481400</v>
      </c>
      <c r="BQ50" s="2">
        <v>17149500</v>
      </c>
      <c r="BR50" s="2">
        <v>8711900</v>
      </c>
      <c r="BS50" s="2">
        <v>15242200</v>
      </c>
      <c r="BT50" s="2">
        <v>15541200</v>
      </c>
      <c r="BU50" s="2">
        <v>9422700</v>
      </c>
      <c r="BV50" s="2">
        <v>7882600</v>
      </c>
      <c r="BW50" s="2">
        <v>12947200</v>
      </c>
      <c r="BX50" s="2">
        <v>9352200</v>
      </c>
      <c r="BY50" s="2">
        <v>9134200</v>
      </c>
      <c r="BZ50" s="2">
        <v>7598100</v>
      </c>
      <c r="CA50" s="2">
        <v>11391100</v>
      </c>
      <c r="CB50" s="2">
        <v>11580100</v>
      </c>
      <c r="CC50" s="2">
        <v>12554000</v>
      </c>
      <c r="CD50" s="2">
        <v>10812000</v>
      </c>
      <c r="CE50" s="2">
        <v>9107100</v>
      </c>
      <c r="CF50" s="2">
        <v>9342000</v>
      </c>
      <c r="CG50" s="2">
        <v>12330500</v>
      </c>
      <c r="CH50" s="2">
        <v>16737800</v>
      </c>
      <c r="CI50" s="2">
        <v>8755300</v>
      </c>
      <c r="CJ50" s="2">
        <v>7094100</v>
      </c>
      <c r="CK50" s="2">
        <v>7293400</v>
      </c>
      <c r="CL50" s="2">
        <v>15876200</v>
      </c>
      <c r="CM50" s="2">
        <v>19037000</v>
      </c>
      <c r="CN50" s="2">
        <v>15081700</v>
      </c>
      <c r="CO50" s="2">
        <v>18512600</v>
      </c>
      <c r="CP50" s="2">
        <v>17031800</v>
      </c>
      <c r="CQ50" s="2">
        <v>12876200</v>
      </c>
      <c r="CR50" s="2">
        <v>16139400</v>
      </c>
      <c r="CS50" s="2">
        <v>12070200</v>
      </c>
      <c r="CT50" s="2">
        <v>14956500</v>
      </c>
      <c r="CU50" s="2">
        <v>13725700</v>
      </c>
      <c r="CV50" s="2">
        <v>11660400</v>
      </c>
      <c r="CW50" s="2">
        <v>9074000</v>
      </c>
      <c r="CX50" s="2">
        <v>10268600</v>
      </c>
      <c r="CY50" s="2">
        <v>14745200</v>
      </c>
      <c r="CZ50" s="2">
        <v>16770200</v>
      </c>
      <c r="DA50" s="2">
        <v>11948800</v>
      </c>
      <c r="DB50" s="2">
        <v>13398200</v>
      </c>
      <c r="DC50" s="2">
        <v>21531200</v>
      </c>
      <c r="DD50" s="2">
        <v>11811200</v>
      </c>
      <c r="DE50" s="2">
        <v>23577800</v>
      </c>
      <c r="DF50" s="2">
        <v>31923100</v>
      </c>
      <c r="DG50" s="2">
        <v>19557600</v>
      </c>
      <c r="DH50" s="2">
        <v>20892600</v>
      </c>
      <c r="DI50" s="2">
        <v>17130000</v>
      </c>
      <c r="DJ50" s="2">
        <v>13354100</v>
      </c>
      <c r="DK50" s="2">
        <v>15830900</v>
      </c>
      <c r="DL50" s="2">
        <v>14246200</v>
      </c>
      <c r="DM50" s="2">
        <v>12452200</v>
      </c>
      <c r="DN50" s="2">
        <v>14435700</v>
      </c>
      <c r="DO50" s="2">
        <v>10065500</v>
      </c>
      <c r="DP50" s="2">
        <v>11376500</v>
      </c>
      <c r="DQ50" s="2">
        <v>13109100</v>
      </c>
      <c r="DR50" s="2">
        <v>11506500</v>
      </c>
      <c r="DS50" s="2">
        <v>17290300</v>
      </c>
      <c r="DT50" s="2">
        <v>17158600</v>
      </c>
      <c r="DU50" s="2">
        <v>17283400</v>
      </c>
      <c r="DV50" s="2">
        <v>20608000</v>
      </c>
      <c r="DW50" s="2">
        <v>14316600</v>
      </c>
      <c r="DX50" s="2">
        <v>15352700</v>
      </c>
      <c r="DY50" s="2">
        <v>16088500</v>
      </c>
      <c r="DZ50" s="2">
        <v>18739100</v>
      </c>
      <c r="EA50" s="2">
        <v>14175200</v>
      </c>
      <c r="EB50" s="2">
        <v>11476600</v>
      </c>
      <c r="EC50" s="2">
        <v>12106100</v>
      </c>
      <c r="ED50" s="2">
        <v>11719300</v>
      </c>
      <c r="EE50" s="2">
        <v>11948900</v>
      </c>
      <c r="EF50" s="2">
        <v>12495900</v>
      </c>
      <c r="EG50" s="2">
        <v>11861300</v>
      </c>
      <c r="EH50" s="2">
        <v>18168400</v>
      </c>
      <c r="EI50" s="2">
        <v>11864800</v>
      </c>
      <c r="EJ50" s="2">
        <v>12197600</v>
      </c>
      <c r="EK50" s="2">
        <v>17934800</v>
      </c>
      <c r="EL50" s="2">
        <v>21573300</v>
      </c>
      <c r="EM50" s="2">
        <v>16042500</v>
      </c>
      <c r="EN50" s="2">
        <v>18501600</v>
      </c>
      <c r="EO50" s="2">
        <v>19889900</v>
      </c>
      <c r="EP50" s="2">
        <v>16112100</v>
      </c>
      <c r="EQ50" s="2">
        <v>16039100</v>
      </c>
      <c r="ER50" s="2">
        <v>14439800</v>
      </c>
      <c r="ES50" s="2">
        <v>13477500</v>
      </c>
      <c r="ET50" s="2">
        <v>10461500</v>
      </c>
      <c r="EU50" s="2">
        <v>7932000</v>
      </c>
      <c r="EV50" s="2">
        <v>6095200</v>
      </c>
      <c r="EW50" s="2">
        <v>3931300</v>
      </c>
      <c r="EX50" s="2">
        <v>9496900</v>
      </c>
      <c r="EY50" s="2">
        <v>13594500</v>
      </c>
      <c r="EZ50" s="2">
        <v>13436800</v>
      </c>
      <c r="FA50" s="2">
        <v>20334100</v>
      </c>
      <c r="FB50" s="2">
        <v>14764200</v>
      </c>
      <c r="FC50" s="2">
        <v>12229500</v>
      </c>
      <c r="FD50" s="2">
        <v>17466600</v>
      </c>
      <c r="FE50" s="2">
        <v>15325900</v>
      </c>
      <c r="FF50" s="2">
        <v>18274400</v>
      </c>
      <c r="FG50" s="2">
        <v>10494800</v>
      </c>
      <c r="FH50" s="2">
        <v>11349000</v>
      </c>
      <c r="FI50" s="2">
        <v>11143100</v>
      </c>
      <c r="FJ50" s="2">
        <v>10075000</v>
      </c>
      <c r="FK50" s="2">
        <v>16256600</v>
      </c>
      <c r="FL50" s="2">
        <v>13427100</v>
      </c>
      <c r="FM50" s="2">
        <v>15331700</v>
      </c>
      <c r="FN50" s="2">
        <v>20880000</v>
      </c>
      <c r="FO50" s="2">
        <v>18687500</v>
      </c>
      <c r="FP50" s="2">
        <v>10467800</v>
      </c>
      <c r="FQ50" s="2">
        <v>13849900</v>
      </c>
      <c r="FR50" s="2">
        <v>18752400</v>
      </c>
      <c r="FS50" s="2">
        <v>14192600</v>
      </c>
      <c r="FT50" s="2">
        <v>17786900</v>
      </c>
      <c r="FU50" s="2">
        <v>13065200</v>
      </c>
      <c r="FV50" s="2">
        <v>13159100</v>
      </c>
      <c r="FW50" s="2">
        <v>16167400</v>
      </c>
      <c r="FX50" s="2">
        <v>23620300</v>
      </c>
      <c r="FY50" s="2">
        <v>12328800</v>
      </c>
      <c r="FZ50" s="2">
        <v>12480500</v>
      </c>
      <c r="GA50" s="2">
        <v>13243300</v>
      </c>
      <c r="GB50" s="2">
        <v>7353800</v>
      </c>
      <c r="GC50" s="2">
        <v>10966200</v>
      </c>
      <c r="GD50" s="2">
        <v>10903700</v>
      </c>
      <c r="GE50" s="2">
        <v>13546100</v>
      </c>
      <c r="GF50" s="2">
        <v>17387800</v>
      </c>
      <c r="GG50" s="2">
        <v>10856300</v>
      </c>
      <c r="GH50" s="2">
        <v>10515900</v>
      </c>
      <c r="GI50" s="2">
        <v>34393700</v>
      </c>
      <c r="GJ50" s="2">
        <v>9232200</v>
      </c>
      <c r="GK50" s="2">
        <v>9540700</v>
      </c>
      <c r="GL50" s="2">
        <v>9695800</v>
      </c>
      <c r="GM50" s="2">
        <v>7163500</v>
      </c>
      <c r="GN50" s="2">
        <v>8391100</v>
      </c>
      <c r="GO50" s="2">
        <v>8636400</v>
      </c>
      <c r="GP50" s="2">
        <v>13723000</v>
      </c>
      <c r="GQ50" s="2">
        <v>13999800</v>
      </c>
      <c r="GR50" s="2">
        <v>13120500</v>
      </c>
      <c r="GS50" s="2">
        <v>8690400</v>
      </c>
      <c r="GT50" s="2">
        <v>10534800</v>
      </c>
      <c r="GU50" s="2">
        <v>20763700</v>
      </c>
      <c r="GV50" s="2">
        <v>14126800</v>
      </c>
      <c r="GW50" s="2">
        <v>11979300</v>
      </c>
      <c r="GX50" s="2">
        <v>13512700</v>
      </c>
      <c r="GY50" s="2">
        <v>12704000</v>
      </c>
      <c r="GZ50" s="2">
        <v>19482600</v>
      </c>
      <c r="HA50" s="2">
        <v>8739100</v>
      </c>
      <c r="HB50" s="2">
        <v>11699000</v>
      </c>
      <c r="HC50" s="2">
        <v>14883900</v>
      </c>
      <c r="HD50" s="2">
        <v>12907500</v>
      </c>
      <c r="HE50" s="2">
        <v>16019100</v>
      </c>
      <c r="HF50" s="2">
        <v>16573800</v>
      </c>
      <c r="HG50" s="2">
        <v>14151400</v>
      </c>
      <c r="HH50" s="2">
        <v>11716600</v>
      </c>
      <c r="HI50" s="2">
        <v>11091000</v>
      </c>
      <c r="HJ50" s="2">
        <v>22879400</v>
      </c>
      <c r="HK50" s="2">
        <v>7928900</v>
      </c>
      <c r="HL50" s="2">
        <v>9133000</v>
      </c>
      <c r="HM50" s="2">
        <v>10969300</v>
      </c>
      <c r="HN50" s="2">
        <v>12290400</v>
      </c>
      <c r="HO50" s="2">
        <v>8061600</v>
      </c>
      <c r="HP50" s="2">
        <v>13383900</v>
      </c>
      <c r="HQ50" s="2">
        <v>10459600</v>
      </c>
      <c r="HR50" s="2">
        <v>10568800</v>
      </c>
      <c r="HS50" s="2">
        <v>11219400</v>
      </c>
      <c r="HT50" s="2">
        <v>12444400</v>
      </c>
      <c r="HU50" s="2">
        <v>15501700</v>
      </c>
      <c r="HV50" s="2">
        <v>7998600</v>
      </c>
      <c r="HW50" s="2">
        <v>7624900</v>
      </c>
      <c r="HX50" s="2">
        <v>7424800</v>
      </c>
      <c r="HY50" s="2">
        <v>8709100</v>
      </c>
      <c r="HZ50" s="2">
        <v>6868100</v>
      </c>
      <c r="IA50" s="2">
        <v>10738000</v>
      </c>
      <c r="IB50" s="2">
        <v>7715100</v>
      </c>
      <c r="IC50" s="2">
        <v>8697100</v>
      </c>
      <c r="ID50" s="2">
        <v>9356500</v>
      </c>
      <c r="IE50" s="2">
        <v>11868300</v>
      </c>
      <c r="IF50" s="2">
        <v>9375900</v>
      </c>
      <c r="IG50" s="2">
        <v>13722400</v>
      </c>
      <c r="IH50" s="2">
        <v>25175800</v>
      </c>
      <c r="II50" s="2">
        <v>19408800</v>
      </c>
      <c r="IJ50" s="2">
        <v>15129800</v>
      </c>
      <c r="IK50" s="2">
        <v>20123600</v>
      </c>
      <c r="IL50" s="2">
        <v>15037700</v>
      </c>
      <c r="IM50" s="2">
        <v>9195600</v>
      </c>
      <c r="IN50" s="2">
        <v>9608800</v>
      </c>
      <c r="IO50" s="2">
        <v>10109300</v>
      </c>
      <c r="IP50" s="2">
        <v>15353000</v>
      </c>
      <c r="IQ50" s="2">
        <v>13508900</v>
      </c>
      <c r="IR50" s="2">
        <v>12775400</v>
      </c>
      <c r="IS50" s="2">
        <v>8649300</v>
      </c>
      <c r="IT50" s="2">
        <v>10294300</v>
      </c>
    </row>
    <row r="51" spans="1:254" ht="15.9" customHeight="1">
      <c r="A51" s="390" t="s">
        <v>97</v>
      </c>
      <c r="B51" s="46" t="s">
        <v>98</v>
      </c>
      <c r="C51" s="50">
        <v>10000</v>
      </c>
      <c r="D51" s="199">
        <v>-54200</v>
      </c>
      <c r="E51" s="197">
        <v>64200</v>
      </c>
      <c r="F51" s="21">
        <v>63700</v>
      </c>
      <c r="G51" s="21">
        <v>62100</v>
      </c>
      <c r="H51" s="21">
        <v>86100</v>
      </c>
      <c r="I51" s="21">
        <v>126000</v>
      </c>
      <c r="J51" s="21">
        <v>71300</v>
      </c>
      <c r="K51" s="21">
        <v>59000</v>
      </c>
      <c r="L51" s="21">
        <v>36200</v>
      </c>
      <c r="M51" s="21">
        <v>45800</v>
      </c>
      <c r="N51" s="21">
        <v>23400</v>
      </c>
      <c r="O51" s="21">
        <v>18100</v>
      </c>
      <c r="P51" s="21">
        <v>18000</v>
      </c>
      <c r="Q51" s="21">
        <v>35300</v>
      </c>
      <c r="R51" s="21">
        <v>19100</v>
      </c>
      <c r="S51" s="21">
        <v>34400</v>
      </c>
      <c r="T51" s="21">
        <v>19000</v>
      </c>
      <c r="U51" s="21">
        <v>19100</v>
      </c>
      <c r="V51" s="21">
        <v>36100</v>
      </c>
      <c r="W51" s="21">
        <v>29600</v>
      </c>
      <c r="X51" s="21">
        <v>22900</v>
      </c>
      <c r="Y51" s="21">
        <v>28500</v>
      </c>
      <c r="Z51" s="21">
        <v>35100</v>
      </c>
      <c r="AA51" s="21">
        <v>38900</v>
      </c>
      <c r="AB51" s="21">
        <v>40500</v>
      </c>
      <c r="AC51" s="21">
        <v>35900</v>
      </c>
      <c r="AD51" s="21">
        <v>25800</v>
      </c>
      <c r="AE51" s="21">
        <v>58900</v>
      </c>
      <c r="AF51" s="21">
        <v>87900</v>
      </c>
      <c r="AG51" s="21">
        <v>26600</v>
      </c>
      <c r="AH51" s="21">
        <v>19900</v>
      </c>
      <c r="AI51" s="21">
        <v>28700</v>
      </c>
      <c r="AJ51" s="21">
        <v>29000</v>
      </c>
      <c r="AK51" s="21">
        <v>19200</v>
      </c>
      <c r="AL51" s="21">
        <v>43200</v>
      </c>
      <c r="AM51" s="21">
        <v>99200</v>
      </c>
      <c r="AN51" s="21">
        <v>91100</v>
      </c>
      <c r="AO51" s="21">
        <v>35700</v>
      </c>
      <c r="AP51" s="21">
        <v>72700</v>
      </c>
      <c r="AQ51" s="21">
        <v>35400</v>
      </c>
      <c r="AR51" s="21">
        <v>48800</v>
      </c>
      <c r="AS51" s="21">
        <v>30600</v>
      </c>
      <c r="AT51" s="21">
        <v>37300</v>
      </c>
      <c r="AU51" s="21">
        <v>86400</v>
      </c>
      <c r="AV51" s="21">
        <v>58600</v>
      </c>
      <c r="AW51" s="21">
        <v>82500</v>
      </c>
      <c r="AX51" s="21">
        <v>115900</v>
      </c>
      <c r="AY51" s="21">
        <v>66300</v>
      </c>
      <c r="AZ51" s="21">
        <v>105300</v>
      </c>
      <c r="BA51" s="21">
        <v>385300</v>
      </c>
      <c r="BB51" s="21">
        <v>33300</v>
      </c>
      <c r="BC51" s="21">
        <v>54200</v>
      </c>
      <c r="BD51" s="21">
        <v>32900</v>
      </c>
      <c r="BE51" s="21">
        <v>53200</v>
      </c>
      <c r="BF51" s="21">
        <v>73500</v>
      </c>
      <c r="BG51" s="21">
        <v>30000</v>
      </c>
      <c r="BH51" s="21">
        <v>34200</v>
      </c>
      <c r="BI51" s="21">
        <v>70200</v>
      </c>
      <c r="BJ51" s="21">
        <v>58800</v>
      </c>
      <c r="BK51" s="21">
        <v>34100</v>
      </c>
      <c r="BL51" s="21">
        <v>69700</v>
      </c>
      <c r="BM51" s="2">
        <v>138600</v>
      </c>
      <c r="BN51" s="2">
        <v>57300</v>
      </c>
      <c r="BO51" s="2">
        <v>42300</v>
      </c>
      <c r="BP51" s="2">
        <v>79900</v>
      </c>
      <c r="BQ51" s="2">
        <v>65300</v>
      </c>
      <c r="BR51" s="2">
        <v>74600</v>
      </c>
      <c r="BS51" s="2">
        <v>58900</v>
      </c>
      <c r="BT51" s="2">
        <v>103000</v>
      </c>
      <c r="BU51" s="2">
        <v>53500</v>
      </c>
      <c r="BV51" s="2">
        <v>41200</v>
      </c>
      <c r="BW51" s="2">
        <v>51700</v>
      </c>
      <c r="BX51" s="2">
        <v>49600</v>
      </c>
      <c r="BY51" s="2">
        <v>57500</v>
      </c>
      <c r="BZ51" s="2">
        <v>72600</v>
      </c>
      <c r="CA51" s="2">
        <v>47800</v>
      </c>
      <c r="CB51" s="2">
        <v>47800</v>
      </c>
      <c r="CC51" s="2">
        <v>40300</v>
      </c>
      <c r="CD51" s="2">
        <v>53500</v>
      </c>
      <c r="CE51" s="2">
        <v>99000</v>
      </c>
      <c r="CF51" s="2">
        <v>82200</v>
      </c>
      <c r="CG51" s="2">
        <v>43000</v>
      </c>
      <c r="CH51" s="2">
        <v>41700</v>
      </c>
      <c r="CI51" s="2">
        <v>27400</v>
      </c>
      <c r="CJ51" s="2">
        <v>32700</v>
      </c>
      <c r="CK51" s="2">
        <v>31600</v>
      </c>
      <c r="CL51" s="2">
        <v>66300</v>
      </c>
      <c r="CM51" s="2">
        <v>43100</v>
      </c>
      <c r="CN51" s="2">
        <v>47100</v>
      </c>
      <c r="CO51" s="2">
        <v>40700</v>
      </c>
      <c r="CP51" s="2">
        <v>94300</v>
      </c>
      <c r="CQ51" s="2">
        <v>23400</v>
      </c>
      <c r="CR51" s="2">
        <v>31600</v>
      </c>
      <c r="CS51" s="2">
        <v>34800</v>
      </c>
      <c r="CT51" s="2">
        <v>31100</v>
      </c>
      <c r="CU51" s="2">
        <v>27000</v>
      </c>
      <c r="CV51" s="2">
        <v>31400</v>
      </c>
      <c r="CW51" s="2">
        <v>31100</v>
      </c>
      <c r="CX51" s="2">
        <v>26300</v>
      </c>
      <c r="CY51" s="2">
        <v>26300</v>
      </c>
      <c r="CZ51" s="2">
        <v>36100</v>
      </c>
      <c r="DA51" s="2">
        <v>52900</v>
      </c>
      <c r="DB51" s="2">
        <v>52500</v>
      </c>
      <c r="DC51" s="2">
        <v>63600</v>
      </c>
      <c r="DD51" s="2">
        <v>67700</v>
      </c>
      <c r="DE51" s="2">
        <v>122300</v>
      </c>
      <c r="DF51" s="2">
        <v>110300</v>
      </c>
      <c r="DG51" s="2">
        <v>166300</v>
      </c>
      <c r="DH51" s="2">
        <v>69100</v>
      </c>
      <c r="DI51" s="2">
        <v>55100</v>
      </c>
      <c r="DJ51" s="2">
        <v>60100</v>
      </c>
      <c r="DK51" s="2">
        <v>58900</v>
      </c>
      <c r="DL51" s="2">
        <v>47100</v>
      </c>
      <c r="DM51" s="2">
        <v>57800</v>
      </c>
      <c r="DN51" s="2">
        <v>46400</v>
      </c>
      <c r="DO51" s="2">
        <v>45900</v>
      </c>
      <c r="DP51" s="2">
        <v>56800</v>
      </c>
      <c r="DQ51" s="2">
        <v>58600</v>
      </c>
      <c r="DR51" s="2">
        <v>127200</v>
      </c>
      <c r="DS51" s="2">
        <v>185600</v>
      </c>
      <c r="DT51" s="2">
        <v>176400</v>
      </c>
      <c r="DU51" s="2">
        <v>267800</v>
      </c>
      <c r="DV51" s="2">
        <v>216700</v>
      </c>
      <c r="DW51" s="2">
        <v>304200</v>
      </c>
      <c r="DX51" s="2">
        <v>88100</v>
      </c>
      <c r="DY51" s="2">
        <v>58600</v>
      </c>
      <c r="DZ51" s="2">
        <v>77900</v>
      </c>
      <c r="EA51" s="2">
        <v>53000</v>
      </c>
      <c r="EB51" s="2">
        <v>35300</v>
      </c>
      <c r="EC51" s="2">
        <v>46000</v>
      </c>
      <c r="ED51" s="2">
        <v>39400</v>
      </c>
      <c r="EE51" s="2">
        <v>86300</v>
      </c>
      <c r="EF51" s="2">
        <v>37600</v>
      </c>
      <c r="EG51" s="2">
        <v>42500</v>
      </c>
      <c r="EH51" s="2">
        <v>34900</v>
      </c>
      <c r="EI51" s="2">
        <v>22000</v>
      </c>
      <c r="EJ51" s="2">
        <v>16600</v>
      </c>
      <c r="EK51" s="2">
        <v>19000</v>
      </c>
      <c r="EL51" s="2">
        <v>34800</v>
      </c>
      <c r="EM51" s="2">
        <v>37900</v>
      </c>
      <c r="EN51" s="2">
        <v>111200</v>
      </c>
      <c r="EO51" s="2">
        <v>15900</v>
      </c>
      <c r="EP51" s="2">
        <v>26300</v>
      </c>
      <c r="EQ51" s="2">
        <v>32900</v>
      </c>
      <c r="ER51" s="2">
        <v>25000</v>
      </c>
      <c r="ES51" s="2">
        <v>31100</v>
      </c>
      <c r="ET51" s="2">
        <v>29900</v>
      </c>
      <c r="EU51" s="2">
        <v>32600</v>
      </c>
      <c r="EV51" s="2">
        <v>31900</v>
      </c>
      <c r="EW51" s="2">
        <v>26300</v>
      </c>
      <c r="EX51" s="2">
        <v>18700</v>
      </c>
      <c r="EY51" s="2">
        <v>19400</v>
      </c>
      <c r="EZ51" s="2">
        <v>30600</v>
      </c>
      <c r="FA51" s="2">
        <v>11300</v>
      </c>
      <c r="FB51" s="2">
        <v>21100</v>
      </c>
      <c r="FC51" s="2">
        <v>24900</v>
      </c>
      <c r="FD51" s="2">
        <v>25700</v>
      </c>
      <c r="FE51" s="2">
        <v>20800</v>
      </c>
      <c r="FF51" s="2">
        <v>35100</v>
      </c>
      <c r="FG51" s="2">
        <v>21000</v>
      </c>
      <c r="FH51" s="2">
        <v>31300</v>
      </c>
      <c r="FI51" s="2">
        <v>40900</v>
      </c>
      <c r="FJ51" s="2">
        <v>34900</v>
      </c>
      <c r="FK51" s="2">
        <v>25900</v>
      </c>
      <c r="FL51" s="2">
        <v>21000</v>
      </c>
      <c r="FM51" s="2">
        <v>54800</v>
      </c>
      <c r="FN51" s="2">
        <v>64700</v>
      </c>
      <c r="FO51" s="2">
        <v>111800</v>
      </c>
      <c r="FP51" s="2">
        <v>25500</v>
      </c>
      <c r="FQ51" s="2">
        <v>19600</v>
      </c>
      <c r="FR51" s="2">
        <v>34500</v>
      </c>
      <c r="FS51" s="2">
        <v>23300</v>
      </c>
      <c r="FT51" s="2">
        <v>27800</v>
      </c>
      <c r="FU51" s="2">
        <v>19900</v>
      </c>
      <c r="FV51" s="2">
        <v>27500</v>
      </c>
      <c r="FW51" s="2">
        <v>22600</v>
      </c>
      <c r="FX51" s="2">
        <v>42100</v>
      </c>
      <c r="FY51" s="2">
        <v>22300</v>
      </c>
      <c r="FZ51" s="2">
        <v>34500</v>
      </c>
      <c r="GA51" s="2">
        <v>22200</v>
      </c>
      <c r="GB51" s="2">
        <v>36000</v>
      </c>
      <c r="GC51" s="2">
        <v>29800</v>
      </c>
      <c r="GD51" s="2">
        <v>55500</v>
      </c>
      <c r="GE51" s="2">
        <v>34900</v>
      </c>
      <c r="GF51" s="2">
        <v>42800</v>
      </c>
      <c r="GG51" s="2">
        <v>44700</v>
      </c>
      <c r="GH51" s="2">
        <v>48900</v>
      </c>
      <c r="GI51" s="2">
        <v>78500</v>
      </c>
      <c r="GJ51" s="2">
        <v>42800</v>
      </c>
      <c r="GK51" s="2">
        <v>46300</v>
      </c>
      <c r="GL51" s="2">
        <v>56500</v>
      </c>
      <c r="GM51" s="2">
        <v>11800</v>
      </c>
      <c r="GN51" s="2">
        <v>17400</v>
      </c>
      <c r="GO51" s="2">
        <v>17800</v>
      </c>
      <c r="GP51" s="2">
        <v>21400</v>
      </c>
      <c r="GQ51" s="2">
        <v>17100</v>
      </c>
      <c r="GR51" s="2">
        <v>29700</v>
      </c>
      <c r="GS51" s="2">
        <v>30000</v>
      </c>
      <c r="GT51" s="2">
        <v>30800</v>
      </c>
      <c r="GU51" s="2">
        <v>48300</v>
      </c>
      <c r="GV51" s="2">
        <v>36300</v>
      </c>
      <c r="GW51" s="2">
        <v>40300</v>
      </c>
      <c r="GX51" s="2">
        <v>52000</v>
      </c>
      <c r="GY51" s="2">
        <v>28900</v>
      </c>
      <c r="GZ51" s="2">
        <v>23500</v>
      </c>
      <c r="HA51" s="2">
        <v>26900</v>
      </c>
      <c r="HB51" s="2">
        <v>39600</v>
      </c>
      <c r="HC51" s="2">
        <v>58300</v>
      </c>
      <c r="HD51" s="2">
        <v>33100</v>
      </c>
      <c r="HE51" s="2">
        <v>58500</v>
      </c>
      <c r="HF51" s="2">
        <v>65700</v>
      </c>
      <c r="HG51" s="2">
        <v>34900</v>
      </c>
      <c r="HH51" s="2">
        <v>45400</v>
      </c>
      <c r="HI51" s="2">
        <v>36000</v>
      </c>
      <c r="HJ51" s="2">
        <v>68400</v>
      </c>
      <c r="HK51" s="2">
        <v>69700</v>
      </c>
      <c r="HL51" s="2">
        <v>23800</v>
      </c>
      <c r="HM51" s="2">
        <v>24700</v>
      </c>
      <c r="HN51" s="2">
        <v>31100</v>
      </c>
      <c r="HO51" s="2">
        <v>32400</v>
      </c>
      <c r="HP51" s="2">
        <v>24300</v>
      </c>
      <c r="HQ51" s="2">
        <v>61100</v>
      </c>
      <c r="HR51" s="2">
        <v>19400</v>
      </c>
      <c r="HS51" s="2">
        <v>23700</v>
      </c>
      <c r="HT51" s="2">
        <v>25600</v>
      </c>
      <c r="HU51" s="2">
        <v>23200</v>
      </c>
      <c r="HV51" s="2">
        <v>28900</v>
      </c>
      <c r="HW51" s="2">
        <v>26800</v>
      </c>
      <c r="HX51" s="2">
        <v>16400</v>
      </c>
      <c r="HY51" s="2">
        <v>15600</v>
      </c>
      <c r="HZ51" s="2">
        <v>36300</v>
      </c>
      <c r="IA51" s="2">
        <v>32400</v>
      </c>
      <c r="IB51" s="2">
        <v>33900</v>
      </c>
      <c r="IC51" s="2">
        <v>20800</v>
      </c>
      <c r="ID51" s="2">
        <v>20700</v>
      </c>
      <c r="IE51" s="2">
        <v>41700</v>
      </c>
      <c r="IF51" s="2">
        <v>22100</v>
      </c>
      <c r="IG51" s="2">
        <v>42900</v>
      </c>
      <c r="IH51" s="2">
        <v>36600</v>
      </c>
      <c r="II51" s="2">
        <v>46800</v>
      </c>
      <c r="IJ51" s="2">
        <v>44800</v>
      </c>
      <c r="IK51" s="2">
        <v>60700</v>
      </c>
      <c r="IL51" s="2">
        <v>42800</v>
      </c>
      <c r="IM51" s="2">
        <v>51900</v>
      </c>
      <c r="IN51" s="2">
        <v>38600</v>
      </c>
      <c r="IO51" s="2">
        <v>37300</v>
      </c>
      <c r="IP51" s="2">
        <v>117300</v>
      </c>
      <c r="IQ51" s="2">
        <v>124300</v>
      </c>
      <c r="IR51" s="2">
        <v>136700</v>
      </c>
      <c r="IS51" s="2">
        <v>357200</v>
      </c>
      <c r="IT51" s="2">
        <v>23000</v>
      </c>
    </row>
    <row r="52" spans="1:254" ht="15.9" customHeight="1">
      <c r="A52" s="390" t="s">
        <v>99</v>
      </c>
      <c r="B52" s="46" t="s">
        <v>100</v>
      </c>
      <c r="C52" s="50">
        <v>1752900</v>
      </c>
      <c r="D52" s="199">
        <v>-1857000</v>
      </c>
      <c r="E52" s="197">
        <v>3609900</v>
      </c>
      <c r="F52" s="21">
        <v>3213800</v>
      </c>
      <c r="G52" s="21">
        <v>4054100</v>
      </c>
      <c r="H52" s="21">
        <v>5208300</v>
      </c>
      <c r="I52" s="21">
        <v>4956200</v>
      </c>
      <c r="J52" s="21">
        <v>5200000</v>
      </c>
      <c r="K52" s="21">
        <v>6163100</v>
      </c>
      <c r="L52" s="21">
        <v>4666200</v>
      </c>
      <c r="M52" s="21">
        <v>4704600</v>
      </c>
      <c r="N52" s="21">
        <v>4747500</v>
      </c>
      <c r="O52" s="21">
        <v>4456900</v>
      </c>
      <c r="P52" s="21">
        <v>5007000</v>
      </c>
      <c r="Q52" s="21">
        <v>5639100</v>
      </c>
      <c r="R52" s="21">
        <v>4881300</v>
      </c>
      <c r="S52" s="21">
        <v>3620300</v>
      </c>
      <c r="T52" s="21">
        <v>4179300</v>
      </c>
      <c r="U52" s="21">
        <v>3684600</v>
      </c>
      <c r="V52" s="21">
        <v>3871800</v>
      </c>
      <c r="W52" s="21">
        <v>6868900</v>
      </c>
      <c r="X52" s="21">
        <v>5696500</v>
      </c>
      <c r="Y52" s="21">
        <v>6850400</v>
      </c>
      <c r="Z52" s="21">
        <v>5357400</v>
      </c>
      <c r="AA52" s="21">
        <v>4990200</v>
      </c>
      <c r="AB52" s="21">
        <v>4994400</v>
      </c>
      <c r="AC52" s="21">
        <v>8398100</v>
      </c>
      <c r="AD52" s="21">
        <v>5270800</v>
      </c>
      <c r="AE52" s="21">
        <v>4805700</v>
      </c>
      <c r="AF52" s="21">
        <v>8025000</v>
      </c>
      <c r="AG52" s="21">
        <v>6194700</v>
      </c>
      <c r="AH52" s="21">
        <v>7192100</v>
      </c>
      <c r="AI52" s="21">
        <v>7721000</v>
      </c>
      <c r="AJ52" s="21">
        <v>5801000</v>
      </c>
      <c r="AK52" s="21">
        <v>3390300</v>
      </c>
      <c r="AL52" s="21">
        <v>8663500</v>
      </c>
      <c r="AM52" s="21">
        <v>4485700</v>
      </c>
      <c r="AN52" s="21">
        <v>4299600</v>
      </c>
      <c r="AO52" s="21">
        <v>4487400</v>
      </c>
      <c r="AP52" s="21">
        <v>5530200</v>
      </c>
      <c r="AQ52" s="21">
        <v>7968200</v>
      </c>
      <c r="AR52" s="21">
        <v>6270700</v>
      </c>
      <c r="AS52" s="21">
        <v>5719700</v>
      </c>
      <c r="AT52" s="21">
        <v>7369000</v>
      </c>
      <c r="AU52" s="21">
        <v>8411600</v>
      </c>
      <c r="AV52" s="21">
        <v>5687500</v>
      </c>
      <c r="AW52" s="21">
        <v>5719800</v>
      </c>
      <c r="AX52" s="21">
        <v>4571900</v>
      </c>
      <c r="AY52" s="21">
        <v>5323900</v>
      </c>
      <c r="AZ52" s="21">
        <v>6348000</v>
      </c>
      <c r="BA52" s="21">
        <v>10833400</v>
      </c>
      <c r="BB52" s="21">
        <v>6330700</v>
      </c>
      <c r="BC52" s="21">
        <v>5245100</v>
      </c>
      <c r="BD52" s="21">
        <v>4910100</v>
      </c>
      <c r="BE52" s="21">
        <v>5595400</v>
      </c>
      <c r="BF52" s="21">
        <v>7819300</v>
      </c>
      <c r="BG52" s="21">
        <v>11696800</v>
      </c>
      <c r="BH52" s="21">
        <v>7978900</v>
      </c>
      <c r="BI52" s="21">
        <v>7192800</v>
      </c>
      <c r="BJ52" s="21">
        <v>5383800</v>
      </c>
      <c r="BK52" s="21">
        <v>7584600</v>
      </c>
      <c r="BL52" s="21">
        <v>3937400</v>
      </c>
      <c r="BM52" s="2">
        <v>5780900</v>
      </c>
      <c r="BN52" s="2">
        <v>5391600</v>
      </c>
      <c r="BO52" s="2">
        <v>5271300</v>
      </c>
      <c r="BP52" s="2">
        <v>6464400</v>
      </c>
      <c r="BQ52" s="2">
        <v>8016100</v>
      </c>
      <c r="BR52" s="2">
        <v>3972600</v>
      </c>
      <c r="BS52" s="2">
        <v>5962600</v>
      </c>
      <c r="BT52" s="2">
        <v>6157300</v>
      </c>
      <c r="BU52" s="2">
        <v>4891400</v>
      </c>
      <c r="BV52" s="2">
        <v>5287100</v>
      </c>
      <c r="BW52" s="2">
        <v>6495500</v>
      </c>
      <c r="BX52" s="2">
        <v>5334100</v>
      </c>
      <c r="BY52" s="2">
        <v>6031100</v>
      </c>
      <c r="BZ52" s="2">
        <v>7277100</v>
      </c>
      <c r="CA52" s="2">
        <v>7249700</v>
      </c>
      <c r="CB52" s="2">
        <v>5576800</v>
      </c>
      <c r="CC52" s="2">
        <v>6326300</v>
      </c>
      <c r="CD52" s="2">
        <v>5402100</v>
      </c>
      <c r="CE52" s="2">
        <v>4832700</v>
      </c>
      <c r="CF52" s="2">
        <v>6839400</v>
      </c>
      <c r="CG52" s="2">
        <v>6757600</v>
      </c>
      <c r="CH52" s="2">
        <v>6779900</v>
      </c>
      <c r="CI52" s="2">
        <v>3538100</v>
      </c>
      <c r="CJ52" s="2">
        <v>3422700</v>
      </c>
      <c r="CK52" s="2">
        <v>3548000</v>
      </c>
      <c r="CL52" s="2">
        <v>6895000</v>
      </c>
      <c r="CM52" s="2">
        <v>8388900</v>
      </c>
      <c r="CN52" s="2">
        <v>10584100</v>
      </c>
      <c r="CO52" s="2">
        <v>9675400</v>
      </c>
      <c r="CP52" s="2">
        <v>12118700</v>
      </c>
      <c r="CQ52" s="2">
        <v>22606800</v>
      </c>
      <c r="CR52" s="2">
        <v>33295700</v>
      </c>
      <c r="CS52" s="2">
        <v>2219800</v>
      </c>
      <c r="CT52" s="2">
        <v>5707400</v>
      </c>
      <c r="CU52" s="2">
        <v>7465900</v>
      </c>
      <c r="CV52" s="2">
        <v>3592600</v>
      </c>
      <c r="CW52" s="2">
        <v>2894800</v>
      </c>
      <c r="CX52" s="2">
        <v>4316100</v>
      </c>
      <c r="CY52" s="2">
        <v>5612700</v>
      </c>
      <c r="CZ52" s="2">
        <v>5666100</v>
      </c>
      <c r="DA52" s="2">
        <v>4332100</v>
      </c>
      <c r="DB52" s="2">
        <v>5037800</v>
      </c>
      <c r="DC52" s="2">
        <v>6719700</v>
      </c>
      <c r="DD52" s="2">
        <v>4174400</v>
      </c>
      <c r="DE52" s="2">
        <v>7626700</v>
      </c>
      <c r="DF52" s="2">
        <v>7741700</v>
      </c>
      <c r="DG52" s="2">
        <v>5856100</v>
      </c>
      <c r="DH52" s="2">
        <v>5608100</v>
      </c>
      <c r="DI52" s="2">
        <v>5594200</v>
      </c>
      <c r="DJ52" s="2">
        <v>6525300</v>
      </c>
      <c r="DK52" s="2">
        <v>4849100</v>
      </c>
      <c r="DL52" s="2">
        <v>7063500</v>
      </c>
      <c r="DM52" s="2">
        <v>7205200</v>
      </c>
      <c r="DN52" s="2">
        <v>5167400</v>
      </c>
      <c r="DO52" s="2">
        <v>6159200</v>
      </c>
      <c r="DP52" s="2">
        <v>5114200</v>
      </c>
      <c r="DQ52" s="2">
        <v>6045200</v>
      </c>
      <c r="DR52" s="2">
        <v>8215800</v>
      </c>
      <c r="DS52" s="2">
        <v>5013700</v>
      </c>
      <c r="DT52" s="2">
        <v>6636800</v>
      </c>
      <c r="DU52" s="2">
        <v>6374300</v>
      </c>
      <c r="DV52" s="2">
        <v>3761100</v>
      </c>
      <c r="DW52" s="2">
        <v>5770300</v>
      </c>
      <c r="DX52" s="2">
        <v>5467900</v>
      </c>
      <c r="DY52" s="2">
        <v>5922700</v>
      </c>
      <c r="DZ52" s="2">
        <v>5238400</v>
      </c>
      <c r="EA52" s="2">
        <v>4792200</v>
      </c>
      <c r="EB52" s="2">
        <v>4698600</v>
      </c>
      <c r="EC52" s="2">
        <v>4696000</v>
      </c>
      <c r="ED52" s="2">
        <v>5362100</v>
      </c>
      <c r="EE52" s="2">
        <v>6638300</v>
      </c>
      <c r="EF52" s="2">
        <v>5465400</v>
      </c>
      <c r="EG52" s="2">
        <v>6064100</v>
      </c>
      <c r="EH52" s="2">
        <v>7341900</v>
      </c>
      <c r="EI52" s="2">
        <v>4394600</v>
      </c>
      <c r="EJ52" s="2">
        <v>3850700</v>
      </c>
      <c r="EK52" s="2">
        <v>3956600</v>
      </c>
      <c r="EL52" s="2">
        <v>5770600</v>
      </c>
      <c r="EM52" s="2">
        <v>5645100</v>
      </c>
      <c r="EN52" s="2">
        <v>6517300</v>
      </c>
      <c r="EO52" s="2">
        <v>4659100</v>
      </c>
      <c r="EP52" s="2">
        <v>4043700</v>
      </c>
      <c r="EQ52" s="2">
        <v>6021100</v>
      </c>
      <c r="ER52" s="2">
        <v>5425400</v>
      </c>
      <c r="ES52" s="2">
        <v>4528100</v>
      </c>
      <c r="ET52" s="2">
        <v>2437600</v>
      </c>
      <c r="EU52" s="2">
        <v>2843200</v>
      </c>
      <c r="EV52" s="2">
        <v>2297500</v>
      </c>
      <c r="EW52" s="2">
        <v>1698100</v>
      </c>
      <c r="EX52" s="2">
        <v>3608900</v>
      </c>
      <c r="EY52" s="2">
        <v>3192700</v>
      </c>
      <c r="EZ52" s="2">
        <v>5613900</v>
      </c>
      <c r="FA52" s="2">
        <v>6975600</v>
      </c>
      <c r="FB52" s="2">
        <v>5104500</v>
      </c>
      <c r="FC52" s="2">
        <v>4139000</v>
      </c>
      <c r="FD52" s="2">
        <v>4385800</v>
      </c>
      <c r="FE52" s="2">
        <v>4727300</v>
      </c>
      <c r="FF52" s="2">
        <v>5804800</v>
      </c>
      <c r="FG52" s="2">
        <v>4202800</v>
      </c>
      <c r="FH52" s="2">
        <v>3926600</v>
      </c>
      <c r="FI52" s="2">
        <v>3338700</v>
      </c>
      <c r="FJ52" s="2">
        <v>4153300</v>
      </c>
      <c r="FK52" s="2">
        <v>4206500</v>
      </c>
      <c r="FL52" s="2">
        <v>5091000</v>
      </c>
      <c r="FM52" s="2">
        <v>4607800</v>
      </c>
      <c r="FN52" s="2">
        <v>5465300</v>
      </c>
      <c r="FO52" s="2">
        <v>4703700</v>
      </c>
      <c r="FP52" s="2">
        <v>5534400</v>
      </c>
      <c r="FQ52" s="2">
        <v>5202600</v>
      </c>
      <c r="FR52" s="2">
        <v>6557900</v>
      </c>
      <c r="FS52" s="2">
        <v>8219200</v>
      </c>
      <c r="FT52" s="2">
        <v>16550800</v>
      </c>
      <c r="FU52" s="2">
        <v>18655800</v>
      </c>
      <c r="FV52" s="2">
        <v>4942400</v>
      </c>
      <c r="FW52" s="2">
        <v>5947000</v>
      </c>
      <c r="FX52" s="2">
        <v>4514100</v>
      </c>
      <c r="FY52" s="2">
        <v>4164000</v>
      </c>
      <c r="FZ52" s="2">
        <v>3001400</v>
      </c>
      <c r="GA52" s="2">
        <v>4520600</v>
      </c>
      <c r="GB52" s="2">
        <v>2889100</v>
      </c>
      <c r="GC52" s="2">
        <v>3041500</v>
      </c>
      <c r="GD52" s="2">
        <v>3892600</v>
      </c>
      <c r="GE52" s="2">
        <v>4962500</v>
      </c>
      <c r="GF52" s="2">
        <v>6556600</v>
      </c>
      <c r="GG52" s="2">
        <v>6839200</v>
      </c>
      <c r="GH52" s="2">
        <v>6032200</v>
      </c>
      <c r="GI52" s="2">
        <v>15905200</v>
      </c>
      <c r="GJ52" s="2">
        <v>6419000</v>
      </c>
      <c r="GK52" s="2">
        <v>4288300</v>
      </c>
      <c r="GL52" s="2">
        <v>3415000</v>
      </c>
      <c r="GM52" s="2">
        <v>3159300</v>
      </c>
      <c r="GN52" s="2">
        <v>4168300</v>
      </c>
      <c r="GO52" s="2">
        <v>6502300</v>
      </c>
      <c r="GP52" s="2">
        <v>6778300</v>
      </c>
      <c r="GQ52" s="2">
        <v>3889200</v>
      </c>
      <c r="GR52" s="2">
        <v>7653200</v>
      </c>
      <c r="GS52" s="2">
        <v>3965200</v>
      </c>
      <c r="GT52" s="2">
        <v>4263300</v>
      </c>
      <c r="GU52" s="2">
        <v>5810900</v>
      </c>
      <c r="GV52" s="2">
        <v>4571300</v>
      </c>
      <c r="GW52" s="2">
        <v>4502100</v>
      </c>
      <c r="GX52" s="2">
        <v>6285400</v>
      </c>
      <c r="GY52" s="2">
        <v>5021200</v>
      </c>
      <c r="GZ52" s="2">
        <v>5813200</v>
      </c>
      <c r="HA52" s="2">
        <v>5801500</v>
      </c>
      <c r="HB52" s="2">
        <v>5195200</v>
      </c>
      <c r="HC52" s="2">
        <v>6274800</v>
      </c>
      <c r="HD52" s="2">
        <v>5812100</v>
      </c>
      <c r="HE52" s="2">
        <v>4281900</v>
      </c>
      <c r="HF52" s="2">
        <v>5270100</v>
      </c>
      <c r="HG52" s="2">
        <v>5827300</v>
      </c>
      <c r="HH52" s="2">
        <v>6148800</v>
      </c>
      <c r="HI52" s="2">
        <v>3058300</v>
      </c>
      <c r="HJ52" s="2">
        <v>5442800</v>
      </c>
      <c r="HK52" s="2">
        <v>3265800</v>
      </c>
      <c r="HL52" s="2">
        <v>4573400</v>
      </c>
      <c r="HM52" s="2">
        <v>3517900</v>
      </c>
      <c r="HN52" s="2">
        <v>3967900</v>
      </c>
      <c r="HO52" s="2">
        <v>3504800</v>
      </c>
      <c r="HP52" s="2">
        <v>3675900</v>
      </c>
      <c r="HQ52" s="2">
        <v>3269100</v>
      </c>
      <c r="HR52" s="2">
        <v>2671900</v>
      </c>
      <c r="HS52" s="2">
        <v>2802200</v>
      </c>
      <c r="HT52" s="2">
        <v>3575100</v>
      </c>
      <c r="HU52" s="2">
        <v>4241900</v>
      </c>
      <c r="HV52" s="2">
        <v>2988300</v>
      </c>
      <c r="HW52" s="2">
        <v>2482800</v>
      </c>
      <c r="HX52" s="2">
        <v>3084000</v>
      </c>
      <c r="HY52" s="2">
        <v>3637600</v>
      </c>
      <c r="HZ52" s="2">
        <v>3523300</v>
      </c>
      <c r="IA52" s="2">
        <v>3827400</v>
      </c>
      <c r="IB52" s="2">
        <v>2591900</v>
      </c>
      <c r="IC52" s="2">
        <v>3607800</v>
      </c>
      <c r="ID52" s="2">
        <v>3291900</v>
      </c>
      <c r="IE52" s="2">
        <v>3839800</v>
      </c>
      <c r="IF52" s="2">
        <v>4285400</v>
      </c>
      <c r="IG52" s="2">
        <v>4228600</v>
      </c>
      <c r="IH52" s="2">
        <v>4590100</v>
      </c>
      <c r="II52" s="2">
        <v>4378600</v>
      </c>
      <c r="IJ52" s="2">
        <v>6423400</v>
      </c>
      <c r="IK52" s="2">
        <v>6280600</v>
      </c>
      <c r="IL52" s="2">
        <v>6759700</v>
      </c>
      <c r="IM52" s="2">
        <v>3613400</v>
      </c>
      <c r="IN52" s="2">
        <v>3188300</v>
      </c>
      <c r="IO52" s="2">
        <v>3536200</v>
      </c>
      <c r="IP52" s="2">
        <v>4675700</v>
      </c>
      <c r="IQ52" s="2">
        <v>3663900</v>
      </c>
      <c r="IR52" s="2">
        <v>3146700</v>
      </c>
      <c r="IS52" s="2">
        <v>2951500</v>
      </c>
      <c r="IT52" s="2">
        <v>2670100</v>
      </c>
    </row>
    <row r="53" spans="1:254" ht="15.9" customHeight="1">
      <c r="A53" s="390" t="s">
        <v>101</v>
      </c>
      <c r="B53" s="46" t="s">
        <v>102</v>
      </c>
      <c r="C53" s="50">
        <v>459000</v>
      </c>
      <c r="D53" s="199">
        <v>-1167100</v>
      </c>
      <c r="E53" s="197">
        <v>1626100</v>
      </c>
      <c r="F53" s="21">
        <v>2969500</v>
      </c>
      <c r="G53" s="21">
        <v>5294100</v>
      </c>
      <c r="H53" s="21">
        <v>2239900</v>
      </c>
      <c r="I53" s="21">
        <v>1569600</v>
      </c>
      <c r="J53" s="21">
        <v>2888800</v>
      </c>
      <c r="K53" s="21">
        <v>1589500</v>
      </c>
      <c r="L53" s="21">
        <v>1573300</v>
      </c>
      <c r="M53" s="21">
        <v>997000</v>
      </c>
      <c r="N53" s="21">
        <v>911000</v>
      </c>
      <c r="O53" s="21">
        <v>904200</v>
      </c>
      <c r="P53" s="21">
        <v>1157800</v>
      </c>
      <c r="Q53" s="21">
        <v>1132800</v>
      </c>
      <c r="R53" s="21">
        <v>1310900</v>
      </c>
      <c r="S53" s="21">
        <v>863100</v>
      </c>
      <c r="T53" s="21">
        <v>862500</v>
      </c>
      <c r="U53" s="21">
        <v>1919900</v>
      </c>
      <c r="V53" s="21">
        <v>1094500</v>
      </c>
      <c r="W53" s="21">
        <v>1272200</v>
      </c>
      <c r="X53" s="21">
        <v>1210900</v>
      </c>
      <c r="Y53" s="21">
        <v>1423100</v>
      </c>
      <c r="Z53" s="21">
        <v>1589700</v>
      </c>
      <c r="AA53" s="21">
        <v>986300</v>
      </c>
      <c r="AB53" s="21">
        <v>954300</v>
      </c>
      <c r="AC53" s="21">
        <v>979000</v>
      </c>
      <c r="AD53" s="21">
        <v>969700</v>
      </c>
      <c r="AE53" s="21">
        <v>1257900</v>
      </c>
      <c r="AF53" s="21">
        <v>2016000</v>
      </c>
      <c r="AG53" s="21">
        <v>1083200</v>
      </c>
      <c r="AH53" s="21">
        <v>951400</v>
      </c>
      <c r="AI53" s="21">
        <v>1191200</v>
      </c>
      <c r="AJ53" s="21">
        <v>1528800</v>
      </c>
      <c r="AK53" s="21">
        <v>1225900</v>
      </c>
      <c r="AL53" s="21">
        <v>1530700</v>
      </c>
      <c r="AM53" s="21">
        <v>1822000</v>
      </c>
      <c r="AN53" s="21">
        <v>1363900</v>
      </c>
      <c r="AO53" s="21">
        <v>1508000</v>
      </c>
      <c r="AP53" s="21">
        <v>1401300</v>
      </c>
      <c r="AQ53" s="21">
        <v>1525000</v>
      </c>
      <c r="AR53" s="21">
        <v>1356100</v>
      </c>
      <c r="AS53" s="21">
        <v>1716600</v>
      </c>
      <c r="AT53" s="21">
        <v>1948600</v>
      </c>
      <c r="AU53" s="21">
        <v>2738200</v>
      </c>
      <c r="AV53" s="21">
        <v>2499400</v>
      </c>
      <c r="AW53" s="21">
        <v>2514500</v>
      </c>
      <c r="AX53" s="21">
        <v>4727500</v>
      </c>
      <c r="AY53" s="21">
        <v>6108200</v>
      </c>
      <c r="AZ53" s="21">
        <v>1453700</v>
      </c>
      <c r="BA53" s="21">
        <v>2647100</v>
      </c>
      <c r="BB53" s="21">
        <v>1498500</v>
      </c>
      <c r="BC53" s="21">
        <v>1695500</v>
      </c>
      <c r="BD53" s="21">
        <v>2429200</v>
      </c>
      <c r="BE53" s="21">
        <v>1772800</v>
      </c>
      <c r="BF53" s="21">
        <v>2117200</v>
      </c>
      <c r="BG53" s="21">
        <v>1567000</v>
      </c>
      <c r="BH53" s="21">
        <v>2177100</v>
      </c>
      <c r="BI53" s="21">
        <v>2186700</v>
      </c>
      <c r="BJ53" s="21">
        <v>1471300</v>
      </c>
      <c r="BK53" s="21">
        <v>1385200</v>
      </c>
      <c r="BL53" s="21">
        <v>1372100</v>
      </c>
      <c r="BM53" s="2">
        <v>2017500</v>
      </c>
      <c r="BN53" s="2">
        <v>8329200</v>
      </c>
      <c r="BO53" s="2">
        <v>1080000</v>
      </c>
      <c r="BP53" s="2">
        <v>1626700</v>
      </c>
      <c r="BQ53" s="2">
        <v>2084600</v>
      </c>
      <c r="BR53" s="2">
        <v>857400</v>
      </c>
      <c r="BS53" s="2">
        <v>1401900</v>
      </c>
      <c r="BT53" s="2">
        <v>971900</v>
      </c>
      <c r="BU53" s="2">
        <v>621100</v>
      </c>
      <c r="BV53" s="2">
        <v>777200</v>
      </c>
      <c r="BW53" s="2">
        <v>1002700</v>
      </c>
      <c r="BX53" s="2">
        <v>757800</v>
      </c>
      <c r="BY53" s="2">
        <v>846900</v>
      </c>
      <c r="BZ53" s="2">
        <v>601400</v>
      </c>
      <c r="CA53" s="2">
        <v>1032200</v>
      </c>
      <c r="CB53" s="2">
        <v>1344200</v>
      </c>
      <c r="CC53" s="2">
        <v>1062700</v>
      </c>
      <c r="CD53" s="2">
        <v>1166700</v>
      </c>
      <c r="CE53" s="2">
        <v>1341100</v>
      </c>
      <c r="CF53" s="2">
        <v>1053000</v>
      </c>
      <c r="CG53" s="2">
        <v>943000</v>
      </c>
      <c r="CH53" s="2">
        <v>1729600</v>
      </c>
      <c r="CI53" s="2">
        <v>906500</v>
      </c>
      <c r="CJ53" s="2">
        <v>727300</v>
      </c>
      <c r="CK53" s="2">
        <v>1022700</v>
      </c>
      <c r="CL53" s="2">
        <v>1170900</v>
      </c>
      <c r="CM53" s="2">
        <v>1108700</v>
      </c>
      <c r="CN53" s="2">
        <v>1709400</v>
      </c>
      <c r="CO53" s="2">
        <v>1076400</v>
      </c>
      <c r="CP53" s="2">
        <v>984900</v>
      </c>
      <c r="CQ53" s="2">
        <v>841900</v>
      </c>
      <c r="CR53" s="2">
        <v>1190600</v>
      </c>
      <c r="CS53" s="2">
        <v>822600</v>
      </c>
      <c r="CT53" s="2">
        <v>1357000</v>
      </c>
      <c r="CU53" s="2">
        <v>1390400</v>
      </c>
      <c r="CV53" s="2">
        <v>957000</v>
      </c>
      <c r="CW53" s="2">
        <v>832000</v>
      </c>
      <c r="CX53" s="2">
        <v>1792600</v>
      </c>
      <c r="CY53" s="2">
        <v>1226600</v>
      </c>
      <c r="CZ53" s="2">
        <v>1083300</v>
      </c>
      <c r="DA53" s="2">
        <v>942600</v>
      </c>
      <c r="DB53" s="2">
        <v>1117400</v>
      </c>
      <c r="DC53" s="2">
        <v>2079700</v>
      </c>
      <c r="DD53" s="2">
        <v>1069600</v>
      </c>
      <c r="DE53" s="2">
        <v>1955700</v>
      </c>
      <c r="DF53" s="2">
        <v>2253800</v>
      </c>
      <c r="DG53" s="2">
        <v>1391200</v>
      </c>
      <c r="DH53" s="2">
        <v>1262900</v>
      </c>
      <c r="DI53" s="2">
        <v>2772900</v>
      </c>
      <c r="DJ53" s="2">
        <v>1267900</v>
      </c>
      <c r="DK53" s="2">
        <v>1169800</v>
      </c>
      <c r="DL53" s="2">
        <v>1472100</v>
      </c>
      <c r="DM53" s="2">
        <v>960200</v>
      </c>
      <c r="DN53" s="2">
        <v>689700</v>
      </c>
      <c r="DO53" s="2">
        <v>916400</v>
      </c>
      <c r="DP53" s="2">
        <v>778800</v>
      </c>
      <c r="DQ53" s="2">
        <v>865000</v>
      </c>
      <c r="DR53" s="2">
        <v>1298400</v>
      </c>
      <c r="DS53" s="2">
        <v>1388300</v>
      </c>
      <c r="DT53" s="2">
        <v>1514700</v>
      </c>
      <c r="DU53" s="2">
        <v>1863800</v>
      </c>
      <c r="DV53" s="2">
        <v>3206000</v>
      </c>
      <c r="DW53" s="2">
        <v>1360100</v>
      </c>
      <c r="DX53" s="2">
        <v>1619400</v>
      </c>
      <c r="DY53" s="2">
        <v>1577100</v>
      </c>
      <c r="DZ53" s="2">
        <v>1147100</v>
      </c>
      <c r="EA53" s="2">
        <v>1357600</v>
      </c>
      <c r="EB53" s="2">
        <v>1152800</v>
      </c>
      <c r="EC53" s="2">
        <v>1193500</v>
      </c>
      <c r="ED53" s="2">
        <v>823300</v>
      </c>
      <c r="EE53" s="2">
        <v>1313600</v>
      </c>
      <c r="EF53" s="2">
        <v>1248400</v>
      </c>
      <c r="EG53" s="2">
        <v>1584400</v>
      </c>
      <c r="EH53" s="2">
        <v>629500</v>
      </c>
      <c r="EI53" s="2">
        <v>816400</v>
      </c>
      <c r="EJ53" s="2">
        <v>1208700</v>
      </c>
      <c r="EK53" s="2">
        <v>1689300</v>
      </c>
      <c r="EL53" s="2">
        <v>1306400</v>
      </c>
      <c r="EM53" s="2">
        <v>1705500</v>
      </c>
      <c r="EN53" s="2">
        <v>1619400</v>
      </c>
      <c r="EO53" s="2">
        <v>1224200</v>
      </c>
      <c r="EP53" s="2">
        <v>1056000</v>
      </c>
      <c r="EQ53" s="2">
        <v>1323300</v>
      </c>
      <c r="ER53" s="2">
        <v>2272400</v>
      </c>
      <c r="ES53" s="2">
        <v>1405300</v>
      </c>
      <c r="ET53" s="2">
        <v>717900</v>
      </c>
      <c r="EU53" s="2">
        <v>1340300</v>
      </c>
      <c r="EV53" s="2">
        <v>1012600</v>
      </c>
      <c r="EW53" s="2">
        <v>570000</v>
      </c>
      <c r="EX53" s="2">
        <v>688800</v>
      </c>
      <c r="EY53" s="2">
        <v>555500</v>
      </c>
      <c r="EZ53" s="2">
        <v>805600</v>
      </c>
      <c r="FA53" s="2">
        <v>1319800</v>
      </c>
      <c r="FB53" s="2">
        <v>889500</v>
      </c>
      <c r="FC53" s="2">
        <v>654200</v>
      </c>
      <c r="FD53" s="2">
        <v>878500</v>
      </c>
      <c r="FE53" s="2">
        <v>699600</v>
      </c>
      <c r="FF53" s="2">
        <v>1027000</v>
      </c>
      <c r="FG53" s="2">
        <v>766200</v>
      </c>
      <c r="FH53" s="2">
        <v>757400</v>
      </c>
      <c r="FI53" s="2">
        <v>900200</v>
      </c>
      <c r="FJ53" s="2">
        <v>633600</v>
      </c>
      <c r="FK53" s="2">
        <v>924700</v>
      </c>
      <c r="FL53" s="2">
        <v>1055800</v>
      </c>
      <c r="FM53" s="2">
        <v>652200</v>
      </c>
      <c r="FN53" s="2">
        <v>603400</v>
      </c>
      <c r="FO53" s="2">
        <v>633900</v>
      </c>
      <c r="FP53" s="2">
        <v>1217600</v>
      </c>
      <c r="FQ53" s="2">
        <v>406400</v>
      </c>
      <c r="FR53" s="2">
        <v>707500</v>
      </c>
      <c r="FS53" s="2">
        <v>753300</v>
      </c>
      <c r="FT53" s="2">
        <v>917900</v>
      </c>
      <c r="FU53" s="2">
        <v>754000</v>
      </c>
      <c r="FV53" s="2">
        <v>739400</v>
      </c>
      <c r="FW53" s="2">
        <v>851600</v>
      </c>
      <c r="FX53" s="2">
        <v>775700</v>
      </c>
      <c r="FY53" s="2">
        <v>811000</v>
      </c>
      <c r="FZ53" s="2">
        <v>920200</v>
      </c>
      <c r="GA53" s="2">
        <v>1143200</v>
      </c>
      <c r="GB53" s="2">
        <v>1207900</v>
      </c>
      <c r="GC53" s="2">
        <v>1369700</v>
      </c>
      <c r="GD53" s="2">
        <v>919800</v>
      </c>
      <c r="GE53" s="2">
        <v>1845300</v>
      </c>
      <c r="GF53" s="2">
        <v>3982000</v>
      </c>
      <c r="GG53" s="2">
        <v>1369900</v>
      </c>
      <c r="GH53" s="2">
        <v>986500</v>
      </c>
      <c r="GI53" s="2">
        <v>823100</v>
      </c>
      <c r="GJ53" s="2">
        <v>876000</v>
      </c>
      <c r="GK53" s="2">
        <v>841000</v>
      </c>
      <c r="GL53" s="2">
        <v>947600</v>
      </c>
      <c r="GM53" s="2">
        <v>775900</v>
      </c>
      <c r="GN53" s="2">
        <v>630200</v>
      </c>
      <c r="GO53" s="2">
        <v>1030400</v>
      </c>
      <c r="GP53" s="2">
        <v>645100</v>
      </c>
      <c r="GQ53" s="2">
        <v>575800</v>
      </c>
      <c r="GR53" s="2">
        <v>574700</v>
      </c>
      <c r="GS53" s="2">
        <v>782900</v>
      </c>
      <c r="GT53" s="2">
        <v>880900</v>
      </c>
      <c r="GU53" s="2">
        <v>1090000</v>
      </c>
      <c r="GV53" s="2">
        <v>978500</v>
      </c>
      <c r="GW53" s="2">
        <v>750700</v>
      </c>
      <c r="GX53" s="2">
        <v>846600</v>
      </c>
      <c r="GY53" s="2">
        <v>1102000</v>
      </c>
      <c r="GZ53" s="2">
        <v>1232800</v>
      </c>
      <c r="HA53" s="2">
        <v>680300</v>
      </c>
      <c r="HB53" s="2">
        <v>659800</v>
      </c>
      <c r="HC53" s="2">
        <v>851700</v>
      </c>
      <c r="HD53" s="2">
        <v>1108500</v>
      </c>
      <c r="HE53" s="2">
        <v>716800</v>
      </c>
      <c r="HF53" s="2">
        <v>845900</v>
      </c>
      <c r="HG53" s="2">
        <v>1240500</v>
      </c>
      <c r="HH53" s="2">
        <v>614800</v>
      </c>
      <c r="HI53" s="2">
        <v>569600</v>
      </c>
      <c r="HJ53" s="2">
        <v>1889400</v>
      </c>
      <c r="HK53" s="2">
        <v>577300</v>
      </c>
      <c r="HL53" s="2">
        <v>611800</v>
      </c>
      <c r="HM53" s="2">
        <v>600000</v>
      </c>
      <c r="HN53" s="2">
        <v>725400</v>
      </c>
      <c r="HO53" s="2">
        <v>1178300</v>
      </c>
      <c r="HP53" s="2">
        <v>657200</v>
      </c>
      <c r="HQ53" s="2">
        <v>1195900</v>
      </c>
      <c r="HR53" s="2">
        <v>805400</v>
      </c>
      <c r="HS53" s="2">
        <v>740700</v>
      </c>
      <c r="HT53" s="2">
        <v>843100</v>
      </c>
      <c r="HU53" s="2">
        <v>841800</v>
      </c>
      <c r="HV53" s="2">
        <v>1188300</v>
      </c>
      <c r="HW53" s="2">
        <v>752800</v>
      </c>
      <c r="HX53" s="2">
        <v>937500</v>
      </c>
      <c r="HY53" s="2">
        <v>1847000</v>
      </c>
      <c r="HZ53" s="2">
        <v>708200</v>
      </c>
      <c r="IA53" s="2">
        <v>1090100</v>
      </c>
      <c r="IB53" s="2">
        <v>838900</v>
      </c>
      <c r="IC53" s="2">
        <v>789900</v>
      </c>
      <c r="ID53" s="2">
        <v>673300</v>
      </c>
      <c r="IE53" s="2">
        <v>871100</v>
      </c>
      <c r="IF53" s="2">
        <v>750200</v>
      </c>
      <c r="IG53" s="2">
        <v>1120900</v>
      </c>
      <c r="IH53" s="2">
        <v>1776800</v>
      </c>
      <c r="II53" s="2">
        <v>754100</v>
      </c>
      <c r="IJ53" s="2">
        <v>1152200</v>
      </c>
      <c r="IK53" s="2">
        <v>1193800</v>
      </c>
      <c r="IL53" s="2">
        <v>1331300</v>
      </c>
      <c r="IM53" s="2">
        <v>912000</v>
      </c>
      <c r="IN53" s="2">
        <v>962300</v>
      </c>
      <c r="IO53" s="2">
        <v>1484800</v>
      </c>
      <c r="IP53" s="2">
        <v>1451300</v>
      </c>
      <c r="IQ53" s="2">
        <v>4791200</v>
      </c>
      <c r="IR53" s="2">
        <v>1310900</v>
      </c>
      <c r="IS53" s="2">
        <v>744600</v>
      </c>
      <c r="IT53" s="2">
        <v>835900</v>
      </c>
    </row>
    <row r="54" spans="1:254" ht="15.9" customHeight="1">
      <c r="A54" s="390" t="s">
        <v>103</v>
      </c>
      <c r="B54" s="46" t="s">
        <v>104</v>
      </c>
      <c r="C54" s="50">
        <v>620000</v>
      </c>
      <c r="D54" s="199">
        <v>-1512600</v>
      </c>
      <c r="E54" s="197">
        <v>2132600</v>
      </c>
      <c r="F54" s="21">
        <v>1635000</v>
      </c>
      <c r="G54" s="21">
        <v>2585500</v>
      </c>
      <c r="H54" s="21">
        <v>3274200</v>
      </c>
      <c r="I54" s="21">
        <v>3011300</v>
      </c>
      <c r="J54" s="21">
        <v>2797000</v>
      </c>
      <c r="K54" s="21">
        <v>2936500</v>
      </c>
      <c r="L54" s="21">
        <v>2053700</v>
      </c>
      <c r="M54" s="21">
        <v>1986400</v>
      </c>
      <c r="N54" s="21">
        <v>2304800</v>
      </c>
      <c r="O54" s="21">
        <v>2463400</v>
      </c>
      <c r="P54" s="21">
        <v>3027900</v>
      </c>
      <c r="Q54" s="21">
        <v>3122000</v>
      </c>
      <c r="R54" s="21">
        <v>3770500</v>
      </c>
      <c r="S54" s="21">
        <v>3400500</v>
      </c>
      <c r="T54" s="21">
        <v>2336700</v>
      </c>
      <c r="U54" s="21">
        <v>2318100</v>
      </c>
      <c r="V54" s="21">
        <v>2615800</v>
      </c>
      <c r="W54" s="21">
        <v>3138600</v>
      </c>
      <c r="X54" s="21">
        <v>2338500</v>
      </c>
      <c r="Y54" s="21">
        <v>2542000</v>
      </c>
      <c r="Z54" s="21">
        <v>3323200</v>
      </c>
      <c r="AA54" s="21">
        <v>1735800</v>
      </c>
      <c r="AB54" s="21">
        <v>2511100</v>
      </c>
      <c r="AC54" s="21">
        <v>2470600</v>
      </c>
      <c r="AD54" s="21">
        <v>2520700</v>
      </c>
      <c r="AE54" s="21">
        <v>2687300</v>
      </c>
      <c r="AF54" s="21">
        <v>2647500</v>
      </c>
      <c r="AG54" s="21">
        <v>2058300</v>
      </c>
      <c r="AH54" s="21">
        <v>2945400</v>
      </c>
      <c r="AI54" s="21">
        <v>3176200</v>
      </c>
      <c r="AJ54" s="21">
        <v>2755800</v>
      </c>
      <c r="AK54" s="21">
        <v>1629300</v>
      </c>
      <c r="AL54" s="21">
        <v>2403400</v>
      </c>
      <c r="AM54" s="21">
        <v>2359700</v>
      </c>
      <c r="AN54" s="21">
        <v>1584400</v>
      </c>
      <c r="AO54" s="21">
        <v>1636300</v>
      </c>
      <c r="AP54" s="21">
        <v>2104600</v>
      </c>
      <c r="AQ54" s="21">
        <v>2988000</v>
      </c>
      <c r="AR54" s="21">
        <v>3041900</v>
      </c>
      <c r="AS54" s="21">
        <v>2671600</v>
      </c>
      <c r="AT54" s="21">
        <v>3588800</v>
      </c>
      <c r="AU54" s="21">
        <v>3622000</v>
      </c>
      <c r="AV54" s="21">
        <v>2221700</v>
      </c>
      <c r="AW54" s="21">
        <v>2905900</v>
      </c>
      <c r="AX54" s="21">
        <v>2946900</v>
      </c>
      <c r="AY54" s="21">
        <v>3262800</v>
      </c>
      <c r="AZ54" s="21">
        <v>2798500</v>
      </c>
      <c r="BA54" s="21">
        <v>10049500</v>
      </c>
      <c r="BB54" s="21">
        <v>2832400</v>
      </c>
      <c r="BC54" s="21">
        <v>4562100</v>
      </c>
      <c r="BD54" s="21">
        <v>4559600</v>
      </c>
      <c r="BE54" s="21">
        <v>4181600</v>
      </c>
      <c r="BF54" s="21">
        <v>5931000</v>
      </c>
      <c r="BG54" s="21">
        <v>10013600</v>
      </c>
      <c r="BH54" s="21">
        <v>3556800</v>
      </c>
      <c r="BI54" s="21">
        <v>3707800</v>
      </c>
      <c r="BJ54" s="21">
        <v>2206900</v>
      </c>
      <c r="BK54" s="21">
        <v>2241700</v>
      </c>
      <c r="BL54" s="21">
        <v>2712200</v>
      </c>
      <c r="BM54" s="2">
        <v>2480500</v>
      </c>
      <c r="BN54" s="2">
        <v>1923700</v>
      </c>
      <c r="BO54" s="2">
        <v>1806200</v>
      </c>
      <c r="BP54" s="2">
        <v>2815000</v>
      </c>
      <c r="BQ54" s="2">
        <v>3500500</v>
      </c>
      <c r="BR54" s="2">
        <v>1581400</v>
      </c>
      <c r="BS54" s="2">
        <v>3008100</v>
      </c>
      <c r="BT54" s="2">
        <v>2563900</v>
      </c>
      <c r="BU54" s="2">
        <v>2237200</v>
      </c>
      <c r="BV54" s="2">
        <v>1999000</v>
      </c>
      <c r="BW54" s="2">
        <v>2974900</v>
      </c>
      <c r="BX54" s="2">
        <v>1832200</v>
      </c>
      <c r="BY54" s="2">
        <v>1752400</v>
      </c>
      <c r="BZ54" s="2">
        <v>1671700</v>
      </c>
      <c r="CA54" s="2">
        <v>1656900</v>
      </c>
      <c r="CB54" s="2">
        <v>2046800</v>
      </c>
      <c r="CC54" s="2">
        <v>1735200</v>
      </c>
      <c r="CD54" s="2">
        <v>1639900</v>
      </c>
      <c r="CE54" s="2">
        <v>2202300</v>
      </c>
      <c r="CF54" s="2">
        <v>2063200</v>
      </c>
      <c r="CG54" s="2">
        <v>3320600</v>
      </c>
      <c r="CH54" s="2">
        <v>2392800</v>
      </c>
      <c r="CI54" s="2">
        <v>1441000</v>
      </c>
      <c r="CJ54" s="2">
        <v>1291900</v>
      </c>
      <c r="CK54" s="2">
        <v>1302200</v>
      </c>
      <c r="CL54" s="2">
        <v>2551100</v>
      </c>
      <c r="CM54" s="2">
        <v>2318200</v>
      </c>
      <c r="CN54" s="2">
        <v>3262300</v>
      </c>
      <c r="CO54" s="2">
        <v>3065000</v>
      </c>
      <c r="CP54" s="2">
        <v>2849600</v>
      </c>
      <c r="CQ54" s="2">
        <v>2791200</v>
      </c>
      <c r="CR54" s="2">
        <v>3034200</v>
      </c>
      <c r="CS54" s="2">
        <v>3180400</v>
      </c>
      <c r="CT54" s="2">
        <v>2641400</v>
      </c>
      <c r="CU54" s="2">
        <v>3327100</v>
      </c>
      <c r="CV54" s="2">
        <v>1851700</v>
      </c>
      <c r="CW54" s="2">
        <v>1685200</v>
      </c>
      <c r="CX54" s="2">
        <v>1994200</v>
      </c>
      <c r="CY54" s="2">
        <v>2315600</v>
      </c>
      <c r="CZ54" s="2">
        <v>2190600</v>
      </c>
      <c r="DA54" s="2">
        <v>2400200</v>
      </c>
      <c r="DB54" s="2">
        <v>2425300</v>
      </c>
      <c r="DC54" s="2">
        <v>2786100</v>
      </c>
      <c r="DD54" s="2">
        <v>2062400</v>
      </c>
      <c r="DE54" s="2">
        <v>4206600</v>
      </c>
      <c r="DF54" s="2">
        <v>2754700</v>
      </c>
      <c r="DG54" s="2">
        <v>3019400</v>
      </c>
      <c r="DH54" s="2">
        <v>2737200</v>
      </c>
      <c r="DI54" s="2">
        <v>4714900</v>
      </c>
      <c r="DJ54" s="2">
        <v>2545900</v>
      </c>
      <c r="DK54" s="2">
        <v>2630800</v>
      </c>
      <c r="DL54" s="2">
        <v>2488500</v>
      </c>
      <c r="DM54" s="2">
        <v>2095200</v>
      </c>
      <c r="DN54" s="2">
        <v>1755500</v>
      </c>
      <c r="DO54" s="2">
        <v>2395400</v>
      </c>
      <c r="DP54" s="2">
        <v>1767500</v>
      </c>
      <c r="DQ54" s="2">
        <v>2500400</v>
      </c>
      <c r="DR54" s="2">
        <v>3946800</v>
      </c>
      <c r="DS54" s="2">
        <v>2453500</v>
      </c>
      <c r="DT54" s="2">
        <v>2203100</v>
      </c>
      <c r="DU54" s="2">
        <v>2350400</v>
      </c>
      <c r="DV54" s="2">
        <v>2495800</v>
      </c>
      <c r="DW54" s="2">
        <v>2589900</v>
      </c>
      <c r="DX54" s="2">
        <v>1953000</v>
      </c>
      <c r="DY54" s="2">
        <v>2133100</v>
      </c>
      <c r="DZ54" s="2">
        <v>2919000</v>
      </c>
      <c r="EA54" s="2">
        <v>3083100</v>
      </c>
      <c r="EB54" s="2">
        <v>2490500</v>
      </c>
      <c r="EC54" s="2">
        <v>3058900</v>
      </c>
      <c r="ED54" s="2">
        <v>1982400</v>
      </c>
      <c r="EE54" s="2">
        <v>3137500</v>
      </c>
      <c r="EF54" s="2">
        <v>1990300</v>
      </c>
      <c r="EG54" s="2">
        <v>2240800</v>
      </c>
      <c r="EH54" s="2">
        <v>2007500</v>
      </c>
      <c r="EI54" s="2">
        <v>1618800</v>
      </c>
      <c r="EJ54" s="2">
        <v>1299200</v>
      </c>
      <c r="EK54" s="2">
        <v>1751500</v>
      </c>
      <c r="EL54" s="2">
        <v>1991500</v>
      </c>
      <c r="EM54" s="2">
        <v>2578800</v>
      </c>
      <c r="EN54" s="2">
        <v>2555100</v>
      </c>
      <c r="EO54" s="2">
        <v>2290300</v>
      </c>
      <c r="EP54" s="2">
        <v>2720900</v>
      </c>
      <c r="EQ54" s="2">
        <v>1737100</v>
      </c>
      <c r="ER54" s="2">
        <v>2307300</v>
      </c>
      <c r="ES54" s="2">
        <v>2005000</v>
      </c>
      <c r="ET54" s="2">
        <v>1391600</v>
      </c>
      <c r="EU54" s="2">
        <v>1213500</v>
      </c>
      <c r="EV54" s="2">
        <v>860900</v>
      </c>
      <c r="EW54" s="2">
        <v>662500</v>
      </c>
      <c r="EX54" s="2">
        <v>1356400</v>
      </c>
      <c r="EY54" s="2">
        <v>1553100</v>
      </c>
      <c r="EZ54" s="2">
        <v>1592500</v>
      </c>
      <c r="FA54" s="2">
        <v>3403900</v>
      </c>
      <c r="FB54" s="2">
        <v>2135100</v>
      </c>
      <c r="FC54" s="2">
        <v>1736000</v>
      </c>
      <c r="FD54" s="2">
        <v>2326600</v>
      </c>
      <c r="FE54" s="2">
        <v>1786500</v>
      </c>
      <c r="FF54" s="2">
        <v>3549800</v>
      </c>
      <c r="FG54" s="2">
        <v>1933000</v>
      </c>
      <c r="FH54" s="2">
        <v>2848800</v>
      </c>
      <c r="FI54" s="2">
        <v>1582200</v>
      </c>
      <c r="FJ54" s="2">
        <v>2051400</v>
      </c>
      <c r="FK54" s="2">
        <v>2052200</v>
      </c>
      <c r="FL54" s="2">
        <v>2462400</v>
      </c>
      <c r="FM54" s="2">
        <v>2210300</v>
      </c>
      <c r="FN54" s="2">
        <v>2880900</v>
      </c>
      <c r="FO54" s="2">
        <v>2074900</v>
      </c>
      <c r="FP54" s="2">
        <v>1778000</v>
      </c>
      <c r="FQ54" s="2">
        <v>1702800</v>
      </c>
      <c r="FR54" s="2">
        <v>3040600</v>
      </c>
      <c r="FS54" s="2">
        <v>3212400</v>
      </c>
      <c r="FT54" s="2">
        <v>13339000</v>
      </c>
      <c r="FU54" s="2">
        <v>6931500</v>
      </c>
      <c r="FV54" s="2">
        <v>2886600</v>
      </c>
      <c r="FW54" s="2">
        <v>3065700</v>
      </c>
      <c r="FX54" s="2">
        <v>2479300</v>
      </c>
      <c r="FY54" s="2">
        <v>1778000</v>
      </c>
      <c r="FZ54" s="2">
        <v>1717700</v>
      </c>
      <c r="GA54" s="2">
        <v>1922900</v>
      </c>
      <c r="GB54" s="2">
        <v>1951400</v>
      </c>
      <c r="GC54" s="2">
        <v>1596500</v>
      </c>
      <c r="GD54" s="2">
        <v>1937900</v>
      </c>
      <c r="GE54" s="2">
        <v>1943500</v>
      </c>
      <c r="GF54" s="2">
        <v>3350900</v>
      </c>
      <c r="GG54" s="2">
        <v>2877900</v>
      </c>
      <c r="GH54" s="2">
        <v>2629700</v>
      </c>
      <c r="GI54" s="2">
        <v>7942100</v>
      </c>
      <c r="GJ54" s="2">
        <v>2503200</v>
      </c>
      <c r="GK54" s="2">
        <v>1881900</v>
      </c>
      <c r="GL54" s="2">
        <v>1957700</v>
      </c>
      <c r="GM54" s="2">
        <v>1724000</v>
      </c>
      <c r="GN54" s="2">
        <v>1784700</v>
      </c>
      <c r="GO54" s="2">
        <v>2090800</v>
      </c>
      <c r="GP54" s="2">
        <v>2936400</v>
      </c>
      <c r="GQ54" s="2">
        <v>2088500</v>
      </c>
      <c r="GR54" s="2">
        <v>3455100</v>
      </c>
      <c r="GS54" s="2">
        <v>2788500</v>
      </c>
      <c r="GT54" s="2">
        <v>2258600</v>
      </c>
      <c r="GU54" s="2">
        <v>3241700</v>
      </c>
      <c r="GV54" s="2">
        <v>3799000</v>
      </c>
      <c r="GW54" s="2">
        <v>2599600</v>
      </c>
      <c r="GX54" s="2">
        <v>2849600</v>
      </c>
      <c r="GY54" s="2">
        <v>3058900</v>
      </c>
      <c r="GZ54" s="2">
        <v>3662800</v>
      </c>
      <c r="HA54" s="2">
        <v>1721900</v>
      </c>
      <c r="HB54" s="2">
        <v>2169200</v>
      </c>
      <c r="HC54" s="2">
        <v>2811000</v>
      </c>
      <c r="HD54" s="2">
        <v>2712800</v>
      </c>
      <c r="HE54" s="2">
        <v>2351400</v>
      </c>
      <c r="HF54" s="2">
        <v>3570000</v>
      </c>
      <c r="HG54" s="2">
        <v>4213900</v>
      </c>
      <c r="HH54" s="2">
        <v>2426800</v>
      </c>
      <c r="HI54" s="2">
        <v>1912300</v>
      </c>
      <c r="HJ54" s="2">
        <v>5607200</v>
      </c>
      <c r="HK54" s="2">
        <v>2508800</v>
      </c>
      <c r="HL54" s="2">
        <v>2263500</v>
      </c>
      <c r="HM54" s="2">
        <v>2160500</v>
      </c>
      <c r="HN54" s="2">
        <v>3732300</v>
      </c>
      <c r="HO54" s="2">
        <v>2204100</v>
      </c>
      <c r="HP54" s="2">
        <v>1960900</v>
      </c>
      <c r="HQ54" s="2">
        <v>1954200</v>
      </c>
      <c r="HR54" s="2">
        <v>1459700</v>
      </c>
      <c r="HS54" s="2">
        <v>1703400</v>
      </c>
      <c r="HT54" s="2">
        <v>2276000</v>
      </c>
      <c r="HU54" s="2">
        <v>2625800</v>
      </c>
      <c r="HV54" s="2">
        <v>1806900</v>
      </c>
      <c r="HW54" s="2">
        <v>1638600</v>
      </c>
      <c r="HX54" s="2">
        <v>3123700</v>
      </c>
      <c r="HY54" s="2">
        <v>5424200</v>
      </c>
      <c r="HZ54" s="2">
        <v>2248800</v>
      </c>
      <c r="IA54" s="2">
        <v>2732000</v>
      </c>
      <c r="IB54" s="2">
        <v>1488800</v>
      </c>
      <c r="IC54" s="2">
        <v>1905200</v>
      </c>
      <c r="ID54" s="2">
        <v>1704100</v>
      </c>
      <c r="IE54" s="2">
        <v>2060700</v>
      </c>
      <c r="IF54" s="2">
        <v>2534800</v>
      </c>
      <c r="IG54" s="2">
        <v>2624500</v>
      </c>
      <c r="IH54" s="2">
        <v>3453400</v>
      </c>
      <c r="II54" s="2">
        <v>2734400</v>
      </c>
      <c r="IJ54" s="2">
        <v>3090500</v>
      </c>
      <c r="IK54" s="2">
        <v>2925600</v>
      </c>
      <c r="IL54" s="2">
        <v>2997800</v>
      </c>
      <c r="IM54" s="2">
        <v>2101500</v>
      </c>
      <c r="IN54" s="2">
        <v>2553900</v>
      </c>
      <c r="IO54" s="2">
        <v>2391900</v>
      </c>
      <c r="IP54" s="2">
        <v>2978500</v>
      </c>
      <c r="IQ54" s="2">
        <v>2323500</v>
      </c>
      <c r="IR54" s="2">
        <v>1932700</v>
      </c>
      <c r="IS54" s="2">
        <v>1820300</v>
      </c>
      <c r="IT54" s="2">
        <v>1709100</v>
      </c>
    </row>
    <row r="55" spans="1:254" ht="15.9" customHeight="1">
      <c r="A55" s="390" t="s">
        <v>105</v>
      </c>
      <c r="B55" s="46" t="s">
        <v>106</v>
      </c>
      <c r="C55" s="50">
        <v>82400</v>
      </c>
      <c r="D55" s="199">
        <v>-301000</v>
      </c>
      <c r="E55" s="197">
        <v>383400</v>
      </c>
      <c r="F55" s="21">
        <v>343500</v>
      </c>
      <c r="G55" s="21">
        <v>201300</v>
      </c>
      <c r="H55" s="21">
        <v>173800</v>
      </c>
      <c r="I55" s="21">
        <v>351800</v>
      </c>
      <c r="J55" s="21">
        <v>211900</v>
      </c>
      <c r="K55" s="21">
        <v>274100</v>
      </c>
      <c r="L55" s="21">
        <v>210500</v>
      </c>
      <c r="M55" s="21">
        <v>190700</v>
      </c>
      <c r="N55" s="21">
        <v>265300</v>
      </c>
      <c r="O55" s="21">
        <v>229600</v>
      </c>
      <c r="P55" s="21">
        <v>193800</v>
      </c>
      <c r="Q55" s="21">
        <v>286400</v>
      </c>
      <c r="R55" s="21">
        <v>278600</v>
      </c>
      <c r="S55" s="21">
        <v>212800</v>
      </c>
      <c r="T55" s="21">
        <v>150900</v>
      </c>
      <c r="U55" s="21">
        <v>176600</v>
      </c>
      <c r="V55" s="21">
        <v>198400</v>
      </c>
      <c r="W55" s="21">
        <v>193900</v>
      </c>
      <c r="X55" s="21">
        <v>201200</v>
      </c>
      <c r="Y55" s="21">
        <v>165200</v>
      </c>
      <c r="Z55" s="21">
        <v>224900</v>
      </c>
      <c r="AA55" s="21">
        <v>164500</v>
      </c>
      <c r="AB55" s="21">
        <v>145400</v>
      </c>
      <c r="AC55" s="21">
        <v>186500</v>
      </c>
      <c r="AD55" s="21">
        <v>237000</v>
      </c>
      <c r="AE55" s="21">
        <v>355700</v>
      </c>
      <c r="AF55" s="21">
        <v>311700</v>
      </c>
      <c r="AG55" s="21">
        <v>238200</v>
      </c>
      <c r="AH55" s="21">
        <v>292400</v>
      </c>
      <c r="AI55" s="21">
        <v>240600</v>
      </c>
      <c r="AJ55" s="21">
        <v>199100</v>
      </c>
      <c r="AK55" s="21">
        <v>172600</v>
      </c>
      <c r="AL55" s="21">
        <v>542700</v>
      </c>
      <c r="AM55" s="21">
        <v>243400</v>
      </c>
      <c r="AN55" s="21">
        <v>249600</v>
      </c>
      <c r="AO55" s="21">
        <v>217000</v>
      </c>
      <c r="AP55" s="21">
        <v>251100</v>
      </c>
      <c r="AQ55" s="21">
        <v>346600</v>
      </c>
      <c r="AR55" s="21">
        <v>199500</v>
      </c>
      <c r="AS55" s="21">
        <v>318300</v>
      </c>
      <c r="AT55" s="21">
        <v>245100</v>
      </c>
      <c r="AU55" s="21">
        <v>408800</v>
      </c>
      <c r="AV55" s="21">
        <v>254300</v>
      </c>
      <c r="AW55" s="21">
        <v>275200</v>
      </c>
      <c r="AX55" s="21">
        <v>313100</v>
      </c>
      <c r="AY55" s="21">
        <v>292700</v>
      </c>
      <c r="AZ55" s="21">
        <v>375900</v>
      </c>
      <c r="BA55" s="21">
        <v>550000</v>
      </c>
      <c r="BB55" s="21">
        <v>370400</v>
      </c>
      <c r="BC55" s="21">
        <v>432800</v>
      </c>
      <c r="BD55" s="21">
        <v>418300</v>
      </c>
      <c r="BE55" s="21">
        <v>452300</v>
      </c>
      <c r="BF55" s="21">
        <v>742200</v>
      </c>
      <c r="BG55" s="21">
        <v>1135700</v>
      </c>
      <c r="BH55" s="21">
        <v>829800</v>
      </c>
      <c r="BI55" s="21">
        <v>827200</v>
      </c>
      <c r="BJ55" s="21">
        <v>1047500</v>
      </c>
      <c r="BK55" s="21">
        <v>856400</v>
      </c>
      <c r="BL55" s="21">
        <v>338000</v>
      </c>
      <c r="BM55" s="2">
        <v>467900</v>
      </c>
      <c r="BN55" s="2">
        <v>372700</v>
      </c>
      <c r="BO55" s="2">
        <v>443100</v>
      </c>
      <c r="BP55" s="2">
        <v>783700</v>
      </c>
      <c r="BQ55" s="2">
        <v>896500</v>
      </c>
      <c r="BR55" s="2">
        <v>966600</v>
      </c>
      <c r="BS55" s="2">
        <v>642900</v>
      </c>
      <c r="BT55" s="2">
        <v>391800</v>
      </c>
      <c r="BU55" s="2">
        <v>467600</v>
      </c>
      <c r="BV55" s="2">
        <v>302900</v>
      </c>
      <c r="BW55" s="2">
        <v>352100</v>
      </c>
      <c r="BX55" s="2">
        <v>360800</v>
      </c>
      <c r="BY55" s="2">
        <v>231200</v>
      </c>
      <c r="BZ55" s="2">
        <v>263400</v>
      </c>
      <c r="CA55" s="2">
        <v>409200</v>
      </c>
      <c r="CB55" s="2">
        <v>290200</v>
      </c>
      <c r="CC55" s="2">
        <v>426000</v>
      </c>
      <c r="CD55" s="2">
        <v>616900</v>
      </c>
      <c r="CE55" s="2">
        <v>388700</v>
      </c>
      <c r="CF55" s="2">
        <v>273400</v>
      </c>
      <c r="CG55" s="2">
        <v>276300</v>
      </c>
      <c r="CH55" s="2">
        <v>624700</v>
      </c>
      <c r="CI55" s="2">
        <v>328200</v>
      </c>
      <c r="CJ55" s="2">
        <v>301000</v>
      </c>
      <c r="CK55" s="2">
        <v>400700</v>
      </c>
      <c r="CL55" s="2">
        <v>255700</v>
      </c>
      <c r="CM55" s="2">
        <v>213000</v>
      </c>
      <c r="CN55" s="2">
        <v>402700</v>
      </c>
      <c r="CO55" s="2">
        <v>276500</v>
      </c>
      <c r="CP55" s="2">
        <v>295200</v>
      </c>
      <c r="CQ55" s="2">
        <v>240700</v>
      </c>
      <c r="CR55" s="2">
        <v>295200</v>
      </c>
      <c r="CS55" s="2">
        <v>441000</v>
      </c>
      <c r="CT55" s="2">
        <v>383800</v>
      </c>
      <c r="CU55" s="2">
        <v>572700</v>
      </c>
      <c r="CV55" s="2">
        <v>219700</v>
      </c>
      <c r="CW55" s="2">
        <v>183700</v>
      </c>
      <c r="CX55" s="2">
        <v>207700</v>
      </c>
      <c r="CY55" s="2">
        <v>201300</v>
      </c>
      <c r="CZ55" s="2">
        <v>306100</v>
      </c>
      <c r="DA55" s="2">
        <v>192500</v>
      </c>
      <c r="DB55" s="2">
        <v>237100</v>
      </c>
      <c r="DC55" s="2">
        <v>295100</v>
      </c>
      <c r="DD55" s="2">
        <v>228200</v>
      </c>
      <c r="DE55" s="2">
        <v>271700</v>
      </c>
      <c r="DF55" s="2">
        <v>301500</v>
      </c>
      <c r="DG55" s="2">
        <v>217300</v>
      </c>
      <c r="DH55" s="2">
        <v>227600</v>
      </c>
      <c r="DI55" s="2">
        <v>320700</v>
      </c>
      <c r="DJ55" s="2">
        <v>206400</v>
      </c>
      <c r="DK55" s="2">
        <v>322400</v>
      </c>
      <c r="DL55" s="2">
        <v>345600</v>
      </c>
      <c r="DM55" s="2">
        <v>268300</v>
      </c>
      <c r="DN55" s="2">
        <v>326400</v>
      </c>
      <c r="DO55" s="2">
        <v>327800</v>
      </c>
      <c r="DP55" s="2">
        <v>143200</v>
      </c>
      <c r="DQ55" s="2">
        <v>181400</v>
      </c>
      <c r="DR55" s="2">
        <v>266400</v>
      </c>
      <c r="DS55" s="2">
        <v>419700</v>
      </c>
      <c r="DT55" s="2">
        <v>351400</v>
      </c>
      <c r="DU55" s="2">
        <v>268300</v>
      </c>
      <c r="DV55" s="2">
        <v>204800</v>
      </c>
      <c r="DW55" s="2">
        <v>236700</v>
      </c>
      <c r="DX55" s="2">
        <v>219600</v>
      </c>
      <c r="DY55" s="2">
        <v>222300</v>
      </c>
      <c r="DZ55" s="2">
        <v>241200</v>
      </c>
      <c r="EA55" s="2">
        <v>225700</v>
      </c>
      <c r="EB55" s="2">
        <v>228800</v>
      </c>
      <c r="EC55" s="2">
        <v>293100</v>
      </c>
      <c r="ED55" s="2">
        <v>201400</v>
      </c>
      <c r="EE55" s="2">
        <v>243100</v>
      </c>
      <c r="EF55" s="2">
        <v>183100</v>
      </c>
      <c r="EG55" s="2">
        <v>187500</v>
      </c>
      <c r="EH55" s="2">
        <v>244900</v>
      </c>
      <c r="EI55" s="2">
        <v>303800</v>
      </c>
      <c r="EJ55" s="2">
        <v>271100</v>
      </c>
      <c r="EK55" s="2">
        <v>156600</v>
      </c>
      <c r="EL55" s="2">
        <v>320100</v>
      </c>
      <c r="EM55" s="2">
        <v>277800</v>
      </c>
      <c r="EN55" s="2">
        <v>237700</v>
      </c>
      <c r="EO55" s="2">
        <v>252800</v>
      </c>
      <c r="EP55" s="2">
        <v>195400</v>
      </c>
      <c r="EQ55" s="2">
        <v>208500</v>
      </c>
      <c r="ER55" s="2">
        <v>157900</v>
      </c>
      <c r="ES55" s="2">
        <v>216400</v>
      </c>
      <c r="ET55" s="2">
        <v>216900</v>
      </c>
      <c r="EU55" s="2">
        <v>140900</v>
      </c>
      <c r="EV55" s="2">
        <v>142100</v>
      </c>
      <c r="EW55" s="2">
        <v>181500</v>
      </c>
      <c r="EX55" s="2">
        <v>192400</v>
      </c>
      <c r="EY55" s="2">
        <v>239500</v>
      </c>
      <c r="EZ55" s="2">
        <v>260200</v>
      </c>
      <c r="FA55" s="2">
        <v>562600</v>
      </c>
      <c r="FB55" s="2">
        <v>213600</v>
      </c>
      <c r="FC55" s="2">
        <v>190600</v>
      </c>
      <c r="FD55" s="2">
        <v>340200</v>
      </c>
      <c r="FE55" s="2">
        <v>237200</v>
      </c>
      <c r="FF55" s="2">
        <v>227800</v>
      </c>
      <c r="FG55" s="2">
        <v>222700</v>
      </c>
      <c r="FH55" s="2">
        <v>282600</v>
      </c>
      <c r="FI55" s="2">
        <v>306700</v>
      </c>
      <c r="FJ55" s="2">
        <v>289400</v>
      </c>
      <c r="FK55" s="2">
        <v>353100</v>
      </c>
      <c r="FL55" s="2">
        <v>366000</v>
      </c>
      <c r="FM55" s="2">
        <v>332100</v>
      </c>
      <c r="FN55" s="2">
        <v>308100</v>
      </c>
      <c r="FO55" s="2">
        <v>479400</v>
      </c>
      <c r="FP55" s="2">
        <v>398500</v>
      </c>
      <c r="FQ55" s="2">
        <v>839300</v>
      </c>
      <c r="FR55" s="2">
        <v>298900</v>
      </c>
      <c r="FS55" s="2">
        <v>284500</v>
      </c>
      <c r="FT55" s="2">
        <v>845200</v>
      </c>
      <c r="FU55" s="2">
        <v>337400</v>
      </c>
      <c r="FV55" s="2">
        <v>446500</v>
      </c>
      <c r="FW55" s="2">
        <v>283500</v>
      </c>
      <c r="FX55" s="2">
        <v>331400</v>
      </c>
      <c r="FY55" s="2">
        <v>300000</v>
      </c>
      <c r="FZ55" s="2">
        <v>241800</v>
      </c>
      <c r="GA55" s="2">
        <v>354600</v>
      </c>
      <c r="GB55" s="2">
        <v>555900</v>
      </c>
      <c r="GC55" s="2">
        <v>917600</v>
      </c>
      <c r="GD55" s="2">
        <v>327500</v>
      </c>
      <c r="GE55" s="2">
        <v>479100</v>
      </c>
      <c r="GF55" s="2">
        <v>273900</v>
      </c>
      <c r="GG55" s="2">
        <v>431700</v>
      </c>
      <c r="GH55" s="2">
        <v>317300</v>
      </c>
      <c r="GI55" s="2">
        <v>1495800</v>
      </c>
      <c r="GJ55" s="2">
        <v>320900</v>
      </c>
      <c r="GK55" s="2">
        <v>445300</v>
      </c>
      <c r="GL55" s="2">
        <v>261400</v>
      </c>
      <c r="GM55" s="2">
        <v>243700</v>
      </c>
      <c r="GN55" s="2">
        <v>314000</v>
      </c>
      <c r="GO55" s="2">
        <v>497800</v>
      </c>
      <c r="GP55" s="2">
        <v>276100</v>
      </c>
      <c r="GQ55" s="2">
        <v>195800</v>
      </c>
      <c r="GR55" s="2">
        <v>335400</v>
      </c>
      <c r="GS55" s="2">
        <v>288400</v>
      </c>
      <c r="GT55" s="2">
        <v>397900</v>
      </c>
      <c r="GU55" s="2">
        <v>428400</v>
      </c>
      <c r="GV55" s="2">
        <v>316600</v>
      </c>
      <c r="GW55" s="2">
        <v>274500</v>
      </c>
      <c r="GX55" s="2">
        <v>291400</v>
      </c>
      <c r="GY55" s="2">
        <v>396200</v>
      </c>
      <c r="GZ55" s="2">
        <v>330600</v>
      </c>
      <c r="HA55" s="2">
        <v>288500</v>
      </c>
      <c r="HB55" s="2">
        <v>311200</v>
      </c>
      <c r="HC55" s="2">
        <v>311700</v>
      </c>
      <c r="HD55" s="2">
        <v>351100</v>
      </c>
      <c r="HE55" s="2">
        <v>323100</v>
      </c>
      <c r="HF55" s="2">
        <v>356400</v>
      </c>
      <c r="HG55" s="2">
        <v>281100</v>
      </c>
      <c r="HH55" s="2">
        <v>268100</v>
      </c>
      <c r="HI55" s="2">
        <v>367100</v>
      </c>
      <c r="HJ55" s="2">
        <v>815200</v>
      </c>
      <c r="HK55" s="2">
        <v>254200</v>
      </c>
      <c r="HL55" s="2">
        <v>263200</v>
      </c>
      <c r="HM55" s="2">
        <v>269200</v>
      </c>
      <c r="HN55" s="2">
        <v>437900</v>
      </c>
      <c r="HO55" s="2">
        <v>201400</v>
      </c>
      <c r="HP55" s="2">
        <v>227700</v>
      </c>
      <c r="HQ55" s="2">
        <v>342200</v>
      </c>
      <c r="HR55" s="2">
        <v>321700</v>
      </c>
      <c r="HS55" s="2">
        <v>470100</v>
      </c>
      <c r="HT55" s="2">
        <v>506100</v>
      </c>
      <c r="HU55" s="2">
        <v>554600</v>
      </c>
      <c r="HV55" s="2">
        <v>325100</v>
      </c>
      <c r="HW55" s="2">
        <v>290500</v>
      </c>
      <c r="HX55" s="2">
        <v>304200</v>
      </c>
      <c r="HY55" s="2">
        <v>393800</v>
      </c>
      <c r="HZ55" s="2">
        <v>314100</v>
      </c>
      <c r="IA55" s="2">
        <v>334200</v>
      </c>
      <c r="IB55" s="2">
        <v>318900</v>
      </c>
      <c r="IC55" s="2">
        <v>200200</v>
      </c>
      <c r="ID55" s="2">
        <v>244800</v>
      </c>
      <c r="IE55" s="2">
        <v>329600</v>
      </c>
      <c r="IF55" s="2">
        <v>307200</v>
      </c>
      <c r="IG55" s="2">
        <v>377900</v>
      </c>
      <c r="IH55" s="2">
        <v>545600</v>
      </c>
      <c r="II55" s="2">
        <v>319400</v>
      </c>
      <c r="IJ55" s="2">
        <v>453300</v>
      </c>
      <c r="IK55" s="2">
        <v>562100</v>
      </c>
      <c r="IL55" s="2">
        <v>466900</v>
      </c>
      <c r="IM55" s="2">
        <v>556900</v>
      </c>
      <c r="IN55" s="2">
        <v>573500</v>
      </c>
      <c r="IO55" s="2">
        <v>538600</v>
      </c>
      <c r="IP55" s="2">
        <v>434700</v>
      </c>
      <c r="IQ55" s="2">
        <v>419500</v>
      </c>
      <c r="IR55" s="2">
        <v>1039000</v>
      </c>
      <c r="IS55" s="2">
        <v>388400</v>
      </c>
      <c r="IT55" s="2">
        <v>401200</v>
      </c>
    </row>
    <row r="56" spans="1:254" ht="15.9" customHeight="1">
      <c r="A56" s="390" t="s">
        <v>107</v>
      </c>
      <c r="B56" s="46" t="s">
        <v>108</v>
      </c>
      <c r="C56" s="50">
        <v>2113700</v>
      </c>
      <c r="D56" s="199">
        <v>-2418700</v>
      </c>
      <c r="E56" s="197">
        <v>4532400</v>
      </c>
      <c r="F56" s="21">
        <v>9236600</v>
      </c>
      <c r="G56" s="21">
        <v>2524700</v>
      </c>
      <c r="H56" s="21">
        <v>2489200</v>
      </c>
      <c r="I56" s="21">
        <v>2421400</v>
      </c>
      <c r="J56" s="21">
        <v>1472600</v>
      </c>
      <c r="K56" s="21">
        <v>2480900</v>
      </c>
      <c r="L56" s="21">
        <v>2307800</v>
      </c>
      <c r="M56" s="21">
        <v>1373600</v>
      </c>
      <c r="N56" s="21">
        <v>1847100</v>
      </c>
      <c r="O56" s="21">
        <v>1789100</v>
      </c>
      <c r="P56" s="21">
        <v>1433500</v>
      </c>
      <c r="Q56" s="21">
        <v>1546600</v>
      </c>
      <c r="R56" s="21">
        <v>2579000</v>
      </c>
      <c r="S56" s="21">
        <v>2869300</v>
      </c>
      <c r="T56" s="21">
        <v>1957400</v>
      </c>
      <c r="U56" s="21">
        <v>1861100</v>
      </c>
      <c r="V56" s="21">
        <v>2271100</v>
      </c>
      <c r="W56" s="21">
        <v>1874600</v>
      </c>
      <c r="X56" s="21">
        <v>2203300</v>
      </c>
      <c r="Y56" s="21">
        <v>4309700</v>
      </c>
      <c r="Z56" s="21">
        <v>4294600</v>
      </c>
      <c r="AA56" s="21">
        <v>3819400</v>
      </c>
      <c r="AB56" s="21">
        <v>3303900</v>
      </c>
      <c r="AC56" s="21">
        <v>2530200</v>
      </c>
      <c r="AD56" s="21">
        <v>3911400</v>
      </c>
      <c r="AE56" s="21">
        <v>4725600</v>
      </c>
      <c r="AF56" s="21">
        <v>3779900</v>
      </c>
      <c r="AG56" s="21">
        <v>7888900</v>
      </c>
      <c r="AH56" s="21">
        <v>6630500</v>
      </c>
      <c r="AI56" s="21">
        <v>5135400</v>
      </c>
      <c r="AJ56" s="21">
        <v>5203700</v>
      </c>
      <c r="AK56" s="21">
        <v>1808700</v>
      </c>
      <c r="AL56" s="21">
        <v>2437000</v>
      </c>
      <c r="AM56" s="21">
        <v>5562100</v>
      </c>
      <c r="AN56" s="21">
        <v>1970700</v>
      </c>
      <c r="AO56" s="21">
        <v>3425800</v>
      </c>
      <c r="AP56" s="21">
        <v>4231600</v>
      </c>
      <c r="AQ56" s="21">
        <v>3443500</v>
      </c>
      <c r="AR56" s="21">
        <v>2984600</v>
      </c>
      <c r="AS56" s="21">
        <v>3799500</v>
      </c>
      <c r="AT56" s="21">
        <v>4135600</v>
      </c>
      <c r="AU56" s="21">
        <v>2672000</v>
      </c>
      <c r="AV56" s="21">
        <v>3142500</v>
      </c>
      <c r="AW56" s="21">
        <v>5760800</v>
      </c>
      <c r="AX56" s="21">
        <v>3329800</v>
      </c>
      <c r="AY56" s="21">
        <v>6144300</v>
      </c>
      <c r="AZ56" s="21">
        <v>4509300</v>
      </c>
      <c r="BA56" s="21">
        <v>4559100</v>
      </c>
      <c r="BB56" s="21">
        <v>3136300</v>
      </c>
      <c r="BC56" s="21">
        <v>4040700</v>
      </c>
      <c r="BD56" s="21">
        <v>2943200</v>
      </c>
      <c r="BE56" s="21">
        <v>2687000</v>
      </c>
      <c r="BF56" s="21">
        <v>2135900</v>
      </c>
      <c r="BG56" s="21">
        <v>2721500</v>
      </c>
      <c r="BH56" s="21">
        <v>3876400</v>
      </c>
      <c r="BI56" s="21">
        <v>2249400</v>
      </c>
      <c r="BJ56" s="21">
        <v>2381800</v>
      </c>
      <c r="BK56" s="21">
        <v>2897500</v>
      </c>
      <c r="BL56" s="21">
        <v>4393500</v>
      </c>
      <c r="BM56" s="2">
        <v>3162100</v>
      </c>
      <c r="BN56" s="2">
        <v>3347000</v>
      </c>
      <c r="BO56" s="2">
        <v>2527900</v>
      </c>
      <c r="BP56" s="2">
        <v>2740100</v>
      </c>
      <c r="BQ56" s="2">
        <v>4437300</v>
      </c>
      <c r="BR56" s="2">
        <v>3303900</v>
      </c>
      <c r="BS56" s="2">
        <v>2790600</v>
      </c>
      <c r="BT56" s="2">
        <v>3326300</v>
      </c>
      <c r="BU56" s="2">
        <v>1820200</v>
      </c>
      <c r="BV56" s="2">
        <v>1442800</v>
      </c>
      <c r="BW56" s="2">
        <v>1650400</v>
      </c>
      <c r="BX56" s="2">
        <v>2017800</v>
      </c>
      <c r="BY56" s="2">
        <v>1360000</v>
      </c>
      <c r="BZ56" s="2">
        <v>1204900</v>
      </c>
      <c r="CA56" s="2">
        <v>1570000</v>
      </c>
      <c r="CB56" s="2">
        <v>1300700</v>
      </c>
      <c r="CC56" s="2">
        <v>948200</v>
      </c>
      <c r="CD56" s="2">
        <v>1066300</v>
      </c>
      <c r="CE56" s="2">
        <v>1304500</v>
      </c>
      <c r="CF56" s="2">
        <v>1456500</v>
      </c>
      <c r="CG56" s="2">
        <v>861500</v>
      </c>
      <c r="CH56" s="2">
        <v>1350900</v>
      </c>
      <c r="CI56" s="2">
        <v>1077300</v>
      </c>
      <c r="CJ56" s="2">
        <v>905300</v>
      </c>
      <c r="CK56" s="2">
        <v>858700</v>
      </c>
      <c r="CL56" s="2">
        <v>1487000</v>
      </c>
      <c r="CM56" s="2">
        <v>1117800</v>
      </c>
      <c r="CN56" s="2">
        <v>1490500</v>
      </c>
      <c r="CO56" s="2">
        <v>1426100</v>
      </c>
      <c r="CP56" s="2">
        <v>1231400</v>
      </c>
      <c r="CQ56" s="2">
        <v>1360900</v>
      </c>
      <c r="CR56" s="2">
        <v>1907900</v>
      </c>
      <c r="CS56" s="2">
        <v>1270600</v>
      </c>
      <c r="CT56" s="2">
        <v>1879300</v>
      </c>
      <c r="CU56" s="2">
        <v>1533900</v>
      </c>
      <c r="CV56" s="2">
        <v>1471800</v>
      </c>
      <c r="CW56" s="2">
        <v>1963200</v>
      </c>
      <c r="CX56" s="2">
        <v>2599700</v>
      </c>
      <c r="CY56" s="2">
        <v>3383300</v>
      </c>
      <c r="CZ56" s="2">
        <v>1594700</v>
      </c>
      <c r="DA56" s="2">
        <v>854000</v>
      </c>
      <c r="DB56" s="2">
        <v>1140800</v>
      </c>
      <c r="DC56" s="2">
        <v>1829100</v>
      </c>
      <c r="DD56" s="2">
        <v>1063000</v>
      </c>
      <c r="DE56" s="2">
        <v>1718000</v>
      </c>
      <c r="DF56" s="2">
        <v>1879500</v>
      </c>
      <c r="DG56" s="2">
        <v>1563700</v>
      </c>
      <c r="DH56" s="2">
        <v>1403400</v>
      </c>
      <c r="DI56" s="2">
        <v>990800</v>
      </c>
      <c r="DJ56" s="2">
        <v>1109000</v>
      </c>
      <c r="DK56" s="2">
        <v>887200</v>
      </c>
      <c r="DL56" s="2">
        <v>1441500</v>
      </c>
      <c r="DM56" s="2">
        <v>1016300</v>
      </c>
      <c r="DN56" s="2">
        <v>938900</v>
      </c>
      <c r="DO56" s="2">
        <v>1428600</v>
      </c>
      <c r="DP56" s="2">
        <v>1769300</v>
      </c>
      <c r="DQ56" s="2">
        <v>863700</v>
      </c>
      <c r="DR56" s="2">
        <v>1581400</v>
      </c>
      <c r="DS56" s="2">
        <v>1590500</v>
      </c>
      <c r="DT56" s="2">
        <v>1767300</v>
      </c>
      <c r="DU56" s="2">
        <v>2200400</v>
      </c>
      <c r="DV56" s="2">
        <v>1626100</v>
      </c>
      <c r="DW56" s="2">
        <v>3012500</v>
      </c>
      <c r="DX56" s="2">
        <v>5841100</v>
      </c>
      <c r="DY56" s="2">
        <v>1238100</v>
      </c>
      <c r="DZ56" s="2">
        <v>1341400</v>
      </c>
      <c r="EA56" s="2">
        <v>1457100</v>
      </c>
      <c r="EB56" s="2">
        <v>2112000</v>
      </c>
      <c r="EC56" s="2">
        <v>690700</v>
      </c>
      <c r="ED56" s="2">
        <v>1674700</v>
      </c>
      <c r="EE56" s="2">
        <v>892000</v>
      </c>
      <c r="EF56" s="2">
        <v>856700</v>
      </c>
      <c r="EG56" s="2">
        <v>1134600</v>
      </c>
      <c r="EH56" s="2">
        <v>656100</v>
      </c>
      <c r="EI56" s="2">
        <v>757900</v>
      </c>
      <c r="EJ56" s="2">
        <v>890300</v>
      </c>
      <c r="EK56" s="2">
        <v>911900</v>
      </c>
      <c r="EL56" s="2">
        <v>798200</v>
      </c>
      <c r="EM56" s="2">
        <v>1328800</v>
      </c>
      <c r="EN56" s="2">
        <v>1363600</v>
      </c>
      <c r="EO56" s="2">
        <v>761400</v>
      </c>
      <c r="EP56" s="2">
        <v>912400</v>
      </c>
      <c r="EQ56" s="2">
        <v>816500</v>
      </c>
      <c r="ER56" s="2">
        <v>1072900</v>
      </c>
      <c r="ES56" s="2">
        <v>805800</v>
      </c>
      <c r="ET56" s="2">
        <v>735200</v>
      </c>
      <c r="EU56" s="2">
        <v>943600</v>
      </c>
      <c r="EV56" s="2">
        <v>1502200</v>
      </c>
      <c r="EW56" s="2">
        <v>1046800</v>
      </c>
      <c r="EX56" s="2">
        <v>618100</v>
      </c>
      <c r="EY56" s="2">
        <v>734000</v>
      </c>
      <c r="EZ56" s="2">
        <v>1114400</v>
      </c>
      <c r="FA56" s="2">
        <v>1176200</v>
      </c>
      <c r="FB56" s="2">
        <v>1365600</v>
      </c>
      <c r="FC56" s="2">
        <v>998800</v>
      </c>
      <c r="FD56" s="2">
        <v>1447800</v>
      </c>
      <c r="FE56" s="2">
        <v>1046000</v>
      </c>
      <c r="FF56" s="2">
        <v>1084000</v>
      </c>
      <c r="FG56" s="2">
        <v>1410800</v>
      </c>
      <c r="FH56" s="2">
        <v>1403700</v>
      </c>
      <c r="FI56" s="2">
        <v>1505700</v>
      </c>
      <c r="FJ56" s="2">
        <v>4723300</v>
      </c>
      <c r="FK56" s="2">
        <v>3403100</v>
      </c>
      <c r="FL56" s="2">
        <v>685900</v>
      </c>
      <c r="FM56" s="2">
        <v>1220100</v>
      </c>
      <c r="FN56" s="2">
        <v>1028700</v>
      </c>
      <c r="FO56" s="2">
        <v>833900</v>
      </c>
      <c r="FP56" s="2">
        <v>1635400</v>
      </c>
      <c r="FQ56" s="2">
        <v>2450000</v>
      </c>
      <c r="FR56" s="2">
        <v>729700</v>
      </c>
      <c r="FS56" s="2">
        <v>459000</v>
      </c>
      <c r="FT56" s="2">
        <v>729500</v>
      </c>
      <c r="FU56" s="2">
        <v>718800</v>
      </c>
      <c r="FV56" s="2">
        <v>1222900</v>
      </c>
      <c r="FW56" s="2">
        <v>1328100</v>
      </c>
      <c r="FX56" s="2">
        <v>1491400</v>
      </c>
      <c r="FY56" s="2">
        <v>866300</v>
      </c>
      <c r="FZ56" s="2">
        <v>1336200</v>
      </c>
      <c r="GA56" s="2">
        <v>1520100</v>
      </c>
      <c r="GB56" s="2">
        <v>1337200</v>
      </c>
      <c r="GC56" s="2">
        <v>984000</v>
      </c>
      <c r="GD56" s="2">
        <v>2236300</v>
      </c>
      <c r="GE56" s="2">
        <v>4804200</v>
      </c>
      <c r="GF56" s="2">
        <v>4227300</v>
      </c>
      <c r="GG56" s="2">
        <v>1164100</v>
      </c>
      <c r="GH56" s="2">
        <v>793600</v>
      </c>
      <c r="GI56" s="2">
        <v>2534500</v>
      </c>
      <c r="GJ56" s="2">
        <v>1185900</v>
      </c>
      <c r="GK56" s="2">
        <v>886200</v>
      </c>
      <c r="GL56" s="2">
        <v>914700</v>
      </c>
      <c r="GM56" s="2">
        <v>901600</v>
      </c>
      <c r="GN56" s="2">
        <v>806000</v>
      </c>
      <c r="GO56" s="2">
        <v>664300</v>
      </c>
      <c r="GP56" s="2">
        <v>696300</v>
      </c>
      <c r="GQ56" s="2">
        <v>605800</v>
      </c>
      <c r="GR56" s="2">
        <v>582400</v>
      </c>
      <c r="GS56" s="2">
        <v>767200</v>
      </c>
      <c r="GT56" s="2">
        <v>851200</v>
      </c>
      <c r="GU56" s="2">
        <v>1833500</v>
      </c>
      <c r="GV56" s="2">
        <v>1513600</v>
      </c>
      <c r="GW56" s="2">
        <v>752500</v>
      </c>
      <c r="GX56" s="2">
        <v>885100</v>
      </c>
      <c r="GY56" s="2">
        <v>1203200</v>
      </c>
      <c r="GZ56" s="2">
        <v>4236400</v>
      </c>
      <c r="HA56" s="2">
        <v>2110800</v>
      </c>
      <c r="HB56" s="2">
        <v>981800</v>
      </c>
      <c r="HC56" s="2">
        <v>819600</v>
      </c>
      <c r="HD56" s="2">
        <v>819000</v>
      </c>
      <c r="HE56" s="2">
        <v>704800</v>
      </c>
      <c r="HF56" s="2">
        <v>725900</v>
      </c>
      <c r="HG56" s="2">
        <v>702000</v>
      </c>
      <c r="HH56" s="2">
        <v>845400</v>
      </c>
      <c r="HI56" s="2">
        <v>669500</v>
      </c>
      <c r="HJ56" s="2">
        <v>3478900</v>
      </c>
      <c r="HK56" s="2">
        <v>974600</v>
      </c>
      <c r="HL56" s="2">
        <v>1592500</v>
      </c>
      <c r="HM56" s="2">
        <v>1858300</v>
      </c>
      <c r="HN56" s="2">
        <v>890800</v>
      </c>
      <c r="HO56" s="2">
        <v>619400</v>
      </c>
      <c r="HP56" s="2">
        <v>1133700</v>
      </c>
      <c r="HQ56" s="2">
        <v>925400</v>
      </c>
      <c r="HR56" s="2">
        <v>681700</v>
      </c>
      <c r="HS56" s="2">
        <v>1043400</v>
      </c>
      <c r="HT56" s="2">
        <v>1020900</v>
      </c>
      <c r="HU56" s="2">
        <v>884500</v>
      </c>
      <c r="HV56" s="2">
        <v>347800</v>
      </c>
      <c r="HW56" s="2">
        <v>446700</v>
      </c>
      <c r="HX56" s="2">
        <v>506300</v>
      </c>
      <c r="HY56" s="2">
        <v>704800</v>
      </c>
      <c r="HZ56" s="2">
        <v>525600</v>
      </c>
      <c r="IA56" s="2">
        <v>906300</v>
      </c>
      <c r="IB56" s="2">
        <v>619900</v>
      </c>
      <c r="IC56" s="2">
        <v>556200</v>
      </c>
      <c r="ID56" s="2">
        <v>462200</v>
      </c>
      <c r="IE56" s="2">
        <v>640100</v>
      </c>
      <c r="IF56" s="2">
        <v>724400</v>
      </c>
      <c r="IG56" s="2">
        <v>707300</v>
      </c>
      <c r="IH56" s="2">
        <v>568200</v>
      </c>
      <c r="II56" s="2">
        <v>786000</v>
      </c>
      <c r="IJ56" s="2">
        <v>681600</v>
      </c>
      <c r="IK56" s="2">
        <v>930000</v>
      </c>
      <c r="IL56" s="2">
        <v>999600</v>
      </c>
      <c r="IM56" s="2">
        <v>1087700</v>
      </c>
      <c r="IN56" s="2">
        <v>1515900</v>
      </c>
      <c r="IO56" s="2">
        <v>482100</v>
      </c>
      <c r="IP56" s="2">
        <v>695100</v>
      </c>
      <c r="IQ56" s="2">
        <v>692800</v>
      </c>
      <c r="IR56" s="2">
        <v>507000</v>
      </c>
      <c r="IS56" s="2">
        <v>508100</v>
      </c>
      <c r="IT56" s="2">
        <v>611100</v>
      </c>
    </row>
    <row r="57" spans="1:254" ht="15.9" customHeight="1">
      <c r="A57" s="390" t="s">
        <v>109</v>
      </c>
      <c r="B57" s="46" t="s">
        <v>110</v>
      </c>
      <c r="C57" s="50">
        <v>434300</v>
      </c>
      <c r="D57" s="199">
        <v>9900</v>
      </c>
      <c r="E57" s="197">
        <v>424400</v>
      </c>
      <c r="F57" s="21">
        <v>317100</v>
      </c>
      <c r="G57" s="21">
        <v>172800</v>
      </c>
      <c r="H57" s="21">
        <v>160400</v>
      </c>
      <c r="I57" s="21">
        <v>291500</v>
      </c>
      <c r="J57" s="21">
        <v>253800</v>
      </c>
      <c r="K57" s="21">
        <v>340300</v>
      </c>
      <c r="L57" s="21">
        <v>329000</v>
      </c>
      <c r="M57" s="21">
        <v>170700</v>
      </c>
      <c r="N57" s="21">
        <v>166600</v>
      </c>
      <c r="O57" s="21">
        <v>143500</v>
      </c>
      <c r="P57" s="21">
        <v>180600</v>
      </c>
      <c r="Q57" s="21">
        <v>289900</v>
      </c>
      <c r="R57" s="21">
        <v>537000</v>
      </c>
      <c r="S57" s="21">
        <v>890200</v>
      </c>
      <c r="T57" s="21">
        <v>494100</v>
      </c>
      <c r="U57" s="21">
        <v>233300</v>
      </c>
      <c r="V57" s="21">
        <v>378100</v>
      </c>
      <c r="W57" s="21">
        <v>468300</v>
      </c>
      <c r="X57" s="21">
        <v>270100</v>
      </c>
      <c r="Y57" s="21">
        <v>392100</v>
      </c>
      <c r="Z57" s="21">
        <v>1172700</v>
      </c>
      <c r="AA57" s="21">
        <v>668600</v>
      </c>
      <c r="AB57" s="21">
        <v>217100</v>
      </c>
      <c r="AC57" s="21">
        <v>236500</v>
      </c>
      <c r="AD57" s="21">
        <v>159500</v>
      </c>
      <c r="AE57" s="21">
        <v>248500</v>
      </c>
      <c r="AF57" s="21">
        <v>363200</v>
      </c>
      <c r="AG57" s="21">
        <v>766700</v>
      </c>
      <c r="AH57" s="21">
        <v>202000</v>
      </c>
      <c r="AI57" s="21">
        <v>189400</v>
      </c>
      <c r="AJ57" s="21">
        <v>326200</v>
      </c>
      <c r="AK57" s="21">
        <v>296800</v>
      </c>
      <c r="AL57" s="21">
        <v>355100</v>
      </c>
      <c r="AM57" s="21">
        <v>546500</v>
      </c>
      <c r="AN57" s="21">
        <v>533500</v>
      </c>
      <c r="AO57" s="21">
        <v>456800</v>
      </c>
      <c r="AP57" s="21">
        <v>403500</v>
      </c>
      <c r="AQ57" s="21">
        <v>571900</v>
      </c>
      <c r="AR57" s="21">
        <v>663000</v>
      </c>
      <c r="AS57" s="21">
        <v>952400</v>
      </c>
      <c r="AT57" s="21">
        <v>916900</v>
      </c>
      <c r="AU57" s="21">
        <v>1275000</v>
      </c>
      <c r="AV57" s="21">
        <v>1126800</v>
      </c>
      <c r="AW57" s="21">
        <v>1811400</v>
      </c>
      <c r="AX57" s="21">
        <v>2705900</v>
      </c>
      <c r="AY57" s="21">
        <v>6712800</v>
      </c>
      <c r="AZ57" s="21">
        <v>4251400</v>
      </c>
      <c r="BA57" s="21">
        <v>6707600</v>
      </c>
      <c r="BB57" s="21">
        <v>1544900</v>
      </c>
      <c r="BC57" s="21">
        <v>196500</v>
      </c>
      <c r="BD57" s="21">
        <v>192400</v>
      </c>
      <c r="BE57" s="21">
        <v>110800</v>
      </c>
      <c r="BF57" s="21">
        <v>140800</v>
      </c>
      <c r="BG57" s="21">
        <v>198400</v>
      </c>
      <c r="BH57" s="21">
        <v>255300</v>
      </c>
      <c r="BI57" s="21">
        <v>238900</v>
      </c>
      <c r="BJ57" s="21">
        <v>691500</v>
      </c>
      <c r="BK57" s="21">
        <v>594500</v>
      </c>
      <c r="BL57" s="21">
        <v>342700</v>
      </c>
      <c r="BM57" s="2">
        <v>186900</v>
      </c>
      <c r="BN57" s="2">
        <v>235400</v>
      </c>
      <c r="BO57" s="2">
        <v>223400</v>
      </c>
      <c r="BP57" s="2">
        <v>240400</v>
      </c>
      <c r="BQ57" s="2">
        <v>212300</v>
      </c>
      <c r="BR57" s="2">
        <v>104400</v>
      </c>
      <c r="BS57" s="2">
        <v>220400</v>
      </c>
      <c r="BT57" s="2">
        <v>265200</v>
      </c>
      <c r="BU57" s="2">
        <v>243100</v>
      </c>
      <c r="BV57" s="2">
        <v>296000</v>
      </c>
      <c r="BW57" s="2">
        <v>811900</v>
      </c>
      <c r="BX57" s="2">
        <v>891200</v>
      </c>
      <c r="BY57" s="2">
        <v>545900</v>
      </c>
      <c r="BZ57" s="2">
        <v>126300</v>
      </c>
      <c r="CA57" s="2">
        <v>188400</v>
      </c>
      <c r="CB57" s="2">
        <v>398400</v>
      </c>
      <c r="CC57" s="2">
        <v>334300</v>
      </c>
      <c r="CD57" s="2">
        <v>129900</v>
      </c>
      <c r="CE57" s="2">
        <v>155400</v>
      </c>
      <c r="CF57" s="2">
        <v>268500</v>
      </c>
      <c r="CG57" s="2">
        <v>368900</v>
      </c>
      <c r="CH57" s="2">
        <v>209300</v>
      </c>
      <c r="CI57" s="2">
        <v>118900</v>
      </c>
      <c r="CJ57" s="2">
        <v>197500</v>
      </c>
      <c r="CK57" s="2">
        <v>110500</v>
      </c>
      <c r="CL57" s="2">
        <v>198200</v>
      </c>
      <c r="CM57" s="2">
        <v>178000</v>
      </c>
      <c r="CN57" s="2">
        <v>158800</v>
      </c>
      <c r="CO57" s="2">
        <v>184300</v>
      </c>
      <c r="CP57" s="2">
        <v>149300</v>
      </c>
      <c r="CQ57" s="2">
        <v>108400</v>
      </c>
      <c r="CR57" s="2">
        <v>107500</v>
      </c>
      <c r="CS57" s="2">
        <v>144100</v>
      </c>
      <c r="CT57" s="2">
        <v>210400</v>
      </c>
      <c r="CU57" s="2">
        <v>135300</v>
      </c>
      <c r="CV57" s="2">
        <v>112300</v>
      </c>
      <c r="CW57" s="2">
        <v>152000</v>
      </c>
      <c r="CX57" s="2">
        <v>168000</v>
      </c>
      <c r="CY57" s="2">
        <v>183600</v>
      </c>
      <c r="CZ57" s="2">
        <v>429200</v>
      </c>
      <c r="DA57" s="2">
        <v>224600</v>
      </c>
      <c r="DB57" s="2">
        <v>195900</v>
      </c>
      <c r="DC57" s="2">
        <v>320200</v>
      </c>
      <c r="DD57" s="2">
        <v>278500</v>
      </c>
      <c r="DE57" s="2">
        <v>407900</v>
      </c>
      <c r="DF57" s="2">
        <v>577400</v>
      </c>
      <c r="DG57" s="2">
        <v>699400</v>
      </c>
      <c r="DH57" s="2">
        <v>985700</v>
      </c>
      <c r="DI57" s="2">
        <v>297400</v>
      </c>
      <c r="DJ57" s="2">
        <v>343600</v>
      </c>
      <c r="DK57" s="2">
        <v>326900</v>
      </c>
      <c r="DL57" s="2">
        <v>794900</v>
      </c>
      <c r="DM57" s="2">
        <v>922500</v>
      </c>
      <c r="DN57" s="2">
        <v>549700</v>
      </c>
      <c r="DO57" s="2">
        <v>393600</v>
      </c>
      <c r="DP57" s="2">
        <v>325900</v>
      </c>
      <c r="DQ57" s="2">
        <v>318200</v>
      </c>
      <c r="DR57" s="2">
        <v>552200</v>
      </c>
      <c r="DS57" s="2">
        <v>1176700</v>
      </c>
      <c r="DT57" s="2">
        <v>733400</v>
      </c>
      <c r="DU57" s="2">
        <v>552300</v>
      </c>
      <c r="DV57" s="2">
        <v>237800</v>
      </c>
      <c r="DW57" s="2">
        <v>177700</v>
      </c>
      <c r="DX57" s="2">
        <v>171100</v>
      </c>
      <c r="DY57" s="2">
        <v>114100</v>
      </c>
      <c r="DZ57" s="2">
        <v>178900</v>
      </c>
      <c r="EA57" s="2">
        <v>142100</v>
      </c>
      <c r="EB57" s="2">
        <v>209700</v>
      </c>
      <c r="EC57" s="2">
        <v>85300</v>
      </c>
      <c r="ED57" s="2">
        <v>130000</v>
      </c>
      <c r="EE57" s="2">
        <v>258300</v>
      </c>
      <c r="EF57" s="2">
        <v>205900</v>
      </c>
      <c r="EG57" s="2">
        <v>193500</v>
      </c>
      <c r="EH57" s="2">
        <v>186000</v>
      </c>
      <c r="EI57" s="2">
        <v>223400</v>
      </c>
      <c r="EJ57" s="2">
        <v>208100</v>
      </c>
      <c r="EK57" s="2">
        <v>314200</v>
      </c>
      <c r="EL57" s="2">
        <v>352000</v>
      </c>
      <c r="EM57" s="2">
        <v>223800</v>
      </c>
      <c r="EN57" s="2">
        <v>342800</v>
      </c>
      <c r="EO57" s="2">
        <v>382500</v>
      </c>
      <c r="EP57" s="2">
        <v>488700</v>
      </c>
      <c r="EQ57" s="2">
        <v>293000</v>
      </c>
      <c r="ER57" s="2">
        <v>299000</v>
      </c>
      <c r="ES57" s="2">
        <v>264300</v>
      </c>
      <c r="ET57" s="2">
        <v>171100</v>
      </c>
      <c r="EU57" s="2">
        <v>350100</v>
      </c>
      <c r="EV57" s="2">
        <v>150100</v>
      </c>
      <c r="EW57" s="2">
        <v>135700</v>
      </c>
      <c r="EX57" s="2">
        <v>117800</v>
      </c>
      <c r="EY57" s="2">
        <v>103700</v>
      </c>
      <c r="EZ57" s="2">
        <v>178200</v>
      </c>
      <c r="FA57" s="2">
        <v>237800</v>
      </c>
      <c r="FB57" s="2">
        <v>141900</v>
      </c>
      <c r="FC57" s="2">
        <v>140700</v>
      </c>
      <c r="FD57" s="2">
        <v>159300</v>
      </c>
      <c r="FE57" s="2">
        <v>115300</v>
      </c>
      <c r="FF57" s="2">
        <v>112200</v>
      </c>
      <c r="FG57" s="2">
        <v>185600</v>
      </c>
      <c r="FH57" s="2">
        <v>212300</v>
      </c>
      <c r="FI57" s="2">
        <v>321300</v>
      </c>
      <c r="FJ57" s="2">
        <v>358500</v>
      </c>
      <c r="FK57" s="2">
        <v>279300</v>
      </c>
      <c r="FL57" s="2">
        <v>231300</v>
      </c>
      <c r="FM57" s="2">
        <v>110200</v>
      </c>
      <c r="FN57" s="2">
        <v>198000</v>
      </c>
      <c r="FO57" s="2">
        <v>180700</v>
      </c>
      <c r="FP57" s="2">
        <v>283400</v>
      </c>
      <c r="FQ57" s="2">
        <v>228600</v>
      </c>
      <c r="FR57" s="2">
        <v>214800</v>
      </c>
      <c r="FS57" s="2">
        <v>298900</v>
      </c>
      <c r="FT57" s="2">
        <v>227500</v>
      </c>
      <c r="FU57" s="2">
        <v>568100</v>
      </c>
      <c r="FV57" s="2">
        <v>424800</v>
      </c>
      <c r="FW57" s="2">
        <v>524100</v>
      </c>
      <c r="FX57" s="2">
        <v>1391700</v>
      </c>
      <c r="FY57" s="2">
        <v>541900</v>
      </c>
      <c r="FZ57" s="2">
        <v>290100</v>
      </c>
      <c r="GA57" s="2">
        <v>336700</v>
      </c>
      <c r="GB57" s="2">
        <v>214100</v>
      </c>
      <c r="GC57" s="2">
        <v>267600</v>
      </c>
      <c r="GD57" s="2">
        <v>444900</v>
      </c>
      <c r="GE57" s="2">
        <v>469900</v>
      </c>
      <c r="GF57" s="2">
        <v>474400</v>
      </c>
      <c r="GG57" s="2">
        <v>338800</v>
      </c>
      <c r="GH57" s="2">
        <v>301500</v>
      </c>
      <c r="GI57" s="2">
        <v>360000</v>
      </c>
      <c r="GJ57" s="2">
        <v>670500</v>
      </c>
      <c r="GK57" s="2">
        <v>976000</v>
      </c>
      <c r="GL57" s="2">
        <v>940100</v>
      </c>
      <c r="GM57" s="2">
        <v>708800</v>
      </c>
      <c r="GN57" s="2">
        <v>819600</v>
      </c>
      <c r="GO57" s="2">
        <v>490000</v>
      </c>
      <c r="GP57" s="2">
        <v>636400</v>
      </c>
      <c r="GQ57" s="2">
        <v>365700</v>
      </c>
      <c r="GR57" s="2">
        <v>224700</v>
      </c>
      <c r="GS57" s="2">
        <v>359000</v>
      </c>
      <c r="GT57" s="2">
        <v>360200</v>
      </c>
      <c r="GU57" s="2">
        <v>497700</v>
      </c>
      <c r="GV57" s="2">
        <v>338600</v>
      </c>
      <c r="GW57" s="2">
        <v>359100</v>
      </c>
      <c r="GX57" s="2">
        <v>659800</v>
      </c>
      <c r="GY57" s="2">
        <v>428000</v>
      </c>
      <c r="GZ57" s="2">
        <v>756000</v>
      </c>
      <c r="HA57" s="2">
        <v>165500</v>
      </c>
      <c r="HB57" s="2">
        <v>172400</v>
      </c>
      <c r="HC57" s="2">
        <v>356500</v>
      </c>
      <c r="HD57" s="2">
        <v>166000</v>
      </c>
      <c r="HE57" s="2">
        <v>194500</v>
      </c>
      <c r="HF57" s="2">
        <v>218300</v>
      </c>
      <c r="HG57" s="2">
        <v>463200</v>
      </c>
      <c r="HH57" s="2">
        <v>1207600</v>
      </c>
      <c r="HI57" s="2">
        <v>330100</v>
      </c>
      <c r="HJ57" s="2">
        <v>534700</v>
      </c>
      <c r="HK57" s="2">
        <v>181700</v>
      </c>
      <c r="HL57" s="2">
        <v>281000</v>
      </c>
      <c r="HM57" s="2">
        <v>280600</v>
      </c>
      <c r="HN57" s="2">
        <v>223400</v>
      </c>
      <c r="HO57" s="2">
        <v>289000</v>
      </c>
      <c r="HP57" s="2">
        <v>186900</v>
      </c>
      <c r="HQ57" s="2">
        <v>236600</v>
      </c>
      <c r="HR57" s="2">
        <v>638700</v>
      </c>
      <c r="HS57" s="2">
        <v>303900</v>
      </c>
      <c r="HT57" s="2">
        <v>592800</v>
      </c>
      <c r="HU57" s="2">
        <v>384800</v>
      </c>
      <c r="HV57" s="2">
        <v>353400</v>
      </c>
      <c r="HW57" s="2">
        <v>587500</v>
      </c>
      <c r="HX57" s="2">
        <v>317700</v>
      </c>
      <c r="HY57" s="2">
        <v>402600</v>
      </c>
      <c r="HZ57" s="2">
        <v>735900</v>
      </c>
      <c r="IA57" s="2">
        <v>1076800</v>
      </c>
      <c r="IB57" s="2">
        <v>2510600</v>
      </c>
      <c r="IC57" s="2">
        <v>195900</v>
      </c>
      <c r="ID57" s="2">
        <v>124600</v>
      </c>
      <c r="IE57" s="2">
        <v>182500</v>
      </c>
      <c r="IF57" s="2">
        <v>202700</v>
      </c>
      <c r="IG57" s="2">
        <v>199000</v>
      </c>
      <c r="IH57" s="2">
        <v>233800</v>
      </c>
      <c r="II57" s="2">
        <v>268400</v>
      </c>
      <c r="IJ57" s="2">
        <v>321500</v>
      </c>
      <c r="IK57" s="2">
        <v>830900</v>
      </c>
      <c r="IL57" s="2">
        <v>1155200</v>
      </c>
      <c r="IM57" s="2">
        <v>250100</v>
      </c>
      <c r="IN57" s="2">
        <v>422400</v>
      </c>
      <c r="IO57" s="2">
        <v>197100</v>
      </c>
      <c r="IP57" s="2">
        <v>241500</v>
      </c>
      <c r="IQ57" s="2">
        <v>228100</v>
      </c>
      <c r="IR57" s="2">
        <v>168300</v>
      </c>
      <c r="IS57" s="2">
        <v>427600</v>
      </c>
      <c r="IT57" s="2">
        <v>655100</v>
      </c>
    </row>
    <row r="58" spans="1:254" ht="15.9" customHeight="1">
      <c r="A58" s="390" t="s">
        <v>111</v>
      </c>
      <c r="B58" s="46" t="s">
        <v>112</v>
      </c>
      <c r="C58" s="50">
        <v>197300</v>
      </c>
      <c r="D58" s="199">
        <v>-421000</v>
      </c>
      <c r="E58" s="197">
        <v>618300</v>
      </c>
      <c r="F58" s="21">
        <v>1099400</v>
      </c>
      <c r="G58" s="21">
        <v>590900</v>
      </c>
      <c r="H58" s="21">
        <v>741700</v>
      </c>
      <c r="I58" s="21">
        <v>826700</v>
      </c>
      <c r="J58" s="21">
        <v>548500</v>
      </c>
      <c r="K58" s="21">
        <v>682800</v>
      </c>
      <c r="L58" s="21">
        <v>507000</v>
      </c>
      <c r="M58" s="21">
        <v>374000</v>
      </c>
      <c r="N58" s="21">
        <v>344700</v>
      </c>
      <c r="O58" s="21">
        <v>423100</v>
      </c>
      <c r="P58" s="21">
        <v>409800</v>
      </c>
      <c r="Q58" s="21">
        <v>497900</v>
      </c>
      <c r="R58" s="21">
        <v>721100</v>
      </c>
      <c r="S58" s="21">
        <v>432900</v>
      </c>
      <c r="T58" s="21">
        <v>508800</v>
      </c>
      <c r="U58" s="21">
        <v>699900</v>
      </c>
      <c r="V58" s="21">
        <v>441100</v>
      </c>
      <c r="W58" s="21">
        <v>503100</v>
      </c>
      <c r="X58" s="21">
        <v>512400</v>
      </c>
      <c r="Y58" s="21">
        <v>509400</v>
      </c>
      <c r="Z58" s="21">
        <v>513700</v>
      </c>
      <c r="AA58" s="21">
        <v>591500</v>
      </c>
      <c r="AB58" s="21">
        <v>362300</v>
      </c>
      <c r="AC58" s="21">
        <v>579400</v>
      </c>
      <c r="AD58" s="21">
        <v>898600</v>
      </c>
      <c r="AE58" s="21">
        <v>634100</v>
      </c>
      <c r="AF58" s="21">
        <v>637700</v>
      </c>
      <c r="AG58" s="21">
        <v>805300</v>
      </c>
      <c r="AH58" s="21">
        <v>1815100</v>
      </c>
      <c r="AI58" s="21">
        <v>485000</v>
      </c>
      <c r="AJ58" s="21">
        <v>674600</v>
      </c>
      <c r="AK58" s="21">
        <v>660000</v>
      </c>
      <c r="AL58" s="21">
        <v>1388300</v>
      </c>
      <c r="AM58" s="21">
        <v>405000</v>
      </c>
      <c r="AN58" s="21">
        <v>435200</v>
      </c>
      <c r="AO58" s="21">
        <v>371900</v>
      </c>
      <c r="AP58" s="21">
        <v>480600</v>
      </c>
      <c r="AQ58" s="21">
        <v>571200</v>
      </c>
      <c r="AR58" s="21">
        <v>597900</v>
      </c>
      <c r="AS58" s="21">
        <v>543200</v>
      </c>
      <c r="AT58" s="21">
        <v>608700</v>
      </c>
      <c r="AU58" s="21">
        <v>835200</v>
      </c>
      <c r="AV58" s="21">
        <v>2456800</v>
      </c>
      <c r="AW58" s="21">
        <v>512200</v>
      </c>
      <c r="AX58" s="21">
        <v>496400</v>
      </c>
      <c r="AY58" s="21">
        <v>708200</v>
      </c>
      <c r="AZ58" s="21">
        <v>480700</v>
      </c>
      <c r="BA58" s="21">
        <v>631700</v>
      </c>
      <c r="BB58" s="21">
        <v>258100</v>
      </c>
      <c r="BC58" s="21">
        <v>467300</v>
      </c>
      <c r="BD58" s="21">
        <v>393400</v>
      </c>
      <c r="BE58" s="21">
        <v>602900</v>
      </c>
      <c r="BF58" s="21">
        <v>297600</v>
      </c>
      <c r="BG58" s="21">
        <v>302800</v>
      </c>
      <c r="BH58" s="21">
        <v>420700</v>
      </c>
      <c r="BI58" s="21">
        <v>424900</v>
      </c>
      <c r="BJ58" s="21">
        <v>818700</v>
      </c>
      <c r="BK58" s="21">
        <v>466900</v>
      </c>
      <c r="BL58" s="21">
        <v>505700</v>
      </c>
      <c r="BM58" s="2">
        <v>1028200</v>
      </c>
      <c r="BN58" s="2">
        <v>279900</v>
      </c>
      <c r="BO58" s="2">
        <v>810100</v>
      </c>
      <c r="BP58" s="2">
        <v>489400</v>
      </c>
      <c r="BQ58" s="2">
        <v>540900</v>
      </c>
      <c r="BR58" s="2">
        <v>464000</v>
      </c>
      <c r="BS58" s="2">
        <v>698100</v>
      </c>
      <c r="BT58" s="2">
        <v>790300</v>
      </c>
      <c r="BU58" s="2">
        <v>366700</v>
      </c>
      <c r="BV58" s="2">
        <v>497500</v>
      </c>
      <c r="BW58" s="2">
        <v>479000</v>
      </c>
      <c r="BX58" s="2">
        <v>616800</v>
      </c>
      <c r="BY58" s="2">
        <v>479900</v>
      </c>
      <c r="BZ58" s="2">
        <v>1756100</v>
      </c>
      <c r="CA58" s="2">
        <v>1675300</v>
      </c>
      <c r="CB58" s="2">
        <v>2938600</v>
      </c>
      <c r="CC58" s="2">
        <v>1374500</v>
      </c>
      <c r="CD58" s="2">
        <v>530400</v>
      </c>
      <c r="CE58" s="2">
        <v>805500</v>
      </c>
      <c r="CF58" s="2">
        <v>484200</v>
      </c>
      <c r="CG58" s="2">
        <v>1160100</v>
      </c>
      <c r="CH58" s="2">
        <v>1237600</v>
      </c>
      <c r="CI58" s="2">
        <v>1289700</v>
      </c>
      <c r="CJ58" s="2">
        <v>776300</v>
      </c>
      <c r="CK58" s="2">
        <v>515400</v>
      </c>
      <c r="CL58" s="2">
        <v>527300</v>
      </c>
      <c r="CM58" s="2">
        <v>683200</v>
      </c>
      <c r="CN58" s="2">
        <v>981400</v>
      </c>
      <c r="CO58" s="2">
        <v>942500</v>
      </c>
      <c r="CP58" s="2">
        <v>1319500</v>
      </c>
      <c r="CQ58" s="2">
        <v>763600</v>
      </c>
      <c r="CR58" s="2">
        <v>573600</v>
      </c>
      <c r="CS58" s="2">
        <v>954000</v>
      </c>
      <c r="CT58" s="2">
        <v>2160900</v>
      </c>
      <c r="CU58" s="2">
        <v>438000</v>
      </c>
      <c r="CV58" s="2">
        <v>579400</v>
      </c>
      <c r="CW58" s="2">
        <v>589300</v>
      </c>
      <c r="CX58" s="2">
        <v>754000</v>
      </c>
      <c r="CY58" s="2">
        <v>1099600</v>
      </c>
      <c r="CZ58" s="2">
        <v>804600</v>
      </c>
      <c r="DA58" s="2">
        <v>651100</v>
      </c>
      <c r="DB58" s="2">
        <v>902600</v>
      </c>
      <c r="DC58" s="2">
        <v>811000</v>
      </c>
      <c r="DD58" s="2">
        <v>817100</v>
      </c>
      <c r="DE58" s="2">
        <v>1503900</v>
      </c>
      <c r="DF58" s="2">
        <v>1727300</v>
      </c>
      <c r="DG58" s="2">
        <v>1327100</v>
      </c>
      <c r="DH58" s="2">
        <v>988300</v>
      </c>
      <c r="DI58" s="2">
        <v>1423100</v>
      </c>
      <c r="DJ58" s="2">
        <v>472600</v>
      </c>
      <c r="DK58" s="2">
        <v>638300</v>
      </c>
      <c r="DL58" s="2">
        <v>746500</v>
      </c>
      <c r="DM58" s="2">
        <v>763300</v>
      </c>
      <c r="DN58" s="2">
        <v>750300</v>
      </c>
      <c r="DO58" s="2">
        <v>867100</v>
      </c>
      <c r="DP58" s="2">
        <v>432500</v>
      </c>
      <c r="DQ58" s="2">
        <v>727800</v>
      </c>
      <c r="DR58" s="2">
        <v>789100</v>
      </c>
      <c r="DS58" s="2">
        <v>967700</v>
      </c>
      <c r="DT58" s="2">
        <v>584600</v>
      </c>
      <c r="DU58" s="2">
        <v>1489100</v>
      </c>
      <c r="DV58" s="2">
        <v>1605100</v>
      </c>
      <c r="DW58" s="2">
        <v>1961300</v>
      </c>
      <c r="DX58" s="2">
        <v>4123500</v>
      </c>
      <c r="DY58" s="2">
        <v>628300</v>
      </c>
      <c r="DZ58" s="2">
        <v>653300</v>
      </c>
      <c r="EA58" s="2">
        <v>540900</v>
      </c>
      <c r="EB58" s="2">
        <v>547000</v>
      </c>
      <c r="EC58" s="2">
        <v>592400</v>
      </c>
      <c r="ED58" s="2">
        <v>690300</v>
      </c>
      <c r="EE58" s="2">
        <v>651100</v>
      </c>
      <c r="EF58" s="2">
        <v>652100</v>
      </c>
      <c r="EG58" s="2">
        <v>372300</v>
      </c>
      <c r="EH58" s="2">
        <v>383400</v>
      </c>
      <c r="EI58" s="2">
        <v>329400</v>
      </c>
      <c r="EJ58" s="2">
        <v>302400</v>
      </c>
      <c r="EK58" s="2">
        <v>424400</v>
      </c>
      <c r="EL58" s="2">
        <v>367200</v>
      </c>
      <c r="EM58" s="2">
        <v>677000</v>
      </c>
      <c r="EN58" s="2">
        <v>867300</v>
      </c>
      <c r="EO58" s="2">
        <v>461300</v>
      </c>
      <c r="EP58" s="2">
        <v>844000</v>
      </c>
      <c r="EQ58" s="2">
        <v>765500</v>
      </c>
      <c r="ER58" s="2">
        <v>1044500</v>
      </c>
      <c r="ES58" s="2">
        <v>755200</v>
      </c>
      <c r="ET58" s="2">
        <v>647000</v>
      </c>
      <c r="EU58" s="2">
        <v>588400</v>
      </c>
      <c r="EV58" s="2">
        <v>955300</v>
      </c>
      <c r="EW58" s="2">
        <v>3618100</v>
      </c>
      <c r="EX58" s="2">
        <v>445300</v>
      </c>
      <c r="EY58" s="2">
        <v>344200</v>
      </c>
      <c r="EZ58" s="2">
        <v>449700</v>
      </c>
      <c r="FA58" s="2">
        <v>711500</v>
      </c>
      <c r="FB58" s="2">
        <v>522100</v>
      </c>
      <c r="FC58" s="2">
        <v>649900</v>
      </c>
      <c r="FD58" s="2">
        <v>2576500</v>
      </c>
      <c r="FE58" s="2">
        <v>564100</v>
      </c>
      <c r="FF58" s="2">
        <v>750000</v>
      </c>
      <c r="FG58" s="2">
        <v>464200</v>
      </c>
      <c r="FH58" s="2">
        <v>492900</v>
      </c>
      <c r="FI58" s="2">
        <v>664600</v>
      </c>
      <c r="FJ58" s="2">
        <v>766200</v>
      </c>
      <c r="FK58" s="2">
        <v>556600</v>
      </c>
      <c r="FL58" s="2">
        <v>524200</v>
      </c>
      <c r="FM58" s="2">
        <v>557300</v>
      </c>
      <c r="FN58" s="2">
        <v>585000</v>
      </c>
      <c r="FO58" s="2">
        <v>1104400</v>
      </c>
      <c r="FP58" s="2">
        <v>702700</v>
      </c>
      <c r="FQ58" s="2">
        <v>704100</v>
      </c>
      <c r="FR58" s="2">
        <v>687900</v>
      </c>
      <c r="FS58" s="2">
        <v>607800</v>
      </c>
      <c r="FT58" s="2">
        <v>685200</v>
      </c>
      <c r="FU58" s="2">
        <v>729800</v>
      </c>
      <c r="FV58" s="2">
        <v>569100</v>
      </c>
      <c r="FW58" s="2">
        <v>585200</v>
      </c>
      <c r="FX58" s="2">
        <v>389300</v>
      </c>
      <c r="FY58" s="2">
        <v>735800</v>
      </c>
      <c r="FZ58" s="2">
        <v>656500</v>
      </c>
      <c r="GA58" s="2">
        <v>635700</v>
      </c>
      <c r="GB58" s="2">
        <v>2300100</v>
      </c>
      <c r="GC58" s="2">
        <v>691600</v>
      </c>
      <c r="GD58" s="2">
        <v>1626500</v>
      </c>
      <c r="GE58" s="2">
        <v>1204000</v>
      </c>
      <c r="GF58" s="2">
        <v>714200</v>
      </c>
      <c r="GG58" s="2">
        <v>704600</v>
      </c>
      <c r="GH58" s="2">
        <v>638500</v>
      </c>
      <c r="GI58" s="2">
        <v>3112700</v>
      </c>
      <c r="GJ58" s="2">
        <v>598400</v>
      </c>
      <c r="GK58" s="2">
        <v>534000</v>
      </c>
      <c r="GL58" s="2">
        <v>711100</v>
      </c>
      <c r="GM58" s="2">
        <v>393700</v>
      </c>
      <c r="GN58" s="2">
        <v>412200</v>
      </c>
      <c r="GO58" s="2">
        <v>545000</v>
      </c>
      <c r="GP58" s="2">
        <v>526600</v>
      </c>
      <c r="GQ58" s="2">
        <v>432800</v>
      </c>
      <c r="GR58" s="2">
        <v>597300</v>
      </c>
      <c r="GS58" s="2">
        <v>475300</v>
      </c>
      <c r="GT58" s="2">
        <v>564100</v>
      </c>
      <c r="GU58" s="2">
        <v>861200</v>
      </c>
      <c r="GV58" s="2">
        <v>628600</v>
      </c>
      <c r="GW58" s="2">
        <v>608000</v>
      </c>
      <c r="GX58" s="2">
        <v>867800</v>
      </c>
      <c r="GY58" s="2">
        <v>556400</v>
      </c>
      <c r="GZ58" s="2">
        <v>641100</v>
      </c>
      <c r="HA58" s="2">
        <v>704600</v>
      </c>
      <c r="HB58" s="2">
        <v>1316100</v>
      </c>
      <c r="HC58" s="2">
        <v>1303100</v>
      </c>
      <c r="HD58" s="2">
        <v>659300</v>
      </c>
      <c r="HE58" s="2">
        <v>449000</v>
      </c>
      <c r="HF58" s="2">
        <v>641000</v>
      </c>
      <c r="HG58" s="2">
        <v>465500</v>
      </c>
      <c r="HH58" s="2">
        <v>532900</v>
      </c>
      <c r="HI58" s="2">
        <v>450700</v>
      </c>
      <c r="HJ58" s="2">
        <v>945700</v>
      </c>
      <c r="HK58" s="2">
        <v>477900</v>
      </c>
      <c r="HL58" s="2">
        <v>887300</v>
      </c>
      <c r="HM58" s="2">
        <v>796500</v>
      </c>
      <c r="HN58" s="2">
        <v>737400</v>
      </c>
      <c r="HO58" s="2">
        <v>1162500</v>
      </c>
      <c r="HP58" s="2">
        <v>1661500</v>
      </c>
      <c r="HQ58" s="2">
        <v>1531100</v>
      </c>
      <c r="HR58" s="2">
        <v>495100</v>
      </c>
      <c r="HS58" s="2">
        <v>1082200</v>
      </c>
      <c r="HT58" s="2">
        <v>1113500</v>
      </c>
      <c r="HU58" s="2">
        <v>738600</v>
      </c>
      <c r="HV58" s="2">
        <v>663700</v>
      </c>
      <c r="HW58" s="2">
        <v>672900</v>
      </c>
      <c r="HX58" s="2">
        <v>902900</v>
      </c>
      <c r="HY58" s="2">
        <v>1029400</v>
      </c>
      <c r="HZ58" s="2">
        <v>697400</v>
      </c>
      <c r="IA58" s="2">
        <v>655800</v>
      </c>
      <c r="IB58" s="2">
        <v>691200</v>
      </c>
      <c r="IC58" s="2">
        <v>505500</v>
      </c>
      <c r="ID58" s="2">
        <v>593100</v>
      </c>
      <c r="IE58" s="2">
        <v>752100</v>
      </c>
      <c r="IF58" s="2">
        <v>901800</v>
      </c>
      <c r="IG58" s="2">
        <v>847500</v>
      </c>
      <c r="IH58" s="2">
        <v>889200</v>
      </c>
      <c r="II58" s="2">
        <v>845800</v>
      </c>
      <c r="IJ58" s="2">
        <v>847100</v>
      </c>
      <c r="IK58" s="2">
        <v>1055200</v>
      </c>
      <c r="IL58" s="2">
        <v>919700</v>
      </c>
      <c r="IM58" s="2">
        <v>854600</v>
      </c>
      <c r="IN58" s="2">
        <v>1110300</v>
      </c>
      <c r="IO58" s="2">
        <v>1415900</v>
      </c>
      <c r="IP58" s="2">
        <v>1480900</v>
      </c>
      <c r="IQ58" s="2">
        <v>1594200</v>
      </c>
      <c r="IR58" s="2">
        <v>1022000</v>
      </c>
      <c r="IS58" s="2">
        <v>1439800</v>
      </c>
      <c r="IT58" s="2">
        <v>1607000</v>
      </c>
    </row>
    <row r="59" spans="1:254" ht="15.9" customHeight="1">
      <c r="A59" s="390" t="s">
        <v>113</v>
      </c>
      <c r="B59" s="46" t="s">
        <v>114</v>
      </c>
      <c r="C59" s="50">
        <v>508900</v>
      </c>
      <c r="D59" s="199">
        <v>-447200</v>
      </c>
      <c r="E59" s="197">
        <v>956100</v>
      </c>
      <c r="F59" s="21">
        <v>1128400</v>
      </c>
      <c r="G59" s="21">
        <v>721200</v>
      </c>
      <c r="H59" s="21">
        <v>751200</v>
      </c>
      <c r="I59" s="21">
        <v>1673100</v>
      </c>
      <c r="J59" s="21">
        <v>1172400</v>
      </c>
      <c r="K59" s="21">
        <v>1034000</v>
      </c>
      <c r="L59" s="21">
        <v>628600</v>
      </c>
      <c r="M59" s="21">
        <v>940700</v>
      </c>
      <c r="N59" s="21">
        <v>838900</v>
      </c>
      <c r="O59" s="21">
        <v>402300</v>
      </c>
      <c r="P59" s="21">
        <v>519300</v>
      </c>
      <c r="Q59" s="21">
        <v>607300</v>
      </c>
      <c r="R59" s="21">
        <v>685100</v>
      </c>
      <c r="S59" s="21">
        <v>533900</v>
      </c>
      <c r="T59" s="21">
        <v>531700</v>
      </c>
      <c r="U59" s="21">
        <v>1009300</v>
      </c>
      <c r="V59" s="21">
        <v>704400</v>
      </c>
      <c r="W59" s="21">
        <v>810000</v>
      </c>
      <c r="X59" s="21">
        <v>788400</v>
      </c>
      <c r="Y59" s="21">
        <v>584900</v>
      </c>
      <c r="Z59" s="21">
        <v>614100</v>
      </c>
      <c r="AA59" s="21">
        <v>659700</v>
      </c>
      <c r="AB59" s="21">
        <v>669800</v>
      </c>
      <c r="AC59" s="21">
        <v>486200</v>
      </c>
      <c r="AD59" s="21">
        <v>589800</v>
      </c>
      <c r="AE59" s="21">
        <v>656600</v>
      </c>
      <c r="AF59" s="21">
        <v>480500</v>
      </c>
      <c r="AG59" s="21">
        <v>533900</v>
      </c>
      <c r="AH59" s="21">
        <v>554400</v>
      </c>
      <c r="AI59" s="21">
        <v>362000</v>
      </c>
      <c r="AJ59" s="21">
        <v>1014200</v>
      </c>
      <c r="AK59" s="21">
        <v>472000</v>
      </c>
      <c r="AL59" s="21">
        <v>1117300</v>
      </c>
      <c r="AM59" s="21">
        <v>971300</v>
      </c>
      <c r="AN59" s="21">
        <v>376500</v>
      </c>
      <c r="AO59" s="21">
        <v>448800</v>
      </c>
      <c r="AP59" s="21">
        <v>737700</v>
      </c>
      <c r="AQ59" s="21">
        <v>635000</v>
      </c>
      <c r="AR59" s="21">
        <v>721300</v>
      </c>
      <c r="AS59" s="21">
        <v>890400</v>
      </c>
      <c r="AT59" s="21">
        <v>834500</v>
      </c>
      <c r="AU59" s="21">
        <v>684000</v>
      </c>
      <c r="AV59" s="21">
        <v>677600</v>
      </c>
      <c r="AW59" s="21">
        <v>715100</v>
      </c>
      <c r="AX59" s="21">
        <v>339000</v>
      </c>
      <c r="AY59" s="21">
        <v>536600</v>
      </c>
      <c r="AZ59" s="21">
        <v>486000</v>
      </c>
      <c r="BA59" s="21">
        <v>878500</v>
      </c>
      <c r="BB59" s="21">
        <v>484800</v>
      </c>
      <c r="BC59" s="21">
        <v>497500</v>
      </c>
      <c r="BD59" s="21">
        <v>656900</v>
      </c>
      <c r="BE59" s="21">
        <v>705900</v>
      </c>
      <c r="BF59" s="21">
        <v>518400</v>
      </c>
      <c r="BG59" s="21">
        <v>797200</v>
      </c>
      <c r="BH59" s="21">
        <v>915600</v>
      </c>
      <c r="BI59" s="21">
        <v>594300</v>
      </c>
      <c r="BJ59" s="21">
        <v>648200</v>
      </c>
      <c r="BK59" s="21">
        <v>708900</v>
      </c>
      <c r="BL59" s="21">
        <v>822200</v>
      </c>
      <c r="BM59" s="2">
        <v>393500</v>
      </c>
      <c r="BN59" s="2">
        <v>595100</v>
      </c>
      <c r="BO59" s="2">
        <v>575000</v>
      </c>
      <c r="BP59" s="2">
        <v>821200</v>
      </c>
      <c r="BQ59" s="2">
        <v>1140200</v>
      </c>
      <c r="BR59" s="2">
        <v>574900</v>
      </c>
      <c r="BS59" s="2">
        <v>963700</v>
      </c>
      <c r="BT59" s="2">
        <v>710300</v>
      </c>
      <c r="BU59" s="2">
        <v>184200</v>
      </c>
      <c r="BV59" s="2">
        <v>182700</v>
      </c>
      <c r="BW59" s="2">
        <v>194900</v>
      </c>
      <c r="BX59" s="2">
        <v>138700</v>
      </c>
      <c r="BY59" s="2">
        <v>150900</v>
      </c>
      <c r="BZ59" s="2">
        <v>167900</v>
      </c>
      <c r="CA59" s="2">
        <v>328600</v>
      </c>
      <c r="CB59" s="2">
        <v>644400</v>
      </c>
      <c r="CC59" s="2">
        <v>507600</v>
      </c>
      <c r="CD59" s="2">
        <v>333200</v>
      </c>
      <c r="CE59" s="2">
        <v>318100</v>
      </c>
      <c r="CF59" s="2">
        <v>447000</v>
      </c>
      <c r="CG59" s="2">
        <v>390600</v>
      </c>
      <c r="CH59" s="2">
        <v>255800</v>
      </c>
      <c r="CI59" s="2">
        <v>196700</v>
      </c>
      <c r="CJ59" s="2">
        <v>153500</v>
      </c>
      <c r="CK59" s="2">
        <v>192600</v>
      </c>
      <c r="CL59" s="2">
        <v>269300</v>
      </c>
      <c r="CM59" s="2">
        <v>165800</v>
      </c>
      <c r="CN59" s="2">
        <v>254500</v>
      </c>
      <c r="CO59" s="2">
        <v>221400</v>
      </c>
      <c r="CP59" s="2">
        <v>298500</v>
      </c>
      <c r="CQ59" s="2">
        <v>338100</v>
      </c>
      <c r="CR59" s="2">
        <v>163300</v>
      </c>
      <c r="CS59" s="2">
        <v>177700</v>
      </c>
      <c r="CT59" s="2">
        <v>220900</v>
      </c>
      <c r="CU59" s="2">
        <v>279800</v>
      </c>
      <c r="CV59" s="2">
        <v>161100</v>
      </c>
      <c r="CW59" s="2">
        <v>96900</v>
      </c>
      <c r="CX59" s="2">
        <v>107500</v>
      </c>
      <c r="CY59" s="2">
        <v>168100</v>
      </c>
      <c r="CZ59" s="2">
        <v>261500</v>
      </c>
      <c r="DA59" s="2">
        <v>163400</v>
      </c>
      <c r="DB59" s="2">
        <v>171600</v>
      </c>
      <c r="DC59" s="2">
        <v>226900</v>
      </c>
      <c r="DD59" s="2">
        <v>174800</v>
      </c>
      <c r="DE59" s="2">
        <v>300700</v>
      </c>
      <c r="DF59" s="2">
        <v>342600</v>
      </c>
      <c r="DG59" s="2">
        <v>188400</v>
      </c>
      <c r="DH59" s="2">
        <v>203000</v>
      </c>
      <c r="DI59" s="2">
        <v>205200</v>
      </c>
      <c r="DJ59" s="2">
        <v>205700</v>
      </c>
      <c r="DK59" s="2">
        <v>232300</v>
      </c>
      <c r="DL59" s="2">
        <v>227800</v>
      </c>
      <c r="DM59" s="2">
        <v>273000</v>
      </c>
      <c r="DN59" s="2">
        <v>137800</v>
      </c>
      <c r="DO59" s="2">
        <v>150000</v>
      </c>
      <c r="DP59" s="2">
        <v>163100</v>
      </c>
      <c r="DQ59" s="2">
        <v>216700</v>
      </c>
      <c r="DR59" s="2">
        <v>653800</v>
      </c>
      <c r="DS59" s="2">
        <v>227800</v>
      </c>
      <c r="DT59" s="2">
        <v>261000</v>
      </c>
      <c r="DU59" s="2">
        <v>249200</v>
      </c>
      <c r="DV59" s="2">
        <v>293000</v>
      </c>
      <c r="DW59" s="2">
        <v>228600</v>
      </c>
      <c r="DX59" s="2">
        <v>169200</v>
      </c>
      <c r="DY59" s="2">
        <v>304900</v>
      </c>
      <c r="DZ59" s="2">
        <v>273200</v>
      </c>
      <c r="EA59" s="2">
        <v>333400</v>
      </c>
      <c r="EB59" s="2">
        <v>253900</v>
      </c>
      <c r="EC59" s="2">
        <v>201200</v>
      </c>
      <c r="ED59" s="2">
        <v>228600</v>
      </c>
      <c r="EE59" s="2">
        <v>146700</v>
      </c>
      <c r="EF59" s="2">
        <v>104900</v>
      </c>
      <c r="EG59" s="2">
        <v>158700</v>
      </c>
      <c r="EH59" s="2">
        <v>192700</v>
      </c>
      <c r="EI59" s="2">
        <v>104100</v>
      </c>
      <c r="EJ59" s="2">
        <v>110000</v>
      </c>
      <c r="EK59" s="2">
        <v>164800</v>
      </c>
      <c r="EL59" s="2">
        <v>138800</v>
      </c>
      <c r="EM59" s="2">
        <v>170700</v>
      </c>
      <c r="EN59" s="2">
        <v>220600</v>
      </c>
      <c r="EO59" s="2">
        <v>272700</v>
      </c>
      <c r="EP59" s="2">
        <v>143700</v>
      </c>
      <c r="EQ59" s="2">
        <v>192500</v>
      </c>
      <c r="ER59" s="2">
        <v>182000</v>
      </c>
      <c r="ES59" s="2">
        <v>178700</v>
      </c>
      <c r="ET59" s="2">
        <v>132000</v>
      </c>
      <c r="EU59" s="2">
        <v>140300</v>
      </c>
      <c r="EV59" s="2">
        <v>114400</v>
      </c>
      <c r="EW59" s="2">
        <v>175100</v>
      </c>
      <c r="EX59" s="2">
        <v>131000</v>
      </c>
      <c r="EY59" s="2">
        <v>126400</v>
      </c>
      <c r="EZ59" s="2">
        <v>209700</v>
      </c>
      <c r="FA59" s="2">
        <v>357300</v>
      </c>
      <c r="FB59" s="2">
        <v>219000</v>
      </c>
      <c r="FC59" s="2">
        <v>271900</v>
      </c>
      <c r="FD59" s="2">
        <v>244900</v>
      </c>
      <c r="FE59" s="2">
        <v>142700</v>
      </c>
      <c r="FF59" s="2">
        <v>231900</v>
      </c>
      <c r="FG59" s="2">
        <v>146900</v>
      </c>
      <c r="FH59" s="2">
        <v>150600</v>
      </c>
      <c r="FI59" s="2">
        <v>118700</v>
      </c>
      <c r="FJ59" s="2">
        <v>124900</v>
      </c>
      <c r="FK59" s="2">
        <v>169400</v>
      </c>
      <c r="FL59" s="2">
        <v>196500</v>
      </c>
      <c r="FM59" s="2">
        <v>338300</v>
      </c>
      <c r="FN59" s="2">
        <v>196400</v>
      </c>
      <c r="FO59" s="2">
        <v>236600</v>
      </c>
      <c r="FP59" s="2">
        <v>140600</v>
      </c>
      <c r="FQ59" s="2">
        <v>156700</v>
      </c>
      <c r="FR59" s="2">
        <v>165400</v>
      </c>
      <c r="FS59" s="2">
        <v>182900</v>
      </c>
      <c r="FT59" s="2">
        <v>230400</v>
      </c>
      <c r="FU59" s="2">
        <v>204400</v>
      </c>
      <c r="FV59" s="2">
        <v>295000</v>
      </c>
      <c r="FW59" s="2">
        <v>170400</v>
      </c>
      <c r="FX59" s="2">
        <v>265100</v>
      </c>
      <c r="FY59" s="2">
        <v>466200</v>
      </c>
      <c r="FZ59" s="2">
        <v>244400</v>
      </c>
      <c r="GA59" s="2">
        <v>199700</v>
      </c>
      <c r="GB59" s="2">
        <v>237200</v>
      </c>
      <c r="GC59" s="2">
        <v>254300</v>
      </c>
      <c r="GD59" s="2">
        <v>209200</v>
      </c>
      <c r="GE59" s="2">
        <v>199100</v>
      </c>
      <c r="GF59" s="2">
        <v>305800</v>
      </c>
      <c r="GG59" s="2">
        <v>288000</v>
      </c>
      <c r="GH59" s="2">
        <v>294700</v>
      </c>
      <c r="GI59" s="2">
        <v>382500</v>
      </c>
      <c r="GJ59" s="2">
        <v>486600</v>
      </c>
      <c r="GK59" s="2">
        <v>340000</v>
      </c>
      <c r="GL59" s="2">
        <v>235600</v>
      </c>
      <c r="GM59" s="2">
        <v>196500</v>
      </c>
      <c r="GN59" s="2">
        <v>148500</v>
      </c>
      <c r="GO59" s="2">
        <v>133300</v>
      </c>
      <c r="GP59" s="2">
        <v>153600</v>
      </c>
      <c r="GQ59" s="2">
        <v>125700</v>
      </c>
      <c r="GR59" s="2">
        <v>145300</v>
      </c>
      <c r="GS59" s="2">
        <v>189100</v>
      </c>
      <c r="GT59" s="2">
        <v>300000</v>
      </c>
      <c r="GU59" s="2">
        <v>276100</v>
      </c>
      <c r="GV59" s="2">
        <v>335700</v>
      </c>
      <c r="GW59" s="2">
        <v>216900</v>
      </c>
      <c r="GX59" s="2">
        <v>200500</v>
      </c>
      <c r="GY59" s="2">
        <v>190400</v>
      </c>
      <c r="GZ59" s="2">
        <v>283500</v>
      </c>
      <c r="HA59" s="2">
        <v>237000</v>
      </c>
      <c r="HB59" s="2">
        <v>242500</v>
      </c>
      <c r="HC59" s="2">
        <v>299200</v>
      </c>
      <c r="HD59" s="2">
        <v>264500</v>
      </c>
      <c r="HE59" s="2">
        <v>302000</v>
      </c>
      <c r="HF59" s="2">
        <v>292100</v>
      </c>
      <c r="HG59" s="2">
        <v>195800</v>
      </c>
      <c r="HH59" s="2">
        <v>252500</v>
      </c>
      <c r="HI59" s="2">
        <v>184200</v>
      </c>
      <c r="HJ59" s="2">
        <v>316900</v>
      </c>
      <c r="HK59" s="2">
        <v>284100</v>
      </c>
      <c r="HL59" s="2">
        <v>377400</v>
      </c>
      <c r="HM59" s="2">
        <v>213300</v>
      </c>
      <c r="HN59" s="2">
        <v>297400</v>
      </c>
      <c r="HO59" s="2">
        <v>248600</v>
      </c>
      <c r="HP59" s="2">
        <v>208600</v>
      </c>
      <c r="HQ59" s="2">
        <v>260300</v>
      </c>
      <c r="HR59" s="2">
        <v>205200</v>
      </c>
      <c r="HS59" s="2">
        <v>260900</v>
      </c>
      <c r="HT59" s="2">
        <v>274000</v>
      </c>
      <c r="HU59" s="2">
        <v>277900</v>
      </c>
      <c r="HV59" s="2">
        <v>200300</v>
      </c>
      <c r="HW59" s="2">
        <v>263600</v>
      </c>
      <c r="HX59" s="2">
        <v>247500</v>
      </c>
      <c r="HY59" s="2">
        <v>226800</v>
      </c>
      <c r="HZ59" s="2">
        <v>371900</v>
      </c>
      <c r="IA59" s="2">
        <v>342800</v>
      </c>
      <c r="IB59" s="2">
        <v>345000</v>
      </c>
      <c r="IC59" s="2">
        <v>346800</v>
      </c>
      <c r="ID59" s="2">
        <v>303100</v>
      </c>
      <c r="IE59" s="2">
        <v>225600</v>
      </c>
      <c r="IF59" s="2">
        <v>257100</v>
      </c>
      <c r="IG59" s="2">
        <v>206300</v>
      </c>
      <c r="IH59" s="2">
        <v>322800</v>
      </c>
      <c r="II59" s="2">
        <v>280600</v>
      </c>
      <c r="IJ59" s="2">
        <v>395000</v>
      </c>
      <c r="IK59" s="2">
        <v>731200</v>
      </c>
      <c r="IL59" s="2">
        <v>938800</v>
      </c>
      <c r="IM59" s="2">
        <v>347600</v>
      </c>
      <c r="IN59" s="2">
        <v>393000</v>
      </c>
      <c r="IO59" s="2">
        <v>312800</v>
      </c>
      <c r="IP59" s="2">
        <v>341400</v>
      </c>
      <c r="IQ59" s="2">
        <v>254100</v>
      </c>
      <c r="IR59" s="2">
        <v>600700</v>
      </c>
      <c r="IS59" s="2">
        <v>250300</v>
      </c>
      <c r="IT59" s="2">
        <v>182800</v>
      </c>
    </row>
    <row r="60" spans="1:254" ht="15.9" customHeight="1">
      <c r="A60" s="390" t="s">
        <v>115</v>
      </c>
      <c r="B60" s="46" t="s">
        <v>116</v>
      </c>
      <c r="C60" s="50">
        <v>112000</v>
      </c>
      <c r="D60" s="199">
        <v>-211900</v>
      </c>
      <c r="E60" s="197">
        <v>323900</v>
      </c>
      <c r="F60" s="21">
        <v>395700</v>
      </c>
      <c r="G60" s="21">
        <v>268800</v>
      </c>
      <c r="H60" s="21">
        <v>271600</v>
      </c>
      <c r="I60" s="21">
        <v>294300</v>
      </c>
      <c r="J60" s="21">
        <v>328600</v>
      </c>
      <c r="K60" s="21">
        <v>290200</v>
      </c>
      <c r="L60" s="21">
        <v>302500</v>
      </c>
      <c r="M60" s="21">
        <v>327100</v>
      </c>
      <c r="N60" s="21">
        <v>211200</v>
      </c>
      <c r="O60" s="21">
        <v>208500</v>
      </c>
      <c r="P60" s="21">
        <v>229600</v>
      </c>
      <c r="Q60" s="21">
        <v>250700</v>
      </c>
      <c r="R60" s="21">
        <v>267400</v>
      </c>
      <c r="S60" s="21">
        <v>293300</v>
      </c>
      <c r="T60" s="21">
        <v>241300</v>
      </c>
      <c r="U60" s="21">
        <v>356200</v>
      </c>
      <c r="V60" s="21">
        <v>310500</v>
      </c>
      <c r="W60" s="21">
        <v>419100</v>
      </c>
      <c r="X60" s="21">
        <v>288400</v>
      </c>
      <c r="Y60" s="21">
        <v>303600</v>
      </c>
      <c r="Z60" s="21">
        <v>242600</v>
      </c>
      <c r="AA60" s="21">
        <v>267500</v>
      </c>
      <c r="AB60" s="21">
        <v>356800</v>
      </c>
      <c r="AC60" s="21">
        <v>391000</v>
      </c>
      <c r="AD60" s="21">
        <v>264500</v>
      </c>
      <c r="AE60" s="21">
        <v>326200</v>
      </c>
      <c r="AF60" s="21">
        <v>418300</v>
      </c>
      <c r="AG60" s="21">
        <v>282000</v>
      </c>
      <c r="AH60" s="21">
        <v>264500</v>
      </c>
      <c r="AI60" s="21">
        <v>212700</v>
      </c>
      <c r="AJ60" s="21">
        <v>264600</v>
      </c>
      <c r="AK60" s="21">
        <v>221300</v>
      </c>
      <c r="AL60" s="21">
        <v>398500</v>
      </c>
      <c r="AM60" s="21">
        <v>282400</v>
      </c>
      <c r="AN60" s="21">
        <v>294100</v>
      </c>
      <c r="AO60" s="21">
        <v>227600</v>
      </c>
      <c r="AP60" s="21">
        <v>261100</v>
      </c>
      <c r="AQ60" s="21">
        <v>308000</v>
      </c>
      <c r="AR60" s="21">
        <v>300000</v>
      </c>
      <c r="AS60" s="21">
        <v>502900</v>
      </c>
      <c r="AT60" s="21">
        <v>592900</v>
      </c>
      <c r="AU60" s="21">
        <v>291200</v>
      </c>
      <c r="AV60" s="21">
        <v>196200</v>
      </c>
      <c r="AW60" s="21">
        <v>252600</v>
      </c>
      <c r="AX60" s="21">
        <v>321800</v>
      </c>
      <c r="AY60" s="21">
        <v>461400</v>
      </c>
      <c r="AZ60" s="21">
        <v>463000</v>
      </c>
      <c r="BA60" s="21">
        <v>394300</v>
      </c>
      <c r="BB60" s="21">
        <v>268600</v>
      </c>
      <c r="BC60" s="21">
        <v>261400</v>
      </c>
      <c r="BD60" s="21">
        <v>304300</v>
      </c>
      <c r="BE60" s="21">
        <v>383500</v>
      </c>
      <c r="BF60" s="21">
        <v>181600</v>
      </c>
      <c r="BG60" s="21">
        <v>177200</v>
      </c>
      <c r="BH60" s="21">
        <v>324900</v>
      </c>
      <c r="BI60" s="21">
        <v>284300</v>
      </c>
      <c r="BJ60" s="21">
        <v>338600</v>
      </c>
      <c r="BK60" s="21">
        <v>443600</v>
      </c>
      <c r="BL60" s="21">
        <v>499700</v>
      </c>
      <c r="BM60" s="2">
        <v>246100</v>
      </c>
      <c r="BN60" s="2">
        <v>239600</v>
      </c>
      <c r="BO60" s="2">
        <v>306800</v>
      </c>
      <c r="BP60" s="2">
        <v>475700</v>
      </c>
      <c r="BQ60" s="2">
        <v>429100</v>
      </c>
      <c r="BR60" s="2">
        <v>230800</v>
      </c>
      <c r="BS60" s="2">
        <v>226600</v>
      </c>
      <c r="BT60" s="2">
        <v>314600</v>
      </c>
      <c r="BU60" s="2">
        <v>236100</v>
      </c>
      <c r="BV60" s="2">
        <v>210900</v>
      </c>
      <c r="BW60" s="2">
        <v>330400</v>
      </c>
      <c r="BX60" s="2">
        <v>238100</v>
      </c>
      <c r="BY60" s="2">
        <v>297900</v>
      </c>
      <c r="BZ60" s="2">
        <v>300900</v>
      </c>
      <c r="CA60" s="2">
        <v>267300</v>
      </c>
      <c r="CB60" s="2">
        <v>301600</v>
      </c>
      <c r="CC60" s="2">
        <v>205700</v>
      </c>
      <c r="CD60" s="2">
        <v>308400</v>
      </c>
      <c r="CE60" s="2">
        <v>211500</v>
      </c>
      <c r="CF60" s="2">
        <v>269400</v>
      </c>
      <c r="CG60" s="2">
        <v>231700</v>
      </c>
      <c r="CH60" s="2">
        <v>267200</v>
      </c>
      <c r="CI60" s="2">
        <v>168800</v>
      </c>
      <c r="CJ60" s="2">
        <v>139600</v>
      </c>
      <c r="CK60" s="2">
        <v>250900</v>
      </c>
      <c r="CL60" s="2">
        <v>266700</v>
      </c>
      <c r="CM60" s="2">
        <v>270900</v>
      </c>
      <c r="CN60" s="2">
        <v>275500</v>
      </c>
      <c r="CO60" s="2">
        <v>358300</v>
      </c>
      <c r="CP60" s="2">
        <v>368800</v>
      </c>
      <c r="CQ60" s="2">
        <v>238700</v>
      </c>
      <c r="CR60" s="2">
        <v>241900</v>
      </c>
      <c r="CS60" s="2">
        <v>199600</v>
      </c>
      <c r="CT60" s="2">
        <v>347900</v>
      </c>
      <c r="CU60" s="2">
        <v>389200</v>
      </c>
      <c r="CV60" s="2">
        <v>203500</v>
      </c>
      <c r="CW60" s="2">
        <v>259700</v>
      </c>
      <c r="CX60" s="2">
        <v>210800</v>
      </c>
      <c r="CY60" s="2">
        <v>273700</v>
      </c>
      <c r="CZ60" s="2">
        <v>204100</v>
      </c>
      <c r="DA60" s="2">
        <v>193500</v>
      </c>
      <c r="DB60" s="2">
        <v>298700</v>
      </c>
      <c r="DC60" s="2">
        <v>384100</v>
      </c>
      <c r="DD60" s="2">
        <v>229000</v>
      </c>
      <c r="DE60" s="2">
        <v>544500</v>
      </c>
      <c r="DF60" s="2">
        <v>339200</v>
      </c>
      <c r="DG60" s="2">
        <v>222100</v>
      </c>
      <c r="DH60" s="2">
        <v>381500</v>
      </c>
      <c r="DI60" s="2">
        <v>274800</v>
      </c>
      <c r="DJ60" s="2">
        <v>365100</v>
      </c>
      <c r="DK60" s="2">
        <v>413800</v>
      </c>
      <c r="DL60" s="2">
        <v>278800</v>
      </c>
      <c r="DM60" s="2">
        <v>316400</v>
      </c>
      <c r="DN60" s="2">
        <v>385700</v>
      </c>
      <c r="DO60" s="2">
        <v>280400</v>
      </c>
      <c r="DP60" s="2">
        <v>321200</v>
      </c>
      <c r="DQ60" s="2">
        <v>366200</v>
      </c>
      <c r="DR60" s="2">
        <v>352400</v>
      </c>
      <c r="DS60" s="2">
        <v>432400</v>
      </c>
      <c r="DT60" s="2">
        <v>556300</v>
      </c>
      <c r="DU60" s="2">
        <v>664500</v>
      </c>
      <c r="DV60" s="2">
        <v>376200</v>
      </c>
      <c r="DW60" s="2">
        <v>338700</v>
      </c>
      <c r="DX60" s="2">
        <v>214900</v>
      </c>
      <c r="DY60" s="2">
        <v>286600</v>
      </c>
      <c r="DZ60" s="2">
        <v>203300</v>
      </c>
      <c r="EA60" s="2">
        <v>258500</v>
      </c>
      <c r="EB60" s="2">
        <v>230000</v>
      </c>
      <c r="EC60" s="2">
        <v>307500</v>
      </c>
      <c r="ED60" s="2">
        <v>295400</v>
      </c>
      <c r="EE60" s="2">
        <v>324400</v>
      </c>
      <c r="EF60" s="2">
        <v>335100</v>
      </c>
      <c r="EG60" s="2">
        <v>333900</v>
      </c>
      <c r="EH60" s="2">
        <v>307400</v>
      </c>
      <c r="EI60" s="2">
        <v>363100</v>
      </c>
      <c r="EJ60" s="2">
        <v>295800</v>
      </c>
      <c r="EK60" s="2">
        <v>236400</v>
      </c>
      <c r="EL60" s="2">
        <v>239600</v>
      </c>
      <c r="EM60" s="2">
        <v>436300</v>
      </c>
      <c r="EN60" s="2">
        <v>313600</v>
      </c>
      <c r="EO60" s="2">
        <v>237600</v>
      </c>
      <c r="EP60" s="2">
        <v>271200</v>
      </c>
      <c r="EQ60" s="2">
        <v>415800</v>
      </c>
      <c r="ER60" s="2">
        <v>318200</v>
      </c>
      <c r="ES60" s="2">
        <v>344500</v>
      </c>
      <c r="ET60" s="2">
        <v>250300</v>
      </c>
      <c r="EU60" s="2">
        <v>1025400</v>
      </c>
      <c r="EV60" s="2">
        <v>156700</v>
      </c>
      <c r="EW60" s="2">
        <v>95200</v>
      </c>
      <c r="EX60" s="2">
        <v>195800</v>
      </c>
      <c r="EY60" s="2">
        <v>268100</v>
      </c>
      <c r="EZ60" s="2">
        <v>296800</v>
      </c>
      <c r="FA60" s="2">
        <v>493300</v>
      </c>
      <c r="FB60" s="2">
        <v>235600</v>
      </c>
      <c r="FC60" s="2">
        <v>444000</v>
      </c>
      <c r="FD60" s="2">
        <v>210200</v>
      </c>
      <c r="FE60" s="2">
        <v>240000</v>
      </c>
      <c r="FF60" s="2">
        <v>244100</v>
      </c>
      <c r="FG60" s="2">
        <v>415500</v>
      </c>
      <c r="FH60" s="2">
        <v>858600</v>
      </c>
      <c r="FI60" s="2">
        <v>386400</v>
      </c>
      <c r="FJ60" s="2">
        <v>288600</v>
      </c>
      <c r="FK60" s="2">
        <v>277900</v>
      </c>
      <c r="FL60" s="2">
        <v>484800</v>
      </c>
      <c r="FM60" s="2">
        <v>346600</v>
      </c>
      <c r="FN60" s="2">
        <v>387800</v>
      </c>
      <c r="FO60" s="2">
        <v>242100</v>
      </c>
      <c r="FP60" s="2">
        <v>225000</v>
      </c>
      <c r="FQ60" s="2">
        <v>246200</v>
      </c>
      <c r="FR60" s="2">
        <v>317600</v>
      </c>
      <c r="FS60" s="2">
        <v>493700</v>
      </c>
      <c r="FT60" s="2">
        <v>414900</v>
      </c>
      <c r="FU60" s="2">
        <v>252700</v>
      </c>
      <c r="FV60" s="2">
        <v>296300</v>
      </c>
      <c r="FW60" s="2">
        <v>287700</v>
      </c>
      <c r="FX60" s="2">
        <v>305800</v>
      </c>
      <c r="FY60" s="2">
        <v>226300</v>
      </c>
      <c r="FZ60" s="2">
        <v>276900</v>
      </c>
      <c r="GA60" s="2">
        <v>310800</v>
      </c>
      <c r="GB60" s="2">
        <v>513400</v>
      </c>
      <c r="GC60" s="2">
        <v>563400</v>
      </c>
      <c r="GD60" s="2">
        <v>1316500</v>
      </c>
      <c r="GE60" s="2">
        <v>700000</v>
      </c>
      <c r="GF60" s="2">
        <v>496100</v>
      </c>
      <c r="GG60" s="2">
        <v>424700</v>
      </c>
      <c r="GH60" s="2">
        <v>340800</v>
      </c>
      <c r="GI60" s="2">
        <v>1025800</v>
      </c>
      <c r="GJ60" s="2">
        <v>357200</v>
      </c>
      <c r="GK60" s="2">
        <v>348900</v>
      </c>
      <c r="GL60" s="2">
        <v>309000</v>
      </c>
      <c r="GM60" s="2">
        <v>300900</v>
      </c>
      <c r="GN60" s="2">
        <v>364600</v>
      </c>
      <c r="GO60" s="2">
        <v>337800</v>
      </c>
      <c r="GP60" s="2">
        <v>342000</v>
      </c>
      <c r="GQ60" s="2">
        <v>340500</v>
      </c>
      <c r="GR60" s="2">
        <v>238200</v>
      </c>
      <c r="GS60" s="2">
        <v>184400</v>
      </c>
      <c r="GT60" s="2">
        <v>267200</v>
      </c>
      <c r="GU60" s="2">
        <v>361600</v>
      </c>
      <c r="GV60" s="2">
        <v>249900</v>
      </c>
      <c r="GW60" s="2">
        <v>358900</v>
      </c>
      <c r="GX60" s="2">
        <v>274100</v>
      </c>
      <c r="GY60" s="2">
        <v>289300</v>
      </c>
      <c r="GZ60" s="2">
        <v>327100</v>
      </c>
      <c r="HA60" s="2">
        <v>292100</v>
      </c>
      <c r="HB60" s="2">
        <v>319300</v>
      </c>
      <c r="HC60" s="2">
        <v>352800</v>
      </c>
      <c r="HD60" s="2">
        <v>228900</v>
      </c>
      <c r="HE60" s="2">
        <v>278700</v>
      </c>
      <c r="HF60" s="2">
        <v>317400</v>
      </c>
      <c r="HG60" s="2">
        <v>186700</v>
      </c>
      <c r="HH60" s="2">
        <v>336900</v>
      </c>
      <c r="HI60" s="2">
        <v>206500</v>
      </c>
      <c r="HJ60" s="2">
        <v>524900</v>
      </c>
      <c r="HK60" s="2">
        <v>563700</v>
      </c>
      <c r="HL60" s="2">
        <v>407500</v>
      </c>
      <c r="HM60" s="2">
        <v>403700</v>
      </c>
      <c r="HN60" s="2">
        <v>361000</v>
      </c>
      <c r="HO60" s="2">
        <v>132200</v>
      </c>
      <c r="HP60" s="2">
        <v>170500</v>
      </c>
      <c r="HQ60" s="2">
        <v>221700</v>
      </c>
      <c r="HR60" s="2">
        <v>212300</v>
      </c>
      <c r="HS60" s="2">
        <v>284200</v>
      </c>
      <c r="HT60" s="2">
        <v>192100</v>
      </c>
      <c r="HU60" s="2">
        <v>327100</v>
      </c>
      <c r="HV60" s="2">
        <v>173900</v>
      </c>
      <c r="HW60" s="2">
        <v>252100</v>
      </c>
      <c r="HX60" s="2">
        <v>249100</v>
      </c>
      <c r="HY60" s="2">
        <v>229300</v>
      </c>
      <c r="HZ60" s="2">
        <v>433300</v>
      </c>
      <c r="IA60" s="2">
        <v>465100</v>
      </c>
      <c r="IB60" s="2">
        <v>475900</v>
      </c>
      <c r="IC60" s="2">
        <v>454400</v>
      </c>
      <c r="ID60" s="2">
        <v>232900</v>
      </c>
      <c r="IE60" s="2">
        <v>235500</v>
      </c>
      <c r="IF60" s="2">
        <v>195100</v>
      </c>
      <c r="IG60" s="2">
        <v>210100</v>
      </c>
      <c r="IH60" s="2">
        <v>191800</v>
      </c>
      <c r="II60" s="2">
        <v>226800</v>
      </c>
      <c r="IJ60" s="2">
        <v>270800</v>
      </c>
      <c r="IK60" s="2">
        <v>317300</v>
      </c>
      <c r="IL60" s="2">
        <v>340700</v>
      </c>
      <c r="IM60" s="2">
        <v>676800</v>
      </c>
      <c r="IN60" s="2">
        <v>1369800</v>
      </c>
      <c r="IO60" s="2">
        <v>353300</v>
      </c>
      <c r="IP60" s="2">
        <v>341500</v>
      </c>
      <c r="IQ60" s="2">
        <v>251700</v>
      </c>
      <c r="IR60" s="2">
        <v>270800</v>
      </c>
      <c r="IS60" s="2">
        <v>215300</v>
      </c>
      <c r="IT60" s="2">
        <v>228100</v>
      </c>
    </row>
    <row r="61" spans="1:254" ht="15.9" customHeight="1">
      <c r="A61" s="390" t="s">
        <v>117</v>
      </c>
      <c r="B61" s="46" t="s">
        <v>118</v>
      </c>
      <c r="C61" s="50">
        <v>93000</v>
      </c>
      <c r="D61" s="199">
        <v>-223300</v>
      </c>
      <c r="E61" s="197">
        <v>316300</v>
      </c>
      <c r="F61" s="21">
        <v>259000</v>
      </c>
      <c r="G61" s="21">
        <v>291800</v>
      </c>
      <c r="H61" s="21">
        <v>467400</v>
      </c>
      <c r="I61" s="21">
        <v>479500</v>
      </c>
      <c r="J61" s="21">
        <v>918100</v>
      </c>
      <c r="K61" s="21">
        <v>287600</v>
      </c>
      <c r="L61" s="21">
        <v>348200</v>
      </c>
      <c r="M61" s="21">
        <v>343200</v>
      </c>
      <c r="N61" s="21">
        <v>273400</v>
      </c>
      <c r="O61" s="21">
        <v>223100</v>
      </c>
      <c r="P61" s="21">
        <v>399900</v>
      </c>
      <c r="Q61" s="21">
        <v>223000</v>
      </c>
      <c r="R61" s="21">
        <v>234500</v>
      </c>
      <c r="S61" s="21">
        <v>167500</v>
      </c>
      <c r="T61" s="21">
        <v>162300</v>
      </c>
      <c r="U61" s="21">
        <v>215300</v>
      </c>
      <c r="V61" s="21">
        <v>221200</v>
      </c>
      <c r="W61" s="21">
        <v>254500</v>
      </c>
      <c r="X61" s="21">
        <v>207200</v>
      </c>
      <c r="Y61" s="21">
        <v>216300</v>
      </c>
      <c r="Z61" s="21">
        <v>331400</v>
      </c>
      <c r="AA61" s="21">
        <v>241300</v>
      </c>
      <c r="AB61" s="21">
        <v>499000</v>
      </c>
      <c r="AC61" s="21">
        <v>266700</v>
      </c>
      <c r="AD61" s="21">
        <v>230100</v>
      </c>
      <c r="AE61" s="21">
        <v>219900</v>
      </c>
      <c r="AF61" s="21">
        <v>329900</v>
      </c>
      <c r="AG61" s="21">
        <v>370100</v>
      </c>
      <c r="AH61" s="21">
        <v>333400</v>
      </c>
      <c r="AI61" s="21">
        <v>259600</v>
      </c>
      <c r="AJ61" s="21">
        <v>289000</v>
      </c>
      <c r="AK61" s="21">
        <v>181600</v>
      </c>
      <c r="AL61" s="21">
        <v>255600</v>
      </c>
      <c r="AM61" s="21">
        <v>295800</v>
      </c>
      <c r="AN61" s="21">
        <v>170600</v>
      </c>
      <c r="AO61" s="21">
        <v>185200</v>
      </c>
      <c r="AP61" s="21">
        <v>230300</v>
      </c>
      <c r="AQ61" s="21">
        <v>260000</v>
      </c>
      <c r="AR61" s="21">
        <v>237100</v>
      </c>
      <c r="AS61" s="21">
        <v>335700</v>
      </c>
      <c r="AT61" s="21">
        <v>293200</v>
      </c>
      <c r="AU61" s="21">
        <v>381000</v>
      </c>
      <c r="AV61" s="21">
        <v>289100</v>
      </c>
      <c r="AW61" s="21">
        <v>248800</v>
      </c>
      <c r="AX61" s="21">
        <v>267600</v>
      </c>
      <c r="AY61" s="21">
        <v>386300</v>
      </c>
      <c r="AZ61" s="21">
        <v>304000</v>
      </c>
      <c r="BA61" s="21">
        <v>353800</v>
      </c>
      <c r="BB61" s="21">
        <v>216900</v>
      </c>
      <c r="BC61" s="21">
        <v>247500</v>
      </c>
      <c r="BD61" s="21">
        <v>275400</v>
      </c>
      <c r="BE61" s="21">
        <v>185900</v>
      </c>
      <c r="BF61" s="21">
        <v>138200</v>
      </c>
      <c r="BG61" s="21">
        <v>227300</v>
      </c>
      <c r="BH61" s="21">
        <v>452400</v>
      </c>
      <c r="BI61" s="21">
        <v>366200</v>
      </c>
      <c r="BJ61" s="21">
        <v>244600</v>
      </c>
      <c r="BK61" s="21">
        <v>266600</v>
      </c>
      <c r="BL61" s="21">
        <v>208300</v>
      </c>
      <c r="BM61" s="2">
        <v>170900</v>
      </c>
      <c r="BN61" s="2">
        <v>254100</v>
      </c>
      <c r="BO61" s="2">
        <v>239000</v>
      </c>
      <c r="BP61" s="2">
        <v>283700</v>
      </c>
      <c r="BQ61" s="2">
        <v>437300</v>
      </c>
      <c r="BR61" s="2">
        <v>356200</v>
      </c>
      <c r="BS61" s="2">
        <v>608200</v>
      </c>
      <c r="BT61" s="2">
        <v>517400</v>
      </c>
      <c r="BU61" s="2">
        <v>355600</v>
      </c>
      <c r="BV61" s="2">
        <v>319200</v>
      </c>
      <c r="BW61" s="2">
        <v>445700</v>
      </c>
      <c r="BX61" s="2">
        <v>229900</v>
      </c>
      <c r="BY61" s="2">
        <v>189100</v>
      </c>
      <c r="BZ61" s="2">
        <v>225900</v>
      </c>
      <c r="CA61" s="2">
        <v>259800</v>
      </c>
      <c r="CB61" s="2">
        <v>258700</v>
      </c>
      <c r="CC61" s="2">
        <v>211400</v>
      </c>
      <c r="CD61" s="2">
        <v>209600</v>
      </c>
      <c r="CE61" s="2">
        <v>419200</v>
      </c>
      <c r="CF61" s="2">
        <v>469900</v>
      </c>
      <c r="CG61" s="2">
        <v>460500</v>
      </c>
      <c r="CH61" s="2">
        <v>352200</v>
      </c>
      <c r="CI61" s="2">
        <v>190800</v>
      </c>
      <c r="CJ61" s="2">
        <v>210400</v>
      </c>
      <c r="CK61" s="2">
        <v>217800</v>
      </c>
      <c r="CL61" s="2">
        <v>323200</v>
      </c>
      <c r="CM61" s="2">
        <v>245200</v>
      </c>
      <c r="CN61" s="2">
        <v>299100</v>
      </c>
      <c r="CO61" s="2">
        <v>322900</v>
      </c>
      <c r="CP61" s="2">
        <v>288800</v>
      </c>
      <c r="CQ61" s="2">
        <v>232000</v>
      </c>
      <c r="CR61" s="2">
        <v>299000</v>
      </c>
      <c r="CS61" s="2">
        <v>360700</v>
      </c>
      <c r="CT61" s="2">
        <v>429200</v>
      </c>
      <c r="CU61" s="2">
        <v>405500</v>
      </c>
      <c r="CV61" s="2">
        <v>226900</v>
      </c>
      <c r="CW61" s="2">
        <v>206400</v>
      </c>
      <c r="CX61" s="2">
        <v>400000</v>
      </c>
      <c r="CY61" s="2">
        <v>1060000</v>
      </c>
      <c r="CZ61" s="2">
        <v>638100</v>
      </c>
      <c r="DA61" s="2">
        <v>358200</v>
      </c>
      <c r="DB61" s="2">
        <v>226800</v>
      </c>
      <c r="DC61" s="2">
        <v>375500</v>
      </c>
      <c r="DD61" s="2">
        <v>396200</v>
      </c>
      <c r="DE61" s="2">
        <v>272800</v>
      </c>
      <c r="DF61" s="2">
        <v>384100</v>
      </c>
      <c r="DG61" s="2">
        <v>310500</v>
      </c>
      <c r="DH61" s="2">
        <v>316700</v>
      </c>
      <c r="DI61" s="2">
        <v>536700</v>
      </c>
      <c r="DJ61" s="2">
        <v>296000</v>
      </c>
      <c r="DK61" s="2">
        <v>368600</v>
      </c>
      <c r="DL61" s="2">
        <v>350500</v>
      </c>
      <c r="DM61" s="2">
        <v>316300</v>
      </c>
      <c r="DN61" s="2">
        <v>512100</v>
      </c>
      <c r="DO61" s="2">
        <v>279200</v>
      </c>
      <c r="DP61" s="2">
        <v>268000</v>
      </c>
      <c r="DQ61" s="2">
        <v>375700</v>
      </c>
      <c r="DR61" s="2">
        <v>543700</v>
      </c>
      <c r="DS61" s="2">
        <v>615900</v>
      </c>
      <c r="DT61" s="2">
        <v>228500</v>
      </c>
      <c r="DU61" s="2">
        <v>179000</v>
      </c>
      <c r="DV61" s="2">
        <v>139300</v>
      </c>
      <c r="DW61" s="2">
        <v>163000</v>
      </c>
      <c r="DX61" s="2">
        <v>201900</v>
      </c>
      <c r="DY61" s="2">
        <v>173900</v>
      </c>
      <c r="DZ61" s="2">
        <v>226500</v>
      </c>
      <c r="EA61" s="2">
        <v>266500</v>
      </c>
      <c r="EB61" s="2">
        <v>560400</v>
      </c>
      <c r="EC61" s="2">
        <v>259700</v>
      </c>
      <c r="ED61" s="2">
        <v>232400</v>
      </c>
      <c r="EE61" s="2">
        <v>201400</v>
      </c>
      <c r="EF61" s="2">
        <v>231700</v>
      </c>
      <c r="EG61" s="2">
        <v>236200</v>
      </c>
      <c r="EH61" s="2">
        <v>277000</v>
      </c>
      <c r="EI61" s="2">
        <v>238400</v>
      </c>
      <c r="EJ61" s="2">
        <v>234600</v>
      </c>
      <c r="EK61" s="2">
        <v>224700</v>
      </c>
      <c r="EL61" s="2">
        <v>414800</v>
      </c>
      <c r="EM61" s="2">
        <v>296900</v>
      </c>
      <c r="EN61" s="2">
        <v>301600</v>
      </c>
      <c r="EO61" s="2">
        <v>209300</v>
      </c>
      <c r="EP61" s="2">
        <v>235800</v>
      </c>
      <c r="EQ61" s="2">
        <v>265500</v>
      </c>
      <c r="ER61" s="2">
        <v>309400</v>
      </c>
      <c r="ES61" s="2">
        <v>354100</v>
      </c>
      <c r="ET61" s="2">
        <v>350700</v>
      </c>
      <c r="EU61" s="2">
        <v>537200</v>
      </c>
      <c r="EV61" s="2">
        <v>575100</v>
      </c>
      <c r="EW61" s="2">
        <v>221000</v>
      </c>
      <c r="EX61" s="2">
        <v>266400</v>
      </c>
      <c r="EY61" s="2">
        <v>235000</v>
      </c>
      <c r="EZ61" s="2">
        <v>365000</v>
      </c>
      <c r="FA61" s="2">
        <v>418700</v>
      </c>
      <c r="FB61" s="2">
        <v>219700</v>
      </c>
      <c r="FC61" s="2">
        <v>208300</v>
      </c>
      <c r="FD61" s="2">
        <v>271900</v>
      </c>
      <c r="FE61" s="2">
        <v>264000</v>
      </c>
      <c r="FF61" s="2">
        <v>245500</v>
      </c>
      <c r="FG61" s="2">
        <v>236300</v>
      </c>
      <c r="FH61" s="2">
        <v>209100</v>
      </c>
      <c r="FI61" s="2">
        <v>301800</v>
      </c>
      <c r="FJ61" s="2">
        <v>212300</v>
      </c>
      <c r="FK61" s="2">
        <v>314900</v>
      </c>
      <c r="FL61" s="2">
        <v>207600</v>
      </c>
      <c r="FM61" s="2">
        <v>325100</v>
      </c>
      <c r="FN61" s="2">
        <v>219400</v>
      </c>
      <c r="FO61" s="2">
        <v>245600</v>
      </c>
      <c r="FP61" s="2">
        <v>211100</v>
      </c>
      <c r="FQ61" s="2">
        <v>250600</v>
      </c>
      <c r="FR61" s="2">
        <v>271400</v>
      </c>
      <c r="FS61" s="2">
        <v>250200</v>
      </c>
      <c r="FT61" s="2">
        <v>218800</v>
      </c>
      <c r="FU61" s="2">
        <v>171600</v>
      </c>
      <c r="FV61" s="2">
        <v>265900</v>
      </c>
      <c r="FW61" s="2">
        <v>163400</v>
      </c>
      <c r="FX61" s="2">
        <v>135800</v>
      </c>
      <c r="FY61" s="2">
        <v>181400</v>
      </c>
      <c r="FZ61" s="2">
        <v>131000</v>
      </c>
      <c r="GA61" s="2">
        <v>181100</v>
      </c>
      <c r="GB61" s="2">
        <v>152900</v>
      </c>
      <c r="GC61" s="2">
        <v>281900</v>
      </c>
      <c r="GD61" s="2">
        <v>232900</v>
      </c>
      <c r="GE61" s="2">
        <v>338700</v>
      </c>
      <c r="GF61" s="2">
        <v>534300</v>
      </c>
      <c r="GG61" s="2">
        <v>610700</v>
      </c>
      <c r="GH61" s="2">
        <v>346400</v>
      </c>
      <c r="GI61" s="2">
        <v>267800</v>
      </c>
      <c r="GJ61" s="2">
        <v>297400</v>
      </c>
      <c r="GK61" s="2">
        <v>586200</v>
      </c>
      <c r="GL61" s="2">
        <v>576200</v>
      </c>
      <c r="GM61" s="2">
        <v>228200</v>
      </c>
      <c r="GN61" s="2">
        <v>155700</v>
      </c>
      <c r="GO61" s="2">
        <v>175100</v>
      </c>
      <c r="GP61" s="2">
        <v>181300</v>
      </c>
      <c r="GQ61" s="2">
        <v>133000</v>
      </c>
      <c r="GR61" s="2">
        <v>201900</v>
      </c>
      <c r="GS61" s="2">
        <v>270400</v>
      </c>
      <c r="GT61" s="2">
        <v>266800</v>
      </c>
      <c r="GU61" s="2">
        <v>267400</v>
      </c>
      <c r="GV61" s="2">
        <v>214200</v>
      </c>
      <c r="GW61" s="2">
        <v>171100</v>
      </c>
      <c r="GX61" s="2">
        <v>181500</v>
      </c>
      <c r="GY61" s="2">
        <v>214900</v>
      </c>
      <c r="GZ61" s="2">
        <v>238100</v>
      </c>
      <c r="HA61" s="2">
        <v>185600</v>
      </c>
      <c r="HB61" s="2">
        <v>200700</v>
      </c>
      <c r="HC61" s="2">
        <v>288800</v>
      </c>
      <c r="HD61" s="2">
        <v>302600</v>
      </c>
      <c r="HE61" s="2">
        <v>282700</v>
      </c>
      <c r="HF61" s="2">
        <v>413500</v>
      </c>
      <c r="HG61" s="2">
        <v>275400</v>
      </c>
      <c r="HH61" s="2">
        <v>193700</v>
      </c>
      <c r="HI61" s="2">
        <v>232400</v>
      </c>
      <c r="HJ61" s="2">
        <v>371700</v>
      </c>
      <c r="HK61" s="2">
        <v>168400</v>
      </c>
      <c r="HL61" s="2">
        <v>191100</v>
      </c>
      <c r="HM61" s="2">
        <v>311400</v>
      </c>
      <c r="HN61" s="2">
        <v>258400</v>
      </c>
      <c r="HO61" s="2">
        <v>289100</v>
      </c>
      <c r="HP61" s="2">
        <v>298600</v>
      </c>
      <c r="HQ61" s="2">
        <v>185100</v>
      </c>
      <c r="HR61" s="2">
        <v>177100</v>
      </c>
      <c r="HS61" s="2">
        <v>159700</v>
      </c>
      <c r="HT61" s="2">
        <v>123900</v>
      </c>
      <c r="HU61" s="2">
        <v>208400</v>
      </c>
      <c r="HV61" s="2">
        <v>127400</v>
      </c>
      <c r="HW61" s="2">
        <v>123800</v>
      </c>
      <c r="HX61" s="2">
        <v>148000</v>
      </c>
      <c r="HY61" s="2">
        <v>115000</v>
      </c>
      <c r="HZ61" s="2">
        <v>165200</v>
      </c>
      <c r="IA61" s="2">
        <v>199600</v>
      </c>
      <c r="IB61" s="2">
        <v>195200</v>
      </c>
      <c r="IC61" s="2">
        <v>252400</v>
      </c>
      <c r="ID61" s="2">
        <v>134600</v>
      </c>
      <c r="IE61" s="2">
        <v>227000</v>
      </c>
      <c r="IF61" s="2">
        <v>143900</v>
      </c>
      <c r="IG61" s="2">
        <v>199000</v>
      </c>
      <c r="IH61" s="2">
        <v>213800</v>
      </c>
      <c r="II61" s="2">
        <v>148600</v>
      </c>
      <c r="IJ61" s="2">
        <v>184100</v>
      </c>
      <c r="IK61" s="2">
        <v>195700</v>
      </c>
      <c r="IL61" s="2">
        <v>250700</v>
      </c>
      <c r="IM61" s="2">
        <v>231800</v>
      </c>
      <c r="IN61" s="2">
        <v>238500</v>
      </c>
      <c r="IO61" s="2">
        <v>238100</v>
      </c>
      <c r="IP61" s="2">
        <v>349800</v>
      </c>
      <c r="IQ61" s="2">
        <v>481400</v>
      </c>
      <c r="IR61" s="2">
        <v>1407700</v>
      </c>
      <c r="IS61" s="2">
        <v>999300</v>
      </c>
      <c r="IT61" s="2">
        <v>305900</v>
      </c>
    </row>
    <row r="62" spans="1:254" ht="15.9" customHeight="1">
      <c r="A62" s="390" t="s">
        <v>119</v>
      </c>
      <c r="B62" s="46" t="s">
        <v>120</v>
      </c>
      <c r="C62" s="50">
        <v>429500</v>
      </c>
      <c r="D62" s="199">
        <v>-836200</v>
      </c>
      <c r="E62" s="197">
        <v>1265700</v>
      </c>
      <c r="F62" s="21">
        <v>1366700</v>
      </c>
      <c r="G62" s="21">
        <v>640900</v>
      </c>
      <c r="H62" s="21">
        <v>700000</v>
      </c>
      <c r="I62" s="21">
        <v>604500</v>
      </c>
      <c r="J62" s="21">
        <v>602000</v>
      </c>
      <c r="K62" s="21">
        <v>832600</v>
      </c>
      <c r="L62" s="21">
        <v>605800</v>
      </c>
      <c r="M62" s="21">
        <v>494300</v>
      </c>
      <c r="N62" s="21">
        <v>543900</v>
      </c>
      <c r="O62" s="21">
        <v>575000</v>
      </c>
      <c r="P62" s="21">
        <v>510900</v>
      </c>
      <c r="Q62" s="21">
        <v>645100</v>
      </c>
      <c r="R62" s="21">
        <v>955100</v>
      </c>
      <c r="S62" s="21">
        <v>468100</v>
      </c>
      <c r="T62" s="21">
        <v>710200</v>
      </c>
      <c r="U62" s="21">
        <v>711900</v>
      </c>
      <c r="V62" s="21">
        <v>742200</v>
      </c>
      <c r="W62" s="21">
        <v>723700</v>
      </c>
      <c r="X62" s="21">
        <v>555800</v>
      </c>
      <c r="Y62" s="21">
        <v>675200</v>
      </c>
      <c r="Z62" s="21">
        <v>569700</v>
      </c>
      <c r="AA62" s="21">
        <v>490700</v>
      </c>
      <c r="AB62" s="21">
        <v>612300</v>
      </c>
      <c r="AC62" s="21">
        <v>670200</v>
      </c>
      <c r="AD62" s="21">
        <v>656200</v>
      </c>
      <c r="AE62" s="21">
        <v>638400</v>
      </c>
      <c r="AF62" s="21">
        <v>621000</v>
      </c>
      <c r="AG62" s="21">
        <v>1000700</v>
      </c>
      <c r="AH62" s="21">
        <v>1369600</v>
      </c>
      <c r="AI62" s="21">
        <v>827200</v>
      </c>
      <c r="AJ62" s="21">
        <v>436200</v>
      </c>
      <c r="AK62" s="21">
        <v>290700</v>
      </c>
      <c r="AL62" s="21">
        <v>809400</v>
      </c>
      <c r="AM62" s="21">
        <v>582400</v>
      </c>
      <c r="AN62" s="21">
        <v>574600</v>
      </c>
      <c r="AO62" s="21">
        <v>405000</v>
      </c>
      <c r="AP62" s="21">
        <v>525000</v>
      </c>
      <c r="AQ62" s="21">
        <v>816600</v>
      </c>
      <c r="AR62" s="21">
        <v>691300</v>
      </c>
      <c r="AS62" s="21">
        <v>624200</v>
      </c>
      <c r="AT62" s="21">
        <v>645500</v>
      </c>
      <c r="AU62" s="21">
        <v>818900</v>
      </c>
      <c r="AV62" s="21">
        <v>498700</v>
      </c>
      <c r="AW62" s="21">
        <v>509400</v>
      </c>
      <c r="AX62" s="21">
        <v>503100</v>
      </c>
      <c r="AY62" s="21">
        <v>813800</v>
      </c>
      <c r="AZ62" s="21">
        <v>629700</v>
      </c>
      <c r="BA62" s="21">
        <v>957800</v>
      </c>
      <c r="BB62" s="21">
        <v>832300</v>
      </c>
      <c r="BC62" s="21">
        <v>804600</v>
      </c>
      <c r="BD62" s="21">
        <v>655000</v>
      </c>
      <c r="BE62" s="21">
        <v>668800</v>
      </c>
      <c r="BF62" s="21">
        <v>614200</v>
      </c>
      <c r="BG62" s="21">
        <v>732300</v>
      </c>
      <c r="BH62" s="21">
        <v>751000</v>
      </c>
      <c r="BI62" s="21">
        <v>477400</v>
      </c>
      <c r="BJ62" s="21">
        <v>727500</v>
      </c>
      <c r="BK62" s="21">
        <v>765000</v>
      </c>
      <c r="BL62" s="21">
        <v>659100</v>
      </c>
      <c r="BM62" s="2">
        <v>749500</v>
      </c>
      <c r="BN62" s="2">
        <v>692900</v>
      </c>
      <c r="BO62" s="2">
        <v>1011500</v>
      </c>
      <c r="BP62" s="2">
        <v>1248700</v>
      </c>
      <c r="BQ62" s="2">
        <v>2068300</v>
      </c>
      <c r="BR62" s="2">
        <v>626400</v>
      </c>
      <c r="BS62" s="2">
        <v>599500</v>
      </c>
      <c r="BT62" s="2">
        <v>851400</v>
      </c>
      <c r="BU62" s="2">
        <v>381200</v>
      </c>
      <c r="BV62" s="2">
        <v>405800</v>
      </c>
      <c r="BW62" s="2">
        <v>727500</v>
      </c>
      <c r="BX62" s="2">
        <v>709700</v>
      </c>
      <c r="BY62" s="2">
        <v>1034000</v>
      </c>
      <c r="BZ62" s="2">
        <v>319500</v>
      </c>
      <c r="CA62" s="2">
        <v>353500</v>
      </c>
      <c r="CB62" s="2">
        <v>459100</v>
      </c>
      <c r="CC62" s="2">
        <v>460500</v>
      </c>
      <c r="CD62" s="2">
        <v>311700</v>
      </c>
      <c r="CE62" s="2">
        <v>335200</v>
      </c>
      <c r="CF62" s="2">
        <v>411800</v>
      </c>
      <c r="CG62" s="2">
        <v>625000</v>
      </c>
      <c r="CH62" s="2">
        <v>650100</v>
      </c>
      <c r="CI62" s="2">
        <v>270600</v>
      </c>
      <c r="CJ62" s="2">
        <v>284400</v>
      </c>
      <c r="CK62" s="2">
        <v>331400</v>
      </c>
      <c r="CL62" s="2">
        <v>691200</v>
      </c>
      <c r="CM62" s="2">
        <v>449300</v>
      </c>
      <c r="CN62" s="2">
        <v>652300</v>
      </c>
      <c r="CO62" s="2">
        <v>760800</v>
      </c>
      <c r="CP62" s="2">
        <v>567100</v>
      </c>
      <c r="CQ62" s="2">
        <v>431000</v>
      </c>
      <c r="CR62" s="2">
        <v>524600</v>
      </c>
      <c r="CS62" s="2">
        <v>619800</v>
      </c>
      <c r="CT62" s="2">
        <v>1306600</v>
      </c>
      <c r="CU62" s="2">
        <v>711200</v>
      </c>
      <c r="CV62" s="2">
        <v>403300</v>
      </c>
      <c r="CW62" s="2">
        <v>398600</v>
      </c>
      <c r="CX62" s="2">
        <v>677600</v>
      </c>
      <c r="CY62" s="2">
        <v>446800</v>
      </c>
      <c r="CZ62" s="2">
        <v>498500</v>
      </c>
      <c r="DA62" s="2">
        <v>544400</v>
      </c>
      <c r="DB62" s="2">
        <v>687500</v>
      </c>
      <c r="DC62" s="2">
        <v>1023100</v>
      </c>
      <c r="DD62" s="2">
        <v>801800</v>
      </c>
      <c r="DE62" s="2">
        <v>1064400</v>
      </c>
      <c r="DF62" s="2">
        <v>1751000</v>
      </c>
      <c r="DG62" s="2">
        <v>1419000</v>
      </c>
      <c r="DH62" s="2">
        <v>1023100</v>
      </c>
      <c r="DI62" s="2">
        <v>1070700</v>
      </c>
      <c r="DJ62" s="2">
        <v>875300</v>
      </c>
      <c r="DK62" s="2">
        <v>653000</v>
      </c>
      <c r="DL62" s="2">
        <v>915400</v>
      </c>
      <c r="DM62" s="2">
        <v>815200</v>
      </c>
      <c r="DN62" s="2">
        <v>655300</v>
      </c>
      <c r="DO62" s="2">
        <v>678800</v>
      </c>
      <c r="DP62" s="2">
        <v>770700</v>
      </c>
      <c r="DQ62" s="2">
        <v>703300</v>
      </c>
      <c r="DR62" s="2">
        <v>1199800</v>
      </c>
      <c r="DS62" s="2">
        <v>986100</v>
      </c>
      <c r="DT62" s="2">
        <v>888700</v>
      </c>
      <c r="DU62" s="2">
        <v>1100900</v>
      </c>
      <c r="DV62" s="2">
        <v>1176900</v>
      </c>
      <c r="DW62" s="2">
        <v>1611100</v>
      </c>
      <c r="DX62" s="2">
        <v>2642800</v>
      </c>
      <c r="DY62" s="2">
        <v>1469900</v>
      </c>
      <c r="DZ62" s="2">
        <v>2016000</v>
      </c>
      <c r="EA62" s="2">
        <v>1602500</v>
      </c>
      <c r="EB62" s="2">
        <v>1025800</v>
      </c>
      <c r="EC62" s="2">
        <v>927800</v>
      </c>
      <c r="ED62" s="2">
        <v>930300</v>
      </c>
      <c r="EE62" s="2">
        <v>1001500</v>
      </c>
      <c r="EF62" s="2">
        <v>1133500</v>
      </c>
      <c r="EG62" s="2">
        <v>1394300</v>
      </c>
      <c r="EH62" s="2">
        <v>880300</v>
      </c>
      <c r="EI62" s="2">
        <v>373300</v>
      </c>
      <c r="EJ62" s="2">
        <v>784400</v>
      </c>
      <c r="EK62" s="2">
        <v>594500</v>
      </c>
      <c r="EL62" s="2">
        <v>724600</v>
      </c>
      <c r="EM62" s="2">
        <v>873000</v>
      </c>
      <c r="EN62" s="2">
        <v>1079200</v>
      </c>
      <c r="EO62" s="2">
        <v>438000</v>
      </c>
      <c r="EP62" s="2">
        <v>709800</v>
      </c>
      <c r="EQ62" s="2">
        <v>949700</v>
      </c>
      <c r="ER62" s="2">
        <v>707800</v>
      </c>
      <c r="ES62" s="2">
        <v>439700</v>
      </c>
      <c r="ET62" s="2">
        <v>753100</v>
      </c>
      <c r="EU62" s="2">
        <v>664100</v>
      </c>
      <c r="EV62" s="2">
        <v>312200</v>
      </c>
      <c r="EW62" s="2">
        <v>229100</v>
      </c>
      <c r="EX62" s="2">
        <v>745400</v>
      </c>
      <c r="EY62" s="2">
        <v>324500</v>
      </c>
      <c r="EZ62" s="2">
        <v>296700</v>
      </c>
      <c r="FA62" s="2">
        <v>564000</v>
      </c>
      <c r="FB62" s="2">
        <v>640800</v>
      </c>
      <c r="FC62" s="2">
        <v>753200</v>
      </c>
      <c r="FD62" s="2">
        <v>385400</v>
      </c>
      <c r="FE62" s="2">
        <v>329000</v>
      </c>
      <c r="FF62" s="2">
        <v>407800</v>
      </c>
      <c r="FG62" s="2">
        <v>444400</v>
      </c>
      <c r="FH62" s="2">
        <v>334700</v>
      </c>
      <c r="FI62" s="2">
        <v>322700</v>
      </c>
      <c r="FJ62" s="2">
        <v>418800</v>
      </c>
      <c r="FK62" s="2">
        <v>358000</v>
      </c>
      <c r="FL62" s="2">
        <v>363500</v>
      </c>
      <c r="FM62" s="2">
        <v>355900</v>
      </c>
      <c r="FN62" s="2">
        <v>302100</v>
      </c>
      <c r="FO62" s="2">
        <v>510400</v>
      </c>
      <c r="FP62" s="2">
        <v>465100</v>
      </c>
      <c r="FQ62" s="2">
        <v>663300</v>
      </c>
      <c r="FR62" s="2">
        <v>481900</v>
      </c>
      <c r="FS62" s="2">
        <v>506800</v>
      </c>
      <c r="FT62" s="2">
        <v>504900</v>
      </c>
      <c r="FU62" s="2">
        <v>350100</v>
      </c>
      <c r="FV62" s="2">
        <v>393600</v>
      </c>
      <c r="FW62" s="2">
        <v>421000</v>
      </c>
      <c r="FX62" s="2">
        <v>434900</v>
      </c>
      <c r="FY62" s="2">
        <v>474800</v>
      </c>
      <c r="FZ62" s="2">
        <v>457400</v>
      </c>
      <c r="GA62" s="2">
        <v>442700</v>
      </c>
      <c r="GB62" s="2">
        <v>453000</v>
      </c>
      <c r="GC62" s="2">
        <v>404900</v>
      </c>
      <c r="GD62" s="2">
        <v>696700</v>
      </c>
      <c r="GE62" s="2">
        <v>785400</v>
      </c>
      <c r="GF62" s="2">
        <v>787000</v>
      </c>
      <c r="GG62" s="2">
        <v>926300</v>
      </c>
      <c r="GH62" s="2">
        <v>832600</v>
      </c>
      <c r="GI62" s="2">
        <v>1723700</v>
      </c>
      <c r="GJ62" s="2">
        <v>696800</v>
      </c>
      <c r="GK62" s="2">
        <v>374500</v>
      </c>
      <c r="GL62" s="2">
        <v>321300</v>
      </c>
      <c r="GM62" s="2">
        <v>243700</v>
      </c>
      <c r="GN62" s="2">
        <v>398800</v>
      </c>
      <c r="GO62" s="2">
        <v>448000</v>
      </c>
      <c r="GP62" s="2">
        <v>457200</v>
      </c>
      <c r="GQ62" s="2">
        <v>414200</v>
      </c>
      <c r="GR62" s="2">
        <v>637100</v>
      </c>
      <c r="GS62" s="2">
        <v>302200</v>
      </c>
      <c r="GT62" s="2">
        <v>337000</v>
      </c>
      <c r="GU62" s="2">
        <v>496200</v>
      </c>
      <c r="GV62" s="2">
        <v>304900</v>
      </c>
      <c r="GW62" s="2">
        <v>377100</v>
      </c>
      <c r="GX62" s="2">
        <v>364700</v>
      </c>
      <c r="GY62" s="2">
        <v>325900</v>
      </c>
      <c r="GZ62" s="2">
        <v>423500</v>
      </c>
      <c r="HA62" s="2">
        <v>281900</v>
      </c>
      <c r="HB62" s="2">
        <v>299700</v>
      </c>
      <c r="HC62" s="2">
        <v>307100</v>
      </c>
      <c r="HD62" s="2">
        <v>230600</v>
      </c>
      <c r="HE62" s="2">
        <v>352100</v>
      </c>
      <c r="HF62" s="2">
        <v>339700</v>
      </c>
      <c r="HG62" s="2">
        <v>232800</v>
      </c>
      <c r="HH62" s="2">
        <v>318700</v>
      </c>
      <c r="HI62" s="2">
        <v>182100</v>
      </c>
      <c r="HJ62" s="2">
        <v>350600</v>
      </c>
      <c r="HK62" s="2">
        <v>236800</v>
      </c>
      <c r="HL62" s="2">
        <v>285800</v>
      </c>
      <c r="HM62" s="2">
        <v>298700</v>
      </c>
      <c r="HN62" s="2">
        <v>427700</v>
      </c>
      <c r="HO62" s="2">
        <v>300900</v>
      </c>
      <c r="HP62" s="2">
        <v>293200</v>
      </c>
      <c r="HQ62" s="2">
        <v>534700</v>
      </c>
      <c r="HR62" s="2">
        <v>221100</v>
      </c>
      <c r="HS62" s="2">
        <v>315800</v>
      </c>
      <c r="HT62" s="2">
        <v>293000</v>
      </c>
      <c r="HU62" s="2">
        <v>394300</v>
      </c>
      <c r="HV62" s="2">
        <v>225500</v>
      </c>
      <c r="HW62" s="2">
        <v>253200</v>
      </c>
      <c r="HX62" s="2">
        <v>162600</v>
      </c>
      <c r="HY62" s="2">
        <v>227700</v>
      </c>
      <c r="HZ62" s="2">
        <v>232900</v>
      </c>
      <c r="IA62" s="2">
        <v>219300</v>
      </c>
      <c r="IB62" s="2">
        <v>278400</v>
      </c>
      <c r="IC62" s="2">
        <v>236600</v>
      </c>
      <c r="ID62" s="2">
        <v>143600</v>
      </c>
      <c r="IE62" s="2">
        <v>204500</v>
      </c>
      <c r="IF62" s="2">
        <v>328300</v>
      </c>
      <c r="IG62" s="2">
        <v>392600</v>
      </c>
      <c r="IH62" s="2">
        <v>183800</v>
      </c>
      <c r="II62" s="2">
        <v>302600</v>
      </c>
      <c r="IJ62" s="2">
        <v>270400</v>
      </c>
      <c r="IK62" s="2">
        <v>388600</v>
      </c>
      <c r="IL62" s="2">
        <v>374000</v>
      </c>
      <c r="IM62" s="2">
        <v>342800</v>
      </c>
      <c r="IN62" s="2">
        <v>309000</v>
      </c>
      <c r="IO62" s="2">
        <v>405600</v>
      </c>
      <c r="IP62" s="2">
        <v>502600</v>
      </c>
      <c r="IQ62" s="2">
        <v>928600</v>
      </c>
      <c r="IR62" s="2">
        <v>2986700</v>
      </c>
      <c r="IS62" s="2">
        <v>345700</v>
      </c>
      <c r="IT62" s="2">
        <v>300700</v>
      </c>
    </row>
    <row r="63" spans="1:254" ht="15.9" customHeight="1">
      <c r="A63" s="390" t="s">
        <v>121</v>
      </c>
      <c r="B63" s="46" t="s">
        <v>122</v>
      </c>
      <c r="C63" s="50">
        <v>30800</v>
      </c>
      <c r="D63" s="199">
        <v>-27000</v>
      </c>
      <c r="E63" s="197">
        <v>57800</v>
      </c>
      <c r="F63" s="21">
        <v>64400</v>
      </c>
      <c r="G63" s="21">
        <v>83700</v>
      </c>
      <c r="H63" s="21">
        <v>104200</v>
      </c>
      <c r="I63" s="21">
        <v>86200</v>
      </c>
      <c r="J63" s="21">
        <v>119700</v>
      </c>
      <c r="K63" s="21">
        <v>123200</v>
      </c>
      <c r="L63" s="21">
        <v>68400</v>
      </c>
      <c r="M63" s="21">
        <v>72800</v>
      </c>
      <c r="N63" s="21">
        <v>31600</v>
      </c>
      <c r="O63" s="21">
        <v>40500</v>
      </c>
      <c r="P63" s="21">
        <v>71800</v>
      </c>
      <c r="Q63" s="21">
        <v>96800</v>
      </c>
      <c r="R63" s="21">
        <v>131500</v>
      </c>
      <c r="S63" s="21">
        <v>39200</v>
      </c>
      <c r="T63" s="21">
        <v>41900</v>
      </c>
      <c r="U63" s="21">
        <v>77000</v>
      </c>
      <c r="V63" s="21">
        <v>70000</v>
      </c>
      <c r="W63" s="21">
        <v>71100</v>
      </c>
      <c r="X63" s="21">
        <v>76300</v>
      </c>
      <c r="Y63" s="21">
        <v>59400</v>
      </c>
      <c r="Z63" s="21">
        <v>133300</v>
      </c>
      <c r="AA63" s="21">
        <v>117700</v>
      </c>
      <c r="AB63" s="21">
        <v>93800</v>
      </c>
      <c r="AC63" s="21">
        <v>79100</v>
      </c>
      <c r="AD63" s="21">
        <v>58600</v>
      </c>
      <c r="AE63" s="21">
        <v>70000</v>
      </c>
      <c r="AF63" s="21">
        <v>106000</v>
      </c>
      <c r="AG63" s="21">
        <v>108500</v>
      </c>
      <c r="AH63" s="21">
        <v>63500</v>
      </c>
      <c r="AI63" s="21">
        <v>59700</v>
      </c>
      <c r="AJ63" s="21">
        <v>112100</v>
      </c>
      <c r="AK63" s="21">
        <v>74400</v>
      </c>
      <c r="AL63" s="21">
        <v>59300</v>
      </c>
      <c r="AM63" s="21">
        <v>61400</v>
      </c>
      <c r="AN63" s="21">
        <v>86700</v>
      </c>
      <c r="AO63" s="21">
        <v>100500</v>
      </c>
      <c r="AP63" s="21">
        <v>93400</v>
      </c>
      <c r="AQ63" s="21">
        <v>209900</v>
      </c>
      <c r="AR63" s="21">
        <v>66900</v>
      </c>
      <c r="AS63" s="21">
        <v>133300</v>
      </c>
      <c r="AT63" s="21">
        <v>107500</v>
      </c>
      <c r="AU63" s="21">
        <v>95500</v>
      </c>
      <c r="AV63" s="21">
        <v>70300</v>
      </c>
      <c r="AW63" s="21">
        <v>94100</v>
      </c>
      <c r="AX63" s="21">
        <v>256800</v>
      </c>
      <c r="AY63" s="21">
        <v>155600</v>
      </c>
      <c r="AZ63" s="21">
        <v>102900</v>
      </c>
      <c r="BA63" s="21">
        <v>96000</v>
      </c>
      <c r="BB63" s="21">
        <v>76000</v>
      </c>
      <c r="BC63" s="21">
        <v>77600</v>
      </c>
      <c r="BD63" s="21">
        <v>69700</v>
      </c>
      <c r="BE63" s="21">
        <v>141100</v>
      </c>
      <c r="BF63" s="21">
        <v>84500</v>
      </c>
      <c r="BG63" s="21">
        <v>121000</v>
      </c>
      <c r="BH63" s="21">
        <v>172200</v>
      </c>
      <c r="BI63" s="21">
        <v>173700</v>
      </c>
      <c r="BJ63" s="21">
        <v>243600</v>
      </c>
      <c r="BK63" s="21">
        <v>502700</v>
      </c>
      <c r="BL63" s="21">
        <v>120000</v>
      </c>
      <c r="BM63" s="2">
        <v>219100</v>
      </c>
      <c r="BN63" s="2">
        <v>111700</v>
      </c>
      <c r="BO63" s="2">
        <v>96300</v>
      </c>
      <c r="BP63" s="2">
        <v>119900</v>
      </c>
      <c r="BQ63" s="2">
        <v>344100</v>
      </c>
      <c r="BR63" s="2">
        <v>100200</v>
      </c>
      <c r="BS63" s="2">
        <v>109100</v>
      </c>
      <c r="BT63" s="2">
        <v>92400</v>
      </c>
      <c r="BU63" s="2">
        <v>95200</v>
      </c>
      <c r="BV63" s="2">
        <v>86300</v>
      </c>
      <c r="BW63" s="2">
        <v>101400</v>
      </c>
      <c r="BX63" s="2">
        <v>108400</v>
      </c>
      <c r="BY63" s="2">
        <v>78000</v>
      </c>
      <c r="BZ63" s="2">
        <v>142100</v>
      </c>
      <c r="CA63" s="2">
        <v>54100</v>
      </c>
      <c r="CB63" s="2">
        <v>78300</v>
      </c>
      <c r="CC63" s="2">
        <v>75700</v>
      </c>
      <c r="CD63" s="2">
        <v>96600</v>
      </c>
      <c r="CE63" s="2">
        <v>124500</v>
      </c>
      <c r="CF63" s="2">
        <v>154200</v>
      </c>
      <c r="CG63" s="2">
        <v>73000</v>
      </c>
      <c r="CH63" s="2">
        <v>103500</v>
      </c>
      <c r="CI63" s="2">
        <v>130800</v>
      </c>
      <c r="CJ63" s="2">
        <v>49100</v>
      </c>
      <c r="CK63" s="2">
        <v>55100</v>
      </c>
      <c r="CL63" s="2">
        <v>85200</v>
      </c>
      <c r="CM63" s="2">
        <v>176000</v>
      </c>
      <c r="CN63" s="2">
        <v>156900</v>
      </c>
      <c r="CO63" s="2">
        <v>377900</v>
      </c>
      <c r="CP63" s="2">
        <v>434500</v>
      </c>
      <c r="CQ63" s="2">
        <v>241500</v>
      </c>
      <c r="CR63" s="2">
        <v>185300</v>
      </c>
      <c r="CS63" s="2">
        <v>182200</v>
      </c>
      <c r="CT63" s="2">
        <v>467700</v>
      </c>
      <c r="CU63" s="2">
        <v>210600</v>
      </c>
      <c r="CV63" s="2">
        <v>112000</v>
      </c>
      <c r="CW63" s="2">
        <v>77400</v>
      </c>
      <c r="CX63" s="2">
        <v>106500</v>
      </c>
      <c r="CY63" s="2">
        <v>189500</v>
      </c>
      <c r="CZ63" s="2">
        <v>184600</v>
      </c>
      <c r="DA63" s="2">
        <v>81600</v>
      </c>
      <c r="DB63" s="2">
        <v>132600</v>
      </c>
      <c r="DC63" s="2">
        <v>310600</v>
      </c>
      <c r="DD63" s="2">
        <v>80700</v>
      </c>
      <c r="DE63" s="2">
        <v>84200</v>
      </c>
      <c r="DF63" s="2">
        <v>175900</v>
      </c>
      <c r="DG63" s="2">
        <v>170700</v>
      </c>
      <c r="DH63" s="2">
        <v>95000</v>
      </c>
      <c r="DI63" s="2">
        <v>97700</v>
      </c>
      <c r="DJ63" s="2">
        <v>82700</v>
      </c>
      <c r="DK63" s="2">
        <v>104400</v>
      </c>
      <c r="DL63" s="2">
        <v>71300</v>
      </c>
      <c r="DM63" s="2">
        <v>44200</v>
      </c>
      <c r="DN63" s="2">
        <v>69900</v>
      </c>
      <c r="DO63" s="2">
        <v>57600</v>
      </c>
      <c r="DP63" s="2">
        <v>88500</v>
      </c>
      <c r="DQ63" s="2">
        <v>140700</v>
      </c>
      <c r="DR63" s="2">
        <v>707000</v>
      </c>
      <c r="DS63" s="2">
        <v>103900</v>
      </c>
      <c r="DT63" s="2">
        <v>94300</v>
      </c>
      <c r="DU63" s="2">
        <v>109400</v>
      </c>
      <c r="DV63" s="2">
        <v>59500</v>
      </c>
      <c r="DW63" s="2">
        <v>77500</v>
      </c>
      <c r="DX63" s="2">
        <v>50600</v>
      </c>
      <c r="DY63" s="2">
        <v>62000</v>
      </c>
      <c r="DZ63" s="2">
        <v>91000</v>
      </c>
      <c r="EA63" s="2">
        <v>50700</v>
      </c>
      <c r="EB63" s="2">
        <v>61500</v>
      </c>
      <c r="EC63" s="2">
        <v>77300</v>
      </c>
      <c r="ED63" s="2">
        <v>115500</v>
      </c>
      <c r="EE63" s="2">
        <v>97600</v>
      </c>
      <c r="EF63" s="2">
        <v>60800</v>
      </c>
      <c r="EG63" s="2">
        <v>38800</v>
      </c>
      <c r="EH63" s="2">
        <v>80000</v>
      </c>
      <c r="EI63" s="2">
        <v>58200</v>
      </c>
      <c r="EJ63" s="2">
        <v>51900</v>
      </c>
      <c r="EK63" s="2">
        <v>59700</v>
      </c>
      <c r="EL63" s="2">
        <v>66900</v>
      </c>
      <c r="EM63" s="2">
        <v>75700</v>
      </c>
      <c r="EN63" s="2">
        <v>157800</v>
      </c>
      <c r="EO63" s="2">
        <v>70400</v>
      </c>
      <c r="EP63" s="2">
        <v>86100</v>
      </c>
      <c r="EQ63" s="2">
        <v>81300</v>
      </c>
      <c r="ER63" s="2">
        <v>105700</v>
      </c>
      <c r="ES63" s="2">
        <v>86300</v>
      </c>
      <c r="ET63" s="2">
        <v>58900</v>
      </c>
      <c r="EU63" s="2">
        <v>70000</v>
      </c>
      <c r="EV63" s="2">
        <v>62900</v>
      </c>
      <c r="EW63" s="2">
        <v>38500</v>
      </c>
      <c r="EX63" s="2">
        <v>53400</v>
      </c>
      <c r="EY63" s="2">
        <v>77700</v>
      </c>
      <c r="EZ63" s="2">
        <v>55900</v>
      </c>
      <c r="FA63" s="2">
        <v>129100</v>
      </c>
      <c r="FB63" s="2">
        <v>59600</v>
      </c>
      <c r="FC63" s="2">
        <v>41200</v>
      </c>
      <c r="FD63" s="2">
        <v>82700</v>
      </c>
      <c r="FE63" s="2">
        <v>76600</v>
      </c>
      <c r="FF63" s="2">
        <v>81200</v>
      </c>
      <c r="FG63" s="2">
        <v>86400</v>
      </c>
      <c r="FH63" s="2">
        <v>41600</v>
      </c>
      <c r="FI63" s="2">
        <v>59700</v>
      </c>
      <c r="FJ63" s="2">
        <v>67600</v>
      </c>
      <c r="FK63" s="2">
        <v>78700</v>
      </c>
      <c r="FL63" s="2">
        <v>69600</v>
      </c>
      <c r="FM63" s="2">
        <v>83400</v>
      </c>
      <c r="FN63" s="2">
        <v>58300</v>
      </c>
      <c r="FO63" s="2">
        <v>93900</v>
      </c>
      <c r="FP63" s="2">
        <v>71700</v>
      </c>
      <c r="FQ63" s="2">
        <v>55600</v>
      </c>
      <c r="FR63" s="2">
        <v>70400</v>
      </c>
      <c r="FS63" s="2">
        <v>62900</v>
      </c>
      <c r="FT63" s="2">
        <v>89000</v>
      </c>
      <c r="FU63" s="2">
        <v>73700</v>
      </c>
      <c r="FV63" s="2">
        <v>83400</v>
      </c>
      <c r="FW63" s="2">
        <v>134300</v>
      </c>
      <c r="FX63" s="2">
        <v>233300</v>
      </c>
      <c r="FY63" s="2">
        <v>377200</v>
      </c>
      <c r="FZ63" s="2">
        <v>100500</v>
      </c>
      <c r="GA63" s="2">
        <v>50400</v>
      </c>
      <c r="GB63" s="2">
        <v>49900</v>
      </c>
      <c r="GC63" s="2">
        <v>75700</v>
      </c>
      <c r="GD63" s="2">
        <v>81100</v>
      </c>
      <c r="GE63" s="2">
        <v>96400</v>
      </c>
      <c r="GF63" s="2">
        <v>103400</v>
      </c>
      <c r="GG63" s="2">
        <v>87300</v>
      </c>
      <c r="GH63" s="2">
        <v>104100</v>
      </c>
      <c r="GI63" s="2">
        <v>333800</v>
      </c>
      <c r="GJ63" s="2">
        <v>140400</v>
      </c>
      <c r="GK63" s="2">
        <v>151000</v>
      </c>
      <c r="GL63" s="2">
        <v>63500</v>
      </c>
      <c r="GM63" s="2">
        <v>106500</v>
      </c>
      <c r="GN63" s="2">
        <v>52000</v>
      </c>
      <c r="GO63" s="2">
        <v>85000</v>
      </c>
      <c r="GP63" s="2">
        <v>55800</v>
      </c>
      <c r="GQ63" s="2">
        <v>72500</v>
      </c>
      <c r="GR63" s="2">
        <v>78000</v>
      </c>
      <c r="GS63" s="2">
        <v>69900</v>
      </c>
      <c r="GT63" s="2">
        <v>93800</v>
      </c>
      <c r="GU63" s="2">
        <v>120300</v>
      </c>
      <c r="GV63" s="2">
        <v>111500</v>
      </c>
      <c r="GW63" s="2">
        <v>164800</v>
      </c>
      <c r="GX63" s="2">
        <v>93500</v>
      </c>
      <c r="GY63" s="2">
        <v>99200</v>
      </c>
      <c r="GZ63" s="2">
        <v>110600</v>
      </c>
      <c r="HA63" s="2">
        <v>102500</v>
      </c>
      <c r="HB63" s="2">
        <v>148900</v>
      </c>
      <c r="HC63" s="2">
        <v>236700</v>
      </c>
      <c r="HD63" s="2">
        <v>205900</v>
      </c>
      <c r="HE63" s="2">
        <v>361800</v>
      </c>
      <c r="HF63" s="2">
        <v>565300</v>
      </c>
      <c r="HG63" s="2">
        <v>338400</v>
      </c>
      <c r="HH63" s="2">
        <v>300400</v>
      </c>
      <c r="HI63" s="2">
        <v>189000</v>
      </c>
      <c r="HJ63" s="2">
        <v>195000</v>
      </c>
      <c r="HK63" s="2">
        <v>142800</v>
      </c>
      <c r="HL63" s="2">
        <v>135200</v>
      </c>
      <c r="HM63" s="2">
        <v>136000</v>
      </c>
      <c r="HN63" s="2">
        <v>104200</v>
      </c>
      <c r="HO63" s="2">
        <v>130800</v>
      </c>
      <c r="HP63" s="2">
        <v>89600</v>
      </c>
      <c r="HQ63" s="2">
        <v>155700</v>
      </c>
      <c r="HR63" s="2">
        <v>126800</v>
      </c>
      <c r="HS63" s="2">
        <v>79900</v>
      </c>
      <c r="HT63" s="2">
        <v>107300</v>
      </c>
      <c r="HU63" s="2">
        <v>68500</v>
      </c>
      <c r="HV63" s="2">
        <v>65000</v>
      </c>
      <c r="HW63" s="2">
        <v>79100</v>
      </c>
      <c r="HX63" s="2">
        <v>96500</v>
      </c>
      <c r="HY63" s="2">
        <v>66200</v>
      </c>
      <c r="HZ63" s="2">
        <v>76600</v>
      </c>
      <c r="IA63" s="2">
        <v>62800</v>
      </c>
      <c r="IB63" s="2">
        <v>64600</v>
      </c>
      <c r="IC63" s="2">
        <v>39000</v>
      </c>
      <c r="ID63" s="2">
        <v>38700</v>
      </c>
      <c r="IE63" s="2">
        <v>50000</v>
      </c>
      <c r="IF63" s="2">
        <v>48300</v>
      </c>
      <c r="IG63" s="2">
        <v>111500</v>
      </c>
      <c r="IH63" s="2">
        <v>90000</v>
      </c>
      <c r="II63" s="2">
        <v>70000</v>
      </c>
      <c r="IJ63" s="2">
        <v>94300</v>
      </c>
      <c r="IK63" s="2">
        <v>168400</v>
      </c>
      <c r="IL63" s="2">
        <v>124700</v>
      </c>
      <c r="IM63" s="2">
        <v>107600</v>
      </c>
      <c r="IN63" s="2">
        <v>49300</v>
      </c>
      <c r="IO63" s="2">
        <v>50500</v>
      </c>
      <c r="IP63" s="2">
        <v>52200</v>
      </c>
      <c r="IQ63" s="2">
        <v>67700</v>
      </c>
      <c r="IR63" s="2">
        <v>81300</v>
      </c>
      <c r="IS63" s="2">
        <v>74600</v>
      </c>
      <c r="IT63" s="2">
        <v>92200</v>
      </c>
    </row>
    <row r="64" spans="1:254" ht="15.9" customHeight="1">
      <c r="A64" s="390" t="s">
        <v>123</v>
      </c>
      <c r="B64" s="46" t="s">
        <v>124</v>
      </c>
      <c r="C64" s="50">
        <v>214200</v>
      </c>
      <c r="D64" s="199">
        <v>-307300</v>
      </c>
      <c r="E64" s="197">
        <v>521500</v>
      </c>
      <c r="F64" s="21">
        <v>382400</v>
      </c>
      <c r="G64" s="21">
        <v>253200</v>
      </c>
      <c r="H64" s="21">
        <v>477800</v>
      </c>
      <c r="I64" s="21">
        <v>550100</v>
      </c>
      <c r="J64" s="21">
        <v>356300</v>
      </c>
      <c r="K64" s="21">
        <v>686300</v>
      </c>
      <c r="L64" s="21">
        <v>521600</v>
      </c>
      <c r="M64" s="21">
        <v>641000</v>
      </c>
      <c r="N64" s="21">
        <v>300100</v>
      </c>
      <c r="O64" s="21">
        <v>294200</v>
      </c>
      <c r="P64" s="21">
        <v>262200</v>
      </c>
      <c r="Q64" s="21">
        <v>354900</v>
      </c>
      <c r="R64" s="21">
        <v>342800</v>
      </c>
      <c r="S64" s="21">
        <v>296100</v>
      </c>
      <c r="T64" s="21">
        <v>330000</v>
      </c>
      <c r="U64" s="21">
        <v>430500</v>
      </c>
      <c r="V64" s="21">
        <v>243500</v>
      </c>
      <c r="W64" s="21">
        <v>336400</v>
      </c>
      <c r="X64" s="21">
        <v>281100</v>
      </c>
      <c r="Y64" s="21">
        <v>183900</v>
      </c>
      <c r="Z64" s="21">
        <v>396100</v>
      </c>
      <c r="AA64" s="21">
        <v>185700</v>
      </c>
      <c r="AB64" s="21">
        <v>237000</v>
      </c>
      <c r="AC64" s="21">
        <v>254000</v>
      </c>
      <c r="AD64" s="21">
        <v>328800</v>
      </c>
      <c r="AE64" s="21">
        <v>471500</v>
      </c>
      <c r="AF64" s="21">
        <v>387800</v>
      </c>
      <c r="AG64" s="21">
        <v>232200</v>
      </c>
      <c r="AH64" s="21">
        <v>343000</v>
      </c>
      <c r="AI64" s="21">
        <v>398200</v>
      </c>
      <c r="AJ64" s="21">
        <v>302600</v>
      </c>
      <c r="AK64" s="21">
        <v>218200</v>
      </c>
      <c r="AL64" s="21">
        <v>352500</v>
      </c>
      <c r="AM64" s="21">
        <v>210600</v>
      </c>
      <c r="AN64" s="21">
        <v>162100</v>
      </c>
      <c r="AO64" s="21">
        <v>254900</v>
      </c>
      <c r="AP64" s="21">
        <v>177300</v>
      </c>
      <c r="AQ64" s="21">
        <v>280500</v>
      </c>
      <c r="AR64" s="21">
        <v>189400</v>
      </c>
      <c r="AS64" s="21">
        <v>176100</v>
      </c>
      <c r="AT64" s="21">
        <v>294200</v>
      </c>
      <c r="AU64" s="21">
        <v>286900</v>
      </c>
      <c r="AV64" s="21">
        <v>187500</v>
      </c>
      <c r="AW64" s="21">
        <v>211300</v>
      </c>
      <c r="AX64" s="21">
        <v>194300</v>
      </c>
      <c r="AY64" s="21">
        <v>293100</v>
      </c>
      <c r="AZ64" s="21">
        <v>387100</v>
      </c>
      <c r="BA64" s="21">
        <v>390700</v>
      </c>
      <c r="BB64" s="21">
        <v>334400</v>
      </c>
      <c r="BC64" s="21">
        <v>365900</v>
      </c>
      <c r="BD64" s="21">
        <v>251300</v>
      </c>
      <c r="BE64" s="21">
        <v>291400</v>
      </c>
      <c r="BF64" s="21">
        <v>302100</v>
      </c>
      <c r="BG64" s="21">
        <v>283800</v>
      </c>
      <c r="BH64" s="21">
        <v>575700</v>
      </c>
      <c r="BI64" s="21">
        <v>598300</v>
      </c>
      <c r="BJ64" s="21">
        <v>408500</v>
      </c>
      <c r="BK64" s="21">
        <v>527500</v>
      </c>
      <c r="BL64" s="21">
        <v>459700</v>
      </c>
      <c r="BM64" s="2">
        <v>803800</v>
      </c>
      <c r="BN64" s="2">
        <v>350100</v>
      </c>
      <c r="BO64" s="2">
        <v>324900</v>
      </c>
      <c r="BP64" s="2">
        <v>376300</v>
      </c>
      <c r="BQ64" s="2">
        <v>355900</v>
      </c>
      <c r="BR64" s="2">
        <v>203000</v>
      </c>
      <c r="BS64" s="2">
        <v>358000</v>
      </c>
      <c r="BT64" s="2">
        <v>350500</v>
      </c>
      <c r="BU64" s="2">
        <v>187800</v>
      </c>
      <c r="BV64" s="2">
        <v>191300</v>
      </c>
      <c r="BW64" s="2">
        <v>309600</v>
      </c>
      <c r="BX64" s="2">
        <v>397500</v>
      </c>
      <c r="BY64" s="2">
        <v>327600</v>
      </c>
      <c r="BZ64" s="2">
        <v>145200</v>
      </c>
      <c r="CA64" s="2">
        <v>175800</v>
      </c>
      <c r="CB64" s="2">
        <v>176400</v>
      </c>
      <c r="CC64" s="2">
        <v>161600</v>
      </c>
      <c r="CD64" s="2">
        <v>165100</v>
      </c>
      <c r="CE64" s="2">
        <v>189900</v>
      </c>
      <c r="CF64" s="2">
        <v>206700</v>
      </c>
      <c r="CG64" s="2">
        <v>200100</v>
      </c>
      <c r="CH64" s="2">
        <v>227100</v>
      </c>
      <c r="CI64" s="2">
        <v>166100</v>
      </c>
      <c r="CJ64" s="2">
        <v>185700</v>
      </c>
      <c r="CK64" s="2">
        <v>166800</v>
      </c>
      <c r="CL64" s="2">
        <v>217100</v>
      </c>
      <c r="CM64" s="2">
        <v>324300</v>
      </c>
      <c r="CN64" s="2">
        <v>284400</v>
      </c>
      <c r="CO64" s="2">
        <v>344500</v>
      </c>
      <c r="CP64" s="2">
        <v>398800</v>
      </c>
      <c r="CQ64" s="2">
        <v>216800</v>
      </c>
      <c r="CR64" s="2">
        <v>253400</v>
      </c>
      <c r="CS64" s="2">
        <v>308500</v>
      </c>
      <c r="CT64" s="2">
        <v>297400</v>
      </c>
      <c r="CU64" s="2">
        <v>478500</v>
      </c>
      <c r="CV64" s="2">
        <v>378500</v>
      </c>
      <c r="CW64" s="2">
        <v>317000</v>
      </c>
      <c r="CX64" s="2">
        <v>213200</v>
      </c>
      <c r="CY64" s="2">
        <v>247900</v>
      </c>
      <c r="CZ64" s="2">
        <v>390100</v>
      </c>
      <c r="DA64" s="2">
        <v>309900</v>
      </c>
      <c r="DB64" s="2">
        <v>320000</v>
      </c>
      <c r="DC64" s="2">
        <v>454000</v>
      </c>
      <c r="DD64" s="2">
        <v>360600</v>
      </c>
      <c r="DE64" s="2">
        <v>410100</v>
      </c>
      <c r="DF64" s="2">
        <v>464100</v>
      </c>
      <c r="DG64" s="2">
        <v>287800</v>
      </c>
      <c r="DH64" s="2">
        <v>255200</v>
      </c>
      <c r="DI64" s="2">
        <v>418300</v>
      </c>
      <c r="DJ64" s="2">
        <v>454100</v>
      </c>
      <c r="DK64" s="2">
        <v>370000</v>
      </c>
      <c r="DL64" s="2">
        <v>374100</v>
      </c>
      <c r="DM64" s="2">
        <v>295200</v>
      </c>
      <c r="DN64" s="2">
        <v>210100</v>
      </c>
      <c r="DO64" s="2">
        <v>245500</v>
      </c>
      <c r="DP64" s="2">
        <v>297200</v>
      </c>
      <c r="DQ64" s="2">
        <v>283300</v>
      </c>
      <c r="DR64" s="2">
        <v>438600</v>
      </c>
      <c r="DS64" s="2">
        <v>434300</v>
      </c>
      <c r="DT64" s="2">
        <v>415800</v>
      </c>
      <c r="DU64" s="2">
        <v>556100</v>
      </c>
      <c r="DV64" s="2">
        <v>1148000</v>
      </c>
      <c r="DW64" s="2">
        <v>213100</v>
      </c>
      <c r="DX64" s="2">
        <v>266700</v>
      </c>
      <c r="DY64" s="2">
        <v>325700</v>
      </c>
      <c r="DZ64" s="2">
        <v>262600</v>
      </c>
      <c r="EA64" s="2">
        <v>339300</v>
      </c>
      <c r="EB64" s="2">
        <v>240300</v>
      </c>
      <c r="EC64" s="2">
        <v>373300</v>
      </c>
      <c r="ED64" s="2">
        <v>340300</v>
      </c>
      <c r="EE64" s="2">
        <v>216000</v>
      </c>
      <c r="EF64" s="2">
        <v>206400</v>
      </c>
      <c r="EG64" s="2">
        <v>162700</v>
      </c>
      <c r="EH64" s="2">
        <v>205600</v>
      </c>
      <c r="EI64" s="2">
        <v>195600</v>
      </c>
      <c r="EJ64" s="2">
        <v>227600</v>
      </c>
      <c r="EK64" s="2">
        <v>203000</v>
      </c>
      <c r="EL64" s="2">
        <v>231800</v>
      </c>
      <c r="EM64" s="2">
        <v>258100</v>
      </c>
      <c r="EN64" s="2">
        <v>171300</v>
      </c>
      <c r="EO64" s="2">
        <v>266200</v>
      </c>
      <c r="EP64" s="2">
        <v>424200</v>
      </c>
      <c r="EQ64" s="2">
        <v>551600</v>
      </c>
      <c r="ER64" s="2">
        <v>290200</v>
      </c>
      <c r="ES64" s="2">
        <v>251300</v>
      </c>
      <c r="ET64" s="2">
        <v>219500</v>
      </c>
      <c r="EU64" s="2">
        <v>258000</v>
      </c>
      <c r="EV64" s="2">
        <v>202700</v>
      </c>
      <c r="EW64" s="2">
        <v>215800</v>
      </c>
      <c r="EX64" s="2">
        <v>278100</v>
      </c>
      <c r="EY64" s="2">
        <v>340800</v>
      </c>
      <c r="EZ64" s="2">
        <v>247400</v>
      </c>
      <c r="FA64" s="2">
        <v>343100</v>
      </c>
      <c r="FB64" s="2">
        <v>575000</v>
      </c>
      <c r="FC64" s="2">
        <v>596400</v>
      </c>
      <c r="FD64" s="2">
        <v>619800</v>
      </c>
      <c r="FE64" s="2">
        <v>306500</v>
      </c>
      <c r="FF64" s="2">
        <v>296500</v>
      </c>
      <c r="FG64" s="2">
        <v>245200</v>
      </c>
      <c r="FH64" s="2">
        <v>251700</v>
      </c>
      <c r="FI64" s="2">
        <v>311300</v>
      </c>
      <c r="FJ64" s="2">
        <v>186700</v>
      </c>
      <c r="FK64" s="2">
        <v>174200</v>
      </c>
      <c r="FL64" s="2">
        <v>299500</v>
      </c>
      <c r="FM64" s="2">
        <v>338100</v>
      </c>
      <c r="FN64" s="2">
        <v>217600</v>
      </c>
      <c r="FO64" s="2">
        <v>247600</v>
      </c>
      <c r="FP64" s="2">
        <v>252200</v>
      </c>
      <c r="FQ64" s="2">
        <v>232400</v>
      </c>
      <c r="FR64" s="2">
        <v>247300</v>
      </c>
      <c r="FS64" s="2">
        <v>251700</v>
      </c>
      <c r="FT64" s="2">
        <v>262400</v>
      </c>
      <c r="FU64" s="2">
        <v>294200</v>
      </c>
      <c r="FV64" s="2">
        <v>319700</v>
      </c>
      <c r="FW64" s="2">
        <v>354000</v>
      </c>
      <c r="FX64" s="2">
        <v>659000</v>
      </c>
      <c r="FY64" s="2">
        <v>295600</v>
      </c>
      <c r="FZ64" s="2">
        <v>355400</v>
      </c>
      <c r="GA64" s="2">
        <v>663800</v>
      </c>
      <c r="GB64" s="2">
        <v>1987900</v>
      </c>
      <c r="GC64" s="2">
        <v>2257000</v>
      </c>
      <c r="GD64" s="2">
        <v>217500</v>
      </c>
      <c r="GE64" s="2">
        <v>180800</v>
      </c>
      <c r="GF64" s="2">
        <v>245600</v>
      </c>
      <c r="GG64" s="2">
        <v>299200</v>
      </c>
      <c r="GH64" s="2">
        <v>309800</v>
      </c>
      <c r="GI64" s="2">
        <v>324900</v>
      </c>
      <c r="GJ64" s="2">
        <v>340500</v>
      </c>
      <c r="GK64" s="2">
        <v>396000</v>
      </c>
      <c r="GL64" s="2">
        <v>293500</v>
      </c>
      <c r="GM64" s="2">
        <v>261300</v>
      </c>
      <c r="GN64" s="2">
        <v>316500</v>
      </c>
      <c r="GO64" s="2">
        <v>453400</v>
      </c>
      <c r="GP64" s="2">
        <v>448100</v>
      </c>
      <c r="GQ64" s="2">
        <v>418200</v>
      </c>
      <c r="GR64" s="2">
        <v>224200</v>
      </c>
      <c r="GS64" s="2">
        <v>308200</v>
      </c>
      <c r="GT64" s="2">
        <v>296900</v>
      </c>
      <c r="GU64" s="2">
        <v>739700</v>
      </c>
      <c r="GV64" s="2">
        <v>385500</v>
      </c>
      <c r="GW64" s="2">
        <v>323800</v>
      </c>
      <c r="GX64" s="2">
        <v>371900</v>
      </c>
      <c r="GY64" s="2">
        <v>319900</v>
      </c>
      <c r="GZ64" s="2">
        <v>443100</v>
      </c>
      <c r="HA64" s="2">
        <v>432200</v>
      </c>
      <c r="HB64" s="2">
        <v>494300</v>
      </c>
      <c r="HC64" s="2">
        <v>444700</v>
      </c>
      <c r="HD64" s="2">
        <v>355000</v>
      </c>
      <c r="HE64" s="2">
        <v>325300</v>
      </c>
      <c r="HF64" s="2">
        <v>492000</v>
      </c>
      <c r="HG64" s="2">
        <v>848700</v>
      </c>
      <c r="HH64" s="2">
        <v>405900</v>
      </c>
      <c r="HI64" s="2">
        <v>300100</v>
      </c>
      <c r="HJ64" s="2">
        <v>484600</v>
      </c>
      <c r="HK64" s="2">
        <v>368100</v>
      </c>
      <c r="HL64" s="2">
        <v>308800</v>
      </c>
      <c r="HM64" s="2">
        <v>238100</v>
      </c>
      <c r="HN64" s="2">
        <v>359100</v>
      </c>
      <c r="HO64" s="2">
        <v>273700</v>
      </c>
      <c r="HP64" s="2">
        <v>440100</v>
      </c>
      <c r="HQ64" s="2">
        <v>379400</v>
      </c>
      <c r="HR64" s="2">
        <v>451600</v>
      </c>
      <c r="HS64" s="2">
        <v>322400</v>
      </c>
      <c r="HT64" s="2">
        <v>324800</v>
      </c>
      <c r="HU64" s="2">
        <v>536900</v>
      </c>
      <c r="HV64" s="2">
        <v>777900</v>
      </c>
      <c r="HW64" s="2">
        <v>924200</v>
      </c>
      <c r="HX64" s="2">
        <v>363700</v>
      </c>
      <c r="HY64" s="2">
        <v>343200</v>
      </c>
      <c r="HZ64" s="2">
        <v>291100</v>
      </c>
      <c r="IA64" s="2">
        <v>314000</v>
      </c>
      <c r="IB64" s="2">
        <v>329400</v>
      </c>
      <c r="IC64" s="2">
        <v>353000</v>
      </c>
      <c r="ID64" s="2">
        <v>372500</v>
      </c>
      <c r="IE64" s="2">
        <v>252700</v>
      </c>
      <c r="IF64" s="2">
        <v>264900</v>
      </c>
      <c r="IG64" s="2">
        <v>241800</v>
      </c>
      <c r="IH64" s="2">
        <v>348100</v>
      </c>
      <c r="II64" s="2">
        <v>294500</v>
      </c>
      <c r="IJ64" s="2">
        <v>473400</v>
      </c>
      <c r="IK64" s="2">
        <v>1002100</v>
      </c>
      <c r="IL64" s="2">
        <v>583400</v>
      </c>
      <c r="IM64" s="2">
        <v>625800</v>
      </c>
      <c r="IN64" s="2">
        <v>1113700</v>
      </c>
      <c r="IO64" s="2">
        <v>1572400</v>
      </c>
      <c r="IP64" s="2">
        <v>375700</v>
      </c>
      <c r="IQ64" s="2">
        <v>407700</v>
      </c>
      <c r="IR64" s="2">
        <v>1047300</v>
      </c>
      <c r="IS64" s="2">
        <v>421500</v>
      </c>
      <c r="IT64" s="2">
        <v>383800</v>
      </c>
    </row>
    <row r="65" spans="1:254" ht="15.9" customHeight="1">
      <c r="A65" s="390" t="s">
        <v>125</v>
      </c>
      <c r="B65" s="46" t="s">
        <v>126</v>
      </c>
      <c r="C65" s="50">
        <v>26838800</v>
      </c>
      <c r="D65" s="199">
        <v>-20116900</v>
      </c>
      <c r="E65" s="197">
        <v>46955700</v>
      </c>
      <c r="F65" s="21">
        <v>59361000</v>
      </c>
      <c r="G65" s="21">
        <v>51829100</v>
      </c>
      <c r="H65" s="21">
        <v>53749700</v>
      </c>
      <c r="I65" s="21">
        <v>55655400</v>
      </c>
      <c r="J65" s="21">
        <v>55968200</v>
      </c>
      <c r="K65" s="21">
        <v>69277000</v>
      </c>
      <c r="L65" s="21">
        <v>59274300</v>
      </c>
      <c r="M65" s="21">
        <v>50264400</v>
      </c>
      <c r="N65" s="21">
        <v>43229200</v>
      </c>
      <c r="O65" s="21">
        <v>38653800</v>
      </c>
      <c r="P65" s="21">
        <v>41519000</v>
      </c>
      <c r="Q65" s="21">
        <v>51208900</v>
      </c>
      <c r="R65" s="21">
        <v>70204200</v>
      </c>
      <c r="S65" s="21">
        <v>46792100</v>
      </c>
      <c r="T65" s="21">
        <v>47455200</v>
      </c>
      <c r="U65" s="21">
        <v>62130200</v>
      </c>
      <c r="V65" s="21">
        <v>47113500</v>
      </c>
      <c r="W65" s="21">
        <v>72262000</v>
      </c>
      <c r="X65" s="21">
        <v>41571500</v>
      </c>
      <c r="Y65" s="21">
        <v>41852300</v>
      </c>
      <c r="Z65" s="21">
        <v>45979200</v>
      </c>
      <c r="AA65" s="21">
        <v>33669700</v>
      </c>
      <c r="AB65" s="21">
        <v>52377700</v>
      </c>
      <c r="AC65" s="21">
        <v>73627900</v>
      </c>
      <c r="AD65" s="21">
        <v>40040700</v>
      </c>
      <c r="AE65" s="21">
        <v>59812900</v>
      </c>
      <c r="AF65" s="21">
        <v>61184900</v>
      </c>
      <c r="AG65" s="21">
        <v>71837400</v>
      </c>
      <c r="AH65" s="21">
        <v>83407000</v>
      </c>
      <c r="AI65" s="21">
        <v>45870800</v>
      </c>
      <c r="AJ65" s="21">
        <v>52827500</v>
      </c>
      <c r="AK65" s="21">
        <v>44993100</v>
      </c>
      <c r="AL65" s="21">
        <v>79507100</v>
      </c>
      <c r="AM65" s="21">
        <v>64308700</v>
      </c>
      <c r="AN65" s="21">
        <v>48833800</v>
      </c>
      <c r="AO65" s="21">
        <v>61595400</v>
      </c>
      <c r="AP65" s="21">
        <v>71003100</v>
      </c>
      <c r="AQ65" s="21">
        <v>75320600</v>
      </c>
      <c r="AR65" s="21">
        <v>65531700</v>
      </c>
      <c r="AS65" s="21">
        <v>65333800</v>
      </c>
      <c r="AT65" s="21">
        <v>67342100</v>
      </c>
      <c r="AU65" s="21">
        <v>64167800</v>
      </c>
      <c r="AV65" s="21">
        <v>62899400</v>
      </c>
      <c r="AW65" s="21">
        <v>76525600</v>
      </c>
      <c r="AX65" s="21">
        <v>73007300</v>
      </c>
      <c r="AY65" s="21">
        <v>132031000</v>
      </c>
      <c r="AZ65" s="21">
        <v>100911200</v>
      </c>
      <c r="BA65" s="21">
        <v>81180100</v>
      </c>
      <c r="BB65" s="21">
        <v>79058300</v>
      </c>
      <c r="BC65" s="21">
        <v>103217400</v>
      </c>
      <c r="BD65" s="21">
        <v>111528500</v>
      </c>
      <c r="BE65" s="21">
        <v>91615400</v>
      </c>
      <c r="BF65" s="21">
        <v>103280800</v>
      </c>
      <c r="BG65" s="21">
        <v>73094900</v>
      </c>
      <c r="BH65" s="21">
        <v>71784000</v>
      </c>
      <c r="BI65" s="21">
        <v>53762700</v>
      </c>
      <c r="BJ65" s="21">
        <v>48158000</v>
      </c>
      <c r="BK65" s="21">
        <v>69924000</v>
      </c>
      <c r="BL65" s="21">
        <v>69800200</v>
      </c>
      <c r="BM65" s="2">
        <v>46400500</v>
      </c>
      <c r="BN65" s="2">
        <v>57247600</v>
      </c>
      <c r="BO65" s="2">
        <v>83351500</v>
      </c>
      <c r="BP65" s="2">
        <v>80654100</v>
      </c>
      <c r="BQ65" s="2">
        <v>119003600</v>
      </c>
      <c r="BR65" s="2">
        <v>72065400</v>
      </c>
      <c r="BS65" s="2">
        <v>101484400</v>
      </c>
      <c r="BT65" s="2">
        <v>97208200</v>
      </c>
      <c r="BU65" s="2">
        <v>99651700</v>
      </c>
      <c r="BV65" s="2">
        <v>87686800</v>
      </c>
      <c r="BW65" s="2">
        <v>136536800</v>
      </c>
      <c r="BX65" s="2">
        <v>154144000</v>
      </c>
      <c r="BY65" s="2">
        <v>96285800</v>
      </c>
      <c r="BZ65" s="2">
        <v>60475300</v>
      </c>
      <c r="CA65" s="2">
        <v>47876600</v>
      </c>
      <c r="CB65" s="2">
        <v>95147700</v>
      </c>
      <c r="CC65" s="2">
        <v>91516800</v>
      </c>
      <c r="CD65" s="2">
        <v>93692500</v>
      </c>
      <c r="CE65" s="2">
        <v>29819900</v>
      </c>
      <c r="CF65" s="2">
        <v>46679400</v>
      </c>
      <c r="CG65" s="2">
        <v>45064100</v>
      </c>
      <c r="CH65" s="2">
        <v>51785400</v>
      </c>
      <c r="CI65" s="2">
        <v>33623300</v>
      </c>
      <c r="CJ65" s="2">
        <v>28379500</v>
      </c>
      <c r="CK65" s="2">
        <v>32539500</v>
      </c>
      <c r="CL65" s="2">
        <v>68824100</v>
      </c>
      <c r="CM65" s="2">
        <v>49237100</v>
      </c>
      <c r="CN65" s="2">
        <v>47857500</v>
      </c>
      <c r="CO65" s="2">
        <v>65675000</v>
      </c>
      <c r="CP65" s="2">
        <v>66029500</v>
      </c>
      <c r="CQ65" s="2">
        <v>70316200</v>
      </c>
      <c r="CR65" s="2">
        <v>56598700</v>
      </c>
      <c r="CS65" s="2">
        <v>35242200</v>
      </c>
      <c r="CT65" s="2">
        <v>43467400</v>
      </c>
      <c r="CU65" s="2">
        <v>35935700</v>
      </c>
      <c r="CV65" s="2">
        <v>35075000</v>
      </c>
      <c r="CW65" s="2">
        <v>34192500</v>
      </c>
      <c r="CX65" s="2">
        <v>34790800</v>
      </c>
      <c r="CY65" s="2">
        <v>41911500</v>
      </c>
      <c r="CZ65" s="2">
        <v>40285000</v>
      </c>
      <c r="DA65" s="2">
        <v>52919900</v>
      </c>
      <c r="DB65" s="2">
        <v>47676800</v>
      </c>
      <c r="DC65" s="2">
        <v>58861800</v>
      </c>
      <c r="DD65" s="2">
        <v>37036500</v>
      </c>
      <c r="DE65" s="2">
        <v>45759900</v>
      </c>
      <c r="DF65" s="2">
        <v>59831100</v>
      </c>
      <c r="DG65" s="2">
        <v>37236900</v>
      </c>
      <c r="DH65" s="2">
        <v>33867000</v>
      </c>
      <c r="DI65" s="2">
        <v>41898300</v>
      </c>
      <c r="DJ65" s="2">
        <v>34697500</v>
      </c>
      <c r="DK65" s="2">
        <v>39083100</v>
      </c>
      <c r="DL65" s="2">
        <v>33697200</v>
      </c>
      <c r="DM65" s="2">
        <v>29922000</v>
      </c>
      <c r="DN65" s="2">
        <v>53224200</v>
      </c>
      <c r="DO65" s="2">
        <v>29825000</v>
      </c>
      <c r="DP65" s="2">
        <v>46194900</v>
      </c>
      <c r="DQ65" s="2">
        <v>61481900</v>
      </c>
      <c r="DR65" s="2">
        <v>75769800</v>
      </c>
      <c r="DS65" s="2">
        <v>72447700</v>
      </c>
      <c r="DT65" s="2">
        <v>80120100</v>
      </c>
      <c r="DU65" s="2">
        <v>59539600</v>
      </c>
      <c r="DV65" s="2">
        <v>50504700</v>
      </c>
      <c r="DW65" s="2">
        <v>50584100</v>
      </c>
      <c r="DX65" s="2">
        <v>41075700</v>
      </c>
      <c r="DY65" s="2">
        <v>39106600</v>
      </c>
      <c r="DZ65" s="2">
        <v>51854000</v>
      </c>
      <c r="EA65" s="2">
        <v>67222700</v>
      </c>
      <c r="EB65" s="2">
        <v>65280700</v>
      </c>
      <c r="EC65" s="2">
        <v>86639900</v>
      </c>
      <c r="ED65" s="2">
        <v>30045500</v>
      </c>
      <c r="EE65" s="2">
        <v>53816300</v>
      </c>
      <c r="EF65" s="2">
        <v>68150900</v>
      </c>
      <c r="EG65" s="2">
        <v>111917900</v>
      </c>
      <c r="EH65" s="2">
        <v>42997200</v>
      </c>
      <c r="EI65" s="2">
        <v>44155500</v>
      </c>
      <c r="EJ65" s="2">
        <v>32598800</v>
      </c>
      <c r="EK65" s="2">
        <v>35301000</v>
      </c>
      <c r="EL65" s="2">
        <v>51883200</v>
      </c>
      <c r="EM65" s="2">
        <v>55614200</v>
      </c>
      <c r="EN65" s="2">
        <v>62883200</v>
      </c>
      <c r="EO65" s="2">
        <v>46487100</v>
      </c>
      <c r="EP65" s="2">
        <v>56546700</v>
      </c>
      <c r="EQ65" s="2">
        <v>43483900</v>
      </c>
      <c r="ER65" s="2">
        <v>53943700</v>
      </c>
      <c r="ES65" s="2">
        <v>58293600</v>
      </c>
      <c r="ET65" s="2">
        <v>48660800</v>
      </c>
      <c r="EU65" s="2">
        <v>52884600</v>
      </c>
      <c r="EV65" s="2">
        <v>12582200</v>
      </c>
      <c r="EW65" s="2">
        <v>8686800</v>
      </c>
      <c r="EX65" s="2">
        <v>11497200</v>
      </c>
      <c r="EY65" s="2">
        <v>12494400</v>
      </c>
      <c r="EZ65" s="2">
        <v>22640000</v>
      </c>
      <c r="FA65" s="2">
        <v>27366200</v>
      </c>
      <c r="FB65" s="2">
        <v>28142900</v>
      </c>
      <c r="FC65" s="2">
        <v>20273500</v>
      </c>
      <c r="FD65" s="2">
        <v>22163700</v>
      </c>
      <c r="FE65" s="2">
        <v>18883500</v>
      </c>
      <c r="FF65" s="2">
        <v>37134600</v>
      </c>
      <c r="FG65" s="2">
        <v>22228600</v>
      </c>
      <c r="FH65" s="2">
        <v>21585000</v>
      </c>
      <c r="FI65" s="2">
        <v>18432900</v>
      </c>
      <c r="FJ65" s="2">
        <v>24321500</v>
      </c>
      <c r="FK65" s="2">
        <v>38005300</v>
      </c>
      <c r="FL65" s="2">
        <v>36589000</v>
      </c>
      <c r="FM65" s="2">
        <v>25483300</v>
      </c>
      <c r="FN65" s="2">
        <v>18242900</v>
      </c>
      <c r="FO65" s="2">
        <v>17028000</v>
      </c>
      <c r="FP65" s="2">
        <v>15152600</v>
      </c>
      <c r="FQ65" s="2">
        <v>26265100</v>
      </c>
      <c r="FR65" s="2">
        <v>28217800</v>
      </c>
      <c r="FS65" s="2">
        <v>36613500</v>
      </c>
      <c r="FT65" s="2">
        <v>22055000</v>
      </c>
      <c r="FU65" s="2">
        <v>22450800</v>
      </c>
      <c r="FV65" s="2">
        <v>20230200</v>
      </c>
      <c r="FW65" s="2">
        <v>19494300</v>
      </c>
      <c r="FX65" s="2">
        <v>16409100</v>
      </c>
      <c r="FY65" s="2">
        <v>31693700</v>
      </c>
      <c r="FZ65" s="2">
        <v>18468200</v>
      </c>
      <c r="GA65" s="2">
        <v>27017200</v>
      </c>
      <c r="GB65" s="2">
        <v>17845600</v>
      </c>
      <c r="GC65" s="2">
        <v>15602400</v>
      </c>
      <c r="GD65" s="2">
        <v>22175600</v>
      </c>
      <c r="GE65" s="2">
        <v>21320100</v>
      </c>
      <c r="GF65" s="2">
        <v>34134400</v>
      </c>
      <c r="GG65" s="2">
        <v>22798600</v>
      </c>
      <c r="GH65" s="2">
        <v>18268200</v>
      </c>
      <c r="GI65" s="2">
        <v>27352900</v>
      </c>
      <c r="GJ65" s="2">
        <v>23872100</v>
      </c>
      <c r="GK65" s="2">
        <v>24201500</v>
      </c>
      <c r="GL65" s="2">
        <v>23260500</v>
      </c>
      <c r="GM65" s="2">
        <v>20245100</v>
      </c>
      <c r="GN65" s="2">
        <v>22156300</v>
      </c>
      <c r="GO65" s="2">
        <v>44358800</v>
      </c>
      <c r="GP65" s="2">
        <v>36768000</v>
      </c>
      <c r="GQ65" s="2">
        <v>24290100</v>
      </c>
      <c r="GR65" s="2">
        <v>18749600</v>
      </c>
      <c r="GS65" s="2">
        <v>25690900</v>
      </c>
      <c r="GT65" s="2">
        <v>18027200</v>
      </c>
      <c r="GU65" s="2">
        <v>24529100</v>
      </c>
      <c r="GV65" s="2">
        <v>21477400</v>
      </c>
      <c r="GW65" s="2">
        <v>32104400</v>
      </c>
      <c r="GX65" s="2">
        <v>12636900</v>
      </c>
      <c r="GY65" s="2">
        <v>14255300</v>
      </c>
      <c r="GZ65" s="2">
        <v>16104700</v>
      </c>
      <c r="HA65" s="2">
        <v>15261100</v>
      </c>
      <c r="HB65" s="2">
        <v>13492100</v>
      </c>
      <c r="HC65" s="2">
        <v>12512700</v>
      </c>
      <c r="HD65" s="2">
        <v>8699400</v>
      </c>
      <c r="HE65" s="2">
        <v>10372800</v>
      </c>
      <c r="HF65" s="2">
        <v>16844200</v>
      </c>
      <c r="HG65" s="2">
        <v>18050100</v>
      </c>
      <c r="HH65" s="2">
        <v>16381800</v>
      </c>
      <c r="HI65" s="2">
        <v>9753100</v>
      </c>
      <c r="HJ65" s="2">
        <v>21190200</v>
      </c>
      <c r="HK65" s="2">
        <v>14373400</v>
      </c>
      <c r="HL65" s="2">
        <v>11295800</v>
      </c>
      <c r="HM65" s="2">
        <v>14872400</v>
      </c>
      <c r="HN65" s="2">
        <v>22761600</v>
      </c>
      <c r="HO65" s="2">
        <v>29761400</v>
      </c>
      <c r="HP65" s="2">
        <v>17762100</v>
      </c>
      <c r="HQ65" s="2">
        <v>10236100</v>
      </c>
      <c r="HR65" s="2">
        <v>11175200</v>
      </c>
      <c r="HS65" s="2">
        <v>9670200</v>
      </c>
      <c r="HT65" s="2">
        <v>12921700</v>
      </c>
      <c r="HU65" s="2">
        <v>11440100</v>
      </c>
      <c r="HV65" s="2">
        <v>7526700</v>
      </c>
      <c r="HW65" s="2">
        <v>12694900</v>
      </c>
      <c r="HX65" s="2">
        <v>11618800</v>
      </c>
      <c r="HY65" s="2">
        <v>17108500</v>
      </c>
      <c r="HZ65" s="2">
        <v>8565400</v>
      </c>
      <c r="IA65" s="2">
        <v>10353100</v>
      </c>
      <c r="IB65" s="2">
        <v>12619100</v>
      </c>
      <c r="IC65" s="2">
        <v>10360200</v>
      </c>
      <c r="ID65" s="2">
        <v>17488300</v>
      </c>
      <c r="IE65" s="2">
        <v>25006000</v>
      </c>
      <c r="IF65" s="2">
        <v>23860000</v>
      </c>
      <c r="IG65" s="2">
        <v>18244000</v>
      </c>
      <c r="IH65" s="2">
        <v>20462000</v>
      </c>
      <c r="II65" s="2">
        <v>21607000</v>
      </c>
      <c r="IJ65" s="2">
        <v>14292100</v>
      </c>
      <c r="IK65" s="2">
        <v>23518900</v>
      </c>
      <c r="IL65" s="2">
        <v>29487800</v>
      </c>
      <c r="IM65" s="2">
        <v>9457900</v>
      </c>
      <c r="IN65" s="2">
        <v>9109500</v>
      </c>
      <c r="IO65" s="2">
        <v>5320200</v>
      </c>
      <c r="IP65" s="2">
        <v>5918400</v>
      </c>
      <c r="IQ65" s="2">
        <v>7107200</v>
      </c>
      <c r="IR65" s="2">
        <v>9433200</v>
      </c>
      <c r="IS65" s="2">
        <v>5296900</v>
      </c>
      <c r="IT65" s="2">
        <v>5612500</v>
      </c>
    </row>
    <row r="66" spans="1:254" ht="15.9" customHeight="1">
      <c r="A66" s="390" t="s">
        <v>127</v>
      </c>
      <c r="B66" s="46" t="s">
        <v>870</v>
      </c>
      <c r="C66" s="50">
        <v>3509700</v>
      </c>
      <c r="D66" s="199">
        <v>-3267800</v>
      </c>
      <c r="E66" s="197">
        <v>6777500</v>
      </c>
      <c r="F66" s="21">
        <v>8860900</v>
      </c>
      <c r="G66" s="21">
        <v>6864900</v>
      </c>
      <c r="H66" s="21">
        <v>9143400</v>
      </c>
      <c r="I66" s="21">
        <v>18785700</v>
      </c>
      <c r="J66" s="21">
        <v>10102300</v>
      </c>
      <c r="K66" s="21">
        <v>12006700</v>
      </c>
      <c r="L66" s="21">
        <v>15490100</v>
      </c>
      <c r="M66" s="21">
        <v>14869000</v>
      </c>
      <c r="N66" s="21">
        <v>7678900</v>
      </c>
      <c r="O66" s="21">
        <v>8507400</v>
      </c>
      <c r="P66" s="21">
        <v>6291800</v>
      </c>
      <c r="Q66" s="21">
        <v>5261900</v>
      </c>
      <c r="R66" s="21">
        <v>7502200</v>
      </c>
      <c r="S66" s="21">
        <v>5529200</v>
      </c>
      <c r="T66" s="21">
        <v>6309000</v>
      </c>
      <c r="U66" s="21">
        <v>5958400</v>
      </c>
      <c r="V66" s="21">
        <v>8068800</v>
      </c>
      <c r="W66" s="21">
        <v>8345700</v>
      </c>
      <c r="X66" s="21">
        <v>6080200</v>
      </c>
      <c r="Y66" s="21">
        <v>6562800</v>
      </c>
      <c r="Z66" s="21">
        <v>7655100</v>
      </c>
      <c r="AA66" s="21">
        <v>11929500</v>
      </c>
      <c r="AB66" s="21">
        <v>6711900</v>
      </c>
      <c r="AC66" s="21">
        <v>7304400</v>
      </c>
      <c r="AD66" s="21">
        <v>9180400</v>
      </c>
      <c r="AE66" s="21">
        <v>5376100</v>
      </c>
      <c r="AF66" s="21">
        <v>5772100</v>
      </c>
      <c r="AG66" s="21">
        <v>8927500</v>
      </c>
      <c r="AH66" s="21">
        <v>5954800</v>
      </c>
      <c r="AI66" s="21">
        <v>6914900</v>
      </c>
      <c r="AJ66" s="21">
        <v>8613500</v>
      </c>
      <c r="AK66" s="21">
        <v>7060600</v>
      </c>
      <c r="AL66" s="21">
        <v>8258600</v>
      </c>
      <c r="AM66" s="21">
        <v>6479100</v>
      </c>
      <c r="AN66" s="21">
        <v>4866300</v>
      </c>
      <c r="AO66" s="21">
        <v>5285700</v>
      </c>
      <c r="AP66" s="21">
        <v>6699500</v>
      </c>
      <c r="AQ66" s="21">
        <v>9888800</v>
      </c>
      <c r="AR66" s="21">
        <v>8104400</v>
      </c>
      <c r="AS66" s="21">
        <v>7626000</v>
      </c>
      <c r="AT66" s="21">
        <v>6302600</v>
      </c>
      <c r="AU66" s="21">
        <v>7427500</v>
      </c>
      <c r="AV66" s="21">
        <v>6100000</v>
      </c>
      <c r="AW66" s="21">
        <v>6730800</v>
      </c>
      <c r="AX66" s="21">
        <v>8189400</v>
      </c>
      <c r="AY66" s="21">
        <v>8746700</v>
      </c>
      <c r="AZ66" s="21">
        <v>10529700</v>
      </c>
      <c r="BA66" s="21">
        <v>15831800</v>
      </c>
      <c r="BB66" s="21">
        <v>7618800</v>
      </c>
      <c r="BC66" s="21">
        <v>11120800</v>
      </c>
      <c r="BD66" s="21">
        <v>7266300</v>
      </c>
      <c r="BE66" s="21">
        <v>7333900</v>
      </c>
      <c r="BF66" s="21">
        <v>7917200</v>
      </c>
      <c r="BG66" s="21">
        <v>6503700</v>
      </c>
      <c r="BH66" s="21">
        <v>5117500</v>
      </c>
      <c r="BI66" s="21">
        <v>5504100</v>
      </c>
      <c r="BJ66" s="21">
        <v>5254300</v>
      </c>
      <c r="BK66" s="21">
        <v>7528300</v>
      </c>
      <c r="BL66" s="21">
        <v>6194100</v>
      </c>
      <c r="BM66" s="2">
        <v>6777500</v>
      </c>
      <c r="BN66" s="2">
        <v>5350500</v>
      </c>
      <c r="BO66" s="2">
        <v>8717000</v>
      </c>
      <c r="BP66" s="2">
        <v>10411800</v>
      </c>
      <c r="BQ66" s="2">
        <v>16438600</v>
      </c>
      <c r="BR66" s="2">
        <v>8745000</v>
      </c>
      <c r="BS66" s="2">
        <v>17278400</v>
      </c>
      <c r="BT66" s="2">
        <v>8604800</v>
      </c>
      <c r="BU66" s="2">
        <v>8365900</v>
      </c>
      <c r="BV66" s="2">
        <v>5016200</v>
      </c>
      <c r="BW66" s="2">
        <v>5907500</v>
      </c>
      <c r="BX66" s="2">
        <v>6503000</v>
      </c>
      <c r="BY66" s="2">
        <v>8190200</v>
      </c>
      <c r="BZ66" s="2">
        <v>9389000</v>
      </c>
      <c r="CA66" s="2">
        <v>8437800</v>
      </c>
      <c r="CB66" s="2">
        <v>8265500</v>
      </c>
      <c r="CC66" s="2">
        <v>10556400</v>
      </c>
      <c r="CD66" s="2">
        <v>6472300</v>
      </c>
      <c r="CE66" s="2">
        <v>8241400</v>
      </c>
      <c r="CF66" s="2">
        <v>6428200</v>
      </c>
      <c r="CG66" s="2">
        <v>9355900</v>
      </c>
      <c r="CH66" s="2">
        <v>18412500</v>
      </c>
      <c r="CI66" s="2">
        <v>4807800</v>
      </c>
      <c r="CJ66" s="2">
        <v>5253100</v>
      </c>
      <c r="CK66" s="2">
        <v>4405400</v>
      </c>
      <c r="CL66" s="2">
        <v>7241600</v>
      </c>
      <c r="CM66" s="2">
        <v>9274100</v>
      </c>
      <c r="CN66" s="2">
        <v>12978800</v>
      </c>
      <c r="CO66" s="2">
        <v>11289900</v>
      </c>
      <c r="CP66" s="2">
        <v>10144400</v>
      </c>
      <c r="CQ66" s="2">
        <v>7075700</v>
      </c>
      <c r="CR66" s="2">
        <v>8538900</v>
      </c>
      <c r="CS66" s="2">
        <v>8234900</v>
      </c>
      <c r="CT66" s="2">
        <v>17076600</v>
      </c>
      <c r="CU66" s="2">
        <v>10998400</v>
      </c>
      <c r="CV66" s="2">
        <v>8883400</v>
      </c>
      <c r="CW66" s="2">
        <v>8067900</v>
      </c>
      <c r="CX66" s="2">
        <v>9079200</v>
      </c>
      <c r="CY66" s="2">
        <v>13581100</v>
      </c>
      <c r="CZ66" s="2">
        <v>12674600</v>
      </c>
      <c r="DA66" s="2">
        <v>6628700</v>
      </c>
      <c r="DB66" s="2">
        <v>11025600</v>
      </c>
      <c r="DC66" s="2">
        <v>13096700</v>
      </c>
      <c r="DD66" s="2">
        <v>8743300</v>
      </c>
      <c r="DE66" s="2">
        <v>15628900</v>
      </c>
      <c r="DF66" s="2">
        <v>9919800</v>
      </c>
      <c r="DG66" s="2">
        <v>9427300</v>
      </c>
      <c r="DH66" s="2">
        <v>9560500</v>
      </c>
      <c r="DI66" s="2">
        <v>10708600</v>
      </c>
      <c r="DJ66" s="2">
        <v>6815000</v>
      </c>
      <c r="DK66" s="2">
        <v>9617100</v>
      </c>
      <c r="DL66" s="2">
        <v>9451300</v>
      </c>
      <c r="DM66" s="2">
        <v>5914500</v>
      </c>
      <c r="DN66" s="2">
        <v>7383800</v>
      </c>
      <c r="DO66" s="2">
        <v>5051300</v>
      </c>
      <c r="DP66" s="2">
        <v>6809300</v>
      </c>
      <c r="DQ66" s="2">
        <v>6536400</v>
      </c>
      <c r="DR66" s="2">
        <v>14912500</v>
      </c>
      <c r="DS66" s="2">
        <v>29186300</v>
      </c>
      <c r="DT66" s="2">
        <v>9816800</v>
      </c>
      <c r="DU66" s="2">
        <v>14982300</v>
      </c>
      <c r="DV66" s="2">
        <v>8063500</v>
      </c>
      <c r="DW66" s="2">
        <v>12929100</v>
      </c>
      <c r="DX66" s="2">
        <v>13929000</v>
      </c>
      <c r="DY66" s="2">
        <v>7707400</v>
      </c>
      <c r="DZ66" s="2">
        <v>9389600</v>
      </c>
      <c r="EA66" s="2">
        <v>11111900</v>
      </c>
      <c r="EB66" s="2">
        <v>16997000</v>
      </c>
      <c r="EC66" s="2">
        <v>29925500</v>
      </c>
      <c r="ED66" s="2">
        <v>7533400</v>
      </c>
      <c r="EE66" s="2">
        <v>8000300</v>
      </c>
      <c r="EF66" s="2">
        <v>3403500</v>
      </c>
      <c r="EG66" s="2">
        <v>6519700</v>
      </c>
      <c r="EH66" s="2">
        <v>5952400</v>
      </c>
      <c r="EI66" s="2">
        <v>5347800</v>
      </c>
      <c r="EJ66" s="2">
        <v>5877400</v>
      </c>
      <c r="EK66" s="2">
        <v>7117000</v>
      </c>
      <c r="EL66" s="2">
        <v>11432600</v>
      </c>
      <c r="EM66" s="2">
        <v>9388400</v>
      </c>
      <c r="EN66" s="2">
        <v>11485200</v>
      </c>
      <c r="EO66" s="2">
        <v>7061700</v>
      </c>
      <c r="EP66" s="2">
        <v>9244300</v>
      </c>
      <c r="EQ66" s="2">
        <v>8190700</v>
      </c>
      <c r="ER66" s="2">
        <v>11480400</v>
      </c>
      <c r="ES66" s="2">
        <v>5803300</v>
      </c>
      <c r="ET66" s="2">
        <v>4423800</v>
      </c>
      <c r="EU66" s="2">
        <v>3118500</v>
      </c>
      <c r="EV66" s="2">
        <v>2891400</v>
      </c>
      <c r="EW66" s="2">
        <v>1750100</v>
      </c>
      <c r="EX66" s="2">
        <v>2918300</v>
      </c>
      <c r="EY66" s="2">
        <v>3699200</v>
      </c>
      <c r="EZ66" s="2">
        <v>3477800</v>
      </c>
      <c r="FA66" s="2">
        <v>5857500</v>
      </c>
      <c r="FB66" s="2">
        <v>4358500</v>
      </c>
      <c r="FC66" s="2">
        <v>4184700</v>
      </c>
      <c r="FD66" s="2">
        <v>6434500</v>
      </c>
      <c r="FE66" s="2">
        <v>10419200</v>
      </c>
      <c r="FF66" s="2">
        <v>8596200</v>
      </c>
      <c r="FG66" s="2">
        <v>7171700</v>
      </c>
      <c r="FH66" s="2">
        <v>4098800</v>
      </c>
      <c r="FI66" s="2">
        <v>5119000</v>
      </c>
      <c r="FJ66" s="2">
        <v>3420900</v>
      </c>
      <c r="FK66" s="2">
        <v>6101400</v>
      </c>
      <c r="FL66" s="2">
        <v>7644700</v>
      </c>
      <c r="FM66" s="2">
        <v>5912800</v>
      </c>
      <c r="FN66" s="2">
        <v>5435700</v>
      </c>
      <c r="FO66" s="2">
        <v>4659300</v>
      </c>
      <c r="FP66" s="2">
        <v>3904300</v>
      </c>
      <c r="FQ66" s="2">
        <v>4149100</v>
      </c>
      <c r="FR66" s="2">
        <v>6270200</v>
      </c>
      <c r="FS66" s="2">
        <v>6746300</v>
      </c>
      <c r="FT66" s="2">
        <v>11423400</v>
      </c>
      <c r="FU66" s="2">
        <v>5805400</v>
      </c>
      <c r="FV66" s="2">
        <v>6352500</v>
      </c>
      <c r="FW66" s="2">
        <v>8063900</v>
      </c>
      <c r="FX66" s="2">
        <v>3738800</v>
      </c>
      <c r="FY66" s="2">
        <v>5357000</v>
      </c>
      <c r="FZ66" s="2">
        <v>4282000</v>
      </c>
      <c r="GA66" s="2">
        <v>6632000</v>
      </c>
      <c r="GB66" s="2">
        <v>4076400</v>
      </c>
      <c r="GC66" s="2">
        <v>3727400</v>
      </c>
      <c r="GD66" s="2">
        <v>4654100</v>
      </c>
      <c r="GE66" s="2">
        <v>6657900</v>
      </c>
      <c r="GF66" s="2">
        <v>10192400</v>
      </c>
      <c r="GG66" s="2">
        <v>7709000</v>
      </c>
      <c r="GH66" s="2">
        <v>9071000</v>
      </c>
      <c r="GI66" s="2">
        <v>8644800</v>
      </c>
      <c r="GJ66" s="2">
        <v>6846900</v>
      </c>
      <c r="GK66" s="2">
        <v>8112400</v>
      </c>
      <c r="GL66" s="2">
        <v>13987100</v>
      </c>
      <c r="GM66" s="2">
        <v>4930500</v>
      </c>
      <c r="GN66" s="2">
        <v>4774800</v>
      </c>
      <c r="GO66" s="2">
        <v>4705800</v>
      </c>
      <c r="GP66" s="2">
        <v>5701000</v>
      </c>
      <c r="GQ66" s="2">
        <v>5571100</v>
      </c>
      <c r="GR66" s="2">
        <v>5716000</v>
      </c>
      <c r="GS66" s="2">
        <v>5169400</v>
      </c>
      <c r="GT66" s="2">
        <v>5916900</v>
      </c>
      <c r="GU66" s="2">
        <v>10273900</v>
      </c>
      <c r="GV66" s="2">
        <v>7367400</v>
      </c>
      <c r="GW66" s="2">
        <v>5507900</v>
      </c>
      <c r="GX66" s="2">
        <v>7531000</v>
      </c>
      <c r="GY66" s="2">
        <v>8526000</v>
      </c>
      <c r="GZ66" s="2">
        <v>10358600</v>
      </c>
      <c r="HA66" s="2">
        <v>10548800</v>
      </c>
      <c r="HB66" s="2">
        <v>7341500</v>
      </c>
      <c r="HC66" s="2">
        <v>7225900</v>
      </c>
      <c r="HD66" s="2">
        <v>8746000</v>
      </c>
      <c r="HE66" s="2">
        <v>6575700</v>
      </c>
      <c r="HF66" s="2">
        <v>9733200</v>
      </c>
      <c r="HG66" s="2">
        <v>7823800</v>
      </c>
      <c r="HH66" s="2">
        <v>7463000</v>
      </c>
      <c r="HI66" s="2">
        <v>7109000</v>
      </c>
      <c r="HJ66" s="2">
        <v>21108700</v>
      </c>
      <c r="HK66" s="2">
        <v>5574600</v>
      </c>
      <c r="HL66" s="2">
        <v>6018000</v>
      </c>
      <c r="HM66" s="2">
        <v>10258000</v>
      </c>
      <c r="HN66" s="2">
        <v>8829400</v>
      </c>
      <c r="HO66" s="2">
        <v>7300300</v>
      </c>
      <c r="HP66" s="2">
        <v>6646400</v>
      </c>
      <c r="HQ66" s="2">
        <v>4528100</v>
      </c>
      <c r="HR66" s="2">
        <v>6028500</v>
      </c>
      <c r="HS66" s="2">
        <v>7827900</v>
      </c>
      <c r="HT66" s="2">
        <v>5886900</v>
      </c>
      <c r="HU66" s="2">
        <v>7239700</v>
      </c>
      <c r="HV66" s="2">
        <v>4370600</v>
      </c>
      <c r="HW66" s="2">
        <v>4515200</v>
      </c>
      <c r="HX66" s="2">
        <v>4386900</v>
      </c>
      <c r="HY66" s="2">
        <v>6058600</v>
      </c>
      <c r="HZ66" s="2">
        <v>4692100</v>
      </c>
      <c r="IA66" s="2">
        <v>16349900</v>
      </c>
      <c r="IB66" s="2">
        <v>7715500</v>
      </c>
      <c r="IC66" s="2">
        <v>7894500</v>
      </c>
      <c r="ID66" s="2">
        <v>4778500</v>
      </c>
      <c r="IE66" s="2">
        <v>4878500</v>
      </c>
      <c r="IF66" s="2">
        <v>4890800</v>
      </c>
      <c r="IG66" s="2">
        <v>5249400</v>
      </c>
      <c r="IH66" s="2">
        <v>6320000</v>
      </c>
      <c r="II66" s="2">
        <v>9054500</v>
      </c>
      <c r="IJ66" s="2">
        <v>8115500</v>
      </c>
      <c r="IK66" s="2">
        <v>7867700</v>
      </c>
      <c r="IL66" s="2">
        <v>7420600</v>
      </c>
      <c r="IM66" s="2">
        <v>5717700</v>
      </c>
      <c r="IN66" s="2">
        <v>6291400</v>
      </c>
      <c r="IO66" s="2">
        <v>5775000</v>
      </c>
      <c r="IP66" s="2">
        <v>7602000</v>
      </c>
      <c r="IQ66" s="2">
        <v>8159600</v>
      </c>
      <c r="IR66" s="2">
        <v>8361000</v>
      </c>
      <c r="IS66" s="2">
        <v>7133300</v>
      </c>
      <c r="IT66" s="2">
        <v>12216700</v>
      </c>
    </row>
    <row r="67" spans="1:254" ht="15.9" customHeight="1">
      <c r="A67" s="390" t="s">
        <v>129</v>
      </c>
      <c r="B67" s="46" t="s">
        <v>130</v>
      </c>
      <c r="C67" s="50">
        <v>1116000</v>
      </c>
      <c r="D67" s="199">
        <v>212500</v>
      </c>
      <c r="E67" s="197">
        <v>903500</v>
      </c>
      <c r="F67" s="21">
        <v>700700</v>
      </c>
      <c r="G67" s="21">
        <v>926200</v>
      </c>
      <c r="H67" s="21">
        <v>1050400</v>
      </c>
      <c r="I67" s="21">
        <v>1465900</v>
      </c>
      <c r="J67" s="21">
        <v>1306900</v>
      </c>
      <c r="K67" s="21">
        <v>1591300</v>
      </c>
      <c r="L67" s="21">
        <v>1009900</v>
      </c>
      <c r="M67" s="21">
        <v>1008300</v>
      </c>
      <c r="N67" s="21">
        <v>788000</v>
      </c>
      <c r="O67" s="21">
        <v>1441200</v>
      </c>
      <c r="P67" s="21">
        <v>1054100</v>
      </c>
      <c r="Q67" s="21">
        <v>1430000</v>
      </c>
      <c r="R67" s="21">
        <v>1340700</v>
      </c>
      <c r="S67" s="21">
        <v>562800</v>
      </c>
      <c r="T67" s="21">
        <v>910700</v>
      </c>
      <c r="U67" s="21">
        <v>1072800</v>
      </c>
      <c r="V67" s="21">
        <v>1347800</v>
      </c>
      <c r="W67" s="21">
        <v>987000</v>
      </c>
      <c r="X67" s="21">
        <v>1160600</v>
      </c>
      <c r="Y67" s="21">
        <v>1522600</v>
      </c>
      <c r="Z67" s="21">
        <v>1491200</v>
      </c>
      <c r="AA67" s="21">
        <v>1037200</v>
      </c>
      <c r="AB67" s="21">
        <v>1266000</v>
      </c>
      <c r="AC67" s="21">
        <v>1047300</v>
      </c>
      <c r="AD67" s="21">
        <v>914000</v>
      </c>
      <c r="AE67" s="21">
        <v>1515800</v>
      </c>
      <c r="AF67" s="21">
        <v>1753500</v>
      </c>
      <c r="AG67" s="21">
        <v>1418000</v>
      </c>
      <c r="AH67" s="21">
        <v>2119400</v>
      </c>
      <c r="AI67" s="21">
        <v>1500200</v>
      </c>
      <c r="AJ67" s="21">
        <v>1453400</v>
      </c>
      <c r="AK67" s="21">
        <v>882000</v>
      </c>
      <c r="AL67" s="21">
        <v>1511700</v>
      </c>
      <c r="AM67" s="21">
        <v>672700</v>
      </c>
      <c r="AN67" s="21">
        <v>896900</v>
      </c>
      <c r="AO67" s="21">
        <v>867000</v>
      </c>
      <c r="AP67" s="21">
        <v>908700</v>
      </c>
      <c r="AQ67" s="21">
        <v>1152400</v>
      </c>
      <c r="AR67" s="21">
        <v>1201100</v>
      </c>
      <c r="AS67" s="21">
        <v>983900</v>
      </c>
      <c r="AT67" s="21">
        <v>959800</v>
      </c>
      <c r="AU67" s="21">
        <v>1478800</v>
      </c>
      <c r="AV67" s="21">
        <v>1254200</v>
      </c>
      <c r="AW67" s="21">
        <v>926800</v>
      </c>
      <c r="AX67" s="21">
        <v>1012600</v>
      </c>
      <c r="AY67" s="21">
        <v>939300</v>
      </c>
      <c r="AZ67" s="21">
        <v>1171600</v>
      </c>
      <c r="BA67" s="21">
        <v>1092300</v>
      </c>
      <c r="BB67" s="21">
        <v>1216000</v>
      </c>
      <c r="BC67" s="21">
        <v>1167900</v>
      </c>
      <c r="BD67" s="21">
        <v>1111800</v>
      </c>
      <c r="BE67" s="21">
        <v>1113800</v>
      </c>
      <c r="BF67" s="21">
        <v>968500</v>
      </c>
      <c r="BG67" s="21">
        <v>1160000</v>
      </c>
      <c r="BH67" s="21">
        <v>1325500</v>
      </c>
      <c r="BI67" s="21">
        <v>1340400</v>
      </c>
      <c r="BJ67" s="21">
        <v>951700</v>
      </c>
      <c r="BK67" s="21">
        <v>1531000</v>
      </c>
      <c r="BL67" s="21">
        <v>2302000</v>
      </c>
      <c r="BM67" s="2">
        <v>3528600</v>
      </c>
      <c r="BN67" s="2">
        <v>1607900</v>
      </c>
      <c r="BO67" s="2">
        <v>1070900</v>
      </c>
      <c r="BP67" s="2">
        <v>1155800</v>
      </c>
      <c r="BQ67" s="2">
        <v>1152500</v>
      </c>
      <c r="BR67" s="2">
        <v>792700</v>
      </c>
      <c r="BS67" s="2">
        <v>979500</v>
      </c>
      <c r="BT67" s="2">
        <v>656000</v>
      </c>
      <c r="BU67" s="2">
        <v>569400</v>
      </c>
      <c r="BV67" s="2">
        <v>804600</v>
      </c>
      <c r="BW67" s="2">
        <v>713500</v>
      </c>
      <c r="BX67" s="2">
        <v>903300</v>
      </c>
      <c r="BY67" s="2">
        <v>676700</v>
      </c>
      <c r="BZ67" s="2">
        <v>690900</v>
      </c>
      <c r="CA67" s="2">
        <v>973800</v>
      </c>
      <c r="CB67" s="2">
        <v>836400</v>
      </c>
      <c r="CC67" s="2">
        <v>781600</v>
      </c>
      <c r="CD67" s="2">
        <v>1024700</v>
      </c>
      <c r="CE67" s="2">
        <v>1097000</v>
      </c>
      <c r="CF67" s="2">
        <v>988100</v>
      </c>
      <c r="CG67" s="2">
        <v>1147700</v>
      </c>
      <c r="CH67" s="2">
        <v>1478200</v>
      </c>
      <c r="CI67" s="2">
        <v>799500</v>
      </c>
      <c r="CJ67" s="2">
        <v>1093500</v>
      </c>
      <c r="CK67" s="2">
        <v>577900</v>
      </c>
      <c r="CL67" s="2">
        <v>913400</v>
      </c>
      <c r="CM67" s="2">
        <v>933900</v>
      </c>
      <c r="CN67" s="2">
        <v>965900</v>
      </c>
      <c r="CO67" s="2">
        <v>1164700</v>
      </c>
      <c r="CP67" s="2">
        <v>1250600</v>
      </c>
      <c r="CQ67" s="2">
        <v>901600</v>
      </c>
      <c r="CR67" s="2">
        <v>1030900</v>
      </c>
      <c r="CS67" s="2">
        <v>1055300</v>
      </c>
      <c r="CT67" s="2">
        <v>933700</v>
      </c>
      <c r="CU67" s="2">
        <v>1513200</v>
      </c>
      <c r="CV67" s="2">
        <v>767800</v>
      </c>
      <c r="CW67" s="2">
        <v>901100</v>
      </c>
      <c r="CX67" s="2">
        <v>906400</v>
      </c>
      <c r="CY67" s="2">
        <v>986000</v>
      </c>
      <c r="CZ67" s="2">
        <v>861800</v>
      </c>
      <c r="DA67" s="2">
        <v>874600</v>
      </c>
      <c r="DB67" s="2">
        <v>1255100</v>
      </c>
      <c r="DC67" s="2">
        <v>994800</v>
      </c>
      <c r="DD67" s="2">
        <v>911100</v>
      </c>
      <c r="DE67" s="2">
        <v>904600</v>
      </c>
      <c r="DF67" s="2">
        <v>999000</v>
      </c>
      <c r="DG67" s="2">
        <v>740700</v>
      </c>
      <c r="DH67" s="2">
        <v>830900</v>
      </c>
      <c r="DI67" s="2">
        <v>1657400</v>
      </c>
      <c r="DJ67" s="2">
        <v>954900</v>
      </c>
      <c r="DK67" s="2">
        <v>862900</v>
      </c>
      <c r="DL67" s="2">
        <v>678400</v>
      </c>
      <c r="DM67" s="2">
        <v>888600</v>
      </c>
      <c r="DN67" s="2">
        <v>800000</v>
      </c>
      <c r="DO67" s="2">
        <v>878800</v>
      </c>
      <c r="DP67" s="2">
        <v>536400</v>
      </c>
      <c r="DQ67" s="2">
        <v>850400</v>
      </c>
      <c r="DR67" s="2">
        <v>872500</v>
      </c>
      <c r="DS67" s="2">
        <v>769700</v>
      </c>
      <c r="DT67" s="2">
        <v>1125000</v>
      </c>
      <c r="DU67" s="2">
        <v>1271500</v>
      </c>
      <c r="DV67" s="2">
        <v>2711400</v>
      </c>
      <c r="DW67" s="2">
        <v>892400</v>
      </c>
      <c r="DX67" s="2">
        <v>610100</v>
      </c>
      <c r="DY67" s="2">
        <v>1011900</v>
      </c>
      <c r="DZ67" s="2">
        <v>892300</v>
      </c>
      <c r="EA67" s="2">
        <v>1028200</v>
      </c>
      <c r="EB67" s="2">
        <v>822000</v>
      </c>
      <c r="EC67" s="2">
        <v>822000</v>
      </c>
      <c r="ED67" s="2">
        <v>1047100</v>
      </c>
      <c r="EE67" s="2">
        <v>651600</v>
      </c>
      <c r="EF67" s="2">
        <v>664900</v>
      </c>
      <c r="EG67" s="2">
        <v>671500</v>
      </c>
      <c r="EH67" s="2">
        <v>890600</v>
      </c>
      <c r="EI67" s="2">
        <v>548400</v>
      </c>
      <c r="EJ67" s="2">
        <v>390100</v>
      </c>
      <c r="EK67" s="2">
        <v>913000</v>
      </c>
      <c r="EL67" s="2">
        <v>609900</v>
      </c>
      <c r="EM67" s="2">
        <v>913700</v>
      </c>
      <c r="EN67" s="2">
        <v>1438400</v>
      </c>
      <c r="EO67" s="2">
        <v>648200</v>
      </c>
      <c r="EP67" s="2">
        <v>649600</v>
      </c>
      <c r="EQ67" s="2">
        <v>741600</v>
      </c>
      <c r="ER67" s="2">
        <v>619800</v>
      </c>
      <c r="ES67" s="2">
        <v>674900</v>
      </c>
      <c r="ET67" s="2">
        <v>532700</v>
      </c>
      <c r="EU67" s="2">
        <v>2619100</v>
      </c>
      <c r="EV67" s="2">
        <v>382600</v>
      </c>
      <c r="EW67" s="2">
        <v>315000</v>
      </c>
      <c r="EX67" s="2">
        <v>416000</v>
      </c>
      <c r="EY67" s="2">
        <v>624900</v>
      </c>
      <c r="EZ67" s="2">
        <v>626500</v>
      </c>
      <c r="FA67" s="2">
        <v>1979200</v>
      </c>
      <c r="FB67" s="2">
        <v>1672800</v>
      </c>
      <c r="FC67" s="2">
        <v>740900</v>
      </c>
      <c r="FD67" s="2">
        <v>1528800</v>
      </c>
      <c r="FE67" s="2">
        <v>648900</v>
      </c>
      <c r="FF67" s="2">
        <v>1044100</v>
      </c>
      <c r="FG67" s="2">
        <v>880800</v>
      </c>
      <c r="FH67" s="2">
        <v>545000</v>
      </c>
      <c r="FI67" s="2">
        <v>642500</v>
      </c>
      <c r="FJ67" s="2">
        <v>582100</v>
      </c>
      <c r="FK67" s="2">
        <v>933000</v>
      </c>
      <c r="FL67" s="2">
        <v>927500</v>
      </c>
      <c r="FM67" s="2">
        <v>1269700</v>
      </c>
      <c r="FN67" s="2">
        <v>965900</v>
      </c>
      <c r="FO67" s="2">
        <v>1284300</v>
      </c>
      <c r="FP67" s="2">
        <v>647900</v>
      </c>
      <c r="FQ67" s="2">
        <v>699700</v>
      </c>
      <c r="FR67" s="2">
        <v>1098800</v>
      </c>
      <c r="FS67" s="2">
        <v>787800</v>
      </c>
      <c r="FT67" s="2">
        <v>998300</v>
      </c>
      <c r="FU67" s="2">
        <v>780200</v>
      </c>
      <c r="FV67" s="2">
        <v>786100</v>
      </c>
      <c r="FW67" s="2">
        <v>817500</v>
      </c>
      <c r="FX67" s="2">
        <v>797900</v>
      </c>
      <c r="FY67" s="2">
        <v>1230100</v>
      </c>
      <c r="FZ67" s="2">
        <v>725300</v>
      </c>
      <c r="GA67" s="2">
        <v>930700</v>
      </c>
      <c r="GB67" s="2">
        <v>1094300</v>
      </c>
      <c r="GC67" s="2">
        <v>907900</v>
      </c>
      <c r="GD67" s="2">
        <v>1779600</v>
      </c>
      <c r="GE67" s="2">
        <v>1368900</v>
      </c>
      <c r="GF67" s="2">
        <v>1391900</v>
      </c>
      <c r="GG67" s="2">
        <v>1217000</v>
      </c>
      <c r="GH67" s="2">
        <v>901600</v>
      </c>
      <c r="GI67" s="2">
        <v>1300200</v>
      </c>
      <c r="GJ67" s="2">
        <v>1487000</v>
      </c>
      <c r="GK67" s="2">
        <v>1220700</v>
      </c>
      <c r="GL67" s="2">
        <v>1053500</v>
      </c>
      <c r="GM67" s="2">
        <v>1003700</v>
      </c>
      <c r="GN67" s="2">
        <v>1392600</v>
      </c>
      <c r="GO67" s="2">
        <v>1172700</v>
      </c>
      <c r="GP67" s="2">
        <v>1104700</v>
      </c>
      <c r="GQ67" s="2">
        <v>1067700</v>
      </c>
      <c r="GR67" s="2">
        <v>1575000</v>
      </c>
      <c r="GS67" s="2">
        <v>1079500</v>
      </c>
      <c r="GT67" s="2">
        <v>1077100</v>
      </c>
      <c r="GU67" s="2">
        <v>1326400</v>
      </c>
      <c r="GV67" s="2">
        <v>1327700</v>
      </c>
      <c r="GW67" s="2">
        <v>1516700</v>
      </c>
      <c r="GX67" s="2">
        <v>1621700</v>
      </c>
      <c r="GY67" s="2">
        <v>2383300</v>
      </c>
      <c r="GZ67" s="2">
        <v>2258300</v>
      </c>
      <c r="HA67" s="2">
        <v>1582000</v>
      </c>
      <c r="HB67" s="2">
        <v>1236300</v>
      </c>
      <c r="HC67" s="2">
        <v>1977900</v>
      </c>
      <c r="HD67" s="2">
        <v>1192100</v>
      </c>
      <c r="HE67" s="2">
        <v>1129900</v>
      </c>
      <c r="HF67" s="2">
        <v>1489100</v>
      </c>
      <c r="HG67" s="2">
        <v>1217900</v>
      </c>
      <c r="HH67" s="2">
        <v>1569200</v>
      </c>
      <c r="HI67" s="2">
        <v>997100</v>
      </c>
      <c r="HJ67" s="2">
        <v>2089800</v>
      </c>
      <c r="HK67" s="2">
        <v>1071100</v>
      </c>
      <c r="HL67" s="2">
        <v>1223000</v>
      </c>
      <c r="HM67" s="2">
        <v>1411000</v>
      </c>
      <c r="HN67" s="2">
        <v>1617000</v>
      </c>
      <c r="HO67" s="2">
        <v>1080500</v>
      </c>
      <c r="HP67" s="2">
        <v>1481700</v>
      </c>
      <c r="HQ67" s="2">
        <v>1527500</v>
      </c>
      <c r="HR67" s="2">
        <v>1007300</v>
      </c>
      <c r="HS67" s="2">
        <v>1327300</v>
      </c>
      <c r="HT67" s="2">
        <v>1292600</v>
      </c>
      <c r="HU67" s="2">
        <v>1405300</v>
      </c>
      <c r="HV67" s="2">
        <v>1147300</v>
      </c>
      <c r="HW67" s="2">
        <v>1164900</v>
      </c>
      <c r="HX67" s="2">
        <v>1238100</v>
      </c>
      <c r="HY67" s="2">
        <v>1304100</v>
      </c>
      <c r="HZ67" s="2">
        <v>1373400</v>
      </c>
      <c r="IA67" s="2">
        <v>2264300</v>
      </c>
      <c r="IB67" s="2">
        <v>1230500</v>
      </c>
      <c r="IC67" s="2">
        <v>1962300</v>
      </c>
      <c r="ID67" s="2">
        <v>1281100</v>
      </c>
      <c r="IE67" s="2">
        <v>1128900</v>
      </c>
      <c r="IF67" s="2">
        <v>1333800</v>
      </c>
      <c r="IG67" s="2">
        <v>1747900</v>
      </c>
      <c r="IH67" s="2">
        <v>1826100</v>
      </c>
      <c r="II67" s="2">
        <v>1706000</v>
      </c>
      <c r="IJ67" s="2">
        <v>2901000</v>
      </c>
      <c r="IK67" s="2">
        <v>3975900</v>
      </c>
      <c r="IL67" s="2">
        <v>4970600</v>
      </c>
      <c r="IM67" s="2">
        <v>1170100</v>
      </c>
      <c r="IN67" s="2">
        <v>1355300</v>
      </c>
      <c r="IO67" s="2">
        <v>810800</v>
      </c>
      <c r="IP67" s="2">
        <v>1304500</v>
      </c>
      <c r="IQ67" s="2">
        <v>1085300</v>
      </c>
      <c r="IR67" s="2">
        <v>1406500</v>
      </c>
      <c r="IS67" s="2">
        <v>1423700</v>
      </c>
      <c r="IT67" s="2">
        <v>1305700</v>
      </c>
    </row>
    <row r="68" spans="1:254" ht="15.9" customHeight="1">
      <c r="A68" s="390" t="s">
        <v>131</v>
      </c>
      <c r="B68" s="46" t="s">
        <v>132</v>
      </c>
      <c r="C68" s="50">
        <v>2880200</v>
      </c>
      <c r="D68" s="199">
        <v>-4427600</v>
      </c>
      <c r="E68" s="197">
        <v>7307800</v>
      </c>
      <c r="F68" s="21">
        <v>6634100</v>
      </c>
      <c r="G68" s="21">
        <v>7340000</v>
      </c>
      <c r="H68" s="21">
        <v>13219500</v>
      </c>
      <c r="I68" s="21">
        <v>10558100</v>
      </c>
      <c r="J68" s="21">
        <v>8047800</v>
      </c>
      <c r="K68" s="21">
        <v>8659200</v>
      </c>
      <c r="L68" s="21">
        <v>6391900</v>
      </c>
      <c r="M68" s="21">
        <v>5310700</v>
      </c>
      <c r="N68" s="21">
        <v>3355200</v>
      </c>
      <c r="O68" s="21">
        <v>4022600</v>
      </c>
      <c r="P68" s="21">
        <v>5262700</v>
      </c>
      <c r="Q68" s="21">
        <v>6347000</v>
      </c>
      <c r="R68" s="21">
        <v>7417200</v>
      </c>
      <c r="S68" s="21">
        <v>4058500</v>
      </c>
      <c r="T68" s="21">
        <v>4745000</v>
      </c>
      <c r="U68" s="21">
        <v>5256900</v>
      </c>
      <c r="V68" s="21">
        <v>4924600</v>
      </c>
      <c r="W68" s="21">
        <v>3949600</v>
      </c>
      <c r="X68" s="21">
        <v>3365800</v>
      </c>
      <c r="Y68" s="21">
        <v>6314100</v>
      </c>
      <c r="Z68" s="21">
        <v>5447100</v>
      </c>
      <c r="AA68" s="21">
        <v>4086700</v>
      </c>
      <c r="AB68" s="21">
        <v>4126300</v>
      </c>
      <c r="AC68" s="21">
        <v>5264200</v>
      </c>
      <c r="AD68" s="21">
        <v>5406300</v>
      </c>
      <c r="AE68" s="21">
        <v>4773000</v>
      </c>
      <c r="AF68" s="21">
        <v>5025400</v>
      </c>
      <c r="AG68" s="21">
        <v>4893500</v>
      </c>
      <c r="AH68" s="21">
        <v>5408200</v>
      </c>
      <c r="AI68" s="21">
        <v>6046300</v>
      </c>
      <c r="AJ68" s="21">
        <v>6378500</v>
      </c>
      <c r="AK68" s="21">
        <v>4105900</v>
      </c>
      <c r="AL68" s="21">
        <v>6589200</v>
      </c>
      <c r="AM68" s="21">
        <v>6755700</v>
      </c>
      <c r="AN68" s="21">
        <v>4255000</v>
      </c>
      <c r="AO68" s="21">
        <v>6728200</v>
      </c>
      <c r="AP68" s="21">
        <v>6107400</v>
      </c>
      <c r="AQ68" s="21">
        <v>8209700</v>
      </c>
      <c r="AR68" s="21">
        <v>7318500</v>
      </c>
      <c r="AS68" s="21">
        <v>9152600</v>
      </c>
      <c r="AT68" s="21">
        <v>7745700</v>
      </c>
      <c r="AU68" s="21">
        <v>7398800</v>
      </c>
      <c r="AV68" s="21">
        <v>5707800</v>
      </c>
      <c r="AW68" s="21">
        <v>6699000</v>
      </c>
      <c r="AX68" s="21">
        <v>5455800</v>
      </c>
      <c r="AY68" s="21">
        <v>9193900</v>
      </c>
      <c r="AZ68" s="21">
        <v>10106300</v>
      </c>
      <c r="BA68" s="21">
        <v>14852400</v>
      </c>
      <c r="BB68" s="21">
        <v>7953400</v>
      </c>
      <c r="BC68" s="21">
        <v>5960900</v>
      </c>
      <c r="BD68" s="21">
        <v>5113000</v>
      </c>
      <c r="BE68" s="21">
        <v>5608300</v>
      </c>
      <c r="BF68" s="21">
        <v>6834800</v>
      </c>
      <c r="BG68" s="21">
        <v>8500900</v>
      </c>
      <c r="BH68" s="21">
        <v>10679400</v>
      </c>
      <c r="BI68" s="21">
        <v>9166700</v>
      </c>
      <c r="BJ68" s="21">
        <v>6997100</v>
      </c>
      <c r="BK68" s="21">
        <v>8906700</v>
      </c>
      <c r="BL68" s="21">
        <v>6838400</v>
      </c>
      <c r="BM68" s="2">
        <v>4512200</v>
      </c>
      <c r="BN68" s="2">
        <v>5642700</v>
      </c>
      <c r="BO68" s="2">
        <v>7418200</v>
      </c>
      <c r="BP68" s="2">
        <v>8585500</v>
      </c>
      <c r="BQ68" s="2">
        <v>12043300</v>
      </c>
      <c r="BR68" s="2">
        <v>6295700</v>
      </c>
      <c r="BS68" s="2">
        <v>13025200</v>
      </c>
      <c r="BT68" s="2">
        <v>9526000</v>
      </c>
      <c r="BU68" s="2">
        <v>7729900</v>
      </c>
      <c r="BV68" s="2">
        <v>4219000</v>
      </c>
      <c r="BW68" s="2">
        <v>7685300</v>
      </c>
      <c r="BX68" s="2">
        <v>4450800</v>
      </c>
      <c r="BY68" s="2">
        <v>5315200</v>
      </c>
      <c r="BZ68" s="2">
        <v>5914100</v>
      </c>
      <c r="CA68" s="2">
        <v>5511200</v>
      </c>
      <c r="CB68" s="2">
        <v>4956600</v>
      </c>
      <c r="CC68" s="2">
        <v>5117500</v>
      </c>
      <c r="CD68" s="2">
        <v>5422000</v>
      </c>
      <c r="CE68" s="2">
        <v>4120200</v>
      </c>
      <c r="CF68" s="2">
        <v>6068800</v>
      </c>
      <c r="CG68" s="2">
        <v>5402400</v>
      </c>
      <c r="CH68" s="2">
        <v>5868900</v>
      </c>
      <c r="CI68" s="2">
        <v>3475800</v>
      </c>
      <c r="CJ68" s="2">
        <v>3453100</v>
      </c>
      <c r="CK68" s="2">
        <v>3487500</v>
      </c>
      <c r="CL68" s="2">
        <v>6041100</v>
      </c>
      <c r="CM68" s="2">
        <v>8731700</v>
      </c>
      <c r="CN68" s="2">
        <v>7408600</v>
      </c>
      <c r="CO68" s="2">
        <v>7621400</v>
      </c>
      <c r="CP68" s="2">
        <v>7564900</v>
      </c>
      <c r="CQ68" s="2">
        <v>4881300</v>
      </c>
      <c r="CR68" s="2">
        <v>5387700</v>
      </c>
      <c r="CS68" s="2">
        <v>3909300</v>
      </c>
      <c r="CT68" s="2">
        <v>7279000</v>
      </c>
      <c r="CU68" s="2">
        <v>7867000</v>
      </c>
      <c r="CV68" s="2">
        <v>4594900</v>
      </c>
      <c r="CW68" s="2">
        <v>4902000</v>
      </c>
      <c r="CX68" s="2">
        <v>5855300</v>
      </c>
      <c r="CY68" s="2">
        <v>4956800</v>
      </c>
      <c r="CZ68" s="2">
        <v>4972300</v>
      </c>
      <c r="DA68" s="2">
        <v>5716200</v>
      </c>
      <c r="DB68" s="2">
        <v>5815000</v>
      </c>
      <c r="DC68" s="2">
        <v>7878000</v>
      </c>
      <c r="DD68" s="2">
        <v>5275600</v>
      </c>
      <c r="DE68" s="2">
        <v>8046400</v>
      </c>
      <c r="DF68" s="2">
        <v>9337700</v>
      </c>
      <c r="DG68" s="2">
        <v>13169300</v>
      </c>
      <c r="DH68" s="2">
        <v>5233000</v>
      </c>
      <c r="DI68" s="2">
        <v>8186300</v>
      </c>
      <c r="DJ68" s="2">
        <v>8464800</v>
      </c>
      <c r="DK68" s="2">
        <v>8492100</v>
      </c>
      <c r="DL68" s="2">
        <v>8972200</v>
      </c>
      <c r="DM68" s="2">
        <v>6983300</v>
      </c>
      <c r="DN68" s="2">
        <v>6508200</v>
      </c>
      <c r="DO68" s="2">
        <v>5949700</v>
      </c>
      <c r="DP68" s="2">
        <v>5791500</v>
      </c>
      <c r="DQ68" s="2">
        <v>5102500</v>
      </c>
      <c r="DR68" s="2">
        <v>10815500</v>
      </c>
      <c r="DS68" s="2">
        <v>8968100</v>
      </c>
      <c r="DT68" s="2">
        <v>9494900</v>
      </c>
      <c r="DU68" s="2">
        <v>11348200</v>
      </c>
      <c r="DV68" s="2">
        <v>6973800</v>
      </c>
      <c r="DW68" s="2">
        <v>11376600</v>
      </c>
      <c r="DX68" s="2">
        <v>14837800</v>
      </c>
      <c r="DY68" s="2">
        <v>5977300</v>
      </c>
      <c r="DZ68" s="2">
        <v>5878600</v>
      </c>
      <c r="EA68" s="2">
        <v>6250400</v>
      </c>
      <c r="EB68" s="2">
        <v>6376700</v>
      </c>
      <c r="EC68" s="2">
        <v>5381100</v>
      </c>
      <c r="ED68" s="2">
        <v>6097900</v>
      </c>
      <c r="EE68" s="2">
        <v>5500700</v>
      </c>
      <c r="EF68" s="2">
        <v>3962500</v>
      </c>
      <c r="EG68" s="2">
        <v>3856800</v>
      </c>
      <c r="EH68" s="2">
        <v>4739300</v>
      </c>
      <c r="EI68" s="2">
        <v>4626200</v>
      </c>
      <c r="EJ68" s="2">
        <v>3212700</v>
      </c>
      <c r="EK68" s="2">
        <v>5220200</v>
      </c>
      <c r="EL68" s="2">
        <v>8302100</v>
      </c>
      <c r="EM68" s="2">
        <v>6169300</v>
      </c>
      <c r="EN68" s="2">
        <v>8956400</v>
      </c>
      <c r="EO68" s="2">
        <v>5913200</v>
      </c>
      <c r="EP68" s="2">
        <v>5211600</v>
      </c>
      <c r="EQ68" s="2">
        <v>4414000</v>
      </c>
      <c r="ER68" s="2">
        <v>5385400</v>
      </c>
      <c r="ES68" s="2">
        <v>6068600</v>
      </c>
      <c r="ET68" s="2">
        <v>2450100</v>
      </c>
      <c r="EU68" s="2">
        <v>2619300</v>
      </c>
      <c r="EV68" s="2">
        <v>2426600</v>
      </c>
      <c r="EW68" s="2">
        <v>1880300</v>
      </c>
      <c r="EX68" s="2">
        <v>2825900</v>
      </c>
      <c r="EY68" s="2">
        <v>4566800</v>
      </c>
      <c r="EZ68" s="2">
        <v>4912300</v>
      </c>
      <c r="FA68" s="2">
        <v>9177400</v>
      </c>
      <c r="FB68" s="2">
        <v>4652900</v>
      </c>
      <c r="FC68" s="2">
        <v>5634500</v>
      </c>
      <c r="FD68" s="2">
        <v>5786200</v>
      </c>
      <c r="FE68" s="2">
        <v>6125400</v>
      </c>
      <c r="FF68" s="2">
        <v>8601500</v>
      </c>
      <c r="FG68" s="2">
        <v>3979300</v>
      </c>
      <c r="FH68" s="2">
        <v>6842100</v>
      </c>
      <c r="FI68" s="2">
        <v>5810400</v>
      </c>
      <c r="FJ68" s="2">
        <v>6137900</v>
      </c>
      <c r="FK68" s="2">
        <v>6940600</v>
      </c>
      <c r="FL68" s="2">
        <v>7231900</v>
      </c>
      <c r="FM68" s="2">
        <v>7330300</v>
      </c>
      <c r="FN68" s="2">
        <v>6457200</v>
      </c>
      <c r="FO68" s="2">
        <v>6284000</v>
      </c>
      <c r="FP68" s="2">
        <v>4497800</v>
      </c>
      <c r="FQ68" s="2">
        <v>3688300</v>
      </c>
      <c r="FR68" s="2">
        <v>5148700</v>
      </c>
      <c r="FS68" s="2">
        <v>5598900</v>
      </c>
      <c r="FT68" s="2">
        <v>13497700</v>
      </c>
      <c r="FU68" s="2">
        <v>5947900</v>
      </c>
      <c r="FV68" s="2">
        <v>5015300</v>
      </c>
      <c r="FW68" s="2">
        <v>5690700</v>
      </c>
      <c r="FX68" s="2">
        <v>4361300</v>
      </c>
      <c r="FY68" s="2">
        <v>5088700</v>
      </c>
      <c r="FZ68" s="2">
        <v>4463300</v>
      </c>
      <c r="GA68" s="2">
        <v>5943500</v>
      </c>
      <c r="GB68" s="2">
        <v>5369300</v>
      </c>
      <c r="GC68" s="2">
        <v>4342400</v>
      </c>
      <c r="GD68" s="2">
        <v>6519800</v>
      </c>
      <c r="GE68" s="2">
        <v>8222800</v>
      </c>
      <c r="GF68" s="2">
        <v>12260900</v>
      </c>
      <c r="GG68" s="2">
        <v>18723200</v>
      </c>
      <c r="GH68" s="2">
        <v>12776400</v>
      </c>
      <c r="GI68" s="2">
        <v>19126200</v>
      </c>
      <c r="GJ68" s="2">
        <v>9435700</v>
      </c>
      <c r="GK68" s="2">
        <v>4932400</v>
      </c>
      <c r="GL68" s="2">
        <v>6042300</v>
      </c>
      <c r="GM68" s="2">
        <v>5038600</v>
      </c>
      <c r="GN68" s="2">
        <v>4287200</v>
      </c>
      <c r="GO68" s="2">
        <v>5400900</v>
      </c>
      <c r="GP68" s="2">
        <v>5729500</v>
      </c>
      <c r="GQ68" s="2">
        <v>5199000</v>
      </c>
      <c r="GR68" s="2">
        <v>5043100</v>
      </c>
      <c r="GS68" s="2">
        <v>4954600</v>
      </c>
      <c r="GT68" s="2">
        <v>6152700</v>
      </c>
      <c r="GU68" s="2">
        <v>8269800</v>
      </c>
      <c r="GV68" s="2">
        <v>6317700</v>
      </c>
      <c r="GW68" s="2">
        <v>5337000</v>
      </c>
      <c r="GX68" s="2">
        <v>6628600</v>
      </c>
      <c r="GY68" s="2">
        <v>6962800</v>
      </c>
      <c r="GZ68" s="2">
        <v>10896200</v>
      </c>
      <c r="HA68" s="2">
        <v>4366200</v>
      </c>
      <c r="HB68" s="2">
        <v>4727300</v>
      </c>
      <c r="HC68" s="2">
        <v>5532100</v>
      </c>
      <c r="HD68" s="2">
        <v>4607700</v>
      </c>
      <c r="HE68" s="2">
        <v>3809800</v>
      </c>
      <c r="HF68" s="2">
        <v>4545800</v>
      </c>
      <c r="HG68" s="2">
        <v>3965000</v>
      </c>
      <c r="HH68" s="2">
        <v>3981400</v>
      </c>
      <c r="HI68" s="2">
        <v>3070900</v>
      </c>
      <c r="HJ68" s="2">
        <v>8409700</v>
      </c>
      <c r="HK68" s="2">
        <v>3930000</v>
      </c>
      <c r="HL68" s="2">
        <v>4137800</v>
      </c>
      <c r="HM68" s="2">
        <v>5200000</v>
      </c>
      <c r="HN68" s="2">
        <v>8323600</v>
      </c>
      <c r="HO68" s="2">
        <v>4725600</v>
      </c>
      <c r="HP68" s="2">
        <v>4338400</v>
      </c>
      <c r="HQ68" s="2">
        <v>5578300</v>
      </c>
      <c r="HR68" s="2">
        <v>3790800</v>
      </c>
      <c r="HS68" s="2">
        <v>6241700</v>
      </c>
      <c r="HT68" s="2">
        <v>4444900</v>
      </c>
      <c r="HU68" s="2">
        <v>4821100</v>
      </c>
      <c r="HV68" s="2">
        <v>2970400</v>
      </c>
      <c r="HW68" s="2">
        <v>2909100</v>
      </c>
      <c r="HX68" s="2">
        <v>6101000</v>
      </c>
      <c r="HY68" s="2">
        <v>3191800</v>
      </c>
      <c r="HZ68" s="2">
        <v>3562000</v>
      </c>
      <c r="IA68" s="2">
        <v>4457300</v>
      </c>
      <c r="IB68" s="2">
        <v>2347800</v>
      </c>
      <c r="IC68" s="2">
        <v>3163400</v>
      </c>
      <c r="ID68" s="2">
        <v>3311800</v>
      </c>
      <c r="IE68" s="2">
        <v>5159400</v>
      </c>
      <c r="IF68" s="2">
        <v>7029900</v>
      </c>
      <c r="IG68" s="2">
        <v>4990800</v>
      </c>
      <c r="IH68" s="2">
        <v>5262000</v>
      </c>
      <c r="II68" s="2">
        <v>4985800</v>
      </c>
      <c r="IJ68" s="2">
        <v>6472600</v>
      </c>
      <c r="IK68" s="2">
        <v>7751600</v>
      </c>
      <c r="IL68" s="2">
        <v>6391500</v>
      </c>
      <c r="IM68" s="2">
        <v>5891600</v>
      </c>
      <c r="IN68" s="2">
        <v>7591800</v>
      </c>
      <c r="IO68" s="2">
        <v>4986000</v>
      </c>
      <c r="IP68" s="2">
        <v>5538700</v>
      </c>
      <c r="IQ68" s="2">
        <v>11835300</v>
      </c>
      <c r="IR68" s="2">
        <v>5295300</v>
      </c>
      <c r="IS68" s="2">
        <v>4314500</v>
      </c>
      <c r="IT68" s="2">
        <v>3235800</v>
      </c>
    </row>
    <row r="69" spans="1:254" ht="15.9" customHeight="1">
      <c r="A69" s="390" t="s">
        <v>133</v>
      </c>
      <c r="B69" s="46" t="s">
        <v>134</v>
      </c>
      <c r="C69" s="50">
        <v>812200</v>
      </c>
      <c r="D69" s="199">
        <v>-2334200</v>
      </c>
      <c r="E69" s="197">
        <v>3146400</v>
      </c>
      <c r="F69" s="21">
        <v>4552500</v>
      </c>
      <c r="G69" s="21">
        <v>2460800</v>
      </c>
      <c r="H69" s="21">
        <v>1558200</v>
      </c>
      <c r="I69" s="21">
        <v>2843400</v>
      </c>
      <c r="J69" s="21">
        <v>2196400</v>
      </c>
      <c r="K69" s="21">
        <v>2174100</v>
      </c>
      <c r="L69" s="21">
        <v>1501700</v>
      </c>
      <c r="M69" s="21">
        <v>1279000</v>
      </c>
      <c r="N69" s="21">
        <v>1141100</v>
      </c>
      <c r="O69" s="21">
        <v>1089100</v>
      </c>
      <c r="P69" s="21">
        <v>1309400</v>
      </c>
      <c r="Q69" s="21">
        <v>1421400</v>
      </c>
      <c r="R69" s="21">
        <v>2530900</v>
      </c>
      <c r="S69" s="21">
        <v>954000</v>
      </c>
      <c r="T69" s="21">
        <v>1000700</v>
      </c>
      <c r="U69" s="21">
        <v>1006000</v>
      </c>
      <c r="V69" s="21">
        <v>1070700</v>
      </c>
      <c r="W69" s="21">
        <v>1659700</v>
      </c>
      <c r="X69" s="21">
        <v>1251100</v>
      </c>
      <c r="Y69" s="21">
        <v>1672400</v>
      </c>
      <c r="Z69" s="21">
        <v>1985800</v>
      </c>
      <c r="AA69" s="21">
        <v>1976600</v>
      </c>
      <c r="AB69" s="21">
        <v>2429300</v>
      </c>
      <c r="AC69" s="21">
        <v>1906700</v>
      </c>
      <c r="AD69" s="21">
        <v>2246000</v>
      </c>
      <c r="AE69" s="21">
        <v>2846400</v>
      </c>
      <c r="AF69" s="21">
        <v>2781300</v>
      </c>
      <c r="AG69" s="21">
        <v>4572400</v>
      </c>
      <c r="AH69" s="21">
        <v>2584200</v>
      </c>
      <c r="AI69" s="21">
        <v>3371000</v>
      </c>
      <c r="AJ69" s="21">
        <v>2340200</v>
      </c>
      <c r="AK69" s="21">
        <v>1976600</v>
      </c>
      <c r="AL69" s="21">
        <v>3421300</v>
      </c>
      <c r="AM69" s="21">
        <v>1855000</v>
      </c>
      <c r="AN69" s="21">
        <v>2442300</v>
      </c>
      <c r="AO69" s="21">
        <v>2858100</v>
      </c>
      <c r="AP69" s="21">
        <v>2043600</v>
      </c>
      <c r="AQ69" s="21">
        <v>2617000</v>
      </c>
      <c r="AR69" s="21">
        <v>2593300</v>
      </c>
      <c r="AS69" s="21">
        <v>2935000</v>
      </c>
      <c r="AT69" s="21">
        <v>3259900</v>
      </c>
      <c r="AU69" s="21">
        <v>2851100</v>
      </c>
      <c r="AV69" s="21">
        <v>1894400</v>
      </c>
      <c r="AW69" s="21">
        <v>1851000</v>
      </c>
      <c r="AX69" s="21">
        <v>4259700</v>
      </c>
      <c r="AY69" s="21">
        <v>3075500</v>
      </c>
      <c r="AZ69" s="21">
        <v>4231800</v>
      </c>
      <c r="BA69" s="21">
        <v>2230100</v>
      </c>
      <c r="BB69" s="21">
        <v>2659800</v>
      </c>
      <c r="BC69" s="21">
        <v>2510200</v>
      </c>
      <c r="BD69" s="21">
        <v>2264800</v>
      </c>
      <c r="BE69" s="21">
        <v>2788600</v>
      </c>
      <c r="BF69" s="21">
        <v>3090200</v>
      </c>
      <c r="BG69" s="21">
        <v>5139000</v>
      </c>
      <c r="BH69" s="21">
        <v>9140000</v>
      </c>
      <c r="BI69" s="21">
        <v>6417700</v>
      </c>
      <c r="BJ69" s="21">
        <v>12340900</v>
      </c>
      <c r="BK69" s="21">
        <v>1252400</v>
      </c>
      <c r="BL69" s="21">
        <v>668100</v>
      </c>
      <c r="BM69" s="2">
        <v>2317200</v>
      </c>
      <c r="BN69" s="2">
        <v>1701300</v>
      </c>
      <c r="BO69" s="2">
        <v>2406700</v>
      </c>
      <c r="BP69" s="2">
        <v>1970800</v>
      </c>
      <c r="BQ69" s="2">
        <v>2383900</v>
      </c>
      <c r="BR69" s="2">
        <v>913500</v>
      </c>
      <c r="BS69" s="2">
        <v>1292500</v>
      </c>
      <c r="BT69" s="2">
        <v>1300000</v>
      </c>
      <c r="BU69" s="2">
        <v>1811000</v>
      </c>
      <c r="BV69" s="2">
        <v>1050800</v>
      </c>
      <c r="BW69" s="2">
        <v>1253500</v>
      </c>
      <c r="BX69" s="2">
        <v>901700</v>
      </c>
      <c r="BY69" s="2">
        <v>1155000</v>
      </c>
      <c r="BZ69" s="2">
        <v>1718300</v>
      </c>
      <c r="CA69" s="2">
        <v>1680200</v>
      </c>
      <c r="CB69" s="2">
        <v>1446600</v>
      </c>
      <c r="CC69" s="2">
        <v>1129100</v>
      </c>
      <c r="CD69" s="2">
        <v>1543300</v>
      </c>
      <c r="CE69" s="2">
        <v>1119400</v>
      </c>
      <c r="CF69" s="2">
        <v>1199100</v>
      </c>
      <c r="CG69" s="2">
        <v>1105900</v>
      </c>
      <c r="CH69" s="2">
        <v>2224300</v>
      </c>
      <c r="CI69" s="2">
        <v>825000</v>
      </c>
      <c r="CJ69" s="2">
        <v>1189600</v>
      </c>
      <c r="CK69" s="2">
        <v>1158300</v>
      </c>
      <c r="CL69" s="2">
        <v>1768400</v>
      </c>
      <c r="CM69" s="2">
        <v>1442000</v>
      </c>
      <c r="CN69" s="2">
        <v>1422200</v>
      </c>
      <c r="CO69" s="2">
        <v>1314700</v>
      </c>
      <c r="CP69" s="2">
        <v>1414800</v>
      </c>
      <c r="CQ69" s="2">
        <v>819300</v>
      </c>
      <c r="CR69" s="2">
        <v>1224300</v>
      </c>
      <c r="CS69" s="2">
        <v>1390800</v>
      </c>
      <c r="CT69" s="2">
        <v>1705100</v>
      </c>
      <c r="CU69" s="2">
        <v>1400300</v>
      </c>
      <c r="CV69" s="2">
        <v>1639200</v>
      </c>
      <c r="CW69" s="2">
        <v>1759300</v>
      </c>
      <c r="CX69" s="2">
        <v>2510900</v>
      </c>
      <c r="CY69" s="2">
        <v>1701300</v>
      </c>
      <c r="CZ69" s="2">
        <v>1986100</v>
      </c>
      <c r="DA69" s="2">
        <v>1908600</v>
      </c>
      <c r="DB69" s="2">
        <v>2502200</v>
      </c>
      <c r="DC69" s="2">
        <v>4014900</v>
      </c>
      <c r="DD69" s="2">
        <v>2566000</v>
      </c>
      <c r="DE69" s="2">
        <v>2708700</v>
      </c>
      <c r="DF69" s="2">
        <v>4233500</v>
      </c>
      <c r="DG69" s="2">
        <v>6519400</v>
      </c>
      <c r="DH69" s="2">
        <v>2375300</v>
      </c>
      <c r="DI69" s="2">
        <v>2940300</v>
      </c>
      <c r="DJ69" s="2">
        <v>2853600</v>
      </c>
      <c r="DK69" s="2">
        <v>2076800</v>
      </c>
      <c r="DL69" s="2">
        <v>3043900</v>
      </c>
      <c r="DM69" s="2">
        <v>1580100</v>
      </c>
      <c r="DN69" s="2">
        <v>4020400</v>
      </c>
      <c r="DO69" s="2">
        <v>2348700</v>
      </c>
      <c r="DP69" s="2">
        <v>2871000</v>
      </c>
      <c r="DQ69" s="2">
        <v>2854400</v>
      </c>
      <c r="DR69" s="2">
        <v>5095600</v>
      </c>
      <c r="DS69" s="2">
        <v>5286900</v>
      </c>
      <c r="DT69" s="2">
        <v>11566300</v>
      </c>
      <c r="DU69" s="2">
        <v>2002700</v>
      </c>
      <c r="DV69" s="2">
        <v>1256400</v>
      </c>
      <c r="DW69" s="2">
        <v>1236000</v>
      </c>
      <c r="DX69" s="2">
        <v>1092000</v>
      </c>
      <c r="DY69" s="2">
        <v>1421200</v>
      </c>
      <c r="DZ69" s="2">
        <v>1857900</v>
      </c>
      <c r="EA69" s="2">
        <v>1138400</v>
      </c>
      <c r="EB69" s="2">
        <v>1483900</v>
      </c>
      <c r="EC69" s="2">
        <v>1507000</v>
      </c>
      <c r="ED69" s="2">
        <v>990000</v>
      </c>
      <c r="EE69" s="2">
        <v>1092200</v>
      </c>
      <c r="EF69" s="2">
        <v>1361000</v>
      </c>
      <c r="EG69" s="2">
        <v>1154300</v>
      </c>
      <c r="EH69" s="2">
        <v>1064100</v>
      </c>
      <c r="EI69" s="2">
        <v>775800</v>
      </c>
      <c r="EJ69" s="2">
        <v>986100</v>
      </c>
      <c r="EK69" s="2">
        <v>1065900</v>
      </c>
      <c r="EL69" s="2">
        <v>1137800</v>
      </c>
      <c r="EM69" s="2">
        <v>1331200</v>
      </c>
      <c r="EN69" s="2">
        <v>1052100</v>
      </c>
      <c r="EO69" s="2">
        <v>770100</v>
      </c>
      <c r="EP69" s="2">
        <v>1261000</v>
      </c>
      <c r="EQ69" s="2">
        <v>1415500</v>
      </c>
      <c r="ER69" s="2">
        <v>999300</v>
      </c>
      <c r="ES69" s="2">
        <v>802400</v>
      </c>
      <c r="ET69" s="2">
        <v>978700</v>
      </c>
      <c r="EU69" s="2">
        <v>872500</v>
      </c>
      <c r="EV69" s="2">
        <v>829800</v>
      </c>
      <c r="EW69" s="2">
        <v>999700</v>
      </c>
      <c r="EX69" s="2">
        <v>1399400</v>
      </c>
      <c r="EY69" s="2">
        <v>748500</v>
      </c>
      <c r="EZ69" s="2">
        <v>968800</v>
      </c>
      <c r="FA69" s="2">
        <v>1517000</v>
      </c>
      <c r="FB69" s="2">
        <v>841000</v>
      </c>
      <c r="FC69" s="2">
        <v>924700</v>
      </c>
      <c r="FD69" s="2">
        <v>1096600</v>
      </c>
      <c r="FE69" s="2">
        <v>901900</v>
      </c>
      <c r="FF69" s="2">
        <v>978300</v>
      </c>
      <c r="FG69" s="2">
        <v>588100</v>
      </c>
      <c r="FH69" s="2">
        <v>637400</v>
      </c>
      <c r="FI69" s="2">
        <v>779200</v>
      </c>
      <c r="FJ69" s="2">
        <v>534500</v>
      </c>
      <c r="FK69" s="2">
        <v>763200</v>
      </c>
      <c r="FL69" s="2">
        <v>970000</v>
      </c>
      <c r="FM69" s="2">
        <v>966400</v>
      </c>
      <c r="FN69" s="2">
        <v>769400</v>
      </c>
      <c r="FO69" s="2">
        <v>803700</v>
      </c>
      <c r="FP69" s="2">
        <v>1057000</v>
      </c>
      <c r="FQ69" s="2">
        <v>1637700</v>
      </c>
      <c r="FR69" s="2">
        <v>1229700</v>
      </c>
      <c r="FS69" s="2">
        <v>972800</v>
      </c>
      <c r="FT69" s="2">
        <v>1534000</v>
      </c>
      <c r="FU69" s="2">
        <v>1710800</v>
      </c>
      <c r="FV69" s="2">
        <v>1922700</v>
      </c>
      <c r="FW69" s="2">
        <v>2369400</v>
      </c>
      <c r="FX69" s="2">
        <v>3391200</v>
      </c>
      <c r="FY69" s="2">
        <v>2937000</v>
      </c>
      <c r="FZ69" s="2">
        <v>3642000</v>
      </c>
      <c r="GA69" s="2">
        <v>608900</v>
      </c>
      <c r="GB69" s="2">
        <v>612800</v>
      </c>
      <c r="GC69" s="2">
        <v>460900</v>
      </c>
      <c r="GD69" s="2">
        <v>474700</v>
      </c>
      <c r="GE69" s="2">
        <v>671800</v>
      </c>
      <c r="GF69" s="2">
        <v>1124900</v>
      </c>
      <c r="GG69" s="2">
        <v>908800</v>
      </c>
      <c r="GH69" s="2">
        <v>738900</v>
      </c>
      <c r="GI69" s="2">
        <v>558300</v>
      </c>
      <c r="GJ69" s="2">
        <v>434400</v>
      </c>
      <c r="GK69" s="2">
        <v>536000</v>
      </c>
      <c r="GL69" s="2">
        <v>607900</v>
      </c>
      <c r="GM69" s="2">
        <v>839700</v>
      </c>
      <c r="GN69" s="2">
        <v>495700</v>
      </c>
      <c r="GO69" s="2">
        <v>1048900</v>
      </c>
      <c r="GP69" s="2">
        <v>965500</v>
      </c>
      <c r="GQ69" s="2">
        <v>439400</v>
      </c>
      <c r="GR69" s="2">
        <v>612700</v>
      </c>
      <c r="GS69" s="2">
        <v>652300</v>
      </c>
      <c r="GT69" s="2">
        <v>513500</v>
      </c>
      <c r="GU69" s="2">
        <v>974900</v>
      </c>
      <c r="GV69" s="2">
        <v>622600</v>
      </c>
      <c r="GW69" s="2">
        <v>477600</v>
      </c>
      <c r="GX69" s="2">
        <v>436500</v>
      </c>
      <c r="GY69" s="2">
        <v>663400</v>
      </c>
      <c r="GZ69" s="2">
        <v>872400</v>
      </c>
      <c r="HA69" s="2">
        <v>522000</v>
      </c>
      <c r="HB69" s="2">
        <v>548200</v>
      </c>
      <c r="HC69" s="2">
        <v>725100</v>
      </c>
      <c r="HD69" s="2">
        <v>676900</v>
      </c>
      <c r="HE69" s="2">
        <v>630800</v>
      </c>
      <c r="HF69" s="2">
        <v>1182500</v>
      </c>
      <c r="HG69" s="2">
        <v>1553200</v>
      </c>
      <c r="HH69" s="2">
        <v>826100</v>
      </c>
      <c r="HI69" s="2">
        <v>670900</v>
      </c>
      <c r="HJ69" s="2">
        <v>1770200</v>
      </c>
      <c r="HK69" s="2">
        <v>723900</v>
      </c>
      <c r="HL69" s="2">
        <v>361700</v>
      </c>
      <c r="HM69" s="2">
        <v>456100</v>
      </c>
      <c r="HN69" s="2">
        <v>658100</v>
      </c>
      <c r="HO69" s="2">
        <v>820600</v>
      </c>
      <c r="HP69" s="2">
        <v>1479900</v>
      </c>
      <c r="HQ69" s="2">
        <v>652100</v>
      </c>
      <c r="HR69" s="2">
        <v>406700</v>
      </c>
      <c r="HS69" s="2">
        <v>506900</v>
      </c>
      <c r="HT69" s="2">
        <v>484200</v>
      </c>
      <c r="HU69" s="2">
        <v>869600</v>
      </c>
      <c r="HV69" s="2">
        <v>536200</v>
      </c>
      <c r="HW69" s="2">
        <v>422100</v>
      </c>
      <c r="HX69" s="2">
        <v>457300</v>
      </c>
      <c r="HY69" s="2">
        <v>483400</v>
      </c>
      <c r="HZ69" s="2">
        <v>372600</v>
      </c>
      <c r="IA69" s="2">
        <v>634700</v>
      </c>
      <c r="IB69" s="2">
        <v>667100</v>
      </c>
      <c r="IC69" s="2">
        <v>450900</v>
      </c>
      <c r="ID69" s="2">
        <v>497900</v>
      </c>
      <c r="IE69" s="2">
        <v>734600</v>
      </c>
      <c r="IF69" s="2">
        <v>623300</v>
      </c>
      <c r="IG69" s="2">
        <v>435400</v>
      </c>
      <c r="IH69" s="2">
        <v>439100</v>
      </c>
      <c r="II69" s="2">
        <v>536300</v>
      </c>
      <c r="IJ69" s="2">
        <v>544100</v>
      </c>
      <c r="IK69" s="2">
        <v>542500</v>
      </c>
      <c r="IL69" s="2">
        <v>842500</v>
      </c>
      <c r="IM69" s="2">
        <v>1526800</v>
      </c>
      <c r="IN69" s="2">
        <v>2254900</v>
      </c>
      <c r="IO69" s="2">
        <v>530800</v>
      </c>
      <c r="IP69" s="2">
        <v>535400</v>
      </c>
      <c r="IQ69" s="2">
        <v>688200</v>
      </c>
      <c r="IR69" s="2">
        <v>498500</v>
      </c>
      <c r="IS69" s="2">
        <v>466000</v>
      </c>
      <c r="IT69" s="2">
        <v>472700</v>
      </c>
    </row>
    <row r="70" spans="1:254" ht="15.9" customHeight="1">
      <c r="A70" s="390" t="s">
        <v>135</v>
      </c>
      <c r="B70" s="46" t="s">
        <v>136</v>
      </c>
      <c r="C70" s="50">
        <v>4102400</v>
      </c>
      <c r="D70" s="199">
        <v>1673800</v>
      </c>
      <c r="E70" s="197">
        <v>2428600</v>
      </c>
      <c r="F70" s="21">
        <v>1466700</v>
      </c>
      <c r="G70" s="21">
        <v>821800</v>
      </c>
      <c r="H70" s="21">
        <v>1571000</v>
      </c>
      <c r="I70" s="21">
        <v>1264000</v>
      </c>
      <c r="J70" s="21">
        <v>1549200</v>
      </c>
      <c r="K70" s="21">
        <v>2400400</v>
      </c>
      <c r="L70" s="21">
        <v>1105400</v>
      </c>
      <c r="M70" s="21">
        <v>1102800</v>
      </c>
      <c r="N70" s="21">
        <v>1448900</v>
      </c>
      <c r="O70" s="21">
        <v>1295800</v>
      </c>
      <c r="P70" s="21">
        <v>1417900</v>
      </c>
      <c r="Q70" s="21">
        <v>1399000</v>
      </c>
      <c r="R70" s="21">
        <v>1312900</v>
      </c>
      <c r="S70" s="21">
        <v>1986700</v>
      </c>
      <c r="T70" s="21">
        <v>790500</v>
      </c>
      <c r="U70" s="21">
        <v>1359600</v>
      </c>
      <c r="V70" s="21">
        <v>1233800</v>
      </c>
      <c r="W70" s="21">
        <v>1712200</v>
      </c>
      <c r="X70" s="21">
        <v>798800</v>
      </c>
      <c r="Y70" s="21">
        <v>912300</v>
      </c>
      <c r="Z70" s="21">
        <v>621200</v>
      </c>
      <c r="AA70" s="21">
        <v>1613600</v>
      </c>
      <c r="AB70" s="21">
        <v>2402500</v>
      </c>
      <c r="AC70" s="21">
        <v>2365100</v>
      </c>
      <c r="AD70" s="21">
        <v>2037600</v>
      </c>
      <c r="AE70" s="21">
        <v>2047600</v>
      </c>
      <c r="AF70" s="21">
        <v>1505500</v>
      </c>
      <c r="AG70" s="21">
        <v>1183800</v>
      </c>
      <c r="AH70" s="21">
        <v>1454200</v>
      </c>
      <c r="AI70" s="21">
        <v>1801300</v>
      </c>
      <c r="AJ70" s="21">
        <v>3392500</v>
      </c>
      <c r="AK70" s="21">
        <v>1083000</v>
      </c>
      <c r="AL70" s="21">
        <v>935800</v>
      </c>
      <c r="AM70" s="21">
        <v>1636500</v>
      </c>
      <c r="AN70" s="21">
        <v>1549700</v>
      </c>
      <c r="AO70" s="21">
        <v>1243700</v>
      </c>
      <c r="AP70" s="21">
        <v>1854200</v>
      </c>
      <c r="AQ70" s="21">
        <v>1948100</v>
      </c>
      <c r="AR70" s="21">
        <v>1954300</v>
      </c>
      <c r="AS70" s="21">
        <v>1847900</v>
      </c>
      <c r="AT70" s="21">
        <v>2331300</v>
      </c>
      <c r="AU70" s="21">
        <v>2346400</v>
      </c>
      <c r="AV70" s="21">
        <v>1967500</v>
      </c>
      <c r="AW70" s="21">
        <v>2191100</v>
      </c>
      <c r="AX70" s="21">
        <v>1802700</v>
      </c>
      <c r="AY70" s="21">
        <v>2161300</v>
      </c>
      <c r="AZ70" s="21">
        <v>2492700</v>
      </c>
      <c r="BA70" s="21">
        <v>1861400</v>
      </c>
      <c r="BB70" s="21">
        <v>1968100</v>
      </c>
      <c r="BC70" s="21">
        <v>3788900</v>
      </c>
      <c r="BD70" s="21">
        <v>2793500</v>
      </c>
      <c r="BE70" s="21">
        <v>3766700</v>
      </c>
      <c r="BF70" s="21">
        <v>2547800</v>
      </c>
      <c r="BG70" s="21">
        <v>2954700</v>
      </c>
      <c r="BH70" s="21">
        <v>2232000</v>
      </c>
      <c r="BI70" s="21">
        <v>2186300</v>
      </c>
      <c r="BJ70" s="21">
        <v>2907700</v>
      </c>
      <c r="BK70" s="21">
        <v>1185600</v>
      </c>
      <c r="BL70" s="21">
        <v>1363600</v>
      </c>
      <c r="BM70" s="2">
        <v>1561100</v>
      </c>
      <c r="BN70" s="2">
        <v>1656500</v>
      </c>
      <c r="BO70" s="2">
        <v>2645300</v>
      </c>
      <c r="BP70" s="2">
        <v>5397500</v>
      </c>
      <c r="BQ70" s="2">
        <v>2114500</v>
      </c>
      <c r="BR70" s="2">
        <v>1516900</v>
      </c>
      <c r="BS70" s="2">
        <v>1300000</v>
      </c>
      <c r="BT70" s="2">
        <v>2124800</v>
      </c>
      <c r="BU70" s="2">
        <v>1221400</v>
      </c>
      <c r="BV70" s="2">
        <v>1689400</v>
      </c>
      <c r="BW70" s="2">
        <v>3172000</v>
      </c>
      <c r="BX70" s="2">
        <v>1378300</v>
      </c>
      <c r="BY70" s="2">
        <v>1356700</v>
      </c>
      <c r="BZ70" s="2">
        <v>1442900</v>
      </c>
      <c r="CA70" s="2">
        <v>1703700</v>
      </c>
      <c r="CB70" s="2">
        <v>1137600</v>
      </c>
      <c r="CC70" s="2">
        <v>3070100</v>
      </c>
      <c r="CD70" s="2">
        <v>1134400</v>
      </c>
      <c r="CE70" s="2">
        <v>2516200</v>
      </c>
      <c r="CF70" s="2">
        <v>2332900</v>
      </c>
      <c r="CG70" s="2">
        <v>1312500</v>
      </c>
      <c r="CH70" s="2">
        <v>1827100</v>
      </c>
      <c r="CI70" s="2">
        <v>1258100</v>
      </c>
      <c r="CJ70" s="2">
        <v>1781200</v>
      </c>
      <c r="CK70" s="2">
        <v>2144600</v>
      </c>
      <c r="CL70" s="2">
        <v>1992000</v>
      </c>
      <c r="CM70" s="2">
        <v>1596500</v>
      </c>
      <c r="CN70" s="2">
        <v>1380100</v>
      </c>
      <c r="CO70" s="2">
        <v>2023000</v>
      </c>
      <c r="CP70" s="2">
        <v>2323100</v>
      </c>
      <c r="CQ70" s="2">
        <v>1406500</v>
      </c>
      <c r="CR70" s="2">
        <v>1637700</v>
      </c>
      <c r="CS70" s="2">
        <v>1402000</v>
      </c>
      <c r="CT70" s="2">
        <v>3165300</v>
      </c>
      <c r="CU70" s="2">
        <v>2052800</v>
      </c>
      <c r="CV70" s="2">
        <v>2052600</v>
      </c>
      <c r="CW70" s="2">
        <v>1351000</v>
      </c>
      <c r="CX70" s="2">
        <v>1499300</v>
      </c>
      <c r="CY70" s="2">
        <v>1954300</v>
      </c>
      <c r="CZ70" s="2">
        <v>3047600</v>
      </c>
      <c r="DA70" s="2">
        <v>1999900</v>
      </c>
      <c r="DB70" s="2">
        <v>2904700</v>
      </c>
      <c r="DC70" s="2">
        <v>3548500</v>
      </c>
      <c r="DD70" s="2">
        <v>2559600</v>
      </c>
      <c r="DE70" s="2">
        <v>4127700</v>
      </c>
      <c r="DF70" s="2">
        <v>4754300</v>
      </c>
      <c r="DG70" s="2">
        <v>3275700</v>
      </c>
      <c r="DH70" s="2">
        <v>3335900</v>
      </c>
      <c r="DI70" s="2">
        <v>2193400</v>
      </c>
      <c r="DJ70" s="2">
        <v>1776800</v>
      </c>
      <c r="DK70" s="2">
        <v>2689200</v>
      </c>
      <c r="DL70" s="2">
        <v>1756400</v>
      </c>
      <c r="DM70" s="2">
        <v>4905800</v>
      </c>
      <c r="DN70" s="2">
        <v>2328200</v>
      </c>
      <c r="DO70" s="2">
        <v>2142800</v>
      </c>
      <c r="DP70" s="2">
        <v>2306200</v>
      </c>
      <c r="DQ70" s="2">
        <v>2224700</v>
      </c>
      <c r="DR70" s="2">
        <v>2911000</v>
      </c>
      <c r="DS70" s="2">
        <v>4218800</v>
      </c>
      <c r="DT70" s="2">
        <v>4527000</v>
      </c>
      <c r="DU70" s="2">
        <v>5291900</v>
      </c>
      <c r="DV70" s="2">
        <v>4604600</v>
      </c>
      <c r="DW70" s="2">
        <v>2721600</v>
      </c>
      <c r="DX70" s="2">
        <v>2427400</v>
      </c>
      <c r="DY70" s="2">
        <v>1900300</v>
      </c>
      <c r="DZ70" s="2">
        <v>2168100</v>
      </c>
      <c r="EA70" s="2">
        <v>1334300</v>
      </c>
      <c r="EB70" s="2">
        <v>1277000</v>
      </c>
      <c r="EC70" s="2">
        <v>1217900</v>
      </c>
      <c r="ED70" s="2">
        <v>1488500</v>
      </c>
      <c r="EE70" s="2">
        <v>2182300</v>
      </c>
      <c r="EF70" s="2">
        <v>1397900</v>
      </c>
      <c r="EG70" s="2">
        <v>2430900</v>
      </c>
      <c r="EH70" s="2">
        <v>2586700</v>
      </c>
      <c r="EI70" s="2">
        <v>2235100</v>
      </c>
      <c r="EJ70" s="2">
        <v>1777300</v>
      </c>
      <c r="EK70" s="2">
        <v>2828200</v>
      </c>
      <c r="EL70" s="2">
        <v>2320500</v>
      </c>
      <c r="EM70" s="2">
        <v>2112300</v>
      </c>
      <c r="EN70" s="2">
        <v>2473800</v>
      </c>
      <c r="EO70" s="2">
        <v>1948400</v>
      </c>
      <c r="EP70" s="2">
        <v>2005800</v>
      </c>
      <c r="EQ70" s="2">
        <v>3174100</v>
      </c>
      <c r="ER70" s="2">
        <v>3154600</v>
      </c>
      <c r="ES70" s="2">
        <v>1580100</v>
      </c>
      <c r="ET70" s="2">
        <v>2240200</v>
      </c>
      <c r="EU70" s="2">
        <v>2395900</v>
      </c>
      <c r="EV70" s="2">
        <v>1322500</v>
      </c>
      <c r="EW70" s="2">
        <v>1490300</v>
      </c>
      <c r="EX70" s="2">
        <v>990700</v>
      </c>
      <c r="EY70" s="2">
        <v>1535800</v>
      </c>
      <c r="EZ70" s="2">
        <v>1692700</v>
      </c>
      <c r="FA70" s="2">
        <v>1621800</v>
      </c>
      <c r="FB70" s="2">
        <v>1335200</v>
      </c>
      <c r="FC70" s="2">
        <v>2061400</v>
      </c>
      <c r="FD70" s="2">
        <v>2469100</v>
      </c>
      <c r="FE70" s="2">
        <v>3697700</v>
      </c>
      <c r="FF70" s="2">
        <v>1737400</v>
      </c>
      <c r="FG70" s="2">
        <v>2043800</v>
      </c>
      <c r="FH70" s="2">
        <v>3400200</v>
      </c>
      <c r="FI70" s="2">
        <v>2159300</v>
      </c>
      <c r="FJ70" s="2">
        <v>2294200</v>
      </c>
      <c r="FK70" s="2">
        <v>1808500</v>
      </c>
      <c r="FL70" s="2">
        <v>2313000</v>
      </c>
      <c r="FM70" s="2">
        <v>2692500</v>
      </c>
      <c r="FN70" s="2">
        <v>3847400</v>
      </c>
      <c r="FO70" s="2">
        <v>2818400</v>
      </c>
      <c r="FP70" s="2">
        <v>1856700</v>
      </c>
      <c r="FQ70" s="2">
        <v>1834500</v>
      </c>
      <c r="FR70" s="2">
        <v>4275300</v>
      </c>
      <c r="FS70" s="2">
        <v>3655500</v>
      </c>
      <c r="FT70" s="2">
        <v>1334900</v>
      </c>
      <c r="FU70" s="2">
        <v>2241800</v>
      </c>
      <c r="FV70" s="2">
        <v>3348000</v>
      </c>
      <c r="FW70" s="2">
        <v>3148900</v>
      </c>
      <c r="FX70" s="2">
        <v>2301600</v>
      </c>
      <c r="FY70" s="2">
        <v>3428000</v>
      </c>
      <c r="FZ70" s="2">
        <v>2667200</v>
      </c>
      <c r="GA70" s="2">
        <v>5137000</v>
      </c>
      <c r="GB70" s="2">
        <v>4506900</v>
      </c>
      <c r="GC70" s="2">
        <v>1049500</v>
      </c>
      <c r="GD70" s="2">
        <v>7798500</v>
      </c>
      <c r="GE70" s="2">
        <v>3335100</v>
      </c>
      <c r="GF70" s="2">
        <v>3532600</v>
      </c>
      <c r="GG70" s="2">
        <v>3124500</v>
      </c>
      <c r="GH70" s="2">
        <v>4332000</v>
      </c>
      <c r="GI70" s="2">
        <v>11633900</v>
      </c>
      <c r="GJ70" s="2">
        <v>1751600</v>
      </c>
      <c r="GK70" s="2">
        <v>1660800</v>
      </c>
      <c r="GL70" s="2">
        <v>1838600</v>
      </c>
      <c r="GM70" s="2">
        <v>2612000</v>
      </c>
      <c r="GN70" s="2">
        <v>1870000</v>
      </c>
      <c r="GO70" s="2">
        <v>2729300</v>
      </c>
      <c r="GP70" s="2">
        <v>2259900</v>
      </c>
      <c r="GQ70" s="2">
        <v>4117500</v>
      </c>
      <c r="GR70" s="2">
        <v>2293000</v>
      </c>
      <c r="GS70" s="2">
        <v>1341700</v>
      </c>
      <c r="GT70" s="2">
        <v>1940100</v>
      </c>
      <c r="GU70" s="2">
        <v>2889200</v>
      </c>
      <c r="GV70" s="2">
        <v>1974400</v>
      </c>
      <c r="GW70" s="2">
        <v>1907000</v>
      </c>
      <c r="GX70" s="2">
        <v>2090400</v>
      </c>
      <c r="GY70" s="2">
        <v>2085000</v>
      </c>
      <c r="GZ70" s="2">
        <v>2717900</v>
      </c>
      <c r="HA70" s="2">
        <v>2560200</v>
      </c>
      <c r="HB70" s="2">
        <v>2041300</v>
      </c>
      <c r="HC70" s="2">
        <v>2384200</v>
      </c>
      <c r="HD70" s="2">
        <v>1919400</v>
      </c>
      <c r="HE70" s="2">
        <v>2308600</v>
      </c>
      <c r="HF70" s="2">
        <v>2876000</v>
      </c>
      <c r="HG70" s="2">
        <v>1813300</v>
      </c>
      <c r="HH70" s="2">
        <v>2211800</v>
      </c>
      <c r="HI70" s="2">
        <v>1722700</v>
      </c>
      <c r="HJ70" s="2">
        <v>2949200</v>
      </c>
      <c r="HK70" s="2">
        <v>1505700</v>
      </c>
      <c r="HL70" s="2">
        <v>2851000</v>
      </c>
      <c r="HM70" s="2">
        <v>1840000</v>
      </c>
      <c r="HN70" s="2">
        <v>1615100</v>
      </c>
      <c r="HO70" s="2">
        <v>3144700</v>
      </c>
      <c r="HP70" s="2">
        <v>1543000</v>
      </c>
      <c r="HQ70" s="2">
        <v>2354200</v>
      </c>
      <c r="HR70" s="2">
        <v>1585100</v>
      </c>
      <c r="HS70" s="2">
        <v>3071000</v>
      </c>
      <c r="HT70" s="2">
        <v>2339300</v>
      </c>
      <c r="HU70" s="2">
        <v>2801600</v>
      </c>
      <c r="HV70" s="2">
        <v>2814500</v>
      </c>
      <c r="HW70" s="2">
        <v>1800500</v>
      </c>
      <c r="HX70" s="2">
        <v>3455000</v>
      </c>
      <c r="HY70" s="2">
        <v>3284700</v>
      </c>
      <c r="HZ70" s="2">
        <v>3176500</v>
      </c>
      <c r="IA70" s="2">
        <v>1842300</v>
      </c>
      <c r="IB70" s="2">
        <v>3742900</v>
      </c>
      <c r="IC70" s="2">
        <v>1335900</v>
      </c>
      <c r="ID70" s="2">
        <v>2104100</v>
      </c>
      <c r="IE70" s="2">
        <v>2331400</v>
      </c>
      <c r="IF70" s="2">
        <v>3249700</v>
      </c>
      <c r="IG70" s="2">
        <v>2552000</v>
      </c>
      <c r="IH70" s="2">
        <v>2554500</v>
      </c>
      <c r="II70" s="2">
        <v>3956100</v>
      </c>
      <c r="IJ70" s="2">
        <v>2307800</v>
      </c>
      <c r="IK70" s="2">
        <v>3266900</v>
      </c>
      <c r="IL70" s="2">
        <v>3636200</v>
      </c>
      <c r="IM70" s="2">
        <v>3313600</v>
      </c>
      <c r="IN70" s="2">
        <v>2958700</v>
      </c>
      <c r="IO70" s="2">
        <v>2409200</v>
      </c>
      <c r="IP70" s="2">
        <v>1832900</v>
      </c>
      <c r="IQ70" s="2">
        <v>3449700</v>
      </c>
      <c r="IR70" s="2">
        <v>1135600</v>
      </c>
      <c r="IS70" s="2">
        <v>1505700</v>
      </c>
      <c r="IT70" s="2">
        <v>1367400</v>
      </c>
    </row>
    <row r="71" spans="1:254" ht="15.9" customHeight="1">
      <c r="A71" s="390" t="s">
        <v>137</v>
      </c>
      <c r="B71" s="46" t="s">
        <v>138</v>
      </c>
      <c r="C71" s="50">
        <v>41800</v>
      </c>
      <c r="D71" s="199">
        <v>-22700</v>
      </c>
      <c r="E71" s="197">
        <v>64500</v>
      </c>
      <c r="F71" s="21">
        <v>60100</v>
      </c>
      <c r="G71" s="21">
        <v>77000</v>
      </c>
      <c r="H71" s="21">
        <v>94000</v>
      </c>
      <c r="I71" s="21">
        <v>99300</v>
      </c>
      <c r="J71" s="21">
        <v>149400</v>
      </c>
      <c r="K71" s="21">
        <v>181100</v>
      </c>
      <c r="L71" s="21">
        <v>119300</v>
      </c>
      <c r="M71" s="21">
        <v>99100</v>
      </c>
      <c r="N71" s="21">
        <v>97500</v>
      </c>
      <c r="O71" s="21">
        <v>58600</v>
      </c>
      <c r="P71" s="21">
        <v>76200</v>
      </c>
      <c r="Q71" s="21">
        <v>69400</v>
      </c>
      <c r="R71" s="21">
        <v>76900</v>
      </c>
      <c r="S71" s="21">
        <v>87800</v>
      </c>
      <c r="T71" s="21">
        <v>93600</v>
      </c>
      <c r="U71" s="21">
        <v>65300</v>
      </c>
      <c r="V71" s="21">
        <v>78100</v>
      </c>
      <c r="W71" s="21">
        <v>60700</v>
      </c>
      <c r="X71" s="21">
        <v>62600</v>
      </c>
      <c r="Y71" s="21">
        <v>156900</v>
      </c>
      <c r="Z71" s="21">
        <v>165900</v>
      </c>
      <c r="AA71" s="21">
        <v>60100</v>
      </c>
      <c r="AB71" s="21">
        <v>90900</v>
      </c>
      <c r="AC71" s="21">
        <v>110400</v>
      </c>
      <c r="AD71" s="21">
        <v>52200</v>
      </c>
      <c r="AE71" s="21">
        <v>61800</v>
      </c>
      <c r="AF71" s="21">
        <v>91400</v>
      </c>
      <c r="AG71" s="21">
        <v>62100</v>
      </c>
      <c r="AH71" s="21">
        <v>87500</v>
      </c>
      <c r="AI71" s="21">
        <v>73300</v>
      </c>
      <c r="AJ71" s="21">
        <v>66900</v>
      </c>
      <c r="AK71" s="21">
        <v>79000</v>
      </c>
      <c r="AL71" s="21">
        <v>78400</v>
      </c>
      <c r="AM71" s="21">
        <v>54800</v>
      </c>
      <c r="AN71" s="21">
        <v>125700</v>
      </c>
      <c r="AO71" s="21">
        <v>71600</v>
      </c>
      <c r="AP71" s="21">
        <v>112900</v>
      </c>
      <c r="AQ71" s="21">
        <v>152200</v>
      </c>
      <c r="AR71" s="21">
        <v>112200</v>
      </c>
      <c r="AS71" s="21">
        <v>88700</v>
      </c>
      <c r="AT71" s="21">
        <v>120900</v>
      </c>
      <c r="AU71" s="21">
        <v>217500</v>
      </c>
      <c r="AV71" s="21">
        <v>105100</v>
      </c>
      <c r="AW71" s="21">
        <v>100800</v>
      </c>
      <c r="AX71" s="21">
        <v>102300</v>
      </c>
      <c r="AY71" s="21">
        <v>66600</v>
      </c>
      <c r="AZ71" s="21">
        <v>76300</v>
      </c>
      <c r="BA71" s="21">
        <v>97200</v>
      </c>
      <c r="BB71" s="21">
        <v>98400</v>
      </c>
      <c r="BC71" s="21">
        <v>45900</v>
      </c>
      <c r="BD71" s="21">
        <v>41500</v>
      </c>
      <c r="BE71" s="21">
        <v>114200</v>
      </c>
      <c r="BF71" s="21">
        <v>87600</v>
      </c>
      <c r="BG71" s="21">
        <v>49400</v>
      </c>
      <c r="BH71" s="21">
        <v>65200</v>
      </c>
      <c r="BI71" s="21">
        <v>52500</v>
      </c>
      <c r="BJ71" s="21">
        <v>75300</v>
      </c>
      <c r="BK71" s="21">
        <v>41300</v>
      </c>
      <c r="BL71" s="21">
        <v>50900</v>
      </c>
      <c r="BM71" s="2">
        <v>36300</v>
      </c>
      <c r="BN71" s="2">
        <v>47700</v>
      </c>
      <c r="BO71" s="2">
        <v>49000</v>
      </c>
      <c r="BP71" s="2">
        <v>71600</v>
      </c>
      <c r="BQ71" s="2">
        <v>51300</v>
      </c>
      <c r="BR71" s="2">
        <v>57300</v>
      </c>
      <c r="BS71" s="2">
        <v>75700</v>
      </c>
      <c r="BT71" s="2">
        <v>182200</v>
      </c>
      <c r="BU71" s="2">
        <v>52000</v>
      </c>
      <c r="BV71" s="2">
        <v>46600</v>
      </c>
      <c r="BW71" s="2">
        <v>62800</v>
      </c>
      <c r="BX71" s="2">
        <v>55600</v>
      </c>
      <c r="BY71" s="2">
        <v>52600</v>
      </c>
      <c r="BZ71" s="2">
        <v>56400</v>
      </c>
      <c r="CA71" s="2">
        <v>66600</v>
      </c>
      <c r="CB71" s="2">
        <v>50400</v>
      </c>
      <c r="CC71" s="2">
        <v>54300</v>
      </c>
      <c r="CD71" s="2">
        <v>46600</v>
      </c>
      <c r="CE71" s="2">
        <v>62300</v>
      </c>
      <c r="CF71" s="2">
        <v>60800</v>
      </c>
      <c r="CG71" s="2">
        <v>55800</v>
      </c>
      <c r="CH71" s="2">
        <v>59100</v>
      </c>
      <c r="CI71" s="2">
        <v>57100</v>
      </c>
      <c r="CJ71" s="2">
        <v>43400</v>
      </c>
      <c r="CK71" s="2">
        <v>31000</v>
      </c>
      <c r="CL71" s="2">
        <v>46400</v>
      </c>
      <c r="CM71" s="2">
        <v>42600</v>
      </c>
      <c r="CN71" s="2">
        <v>45200</v>
      </c>
      <c r="CO71" s="2">
        <v>82500</v>
      </c>
      <c r="CP71" s="2">
        <v>69200</v>
      </c>
      <c r="CQ71" s="2">
        <v>43600</v>
      </c>
      <c r="CR71" s="2">
        <v>41600</v>
      </c>
      <c r="CS71" s="2">
        <v>36300</v>
      </c>
      <c r="CT71" s="2">
        <v>60700</v>
      </c>
      <c r="CU71" s="2">
        <v>47300</v>
      </c>
      <c r="CV71" s="2">
        <v>49900</v>
      </c>
      <c r="CW71" s="2">
        <v>34300</v>
      </c>
      <c r="CX71" s="2">
        <v>57600</v>
      </c>
      <c r="CY71" s="2">
        <v>46900</v>
      </c>
      <c r="CZ71" s="2">
        <v>74100</v>
      </c>
      <c r="DA71" s="2">
        <v>146300</v>
      </c>
      <c r="DB71" s="2">
        <v>148800</v>
      </c>
      <c r="DC71" s="2">
        <v>325400</v>
      </c>
      <c r="DD71" s="2">
        <v>186400</v>
      </c>
      <c r="DE71" s="2">
        <v>83600</v>
      </c>
      <c r="DF71" s="2">
        <v>99700</v>
      </c>
      <c r="DG71" s="2">
        <v>68700</v>
      </c>
      <c r="DH71" s="2">
        <v>75600</v>
      </c>
      <c r="DI71" s="2">
        <v>46800</v>
      </c>
      <c r="DJ71" s="2">
        <v>53800</v>
      </c>
      <c r="DK71" s="2">
        <v>58900</v>
      </c>
      <c r="DL71" s="2">
        <v>57800</v>
      </c>
      <c r="DM71" s="2">
        <v>55500</v>
      </c>
      <c r="DN71" s="2">
        <v>32100</v>
      </c>
      <c r="DO71" s="2">
        <v>33400</v>
      </c>
      <c r="DP71" s="2">
        <v>46700</v>
      </c>
      <c r="DQ71" s="2">
        <v>36500</v>
      </c>
      <c r="DR71" s="2">
        <v>49600</v>
      </c>
      <c r="DS71" s="2">
        <v>53100</v>
      </c>
      <c r="DT71" s="2">
        <v>52600</v>
      </c>
      <c r="DU71" s="2">
        <v>67500</v>
      </c>
      <c r="DV71" s="2">
        <v>51700</v>
      </c>
      <c r="DW71" s="2">
        <v>61800</v>
      </c>
      <c r="DX71" s="2">
        <v>82600</v>
      </c>
      <c r="DY71" s="2">
        <v>49100</v>
      </c>
      <c r="DZ71" s="2">
        <v>105500</v>
      </c>
      <c r="EA71" s="2">
        <v>37800</v>
      </c>
      <c r="EB71" s="2">
        <v>46200</v>
      </c>
      <c r="EC71" s="2">
        <v>35300</v>
      </c>
      <c r="ED71" s="2">
        <v>48300</v>
      </c>
      <c r="EE71" s="2">
        <v>66300</v>
      </c>
      <c r="EF71" s="2">
        <v>70200</v>
      </c>
      <c r="EG71" s="2">
        <v>42900</v>
      </c>
      <c r="EH71" s="2">
        <v>61300</v>
      </c>
      <c r="EI71" s="2">
        <v>62400</v>
      </c>
      <c r="EJ71" s="2">
        <v>52000</v>
      </c>
      <c r="EK71" s="2">
        <v>55800</v>
      </c>
      <c r="EL71" s="2">
        <v>47100</v>
      </c>
      <c r="EM71" s="2">
        <v>53000</v>
      </c>
      <c r="EN71" s="2">
        <v>56300</v>
      </c>
      <c r="EO71" s="2">
        <v>29400</v>
      </c>
      <c r="EP71" s="2">
        <v>62800</v>
      </c>
      <c r="EQ71" s="2">
        <v>53400</v>
      </c>
      <c r="ER71" s="2">
        <v>42600</v>
      </c>
      <c r="ES71" s="2">
        <v>42100</v>
      </c>
      <c r="ET71" s="2">
        <v>44900</v>
      </c>
      <c r="EU71" s="2">
        <v>44900</v>
      </c>
      <c r="EV71" s="2">
        <v>38800</v>
      </c>
      <c r="EW71" s="2">
        <v>46000</v>
      </c>
      <c r="EX71" s="2">
        <v>44800</v>
      </c>
      <c r="EY71" s="2">
        <v>49400</v>
      </c>
      <c r="EZ71" s="2">
        <v>59000</v>
      </c>
      <c r="FA71" s="2">
        <v>53200</v>
      </c>
      <c r="FB71" s="2">
        <v>42600</v>
      </c>
      <c r="FC71" s="2">
        <v>58000</v>
      </c>
      <c r="FD71" s="2">
        <v>49200</v>
      </c>
      <c r="FE71" s="2">
        <v>63800</v>
      </c>
      <c r="FF71" s="2">
        <v>45000</v>
      </c>
      <c r="FG71" s="2">
        <v>58200</v>
      </c>
      <c r="FH71" s="2">
        <v>66900</v>
      </c>
      <c r="FI71" s="2">
        <v>154100</v>
      </c>
      <c r="FJ71" s="2">
        <v>264800</v>
      </c>
      <c r="FK71" s="2">
        <v>125700</v>
      </c>
      <c r="FL71" s="2">
        <v>93600</v>
      </c>
      <c r="FM71" s="2">
        <v>70000</v>
      </c>
      <c r="FN71" s="2">
        <v>96000</v>
      </c>
      <c r="FO71" s="2">
        <v>72300</v>
      </c>
      <c r="FP71" s="2">
        <v>44200</v>
      </c>
      <c r="FQ71" s="2">
        <v>43800</v>
      </c>
      <c r="FR71" s="2">
        <v>39900</v>
      </c>
      <c r="FS71" s="2">
        <v>75300</v>
      </c>
      <c r="FT71" s="2">
        <v>78400</v>
      </c>
      <c r="FU71" s="2">
        <v>36000</v>
      </c>
      <c r="FV71" s="2">
        <v>64100</v>
      </c>
      <c r="FW71" s="2">
        <v>60200</v>
      </c>
      <c r="FX71" s="2">
        <v>68500</v>
      </c>
      <c r="FY71" s="2">
        <v>34000</v>
      </c>
      <c r="FZ71" s="2">
        <v>39800</v>
      </c>
      <c r="GA71" s="2">
        <v>80100</v>
      </c>
      <c r="GB71" s="2">
        <v>44400</v>
      </c>
      <c r="GC71" s="2">
        <v>66100</v>
      </c>
      <c r="GD71" s="2">
        <v>65700</v>
      </c>
      <c r="GE71" s="2">
        <v>50000</v>
      </c>
      <c r="GF71" s="2">
        <v>149700</v>
      </c>
      <c r="GG71" s="2">
        <v>50300</v>
      </c>
      <c r="GH71" s="2">
        <v>47500</v>
      </c>
      <c r="GI71" s="2">
        <v>64400</v>
      </c>
      <c r="GJ71" s="2">
        <v>99300</v>
      </c>
      <c r="GK71" s="2">
        <v>87800</v>
      </c>
      <c r="GL71" s="2">
        <v>75900</v>
      </c>
      <c r="GM71" s="2">
        <v>108700</v>
      </c>
      <c r="GN71" s="2">
        <v>63400</v>
      </c>
      <c r="GO71" s="2">
        <v>68500</v>
      </c>
      <c r="GP71" s="2">
        <v>29700</v>
      </c>
      <c r="GQ71" s="2">
        <v>47600</v>
      </c>
      <c r="GR71" s="2">
        <v>41600</v>
      </c>
      <c r="GS71" s="2">
        <v>71500</v>
      </c>
      <c r="GT71" s="2">
        <v>39300</v>
      </c>
      <c r="GU71" s="2">
        <v>86300</v>
      </c>
      <c r="GV71" s="2">
        <v>81200</v>
      </c>
      <c r="GW71" s="2">
        <v>121900</v>
      </c>
      <c r="GX71" s="2">
        <v>93100</v>
      </c>
      <c r="GY71" s="2">
        <v>113700</v>
      </c>
      <c r="GZ71" s="2">
        <v>116200</v>
      </c>
      <c r="HA71" s="2">
        <v>72900</v>
      </c>
      <c r="HB71" s="2">
        <v>105600</v>
      </c>
      <c r="HC71" s="2">
        <v>70100</v>
      </c>
      <c r="HD71" s="2">
        <v>66500</v>
      </c>
      <c r="HE71" s="2">
        <v>52100</v>
      </c>
      <c r="HF71" s="2">
        <v>72400</v>
      </c>
      <c r="HG71" s="2">
        <v>65200</v>
      </c>
      <c r="HH71" s="2">
        <v>74400</v>
      </c>
      <c r="HI71" s="2">
        <v>69600</v>
      </c>
      <c r="HJ71" s="2">
        <v>87100</v>
      </c>
      <c r="HK71" s="2">
        <v>83700</v>
      </c>
      <c r="HL71" s="2">
        <v>66200</v>
      </c>
      <c r="HM71" s="2">
        <v>95900</v>
      </c>
      <c r="HN71" s="2">
        <v>62800</v>
      </c>
      <c r="HO71" s="2">
        <v>48400</v>
      </c>
      <c r="HP71" s="2">
        <v>75100</v>
      </c>
      <c r="HQ71" s="2">
        <v>163200</v>
      </c>
      <c r="HR71" s="2">
        <v>455900</v>
      </c>
      <c r="HS71" s="2">
        <v>139300</v>
      </c>
      <c r="HT71" s="2">
        <v>105400</v>
      </c>
      <c r="HU71" s="2">
        <v>77900</v>
      </c>
      <c r="HV71" s="2">
        <v>55500</v>
      </c>
      <c r="HW71" s="2">
        <v>94700</v>
      </c>
      <c r="HX71" s="2">
        <v>44300</v>
      </c>
      <c r="HY71" s="2">
        <v>47700</v>
      </c>
      <c r="HZ71" s="2">
        <v>39200</v>
      </c>
      <c r="IA71" s="2">
        <v>34800</v>
      </c>
      <c r="IB71" s="2">
        <v>38800</v>
      </c>
      <c r="IC71" s="2">
        <v>61800</v>
      </c>
      <c r="ID71" s="2">
        <v>27900</v>
      </c>
      <c r="IE71" s="2">
        <v>33400</v>
      </c>
      <c r="IF71" s="2">
        <v>51700</v>
      </c>
      <c r="IG71" s="2">
        <v>44600</v>
      </c>
      <c r="IH71" s="2">
        <v>28400</v>
      </c>
      <c r="II71" s="2">
        <v>36400</v>
      </c>
      <c r="IJ71" s="2">
        <v>30500</v>
      </c>
      <c r="IK71" s="2">
        <v>41700</v>
      </c>
      <c r="IL71" s="2">
        <v>23900</v>
      </c>
      <c r="IM71" s="2">
        <v>24000</v>
      </c>
      <c r="IN71" s="2">
        <v>35000</v>
      </c>
      <c r="IO71" s="2">
        <v>58600</v>
      </c>
      <c r="IP71" s="2">
        <v>38600</v>
      </c>
      <c r="IQ71" s="2">
        <v>31000</v>
      </c>
      <c r="IR71" s="2">
        <v>35100</v>
      </c>
      <c r="IS71" s="2">
        <v>38200</v>
      </c>
      <c r="IT71" s="2">
        <v>42700</v>
      </c>
    </row>
    <row r="72" spans="1:254" ht="15.9" customHeight="1">
      <c r="A72" s="390" t="s">
        <v>139</v>
      </c>
      <c r="B72" s="46" t="s">
        <v>140</v>
      </c>
      <c r="C72" s="50">
        <v>34200</v>
      </c>
      <c r="D72" s="199">
        <v>-26300</v>
      </c>
      <c r="E72" s="197">
        <v>60500</v>
      </c>
      <c r="F72" s="21">
        <v>49800</v>
      </c>
      <c r="G72" s="21">
        <v>51100</v>
      </c>
      <c r="H72" s="21">
        <v>48900</v>
      </c>
      <c r="I72" s="21">
        <v>39200</v>
      </c>
      <c r="J72" s="21">
        <v>75500</v>
      </c>
      <c r="K72" s="21">
        <v>120500</v>
      </c>
      <c r="L72" s="21">
        <v>82100</v>
      </c>
      <c r="M72" s="21">
        <v>92800</v>
      </c>
      <c r="N72" s="21">
        <v>69400</v>
      </c>
      <c r="O72" s="21">
        <v>81600</v>
      </c>
      <c r="P72" s="21">
        <v>47900</v>
      </c>
      <c r="Q72" s="21">
        <v>59100</v>
      </c>
      <c r="R72" s="21">
        <v>118800</v>
      </c>
      <c r="S72" s="21">
        <v>39600</v>
      </c>
      <c r="T72" s="21">
        <v>21400</v>
      </c>
      <c r="U72" s="21">
        <v>88100</v>
      </c>
      <c r="V72" s="21">
        <v>28500</v>
      </c>
      <c r="W72" s="21">
        <v>64500</v>
      </c>
      <c r="X72" s="21">
        <v>62500</v>
      </c>
      <c r="Y72" s="21">
        <v>42000</v>
      </c>
      <c r="Z72" s="21">
        <v>38100</v>
      </c>
      <c r="AA72" s="21">
        <v>44200</v>
      </c>
      <c r="AB72" s="21">
        <v>77700</v>
      </c>
      <c r="AC72" s="21">
        <v>162300</v>
      </c>
      <c r="AD72" s="21">
        <v>168800</v>
      </c>
      <c r="AE72" s="21">
        <v>68400</v>
      </c>
      <c r="AF72" s="21">
        <v>165100</v>
      </c>
      <c r="AG72" s="21">
        <v>78000</v>
      </c>
      <c r="AH72" s="21">
        <v>208300</v>
      </c>
      <c r="AI72" s="21">
        <v>82300</v>
      </c>
      <c r="AJ72" s="21">
        <v>138100</v>
      </c>
      <c r="AK72" s="21">
        <v>86400</v>
      </c>
      <c r="AL72" s="21">
        <v>104700</v>
      </c>
      <c r="AM72" s="21">
        <v>80500</v>
      </c>
      <c r="AN72" s="21">
        <v>110400</v>
      </c>
      <c r="AO72" s="21">
        <v>91300</v>
      </c>
      <c r="AP72" s="21">
        <v>164500</v>
      </c>
      <c r="AQ72" s="21">
        <v>115300</v>
      </c>
      <c r="AR72" s="21">
        <v>99100</v>
      </c>
      <c r="AS72" s="21">
        <v>89100</v>
      </c>
      <c r="AT72" s="21">
        <v>94500</v>
      </c>
      <c r="AU72" s="21">
        <v>104500</v>
      </c>
      <c r="AV72" s="21">
        <v>80900</v>
      </c>
      <c r="AW72" s="21">
        <v>106700</v>
      </c>
      <c r="AX72" s="21">
        <v>114200</v>
      </c>
      <c r="AY72" s="21">
        <v>119200</v>
      </c>
      <c r="AZ72" s="21">
        <v>112500</v>
      </c>
      <c r="BA72" s="21">
        <v>67700</v>
      </c>
      <c r="BB72" s="21">
        <v>98800</v>
      </c>
      <c r="BC72" s="21">
        <v>101400</v>
      </c>
      <c r="BD72" s="21">
        <v>100700</v>
      </c>
      <c r="BE72" s="21">
        <v>84400</v>
      </c>
      <c r="BF72" s="21">
        <v>68500</v>
      </c>
      <c r="BG72" s="21">
        <v>42600</v>
      </c>
      <c r="BH72" s="21">
        <v>119700</v>
      </c>
      <c r="BI72" s="21">
        <v>101500</v>
      </c>
      <c r="BJ72" s="21">
        <v>160200</v>
      </c>
      <c r="BK72" s="21">
        <v>147300</v>
      </c>
      <c r="BL72" s="21">
        <v>202000</v>
      </c>
      <c r="BM72" s="2">
        <v>113900</v>
      </c>
      <c r="BN72" s="2">
        <v>49300</v>
      </c>
      <c r="BO72" s="2">
        <v>77300</v>
      </c>
      <c r="BP72" s="2">
        <v>88300</v>
      </c>
      <c r="BQ72" s="2">
        <v>105900</v>
      </c>
      <c r="BR72" s="2">
        <v>51000</v>
      </c>
      <c r="BS72" s="2">
        <v>45300</v>
      </c>
      <c r="BT72" s="2">
        <v>258800</v>
      </c>
      <c r="BU72" s="2">
        <v>142000</v>
      </c>
      <c r="BV72" s="2">
        <v>87600</v>
      </c>
      <c r="BW72" s="2">
        <v>51900</v>
      </c>
      <c r="BX72" s="2">
        <v>60300</v>
      </c>
      <c r="BY72" s="2">
        <v>51000</v>
      </c>
      <c r="BZ72" s="2">
        <v>55400</v>
      </c>
      <c r="CA72" s="2">
        <v>106900</v>
      </c>
      <c r="CB72" s="2">
        <v>137700</v>
      </c>
      <c r="CC72" s="2">
        <v>161500</v>
      </c>
      <c r="CD72" s="2">
        <v>108800</v>
      </c>
      <c r="CE72" s="2">
        <v>101800</v>
      </c>
      <c r="CF72" s="2">
        <v>260600</v>
      </c>
      <c r="CG72" s="2">
        <v>280300</v>
      </c>
      <c r="CH72" s="2">
        <v>109800</v>
      </c>
      <c r="CI72" s="2">
        <v>41400</v>
      </c>
      <c r="CJ72" s="2">
        <v>58100</v>
      </c>
      <c r="CK72" s="2">
        <v>109000</v>
      </c>
      <c r="CL72" s="2">
        <v>101100</v>
      </c>
      <c r="CM72" s="2">
        <v>77400</v>
      </c>
      <c r="CN72" s="2">
        <v>82600</v>
      </c>
      <c r="CO72" s="2">
        <v>112900</v>
      </c>
      <c r="CP72" s="2">
        <v>159100</v>
      </c>
      <c r="CQ72" s="2">
        <v>73600</v>
      </c>
      <c r="CR72" s="2">
        <v>74000</v>
      </c>
      <c r="CS72" s="2">
        <v>80800</v>
      </c>
      <c r="CT72" s="2">
        <v>49000</v>
      </c>
      <c r="CU72" s="2">
        <v>88400</v>
      </c>
      <c r="CV72" s="2">
        <v>66000</v>
      </c>
      <c r="CW72" s="2">
        <v>31100</v>
      </c>
      <c r="CX72" s="2">
        <v>94800</v>
      </c>
      <c r="CY72" s="2">
        <v>60100</v>
      </c>
      <c r="CZ72" s="2">
        <v>104900</v>
      </c>
      <c r="DA72" s="2">
        <v>176200</v>
      </c>
      <c r="DB72" s="2">
        <v>192900</v>
      </c>
      <c r="DC72" s="2">
        <v>490800</v>
      </c>
      <c r="DD72" s="2">
        <v>595500</v>
      </c>
      <c r="DE72" s="2">
        <v>375700</v>
      </c>
      <c r="DF72" s="2">
        <v>164100</v>
      </c>
      <c r="DG72" s="2">
        <v>284600</v>
      </c>
      <c r="DH72" s="2">
        <v>179200</v>
      </c>
      <c r="DI72" s="2">
        <v>338700</v>
      </c>
      <c r="DJ72" s="2">
        <v>353500</v>
      </c>
      <c r="DK72" s="2">
        <v>128700</v>
      </c>
      <c r="DL72" s="2">
        <v>109400</v>
      </c>
      <c r="DM72" s="2">
        <v>98900</v>
      </c>
      <c r="DN72" s="2">
        <v>211700</v>
      </c>
      <c r="DO72" s="2">
        <v>274100</v>
      </c>
      <c r="DP72" s="2">
        <v>235100</v>
      </c>
      <c r="DQ72" s="2">
        <v>282500</v>
      </c>
      <c r="DR72" s="2">
        <v>447600</v>
      </c>
      <c r="DS72" s="2">
        <v>308000</v>
      </c>
      <c r="DT72" s="2">
        <v>167600</v>
      </c>
      <c r="DU72" s="2">
        <v>192900</v>
      </c>
      <c r="DV72" s="2">
        <v>270800</v>
      </c>
      <c r="DW72" s="2">
        <v>358700</v>
      </c>
      <c r="DX72" s="2">
        <v>717600</v>
      </c>
      <c r="DY72" s="2">
        <v>161300</v>
      </c>
      <c r="DZ72" s="2">
        <v>167000</v>
      </c>
      <c r="EA72" s="2">
        <v>254700</v>
      </c>
      <c r="EB72" s="2">
        <v>989900</v>
      </c>
      <c r="EC72" s="2">
        <v>183700</v>
      </c>
      <c r="ED72" s="2">
        <v>112300</v>
      </c>
      <c r="EE72" s="2">
        <v>142100</v>
      </c>
      <c r="EF72" s="2">
        <v>85600</v>
      </c>
      <c r="EG72" s="2">
        <v>190000</v>
      </c>
      <c r="EH72" s="2">
        <v>322700</v>
      </c>
      <c r="EI72" s="2">
        <v>121200</v>
      </c>
      <c r="EJ72" s="2">
        <v>138200</v>
      </c>
      <c r="EK72" s="2">
        <v>149100</v>
      </c>
      <c r="EL72" s="2">
        <v>234500</v>
      </c>
      <c r="EM72" s="2">
        <v>99200</v>
      </c>
      <c r="EN72" s="2">
        <v>130500</v>
      </c>
      <c r="EO72" s="2">
        <v>93800</v>
      </c>
      <c r="EP72" s="2">
        <v>150200</v>
      </c>
      <c r="EQ72" s="2">
        <v>154900</v>
      </c>
      <c r="ER72" s="2">
        <v>85700</v>
      </c>
      <c r="ES72" s="2">
        <v>98500</v>
      </c>
      <c r="ET72" s="2">
        <v>110000</v>
      </c>
      <c r="EU72" s="2">
        <v>188100</v>
      </c>
      <c r="EV72" s="2">
        <v>144700</v>
      </c>
      <c r="EW72" s="2">
        <v>165000</v>
      </c>
      <c r="EX72" s="2">
        <v>87700</v>
      </c>
      <c r="EY72" s="2">
        <v>75400</v>
      </c>
      <c r="EZ72" s="2">
        <v>133800</v>
      </c>
      <c r="FA72" s="2">
        <v>111600</v>
      </c>
      <c r="FB72" s="2">
        <v>95100</v>
      </c>
      <c r="FC72" s="2">
        <v>104400</v>
      </c>
      <c r="FD72" s="2">
        <v>62700</v>
      </c>
      <c r="FE72" s="2">
        <v>141500</v>
      </c>
      <c r="FF72" s="2">
        <v>121300</v>
      </c>
      <c r="FG72" s="2">
        <v>91700</v>
      </c>
      <c r="FH72" s="2">
        <v>82900</v>
      </c>
      <c r="FI72" s="2">
        <v>132000</v>
      </c>
      <c r="FJ72" s="2">
        <v>239600</v>
      </c>
      <c r="FK72" s="2">
        <v>546300</v>
      </c>
      <c r="FL72" s="2">
        <v>247000</v>
      </c>
      <c r="FM72" s="2">
        <v>212800</v>
      </c>
      <c r="FN72" s="2">
        <v>271900</v>
      </c>
      <c r="FO72" s="2">
        <v>362400</v>
      </c>
      <c r="FP72" s="2">
        <v>687500</v>
      </c>
      <c r="FQ72" s="2">
        <v>119200</v>
      </c>
      <c r="FR72" s="2">
        <v>103400</v>
      </c>
      <c r="FS72" s="2">
        <v>169700</v>
      </c>
      <c r="FT72" s="2">
        <v>93600</v>
      </c>
      <c r="FU72" s="2">
        <v>64100</v>
      </c>
      <c r="FV72" s="2">
        <v>76200</v>
      </c>
      <c r="FW72" s="2">
        <v>137100</v>
      </c>
      <c r="FX72" s="2">
        <v>167300</v>
      </c>
      <c r="FY72" s="2">
        <v>291500</v>
      </c>
      <c r="FZ72" s="2">
        <v>496500</v>
      </c>
      <c r="GA72" s="2">
        <v>305600</v>
      </c>
      <c r="GB72" s="2">
        <v>161200</v>
      </c>
      <c r="GC72" s="2">
        <v>82400</v>
      </c>
      <c r="GD72" s="2">
        <v>137200</v>
      </c>
      <c r="GE72" s="2">
        <v>122700</v>
      </c>
      <c r="GF72" s="2">
        <v>177700</v>
      </c>
      <c r="GG72" s="2">
        <v>119800</v>
      </c>
      <c r="GH72" s="2">
        <v>120900</v>
      </c>
      <c r="GI72" s="2">
        <v>276300</v>
      </c>
      <c r="GJ72" s="2">
        <v>233500</v>
      </c>
      <c r="GK72" s="2">
        <v>64400</v>
      </c>
      <c r="GL72" s="2">
        <v>70200</v>
      </c>
      <c r="GM72" s="2">
        <v>106800</v>
      </c>
      <c r="GN72" s="2">
        <v>106300</v>
      </c>
      <c r="GO72" s="2">
        <v>127100</v>
      </c>
      <c r="GP72" s="2">
        <v>88900</v>
      </c>
      <c r="GQ72" s="2">
        <v>156500</v>
      </c>
      <c r="GR72" s="2">
        <v>109900</v>
      </c>
      <c r="GS72" s="2">
        <v>141600</v>
      </c>
      <c r="GT72" s="2">
        <v>155400</v>
      </c>
      <c r="GU72" s="2">
        <v>212600</v>
      </c>
      <c r="GV72" s="2">
        <v>132600</v>
      </c>
      <c r="GW72" s="2">
        <v>138500</v>
      </c>
      <c r="GX72" s="2">
        <v>105400</v>
      </c>
      <c r="GY72" s="2">
        <v>118400</v>
      </c>
      <c r="GZ72" s="2">
        <v>147200</v>
      </c>
      <c r="HA72" s="2">
        <v>94800</v>
      </c>
      <c r="HB72" s="2">
        <v>150900</v>
      </c>
      <c r="HC72" s="2">
        <v>142600</v>
      </c>
      <c r="HD72" s="2">
        <v>126300</v>
      </c>
      <c r="HE72" s="2">
        <v>160300</v>
      </c>
      <c r="HF72" s="2">
        <v>234200</v>
      </c>
      <c r="HG72" s="2">
        <v>140900</v>
      </c>
      <c r="HH72" s="2">
        <v>149800</v>
      </c>
      <c r="HI72" s="2">
        <v>90900</v>
      </c>
      <c r="HJ72" s="2">
        <v>152300</v>
      </c>
      <c r="HK72" s="2">
        <v>131100</v>
      </c>
      <c r="HL72" s="2">
        <v>120500</v>
      </c>
      <c r="HM72" s="2">
        <v>180400</v>
      </c>
      <c r="HN72" s="2">
        <v>133200</v>
      </c>
      <c r="HO72" s="2">
        <v>163700</v>
      </c>
      <c r="HP72" s="2">
        <v>287700</v>
      </c>
      <c r="HQ72" s="2">
        <v>285700</v>
      </c>
      <c r="HR72" s="2">
        <v>246600</v>
      </c>
      <c r="HS72" s="2">
        <v>219100</v>
      </c>
      <c r="HT72" s="2">
        <v>175500</v>
      </c>
      <c r="HU72" s="2">
        <v>182400</v>
      </c>
      <c r="HV72" s="2">
        <v>112100</v>
      </c>
      <c r="HW72" s="2">
        <v>134600</v>
      </c>
      <c r="HX72" s="2">
        <v>76900</v>
      </c>
      <c r="HY72" s="2">
        <v>106300</v>
      </c>
      <c r="HZ72" s="2">
        <v>135300</v>
      </c>
      <c r="IA72" s="2">
        <v>97500</v>
      </c>
      <c r="IB72" s="2">
        <v>142800</v>
      </c>
      <c r="IC72" s="2">
        <v>143500</v>
      </c>
      <c r="ID72" s="2">
        <v>104500</v>
      </c>
      <c r="IE72" s="2">
        <v>204500</v>
      </c>
      <c r="IF72" s="2">
        <v>294000</v>
      </c>
      <c r="IG72" s="2">
        <v>385800</v>
      </c>
      <c r="IH72" s="2">
        <v>559400</v>
      </c>
      <c r="II72" s="2">
        <v>1399300</v>
      </c>
      <c r="IJ72" s="2">
        <v>289900</v>
      </c>
      <c r="IK72" s="2">
        <v>84900</v>
      </c>
      <c r="IL72" s="2">
        <v>80700</v>
      </c>
      <c r="IM72" s="2">
        <v>124500</v>
      </c>
      <c r="IN72" s="2">
        <v>77400</v>
      </c>
      <c r="IO72" s="2">
        <v>65900</v>
      </c>
      <c r="IP72" s="2">
        <v>53400</v>
      </c>
      <c r="IQ72" s="2">
        <v>48800</v>
      </c>
      <c r="IR72" s="2">
        <v>63000</v>
      </c>
      <c r="IS72" s="2">
        <v>56700</v>
      </c>
      <c r="IT72" s="2">
        <v>105200</v>
      </c>
    </row>
    <row r="73" spans="1:254" ht="15.9" customHeight="1">
      <c r="A73" s="390" t="s">
        <v>141</v>
      </c>
      <c r="B73" s="46" t="s">
        <v>142</v>
      </c>
      <c r="C73" s="50">
        <v>65900</v>
      </c>
      <c r="D73" s="199">
        <v>-207600</v>
      </c>
      <c r="E73" s="197">
        <v>273500</v>
      </c>
      <c r="F73" s="21">
        <v>407200</v>
      </c>
      <c r="G73" s="21">
        <v>194600</v>
      </c>
      <c r="H73" s="21">
        <v>105800</v>
      </c>
      <c r="I73" s="21">
        <v>133800</v>
      </c>
      <c r="J73" s="21">
        <v>105700</v>
      </c>
      <c r="K73" s="21">
        <v>158500</v>
      </c>
      <c r="L73" s="21">
        <v>62600</v>
      </c>
      <c r="M73" s="21">
        <v>89900</v>
      </c>
      <c r="N73" s="21">
        <v>71500</v>
      </c>
      <c r="O73" s="21">
        <v>90300</v>
      </c>
      <c r="P73" s="21">
        <v>74400</v>
      </c>
      <c r="Q73" s="21">
        <v>122700</v>
      </c>
      <c r="R73" s="21">
        <v>183900</v>
      </c>
      <c r="S73" s="21">
        <v>183700</v>
      </c>
      <c r="T73" s="21">
        <v>126000</v>
      </c>
      <c r="U73" s="21">
        <v>82000</v>
      </c>
      <c r="V73" s="21">
        <v>136700</v>
      </c>
      <c r="W73" s="21">
        <v>128000</v>
      </c>
      <c r="X73" s="21">
        <v>183900</v>
      </c>
      <c r="Y73" s="21">
        <v>79600</v>
      </c>
      <c r="Z73" s="21">
        <v>59500</v>
      </c>
      <c r="AA73" s="21">
        <v>68300</v>
      </c>
      <c r="AB73" s="21">
        <v>218100</v>
      </c>
      <c r="AC73" s="21">
        <v>135400</v>
      </c>
      <c r="AD73" s="21">
        <v>92900</v>
      </c>
      <c r="AE73" s="21">
        <v>104500</v>
      </c>
      <c r="AF73" s="21">
        <v>75800</v>
      </c>
      <c r="AG73" s="21">
        <v>103500</v>
      </c>
      <c r="AH73" s="21">
        <v>64600</v>
      </c>
      <c r="AI73" s="21">
        <v>56600</v>
      </c>
      <c r="AJ73" s="21">
        <v>105700</v>
      </c>
      <c r="AK73" s="21">
        <v>70600</v>
      </c>
      <c r="AL73" s="21">
        <v>100700</v>
      </c>
      <c r="AM73" s="21">
        <v>149800</v>
      </c>
      <c r="AN73" s="21">
        <v>101100</v>
      </c>
      <c r="AO73" s="21">
        <v>70700</v>
      </c>
      <c r="AP73" s="21">
        <v>81300</v>
      </c>
      <c r="AQ73" s="21">
        <v>76100</v>
      </c>
      <c r="AR73" s="21">
        <v>123300</v>
      </c>
      <c r="AS73" s="21">
        <v>81800</v>
      </c>
      <c r="AT73" s="21">
        <v>120300</v>
      </c>
      <c r="AU73" s="21">
        <v>94500</v>
      </c>
      <c r="AV73" s="21">
        <v>98400</v>
      </c>
      <c r="AW73" s="21">
        <v>179500</v>
      </c>
      <c r="AX73" s="21">
        <v>148300</v>
      </c>
      <c r="AY73" s="21">
        <v>138500</v>
      </c>
      <c r="AZ73" s="21">
        <v>110800</v>
      </c>
      <c r="BA73" s="21">
        <v>187100</v>
      </c>
      <c r="BB73" s="21">
        <v>210800</v>
      </c>
      <c r="BC73" s="21">
        <v>159600</v>
      </c>
      <c r="BD73" s="21">
        <v>255800</v>
      </c>
      <c r="BE73" s="21">
        <v>93500</v>
      </c>
      <c r="BF73" s="21">
        <v>116000</v>
      </c>
      <c r="BG73" s="21">
        <v>78400</v>
      </c>
      <c r="BH73" s="21">
        <v>143600</v>
      </c>
      <c r="BI73" s="21">
        <v>172400</v>
      </c>
      <c r="BJ73" s="21">
        <v>156700</v>
      </c>
      <c r="BK73" s="21">
        <v>202300</v>
      </c>
      <c r="BL73" s="21">
        <v>335000</v>
      </c>
      <c r="BM73" s="2">
        <v>335500</v>
      </c>
      <c r="BN73" s="2">
        <v>641700</v>
      </c>
      <c r="BO73" s="2">
        <v>261500</v>
      </c>
      <c r="BP73" s="2">
        <v>99300</v>
      </c>
      <c r="BQ73" s="2">
        <v>173800</v>
      </c>
      <c r="BR73" s="2">
        <v>124500</v>
      </c>
      <c r="BS73" s="2">
        <v>114900</v>
      </c>
      <c r="BT73" s="2">
        <v>76700</v>
      </c>
      <c r="BU73" s="2">
        <v>127600</v>
      </c>
      <c r="BV73" s="2">
        <v>86300</v>
      </c>
      <c r="BW73" s="2">
        <v>110000</v>
      </c>
      <c r="BX73" s="2">
        <v>92900</v>
      </c>
      <c r="BY73" s="2">
        <v>105000</v>
      </c>
      <c r="BZ73" s="2">
        <v>100600</v>
      </c>
      <c r="CA73" s="2">
        <v>142100</v>
      </c>
      <c r="CB73" s="2">
        <v>76500</v>
      </c>
      <c r="CC73" s="2">
        <v>145900</v>
      </c>
      <c r="CD73" s="2">
        <v>97600</v>
      </c>
      <c r="CE73" s="2">
        <v>128100</v>
      </c>
      <c r="CF73" s="2">
        <v>102400</v>
      </c>
      <c r="CG73" s="2">
        <v>105000</v>
      </c>
      <c r="CH73" s="2">
        <v>121200</v>
      </c>
      <c r="CI73" s="2">
        <v>91800</v>
      </c>
      <c r="CJ73" s="2">
        <v>109000</v>
      </c>
      <c r="CK73" s="2">
        <v>86700</v>
      </c>
      <c r="CL73" s="2">
        <v>148700</v>
      </c>
      <c r="CM73" s="2">
        <v>99500</v>
      </c>
      <c r="CN73" s="2">
        <v>117100</v>
      </c>
      <c r="CO73" s="2">
        <v>177600</v>
      </c>
      <c r="CP73" s="2">
        <v>274700</v>
      </c>
      <c r="CQ73" s="2">
        <v>147900</v>
      </c>
      <c r="CR73" s="2">
        <v>138000</v>
      </c>
      <c r="CS73" s="2">
        <v>108100</v>
      </c>
      <c r="CT73" s="2">
        <v>172100</v>
      </c>
      <c r="CU73" s="2">
        <v>107300</v>
      </c>
      <c r="CV73" s="2">
        <v>125800</v>
      </c>
      <c r="CW73" s="2">
        <v>114700</v>
      </c>
      <c r="CX73" s="2">
        <v>123900</v>
      </c>
      <c r="CY73" s="2">
        <v>157100</v>
      </c>
      <c r="CZ73" s="2">
        <v>210900</v>
      </c>
      <c r="DA73" s="2">
        <v>285400</v>
      </c>
      <c r="DB73" s="2">
        <v>264000</v>
      </c>
      <c r="DC73" s="2">
        <v>224000</v>
      </c>
      <c r="DD73" s="2">
        <v>187900</v>
      </c>
      <c r="DE73" s="2">
        <v>429300</v>
      </c>
      <c r="DF73" s="2">
        <v>429500</v>
      </c>
      <c r="DG73" s="2">
        <v>182600</v>
      </c>
      <c r="DH73" s="2">
        <v>147900</v>
      </c>
      <c r="DI73" s="2">
        <v>349200</v>
      </c>
      <c r="DJ73" s="2">
        <v>153200</v>
      </c>
      <c r="DK73" s="2">
        <v>107800</v>
      </c>
      <c r="DL73" s="2">
        <v>120500</v>
      </c>
      <c r="DM73" s="2">
        <v>171300</v>
      </c>
      <c r="DN73" s="2">
        <v>201700</v>
      </c>
      <c r="DO73" s="2">
        <v>180400</v>
      </c>
      <c r="DP73" s="2">
        <v>253700</v>
      </c>
      <c r="DQ73" s="2">
        <v>326100</v>
      </c>
      <c r="DR73" s="2">
        <v>811900</v>
      </c>
      <c r="DS73" s="2">
        <v>1027500</v>
      </c>
      <c r="DT73" s="2">
        <v>148900</v>
      </c>
      <c r="DU73" s="2">
        <v>118900</v>
      </c>
      <c r="DV73" s="2">
        <v>156700</v>
      </c>
      <c r="DW73" s="2">
        <v>104200</v>
      </c>
      <c r="DX73" s="2">
        <v>94800</v>
      </c>
      <c r="DY73" s="2">
        <v>122800</v>
      </c>
      <c r="DZ73" s="2">
        <v>89800</v>
      </c>
      <c r="EA73" s="2">
        <v>137700</v>
      </c>
      <c r="EB73" s="2">
        <v>88000</v>
      </c>
      <c r="EC73" s="2">
        <v>83500</v>
      </c>
      <c r="ED73" s="2">
        <v>151600</v>
      </c>
      <c r="EE73" s="2">
        <v>134200</v>
      </c>
      <c r="EF73" s="2">
        <v>116800</v>
      </c>
      <c r="EG73" s="2">
        <v>196700</v>
      </c>
      <c r="EH73" s="2">
        <v>135000</v>
      </c>
      <c r="EI73" s="2">
        <v>166600</v>
      </c>
      <c r="EJ73" s="2">
        <v>133400</v>
      </c>
      <c r="EK73" s="2">
        <v>160800</v>
      </c>
      <c r="EL73" s="2">
        <v>126700</v>
      </c>
      <c r="EM73" s="2">
        <v>197100</v>
      </c>
      <c r="EN73" s="2">
        <v>227800</v>
      </c>
      <c r="EO73" s="2">
        <v>104800</v>
      </c>
      <c r="EP73" s="2">
        <v>150700</v>
      </c>
      <c r="EQ73" s="2">
        <v>238600</v>
      </c>
      <c r="ER73" s="2">
        <v>202200</v>
      </c>
      <c r="ES73" s="2">
        <v>229800</v>
      </c>
      <c r="ET73" s="2">
        <v>141300</v>
      </c>
      <c r="EU73" s="2">
        <v>183500</v>
      </c>
      <c r="EV73" s="2">
        <v>203500</v>
      </c>
      <c r="EW73" s="2">
        <v>168700</v>
      </c>
      <c r="EX73" s="2">
        <v>146000</v>
      </c>
      <c r="EY73" s="2">
        <v>105600</v>
      </c>
      <c r="EZ73" s="2">
        <v>119200</v>
      </c>
      <c r="FA73" s="2">
        <v>178100</v>
      </c>
      <c r="FB73" s="2">
        <v>91400</v>
      </c>
      <c r="FC73" s="2">
        <v>135600</v>
      </c>
      <c r="FD73" s="2">
        <v>171200</v>
      </c>
      <c r="FE73" s="2">
        <v>252800</v>
      </c>
      <c r="FF73" s="2">
        <v>188300</v>
      </c>
      <c r="FG73" s="2">
        <v>149900</v>
      </c>
      <c r="FH73" s="2">
        <v>167500</v>
      </c>
      <c r="FI73" s="2">
        <v>349900</v>
      </c>
      <c r="FJ73" s="2">
        <v>489000</v>
      </c>
      <c r="FK73" s="2">
        <v>409200</v>
      </c>
      <c r="FL73" s="2">
        <v>268200</v>
      </c>
      <c r="FM73" s="2">
        <v>341200</v>
      </c>
      <c r="FN73" s="2">
        <v>283600</v>
      </c>
      <c r="FO73" s="2">
        <v>172300</v>
      </c>
      <c r="FP73" s="2">
        <v>184300</v>
      </c>
      <c r="FQ73" s="2">
        <v>264400</v>
      </c>
      <c r="FR73" s="2">
        <v>475400</v>
      </c>
      <c r="FS73" s="2">
        <v>363000</v>
      </c>
      <c r="FT73" s="2">
        <v>283000</v>
      </c>
      <c r="FU73" s="2">
        <v>335100</v>
      </c>
      <c r="FV73" s="2">
        <v>329900</v>
      </c>
      <c r="FW73" s="2">
        <v>244500</v>
      </c>
      <c r="FX73" s="2">
        <v>470900</v>
      </c>
      <c r="FY73" s="2">
        <v>968900</v>
      </c>
      <c r="FZ73" s="2">
        <v>1670200</v>
      </c>
      <c r="GA73" s="2">
        <v>624700</v>
      </c>
      <c r="GB73" s="2">
        <v>316300</v>
      </c>
      <c r="GC73" s="2">
        <v>243100</v>
      </c>
      <c r="GD73" s="2">
        <v>166000</v>
      </c>
      <c r="GE73" s="2">
        <v>101900</v>
      </c>
      <c r="GF73" s="2">
        <v>202100</v>
      </c>
      <c r="GG73" s="2">
        <v>195400</v>
      </c>
      <c r="GH73" s="2">
        <v>120600</v>
      </c>
      <c r="GI73" s="2">
        <v>152000</v>
      </c>
      <c r="GJ73" s="2">
        <v>196500</v>
      </c>
      <c r="GK73" s="2">
        <v>247800</v>
      </c>
      <c r="GL73" s="2">
        <v>82000</v>
      </c>
      <c r="GM73" s="2">
        <v>124500</v>
      </c>
      <c r="GN73" s="2">
        <v>108600</v>
      </c>
      <c r="GO73" s="2">
        <v>163700</v>
      </c>
      <c r="GP73" s="2">
        <v>367700</v>
      </c>
      <c r="GQ73" s="2">
        <v>283100</v>
      </c>
      <c r="GR73" s="2">
        <v>182600</v>
      </c>
      <c r="GS73" s="2">
        <v>171500</v>
      </c>
      <c r="GT73" s="2">
        <v>154600</v>
      </c>
      <c r="GU73" s="2">
        <v>197200</v>
      </c>
      <c r="GV73" s="2">
        <v>151600</v>
      </c>
      <c r="GW73" s="2">
        <v>170600</v>
      </c>
      <c r="GX73" s="2">
        <v>152500</v>
      </c>
      <c r="GY73" s="2">
        <v>197300</v>
      </c>
      <c r="GZ73" s="2">
        <v>279100</v>
      </c>
      <c r="HA73" s="2">
        <v>201000</v>
      </c>
      <c r="HB73" s="2">
        <v>259100</v>
      </c>
      <c r="HC73" s="2">
        <v>239700</v>
      </c>
      <c r="HD73" s="2">
        <v>289100</v>
      </c>
      <c r="HE73" s="2">
        <v>221900</v>
      </c>
      <c r="HF73" s="2">
        <v>354500</v>
      </c>
      <c r="HG73" s="2">
        <v>135900</v>
      </c>
      <c r="HH73" s="2">
        <v>169200</v>
      </c>
      <c r="HI73" s="2">
        <v>175700</v>
      </c>
      <c r="HJ73" s="2">
        <v>482400</v>
      </c>
      <c r="HK73" s="2">
        <v>833800</v>
      </c>
      <c r="HL73" s="2">
        <v>106400</v>
      </c>
      <c r="HM73" s="2">
        <v>167300</v>
      </c>
      <c r="HN73" s="2">
        <v>162700</v>
      </c>
      <c r="HO73" s="2">
        <v>219500</v>
      </c>
      <c r="HP73" s="2">
        <v>266500</v>
      </c>
      <c r="HQ73" s="2">
        <v>119700</v>
      </c>
      <c r="HR73" s="2">
        <v>226000</v>
      </c>
      <c r="HS73" s="2">
        <v>208900</v>
      </c>
      <c r="HT73" s="2">
        <v>148300</v>
      </c>
      <c r="HU73" s="2">
        <v>273100</v>
      </c>
      <c r="HV73" s="2">
        <v>320300</v>
      </c>
      <c r="HW73" s="2">
        <v>260600</v>
      </c>
      <c r="HX73" s="2">
        <v>192600</v>
      </c>
      <c r="HY73" s="2">
        <v>111200</v>
      </c>
      <c r="HZ73" s="2">
        <v>314100</v>
      </c>
      <c r="IA73" s="2">
        <v>601400</v>
      </c>
      <c r="IB73" s="2">
        <v>221600</v>
      </c>
      <c r="IC73" s="2">
        <v>219200</v>
      </c>
      <c r="ID73" s="2">
        <v>212400</v>
      </c>
      <c r="IE73" s="2">
        <v>236000</v>
      </c>
      <c r="IF73" s="2">
        <v>212700</v>
      </c>
      <c r="IG73" s="2">
        <v>296200</v>
      </c>
      <c r="IH73" s="2">
        <v>255800</v>
      </c>
      <c r="II73" s="2">
        <v>171100</v>
      </c>
      <c r="IJ73" s="2">
        <v>368400</v>
      </c>
      <c r="IK73" s="2">
        <v>472100</v>
      </c>
      <c r="IL73" s="2">
        <v>195000</v>
      </c>
      <c r="IM73" s="2">
        <v>244200</v>
      </c>
      <c r="IN73" s="2">
        <v>458300</v>
      </c>
      <c r="IO73" s="2">
        <v>294100</v>
      </c>
      <c r="IP73" s="2">
        <v>416900</v>
      </c>
      <c r="IQ73" s="2">
        <v>809400</v>
      </c>
      <c r="IR73" s="2">
        <v>302900</v>
      </c>
      <c r="IS73" s="2">
        <v>155600</v>
      </c>
      <c r="IT73" s="2">
        <v>198700</v>
      </c>
    </row>
    <row r="74" spans="1:254" ht="15.9" customHeight="1">
      <c r="A74" s="390" t="s">
        <v>143</v>
      </c>
      <c r="B74" s="46" t="s">
        <v>144</v>
      </c>
      <c r="C74" s="50">
        <v>584400</v>
      </c>
      <c r="D74" s="199">
        <v>-1012300</v>
      </c>
      <c r="E74" s="197">
        <v>1596700</v>
      </c>
      <c r="F74" s="21">
        <v>2622500</v>
      </c>
      <c r="G74" s="21">
        <v>2092200</v>
      </c>
      <c r="H74" s="21">
        <v>3654300</v>
      </c>
      <c r="I74" s="21">
        <v>2619100</v>
      </c>
      <c r="J74" s="21">
        <v>4941700</v>
      </c>
      <c r="K74" s="21">
        <v>5156500</v>
      </c>
      <c r="L74" s="21">
        <v>3154200</v>
      </c>
      <c r="M74" s="21">
        <v>3338700</v>
      </c>
      <c r="N74" s="21">
        <v>3206700</v>
      </c>
      <c r="O74" s="21">
        <v>1582500</v>
      </c>
      <c r="P74" s="21">
        <v>2043300</v>
      </c>
      <c r="Q74" s="21">
        <v>2052300</v>
      </c>
      <c r="R74" s="21">
        <v>2452800</v>
      </c>
      <c r="S74" s="21">
        <v>1690600</v>
      </c>
      <c r="T74" s="21">
        <v>1720800</v>
      </c>
      <c r="U74" s="21">
        <v>1735200</v>
      </c>
      <c r="V74" s="21">
        <v>1879000</v>
      </c>
      <c r="W74" s="21">
        <v>2260600</v>
      </c>
      <c r="X74" s="21">
        <v>2203800</v>
      </c>
      <c r="Y74" s="21">
        <v>2751000</v>
      </c>
      <c r="Z74" s="21">
        <v>2295600</v>
      </c>
      <c r="AA74" s="21">
        <v>2507700</v>
      </c>
      <c r="AB74" s="21">
        <v>3278800</v>
      </c>
      <c r="AC74" s="21">
        <v>4148400</v>
      </c>
      <c r="AD74" s="21">
        <v>2241000</v>
      </c>
      <c r="AE74" s="21">
        <v>1849700</v>
      </c>
      <c r="AF74" s="21">
        <v>1782400</v>
      </c>
      <c r="AG74" s="21">
        <v>1851300</v>
      </c>
      <c r="AH74" s="21">
        <v>2005300</v>
      </c>
      <c r="AI74" s="21">
        <v>1973900</v>
      </c>
      <c r="AJ74" s="21">
        <v>2569500</v>
      </c>
      <c r="AK74" s="21">
        <v>2308900</v>
      </c>
      <c r="AL74" s="21">
        <v>2725600</v>
      </c>
      <c r="AM74" s="21">
        <v>1930700</v>
      </c>
      <c r="AN74" s="21">
        <v>2230900</v>
      </c>
      <c r="AO74" s="21">
        <v>2985100</v>
      </c>
      <c r="AP74" s="21">
        <v>4307400</v>
      </c>
      <c r="AQ74" s="21">
        <v>3164000</v>
      </c>
      <c r="AR74" s="21">
        <v>2135800</v>
      </c>
      <c r="AS74" s="21">
        <v>2158900</v>
      </c>
      <c r="AT74" s="21">
        <v>2437400</v>
      </c>
      <c r="AU74" s="21">
        <v>2434400</v>
      </c>
      <c r="AV74" s="21">
        <v>2216800</v>
      </c>
      <c r="AW74" s="21">
        <v>2215600</v>
      </c>
      <c r="AX74" s="21">
        <v>1983200</v>
      </c>
      <c r="AY74" s="21">
        <v>3201700</v>
      </c>
      <c r="AZ74" s="21">
        <v>2660800</v>
      </c>
      <c r="BA74" s="21">
        <v>5406800</v>
      </c>
      <c r="BB74" s="21">
        <v>2120400</v>
      </c>
      <c r="BC74" s="21">
        <v>2501400</v>
      </c>
      <c r="BD74" s="21">
        <v>2574600</v>
      </c>
      <c r="BE74" s="21">
        <v>3620800</v>
      </c>
      <c r="BF74" s="21">
        <v>2126500</v>
      </c>
      <c r="BG74" s="21">
        <v>2315200</v>
      </c>
      <c r="BH74" s="21">
        <v>2264400</v>
      </c>
      <c r="BI74" s="21">
        <v>2421000</v>
      </c>
      <c r="BJ74" s="21">
        <v>2950300</v>
      </c>
      <c r="BK74" s="21">
        <v>2781900</v>
      </c>
      <c r="BL74" s="21">
        <v>2105800</v>
      </c>
      <c r="BM74" s="2">
        <v>2618100</v>
      </c>
      <c r="BN74" s="2">
        <v>2907100</v>
      </c>
      <c r="BO74" s="2">
        <v>3306500</v>
      </c>
      <c r="BP74" s="2">
        <v>4390900</v>
      </c>
      <c r="BQ74" s="2">
        <v>7110200</v>
      </c>
      <c r="BR74" s="2">
        <v>4982900</v>
      </c>
      <c r="BS74" s="2">
        <v>5649400</v>
      </c>
      <c r="BT74" s="2">
        <v>5415500</v>
      </c>
      <c r="BU74" s="2">
        <v>3159100</v>
      </c>
      <c r="BV74" s="2">
        <v>3437600</v>
      </c>
      <c r="BW74" s="2">
        <v>5078700</v>
      </c>
      <c r="BX74" s="2">
        <v>2943400</v>
      </c>
      <c r="BY74" s="2">
        <v>2482900</v>
      </c>
      <c r="BZ74" s="2">
        <v>2734200</v>
      </c>
      <c r="CA74" s="2">
        <v>3397600</v>
      </c>
      <c r="CB74" s="2">
        <v>2877400</v>
      </c>
      <c r="CC74" s="2">
        <v>3416900</v>
      </c>
      <c r="CD74" s="2">
        <v>1974800</v>
      </c>
      <c r="CE74" s="2">
        <v>2762000</v>
      </c>
      <c r="CF74" s="2">
        <v>2383700</v>
      </c>
      <c r="CG74" s="2">
        <v>2807000</v>
      </c>
      <c r="CH74" s="2">
        <v>4570500</v>
      </c>
      <c r="CI74" s="2">
        <v>2330800</v>
      </c>
      <c r="CJ74" s="2">
        <v>1919700</v>
      </c>
      <c r="CK74" s="2">
        <v>2294300</v>
      </c>
      <c r="CL74" s="2">
        <v>3349500</v>
      </c>
      <c r="CM74" s="2">
        <v>3062100</v>
      </c>
      <c r="CN74" s="2">
        <v>3442000</v>
      </c>
      <c r="CO74" s="2">
        <v>2981100</v>
      </c>
      <c r="CP74" s="2">
        <v>2586700</v>
      </c>
      <c r="CQ74" s="2">
        <v>1763800</v>
      </c>
      <c r="CR74" s="2">
        <v>2343800</v>
      </c>
      <c r="CS74" s="2">
        <v>3104900</v>
      </c>
      <c r="CT74" s="2">
        <v>3514300</v>
      </c>
      <c r="CU74" s="2">
        <v>4321000</v>
      </c>
      <c r="CV74" s="2">
        <v>3412700</v>
      </c>
      <c r="CW74" s="2">
        <v>2350000</v>
      </c>
      <c r="CX74" s="2">
        <v>2812600</v>
      </c>
      <c r="CY74" s="2">
        <v>3884300</v>
      </c>
      <c r="CZ74" s="2">
        <v>2776700</v>
      </c>
      <c r="DA74" s="2">
        <v>2655600</v>
      </c>
      <c r="DB74" s="2">
        <v>4061800</v>
      </c>
      <c r="DC74" s="2">
        <v>6038500</v>
      </c>
      <c r="DD74" s="2">
        <v>3226300</v>
      </c>
      <c r="DE74" s="2">
        <v>3416200</v>
      </c>
      <c r="DF74" s="2">
        <v>4271700</v>
      </c>
      <c r="DG74" s="2">
        <v>4197900</v>
      </c>
      <c r="DH74" s="2">
        <v>6712000</v>
      </c>
      <c r="DI74" s="2">
        <v>3343200</v>
      </c>
      <c r="DJ74" s="2">
        <v>1867500</v>
      </c>
      <c r="DK74" s="2">
        <v>1712700</v>
      </c>
      <c r="DL74" s="2">
        <v>1817500</v>
      </c>
      <c r="DM74" s="2">
        <v>2826100</v>
      </c>
      <c r="DN74" s="2">
        <v>2504400</v>
      </c>
      <c r="DO74" s="2">
        <v>1959600</v>
      </c>
      <c r="DP74" s="2">
        <v>1901700</v>
      </c>
      <c r="DQ74" s="2">
        <v>2497400</v>
      </c>
      <c r="DR74" s="2">
        <v>2660800</v>
      </c>
      <c r="DS74" s="2">
        <v>3472400</v>
      </c>
      <c r="DT74" s="2">
        <v>2371300</v>
      </c>
      <c r="DU74" s="2">
        <v>3216900</v>
      </c>
      <c r="DV74" s="2">
        <v>3335800</v>
      </c>
      <c r="DW74" s="2">
        <v>3570700</v>
      </c>
      <c r="DX74" s="2">
        <v>3819700</v>
      </c>
      <c r="DY74" s="2">
        <v>3574200</v>
      </c>
      <c r="DZ74" s="2">
        <v>5994200</v>
      </c>
      <c r="EA74" s="2">
        <v>2538000</v>
      </c>
      <c r="EB74" s="2">
        <v>1736500</v>
      </c>
      <c r="EC74" s="2">
        <v>2537100</v>
      </c>
      <c r="ED74" s="2">
        <v>1583200</v>
      </c>
      <c r="EE74" s="2">
        <v>1799300</v>
      </c>
      <c r="EF74" s="2">
        <v>1270700</v>
      </c>
      <c r="EG74" s="2">
        <v>1395700</v>
      </c>
      <c r="EH74" s="2">
        <v>1783200</v>
      </c>
      <c r="EI74" s="2">
        <v>2379300</v>
      </c>
      <c r="EJ74" s="2">
        <v>1278400</v>
      </c>
      <c r="EK74" s="2">
        <v>1446000</v>
      </c>
      <c r="EL74" s="2">
        <v>1572100</v>
      </c>
      <c r="EM74" s="2">
        <v>1915800</v>
      </c>
      <c r="EN74" s="2">
        <v>2565700</v>
      </c>
      <c r="EO74" s="2">
        <v>2449000</v>
      </c>
      <c r="EP74" s="2">
        <v>2370500</v>
      </c>
      <c r="EQ74" s="2">
        <v>1224000</v>
      </c>
      <c r="ER74" s="2">
        <v>2416100</v>
      </c>
      <c r="ES74" s="2">
        <v>1952200</v>
      </c>
      <c r="ET74" s="2">
        <v>1081200</v>
      </c>
      <c r="EU74" s="2">
        <v>1029000</v>
      </c>
      <c r="EV74" s="2">
        <v>1036000</v>
      </c>
      <c r="EW74" s="2">
        <v>1126200</v>
      </c>
      <c r="EX74" s="2">
        <v>1126500</v>
      </c>
      <c r="EY74" s="2">
        <v>2092000</v>
      </c>
      <c r="EZ74" s="2">
        <v>1932500</v>
      </c>
      <c r="FA74" s="2">
        <v>3652000</v>
      </c>
      <c r="FB74" s="2">
        <v>2746300</v>
      </c>
      <c r="FC74" s="2">
        <v>1951400</v>
      </c>
      <c r="FD74" s="2">
        <v>3149000</v>
      </c>
      <c r="FE74" s="2">
        <v>1683200</v>
      </c>
      <c r="FF74" s="2">
        <v>1666800</v>
      </c>
      <c r="FG74" s="2">
        <v>1357100</v>
      </c>
      <c r="FH74" s="2">
        <v>1642200</v>
      </c>
      <c r="FI74" s="2">
        <v>1663500</v>
      </c>
      <c r="FJ74" s="2">
        <v>1142400</v>
      </c>
      <c r="FK74" s="2">
        <v>1404500</v>
      </c>
      <c r="FL74" s="2">
        <v>1393900</v>
      </c>
      <c r="FM74" s="2">
        <v>1595100</v>
      </c>
      <c r="FN74" s="2">
        <v>1419200</v>
      </c>
      <c r="FO74" s="2">
        <v>1196600</v>
      </c>
      <c r="FP74" s="2">
        <v>1161600</v>
      </c>
      <c r="FQ74" s="2">
        <v>941000</v>
      </c>
      <c r="FR74" s="2">
        <v>1453400</v>
      </c>
      <c r="FS74" s="2">
        <v>1963100</v>
      </c>
      <c r="FT74" s="2">
        <v>2737300</v>
      </c>
      <c r="FU74" s="2">
        <v>1455500</v>
      </c>
      <c r="FV74" s="2">
        <v>1585700</v>
      </c>
      <c r="FW74" s="2">
        <v>2237800</v>
      </c>
      <c r="FX74" s="2">
        <v>2300500</v>
      </c>
      <c r="FY74" s="2">
        <v>1492500</v>
      </c>
      <c r="FZ74" s="2">
        <v>2182400</v>
      </c>
      <c r="GA74" s="2">
        <v>2686300</v>
      </c>
      <c r="GB74" s="2">
        <v>6264200</v>
      </c>
      <c r="GC74" s="2">
        <v>1421200</v>
      </c>
      <c r="GD74" s="2">
        <v>1199500</v>
      </c>
      <c r="GE74" s="2">
        <v>1471700</v>
      </c>
      <c r="GF74" s="2">
        <v>3485700</v>
      </c>
      <c r="GG74" s="2">
        <v>3555000</v>
      </c>
      <c r="GH74" s="2">
        <v>5022100</v>
      </c>
      <c r="GI74" s="2">
        <v>2438300</v>
      </c>
      <c r="GJ74" s="2">
        <v>1906500</v>
      </c>
      <c r="GK74" s="2">
        <v>2066900</v>
      </c>
      <c r="GL74" s="2">
        <v>1173400</v>
      </c>
      <c r="GM74" s="2">
        <v>1385700</v>
      </c>
      <c r="GN74" s="2">
        <v>1156900</v>
      </c>
      <c r="GO74" s="2">
        <v>1396200</v>
      </c>
      <c r="GP74" s="2">
        <v>1295200</v>
      </c>
      <c r="GQ74" s="2">
        <v>1166900</v>
      </c>
      <c r="GR74" s="2">
        <v>1359500</v>
      </c>
      <c r="GS74" s="2">
        <v>1100700</v>
      </c>
      <c r="GT74" s="2">
        <v>1529400</v>
      </c>
      <c r="GU74" s="2">
        <v>2256500</v>
      </c>
      <c r="GV74" s="2">
        <v>1701200</v>
      </c>
      <c r="GW74" s="2">
        <v>1519200</v>
      </c>
      <c r="GX74" s="2">
        <v>1705400</v>
      </c>
      <c r="GY74" s="2">
        <v>2216300</v>
      </c>
      <c r="GZ74" s="2">
        <v>2423200</v>
      </c>
      <c r="HA74" s="2">
        <v>1581800</v>
      </c>
      <c r="HB74" s="2">
        <v>2059200</v>
      </c>
      <c r="HC74" s="2">
        <v>1824900</v>
      </c>
      <c r="HD74" s="2">
        <v>1884700</v>
      </c>
      <c r="HE74" s="2">
        <v>1890700</v>
      </c>
      <c r="HF74" s="2">
        <v>2285000</v>
      </c>
      <c r="HG74" s="2">
        <v>1770200</v>
      </c>
      <c r="HH74" s="2">
        <v>1683500</v>
      </c>
      <c r="HI74" s="2">
        <v>1450800</v>
      </c>
      <c r="HJ74" s="2">
        <v>2112200</v>
      </c>
      <c r="HK74" s="2">
        <v>1669400</v>
      </c>
      <c r="HL74" s="2">
        <v>1516900</v>
      </c>
      <c r="HM74" s="2">
        <v>1284600</v>
      </c>
      <c r="HN74" s="2">
        <v>1368200</v>
      </c>
      <c r="HO74" s="2">
        <v>1722500</v>
      </c>
      <c r="HP74" s="2">
        <v>1553500</v>
      </c>
      <c r="HQ74" s="2">
        <v>1534000</v>
      </c>
      <c r="HR74" s="2">
        <v>1405700</v>
      </c>
      <c r="HS74" s="2">
        <v>1908000</v>
      </c>
      <c r="HT74" s="2">
        <v>1439300</v>
      </c>
      <c r="HU74" s="2">
        <v>1397000</v>
      </c>
      <c r="HV74" s="2">
        <v>1481200</v>
      </c>
      <c r="HW74" s="2">
        <v>1048300</v>
      </c>
      <c r="HX74" s="2">
        <v>1455400</v>
      </c>
      <c r="HY74" s="2">
        <v>4418200</v>
      </c>
      <c r="HZ74" s="2">
        <v>2038200</v>
      </c>
      <c r="IA74" s="2">
        <v>2133300</v>
      </c>
      <c r="IB74" s="2">
        <v>1375900</v>
      </c>
      <c r="IC74" s="2">
        <v>1512900</v>
      </c>
      <c r="ID74" s="2">
        <v>1067600</v>
      </c>
      <c r="IE74" s="2">
        <v>1464100</v>
      </c>
      <c r="IF74" s="2">
        <v>1597900</v>
      </c>
      <c r="IG74" s="2">
        <v>2293300</v>
      </c>
      <c r="IH74" s="2">
        <v>1609700</v>
      </c>
      <c r="II74" s="2">
        <v>2801500</v>
      </c>
      <c r="IJ74" s="2">
        <v>5807000</v>
      </c>
      <c r="IK74" s="2">
        <v>2607300</v>
      </c>
      <c r="IL74" s="2">
        <v>3616600</v>
      </c>
      <c r="IM74" s="2">
        <v>2292100</v>
      </c>
      <c r="IN74" s="2">
        <v>2165300</v>
      </c>
      <c r="IO74" s="2">
        <v>2176300</v>
      </c>
      <c r="IP74" s="2">
        <v>1967000</v>
      </c>
      <c r="IQ74" s="2">
        <v>1950200</v>
      </c>
      <c r="IR74" s="2">
        <v>3634200</v>
      </c>
      <c r="IS74" s="2">
        <v>7538100</v>
      </c>
      <c r="IT74" s="2">
        <v>1618500</v>
      </c>
    </row>
    <row r="75" spans="1:254" ht="15.9" customHeight="1">
      <c r="A75" s="390" t="s">
        <v>145</v>
      </c>
      <c r="B75" s="46" t="s">
        <v>146</v>
      </c>
      <c r="C75" s="50">
        <v>331200</v>
      </c>
      <c r="D75" s="199">
        <v>82300</v>
      </c>
      <c r="E75" s="197">
        <v>248900</v>
      </c>
      <c r="F75" s="21">
        <v>209300</v>
      </c>
      <c r="G75" s="21">
        <v>193400</v>
      </c>
      <c r="H75" s="21">
        <v>192000</v>
      </c>
      <c r="I75" s="21">
        <v>265900</v>
      </c>
      <c r="J75" s="21">
        <v>241600</v>
      </c>
      <c r="K75" s="21">
        <v>221800</v>
      </c>
      <c r="L75" s="21">
        <v>168400</v>
      </c>
      <c r="M75" s="21">
        <v>159200</v>
      </c>
      <c r="N75" s="21">
        <v>159900</v>
      </c>
      <c r="O75" s="21">
        <v>139600</v>
      </c>
      <c r="P75" s="21">
        <v>206100</v>
      </c>
      <c r="Q75" s="21">
        <v>185700</v>
      </c>
      <c r="R75" s="21">
        <v>161600</v>
      </c>
      <c r="S75" s="21">
        <v>226000</v>
      </c>
      <c r="T75" s="21">
        <v>178700</v>
      </c>
      <c r="U75" s="21">
        <v>195200</v>
      </c>
      <c r="V75" s="21">
        <v>195600</v>
      </c>
      <c r="W75" s="21">
        <v>190400</v>
      </c>
      <c r="X75" s="21">
        <v>228900</v>
      </c>
      <c r="Y75" s="21">
        <v>206300</v>
      </c>
      <c r="Z75" s="21">
        <v>212200</v>
      </c>
      <c r="AA75" s="21">
        <v>212900</v>
      </c>
      <c r="AB75" s="21">
        <v>206300</v>
      </c>
      <c r="AC75" s="21">
        <v>265500</v>
      </c>
      <c r="AD75" s="21">
        <v>218700</v>
      </c>
      <c r="AE75" s="21">
        <v>304100</v>
      </c>
      <c r="AF75" s="21">
        <v>283500</v>
      </c>
      <c r="AG75" s="21">
        <v>94300</v>
      </c>
      <c r="AH75" s="21">
        <v>89900</v>
      </c>
      <c r="AI75" s="21">
        <v>66000</v>
      </c>
      <c r="AJ75" s="21">
        <v>83200</v>
      </c>
      <c r="AK75" s="21">
        <v>63800</v>
      </c>
      <c r="AL75" s="21">
        <v>115500</v>
      </c>
      <c r="AM75" s="21">
        <v>84600</v>
      </c>
      <c r="AN75" s="21">
        <v>66000</v>
      </c>
      <c r="AO75" s="21">
        <v>67200</v>
      </c>
      <c r="AP75" s="21">
        <v>54000</v>
      </c>
      <c r="AQ75" s="21">
        <v>95600</v>
      </c>
      <c r="AR75" s="21">
        <v>61900</v>
      </c>
      <c r="AS75" s="21">
        <v>67800</v>
      </c>
      <c r="AT75" s="21">
        <v>63100</v>
      </c>
      <c r="AU75" s="21">
        <v>101800</v>
      </c>
      <c r="AV75" s="21">
        <v>52500</v>
      </c>
      <c r="AW75" s="21">
        <v>80500</v>
      </c>
      <c r="AX75" s="21">
        <v>66300</v>
      </c>
      <c r="AY75" s="21">
        <v>75200</v>
      </c>
      <c r="AZ75" s="21">
        <v>93600</v>
      </c>
      <c r="BA75" s="21">
        <v>118300</v>
      </c>
      <c r="BB75" s="21">
        <v>82900</v>
      </c>
      <c r="BC75" s="21">
        <v>82500</v>
      </c>
      <c r="BD75" s="21">
        <v>94200</v>
      </c>
      <c r="BE75" s="21">
        <v>109800</v>
      </c>
      <c r="BF75" s="21">
        <v>91700</v>
      </c>
      <c r="BG75" s="21">
        <v>95700</v>
      </c>
      <c r="BH75" s="21">
        <v>148800</v>
      </c>
      <c r="BI75" s="21">
        <v>106900</v>
      </c>
      <c r="BJ75" s="21">
        <v>89200</v>
      </c>
      <c r="BK75" s="21">
        <v>97400</v>
      </c>
      <c r="BL75" s="21">
        <v>75900</v>
      </c>
      <c r="BM75" s="2">
        <v>88800</v>
      </c>
      <c r="BN75" s="2">
        <v>164300</v>
      </c>
      <c r="BO75" s="2">
        <v>111600</v>
      </c>
      <c r="BP75" s="2">
        <v>99700</v>
      </c>
      <c r="BQ75" s="2">
        <v>94300</v>
      </c>
      <c r="BR75" s="2">
        <v>93200</v>
      </c>
      <c r="BS75" s="2">
        <v>136700</v>
      </c>
      <c r="BT75" s="2">
        <v>294400</v>
      </c>
      <c r="BU75" s="2">
        <v>85900</v>
      </c>
      <c r="BV75" s="2">
        <v>119500</v>
      </c>
      <c r="BW75" s="2">
        <v>104500</v>
      </c>
      <c r="BX75" s="2">
        <v>67400</v>
      </c>
      <c r="BY75" s="2">
        <v>94900</v>
      </c>
      <c r="BZ75" s="2">
        <v>73200</v>
      </c>
      <c r="CA75" s="2">
        <v>73800</v>
      </c>
      <c r="CB75" s="2">
        <v>73400</v>
      </c>
      <c r="CC75" s="2">
        <v>87900</v>
      </c>
      <c r="CD75" s="2">
        <v>70200</v>
      </c>
      <c r="CE75" s="2">
        <v>87200</v>
      </c>
      <c r="CF75" s="2">
        <v>69200</v>
      </c>
      <c r="CG75" s="2">
        <v>76600</v>
      </c>
      <c r="CH75" s="2">
        <v>77400</v>
      </c>
      <c r="CI75" s="2">
        <v>73400</v>
      </c>
      <c r="CJ75" s="2">
        <v>49100</v>
      </c>
      <c r="CK75" s="2">
        <v>78500</v>
      </c>
      <c r="CL75" s="2">
        <v>94200</v>
      </c>
      <c r="CM75" s="2">
        <v>107500</v>
      </c>
      <c r="CN75" s="2">
        <v>109800</v>
      </c>
      <c r="CO75" s="2">
        <v>122400</v>
      </c>
      <c r="CP75" s="2">
        <v>113100</v>
      </c>
      <c r="CQ75" s="2">
        <v>88800</v>
      </c>
      <c r="CR75" s="2">
        <v>125700</v>
      </c>
      <c r="CS75" s="2">
        <v>123800</v>
      </c>
      <c r="CT75" s="2">
        <v>197000</v>
      </c>
      <c r="CU75" s="2">
        <v>187300</v>
      </c>
      <c r="CV75" s="2">
        <v>112200</v>
      </c>
      <c r="CW75" s="2">
        <v>118300</v>
      </c>
      <c r="CX75" s="2">
        <v>103200</v>
      </c>
      <c r="CY75" s="2">
        <v>122800</v>
      </c>
      <c r="CZ75" s="2">
        <v>120700</v>
      </c>
      <c r="DA75" s="2">
        <v>118200</v>
      </c>
      <c r="DB75" s="2">
        <v>154500</v>
      </c>
      <c r="DC75" s="2">
        <v>166000</v>
      </c>
      <c r="DD75" s="2">
        <v>166700</v>
      </c>
      <c r="DE75" s="2">
        <v>148500</v>
      </c>
      <c r="DF75" s="2">
        <v>173400</v>
      </c>
      <c r="DG75" s="2">
        <v>150200</v>
      </c>
      <c r="DH75" s="2">
        <v>165800</v>
      </c>
      <c r="DI75" s="2">
        <v>133000</v>
      </c>
      <c r="DJ75" s="2">
        <v>132800</v>
      </c>
      <c r="DK75" s="2">
        <v>120700</v>
      </c>
      <c r="DL75" s="2">
        <v>131600</v>
      </c>
      <c r="DM75" s="2">
        <v>96200</v>
      </c>
      <c r="DN75" s="2">
        <v>83400</v>
      </c>
      <c r="DO75" s="2">
        <v>88200</v>
      </c>
      <c r="DP75" s="2">
        <v>142900</v>
      </c>
      <c r="DQ75" s="2">
        <v>266300</v>
      </c>
      <c r="DR75" s="2">
        <v>100800</v>
      </c>
      <c r="DS75" s="2">
        <v>57100</v>
      </c>
      <c r="DT75" s="2">
        <v>78000</v>
      </c>
      <c r="DU75" s="2">
        <v>108500</v>
      </c>
      <c r="DV75" s="2">
        <v>66400</v>
      </c>
      <c r="DW75" s="2">
        <v>88700</v>
      </c>
      <c r="DX75" s="2">
        <v>82800</v>
      </c>
      <c r="DY75" s="2">
        <v>62800</v>
      </c>
      <c r="DZ75" s="2">
        <v>71800</v>
      </c>
      <c r="EA75" s="2">
        <v>73500</v>
      </c>
      <c r="EB75" s="2">
        <v>99000</v>
      </c>
      <c r="EC75" s="2">
        <v>90700</v>
      </c>
      <c r="ED75" s="2">
        <v>108100</v>
      </c>
      <c r="EE75" s="2">
        <v>111600</v>
      </c>
      <c r="EF75" s="2">
        <v>77000</v>
      </c>
      <c r="EG75" s="2">
        <v>105200</v>
      </c>
      <c r="EH75" s="2">
        <v>99000</v>
      </c>
      <c r="EI75" s="2">
        <v>73200</v>
      </c>
      <c r="EJ75" s="2">
        <v>75000</v>
      </c>
      <c r="EK75" s="2">
        <v>90300</v>
      </c>
      <c r="EL75" s="2">
        <v>66900</v>
      </c>
      <c r="EM75" s="2">
        <v>112600</v>
      </c>
      <c r="EN75" s="2">
        <v>116500</v>
      </c>
      <c r="EO75" s="2">
        <v>124900</v>
      </c>
      <c r="EP75" s="2">
        <v>140500</v>
      </c>
      <c r="EQ75" s="2">
        <v>129600</v>
      </c>
      <c r="ER75" s="2">
        <v>173500</v>
      </c>
      <c r="ES75" s="2">
        <v>208000</v>
      </c>
      <c r="ET75" s="2">
        <v>182700</v>
      </c>
      <c r="EU75" s="2">
        <v>354600</v>
      </c>
      <c r="EV75" s="2">
        <v>622700</v>
      </c>
      <c r="EW75" s="2">
        <v>302400</v>
      </c>
      <c r="EX75" s="2">
        <v>151000</v>
      </c>
      <c r="EY75" s="2">
        <v>126600</v>
      </c>
      <c r="EZ75" s="2">
        <v>155900</v>
      </c>
      <c r="FA75" s="2">
        <v>250200</v>
      </c>
      <c r="FB75" s="2">
        <v>97700</v>
      </c>
      <c r="FC75" s="2">
        <v>82700</v>
      </c>
      <c r="FD75" s="2">
        <v>122600</v>
      </c>
      <c r="FE75" s="2">
        <v>138300</v>
      </c>
      <c r="FF75" s="2">
        <v>67000</v>
      </c>
      <c r="FG75" s="2">
        <v>65400</v>
      </c>
      <c r="FH75" s="2">
        <v>79800</v>
      </c>
      <c r="FI75" s="2">
        <v>113200</v>
      </c>
      <c r="FJ75" s="2">
        <v>62900</v>
      </c>
      <c r="FK75" s="2">
        <v>101700</v>
      </c>
      <c r="FL75" s="2">
        <v>74700</v>
      </c>
      <c r="FM75" s="2">
        <v>118900</v>
      </c>
      <c r="FN75" s="2">
        <v>82000</v>
      </c>
      <c r="FO75" s="2">
        <v>124700</v>
      </c>
      <c r="FP75" s="2">
        <v>67700</v>
      </c>
      <c r="FQ75" s="2">
        <v>92600</v>
      </c>
      <c r="FR75" s="2">
        <v>84900</v>
      </c>
      <c r="FS75" s="2">
        <v>121500</v>
      </c>
      <c r="FT75" s="2">
        <v>150600</v>
      </c>
      <c r="FU75" s="2">
        <v>92300</v>
      </c>
      <c r="FV75" s="2">
        <v>71100</v>
      </c>
      <c r="FW75" s="2">
        <v>68500</v>
      </c>
      <c r="FX75" s="2">
        <v>117200</v>
      </c>
      <c r="FY75" s="2">
        <v>119100</v>
      </c>
      <c r="FZ75" s="2">
        <v>96300</v>
      </c>
      <c r="GA75" s="2">
        <v>100300</v>
      </c>
      <c r="GB75" s="2">
        <v>82100</v>
      </c>
      <c r="GC75" s="2">
        <v>87400</v>
      </c>
      <c r="GD75" s="2">
        <v>128100</v>
      </c>
      <c r="GE75" s="2">
        <v>125300</v>
      </c>
      <c r="GF75" s="2">
        <v>112100</v>
      </c>
      <c r="GG75" s="2">
        <v>90700</v>
      </c>
      <c r="GH75" s="2">
        <v>95300</v>
      </c>
      <c r="GI75" s="2">
        <v>100300</v>
      </c>
      <c r="GJ75" s="2">
        <v>70600</v>
      </c>
      <c r="GK75" s="2">
        <v>97400</v>
      </c>
      <c r="GL75" s="2">
        <v>69300</v>
      </c>
      <c r="GM75" s="2">
        <v>58900</v>
      </c>
      <c r="GN75" s="2">
        <v>78800</v>
      </c>
      <c r="GO75" s="2">
        <v>83400</v>
      </c>
      <c r="GP75" s="2">
        <v>50900</v>
      </c>
      <c r="GQ75" s="2">
        <v>44000</v>
      </c>
      <c r="GR75" s="2">
        <v>61800</v>
      </c>
      <c r="GS75" s="2">
        <v>50200</v>
      </c>
      <c r="GT75" s="2">
        <v>76200</v>
      </c>
      <c r="GU75" s="2">
        <v>106800</v>
      </c>
      <c r="GV75" s="2">
        <v>77100</v>
      </c>
      <c r="GW75" s="2">
        <v>70600</v>
      </c>
      <c r="GX75" s="2">
        <v>69500</v>
      </c>
      <c r="GY75" s="2">
        <v>98100</v>
      </c>
      <c r="GZ75" s="2">
        <v>93700</v>
      </c>
      <c r="HA75" s="2">
        <v>109900</v>
      </c>
      <c r="HB75" s="2">
        <v>82400</v>
      </c>
      <c r="HC75" s="2">
        <v>96800</v>
      </c>
      <c r="HD75" s="2">
        <v>102200</v>
      </c>
      <c r="HE75" s="2">
        <v>60700</v>
      </c>
      <c r="HF75" s="2">
        <v>101500</v>
      </c>
      <c r="HG75" s="2">
        <v>79200</v>
      </c>
      <c r="HH75" s="2">
        <v>64100</v>
      </c>
      <c r="HI75" s="2">
        <v>114500</v>
      </c>
      <c r="HJ75" s="2">
        <v>276900</v>
      </c>
      <c r="HK75" s="2">
        <v>88900</v>
      </c>
      <c r="HL75" s="2">
        <v>94100</v>
      </c>
      <c r="HM75" s="2">
        <v>119400</v>
      </c>
      <c r="HN75" s="2">
        <v>138500</v>
      </c>
      <c r="HO75" s="2">
        <v>114200</v>
      </c>
      <c r="HP75" s="2">
        <v>73600</v>
      </c>
      <c r="HQ75" s="2">
        <v>69600</v>
      </c>
      <c r="HR75" s="2">
        <v>60500</v>
      </c>
      <c r="HS75" s="2">
        <v>61500</v>
      </c>
      <c r="HT75" s="2">
        <v>77400</v>
      </c>
      <c r="HU75" s="2">
        <v>91400</v>
      </c>
      <c r="HV75" s="2">
        <v>62800</v>
      </c>
      <c r="HW75" s="2">
        <v>56600</v>
      </c>
      <c r="HX75" s="2">
        <v>84300</v>
      </c>
      <c r="HY75" s="2">
        <v>73600</v>
      </c>
      <c r="HZ75" s="2">
        <v>71200</v>
      </c>
      <c r="IA75" s="2">
        <v>85700</v>
      </c>
      <c r="IB75" s="2">
        <v>73500</v>
      </c>
      <c r="IC75" s="2">
        <v>63700</v>
      </c>
      <c r="ID75" s="2">
        <v>68200</v>
      </c>
      <c r="IE75" s="2">
        <v>67700</v>
      </c>
      <c r="IF75" s="2">
        <v>66600</v>
      </c>
      <c r="IG75" s="2">
        <v>71900</v>
      </c>
      <c r="IH75" s="2">
        <v>50900</v>
      </c>
      <c r="II75" s="2">
        <v>59400</v>
      </c>
      <c r="IJ75" s="2">
        <v>79800</v>
      </c>
      <c r="IK75" s="2">
        <v>125400</v>
      </c>
      <c r="IL75" s="2">
        <v>296000</v>
      </c>
      <c r="IM75" s="2">
        <v>99000</v>
      </c>
      <c r="IN75" s="2">
        <v>105200</v>
      </c>
      <c r="IO75" s="2">
        <v>100800</v>
      </c>
      <c r="IP75" s="2">
        <v>86800</v>
      </c>
      <c r="IQ75" s="2">
        <v>112600</v>
      </c>
      <c r="IR75" s="2">
        <v>96700</v>
      </c>
      <c r="IS75" s="2">
        <v>94900</v>
      </c>
      <c r="IT75" s="2">
        <v>73700</v>
      </c>
    </row>
    <row r="76" spans="1:254" ht="15.9" customHeight="1">
      <c r="A76" s="390" t="s">
        <v>147</v>
      </c>
      <c r="B76" s="46" t="s">
        <v>148</v>
      </c>
      <c r="C76" s="50">
        <v>3135600</v>
      </c>
      <c r="D76" s="199">
        <v>-2363800</v>
      </c>
      <c r="E76" s="197">
        <v>5499400</v>
      </c>
      <c r="F76" s="21">
        <v>6316000</v>
      </c>
      <c r="G76" s="21">
        <v>3217000</v>
      </c>
      <c r="H76" s="21">
        <v>3457300</v>
      </c>
      <c r="I76" s="21">
        <v>6792600</v>
      </c>
      <c r="J76" s="21">
        <v>3380100</v>
      </c>
      <c r="K76" s="21">
        <v>5208900</v>
      </c>
      <c r="L76" s="21">
        <v>5081400</v>
      </c>
      <c r="M76" s="21">
        <v>3261500</v>
      </c>
      <c r="N76" s="21">
        <v>3313400</v>
      </c>
      <c r="O76" s="21">
        <v>3647900</v>
      </c>
      <c r="P76" s="21">
        <v>3917200</v>
      </c>
      <c r="Q76" s="21">
        <v>3521400</v>
      </c>
      <c r="R76" s="21">
        <v>4971500</v>
      </c>
      <c r="S76" s="21">
        <v>3680000</v>
      </c>
      <c r="T76" s="21">
        <v>2345400</v>
      </c>
      <c r="U76" s="21">
        <v>2829000</v>
      </c>
      <c r="V76" s="21">
        <v>3241400</v>
      </c>
      <c r="W76" s="21">
        <v>3796900</v>
      </c>
      <c r="X76" s="21">
        <v>3484700</v>
      </c>
      <c r="Y76" s="21">
        <v>4481500</v>
      </c>
      <c r="Z76" s="21">
        <v>4052300</v>
      </c>
      <c r="AA76" s="21">
        <v>3818600</v>
      </c>
      <c r="AB76" s="21">
        <v>3851300</v>
      </c>
      <c r="AC76" s="21">
        <v>5376600</v>
      </c>
      <c r="AD76" s="21">
        <v>6849800</v>
      </c>
      <c r="AE76" s="21">
        <v>3929700</v>
      </c>
      <c r="AF76" s="21">
        <v>3094100</v>
      </c>
      <c r="AG76" s="21">
        <v>4592800</v>
      </c>
      <c r="AH76" s="21">
        <v>4071800</v>
      </c>
      <c r="AI76" s="21">
        <v>5228800</v>
      </c>
      <c r="AJ76" s="21">
        <v>6481900</v>
      </c>
      <c r="AK76" s="21">
        <v>7787100</v>
      </c>
      <c r="AL76" s="21">
        <v>9507900</v>
      </c>
      <c r="AM76" s="21">
        <v>11123900</v>
      </c>
      <c r="AN76" s="21">
        <v>7021300</v>
      </c>
      <c r="AO76" s="21">
        <v>3452600</v>
      </c>
      <c r="AP76" s="21">
        <v>5178500</v>
      </c>
      <c r="AQ76" s="21">
        <v>7566800</v>
      </c>
      <c r="AR76" s="21">
        <v>9098500</v>
      </c>
      <c r="AS76" s="21">
        <v>3146800</v>
      </c>
      <c r="AT76" s="21">
        <v>3886400</v>
      </c>
      <c r="AU76" s="21">
        <v>5597000</v>
      </c>
      <c r="AV76" s="21">
        <v>4289000</v>
      </c>
      <c r="AW76" s="21">
        <v>3057000</v>
      </c>
      <c r="AX76" s="21">
        <v>3504900</v>
      </c>
      <c r="AY76" s="21">
        <v>4996400</v>
      </c>
      <c r="AZ76" s="21">
        <v>4772200</v>
      </c>
      <c r="BA76" s="21">
        <v>9185600</v>
      </c>
      <c r="BB76" s="21">
        <v>4114000</v>
      </c>
      <c r="BC76" s="21">
        <v>3869800</v>
      </c>
      <c r="BD76" s="21">
        <v>5128700</v>
      </c>
      <c r="BE76" s="21">
        <v>5159900</v>
      </c>
      <c r="BF76" s="21">
        <v>3827500</v>
      </c>
      <c r="BG76" s="21">
        <v>5087100</v>
      </c>
      <c r="BH76" s="21">
        <v>4275700</v>
      </c>
      <c r="BI76" s="21">
        <v>4920400</v>
      </c>
      <c r="BJ76" s="21">
        <v>4332700</v>
      </c>
      <c r="BK76" s="21">
        <v>4499600</v>
      </c>
      <c r="BL76" s="21">
        <v>5720800</v>
      </c>
      <c r="BM76" s="2">
        <v>4630900</v>
      </c>
      <c r="BN76" s="2">
        <v>7590600</v>
      </c>
      <c r="BO76" s="2">
        <v>12969600</v>
      </c>
      <c r="BP76" s="2">
        <v>10223100</v>
      </c>
      <c r="BQ76" s="2">
        <v>10744000</v>
      </c>
      <c r="BR76" s="2">
        <v>3912900</v>
      </c>
      <c r="BS76" s="2">
        <v>7469200</v>
      </c>
      <c r="BT76" s="2">
        <v>2409700</v>
      </c>
      <c r="BU76" s="2">
        <v>3147200</v>
      </c>
      <c r="BV76" s="2">
        <v>4191800</v>
      </c>
      <c r="BW76" s="2">
        <v>3034700</v>
      </c>
      <c r="BX76" s="2">
        <v>2492000</v>
      </c>
      <c r="BY76" s="2">
        <v>3564700</v>
      </c>
      <c r="BZ76" s="2">
        <v>2451100</v>
      </c>
      <c r="CA76" s="2">
        <v>1922800</v>
      </c>
      <c r="CB76" s="2">
        <v>2181900</v>
      </c>
      <c r="CC76" s="2">
        <v>2250300</v>
      </c>
      <c r="CD76" s="2">
        <v>2515800</v>
      </c>
      <c r="CE76" s="2">
        <v>3500300</v>
      </c>
      <c r="CF76" s="2">
        <v>3006800</v>
      </c>
      <c r="CG76" s="2">
        <v>2940100</v>
      </c>
      <c r="CH76" s="2">
        <v>3688600</v>
      </c>
      <c r="CI76" s="2">
        <v>2101900</v>
      </c>
      <c r="CJ76" s="2">
        <v>2261800</v>
      </c>
      <c r="CK76" s="2">
        <v>1990300</v>
      </c>
      <c r="CL76" s="2">
        <v>2792600</v>
      </c>
      <c r="CM76" s="2">
        <v>3440800</v>
      </c>
      <c r="CN76" s="2">
        <v>6641200</v>
      </c>
      <c r="CO76" s="2">
        <v>4560500</v>
      </c>
      <c r="CP76" s="2">
        <v>4050900</v>
      </c>
      <c r="CQ76" s="2">
        <v>2661000</v>
      </c>
      <c r="CR76" s="2">
        <v>3042000</v>
      </c>
      <c r="CS76" s="2">
        <v>3418400</v>
      </c>
      <c r="CT76" s="2">
        <v>4414600</v>
      </c>
      <c r="CU76" s="2">
        <v>7011600</v>
      </c>
      <c r="CV76" s="2">
        <v>2392900</v>
      </c>
      <c r="CW76" s="2">
        <v>2030700</v>
      </c>
      <c r="CX76" s="2">
        <v>2307400</v>
      </c>
      <c r="CY76" s="2">
        <v>3093000</v>
      </c>
      <c r="CZ76" s="2">
        <v>2665500</v>
      </c>
      <c r="DA76" s="2">
        <v>2923400</v>
      </c>
      <c r="DB76" s="2">
        <v>3820800</v>
      </c>
      <c r="DC76" s="2">
        <v>3980800</v>
      </c>
      <c r="DD76" s="2">
        <v>3447500</v>
      </c>
      <c r="DE76" s="2">
        <v>4708700</v>
      </c>
      <c r="DF76" s="2">
        <v>4130800</v>
      </c>
      <c r="DG76" s="2">
        <v>4819500</v>
      </c>
      <c r="DH76" s="2">
        <v>3607300</v>
      </c>
      <c r="DI76" s="2">
        <v>4930300</v>
      </c>
      <c r="DJ76" s="2">
        <v>7006200</v>
      </c>
      <c r="DK76" s="2">
        <v>5389100</v>
      </c>
      <c r="DL76" s="2">
        <v>4270100</v>
      </c>
      <c r="DM76" s="2">
        <v>2498200</v>
      </c>
      <c r="DN76" s="2">
        <v>2936300</v>
      </c>
      <c r="DO76" s="2">
        <v>3803100</v>
      </c>
      <c r="DP76" s="2">
        <v>3372000</v>
      </c>
      <c r="DQ76" s="2">
        <v>4258700</v>
      </c>
      <c r="DR76" s="2">
        <v>5826600</v>
      </c>
      <c r="DS76" s="2">
        <v>4817100</v>
      </c>
      <c r="DT76" s="2">
        <v>9754400</v>
      </c>
      <c r="DU76" s="2">
        <v>10457200</v>
      </c>
      <c r="DV76" s="2">
        <v>15940300</v>
      </c>
      <c r="DW76" s="2">
        <v>3425900</v>
      </c>
      <c r="DX76" s="2">
        <v>3451100</v>
      </c>
      <c r="DY76" s="2">
        <v>3006100</v>
      </c>
      <c r="DZ76" s="2">
        <v>2837900</v>
      </c>
      <c r="EA76" s="2">
        <v>4195400</v>
      </c>
      <c r="EB76" s="2">
        <v>4514800</v>
      </c>
      <c r="EC76" s="2">
        <v>4981300</v>
      </c>
      <c r="ED76" s="2">
        <v>3638700</v>
      </c>
      <c r="EE76" s="2">
        <v>4731000</v>
      </c>
      <c r="EF76" s="2">
        <v>5086700</v>
      </c>
      <c r="EG76" s="2">
        <v>4317300</v>
      </c>
      <c r="EH76" s="2">
        <v>6126100</v>
      </c>
      <c r="EI76" s="2">
        <v>10787100</v>
      </c>
      <c r="EJ76" s="2">
        <v>10317500</v>
      </c>
      <c r="EK76" s="2">
        <v>3922400</v>
      </c>
      <c r="EL76" s="2">
        <v>4313300</v>
      </c>
      <c r="EM76" s="2">
        <v>4666300</v>
      </c>
      <c r="EN76" s="2">
        <v>4286300</v>
      </c>
      <c r="EO76" s="2">
        <v>3993800</v>
      </c>
      <c r="EP76" s="2">
        <v>3939700</v>
      </c>
      <c r="EQ76" s="2">
        <v>3406700</v>
      </c>
      <c r="ER76" s="2">
        <v>5601300</v>
      </c>
      <c r="ES76" s="2">
        <v>3661800</v>
      </c>
      <c r="ET76" s="2">
        <v>2566100</v>
      </c>
      <c r="EU76" s="2">
        <v>2551800</v>
      </c>
      <c r="EV76" s="2">
        <v>2419100</v>
      </c>
      <c r="EW76" s="2">
        <v>1827400</v>
      </c>
      <c r="EX76" s="2">
        <v>3094700</v>
      </c>
      <c r="EY76" s="2">
        <v>3347700</v>
      </c>
      <c r="EZ76" s="2">
        <v>4065800</v>
      </c>
      <c r="FA76" s="2">
        <v>3967700</v>
      </c>
      <c r="FB76" s="2">
        <v>3543000</v>
      </c>
      <c r="FC76" s="2">
        <v>2597700</v>
      </c>
      <c r="FD76" s="2">
        <v>3166600</v>
      </c>
      <c r="FE76" s="2">
        <v>3420500</v>
      </c>
      <c r="FF76" s="2">
        <v>5051300</v>
      </c>
      <c r="FG76" s="2">
        <v>6251100</v>
      </c>
      <c r="FH76" s="2">
        <v>7456300</v>
      </c>
      <c r="FI76" s="2">
        <v>2894300</v>
      </c>
      <c r="FJ76" s="2">
        <v>2417200</v>
      </c>
      <c r="FK76" s="2">
        <v>3214500</v>
      </c>
      <c r="FL76" s="2">
        <v>1766600</v>
      </c>
      <c r="FM76" s="2">
        <v>2187900</v>
      </c>
      <c r="FN76" s="2">
        <v>2132800</v>
      </c>
      <c r="FO76" s="2">
        <v>2664200</v>
      </c>
      <c r="FP76" s="2">
        <v>2545300</v>
      </c>
      <c r="FQ76" s="2">
        <v>2119400</v>
      </c>
      <c r="FR76" s="2">
        <v>3728600</v>
      </c>
      <c r="FS76" s="2">
        <v>4289700</v>
      </c>
      <c r="FT76" s="2">
        <v>5404500</v>
      </c>
      <c r="FU76" s="2">
        <v>3665600</v>
      </c>
      <c r="FV76" s="2">
        <v>4433400</v>
      </c>
      <c r="FW76" s="2">
        <v>3819200</v>
      </c>
      <c r="FX76" s="2">
        <v>3860500</v>
      </c>
      <c r="FY76" s="2">
        <v>4462700</v>
      </c>
      <c r="FZ76" s="2">
        <v>5321500</v>
      </c>
      <c r="GA76" s="2">
        <v>10124200</v>
      </c>
      <c r="GB76" s="2">
        <v>7044900</v>
      </c>
      <c r="GC76" s="2">
        <v>15013900</v>
      </c>
      <c r="GD76" s="2">
        <v>11172300</v>
      </c>
      <c r="GE76" s="2">
        <v>3589300</v>
      </c>
      <c r="GF76" s="2">
        <v>3568000</v>
      </c>
      <c r="GG76" s="2">
        <v>3988000</v>
      </c>
      <c r="GH76" s="2">
        <v>2975900</v>
      </c>
      <c r="GI76" s="2">
        <v>7268700</v>
      </c>
      <c r="GJ76" s="2">
        <v>2141400</v>
      </c>
      <c r="GK76" s="2">
        <v>2287200</v>
      </c>
      <c r="GL76" s="2">
        <v>2033300</v>
      </c>
      <c r="GM76" s="2">
        <v>1818700</v>
      </c>
      <c r="GN76" s="2">
        <v>1823300</v>
      </c>
      <c r="GO76" s="2">
        <v>1649100</v>
      </c>
      <c r="GP76" s="2">
        <v>1900300</v>
      </c>
      <c r="GQ76" s="2">
        <v>1977100</v>
      </c>
      <c r="GR76" s="2">
        <v>1718400</v>
      </c>
      <c r="GS76" s="2">
        <v>1859400</v>
      </c>
      <c r="GT76" s="2">
        <v>1994100</v>
      </c>
      <c r="GU76" s="2">
        <v>2390300</v>
      </c>
      <c r="GV76" s="2">
        <v>2253700</v>
      </c>
      <c r="GW76" s="2">
        <v>1924700</v>
      </c>
      <c r="GX76" s="2">
        <v>2648400</v>
      </c>
      <c r="GY76" s="2">
        <v>2423000</v>
      </c>
      <c r="GZ76" s="2">
        <v>2901400</v>
      </c>
      <c r="HA76" s="2">
        <v>2003200</v>
      </c>
      <c r="HB76" s="2">
        <v>2592800</v>
      </c>
      <c r="HC76" s="2">
        <v>2149100</v>
      </c>
      <c r="HD76" s="2">
        <v>2368300</v>
      </c>
      <c r="HE76" s="2">
        <v>2211200</v>
      </c>
      <c r="HF76" s="2">
        <v>2936500</v>
      </c>
      <c r="HG76" s="2">
        <v>2347700</v>
      </c>
      <c r="HH76" s="2">
        <v>1899900</v>
      </c>
      <c r="HI76" s="2">
        <v>1846900</v>
      </c>
      <c r="HJ76" s="2">
        <v>4963800</v>
      </c>
      <c r="HK76" s="2">
        <v>2410700</v>
      </c>
      <c r="HL76" s="2">
        <v>1747200</v>
      </c>
      <c r="HM76" s="2">
        <v>1742800</v>
      </c>
      <c r="HN76" s="2">
        <v>2484100</v>
      </c>
      <c r="HO76" s="2">
        <v>1859500</v>
      </c>
      <c r="HP76" s="2">
        <v>1858400</v>
      </c>
      <c r="HQ76" s="2">
        <v>2142100</v>
      </c>
      <c r="HR76" s="2">
        <v>1958200</v>
      </c>
      <c r="HS76" s="2">
        <v>2165100</v>
      </c>
      <c r="HT76" s="2">
        <v>1811700</v>
      </c>
      <c r="HU76" s="2">
        <v>3035900</v>
      </c>
      <c r="HV76" s="2">
        <v>2331300</v>
      </c>
      <c r="HW76" s="2">
        <v>1642800</v>
      </c>
      <c r="HX76" s="2">
        <v>2526300</v>
      </c>
      <c r="HY76" s="2">
        <v>1658700</v>
      </c>
      <c r="HZ76" s="2">
        <v>1750300</v>
      </c>
      <c r="IA76" s="2">
        <v>2881000</v>
      </c>
      <c r="IB76" s="2">
        <v>1475400</v>
      </c>
      <c r="IC76" s="2">
        <v>1462800</v>
      </c>
      <c r="ID76" s="2">
        <v>1581700</v>
      </c>
      <c r="IE76" s="2">
        <v>2473400</v>
      </c>
      <c r="IF76" s="2">
        <v>1925200</v>
      </c>
      <c r="IG76" s="2">
        <v>2699100</v>
      </c>
      <c r="IH76" s="2">
        <v>2050600</v>
      </c>
      <c r="II76" s="2">
        <v>2356100</v>
      </c>
      <c r="IJ76" s="2">
        <v>2597500</v>
      </c>
      <c r="IK76" s="2">
        <v>3443000</v>
      </c>
      <c r="IL76" s="2">
        <v>2610900</v>
      </c>
      <c r="IM76" s="2">
        <v>2597500</v>
      </c>
      <c r="IN76" s="2">
        <v>2947500</v>
      </c>
      <c r="IO76" s="2">
        <v>4964200</v>
      </c>
      <c r="IP76" s="2">
        <v>3098100</v>
      </c>
      <c r="IQ76" s="2">
        <v>2304000</v>
      </c>
      <c r="IR76" s="2">
        <v>2111300</v>
      </c>
      <c r="IS76" s="2">
        <v>1837100</v>
      </c>
      <c r="IT76" s="2">
        <v>2006800</v>
      </c>
    </row>
    <row r="77" spans="1:254" ht="15.9" customHeight="1">
      <c r="A77" s="390" t="s">
        <v>149</v>
      </c>
      <c r="B77" s="46" t="s">
        <v>150</v>
      </c>
      <c r="C77" s="50">
        <v>12485700</v>
      </c>
      <c r="D77" s="199">
        <v>-19484200</v>
      </c>
      <c r="E77" s="197">
        <v>31969900</v>
      </c>
      <c r="F77" s="21">
        <v>48003400</v>
      </c>
      <c r="G77" s="21">
        <v>70011500</v>
      </c>
      <c r="H77" s="21">
        <v>43659400</v>
      </c>
      <c r="I77" s="21">
        <v>37342500</v>
      </c>
      <c r="J77" s="21">
        <v>102087800</v>
      </c>
      <c r="K77" s="21">
        <v>61406300</v>
      </c>
      <c r="L77" s="21">
        <v>30618100</v>
      </c>
      <c r="M77" s="21">
        <v>26894200</v>
      </c>
      <c r="N77" s="21">
        <v>23007200</v>
      </c>
      <c r="O77" s="21">
        <v>24503500</v>
      </c>
      <c r="P77" s="21">
        <v>24733500</v>
      </c>
      <c r="Q77" s="21">
        <v>31065300</v>
      </c>
      <c r="R77" s="21">
        <v>35779500</v>
      </c>
      <c r="S77" s="21">
        <v>29732200</v>
      </c>
      <c r="T77" s="21">
        <v>21157100</v>
      </c>
      <c r="U77" s="21">
        <v>20459300</v>
      </c>
      <c r="V77" s="21">
        <v>19932600</v>
      </c>
      <c r="W77" s="21">
        <v>26668000</v>
      </c>
      <c r="X77" s="21">
        <v>24949800</v>
      </c>
      <c r="Y77" s="21">
        <v>28465700</v>
      </c>
      <c r="Z77" s="21">
        <v>36408300</v>
      </c>
      <c r="AA77" s="21">
        <v>26728000</v>
      </c>
      <c r="AB77" s="21">
        <v>23428700</v>
      </c>
      <c r="AC77" s="21">
        <v>30358500</v>
      </c>
      <c r="AD77" s="21">
        <v>21882700</v>
      </c>
      <c r="AE77" s="21">
        <v>32958300</v>
      </c>
      <c r="AF77" s="21">
        <v>31780500</v>
      </c>
      <c r="AG77" s="21">
        <v>32537200</v>
      </c>
      <c r="AH77" s="21">
        <v>20706600</v>
      </c>
      <c r="AI77" s="21">
        <v>25725300</v>
      </c>
      <c r="AJ77" s="21">
        <v>22693000</v>
      </c>
      <c r="AK77" s="21">
        <v>22063700</v>
      </c>
      <c r="AL77" s="21">
        <v>28789700</v>
      </c>
      <c r="AM77" s="21">
        <v>27620900</v>
      </c>
      <c r="AN77" s="21">
        <v>26726100</v>
      </c>
      <c r="AO77" s="21">
        <v>20615100</v>
      </c>
      <c r="AP77" s="21">
        <v>29688600</v>
      </c>
      <c r="AQ77" s="21">
        <v>29442600</v>
      </c>
      <c r="AR77" s="21">
        <v>27541100</v>
      </c>
      <c r="AS77" s="21">
        <v>25839700</v>
      </c>
      <c r="AT77" s="21">
        <v>22825800</v>
      </c>
      <c r="AU77" s="21">
        <v>30734900</v>
      </c>
      <c r="AV77" s="21">
        <v>18955400</v>
      </c>
      <c r="AW77" s="21">
        <v>19751600</v>
      </c>
      <c r="AX77" s="21">
        <v>27875500</v>
      </c>
      <c r="AY77" s="21">
        <v>37933000</v>
      </c>
      <c r="AZ77" s="21">
        <v>37687200</v>
      </c>
      <c r="BA77" s="21">
        <v>39820000</v>
      </c>
      <c r="BB77" s="21">
        <v>25312200</v>
      </c>
      <c r="BC77" s="21">
        <v>17980500</v>
      </c>
      <c r="BD77" s="21">
        <v>16349400</v>
      </c>
      <c r="BE77" s="21">
        <v>22249700</v>
      </c>
      <c r="BF77" s="21">
        <v>16498800</v>
      </c>
      <c r="BG77" s="21">
        <v>21798100</v>
      </c>
      <c r="BH77" s="21">
        <v>26030500</v>
      </c>
      <c r="BI77" s="21">
        <v>23002200</v>
      </c>
      <c r="BJ77" s="21">
        <v>30946400</v>
      </c>
      <c r="BK77" s="21">
        <v>43178700</v>
      </c>
      <c r="BL77" s="21">
        <v>31564100</v>
      </c>
      <c r="BM77" s="2">
        <v>29534100</v>
      </c>
      <c r="BN77" s="2">
        <v>29055900</v>
      </c>
      <c r="BO77" s="2">
        <v>43038000</v>
      </c>
      <c r="BP77" s="2">
        <v>75083900</v>
      </c>
      <c r="BQ77" s="2">
        <v>37816000</v>
      </c>
      <c r="BR77" s="2">
        <v>21904100</v>
      </c>
      <c r="BS77" s="2">
        <v>32130400</v>
      </c>
      <c r="BT77" s="2">
        <v>21920800</v>
      </c>
      <c r="BU77" s="2">
        <v>19390900</v>
      </c>
      <c r="BV77" s="2">
        <v>22659400</v>
      </c>
      <c r="BW77" s="2">
        <v>23206300</v>
      </c>
      <c r="BX77" s="2">
        <v>20463800</v>
      </c>
      <c r="BY77" s="2">
        <v>19345300</v>
      </c>
      <c r="BZ77" s="2">
        <v>14589600</v>
      </c>
      <c r="CA77" s="2">
        <v>14251500</v>
      </c>
      <c r="CB77" s="2">
        <v>20154600</v>
      </c>
      <c r="CC77" s="2">
        <v>20317000</v>
      </c>
      <c r="CD77" s="2">
        <v>15920200</v>
      </c>
      <c r="CE77" s="2">
        <v>14353200</v>
      </c>
      <c r="CF77" s="2">
        <v>16930900</v>
      </c>
      <c r="CG77" s="2">
        <v>20191400</v>
      </c>
      <c r="CH77" s="2">
        <v>27222600</v>
      </c>
      <c r="CI77" s="2">
        <v>14215500</v>
      </c>
      <c r="CJ77" s="2">
        <v>11430400</v>
      </c>
      <c r="CK77" s="2">
        <v>11056900</v>
      </c>
      <c r="CL77" s="2">
        <v>21711400</v>
      </c>
      <c r="CM77" s="2">
        <v>25388600</v>
      </c>
      <c r="CN77" s="2">
        <v>26872400</v>
      </c>
      <c r="CO77" s="2">
        <v>30941700</v>
      </c>
      <c r="CP77" s="2">
        <v>28198100</v>
      </c>
      <c r="CQ77" s="2">
        <v>16107200</v>
      </c>
      <c r="CR77" s="2">
        <v>18556700</v>
      </c>
      <c r="CS77" s="2">
        <v>16565700</v>
      </c>
      <c r="CT77" s="2">
        <v>22909400</v>
      </c>
      <c r="CU77" s="2">
        <v>23090100</v>
      </c>
      <c r="CV77" s="2">
        <v>15583800</v>
      </c>
      <c r="CW77" s="2">
        <v>11542500</v>
      </c>
      <c r="CX77" s="2">
        <v>18079900</v>
      </c>
      <c r="CY77" s="2">
        <v>22705700</v>
      </c>
      <c r="CZ77" s="2">
        <v>19335000</v>
      </c>
      <c r="DA77" s="2">
        <v>15207900</v>
      </c>
      <c r="DB77" s="2">
        <v>22222100</v>
      </c>
      <c r="DC77" s="2">
        <v>28223800</v>
      </c>
      <c r="DD77" s="2">
        <v>20575900</v>
      </c>
      <c r="DE77" s="2">
        <v>31699400</v>
      </c>
      <c r="DF77" s="2">
        <v>34266800</v>
      </c>
      <c r="DG77" s="2">
        <v>50592000</v>
      </c>
      <c r="DH77" s="2">
        <v>44611800</v>
      </c>
      <c r="DI77" s="2">
        <v>28621000</v>
      </c>
      <c r="DJ77" s="2">
        <v>24605000</v>
      </c>
      <c r="DK77" s="2">
        <v>24220000</v>
      </c>
      <c r="DL77" s="2">
        <v>20855600</v>
      </c>
      <c r="DM77" s="2">
        <v>24781700</v>
      </c>
      <c r="DN77" s="2">
        <v>15842100</v>
      </c>
      <c r="DO77" s="2">
        <v>15050800</v>
      </c>
      <c r="DP77" s="2">
        <v>13395200</v>
      </c>
      <c r="DQ77" s="2">
        <v>18417600</v>
      </c>
      <c r="DR77" s="2">
        <v>32482400</v>
      </c>
      <c r="DS77" s="2">
        <v>27029000</v>
      </c>
      <c r="DT77" s="2">
        <v>27155000</v>
      </c>
      <c r="DU77" s="2">
        <v>40235900</v>
      </c>
      <c r="DV77" s="2">
        <v>42812900</v>
      </c>
      <c r="DW77" s="2">
        <v>32411800</v>
      </c>
      <c r="DX77" s="2">
        <v>28520900</v>
      </c>
      <c r="DY77" s="2">
        <v>20936000</v>
      </c>
      <c r="DZ77" s="2">
        <v>22997000</v>
      </c>
      <c r="EA77" s="2">
        <v>23842000</v>
      </c>
      <c r="EB77" s="2">
        <v>24456700</v>
      </c>
      <c r="EC77" s="2">
        <v>23115000</v>
      </c>
      <c r="ED77" s="2">
        <v>18214200</v>
      </c>
      <c r="EE77" s="2">
        <v>28379900</v>
      </c>
      <c r="EF77" s="2">
        <v>21187900</v>
      </c>
      <c r="EG77" s="2">
        <v>17423300</v>
      </c>
      <c r="EH77" s="2">
        <v>16952900</v>
      </c>
      <c r="EI77" s="2">
        <v>20386000</v>
      </c>
      <c r="EJ77" s="2">
        <v>17580700</v>
      </c>
      <c r="EK77" s="2">
        <v>20254500</v>
      </c>
      <c r="EL77" s="2">
        <v>35684100</v>
      </c>
      <c r="EM77" s="2">
        <v>26474500</v>
      </c>
      <c r="EN77" s="2">
        <v>50179500</v>
      </c>
      <c r="EO77" s="2">
        <v>24104300</v>
      </c>
      <c r="EP77" s="2">
        <v>18107700</v>
      </c>
      <c r="EQ77" s="2">
        <v>21592100</v>
      </c>
      <c r="ER77" s="2">
        <v>21996200</v>
      </c>
      <c r="ES77" s="2">
        <v>18505900</v>
      </c>
      <c r="ET77" s="2">
        <v>12175900</v>
      </c>
      <c r="EU77" s="2">
        <v>12099700</v>
      </c>
      <c r="EV77" s="2">
        <v>10705500</v>
      </c>
      <c r="EW77" s="2">
        <v>7132300</v>
      </c>
      <c r="EX77" s="2">
        <v>12845800</v>
      </c>
      <c r="EY77" s="2">
        <v>17000600</v>
      </c>
      <c r="EZ77" s="2">
        <v>17099900</v>
      </c>
      <c r="FA77" s="2">
        <v>37972600</v>
      </c>
      <c r="FB77" s="2">
        <v>19193200</v>
      </c>
      <c r="FC77" s="2">
        <v>20872500</v>
      </c>
      <c r="FD77" s="2">
        <v>28736000</v>
      </c>
      <c r="FE77" s="2">
        <v>31427000</v>
      </c>
      <c r="FF77" s="2">
        <v>42664200</v>
      </c>
      <c r="FG77" s="2">
        <v>14242200</v>
      </c>
      <c r="FH77" s="2">
        <v>20327700</v>
      </c>
      <c r="FI77" s="2">
        <v>15163400</v>
      </c>
      <c r="FJ77" s="2">
        <v>15596600</v>
      </c>
      <c r="FK77" s="2">
        <v>21707900</v>
      </c>
      <c r="FL77" s="2">
        <v>21589300</v>
      </c>
      <c r="FM77" s="2">
        <v>16544800</v>
      </c>
      <c r="FN77" s="2">
        <v>17880100</v>
      </c>
      <c r="FO77" s="2">
        <v>13231700</v>
      </c>
      <c r="FP77" s="2">
        <v>13070100</v>
      </c>
      <c r="FQ77" s="2">
        <v>11108400</v>
      </c>
      <c r="FR77" s="2">
        <v>20618800</v>
      </c>
      <c r="FS77" s="2">
        <v>17998000</v>
      </c>
      <c r="FT77" s="2">
        <v>31305500</v>
      </c>
      <c r="FU77" s="2">
        <v>17872000</v>
      </c>
      <c r="FV77" s="2">
        <v>15126800</v>
      </c>
      <c r="FW77" s="2">
        <v>21663600</v>
      </c>
      <c r="FX77" s="2">
        <v>15668000</v>
      </c>
      <c r="FY77" s="2">
        <v>17302600</v>
      </c>
      <c r="FZ77" s="2">
        <v>16407400</v>
      </c>
      <c r="GA77" s="2">
        <v>20882100</v>
      </c>
      <c r="GB77" s="2">
        <v>17570500</v>
      </c>
      <c r="GC77" s="2">
        <v>19709600</v>
      </c>
      <c r="GD77" s="2">
        <v>17774800</v>
      </c>
      <c r="GE77" s="2">
        <v>32756900</v>
      </c>
      <c r="GF77" s="2">
        <v>56932600</v>
      </c>
      <c r="GG77" s="2">
        <v>26958800</v>
      </c>
      <c r="GH77" s="2">
        <v>25906600</v>
      </c>
      <c r="GI77" s="2">
        <v>23926200</v>
      </c>
      <c r="GJ77" s="2">
        <v>20640200</v>
      </c>
      <c r="GK77" s="2">
        <v>19805700</v>
      </c>
      <c r="GL77" s="2">
        <v>24626500</v>
      </c>
      <c r="GM77" s="2">
        <v>18839800</v>
      </c>
      <c r="GN77" s="2">
        <v>18085400</v>
      </c>
      <c r="GO77" s="2">
        <v>49951100</v>
      </c>
      <c r="GP77" s="2">
        <v>16336700</v>
      </c>
      <c r="GQ77" s="2">
        <v>20574600</v>
      </c>
      <c r="GR77" s="2">
        <v>14316900</v>
      </c>
      <c r="GS77" s="2">
        <v>19598500</v>
      </c>
      <c r="GT77" s="2">
        <v>18470700</v>
      </c>
      <c r="GU77" s="2">
        <v>24550500</v>
      </c>
      <c r="GV77" s="2">
        <v>25255700</v>
      </c>
      <c r="GW77" s="2">
        <v>28589800</v>
      </c>
      <c r="GX77" s="2">
        <v>31036900</v>
      </c>
      <c r="GY77" s="2">
        <v>31197700</v>
      </c>
      <c r="GZ77" s="2">
        <v>45597700</v>
      </c>
      <c r="HA77" s="2">
        <v>14005700</v>
      </c>
      <c r="HB77" s="2">
        <v>22099300</v>
      </c>
      <c r="HC77" s="2">
        <v>26571700</v>
      </c>
      <c r="HD77" s="2">
        <v>22116900</v>
      </c>
      <c r="HE77" s="2">
        <v>24786300</v>
      </c>
      <c r="HF77" s="2">
        <v>32053900</v>
      </c>
      <c r="HG77" s="2">
        <v>19580500</v>
      </c>
      <c r="HH77" s="2">
        <v>21777500</v>
      </c>
      <c r="HI77" s="2">
        <v>18457400</v>
      </c>
      <c r="HJ77" s="2">
        <v>39502900</v>
      </c>
      <c r="HK77" s="2">
        <v>20542800</v>
      </c>
      <c r="HL77" s="2">
        <v>18883400</v>
      </c>
      <c r="HM77" s="2">
        <v>22117100</v>
      </c>
      <c r="HN77" s="2">
        <v>22253600</v>
      </c>
      <c r="HO77" s="2">
        <v>23863900</v>
      </c>
      <c r="HP77" s="2">
        <v>21880400</v>
      </c>
      <c r="HQ77" s="2">
        <v>20893100</v>
      </c>
      <c r="HR77" s="2">
        <v>20701300</v>
      </c>
      <c r="HS77" s="2">
        <v>39740400</v>
      </c>
      <c r="HT77" s="2">
        <v>20172300</v>
      </c>
      <c r="HU77" s="2">
        <v>22723600</v>
      </c>
      <c r="HV77" s="2">
        <v>16428500</v>
      </c>
      <c r="HW77" s="2">
        <v>14369100</v>
      </c>
      <c r="HX77" s="2">
        <v>22056600</v>
      </c>
      <c r="HY77" s="2">
        <v>21577200</v>
      </c>
      <c r="HZ77" s="2">
        <v>15271700</v>
      </c>
      <c r="IA77" s="2">
        <v>24050800</v>
      </c>
      <c r="IB77" s="2">
        <v>19219100</v>
      </c>
      <c r="IC77" s="2">
        <v>17269600</v>
      </c>
      <c r="ID77" s="2">
        <v>15393500</v>
      </c>
      <c r="IE77" s="2">
        <v>22852700</v>
      </c>
      <c r="IF77" s="2">
        <v>28833900</v>
      </c>
      <c r="IG77" s="2">
        <v>22691000</v>
      </c>
      <c r="IH77" s="2">
        <v>20036900</v>
      </c>
      <c r="II77" s="2">
        <v>21262700</v>
      </c>
      <c r="IJ77" s="2">
        <v>35352300</v>
      </c>
      <c r="IK77" s="2">
        <v>41157800</v>
      </c>
      <c r="IL77" s="2">
        <v>52683900</v>
      </c>
      <c r="IM77" s="2">
        <v>55966800</v>
      </c>
      <c r="IN77" s="2">
        <v>24559800</v>
      </c>
      <c r="IO77" s="2">
        <v>19623500</v>
      </c>
      <c r="IP77" s="2">
        <v>24277700</v>
      </c>
      <c r="IQ77" s="2">
        <v>28121900</v>
      </c>
      <c r="IR77" s="2">
        <v>31733900</v>
      </c>
      <c r="IS77" s="2">
        <v>22891900</v>
      </c>
      <c r="IT77" s="2">
        <v>24229100</v>
      </c>
    </row>
    <row r="78" spans="1:254" ht="15.9" customHeight="1">
      <c r="A78" s="390" t="s">
        <v>151</v>
      </c>
      <c r="B78" s="46" t="s">
        <v>152</v>
      </c>
      <c r="C78" s="50">
        <v>5315000</v>
      </c>
      <c r="D78" s="199">
        <v>-1570700</v>
      </c>
      <c r="E78" s="197">
        <v>6885700</v>
      </c>
      <c r="F78" s="21">
        <v>8569100</v>
      </c>
      <c r="G78" s="21">
        <v>11268600</v>
      </c>
      <c r="H78" s="21">
        <v>21706000</v>
      </c>
      <c r="I78" s="21">
        <v>9476000</v>
      </c>
      <c r="J78" s="21">
        <v>7958800</v>
      </c>
      <c r="K78" s="21">
        <v>9585200</v>
      </c>
      <c r="L78" s="21">
        <v>6478600</v>
      </c>
      <c r="M78" s="21">
        <v>5712300</v>
      </c>
      <c r="N78" s="21">
        <v>4740900</v>
      </c>
      <c r="O78" s="21">
        <v>3445500</v>
      </c>
      <c r="P78" s="21">
        <v>7494800</v>
      </c>
      <c r="Q78" s="21">
        <v>6301600</v>
      </c>
      <c r="R78" s="21">
        <v>7839600</v>
      </c>
      <c r="S78" s="21">
        <v>5808800</v>
      </c>
      <c r="T78" s="21">
        <v>3773900</v>
      </c>
      <c r="U78" s="21">
        <v>5016300</v>
      </c>
      <c r="V78" s="21">
        <v>5036400</v>
      </c>
      <c r="W78" s="21">
        <v>6055500</v>
      </c>
      <c r="X78" s="21">
        <v>4478800</v>
      </c>
      <c r="Y78" s="21">
        <v>7987400</v>
      </c>
      <c r="Z78" s="21">
        <v>6370600</v>
      </c>
      <c r="AA78" s="21">
        <v>4083900</v>
      </c>
      <c r="AB78" s="21">
        <v>4447400</v>
      </c>
      <c r="AC78" s="21">
        <v>3966700</v>
      </c>
      <c r="AD78" s="21">
        <v>4489400</v>
      </c>
      <c r="AE78" s="21">
        <v>5841600</v>
      </c>
      <c r="AF78" s="21">
        <v>3974700</v>
      </c>
      <c r="AG78" s="21">
        <v>6268300</v>
      </c>
      <c r="AH78" s="21">
        <v>4730000</v>
      </c>
      <c r="AI78" s="21">
        <v>4991800</v>
      </c>
      <c r="AJ78" s="21">
        <v>7283200</v>
      </c>
      <c r="AK78" s="21">
        <v>9748200</v>
      </c>
      <c r="AL78" s="21">
        <v>5994600</v>
      </c>
      <c r="AM78" s="21">
        <v>5923100</v>
      </c>
      <c r="AN78" s="21">
        <v>5209500</v>
      </c>
      <c r="AO78" s="21">
        <v>5451900</v>
      </c>
      <c r="AP78" s="21">
        <v>5811400</v>
      </c>
      <c r="AQ78" s="21">
        <v>7191600</v>
      </c>
      <c r="AR78" s="21">
        <v>7393100</v>
      </c>
      <c r="AS78" s="21">
        <v>6944300</v>
      </c>
      <c r="AT78" s="21">
        <v>7118600</v>
      </c>
      <c r="AU78" s="21">
        <v>7184200</v>
      </c>
      <c r="AV78" s="21">
        <v>5280700</v>
      </c>
      <c r="AW78" s="21">
        <v>4661100</v>
      </c>
      <c r="AX78" s="21">
        <v>6182500</v>
      </c>
      <c r="AY78" s="21">
        <v>7795300</v>
      </c>
      <c r="AZ78" s="21">
        <v>5580100</v>
      </c>
      <c r="BA78" s="21">
        <v>8214300</v>
      </c>
      <c r="BB78" s="21">
        <v>6951500</v>
      </c>
      <c r="BC78" s="21">
        <v>5836500</v>
      </c>
      <c r="BD78" s="21">
        <v>4986600</v>
      </c>
      <c r="BE78" s="21">
        <v>6752400</v>
      </c>
      <c r="BF78" s="21">
        <v>8458800</v>
      </c>
      <c r="BG78" s="21">
        <v>7741100</v>
      </c>
      <c r="BH78" s="21">
        <v>7749300</v>
      </c>
      <c r="BI78" s="21">
        <v>6393300</v>
      </c>
      <c r="BJ78" s="21">
        <v>7397500</v>
      </c>
      <c r="BK78" s="21">
        <v>14410600</v>
      </c>
      <c r="BL78" s="21">
        <v>16737500</v>
      </c>
      <c r="BM78" s="2">
        <v>5749400</v>
      </c>
      <c r="BN78" s="2">
        <v>8351500</v>
      </c>
      <c r="BO78" s="2">
        <v>8889100</v>
      </c>
      <c r="BP78" s="2">
        <v>12964500</v>
      </c>
      <c r="BQ78" s="2">
        <v>9370000</v>
      </c>
      <c r="BR78" s="2">
        <v>4880600</v>
      </c>
      <c r="BS78" s="2">
        <v>10775600</v>
      </c>
      <c r="BT78" s="2">
        <v>12809200</v>
      </c>
      <c r="BU78" s="2">
        <v>17662700</v>
      </c>
      <c r="BV78" s="2">
        <v>6099800</v>
      </c>
      <c r="BW78" s="2">
        <v>6293400</v>
      </c>
      <c r="BX78" s="2">
        <v>5444200</v>
      </c>
      <c r="BY78" s="2">
        <v>5311400</v>
      </c>
      <c r="BZ78" s="2">
        <v>5984100</v>
      </c>
      <c r="CA78" s="2">
        <v>3654100</v>
      </c>
      <c r="CB78" s="2">
        <v>4599900</v>
      </c>
      <c r="CC78" s="2">
        <v>4550300</v>
      </c>
      <c r="CD78" s="2">
        <v>4601900</v>
      </c>
      <c r="CE78" s="2">
        <v>6561000</v>
      </c>
      <c r="CF78" s="2">
        <v>7688200</v>
      </c>
      <c r="CG78" s="2">
        <v>4730400</v>
      </c>
      <c r="CH78" s="2">
        <v>6502600</v>
      </c>
      <c r="CI78" s="2">
        <v>2767800</v>
      </c>
      <c r="CJ78" s="2">
        <v>3350200</v>
      </c>
      <c r="CK78" s="2">
        <v>3110200</v>
      </c>
      <c r="CL78" s="2">
        <v>5040100</v>
      </c>
      <c r="CM78" s="2">
        <v>4999500</v>
      </c>
      <c r="CN78" s="2">
        <v>6426100</v>
      </c>
      <c r="CO78" s="2">
        <v>6067900</v>
      </c>
      <c r="CP78" s="2">
        <v>5399600</v>
      </c>
      <c r="CQ78" s="2">
        <v>3409400</v>
      </c>
      <c r="CR78" s="2">
        <v>3147600</v>
      </c>
      <c r="CS78" s="2">
        <v>3267300</v>
      </c>
      <c r="CT78" s="2">
        <v>4910000</v>
      </c>
      <c r="CU78" s="2">
        <v>5312200</v>
      </c>
      <c r="CV78" s="2">
        <v>2960900</v>
      </c>
      <c r="CW78" s="2">
        <v>3691200</v>
      </c>
      <c r="CX78" s="2">
        <v>3780400</v>
      </c>
      <c r="CY78" s="2">
        <v>6048500</v>
      </c>
      <c r="CZ78" s="2">
        <v>3956300</v>
      </c>
      <c r="DA78" s="2">
        <v>4122900</v>
      </c>
      <c r="DB78" s="2">
        <v>5370400</v>
      </c>
      <c r="DC78" s="2">
        <v>7475800</v>
      </c>
      <c r="DD78" s="2">
        <v>3990100</v>
      </c>
      <c r="DE78" s="2">
        <v>5667000</v>
      </c>
      <c r="DF78" s="2">
        <v>5856500</v>
      </c>
      <c r="DG78" s="2">
        <v>5793900</v>
      </c>
      <c r="DH78" s="2">
        <v>4785200</v>
      </c>
      <c r="DI78" s="2">
        <v>6608700</v>
      </c>
      <c r="DJ78" s="2">
        <v>8015600</v>
      </c>
      <c r="DK78" s="2">
        <v>5464400</v>
      </c>
      <c r="DL78" s="2">
        <v>4279300</v>
      </c>
      <c r="DM78" s="2">
        <v>2959700</v>
      </c>
      <c r="DN78" s="2">
        <v>3732000</v>
      </c>
      <c r="DO78" s="2">
        <v>5683900</v>
      </c>
      <c r="DP78" s="2">
        <v>3575500</v>
      </c>
      <c r="DQ78" s="2">
        <v>3850500</v>
      </c>
      <c r="DR78" s="2">
        <v>8819100</v>
      </c>
      <c r="DS78" s="2">
        <v>6546200</v>
      </c>
      <c r="DT78" s="2">
        <v>6924800</v>
      </c>
      <c r="DU78" s="2">
        <v>9139700</v>
      </c>
      <c r="DV78" s="2">
        <v>6115600</v>
      </c>
      <c r="DW78" s="2">
        <v>6989300</v>
      </c>
      <c r="DX78" s="2">
        <v>8170800</v>
      </c>
      <c r="DY78" s="2">
        <v>7053600</v>
      </c>
      <c r="DZ78" s="2">
        <v>7958100</v>
      </c>
      <c r="EA78" s="2">
        <v>6417100</v>
      </c>
      <c r="EB78" s="2">
        <v>6244500</v>
      </c>
      <c r="EC78" s="2">
        <v>8832500</v>
      </c>
      <c r="ED78" s="2">
        <v>15475100</v>
      </c>
      <c r="EE78" s="2">
        <v>6760900</v>
      </c>
      <c r="EF78" s="2">
        <v>5125900</v>
      </c>
      <c r="EG78" s="2">
        <v>4970200</v>
      </c>
      <c r="EH78" s="2">
        <v>5345000</v>
      </c>
      <c r="EI78" s="2">
        <v>4146200</v>
      </c>
      <c r="EJ78" s="2">
        <v>4738600</v>
      </c>
      <c r="EK78" s="2">
        <v>8069400</v>
      </c>
      <c r="EL78" s="2">
        <v>7448700</v>
      </c>
      <c r="EM78" s="2">
        <v>7973200</v>
      </c>
      <c r="EN78" s="2">
        <v>8005200</v>
      </c>
      <c r="EO78" s="2">
        <v>6412200</v>
      </c>
      <c r="EP78" s="2">
        <v>5671400</v>
      </c>
      <c r="EQ78" s="2">
        <v>6447800</v>
      </c>
      <c r="ER78" s="2">
        <v>8053400</v>
      </c>
      <c r="ES78" s="2">
        <v>6845900</v>
      </c>
      <c r="ET78" s="2">
        <v>4136400</v>
      </c>
      <c r="EU78" s="2">
        <v>4211500</v>
      </c>
      <c r="EV78" s="2">
        <v>3162300</v>
      </c>
      <c r="EW78" s="2">
        <v>2467100</v>
      </c>
      <c r="EX78" s="2">
        <v>4905100</v>
      </c>
      <c r="EY78" s="2">
        <v>5432200</v>
      </c>
      <c r="EZ78" s="2">
        <v>9145200</v>
      </c>
      <c r="FA78" s="2">
        <v>7193400</v>
      </c>
      <c r="FB78" s="2">
        <v>5830200</v>
      </c>
      <c r="FC78" s="2">
        <v>7903400</v>
      </c>
      <c r="FD78" s="2">
        <v>9563600</v>
      </c>
      <c r="FE78" s="2">
        <v>9219300</v>
      </c>
      <c r="FF78" s="2">
        <v>11208300</v>
      </c>
      <c r="FG78" s="2">
        <v>10039000</v>
      </c>
      <c r="FH78" s="2">
        <v>15396300</v>
      </c>
      <c r="FI78" s="2">
        <v>12796700</v>
      </c>
      <c r="FJ78" s="2">
        <v>8686200</v>
      </c>
      <c r="FK78" s="2">
        <v>16243300</v>
      </c>
      <c r="FL78" s="2">
        <v>17114300</v>
      </c>
      <c r="FM78" s="2">
        <v>6601300</v>
      </c>
      <c r="FN78" s="2">
        <v>13718100</v>
      </c>
      <c r="FO78" s="2">
        <v>2293100</v>
      </c>
      <c r="FP78" s="2">
        <v>1733500</v>
      </c>
      <c r="FQ78" s="2">
        <v>1617800</v>
      </c>
      <c r="FR78" s="2">
        <v>3570300</v>
      </c>
      <c r="FS78" s="2">
        <v>3214000</v>
      </c>
      <c r="FT78" s="2">
        <v>5519200</v>
      </c>
      <c r="FU78" s="2">
        <v>3350900</v>
      </c>
      <c r="FV78" s="2">
        <v>3635700</v>
      </c>
      <c r="FW78" s="2">
        <v>3782000</v>
      </c>
      <c r="FX78" s="2">
        <v>2790700</v>
      </c>
      <c r="FY78" s="2">
        <v>4233400</v>
      </c>
      <c r="FZ78" s="2">
        <v>2869500</v>
      </c>
      <c r="GA78" s="2">
        <v>2910600</v>
      </c>
      <c r="GB78" s="2">
        <v>3055000</v>
      </c>
      <c r="GC78" s="2">
        <v>2743800</v>
      </c>
      <c r="GD78" s="2">
        <v>3540900</v>
      </c>
      <c r="GE78" s="2">
        <v>3403600</v>
      </c>
      <c r="GF78" s="2">
        <v>5498700</v>
      </c>
      <c r="GG78" s="2">
        <v>8485400</v>
      </c>
      <c r="GH78" s="2">
        <v>3865200</v>
      </c>
      <c r="GI78" s="2">
        <v>3631500</v>
      </c>
      <c r="GJ78" s="2">
        <v>2562100</v>
      </c>
      <c r="GK78" s="2">
        <v>3027800</v>
      </c>
      <c r="GL78" s="2">
        <v>3684000</v>
      </c>
      <c r="GM78" s="2">
        <v>3530500</v>
      </c>
      <c r="GN78" s="2">
        <v>4587500</v>
      </c>
      <c r="GO78" s="2">
        <v>4396100</v>
      </c>
      <c r="GP78" s="2">
        <v>5161700</v>
      </c>
      <c r="GQ78" s="2">
        <v>5018300</v>
      </c>
      <c r="GR78" s="2">
        <v>3457000</v>
      </c>
      <c r="GS78" s="2">
        <v>3056900</v>
      </c>
      <c r="GT78" s="2">
        <v>3565200</v>
      </c>
      <c r="GU78" s="2">
        <v>6080300</v>
      </c>
      <c r="GV78" s="2">
        <v>10121000</v>
      </c>
      <c r="GW78" s="2">
        <v>6787000</v>
      </c>
      <c r="GX78" s="2">
        <v>3521600</v>
      </c>
      <c r="GY78" s="2">
        <v>4807200</v>
      </c>
      <c r="GZ78" s="2">
        <v>7646300</v>
      </c>
      <c r="HA78" s="2">
        <v>3330600</v>
      </c>
      <c r="HB78" s="2">
        <v>3237800</v>
      </c>
      <c r="HC78" s="2">
        <v>3127100</v>
      </c>
      <c r="HD78" s="2">
        <v>2988300</v>
      </c>
      <c r="HE78" s="2">
        <v>3428300</v>
      </c>
      <c r="HF78" s="2">
        <v>3866000</v>
      </c>
      <c r="HG78" s="2">
        <v>3994100</v>
      </c>
      <c r="HH78" s="2">
        <v>4290100</v>
      </c>
      <c r="HI78" s="2">
        <v>3704000</v>
      </c>
      <c r="HJ78" s="2">
        <v>5575300</v>
      </c>
      <c r="HK78" s="2">
        <v>2641600</v>
      </c>
      <c r="HL78" s="2">
        <v>2815000</v>
      </c>
      <c r="HM78" s="2">
        <v>2580600</v>
      </c>
      <c r="HN78" s="2">
        <v>4426400</v>
      </c>
      <c r="HO78" s="2">
        <v>2863800</v>
      </c>
      <c r="HP78" s="2">
        <v>2509600</v>
      </c>
      <c r="HQ78" s="2">
        <v>2791700</v>
      </c>
      <c r="HR78" s="2">
        <v>3583200</v>
      </c>
      <c r="HS78" s="2">
        <v>3572400</v>
      </c>
      <c r="HT78" s="2">
        <v>2572900</v>
      </c>
      <c r="HU78" s="2">
        <v>3161000</v>
      </c>
      <c r="HV78" s="2">
        <v>2528100</v>
      </c>
      <c r="HW78" s="2">
        <v>2614600</v>
      </c>
      <c r="HX78" s="2">
        <v>3673000</v>
      </c>
      <c r="HY78" s="2">
        <v>2845000</v>
      </c>
      <c r="HZ78" s="2">
        <v>2133700</v>
      </c>
      <c r="IA78" s="2">
        <v>3961400</v>
      </c>
      <c r="IB78" s="2">
        <v>2515500</v>
      </c>
      <c r="IC78" s="2">
        <v>2662200</v>
      </c>
      <c r="ID78" s="2">
        <v>3168700</v>
      </c>
      <c r="IE78" s="2">
        <v>3248300</v>
      </c>
      <c r="IF78" s="2">
        <v>2976900</v>
      </c>
      <c r="IG78" s="2">
        <v>2592700</v>
      </c>
      <c r="IH78" s="2">
        <v>2779000</v>
      </c>
      <c r="II78" s="2">
        <v>3651200</v>
      </c>
      <c r="IJ78" s="2">
        <v>5097600</v>
      </c>
      <c r="IK78" s="2">
        <v>3405800</v>
      </c>
      <c r="IL78" s="2">
        <v>4881900</v>
      </c>
      <c r="IM78" s="2">
        <v>3716200</v>
      </c>
      <c r="IN78" s="2">
        <v>3480700</v>
      </c>
      <c r="IO78" s="2">
        <v>3045300</v>
      </c>
      <c r="IP78" s="2">
        <v>2753100</v>
      </c>
      <c r="IQ78" s="2">
        <v>3725800</v>
      </c>
      <c r="IR78" s="2">
        <v>3636100</v>
      </c>
      <c r="IS78" s="2">
        <v>3320800</v>
      </c>
      <c r="IT78" s="2">
        <v>4024700</v>
      </c>
    </row>
    <row r="79" spans="1:254" ht="15.9" customHeight="1">
      <c r="A79" s="390" t="s">
        <v>153</v>
      </c>
      <c r="B79" s="46" t="s">
        <v>154</v>
      </c>
      <c r="C79" s="50">
        <v>1649100</v>
      </c>
      <c r="D79" s="199">
        <v>-4841000</v>
      </c>
      <c r="E79" s="197">
        <v>6490100</v>
      </c>
      <c r="F79" s="21">
        <v>4708700</v>
      </c>
      <c r="G79" s="21">
        <v>2285800</v>
      </c>
      <c r="H79" s="21">
        <v>3449100</v>
      </c>
      <c r="I79" s="21">
        <v>4227700</v>
      </c>
      <c r="J79" s="21">
        <v>2929000</v>
      </c>
      <c r="K79" s="21">
        <v>3543700</v>
      </c>
      <c r="L79" s="21">
        <v>3258600</v>
      </c>
      <c r="M79" s="21">
        <v>2310900</v>
      </c>
      <c r="N79" s="21">
        <v>1994000</v>
      </c>
      <c r="O79" s="21">
        <v>2080200</v>
      </c>
      <c r="P79" s="21">
        <v>2882200</v>
      </c>
      <c r="Q79" s="21">
        <v>2723900</v>
      </c>
      <c r="R79" s="21">
        <v>4373500</v>
      </c>
      <c r="S79" s="21">
        <v>2795900</v>
      </c>
      <c r="T79" s="21">
        <v>1909100</v>
      </c>
      <c r="U79" s="21">
        <v>3393800</v>
      </c>
      <c r="V79" s="21">
        <v>3713200</v>
      </c>
      <c r="W79" s="21">
        <v>2995100</v>
      </c>
      <c r="X79" s="21">
        <v>3138400</v>
      </c>
      <c r="Y79" s="21">
        <v>4635500</v>
      </c>
      <c r="Z79" s="21">
        <v>5217800</v>
      </c>
      <c r="AA79" s="21">
        <v>5090800</v>
      </c>
      <c r="AB79" s="21">
        <v>2946700</v>
      </c>
      <c r="AC79" s="21">
        <v>3382500</v>
      </c>
      <c r="AD79" s="21">
        <v>4337400</v>
      </c>
      <c r="AE79" s="21">
        <v>2944000</v>
      </c>
      <c r="AF79" s="21">
        <v>2684400</v>
      </c>
      <c r="AG79" s="21">
        <v>4154600</v>
      </c>
      <c r="AH79" s="21">
        <v>4180100</v>
      </c>
      <c r="AI79" s="21">
        <v>4720500</v>
      </c>
      <c r="AJ79" s="21">
        <v>5314900</v>
      </c>
      <c r="AK79" s="21">
        <v>5082000</v>
      </c>
      <c r="AL79" s="21">
        <v>4611300</v>
      </c>
      <c r="AM79" s="21">
        <v>4161100</v>
      </c>
      <c r="AN79" s="21">
        <v>3190800</v>
      </c>
      <c r="AO79" s="21">
        <v>4167100</v>
      </c>
      <c r="AP79" s="21">
        <v>3572000</v>
      </c>
      <c r="AQ79" s="21">
        <v>4112800</v>
      </c>
      <c r="AR79" s="21">
        <v>3900000</v>
      </c>
      <c r="AS79" s="21">
        <v>3205000</v>
      </c>
      <c r="AT79" s="21">
        <v>3181700</v>
      </c>
      <c r="AU79" s="21">
        <v>4165100</v>
      </c>
      <c r="AV79" s="21">
        <v>4271400</v>
      </c>
      <c r="AW79" s="21">
        <v>2769600</v>
      </c>
      <c r="AX79" s="21">
        <v>3795400</v>
      </c>
      <c r="AY79" s="21">
        <v>3912700</v>
      </c>
      <c r="AZ79" s="21">
        <v>3650800</v>
      </c>
      <c r="BA79" s="21">
        <v>5338600</v>
      </c>
      <c r="BB79" s="21">
        <v>2061300</v>
      </c>
      <c r="BC79" s="21">
        <v>2314900</v>
      </c>
      <c r="BD79" s="21">
        <v>2538700</v>
      </c>
      <c r="BE79" s="21">
        <v>2539800</v>
      </c>
      <c r="BF79" s="21">
        <v>2298900</v>
      </c>
      <c r="BG79" s="21">
        <v>2440900</v>
      </c>
      <c r="BH79" s="21">
        <v>2528700</v>
      </c>
      <c r="BI79" s="21">
        <v>2137400</v>
      </c>
      <c r="BJ79" s="21">
        <v>3076500</v>
      </c>
      <c r="BK79" s="21">
        <v>3164100</v>
      </c>
      <c r="BL79" s="21">
        <v>4083300</v>
      </c>
      <c r="BM79" s="2">
        <v>5903700</v>
      </c>
      <c r="BN79" s="2">
        <v>4164300</v>
      </c>
      <c r="BO79" s="2">
        <v>2485800</v>
      </c>
      <c r="BP79" s="2">
        <v>3109800</v>
      </c>
      <c r="BQ79" s="2">
        <v>3393700</v>
      </c>
      <c r="BR79" s="2">
        <v>1751000</v>
      </c>
      <c r="BS79" s="2">
        <v>2720400</v>
      </c>
      <c r="BT79" s="2">
        <v>1935600</v>
      </c>
      <c r="BU79" s="2">
        <v>2073000</v>
      </c>
      <c r="BV79" s="2">
        <v>1633500</v>
      </c>
      <c r="BW79" s="2">
        <v>1851200</v>
      </c>
      <c r="BX79" s="2">
        <v>1569700</v>
      </c>
      <c r="BY79" s="2">
        <v>1614700</v>
      </c>
      <c r="BZ79" s="2">
        <v>2611900</v>
      </c>
      <c r="CA79" s="2">
        <v>2005700</v>
      </c>
      <c r="CB79" s="2">
        <v>3963000</v>
      </c>
      <c r="CC79" s="2">
        <v>1918900</v>
      </c>
      <c r="CD79" s="2">
        <v>2206500</v>
      </c>
      <c r="CE79" s="2">
        <v>2234000</v>
      </c>
      <c r="CF79" s="2">
        <v>3069300</v>
      </c>
      <c r="CG79" s="2">
        <v>1837700</v>
      </c>
      <c r="CH79" s="2">
        <v>2347500</v>
      </c>
      <c r="CI79" s="2">
        <v>1607200</v>
      </c>
      <c r="CJ79" s="2">
        <v>1586400</v>
      </c>
      <c r="CK79" s="2">
        <v>1804900</v>
      </c>
      <c r="CL79" s="2">
        <v>1732200</v>
      </c>
      <c r="CM79" s="2">
        <v>1760100</v>
      </c>
      <c r="CN79" s="2">
        <v>2335500</v>
      </c>
      <c r="CO79" s="2">
        <v>1700900</v>
      </c>
      <c r="CP79" s="2">
        <v>1775100</v>
      </c>
      <c r="CQ79" s="2">
        <v>1818900</v>
      </c>
      <c r="CR79" s="2">
        <v>2497700</v>
      </c>
      <c r="CS79" s="2">
        <v>1971000</v>
      </c>
      <c r="CT79" s="2">
        <v>3565100</v>
      </c>
      <c r="CU79" s="2">
        <v>2399600</v>
      </c>
      <c r="CV79" s="2">
        <v>1752700</v>
      </c>
      <c r="CW79" s="2">
        <v>1768200</v>
      </c>
      <c r="CX79" s="2">
        <v>2573200</v>
      </c>
      <c r="CY79" s="2">
        <v>2489000</v>
      </c>
      <c r="CZ79" s="2">
        <v>2365700</v>
      </c>
      <c r="DA79" s="2">
        <v>2068400</v>
      </c>
      <c r="DB79" s="2">
        <v>2122700</v>
      </c>
      <c r="DC79" s="2">
        <v>2799300</v>
      </c>
      <c r="DD79" s="2">
        <v>2705600</v>
      </c>
      <c r="DE79" s="2">
        <v>2118000</v>
      </c>
      <c r="DF79" s="2">
        <v>2151800</v>
      </c>
      <c r="DG79" s="2">
        <v>1960400</v>
      </c>
      <c r="DH79" s="2">
        <v>1536300</v>
      </c>
      <c r="DI79" s="2">
        <v>2391100</v>
      </c>
      <c r="DJ79" s="2">
        <v>2620300</v>
      </c>
      <c r="DK79" s="2">
        <v>2140900</v>
      </c>
      <c r="DL79" s="2">
        <v>1911600</v>
      </c>
      <c r="DM79" s="2">
        <v>1652600</v>
      </c>
      <c r="DN79" s="2">
        <v>1684300</v>
      </c>
      <c r="DO79" s="2">
        <v>1388400</v>
      </c>
      <c r="DP79" s="2">
        <v>1035900</v>
      </c>
      <c r="DQ79" s="2">
        <v>1526900</v>
      </c>
      <c r="DR79" s="2">
        <v>2133500</v>
      </c>
      <c r="DS79" s="2">
        <v>1686800</v>
      </c>
      <c r="DT79" s="2">
        <v>2277300</v>
      </c>
      <c r="DU79" s="2">
        <v>3370300</v>
      </c>
      <c r="DV79" s="2">
        <v>4275000</v>
      </c>
      <c r="DW79" s="2">
        <v>2351800</v>
      </c>
      <c r="DX79" s="2">
        <v>2631700</v>
      </c>
      <c r="DY79" s="2">
        <v>1330200</v>
      </c>
      <c r="DZ79" s="2">
        <v>1544500</v>
      </c>
      <c r="EA79" s="2">
        <v>1397100</v>
      </c>
      <c r="EB79" s="2">
        <v>1171100</v>
      </c>
      <c r="EC79" s="2">
        <v>1356100</v>
      </c>
      <c r="ED79" s="2">
        <v>910800</v>
      </c>
      <c r="EE79" s="2">
        <v>1264600</v>
      </c>
      <c r="EF79" s="2">
        <v>1393200</v>
      </c>
      <c r="EG79" s="2">
        <v>1899400</v>
      </c>
      <c r="EH79" s="2">
        <v>919900</v>
      </c>
      <c r="EI79" s="2">
        <v>1115000</v>
      </c>
      <c r="EJ79" s="2">
        <v>1381300</v>
      </c>
      <c r="EK79" s="2">
        <v>1845100</v>
      </c>
      <c r="EL79" s="2">
        <v>2140500</v>
      </c>
      <c r="EM79" s="2">
        <v>2451400</v>
      </c>
      <c r="EN79" s="2">
        <v>2403500</v>
      </c>
      <c r="EO79" s="2">
        <v>1849000</v>
      </c>
      <c r="EP79" s="2">
        <v>1970200</v>
      </c>
      <c r="EQ79" s="2">
        <v>1437300</v>
      </c>
      <c r="ER79" s="2">
        <v>946500</v>
      </c>
      <c r="ES79" s="2">
        <v>1067700</v>
      </c>
      <c r="ET79" s="2">
        <v>741600</v>
      </c>
      <c r="EU79" s="2">
        <v>841800</v>
      </c>
      <c r="EV79" s="2">
        <v>923200</v>
      </c>
      <c r="EW79" s="2">
        <v>425100</v>
      </c>
      <c r="EX79" s="2">
        <v>680000</v>
      </c>
      <c r="EY79" s="2">
        <v>1032400</v>
      </c>
      <c r="EZ79" s="2">
        <v>1132700</v>
      </c>
      <c r="FA79" s="2">
        <v>1600300</v>
      </c>
      <c r="FB79" s="2">
        <v>1152600</v>
      </c>
      <c r="FC79" s="2">
        <v>1356300</v>
      </c>
      <c r="FD79" s="2">
        <v>1920000</v>
      </c>
      <c r="FE79" s="2">
        <v>972700</v>
      </c>
      <c r="FF79" s="2">
        <v>1217600</v>
      </c>
      <c r="FG79" s="2">
        <v>1212800</v>
      </c>
      <c r="FH79" s="2">
        <v>1507700</v>
      </c>
      <c r="FI79" s="2">
        <v>1239600</v>
      </c>
      <c r="FJ79" s="2">
        <v>1533900</v>
      </c>
      <c r="FK79" s="2">
        <v>2031800</v>
      </c>
      <c r="FL79" s="2">
        <v>2087100</v>
      </c>
      <c r="FM79" s="2">
        <v>1442100</v>
      </c>
      <c r="FN79" s="2">
        <v>1386000</v>
      </c>
      <c r="FO79" s="2">
        <v>1773400</v>
      </c>
      <c r="FP79" s="2">
        <v>2327300</v>
      </c>
      <c r="FQ79" s="2">
        <v>985400</v>
      </c>
      <c r="FR79" s="2">
        <v>1458500</v>
      </c>
      <c r="FS79" s="2">
        <v>1410500</v>
      </c>
      <c r="FT79" s="2">
        <v>2552300</v>
      </c>
      <c r="FU79" s="2">
        <v>1386600</v>
      </c>
      <c r="FV79" s="2">
        <v>1404000</v>
      </c>
      <c r="FW79" s="2">
        <v>1542800</v>
      </c>
      <c r="FX79" s="2">
        <v>1230200</v>
      </c>
      <c r="FY79" s="2">
        <v>1732400</v>
      </c>
      <c r="FZ79" s="2">
        <v>1154000</v>
      </c>
      <c r="GA79" s="2">
        <v>1539400</v>
      </c>
      <c r="GB79" s="2">
        <v>1961200</v>
      </c>
      <c r="GC79" s="2">
        <v>1910400</v>
      </c>
      <c r="GD79" s="2">
        <v>2545400</v>
      </c>
      <c r="GE79" s="2">
        <v>1808200</v>
      </c>
      <c r="GF79" s="2">
        <v>1807700</v>
      </c>
      <c r="GG79" s="2">
        <v>2802800</v>
      </c>
      <c r="GH79" s="2">
        <v>1457400</v>
      </c>
      <c r="GI79" s="2">
        <v>1319500</v>
      </c>
      <c r="GJ79" s="2">
        <v>1333600</v>
      </c>
      <c r="GK79" s="2">
        <v>942000</v>
      </c>
      <c r="GL79" s="2">
        <v>1285300</v>
      </c>
      <c r="GM79" s="2">
        <v>1476700</v>
      </c>
      <c r="GN79" s="2">
        <v>1309900</v>
      </c>
      <c r="GO79" s="2">
        <v>1818100</v>
      </c>
      <c r="GP79" s="2">
        <v>971700</v>
      </c>
      <c r="GQ79" s="2">
        <v>876100</v>
      </c>
      <c r="GR79" s="2">
        <v>1030400</v>
      </c>
      <c r="GS79" s="2">
        <v>1377700</v>
      </c>
      <c r="GT79" s="2">
        <v>1276100</v>
      </c>
      <c r="GU79" s="2">
        <v>2028100</v>
      </c>
      <c r="GV79" s="2">
        <v>1635800</v>
      </c>
      <c r="GW79" s="2">
        <v>1866400</v>
      </c>
      <c r="GX79" s="2">
        <v>1370500</v>
      </c>
      <c r="GY79" s="2">
        <v>1723300</v>
      </c>
      <c r="GZ79" s="2">
        <v>1944200</v>
      </c>
      <c r="HA79" s="2">
        <v>901200</v>
      </c>
      <c r="HB79" s="2">
        <v>1603200</v>
      </c>
      <c r="HC79" s="2">
        <v>1611100</v>
      </c>
      <c r="HD79" s="2">
        <v>1155900</v>
      </c>
      <c r="HE79" s="2">
        <v>1039200</v>
      </c>
      <c r="HF79" s="2">
        <v>1384700</v>
      </c>
      <c r="HG79" s="2">
        <v>1291700</v>
      </c>
      <c r="HH79" s="2">
        <v>1493700</v>
      </c>
      <c r="HI79" s="2">
        <v>991900</v>
      </c>
      <c r="HJ79" s="2">
        <v>1919900</v>
      </c>
      <c r="HK79" s="2">
        <v>1194500</v>
      </c>
      <c r="HL79" s="2">
        <v>1158800</v>
      </c>
      <c r="HM79" s="2">
        <v>1768800</v>
      </c>
      <c r="HN79" s="2">
        <v>1889400</v>
      </c>
      <c r="HO79" s="2">
        <v>1020900</v>
      </c>
      <c r="HP79" s="2">
        <v>1455500</v>
      </c>
      <c r="HQ79" s="2">
        <v>1819500</v>
      </c>
      <c r="HR79" s="2">
        <v>1906900</v>
      </c>
      <c r="HS79" s="2">
        <v>2325800</v>
      </c>
      <c r="HT79" s="2">
        <v>1859000</v>
      </c>
      <c r="HU79" s="2">
        <v>1588200</v>
      </c>
      <c r="HV79" s="2">
        <v>1725300</v>
      </c>
      <c r="HW79" s="2">
        <v>1054300</v>
      </c>
      <c r="HX79" s="2">
        <v>1391300</v>
      </c>
      <c r="HY79" s="2">
        <v>1146400</v>
      </c>
      <c r="HZ79" s="2">
        <v>1021600</v>
      </c>
      <c r="IA79" s="2">
        <v>1246100</v>
      </c>
      <c r="IB79" s="2">
        <v>1207000</v>
      </c>
      <c r="IC79" s="2">
        <v>1330900</v>
      </c>
      <c r="ID79" s="2">
        <v>952600</v>
      </c>
      <c r="IE79" s="2">
        <v>1497900</v>
      </c>
      <c r="IF79" s="2">
        <v>948100</v>
      </c>
      <c r="IG79" s="2">
        <v>1314100</v>
      </c>
      <c r="IH79" s="2">
        <v>1932700</v>
      </c>
      <c r="II79" s="2">
        <v>1921200</v>
      </c>
      <c r="IJ79" s="2">
        <v>1782400</v>
      </c>
      <c r="IK79" s="2">
        <v>2373200</v>
      </c>
      <c r="IL79" s="2">
        <v>2447400</v>
      </c>
      <c r="IM79" s="2">
        <v>2591500</v>
      </c>
      <c r="IN79" s="2">
        <v>3518700</v>
      </c>
      <c r="IO79" s="2">
        <v>1884700</v>
      </c>
      <c r="IP79" s="2">
        <v>1337800</v>
      </c>
      <c r="IQ79" s="2">
        <v>1424300</v>
      </c>
      <c r="IR79" s="2">
        <v>1610800</v>
      </c>
      <c r="IS79" s="2">
        <v>1130400</v>
      </c>
      <c r="IT79" s="2">
        <v>1210800</v>
      </c>
    </row>
    <row r="80" spans="1:254" ht="15.9" customHeight="1">
      <c r="A80" s="390" t="s">
        <v>155</v>
      </c>
      <c r="B80" s="46" t="s">
        <v>156</v>
      </c>
      <c r="C80" s="50">
        <v>70900</v>
      </c>
      <c r="D80" s="199">
        <v>-50500</v>
      </c>
      <c r="E80" s="197">
        <v>121400</v>
      </c>
      <c r="F80" s="21">
        <v>78000</v>
      </c>
      <c r="G80" s="21">
        <v>78200</v>
      </c>
      <c r="H80" s="21">
        <v>134900</v>
      </c>
      <c r="I80" s="21">
        <v>94500</v>
      </c>
      <c r="J80" s="21">
        <v>120900</v>
      </c>
      <c r="K80" s="21">
        <v>174300</v>
      </c>
      <c r="L80" s="21">
        <v>117000</v>
      </c>
      <c r="M80" s="21">
        <v>120300</v>
      </c>
      <c r="N80" s="21">
        <v>132900</v>
      </c>
      <c r="O80" s="21">
        <v>102600</v>
      </c>
      <c r="P80" s="21">
        <v>109100</v>
      </c>
      <c r="Q80" s="21">
        <v>95700</v>
      </c>
      <c r="R80" s="21">
        <v>135800</v>
      </c>
      <c r="S80" s="21">
        <v>68000</v>
      </c>
      <c r="T80" s="21">
        <v>108600</v>
      </c>
      <c r="U80" s="21">
        <v>66000</v>
      </c>
      <c r="V80" s="21">
        <v>100000</v>
      </c>
      <c r="W80" s="21">
        <v>100800</v>
      </c>
      <c r="X80" s="21">
        <v>87100</v>
      </c>
      <c r="Y80" s="21">
        <v>103700</v>
      </c>
      <c r="Z80" s="21">
        <v>105300</v>
      </c>
      <c r="AA80" s="21">
        <v>66800</v>
      </c>
      <c r="AB80" s="21">
        <v>75100</v>
      </c>
      <c r="AC80" s="21">
        <v>85400</v>
      </c>
      <c r="AD80" s="21">
        <v>96800</v>
      </c>
      <c r="AE80" s="21">
        <v>108500</v>
      </c>
      <c r="AF80" s="21">
        <v>95900</v>
      </c>
      <c r="AG80" s="21">
        <v>61400</v>
      </c>
      <c r="AH80" s="21">
        <v>85900</v>
      </c>
      <c r="AI80" s="21">
        <v>68100</v>
      </c>
      <c r="AJ80" s="21">
        <v>70500</v>
      </c>
      <c r="AK80" s="21">
        <v>57600</v>
      </c>
      <c r="AL80" s="21">
        <v>142100</v>
      </c>
      <c r="AM80" s="21">
        <v>103500</v>
      </c>
      <c r="AN80" s="21">
        <v>53400</v>
      </c>
      <c r="AO80" s="21">
        <v>82800</v>
      </c>
      <c r="AP80" s="21">
        <v>104300</v>
      </c>
      <c r="AQ80" s="21">
        <v>137700</v>
      </c>
      <c r="AR80" s="21">
        <v>116400</v>
      </c>
      <c r="AS80" s="21">
        <v>91000</v>
      </c>
      <c r="AT80" s="21">
        <v>90600</v>
      </c>
      <c r="AU80" s="21">
        <v>122500</v>
      </c>
      <c r="AV80" s="21">
        <v>73300</v>
      </c>
      <c r="AW80" s="21">
        <v>127500</v>
      </c>
      <c r="AX80" s="21">
        <v>100000</v>
      </c>
      <c r="AY80" s="21">
        <v>137800</v>
      </c>
      <c r="AZ80" s="21">
        <v>133800</v>
      </c>
      <c r="BA80" s="21">
        <v>142200</v>
      </c>
      <c r="BB80" s="21">
        <v>140100</v>
      </c>
      <c r="BC80" s="21">
        <v>139700</v>
      </c>
      <c r="BD80" s="21">
        <v>94100</v>
      </c>
      <c r="BE80" s="21">
        <v>102400</v>
      </c>
      <c r="BF80" s="21">
        <v>153500</v>
      </c>
      <c r="BG80" s="21">
        <v>82500</v>
      </c>
      <c r="BH80" s="21">
        <v>147000</v>
      </c>
      <c r="BI80" s="21">
        <v>120000</v>
      </c>
      <c r="BJ80" s="21">
        <v>258100</v>
      </c>
      <c r="BK80" s="21">
        <v>120700</v>
      </c>
      <c r="BL80" s="21">
        <v>105600</v>
      </c>
      <c r="BM80" s="2">
        <v>112700</v>
      </c>
      <c r="BN80" s="2">
        <v>189600</v>
      </c>
      <c r="BO80" s="2">
        <v>223400</v>
      </c>
      <c r="BP80" s="2">
        <v>102600</v>
      </c>
      <c r="BQ80" s="2">
        <v>139500</v>
      </c>
      <c r="BR80" s="2">
        <v>71100</v>
      </c>
      <c r="BS80" s="2">
        <v>97700</v>
      </c>
      <c r="BT80" s="2">
        <v>117100</v>
      </c>
      <c r="BU80" s="2">
        <v>83800</v>
      </c>
      <c r="BV80" s="2">
        <v>97200</v>
      </c>
      <c r="BW80" s="2">
        <v>173000</v>
      </c>
      <c r="BX80" s="2">
        <v>83200</v>
      </c>
      <c r="BY80" s="2">
        <v>48100</v>
      </c>
      <c r="BZ80" s="2">
        <v>62600</v>
      </c>
      <c r="CA80" s="2">
        <v>76400</v>
      </c>
      <c r="CB80" s="2">
        <v>76900</v>
      </c>
      <c r="CC80" s="2">
        <v>66600</v>
      </c>
      <c r="CD80" s="2">
        <v>59500</v>
      </c>
      <c r="CE80" s="2">
        <v>83400</v>
      </c>
      <c r="CF80" s="2">
        <v>84400</v>
      </c>
      <c r="CG80" s="2">
        <v>60900</v>
      </c>
      <c r="CH80" s="2">
        <v>79300</v>
      </c>
      <c r="CI80" s="2">
        <v>59200</v>
      </c>
      <c r="CJ80" s="2">
        <v>56300</v>
      </c>
      <c r="CK80" s="2">
        <v>44200</v>
      </c>
      <c r="CL80" s="2">
        <v>95700</v>
      </c>
      <c r="CM80" s="2">
        <v>91400</v>
      </c>
      <c r="CN80" s="2">
        <v>107000</v>
      </c>
      <c r="CO80" s="2">
        <v>168300</v>
      </c>
      <c r="CP80" s="2">
        <v>160900</v>
      </c>
      <c r="CQ80" s="2">
        <v>72300</v>
      </c>
      <c r="CR80" s="2">
        <v>100400</v>
      </c>
      <c r="CS80" s="2">
        <v>103200</v>
      </c>
      <c r="CT80" s="2">
        <v>112300</v>
      </c>
      <c r="CU80" s="2">
        <v>90700</v>
      </c>
      <c r="CV80" s="2">
        <v>65600</v>
      </c>
      <c r="CW80" s="2">
        <v>73000</v>
      </c>
      <c r="CX80" s="2">
        <v>84600</v>
      </c>
      <c r="CY80" s="2">
        <v>79700</v>
      </c>
      <c r="CZ80" s="2">
        <v>85700</v>
      </c>
      <c r="DA80" s="2">
        <v>69100</v>
      </c>
      <c r="DB80" s="2">
        <v>86100</v>
      </c>
      <c r="DC80" s="2">
        <v>150400</v>
      </c>
      <c r="DD80" s="2">
        <v>110700</v>
      </c>
      <c r="DE80" s="2">
        <v>121500</v>
      </c>
      <c r="DF80" s="2">
        <v>197800</v>
      </c>
      <c r="DG80" s="2">
        <v>160600</v>
      </c>
      <c r="DH80" s="2">
        <v>123400</v>
      </c>
      <c r="DI80" s="2">
        <v>152100</v>
      </c>
      <c r="DJ80" s="2">
        <v>90400</v>
      </c>
      <c r="DK80" s="2">
        <v>122900</v>
      </c>
      <c r="DL80" s="2">
        <v>121600</v>
      </c>
      <c r="DM80" s="2">
        <v>136700</v>
      </c>
      <c r="DN80" s="2">
        <v>88100</v>
      </c>
      <c r="DO80" s="2">
        <v>96500</v>
      </c>
      <c r="DP80" s="2">
        <v>123100</v>
      </c>
      <c r="DQ80" s="2">
        <v>260300</v>
      </c>
      <c r="DR80" s="2">
        <v>240300</v>
      </c>
      <c r="DS80" s="2">
        <v>202300</v>
      </c>
      <c r="DT80" s="2">
        <v>154300</v>
      </c>
      <c r="DU80" s="2">
        <v>142500</v>
      </c>
      <c r="DV80" s="2">
        <v>134500</v>
      </c>
      <c r="DW80" s="2">
        <v>143400</v>
      </c>
      <c r="DX80" s="2">
        <v>79600</v>
      </c>
      <c r="DY80" s="2">
        <v>84600</v>
      </c>
      <c r="DZ80" s="2">
        <v>109100</v>
      </c>
      <c r="EA80" s="2">
        <v>81500</v>
      </c>
      <c r="EB80" s="2">
        <v>173600</v>
      </c>
      <c r="EC80" s="2">
        <v>94300</v>
      </c>
      <c r="ED80" s="2">
        <v>122900</v>
      </c>
      <c r="EE80" s="2">
        <v>147400</v>
      </c>
      <c r="EF80" s="2">
        <v>129400</v>
      </c>
      <c r="EG80" s="2">
        <v>120000</v>
      </c>
      <c r="EH80" s="2">
        <v>132400</v>
      </c>
      <c r="EI80" s="2">
        <v>90500</v>
      </c>
      <c r="EJ80" s="2">
        <v>117700</v>
      </c>
      <c r="EK80" s="2">
        <v>115000</v>
      </c>
      <c r="EL80" s="2">
        <v>94600</v>
      </c>
      <c r="EM80" s="2">
        <v>155800</v>
      </c>
      <c r="EN80" s="2">
        <v>137700</v>
      </c>
      <c r="EO80" s="2">
        <v>171700</v>
      </c>
      <c r="EP80" s="2">
        <v>156200</v>
      </c>
      <c r="EQ80" s="2">
        <v>103000</v>
      </c>
      <c r="ER80" s="2">
        <v>156800</v>
      </c>
      <c r="ES80" s="2">
        <v>148100</v>
      </c>
      <c r="ET80" s="2">
        <v>106900</v>
      </c>
      <c r="EU80" s="2">
        <v>106500</v>
      </c>
      <c r="EV80" s="2">
        <v>80000</v>
      </c>
      <c r="EW80" s="2">
        <v>95000</v>
      </c>
      <c r="EX80" s="2">
        <v>83600</v>
      </c>
      <c r="EY80" s="2">
        <v>114200</v>
      </c>
      <c r="EZ80" s="2">
        <v>126800</v>
      </c>
      <c r="FA80" s="2">
        <v>205100</v>
      </c>
      <c r="FB80" s="2">
        <v>139900</v>
      </c>
      <c r="FC80" s="2">
        <v>151000</v>
      </c>
      <c r="FD80" s="2">
        <v>125700</v>
      </c>
      <c r="FE80" s="2">
        <v>94200</v>
      </c>
      <c r="FF80" s="2">
        <v>100400</v>
      </c>
      <c r="FG80" s="2">
        <v>100200</v>
      </c>
      <c r="FH80" s="2">
        <v>118300</v>
      </c>
      <c r="FI80" s="2">
        <v>153800</v>
      </c>
      <c r="FJ80" s="2">
        <v>148600</v>
      </c>
      <c r="FK80" s="2">
        <v>87300</v>
      </c>
      <c r="FL80" s="2">
        <v>157900</v>
      </c>
      <c r="FM80" s="2">
        <v>158800</v>
      </c>
      <c r="FN80" s="2">
        <v>238600</v>
      </c>
      <c r="FO80" s="2">
        <v>195900</v>
      </c>
      <c r="FP80" s="2">
        <v>292700</v>
      </c>
      <c r="FQ80" s="2">
        <v>229300</v>
      </c>
      <c r="FR80" s="2">
        <v>251300</v>
      </c>
      <c r="FS80" s="2">
        <v>331300</v>
      </c>
      <c r="FT80" s="2">
        <v>524600</v>
      </c>
      <c r="FU80" s="2">
        <v>331600</v>
      </c>
      <c r="FV80" s="2">
        <v>355800</v>
      </c>
      <c r="FW80" s="2">
        <v>381300</v>
      </c>
      <c r="FX80" s="2">
        <v>317300</v>
      </c>
      <c r="FY80" s="2">
        <v>654600</v>
      </c>
      <c r="FZ80" s="2">
        <v>391600</v>
      </c>
      <c r="GA80" s="2">
        <v>170100</v>
      </c>
      <c r="GB80" s="2">
        <v>109600</v>
      </c>
      <c r="GC80" s="2">
        <v>112800</v>
      </c>
      <c r="GD80" s="2">
        <v>78800</v>
      </c>
      <c r="GE80" s="2">
        <v>126000</v>
      </c>
      <c r="GF80" s="2">
        <v>139900</v>
      </c>
      <c r="GG80" s="2">
        <v>127700</v>
      </c>
      <c r="GH80" s="2">
        <v>86200</v>
      </c>
      <c r="GI80" s="2">
        <v>258900</v>
      </c>
      <c r="GJ80" s="2">
        <v>103500</v>
      </c>
      <c r="GK80" s="2">
        <v>142000</v>
      </c>
      <c r="GL80" s="2">
        <v>202700</v>
      </c>
      <c r="GM80" s="2">
        <v>84000</v>
      </c>
      <c r="GN80" s="2">
        <v>166800</v>
      </c>
      <c r="GO80" s="2">
        <v>213900</v>
      </c>
      <c r="GP80" s="2">
        <v>154100</v>
      </c>
      <c r="GQ80" s="2">
        <v>177300</v>
      </c>
      <c r="GR80" s="2">
        <v>94100</v>
      </c>
      <c r="GS80" s="2">
        <v>209700</v>
      </c>
      <c r="GT80" s="2">
        <v>68600</v>
      </c>
      <c r="GU80" s="2">
        <v>97400</v>
      </c>
      <c r="GV80" s="2">
        <v>85200</v>
      </c>
      <c r="GW80" s="2">
        <v>75800</v>
      </c>
      <c r="GX80" s="2">
        <v>66100</v>
      </c>
      <c r="GY80" s="2">
        <v>94700</v>
      </c>
      <c r="GZ80" s="2">
        <v>99500</v>
      </c>
      <c r="HA80" s="2">
        <v>68800</v>
      </c>
      <c r="HB80" s="2">
        <v>120800</v>
      </c>
      <c r="HC80" s="2">
        <v>150800</v>
      </c>
      <c r="HD80" s="2">
        <v>83500</v>
      </c>
      <c r="HE80" s="2">
        <v>109200</v>
      </c>
      <c r="HF80" s="2">
        <v>204200</v>
      </c>
      <c r="HG80" s="2">
        <v>90600</v>
      </c>
      <c r="HH80" s="2">
        <v>68000</v>
      </c>
      <c r="HI80" s="2">
        <v>77800</v>
      </c>
      <c r="HJ80" s="2">
        <v>133700</v>
      </c>
      <c r="HK80" s="2">
        <v>111700</v>
      </c>
      <c r="HL80" s="2">
        <v>112600</v>
      </c>
      <c r="HM80" s="2">
        <v>76800</v>
      </c>
      <c r="HN80" s="2">
        <v>108800</v>
      </c>
      <c r="HO80" s="2">
        <v>70500</v>
      </c>
      <c r="HP80" s="2">
        <v>58600</v>
      </c>
      <c r="HQ80" s="2">
        <v>97100</v>
      </c>
      <c r="HR80" s="2">
        <v>71800</v>
      </c>
      <c r="HS80" s="2">
        <v>87300</v>
      </c>
      <c r="HT80" s="2">
        <v>104500</v>
      </c>
      <c r="HU80" s="2">
        <v>103000</v>
      </c>
      <c r="HV80" s="2">
        <v>64700</v>
      </c>
      <c r="HW80" s="2">
        <v>84300</v>
      </c>
      <c r="HX80" s="2">
        <v>72900</v>
      </c>
      <c r="HY80" s="2">
        <v>58300</v>
      </c>
      <c r="HZ80" s="2">
        <v>54800</v>
      </c>
      <c r="IA80" s="2">
        <v>55100</v>
      </c>
      <c r="IB80" s="2">
        <v>92300</v>
      </c>
      <c r="IC80" s="2">
        <v>62900</v>
      </c>
      <c r="ID80" s="2">
        <v>46400</v>
      </c>
      <c r="IE80" s="2">
        <v>114900</v>
      </c>
      <c r="IF80" s="2">
        <v>48800</v>
      </c>
      <c r="IG80" s="2">
        <v>74500</v>
      </c>
      <c r="IH80" s="2">
        <v>66400</v>
      </c>
      <c r="II80" s="2">
        <v>85700</v>
      </c>
      <c r="IJ80" s="2">
        <v>89500</v>
      </c>
      <c r="IK80" s="2">
        <v>122400</v>
      </c>
      <c r="IL80" s="2">
        <v>144300</v>
      </c>
      <c r="IM80" s="2">
        <v>433200</v>
      </c>
      <c r="IN80" s="2">
        <v>145100</v>
      </c>
      <c r="IO80" s="2">
        <v>63600</v>
      </c>
      <c r="IP80" s="2">
        <v>46300</v>
      </c>
      <c r="IQ80" s="2">
        <v>165000</v>
      </c>
      <c r="IR80" s="2">
        <v>52200</v>
      </c>
      <c r="IS80" s="2">
        <v>45900</v>
      </c>
      <c r="IT80" s="2">
        <v>57800</v>
      </c>
    </row>
    <row r="81" spans="1:254" ht="15.9" customHeight="1">
      <c r="A81" s="390" t="s">
        <v>157</v>
      </c>
      <c r="B81" s="46" t="s">
        <v>158</v>
      </c>
      <c r="C81" s="50">
        <v>863600</v>
      </c>
      <c r="D81" s="199">
        <v>-1956600</v>
      </c>
      <c r="E81" s="197">
        <v>2820200</v>
      </c>
      <c r="F81" s="21">
        <v>2979100</v>
      </c>
      <c r="G81" s="21">
        <v>1545400</v>
      </c>
      <c r="H81" s="21">
        <v>1126500</v>
      </c>
      <c r="I81" s="21">
        <v>1135700</v>
      </c>
      <c r="J81" s="21">
        <v>995500</v>
      </c>
      <c r="K81" s="21">
        <v>1420400</v>
      </c>
      <c r="L81" s="21">
        <v>1070300</v>
      </c>
      <c r="M81" s="21">
        <v>1162400</v>
      </c>
      <c r="N81" s="21">
        <v>801900</v>
      </c>
      <c r="O81" s="21">
        <v>698800</v>
      </c>
      <c r="P81" s="21">
        <v>943300</v>
      </c>
      <c r="Q81" s="21">
        <v>1518400</v>
      </c>
      <c r="R81" s="21">
        <v>1176200</v>
      </c>
      <c r="S81" s="21">
        <v>1175300</v>
      </c>
      <c r="T81" s="21">
        <v>1187900</v>
      </c>
      <c r="U81" s="21">
        <v>928200</v>
      </c>
      <c r="V81" s="21">
        <v>982300</v>
      </c>
      <c r="W81" s="21">
        <v>1411400</v>
      </c>
      <c r="X81" s="21">
        <v>1030800</v>
      </c>
      <c r="Y81" s="21">
        <v>1031300</v>
      </c>
      <c r="Z81" s="21">
        <v>1264400</v>
      </c>
      <c r="AA81" s="21">
        <v>542600</v>
      </c>
      <c r="AB81" s="21">
        <v>986600</v>
      </c>
      <c r="AC81" s="21">
        <v>1179100</v>
      </c>
      <c r="AD81" s="21">
        <v>753900</v>
      </c>
      <c r="AE81" s="21">
        <v>1006800</v>
      </c>
      <c r="AF81" s="21">
        <v>1206000</v>
      </c>
      <c r="AG81" s="21">
        <v>1012200</v>
      </c>
      <c r="AH81" s="21">
        <v>953600</v>
      </c>
      <c r="AI81" s="21">
        <v>986100</v>
      </c>
      <c r="AJ81" s="21">
        <v>1558800</v>
      </c>
      <c r="AK81" s="21">
        <v>1471400</v>
      </c>
      <c r="AL81" s="21">
        <v>1404400</v>
      </c>
      <c r="AM81" s="21">
        <v>1500600</v>
      </c>
      <c r="AN81" s="21">
        <v>1378800</v>
      </c>
      <c r="AO81" s="21">
        <v>1208500</v>
      </c>
      <c r="AP81" s="21">
        <v>1012300</v>
      </c>
      <c r="AQ81" s="21">
        <v>2067500</v>
      </c>
      <c r="AR81" s="21">
        <v>1381700</v>
      </c>
      <c r="AS81" s="21">
        <v>1238500</v>
      </c>
      <c r="AT81" s="21">
        <v>1521100</v>
      </c>
      <c r="AU81" s="21">
        <v>1439100</v>
      </c>
      <c r="AV81" s="21">
        <v>1101800</v>
      </c>
      <c r="AW81" s="21">
        <v>1120200</v>
      </c>
      <c r="AX81" s="21">
        <v>1828000</v>
      </c>
      <c r="AY81" s="21">
        <v>1704500</v>
      </c>
      <c r="AZ81" s="21">
        <v>1242200</v>
      </c>
      <c r="BA81" s="21">
        <v>2284700</v>
      </c>
      <c r="BB81" s="21">
        <v>1054800</v>
      </c>
      <c r="BC81" s="21">
        <v>1788100</v>
      </c>
      <c r="BD81" s="21">
        <v>1060300</v>
      </c>
      <c r="BE81" s="21">
        <v>1144000</v>
      </c>
      <c r="BF81" s="21">
        <v>1273900</v>
      </c>
      <c r="BG81" s="21">
        <v>1695700</v>
      </c>
      <c r="BH81" s="21">
        <v>2295100</v>
      </c>
      <c r="BI81" s="21">
        <v>1400400</v>
      </c>
      <c r="BJ81" s="21">
        <v>1367400</v>
      </c>
      <c r="BK81" s="21">
        <v>1323900</v>
      </c>
      <c r="BL81" s="21">
        <v>1551700</v>
      </c>
      <c r="BM81" s="2">
        <v>1625900</v>
      </c>
      <c r="BN81" s="2">
        <v>1966400</v>
      </c>
      <c r="BO81" s="2">
        <v>2119200</v>
      </c>
      <c r="BP81" s="2">
        <v>4183400</v>
      </c>
      <c r="BQ81" s="2">
        <v>2628100</v>
      </c>
      <c r="BR81" s="2">
        <v>820600</v>
      </c>
      <c r="BS81" s="2">
        <v>1379400</v>
      </c>
      <c r="BT81" s="2">
        <v>1894600</v>
      </c>
      <c r="BU81" s="2">
        <v>1079800</v>
      </c>
      <c r="BV81" s="2">
        <v>776800</v>
      </c>
      <c r="BW81" s="2">
        <v>925100</v>
      </c>
      <c r="BX81" s="2">
        <v>857500</v>
      </c>
      <c r="BY81" s="2">
        <v>918900</v>
      </c>
      <c r="BZ81" s="2">
        <v>761600</v>
      </c>
      <c r="CA81" s="2">
        <v>825700</v>
      </c>
      <c r="CB81" s="2">
        <v>868900</v>
      </c>
      <c r="CC81" s="2">
        <v>1024200</v>
      </c>
      <c r="CD81" s="2">
        <v>803200</v>
      </c>
      <c r="CE81" s="2">
        <v>827300</v>
      </c>
      <c r="CF81" s="2">
        <v>1248900</v>
      </c>
      <c r="CG81" s="2">
        <v>2368800</v>
      </c>
      <c r="CH81" s="2">
        <v>2008500</v>
      </c>
      <c r="CI81" s="2">
        <v>851300</v>
      </c>
      <c r="CJ81" s="2">
        <v>665200</v>
      </c>
      <c r="CK81" s="2">
        <v>896800</v>
      </c>
      <c r="CL81" s="2">
        <v>1817400</v>
      </c>
      <c r="CM81" s="2">
        <v>1170000</v>
      </c>
      <c r="CN81" s="2">
        <v>1425000</v>
      </c>
      <c r="CO81" s="2">
        <v>1262100</v>
      </c>
      <c r="CP81" s="2">
        <v>955000</v>
      </c>
      <c r="CQ81" s="2">
        <v>856100</v>
      </c>
      <c r="CR81" s="2">
        <v>1133700</v>
      </c>
      <c r="CS81" s="2">
        <v>1151300</v>
      </c>
      <c r="CT81" s="2">
        <v>1576700</v>
      </c>
      <c r="CU81" s="2">
        <v>1893100</v>
      </c>
      <c r="CV81" s="2">
        <v>817800</v>
      </c>
      <c r="CW81" s="2">
        <v>1033300</v>
      </c>
      <c r="CX81" s="2">
        <v>791500</v>
      </c>
      <c r="CY81" s="2">
        <v>1202700</v>
      </c>
      <c r="CZ81" s="2">
        <v>1399400</v>
      </c>
      <c r="DA81" s="2">
        <v>1836300</v>
      </c>
      <c r="DB81" s="2">
        <v>1113900</v>
      </c>
      <c r="DC81" s="2">
        <v>1222600</v>
      </c>
      <c r="DD81" s="2">
        <v>1030200</v>
      </c>
      <c r="DE81" s="2">
        <v>1127700</v>
      </c>
      <c r="DF81" s="2">
        <v>1690400</v>
      </c>
      <c r="DG81" s="2">
        <v>1471700</v>
      </c>
      <c r="DH81" s="2">
        <v>1717100</v>
      </c>
      <c r="DI81" s="2">
        <v>2023900</v>
      </c>
      <c r="DJ81" s="2">
        <v>1784200</v>
      </c>
      <c r="DK81" s="2">
        <v>1991300</v>
      </c>
      <c r="DL81" s="2">
        <v>2115700</v>
      </c>
      <c r="DM81" s="2">
        <v>1433500</v>
      </c>
      <c r="DN81" s="2">
        <v>682400</v>
      </c>
      <c r="DO81" s="2">
        <v>750600</v>
      </c>
      <c r="DP81" s="2">
        <v>630200</v>
      </c>
      <c r="DQ81" s="2">
        <v>887700</v>
      </c>
      <c r="DR81" s="2">
        <v>1495100</v>
      </c>
      <c r="DS81" s="2">
        <v>1215600</v>
      </c>
      <c r="DT81" s="2">
        <v>1392500</v>
      </c>
      <c r="DU81" s="2">
        <v>1883500</v>
      </c>
      <c r="DV81" s="2">
        <v>990400</v>
      </c>
      <c r="DW81" s="2">
        <v>1147200</v>
      </c>
      <c r="DX81" s="2">
        <v>2343800</v>
      </c>
      <c r="DY81" s="2">
        <v>1244700</v>
      </c>
      <c r="DZ81" s="2">
        <v>882100</v>
      </c>
      <c r="EA81" s="2">
        <v>1019700</v>
      </c>
      <c r="EB81" s="2">
        <v>876700</v>
      </c>
      <c r="EC81" s="2">
        <v>818200</v>
      </c>
      <c r="ED81" s="2">
        <v>953300</v>
      </c>
      <c r="EE81" s="2">
        <v>845600</v>
      </c>
      <c r="EF81" s="2">
        <v>624200</v>
      </c>
      <c r="EG81" s="2">
        <v>787600</v>
      </c>
      <c r="EH81" s="2">
        <v>588300</v>
      </c>
      <c r="EI81" s="2">
        <v>520300</v>
      </c>
      <c r="EJ81" s="2">
        <v>496200</v>
      </c>
      <c r="EK81" s="2">
        <v>576500</v>
      </c>
      <c r="EL81" s="2">
        <v>765800</v>
      </c>
      <c r="EM81" s="2">
        <v>961500</v>
      </c>
      <c r="EN81" s="2">
        <v>963100</v>
      </c>
      <c r="EO81" s="2">
        <v>994100</v>
      </c>
      <c r="EP81" s="2">
        <v>732500</v>
      </c>
      <c r="EQ81" s="2">
        <v>745500</v>
      </c>
      <c r="ER81" s="2">
        <v>1068300</v>
      </c>
      <c r="ES81" s="2">
        <v>827900</v>
      </c>
      <c r="ET81" s="2">
        <v>638800</v>
      </c>
      <c r="EU81" s="2">
        <v>530000</v>
      </c>
      <c r="EV81" s="2">
        <v>457800</v>
      </c>
      <c r="EW81" s="2">
        <v>250800</v>
      </c>
      <c r="EX81" s="2">
        <v>596200</v>
      </c>
      <c r="EY81" s="2">
        <v>479500</v>
      </c>
      <c r="EZ81" s="2">
        <v>473300</v>
      </c>
      <c r="FA81" s="2">
        <v>924600</v>
      </c>
      <c r="FB81" s="2">
        <v>786000</v>
      </c>
      <c r="FC81" s="2">
        <v>699600</v>
      </c>
      <c r="FD81" s="2">
        <v>886200</v>
      </c>
      <c r="FE81" s="2">
        <v>502100</v>
      </c>
      <c r="FF81" s="2">
        <v>846500</v>
      </c>
      <c r="FG81" s="2">
        <v>620800</v>
      </c>
      <c r="FH81" s="2">
        <v>825200</v>
      </c>
      <c r="FI81" s="2">
        <v>688000</v>
      </c>
      <c r="FJ81" s="2">
        <v>572900</v>
      </c>
      <c r="FK81" s="2">
        <v>604400</v>
      </c>
      <c r="FL81" s="2">
        <v>702000</v>
      </c>
      <c r="FM81" s="2">
        <v>625800</v>
      </c>
      <c r="FN81" s="2">
        <v>501200</v>
      </c>
      <c r="FO81" s="2">
        <v>570500</v>
      </c>
      <c r="FP81" s="2">
        <v>593200</v>
      </c>
      <c r="FQ81" s="2">
        <v>785900</v>
      </c>
      <c r="FR81" s="2">
        <v>910100</v>
      </c>
      <c r="FS81" s="2">
        <v>1306900</v>
      </c>
      <c r="FT81" s="2">
        <v>1883900</v>
      </c>
      <c r="FU81" s="2">
        <v>900400</v>
      </c>
      <c r="FV81" s="2">
        <v>1105100</v>
      </c>
      <c r="FW81" s="2">
        <v>757600</v>
      </c>
      <c r="FX81" s="2">
        <v>721200</v>
      </c>
      <c r="FY81" s="2">
        <v>1013900</v>
      </c>
      <c r="FZ81" s="2">
        <v>849700</v>
      </c>
      <c r="GA81" s="2">
        <v>792200</v>
      </c>
      <c r="GB81" s="2">
        <v>579700</v>
      </c>
      <c r="GC81" s="2">
        <v>532100</v>
      </c>
      <c r="GD81" s="2">
        <v>928100</v>
      </c>
      <c r="GE81" s="2">
        <v>1174400</v>
      </c>
      <c r="GF81" s="2">
        <v>1992200</v>
      </c>
      <c r="GG81" s="2">
        <v>1314100</v>
      </c>
      <c r="GH81" s="2">
        <v>685100</v>
      </c>
      <c r="GI81" s="2">
        <v>624700</v>
      </c>
      <c r="GJ81" s="2">
        <v>684200</v>
      </c>
      <c r="GK81" s="2">
        <v>494500</v>
      </c>
      <c r="GL81" s="2">
        <v>563600</v>
      </c>
      <c r="GM81" s="2">
        <v>613300</v>
      </c>
      <c r="GN81" s="2">
        <v>776700</v>
      </c>
      <c r="GO81" s="2">
        <v>696900</v>
      </c>
      <c r="GP81" s="2">
        <v>574300</v>
      </c>
      <c r="GQ81" s="2">
        <v>449600</v>
      </c>
      <c r="GR81" s="2">
        <v>487600</v>
      </c>
      <c r="GS81" s="2">
        <v>447500</v>
      </c>
      <c r="GT81" s="2">
        <v>572700</v>
      </c>
      <c r="GU81" s="2">
        <v>1050700</v>
      </c>
      <c r="GV81" s="2">
        <v>1198900</v>
      </c>
      <c r="GW81" s="2">
        <v>742500</v>
      </c>
      <c r="GX81" s="2">
        <v>856800</v>
      </c>
      <c r="GY81" s="2">
        <v>775500</v>
      </c>
      <c r="GZ81" s="2">
        <v>1091400</v>
      </c>
      <c r="HA81" s="2">
        <v>741400</v>
      </c>
      <c r="HB81" s="2">
        <v>566400</v>
      </c>
      <c r="HC81" s="2">
        <v>584500</v>
      </c>
      <c r="HD81" s="2">
        <v>828100</v>
      </c>
      <c r="HE81" s="2">
        <v>593500</v>
      </c>
      <c r="HF81" s="2">
        <v>797200</v>
      </c>
      <c r="HG81" s="2">
        <v>713700</v>
      </c>
      <c r="HH81" s="2">
        <v>629100</v>
      </c>
      <c r="HI81" s="2">
        <v>482200</v>
      </c>
      <c r="HJ81" s="2">
        <v>1562700</v>
      </c>
      <c r="HK81" s="2">
        <v>583400</v>
      </c>
      <c r="HL81" s="2">
        <v>595100</v>
      </c>
      <c r="HM81" s="2">
        <v>631100</v>
      </c>
      <c r="HN81" s="2">
        <v>795900</v>
      </c>
      <c r="HO81" s="2">
        <v>475800</v>
      </c>
      <c r="HP81" s="2">
        <v>501300</v>
      </c>
      <c r="HQ81" s="2">
        <v>646900</v>
      </c>
      <c r="HR81" s="2">
        <v>636100</v>
      </c>
      <c r="HS81" s="2">
        <v>546400</v>
      </c>
      <c r="HT81" s="2">
        <v>519700</v>
      </c>
      <c r="HU81" s="2">
        <v>873600</v>
      </c>
      <c r="HV81" s="2">
        <v>426900</v>
      </c>
      <c r="HW81" s="2">
        <v>364100</v>
      </c>
      <c r="HX81" s="2">
        <v>769600</v>
      </c>
      <c r="HY81" s="2">
        <v>562100</v>
      </c>
      <c r="HZ81" s="2">
        <v>716800</v>
      </c>
      <c r="IA81" s="2">
        <v>2046300</v>
      </c>
      <c r="IB81" s="2">
        <v>377300</v>
      </c>
      <c r="IC81" s="2">
        <v>621900</v>
      </c>
      <c r="ID81" s="2">
        <v>542800</v>
      </c>
      <c r="IE81" s="2">
        <v>1006800</v>
      </c>
      <c r="IF81" s="2">
        <v>653600</v>
      </c>
      <c r="IG81" s="2">
        <v>439700</v>
      </c>
      <c r="IH81" s="2">
        <v>633400</v>
      </c>
      <c r="II81" s="2">
        <v>641300</v>
      </c>
      <c r="IJ81" s="2">
        <v>753000</v>
      </c>
      <c r="IK81" s="2">
        <v>746500</v>
      </c>
      <c r="IL81" s="2">
        <v>1085100</v>
      </c>
      <c r="IM81" s="2">
        <v>639200</v>
      </c>
      <c r="IN81" s="2">
        <v>1191900</v>
      </c>
      <c r="IO81" s="2">
        <v>783400</v>
      </c>
      <c r="IP81" s="2">
        <v>532100</v>
      </c>
      <c r="IQ81" s="2">
        <v>516400</v>
      </c>
      <c r="IR81" s="2">
        <v>601500</v>
      </c>
      <c r="IS81" s="2">
        <v>612100</v>
      </c>
      <c r="IT81" s="2">
        <v>545900</v>
      </c>
    </row>
    <row r="82" spans="1:254" ht="15.9" customHeight="1">
      <c r="A82" s="390" t="s">
        <v>159</v>
      </c>
      <c r="B82" s="46" t="s">
        <v>160</v>
      </c>
      <c r="C82" s="50">
        <v>1395300</v>
      </c>
      <c r="D82" s="199">
        <v>-3376100</v>
      </c>
      <c r="E82" s="197">
        <v>4771400</v>
      </c>
      <c r="F82" s="21">
        <v>3318200</v>
      </c>
      <c r="G82" s="21">
        <v>2316400</v>
      </c>
      <c r="H82" s="21">
        <v>2527300</v>
      </c>
      <c r="I82" s="21">
        <v>4818800</v>
      </c>
      <c r="J82" s="21">
        <v>2303200</v>
      </c>
      <c r="K82" s="21">
        <v>3258700</v>
      </c>
      <c r="L82" s="21">
        <v>3210000</v>
      </c>
      <c r="M82" s="21">
        <v>1774600</v>
      </c>
      <c r="N82" s="21">
        <v>2418700</v>
      </c>
      <c r="O82" s="21">
        <v>2070300</v>
      </c>
      <c r="P82" s="21">
        <v>3459900</v>
      </c>
      <c r="Q82" s="21">
        <v>4643900</v>
      </c>
      <c r="R82" s="21">
        <v>3591800</v>
      </c>
      <c r="S82" s="21">
        <v>2573300</v>
      </c>
      <c r="T82" s="21">
        <v>4657800</v>
      </c>
      <c r="U82" s="21">
        <v>3091500</v>
      </c>
      <c r="V82" s="21">
        <v>3062600</v>
      </c>
      <c r="W82" s="21">
        <v>3091600</v>
      </c>
      <c r="X82" s="21">
        <v>3110200</v>
      </c>
      <c r="Y82" s="21">
        <v>3030300</v>
      </c>
      <c r="Z82" s="21">
        <v>2855400</v>
      </c>
      <c r="AA82" s="21">
        <v>2349700</v>
      </c>
      <c r="AB82" s="21">
        <v>2474500</v>
      </c>
      <c r="AC82" s="21">
        <v>2971700</v>
      </c>
      <c r="AD82" s="21">
        <v>2591700</v>
      </c>
      <c r="AE82" s="21">
        <v>2749300</v>
      </c>
      <c r="AF82" s="21">
        <v>2402500</v>
      </c>
      <c r="AG82" s="21">
        <v>2456700</v>
      </c>
      <c r="AH82" s="21">
        <v>2066000</v>
      </c>
      <c r="AI82" s="21">
        <v>2827300</v>
      </c>
      <c r="AJ82" s="21">
        <v>1754500</v>
      </c>
      <c r="AK82" s="21">
        <v>1308500</v>
      </c>
      <c r="AL82" s="21">
        <v>3168900</v>
      </c>
      <c r="AM82" s="21">
        <v>2756400</v>
      </c>
      <c r="AN82" s="21">
        <v>2240800</v>
      </c>
      <c r="AO82" s="21">
        <v>2781800</v>
      </c>
      <c r="AP82" s="21">
        <v>3451900</v>
      </c>
      <c r="AQ82" s="21">
        <v>3586800</v>
      </c>
      <c r="AR82" s="21">
        <v>2414800</v>
      </c>
      <c r="AS82" s="21">
        <v>3483900</v>
      </c>
      <c r="AT82" s="21">
        <v>3398700</v>
      </c>
      <c r="AU82" s="21">
        <v>2237600</v>
      </c>
      <c r="AV82" s="21">
        <v>2129900</v>
      </c>
      <c r="AW82" s="21">
        <v>2651100</v>
      </c>
      <c r="AX82" s="21">
        <v>2638500</v>
      </c>
      <c r="AY82" s="21">
        <v>2606100</v>
      </c>
      <c r="AZ82" s="21">
        <v>3106800</v>
      </c>
      <c r="BA82" s="21">
        <v>3941700</v>
      </c>
      <c r="BB82" s="21">
        <v>3132200</v>
      </c>
      <c r="BC82" s="21">
        <v>2292900</v>
      </c>
      <c r="BD82" s="21">
        <v>1574600</v>
      </c>
      <c r="BE82" s="21">
        <v>1587100</v>
      </c>
      <c r="BF82" s="21">
        <v>1883200</v>
      </c>
      <c r="BG82" s="21">
        <v>2030200</v>
      </c>
      <c r="BH82" s="21">
        <v>2293300</v>
      </c>
      <c r="BI82" s="21">
        <v>2100100</v>
      </c>
      <c r="BJ82" s="21">
        <v>2254100</v>
      </c>
      <c r="BK82" s="21">
        <v>2181400</v>
      </c>
      <c r="BL82" s="21">
        <v>2772200</v>
      </c>
      <c r="BM82" s="2">
        <v>3722500</v>
      </c>
      <c r="BN82" s="2">
        <v>2010300</v>
      </c>
      <c r="BO82" s="2">
        <v>2011400</v>
      </c>
      <c r="BP82" s="2">
        <v>2637100</v>
      </c>
      <c r="BQ82" s="2">
        <v>4728000</v>
      </c>
      <c r="BR82" s="2">
        <v>2171400</v>
      </c>
      <c r="BS82" s="2">
        <v>2560300</v>
      </c>
      <c r="BT82" s="2">
        <v>2983200</v>
      </c>
      <c r="BU82" s="2">
        <v>2242900</v>
      </c>
      <c r="BV82" s="2">
        <v>2976800</v>
      </c>
      <c r="BW82" s="2">
        <v>2492700</v>
      </c>
      <c r="BX82" s="2">
        <v>2903300</v>
      </c>
      <c r="BY82" s="2">
        <v>2316100</v>
      </c>
      <c r="BZ82" s="2">
        <v>1435500</v>
      </c>
      <c r="CA82" s="2">
        <v>1505100</v>
      </c>
      <c r="CB82" s="2">
        <v>1456000</v>
      </c>
      <c r="CC82" s="2">
        <v>1765400</v>
      </c>
      <c r="CD82" s="2">
        <v>1404200</v>
      </c>
      <c r="CE82" s="2">
        <v>2049400</v>
      </c>
      <c r="CF82" s="2">
        <v>2054300</v>
      </c>
      <c r="CG82" s="2">
        <v>3148900</v>
      </c>
      <c r="CH82" s="2">
        <v>3046200</v>
      </c>
      <c r="CI82" s="2">
        <v>1916200</v>
      </c>
      <c r="CJ82" s="2">
        <v>1923600</v>
      </c>
      <c r="CK82" s="2">
        <v>1936100</v>
      </c>
      <c r="CL82" s="2">
        <v>3117400</v>
      </c>
      <c r="CM82" s="2">
        <v>3689000</v>
      </c>
      <c r="CN82" s="2">
        <v>2642500</v>
      </c>
      <c r="CO82" s="2">
        <v>3077200</v>
      </c>
      <c r="CP82" s="2">
        <v>3365900</v>
      </c>
      <c r="CQ82" s="2">
        <v>1922200</v>
      </c>
      <c r="CR82" s="2">
        <v>2025300</v>
      </c>
      <c r="CS82" s="2">
        <v>2229800</v>
      </c>
      <c r="CT82" s="2">
        <v>2203400</v>
      </c>
      <c r="CU82" s="2">
        <v>2238000</v>
      </c>
      <c r="CV82" s="2">
        <v>1748500</v>
      </c>
      <c r="CW82" s="2">
        <v>1679600</v>
      </c>
      <c r="CX82" s="2">
        <v>2300000</v>
      </c>
      <c r="CY82" s="2">
        <v>3607500</v>
      </c>
      <c r="CZ82" s="2">
        <v>2862700</v>
      </c>
      <c r="DA82" s="2">
        <v>2198600</v>
      </c>
      <c r="DB82" s="2">
        <v>2286700</v>
      </c>
      <c r="DC82" s="2">
        <v>3530800</v>
      </c>
      <c r="DD82" s="2">
        <v>2131700</v>
      </c>
      <c r="DE82" s="2">
        <v>3608200</v>
      </c>
      <c r="DF82" s="2">
        <v>3576600</v>
      </c>
      <c r="DG82" s="2">
        <v>2354300</v>
      </c>
      <c r="DH82" s="2">
        <v>2948400</v>
      </c>
      <c r="DI82" s="2">
        <v>3078700</v>
      </c>
      <c r="DJ82" s="2">
        <v>1932100</v>
      </c>
      <c r="DK82" s="2">
        <v>3950300</v>
      </c>
      <c r="DL82" s="2">
        <v>3068400</v>
      </c>
      <c r="DM82" s="2">
        <v>2020600</v>
      </c>
      <c r="DN82" s="2">
        <v>1736900</v>
      </c>
      <c r="DO82" s="2">
        <v>1585100</v>
      </c>
      <c r="DP82" s="2">
        <v>1655300</v>
      </c>
      <c r="DQ82" s="2">
        <v>2369800</v>
      </c>
      <c r="DR82" s="2">
        <v>1995400</v>
      </c>
      <c r="DS82" s="2">
        <v>2160700</v>
      </c>
      <c r="DT82" s="2">
        <v>1959600</v>
      </c>
      <c r="DU82" s="2">
        <v>2794700</v>
      </c>
      <c r="DV82" s="2">
        <v>3690600</v>
      </c>
      <c r="DW82" s="2">
        <v>3133800</v>
      </c>
      <c r="DX82" s="2">
        <v>2604500</v>
      </c>
      <c r="DY82" s="2">
        <v>3087200</v>
      </c>
      <c r="DZ82" s="2">
        <v>2182200</v>
      </c>
      <c r="EA82" s="2">
        <v>2527800</v>
      </c>
      <c r="EB82" s="2">
        <v>2067700</v>
      </c>
      <c r="EC82" s="2">
        <v>1903300</v>
      </c>
      <c r="ED82" s="2">
        <v>2163900</v>
      </c>
      <c r="EE82" s="2">
        <v>2456700</v>
      </c>
      <c r="EF82" s="2">
        <v>2381200</v>
      </c>
      <c r="EG82" s="2">
        <v>2979400</v>
      </c>
      <c r="EH82" s="2">
        <v>2429300</v>
      </c>
      <c r="EI82" s="2">
        <v>1788900</v>
      </c>
      <c r="EJ82" s="2">
        <v>1702600</v>
      </c>
      <c r="EK82" s="2">
        <v>2017600</v>
      </c>
      <c r="EL82" s="2">
        <v>1751600</v>
      </c>
      <c r="EM82" s="2">
        <v>2509400</v>
      </c>
      <c r="EN82" s="2">
        <v>1860900</v>
      </c>
      <c r="EO82" s="2">
        <v>1895100</v>
      </c>
      <c r="EP82" s="2">
        <v>2016600</v>
      </c>
      <c r="EQ82" s="2">
        <v>1688400</v>
      </c>
      <c r="ER82" s="2">
        <v>2206100</v>
      </c>
      <c r="ES82" s="2">
        <v>2518700</v>
      </c>
      <c r="ET82" s="2">
        <v>1723300</v>
      </c>
      <c r="EU82" s="2">
        <v>1716400</v>
      </c>
      <c r="EV82" s="2">
        <v>1367700</v>
      </c>
      <c r="EW82" s="2">
        <v>1059800</v>
      </c>
      <c r="EX82" s="2">
        <v>2126300</v>
      </c>
      <c r="EY82" s="2">
        <v>2346100</v>
      </c>
      <c r="EZ82" s="2">
        <v>1482000</v>
      </c>
      <c r="FA82" s="2">
        <v>2875300</v>
      </c>
      <c r="FB82" s="2">
        <v>1598400</v>
      </c>
      <c r="FC82" s="2">
        <v>1962900</v>
      </c>
      <c r="FD82" s="2">
        <v>1793800</v>
      </c>
      <c r="FE82" s="2">
        <v>1962100</v>
      </c>
      <c r="FF82" s="2">
        <v>2965800</v>
      </c>
      <c r="FG82" s="2">
        <v>1467800</v>
      </c>
      <c r="FH82" s="2">
        <v>1325100</v>
      </c>
      <c r="FI82" s="2">
        <v>2298800</v>
      </c>
      <c r="FJ82" s="2">
        <v>1525200</v>
      </c>
      <c r="FK82" s="2">
        <v>1478300</v>
      </c>
      <c r="FL82" s="2">
        <v>2062000</v>
      </c>
      <c r="FM82" s="2">
        <v>2036700</v>
      </c>
      <c r="FN82" s="2">
        <v>2756500</v>
      </c>
      <c r="FO82" s="2">
        <v>3376700</v>
      </c>
      <c r="FP82" s="2">
        <v>2124300</v>
      </c>
      <c r="FQ82" s="2">
        <v>2557500</v>
      </c>
      <c r="FR82" s="2">
        <v>3831900</v>
      </c>
      <c r="FS82" s="2">
        <v>2659500</v>
      </c>
      <c r="FT82" s="2">
        <v>3275200</v>
      </c>
      <c r="FU82" s="2">
        <v>1679300</v>
      </c>
      <c r="FV82" s="2">
        <v>2350900</v>
      </c>
      <c r="FW82" s="2">
        <v>2446800</v>
      </c>
      <c r="FX82" s="2">
        <v>2083900</v>
      </c>
      <c r="FY82" s="2">
        <v>2266100</v>
      </c>
      <c r="FZ82" s="2">
        <v>2797500</v>
      </c>
      <c r="GA82" s="2">
        <v>3080900</v>
      </c>
      <c r="GB82" s="2">
        <v>2880500</v>
      </c>
      <c r="GC82" s="2">
        <v>3976900</v>
      </c>
      <c r="GD82" s="2">
        <v>2735700</v>
      </c>
      <c r="GE82" s="2">
        <v>2774600</v>
      </c>
      <c r="GF82" s="2">
        <v>3183400</v>
      </c>
      <c r="GG82" s="2">
        <v>3346400</v>
      </c>
      <c r="GH82" s="2">
        <v>3669800</v>
      </c>
      <c r="GI82" s="2">
        <v>3433000</v>
      </c>
      <c r="GJ82" s="2">
        <v>1919200</v>
      </c>
      <c r="GK82" s="2">
        <v>2042500</v>
      </c>
      <c r="GL82" s="2">
        <v>2712400</v>
      </c>
      <c r="GM82" s="2">
        <v>2031700</v>
      </c>
      <c r="GN82" s="2">
        <v>2045400</v>
      </c>
      <c r="GO82" s="2">
        <v>2813400</v>
      </c>
      <c r="GP82" s="2">
        <v>1827700</v>
      </c>
      <c r="GQ82" s="2">
        <v>2107700</v>
      </c>
      <c r="GR82" s="2">
        <v>2360200</v>
      </c>
      <c r="GS82" s="2">
        <v>1881400</v>
      </c>
      <c r="GT82" s="2">
        <v>2784000</v>
      </c>
      <c r="GU82" s="2">
        <v>5937800</v>
      </c>
      <c r="GV82" s="2">
        <v>3144100</v>
      </c>
      <c r="GW82" s="2">
        <v>2710300</v>
      </c>
      <c r="GX82" s="2">
        <v>2411200</v>
      </c>
      <c r="GY82" s="2">
        <v>3305000</v>
      </c>
      <c r="GZ82" s="2">
        <v>4260600</v>
      </c>
      <c r="HA82" s="2">
        <v>2391100</v>
      </c>
      <c r="HB82" s="2">
        <v>2212200</v>
      </c>
      <c r="HC82" s="2">
        <v>2733000</v>
      </c>
      <c r="HD82" s="2">
        <v>3810600</v>
      </c>
      <c r="HE82" s="2">
        <v>7215400</v>
      </c>
      <c r="HF82" s="2">
        <v>4705200</v>
      </c>
      <c r="HG82" s="2">
        <v>2471900</v>
      </c>
      <c r="HH82" s="2">
        <v>2162200</v>
      </c>
      <c r="HI82" s="2">
        <v>2248800</v>
      </c>
      <c r="HJ82" s="2">
        <v>4477200</v>
      </c>
      <c r="HK82" s="2">
        <v>2404700</v>
      </c>
      <c r="HL82" s="2">
        <v>2333100</v>
      </c>
      <c r="HM82" s="2">
        <v>2255800</v>
      </c>
      <c r="HN82" s="2">
        <v>2566600</v>
      </c>
      <c r="HO82" s="2">
        <v>1792300</v>
      </c>
      <c r="HP82" s="2">
        <v>2838700</v>
      </c>
      <c r="HQ82" s="2">
        <v>2244900</v>
      </c>
      <c r="HR82" s="2">
        <v>2087000</v>
      </c>
      <c r="HS82" s="2">
        <v>2366300</v>
      </c>
      <c r="HT82" s="2">
        <v>2244400</v>
      </c>
      <c r="HU82" s="2">
        <v>3200200</v>
      </c>
      <c r="HV82" s="2">
        <v>2267600</v>
      </c>
      <c r="HW82" s="2">
        <v>1932600</v>
      </c>
      <c r="HX82" s="2">
        <v>1874500</v>
      </c>
      <c r="HY82" s="2">
        <v>1619800</v>
      </c>
      <c r="HZ82" s="2">
        <v>1771200</v>
      </c>
      <c r="IA82" s="2">
        <v>5258400</v>
      </c>
      <c r="IB82" s="2">
        <v>2305500</v>
      </c>
      <c r="IC82" s="2">
        <v>2548800</v>
      </c>
      <c r="ID82" s="2">
        <v>1820100</v>
      </c>
      <c r="IE82" s="2">
        <v>2324700</v>
      </c>
      <c r="IF82" s="2">
        <v>2777900</v>
      </c>
      <c r="IG82" s="2">
        <v>3338600</v>
      </c>
      <c r="IH82" s="2">
        <v>4073000</v>
      </c>
      <c r="II82" s="2">
        <v>4120600</v>
      </c>
      <c r="IJ82" s="2">
        <v>2796400</v>
      </c>
      <c r="IK82" s="2">
        <v>3664400</v>
      </c>
      <c r="IL82" s="2">
        <v>3419100</v>
      </c>
      <c r="IM82" s="2">
        <v>3774300</v>
      </c>
      <c r="IN82" s="2">
        <v>3417100</v>
      </c>
      <c r="IO82" s="2">
        <v>1946500</v>
      </c>
      <c r="IP82" s="2">
        <v>2554800</v>
      </c>
      <c r="IQ82" s="2">
        <v>1891900</v>
      </c>
      <c r="IR82" s="2">
        <v>1875400</v>
      </c>
      <c r="IS82" s="2">
        <v>1863800</v>
      </c>
      <c r="IT82" s="2">
        <v>1898700</v>
      </c>
    </row>
    <row r="83" spans="1:254" ht="15.9" customHeight="1">
      <c r="A83" s="390" t="s">
        <v>161</v>
      </c>
      <c r="B83" s="46" t="s">
        <v>162</v>
      </c>
      <c r="C83" s="50">
        <v>1121700</v>
      </c>
      <c r="D83" s="199">
        <v>-1310600</v>
      </c>
      <c r="E83" s="197">
        <v>2432300</v>
      </c>
      <c r="F83" s="21">
        <v>2284900</v>
      </c>
      <c r="G83" s="21">
        <v>1647500</v>
      </c>
      <c r="H83" s="21">
        <v>2135800</v>
      </c>
      <c r="I83" s="21">
        <v>3177200</v>
      </c>
      <c r="J83" s="21">
        <v>2207200</v>
      </c>
      <c r="K83" s="21">
        <v>3020200</v>
      </c>
      <c r="L83" s="21">
        <v>1966300</v>
      </c>
      <c r="M83" s="21">
        <v>3182700</v>
      </c>
      <c r="N83" s="21">
        <v>1504000</v>
      </c>
      <c r="O83" s="21">
        <v>1822100</v>
      </c>
      <c r="P83" s="21">
        <v>1925800</v>
      </c>
      <c r="Q83" s="21">
        <v>1876400</v>
      </c>
      <c r="R83" s="21">
        <v>2201200</v>
      </c>
      <c r="S83" s="21">
        <v>1621100</v>
      </c>
      <c r="T83" s="21">
        <v>1844700</v>
      </c>
      <c r="U83" s="21">
        <v>1898400</v>
      </c>
      <c r="V83" s="21">
        <v>1862600</v>
      </c>
      <c r="W83" s="21">
        <v>1587000</v>
      </c>
      <c r="X83" s="21">
        <v>1401300</v>
      </c>
      <c r="Y83" s="21">
        <v>1904000</v>
      </c>
      <c r="Z83" s="21">
        <v>2617100</v>
      </c>
      <c r="AA83" s="21">
        <v>1999500</v>
      </c>
      <c r="AB83" s="21">
        <v>1833600</v>
      </c>
      <c r="AC83" s="21">
        <v>1870700</v>
      </c>
      <c r="AD83" s="21">
        <v>2086800</v>
      </c>
      <c r="AE83" s="21">
        <v>3123700</v>
      </c>
      <c r="AF83" s="21">
        <v>5055800</v>
      </c>
      <c r="AG83" s="21">
        <v>1909100</v>
      </c>
      <c r="AH83" s="21">
        <v>1993100</v>
      </c>
      <c r="AI83" s="21">
        <v>1622500</v>
      </c>
      <c r="AJ83" s="21">
        <v>1909000</v>
      </c>
      <c r="AK83" s="21">
        <v>1754600</v>
      </c>
      <c r="AL83" s="21">
        <v>2402500</v>
      </c>
      <c r="AM83" s="21">
        <v>1947400</v>
      </c>
      <c r="AN83" s="21">
        <v>2281300</v>
      </c>
      <c r="AO83" s="21">
        <v>1832900</v>
      </c>
      <c r="AP83" s="21">
        <v>2442100</v>
      </c>
      <c r="AQ83" s="21">
        <v>2675400</v>
      </c>
      <c r="AR83" s="21">
        <v>2081800</v>
      </c>
      <c r="AS83" s="21">
        <v>3086400</v>
      </c>
      <c r="AT83" s="21">
        <v>2408800</v>
      </c>
      <c r="AU83" s="21">
        <v>2577200</v>
      </c>
      <c r="AV83" s="21">
        <v>2200100</v>
      </c>
      <c r="AW83" s="21">
        <v>2674200</v>
      </c>
      <c r="AX83" s="21">
        <v>2592100</v>
      </c>
      <c r="AY83" s="21">
        <v>3914800</v>
      </c>
      <c r="AZ83" s="21">
        <v>3146300</v>
      </c>
      <c r="BA83" s="21">
        <v>4883800</v>
      </c>
      <c r="BB83" s="21">
        <v>2323300</v>
      </c>
      <c r="BC83" s="21">
        <v>1988400</v>
      </c>
      <c r="BD83" s="21">
        <v>1948600</v>
      </c>
      <c r="BE83" s="21">
        <v>1670200</v>
      </c>
      <c r="BF83" s="21">
        <v>2101400</v>
      </c>
      <c r="BG83" s="21">
        <v>2173400</v>
      </c>
      <c r="BH83" s="21">
        <v>2477700</v>
      </c>
      <c r="BI83" s="21">
        <v>2614600</v>
      </c>
      <c r="BJ83" s="21">
        <v>2449900</v>
      </c>
      <c r="BK83" s="21">
        <v>3148900</v>
      </c>
      <c r="BL83" s="21">
        <v>3938800</v>
      </c>
      <c r="BM83" s="2">
        <v>2161000</v>
      </c>
      <c r="BN83" s="2">
        <v>1692500</v>
      </c>
      <c r="BO83" s="2">
        <v>1610200</v>
      </c>
      <c r="BP83" s="2">
        <v>2179700</v>
      </c>
      <c r="BQ83" s="2">
        <v>2782200</v>
      </c>
      <c r="BR83" s="2">
        <v>1346800</v>
      </c>
      <c r="BS83" s="2">
        <v>2579100</v>
      </c>
      <c r="BT83" s="2">
        <v>1997400</v>
      </c>
      <c r="BU83" s="2">
        <v>1433800</v>
      </c>
      <c r="BV83" s="2">
        <v>1278800</v>
      </c>
      <c r="BW83" s="2">
        <v>1476200</v>
      </c>
      <c r="BX83" s="2">
        <v>1418500</v>
      </c>
      <c r="BY83" s="2">
        <v>1307900</v>
      </c>
      <c r="BZ83" s="2">
        <v>1799900</v>
      </c>
      <c r="CA83" s="2">
        <v>1823600</v>
      </c>
      <c r="CB83" s="2">
        <v>1694700</v>
      </c>
      <c r="CC83" s="2">
        <v>2309800</v>
      </c>
      <c r="CD83" s="2">
        <v>2371600</v>
      </c>
      <c r="CE83" s="2">
        <v>1639900</v>
      </c>
      <c r="CF83" s="2">
        <v>1515900</v>
      </c>
      <c r="CG83" s="2">
        <v>1839600</v>
      </c>
      <c r="CH83" s="2">
        <v>2407700</v>
      </c>
      <c r="CI83" s="2">
        <v>1410300</v>
      </c>
      <c r="CJ83" s="2">
        <v>850800</v>
      </c>
      <c r="CK83" s="2">
        <v>715100</v>
      </c>
      <c r="CL83" s="2">
        <v>1504000</v>
      </c>
      <c r="CM83" s="2">
        <v>1587600</v>
      </c>
      <c r="CN83" s="2">
        <v>2640600</v>
      </c>
      <c r="CO83" s="2">
        <v>2608100</v>
      </c>
      <c r="CP83" s="2">
        <v>2701300</v>
      </c>
      <c r="CQ83" s="2">
        <v>1934000</v>
      </c>
      <c r="CR83" s="2">
        <v>1754300</v>
      </c>
      <c r="CS83" s="2">
        <v>1607700</v>
      </c>
      <c r="CT83" s="2">
        <v>2395500</v>
      </c>
      <c r="CU83" s="2">
        <v>2075800</v>
      </c>
      <c r="CV83" s="2">
        <v>1656700</v>
      </c>
      <c r="CW83" s="2">
        <v>957300</v>
      </c>
      <c r="CX83" s="2">
        <v>1186200</v>
      </c>
      <c r="CY83" s="2">
        <v>1524000</v>
      </c>
      <c r="CZ83" s="2">
        <v>2032400</v>
      </c>
      <c r="DA83" s="2">
        <v>1393000</v>
      </c>
      <c r="DB83" s="2">
        <v>1843600</v>
      </c>
      <c r="DC83" s="2">
        <v>2012900</v>
      </c>
      <c r="DD83" s="2">
        <v>1631800</v>
      </c>
      <c r="DE83" s="2">
        <v>2435800</v>
      </c>
      <c r="DF83" s="2">
        <v>1768700</v>
      </c>
      <c r="DG83" s="2">
        <v>1503100</v>
      </c>
      <c r="DH83" s="2">
        <v>1388300</v>
      </c>
      <c r="DI83" s="2">
        <v>1924500</v>
      </c>
      <c r="DJ83" s="2">
        <v>1161300</v>
      </c>
      <c r="DK83" s="2">
        <v>1210100</v>
      </c>
      <c r="DL83" s="2">
        <v>1771500</v>
      </c>
      <c r="DM83" s="2">
        <v>1916100</v>
      </c>
      <c r="DN83" s="2">
        <v>1135500</v>
      </c>
      <c r="DO83" s="2">
        <v>1393000</v>
      </c>
      <c r="DP83" s="2">
        <v>1583300</v>
      </c>
      <c r="DQ83" s="2">
        <v>1840300</v>
      </c>
      <c r="DR83" s="2">
        <v>3687300</v>
      </c>
      <c r="DS83" s="2">
        <v>2327300</v>
      </c>
      <c r="DT83" s="2">
        <v>1684100</v>
      </c>
      <c r="DU83" s="2">
        <v>2038900</v>
      </c>
      <c r="DV83" s="2">
        <v>1147300</v>
      </c>
      <c r="DW83" s="2">
        <v>1463700</v>
      </c>
      <c r="DX83" s="2">
        <v>1353200</v>
      </c>
      <c r="DY83" s="2">
        <v>1398600</v>
      </c>
      <c r="DZ83" s="2">
        <v>1595800</v>
      </c>
      <c r="EA83" s="2">
        <v>1821700</v>
      </c>
      <c r="EB83" s="2">
        <v>1960700</v>
      </c>
      <c r="EC83" s="2">
        <v>1619600</v>
      </c>
      <c r="ED83" s="2">
        <v>1587100</v>
      </c>
      <c r="EE83" s="2">
        <v>2096700</v>
      </c>
      <c r="EF83" s="2">
        <v>1566100</v>
      </c>
      <c r="EG83" s="2">
        <v>1596500</v>
      </c>
      <c r="EH83" s="2">
        <v>1836200</v>
      </c>
      <c r="EI83" s="2">
        <v>1101100</v>
      </c>
      <c r="EJ83" s="2">
        <v>1373100</v>
      </c>
      <c r="EK83" s="2">
        <v>1472300</v>
      </c>
      <c r="EL83" s="2">
        <v>1392300</v>
      </c>
      <c r="EM83" s="2">
        <v>2675100</v>
      </c>
      <c r="EN83" s="2">
        <v>2334700</v>
      </c>
      <c r="EO83" s="2">
        <v>1956100</v>
      </c>
      <c r="EP83" s="2">
        <v>1610400</v>
      </c>
      <c r="EQ83" s="2">
        <v>1851000</v>
      </c>
      <c r="ER83" s="2">
        <v>1993500</v>
      </c>
      <c r="ES83" s="2">
        <v>1641200</v>
      </c>
      <c r="ET83" s="2">
        <v>1291800</v>
      </c>
      <c r="EU83" s="2">
        <v>885000</v>
      </c>
      <c r="EV83" s="2">
        <v>673600</v>
      </c>
      <c r="EW83" s="2">
        <v>1025000</v>
      </c>
      <c r="EX83" s="2">
        <v>1084300</v>
      </c>
      <c r="EY83" s="2">
        <v>1381900</v>
      </c>
      <c r="EZ83" s="2">
        <v>1526800</v>
      </c>
      <c r="FA83" s="2">
        <v>3355900</v>
      </c>
      <c r="FB83" s="2">
        <v>1802900</v>
      </c>
      <c r="FC83" s="2">
        <v>1753700</v>
      </c>
      <c r="FD83" s="2">
        <v>2104400</v>
      </c>
      <c r="FE83" s="2">
        <v>2141800</v>
      </c>
      <c r="FF83" s="2">
        <v>1400900</v>
      </c>
      <c r="FG83" s="2">
        <v>973400</v>
      </c>
      <c r="FH83" s="2">
        <v>1632400</v>
      </c>
      <c r="FI83" s="2">
        <v>1794200</v>
      </c>
      <c r="FJ83" s="2">
        <v>1675800</v>
      </c>
      <c r="FK83" s="2">
        <v>2380200</v>
      </c>
      <c r="FL83" s="2">
        <v>2124100</v>
      </c>
      <c r="FM83" s="2">
        <v>1501200</v>
      </c>
      <c r="FN83" s="2">
        <v>1627400</v>
      </c>
      <c r="FO83" s="2">
        <v>2094200</v>
      </c>
      <c r="FP83" s="2">
        <v>1050600</v>
      </c>
      <c r="FQ83" s="2">
        <v>963200</v>
      </c>
      <c r="FR83" s="2">
        <v>2235100</v>
      </c>
      <c r="FS83" s="2">
        <v>1811900</v>
      </c>
      <c r="FT83" s="2">
        <v>4749300</v>
      </c>
      <c r="FU83" s="2">
        <v>1471400</v>
      </c>
      <c r="FV83" s="2">
        <v>2067400</v>
      </c>
      <c r="FW83" s="2">
        <v>2063600</v>
      </c>
      <c r="FX83" s="2">
        <v>2064600</v>
      </c>
      <c r="FY83" s="2">
        <v>3305500</v>
      </c>
      <c r="FZ83" s="2">
        <v>3601300</v>
      </c>
      <c r="GA83" s="2">
        <v>2290000</v>
      </c>
      <c r="GB83" s="2">
        <v>1473000</v>
      </c>
      <c r="GC83" s="2">
        <v>1273000</v>
      </c>
      <c r="GD83" s="2">
        <v>1372500</v>
      </c>
      <c r="GE83" s="2">
        <v>1358200</v>
      </c>
      <c r="GF83" s="2">
        <v>2236200</v>
      </c>
      <c r="GG83" s="2">
        <v>1595100</v>
      </c>
      <c r="GH83" s="2">
        <v>1952600</v>
      </c>
      <c r="GI83" s="2">
        <v>5231400</v>
      </c>
      <c r="GJ83" s="2">
        <v>1346700</v>
      </c>
      <c r="GK83" s="2">
        <v>1395400</v>
      </c>
      <c r="GL83" s="2">
        <v>1347100</v>
      </c>
      <c r="GM83" s="2">
        <v>1276700</v>
      </c>
      <c r="GN83" s="2">
        <v>1340500</v>
      </c>
      <c r="GO83" s="2">
        <v>1795300</v>
      </c>
      <c r="GP83" s="2">
        <v>1486000</v>
      </c>
      <c r="GQ83" s="2">
        <v>1589100</v>
      </c>
      <c r="GR83" s="2">
        <v>1241300</v>
      </c>
      <c r="GS83" s="2">
        <v>1176600</v>
      </c>
      <c r="GT83" s="2">
        <v>1581400</v>
      </c>
      <c r="GU83" s="2">
        <v>1763600</v>
      </c>
      <c r="GV83" s="2">
        <v>1595200</v>
      </c>
      <c r="GW83" s="2">
        <v>1382300</v>
      </c>
      <c r="GX83" s="2">
        <v>1391900</v>
      </c>
      <c r="GY83" s="2">
        <v>1081200</v>
      </c>
      <c r="GZ83" s="2">
        <v>1555000</v>
      </c>
      <c r="HA83" s="2">
        <v>1123200</v>
      </c>
      <c r="HB83" s="2">
        <v>1323700</v>
      </c>
      <c r="HC83" s="2">
        <v>1556700</v>
      </c>
      <c r="HD83" s="2">
        <v>1595400</v>
      </c>
      <c r="HE83" s="2">
        <v>1337000</v>
      </c>
      <c r="HF83" s="2">
        <v>1669000</v>
      </c>
      <c r="HG83" s="2">
        <v>1323500</v>
      </c>
      <c r="HH83" s="2">
        <v>1437500</v>
      </c>
      <c r="HI83" s="2">
        <v>924200</v>
      </c>
      <c r="HJ83" s="2">
        <v>3011600</v>
      </c>
      <c r="HK83" s="2">
        <v>1020900</v>
      </c>
      <c r="HL83" s="2">
        <v>1129000</v>
      </c>
      <c r="HM83" s="2">
        <v>1139200</v>
      </c>
      <c r="HN83" s="2">
        <v>1315100</v>
      </c>
      <c r="HO83" s="2">
        <v>995600</v>
      </c>
      <c r="HP83" s="2">
        <v>1096200</v>
      </c>
      <c r="HQ83" s="2">
        <v>1306200</v>
      </c>
      <c r="HR83" s="2">
        <v>1417700</v>
      </c>
      <c r="HS83" s="2">
        <v>1036400</v>
      </c>
      <c r="HT83" s="2">
        <v>988600</v>
      </c>
      <c r="HU83" s="2">
        <v>1429900</v>
      </c>
      <c r="HV83" s="2">
        <v>1078000</v>
      </c>
      <c r="HW83" s="2">
        <v>655700</v>
      </c>
      <c r="HX83" s="2">
        <v>996300</v>
      </c>
      <c r="HY83" s="2">
        <v>986600</v>
      </c>
      <c r="HZ83" s="2">
        <v>1351800</v>
      </c>
      <c r="IA83" s="2">
        <v>2732700</v>
      </c>
      <c r="IB83" s="2">
        <v>1000300</v>
      </c>
      <c r="IC83" s="2">
        <v>996600</v>
      </c>
      <c r="ID83" s="2">
        <v>1022400</v>
      </c>
      <c r="IE83" s="2">
        <v>1465100</v>
      </c>
      <c r="IF83" s="2">
        <v>1033800</v>
      </c>
      <c r="IG83" s="2">
        <v>1581100</v>
      </c>
      <c r="IH83" s="2">
        <v>2036100</v>
      </c>
      <c r="II83" s="2">
        <v>1484400</v>
      </c>
      <c r="IJ83" s="2">
        <v>1305900</v>
      </c>
      <c r="IK83" s="2">
        <v>1644700</v>
      </c>
      <c r="IL83" s="2">
        <v>2042600</v>
      </c>
      <c r="IM83" s="2">
        <v>1438500</v>
      </c>
      <c r="IN83" s="2">
        <v>2273300</v>
      </c>
      <c r="IO83" s="2">
        <v>1403000</v>
      </c>
      <c r="IP83" s="2">
        <v>1374100</v>
      </c>
      <c r="IQ83" s="2">
        <v>1312200</v>
      </c>
      <c r="IR83" s="2">
        <v>1470200</v>
      </c>
      <c r="IS83" s="2">
        <v>1124300</v>
      </c>
      <c r="IT83" s="2">
        <v>1067200</v>
      </c>
    </row>
    <row r="84" spans="1:254" ht="15.9" customHeight="1">
      <c r="A84" s="390" t="s">
        <v>163</v>
      </c>
      <c r="B84" s="46" t="s">
        <v>164</v>
      </c>
      <c r="C84" s="50">
        <v>4067100</v>
      </c>
      <c r="D84" s="199">
        <v>-3279300</v>
      </c>
      <c r="E84" s="197">
        <v>7346400</v>
      </c>
      <c r="F84" s="21">
        <v>14345000</v>
      </c>
      <c r="G84" s="21">
        <v>4765300</v>
      </c>
      <c r="H84" s="21">
        <v>5236700</v>
      </c>
      <c r="I84" s="21">
        <v>7846100</v>
      </c>
      <c r="J84" s="21">
        <v>5906200</v>
      </c>
      <c r="K84" s="21">
        <v>9999100</v>
      </c>
      <c r="L84" s="21">
        <v>6704500</v>
      </c>
      <c r="M84" s="21">
        <v>6931800</v>
      </c>
      <c r="N84" s="21">
        <v>4645100</v>
      </c>
      <c r="O84" s="21">
        <v>4206200</v>
      </c>
      <c r="P84" s="21">
        <v>6336100</v>
      </c>
      <c r="Q84" s="21">
        <v>4887000</v>
      </c>
      <c r="R84" s="21">
        <v>5284100</v>
      </c>
      <c r="S84" s="21">
        <v>4932100</v>
      </c>
      <c r="T84" s="21">
        <v>3651100</v>
      </c>
      <c r="U84" s="21">
        <v>5135900</v>
      </c>
      <c r="V84" s="21">
        <v>3691700</v>
      </c>
      <c r="W84" s="21">
        <v>4298900</v>
      </c>
      <c r="X84" s="21">
        <v>4297400</v>
      </c>
      <c r="Y84" s="21">
        <v>4604000</v>
      </c>
      <c r="Z84" s="21">
        <v>5634300</v>
      </c>
      <c r="AA84" s="21">
        <v>6081600</v>
      </c>
      <c r="AB84" s="21">
        <v>6429800</v>
      </c>
      <c r="AC84" s="21">
        <v>5976000</v>
      </c>
      <c r="AD84" s="21">
        <v>4136000</v>
      </c>
      <c r="AE84" s="21">
        <v>5443500</v>
      </c>
      <c r="AF84" s="21">
        <v>7413600</v>
      </c>
      <c r="AG84" s="21">
        <v>5388100</v>
      </c>
      <c r="AH84" s="21">
        <v>5012100</v>
      </c>
      <c r="AI84" s="21">
        <v>4379400</v>
      </c>
      <c r="AJ84" s="21">
        <v>5249000</v>
      </c>
      <c r="AK84" s="21">
        <v>4134000</v>
      </c>
      <c r="AL84" s="21">
        <v>5121600</v>
      </c>
      <c r="AM84" s="21">
        <v>3383200</v>
      </c>
      <c r="AN84" s="21">
        <v>2749000</v>
      </c>
      <c r="AO84" s="21">
        <v>3995200</v>
      </c>
      <c r="AP84" s="21">
        <v>6372800</v>
      </c>
      <c r="AQ84" s="21">
        <v>6191900</v>
      </c>
      <c r="AR84" s="21">
        <v>5167700</v>
      </c>
      <c r="AS84" s="21">
        <v>6356700</v>
      </c>
      <c r="AT84" s="21">
        <v>5849800</v>
      </c>
      <c r="AU84" s="21">
        <v>9822900</v>
      </c>
      <c r="AV84" s="21">
        <v>4205200</v>
      </c>
      <c r="AW84" s="21">
        <v>5194100</v>
      </c>
      <c r="AX84" s="21">
        <v>6015400</v>
      </c>
      <c r="AY84" s="21">
        <v>6408500</v>
      </c>
      <c r="AZ84" s="21">
        <v>6672100</v>
      </c>
      <c r="BA84" s="21">
        <v>9400900</v>
      </c>
      <c r="BB84" s="21">
        <v>4189400</v>
      </c>
      <c r="BC84" s="21">
        <v>5916700</v>
      </c>
      <c r="BD84" s="21">
        <v>3081700</v>
      </c>
      <c r="BE84" s="21">
        <v>3723400</v>
      </c>
      <c r="BF84" s="21">
        <v>4347000</v>
      </c>
      <c r="BG84" s="21">
        <v>3901700</v>
      </c>
      <c r="BH84" s="21">
        <v>4961000</v>
      </c>
      <c r="BI84" s="21">
        <v>3753600</v>
      </c>
      <c r="BJ84" s="21">
        <v>4155300</v>
      </c>
      <c r="BK84" s="21">
        <v>4992100</v>
      </c>
      <c r="BL84" s="21">
        <v>4579800</v>
      </c>
      <c r="BM84" s="2">
        <v>5780000</v>
      </c>
      <c r="BN84" s="2">
        <v>5041400</v>
      </c>
      <c r="BO84" s="2">
        <v>11984800</v>
      </c>
      <c r="BP84" s="2">
        <v>12245600</v>
      </c>
      <c r="BQ84" s="2">
        <v>6483700</v>
      </c>
      <c r="BR84" s="2">
        <v>3020900</v>
      </c>
      <c r="BS84" s="2">
        <v>5512200</v>
      </c>
      <c r="BT84" s="2">
        <v>3706400</v>
      </c>
      <c r="BU84" s="2">
        <v>3584700</v>
      </c>
      <c r="BV84" s="2">
        <v>5236500</v>
      </c>
      <c r="BW84" s="2">
        <v>5381200</v>
      </c>
      <c r="BX84" s="2">
        <v>4505900</v>
      </c>
      <c r="BY84" s="2">
        <v>5046900</v>
      </c>
      <c r="BZ84" s="2">
        <v>5431700</v>
      </c>
      <c r="CA84" s="2">
        <v>3244200</v>
      </c>
      <c r="CB84" s="2">
        <v>3236600</v>
      </c>
      <c r="CC84" s="2">
        <v>2754600</v>
      </c>
      <c r="CD84" s="2">
        <v>2895700</v>
      </c>
      <c r="CE84" s="2">
        <v>2399600</v>
      </c>
      <c r="CF84" s="2">
        <v>2343000</v>
      </c>
      <c r="CG84" s="2">
        <v>3021500</v>
      </c>
      <c r="CH84" s="2">
        <v>4836400</v>
      </c>
      <c r="CI84" s="2">
        <v>2155900</v>
      </c>
      <c r="CJ84" s="2">
        <v>1956100</v>
      </c>
      <c r="CK84" s="2">
        <v>2061000</v>
      </c>
      <c r="CL84" s="2">
        <v>2419100</v>
      </c>
      <c r="CM84" s="2">
        <v>3350200</v>
      </c>
      <c r="CN84" s="2">
        <v>4110800</v>
      </c>
      <c r="CO84" s="2">
        <v>4843200</v>
      </c>
      <c r="CP84" s="2">
        <v>4747700</v>
      </c>
      <c r="CQ84" s="2">
        <v>3841300</v>
      </c>
      <c r="CR84" s="2">
        <v>4747700</v>
      </c>
      <c r="CS84" s="2">
        <v>3777900</v>
      </c>
      <c r="CT84" s="2">
        <v>5344200</v>
      </c>
      <c r="CU84" s="2">
        <v>5427700</v>
      </c>
      <c r="CV84" s="2">
        <v>3410400</v>
      </c>
      <c r="CW84" s="2">
        <v>2737600</v>
      </c>
      <c r="CX84" s="2">
        <v>3917900</v>
      </c>
      <c r="CY84" s="2">
        <v>4275200</v>
      </c>
      <c r="CZ84" s="2">
        <v>4570200</v>
      </c>
      <c r="DA84" s="2">
        <v>2914100</v>
      </c>
      <c r="DB84" s="2">
        <v>3621800</v>
      </c>
      <c r="DC84" s="2">
        <v>8245900</v>
      </c>
      <c r="DD84" s="2">
        <v>3145100</v>
      </c>
      <c r="DE84" s="2">
        <v>6420700</v>
      </c>
      <c r="DF84" s="2">
        <v>7703500</v>
      </c>
      <c r="DG84" s="2">
        <v>7043700</v>
      </c>
      <c r="DH84" s="2">
        <v>5343400</v>
      </c>
      <c r="DI84" s="2">
        <v>5309800</v>
      </c>
      <c r="DJ84" s="2">
        <v>4660500</v>
      </c>
      <c r="DK84" s="2">
        <v>8047900</v>
      </c>
      <c r="DL84" s="2">
        <v>4461400</v>
      </c>
      <c r="DM84" s="2">
        <v>2877100</v>
      </c>
      <c r="DN84" s="2">
        <v>3161400</v>
      </c>
      <c r="DO84" s="2">
        <v>2584600</v>
      </c>
      <c r="DP84" s="2">
        <v>2651500</v>
      </c>
      <c r="DQ84" s="2">
        <v>4257400</v>
      </c>
      <c r="DR84" s="2">
        <v>6837100</v>
      </c>
      <c r="DS84" s="2">
        <v>5778700</v>
      </c>
      <c r="DT84" s="2">
        <v>6100100</v>
      </c>
      <c r="DU84" s="2">
        <v>6085900</v>
      </c>
      <c r="DV84" s="2">
        <v>6330800</v>
      </c>
      <c r="DW84" s="2">
        <v>6860500</v>
      </c>
      <c r="DX84" s="2">
        <v>5689400</v>
      </c>
      <c r="DY84" s="2">
        <v>2936600</v>
      </c>
      <c r="DZ84" s="2">
        <v>3356900</v>
      </c>
      <c r="EA84" s="2">
        <v>3132300</v>
      </c>
      <c r="EB84" s="2">
        <v>2838600</v>
      </c>
      <c r="EC84" s="2">
        <v>2560100</v>
      </c>
      <c r="ED84" s="2">
        <v>2659500</v>
      </c>
      <c r="EE84" s="2">
        <v>3054200</v>
      </c>
      <c r="EF84" s="2">
        <v>4012200</v>
      </c>
      <c r="EG84" s="2">
        <v>4828300</v>
      </c>
      <c r="EH84" s="2">
        <v>3785200</v>
      </c>
      <c r="EI84" s="2">
        <v>7436000</v>
      </c>
      <c r="EJ84" s="2">
        <v>6827500</v>
      </c>
      <c r="EK84" s="2">
        <v>4758700</v>
      </c>
      <c r="EL84" s="2">
        <v>8437000</v>
      </c>
      <c r="EM84" s="2">
        <v>6051400</v>
      </c>
      <c r="EN84" s="2">
        <v>4490500</v>
      </c>
      <c r="EO84" s="2">
        <v>4392700</v>
      </c>
      <c r="EP84" s="2">
        <v>3606500</v>
      </c>
      <c r="EQ84" s="2">
        <v>2686400</v>
      </c>
      <c r="ER84" s="2">
        <v>4132500</v>
      </c>
      <c r="ES84" s="2">
        <v>4712600</v>
      </c>
      <c r="ET84" s="2">
        <v>3553300</v>
      </c>
      <c r="EU84" s="2">
        <v>6481600</v>
      </c>
      <c r="EV84" s="2">
        <v>6397500</v>
      </c>
      <c r="EW84" s="2">
        <v>1564800</v>
      </c>
      <c r="EX84" s="2">
        <v>4496000</v>
      </c>
      <c r="EY84" s="2">
        <v>4096500</v>
      </c>
      <c r="EZ84" s="2">
        <v>4865900</v>
      </c>
      <c r="FA84" s="2">
        <v>6340700</v>
      </c>
      <c r="FB84" s="2">
        <v>3402600</v>
      </c>
      <c r="FC84" s="2">
        <v>4191500</v>
      </c>
      <c r="FD84" s="2">
        <v>3866100</v>
      </c>
      <c r="FE84" s="2">
        <v>4312300</v>
      </c>
      <c r="FF84" s="2">
        <v>10354900</v>
      </c>
      <c r="FG84" s="2">
        <v>2767100</v>
      </c>
      <c r="FH84" s="2">
        <v>3173800</v>
      </c>
      <c r="FI84" s="2">
        <v>4263000</v>
      </c>
      <c r="FJ84" s="2">
        <v>2909100</v>
      </c>
      <c r="FK84" s="2">
        <v>5624400</v>
      </c>
      <c r="FL84" s="2">
        <v>8337200</v>
      </c>
      <c r="FM84" s="2">
        <v>2952800</v>
      </c>
      <c r="FN84" s="2">
        <v>2955900</v>
      </c>
      <c r="FO84" s="2">
        <v>3002500</v>
      </c>
      <c r="FP84" s="2">
        <v>5148700</v>
      </c>
      <c r="FQ84" s="2">
        <v>2533200</v>
      </c>
      <c r="FR84" s="2">
        <v>4847900</v>
      </c>
      <c r="FS84" s="2">
        <v>5527100</v>
      </c>
      <c r="FT84" s="2">
        <v>5273900</v>
      </c>
      <c r="FU84" s="2">
        <v>3168900</v>
      </c>
      <c r="FV84" s="2">
        <v>2801600</v>
      </c>
      <c r="FW84" s="2">
        <v>4017500</v>
      </c>
      <c r="FX84" s="2">
        <v>2808600</v>
      </c>
      <c r="FY84" s="2">
        <v>3916400</v>
      </c>
      <c r="FZ84" s="2">
        <v>3449600</v>
      </c>
      <c r="GA84" s="2">
        <v>4111200</v>
      </c>
      <c r="GB84" s="2">
        <v>3239400</v>
      </c>
      <c r="GC84" s="2">
        <v>4170100</v>
      </c>
      <c r="GD84" s="2">
        <v>4744000</v>
      </c>
      <c r="GE84" s="2">
        <v>8227600</v>
      </c>
      <c r="GF84" s="2">
        <v>7011600</v>
      </c>
      <c r="GG84" s="2">
        <v>4211600</v>
      </c>
      <c r="GH84" s="2">
        <v>4194400</v>
      </c>
      <c r="GI84" s="2">
        <v>6901300</v>
      </c>
      <c r="GJ84" s="2">
        <v>3495500</v>
      </c>
      <c r="GK84" s="2">
        <v>4947200</v>
      </c>
      <c r="GL84" s="2">
        <v>4070400</v>
      </c>
      <c r="GM84" s="2">
        <v>3386300</v>
      </c>
      <c r="GN84" s="2">
        <v>2929800</v>
      </c>
      <c r="GO84" s="2">
        <v>5338400</v>
      </c>
      <c r="GP84" s="2">
        <v>3477100</v>
      </c>
      <c r="GQ84" s="2">
        <v>2654500</v>
      </c>
      <c r="GR84" s="2">
        <v>2796000</v>
      </c>
      <c r="GS84" s="2">
        <v>2431000</v>
      </c>
      <c r="GT84" s="2">
        <v>2410800</v>
      </c>
      <c r="GU84" s="2">
        <v>5004700</v>
      </c>
      <c r="GV84" s="2">
        <v>4423700</v>
      </c>
      <c r="GW84" s="2">
        <v>2632300</v>
      </c>
      <c r="GX84" s="2">
        <v>3063200</v>
      </c>
      <c r="GY84" s="2">
        <v>3618800</v>
      </c>
      <c r="GZ84" s="2">
        <v>3496200</v>
      </c>
      <c r="HA84" s="2">
        <v>2119100</v>
      </c>
      <c r="HB84" s="2">
        <v>2844000</v>
      </c>
      <c r="HC84" s="2">
        <v>3991800</v>
      </c>
      <c r="HD84" s="2">
        <v>4602500</v>
      </c>
      <c r="HE84" s="2">
        <v>4967100</v>
      </c>
      <c r="HF84" s="2">
        <v>4160800</v>
      </c>
      <c r="HG84" s="2">
        <v>3676600</v>
      </c>
      <c r="HH84" s="2">
        <v>3412800</v>
      </c>
      <c r="HI84" s="2">
        <v>2377500</v>
      </c>
      <c r="HJ84" s="2">
        <v>4576100</v>
      </c>
      <c r="HK84" s="2">
        <v>2886900</v>
      </c>
      <c r="HL84" s="2">
        <v>3286100</v>
      </c>
      <c r="HM84" s="2">
        <v>2549000</v>
      </c>
      <c r="HN84" s="2">
        <v>2904800</v>
      </c>
      <c r="HO84" s="2">
        <v>2193600</v>
      </c>
      <c r="HP84" s="2">
        <v>2383500</v>
      </c>
      <c r="HQ84" s="2">
        <v>4488900</v>
      </c>
      <c r="HR84" s="2">
        <v>6071100</v>
      </c>
      <c r="HS84" s="2">
        <v>4836700</v>
      </c>
      <c r="HT84" s="2">
        <v>4049000</v>
      </c>
      <c r="HU84" s="2">
        <v>5130700</v>
      </c>
      <c r="HV84" s="2">
        <v>3938900</v>
      </c>
      <c r="HW84" s="2">
        <v>4760200</v>
      </c>
      <c r="HX84" s="2">
        <v>4389200</v>
      </c>
      <c r="HY84" s="2">
        <v>3537300</v>
      </c>
      <c r="HZ84" s="2">
        <v>2290200</v>
      </c>
      <c r="IA84" s="2">
        <v>3121900</v>
      </c>
      <c r="IB84" s="2">
        <v>3234700</v>
      </c>
      <c r="IC84" s="2">
        <v>3021200</v>
      </c>
      <c r="ID84" s="2">
        <v>4787300</v>
      </c>
      <c r="IE84" s="2">
        <v>2718900</v>
      </c>
      <c r="IF84" s="2">
        <v>4024600</v>
      </c>
      <c r="IG84" s="2">
        <v>2478100</v>
      </c>
      <c r="IH84" s="2">
        <v>2234300</v>
      </c>
      <c r="II84" s="2">
        <v>2863900</v>
      </c>
      <c r="IJ84" s="2">
        <v>3835700</v>
      </c>
      <c r="IK84" s="2">
        <v>4393600</v>
      </c>
      <c r="IL84" s="2">
        <v>4796300</v>
      </c>
      <c r="IM84" s="2">
        <v>3142000</v>
      </c>
      <c r="IN84" s="2">
        <v>2815500</v>
      </c>
      <c r="IO84" s="2">
        <v>4206700</v>
      </c>
      <c r="IP84" s="2">
        <v>8992200</v>
      </c>
      <c r="IQ84" s="2">
        <v>3109900</v>
      </c>
      <c r="IR84" s="2">
        <v>3048600</v>
      </c>
      <c r="IS84" s="2">
        <v>3232200</v>
      </c>
      <c r="IT84" s="2">
        <v>3575300</v>
      </c>
    </row>
    <row r="85" spans="1:254" ht="15.9" customHeight="1">
      <c r="A85" s="390" t="s">
        <v>165</v>
      </c>
      <c r="B85" s="46" t="s">
        <v>166</v>
      </c>
      <c r="C85" s="50">
        <v>2125900</v>
      </c>
      <c r="D85" s="199">
        <v>-3104500</v>
      </c>
      <c r="E85" s="197">
        <v>5230400</v>
      </c>
      <c r="F85" s="21">
        <v>6618400</v>
      </c>
      <c r="G85" s="21">
        <v>5670900</v>
      </c>
      <c r="H85" s="21">
        <v>8088500</v>
      </c>
      <c r="I85" s="21">
        <v>11005300</v>
      </c>
      <c r="J85" s="21">
        <v>8152600</v>
      </c>
      <c r="K85" s="21">
        <v>10464300</v>
      </c>
      <c r="L85" s="21">
        <v>7305300</v>
      </c>
      <c r="M85" s="21">
        <v>5735700</v>
      </c>
      <c r="N85" s="21">
        <v>5613000</v>
      </c>
      <c r="O85" s="21">
        <v>6325900</v>
      </c>
      <c r="P85" s="21">
        <v>7786700</v>
      </c>
      <c r="Q85" s="21">
        <v>9700900</v>
      </c>
      <c r="R85" s="21">
        <v>6727800</v>
      </c>
      <c r="S85" s="21">
        <v>6012200</v>
      </c>
      <c r="T85" s="21">
        <v>6865600</v>
      </c>
      <c r="U85" s="21">
        <v>5916400</v>
      </c>
      <c r="V85" s="21">
        <v>4707400</v>
      </c>
      <c r="W85" s="21">
        <v>4898400</v>
      </c>
      <c r="X85" s="21">
        <v>4393100</v>
      </c>
      <c r="Y85" s="21">
        <v>5381800</v>
      </c>
      <c r="Z85" s="21">
        <v>8416200</v>
      </c>
      <c r="AA85" s="21">
        <v>4298700</v>
      </c>
      <c r="AB85" s="21">
        <v>5814900</v>
      </c>
      <c r="AC85" s="21">
        <v>4817700</v>
      </c>
      <c r="AD85" s="21">
        <v>4252700</v>
      </c>
      <c r="AE85" s="21">
        <v>4938300</v>
      </c>
      <c r="AF85" s="21">
        <v>5252300</v>
      </c>
      <c r="AG85" s="21">
        <v>6799100</v>
      </c>
      <c r="AH85" s="21">
        <v>7012300</v>
      </c>
      <c r="AI85" s="21">
        <v>6660300</v>
      </c>
      <c r="AJ85" s="21">
        <v>5299900</v>
      </c>
      <c r="AK85" s="21">
        <v>4310800</v>
      </c>
      <c r="AL85" s="21">
        <v>7403100</v>
      </c>
      <c r="AM85" s="21">
        <v>8672100</v>
      </c>
      <c r="AN85" s="21">
        <v>6055800</v>
      </c>
      <c r="AO85" s="21">
        <v>6960200</v>
      </c>
      <c r="AP85" s="21">
        <v>6274400</v>
      </c>
      <c r="AQ85" s="21">
        <v>10026900</v>
      </c>
      <c r="AR85" s="21">
        <v>7855800</v>
      </c>
      <c r="AS85" s="21">
        <v>7149700</v>
      </c>
      <c r="AT85" s="21">
        <v>7019000</v>
      </c>
      <c r="AU85" s="21">
        <v>6145400</v>
      </c>
      <c r="AV85" s="21">
        <v>7309400</v>
      </c>
      <c r="AW85" s="21">
        <v>10161600</v>
      </c>
      <c r="AX85" s="21">
        <v>6992900</v>
      </c>
      <c r="AY85" s="21">
        <v>5149400</v>
      </c>
      <c r="AZ85" s="21">
        <v>5804200</v>
      </c>
      <c r="BA85" s="21">
        <v>13344700</v>
      </c>
      <c r="BB85" s="21">
        <v>6364200</v>
      </c>
      <c r="BC85" s="21">
        <v>6409500</v>
      </c>
      <c r="BD85" s="21">
        <v>5866200</v>
      </c>
      <c r="BE85" s="21">
        <v>6814000</v>
      </c>
      <c r="BF85" s="21">
        <v>7640800</v>
      </c>
      <c r="BG85" s="21">
        <v>11469000</v>
      </c>
      <c r="BH85" s="21">
        <v>9882300</v>
      </c>
      <c r="BI85" s="21">
        <v>8942700</v>
      </c>
      <c r="BJ85" s="21">
        <v>13114800</v>
      </c>
      <c r="BK85" s="21">
        <v>8438700</v>
      </c>
      <c r="BL85" s="21">
        <v>4593500</v>
      </c>
      <c r="BM85" s="2">
        <v>4953500</v>
      </c>
      <c r="BN85" s="2">
        <v>6765400</v>
      </c>
      <c r="BO85" s="2">
        <v>8126100</v>
      </c>
      <c r="BP85" s="2">
        <v>7521200</v>
      </c>
      <c r="BQ85" s="2">
        <v>12403000</v>
      </c>
      <c r="BR85" s="2">
        <v>4522800</v>
      </c>
      <c r="BS85" s="2">
        <v>10746900</v>
      </c>
      <c r="BT85" s="2">
        <v>7988500</v>
      </c>
      <c r="BU85" s="2">
        <v>5819400</v>
      </c>
      <c r="BV85" s="2">
        <v>5596500</v>
      </c>
      <c r="BW85" s="2">
        <v>5926200</v>
      </c>
      <c r="BX85" s="2">
        <v>7408100</v>
      </c>
      <c r="BY85" s="2">
        <v>7654600</v>
      </c>
      <c r="BZ85" s="2">
        <v>6160000</v>
      </c>
      <c r="CA85" s="2">
        <v>6059900</v>
      </c>
      <c r="CB85" s="2">
        <v>5899900</v>
      </c>
      <c r="CC85" s="2">
        <v>5963700</v>
      </c>
      <c r="CD85" s="2">
        <v>4272300</v>
      </c>
      <c r="CE85" s="2">
        <v>3546100</v>
      </c>
      <c r="CF85" s="2">
        <v>4955100</v>
      </c>
      <c r="CG85" s="2">
        <v>7420300</v>
      </c>
      <c r="CH85" s="2">
        <v>10072800</v>
      </c>
      <c r="CI85" s="2">
        <v>4331300</v>
      </c>
      <c r="CJ85" s="2">
        <v>4307500</v>
      </c>
      <c r="CK85" s="2">
        <v>2925600</v>
      </c>
      <c r="CL85" s="2">
        <v>8267200</v>
      </c>
      <c r="CM85" s="2">
        <v>9914600</v>
      </c>
      <c r="CN85" s="2">
        <v>7040400</v>
      </c>
      <c r="CO85" s="2">
        <v>8372900</v>
      </c>
      <c r="CP85" s="2">
        <v>9219000</v>
      </c>
      <c r="CQ85" s="2">
        <v>5645300</v>
      </c>
      <c r="CR85" s="2">
        <v>6808100</v>
      </c>
      <c r="CS85" s="2">
        <v>5995900</v>
      </c>
      <c r="CT85" s="2">
        <v>11219700</v>
      </c>
      <c r="CU85" s="2">
        <v>7934200</v>
      </c>
      <c r="CV85" s="2">
        <v>5815500</v>
      </c>
      <c r="CW85" s="2">
        <v>4703700</v>
      </c>
      <c r="CX85" s="2">
        <v>7046400</v>
      </c>
      <c r="CY85" s="2">
        <v>10143800</v>
      </c>
      <c r="CZ85" s="2">
        <v>8901900</v>
      </c>
      <c r="DA85" s="2">
        <v>6189500</v>
      </c>
      <c r="DB85" s="2">
        <v>7339300</v>
      </c>
      <c r="DC85" s="2">
        <v>9852700</v>
      </c>
      <c r="DD85" s="2">
        <v>7632000</v>
      </c>
      <c r="DE85" s="2">
        <v>9511400</v>
      </c>
      <c r="DF85" s="2">
        <v>11509300</v>
      </c>
      <c r="DG85" s="2">
        <v>8531800</v>
      </c>
      <c r="DH85" s="2">
        <v>10374400</v>
      </c>
      <c r="DI85" s="2">
        <v>10738200</v>
      </c>
      <c r="DJ85" s="2">
        <v>7225300</v>
      </c>
      <c r="DK85" s="2">
        <v>11705200</v>
      </c>
      <c r="DL85" s="2">
        <v>6938000</v>
      </c>
      <c r="DM85" s="2">
        <v>8694000</v>
      </c>
      <c r="DN85" s="2">
        <v>5794700</v>
      </c>
      <c r="DO85" s="2">
        <v>7688300</v>
      </c>
      <c r="DP85" s="2">
        <v>10669200</v>
      </c>
      <c r="DQ85" s="2">
        <v>10889100</v>
      </c>
      <c r="DR85" s="2">
        <v>13522800</v>
      </c>
      <c r="DS85" s="2">
        <v>12281000</v>
      </c>
      <c r="DT85" s="2">
        <v>14581300</v>
      </c>
      <c r="DU85" s="2">
        <v>13337200</v>
      </c>
      <c r="DV85" s="2">
        <v>16381100</v>
      </c>
      <c r="DW85" s="2">
        <v>12856100</v>
      </c>
      <c r="DX85" s="2">
        <v>10368100</v>
      </c>
      <c r="DY85" s="2">
        <v>12559200</v>
      </c>
      <c r="DZ85" s="2">
        <v>15315400</v>
      </c>
      <c r="EA85" s="2">
        <v>17594300</v>
      </c>
      <c r="EB85" s="2">
        <v>17918900</v>
      </c>
      <c r="EC85" s="2">
        <v>8000500</v>
      </c>
      <c r="ED85" s="2">
        <v>8934000</v>
      </c>
      <c r="EE85" s="2">
        <v>9393800</v>
      </c>
      <c r="EF85" s="2">
        <v>9096500</v>
      </c>
      <c r="EG85" s="2">
        <v>9798800</v>
      </c>
      <c r="EH85" s="2">
        <v>10321000</v>
      </c>
      <c r="EI85" s="2">
        <v>6508500</v>
      </c>
      <c r="EJ85" s="2">
        <v>6447100</v>
      </c>
      <c r="EK85" s="2">
        <v>8164400</v>
      </c>
      <c r="EL85" s="2">
        <v>11728300</v>
      </c>
      <c r="EM85" s="2">
        <v>13801900</v>
      </c>
      <c r="EN85" s="2">
        <v>15224900</v>
      </c>
      <c r="EO85" s="2">
        <v>8368300</v>
      </c>
      <c r="EP85" s="2">
        <v>7326300</v>
      </c>
      <c r="EQ85" s="2">
        <v>8931600</v>
      </c>
      <c r="ER85" s="2">
        <v>9931600</v>
      </c>
      <c r="ES85" s="2">
        <v>8486000</v>
      </c>
      <c r="ET85" s="2">
        <v>7662200</v>
      </c>
      <c r="EU85" s="2">
        <v>6622800</v>
      </c>
      <c r="EV85" s="2">
        <v>4401500</v>
      </c>
      <c r="EW85" s="2">
        <v>4080100</v>
      </c>
      <c r="EX85" s="2">
        <v>7898900</v>
      </c>
      <c r="EY85" s="2">
        <v>8604200</v>
      </c>
      <c r="EZ85" s="2">
        <v>8879600</v>
      </c>
      <c r="FA85" s="2">
        <v>12953200</v>
      </c>
      <c r="FB85" s="2">
        <v>9783900</v>
      </c>
      <c r="FC85" s="2">
        <v>8998900</v>
      </c>
      <c r="FD85" s="2">
        <v>9509300</v>
      </c>
      <c r="FE85" s="2">
        <v>9513100</v>
      </c>
      <c r="FF85" s="2">
        <v>12355600</v>
      </c>
      <c r="FG85" s="2">
        <v>9310900</v>
      </c>
      <c r="FH85" s="2">
        <v>8798000</v>
      </c>
      <c r="FI85" s="2">
        <v>15636900</v>
      </c>
      <c r="FJ85" s="2">
        <v>7241400</v>
      </c>
      <c r="FK85" s="2">
        <v>5452400</v>
      </c>
      <c r="FL85" s="2">
        <v>9722100</v>
      </c>
      <c r="FM85" s="2">
        <v>5450000</v>
      </c>
      <c r="FN85" s="2">
        <v>10647600</v>
      </c>
      <c r="FO85" s="2">
        <v>10240700</v>
      </c>
      <c r="FP85" s="2">
        <v>6863200</v>
      </c>
      <c r="FQ85" s="2">
        <v>6455500</v>
      </c>
      <c r="FR85" s="2">
        <v>10808400</v>
      </c>
      <c r="FS85" s="2">
        <v>7919800</v>
      </c>
      <c r="FT85" s="2">
        <v>8917700</v>
      </c>
      <c r="FU85" s="2">
        <v>6197600</v>
      </c>
      <c r="FV85" s="2">
        <v>6099100</v>
      </c>
      <c r="FW85" s="2">
        <v>6715900</v>
      </c>
      <c r="FX85" s="2">
        <v>7850100</v>
      </c>
      <c r="FY85" s="2">
        <v>8405800</v>
      </c>
      <c r="FZ85" s="2">
        <v>5909700</v>
      </c>
      <c r="GA85" s="2">
        <v>5827100</v>
      </c>
      <c r="GB85" s="2">
        <v>4990200</v>
      </c>
      <c r="GC85" s="2">
        <v>5265400</v>
      </c>
      <c r="GD85" s="2">
        <v>4521400</v>
      </c>
      <c r="GE85" s="2">
        <v>8283300</v>
      </c>
      <c r="GF85" s="2">
        <v>7890500</v>
      </c>
      <c r="GG85" s="2">
        <v>6625500</v>
      </c>
      <c r="GH85" s="2">
        <v>7645400</v>
      </c>
      <c r="GI85" s="2">
        <v>43904600</v>
      </c>
      <c r="GJ85" s="2">
        <v>6793900</v>
      </c>
      <c r="GK85" s="2">
        <v>6704100</v>
      </c>
      <c r="GL85" s="2">
        <v>5767100</v>
      </c>
      <c r="GM85" s="2">
        <v>4508400</v>
      </c>
      <c r="GN85" s="2">
        <v>4537200</v>
      </c>
      <c r="GO85" s="2">
        <v>5682100</v>
      </c>
      <c r="GP85" s="2">
        <v>5030800</v>
      </c>
      <c r="GQ85" s="2">
        <v>6710100</v>
      </c>
      <c r="GR85" s="2">
        <v>7900900</v>
      </c>
      <c r="GS85" s="2">
        <v>6113400</v>
      </c>
      <c r="GT85" s="2">
        <v>5795000</v>
      </c>
      <c r="GU85" s="2">
        <v>10668800</v>
      </c>
      <c r="GV85" s="2">
        <v>8446300</v>
      </c>
      <c r="GW85" s="2">
        <v>7821700</v>
      </c>
      <c r="GX85" s="2">
        <v>8442500</v>
      </c>
      <c r="GY85" s="2">
        <v>7499500</v>
      </c>
      <c r="GZ85" s="2">
        <v>9795200</v>
      </c>
      <c r="HA85" s="2">
        <v>5000100</v>
      </c>
      <c r="HB85" s="2">
        <v>5762200</v>
      </c>
      <c r="HC85" s="2">
        <v>8295100</v>
      </c>
      <c r="HD85" s="2">
        <v>7263200</v>
      </c>
      <c r="HE85" s="2">
        <v>6577200</v>
      </c>
      <c r="HF85" s="2">
        <v>6836500</v>
      </c>
      <c r="HG85" s="2">
        <v>9349100</v>
      </c>
      <c r="HH85" s="2">
        <v>10767800</v>
      </c>
      <c r="HI85" s="2">
        <v>6874800</v>
      </c>
      <c r="HJ85" s="2">
        <v>22489700</v>
      </c>
      <c r="HK85" s="2">
        <v>6382400</v>
      </c>
      <c r="HL85" s="2">
        <v>6863200</v>
      </c>
      <c r="HM85" s="2">
        <v>6924300</v>
      </c>
      <c r="HN85" s="2">
        <v>5814100</v>
      </c>
      <c r="HO85" s="2">
        <v>4446000</v>
      </c>
      <c r="HP85" s="2">
        <v>5584800</v>
      </c>
      <c r="HQ85" s="2">
        <v>3744400</v>
      </c>
      <c r="HR85" s="2">
        <v>5279200</v>
      </c>
      <c r="HS85" s="2">
        <v>4582100</v>
      </c>
      <c r="HT85" s="2">
        <v>4918500</v>
      </c>
      <c r="HU85" s="2">
        <v>6227400</v>
      </c>
      <c r="HV85" s="2">
        <v>5362400</v>
      </c>
      <c r="HW85" s="2">
        <v>4504400</v>
      </c>
      <c r="HX85" s="2">
        <v>5576000</v>
      </c>
      <c r="HY85" s="2">
        <v>5997700</v>
      </c>
      <c r="HZ85" s="2">
        <v>5344300</v>
      </c>
      <c r="IA85" s="2">
        <v>7465700</v>
      </c>
      <c r="IB85" s="2">
        <v>6715200</v>
      </c>
      <c r="IC85" s="2">
        <v>11652800</v>
      </c>
      <c r="ID85" s="2">
        <v>5845500</v>
      </c>
      <c r="IE85" s="2">
        <v>6163200</v>
      </c>
      <c r="IF85" s="2">
        <v>6913900</v>
      </c>
      <c r="IG85" s="2">
        <v>8304600</v>
      </c>
      <c r="IH85" s="2">
        <v>13219300</v>
      </c>
      <c r="II85" s="2">
        <v>12130100</v>
      </c>
      <c r="IJ85" s="2">
        <v>10704400</v>
      </c>
      <c r="IK85" s="2">
        <v>19472700</v>
      </c>
      <c r="IL85" s="2">
        <v>10176000</v>
      </c>
      <c r="IM85" s="2">
        <v>11313800</v>
      </c>
      <c r="IN85" s="2">
        <v>9048900</v>
      </c>
      <c r="IO85" s="2">
        <v>8271500</v>
      </c>
      <c r="IP85" s="2">
        <v>6267600</v>
      </c>
      <c r="IQ85" s="2">
        <v>7556100</v>
      </c>
      <c r="IR85" s="2">
        <v>6647600</v>
      </c>
      <c r="IS85" s="2">
        <v>5014300</v>
      </c>
      <c r="IT85" s="2">
        <v>5548200</v>
      </c>
    </row>
    <row r="86" spans="1:254" ht="15.9" customHeight="1">
      <c r="A86" s="390" t="s">
        <v>167</v>
      </c>
      <c r="B86" s="46" t="s">
        <v>168</v>
      </c>
      <c r="C86" s="50">
        <v>533400</v>
      </c>
      <c r="D86" s="199">
        <v>-442200</v>
      </c>
      <c r="E86" s="197">
        <v>975600</v>
      </c>
      <c r="F86" s="21">
        <v>1314200</v>
      </c>
      <c r="G86" s="21">
        <v>1196600</v>
      </c>
      <c r="H86" s="21">
        <v>1741500</v>
      </c>
      <c r="I86" s="21">
        <v>1436200</v>
      </c>
      <c r="J86" s="21">
        <v>1869500</v>
      </c>
      <c r="K86" s="21">
        <v>2283100</v>
      </c>
      <c r="L86" s="21">
        <v>2103800</v>
      </c>
      <c r="M86" s="21">
        <v>2192200</v>
      </c>
      <c r="N86" s="21">
        <v>1184400</v>
      </c>
      <c r="O86" s="21">
        <v>1346400</v>
      </c>
      <c r="P86" s="21">
        <v>1241000</v>
      </c>
      <c r="Q86" s="21">
        <v>1571500</v>
      </c>
      <c r="R86" s="21">
        <v>2120800</v>
      </c>
      <c r="S86" s="21">
        <v>1634000</v>
      </c>
      <c r="T86" s="21">
        <v>1446700</v>
      </c>
      <c r="U86" s="21">
        <v>1422000</v>
      </c>
      <c r="V86" s="21">
        <v>1746500</v>
      </c>
      <c r="W86" s="21">
        <v>2042500</v>
      </c>
      <c r="X86" s="21">
        <v>2066100</v>
      </c>
      <c r="Y86" s="21">
        <v>2219400</v>
      </c>
      <c r="Z86" s="21">
        <v>1783200</v>
      </c>
      <c r="AA86" s="21">
        <v>1322300</v>
      </c>
      <c r="AB86" s="21">
        <v>1470500</v>
      </c>
      <c r="AC86" s="21">
        <v>1111900</v>
      </c>
      <c r="AD86" s="21">
        <v>1093200</v>
      </c>
      <c r="AE86" s="21">
        <v>1486500</v>
      </c>
      <c r="AF86" s="21">
        <v>1814800</v>
      </c>
      <c r="AG86" s="21">
        <v>2087700</v>
      </c>
      <c r="AH86" s="21">
        <v>1419000</v>
      </c>
      <c r="AI86" s="21">
        <v>1033600</v>
      </c>
      <c r="AJ86" s="21">
        <v>1596000</v>
      </c>
      <c r="AK86" s="21">
        <v>2733400</v>
      </c>
      <c r="AL86" s="21">
        <v>2207200</v>
      </c>
      <c r="AM86" s="21">
        <v>1477400</v>
      </c>
      <c r="AN86" s="21">
        <v>1864000</v>
      </c>
      <c r="AO86" s="21">
        <v>1373900</v>
      </c>
      <c r="AP86" s="21">
        <v>2969100</v>
      </c>
      <c r="AQ86" s="21">
        <v>1460000</v>
      </c>
      <c r="AR86" s="21">
        <v>1467300</v>
      </c>
      <c r="AS86" s="21">
        <v>1394100</v>
      </c>
      <c r="AT86" s="21">
        <v>1474600</v>
      </c>
      <c r="AU86" s="21">
        <v>1732900</v>
      </c>
      <c r="AV86" s="21">
        <v>1449000</v>
      </c>
      <c r="AW86" s="21">
        <v>1013900</v>
      </c>
      <c r="AX86" s="21">
        <v>1911500</v>
      </c>
      <c r="AY86" s="21">
        <v>1527300</v>
      </c>
      <c r="AZ86" s="21">
        <v>1557700</v>
      </c>
      <c r="BA86" s="21">
        <v>2804000</v>
      </c>
      <c r="BB86" s="21">
        <v>2054500</v>
      </c>
      <c r="BC86" s="21">
        <v>1832300</v>
      </c>
      <c r="BD86" s="21">
        <v>2297000</v>
      </c>
      <c r="BE86" s="21">
        <v>2968800</v>
      </c>
      <c r="BF86" s="21">
        <v>3418300</v>
      </c>
      <c r="BG86" s="21">
        <v>2669700</v>
      </c>
      <c r="BH86" s="21">
        <v>3286900</v>
      </c>
      <c r="BI86" s="21">
        <v>1889600</v>
      </c>
      <c r="BJ86" s="21">
        <v>3296500</v>
      </c>
      <c r="BK86" s="21">
        <v>6228100</v>
      </c>
      <c r="BL86" s="21">
        <v>1875100</v>
      </c>
      <c r="BM86" s="2">
        <v>2617400</v>
      </c>
      <c r="BN86" s="2">
        <v>2664400</v>
      </c>
      <c r="BO86" s="2">
        <v>3104800</v>
      </c>
      <c r="BP86" s="2">
        <v>2213900</v>
      </c>
      <c r="BQ86" s="2">
        <v>2393100</v>
      </c>
      <c r="BR86" s="2">
        <v>1192600</v>
      </c>
      <c r="BS86" s="2">
        <v>2116500</v>
      </c>
      <c r="BT86" s="2">
        <v>2436700</v>
      </c>
      <c r="BU86" s="2">
        <v>2495200</v>
      </c>
      <c r="BV86" s="2">
        <v>2041700</v>
      </c>
      <c r="BW86" s="2">
        <v>3002500</v>
      </c>
      <c r="BX86" s="2">
        <v>2721100</v>
      </c>
      <c r="BY86" s="2">
        <v>2709400</v>
      </c>
      <c r="BZ86" s="2">
        <v>2749000</v>
      </c>
      <c r="CA86" s="2">
        <v>1962700</v>
      </c>
      <c r="CB86" s="2">
        <v>2822800</v>
      </c>
      <c r="CC86" s="2">
        <v>3177000</v>
      </c>
      <c r="CD86" s="2">
        <v>3566600</v>
      </c>
      <c r="CE86" s="2">
        <v>3001500</v>
      </c>
      <c r="CF86" s="2">
        <v>4256800</v>
      </c>
      <c r="CG86" s="2">
        <v>6389800</v>
      </c>
      <c r="CH86" s="2">
        <v>5645200</v>
      </c>
      <c r="CI86" s="2">
        <v>3141600</v>
      </c>
      <c r="CJ86" s="2">
        <v>3947300</v>
      </c>
      <c r="CK86" s="2">
        <v>3763800</v>
      </c>
      <c r="CL86" s="2">
        <v>6578400</v>
      </c>
      <c r="CM86" s="2">
        <v>4811300</v>
      </c>
      <c r="CN86" s="2">
        <v>8989400</v>
      </c>
      <c r="CO86" s="2">
        <v>6952600</v>
      </c>
      <c r="CP86" s="2">
        <v>2026600</v>
      </c>
      <c r="CQ86" s="2">
        <v>1951000</v>
      </c>
      <c r="CR86" s="2">
        <v>2574000</v>
      </c>
      <c r="CS86" s="2">
        <v>2086900</v>
      </c>
      <c r="CT86" s="2">
        <v>2916900</v>
      </c>
      <c r="CU86" s="2">
        <v>3688200</v>
      </c>
      <c r="CV86" s="2">
        <v>3284300</v>
      </c>
      <c r="CW86" s="2">
        <v>1423700</v>
      </c>
      <c r="CX86" s="2">
        <v>1423800</v>
      </c>
      <c r="CY86" s="2">
        <v>2213500</v>
      </c>
      <c r="CZ86" s="2">
        <v>2115100</v>
      </c>
      <c r="DA86" s="2">
        <v>2109500</v>
      </c>
      <c r="DB86" s="2">
        <v>2417000</v>
      </c>
      <c r="DC86" s="2">
        <v>3216100</v>
      </c>
      <c r="DD86" s="2">
        <v>1545500</v>
      </c>
      <c r="DE86" s="2">
        <v>2322600</v>
      </c>
      <c r="DF86" s="2">
        <v>3247100</v>
      </c>
      <c r="DG86" s="2">
        <v>2588600</v>
      </c>
      <c r="DH86" s="2">
        <v>2806500</v>
      </c>
      <c r="DI86" s="2">
        <v>2839500</v>
      </c>
      <c r="DJ86" s="2">
        <v>1602700</v>
      </c>
      <c r="DK86" s="2">
        <v>1865700</v>
      </c>
      <c r="DL86" s="2">
        <v>1243100</v>
      </c>
      <c r="DM86" s="2">
        <v>1822100</v>
      </c>
      <c r="DN86" s="2">
        <v>1876300</v>
      </c>
      <c r="DO86" s="2">
        <v>2068800</v>
      </c>
      <c r="DP86" s="2">
        <v>1405900</v>
      </c>
      <c r="DQ86" s="2">
        <v>1348900</v>
      </c>
      <c r="DR86" s="2">
        <v>2900800</v>
      </c>
      <c r="DS86" s="2">
        <v>5988500</v>
      </c>
      <c r="DT86" s="2">
        <v>2496600</v>
      </c>
      <c r="DU86" s="2">
        <v>2712600</v>
      </c>
      <c r="DV86" s="2">
        <v>1593200</v>
      </c>
      <c r="DW86" s="2">
        <v>2533600</v>
      </c>
      <c r="DX86" s="2">
        <v>1747400</v>
      </c>
      <c r="DY86" s="2">
        <v>1722100</v>
      </c>
      <c r="DZ86" s="2">
        <v>2786700</v>
      </c>
      <c r="EA86" s="2">
        <v>3339800</v>
      </c>
      <c r="EB86" s="2">
        <v>2843900</v>
      </c>
      <c r="EC86" s="2">
        <v>3267500</v>
      </c>
      <c r="ED86" s="2">
        <v>1129700</v>
      </c>
      <c r="EE86" s="2">
        <v>1395400</v>
      </c>
      <c r="EF86" s="2">
        <v>1041900</v>
      </c>
      <c r="EG86" s="2">
        <v>1492500</v>
      </c>
      <c r="EH86" s="2">
        <v>1300200</v>
      </c>
      <c r="EI86" s="2">
        <v>1765700</v>
      </c>
      <c r="EJ86" s="2">
        <v>1985500</v>
      </c>
      <c r="EK86" s="2">
        <v>2106000</v>
      </c>
      <c r="EL86" s="2">
        <v>1177500</v>
      </c>
      <c r="EM86" s="2">
        <v>1657500</v>
      </c>
      <c r="EN86" s="2">
        <v>2289100</v>
      </c>
      <c r="EO86" s="2">
        <v>1298600</v>
      </c>
      <c r="EP86" s="2">
        <v>1582100</v>
      </c>
      <c r="EQ86" s="2">
        <v>1836200</v>
      </c>
      <c r="ER86" s="2">
        <v>2162000</v>
      </c>
      <c r="ES86" s="2">
        <v>2643900</v>
      </c>
      <c r="ET86" s="2">
        <v>697400</v>
      </c>
      <c r="EU86" s="2">
        <v>889400</v>
      </c>
      <c r="EV86" s="2">
        <v>858300</v>
      </c>
      <c r="EW86" s="2">
        <v>552700</v>
      </c>
      <c r="EX86" s="2">
        <v>1198600</v>
      </c>
      <c r="EY86" s="2">
        <v>1055600</v>
      </c>
      <c r="EZ86" s="2">
        <v>932100</v>
      </c>
      <c r="FA86" s="2">
        <v>1819000</v>
      </c>
      <c r="FB86" s="2">
        <v>1156400</v>
      </c>
      <c r="FC86" s="2">
        <v>1154000</v>
      </c>
      <c r="FD86" s="2">
        <v>1385600</v>
      </c>
      <c r="FE86" s="2">
        <v>1231200</v>
      </c>
      <c r="FF86" s="2">
        <v>1399500</v>
      </c>
      <c r="FG86" s="2">
        <v>1054300</v>
      </c>
      <c r="FH86" s="2">
        <v>1047300</v>
      </c>
      <c r="FI86" s="2">
        <v>933200</v>
      </c>
      <c r="FJ86" s="2">
        <v>1082500</v>
      </c>
      <c r="FK86" s="2">
        <v>928600</v>
      </c>
      <c r="FL86" s="2">
        <v>953700</v>
      </c>
      <c r="FM86" s="2">
        <v>1891500</v>
      </c>
      <c r="FN86" s="2">
        <v>1631300</v>
      </c>
      <c r="FO86" s="2">
        <v>1408300</v>
      </c>
      <c r="FP86" s="2">
        <v>1403700</v>
      </c>
      <c r="FQ86" s="2">
        <v>1898600</v>
      </c>
      <c r="FR86" s="2">
        <v>2482200</v>
      </c>
      <c r="FS86" s="2">
        <v>2119300</v>
      </c>
      <c r="FT86" s="2">
        <v>2328100</v>
      </c>
      <c r="FU86" s="2">
        <v>2685900</v>
      </c>
      <c r="FV86" s="2">
        <v>2738000</v>
      </c>
      <c r="FW86" s="2">
        <v>4424700</v>
      </c>
      <c r="FX86" s="2">
        <v>1599200</v>
      </c>
      <c r="FY86" s="2">
        <v>2554600</v>
      </c>
      <c r="FZ86" s="2">
        <v>2625600</v>
      </c>
      <c r="GA86" s="2">
        <v>7994100</v>
      </c>
      <c r="GB86" s="2">
        <v>1301400</v>
      </c>
      <c r="GC86" s="2">
        <v>985400</v>
      </c>
      <c r="GD86" s="2">
        <v>1027800</v>
      </c>
      <c r="GE86" s="2">
        <v>1851800</v>
      </c>
      <c r="GF86" s="2">
        <v>2474800</v>
      </c>
      <c r="GG86" s="2">
        <v>1376500</v>
      </c>
      <c r="GH86" s="2">
        <v>1054500</v>
      </c>
      <c r="GI86" s="2">
        <v>2451100</v>
      </c>
      <c r="GJ86" s="2">
        <v>1670200</v>
      </c>
      <c r="GK86" s="2">
        <v>1864300</v>
      </c>
      <c r="GL86" s="2">
        <v>3360700</v>
      </c>
      <c r="GM86" s="2">
        <v>1883200</v>
      </c>
      <c r="GN86" s="2">
        <v>2576400</v>
      </c>
      <c r="GO86" s="2">
        <v>3915000</v>
      </c>
      <c r="GP86" s="2">
        <v>872500</v>
      </c>
      <c r="GQ86" s="2">
        <v>896400</v>
      </c>
      <c r="GR86" s="2">
        <v>886000</v>
      </c>
      <c r="GS86" s="2">
        <v>916000</v>
      </c>
      <c r="GT86" s="2">
        <v>1011100</v>
      </c>
      <c r="GU86" s="2">
        <v>1301900</v>
      </c>
      <c r="GV86" s="2">
        <v>1162700</v>
      </c>
      <c r="GW86" s="2">
        <v>761200</v>
      </c>
      <c r="GX86" s="2">
        <v>851400</v>
      </c>
      <c r="GY86" s="2">
        <v>964800</v>
      </c>
      <c r="GZ86" s="2">
        <v>2061000</v>
      </c>
      <c r="HA86" s="2">
        <v>696200</v>
      </c>
      <c r="HB86" s="2">
        <v>1050700</v>
      </c>
      <c r="HC86" s="2">
        <v>1419700</v>
      </c>
      <c r="HD86" s="2">
        <v>1154900</v>
      </c>
      <c r="HE86" s="2">
        <v>875600</v>
      </c>
      <c r="HF86" s="2">
        <v>1427100</v>
      </c>
      <c r="HG86" s="2">
        <v>1857900</v>
      </c>
      <c r="HH86" s="2">
        <v>1288000</v>
      </c>
      <c r="HI86" s="2">
        <v>929800</v>
      </c>
      <c r="HJ86" s="2">
        <v>1355700</v>
      </c>
      <c r="HK86" s="2">
        <v>703500</v>
      </c>
      <c r="HL86" s="2">
        <v>940200</v>
      </c>
      <c r="HM86" s="2">
        <v>1095500</v>
      </c>
      <c r="HN86" s="2">
        <v>1353500</v>
      </c>
      <c r="HO86" s="2">
        <v>833100</v>
      </c>
      <c r="HP86" s="2">
        <v>830900</v>
      </c>
      <c r="HQ86" s="2">
        <v>1322800</v>
      </c>
      <c r="HR86" s="2">
        <v>1176100</v>
      </c>
      <c r="HS86" s="2">
        <v>1230700</v>
      </c>
      <c r="HT86" s="2">
        <v>1711800</v>
      </c>
      <c r="HU86" s="2">
        <v>1132500</v>
      </c>
      <c r="HV86" s="2">
        <v>838900</v>
      </c>
      <c r="HW86" s="2">
        <v>839000</v>
      </c>
      <c r="HX86" s="2">
        <v>1213400</v>
      </c>
      <c r="HY86" s="2">
        <v>1465800</v>
      </c>
      <c r="HZ86" s="2">
        <v>2373300</v>
      </c>
      <c r="IA86" s="2">
        <v>927000</v>
      </c>
      <c r="IB86" s="2">
        <v>595100</v>
      </c>
      <c r="IC86" s="2">
        <v>439900</v>
      </c>
      <c r="ID86" s="2">
        <v>458500</v>
      </c>
      <c r="IE86" s="2">
        <v>651000</v>
      </c>
      <c r="IF86" s="2">
        <v>639100</v>
      </c>
      <c r="IG86" s="2">
        <v>835400</v>
      </c>
      <c r="IH86" s="2">
        <v>645100</v>
      </c>
      <c r="II86" s="2">
        <v>917700</v>
      </c>
      <c r="IJ86" s="2">
        <v>885300</v>
      </c>
      <c r="IK86" s="2">
        <v>1283400</v>
      </c>
      <c r="IL86" s="2">
        <v>1840000</v>
      </c>
      <c r="IM86" s="2">
        <v>1278300</v>
      </c>
      <c r="IN86" s="2">
        <v>1388800</v>
      </c>
      <c r="IO86" s="2">
        <v>791000</v>
      </c>
      <c r="IP86" s="2">
        <v>825000</v>
      </c>
      <c r="IQ86" s="2">
        <v>1210100</v>
      </c>
      <c r="IR86" s="2">
        <v>809400</v>
      </c>
      <c r="IS86" s="2">
        <v>747500</v>
      </c>
      <c r="IT86" s="2">
        <v>849600</v>
      </c>
    </row>
    <row r="87" spans="1:254" ht="15.9" customHeight="1">
      <c r="A87" s="390" t="s">
        <v>169</v>
      </c>
      <c r="B87" s="46" t="s">
        <v>170</v>
      </c>
      <c r="C87" s="50">
        <v>1924900</v>
      </c>
      <c r="D87" s="199">
        <v>-2933300</v>
      </c>
      <c r="E87" s="197">
        <v>4858200</v>
      </c>
      <c r="F87" s="21">
        <v>4605000</v>
      </c>
      <c r="G87" s="21">
        <v>4545700</v>
      </c>
      <c r="H87" s="21">
        <v>5695500</v>
      </c>
      <c r="I87" s="21">
        <v>12526600</v>
      </c>
      <c r="J87" s="21">
        <v>5773400</v>
      </c>
      <c r="K87" s="21">
        <v>6434100</v>
      </c>
      <c r="L87" s="21">
        <v>4414600</v>
      </c>
      <c r="M87" s="21">
        <v>4299800</v>
      </c>
      <c r="N87" s="21">
        <v>4635700</v>
      </c>
      <c r="O87" s="21">
        <v>5393800</v>
      </c>
      <c r="P87" s="21">
        <v>4251500</v>
      </c>
      <c r="Q87" s="21">
        <v>6242100</v>
      </c>
      <c r="R87" s="21">
        <v>6986400</v>
      </c>
      <c r="S87" s="21">
        <v>5158300</v>
      </c>
      <c r="T87" s="21">
        <v>2876300</v>
      </c>
      <c r="U87" s="21">
        <v>3467000</v>
      </c>
      <c r="V87" s="21">
        <v>3223400</v>
      </c>
      <c r="W87" s="21">
        <v>3599100</v>
      </c>
      <c r="X87" s="21">
        <v>3066100</v>
      </c>
      <c r="Y87" s="21">
        <v>5637500</v>
      </c>
      <c r="Z87" s="21">
        <v>5656800</v>
      </c>
      <c r="AA87" s="21">
        <v>3372400</v>
      </c>
      <c r="AB87" s="21">
        <v>5202300</v>
      </c>
      <c r="AC87" s="21">
        <v>4939200</v>
      </c>
      <c r="AD87" s="21">
        <v>3580600</v>
      </c>
      <c r="AE87" s="21">
        <v>5487800</v>
      </c>
      <c r="AF87" s="21">
        <v>7377800</v>
      </c>
      <c r="AG87" s="21">
        <v>8185500</v>
      </c>
      <c r="AH87" s="21">
        <v>4729000</v>
      </c>
      <c r="AI87" s="21">
        <v>4656100</v>
      </c>
      <c r="AJ87" s="21">
        <v>4722300</v>
      </c>
      <c r="AK87" s="21">
        <v>6847900</v>
      </c>
      <c r="AL87" s="21">
        <v>4598600</v>
      </c>
      <c r="AM87" s="21">
        <v>2771600</v>
      </c>
      <c r="AN87" s="21">
        <v>3469400</v>
      </c>
      <c r="AO87" s="21">
        <v>3155000</v>
      </c>
      <c r="AP87" s="21">
        <v>6586400</v>
      </c>
      <c r="AQ87" s="21">
        <v>7746000</v>
      </c>
      <c r="AR87" s="21">
        <v>6014400</v>
      </c>
      <c r="AS87" s="21">
        <v>3626400</v>
      </c>
      <c r="AT87" s="21">
        <v>4114700</v>
      </c>
      <c r="AU87" s="21">
        <v>4375600</v>
      </c>
      <c r="AV87" s="21">
        <v>3970300</v>
      </c>
      <c r="AW87" s="21">
        <v>3724400</v>
      </c>
      <c r="AX87" s="21">
        <v>3002800</v>
      </c>
      <c r="AY87" s="21">
        <v>3956700</v>
      </c>
      <c r="AZ87" s="21">
        <v>4385200</v>
      </c>
      <c r="BA87" s="21">
        <v>10724600</v>
      </c>
      <c r="BB87" s="21">
        <v>3448400</v>
      </c>
      <c r="BC87" s="21">
        <v>3071700</v>
      </c>
      <c r="BD87" s="21">
        <v>2756100</v>
      </c>
      <c r="BE87" s="21">
        <v>3270200</v>
      </c>
      <c r="BF87" s="21">
        <v>3680600</v>
      </c>
      <c r="BG87" s="21">
        <v>3821600</v>
      </c>
      <c r="BH87" s="21">
        <v>3702100</v>
      </c>
      <c r="BI87" s="21">
        <v>3702100</v>
      </c>
      <c r="BJ87" s="21">
        <v>3259100</v>
      </c>
      <c r="BK87" s="21">
        <v>3712200</v>
      </c>
      <c r="BL87" s="21">
        <v>3704200</v>
      </c>
      <c r="BM87" s="2">
        <v>4356700</v>
      </c>
      <c r="BN87" s="2">
        <v>4003600</v>
      </c>
      <c r="BO87" s="2">
        <v>11863100</v>
      </c>
      <c r="BP87" s="2">
        <v>5770200</v>
      </c>
      <c r="BQ87" s="2">
        <v>4456100</v>
      </c>
      <c r="BR87" s="2">
        <v>3174400</v>
      </c>
      <c r="BS87" s="2">
        <v>4136000</v>
      </c>
      <c r="BT87" s="2">
        <v>4445200</v>
      </c>
      <c r="BU87" s="2">
        <v>3211200</v>
      </c>
      <c r="BV87" s="2">
        <v>3201700</v>
      </c>
      <c r="BW87" s="2">
        <v>6374600</v>
      </c>
      <c r="BX87" s="2">
        <v>3852800</v>
      </c>
      <c r="BY87" s="2">
        <v>2480100</v>
      </c>
      <c r="BZ87" s="2">
        <v>2465000</v>
      </c>
      <c r="CA87" s="2">
        <v>3226000</v>
      </c>
      <c r="CB87" s="2">
        <v>3684400</v>
      </c>
      <c r="CC87" s="2">
        <v>3677700</v>
      </c>
      <c r="CD87" s="2">
        <v>4085900</v>
      </c>
      <c r="CE87" s="2">
        <v>2990100</v>
      </c>
      <c r="CF87" s="2">
        <v>3757200</v>
      </c>
      <c r="CG87" s="2">
        <v>4113600</v>
      </c>
      <c r="CH87" s="2">
        <v>4158000</v>
      </c>
      <c r="CI87" s="2">
        <v>3304700</v>
      </c>
      <c r="CJ87" s="2">
        <v>2621800</v>
      </c>
      <c r="CK87" s="2">
        <v>2809600</v>
      </c>
      <c r="CL87" s="2">
        <v>4363000</v>
      </c>
      <c r="CM87" s="2">
        <v>4883600</v>
      </c>
      <c r="CN87" s="2">
        <v>5107300</v>
      </c>
      <c r="CO87" s="2">
        <v>6053200</v>
      </c>
      <c r="CP87" s="2">
        <v>4406600</v>
      </c>
      <c r="CQ87" s="2">
        <v>3133600</v>
      </c>
      <c r="CR87" s="2">
        <v>4224000</v>
      </c>
      <c r="CS87" s="2">
        <v>4582700</v>
      </c>
      <c r="CT87" s="2">
        <v>6754400</v>
      </c>
      <c r="CU87" s="2">
        <v>5494300</v>
      </c>
      <c r="CV87" s="2">
        <v>3587800</v>
      </c>
      <c r="CW87" s="2">
        <v>3446600</v>
      </c>
      <c r="CX87" s="2">
        <v>3408600</v>
      </c>
      <c r="CY87" s="2">
        <v>3684600</v>
      </c>
      <c r="CZ87" s="2">
        <v>4254000</v>
      </c>
      <c r="DA87" s="2">
        <v>2657500</v>
      </c>
      <c r="DB87" s="2">
        <v>4042700</v>
      </c>
      <c r="DC87" s="2">
        <v>5079700</v>
      </c>
      <c r="DD87" s="2">
        <v>3654800</v>
      </c>
      <c r="DE87" s="2">
        <v>4934400</v>
      </c>
      <c r="DF87" s="2">
        <v>5891100</v>
      </c>
      <c r="DG87" s="2">
        <v>4547500</v>
      </c>
      <c r="DH87" s="2">
        <v>3746400</v>
      </c>
      <c r="DI87" s="2">
        <v>3989300</v>
      </c>
      <c r="DJ87" s="2">
        <v>3458500</v>
      </c>
      <c r="DK87" s="2">
        <v>4152000</v>
      </c>
      <c r="DL87" s="2">
        <v>4295500</v>
      </c>
      <c r="DM87" s="2">
        <v>3237800</v>
      </c>
      <c r="DN87" s="2">
        <v>2679200</v>
      </c>
      <c r="DO87" s="2">
        <v>2911800</v>
      </c>
      <c r="DP87" s="2">
        <v>3510900</v>
      </c>
      <c r="DQ87" s="2">
        <v>4335400</v>
      </c>
      <c r="DR87" s="2">
        <v>7945300</v>
      </c>
      <c r="DS87" s="2">
        <v>5162000</v>
      </c>
      <c r="DT87" s="2">
        <v>4353400</v>
      </c>
      <c r="DU87" s="2">
        <v>5292700</v>
      </c>
      <c r="DV87" s="2">
        <v>4724800</v>
      </c>
      <c r="DW87" s="2">
        <v>3870700</v>
      </c>
      <c r="DX87" s="2">
        <v>4083500</v>
      </c>
      <c r="DY87" s="2">
        <v>3859800</v>
      </c>
      <c r="DZ87" s="2">
        <v>4156900</v>
      </c>
      <c r="EA87" s="2">
        <v>2585700</v>
      </c>
      <c r="EB87" s="2">
        <v>3521600</v>
      </c>
      <c r="EC87" s="2">
        <v>3654900</v>
      </c>
      <c r="ED87" s="2">
        <v>2417400</v>
      </c>
      <c r="EE87" s="2">
        <v>4407200</v>
      </c>
      <c r="EF87" s="2">
        <v>3519100</v>
      </c>
      <c r="EG87" s="2">
        <v>3398300</v>
      </c>
      <c r="EH87" s="2">
        <v>3971600</v>
      </c>
      <c r="EI87" s="2">
        <v>3983700</v>
      </c>
      <c r="EJ87" s="2">
        <v>2949500</v>
      </c>
      <c r="EK87" s="2">
        <v>3161600</v>
      </c>
      <c r="EL87" s="2">
        <v>4202700</v>
      </c>
      <c r="EM87" s="2">
        <v>4683300</v>
      </c>
      <c r="EN87" s="2">
        <v>5416700</v>
      </c>
      <c r="EO87" s="2">
        <v>4198200</v>
      </c>
      <c r="EP87" s="2">
        <v>5815300</v>
      </c>
      <c r="EQ87" s="2">
        <v>4337800</v>
      </c>
      <c r="ER87" s="2">
        <v>5405000</v>
      </c>
      <c r="ES87" s="2">
        <v>5950500</v>
      </c>
      <c r="ET87" s="2">
        <v>3357900</v>
      </c>
      <c r="EU87" s="2">
        <v>7357600</v>
      </c>
      <c r="EV87" s="2">
        <v>5220800</v>
      </c>
      <c r="EW87" s="2">
        <v>3407400</v>
      </c>
      <c r="EX87" s="2">
        <v>4031500</v>
      </c>
      <c r="EY87" s="2">
        <v>2936100</v>
      </c>
      <c r="EZ87" s="2">
        <v>4679700</v>
      </c>
      <c r="FA87" s="2">
        <v>4567100</v>
      </c>
      <c r="FB87" s="2">
        <v>2605300</v>
      </c>
      <c r="FC87" s="2">
        <v>2250300</v>
      </c>
      <c r="FD87" s="2">
        <v>2557200</v>
      </c>
      <c r="FE87" s="2">
        <v>4116700</v>
      </c>
      <c r="FF87" s="2">
        <v>3013700</v>
      </c>
      <c r="FG87" s="2">
        <v>3663100</v>
      </c>
      <c r="FH87" s="2">
        <v>2428600</v>
      </c>
      <c r="FI87" s="2">
        <v>2621400</v>
      </c>
      <c r="FJ87" s="2">
        <v>2560500</v>
      </c>
      <c r="FK87" s="2">
        <v>3466400</v>
      </c>
      <c r="FL87" s="2">
        <v>4377000</v>
      </c>
      <c r="FM87" s="2">
        <v>4612600</v>
      </c>
      <c r="FN87" s="2">
        <v>3887000</v>
      </c>
      <c r="FO87" s="2">
        <v>4289900</v>
      </c>
      <c r="FP87" s="2">
        <v>4075600</v>
      </c>
      <c r="FQ87" s="2">
        <v>4048800</v>
      </c>
      <c r="FR87" s="2">
        <v>6540400</v>
      </c>
      <c r="FS87" s="2">
        <v>5291400</v>
      </c>
      <c r="FT87" s="2">
        <v>5224700</v>
      </c>
      <c r="FU87" s="2">
        <v>4180400</v>
      </c>
      <c r="FV87" s="2">
        <v>3583500</v>
      </c>
      <c r="FW87" s="2">
        <v>4675800</v>
      </c>
      <c r="FX87" s="2">
        <v>4337600</v>
      </c>
      <c r="FY87" s="2">
        <v>2981300</v>
      </c>
      <c r="FZ87" s="2">
        <v>3196300</v>
      </c>
      <c r="GA87" s="2">
        <v>4443200</v>
      </c>
      <c r="GB87" s="2">
        <v>3212200</v>
      </c>
      <c r="GC87" s="2">
        <v>4276800</v>
      </c>
      <c r="GD87" s="2">
        <v>6669900</v>
      </c>
      <c r="GE87" s="2">
        <v>6280300</v>
      </c>
      <c r="GF87" s="2">
        <v>4900200</v>
      </c>
      <c r="GG87" s="2">
        <v>5224900</v>
      </c>
      <c r="GH87" s="2">
        <v>12053900</v>
      </c>
      <c r="GI87" s="2">
        <v>4193900</v>
      </c>
      <c r="GJ87" s="2">
        <v>4177200</v>
      </c>
      <c r="GK87" s="2">
        <v>3363000</v>
      </c>
      <c r="GL87" s="2">
        <v>2831600</v>
      </c>
      <c r="GM87" s="2">
        <v>2745900</v>
      </c>
      <c r="GN87" s="2">
        <v>3306900</v>
      </c>
      <c r="GO87" s="2">
        <v>3966100</v>
      </c>
      <c r="GP87" s="2">
        <v>2860800</v>
      </c>
      <c r="GQ87" s="2">
        <v>2772500</v>
      </c>
      <c r="GR87" s="2">
        <v>2945000</v>
      </c>
      <c r="GS87" s="2">
        <v>4661500</v>
      </c>
      <c r="GT87" s="2">
        <v>2608500</v>
      </c>
      <c r="GU87" s="2">
        <v>3645300</v>
      </c>
      <c r="GV87" s="2">
        <v>3409000</v>
      </c>
      <c r="GW87" s="2">
        <v>3159100</v>
      </c>
      <c r="GX87" s="2">
        <v>3439200</v>
      </c>
      <c r="GY87" s="2">
        <v>3785000</v>
      </c>
      <c r="GZ87" s="2">
        <v>4759500</v>
      </c>
      <c r="HA87" s="2">
        <v>5379100</v>
      </c>
      <c r="HB87" s="2">
        <v>3405200</v>
      </c>
      <c r="HC87" s="2">
        <v>3359100</v>
      </c>
      <c r="HD87" s="2">
        <v>2730500</v>
      </c>
      <c r="HE87" s="2">
        <v>3184800</v>
      </c>
      <c r="HF87" s="2">
        <v>5606900</v>
      </c>
      <c r="HG87" s="2">
        <v>2935100</v>
      </c>
      <c r="HH87" s="2">
        <v>3209500</v>
      </c>
      <c r="HI87" s="2">
        <v>2370700</v>
      </c>
      <c r="HJ87" s="2">
        <v>4336900</v>
      </c>
      <c r="HK87" s="2">
        <v>1670900</v>
      </c>
      <c r="HL87" s="2">
        <v>2254400</v>
      </c>
      <c r="HM87" s="2">
        <v>2191300</v>
      </c>
      <c r="HN87" s="2">
        <v>2842300</v>
      </c>
      <c r="HO87" s="2">
        <v>2130600</v>
      </c>
      <c r="HP87" s="2">
        <v>2088200</v>
      </c>
      <c r="HQ87" s="2">
        <v>2377600</v>
      </c>
      <c r="HR87" s="2">
        <v>2697000</v>
      </c>
      <c r="HS87" s="2">
        <v>2100700</v>
      </c>
      <c r="HT87" s="2">
        <v>2339900</v>
      </c>
      <c r="HU87" s="2">
        <v>2921000</v>
      </c>
      <c r="HV87" s="2">
        <v>2336600</v>
      </c>
      <c r="HW87" s="2">
        <v>2402500</v>
      </c>
      <c r="HX87" s="2">
        <v>3127000</v>
      </c>
      <c r="HY87" s="2">
        <v>2122400</v>
      </c>
      <c r="HZ87" s="2">
        <v>1874800</v>
      </c>
      <c r="IA87" s="2">
        <v>3664300</v>
      </c>
      <c r="IB87" s="2">
        <v>3515200</v>
      </c>
      <c r="IC87" s="2">
        <v>2561700</v>
      </c>
      <c r="ID87" s="2">
        <v>2924600</v>
      </c>
      <c r="IE87" s="2">
        <v>6998700</v>
      </c>
      <c r="IF87" s="2">
        <v>3232800</v>
      </c>
      <c r="IG87" s="2">
        <v>2735300</v>
      </c>
      <c r="IH87" s="2">
        <v>3150100</v>
      </c>
      <c r="II87" s="2">
        <v>3523400</v>
      </c>
      <c r="IJ87" s="2">
        <v>4064900</v>
      </c>
      <c r="IK87" s="2">
        <v>5307000</v>
      </c>
      <c r="IL87" s="2">
        <v>5091000</v>
      </c>
      <c r="IM87" s="2">
        <v>6488100</v>
      </c>
      <c r="IN87" s="2">
        <v>5829300</v>
      </c>
      <c r="IO87" s="2">
        <v>5578500</v>
      </c>
      <c r="IP87" s="2">
        <v>6463600</v>
      </c>
      <c r="IQ87" s="2">
        <v>21291400</v>
      </c>
      <c r="IR87" s="2">
        <v>3917900</v>
      </c>
      <c r="IS87" s="2">
        <v>3383700</v>
      </c>
      <c r="IT87" s="2">
        <v>3459600</v>
      </c>
    </row>
    <row r="88" spans="1:254" ht="15.9" customHeight="1">
      <c r="A88" s="390" t="s">
        <v>171</v>
      </c>
      <c r="B88" s="46" t="s">
        <v>172</v>
      </c>
      <c r="C88" s="50">
        <v>1062900</v>
      </c>
      <c r="D88" s="199">
        <v>-1213900</v>
      </c>
      <c r="E88" s="197">
        <v>2276800</v>
      </c>
      <c r="F88" s="21">
        <v>2652000</v>
      </c>
      <c r="G88" s="21">
        <v>2441200</v>
      </c>
      <c r="H88" s="21">
        <v>3529800</v>
      </c>
      <c r="I88" s="21">
        <v>4368100</v>
      </c>
      <c r="J88" s="21">
        <v>3926000</v>
      </c>
      <c r="K88" s="21">
        <v>4790400</v>
      </c>
      <c r="L88" s="21">
        <v>4261500</v>
      </c>
      <c r="M88" s="21">
        <v>3147500</v>
      </c>
      <c r="N88" s="21">
        <v>1619500</v>
      </c>
      <c r="O88" s="21">
        <v>1847400</v>
      </c>
      <c r="P88" s="21">
        <v>1929300</v>
      </c>
      <c r="Q88" s="21">
        <v>2608100</v>
      </c>
      <c r="R88" s="21">
        <v>2721500</v>
      </c>
      <c r="S88" s="21">
        <v>2070700</v>
      </c>
      <c r="T88" s="21">
        <v>2528200</v>
      </c>
      <c r="U88" s="21">
        <v>3337500</v>
      </c>
      <c r="V88" s="21">
        <v>1829200</v>
      </c>
      <c r="W88" s="21">
        <v>2054000</v>
      </c>
      <c r="X88" s="21">
        <v>2065700</v>
      </c>
      <c r="Y88" s="21">
        <v>3245400</v>
      </c>
      <c r="Z88" s="21">
        <v>2894300</v>
      </c>
      <c r="AA88" s="21">
        <v>2134700</v>
      </c>
      <c r="AB88" s="21">
        <v>2226600</v>
      </c>
      <c r="AC88" s="21">
        <v>4112400</v>
      </c>
      <c r="AD88" s="21">
        <v>2690700</v>
      </c>
      <c r="AE88" s="21">
        <v>3735700</v>
      </c>
      <c r="AF88" s="21">
        <v>3603400</v>
      </c>
      <c r="AG88" s="21">
        <v>3279300</v>
      </c>
      <c r="AH88" s="21">
        <v>2466800</v>
      </c>
      <c r="AI88" s="21">
        <v>2137200</v>
      </c>
      <c r="AJ88" s="21">
        <v>2798300</v>
      </c>
      <c r="AK88" s="21">
        <v>2520300</v>
      </c>
      <c r="AL88" s="21">
        <v>2593800</v>
      </c>
      <c r="AM88" s="21">
        <v>1819400</v>
      </c>
      <c r="AN88" s="21">
        <v>1869700</v>
      </c>
      <c r="AO88" s="21">
        <v>2423000</v>
      </c>
      <c r="AP88" s="21">
        <v>2364000</v>
      </c>
      <c r="AQ88" s="21">
        <v>3906900</v>
      </c>
      <c r="AR88" s="21">
        <v>3257100</v>
      </c>
      <c r="AS88" s="21">
        <v>4265000</v>
      </c>
      <c r="AT88" s="21">
        <v>3304300</v>
      </c>
      <c r="AU88" s="21">
        <v>3733600</v>
      </c>
      <c r="AV88" s="21">
        <v>2105800</v>
      </c>
      <c r="AW88" s="21">
        <v>3286700</v>
      </c>
      <c r="AX88" s="21">
        <v>2449400</v>
      </c>
      <c r="AY88" s="21">
        <v>2997100</v>
      </c>
      <c r="AZ88" s="21">
        <v>3062300</v>
      </c>
      <c r="BA88" s="21">
        <v>9900200</v>
      </c>
      <c r="BB88" s="21">
        <v>2948700</v>
      </c>
      <c r="BC88" s="21">
        <v>3716200</v>
      </c>
      <c r="BD88" s="21">
        <v>3924300</v>
      </c>
      <c r="BE88" s="21">
        <v>4468400</v>
      </c>
      <c r="BF88" s="21">
        <v>9466700</v>
      </c>
      <c r="BG88" s="21">
        <v>1675900</v>
      </c>
      <c r="BH88" s="21">
        <v>2099200</v>
      </c>
      <c r="BI88" s="21">
        <v>1897300</v>
      </c>
      <c r="BJ88" s="21">
        <v>2668400</v>
      </c>
      <c r="BK88" s="21">
        <v>2477700</v>
      </c>
      <c r="BL88" s="21">
        <v>3073500</v>
      </c>
      <c r="BM88" s="2">
        <v>1300800</v>
      </c>
      <c r="BN88" s="2">
        <v>1398700</v>
      </c>
      <c r="BO88" s="2">
        <v>2252600</v>
      </c>
      <c r="BP88" s="2">
        <v>2518900</v>
      </c>
      <c r="BQ88" s="2">
        <v>3594600</v>
      </c>
      <c r="BR88" s="2">
        <v>2500000</v>
      </c>
      <c r="BS88" s="2">
        <v>3831400</v>
      </c>
      <c r="BT88" s="2">
        <v>3969400</v>
      </c>
      <c r="BU88" s="2">
        <v>5587600</v>
      </c>
      <c r="BV88" s="2">
        <v>1766500</v>
      </c>
      <c r="BW88" s="2">
        <v>1676600</v>
      </c>
      <c r="BX88" s="2">
        <v>1737600</v>
      </c>
      <c r="BY88" s="2">
        <v>1495500</v>
      </c>
      <c r="BZ88" s="2">
        <v>994000</v>
      </c>
      <c r="CA88" s="2">
        <v>1441100</v>
      </c>
      <c r="CB88" s="2">
        <v>1731500</v>
      </c>
      <c r="CC88" s="2">
        <v>1684900</v>
      </c>
      <c r="CD88" s="2">
        <v>1861900</v>
      </c>
      <c r="CE88" s="2">
        <v>1232300</v>
      </c>
      <c r="CF88" s="2">
        <v>1300700</v>
      </c>
      <c r="CG88" s="2">
        <v>2243100</v>
      </c>
      <c r="CH88" s="2">
        <v>2205300</v>
      </c>
      <c r="CI88" s="2">
        <v>1120100</v>
      </c>
      <c r="CJ88" s="2">
        <v>970100</v>
      </c>
      <c r="CK88" s="2">
        <v>991500</v>
      </c>
      <c r="CL88" s="2">
        <v>1758200</v>
      </c>
      <c r="CM88" s="2">
        <v>1435700</v>
      </c>
      <c r="CN88" s="2">
        <v>2348100</v>
      </c>
      <c r="CO88" s="2">
        <v>1921900</v>
      </c>
      <c r="CP88" s="2">
        <v>2339800</v>
      </c>
      <c r="CQ88" s="2">
        <v>1680100</v>
      </c>
      <c r="CR88" s="2">
        <v>1966300</v>
      </c>
      <c r="CS88" s="2">
        <v>1911400</v>
      </c>
      <c r="CT88" s="2">
        <v>2760500</v>
      </c>
      <c r="CU88" s="2">
        <v>3000300</v>
      </c>
      <c r="CV88" s="2">
        <v>1676700</v>
      </c>
      <c r="CW88" s="2">
        <v>1054500</v>
      </c>
      <c r="CX88" s="2">
        <v>1788700</v>
      </c>
      <c r="CY88" s="2">
        <v>1829300</v>
      </c>
      <c r="CZ88" s="2">
        <v>2354800</v>
      </c>
      <c r="DA88" s="2">
        <v>1613300</v>
      </c>
      <c r="DB88" s="2">
        <v>1780700</v>
      </c>
      <c r="DC88" s="2">
        <v>2505500</v>
      </c>
      <c r="DD88" s="2">
        <v>1888700</v>
      </c>
      <c r="DE88" s="2">
        <v>2309700</v>
      </c>
      <c r="DF88" s="2">
        <v>3598400</v>
      </c>
      <c r="DG88" s="2">
        <v>2216000</v>
      </c>
      <c r="DH88" s="2">
        <v>2225700</v>
      </c>
      <c r="DI88" s="2">
        <v>3836900</v>
      </c>
      <c r="DJ88" s="2">
        <v>1915000</v>
      </c>
      <c r="DK88" s="2">
        <v>2052400</v>
      </c>
      <c r="DL88" s="2">
        <v>2527000</v>
      </c>
      <c r="DM88" s="2">
        <v>1616300</v>
      </c>
      <c r="DN88" s="2">
        <v>2000700</v>
      </c>
      <c r="DO88" s="2">
        <v>1549200</v>
      </c>
      <c r="DP88" s="2">
        <v>1586500</v>
      </c>
      <c r="DQ88" s="2">
        <v>1774500</v>
      </c>
      <c r="DR88" s="2">
        <v>2387100</v>
      </c>
      <c r="DS88" s="2">
        <v>3615100</v>
      </c>
      <c r="DT88" s="2">
        <v>2348600</v>
      </c>
      <c r="DU88" s="2">
        <v>2985200</v>
      </c>
      <c r="DV88" s="2">
        <v>2488100</v>
      </c>
      <c r="DW88" s="2">
        <v>2099300</v>
      </c>
      <c r="DX88" s="2">
        <v>2424000</v>
      </c>
      <c r="DY88" s="2">
        <v>3277600</v>
      </c>
      <c r="DZ88" s="2">
        <v>2406400</v>
      </c>
      <c r="EA88" s="2">
        <v>4259200</v>
      </c>
      <c r="EB88" s="2">
        <v>4400000</v>
      </c>
      <c r="EC88" s="2">
        <v>2274800</v>
      </c>
      <c r="ED88" s="2">
        <v>1753900</v>
      </c>
      <c r="EE88" s="2">
        <v>2194300</v>
      </c>
      <c r="EF88" s="2">
        <v>1178400</v>
      </c>
      <c r="EG88" s="2">
        <v>1644400</v>
      </c>
      <c r="EH88" s="2">
        <v>2920900</v>
      </c>
      <c r="EI88" s="2">
        <v>2125500</v>
      </c>
      <c r="EJ88" s="2">
        <v>2710500</v>
      </c>
      <c r="EK88" s="2">
        <v>1709600</v>
      </c>
      <c r="EL88" s="2">
        <v>1394300</v>
      </c>
      <c r="EM88" s="2">
        <v>1654100</v>
      </c>
      <c r="EN88" s="2">
        <v>2762200</v>
      </c>
      <c r="EO88" s="2">
        <v>1988900</v>
      </c>
      <c r="EP88" s="2">
        <v>2005100</v>
      </c>
      <c r="EQ88" s="2">
        <v>1994800</v>
      </c>
      <c r="ER88" s="2">
        <v>3070400</v>
      </c>
      <c r="ES88" s="2">
        <v>3249600</v>
      </c>
      <c r="ET88" s="2">
        <v>2409900</v>
      </c>
      <c r="EU88" s="2">
        <v>2403700</v>
      </c>
      <c r="EV88" s="2">
        <v>1945800</v>
      </c>
      <c r="EW88" s="2">
        <v>1275200</v>
      </c>
      <c r="EX88" s="2">
        <v>1338900</v>
      </c>
      <c r="EY88" s="2">
        <v>1972500</v>
      </c>
      <c r="EZ88" s="2">
        <v>1890600</v>
      </c>
      <c r="FA88" s="2">
        <v>2955300</v>
      </c>
      <c r="FB88" s="2">
        <v>1463900</v>
      </c>
      <c r="FC88" s="2">
        <v>1833800</v>
      </c>
      <c r="FD88" s="2">
        <v>1630600</v>
      </c>
      <c r="FE88" s="2">
        <v>1846000</v>
      </c>
      <c r="FF88" s="2">
        <v>1909000</v>
      </c>
      <c r="FG88" s="2">
        <v>1240900</v>
      </c>
      <c r="FH88" s="2">
        <v>1767800</v>
      </c>
      <c r="FI88" s="2">
        <v>1572900</v>
      </c>
      <c r="FJ88" s="2">
        <v>1483800</v>
      </c>
      <c r="FK88" s="2">
        <v>1891100</v>
      </c>
      <c r="FL88" s="2">
        <v>1187100</v>
      </c>
      <c r="FM88" s="2">
        <v>1739700</v>
      </c>
      <c r="FN88" s="2">
        <v>2184600</v>
      </c>
      <c r="FO88" s="2">
        <v>3598800</v>
      </c>
      <c r="FP88" s="2">
        <v>1852400</v>
      </c>
      <c r="FQ88" s="2">
        <v>1367500</v>
      </c>
      <c r="FR88" s="2">
        <v>2005700</v>
      </c>
      <c r="FS88" s="2">
        <v>1729500</v>
      </c>
      <c r="FT88" s="2">
        <v>3136500</v>
      </c>
      <c r="FU88" s="2">
        <v>1340800</v>
      </c>
      <c r="FV88" s="2">
        <v>1924500</v>
      </c>
      <c r="FW88" s="2">
        <v>1734800</v>
      </c>
      <c r="FX88" s="2">
        <v>1579500</v>
      </c>
      <c r="FY88" s="2">
        <v>1992900</v>
      </c>
      <c r="FZ88" s="2">
        <v>1662000</v>
      </c>
      <c r="GA88" s="2">
        <v>1834200</v>
      </c>
      <c r="GB88" s="2">
        <v>1342000</v>
      </c>
      <c r="GC88" s="2">
        <v>1904100</v>
      </c>
      <c r="GD88" s="2">
        <v>1263800</v>
      </c>
      <c r="GE88" s="2">
        <v>1727900</v>
      </c>
      <c r="GF88" s="2">
        <v>2050100</v>
      </c>
      <c r="GG88" s="2">
        <v>2670000</v>
      </c>
      <c r="GH88" s="2">
        <v>3170900</v>
      </c>
      <c r="GI88" s="2">
        <v>2607300</v>
      </c>
      <c r="GJ88" s="2">
        <v>3686100</v>
      </c>
      <c r="GK88" s="2">
        <v>3909300</v>
      </c>
      <c r="GL88" s="2">
        <v>2143200</v>
      </c>
      <c r="GM88" s="2">
        <v>1610900</v>
      </c>
      <c r="GN88" s="2">
        <v>1395700</v>
      </c>
      <c r="GO88" s="2">
        <v>1027500</v>
      </c>
      <c r="GP88" s="2">
        <v>1377200</v>
      </c>
      <c r="GQ88" s="2">
        <v>1254700</v>
      </c>
      <c r="GR88" s="2">
        <v>1018900</v>
      </c>
      <c r="GS88" s="2">
        <v>918700</v>
      </c>
      <c r="GT88" s="2">
        <v>1837700</v>
      </c>
      <c r="GU88" s="2">
        <v>1873100</v>
      </c>
      <c r="GV88" s="2">
        <v>1585600</v>
      </c>
      <c r="GW88" s="2">
        <v>1326000</v>
      </c>
      <c r="GX88" s="2">
        <v>1828200</v>
      </c>
      <c r="GY88" s="2">
        <v>2085300</v>
      </c>
      <c r="GZ88" s="2">
        <v>2636300</v>
      </c>
      <c r="HA88" s="2">
        <v>1246500</v>
      </c>
      <c r="HB88" s="2">
        <v>2050700</v>
      </c>
      <c r="HC88" s="2">
        <v>2339400</v>
      </c>
      <c r="HD88" s="2">
        <v>1625800</v>
      </c>
      <c r="HE88" s="2">
        <v>1530900</v>
      </c>
      <c r="HF88" s="2">
        <v>1825000</v>
      </c>
      <c r="HG88" s="2">
        <v>1475200</v>
      </c>
      <c r="HH88" s="2">
        <v>1929700</v>
      </c>
      <c r="HI88" s="2">
        <v>1322700</v>
      </c>
      <c r="HJ88" s="2">
        <v>3802700</v>
      </c>
      <c r="HK88" s="2">
        <v>1407100</v>
      </c>
      <c r="HL88" s="2">
        <v>1859700</v>
      </c>
      <c r="HM88" s="2">
        <v>2117900</v>
      </c>
      <c r="HN88" s="2">
        <v>1601600</v>
      </c>
      <c r="HO88" s="2">
        <v>1317400</v>
      </c>
      <c r="HP88" s="2">
        <v>1195000</v>
      </c>
      <c r="HQ88" s="2">
        <v>1504200</v>
      </c>
      <c r="HR88" s="2">
        <v>1636800</v>
      </c>
      <c r="HS88" s="2">
        <v>1479700</v>
      </c>
      <c r="HT88" s="2">
        <v>1407900</v>
      </c>
      <c r="HU88" s="2">
        <v>1566500</v>
      </c>
      <c r="HV88" s="2">
        <v>1437500</v>
      </c>
      <c r="HW88" s="2">
        <v>1701500</v>
      </c>
      <c r="HX88" s="2">
        <v>1064200</v>
      </c>
      <c r="HY88" s="2">
        <v>1274900</v>
      </c>
      <c r="HZ88" s="2">
        <v>1192000</v>
      </c>
      <c r="IA88" s="2">
        <v>2279400</v>
      </c>
      <c r="IB88" s="2">
        <v>1325700</v>
      </c>
      <c r="IC88" s="2">
        <v>1042800</v>
      </c>
      <c r="ID88" s="2">
        <v>1554800</v>
      </c>
      <c r="IE88" s="2">
        <v>1392900</v>
      </c>
      <c r="IF88" s="2">
        <v>1878000</v>
      </c>
      <c r="IG88" s="2">
        <v>1307900</v>
      </c>
      <c r="IH88" s="2">
        <v>1671900</v>
      </c>
      <c r="II88" s="2">
        <v>1966900</v>
      </c>
      <c r="IJ88" s="2">
        <v>1935300</v>
      </c>
      <c r="IK88" s="2">
        <v>2367100</v>
      </c>
      <c r="IL88" s="2">
        <v>2749300</v>
      </c>
      <c r="IM88" s="2">
        <v>2327800</v>
      </c>
      <c r="IN88" s="2">
        <v>2961700</v>
      </c>
      <c r="IO88" s="2">
        <v>3172300</v>
      </c>
      <c r="IP88" s="2">
        <v>3655200</v>
      </c>
      <c r="IQ88" s="2">
        <v>3859700</v>
      </c>
      <c r="IR88" s="2">
        <v>2836400</v>
      </c>
      <c r="IS88" s="2">
        <v>15819100</v>
      </c>
      <c r="IT88" s="2">
        <v>3244400</v>
      </c>
    </row>
    <row r="89" spans="1:254" ht="15.9" customHeight="1">
      <c r="A89" s="390" t="s">
        <v>173</v>
      </c>
      <c r="B89" s="46" t="s">
        <v>174</v>
      </c>
      <c r="C89" s="50">
        <v>17800</v>
      </c>
      <c r="D89" s="199">
        <v>-10100</v>
      </c>
      <c r="E89" s="197">
        <v>27900</v>
      </c>
      <c r="F89" s="21">
        <v>45400</v>
      </c>
      <c r="G89" s="21">
        <v>28600</v>
      </c>
      <c r="H89" s="21">
        <v>29600</v>
      </c>
      <c r="I89" s="21">
        <v>35700</v>
      </c>
      <c r="J89" s="21">
        <v>51900</v>
      </c>
      <c r="K89" s="21">
        <v>31300</v>
      </c>
      <c r="L89" s="21">
        <v>18000</v>
      </c>
      <c r="M89" s="21">
        <v>62100</v>
      </c>
      <c r="N89" s="21">
        <v>68400</v>
      </c>
      <c r="O89" s="21">
        <v>109100</v>
      </c>
      <c r="P89" s="21">
        <v>43700</v>
      </c>
      <c r="Q89" s="21">
        <v>32900</v>
      </c>
      <c r="R89" s="21">
        <v>106400</v>
      </c>
      <c r="S89" s="21">
        <v>35800</v>
      </c>
      <c r="T89" s="21">
        <v>80600</v>
      </c>
      <c r="U89" s="21">
        <v>44200</v>
      </c>
      <c r="V89" s="21">
        <v>49400</v>
      </c>
      <c r="W89" s="21">
        <v>48700</v>
      </c>
      <c r="X89" s="21">
        <v>38900</v>
      </c>
      <c r="Y89" s="21">
        <v>31900</v>
      </c>
      <c r="Z89" s="21">
        <v>33000</v>
      </c>
      <c r="AA89" s="21">
        <v>36800</v>
      </c>
      <c r="AB89" s="21">
        <v>43300</v>
      </c>
      <c r="AC89" s="21">
        <v>32300</v>
      </c>
      <c r="AD89" s="21">
        <v>25600</v>
      </c>
      <c r="AE89" s="21">
        <v>31000</v>
      </c>
      <c r="AF89" s="21">
        <v>68700</v>
      </c>
      <c r="AG89" s="21">
        <v>38700</v>
      </c>
      <c r="AH89" s="21">
        <v>43700</v>
      </c>
      <c r="AI89" s="21">
        <v>61500</v>
      </c>
      <c r="AJ89" s="21">
        <v>25600</v>
      </c>
      <c r="AK89" s="21">
        <v>57300</v>
      </c>
      <c r="AL89" s="21">
        <v>62100</v>
      </c>
      <c r="AM89" s="21">
        <v>66300</v>
      </c>
      <c r="AN89" s="21">
        <v>109600</v>
      </c>
      <c r="AO89" s="21">
        <v>91100</v>
      </c>
      <c r="AP89" s="21">
        <v>72600</v>
      </c>
      <c r="AQ89" s="21">
        <v>154900</v>
      </c>
      <c r="AR89" s="21">
        <v>40900</v>
      </c>
      <c r="AS89" s="21">
        <v>50900</v>
      </c>
      <c r="AT89" s="21">
        <v>55300</v>
      </c>
      <c r="AU89" s="21">
        <v>72600</v>
      </c>
      <c r="AV89" s="21">
        <v>113400</v>
      </c>
      <c r="AW89" s="21">
        <v>52000</v>
      </c>
      <c r="AX89" s="21">
        <v>55700</v>
      </c>
      <c r="AY89" s="21">
        <v>42300</v>
      </c>
      <c r="AZ89" s="21">
        <v>66800</v>
      </c>
      <c r="BA89" s="21">
        <v>50900</v>
      </c>
      <c r="BB89" s="21">
        <v>68300</v>
      </c>
      <c r="BC89" s="21">
        <v>79600</v>
      </c>
      <c r="BD89" s="21">
        <v>123900</v>
      </c>
      <c r="BE89" s="21">
        <v>90300</v>
      </c>
      <c r="BF89" s="21">
        <v>87800</v>
      </c>
      <c r="BG89" s="21">
        <v>91100</v>
      </c>
      <c r="BH89" s="21">
        <v>63900</v>
      </c>
      <c r="BI89" s="21">
        <v>150600</v>
      </c>
      <c r="BJ89" s="21">
        <v>260400</v>
      </c>
      <c r="BK89" s="21">
        <v>28700</v>
      </c>
      <c r="BL89" s="21">
        <v>105100</v>
      </c>
      <c r="BM89" s="2">
        <v>101000</v>
      </c>
      <c r="BN89" s="2">
        <v>90600</v>
      </c>
      <c r="BO89" s="2">
        <v>143600</v>
      </c>
      <c r="BP89" s="2">
        <v>127400</v>
      </c>
      <c r="BQ89" s="2">
        <v>52900</v>
      </c>
      <c r="BR89" s="2">
        <v>31300</v>
      </c>
      <c r="BS89" s="2">
        <v>77400</v>
      </c>
      <c r="BT89" s="2">
        <v>47100</v>
      </c>
      <c r="BU89" s="2">
        <v>24000</v>
      </c>
      <c r="BV89" s="2">
        <v>31500</v>
      </c>
      <c r="BW89" s="2">
        <v>54600</v>
      </c>
      <c r="BX89" s="2">
        <v>35300</v>
      </c>
      <c r="BY89" s="2">
        <v>33400</v>
      </c>
      <c r="BZ89" s="2">
        <v>40400</v>
      </c>
      <c r="CA89" s="2">
        <v>29900</v>
      </c>
      <c r="CB89" s="2">
        <v>30900</v>
      </c>
      <c r="CC89" s="2">
        <v>57100</v>
      </c>
      <c r="CD89" s="2">
        <v>185900</v>
      </c>
      <c r="CE89" s="2">
        <v>23300</v>
      </c>
      <c r="CF89" s="2">
        <v>44600</v>
      </c>
      <c r="CG89" s="2">
        <v>41500</v>
      </c>
      <c r="CH89" s="2">
        <v>92100</v>
      </c>
      <c r="CI89" s="2">
        <v>38500</v>
      </c>
      <c r="CJ89" s="2">
        <v>25200</v>
      </c>
      <c r="CK89" s="2">
        <v>30900</v>
      </c>
      <c r="CL89" s="2">
        <v>31300</v>
      </c>
      <c r="CM89" s="2">
        <v>109800</v>
      </c>
      <c r="CN89" s="2">
        <v>19900</v>
      </c>
      <c r="CO89" s="2">
        <v>35300</v>
      </c>
      <c r="CP89" s="2">
        <v>28600</v>
      </c>
      <c r="CQ89" s="2">
        <v>19100</v>
      </c>
      <c r="CR89" s="2">
        <v>45300</v>
      </c>
      <c r="CS89" s="2">
        <v>40200</v>
      </c>
      <c r="CT89" s="2">
        <v>70200</v>
      </c>
      <c r="CU89" s="2">
        <v>97800</v>
      </c>
      <c r="CV89" s="2">
        <v>87400</v>
      </c>
      <c r="CW89" s="2">
        <v>32200</v>
      </c>
      <c r="CX89" s="2">
        <v>40300</v>
      </c>
      <c r="CY89" s="2">
        <v>49400</v>
      </c>
      <c r="CZ89" s="2">
        <v>45100</v>
      </c>
      <c r="DA89" s="2">
        <v>35500</v>
      </c>
      <c r="DB89" s="2">
        <v>68900</v>
      </c>
      <c r="DC89" s="2">
        <v>102000</v>
      </c>
      <c r="DD89" s="2">
        <v>79900</v>
      </c>
      <c r="DE89" s="2">
        <v>63900</v>
      </c>
      <c r="DF89" s="2">
        <v>101000</v>
      </c>
      <c r="DG89" s="2">
        <v>51400</v>
      </c>
      <c r="DH89" s="2">
        <v>108100</v>
      </c>
      <c r="DI89" s="2">
        <v>61800</v>
      </c>
      <c r="DJ89" s="2">
        <v>62600</v>
      </c>
      <c r="DK89" s="2">
        <v>89000</v>
      </c>
      <c r="DL89" s="2">
        <v>153500</v>
      </c>
      <c r="DM89" s="2">
        <v>80900</v>
      </c>
      <c r="DN89" s="2">
        <v>123200</v>
      </c>
      <c r="DO89" s="2">
        <v>226300</v>
      </c>
      <c r="DP89" s="2">
        <v>260500</v>
      </c>
      <c r="DQ89" s="2">
        <v>418100</v>
      </c>
      <c r="DR89" s="2">
        <v>184500</v>
      </c>
      <c r="DS89" s="2">
        <v>258400</v>
      </c>
      <c r="DT89" s="2">
        <v>136500</v>
      </c>
      <c r="DU89" s="2">
        <v>76100</v>
      </c>
      <c r="DV89" s="2">
        <v>56100</v>
      </c>
      <c r="DW89" s="2">
        <v>156100</v>
      </c>
      <c r="DX89" s="2">
        <v>131700</v>
      </c>
      <c r="DY89" s="2">
        <v>81500</v>
      </c>
      <c r="DZ89" s="2">
        <v>126000</v>
      </c>
      <c r="EA89" s="2">
        <v>73300</v>
      </c>
      <c r="EB89" s="2">
        <v>135100</v>
      </c>
      <c r="EC89" s="2">
        <v>93700</v>
      </c>
      <c r="ED89" s="2">
        <v>66600</v>
      </c>
      <c r="EE89" s="2">
        <v>61600</v>
      </c>
      <c r="EF89" s="2">
        <v>90500</v>
      </c>
      <c r="EG89" s="2">
        <v>63900</v>
      </c>
      <c r="EH89" s="2">
        <v>104600</v>
      </c>
      <c r="EI89" s="2">
        <v>93700</v>
      </c>
      <c r="EJ89" s="2">
        <v>109300</v>
      </c>
      <c r="EK89" s="2">
        <v>129600</v>
      </c>
      <c r="EL89" s="2">
        <v>127000</v>
      </c>
      <c r="EM89" s="2">
        <v>132600</v>
      </c>
      <c r="EN89" s="2">
        <v>351200</v>
      </c>
      <c r="EO89" s="2">
        <v>116800</v>
      </c>
      <c r="EP89" s="2">
        <v>65300</v>
      </c>
      <c r="EQ89" s="2">
        <v>83400</v>
      </c>
      <c r="ER89" s="2">
        <v>90300</v>
      </c>
      <c r="ES89" s="2">
        <v>162200</v>
      </c>
      <c r="ET89" s="2">
        <v>74000</v>
      </c>
      <c r="EU89" s="2">
        <v>123600</v>
      </c>
      <c r="EV89" s="2">
        <v>177200</v>
      </c>
      <c r="EW89" s="2">
        <v>280700</v>
      </c>
      <c r="EX89" s="2">
        <v>147800</v>
      </c>
      <c r="EY89" s="2">
        <v>163000</v>
      </c>
      <c r="EZ89" s="2">
        <v>584200</v>
      </c>
      <c r="FA89" s="2">
        <v>83200</v>
      </c>
      <c r="FB89" s="2">
        <v>62500</v>
      </c>
      <c r="FC89" s="2">
        <v>40800</v>
      </c>
      <c r="FD89" s="2">
        <v>65400</v>
      </c>
      <c r="FE89" s="2">
        <v>46300</v>
      </c>
      <c r="FF89" s="2">
        <v>160800</v>
      </c>
      <c r="FG89" s="2">
        <v>163500</v>
      </c>
      <c r="FH89" s="2">
        <v>159400</v>
      </c>
      <c r="FI89" s="2">
        <v>248400</v>
      </c>
      <c r="FJ89" s="2">
        <v>131000</v>
      </c>
      <c r="FK89" s="2">
        <v>110000</v>
      </c>
      <c r="FL89" s="2">
        <v>137700</v>
      </c>
      <c r="FM89" s="2">
        <v>60100</v>
      </c>
      <c r="FN89" s="2">
        <v>75300</v>
      </c>
      <c r="FO89" s="2">
        <v>73400</v>
      </c>
      <c r="FP89" s="2">
        <v>44000</v>
      </c>
      <c r="FQ89" s="2">
        <v>42500</v>
      </c>
      <c r="FR89" s="2">
        <v>50600</v>
      </c>
      <c r="FS89" s="2">
        <v>38800</v>
      </c>
      <c r="FT89" s="2">
        <v>66300</v>
      </c>
      <c r="FU89" s="2">
        <v>86700</v>
      </c>
      <c r="FV89" s="2">
        <v>100600</v>
      </c>
      <c r="FW89" s="2">
        <v>225300</v>
      </c>
      <c r="FX89" s="2">
        <v>125600</v>
      </c>
      <c r="FY89" s="2">
        <v>399600</v>
      </c>
      <c r="FZ89" s="2">
        <v>88300</v>
      </c>
      <c r="GA89" s="2">
        <v>129100</v>
      </c>
      <c r="GB89" s="2">
        <v>363700</v>
      </c>
      <c r="GC89" s="2">
        <v>63600</v>
      </c>
      <c r="GD89" s="2">
        <v>39500</v>
      </c>
      <c r="GE89" s="2">
        <v>31000</v>
      </c>
      <c r="GF89" s="2">
        <v>73900</v>
      </c>
      <c r="GG89" s="2">
        <v>35000</v>
      </c>
      <c r="GH89" s="2">
        <v>41900</v>
      </c>
      <c r="GI89" s="2">
        <v>91400</v>
      </c>
      <c r="GJ89" s="2">
        <v>49300</v>
      </c>
      <c r="GK89" s="2">
        <v>60100</v>
      </c>
      <c r="GL89" s="2">
        <v>98700</v>
      </c>
      <c r="GM89" s="2">
        <v>44300</v>
      </c>
      <c r="GN89" s="2">
        <v>124900</v>
      </c>
      <c r="GO89" s="2">
        <v>88800</v>
      </c>
      <c r="GP89" s="2">
        <v>147700</v>
      </c>
      <c r="GQ89" s="2">
        <v>84900</v>
      </c>
      <c r="GR89" s="2">
        <v>119500</v>
      </c>
      <c r="GS89" s="2">
        <v>53600</v>
      </c>
      <c r="GT89" s="2">
        <v>118300</v>
      </c>
      <c r="GU89" s="2">
        <v>120200</v>
      </c>
      <c r="GV89" s="2">
        <v>134700</v>
      </c>
      <c r="GW89" s="2">
        <v>152400</v>
      </c>
      <c r="GX89" s="2">
        <v>351600</v>
      </c>
      <c r="GY89" s="2">
        <v>65800</v>
      </c>
      <c r="GZ89" s="2">
        <v>84800</v>
      </c>
      <c r="HA89" s="2">
        <v>80300</v>
      </c>
      <c r="HB89" s="2">
        <v>55100</v>
      </c>
      <c r="HC89" s="2">
        <v>131100</v>
      </c>
      <c r="HD89" s="2">
        <v>55500</v>
      </c>
      <c r="HE89" s="2">
        <v>61900</v>
      </c>
      <c r="HF89" s="2">
        <v>43000</v>
      </c>
      <c r="HG89" s="2">
        <v>83400</v>
      </c>
      <c r="HH89" s="2">
        <v>102100</v>
      </c>
      <c r="HI89" s="2">
        <v>124300</v>
      </c>
      <c r="HJ89" s="2">
        <v>186000</v>
      </c>
      <c r="HK89" s="2">
        <v>86800</v>
      </c>
      <c r="HL89" s="2">
        <v>84700</v>
      </c>
      <c r="HM89" s="2">
        <v>72600</v>
      </c>
      <c r="HN89" s="2">
        <v>63200</v>
      </c>
      <c r="HO89" s="2">
        <v>52700</v>
      </c>
      <c r="HP89" s="2">
        <v>76900</v>
      </c>
      <c r="HQ89" s="2">
        <v>112400</v>
      </c>
      <c r="HR89" s="2">
        <v>129600</v>
      </c>
      <c r="HS89" s="2">
        <v>104300</v>
      </c>
      <c r="HT89" s="2">
        <v>69800</v>
      </c>
      <c r="HU89" s="2">
        <v>105900</v>
      </c>
      <c r="HV89" s="2">
        <v>147400</v>
      </c>
      <c r="HW89" s="2">
        <v>150200</v>
      </c>
      <c r="HX89" s="2">
        <v>64300</v>
      </c>
      <c r="HY89" s="2">
        <v>84300</v>
      </c>
      <c r="HZ89" s="2">
        <v>176300</v>
      </c>
      <c r="IA89" s="2">
        <v>96100</v>
      </c>
      <c r="IB89" s="2">
        <v>88800</v>
      </c>
      <c r="IC89" s="2">
        <v>78000</v>
      </c>
      <c r="ID89" s="2">
        <v>101100</v>
      </c>
      <c r="IE89" s="2">
        <v>99100</v>
      </c>
      <c r="IF89" s="2">
        <v>132600</v>
      </c>
      <c r="IG89" s="2">
        <v>137100</v>
      </c>
      <c r="IH89" s="2">
        <v>189600</v>
      </c>
      <c r="II89" s="2">
        <v>500600</v>
      </c>
      <c r="IJ89" s="2">
        <v>125300</v>
      </c>
      <c r="IK89" s="2">
        <v>93400</v>
      </c>
      <c r="IL89" s="2">
        <v>158800</v>
      </c>
      <c r="IM89" s="2">
        <v>116900</v>
      </c>
      <c r="IN89" s="2">
        <v>107400</v>
      </c>
      <c r="IO89" s="2">
        <v>169500</v>
      </c>
      <c r="IP89" s="2">
        <v>204100</v>
      </c>
      <c r="IQ89" s="2">
        <v>112000</v>
      </c>
      <c r="IR89" s="2">
        <v>117500</v>
      </c>
      <c r="IS89" s="2">
        <v>121500</v>
      </c>
      <c r="IT89" s="2">
        <v>139700</v>
      </c>
    </row>
    <row r="90" spans="1:254" ht="15.9" customHeight="1">
      <c r="A90" s="390" t="s">
        <v>175</v>
      </c>
      <c r="B90" s="46" t="s">
        <v>176</v>
      </c>
      <c r="C90" s="50">
        <v>1292200</v>
      </c>
      <c r="D90" s="199">
        <v>-696200</v>
      </c>
      <c r="E90" s="197">
        <v>1988400</v>
      </c>
      <c r="F90" s="21">
        <v>2816700</v>
      </c>
      <c r="G90" s="21">
        <v>3329700</v>
      </c>
      <c r="H90" s="21">
        <v>4282500</v>
      </c>
      <c r="I90" s="21">
        <v>4484400</v>
      </c>
      <c r="J90" s="21">
        <v>3558600</v>
      </c>
      <c r="K90" s="21">
        <v>5160600</v>
      </c>
      <c r="L90" s="21">
        <v>3205000</v>
      </c>
      <c r="M90" s="21">
        <v>2164800</v>
      </c>
      <c r="N90" s="21">
        <v>2366500</v>
      </c>
      <c r="O90" s="21">
        <v>2811100</v>
      </c>
      <c r="P90" s="21">
        <v>4023700</v>
      </c>
      <c r="Q90" s="21">
        <v>2713500</v>
      </c>
      <c r="R90" s="21">
        <v>3780800</v>
      </c>
      <c r="S90" s="21">
        <v>3533100</v>
      </c>
      <c r="T90" s="21">
        <v>5518300</v>
      </c>
      <c r="U90" s="21">
        <v>3398000</v>
      </c>
      <c r="V90" s="21">
        <v>3992900</v>
      </c>
      <c r="W90" s="21">
        <v>9136100</v>
      </c>
      <c r="X90" s="21">
        <v>2997600</v>
      </c>
      <c r="Y90" s="21">
        <v>1886300</v>
      </c>
      <c r="Z90" s="21">
        <v>1921200</v>
      </c>
      <c r="AA90" s="21">
        <v>1651100</v>
      </c>
      <c r="AB90" s="21">
        <v>2099200</v>
      </c>
      <c r="AC90" s="21">
        <v>1728900</v>
      </c>
      <c r="AD90" s="21">
        <v>2262800</v>
      </c>
      <c r="AE90" s="21">
        <v>1998200</v>
      </c>
      <c r="AF90" s="21">
        <v>1408600</v>
      </c>
      <c r="AG90" s="21">
        <v>1486400</v>
      </c>
      <c r="AH90" s="21">
        <v>2067500</v>
      </c>
      <c r="AI90" s="21">
        <v>1646000</v>
      </c>
      <c r="AJ90" s="21">
        <v>1491600</v>
      </c>
      <c r="AK90" s="21">
        <v>1548900</v>
      </c>
      <c r="AL90" s="21">
        <v>2181600</v>
      </c>
      <c r="AM90" s="21">
        <v>2578900</v>
      </c>
      <c r="AN90" s="21">
        <v>1602600</v>
      </c>
      <c r="AO90" s="21">
        <v>1658600</v>
      </c>
      <c r="AP90" s="21">
        <v>1768000</v>
      </c>
      <c r="AQ90" s="21">
        <v>1870900</v>
      </c>
      <c r="AR90" s="21">
        <v>1342600</v>
      </c>
      <c r="AS90" s="21">
        <v>1331900</v>
      </c>
      <c r="AT90" s="21">
        <v>2074800</v>
      </c>
      <c r="AU90" s="21">
        <v>2269300</v>
      </c>
      <c r="AV90" s="21">
        <v>2018400</v>
      </c>
      <c r="AW90" s="21">
        <v>3089500</v>
      </c>
      <c r="AX90" s="21">
        <v>3050000</v>
      </c>
      <c r="AY90" s="21">
        <v>1132800</v>
      </c>
      <c r="AZ90" s="21">
        <v>1185400</v>
      </c>
      <c r="BA90" s="21">
        <v>2132700</v>
      </c>
      <c r="BB90" s="21">
        <v>1285800</v>
      </c>
      <c r="BC90" s="21">
        <v>1290700</v>
      </c>
      <c r="BD90" s="21">
        <v>1281500</v>
      </c>
      <c r="BE90" s="21">
        <v>1431600</v>
      </c>
      <c r="BF90" s="21">
        <v>1043700</v>
      </c>
      <c r="BG90" s="21">
        <v>1600400</v>
      </c>
      <c r="BH90" s="21">
        <v>1162700</v>
      </c>
      <c r="BI90" s="21">
        <v>1663600</v>
      </c>
      <c r="BJ90" s="21">
        <v>1168500</v>
      </c>
      <c r="BK90" s="21">
        <v>1938700</v>
      </c>
      <c r="BL90" s="21">
        <v>1479100</v>
      </c>
      <c r="BM90" s="2">
        <v>2075600</v>
      </c>
      <c r="BN90" s="2">
        <v>2166900</v>
      </c>
      <c r="BO90" s="2">
        <v>2289300</v>
      </c>
      <c r="BP90" s="2">
        <v>2998600</v>
      </c>
      <c r="BQ90" s="2">
        <v>2913700</v>
      </c>
      <c r="BR90" s="2">
        <v>1548100</v>
      </c>
      <c r="BS90" s="2">
        <v>1706100</v>
      </c>
      <c r="BT90" s="2">
        <v>2107600</v>
      </c>
      <c r="BU90" s="2">
        <v>3075200</v>
      </c>
      <c r="BV90" s="2">
        <v>1308900</v>
      </c>
      <c r="BW90" s="2">
        <v>1735800</v>
      </c>
      <c r="BX90" s="2">
        <v>2284400</v>
      </c>
      <c r="BY90" s="2">
        <v>2777600</v>
      </c>
      <c r="BZ90" s="2">
        <v>1764400</v>
      </c>
      <c r="CA90" s="2">
        <v>1901100</v>
      </c>
      <c r="CB90" s="2">
        <v>3031600</v>
      </c>
      <c r="CC90" s="2">
        <v>2849500</v>
      </c>
      <c r="CD90" s="2">
        <v>4561300</v>
      </c>
      <c r="CE90" s="2">
        <v>9459700</v>
      </c>
      <c r="CF90" s="2">
        <v>6627200</v>
      </c>
      <c r="CG90" s="2">
        <v>2420400</v>
      </c>
      <c r="CH90" s="2">
        <v>3094400</v>
      </c>
      <c r="CI90" s="2">
        <v>1837300</v>
      </c>
      <c r="CJ90" s="2">
        <v>2010400</v>
      </c>
      <c r="CK90" s="2">
        <v>911800</v>
      </c>
      <c r="CL90" s="2">
        <v>1166300</v>
      </c>
      <c r="CM90" s="2">
        <v>1207200</v>
      </c>
      <c r="CN90" s="2">
        <v>2398100</v>
      </c>
      <c r="CO90" s="2">
        <v>1227500</v>
      </c>
      <c r="CP90" s="2">
        <v>1645100</v>
      </c>
      <c r="CQ90" s="2">
        <v>1282100</v>
      </c>
      <c r="CR90" s="2">
        <v>821000</v>
      </c>
      <c r="CS90" s="2">
        <v>804900</v>
      </c>
      <c r="CT90" s="2">
        <v>1192600</v>
      </c>
      <c r="CU90" s="2">
        <v>2473600</v>
      </c>
      <c r="CV90" s="2">
        <v>1668300</v>
      </c>
      <c r="CW90" s="2">
        <v>1182000</v>
      </c>
      <c r="CX90" s="2">
        <v>939600</v>
      </c>
      <c r="CY90" s="2">
        <v>1884100</v>
      </c>
      <c r="CZ90" s="2">
        <v>933300</v>
      </c>
      <c r="DA90" s="2">
        <v>1071600</v>
      </c>
      <c r="DB90" s="2">
        <v>1136200</v>
      </c>
      <c r="DC90" s="2">
        <v>1580100</v>
      </c>
      <c r="DD90" s="2">
        <v>1020200</v>
      </c>
      <c r="DE90" s="2">
        <v>1730700</v>
      </c>
      <c r="DF90" s="2">
        <v>1667700</v>
      </c>
      <c r="DG90" s="2">
        <v>1240400</v>
      </c>
      <c r="DH90" s="2">
        <v>2444600</v>
      </c>
      <c r="DI90" s="2">
        <v>2147500</v>
      </c>
      <c r="DJ90" s="2">
        <v>1163000</v>
      </c>
      <c r="DK90" s="2">
        <v>1581500</v>
      </c>
      <c r="DL90" s="2">
        <v>1433600</v>
      </c>
      <c r="DM90" s="2">
        <v>1920300</v>
      </c>
      <c r="DN90" s="2">
        <v>1820600</v>
      </c>
      <c r="DO90" s="2">
        <v>994900</v>
      </c>
      <c r="DP90" s="2">
        <v>1430000</v>
      </c>
      <c r="DQ90" s="2">
        <v>1217000</v>
      </c>
      <c r="DR90" s="2">
        <v>1456700</v>
      </c>
      <c r="DS90" s="2">
        <v>1428100</v>
      </c>
      <c r="DT90" s="2">
        <v>1776400</v>
      </c>
      <c r="DU90" s="2">
        <v>1966700</v>
      </c>
      <c r="DV90" s="2">
        <v>2066200</v>
      </c>
      <c r="DW90" s="2">
        <v>2051600</v>
      </c>
      <c r="DX90" s="2">
        <v>1677300</v>
      </c>
      <c r="DY90" s="2">
        <v>2114400</v>
      </c>
      <c r="DZ90" s="2">
        <v>2833700</v>
      </c>
      <c r="EA90" s="2">
        <v>4382700</v>
      </c>
      <c r="EB90" s="2">
        <v>3738300</v>
      </c>
      <c r="EC90" s="2">
        <v>2432500</v>
      </c>
      <c r="ED90" s="2">
        <v>2069800</v>
      </c>
      <c r="EE90" s="2">
        <v>2634800</v>
      </c>
      <c r="EF90" s="2">
        <v>2718000</v>
      </c>
      <c r="EG90" s="2">
        <v>5541500</v>
      </c>
      <c r="EH90" s="2">
        <v>7129800</v>
      </c>
      <c r="EI90" s="2">
        <v>1847300</v>
      </c>
      <c r="EJ90" s="2">
        <v>3123300</v>
      </c>
      <c r="EK90" s="2">
        <v>6957400</v>
      </c>
      <c r="EL90" s="2">
        <v>3456600</v>
      </c>
      <c r="EM90" s="2">
        <v>3363400</v>
      </c>
      <c r="EN90" s="2">
        <v>6189900</v>
      </c>
      <c r="EO90" s="2">
        <v>1524200</v>
      </c>
      <c r="EP90" s="2">
        <v>1362800</v>
      </c>
      <c r="EQ90" s="2">
        <v>1634400</v>
      </c>
      <c r="ER90" s="2">
        <v>1669300</v>
      </c>
      <c r="ES90" s="2">
        <v>2368700</v>
      </c>
      <c r="ET90" s="2">
        <v>566700</v>
      </c>
      <c r="EU90" s="2">
        <v>766400</v>
      </c>
      <c r="EV90" s="2">
        <v>1251300</v>
      </c>
      <c r="EW90" s="2">
        <v>1764300</v>
      </c>
      <c r="EX90" s="2">
        <v>972800</v>
      </c>
      <c r="EY90" s="2">
        <v>1265900</v>
      </c>
      <c r="EZ90" s="2">
        <v>750900</v>
      </c>
      <c r="FA90" s="2">
        <v>673700</v>
      </c>
      <c r="FB90" s="2">
        <v>808000</v>
      </c>
      <c r="FC90" s="2">
        <v>794400</v>
      </c>
      <c r="FD90" s="2">
        <v>801800</v>
      </c>
      <c r="FE90" s="2">
        <v>891000</v>
      </c>
      <c r="FF90" s="2">
        <v>891500</v>
      </c>
      <c r="FG90" s="2">
        <v>758500</v>
      </c>
      <c r="FH90" s="2">
        <v>852400</v>
      </c>
      <c r="FI90" s="2">
        <v>1022300</v>
      </c>
      <c r="FJ90" s="2">
        <v>1186000</v>
      </c>
      <c r="FK90" s="2">
        <v>1064000</v>
      </c>
      <c r="FL90" s="2">
        <v>1410500</v>
      </c>
      <c r="FM90" s="2">
        <v>898900</v>
      </c>
      <c r="FN90" s="2">
        <v>780400</v>
      </c>
      <c r="FO90" s="2">
        <v>978800</v>
      </c>
      <c r="FP90" s="2">
        <v>948500</v>
      </c>
      <c r="FQ90" s="2">
        <v>1515400</v>
      </c>
      <c r="FR90" s="2">
        <v>1026500</v>
      </c>
      <c r="FS90" s="2">
        <v>1373900</v>
      </c>
      <c r="FT90" s="2">
        <v>1918400</v>
      </c>
      <c r="FU90" s="2">
        <v>1870700</v>
      </c>
      <c r="FV90" s="2">
        <v>1123200</v>
      </c>
      <c r="FW90" s="2">
        <v>1283300</v>
      </c>
      <c r="FX90" s="2">
        <v>1261800</v>
      </c>
      <c r="FY90" s="2">
        <v>1603100</v>
      </c>
      <c r="FZ90" s="2">
        <v>1023500</v>
      </c>
      <c r="GA90" s="2">
        <v>1528000</v>
      </c>
      <c r="GB90" s="2">
        <v>1686000</v>
      </c>
      <c r="GC90" s="2">
        <v>1591100</v>
      </c>
      <c r="GD90" s="2">
        <v>2430700</v>
      </c>
      <c r="GE90" s="2">
        <v>2163400</v>
      </c>
      <c r="GF90" s="2">
        <v>2135200</v>
      </c>
      <c r="GG90" s="2">
        <v>3137500</v>
      </c>
      <c r="GH90" s="2">
        <v>2474800</v>
      </c>
      <c r="GI90" s="2">
        <v>3331200</v>
      </c>
      <c r="GJ90" s="2">
        <v>1928700</v>
      </c>
      <c r="GK90" s="2">
        <v>1553800</v>
      </c>
      <c r="GL90" s="2">
        <v>2590800</v>
      </c>
      <c r="GM90" s="2">
        <v>3618100</v>
      </c>
      <c r="GN90" s="2">
        <v>2291300</v>
      </c>
      <c r="GO90" s="2">
        <v>1280700</v>
      </c>
      <c r="GP90" s="2">
        <v>2437800</v>
      </c>
      <c r="GQ90" s="2">
        <v>2703000</v>
      </c>
      <c r="GR90" s="2">
        <v>2089800</v>
      </c>
      <c r="GS90" s="2">
        <v>3823300</v>
      </c>
      <c r="GT90" s="2">
        <v>4426500</v>
      </c>
      <c r="GU90" s="2">
        <v>4961600</v>
      </c>
      <c r="GV90" s="2">
        <v>1756600</v>
      </c>
      <c r="GW90" s="2">
        <v>2130000</v>
      </c>
      <c r="GX90" s="2">
        <v>2606000</v>
      </c>
      <c r="GY90" s="2">
        <v>1960300</v>
      </c>
      <c r="GZ90" s="2">
        <v>3128000</v>
      </c>
      <c r="HA90" s="2">
        <v>2574800</v>
      </c>
      <c r="HB90" s="2">
        <v>2835400</v>
      </c>
      <c r="HC90" s="2">
        <v>2019600</v>
      </c>
      <c r="HD90" s="2">
        <v>1563700</v>
      </c>
      <c r="HE90" s="2">
        <v>1902300</v>
      </c>
      <c r="HF90" s="2">
        <v>3414000</v>
      </c>
      <c r="HG90" s="2">
        <v>4998200</v>
      </c>
      <c r="HH90" s="2">
        <v>4460100</v>
      </c>
      <c r="HI90" s="2">
        <v>2623000</v>
      </c>
      <c r="HJ90" s="2">
        <v>5454600</v>
      </c>
      <c r="HK90" s="2">
        <v>3291200</v>
      </c>
      <c r="HL90" s="2">
        <v>1093000</v>
      </c>
      <c r="HM90" s="2">
        <v>1575200</v>
      </c>
      <c r="HN90" s="2">
        <v>1528300</v>
      </c>
      <c r="HO90" s="2">
        <v>1806900</v>
      </c>
      <c r="HP90" s="2">
        <v>1588400</v>
      </c>
      <c r="HQ90" s="2">
        <v>1207200</v>
      </c>
      <c r="HR90" s="2">
        <v>985100</v>
      </c>
      <c r="HS90" s="2">
        <v>1341700</v>
      </c>
      <c r="HT90" s="2">
        <v>1251800</v>
      </c>
      <c r="HU90" s="2">
        <v>2047000</v>
      </c>
      <c r="HV90" s="2">
        <v>1562700</v>
      </c>
      <c r="HW90" s="2">
        <v>1455600</v>
      </c>
      <c r="HX90" s="2">
        <v>820700</v>
      </c>
      <c r="HY90" s="2">
        <v>1071900</v>
      </c>
      <c r="HZ90" s="2">
        <v>1050500</v>
      </c>
      <c r="IA90" s="2">
        <v>1379700</v>
      </c>
      <c r="IB90" s="2">
        <v>954500</v>
      </c>
      <c r="IC90" s="2">
        <v>700600</v>
      </c>
      <c r="ID90" s="2">
        <v>976900</v>
      </c>
      <c r="IE90" s="2">
        <v>1259500</v>
      </c>
      <c r="IF90" s="2">
        <v>1100300</v>
      </c>
      <c r="IG90" s="2">
        <v>1415300</v>
      </c>
      <c r="IH90" s="2">
        <v>1572100</v>
      </c>
      <c r="II90" s="2">
        <v>1087500</v>
      </c>
      <c r="IJ90" s="2">
        <v>1715400</v>
      </c>
      <c r="IK90" s="2">
        <v>1388600</v>
      </c>
      <c r="IL90" s="2">
        <v>1220600</v>
      </c>
      <c r="IM90" s="2">
        <v>1202200</v>
      </c>
      <c r="IN90" s="2">
        <v>1373700</v>
      </c>
      <c r="IO90" s="2">
        <v>1547600</v>
      </c>
      <c r="IP90" s="2">
        <v>1284300</v>
      </c>
      <c r="IQ90" s="2">
        <v>2727100</v>
      </c>
      <c r="IR90" s="2">
        <v>2021600</v>
      </c>
      <c r="IS90" s="2">
        <v>874600</v>
      </c>
      <c r="IT90" s="2">
        <v>1187600</v>
      </c>
    </row>
    <row r="91" spans="1:254" ht="15.9" customHeight="1">
      <c r="A91" s="390" t="s">
        <v>177</v>
      </c>
      <c r="B91" s="46" t="s">
        <v>178</v>
      </c>
      <c r="C91" s="50">
        <v>4603700</v>
      </c>
      <c r="D91" s="199">
        <v>-6980800</v>
      </c>
      <c r="E91" s="197">
        <v>11584500</v>
      </c>
      <c r="F91" s="21">
        <v>14031000</v>
      </c>
      <c r="G91" s="21">
        <v>15277700</v>
      </c>
      <c r="H91" s="21">
        <v>14071300</v>
      </c>
      <c r="I91" s="21">
        <v>19901100</v>
      </c>
      <c r="J91" s="21">
        <v>24607900</v>
      </c>
      <c r="K91" s="21">
        <v>13881100</v>
      </c>
      <c r="L91" s="21">
        <v>12339000</v>
      </c>
      <c r="M91" s="21">
        <v>11712100</v>
      </c>
      <c r="N91" s="21">
        <v>7130900</v>
      </c>
      <c r="O91" s="21">
        <v>8471800</v>
      </c>
      <c r="P91" s="21">
        <v>9137700</v>
      </c>
      <c r="Q91" s="21">
        <v>11059300</v>
      </c>
      <c r="R91" s="21">
        <v>12028800</v>
      </c>
      <c r="S91" s="21">
        <v>13955100</v>
      </c>
      <c r="T91" s="21">
        <v>13914900</v>
      </c>
      <c r="U91" s="21">
        <v>8776800</v>
      </c>
      <c r="V91" s="21">
        <v>9347200</v>
      </c>
      <c r="W91" s="21">
        <v>11624900</v>
      </c>
      <c r="X91" s="21">
        <v>7238600</v>
      </c>
      <c r="Y91" s="21">
        <v>11272800</v>
      </c>
      <c r="Z91" s="21">
        <v>20014200</v>
      </c>
      <c r="AA91" s="21">
        <v>11352800</v>
      </c>
      <c r="AB91" s="21">
        <v>9892300</v>
      </c>
      <c r="AC91" s="21">
        <v>16571400</v>
      </c>
      <c r="AD91" s="21">
        <v>11138200</v>
      </c>
      <c r="AE91" s="21">
        <v>12297000</v>
      </c>
      <c r="AF91" s="21">
        <v>11492800</v>
      </c>
      <c r="AG91" s="21">
        <v>13899700</v>
      </c>
      <c r="AH91" s="21">
        <v>12236600</v>
      </c>
      <c r="AI91" s="21">
        <v>11616300</v>
      </c>
      <c r="AJ91" s="21">
        <v>12304900</v>
      </c>
      <c r="AK91" s="21">
        <v>10220000</v>
      </c>
      <c r="AL91" s="21">
        <v>18577100</v>
      </c>
      <c r="AM91" s="21">
        <v>13329600</v>
      </c>
      <c r="AN91" s="21">
        <v>11385900</v>
      </c>
      <c r="AO91" s="21">
        <v>11238700</v>
      </c>
      <c r="AP91" s="21">
        <v>13258100</v>
      </c>
      <c r="AQ91" s="21">
        <v>18882700</v>
      </c>
      <c r="AR91" s="21">
        <v>15175900</v>
      </c>
      <c r="AS91" s="21">
        <v>15252700</v>
      </c>
      <c r="AT91" s="21">
        <v>14980900</v>
      </c>
      <c r="AU91" s="21">
        <v>14584100</v>
      </c>
      <c r="AV91" s="21">
        <v>11799100</v>
      </c>
      <c r="AW91" s="21">
        <v>8401300</v>
      </c>
      <c r="AX91" s="21">
        <v>15132500</v>
      </c>
      <c r="AY91" s="21">
        <v>10393900</v>
      </c>
      <c r="AZ91" s="21">
        <v>13201200</v>
      </c>
      <c r="BA91" s="21">
        <v>27362800</v>
      </c>
      <c r="BB91" s="21">
        <v>17942700</v>
      </c>
      <c r="BC91" s="21">
        <v>10796000</v>
      </c>
      <c r="BD91" s="21">
        <v>8934400</v>
      </c>
      <c r="BE91" s="21">
        <v>9871700</v>
      </c>
      <c r="BF91" s="21">
        <v>13406000</v>
      </c>
      <c r="BG91" s="21">
        <v>17823800</v>
      </c>
      <c r="BH91" s="21">
        <v>13438800</v>
      </c>
      <c r="BI91" s="21">
        <v>17371300</v>
      </c>
      <c r="BJ91" s="21">
        <v>9951800</v>
      </c>
      <c r="BK91" s="21">
        <v>15316500</v>
      </c>
      <c r="BL91" s="21">
        <v>14167400</v>
      </c>
      <c r="BM91" s="2">
        <v>14259600</v>
      </c>
      <c r="BN91" s="2">
        <v>11607400</v>
      </c>
      <c r="BO91" s="2">
        <v>15801200</v>
      </c>
      <c r="BP91" s="2">
        <v>16696700</v>
      </c>
      <c r="BQ91" s="2">
        <v>25537000</v>
      </c>
      <c r="BR91" s="2">
        <v>11393000</v>
      </c>
      <c r="BS91" s="2">
        <v>22771900</v>
      </c>
      <c r="BT91" s="2">
        <v>29820000</v>
      </c>
      <c r="BU91" s="2">
        <v>18121800</v>
      </c>
      <c r="BV91" s="2">
        <v>10572600</v>
      </c>
      <c r="BW91" s="2">
        <v>18639900</v>
      </c>
      <c r="BX91" s="2">
        <v>11183900</v>
      </c>
      <c r="BY91" s="2">
        <v>8784900</v>
      </c>
      <c r="BZ91" s="2">
        <v>8848200</v>
      </c>
      <c r="CA91" s="2">
        <v>10437400</v>
      </c>
      <c r="CB91" s="2">
        <v>15083400</v>
      </c>
      <c r="CC91" s="2">
        <v>22050700</v>
      </c>
      <c r="CD91" s="2">
        <v>12203300</v>
      </c>
      <c r="CE91" s="2">
        <v>12164800</v>
      </c>
      <c r="CF91" s="2">
        <v>11797600</v>
      </c>
      <c r="CG91" s="2">
        <v>13677900</v>
      </c>
      <c r="CH91" s="2">
        <v>13616600</v>
      </c>
      <c r="CI91" s="2">
        <v>7102400</v>
      </c>
      <c r="CJ91" s="2">
        <v>7853200</v>
      </c>
      <c r="CK91" s="2">
        <v>7658200</v>
      </c>
      <c r="CL91" s="2">
        <v>12344100</v>
      </c>
      <c r="CM91" s="2">
        <v>13925900</v>
      </c>
      <c r="CN91" s="2">
        <v>13171100</v>
      </c>
      <c r="CO91" s="2">
        <v>18209400</v>
      </c>
      <c r="CP91" s="2">
        <v>13897900</v>
      </c>
      <c r="CQ91" s="2">
        <v>12080000</v>
      </c>
      <c r="CR91" s="2">
        <v>13127600</v>
      </c>
      <c r="CS91" s="2">
        <v>12308100</v>
      </c>
      <c r="CT91" s="2">
        <v>14999900</v>
      </c>
      <c r="CU91" s="2">
        <v>16630800</v>
      </c>
      <c r="CV91" s="2">
        <v>9901900</v>
      </c>
      <c r="CW91" s="2">
        <v>9841200</v>
      </c>
      <c r="CX91" s="2">
        <v>10958600</v>
      </c>
      <c r="CY91" s="2">
        <v>14460100</v>
      </c>
      <c r="CZ91" s="2">
        <v>14597400</v>
      </c>
      <c r="DA91" s="2">
        <v>12709700</v>
      </c>
      <c r="DB91" s="2">
        <v>20523000</v>
      </c>
      <c r="DC91" s="2">
        <v>17993200</v>
      </c>
      <c r="DD91" s="2">
        <v>14010900</v>
      </c>
      <c r="DE91" s="2">
        <v>17159200</v>
      </c>
      <c r="DF91" s="2">
        <v>22129900</v>
      </c>
      <c r="DG91" s="2">
        <v>20029000</v>
      </c>
      <c r="DH91" s="2">
        <v>15993200</v>
      </c>
      <c r="DI91" s="2">
        <v>20584000</v>
      </c>
      <c r="DJ91" s="2">
        <v>21175700</v>
      </c>
      <c r="DK91" s="2">
        <v>16876900</v>
      </c>
      <c r="DL91" s="2">
        <v>22878700</v>
      </c>
      <c r="DM91" s="2">
        <v>13369000</v>
      </c>
      <c r="DN91" s="2">
        <v>20016700</v>
      </c>
      <c r="DO91" s="2">
        <v>21394500</v>
      </c>
      <c r="DP91" s="2">
        <v>24233700</v>
      </c>
      <c r="DQ91" s="2">
        <v>16691000</v>
      </c>
      <c r="DR91" s="2">
        <v>25954200</v>
      </c>
      <c r="DS91" s="2">
        <v>17820600</v>
      </c>
      <c r="DT91" s="2">
        <v>25259600</v>
      </c>
      <c r="DU91" s="2">
        <v>26195600</v>
      </c>
      <c r="DV91" s="2">
        <v>18169600</v>
      </c>
      <c r="DW91" s="2">
        <v>18797200</v>
      </c>
      <c r="DX91" s="2">
        <v>28853500</v>
      </c>
      <c r="DY91" s="2">
        <v>13230100</v>
      </c>
      <c r="DZ91" s="2">
        <v>14038000</v>
      </c>
      <c r="EA91" s="2">
        <v>25204500</v>
      </c>
      <c r="EB91" s="2">
        <v>13367200</v>
      </c>
      <c r="EC91" s="2">
        <v>10072700</v>
      </c>
      <c r="ED91" s="2">
        <v>9552900</v>
      </c>
      <c r="EE91" s="2">
        <v>10803900</v>
      </c>
      <c r="EF91" s="2">
        <v>12718600</v>
      </c>
      <c r="EG91" s="2">
        <v>9160700</v>
      </c>
      <c r="EH91" s="2">
        <v>10542300</v>
      </c>
      <c r="EI91" s="2">
        <v>10077400</v>
      </c>
      <c r="EJ91" s="2">
        <v>8735600</v>
      </c>
      <c r="EK91" s="2">
        <v>14860700</v>
      </c>
      <c r="EL91" s="2">
        <v>12042200</v>
      </c>
      <c r="EM91" s="2">
        <v>10936000</v>
      </c>
      <c r="EN91" s="2">
        <v>13705100</v>
      </c>
      <c r="EO91" s="2">
        <v>11988600</v>
      </c>
      <c r="EP91" s="2">
        <v>16518000</v>
      </c>
      <c r="EQ91" s="2">
        <v>11875300</v>
      </c>
      <c r="ER91" s="2">
        <v>23031200</v>
      </c>
      <c r="ES91" s="2">
        <v>10535500</v>
      </c>
      <c r="ET91" s="2">
        <v>5237300</v>
      </c>
      <c r="EU91" s="2">
        <v>5529100</v>
      </c>
      <c r="EV91" s="2">
        <v>4262800</v>
      </c>
      <c r="EW91" s="2">
        <v>2712000</v>
      </c>
      <c r="EX91" s="2">
        <v>4396800</v>
      </c>
      <c r="EY91" s="2">
        <v>5980300</v>
      </c>
      <c r="EZ91" s="2">
        <v>8621300</v>
      </c>
      <c r="FA91" s="2">
        <v>12324500</v>
      </c>
      <c r="FB91" s="2">
        <v>14790600</v>
      </c>
      <c r="FC91" s="2">
        <v>9893300</v>
      </c>
      <c r="FD91" s="2">
        <v>9726700</v>
      </c>
      <c r="FE91" s="2">
        <v>8696100</v>
      </c>
      <c r="FF91" s="2">
        <v>14808600</v>
      </c>
      <c r="FG91" s="2">
        <v>7898100</v>
      </c>
      <c r="FH91" s="2">
        <v>7443400</v>
      </c>
      <c r="FI91" s="2">
        <v>7153300</v>
      </c>
      <c r="FJ91" s="2">
        <v>7941300</v>
      </c>
      <c r="FK91" s="2">
        <v>9957200</v>
      </c>
      <c r="FL91" s="2">
        <v>10961000</v>
      </c>
      <c r="FM91" s="2">
        <v>9246000</v>
      </c>
      <c r="FN91" s="2">
        <v>10466200</v>
      </c>
      <c r="FO91" s="2">
        <v>10638500</v>
      </c>
      <c r="FP91" s="2">
        <v>8620600</v>
      </c>
      <c r="FQ91" s="2">
        <v>9604100</v>
      </c>
      <c r="FR91" s="2">
        <v>13020300</v>
      </c>
      <c r="FS91" s="2">
        <v>16405600</v>
      </c>
      <c r="FT91" s="2">
        <v>20930100</v>
      </c>
      <c r="FU91" s="2">
        <v>17831400</v>
      </c>
      <c r="FV91" s="2">
        <v>17663000</v>
      </c>
      <c r="FW91" s="2">
        <v>18965200</v>
      </c>
      <c r="FX91" s="2">
        <v>8742000</v>
      </c>
      <c r="FY91" s="2">
        <v>19161100</v>
      </c>
      <c r="FZ91" s="2">
        <v>10417300</v>
      </c>
      <c r="GA91" s="2">
        <v>10370800</v>
      </c>
      <c r="GB91" s="2">
        <v>9472400</v>
      </c>
      <c r="GC91" s="2">
        <v>9764900</v>
      </c>
      <c r="GD91" s="2">
        <v>15644000</v>
      </c>
      <c r="GE91" s="2">
        <v>21247700</v>
      </c>
      <c r="GF91" s="2">
        <v>25195600</v>
      </c>
      <c r="GG91" s="2">
        <v>20788800</v>
      </c>
      <c r="GH91" s="2">
        <v>43721700</v>
      </c>
      <c r="GI91" s="2">
        <v>20737600</v>
      </c>
      <c r="GJ91" s="2">
        <v>16602200</v>
      </c>
      <c r="GK91" s="2">
        <v>12106100</v>
      </c>
      <c r="GL91" s="2">
        <v>16158000</v>
      </c>
      <c r="GM91" s="2">
        <v>11472700</v>
      </c>
      <c r="GN91" s="2">
        <v>7955500</v>
      </c>
      <c r="GO91" s="2">
        <v>11951200</v>
      </c>
      <c r="GP91" s="2">
        <v>15608700</v>
      </c>
      <c r="GQ91" s="2">
        <v>9417200</v>
      </c>
      <c r="GR91" s="2">
        <v>9690900</v>
      </c>
      <c r="GS91" s="2">
        <v>14179400</v>
      </c>
      <c r="GT91" s="2">
        <v>18857800</v>
      </c>
      <c r="GU91" s="2">
        <v>15691400</v>
      </c>
      <c r="GV91" s="2">
        <v>14555600</v>
      </c>
      <c r="GW91" s="2">
        <v>16482800</v>
      </c>
      <c r="GX91" s="2">
        <v>13593400</v>
      </c>
      <c r="GY91" s="2">
        <v>21586600</v>
      </c>
      <c r="GZ91" s="2">
        <v>29025800</v>
      </c>
      <c r="HA91" s="2">
        <v>43965200</v>
      </c>
      <c r="HB91" s="2">
        <v>10690000</v>
      </c>
      <c r="HC91" s="2">
        <v>13768600</v>
      </c>
      <c r="HD91" s="2">
        <v>11427500</v>
      </c>
      <c r="HE91" s="2">
        <v>10932900</v>
      </c>
      <c r="HF91" s="2">
        <v>17472400</v>
      </c>
      <c r="HG91" s="2">
        <v>11448900</v>
      </c>
      <c r="HH91" s="2">
        <v>19353700</v>
      </c>
      <c r="HI91" s="2">
        <v>18896900</v>
      </c>
      <c r="HJ91" s="2">
        <v>27231900</v>
      </c>
      <c r="HK91" s="2">
        <v>11813800</v>
      </c>
      <c r="HL91" s="2">
        <v>14225600</v>
      </c>
      <c r="HM91" s="2">
        <v>13785600</v>
      </c>
      <c r="HN91" s="2">
        <v>11913400</v>
      </c>
      <c r="HO91" s="2">
        <v>13740000</v>
      </c>
      <c r="HP91" s="2">
        <v>15213400</v>
      </c>
      <c r="HQ91" s="2">
        <v>13955100</v>
      </c>
      <c r="HR91" s="2">
        <v>9935400</v>
      </c>
      <c r="HS91" s="2">
        <v>11733700</v>
      </c>
      <c r="HT91" s="2">
        <v>11141200</v>
      </c>
      <c r="HU91" s="2">
        <v>18343100</v>
      </c>
      <c r="HV91" s="2">
        <v>8474300</v>
      </c>
      <c r="HW91" s="2">
        <v>9303700</v>
      </c>
      <c r="HX91" s="2">
        <v>10146900</v>
      </c>
      <c r="HY91" s="2">
        <v>10554700</v>
      </c>
      <c r="HZ91" s="2">
        <v>8773400</v>
      </c>
      <c r="IA91" s="2">
        <v>10670400</v>
      </c>
      <c r="IB91" s="2">
        <v>7111800</v>
      </c>
      <c r="IC91" s="2">
        <v>6980700</v>
      </c>
      <c r="ID91" s="2">
        <v>9604400</v>
      </c>
      <c r="IE91" s="2">
        <v>9541000</v>
      </c>
      <c r="IF91" s="2">
        <v>7870400</v>
      </c>
      <c r="IG91" s="2">
        <v>8659200</v>
      </c>
      <c r="IH91" s="2">
        <v>9263500</v>
      </c>
      <c r="II91" s="2">
        <v>12125400</v>
      </c>
      <c r="IJ91" s="2">
        <v>11956700</v>
      </c>
      <c r="IK91" s="2">
        <v>14574900</v>
      </c>
      <c r="IL91" s="2">
        <v>14610200</v>
      </c>
      <c r="IM91" s="2">
        <v>14089800</v>
      </c>
      <c r="IN91" s="2">
        <v>11798500</v>
      </c>
      <c r="IO91" s="2">
        <v>15885400</v>
      </c>
      <c r="IP91" s="2">
        <v>26396100</v>
      </c>
      <c r="IQ91" s="2">
        <v>35064900</v>
      </c>
      <c r="IR91" s="2">
        <v>11446800</v>
      </c>
      <c r="IS91" s="2">
        <v>10286900</v>
      </c>
      <c r="IT91" s="2">
        <v>11426800</v>
      </c>
    </row>
    <row r="92" spans="1:254" ht="15.9" customHeight="1">
      <c r="A92" s="390" t="s">
        <v>179</v>
      </c>
      <c r="B92" s="46" t="s">
        <v>180</v>
      </c>
      <c r="C92" s="50">
        <v>583900</v>
      </c>
      <c r="D92" s="199">
        <v>-1008800</v>
      </c>
      <c r="E92" s="197">
        <v>1592700</v>
      </c>
      <c r="F92" s="21">
        <v>1975400</v>
      </c>
      <c r="G92" s="21">
        <v>3658400</v>
      </c>
      <c r="H92" s="21">
        <v>1490300</v>
      </c>
      <c r="I92" s="21">
        <v>1269100</v>
      </c>
      <c r="J92" s="21">
        <v>796900</v>
      </c>
      <c r="K92" s="21">
        <v>1450300</v>
      </c>
      <c r="L92" s="21">
        <v>1030100</v>
      </c>
      <c r="M92" s="21">
        <v>503100</v>
      </c>
      <c r="N92" s="21">
        <v>437900</v>
      </c>
      <c r="O92" s="21">
        <v>477200</v>
      </c>
      <c r="P92" s="21">
        <v>603500</v>
      </c>
      <c r="Q92" s="21">
        <v>790400</v>
      </c>
      <c r="R92" s="21">
        <v>1268300</v>
      </c>
      <c r="S92" s="21">
        <v>562500</v>
      </c>
      <c r="T92" s="21">
        <v>483500</v>
      </c>
      <c r="U92" s="21">
        <v>929200</v>
      </c>
      <c r="V92" s="21">
        <v>830100</v>
      </c>
      <c r="W92" s="21">
        <v>827100</v>
      </c>
      <c r="X92" s="21">
        <v>807900</v>
      </c>
      <c r="Y92" s="21">
        <v>633900</v>
      </c>
      <c r="Z92" s="21">
        <v>1154000</v>
      </c>
      <c r="AA92" s="21">
        <v>771600</v>
      </c>
      <c r="AB92" s="21">
        <v>682300</v>
      </c>
      <c r="AC92" s="21">
        <v>996900</v>
      </c>
      <c r="AD92" s="21">
        <v>1054000</v>
      </c>
      <c r="AE92" s="21">
        <v>901600</v>
      </c>
      <c r="AF92" s="21">
        <v>471800</v>
      </c>
      <c r="AG92" s="21">
        <v>617300</v>
      </c>
      <c r="AH92" s="21">
        <v>513500</v>
      </c>
      <c r="AI92" s="21">
        <v>485100</v>
      </c>
      <c r="AJ92" s="21">
        <v>637700</v>
      </c>
      <c r="AK92" s="21">
        <v>667100</v>
      </c>
      <c r="AL92" s="21">
        <v>992600</v>
      </c>
      <c r="AM92" s="21">
        <v>948900</v>
      </c>
      <c r="AN92" s="21">
        <v>460000</v>
      </c>
      <c r="AO92" s="21">
        <v>577400</v>
      </c>
      <c r="AP92" s="21">
        <v>701600</v>
      </c>
      <c r="AQ92" s="21">
        <v>728500</v>
      </c>
      <c r="AR92" s="21">
        <v>644300</v>
      </c>
      <c r="AS92" s="21">
        <v>765100</v>
      </c>
      <c r="AT92" s="21">
        <v>942200</v>
      </c>
      <c r="AU92" s="21">
        <v>1480300</v>
      </c>
      <c r="AV92" s="21">
        <v>505400</v>
      </c>
      <c r="AW92" s="21">
        <v>813900</v>
      </c>
      <c r="AX92" s="21">
        <v>933300</v>
      </c>
      <c r="AY92" s="21">
        <v>912700</v>
      </c>
      <c r="AZ92" s="21">
        <v>1099800</v>
      </c>
      <c r="BA92" s="21">
        <v>886500</v>
      </c>
      <c r="BB92" s="21">
        <v>877700</v>
      </c>
      <c r="BC92" s="21">
        <v>920800</v>
      </c>
      <c r="BD92" s="21">
        <v>706300</v>
      </c>
      <c r="BE92" s="21">
        <v>1103300</v>
      </c>
      <c r="BF92" s="21">
        <v>1037800</v>
      </c>
      <c r="BG92" s="21">
        <v>1041100</v>
      </c>
      <c r="BH92" s="21">
        <v>1571000</v>
      </c>
      <c r="BI92" s="21">
        <v>1103200</v>
      </c>
      <c r="BJ92" s="21">
        <v>1476700</v>
      </c>
      <c r="BK92" s="21">
        <v>2780000</v>
      </c>
      <c r="BL92" s="21">
        <v>1532400</v>
      </c>
      <c r="BM92" s="2">
        <v>522000</v>
      </c>
      <c r="BN92" s="2">
        <v>503300</v>
      </c>
      <c r="BO92" s="2">
        <v>611200</v>
      </c>
      <c r="BP92" s="2">
        <v>572900</v>
      </c>
      <c r="BQ92" s="2">
        <v>789700</v>
      </c>
      <c r="BR92" s="2">
        <v>519000</v>
      </c>
      <c r="BS92" s="2">
        <v>475300</v>
      </c>
      <c r="BT92" s="2">
        <v>509700</v>
      </c>
      <c r="BU92" s="2">
        <v>605600</v>
      </c>
      <c r="BV92" s="2">
        <v>334000</v>
      </c>
      <c r="BW92" s="2">
        <v>433900</v>
      </c>
      <c r="BX92" s="2">
        <v>419400</v>
      </c>
      <c r="BY92" s="2">
        <v>587000</v>
      </c>
      <c r="BZ92" s="2">
        <v>359300</v>
      </c>
      <c r="CA92" s="2">
        <v>436400</v>
      </c>
      <c r="CB92" s="2">
        <v>389800</v>
      </c>
      <c r="CC92" s="2">
        <v>531700</v>
      </c>
      <c r="CD92" s="2">
        <v>698000</v>
      </c>
      <c r="CE92" s="2">
        <v>376700</v>
      </c>
      <c r="CF92" s="2">
        <v>490600</v>
      </c>
      <c r="CG92" s="2">
        <v>498500</v>
      </c>
      <c r="CH92" s="2">
        <v>467800</v>
      </c>
      <c r="CI92" s="2">
        <v>354700</v>
      </c>
      <c r="CJ92" s="2">
        <v>330000</v>
      </c>
      <c r="CK92" s="2">
        <v>282100</v>
      </c>
      <c r="CL92" s="2">
        <v>513700</v>
      </c>
      <c r="CM92" s="2">
        <v>492400</v>
      </c>
      <c r="CN92" s="2">
        <v>549500</v>
      </c>
      <c r="CO92" s="2">
        <v>513500</v>
      </c>
      <c r="CP92" s="2">
        <v>610500</v>
      </c>
      <c r="CQ92" s="2">
        <v>451200</v>
      </c>
      <c r="CR92" s="2">
        <v>414900</v>
      </c>
      <c r="CS92" s="2">
        <v>577900</v>
      </c>
      <c r="CT92" s="2">
        <v>637100</v>
      </c>
      <c r="CU92" s="2">
        <v>1435800</v>
      </c>
      <c r="CV92" s="2">
        <v>423200</v>
      </c>
      <c r="CW92" s="2">
        <v>583000</v>
      </c>
      <c r="CX92" s="2">
        <v>477800</v>
      </c>
      <c r="CY92" s="2">
        <v>438200</v>
      </c>
      <c r="CZ92" s="2">
        <v>601800</v>
      </c>
      <c r="DA92" s="2">
        <v>672200</v>
      </c>
      <c r="DB92" s="2">
        <v>767700</v>
      </c>
      <c r="DC92" s="2">
        <v>979900</v>
      </c>
      <c r="DD92" s="2">
        <v>398400</v>
      </c>
      <c r="DE92" s="2">
        <v>629200</v>
      </c>
      <c r="DF92" s="2">
        <v>739200</v>
      </c>
      <c r="DG92" s="2">
        <v>658800</v>
      </c>
      <c r="DH92" s="2">
        <v>624700</v>
      </c>
      <c r="DI92" s="2">
        <v>705400</v>
      </c>
      <c r="DJ92" s="2">
        <v>832800</v>
      </c>
      <c r="DK92" s="2">
        <v>961500</v>
      </c>
      <c r="DL92" s="2">
        <v>776300</v>
      </c>
      <c r="DM92" s="2">
        <v>694100</v>
      </c>
      <c r="DN92" s="2">
        <v>1214800</v>
      </c>
      <c r="DO92" s="2">
        <v>571600</v>
      </c>
      <c r="DP92" s="2">
        <v>851700</v>
      </c>
      <c r="DQ92" s="2">
        <v>1602500</v>
      </c>
      <c r="DR92" s="2">
        <v>2039100</v>
      </c>
      <c r="DS92" s="2">
        <v>197600</v>
      </c>
      <c r="DT92" s="2">
        <v>605300</v>
      </c>
      <c r="DU92" s="2">
        <v>467600</v>
      </c>
      <c r="DV92" s="2">
        <v>457300</v>
      </c>
      <c r="DW92" s="2">
        <v>412900</v>
      </c>
      <c r="DX92" s="2">
        <v>338400</v>
      </c>
      <c r="DY92" s="2">
        <v>778000</v>
      </c>
      <c r="DZ92" s="2">
        <v>419000</v>
      </c>
      <c r="EA92" s="2">
        <v>329900</v>
      </c>
      <c r="EB92" s="2">
        <v>431100</v>
      </c>
      <c r="EC92" s="2">
        <v>391300</v>
      </c>
      <c r="ED92" s="2">
        <v>279700</v>
      </c>
      <c r="EE92" s="2">
        <v>332900</v>
      </c>
      <c r="EF92" s="2">
        <v>226600</v>
      </c>
      <c r="EG92" s="2">
        <v>310300</v>
      </c>
      <c r="EH92" s="2">
        <v>218500</v>
      </c>
      <c r="EI92" s="2">
        <v>240400</v>
      </c>
      <c r="EJ92" s="2">
        <v>194900</v>
      </c>
      <c r="EK92" s="2">
        <v>197000</v>
      </c>
      <c r="EL92" s="2">
        <v>260700</v>
      </c>
      <c r="EM92" s="2">
        <v>214900</v>
      </c>
      <c r="EN92" s="2">
        <v>330200</v>
      </c>
      <c r="EO92" s="2">
        <v>257800</v>
      </c>
      <c r="EP92" s="2">
        <v>227700</v>
      </c>
      <c r="EQ92" s="2">
        <v>316500</v>
      </c>
      <c r="ER92" s="2">
        <v>358600</v>
      </c>
      <c r="ES92" s="2">
        <v>352600</v>
      </c>
      <c r="ET92" s="2">
        <v>259300</v>
      </c>
      <c r="EU92" s="2">
        <v>450400</v>
      </c>
      <c r="EV92" s="2">
        <v>140100</v>
      </c>
      <c r="EW92" s="2">
        <v>134100</v>
      </c>
      <c r="EX92" s="2">
        <v>158700</v>
      </c>
      <c r="EY92" s="2">
        <v>186000</v>
      </c>
      <c r="EZ92" s="2">
        <v>322000</v>
      </c>
      <c r="FA92" s="2">
        <v>590200</v>
      </c>
      <c r="FB92" s="2">
        <v>347600</v>
      </c>
      <c r="FC92" s="2">
        <v>226700</v>
      </c>
      <c r="FD92" s="2">
        <v>279000</v>
      </c>
      <c r="FE92" s="2">
        <v>229200</v>
      </c>
      <c r="FF92" s="2">
        <v>282000</v>
      </c>
      <c r="FG92" s="2">
        <v>224400</v>
      </c>
      <c r="FH92" s="2">
        <v>311100</v>
      </c>
      <c r="FI92" s="2">
        <v>208200</v>
      </c>
      <c r="FJ92" s="2">
        <v>359200</v>
      </c>
      <c r="FK92" s="2">
        <v>149500</v>
      </c>
      <c r="FL92" s="2">
        <v>268100</v>
      </c>
      <c r="FM92" s="2">
        <v>250800</v>
      </c>
      <c r="FN92" s="2">
        <v>251400</v>
      </c>
      <c r="FO92" s="2">
        <v>231000</v>
      </c>
      <c r="FP92" s="2">
        <v>272800</v>
      </c>
      <c r="FQ92" s="2">
        <v>467700</v>
      </c>
      <c r="FR92" s="2">
        <v>273800</v>
      </c>
      <c r="FS92" s="2">
        <v>352700</v>
      </c>
      <c r="FT92" s="2">
        <v>475200</v>
      </c>
      <c r="FU92" s="2">
        <v>484800</v>
      </c>
      <c r="FV92" s="2">
        <v>531300</v>
      </c>
      <c r="FW92" s="2">
        <v>732700</v>
      </c>
      <c r="FX92" s="2">
        <v>1079500</v>
      </c>
      <c r="FY92" s="2">
        <v>484700</v>
      </c>
      <c r="FZ92" s="2">
        <v>542900</v>
      </c>
      <c r="GA92" s="2">
        <v>311000</v>
      </c>
      <c r="GB92" s="2">
        <v>455300</v>
      </c>
      <c r="GC92" s="2">
        <v>740500</v>
      </c>
      <c r="GD92" s="2">
        <v>396300</v>
      </c>
      <c r="GE92" s="2">
        <v>360400</v>
      </c>
      <c r="GF92" s="2">
        <v>324900</v>
      </c>
      <c r="GG92" s="2">
        <v>417300</v>
      </c>
      <c r="GH92" s="2">
        <v>349900</v>
      </c>
      <c r="GI92" s="2">
        <v>1059100</v>
      </c>
      <c r="GJ92" s="2">
        <v>300100</v>
      </c>
      <c r="GK92" s="2">
        <v>243400</v>
      </c>
      <c r="GL92" s="2">
        <v>197800</v>
      </c>
      <c r="GM92" s="2">
        <v>168700</v>
      </c>
      <c r="GN92" s="2">
        <v>170500</v>
      </c>
      <c r="GO92" s="2">
        <v>167000</v>
      </c>
      <c r="GP92" s="2">
        <v>227500</v>
      </c>
      <c r="GQ92" s="2">
        <v>303700</v>
      </c>
      <c r="GR92" s="2">
        <v>173900</v>
      </c>
      <c r="GS92" s="2">
        <v>189600</v>
      </c>
      <c r="GT92" s="2">
        <v>251600</v>
      </c>
      <c r="GU92" s="2">
        <v>383200</v>
      </c>
      <c r="GV92" s="2">
        <v>290800</v>
      </c>
      <c r="GW92" s="2">
        <v>241800</v>
      </c>
      <c r="GX92" s="2">
        <v>375500</v>
      </c>
      <c r="GY92" s="2">
        <v>322500</v>
      </c>
      <c r="GZ92" s="2">
        <v>649600</v>
      </c>
      <c r="HA92" s="2">
        <v>257100</v>
      </c>
      <c r="HB92" s="2">
        <v>239600</v>
      </c>
      <c r="HC92" s="2">
        <v>235500</v>
      </c>
      <c r="HD92" s="2">
        <v>239600</v>
      </c>
      <c r="HE92" s="2">
        <v>198600</v>
      </c>
      <c r="HF92" s="2">
        <v>234900</v>
      </c>
      <c r="HG92" s="2">
        <v>204500</v>
      </c>
      <c r="HH92" s="2">
        <v>286000</v>
      </c>
      <c r="HI92" s="2">
        <v>233500</v>
      </c>
      <c r="HJ92" s="2">
        <v>426700</v>
      </c>
      <c r="HK92" s="2">
        <v>271800</v>
      </c>
      <c r="HL92" s="2">
        <v>194600</v>
      </c>
      <c r="HM92" s="2">
        <v>246100</v>
      </c>
      <c r="HN92" s="2">
        <v>261500</v>
      </c>
      <c r="HO92" s="2">
        <v>238900</v>
      </c>
      <c r="HP92" s="2">
        <v>245200</v>
      </c>
      <c r="HQ92" s="2">
        <v>242500</v>
      </c>
      <c r="HR92" s="2">
        <v>248900</v>
      </c>
      <c r="HS92" s="2">
        <v>277100</v>
      </c>
      <c r="HT92" s="2">
        <v>231200</v>
      </c>
      <c r="HU92" s="2">
        <v>350900</v>
      </c>
      <c r="HV92" s="2">
        <v>328600</v>
      </c>
      <c r="HW92" s="2">
        <v>209400</v>
      </c>
      <c r="HX92" s="2">
        <v>372300</v>
      </c>
      <c r="HY92" s="2">
        <v>380000</v>
      </c>
      <c r="HZ92" s="2">
        <v>237000</v>
      </c>
      <c r="IA92" s="2">
        <v>423800</v>
      </c>
      <c r="IB92" s="2">
        <v>579100</v>
      </c>
      <c r="IC92" s="2">
        <v>553300</v>
      </c>
      <c r="ID92" s="2">
        <v>505600</v>
      </c>
      <c r="IE92" s="2">
        <v>257500</v>
      </c>
      <c r="IF92" s="2">
        <v>234500</v>
      </c>
      <c r="IG92" s="2">
        <v>331700</v>
      </c>
      <c r="IH92" s="2">
        <v>262100</v>
      </c>
      <c r="II92" s="2">
        <v>313700</v>
      </c>
      <c r="IJ92" s="2">
        <v>385400</v>
      </c>
      <c r="IK92" s="2">
        <v>364700</v>
      </c>
      <c r="IL92" s="2">
        <v>413300</v>
      </c>
      <c r="IM92" s="2">
        <v>501700</v>
      </c>
      <c r="IN92" s="2">
        <v>1223200</v>
      </c>
      <c r="IO92" s="2">
        <v>430300</v>
      </c>
      <c r="IP92" s="2">
        <v>310200</v>
      </c>
      <c r="IQ92" s="2">
        <v>362600</v>
      </c>
      <c r="IR92" s="2">
        <v>315800</v>
      </c>
      <c r="IS92" s="2">
        <v>270800</v>
      </c>
      <c r="IT92" s="2">
        <v>212400</v>
      </c>
    </row>
    <row r="93" spans="1:254" ht="15.9" customHeight="1">
      <c r="A93" s="390" t="s">
        <v>181</v>
      </c>
      <c r="B93" s="46" t="s">
        <v>182</v>
      </c>
      <c r="C93" s="50">
        <v>141500</v>
      </c>
      <c r="D93" s="199">
        <v>-82200</v>
      </c>
      <c r="E93" s="197">
        <v>223700</v>
      </c>
      <c r="F93" s="21">
        <v>368600</v>
      </c>
      <c r="G93" s="21">
        <v>283100</v>
      </c>
      <c r="H93" s="21">
        <v>181100</v>
      </c>
      <c r="I93" s="21">
        <v>289500</v>
      </c>
      <c r="J93" s="21">
        <v>249500</v>
      </c>
      <c r="K93" s="21">
        <v>490800</v>
      </c>
      <c r="L93" s="21">
        <v>348300</v>
      </c>
      <c r="M93" s="21">
        <v>463700</v>
      </c>
      <c r="N93" s="21">
        <v>937900</v>
      </c>
      <c r="O93" s="21">
        <v>167200</v>
      </c>
      <c r="P93" s="21">
        <v>571800</v>
      </c>
      <c r="Q93" s="21">
        <v>1284300</v>
      </c>
      <c r="R93" s="21">
        <v>1000100</v>
      </c>
      <c r="S93" s="21">
        <v>172300</v>
      </c>
      <c r="T93" s="21">
        <v>197700</v>
      </c>
      <c r="U93" s="21">
        <v>197100</v>
      </c>
      <c r="V93" s="21">
        <v>238400</v>
      </c>
      <c r="W93" s="21">
        <v>341600</v>
      </c>
      <c r="X93" s="21">
        <v>714100</v>
      </c>
      <c r="Y93" s="21">
        <v>440300</v>
      </c>
      <c r="Z93" s="21">
        <v>426400</v>
      </c>
      <c r="AA93" s="21">
        <v>438400</v>
      </c>
      <c r="AB93" s="21">
        <v>569400</v>
      </c>
      <c r="AC93" s="21">
        <v>995000</v>
      </c>
      <c r="AD93" s="21">
        <v>1024800</v>
      </c>
      <c r="AE93" s="21">
        <v>3449600</v>
      </c>
      <c r="AF93" s="21">
        <v>9572400</v>
      </c>
      <c r="AG93" s="21">
        <v>8558400</v>
      </c>
      <c r="AH93" s="21">
        <v>156300</v>
      </c>
      <c r="AI93" s="21">
        <v>154000</v>
      </c>
      <c r="AJ93" s="21">
        <v>252100</v>
      </c>
      <c r="AK93" s="21">
        <v>420300</v>
      </c>
      <c r="AL93" s="21">
        <v>407200</v>
      </c>
      <c r="AM93" s="21">
        <v>526800</v>
      </c>
      <c r="AN93" s="21">
        <v>1408400</v>
      </c>
      <c r="AO93" s="21">
        <v>6711800</v>
      </c>
      <c r="AP93" s="21">
        <v>1566600</v>
      </c>
      <c r="AQ93" s="21">
        <v>552700</v>
      </c>
      <c r="AR93" s="21">
        <v>2857000</v>
      </c>
      <c r="AS93" s="21">
        <v>618400</v>
      </c>
      <c r="AT93" s="21">
        <v>318000</v>
      </c>
      <c r="AU93" s="21">
        <v>550500</v>
      </c>
      <c r="AV93" s="21">
        <v>388700</v>
      </c>
      <c r="AW93" s="21">
        <v>327800</v>
      </c>
      <c r="AX93" s="21">
        <v>692200</v>
      </c>
      <c r="AY93" s="21">
        <v>459300</v>
      </c>
      <c r="AZ93" s="21">
        <v>629200</v>
      </c>
      <c r="BA93" s="21">
        <v>837200</v>
      </c>
      <c r="BB93" s="21">
        <v>417800</v>
      </c>
      <c r="BC93" s="21">
        <v>626700</v>
      </c>
      <c r="BD93" s="21">
        <v>538900</v>
      </c>
      <c r="BE93" s="21">
        <v>806100</v>
      </c>
      <c r="BF93" s="21">
        <v>951700</v>
      </c>
      <c r="BG93" s="21">
        <v>1758400</v>
      </c>
      <c r="BH93" s="21">
        <v>3566200</v>
      </c>
      <c r="BI93" s="21">
        <v>4638000</v>
      </c>
      <c r="BJ93" s="21">
        <v>1841700</v>
      </c>
      <c r="BK93" s="21">
        <v>870500</v>
      </c>
      <c r="BL93" s="21">
        <v>818000</v>
      </c>
      <c r="BM93" s="2">
        <v>946300</v>
      </c>
      <c r="BN93" s="2">
        <v>1301100</v>
      </c>
      <c r="BO93" s="2">
        <v>607800</v>
      </c>
      <c r="BP93" s="2">
        <v>602000</v>
      </c>
      <c r="BQ93" s="2">
        <v>721700</v>
      </c>
      <c r="BR93" s="2">
        <v>1534300</v>
      </c>
      <c r="BS93" s="2">
        <v>1154300</v>
      </c>
      <c r="BT93" s="2">
        <v>503500</v>
      </c>
      <c r="BU93" s="2">
        <v>609100</v>
      </c>
      <c r="BV93" s="2">
        <v>511800</v>
      </c>
      <c r="BW93" s="2">
        <v>728200</v>
      </c>
      <c r="BX93" s="2">
        <v>606400</v>
      </c>
      <c r="BY93" s="2">
        <v>1272800</v>
      </c>
      <c r="BZ93" s="2">
        <v>4409000</v>
      </c>
      <c r="CA93" s="2">
        <v>795600</v>
      </c>
      <c r="CB93" s="2">
        <v>1612200</v>
      </c>
      <c r="CC93" s="2">
        <v>853000</v>
      </c>
      <c r="CD93" s="2">
        <v>953800</v>
      </c>
      <c r="CE93" s="2">
        <v>1671400</v>
      </c>
      <c r="CF93" s="2">
        <v>570300</v>
      </c>
      <c r="CG93" s="2">
        <v>868700</v>
      </c>
      <c r="CH93" s="2">
        <v>6505000</v>
      </c>
      <c r="CI93" s="2">
        <v>1371600</v>
      </c>
      <c r="CJ93" s="2">
        <v>375400</v>
      </c>
      <c r="CK93" s="2">
        <v>497900</v>
      </c>
      <c r="CL93" s="2">
        <v>1492600</v>
      </c>
      <c r="CM93" s="2">
        <v>4229900</v>
      </c>
      <c r="CN93" s="2">
        <v>7345000</v>
      </c>
      <c r="CO93" s="2">
        <v>1467900</v>
      </c>
      <c r="CP93" s="2">
        <v>368300</v>
      </c>
      <c r="CQ93" s="2">
        <v>546000</v>
      </c>
      <c r="CR93" s="2">
        <v>720700</v>
      </c>
      <c r="CS93" s="2">
        <v>763100</v>
      </c>
      <c r="CT93" s="2">
        <v>1427900</v>
      </c>
      <c r="CU93" s="2">
        <v>773000</v>
      </c>
      <c r="CV93" s="2">
        <v>1399000</v>
      </c>
      <c r="CW93" s="2">
        <v>2165000</v>
      </c>
      <c r="CX93" s="2">
        <v>7053300</v>
      </c>
      <c r="CY93" s="2">
        <v>684400</v>
      </c>
      <c r="CZ93" s="2">
        <v>2595500</v>
      </c>
      <c r="DA93" s="2">
        <v>795500</v>
      </c>
      <c r="DB93" s="2">
        <v>740900</v>
      </c>
      <c r="DC93" s="2">
        <v>989700</v>
      </c>
      <c r="DD93" s="2">
        <v>726900</v>
      </c>
      <c r="DE93" s="2">
        <v>1338600</v>
      </c>
      <c r="DF93" s="2">
        <v>1935700</v>
      </c>
      <c r="DG93" s="2">
        <v>1145600</v>
      </c>
      <c r="DH93" s="2">
        <v>1453700</v>
      </c>
      <c r="DI93" s="2">
        <v>2794500</v>
      </c>
      <c r="DJ93" s="2">
        <v>4180100</v>
      </c>
      <c r="DK93" s="2">
        <v>1573800</v>
      </c>
      <c r="DL93" s="2">
        <v>2964500</v>
      </c>
      <c r="DM93" s="2">
        <v>3780200</v>
      </c>
      <c r="DN93" s="2">
        <v>3574400</v>
      </c>
      <c r="DO93" s="2">
        <v>2520900</v>
      </c>
      <c r="DP93" s="2">
        <v>2110000</v>
      </c>
      <c r="DQ93" s="2">
        <v>8119200</v>
      </c>
      <c r="DR93" s="2">
        <v>4129400</v>
      </c>
      <c r="DS93" s="2">
        <v>7893000</v>
      </c>
      <c r="DT93" s="2">
        <v>5156400</v>
      </c>
      <c r="DU93" s="2">
        <v>12191600</v>
      </c>
      <c r="DV93" s="2">
        <v>11275800</v>
      </c>
      <c r="DW93" s="2">
        <v>5009600</v>
      </c>
      <c r="DX93" s="2">
        <v>4017100</v>
      </c>
      <c r="DY93" s="2">
        <v>16078400</v>
      </c>
      <c r="DZ93" s="2">
        <v>206300</v>
      </c>
      <c r="EA93" s="2">
        <v>5409500</v>
      </c>
      <c r="EB93" s="2">
        <v>1940200</v>
      </c>
      <c r="EC93" s="2">
        <v>2876700</v>
      </c>
      <c r="ED93" s="2">
        <v>6718000</v>
      </c>
      <c r="EE93" s="2">
        <v>3946700</v>
      </c>
      <c r="EF93" s="2">
        <v>11926900</v>
      </c>
      <c r="EG93" s="2">
        <v>7056300</v>
      </c>
      <c r="EH93" s="2">
        <v>17066600</v>
      </c>
      <c r="EI93" s="2">
        <v>27586700</v>
      </c>
      <c r="EJ93" s="2">
        <v>2364800</v>
      </c>
      <c r="EK93" s="2">
        <v>28655900</v>
      </c>
      <c r="EL93" s="2">
        <v>14703300</v>
      </c>
      <c r="EM93" s="2">
        <v>232400</v>
      </c>
      <c r="EN93" s="2">
        <v>388000</v>
      </c>
      <c r="EO93" s="2">
        <v>4547600</v>
      </c>
      <c r="EP93" s="2">
        <v>9267700</v>
      </c>
      <c r="EQ93" s="2">
        <v>20662000</v>
      </c>
      <c r="ER93" s="2">
        <v>11775400</v>
      </c>
      <c r="ES93" s="2">
        <v>15790900</v>
      </c>
      <c r="ET93" s="2">
        <v>11466400</v>
      </c>
      <c r="EU93" s="2">
        <v>2247700</v>
      </c>
      <c r="EV93" s="2">
        <v>2536800</v>
      </c>
      <c r="EW93" s="2">
        <v>9503200</v>
      </c>
      <c r="EX93" s="2">
        <v>1920200</v>
      </c>
      <c r="EY93" s="2">
        <v>6827800</v>
      </c>
      <c r="EZ93" s="2">
        <v>721200</v>
      </c>
      <c r="FA93" s="2">
        <v>695700</v>
      </c>
      <c r="FB93" s="2">
        <v>960500</v>
      </c>
      <c r="FC93" s="2">
        <v>2195100</v>
      </c>
      <c r="FD93" s="2">
        <v>862400</v>
      </c>
      <c r="FE93" s="2">
        <v>682500</v>
      </c>
      <c r="FF93" s="2">
        <v>704700</v>
      </c>
      <c r="FG93" s="2">
        <v>1231900</v>
      </c>
      <c r="FH93" s="2">
        <v>1172900</v>
      </c>
      <c r="FI93" s="2">
        <v>1496500</v>
      </c>
      <c r="FJ93" s="2">
        <v>1370400</v>
      </c>
      <c r="FK93" s="2">
        <v>2335300</v>
      </c>
      <c r="FL93" s="2">
        <v>932500</v>
      </c>
      <c r="FM93" s="2">
        <v>1721400</v>
      </c>
      <c r="FN93" s="2">
        <v>3143400</v>
      </c>
      <c r="FO93" s="2">
        <v>3370500</v>
      </c>
      <c r="FP93" s="2">
        <v>12897800</v>
      </c>
      <c r="FQ93" s="2">
        <v>15790400</v>
      </c>
      <c r="FR93" s="2">
        <v>3949600</v>
      </c>
      <c r="FS93" s="2">
        <v>3029500</v>
      </c>
      <c r="FT93" s="2">
        <v>2080400</v>
      </c>
      <c r="FU93" s="2">
        <v>3679600</v>
      </c>
      <c r="FV93" s="2">
        <v>2172200</v>
      </c>
      <c r="FW93" s="2">
        <v>2610500</v>
      </c>
      <c r="FX93" s="2">
        <v>6086400</v>
      </c>
      <c r="FY93" s="2">
        <v>2500100</v>
      </c>
      <c r="FZ93" s="2">
        <v>2319500</v>
      </c>
      <c r="GA93" s="2">
        <v>3247000</v>
      </c>
      <c r="GB93" s="2">
        <v>3031200</v>
      </c>
      <c r="GC93" s="2">
        <v>2599100</v>
      </c>
      <c r="GD93" s="2">
        <v>4462300</v>
      </c>
      <c r="GE93" s="2">
        <v>9787200</v>
      </c>
      <c r="GF93" s="2">
        <v>6081800</v>
      </c>
      <c r="GG93" s="2">
        <v>10797100</v>
      </c>
      <c r="GH93" s="2">
        <v>29188500</v>
      </c>
      <c r="GI93" s="2">
        <v>27657000</v>
      </c>
      <c r="GJ93" s="2">
        <v>13336100</v>
      </c>
      <c r="GK93" s="2">
        <v>8745900</v>
      </c>
      <c r="GL93" s="2">
        <v>5170400</v>
      </c>
      <c r="GM93" s="2">
        <v>34293600</v>
      </c>
      <c r="GN93" s="2">
        <v>4145400</v>
      </c>
      <c r="GO93" s="2">
        <v>10292800</v>
      </c>
      <c r="GP93" s="2">
        <v>4560000</v>
      </c>
      <c r="GQ93" s="2">
        <v>1121900</v>
      </c>
      <c r="GR93" s="2">
        <v>2751500</v>
      </c>
      <c r="GS93" s="2">
        <v>5040200</v>
      </c>
      <c r="GT93" s="2">
        <v>1704400</v>
      </c>
      <c r="GU93" s="2">
        <v>2770700</v>
      </c>
      <c r="GV93" s="2">
        <v>4771900</v>
      </c>
      <c r="GW93" s="2">
        <v>4157900</v>
      </c>
      <c r="GX93" s="2">
        <v>5651900</v>
      </c>
      <c r="GY93" s="2">
        <v>23323800</v>
      </c>
      <c r="GZ93" s="2">
        <v>2555600</v>
      </c>
      <c r="HA93" s="2">
        <v>3085800</v>
      </c>
      <c r="HB93" s="2">
        <v>2661700</v>
      </c>
      <c r="HC93" s="2">
        <v>2344000</v>
      </c>
      <c r="HD93" s="2">
        <v>2966400</v>
      </c>
      <c r="HE93" s="2">
        <v>1838900</v>
      </c>
      <c r="HF93" s="2">
        <v>3064500</v>
      </c>
      <c r="HG93" s="2">
        <v>13492500</v>
      </c>
      <c r="HH93" s="2">
        <v>28629600</v>
      </c>
      <c r="HI93" s="2">
        <v>2810800</v>
      </c>
      <c r="HJ93" s="2">
        <v>3562100</v>
      </c>
      <c r="HK93" s="2">
        <v>5003200</v>
      </c>
      <c r="HL93" s="2">
        <v>10537400</v>
      </c>
      <c r="HM93" s="2">
        <v>21707800</v>
      </c>
      <c r="HN93" s="2">
        <v>39948200</v>
      </c>
      <c r="HO93" s="2">
        <v>52080100</v>
      </c>
      <c r="HP93" s="2">
        <v>3437600</v>
      </c>
      <c r="HQ93" s="2">
        <v>28716400</v>
      </c>
      <c r="HR93" s="2">
        <v>754200</v>
      </c>
      <c r="HS93" s="2">
        <v>1044600</v>
      </c>
      <c r="HT93" s="2">
        <v>2545000</v>
      </c>
      <c r="HU93" s="2">
        <v>775500</v>
      </c>
      <c r="HV93" s="2">
        <v>1389600</v>
      </c>
      <c r="HW93" s="2">
        <v>441400</v>
      </c>
      <c r="HX93" s="2">
        <v>369200</v>
      </c>
      <c r="HY93" s="2">
        <v>686600</v>
      </c>
      <c r="HZ93" s="2">
        <v>520600</v>
      </c>
      <c r="IA93" s="2">
        <v>940000</v>
      </c>
      <c r="IB93" s="2">
        <v>2715000</v>
      </c>
      <c r="IC93" s="2">
        <v>932900</v>
      </c>
      <c r="ID93" s="2">
        <v>528200</v>
      </c>
      <c r="IE93" s="2">
        <v>280500</v>
      </c>
      <c r="IF93" s="2">
        <v>323300</v>
      </c>
      <c r="IG93" s="2">
        <v>920300</v>
      </c>
      <c r="IH93" s="2">
        <v>318200</v>
      </c>
      <c r="II93" s="2">
        <v>245800</v>
      </c>
      <c r="IJ93" s="2">
        <v>341300</v>
      </c>
      <c r="IK93" s="2">
        <v>629200</v>
      </c>
      <c r="IL93" s="2">
        <v>312400</v>
      </c>
      <c r="IM93" s="2">
        <v>299300</v>
      </c>
      <c r="IN93" s="2">
        <v>189200</v>
      </c>
      <c r="IO93" s="2">
        <v>207400</v>
      </c>
      <c r="IP93" s="2">
        <v>184100</v>
      </c>
      <c r="IQ93" s="2">
        <v>162400</v>
      </c>
      <c r="IR93" s="2">
        <v>212400</v>
      </c>
      <c r="IS93" s="2">
        <v>174500</v>
      </c>
      <c r="IT93" s="2">
        <v>97200</v>
      </c>
    </row>
    <row r="94" spans="1:254" ht="15.9" customHeight="1">
      <c r="A94" s="390" t="s">
        <v>183</v>
      </c>
      <c r="B94" s="46" t="s">
        <v>184</v>
      </c>
      <c r="C94" s="50">
        <v>2081600</v>
      </c>
      <c r="D94" s="199">
        <v>-4395600</v>
      </c>
      <c r="E94" s="197">
        <v>6477200</v>
      </c>
      <c r="F94" s="21">
        <v>9027500</v>
      </c>
      <c r="G94" s="21">
        <v>16057600</v>
      </c>
      <c r="H94" s="21">
        <v>9491200</v>
      </c>
      <c r="I94" s="21">
        <v>12615000</v>
      </c>
      <c r="J94" s="21">
        <v>5964200</v>
      </c>
      <c r="K94" s="21">
        <v>6071600</v>
      </c>
      <c r="L94" s="21">
        <v>4931400</v>
      </c>
      <c r="M94" s="21">
        <v>4749600</v>
      </c>
      <c r="N94" s="21">
        <v>3414300</v>
      </c>
      <c r="O94" s="21">
        <v>3023900</v>
      </c>
      <c r="P94" s="21">
        <v>3723600</v>
      </c>
      <c r="Q94" s="21">
        <v>4029000</v>
      </c>
      <c r="R94" s="21">
        <v>4536900</v>
      </c>
      <c r="S94" s="21">
        <v>3407000</v>
      </c>
      <c r="T94" s="21">
        <v>5013700</v>
      </c>
      <c r="U94" s="21">
        <v>5972800</v>
      </c>
      <c r="V94" s="21">
        <v>3763900</v>
      </c>
      <c r="W94" s="21">
        <v>3755500</v>
      </c>
      <c r="X94" s="21">
        <v>4844400</v>
      </c>
      <c r="Y94" s="21">
        <v>5100800</v>
      </c>
      <c r="Z94" s="21">
        <v>4251400</v>
      </c>
      <c r="AA94" s="21">
        <v>4625200</v>
      </c>
      <c r="AB94" s="21">
        <v>4990500</v>
      </c>
      <c r="AC94" s="21">
        <v>4101200</v>
      </c>
      <c r="AD94" s="21">
        <v>3844400</v>
      </c>
      <c r="AE94" s="21">
        <v>4216700</v>
      </c>
      <c r="AF94" s="21">
        <v>3864700</v>
      </c>
      <c r="AG94" s="21">
        <v>3593700</v>
      </c>
      <c r="AH94" s="21">
        <v>4540400</v>
      </c>
      <c r="AI94" s="21">
        <v>4680500</v>
      </c>
      <c r="AJ94" s="21">
        <v>5350300</v>
      </c>
      <c r="AK94" s="21">
        <v>5950700</v>
      </c>
      <c r="AL94" s="21">
        <v>7466200</v>
      </c>
      <c r="AM94" s="21">
        <v>3926500</v>
      </c>
      <c r="AN94" s="21">
        <v>3657500</v>
      </c>
      <c r="AO94" s="21">
        <v>4547400</v>
      </c>
      <c r="AP94" s="21">
        <v>7362800</v>
      </c>
      <c r="AQ94" s="21">
        <v>6489400</v>
      </c>
      <c r="AR94" s="21">
        <v>4133600</v>
      </c>
      <c r="AS94" s="21">
        <v>5735300</v>
      </c>
      <c r="AT94" s="21">
        <v>5193600</v>
      </c>
      <c r="AU94" s="21">
        <v>6015600</v>
      </c>
      <c r="AV94" s="21">
        <v>3738100</v>
      </c>
      <c r="AW94" s="21">
        <v>4546500</v>
      </c>
      <c r="AX94" s="21">
        <v>5186800</v>
      </c>
      <c r="AY94" s="21">
        <v>4955100</v>
      </c>
      <c r="AZ94" s="21">
        <v>4386200</v>
      </c>
      <c r="BA94" s="21">
        <v>10221700</v>
      </c>
      <c r="BB94" s="21">
        <v>5566900</v>
      </c>
      <c r="BC94" s="21">
        <v>4877600</v>
      </c>
      <c r="BD94" s="21">
        <v>4139600</v>
      </c>
      <c r="BE94" s="21">
        <v>4317300</v>
      </c>
      <c r="BF94" s="21">
        <v>3770800</v>
      </c>
      <c r="BG94" s="21">
        <v>4570700</v>
      </c>
      <c r="BH94" s="21">
        <v>5936600</v>
      </c>
      <c r="BI94" s="21">
        <v>5626100</v>
      </c>
      <c r="BJ94" s="21">
        <v>4533300</v>
      </c>
      <c r="BK94" s="21">
        <v>6129300</v>
      </c>
      <c r="BL94" s="21">
        <v>6255300</v>
      </c>
      <c r="BM94" s="2">
        <v>10306000</v>
      </c>
      <c r="BN94" s="2">
        <v>13151800</v>
      </c>
      <c r="BO94" s="2">
        <v>4652500</v>
      </c>
      <c r="BP94" s="2">
        <v>5504700</v>
      </c>
      <c r="BQ94" s="2">
        <v>6643100</v>
      </c>
      <c r="BR94" s="2">
        <v>3442200</v>
      </c>
      <c r="BS94" s="2">
        <v>5477800</v>
      </c>
      <c r="BT94" s="2">
        <v>3348100</v>
      </c>
      <c r="BU94" s="2">
        <v>2929300</v>
      </c>
      <c r="BV94" s="2">
        <v>3198300</v>
      </c>
      <c r="BW94" s="2">
        <v>4912400</v>
      </c>
      <c r="BX94" s="2">
        <v>4113900</v>
      </c>
      <c r="BY94" s="2">
        <v>2982900</v>
      </c>
      <c r="BZ94" s="2">
        <v>3815900</v>
      </c>
      <c r="CA94" s="2">
        <v>4380700</v>
      </c>
      <c r="CB94" s="2">
        <v>5905000</v>
      </c>
      <c r="CC94" s="2">
        <v>10197600</v>
      </c>
      <c r="CD94" s="2">
        <v>6362200</v>
      </c>
      <c r="CE94" s="2">
        <v>5012700</v>
      </c>
      <c r="CF94" s="2">
        <v>5080600</v>
      </c>
      <c r="CG94" s="2">
        <v>5463400</v>
      </c>
      <c r="CH94" s="2">
        <v>9006800</v>
      </c>
      <c r="CI94" s="2">
        <v>4369300</v>
      </c>
      <c r="CJ94" s="2">
        <v>3413100</v>
      </c>
      <c r="CK94" s="2">
        <v>2305800</v>
      </c>
      <c r="CL94" s="2">
        <v>5118700</v>
      </c>
      <c r="CM94" s="2">
        <v>6510600</v>
      </c>
      <c r="CN94" s="2">
        <v>5126900</v>
      </c>
      <c r="CO94" s="2">
        <v>7302800</v>
      </c>
      <c r="CP94" s="2">
        <v>5584900</v>
      </c>
      <c r="CQ94" s="2">
        <v>3495300</v>
      </c>
      <c r="CR94" s="2">
        <v>3888900</v>
      </c>
      <c r="CS94" s="2">
        <v>5010900</v>
      </c>
      <c r="CT94" s="2">
        <v>7747400</v>
      </c>
      <c r="CU94" s="2">
        <v>10100300</v>
      </c>
      <c r="CV94" s="2">
        <v>4439900</v>
      </c>
      <c r="CW94" s="2">
        <v>4006900</v>
      </c>
      <c r="CX94" s="2">
        <v>5769700</v>
      </c>
      <c r="CY94" s="2">
        <v>8123200</v>
      </c>
      <c r="CZ94" s="2">
        <v>7716600</v>
      </c>
      <c r="DA94" s="2">
        <v>4046400</v>
      </c>
      <c r="DB94" s="2">
        <v>6265800</v>
      </c>
      <c r="DC94" s="2">
        <v>6707200</v>
      </c>
      <c r="DD94" s="2">
        <v>4953300</v>
      </c>
      <c r="DE94" s="2">
        <v>7272600</v>
      </c>
      <c r="DF94" s="2">
        <v>7773300</v>
      </c>
      <c r="DG94" s="2">
        <v>5940200</v>
      </c>
      <c r="DH94" s="2">
        <v>5966100</v>
      </c>
      <c r="DI94" s="2">
        <v>9724100</v>
      </c>
      <c r="DJ94" s="2">
        <v>4856900</v>
      </c>
      <c r="DK94" s="2">
        <v>6236700</v>
      </c>
      <c r="DL94" s="2">
        <v>6065800</v>
      </c>
      <c r="DM94" s="2">
        <v>4501100</v>
      </c>
      <c r="DN94" s="2">
        <v>5445100</v>
      </c>
      <c r="DO94" s="2">
        <v>5831800</v>
      </c>
      <c r="DP94" s="2">
        <v>3598400</v>
      </c>
      <c r="DQ94" s="2">
        <v>2286200</v>
      </c>
      <c r="DR94" s="2">
        <v>5347300</v>
      </c>
      <c r="DS94" s="2">
        <v>6468000</v>
      </c>
      <c r="DT94" s="2">
        <v>5789100</v>
      </c>
      <c r="DU94" s="2">
        <v>6415900</v>
      </c>
      <c r="DV94" s="2">
        <v>6804200</v>
      </c>
      <c r="DW94" s="2">
        <v>11518900</v>
      </c>
      <c r="DX94" s="2">
        <v>14126500</v>
      </c>
      <c r="DY94" s="2">
        <v>5959500</v>
      </c>
      <c r="DZ94" s="2">
        <v>4335900</v>
      </c>
      <c r="EA94" s="2">
        <v>4060400</v>
      </c>
      <c r="EB94" s="2">
        <v>3651900</v>
      </c>
      <c r="EC94" s="2">
        <v>4500800</v>
      </c>
      <c r="ED94" s="2">
        <v>3670100</v>
      </c>
      <c r="EE94" s="2">
        <v>4834800</v>
      </c>
      <c r="EF94" s="2">
        <v>4101800</v>
      </c>
      <c r="EG94" s="2">
        <v>3729100</v>
      </c>
      <c r="EH94" s="2">
        <v>3267000</v>
      </c>
      <c r="EI94" s="2">
        <v>4390300</v>
      </c>
      <c r="EJ94" s="2">
        <v>5028400</v>
      </c>
      <c r="EK94" s="2">
        <v>5108300</v>
      </c>
      <c r="EL94" s="2">
        <v>5516400</v>
      </c>
      <c r="EM94" s="2">
        <v>3842400</v>
      </c>
      <c r="EN94" s="2">
        <v>4522400</v>
      </c>
      <c r="EO94" s="2">
        <v>4967400</v>
      </c>
      <c r="EP94" s="2">
        <v>4656500</v>
      </c>
      <c r="EQ94" s="2">
        <v>3606800</v>
      </c>
      <c r="ER94" s="2">
        <v>4895400</v>
      </c>
      <c r="ES94" s="2">
        <v>4353800</v>
      </c>
      <c r="ET94" s="2">
        <v>2724300</v>
      </c>
      <c r="EU94" s="2">
        <v>2683600</v>
      </c>
      <c r="EV94" s="2">
        <v>1410600</v>
      </c>
      <c r="EW94" s="2">
        <v>1121400</v>
      </c>
      <c r="EX94" s="2">
        <v>2027200</v>
      </c>
      <c r="EY94" s="2">
        <v>2275000</v>
      </c>
      <c r="EZ94" s="2">
        <v>2649100</v>
      </c>
      <c r="FA94" s="2">
        <v>4592300</v>
      </c>
      <c r="FB94" s="2">
        <v>4501800</v>
      </c>
      <c r="FC94" s="2">
        <v>6089000</v>
      </c>
      <c r="FD94" s="2">
        <v>5781200</v>
      </c>
      <c r="FE94" s="2">
        <v>4142200</v>
      </c>
      <c r="FF94" s="2">
        <v>4976400</v>
      </c>
      <c r="FG94" s="2">
        <v>4349100</v>
      </c>
      <c r="FH94" s="2">
        <v>5301600</v>
      </c>
      <c r="FI94" s="2">
        <v>7033300</v>
      </c>
      <c r="FJ94" s="2">
        <v>6366900</v>
      </c>
      <c r="FK94" s="2">
        <v>6436200</v>
      </c>
      <c r="FL94" s="2">
        <v>6910900</v>
      </c>
      <c r="FM94" s="2">
        <v>3778700</v>
      </c>
      <c r="FN94" s="2">
        <v>5789700</v>
      </c>
      <c r="FO94" s="2">
        <v>4770300</v>
      </c>
      <c r="FP94" s="2">
        <v>3603700</v>
      </c>
      <c r="FQ94" s="2">
        <v>3132600</v>
      </c>
      <c r="FR94" s="2">
        <v>4382000</v>
      </c>
      <c r="FS94" s="2">
        <v>4610800</v>
      </c>
      <c r="FT94" s="2">
        <v>10747000</v>
      </c>
      <c r="FU94" s="2">
        <v>6677400</v>
      </c>
      <c r="FV94" s="2">
        <v>6932300</v>
      </c>
      <c r="FW94" s="2">
        <v>5645200</v>
      </c>
      <c r="FX94" s="2">
        <v>3368800</v>
      </c>
      <c r="FY94" s="2">
        <v>4919300</v>
      </c>
      <c r="FZ94" s="2">
        <v>5674900</v>
      </c>
      <c r="GA94" s="2">
        <v>4089000</v>
      </c>
      <c r="GB94" s="2">
        <v>5197600</v>
      </c>
      <c r="GC94" s="2">
        <v>4364000</v>
      </c>
      <c r="GD94" s="2">
        <v>4557600</v>
      </c>
      <c r="GE94" s="2">
        <v>8064000</v>
      </c>
      <c r="GF94" s="2">
        <v>11464600</v>
      </c>
      <c r="GG94" s="2">
        <v>5948200</v>
      </c>
      <c r="GH94" s="2">
        <v>3278300</v>
      </c>
      <c r="GI94" s="2">
        <v>3978900</v>
      </c>
      <c r="GJ94" s="2">
        <v>2587400</v>
      </c>
      <c r="GK94" s="2">
        <v>3322300</v>
      </c>
      <c r="GL94" s="2">
        <v>3231700</v>
      </c>
      <c r="GM94" s="2">
        <v>2877600</v>
      </c>
      <c r="GN94" s="2">
        <v>2023400</v>
      </c>
      <c r="GO94" s="2">
        <v>3633000</v>
      </c>
      <c r="GP94" s="2">
        <v>3047700</v>
      </c>
      <c r="GQ94" s="2">
        <v>2658100</v>
      </c>
      <c r="GR94" s="2">
        <v>3229100</v>
      </c>
      <c r="GS94" s="2">
        <v>3004600</v>
      </c>
      <c r="GT94" s="2">
        <v>2791200</v>
      </c>
      <c r="GU94" s="2">
        <v>4084300</v>
      </c>
      <c r="GV94" s="2">
        <v>3885300</v>
      </c>
      <c r="GW94" s="2">
        <v>3907100</v>
      </c>
      <c r="GX94" s="2">
        <v>4415900</v>
      </c>
      <c r="GY94" s="2">
        <v>4089500</v>
      </c>
      <c r="GZ94" s="2">
        <v>3516200</v>
      </c>
      <c r="HA94" s="2">
        <v>2771800</v>
      </c>
      <c r="HB94" s="2">
        <v>3017000</v>
      </c>
      <c r="HC94" s="2">
        <v>3330800</v>
      </c>
      <c r="HD94" s="2">
        <v>4277300</v>
      </c>
      <c r="HE94" s="2">
        <v>3197300</v>
      </c>
      <c r="HF94" s="2">
        <v>4524500</v>
      </c>
      <c r="HG94" s="2">
        <v>4013800</v>
      </c>
      <c r="HH94" s="2">
        <v>3380500</v>
      </c>
      <c r="HI94" s="2">
        <v>2787100</v>
      </c>
      <c r="HJ94" s="2">
        <v>5763800</v>
      </c>
      <c r="HK94" s="2">
        <v>3582400</v>
      </c>
      <c r="HL94" s="2">
        <v>2295700</v>
      </c>
      <c r="HM94" s="2">
        <v>3445900</v>
      </c>
      <c r="HN94" s="2">
        <v>3795000</v>
      </c>
      <c r="HO94" s="2">
        <v>3103600</v>
      </c>
      <c r="HP94" s="2">
        <v>3566600</v>
      </c>
      <c r="HQ94" s="2">
        <v>4408000</v>
      </c>
      <c r="HR94" s="2">
        <v>3490500</v>
      </c>
      <c r="HS94" s="2">
        <v>3252700</v>
      </c>
      <c r="HT94" s="2">
        <v>3669700</v>
      </c>
      <c r="HU94" s="2">
        <v>6248100</v>
      </c>
      <c r="HV94" s="2">
        <v>2718800</v>
      </c>
      <c r="HW94" s="2">
        <v>3317300</v>
      </c>
      <c r="HX94" s="2">
        <v>3715100</v>
      </c>
      <c r="HY94" s="2">
        <v>4022400</v>
      </c>
      <c r="HZ94" s="2">
        <v>6988100</v>
      </c>
      <c r="IA94" s="2">
        <v>9527500</v>
      </c>
      <c r="IB94" s="2">
        <v>4233100</v>
      </c>
      <c r="IC94" s="2">
        <v>7854100</v>
      </c>
      <c r="ID94" s="2">
        <v>12977700</v>
      </c>
      <c r="IE94" s="2">
        <v>4296800</v>
      </c>
      <c r="IF94" s="2">
        <v>4990300</v>
      </c>
      <c r="IG94" s="2">
        <v>2915300</v>
      </c>
      <c r="IH94" s="2">
        <v>3862500</v>
      </c>
      <c r="II94" s="2">
        <v>5974700</v>
      </c>
      <c r="IJ94" s="2">
        <v>4596800</v>
      </c>
      <c r="IK94" s="2">
        <v>4621300</v>
      </c>
      <c r="IL94" s="2">
        <v>4461100</v>
      </c>
      <c r="IM94" s="2">
        <v>4587400</v>
      </c>
      <c r="IN94" s="2">
        <v>4210800</v>
      </c>
      <c r="IO94" s="2">
        <v>4984300</v>
      </c>
      <c r="IP94" s="2">
        <v>5133400</v>
      </c>
      <c r="IQ94" s="2">
        <v>8335200</v>
      </c>
      <c r="IR94" s="2">
        <v>9244700</v>
      </c>
      <c r="IS94" s="2">
        <v>2834700</v>
      </c>
      <c r="IT94" s="2">
        <v>2878500</v>
      </c>
    </row>
    <row r="95" spans="1:254" ht="15.9" customHeight="1">
      <c r="A95" s="390" t="s">
        <v>185</v>
      </c>
      <c r="B95" s="46" t="s">
        <v>186</v>
      </c>
      <c r="C95" s="50">
        <v>545000</v>
      </c>
      <c r="D95" s="199">
        <v>-661100</v>
      </c>
      <c r="E95" s="197">
        <v>1206100</v>
      </c>
      <c r="F95" s="21">
        <v>147400</v>
      </c>
      <c r="G95" s="21">
        <v>176200</v>
      </c>
      <c r="H95" s="21">
        <v>198700</v>
      </c>
      <c r="I95" s="21">
        <v>157700</v>
      </c>
      <c r="J95" s="21">
        <v>160800</v>
      </c>
      <c r="K95" s="21">
        <v>234800</v>
      </c>
      <c r="L95" s="21">
        <v>204400</v>
      </c>
      <c r="M95" s="21">
        <v>153100</v>
      </c>
      <c r="N95" s="21">
        <v>161800</v>
      </c>
      <c r="O95" s="21">
        <v>126800</v>
      </c>
      <c r="P95" s="21">
        <v>107400</v>
      </c>
      <c r="Q95" s="21">
        <v>193600</v>
      </c>
      <c r="R95" s="21">
        <v>227200</v>
      </c>
      <c r="S95" s="21">
        <v>164600</v>
      </c>
      <c r="T95" s="21">
        <v>119200</v>
      </c>
      <c r="U95" s="21">
        <v>131200</v>
      </c>
      <c r="V95" s="21">
        <v>172000</v>
      </c>
      <c r="W95" s="21">
        <v>138400</v>
      </c>
      <c r="X95" s="21">
        <v>111200</v>
      </c>
      <c r="Y95" s="21">
        <v>134200</v>
      </c>
      <c r="Z95" s="21">
        <v>156600</v>
      </c>
      <c r="AA95" s="21">
        <v>269700</v>
      </c>
      <c r="AB95" s="21">
        <v>289600</v>
      </c>
      <c r="AC95" s="21">
        <v>173600</v>
      </c>
      <c r="AD95" s="21">
        <v>111400</v>
      </c>
      <c r="AE95" s="21">
        <v>162600</v>
      </c>
      <c r="AF95" s="21">
        <v>338700</v>
      </c>
      <c r="AG95" s="21">
        <v>151300</v>
      </c>
      <c r="AH95" s="21">
        <v>212300</v>
      </c>
      <c r="AI95" s="21">
        <v>143800</v>
      </c>
      <c r="AJ95" s="21">
        <v>161900</v>
      </c>
      <c r="AK95" s="21">
        <v>181800</v>
      </c>
      <c r="AL95" s="21">
        <v>171100</v>
      </c>
      <c r="AM95" s="21">
        <v>257100</v>
      </c>
      <c r="AN95" s="21">
        <v>131300</v>
      </c>
      <c r="AO95" s="21">
        <v>131100</v>
      </c>
      <c r="AP95" s="21">
        <v>185300</v>
      </c>
      <c r="AQ95" s="21">
        <v>163900</v>
      </c>
      <c r="AR95" s="21">
        <v>137600</v>
      </c>
      <c r="AS95" s="21">
        <v>102600</v>
      </c>
      <c r="AT95" s="21">
        <v>189400</v>
      </c>
      <c r="AU95" s="21">
        <v>194000</v>
      </c>
      <c r="AV95" s="21">
        <v>157000</v>
      </c>
      <c r="AW95" s="21">
        <v>150100</v>
      </c>
      <c r="AX95" s="21">
        <v>202300</v>
      </c>
      <c r="AY95" s="21">
        <v>234400</v>
      </c>
      <c r="AZ95" s="21">
        <v>263200</v>
      </c>
      <c r="BA95" s="21">
        <v>247100</v>
      </c>
      <c r="BB95" s="21">
        <v>231600</v>
      </c>
      <c r="BC95" s="21">
        <v>297600</v>
      </c>
      <c r="BD95" s="21">
        <v>193800</v>
      </c>
      <c r="BE95" s="21">
        <v>190900</v>
      </c>
      <c r="BF95" s="21">
        <v>171800</v>
      </c>
      <c r="BG95" s="21">
        <v>160000</v>
      </c>
      <c r="BH95" s="21">
        <v>191300</v>
      </c>
      <c r="BI95" s="21">
        <v>135800</v>
      </c>
      <c r="BJ95" s="21">
        <v>187500</v>
      </c>
      <c r="BK95" s="21">
        <v>217600</v>
      </c>
      <c r="BL95" s="21">
        <v>218400</v>
      </c>
      <c r="BM95" s="2">
        <v>318800</v>
      </c>
      <c r="BN95" s="2">
        <v>391000</v>
      </c>
      <c r="BO95" s="2">
        <v>139300</v>
      </c>
      <c r="BP95" s="2">
        <v>131100</v>
      </c>
      <c r="BQ95" s="2">
        <v>129500</v>
      </c>
      <c r="BR95" s="2">
        <v>88400</v>
      </c>
      <c r="BS95" s="2">
        <v>113300</v>
      </c>
      <c r="BT95" s="2">
        <v>99300</v>
      </c>
      <c r="BU95" s="2">
        <v>105600</v>
      </c>
      <c r="BV95" s="2">
        <v>84800</v>
      </c>
      <c r="BW95" s="2">
        <v>111500</v>
      </c>
      <c r="BX95" s="2">
        <v>160300</v>
      </c>
      <c r="BY95" s="2">
        <v>109800</v>
      </c>
      <c r="BZ95" s="2">
        <v>76200</v>
      </c>
      <c r="CA95" s="2">
        <v>97800</v>
      </c>
      <c r="CB95" s="2">
        <v>83400</v>
      </c>
      <c r="CC95" s="2">
        <v>166800</v>
      </c>
      <c r="CD95" s="2">
        <v>132700</v>
      </c>
      <c r="CE95" s="2">
        <v>148800</v>
      </c>
      <c r="CF95" s="2">
        <v>155400</v>
      </c>
      <c r="CG95" s="2">
        <v>201400</v>
      </c>
      <c r="CH95" s="2">
        <v>231600</v>
      </c>
      <c r="CI95" s="2">
        <v>143500</v>
      </c>
      <c r="CJ95" s="2">
        <v>210000</v>
      </c>
      <c r="CK95" s="2">
        <v>114900</v>
      </c>
      <c r="CL95" s="2">
        <v>200500</v>
      </c>
      <c r="CM95" s="2">
        <v>221800</v>
      </c>
      <c r="CN95" s="2">
        <v>392300</v>
      </c>
      <c r="CO95" s="2">
        <v>315200</v>
      </c>
      <c r="CP95" s="2">
        <v>65100</v>
      </c>
      <c r="CQ95" s="2">
        <v>40600</v>
      </c>
      <c r="CR95" s="2">
        <v>29600</v>
      </c>
      <c r="CS95" s="2">
        <v>31600</v>
      </c>
      <c r="CT95" s="2">
        <v>74600</v>
      </c>
      <c r="CU95" s="2">
        <v>54900</v>
      </c>
      <c r="CV95" s="2">
        <v>27400</v>
      </c>
      <c r="CW95" s="2">
        <v>33300</v>
      </c>
      <c r="CX95" s="2">
        <v>32600</v>
      </c>
      <c r="CY95" s="2">
        <v>38800</v>
      </c>
      <c r="CZ95" s="2">
        <v>47700</v>
      </c>
      <c r="DA95" s="2">
        <v>65300</v>
      </c>
      <c r="DB95" s="2">
        <v>54800</v>
      </c>
      <c r="DC95" s="2">
        <v>74500</v>
      </c>
      <c r="DD95" s="2">
        <v>52100</v>
      </c>
      <c r="DE95" s="2">
        <v>87100</v>
      </c>
      <c r="DF95" s="2">
        <v>114500</v>
      </c>
      <c r="DG95" s="2">
        <v>78400</v>
      </c>
      <c r="DH95" s="2">
        <v>77200</v>
      </c>
      <c r="DI95" s="2">
        <v>48000</v>
      </c>
      <c r="DJ95" s="2">
        <v>50100</v>
      </c>
      <c r="DK95" s="2">
        <v>70800</v>
      </c>
      <c r="DL95" s="2">
        <v>99900</v>
      </c>
      <c r="DM95" s="2">
        <v>42600</v>
      </c>
      <c r="DN95" s="2">
        <v>57300</v>
      </c>
      <c r="DO95" s="2">
        <v>80900</v>
      </c>
      <c r="DP95" s="2">
        <v>41100</v>
      </c>
      <c r="DQ95" s="2">
        <v>57000</v>
      </c>
      <c r="DR95" s="2">
        <v>57800</v>
      </c>
      <c r="DS95" s="2">
        <v>96100</v>
      </c>
      <c r="DT95" s="2">
        <v>128400</v>
      </c>
      <c r="DU95" s="2">
        <v>223300</v>
      </c>
      <c r="DV95" s="2">
        <v>25800</v>
      </c>
      <c r="DW95" s="2">
        <v>27300</v>
      </c>
      <c r="DX95" s="2">
        <v>31600</v>
      </c>
      <c r="DY95" s="2">
        <v>31600</v>
      </c>
      <c r="DZ95" s="2">
        <v>35400</v>
      </c>
      <c r="EA95" s="2">
        <v>25500</v>
      </c>
      <c r="EB95" s="2">
        <v>39700</v>
      </c>
      <c r="EC95" s="2">
        <v>26300</v>
      </c>
      <c r="ED95" s="2">
        <v>26900</v>
      </c>
      <c r="EE95" s="2">
        <v>37100</v>
      </c>
      <c r="EF95" s="2">
        <v>21700</v>
      </c>
      <c r="EG95" s="2">
        <v>28300</v>
      </c>
      <c r="EH95" s="2">
        <v>30000</v>
      </c>
      <c r="EI95" s="2">
        <v>34500</v>
      </c>
      <c r="EJ95" s="2">
        <v>44400</v>
      </c>
      <c r="EK95" s="2">
        <v>19800</v>
      </c>
      <c r="EL95" s="2">
        <v>34700</v>
      </c>
      <c r="EM95" s="2">
        <v>40300</v>
      </c>
      <c r="EN95" s="2">
        <v>55300</v>
      </c>
      <c r="EO95" s="2">
        <v>25700</v>
      </c>
      <c r="EP95" s="2">
        <v>25800</v>
      </c>
      <c r="EQ95" s="2">
        <v>33600</v>
      </c>
      <c r="ER95" s="2">
        <v>36200</v>
      </c>
      <c r="ES95" s="2">
        <v>45200</v>
      </c>
      <c r="ET95" s="2">
        <v>26600</v>
      </c>
      <c r="EU95" s="2">
        <v>27200</v>
      </c>
      <c r="EV95" s="2">
        <v>21900</v>
      </c>
      <c r="EW95" s="2">
        <v>22800</v>
      </c>
      <c r="EX95" s="2">
        <v>24200</v>
      </c>
      <c r="EY95" s="2">
        <v>18400</v>
      </c>
      <c r="EZ95" s="2">
        <v>18100</v>
      </c>
      <c r="FA95" s="2">
        <v>25500</v>
      </c>
      <c r="FB95" s="2">
        <v>26000</v>
      </c>
      <c r="FC95" s="2">
        <v>21900</v>
      </c>
      <c r="FD95" s="2">
        <v>21700</v>
      </c>
      <c r="FE95" s="2">
        <v>25900</v>
      </c>
      <c r="FF95" s="2">
        <v>31200</v>
      </c>
      <c r="FG95" s="2">
        <v>22200</v>
      </c>
      <c r="FH95" s="2">
        <v>29200</v>
      </c>
      <c r="FI95" s="2">
        <v>25600</v>
      </c>
      <c r="FJ95" s="2">
        <v>27800</v>
      </c>
      <c r="FK95" s="2">
        <v>31400</v>
      </c>
      <c r="FL95" s="2">
        <v>30900</v>
      </c>
      <c r="FM95" s="2">
        <v>25100</v>
      </c>
      <c r="FN95" s="2">
        <v>24400</v>
      </c>
      <c r="FO95" s="2">
        <v>56200</v>
      </c>
      <c r="FP95" s="2">
        <v>48600</v>
      </c>
      <c r="FQ95" s="2">
        <v>23000</v>
      </c>
      <c r="FR95" s="2">
        <v>99000</v>
      </c>
      <c r="FS95" s="2">
        <v>33800</v>
      </c>
      <c r="FT95" s="2">
        <v>31100</v>
      </c>
      <c r="FU95" s="2">
        <v>20100</v>
      </c>
      <c r="FV95" s="2">
        <v>33300</v>
      </c>
      <c r="FW95" s="2">
        <v>25400</v>
      </c>
      <c r="FX95" s="2">
        <v>40800</v>
      </c>
      <c r="FY95" s="2">
        <v>77300</v>
      </c>
      <c r="FZ95" s="2">
        <v>107000</v>
      </c>
      <c r="GA95" s="2">
        <v>152800</v>
      </c>
      <c r="GB95" s="2">
        <v>20900</v>
      </c>
      <c r="GC95" s="2">
        <v>16200</v>
      </c>
      <c r="GD95" s="2">
        <v>14100</v>
      </c>
      <c r="GE95" s="2">
        <v>22700</v>
      </c>
      <c r="GF95" s="2">
        <v>32600</v>
      </c>
      <c r="GG95" s="2">
        <v>23700</v>
      </c>
      <c r="GH95" s="2">
        <v>33700</v>
      </c>
      <c r="GI95" s="2">
        <v>85800</v>
      </c>
      <c r="GJ95" s="2">
        <v>41100</v>
      </c>
      <c r="GK95" s="2">
        <v>50700</v>
      </c>
      <c r="GL95" s="2">
        <v>35600</v>
      </c>
      <c r="GM95" s="2">
        <v>19800</v>
      </c>
      <c r="GN95" s="2">
        <v>29600</v>
      </c>
      <c r="GO95" s="2">
        <v>68300</v>
      </c>
      <c r="GP95" s="2">
        <v>28200</v>
      </c>
      <c r="GQ95" s="2">
        <v>19200</v>
      </c>
      <c r="GR95" s="2">
        <v>25200</v>
      </c>
      <c r="GS95" s="2">
        <v>31300</v>
      </c>
      <c r="GT95" s="2">
        <v>32200</v>
      </c>
      <c r="GU95" s="2">
        <v>43700</v>
      </c>
      <c r="GV95" s="2">
        <v>45000</v>
      </c>
      <c r="GW95" s="2">
        <v>27200</v>
      </c>
      <c r="GX95" s="2">
        <v>26900</v>
      </c>
      <c r="GY95" s="2">
        <v>60500</v>
      </c>
      <c r="GZ95" s="2">
        <v>40500</v>
      </c>
      <c r="HA95" s="2">
        <v>20200</v>
      </c>
      <c r="HB95" s="2">
        <v>44700</v>
      </c>
      <c r="HC95" s="2">
        <v>45300</v>
      </c>
      <c r="HD95" s="2">
        <v>78200</v>
      </c>
      <c r="HE95" s="2">
        <v>63700</v>
      </c>
      <c r="HF95" s="2">
        <v>92500</v>
      </c>
      <c r="HG95" s="2">
        <v>66000</v>
      </c>
      <c r="HH95" s="2">
        <v>56300</v>
      </c>
      <c r="HI95" s="2">
        <v>47500</v>
      </c>
      <c r="HJ95" s="2">
        <v>70600</v>
      </c>
      <c r="HK95" s="2">
        <v>52700</v>
      </c>
      <c r="HL95" s="2">
        <v>51900</v>
      </c>
      <c r="HM95" s="2">
        <v>44600</v>
      </c>
      <c r="HN95" s="2">
        <v>31100</v>
      </c>
      <c r="HO95" s="2">
        <v>36900</v>
      </c>
      <c r="HP95" s="2">
        <v>31900</v>
      </c>
      <c r="HQ95" s="2">
        <v>35300</v>
      </c>
      <c r="HR95" s="2">
        <v>41100</v>
      </c>
      <c r="HS95" s="2">
        <v>27000</v>
      </c>
      <c r="HT95" s="2">
        <v>14100</v>
      </c>
      <c r="HU95" s="2">
        <v>25600</v>
      </c>
      <c r="HV95" s="2">
        <v>48600</v>
      </c>
      <c r="HW95" s="2">
        <v>32600</v>
      </c>
      <c r="HX95" s="2">
        <v>28500</v>
      </c>
      <c r="HY95" s="2">
        <v>26300</v>
      </c>
      <c r="HZ95" s="2">
        <v>36900</v>
      </c>
      <c r="IA95" s="2">
        <v>33000</v>
      </c>
      <c r="IB95" s="2">
        <v>42900</v>
      </c>
      <c r="IC95" s="2">
        <v>23500</v>
      </c>
      <c r="ID95" s="2">
        <v>31500</v>
      </c>
      <c r="IE95" s="2">
        <v>19000</v>
      </c>
      <c r="IF95" s="2">
        <v>24900</v>
      </c>
      <c r="IG95" s="2">
        <v>30800</v>
      </c>
      <c r="IH95" s="2">
        <v>20700</v>
      </c>
      <c r="II95" s="2">
        <v>32700</v>
      </c>
      <c r="IJ95" s="2">
        <v>28000</v>
      </c>
      <c r="IK95" s="2">
        <v>42000</v>
      </c>
      <c r="IL95" s="2">
        <v>29200</v>
      </c>
      <c r="IM95" s="2">
        <v>39500</v>
      </c>
      <c r="IN95" s="2">
        <v>82600</v>
      </c>
      <c r="IO95" s="2">
        <v>29100</v>
      </c>
      <c r="IP95" s="2">
        <v>26200</v>
      </c>
      <c r="IQ95" s="2">
        <v>25600</v>
      </c>
      <c r="IR95" s="2">
        <v>28000</v>
      </c>
      <c r="IS95" s="2">
        <v>16100</v>
      </c>
      <c r="IT95" s="2">
        <v>20000</v>
      </c>
    </row>
    <row r="96" spans="1:254" ht="15.9" customHeight="1">
      <c r="A96" s="390" t="s">
        <v>187</v>
      </c>
      <c r="B96" s="46" t="s">
        <v>188</v>
      </c>
      <c r="C96" s="50">
        <v>5925300</v>
      </c>
      <c r="D96" s="199">
        <v>-6759500</v>
      </c>
      <c r="E96" s="197">
        <v>12684800</v>
      </c>
      <c r="F96" s="21">
        <v>9010900</v>
      </c>
      <c r="G96" s="21">
        <v>10104000</v>
      </c>
      <c r="H96" s="21">
        <v>8105600</v>
      </c>
      <c r="I96" s="21">
        <v>1063700</v>
      </c>
      <c r="J96" s="21">
        <v>10002100</v>
      </c>
      <c r="K96" s="21">
        <v>9390200</v>
      </c>
      <c r="L96" s="21">
        <v>7885000</v>
      </c>
      <c r="M96" s="21">
        <v>7023300</v>
      </c>
      <c r="N96" s="21">
        <v>9492600</v>
      </c>
      <c r="O96" s="21">
        <v>7103200</v>
      </c>
      <c r="P96" s="21">
        <v>10290600</v>
      </c>
      <c r="Q96" s="21">
        <v>9174200</v>
      </c>
      <c r="R96" s="21">
        <v>12103300</v>
      </c>
      <c r="S96" s="21">
        <v>7583500</v>
      </c>
      <c r="T96" s="21">
        <v>8657500</v>
      </c>
      <c r="U96" s="21">
        <v>10398900</v>
      </c>
      <c r="V96" s="21">
        <v>7667300</v>
      </c>
      <c r="W96" s="21">
        <v>6297800</v>
      </c>
      <c r="X96" s="21">
        <v>7892700</v>
      </c>
      <c r="Y96" s="21">
        <v>8950100</v>
      </c>
      <c r="Z96" s="21">
        <v>7742500</v>
      </c>
      <c r="AA96" s="21">
        <v>6724300</v>
      </c>
      <c r="AB96" s="21">
        <v>8723400</v>
      </c>
      <c r="AC96" s="21">
        <v>7721400</v>
      </c>
      <c r="AD96" s="21">
        <v>11603100</v>
      </c>
      <c r="AE96" s="21">
        <v>7492100</v>
      </c>
      <c r="AF96" s="21">
        <v>10291800</v>
      </c>
      <c r="AG96" s="21">
        <v>10358400</v>
      </c>
      <c r="AH96" s="21">
        <v>8567000</v>
      </c>
      <c r="AI96" s="21">
        <v>10669900</v>
      </c>
      <c r="AJ96" s="21">
        <v>10093200</v>
      </c>
      <c r="AK96" s="21">
        <v>10705800</v>
      </c>
      <c r="AL96" s="21">
        <v>11198800</v>
      </c>
      <c r="AM96" s="21">
        <v>11491700</v>
      </c>
      <c r="AN96" s="21">
        <v>9058100</v>
      </c>
      <c r="AO96" s="21">
        <v>9339500</v>
      </c>
      <c r="AP96" s="21">
        <v>9816600</v>
      </c>
      <c r="AQ96" s="21">
        <v>9550400</v>
      </c>
      <c r="AR96" s="21">
        <v>8447800</v>
      </c>
      <c r="AS96" s="21">
        <v>8111500</v>
      </c>
      <c r="AT96" s="21">
        <v>9586300</v>
      </c>
      <c r="AU96" s="21">
        <v>7707800</v>
      </c>
      <c r="AV96" s="21">
        <v>8165500</v>
      </c>
      <c r="AW96" s="21">
        <v>6317800</v>
      </c>
      <c r="AX96" s="21">
        <v>6878300</v>
      </c>
      <c r="AY96" s="21">
        <v>8084800</v>
      </c>
      <c r="AZ96" s="21">
        <v>10076600</v>
      </c>
      <c r="BA96" s="21">
        <v>10164100</v>
      </c>
      <c r="BB96" s="21">
        <v>8387100</v>
      </c>
      <c r="BC96" s="21">
        <v>7490400</v>
      </c>
      <c r="BD96" s="21">
        <v>8083300</v>
      </c>
      <c r="BE96" s="21">
        <v>7628200</v>
      </c>
      <c r="BF96" s="21">
        <v>8690500</v>
      </c>
      <c r="BG96" s="21">
        <v>9124900</v>
      </c>
      <c r="BH96" s="21">
        <v>6862800</v>
      </c>
      <c r="BI96" s="21">
        <v>6685700</v>
      </c>
      <c r="BJ96" s="21">
        <v>6760300</v>
      </c>
      <c r="BK96" s="21">
        <v>8307900</v>
      </c>
      <c r="BL96" s="21">
        <v>8973700</v>
      </c>
      <c r="BM96" s="2">
        <v>8687100</v>
      </c>
      <c r="BN96" s="2">
        <v>22293100</v>
      </c>
      <c r="BO96" s="2">
        <v>8544200</v>
      </c>
      <c r="BP96" s="2">
        <v>10684700</v>
      </c>
      <c r="BQ96" s="2">
        <v>11586800</v>
      </c>
      <c r="BR96" s="2">
        <v>5100600</v>
      </c>
      <c r="BS96" s="2">
        <v>8434800</v>
      </c>
      <c r="BT96" s="2">
        <v>5813900</v>
      </c>
      <c r="BU96" s="2">
        <v>9124800</v>
      </c>
      <c r="BV96" s="2">
        <v>11078600</v>
      </c>
      <c r="BW96" s="2">
        <v>6416700</v>
      </c>
      <c r="BX96" s="2">
        <v>7596200</v>
      </c>
      <c r="BY96" s="2">
        <v>8109100</v>
      </c>
      <c r="BZ96" s="2">
        <v>4249200</v>
      </c>
      <c r="CA96" s="2">
        <v>3714000</v>
      </c>
      <c r="CB96" s="2">
        <v>4460400</v>
      </c>
      <c r="CC96" s="2">
        <v>7591600</v>
      </c>
      <c r="CD96" s="2">
        <v>5618000</v>
      </c>
      <c r="CE96" s="2">
        <v>6341000</v>
      </c>
      <c r="CF96" s="2">
        <v>6282300</v>
      </c>
      <c r="CG96" s="2">
        <v>7211800</v>
      </c>
      <c r="CH96" s="2">
        <v>8384000</v>
      </c>
      <c r="CI96" s="2">
        <v>5997800</v>
      </c>
      <c r="CJ96" s="2">
        <v>4988300</v>
      </c>
      <c r="CK96" s="2">
        <v>4086500</v>
      </c>
      <c r="CL96" s="2">
        <v>5446700</v>
      </c>
      <c r="CM96" s="2">
        <v>5761600</v>
      </c>
      <c r="CN96" s="2">
        <v>6259700</v>
      </c>
      <c r="CO96" s="2">
        <v>5276700</v>
      </c>
      <c r="CP96" s="2">
        <v>4785600</v>
      </c>
      <c r="CQ96" s="2">
        <v>4688700</v>
      </c>
      <c r="CR96" s="2">
        <v>5320700</v>
      </c>
      <c r="CS96" s="2">
        <v>5241600</v>
      </c>
      <c r="CT96" s="2">
        <v>5319300</v>
      </c>
      <c r="CU96" s="2">
        <v>5390900</v>
      </c>
      <c r="CV96" s="2">
        <v>5431700</v>
      </c>
      <c r="CW96" s="2">
        <v>7225500</v>
      </c>
      <c r="CX96" s="2">
        <v>6255800</v>
      </c>
      <c r="CY96" s="2">
        <v>5405300</v>
      </c>
      <c r="CZ96" s="2">
        <v>5939300</v>
      </c>
      <c r="DA96" s="2">
        <v>8418000</v>
      </c>
      <c r="DB96" s="2">
        <v>5650800</v>
      </c>
      <c r="DC96" s="2">
        <v>8310000</v>
      </c>
      <c r="DD96" s="2">
        <v>5684300</v>
      </c>
      <c r="DE96" s="2">
        <v>10447700</v>
      </c>
      <c r="DF96" s="2">
        <v>8121400</v>
      </c>
      <c r="DG96" s="2">
        <v>6335000</v>
      </c>
      <c r="DH96" s="2">
        <v>6120700</v>
      </c>
      <c r="DI96" s="2">
        <v>19249600</v>
      </c>
      <c r="DJ96" s="2">
        <v>9113600</v>
      </c>
      <c r="DK96" s="2">
        <v>10411500</v>
      </c>
      <c r="DL96" s="2">
        <v>6890100</v>
      </c>
      <c r="DM96" s="2">
        <v>5333300</v>
      </c>
      <c r="DN96" s="2">
        <v>5618100</v>
      </c>
      <c r="DO96" s="2">
        <v>6369800</v>
      </c>
      <c r="DP96" s="2">
        <v>4395200</v>
      </c>
      <c r="DQ96" s="2">
        <v>5574300</v>
      </c>
      <c r="DR96" s="2">
        <v>6756900</v>
      </c>
      <c r="DS96" s="2">
        <v>7527100</v>
      </c>
      <c r="DT96" s="2">
        <v>5987900</v>
      </c>
      <c r="DU96" s="2">
        <v>9268200</v>
      </c>
      <c r="DV96" s="2">
        <v>5699900</v>
      </c>
      <c r="DW96" s="2">
        <v>7604500</v>
      </c>
      <c r="DX96" s="2">
        <v>18227400</v>
      </c>
      <c r="DY96" s="2">
        <v>6737700</v>
      </c>
      <c r="DZ96" s="2">
        <v>5546100</v>
      </c>
      <c r="EA96" s="2">
        <v>3658100</v>
      </c>
      <c r="EB96" s="2">
        <v>4502700</v>
      </c>
      <c r="EC96" s="2">
        <v>4517600</v>
      </c>
      <c r="ED96" s="2">
        <v>4146000</v>
      </c>
      <c r="EE96" s="2">
        <v>5249800</v>
      </c>
      <c r="EF96" s="2">
        <v>6769500</v>
      </c>
      <c r="EG96" s="2">
        <v>5854400</v>
      </c>
      <c r="EH96" s="2">
        <v>6206900</v>
      </c>
      <c r="EI96" s="2">
        <v>4074700</v>
      </c>
      <c r="EJ96" s="2">
        <v>3543400</v>
      </c>
      <c r="EK96" s="2">
        <v>6557800</v>
      </c>
      <c r="EL96" s="2">
        <v>3463700</v>
      </c>
      <c r="EM96" s="2">
        <v>4441600</v>
      </c>
      <c r="EN96" s="2">
        <v>5217500</v>
      </c>
      <c r="EO96" s="2">
        <v>4139600</v>
      </c>
      <c r="EP96" s="2">
        <v>3838500</v>
      </c>
      <c r="EQ96" s="2">
        <v>5504900</v>
      </c>
      <c r="ER96" s="2">
        <v>4471100</v>
      </c>
      <c r="ES96" s="2">
        <v>5669400</v>
      </c>
      <c r="ET96" s="2">
        <v>2844400</v>
      </c>
      <c r="EU96" s="2">
        <v>2763100</v>
      </c>
      <c r="EV96" s="2">
        <v>1091200</v>
      </c>
      <c r="EW96" s="2">
        <v>982900</v>
      </c>
      <c r="EX96" s="2">
        <v>2001400</v>
      </c>
      <c r="EY96" s="2">
        <v>1510700</v>
      </c>
      <c r="EZ96" s="2">
        <v>1967300</v>
      </c>
      <c r="FA96" s="2">
        <v>2329300</v>
      </c>
      <c r="FB96" s="2">
        <v>1629900</v>
      </c>
      <c r="FC96" s="2">
        <v>1733900</v>
      </c>
      <c r="FD96" s="2">
        <v>1950400</v>
      </c>
      <c r="FE96" s="2">
        <v>2558100</v>
      </c>
      <c r="FF96" s="2">
        <v>1509600</v>
      </c>
      <c r="FG96" s="2">
        <v>1729000</v>
      </c>
      <c r="FH96" s="2">
        <v>1816800</v>
      </c>
      <c r="FI96" s="2">
        <v>2497300</v>
      </c>
      <c r="FJ96" s="2">
        <v>2346100</v>
      </c>
      <c r="FK96" s="2">
        <v>3656900</v>
      </c>
      <c r="FL96" s="2">
        <v>1828600</v>
      </c>
      <c r="FM96" s="2">
        <v>1872800</v>
      </c>
      <c r="FN96" s="2">
        <v>1155700</v>
      </c>
      <c r="FO96" s="2">
        <v>2077800</v>
      </c>
      <c r="FP96" s="2">
        <v>1861100</v>
      </c>
      <c r="FQ96" s="2">
        <v>2099800</v>
      </c>
      <c r="FR96" s="2">
        <v>3672900</v>
      </c>
      <c r="FS96" s="2">
        <v>2395600</v>
      </c>
      <c r="FT96" s="2">
        <v>3005700</v>
      </c>
      <c r="FU96" s="2">
        <v>3687100</v>
      </c>
      <c r="FV96" s="2">
        <v>2551200</v>
      </c>
      <c r="FW96" s="2">
        <v>2453000</v>
      </c>
      <c r="FX96" s="2">
        <v>2410900</v>
      </c>
      <c r="FY96" s="2">
        <v>2720400</v>
      </c>
      <c r="FZ96" s="2">
        <v>1791700</v>
      </c>
      <c r="GA96" s="2">
        <v>2291500</v>
      </c>
      <c r="GB96" s="2">
        <v>2941400</v>
      </c>
      <c r="GC96" s="2">
        <v>2670500</v>
      </c>
      <c r="GD96" s="2">
        <v>4283100</v>
      </c>
      <c r="GE96" s="2">
        <v>2603000</v>
      </c>
      <c r="GF96" s="2">
        <v>5061400</v>
      </c>
      <c r="GG96" s="2">
        <v>26676000</v>
      </c>
      <c r="GH96" s="2">
        <v>11098800</v>
      </c>
      <c r="GI96" s="2">
        <v>6044300</v>
      </c>
      <c r="GJ96" s="2">
        <v>7994900</v>
      </c>
      <c r="GK96" s="2">
        <v>10420200</v>
      </c>
      <c r="GL96" s="2">
        <v>2122200</v>
      </c>
      <c r="GM96" s="2">
        <v>2598500</v>
      </c>
      <c r="GN96" s="2">
        <v>1904400</v>
      </c>
      <c r="GO96" s="2">
        <v>2482400</v>
      </c>
      <c r="GP96" s="2">
        <v>1485400</v>
      </c>
      <c r="GQ96" s="2">
        <v>1263000</v>
      </c>
      <c r="GR96" s="2">
        <v>1370500</v>
      </c>
      <c r="GS96" s="2">
        <v>1322700</v>
      </c>
      <c r="GT96" s="2">
        <v>1630300</v>
      </c>
      <c r="GU96" s="2">
        <v>2736600</v>
      </c>
      <c r="GV96" s="2">
        <v>2178500</v>
      </c>
      <c r="GW96" s="2">
        <v>2503800</v>
      </c>
      <c r="GX96" s="2">
        <v>1407500</v>
      </c>
      <c r="GY96" s="2">
        <v>1897400</v>
      </c>
      <c r="GZ96" s="2">
        <v>2472500</v>
      </c>
      <c r="HA96" s="2">
        <v>1352000</v>
      </c>
      <c r="HB96" s="2">
        <v>1687400</v>
      </c>
      <c r="HC96" s="2">
        <v>1140700</v>
      </c>
      <c r="HD96" s="2">
        <v>1035600</v>
      </c>
      <c r="HE96" s="2">
        <v>1449300</v>
      </c>
      <c r="HF96" s="2">
        <v>1975700</v>
      </c>
      <c r="HG96" s="2">
        <v>2386800</v>
      </c>
      <c r="HH96" s="2">
        <v>2891600</v>
      </c>
      <c r="HI96" s="2">
        <v>4250200</v>
      </c>
      <c r="HJ96" s="2">
        <v>4770400</v>
      </c>
      <c r="HK96" s="2">
        <v>1768300</v>
      </c>
      <c r="HL96" s="2">
        <v>2646800</v>
      </c>
      <c r="HM96" s="2">
        <v>1706700</v>
      </c>
      <c r="HN96" s="2">
        <v>2669000</v>
      </c>
      <c r="HO96" s="2">
        <v>5114400</v>
      </c>
      <c r="HP96" s="2">
        <v>5313600</v>
      </c>
      <c r="HQ96" s="2">
        <v>2196700</v>
      </c>
      <c r="HR96" s="2">
        <v>1060700</v>
      </c>
      <c r="HS96" s="2">
        <v>1955000</v>
      </c>
      <c r="HT96" s="2">
        <v>1437600</v>
      </c>
      <c r="HU96" s="2">
        <v>861000</v>
      </c>
      <c r="HV96" s="2">
        <v>958000</v>
      </c>
      <c r="HW96" s="2">
        <v>2062400</v>
      </c>
      <c r="HX96" s="2">
        <v>1930700</v>
      </c>
      <c r="HY96" s="2">
        <v>1551500</v>
      </c>
      <c r="HZ96" s="2">
        <v>1633000</v>
      </c>
      <c r="IA96" s="2">
        <v>1776900</v>
      </c>
      <c r="IB96" s="2">
        <v>1841000</v>
      </c>
      <c r="IC96" s="2">
        <v>2356500</v>
      </c>
      <c r="ID96" s="2">
        <v>1276800</v>
      </c>
      <c r="IE96" s="2">
        <v>2629900</v>
      </c>
      <c r="IF96" s="2">
        <v>2150000</v>
      </c>
      <c r="IG96" s="2">
        <v>1383600</v>
      </c>
      <c r="IH96" s="2">
        <v>2103100</v>
      </c>
      <c r="II96" s="2">
        <v>1751800</v>
      </c>
      <c r="IJ96" s="2">
        <v>2037700</v>
      </c>
      <c r="IK96" s="2">
        <v>2418000</v>
      </c>
      <c r="IL96" s="2">
        <v>2086900</v>
      </c>
      <c r="IM96" s="2">
        <v>1974300</v>
      </c>
      <c r="IN96" s="2">
        <v>2360000</v>
      </c>
      <c r="IO96" s="2">
        <v>5013600</v>
      </c>
      <c r="IP96" s="2">
        <v>6619700</v>
      </c>
      <c r="IQ96" s="2">
        <v>2267100</v>
      </c>
      <c r="IR96" s="2">
        <v>1243300</v>
      </c>
      <c r="IS96" s="2">
        <v>1666600</v>
      </c>
      <c r="IT96" s="2">
        <v>1477800</v>
      </c>
    </row>
    <row r="97" spans="1:254" ht="15.9" customHeight="1">
      <c r="A97" s="390" t="s">
        <v>189</v>
      </c>
      <c r="B97" s="46" t="s">
        <v>190</v>
      </c>
      <c r="C97" s="50">
        <v>541100</v>
      </c>
      <c r="D97" s="199">
        <v>-509300</v>
      </c>
      <c r="E97" s="197">
        <v>1050400</v>
      </c>
      <c r="F97" s="21">
        <v>1484700</v>
      </c>
      <c r="G97" s="21">
        <v>967300</v>
      </c>
      <c r="H97" s="21">
        <v>1067400</v>
      </c>
      <c r="I97" s="21">
        <v>2746100</v>
      </c>
      <c r="J97" s="21">
        <v>1232300</v>
      </c>
      <c r="K97" s="21">
        <v>1443100</v>
      </c>
      <c r="L97" s="21">
        <v>1152600</v>
      </c>
      <c r="M97" s="21">
        <v>1122600</v>
      </c>
      <c r="N97" s="21">
        <v>806600</v>
      </c>
      <c r="O97" s="21">
        <v>552700</v>
      </c>
      <c r="P97" s="21">
        <v>840400</v>
      </c>
      <c r="Q97" s="21">
        <v>799700</v>
      </c>
      <c r="R97" s="21">
        <v>1216800</v>
      </c>
      <c r="S97" s="21">
        <v>643500</v>
      </c>
      <c r="T97" s="21">
        <v>875300</v>
      </c>
      <c r="U97" s="21">
        <v>912800</v>
      </c>
      <c r="V97" s="21">
        <v>1042100</v>
      </c>
      <c r="W97" s="21">
        <v>750900</v>
      </c>
      <c r="X97" s="21">
        <v>1224500</v>
      </c>
      <c r="Y97" s="21">
        <v>910200</v>
      </c>
      <c r="Z97" s="21">
        <v>1055900</v>
      </c>
      <c r="AA97" s="21">
        <v>956500</v>
      </c>
      <c r="AB97" s="21">
        <v>892600</v>
      </c>
      <c r="AC97" s="21">
        <v>1862900</v>
      </c>
      <c r="AD97" s="21">
        <v>911300</v>
      </c>
      <c r="AE97" s="21">
        <v>922000</v>
      </c>
      <c r="AF97" s="21">
        <v>1021500</v>
      </c>
      <c r="AG97" s="21">
        <v>1158000</v>
      </c>
      <c r="AH97" s="21">
        <v>931300</v>
      </c>
      <c r="AI97" s="21">
        <v>933100</v>
      </c>
      <c r="AJ97" s="21">
        <v>1316300</v>
      </c>
      <c r="AK97" s="21">
        <v>1178000</v>
      </c>
      <c r="AL97" s="21">
        <v>1960800</v>
      </c>
      <c r="AM97" s="21">
        <v>1617200</v>
      </c>
      <c r="AN97" s="21">
        <v>1114200</v>
      </c>
      <c r="AO97" s="21">
        <v>1221900</v>
      </c>
      <c r="AP97" s="21">
        <v>1278400</v>
      </c>
      <c r="AQ97" s="21">
        <v>2602400</v>
      </c>
      <c r="AR97" s="21">
        <v>971600</v>
      </c>
      <c r="AS97" s="21">
        <v>1491700</v>
      </c>
      <c r="AT97" s="21">
        <v>1887900</v>
      </c>
      <c r="AU97" s="21">
        <v>2430500</v>
      </c>
      <c r="AV97" s="21">
        <v>1245100</v>
      </c>
      <c r="AW97" s="21">
        <v>830500</v>
      </c>
      <c r="AX97" s="21">
        <v>1232800</v>
      </c>
      <c r="AY97" s="21">
        <v>1400800</v>
      </c>
      <c r="AZ97" s="21">
        <v>1235600</v>
      </c>
      <c r="BA97" s="21">
        <v>1292400</v>
      </c>
      <c r="BB97" s="21">
        <v>1150000</v>
      </c>
      <c r="BC97" s="21">
        <v>1064900</v>
      </c>
      <c r="BD97" s="21">
        <v>1910600</v>
      </c>
      <c r="BE97" s="21">
        <v>1654400</v>
      </c>
      <c r="BF97" s="21">
        <v>1675800</v>
      </c>
      <c r="BG97" s="21">
        <v>2042100</v>
      </c>
      <c r="BH97" s="21">
        <v>1754100</v>
      </c>
      <c r="BI97" s="21">
        <v>1709200</v>
      </c>
      <c r="BJ97" s="21">
        <v>2564300</v>
      </c>
      <c r="BK97" s="21">
        <v>2780200</v>
      </c>
      <c r="BL97" s="21">
        <v>3574400</v>
      </c>
      <c r="BM97" s="2">
        <v>1754000</v>
      </c>
      <c r="BN97" s="2">
        <v>1648500</v>
      </c>
      <c r="BO97" s="2">
        <v>1397900</v>
      </c>
      <c r="BP97" s="2">
        <v>1352800</v>
      </c>
      <c r="BQ97" s="2">
        <v>1614200</v>
      </c>
      <c r="BR97" s="2">
        <v>697500</v>
      </c>
      <c r="BS97" s="2">
        <v>1287400</v>
      </c>
      <c r="BT97" s="2">
        <v>1135200</v>
      </c>
      <c r="BU97" s="2">
        <v>1139000</v>
      </c>
      <c r="BV97" s="2">
        <v>1335900</v>
      </c>
      <c r="BW97" s="2">
        <v>1199800</v>
      </c>
      <c r="BX97" s="2">
        <v>1084900</v>
      </c>
      <c r="BY97" s="2">
        <v>1453800</v>
      </c>
      <c r="BZ97" s="2">
        <v>1012100</v>
      </c>
      <c r="CA97" s="2">
        <v>933000</v>
      </c>
      <c r="CB97" s="2">
        <v>930400</v>
      </c>
      <c r="CC97" s="2">
        <v>1472400</v>
      </c>
      <c r="CD97" s="2">
        <v>1254800</v>
      </c>
      <c r="CE97" s="2">
        <v>1196800</v>
      </c>
      <c r="CF97" s="2">
        <v>1143300</v>
      </c>
      <c r="CG97" s="2">
        <v>1024400</v>
      </c>
      <c r="CH97" s="2">
        <v>2396600</v>
      </c>
      <c r="CI97" s="2">
        <v>1459800</v>
      </c>
      <c r="CJ97" s="2">
        <v>1163500</v>
      </c>
      <c r="CK97" s="2">
        <v>1046900</v>
      </c>
      <c r="CL97" s="2">
        <v>1041300</v>
      </c>
      <c r="CM97" s="2">
        <v>1229600</v>
      </c>
      <c r="CN97" s="2">
        <v>1727500</v>
      </c>
      <c r="CO97" s="2">
        <v>1874900</v>
      </c>
      <c r="CP97" s="2">
        <v>1385000</v>
      </c>
      <c r="CQ97" s="2">
        <v>1353200</v>
      </c>
      <c r="CR97" s="2">
        <v>1210600</v>
      </c>
      <c r="CS97" s="2">
        <v>1237100</v>
      </c>
      <c r="CT97" s="2">
        <v>1401600</v>
      </c>
      <c r="CU97" s="2">
        <v>1370000</v>
      </c>
      <c r="CV97" s="2">
        <v>923800</v>
      </c>
      <c r="CW97" s="2">
        <v>1122100</v>
      </c>
      <c r="CX97" s="2">
        <v>950900</v>
      </c>
      <c r="CY97" s="2">
        <v>1769900</v>
      </c>
      <c r="CZ97" s="2">
        <v>1701100</v>
      </c>
      <c r="DA97" s="2">
        <v>2221700</v>
      </c>
      <c r="DB97" s="2">
        <v>2155800</v>
      </c>
      <c r="DC97" s="2">
        <v>4176100</v>
      </c>
      <c r="DD97" s="2">
        <v>2754300</v>
      </c>
      <c r="DE97" s="2">
        <v>2790300</v>
      </c>
      <c r="DF97" s="2">
        <v>4032000</v>
      </c>
      <c r="DG97" s="2">
        <v>7744600</v>
      </c>
      <c r="DH97" s="2">
        <v>2589600</v>
      </c>
      <c r="DI97" s="2">
        <v>1367700</v>
      </c>
      <c r="DJ97" s="2">
        <v>1315800</v>
      </c>
      <c r="DK97" s="2">
        <v>1437000</v>
      </c>
      <c r="DL97" s="2">
        <v>1720000</v>
      </c>
      <c r="DM97" s="2">
        <v>920300</v>
      </c>
      <c r="DN97" s="2">
        <v>976500</v>
      </c>
      <c r="DO97" s="2">
        <v>2018800</v>
      </c>
      <c r="DP97" s="2">
        <v>1571600</v>
      </c>
      <c r="DQ97" s="2">
        <v>3087800</v>
      </c>
      <c r="DR97" s="2">
        <v>5928900</v>
      </c>
      <c r="DS97" s="2">
        <v>5313200</v>
      </c>
      <c r="DT97" s="2">
        <v>1464300</v>
      </c>
      <c r="DU97" s="2">
        <v>1380600</v>
      </c>
      <c r="DV97" s="2">
        <v>1035000</v>
      </c>
      <c r="DW97" s="2">
        <v>885000</v>
      </c>
      <c r="DX97" s="2">
        <v>1024600</v>
      </c>
      <c r="DY97" s="2">
        <v>993500</v>
      </c>
      <c r="DZ97" s="2">
        <v>1069900</v>
      </c>
      <c r="EA97" s="2">
        <v>1241600</v>
      </c>
      <c r="EB97" s="2">
        <v>872900</v>
      </c>
      <c r="EC97" s="2">
        <v>1244600</v>
      </c>
      <c r="ED97" s="2">
        <v>1171300</v>
      </c>
      <c r="EE97" s="2">
        <v>1152800</v>
      </c>
      <c r="EF97" s="2">
        <v>1289600</v>
      </c>
      <c r="EG97" s="2">
        <v>1240200</v>
      </c>
      <c r="EH97" s="2">
        <v>1274200</v>
      </c>
      <c r="EI97" s="2">
        <v>2262900</v>
      </c>
      <c r="EJ97" s="2">
        <v>2498300</v>
      </c>
      <c r="EK97" s="2">
        <v>1264800</v>
      </c>
      <c r="EL97" s="2">
        <v>657400</v>
      </c>
      <c r="EM97" s="2">
        <v>1335200</v>
      </c>
      <c r="EN97" s="2">
        <v>782200</v>
      </c>
      <c r="EO97" s="2">
        <v>806500</v>
      </c>
      <c r="EP97" s="2">
        <v>1055500</v>
      </c>
      <c r="EQ97" s="2">
        <v>1153400</v>
      </c>
      <c r="ER97" s="2">
        <v>1291300</v>
      </c>
      <c r="ES97" s="2">
        <v>973100</v>
      </c>
      <c r="ET97" s="2">
        <v>475000</v>
      </c>
      <c r="EU97" s="2">
        <v>561400</v>
      </c>
      <c r="EV97" s="2">
        <v>428700</v>
      </c>
      <c r="EW97" s="2">
        <v>422500</v>
      </c>
      <c r="EX97" s="2">
        <v>754600</v>
      </c>
      <c r="EY97" s="2">
        <v>497100</v>
      </c>
      <c r="EZ97" s="2">
        <v>678300</v>
      </c>
      <c r="FA97" s="2">
        <v>1060500</v>
      </c>
      <c r="FB97" s="2">
        <v>1095700</v>
      </c>
      <c r="FC97" s="2">
        <v>753000</v>
      </c>
      <c r="FD97" s="2">
        <v>803300</v>
      </c>
      <c r="FE97" s="2">
        <v>919200</v>
      </c>
      <c r="FF97" s="2">
        <v>1715600</v>
      </c>
      <c r="FG97" s="2">
        <v>1277400</v>
      </c>
      <c r="FH97" s="2">
        <v>1252300</v>
      </c>
      <c r="FI97" s="2">
        <v>633400</v>
      </c>
      <c r="FJ97" s="2">
        <v>645800</v>
      </c>
      <c r="FK97" s="2">
        <v>864100</v>
      </c>
      <c r="FL97" s="2">
        <v>1264200</v>
      </c>
      <c r="FM97" s="2">
        <v>1243100</v>
      </c>
      <c r="FN97" s="2">
        <v>1252700</v>
      </c>
      <c r="FO97" s="2">
        <v>979500</v>
      </c>
      <c r="FP97" s="2">
        <v>2310000</v>
      </c>
      <c r="FQ97" s="2">
        <v>1771700</v>
      </c>
      <c r="FR97" s="2">
        <v>2034900</v>
      </c>
      <c r="FS97" s="2">
        <v>1282000</v>
      </c>
      <c r="FT97" s="2">
        <v>1818400</v>
      </c>
      <c r="FU97" s="2">
        <v>1734800</v>
      </c>
      <c r="FV97" s="2">
        <v>1265900</v>
      </c>
      <c r="FW97" s="2">
        <v>2143100</v>
      </c>
      <c r="FX97" s="2">
        <v>1472400</v>
      </c>
      <c r="FY97" s="2">
        <v>1564600</v>
      </c>
      <c r="FZ97" s="2">
        <v>3355200</v>
      </c>
      <c r="GA97" s="2">
        <v>6515600</v>
      </c>
      <c r="GB97" s="2">
        <v>2834700</v>
      </c>
      <c r="GC97" s="2">
        <v>1524900</v>
      </c>
      <c r="GD97" s="2">
        <v>1538300</v>
      </c>
      <c r="GE97" s="2">
        <v>723500</v>
      </c>
      <c r="GF97" s="2">
        <v>1167000</v>
      </c>
      <c r="GG97" s="2">
        <v>1597000</v>
      </c>
      <c r="GH97" s="2">
        <v>1444500</v>
      </c>
      <c r="GI97" s="2">
        <v>2296700</v>
      </c>
      <c r="GJ97" s="2">
        <v>633400</v>
      </c>
      <c r="GK97" s="2">
        <v>1165600</v>
      </c>
      <c r="GL97" s="2">
        <v>1199400</v>
      </c>
      <c r="GM97" s="2">
        <v>1122500</v>
      </c>
      <c r="GN97" s="2">
        <v>766200</v>
      </c>
      <c r="GO97" s="2">
        <v>1024600</v>
      </c>
      <c r="GP97" s="2">
        <v>1287500</v>
      </c>
      <c r="GQ97" s="2">
        <v>825900</v>
      </c>
      <c r="GR97" s="2">
        <v>1023100</v>
      </c>
      <c r="GS97" s="2">
        <v>955000</v>
      </c>
      <c r="GT97" s="2">
        <v>1509200</v>
      </c>
      <c r="GU97" s="2">
        <v>2236000</v>
      </c>
      <c r="GV97" s="2">
        <v>866900</v>
      </c>
      <c r="GW97" s="2">
        <v>1323800</v>
      </c>
      <c r="GX97" s="2">
        <v>842400</v>
      </c>
      <c r="GY97" s="2">
        <v>1013900</v>
      </c>
      <c r="GZ97" s="2">
        <v>983700</v>
      </c>
      <c r="HA97" s="2">
        <v>1192600</v>
      </c>
      <c r="HB97" s="2">
        <v>1577900</v>
      </c>
      <c r="HC97" s="2">
        <v>1614600</v>
      </c>
      <c r="HD97" s="2">
        <v>1565400</v>
      </c>
      <c r="HE97" s="2">
        <v>978400</v>
      </c>
      <c r="HF97" s="2">
        <v>1382500</v>
      </c>
      <c r="HG97" s="2">
        <v>1095200</v>
      </c>
      <c r="HH97" s="2">
        <v>1715200</v>
      </c>
      <c r="HI97" s="2">
        <v>1245300</v>
      </c>
      <c r="HJ97" s="2">
        <v>1556600</v>
      </c>
      <c r="HK97" s="2">
        <v>1708600</v>
      </c>
      <c r="HL97" s="2">
        <v>1145300</v>
      </c>
      <c r="HM97" s="2">
        <v>1335600</v>
      </c>
      <c r="HN97" s="2">
        <v>1526900</v>
      </c>
      <c r="HO97" s="2">
        <v>3075300</v>
      </c>
      <c r="HP97" s="2">
        <v>756500</v>
      </c>
      <c r="HQ97" s="2">
        <v>661800</v>
      </c>
      <c r="HR97" s="2">
        <v>658800</v>
      </c>
      <c r="HS97" s="2">
        <v>787500</v>
      </c>
      <c r="HT97" s="2">
        <v>730900</v>
      </c>
      <c r="HU97" s="2">
        <v>775600</v>
      </c>
      <c r="HV97" s="2">
        <v>560700</v>
      </c>
      <c r="HW97" s="2">
        <v>638600</v>
      </c>
      <c r="HX97" s="2">
        <v>771900</v>
      </c>
      <c r="HY97" s="2">
        <v>1157900</v>
      </c>
      <c r="HZ97" s="2">
        <v>2162100</v>
      </c>
      <c r="IA97" s="2">
        <v>1408700</v>
      </c>
      <c r="IB97" s="2">
        <v>698500</v>
      </c>
      <c r="IC97" s="2">
        <v>920100</v>
      </c>
      <c r="ID97" s="2">
        <v>1495100</v>
      </c>
      <c r="IE97" s="2">
        <v>783600</v>
      </c>
      <c r="IF97" s="2">
        <v>898400</v>
      </c>
      <c r="IG97" s="2">
        <v>1000000</v>
      </c>
      <c r="IH97" s="2">
        <v>985200</v>
      </c>
      <c r="II97" s="2">
        <v>1045300</v>
      </c>
      <c r="IJ97" s="2">
        <v>1235200</v>
      </c>
      <c r="IK97" s="2">
        <v>2062600</v>
      </c>
      <c r="IL97" s="2">
        <v>3207300</v>
      </c>
      <c r="IM97" s="2">
        <v>1234100</v>
      </c>
      <c r="IN97" s="2">
        <v>704500</v>
      </c>
      <c r="IO97" s="2">
        <v>623200</v>
      </c>
      <c r="IP97" s="2">
        <v>1301500</v>
      </c>
      <c r="IQ97" s="2">
        <v>1383800</v>
      </c>
      <c r="IR97" s="2">
        <v>1453300</v>
      </c>
      <c r="IS97" s="2">
        <v>524700</v>
      </c>
      <c r="IT97" s="2">
        <v>765100</v>
      </c>
    </row>
    <row r="98" spans="1:254" ht="15.9" customHeight="1">
      <c r="A98" s="390" t="s">
        <v>191</v>
      </c>
      <c r="B98" s="46" t="s">
        <v>192</v>
      </c>
      <c r="C98" s="50">
        <v>2309800</v>
      </c>
      <c r="D98" s="199">
        <v>-2608200</v>
      </c>
      <c r="E98" s="197">
        <v>4918000</v>
      </c>
      <c r="F98" s="21">
        <v>6498800</v>
      </c>
      <c r="G98" s="21">
        <v>7091700</v>
      </c>
      <c r="H98" s="21">
        <v>9770500</v>
      </c>
      <c r="I98" s="21">
        <v>14425300</v>
      </c>
      <c r="J98" s="21">
        <v>6749200</v>
      </c>
      <c r="K98" s="21">
        <v>7450700</v>
      </c>
      <c r="L98" s="21">
        <v>6240800</v>
      </c>
      <c r="M98" s="21">
        <v>5951000</v>
      </c>
      <c r="N98" s="21">
        <v>7376200</v>
      </c>
      <c r="O98" s="21">
        <v>4535000</v>
      </c>
      <c r="P98" s="21">
        <v>7349100</v>
      </c>
      <c r="Q98" s="21">
        <v>6827700</v>
      </c>
      <c r="R98" s="21">
        <v>6704900</v>
      </c>
      <c r="S98" s="21">
        <v>4681400</v>
      </c>
      <c r="T98" s="21">
        <v>4726400</v>
      </c>
      <c r="U98" s="21">
        <v>5534200</v>
      </c>
      <c r="V98" s="21">
        <v>4077700</v>
      </c>
      <c r="W98" s="21">
        <v>4997500</v>
      </c>
      <c r="X98" s="21">
        <v>5338100</v>
      </c>
      <c r="Y98" s="21">
        <v>7222000</v>
      </c>
      <c r="Z98" s="21">
        <v>6774500</v>
      </c>
      <c r="AA98" s="21">
        <v>6039100</v>
      </c>
      <c r="AB98" s="21">
        <v>5744300</v>
      </c>
      <c r="AC98" s="21">
        <v>4771600</v>
      </c>
      <c r="AD98" s="21">
        <v>5998300</v>
      </c>
      <c r="AE98" s="21">
        <v>8022600</v>
      </c>
      <c r="AF98" s="21">
        <v>9806100</v>
      </c>
      <c r="AG98" s="21">
        <v>5538600</v>
      </c>
      <c r="AH98" s="21">
        <v>5407700</v>
      </c>
      <c r="AI98" s="21">
        <v>5624300</v>
      </c>
      <c r="AJ98" s="21">
        <v>6530000</v>
      </c>
      <c r="AK98" s="21">
        <v>5573400</v>
      </c>
      <c r="AL98" s="21">
        <v>7390400</v>
      </c>
      <c r="AM98" s="21">
        <v>9149900</v>
      </c>
      <c r="AN98" s="21">
        <v>7563000</v>
      </c>
      <c r="AO98" s="21">
        <v>4768100</v>
      </c>
      <c r="AP98" s="21">
        <v>5928900</v>
      </c>
      <c r="AQ98" s="21">
        <v>7848100</v>
      </c>
      <c r="AR98" s="21">
        <v>6138900</v>
      </c>
      <c r="AS98" s="21">
        <v>4932200</v>
      </c>
      <c r="AT98" s="21">
        <v>6948000</v>
      </c>
      <c r="AU98" s="21">
        <v>5371000</v>
      </c>
      <c r="AV98" s="21">
        <v>5688000</v>
      </c>
      <c r="AW98" s="21">
        <v>4724200</v>
      </c>
      <c r="AX98" s="21">
        <v>5952200</v>
      </c>
      <c r="AY98" s="21">
        <v>5391500</v>
      </c>
      <c r="AZ98" s="21">
        <v>5518400</v>
      </c>
      <c r="BA98" s="21">
        <v>10577300</v>
      </c>
      <c r="BB98" s="21">
        <v>7865100</v>
      </c>
      <c r="BC98" s="21">
        <v>6782700</v>
      </c>
      <c r="BD98" s="21">
        <v>6539000</v>
      </c>
      <c r="BE98" s="21">
        <v>10479300</v>
      </c>
      <c r="BF98" s="21">
        <v>5108300</v>
      </c>
      <c r="BG98" s="21">
        <v>7807500</v>
      </c>
      <c r="BH98" s="21">
        <v>7176100</v>
      </c>
      <c r="BI98" s="21">
        <v>6773900</v>
      </c>
      <c r="BJ98" s="21">
        <v>5269400</v>
      </c>
      <c r="BK98" s="21">
        <v>10576800</v>
      </c>
      <c r="BL98" s="21">
        <v>15257100</v>
      </c>
      <c r="BM98" s="2">
        <v>27241500</v>
      </c>
      <c r="BN98" s="2">
        <v>5823200</v>
      </c>
      <c r="BO98" s="2">
        <v>7365700</v>
      </c>
      <c r="BP98" s="2">
        <v>7575100</v>
      </c>
      <c r="BQ98" s="2">
        <v>10686600</v>
      </c>
      <c r="BR98" s="2">
        <v>4518500</v>
      </c>
      <c r="BS98" s="2">
        <v>7575100</v>
      </c>
      <c r="BT98" s="2">
        <v>6184100</v>
      </c>
      <c r="BU98" s="2">
        <v>5186600</v>
      </c>
      <c r="BV98" s="2">
        <v>3611200</v>
      </c>
      <c r="BW98" s="2">
        <v>6537700</v>
      </c>
      <c r="BX98" s="2">
        <v>4788500</v>
      </c>
      <c r="BY98" s="2">
        <v>5791800</v>
      </c>
      <c r="BZ98" s="2">
        <v>6322400</v>
      </c>
      <c r="CA98" s="2">
        <v>4825800</v>
      </c>
      <c r="CB98" s="2">
        <v>4911100</v>
      </c>
      <c r="CC98" s="2">
        <v>8840100</v>
      </c>
      <c r="CD98" s="2">
        <v>5158600</v>
      </c>
      <c r="CE98" s="2">
        <v>5745100</v>
      </c>
      <c r="CF98" s="2">
        <v>9622300</v>
      </c>
      <c r="CG98" s="2">
        <v>9814400</v>
      </c>
      <c r="CH98" s="2">
        <v>15109300</v>
      </c>
      <c r="CI98" s="2">
        <v>4507600</v>
      </c>
      <c r="CJ98" s="2">
        <v>3597400</v>
      </c>
      <c r="CK98" s="2">
        <v>3442100</v>
      </c>
      <c r="CL98" s="2">
        <v>8672600</v>
      </c>
      <c r="CM98" s="2">
        <v>7627400</v>
      </c>
      <c r="CN98" s="2">
        <v>7412100</v>
      </c>
      <c r="CO98" s="2">
        <v>9373600</v>
      </c>
      <c r="CP98" s="2">
        <v>7330700</v>
      </c>
      <c r="CQ98" s="2">
        <v>6347400</v>
      </c>
      <c r="CR98" s="2">
        <v>7333300</v>
      </c>
      <c r="CS98" s="2">
        <v>10264600</v>
      </c>
      <c r="CT98" s="2">
        <v>10311800</v>
      </c>
      <c r="CU98" s="2">
        <v>11686900</v>
      </c>
      <c r="CV98" s="2">
        <v>7949300</v>
      </c>
      <c r="CW98" s="2">
        <v>6563800</v>
      </c>
      <c r="CX98" s="2">
        <v>9929800</v>
      </c>
      <c r="CY98" s="2">
        <v>10030200</v>
      </c>
      <c r="CZ98" s="2">
        <v>14593700</v>
      </c>
      <c r="DA98" s="2">
        <v>9726100</v>
      </c>
      <c r="DB98" s="2">
        <v>9195100</v>
      </c>
      <c r="DC98" s="2">
        <v>13831700</v>
      </c>
      <c r="DD98" s="2">
        <v>6049000</v>
      </c>
      <c r="DE98" s="2">
        <v>8250600</v>
      </c>
      <c r="DF98" s="2">
        <v>8059400</v>
      </c>
      <c r="DG98" s="2">
        <v>4882600</v>
      </c>
      <c r="DH98" s="2">
        <v>4815300</v>
      </c>
      <c r="DI98" s="2">
        <v>11521600</v>
      </c>
      <c r="DJ98" s="2">
        <v>5937300</v>
      </c>
      <c r="DK98" s="2">
        <v>5391300</v>
      </c>
      <c r="DL98" s="2">
        <v>7253800</v>
      </c>
      <c r="DM98" s="2">
        <v>5700100</v>
      </c>
      <c r="DN98" s="2">
        <v>6144300</v>
      </c>
      <c r="DO98" s="2">
        <v>6362800</v>
      </c>
      <c r="DP98" s="2">
        <v>5520400</v>
      </c>
      <c r="DQ98" s="2">
        <v>5930500</v>
      </c>
      <c r="DR98" s="2">
        <v>7420000</v>
      </c>
      <c r="DS98" s="2">
        <v>9190500</v>
      </c>
      <c r="DT98" s="2">
        <v>9061100</v>
      </c>
      <c r="DU98" s="2">
        <v>7330600</v>
      </c>
      <c r="DV98" s="2">
        <v>7498100</v>
      </c>
      <c r="DW98" s="2">
        <v>16877600</v>
      </c>
      <c r="DX98" s="2">
        <v>8476900</v>
      </c>
      <c r="DY98" s="2">
        <v>4874200</v>
      </c>
      <c r="DZ98" s="2">
        <v>6330700</v>
      </c>
      <c r="EA98" s="2">
        <v>6078300</v>
      </c>
      <c r="EB98" s="2">
        <v>5158100</v>
      </c>
      <c r="EC98" s="2">
        <v>3877400</v>
      </c>
      <c r="ED98" s="2">
        <v>5358200</v>
      </c>
      <c r="EE98" s="2">
        <v>3455700</v>
      </c>
      <c r="EF98" s="2">
        <v>4832400</v>
      </c>
      <c r="EG98" s="2">
        <v>5930300</v>
      </c>
      <c r="EH98" s="2">
        <v>4598600</v>
      </c>
      <c r="EI98" s="2">
        <v>5682800</v>
      </c>
      <c r="EJ98" s="2">
        <v>5636900</v>
      </c>
      <c r="EK98" s="2">
        <v>6734600</v>
      </c>
      <c r="EL98" s="2">
        <v>5144100</v>
      </c>
      <c r="EM98" s="2">
        <v>6044200</v>
      </c>
      <c r="EN98" s="2">
        <v>4999600</v>
      </c>
      <c r="EO98" s="2">
        <v>4206700</v>
      </c>
      <c r="EP98" s="2">
        <v>4612000</v>
      </c>
      <c r="EQ98" s="2">
        <v>4962500</v>
      </c>
      <c r="ER98" s="2">
        <v>6105700</v>
      </c>
      <c r="ES98" s="2">
        <v>3954500</v>
      </c>
      <c r="ET98" s="2">
        <v>2697700</v>
      </c>
      <c r="EU98" s="2">
        <v>3440400</v>
      </c>
      <c r="EV98" s="2">
        <v>2700800</v>
      </c>
      <c r="EW98" s="2">
        <v>2699900</v>
      </c>
      <c r="EX98" s="2">
        <v>3472500</v>
      </c>
      <c r="EY98" s="2">
        <v>3713100</v>
      </c>
      <c r="EZ98" s="2">
        <v>4420800</v>
      </c>
      <c r="FA98" s="2">
        <v>6742400</v>
      </c>
      <c r="FB98" s="2">
        <v>4380100</v>
      </c>
      <c r="FC98" s="2">
        <v>4713100</v>
      </c>
      <c r="FD98" s="2">
        <v>5589200</v>
      </c>
      <c r="FE98" s="2">
        <v>4832900</v>
      </c>
      <c r="FF98" s="2">
        <v>8583000</v>
      </c>
      <c r="FG98" s="2">
        <v>4622900</v>
      </c>
      <c r="FH98" s="2">
        <v>7113900</v>
      </c>
      <c r="FI98" s="2">
        <v>4041200</v>
      </c>
      <c r="FJ98" s="2">
        <v>3553000</v>
      </c>
      <c r="FK98" s="2">
        <v>4184300</v>
      </c>
      <c r="FL98" s="2">
        <v>5330700</v>
      </c>
      <c r="FM98" s="2">
        <v>6280500</v>
      </c>
      <c r="FN98" s="2">
        <v>6095700</v>
      </c>
      <c r="FO98" s="2">
        <v>5197700</v>
      </c>
      <c r="FP98" s="2">
        <v>5960300</v>
      </c>
      <c r="FQ98" s="2">
        <v>10849100</v>
      </c>
      <c r="FR98" s="2">
        <v>5898300</v>
      </c>
      <c r="FS98" s="2">
        <v>4866300</v>
      </c>
      <c r="FT98" s="2">
        <v>6414700</v>
      </c>
      <c r="FU98" s="2">
        <v>4957500</v>
      </c>
      <c r="FV98" s="2">
        <v>6675600</v>
      </c>
      <c r="FW98" s="2">
        <v>7444700</v>
      </c>
      <c r="FX98" s="2">
        <v>3578300</v>
      </c>
      <c r="FY98" s="2">
        <v>4456100</v>
      </c>
      <c r="FZ98" s="2">
        <v>3979000</v>
      </c>
      <c r="GA98" s="2">
        <v>4270100</v>
      </c>
      <c r="GB98" s="2">
        <v>3634900</v>
      </c>
      <c r="GC98" s="2">
        <v>4666100</v>
      </c>
      <c r="GD98" s="2">
        <v>3750200</v>
      </c>
      <c r="GE98" s="2">
        <v>4918900</v>
      </c>
      <c r="GF98" s="2">
        <v>6986600</v>
      </c>
      <c r="GG98" s="2">
        <v>11187600</v>
      </c>
      <c r="GH98" s="2">
        <v>22116500</v>
      </c>
      <c r="GI98" s="2">
        <v>5074800</v>
      </c>
      <c r="GJ98" s="2">
        <v>4282300</v>
      </c>
      <c r="GK98" s="2">
        <v>4928300</v>
      </c>
      <c r="GL98" s="2">
        <v>4985500</v>
      </c>
      <c r="GM98" s="2">
        <v>4783900</v>
      </c>
      <c r="GN98" s="2">
        <v>4262800</v>
      </c>
      <c r="GO98" s="2">
        <v>5108300</v>
      </c>
      <c r="GP98" s="2">
        <v>6001200</v>
      </c>
      <c r="GQ98" s="2">
        <v>6266000</v>
      </c>
      <c r="GR98" s="2">
        <v>3895800</v>
      </c>
      <c r="GS98" s="2">
        <v>4734500</v>
      </c>
      <c r="GT98" s="2">
        <v>4415900</v>
      </c>
      <c r="GU98" s="2">
        <v>6047000</v>
      </c>
      <c r="GV98" s="2">
        <v>5633500</v>
      </c>
      <c r="GW98" s="2">
        <v>4283500</v>
      </c>
      <c r="GX98" s="2">
        <v>6577300</v>
      </c>
      <c r="GY98" s="2">
        <v>5056200</v>
      </c>
      <c r="GZ98" s="2">
        <v>6206000</v>
      </c>
      <c r="HA98" s="2">
        <v>4099300</v>
      </c>
      <c r="HB98" s="2">
        <v>5014700</v>
      </c>
      <c r="HC98" s="2">
        <v>5965400</v>
      </c>
      <c r="HD98" s="2">
        <v>6769600</v>
      </c>
      <c r="HE98" s="2">
        <v>5769700</v>
      </c>
      <c r="HF98" s="2">
        <v>9004100</v>
      </c>
      <c r="HG98" s="2">
        <v>6833600</v>
      </c>
      <c r="HH98" s="2">
        <v>7508400</v>
      </c>
      <c r="HI98" s="2">
        <v>5637800</v>
      </c>
      <c r="HJ98" s="2">
        <v>13217400</v>
      </c>
      <c r="HK98" s="2">
        <v>5428500</v>
      </c>
      <c r="HL98" s="2">
        <v>5638400</v>
      </c>
      <c r="HM98" s="2">
        <v>5638000</v>
      </c>
      <c r="HN98" s="2">
        <v>7112300</v>
      </c>
      <c r="HO98" s="2">
        <v>5369100</v>
      </c>
      <c r="HP98" s="2">
        <v>6597500</v>
      </c>
      <c r="HQ98" s="2">
        <v>5804300</v>
      </c>
      <c r="HR98" s="2">
        <v>5454600</v>
      </c>
      <c r="HS98" s="2">
        <v>5190300</v>
      </c>
      <c r="HT98" s="2">
        <v>6161400</v>
      </c>
      <c r="HU98" s="2">
        <v>6492100</v>
      </c>
      <c r="HV98" s="2">
        <v>7057200</v>
      </c>
      <c r="HW98" s="2">
        <v>9747900</v>
      </c>
      <c r="HX98" s="2">
        <v>7529700</v>
      </c>
      <c r="HY98" s="2">
        <v>4851500</v>
      </c>
      <c r="HZ98" s="2">
        <v>5844400</v>
      </c>
      <c r="IA98" s="2">
        <v>11068300</v>
      </c>
      <c r="IB98" s="2">
        <v>4619400</v>
      </c>
      <c r="IC98" s="2">
        <v>8000900</v>
      </c>
      <c r="ID98" s="2">
        <v>16777100</v>
      </c>
      <c r="IE98" s="2">
        <v>5223800</v>
      </c>
      <c r="IF98" s="2">
        <v>4705500</v>
      </c>
      <c r="IG98" s="2">
        <v>4929500</v>
      </c>
      <c r="IH98" s="2">
        <v>5020100</v>
      </c>
      <c r="II98" s="2">
        <v>6104000</v>
      </c>
      <c r="IJ98" s="2">
        <v>6721400</v>
      </c>
      <c r="IK98" s="2">
        <v>7366600</v>
      </c>
      <c r="IL98" s="2">
        <v>8199300</v>
      </c>
      <c r="IM98" s="2">
        <v>6229600</v>
      </c>
      <c r="IN98" s="2">
        <v>5698200</v>
      </c>
      <c r="IO98" s="2">
        <v>8023100</v>
      </c>
      <c r="IP98" s="2">
        <v>7628700</v>
      </c>
      <c r="IQ98" s="2">
        <v>23457800</v>
      </c>
      <c r="IR98" s="2">
        <v>6857100</v>
      </c>
      <c r="IS98" s="2">
        <v>5926300</v>
      </c>
      <c r="IT98" s="2">
        <v>5775600</v>
      </c>
    </row>
    <row r="99" spans="1:254" ht="15.9" customHeight="1">
      <c r="A99" s="390" t="s">
        <v>193</v>
      </c>
      <c r="B99" s="46" t="s">
        <v>194</v>
      </c>
      <c r="C99" s="50">
        <v>518800</v>
      </c>
      <c r="D99" s="199">
        <v>-902800</v>
      </c>
      <c r="E99" s="197">
        <v>1421600</v>
      </c>
      <c r="F99" s="21">
        <v>1748500</v>
      </c>
      <c r="G99" s="21">
        <v>1806700</v>
      </c>
      <c r="H99" s="21">
        <v>2274700</v>
      </c>
      <c r="I99" s="21">
        <v>2497600</v>
      </c>
      <c r="J99" s="21">
        <v>2428300</v>
      </c>
      <c r="K99" s="21">
        <v>3429200</v>
      </c>
      <c r="L99" s="21">
        <v>1836300</v>
      </c>
      <c r="M99" s="21">
        <v>2045100</v>
      </c>
      <c r="N99" s="21">
        <v>1441600</v>
      </c>
      <c r="O99" s="21">
        <v>1202400</v>
      </c>
      <c r="P99" s="21">
        <v>1564000</v>
      </c>
      <c r="Q99" s="21">
        <v>1884600</v>
      </c>
      <c r="R99" s="21">
        <v>1934700</v>
      </c>
      <c r="S99" s="21">
        <v>1343700</v>
      </c>
      <c r="T99" s="21">
        <v>1765700</v>
      </c>
      <c r="U99" s="21">
        <v>2570300</v>
      </c>
      <c r="V99" s="21">
        <v>1196800</v>
      </c>
      <c r="W99" s="21">
        <v>1513100</v>
      </c>
      <c r="X99" s="21">
        <v>1640200</v>
      </c>
      <c r="Y99" s="21">
        <v>1395300</v>
      </c>
      <c r="Z99" s="21">
        <v>1633400</v>
      </c>
      <c r="AA99" s="21">
        <v>1289000</v>
      </c>
      <c r="AB99" s="21">
        <v>1598200</v>
      </c>
      <c r="AC99" s="21">
        <v>1778100</v>
      </c>
      <c r="AD99" s="21">
        <v>1072700</v>
      </c>
      <c r="AE99" s="21">
        <v>1818900</v>
      </c>
      <c r="AF99" s="21">
        <v>4170300</v>
      </c>
      <c r="AG99" s="21">
        <v>1620500</v>
      </c>
      <c r="AH99" s="21">
        <v>1437000</v>
      </c>
      <c r="AI99" s="21">
        <v>1345500</v>
      </c>
      <c r="AJ99" s="21">
        <v>1736100</v>
      </c>
      <c r="AK99" s="21">
        <v>1395000</v>
      </c>
      <c r="AL99" s="21">
        <v>2438200</v>
      </c>
      <c r="AM99" s="21">
        <v>2448700</v>
      </c>
      <c r="AN99" s="21">
        <v>1988700</v>
      </c>
      <c r="AO99" s="21">
        <v>1702600</v>
      </c>
      <c r="AP99" s="21">
        <v>1728800</v>
      </c>
      <c r="AQ99" s="21">
        <v>1735600</v>
      </c>
      <c r="AR99" s="21">
        <v>1960900</v>
      </c>
      <c r="AS99" s="21">
        <v>1955700</v>
      </c>
      <c r="AT99" s="21">
        <v>1811900</v>
      </c>
      <c r="AU99" s="21">
        <v>1696200</v>
      </c>
      <c r="AV99" s="21">
        <v>1769400</v>
      </c>
      <c r="AW99" s="21">
        <v>1753400</v>
      </c>
      <c r="AX99" s="21">
        <v>2179400</v>
      </c>
      <c r="AY99" s="21">
        <v>2323400</v>
      </c>
      <c r="AZ99" s="21">
        <v>2342900</v>
      </c>
      <c r="BA99" s="21">
        <v>3394200</v>
      </c>
      <c r="BB99" s="21">
        <v>2698800</v>
      </c>
      <c r="BC99" s="21">
        <v>2164800</v>
      </c>
      <c r="BD99" s="21">
        <v>3438800</v>
      </c>
      <c r="BE99" s="21">
        <v>1783500</v>
      </c>
      <c r="BF99" s="21">
        <v>2045300</v>
      </c>
      <c r="BG99" s="21">
        <v>1851200</v>
      </c>
      <c r="BH99" s="21">
        <v>2678300</v>
      </c>
      <c r="BI99" s="21">
        <v>1727000</v>
      </c>
      <c r="BJ99" s="21">
        <v>2716800</v>
      </c>
      <c r="BK99" s="21">
        <v>1652100</v>
      </c>
      <c r="BL99" s="21">
        <v>1216700</v>
      </c>
      <c r="BM99" s="2">
        <v>1116100</v>
      </c>
      <c r="BN99" s="2">
        <v>964500</v>
      </c>
      <c r="BO99" s="2">
        <v>1495000</v>
      </c>
      <c r="BP99" s="2">
        <v>1542100</v>
      </c>
      <c r="BQ99" s="2">
        <v>1336600</v>
      </c>
      <c r="BR99" s="2">
        <v>875000</v>
      </c>
      <c r="BS99" s="2">
        <v>1690500</v>
      </c>
      <c r="BT99" s="2">
        <v>1147300</v>
      </c>
      <c r="BU99" s="2">
        <v>1335800</v>
      </c>
      <c r="BV99" s="2">
        <v>727400</v>
      </c>
      <c r="BW99" s="2">
        <v>861600</v>
      </c>
      <c r="BX99" s="2">
        <v>1188600</v>
      </c>
      <c r="BY99" s="2">
        <v>843600</v>
      </c>
      <c r="BZ99" s="2">
        <v>763000</v>
      </c>
      <c r="CA99" s="2">
        <v>812800</v>
      </c>
      <c r="CB99" s="2">
        <v>776700</v>
      </c>
      <c r="CC99" s="2">
        <v>1180400</v>
      </c>
      <c r="CD99" s="2">
        <v>1069000</v>
      </c>
      <c r="CE99" s="2">
        <v>899900</v>
      </c>
      <c r="CF99" s="2">
        <v>1367700</v>
      </c>
      <c r="CG99" s="2">
        <v>954500</v>
      </c>
      <c r="CH99" s="2">
        <v>1329300</v>
      </c>
      <c r="CI99" s="2">
        <v>708900</v>
      </c>
      <c r="CJ99" s="2">
        <v>1239400</v>
      </c>
      <c r="CK99" s="2">
        <v>742700</v>
      </c>
      <c r="CL99" s="2">
        <v>1385200</v>
      </c>
      <c r="CM99" s="2">
        <v>1278600</v>
      </c>
      <c r="CN99" s="2">
        <v>1191400</v>
      </c>
      <c r="CO99" s="2">
        <v>1250700</v>
      </c>
      <c r="CP99" s="2">
        <v>1371600</v>
      </c>
      <c r="CQ99" s="2">
        <v>974000</v>
      </c>
      <c r="CR99" s="2">
        <v>824300</v>
      </c>
      <c r="CS99" s="2">
        <v>783400</v>
      </c>
      <c r="CT99" s="2">
        <v>1174300</v>
      </c>
      <c r="CU99" s="2">
        <v>1416500</v>
      </c>
      <c r="CV99" s="2">
        <v>838600</v>
      </c>
      <c r="CW99" s="2">
        <v>1072100</v>
      </c>
      <c r="CX99" s="2">
        <v>925800</v>
      </c>
      <c r="CY99" s="2">
        <v>1263200</v>
      </c>
      <c r="CZ99" s="2">
        <v>1201900</v>
      </c>
      <c r="DA99" s="2">
        <v>725400</v>
      </c>
      <c r="DB99" s="2">
        <v>1011600</v>
      </c>
      <c r="DC99" s="2">
        <v>1339600</v>
      </c>
      <c r="DD99" s="2">
        <v>1433200</v>
      </c>
      <c r="DE99" s="2">
        <v>1194900</v>
      </c>
      <c r="DF99" s="2">
        <v>1672900</v>
      </c>
      <c r="DG99" s="2">
        <v>1150300</v>
      </c>
      <c r="DH99" s="2">
        <v>1245100</v>
      </c>
      <c r="DI99" s="2">
        <v>1779900</v>
      </c>
      <c r="DJ99" s="2">
        <v>1336400</v>
      </c>
      <c r="DK99" s="2">
        <v>1627400</v>
      </c>
      <c r="DL99" s="2">
        <v>1544100</v>
      </c>
      <c r="DM99" s="2">
        <v>1480400</v>
      </c>
      <c r="DN99" s="2">
        <v>1069900</v>
      </c>
      <c r="DO99" s="2">
        <v>1392500</v>
      </c>
      <c r="DP99" s="2">
        <v>1138000</v>
      </c>
      <c r="DQ99" s="2">
        <v>1478000</v>
      </c>
      <c r="DR99" s="2">
        <v>3018600</v>
      </c>
      <c r="DS99" s="2">
        <v>2364800</v>
      </c>
      <c r="DT99" s="2">
        <v>3233200</v>
      </c>
      <c r="DU99" s="2">
        <v>2829900</v>
      </c>
      <c r="DV99" s="2">
        <v>1394600</v>
      </c>
      <c r="DW99" s="2">
        <v>1810500</v>
      </c>
      <c r="DX99" s="2">
        <v>1382000</v>
      </c>
      <c r="DY99" s="2">
        <v>1284900</v>
      </c>
      <c r="DZ99" s="2">
        <v>1184600</v>
      </c>
      <c r="EA99" s="2">
        <v>1725000</v>
      </c>
      <c r="EB99" s="2">
        <v>1641900</v>
      </c>
      <c r="EC99" s="2">
        <v>1848500</v>
      </c>
      <c r="ED99" s="2">
        <v>1157200</v>
      </c>
      <c r="EE99" s="2">
        <v>1402500</v>
      </c>
      <c r="EF99" s="2">
        <v>1405900</v>
      </c>
      <c r="EG99" s="2">
        <v>1180100</v>
      </c>
      <c r="EH99" s="2">
        <v>1356200</v>
      </c>
      <c r="EI99" s="2">
        <v>1547500</v>
      </c>
      <c r="EJ99" s="2">
        <v>1394300</v>
      </c>
      <c r="EK99" s="2">
        <v>2129300</v>
      </c>
      <c r="EL99" s="2">
        <v>1668000</v>
      </c>
      <c r="EM99" s="2">
        <v>1194800</v>
      </c>
      <c r="EN99" s="2">
        <v>1150300</v>
      </c>
      <c r="EO99" s="2">
        <v>1102600</v>
      </c>
      <c r="EP99" s="2">
        <v>943900</v>
      </c>
      <c r="EQ99" s="2">
        <v>1228800</v>
      </c>
      <c r="ER99" s="2">
        <v>1261000</v>
      </c>
      <c r="ES99" s="2">
        <v>1516500</v>
      </c>
      <c r="ET99" s="2">
        <v>846600</v>
      </c>
      <c r="EU99" s="2">
        <v>859800</v>
      </c>
      <c r="EV99" s="2">
        <v>948400</v>
      </c>
      <c r="EW99" s="2">
        <v>501600</v>
      </c>
      <c r="EX99" s="2">
        <v>1009600</v>
      </c>
      <c r="EY99" s="2">
        <v>784200</v>
      </c>
      <c r="EZ99" s="2">
        <v>1188500</v>
      </c>
      <c r="FA99" s="2">
        <v>1764600</v>
      </c>
      <c r="FB99" s="2">
        <v>1169000</v>
      </c>
      <c r="FC99" s="2">
        <v>1254400</v>
      </c>
      <c r="FD99" s="2">
        <v>756500</v>
      </c>
      <c r="FE99" s="2">
        <v>801300</v>
      </c>
      <c r="FF99" s="2">
        <v>1349300</v>
      </c>
      <c r="FG99" s="2">
        <v>1088500</v>
      </c>
      <c r="FH99" s="2">
        <v>948100</v>
      </c>
      <c r="FI99" s="2">
        <v>739400</v>
      </c>
      <c r="FJ99" s="2">
        <v>989500</v>
      </c>
      <c r="FK99" s="2">
        <v>848500</v>
      </c>
      <c r="FL99" s="2">
        <v>909900</v>
      </c>
      <c r="FM99" s="2">
        <v>888400</v>
      </c>
      <c r="FN99" s="2">
        <v>1112600</v>
      </c>
      <c r="FO99" s="2">
        <v>1149000</v>
      </c>
      <c r="FP99" s="2">
        <v>1933600</v>
      </c>
      <c r="FQ99" s="2">
        <v>1188600</v>
      </c>
      <c r="FR99" s="2">
        <v>2024600</v>
      </c>
      <c r="FS99" s="2">
        <v>3703300</v>
      </c>
      <c r="FT99" s="2">
        <v>1716100</v>
      </c>
      <c r="FU99" s="2">
        <v>1484600</v>
      </c>
      <c r="FV99" s="2">
        <v>1876900</v>
      </c>
      <c r="FW99" s="2">
        <v>1233800</v>
      </c>
      <c r="FX99" s="2">
        <v>1469700</v>
      </c>
      <c r="FY99" s="2">
        <v>2305200</v>
      </c>
      <c r="FZ99" s="2">
        <v>1844700</v>
      </c>
      <c r="GA99" s="2">
        <v>1510300</v>
      </c>
      <c r="GB99" s="2">
        <v>996600</v>
      </c>
      <c r="GC99" s="2">
        <v>991400</v>
      </c>
      <c r="GD99" s="2">
        <v>1477600</v>
      </c>
      <c r="GE99" s="2">
        <v>1562800</v>
      </c>
      <c r="GF99" s="2">
        <v>2456700</v>
      </c>
      <c r="GG99" s="2">
        <v>1296700</v>
      </c>
      <c r="GH99" s="2">
        <v>1277900</v>
      </c>
      <c r="GI99" s="2">
        <v>1375600</v>
      </c>
      <c r="GJ99" s="2">
        <v>1033600</v>
      </c>
      <c r="GK99" s="2">
        <v>847200</v>
      </c>
      <c r="GL99" s="2">
        <v>1262300</v>
      </c>
      <c r="GM99" s="2">
        <v>908000</v>
      </c>
      <c r="GN99" s="2">
        <v>991200</v>
      </c>
      <c r="GO99" s="2">
        <v>1191100</v>
      </c>
      <c r="GP99" s="2">
        <v>1053400</v>
      </c>
      <c r="GQ99" s="2">
        <v>956200</v>
      </c>
      <c r="GR99" s="2">
        <v>942900</v>
      </c>
      <c r="GS99" s="2">
        <v>998400</v>
      </c>
      <c r="GT99" s="2">
        <v>993100</v>
      </c>
      <c r="GU99" s="2">
        <v>1733200</v>
      </c>
      <c r="GV99" s="2">
        <v>1984300</v>
      </c>
      <c r="GW99" s="2">
        <v>1659500</v>
      </c>
      <c r="GX99" s="2">
        <v>1192800</v>
      </c>
      <c r="GY99" s="2">
        <v>1251400</v>
      </c>
      <c r="GZ99" s="2">
        <v>1556900</v>
      </c>
      <c r="HA99" s="2">
        <v>1572100</v>
      </c>
      <c r="HB99" s="2">
        <v>1315700</v>
      </c>
      <c r="HC99" s="2">
        <v>1488900</v>
      </c>
      <c r="HD99" s="2">
        <v>1317100</v>
      </c>
      <c r="HE99" s="2">
        <v>1561700</v>
      </c>
      <c r="HF99" s="2">
        <v>1422500</v>
      </c>
      <c r="HG99" s="2">
        <v>1531600</v>
      </c>
      <c r="HH99" s="2">
        <v>1842700</v>
      </c>
      <c r="HI99" s="2">
        <v>1151700</v>
      </c>
      <c r="HJ99" s="2">
        <v>1405300</v>
      </c>
      <c r="HK99" s="2">
        <v>965200</v>
      </c>
      <c r="HL99" s="2">
        <v>1246200</v>
      </c>
      <c r="HM99" s="2">
        <v>1162100</v>
      </c>
      <c r="HN99" s="2">
        <v>1673500</v>
      </c>
      <c r="HO99" s="2">
        <v>1251100</v>
      </c>
      <c r="HP99" s="2">
        <v>1675200</v>
      </c>
      <c r="HQ99" s="2">
        <v>2165800</v>
      </c>
      <c r="HR99" s="2">
        <v>3032400</v>
      </c>
      <c r="HS99" s="2">
        <v>2096300</v>
      </c>
      <c r="HT99" s="2">
        <v>2755900</v>
      </c>
      <c r="HU99" s="2">
        <v>2299900</v>
      </c>
      <c r="HV99" s="2">
        <v>1321100</v>
      </c>
      <c r="HW99" s="2">
        <v>2186600</v>
      </c>
      <c r="HX99" s="2">
        <v>1389200</v>
      </c>
      <c r="HY99" s="2">
        <v>1161200</v>
      </c>
      <c r="HZ99" s="2">
        <v>1278800</v>
      </c>
      <c r="IA99" s="2">
        <v>1779200</v>
      </c>
      <c r="IB99" s="2">
        <v>910200</v>
      </c>
      <c r="IC99" s="2">
        <v>731800</v>
      </c>
      <c r="ID99" s="2">
        <v>1508000</v>
      </c>
      <c r="IE99" s="2">
        <v>1661700</v>
      </c>
      <c r="IF99" s="2">
        <v>1832900</v>
      </c>
      <c r="IG99" s="2">
        <v>1106600</v>
      </c>
      <c r="IH99" s="2">
        <v>1217900</v>
      </c>
      <c r="II99" s="2">
        <v>1224800</v>
      </c>
      <c r="IJ99" s="2">
        <v>1395900</v>
      </c>
      <c r="IK99" s="2">
        <v>1440000</v>
      </c>
      <c r="IL99" s="2">
        <v>1694200</v>
      </c>
      <c r="IM99" s="2">
        <v>1456700</v>
      </c>
      <c r="IN99" s="2">
        <v>2043000</v>
      </c>
      <c r="IO99" s="2">
        <v>2173100</v>
      </c>
      <c r="IP99" s="2">
        <v>1160400</v>
      </c>
      <c r="IQ99" s="2">
        <v>1515600</v>
      </c>
      <c r="IR99" s="2">
        <v>1601800</v>
      </c>
      <c r="IS99" s="2">
        <v>892200</v>
      </c>
      <c r="IT99" s="2">
        <v>1238400</v>
      </c>
    </row>
    <row r="100" spans="1:254" ht="15.9" customHeight="1">
      <c r="A100" s="390" t="s">
        <v>195</v>
      </c>
      <c r="B100" s="46" t="s">
        <v>196</v>
      </c>
      <c r="C100" s="50">
        <v>423500</v>
      </c>
      <c r="D100" s="199">
        <v>-1089700</v>
      </c>
      <c r="E100" s="197">
        <v>1513200</v>
      </c>
      <c r="F100" s="21">
        <v>1636100</v>
      </c>
      <c r="G100" s="21">
        <v>2047600</v>
      </c>
      <c r="H100" s="21">
        <v>1775600</v>
      </c>
      <c r="I100" s="21">
        <v>3274400</v>
      </c>
      <c r="J100" s="21">
        <v>1852100</v>
      </c>
      <c r="K100" s="21">
        <v>2326700</v>
      </c>
      <c r="L100" s="21">
        <v>1462400</v>
      </c>
      <c r="M100" s="21">
        <v>1568600</v>
      </c>
      <c r="N100" s="21">
        <v>1507300</v>
      </c>
      <c r="O100" s="21">
        <v>1081400</v>
      </c>
      <c r="P100" s="21">
        <v>1236400</v>
      </c>
      <c r="Q100" s="21">
        <v>1492300</v>
      </c>
      <c r="R100" s="21">
        <v>2057200</v>
      </c>
      <c r="S100" s="21">
        <v>1579900</v>
      </c>
      <c r="T100" s="21">
        <v>1516100</v>
      </c>
      <c r="U100" s="21">
        <v>1327200</v>
      </c>
      <c r="V100" s="21">
        <v>1072800</v>
      </c>
      <c r="W100" s="21">
        <v>1422400</v>
      </c>
      <c r="X100" s="21">
        <v>1131700</v>
      </c>
      <c r="Y100" s="21">
        <v>1453500</v>
      </c>
      <c r="Z100" s="21">
        <v>1280500</v>
      </c>
      <c r="AA100" s="21">
        <v>1202300</v>
      </c>
      <c r="AB100" s="21">
        <v>1067000</v>
      </c>
      <c r="AC100" s="21">
        <v>1440100</v>
      </c>
      <c r="AD100" s="21">
        <v>1547900</v>
      </c>
      <c r="AE100" s="21">
        <v>1925000</v>
      </c>
      <c r="AF100" s="21">
        <v>1926200</v>
      </c>
      <c r="AG100" s="21">
        <v>1384000</v>
      </c>
      <c r="AH100" s="21">
        <v>1145000</v>
      </c>
      <c r="AI100" s="21">
        <v>1427500</v>
      </c>
      <c r="AJ100" s="21">
        <v>1735400</v>
      </c>
      <c r="AK100" s="21">
        <v>1832500</v>
      </c>
      <c r="AL100" s="21">
        <v>2238300</v>
      </c>
      <c r="AM100" s="21">
        <v>1411600</v>
      </c>
      <c r="AN100" s="21">
        <v>1121900</v>
      </c>
      <c r="AO100" s="21">
        <v>1555000</v>
      </c>
      <c r="AP100" s="21">
        <v>1880800</v>
      </c>
      <c r="AQ100" s="21">
        <v>1938800</v>
      </c>
      <c r="AR100" s="21">
        <v>1702500</v>
      </c>
      <c r="AS100" s="21">
        <v>1727700</v>
      </c>
      <c r="AT100" s="21">
        <v>1279900</v>
      </c>
      <c r="AU100" s="21">
        <v>1828100</v>
      </c>
      <c r="AV100" s="21">
        <v>1647400</v>
      </c>
      <c r="AW100" s="21">
        <v>2306700</v>
      </c>
      <c r="AX100" s="21">
        <v>3190200</v>
      </c>
      <c r="AY100" s="21">
        <v>2742900</v>
      </c>
      <c r="AZ100" s="21">
        <v>1447100</v>
      </c>
      <c r="BA100" s="21">
        <v>1997700</v>
      </c>
      <c r="BB100" s="21">
        <v>1638000</v>
      </c>
      <c r="BC100" s="21">
        <v>2270800</v>
      </c>
      <c r="BD100" s="21">
        <v>1249400</v>
      </c>
      <c r="BE100" s="21">
        <v>1470700</v>
      </c>
      <c r="BF100" s="21">
        <v>2447800</v>
      </c>
      <c r="BG100" s="21">
        <v>1856600</v>
      </c>
      <c r="BH100" s="21">
        <v>1860400</v>
      </c>
      <c r="BI100" s="21">
        <v>1908300</v>
      </c>
      <c r="BJ100" s="21">
        <v>1545800</v>
      </c>
      <c r="BK100" s="21">
        <v>1470500</v>
      </c>
      <c r="BL100" s="21">
        <v>1412300</v>
      </c>
      <c r="BM100" s="2">
        <v>2630000</v>
      </c>
      <c r="BN100" s="2">
        <v>1518900</v>
      </c>
      <c r="BO100" s="2">
        <v>2647600</v>
      </c>
      <c r="BP100" s="2">
        <v>5080800</v>
      </c>
      <c r="BQ100" s="2">
        <v>2830800</v>
      </c>
      <c r="BR100" s="2">
        <v>1496900</v>
      </c>
      <c r="BS100" s="2">
        <v>1916700</v>
      </c>
      <c r="BT100" s="2">
        <v>1766800</v>
      </c>
      <c r="BU100" s="2">
        <v>1169200</v>
      </c>
      <c r="BV100" s="2">
        <v>1461100</v>
      </c>
      <c r="BW100" s="2">
        <v>1770400</v>
      </c>
      <c r="BX100" s="2">
        <v>2105000</v>
      </c>
      <c r="BY100" s="2">
        <v>1464700</v>
      </c>
      <c r="BZ100" s="2">
        <v>1318800</v>
      </c>
      <c r="CA100" s="2">
        <v>1886100</v>
      </c>
      <c r="CB100" s="2">
        <v>1465800</v>
      </c>
      <c r="CC100" s="2">
        <v>2050200</v>
      </c>
      <c r="CD100" s="2">
        <v>1496100</v>
      </c>
      <c r="CE100" s="2">
        <v>1207800</v>
      </c>
      <c r="CF100" s="2">
        <v>1439300</v>
      </c>
      <c r="CG100" s="2">
        <v>1199900</v>
      </c>
      <c r="CH100" s="2">
        <v>1688700</v>
      </c>
      <c r="CI100" s="2">
        <v>883500</v>
      </c>
      <c r="CJ100" s="2">
        <v>717900</v>
      </c>
      <c r="CK100" s="2">
        <v>1025000</v>
      </c>
      <c r="CL100" s="2">
        <v>1631800</v>
      </c>
      <c r="CM100" s="2">
        <v>1786600</v>
      </c>
      <c r="CN100" s="2">
        <v>1622200</v>
      </c>
      <c r="CO100" s="2">
        <v>2025700</v>
      </c>
      <c r="CP100" s="2">
        <v>2683500</v>
      </c>
      <c r="CQ100" s="2">
        <v>1595800</v>
      </c>
      <c r="CR100" s="2">
        <v>2269000</v>
      </c>
      <c r="CS100" s="2">
        <v>1445300</v>
      </c>
      <c r="CT100" s="2">
        <v>2508600</v>
      </c>
      <c r="CU100" s="2">
        <v>6153800</v>
      </c>
      <c r="CV100" s="2">
        <v>1797400</v>
      </c>
      <c r="CW100" s="2">
        <v>1824000</v>
      </c>
      <c r="CX100" s="2">
        <v>1513900</v>
      </c>
      <c r="CY100" s="2">
        <v>2407500</v>
      </c>
      <c r="CZ100" s="2">
        <v>3222200</v>
      </c>
      <c r="DA100" s="2">
        <v>3348700</v>
      </c>
      <c r="DB100" s="2">
        <v>2585400</v>
      </c>
      <c r="DC100" s="2">
        <v>2458700</v>
      </c>
      <c r="DD100" s="2">
        <v>1781800</v>
      </c>
      <c r="DE100" s="2">
        <v>3086200</v>
      </c>
      <c r="DF100" s="2">
        <v>2807100</v>
      </c>
      <c r="DG100" s="2">
        <v>2229200</v>
      </c>
      <c r="DH100" s="2">
        <v>3085800</v>
      </c>
      <c r="DI100" s="2">
        <v>2503900</v>
      </c>
      <c r="DJ100" s="2">
        <v>1621200</v>
      </c>
      <c r="DK100" s="2">
        <v>2112000</v>
      </c>
      <c r="DL100" s="2">
        <v>2429600</v>
      </c>
      <c r="DM100" s="2">
        <v>3394700</v>
      </c>
      <c r="DN100" s="2">
        <v>2434600</v>
      </c>
      <c r="DO100" s="2">
        <v>1537500</v>
      </c>
      <c r="DP100" s="2">
        <v>1155300</v>
      </c>
      <c r="DQ100" s="2">
        <v>1785500</v>
      </c>
      <c r="DR100" s="2">
        <v>2395800</v>
      </c>
      <c r="DS100" s="2">
        <v>2021600</v>
      </c>
      <c r="DT100" s="2">
        <v>1455600</v>
      </c>
      <c r="DU100" s="2">
        <v>2388100</v>
      </c>
      <c r="DV100" s="2">
        <v>1887700</v>
      </c>
      <c r="DW100" s="2">
        <v>2213100</v>
      </c>
      <c r="DX100" s="2">
        <v>2208400</v>
      </c>
      <c r="DY100" s="2">
        <v>3260500</v>
      </c>
      <c r="DZ100" s="2">
        <v>3476000</v>
      </c>
      <c r="EA100" s="2">
        <v>3232600</v>
      </c>
      <c r="EB100" s="2">
        <v>2278600</v>
      </c>
      <c r="EC100" s="2">
        <v>2649500</v>
      </c>
      <c r="ED100" s="2">
        <v>2063800</v>
      </c>
      <c r="EE100" s="2">
        <v>1692400</v>
      </c>
      <c r="EF100" s="2">
        <v>1390300</v>
      </c>
      <c r="EG100" s="2">
        <v>1933900</v>
      </c>
      <c r="EH100" s="2">
        <v>1602000</v>
      </c>
      <c r="EI100" s="2">
        <v>1349000</v>
      </c>
      <c r="EJ100" s="2">
        <v>1191100</v>
      </c>
      <c r="EK100" s="2">
        <v>2116700</v>
      </c>
      <c r="EL100" s="2">
        <v>1909200</v>
      </c>
      <c r="EM100" s="2">
        <v>2363700</v>
      </c>
      <c r="EN100" s="2">
        <v>1874500</v>
      </c>
      <c r="EO100" s="2">
        <v>2201700</v>
      </c>
      <c r="EP100" s="2">
        <v>2775500</v>
      </c>
      <c r="EQ100" s="2">
        <v>2077800</v>
      </c>
      <c r="ER100" s="2">
        <v>2043100</v>
      </c>
      <c r="ES100" s="2">
        <v>1579100</v>
      </c>
      <c r="ET100" s="2">
        <v>1234800</v>
      </c>
      <c r="EU100" s="2">
        <v>1214900</v>
      </c>
      <c r="EV100" s="2">
        <v>845800</v>
      </c>
      <c r="EW100" s="2">
        <v>588600</v>
      </c>
      <c r="EX100" s="2">
        <v>1228000</v>
      </c>
      <c r="EY100" s="2">
        <v>1016800</v>
      </c>
      <c r="EZ100" s="2">
        <v>1266800</v>
      </c>
      <c r="FA100" s="2">
        <v>3565800</v>
      </c>
      <c r="FB100" s="2">
        <v>1138600</v>
      </c>
      <c r="FC100" s="2">
        <v>1504100</v>
      </c>
      <c r="FD100" s="2">
        <v>1533900</v>
      </c>
      <c r="FE100" s="2">
        <v>1347700</v>
      </c>
      <c r="FF100" s="2">
        <v>1433200</v>
      </c>
      <c r="FG100" s="2">
        <v>1818400</v>
      </c>
      <c r="FH100" s="2">
        <v>1789000</v>
      </c>
      <c r="FI100" s="2">
        <v>2106300</v>
      </c>
      <c r="FJ100" s="2">
        <v>1449500</v>
      </c>
      <c r="FK100" s="2">
        <v>2010200</v>
      </c>
      <c r="FL100" s="2">
        <v>2051000</v>
      </c>
      <c r="FM100" s="2">
        <v>1868200</v>
      </c>
      <c r="FN100" s="2">
        <v>2080600</v>
      </c>
      <c r="FO100" s="2">
        <v>2727800</v>
      </c>
      <c r="FP100" s="2">
        <v>2377100</v>
      </c>
      <c r="FQ100" s="2">
        <v>3442600</v>
      </c>
      <c r="FR100" s="2">
        <v>3105100</v>
      </c>
      <c r="FS100" s="2">
        <v>2472100</v>
      </c>
      <c r="FT100" s="2">
        <v>3105700</v>
      </c>
      <c r="FU100" s="2">
        <v>2206100</v>
      </c>
      <c r="FV100" s="2">
        <v>2131100</v>
      </c>
      <c r="FW100" s="2">
        <v>1672900</v>
      </c>
      <c r="FX100" s="2">
        <v>1275000</v>
      </c>
      <c r="FY100" s="2">
        <v>2179000</v>
      </c>
      <c r="FZ100" s="2">
        <v>1734600</v>
      </c>
      <c r="GA100" s="2">
        <v>2322100</v>
      </c>
      <c r="GB100" s="2">
        <v>1707000</v>
      </c>
      <c r="GC100" s="2">
        <v>2208800</v>
      </c>
      <c r="GD100" s="2">
        <v>2013300</v>
      </c>
      <c r="GE100" s="2">
        <v>2664200</v>
      </c>
      <c r="GF100" s="2">
        <v>2533600</v>
      </c>
      <c r="GG100" s="2">
        <v>2795400</v>
      </c>
      <c r="GH100" s="2">
        <v>3215700</v>
      </c>
      <c r="GI100" s="2">
        <v>6979000</v>
      </c>
      <c r="GJ100" s="2">
        <v>2710200</v>
      </c>
      <c r="GK100" s="2">
        <v>2547500</v>
      </c>
      <c r="GL100" s="2">
        <v>2435900</v>
      </c>
      <c r="GM100" s="2">
        <v>2628400</v>
      </c>
      <c r="GN100" s="2">
        <v>2041600</v>
      </c>
      <c r="GO100" s="2">
        <v>1780900</v>
      </c>
      <c r="GP100" s="2">
        <v>1732400</v>
      </c>
      <c r="GQ100" s="2">
        <v>1944700</v>
      </c>
      <c r="GR100" s="2">
        <v>1948900</v>
      </c>
      <c r="GS100" s="2">
        <v>1849800</v>
      </c>
      <c r="GT100" s="2">
        <v>1950500</v>
      </c>
      <c r="GU100" s="2">
        <v>2781200</v>
      </c>
      <c r="GV100" s="2">
        <v>4602700</v>
      </c>
      <c r="GW100" s="2">
        <v>7499200</v>
      </c>
      <c r="GX100" s="2">
        <v>2273800</v>
      </c>
      <c r="GY100" s="2">
        <v>2538100</v>
      </c>
      <c r="GZ100" s="2">
        <v>2423300</v>
      </c>
      <c r="HA100" s="2">
        <v>1601300</v>
      </c>
      <c r="HB100" s="2">
        <v>2391900</v>
      </c>
      <c r="HC100" s="2">
        <v>1810000</v>
      </c>
      <c r="HD100" s="2">
        <v>2504800</v>
      </c>
      <c r="HE100" s="2">
        <v>2503900</v>
      </c>
      <c r="HF100" s="2">
        <v>3437200</v>
      </c>
      <c r="HG100" s="2">
        <v>3289200</v>
      </c>
      <c r="HH100" s="2">
        <v>2650600</v>
      </c>
      <c r="HI100" s="2">
        <v>1620400</v>
      </c>
      <c r="HJ100" s="2">
        <v>3912100</v>
      </c>
      <c r="HK100" s="2">
        <v>1456900</v>
      </c>
      <c r="HL100" s="2">
        <v>1802200</v>
      </c>
      <c r="HM100" s="2">
        <v>2125600</v>
      </c>
      <c r="HN100" s="2">
        <v>2228600</v>
      </c>
      <c r="HO100" s="2">
        <v>2643400</v>
      </c>
      <c r="HP100" s="2">
        <v>2220700</v>
      </c>
      <c r="HQ100" s="2">
        <v>2791100</v>
      </c>
      <c r="HR100" s="2">
        <v>3362000</v>
      </c>
      <c r="HS100" s="2">
        <v>2616000</v>
      </c>
      <c r="HT100" s="2">
        <v>2792700</v>
      </c>
      <c r="HU100" s="2">
        <v>3677100</v>
      </c>
      <c r="HV100" s="2">
        <v>2920700</v>
      </c>
      <c r="HW100" s="2">
        <v>2972200</v>
      </c>
      <c r="HX100" s="2">
        <v>4660300</v>
      </c>
      <c r="HY100" s="2">
        <v>4413300</v>
      </c>
      <c r="HZ100" s="2">
        <v>6063100</v>
      </c>
      <c r="IA100" s="2">
        <v>41097500</v>
      </c>
      <c r="IB100" s="2">
        <v>3173300</v>
      </c>
      <c r="IC100" s="2">
        <v>4129600</v>
      </c>
      <c r="ID100" s="2">
        <v>4072000</v>
      </c>
      <c r="IE100" s="2">
        <v>4121900</v>
      </c>
      <c r="IF100" s="2">
        <v>3950600</v>
      </c>
      <c r="IG100" s="2">
        <v>3863000</v>
      </c>
      <c r="IH100" s="2">
        <v>3654200</v>
      </c>
      <c r="II100" s="2">
        <v>2802800</v>
      </c>
      <c r="IJ100" s="2">
        <v>3912000</v>
      </c>
      <c r="IK100" s="2">
        <v>4630400</v>
      </c>
      <c r="IL100" s="2">
        <v>3301500</v>
      </c>
      <c r="IM100" s="2">
        <v>2865700</v>
      </c>
      <c r="IN100" s="2">
        <v>3434500</v>
      </c>
      <c r="IO100" s="2">
        <v>2423600</v>
      </c>
      <c r="IP100" s="2">
        <v>3001700</v>
      </c>
      <c r="IQ100" s="2">
        <v>4474900</v>
      </c>
      <c r="IR100" s="2">
        <v>3498500</v>
      </c>
      <c r="IS100" s="2">
        <v>2164900</v>
      </c>
      <c r="IT100" s="2">
        <v>1741300</v>
      </c>
    </row>
    <row r="101" spans="1:254" ht="15.9" customHeight="1">
      <c r="A101" s="390" t="s">
        <v>197</v>
      </c>
      <c r="B101" s="46" t="s">
        <v>198</v>
      </c>
      <c r="C101" s="50">
        <v>2917200</v>
      </c>
      <c r="D101" s="199">
        <v>-3340500</v>
      </c>
      <c r="E101" s="197">
        <v>6257700</v>
      </c>
      <c r="F101" s="21">
        <v>6441700</v>
      </c>
      <c r="G101" s="21">
        <v>7951800</v>
      </c>
      <c r="H101" s="21">
        <v>9944700</v>
      </c>
      <c r="I101" s="21">
        <v>21555500</v>
      </c>
      <c r="J101" s="21">
        <v>10626000</v>
      </c>
      <c r="K101" s="21">
        <v>11912800</v>
      </c>
      <c r="L101" s="21">
        <v>8157800</v>
      </c>
      <c r="M101" s="21">
        <v>7732300</v>
      </c>
      <c r="N101" s="21">
        <v>4954000</v>
      </c>
      <c r="O101" s="21">
        <v>4446600</v>
      </c>
      <c r="P101" s="21">
        <v>8433900</v>
      </c>
      <c r="Q101" s="21">
        <v>6534700</v>
      </c>
      <c r="R101" s="21">
        <v>6591600</v>
      </c>
      <c r="S101" s="21">
        <v>5993300</v>
      </c>
      <c r="T101" s="21">
        <v>8770200</v>
      </c>
      <c r="U101" s="21">
        <v>11927900</v>
      </c>
      <c r="V101" s="21">
        <v>3837200</v>
      </c>
      <c r="W101" s="21">
        <v>4206100</v>
      </c>
      <c r="X101" s="21">
        <v>4386200</v>
      </c>
      <c r="Y101" s="21">
        <v>5529800</v>
      </c>
      <c r="Z101" s="21">
        <v>6120900</v>
      </c>
      <c r="AA101" s="21">
        <v>4290300</v>
      </c>
      <c r="AB101" s="21">
        <v>4980300</v>
      </c>
      <c r="AC101" s="21">
        <v>4709600</v>
      </c>
      <c r="AD101" s="21">
        <v>4823700</v>
      </c>
      <c r="AE101" s="21">
        <v>4998500</v>
      </c>
      <c r="AF101" s="21">
        <v>7379500</v>
      </c>
      <c r="AG101" s="21">
        <v>4114100</v>
      </c>
      <c r="AH101" s="21">
        <v>5148500</v>
      </c>
      <c r="AI101" s="21">
        <v>6627100</v>
      </c>
      <c r="AJ101" s="21">
        <v>6554600</v>
      </c>
      <c r="AK101" s="21">
        <v>4243200</v>
      </c>
      <c r="AL101" s="21">
        <v>7179300</v>
      </c>
      <c r="AM101" s="21">
        <v>5093300</v>
      </c>
      <c r="AN101" s="21">
        <v>4234100</v>
      </c>
      <c r="AO101" s="21">
        <v>4418000</v>
      </c>
      <c r="AP101" s="21">
        <v>5004700</v>
      </c>
      <c r="AQ101" s="21">
        <v>6707300</v>
      </c>
      <c r="AR101" s="21">
        <v>5696300</v>
      </c>
      <c r="AS101" s="21">
        <v>7004500</v>
      </c>
      <c r="AT101" s="21">
        <v>4683900</v>
      </c>
      <c r="AU101" s="21">
        <v>6141000</v>
      </c>
      <c r="AV101" s="21">
        <v>4043200</v>
      </c>
      <c r="AW101" s="21">
        <v>4070600</v>
      </c>
      <c r="AX101" s="21">
        <v>5882900</v>
      </c>
      <c r="AY101" s="21">
        <v>7497600</v>
      </c>
      <c r="AZ101" s="21">
        <v>5551100</v>
      </c>
      <c r="BA101" s="21">
        <v>11732400</v>
      </c>
      <c r="BB101" s="21">
        <v>7737900</v>
      </c>
      <c r="BC101" s="21">
        <v>5631100</v>
      </c>
      <c r="BD101" s="21">
        <v>5745300</v>
      </c>
      <c r="BE101" s="21">
        <v>4427600</v>
      </c>
      <c r="BF101" s="21">
        <v>5488800</v>
      </c>
      <c r="BG101" s="21">
        <v>7407400</v>
      </c>
      <c r="BH101" s="21">
        <v>5918400</v>
      </c>
      <c r="BI101" s="21">
        <v>6635400</v>
      </c>
      <c r="BJ101" s="21">
        <v>5753000</v>
      </c>
      <c r="BK101" s="21">
        <v>4894400</v>
      </c>
      <c r="BL101" s="21">
        <v>5794000</v>
      </c>
      <c r="BM101" s="2">
        <v>5341200</v>
      </c>
      <c r="BN101" s="2">
        <v>4889200</v>
      </c>
      <c r="BO101" s="2">
        <v>6984800</v>
      </c>
      <c r="BP101" s="2">
        <v>8435400</v>
      </c>
      <c r="BQ101" s="2">
        <v>14737900</v>
      </c>
      <c r="BR101" s="2">
        <v>9239000</v>
      </c>
      <c r="BS101" s="2">
        <v>23914700</v>
      </c>
      <c r="BT101" s="2">
        <v>6665100</v>
      </c>
      <c r="BU101" s="2">
        <v>7915300</v>
      </c>
      <c r="BV101" s="2">
        <v>8297100</v>
      </c>
      <c r="BW101" s="2">
        <v>7872200</v>
      </c>
      <c r="BX101" s="2">
        <v>3559600</v>
      </c>
      <c r="BY101" s="2">
        <v>2835000</v>
      </c>
      <c r="BZ101" s="2">
        <v>2678200</v>
      </c>
      <c r="CA101" s="2">
        <v>3100700</v>
      </c>
      <c r="CB101" s="2">
        <v>4044400</v>
      </c>
      <c r="CC101" s="2">
        <v>5357000</v>
      </c>
      <c r="CD101" s="2">
        <v>4294600</v>
      </c>
      <c r="CE101" s="2">
        <v>3406300</v>
      </c>
      <c r="CF101" s="2">
        <v>4662900</v>
      </c>
      <c r="CG101" s="2">
        <v>5196300</v>
      </c>
      <c r="CH101" s="2">
        <v>4618200</v>
      </c>
      <c r="CI101" s="2">
        <v>3653500</v>
      </c>
      <c r="CJ101" s="2">
        <v>3994400</v>
      </c>
      <c r="CK101" s="2">
        <v>1704800</v>
      </c>
      <c r="CL101" s="2">
        <v>3089000</v>
      </c>
      <c r="CM101" s="2">
        <v>4114300</v>
      </c>
      <c r="CN101" s="2">
        <v>4855500</v>
      </c>
      <c r="CO101" s="2">
        <v>5791200</v>
      </c>
      <c r="CP101" s="2">
        <v>6330900</v>
      </c>
      <c r="CQ101" s="2">
        <v>3722400</v>
      </c>
      <c r="CR101" s="2">
        <v>3999400</v>
      </c>
      <c r="CS101" s="2">
        <v>3736100</v>
      </c>
      <c r="CT101" s="2">
        <v>6022700</v>
      </c>
      <c r="CU101" s="2">
        <v>6346500</v>
      </c>
      <c r="CV101" s="2">
        <v>3598100</v>
      </c>
      <c r="CW101" s="2">
        <v>2842400</v>
      </c>
      <c r="CX101" s="2">
        <v>3084200</v>
      </c>
      <c r="CY101" s="2">
        <v>4040300</v>
      </c>
      <c r="CZ101" s="2">
        <v>4396000</v>
      </c>
      <c r="DA101" s="2">
        <v>3703200</v>
      </c>
      <c r="DB101" s="2">
        <v>5368100</v>
      </c>
      <c r="DC101" s="2">
        <v>8569200</v>
      </c>
      <c r="DD101" s="2">
        <v>3662900</v>
      </c>
      <c r="DE101" s="2">
        <v>4780500</v>
      </c>
      <c r="DF101" s="2">
        <v>7445700</v>
      </c>
      <c r="DG101" s="2">
        <v>4571100</v>
      </c>
      <c r="DH101" s="2">
        <v>4775500</v>
      </c>
      <c r="DI101" s="2">
        <v>8826000</v>
      </c>
      <c r="DJ101" s="2">
        <v>5916500</v>
      </c>
      <c r="DK101" s="2">
        <v>4125300</v>
      </c>
      <c r="DL101" s="2">
        <v>4038100</v>
      </c>
      <c r="DM101" s="2">
        <v>3394400</v>
      </c>
      <c r="DN101" s="2">
        <v>2644800</v>
      </c>
      <c r="DO101" s="2">
        <v>2828500</v>
      </c>
      <c r="DP101" s="2">
        <v>2551900</v>
      </c>
      <c r="DQ101" s="2">
        <v>4407200</v>
      </c>
      <c r="DR101" s="2">
        <v>5042500</v>
      </c>
      <c r="DS101" s="2">
        <v>5178600</v>
      </c>
      <c r="DT101" s="2">
        <v>4000800</v>
      </c>
      <c r="DU101" s="2">
        <v>4264800</v>
      </c>
      <c r="DV101" s="2">
        <v>5205600</v>
      </c>
      <c r="DW101" s="2">
        <v>5117100</v>
      </c>
      <c r="DX101" s="2">
        <v>6005900</v>
      </c>
      <c r="DY101" s="2">
        <v>6354100</v>
      </c>
      <c r="DZ101" s="2">
        <v>5523100</v>
      </c>
      <c r="EA101" s="2">
        <v>12416300</v>
      </c>
      <c r="EB101" s="2">
        <v>4989200</v>
      </c>
      <c r="EC101" s="2">
        <v>5067900</v>
      </c>
      <c r="ED101" s="2">
        <v>5625900</v>
      </c>
      <c r="EE101" s="2">
        <v>5012200</v>
      </c>
      <c r="EF101" s="2">
        <v>3454700</v>
      </c>
      <c r="EG101" s="2">
        <v>3775600</v>
      </c>
      <c r="EH101" s="2">
        <v>5746100</v>
      </c>
      <c r="EI101" s="2">
        <v>4725900</v>
      </c>
      <c r="EJ101" s="2">
        <v>4675500</v>
      </c>
      <c r="EK101" s="2">
        <v>5236700</v>
      </c>
      <c r="EL101" s="2">
        <v>4426200</v>
      </c>
      <c r="EM101" s="2">
        <v>3627000</v>
      </c>
      <c r="EN101" s="2">
        <v>4131400</v>
      </c>
      <c r="EO101" s="2">
        <v>3618100</v>
      </c>
      <c r="EP101" s="2">
        <v>3806200</v>
      </c>
      <c r="EQ101" s="2">
        <v>5804500</v>
      </c>
      <c r="ER101" s="2">
        <v>4652500</v>
      </c>
      <c r="ES101" s="2">
        <v>4644600</v>
      </c>
      <c r="ET101" s="2">
        <v>3266400</v>
      </c>
      <c r="EU101" s="2">
        <v>4143000</v>
      </c>
      <c r="EV101" s="2">
        <v>3227100</v>
      </c>
      <c r="EW101" s="2">
        <v>2482000</v>
      </c>
      <c r="EX101" s="2">
        <v>3256600</v>
      </c>
      <c r="EY101" s="2">
        <v>3337900</v>
      </c>
      <c r="EZ101" s="2">
        <v>4002000</v>
      </c>
      <c r="FA101" s="2">
        <v>4730600</v>
      </c>
      <c r="FB101" s="2">
        <v>3352900</v>
      </c>
      <c r="FC101" s="2">
        <v>3530100</v>
      </c>
      <c r="FD101" s="2">
        <v>4156700</v>
      </c>
      <c r="FE101" s="2">
        <v>5393700</v>
      </c>
      <c r="FF101" s="2">
        <v>5027000</v>
      </c>
      <c r="FG101" s="2">
        <v>5110000</v>
      </c>
      <c r="FH101" s="2">
        <v>4765300</v>
      </c>
      <c r="FI101" s="2">
        <v>6004000</v>
      </c>
      <c r="FJ101" s="2">
        <v>3847900</v>
      </c>
      <c r="FK101" s="2">
        <v>3210700</v>
      </c>
      <c r="FL101" s="2">
        <v>3169800</v>
      </c>
      <c r="FM101" s="2">
        <v>4199900</v>
      </c>
      <c r="FN101" s="2">
        <v>3929000</v>
      </c>
      <c r="FO101" s="2">
        <v>6066500</v>
      </c>
      <c r="FP101" s="2">
        <v>3567800</v>
      </c>
      <c r="FQ101" s="2">
        <v>2336600</v>
      </c>
      <c r="FR101" s="2">
        <v>3571900</v>
      </c>
      <c r="FS101" s="2">
        <v>4808000</v>
      </c>
      <c r="FT101" s="2">
        <v>9781200</v>
      </c>
      <c r="FU101" s="2">
        <v>4127100</v>
      </c>
      <c r="FV101" s="2">
        <v>3749500</v>
      </c>
      <c r="FW101" s="2">
        <v>5411300</v>
      </c>
      <c r="FX101" s="2">
        <v>11614800</v>
      </c>
      <c r="FY101" s="2">
        <v>4590200</v>
      </c>
      <c r="FZ101" s="2">
        <v>2686700</v>
      </c>
      <c r="GA101" s="2">
        <v>3908800</v>
      </c>
      <c r="GB101" s="2">
        <v>3083100</v>
      </c>
      <c r="GC101" s="2">
        <v>4112700</v>
      </c>
      <c r="GD101" s="2">
        <v>5196500</v>
      </c>
      <c r="GE101" s="2">
        <v>6487800</v>
      </c>
      <c r="GF101" s="2">
        <v>6143000</v>
      </c>
      <c r="GG101" s="2">
        <v>8090300</v>
      </c>
      <c r="GH101" s="2">
        <v>18262100</v>
      </c>
      <c r="GI101" s="2">
        <v>4315500</v>
      </c>
      <c r="GJ101" s="2">
        <v>2708500</v>
      </c>
      <c r="GK101" s="2">
        <v>3160000</v>
      </c>
      <c r="GL101" s="2">
        <v>2467800</v>
      </c>
      <c r="GM101" s="2">
        <v>2131100</v>
      </c>
      <c r="GN101" s="2">
        <v>2121000</v>
      </c>
      <c r="GO101" s="2">
        <v>2377300</v>
      </c>
      <c r="GP101" s="2">
        <v>2439000</v>
      </c>
      <c r="GQ101" s="2">
        <v>2493800</v>
      </c>
      <c r="GR101" s="2">
        <v>1839800</v>
      </c>
      <c r="GS101" s="2">
        <v>1734400</v>
      </c>
      <c r="GT101" s="2">
        <v>2281700</v>
      </c>
      <c r="GU101" s="2">
        <v>3488800</v>
      </c>
      <c r="GV101" s="2">
        <v>3779600</v>
      </c>
      <c r="GW101" s="2">
        <v>3333800</v>
      </c>
      <c r="GX101" s="2">
        <v>4819200</v>
      </c>
      <c r="GY101" s="2">
        <v>3645900</v>
      </c>
      <c r="GZ101" s="2">
        <v>4512900</v>
      </c>
      <c r="HA101" s="2">
        <v>2495300</v>
      </c>
      <c r="HB101" s="2">
        <v>3251200</v>
      </c>
      <c r="HC101" s="2">
        <v>3904300</v>
      </c>
      <c r="HD101" s="2">
        <v>3774200</v>
      </c>
      <c r="HE101" s="2">
        <v>5243200</v>
      </c>
      <c r="HF101" s="2">
        <v>7167300</v>
      </c>
      <c r="HG101" s="2">
        <v>3733800</v>
      </c>
      <c r="HH101" s="2">
        <v>3610000</v>
      </c>
      <c r="HI101" s="2">
        <v>4842700</v>
      </c>
      <c r="HJ101" s="2">
        <v>6163500</v>
      </c>
      <c r="HK101" s="2">
        <v>3215800</v>
      </c>
      <c r="HL101" s="2">
        <v>4104600</v>
      </c>
      <c r="HM101" s="2">
        <v>4717600</v>
      </c>
      <c r="HN101" s="2">
        <v>3843500</v>
      </c>
      <c r="HO101" s="2">
        <v>4187900</v>
      </c>
      <c r="HP101" s="2">
        <v>3100200</v>
      </c>
      <c r="HQ101" s="2">
        <v>3205000</v>
      </c>
      <c r="HR101" s="2">
        <v>4551000</v>
      </c>
      <c r="HS101" s="2">
        <v>2859100</v>
      </c>
      <c r="HT101" s="2">
        <v>3586000</v>
      </c>
      <c r="HU101" s="2">
        <v>3654000</v>
      </c>
      <c r="HV101" s="2">
        <v>3775800</v>
      </c>
      <c r="HW101" s="2">
        <v>4556800</v>
      </c>
      <c r="HX101" s="2">
        <v>3237400</v>
      </c>
      <c r="HY101" s="2">
        <v>3700600</v>
      </c>
      <c r="HZ101" s="2">
        <v>3834100</v>
      </c>
      <c r="IA101" s="2">
        <v>4129400</v>
      </c>
      <c r="IB101" s="2">
        <v>4022000</v>
      </c>
      <c r="IC101" s="2">
        <v>3656700</v>
      </c>
      <c r="ID101" s="2">
        <v>5020600</v>
      </c>
      <c r="IE101" s="2">
        <v>10115200</v>
      </c>
      <c r="IF101" s="2">
        <v>3276700</v>
      </c>
      <c r="IG101" s="2">
        <v>4679000</v>
      </c>
      <c r="IH101" s="2">
        <v>6745700</v>
      </c>
      <c r="II101" s="2">
        <v>3967700</v>
      </c>
      <c r="IJ101" s="2">
        <v>3891100</v>
      </c>
      <c r="IK101" s="2">
        <v>4596100</v>
      </c>
      <c r="IL101" s="2">
        <v>4140100</v>
      </c>
      <c r="IM101" s="2">
        <v>3399500</v>
      </c>
      <c r="IN101" s="2">
        <v>3145300</v>
      </c>
      <c r="IO101" s="2">
        <v>3051100</v>
      </c>
      <c r="IP101" s="2">
        <v>3310900</v>
      </c>
      <c r="IQ101" s="2">
        <v>4098100</v>
      </c>
      <c r="IR101" s="2">
        <v>10317600</v>
      </c>
      <c r="IS101" s="2">
        <v>4415400</v>
      </c>
      <c r="IT101" s="2">
        <v>3763600</v>
      </c>
    </row>
    <row r="102" spans="1:254" ht="15.9" customHeight="1">
      <c r="A102" s="390" t="s">
        <v>199</v>
      </c>
      <c r="B102" s="46" t="s">
        <v>200</v>
      </c>
      <c r="C102" s="50">
        <v>13833200</v>
      </c>
      <c r="D102" s="199">
        <v>-18135200</v>
      </c>
      <c r="E102" s="197">
        <v>31968400</v>
      </c>
      <c r="F102" s="21">
        <v>30948900</v>
      </c>
      <c r="G102" s="21">
        <v>23563900</v>
      </c>
      <c r="H102" s="21">
        <v>37767100</v>
      </c>
      <c r="I102" s="21">
        <v>63080100</v>
      </c>
      <c r="J102" s="21">
        <v>26565700</v>
      </c>
      <c r="K102" s="21">
        <v>29896700</v>
      </c>
      <c r="L102" s="21">
        <v>20330500</v>
      </c>
      <c r="M102" s="21">
        <v>17104800</v>
      </c>
      <c r="N102" s="21">
        <v>11978900</v>
      </c>
      <c r="O102" s="21">
        <v>17118200</v>
      </c>
      <c r="P102" s="21">
        <v>24433600</v>
      </c>
      <c r="Q102" s="21">
        <v>21389000</v>
      </c>
      <c r="R102" s="21">
        <v>23416500</v>
      </c>
      <c r="S102" s="21">
        <v>20928200</v>
      </c>
      <c r="T102" s="21">
        <v>15348400</v>
      </c>
      <c r="U102" s="21">
        <v>18618700</v>
      </c>
      <c r="V102" s="21">
        <v>16839600</v>
      </c>
      <c r="W102" s="21">
        <v>28403300</v>
      </c>
      <c r="X102" s="21">
        <v>18696000</v>
      </c>
      <c r="Y102" s="21">
        <v>29310800</v>
      </c>
      <c r="Z102" s="21">
        <v>26810700</v>
      </c>
      <c r="AA102" s="21">
        <v>18064100</v>
      </c>
      <c r="AB102" s="21">
        <v>25597100</v>
      </c>
      <c r="AC102" s="21">
        <v>20864900</v>
      </c>
      <c r="AD102" s="21">
        <v>16813200</v>
      </c>
      <c r="AE102" s="21">
        <v>20322400</v>
      </c>
      <c r="AF102" s="21">
        <v>17218700</v>
      </c>
      <c r="AG102" s="21">
        <v>6276700</v>
      </c>
      <c r="AH102" s="21">
        <v>4081500</v>
      </c>
      <c r="AI102" s="21">
        <v>5697300</v>
      </c>
      <c r="AJ102" s="21">
        <v>7535900</v>
      </c>
      <c r="AK102" s="21">
        <v>5864600</v>
      </c>
      <c r="AL102" s="21">
        <v>12930000</v>
      </c>
      <c r="AM102" s="21">
        <v>5119200</v>
      </c>
      <c r="AN102" s="21">
        <v>4673200</v>
      </c>
      <c r="AO102" s="21">
        <v>8747100</v>
      </c>
      <c r="AP102" s="21">
        <v>5739500</v>
      </c>
      <c r="AQ102" s="21">
        <v>8180800</v>
      </c>
      <c r="AR102" s="21">
        <v>6921000</v>
      </c>
      <c r="AS102" s="21">
        <v>9193400</v>
      </c>
      <c r="AT102" s="21">
        <v>7435600</v>
      </c>
      <c r="AU102" s="21">
        <v>6242800</v>
      </c>
      <c r="AV102" s="21">
        <v>5656600</v>
      </c>
      <c r="AW102" s="21">
        <v>5585800</v>
      </c>
      <c r="AX102" s="21">
        <v>6861400</v>
      </c>
      <c r="AY102" s="21">
        <v>7301000</v>
      </c>
      <c r="AZ102" s="21">
        <v>7994500</v>
      </c>
      <c r="BA102" s="21">
        <v>9941900</v>
      </c>
      <c r="BB102" s="21">
        <v>5225600</v>
      </c>
      <c r="BC102" s="21">
        <v>6459200</v>
      </c>
      <c r="BD102" s="21">
        <v>3882100</v>
      </c>
      <c r="BE102" s="21">
        <v>5286700</v>
      </c>
      <c r="BF102" s="21">
        <v>5949200</v>
      </c>
      <c r="BG102" s="21">
        <v>5946400</v>
      </c>
      <c r="BH102" s="21">
        <v>7893900</v>
      </c>
      <c r="BI102" s="21">
        <v>6047200</v>
      </c>
      <c r="BJ102" s="21">
        <v>8641400</v>
      </c>
      <c r="BK102" s="21">
        <v>10409100</v>
      </c>
      <c r="BL102" s="21">
        <v>11321600</v>
      </c>
      <c r="BM102" s="2">
        <v>12494700</v>
      </c>
      <c r="BN102" s="2">
        <v>16821100</v>
      </c>
      <c r="BO102" s="2">
        <v>4725400</v>
      </c>
      <c r="BP102" s="2">
        <v>5055700</v>
      </c>
      <c r="BQ102" s="2">
        <v>10977100</v>
      </c>
      <c r="BR102" s="2">
        <v>4356600</v>
      </c>
      <c r="BS102" s="2">
        <v>4630900</v>
      </c>
      <c r="BT102" s="2">
        <v>3548800</v>
      </c>
      <c r="BU102" s="2">
        <v>4491300</v>
      </c>
      <c r="BV102" s="2">
        <v>4655100</v>
      </c>
      <c r="BW102" s="2">
        <v>7066100</v>
      </c>
      <c r="BX102" s="2">
        <v>7019400</v>
      </c>
      <c r="BY102" s="2">
        <v>5864600</v>
      </c>
      <c r="BZ102" s="2">
        <v>4757700</v>
      </c>
      <c r="CA102" s="2">
        <v>4406100</v>
      </c>
      <c r="CB102" s="2">
        <v>7908600</v>
      </c>
      <c r="CC102" s="2">
        <v>8747200</v>
      </c>
      <c r="CD102" s="2">
        <v>7874800</v>
      </c>
      <c r="CE102" s="2">
        <v>13599200</v>
      </c>
      <c r="CF102" s="2">
        <v>10081400</v>
      </c>
      <c r="CG102" s="2">
        <v>7849500</v>
      </c>
      <c r="CH102" s="2">
        <v>9490900</v>
      </c>
      <c r="CI102" s="2">
        <v>7474800</v>
      </c>
      <c r="CJ102" s="2">
        <v>8812800</v>
      </c>
      <c r="CK102" s="2">
        <v>6898100</v>
      </c>
      <c r="CL102" s="2">
        <v>8987600</v>
      </c>
      <c r="CM102" s="2">
        <v>9946100</v>
      </c>
      <c r="CN102" s="2">
        <v>8697900</v>
      </c>
      <c r="CO102" s="2">
        <v>8492500</v>
      </c>
      <c r="CP102" s="2">
        <v>10709000</v>
      </c>
      <c r="CQ102" s="2">
        <v>7329400</v>
      </c>
      <c r="CR102" s="2">
        <v>5844000</v>
      </c>
      <c r="CS102" s="2">
        <v>7481500</v>
      </c>
      <c r="CT102" s="2">
        <v>9280500</v>
      </c>
      <c r="CU102" s="2">
        <v>10735400</v>
      </c>
      <c r="CV102" s="2">
        <v>6650500</v>
      </c>
      <c r="CW102" s="2">
        <v>11007100</v>
      </c>
      <c r="CX102" s="2">
        <v>5610400</v>
      </c>
      <c r="CY102" s="2">
        <v>7084300</v>
      </c>
      <c r="CZ102" s="2">
        <v>6877000</v>
      </c>
      <c r="DA102" s="2">
        <v>8680800</v>
      </c>
      <c r="DB102" s="2">
        <v>8936100</v>
      </c>
      <c r="DC102" s="2">
        <v>10983000</v>
      </c>
      <c r="DD102" s="2">
        <v>10041700</v>
      </c>
      <c r="DE102" s="2">
        <v>9290600</v>
      </c>
      <c r="DF102" s="2">
        <v>15204400</v>
      </c>
      <c r="DG102" s="2">
        <v>11241200</v>
      </c>
      <c r="DH102" s="2">
        <v>9207700</v>
      </c>
      <c r="DI102" s="2">
        <v>10124200</v>
      </c>
      <c r="DJ102" s="2">
        <v>9888100</v>
      </c>
      <c r="DK102" s="2">
        <v>9575400</v>
      </c>
      <c r="DL102" s="2">
        <v>12549000</v>
      </c>
      <c r="DM102" s="2">
        <v>15076800</v>
      </c>
      <c r="DN102" s="2">
        <v>11917400</v>
      </c>
      <c r="DO102" s="2">
        <v>5499500</v>
      </c>
      <c r="DP102" s="2">
        <v>5261300</v>
      </c>
      <c r="DQ102" s="2">
        <v>4100100</v>
      </c>
      <c r="DR102" s="2">
        <v>8134200</v>
      </c>
      <c r="DS102" s="2">
        <v>12577400</v>
      </c>
      <c r="DT102" s="2">
        <v>8858100</v>
      </c>
      <c r="DU102" s="2">
        <v>14295700</v>
      </c>
      <c r="DV102" s="2">
        <v>8982900</v>
      </c>
      <c r="DW102" s="2">
        <v>10388500</v>
      </c>
      <c r="DX102" s="2">
        <v>19803200</v>
      </c>
      <c r="DY102" s="2">
        <v>20974000</v>
      </c>
      <c r="DZ102" s="2">
        <v>7519100</v>
      </c>
      <c r="EA102" s="2">
        <v>4809900</v>
      </c>
      <c r="EB102" s="2">
        <v>5121400</v>
      </c>
      <c r="EC102" s="2">
        <v>8743500</v>
      </c>
      <c r="ED102" s="2">
        <v>3665500</v>
      </c>
      <c r="EE102" s="2">
        <v>4355800</v>
      </c>
      <c r="EF102" s="2">
        <v>4409700</v>
      </c>
      <c r="EG102" s="2">
        <v>4738500</v>
      </c>
      <c r="EH102" s="2">
        <v>5273800</v>
      </c>
      <c r="EI102" s="2">
        <v>4590500</v>
      </c>
      <c r="EJ102" s="2">
        <v>4098400</v>
      </c>
      <c r="EK102" s="2">
        <v>5332900</v>
      </c>
      <c r="EL102" s="2">
        <v>6408600</v>
      </c>
      <c r="EM102" s="2">
        <v>4850500</v>
      </c>
      <c r="EN102" s="2">
        <v>7538000</v>
      </c>
      <c r="EO102" s="2">
        <v>10274000</v>
      </c>
      <c r="EP102" s="2">
        <v>7853600</v>
      </c>
      <c r="EQ102" s="2">
        <v>9009000</v>
      </c>
      <c r="ER102" s="2">
        <v>9784000</v>
      </c>
      <c r="ES102" s="2">
        <v>6979500</v>
      </c>
      <c r="ET102" s="2">
        <v>3855300</v>
      </c>
      <c r="EU102" s="2">
        <v>5132000</v>
      </c>
      <c r="EV102" s="2">
        <v>6026100</v>
      </c>
      <c r="EW102" s="2">
        <v>2564800</v>
      </c>
      <c r="EX102" s="2">
        <v>4289100</v>
      </c>
      <c r="EY102" s="2">
        <v>4478600</v>
      </c>
      <c r="EZ102" s="2">
        <v>6909100</v>
      </c>
      <c r="FA102" s="2">
        <v>6104000</v>
      </c>
      <c r="FB102" s="2">
        <v>4531600</v>
      </c>
      <c r="FC102" s="2">
        <v>6768400</v>
      </c>
      <c r="FD102" s="2">
        <v>8500100</v>
      </c>
      <c r="FE102" s="2">
        <v>5403800</v>
      </c>
      <c r="FF102" s="2">
        <v>6163400</v>
      </c>
      <c r="FG102" s="2">
        <v>7131900</v>
      </c>
      <c r="FH102" s="2">
        <v>11046300</v>
      </c>
      <c r="FI102" s="2">
        <v>8157500</v>
      </c>
      <c r="FJ102" s="2">
        <v>6756500</v>
      </c>
      <c r="FK102" s="2">
        <v>7881000</v>
      </c>
      <c r="FL102" s="2">
        <v>8209100</v>
      </c>
      <c r="FM102" s="2">
        <v>13909700</v>
      </c>
      <c r="FN102" s="2">
        <v>11581700</v>
      </c>
      <c r="FO102" s="2">
        <v>9017400</v>
      </c>
      <c r="FP102" s="2">
        <v>4490200</v>
      </c>
      <c r="FQ102" s="2">
        <v>3666900</v>
      </c>
      <c r="FR102" s="2">
        <v>5382300</v>
      </c>
      <c r="FS102" s="2">
        <v>9114500</v>
      </c>
      <c r="FT102" s="2">
        <v>15065600</v>
      </c>
      <c r="FU102" s="2">
        <v>8774000</v>
      </c>
      <c r="FV102" s="2">
        <v>7142000</v>
      </c>
      <c r="FW102" s="2">
        <v>9713500</v>
      </c>
      <c r="FX102" s="2">
        <v>6559200</v>
      </c>
      <c r="FY102" s="2">
        <v>8741700</v>
      </c>
      <c r="FZ102" s="2">
        <v>11341300</v>
      </c>
      <c r="GA102" s="2">
        <v>4597400</v>
      </c>
      <c r="GB102" s="2">
        <v>7241200</v>
      </c>
      <c r="GC102" s="2">
        <v>7633900</v>
      </c>
      <c r="GD102" s="2">
        <v>8538800</v>
      </c>
      <c r="GE102" s="2">
        <v>9302100</v>
      </c>
      <c r="GF102" s="2">
        <v>12241200</v>
      </c>
      <c r="GG102" s="2">
        <v>23844500</v>
      </c>
      <c r="GH102" s="2">
        <v>15669400</v>
      </c>
      <c r="GI102" s="2">
        <v>11547200</v>
      </c>
      <c r="GJ102" s="2">
        <v>6359900</v>
      </c>
      <c r="GK102" s="2">
        <v>4781900</v>
      </c>
      <c r="GL102" s="2">
        <v>3742100</v>
      </c>
      <c r="GM102" s="2">
        <v>2939600</v>
      </c>
      <c r="GN102" s="2">
        <v>2870400</v>
      </c>
      <c r="GO102" s="2">
        <v>4280800</v>
      </c>
      <c r="GP102" s="2">
        <v>2918800</v>
      </c>
      <c r="GQ102" s="2">
        <v>2981900</v>
      </c>
      <c r="GR102" s="2">
        <v>3158400</v>
      </c>
      <c r="GS102" s="2">
        <v>3334800</v>
      </c>
      <c r="GT102" s="2">
        <v>2656500</v>
      </c>
      <c r="GU102" s="2">
        <v>4267800</v>
      </c>
      <c r="GV102" s="2">
        <v>4163800</v>
      </c>
      <c r="GW102" s="2">
        <v>3752000</v>
      </c>
      <c r="GX102" s="2">
        <v>3817600</v>
      </c>
      <c r="GY102" s="2">
        <v>5812600</v>
      </c>
      <c r="GZ102" s="2">
        <v>4104300</v>
      </c>
      <c r="HA102" s="2">
        <v>1922600</v>
      </c>
      <c r="HB102" s="2">
        <v>2883900</v>
      </c>
      <c r="HC102" s="2">
        <v>2649800</v>
      </c>
      <c r="HD102" s="2">
        <v>2259200</v>
      </c>
      <c r="HE102" s="2">
        <v>2086600</v>
      </c>
      <c r="HF102" s="2">
        <v>3762900</v>
      </c>
      <c r="HG102" s="2">
        <v>3987900</v>
      </c>
      <c r="HH102" s="2">
        <v>2657600</v>
      </c>
      <c r="HI102" s="2">
        <v>2332300</v>
      </c>
      <c r="HJ102" s="2">
        <v>6414700</v>
      </c>
      <c r="HK102" s="2">
        <v>3047400</v>
      </c>
      <c r="HL102" s="2">
        <v>3013300</v>
      </c>
      <c r="HM102" s="2">
        <v>3226800</v>
      </c>
      <c r="HN102" s="2">
        <v>3910700</v>
      </c>
      <c r="HO102" s="2">
        <v>5475300</v>
      </c>
      <c r="HP102" s="2">
        <v>5080100</v>
      </c>
      <c r="HQ102" s="2">
        <v>3581800</v>
      </c>
      <c r="HR102" s="2">
        <v>2718000</v>
      </c>
      <c r="HS102" s="2">
        <v>3601300</v>
      </c>
      <c r="HT102" s="2">
        <v>4301200</v>
      </c>
      <c r="HU102" s="2">
        <v>4187800</v>
      </c>
      <c r="HV102" s="2">
        <v>3360900</v>
      </c>
      <c r="HW102" s="2">
        <v>3507100</v>
      </c>
      <c r="HX102" s="2">
        <v>4104500</v>
      </c>
      <c r="HY102" s="2">
        <v>2779800</v>
      </c>
      <c r="HZ102" s="2">
        <v>1957600</v>
      </c>
      <c r="IA102" s="2">
        <v>3775800</v>
      </c>
      <c r="IB102" s="2">
        <v>3084700</v>
      </c>
      <c r="IC102" s="2">
        <v>2554000</v>
      </c>
      <c r="ID102" s="2">
        <v>2459000</v>
      </c>
      <c r="IE102" s="2">
        <v>3535700</v>
      </c>
      <c r="IF102" s="2">
        <v>3497500</v>
      </c>
      <c r="IG102" s="2">
        <v>2586100</v>
      </c>
      <c r="IH102" s="2">
        <v>3792000</v>
      </c>
      <c r="II102" s="2">
        <v>3278300</v>
      </c>
      <c r="IJ102" s="2">
        <v>4381400</v>
      </c>
      <c r="IK102" s="2">
        <v>4353600</v>
      </c>
      <c r="IL102" s="2">
        <v>5171600</v>
      </c>
      <c r="IM102" s="2">
        <v>5054700</v>
      </c>
      <c r="IN102" s="2">
        <v>4644100</v>
      </c>
      <c r="IO102" s="2">
        <v>6741000</v>
      </c>
      <c r="IP102" s="2">
        <v>5165300</v>
      </c>
      <c r="IQ102" s="2">
        <v>10123400</v>
      </c>
      <c r="IR102" s="2">
        <v>10306000</v>
      </c>
      <c r="IS102" s="2">
        <v>5826600</v>
      </c>
      <c r="IT102" s="2">
        <v>2285600</v>
      </c>
    </row>
    <row r="103" spans="1:254" ht="15.9" customHeight="1">
      <c r="A103" s="390" t="s">
        <v>201</v>
      </c>
      <c r="B103" s="46" t="s">
        <v>202</v>
      </c>
      <c r="C103" s="50">
        <v>34290700</v>
      </c>
      <c r="D103" s="199">
        <v>-23270900</v>
      </c>
      <c r="E103" s="197">
        <v>57561600</v>
      </c>
      <c r="F103" s="21">
        <v>48207800</v>
      </c>
      <c r="G103" s="21">
        <v>54429600</v>
      </c>
      <c r="H103" s="21">
        <v>38401200</v>
      </c>
      <c r="I103" s="21">
        <v>73627300</v>
      </c>
      <c r="J103" s="21">
        <v>48318100</v>
      </c>
      <c r="K103" s="21">
        <v>53924500</v>
      </c>
      <c r="L103" s="21">
        <v>39640100</v>
      </c>
      <c r="M103" s="21">
        <v>41066100</v>
      </c>
      <c r="N103" s="21">
        <v>28103100</v>
      </c>
      <c r="O103" s="21">
        <v>31624200</v>
      </c>
      <c r="P103" s="21">
        <v>38205300</v>
      </c>
      <c r="Q103" s="21">
        <v>29986600</v>
      </c>
      <c r="R103" s="21">
        <v>47075400</v>
      </c>
      <c r="S103" s="21">
        <v>36029500</v>
      </c>
      <c r="T103" s="21">
        <v>32782500</v>
      </c>
      <c r="U103" s="21">
        <v>44664300</v>
      </c>
      <c r="V103" s="21">
        <v>40749200</v>
      </c>
      <c r="W103" s="21">
        <v>42643000</v>
      </c>
      <c r="X103" s="21">
        <v>45092500</v>
      </c>
      <c r="Y103" s="21">
        <v>40311200</v>
      </c>
      <c r="Z103" s="21">
        <v>35968500</v>
      </c>
      <c r="AA103" s="21">
        <v>32123000</v>
      </c>
      <c r="AB103" s="21">
        <v>42677500</v>
      </c>
      <c r="AC103" s="21">
        <v>34213100</v>
      </c>
      <c r="AD103" s="21">
        <v>39659300</v>
      </c>
      <c r="AE103" s="21">
        <v>46151000</v>
      </c>
      <c r="AF103" s="21">
        <v>56572900</v>
      </c>
      <c r="AG103" s="21">
        <v>61307100</v>
      </c>
      <c r="AH103" s="21">
        <v>50848200</v>
      </c>
      <c r="AI103" s="21">
        <v>80829900</v>
      </c>
      <c r="AJ103" s="21">
        <v>154230200</v>
      </c>
      <c r="AK103" s="21">
        <v>2675400</v>
      </c>
      <c r="AL103" s="21">
        <v>3131200</v>
      </c>
      <c r="AM103" s="21">
        <v>48865900</v>
      </c>
      <c r="AN103" s="21">
        <v>35504300</v>
      </c>
      <c r="AO103" s="21">
        <v>68142600</v>
      </c>
      <c r="AP103" s="21">
        <v>37526700</v>
      </c>
      <c r="AQ103" s="21">
        <v>45471600</v>
      </c>
      <c r="AR103" s="21">
        <v>51253400</v>
      </c>
      <c r="AS103" s="21">
        <v>54543200</v>
      </c>
      <c r="AT103" s="21">
        <v>60698500</v>
      </c>
      <c r="AU103" s="21">
        <v>45195300</v>
      </c>
      <c r="AV103" s="21">
        <v>46983000</v>
      </c>
      <c r="AW103" s="21">
        <v>45052400</v>
      </c>
      <c r="AX103" s="21">
        <v>82340200</v>
      </c>
      <c r="AY103" s="21">
        <v>48742800</v>
      </c>
      <c r="AZ103" s="21">
        <v>51636800</v>
      </c>
      <c r="BA103" s="21">
        <v>71394000</v>
      </c>
      <c r="BB103" s="21">
        <v>66629900</v>
      </c>
      <c r="BC103" s="21">
        <v>71871700</v>
      </c>
      <c r="BD103" s="21">
        <v>93052900</v>
      </c>
      <c r="BE103" s="21">
        <v>60516700</v>
      </c>
      <c r="BF103" s="21">
        <v>105386700</v>
      </c>
      <c r="BG103" s="21">
        <v>98432700</v>
      </c>
      <c r="BH103" s="21">
        <v>116069900</v>
      </c>
      <c r="BI103" s="21">
        <v>124339100</v>
      </c>
      <c r="BJ103" s="21">
        <v>86555100</v>
      </c>
      <c r="BK103" s="21">
        <v>128904500</v>
      </c>
      <c r="BL103" s="21">
        <v>57118100</v>
      </c>
      <c r="BM103" s="2">
        <v>62691200</v>
      </c>
      <c r="BN103" s="2">
        <v>90480800</v>
      </c>
      <c r="BO103" s="2">
        <v>40738700</v>
      </c>
      <c r="BP103" s="2">
        <v>43386200</v>
      </c>
      <c r="BQ103" s="2">
        <v>49010500</v>
      </c>
      <c r="BR103" s="2">
        <v>28397000</v>
      </c>
      <c r="BS103" s="2">
        <v>39274600</v>
      </c>
      <c r="BT103" s="2">
        <v>46167300</v>
      </c>
      <c r="BU103" s="2">
        <v>52739100</v>
      </c>
      <c r="BV103" s="2">
        <v>40846300</v>
      </c>
      <c r="BW103" s="2">
        <v>57099000</v>
      </c>
      <c r="BX103" s="2">
        <v>42928800</v>
      </c>
      <c r="BY103" s="2">
        <v>49306000</v>
      </c>
      <c r="BZ103" s="2">
        <v>49029200</v>
      </c>
      <c r="CA103" s="2">
        <v>49543600</v>
      </c>
      <c r="CB103" s="2">
        <v>53271700</v>
      </c>
      <c r="CC103" s="2">
        <v>57485900</v>
      </c>
      <c r="CD103" s="2">
        <v>63357200</v>
      </c>
      <c r="CE103" s="2">
        <v>67148400</v>
      </c>
      <c r="CF103" s="2">
        <v>83540900</v>
      </c>
      <c r="CG103" s="2">
        <v>70638500</v>
      </c>
      <c r="CH103" s="2">
        <v>61297000</v>
      </c>
      <c r="CI103" s="2">
        <v>47494600</v>
      </c>
      <c r="CJ103" s="2">
        <v>46016200</v>
      </c>
      <c r="CK103" s="2">
        <v>51978000</v>
      </c>
      <c r="CL103" s="2">
        <v>56992200</v>
      </c>
      <c r="CM103" s="2">
        <v>48295400</v>
      </c>
      <c r="CN103" s="2">
        <v>58825600</v>
      </c>
      <c r="CO103" s="2">
        <v>43818400</v>
      </c>
      <c r="CP103" s="2">
        <v>11990600</v>
      </c>
      <c r="CQ103" s="2">
        <v>12925700</v>
      </c>
      <c r="CR103" s="2">
        <v>9657200</v>
      </c>
      <c r="CS103" s="2">
        <v>10284100</v>
      </c>
      <c r="CT103" s="2">
        <v>9596200</v>
      </c>
      <c r="CU103" s="2">
        <v>9983100</v>
      </c>
      <c r="CV103" s="2">
        <v>7179300</v>
      </c>
      <c r="CW103" s="2">
        <v>9417800</v>
      </c>
      <c r="CX103" s="2">
        <v>13783400</v>
      </c>
      <c r="CY103" s="2">
        <v>17650200</v>
      </c>
      <c r="CZ103" s="2">
        <v>12499600</v>
      </c>
      <c r="DA103" s="2">
        <v>10878900</v>
      </c>
      <c r="DB103" s="2">
        <v>9226300</v>
      </c>
      <c r="DC103" s="2">
        <v>12998200</v>
      </c>
      <c r="DD103" s="2">
        <v>13817900</v>
      </c>
      <c r="DE103" s="2">
        <v>14455900</v>
      </c>
      <c r="DF103" s="2">
        <v>14807800</v>
      </c>
      <c r="DG103" s="2">
        <v>15937800</v>
      </c>
      <c r="DH103" s="2">
        <v>14276000</v>
      </c>
      <c r="DI103" s="2">
        <v>11083100</v>
      </c>
      <c r="DJ103" s="2">
        <v>16117700</v>
      </c>
      <c r="DK103" s="2">
        <v>15138300</v>
      </c>
      <c r="DL103" s="2">
        <v>14357200</v>
      </c>
      <c r="DM103" s="2">
        <v>5279900</v>
      </c>
      <c r="DN103" s="2">
        <v>7146600</v>
      </c>
      <c r="DO103" s="2">
        <v>6893800</v>
      </c>
      <c r="DP103" s="2">
        <v>5568500</v>
      </c>
      <c r="DQ103" s="2">
        <v>5202700</v>
      </c>
      <c r="DR103" s="2">
        <v>9904400</v>
      </c>
      <c r="DS103" s="2">
        <v>10877400</v>
      </c>
      <c r="DT103" s="2">
        <v>17466200</v>
      </c>
      <c r="DU103" s="2">
        <v>26472200</v>
      </c>
      <c r="DV103" s="2">
        <v>8407400</v>
      </c>
      <c r="DW103" s="2">
        <v>9099600</v>
      </c>
      <c r="DX103" s="2">
        <v>12379600</v>
      </c>
      <c r="DY103" s="2">
        <v>11444000</v>
      </c>
      <c r="DZ103" s="2">
        <v>12924100</v>
      </c>
      <c r="EA103" s="2">
        <v>8927400</v>
      </c>
      <c r="EB103" s="2">
        <v>8891600</v>
      </c>
      <c r="EC103" s="2">
        <v>14637000</v>
      </c>
      <c r="ED103" s="2">
        <v>5617800</v>
      </c>
      <c r="EE103" s="2">
        <v>6870900</v>
      </c>
      <c r="EF103" s="2">
        <v>6466400</v>
      </c>
      <c r="EG103" s="2">
        <v>8595600</v>
      </c>
      <c r="EH103" s="2">
        <v>9693400</v>
      </c>
      <c r="EI103" s="2">
        <v>6900600</v>
      </c>
      <c r="EJ103" s="2">
        <v>6953000</v>
      </c>
      <c r="EK103" s="2">
        <v>6151100</v>
      </c>
      <c r="EL103" s="2">
        <v>4841200</v>
      </c>
      <c r="EM103" s="2">
        <v>6475400</v>
      </c>
      <c r="EN103" s="2">
        <v>7509100</v>
      </c>
      <c r="EO103" s="2">
        <v>8000800</v>
      </c>
      <c r="EP103" s="2">
        <v>6593200</v>
      </c>
      <c r="EQ103" s="2">
        <v>5946500</v>
      </c>
      <c r="ER103" s="2">
        <v>6269900</v>
      </c>
      <c r="ES103" s="2">
        <v>7838000</v>
      </c>
      <c r="ET103" s="2">
        <v>6875000</v>
      </c>
      <c r="EU103" s="2">
        <v>7795300</v>
      </c>
      <c r="EV103" s="2">
        <v>6699000</v>
      </c>
      <c r="EW103" s="2">
        <v>4537000</v>
      </c>
      <c r="EX103" s="2">
        <v>6384500</v>
      </c>
      <c r="EY103" s="2">
        <v>4916100</v>
      </c>
      <c r="EZ103" s="2">
        <v>8447500</v>
      </c>
      <c r="FA103" s="2">
        <v>9409900</v>
      </c>
      <c r="FB103" s="2">
        <v>8969300</v>
      </c>
      <c r="FC103" s="2">
        <v>10377800</v>
      </c>
      <c r="FD103" s="2">
        <v>9021400</v>
      </c>
      <c r="FE103" s="2">
        <v>7855900</v>
      </c>
      <c r="FF103" s="2">
        <v>7778200</v>
      </c>
      <c r="FG103" s="2">
        <v>10137000</v>
      </c>
      <c r="FH103" s="2">
        <v>8070600</v>
      </c>
      <c r="FI103" s="2">
        <v>8390300</v>
      </c>
      <c r="FJ103" s="2">
        <v>11481900</v>
      </c>
      <c r="FK103" s="2">
        <v>6581400</v>
      </c>
      <c r="FL103" s="2">
        <v>5677700</v>
      </c>
      <c r="FM103" s="2">
        <v>7909500</v>
      </c>
      <c r="FN103" s="2">
        <v>10655500</v>
      </c>
      <c r="FO103" s="2">
        <v>14664500</v>
      </c>
      <c r="FP103" s="2">
        <v>6397000</v>
      </c>
      <c r="FQ103" s="2">
        <v>7949000</v>
      </c>
      <c r="FR103" s="2">
        <v>10806400</v>
      </c>
      <c r="FS103" s="2">
        <v>10065300</v>
      </c>
      <c r="FT103" s="2">
        <v>13797100</v>
      </c>
      <c r="FU103" s="2">
        <v>16705100</v>
      </c>
      <c r="FV103" s="2">
        <v>22542200</v>
      </c>
      <c r="FW103" s="2">
        <v>16270100</v>
      </c>
      <c r="FX103" s="2">
        <v>10389400</v>
      </c>
      <c r="FY103" s="2">
        <v>14690300</v>
      </c>
      <c r="FZ103" s="2">
        <v>15156700</v>
      </c>
      <c r="GA103" s="2">
        <v>18287500</v>
      </c>
      <c r="GB103" s="2">
        <v>20505400</v>
      </c>
      <c r="GC103" s="2">
        <v>18679400</v>
      </c>
      <c r="GD103" s="2">
        <v>28629100</v>
      </c>
      <c r="GE103" s="2">
        <v>15650500</v>
      </c>
      <c r="GF103" s="2">
        <v>16441100</v>
      </c>
      <c r="GG103" s="2">
        <v>13074200</v>
      </c>
      <c r="GH103" s="2">
        <v>14334400</v>
      </c>
      <c r="GI103" s="2">
        <v>17914500</v>
      </c>
      <c r="GJ103" s="2">
        <v>13306300</v>
      </c>
      <c r="GK103" s="2">
        <v>10633800</v>
      </c>
      <c r="GL103" s="2">
        <v>15766600</v>
      </c>
      <c r="GM103" s="2">
        <v>11583200</v>
      </c>
      <c r="GN103" s="2">
        <v>10614300</v>
      </c>
      <c r="GO103" s="2">
        <v>11556600</v>
      </c>
      <c r="GP103" s="2">
        <v>13591900</v>
      </c>
      <c r="GQ103" s="2">
        <v>8625000</v>
      </c>
      <c r="GR103" s="2">
        <v>9795900</v>
      </c>
      <c r="GS103" s="2">
        <v>7158400</v>
      </c>
      <c r="GT103" s="2">
        <v>7157400</v>
      </c>
      <c r="GU103" s="2">
        <v>12851100</v>
      </c>
      <c r="GV103" s="2">
        <v>11027700</v>
      </c>
      <c r="GW103" s="2">
        <v>13748300</v>
      </c>
      <c r="GX103" s="2">
        <v>15841900</v>
      </c>
      <c r="GY103" s="2">
        <v>19421800</v>
      </c>
      <c r="GZ103" s="2">
        <v>9056000</v>
      </c>
      <c r="HA103" s="2">
        <v>6226100</v>
      </c>
      <c r="HB103" s="2">
        <v>6959200</v>
      </c>
      <c r="HC103" s="2">
        <v>5833300</v>
      </c>
      <c r="HD103" s="2">
        <v>6150000</v>
      </c>
      <c r="HE103" s="2">
        <v>8256000</v>
      </c>
      <c r="HF103" s="2">
        <v>6282000</v>
      </c>
      <c r="HG103" s="2">
        <v>8306900</v>
      </c>
      <c r="HH103" s="2">
        <v>7680500</v>
      </c>
      <c r="HI103" s="2">
        <v>6479800</v>
      </c>
      <c r="HJ103" s="2">
        <v>9776000</v>
      </c>
      <c r="HK103" s="2">
        <v>5998700</v>
      </c>
      <c r="HL103" s="2">
        <v>9096300</v>
      </c>
      <c r="HM103" s="2">
        <v>10530500</v>
      </c>
      <c r="HN103" s="2">
        <v>9530500</v>
      </c>
      <c r="HO103" s="2">
        <v>13909100</v>
      </c>
      <c r="HP103" s="2">
        <v>9226000</v>
      </c>
      <c r="HQ103" s="2">
        <v>11630700</v>
      </c>
      <c r="HR103" s="2">
        <v>9115000</v>
      </c>
      <c r="HS103" s="2">
        <v>12224300</v>
      </c>
      <c r="HT103" s="2">
        <v>14656400</v>
      </c>
      <c r="HU103" s="2">
        <v>11010800</v>
      </c>
      <c r="HV103" s="2">
        <v>10898600</v>
      </c>
      <c r="HW103" s="2">
        <v>11195400</v>
      </c>
      <c r="HX103" s="2">
        <v>13527600</v>
      </c>
      <c r="HY103" s="2">
        <v>13583500</v>
      </c>
      <c r="HZ103" s="2">
        <v>6720200</v>
      </c>
      <c r="IA103" s="2">
        <v>6646300</v>
      </c>
      <c r="IB103" s="2">
        <v>7841300</v>
      </c>
      <c r="IC103" s="2">
        <v>5288700</v>
      </c>
      <c r="ID103" s="2">
        <v>7692000</v>
      </c>
      <c r="IE103" s="2">
        <v>9215000</v>
      </c>
      <c r="IF103" s="2">
        <v>11581100</v>
      </c>
      <c r="IG103" s="2">
        <v>8654000</v>
      </c>
      <c r="IH103" s="2">
        <v>14520000</v>
      </c>
      <c r="II103" s="2">
        <v>9499600</v>
      </c>
      <c r="IJ103" s="2">
        <v>12664300</v>
      </c>
      <c r="IK103" s="2">
        <v>12329800</v>
      </c>
      <c r="IL103" s="2">
        <v>20587600</v>
      </c>
      <c r="IM103" s="2">
        <v>25008200</v>
      </c>
      <c r="IN103" s="2">
        <v>11414100</v>
      </c>
      <c r="IO103" s="2">
        <v>12327500</v>
      </c>
      <c r="IP103" s="2">
        <v>11368800</v>
      </c>
      <c r="IQ103" s="2">
        <v>13788400</v>
      </c>
      <c r="IR103" s="2">
        <v>19391800</v>
      </c>
      <c r="IS103" s="2">
        <v>28902400</v>
      </c>
      <c r="IT103" s="2">
        <v>16321600</v>
      </c>
    </row>
    <row r="104" spans="1:254" ht="15.9" customHeight="1">
      <c r="A104" s="390" t="s">
        <v>203</v>
      </c>
      <c r="B104" s="46" t="s">
        <v>204</v>
      </c>
      <c r="C104" s="50">
        <v>1474700</v>
      </c>
      <c r="D104" s="199">
        <v>-2447100</v>
      </c>
      <c r="E104" s="197">
        <v>3921800</v>
      </c>
      <c r="F104" s="21">
        <v>4097900</v>
      </c>
      <c r="G104" s="21">
        <v>5100300</v>
      </c>
      <c r="H104" s="21">
        <v>5983400</v>
      </c>
      <c r="I104" s="21">
        <v>6692700</v>
      </c>
      <c r="J104" s="21">
        <v>5753000</v>
      </c>
      <c r="K104" s="21">
        <v>6922100</v>
      </c>
      <c r="L104" s="21">
        <v>5153000</v>
      </c>
      <c r="M104" s="21">
        <v>5707000</v>
      </c>
      <c r="N104" s="21">
        <v>6080900</v>
      </c>
      <c r="O104" s="21">
        <v>5502900</v>
      </c>
      <c r="P104" s="21">
        <v>4927400</v>
      </c>
      <c r="Q104" s="21">
        <v>5770500</v>
      </c>
      <c r="R104" s="21">
        <v>6553400</v>
      </c>
      <c r="S104" s="21">
        <v>4923600</v>
      </c>
      <c r="T104" s="21">
        <v>6605300</v>
      </c>
      <c r="U104" s="21">
        <v>4752500</v>
      </c>
      <c r="V104" s="21">
        <v>4787100</v>
      </c>
      <c r="W104" s="21">
        <v>5427300</v>
      </c>
      <c r="X104" s="21">
        <v>5833800</v>
      </c>
      <c r="Y104" s="21">
        <v>6253300</v>
      </c>
      <c r="Z104" s="21">
        <v>7757400</v>
      </c>
      <c r="AA104" s="21">
        <v>4107100</v>
      </c>
      <c r="AB104" s="21">
        <v>4037800</v>
      </c>
      <c r="AC104" s="21">
        <v>4825100</v>
      </c>
      <c r="AD104" s="21">
        <v>5231700</v>
      </c>
      <c r="AE104" s="21">
        <v>5022600</v>
      </c>
      <c r="AF104" s="21">
        <v>5144000</v>
      </c>
      <c r="AG104" s="21">
        <v>5143200</v>
      </c>
      <c r="AH104" s="21">
        <v>5306200</v>
      </c>
      <c r="AI104" s="21">
        <v>7296900</v>
      </c>
      <c r="AJ104" s="21">
        <v>4550200</v>
      </c>
      <c r="AK104" s="21">
        <v>3687900</v>
      </c>
      <c r="AL104" s="21">
        <v>6401400</v>
      </c>
      <c r="AM104" s="21">
        <v>5385900</v>
      </c>
      <c r="AN104" s="21">
        <v>5707300</v>
      </c>
      <c r="AO104" s="21">
        <v>4930800</v>
      </c>
      <c r="AP104" s="21">
        <v>5298900</v>
      </c>
      <c r="AQ104" s="21">
        <v>11509700</v>
      </c>
      <c r="AR104" s="21">
        <v>7369600</v>
      </c>
      <c r="AS104" s="21">
        <v>7432300</v>
      </c>
      <c r="AT104" s="21">
        <v>7670000</v>
      </c>
      <c r="AU104" s="21">
        <v>5719500</v>
      </c>
      <c r="AV104" s="21">
        <v>4225500</v>
      </c>
      <c r="AW104" s="21">
        <v>5974500</v>
      </c>
      <c r="AX104" s="21">
        <v>6170100</v>
      </c>
      <c r="AY104" s="21">
        <v>5438700</v>
      </c>
      <c r="AZ104" s="21">
        <v>5647800</v>
      </c>
      <c r="BA104" s="21">
        <v>12417400</v>
      </c>
      <c r="BB104" s="21">
        <v>23062400</v>
      </c>
      <c r="BC104" s="21">
        <v>6485500</v>
      </c>
      <c r="BD104" s="21">
        <v>5742100</v>
      </c>
      <c r="BE104" s="21">
        <v>6223700</v>
      </c>
      <c r="BF104" s="21">
        <v>4791000</v>
      </c>
      <c r="BG104" s="21">
        <v>8548200</v>
      </c>
      <c r="BH104" s="21">
        <v>8577200</v>
      </c>
      <c r="BI104" s="21">
        <v>7908500</v>
      </c>
      <c r="BJ104" s="21">
        <v>12590600</v>
      </c>
      <c r="BK104" s="21">
        <v>5957200</v>
      </c>
      <c r="BL104" s="21">
        <v>4668100</v>
      </c>
      <c r="BM104" s="2">
        <v>4964600</v>
      </c>
      <c r="BN104" s="2">
        <v>4918200</v>
      </c>
      <c r="BO104" s="2">
        <v>3628400</v>
      </c>
      <c r="BP104" s="2">
        <v>5490100</v>
      </c>
      <c r="BQ104" s="2">
        <v>5991100</v>
      </c>
      <c r="BR104" s="2">
        <v>3642000</v>
      </c>
      <c r="BS104" s="2">
        <v>6341300</v>
      </c>
      <c r="BT104" s="2">
        <v>5140500</v>
      </c>
      <c r="BU104" s="2">
        <v>6389000</v>
      </c>
      <c r="BV104" s="2">
        <v>4120100</v>
      </c>
      <c r="BW104" s="2">
        <v>6404700</v>
      </c>
      <c r="BX104" s="2">
        <v>4093600</v>
      </c>
      <c r="BY104" s="2">
        <v>4614300</v>
      </c>
      <c r="BZ104" s="2">
        <v>3288600</v>
      </c>
      <c r="CA104" s="2">
        <v>4178500</v>
      </c>
      <c r="CB104" s="2">
        <v>3591700</v>
      </c>
      <c r="CC104" s="2">
        <v>3346500</v>
      </c>
      <c r="CD104" s="2">
        <v>3070900</v>
      </c>
      <c r="CE104" s="2">
        <v>2983400</v>
      </c>
      <c r="CF104" s="2">
        <v>3822400</v>
      </c>
      <c r="CG104" s="2">
        <v>4820700</v>
      </c>
      <c r="CH104" s="2">
        <v>5097200</v>
      </c>
      <c r="CI104" s="2">
        <v>3510600</v>
      </c>
      <c r="CJ104" s="2">
        <v>5282300</v>
      </c>
      <c r="CK104" s="2">
        <v>2404600</v>
      </c>
      <c r="CL104" s="2">
        <v>3725600</v>
      </c>
      <c r="CM104" s="2">
        <v>4333300</v>
      </c>
      <c r="CN104" s="2">
        <v>5194300</v>
      </c>
      <c r="CO104" s="2">
        <v>4933500</v>
      </c>
      <c r="CP104" s="2">
        <v>6069600</v>
      </c>
      <c r="CQ104" s="2">
        <v>3956300</v>
      </c>
      <c r="CR104" s="2">
        <v>4654700</v>
      </c>
      <c r="CS104" s="2">
        <v>3849100</v>
      </c>
      <c r="CT104" s="2">
        <v>5671600</v>
      </c>
      <c r="CU104" s="2">
        <v>7699400</v>
      </c>
      <c r="CV104" s="2">
        <v>4755100</v>
      </c>
      <c r="CW104" s="2">
        <v>3764900</v>
      </c>
      <c r="CX104" s="2">
        <v>3885600</v>
      </c>
      <c r="CY104" s="2">
        <v>5548000</v>
      </c>
      <c r="CZ104" s="2">
        <v>5144800</v>
      </c>
      <c r="DA104" s="2">
        <v>4509000</v>
      </c>
      <c r="DB104" s="2">
        <v>5428800</v>
      </c>
      <c r="DC104" s="2">
        <v>5842400</v>
      </c>
      <c r="DD104" s="2">
        <v>3957500</v>
      </c>
      <c r="DE104" s="2">
        <v>7163100</v>
      </c>
      <c r="DF104" s="2">
        <v>7384000</v>
      </c>
      <c r="DG104" s="2">
        <v>5171200</v>
      </c>
      <c r="DH104" s="2">
        <v>4990200</v>
      </c>
      <c r="DI104" s="2">
        <v>7968800</v>
      </c>
      <c r="DJ104" s="2">
        <v>4875100</v>
      </c>
      <c r="DK104" s="2">
        <v>6054500</v>
      </c>
      <c r="DL104" s="2">
        <v>6358200</v>
      </c>
      <c r="DM104" s="2">
        <v>4710100</v>
      </c>
      <c r="DN104" s="2">
        <v>4219500</v>
      </c>
      <c r="DO104" s="2">
        <v>4198100</v>
      </c>
      <c r="DP104" s="2">
        <v>4058500</v>
      </c>
      <c r="DQ104" s="2">
        <v>6478100</v>
      </c>
      <c r="DR104" s="2">
        <v>7441400</v>
      </c>
      <c r="DS104" s="2">
        <v>8165800</v>
      </c>
      <c r="DT104" s="2">
        <v>6695300</v>
      </c>
      <c r="DU104" s="2">
        <v>8702900</v>
      </c>
      <c r="DV104" s="2">
        <v>5835100</v>
      </c>
      <c r="DW104" s="2">
        <v>4472800</v>
      </c>
      <c r="DX104" s="2">
        <v>4815100</v>
      </c>
      <c r="DY104" s="2">
        <v>6803700</v>
      </c>
      <c r="DZ104" s="2">
        <v>4157600</v>
      </c>
      <c r="EA104" s="2">
        <v>5239200</v>
      </c>
      <c r="EB104" s="2">
        <v>5282900</v>
      </c>
      <c r="EC104" s="2">
        <v>4906300</v>
      </c>
      <c r="ED104" s="2">
        <v>4080000</v>
      </c>
      <c r="EE104" s="2">
        <v>5916400</v>
      </c>
      <c r="EF104" s="2">
        <v>4814900</v>
      </c>
      <c r="EG104" s="2">
        <v>5181800</v>
      </c>
      <c r="EH104" s="2">
        <v>6797200</v>
      </c>
      <c r="EI104" s="2">
        <v>5875000</v>
      </c>
      <c r="EJ104" s="2">
        <v>4802600</v>
      </c>
      <c r="EK104" s="2">
        <v>5004500</v>
      </c>
      <c r="EL104" s="2">
        <v>10218500</v>
      </c>
      <c r="EM104" s="2">
        <v>5876600</v>
      </c>
      <c r="EN104" s="2">
        <v>5773300</v>
      </c>
      <c r="EO104" s="2">
        <v>5957800</v>
      </c>
      <c r="EP104" s="2">
        <v>6844800</v>
      </c>
      <c r="EQ104" s="2">
        <v>12284500</v>
      </c>
      <c r="ER104" s="2">
        <v>13646800</v>
      </c>
      <c r="ES104" s="2">
        <v>10331000</v>
      </c>
      <c r="ET104" s="2">
        <v>4075900</v>
      </c>
      <c r="EU104" s="2">
        <v>3636800</v>
      </c>
      <c r="EV104" s="2">
        <v>3030700</v>
      </c>
      <c r="EW104" s="2">
        <v>2216700</v>
      </c>
      <c r="EX104" s="2">
        <v>4311100</v>
      </c>
      <c r="EY104" s="2">
        <v>6168700</v>
      </c>
      <c r="EZ104" s="2">
        <v>7513500</v>
      </c>
      <c r="FA104" s="2">
        <v>13103400</v>
      </c>
      <c r="FB104" s="2">
        <v>6986300</v>
      </c>
      <c r="FC104" s="2">
        <v>5758400</v>
      </c>
      <c r="FD104" s="2">
        <v>5602000</v>
      </c>
      <c r="FE104" s="2">
        <v>7088500</v>
      </c>
      <c r="FF104" s="2">
        <v>6244900</v>
      </c>
      <c r="FG104" s="2">
        <v>3857600</v>
      </c>
      <c r="FH104" s="2">
        <v>6020100</v>
      </c>
      <c r="FI104" s="2">
        <v>5204500</v>
      </c>
      <c r="FJ104" s="2">
        <v>3758500</v>
      </c>
      <c r="FK104" s="2">
        <v>3721900</v>
      </c>
      <c r="FL104" s="2">
        <v>5402500</v>
      </c>
      <c r="FM104" s="2">
        <v>6140600</v>
      </c>
      <c r="FN104" s="2">
        <v>6899200</v>
      </c>
      <c r="FO104" s="2">
        <v>7735900</v>
      </c>
      <c r="FP104" s="2">
        <v>6489100</v>
      </c>
      <c r="FQ104" s="2">
        <v>5060400</v>
      </c>
      <c r="FR104" s="2">
        <v>8465600</v>
      </c>
      <c r="FS104" s="2">
        <v>8730300</v>
      </c>
      <c r="FT104" s="2">
        <v>14939400</v>
      </c>
      <c r="FU104" s="2">
        <v>11286200</v>
      </c>
      <c r="FV104" s="2">
        <v>7832400</v>
      </c>
      <c r="FW104" s="2">
        <v>7797900</v>
      </c>
      <c r="FX104" s="2">
        <v>6849600</v>
      </c>
      <c r="FY104" s="2">
        <v>5813700</v>
      </c>
      <c r="FZ104" s="2">
        <v>4907600</v>
      </c>
      <c r="GA104" s="2">
        <v>5592700</v>
      </c>
      <c r="GB104" s="2">
        <v>5103600</v>
      </c>
      <c r="GC104" s="2">
        <v>5395900</v>
      </c>
      <c r="GD104" s="2">
        <v>5461600</v>
      </c>
      <c r="GE104" s="2">
        <v>5667300</v>
      </c>
      <c r="GF104" s="2">
        <v>7409700</v>
      </c>
      <c r="GG104" s="2">
        <v>7361700</v>
      </c>
      <c r="GH104" s="2">
        <v>7004500</v>
      </c>
      <c r="GI104" s="2">
        <v>20333600</v>
      </c>
      <c r="GJ104" s="2">
        <v>5737900</v>
      </c>
      <c r="GK104" s="2">
        <v>5069100</v>
      </c>
      <c r="GL104" s="2">
        <v>6212400</v>
      </c>
      <c r="GM104" s="2">
        <v>3888700</v>
      </c>
      <c r="GN104" s="2">
        <v>5573300</v>
      </c>
      <c r="GO104" s="2">
        <v>3893800</v>
      </c>
      <c r="GP104" s="2">
        <v>5334300</v>
      </c>
      <c r="GQ104" s="2">
        <v>5073400</v>
      </c>
      <c r="GR104" s="2">
        <v>5885900</v>
      </c>
      <c r="GS104" s="2">
        <v>5202400</v>
      </c>
      <c r="GT104" s="2">
        <v>5573200</v>
      </c>
      <c r="GU104" s="2">
        <v>6989100</v>
      </c>
      <c r="GV104" s="2">
        <v>7504000</v>
      </c>
      <c r="GW104" s="2">
        <v>8784500</v>
      </c>
      <c r="GX104" s="2">
        <v>8580600</v>
      </c>
      <c r="GY104" s="2">
        <v>6648500</v>
      </c>
      <c r="GZ104" s="2">
        <v>8187400</v>
      </c>
      <c r="HA104" s="2">
        <v>5127000</v>
      </c>
      <c r="HB104" s="2">
        <v>5320100</v>
      </c>
      <c r="HC104" s="2">
        <v>6124100</v>
      </c>
      <c r="HD104" s="2">
        <v>4620800</v>
      </c>
      <c r="HE104" s="2">
        <v>4630800</v>
      </c>
      <c r="HF104" s="2">
        <v>7587300</v>
      </c>
      <c r="HG104" s="2">
        <v>6119500</v>
      </c>
      <c r="HH104" s="2">
        <v>5770500</v>
      </c>
      <c r="HI104" s="2">
        <v>4098800</v>
      </c>
      <c r="HJ104" s="2">
        <v>10286900</v>
      </c>
      <c r="HK104" s="2">
        <v>5018800</v>
      </c>
      <c r="HL104" s="2">
        <v>5518400</v>
      </c>
      <c r="HM104" s="2">
        <v>3526200</v>
      </c>
      <c r="HN104" s="2">
        <v>4764900</v>
      </c>
      <c r="HO104" s="2">
        <v>4611700</v>
      </c>
      <c r="HP104" s="2">
        <v>4239100</v>
      </c>
      <c r="HQ104" s="2">
        <v>6035100</v>
      </c>
      <c r="HR104" s="2">
        <v>4010700</v>
      </c>
      <c r="HS104" s="2">
        <v>3754800</v>
      </c>
      <c r="HT104" s="2">
        <v>4701500</v>
      </c>
      <c r="HU104" s="2">
        <v>7581600</v>
      </c>
      <c r="HV104" s="2">
        <v>5906900</v>
      </c>
      <c r="HW104" s="2">
        <v>3385500</v>
      </c>
      <c r="HX104" s="2">
        <v>7449600</v>
      </c>
      <c r="HY104" s="2">
        <v>8012800</v>
      </c>
      <c r="HZ104" s="2">
        <v>4822800</v>
      </c>
      <c r="IA104" s="2">
        <v>7649800</v>
      </c>
      <c r="IB104" s="2">
        <v>3721000</v>
      </c>
      <c r="IC104" s="2">
        <v>5642200</v>
      </c>
      <c r="ID104" s="2">
        <v>3539500</v>
      </c>
      <c r="IE104" s="2">
        <v>4614400</v>
      </c>
      <c r="IF104" s="2">
        <v>3537300</v>
      </c>
      <c r="IG104" s="2">
        <v>3038400</v>
      </c>
      <c r="IH104" s="2">
        <v>5947200</v>
      </c>
      <c r="II104" s="2">
        <v>4955000</v>
      </c>
      <c r="IJ104" s="2">
        <v>7140100</v>
      </c>
      <c r="IK104" s="2">
        <v>8551000</v>
      </c>
      <c r="IL104" s="2">
        <v>5707500</v>
      </c>
      <c r="IM104" s="2">
        <v>5355600</v>
      </c>
      <c r="IN104" s="2">
        <v>5122800</v>
      </c>
      <c r="IO104" s="2">
        <v>4291000</v>
      </c>
      <c r="IP104" s="2">
        <v>4351600</v>
      </c>
      <c r="IQ104" s="2">
        <v>5015100</v>
      </c>
      <c r="IR104" s="2">
        <v>6355600</v>
      </c>
      <c r="IS104" s="2">
        <v>5086100</v>
      </c>
      <c r="IT104" s="2">
        <v>3010600</v>
      </c>
    </row>
    <row r="105" spans="1:254" ht="15.9" customHeight="1">
      <c r="A105" s="390" t="s">
        <v>205</v>
      </c>
      <c r="B105" s="46" t="s">
        <v>206</v>
      </c>
      <c r="C105" s="50">
        <v>170800</v>
      </c>
      <c r="D105" s="199">
        <v>-473200</v>
      </c>
      <c r="E105" s="197">
        <v>644000</v>
      </c>
      <c r="F105" s="21">
        <v>1360400</v>
      </c>
      <c r="G105" s="21">
        <v>719200</v>
      </c>
      <c r="H105" s="21">
        <v>373000</v>
      </c>
      <c r="I105" s="21">
        <v>422400</v>
      </c>
      <c r="J105" s="21">
        <v>400100</v>
      </c>
      <c r="K105" s="21">
        <v>516900</v>
      </c>
      <c r="L105" s="21">
        <v>435600</v>
      </c>
      <c r="M105" s="21">
        <v>256300</v>
      </c>
      <c r="N105" s="21">
        <v>395200</v>
      </c>
      <c r="O105" s="21">
        <v>360600</v>
      </c>
      <c r="P105" s="21">
        <v>338900</v>
      </c>
      <c r="Q105" s="21">
        <v>376200</v>
      </c>
      <c r="R105" s="21">
        <v>416100</v>
      </c>
      <c r="S105" s="21">
        <v>248700</v>
      </c>
      <c r="T105" s="21">
        <v>317200</v>
      </c>
      <c r="U105" s="21">
        <v>697500</v>
      </c>
      <c r="V105" s="21">
        <v>254100</v>
      </c>
      <c r="W105" s="21">
        <v>460800</v>
      </c>
      <c r="X105" s="21">
        <v>423100</v>
      </c>
      <c r="Y105" s="21">
        <v>497700</v>
      </c>
      <c r="Z105" s="21">
        <v>432600</v>
      </c>
      <c r="AA105" s="21">
        <v>605100</v>
      </c>
      <c r="AB105" s="21">
        <v>534800</v>
      </c>
      <c r="AC105" s="21">
        <v>755100</v>
      </c>
      <c r="AD105" s="21">
        <v>1058100</v>
      </c>
      <c r="AE105" s="21">
        <v>477500</v>
      </c>
      <c r="AF105" s="21">
        <v>349700</v>
      </c>
      <c r="AG105" s="21">
        <v>355600</v>
      </c>
      <c r="AH105" s="21">
        <v>370000</v>
      </c>
      <c r="AI105" s="21">
        <v>451000</v>
      </c>
      <c r="AJ105" s="21">
        <v>368600</v>
      </c>
      <c r="AK105" s="21">
        <v>402800</v>
      </c>
      <c r="AL105" s="21">
        <v>580800</v>
      </c>
      <c r="AM105" s="21">
        <v>573400</v>
      </c>
      <c r="AN105" s="21">
        <v>591100</v>
      </c>
      <c r="AO105" s="21">
        <v>314800</v>
      </c>
      <c r="AP105" s="21">
        <v>473500</v>
      </c>
      <c r="AQ105" s="21">
        <v>621800</v>
      </c>
      <c r="AR105" s="21">
        <v>367800</v>
      </c>
      <c r="AS105" s="21">
        <v>360200</v>
      </c>
      <c r="AT105" s="21">
        <v>389600</v>
      </c>
      <c r="AU105" s="21">
        <v>439800</v>
      </c>
      <c r="AV105" s="21">
        <v>417200</v>
      </c>
      <c r="AW105" s="21">
        <v>476600</v>
      </c>
      <c r="AX105" s="21">
        <v>666400</v>
      </c>
      <c r="AY105" s="21">
        <v>517700</v>
      </c>
      <c r="AZ105" s="21">
        <v>523000</v>
      </c>
      <c r="BA105" s="21">
        <v>537000</v>
      </c>
      <c r="BB105" s="21">
        <v>482600</v>
      </c>
      <c r="BC105" s="21">
        <v>476700</v>
      </c>
      <c r="BD105" s="21">
        <v>343500</v>
      </c>
      <c r="BE105" s="21">
        <v>770100</v>
      </c>
      <c r="BF105" s="21">
        <v>559000</v>
      </c>
      <c r="BG105" s="21">
        <v>1024000</v>
      </c>
      <c r="BH105" s="21">
        <v>495500</v>
      </c>
      <c r="BI105" s="21">
        <v>723700</v>
      </c>
      <c r="BJ105" s="21">
        <v>1328700</v>
      </c>
      <c r="BK105" s="21">
        <v>236500</v>
      </c>
      <c r="BL105" s="21">
        <v>482500</v>
      </c>
      <c r="BM105" s="2">
        <v>551700</v>
      </c>
      <c r="BN105" s="2">
        <v>551400</v>
      </c>
      <c r="BO105" s="2">
        <v>449800</v>
      </c>
      <c r="BP105" s="2">
        <v>515800</v>
      </c>
      <c r="BQ105" s="2">
        <v>765000</v>
      </c>
      <c r="BR105" s="2">
        <v>440000</v>
      </c>
      <c r="BS105" s="2">
        <v>1032100</v>
      </c>
      <c r="BT105" s="2">
        <v>1443500</v>
      </c>
      <c r="BU105" s="2">
        <v>382300</v>
      </c>
      <c r="BV105" s="2">
        <v>499300</v>
      </c>
      <c r="BW105" s="2">
        <v>544700</v>
      </c>
      <c r="BX105" s="2">
        <v>284500</v>
      </c>
      <c r="BY105" s="2">
        <v>229400</v>
      </c>
      <c r="BZ105" s="2">
        <v>416600</v>
      </c>
      <c r="CA105" s="2">
        <v>518400</v>
      </c>
      <c r="CB105" s="2">
        <v>209000</v>
      </c>
      <c r="CC105" s="2">
        <v>229500</v>
      </c>
      <c r="CD105" s="2">
        <v>267800</v>
      </c>
      <c r="CE105" s="2">
        <v>199500</v>
      </c>
      <c r="CF105" s="2">
        <v>298700</v>
      </c>
      <c r="CG105" s="2">
        <v>250500</v>
      </c>
      <c r="CH105" s="2">
        <v>285500</v>
      </c>
      <c r="CI105" s="2">
        <v>202400</v>
      </c>
      <c r="CJ105" s="2">
        <v>177800</v>
      </c>
      <c r="CK105" s="2">
        <v>214400</v>
      </c>
      <c r="CL105" s="2">
        <v>511500</v>
      </c>
      <c r="CM105" s="2">
        <v>435900</v>
      </c>
      <c r="CN105" s="2">
        <v>337100</v>
      </c>
      <c r="CO105" s="2">
        <v>471900</v>
      </c>
      <c r="CP105" s="2">
        <v>473600</v>
      </c>
      <c r="CQ105" s="2">
        <v>262400</v>
      </c>
      <c r="CR105" s="2">
        <v>354200</v>
      </c>
      <c r="CS105" s="2">
        <v>288800</v>
      </c>
      <c r="CT105" s="2">
        <v>339500</v>
      </c>
      <c r="CU105" s="2">
        <v>419400</v>
      </c>
      <c r="CV105" s="2">
        <v>166000</v>
      </c>
      <c r="CW105" s="2">
        <v>164400</v>
      </c>
      <c r="CX105" s="2">
        <v>202900</v>
      </c>
      <c r="CY105" s="2">
        <v>247000</v>
      </c>
      <c r="CZ105" s="2">
        <v>279000</v>
      </c>
      <c r="DA105" s="2">
        <v>209000</v>
      </c>
      <c r="DB105" s="2">
        <v>338200</v>
      </c>
      <c r="DC105" s="2">
        <v>483200</v>
      </c>
      <c r="DD105" s="2">
        <v>252000</v>
      </c>
      <c r="DE105" s="2">
        <v>329000</v>
      </c>
      <c r="DF105" s="2">
        <v>380900</v>
      </c>
      <c r="DG105" s="2">
        <v>395400</v>
      </c>
      <c r="DH105" s="2">
        <v>376500</v>
      </c>
      <c r="DI105" s="2">
        <v>359500</v>
      </c>
      <c r="DJ105" s="2">
        <v>265300</v>
      </c>
      <c r="DK105" s="2">
        <v>293000</v>
      </c>
      <c r="DL105" s="2">
        <v>281400</v>
      </c>
      <c r="DM105" s="2">
        <v>200000</v>
      </c>
      <c r="DN105" s="2">
        <v>261500</v>
      </c>
      <c r="DO105" s="2">
        <v>199600</v>
      </c>
      <c r="DP105" s="2">
        <v>194200</v>
      </c>
      <c r="DQ105" s="2">
        <v>320700</v>
      </c>
      <c r="DR105" s="2">
        <v>257300</v>
      </c>
      <c r="DS105" s="2">
        <v>267700</v>
      </c>
      <c r="DT105" s="2">
        <v>377600</v>
      </c>
      <c r="DU105" s="2">
        <v>639000</v>
      </c>
      <c r="DV105" s="2">
        <v>276800</v>
      </c>
      <c r="DW105" s="2">
        <v>299400</v>
      </c>
      <c r="DX105" s="2">
        <v>492100</v>
      </c>
      <c r="DY105" s="2">
        <v>962300</v>
      </c>
      <c r="DZ105" s="2">
        <v>654000</v>
      </c>
      <c r="EA105" s="2">
        <v>312500</v>
      </c>
      <c r="EB105" s="2">
        <v>243500</v>
      </c>
      <c r="EC105" s="2">
        <v>286000</v>
      </c>
      <c r="ED105" s="2">
        <v>239100</v>
      </c>
      <c r="EE105" s="2">
        <v>279700</v>
      </c>
      <c r="EF105" s="2">
        <v>240100</v>
      </c>
      <c r="EG105" s="2">
        <v>339100</v>
      </c>
      <c r="EH105" s="2">
        <v>269600</v>
      </c>
      <c r="EI105" s="2">
        <v>219100</v>
      </c>
      <c r="EJ105" s="2">
        <v>294200</v>
      </c>
      <c r="EK105" s="2">
        <v>558200</v>
      </c>
      <c r="EL105" s="2">
        <v>275600</v>
      </c>
      <c r="EM105" s="2">
        <v>306100</v>
      </c>
      <c r="EN105" s="2">
        <v>507700</v>
      </c>
      <c r="EO105" s="2">
        <v>880400</v>
      </c>
      <c r="EP105" s="2">
        <v>719300</v>
      </c>
      <c r="EQ105" s="2">
        <v>912700</v>
      </c>
      <c r="ER105" s="2">
        <v>1092500</v>
      </c>
      <c r="ES105" s="2">
        <v>344500</v>
      </c>
      <c r="ET105" s="2">
        <v>246000</v>
      </c>
      <c r="EU105" s="2">
        <v>239700</v>
      </c>
      <c r="EV105" s="2">
        <v>315300</v>
      </c>
      <c r="EW105" s="2">
        <v>137300</v>
      </c>
      <c r="EX105" s="2">
        <v>136800</v>
      </c>
      <c r="EY105" s="2">
        <v>182600</v>
      </c>
      <c r="EZ105" s="2">
        <v>218800</v>
      </c>
      <c r="FA105" s="2">
        <v>464200</v>
      </c>
      <c r="FB105" s="2">
        <v>191300</v>
      </c>
      <c r="FC105" s="2">
        <v>214100</v>
      </c>
      <c r="FD105" s="2">
        <v>275200</v>
      </c>
      <c r="FE105" s="2">
        <v>161500</v>
      </c>
      <c r="FF105" s="2">
        <v>205900</v>
      </c>
      <c r="FG105" s="2">
        <v>162800</v>
      </c>
      <c r="FH105" s="2">
        <v>329200</v>
      </c>
      <c r="FI105" s="2">
        <v>251500</v>
      </c>
      <c r="FJ105" s="2">
        <v>273000</v>
      </c>
      <c r="FK105" s="2">
        <v>204600</v>
      </c>
      <c r="FL105" s="2">
        <v>223300</v>
      </c>
      <c r="FM105" s="2">
        <v>240900</v>
      </c>
      <c r="FN105" s="2">
        <v>183300</v>
      </c>
      <c r="FO105" s="2">
        <v>193800</v>
      </c>
      <c r="FP105" s="2">
        <v>176100</v>
      </c>
      <c r="FQ105" s="2">
        <v>108100</v>
      </c>
      <c r="FR105" s="2">
        <v>150000</v>
      </c>
      <c r="FS105" s="2">
        <v>147500</v>
      </c>
      <c r="FT105" s="2">
        <v>288600</v>
      </c>
      <c r="FU105" s="2">
        <v>218800</v>
      </c>
      <c r="FV105" s="2">
        <v>264700</v>
      </c>
      <c r="FW105" s="2">
        <v>278200</v>
      </c>
      <c r="FX105" s="2">
        <v>161600</v>
      </c>
      <c r="FY105" s="2">
        <v>214600</v>
      </c>
      <c r="FZ105" s="2">
        <v>172800</v>
      </c>
      <c r="GA105" s="2">
        <v>299800</v>
      </c>
      <c r="GB105" s="2">
        <v>231800</v>
      </c>
      <c r="GC105" s="2">
        <v>384500</v>
      </c>
      <c r="GD105" s="2">
        <v>645900</v>
      </c>
      <c r="GE105" s="2">
        <v>359400</v>
      </c>
      <c r="GF105" s="2">
        <v>354400</v>
      </c>
      <c r="GG105" s="2">
        <v>409600</v>
      </c>
      <c r="GH105" s="2">
        <v>307200</v>
      </c>
      <c r="GI105" s="2">
        <v>746100</v>
      </c>
      <c r="GJ105" s="2">
        <v>268500</v>
      </c>
      <c r="GK105" s="2">
        <v>303800</v>
      </c>
      <c r="GL105" s="2">
        <v>343700</v>
      </c>
      <c r="GM105" s="2">
        <v>208300</v>
      </c>
      <c r="GN105" s="2">
        <v>299100</v>
      </c>
      <c r="GO105" s="2">
        <v>135900</v>
      </c>
      <c r="GP105" s="2">
        <v>224100</v>
      </c>
      <c r="GQ105" s="2">
        <v>220000</v>
      </c>
      <c r="GR105" s="2">
        <v>152500</v>
      </c>
      <c r="GS105" s="2">
        <v>217400</v>
      </c>
      <c r="GT105" s="2">
        <v>220300</v>
      </c>
      <c r="GU105" s="2">
        <v>324100</v>
      </c>
      <c r="GV105" s="2">
        <v>365900</v>
      </c>
      <c r="GW105" s="2">
        <v>252300</v>
      </c>
      <c r="GX105" s="2">
        <v>190100</v>
      </c>
      <c r="GY105" s="2">
        <v>213600</v>
      </c>
      <c r="GZ105" s="2">
        <v>188900</v>
      </c>
      <c r="HA105" s="2">
        <v>208400</v>
      </c>
      <c r="HB105" s="2">
        <v>262100</v>
      </c>
      <c r="HC105" s="2">
        <v>356400</v>
      </c>
      <c r="HD105" s="2">
        <v>308300</v>
      </c>
      <c r="HE105" s="2">
        <v>318100</v>
      </c>
      <c r="HF105" s="2">
        <v>353000</v>
      </c>
      <c r="HG105" s="2">
        <v>306000</v>
      </c>
      <c r="HH105" s="2">
        <v>312600</v>
      </c>
      <c r="HI105" s="2">
        <v>322900</v>
      </c>
      <c r="HJ105" s="2">
        <v>1252800</v>
      </c>
      <c r="HK105" s="2">
        <v>229600</v>
      </c>
      <c r="HL105" s="2">
        <v>268400</v>
      </c>
      <c r="HM105" s="2">
        <v>309800</v>
      </c>
      <c r="HN105" s="2">
        <v>248500</v>
      </c>
      <c r="HO105" s="2">
        <v>161000</v>
      </c>
      <c r="HP105" s="2">
        <v>243500</v>
      </c>
      <c r="HQ105" s="2">
        <v>217300</v>
      </c>
      <c r="HR105" s="2">
        <v>215700</v>
      </c>
      <c r="HS105" s="2">
        <v>243700</v>
      </c>
      <c r="HT105" s="2">
        <v>254000</v>
      </c>
      <c r="HU105" s="2">
        <v>245000</v>
      </c>
      <c r="HV105" s="2">
        <v>418800</v>
      </c>
      <c r="HW105" s="2">
        <v>274100</v>
      </c>
      <c r="HX105" s="2">
        <v>276900</v>
      </c>
      <c r="HY105" s="2">
        <v>217100</v>
      </c>
      <c r="HZ105" s="2">
        <v>227400</v>
      </c>
      <c r="IA105" s="2">
        <v>233800</v>
      </c>
      <c r="IB105" s="2">
        <v>248500</v>
      </c>
      <c r="IC105" s="2">
        <v>210500</v>
      </c>
      <c r="ID105" s="2">
        <v>301000</v>
      </c>
      <c r="IE105" s="2">
        <v>555300</v>
      </c>
      <c r="IF105" s="2">
        <v>262700</v>
      </c>
      <c r="IG105" s="2">
        <v>219900</v>
      </c>
      <c r="IH105" s="2">
        <v>238600</v>
      </c>
      <c r="II105" s="2">
        <v>349300</v>
      </c>
      <c r="IJ105" s="2">
        <v>469300</v>
      </c>
      <c r="IK105" s="2">
        <v>383500</v>
      </c>
      <c r="IL105" s="2">
        <v>367100</v>
      </c>
      <c r="IM105" s="2">
        <v>702600</v>
      </c>
      <c r="IN105" s="2">
        <v>1009700</v>
      </c>
      <c r="IO105" s="2">
        <v>182400</v>
      </c>
      <c r="IP105" s="2">
        <v>185400</v>
      </c>
      <c r="IQ105" s="2">
        <v>236900</v>
      </c>
      <c r="IR105" s="2">
        <v>188000</v>
      </c>
      <c r="IS105" s="2">
        <v>140900</v>
      </c>
      <c r="IT105" s="2">
        <v>237500</v>
      </c>
    </row>
    <row r="106" spans="1:254" ht="15.9" customHeight="1">
      <c r="A106" s="390" t="s">
        <v>207</v>
      </c>
      <c r="B106" s="46" t="s">
        <v>208</v>
      </c>
      <c r="C106" s="50">
        <v>1700</v>
      </c>
      <c r="D106" s="199">
        <v>300</v>
      </c>
      <c r="E106" s="197">
        <v>1400</v>
      </c>
      <c r="F106" s="21">
        <v>2600</v>
      </c>
      <c r="G106" s="21">
        <v>800</v>
      </c>
      <c r="H106" s="21">
        <v>800</v>
      </c>
      <c r="I106" s="21">
        <v>1800</v>
      </c>
      <c r="J106" s="21">
        <v>1200</v>
      </c>
      <c r="K106" s="21">
        <v>3000</v>
      </c>
      <c r="L106" s="21">
        <v>500</v>
      </c>
      <c r="M106" s="21">
        <v>2400</v>
      </c>
      <c r="N106" s="21">
        <v>2200</v>
      </c>
      <c r="O106" s="21">
        <v>2000</v>
      </c>
      <c r="P106" s="21">
        <v>900</v>
      </c>
      <c r="Q106" s="21">
        <v>1900</v>
      </c>
      <c r="R106" s="21">
        <v>2800</v>
      </c>
      <c r="S106" s="21">
        <v>1000</v>
      </c>
      <c r="T106" s="21">
        <v>1400</v>
      </c>
      <c r="U106" s="21">
        <v>200</v>
      </c>
      <c r="V106" s="21">
        <v>1200</v>
      </c>
      <c r="W106" s="21">
        <v>1800</v>
      </c>
      <c r="X106" s="21">
        <v>800</v>
      </c>
      <c r="Y106" s="21">
        <v>1400</v>
      </c>
      <c r="Z106" s="21">
        <v>2000</v>
      </c>
      <c r="AA106" s="21">
        <v>2600</v>
      </c>
      <c r="AB106" s="21">
        <v>2100</v>
      </c>
      <c r="AC106" s="21">
        <v>600</v>
      </c>
      <c r="AD106" s="21">
        <v>700</v>
      </c>
      <c r="AE106" s="21">
        <v>1100</v>
      </c>
      <c r="AF106" s="21">
        <v>1000</v>
      </c>
      <c r="AG106" s="21">
        <v>900</v>
      </c>
      <c r="AH106" s="21">
        <v>2000</v>
      </c>
      <c r="AI106" s="21">
        <v>400</v>
      </c>
      <c r="AJ106" s="21">
        <v>600</v>
      </c>
      <c r="AK106" s="21">
        <v>3500</v>
      </c>
      <c r="AL106" s="21">
        <v>2900</v>
      </c>
      <c r="AM106" s="21">
        <v>1400</v>
      </c>
      <c r="AN106" s="21">
        <v>800</v>
      </c>
      <c r="AO106" s="21">
        <v>200</v>
      </c>
      <c r="AP106" s="21">
        <v>1100</v>
      </c>
      <c r="AQ106" s="21">
        <v>400</v>
      </c>
      <c r="AR106" s="21">
        <v>1400</v>
      </c>
      <c r="AS106" s="21">
        <v>1000</v>
      </c>
      <c r="AT106" s="21">
        <v>500</v>
      </c>
      <c r="AU106" s="21">
        <v>500</v>
      </c>
      <c r="AV106" s="21">
        <v>800</v>
      </c>
      <c r="AW106" s="21">
        <v>2000</v>
      </c>
      <c r="AX106" s="21">
        <v>1700</v>
      </c>
      <c r="AY106" s="21">
        <v>400</v>
      </c>
      <c r="AZ106" s="21">
        <v>1200</v>
      </c>
      <c r="BA106" s="21">
        <v>100</v>
      </c>
      <c r="BB106" s="21">
        <v>100</v>
      </c>
      <c r="BC106" s="21">
        <v>900</v>
      </c>
      <c r="BD106" s="21">
        <v>1300</v>
      </c>
      <c r="BE106" s="21">
        <v>4000</v>
      </c>
      <c r="BF106" s="21">
        <v>1400</v>
      </c>
      <c r="BG106" s="21">
        <v>8500</v>
      </c>
      <c r="BH106" s="21">
        <v>4300</v>
      </c>
      <c r="BI106" s="21">
        <v>4000</v>
      </c>
      <c r="BJ106" s="21">
        <v>8700</v>
      </c>
      <c r="BK106" s="21">
        <v>11400</v>
      </c>
      <c r="BL106" s="21">
        <v>2100</v>
      </c>
      <c r="BM106" s="2">
        <v>2400</v>
      </c>
      <c r="BN106" s="2">
        <v>2500</v>
      </c>
      <c r="BO106" s="2">
        <v>1700</v>
      </c>
      <c r="BP106" s="2">
        <v>6300</v>
      </c>
      <c r="BQ106" s="2">
        <v>1400</v>
      </c>
      <c r="BR106" s="2">
        <v>1400</v>
      </c>
      <c r="BS106" s="2">
        <v>1700</v>
      </c>
      <c r="BT106" s="2">
        <v>6400</v>
      </c>
      <c r="BU106" s="2">
        <v>1800</v>
      </c>
      <c r="BV106" s="2">
        <v>1700</v>
      </c>
      <c r="BW106" s="2">
        <v>3900</v>
      </c>
      <c r="BX106" s="2">
        <v>2200</v>
      </c>
      <c r="BY106" s="2">
        <v>1500</v>
      </c>
      <c r="BZ106" s="2">
        <v>1900</v>
      </c>
      <c r="CA106" s="2">
        <v>2500</v>
      </c>
      <c r="CB106" s="2">
        <v>2900</v>
      </c>
      <c r="CC106" s="2">
        <v>1400</v>
      </c>
      <c r="CD106" s="2">
        <v>1700</v>
      </c>
      <c r="CE106" s="2">
        <v>1700</v>
      </c>
      <c r="CF106" s="2">
        <v>1100</v>
      </c>
      <c r="CG106" s="2">
        <v>1300</v>
      </c>
      <c r="CH106" s="2">
        <v>1900</v>
      </c>
      <c r="CI106" s="2">
        <v>500</v>
      </c>
      <c r="CJ106" s="2">
        <v>1400</v>
      </c>
      <c r="CK106" s="2">
        <v>1400</v>
      </c>
      <c r="CL106" s="2">
        <v>2300</v>
      </c>
      <c r="CM106" s="2">
        <v>1600</v>
      </c>
      <c r="CN106" s="2">
        <v>1500</v>
      </c>
      <c r="CO106" s="2">
        <v>3600</v>
      </c>
      <c r="CP106" s="2">
        <v>2400</v>
      </c>
      <c r="CQ106" s="2">
        <v>600</v>
      </c>
      <c r="CR106" s="2">
        <v>1500</v>
      </c>
      <c r="CS106" s="2">
        <v>900</v>
      </c>
      <c r="CT106" s="2">
        <v>7200</v>
      </c>
      <c r="CU106" s="2">
        <v>3000</v>
      </c>
      <c r="CV106" s="2">
        <v>3700</v>
      </c>
      <c r="CW106" s="2">
        <v>1600</v>
      </c>
      <c r="CX106" s="2">
        <v>1500</v>
      </c>
      <c r="CY106" s="2">
        <v>1500</v>
      </c>
      <c r="CZ106" s="2">
        <v>1700</v>
      </c>
      <c r="DA106" s="2">
        <v>2200</v>
      </c>
      <c r="DB106" s="2">
        <v>5300</v>
      </c>
      <c r="DC106" s="2">
        <v>11000</v>
      </c>
      <c r="DD106" s="2">
        <v>1000</v>
      </c>
      <c r="DE106" s="2">
        <v>3400</v>
      </c>
      <c r="DF106" s="2">
        <v>4600</v>
      </c>
      <c r="DG106" s="2">
        <v>3800</v>
      </c>
      <c r="DH106" s="2">
        <v>4000</v>
      </c>
      <c r="DI106" s="2">
        <v>1700</v>
      </c>
      <c r="DJ106" s="2">
        <v>2200</v>
      </c>
      <c r="DK106" s="2">
        <v>700</v>
      </c>
      <c r="DL106" s="2">
        <v>1200</v>
      </c>
      <c r="DM106" s="2">
        <v>2400</v>
      </c>
      <c r="DN106" s="2">
        <v>3100</v>
      </c>
      <c r="DO106" s="2">
        <v>4100</v>
      </c>
      <c r="DP106" s="2">
        <v>9300</v>
      </c>
      <c r="DQ106" s="2">
        <v>12000</v>
      </c>
      <c r="DR106" s="2">
        <v>2000</v>
      </c>
      <c r="DS106" s="2">
        <v>9800</v>
      </c>
      <c r="DT106" s="2">
        <v>1700</v>
      </c>
      <c r="DU106" s="2">
        <v>2800</v>
      </c>
      <c r="DV106" s="2">
        <v>3800</v>
      </c>
      <c r="DW106" s="2">
        <v>4500</v>
      </c>
      <c r="DX106" s="2">
        <v>2400</v>
      </c>
      <c r="DY106" s="2">
        <v>4700</v>
      </c>
      <c r="DZ106" s="2">
        <v>2500</v>
      </c>
      <c r="EA106" s="2">
        <v>1100</v>
      </c>
      <c r="EB106" s="2">
        <v>1500</v>
      </c>
      <c r="EC106" s="2">
        <v>2600</v>
      </c>
      <c r="ED106" s="2">
        <v>1000</v>
      </c>
      <c r="EE106" s="2">
        <v>3400</v>
      </c>
      <c r="EF106" s="2">
        <v>3300</v>
      </c>
      <c r="EG106" s="2">
        <v>2300</v>
      </c>
      <c r="EH106" s="2">
        <v>3700</v>
      </c>
      <c r="EI106" s="2">
        <v>2300</v>
      </c>
      <c r="EJ106" s="2">
        <v>4100</v>
      </c>
      <c r="EK106" s="2">
        <v>12700</v>
      </c>
      <c r="EL106" s="2">
        <v>3100</v>
      </c>
      <c r="EM106" s="2">
        <v>4700</v>
      </c>
      <c r="EN106" s="2">
        <v>6600</v>
      </c>
      <c r="EO106" s="2">
        <v>7900</v>
      </c>
      <c r="EP106" s="2">
        <v>5000</v>
      </c>
      <c r="EQ106" s="2">
        <v>4200</v>
      </c>
      <c r="ER106" s="2">
        <v>2700</v>
      </c>
      <c r="ES106" s="2">
        <v>5900</v>
      </c>
      <c r="ET106" s="2">
        <v>300</v>
      </c>
      <c r="EU106" s="2">
        <v>5300</v>
      </c>
      <c r="EV106" s="2">
        <v>4800</v>
      </c>
      <c r="EW106" s="2">
        <v>3500</v>
      </c>
      <c r="EX106" s="2">
        <v>1900</v>
      </c>
      <c r="EY106" s="2">
        <v>4000</v>
      </c>
      <c r="EZ106" s="2">
        <v>3500</v>
      </c>
      <c r="FA106" s="2">
        <v>1900</v>
      </c>
      <c r="FB106" s="2">
        <v>2400</v>
      </c>
      <c r="FC106" s="2">
        <v>5700</v>
      </c>
      <c r="FD106" s="2">
        <v>2700</v>
      </c>
      <c r="FE106" s="2">
        <v>3800</v>
      </c>
      <c r="FF106" s="2">
        <v>1500</v>
      </c>
      <c r="FG106" s="2">
        <v>3100</v>
      </c>
      <c r="FH106" s="2">
        <v>3800</v>
      </c>
      <c r="FI106" s="2">
        <v>1900</v>
      </c>
      <c r="FJ106" s="2">
        <v>1300</v>
      </c>
      <c r="FK106" s="2">
        <v>1400</v>
      </c>
      <c r="FL106" s="2">
        <v>2800</v>
      </c>
      <c r="FM106" s="2">
        <v>1600</v>
      </c>
      <c r="FN106" s="2">
        <v>3800</v>
      </c>
      <c r="FO106" s="2">
        <v>4100</v>
      </c>
      <c r="FP106" s="2">
        <v>4400</v>
      </c>
      <c r="FQ106" s="2">
        <v>10300</v>
      </c>
      <c r="FR106" s="2">
        <v>2900</v>
      </c>
      <c r="FS106" s="2">
        <v>5900</v>
      </c>
      <c r="FT106" s="2">
        <v>9600</v>
      </c>
      <c r="FU106" s="2">
        <v>6900</v>
      </c>
      <c r="FV106" s="2">
        <v>3700</v>
      </c>
      <c r="FW106" s="2">
        <v>9000</v>
      </c>
      <c r="FX106" s="2">
        <v>5900</v>
      </c>
      <c r="FY106" s="2">
        <v>11500</v>
      </c>
      <c r="FZ106" s="2">
        <v>5400</v>
      </c>
      <c r="GA106" s="2">
        <v>3800</v>
      </c>
      <c r="GB106" s="2">
        <v>5800</v>
      </c>
      <c r="GC106" s="2">
        <v>6300</v>
      </c>
      <c r="GD106" s="2">
        <v>5400</v>
      </c>
      <c r="GE106" s="2">
        <v>7000</v>
      </c>
      <c r="GF106" s="2">
        <v>11800</v>
      </c>
      <c r="GG106" s="2">
        <v>33100</v>
      </c>
      <c r="GH106" s="2">
        <v>24900</v>
      </c>
      <c r="GI106" s="2">
        <v>29800</v>
      </c>
      <c r="GJ106" s="2">
        <v>106300</v>
      </c>
      <c r="GK106" s="2">
        <v>417200</v>
      </c>
      <c r="GL106" s="2">
        <v>71500</v>
      </c>
      <c r="GM106" s="2">
        <v>87500</v>
      </c>
      <c r="GN106" s="2">
        <v>15300</v>
      </c>
      <c r="GO106" s="2">
        <v>3900</v>
      </c>
      <c r="GP106" s="2">
        <v>1700</v>
      </c>
      <c r="GQ106" s="2">
        <v>3900</v>
      </c>
      <c r="GR106" s="2">
        <v>1000</v>
      </c>
      <c r="GS106" s="2">
        <v>1000</v>
      </c>
      <c r="GT106" s="2">
        <v>900</v>
      </c>
      <c r="GU106" s="2">
        <v>2400</v>
      </c>
      <c r="GV106" s="2">
        <v>2300</v>
      </c>
      <c r="GW106" s="2">
        <v>800</v>
      </c>
      <c r="GX106" s="2">
        <v>1600</v>
      </c>
      <c r="GY106" s="2">
        <v>1800</v>
      </c>
      <c r="GZ106" s="2">
        <v>3600</v>
      </c>
      <c r="HA106" s="2">
        <v>1000</v>
      </c>
      <c r="HB106" s="2">
        <v>1200</v>
      </c>
      <c r="HC106" s="2">
        <v>2500</v>
      </c>
      <c r="HD106" s="2">
        <v>300</v>
      </c>
      <c r="HE106" s="2">
        <v>100</v>
      </c>
      <c r="HF106" s="2">
        <v>1100</v>
      </c>
      <c r="HG106" s="2">
        <v>400</v>
      </c>
      <c r="HH106" s="2">
        <v>4600</v>
      </c>
      <c r="HI106" s="2">
        <v>4800</v>
      </c>
      <c r="HJ106" s="2">
        <v>1900</v>
      </c>
      <c r="HK106" s="2">
        <v>5100</v>
      </c>
      <c r="HL106" s="2">
        <v>2800</v>
      </c>
      <c r="HM106" s="2">
        <v>1300</v>
      </c>
      <c r="HN106" s="2">
        <v>2800</v>
      </c>
      <c r="HO106" s="2">
        <v>600</v>
      </c>
      <c r="HP106" s="2">
        <v>1300</v>
      </c>
      <c r="HQ106" s="2">
        <v>900</v>
      </c>
      <c r="HR106" s="2">
        <v>1500</v>
      </c>
      <c r="HS106" s="2">
        <v>2100</v>
      </c>
      <c r="HT106" s="2">
        <v>1700</v>
      </c>
      <c r="HU106" s="2">
        <v>900</v>
      </c>
      <c r="HV106" s="2">
        <v>1300</v>
      </c>
      <c r="HW106" s="2">
        <v>600</v>
      </c>
      <c r="HX106" s="2">
        <v>1800</v>
      </c>
      <c r="HY106" s="2">
        <v>3600</v>
      </c>
      <c r="HZ106" s="2">
        <v>1200</v>
      </c>
      <c r="IA106" s="2">
        <v>2800</v>
      </c>
      <c r="IB106" s="2">
        <v>1900</v>
      </c>
      <c r="IC106" s="2">
        <v>1400</v>
      </c>
      <c r="ID106" s="2">
        <v>3200</v>
      </c>
      <c r="IE106" s="2">
        <v>9100</v>
      </c>
      <c r="IF106" s="2">
        <v>2500</v>
      </c>
      <c r="IG106" s="2">
        <v>1500</v>
      </c>
      <c r="IH106" s="2">
        <v>2000</v>
      </c>
      <c r="II106" s="2">
        <v>900</v>
      </c>
      <c r="IJ106" s="2">
        <v>3300</v>
      </c>
      <c r="IK106" s="2">
        <v>6100</v>
      </c>
      <c r="IL106" s="2">
        <v>2600</v>
      </c>
      <c r="IM106" s="2">
        <v>4300</v>
      </c>
      <c r="IN106" s="2">
        <v>2300</v>
      </c>
      <c r="IO106" s="2">
        <v>600</v>
      </c>
      <c r="IP106" s="2">
        <v>800</v>
      </c>
      <c r="IR106" s="2">
        <v>400</v>
      </c>
      <c r="IS106" s="2">
        <v>500</v>
      </c>
      <c r="IT106" s="2">
        <v>2400</v>
      </c>
    </row>
    <row r="107" spans="1:254" ht="15.9" customHeight="1">
      <c r="A107" s="390" t="s">
        <v>209</v>
      </c>
      <c r="B107" s="46" t="s">
        <v>210</v>
      </c>
      <c r="C107" s="50">
        <v>177200</v>
      </c>
      <c r="D107" s="199">
        <v>-403300</v>
      </c>
      <c r="E107" s="197">
        <v>580500</v>
      </c>
      <c r="F107" s="21">
        <v>1096700</v>
      </c>
      <c r="G107" s="21">
        <v>584600</v>
      </c>
      <c r="H107" s="21">
        <v>450200</v>
      </c>
      <c r="I107" s="21">
        <v>703100</v>
      </c>
      <c r="J107" s="21">
        <v>743200</v>
      </c>
      <c r="K107" s="21">
        <v>701800</v>
      </c>
      <c r="L107" s="21">
        <v>726700</v>
      </c>
      <c r="M107" s="21">
        <v>366300</v>
      </c>
      <c r="N107" s="21">
        <v>375800</v>
      </c>
      <c r="O107" s="21">
        <v>329000</v>
      </c>
      <c r="P107" s="21">
        <v>438200</v>
      </c>
      <c r="Q107" s="21">
        <v>577200</v>
      </c>
      <c r="R107" s="21">
        <v>660000</v>
      </c>
      <c r="S107" s="21">
        <v>450800</v>
      </c>
      <c r="T107" s="21">
        <v>412600</v>
      </c>
      <c r="U107" s="21">
        <v>427600</v>
      </c>
      <c r="V107" s="21">
        <v>453800</v>
      </c>
      <c r="W107" s="21">
        <v>629800</v>
      </c>
      <c r="X107" s="21">
        <v>380500</v>
      </c>
      <c r="Y107" s="21">
        <v>559700</v>
      </c>
      <c r="Z107" s="21">
        <v>592300</v>
      </c>
      <c r="AA107" s="21">
        <v>589100</v>
      </c>
      <c r="AB107" s="21">
        <v>855300</v>
      </c>
      <c r="AC107" s="21">
        <v>638400</v>
      </c>
      <c r="AD107" s="21">
        <v>522000</v>
      </c>
      <c r="AE107" s="21">
        <v>366500</v>
      </c>
      <c r="AF107" s="21">
        <v>300700</v>
      </c>
      <c r="AG107" s="21">
        <v>319900</v>
      </c>
      <c r="AH107" s="21">
        <v>395500</v>
      </c>
      <c r="AI107" s="21">
        <v>327300</v>
      </c>
      <c r="AJ107" s="21">
        <v>349700</v>
      </c>
      <c r="AK107" s="21">
        <v>281300</v>
      </c>
      <c r="AL107" s="21">
        <v>435200</v>
      </c>
      <c r="AM107" s="21">
        <v>439500</v>
      </c>
      <c r="AN107" s="21">
        <v>346200</v>
      </c>
      <c r="AO107" s="21">
        <v>442100</v>
      </c>
      <c r="AP107" s="21">
        <v>528600</v>
      </c>
      <c r="AQ107" s="21">
        <v>489500</v>
      </c>
      <c r="AR107" s="21">
        <v>496100</v>
      </c>
      <c r="AS107" s="21">
        <v>585400</v>
      </c>
      <c r="AT107" s="21">
        <v>425100</v>
      </c>
      <c r="AU107" s="21">
        <v>396900</v>
      </c>
      <c r="AV107" s="21">
        <v>301700</v>
      </c>
      <c r="AW107" s="21">
        <v>382400</v>
      </c>
      <c r="AX107" s="21">
        <v>552200</v>
      </c>
      <c r="AY107" s="21">
        <v>340100</v>
      </c>
      <c r="AZ107" s="21">
        <v>454500</v>
      </c>
      <c r="BA107" s="21">
        <v>498200</v>
      </c>
      <c r="BB107" s="21">
        <v>315700</v>
      </c>
      <c r="BC107" s="21">
        <v>318800</v>
      </c>
      <c r="BD107" s="21">
        <v>369700</v>
      </c>
      <c r="BE107" s="21">
        <v>561400</v>
      </c>
      <c r="BF107" s="21">
        <v>313500</v>
      </c>
      <c r="BG107" s="21">
        <v>380400</v>
      </c>
      <c r="BH107" s="21">
        <v>449600</v>
      </c>
      <c r="BI107" s="21">
        <v>513000</v>
      </c>
      <c r="BJ107" s="21">
        <v>366700</v>
      </c>
      <c r="BK107" s="21">
        <v>719700</v>
      </c>
      <c r="BL107" s="21">
        <v>986600</v>
      </c>
      <c r="BM107" s="2">
        <v>434800</v>
      </c>
      <c r="BN107" s="2">
        <v>342100</v>
      </c>
      <c r="BO107" s="2">
        <v>422100</v>
      </c>
      <c r="BP107" s="2">
        <v>444600</v>
      </c>
      <c r="BQ107" s="2">
        <v>477100</v>
      </c>
      <c r="BR107" s="2">
        <v>262400</v>
      </c>
      <c r="BS107" s="2">
        <v>488100</v>
      </c>
      <c r="BT107" s="2">
        <v>409700</v>
      </c>
      <c r="BU107" s="2">
        <v>247100</v>
      </c>
      <c r="BV107" s="2">
        <v>348600</v>
      </c>
      <c r="BW107" s="2">
        <v>435600</v>
      </c>
      <c r="BX107" s="2">
        <v>429100</v>
      </c>
      <c r="BY107" s="2">
        <v>280600</v>
      </c>
      <c r="BZ107" s="2">
        <v>206100</v>
      </c>
      <c r="CA107" s="2">
        <v>214500</v>
      </c>
      <c r="CB107" s="2">
        <v>323600</v>
      </c>
      <c r="CC107" s="2">
        <v>482600</v>
      </c>
      <c r="CD107" s="2">
        <v>339000</v>
      </c>
      <c r="CE107" s="2">
        <v>312400</v>
      </c>
      <c r="CF107" s="2">
        <v>315600</v>
      </c>
      <c r="CG107" s="2">
        <v>284700</v>
      </c>
      <c r="CH107" s="2">
        <v>398900</v>
      </c>
      <c r="CI107" s="2">
        <v>136000</v>
      </c>
      <c r="CJ107" s="2">
        <v>191800</v>
      </c>
      <c r="CK107" s="2">
        <v>172200</v>
      </c>
      <c r="CL107" s="2">
        <v>405700</v>
      </c>
      <c r="CM107" s="2">
        <v>309400</v>
      </c>
      <c r="CN107" s="2">
        <v>353800</v>
      </c>
      <c r="CO107" s="2">
        <v>326100</v>
      </c>
      <c r="CP107" s="2">
        <v>425800</v>
      </c>
      <c r="CQ107" s="2">
        <v>253600</v>
      </c>
      <c r="CR107" s="2">
        <v>298700</v>
      </c>
      <c r="CS107" s="2">
        <v>302800</v>
      </c>
      <c r="CT107" s="2">
        <v>357200</v>
      </c>
      <c r="CU107" s="2">
        <v>323800</v>
      </c>
      <c r="CV107" s="2">
        <v>323800</v>
      </c>
      <c r="CW107" s="2">
        <v>352700</v>
      </c>
      <c r="CX107" s="2">
        <v>361800</v>
      </c>
      <c r="CY107" s="2">
        <v>543100</v>
      </c>
      <c r="CZ107" s="2">
        <v>421500</v>
      </c>
      <c r="DA107" s="2">
        <v>441200</v>
      </c>
      <c r="DB107" s="2">
        <v>413500</v>
      </c>
      <c r="DC107" s="2">
        <v>692700</v>
      </c>
      <c r="DD107" s="2">
        <v>470700</v>
      </c>
      <c r="DE107" s="2">
        <v>375800</v>
      </c>
      <c r="DF107" s="2">
        <v>506600</v>
      </c>
      <c r="DG107" s="2">
        <v>381900</v>
      </c>
      <c r="DH107" s="2">
        <v>387700</v>
      </c>
      <c r="DI107" s="2">
        <v>1010500</v>
      </c>
      <c r="DJ107" s="2">
        <v>482200</v>
      </c>
      <c r="DK107" s="2">
        <v>707500</v>
      </c>
      <c r="DL107" s="2">
        <v>403600</v>
      </c>
      <c r="DM107" s="2">
        <v>230900</v>
      </c>
      <c r="DN107" s="2">
        <v>238700</v>
      </c>
      <c r="DO107" s="2">
        <v>318300</v>
      </c>
      <c r="DP107" s="2">
        <v>321300</v>
      </c>
      <c r="DQ107" s="2">
        <v>366400</v>
      </c>
      <c r="DR107" s="2">
        <v>366400</v>
      </c>
      <c r="DS107" s="2">
        <v>495100</v>
      </c>
      <c r="DT107" s="2">
        <v>781900</v>
      </c>
      <c r="DU107" s="2">
        <v>1158500</v>
      </c>
      <c r="DV107" s="2">
        <v>450600</v>
      </c>
      <c r="DW107" s="2">
        <v>344200</v>
      </c>
      <c r="DX107" s="2">
        <v>246600</v>
      </c>
      <c r="DY107" s="2">
        <v>408600</v>
      </c>
      <c r="DZ107" s="2">
        <v>533300</v>
      </c>
      <c r="EA107" s="2">
        <v>561600</v>
      </c>
      <c r="EB107" s="2">
        <v>850600</v>
      </c>
      <c r="EC107" s="2">
        <v>528600</v>
      </c>
      <c r="ED107" s="2">
        <v>312000</v>
      </c>
      <c r="EE107" s="2">
        <v>343600</v>
      </c>
      <c r="EF107" s="2">
        <v>497700</v>
      </c>
      <c r="EG107" s="2">
        <v>742200</v>
      </c>
      <c r="EH107" s="2">
        <v>260600</v>
      </c>
      <c r="EI107" s="2">
        <v>202400</v>
      </c>
      <c r="EJ107" s="2">
        <v>240600</v>
      </c>
      <c r="EK107" s="2">
        <v>341300</v>
      </c>
      <c r="EL107" s="2">
        <v>279200</v>
      </c>
      <c r="EM107" s="2">
        <v>269300</v>
      </c>
      <c r="EN107" s="2">
        <v>360000</v>
      </c>
      <c r="EO107" s="2">
        <v>276400</v>
      </c>
      <c r="EP107" s="2">
        <v>199500</v>
      </c>
      <c r="EQ107" s="2">
        <v>416500</v>
      </c>
      <c r="ER107" s="2">
        <v>356300</v>
      </c>
      <c r="ES107" s="2">
        <v>286800</v>
      </c>
      <c r="ET107" s="2">
        <v>157600</v>
      </c>
      <c r="EU107" s="2">
        <v>223700</v>
      </c>
      <c r="EV107" s="2">
        <v>256100</v>
      </c>
      <c r="EW107" s="2">
        <v>150600</v>
      </c>
      <c r="EX107" s="2">
        <v>273400</v>
      </c>
      <c r="EY107" s="2">
        <v>324500</v>
      </c>
      <c r="EZ107" s="2">
        <v>309800</v>
      </c>
      <c r="FA107" s="2">
        <v>215600</v>
      </c>
      <c r="FB107" s="2">
        <v>237400</v>
      </c>
      <c r="FC107" s="2">
        <v>316400</v>
      </c>
      <c r="FD107" s="2">
        <v>328300</v>
      </c>
      <c r="FE107" s="2">
        <v>277600</v>
      </c>
      <c r="FF107" s="2">
        <v>283500</v>
      </c>
      <c r="FG107" s="2">
        <v>239500</v>
      </c>
      <c r="FH107" s="2">
        <v>328900</v>
      </c>
      <c r="FI107" s="2">
        <v>212400</v>
      </c>
      <c r="FJ107" s="2">
        <v>160600</v>
      </c>
      <c r="FK107" s="2">
        <v>156900</v>
      </c>
      <c r="FL107" s="2">
        <v>246600</v>
      </c>
      <c r="FM107" s="2">
        <v>321200</v>
      </c>
      <c r="FN107" s="2">
        <v>171400</v>
      </c>
      <c r="FO107" s="2">
        <v>197400</v>
      </c>
      <c r="FP107" s="2">
        <v>219600</v>
      </c>
      <c r="FQ107" s="2">
        <v>256600</v>
      </c>
      <c r="FR107" s="2">
        <v>217200</v>
      </c>
      <c r="FS107" s="2">
        <v>376100</v>
      </c>
      <c r="FT107" s="2">
        <v>681100</v>
      </c>
      <c r="FU107" s="2">
        <v>469300</v>
      </c>
      <c r="FV107" s="2">
        <v>302100</v>
      </c>
      <c r="FW107" s="2">
        <v>395000</v>
      </c>
      <c r="FX107" s="2">
        <v>247600</v>
      </c>
      <c r="FY107" s="2">
        <v>348400</v>
      </c>
      <c r="FZ107" s="2">
        <v>511300</v>
      </c>
      <c r="GA107" s="2">
        <v>556300</v>
      </c>
      <c r="GB107" s="2">
        <v>351000</v>
      </c>
      <c r="GC107" s="2">
        <v>454100</v>
      </c>
      <c r="GD107" s="2">
        <v>586000</v>
      </c>
      <c r="GE107" s="2">
        <v>622400</v>
      </c>
      <c r="GF107" s="2">
        <v>2352100</v>
      </c>
      <c r="GG107" s="2">
        <v>1176200</v>
      </c>
      <c r="GH107" s="2">
        <v>627800</v>
      </c>
      <c r="GI107" s="2">
        <v>807300</v>
      </c>
      <c r="GJ107" s="2">
        <v>507400</v>
      </c>
      <c r="GK107" s="2">
        <v>179600</v>
      </c>
      <c r="GL107" s="2">
        <v>265800</v>
      </c>
      <c r="GM107" s="2">
        <v>371900</v>
      </c>
      <c r="GN107" s="2">
        <v>331300</v>
      </c>
      <c r="GO107" s="2">
        <v>310200</v>
      </c>
      <c r="GP107" s="2">
        <v>240400</v>
      </c>
      <c r="GQ107" s="2">
        <v>256700</v>
      </c>
      <c r="GR107" s="2">
        <v>291000</v>
      </c>
      <c r="GS107" s="2">
        <v>257800</v>
      </c>
      <c r="GT107" s="2">
        <v>313400</v>
      </c>
      <c r="GU107" s="2">
        <v>514500</v>
      </c>
      <c r="GV107" s="2">
        <v>412200</v>
      </c>
      <c r="GW107" s="2">
        <v>510100</v>
      </c>
      <c r="GX107" s="2">
        <v>299300</v>
      </c>
      <c r="GY107" s="2">
        <v>294500</v>
      </c>
      <c r="GZ107" s="2">
        <v>408900</v>
      </c>
      <c r="HA107" s="2">
        <v>369600</v>
      </c>
      <c r="HB107" s="2">
        <v>610200</v>
      </c>
      <c r="HC107" s="2">
        <v>328300</v>
      </c>
      <c r="HD107" s="2">
        <v>303400</v>
      </c>
      <c r="HE107" s="2">
        <v>302700</v>
      </c>
      <c r="HF107" s="2">
        <v>521500</v>
      </c>
      <c r="HG107" s="2">
        <v>407100</v>
      </c>
      <c r="HH107" s="2">
        <v>616600</v>
      </c>
      <c r="HI107" s="2">
        <v>381000</v>
      </c>
      <c r="HJ107" s="2">
        <v>1156500</v>
      </c>
      <c r="HK107" s="2">
        <v>776900</v>
      </c>
      <c r="HL107" s="2">
        <v>923500</v>
      </c>
      <c r="HM107" s="2">
        <v>448300</v>
      </c>
      <c r="HN107" s="2">
        <v>456000</v>
      </c>
      <c r="HO107" s="2">
        <v>231500</v>
      </c>
      <c r="HP107" s="2">
        <v>174100</v>
      </c>
      <c r="HQ107" s="2">
        <v>278800</v>
      </c>
      <c r="HR107" s="2">
        <v>217100</v>
      </c>
      <c r="HS107" s="2">
        <v>324900</v>
      </c>
      <c r="HT107" s="2">
        <v>243700</v>
      </c>
      <c r="HU107" s="2">
        <v>265100</v>
      </c>
      <c r="HV107" s="2">
        <v>253400</v>
      </c>
      <c r="HW107" s="2">
        <v>326600</v>
      </c>
      <c r="HX107" s="2">
        <v>159200</v>
      </c>
      <c r="HY107" s="2">
        <v>202100</v>
      </c>
      <c r="HZ107" s="2">
        <v>223000</v>
      </c>
      <c r="IA107" s="2">
        <v>179700</v>
      </c>
      <c r="IB107" s="2">
        <v>278600</v>
      </c>
      <c r="IC107" s="2">
        <v>396900</v>
      </c>
      <c r="ID107" s="2">
        <v>207600</v>
      </c>
      <c r="IE107" s="2">
        <v>380200</v>
      </c>
      <c r="IF107" s="2">
        <v>232700</v>
      </c>
      <c r="IG107" s="2">
        <v>260200</v>
      </c>
      <c r="IH107" s="2">
        <v>291900</v>
      </c>
      <c r="II107" s="2">
        <v>288500</v>
      </c>
      <c r="IJ107" s="2">
        <v>425900</v>
      </c>
      <c r="IK107" s="2">
        <v>491200</v>
      </c>
      <c r="IL107" s="2">
        <v>438400</v>
      </c>
      <c r="IM107" s="2">
        <v>489700</v>
      </c>
      <c r="IN107" s="2">
        <v>621700</v>
      </c>
      <c r="IO107" s="2">
        <v>1278700</v>
      </c>
      <c r="IP107" s="2">
        <v>430500</v>
      </c>
      <c r="IQ107" s="2">
        <v>416900</v>
      </c>
      <c r="IR107" s="2">
        <v>263000</v>
      </c>
      <c r="IS107" s="2">
        <v>251100</v>
      </c>
      <c r="IT107" s="2">
        <v>307200</v>
      </c>
    </row>
    <row r="108" spans="1:254" ht="15.9" customHeight="1">
      <c r="A108" s="390" t="s">
        <v>211</v>
      </c>
      <c r="B108" s="46" t="s">
        <v>212</v>
      </c>
      <c r="C108" s="50">
        <v>74400</v>
      </c>
      <c r="D108" s="199">
        <v>-56500</v>
      </c>
      <c r="E108" s="197">
        <v>130900</v>
      </c>
      <c r="F108" s="21">
        <v>133400</v>
      </c>
      <c r="G108" s="21">
        <v>248600</v>
      </c>
      <c r="H108" s="21">
        <v>223200</v>
      </c>
      <c r="I108" s="21">
        <v>384200</v>
      </c>
      <c r="J108" s="21">
        <v>280400</v>
      </c>
      <c r="K108" s="21">
        <v>264100</v>
      </c>
      <c r="L108" s="21">
        <v>181300</v>
      </c>
      <c r="M108" s="21">
        <v>204800</v>
      </c>
      <c r="N108" s="21">
        <v>103000</v>
      </c>
      <c r="O108" s="21">
        <v>129000</v>
      </c>
      <c r="P108" s="21">
        <v>135200</v>
      </c>
      <c r="Q108" s="21">
        <v>173900</v>
      </c>
      <c r="R108" s="21">
        <v>157200</v>
      </c>
      <c r="S108" s="21">
        <v>124100</v>
      </c>
      <c r="T108" s="21">
        <v>96800</v>
      </c>
      <c r="U108" s="21">
        <v>113100</v>
      </c>
      <c r="V108" s="21">
        <v>107100</v>
      </c>
      <c r="W108" s="21">
        <v>166400</v>
      </c>
      <c r="X108" s="21">
        <v>163300</v>
      </c>
      <c r="Y108" s="21">
        <v>117700</v>
      </c>
      <c r="Z108" s="21">
        <v>117200</v>
      </c>
      <c r="AA108" s="21">
        <v>402700</v>
      </c>
      <c r="AB108" s="21">
        <v>235000</v>
      </c>
      <c r="AC108" s="21">
        <v>179700</v>
      </c>
      <c r="AD108" s="21">
        <v>123700</v>
      </c>
      <c r="AE108" s="21">
        <v>138300</v>
      </c>
      <c r="AF108" s="21">
        <v>153400</v>
      </c>
      <c r="AG108" s="21">
        <v>163200</v>
      </c>
      <c r="AH108" s="21">
        <v>134200</v>
      </c>
      <c r="AI108" s="21">
        <v>125900</v>
      </c>
      <c r="AJ108" s="21">
        <v>179600</v>
      </c>
      <c r="AK108" s="21">
        <v>160000</v>
      </c>
      <c r="AL108" s="21">
        <v>226400</v>
      </c>
      <c r="AM108" s="21">
        <v>154400</v>
      </c>
      <c r="AN108" s="21">
        <v>168700</v>
      </c>
      <c r="AO108" s="21">
        <v>131100</v>
      </c>
      <c r="AP108" s="21">
        <v>138200</v>
      </c>
      <c r="AQ108" s="21">
        <v>188500</v>
      </c>
      <c r="AR108" s="21">
        <v>113400</v>
      </c>
      <c r="AS108" s="21">
        <v>170800</v>
      </c>
      <c r="AT108" s="21">
        <v>130100</v>
      </c>
      <c r="AU108" s="21">
        <v>202100</v>
      </c>
      <c r="AV108" s="21">
        <v>174000</v>
      </c>
      <c r="AW108" s="21">
        <v>172100</v>
      </c>
      <c r="AX108" s="21">
        <v>190400</v>
      </c>
      <c r="AY108" s="21">
        <v>143800</v>
      </c>
      <c r="AZ108" s="21">
        <v>296100</v>
      </c>
      <c r="BA108" s="21">
        <v>223700</v>
      </c>
      <c r="BB108" s="21">
        <v>133700</v>
      </c>
      <c r="BC108" s="21">
        <v>190400</v>
      </c>
      <c r="BD108" s="21">
        <v>171000</v>
      </c>
      <c r="BE108" s="21">
        <v>190600</v>
      </c>
      <c r="BF108" s="21">
        <v>182400</v>
      </c>
      <c r="BG108" s="21">
        <v>138500</v>
      </c>
      <c r="BH108" s="21">
        <v>149300</v>
      </c>
      <c r="BI108" s="21">
        <v>178900</v>
      </c>
      <c r="BJ108" s="21">
        <v>188400</v>
      </c>
      <c r="BK108" s="21">
        <v>186300</v>
      </c>
      <c r="BL108" s="21">
        <v>159900</v>
      </c>
      <c r="BM108" s="2">
        <v>347000</v>
      </c>
      <c r="BN108" s="2">
        <v>379600</v>
      </c>
      <c r="BO108" s="2">
        <v>183900</v>
      </c>
      <c r="BP108" s="2">
        <v>195500</v>
      </c>
      <c r="BQ108" s="2">
        <v>199400</v>
      </c>
      <c r="BR108" s="2">
        <v>202600</v>
      </c>
      <c r="BS108" s="2">
        <v>159800</v>
      </c>
      <c r="BT108" s="2">
        <v>179900</v>
      </c>
      <c r="BU108" s="2">
        <v>132200</v>
      </c>
      <c r="BV108" s="2">
        <v>105100</v>
      </c>
      <c r="BW108" s="2">
        <v>135300</v>
      </c>
      <c r="BX108" s="2">
        <v>154200</v>
      </c>
      <c r="BY108" s="2">
        <v>122800</v>
      </c>
      <c r="BZ108" s="2">
        <v>139400</v>
      </c>
      <c r="CA108" s="2">
        <v>158000</v>
      </c>
      <c r="CB108" s="2">
        <v>159200</v>
      </c>
      <c r="CC108" s="2">
        <v>132100</v>
      </c>
      <c r="CD108" s="2">
        <v>127600</v>
      </c>
      <c r="CE108" s="2">
        <v>147500</v>
      </c>
      <c r="CF108" s="2">
        <v>185000</v>
      </c>
      <c r="CG108" s="2">
        <v>156800</v>
      </c>
      <c r="CH108" s="2">
        <v>183900</v>
      </c>
      <c r="CI108" s="2">
        <v>122500</v>
      </c>
      <c r="CJ108" s="2">
        <v>122300</v>
      </c>
      <c r="CK108" s="2">
        <v>123100</v>
      </c>
      <c r="CL108" s="2">
        <v>155200</v>
      </c>
      <c r="CM108" s="2">
        <v>181000</v>
      </c>
      <c r="CN108" s="2">
        <v>164600</v>
      </c>
      <c r="CO108" s="2">
        <v>199000</v>
      </c>
      <c r="CP108" s="2">
        <v>400200</v>
      </c>
      <c r="CQ108" s="2">
        <v>201600</v>
      </c>
      <c r="CR108" s="2">
        <v>178400</v>
      </c>
      <c r="CS108" s="2">
        <v>246000</v>
      </c>
      <c r="CT108" s="2">
        <v>238600</v>
      </c>
      <c r="CU108" s="2">
        <v>246000</v>
      </c>
      <c r="CV108" s="2">
        <v>251400</v>
      </c>
      <c r="CW108" s="2">
        <v>127900</v>
      </c>
      <c r="CX108" s="2">
        <v>123300</v>
      </c>
      <c r="CY108" s="2">
        <v>230900</v>
      </c>
      <c r="CZ108" s="2">
        <v>169900</v>
      </c>
      <c r="DA108" s="2">
        <v>106300</v>
      </c>
      <c r="DB108" s="2">
        <v>149500</v>
      </c>
      <c r="DC108" s="2">
        <v>232300</v>
      </c>
      <c r="DD108" s="2">
        <v>149100</v>
      </c>
      <c r="DE108" s="2">
        <v>155500</v>
      </c>
      <c r="DF108" s="2">
        <v>213000</v>
      </c>
      <c r="DG108" s="2">
        <v>172200</v>
      </c>
      <c r="DH108" s="2">
        <v>203700</v>
      </c>
      <c r="DI108" s="2">
        <v>153100</v>
      </c>
      <c r="DJ108" s="2">
        <v>198800</v>
      </c>
      <c r="DK108" s="2">
        <v>161400</v>
      </c>
      <c r="DL108" s="2">
        <v>157900</v>
      </c>
      <c r="DM108" s="2">
        <v>172500</v>
      </c>
      <c r="DN108" s="2">
        <v>185200</v>
      </c>
      <c r="DO108" s="2">
        <v>180500</v>
      </c>
      <c r="DP108" s="2">
        <v>106200</v>
      </c>
      <c r="DQ108" s="2">
        <v>202900</v>
      </c>
      <c r="DR108" s="2">
        <v>209700</v>
      </c>
      <c r="DS108" s="2">
        <v>195900</v>
      </c>
      <c r="DT108" s="2">
        <v>184100</v>
      </c>
      <c r="DU108" s="2">
        <v>389900</v>
      </c>
      <c r="DV108" s="2">
        <v>332400</v>
      </c>
      <c r="DW108" s="2">
        <v>197700</v>
      </c>
      <c r="DX108" s="2">
        <v>173200</v>
      </c>
      <c r="DY108" s="2">
        <v>136700</v>
      </c>
      <c r="DZ108" s="2">
        <v>167500</v>
      </c>
      <c r="EA108" s="2">
        <v>186500</v>
      </c>
      <c r="EB108" s="2">
        <v>181300</v>
      </c>
      <c r="EC108" s="2">
        <v>162400</v>
      </c>
      <c r="ED108" s="2">
        <v>173200</v>
      </c>
      <c r="EE108" s="2">
        <v>240700</v>
      </c>
      <c r="EF108" s="2">
        <v>159000</v>
      </c>
      <c r="EG108" s="2">
        <v>233500</v>
      </c>
      <c r="EH108" s="2">
        <v>215500</v>
      </c>
      <c r="EI108" s="2">
        <v>165800</v>
      </c>
      <c r="EJ108" s="2">
        <v>132500</v>
      </c>
      <c r="EK108" s="2">
        <v>191700</v>
      </c>
      <c r="EL108" s="2">
        <v>162700</v>
      </c>
      <c r="EM108" s="2">
        <v>177900</v>
      </c>
      <c r="EN108" s="2">
        <v>186600</v>
      </c>
      <c r="EO108" s="2">
        <v>183700</v>
      </c>
      <c r="EP108" s="2">
        <v>133200</v>
      </c>
      <c r="EQ108" s="2">
        <v>235900</v>
      </c>
      <c r="ER108" s="2">
        <v>209800</v>
      </c>
      <c r="ES108" s="2">
        <v>192300</v>
      </c>
      <c r="ET108" s="2">
        <v>102100</v>
      </c>
      <c r="EU108" s="2">
        <v>137500</v>
      </c>
      <c r="EV108" s="2">
        <v>160600</v>
      </c>
      <c r="EW108" s="2">
        <v>60500</v>
      </c>
      <c r="EX108" s="2">
        <v>85800</v>
      </c>
      <c r="EY108" s="2">
        <v>128400</v>
      </c>
      <c r="EZ108" s="2">
        <v>124100</v>
      </c>
      <c r="FA108" s="2">
        <v>200800</v>
      </c>
      <c r="FB108" s="2">
        <v>149900</v>
      </c>
      <c r="FC108" s="2">
        <v>149100</v>
      </c>
      <c r="FD108" s="2">
        <v>109400</v>
      </c>
      <c r="FE108" s="2">
        <v>175200</v>
      </c>
      <c r="FF108" s="2">
        <v>238600</v>
      </c>
      <c r="FG108" s="2">
        <v>153600</v>
      </c>
      <c r="FH108" s="2">
        <v>126000</v>
      </c>
      <c r="FI108" s="2">
        <v>157000</v>
      </c>
      <c r="FJ108" s="2">
        <v>117100</v>
      </c>
      <c r="FK108" s="2">
        <v>245800</v>
      </c>
      <c r="FL108" s="2">
        <v>197800</v>
      </c>
      <c r="FM108" s="2">
        <v>139900</v>
      </c>
      <c r="FN108" s="2">
        <v>142100</v>
      </c>
      <c r="FO108" s="2">
        <v>288500</v>
      </c>
      <c r="FP108" s="2">
        <v>197600</v>
      </c>
      <c r="FQ108" s="2">
        <v>145000</v>
      </c>
      <c r="FR108" s="2">
        <v>283200</v>
      </c>
      <c r="FS108" s="2">
        <v>191700</v>
      </c>
      <c r="FT108" s="2">
        <v>233800</v>
      </c>
      <c r="FU108" s="2">
        <v>163500</v>
      </c>
      <c r="FV108" s="2">
        <v>184100</v>
      </c>
      <c r="FW108" s="2">
        <v>184500</v>
      </c>
      <c r="FX108" s="2">
        <v>122000</v>
      </c>
      <c r="FY108" s="2">
        <v>146600</v>
      </c>
      <c r="FZ108" s="2">
        <v>100800</v>
      </c>
      <c r="GA108" s="2">
        <v>187900</v>
      </c>
      <c r="GB108" s="2">
        <v>173400</v>
      </c>
      <c r="GC108" s="2">
        <v>359100</v>
      </c>
      <c r="GD108" s="2">
        <v>198200</v>
      </c>
      <c r="GE108" s="2">
        <v>166700</v>
      </c>
      <c r="GF108" s="2">
        <v>236300</v>
      </c>
      <c r="GG108" s="2">
        <v>185100</v>
      </c>
      <c r="GH108" s="2">
        <v>188200</v>
      </c>
      <c r="GI108" s="2">
        <v>219600</v>
      </c>
      <c r="GJ108" s="2">
        <v>359400</v>
      </c>
      <c r="GK108" s="2">
        <v>397500</v>
      </c>
      <c r="GL108" s="2">
        <v>501800</v>
      </c>
      <c r="GM108" s="2">
        <v>1001700</v>
      </c>
      <c r="GN108" s="2">
        <v>129000</v>
      </c>
      <c r="GO108" s="2">
        <v>117900</v>
      </c>
      <c r="GP108" s="2">
        <v>114100</v>
      </c>
      <c r="GQ108" s="2">
        <v>115800</v>
      </c>
      <c r="GR108" s="2">
        <v>109700</v>
      </c>
      <c r="GS108" s="2">
        <v>108500</v>
      </c>
      <c r="GT108" s="2">
        <v>121200</v>
      </c>
      <c r="GU108" s="2">
        <v>199500</v>
      </c>
      <c r="GV108" s="2">
        <v>154500</v>
      </c>
      <c r="GW108" s="2">
        <v>155500</v>
      </c>
      <c r="GX108" s="2">
        <v>174900</v>
      </c>
      <c r="GY108" s="2">
        <v>168100</v>
      </c>
      <c r="GZ108" s="2">
        <v>190700</v>
      </c>
      <c r="HA108" s="2">
        <v>94600</v>
      </c>
      <c r="HB108" s="2">
        <v>164200</v>
      </c>
      <c r="HC108" s="2">
        <v>205000</v>
      </c>
      <c r="HD108" s="2">
        <v>177600</v>
      </c>
      <c r="HE108" s="2">
        <v>112000</v>
      </c>
      <c r="HF108" s="2">
        <v>200000</v>
      </c>
      <c r="HG108" s="2">
        <v>151500</v>
      </c>
      <c r="HH108" s="2">
        <v>141600</v>
      </c>
      <c r="HI108" s="2">
        <v>156700</v>
      </c>
      <c r="HJ108" s="2">
        <v>567000</v>
      </c>
      <c r="HK108" s="2">
        <v>137900</v>
      </c>
      <c r="HL108" s="2">
        <v>108100</v>
      </c>
      <c r="HM108" s="2">
        <v>116700</v>
      </c>
      <c r="HN108" s="2">
        <v>145100</v>
      </c>
      <c r="HO108" s="2">
        <v>117000</v>
      </c>
      <c r="HP108" s="2">
        <v>105000</v>
      </c>
      <c r="HQ108" s="2">
        <v>125300</v>
      </c>
      <c r="HR108" s="2">
        <v>100900</v>
      </c>
      <c r="HS108" s="2">
        <v>118000</v>
      </c>
      <c r="HT108" s="2">
        <v>108000</v>
      </c>
      <c r="HU108" s="2">
        <v>153600</v>
      </c>
      <c r="HV108" s="2">
        <v>107700</v>
      </c>
      <c r="HW108" s="2">
        <v>82400</v>
      </c>
      <c r="HX108" s="2">
        <v>178100</v>
      </c>
      <c r="HY108" s="2">
        <v>125900</v>
      </c>
      <c r="HZ108" s="2">
        <v>120000</v>
      </c>
      <c r="IA108" s="2">
        <v>141200</v>
      </c>
      <c r="IB108" s="2">
        <v>132400</v>
      </c>
      <c r="IC108" s="2">
        <v>75800</v>
      </c>
      <c r="ID108" s="2">
        <v>73700</v>
      </c>
      <c r="IE108" s="2">
        <v>112700</v>
      </c>
      <c r="IF108" s="2">
        <v>96800</v>
      </c>
      <c r="IG108" s="2">
        <v>141000</v>
      </c>
      <c r="IH108" s="2">
        <v>103200</v>
      </c>
      <c r="II108" s="2">
        <v>176300</v>
      </c>
      <c r="IJ108" s="2">
        <v>199100</v>
      </c>
      <c r="IK108" s="2">
        <v>191700</v>
      </c>
      <c r="IL108" s="2">
        <v>213200</v>
      </c>
      <c r="IM108" s="2">
        <v>142100</v>
      </c>
      <c r="IN108" s="2">
        <v>95100</v>
      </c>
      <c r="IO108" s="2">
        <v>91000</v>
      </c>
      <c r="IP108" s="2">
        <v>115500</v>
      </c>
      <c r="IQ108" s="2">
        <v>153400</v>
      </c>
      <c r="IR108" s="2">
        <v>237900</v>
      </c>
      <c r="IS108" s="2">
        <v>94500</v>
      </c>
      <c r="IT108" s="2">
        <v>149400</v>
      </c>
    </row>
    <row r="109" spans="1:254" ht="15.9" customHeight="1">
      <c r="A109" s="390" t="s">
        <v>213</v>
      </c>
      <c r="B109" s="46" t="s">
        <v>214</v>
      </c>
      <c r="C109" s="50">
        <v>1495500</v>
      </c>
      <c r="D109" s="199">
        <v>-2326300</v>
      </c>
      <c r="E109" s="197">
        <v>3821800</v>
      </c>
      <c r="F109" s="21">
        <v>3379100</v>
      </c>
      <c r="G109" s="21">
        <v>4351400</v>
      </c>
      <c r="H109" s="21">
        <v>6811400</v>
      </c>
      <c r="I109" s="21">
        <v>4152800</v>
      </c>
      <c r="J109" s="21">
        <v>3505800</v>
      </c>
      <c r="K109" s="21">
        <v>4520700</v>
      </c>
      <c r="L109" s="21">
        <v>3772800</v>
      </c>
      <c r="M109" s="21">
        <v>4003600</v>
      </c>
      <c r="N109" s="21">
        <v>2596000</v>
      </c>
      <c r="O109" s="21">
        <v>2337100</v>
      </c>
      <c r="P109" s="21">
        <v>3051700</v>
      </c>
      <c r="Q109" s="21">
        <v>4061800</v>
      </c>
      <c r="R109" s="21">
        <v>3173800</v>
      </c>
      <c r="S109" s="21">
        <v>3782800</v>
      </c>
      <c r="T109" s="21">
        <v>2791300</v>
      </c>
      <c r="U109" s="21">
        <v>2749800</v>
      </c>
      <c r="V109" s="21">
        <v>2533800</v>
      </c>
      <c r="W109" s="21">
        <v>3108900</v>
      </c>
      <c r="X109" s="21">
        <v>2610500</v>
      </c>
      <c r="Y109" s="21">
        <v>2392700</v>
      </c>
      <c r="Z109" s="21">
        <v>2685000</v>
      </c>
      <c r="AA109" s="21">
        <v>1699000</v>
      </c>
      <c r="AB109" s="21">
        <v>2205300</v>
      </c>
      <c r="AC109" s="21">
        <v>3174500</v>
      </c>
      <c r="AD109" s="21">
        <v>2506800</v>
      </c>
      <c r="AE109" s="21">
        <v>3405000</v>
      </c>
      <c r="AF109" s="21">
        <v>3240000</v>
      </c>
      <c r="AG109" s="21">
        <v>1957000</v>
      </c>
      <c r="AH109" s="21">
        <v>1989500</v>
      </c>
      <c r="AI109" s="21">
        <v>2475400</v>
      </c>
      <c r="AJ109" s="21">
        <v>2944600</v>
      </c>
      <c r="AK109" s="21">
        <v>2438900</v>
      </c>
      <c r="AL109" s="21">
        <v>6408600</v>
      </c>
      <c r="AM109" s="21">
        <v>3116600</v>
      </c>
      <c r="AN109" s="21">
        <v>2698700</v>
      </c>
      <c r="AO109" s="21">
        <v>2510800</v>
      </c>
      <c r="AP109" s="21">
        <v>2912600</v>
      </c>
      <c r="AQ109" s="21">
        <v>3564300</v>
      </c>
      <c r="AR109" s="21">
        <v>5537400</v>
      </c>
      <c r="AS109" s="21">
        <v>3237900</v>
      </c>
      <c r="AT109" s="21">
        <v>3568500</v>
      </c>
      <c r="AU109" s="21">
        <v>3307600</v>
      </c>
      <c r="AV109" s="21">
        <v>5454000</v>
      </c>
      <c r="AW109" s="21">
        <v>3704900</v>
      </c>
      <c r="AX109" s="21">
        <v>4419400</v>
      </c>
      <c r="AY109" s="21">
        <v>2977100</v>
      </c>
      <c r="AZ109" s="21">
        <v>3646500</v>
      </c>
      <c r="BA109" s="21">
        <v>6800400</v>
      </c>
      <c r="BB109" s="21">
        <v>4076100</v>
      </c>
      <c r="BC109" s="21">
        <v>3600500</v>
      </c>
      <c r="BD109" s="21">
        <v>3008700</v>
      </c>
      <c r="BE109" s="21">
        <v>2398500</v>
      </c>
      <c r="BF109" s="21">
        <v>3017100</v>
      </c>
      <c r="BG109" s="21">
        <v>2559800</v>
      </c>
      <c r="BH109" s="21">
        <v>2407700</v>
      </c>
      <c r="BI109" s="21">
        <v>2606100</v>
      </c>
      <c r="BJ109" s="21">
        <v>2981900</v>
      </c>
      <c r="BK109" s="21">
        <v>5927800</v>
      </c>
      <c r="BL109" s="21">
        <v>2981900</v>
      </c>
      <c r="BM109" s="2">
        <v>3644200</v>
      </c>
      <c r="BN109" s="2">
        <v>3630000</v>
      </c>
      <c r="BO109" s="2">
        <v>3352900</v>
      </c>
      <c r="BP109" s="2">
        <v>6176200</v>
      </c>
      <c r="BQ109" s="2">
        <v>6540600</v>
      </c>
      <c r="BR109" s="2">
        <v>8824700</v>
      </c>
      <c r="BS109" s="2">
        <v>7890400</v>
      </c>
      <c r="BT109" s="2">
        <v>2637900</v>
      </c>
      <c r="BU109" s="2">
        <v>2458400</v>
      </c>
      <c r="BV109" s="2">
        <v>2823300</v>
      </c>
      <c r="BW109" s="2">
        <v>2867300</v>
      </c>
      <c r="BX109" s="2">
        <v>2783900</v>
      </c>
      <c r="BY109" s="2">
        <v>3282400</v>
      </c>
      <c r="BZ109" s="2">
        <v>2200200</v>
      </c>
      <c r="CA109" s="2">
        <v>2905800</v>
      </c>
      <c r="CB109" s="2">
        <v>2488400</v>
      </c>
      <c r="CC109" s="2">
        <v>2776800</v>
      </c>
      <c r="CD109" s="2">
        <v>2934700</v>
      </c>
      <c r="CE109" s="2">
        <v>2494800</v>
      </c>
      <c r="CF109" s="2">
        <v>2557100</v>
      </c>
      <c r="CG109" s="2">
        <v>4536500</v>
      </c>
      <c r="CH109" s="2">
        <v>3899300</v>
      </c>
      <c r="CI109" s="2">
        <v>2430800</v>
      </c>
      <c r="CJ109" s="2">
        <v>2638900</v>
      </c>
      <c r="CK109" s="2">
        <v>1613600</v>
      </c>
      <c r="CL109" s="2">
        <v>2625700</v>
      </c>
      <c r="CM109" s="2">
        <v>2678700</v>
      </c>
      <c r="CN109" s="2">
        <v>3089800</v>
      </c>
      <c r="CO109" s="2">
        <v>3847000</v>
      </c>
      <c r="CP109" s="2">
        <v>4148800</v>
      </c>
      <c r="CQ109" s="2">
        <v>2274700</v>
      </c>
      <c r="CR109" s="2">
        <v>3452500</v>
      </c>
      <c r="CS109" s="2">
        <v>2487700</v>
      </c>
      <c r="CT109" s="2">
        <v>3483400</v>
      </c>
      <c r="CU109" s="2">
        <v>4808300</v>
      </c>
      <c r="CV109" s="2">
        <v>3832100</v>
      </c>
      <c r="CW109" s="2">
        <v>2318000</v>
      </c>
      <c r="CX109" s="2">
        <v>2254800</v>
      </c>
      <c r="CY109" s="2">
        <v>2690100</v>
      </c>
      <c r="CZ109" s="2">
        <v>2375800</v>
      </c>
      <c r="DA109" s="2">
        <v>2507000</v>
      </c>
      <c r="DB109" s="2">
        <v>3185900</v>
      </c>
      <c r="DC109" s="2">
        <v>4527300</v>
      </c>
      <c r="DD109" s="2">
        <v>2956400</v>
      </c>
      <c r="DE109" s="2">
        <v>3329900</v>
      </c>
      <c r="DF109" s="2">
        <v>4451300</v>
      </c>
      <c r="DG109" s="2">
        <v>3098900</v>
      </c>
      <c r="DH109" s="2">
        <v>3015700</v>
      </c>
      <c r="DI109" s="2">
        <v>5345900</v>
      </c>
      <c r="DJ109" s="2">
        <v>3004300</v>
      </c>
      <c r="DK109" s="2">
        <v>3626900</v>
      </c>
      <c r="DL109" s="2">
        <v>3160000</v>
      </c>
      <c r="DM109" s="2">
        <v>3131600</v>
      </c>
      <c r="DN109" s="2">
        <v>2913600</v>
      </c>
      <c r="DO109" s="2">
        <v>3135400</v>
      </c>
      <c r="DP109" s="2">
        <v>2946100</v>
      </c>
      <c r="DQ109" s="2">
        <v>3033800</v>
      </c>
      <c r="DR109" s="2">
        <v>4004100</v>
      </c>
      <c r="DS109" s="2">
        <v>7153600</v>
      </c>
      <c r="DT109" s="2">
        <v>5075500</v>
      </c>
      <c r="DU109" s="2">
        <v>2956400</v>
      </c>
      <c r="DV109" s="2">
        <v>3512600</v>
      </c>
      <c r="DW109" s="2">
        <v>3444500</v>
      </c>
      <c r="DX109" s="2">
        <v>4250400</v>
      </c>
      <c r="DY109" s="2">
        <v>5908000</v>
      </c>
      <c r="DZ109" s="2">
        <v>3326200</v>
      </c>
      <c r="EA109" s="2">
        <v>2869700</v>
      </c>
      <c r="EB109" s="2">
        <v>2461200</v>
      </c>
      <c r="EC109" s="2">
        <v>3347900</v>
      </c>
      <c r="ED109" s="2">
        <v>1947900</v>
      </c>
      <c r="EE109" s="2">
        <v>1735100</v>
      </c>
      <c r="EF109" s="2">
        <v>1843100</v>
      </c>
      <c r="EG109" s="2">
        <v>2031900</v>
      </c>
      <c r="EH109" s="2">
        <v>2434700</v>
      </c>
      <c r="EI109" s="2">
        <v>3434500</v>
      </c>
      <c r="EJ109" s="2">
        <v>2671100</v>
      </c>
      <c r="EK109" s="2">
        <v>4170400</v>
      </c>
      <c r="EL109" s="2">
        <v>2781100</v>
      </c>
      <c r="EM109" s="2">
        <v>2818000</v>
      </c>
      <c r="EN109" s="2">
        <v>2606400</v>
      </c>
      <c r="EO109" s="2">
        <v>2210700</v>
      </c>
      <c r="EP109" s="2">
        <v>1529400</v>
      </c>
      <c r="EQ109" s="2">
        <v>1657400</v>
      </c>
      <c r="ER109" s="2">
        <v>1617500</v>
      </c>
      <c r="ES109" s="2">
        <v>1610600</v>
      </c>
      <c r="ET109" s="2">
        <v>1884600</v>
      </c>
      <c r="EU109" s="2">
        <v>1743300</v>
      </c>
      <c r="EV109" s="2">
        <v>1329100</v>
      </c>
      <c r="EW109" s="2">
        <v>932900</v>
      </c>
      <c r="EX109" s="2">
        <v>1543600</v>
      </c>
      <c r="EY109" s="2">
        <v>1054000</v>
      </c>
      <c r="EZ109" s="2">
        <v>1600400</v>
      </c>
      <c r="FA109" s="2">
        <v>3519300</v>
      </c>
      <c r="FB109" s="2">
        <v>1766300</v>
      </c>
      <c r="FC109" s="2">
        <v>2576600</v>
      </c>
      <c r="FD109" s="2">
        <v>3032500</v>
      </c>
      <c r="FE109" s="2">
        <v>3694800</v>
      </c>
      <c r="FF109" s="2">
        <v>2360400</v>
      </c>
      <c r="FG109" s="2">
        <v>1739900</v>
      </c>
      <c r="FH109" s="2">
        <v>2081100</v>
      </c>
      <c r="FI109" s="2">
        <v>2211900</v>
      </c>
      <c r="FJ109" s="2">
        <v>1663100</v>
      </c>
      <c r="FK109" s="2">
        <v>2154000</v>
      </c>
      <c r="FL109" s="2">
        <v>1576100</v>
      </c>
      <c r="FM109" s="2">
        <v>1939800</v>
      </c>
      <c r="FN109" s="2">
        <v>2354200</v>
      </c>
      <c r="FO109" s="2">
        <v>2227300</v>
      </c>
      <c r="FP109" s="2">
        <v>2227900</v>
      </c>
      <c r="FQ109" s="2">
        <v>2472600</v>
      </c>
      <c r="FR109" s="2">
        <v>3788900</v>
      </c>
      <c r="FS109" s="2">
        <v>2910400</v>
      </c>
      <c r="FT109" s="2">
        <v>10359200</v>
      </c>
      <c r="FU109" s="2">
        <v>2179000</v>
      </c>
      <c r="FV109" s="2">
        <v>2601000</v>
      </c>
      <c r="FW109" s="2">
        <v>4226200</v>
      </c>
      <c r="FX109" s="2">
        <v>1762800</v>
      </c>
      <c r="FY109" s="2">
        <v>2979400</v>
      </c>
      <c r="FZ109" s="2">
        <v>2118000</v>
      </c>
      <c r="GA109" s="2">
        <v>3323800</v>
      </c>
      <c r="GB109" s="2">
        <v>2283400</v>
      </c>
      <c r="GC109" s="2">
        <v>2384400</v>
      </c>
      <c r="GD109" s="2">
        <v>3155400</v>
      </c>
      <c r="GE109" s="2">
        <v>1839700</v>
      </c>
      <c r="GF109" s="2">
        <v>2778600</v>
      </c>
      <c r="GG109" s="2">
        <v>2481500</v>
      </c>
      <c r="GH109" s="2">
        <v>4063600</v>
      </c>
      <c r="GI109" s="2">
        <v>2973400</v>
      </c>
      <c r="GJ109" s="2">
        <v>1716900</v>
      </c>
      <c r="GK109" s="2">
        <v>1796500</v>
      </c>
      <c r="GL109" s="2">
        <v>1633000</v>
      </c>
      <c r="GM109" s="2">
        <v>1516100</v>
      </c>
      <c r="GN109" s="2">
        <v>1510100</v>
      </c>
      <c r="GO109" s="2">
        <v>1967000</v>
      </c>
      <c r="GP109" s="2">
        <v>1555300</v>
      </c>
      <c r="GQ109" s="2">
        <v>1596500</v>
      </c>
      <c r="GR109" s="2">
        <v>1442000</v>
      </c>
      <c r="GS109" s="2">
        <v>1493900</v>
      </c>
      <c r="GT109" s="2">
        <v>2486100</v>
      </c>
      <c r="GU109" s="2">
        <v>2502700</v>
      </c>
      <c r="GV109" s="2">
        <v>2292900</v>
      </c>
      <c r="GW109" s="2">
        <v>2330300</v>
      </c>
      <c r="GX109" s="2">
        <v>2325200</v>
      </c>
      <c r="GY109" s="2">
        <v>1834200</v>
      </c>
      <c r="GZ109" s="2">
        <v>2633500</v>
      </c>
      <c r="HA109" s="2">
        <v>2023000</v>
      </c>
      <c r="HB109" s="2">
        <v>2576200</v>
      </c>
      <c r="HC109" s="2">
        <v>2458600</v>
      </c>
      <c r="HD109" s="2">
        <v>2739400</v>
      </c>
      <c r="HE109" s="2">
        <v>2358100</v>
      </c>
      <c r="HF109" s="2">
        <v>2652000</v>
      </c>
      <c r="HG109" s="2">
        <v>2591800</v>
      </c>
      <c r="HH109" s="2">
        <v>2590700</v>
      </c>
      <c r="HI109" s="2">
        <v>1895100</v>
      </c>
      <c r="HJ109" s="2">
        <v>4455900</v>
      </c>
      <c r="HK109" s="2">
        <v>1971400</v>
      </c>
      <c r="HL109" s="2">
        <v>2134500</v>
      </c>
      <c r="HM109" s="2">
        <v>2217000</v>
      </c>
      <c r="HN109" s="2">
        <v>2805400</v>
      </c>
      <c r="HO109" s="2">
        <v>2419500</v>
      </c>
      <c r="HP109" s="2">
        <v>2459300</v>
      </c>
      <c r="HQ109" s="2">
        <v>2063200</v>
      </c>
      <c r="HR109" s="2">
        <v>2438000</v>
      </c>
      <c r="HS109" s="2">
        <v>2208400</v>
      </c>
      <c r="HT109" s="2">
        <v>2224200</v>
      </c>
      <c r="HU109" s="2">
        <v>3797500</v>
      </c>
      <c r="HV109" s="2">
        <v>2425400</v>
      </c>
      <c r="HW109" s="2">
        <v>1861100</v>
      </c>
      <c r="HX109" s="2">
        <v>2657400</v>
      </c>
      <c r="HY109" s="2">
        <v>2619200</v>
      </c>
      <c r="HZ109" s="2">
        <v>2391300</v>
      </c>
      <c r="IA109" s="2">
        <v>9411700</v>
      </c>
      <c r="IB109" s="2">
        <v>2167200</v>
      </c>
      <c r="IC109" s="2">
        <v>2146700</v>
      </c>
      <c r="ID109" s="2">
        <v>1720500</v>
      </c>
      <c r="IE109" s="2">
        <v>2309900</v>
      </c>
      <c r="IF109" s="2">
        <v>1952200</v>
      </c>
      <c r="IG109" s="2">
        <v>2550300</v>
      </c>
      <c r="IH109" s="2">
        <v>2716800</v>
      </c>
      <c r="II109" s="2">
        <v>3399200</v>
      </c>
      <c r="IJ109" s="2">
        <v>3158400</v>
      </c>
      <c r="IK109" s="2">
        <v>3183600</v>
      </c>
      <c r="IL109" s="2">
        <v>3633100</v>
      </c>
      <c r="IM109" s="2">
        <v>3205300</v>
      </c>
      <c r="IN109" s="2">
        <v>4078000</v>
      </c>
      <c r="IO109" s="2">
        <v>3117400</v>
      </c>
      <c r="IP109" s="2">
        <v>2377300</v>
      </c>
      <c r="IQ109" s="2">
        <v>4984100</v>
      </c>
      <c r="IR109" s="2">
        <v>2864300</v>
      </c>
      <c r="IS109" s="2">
        <v>2422100</v>
      </c>
      <c r="IT109" s="2">
        <v>2215400</v>
      </c>
    </row>
    <row r="110" spans="1:254" ht="15.9" customHeight="1">
      <c r="A110" s="390" t="s">
        <v>215</v>
      </c>
      <c r="B110" s="46" t="s">
        <v>216</v>
      </c>
      <c r="C110" s="50">
        <v>125300</v>
      </c>
      <c r="D110" s="199">
        <v>-426700</v>
      </c>
      <c r="E110" s="197">
        <v>552000</v>
      </c>
      <c r="F110" s="21">
        <v>431900</v>
      </c>
      <c r="G110" s="21">
        <v>516600</v>
      </c>
      <c r="H110" s="21">
        <v>719200</v>
      </c>
      <c r="I110" s="21">
        <v>327600</v>
      </c>
      <c r="J110" s="21">
        <v>435600</v>
      </c>
      <c r="K110" s="21">
        <v>515200</v>
      </c>
      <c r="L110" s="21">
        <v>310600</v>
      </c>
      <c r="M110" s="21">
        <v>331400</v>
      </c>
      <c r="N110" s="21">
        <v>289900</v>
      </c>
      <c r="O110" s="21">
        <v>273300</v>
      </c>
      <c r="P110" s="21">
        <v>240500</v>
      </c>
      <c r="Q110" s="21">
        <v>449900</v>
      </c>
      <c r="R110" s="21">
        <v>512900</v>
      </c>
      <c r="S110" s="21">
        <v>523800</v>
      </c>
      <c r="T110" s="21">
        <v>246500</v>
      </c>
      <c r="U110" s="21">
        <v>482200</v>
      </c>
      <c r="V110" s="21">
        <v>415400</v>
      </c>
      <c r="W110" s="21">
        <v>487200</v>
      </c>
      <c r="X110" s="21">
        <v>456200</v>
      </c>
      <c r="Y110" s="21">
        <v>391000</v>
      </c>
      <c r="Z110" s="21">
        <v>373000</v>
      </c>
      <c r="AA110" s="21">
        <v>255600</v>
      </c>
      <c r="AB110" s="21">
        <v>425000</v>
      </c>
      <c r="AC110" s="21">
        <v>513500</v>
      </c>
      <c r="AD110" s="21">
        <v>319200</v>
      </c>
      <c r="AE110" s="21">
        <v>365200</v>
      </c>
      <c r="AF110" s="21">
        <v>301500</v>
      </c>
      <c r="AG110" s="21">
        <v>268000</v>
      </c>
      <c r="AH110" s="21">
        <v>250700</v>
      </c>
      <c r="AI110" s="21">
        <v>301300</v>
      </c>
      <c r="AJ110" s="21">
        <v>388200</v>
      </c>
      <c r="AK110" s="21">
        <v>240700</v>
      </c>
      <c r="AL110" s="21">
        <v>534100</v>
      </c>
      <c r="AM110" s="21">
        <v>306700</v>
      </c>
      <c r="AN110" s="21">
        <v>267400</v>
      </c>
      <c r="AO110" s="21">
        <v>245600</v>
      </c>
      <c r="AP110" s="21">
        <v>524100</v>
      </c>
      <c r="AQ110" s="21">
        <v>412100</v>
      </c>
      <c r="AR110" s="21">
        <v>409500</v>
      </c>
      <c r="AS110" s="21">
        <v>301300</v>
      </c>
      <c r="AT110" s="21">
        <v>549900</v>
      </c>
      <c r="AU110" s="21">
        <v>809400</v>
      </c>
      <c r="AV110" s="21">
        <v>431500</v>
      </c>
      <c r="AW110" s="21">
        <v>417900</v>
      </c>
      <c r="AX110" s="21">
        <v>523600</v>
      </c>
      <c r="AY110" s="21">
        <v>378500</v>
      </c>
      <c r="AZ110" s="21">
        <v>636400</v>
      </c>
      <c r="BA110" s="21">
        <v>628300</v>
      </c>
      <c r="BB110" s="21">
        <v>483000</v>
      </c>
      <c r="BC110" s="21">
        <v>563200</v>
      </c>
      <c r="BD110" s="21">
        <v>607200</v>
      </c>
      <c r="BE110" s="21">
        <v>430700</v>
      </c>
      <c r="BF110" s="21">
        <v>399300</v>
      </c>
      <c r="BG110" s="21">
        <v>247700</v>
      </c>
      <c r="BH110" s="21">
        <v>302700</v>
      </c>
      <c r="BI110" s="21">
        <v>289700</v>
      </c>
      <c r="BJ110" s="21">
        <v>330000</v>
      </c>
      <c r="BK110" s="21">
        <v>501900</v>
      </c>
      <c r="BL110" s="21">
        <v>701300</v>
      </c>
      <c r="BM110" s="2">
        <v>303600</v>
      </c>
      <c r="BN110" s="2">
        <v>477800</v>
      </c>
      <c r="BO110" s="2">
        <v>229500</v>
      </c>
      <c r="BP110" s="2">
        <v>336500</v>
      </c>
      <c r="BQ110" s="2">
        <v>375900</v>
      </c>
      <c r="BR110" s="2">
        <v>269100</v>
      </c>
      <c r="BS110" s="2">
        <v>336800</v>
      </c>
      <c r="BT110" s="2">
        <v>328700</v>
      </c>
      <c r="BU110" s="2">
        <v>282600</v>
      </c>
      <c r="BV110" s="2">
        <v>297500</v>
      </c>
      <c r="BW110" s="2">
        <v>396000</v>
      </c>
      <c r="BX110" s="2">
        <v>289000</v>
      </c>
      <c r="BY110" s="2">
        <v>318100</v>
      </c>
      <c r="BZ110" s="2">
        <v>257000</v>
      </c>
      <c r="CA110" s="2">
        <v>166000</v>
      </c>
      <c r="CB110" s="2">
        <v>430100</v>
      </c>
      <c r="CC110" s="2">
        <v>281300</v>
      </c>
      <c r="CD110" s="2">
        <v>201500</v>
      </c>
      <c r="CE110" s="2">
        <v>172400</v>
      </c>
      <c r="CF110" s="2">
        <v>239900</v>
      </c>
      <c r="CG110" s="2">
        <v>296800</v>
      </c>
      <c r="CH110" s="2">
        <v>325800</v>
      </c>
      <c r="CI110" s="2">
        <v>182500</v>
      </c>
      <c r="CJ110" s="2">
        <v>213000</v>
      </c>
      <c r="CK110" s="2">
        <v>218600</v>
      </c>
      <c r="CL110" s="2">
        <v>415800</v>
      </c>
      <c r="CM110" s="2">
        <v>388300</v>
      </c>
      <c r="CN110" s="2">
        <v>402600</v>
      </c>
      <c r="CO110" s="2">
        <v>547300</v>
      </c>
      <c r="CP110" s="2">
        <v>639000</v>
      </c>
      <c r="CQ110" s="2">
        <v>206600</v>
      </c>
      <c r="CR110" s="2">
        <v>311700</v>
      </c>
      <c r="CS110" s="2">
        <v>339900</v>
      </c>
      <c r="CT110" s="2">
        <v>567100</v>
      </c>
      <c r="CU110" s="2">
        <v>583900</v>
      </c>
      <c r="CV110" s="2">
        <v>325200</v>
      </c>
      <c r="CW110" s="2">
        <v>277200</v>
      </c>
      <c r="CX110" s="2">
        <v>215000</v>
      </c>
      <c r="CY110" s="2">
        <v>426100</v>
      </c>
      <c r="CZ110" s="2">
        <v>644200</v>
      </c>
      <c r="DA110" s="2">
        <v>436600</v>
      </c>
      <c r="DB110" s="2">
        <v>432600</v>
      </c>
      <c r="DC110" s="2">
        <v>698400</v>
      </c>
      <c r="DD110" s="2">
        <v>474700</v>
      </c>
      <c r="DE110" s="2">
        <v>522900</v>
      </c>
      <c r="DF110" s="2">
        <v>639600</v>
      </c>
      <c r="DG110" s="2">
        <v>520300</v>
      </c>
      <c r="DH110" s="2">
        <v>420700</v>
      </c>
      <c r="DI110" s="2">
        <v>1042400</v>
      </c>
      <c r="DJ110" s="2">
        <v>559700</v>
      </c>
      <c r="DK110" s="2">
        <v>329100</v>
      </c>
      <c r="DL110" s="2">
        <v>323600</v>
      </c>
      <c r="DM110" s="2">
        <v>304000</v>
      </c>
      <c r="DN110" s="2">
        <v>308900</v>
      </c>
      <c r="DO110" s="2">
        <v>326000</v>
      </c>
      <c r="DP110" s="2">
        <v>622000</v>
      </c>
      <c r="DQ110" s="2">
        <v>654200</v>
      </c>
      <c r="DR110" s="2">
        <v>639600</v>
      </c>
      <c r="DS110" s="2">
        <v>543300</v>
      </c>
      <c r="DT110" s="2">
        <v>369800</v>
      </c>
      <c r="DU110" s="2">
        <v>298200</v>
      </c>
      <c r="DV110" s="2">
        <v>260600</v>
      </c>
      <c r="DW110" s="2">
        <v>542100</v>
      </c>
      <c r="DX110" s="2">
        <v>288200</v>
      </c>
      <c r="DY110" s="2">
        <v>381600</v>
      </c>
      <c r="DZ110" s="2">
        <v>379900</v>
      </c>
      <c r="EA110" s="2">
        <v>320900</v>
      </c>
      <c r="EB110" s="2">
        <v>331000</v>
      </c>
      <c r="EC110" s="2">
        <v>308800</v>
      </c>
      <c r="ED110" s="2">
        <v>391900</v>
      </c>
      <c r="EE110" s="2">
        <v>281200</v>
      </c>
      <c r="EF110" s="2">
        <v>396700</v>
      </c>
      <c r="EG110" s="2">
        <v>309100</v>
      </c>
      <c r="EH110" s="2">
        <v>448500</v>
      </c>
      <c r="EI110" s="2">
        <v>452900</v>
      </c>
      <c r="EJ110" s="2">
        <v>430300</v>
      </c>
      <c r="EK110" s="2">
        <v>287200</v>
      </c>
      <c r="EL110" s="2">
        <v>542800</v>
      </c>
      <c r="EM110" s="2">
        <v>357700</v>
      </c>
      <c r="EN110" s="2">
        <v>496600</v>
      </c>
      <c r="EO110" s="2">
        <v>437400</v>
      </c>
      <c r="EP110" s="2">
        <v>374100</v>
      </c>
      <c r="EQ110" s="2">
        <v>452000</v>
      </c>
      <c r="ER110" s="2">
        <v>440900</v>
      </c>
      <c r="ES110" s="2">
        <v>517900</v>
      </c>
      <c r="ET110" s="2">
        <v>315200</v>
      </c>
      <c r="EU110" s="2">
        <v>235400</v>
      </c>
      <c r="EV110" s="2">
        <v>187000</v>
      </c>
      <c r="EW110" s="2">
        <v>234300</v>
      </c>
      <c r="EX110" s="2">
        <v>226500</v>
      </c>
      <c r="EY110" s="2">
        <v>361600</v>
      </c>
      <c r="EZ110" s="2">
        <v>425300</v>
      </c>
      <c r="FA110" s="2">
        <v>543400</v>
      </c>
      <c r="FB110" s="2">
        <v>428900</v>
      </c>
      <c r="FC110" s="2">
        <v>469300</v>
      </c>
      <c r="FD110" s="2">
        <v>644700</v>
      </c>
      <c r="FE110" s="2">
        <v>251800</v>
      </c>
      <c r="FF110" s="2">
        <v>376900</v>
      </c>
      <c r="FG110" s="2">
        <v>177100</v>
      </c>
      <c r="FH110" s="2">
        <v>232400</v>
      </c>
      <c r="FI110" s="2">
        <v>324900</v>
      </c>
      <c r="FJ110" s="2">
        <v>436000</v>
      </c>
      <c r="FK110" s="2">
        <v>617500</v>
      </c>
      <c r="FL110" s="2">
        <v>546300</v>
      </c>
      <c r="FM110" s="2">
        <v>569600</v>
      </c>
      <c r="FN110" s="2">
        <v>476900</v>
      </c>
      <c r="FO110" s="2">
        <v>551600</v>
      </c>
      <c r="FP110" s="2">
        <v>357300</v>
      </c>
      <c r="FQ110" s="2">
        <v>400400</v>
      </c>
      <c r="FR110" s="2">
        <v>618600</v>
      </c>
      <c r="FS110" s="2">
        <v>589800</v>
      </c>
      <c r="FT110" s="2">
        <v>656100</v>
      </c>
      <c r="FU110" s="2">
        <v>506400</v>
      </c>
      <c r="FV110" s="2">
        <v>516600</v>
      </c>
      <c r="FW110" s="2">
        <v>772900</v>
      </c>
      <c r="FX110" s="2">
        <v>1053600</v>
      </c>
      <c r="FY110" s="2">
        <v>1589900</v>
      </c>
      <c r="FZ110" s="2">
        <v>237400</v>
      </c>
      <c r="GA110" s="2">
        <v>277400</v>
      </c>
      <c r="GB110" s="2">
        <v>264400</v>
      </c>
      <c r="GC110" s="2">
        <v>307800</v>
      </c>
      <c r="GD110" s="2">
        <v>234900</v>
      </c>
      <c r="GE110" s="2">
        <v>359000</v>
      </c>
      <c r="GF110" s="2">
        <v>389400</v>
      </c>
      <c r="GG110" s="2">
        <v>563200</v>
      </c>
      <c r="GH110" s="2">
        <v>559500</v>
      </c>
      <c r="GI110" s="2">
        <v>1630000</v>
      </c>
      <c r="GJ110" s="2">
        <v>569800</v>
      </c>
      <c r="GK110" s="2">
        <v>444400</v>
      </c>
      <c r="GL110" s="2">
        <v>325300</v>
      </c>
      <c r="GM110" s="2">
        <v>214000</v>
      </c>
      <c r="GN110" s="2">
        <v>230000</v>
      </c>
      <c r="GO110" s="2">
        <v>312100</v>
      </c>
      <c r="GP110" s="2">
        <v>191500</v>
      </c>
      <c r="GQ110" s="2">
        <v>143800</v>
      </c>
      <c r="GR110" s="2">
        <v>205500</v>
      </c>
      <c r="GS110" s="2">
        <v>157500</v>
      </c>
      <c r="GT110" s="2">
        <v>184000</v>
      </c>
      <c r="GU110" s="2">
        <v>368100</v>
      </c>
      <c r="GV110" s="2">
        <v>393400</v>
      </c>
      <c r="GW110" s="2">
        <v>209000</v>
      </c>
      <c r="GX110" s="2">
        <v>272400</v>
      </c>
      <c r="GY110" s="2">
        <v>194900</v>
      </c>
      <c r="GZ110" s="2">
        <v>214300</v>
      </c>
      <c r="HA110" s="2">
        <v>290100</v>
      </c>
      <c r="HB110" s="2">
        <v>219400</v>
      </c>
      <c r="HC110" s="2">
        <v>378600</v>
      </c>
      <c r="HD110" s="2">
        <v>219800</v>
      </c>
      <c r="HE110" s="2">
        <v>252300</v>
      </c>
      <c r="HF110" s="2">
        <v>371300</v>
      </c>
      <c r="HG110" s="2">
        <v>236600</v>
      </c>
      <c r="HH110" s="2">
        <v>308600</v>
      </c>
      <c r="HI110" s="2">
        <v>216500</v>
      </c>
      <c r="HJ110" s="2">
        <v>518600</v>
      </c>
      <c r="HK110" s="2">
        <v>206400</v>
      </c>
      <c r="HL110" s="2">
        <v>181800</v>
      </c>
      <c r="HM110" s="2">
        <v>212500</v>
      </c>
      <c r="HN110" s="2">
        <v>247500</v>
      </c>
      <c r="HO110" s="2">
        <v>202800</v>
      </c>
      <c r="HP110" s="2">
        <v>189500</v>
      </c>
      <c r="HQ110" s="2">
        <v>281000</v>
      </c>
      <c r="HR110" s="2">
        <v>289600</v>
      </c>
      <c r="HS110" s="2">
        <v>261300</v>
      </c>
      <c r="HT110" s="2">
        <v>330800</v>
      </c>
      <c r="HU110" s="2">
        <v>393200</v>
      </c>
      <c r="HV110" s="2">
        <v>208000</v>
      </c>
      <c r="HW110" s="2">
        <v>179200</v>
      </c>
      <c r="HX110" s="2">
        <v>271300</v>
      </c>
      <c r="HY110" s="2">
        <v>319100</v>
      </c>
      <c r="HZ110" s="2">
        <v>317400</v>
      </c>
      <c r="IA110" s="2">
        <v>358900</v>
      </c>
      <c r="IB110" s="2">
        <v>370300</v>
      </c>
      <c r="IC110" s="2">
        <v>257400</v>
      </c>
      <c r="ID110" s="2">
        <v>237400</v>
      </c>
      <c r="IE110" s="2">
        <v>307200</v>
      </c>
      <c r="IF110" s="2">
        <v>513600</v>
      </c>
      <c r="IG110" s="2">
        <v>510000</v>
      </c>
      <c r="IH110" s="2">
        <v>335400</v>
      </c>
      <c r="II110" s="2">
        <v>381800</v>
      </c>
      <c r="IJ110" s="2">
        <v>370600</v>
      </c>
      <c r="IK110" s="2">
        <v>760500</v>
      </c>
      <c r="IL110" s="2">
        <v>314700</v>
      </c>
      <c r="IM110" s="2">
        <v>386200</v>
      </c>
      <c r="IN110" s="2">
        <v>300200</v>
      </c>
      <c r="IO110" s="2">
        <v>273600</v>
      </c>
      <c r="IP110" s="2">
        <v>361100</v>
      </c>
      <c r="IQ110" s="2">
        <v>379700</v>
      </c>
      <c r="IR110" s="2">
        <v>1636500</v>
      </c>
      <c r="IS110" s="2">
        <v>291000</v>
      </c>
      <c r="IT110" s="2">
        <v>365700</v>
      </c>
    </row>
    <row r="111" spans="1:254" ht="15.9" customHeight="1">
      <c r="A111" s="390" t="s">
        <v>217</v>
      </c>
      <c r="B111" s="46" t="s">
        <v>218</v>
      </c>
      <c r="C111" s="50">
        <v>90900</v>
      </c>
      <c r="D111" s="199">
        <v>-58800</v>
      </c>
      <c r="E111" s="197">
        <v>149700</v>
      </c>
      <c r="F111" s="21">
        <v>176700</v>
      </c>
      <c r="G111" s="21">
        <v>225700</v>
      </c>
      <c r="H111" s="21">
        <v>173600</v>
      </c>
      <c r="I111" s="21">
        <v>556200</v>
      </c>
      <c r="J111" s="21">
        <v>2260700</v>
      </c>
      <c r="K111" s="21">
        <v>3410400</v>
      </c>
      <c r="L111" s="21">
        <v>101600</v>
      </c>
      <c r="M111" s="21">
        <v>70200</v>
      </c>
      <c r="N111" s="21">
        <v>60100</v>
      </c>
      <c r="O111" s="21">
        <v>150100</v>
      </c>
      <c r="P111" s="21">
        <v>109900</v>
      </c>
      <c r="Q111" s="21">
        <v>110500</v>
      </c>
      <c r="R111" s="21">
        <v>361300</v>
      </c>
      <c r="S111" s="21">
        <v>150300</v>
      </c>
      <c r="T111" s="21">
        <v>109500</v>
      </c>
      <c r="U111" s="21">
        <v>108900</v>
      </c>
      <c r="V111" s="21">
        <v>189300</v>
      </c>
      <c r="W111" s="21">
        <v>76500</v>
      </c>
      <c r="X111" s="21">
        <v>207500</v>
      </c>
      <c r="Y111" s="21">
        <v>113500</v>
      </c>
      <c r="Z111" s="21">
        <v>167700</v>
      </c>
      <c r="AA111" s="21">
        <v>106000</v>
      </c>
      <c r="AB111" s="21">
        <v>89400</v>
      </c>
      <c r="AC111" s="21">
        <v>150400</v>
      </c>
      <c r="AD111" s="21">
        <v>333600</v>
      </c>
      <c r="AE111" s="21">
        <v>115900</v>
      </c>
      <c r="AF111" s="21">
        <v>90300</v>
      </c>
      <c r="AG111" s="21">
        <v>96500</v>
      </c>
      <c r="AH111" s="21">
        <v>61500</v>
      </c>
      <c r="AI111" s="21">
        <v>71800</v>
      </c>
      <c r="AJ111" s="21">
        <v>199600</v>
      </c>
      <c r="AK111" s="21">
        <v>276300</v>
      </c>
      <c r="AL111" s="21">
        <v>120100</v>
      </c>
      <c r="AM111" s="21">
        <v>157900</v>
      </c>
      <c r="AN111" s="21">
        <v>110100</v>
      </c>
      <c r="AO111" s="21">
        <v>172200</v>
      </c>
      <c r="AP111" s="21">
        <v>245600</v>
      </c>
      <c r="AQ111" s="21">
        <v>127600</v>
      </c>
      <c r="AR111" s="21">
        <v>177100</v>
      </c>
      <c r="AS111" s="21">
        <v>302700</v>
      </c>
      <c r="AT111" s="21">
        <v>108700</v>
      </c>
      <c r="AU111" s="21">
        <v>208700</v>
      </c>
      <c r="AV111" s="21">
        <v>254400</v>
      </c>
      <c r="AW111" s="21">
        <v>224700</v>
      </c>
      <c r="AX111" s="21">
        <v>307300</v>
      </c>
      <c r="AY111" s="21">
        <v>635100</v>
      </c>
      <c r="AZ111" s="21">
        <v>767200</v>
      </c>
      <c r="BA111" s="21">
        <v>805900</v>
      </c>
      <c r="BB111" s="21">
        <v>1982000</v>
      </c>
      <c r="BC111" s="21">
        <v>9484400</v>
      </c>
      <c r="BD111" s="21">
        <v>3431700</v>
      </c>
      <c r="BE111" s="21">
        <v>88200</v>
      </c>
      <c r="BF111" s="21">
        <v>63400</v>
      </c>
      <c r="BG111" s="21">
        <v>225200</v>
      </c>
      <c r="BH111" s="21">
        <v>284600</v>
      </c>
      <c r="BI111" s="21">
        <v>305200</v>
      </c>
      <c r="BJ111" s="21">
        <v>231200</v>
      </c>
      <c r="BK111" s="21">
        <v>356600</v>
      </c>
      <c r="BL111" s="21">
        <v>590800</v>
      </c>
      <c r="BM111" s="2">
        <v>485500</v>
      </c>
      <c r="BN111" s="2">
        <v>198900</v>
      </c>
      <c r="BO111" s="2">
        <v>226800</v>
      </c>
      <c r="BP111" s="2">
        <v>170900</v>
      </c>
      <c r="BQ111" s="2">
        <v>183500</v>
      </c>
      <c r="BR111" s="2">
        <v>159400</v>
      </c>
      <c r="BS111" s="2">
        <v>342000</v>
      </c>
      <c r="BT111" s="2">
        <v>350400</v>
      </c>
      <c r="BU111" s="2">
        <v>216200</v>
      </c>
      <c r="BV111" s="2">
        <v>250100</v>
      </c>
      <c r="BW111" s="2">
        <v>363200</v>
      </c>
      <c r="BX111" s="2">
        <v>515300</v>
      </c>
      <c r="BY111" s="2">
        <v>1492800</v>
      </c>
      <c r="BZ111" s="2">
        <v>2568000</v>
      </c>
      <c r="CA111" s="2">
        <v>297900</v>
      </c>
      <c r="CB111" s="2">
        <v>326300</v>
      </c>
      <c r="CC111" s="2">
        <v>288300</v>
      </c>
      <c r="CD111" s="2">
        <v>324800</v>
      </c>
      <c r="CE111" s="2">
        <v>240800</v>
      </c>
      <c r="CF111" s="2">
        <v>216700</v>
      </c>
      <c r="CG111" s="2">
        <v>176800</v>
      </c>
      <c r="CH111" s="2">
        <v>379400</v>
      </c>
      <c r="CI111" s="2">
        <v>216800</v>
      </c>
      <c r="CJ111" s="2">
        <v>188100</v>
      </c>
      <c r="CK111" s="2">
        <v>187200</v>
      </c>
      <c r="CL111" s="2">
        <v>274600</v>
      </c>
      <c r="CM111" s="2">
        <v>330400</v>
      </c>
      <c r="CN111" s="2">
        <v>580700</v>
      </c>
      <c r="CO111" s="2">
        <v>209700</v>
      </c>
      <c r="CP111" s="2">
        <v>326200</v>
      </c>
      <c r="CQ111" s="2">
        <v>374100</v>
      </c>
      <c r="CR111" s="2">
        <v>271800</v>
      </c>
      <c r="CS111" s="2">
        <v>412200</v>
      </c>
      <c r="CT111" s="2">
        <v>606200</v>
      </c>
      <c r="CU111" s="2">
        <v>1672800</v>
      </c>
      <c r="CV111" s="2">
        <v>1122900</v>
      </c>
      <c r="CW111" s="2">
        <v>257900</v>
      </c>
      <c r="CX111" s="2">
        <v>474800</v>
      </c>
      <c r="CY111" s="2">
        <v>203100</v>
      </c>
      <c r="CZ111" s="2">
        <v>232200</v>
      </c>
      <c r="DA111" s="2">
        <v>278600</v>
      </c>
      <c r="DB111" s="2">
        <v>386900</v>
      </c>
      <c r="DC111" s="2">
        <v>499600</v>
      </c>
      <c r="DD111" s="2">
        <v>302700</v>
      </c>
      <c r="DE111" s="2">
        <v>577000</v>
      </c>
      <c r="DF111" s="2">
        <v>689600</v>
      </c>
      <c r="DG111" s="2">
        <v>336100</v>
      </c>
      <c r="DH111" s="2">
        <v>282500</v>
      </c>
      <c r="DI111" s="2">
        <v>372700</v>
      </c>
      <c r="DJ111" s="2">
        <v>518800</v>
      </c>
      <c r="DK111" s="2">
        <v>1458500</v>
      </c>
      <c r="DL111" s="2">
        <v>548500</v>
      </c>
      <c r="DM111" s="2">
        <v>733600</v>
      </c>
      <c r="DN111" s="2">
        <v>1269500</v>
      </c>
      <c r="DO111" s="2">
        <v>717700</v>
      </c>
      <c r="DP111" s="2">
        <v>1774200</v>
      </c>
      <c r="DQ111" s="2">
        <v>977000</v>
      </c>
      <c r="DR111" s="2">
        <v>769300</v>
      </c>
      <c r="DS111" s="2">
        <v>1549900</v>
      </c>
      <c r="DT111" s="2">
        <v>968100</v>
      </c>
      <c r="DU111" s="2">
        <v>1105300</v>
      </c>
      <c r="DV111" s="2">
        <v>2057200</v>
      </c>
      <c r="DW111" s="2">
        <v>2160900</v>
      </c>
      <c r="DX111" s="2">
        <v>4126700</v>
      </c>
      <c r="DY111" s="2">
        <v>6377700</v>
      </c>
      <c r="DZ111" s="2">
        <v>2925200</v>
      </c>
      <c r="EA111" s="2">
        <v>865000</v>
      </c>
      <c r="EB111" s="2">
        <v>653200</v>
      </c>
      <c r="EC111" s="2">
        <v>576400</v>
      </c>
      <c r="ED111" s="2">
        <v>356300</v>
      </c>
      <c r="EE111" s="2">
        <v>754600</v>
      </c>
      <c r="EF111" s="2">
        <v>1063300</v>
      </c>
      <c r="EG111" s="2">
        <v>1342000</v>
      </c>
      <c r="EH111" s="2">
        <v>1132000</v>
      </c>
      <c r="EI111" s="2">
        <v>3446100</v>
      </c>
      <c r="EJ111" s="2">
        <v>5652400</v>
      </c>
      <c r="EK111" s="2">
        <v>6939500</v>
      </c>
      <c r="EL111" s="2">
        <v>13267700</v>
      </c>
      <c r="EM111" s="2">
        <v>6944100</v>
      </c>
      <c r="EN111" s="2">
        <v>2482000</v>
      </c>
      <c r="EO111" s="2">
        <v>9451000</v>
      </c>
      <c r="EP111" s="2">
        <v>1526200</v>
      </c>
      <c r="EQ111" s="2">
        <v>574400</v>
      </c>
      <c r="ER111" s="2">
        <v>192700</v>
      </c>
      <c r="ES111" s="2">
        <v>218500</v>
      </c>
      <c r="ET111" s="2">
        <v>304700</v>
      </c>
      <c r="EU111" s="2">
        <v>441700</v>
      </c>
      <c r="EV111" s="2">
        <v>392300</v>
      </c>
      <c r="EW111" s="2">
        <v>209700</v>
      </c>
      <c r="EX111" s="2">
        <v>245400</v>
      </c>
      <c r="EY111" s="2">
        <v>161400</v>
      </c>
      <c r="EZ111" s="2">
        <v>208400</v>
      </c>
      <c r="FA111" s="2">
        <v>138700</v>
      </c>
      <c r="FB111" s="2">
        <v>124500</v>
      </c>
      <c r="FC111" s="2">
        <v>175200</v>
      </c>
      <c r="FD111" s="2">
        <v>216900</v>
      </c>
      <c r="FE111" s="2">
        <v>134000</v>
      </c>
      <c r="FF111" s="2">
        <v>154800</v>
      </c>
      <c r="FG111" s="2">
        <v>107300</v>
      </c>
      <c r="FH111" s="2">
        <v>77300</v>
      </c>
      <c r="FI111" s="2">
        <v>104600</v>
      </c>
      <c r="FJ111" s="2">
        <v>105900</v>
      </c>
      <c r="FK111" s="2">
        <v>210400</v>
      </c>
      <c r="FL111" s="2">
        <v>336500</v>
      </c>
      <c r="FM111" s="2">
        <v>240200</v>
      </c>
      <c r="FN111" s="2">
        <v>170600</v>
      </c>
      <c r="FO111" s="2">
        <v>291100</v>
      </c>
      <c r="FP111" s="2">
        <v>269600</v>
      </c>
      <c r="FQ111" s="2">
        <v>252600</v>
      </c>
      <c r="FR111" s="2">
        <v>271600</v>
      </c>
      <c r="FS111" s="2">
        <v>353800</v>
      </c>
      <c r="FT111" s="2">
        <v>168600</v>
      </c>
      <c r="FU111" s="2">
        <v>230000</v>
      </c>
      <c r="FV111" s="2">
        <v>193700</v>
      </c>
      <c r="FW111" s="2">
        <v>184900</v>
      </c>
      <c r="FX111" s="2">
        <v>706700</v>
      </c>
      <c r="FY111" s="2">
        <v>349900</v>
      </c>
      <c r="FZ111" s="2">
        <v>247100</v>
      </c>
      <c r="GA111" s="2">
        <v>152300</v>
      </c>
      <c r="GB111" s="2">
        <v>183600</v>
      </c>
      <c r="GC111" s="2">
        <v>197600</v>
      </c>
      <c r="GD111" s="2">
        <v>149300</v>
      </c>
      <c r="GE111" s="2">
        <v>150600</v>
      </c>
      <c r="GF111" s="2">
        <v>320200</v>
      </c>
      <c r="GG111" s="2">
        <v>222500</v>
      </c>
      <c r="GH111" s="2">
        <v>368900</v>
      </c>
      <c r="GI111" s="2">
        <v>419400</v>
      </c>
      <c r="GJ111" s="2">
        <v>536900</v>
      </c>
      <c r="GK111" s="2">
        <v>588500</v>
      </c>
      <c r="GL111" s="2">
        <v>253400</v>
      </c>
      <c r="GM111" s="2">
        <v>376700</v>
      </c>
      <c r="GN111" s="2">
        <v>518700</v>
      </c>
      <c r="GO111" s="2">
        <v>821700</v>
      </c>
      <c r="GP111" s="2">
        <v>719900</v>
      </c>
      <c r="GQ111" s="2">
        <v>703000</v>
      </c>
      <c r="GR111" s="2">
        <v>558800</v>
      </c>
      <c r="GS111" s="2">
        <v>917000</v>
      </c>
      <c r="GT111" s="2">
        <v>2511500</v>
      </c>
      <c r="GU111" s="2">
        <v>838200</v>
      </c>
      <c r="GV111" s="2">
        <v>345900</v>
      </c>
      <c r="GW111" s="2">
        <v>407000</v>
      </c>
      <c r="GX111" s="2">
        <v>608900</v>
      </c>
      <c r="GY111" s="2">
        <v>1850000</v>
      </c>
      <c r="GZ111" s="2">
        <v>659900</v>
      </c>
      <c r="HA111" s="2">
        <v>511200</v>
      </c>
      <c r="HB111" s="2">
        <v>1463700</v>
      </c>
      <c r="HC111" s="2">
        <v>5074500</v>
      </c>
      <c r="HD111" s="2">
        <v>3419700</v>
      </c>
      <c r="HE111" s="2">
        <v>318100</v>
      </c>
      <c r="HF111" s="2">
        <v>496900</v>
      </c>
      <c r="HG111" s="2">
        <v>115000</v>
      </c>
      <c r="HH111" s="2">
        <v>183600</v>
      </c>
      <c r="HI111" s="2">
        <v>252800</v>
      </c>
      <c r="HJ111" s="2">
        <v>186600</v>
      </c>
      <c r="HK111" s="2">
        <v>128300</v>
      </c>
      <c r="HL111" s="2">
        <v>183200</v>
      </c>
      <c r="HM111" s="2">
        <v>267000</v>
      </c>
      <c r="HN111" s="2">
        <v>909000</v>
      </c>
      <c r="HO111" s="2">
        <v>4777500</v>
      </c>
      <c r="HP111" s="2">
        <v>306300</v>
      </c>
      <c r="HQ111" s="2">
        <v>520500</v>
      </c>
      <c r="HR111" s="2">
        <v>395800</v>
      </c>
      <c r="HS111" s="2">
        <v>173100</v>
      </c>
      <c r="HT111" s="2">
        <v>193200</v>
      </c>
      <c r="HU111" s="2">
        <v>593100</v>
      </c>
      <c r="HV111" s="2">
        <v>249800</v>
      </c>
      <c r="HW111" s="2">
        <v>142100</v>
      </c>
      <c r="HX111" s="2">
        <v>288400</v>
      </c>
      <c r="HY111" s="2">
        <v>240700</v>
      </c>
      <c r="HZ111" s="2">
        <v>362700</v>
      </c>
      <c r="IA111" s="2">
        <v>304800</v>
      </c>
      <c r="IB111" s="2">
        <v>655400</v>
      </c>
      <c r="IC111" s="2">
        <v>1905900</v>
      </c>
      <c r="ID111" s="2">
        <v>842800</v>
      </c>
      <c r="IE111" s="2">
        <v>488900</v>
      </c>
      <c r="IF111" s="2">
        <v>307500</v>
      </c>
      <c r="IG111" s="2">
        <v>736000</v>
      </c>
      <c r="IH111" s="2">
        <v>512800</v>
      </c>
      <c r="II111" s="2">
        <v>283700</v>
      </c>
      <c r="IJ111" s="2">
        <v>301300</v>
      </c>
      <c r="IK111" s="2">
        <v>640500</v>
      </c>
      <c r="IL111" s="2">
        <v>198200</v>
      </c>
      <c r="IM111" s="2">
        <v>641900</v>
      </c>
      <c r="IN111" s="2">
        <v>689000</v>
      </c>
      <c r="IO111" s="2">
        <v>472500</v>
      </c>
      <c r="IP111" s="2">
        <v>538100</v>
      </c>
      <c r="IQ111" s="2">
        <v>304200</v>
      </c>
      <c r="IR111" s="2">
        <v>60000</v>
      </c>
      <c r="IS111" s="2">
        <v>169100</v>
      </c>
      <c r="IT111" s="2">
        <v>130700</v>
      </c>
    </row>
    <row r="112" spans="1:254" ht="15.9" customHeight="1">
      <c r="A112" s="390" t="s">
        <v>219</v>
      </c>
      <c r="B112" s="46" t="s">
        <v>220</v>
      </c>
      <c r="C112" s="50">
        <v>231200</v>
      </c>
      <c r="D112" s="199">
        <v>-264600</v>
      </c>
      <c r="E112" s="197">
        <v>495800</v>
      </c>
      <c r="F112" s="21">
        <v>956800</v>
      </c>
      <c r="G112" s="21">
        <v>847800</v>
      </c>
      <c r="H112" s="21">
        <v>1037600</v>
      </c>
      <c r="I112" s="21">
        <v>874400</v>
      </c>
      <c r="J112" s="21">
        <v>1371900</v>
      </c>
      <c r="K112" s="21">
        <v>2239300</v>
      </c>
      <c r="L112" s="21">
        <v>1579200</v>
      </c>
      <c r="M112" s="21">
        <v>758100</v>
      </c>
      <c r="N112" s="21">
        <v>1154800</v>
      </c>
      <c r="O112" s="21">
        <v>475400</v>
      </c>
      <c r="P112" s="21">
        <v>986000</v>
      </c>
      <c r="Q112" s="21">
        <v>1182700</v>
      </c>
      <c r="R112" s="21">
        <v>2870000</v>
      </c>
      <c r="S112" s="21">
        <v>4515600</v>
      </c>
      <c r="T112" s="21">
        <v>1448100</v>
      </c>
      <c r="U112" s="21">
        <v>1212100</v>
      </c>
      <c r="V112" s="21">
        <v>3276000</v>
      </c>
      <c r="W112" s="21">
        <v>9789000</v>
      </c>
      <c r="X112" s="21">
        <v>614000</v>
      </c>
      <c r="Y112" s="21">
        <v>1523300</v>
      </c>
      <c r="Z112" s="21">
        <v>867300</v>
      </c>
      <c r="AA112" s="21">
        <v>633200</v>
      </c>
      <c r="AB112" s="21">
        <v>1117200</v>
      </c>
      <c r="AC112" s="21">
        <v>942700</v>
      </c>
      <c r="AD112" s="21">
        <v>961200</v>
      </c>
      <c r="AE112" s="21">
        <v>1197900</v>
      </c>
      <c r="AF112" s="21">
        <v>933500</v>
      </c>
      <c r="AG112" s="21">
        <v>1457500</v>
      </c>
      <c r="AH112" s="21">
        <v>1141100</v>
      </c>
      <c r="AI112" s="21">
        <v>1025800</v>
      </c>
      <c r="AJ112" s="21">
        <v>2021300</v>
      </c>
      <c r="AK112" s="21">
        <v>2163100</v>
      </c>
      <c r="AL112" s="21">
        <v>6756700</v>
      </c>
      <c r="AM112" s="21">
        <v>1762100</v>
      </c>
      <c r="AN112" s="21">
        <v>2625000</v>
      </c>
      <c r="AO112" s="21">
        <v>4609200</v>
      </c>
      <c r="AP112" s="21">
        <v>4673400</v>
      </c>
      <c r="AQ112" s="21">
        <v>4442300</v>
      </c>
      <c r="AR112" s="21">
        <v>1601000</v>
      </c>
      <c r="AS112" s="21">
        <v>1418700</v>
      </c>
      <c r="AT112" s="21">
        <v>2139900</v>
      </c>
      <c r="AU112" s="21">
        <v>2424700</v>
      </c>
      <c r="AV112" s="21">
        <v>5247100</v>
      </c>
      <c r="AW112" s="21">
        <v>1877000</v>
      </c>
      <c r="AX112" s="21">
        <v>2527200</v>
      </c>
      <c r="AY112" s="21">
        <v>2047800</v>
      </c>
      <c r="AZ112" s="21">
        <v>4707600</v>
      </c>
      <c r="BA112" s="21">
        <v>7145100</v>
      </c>
      <c r="BB112" s="21">
        <v>13839800</v>
      </c>
      <c r="BC112" s="21">
        <v>10776300</v>
      </c>
      <c r="BD112" s="21">
        <v>3064100</v>
      </c>
      <c r="BE112" s="21">
        <v>6345000</v>
      </c>
      <c r="BF112" s="21">
        <v>5129500</v>
      </c>
      <c r="BG112" s="21">
        <v>1631700</v>
      </c>
      <c r="BH112" s="21">
        <v>1799800</v>
      </c>
      <c r="BI112" s="21">
        <v>2449700</v>
      </c>
      <c r="BJ112" s="21">
        <v>1024800</v>
      </c>
      <c r="BK112" s="21">
        <v>1245000</v>
      </c>
      <c r="BL112" s="21">
        <v>1244200</v>
      </c>
      <c r="BM112" s="2">
        <v>978400</v>
      </c>
      <c r="BN112" s="2">
        <v>1210600</v>
      </c>
      <c r="BO112" s="2">
        <v>1378000</v>
      </c>
      <c r="BP112" s="2">
        <v>1372100</v>
      </c>
      <c r="BQ112" s="2">
        <v>855400</v>
      </c>
      <c r="BR112" s="2">
        <v>520600</v>
      </c>
      <c r="BS112" s="2">
        <v>553400</v>
      </c>
      <c r="BT112" s="2">
        <v>755900</v>
      </c>
      <c r="BU112" s="2">
        <v>852900</v>
      </c>
      <c r="BV112" s="2">
        <v>768100</v>
      </c>
      <c r="BW112" s="2">
        <v>1109600</v>
      </c>
      <c r="BX112" s="2">
        <v>954200</v>
      </c>
      <c r="BY112" s="2">
        <v>1690000</v>
      </c>
      <c r="BZ112" s="2">
        <v>1327400</v>
      </c>
      <c r="CA112" s="2">
        <v>1316600</v>
      </c>
      <c r="CB112" s="2">
        <v>2116700</v>
      </c>
      <c r="CC112" s="2">
        <v>2529000</v>
      </c>
      <c r="CD112" s="2">
        <v>1710700</v>
      </c>
      <c r="CE112" s="2">
        <v>1815300</v>
      </c>
      <c r="CF112" s="2">
        <v>6775700</v>
      </c>
      <c r="CG112" s="2">
        <v>1339200</v>
      </c>
      <c r="CH112" s="2">
        <v>2311400</v>
      </c>
      <c r="CI112" s="2">
        <v>1237000</v>
      </c>
      <c r="CJ112" s="2">
        <v>1746500</v>
      </c>
      <c r="CK112" s="2">
        <v>5266600</v>
      </c>
      <c r="CL112" s="2">
        <v>4705700</v>
      </c>
      <c r="CM112" s="2">
        <v>2227800</v>
      </c>
      <c r="CN112" s="2">
        <v>5134300</v>
      </c>
      <c r="CO112" s="2">
        <v>286100</v>
      </c>
      <c r="CP112" s="2">
        <v>439800</v>
      </c>
      <c r="CQ112" s="2">
        <v>683700</v>
      </c>
      <c r="CR112" s="2">
        <v>1205000</v>
      </c>
      <c r="CS112" s="2">
        <v>715900</v>
      </c>
      <c r="CT112" s="2">
        <v>1569700</v>
      </c>
      <c r="CU112" s="2">
        <v>1509100</v>
      </c>
      <c r="CV112" s="2">
        <v>1373500</v>
      </c>
      <c r="CW112" s="2">
        <v>965900</v>
      </c>
      <c r="CX112" s="2">
        <v>699600</v>
      </c>
      <c r="CY112" s="2">
        <v>1202000</v>
      </c>
      <c r="CZ112" s="2">
        <v>739600</v>
      </c>
      <c r="DA112" s="2">
        <v>1456100</v>
      </c>
      <c r="DB112" s="2">
        <v>1075200</v>
      </c>
      <c r="DC112" s="2">
        <v>2059900</v>
      </c>
      <c r="DD112" s="2">
        <v>1423900</v>
      </c>
      <c r="DE112" s="2">
        <v>3308500</v>
      </c>
      <c r="DF112" s="2">
        <v>2216700</v>
      </c>
      <c r="DG112" s="2">
        <v>1172900</v>
      </c>
      <c r="DH112" s="2">
        <v>1747900</v>
      </c>
      <c r="DI112" s="2">
        <v>2956900</v>
      </c>
      <c r="DJ112" s="2">
        <v>783200</v>
      </c>
      <c r="DK112" s="2">
        <v>1137800</v>
      </c>
      <c r="DL112" s="2">
        <v>1647200</v>
      </c>
      <c r="DM112" s="2">
        <v>1182400</v>
      </c>
      <c r="DN112" s="2">
        <v>914500</v>
      </c>
      <c r="DO112" s="2">
        <v>2065700</v>
      </c>
      <c r="DP112" s="2">
        <v>1746800</v>
      </c>
      <c r="DQ112" s="2">
        <v>1533500</v>
      </c>
      <c r="DR112" s="2">
        <v>2729600</v>
      </c>
      <c r="DS112" s="2">
        <v>5760400</v>
      </c>
      <c r="DT112" s="2">
        <v>2194200</v>
      </c>
      <c r="DU112" s="2">
        <v>2944600</v>
      </c>
      <c r="DV112" s="2">
        <v>2484700</v>
      </c>
      <c r="DW112" s="2">
        <v>2376400</v>
      </c>
      <c r="DX112" s="2">
        <v>3231500</v>
      </c>
      <c r="DY112" s="2">
        <v>1517800</v>
      </c>
      <c r="DZ112" s="2">
        <v>1747900</v>
      </c>
      <c r="EA112" s="2">
        <v>1786800</v>
      </c>
      <c r="EB112" s="2">
        <v>2671500</v>
      </c>
      <c r="EC112" s="2">
        <v>1117000</v>
      </c>
      <c r="ED112" s="2">
        <v>1245000</v>
      </c>
      <c r="EE112" s="2">
        <v>1441700</v>
      </c>
      <c r="EF112" s="2">
        <v>1941400</v>
      </c>
      <c r="EG112" s="2">
        <v>1671700</v>
      </c>
      <c r="EH112" s="2">
        <v>2167700</v>
      </c>
      <c r="EI112" s="2">
        <v>4029800</v>
      </c>
      <c r="EJ112" s="2">
        <v>7454000</v>
      </c>
      <c r="EK112" s="2">
        <v>2584300</v>
      </c>
      <c r="EL112" s="2">
        <v>2655700</v>
      </c>
      <c r="EM112" s="2">
        <v>2056000</v>
      </c>
      <c r="EN112" s="2">
        <v>2426300</v>
      </c>
      <c r="EO112" s="2">
        <v>3283700</v>
      </c>
      <c r="EP112" s="2">
        <v>6324400</v>
      </c>
      <c r="EQ112" s="2">
        <v>1615700</v>
      </c>
      <c r="ER112" s="2">
        <v>2278100</v>
      </c>
      <c r="ES112" s="2">
        <v>1587500</v>
      </c>
      <c r="ET112" s="2">
        <v>903500</v>
      </c>
      <c r="EU112" s="2">
        <v>1848700</v>
      </c>
      <c r="EV112" s="2">
        <v>1351100</v>
      </c>
      <c r="EW112" s="2">
        <v>1329300</v>
      </c>
      <c r="EX112" s="2">
        <v>911200</v>
      </c>
      <c r="EY112" s="2">
        <v>1647800</v>
      </c>
      <c r="EZ112" s="2">
        <v>1383400</v>
      </c>
      <c r="FA112" s="2">
        <v>2269900</v>
      </c>
      <c r="FB112" s="2">
        <v>1332300</v>
      </c>
      <c r="FC112" s="2">
        <v>1505600</v>
      </c>
      <c r="FD112" s="2">
        <v>1596800</v>
      </c>
      <c r="FE112" s="2">
        <v>1200500</v>
      </c>
      <c r="FF112" s="2">
        <v>1039800</v>
      </c>
      <c r="FG112" s="2">
        <v>1134700</v>
      </c>
      <c r="FH112" s="2">
        <v>1082100</v>
      </c>
      <c r="FI112" s="2">
        <v>662900</v>
      </c>
      <c r="FJ112" s="2">
        <v>828300</v>
      </c>
      <c r="FK112" s="2">
        <v>748400</v>
      </c>
      <c r="FL112" s="2">
        <v>1318900</v>
      </c>
      <c r="FM112" s="2">
        <v>2976600</v>
      </c>
      <c r="FN112" s="2">
        <v>902200</v>
      </c>
      <c r="FO112" s="2">
        <v>1108400</v>
      </c>
      <c r="FP112" s="2">
        <v>767000</v>
      </c>
      <c r="FQ112" s="2">
        <v>578100</v>
      </c>
      <c r="FR112" s="2">
        <v>1285400</v>
      </c>
      <c r="FS112" s="2">
        <v>1397100</v>
      </c>
      <c r="FT112" s="2">
        <v>1001600</v>
      </c>
      <c r="FU112" s="2">
        <v>1009100</v>
      </c>
      <c r="FV112" s="2">
        <v>1150700</v>
      </c>
      <c r="FW112" s="2">
        <v>1640200</v>
      </c>
      <c r="FX112" s="2">
        <v>1948800</v>
      </c>
      <c r="FY112" s="2">
        <v>671200</v>
      </c>
      <c r="FZ112" s="2">
        <v>501900</v>
      </c>
      <c r="GA112" s="2">
        <v>1034200</v>
      </c>
      <c r="GB112" s="2">
        <v>592400</v>
      </c>
      <c r="GC112" s="2">
        <v>689900</v>
      </c>
      <c r="GD112" s="2">
        <v>611300</v>
      </c>
      <c r="GE112" s="2">
        <v>794100</v>
      </c>
      <c r="GF112" s="2">
        <v>1711700</v>
      </c>
      <c r="GG112" s="2">
        <v>1594400</v>
      </c>
      <c r="GH112" s="2">
        <v>1529400</v>
      </c>
      <c r="GI112" s="2">
        <v>1564000</v>
      </c>
      <c r="GJ112" s="2">
        <v>2360100</v>
      </c>
      <c r="GK112" s="2">
        <v>2560100</v>
      </c>
      <c r="GL112" s="2">
        <v>5782900</v>
      </c>
      <c r="GM112" s="2">
        <v>3295700</v>
      </c>
      <c r="GN112" s="2">
        <v>8240600</v>
      </c>
      <c r="GO112" s="2">
        <v>6122600</v>
      </c>
      <c r="GP112" s="2">
        <v>3708300</v>
      </c>
      <c r="GQ112" s="2">
        <v>1665800</v>
      </c>
      <c r="GR112" s="2">
        <v>1961400</v>
      </c>
      <c r="GS112" s="2">
        <v>2852900</v>
      </c>
      <c r="GT112" s="2">
        <v>1373400</v>
      </c>
      <c r="GU112" s="2">
        <v>2302400</v>
      </c>
      <c r="GV112" s="2">
        <v>923000</v>
      </c>
      <c r="GW112" s="2">
        <v>1062800</v>
      </c>
      <c r="GX112" s="2">
        <v>1658600</v>
      </c>
      <c r="GY112" s="2">
        <v>2537000</v>
      </c>
      <c r="GZ112" s="2">
        <v>3910300</v>
      </c>
      <c r="HA112" s="2">
        <v>1156700</v>
      </c>
      <c r="HB112" s="2">
        <v>664000</v>
      </c>
      <c r="HC112" s="2">
        <v>945300</v>
      </c>
      <c r="HD112" s="2">
        <v>810800</v>
      </c>
      <c r="HE112" s="2">
        <v>529000</v>
      </c>
      <c r="HF112" s="2">
        <v>665800</v>
      </c>
      <c r="HG112" s="2">
        <v>735600</v>
      </c>
      <c r="HH112" s="2">
        <v>505500</v>
      </c>
      <c r="HI112" s="2">
        <v>507900</v>
      </c>
      <c r="HJ112" s="2">
        <v>1305600</v>
      </c>
      <c r="HK112" s="2">
        <v>851800</v>
      </c>
      <c r="HL112" s="2">
        <v>658900</v>
      </c>
      <c r="HM112" s="2">
        <v>2091000</v>
      </c>
      <c r="HN112" s="2">
        <v>1490300</v>
      </c>
      <c r="HO112" s="2">
        <v>741300</v>
      </c>
      <c r="HP112" s="2">
        <v>929200</v>
      </c>
      <c r="HQ112" s="2">
        <v>1354500</v>
      </c>
      <c r="HR112" s="2">
        <v>1471000</v>
      </c>
      <c r="HS112" s="2">
        <v>1289500</v>
      </c>
      <c r="HT112" s="2">
        <v>868500</v>
      </c>
      <c r="HU112" s="2">
        <v>1499500</v>
      </c>
      <c r="HV112" s="2">
        <v>4099300</v>
      </c>
      <c r="HW112" s="2">
        <v>941700</v>
      </c>
      <c r="HX112" s="2">
        <v>737300</v>
      </c>
      <c r="HY112" s="2">
        <v>563400</v>
      </c>
      <c r="HZ112" s="2">
        <v>718100</v>
      </c>
      <c r="IA112" s="2">
        <v>1041300</v>
      </c>
      <c r="IB112" s="2">
        <v>1144700</v>
      </c>
      <c r="IC112" s="2">
        <v>1079900</v>
      </c>
      <c r="ID112" s="2">
        <v>2062700</v>
      </c>
      <c r="IE112" s="2">
        <v>923200</v>
      </c>
      <c r="IF112" s="2">
        <v>992300</v>
      </c>
      <c r="IG112" s="2">
        <v>1566800</v>
      </c>
      <c r="IH112" s="2">
        <v>1511500</v>
      </c>
      <c r="II112" s="2">
        <v>836700</v>
      </c>
      <c r="IJ112" s="2">
        <v>1912800</v>
      </c>
      <c r="IK112" s="2">
        <v>3308600</v>
      </c>
      <c r="IL112" s="2">
        <v>1514300</v>
      </c>
      <c r="IM112" s="2">
        <v>1128900</v>
      </c>
      <c r="IN112" s="2">
        <v>1540200</v>
      </c>
      <c r="IO112" s="2">
        <v>705000</v>
      </c>
      <c r="IP112" s="2">
        <v>1610000</v>
      </c>
      <c r="IQ112" s="2">
        <v>1416700</v>
      </c>
      <c r="IR112" s="2">
        <v>1649900</v>
      </c>
      <c r="IS112" s="2">
        <v>750600</v>
      </c>
      <c r="IT112" s="2">
        <v>1776200</v>
      </c>
    </row>
    <row r="113" spans="1:254" ht="15.9" customHeight="1">
      <c r="A113" s="390" t="s">
        <v>221</v>
      </c>
      <c r="B113" s="46" t="s">
        <v>222</v>
      </c>
      <c r="C113" s="50">
        <v>188900</v>
      </c>
      <c r="D113" s="199">
        <v>-184700</v>
      </c>
      <c r="E113" s="197">
        <v>373600</v>
      </c>
      <c r="F113" s="21">
        <v>328200</v>
      </c>
      <c r="G113" s="21">
        <v>401700</v>
      </c>
      <c r="H113" s="21">
        <v>550100</v>
      </c>
      <c r="I113" s="21">
        <v>668000</v>
      </c>
      <c r="J113" s="21">
        <v>1341100</v>
      </c>
      <c r="K113" s="21">
        <v>531600</v>
      </c>
      <c r="L113" s="21">
        <v>698100</v>
      </c>
      <c r="M113" s="21">
        <v>496300</v>
      </c>
      <c r="N113" s="21">
        <v>183300</v>
      </c>
      <c r="O113" s="21">
        <v>317500</v>
      </c>
      <c r="P113" s="21">
        <v>501100</v>
      </c>
      <c r="Q113" s="21">
        <v>429700</v>
      </c>
      <c r="R113" s="21">
        <v>409400</v>
      </c>
      <c r="S113" s="21">
        <v>522700</v>
      </c>
      <c r="T113" s="21">
        <v>454900</v>
      </c>
      <c r="U113" s="21">
        <v>530300</v>
      </c>
      <c r="V113" s="21">
        <v>412600</v>
      </c>
      <c r="W113" s="21">
        <v>665200</v>
      </c>
      <c r="X113" s="21">
        <v>498700</v>
      </c>
      <c r="Y113" s="21">
        <v>1018700</v>
      </c>
      <c r="Z113" s="21">
        <v>364400</v>
      </c>
      <c r="AA113" s="21">
        <v>258400</v>
      </c>
      <c r="AB113" s="21">
        <v>362300</v>
      </c>
      <c r="AC113" s="21">
        <v>627300</v>
      </c>
      <c r="AD113" s="21">
        <v>325100</v>
      </c>
      <c r="AE113" s="21">
        <v>364600</v>
      </c>
      <c r="AF113" s="21">
        <v>587500</v>
      </c>
      <c r="AG113" s="21">
        <v>434100</v>
      </c>
      <c r="AH113" s="21">
        <v>295200</v>
      </c>
      <c r="AI113" s="21">
        <v>530800</v>
      </c>
      <c r="AJ113" s="21">
        <v>896500</v>
      </c>
      <c r="AK113" s="21">
        <v>1729300</v>
      </c>
      <c r="AL113" s="21">
        <v>618100</v>
      </c>
      <c r="AM113" s="21">
        <v>310600</v>
      </c>
      <c r="AN113" s="21">
        <v>248200</v>
      </c>
      <c r="AO113" s="21">
        <v>266700</v>
      </c>
      <c r="AP113" s="21">
        <v>233300</v>
      </c>
      <c r="AQ113" s="21">
        <v>394800</v>
      </c>
      <c r="AR113" s="21">
        <v>250300</v>
      </c>
      <c r="AS113" s="21">
        <v>259200</v>
      </c>
      <c r="AT113" s="21">
        <v>391000</v>
      </c>
      <c r="AU113" s="21">
        <v>357600</v>
      </c>
      <c r="AV113" s="21">
        <v>229500</v>
      </c>
      <c r="AW113" s="21">
        <v>429500</v>
      </c>
      <c r="AX113" s="21">
        <v>487200</v>
      </c>
      <c r="AY113" s="21">
        <v>294600</v>
      </c>
      <c r="AZ113" s="21">
        <v>375800</v>
      </c>
      <c r="BA113" s="21">
        <v>617000</v>
      </c>
      <c r="BB113" s="21">
        <v>310600</v>
      </c>
      <c r="BC113" s="21">
        <v>441900</v>
      </c>
      <c r="BD113" s="21">
        <v>531000</v>
      </c>
      <c r="BE113" s="21">
        <v>618700</v>
      </c>
      <c r="BF113" s="21">
        <v>523000</v>
      </c>
      <c r="BG113" s="21">
        <v>308200</v>
      </c>
      <c r="BH113" s="21">
        <v>416700</v>
      </c>
      <c r="BI113" s="21">
        <v>675300</v>
      </c>
      <c r="BJ113" s="21">
        <v>678200</v>
      </c>
      <c r="BK113" s="21">
        <v>374700</v>
      </c>
      <c r="BL113" s="21">
        <v>364400</v>
      </c>
      <c r="BM113" s="2">
        <v>282400</v>
      </c>
      <c r="BN113" s="2">
        <v>377400</v>
      </c>
      <c r="BO113" s="2">
        <v>518400</v>
      </c>
      <c r="BP113" s="2">
        <v>554000</v>
      </c>
      <c r="BQ113" s="2">
        <v>462600</v>
      </c>
      <c r="BR113" s="2">
        <v>255800</v>
      </c>
      <c r="BS113" s="2">
        <v>556400</v>
      </c>
      <c r="BT113" s="2">
        <v>368400</v>
      </c>
      <c r="BU113" s="2">
        <v>330600</v>
      </c>
      <c r="BV113" s="2">
        <v>317200</v>
      </c>
      <c r="BW113" s="2">
        <v>395200</v>
      </c>
      <c r="BX113" s="2">
        <v>352500</v>
      </c>
      <c r="BY113" s="2">
        <v>562900</v>
      </c>
      <c r="BZ113" s="2">
        <v>327500</v>
      </c>
      <c r="CA113" s="2">
        <v>430000</v>
      </c>
      <c r="CB113" s="2">
        <v>795500</v>
      </c>
      <c r="CC113" s="2">
        <v>272800</v>
      </c>
      <c r="CD113" s="2">
        <v>319900</v>
      </c>
      <c r="CE113" s="2">
        <v>294700</v>
      </c>
      <c r="CF113" s="2">
        <v>377600</v>
      </c>
      <c r="CG113" s="2">
        <v>372300</v>
      </c>
      <c r="CH113" s="2">
        <v>451000</v>
      </c>
      <c r="CI113" s="2">
        <v>264000</v>
      </c>
      <c r="CJ113" s="2">
        <v>239100</v>
      </c>
      <c r="CK113" s="2">
        <v>318500</v>
      </c>
      <c r="CL113" s="2">
        <v>353600</v>
      </c>
      <c r="CM113" s="2">
        <v>422100</v>
      </c>
      <c r="CN113" s="2">
        <v>477900</v>
      </c>
      <c r="CO113" s="2">
        <v>370300</v>
      </c>
      <c r="CP113" s="2">
        <v>301000</v>
      </c>
      <c r="CQ113" s="2">
        <v>287200</v>
      </c>
      <c r="CR113" s="2">
        <v>329000</v>
      </c>
      <c r="CS113" s="2">
        <v>313900</v>
      </c>
      <c r="CT113" s="2">
        <v>335800</v>
      </c>
      <c r="CU113" s="2">
        <v>352400</v>
      </c>
      <c r="CV113" s="2">
        <v>407200</v>
      </c>
      <c r="CW113" s="2">
        <v>177400</v>
      </c>
      <c r="CX113" s="2">
        <v>394200</v>
      </c>
      <c r="CY113" s="2">
        <v>297300</v>
      </c>
      <c r="CZ113" s="2">
        <v>310800</v>
      </c>
      <c r="DA113" s="2">
        <v>310100</v>
      </c>
      <c r="DB113" s="2">
        <v>371200</v>
      </c>
      <c r="DC113" s="2">
        <v>492000</v>
      </c>
      <c r="DD113" s="2">
        <v>430200</v>
      </c>
      <c r="DE113" s="2">
        <v>481900</v>
      </c>
      <c r="DF113" s="2">
        <v>570400</v>
      </c>
      <c r="DG113" s="2">
        <v>445200</v>
      </c>
      <c r="DH113" s="2">
        <v>419300</v>
      </c>
      <c r="DI113" s="2">
        <v>917300</v>
      </c>
      <c r="DJ113" s="2">
        <v>665300</v>
      </c>
      <c r="DK113" s="2">
        <v>422800</v>
      </c>
      <c r="DL113" s="2">
        <v>475900</v>
      </c>
      <c r="DM113" s="2">
        <v>484800</v>
      </c>
      <c r="DN113" s="2">
        <v>257800</v>
      </c>
      <c r="DO113" s="2">
        <v>287000</v>
      </c>
      <c r="DP113" s="2">
        <v>501100</v>
      </c>
      <c r="DQ113" s="2">
        <v>459900</v>
      </c>
      <c r="DR113" s="2">
        <v>1010200</v>
      </c>
      <c r="DS113" s="2">
        <v>289600</v>
      </c>
      <c r="DT113" s="2">
        <v>313400</v>
      </c>
      <c r="DU113" s="2">
        <v>206400</v>
      </c>
      <c r="DV113" s="2">
        <v>339400</v>
      </c>
      <c r="DW113" s="2">
        <v>329400</v>
      </c>
      <c r="DX113" s="2">
        <v>459600</v>
      </c>
      <c r="DY113" s="2">
        <v>229200</v>
      </c>
      <c r="DZ113" s="2">
        <v>293100</v>
      </c>
      <c r="EA113" s="2">
        <v>446800</v>
      </c>
      <c r="EB113" s="2">
        <v>234000</v>
      </c>
      <c r="EC113" s="2">
        <v>325500</v>
      </c>
      <c r="ED113" s="2">
        <v>192700</v>
      </c>
      <c r="EE113" s="2">
        <v>332700</v>
      </c>
      <c r="EF113" s="2">
        <v>190000</v>
      </c>
      <c r="EG113" s="2">
        <v>206700</v>
      </c>
      <c r="EH113" s="2">
        <v>189800</v>
      </c>
      <c r="EI113" s="2">
        <v>200300</v>
      </c>
      <c r="EJ113" s="2">
        <v>182500</v>
      </c>
      <c r="EK113" s="2">
        <v>230700</v>
      </c>
      <c r="EL113" s="2">
        <v>236100</v>
      </c>
      <c r="EM113" s="2">
        <v>305400</v>
      </c>
      <c r="EN113" s="2">
        <v>262200</v>
      </c>
      <c r="EO113" s="2">
        <v>217400</v>
      </c>
      <c r="EP113" s="2">
        <v>317900</v>
      </c>
      <c r="EQ113" s="2">
        <v>268600</v>
      </c>
      <c r="ER113" s="2">
        <v>235700</v>
      </c>
      <c r="ES113" s="2">
        <v>276300</v>
      </c>
      <c r="ET113" s="2">
        <v>246900</v>
      </c>
      <c r="EU113" s="2">
        <v>162900</v>
      </c>
      <c r="EV113" s="2">
        <v>124100</v>
      </c>
      <c r="EW113" s="2">
        <v>85200</v>
      </c>
      <c r="EX113" s="2">
        <v>108200</v>
      </c>
      <c r="EY113" s="2">
        <v>163900</v>
      </c>
      <c r="EZ113" s="2">
        <v>246100</v>
      </c>
      <c r="FA113" s="2">
        <v>318300</v>
      </c>
      <c r="FB113" s="2">
        <v>246100</v>
      </c>
      <c r="FC113" s="2">
        <v>236000</v>
      </c>
      <c r="FD113" s="2">
        <v>234400</v>
      </c>
      <c r="FE113" s="2">
        <v>188000</v>
      </c>
      <c r="FF113" s="2">
        <v>155400</v>
      </c>
      <c r="FG113" s="2">
        <v>195300</v>
      </c>
      <c r="FH113" s="2">
        <v>137900</v>
      </c>
      <c r="FI113" s="2">
        <v>166700</v>
      </c>
      <c r="FJ113" s="2">
        <v>111600</v>
      </c>
      <c r="FK113" s="2">
        <v>236000</v>
      </c>
      <c r="FL113" s="2">
        <v>244100</v>
      </c>
      <c r="FM113" s="2">
        <v>316900</v>
      </c>
      <c r="FN113" s="2">
        <v>289200</v>
      </c>
      <c r="FO113" s="2">
        <v>301100</v>
      </c>
      <c r="FP113" s="2">
        <v>408400</v>
      </c>
      <c r="FQ113" s="2">
        <v>486600</v>
      </c>
      <c r="FR113" s="2">
        <v>1034500</v>
      </c>
      <c r="FS113" s="2">
        <v>165900</v>
      </c>
      <c r="FT113" s="2">
        <v>359400</v>
      </c>
      <c r="FU113" s="2">
        <v>159300</v>
      </c>
      <c r="FV113" s="2">
        <v>150400</v>
      </c>
      <c r="FW113" s="2">
        <v>183000</v>
      </c>
      <c r="FX113" s="2">
        <v>291400</v>
      </c>
      <c r="FY113" s="2">
        <v>514800</v>
      </c>
      <c r="FZ113" s="2">
        <v>276900</v>
      </c>
      <c r="GA113" s="2">
        <v>187400</v>
      </c>
      <c r="GB113" s="2">
        <v>150300</v>
      </c>
      <c r="GC113" s="2">
        <v>173700</v>
      </c>
      <c r="GD113" s="2">
        <v>166800</v>
      </c>
      <c r="GE113" s="2">
        <v>245600</v>
      </c>
      <c r="GF113" s="2">
        <v>232100</v>
      </c>
      <c r="GG113" s="2">
        <v>199900</v>
      </c>
      <c r="GH113" s="2">
        <v>270100</v>
      </c>
      <c r="GI113" s="2">
        <v>197500</v>
      </c>
      <c r="GJ113" s="2">
        <v>155300</v>
      </c>
      <c r="GK113" s="2">
        <v>146800</v>
      </c>
      <c r="GL113" s="2">
        <v>164200</v>
      </c>
      <c r="GM113" s="2">
        <v>184700</v>
      </c>
      <c r="GN113" s="2">
        <v>156500</v>
      </c>
      <c r="GO113" s="2">
        <v>181600</v>
      </c>
      <c r="GP113" s="2">
        <v>178700</v>
      </c>
      <c r="GQ113" s="2">
        <v>201400</v>
      </c>
      <c r="GR113" s="2">
        <v>216800</v>
      </c>
      <c r="GS113" s="2">
        <v>192500</v>
      </c>
      <c r="GT113" s="2">
        <v>186900</v>
      </c>
      <c r="GU113" s="2">
        <v>288900</v>
      </c>
      <c r="GV113" s="2">
        <v>189500</v>
      </c>
      <c r="GW113" s="2">
        <v>198400</v>
      </c>
      <c r="GX113" s="2">
        <v>174300</v>
      </c>
      <c r="GY113" s="2">
        <v>225300</v>
      </c>
      <c r="GZ113" s="2">
        <v>215300</v>
      </c>
      <c r="HA113" s="2">
        <v>192300</v>
      </c>
      <c r="HB113" s="2">
        <v>283900</v>
      </c>
      <c r="HC113" s="2">
        <v>300500</v>
      </c>
      <c r="HD113" s="2">
        <v>158100</v>
      </c>
      <c r="HE113" s="2">
        <v>201100</v>
      </c>
      <c r="HF113" s="2">
        <v>251200</v>
      </c>
      <c r="HG113" s="2">
        <v>217100</v>
      </c>
      <c r="HH113" s="2">
        <v>266200</v>
      </c>
      <c r="HI113" s="2">
        <v>266600</v>
      </c>
      <c r="HJ113" s="2">
        <v>370700</v>
      </c>
      <c r="HK113" s="2">
        <v>223600</v>
      </c>
      <c r="HL113" s="2">
        <v>198100</v>
      </c>
      <c r="HM113" s="2">
        <v>265900</v>
      </c>
      <c r="HN113" s="2">
        <v>195300</v>
      </c>
      <c r="HO113" s="2">
        <v>146000</v>
      </c>
      <c r="HP113" s="2">
        <v>140200</v>
      </c>
      <c r="HQ113" s="2">
        <v>154700</v>
      </c>
      <c r="HR113" s="2">
        <v>190200</v>
      </c>
      <c r="HS113" s="2">
        <v>383800</v>
      </c>
      <c r="HT113" s="2">
        <v>152500</v>
      </c>
      <c r="HU113" s="2">
        <v>223400</v>
      </c>
      <c r="HV113" s="2">
        <v>157700</v>
      </c>
      <c r="HW113" s="2">
        <v>158700</v>
      </c>
      <c r="HX113" s="2">
        <v>155800</v>
      </c>
      <c r="HY113" s="2">
        <v>155700</v>
      </c>
      <c r="HZ113" s="2">
        <v>239600</v>
      </c>
      <c r="IA113" s="2">
        <v>389200</v>
      </c>
      <c r="IB113" s="2">
        <v>305200</v>
      </c>
      <c r="IC113" s="2">
        <v>213400</v>
      </c>
      <c r="ID113" s="2">
        <v>311900</v>
      </c>
      <c r="IE113" s="2">
        <v>267500</v>
      </c>
      <c r="IF113" s="2">
        <v>258300</v>
      </c>
      <c r="IG113" s="2">
        <v>251900</v>
      </c>
      <c r="IH113" s="2">
        <v>243600</v>
      </c>
      <c r="II113" s="2">
        <v>386800</v>
      </c>
      <c r="IJ113" s="2">
        <v>763700</v>
      </c>
      <c r="IK113" s="2">
        <v>333000</v>
      </c>
      <c r="IL113" s="2">
        <v>217700</v>
      </c>
      <c r="IM113" s="2">
        <v>226900</v>
      </c>
      <c r="IN113" s="2">
        <v>227700</v>
      </c>
      <c r="IO113" s="2">
        <v>200800</v>
      </c>
      <c r="IP113" s="2">
        <v>318100</v>
      </c>
      <c r="IQ113" s="2">
        <v>312600</v>
      </c>
      <c r="IR113" s="2">
        <v>340000</v>
      </c>
      <c r="IS113" s="2">
        <v>183600</v>
      </c>
      <c r="IT113" s="2">
        <v>210400</v>
      </c>
    </row>
    <row r="114" spans="1:254" ht="15.9" customHeight="1">
      <c r="A114" s="390" t="s">
        <v>223</v>
      </c>
      <c r="B114" s="46" t="s">
        <v>224</v>
      </c>
      <c r="C114" s="50">
        <v>20424300</v>
      </c>
      <c r="D114" s="199">
        <v>-11894900</v>
      </c>
      <c r="E114" s="197">
        <v>32319200</v>
      </c>
      <c r="F114" s="21">
        <v>26520500</v>
      </c>
      <c r="G114" s="21">
        <v>32126400</v>
      </c>
      <c r="H114" s="21">
        <v>44444000</v>
      </c>
      <c r="I114" s="21">
        <v>50038100</v>
      </c>
      <c r="J114" s="21">
        <v>61471000</v>
      </c>
      <c r="K114" s="21">
        <v>39840000</v>
      </c>
      <c r="L114" s="21">
        <v>47242300</v>
      </c>
      <c r="M114" s="21">
        <v>35878500</v>
      </c>
      <c r="N114" s="21">
        <v>28624300</v>
      </c>
      <c r="O114" s="21">
        <v>33282800</v>
      </c>
      <c r="P114" s="21">
        <v>29743300</v>
      </c>
      <c r="Q114" s="21">
        <v>31471300</v>
      </c>
      <c r="R114" s="21">
        <v>42140900</v>
      </c>
      <c r="S114" s="21">
        <v>29249100</v>
      </c>
      <c r="T114" s="21">
        <v>30120600</v>
      </c>
      <c r="U114" s="21">
        <v>41878600</v>
      </c>
      <c r="V114" s="21">
        <v>26889200</v>
      </c>
      <c r="W114" s="21">
        <v>33551800</v>
      </c>
      <c r="X114" s="21">
        <v>33095900</v>
      </c>
      <c r="Y114" s="21">
        <v>39644500</v>
      </c>
      <c r="Z114" s="21">
        <v>28725500</v>
      </c>
      <c r="AA114" s="21">
        <v>24111500</v>
      </c>
      <c r="AB114" s="21">
        <v>29269100</v>
      </c>
      <c r="AC114" s="21">
        <v>24127200</v>
      </c>
      <c r="AD114" s="21">
        <v>35745000</v>
      </c>
      <c r="AE114" s="21">
        <v>26801100</v>
      </c>
      <c r="AF114" s="21">
        <v>27328200</v>
      </c>
      <c r="AG114" s="21">
        <v>46173600</v>
      </c>
      <c r="AH114" s="21">
        <v>37968400</v>
      </c>
      <c r="AI114" s="21">
        <v>58711800</v>
      </c>
      <c r="AJ114" s="21">
        <v>43400500</v>
      </c>
      <c r="AK114" s="21">
        <v>73392900</v>
      </c>
      <c r="AL114" s="21">
        <v>36082100</v>
      </c>
      <c r="AM114" s="21">
        <v>27192100</v>
      </c>
      <c r="AN114" s="21">
        <v>21276700</v>
      </c>
      <c r="AO114" s="21">
        <v>24988500</v>
      </c>
      <c r="AP114" s="21">
        <v>37661900</v>
      </c>
      <c r="AQ114" s="21">
        <v>33012400</v>
      </c>
      <c r="AR114" s="21">
        <v>42385200</v>
      </c>
      <c r="AS114" s="21">
        <v>26553800</v>
      </c>
      <c r="AT114" s="21">
        <v>40598000</v>
      </c>
      <c r="AU114" s="21">
        <v>32766800</v>
      </c>
      <c r="AV114" s="21">
        <v>37231000</v>
      </c>
      <c r="AW114" s="21">
        <v>40639800</v>
      </c>
      <c r="AX114" s="21">
        <v>34358500</v>
      </c>
      <c r="AY114" s="21">
        <v>42210000</v>
      </c>
      <c r="AZ114" s="21">
        <v>32028700</v>
      </c>
      <c r="BA114" s="21">
        <v>25544000</v>
      </c>
      <c r="BB114" s="21">
        <v>25852800</v>
      </c>
      <c r="BC114" s="21">
        <v>31146600</v>
      </c>
      <c r="BD114" s="21">
        <v>29308200</v>
      </c>
      <c r="BE114" s="21">
        <v>33384600</v>
      </c>
      <c r="BF114" s="21">
        <v>32758000</v>
      </c>
      <c r="BG114" s="21">
        <v>30470500</v>
      </c>
      <c r="BH114" s="21">
        <v>51937900</v>
      </c>
      <c r="BI114" s="21">
        <v>42880100</v>
      </c>
      <c r="BJ114" s="21">
        <v>58803900</v>
      </c>
      <c r="BK114" s="21">
        <v>46892500</v>
      </c>
      <c r="BL114" s="21">
        <v>43827200</v>
      </c>
      <c r="BM114" s="2">
        <v>44350100</v>
      </c>
      <c r="BN114" s="2">
        <v>45523100</v>
      </c>
      <c r="BO114" s="2">
        <v>53169400</v>
      </c>
      <c r="BP114" s="2">
        <v>49861100</v>
      </c>
      <c r="BQ114" s="2">
        <v>75841900</v>
      </c>
      <c r="BR114" s="2">
        <v>72810900</v>
      </c>
      <c r="BS114" s="2">
        <v>53614000</v>
      </c>
      <c r="BT114" s="2">
        <v>68403700</v>
      </c>
      <c r="BU114" s="2">
        <v>37490400</v>
      </c>
      <c r="BV114" s="2">
        <v>46400600</v>
      </c>
      <c r="BW114" s="2">
        <v>72424100</v>
      </c>
      <c r="BX114" s="2">
        <v>79827900</v>
      </c>
      <c r="BY114" s="2">
        <v>48826900</v>
      </c>
      <c r="BZ114" s="2">
        <v>41382600</v>
      </c>
      <c r="CA114" s="2">
        <v>53950200</v>
      </c>
      <c r="CB114" s="2">
        <v>39936400</v>
      </c>
      <c r="CC114" s="2">
        <v>59078700</v>
      </c>
      <c r="CD114" s="2">
        <v>55894900</v>
      </c>
      <c r="CE114" s="2">
        <v>62428400</v>
      </c>
      <c r="CF114" s="2">
        <v>111263300</v>
      </c>
      <c r="CG114" s="2">
        <v>64839300</v>
      </c>
      <c r="CH114" s="2">
        <v>53895900</v>
      </c>
      <c r="CI114" s="2">
        <v>50092600</v>
      </c>
      <c r="CJ114" s="2">
        <v>47908200</v>
      </c>
      <c r="CK114" s="2">
        <v>53909200</v>
      </c>
      <c r="CL114" s="2">
        <v>69989300</v>
      </c>
      <c r="CM114" s="2">
        <v>64518700</v>
      </c>
      <c r="CN114" s="2">
        <v>68725200</v>
      </c>
      <c r="CO114" s="2">
        <v>57846800</v>
      </c>
      <c r="CP114" s="2">
        <v>58761400</v>
      </c>
      <c r="CQ114" s="2">
        <v>45160800</v>
      </c>
      <c r="CR114" s="2">
        <v>56961500</v>
      </c>
      <c r="CS114" s="2">
        <v>68083600</v>
      </c>
      <c r="CT114" s="2">
        <v>73851600</v>
      </c>
      <c r="CU114" s="2">
        <v>133003600</v>
      </c>
      <c r="CV114" s="2">
        <v>125195100</v>
      </c>
      <c r="CW114" s="2">
        <v>49006700</v>
      </c>
      <c r="CX114" s="2">
        <v>52959500</v>
      </c>
      <c r="CY114" s="2">
        <v>57316300</v>
      </c>
      <c r="CZ114" s="2">
        <v>59530200</v>
      </c>
      <c r="DA114" s="2">
        <v>48495800</v>
      </c>
      <c r="DB114" s="2">
        <v>57691000</v>
      </c>
      <c r="DC114" s="2">
        <v>76743000</v>
      </c>
      <c r="DD114" s="2">
        <v>51744900</v>
      </c>
      <c r="DE114" s="2">
        <v>72694400</v>
      </c>
      <c r="DF114" s="2">
        <v>82817400</v>
      </c>
      <c r="DG114" s="2">
        <v>60488700</v>
      </c>
      <c r="DH114" s="2">
        <v>70340700</v>
      </c>
      <c r="DI114" s="2">
        <v>54577200</v>
      </c>
      <c r="DJ114" s="2">
        <v>40907800</v>
      </c>
      <c r="DK114" s="2">
        <v>58442600</v>
      </c>
      <c r="DL114" s="2">
        <v>47244600</v>
      </c>
      <c r="DM114" s="2">
        <v>64956400</v>
      </c>
      <c r="DN114" s="2">
        <v>61123100</v>
      </c>
      <c r="DO114" s="2">
        <v>74473100</v>
      </c>
      <c r="DP114" s="2">
        <v>79540800</v>
      </c>
      <c r="DQ114" s="2">
        <v>76889600</v>
      </c>
      <c r="DR114" s="2">
        <v>86581300</v>
      </c>
      <c r="DS114" s="2">
        <v>77609600</v>
      </c>
      <c r="DT114" s="2">
        <v>56096200</v>
      </c>
      <c r="DU114" s="2">
        <v>66338900</v>
      </c>
      <c r="DV114" s="2">
        <v>106436900</v>
      </c>
      <c r="DW114" s="2">
        <v>72459500</v>
      </c>
      <c r="DX114" s="2">
        <v>60579200</v>
      </c>
      <c r="DY114" s="2">
        <v>73082500</v>
      </c>
      <c r="DZ114" s="2">
        <v>86222800</v>
      </c>
      <c r="EA114" s="2">
        <v>97335900</v>
      </c>
      <c r="EB114" s="2">
        <v>87476000</v>
      </c>
      <c r="EC114" s="2">
        <v>151035100</v>
      </c>
      <c r="ED114" s="2">
        <v>106047000</v>
      </c>
      <c r="EE114" s="2">
        <v>80094300</v>
      </c>
      <c r="EF114" s="2">
        <v>69350500</v>
      </c>
      <c r="EG114" s="2">
        <v>108848900</v>
      </c>
      <c r="EH114" s="2">
        <v>91837900</v>
      </c>
      <c r="EI114" s="2">
        <v>52766100</v>
      </c>
      <c r="EJ114" s="2">
        <v>67525000</v>
      </c>
      <c r="EK114" s="2">
        <v>66688300</v>
      </c>
      <c r="EL114" s="2">
        <v>59341600</v>
      </c>
      <c r="EM114" s="2">
        <v>53028400</v>
      </c>
      <c r="EN114" s="2">
        <v>63648400</v>
      </c>
      <c r="EO114" s="2">
        <v>75282800</v>
      </c>
      <c r="EP114" s="2">
        <v>114912700</v>
      </c>
      <c r="EQ114" s="2">
        <v>136650500</v>
      </c>
      <c r="ER114" s="2">
        <v>155913200</v>
      </c>
      <c r="ES114" s="2">
        <v>135081000</v>
      </c>
      <c r="ET114" s="2">
        <v>93144200</v>
      </c>
      <c r="EU114" s="2">
        <v>46669100</v>
      </c>
      <c r="EV114" s="2">
        <v>63136700</v>
      </c>
      <c r="EW114" s="2">
        <v>53507600</v>
      </c>
      <c r="EX114" s="2">
        <v>73261200</v>
      </c>
      <c r="EY114" s="2">
        <v>94011900</v>
      </c>
      <c r="EZ114" s="2">
        <v>66002800</v>
      </c>
      <c r="FA114" s="2">
        <v>59324100</v>
      </c>
      <c r="FB114" s="2">
        <v>73102600</v>
      </c>
      <c r="FC114" s="2">
        <v>113702800</v>
      </c>
      <c r="FD114" s="2">
        <v>75440400</v>
      </c>
      <c r="FE114" s="2">
        <v>98426100</v>
      </c>
      <c r="FF114" s="2">
        <v>118679400</v>
      </c>
      <c r="FG114" s="2">
        <v>69567200</v>
      </c>
      <c r="FH114" s="2">
        <v>105720600</v>
      </c>
      <c r="FI114" s="2">
        <v>98094700</v>
      </c>
      <c r="FJ114" s="2">
        <v>75596700</v>
      </c>
      <c r="FK114" s="2">
        <v>86410100</v>
      </c>
      <c r="FL114" s="2">
        <v>106134700</v>
      </c>
      <c r="FM114" s="2">
        <v>89234500</v>
      </c>
      <c r="FN114" s="2">
        <v>202068000</v>
      </c>
      <c r="FO114" s="2">
        <v>121433400</v>
      </c>
      <c r="FP114" s="2">
        <v>68335100</v>
      </c>
      <c r="FQ114" s="2">
        <v>98986100</v>
      </c>
      <c r="FR114" s="2">
        <v>82999800</v>
      </c>
      <c r="FS114" s="2">
        <v>183140200</v>
      </c>
      <c r="FT114" s="2">
        <v>100309300</v>
      </c>
      <c r="FU114" s="2">
        <v>187369000</v>
      </c>
      <c r="FV114" s="2">
        <v>144761500</v>
      </c>
      <c r="FW114" s="2">
        <v>78406800</v>
      </c>
      <c r="FX114" s="2">
        <v>59235300</v>
      </c>
      <c r="FY114" s="2">
        <v>125312600</v>
      </c>
      <c r="FZ114" s="2">
        <v>119521100</v>
      </c>
      <c r="GA114" s="2">
        <v>76029400</v>
      </c>
      <c r="GB114" s="2">
        <v>78798100</v>
      </c>
      <c r="GC114" s="2">
        <v>75810500</v>
      </c>
      <c r="GD114" s="2">
        <v>83911800</v>
      </c>
      <c r="GE114" s="2">
        <v>119371100</v>
      </c>
      <c r="GF114" s="2">
        <v>91078500</v>
      </c>
      <c r="GG114" s="2">
        <v>67361000</v>
      </c>
      <c r="GH114" s="2">
        <v>98647200</v>
      </c>
      <c r="GI114" s="2">
        <v>79559000</v>
      </c>
      <c r="GJ114" s="2">
        <v>64672000</v>
      </c>
      <c r="GK114" s="2">
        <v>70891100</v>
      </c>
      <c r="GL114" s="2">
        <v>52106600</v>
      </c>
      <c r="GM114" s="2">
        <v>75087800</v>
      </c>
      <c r="GN114" s="2">
        <v>58331000</v>
      </c>
      <c r="GO114" s="2">
        <v>72531200</v>
      </c>
      <c r="GP114" s="2">
        <v>81726700</v>
      </c>
      <c r="GQ114" s="2">
        <v>72242400</v>
      </c>
      <c r="GR114" s="2">
        <v>89512300</v>
      </c>
      <c r="GS114" s="2">
        <v>88811500</v>
      </c>
      <c r="GT114" s="2">
        <v>74304100</v>
      </c>
      <c r="GU114" s="2">
        <v>77522900</v>
      </c>
      <c r="GV114" s="2">
        <v>90333900</v>
      </c>
      <c r="GW114" s="2">
        <v>134785600</v>
      </c>
      <c r="GX114" s="2">
        <v>106376200</v>
      </c>
      <c r="GY114" s="2">
        <v>133583800</v>
      </c>
      <c r="GZ114" s="2">
        <v>95737200</v>
      </c>
      <c r="HA114" s="2">
        <v>130111600</v>
      </c>
      <c r="HB114" s="2">
        <v>114244600</v>
      </c>
      <c r="HC114" s="2">
        <v>93242500</v>
      </c>
      <c r="HD114" s="2">
        <v>99593300</v>
      </c>
      <c r="HE114" s="2">
        <v>80040500</v>
      </c>
      <c r="HF114" s="2">
        <v>110126000</v>
      </c>
      <c r="HG114" s="2">
        <v>111458700</v>
      </c>
      <c r="HH114" s="2">
        <v>79136800</v>
      </c>
      <c r="HI114" s="2">
        <v>92079400</v>
      </c>
      <c r="HJ114" s="2">
        <v>167228900</v>
      </c>
      <c r="HK114" s="2">
        <v>149398100</v>
      </c>
      <c r="HL114" s="2">
        <v>68928200</v>
      </c>
      <c r="HM114" s="2">
        <v>82439200</v>
      </c>
      <c r="HN114" s="2">
        <v>76666100</v>
      </c>
      <c r="HO114" s="2">
        <v>66637300</v>
      </c>
      <c r="HP114" s="2">
        <v>78511400</v>
      </c>
      <c r="HQ114" s="2">
        <v>96907500</v>
      </c>
      <c r="HR114" s="2">
        <v>83312200</v>
      </c>
      <c r="HS114" s="2">
        <v>68703100</v>
      </c>
      <c r="HT114" s="2">
        <v>112682200</v>
      </c>
      <c r="HU114" s="2">
        <v>142470800</v>
      </c>
      <c r="HV114" s="2">
        <v>92880800</v>
      </c>
      <c r="HW114" s="2">
        <v>112022000</v>
      </c>
      <c r="HX114" s="2">
        <v>106599500</v>
      </c>
      <c r="HY114" s="2">
        <v>96001900</v>
      </c>
      <c r="HZ114" s="2">
        <v>94320700</v>
      </c>
      <c r="IA114" s="2">
        <v>136614700</v>
      </c>
      <c r="IB114" s="2">
        <v>92622100</v>
      </c>
      <c r="IC114" s="2">
        <v>127338900</v>
      </c>
      <c r="ID114" s="2">
        <v>75528900</v>
      </c>
      <c r="IE114" s="2">
        <v>76721700</v>
      </c>
      <c r="IF114" s="2">
        <v>81628700</v>
      </c>
      <c r="IG114" s="2">
        <v>108703000</v>
      </c>
      <c r="IH114" s="2">
        <v>123123900</v>
      </c>
      <c r="II114" s="2">
        <v>121439800</v>
      </c>
      <c r="IJ114" s="2">
        <v>139113100</v>
      </c>
      <c r="IK114" s="2">
        <v>95039000</v>
      </c>
      <c r="IL114" s="2">
        <v>104666700</v>
      </c>
      <c r="IM114" s="2">
        <v>90376500</v>
      </c>
      <c r="IN114" s="2">
        <v>94180800</v>
      </c>
      <c r="IO114" s="2">
        <v>149953300</v>
      </c>
      <c r="IP114" s="2">
        <v>88759200</v>
      </c>
      <c r="IQ114" s="2">
        <v>128919600</v>
      </c>
      <c r="IR114" s="2">
        <v>109916200</v>
      </c>
      <c r="IS114" s="2">
        <v>70050400</v>
      </c>
      <c r="IT114" s="2">
        <v>55643800</v>
      </c>
    </row>
    <row r="115" spans="1:254" ht="15.9" customHeight="1">
      <c r="A115" s="390" t="s">
        <v>225</v>
      </c>
      <c r="B115" s="46" t="s">
        <v>226</v>
      </c>
      <c r="C115" s="50">
        <v>713200</v>
      </c>
      <c r="D115" s="199">
        <v>-149100</v>
      </c>
      <c r="E115" s="197">
        <v>862300</v>
      </c>
      <c r="F115" s="21">
        <v>956200</v>
      </c>
      <c r="G115" s="21">
        <v>854500</v>
      </c>
      <c r="H115" s="21">
        <v>1207700</v>
      </c>
      <c r="I115" s="21">
        <v>1219200</v>
      </c>
      <c r="J115" s="21">
        <v>1886500</v>
      </c>
      <c r="K115" s="21">
        <v>1117700</v>
      </c>
      <c r="L115" s="21">
        <v>897700</v>
      </c>
      <c r="M115" s="21">
        <v>924000</v>
      </c>
      <c r="N115" s="21">
        <v>923900</v>
      </c>
      <c r="O115" s="21">
        <v>720700</v>
      </c>
      <c r="P115" s="21">
        <v>1118600</v>
      </c>
      <c r="Q115" s="21">
        <v>1156400</v>
      </c>
      <c r="R115" s="21">
        <v>1436000</v>
      </c>
      <c r="S115" s="21">
        <v>997200</v>
      </c>
      <c r="T115" s="21">
        <v>896200</v>
      </c>
      <c r="U115" s="21">
        <v>1017900</v>
      </c>
      <c r="V115" s="21">
        <v>970900</v>
      </c>
      <c r="W115" s="21">
        <v>1068800</v>
      </c>
      <c r="X115" s="21">
        <v>1039100</v>
      </c>
      <c r="Y115" s="21">
        <v>1278500</v>
      </c>
      <c r="Z115" s="21">
        <v>991800</v>
      </c>
      <c r="AA115" s="21">
        <v>736600</v>
      </c>
      <c r="AB115" s="21">
        <v>730100</v>
      </c>
      <c r="AC115" s="21">
        <v>811300</v>
      </c>
      <c r="AD115" s="21">
        <v>1021700</v>
      </c>
      <c r="AE115" s="21">
        <v>1016400</v>
      </c>
      <c r="AF115" s="21">
        <v>1085700</v>
      </c>
      <c r="AG115" s="21">
        <v>1319300</v>
      </c>
      <c r="AH115" s="21">
        <v>737900</v>
      </c>
      <c r="AI115" s="21">
        <v>891400</v>
      </c>
      <c r="AJ115" s="21">
        <v>1024200</v>
      </c>
      <c r="AK115" s="21">
        <v>767500</v>
      </c>
      <c r="AL115" s="21">
        <v>1797600</v>
      </c>
      <c r="AM115" s="21">
        <v>1023400</v>
      </c>
      <c r="AN115" s="21">
        <v>833700</v>
      </c>
      <c r="AO115" s="21">
        <v>970800</v>
      </c>
      <c r="AP115" s="21">
        <v>915600</v>
      </c>
      <c r="AQ115" s="21">
        <v>1140000</v>
      </c>
      <c r="AR115" s="21">
        <v>1215200</v>
      </c>
      <c r="AS115" s="21">
        <v>1001000</v>
      </c>
      <c r="AT115" s="21">
        <v>1196700</v>
      </c>
      <c r="AU115" s="21">
        <v>1162100</v>
      </c>
      <c r="AV115" s="21">
        <v>1020100</v>
      </c>
      <c r="AW115" s="21">
        <v>1038800</v>
      </c>
      <c r="AX115" s="21">
        <v>1096400</v>
      </c>
      <c r="AY115" s="21">
        <v>1162500</v>
      </c>
      <c r="AZ115" s="21">
        <v>1376200</v>
      </c>
      <c r="BA115" s="21">
        <v>2978500</v>
      </c>
      <c r="BB115" s="21">
        <v>5312400</v>
      </c>
      <c r="BC115" s="21">
        <v>1067600</v>
      </c>
      <c r="BD115" s="21">
        <v>1152600</v>
      </c>
      <c r="BE115" s="21">
        <v>1029100</v>
      </c>
      <c r="BF115" s="21">
        <v>898300</v>
      </c>
      <c r="BG115" s="21">
        <v>850300</v>
      </c>
      <c r="BH115" s="21">
        <v>1440300</v>
      </c>
      <c r="BI115" s="21">
        <v>1261400</v>
      </c>
      <c r="BJ115" s="21">
        <v>1144400</v>
      </c>
      <c r="BK115" s="21">
        <v>1180700</v>
      </c>
      <c r="BL115" s="21">
        <v>809900</v>
      </c>
      <c r="BM115" s="2">
        <v>1104600</v>
      </c>
      <c r="BN115" s="2">
        <v>1350300</v>
      </c>
      <c r="BO115" s="2">
        <v>1292900</v>
      </c>
      <c r="BP115" s="2">
        <v>1984100</v>
      </c>
      <c r="BQ115" s="2">
        <v>2162200</v>
      </c>
      <c r="BR115" s="2">
        <v>1293900</v>
      </c>
      <c r="BS115" s="2">
        <v>3393000</v>
      </c>
      <c r="BT115" s="2">
        <v>2877500</v>
      </c>
      <c r="BU115" s="2">
        <v>959900</v>
      </c>
      <c r="BV115" s="2">
        <v>1167300</v>
      </c>
      <c r="BW115" s="2">
        <v>1552900</v>
      </c>
      <c r="BX115" s="2">
        <v>1117500</v>
      </c>
      <c r="BY115" s="2">
        <v>1126400</v>
      </c>
      <c r="BZ115" s="2">
        <v>1309100</v>
      </c>
      <c r="CA115" s="2">
        <v>905000</v>
      </c>
      <c r="CB115" s="2">
        <v>1088100</v>
      </c>
      <c r="CC115" s="2">
        <v>1092000</v>
      </c>
      <c r="CD115" s="2">
        <v>1369300</v>
      </c>
      <c r="CE115" s="2">
        <v>986800</v>
      </c>
      <c r="CF115" s="2">
        <v>1088700</v>
      </c>
      <c r="CG115" s="2">
        <v>1280200</v>
      </c>
      <c r="CH115" s="2">
        <v>1341700</v>
      </c>
      <c r="CI115" s="2">
        <v>1006000</v>
      </c>
      <c r="CJ115" s="2">
        <v>728600</v>
      </c>
      <c r="CK115" s="2">
        <v>713700</v>
      </c>
      <c r="CL115" s="2">
        <v>1277800</v>
      </c>
      <c r="CM115" s="2">
        <v>1175500</v>
      </c>
      <c r="CN115" s="2">
        <v>1511800</v>
      </c>
      <c r="CO115" s="2">
        <v>1537300</v>
      </c>
      <c r="CP115" s="2">
        <v>1499400</v>
      </c>
      <c r="CQ115" s="2">
        <v>1001700</v>
      </c>
      <c r="CR115" s="2">
        <v>1190700</v>
      </c>
      <c r="CS115" s="2">
        <v>919400</v>
      </c>
      <c r="CT115" s="2">
        <v>1468800</v>
      </c>
      <c r="CU115" s="2">
        <v>3065600</v>
      </c>
      <c r="CV115" s="2">
        <v>826900</v>
      </c>
      <c r="CW115" s="2">
        <v>668400</v>
      </c>
      <c r="CX115" s="2">
        <v>707000</v>
      </c>
      <c r="CY115" s="2">
        <v>1215000</v>
      </c>
      <c r="CZ115" s="2">
        <v>1044600</v>
      </c>
      <c r="DA115" s="2">
        <v>742800</v>
      </c>
      <c r="DB115" s="2">
        <v>1098000</v>
      </c>
      <c r="DC115" s="2">
        <v>1472900</v>
      </c>
      <c r="DD115" s="2">
        <v>1197200</v>
      </c>
      <c r="DE115" s="2">
        <v>1487000</v>
      </c>
      <c r="DF115" s="2">
        <v>1997500</v>
      </c>
      <c r="DG115" s="2">
        <v>2130800</v>
      </c>
      <c r="DH115" s="2">
        <v>1353800</v>
      </c>
      <c r="DI115" s="2">
        <v>1737200</v>
      </c>
      <c r="DJ115" s="2">
        <v>896100</v>
      </c>
      <c r="DK115" s="2">
        <v>1132400</v>
      </c>
      <c r="DL115" s="2">
        <v>1018100</v>
      </c>
      <c r="DM115" s="2">
        <v>964000</v>
      </c>
      <c r="DN115" s="2">
        <v>1068400</v>
      </c>
      <c r="DO115" s="2">
        <v>1154900</v>
      </c>
      <c r="DP115" s="2">
        <v>842300</v>
      </c>
      <c r="DQ115" s="2">
        <v>1286000</v>
      </c>
      <c r="DR115" s="2">
        <v>1386900</v>
      </c>
      <c r="DS115" s="2">
        <v>1220700</v>
      </c>
      <c r="DT115" s="2">
        <v>1208300</v>
      </c>
      <c r="DU115" s="2">
        <v>1255000</v>
      </c>
      <c r="DV115" s="2">
        <v>1120900</v>
      </c>
      <c r="DW115" s="2">
        <v>1347200</v>
      </c>
      <c r="DX115" s="2">
        <v>1197400</v>
      </c>
      <c r="DY115" s="2">
        <v>1606300</v>
      </c>
      <c r="DZ115" s="2">
        <v>1643300</v>
      </c>
      <c r="EA115" s="2">
        <v>2454100</v>
      </c>
      <c r="EB115" s="2">
        <v>1076800</v>
      </c>
      <c r="EC115" s="2">
        <v>1320400</v>
      </c>
      <c r="ED115" s="2">
        <v>1321100</v>
      </c>
      <c r="EE115" s="2">
        <v>1288600</v>
      </c>
      <c r="EF115" s="2">
        <v>1023300</v>
      </c>
      <c r="EG115" s="2">
        <v>1388000</v>
      </c>
      <c r="EH115" s="2">
        <v>718100</v>
      </c>
      <c r="EI115" s="2">
        <v>799600</v>
      </c>
      <c r="EJ115" s="2">
        <v>715800</v>
      </c>
      <c r="EK115" s="2">
        <v>852700</v>
      </c>
      <c r="EL115" s="2">
        <v>1128700</v>
      </c>
      <c r="EM115" s="2">
        <v>1273400</v>
      </c>
      <c r="EN115" s="2">
        <v>1443900</v>
      </c>
      <c r="EO115" s="2">
        <v>1409500</v>
      </c>
      <c r="EP115" s="2">
        <v>1411300</v>
      </c>
      <c r="EQ115" s="2">
        <v>1192500</v>
      </c>
      <c r="ER115" s="2">
        <v>1153900</v>
      </c>
      <c r="ES115" s="2">
        <v>998800</v>
      </c>
      <c r="ET115" s="2">
        <v>934800</v>
      </c>
      <c r="EU115" s="2">
        <v>657500</v>
      </c>
      <c r="EV115" s="2">
        <v>359700</v>
      </c>
      <c r="EW115" s="2">
        <v>201700</v>
      </c>
      <c r="EX115" s="2">
        <v>776100</v>
      </c>
      <c r="EY115" s="2">
        <v>1194100</v>
      </c>
      <c r="EZ115" s="2">
        <v>1272800</v>
      </c>
      <c r="FA115" s="2">
        <v>2696200</v>
      </c>
      <c r="FB115" s="2">
        <v>1544200</v>
      </c>
      <c r="FC115" s="2">
        <v>1105600</v>
      </c>
      <c r="FD115" s="2">
        <v>1469200</v>
      </c>
      <c r="FE115" s="2">
        <v>1043300</v>
      </c>
      <c r="FF115" s="2">
        <v>1124500</v>
      </c>
      <c r="FG115" s="2">
        <v>1269400</v>
      </c>
      <c r="FH115" s="2">
        <v>1210100</v>
      </c>
      <c r="FI115" s="2">
        <v>1106600</v>
      </c>
      <c r="FJ115" s="2">
        <v>1031000</v>
      </c>
      <c r="FK115" s="2">
        <v>1496500</v>
      </c>
      <c r="FL115" s="2">
        <v>1849500</v>
      </c>
      <c r="FM115" s="2">
        <v>1804300</v>
      </c>
      <c r="FN115" s="2">
        <v>1420900</v>
      </c>
      <c r="FO115" s="2">
        <v>1280700</v>
      </c>
      <c r="FP115" s="2">
        <v>1399300</v>
      </c>
      <c r="FQ115" s="2">
        <v>1455000</v>
      </c>
      <c r="FR115" s="2">
        <v>1955200</v>
      </c>
      <c r="FS115" s="2">
        <v>1956500</v>
      </c>
      <c r="FT115" s="2">
        <v>2752700</v>
      </c>
      <c r="FU115" s="2">
        <v>1141000</v>
      </c>
      <c r="FV115" s="2">
        <v>1201000</v>
      </c>
      <c r="FW115" s="2">
        <v>1156600</v>
      </c>
      <c r="FX115" s="2">
        <v>1081100</v>
      </c>
      <c r="FY115" s="2">
        <v>843300</v>
      </c>
      <c r="FZ115" s="2">
        <v>1050900</v>
      </c>
      <c r="GA115" s="2">
        <v>1088500</v>
      </c>
      <c r="GB115" s="2">
        <v>955100</v>
      </c>
      <c r="GC115" s="2">
        <v>891500</v>
      </c>
      <c r="GD115" s="2">
        <v>814400</v>
      </c>
      <c r="GE115" s="2">
        <v>944100</v>
      </c>
      <c r="GF115" s="2">
        <v>1245200</v>
      </c>
      <c r="GG115" s="2">
        <v>1754400</v>
      </c>
      <c r="GH115" s="2">
        <v>1725000</v>
      </c>
      <c r="GI115" s="2">
        <v>2355600</v>
      </c>
      <c r="GJ115" s="2">
        <v>4141300</v>
      </c>
      <c r="GK115" s="2">
        <v>1324300</v>
      </c>
      <c r="GL115" s="2">
        <v>691500</v>
      </c>
      <c r="GM115" s="2">
        <v>827400</v>
      </c>
      <c r="GN115" s="2">
        <v>756500</v>
      </c>
      <c r="GO115" s="2">
        <v>673900</v>
      </c>
      <c r="GP115" s="2">
        <v>725100</v>
      </c>
      <c r="GQ115" s="2">
        <v>580600</v>
      </c>
      <c r="GR115" s="2">
        <v>682700</v>
      </c>
      <c r="GS115" s="2">
        <v>748800</v>
      </c>
      <c r="GT115" s="2">
        <v>731400</v>
      </c>
      <c r="GU115" s="2">
        <v>997000</v>
      </c>
      <c r="GV115" s="2">
        <v>1207000</v>
      </c>
      <c r="GW115" s="2">
        <v>1087300</v>
      </c>
      <c r="GX115" s="2">
        <v>1375300</v>
      </c>
      <c r="GY115" s="2">
        <v>630900</v>
      </c>
      <c r="GZ115" s="2">
        <v>768000</v>
      </c>
      <c r="HA115" s="2">
        <v>660800</v>
      </c>
      <c r="HB115" s="2">
        <v>1191900</v>
      </c>
      <c r="HC115" s="2">
        <v>929800</v>
      </c>
      <c r="HD115" s="2">
        <v>920500</v>
      </c>
      <c r="HE115" s="2">
        <v>835700</v>
      </c>
      <c r="HF115" s="2">
        <v>998300</v>
      </c>
      <c r="HG115" s="2">
        <v>1096600</v>
      </c>
      <c r="HH115" s="2">
        <v>926000</v>
      </c>
      <c r="HI115" s="2">
        <v>807100</v>
      </c>
      <c r="HJ115" s="2">
        <v>3223100</v>
      </c>
      <c r="HK115" s="2">
        <v>1495400</v>
      </c>
      <c r="HL115" s="2">
        <v>973300</v>
      </c>
      <c r="HM115" s="2">
        <v>1190700</v>
      </c>
      <c r="HN115" s="2">
        <v>1039600</v>
      </c>
      <c r="HO115" s="2">
        <v>1027100</v>
      </c>
      <c r="HP115" s="2">
        <v>1239300</v>
      </c>
      <c r="HQ115" s="2">
        <v>869900</v>
      </c>
      <c r="HR115" s="2">
        <v>944700</v>
      </c>
      <c r="HS115" s="2">
        <v>1045100</v>
      </c>
      <c r="HT115" s="2">
        <v>1109600</v>
      </c>
      <c r="HU115" s="2">
        <v>1221900</v>
      </c>
      <c r="HV115" s="2">
        <v>1145600</v>
      </c>
      <c r="HW115" s="2">
        <v>970900</v>
      </c>
      <c r="HX115" s="2">
        <v>1057100</v>
      </c>
      <c r="HY115" s="2">
        <v>969300</v>
      </c>
      <c r="HZ115" s="2">
        <v>1026900</v>
      </c>
      <c r="IA115" s="2">
        <v>2467900</v>
      </c>
      <c r="IB115" s="2">
        <v>1000100</v>
      </c>
      <c r="IC115" s="2">
        <v>1262000</v>
      </c>
      <c r="ID115" s="2">
        <v>818000</v>
      </c>
      <c r="IE115" s="2">
        <v>989200</v>
      </c>
      <c r="IF115" s="2">
        <v>1148600</v>
      </c>
      <c r="IG115" s="2">
        <v>975700</v>
      </c>
      <c r="IH115" s="2">
        <v>1403100</v>
      </c>
      <c r="II115" s="2">
        <v>1501800</v>
      </c>
      <c r="IJ115" s="2">
        <v>1264400</v>
      </c>
      <c r="IK115" s="2">
        <v>1528400</v>
      </c>
      <c r="IL115" s="2">
        <v>1338500</v>
      </c>
      <c r="IM115" s="2">
        <v>1338300</v>
      </c>
      <c r="IN115" s="2">
        <v>1093300</v>
      </c>
      <c r="IO115" s="2">
        <v>1215100</v>
      </c>
      <c r="IP115" s="2">
        <v>1109200</v>
      </c>
      <c r="IQ115" s="2">
        <v>2091600</v>
      </c>
      <c r="IR115" s="2">
        <v>2022200</v>
      </c>
      <c r="IS115" s="2">
        <v>2798000</v>
      </c>
      <c r="IT115" s="2">
        <v>1260400</v>
      </c>
    </row>
    <row r="116" spans="1:254" ht="15.9" customHeight="1">
      <c r="A116" s="390" t="s">
        <v>227</v>
      </c>
      <c r="B116" s="46" t="s">
        <v>228</v>
      </c>
      <c r="C116" s="50">
        <v>76000</v>
      </c>
      <c r="D116" s="199">
        <v>-99300</v>
      </c>
      <c r="E116" s="197">
        <v>175300</v>
      </c>
      <c r="F116" s="21">
        <v>183900</v>
      </c>
      <c r="G116" s="21">
        <v>213000</v>
      </c>
      <c r="H116" s="21">
        <v>370900</v>
      </c>
      <c r="I116" s="21">
        <v>209600</v>
      </c>
      <c r="J116" s="21">
        <v>189400</v>
      </c>
      <c r="K116" s="21">
        <v>303800</v>
      </c>
      <c r="L116" s="21">
        <v>209400</v>
      </c>
      <c r="M116" s="21">
        <v>181400</v>
      </c>
      <c r="N116" s="21">
        <v>133200</v>
      </c>
      <c r="O116" s="21">
        <v>148600</v>
      </c>
      <c r="P116" s="21">
        <v>163900</v>
      </c>
      <c r="Q116" s="21">
        <v>192500</v>
      </c>
      <c r="R116" s="21">
        <v>185200</v>
      </c>
      <c r="S116" s="21">
        <v>176700</v>
      </c>
      <c r="T116" s="21">
        <v>196500</v>
      </c>
      <c r="U116" s="21">
        <v>250200</v>
      </c>
      <c r="V116" s="21">
        <v>170600</v>
      </c>
      <c r="W116" s="21">
        <v>186600</v>
      </c>
      <c r="X116" s="21">
        <v>188000</v>
      </c>
      <c r="Y116" s="21">
        <v>243400</v>
      </c>
      <c r="Z116" s="21">
        <v>165800</v>
      </c>
      <c r="AA116" s="21">
        <v>210400</v>
      </c>
      <c r="AB116" s="21">
        <v>143900</v>
      </c>
      <c r="AC116" s="21">
        <v>168900</v>
      </c>
      <c r="AD116" s="21">
        <v>152400</v>
      </c>
      <c r="AE116" s="21">
        <v>201000</v>
      </c>
      <c r="AF116" s="21">
        <v>144800</v>
      </c>
      <c r="AG116" s="21">
        <v>217800</v>
      </c>
      <c r="AH116" s="21">
        <v>211800</v>
      </c>
      <c r="AI116" s="21">
        <v>206100</v>
      </c>
      <c r="AJ116" s="21">
        <v>204700</v>
      </c>
      <c r="AK116" s="21">
        <v>386500</v>
      </c>
      <c r="AL116" s="21">
        <v>220700</v>
      </c>
      <c r="AM116" s="21">
        <v>211700</v>
      </c>
      <c r="AN116" s="21">
        <v>140600</v>
      </c>
      <c r="AO116" s="21">
        <v>145200</v>
      </c>
      <c r="AP116" s="21">
        <v>125700</v>
      </c>
      <c r="AQ116" s="21">
        <v>208200</v>
      </c>
      <c r="AR116" s="21">
        <v>153600</v>
      </c>
      <c r="AS116" s="21">
        <v>176400</v>
      </c>
      <c r="AT116" s="21">
        <v>244200</v>
      </c>
      <c r="AU116" s="21">
        <v>166200</v>
      </c>
      <c r="AV116" s="21">
        <v>122200</v>
      </c>
      <c r="AW116" s="21">
        <v>211400</v>
      </c>
      <c r="AX116" s="21">
        <v>265700</v>
      </c>
      <c r="AY116" s="21">
        <v>192500</v>
      </c>
      <c r="AZ116" s="21">
        <v>183200</v>
      </c>
      <c r="BA116" s="21">
        <v>177600</v>
      </c>
      <c r="BB116" s="21">
        <v>114000</v>
      </c>
      <c r="BC116" s="21">
        <v>125400</v>
      </c>
      <c r="BD116" s="21">
        <v>114300</v>
      </c>
      <c r="BE116" s="21">
        <v>123100</v>
      </c>
      <c r="BF116" s="21">
        <v>107700</v>
      </c>
      <c r="BG116" s="21">
        <v>120000</v>
      </c>
      <c r="BH116" s="21">
        <v>145600</v>
      </c>
      <c r="BI116" s="21">
        <v>197200</v>
      </c>
      <c r="BJ116" s="21">
        <v>169600</v>
      </c>
      <c r="BK116" s="21">
        <v>170500</v>
      </c>
      <c r="BL116" s="21">
        <v>169300</v>
      </c>
      <c r="BM116" s="2">
        <v>171500</v>
      </c>
      <c r="BN116" s="2">
        <v>245600</v>
      </c>
      <c r="BO116" s="2">
        <v>562900</v>
      </c>
      <c r="BP116" s="2">
        <v>250100</v>
      </c>
      <c r="BQ116" s="2">
        <v>199400</v>
      </c>
      <c r="BR116" s="2">
        <v>91400</v>
      </c>
      <c r="BS116" s="2">
        <v>162800</v>
      </c>
      <c r="BT116" s="2">
        <v>154800</v>
      </c>
      <c r="BU116" s="2">
        <v>111000</v>
      </c>
      <c r="BV116" s="2">
        <v>138600</v>
      </c>
      <c r="BW116" s="2">
        <v>131200</v>
      </c>
      <c r="BX116" s="2">
        <v>122700</v>
      </c>
      <c r="BY116" s="2">
        <v>162100</v>
      </c>
      <c r="BZ116" s="2">
        <v>109600</v>
      </c>
      <c r="CA116" s="2">
        <v>90500</v>
      </c>
      <c r="CB116" s="2">
        <v>158200</v>
      </c>
      <c r="CC116" s="2">
        <v>84500</v>
      </c>
      <c r="CD116" s="2">
        <v>76000</v>
      </c>
      <c r="CE116" s="2">
        <v>111800</v>
      </c>
      <c r="CF116" s="2">
        <v>128800</v>
      </c>
      <c r="CG116" s="2">
        <v>101200</v>
      </c>
      <c r="CH116" s="2">
        <v>223900</v>
      </c>
      <c r="CI116" s="2">
        <v>265900</v>
      </c>
      <c r="CJ116" s="2">
        <v>148000</v>
      </c>
      <c r="CK116" s="2">
        <v>66300</v>
      </c>
      <c r="CL116" s="2">
        <v>77200</v>
      </c>
      <c r="CM116" s="2">
        <v>105200</v>
      </c>
      <c r="CN116" s="2">
        <v>190800</v>
      </c>
      <c r="CO116" s="2">
        <v>384900</v>
      </c>
      <c r="CP116" s="2">
        <v>342600</v>
      </c>
      <c r="CQ116" s="2">
        <v>179300</v>
      </c>
      <c r="CR116" s="2">
        <v>185000</v>
      </c>
      <c r="CS116" s="2">
        <v>165800</v>
      </c>
      <c r="CT116" s="2">
        <v>236600</v>
      </c>
      <c r="CU116" s="2">
        <v>275600</v>
      </c>
      <c r="CV116" s="2">
        <v>120500</v>
      </c>
      <c r="CW116" s="2">
        <v>114300</v>
      </c>
      <c r="CX116" s="2">
        <v>197700</v>
      </c>
      <c r="CY116" s="2">
        <v>204600</v>
      </c>
      <c r="CZ116" s="2">
        <v>156100</v>
      </c>
      <c r="DA116" s="2">
        <v>141600</v>
      </c>
      <c r="DB116" s="2">
        <v>129500</v>
      </c>
      <c r="DC116" s="2">
        <v>182300</v>
      </c>
      <c r="DD116" s="2">
        <v>141500</v>
      </c>
      <c r="DE116" s="2">
        <v>161600</v>
      </c>
      <c r="DF116" s="2">
        <v>149800</v>
      </c>
      <c r="DG116" s="2">
        <v>167000</v>
      </c>
      <c r="DH116" s="2">
        <v>129200</v>
      </c>
      <c r="DI116" s="2">
        <v>151400</v>
      </c>
      <c r="DJ116" s="2">
        <v>158600</v>
      </c>
      <c r="DK116" s="2">
        <v>183800</v>
      </c>
      <c r="DL116" s="2">
        <v>218100</v>
      </c>
      <c r="DM116" s="2">
        <v>175000</v>
      </c>
      <c r="DN116" s="2">
        <v>161400</v>
      </c>
      <c r="DO116" s="2">
        <v>193100</v>
      </c>
      <c r="DP116" s="2">
        <v>138300</v>
      </c>
      <c r="DQ116" s="2">
        <v>195400</v>
      </c>
      <c r="DR116" s="2">
        <v>149400</v>
      </c>
      <c r="DS116" s="2">
        <v>173200</v>
      </c>
      <c r="DT116" s="2">
        <v>166500</v>
      </c>
      <c r="DU116" s="2">
        <v>200700</v>
      </c>
      <c r="DV116" s="2">
        <v>145700</v>
      </c>
      <c r="DW116" s="2">
        <v>146700</v>
      </c>
      <c r="DX116" s="2">
        <v>167900</v>
      </c>
      <c r="DY116" s="2">
        <v>297100</v>
      </c>
      <c r="DZ116" s="2">
        <v>459300</v>
      </c>
      <c r="EA116" s="2">
        <v>243900</v>
      </c>
      <c r="EB116" s="2">
        <v>173700</v>
      </c>
      <c r="EC116" s="2">
        <v>132700</v>
      </c>
      <c r="ED116" s="2">
        <v>175800</v>
      </c>
      <c r="EE116" s="2">
        <v>176500</v>
      </c>
      <c r="EF116" s="2">
        <v>157800</v>
      </c>
      <c r="EG116" s="2">
        <v>146500</v>
      </c>
      <c r="EH116" s="2">
        <v>150500</v>
      </c>
      <c r="EI116" s="2">
        <v>108000</v>
      </c>
      <c r="EJ116" s="2">
        <v>129400</v>
      </c>
      <c r="EK116" s="2">
        <v>176100</v>
      </c>
      <c r="EL116" s="2">
        <v>148700</v>
      </c>
      <c r="EM116" s="2">
        <v>167000</v>
      </c>
      <c r="EN116" s="2">
        <v>171300</v>
      </c>
      <c r="EO116" s="2">
        <v>131800</v>
      </c>
      <c r="EP116" s="2">
        <v>128000</v>
      </c>
      <c r="EQ116" s="2">
        <v>180500</v>
      </c>
      <c r="ER116" s="2">
        <v>179000</v>
      </c>
      <c r="ES116" s="2">
        <v>190800</v>
      </c>
      <c r="ET116" s="2">
        <v>132900</v>
      </c>
      <c r="EU116" s="2">
        <v>132400</v>
      </c>
      <c r="EV116" s="2">
        <v>97800</v>
      </c>
      <c r="EW116" s="2">
        <v>46200</v>
      </c>
      <c r="EX116" s="2">
        <v>115400</v>
      </c>
      <c r="EY116" s="2">
        <v>121600</v>
      </c>
      <c r="EZ116" s="2">
        <v>217100</v>
      </c>
      <c r="FA116" s="2">
        <v>168000</v>
      </c>
      <c r="FB116" s="2">
        <v>126800</v>
      </c>
      <c r="FC116" s="2">
        <v>127200</v>
      </c>
      <c r="FD116" s="2">
        <v>140100</v>
      </c>
      <c r="FE116" s="2">
        <v>178400</v>
      </c>
      <c r="FF116" s="2">
        <v>151200</v>
      </c>
      <c r="FG116" s="2">
        <v>143000</v>
      </c>
      <c r="FH116" s="2">
        <v>200300</v>
      </c>
      <c r="FI116" s="2">
        <v>187200</v>
      </c>
      <c r="FJ116" s="2">
        <v>143900</v>
      </c>
      <c r="FK116" s="2">
        <v>147500</v>
      </c>
      <c r="FL116" s="2">
        <v>211400</v>
      </c>
      <c r="FM116" s="2">
        <v>264800</v>
      </c>
      <c r="FN116" s="2">
        <v>146000</v>
      </c>
      <c r="FO116" s="2">
        <v>117300</v>
      </c>
      <c r="FP116" s="2">
        <v>99900</v>
      </c>
      <c r="FQ116" s="2">
        <v>99700</v>
      </c>
      <c r="FR116" s="2">
        <v>151100</v>
      </c>
      <c r="FS116" s="2">
        <v>138000</v>
      </c>
      <c r="FT116" s="2">
        <v>184300</v>
      </c>
      <c r="FU116" s="2">
        <v>151900</v>
      </c>
      <c r="FV116" s="2">
        <v>119000</v>
      </c>
      <c r="FW116" s="2">
        <v>147000</v>
      </c>
      <c r="FX116" s="2">
        <v>170300</v>
      </c>
      <c r="FY116" s="2">
        <v>188900</v>
      </c>
      <c r="FZ116" s="2">
        <v>100500</v>
      </c>
      <c r="GA116" s="2">
        <v>131000</v>
      </c>
      <c r="GB116" s="2">
        <v>175500</v>
      </c>
      <c r="GC116" s="2">
        <v>230800</v>
      </c>
      <c r="GD116" s="2">
        <v>175500</v>
      </c>
      <c r="GE116" s="2">
        <v>231600</v>
      </c>
      <c r="GF116" s="2">
        <v>374500</v>
      </c>
      <c r="GG116" s="2">
        <v>534600</v>
      </c>
      <c r="GH116" s="2">
        <v>272500</v>
      </c>
      <c r="GI116" s="2">
        <v>1123000</v>
      </c>
      <c r="GJ116" s="2">
        <v>238200</v>
      </c>
      <c r="GK116" s="2">
        <v>212600</v>
      </c>
      <c r="GL116" s="2">
        <v>171300</v>
      </c>
      <c r="GM116" s="2">
        <v>162500</v>
      </c>
      <c r="GN116" s="2">
        <v>171000</v>
      </c>
      <c r="GO116" s="2">
        <v>145900</v>
      </c>
      <c r="GP116" s="2">
        <v>115200</v>
      </c>
      <c r="GQ116" s="2">
        <v>102700</v>
      </c>
      <c r="GR116" s="2">
        <v>143000</v>
      </c>
      <c r="GS116" s="2">
        <v>116000</v>
      </c>
      <c r="GT116" s="2">
        <v>138600</v>
      </c>
      <c r="GU116" s="2">
        <v>165600</v>
      </c>
      <c r="GV116" s="2">
        <v>196500</v>
      </c>
      <c r="GW116" s="2">
        <v>192200</v>
      </c>
      <c r="GX116" s="2">
        <v>195100</v>
      </c>
      <c r="GY116" s="2">
        <v>206400</v>
      </c>
      <c r="GZ116" s="2">
        <v>209900</v>
      </c>
      <c r="HA116" s="2">
        <v>198800</v>
      </c>
      <c r="HB116" s="2">
        <v>212300</v>
      </c>
      <c r="HC116" s="2">
        <v>322700</v>
      </c>
      <c r="HD116" s="2">
        <v>307500</v>
      </c>
      <c r="HE116" s="2">
        <v>435400</v>
      </c>
      <c r="HF116" s="2">
        <v>628300</v>
      </c>
      <c r="HG116" s="2">
        <v>277500</v>
      </c>
      <c r="HH116" s="2">
        <v>283500</v>
      </c>
      <c r="HI116" s="2">
        <v>229500</v>
      </c>
      <c r="HJ116" s="2">
        <v>270300</v>
      </c>
      <c r="HK116" s="2">
        <v>156200</v>
      </c>
      <c r="HL116" s="2">
        <v>103800</v>
      </c>
      <c r="HM116" s="2">
        <v>181500</v>
      </c>
      <c r="HN116" s="2">
        <v>172600</v>
      </c>
      <c r="HO116" s="2">
        <v>143700</v>
      </c>
      <c r="HP116" s="2">
        <v>118000</v>
      </c>
      <c r="HQ116" s="2">
        <v>128400</v>
      </c>
      <c r="HR116" s="2">
        <v>187000</v>
      </c>
      <c r="HS116" s="2">
        <v>184700</v>
      </c>
      <c r="HT116" s="2">
        <v>142500</v>
      </c>
      <c r="HU116" s="2">
        <v>265200</v>
      </c>
      <c r="HV116" s="2">
        <v>147300</v>
      </c>
      <c r="HW116" s="2">
        <v>186300</v>
      </c>
      <c r="HX116" s="2">
        <v>204700</v>
      </c>
      <c r="HY116" s="2">
        <v>170400</v>
      </c>
      <c r="HZ116" s="2">
        <v>123700</v>
      </c>
      <c r="IA116" s="2">
        <v>140500</v>
      </c>
      <c r="IB116" s="2">
        <v>144900</v>
      </c>
      <c r="IC116" s="2">
        <v>115100</v>
      </c>
      <c r="ID116" s="2">
        <v>112700</v>
      </c>
      <c r="IE116" s="2">
        <v>128900</v>
      </c>
      <c r="IF116" s="2">
        <v>141400</v>
      </c>
      <c r="IG116" s="2">
        <v>144900</v>
      </c>
      <c r="IH116" s="2">
        <v>214000</v>
      </c>
      <c r="II116" s="2">
        <v>140900</v>
      </c>
      <c r="IJ116" s="2">
        <v>179500</v>
      </c>
      <c r="IK116" s="2">
        <v>155000</v>
      </c>
      <c r="IL116" s="2">
        <v>163400</v>
      </c>
      <c r="IM116" s="2">
        <v>240600</v>
      </c>
      <c r="IN116" s="2">
        <v>238800</v>
      </c>
      <c r="IO116" s="2">
        <v>158500</v>
      </c>
      <c r="IP116" s="2">
        <v>199900</v>
      </c>
      <c r="IQ116" s="2">
        <v>486500</v>
      </c>
      <c r="IR116" s="2">
        <v>168800</v>
      </c>
      <c r="IS116" s="2">
        <v>217700</v>
      </c>
      <c r="IT116" s="2">
        <v>158600</v>
      </c>
    </row>
    <row r="117" spans="1:254" ht="15.9" customHeight="1">
      <c r="A117" s="390" t="s">
        <v>229</v>
      </c>
      <c r="B117" s="46" t="s">
        <v>230</v>
      </c>
      <c r="C117" s="50">
        <v>1071900</v>
      </c>
      <c r="D117" s="199">
        <v>-111500</v>
      </c>
      <c r="E117" s="197">
        <v>1183400</v>
      </c>
      <c r="F117" s="21">
        <v>1056900</v>
      </c>
      <c r="G117" s="21">
        <v>791000</v>
      </c>
      <c r="H117" s="21">
        <v>740100</v>
      </c>
      <c r="I117" s="21">
        <v>1513600</v>
      </c>
      <c r="J117" s="21">
        <v>1178300</v>
      </c>
      <c r="K117" s="21">
        <v>937300</v>
      </c>
      <c r="L117" s="21">
        <v>677100</v>
      </c>
      <c r="M117" s="21">
        <v>718400</v>
      </c>
      <c r="N117" s="21">
        <v>847000</v>
      </c>
      <c r="O117" s="21">
        <v>1331900</v>
      </c>
      <c r="P117" s="21">
        <v>791000</v>
      </c>
      <c r="Q117" s="21">
        <v>1143200</v>
      </c>
      <c r="R117" s="21">
        <v>1095800</v>
      </c>
      <c r="S117" s="21">
        <v>774300</v>
      </c>
      <c r="T117" s="21">
        <v>1398900</v>
      </c>
      <c r="U117" s="21">
        <v>873800</v>
      </c>
      <c r="V117" s="21">
        <v>1067700</v>
      </c>
      <c r="W117" s="21">
        <v>1070100</v>
      </c>
      <c r="X117" s="21">
        <v>1116400</v>
      </c>
      <c r="Y117" s="21">
        <v>2005600</v>
      </c>
      <c r="Z117" s="21">
        <v>2441400</v>
      </c>
      <c r="AA117" s="21">
        <v>888900</v>
      </c>
      <c r="AB117" s="21">
        <v>969800</v>
      </c>
      <c r="AC117" s="21">
        <v>1166100</v>
      </c>
      <c r="AD117" s="21">
        <v>589600</v>
      </c>
      <c r="AE117" s="21">
        <v>1278100</v>
      </c>
      <c r="AF117" s="21">
        <v>684700</v>
      </c>
      <c r="AG117" s="21">
        <v>853200</v>
      </c>
      <c r="AH117" s="21">
        <v>1075700</v>
      </c>
      <c r="AI117" s="21">
        <v>927600</v>
      </c>
      <c r="AJ117" s="21">
        <v>1424600</v>
      </c>
      <c r="AK117" s="21">
        <v>1383800</v>
      </c>
      <c r="AL117" s="21">
        <v>1294400</v>
      </c>
      <c r="AM117" s="21">
        <v>1131900</v>
      </c>
      <c r="AN117" s="21">
        <v>1008700</v>
      </c>
      <c r="AO117" s="21">
        <v>1797300</v>
      </c>
      <c r="AP117" s="21">
        <v>2209600</v>
      </c>
      <c r="AQ117" s="21">
        <v>2338200</v>
      </c>
      <c r="AR117" s="21">
        <v>3158800</v>
      </c>
      <c r="AS117" s="21">
        <v>3572000</v>
      </c>
      <c r="AT117" s="21">
        <v>2328300</v>
      </c>
      <c r="AU117" s="21">
        <v>1615200</v>
      </c>
      <c r="AV117" s="21">
        <v>1916500</v>
      </c>
      <c r="AW117" s="21">
        <v>2661700</v>
      </c>
      <c r="AX117" s="21">
        <v>3226800</v>
      </c>
      <c r="AY117" s="21">
        <v>3499900</v>
      </c>
      <c r="AZ117" s="21">
        <v>4538600</v>
      </c>
      <c r="BA117" s="21">
        <v>3965300</v>
      </c>
      <c r="BB117" s="21">
        <v>1799500</v>
      </c>
      <c r="BC117" s="21">
        <v>2822000</v>
      </c>
      <c r="BD117" s="21">
        <v>2817000</v>
      </c>
      <c r="BE117" s="21">
        <v>4208700</v>
      </c>
      <c r="BF117" s="21">
        <v>12468500</v>
      </c>
      <c r="BG117" s="21">
        <v>3644500</v>
      </c>
      <c r="BH117" s="21">
        <v>2295100</v>
      </c>
      <c r="BI117" s="21">
        <v>2770900</v>
      </c>
      <c r="BJ117" s="21">
        <v>3792600</v>
      </c>
      <c r="BK117" s="21">
        <v>1346200</v>
      </c>
      <c r="BL117" s="21">
        <v>1427600</v>
      </c>
      <c r="BM117" s="2">
        <v>2524200</v>
      </c>
      <c r="BN117" s="2">
        <v>1537500</v>
      </c>
      <c r="BO117" s="2">
        <v>1049100</v>
      </c>
      <c r="BP117" s="2">
        <v>1493100</v>
      </c>
      <c r="BQ117" s="2">
        <v>1506000</v>
      </c>
      <c r="BR117" s="2">
        <v>680000</v>
      </c>
      <c r="BS117" s="2">
        <v>1075700</v>
      </c>
      <c r="BT117" s="2">
        <v>1564900</v>
      </c>
      <c r="BU117" s="2">
        <v>709300</v>
      </c>
      <c r="BV117" s="2">
        <v>984100</v>
      </c>
      <c r="BW117" s="2">
        <v>1759500</v>
      </c>
      <c r="BX117" s="2">
        <v>1451400</v>
      </c>
      <c r="BY117" s="2">
        <v>1082000</v>
      </c>
      <c r="BZ117" s="2">
        <v>686000</v>
      </c>
      <c r="CA117" s="2">
        <v>886600</v>
      </c>
      <c r="CB117" s="2">
        <v>986500</v>
      </c>
      <c r="CC117" s="2">
        <v>901700</v>
      </c>
      <c r="CD117" s="2">
        <v>807900</v>
      </c>
      <c r="CE117" s="2">
        <v>989000</v>
      </c>
      <c r="CF117" s="2">
        <v>1436000</v>
      </c>
      <c r="CG117" s="2">
        <v>1703700</v>
      </c>
      <c r="CH117" s="2">
        <v>2229400</v>
      </c>
      <c r="CI117" s="2">
        <v>939700</v>
      </c>
      <c r="CJ117" s="2">
        <v>694000</v>
      </c>
      <c r="CK117" s="2">
        <v>692600</v>
      </c>
      <c r="CL117" s="2">
        <v>1119100</v>
      </c>
      <c r="CM117" s="2">
        <v>2196700</v>
      </c>
      <c r="CN117" s="2">
        <v>1924700</v>
      </c>
      <c r="CO117" s="2">
        <v>1824100</v>
      </c>
      <c r="CP117" s="2">
        <v>1397000</v>
      </c>
      <c r="CQ117" s="2">
        <v>1921200</v>
      </c>
      <c r="CR117" s="2">
        <v>1102900</v>
      </c>
      <c r="CS117" s="2">
        <v>1064700</v>
      </c>
      <c r="CT117" s="2">
        <v>1318200</v>
      </c>
      <c r="CU117" s="2">
        <v>1579200</v>
      </c>
      <c r="CV117" s="2">
        <v>1381500</v>
      </c>
      <c r="CW117" s="2">
        <v>1000900</v>
      </c>
      <c r="CX117" s="2">
        <v>1474000</v>
      </c>
      <c r="CY117" s="2">
        <v>1935300</v>
      </c>
      <c r="CZ117" s="2">
        <v>2373300</v>
      </c>
      <c r="DA117" s="2">
        <v>2659100</v>
      </c>
      <c r="DB117" s="2">
        <v>4509400</v>
      </c>
      <c r="DC117" s="2">
        <v>3870000</v>
      </c>
      <c r="DD117" s="2">
        <v>3283100</v>
      </c>
      <c r="DE117" s="2">
        <v>5252500</v>
      </c>
      <c r="DF117" s="2">
        <v>4870100</v>
      </c>
      <c r="DG117" s="2">
        <v>5020500</v>
      </c>
      <c r="DH117" s="2">
        <v>6749700</v>
      </c>
      <c r="DI117" s="2">
        <v>11333000</v>
      </c>
      <c r="DJ117" s="2">
        <v>6822600</v>
      </c>
      <c r="DK117" s="2">
        <v>2423100</v>
      </c>
      <c r="DL117" s="2">
        <v>1689100</v>
      </c>
      <c r="DM117" s="2">
        <v>1087500</v>
      </c>
      <c r="DN117" s="2">
        <v>978800</v>
      </c>
      <c r="DO117" s="2">
        <v>1283600</v>
      </c>
      <c r="DP117" s="2">
        <v>1048500</v>
      </c>
      <c r="DQ117" s="2">
        <v>1614300</v>
      </c>
      <c r="DR117" s="2">
        <v>1827900</v>
      </c>
      <c r="DS117" s="2">
        <v>3876300</v>
      </c>
      <c r="DT117" s="2">
        <v>4700000</v>
      </c>
      <c r="DU117" s="2">
        <v>1686700</v>
      </c>
      <c r="DV117" s="2">
        <v>1156200</v>
      </c>
      <c r="DW117" s="2">
        <v>1232400</v>
      </c>
      <c r="DX117" s="2">
        <v>1468200</v>
      </c>
      <c r="DY117" s="2">
        <v>831100</v>
      </c>
      <c r="DZ117" s="2">
        <v>1195100</v>
      </c>
      <c r="EA117" s="2">
        <v>1113300</v>
      </c>
      <c r="EB117" s="2">
        <v>1000600</v>
      </c>
      <c r="EC117" s="2">
        <v>2343200</v>
      </c>
      <c r="ED117" s="2">
        <v>1672200</v>
      </c>
      <c r="EE117" s="2">
        <v>1989700</v>
      </c>
      <c r="EF117" s="2">
        <v>1351200</v>
      </c>
      <c r="EG117" s="2">
        <v>1531400</v>
      </c>
      <c r="EH117" s="2">
        <v>1746300</v>
      </c>
      <c r="EI117" s="2">
        <v>2048500</v>
      </c>
      <c r="EJ117" s="2">
        <v>1918100</v>
      </c>
      <c r="EK117" s="2">
        <v>1472100</v>
      </c>
      <c r="EL117" s="2">
        <v>2323100</v>
      </c>
      <c r="EM117" s="2">
        <v>1989300</v>
      </c>
      <c r="EN117" s="2">
        <v>2054900</v>
      </c>
      <c r="EO117" s="2">
        <v>1648800</v>
      </c>
      <c r="EP117" s="2">
        <v>1508700</v>
      </c>
      <c r="EQ117" s="2">
        <v>1668500</v>
      </c>
      <c r="ER117" s="2">
        <v>1562800</v>
      </c>
      <c r="ES117" s="2">
        <v>903400</v>
      </c>
      <c r="ET117" s="2">
        <v>645000</v>
      </c>
      <c r="EU117" s="2">
        <v>780700</v>
      </c>
      <c r="EV117" s="2">
        <v>888700</v>
      </c>
      <c r="EW117" s="2">
        <v>794700</v>
      </c>
      <c r="EX117" s="2">
        <v>782600</v>
      </c>
      <c r="EY117" s="2">
        <v>923900</v>
      </c>
      <c r="EZ117" s="2">
        <v>1641200</v>
      </c>
      <c r="FA117" s="2">
        <v>1411500</v>
      </c>
      <c r="FB117" s="2">
        <v>1066900</v>
      </c>
      <c r="FC117" s="2">
        <v>1334200</v>
      </c>
      <c r="FD117" s="2">
        <v>1424000</v>
      </c>
      <c r="FE117" s="2">
        <v>1835900</v>
      </c>
      <c r="FF117" s="2">
        <v>1896500</v>
      </c>
      <c r="FG117" s="2">
        <v>2638700</v>
      </c>
      <c r="FH117" s="2">
        <v>1584000</v>
      </c>
      <c r="FI117" s="2">
        <v>1023600</v>
      </c>
      <c r="FJ117" s="2">
        <v>1347700</v>
      </c>
      <c r="FK117" s="2">
        <v>1628000</v>
      </c>
      <c r="FL117" s="2">
        <v>1021300</v>
      </c>
      <c r="FM117" s="2">
        <v>1628100</v>
      </c>
      <c r="FN117" s="2">
        <v>1864000</v>
      </c>
      <c r="FO117" s="2">
        <v>2186200</v>
      </c>
      <c r="FP117" s="2">
        <v>1511700</v>
      </c>
      <c r="FQ117" s="2">
        <v>1875200</v>
      </c>
      <c r="FR117" s="2">
        <v>2474100</v>
      </c>
      <c r="FS117" s="2">
        <v>1597800</v>
      </c>
      <c r="FT117" s="2">
        <v>2039400</v>
      </c>
      <c r="FU117" s="2">
        <v>2369000</v>
      </c>
      <c r="FV117" s="2">
        <v>3072000</v>
      </c>
      <c r="FW117" s="2">
        <v>2240600</v>
      </c>
      <c r="FX117" s="2">
        <v>1332400</v>
      </c>
      <c r="FY117" s="2">
        <v>1482600</v>
      </c>
      <c r="FZ117" s="2">
        <v>2124200</v>
      </c>
      <c r="GA117" s="2">
        <v>3732800</v>
      </c>
      <c r="GB117" s="2">
        <v>893200</v>
      </c>
      <c r="GC117" s="2">
        <v>836000</v>
      </c>
      <c r="GD117" s="2">
        <v>1008500</v>
      </c>
      <c r="GE117" s="2">
        <v>834200</v>
      </c>
      <c r="GF117" s="2">
        <v>1261500</v>
      </c>
      <c r="GG117" s="2">
        <v>981400</v>
      </c>
      <c r="GH117" s="2">
        <v>822000</v>
      </c>
      <c r="GI117" s="2">
        <v>2785400</v>
      </c>
      <c r="GJ117" s="2">
        <v>891300</v>
      </c>
      <c r="GK117" s="2">
        <v>970800</v>
      </c>
      <c r="GL117" s="2">
        <v>844200</v>
      </c>
      <c r="GM117" s="2">
        <v>808800</v>
      </c>
      <c r="GN117" s="2">
        <v>1022100</v>
      </c>
      <c r="GO117" s="2">
        <v>1335600</v>
      </c>
      <c r="GP117" s="2">
        <v>2593300</v>
      </c>
      <c r="GQ117" s="2">
        <v>1710600</v>
      </c>
      <c r="GR117" s="2">
        <v>1010300</v>
      </c>
      <c r="GS117" s="2">
        <v>680100</v>
      </c>
      <c r="GT117" s="2">
        <v>764100</v>
      </c>
      <c r="GU117" s="2">
        <v>1069900</v>
      </c>
      <c r="GV117" s="2">
        <v>838300</v>
      </c>
      <c r="GW117" s="2">
        <v>1092900</v>
      </c>
      <c r="GX117" s="2">
        <v>2847700</v>
      </c>
      <c r="GY117" s="2">
        <v>1642700</v>
      </c>
      <c r="GZ117" s="2">
        <v>4404700</v>
      </c>
      <c r="HA117" s="2">
        <v>1272600</v>
      </c>
      <c r="HB117" s="2">
        <v>769200</v>
      </c>
      <c r="HC117" s="2">
        <v>868500</v>
      </c>
      <c r="HD117" s="2">
        <v>1223700</v>
      </c>
      <c r="HE117" s="2">
        <v>1374300</v>
      </c>
      <c r="HF117" s="2">
        <v>1200600</v>
      </c>
      <c r="HG117" s="2">
        <v>1318700</v>
      </c>
      <c r="HH117" s="2">
        <v>1319500</v>
      </c>
      <c r="HI117" s="2">
        <v>1993500</v>
      </c>
      <c r="HJ117" s="2">
        <v>2139200</v>
      </c>
      <c r="HK117" s="2">
        <v>1166000</v>
      </c>
      <c r="HL117" s="2">
        <v>1290400</v>
      </c>
      <c r="HM117" s="2">
        <v>2603200</v>
      </c>
      <c r="HN117" s="2">
        <v>1356300</v>
      </c>
      <c r="HO117" s="2">
        <v>1441200</v>
      </c>
      <c r="HP117" s="2">
        <v>1653700</v>
      </c>
      <c r="HQ117" s="2">
        <v>1047000</v>
      </c>
      <c r="HR117" s="2">
        <v>1282200</v>
      </c>
      <c r="HS117" s="2">
        <v>873100</v>
      </c>
      <c r="HT117" s="2">
        <v>986400</v>
      </c>
      <c r="HU117" s="2">
        <v>1524300</v>
      </c>
      <c r="HV117" s="2">
        <v>1306400</v>
      </c>
      <c r="HW117" s="2">
        <v>734500</v>
      </c>
      <c r="HX117" s="2">
        <v>760700</v>
      </c>
      <c r="HY117" s="2">
        <v>1065300</v>
      </c>
      <c r="HZ117" s="2">
        <v>806300</v>
      </c>
      <c r="IA117" s="2">
        <v>1659700</v>
      </c>
      <c r="IB117" s="2">
        <v>1633400</v>
      </c>
      <c r="IC117" s="2">
        <v>1844600</v>
      </c>
      <c r="ID117" s="2">
        <v>1762400</v>
      </c>
      <c r="IE117" s="2">
        <v>2594000</v>
      </c>
      <c r="IF117" s="2">
        <v>3707800</v>
      </c>
      <c r="IG117" s="2">
        <v>2012700</v>
      </c>
      <c r="IH117" s="2">
        <v>3138200</v>
      </c>
      <c r="II117" s="2">
        <v>3373100</v>
      </c>
      <c r="IJ117" s="2">
        <v>4310500</v>
      </c>
      <c r="IK117" s="2">
        <v>2446700</v>
      </c>
      <c r="IL117" s="2">
        <v>2772800</v>
      </c>
      <c r="IM117" s="2">
        <v>4728500</v>
      </c>
      <c r="IN117" s="2">
        <v>1228000</v>
      </c>
      <c r="IO117" s="2">
        <v>1086500</v>
      </c>
      <c r="IP117" s="2">
        <v>2196200</v>
      </c>
      <c r="IQ117" s="2">
        <v>866100</v>
      </c>
      <c r="IR117" s="2">
        <v>659000</v>
      </c>
      <c r="IS117" s="2">
        <v>656000</v>
      </c>
      <c r="IT117" s="2">
        <v>768600</v>
      </c>
    </row>
    <row r="118" spans="1:254" ht="15.9" customHeight="1">
      <c r="A118" s="390" t="s">
        <v>231</v>
      </c>
      <c r="B118" s="46" t="s">
        <v>232</v>
      </c>
      <c r="C118" s="50">
        <v>302300</v>
      </c>
      <c r="D118" s="199">
        <v>-602800</v>
      </c>
      <c r="E118" s="197">
        <v>905100</v>
      </c>
      <c r="F118" s="21">
        <v>942300</v>
      </c>
      <c r="G118" s="21">
        <v>818400</v>
      </c>
      <c r="H118" s="21">
        <v>1789600</v>
      </c>
      <c r="I118" s="21">
        <v>1205500</v>
      </c>
      <c r="J118" s="21">
        <v>1058400</v>
      </c>
      <c r="K118" s="21">
        <v>1095800</v>
      </c>
      <c r="L118" s="21">
        <v>1186100</v>
      </c>
      <c r="M118" s="21">
        <v>846800</v>
      </c>
      <c r="N118" s="21">
        <v>965700</v>
      </c>
      <c r="O118" s="21">
        <v>632100</v>
      </c>
      <c r="P118" s="21">
        <v>673800</v>
      </c>
      <c r="Q118" s="21">
        <v>875100</v>
      </c>
      <c r="R118" s="21">
        <v>1299400</v>
      </c>
      <c r="S118" s="21">
        <v>911200</v>
      </c>
      <c r="T118" s="21">
        <v>789700</v>
      </c>
      <c r="U118" s="21">
        <v>466800</v>
      </c>
      <c r="V118" s="21">
        <v>537400</v>
      </c>
      <c r="W118" s="21">
        <v>896900</v>
      </c>
      <c r="X118" s="21">
        <v>896700</v>
      </c>
      <c r="Y118" s="21">
        <v>853900</v>
      </c>
      <c r="Z118" s="21">
        <v>880300</v>
      </c>
      <c r="AA118" s="21">
        <v>1319900</v>
      </c>
      <c r="AB118" s="21">
        <v>1034900</v>
      </c>
      <c r="AC118" s="21">
        <v>1202900</v>
      </c>
      <c r="AD118" s="21">
        <v>1145800</v>
      </c>
      <c r="AE118" s="21">
        <v>1455700</v>
      </c>
      <c r="AF118" s="21">
        <v>1205300</v>
      </c>
      <c r="AG118" s="21">
        <v>904800</v>
      </c>
      <c r="AH118" s="21">
        <v>1114100</v>
      </c>
      <c r="AI118" s="21">
        <v>786500</v>
      </c>
      <c r="AJ118" s="21">
        <v>1052500</v>
      </c>
      <c r="AK118" s="21">
        <v>1295500</v>
      </c>
      <c r="AL118" s="21">
        <v>2496400</v>
      </c>
      <c r="AM118" s="21">
        <v>1461200</v>
      </c>
      <c r="AN118" s="21">
        <v>1291700</v>
      </c>
      <c r="AO118" s="21">
        <v>1685300</v>
      </c>
      <c r="AP118" s="21">
        <v>1317000</v>
      </c>
      <c r="AQ118" s="21">
        <v>1120300</v>
      </c>
      <c r="AR118" s="21">
        <v>707600</v>
      </c>
      <c r="AS118" s="21">
        <v>1378800</v>
      </c>
      <c r="AT118" s="21">
        <v>1266100</v>
      </c>
      <c r="AU118" s="21">
        <v>1363900</v>
      </c>
      <c r="AV118" s="21">
        <v>1321100</v>
      </c>
      <c r="AW118" s="21">
        <v>1246000</v>
      </c>
      <c r="AX118" s="21">
        <v>964800</v>
      </c>
      <c r="AY118" s="21">
        <v>845300</v>
      </c>
      <c r="AZ118" s="21">
        <v>970900</v>
      </c>
      <c r="BA118" s="21">
        <v>2498400</v>
      </c>
      <c r="BB118" s="21">
        <v>847900</v>
      </c>
      <c r="BC118" s="21">
        <v>923100</v>
      </c>
      <c r="BD118" s="21">
        <v>1087300</v>
      </c>
      <c r="BE118" s="21">
        <v>904000</v>
      </c>
      <c r="BF118" s="21">
        <v>675000</v>
      </c>
      <c r="BG118" s="21">
        <v>1403800</v>
      </c>
      <c r="BH118" s="21">
        <v>1557500</v>
      </c>
      <c r="BI118" s="21">
        <v>921400</v>
      </c>
      <c r="BJ118" s="21">
        <v>1044500</v>
      </c>
      <c r="BK118" s="21">
        <v>2254500</v>
      </c>
      <c r="BL118" s="21">
        <v>946800</v>
      </c>
      <c r="BM118" s="2">
        <v>823400</v>
      </c>
      <c r="BN118" s="2">
        <v>760200</v>
      </c>
      <c r="BO118" s="2">
        <v>826400</v>
      </c>
      <c r="BP118" s="2">
        <v>910200</v>
      </c>
      <c r="BQ118" s="2">
        <v>1203200</v>
      </c>
      <c r="BR118" s="2">
        <v>761000</v>
      </c>
      <c r="BS118" s="2">
        <v>953800</v>
      </c>
      <c r="BT118" s="2">
        <v>1090700</v>
      </c>
      <c r="BU118" s="2">
        <v>1131600</v>
      </c>
      <c r="BV118" s="2">
        <v>636800</v>
      </c>
      <c r="BW118" s="2">
        <v>1110600</v>
      </c>
      <c r="BX118" s="2">
        <v>735500</v>
      </c>
      <c r="BY118" s="2">
        <v>1112300</v>
      </c>
      <c r="BZ118" s="2">
        <v>945900</v>
      </c>
      <c r="CA118" s="2">
        <v>979500</v>
      </c>
      <c r="CB118" s="2">
        <v>861100</v>
      </c>
      <c r="CC118" s="2">
        <v>713600</v>
      </c>
      <c r="CD118" s="2">
        <v>818100</v>
      </c>
      <c r="CE118" s="2">
        <v>710300</v>
      </c>
      <c r="CF118" s="2">
        <v>969900</v>
      </c>
      <c r="CG118" s="2">
        <v>1128100</v>
      </c>
      <c r="CH118" s="2">
        <v>1200800</v>
      </c>
      <c r="CI118" s="2">
        <v>717200</v>
      </c>
      <c r="CJ118" s="2">
        <v>754500</v>
      </c>
      <c r="CK118" s="2">
        <v>684200</v>
      </c>
      <c r="CL118" s="2">
        <v>887000</v>
      </c>
      <c r="CM118" s="2">
        <v>1379900</v>
      </c>
      <c r="CN118" s="2">
        <v>1357400</v>
      </c>
      <c r="CO118" s="2">
        <v>1326400</v>
      </c>
      <c r="CP118" s="2">
        <v>1600600</v>
      </c>
      <c r="CQ118" s="2">
        <v>972700</v>
      </c>
      <c r="CR118" s="2">
        <v>1073400</v>
      </c>
      <c r="CS118" s="2">
        <v>1250900</v>
      </c>
      <c r="CT118" s="2">
        <v>1386000</v>
      </c>
      <c r="CU118" s="2">
        <v>1407700</v>
      </c>
      <c r="CV118" s="2">
        <v>976800</v>
      </c>
      <c r="CW118" s="2">
        <v>1059200</v>
      </c>
      <c r="CX118" s="2">
        <v>1369000</v>
      </c>
      <c r="CY118" s="2">
        <v>2919700</v>
      </c>
      <c r="CZ118" s="2">
        <v>5899300</v>
      </c>
      <c r="DA118" s="2">
        <v>662700</v>
      </c>
      <c r="DB118" s="2">
        <v>1201700</v>
      </c>
      <c r="DC118" s="2">
        <v>2016500</v>
      </c>
      <c r="DD118" s="2">
        <v>2153300</v>
      </c>
      <c r="DE118" s="2">
        <v>1993400</v>
      </c>
      <c r="DF118" s="2">
        <v>2643300</v>
      </c>
      <c r="DG118" s="2">
        <v>2972600</v>
      </c>
      <c r="DH118" s="2">
        <v>2595800</v>
      </c>
      <c r="DI118" s="2">
        <v>4580800</v>
      </c>
      <c r="DJ118" s="2">
        <v>1352300</v>
      </c>
      <c r="DK118" s="2">
        <v>1852300</v>
      </c>
      <c r="DL118" s="2">
        <v>1672800</v>
      </c>
      <c r="DM118" s="2">
        <v>854800</v>
      </c>
      <c r="DN118" s="2">
        <v>1097300</v>
      </c>
      <c r="DO118" s="2">
        <v>832100</v>
      </c>
      <c r="DP118" s="2">
        <v>1440500</v>
      </c>
      <c r="DQ118" s="2">
        <v>978700</v>
      </c>
      <c r="DR118" s="2">
        <v>1234100</v>
      </c>
      <c r="DS118" s="2">
        <v>985900</v>
      </c>
      <c r="DT118" s="2">
        <v>736800</v>
      </c>
      <c r="DU118" s="2">
        <v>933000</v>
      </c>
      <c r="DV118" s="2">
        <v>1180100</v>
      </c>
      <c r="DW118" s="2">
        <v>936500</v>
      </c>
      <c r="DX118" s="2">
        <v>1232700</v>
      </c>
      <c r="DY118" s="2">
        <v>1572500</v>
      </c>
      <c r="DZ118" s="2">
        <v>1331200</v>
      </c>
      <c r="EA118" s="2">
        <v>800000</v>
      </c>
      <c r="EB118" s="2">
        <v>652100</v>
      </c>
      <c r="EC118" s="2">
        <v>530400</v>
      </c>
      <c r="ED118" s="2">
        <v>787400</v>
      </c>
      <c r="EE118" s="2">
        <v>886800</v>
      </c>
      <c r="EF118" s="2">
        <v>779100</v>
      </c>
      <c r="EG118" s="2">
        <v>914900</v>
      </c>
      <c r="EH118" s="2">
        <v>912700</v>
      </c>
      <c r="EI118" s="2">
        <v>523900</v>
      </c>
      <c r="EJ118" s="2">
        <v>625100</v>
      </c>
      <c r="EK118" s="2">
        <v>970100</v>
      </c>
      <c r="EL118" s="2">
        <v>884100</v>
      </c>
      <c r="EM118" s="2">
        <v>861000</v>
      </c>
      <c r="EN118" s="2">
        <v>735900</v>
      </c>
      <c r="EO118" s="2">
        <v>478700</v>
      </c>
      <c r="EP118" s="2">
        <v>392000</v>
      </c>
      <c r="EQ118" s="2">
        <v>471000</v>
      </c>
      <c r="ER118" s="2">
        <v>598200</v>
      </c>
      <c r="ES118" s="2">
        <v>442100</v>
      </c>
      <c r="ET118" s="2">
        <v>396000</v>
      </c>
      <c r="EU118" s="2">
        <v>449300</v>
      </c>
      <c r="EV118" s="2">
        <v>452100</v>
      </c>
      <c r="EW118" s="2">
        <v>298300</v>
      </c>
      <c r="EX118" s="2">
        <v>513000</v>
      </c>
      <c r="EY118" s="2">
        <v>361600</v>
      </c>
      <c r="EZ118" s="2">
        <v>475400</v>
      </c>
      <c r="FA118" s="2">
        <v>1163200</v>
      </c>
      <c r="FB118" s="2">
        <v>472700</v>
      </c>
      <c r="FC118" s="2">
        <v>619200</v>
      </c>
      <c r="FD118" s="2">
        <v>577500</v>
      </c>
      <c r="FE118" s="2">
        <v>646000</v>
      </c>
      <c r="FF118" s="2">
        <v>599000</v>
      </c>
      <c r="FG118" s="2">
        <v>539000</v>
      </c>
      <c r="FH118" s="2">
        <v>334600</v>
      </c>
      <c r="FI118" s="2">
        <v>281500</v>
      </c>
      <c r="FJ118" s="2">
        <v>316700</v>
      </c>
      <c r="FK118" s="2">
        <v>490700</v>
      </c>
      <c r="FL118" s="2">
        <v>525100</v>
      </c>
      <c r="FM118" s="2">
        <v>539600</v>
      </c>
      <c r="FN118" s="2">
        <v>564700</v>
      </c>
      <c r="FO118" s="2">
        <v>623100</v>
      </c>
      <c r="FP118" s="2">
        <v>436600</v>
      </c>
      <c r="FQ118" s="2">
        <v>551200</v>
      </c>
      <c r="FR118" s="2">
        <v>807700</v>
      </c>
      <c r="FS118" s="2">
        <v>624800</v>
      </c>
      <c r="FT118" s="2">
        <v>1057000</v>
      </c>
      <c r="FU118" s="2">
        <v>690400</v>
      </c>
      <c r="FV118" s="2">
        <v>639800</v>
      </c>
      <c r="FW118" s="2">
        <v>764400</v>
      </c>
      <c r="FX118" s="2">
        <v>1120100</v>
      </c>
      <c r="FY118" s="2">
        <v>963300</v>
      </c>
      <c r="FZ118" s="2">
        <v>660000</v>
      </c>
      <c r="GA118" s="2">
        <v>533800</v>
      </c>
      <c r="GB118" s="2">
        <v>332100</v>
      </c>
      <c r="GC118" s="2">
        <v>414500</v>
      </c>
      <c r="GD118" s="2">
        <v>744200</v>
      </c>
      <c r="GE118" s="2">
        <v>872000</v>
      </c>
      <c r="GF118" s="2">
        <v>1157700</v>
      </c>
      <c r="GG118" s="2">
        <v>951900</v>
      </c>
      <c r="GH118" s="2">
        <v>812100</v>
      </c>
      <c r="GI118" s="2">
        <v>2351100</v>
      </c>
      <c r="GJ118" s="2">
        <v>764500</v>
      </c>
      <c r="GK118" s="2">
        <v>799100</v>
      </c>
      <c r="GL118" s="2">
        <v>716900</v>
      </c>
      <c r="GM118" s="2">
        <v>394400</v>
      </c>
      <c r="GN118" s="2">
        <v>383700</v>
      </c>
      <c r="GO118" s="2">
        <v>388900</v>
      </c>
      <c r="GP118" s="2">
        <v>540700</v>
      </c>
      <c r="GQ118" s="2">
        <v>486200</v>
      </c>
      <c r="GR118" s="2">
        <v>525100</v>
      </c>
      <c r="GS118" s="2">
        <v>420100</v>
      </c>
      <c r="GT118" s="2">
        <v>479300</v>
      </c>
      <c r="GU118" s="2">
        <v>861100</v>
      </c>
      <c r="GV118" s="2">
        <v>752500</v>
      </c>
      <c r="GW118" s="2">
        <v>511800</v>
      </c>
      <c r="GX118" s="2">
        <v>509900</v>
      </c>
      <c r="GY118" s="2">
        <v>679100</v>
      </c>
      <c r="GZ118" s="2">
        <v>1296900</v>
      </c>
      <c r="HA118" s="2">
        <v>607500</v>
      </c>
      <c r="HB118" s="2">
        <v>532400</v>
      </c>
      <c r="HC118" s="2">
        <v>926700</v>
      </c>
      <c r="HD118" s="2">
        <v>1282900</v>
      </c>
      <c r="HE118" s="2">
        <v>1546500</v>
      </c>
      <c r="HF118" s="2">
        <v>1705000</v>
      </c>
      <c r="HG118" s="2">
        <v>851500</v>
      </c>
      <c r="HH118" s="2">
        <v>1053600</v>
      </c>
      <c r="HI118" s="2">
        <v>672200</v>
      </c>
      <c r="HJ118" s="2">
        <v>2135200</v>
      </c>
      <c r="HK118" s="2">
        <v>764100</v>
      </c>
      <c r="HL118" s="2">
        <v>973800</v>
      </c>
      <c r="HM118" s="2">
        <v>648900</v>
      </c>
      <c r="HN118" s="2">
        <v>779300</v>
      </c>
      <c r="HO118" s="2">
        <v>522800</v>
      </c>
      <c r="HP118" s="2">
        <v>621000</v>
      </c>
      <c r="HQ118" s="2">
        <v>561300</v>
      </c>
      <c r="HR118" s="2">
        <v>563000</v>
      </c>
      <c r="HS118" s="2">
        <v>732400</v>
      </c>
      <c r="HT118" s="2">
        <v>892800</v>
      </c>
      <c r="HU118" s="2">
        <v>789700</v>
      </c>
      <c r="HV118" s="2">
        <v>401700</v>
      </c>
      <c r="HW118" s="2">
        <v>387800</v>
      </c>
      <c r="HX118" s="2">
        <v>534000</v>
      </c>
      <c r="HY118" s="2">
        <v>608100</v>
      </c>
      <c r="HZ118" s="2">
        <v>439000</v>
      </c>
      <c r="IA118" s="2">
        <v>600600</v>
      </c>
      <c r="IB118" s="2">
        <v>599900</v>
      </c>
      <c r="IC118" s="2">
        <v>548800</v>
      </c>
      <c r="ID118" s="2">
        <v>362800</v>
      </c>
      <c r="IE118" s="2">
        <v>700400</v>
      </c>
      <c r="IF118" s="2">
        <v>604000</v>
      </c>
      <c r="IG118" s="2">
        <v>731200</v>
      </c>
      <c r="IH118" s="2">
        <v>1023200</v>
      </c>
      <c r="II118" s="2">
        <v>585900</v>
      </c>
      <c r="IJ118" s="2">
        <v>676400</v>
      </c>
      <c r="IK118" s="2">
        <v>884700</v>
      </c>
      <c r="IL118" s="2">
        <v>772300</v>
      </c>
      <c r="IM118" s="2">
        <v>689300</v>
      </c>
      <c r="IN118" s="2">
        <v>762500</v>
      </c>
      <c r="IO118" s="2">
        <v>893800</v>
      </c>
      <c r="IP118" s="2">
        <v>1049700</v>
      </c>
      <c r="IQ118" s="2">
        <v>906500</v>
      </c>
      <c r="IR118" s="2">
        <v>902700</v>
      </c>
      <c r="IS118" s="2">
        <v>945400</v>
      </c>
      <c r="IT118" s="2">
        <v>838900</v>
      </c>
    </row>
    <row r="119" spans="1:254" ht="15.9" customHeight="1">
      <c r="A119" s="390" t="s">
        <v>233</v>
      </c>
      <c r="B119" s="46" t="s">
        <v>234</v>
      </c>
      <c r="C119" s="50">
        <v>226200</v>
      </c>
      <c r="D119" s="199">
        <v>-376700</v>
      </c>
      <c r="E119" s="197">
        <v>602900</v>
      </c>
      <c r="F119" s="21">
        <v>547000</v>
      </c>
      <c r="G119" s="21">
        <v>813100</v>
      </c>
      <c r="H119" s="21">
        <v>836100</v>
      </c>
      <c r="I119" s="21">
        <v>574900</v>
      </c>
      <c r="J119" s="21">
        <v>489600</v>
      </c>
      <c r="K119" s="21">
        <v>653100</v>
      </c>
      <c r="L119" s="21">
        <v>435500</v>
      </c>
      <c r="M119" s="21">
        <v>399500</v>
      </c>
      <c r="N119" s="21">
        <v>266800</v>
      </c>
      <c r="O119" s="21">
        <v>393600</v>
      </c>
      <c r="P119" s="21">
        <v>467600</v>
      </c>
      <c r="Q119" s="21">
        <v>512700</v>
      </c>
      <c r="R119" s="21">
        <v>868700</v>
      </c>
      <c r="S119" s="21">
        <v>429700</v>
      </c>
      <c r="T119" s="21">
        <v>414700</v>
      </c>
      <c r="U119" s="21">
        <v>337700</v>
      </c>
      <c r="V119" s="21">
        <v>374900</v>
      </c>
      <c r="W119" s="21">
        <v>452100</v>
      </c>
      <c r="X119" s="21">
        <v>315400</v>
      </c>
      <c r="Y119" s="21">
        <v>601800</v>
      </c>
      <c r="Z119" s="21">
        <v>452800</v>
      </c>
      <c r="AA119" s="21">
        <v>474100</v>
      </c>
      <c r="AB119" s="21">
        <v>570100</v>
      </c>
      <c r="AC119" s="21">
        <v>484800</v>
      </c>
      <c r="AD119" s="21">
        <v>428800</v>
      </c>
      <c r="AE119" s="21">
        <v>863200</v>
      </c>
      <c r="AF119" s="21">
        <v>817300</v>
      </c>
      <c r="AG119" s="21">
        <v>575400</v>
      </c>
      <c r="AH119" s="21">
        <v>578200</v>
      </c>
      <c r="AI119" s="21">
        <v>410000</v>
      </c>
      <c r="AJ119" s="21">
        <v>757000</v>
      </c>
      <c r="AK119" s="21">
        <v>372800</v>
      </c>
      <c r="AL119" s="21">
        <v>499400</v>
      </c>
      <c r="AM119" s="21">
        <v>466200</v>
      </c>
      <c r="AN119" s="21">
        <v>431500</v>
      </c>
      <c r="AO119" s="21">
        <v>602400</v>
      </c>
      <c r="AP119" s="21">
        <v>551000</v>
      </c>
      <c r="AQ119" s="21">
        <v>640100</v>
      </c>
      <c r="AR119" s="21">
        <v>583200</v>
      </c>
      <c r="AS119" s="21">
        <v>649500</v>
      </c>
      <c r="AT119" s="21">
        <v>691000</v>
      </c>
      <c r="AU119" s="21">
        <v>639200</v>
      </c>
      <c r="AV119" s="21">
        <v>1303100</v>
      </c>
      <c r="AW119" s="21">
        <v>551300</v>
      </c>
      <c r="AX119" s="21">
        <v>616000</v>
      </c>
      <c r="AY119" s="21">
        <v>643000</v>
      </c>
      <c r="AZ119" s="21">
        <v>730000</v>
      </c>
      <c r="BA119" s="21">
        <v>933700</v>
      </c>
      <c r="BB119" s="21">
        <v>641600</v>
      </c>
      <c r="BC119" s="21">
        <v>591300</v>
      </c>
      <c r="BD119" s="21">
        <v>585600</v>
      </c>
      <c r="BE119" s="21">
        <v>532800</v>
      </c>
      <c r="BF119" s="21">
        <v>456600</v>
      </c>
      <c r="BG119" s="21">
        <v>587100</v>
      </c>
      <c r="BH119" s="21">
        <v>666900</v>
      </c>
      <c r="BI119" s="21">
        <v>772200</v>
      </c>
      <c r="BJ119" s="21">
        <v>549100</v>
      </c>
      <c r="BK119" s="21">
        <v>878700</v>
      </c>
      <c r="BL119" s="21">
        <v>516800</v>
      </c>
      <c r="BM119" s="2">
        <v>578600</v>
      </c>
      <c r="BN119" s="2">
        <v>322200</v>
      </c>
      <c r="BO119" s="2">
        <v>742500</v>
      </c>
      <c r="BP119" s="2">
        <v>497700</v>
      </c>
      <c r="BQ119" s="2">
        <v>472500</v>
      </c>
      <c r="BR119" s="2">
        <v>388500</v>
      </c>
      <c r="BS119" s="2">
        <v>625000</v>
      </c>
      <c r="BT119" s="2">
        <v>402500</v>
      </c>
      <c r="BU119" s="2">
        <v>371400</v>
      </c>
      <c r="BV119" s="2">
        <v>545800</v>
      </c>
      <c r="BW119" s="2">
        <v>604000</v>
      </c>
      <c r="BX119" s="2">
        <v>622600</v>
      </c>
      <c r="BY119" s="2">
        <v>371700</v>
      </c>
      <c r="BZ119" s="2">
        <v>296700</v>
      </c>
      <c r="CA119" s="2">
        <v>306000</v>
      </c>
      <c r="CB119" s="2">
        <v>305000</v>
      </c>
      <c r="CC119" s="2">
        <v>210000</v>
      </c>
      <c r="CD119" s="2">
        <v>214600</v>
      </c>
      <c r="CE119" s="2">
        <v>293800</v>
      </c>
      <c r="CF119" s="2">
        <v>330600</v>
      </c>
      <c r="CG119" s="2">
        <v>333500</v>
      </c>
      <c r="CH119" s="2">
        <v>428900</v>
      </c>
      <c r="CI119" s="2">
        <v>292500</v>
      </c>
      <c r="CJ119" s="2">
        <v>331100</v>
      </c>
      <c r="CK119" s="2">
        <v>407400</v>
      </c>
      <c r="CL119" s="2">
        <v>697000</v>
      </c>
      <c r="CM119" s="2">
        <v>556500</v>
      </c>
      <c r="CN119" s="2">
        <v>426000</v>
      </c>
      <c r="CO119" s="2">
        <v>547700</v>
      </c>
      <c r="CP119" s="2">
        <v>489700</v>
      </c>
      <c r="CQ119" s="2">
        <v>256700</v>
      </c>
      <c r="CR119" s="2">
        <v>320200</v>
      </c>
      <c r="CS119" s="2">
        <v>356400</v>
      </c>
      <c r="CT119" s="2">
        <v>435400</v>
      </c>
      <c r="CU119" s="2">
        <v>379400</v>
      </c>
      <c r="CV119" s="2">
        <v>286300</v>
      </c>
      <c r="CW119" s="2">
        <v>262200</v>
      </c>
      <c r="CX119" s="2">
        <v>449700</v>
      </c>
      <c r="CY119" s="2">
        <v>494600</v>
      </c>
      <c r="CZ119" s="2">
        <v>357600</v>
      </c>
      <c r="DA119" s="2">
        <v>256600</v>
      </c>
      <c r="DB119" s="2">
        <v>339600</v>
      </c>
      <c r="DC119" s="2">
        <v>337200</v>
      </c>
      <c r="DD119" s="2">
        <v>335100</v>
      </c>
      <c r="DE119" s="2">
        <v>335700</v>
      </c>
      <c r="DF119" s="2">
        <v>542900</v>
      </c>
      <c r="DG119" s="2">
        <v>396400</v>
      </c>
      <c r="DH119" s="2">
        <v>435600</v>
      </c>
      <c r="DI119" s="2">
        <v>633800</v>
      </c>
      <c r="DJ119" s="2">
        <v>689400</v>
      </c>
      <c r="DK119" s="2">
        <v>468900</v>
      </c>
      <c r="DL119" s="2">
        <v>441700</v>
      </c>
      <c r="DM119" s="2">
        <v>511100</v>
      </c>
      <c r="DN119" s="2">
        <v>421500</v>
      </c>
      <c r="DO119" s="2">
        <v>324100</v>
      </c>
      <c r="DP119" s="2">
        <v>430000</v>
      </c>
      <c r="DQ119" s="2">
        <v>381200</v>
      </c>
      <c r="DR119" s="2">
        <v>386900</v>
      </c>
      <c r="DS119" s="2">
        <v>546500</v>
      </c>
      <c r="DT119" s="2">
        <v>426000</v>
      </c>
      <c r="DU119" s="2">
        <v>468700</v>
      </c>
      <c r="DV119" s="2">
        <v>783300</v>
      </c>
      <c r="DW119" s="2">
        <v>621800</v>
      </c>
      <c r="DX119" s="2">
        <v>644100</v>
      </c>
      <c r="DY119" s="2">
        <v>241700</v>
      </c>
      <c r="DZ119" s="2">
        <v>262700</v>
      </c>
      <c r="EA119" s="2">
        <v>242900</v>
      </c>
      <c r="EB119" s="2">
        <v>295800</v>
      </c>
      <c r="EC119" s="2">
        <v>213900</v>
      </c>
      <c r="ED119" s="2">
        <v>258800</v>
      </c>
      <c r="EE119" s="2">
        <v>357100</v>
      </c>
      <c r="EF119" s="2">
        <v>575200</v>
      </c>
      <c r="EG119" s="2">
        <v>395800</v>
      </c>
      <c r="EH119" s="2">
        <v>404300</v>
      </c>
      <c r="EI119" s="2">
        <v>282000</v>
      </c>
      <c r="EJ119" s="2">
        <v>423800</v>
      </c>
      <c r="EK119" s="2">
        <v>413100</v>
      </c>
      <c r="EL119" s="2">
        <v>278200</v>
      </c>
      <c r="EM119" s="2">
        <v>443100</v>
      </c>
      <c r="EN119" s="2">
        <v>464300</v>
      </c>
      <c r="EO119" s="2">
        <v>371000</v>
      </c>
      <c r="EP119" s="2">
        <v>382800</v>
      </c>
      <c r="EQ119" s="2">
        <v>391100</v>
      </c>
      <c r="ER119" s="2">
        <v>419900</v>
      </c>
      <c r="ES119" s="2">
        <v>296000</v>
      </c>
      <c r="ET119" s="2">
        <v>205300</v>
      </c>
      <c r="EU119" s="2">
        <v>228400</v>
      </c>
      <c r="EV119" s="2">
        <v>238200</v>
      </c>
      <c r="EW119" s="2">
        <v>205200</v>
      </c>
      <c r="EX119" s="2">
        <v>296700</v>
      </c>
      <c r="EY119" s="2">
        <v>222900</v>
      </c>
      <c r="EZ119" s="2">
        <v>352500</v>
      </c>
      <c r="FA119" s="2">
        <v>382300</v>
      </c>
      <c r="FB119" s="2">
        <v>267100</v>
      </c>
      <c r="FC119" s="2">
        <v>276600</v>
      </c>
      <c r="FD119" s="2">
        <v>290800</v>
      </c>
      <c r="FE119" s="2">
        <v>279000</v>
      </c>
      <c r="FF119" s="2">
        <v>492200</v>
      </c>
      <c r="FG119" s="2">
        <v>604100</v>
      </c>
      <c r="FH119" s="2">
        <v>657200</v>
      </c>
      <c r="FI119" s="2">
        <v>520400</v>
      </c>
      <c r="FJ119" s="2">
        <v>446000</v>
      </c>
      <c r="FK119" s="2">
        <v>373400</v>
      </c>
      <c r="FL119" s="2">
        <v>603400</v>
      </c>
      <c r="FM119" s="2">
        <v>598600</v>
      </c>
      <c r="FN119" s="2">
        <v>500600</v>
      </c>
      <c r="FO119" s="2">
        <v>379000</v>
      </c>
      <c r="FP119" s="2">
        <v>432400</v>
      </c>
      <c r="FQ119" s="2">
        <v>453100</v>
      </c>
      <c r="FR119" s="2">
        <v>515700</v>
      </c>
      <c r="FS119" s="2">
        <v>328900</v>
      </c>
      <c r="FT119" s="2">
        <v>435300</v>
      </c>
      <c r="FU119" s="2">
        <v>309300</v>
      </c>
      <c r="FV119" s="2">
        <v>250900</v>
      </c>
      <c r="FW119" s="2">
        <v>298200</v>
      </c>
      <c r="FX119" s="2">
        <v>206400</v>
      </c>
      <c r="FY119" s="2">
        <v>227400</v>
      </c>
      <c r="FZ119" s="2">
        <v>198500</v>
      </c>
      <c r="GA119" s="2">
        <v>314100</v>
      </c>
      <c r="GB119" s="2">
        <v>557200</v>
      </c>
      <c r="GC119" s="2">
        <v>397400</v>
      </c>
      <c r="GD119" s="2">
        <v>1095100</v>
      </c>
      <c r="GE119" s="2">
        <v>461200</v>
      </c>
      <c r="GF119" s="2">
        <v>396600</v>
      </c>
      <c r="GG119" s="2">
        <v>348500</v>
      </c>
      <c r="GH119" s="2">
        <v>515500</v>
      </c>
      <c r="GI119" s="2">
        <v>403600</v>
      </c>
      <c r="GJ119" s="2">
        <v>257200</v>
      </c>
      <c r="GK119" s="2">
        <v>259300</v>
      </c>
      <c r="GL119" s="2">
        <v>275000</v>
      </c>
      <c r="GM119" s="2">
        <v>425800</v>
      </c>
      <c r="GN119" s="2">
        <v>355800</v>
      </c>
      <c r="GO119" s="2">
        <v>250300</v>
      </c>
      <c r="GP119" s="2">
        <v>278400</v>
      </c>
      <c r="GQ119" s="2">
        <v>267400</v>
      </c>
      <c r="GR119" s="2">
        <v>245500</v>
      </c>
      <c r="GS119" s="2">
        <v>279700</v>
      </c>
      <c r="GT119" s="2">
        <v>380700</v>
      </c>
      <c r="GU119" s="2">
        <v>476200</v>
      </c>
      <c r="GV119" s="2">
        <v>459700</v>
      </c>
      <c r="GW119" s="2">
        <v>342300</v>
      </c>
      <c r="GX119" s="2">
        <v>360400</v>
      </c>
      <c r="GY119" s="2">
        <v>457400</v>
      </c>
      <c r="GZ119" s="2">
        <v>445800</v>
      </c>
      <c r="HA119" s="2">
        <v>347500</v>
      </c>
      <c r="HB119" s="2">
        <v>357400</v>
      </c>
      <c r="HC119" s="2">
        <v>436500</v>
      </c>
      <c r="HD119" s="2">
        <v>455300</v>
      </c>
      <c r="HE119" s="2">
        <v>505200</v>
      </c>
      <c r="HF119" s="2">
        <v>659900</v>
      </c>
      <c r="HG119" s="2">
        <v>578200</v>
      </c>
      <c r="HH119" s="2">
        <v>428700</v>
      </c>
      <c r="HI119" s="2">
        <v>308100</v>
      </c>
      <c r="HJ119" s="2">
        <v>478400</v>
      </c>
      <c r="HK119" s="2">
        <v>255400</v>
      </c>
      <c r="HL119" s="2">
        <v>285800</v>
      </c>
      <c r="HM119" s="2">
        <v>346200</v>
      </c>
      <c r="HN119" s="2">
        <v>472900</v>
      </c>
      <c r="HO119" s="2">
        <v>359500</v>
      </c>
      <c r="HP119" s="2">
        <v>263500</v>
      </c>
      <c r="HQ119" s="2">
        <v>527700</v>
      </c>
      <c r="HR119" s="2">
        <v>372400</v>
      </c>
      <c r="HS119" s="2">
        <v>372600</v>
      </c>
      <c r="HT119" s="2">
        <v>311400</v>
      </c>
      <c r="HU119" s="2">
        <v>391100</v>
      </c>
      <c r="HV119" s="2">
        <v>490000</v>
      </c>
      <c r="HW119" s="2">
        <v>368100</v>
      </c>
      <c r="HX119" s="2">
        <v>333900</v>
      </c>
      <c r="HY119" s="2">
        <v>303300</v>
      </c>
      <c r="HZ119" s="2">
        <v>366300</v>
      </c>
      <c r="IA119" s="2">
        <v>293000</v>
      </c>
      <c r="IB119" s="2">
        <v>313300</v>
      </c>
      <c r="IC119" s="2">
        <v>292700</v>
      </c>
      <c r="ID119" s="2">
        <v>256300</v>
      </c>
      <c r="IE119" s="2">
        <v>318200</v>
      </c>
      <c r="IF119" s="2">
        <v>575900</v>
      </c>
      <c r="IG119" s="2">
        <v>203200</v>
      </c>
      <c r="IH119" s="2">
        <v>341400</v>
      </c>
      <c r="II119" s="2">
        <v>299400</v>
      </c>
      <c r="IJ119" s="2">
        <v>284000</v>
      </c>
      <c r="IK119" s="2">
        <v>662200</v>
      </c>
      <c r="IL119" s="2">
        <v>500900</v>
      </c>
      <c r="IM119" s="2">
        <v>545200</v>
      </c>
      <c r="IN119" s="2">
        <v>442000</v>
      </c>
      <c r="IO119" s="2">
        <v>611900</v>
      </c>
      <c r="IP119" s="2">
        <v>454000</v>
      </c>
      <c r="IQ119" s="2">
        <v>1295000</v>
      </c>
      <c r="IR119" s="2">
        <v>349500</v>
      </c>
      <c r="IS119" s="2">
        <v>325600</v>
      </c>
      <c r="IT119" s="2">
        <v>333500</v>
      </c>
    </row>
    <row r="120" spans="1:254" ht="15.9" customHeight="1">
      <c r="A120" s="390" t="s">
        <v>235</v>
      </c>
      <c r="B120" s="46" t="s">
        <v>236</v>
      </c>
      <c r="C120" s="50">
        <v>59800</v>
      </c>
      <c r="D120" s="199">
        <v>-56300</v>
      </c>
      <c r="E120" s="197">
        <v>116100</v>
      </c>
      <c r="F120" s="21">
        <v>73100</v>
      </c>
      <c r="G120" s="21">
        <v>105000</v>
      </c>
      <c r="H120" s="21">
        <v>116000</v>
      </c>
      <c r="I120" s="21">
        <v>90600</v>
      </c>
      <c r="J120" s="21">
        <v>67800</v>
      </c>
      <c r="K120" s="21">
        <v>127100</v>
      </c>
      <c r="L120" s="21">
        <v>79700</v>
      </c>
      <c r="M120" s="21">
        <v>95800</v>
      </c>
      <c r="N120" s="21">
        <v>90800</v>
      </c>
      <c r="O120" s="21">
        <v>49300</v>
      </c>
      <c r="P120" s="21">
        <v>58000</v>
      </c>
      <c r="Q120" s="21">
        <v>78100</v>
      </c>
      <c r="R120" s="21">
        <v>89400</v>
      </c>
      <c r="S120" s="21">
        <v>62400</v>
      </c>
      <c r="T120" s="21">
        <v>75900</v>
      </c>
      <c r="U120" s="21">
        <v>55700</v>
      </c>
      <c r="V120" s="21">
        <v>67000</v>
      </c>
      <c r="W120" s="21">
        <v>67400</v>
      </c>
      <c r="X120" s="21">
        <v>41500</v>
      </c>
      <c r="Y120" s="21">
        <v>66300</v>
      </c>
      <c r="Z120" s="21">
        <v>107300</v>
      </c>
      <c r="AA120" s="21">
        <v>54800</v>
      </c>
      <c r="AB120" s="21">
        <v>145600</v>
      </c>
      <c r="AC120" s="21">
        <v>73800</v>
      </c>
      <c r="AD120" s="21">
        <v>56300</v>
      </c>
      <c r="AE120" s="21">
        <v>56000</v>
      </c>
      <c r="AF120" s="21">
        <v>81400</v>
      </c>
      <c r="AG120" s="21">
        <v>79100</v>
      </c>
      <c r="AH120" s="21">
        <v>103200</v>
      </c>
      <c r="AI120" s="21">
        <v>61000</v>
      </c>
      <c r="AJ120" s="21">
        <v>171500</v>
      </c>
      <c r="AK120" s="21">
        <v>86900</v>
      </c>
      <c r="AL120" s="21">
        <v>76500</v>
      </c>
      <c r="AM120" s="21">
        <v>66100</v>
      </c>
      <c r="AN120" s="21">
        <v>65600</v>
      </c>
      <c r="AO120" s="21">
        <v>41800</v>
      </c>
      <c r="AP120" s="21">
        <v>49200</v>
      </c>
      <c r="AQ120" s="21">
        <v>81500</v>
      </c>
      <c r="AR120" s="21">
        <v>88200</v>
      </c>
      <c r="AS120" s="21">
        <v>71300</v>
      </c>
      <c r="AT120" s="21">
        <v>84200</v>
      </c>
      <c r="AU120" s="21">
        <v>104200</v>
      </c>
      <c r="AV120" s="21">
        <v>54600</v>
      </c>
      <c r="AW120" s="21">
        <v>69000</v>
      </c>
      <c r="AX120" s="21">
        <v>121700</v>
      </c>
      <c r="AY120" s="21">
        <v>154000</v>
      </c>
      <c r="AZ120" s="21">
        <v>139700</v>
      </c>
      <c r="BA120" s="21">
        <v>155900</v>
      </c>
      <c r="BB120" s="21">
        <v>126400</v>
      </c>
      <c r="BC120" s="21">
        <v>137100</v>
      </c>
      <c r="BD120" s="21">
        <v>207900</v>
      </c>
      <c r="BE120" s="21">
        <v>162900</v>
      </c>
      <c r="BF120" s="21">
        <v>113400</v>
      </c>
      <c r="BG120" s="21">
        <v>104400</v>
      </c>
      <c r="BH120" s="21">
        <v>141500</v>
      </c>
      <c r="BI120" s="21">
        <v>168400</v>
      </c>
      <c r="BJ120" s="21">
        <v>173300</v>
      </c>
      <c r="BK120" s="21">
        <v>215500</v>
      </c>
      <c r="BL120" s="21">
        <v>206500</v>
      </c>
      <c r="BM120" s="2">
        <v>138400</v>
      </c>
      <c r="BN120" s="2">
        <v>187500</v>
      </c>
      <c r="BO120" s="2">
        <v>167000</v>
      </c>
      <c r="BP120" s="2">
        <v>116400</v>
      </c>
      <c r="BQ120" s="2">
        <v>134700</v>
      </c>
      <c r="BR120" s="2">
        <v>213900</v>
      </c>
      <c r="BS120" s="2">
        <v>142400</v>
      </c>
      <c r="BT120" s="2">
        <v>162800</v>
      </c>
      <c r="BU120" s="2">
        <v>75400</v>
      </c>
      <c r="BV120" s="2">
        <v>54900</v>
      </c>
      <c r="BW120" s="2">
        <v>61400</v>
      </c>
      <c r="BX120" s="2">
        <v>63800</v>
      </c>
      <c r="BY120" s="2">
        <v>87100</v>
      </c>
      <c r="BZ120" s="2">
        <v>77700</v>
      </c>
      <c r="CA120" s="2">
        <v>91800</v>
      </c>
      <c r="CB120" s="2">
        <v>71800</v>
      </c>
      <c r="CC120" s="2">
        <v>94300</v>
      </c>
      <c r="CD120" s="2">
        <v>60700</v>
      </c>
      <c r="CE120" s="2">
        <v>49800</v>
      </c>
      <c r="CF120" s="2">
        <v>55600</v>
      </c>
      <c r="CG120" s="2">
        <v>61900</v>
      </c>
      <c r="CH120" s="2">
        <v>83400</v>
      </c>
      <c r="CI120" s="2">
        <v>37900</v>
      </c>
      <c r="CJ120" s="2">
        <v>36600</v>
      </c>
      <c r="CK120" s="2">
        <v>122600</v>
      </c>
      <c r="CL120" s="2">
        <v>149100</v>
      </c>
      <c r="CM120" s="2">
        <v>111500</v>
      </c>
      <c r="CN120" s="2">
        <v>135400</v>
      </c>
      <c r="CO120" s="2">
        <v>145300</v>
      </c>
      <c r="CP120" s="2">
        <v>141700</v>
      </c>
      <c r="CQ120" s="2">
        <v>67500</v>
      </c>
      <c r="CR120" s="2">
        <v>99100</v>
      </c>
      <c r="CS120" s="2">
        <v>86700</v>
      </c>
      <c r="CT120" s="2">
        <v>98300</v>
      </c>
      <c r="CU120" s="2">
        <v>92700</v>
      </c>
      <c r="CV120" s="2">
        <v>207600</v>
      </c>
      <c r="CW120" s="2">
        <v>166400</v>
      </c>
      <c r="CX120" s="2">
        <v>64300</v>
      </c>
      <c r="CY120" s="2">
        <v>91900</v>
      </c>
      <c r="CZ120" s="2">
        <v>90400</v>
      </c>
      <c r="DA120" s="2">
        <v>119700</v>
      </c>
      <c r="DB120" s="2">
        <v>95500</v>
      </c>
      <c r="DC120" s="2">
        <v>100000</v>
      </c>
      <c r="DD120" s="2">
        <v>64400</v>
      </c>
      <c r="DE120" s="2">
        <v>74000</v>
      </c>
      <c r="DF120" s="2">
        <v>102000</v>
      </c>
      <c r="DG120" s="2">
        <v>154400</v>
      </c>
      <c r="DH120" s="2">
        <v>122100</v>
      </c>
      <c r="DI120" s="2">
        <v>79500</v>
      </c>
      <c r="DJ120" s="2">
        <v>69000</v>
      </c>
      <c r="DK120" s="2">
        <v>145000</v>
      </c>
      <c r="DL120" s="2">
        <v>123600</v>
      </c>
      <c r="DM120" s="2">
        <v>176600</v>
      </c>
      <c r="DN120" s="2">
        <v>211200</v>
      </c>
      <c r="DO120" s="2">
        <v>204600</v>
      </c>
      <c r="DP120" s="2">
        <v>154900</v>
      </c>
      <c r="DQ120" s="2">
        <v>141300</v>
      </c>
      <c r="DR120" s="2">
        <v>203800</v>
      </c>
      <c r="DS120" s="2">
        <v>130300</v>
      </c>
      <c r="DT120" s="2">
        <v>68900</v>
      </c>
      <c r="DU120" s="2">
        <v>108300</v>
      </c>
      <c r="DV120" s="2">
        <v>51400</v>
      </c>
      <c r="DW120" s="2">
        <v>74400</v>
      </c>
      <c r="DX120" s="2">
        <v>65300</v>
      </c>
      <c r="DY120" s="2">
        <v>58900</v>
      </c>
      <c r="DZ120" s="2">
        <v>67200</v>
      </c>
      <c r="EA120" s="2">
        <v>82300</v>
      </c>
      <c r="EB120" s="2">
        <v>79800</v>
      </c>
      <c r="EC120" s="2">
        <v>53800</v>
      </c>
      <c r="ED120" s="2">
        <v>63400</v>
      </c>
      <c r="EE120" s="2">
        <v>70700</v>
      </c>
      <c r="EF120" s="2">
        <v>76500</v>
      </c>
      <c r="EG120" s="2">
        <v>106600</v>
      </c>
      <c r="EH120" s="2">
        <v>61600</v>
      </c>
      <c r="EI120" s="2">
        <v>49500</v>
      </c>
      <c r="EJ120" s="2">
        <v>65600</v>
      </c>
      <c r="EK120" s="2">
        <v>66700</v>
      </c>
      <c r="EL120" s="2">
        <v>57100</v>
      </c>
      <c r="EM120" s="2">
        <v>62800</v>
      </c>
      <c r="EN120" s="2">
        <v>74900</v>
      </c>
      <c r="EO120" s="2">
        <v>69800</v>
      </c>
      <c r="EP120" s="2">
        <v>51600</v>
      </c>
      <c r="EQ120" s="2">
        <v>78400</v>
      </c>
      <c r="ER120" s="2">
        <v>77300</v>
      </c>
      <c r="ES120" s="2">
        <v>105700</v>
      </c>
      <c r="ET120" s="2">
        <v>78400</v>
      </c>
      <c r="EU120" s="2">
        <v>99800</v>
      </c>
      <c r="EV120" s="2">
        <v>56100</v>
      </c>
      <c r="EW120" s="2">
        <v>61000</v>
      </c>
      <c r="EX120" s="2">
        <v>72400</v>
      </c>
      <c r="EY120" s="2">
        <v>140300</v>
      </c>
      <c r="EZ120" s="2">
        <v>133600</v>
      </c>
      <c r="FA120" s="2">
        <v>219300</v>
      </c>
      <c r="FB120" s="2">
        <v>159700</v>
      </c>
      <c r="FC120" s="2">
        <v>164400</v>
      </c>
      <c r="FD120" s="2">
        <v>82600</v>
      </c>
      <c r="FE120" s="2">
        <v>123700</v>
      </c>
      <c r="FF120" s="2">
        <v>152800</v>
      </c>
      <c r="FG120" s="2">
        <v>132600</v>
      </c>
      <c r="FH120" s="2">
        <v>204200</v>
      </c>
      <c r="FI120" s="2">
        <v>173900</v>
      </c>
      <c r="FJ120" s="2">
        <v>39400</v>
      </c>
      <c r="FK120" s="2">
        <v>83600</v>
      </c>
      <c r="FL120" s="2">
        <v>69800</v>
      </c>
      <c r="FM120" s="2">
        <v>76900</v>
      </c>
      <c r="FN120" s="2">
        <v>82400</v>
      </c>
      <c r="FO120" s="2">
        <v>101800</v>
      </c>
      <c r="FP120" s="2">
        <v>49700</v>
      </c>
      <c r="FQ120" s="2">
        <v>49200</v>
      </c>
      <c r="FR120" s="2">
        <v>56900</v>
      </c>
      <c r="FS120" s="2">
        <v>45900</v>
      </c>
      <c r="FT120" s="2">
        <v>74800</v>
      </c>
      <c r="FU120" s="2">
        <v>53300</v>
      </c>
      <c r="FV120" s="2">
        <v>104500</v>
      </c>
      <c r="FW120" s="2">
        <v>67600</v>
      </c>
      <c r="FX120" s="2">
        <v>86400</v>
      </c>
      <c r="FY120" s="2">
        <v>80300</v>
      </c>
      <c r="FZ120" s="2">
        <v>94900</v>
      </c>
      <c r="GA120" s="2">
        <v>201000</v>
      </c>
      <c r="GB120" s="2">
        <v>255300</v>
      </c>
      <c r="GC120" s="2">
        <v>127300</v>
      </c>
      <c r="GD120" s="2">
        <v>100800</v>
      </c>
      <c r="GE120" s="2">
        <v>108700</v>
      </c>
      <c r="GF120" s="2">
        <v>148200</v>
      </c>
      <c r="GG120" s="2">
        <v>292700</v>
      </c>
      <c r="GH120" s="2">
        <v>238000</v>
      </c>
      <c r="GI120" s="2">
        <v>120400</v>
      </c>
      <c r="GJ120" s="2">
        <v>69400</v>
      </c>
      <c r="GK120" s="2">
        <v>125100</v>
      </c>
      <c r="GL120" s="2">
        <v>87400</v>
      </c>
      <c r="GM120" s="2">
        <v>53500</v>
      </c>
      <c r="GN120" s="2">
        <v>74300</v>
      </c>
      <c r="GO120" s="2">
        <v>220700</v>
      </c>
      <c r="GP120" s="2">
        <v>52800</v>
      </c>
      <c r="GQ120" s="2">
        <v>29800</v>
      </c>
      <c r="GR120" s="2">
        <v>39100</v>
      </c>
      <c r="GS120" s="2">
        <v>45300</v>
      </c>
      <c r="GT120" s="2">
        <v>84000</v>
      </c>
      <c r="GU120" s="2">
        <v>129200</v>
      </c>
      <c r="GV120" s="2">
        <v>98800</v>
      </c>
      <c r="GW120" s="2">
        <v>57100</v>
      </c>
      <c r="GX120" s="2">
        <v>57900</v>
      </c>
      <c r="GY120" s="2">
        <v>78500</v>
      </c>
      <c r="GZ120" s="2">
        <v>84600</v>
      </c>
      <c r="HA120" s="2">
        <v>56200</v>
      </c>
      <c r="HB120" s="2">
        <v>94400</v>
      </c>
      <c r="HC120" s="2">
        <v>91800</v>
      </c>
      <c r="HD120" s="2">
        <v>76400</v>
      </c>
      <c r="HE120" s="2">
        <v>63200</v>
      </c>
      <c r="HF120" s="2">
        <v>78100</v>
      </c>
      <c r="HG120" s="2">
        <v>76400</v>
      </c>
      <c r="HH120" s="2">
        <v>57000</v>
      </c>
      <c r="HI120" s="2">
        <v>76100</v>
      </c>
      <c r="HJ120" s="2">
        <v>129300</v>
      </c>
      <c r="HK120" s="2">
        <v>56600</v>
      </c>
      <c r="HL120" s="2">
        <v>62200</v>
      </c>
      <c r="HM120" s="2">
        <v>68900</v>
      </c>
      <c r="HN120" s="2">
        <v>78500</v>
      </c>
      <c r="HO120" s="2">
        <v>116900</v>
      </c>
      <c r="HP120" s="2">
        <v>86200</v>
      </c>
      <c r="HQ120" s="2">
        <v>124100</v>
      </c>
      <c r="HR120" s="2">
        <v>74200</v>
      </c>
      <c r="HS120" s="2">
        <v>62100</v>
      </c>
      <c r="HT120" s="2">
        <v>54800</v>
      </c>
      <c r="HU120" s="2">
        <v>111200</v>
      </c>
      <c r="HV120" s="2">
        <v>68900</v>
      </c>
      <c r="HW120" s="2">
        <v>104900</v>
      </c>
      <c r="HX120" s="2">
        <v>71500</v>
      </c>
      <c r="HY120" s="2">
        <v>93300</v>
      </c>
      <c r="HZ120" s="2">
        <v>58000</v>
      </c>
      <c r="IA120" s="2">
        <v>46500</v>
      </c>
      <c r="IB120" s="2">
        <v>90800</v>
      </c>
      <c r="IC120" s="2">
        <v>79600</v>
      </c>
      <c r="ID120" s="2">
        <v>78900</v>
      </c>
      <c r="IE120" s="2">
        <v>84400</v>
      </c>
      <c r="IF120" s="2">
        <v>119400</v>
      </c>
      <c r="IG120" s="2">
        <v>115300</v>
      </c>
      <c r="IH120" s="2">
        <v>134500</v>
      </c>
      <c r="II120" s="2">
        <v>102200</v>
      </c>
      <c r="IJ120" s="2">
        <v>174900</v>
      </c>
      <c r="IK120" s="2">
        <v>514200</v>
      </c>
      <c r="IL120" s="2">
        <v>296500</v>
      </c>
      <c r="IM120" s="2">
        <v>153700</v>
      </c>
      <c r="IN120" s="2">
        <v>136500</v>
      </c>
      <c r="IO120" s="2">
        <v>148700</v>
      </c>
      <c r="IP120" s="2">
        <v>75700</v>
      </c>
      <c r="IQ120" s="2">
        <v>70400</v>
      </c>
      <c r="IR120" s="2">
        <v>70900</v>
      </c>
      <c r="IS120" s="2">
        <v>163800</v>
      </c>
      <c r="IT120" s="2">
        <v>49300</v>
      </c>
    </row>
    <row r="121" spans="1:254" ht="15.9" customHeight="1">
      <c r="A121" s="390" t="s">
        <v>237</v>
      </c>
      <c r="B121" s="46" t="s">
        <v>238</v>
      </c>
      <c r="C121" s="50">
        <v>226700</v>
      </c>
      <c r="D121" s="199">
        <v>-118600</v>
      </c>
      <c r="E121" s="197">
        <v>345300</v>
      </c>
      <c r="F121" s="21">
        <v>215800</v>
      </c>
      <c r="G121" s="21">
        <v>233600</v>
      </c>
      <c r="H121" s="21">
        <v>238600</v>
      </c>
      <c r="I121" s="21">
        <v>449700</v>
      </c>
      <c r="J121" s="21">
        <v>355400</v>
      </c>
      <c r="K121" s="21">
        <v>319800</v>
      </c>
      <c r="L121" s="21">
        <v>251500</v>
      </c>
      <c r="M121" s="21">
        <v>324600</v>
      </c>
      <c r="N121" s="21">
        <v>339400</v>
      </c>
      <c r="O121" s="21">
        <v>425200</v>
      </c>
      <c r="P121" s="21">
        <v>436600</v>
      </c>
      <c r="Q121" s="21">
        <v>916100</v>
      </c>
      <c r="R121" s="21">
        <v>284600</v>
      </c>
      <c r="S121" s="21">
        <v>137500</v>
      </c>
      <c r="T121" s="21">
        <v>250600</v>
      </c>
      <c r="U121" s="21">
        <v>209400</v>
      </c>
      <c r="V121" s="21">
        <v>179500</v>
      </c>
      <c r="W121" s="21">
        <v>301300</v>
      </c>
      <c r="X121" s="21">
        <v>260400</v>
      </c>
      <c r="Y121" s="21">
        <v>424900</v>
      </c>
      <c r="Z121" s="21">
        <v>360500</v>
      </c>
      <c r="AA121" s="21">
        <v>475200</v>
      </c>
      <c r="AB121" s="21">
        <v>320900</v>
      </c>
      <c r="AC121" s="21">
        <v>317100</v>
      </c>
      <c r="AD121" s="21">
        <v>270600</v>
      </c>
      <c r="AE121" s="21">
        <v>266200</v>
      </c>
      <c r="AF121" s="21">
        <v>404700</v>
      </c>
      <c r="AG121" s="21">
        <v>562500</v>
      </c>
      <c r="AH121" s="21">
        <v>462400</v>
      </c>
      <c r="AI121" s="21">
        <v>271000</v>
      </c>
      <c r="AJ121" s="21">
        <v>520500</v>
      </c>
      <c r="AK121" s="21">
        <v>231800</v>
      </c>
      <c r="AL121" s="21">
        <v>415600</v>
      </c>
      <c r="AM121" s="21">
        <v>284400</v>
      </c>
      <c r="AN121" s="21">
        <v>236400</v>
      </c>
      <c r="AO121" s="21">
        <v>288700</v>
      </c>
      <c r="AP121" s="21">
        <v>457300</v>
      </c>
      <c r="AQ121" s="21">
        <v>299300</v>
      </c>
      <c r="AR121" s="21">
        <v>278000</v>
      </c>
      <c r="AS121" s="21">
        <v>449700</v>
      </c>
      <c r="AT121" s="21">
        <v>280900</v>
      </c>
      <c r="AU121" s="21">
        <v>405100</v>
      </c>
      <c r="AV121" s="21">
        <v>171700</v>
      </c>
      <c r="AW121" s="21">
        <v>276800</v>
      </c>
      <c r="AX121" s="21">
        <v>202100</v>
      </c>
      <c r="AY121" s="21">
        <v>280700</v>
      </c>
      <c r="AZ121" s="21">
        <v>344000</v>
      </c>
      <c r="BA121" s="21">
        <v>357400</v>
      </c>
      <c r="BB121" s="21">
        <v>376600</v>
      </c>
      <c r="BC121" s="21">
        <v>403300</v>
      </c>
      <c r="BD121" s="21">
        <v>232500</v>
      </c>
      <c r="BE121" s="21">
        <v>261400</v>
      </c>
      <c r="BF121" s="21">
        <v>254300</v>
      </c>
      <c r="BG121" s="21">
        <v>359000</v>
      </c>
      <c r="BH121" s="21">
        <v>373200</v>
      </c>
      <c r="BI121" s="21">
        <v>639000</v>
      </c>
      <c r="BJ121" s="21">
        <v>660800</v>
      </c>
      <c r="BK121" s="21">
        <v>1530000</v>
      </c>
      <c r="BL121" s="21">
        <v>681300</v>
      </c>
      <c r="BM121" s="2">
        <v>588700</v>
      </c>
      <c r="BN121" s="2">
        <v>398900</v>
      </c>
      <c r="BO121" s="2">
        <v>268000</v>
      </c>
      <c r="BP121" s="2">
        <v>205600</v>
      </c>
      <c r="BQ121" s="2">
        <v>278700</v>
      </c>
      <c r="BR121" s="2">
        <v>294600</v>
      </c>
      <c r="BS121" s="2">
        <v>410400</v>
      </c>
      <c r="BT121" s="2">
        <v>317800</v>
      </c>
      <c r="BU121" s="2">
        <v>272100</v>
      </c>
      <c r="BV121" s="2">
        <v>362300</v>
      </c>
      <c r="BW121" s="2">
        <v>202100</v>
      </c>
      <c r="BX121" s="2">
        <v>423900</v>
      </c>
      <c r="BY121" s="2">
        <v>337900</v>
      </c>
      <c r="BZ121" s="2">
        <v>408500</v>
      </c>
      <c r="CA121" s="2">
        <v>162600</v>
      </c>
      <c r="CB121" s="2">
        <v>180900</v>
      </c>
      <c r="CC121" s="2">
        <v>365200</v>
      </c>
      <c r="CD121" s="2">
        <v>312500</v>
      </c>
      <c r="CE121" s="2">
        <v>440100</v>
      </c>
      <c r="CF121" s="2">
        <v>252500</v>
      </c>
      <c r="CG121" s="2">
        <v>254500</v>
      </c>
      <c r="CH121" s="2">
        <v>258000</v>
      </c>
      <c r="CI121" s="2">
        <v>228900</v>
      </c>
      <c r="CJ121" s="2">
        <v>206600</v>
      </c>
      <c r="CK121" s="2">
        <v>197600</v>
      </c>
      <c r="CL121" s="2">
        <v>270300</v>
      </c>
      <c r="CM121" s="2">
        <v>339800</v>
      </c>
      <c r="CN121" s="2">
        <v>362900</v>
      </c>
      <c r="CO121" s="2">
        <v>252600</v>
      </c>
      <c r="CP121" s="2">
        <v>101000</v>
      </c>
      <c r="CQ121" s="2">
        <v>85100</v>
      </c>
      <c r="CR121" s="2">
        <v>123300</v>
      </c>
      <c r="CS121" s="2">
        <v>279600</v>
      </c>
      <c r="CT121" s="2">
        <v>234000</v>
      </c>
      <c r="CU121" s="2">
        <v>113500</v>
      </c>
      <c r="CV121" s="2">
        <v>106800</v>
      </c>
      <c r="CW121" s="2">
        <v>258500</v>
      </c>
      <c r="CX121" s="2">
        <v>161500</v>
      </c>
      <c r="CY121" s="2">
        <v>212800</v>
      </c>
      <c r="CZ121" s="2">
        <v>225700</v>
      </c>
      <c r="DA121" s="2">
        <v>227100</v>
      </c>
      <c r="DB121" s="2">
        <v>274800</v>
      </c>
      <c r="DC121" s="2">
        <v>407500</v>
      </c>
      <c r="DD121" s="2">
        <v>172800</v>
      </c>
      <c r="DE121" s="2">
        <v>236700</v>
      </c>
      <c r="DF121" s="2">
        <v>106400</v>
      </c>
      <c r="DG121" s="2">
        <v>111500</v>
      </c>
      <c r="DH121" s="2">
        <v>112800</v>
      </c>
      <c r="DI121" s="2">
        <v>635800</v>
      </c>
      <c r="DJ121" s="2">
        <v>169900</v>
      </c>
      <c r="DK121" s="2">
        <v>163300</v>
      </c>
      <c r="DL121" s="2">
        <v>358100</v>
      </c>
      <c r="DM121" s="2">
        <v>201900</v>
      </c>
      <c r="DN121" s="2">
        <v>101700</v>
      </c>
      <c r="DO121" s="2">
        <v>183400</v>
      </c>
      <c r="DP121" s="2">
        <v>179000</v>
      </c>
      <c r="DQ121" s="2">
        <v>602000</v>
      </c>
      <c r="DR121" s="2">
        <v>361100</v>
      </c>
      <c r="DS121" s="2">
        <v>159200</v>
      </c>
      <c r="DT121" s="2">
        <v>89900</v>
      </c>
      <c r="DU121" s="2">
        <v>121400</v>
      </c>
      <c r="DV121" s="2">
        <v>96200</v>
      </c>
      <c r="DW121" s="2">
        <v>114000</v>
      </c>
      <c r="DX121" s="2">
        <v>94200</v>
      </c>
      <c r="DY121" s="2">
        <v>110200</v>
      </c>
      <c r="DZ121" s="2">
        <v>99600</v>
      </c>
      <c r="EA121" s="2">
        <v>88400</v>
      </c>
      <c r="EB121" s="2">
        <v>114700</v>
      </c>
      <c r="EC121" s="2">
        <v>81400</v>
      </c>
      <c r="ED121" s="2">
        <v>88600</v>
      </c>
      <c r="EE121" s="2">
        <v>108100</v>
      </c>
      <c r="EF121" s="2">
        <v>139100</v>
      </c>
      <c r="EG121" s="2">
        <v>117600</v>
      </c>
      <c r="EH121" s="2">
        <v>94600</v>
      </c>
      <c r="EI121" s="2">
        <v>98000</v>
      </c>
      <c r="EJ121" s="2">
        <v>117600</v>
      </c>
      <c r="EK121" s="2">
        <v>120100</v>
      </c>
      <c r="EL121" s="2">
        <v>116600</v>
      </c>
      <c r="EM121" s="2">
        <v>106700</v>
      </c>
      <c r="EN121" s="2">
        <v>176200</v>
      </c>
      <c r="EO121" s="2">
        <v>151100</v>
      </c>
      <c r="EP121" s="2">
        <v>110500</v>
      </c>
      <c r="EQ121" s="2">
        <v>306800</v>
      </c>
      <c r="ER121" s="2">
        <v>192100</v>
      </c>
      <c r="ES121" s="2">
        <v>211500</v>
      </c>
      <c r="ET121" s="2">
        <v>133100</v>
      </c>
      <c r="EU121" s="2">
        <v>123600</v>
      </c>
      <c r="EV121" s="2">
        <v>145900</v>
      </c>
      <c r="EW121" s="2">
        <v>125000</v>
      </c>
      <c r="EX121" s="2">
        <v>89600</v>
      </c>
      <c r="EY121" s="2">
        <v>140900</v>
      </c>
      <c r="EZ121" s="2">
        <v>214200</v>
      </c>
      <c r="FA121" s="2">
        <v>358200</v>
      </c>
      <c r="FB121" s="2">
        <v>258000</v>
      </c>
      <c r="FC121" s="2">
        <v>129000</v>
      </c>
      <c r="FD121" s="2">
        <v>175600</v>
      </c>
      <c r="FE121" s="2">
        <v>195800</v>
      </c>
      <c r="FF121" s="2">
        <v>160400</v>
      </c>
      <c r="FG121" s="2">
        <v>125200</v>
      </c>
      <c r="FH121" s="2">
        <v>100000</v>
      </c>
      <c r="FI121" s="2">
        <v>256700</v>
      </c>
      <c r="FJ121" s="2">
        <v>158200</v>
      </c>
      <c r="FK121" s="2">
        <v>247700</v>
      </c>
      <c r="FL121" s="2">
        <v>189500</v>
      </c>
      <c r="FM121" s="2">
        <v>175900</v>
      </c>
      <c r="FN121" s="2">
        <v>143400</v>
      </c>
      <c r="FO121" s="2">
        <v>151600</v>
      </c>
      <c r="FP121" s="2">
        <v>114000</v>
      </c>
      <c r="FQ121" s="2">
        <v>150000</v>
      </c>
      <c r="FR121" s="2">
        <v>214900</v>
      </c>
      <c r="FS121" s="2">
        <v>204600</v>
      </c>
      <c r="FT121" s="2">
        <v>178000</v>
      </c>
      <c r="FU121" s="2">
        <v>325600</v>
      </c>
      <c r="FV121" s="2">
        <v>442400</v>
      </c>
      <c r="FW121" s="2">
        <v>244100</v>
      </c>
      <c r="FX121" s="2">
        <v>759500</v>
      </c>
      <c r="FY121" s="2">
        <v>258000</v>
      </c>
      <c r="FZ121" s="2">
        <v>109600</v>
      </c>
      <c r="GA121" s="2">
        <v>142700</v>
      </c>
      <c r="GB121" s="2">
        <v>147000</v>
      </c>
      <c r="GC121" s="2">
        <v>104600</v>
      </c>
      <c r="GD121" s="2">
        <v>60700</v>
      </c>
      <c r="GE121" s="2">
        <v>98600</v>
      </c>
      <c r="GF121" s="2">
        <v>155700</v>
      </c>
      <c r="GG121" s="2">
        <v>141800</v>
      </c>
      <c r="GH121" s="2">
        <v>80800</v>
      </c>
      <c r="GI121" s="2">
        <v>80700</v>
      </c>
      <c r="GJ121" s="2">
        <v>106100</v>
      </c>
      <c r="GK121" s="2">
        <v>64500</v>
      </c>
      <c r="GL121" s="2">
        <v>37800</v>
      </c>
      <c r="GM121" s="2">
        <v>48100</v>
      </c>
      <c r="GN121" s="2">
        <v>69400</v>
      </c>
      <c r="GO121" s="2">
        <v>72100</v>
      </c>
      <c r="GP121" s="2">
        <v>66800</v>
      </c>
      <c r="GQ121" s="2">
        <v>78500</v>
      </c>
      <c r="GR121" s="2">
        <v>94400</v>
      </c>
      <c r="GS121" s="2">
        <v>48700</v>
      </c>
      <c r="GT121" s="2">
        <v>81400</v>
      </c>
      <c r="GU121" s="2">
        <v>140900</v>
      </c>
      <c r="GV121" s="2">
        <v>77800</v>
      </c>
      <c r="GW121" s="2">
        <v>86000</v>
      </c>
      <c r="GX121" s="2">
        <v>81700</v>
      </c>
      <c r="GY121" s="2">
        <v>92300</v>
      </c>
      <c r="GZ121" s="2">
        <v>113200</v>
      </c>
      <c r="HA121" s="2">
        <v>89200</v>
      </c>
      <c r="HB121" s="2">
        <v>115900</v>
      </c>
      <c r="HC121" s="2">
        <v>109200</v>
      </c>
      <c r="HD121" s="2">
        <v>136600</v>
      </c>
      <c r="HE121" s="2">
        <v>94900</v>
      </c>
      <c r="HF121" s="2">
        <v>80100</v>
      </c>
      <c r="HG121" s="2">
        <v>84700</v>
      </c>
      <c r="HH121" s="2">
        <v>156500</v>
      </c>
      <c r="HI121" s="2">
        <v>89300</v>
      </c>
      <c r="HJ121" s="2">
        <v>171100</v>
      </c>
      <c r="HK121" s="2">
        <v>159300</v>
      </c>
      <c r="HL121" s="2">
        <v>164900</v>
      </c>
      <c r="HM121" s="2">
        <v>311800</v>
      </c>
      <c r="HN121" s="2">
        <v>223300</v>
      </c>
      <c r="HO121" s="2">
        <v>148400</v>
      </c>
      <c r="HP121" s="2">
        <v>89900</v>
      </c>
      <c r="HQ121" s="2">
        <v>99400</v>
      </c>
      <c r="HR121" s="2">
        <v>104700</v>
      </c>
      <c r="HS121" s="2">
        <v>129700</v>
      </c>
      <c r="HT121" s="2">
        <v>74800</v>
      </c>
      <c r="HU121" s="2">
        <v>130700</v>
      </c>
      <c r="HV121" s="2">
        <v>116700</v>
      </c>
      <c r="HW121" s="2">
        <v>99400</v>
      </c>
      <c r="HX121" s="2">
        <v>156900</v>
      </c>
      <c r="HY121" s="2">
        <v>140000</v>
      </c>
      <c r="HZ121" s="2">
        <v>205400</v>
      </c>
      <c r="IA121" s="2">
        <v>213500</v>
      </c>
      <c r="IB121" s="2">
        <v>276600</v>
      </c>
      <c r="IC121" s="2">
        <v>97600</v>
      </c>
      <c r="ID121" s="2">
        <v>203100</v>
      </c>
      <c r="IE121" s="2">
        <v>326900</v>
      </c>
      <c r="IF121" s="2">
        <v>445200</v>
      </c>
      <c r="IG121" s="2">
        <v>996700</v>
      </c>
      <c r="IH121" s="2">
        <v>1045700</v>
      </c>
      <c r="II121" s="2">
        <v>546600</v>
      </c>
      <c r="IJ121" s="2">
        <v>296800</v>
      </c>
      <c r="IK121" s="2">
        <v>234500</v>
      </c>
      <c r="IL121" s="2">
        <v>145400</v>
      </c>
      <c r="IM121" s="2">
        <v>117600</v>
      </c>
      <c r="IN121" s="2">
        <v>89800</v>
      </c>
      <c r="IO121" s="2">
        <v>117000</v>
      </c>
      <c r="IP121" s="2">
        <v>73200</v>
      </c>
      <c r="IQ121" s="2">
        <v>107900</v>
      </c>
      <c r="IR121" s="2">
        <v>115400</v>
      </c>
      <c r="IS121" s="2">
        <v>88100</v>
      </c>
      <c r="IT121" s="2">
        <v>107900</v>
      </c>
    </row>
    <row r="122" spans="1:254" ht="15.9" customHeight="1">
      <c r="A122" s="390" t="s">
        <v>239</v>
      </c>
      <c r="B122" s="46" t="s">
        <v>240</v>
      </c>
      <c r="C122" s="50">
        <v>323600</v>
      </c>
      <c r="D122" s="199">
        <v>-859700</v>
      </c>
      <c r="E122" s="197">
        <v>1183300</v>
      </c>
      <c r="F122" s="21">
        <v>944700</v>
      </c>
      <c r="G122" s="21">
        <v>1032700</v>
      </c>
      <c r="H122" s="21">
        <v>1479800</v>
      </c>
      <c r="I122" s="21">
        <v>962400</v>
      </c>
      <c r="J122" s="21">
        <v>990900</v>
      </c>
      <c r="K122" s="21">
        <v>1053100</v>
      </c>
      <c r="L122" s="21">
        <v>1131000</v>
      </c>
      <c r="M122" s="21">
        <v>1054600</v>
      </c>
      <c r="N122" s="21">
        <v>787400</v>
      </c>
      <c r="O122" s="21">
        <v>890300</v>
      </c>
      <c r="P122" s="21">
        <v>1059800</v>
      </c>
      <c r="Q122" s="21">
        <v>981700</v>
      </c>
      <c r="R122" s="21">
        <v>1141600</v>
      </c>
      <c r="S122" s="21">
        <v>818800</v>
      </c>
      <c r="T122" s="21">
        <v>868700</v>
      </c>
      <c r="U122" s="21">
        <v>1255200</v>
      </c>
      <c r="V122" s="21">
        <v>722500</v>
      </c>
      <c r="W122" s="21">
        <v>907100</v>
      </c>
      <c r="X122" s="21">
        <v>795800</v>
      </c>
      <c r="Y122" s="21">
        <v>888200</v>
      </c>
      <c r="Z122" s="21">
        <v>1084500</v>
      </c>
      <c r="AA122" s="21">
        <v>622300</v>
      </c>
      <c r="AB122" s="21">
        <v>903900</v>
      </c>
      <c r="AC122" s="21">
        <v>865400</v>
      </c>
      <c r="AD122" s="21">
        <v>663600</v>
      </c>
      <c r="AE122" s="21">
        <v>970700</v>
      </c>
      <c r="AF122" s="21">
        <v>878900</v>
      </c>
      <c r="AG122" s="21">
        <v>714000</v>
      </c>
      <c r="AH122" s="21">
        <v>751900</v>
      </c>
      <c r="AI122" s="21">
        <v>642200</v>
      </c>
      <c r="AJ122" s="21">
        <v>946900</v>
      </c>
      <c r="AK122" s="21">
        <v>559700</v>
      </c>
      <c r="AL122" s="21">
        <v>1100100</v>
      </c>
      <c r="AM122" s="21">
        <v>915500</v>
      </c>
      <c r="AN122" s="21">
        <v>881500</v>
      </c>
      <c r="AO122" s="21">
        <v>1076500</v>
      </c>
      <c r="AP122" s="21">
        <v>1022700</v>
      </c>
      <c r="AQ122" s="21">
        <v>1288200</v>
      </c>
      <c r="AR122" s="21">
        <v>740700</v>
      </c>
      <c r="AS122" s="21">
        <v>1216500</v>
      </c>
      <c r="AT122" s="21">
        <v>1180100</v>
      </c>
      <c r="AU122" s="21">
        <v>893000</v>
      </c>
      <c r="AV122" s="21">
        <v>817600</v>
      </c>
      <c r="AW122" s="21">
        <v>829500</v>
      </c>
      <c r="AX122" s="21">
        <v>715400</v>
      </c>
      <c r="AY122" s="21">
        <v>941000</v>
      </c>
      <c r="AZ122" s="21">
        <v>1002500</v>
      </c>
      <c r="BA122" s="21">
        <v>1152600</v>
      </c>
      <c r="BB122" s="21">
        <v>1029300</v>
      </c>
      <c r="BC122" s="21">
        <v>1015700</v>
      </c>
      <c r="BD122" s="21">
        <v>1341400</v>
      </c>
      <c r="BE122" s="21">
        <v>848400</v>
      </c>
      <c r="BF122" s="21">
        <v>873400</v>
      </c>
      <c r="BG122" s="21">
        <v>1365600</v>
      </c>
      <c r="BH122" s="21">
        <v>1242000</v>
      </c>
      <c r="BI122" s="21">
        <v>1163800</v>
      </c>
      <c r="BJ122" s="21">
        <v>1052800</v>
      </c>
      <c r="BK122" s="21">
        <v>1025100</v>
      </c>
      <c r="BL122" s="21">
        <v>869400</v>
      </c>
      <c r="BM122" s="2">
        <v>1202700</v>
      </c>
      <c r="BN122" s="2">
        <v>1674400</v>
      </c>
      <c r="BO122" s="2">
        <v>1971300</v>
      </c>
      <c r="BP122" s="2">
        <v>1276700</v>
      </c>
      <c r="BQ122" s="2">
        <v>1331300</v>
      </c>
      <c r="BR122" s="2">
        <v>859800</v>
      </c>
      <c r="BS122" s="2">
        <v>1440900</v>
      </c>
      <c r="BT122" s="2">
        <v>2104300</v>
      </c>
      <c r="BU122" s="2">
        <v>1564000</v>
      </c>
      <c r="BV122" s="2">
        <v>724500</v>
      </c>
      <c r="BW122" s="2">
        <v>1684300</v>
      </c>
      <c r="BX122" s="2">
        <v>2170400</v>
      </c>
      <c r="BY122" s="2">
        <v>1178100</v>
      </c>
      <c r="BZ122" s="2">
        <v>977500</v>
      </c>
      <c r="CA122" s="2">
        <v>1006700</v>
      </c>
      <c r="CB122" s="2">
        <v>699500</v>
      </c>
      <c r="CC122" s="2">
        <v>847200</v>
      </c>
      <c r="CD122" s="2">
        <v>770300</v>
      </c>
      <c r="CE122" s="2">
        <v>910600</v>
      </c>
      <c r="CF122" s="2">
        <v>998400</v>
      </c>
      <c r="CG122" s="2">
        <v>942600</v>
      </c>
      <c r="CH122" s="2">
        <v>1479700</v>
      </c>
      <c r="CI122" s="2">
        <v>946000</v>
      </c>
      <c r="CJ122" s="2">
        <v>933800</v>
      </c>
      <c r="CK122" s="2">
        <v>945400</v>
      </c>
      <c r="CL122" s="2">
        <v>1702100</v>
      </c>
      <c r="CM122" s="2">
        <v>1987300</v>
      </c>
      <c r="CN122" s="2">
        <v>2236800</v>
      </c>
      <c r="CO122" s="2">
        <v>1911100</v>
      </c>
      <c r="CP122" s="2">
        <v>4471700</v>
      </c>
      <c r="CQ122" s="2">
        <v>819800</v>
      </c>
      <c r="CR122" s="2">
        <v>1093100</v>
      </c>
      <c r="CS122" s="2">
        <v>985500</v>
      </c>
      <c r="CT122" s="2">
        <v>1240700</v>
      </c>
      <c r="CU122" s="2">
        <v>1463900</v>
      </c>
      <c r="CV122" s="2">
        <v>1184100</v>
      </c>
      <c r="CW122" s="2">
        <v>1097000</v>
      </c>
      <c r="CX122" s="2">
        <v>1157800</v>
      </c>
      <c r="CY122" s="2">
        <v>1391700</v>
      </c>
      <c r="CZ122" s="2">
        <v>1000400</v>
      </c>
      <c r="DA122" s="2">
        <v>1198800</v>
      </c>
      <c r="DB122" s="2">
        <v>1452300</v>
      </c>
      <c r="DC122" s="2">
        <v>1728100</v>
      </c>
      <c r="DD122" s="2">
        <v>822700</v>
      </c>
      <c r="DE122" s="2">
        <v>1556400</v>
      </c>
      <c r="DF122" s="2">
        <v>1544000</v>
      </c>
      <c r="DG122" s="2">
        <v>1352800</v>
      </c>
      <c r="DH122" s="2">
        <v>2012100</v>
      </c>
      <c r="DI122" s="2">
        <v>1881200</v>
      </c>
      <c r="DJ122" s="2">
        <v>1189300</v>
      </c>
      <c r="DK122" s="2">
        <v>1324100</v>
      </c>
      <c r="DL122" s="2">
        <v>1339900</v>
      </c>
      <c r="DM122" s="2">
        <v>1387400</v>
      </c>
      <c r="DN122" s="2">
        <v>910700</v>
      </c>
      <c r="DO122" s="2">
        <v>650000</v>
      </c>
      <c r="DP122" s="2">
        <v>926700</v>
      </c>
      <c r="DQ122" s="2">
        <v>978500</v>
      </c>
      <c r="DR122" s="2">
        <v>1596900</v>
      </c>
      <c r="DS122" s="2">
        <v>1182100</v>
      </c>
      <c r="DT122" s="2">
        <v>1225600</v>
      </c>
      <c r="DU122" s="2">
        <v>1440900</v>
      </c>
      <c r="DV122" s="2">
        <v>1507100</v>
      </c>
      <c r="DW122" s="2">
        <v>1525500</v>
      </c>
      <c r="DX122" s="2">
        <v>1487400</v>
      </c>
      <c r="DY122" s="2">
        <v>1370400</v>
      </c>
      <c r="DZ122" s="2">
        <v>1063600</v>
      </c>
      <c r="EA122" s="2">
        <v>746300</v>
      </c>
      <c r="EB122" s="2">
        <v>969200</v>
      </c>
      <c r="EC122" s="2">
        <v>774000</v>
      </c>
      <c r="ED122" s="2">
        <v>1106300</v>
      </c>
      <c r="EE122" s="2">
        <v>1337600</v>
      </c>
      <c r="EF122" s="2">
        <v>1224000</v>
      </c>
      <c r="EG122" s="2">
        <v>1174800</v>
      </c>
      <c r="EH122" s="2">
        <v>1307800</v>
      </c>
      <c r="EI122" s="2">
        <v>1110000</v>
      </c>
      <c r="EJ122" s="2">
        <v>806100</v>
      </c>
      <c r="EK122" s="2">
        <v>1599000</v>
      </c>
      <c r="EL122" s="2">
        <v>919000</v>
      </c>
      <c r="EM122" s="2">
        <v>1369200</v>
      </c>
      <c r="EN122" s="2">
        <v>1329600</v>
      </c>
      <c r="EO122" s="2">
        <v>972200</v>
      </c>
      <c r="EP122" s="2">
        <v>906600</v>
      </c>
      <c r="EQ122" s="2">
        <v>932700</v>
      </c>
      <c r="ER122" s="2">
        <v>1330500</v>
      </c>
      <c r="ES122" s="2">
        <v>1097500</v>
      </c>
      <c r="ET122" s="2">
        <v>1158700</v>
      </c>
      <c r="EU122" s="2">
        <v>806100</v>
      </c>
      <c r="EV122" s="2">
        <v>632500</v>
      </c>
      <c r="EW122" s="2">
        <v>561100</v>
      </c>
      <c r="EX122" s="2">
        <v>1083600</v>
      </c>
      <c r="EY122" s="2">
        <v>1355700</v>
      </c>
      <c r="EZ122" s="2">
        <v>945200</v>
      </c>
      <c r="FA122" s="2">
        <v>1398500</v>
      </c>
      <c r="FB122" s="2">
        <v>856000</v>
      </c>
      <c r="FC122" s="2">
        <v>875500</v>
      </c>
      <c r="FD122" s="2">
        <v>1165200</v>
      </c>
      <c r="FE122" s="2">
        <v>1245900</v>
      </c>
      <c r="FF122" s="2">
        <v>1297500</v>
      </c>
      <c r="FG122" s="2">
        <v>799400</v>
      </c>
      <c r="FH122" s="2">
        <v>779900</v>
      </c>
      <c r="FI122" s="2">
        <v>887700</v>
      </c>
      <c r="FJ122" s="2">
        <v>1190700</v>
      </c>
      <c r="FK122" s="2">
        <v>1525600</v>
      </c>
      <c r="FL122" s="2">
        <v>1133100</v>
      </c>
      <c r="FM122" s="2">
        <v>1430700</v>
      </c>
      <c r="FN122" s="2">
        <v>3120900</v>
      </c>
      <c r="FO122" s="2">
        <v>3221900</v>
      </c>
      <c r="FP122" s="2">
        <v>3416300</v>
      </c>
      <c r="FQ122" s="2">
        <v>889000</v>
      </c>
      <c r="FR122" s="2">
        <v>946800</v>
      </c>
      <c r="FS122" s="2">
        <v>971700</v>
      </c>
      <c r="FT122" s="2">
        <v>1189200</v>
      </c>
      <c r="FU122" s="2">
        <v>828700</v>
      </c>
      <c r="FV122" s="2">
        <v>1161200</v>
      </c>
      <c r="FW122" s="2">
        <v>1347300</v>
      </c>
      <c r="FX122" s="2">
        <v>1324200</v>
      </c>
      <c r="FY122" s="2">
        <v>1420100</v>
      </c>
      <c r="FZ122" s="2">
        <v>1003800</v>
      </c>
      <c r="GA122" s="2">
        <v>1260400</v>
      </c>
      <c r="GB122" s="2">
        <v>1666800</v>
      </c>
      <c r="GC122" s="2">
        <v>1356000</v>
      </c>
      <c r="GD122" s="2">
        <v>1040800</v>
      </c>
      <c r="GE122" s="2">
        <v>861600</v>
      </c>
      <c r="GF122" s="2">
        <v>1289300</v>
      </c>
      <c r="GG122" s="2">
        <v>1891400</v>
      </c>
      <c r="GH122" s="2">
        <v>941600</v>
      </c>
      <c r="GI122" s="2">
        <v>2092500</v>
      </c>
      <c r="GJ122" s="2">
        <v>918500</v>
      </c>
      <c r="GK122" s="2">
        <v>967000</v>
      </c>
      <c r="GL122" s="2">
        <v>956600</v>
      </c>
      <c r="GM122" s="2">
        <v>664800</v>
      </c>
      <c r="GN122" s="2">
        <v>663100</v>
      </c>
      <c r="GO122" s="2">
        <v>1254100</v>
      </c>
      <c r="GP122" s="2">
        <v>1048500</v>
      </c>
      <c r="GQ122" s="2">
        <v>855700</v>
      </c>
      <c r="GR122" s="2">
        <v>1026000</v>
      </c>
      <c r="GS122" s="2">
        <v>592900</v>
      </c>
      <c r="GT122" s="2">
        <v>612300</v>
      </c>
      <c r="GU122" s="2">
        <v>1181600</v>
      </c>
      <c r="GV122" s="2">
        <v>1229700</v>
      </c>
      <c r="GW122" s="2">
        <v>907100</v>
      </c>
      <c r="GX122" s="2">
        <v>1052600</v>
      </c>
      <c r="GY122" s="2">
        <v>1020200</v>
      </c>
      <c r="GZ122" s="2">
        <v>1992300</v>
      </c>
      <c r="HA122" s="2">
        <v>774900</v>
      </c>
      <c r="HB122" s="2">
        <v>1037200</v>
      </c>
      <c r="HC122" s="2">
        <v>1460900</v>
      </c>
      <c r="HD122" s="2">
        <v>1173900</v>
      </c>
      <c r="HE122" s="2">
        <v>1635100</v>
      </c>
      <c r="HF122" s="2">
        <v>3551500</v>
      </c>
      <c r="HG122" s="2">
        <v>1156300</v>
      </c>
      <c r="HH122" s="2">
        <v>1187400</v>
      </c>
      <c r="HI122" s="2">
        <v>709400</v>
      </c>
      <c r="HJ122" s="2">
        <v>1586900</v>
      </c>
      <c r="HK122" s="2">
        <v>1009700</v>
      </c>
      <c r="HL122" s="2">
        <v>1059300</v>
      </c>
      <c r="HM122" s="2">
        <v>965600</v>
      </c>
      <c r="HN122" s="2">
        <v>1617800</v>
      </c>
      <c r="HO122" s="2">
        <v>1014700</v>
      </c>
      <c r="HP122" s="2">
        <v>1502700</v>
      </c>
      <c r="HQ122" s="2">
        <v>1986400</v>
      </c>
      <c r="HR122" s="2">
        <v>1055900</v>
      </c>
      <c r="HS122" s="2">
        <v>878800</v>
      </c>
      <c r="HT122" s="2">
        <v>826700</v>
      </c>
      <c r="HU122" s="2">
        <v>1556200</v>
      </c>
      <c r="HV122" s="2">
        <v>1058400</v>
      </c>
      <c r="HW122" s="2">
        <v>991900</v>
      </c>
      <c r="HX122" s="2">
        <v>975000</v>
      </c>
      <c r="HY122" s="2">
        <v>1241500</v>
      </c>
      <c r="HZ122" s="2">
        <v>846200</v>
      </c>
      <c r="IA122" s="2">
        <v>1912900</v>
      </c>
      <c r="IB122" s="2">
        <v>1246800</v>
      </c>
      <c r="IC122" s="2">
        <v>2307100</v>
      </c>
      <c r="ID122" s="2">
        <v>1112400</v>
      </c>
      <c r="IE122" s="2">
        <v>744700</v>
      </c>
      <c r="IF122" s="2">
        <v>812900</v>
      </c>
      <c r="IG122" s="2">
        <v>1135200</v>
      </c>
      <c r="IH122" s="2">
        <v>1528500</v>
      </c>
      <c r="II122" s="2">
        <v>1010400</v>
      </c>
      <c r="IJ122" s="2">
        <v>1067800</v>
      </c>
      <c r="IK122" s="2">
        <v>1034600</v>
      </c>
      <c r="IL122" s="2">
        <v>1022000</v>
      </c>
      <c r="IM122" s="2">
        <v>1235600</v>
      </c>
      <c r="IN122" s="2">
        <v>1151600</v>
      </c>
      <c r="IO122" s="2">
        <v>1594900</v>
      </c>
      <c r="IP122" s="2">
        <v>1822000</v>
      </c>
      <c r="IQ122" s="2">
        <v>1974600</v>
      </c>
      <c r="IR122" s="2">
        <v>1538700</v>
      </c>
      <c r="IS122" s="2">
        <v>1783400</v>
      </c>
      <c r="IT122" s="2">
        <v>2857100</v>
      </c>
    </row>
    <row r="123" spans="1:254" ht="15.9" customHeight="1">
      <c r="A123" s="390" t="s">
        <v>241</v>
      </c>
      <c r="B123" s="46" t="s">
        <v>242</v>
      </c>
      <c r="C123" s="50">
        <v>1128000</v>
      </c>
      <c r="D123" s="199">
        <v>-1373400</v>
      </c>
      <c r="E123" s="197">
        <v>2501400</v>
      </c>
      <c r="F123" s="21">
        <v>1328500</v>
      </c>
      <c r="G123" s="21">
        <v>1777900</v>
      </c>
      <c r="H123" s="21">
        <v>1768400</v>
      </c>
      <c r="I123" s="21">
        <v>2199600</v>
      </c>
      <c r="J123" s="21">
        <v>1548200</v>
      </c>
      <c r="K123" s="21">
        <v>1707800</v>
      </c>
      <c r="L123" s="21">
        <v>1925100</v>
      </c>
      <c r="M123" s="21">
        <v>1535700</v>
      </c>
      <c r="N123" s="21">
        <v>1258800</v>
      </c>
      <c r="O123" s="21">
        <v>1283000</v>
      </c>
      <c r="P123" s="21">
        <v>1433700</v>
      </c>
      <c r="Q123" s="21">
        <v>1521900</v>
      </c>
      <c r="R123" s="21">
        <v>1622800</v>
      </c>
      <c r="S123" s="21">
        <v>1251700</v>
      </c>
      <c r="T123" s="21">
        <v>1586300</v>
      </c>
      <c r="U123" s="21">
        <v>1479500</v>
      </c>
      <c r="V123" s="21">
        <v>862800</v>
      </c>
      <c r="W123" s="21">
        <v>1477300</v>
      </c>
      <c r="X123" s="21">
        <v>818600</v>
      </c>
      <c r="Y123" s="21">
        <v>1309300</v>
      </c>
      <c r="Z123" s="21">
        <v>1162000</v>
      </c>
      <c r="AA123" s="21">
        <v>796600</v>
      </c>
      <c r="AB123" s="21">
        <v>1176400</v>
      </c>
      <c r="AC123" s="21">
        <v>1455700</v>
      </c>
      <c r="AD123" s="21">
        <v>1374600</v>
      </c>
      <c r="AE123" s="21">
        <v>1503700</v>
      </c>
      <c r="AF123" s="21">
        <v>1238000</v>
      </c>
      <c r="AG123" s="21">
        <v>935600</v>
      </c>
      <c r="AH123" s="21">
        <v>1071900</v>
      </c>
      <c r="AI123" s="21">
        <v>988000</v>
      </c>
      <c r="AJ123" s="21">
        <v>1171800</v>
      </c>
      <c r="AK123" s="21">
        <v>1060700</v>
      </c>
      <c r="AL123" s="21">
        <v>4094500</v>
      </c>
      <c r="AM123" s="21">
        <v>1541000</v>
      </c>
      <c r="AN123" s="21">
        <v>1905900</v>
      </c>
      <c r="AO123" s="21">
        <v>1498000</v>
      </c>
      <c r="AP123" s="21">
        <v>1821400</v>
      </c>
      <c r="AQ123" s="21">
        <v>1879700</v>
      </c>
      <c r="AR123" s="21">
        <v>1406600</v>
      </c>
      <c r="AS123" s="21">
        <v>1861500</v>
      </c>
      <c r="AT123" s="21">
        <v>1467100</v>
      </c>
      <c r="AU123" s="21">
        <v>1330700</v>
      </c>
      <c r="AV123" s="21">
        <v>1636900</v>
      </c>
      <c r="AW123" s="21">
        <v>1304300</v>
      </c>
      <c r="AX123" s="21">
        <v>1428400</v>
      </c>
      <c r="AY123" s="21">
        <v>1337600</v>
      </c>
      <c r="AZ123" s="21">
        <v>1569300</v>
      </c>
      <c r="BA123" s="21">
        <v>2196000</v>
      </c>
      <c r="BB123" s="21">
        <v>1116600</v>
      </c>
      <c r="BC123" s="21">
        <v>974000</v>
      </c>
      <c r="BD123" s="21">
        <v>697500</v>
      </c>
      <c r="BE123" s="21">
        <v>1134000</v>
      </c>
      <c r="BF123" s="21">
        <v>1241600</v>
      </c>
      <c r="BG123" s="21">
        <v>1384900</v>
      </c>
      <c r="BH123" s="21">
        <v>1463800</v>
      </c>
      <c r="BI123" s="21">
        <v>1422900</v>
      </c>
      <c r="BJ123" s="21">
        <v>2370100</v>
      </c>
      <c r="BK123" s="21">
        <v>1960900</v>
      </c>
      <c r="BL123" s="21">
        <v>1445200</v>
      </c>
      <c r="BM123" s="2">
        <v>1821500</v>
      </c>
      <c r="BN123" s="2">
        <v>1412900</v>
      </c>
      <c r="BO123" s="2">
        <v>1802400</v>
      </c>
      <c r="BP123" s="2">
        <v>2525200</v>
      </c>
      <c r="BQ123" s="2">
        <v>3119400</v>
      </c>
      <c r="BR123" s="2">
        <v>967000</v>
      </c>
      <c r="BS123" s="2">
        <v>1250200</v>
      </c>
      <c r="BT123" s="2">
        <v>1709000</v>
      </c>
      <c r="BU123" s="2">
        <v>1064200</v>
      </c>
      <c r="BV123" s="2">
        <v>932400</v>
      </c>
      <c r="BW123" s="2">
        <v>1606200</v>
      </c>
      <c r="BX123" s="2">
        <v>1743200</v>
      </c>
      <c r="BY123" s="2">
        <v>1295300</v>
      </c>
      <c r="BZ123" s="2">
        <v>986900</v>
      </c>
      <c r="CA123" s="2">
        <v>937700</v>
      </c>
      <c r="CB123" s="2">
        <v>954200</v>
      </c>
      <c r="CC123" s="2">
        <v>1343700</v>
      </c>
      <c r="CD123" s="2">
        <v>1576900</v>
      </c>
      <c r="CE123" s="2">
        <v>1222300</v>
      </c>
      <c r="CF123" s="2">
        <v>967800</v>
      </c>
      <c r="CG123" s="2">
        <v>987300</v>
      </c>
      <c r="CH123" s="2">
        <v>1136300</v>
      </c>
      <c r="CI123" s="2">
        <v>678100</v>
      </c>
      <c r="CJ123" s="2">
        <v>747700</v>
      </c>
      <c r="CK123" s="2">
        <v>777800</v>
      </c>
      <c r="CL123" s="2">
        <v>1121500</v>
      </c>
      <c r="CM123" s="2">
        <v>1452400</v>
      </c>
      <c r="CN123" s="2">
        <v>1670400</v>
      </c>
      <c r="CO123" s="2">
        <v>1672100</v>
      </c>
      <c r="CP123" s="2">
        <v>1863700</v>
      </c>
      <c r="CQ123" s="2">
        <v>1268000</v>
      </c>
      <c r="CR123" s="2">
        <v>1079200</v>
      </c>
      <c r="CS123" s="2">
        <v>1560900</v>
      </c>
      <c r="CT123" s="2">
        <v>1795400</v>
      </c>
      <c r="CU123" s="2">
        <v>1644500</v>
      </c>
      <c r="CV123" s="2">
        <v>1114900</v>
      </c>
      <c r="CW123" s="2">
        <v>775300</v>
      </c>
      <c r="CX123" s="2">
        <v>927000</v>
      </c>
      <c r="CY123" s="2">
        <v>2081000</v>
      </c>
      <c r="CZ123" s="2">
        <v>1638300</v>
      </c>
      <c r="DA123" s="2">
        <v>1182200</v>
      </c>
      <c r="DB123" s="2">
        <v>1642900</v>
      </c>
      <c r="DC123" s="2">
        <v>1934700</v>
      </c>
      <c r="DD123" s="2">
        <v>1196100</v>
      </c>
      <c r="DE123" s="2">
        <v>2089300</v>
      </c>
      <c r="DF123" s="2">
        <v>2623000</v>
      </c>
      <c r="DG123" s="2">
        <v>1875100</v>
      </c>
      <c r="DH123" s="2">
        <v>1703900</v>
      </c>
      <c r="DI123" s="2">
        <v>2263800</v>
      </c>
      <c r="DJ123" s="2">
        <v>1799100</v>
      </c>
      <c r="DK123" s="2">
        <v>2630500</v>
      </c>
      <c r="DL123" s="2">
        <v>3349900</v>
      </c>
      <c r="DM123" s="2">
        <v>1611900</v>
      </c>
      <c r="DN123" s="2">
        <v>1934700</v>
      </c>
      <c r="DO123" s="2">
        <v>1480900</v>
      </c>
      <c r="DP123" s="2">
        <v>1027300</v>
      </c>
      <c r="DQ123" s="2">
        <v>1712400</v>
      </c>
      <c r="DR123" s="2">
        <v>1813700</v>
      </c>
      <c r="DS123" s="2">
        <v>1648200</v>
      </c>
      <c r="DT123" s="2">
        <v>1196000</v>
      </c>
      <c r="DU123" s="2">
        <v>1858200</v>
      </c>
      <c r="DV123" s="2">
        <v>1400600</v>
      </c>
      <c r="DW123" s="2">
        <v>1404000</v>
      </c>
      <c r="DX123" s="2">
        <v>1507600</v>
      </c>
      <c r="DY123" s="2">
        <v>1194400</v>
      </c>
      <c r="DZ123" s="2">
        <v>1018500</v>
      </c>
      <c r="EA123" s="2">
        <v>871800</v>
      </c>
      <c r="EB123" s="2">
        <v>784400</v>
      </c>
      <c r="EC123" s="2">
        <v>1925600</v>
      </c>
      <c r="ED123" s="2">
        <v>809100</v>
      </c>
      <c r="EE123" s="2">
        <v>1081400</v>
      </c>
      <c r="EF123" s="2">
        <v>995600</v>
      </c>
      <c r="EG123" s="2">
        <v>1342900</v>
      </c>
      <c r="EH123" s="2">
        <v>1292200</v>
      </c>
      <c r="EI123" s="2">
        <v>942600</v>
      </c>
      <c r="EJ123" s="2">
        <v>1237600</v>
      </c>
      <c r="EK123" s="2">
        <v>899000</v>
      </c>
      <c r="EL123" s="2">
        <v>931600</v>
      </c>
      <c r="EM123" s="2">
        <v>1396700</v>
      </c>
      <c r="EN123" s="2">
        <v>949200</v>
      </c>
      <c r="EO123" s="2">
        <v>1228100</v>
      </c>
      <c r="EP123" s="2">
        <v>968500</v>
      </c>
      <c r="EQ123" s="2">
        <v>1025500</v>
      </c>
      <c r="ER123" s="2">
        <v>1362000</v>
      </c>
      <c r="ES123" s="2">
        <v>1289500</v>
      </c>
      <c r="ET123" s="2">
        <v>1141500</v>
      </c>
      <c r="EU123" s="2">
        <v>1044200</v>
      </c>
      <c r="EV123" s="2">
        <v>742700</v>
      </c>
      <c r="EW123" s="2">
        <v>432100</v>
      </c>
      <c r="EX123" s="2">
        <v>628300</v>
      </c>
      <c r="EY123" s="2">
        <v>1200000</v>
      </c>
      <c r="EZ123" s="2">
        <v>920400</v>
      </c>
      <c r="FA123" s="2">
        <v>1778600</v>
      </c>
      <c r="FB123" s="2">
        <v>1197800</v>
      </c>
      <c r="FC123" s="2">
        <v>687900</v>
      </c>
      <c r="FD123" s="2">
        <v>960300</v>
      </c>
      <c r="FE123" s="2">
        <v>1139100</v>
      </c>
      <c r="FF123" s="2">
        <v>1314200</v>
      </c>
      <c r="FG123" s="2">
        <v>1158500</v>
      </c>
      <c r="FH123" s="2">
        <v>721000</v>
      </c>
      <c r="FI123" s="2">
        <v>841700</v>
      </c>
      <c r="FJ123" s="2">
        <v>989000</v>
      </c>
      <c r="FK123" s="2">
        <v>867200</v>
      </c>
      <c r="FL123" s="2">
        <v>1182300</v>
      </c>
      <c r="FM123" s="2">
        <v>986800</v>
      </c>
      <c r="FN123" s="2">
        <v>1284200</v>
      </c>
      <c r="FO123" s="2">
        <v>1355000</v>
      </c>
      <c r="FP123" s="2">
        <v>1333200</v>
      </c>
      <c r="FQ123" s="2">
        <v>1057800</v>
      </c>
      <c r="FR123" s="2">
        <v>1134700</v>
      </c>
      <c r="FS123" s="2">
        <v>710400</v>
      </c>
      <c r="FT123" s="2">
        <v>1125300</v>
      </c>
      <c r="FU123" s="2">
        <v>924100</v>
      </c>
      <c r="FV123" s="2">
        <v>1259000</v>
      </c>
      <c r="FW123" s="2">
        <v>1049000</v>
      </c>
      <c r="FX123" s="2">
        <v>790900</v>
      </c>
      <c r="FY123" s="2">
        <v>847600</v>
      </c>
      <c r="FZ123" s="2">
        <v>1036400</v>
      </c>
      <c r="GA123" s="2">
        <v>1677000</v>
      </c>
      <c r="GB123" s="2">
        <v>965000</v>
      </c>
      <c r="GC123" s="2">
        <v>1879800</v>
      </c>
      <c r="GD123" s="2">
        <v>1483600</v>
      </c>
      <c r="GE123" s="2">
        <v>1392500</v>
      </c>
      <c r="GF123" s="2">
        <v>1568400</v>
      </c>
      <c r="GG123" s="2">
        <v>1354100</v>
      </c>
      <c r="GH123" s="2">
        <v>1318600</v>
      </c>
      <c r="GI123" s="2">
        <v>4572600</v>
      </c>
      <c r="GJ123" s="2">
        <v>1179600</v>
      </c>
      <c r="GK123" s="2">
        <v>1093600</v>
      </c>
      <c r="GL123" s="2">
        <v>1364600</v>
      </c>
      <c r="GM123" s="2">
        <v>745300</v>
      </c>
      <c r="GN123" s="2">
        <v>821100</v>
      </c>
      <c r="GO123" s="2">
        <v>1263400</v>
      </c>
      <c r="GP123" s="2">
        <v>836900</v>
      </c>
      <c r="GQ123" s="2">
        <v>918500</v>
      </c>
      <c r="GR123" s="2">
        <v>1178000</v>
      </c>
      <c r="GS123" s="2">
        <v>801800</v>
      </c>
      <c r="GT123" s="2">
        <v>1065600</v>
      </c>
      <c r="GU123" s="2">
        <v>1723100</v>
      </c>
      <c r="GV123" s="2">
        <v>1171600</v>
      </c>
      <c r="GW123" s="2">
        <v>906300</v>
      </c>
      <c r="GX123" s="2">
        <v>1239000</v>
      </c>
      <c r="GY123" s="2">
        <v>1214000</v>
      </c>
      <c r="GZ123" s="2">
        <v>2067300</v>
      </c>
      <c r="HA123" s="2">
        <v>967900</v>
      </c>
      <c r="HB123" s="2">
        <v>1015000</v>
      </c>
      <c r="HC123" s="2">
        <v>1395100</v>
      </c>
      <c r="HD123" s="2">
        <v>1639600</v>
      </c>
      <c r="HE123" s="2">
        <v>1301600</v>
      </c>
      <c r="HF123" s="2">
        <v>1723300</v>
      </c>
      <c r="HG123" s="2">
        <v>1107500</v>
      </c>
      <c r="HH123" s="2">
        <v>1153700</v>
      </c>
      <c r="HI123" s="2">
        <v>978800</v>
      </c>
      <c r="HJ123" s="2">
        <v>2489600</v>
      </c>
      <c r="HK123" s="2">
        <v>799800</v>
      </c>
      <c r="HL123" s="2">
        <v>879200</v>
      </c>
      <c r="HM123" s="2">
        <v>775800</v>
      </c>
      <c r="HN123" s="2">
        <v>1605400</v>
      </c>
      <c r="HO123" s="2">
        <v>1111200</v>
      </c>
      <c r="HP123" s="2">
        <v>1326300</v>
      </c>
      <c r="HQ123" s="2">
        <v>940200</v>
      </c>
      <c r="HR123" s="2">
        <v>1069200</v>
      </c>
      <c r="HS123" s="2">
        <v>1302400</v>
      </c>
      <c r="HT123" s="2">
        <v>1004700</v>
      </c>
      <c r="HU123" s="2">
        <v>1912000</v>
      </c>
      <c r="HV123" s="2">
        <v>1026000</v>
      </c>
      <c r="HW123" s="2">
        <v>1142100</v>
      </c>
      <c r="HX123" s="2">
        <v>1123900</v>
      </c>
      <c r="HY123" s="2">
        <v>771800</v>
      </c>
      <c r="HZ123" s="2">
        <v>858700</v>
      </c>
      <c r="IA123" s="2">
        <v>1570100</v>
      </c>
      <c r="IB123" s="2">
        <v>974900</v>
      </c>
      <c r="IC123" s="2">
        <v>943600</v>
      </c>
      <c r="ID123" s="2">
        <v>700300</v>
      </c>
      <c r="IE123" s="2">
        <v>1274500</v>
      </c>
      <c r="IF123" s="2">
        <v>1320800</v>
      </c>
      <c r="IG123" s="2">
        <v>1195200</v>
      </c>
      <c r="IH123" s="2">
        <v>1860800</v>
      </c>
      <c r="II123" s="2">
        <v>1019300</v>
      </c>
      <c r="IJ123" s="2">
        <v>1082300</v>
      </c>
      <c r="IK123" s="2">
        <v>1428800</v>
      </c>
      <c r="IL123" s="2">
        <v>1510700</v>
      </c>
      <c r="IM123" s="2">
        <v>1292900</v>
      </c>
      <c r="IN123" s="2">
        <v>1139700</v>
      </c>
      <c r="IO123" s="2">
        <v>1376100</v>
      </c>
      <c r="IP123" s="2">
        <v>3028200</v>
      </c>
      <c r="IQ123" s="2">
        <v>1888100</v>
      </c>
      <c r="IR123" s="2">
        <v>1354400</v>
      </c>
      <c r="IS123" s="2">
        <v>993400</v>
      </c>
      <c r="IT123" s="2">
        <v>1380600</v>
      </c>
    </row>
    <row r="124" spans="1:254" ht="15.9" customHeight="1">
      <c r="A124" s="390" t="s">
        <v>243</v>
      </c>
      <c r="B124" s="46" t="s">
        <v>244</v>
      </c>
      <c r="C124" s="50">
        <v>4358400</v>
      </c>
      <c r="D124" s="199">
        <v>-5547800</v>
      </c>
      <c r="E124" s="197">
        <v>9906200</v>
      </c>
      <c r="F124" s="21">
        <v>9206900</v>
      </c>
      <c r="G124" s="21">
        <v>8791100</v>
      </c>
      <c r="H124" s="21">
        <v>14067600</v>
      </c>
      <c r="I124" s="21">
        <v>10723900</v>
      </c>
      <c r="J124" s="21">
        <v>10828600</v>
      </c>
      <c r="K124" s="21">
        <v>13660100</v>
      </c>
      <c r="L124" s="21">
        <v>9688100</v>
      </c>
      <c r="M124" s="21">
        <v>6867500</v>
      </c>
      <c r="N124" s="21">
        <v>6189300</v>
      </c>
      <c r="O124" s="21">
        <v>8035600</v>
      </c>
      <c r="P124" s="21">
        <v>6251100</v>
      </c>
      <c r="Q124" s="21">
        <v>9620300</v>
      </c>
      <c r="R124" s="21">
        <v>9356300</v>
      </c>
      <c r="S124" s="21">
        <v>7414000</v>
      </c>
      <c r="T124" s="21">
        <v>6380500</v>
      </c>
      <c r="U124" s="21">
        <v>7707400</v>
      </c>
      <c r="V124" s="21">
        <v>5441500</v>
      </c>
      <c r="W124" s="21">
        <v>6529000</v>
      </c>
      <c r="X124" s="21">
        <v>7751700</v>
      </c>
      <c r="Y124" s="21">
        <v>7886000</v>
      </c>
      <c r="Z124" s="21">
        <v>9424500</v>
      </c>
      <c r="AA124" s="21">
        <v>6343100</v>
      </c>
      <c r="AB124" s="21">
        <v>9168000</v>
      </c>
      <c r="AC124" s="21">
        <v>9257700</v>
      </c>
      <c r="AD124" s="21">
        <v>9488000</v>
      </c>
      <c r="AE124" s="21">
        <v>12517300</v>
      </c>
      <c r="AF124" s="21">
        <v>15325400</v>
      </c>
      <c r="AG124" s="21">
        <v>16359000</v>
      </c>
      <c r="AH124" s="21">
        <v>9836400</v>
      </c>
      <c r="AI124" s="21">
        <v>13493700</v>
      </c>
      <c r="AJ124" s="21">
        <v>16004200</v>
      </c>
      <c r="AK124" s="21">
        <v>9673000</v>
      </c>
      <c r="AL124" s="21">
        <v>14467000</v>
      </c>
      <c r="AM124" s="21">
        <v>10721100</v>
      </c>
      <c r="AN124" s="21">
        <v>9010400</v>
      </c>
      <c r="AO124" s="21">
        <v>9741600</v>
      </c>
      <c r="AP124" s="21">
        <v>12128800</v>
      </c>
      <c r="AQ124" s="21">
        <v>13173200</v>
      </c>
      <c r="AR124" s="21">
        <v>18916700</v>
      </c>
      <c r="AS124" s="21">
        <v>14131200</v>
      </c>
      <c r="AT124" s="21">
        <v>10841900</v>
      </c>
      <c r="AU124" s="21">
        <v>11385300</v>
      </c>
      <c r="AV124" s="21">
        <v>8640800</v>
      </c>
      <c r="AW124" s="21">
        <v>10006200</v>
      </c>
      <c r="AX124" s="21">
        <v>8128100</v>
      </c>
      <c r="AY124" s="21">
        <v>14964600</v>
      </c>
      <c r="AZ124" s="21">
        <v>13722800</v>
      </c>
      <c r="BA124" s="21">
        <v>23942000</v>
      </c>
      <c r="BB124" s="21">
        <v>8693900</v>
      </c>
      <c r="BC124" s="21">
        <v>15297600</v>
      </c>
      <c r="BD124" s="21">
        <v>14254900</v>
      </c>
      <c r="BE124" s="21">
        <v>12823100</v>
      </c>
      <c r="BF124" s="21">
        <v>16564400</v>
      </c>
      <c r="BG124" s="21">
        <v>13420100</v>
      </c>
      <c r="BH124" s="21">
        <v>14973800</v>
      </c>
      <c r="BI124" s="21">
        <v>16575000</v>
      </c>
      <c r="BJ124" s="21">
        <v>15163200</v>
      </c>
      <c r="BK124" s="21">
        <v>17988500</v>
      </c>
      <c r="BL124" s="21">
        <v>21882500</v>
      </c>
      <c r="BM124" s="2">
        <v>7973500</v>
      </c>
      <c r="BN124" s="2">
        <v>7657000</v>
      </c>
      <c r="BO124" s="2">
        <v>6435200</v>
      </c>
      <c r="BP124" s="2">
        <v>11016900</v>
      </c>
      <c r="BQ124" s="2">
        <v>11882300</v>
      </c>
      <c r="BR124" s="2">
        <v>5387600</v>
      </c>
      <c r="BS124" s="2">
        <v>12002700</v>
      </c>
      <c r="BT124" s="2">
        <v>7913300</v>
      </c>
      <c r="BU124" s="2">
        <v>6371000</v>
      </c>
      <c r="BV124" s="2">
        <v>5470500</v>
      </c>
      <c r="BW124" s="2">
        <v>7328800</v>
      </c>
      <c r="BX124" s="2">
        <v>6632900</v>
      </c>
      <c r="BY124" s="2">
        <v>6538700</v>
      </c>
      <c r="BZ124" s="2">
        <v>8780400</v>
      </c>
      <c r="CA124" s="2">
        <v>8041900</v>
      </c>
      <c r="CB124" s="2">
        <v>9612200</v>
      </c>
      <c r="CC124" s="2">
        <v>10788400</v>
      </c>
      <c r="CD124" s="2">
        <v>12977400</v>
      </c>
      <c r="CE124" s="2">
        <v>8041700</v>
      </c>
      <c r="CF124" s="2">
        <v>7395500</v>
      </c>
      <c r="CG124" s="2">
        <v>10173300</v>
      </c>
      <c r="CH124" s="2">
        <v>13374900</v>
      </c>
      <c r="CI124" s="2">
        <v>7103600</v>
      </c>
      <c r="CJ124" s="2">
        <v>8043100</v>
      </c>
      <c r="CK124" s="2">
        <v>5324900</v>
      </c>
      <c r="CL124" s="2">
        <v>8081500</v>
      </c>
      <c r="CM124" s="2">
        <v>8475700</v>
      </c>
      <c r="CN124" s="2">
        <v>12991900</v>
      </c>
      <c r="CO124" s="2">
        <v>10991600</v>
      </c>
      <c r="CP124" s="2">
        <v>13280600</v>
      </c>
      <c r="CQ124" s="2">
        <v>7658700</v>
      </c>
      <c r="CR124" s="2">
        <v>7635300</v>
      </c>
      <c r="CS124" s="2">
        <v>7451400</v>
      </c>
      <c r="CT124" s="2">
        <v>13636900</v>
      </c>
      <c r="CU124" s="2">
        <v>10932900</v>
      </c>
      <c r="CV124" s="2">
        <v>6113600</v>
      </c>
      <c r="CW124" s="2">
        <v>5797000</v>
      </c>
      <c r="CX124" s="2">
        <v>7921100</v>
      </c>
      <c r="CY124" s="2">
        <v>15547500</v>
      </c>
      <c r="CZ124" s="2">
        <v>10582600</v>
      </c>
      <c r="DA124" s="2">
        <v>8666900</v>
      </c>
      <c r="DB124" s="2">
        <v>8640900</v>
      </c>
      <c r="DC124" s="2">
        <v>12619200</v>
      </c>
      <c r="DD124" s="2">
        <v>10214800</v>
      </c>
      <c r="DE124" s="2">
        <v>8665200</v>
      </c>
      <c r="DF124" s="2">
        <v>9469600</v>
      </c>
      <c r="DG124" s="2">
        <v>7281000</v>
      </c>
      <c r="DH124" s="2">
        <v>7148400</v>
      </c>
      <c r="DI124" s="2">
        <v>10033700</v>
      </c>
      <c r="DJ124" s="2">
        <v>9062500</v>
      </c>
      <c r="DK124" s="2">
        <v>8376400</v>
      </c>
      <c r="DL124" s="2">
        <v>7520200</v>
      </c>
      <c r="DM124" s="2">
        <v>6983100</v>
      </c>
      <c r="DN124" s="2">
        <v>7346100</v>
      </c>
      <c r="DO124" s="2">
        <v>4231000</v>
      </c>
      <c r="DP124" s="2">
        <v>5689300</v>
      </c>
      <c r="DQ124" s="2">
        <v>7369200</v>
      </c>
      <c r="DR124" s="2">
        <v>12904300</v>
      </c>
      <c r="DS124" s="2">
        <v>14170300</v>
      </c>
      <c r="DT124" s="2">
        <v>10727000</v>
      </c>
      <c r="DU124" s="2">
        <v>12806500</v>
      </c>
      <c r="DV124" s="2">
        <v>8932500</v>
      </c>
      <c r="DW124" s="2">
        <v>12442000</v>
      </c>
      <c r="DX124" s="2">
        <v>8684500</v>
      </c>
      <c r="DY124" s="2">
        <v>8859200</v>
      </c>
      <c r="DZ124" s="2">
        <v>8902500</v>
      </c>
      <c r="EA124" s="2">
        <v>10385200</v>
      </c>
      <c r="EB124" s="2">
        <v>11919200</v>
      </c>
      <c r="EC124" s="2">
        <v>11266300</v>
      </c>
      <c r="ED124" s="2">
        <v>12140000</v>
      </c>
      <c r="EE124" s="2">
        <v>8621700</v>
      </c>
      <c r="EF124" s="2">
        <v>8239700</v>
      </c>
      <c r="EG124" s="2">
        <v>10825600</v>
      </c>
      <c r="EH124" s="2">
        <v>11342900</v>
      </c>
      <c r="EI124" s="2">
        <v>9543200</v>
      </c>
      <c r="EJ124" s="2">
        <v>8678700</v>
      </c>
      <c r="EK124" s="2">
        <v>6827200</v>
      </c>
      <c r="EL124" s="2">
        <v>9298300</v>
      </c>
      <c r="EM124" s="2">
        <v>10371300</v>
      </c>
      <c r="EN124" s="2">
        <v>11299500</v>
      </c>
      <c r="EO124" s="2">
        <v>8762100</v>
      </c>
      <c r="EP124" s="2">
        <v>7360000</v>
      </c>
      <c r="EQ124" s="2">
        <v>7465200</v>
      </c>
      <c r="ER124" s="2">
        <v>10679400</v>
      </c>
      <c r="ES124" s="2">
        <v>8716400</v>
      </c>
      <c r="ET124" s="2">
        <v>5865200</v>
      </c>
      <c r="EU124" s="2">
        <v>4250600</v>
      </c>
      <c r="EV124" s="2">
        <v>3544900</v>
      </c>
      <c r="EW124" s="2">
        <v>1816000</v>
      </c>
      <c r="EX124" s="2">
        <v>3651200</v>
      </c>
      <c r="EY124" s="2">
        <v>6950200</v>
      </c>
      <c r="EZ124" s="2">
        <v>4844600</v>
      </c>
      <c r="FA124" s="2">
        <v>17346100</v>
      </c>
      <c r="FB124" s="2">
        <v>5821000</v>
      </c>
      <c r="FC124" s="2">
        <v>7354200</v>
      </c>
      <c r="FD124" s="2">
        <v>6546200</v>
      </c>
      <c r="FE124" s="2">
        <v>8825500</v>
      </c>
      <c r="FF124" s="2">
        <v>11538500</v>
      </c>
      <c r="FG124" s="2">
        <v>6235000</v>
      </c>
      <c r="FH124" s="2">
        <v>9349200</v>
      </c>
      <c r="FI124" s="2">
        <v>9202200</v>
      </c>
      <c r="FJ124" s="2">
        <v>8818100</v>
      </c>
      <c r="FK124" s="2">
        <v>5638800</v>
      </c>
      <c r="FL124" s="2">
        <v>6231600</v>
      </c>
      <c r="FM124" s="2">
        <v>6642200</v>
      </c>
      <c r="FN124" s="2">
        <v>10422300</v>
      </c>
      <c r="FO124" s="2">
        <v>8843300</v>
      </c>
      <c r="FP124" s="2">
        <v>6279700</v>
      </c>
      <c r="FQ124" s="2">
        <v>9913300</v>
      </c>
      <c r="FR124" s="2">
        <v>14258700</v>
      </c>
      <c r="FS124" s="2">
        <v>14777400</v>
      </c>
      <c r="FT124" s="2">
        <v>27677100</v>
      </c>
      <c r="FU124" s="2">
        <v>8523900</v>
      </c>
      <c r="FV124" s="2">
        <v>8295500</v>
      </c>
      <c r="FW124" s="2">
        <v>9629700</v>
      </c>
      <c r="FX124" s="2">
        <v>7127200</v>
      </c>
      <c r="FY124" s="2">
        <v>9320300</v>
      </c>
      <c r="FZ124" s="2">
        <v>6409800</v>
      </c>
      <c r="GA124" s="2">
        <v>12141700</v>
      </c>
      <c r="GB124" s="2">
        <v>13473900</v>
      </c>
      <c r="GC124" s="2">
        <v>10101200</v>
      </c>
      <c r="GD124" s="2">
        <v>6765900</v>
      </c>
      <c r="GE124" s="2">
        <v>8368600</v>
      </c>
      <c r="GF124" s="2">
        <v>7687100</v>
      </c>
      <c r="GG124" s="2">
        <v>7584800</v>
      </c>
      <c r="GH124" s="2">
        <v>8686100</v>
      </c>
      <c r="GI124" s="2">
        <v>22501300</v>
      </c>
      <c r="GJ124" s="2">
        <v>7789400</v>
      </c>
      <c r="GK124" s="2">
        <v>5072000</v>
      </c>
      <c r="GL124" s="2">
        <v>7617600</v>
      </c>
      <c r="GM124" s="2">
        <v>6654000</v>
      </c>
      <c r="GN124" s="2">
        <v>7952500</v>
      </c>
      <c r="GO124" s="2">
        <v>5098200</v>
      </c>
      <c r="GP124" s="2">
        <v>7954700</v>
      </c>
      <c r="GQ124" s="2">
        <v>7728800</v>
      </c>
      <c r="GR124" s="2">
        <v>6008900</v>
      </c>
      <c r="GS124" s="2">
        <v>6038400</v>
      </c>
      <c r="GT124" s="2">
        <v>6584100</v>
      </c>
      <c r="GU124" s="2">
        <v>8969700</v>
      </c>
      <c r="GV124" s="2">
        <v>8616900</v>
      </c>
      <c r="GW124" s="2">
        <v>6297600</v>
      </c>
      <c r="GX124" s="2">
        <v>9641200</v>
      </c>
      <c r="GY124" s="2">
        <v>15700800</v>
      </c>
      <c r="GZ124" s="2">
        <v>13607000</v>
      </c>
      <c r="HA124" s="2">
        <v>6460400</v>
      </c>
      <c r="HB124" s="2">
        <v>8005200</v>
      </c>
      <c r="HC124" s="2">
        <v>6339000</v>
      </c>
      <c r="HD124" s="2">
        <v>7470500</v>
      </c>
      <c r="HE124" s="2">
        <v>8450900</v>
      </c>
      <c r="HF124" s="2">
        <v>10305700</v>
      </c>
      <c r="HG124" s="2">
        <v>6858100</v>
      </c>
      <c r="HH124" s="2">
        <v>7702700</v>
      </c>
      <c r="HI124" s="2">
        <v>5645900</v>
      </c>
      <c r="HJ124" s="2">
        <v>18551000</v>
      </c>
      <c r="HK124" s="2">
        <v>6646300</v>
      </c>
      <c r="HL124" s="2">
        <v>7894600</v>
      </c>
      <c r="HM124" s="2">
        <v>7840100</v>
      </c>
      <c r="HN124" s="2">
        <v>8247200</v>
      </c>
      <c r="HO124" s="2">
        <v>6780800</v>
      </c>
      <c r="HP124" s="2">
        <v>5667100</v>
      </c>
      <c r="HQ124" s="2">
        <v>6818200</v>
      </c>
      <c r="HR124" s="2">
        <v>8270200</v>
      </c>
      <c r="HS124" s="2">
        <v>5576300</v>
      </c>
      <c r="HT124" s="2">
        <v>5260300</v>
      </c>
      <c r="HU124" s="2">
        <v>6374400</v>
      </c>
      <c r="HV124" s="2">
        <v>7046100</v>
      </c>
      <c r="HW124" s="2">
        <v>4949500</v>
      </c>
      <c r="HX124" s="2">
        <v>7321200</v>
      </c>
      <c r="HY124" s="2">
        <v>5077000</v>
      </c>
      <c r="HZ124" s="2">
        <v>5275500</v>
      </c>
      <c r="IA124" s="2">
        <v>8274900</v>
      </c>
      <c r="IB124" s="2">
        <v>5004600</v>
      </c>
      <c r="IC124" s="2">
        <v>4087300</v>
      </c>
      <c r="ID124" s="2">
        <v>5806700</v>
      </c>
      <c r="IE124" s="2">
        <v>7148700</v>
      </c>
      <c r="IF124" s="2">
        <v>9307300</v>
      </c>
      <c r="IG124" s="2">
        <v>6092000</v>
      </c>
      <c r="IH124" s="2">
        <v>9334400</v>
      </c>
      <c r="II124" s="2">
        <v>6789000</v>
      </c>
      <c r="IJ124" s="2">
        <v>8499500</v>
      </c>
      <c r="IK124" s="2">
        <v>10880400</v>
      </c>
      <c r="IL124" s="2">
        <v>11581800</v>
      </c>
      <c r="IM124" s="2">
        <v>10158000</v>
      </c>
      <c r="IN124" s="2">
        <v>15165000</v>
      </c>
      <c r="IO124" s="2">
        <v>6008400</v>
      </c>
      <c r="IP124" s="2">
        <v>7928900</v>
      </c>
      <c r="IQ124" s="2">
        <v>8476300</v>
      </c>
      <c r="IR124" s="2">
        <v>7803800</v>
      </c>
      <c r="IS124" s="2">
        <v>6532300</v>
      </c>
      <c r="IT124" s="2">
        <v>5399700</v>
      </c>
    </row>
    <row r="125" spans="1:254" ht="15.9" customHeight="1">
      <c r="A125" s="390" t="s">
        <v>245</v>
      </c>
      <c r="B125" s="46" t="s">
        <v>246</v>
      </c>
      <c r="C125" s="50">
        <v>102700</v>
      </c>
      <c r="D125" s="199">
        <v>-16200</v>
      </c>
      <c r="E125" s="197">
        <v>118900</v>
      </c>
      <c r="F125" s="21">
        <v>76800</v>
      </c>
      <c r="G125" s="21">
        <v>83100</v>
      </c>
      <c r="H125" s="21">
        <v>159300</v>
      </c>
      <c r="I125" s="21">
        <v>95900</v>
      </c>
      <c r="J125" s="21">
        <v>126700</v>
      </c>
      <c r="K125" s="21">
        <v>176000</v>
      </c>
      <c r="L125" s="21">
        <v>78900</v>
      </c>
      <c r="M125" s="21">
        <v>153500</v>
      </c>
      <c r="N125" s="21">
        <v>98300</v>
      </c>
      <c r="O125" s="21">
        <v>103300</v>
      </c>
      <c r="P125" s="21">
        <v>97600</v>
      </c>
      <c r="Q125" s="21">
        <v>138800</v>
      </c>
      <c r="R125" s="21">
        <v>135800</v>
      </c>
      <c r="S125" s="21">
        <v>111300</v>
      </c>
      <c r="T125" s="21">
        <v>119700</v>
      </c>
      <c r="U125" s="21">
        <v>127100</v>
      </c>
      <c r="V125" s="21">
        <v>82000</v>
      </c>
      <c r="W125" s="21">
        <v>92400</v>
      </c>
      <c r="X125" s="21">
        <v>110600</v>
      </c>
      <c r="Y125" s="21">
        <v>99500</v>
      </c>
      <c r="Z125" s="21">
        <v>161800</v>
      </c>
      <c r="AA125" s="21">
        <v>148600</v>
      </c>
      <c r="AB125" s="21">
        <v>116800</v>
      </c>
      <c r="AC125" s="21">
        <v>95800</v>
      </c>
      <c r="AD125" s="21">
        <v>91500</v>
      </c>
      <c r="AE125" s="21">
        <v>99700</v>
      </c>
      <c r="AF125" s="21">
        <v>118300</v>
      </c>
      <c r="AG125" s="21">
        <v>111600</v>
      </c>
      <c r="AH125" s="21">
        <v>97700</v>
      </c>
      <c r="AI125" s="21">
        <v>98000</v>
      </c>
      <c r="AJ125" s="21">
        <v>103900</v>
      </c>
      <c r="AK125" s="21">
        <v>93600</v>
      </c>
      <c r="AL125" s="21">
        <v>297000</v>
      </c>
      <c r="AM125" s="21">
        <v>144400</v>
      </c>
      <c r="AN125" s="21">
        <v>100500</v>
      </c>
      <c r="AO125" s="21">
        <v>139700</v>
      </c>
      <c r="AP125" s="21">
        <v>133000</v>
      </c>
      <c r="AQ125" s="21">
        <v>134300</v>
      </c>
      <c r="AR125" s="21">
        <v>150900</v>
      </c>
      <c r="AS125" s="21">
        <v>125100</v>
      </c>
      <c r="AT125" s="21">
        <v>144000</v>
      </c>
      <c r="AU125" s="21">
        <v>112100</v>
      </c>
      <c r="AV125" s="21">
        <v>163200</v>
      </c>
      <c r="AW125" s="21">
        <v>192200</v>
      </c>
      <c r="AX125" s="21">
        <v>129800</v>
      </c>
      <c r="AY125" s="21">
        <v>164100</v>
      </c>
      <c r="AZ125" s="21">
        <v>231900</v>
      </c>
      <c r="BA125" s="21">
        <v>244800</v>
      </c>
      <c r="BB125" s="21">
        <v>145800</v>
      </c>
      <c r="BC125" s="21">
        <v>129200</v>
      </c>
      <c r="BD125" s="21">
        <v>105800</v>
      </c>
      <c r="BE125" s="21">
        <v>105300</v>
      </c>
      <c r="BF125" s="21">
        <v>206100</v>
      </c>
      <c r="BG125" s="21">
        <v>141600</v>
      </c>
      <c r="BH125" s="21">
        <v>185300</v>
      </c>
      <c r="BI125" s="21">
        <v>129000</v>
      </c>
      <c r="BJ125" s="21">
        <v>197200</v>
      </c>
      <c r="BK125" s="21">
        <v>175700</v>
      </c>
      <c r="BL125" s="21">
        <v>180000</v>
      </c>
      <c r="BM125" s="2">
        <v>209700</v>
      </c>
      <c r="BN125" s="2">
        <v>411900</v>
      </c>
      <c r="BO125" s="2">
        <v>253500</v>
      </c>
      <c r="BP125" s="2">
        <v>170900</v>
      </c>
      <c r="BQ125" s="2">
        <v>183700</v>
      </c>
      <c r="BR125" s="2">
        <v>130300</v>
      </c>
      <c r="BS125" s="2">
        <v>194200</v>
      </c>
      <c r="BT125" s="2">
        <v>266600</v>
      </c>
      <c r="BU125" s="2">
        <v>132500</v>
      </c>
      <c r="BV125" s="2">
        <v>186200</v>
      </c>
      <c r="BW125" s="2">
        <v>246800</v>
      </c>
      <c r="BX125" s="2">
        <v>161300</v>
      </c>
      <c r="BY125" s="2">
        <v>181800</v>
      </c>
      <c r="BZ125" s="2">
        <v>190900</v>
      </c>
      <c r="CA125" s="2">
        <v>164300</v>
      </c>
      <c r="CB125" s="2">
        <v>212200</v>
      </c>
      <c r="CC125" s="2">
        <v>208000</v>
      </c>
      <c r="CD125" s="2">
        <v>222100</v>
      </c>
      <c r="CE125" s="2">
        <v>326700</v>
      </c>
      <c r="CF125" s="2">
        <v>124800</v>
      </c>
      <c r="CG125" s="2">
        <v>445600</v>
      </c>
      <c r="CH125" s="2">
        <v>274200</v>
      </c>
      <c r="CI125" s="2">
        <v>246700</v>
      </c>
      <c r="CJ125" s="2">
        <v>156600</v>
      </c>
      <c r="CK125" s="2">
        <v>162900</v>
      </c>
      <c r="CL125" s="2">
        <v>147000</v>
      </c>
      <c r="CM125" s="2">
        <v>218700</v>
      </c>
      <c r="CN125" s="2">
        <v>166200</v>
      </c>
      <c r="CO125" s="2">
        <v>262900</v>
      </c>
      <c r="CP125" s="2">
        <v>238800</v>
      </c>
      <c r="CQ125" s="2">
        <v>163800</v>
      </c>
      <c r="CR125" s="2">
        <v>185600</v>
      </c>
      <c r="CS125" s="2">
        <v>205600</v>
      </c>
      <c r="CT125" s="2">
        <v>279600</v>
      </c>
      <c r="CU125" s="2">
        <v>146900</v>
      </c>
      <c r="CV125" s="2">
        <v>101700</v>
      </c>
      <c r="CW125" s="2">
        <v>119100</v>
      </c>
      <c r="CX125" s="2">
        <v>198100</v>
      </c>
      <c r="CY125" s="2">
        <v>213400</v>
      </c>
      <c r="CZ125" s="2">
        <v>293800</v>
      </c>
      <c r="DA125" s="2">
        <v>296400</v>
      </c>
      <c r="DB125" s="2">
        <v>218700</v>
      </c>
      <c r="DC125" s="2">
        <v>236900</v>
      </c>
      <c r="DD125" s="2">
        <v>113200</v>
      </c>
      <c r="DE125" s="2">
        <v>182900</v>
      </c>
      <c r="DF125" s="2">
        <v>366400</v>
      </c>
      <c r="DG125" s="2">
        <v>252100</v>
      </c>
      <c r="DH125" s="2">
        <v>257700</v>
      </c>
      <c r="DI125" s="2">
        <v>326900</v>
      </c>
      <c r="DJ125" s="2">
        <v>898900</v>
      </c>
      <c r="DK125" s="2">
        <v>607500</v>
      </c>
      <c r="DL125" s="2">
        <v>178700</v>
      </c>
      <c r="DM125" s="2">
        <v>83400</v>
      </c>
      <c r="DN125" s="2">
        <v>83700</v>
      </c>
      <c r="DO125" s="2">
        <v>135700</v>
      </c>
      <c r="DP125" s="2">
        <v>129100</v>
      </c>
      <c r="DQ125" s="2">
        <v>214900</v>
      </c>
      <c r="DR125" s="2">
        <v>135300</v>
      </c>
      <c r="DS125" s="2">
        <v>140600</v>
      </c>
      <c r="DT125" s="2">
        <v>247800</v>
      </c>
      <c r="DU125" s="2">
        <v>237500</v>
      </c>
      <c r="DV125" s="2">
        <v>412800</v>
      </c>
      <c r="DW125" s="2">
        <v>280200</v>
      </c>
      <c r="DX125" s="2">
        <v>93300</v>
      </c>
      <c r="DY125" s="2">
        <v>83900</v>
      </c>
      <c r="DZ125" s="2">
        <v>73900</v>
      </c>
      <c r="EA125" s="2">
        <v>102700</v>
      </c>
      <c r="EB125" s="2">
        <v>162800</v>
      </c>
      <c r="EC125" s="2">
        <v>94200</v>
      </c>
      <c r="ED125" s="2">
        <v>81300</v>
      </c>
      <c r="EE125" s="2">
        <v>107200</v>
      </c>
      <c r="EF125" s="2">
        <v>80300</v>
      </c>
      <c r="EG125" s="2">
        <v>84800</v>
      </c>
      <c r="EH125" s="2">
        <v>92300</v>
      </c>
      <c r="EI125" s="2">
        <v>75500</v>
      </c>
      <c r="EJ125" s="2">
        <v>179700</v>
      </c>
      <c r="EK125" s="2">
        <v>74200</v>
      </c>
      <c r="EL125" s="2">
        <v>66400</v>
      </c>
      <c r="EM125" s="2">
        <v>76700</v>
      </c>
      <c r="EN125" s="2">
        <v>92300</v>
      </c>
      <c r="EO125" s="2">
        <v>97400</v>
      </c>
      <c r="EP125" s="2">
        <v>62800</v>
      </c>
      <c r="EQ125" s="2">
        <v>98200</v>
      </c>
      <c r="ER125" s="2">
        <v>115400</v>
      </c>
      <c r="ES125" s="2">
        <v>107800</v>
      </c>
      <c r="ET125" s="2">
        <v>72500</v>
      </c>
      <c r="EU125" s="2">
        <v>86100</v>
      </c>
      <c r="EV125" s="2">
        <v>98000</v>
      </c>
      <c r="EW125" s="2">
        <v>101700</v>
      </c>
      <c r="EX125" s="2">
        <v>56300</v>
      </c>
      <c r="EY125" s="2">
        <v>94800</v>
      </c>
      <c r="EZ125" s="2">
        <v>127200</v>
      </c>
      <c r="FA125" s="2">
        <v>112800</v>
      </c>
      <c r="FB125" s="2">
        <v>116900</v>
      </c>
      <c r="FC125" s="2">
        <v>63200</v>
      </c>
      <c r="FD125" s="2">
        <v>92300</v>
      </c>
      <c r="FE125" s="2">
        <v>112300</v>
      </c>
      <c r="FF125" s="2">
        <v>139300</v>
      </c>
      <c r="FG125" s="2">
        <v>92100</v>
      </c>
      <c r="FH125" s="2">
        <v>85100</v>
      </c>
      <c r="FI125" s="2">
        <v>65900</v>
      </c>
      <c r="FJ125" s="2">
        <v>122700</v>
      </c>
      <c r="FK125" s="2">
        <v>124000</v>
      </c>
      <c r="FL125" s="2">
        <v>127100</v>
      </c>
      <c r="FM125" s="2">
        <v>129500</v>
      </c>
      <c r="FN125" s="2">
        <v>109000</v>
      </c>
      <c r="FO125" s="2">
        <v>98600</v>
      </c>
      <c r="FP125" s="2">
        <v>107500</v>
      </c>
      <c r="FQ125" s="2">
        <v>97300</v>
      </c>
      <c r="FR125" s="2">
        <v>81500</v>
      </c>
      <c r="FS125" s="2">
        <v>119700</v>
      </c>
      <c r="FT125" s="2">
        <v>168100</v>
      </c>
      <c r="FU125" s="2">
        <v>88900</v>
      </c>
      <c r="FV125" s="2">
        <v>99400</v>
      </c>
      <c r="FW125" s="2">
        <v>115000</v>
      </c>
      <c r="FX125" s="2">
        <v>94000</v>
      </c>
      <c r="FY125" s="2">
        <v>115300</v>
      </c>
      <c r="FZ125" s="2">
        <v>90900</v>
      </c>
      <c r="GA125" s="2">
        <v>153700</v>
      </c>
      <c r="GB125" s="2">
        <v>271600</v>
      </c>
      <c r="GC125" s="2">
        <v>258700</v>
      </c>
      <c r="GD125" s="2">
        <v>84300</v>
      </c>
      <c r="GE125" s="2">
        <v>94300</v>
      </c>
      <c r="GF125" s="2">
        <v>135200</v>
      </c>
      <c r="GG125" s="2">
        <v>80700</v>
      </c>
      <c r="GH125" s="2">
        <v>100100</v>
      </c>
      <c r="GI125" s="2">
        <v>376300</v>
      </c>
      <c r="GJ125" s="2">
        <v>121000</v>
      </c>
      <c r="GK125" s="2">
        <v>79500</v>
      </c>
      <c r="GL125" s="2">
        <v>72000</v>
      </c>
      <c r="GM125" s="2">
        <v>57900</v>
      </c>
      <c r="GN125" s="2">
        <v>76800</v>
      </c>
      <c r="GO125" s="2">
        <v>80700</v>
      </c>
      <c r="GP125" s="2">
        <v>59100</v>
      </c>
      <c r="GQ125" s="2">
        <v>63000</v>
      </c>
      <c r="GR125" s="2">
        <v>68300</v>
      </c>
      <c r="GS125" s="2">
        <v>80800</v>
      </c>
      <c r="GT125" s="2">
        <v>66900</v>
      </c>
      <c r="GU125" s="2">
        <v>135600</v>
      </c>
      <c r="GV125" s="2">
        <v>117300</v>
      </c>
      <c r="GW125" s="2">
        <v>83200</v>
      </c>
      <c r="GX125" s="2">
        <v>99300</v>
      </c>
      <c r="GY125" s="2">
        <v>109600</v>
      </c>
      <c r="GZ125" s="2">
        <v>130900</v>
      </c>
      <c r="HA125" s="2">
        <v>64200</v>
      </c>
      <c r="HB125" s="2">
        <v>93300</v>
      </c>
      <c r="HC125" s="2">
        <v>134200</v>
      </c>
      <c r="HD125" s="2">
        <v>103300</v>
      </c>
      <c r="HE125" s="2">
        <v>122200</v>
      </c>
      <c r="HF125" s="2">
        <v>230900</v>
      </c>
      <c r="HG125" s="2">
        <v>115000</v>
      </c>
      <c r="HH125" s="2">
        <v>82200</v>
      </c>
      <c r="HI125" s="2">
        <v>67400</v>
      </c>
      <c r="HJ125" s="2">
        <v>167500</v>
      </c>
      <c r="HK125" s="2">
        <v>93500</v>
      </c>
      <c r="HL125" s="2">
        <v>143900</v>
      </c>
      <c r="HM125" s="2">
        <v>106100</v>
      </c>
      <c r="HN125" s="2">
        <v>158900</v>
      </c>
      <c r="HO125" s="2">
        <v>75600</v>
      </c>
      <c r="HP125" s="2">
        <v>92200</v>
      </c>
      <c r="HQ125" s="2">
        <v>142600</v>
      </c>
      <c r="HR125" s="2">
        <v>113600</v>
      </c>
      <c r="HS125" s="2">
        <v>60700</v>
      </c>
      <c r="HT125" s="2">
        <v>80500</v>
      </c>
      <c r="HU125" s="2">
        <v>91200</v>
      </c>
      <c r="HV125" s="2">
        <v>108800</v>
      </c>
      <c r="HW125" s="2">
        <v>152500</v>
      </c>
      <c r="HX125" s="2">
        <v>136700</v>
      </c>
      <c r="HY125" s="2">
        <v>90500</v>
      </c>
      <c r="HZ125" s="2">
        <v>96200</v>
      </c>
      <c r="IA125" s="2">
        <v>100300</v>
      </c>
      <c r="IB125" s="2">
        <v>108200</v>
      </c>
      <c r="IC125" s="2">
        <v>118600</v>
      </c>
      <c r="ID125" s="2">
        <v>71000</v>
      </c>
      <c r="IE125" s="2">
        <v>142700</v>
      </c>
      <c r="IF125" s="2">
        <v>99900</v>
      </c>
      <c r="IG125" s="2">
        <v>99200</v>
      </c>
      <c r="IH125" s="2">
        <v>117400</v>
      </c>
      <c r="II125" s="2">
        <v>98300</v>
      </c>
      <c r="IJ125" s="2">
        <v>143500</v>
      </c>
      <c r="IK125" s="2">
        <v>210800</v>
      </c>
      <c r="IL125" s="2">
        <v>258100</v>
      </c>
      <c r="IM125" s="2">
        <v>205300</v>
      </c>
      <c r="IN125" s="2">
        <v>118300</v>
      </c>
      <c r="IO125" s="2">
        <v>111600</v>
      </c>
      <c r="IP125" s="2">
        <v>105600</v>
      </c>
      <c r="IQ125" s="2">
        <v>95600</v>
      </c>
      <c r="IR125" s="2">
        <v>93100</v>
      </c>
      <c r="IS125" s="2">
        <v>70000</v>
      </c>
      <c r="IT125" s="2">
        <v>48800</v>
      </c>
    </row>
    <row r="126" spans="1:254" ht="15.9" customHeight="1">
      <c r="A126" s="390" t="s">
        <v>247</v>
      </c>
      <c r="B126" s="46" t="s">
        <v>248</v>
      </c>
      <c r="C126" s="50">
        <v>115500</v>
      </c>
      <c r="D126" s="199">
        <v>-50700</v>
      </c>
      <c r="E126" s="197">
        <v>166200</v>
      </c>
      <c r="F126" s="21">
        <v>169000</v>
      </c>
      <c r="G126" s="21">
        <v>186000</v>
      </c>
      <c r="H126" s="21">
        <v>273800</v>
      </c>
      <c r="I126" s="21">
        <v>294000</v>
      </c>
      <c r="J126" s="21">
        <v>577100</v>
      </c>
      <c r="K126" s="21">
        <v>478300</v>
      </c>
      <c r="L126" s="21">
        <v>276600</v>
      </c>
      <c r="M126" s="21">
        <v>338800</v>
      </c>
      <c r="N126" s="21">
        <v>376800</v>
      </c>
      <c r="O126" s="21">
        <v>394300</v>
      </c>
      <c r="P126" s="21">
        <v>334800</v>
      </c>
      <c r="Q126" s="21">
        <v>291800</v>
      </c>
      <c r="R126" s="21">
        <v>281100</v>
      </c>
      <c r="S126" s="21">
        <v>238300</v>
      </c>
      <c r="T126" s="21">
        <v>261900</v>
      </c>
      <c r="U126" s="21">
        <v>279300</v>
      </c>
      <c r="V126" s="21">
        <v>187100</v>
      </c>
      <c r="W126" s="21">
        <v>250700</v>
      </c>
      <c r="X126" s="21">
        <v>330800</v>
      </c>
      <c r="Y126" s="21">
        <v>402200</v>
      </c>
      <c r="Z126" s="21">
        <v>287700</v>
      </c>
      <c r="AA126" s="21">
        <v>329100</v>
      </c>
      <c r="AB126" s="21">
        <v>408100</v>
      </c>
      <c r="AC126" s="21">
        <v>509500</v>
      </c>
      <c r="AD126" s="21">
        <v>598900</v>
      </c>
      <c r="AE126" s="21">
        <v>359800</v>
      </c>
      <c r="AF126" s="21">
        <v>636600</v>
      </c>
      <c r="AG126" s="21">
        <v>1108900</v>
      </c>
      <c r="AH126" s="21">
        <v>614500</v>
      </c>
      <c r="AI126" s="21">
        <v>578800</v>
      </c>
      <c r="AJ126" s="21">
        <v>861200</v>
      </c>
      <c r="AK126" s="21">
        <v>482100</v>
      </c>
      <c r="AL126" s="21">
        <v>392700</v>
      </c>
      <c r="AM126" s="21">
        <v>353500</v>
      </c>
      <c r="AN126" s="21">
        <v>504700</v>
      </c>
      <c r="AO126" s="21">
        <v>333200</v>
      </c>
      <c r="AP126" s="21">
        <v>426900</v>
      </c>
      <c r="AQ126" s="21">
        <v>412900</v>
      </c>
      <c r="AR126" s="21">
        <v>415200</v>
      </c>
      <c r="AS126" s="21">
        <v>337200</v>
      </c>
      <c r="AT126" s="21">
        <v>321600</v>
      </c>
      <c r="AU126" s="21">
        <v>318100</v>
      </c>
      <c r="AV126" s="21">
        <v>352000</v>
      </c>
      <c r="AW126" s="21">
        <v>463900</v>
      </c>
      <c r="AX126" s="21">
        <v>353500</v>
      </c>
      <c r="AY126" s="21">
        <v>368400</v>
      </c>
      <c r="AZ126" s="21">
        <v>524400</v>
      </c>
      <c r="BA126" s="21">
        <v>345100</v>
      </c>
      <c r="BB126" s="21">
        <v>336400</v>
      </c>
      <c r="BC126" s="21">
        <v>402700</v>
      </c>
      <c r="BD126" s="21">
        <v>418700</v>
      </c>
      <c r="BE126" s="21">
        <v>1019500</v>
      </c>
      <c r="BF126" s="21">
        <v>454100</v>
      </c>
      <c r="BG126" s="21">
        <v>284600</v>
      </c>
      <c r="BH126" s="21">
        <v>464500</v>
      </c>
      <c r="BI126" s="21">
        <v>422100</v>
      </c>
      <c r="BJ126" s="21">
        <v>659600</v>
      </c>
      <c r="BK126" s="21">
        <v>961800</v>
      </c>
      <c r="BL126" s="21">
        <v>255000</v>
      </c>
      <c r="BM126" s="2">
        <v>198500</v>
      </c>
      <c r="BN126" s="2">
        <v>148500</v>
      </c>
      <c r="BO126" s="2">
        <v>153800</v>
      </c>
      <c r="BP126" s="2">
        <v>151700</v>
      </c>
      <c r="BQ126" s="2">
        <v>173300</v>
      </c>
      <c r="BR126" s="2">
        <v>150900</v>
      </c>
      <c r="BS126" s="2">
        <v>219500</v>
      </c>
      <c r="BT126" s="2">
        <v>181800</v>
      </c>
      <c r="BU126" s="2">
        <v>206700</v>
      </c>
      <c r="BV126" s="2">
        <v>339200</v>
      </c>
      <c r="BW126" s="2">
        <v>339300</v>
      </c>
      <c r="BX126" s="2">
        <v>300600</v>
      </c>
      <c r="BY126" s="2">
        <v>337200</v>
      </c>
      <c r="BZ126" s="2">
        <v>255600</v>
      </c>
      <c r="CA126" s="2">
        <v>188700</v>
      </c>
      <c r="CB126" s="2">
        <v>183900</v>
      </c>
      <c r="CC126" s="2">
        <v>214800</v>
      </c>
      <c r="CD126" s="2">
        <v>142500</v>
      </c>
      <c r="CE126" s="2">
        <v>227900</v>
      </c>
      <c r="CF126" s="2">
        <v>258800</v>
      </c>
      <c r="CG126" s="2">
        <v>231400</v>
      </c>
      <c r="CH126" s="2">
        <v>224300</v>
      </c>
      <c r="CI126" s="2">
        <v>213400</v>
      </c>
      <c r="CJ126" s="2">
        <v>119400</v>
      </c>
      <c r="CK126" s="2">
        <v>122800</v>
      </c>
      <c r="CL126" s="2">
        <v>193000</v>
      </c>
      <c r="CM126" s="2">
        <v>278300</v>
      </c>
      <c r="CN126" s="2">
        <v>224300</v>
      </c>
      <c r="CO126" s="2">
        <v>300900</v>
      </c>
      <c r="CP126" s="2">
        <v>296100</v>
      </c>
      <c r="CQ126" s="2">
        <v>185200</v>
      </c>
      <c r="CR126" s="2">
        <v>306700</v>
      </c>
      <c r="CS126" s="2">
        <v>524000</v>
      </c>
      <c r="CT126" s="2">
        <v>373800</v>
      </c>
      <c r="CU126" s="2">
        <v>488400</v>
      </c>
      <c r="CV126" s="2">
        <v>265200</v>
      </c>
      <c r="CW126" s="2">
        <v>256000</v>
      </c>
      <c r="CX126" s="2">
        <v>290200</v>
      </c>
      <c r="CY126" s="2">
        <v>267600</v>
      </c>
      <c r="CZ126" s="2">
        <v>348600</v>
      </c>
      <c r="DA126" s="2">
        <v>376100</v>
      </c>
      <c r="DB126" s="2">
        <v>337900</v>
      </c>
      <c r="DC126" s="2">
        <v>558000</v>
      </c>
      <c r="DD126" s="2">
        <v>491700</v>
      </c>
      <c r="DE126" s="2">
        <v>366900</v>
      </c>
      <c r="DF126" s="2">
        <v>780400</v>
      </c>
      <c r="DG126" s="2">
        <v>468700</v>
      </c>
      <c r="DH126" s="2">
        <v>423600</v>
      </c>
      <c r="DI126" s="2">
        <v>326100</v>
      </c>
      <c r="DJ126" s="2">
        <v>307700</v>
      </c>
      <c r="DK126" s="2">
        <v>285000</v>
      </c>
      <c r="DL126" s="2">
        <v>361900</v>
      </c>
      <c r="DM126" s="2">
        <v>375800</v>
      </c>
      <c r="DN126" s="2">
        <v>273900</v>
      </c>
      <c r="DO126" s="2">
        <v>309200</v>
      </c>
      <c r="DP126" s="2">
        <v>410700</v>
      </c>
      <c r="DQ126" s="2">
        <v>736400</v>
      </c>
      <c r="DR126" s="2">
        <v>422500</v>
      </c>
      <c r="DS126" s="2">
        <v>263800</v>
      </c>
      <c r="DT126" s="2">
        <v>415100</v>
      </c>
      <c r="DU126" s="2">
        <v>247400</v>
      </c>
      <c r="DV126" s="2">
        <v>162200</v>
      </c>
      <c r="DW126" s="2">
        <v>201200</v>
      </c>
      <c r="DX126" s="2">
        <v>185500</v>
      </c>
      <c r="DY126" s="2">
        <v>212800</v>
      </c>
      <c r="DZ126" s="2">
        <v>271300</v>
      </c>
      <c r="EA126" s="2">
        <v>277500</v>
      </c>
      <c r="EB126" s="2">
        <v>350900</v>
      </c>
      <c r="EC126" s="2">
        <v>204200</v>
      </c>
      <c r="ED126" s="2">
        <v>174300</v>
      </c>
      <c r="EE126" s="2">
        <v>149300</v>
      </c>
      <c r="EF126" s="2">
        <v>224300</v>
      </c>
      <c r="EG126" s="2">
        <v>165800</v>
      </c>
      <c r="EH126" s="2">
        <v>213900</v>
      </c>
      <c r="EI126" s="2">
        <v>122600</v>
      </c>
      <c r="EJ126" s="2">
        <v>303300</v>
      </c>
      <c r="EK126" s="2">
        <v>205500</v>
      </c>
      <c r="EL126" s="2">
        <v>234800</v>
      </c>
      <c r="EM126" s="2">
        <v>263100</v>
      </c>
      <c r="EN126" s="2">
        <v>264200</v>
      </c>
      <c r="EO126" s="2">
        <v>176300</v>
      </c>
      <c r="EP126" s="2">
        <v>133100</v>
      </c>
      <c r="EQ126" s="2">
        <v>173800</v>
      </c>
      <c r="ER126" s="2">
        <v>278500</v>
      </c>
      <c r="ES126" s="2">
        <v>242600</v>
      </c>
      <c r="ET126" s="2">
        <v>199500</v>
      </c>
      <c r="EU126" s="2">
        <v>379700</v>
      </c>
      <c r="EV126" s="2">
        <v>448600</v>
      </c>
      <c r="EW126" s="2">
        <v>227900</v>
      </c>
      <c r="EX126" s="2">
        <v>205400</v>
      </c>
      <c r="EY126" s="2">
        <v>218900</v>
      </c>
      <c r="EZ126" s="2">
        <v>330500</v>
      </c>
      <c r="FA126" s="2">
        <v>600700</v>
      </c>
      <c r="FB126" s="2">
        <v>200000</v>
      </c>
      <c r="FC126" s="2">
        <v>185200</v>
      </c>
      <c r="FD126" s="2">
        <v>175200</v>
      </c>
      <c r="FE126" s="2">
        <v>194100</v>
      </c>
      <c r="FF126" s="2">
        <v>272600</v>
      </c>
      <c r="FG126" s="2">
        <v>275400</v>
      </c>
      <c r="FH126" s="2">
        <v>268000</v>
      </c>
      <c r="FI126" s="2">
        <v>406200</v>
      </c>
      <c r="FJ126" s="2">
        <v>190400</v>
      </c>
      <c r="FK126" s="2">
        <v>216100</v>
      </c>
      <c r="FL126" s="2">
        <v>304300</v>
      </c>
      <c r="FM126" s="2">
        <v>308100</v>
      </c>
      <c r="FN126" s="2">
        <v>186100</v>
      </c>
      <c r="FO126" s="2">
        <v>285400</v>
      </c>
      <c r="FP126" s="2">
        <v>503300</v>
      </c>
      <c r="FQ126" s="2">
        <v>173000</v>
      </c>
      <c r="FR126" s="2">
        <v>211100</v>
      </c>
      <c r="FS126" s="2">
        <v>178800</v>
      </c>
      <c r="FT126" s="2">
        <v>209000</v>
      </c>
      <c r="FU126" s="2">
        <v>271500</v>
      </c>
      <c r="FV126" s="2">
        <v>339200</v>
      </c>
      <c r="FW126" s="2">
        <v>323500</v>
      </c>
      <c r="FX126" s="2">
        <v>471100</v>
      </c>
      <c r="FY126" s="2">
        <v>852700</v>
      </c>
      <c r="FZ126" s="2">
        <v>820300</v>
      </c>
      <c r="GA126" s="2">
        <v>187100</v>
      </c>
      <c r="GB126" s="2">
        <v>147100</v>
      </c>
      <c r="GC126" s="2">
        <v>217600</v>
      </c>
      <c r="GD126" s="2">
        <v>194900</v>
      </c>
      <c r="GE126" s="2">
        <v>187300</v>
      </c>
      <c r="GF126" s="2">
        <v>313000</v>
      </c>
      <c r="GG126" s="2">
        <v>244600</v>
      </c>
      <c r="GH126" s="2">
        <v>183000</v>
      </c>
      <c r="GI126" s="2">
        <v>290100</v>
      </c>
      <c r="GJ126" s="2">
        <v>244400</v>
      </c>
      <c r="GK126" s="2">
        <v>348300</v>
      </c>
      <c r="GL126" s="2">
        <v>157000</v>
      </c>
      <c r="GM126" s="2">
        <v>114600</v>
      </c>
      <c r="GN126" s="2">
        <v>136400</v>
      </c>
      <c r="GO126" s="2">
        <v>122700</v>
      </c>
      <c r="GP126" s="2">
        <v>159100</v>
      </c>
      <c r="GQ126" s="2">
        <v>161000</v>
      </c>
      <c r="GR126" s="2">
        <v>274900</v>
      </c>
      <c r="GS126" s="2">
        <v>197900</v>
      </c>
      <c r="GT126" s="2">
        <v>259400</v>
      </c>
      <c r="GU126" s="2">
        <v>445300</v>
      </c>
      <c r="GV126" s="2">
        <v>216800</v>
      </c>
      <c r="GW126" s="2">
        <v>216100</v>
      </c>
      <c r="GX126" s="2">
        <v>206600</v>
      </c>
      <c r="GY126" s="2">
        <v>308100</v>
      </c>
      <c r="GZ126" s="2">
        <v>349500</v>
      </c>
      <c r="HA126" s="2">
        <v>215300</v>
      </c>
      <c r="HB126" s="2">
        <v>237500</v>
      </c>
      <c r="HC126" s="2">
        <v>300000</v>
      </c>
      <c r="HD126" s="2">
        <v>223400</v>
      </c>
      <c r="HE126" s="2">
        <v>181600</v>
      </c>
      <c r="HF126" s="2">
        <v>183900</v>
      </c>
      <c r="HG126" s="2">
        <v>276700</v>
      </c>
      <c r="HH126" s="2">
        <v>536300</v>
      </c>
      <c r="HI126" s="2">
        <v>265400</v>
      </c>
      <c r="HJ126" s="2">
        <v>701100</v>
      </c>
      <c r="HK126" s="2">
        <v>222400</v>
      </c>
      <c r="HL126" s="2">
        <v>400800</v>
      </c>
      <c r="HM126" s="2">
        <v>398600</v>
      </c>
      <c r="HN126" s="2">
        <v>232500</v>
      </c>
      <c r="HO126" s="2">
        <v>306400</v>
      </c>
      <c r="HP126" s="2">
        <v>170000</v>
      </c>
      <c r="HQ126" s="2">
        <v>230300</v>
      </c>
      <c r="HR126" s="2">
        <v>266600</v>
      </c>
      <c r="HS126" s="2">
        <v>200900</v>
      </c>
      <c r="HT126" s="2">
        <v>254800</v>
      </c>
      <c r="HU126" s="2">
        <v>333400</v>
      </c>
      <c r="HV126" s="2">
        <v>526100</v>
      </c>
      <c r="HW126" s="2">
        <v>352100</v>
      </c>
      <c r="HX126" s="2">
        <v>221000</v>
      </c>
      <c r="HY126" s="2">
        <v>306300</v>
      </c>
      <c r="HZ126" s="2">
        <v>384800</v>
      </c>
      <c r="IA126" s="2">
        <v>295700</v>
      </c>
      <c r="IB126" s="2">
        <v>377200</v>
      </c>
      <c r="IC126" s="2">
        <v>449200</v>
      </c>
      <c r="ID126" s="2">
        <v>324100</v>
      </c>
      <c r="IE126" s="2">
        <v>292800</v>
      </c>
      <c r="IF126" s="2">
        <v>445500</v>
      </c>
      <c r="IG126" s="2">
        <v>571400</v>
      </c>
      <c r="IH126" s="2">
        <v>793000</v>
      </c>
      <c r="II126" s="2">
        <v>294200</v>
      </c>
      <c r="IJ126" s="2">
        <v>433900</v>
      </c>
      <c r="IK126" s="2">
        <v>637200</v>
      </c>
      <c r="IL126" s="2">
        <v>539100</v>
      </c>
      <c r="IM126" s="2">
        <v>348500</v>
      </c>
      <c r="IN126" s="2">
        <v>298700</v>
      </c>
      <c r="IO126" s="2">
        <v>300800</v>
      </c>
      <c r="IP126" s="2">
        <v>325300</v>
      </c>
      <c r="IQ126" s="2">
        <v>431800</v>
      </c>
      <c r="IR126" s="2">
        <v>468600</v>
      </c>
      <c r="IS126" s="2">
        <v>1264100</v>
      </c>
      <c r="IT126" s="2">
        <v>345000</v>
      </c>
    </row>
    <row r="127" spans="1:254" ht="15.9" customHeight="1">
      <c r="A127" s="390" t="s">
        <v>249</v>
      </c>
      <c r="B127" s="46" t="s">
        <v>250</v>
      </c>
      <c r="C127" s="50">
        <v>239000</v>
      </c>
      <c r="D127" s="199">
        <v>-770000</v>
      </c>
      <c r="E127" s="197">
        <v>1009000</v>
      </c>
      <c r="F127" s="21">
        <v>894000</v>
      </c>
      <c r="G127" s="21">
        <v>800500</v>
      </c>
      <c r="H127" s="21">
        <v>987800</v>
      </c>
      <c r="I127" s="21">
        <v>1367100</v>
      </c>
      <c r="J127" s="21">
        <v>2964400</v>
      </c>
      <c r="K127" s="21">
        <v>995000</v>
      </c>
      <c r="L127" s="21">
        <v>857500</v>
      </c>
      <c r="M127" s="21">
        <v>837900</v>
      </c>
      <c r="N127" s="21">
        <v>641300</v>
      </c>
      <c r="O127" s="21">
        <v>832600</v>
      </c>
      <c r="P127" s="21">
        <v>873800</v>
      </c>
      <c r="Q127" s="21">
        <v>824400</v>
      </c>
      <c r="R127" s="21">
        <v>869200</v>
      </c>
      <c r="S127" s="21">
        <v>642300</v>
      </c>
      <c r="T127" s="21">
        <v>606800</v>
      </c>
      <c r="U127" s="21">
        <v>595700</v>
      </c>
      <c r="V127" s="21">
        <v>693900</v>
      </c>
      <c r="W127" s="21">
        <v>849100</v>
      </c>
      <c r="X127" s="21">
        <v>895500</v>
      </c>
      <c r="Y127" s="21">
        <v>850600</v>
      </c>
      <c r="Z127" s="21">
        <v>846600</v>
      </c>
      <c r="AA127" s="21">
        <v>602700</v>
      </c>
      <c r="AB127" s="21">
        <v>688800</v>
      </c>
      <c r="AC127" s="21">
        <v>756200</v>
      </c>
      <c r="AD127" s="21">
        <v>1024500</v>
      </c>
      <c r="AE127" s="21">
        <v>1088500</v>
      </c>
      <c r="AF127" s="21">
        <v>792700</v>
      </c>
      <c r="AG127" s="21">
        <v>560600</v>
      </c>
      <c r="AH127" s="21">
        <v>624100</v>
      </c>
      <c r="AI127" s="21">
        <v>601500</v>
      </c>
      <c r="AJ127" s="21">
        <v>803400</v>
      </c>
      <c r="AK127" s="21">
        <v>660900</v>
      </c>
      <c r="AL127" s="21">
        <v>1592500</v>
      </c>
      <c r="AM127" s="21">
        <v>668000</v>
      </c>
      <c r="AN127" s="21">
        <v>723500</v>
      </c>
      <c r="AO127" s="21">
        <v>832500</v>
      </c>
      <c r="AP127" s="21">
        <v>1027900</v>
      </c>
      <c r="AQ127" s="21">
        <v>1453600</v>
      </c>
      <c r="AR127" s="21">
        <v>1226400</v>
      </c>
      <c r="AS127" s="21">
        <v>1014400</v>
      </c>
      <c r="AT127" s="21">
        <v>1257000</v>
      </c>
      <c r="AU127" s="21">
        <v>905300</v>
      </c>
      <c r="AV127" s="21">
        <v>937400</v>
      </c>
      <c r="AW127" s="21">
        <v>932500</v>
      </c>
      <c r="AX127" s="21">
        <v>1413400</v>
      </c>
      <c r="AY127" s="21">
        <v>1277500</v>
      </c>
      <c r="AZ127" s="21">
        <v>1353300</v>
      </c>
      <c r="BA127" s="21">
        <v>4161400</v>
      </c>
      <c r="BB127" s="21">
        <v>1339000</v>
      </c>
      <c r="BC127" s="21">
        <v>1454500</v>
      </c>
      <c r="BD127" s="21">
        <v>1373200</v>
      </c>
      <c r="BE127" s="21">
        <v>874800</v>
      </c>
      <c r="BF127" s="21">
        <v>748600</v>
      </c>
      <c r="BG127" s="21">
        <v>932400</v>
      </c>
      <c r="BH127" s="21">
        <v>813400</v>
      </c>
      <c r="BI127" s="21">
        <v>983600</v>
      </c>
      <c r="BJ127" s="21">
        <v>956900</v>
      </c>
      <c r="BK127" s="21">
        <v>829800</v>
      </c>
      <c r="BL127" s="21">
        <v>684300</v>
      </c>
      <c r="BM127" s="2">
        <v>861400</v>
      </c>
      <c r="BN127" s="2">
        <v>1699300</v>
      </c>
      <c r="BO127" s="2">
        <v>1649200</v>
      </c>
      <c r="BP127" s="2">
        <v>2354200</v>
      </c>
      <c r="BQ127" s="2">
        <v>1479400</v>
      </c>
      <c r="BR127" s="2">
        <v>1004000</v>
      </c>
      <c r="BS127" s="2">
        <v>2041600</v>
      </c>
      <c r="BT127" s="2">
        <v>1121500</v>
      </c>
      <c r="BU127" s="2">
        <v>756600</v>
      </c>
      <c r="BV127" s="2">
        <v>936500</v>
      </c>
      <c r="BW127" s="2">
        <v>1086600</v>
      </c>
      <c r="BX127" s="2">
        <v>799500</v>
      </c>
      <c r="BY127" s="2">
        <v>1155800</v>
      </c>
      <c r="BZ127" s="2">
        <v>1217700</v>
      </c>
      <c r="CA127" s="2">
        <v>1008700</v>
      </c>
      <c r="CB127" s="2">
        <v>832500</v>
      </c>
      <c r="CC127" s="2">
        <v>825600</v>
      </c>
      <c r="CD127" s="2">
        <v>871200</v>
      </c>
      <c r="CE127" s="2">
        <v>932700</v>
      </c>
      <c r="CF127" s="2">
        <v>1191500</v>
      </c>
      <c r="CG127" s="2">
        <v>876800</v>
      </c>
      <c r="CH127" s="2">
        <v>1402000</v>
      </c>
      <c r="CI127" s="2">
        <v>860200</v>
      </c>
      <c r="CJ127" s="2">
        <v>522300</v>
      </c>
      <c r="CK127" s="2">
        <v>515000</v>
      </c>
      <c r="CL127" s="2">
        <v>820800</v>
      </c>
      <c r="CM127" s="2">
        <v>890200</v>
      </c>
      <c r="CN127" s="2">
        <v>1230200</v>
      </c>
      <c r="CO127" s="2">
        <v>1282900</v>
      </c>
      <c r="CP127" s="2">
        <v>1133500</v>
      </c>
      <c r="CQ127" s="2">
        <v>689200</v>
      </c>
      <c r="CR127" s="2">
        <v>1139800</v>
      </c>
      <c r="CS127" s="2">
        <v>1246900</v>
      </c>
      <c r="CT127" s="2">
        <v>1600400</v>
      </c>
      <c r="CU127" s="2">
        <v>1992000</v>
      </c>
      <c r="CV127" s="2">
        <v>909600</v>
      </c>
      <c r="CW127" s="2">
        <v>650200</v>
      </c>
      <c r="CX127" s="2">
        <v>1345500</v>
      </c>
      <c r="CY127" s="2">
        <v>1994800</v>
      </c>
      <c r="CZ127" s="2">
        <v>1224700</v>
      </c>
      <c r="DA127" s="2">
        <v>1157600</v>
      </c>
      <c r="DB127" s="2">
        <v>1738500</v>
      </c>
      <c r="DC127" s="2">
        <v>2815700</v>
      </c>
      <c r="DD127" s="2">
        <v>1451500</v>
      </c>
      <c r="DE127" s="2">
        <v>1503300</v>
      </c>
      <c r="DF127" s="2">
        <v>1971400</v>
      </c>
      <c r="DG127" s="2">
        <v>1487300</v>
      </c>
      <c r="DH127" s="2">
        <v>952200</v>
      </c>
      <c r="DI127" s="2">
        <v>1264100</v>
      </c>
      <c r="DJ127" s="2">
        <v>884700</v>
      </c>
      <c r="DK127" s="2">
        <v>995400</v>
      </c>
      <c r="DL127" s="2">
        <v>1079700</v>
      </c>
      <c r="DM127" s="2">
        <v>1139300</v>
      </c>
      <c r="DN127" s="2">
        <v>1279100</v>
      </c>
      <c r="DO127" s="2">
        <v>973800</v>
      </c>
      <c r="DP127" s="2">
        <v>917700</v>
      </c>
      <c r="DQ127" s="2">
        <v>879700</v>
      </c>
      <c r="DR127" s="2">
        <v>1520700</v>
      </c>
      <c r="DS127" s="2">
        <v>1420600</v>
      </c>
      <c r="DT127" s="2">
        <v>1275200</v>
      </c>
      <c r="DU127" s="2">
        <v>943200</v>
      </c>
      <c r="DV127" s="2">
        <v>853900</v>
      </c>
      <c r="DW127" s="2">
        <v>1166000</v>
      </c>
      <c r="DX127" s="2">
        <v>1285500</v>
      </c>
      <c r="DY127" s="2">
        <v>1751300</v>
      </c>
      <c r="DZ127" s="2">
        <v>1732900</v>
      </c>
      <c r="EA127" s="2">
        <v>1235100</v>
      </c>
      <c r="EB127" s="2">
        <v>1109600</v>
      </c>
      <c r="EC127" s="2">
        <v>903400</v>
      </c>
      <c r="ED127" s="2">
        <v>735000</v>
      </c>
      <c r="EE127" s="2">
        <v>932300</v>
      </c>
      <c r="EF127" s="2">
        <v>983800</v>
      </c>
      <c r="EG127" s="2">
        <v>944400</v>
      </c>
      <c r="EH127" s="2">
        <v>923900</v>
      </c>
      <c r="EI127" s="2">
        <v>811800</v>
      </c>
      <c r="EJ127" s="2">
        <v>600200</v>
      </c>
      <c r="EK127" s="2">
        <v>589000</v>
      </c>
      <c r="EL127" s="2">
        <v>778000</v>
      </c>
      <c r="EM127" s="2">
        <v>782100</v>
      </c>
      <c r="EN127" s="2">
        <v>932400</v>
      </c>
      <c r="EO127" s="2">
        <v>812800</v>
      </c>
      <c r="EP127" s="2">
        <v>780700</v>
      </c>
      <c r="EQ127" s="2">
        <v>879400</v>
      </c>
      <c r="ER127" s="2">
        <v>809700</v>
      </c>
      <c r="ES127" s="2">
        <v>842900</v>
      </c>
      <c r="ET127" s="2">
        <v>740300</v>
      </c>
      <c r="EU127" s="2">
        <v>533600</v>
      </c>
      <c r="EV127" s="2">
        <v>341600</v>
      </c>
      <c r="EW127" s="2">
        <v>219700</v>
      </c>
      <c r="EX127" s="2">
        <v>496000</v>
      </c>
      <c r="EY127" s="2">
        <v>695700</v>
      </c>
      <c r="EZ127" s="2">
        <v>718400</v>
      </c>
      <c r="FA127" s="2">
        <v>1766000</v>
      </c>
      <c r="FB127" s="2">
        <v>889900</v>
      </c>
      <c r="FC127" s="2">
        <v>711500</v>
      </c>
      <c r="FD127" s="2">
        <v>1410000</v>
      </c>
      <c r="FE127" s="2">
        <v>547200</v>
      </c>
      <c r="FF127" s="2">
        <v>969500</v>
      </c>
      <c r="FG127" s="2">
        <v>1009100</v>
      </c>
      <c r="FH127" s="2">
        <v>1170500</v>
      </c>
      <c r="FI127" s="2">
        <v>819800</v>
      </c>
      <c r="FJ127" s="2">
        <v>823900</v>
      </c>
      <c r="FK127" s="2">
        <v>1263100</v>
      </c>
      <c r="FL127" s="2">
        <v>1349000</v>
      </c>
      <c r="FM127" s="2">
        <v>1140600</v>
      </c>
      <c r="FN127" s="2">
        <v>864900</v>
      </c>
      <c r="FO127" s="2">
        <v>1143200</v>
      </c>
      <c r="FP127" s="2">
        <v>1165700</v>
      </c>
      <c r="FQ127" s="2">
        <v>1198800</v>
      </c>
      <c r="FR127" s="2">
        <v>919100</v>
      </c>
      <c r="FS127" s="2">
        <v>1386300</v>
      </c>
      <c r="FT127" s="2">
        <v>2753700</v>
      </c>
      <c r="FU127" s="2">
        <v>1010000</v>
      </c>
      <c r="FV127" s="2">
        <v>961500</v>
      </c>
      <c r="FW127" s="2">
        <v>939100</v>
      </c>
      <c r="FX127" s="2">
        <v>786400</v>
      </c>
      <c r="FY127" s="2">
        <v>917700</v>
      </c>
      <c r="FZ127" s="2">
        <v>1058100</v>
      </c>
      <c r="GA127" s="2">
        <v>1150300</v>
      </c>
      <c r="GB127" s="2">
        <v>917500</v>
      </c>
      <c r="GC127" s="2">
        <v>933100</v>
      </c>
      <c r="GD127" s="2">
        <v>866800</v>
      </c>
      <c r="GE127" s="2">
        <v>1239600</v>
      </c>
      <c r="GF127" s="2">
        <v>1084100</v>
      </c>
      <c r="GG127" s="2">
        <v>1615100</v>
      </c>
      <c r="GH127" s="2">
        <v>2387900</v>
      </c>
      <c r="GI127" s="2">
        <v>4145400</v>
      </c>
      <c r="GJ127" s="2">
        <v>987500</v>
      </c>
      <c r="GK127" s="2">
        <v>875500</v>
      </c>
      <c r="GL127" s="2">
        <v>745600</v>
      </c>
      <c r="GM127" s="2">
        <v>634400</v>
      </c>
      <c r="GN127" s="2">
        <v>619600</v>
      </c>
      <c r="GO127" s="2">
        <v>526900</v>
      </c>
      <c r="GP127" s="2">
        <v>898400</v>
      </c>
      <c r="GQ127" s="2">
        <v>588500</v>
      </c>
      <c r="GR127" s="2">
        <v>694100</v>
      </c>
      <c r="GS127" s="2">
        <v>641500</v>
      </c>
      <c r="GT127" s="2">
        <v>801300</v>
      </c>
      <c r="GU127" s="2">
        <v>1220100</v>
      </c>
      <c r="GV127" s="2">
        <v>1302000</v>
      </c>
      <c r="GW127" s="2">
        <v>797100</v>
      </c>
      <c r="GX127" s="2">
        <v>1000100</v>
      </c>
      <c r="GY127" s="2">
        <v>845700</v>
      </c>
      <c r="GZ127" s="2">
        <v>963900</v>
      </c>
      <c r="HA127" s="2">
        <v>832100</v>
      </c>
      <c r="HB127" s="2">
        <v>836000</v>
      </c>
      <c r="HC127" s="2">
        <v>1087600</v>
      </c>
      <c r="HD127" s="2">
        <v>1140200</v>
      </c>
      <c r="HE127" s="2">
        <v>670600</v>
      </c>
      <c r="HF127" s="2">
        <v>944900</v>
      </c>
      <c r="HG127" s="2">
        <v>893700</v>
      </c>
      <c r="HH127" s="2">
        <v>908300</v>
      </c>
      <c r="HI127" s="2">
        <v>716100</v>
      </c>
      <c r="HJ127" s="2">
        <v>1969900</v>
      </c>
      <c r="HK127" s="2">
        <v>1047000</v>
      </c>
      <c r="HL127" s="2">
        <v>765200</v>
      </c>
      <c r="HM127" s="2">
        <v>659000</v>
      </c>
      <c r="HN127" s="2">
        <v>889100</v>
      </c>
      <c r="HO127" s="2">
        <v>826600</v>
      </c>
      <c r="HP127" s="2">
        <v>1011500</v>
      </c>
      <c r="HQ127" s="2">
        <v>723000</v>
      </c>
      <c r="HR127" s="2">
        <v>667800</v>
      </c>
      <c r="HS127" s="2">
        <v>690100</v>
      </c>
      <c r="HT127" s="2">
        <v>554500</v>
      </c>
      <c r="HU127" s="2">
        <v>965500</v>
      </c>
      <c r="HV127" s="2">
        <v>554200</v>
      </c>
      <c r="HW127" s="2">
        <v>563900</v>
      </c>
      <c r="HX127" s="2">
        <v>933600</v>
      </c>
      <c r="HY127" s="2">
        <v>796400</v>
      </c>
      <c r="HZ127" s="2">
        <v>852900</v>
      </c>
      <c r="IA127" s="2">
        <v>1962900</v>
      </c>
      <c r="IB127" s="2">
        <v>648400</v>
      </c>
      <c r="IC127" s="2">
        <v>667200</v>
      </c>
      <c r="ID127" s="2">
        <v>704100</v>
      </c>
      <c r="IE127" s="2">
        <v>801000</v>
      </c>
      <c r="IF127" s="2">
        <v>1188400</v>
      </c>
      <c r="IG127" s="2">
        <v>766200</v>
      </c>
      <c r="IH127" s="2">
        <v>1434300</v>
      </c>
      <c r="II127" s="2">
        <v>1358100</v>
      </c>
      <c r="IJ127" s="2">
        <v>1434100</v>
      </c>
      <c r="IK127" s="2">
        <v>1169100</v>
      </c>
      <c r="IL127" s="2">
        <v>1023000</v>
      </c>
      <c r="IM127" s="2">
        <v>794800</v>
      </c>
      <c r="IN127" s="2">
        <v>871200</v>
      </c>
      <c r="IO127" s="2">
        <v>916000</v>
      </c>
      <c r="IP127" s="2">
        <v>903500</v>
      </c>
      <c r="IQ127" s="2">
        <v>1485600</v>
      </c>
      <c r="IR127" s="2">
        <v>1640500</v>
      </c>
      <c r="IS127" s="2">
        <v>720400</v>
      </c>
      <c r="IT127" s="2">
        <v>912700</v>
      </c>
    </row>
    <row r="128" spans="1:254" ht="15.9" customHeight="1">
      <c r="A128" s="390" t="s">
        <v>251</v>
      </c>
      <c r="B128" s="46" t="s">
        <v>252</v>
      </c>
      <c r="C128" s="50">
        <v>1934000</v>
      </c>
      <c r="D128" s="199">
        <v>622000</v>
      </c>
      <c r="E128" s="197">
        <v>1312000</v>
      </c>
      <c r="F128" s="21">
        <v>1773900</v>
      </c>
      <c r="G128" s="21">
        <v>1791900</v>
      </c>
      <c r="H128" s="21">
        <v>1414100</v>
      </c>
      <c r="I128" s="21">
        <v>1672900</v>
      </c>
      <c r="J128" s="21">
        <v>1839600</v>
      </c>
      <c r="K128" s="21">
        <v>2677300</v>
      </c>
      <c r="L128" s="21">
        <v>3461300</v>
      </c>
      <c r="M128" s="21">
        <v>6172400</v>
      </c>
      <c r="N128" s="21">
        <v>2241700</v>
      </c>
      <c r="O128" s="21">
        <v>1254600</v>
      </c>
      <c r="P128" s="21">
        <v>2626900</v>
      </c>
      <c r="Q128" s="21">
        <v>2451800</v>
      </c>
      <c r="R128" s="21">
        <v>2867300</v>
      </c>
      <c r="S128" s="21">
        <v>1105800</v>
      </c>
      <c r="T128" s="21">
        <v>1346500</v>
      </c>
      <c r="U128" s="21">
        <v>1179200</v>
      </c>
      <c r="V128" s="21">
        <v>897100</v>
      </c>
      <c r="W128" s="21">
        <v>992100</v>
      </c>
      <c r="X128" s="21">
        <v>754500</v>
      </c>
      <c r="Y128" s="21">
        <v>1185500</v>
      </c>
      <c r="Z128" s="21">
        <v>1377000</v>
      </c>
      <c r="AA128" s="21">
        <v>1767100</v>
      </c>
      <c r="AB128" s="21">
        <v>1102800</v>
      </c>
      <c r="AC128" s="21">
        <v>1798400</v>
      </c>
      <c r="AD128" s="21">
        <v>1792300</v>
      </c>
      <c r="AE128" s="21">
        <v>4022900</v>
      </c>
      <c r="AF128" s="21">
        <v>3054000</v>
      </c>
      <c r="AG128" s="21">
        <v>915900</v>
      </c>
      <c r="AH128" s="21">
        <v>941100</v>
      </c>
      <c r="AI128" s="21">
        <v>867200</v>
      </c>
      <c r="AJ128" s="21">
        <v>1111600</v>
      </c>
      <c r="AK128" s="21">
        <v>847000</v>
      </c>
      <c r="AL128" s="21">
        <v>1868500</v>
      </c>
      <c r="AM128" s="21">
        <v>1787600</v>
      </c>
      <c r="AN128" s="21">
        <v>1837600</v>
      </c>
      <c r="AO128" s="21">
        <v>1268200</v>
      </c>
      <c r="AP128" s="21">
        <v>2039700</v>
      </c>
      <c r="AQ128" s="21">
        <v>949100</v>
      </c>
      <c r="AR128" s="21">
        <v>1203900</v>
      </c>
      <c r="AS128" s="21">
        <v>1040300</v>
      </c>
      <c r="AT128" s="21">
        <v>726200</v>
      </c>
      <c r="AU128" s="21">
        <v>1183700</v>
      </c>
      <c r="AV128" s="21">
        <v>1427900</v>
      </c>
      <c r="AW128" s="21">
        <v>780600</v>
      </c>
      <c r="AX128" s="21">
        <v>1792600</v>
      </c>
      <c r="AY128" s="21">
        <v>1533200</v>
      </c>
      <c r="AZ128" s="21">
        <v>1752800</v>
      </c>
      <c r="BA128" s="21">
        <v>1253300</v>
      </c>
      <c r="BB128" s="21">
        <v>1341100</v>
      </c>
      <c r="BC128" s="21">
        <v>1312600</v>
      </c>
      <c r="BD128" s="21">
        <v>1303100</v>
      </c>
      <c r="BE128" s="21">
        <v>1601100</v>
      </c>
      <c r="BF128" s="21">
        <v>1797800</v>
      </c>
      <c r="BG128" s="21">
        <v>1007100</v>
      </c>
      <c r="BH128" s="21">
        <v>1997300</v>
      </c>
      <c r="BI128" s="21">
        <v>1768600</v>
      </c>
      <c r="BJ128" s="21">
        <v>1519100</v>
      </c>
      <c r="BK128" s="21">
        <v>3032800</v>
      </c>
      <c r="BL128" s="21">
        <v>8663900</v>
      </c>
      <c r="BM128" s="2">
        <v>1241700</v>
      </c>
      <c r="BN128" s="2">
        <v>1514900</v>
      </c>
      <c r="BO128" s="2">
        <v>1535900</v>
      </c>
      <c r="BP128" s="2">
        <v>1278200</v>
      </c>
      <c r="BQ128" s="2">
        <v>1391600</v>
      </c>
      <c r="BR128" s="2">
        <v>1327900</v>
      </c>
      <c r="BS128" s="2">
        <v>1554600</v>
      </c>
      <c r="BT128" s="2">
        <v>1799200</v>
      </c>
      <c r="BU128" s="2">
        <v>1393200</v>
      </c>
      <c r="BV128" s="2">
        <v>1420500</v>
      </c>
      <c r="BW128" s="2">
        <v>2048800</v>
      </c>
      <c r="BX128" s="2">
        <v>2023100</v>
      </c>
      <c r="BY128" s="2">
        <v>2951600</v>
      </c>
      <c r="BZ128" s="2">
        <v>6094400</v>
      </c>
      <c r="CA128" s="2">
        <v>5076900</v>
      </c>
      <c r="CB128" s="2">
        <v>2832800</v>
      </c>
      <c r="CC128" s="2">
        <v>2740200</v>
      </c>
      <c r="CD128" s="2">
        <v>4463600</v>
      </c>
      <c r="CE128" s="2">
        <v>1779800</v>
      </c>
      <c r="CF128" s="2">
        <v>2625400</v>
      </c>
      <c r="CG128" s="2">
        <v>3078300</v>
      </c>
      <c r="CH128" s="2">
        <v>6663300</v>
      </c>
      <c r="CI128" s="2">
        <v>7965400</v>
      </c>
      <c r="CJ128" s="2">
        <v>5732300</v>
      </c>
      <c r="CK128" s="2">
        <v>8149500</v>
      </c>
      <c r="CL128" s="2">
        <v>2928300</v>
      </c>
      <c r="CM128" s="2">
        <v>3343500</v>
      </c>
      <c r="CN128" s="2">
        <v>2903500</v>
      </c>
      <c r="CO128" s="2">
        <v>3718600</v>
      </c>
      <c r="CP128" s="2">
        <v>2745900</v>
      </c>
      <c r="CQ128" s="2">
        <v>4773900</v>
      </c>
      <c r="CR128" s="2">
        <v>13026100</v>
      </c>
      <c r="CS128" s="2">
        <v>10872700</v>
      </c>
      <c r="CT128" s="2">
        <v>6041300</v>
      </c>
      <c r="CU128" s="2">
        <v>5712900</v>
      </c>
      <c r="CV128" s="2">
        <v>7108900</v>
      </c>
      <c r="CW128" s="2">
        <v>6593900</v>
      </c>
      <c r="CX128" s="2">
        <v>3462800</v>
      </c>
      <c r="CY128" s="2">
        <v>4402400</v>
      </c>
      <c r="CZ128" s="2">
        <v>1640300</v>
      </c>
      <c r="DA128" s="2">
        <v>3072100</v>
      </c>
      <c r="DB128" s="2">
        <v>2028300</v>
      </c>
      <c r="DC128" s="2">
        <v>2361500</v>
      </c>
      <c r="DD128" s="2">
        <v>1832300</v>
      </c>
      <c r="DE128" s="2">
        <v>2846800</v>
      </c>
      <c r="DF128" s="2">
        <v>4425400</v>
      </c>
      <c r="DG128" s="2">
        <v>2910600</v>
      </c>
      <c r="DH128" s="2">
        <v>2359700</v>
      </c>
      <c r="DI128" s="2">
        <v>6080500</v>
      </c>
      <c r="DJ128" s="2">
        <v>3741200</v>
      </c>
      <c r="DK128" s="2">
        <v>3747200</v>
      </c>
      <c r="DL128" s="2">
        <v>5519100</v>
      </c>
      <c r="DM128" s="2">
        <v>3585300</v>
      </c>
      <c r="DN128" s="2">
        <v>4544900</v>
      </c>
      <c r="DO128" s="2">
        <v>4036900</v>
      </c>
      <c r="DP128" s="2">
        <v>3858500</v>
      </c>
      <c r="DQ128" s="2">
        <v>10731700</v>
      </c>
      <c r="DR128" s="2">
        <v>344700</v>
      </c>
      <c r="DS128" s="2">
        <v>1456900</v>
      </c>
      <c r="DT128" s="2">
        <v>1392800</v>
      </c>
      <c r="DU128" s="2">
        <v>3555200</v>
      </c>
      <c r="DV128" s="2">
        <v>3652600</v>
      </c>
      <c r="DW128" s="2">
        <v>1973300</v>
      </c>
      <c r="DX128" s="2">
        <v>1341200</v>
      </c>
      <c r="DY128" s="2">
        <v>2966800</v>
      </c>
      <c r="DZ128" s="2">
        <v>3583000</v>
      </c>
      <c r="EA128" s="2">
        <v>1458800</v>
      </c>
      <c r="EB128" s="2">
        <v>1383700</v>
      </c>
      <c r="EC128" s="2">
        <v>3914700</v>
      </c>
      <c r="ED128" s="2">
        <v>6484800</v>
      </c>
      <c r="EE128" s="2">
        <v>3016000</v>
      </c>
      <c r="EF128" s="2">
        <v>2769000</v>
      </c>
      <c r="EG128" s="2">
        <v>4001400</v>
      </c>
      <c r="EH128" s="2">
        <v>5563300</v>
      </c>
      <c r="EI128" s="2">
        <v>4476200</v>
      </c>
      <c r="EJ128" s="2">
        <v>6734800</v>
      </c>
      <c r="EK128" s="2">
        <v>13102300</v>
      </c>
      <c r="EL128" s="2">
        <v>4489600</v>
      </c>
      <c r="EM128" s="2">
        <v>10734600</v>
      </c>
      <c r="EN128" s="2">
        <v>1965300</v>
      </c>
      <c r="EO128" s="2">
        <v>9802800</v>
      </c>
      <c r="EP128" s="2">
        <v>13381300</v>
      </c>
      <c r="EQ128" s="2">
        <v>11000000</v>
      </c>
      <c r="ER128" s="2">
        <v>6744600</v>
      </c>
      <c r="ES128" s="2">
        <v>6889300</v>
      </c>
      <c r="ET128" s="2">
        <v>15761400</v>
      </c>
      <c r="EU128" s="2">
        <v>18607900</v>
      </c>
      <c r="EV128" s="2">
        <v>5912000</v>
      </c>
      <c r="EW128" s="2">
        <v>3433000</v>
      </c>
      <c r="EX128" s="2">
        <v>10677400</v>
      </c>
      <c r="EY128" s="2">
        <v>5087300</v>
      </c>
      <c r="EZ128" s="2">
        <v>2004800</v>
      </c>
      <c r="FA128" s="2">
        <v>1278000</v>
      </c>
      <c r="FB128" s="2">
        <v>1078400</v>
      </c>
      <c r="FC128" s="2">
        <v>1625700</v>
      </c>
      <c r="FD128" s="2">
        <v>1130600</v>
      </c>
      <c r="FE128" s="2">
        <v>1226300</v>
      </c>
      <c r="FF128" s="2">
        <v>1476900</v>
      </c>
      <c r="FG128" s="2">
        <v>878800</v>
      </c>
      <c r="FH128" s="2">
        <v>1037900</v>
      </c>
      <c r="FI128" s="2">
        <v>1080400</v>
      </c>
      <c r="FJ128" s="2">
        <v>1803600</v>
      </c>
      <c r="FK128" s="2">
        <v>1304500</v>
      </c>
      <c r="FL128" s="2">
        <v>3297100</v>
      </c>
      <c r="FM128" s="2">
        <v>2896600</v>
      </c>
      <c r="FN128" s="2">
        <v>3828400</v>
      </c>
      <c r="FO128" s="2">
        <v>2743600</v>
      </c>
      <c r="FP128" s="2">
        <v>4506400</v>
      </c>
      <c r="FQ128" s="2">
        <v>5782800</v>
      </c>
      <c r="FR128" s="2">
        <v>8558300</v>
      </c>
      <c r="FS128" s="2">
        <v>6430000</v>
      </c>
      <c r="FT128" s="2">
        <v>5552300</v>
      </c>
      <c r="FU128" s="2">
        <v>7709400</v>
      </c>
      <c r="FV128" s="2">
        <v>8055700</v>
      </c>
      <c r="FW128" s="2">
        <v>7499400</v>
      </c>
      <c r="FX128" s="2">
        <v>12732000</v>
      </c>
      <c r="FY128" s="2">
        <v>12065600</v>
      </c>
      <c r="FZ128" s="2">
        <v>18139900</v>
      </c>
      <c r="GA128" s="2">
        <v>10680400</v>
      </c>
      <c r="GB128" s="2">
        <v>2746400</v>
      </c>
      <c r="GC128" s="2">
        <v>3930500</v>
      </c>
      <c r="GD128" s="2">
        <v>4011600</v>
      </c>
      <c r="GE128" s="2">
        <v>6766100</v>
      </c>
      <c r="GF128" s="2">
        <v>6282500</v>
      </c>
      <c r="GG128" s="2">
        <v>7328200</v>
      </c>
      <c r="GH128" s="2">
        <v>10336800</v>
      </c>
      <c r="GI128" s="2">
        <v>27297800</v>
      </c>
      <c r="GJ128" s="2">
        <v>23204500</v>
      </c>
      <c r="GK128" s="2">
        <v>30426300</v>
      </c>
      <c r="GL128" s="2">
        <v>33915100</v>
      </c>
      <c r="GM128" s="2">
        <v>22504800</v>
      </c>
      <c r="GN128" s="2">
        <v>47503100</v>
      </c>
      <c r="GO128" s="2">
        <v>29092800</v>
      </c>
      <c r="GP128" s="2">
        <v>33953200</v>
      </c>
      <c r="GQ128" s="2">
        <v>7938300</v>
      </c>
      <c r="GR128" s="2">
        <v>3165400</v>
      </c>
      <c r="GS128" s="2">
        <v>5461400</v>
      </c>
      <c r="GT128" s="2">
        <v>5058400</v>
      </c>
      <c r="GU128" s="2">
        <v>6908800</v>
      </c>
      <c r="GV128" s="2">
        <v>1153400</v>
      </c>
      <c r="GW128" s="2">
        <v>1267300</v>
      </c>
      <c r="GX128" s="2">
        <v>1840800</v>
      </c>
      <c r="GY128" s="2">
        <v>1496900</v>
      </c>
      <c r="GZ128" s="2">
        <v>2163100</v>
      </c>
      <c r="HA128" s="2">
        <v>575600</v>
      </c>
      <c r="HB128" s="2">
        <v>1052800</v>
      </c>
      <c r="HC128" s="2">
        <v>1907100</v>
      </c>
      <c r="HD128" s="2">
        <v>1501300</v>
      </c>
      <c r="HE128" s="2">
        <v>1252900</v>
      </c>
      <c r="HF128" s="2">
        <v>1541300</v>
      </c>
      <c r="HG128" s="2">
        <v>1486400</v>
      </c>
      <c r="HH128" s="2">
        <v>763000</v>
      </c>
      <c r="HI128" s="2">
        <v>1025200</v>
      </c>
      <c r="HJ128" s="2">
        <v>2082300</v>
      </c>
      <c r="HK128" s="2">
        <v>1634600</v>
      </c>
      <c r="HL128" s="2">
        <v>894400</v>
      </c>
      <c r="HM128" s="2">
        <v>1058900</v>
      </c>
      <c r="HN128" s="2">
        <v>1046200</v>
      </c>
      <c r="HO128" s="2">
        <v>1021800</v>
      </c>
      <c r="HP128" s="2">
        <v>1620000</v>
      </c>
      <c r="HQ128" s="2">
        <v>2079100</v>
      </c>
      <c r="HR128" s="2">
        <v>2096200</v>
      </c>
      <c r="HS128" s="2">
        <v>2348000</v>
      </c>
      <c r="HT128" s="2">
        <v>2753600</v>
      </c>
      <c r="HU128" s="2">
        <v>2256500</v>
      </c>
      <c r="HV128" s="2">
        <v>3728200</v>
      </c>
      <c r="HW128" s="2">
        <v>6242200</v>
      </c>
      <c r="HX128" s="2">
        <v>11458300</v>
      </c>
      <c r="HY128" s="2">
        <v>3905300</v>
      </c>
      <c r="HZ128" s="2">
        <v>2224900</v>
      </c>
      <c r="IA128" s="2">
        <v>2338700</v>
      </c>
      <c r="IB128" s="2">
        <v>2823400</v>
      </c>
      <c r="IC128" s="2">
        <v>2694300</v>
      </c>
      <c r="ID128" s="2">
        <v>2988000</v>
      </c>
      <c r="IE128" s="2">
        <v>3246400</v>
      </c>
      <c r="IF128" s="2">
        <v>2943800</v>
      </c>
      <c r="IG128" s="2">
        <v>4787900</v>
      </c>
      <c r="IH128" s="2">
        <v>6476400</v>
      </c>
      <c r="II128" s="2">
        <v>3701800</v>
      </c>
      <c r="IJ128" s="2">
        <v>5455400</v>
      </c>
      <c r="IK128" s="2">
        <v>5709700</v>
      </c>
      <c r="IL128" s="2">
        <v>7722500</v>
      </c>
      <c r="IM128" s="2">
        <v>15248200</v>
      </c>
      <c r="IN128" s="2">
        <v>4539300</v>
      </c>
      <c r="IO128" s="2">
        <v>5225900</v>
      </c>
      <c r="IP128" s="2">
        <v>3306000</v>
      </c>
      <c r="IQ128" s="2">
        <v>4928100</v>
      </c>
      <c r="IR128" s="2">
        <v>4197900</v>
      </c>
      <c r="IS128" s="2">
        <v>1845500</v>
      </c>
      <c r="IT128" s="2">
        <v>2534800</v>
      </c>
    </row>
    <row r="129" spans="1:254" ht="15.9" customHeight="1">
      <c r="A129" s="390" t="s">
        <v>253</v>
      </c>
      <c r="B129" s="46" t="s">
        <v>254</v>
      </c>
      <c r="C129" s="50">
        <v>135700</v>
      </c>
      <c r="D129" s="199">
        <v>-26400</v>
      </c>
      <c r="E129" s="197">
        <v>162100</v>
      </c>
      <c r="F129" s="21">
        <v>314500</v>
      </c>
      <c r="G129" s="21">
        <v>181600</v>
      </c>
      <c r="H129" s="21">
        <v>218500</v>
      </c>
      <c r="I129" s="21">
        <v>135500</v>
      </c>
      <c r="J129" s="21">
        <v>184000</v>
      </c>
      <c r="K129" s="21">
        <v>306300</v>
      </c>
      <c r="L129" s="21">
        <v>149900</v>
      </c>
      <c r="M129" s="21">
        <v>124100</v>
      </c>
      <c r="N129" s="21">
        <v>140500</v>
      </c>
      <c r="O129" s="21">
        <v>148600</v>
      </c>
      <c r="P129" s="21">
        <v>167300</v>
      </c>
      <c r="Q129" s="21">
        <v>273800</v>
      </c>
      <c r="R129" s="21">
        <v>381600</v>
      </c>
      <c r="S129" s="21">
        <v>167700</v>
      </c>
      <c r="T129" s="21">
        <v>121000</v>
      </c>
      <c r="U129" s="21">
        <v>133400</v>
      </c>
      <c r="V129" s="21">
        <v>157400</v>
      </c>
      <c r="W129" s="21">
        <v>141100</v>
      </c>
      <c r="X129" s="21">
        <v>162900</v>
      </c>
      <c r="Y129" s="21">
        <v>215000</v>
      </c>
      <c r="Z129" s="21">
        <v>140700</v>
      </c>
      <c r="AA129" s="21">
        <v>119900</v>
      </c>
      <c r="AB129" s="21">
        <v>151800</v>
      </c>
      <c r="AC129" s="21">
        <v>138600</v>
      </c>
      <c r="AD129" s="21">
        <v>123100</v>
      </c>
      <c r="AE129" s="21">
        <v>151000</v>
      </c>
      <c r="AF129" s="21">
        <v>237100</v>
      </c>
      <c r="AG129" s="21">
        <v>193200</v>
      </c>
      <c r="AH129" s="21">
        <v>457500</v>
      </c>
      <c r="AI129" s="21">
        <v>185800</v>
      </c>
      <c r="AJ129" s="21">
        <v>286000</v>
      </c>
      <c r="AK129" s="21">
        <v>291900</v>
      </c>
      <c r="AL129" s="21">
        <v>246300</v>
      </c>
      <c r="AM129" s="21">
        <v>307900</v>
      </c>
      <c r="AN129" s="21">
        <v>270500</v>
      </c>
      <c r="AO129" s="21">
        <v>251500</v>
      </c>
      <c r="AP129" s="21">
        <v>267700</v>
      </c>
      <c r="AQ129" s="21">
        <v>246100</v>
      </c>
      <c r="AR129" s="21">
        <v>300800</v>
      </c>
      <c r="AS129" s="21">
        <v>378400</v>
      </c>
      <c r="AT129" s="21">
        <v>261200</v>
      </c>
      <c r="AU129" s="21">
        <v>394900</v>
      </c>
      <c r="AV129" s="21">
        <v>222900</v>
      </c>
      <c r="AW129" s="21">
        <v>271500</v>
      </c>
      <c r="AX129" s="21">
        <v>337500</v>
      </c>
      <c r="AY129" s="21">
        <v>391600</v>
      </c>
      <c r="AZ129" s="21">
        <v>366700</v>
      </c>
      <c r="BA129" s="21">
        <v>902100</v>
      </c>
      <c r="BB129" s="21">
        <v>354900</v>
      </c>
      <c r="BC129" s="21">
        <v>486800</v>
      </c>
      <c r="BD129" s="21">
        <v>644700</v>
      </c>
      <c r="BE129" s="21">
        <v>375500</v>
      </c>
      <c r="BF129" s="21">
        <v>254200</v>
      </c>
      <c r="BG129" s="21">
        <v>313200</v>
      </c>
      <c r="BH129" s="21">
        <v>496400</v>
      </c>
      <c r="BI129" s="21">
        <v>282500</v>
      </c>
      <c r="BJ129" s="21">
        <v>394100</v>
      </c>
      <c r="BK129" s="21">
        <v>1182400</v>
      </c>
      <c r="BL129" s="21">
        <v>441900</v>
      </c>
      <c r="BM129" s="2">
        <v>654500</v>
      </c>
      <c r="BN129" s="2">
        <v>577300</v>
      </c>
      <c r="BO129" s="2">
        <v>936600</v>
      </c>
      <c r="BP129" s="2">
        <v>750000</v>
      </c>
      <c r="BQ129" s="2">
        <v>317100</v>
      </c>
      <c r="BR129" s="2">
        <v>192600</v>
      </c>
      <c r="BS129" s="2">
        <v>254500</v>
      </c>
      <c r="BT129" s="2">
        <v>191000</v>
      </c>
      <c r="BU129" s="2">
        <v>301400</v>
      </c>
      <c r="BV129" s="2">
        <v>841000</v>
      </c>
      <c r="BW129" s="2">
        <v>283300</v>
      </c>
      <c r="BX129" s="2">
        <v>286100</v>
      </c>
      <c r="BY129" s="2">
        <v>1001100</v>
      </c>
      <c r="BZ129" s="2">
        <v>1438600</v>
      </c>
      <c r="CA129" s="2">
        <v>723100</v>
      </c>
      <c r="CB129" s="2">
        <v>583600</v>
      </c>
      <c r="CC129" s="2">
        <v>281800</v>
      </c>
      <c r="CD129" s="2">
        <v>244000</v>
      </c>
      <c r="CE129" s="2">
        <v>170000</v>
      </c>
      <c r="CF129" s="2">
        <v>308000</v>
      </c>
      <c r="CG129" s="2">
        <v>253700</v>
      </c>
      <c r="CH129" s="2">
        <v>431000</v>
      </c>
      <c r="CI129" s="2">
        <v>246700</v>
      </c>
      <c r="CJ129" s="2">
        <v>335600</v>
      </c>
      <c r="CK129" s="2">
        <v>1568600</v>
      </c>
      <c r="CL129" s="2">
        <v>294500</v>
      </c>
      <c r="CM129" s="2">
        <v>203300</v>
      </c>
      <c r="CN129" s="2">
        <v>183900</v>
      </c>
      <c r="CO129" s="2">
        <v>170200</v>
      </c>
      <c r="CP129" s="2">
        <v>148700</v>
      </c>
      <c r="CQ129" s="2">
        <v>191900</v>
      </c>
      <c r="CR129" s="2">
        <v>237700</v>
      </c>
      <c r="CS129" s="2">
        <v>196800</v>
      </c>
      <c r="CT129" s="2">
        <v>333900</v>
      </c>
      <c r="CU129" s="2">
        <v>222300</v>
      </c>
      <c r="CV129" s="2">
        <v>459000</v>
      </c>
      <c r="CW129" s="2">
        <v>1173400</v>
      </c>
      <c r="CX129" s="2">
        <v>2410000</v>
      </c>
      <c r="CY129" s="2">
        <v>250200</v>
      </c>
      <c r="CZ129" s="2">
        <v>300500</v>
      </c>
      <c r="DA129" s="2">
        <v>206100</v>
      </c>
      <c r="DB129" s="2">
        <v>190300</v>
      </c>
      <c r="DC129" s="2">
        <v>395600</v>
      </c>
      <c r="DD129" s="2">
        <v>293800</v>
      </c>
      <c r="DE129" s="2">
        <v>380600</v>
      </c>
      <c r="DF129" s="2">
        <v>590400</v>
      </c>
      <c r="DG129" s="2">
        <v>493400</v>
      </c>
      <c r="DH129" s="2">
        <v>440300</v>
      </c>
      <c r="DI129" s="2">
        <v>752800</v>
      </c>
      <c r="DJ129" s="2">
        <v>1456400</v>
      </c>
      <c r="DK129" s="2">
        <v>3130000</v>
      </c>
      <c r="DL129" s="2">
        <v>500800</v>
      </c>
      <c r="DM129" s="2">
        <v>453200</v>
      </c>
      <c r="DN129" s="2">
        <v>606900</v>
      </c>
      <c r="DO129" s="2">
        <v>440500</v>
      </c>
      <c r="DP129" s="2">
        <v>601000</v>
      </c>
      <c r="DQ129" s="2">
        <v>1240400</v>
      </c>
      <c r="DR129" s="2">
        <v>2118700</v>
      </c>
      <c r="DS129" s="2">
        <v>2260700</v>
      </c>
      <c r="DT129" s="2">
        <v>767100</v>
      </c>
      <c r="DU129" s="2">
        <v>1353900</v>
      </c>
      <c r="DV129" s="2">
        <v>1952100</v>
      </c>
      <c r="DW129" s="2">
        <v>1711800</v>
      </c>
      <c r="DX129" s="2">
        <v>995900</v>
      </c>
      <c r="DY129" s="2">
        <v>1976700</v>
      </c>
      <c r="DZ129" s="2">
        <v>4373000</v>
      </c>
      <c r="EA129" s="2">
        <v>1309000</v>
      </c>
      <c r="EB129" s="2">
        <v>1460700</v>
      </c>
      <c r="EC129" s="2">
        <v>1347400</v>
      </c>
      <c r="ED129" s="2">
        <v>2734200</v>
      </c>
      <c r="EE129" s="2">
        <v>3097600</v>
      </c>
      <c r="EF129" s="2">
        <v>8560900</v>
      </c>
      <c r="EG129" s="2">
        <v>5013000</v>
      </c>
      <c r="EH129" s="2">
        <v>5238200</v>
      </c>
      <c r="EI129" s="2">
        <v>10157700</v>
      </c>
      <c r="EJ129" s="2">
        <v>9595200</v>
      </c>
      <c r="EK129" s="2">
        <v>12385900</v>
      </c>
      <c r="EL129" s="2">
        <v>2312900</v>
      </c>
      <c r="EM129" s="2">
        <v>3081600</v>
      </c>
      <c r="EN129" s="2">
        <v>1947400</v>
      </c>
      <c r="EO129" s="2">
        <v>15646300</v>
      </c>
      <c r="EP129" s="2">
        <v>305700</v>
      </c>
      <c r="EQ129" s="2">
        <v>5185800</v>
      </c>
      <c r="ER129" s="2">
        <v>253000</v>
      </c>
      <c r="ES129" s="2">
        <v>322400</v>
      </c>
      <c r="ET129" s="2">
        <v>606500</v>
      </c>
      <c r="EU129" s="2">
        <v>266400</v>
      </c>
      <c r="EV129" s="2">
        <v>385900</v>
      </c>
      <c r="EW129" s="2">
        <v>275300</v>
      </c>
      <c r="EX129" s="2">
        <v>275700</v>
      </c>
      <c r="EY129" s="2">
        <v>395800</v>
      </c>
      <c r="EZ129" s="2">
        <v>222100</v>
      </c>
      <c r="FA129" s="2">
        <v>203800</v>
      </c>
      <c r="FB129" s="2">
        <v>200200</v>
      </c>
      <c r="FC129" s="2">
        <v>280500</v>
      </c>
      <c r="FD129" s="2">
        <v>303700</v>
      </c>
      <c r="FE129" s="2">
        <v>258100</v>
      </c>
      <c r="FF129" s="2">
        <v>410500</v>
      </c>
      <c r="FG129" s="2">
        <v>770700</v>
      </c>
      <c r="FH129" s="2">
        <v>387400</v>
      </c>
      <c r="FI129" s="2">
        <v>588100</v>
      </c>
      <c r="FJ129" s="2">
        <v>620500</v>
      </c>
      <c r="FK129" s="2">
        <v>306900</v>
      </c>
      <c r="FL129" s="2">
        <v>392300</v>
      </c>
      <c r="FM129" s="2">
        <v>315900</v>
      </c>
      <c r="FN129" s="2">
        <v>566900</v>
      </c>
      <c r="FO129" s="2">
        <v>1057500</v>
      </c>
      <c r="FP129" s="2">
        <v>578300</v>
      </c>
      <c r="FQ129" s="2">
        <v>804400</v>
      </c>
      <c r="FR129" s="2">
        <v>879500</v>
      </c>
      <c r="FS129" s="2">
        <v>1010700</v>
      </c>
      <c r="FT129" s="2">
        <v>1074600</v>
      </c>
      <c r="FU129" s="2">
        <v>2193000</v>
      </c>
      <c r="FV129" s="2">
        <v>1771600</v>
      </c>
      <c r="FW129" s="2">
        <v>5543200</v>
      </c>
      <c r="FX129" s="2">
        <v>1751800</v>
      </c>
      <c r="FY129" s="2">
        <v>1979500</v>
      </c>
      <c r="FZ129" s="2">
        <v>1180600</v>
      </c>
      <c r="GA129" s="2">
        <v>1582500</v>
      </c>
      <c r="GB129" s="2">
        <v>1384200</v>
      </c>
      <c r="GC129" s="2">
        <v>1883200</v>
      </c>
      <c r="GD129" s="2">
        <v>2948200</v>
      </c>
      <c r="GE129" s="2">
        <v>3917800</v>
      </c>
      <c r="GF129" s="2">
        <v>4066600</v>
      </c>
      <c r="GG129" s="2">
        <v>6250800</v>
      </c>
      <c r="GH129" s="2">
        <v>11522000</v>
      </c>
      <c r="GI129" s="2">
        <v>6755500</v>
      </c>
      <c r="GJ129" s="2">
        <v>6158600</v>
      </c>
      <c r="GK129" s="2">
        <v>9206600</v>
      </c>
      <c r="GL129" s="2">
        <v>25187900</v>
      </c>
      <c r="GM129" s="2">
        <v>245500</v>
      </c>
      <c r="GN129" s="2">
        <v>102400</v>
      </c>
      <c r="GO129" s="2">
        <v>166000</v>
      </c>
      <c r="GP129" s="2">
        <v>28700</v>
      </c>
      <c r="GQ129" s="2">
        <v>40500</v>
      </c>
      <c r="GR129" s="2">
        <v>28300</v>
      </c>
      <c r="GS129" s="2">
        <v>53000</v>
      </c>
      <c r="GT129" s="2">
        <v>35500</v>
      </c>
      <c r="GU129" s="2">
        <v>66400</v>
      </c>
      <c r="GV129" s="2">
        <v>97400</v>
      </c>
      <c r="GW129" s="2">
        <v>57500</v>
      </c>
      <c r="GX129" s="2">
        <v>60800</v>
      </c>
      <c r="GY129" s="2">
        <v>29200</v>
      </c>
      <c r="GZ129" s="2">
        <v>70200</v>
      </c>
      <c r="HA129" s="2">
        <v>24000</v>
      </c>
      <c r="HB129" s="2">
        <v>47700</v>
      </c>
      <c r="HC129" s="2">
        <v>65500</v>
      </c>
      <c r="HD129" s="2">
        <v>55600</v>
      </c>
      <c r="HE129" s="2">
        <v>67800</v>
      </c>
      <c r="HF129" s="2">
        <v>48600</v>
      </c>
      <c r="HG129" s="2">
        <v>50100</v>
      </c>
      <c r="HH129" s="2">
        <v>79800</v>
      </c>
      <c r="HI129" s="2">
        <v>72500</v>
      </c>
      <c r="HJ129" s="2">
        <v>74600</v>
      </c>
      <c r="HK129" s="2">
        <v>47800</v>
      </c>
      <c r="HL129" s="2">
        <v>40100</v>
      </c>
      <c r="HM129" s="2">
        <v>30900</v>
      </c>
      <c r="HN129" s="2">
        <v>29400</v>
      </c>
      <c r="HO129" s="2">
        <v>24400</v>
      </c>
      <c r="HP129" s="2">
        <v>24800</v>
      </c>
      <c r="HQ129" s="2">
        <v>34000</v>
      </c>
      <c r="HR129" s="2">
        <v>33800</v>
      </c>
      <c r="HS129" s="2">
        <v>46900</v>
      </c>
      <c r="HT129" s="2">
        <v>38100</v>
      </c>
      <c r="HU129" s="2">
        <v>41400</v>
      </c>
      <c r="HV129" s="2">
        <v>23200</v>
      </c>
      <c r="HW129" s="2">
        <v>29400</v>
      </c>
      <c r="HX129" s="2">
        <v>22800</v>
      </c>
      <c r="HY129" s="2">
        <v>13700</v>
      </c>
      <c r="HZ129" s="2">
        <v>25500</v>
      </c>
      <c r="IA129" s="2">
        <v>36900</v>
      </c>
      <c r="IB129" s="2">
        <v>34400</v>
      </c>
      <c r="IC129" s="2">
        <v>30000</v>
      </c>
      <c r="ID129" s="2">
        <v>38200</v>
      </c>
      <c r="IE129" s="2">
        <v>47700</v>
      </c>
      <c r="IF129" s="2">
        <v>32900</v>
      </c>
      <c r="IG129" s="2">
        <v>35100</v>
      </c>
      <c r="IH129" s="2">
        <v>29400</v>
      </c>
      <c r="II129" s="2">
        <v>32800</v>
      </c>
      <c r="IJ129" s="2">
        <v>43300</v>
      </c>
      <c r="IK129" s="2">
        <v>35200</v>
      </c>
      <c r="IL129" s="2">
        <v>55900</v>
      </c>
      <c r="IM129" s="2">
        <v>32200</v>
      </c>
      <c r="IN129" s="2">
        <v>40300</v>
      </c>
      <c r="IO129" s="2">
        <v>24400</v>
      </c>
      <c r="IP129" s="2">
        <v>34300</v>
      </c>
      <c r="IQ129" s="2">
        <v>27900</v>
      </c>
      <c r="IR129" s="2">
        <v>25700</v>
      </c>
      <c r="IS129" s="2">
        <v>13700</v>
      </c>
      <c r="IT129" s="2">
        <v>27100</v>
      </c>
    </row>
    <row r="130" spans="1:254" ht="15.9" customHeight="1">
      <c r="A130" s="390" t="s">
        <v>255</v>
      </c>
      <c r="B130" s="46" t="s">
        <v>256</v>
      </c>
      <c r="C130" s="50">
        <v>895200</v>
      </c>
      <c r="D130" s="199">
        <v>-2252100</v>
      </c>
      <c r="E130" s="197">
        <v>3147300</v>
      </c>
      <c r="F130" s="21">
        <v>2782100</v>
      </c>
      <c r="G130" s="21">
        <v>3013700</v>
      </c>
      <c r="H130" s="21">
        <v>3532400</v>
      </c>
      <c r="I130" s="21">
        <v>2876800</v>
      </c>
      <c r="J130" s="21">
        <v>2701800</v>
      </c>
      <c r="K130" s="21">
        <v>2859900</v>
      </c>
      <c r="L130" s="21">
        <v>4135500</v>
      </c>
      <c r="M130" s="21">
        <v>6311000</v>
      </c>
      <c r="N130" s="21">
        <v>2827400</v>
      </c>
      <c r="O130" s="21">
        <v>2609800</v>
      </c>
      <c r="P130" s="21">
        <v>2064700</v>
      </c>
      <c r="Q130" s="21">
        <v>3264000</v>
      </c>
      <c r="R130" s="21">
        <v>2964200</v>
      </c>
      <c r="S130" s="21">
        <v>2301400</v>
      </c>
      <c r="T130" s="21">
        <v>2330400</v>
      </c>
      <c r="U130" s="21">
        <v>1973600</v>
      </c>
      <c r="V130" s="21">
        <v>2054100</v>
      </c>
      <c r="W130" s="21">
        <v>2663200</v>
      </c>
      <c r="X130" s="21">
        <v>2213200</v>
      </c>
      <c r="Y130" s="21">
        <v>3515600</v>
      </c>
      <c r="Z130" s="21">
        <v>2451200</v>
      </c>
      <c r="AA130" s="21">
        <v>1563600</v>
      </c>
      <c r="AB130" s="21">
        <v>2754300</v>
      </c>
      <c r="AC130" s="21">
        <v>2366800</v>
      </c>
      <c r="AD130" s="21">
        <v>2245500</v>
      </c>
      <c r="AE130" s="21">
        <v>2303800</v>
      </c>
      <c r="AF130" s="21">
        <v>2809400</v>
      </c>
      <c r="AG130" s="21">
        <v>2058200</v>
      </c>
      <c r="AH130" s="21">
        <v>1882900</v>
      </c>
      <c r="AI130" s="21">
        <v>1977300</v>
      </c>
      <c r="AJ130" s="21">
        <v>2411300</v>
      </c>
      <c r="AK130" s="21">
        <v>1238100</v>
      </c>
      <c r="AL130" s="21">
        <v>3697700</v>
      </c>
      <c r="AM130" s="21">
        <v>1954000</v>
      </c>
      <c r="AN130" s="21">
        <v>1745000</v>
      </c>
      <c r="AO130" s="21">
        <v>2083200</v>
      </c>
      <c r="AP130" s="21">
        <v>1824000</v>
      </c>
      <c r="AQ130" s="21">
        <v>2581900</v>
      </c>
      <c r="AR130" s="21">
        <v>2164800</v>
      </c>
      <c r="AS130" s="21">
        <v>2962000</v>
      </c>
      <c r="AT130" s="21">
        <v>2715900</v>
      </c>
      <c r="AU130" s="21">
        <v>2319900</v>
      </c>
      <c r="AV130" s="21">
        <v>2116500</v>
      </c>
      <c r="AW130" s="21">
        <v>2311000</v>
      </c>
      <c r="AX130" s="21">
        <v>2654400</v>
      </c>
      <c r="AY130" s="21">
        <v>2597400</v>
      </c>
      <c r="AZ130" s="21">
        <v>2884200</v>
      </c>
      <c r="BA130" s="21">
        <v>5543000</v>
      </c>
      <c r="BB130" s="21">
        <v>1962700</v>
      </c>
      <c r="BC130" s="21">
        <v>3277400</v>
      </c>
      <c r="BD130" s="21">
        <v>3196500</v>
      </c>
      <c r="BE130" s="21">
        <v>1670400</v>
      </c>
      <c r="BF130" s="21">
        <v>1924300</v>
      </c>
      <c r="BG130" s="21">
        <v>2152600</v>
      </c>
      <c r="BH130" s="21">
        <v>2507400</v>
      </c>
      <c r="BI130" s="21">
        <v>2367900</v>
      </c>
      <c r="BJ130" s="21">
        <v>1512400</v>
      </c>
      <c r="BK130" s="21">
        <v>2260800</v>
      </c>
      <c r="BL130" s="21">
        <v>2811500</v>
      </c>
      <c r="BM130" s="2">
        <v>2385200</v>
      </c>
      <c r="BN130" s="2">
        <v>2123700</v>
      </c>
      <c r="BO130" s="2">
        <v>3038800</v>
      </c>
      <c r="BP130" s="2">
        <v>4228200</v>
      </c>
      <c r="BQ130" s="2">
        <v>6790800</v>
      </c>
      <c r="BR130" s="2">
        <v>5927700</v>
      </c>
      <c r="BS130" s="2">
        <v>6603000</v>
      </c>
      <c r="BT130" s="2">
        <v>5707500</v>
      </c>
      <c r="BU130" s="2">
        <v>10085300</v>
      </c>
      <c r="BV130" s="2">
        <v>4079800</v>
      </c>
      <c r="BW130" s="2">
        <v>2796800</v>
      </c>
      <c r="BX130" s="2">
        <v>2860500</v>
      </c>
      <c r="BY130" s="2">
        <v>2248400</v>
      </c>
      <c r="BZ130" s="2">
        <v>3234900</v>
      </c>
      <c r="CA130" s="2">
        <v>2446500</v>
      </c>
      <c r="CB130" s="2">
        <v>2218700</v>
      </c>
      <c r="CC130" s="2">
        <v>1925400</v>
      </c>
      <c r="CD130" s="2">
        <v>1975400</v>
      </c>
      <c r="CE130" s="2">
        <v>1432700</v>
      </c>
      <c r="CF130" s="2">
        <v>2506100</v>
      </c>
      <c r="CG130" s="2">
        <v>1911600</v>
      </c>
      <c r="CH130" s="2">
        <v>2898900</v>
      </c>
      <c r="CI130" s="2">
        <v>1648400</v>
      </c>
      <c r="CJ130" s="2">
        <v>1704600</v>
      </c>
      <c r="CK130" s="2">
        <v>2330600</v>
      </c>
      <c r="CL130" s="2">
        <v>3947800</v>
      </c>
      <c r="CM130" s="2">
        <v>2175900</v>
      </c>
      <c r="CN130" s="2">
        <v>3313700</v>
      </c>
      <c r="CO130" s="2">
        <v>3399400</v>
      </c>
      <c r="CP130" s="2">
        <v>2409500</v>
      </c>
      <c r="CQ130" s="2">
        <v>1570300</v>
      </c>
      <c r="CR130" s="2">
        <v>2197300</v>
      </c>
      <c r="CS130" s="2">
        <v>1698000</v>
      </c>
      <c r="CT130" s="2">
        <v>4261100</v>
      </c>
      <c r="CU130" s="2">
        <v>3153700</v>
      </c>
      <c r="CV130" s="2">
        <v>2529400</v>
      </c>
      <c r="CW130" s="2">
        <v>1806700</v>
      </c>
      <c r="CX130" s="2">
        <v>1801300</v>
      </c>
      <c r="CY130" s="2">
        <v>2111400</v>
      </c>
      <c r="CZ130" s="2">
        <v>1817300</v>
      </c>
      <c r="DA130" s="2">
        <v>1565100</v>
      </c>
      <c r="DB130" s="2">
        <v>2228900</v>
      </c>
      <c r="DC130" s="2">
        <v>3117600</v>
      </c>
      <c r="DD130" s="2">
        <v>1997200</v>
      </c>
      <c r="DE130" s="2">
        <v>2145600</v>
      </c>
      <c r="DF130" s="2">
        <v>2583900</v>
      </c>
      <c r="DG130" s="2">
        <v>1849000</v>
      </c>
      <c r="DH130" s="2">
        <v>2092300</v>
      </c>
      <c r="DI130" s="2">
        <v>2840500</v>
      </c>
      <c r="DJ130" s="2">
        <v>2462300</v>
      </c>
      <c r="DK130" s="2">
        <v>2905200</v>
      </c>
      <c r="DL130" s="2">
        <v>3178500</v>
      </c>
      <c r="DM130" s="2">
        <v>3008100</v>
      </c>
      <c r="DN130" s="2">
        <v>2179500</v>
      </c>
      <c r="DO130" s="2">
        <v>1435000</v>
      </c>
      <c r="DP130" s="2">
        <v>2114200</v>
      </c>
      <c r="DQ130" s="2">
        <v>1526100</v>
      </c>
      <c r="DR130" s="2">
        <v>3429500</v>
      </c>
      <c r="DS130" s="2">
        <v>2381100</v>
      </c>
      <c r="DT130" s="2">
        <v>2125100</v>
      </c>
      <c r="DU130" s="2">
        <v>3667500</v>
      </c>
      <c r="DV130" s="2">
        <v>3777900</v>
      </c>
      <c r="DW130" s="2">
        <v>5012600</v>
      </c>
      <c r="DX130" s="2">
        <v>2410200</v>
      </c>
      <c r="DY130" s="2">
        <v>2561400</v>
      </c>
      <c r="DZ130" s="2">
        <v>2649300</v>
      </c>
      <c r="EA130" s="2">
        <v>4759000</v>
      </c>
      <c r="EB130" s="2">
        <v>2367500</v>
      </c>
      <c r="EC130" s="2">
        <v>1817200</v>
      </c>
      <c r="ED130" s="2">
        <v>2097900</v>
      </c>
      <c r="EE130" s="2">
        <v>2019500</v>
      </c>
      <c r="EF130" s="2">
        <v>3173700</v>
      </c>
      <c r="EG130" s="2">
        <v>1990700</v>
      </c>
      <c r="EH130" s="2">
        <v>1755300</v>
      </c>
      <c r="EI130" s="2">
        <v>1557500</v>
      </c>
      <c r="EJ130" s="2">
        <v>1506200</v>
      </c>
      <c r="EK130" s="2">
        <v>2142100</v>
      </c>
      <c r="EL130" s="2">
        <v>2264500</v>
      </c>
      <c r="EM130" s="2">
        <v>1951300</v>
      </c>
      <c r="EN130" s="2">
        <v>2181100</v>
      </c>
      <c r="EO130" s="2">
        <v>2208400</v>
      </c>
      <c r="EP130" s="2">
        <v>2677900</v>
      </c>
      <c r="EQ130" s="2">
        <v>1718900</v>
      </c>
      <c r="ER130" s="2">
        <v>2673700</v>
      </c>
      <c r="ES130" s="2">
        <v>2063700</v>
      </c>
      <c r="ET130" s="2">
        <v>1860500</v>
      </c>
      <c r="EU130" s="2">
        <v>1387600</v>
      </c>
      <c r="EV130" s="2">
        <v>1250200</v>
      </c>
      <c r="EW130" s="2">
        <v>763400</v>
      </c>
      <c r="EX130" s="2">
        <v>2031300</v>
      </c>
      <c r="EY130" s="2">
        <v>1708500</v>
      </c>
      <c r="EZ130" s="2">
        <v>971100</v>
      </c>
      <c r="FA130" s="2">
        <v>2666300</v>
      </c>
      <c r="FB130" s="2">
        <v>1445900</v>
      </c>
      <c r="FC130" s="2">
        <v>2188100</v>
      </c>
      <c r="FD130" s="2">
        <v>1952200</v>
      </c>
      <c r="FE130" s="2">
        <v>1661400</v>
      </c>
      <c r="FF130" s="2">
        <v>3564700</v>
      </c>
      <c r="FG130" s="2">
        <v>2615700</v>
      </c>
      <c r="FH130" s="2">
        <v>1703700</v>
      </c>
      <c r="FI130" s="2">
        <v>1477700</v>
      </c>
      <c r="FJ130" s="2">
        <v>1338800</v>
      </c>
      <c r="FK130" s="2">
        <v>1349900</v>
      </c>
      <c r="FL130" s="2">
        <v>2349500</v>
      </c>
      <c r="FM130" s="2">
        <v>1876400</v>
      </c>
      <c r="FN130" s="2">
        <v>1931600</v>
      </c>
      <c r="FO130" s="2">
        <v>2517200</v>
      </c>
      <c r="FP130" s="2">
        <v>1768300</v>
      </c>
      <c r="FQ130" s="2">
        <v>1827000</v>
      </c>
      <c r="FR130" s="2">
        <v>2217900</v>
      </c>
      <c r="FS130" s="2">
        <v>2647200</v>
      </c>
      <c r="FT130" s="2">
        <v>4143500</v>
      </c>
      <c r="FU130" s="2">
        <v>2470900</v>
      </c>
      <c r="FV130" s="2">
        <v>3014700</v>
      </c>
      <c r="FW130" s="2">
        <v>2437400</v>
      </c>
      <c r="FX130" s="2">
        <v>3647400</v>
      </c>
      <c r="FY130" s="2">
        <v>4200200</v>
      </c>
      <c r="FZ130" s="2">
        <v>2956300</v>
      </c>
      <c r="GA130" s="2">
        <v>3412400</v>
      </c>
      <c r="GB130" s="2">
        <v>2352300</v>
      </c>
      <c r="GC130" s="2">
        <v>2249700</v>
      </c>
      <c r="GD130" s="2">
        <v>5366900</v>
      </c>
      <c r="GE130" s="2">
        <v>1967400</v>
      </c>
      <c r="GF130" s="2">
        <v>3424800</v>
      </c>
      <c r="GG130" s="2">
        <v>2839100</v>
      </c>
      <c r="GH130" s="2">
        <v>3999800</v>
      </c>
      <c r="GI130" s="2">
        <v>2432600</v>
      </c>
      <c r="GJ130" s="2">
        <v>2351500</v>
      </c>
      <c r="GK130" s="2">
        <v>2400600</v>
      </c>
      <c r="GL130" s="2">
        <v>4176500</v>
      </c>
      <c r="GM130" s="2">
        <v>3047800</v>
      </c>
      <c r="GN130" s="2">
        <v>2382500</v>
      </c>
      <c r="GO130" s="2">
        <v>2191700</v>
      </c>
      <c r="GP130" s="2">
        <v>2367100</v>
      </c>
      <c r="GQ130" s="2">
        <v>2440600</v>
      </c>
      <c r="GR130" s="2">
        <v>2557200</v>
      </c>
      <c r="GS130" s="2">
        <v>2012200</v>
      </c>
      <c r="GT130" s="2">
        <v>2124700</v>
      </c>
      <c r="GU130" s="2">
        <v>4266800</v>
      </c>
      <c r="GV130" s="2">
        <v>3636000</v>
      </c>
      <c r="GW130" s="2">
        <v>2309000</v>
      </c>
      <c r="GX130" s="2">
        <v>2431600</v>
      </c>
      <c r="GY130" s="2">
        <v>3962400</v>
      </c>
      <c r="GZ130" s="2">
        <v>3695900</v>
      </c>
      <c r="HA130" s="2">
        <v>4226600</v>
      </c>
      <c r="HB130" s="2">
        <v>4444400</v>
      </c>
      <c r="HC130" s="2">
        <v>4353700</v>
      </c>
      <c r="HD130" s="2">
        <v>3748700</v>
      </c>
      <c r="HE130" s="2">
        <v>3836600</v>
      </c>
      <c r="HF130" s="2">
        <v>6242600</v>
      </c>
      <c r="HG130" s="2">
        <v>3876600</v>
      </c>
      <c r="HH130" s="2">
        <v>2523000</v>
      </c>
      <c r="HI130" s="2">
        <v>2369800</v>
      </c>
      <c r="HJ130" s="2">
        <v>4337400</v>
      </c>
      <c r="HK130" s="2">
        <v>2634000</v>
      </c>
      <c r="HL130" s="2">
        <v>2150700</v>
      </c>
      <c r="HM130" s="2">
        <v>2051000</v>
      </c>
      <c r="HN130" s="2">
        <v>3149800</v>
      </c>
      <c r="HO130" s="2">
        <v>1903400</v>
      </c>
      <c r="HP130" s="2">
        <v>2690100</v>
      </c>
      <c r="HQ130" s="2">
        <v>3964300</v>
      </c>
      <c r="HR130" s="2">
        <v>2932400</v>
      </c>
      <c r="HS130" s="2">
        <v>2313600</v>
      </c>
      <c r="HT130" s="2">
        <v>2867800</v>
      </c>
      <c r="HU130" s="2">
        <v>2423700</v>
      </c>
      <c r="HV130" s="2">
        <v>2604800</v>
      </c>
      <c r="HW130" s="2">
        <v>3001800</v>
      </c>
      <c r="HX130" s="2">
        <v>3880400</v>
      </c>
      <c r="HY130" s="2">
        <v>4450600</v>
      </c>
      <c r="HZ130" s="2">
        <v>10859500</v>
      </c>
      <c r="IA130" s="2">
        <v>5666900</v>
      </c>
      <c r="IB130" s="2">
        <v>2890300</v>
      </c>
      <c r="IC130" s="2">
        <v>3138300</v>
      </c>
      <c r="ID130" s="2">
        <v>3674100</v>
      </c>
      <c r="IE130" s="2">
        <v>5053900</v>
      </c>
      <c r="IF130" s="2">
        <v>6506200</v>
      </c>
      <c r="IG130" s="2">
        <v>2911000</v>
      </c>
      <c r="IH130" s="2">
        <v>3582900</v>
      </c>
      <c r="II130" s="2">
        <v>4337600</v>
      </c>
      <c r="IJ130" s="2">
        <v>7392300</v>
      </c>
      <c r="IK130" s="2">
        <v>8274100</v>
      </c>
      <c r="IL130" s="2">
        <v>17434200</v>
      </c>
      <c r="IM130" s="2">
        <v>1668400</v>
      </c>
      <c r="IN130" s="2">
        <v>1313300</v>
      </c>
      <c r="IO130" s="2">
        <v>1668900</v>
      </c>
      <c r="IP130" s="2">
        <v>1388200</v>
      </c>
      <c r="IQ130" s="2">
        <v>1927900</v>
      </c>
      <c r="IR130" s="2">
        <v>2492300</v>
      </c>
      <c r="IS130" s="2">
        <v>2829300</v>
      </c>
      <c r="IT130" s="2">
        <v>1683700</v>
      </c>
    </row>
    <row r="131" spans="1:254" ht="15.9" customHeight="1">
      <c r="A131" s="390" t="s">
        <v>257</v>
      </c>
      <c r="B131" s="46" t="s">
        <v>258</v>
      </c>
      <c r="C131" s="50">
        <v>577400</v>
      </c>
      <c r="D131" s="199">
        <v>-551800</v>
      </c>
      <c r="E131" s="197">
        <v>1129200</v>
      </c>
      <c r="F131" s="21">
        <v>809100</v>
      </c>
      <c r="G131" s="21">
        <v>553800</v>
      </c>
      <c r="H131" s="21">
        <v>673700</v>
      </c>
      <c r="I131" s="21">
        <v>996200</v>
      </c>
      <c r="J131" s="21">
        <v>1025200</v>
      </c>
      <c r="K131" s="21">
        <v>2109500</v>
      </c>
      <c r="L131" s="21">
        <v>1217300</v>
      </c>
      <c r="M131" s="21">
        <v>685000</v>
      </c>
      <c r="N131" s="21">
        <v>516900</v>
      </c>
      <c r="O131" s="21">
        <v>864900</v>
      </c>
      <c r="P131" s="21">
        <v>527300</v>
      </c>
      <c r="Q131" s="21">
        <v>770900</v>
      </c>
      <c r="R131" s="21">
        <v>1307000</v>
      </c>
      <c r="S131" s="21">
        <v>853500</v>
      </c>
      <c r="T131" s="21">
        <v>560700</v>
      </c>
      <c r="U131" s="21">
        <v>474700</v>
      </c>
      <c r="V131" s="21">
        <v>438700</v>
      </c>
      <c r="W131" s="21">
        <v>429300</v>
      </c>
      <c r="X131" s="21">
        <v>750100</v>
      </c>
      <c r="Y131" s="21">
        <v>1320700</v>
      </c>
      <c r="Z131" s="21">
        <v>735900</v>
      </c>
      <c r="AA131" s="21">
        <v>881000</v>
      </c>
      <c r="AB131" s="21">
        <v>900200</v>
      </c>
      <c r="AC131" s="21">
        <v>971900</v>
      </c>
      <c r="AD131" s="21">
        <v>867500</v>
      </c>
      <c r="AE131" s="21">
        <v>1082500</v>
      </c>
      <c r="AF131" s="21">
        <v>1299100</v>
      </c>
      <c r="AG131" s="21">
        <v>680600</v>
      </c>
      <c r="AH131" s="21">
        <v>543800</v>
      </c>
      <c r="AI131" s="21">
        <v>463200</v>
      </c>
      <c r="AJ131" s="21">
        <v>639600</v>
      </c>
      <c r="AK131" s="21">
        <v>949300</v>
      </c>
      <c r="AL131" s="21">
        <v>1189100</v>
      </c>
      <c r="AM131" s="21">
        <v>954900</v>
      </c>
      <c r="AN131" s="21">
        <v>850200</v>
      </c>
      <c r="AO131" s="21">
        <v>1242800</v>
      </c>
      <c r="AP131" s="21">
        <v>1265600</v>
      </c>
      <c r="AQ131" s="21">
        <v>1907600</v>
      </c>
      <c r="AR131" s="21">
        <v>1518500</v>
      </c>
      <c r="AS131" s="21">
        <v>1407600</v>
      </c>
      <c r="AT131" s="21">
        <v>1684500</v>
      </c>
      <c r="AU131" s="21">
        <v>3745100</v>
      </c>
      <c r="AV131" s="21">
        <v>1398100</v>
      </c>
      <c r="AW131" s="21">
        <v>988600</v>
      </c>
      <c r="AX131" s="21">
        <v>1109900</v>
      </c>
      <c r="AY131" s="21">
        <v>1177000</v>
      </c>
      <c r="AZ131" s="21">
        <v>1106100</v>
      </c>
      <c r="BA131" s="21">
        <v>1068600</v>
      </c>
      <c r="BB131" s="21">
        <v>1641100</v>
      </c>
      <c r="BC131" s="21">
        <v>1147400</v>
      </c>
      <c r="BD131" s="21">
        <v>1123100</v>
      </c>
      <c r="BE131" s="21">
        <v>709500</v>
      </c>
      <c r="BF131" s="21">
        <v>827600</v>
      </c>
      <c r="BG131" s="21">
        <v>969800</v>
      </c>
      <c r="BH131" s="21">
        <v>1241200</v>
      </c>
      <c r="BI131" s="21">
        <v>1559900</v>
      </c>
      <c r="BJ131" s="21">
        <v>2804300</v>
      </c>
      <c r="BK131" s="21">
        <v>1188700</v>
      </c>
      <c r="BL131" s="21">
        <v>1266500</v>
      </c>
      <c r="BM131" s="2">
        <v>2154700</v>
      </c>
      <c r="BN131" s="2">
        <v>620100</v>
      </c>
      <c r="BO131" s="2">
        <v>600900</v>
      </c>
      <c r="BP131" s="2">
        <v>947300</v>
      </c>
      <c r="BQ131" s="2">
        <v>602300</v>
      </c>
      <c r="BR131" s="2">
        <v>938800</v>
      </c>
      <c r="BS131" s="2">
        <v>1695800</v>
      </c>
      <c r="BT131" s="2">
        <v>389100</v>
      </c>
      <c r="BU131" s="2">
        <v>426400</v>
      </c>
      <c r="BV131" s="2">
        <v>801200</v>
      </c>
      <c r="BW131" s="2">
        <v>1160700</v>
      </c>
      <c r="BX131" s="2">
        <v>880800</v>
      </c>
      <c r="BY131" s="2">
        <v>997500</v>
      </c>
      <c r="BZ131" s="2">
        <v>1171300</v>
      </c>
      <c r="CA131" s="2">
        <v>641500</v>
      </c>
      <c r="CB131" s="2">
        <v>714800</v>
      </c>
      <c r="CC131" s="2">
        <v>1279600</v>
      </c>
      <c r="CD131" s="2">
        <v>623500</v>
      </c>
      <c r="CE131" s="2">
        <v>750900</v>
      </c>
      <c r="CF131" s="2">
        <v>926400</v>
      </c>
      <c r="CG131" s="2">
        <v>845500</v>
      </c>
      <c r="CH131" s="2">
        <v>856100</v>
      </c>
      <c r="CI131" s="2">
        <v>595200</v>
      </c>
      <c r="CJ131" s="2">
        <v>747200</v>
      </c>
      <c r="CK131" s="2">
        <v>734400</v>
      </c>
      <c r="CL131" s="2">
        <v>1311100</v>
      </c>
      <c r="CM131" s="2">
        <v>1101400</v>
      </c>
      <c r="CN131" s="2">
        <v>1242800</v>
      </c>
      <c r="CO131" s="2">
        <v>1072300</v>
      </c>
      <c r="CP131" s="2">
        <v>1369700</v>
      </c>
      <c r="CQ131" s="2">
        <v>861300</v>
      </c>
      <c r="CR131" s="2">
        <v>1315800</v>
      </c>
      <c r="CS131" s="2">
        <v>2644700</v>
      </c>
      <c r="CT131" s="2">
        <v>2822200</v>
      </c>
      <c r="CU131" s="2">
        <v>2356200</v>
      </c>
      <c r="CV131" s="2">
        <v>1464900</v>
      </c>
      <c r="CW131" s="2">
        <v>1070300</v>
      </c>
      <c r="CX131" s="2">
        <v>1300100</v>
      </c>
      <c r="CY131" s="2">
        <v>2591500</v>
      </c>
      <c r="CZ131" s="2">
        <v>1324000</v>
      </c>
      <c r="DA131" s="2">
        <v>1524700</v>
      </c>
      <c r="DB131" s="2">
        <v>1663100</v>
      </c>
      <c r="DC131" s="2">
        <v>2315600</v>
      </c>
      <c r="DD131" s="2">
        <v>3231800</v>
      </c>
      <c r="DE131" s="2">
        <v>1155600</v>
      </c>
      <c r="DF131" s="2">
        <v>1829100</v>
      </c>
      <c r="DG131" s="2">
        <v>2372300</v>
      </c>
      <c r="DH131" s="2">
        <v>1969700</v>
      </c>
      <c r="DI131" s="2">
        <v>1277200</v>
      </c>
      <c r="DJ131" s="2">
        <v>1045200</v>
      </c>
      <c r="DK131" s="2">
        <v>1585400</v>
      </c>
      <c r="DL131" s="2">
        <v>976100</v>
      </c>
      <c r="DM131" s="2">
        <v>2487900</v>
      </c>
      <c r="DN131" s="2">
        <v>2190000</v>
      </c>
      <c r="DO131" s="2">
        <v>2539800</v>
      </c>
      <c r="DP131" s="2">
        <v>1226800</v>
      </c>
      <c r="DQ131" s="2">
        <v>1368600</v>
      </c>
      <c r="DR131" s="2">
        <v>1124500</v>
      </c>
      <c r="DS131" s="2">
        <v>763400</v>
      </c>
      <c r="DT131" s="2">
        <v>960300</v>
      </c>
      <c r="DU131" s="2">
        <v>896200</v>
      </c>
      <c r="DV131" s="2">
        <v>1205600</v>
      </c>
      <c r="DW131" s="2">
        <v>866100</v>
      </c>
      <c r="DX131" s="2">
        <v>1419900</v>
      </c>
      <c r="DY131" s="2">
        <v>853600</v>
      </c>
      <c r="DZ131" s="2">
        <v>995400</v>
      </c>
      <c r="EA131" s="2">
        <v>717700</v>
      </c>
      <c r="EB131" s="2">
        <v>746700</v>
      </c>
      <c r="EC131" s="2">
        <v>1339100</v>
      </c>
      <c r="ED131" s="2">
        <v>1153400</v>
      </c>
      <c r="EE131" s="2">
        <v>2944700</v>
      </c>
      <c r="EF131" s="2">
        <v>1594300</v>
      </c>
      <c r="EG131" s="2">
        <v>888400</v>
      </c>
      <c r="EH131" s="2">
        <v>913600</v>
      </c>
      <c r="EI131" s="2">
        <v>1647000</v>
      </c>
      <c r="EJ131" s="2">
        <v>1259600</v>
      </c>
      <c r="EK131" s="2">
        <v>936300</v>
      </c>
      <c r="EL131" s="2">
        <v>1722300</v>
      </c>
      <c r="EM131" s="2">
        <v>1436000</v>
      </c>
      <c r="EN131" s="2">
        <v>1465000</v>
      </c>
      <c r="EO131" s="2">
        <v>1357700</v>
      </c>
      <c r="EP131" s="2">
        <v>1852200</v>
      </c>
      <c r="EQ131" s="2">
        <v>2026000</v>
      </c>
      <c r="ER131" s="2">
        <v>4822300</v>
      </c>
      <c r="ES131" s="2">
        <v>1784500</v>
      </c>
      <c r="ET131" s="2">
        <v>996600</v>
      </c>
      <c r="EU131" s="2">
        <v>1051200</v>
      </c>
      <c r="EV131" s="2">
        <v>1210000</v>
      </c>
      <c r="EW131" s="2">
        <v>1192000</v>
      </c>
      <c r="EX131" s="2">
        <v>912400</v>
      </c>
      <c r="EY131" s="2">
        <v>910200</v>
      </c>
      <c r="EZ131" s="2">
        <v>1504700</v>
      </c>
      <c r="FA131" s="2">
        <v>3742300</v>
      </c>
      <c r="FB131" s="2">
        <v>836300</v>
      </c>
      <c r="FC131" s="2">
        <v>964700</v>
      </c>
      <c r="FD131" s="2">
        <v>1017900</v>
      </c>
      <c r="FE131" s="2">
        <v>1491300</v>
      </c>
      <c r="FF131" s="2">
        <v>1286700</v>
      </c>
      <c r="FG131" s="2">
        <v>1002800</v>
      </c>
      <c r="FH131" s="2">
        <v>752000</v>
      </c>
      <c r="FI131" s="2">
        <v>1663600</v>
      </c>
      <c r="FJ131" s="2">
        <v>979700</v>
      </c>
      <c r="FK131" s="2">
        <v>1046600</v>
      </c>
      <c r="FL131" s="2">
        <v>1596700</v>
      </c>
      <c r="FM131" s="2">
        <v>3519100</v>
      </c>
      <c r="FN131" s="2">
        <v>1144600</v>
      </c>
      <c r="FO131" s="2">
        <v>969300</v>
      </c>
      <c r="FP131" s="2">
        <v>871000</v>
      </c>
      <c r="FQ131" s="2">
        <v>829200</v>
      </c>
      <c r="FR131" s="2">
        <v>1730100</v>
      </c>
      <c r="FS131" s="2">
        <v>1079200</v>
      </c>
      <c r="FT131" s="2">
        <v>1124900</v>
      </c>
      <c r="FU131" s="2">
        <v>1159800</v>
      </c>
      <c r="FV131" s="2">
        <v>1229900</v>
      </c>
      <c r="FW131" s="2">
        <v>2044500</v>
      </c>
      <c r="FX131" s="2">
        <v>1744000</v>
      </c>
      <c r="FY131" s="2">
        <v>919100</v>
      </c>
      <c r="FZ131" s="2">
        <v>594900</v>
      </c>
      <c r="GA131" s="2">
        <v>723700</v>
      </c>
      <c r="GB131" s="2">
        <v>1017500</v>
      </c>
      <c r="GC131" s="2">
        <v>698800</v>
      </c>
      <c r="GD131" s="2">
        <v>633600</v>
      </c>
      <c r="GE131" s="2">
        <v>840900</v>
      </c>
      <c r="GF131" s="2">
        <v>1043000</v>
      </c>
      <c r="GG131" s="2">
        <v>873400</v>
      </c>
      <c r="GH131" s="2">
        <v>504600</v>
      </c>
      <c r="GI131" s="2">
        <v>622000</v>
      </c>
      <c r="GJ131" s="2">
        <v>1000800</v>
      </c>
      <c r="GK131" s="2">
        <v>675100</v>
      </c>
      <c r="GL131" s="2">
        <v>832200</v>
      </c>
      <c r="GM131" s="2">
        <v>1468000</v>
      </c>
      <c r="GN131" s="2">
        <v>804200</v>
      </c>
      <c r="GO131" s="2">
        <v>706700</v>
      </c>
      <c r="GP131" s="2">
        <v>882600</v>
      </c>
      <c r="GQ131" s="2">
        <v>903500</v>
      </c>
      <c r="GR131" s="2">
        <v>1775800</v>
      </c>
      <c r="GS131" s="2">
        <v>1841500</v>
      </c>
      <c r="GT131" s="2">
        <v>2891600</v>
      </c>
      <c r="GU131" s="2">
        <v>1345400</v>
      </c>
      <c r="GV131" s="2">
        <v>740700</v>
      </c>
      <c r="GW131" s="2">
        <v>506500</v>
      </c>
      <c r="GX131" s="2">
        <v>613500</v>
      </c>
      <c r="GY131" s="2">
        <v>629800</v>
      </c>
      <c r="GZ131" s="2">
        <v>697200</v>
      </c>
      <c r="HA131" s="2">
        <v>628700</v>
      </c>
      <c r="HB131" s="2">
        <v>761100</v>
      </c>
      <c r="HC131" s="2">
        <v>1271300</v>
      </c>
      <c r="HD131" s="2">
        <v>677300</v>
      </c>
      <c r="HE131" s="2">
        <v>928700</v>
      </c>
      <c r="HF131" s="2">
        <v>1149700</v>
      </c>
      <c r="HG131" s="2">
        <v>1187000</v>
      </c>
      <c r="HH131" s="2">
        <v>1208700</v>
      </c>
      <c r="HI131" s="2">
        <v>993000</v>
      </c>
      <c r="HJ131" s="2">
        <v>1403900</v>
      </c>
      <c r="HK131" s="2">
        <v>1346200</v>
      </c>
      <c r="HL131" s="2">
        <v>881800</v>
      </c>
      <c r="HM131" s="2">
        <v>1182800</v>
      </c>
      <c r="HN131" s="2">
        <v>660700</v>
      </c>
      <c r="HO131" s="2">
        <v>784000</v>
      </c>
      <c r="HP131" s="2">
        <v>884600</v>
      </c>
      <c r="HQ131" s="2">
        <v>822900</v>
      </c>
      <c r="HR131" s="2">
        <v>1260300</v>
      </c>
      <c r="HS131" s="2">
        <v>607500</v>
      </c>
      <c r="HT131" s="2">
        <v>1031400</v>
      </c>
      <c r="HU131" s="2">
        <v>1393200</v>
      </c>
      <c r="HV131" s="2">
        <v>1018200</v>
      </c>
      <c r="HW131" s="2">
        <v>971100</v>
      </c>
      <c r="HX131" s="2">
        <v>1388500</v>
      </c>
      <c r="HY131" s="2">
        <v>712200</v>
      </c>
      <c r="HZ131" s="2">
        <v>965300</v>
      </c>
      <c r="IA131" s="2">
        <v>1223500</v>
      </c>
      <c r="IB131" s="2">
        <v>1300300</v>
      </c>
      <c r="IC131" s="2">
        <v>1463700</v>
      </c>
      <c r="ID131" s="2">
        <v>1342600</v>
      </c>
      <c r="IE131" s="2">
        <v>2516800</v>
      </c>
      <c r="IF131" s="2">
        <v>1253400</v>
      </c>
      <c r="IG131" s="2">
        <v>3027300</v>
      </c>
      <c r="IH131" s="2">
        <v>3001200</v>
      </c>
      <c r="II131" s="2">
        <v>1119100</v>
      </c>
      <c r="IJ131" s="2">
        <v>1454400</v>
      </c>
      <c r="IK131" s="2">
        <v>1536000</v>
      </c>
      <c r="IL131" s="2">
        <v>1268900</v>
      </c>
      <c r="IM131" s="2">
        <v>1308400</v>
      </c>
      <c r="IN131" s="2">
        <v>1146700</v>
      </c>
      <c r="IO131" s="2">
        <v>1279500</v>
      </c>
      <c r="IP131" s="2">
        <v>1226600</v>
      </c>
      <c r="IQ131" s="2">
        <v>983700</v>
      </c>
      <c r="IR131" s="2">
        <v>1318300</v>
      </c>
      <c r="IS131" s="2">
        <v>906900</v>
      </c>
      <c r="IT131" s="2">
        <v>1724300</v>
      </c>
    </row>
    <row r="132" spans="1:254" ht="15.9" customHeight="1">
      <c r="A132" s="390" t="s">
        <v>259</v>
      </c>
      <c r="B132" s="46" t="s">
        <v>260</v>
      </c>
      <c r="C132" s="50">
        <v>765500</v>
      </c>
      <c r="D132" s="199">
        <v>-130000</v>
      </c>
      <c r="E132" s="197">
        <v>895500</v>
      </c>
      <c r="F132" s="21">
        <v>1385800</v>
      </c>
      <c r="G132" s="21">
        <v>819500</v>
      </c>
      <c r="H132" s="21">
        <v>781900</v>
      </c>
      <c r="I132" s="21">
        <v>1550300</v>
      </c>
      <c r="J132" s="21">
        <v>1199300</v>
      </c>
      <c r="K132" s="21">
        <v>1386800</v>
      </c>
      <c r="L132" s="21">
        <v>1078000</v>
      </c>
      <c r="M132" s="21">
        <v>805200</v>
      </c>
      <c r="N132" s="21">
        <v>1140600</v>
      </c>
      <c r="O132" s="21">
        <v>2648000</v>
      </c>
      <c r="P132" s="21">
        <v>2407600</v>
      </c>
      <c r="Q132" s="21">
        <v>1464700</v>
      </c>
      <c r="R132" s="21">
        <v>1843000</v>
      </c>
      <c r="S132" s="21">
        <v>1323300</v>
      </c>
      <c r="T132" s="21">
        <v>1908000</v>
      </c>
      <c r="U132" s="21">
        <v>2402500</v>
      </c>
      <c r="V132" s="21">
        <v>4280900</v>
      </c>
      <c r="W132" s="21">
        <v>69800</v>
      </c>
      <c r="X132" s="21">
        <v>904400</v>
      </c>
      <c r="Y132" s="21">
        <v>1072700</v>
      </c>
      <c r="Z132" s="21">
        <v>1379300</v>
      </c>
      <c r="AA132" s="21">
        <v>1269500</v>
      </c>
      <c r="AB132" s="21">
        <v>1040100</v>
      </c>
      <c r="AC132" s="21">
        <v>1219300</v>
      </c>
      <c r="AD132" s="21">
        <v>1709100</v>
      </c>
      <c r="AE132" s="21">
        <v>952900</v>
      </c>
      <c r="AF132" s="21">
        <v>876200</v>
      </c>
      <c r="AG132" s="21">
        <v>1625500</v>
      </c>
      <c r="AH132" s="21">
        <v>1310400</v>
      </c>
      <c r="AI132" s="21">
        <v>1165500</v>
      </c>
      <c r="AJ132" s="21">
        <v>1282000</v>
      </c>
      <c r="AK132" s="21">
        <v>1776700</v>
      </c>
      <c r="AL132" s="21">
        <v>1346800</v>
      </c>
      <c r="AM132" s="21">
        <v>2292200</v>
      </c>
      <c r="AN132" s="21">
        <v>1363100</v>
      </c>
      <c r="AO132" s="21">
        <v>1607600</v>
      </c>
      <c r="AP132" s="21">
        <v>2551200</v>
      </c>
      <c r="AQ132" s="21">
        <v>1744300</v>
      </c>
      <c r="AR132" s="21">
        <v>1288600</v>
      </c>
      <c r="AS132" s="21">
        <v>1698900</v>
      </c>
      <c r="AT132" s="21">
        <v>2887500</v>
      </c>
      <c r="AU132" s="21">
        <v>2869100</v>
      </c>
      <c r="AV132" s="21">
        <v>2426200</v>
      </c>
      <c r="AW132" s="21">
        <v>1733900</v>
      </c>
      <c r="AX132" s="21">
        <v>1304800</v>
      </c>
      <c r="AY132" s="21">
        <v>1180700</v>
      </c>
      <c r="AZ132" s="21">
        <v>1280800</v>
      </c>
      <c r="BA132" s="21">
        <v>771600</v>
      </c>
      <c r="BB132" s="21">
        <v>1051000</v>
      </c>
      <c r="BC132" s="21">
        <v>1493600</v>
      </c>
      <c r="BD132" s="21">
        <v>1185000</v>
      </c>
      <c r="BE132" s="21">
        <v>1344400</v>
      </c>
      <c r="BF132" s="21">
        <v>2369300</v>
      </c>
      <c r="BG132" s="21">
        <v>2233700</v>
      </c>
      <c r="BH132" s="21">
        <v>1396300</v>
      </c>
      <c r="BI132" s="21">
        <v>2189500</v>
      </c>
      <c r="BJ132" s="21">
        <v>708600</v>
      </c>
      <c r="BK132" s="21">
        <v>1208800</v>
      </c>
      <c r="BL132" s="21">
        <v>1163500</v>
      </c>
      <c r="BM132" s="2">
        <v>686300</v>
      </c>
      <c r="BN132" s="2">
        <v>1315800</v>
      </c>
      <c r="BO132" s="2">
        <v>841100</v>
      </c>
      <c r="BP132" s="2">
        <v>685500</v>
      </c>
      <c r="BQ132" s="2">
        <v>1027000</v>
      </c>
      <c r="BR132" s="2">
        <v>503200</v>
      </c>
      <c r="BS132" s="2">
        <v>1002100</v>
      </c>
      <c r="BT132" s="2">
        <v>796600</v>
      </c>
      <c r="BU132" s="2">
        <v>823500</v>
      </c>
      <c r="BV132" s="2">
        <v>920000</v>
      </c>
      <c r="BW132" s="2">
        <v>1696400</v>
      </c>
      <c r="BX132" s="2">
        <v>1002700</v>
      </c>
      <c r="BY132" s="2">
        <v>1369500</v>
      </c>
      <c r="BZ132" s="2">
        <v>1120200</v>
      </c>
      <c r="CA132" s="2">
        <v>865900</v>
      </c>
      <c r="CB132" s="2">
        <v>1604600</v>
      </c>
      <c r="CC132" s="2">
        <v>4718900</v>
      </c>
      <c r="CD132" s="2">
        <v>1385400</v>
      </c>
      <c r="CE132" s="2">
        <v>1468000</v>
      </c>
      <c r="CF132" s="2">
        <v>816300</v>
      </c>
      <c r="CG132" s="2">
        <v>885800</v>
      </c>
      <c r="CH132" s="2">
        <v>1611300</v>
      </c>
      <c r="CI132" s="2">
        <v>1252200</v>
      </c>
      <c r="CJ132" s="2">
        <v>2023400</v>
      </c>
      <c r="CK132" s="2">
        <v>680500</v>
      </c>
      <c r="CL132" s="2">
        <v>1943400</v>
      </c>
      <c r="CM132" s="2">
        <v>823400</v>
      </c>
      <c r="CN132" s="2">
        <v>853600</v>
      </c>
      <c r="CO132" s="2">
        <v>1021200</v>
      </c>
      <c r="CP132" s="2">
        <v>457800</v>
      </c>
      <c r="CQ132" s="2">
        <v>490400</v>
      </c>
      <c r="CR132" s="2">
        <v>517000</v>
      </c>
      <c r="CS132" s="2">
        <v>363400</v>
      </c>
      <c r="CT132" s="2">
        <v>480000</v>
      </c>
      <c r="CU132" s="2">
        <v>1003000</v>
      </c>
      <c r="CV132" s="2">
        <v>506800</v>
      </c>
      <c r="CW132" s="2">
        <v>657500</v>
      </c>
      <c r="CX132" s="2">
        <v>503000</v>
      </c>
      <c r="CY132" s="2">
        <v>800600</v>
      </c>
      <c r="CZ132" s="2">
        <v>862300</v>
      </c>
      <c r="DA132" s="2">
        <v>1214200</v>
      </c>
      <c r="DB132" s="2">
        <v>834300</v>
      </c>
      <c r="DC132" s="2">
        <v>1432600</v>
      </c>
      <c r="DD132" s="2">
        <v>1641900</v>
      </c>
      <c r="DE132" s="2">
        <v>1571300</v>
      </c>
      <c r="DF132" s="2">
        <v>1332200</v>
      </c>
      <c r="DG132" s="2">
        <v>2075000</v>
      </c>
      <c r="DH132" s="2">
        <v>1367300</v>
      </c>
      <c r="DI132" s="2">
        <v>2114100</v>
      </c>
      <c r="DJ132" s="2">
        <v>1734100</v>
      </c>
      <c r="DK132" s="2">
        <v>4770100</v>
      </c>
      <c r="DL132" s="2">
        <v>1661700</v>
      </c>
      <c r="DM132" s="2">
        <v>1364200</v>
      </c>
      <c r="DN132" s="2">
        <v>1287200</v>
      </c>
      <c r="DO132" s="2">
        <v>1832900</v>
      </c>
      <c r="DP132" s="2">
        <v>1940600</v>
      </c>
      <c r="DQ132" s="2">
        <v>45100</v>
      </c>
      <c r="DR132" s="2">
        <v>268100</v>
      </c>
      <c r="DS132" s="2">
        <v>453700</v>
      </c>
      <c r="DT132" s="2">
        <v>505500</v>
      </c>
      <c r="DU132" s="2">
        <v>403000</v>
      </c>
      <c r="DV132" s="2">
        <v>177700</v>
      </c>
      <c r="DW132" s="2">
        <v>231100</v>
      </c>
      <c r="DX132" s="2">
        <v>278600</v>
      </c>
      <c r="DY132" s="2">
        <v>489600</v>
      </c>
      <c r="DZ132" s="2">
        <v>158400</v>
      </c>
      <c r="EA132" s="2">
        <v>193700</v>
      </c>
      <c r="EB132" s="2">
        <v>182000</v>
      </c>
      <c r="EC132" s="2">
        <v>469300</v>
      </c>
      <c r="ED132" s="2">
        <v>253300</v>
      </c>
      <c r="EE132" s="2">
        <v>379500</v>
      </c>
      <c r="EF132" s="2">
        <v>299200</v>
      </c>
      <c r="EG132" s="2">
        <v>521200</v>
      </c>
      <c r="EH132" s="2">
        <v>711700</v>
      </c>
      <c r="EI132" s="2">
        <v>109100</v>
      </c>
      <c r="EJ132" s="2">
        <v>125500</v>
      </c>
      <c r="EK132" s="2">
        <v>247400</v>
      </c>
      <c r="EL132" s="2">
        <v>419800</v>
      </c>
      <c r="EM132" s="2">
        <v>101100</v>
      </c>
      <c r="EN132" s="2">
        <v>191800</v>
      </c>
      <c r="EO132" s="2">
        <v>251400</v>
      </c>
      <c r="EP132" s="2">
        <v>579600</v>
      </c>
      <c r="EQ132" s="2">
        <v>223800</v>
      </c>
      <c r="ER132" s="2">
        <v>89400</v>
      </c>
      <c r="ES132" s="2">
        <v>83300</v>
      </c>
      <c r="ET132" s="2">
        <v>52100</v>
      </c>
      <c r="EU132" s="2">
        <v>118500</v>
      </c>
      <c r="EV132" s="2">
        <v>74400</v>
      </c>
      <c r="EW132" s="2">
        <v>96000</v>
      </c>
      <c r="EX132" s="2">
        <v>118800</v>
      </c>
      <c r="EY132" s="2">
        <v>71400</v>
      </c>
      <c r="EZ132" s="2">
        <v>143700</v>
      </c>
      <c r="FA132" s="2">
        <v>69600</v>
      </c>
      <c r="FB132" s="2">
        <v>63900</v>
      </c>
      <c r="FC132" s="2">
        <v>66100</v>
      </c>
      <c r="FD132" s="2">
        <v>89200</v>
      </c>
      <c r="FE132" s="2">
        <v>82500</v>
      </c>
      <c r="FF132" s="2">
        <v>114400</v>
      </c>
      <c r="FG132" s="2">
        <v>101200</v>
      </c>
      <c r="FH132" s="2">
        <v>136000</v>
      </c>
      <c r="FI132" s="2">
        <v>79100</v>
      </c>
      <c r="FJ132" s="2">
        <v>152100</v>
      </c>
      <c r="FK132" s="2">
        <v>72800</v>
      </c>
      <c r="FL132" s="2">
        <v>84800</v>
      </c>
      <c r="FM132" s="2">
        <v>96100</v>
      </c>
      <c r="FN132" s="2">
        <v>65200</v>
      </c>
      <c r="FO132" s="2">
        <v>92600</v>
      </c>
      <c r="FP132" s="2">
        <v>66600</v>
      </c>
      <c r="FQ132" s="2">
        <v>100000</v>
      </c>
      <c r="FR132" s="2">
        <v>201700</v>
      </c>
      <c r="FS132" s="2">
        <v>227000</v>
      </c>
      <c r="FT132" s="2">
        <v>368700</v>
      </c>
      <c r="FU132" s="2">
        <v>302700</v>
      </c>
      <c r="FV132" s="2">
        <v>228200</v>
      </c>
      <c r="FW132" s="2">
        <v>162100</v>
      </c>
      <c r="FX132" s="2">
        <v>439500</v>
      </c>
      <c r="FY132" s="2">
        <v>250600</v>
      </c>
      <c r="FZ132" s="2">
        <v>115700</v>
      </c>
      <c r="GA132" s="2">
        <v>90400</v>
      </c>
      <c r="GB132" s="2">
        <v>109700</v>
      </c>
      <c r="GC132" s="2">
        <v>136000</v>
      </c>
      <c r="GD132" s="2">
        <v>109100</v>
      </c>
      <c r="GE132" s="2">
        <v>110800</v>
      </c>
      <c r="GF132" s="2">
        <v>336700</v>
      </c>
      <c r="GG132" s="2">
        <v>123400</v>
      </c>
      <c r="GH132" s="2">
        <v>118300</v>
      </c>
      <c r="GI132" s="2">
        <v>103500</v>
      </c>
      <c r="GJ132" s="2">
        <v>103200</v>
      </c>
      <c r="GK132" s="2">
        <v>103100</v>
      </c>
      <c r="GL132" s="2">
        <v>110000</v>
      </c>
      <c r="GM132" s="2">
        <v>134800</v>
      </c>
      <c r="GN132" s="2">
        <v>148200</v>
      </c>
      <c r="GO132" s="2">
        <v>129200</v>
      </c>
      <c r="GP132" s="2">
        <v>142000</v>
      </c>
      <c r="GQ132" s="2">
        <v>197700</v>
      </c>
      <c r="GR132" s="2">
        <v>179200</v>
      </c>
      <c r="GS132" s="2">
        <v>139900</v>
      </c>
      <c r="GT132" s="2">
        <v>104200</v>
      </c>
      <c r="GU132" s="2">
        <v>197300</v>
      </c>
      <c r="GV132" s="2">
        <v>203300</v>
      </c>
      <c r="GW132" s="2">
        <v>124800</v>
      </c>
      <c r="GX132" s="2">
        <v>66000</v>
      </c>
      <c r="GY132" s="2">
        <v>109500</v>
      </c>
      <c r="GZ132" s="2">
        <v>164500</v>
      </c>
      <c r="HA132" s="2">
        <v>140500</v>
      </c>
      <c r="HB132" s="2">
        <v>238100</v>
      </c>
      <c r="HC132" s="2">
        <v>100400</v>
      </c>
      <c r="HD132" s="2">
        <v>83100</v>
      </c>
      <c r="HE132" s="2">
        <v>57100</v>
      </c>
      <c r="HF132" s="2">
        <v>146900</v>
      </c>
      <c r="HG132" s="2">
        <v>120900</v>
      </c>
      <c r="HH132" s="2">
        <v>121100</v>
      </c>
      <c r="HI132" s="2">
        <v>231600</v>
      </c>
      <c r="HJ132" s="2">
        <v>352400</v>
      </c>
      <c r="HK132" s="2">
        <v>276600</v>
      </c>
      <c r="HL132" s="2">
        <v>69400</v>
      </c>
      <c r="HM132" s="2">
        <v>103800</v>
      </c>
      <c r="HN132" s="2">
        <v>141400</v>
      </c>
      <c r="HO132" s="2">
        <v>190400</v>
      </c>
      <c r="HP132" s="2">
        <v>208100</v>
      </c>
      <c r="HQ132" s="2">
        <v>236700</v>
      </c>
      <c r="HR132" s="2">
        <v>164300</v>
      </c>
      <c r="HS132" s="2">
        <v>225600</v>
      </c>
      <c r="HT132" s="2">
        <v>74100</v>
      </c>
      <c r="HU132" s="2">
        <v>141500</v>
      </c>
      <c r="HV132" s="2">
        <v>141400</v>
      </c>
      <c r="HW132" s="2">
        <v>303100</v>
      </c>
      <c r="HX132" s="2">
        <v>167600</v>
      </c>
      <c r="HY132" s="2">
        <v>188300</v>
      </c>
      <c r="HZ132" s="2">
        <v>143600</v>
      </c>
      <c r="IA132" s="2">
        <v>121100</v>
      </c>
      <c r="IB132" s="2">
        <v>203100</v>
      </c>
      <c r="IC132" s="2">
        <v>247900</v>
      </c>
      <c r="ID132" s="2">
        <v>242400</v>
      </c>
      <c r="IE132" s="2">
        <v>212000</v>
      </c>
      <c r="IF132" s="2">
        <v>123900</v>
      </c>
      <c r="IG132" s="2">
        <v>184900</v>
      </c>
      <c r="IH132" s="2">
        <v>250900</v>
      </c>
      <c r="II132" s="2">
        <v>321100</v>
      </c>
      <c r="IJ132" s="2">
        <v>1460700</v>
      </c>
      <c r="IK132" s="2">
        <v>52900</v>
      </c>
      <c r="IL132" s="2">
        <v>205100</v>
      </c>
      <c r="IM132" s="2">
        <v>89100</v>
      </c>
      <c r="IN132" s="2">
        <v>92600</v>
      </c>
      <c r="IO132" s="2">
        <v>84400</v>
      </c>
      <c r="IP132" s="2">
        <v>84300</v>
      </c>
      <c r="IQ132" s="2">
        <v>140100</v>
      </c>
      <c r="IR132" s="2">
        <v>44400</v>
      </c>
      <c r="IS132" s="2">
        <v>51300</v>
      </c>
      <c r="IT132" s="2">
        <v>39400</v>
      </c>
    </row>
    <row r="133" spans="1:254" ht="15.9" customHeight="1">
      <c r="A133" s="390" t="s">
        <v>261</v>
      </c>
      <c r="B133" s="46" t="s">
        <v>262</v>
      </c>
      <c r="C133" s="50">
        <v>260000</v>
      </c>
      <c r="D133" s="199">
        <v>-187400</v>
      </c>
      <c r="E133" s="197">
        <v>447400</v>
      </c>
      <c r="F133" s="21">
        <v>893200</v>
      </c>
      <c r="G133" s="21">
        <v>510000</v>
      </c>
      <c r="H133" s="21">
        <v>478800</v>
      </c>
      <c r="I133" s="21">
        <v>1309100</v>
      </c>
      <c r="J133" s="21">
        <v>1074500</v>
      </c>
      <c r="K133" s="21">
        <v>731800</v>
      </c>
      <c r="L133" s="21">
        <v>801600</v>
      </c>
      <c r="M133" s="21">
        <v>435200</v>
      </c>
      <c r="N133" s="21">
        <v>287400</v>
      </c>
      <c r="O133" s="21">
        <v>443400</v>
      </c>
      <c r="P133" s="21">
        <v>1043400</v>
      </c>
      <c r="Q133" s="21">
        <v>805200</v>
      </c>
      <c r="R133" s="21">
        <v>1170600</v>
      </c>
      <c r="S133" s="21">
        <v>543100</v>
      </c>
      <c r="T133" s="21">
        <v>621100</v>
      </c>
      <c r="U133" s="21">
        <v>651300</v>
      </c>
      <c r="V133" s="21">
        <v>1174000</v>
      </c>
      <c r="W133" s="21">
        <v>1057100</v>
      </c>
      <c r="X133" s="21">
        <v>826100</v>
      </c>
      <c r="Y133" s="21">
        <v>842500</v>
      </c>
      <c r="Z133" s="21">
        <v>628900</v>
      </c>
      <c r="AA133" s="21">
        <v>795300</v>
      </c>
      <c r="AB133" s="21">
        <v>1312200</v>
      </c>
      <c r="AC133" s="21">
        <v>1613800</v>
      </c>
      <c r="AD133" s="21">
        <v>1165300</v>
      </c>
      <c r="AE133" s="21">
        <v>835800</v>
      </c>
      <c r="AF133" s="21">
        <v>648300</v>
      </c>
      <c r="AG133" s="21">
        <v>938600</v>
      </c>
      <c r="AH133" s="21">
        <v>1078100</v>
      </c>
      <c r="AI133" s="21">
        <v>1122900</v>
      </c>
      <c r="AJ133" s="21">
        <v>1804700</v>
      </c>
      <c r="AK133" s="21">
        <v>920600</v>
      </c>
      <c r="AL133" s="21">
        <v>1942000</v>
      </c>
      <c r="AM133" s="21">
        <v>510200</v>
      </c>
      <c r="AN133" s="21">
        <v>918200</v>
      </c>
      <c r="AO133" s="21">
        <v>1048100</v>
      </c>
      <c r="AP133" s="21">
        <v>550600</v>
      </c>
      <c r="AQ133" s="21">
        <v>610800</v>
      </c>
      <c r="AR133" s="21">
        <v>503400</v>
      </c>
      <c r="AS133" s="21">
        <v>536400</v>
      </c>
      <c r="AT133" s="21">
        <v>395700</v>
      </c>
      <c r="AU133" s="21">
        <v>834800</v>
      </c>
      <c r="AV133" s="21">
        <v>646800</v>
      </c>
      <c r="AW133" s="21">
        <v>928100</v>
      </c>
      <c r="AX133" s="21">
        <v>1186700</v>
      </c>
      <c r="AY133" s="21">
        <v>1239600</v>
      </c>
      <c r="AZ133" s="21">
        <v>1457600</v>
      </c>
      <c r="BA133" s="21">
        <v>2346700</v>
      </c>
      <c r="BB133" s="21">
        <v>1309500</v>
      </c>
      <c r="BC133" s="21">
        <v>1310400</v>
      </c>
      <c r="BD133" s="21">
        <v>918700</v>
      </c>
      <c r="BE133" s="21">
        <v>867700</v>
      </c>
      <c r="BF133" s="21">
        <v>592400</v>
      </c>
      <c r="BG133" s="21">
        <v>254100</v>
      </c>
      <c r="BH133" s="21">
        <v>182800</v>
      </c>
      <c r="BI133" s="21">
        <v>209200</v>
      </c>
      <c r="BJ133" s="21">
        <v>210800</v>
      </c>
      <c r="BK133" s="21">
        <v>193900</v>
      </c>
      <c r="BL133" s="21">
        <v>653300</v>
      </c>
      <c r="BM133" s="2">
        <v>686900</v>
      </c>
      <c r="BN133" s="2">
        <v>718800</v>
      </c>
      <c r="BO133" s="2">
        <v>778400</v>
      </c>
      <c r="BP133" s="2">
        <v>853700</v>
      </c>
      <c r="BQ133" s="2">
        <v>953500</v>
      </c>
      <c r="BR133" s="2">
        <v>584300</v>
      </c>
      <c r="BS133" s="2">
        <v>1570100</v>
      </c>
      <c r="BT133" s="2">
        <v>1523500</v>
      </c>
      <c r="BU133" s="2">
        <v>205800</v>
      </c>
      <c r="BV133" s="2">
        <v>142300</v>
      </c>
      <c r="BW133" s="2">
        <v>175400</v>
      </c>
      <c r="BX133" s="2">
        <v>281100</v>
      </c>
      <c r="BY133" s="2">
        <v>452300</v>
      </c>
      <c r="BZ133" s="2">
        <v>207800</v>
      </c>
      <c r="CA133" s="2">
        <v>250200</v>
      </c>
      <c r="CB133" s="2">
        <v>221700</v>
      </c>
      <c r="CC133" s="2">
        <v>439500</v>
      </c>
      <c r="CD133" s="2">
        <v>446900</v>
      </c>
      <c r="CE133" s="2">
        <v>376200</v>
      </c>
      <c r="CF133" s="2">
        <v>777300</v>
      </c>
      <c r="CG133" s="2">
        <v>579900</v>
      </c>
      <c r="CH133" s="2">
        <v>650100</v>
      </c>
      <c r="CI133" s="2">
        <v>191800</v>
      </c>
      <c r="CJ133" s="2">
        <v>272300</v>
      </c>
      <c r="CK133" s="2">
        <v>138900</v>
      </c>
      <c r="CL133" s="2">
        <v>222900</v>
      </c>
      <c r="CM133" s="2">
        <v>363300</v>
      </c>
      <c r="CN133" s="2">
        <v>180400</v>
      </c>
      <c r="CO133" s="2">
        <v>283400</v>
      </c>
      <c r="CP133" s="2">
        <v>249800</v>
      </c>
      <c r="CQ133" s="2">
        <v>271900</v>
      </c>
      <c r="CR133" s="2">
        <v>248000</v>
      </c>
      <c r="CS133" s="2">
        <v>280000</v>
      </c>
      <c r="CT133" s="2">
        <v>405700</v>
      </c>
      <c r="CU133" s="2">
        <v>417900</v>
      </c>
      <c r="CV133" s="2">
        <v>604500</v>
      </c>
      <c r="CW133" s="2">
        <v>574600</v>
      </c>
      <c r="CX133" s="2">
        <v>301500</v>
      </c>
      <c r="CY133" s="2">
        <v>478600</v>
      </c>
      <c r="CZ133" s="2">
        <v>540600</v>
      </c>
      <c r="DA133" s="2">
        <v>552200</v>
      </c>
      <c r="DB133" s="2">
        <v>760100</v>
      </c>
      <c r="DC133" s="2">
        <v>649100</v>
      </c>
      <c r="DD133" s="2">
        <v>629700</v>
      </c>
      <c r="DE133" s="2">
        <v>890900</v>
      </c>
      <c r="DF133" s="2">
        <v>575800</v>
      </c>
      <c r="DG133" s="2">
        <v>959300</v>
      </c>
      <c r="DH133" s="2">
        <v>362700</v>
      </c>
      <c r="DI133" s="2">
        <v>346700</v>
      </c>
      <c r="DJ133" s="2">
        <v>647600</v>
      </c>
      <c r="DK133" s="2">
        <v>690000</v>
      </c>
      <c r="DL133" s="2">
        <v>1369900</v>
      </c>
      <c r="DM133" s="2">
        <v>784900</v>
      </c>
      <c r="DN133" s="2">
        <v>901600</v>
      </c>
      <c r="DO133" s="2">
        <v>686000</v>
      </c>
      <c r="DP133" s="2">
        <v>818800</v>
      </c>
      <c r="DQ133" s="2">
        <v>1194600</v>
      </c>
      <c r="DR133" s="2">
        <v>262000</v>
      </c>
      <c r="DS133" s="2">
        <v>99200</v>
      </c>
      <c r="DT133" s="2">
        <v>79300</v>
      </c>
      <c r="DU133" s="2">
        <v>139300</v>
      </c>
      <c r="DV133" s="2">
        <v>79400</v>
      </c>
      <c r="DW133" s="2">
        <v>58300</v>
      </c>
      <c r="DX133" s="2">
        <v>63600</v>
      </c>
      <c r="DY133" s="2">
        <v>43500</v>
      </c>
      <c r="DZ133" s="2">
        <v>82400</v>
      </c>
      <c r="EA133" s="2">
        <v>59300</v>
      </c>
      <c r="EB133" s="2">
        <v>114200</v>
      </c>
      <c r="EC133" s="2">
        <v>117100</v>
      </c>
      <c r="ED133" s="2">
        <v>275400</v>
      </c>
      <c r="EE133" s="2">
        <v>208100</v>
      </c>
      <c r="EF133" s="2">
        <v>694900</v>
      </c>
      <c r="EG133" s="2">
        <v>35700</v>
      </c>
      <c r="EH133" s="2">
        <v>51000</v>
      </c>
      <c r="EI133" s="2">
        <v>46700</v>
      </c>
      <c r="EJ133" s="2">
        <v>20400</v>
      </c>
      <c r="EK133" s="2">
        <v>36100</v>
      </c>
      <c r="EL133" s="2">
        <v>18800</v>
      </c>
      <c r="EM133" s="2">
        <v>49700</v>
      </c>
      <c r="EN133" s="2">
        <v>50100</v>
      </c>
      <c r="EO133" s="2">
        <v>49300</v>
      </c>
      <c r="EP133" s="2">
        <v>133400</v>
      </c>
      <c r="EQ133" s="2">
        <v>179700</v>
      </c>
      <c r="ER133" s="2">
        <v>195500</v>
      </c>
      <c r="ES133" s="2">
        <v>32800</v>
      </c>
      <c r="ET133" s="2">
        <v>46500</v>
      </c>
      <c r="EU133" s="2">
        <v>57300</v>
      </c>
      <c r="EV133" s="2">
        <v>12700</v>
      </c>
      <c r="EW133" s="2">
        <v>16700</v>
      </c>
      <c r="EX133" s="2">
        <v>12100</v>
      </c>
      <c r="EY133" s="2">
        <v>12400</v>
      </c>
      <c r="EZ133" s="2">
        <v>22600</v>
      </c>
      <c r="FA133" s="2">
        <v>10500</v>
      </c>
      <c r="FB133" s="2">
        <v>6100</v>
      </c>
      <c r="FC133" s="2">
        <v>7200</v>
      </c>
      <c r="FD133" s="2">
        <v>16700</v>
      </c>
      <c r="FE133" s="2">
        <v>18000</v>
      </c>
      <c r="FF133" s="2">
        <v>4900</v>
      </c>
      <c r="FG133" s="2">
        <v>5300</v>
      </c>
      <c r="FH133" s="2">
        <v>7500</v>
      </c>
      <c r="FI133" s="2">
        <v>13600</v>
      </c>
      <c r="FJ133" s="2">
        <v>10600</v>
      </c>
      <c r="FK133" s="2">
        <v>9200</v>
      </c>
      <c r="FL133" s="2">
        <v>19900</v>
      </c>
      <c r="FM133" s="2">
        <v>7200</v>
      </c>
      <c r="FN133" s="2">
        <v>14900</v>
      </c>
      <c r="FO133" s="2">
        <v>20900</v>
      </c>
      <c r="FP133" s="2">
        <v>18300</v>
      </c>
      <c r="FQ133" s="2">
        <v>56400</v>
      </c>
      <c r="FR133" s="2">
        <v>27600</v>
      </c>
      <c r="FS133" s="2">
        <v>30300</v>
      </c>
      <c r="FT133" s="2">
        <v>41700</v>
      </c>
      <c r="FU133" s="2">
        <v>83300</v>
      </c>
      <c r="FV133" s="2">
        <v>26000</v>
      </c>
      <c r="FW133" s="2">
        <v>61400</v>
      </c>
      <c r="FX133" s="2">
        <v>70400</v>
      </c>
      <c r="FY133" s="2">
        <v>34800</v>
      </c>
      <c r="FZ133" s="2">
        <v>19300</v>
      </c>
      <c r="GA133" s="2">
        <v>27000</v>
      </c>
      <c r="GB133" s="2">
        <v>24700</v>
      </c>
      <c r="GC133" s="2">
        <v>41400</v>
      </c>
      <c r="GD133" s="2">
        <v>29700</v>
      </c>
      <c r="GE133" s="2">
        <v>28900</v>
      </c>
      <c r="GF133" s="2">
        <v>25600</v>
      </c>
      <c r="GG133" s="2">
        <v>24600</v>
      </c>
      <c r="GH133" s="2">
        <v>40900</v>
      </c>
      <c r="GI133" s="2">
        <v>32300</v>
      </c>
      <c r="GJ133" s="2">
        <v>71500</v>
      </c>
      <c r="GK133" s="2">
        <v>20300</v>
      </c>
      <c r="GL133" s="2">
        <v>46400</v>
      </c>
      <c r="GM133" s="2">
        <v>23200</v>
      </c>
      <c r="GN133" s="2">
        <v>21200</v>
      </c>
      <c r="GO133" s="2">
        <v>32000</v>
      </c>
      <c r="GP133" s="2">
        <v>182600</v>
      </c>
      <c r="GQ133" s="2">
        <v>23600</v>
      </c>
      <c r="GR133" s="2">
        <v>34400</v>
      </c>
      <c r="GS133" s="2">
        <v>17300</v>
      </c>
      <c r="GT133" s="2">
        <v>27300</v>
      </c>
      <c r="GU133" s="2">
        <v>85200</v>
      </c>
      <c r="GV133" s="2">
        <v>43800</v>
      </c>
      <c r="GW133" s="2">
        <v>27700</v>
      </c>
      <c r="GX133" s="2">
        <v>24400</v>
      </c>
      <c r="GY133" s="2">
        <v>31900</v>
      </c>
      <c r="GZ133" s="2">
        <v>55700</v>
      </c>
      <c r="HA133" s="2">
        <v>24100</v>
      </c>
      <c r="HB133" s="2">
        <v>22200</v>
      </c>
      <c r="HC133" s="2">
        <v>57000</v>
      </c>
      <c r="HD133" s="2">
        <v>67600</v>
      </c>
      <c r="HE133" s="2">
        <v>56300</v>
      </c>
      <c r="HF133" s="2">
        <v>197300</v>
      </c>
      <c r="HG133" s="2">
        <v>210400</v>
      </c>
      <c r="HH133" s="2">
        <v>38300</v>
      </c>
      <c r="HI133" s="2">
        <v>48300</v>
      </c>
      <c r="HJ133" s="2">
        <v>73100</v>
      </c>
      <c r="HK133" s="2">
        <v>31600</v>
      </c>
      <c r="HL133" s="2">
        <v>42000</v>
      </c>
      <c r="HM133" s="2">
        <v>53900</v>
      </c>
      <c r="HN133" s="2">
        <v>98800</v>
      </c>
      <c r="HO133" s="2">
        <v>113000</v>
      </c>
      <c r="HP133" s="2">
        <v>103200</v>
      </c>
      <c r="HQ133" s="2">
        <v>191000</v>
      </c>
      <c r="HR133" s="2">
        <v>160000</v>
      </c>
      <c r="HS133" s="2">
        <v>309800</v>
      </c>
      <c r="HT133" s="2">
        <v>271000</v>
      </c>
      <c r="HU133" s="2">
        <v>123200</v>
      </c>
      <c r="HV133" s="2">
        <v>211400</v>
      </c>
      <c r="HW133" s="2">
        <v>111000</v>
      </c>
      <c r="HX133" s="2">
        <v>139500</v>
      </c>
      <c r="HY133" s="2">
        <v>248800</v>
      </c>
      <c r="HZ133" s="2">
        <v>56200</v>
      </c>
      <c r="IA133" s="2">
        <v>30800</v>
      </c>
      <c r="IB133" s="2">
        <v>42800</v>
      </c>
      <c r="IC133" s="2">
        <v>37500</v>
      </c>
      <c r="ID133" s="2">
        <v>44300</v>
      </c>
      <c r="IE133" s="2">
        <v>113800</v>
      </c>
      <c r="IF133" s="2">
        <v>262900</v>
      </c>
      <c r="IG133" s="2">
        <v>454600</v>
      </c>
      <c r="IH133" s="2">
        <v>107500</v>
      </c>
      <c r="II133" s="2">
        <v>6300</v>
      </c>
      <c r="IJ133" s="2">
        <v>43600</v>
      </c>
      <c r="IK133" s="2">
        <v>30900</v>
      </c>
      <c r="IL133" s="2">
        <v>7800</v>
      </c>
      <c r="IM133" s="2">
        <v>12900</v>
      </c>
      <c r="IN133" s="2">
        <v>11800</v>
      </c>
      <c r="IO133" s="2">
        <v>36000</v>
      </c>
      <c r="IP133" s="2">
        <v>5400</v>
      </c>
      <c r="IQ133" s="2">
        <v>7700</v>
      </c>
      <c r="IR133" s="2">
        <v>5100</v>
      </c>
      <c r="IS133" s="2">
        <v>4500</v>
      </c>
      <c r="IT133" s="2">
        <v>8100</v>
      </c>
    </row>
    <row r="134" spans="1:254" ht="15.9" customHeight="1">
      <c r="A134" s="390" t="s">
        <v>263</v>
      </c>
      <c r="B134" s="46" t="s">
        <v>264</v>
      </c>
      <c r="C134" s="50">
        <v>5555600</v>
      </c>
      <c r="D134" s="199">
        <v>-15712000</v>
      </c>
      <c r="E134" s="197">
        <v>21267600</v>
      </c>
      <c r="F134" s="21">
        <v>11175700</v>
      </c>
      <c r="G134" s="21">
        <v>8408800</v>
      </c>
      <c r="H134" s="21">
        <v>4326800</v>
      </c>
      <c r="I134" s="21">
        <v>7146600</v>
      </c>
      <c r="J134" s="21">
        <v>5012900</v>
      </c>
      <c r="K134" s="21">
        <v>9435600</v>
      </c>
      <c r="L134" s="21">
        <v>6197400</v>
      </c>
      <c r="M134" s="21">
        <v>2941500</v>
      </c>
      <c r="N134" s="21">
        <v>3911800</v>
      </c>
      <c r="O134" s="21">
        <v>3414200</v>
      </c>
      <c r="P134" s="21">
        <v>4817800</v>
      </c>
      <c r="Q134" s="21">
        <v>3883800</v>
      </c>
      <c r="R134" s="21">
        <v>7456500</v>
      </c>
      <c r="S134" s="21">
        <v>4036200</v>
      </c>
      <c r="T134" s="21">
        <v>3773700</v>
      </c>
      <c r="U134" s="21">
        <v>4476500</v>
      </c>
      <c r="V134" s="21">
        <v>3984800</v>
      </c>
      <c r="W134" s="21">
        <v>3450800</v>
      </c>
      <c r="X134" s="21">
        <v>4549900</v>
      </c>
      <c r="Y134" s="21">
        <v>5055200</v>
      </c>
      <c r="Z134" s="21">
        <v>6927600</v>
      </c>
      <c r="AA134" s="21">
        <v>5009700</v>
      </c>
      <c r="AB134" s="21">
        <v>4942000</v>
      </c>
      <c r="AC134" s="21">
        <v>6260500</v>
      </c>
      <c r="AD134" s="21">
        <v>8278200</v>
      </c>
      <c r="AE134" s="21">
        <v>7743100</v>
      </c>
      <c r="AF134" s="21">
        <v>9613400</v>
      </c>
      <c r="AG134" s="21">
        <v>1468500</v>
      </c>
      <c r="AH134" s="21">
        <v>1306200</v>
      </c>
      <c r="AI134" s="21">
        <v>1658800</v>
      </c>
      <c r="AJ134" s="21">
        <v>1966800</v>
      </c>
      <c r="AK134" s="21">
        <v>1713700</v>
      </c>
      <c r="AL134" s="21">
        <v>2301300</v>
      </c>
      <c r="AM134" s="21">
        <v>2607800</v>
      </c>
      <c r="AN134" s="21">
        <v>1745900</v>
      </c>
      <c r="AO134" s="21">
        <v>3687800</v>
      </c>
      <c r="AP134" s="21">
        <v>1853000</v>
      </c>
      <c r="AQ134" s="21">
        <v>2241600</v>
      </c>
      <c r="AR134" s="21">
        <v>1725900</v>
      </c>
      <c r="AS134" s="21">
        <v>1957300</v>
      </c>
      <c r="AT134" s="21">
        <v>2372000</v>
      </c>
      <c r="AU134" s="21">
        <v>3112600</v>
      </c>
      <c r="AV134" s="21">
        <v>2065000</v>
      </c>
      <c r="AW134" s="21">
        <v>2696500</v>
      </c>
      <c r="AX134" s="21">
        <v>2106900</v>
      </c>
      <c r="AY134" s="21">
        <v>2636100</v>
      </c>
      <c r="AZ134" s="21">
        <v>2422400</v>
      </c>
      <c r="BA134" s="21">
        <v>2443100</v>
      </c>
      <c r="BB134" s="21">
        <v>2229900</v>
      </c>
      <c r="BC134" s="21">
        <v>3200300</v>
      </c>
      <c r="BD134" s="21">
        <v>2760400</v>
      </c>
      <c r="BE134" s="21">
        <v>3233700</v>
      </c>
      <c r="BF134" s="21">
        <v>3594700</v>
      </c>
      <c r="BG134" s="21">
        <v>1696600</v>
      </c>
      <c r="BH134" s="21">
        <v>1580000</v>
      </c>
      <c r="BI134" s="21">
        <v>1969700</v>
      </c>
      <c r="BJ134" s="21">
        <v>1982700</v>
      </c>
      <c r="BK134" s="21">
        <v>2240100</v>
      </c>
      <c r="BL134" s="21">
        <v>2389100</v>
      </c>
      <c r="BM134" s="2">
        <v>3827200</v>
      </c>
      <c r="BN134" s="2">
        <v>2079800</v>
      </c>
      <c r="BO134" s="2">
        <v>2418000</v>
      </c>
      <c r="BP134" s="2">
        <v>1719400</v>
      </c>
      <c r="BQ134" s="2">
        <v>2431300</v>
      </c>
      <c r="BR134" s="2">
        <v>1845500</v>
      </c>
      <c r="BS134" s="2">
        <v>2028500</v>
      </c>
      <c r="BT134" s="2">
        <v>1702700</v>
      </c>
      <c r="BU134" s="2">
        <v>1945700</v>
      </c>
      <c r="BV134" s="2">
        <v>2471700</v>
      </c>
      <c r="BW134" s="2">
        <v>2561400</v>
      </c>
      <c r="BX134" s="2">
        <v>1711000</v>
      </c>
      <c r="BY134" s="2">
        <v>1760500</v>
      </c>
      <c r="BZ134" s="2">
        <v>1689500</v>
      </c>
      <c r="CA134" s="2">
        <v>2656700</v>
      </c>
      <c r="CB134" s="2">
        <v>2718100</v>
      </c>
      <c r="CC134" s="2">
        <v>3420400</v>
      </c>
      <c r="CD134" s="2">
        <v>2458200</v>
      </c>
      <c r="CE134" s="2">
        <v>3743000</v>
      </c>
      <c r="CF134" s="2">
        <v>2926100</v>
      </c>
      <c r="CG134" s="2">
        <v>2836700</v>
      </c>
      <c r="CH134" s="2">
        <v>2678600</v>
      </c>
      <c r="CI134" s="2">
        <v>1866200</v>
      </c>
      <c r="CJ134" s="2">
        <v>1342500</v>
      </c>
      <c r="CK134" s="2">
        <v>1170400</v>
      </c>
      <c r="CL134" s="2">
        <v>1968900</v>
      </c>
      <c r="CM134" s="2">
        <v>1455700</v>
      </c>
      <c r="CN134" s="2">
        <v>1701200</v>
      </c>
      <c r="CO134" s="2">
        <v>1993700</v>
      </c>
      <c r="CP134" s="2">
        <v>1386300</v>
      </c>
      <c r="CQ134" s="2">
        <v>1763800</v>
      </c>
      <c r="CR134" s="2">
        <v>1654100</v>
      </c>
      <c r="CS134" s="2">
        <v>1543600</v>
      </c>
      <c r="CT134" s="2">
        <v>1982900</v>
      </c>
      <c r="CU134" s="2">
        <v>1641100</v>
      </c>
      <c r="CV134" s="2">
        <v>1249600</v>
      </c>
      <c r="CW134" s="2">
        <v>1696300</v>
      </c>
      <c r="CX134" s="2">
        <v>1771700</v>
      </c>
      <c r="CY134" s="2">
        <v>1543200</v>
      </c>
      <c r="CZ134" s="2">
        <v>1928300</v>
      </c>
      <c r="DA134" s="2">
        <v>2243100</v>
      </c>
      <c r="DB134" s="2">
        <v>3039100</v>
      </c>
      <c r="DC134" s="2">
        <v>4331000</v>
      </c>
      <c r="DD134" s="2">
        <v>2579600</v>
      </c>
      <c r="DE134" s="2">
        <v>3930000</v>
      </c>
      <c r="DF134" s="2">
        <v>3594000</v>
      </c>
      <c r="DG134" s="2">
        <v>4484600</v>
      </c>
      <c r="DH134" s="2">
        <v>2776200</v>
      </c>
      <c r="DI134" s="2">
        <v>2954100</v>
      </c>
      <c r="DJ134" s="2">
        <v>4671900</v>
      </c>
      <c r="DK134" s="2">
        <v>5649500</v>
      </c>
      <c r="DL134" s="2">
        <v>5309900</v>
      </c>
      <c r="DM134" s="2">
        <v>1574100</v>
      </c>
      <c r="DN134" s="2">
        <v>1604900</v>
      </c>
      <c r="DO134" s="2">
        <v>1895600</v>
      </c>
      <c r="DP134" s="2">
        <v>2240700</v>
      </c>
      <c r="DQ134" s="2">
        <v>2276400</v>
      </c>
      <c r="DR134" s="2">
        <v>2467500</v>
      </c>
      <c r="DS134" s="2">
        <v>3901300</v>
      </c>
      <c r="DT134" s="2">
        <v>2580500</v>
      </c>
      <c r="DU134" s="2">
        <v>3210900</v>
      </c>
      <c r="DV134" s="2">
        <v>4672500</v>
      </c>
      <c r="DW134" s="2">
        <v>2810600</v>
      </c>
      <c r="DX134" s="2">
        <v>2384800</v>
      </c>
      <c r="DY134" s="2">
        <v>1473100</v>
      </c>
      <c r="DZ134" s="2">
        <v>1667400</v>
      </c>
      <c r="EA134" s="2">
        <v>1276000</v>
      </c>
      <c r="EB134" s="2">
        <v>1514400</v>
      </c>
      <c r="EC134" s="2">
        <v>1552900</v>
      </c>
      <c r="ED134" s="2">
        <v>2122000</v>
      </c>
      <c r="EE134" s="2">
        <v>3656100</v>
      </c>
      <c r="EF134" s="2">
        <v>2816500</v>
      </c>
      <c r="EG134" s="2">
        <v>4159200</v>
      </c>
      <c r="EH134" s="2">
        <v>2579300</v>
      </c>
      <c r="EI134" s="2">
        <v>2405600</v>
      </c>
      <c r="EJ134" s="2">
        <v>3690700</v>
      </c>
      <c r="EK134" s="2">
        <v>3089500</v>
      </c>
      <c r="EL134" s="2">
        <v>1486300</v>
      </c>
      <c r="EM134" s="2">
        <v>1816300</v>
      </c>
      <c r="EN134" s="2">
        <v>3129000</v>
      </c>
      <c r="EO134" s="2">
        <v>3979400</v>
      </c>
      <c r="EP134" s="2">
        <v>3768900</v>
      </c>
      <c r="EQ134" s="2">
        <v>1041300</v>
      </c>
      <c r="ER134" s="2">
        <v>973600</v>
      </c>
      <c r="ES134" s="2">
        <v>746200</v>
      </c>
      <c r="ET134" s="2">
        <v>551100</v>
      </c>
      <c r="EU134" s="2">
        <v>645400</v>
      </c>
      <c r="EV134" s="2">
        <v>701400</v>
      </c>
      <c r="EW134" s="2">
        <v>360200</v>
      </c>
      <c r="EX134" s="2">
        <v>530100</v>
      </c>
      <c r="EY134" s="2">
        <v>575800</v>
      </c>
      <c r="EZ134" s="2">
        <v>1279800</v>
      </c>
      <c r="FA134" s="2">
        <v>863400</v>
      </c>
      <c r="FB134" s="2">
        <v>729000</v>
      </c>
      <c r="FC134" s="2">
        <v>1024400</v>
      </c>
      <c r="FD134" s="2">
        <v>1013500</v>
      </c>
      <c r="FE134" s="2">
        <v>710300</v>
      </c>
      <c r="FF134" s="2">
        <v>983300</v>
      </c>
      <c r="FG134" s="2">
        <v>980100</v>
      </c>
      <c r="FH134" s="2">
        <v>1670300</v>
      </c>
      <c r="FI134" s="2">
        <v>1505100</v>
      </c>
      <c r="FJ134" s="2">
        <v>1225900</v>
      </c>
      <c r="FK134" s="2">
        <v>1607300</v>
      </c>
      <c r="FL134" s="2">
        <v>1795300</v>
      </c>
      <c r="FM134" s="2">
        <v>2890700</v>
      </c>
      <c r="FN134" s="2">
        <v>1474200</v>
      </c>
      <c r="FO134" s="2">
        <v>1607100</v>
      </c>
      <c r="FP134" s="2">
        <v>903000</v>
      </c>
      <c r="FQ134" s="2">
        <v>1317000</v>
      </c>
      <c r="FR134" s="2">
        <v>1669100</v>
      </c>
      <c r="FS134" s="2">
        <v>1398400</v>
      </c>
      <c r="FT134" s="2">
        <v>2226200</v>
      </c>
      <c r="FU134" s="2">
        <v>2547200</v>
      </c>
      <c r="FV134" s="2">
        <v>1594400</v>
      </c>
      <c r="FW134" s="2">
        <v>2084200</v>
      </c>
      <c r="FX134" s="2">
        <v>1479500</v>
      </c>
      <c r="FY134" s="2">
        <v>2127400</v>
      </c>
      <c r="FZ134" s="2">
        <v>2035600</v>
      </c>
      <c r="GA134" s="2">
        <v>2564000</v>
      </c>
      <c r="GB134" s="2">
        <v>3116300</v>
      </c>
      <c r="GC134" s="2">
        <v>2433100</v>
      </c>
      <c r="GD134" s="2">
        <v>336400</v>
      </c>
      <c r="GE134" s="2">
        <v>876600</v>
      </c>
      <c r="GF134" s="2">
        <v>1024400</v>
      </c>
      <c r="GG134" s="2">
        <v>1166800</v>
      </c>
      <c r="GH134" s="2">
        <v>621600</v>
      </c>
      <c r="GI134" s="2">
        <v>1145400</v>
      </c>
      <c r="GJ134" s="2">
        <v>631700</v>
      </c>
      <c r="GK134" s="2">
        <v>430400</v>
      </c>
      <c r="GL134" s="2">
        <v>793400</v>
      </c>
      <c r="GM134" s="2">
        <v>1159200</v>
      </c>
      <c r="GN134" s="2">
        <v>500900</v>
      </c>
      <c r="GO134" s="2">
        <v>633700</v>
      </c>
      <c r="GP134" s="2">
        <v>780500</v>
      </c>
      <c r="GQ134" s="2">
        <v>722200</v>
      </c>
      <c r="GR134" s="2">
        <v>533400</v>
      </c>
      <c r="GS134" s="2">
        <v>474800</v>
      </c>
      <c r="GT134" s="2">
        <v>422500</v>
      </c>
      <c r="GU134" s="2">
        <v>791200</v>
      </c>
      <c r="GV134" s="2">
        <v>815300</v>
      </c>
      <c r="GW134" s="2">
        <v>948700</v>
      </c>
      <c r="GX134" s="2">
        <v>1185100</v>
      </c>
      <c r="GY134" s="2">
        <v>830400</v>
      </c>
      <c r="GZ134" s="2">
        <v>1267000</v>
      </c>
      <c r="HA134" s="2">
        <v>985800</v>
      </c>
      <c r="HB134" s="2">
        <v>2072100</v>
      </c>
      <c r="HC134" s="2">
        <v>491300</v>
      </c>
      <c r="HD134" s="2">
        <v>690100</v>
      </c>
      <c r="HE134" s="2">
        <v>1076000</v>
      </c>
      <c r="HF134" s="2">
        <v>1411700</v>
      </c>
      <c r="HG134" s="2">
        <v>1033500</v>
      </c>
      <c r="HH134" s="2">
        <v>973500</v>
      </c>
      <c r="HI134" s="2">
        <v>972500</v>
      </c>
      <c r="HJ134" s="2">
        <v>1612100</v>
      </c>
      <c r="HK134" s="2">
        <v>1578700</v>
      </c>
      <c r="HL134" s="2">
        <v>885700</v>
      </c>
      <c r="HM134" s="2">
        <v>1100700</v>
      </c>
      <c r="HN134" s="2">
        <v>870400</v>
      </c>
      <c r="HO134" s="2">
        <v>1661700</v>
      </c>
      <c r="HP134" s="2">
        <v>1155900</v>
      </c>
      <c r="HQ134" s="2">
        <v>836200</v>
      </c>
      <c r="HR134" s="2">
        <v>868200</v>
      </c>
      <c r="HS134" s="2">
        <v>2298800</v>
      </c>
      <c r="HT134" s="2">
        <v>1765000</v>
      </c>
      <c r="HU134" s="2">
        <v>2259900</v>
      </c>
      <c r="HV134" s="2">
        <v>2667100</v>
      </c>
      <c r="HW134" s="2">
        <v>3091800</v>
      </c>
      <c r="HX134" s="2">
        <v>745300</v>
      </c>
      <c r="HY134" s="2">
        <v>306500</v>
      </c>
      <c r="HZ134" s="2">
        <v>469600</v>
      </c>
      <c r="IA134" s="2">
        <v>440500</v>
      </c>
      <c r="IB134" s="2">
        <v>501100</v>
      </c>
      <c r="IC134" s="2">
        <v>327400</v>
      </c>
      <c r="ID134" s="2">
        <v>809200</v>
      </c>
      <c r="IE134" s="2">
        <v>1089200</v>
      </c>
      <c r="IF134" s="2">
        <v>626500</v>
      </c>
      <c r="IG134" s="2">
        <v>782100</v>
      </c>
      <c r="IH134" s="2">
        <v>686700</v>
      </c>
      <c r="II134" s="2">
        <v>638800</v>
      </c>
      <c r="IJ134" s="2">
        <v>1149500</v>
      </c>
      <c r="IK134" s="2">
        <v>690100</v>
      </c>
      <c r="IL134" s="2">
        <v>770800</v>
      </c>
      <c r="IM134" s="2">
        <v>713500</v>
      </c>
      <c r="IN134" s="2">
        <v>1439800</v>
      </c>
      <c r="IO134" s="2">
        <v>1742900</v>
      </c>
      <c r="IP134" s="2">
        <v>2888100</v>
      </c>
      <c r="IQ134" s="2">
        <v>784700</v>
      </c>
      <c r="IR134" s="2">
        <v>600100</v>
      </c>
      <c r="IS134" s="2">
        <v>487000</v>
      </c>
      <c r="IT134" s="2">
        <v>920400</v>
      </c>
    </row>
    <row r="135" spans="1:254" ht="15.9" customHeight="1">
      <c r="A135" s="390" t="s">
        <v>265</v>
      </c>
      <c r="B135" s="46" t="s">
        <v>266</v>
      </c>
      <c r="C135" s="50">
        <v>197700</v>
      </c>
      <c r="D135" s="199">
        <v>-236000</v>
      </c>
      <c r="E135" s="197">
        <v>433700</v>
      </c>
      <c r="F135" s="21">
        <v>619500</v>
      </c>
      <c r="G135" s="21">
        <v>610400</v>
      </c>
      <c r="H135" s="21">
        <v>450700</v>
      </c>
      <c r="I135" s="21">
        <v>414700</v>
      </c>
      <c r="J135" s="21">
        <v>290300</v>
      </c>
      <c r="K135" s="21">
        <v>547300</v>
      </c>
      <c r="L135" s="21">
        <v>709900</v>
      </c>
      <c r="M135" s="21">
        <v>392500</v>
      </c>
      <c r="N135" s="21">
        <v>480700</v>
      </c>
      <c r="O135" s="21">
        <v>870200</v>
      </c>
      <c r="P135" s="21">
        <v>1046200</v>
      </c>
      <c r="Q135" s="21">
        <v>921000</v>
      </c>
      <c r="R135" s="21">
        <v>673100</v>
      </c>
      <c r="S135" s="21">
        <v>463100</v>
      </c>
      <c r="T135" s="21">
        <v>620400</v>
      </c>
      <c r="U135" s="21">
        <v>462900</v>
      </c>
      <c r="V135" s="21">
        <v>762700</v>
      </c>
      <c r="W135" s="21">
        <v>648300</v>
      </c>
      <c r="X135" s="21">
        <v>604800</v>
      </c>
      <c r="Y135" s="21">
        <v>437100</v>
      </c>
      <c r="Z135" s="21">
        <v>970900</v>
      </c>
      <c r="AA135" s="21">
        <v>1022600</v>
      </c>
      <c r="AB135" s="21">
        <v>535500</v>
      </c>
      <c r="AC135" s="21">
        <v>539400</v>
      </c>
      <c r="AD135" s="21">
        <v>320400</v>
      </c>
      <c r="AE135" s="21">
        <v>430600</v>
      </c>
      <c r="AF135" s="21">
        <v>354500</v>
      </c>
      <c r="AG135" s="21">
        <v>538100</v>
      </c>
      <c r="AH135" s="21">
        <v>491500</v>
      </c>
      <c r="AI135" s="21">
        <v>500300</v>
      </c>
      <c r="AJ135" s="21">
        <v>909400</v>
      </c>
      <c r="AK135" s="21">
        <v>1062400</v>
      </c>
      <c r="AL135" s="21">
        <v>644700</v>
      </c>
      <c r="AM135" s="21">
        <v>772200</v>
      </c>
      <c r="AN135" s="21">
        <v>921600</v>
      </c>
      <c r="AO135" s="21">
        <v>991800</v>
      </c>
      <c r="AP135" s="21">
        <v>701700</v>
      </c>
      <c r="AQ135" s="21">
        <v>700300</v>
      </c>
      <c r="AR135" s="21">
        <v>641600</v>
      </c>
      <c r="AS135" s="21">
        <v>953300</v>
      </c>
      <c r="AT135" s="21">
        <v>976000</v>
      </c>
      <c r="AU135" s="21">
        <v>1058500</v>
      </c>
      <c r="AV135" s="21">
        <v>1380600</v>
      </c>
      <c r="AW135" s="21">
        <v>616300</v>
      </c>
      <c r="AX135" s="21">
        <v>958900</v>
      </c>
      <c r="AY135" s="21">
        <v>1362800</v>
      </c>
      <c r="AZ135" s="21">
        <v>1599800</v>
      </c>
      <c r="BA135" s="21">
        <v>1662100</v>
      </c>
      <c r="BB135" s="21">
        <v>2307500</v>
      </c>
      <c r="BC135" s="21">
        <v>2114600</v>
      </c>
      <c r="BD135" s="21">
        <v>2340500</v>
      </c>
      <c r="BE135" s="21">
        <v>1729600</v>
      </c>
      <c r="BF135" s="21">
        <v>1857300</v>
      </c>
      <c r="BG135" s="21">
        <v>2016000</v>
      </c>
      <c r="BH135" s="21">
        <v>3268000</v>
      </c>
      <c r="BI135" s="21">
        <v>3416700</v>
      </c>
      <c r="BJ135" s="21">
        <v>1907700</v>
      </c>
      <c r="BK135" s="21">
        <v>3731300</v>
      </c>
      <c r="BL135" s="21">
        <v>2649800</v>
      </c>
      <c r="BM135" s="2">
        <v>3926300</v>
      </c>
      <c r="BN135" s="2">
        <v>8017800</v>
      </c>
      <c r="BO135" s="2">
        <v>767100</v>
      </c>
      <c r="BP135" s="2">
        <v>5287100</v>
      </c>
      <c r="BQ135" s="2">
        <v>5564700</v>
      </c>
      <c r="BR135" s="2">
        <v>11766500</v>
      </c>
      <c r="BS135" s="2">
        <v>4527000</v>
      </c>
      <c r="BT135" s="2">
        <v>2891400</v>
      </c>
      <c r="BU135" s="2">
        <v>4855100</v>
      </c>
      <c r="BV135" s="2">
        <v>18732200</v>
      </c>
      <c r="BW135" s="2">
        <v>11468100</v>
      </c>
      <c r="BX135" s="2">
        <v>5941300</v>
      </c>
      <c r="BY135" s="2">
        <v>997400</v>
      </c>
      <c r="BZ135" s="2">
        <v>1237700</v>
      </c>
      <c r="CA135" s="2">
        <v>1169800</v>
      </c>
      <c r="CB135" s="2">
        <v>2020400</v>
      </c>
      <c r="CC135" s="2">
        <v>2466500</v>
      </c>
      <c r="CD135" s="2">
        <v>3716800</v>
      </c>
      <c r="CE135" s="2">
        <v>2477300</v>
      </c>
      <c r="CF135" s="2">
        <v>1101600</v>
      </c>
      <c r="CG135" s="2">
        <v>951200</v>
      </c>
      <c r="CH135" s="2">
        <v>2833400</v>
      </c>
      <c r="CI135" s="2">
        <v>609000</v>
      </c>
      <c r="CJ135" s="2">
        <v>497400</v>
      </c>
      <c r="CK135" s="2">
        <v>1067400</v>
      </c>
      <c r="CL135" s="2">
        <v>1546400</v>
      </c>
      <c r="CM135" s="2">
        <v>1111000</v>
      </c>
      <c r="CN135" s="2">
        <v>880700</v>
      </c>
      <c r="CO135" s="2">
        <v>1024000</v>
      </c>
      <c r="CP135" s="2">
        <v>899700</v>
      </c>
      <c r="CQ135" s="2">
        <v>1118600</v>
      </c>
      <c r="CR135" s="2">
        <v>2169200</v>
      </c>
      <c r="CS135" s="2">
        <v>1902600</v>
      </c>
      <c r="CT135" s="2">
        <v>1193900</v>
      </c>
      <c r="CU135" s="2">
        <v>886900</v>
      </c>
      <c r="CV135" s="2">
        <v>949300</v>
      </c>
      <c r="CW135" s="2">
        <v>1746400</v>
      </c>
      <c r="CX135" s="2">
        <v>1586300</v>
      </c>
      <c r="CY135" s="2">
        <v>2027600</v>
      </c>
      <c r="CZ135" s="2">
        <v>1663100</v>
      </c>
      <c r="DA135" s="2">
        <v>2290300</v>
      </c>
      <c r="DB135" s="2">
        <v>2250600</v>
      </c>
      <c r="DC135" s="2">
        <v>1557000</v>
      </c>
      <c r="DD135" s="2">
        <v>1268200</v>
      </c>
      <c r="DE135" s="2">
        <v>984700</v>
      </c>
      <c r="DF135" s="2">
        <v>1525800</v>
      </c>
      <c r="DG135" s="2">
        <v>1496400</v>
      </c>
      <c r="DH135" s="2">
        <v>3798400</v>
      </c>
      <c r="DI135" s="2">
        <v>2159100</v>
      </c>
      <c r="DJ135" s="2">
        <v>733500</v>
      </c>
      <c r="DK135" s="2">
        <v>654000</v>
      </c>
      <c r="DL135" s="2">
        <v>862100</v>
      </c>
      <c r="DM135" s="2">
        <v>612600</v>
      </c>
      <c r="DN135" s="2">
        <v>964700</v>
      </c>
      <c r="DO135" s="2">
        <v>997100</v>
      </c>
      <c r="DP135" s="2">
        <v>403900</v>
      </c>
      <c r="DQ135" s="2">
        <v>821900</v>
      </c>
      <c r="DR135" s="2">
        <v>448200</v>
      </c>
      <c r="DS135" s="2">
        <v>601700</v>
      </c>
      <c r="DT135" s="2">
        <v>611300</v>
      </c>
      <c r="DU135" s="2">
        <v>870300</v>
      </c>
      <c r="DV135" s="2">
        <v>807600</v>
      </c>
      <c r="DW135" s="2">
        <v>286800</v>
      </c>
      <c r="DX135" s="2">
        <v>311100</v>
      </c>
      <c r="DY135" s="2">
        <v>238500</v>
      </c>
      <c r="DZ135" s="2">
        <v>443400</v>
      </c>
      <c r="EA135" s="2">
        <v>352600</v>
      </c>
      <c r="EB135" s="2">
        <v>348200</v>
      </c>
      <c r="EC135" s="2">
        <v>308100</v>
      </c>
      <c r="ED135" s="2">
        <v>343200</v>
      </c>
      <c r="EE135" s="2">
        <v>360800</v>
      </c>
      <c r="EF135" s="2">
        <v>323500</v>
      </c>
      <c r="EG135" s="2">
        <v>552100</v>
      </c>
      <c r="EH135" s="2">
        <v>569600</v>
      </c>
      <c r="EI135" s="2">
        <v>575700</v>
      </c>
      <c r="EJ135" s="2">
        <v>628200</v>
      </c>
      <c r="EK135" s="2">
        <v>834100</v>
      </c>
      <c r="EL135" s="2">
        <v>1522700</v>
      </c>
      <c r="EM135" s="2">
        <v>1247400</v>
      </c>
      <c r="EN135" s="2">
        <v>1971500</v>
      </c>
      <c r="EO135" s="2">
        <v>4196100</v>
      </c>
      <c r="EP135" s="2">
        <v>13254200</v>
      </c>
      <c r="EQ135" s="2">
        <v>246200</v>
      </c>
      <c r="ER135" s="2">
        <v>290400</v>
      </c>
      <c r="ES135" s="2">
        <v>371900</v>
      </c>
      <c r="ET135" s="2">
        <v>717800</v>
      </c>
      <c r="EU135" s="2">
        <v>519300</v>
      </c>
      <c r="EV135" s="2">
        <v>375300</v>
      </c>
      <c r="EW135" s="2">
        <v>349700</v>
      </c>
      <c r="EX135" s="2">
        <v>386800</v>
      </c>
      <c r="EY135" s="2">
        <v>566700</v>
      </c>
      <c r="EZ135" s="2">
        <v>653500</v>
      </c>
      <c r="FA135" s="2">
        <v>359200</v>
      </c>
      <c r="FB135" s="2">
        <v>291100</v>
      </c>
      <c r="FC135" s="2">
        <v>473000</v>
      </c>
      <c r="FD135" s="2">
        <v>324300</v>
      </c>
      <c r="FE135" s="2">
        <v>263600</v>
      </c>
      <c r="FF135" s="2">
        <v>365400</v>
      </c>
      <c r="FG135" s="2">
        <v>261200</v>
      </c>
      <c r="FH135" s="2">
        <v>354700</v>
      </c>
      <c r="FI135" s="2">
        <v>145900</v>
      </c>
      <c r="FJ135" s="2">
        <v>404800</v>
      </c>
      <c r="FK135" s="2">
        <v>172200</v>
      </c>
      <c r="FL135" s="2">
        <v>297100</v>
      </c>
      <c r="FM135" s="2">
        <v>284100</v>
      </c>
      <c r="FN135" s="2">
        <v>238000</v>
      </c>
      <c r="FO135" s="2">
        <v>222700</v>
      </c>
      <c r="FP135" s="2">
        <v>317400</v>
      </c>
      <c r="FQ135" s="2">
        <v>254100</v>
      </c>
      <c r="FR135" s="2">
        <v>466700</v>
      </c>
      <c r="FS135" s="2">
        <v>909200</v>
      </c>
      <c r="FT135" s="2">
        <v>466200</v>
      </c>
      <c r="FU135" s="2">
        <v>523900</v>
      </c>
      <c r="FV135" s="2">
        <v>385600</v>
      </c>
      <c r="FW135" s="2">
        <v>456100</v>
      </c>
      <c r="FX135" s="2">
        <v>451200</v>
      </c>
      <c r="FY135" s="2">
        <v>340400</v>
      </c>
      <c r="FZ135" s="2">
        <v>263000</v>
      </c>
      <c r="GA135" s="2">
        <v>318000</v>
      </c>
      <c r="GB135" s="2">
        <v>283400</v>
      </c>
      <c r="GC135" s="2">
        <v>555800</v>
      </c>
      <c r="GD135" s="2">
        <v>351000</v>
      </c>
      <c r="GE135" s="2">
        <v>525000</v>
      </c>
      <c r="GF135" s="2">
        <v>925200</v>
      </c>
      <c r="GG135" s="2">
        <v>723200</v>
      </c>
      <c r="GH135" s="2">
        <v>394600</v>
      </c>
      <c r="GI135" s="2">
        <v>550500</v>
      </c>
      <c r="GJ135" s="2">
        <v>799200</v>
      </c>
      <c r="GK135" s="2">
        <v>642400</v>
      </c>
      <c r="GL135" s="2">
        <v>871300</v>
      </c>
      <c r="GM135" s="2">
        <v>925200</v>
      </c>
      <c r="GN135" s="2">
        <v>798100</v>
      </c>
      <c r="GO135" s="2">
        <v>1650400</v>
      </c>
      <c r="GP135" s="2">
        <v>1076000</v>
      </c>
      <c r="GQ135" s="2">
        <v>1087800</v>
      </c>
      <c r="GR135" s="2">
        <v>696400</v>
      </c>
      <c r="GS135" s="2">
        <v>1155300</v>
      </c>
      <c r="GT135" s="2">
        <v>1289600</v>
      </c>
      <c r="GU135" s="2">
        <v>1623000</v>
      </c>
      <c r="GV135" s="2">
        <v>2750600</v>
      </c>
      <c r="GW135" s="2">
        <v>4078400</v>
      </c>
      <c r="GX135" s="2">
        <v>10228800</v>
      </c>
      <c r="GY135" s="2">
        <v>8922700</v>
      </c>
      <c r="GZ135" s="2">
        <v>4836800</v>
      </c>
      <c r="HA135" s="2">
        <v>336200</v>
      </c>
      <c r="HB135" s="2">
        <v>213600</v>
      </c>
      <c r="HC135" s="2">
        <v>413700</v>
      </c>
      <c r="HD135" s="2">
        <v>403000</v>
      </c>
      <c r="HE135" s="2">
        <v>281500</v>
      </c>
      <c r="HF135" s="2">
        <v>436600</v>
      </c>
      <c r="HG135" s="2">
        <v>159000</v>
      </c>
      <c r="HH135" s="2">
        <v>270100</v>
      </c>
      <c r="HI135" s="2">
        <v>204800</v>
      </c>
      <c r="HJ135" s="2">
        <v>335300</v>
      </c>
      <c r="HK135" s="2">
        <v>243900</v>
      </c>
      <c r="HL135" s="2">
        <v>229100</v>
      </c>
      <c r="HM135" s="2">
        <v>381100</v>
      </c>
      <c r="HN135" s="2">
        <v>290800</v>
      </c>
      <c r="HO135" s="2">
        <v>304400</v>
      </c>
      <c r="HP135" s="2">
        <v>302600</v>
      </c>
      <c r="HQ135" s="2">
        <v>334800</v>
      </c>
      <c r="HR135" s="2">
        <v>294300</v>
      </c>
      <c r="HS135" s="2">
        <v>325800</v>
      </c>
      <c r="HT135" s="2">
        <v>583000</v>
      </c>
      <c r="HU135" s="2">
        <v>559600</v>
      </c>
      <c r="HV135" s="2">
        <v>331100</v>
      </c>
      <c r="HW135" s="2">
        <v>294400</v>
      </c>
      <c r="HX135" s="2">
        <v>228700</v>
      </c>
      <c r="HY135" s="2">
        <v>234100</v>
      </c>
      <c r="HZ135" s="2">
        <v>189600</v>
      </c>
      <c r="IA135" s="2">
        <v>204700</v>
      </c>
      <c r="IB135" s="2">
        <v>285600</v>
      </c>
      <c r="IC135" s="2">
        <v>333000</v>
      </c>
      <c r="ID135" s="2">
        <v>316000</v>
      </c>
      <c r="IE135" s="2">
        <v>655400</v>
      </c>
      <c r="IF135" s="2">
        <v>747700</v>
      </c>
      <c r="IG135" s="2">
        <v>604800</v>
      </c>
      <c r="IH135" s="2">
        <v>719400</v>
      </c>
      <c r="II135" s="2">
        <v>947500</v>
      </c>
      <c r="IJ135" s="2">
        <v>2187700</v>
      </c>
      <c r="IK135" s="2">
        <v>735700</v>
      </c>
      <c r="IL135" s="2">
        <v>1279800</v>
      </c>
      <c r="IM135" s="2">
        <v>2794400</v>
      </c>
      <c r="IN135" s="2">
        <v>492600</v>
      </c>
      <c r="IO135" s="2">
        <v>341600</v>
      </c>
      <c r="IP135" s="2">
        <v>566900</v>
      </c>
      <c r="IQ135" s="2">
        <v>358800</v>
      </c>
      <c r="IR135" s="2">
        <v>345700</v>
      </c>
      <c r="IS135" s="2">
        <v>455000</v>
      </c>
      <c r="IT135" s="2">
        <v>720200</v>
      </c>
    </row>
    <row r="136" spans="1:254" ht="15.9" customHeight="1">
      <c r="A136" s="390" t="s">
        <v>267</v>
      </c>
      <c r="B136" s="46" t="s">
        <v>268</v>
      </c>
      <c r="C136" s="50">
        <v>164700</v>
      </c>
      <c r="D136" s="199">
        <v>-44900</v>
      </c>
      <c r="E136" s="197">
        <v>209600</v>
      </c>
      <c r="F136" s="21">
        <v>336300</v>
      </c>
      <c r="G136" s="21">
        <v>276100</v>
      </c>
      <c r="H136" s="21">
        <v>255700</v>
      </c>
      <c r="I136" s="21">
        <v>640200</v>
      </c>
      <c r="J136" s="21">
        <v>344000</v>
      </c>
      <c r="K136" s="21">
        <v>504000</v>
      </c>
      <c r="L136" s="21">
        <v>358700</v>
      </c>
      <c r="M136" s="21">
        <v>309200</v>
      </c>
      <c r="N136" s="21">
        <v>147400</v>
      </c>
      <c r="O136" s="21">
        <v>333900</v>
      </c>
      <c r="P136" s="21">
        <v>309800</v>
      </c>
      <c r="Q136" s="21">
        <v>305200</v>
      </c>
      <c r="R136" s="21">
        <v>472900</v>
      </c>
      <c r="S136" s="21">
        <v>719200</v>
      </c>
      <c r="T136" s="21">
        <v>250900</v>
      </c>
      <c r="U136" s="21">
        <v>351600</v>
      </c>
      <c r="V136" s="21">
        <v>354000</v>
      </c>
      <c r="W136" s="21">
        <v>243500</v>
      </c>
      <c r="X136" s="21">
        <v>242200</v>
      </c>
      <c r="Y136" s="21">
        <v>222800</v>
      </c>
      <c r="Z136" s="21">
        <v>326700</v>
      </c>
      <c r="AA136" s="21">
        <v>421400</v>
      </c>
      <c r="AB136" s="21">
        <v>279000</v>
      </c>
      <c r="AC136" s="21">
        <v>364600</v>
      </c>
      <c r="AD136" s="21">
        <v>483600</v>
      </c>
      <c r="AE136" s="21">
        <v>896600</v>
      </c>
      <c r="AF136" s="21">
        <v>1070100</v>
      </c>
      <c r="AG136" s="21">
        <v>184000</v>
      </c>
      <c r="AH136" s="21">
        <v>238100</v>
      </c>
      <c r="AI136" s="21">
        <v>324600</v>
      </c>
      <c r="AJ136" s="21">
        <v>322200</v>
      </c>
      <c r="AK136" s="21">
        <v>768700</v>
      </c>
      <c r="AL136" s="21">
        <v>249900</v>
      </c>
      <c r="AM136" s="21">
        <v>239500</v>
      </c>
      <c r="AN136" s="21">
        <v>237400</v>
      </c>
      <c r="AO136" s="21">
        <v>154800</v>
      </c>
      <c r="AP136" s="21">
        <v>246100</v>
      </c>
      <c r="AQ136" s="21">
        <v>191400</v>
      </c>
      <c r="AR136" s="21">
        <v>216800</v>
      </c>
      <c r="AS136" s="21">
        <v>252200</v>
      </c>
      <c r="AT136" s="21">
        <v>335800</v>
      </c>
      <c r="AU136" s="21">
        <v>672800</v>
      </c>
      <c r="AV136" s="21">
        <v>537700</v>
      </c>
      <c r="AW136" s="21">
        <v>718500</v>
      </c>
      <c r="AX136" s="21">
        <v>559200</v>
      </c>
      <c r="AY136" s="21">
        <v>600500</v>
      </c>
      <c r="AZ136" s="21">
        <v>793200</v>
      </c>
      <c r="BA136" s="21">
        <v>1514100</v>
      </c>
      <c r="BB136" s="21">
        <v>5140300</v>
      </c>
      <c r="BC136" s="21">
        <v>168400</v>
      </c>
      <c r="BD136" s="21">
        <v>202700</v>
      </c>
      <c r="BE136" s="21">
        <v>268000</v>
      </c>
      <c r="BF136" s="21">
        <v>191500</v>
      </c>
      <c r="BG136" s="21">
        <v>208500</v>
      </c>
      <c r="BH136" s="21">
        <v>280700</v>
      </c>
      <c r="BI136" s="21">
        <v>231200</v>
      </c>
      <c r="BJ136" s="21">
        <v>316000</v>
      </c>
      <c r="BK136" s="21">
        <v>386400</v>
      </c>
      <c r="BL136" s="21">
        <v>1142100</v>
      </c>
      <c r="BM136" s="2">
        <v>320900</v>
      </c>
      <c r="BN136" s="2">
        <v>401100</v>
      </c>
      <c r="BO136" s="2">
        <v>549300</v>
      </c>
      <c r="BP136" s="2">
        <v>597200</v>
      </c>
      <c r="BQ136" s="2">
        <v>317600</v>
      </c>
      <c r="BR136" s="2">
        <v>446300</v>
      </c>
      <c r="BS136" s="2">
        <v>441500</v>
      </c>
      <c r="BT136" s="2">
        <v>255000</v>
      </c>
      <c r="BU136" s="2">
        <v>578400</v>
      </c>
      <c r="BV136" s="2">
        <v>715700</v>
      </c>
      <c r="BW136" s="2">
        <v>884300</v>
      </c>
      <c r="BX136" s="2">
        <v>2651800</v>
      </c>
      <c r="BY136" s="2">
        <v>3163100</v>
      </c>
      <c r="BZ136" s="2">
        <v>1875100</v>
      </c>
      <c r="CA136" s="2">
        <v>728700</v>
      </c>
      <c r="CB136" s="2">
        <v>481800</v>
      </c>
      <c r="CC136" s="2">
        <v>366300</v>
      </c>
      <c r="CD136" s="2">
        <v>303600</v>
      </c>
      <c r="CE136" s="2">
        <v>214200</v>
      </c>
      <c r="CF136" s="2">
        <v>348800</v>
      </c>
      <c r="CG136" s="2">
        <v>294600</v>
      </c>
      <c r="CH136" s="2">
        <v>433100</v>
      </c>
      <c r="CI136" s="2">
        <v>314400</v>
      </c>
      <c r="CJ136" s="2">
        <v>273300</v>
      </c>
      <c r="CK136" s="2">
        <v>266300</v>
      </c>
      <c r="CL136" s="2">
        <v>565800</v>
      </c>
      <c r="CM136" s="2">
        <v>623300</v>
      </c>
      <c r="CN136" s="2">
        <v>980100</v>
      </c>
      <c r="CO136" s="2">
        <v>5588600</v>
      </c>
      <c r="CP136" s="2">
        <v>313800</v>
      </c>
      <c r="CQ136" s="2">
        <v>663500</v>
      </c>
      <c r="CR136" s="2">
        <v>353000</v>
      </c>
      <c r="CS136" s="2">
        <v>398600</v>
      </c>
      <c r="CT136" s="2">
        <v>509400</v>
      </c>
      <c r="CU136" s="2">
        <v>666100</v>
      </c>
      <c r="CV136" s="2">
        <v>452100</v>
      </c>
      <c r="CW136" s="2">
        <v>1458600</v>
      </c>
      <c r="CX136" s="2">
        <v>756200</v>
      </c>
      <c r="CY136" s="2">
        <v>1163600</v>
      </c>
      <c r="CZ136" s="2">
        <v>827400</v>
      </c>
      <c r="DA136" s="2">
        <v>744100</v>
      </c>
      <c r="DB136" s="2">
        <v>935300</v>
      </c>
      <c r="DC136" s="2">
        <v>1012700</v>
      </c>
      <c r="DD136" s="2">
        <v>1171400</v>
      </c>
      <c r="DE136" s="2">
        <v>1163700</v>
      </c>
      <c r="DF136" s="2">
        <v>1497600</v>
      </c>
      <c r="DG136" s="2">
        <v>2094800</v>
      </c>
      <c r="DH136" s="2">
        <v>3628200</v>
      </c>
      <c r="DI136" s="2">
        <v>3453800</v>
      </c>
      <c r="DJ136" s="2">
        <v>9278700</v>
      </c>
      <c r="DK136" s="2">
        <v>4243200</v>
      </c>
      <c r="DL136" s="2">
        <v>15365100</v>
      </c>
      <c r="DM136" s="2">
        <v>89700</v>
      </c>
      <c r="DN136" s="2">
        <v>132800</v>
      </c>
      <c r="DO136" s="2">
        <v>1951900</v>
      </c>
      <c r="DP136" s="2">
        <v>627200</v>
      </c>
      <c r="DQ136" s="2">
        <v>988800</v>
      </c>
      <c r="DR136" s="2">
        <v>10710200</v>
      </c>
      <c r="DS136" s="2">
        <v>1027300</v>
      </c>
      <c r="DT136" s="2">
        <v>14119700</v>
      </c>
      <c r="DU136" s="2">
        <v>575000</v>
      </c>
      <c r="DV136" s="2">
        <v>7269200</v>
      </c>
      <c r="DW136" s="2">
        <v>2844200</v>
      </c>
      <c r="DX136" s="2">
        <v>2258500</v>
      </c>
      <c r="DY136" s="2">
        <v>2379700</v>
      </c>
      <c r="DZ136" s="2">
        <v>4544600</v>
      </c>
      <c r="EA136" s="2">
        <v>5877300</v>
      </c>
      <c r="EB136" s="2">
        <v>114500</v>
      </c>
      <c r="EC136" s="2">
        <v>82900</v>
      </c>
      <c r="ED136" s="2">
        <v>184600</v>
      </c>
      <c r="EE136" s="2">
        <v>192500</v>
      </c>
      <c r="EF136" s="2">
        <v>192200</v>
      </c>
      <c r="EG136" s="2">
        <v>185700</v>
      </c>
      <c r="EH136" s="2">
        <v>274400</v>
      </c>
      <c r="EI136" s="2">
        <v>408900</v>
      </c>
      <c r="EJ136" s="2">
        <v>838600</v>
      </c>
      <c r="EK136" s="2">
        <v>1904000</v>
      </c>
      <c r="EL136" s="2">
        <v>662500</v>
      </c>
      <c r="EM136" s="2">
        <v>417400</v>
      </c>
      <c r="EN136" s="2">
        <v>149300</v>
      </c>
      <c r="EO136" s="2">
        <v>158300</v>
      </c>
      <c r="EP136" s="2">
        <v>92000</v>
      </c>
      <c r="EQ136" s="2">
        <v>187700</v>
      </c>
      <c r="ER136" s="2">
        <v>83200</v>
      </c>
      <c r="ES136" s="2">
        <v>134900</v>
      </c>
      <c r="ET136" s="2">
        <v>70800</v>
      </c>
      <c r="EU136" s="2">
        <v>130500</v>
      </c>
      <c r="EV136" s="2">
        <v>208400</v>
      </c>
      <c r="EW136" s="2">
        <v>200700</v>
      </c>
      <c r="EX136" s="2">
        <v>137000</v>
      </c>
      <c r="EY136" s="2">
        <v>238200</v>
      </c>
      <c r="EZ136" s="2">
        <v>403500</v>
      </c>
      <c r="FA136" s="2">
        <v>74200</v>
      </c>
      <c r="FB136" s="2">
        <v>136500</v>
      </c>
      <c r="FC136" s="2">
        <v>83900</v>
      </c>
      <c r="FD136" s="2">
        <v>114300</v>
      </c>
      <c r="FE136" s="2">
        <v>107500</v>
      </c>
      <c r="FF136" s="2">
        <v>157100</v>
      </c>
      <c r="FG136" s="2">
        <v>318300</v>
      </c>
      <c r="FH136" s="2">
        <v>604000</v>
      </c>
      <c r="FI136" s="2">
        <v>527200</v>
      </c>
      <c r="FJ136" s="2">
        <v>133300</v>
      </c>
      <c r="FK136" s="2">
        <v>138000</v>
      </c>
      <c r="FL136" s="2">
        <v>130500</v>
      </c>
      <c r="FM136" s="2">
        <v>137300</v>
      </c>
      <c r="FN136" s="2">
        <v>149500</v>
      </c>
      <c r="FO136" s="2">
        <v>216200</v>
      </c>
      <c r="FP136" s="2">
        <v>65700</v>
      </c>
      <c r="FQ136" s="2">
        <v>46400</v>
      </c>
      <c r="FR136" s="2">
        <v>90300</v>
      </c>
      <c r="FS136" s="2">
        <v>78900</v>
      </c>
      <c r="FT136" s="2">
        <v>83000</v>
      </c>
      <c r="FU136" s="2">
        <v>95900</v>
      </c>
      <c r="FV136" s="2">
        <v>118300</v>
      </c>
      <c r="FW136" s="2">
        <v>122200</v>
      </c>
      <c r="FX136" s="2">
        <v>108100</v>
      </c>
      <c r="FY136" s="2">
        <v>92700</v>
      </c>
      <c r="FZ136" s="2">
        <v>285100</v>
      </c>
      <c r="GA136" s="2">
        <v>87100</v>
      </c>
      <c r="GB136" s="2">
        <v>38400</v>
      </c>
      <c r="GC136" s="2">
        <v>55900</v>
      </c>
      <c r="GD136" s="2">
        <v>42500</v>
      </c>
      <c r="GE136" s="2">
        <v>35800</v>
      </c>
      <c r="GF136" s="2">
        <v>158600</v>
      </c>
      <c r="GG136" s="2">
        <v>60200</v>
      </c>
      <c r="GH136" s="2">
        <v>73300</v>
      </c>
      <c r="GI136" s="2">
        <v>221900</v>
      </c>
      <c r="GJ136" s="2">
        <v>278600</v>
      </c>
      <c r="GK136" s="2">
        <v>174500</v>
      </c>
      <c r="GL136" s="2">
        <v>118100</v>
      </c>
      <c r="GM136" s="2">
        <v>74900</v>
      </c>
      <c r="GN136" s="2">
        <v>116100</v>
      </c>
      <c r="GO136" s="2">
        <v>129900</v>
      </c>
      <c r="GP136" s="2">
        <v>82100</v>
      </c>
      <c r="GQ136" s="2">
        <v>102500</v>
      </c>
      <c r="GR136" s="2">
        <v>241500</v>
      </c>
      <c r="GS136" s="2">
        <v>536600</v>
      </c>
      <c r="GT136" s="2">
        <v>3021600</v>
      </c>
      <c r="GU136" s="2">
        <v>1362800</v>
      </c>
      <c r="GV136" s="2">
        <v>70800</v>
      </c>
      <c r="GW136" s="2">
        <v>35500</v>
      </c>
      <c r="GX136" s="2">
        <v>53700</v>
      </c>
      <c r="GY136" s="2">
        <v>81200</v>
      </c>
      <c r="GZ136" s="2">
        <v>42400</v>
      </c>
      <c r="HA136" s="2">
        <v>66700</v>
      </c>
      <c r="HB136" s="2">
        <v>77600</v>
      </c>
      <c r="HC136" s="2">
        <v>72900</v>
      </c>
      <c r="HD136" s="2">
        <v>33000</v>
      </c>
      <c r="HE136" s="2">
        <v>33700</v>
      </c>
      <c r="HF136" s="2">
        <v>64900</v>
      </c>
      <c r="HG136" s="2">
        <v>66200</v>
      </c>
      <c r="HH136" s="2">
        <v>75500</v>
      </c>
      <c r="HI136" s="2">
        <v>75900</v>
      </c>
      <c r="HJ136" s="2">
        <v>128700</v>
      </c>
      <c r="HK136" s="2">
        <v>73300</v>
      </c>
      <c r="HL136" s="2">
        <v>79800</v>
      </c>
      <c r="HM136" s="2">
        <v>171900</v>
      </c>
      <c r="HN136" s="2">
        <v>202600</v>
      </c>
      <c r="HO136" s="2">
        <v>896600</v>
      </c>
      <c r="HP136" s="2">
        <v>367000</v>
      </c>
      <c r="HQ136" s="2">
        <v>73800</v>
      </c>
      <c r="HR136" s="2">
        <v>65300</v>
      </c>
      <c r="HS136" s="2">
        <v>131500</v>
      </c>
      <c r="HT136" s="2">
        <v>105300</v>
      </c>
      <c r="HU136" s="2">
        <v>52800</v>
      </c>
      <c r="HV136" s="2">
        <v>97600</v>
      </c>
      <c r="HW136" s="2">
        <v>96800</v>
      </c>
      <c r="HX136" s="2">
        <v>46300</v>
      </c>
      <c r="HY136" s="2">
        <v>47900</v>
      </c>
      <c r="HZ136" s="2">
        <v>84200</v>
      </c>
      <c r="IA136" s="2">
        <v>69200</v>
      </c>
      <c r="IB136" s="2">
        <v>43100</v>
      </c>
      <c r="IC136" s="2">
        <v>93700</v>
      </c>
      <c r="ID136" s="2">
        <v>49400</v>
      </c>
      <c r="IE136" s="2">
        <v>63800</v>
      </c>
      <c r="IF136" s="2">
        <v>82700</v>
      </c>
      <c r="IG136" s="2">
        <v>95200</v>
      </c>
      <c r="IH136" s="2">
        <v>111200</v>
      </c>
      <c r="II136" s="2">
        <v>393700</v>
      </c>
      <c r="IJ136" s="2">
        <v>40400</v>
      </c>
      <c r="IK136" s="2">
        <v>51000</v>
      </c>
      <c r="IL136" s="2">
        <v>51300</v>
      </c>
      <c r="IM136" s="2">
        <v>36900</v>
      </c>
      <c r="IN136" s="2">
        <v>33700</v>
      </c>
      <c r="IO136" s="2">
        <v>46000</v>
      </c>
      <c r="IP136" s="2">
        <v>28300</v>
      </c>
      <c r="IQ136" s="2">
        <v>26700</v>
      </c>
      <c r="IR136" s="2">
        <v>17900</v>
      </c>
      <c r="IS136" s="2">
        <v>77200</v>
      </c>
      <c r="IT136" s="2">
        <v>30800</v>
      </c>
    </row>
    <row r="137" spans="1:254" ht="15.9" customHeight="1">
      <c r="A137" s="390" t="s">
        <v>269</v>
      </c>
      <c r="B137" s="46" t="s">
        <v>270</v>
      </c>
      <c r="C137" s="50">
        <v>644400</v>
      </c>
      <c r="D137" s="199">
        <v>-723200</v>
      </c>
      <c r="E137" s="197">
        <v>1367600</v>
      </c>
      <c r="F137" s="21">
        <v>2153100</v>
      </c>
      <c r="G137" s="21">
        <v>3896900</v>
      </c>
      <c r="H137" s="21">
        <v>6517200</v>
      </c>
      <c r="I137" s="21">
        <v>5069500</v>
      </c>
      <c r="J137" s="21">
        <v>4032800</v>
      </c>
      <c r="K137" s="21">
        <v>6036600</v>
      </c>
      <c r="L137" s="21">
        <v>4530400</v>
      </c>
      <c r="M137" s="21">
        <v>3444100</v>
      </c>
      <c r="N137" s="21">
        <v>1967800</v>
      </c>
      <c r="O137" s="21">
        <v>5989800</v>
      </c>
      <c r="P137" s="21">
        <v>6703400</v>
      </c>
      <c r="Q137" s="21">
        <v>4416800</v>
      </c>
      <c r="R137" s="21">
        <v>3927800</v>
      </c>
      <c r="S137" s="21">
        <v>4374700</v>
      </c>
      <c r="T137" s="21">
        <v>3055700</v>
      </c>
      <c r="U137" s="21">
        <v>1478300</v>
      </c>
      <c r="V137" s="21">
        <v>4029300</v>
      </c>
      <c r="W137" s="21">
        <v>1554200</v>
      </c>
      <c r="X137" s="21">
        <v>2547600</v>
      </c>
      <c r="Y137" s="21">
        <v>3543000</v>
      </c>
      <c r="Z137" s="21">
        <v>5095200</v>
      </c>
      <c r="AA137" s="21">
        <v>4881800</v>
      </c>
      <c r="AB137" s="21">
        <v>3675900</v>
      </c>
      <c r="AC137" s="21">
        <v>1890600</v>
      </c>
      <c r="AD137" s="21">
        <v>2877900</v>
      </c>
      <c r="AE137" s="21">
        <v>1661200</v>
      </c>
      <c r="AF137" s="21">
        <v>2602600</v>
      </c>
      <c r="AG137" s="21">
        <v>1398900</v>
      </c>
      <c r="AH137" s="21">
        <v>1751700</v>
      </c>
      <c r="AI137" s="21">
        <v>2968000</v>
      </c>
      <c r="AJ137" s="21">
        <v>6338500</v>
      </c>
      <c r="AK137" s="21">
        <v>5699400</v>
      </c>
      <c r="AL137" s="21">
        <v>2117900</v>
      </c>
      <c r="AM137" s="21">
        <v>2541000</v>
      </c>
      <c r="AN137" s="21">
        <v>1747900</v>
      </c>
      <c r="AO137" s="21">
        <v>2216900</v>
      </c>
      <c r="AP137" s="21">
        <v>3367400</v>
      </c>
      <c r="AQ137" s="21">
        <v>6084900</v>
      </c>
      <c r="AR137" s="21">
        <v>2333800</v>
      </c>
      <c r="AS137" s="21">
        <v>8186700</v>
      </c>
      <c r="AT137" s="21">
        <v>6863500</v>
      </c>
      <c r="AU137" s="21">
        <v>3742700</v>
      </c>
      <c r="AV137" s="21">
        <v>5772500</v>
      </c>
      <c r="AW137" s="21">
        <v>3686000</v>
      </c>
      <c r="AX137" s="21">
        <v>6303200</v>
      </c>
      <c r="AY137" s="21">
        <v>7411900</v>
      </c>
      <c r="AZ137" s="21">
        <v>4113500</v>
      </c>
      <c r="BA137" s="21">
        <v>4206200</v>
      </c>
      <c r="BB137" s="21">
        <v>6103400</v>
      </c>
      <c r="BC137" s="21">
        <v>6345100</v>
      </c>
      <c r="BD137" s="21">
        <v>3057200</v>
      </c>
      <c r="BE137" s="21">
        <v>3575200</v>
      </c>
      <c r="BF137" s="21">
        <v>2850800</v>
      </c>
      <c r="BG137" s="21">
        <v>3262400</v>
      </c>
      <c r="BH137" s="21">
        <v>3479500</v>
      </c>
      <c r="BI137" s="21">
        <v>9027300</v>
      </c>
      <c r="BJ137" s="21">
        <v>6048100</v>
      </c>
      <c r="BK137" s="21">
        <v>3280400</v>
      </c>
      <c r="BL137" s="21">
        <v>4924100</v>
      </c>
      <c r="BM137" s="2">
        <v>3642000</v>
      </c>
      <c r="BN137" s="2">
        <v>2040500</v>
      </c>
      <c r="BO137" s="2">
        <v>6384100</v>
      </c>
      <c r="BP137" s="2">
        <v>7590600</v>
      </c>
      <c r="BQ137" s="2">
        <v>11750600</v>
      </c>
      <c r="BR137" s="2">
        <v>9487800</v>
      </c>
      <c r="BS137" s="2">
        <v>15236600</v>
      </c>
      <c r="BT137" s="2">
        <v>12643700</v>
      </c>
      <c r="BU137" s="2">
        <v>14044400</v>
      </c>
      <c r="BV137" s="2">
        <v>11925200</v>
      </c>
      <c r="BW137" s="2">
        <v>6019600</v>
      </c>
      <c r="BX137" s="2">
        <v>8562600</v>
      </c>
      <c r="BY137" s="2">
        <v>380600</v>
      </c>
      <c r="BZ137" s="2">
        <v>730000</v>
      </c>
      <c r="CA137" s="2">
        <v>769500</v>
      </c>
      <c r="CB137" s="2">
        <v>693800</v>
      </c>
      <c r="CC137" s="2">
        <v>143700</v>
      </c>
      <c r="CD137" s="2">
        <v>338100</v>
      </c>
      <c r="CE137" s="2">
        <v>487200</v>
      </c>
      <c r="CF137" s="2">
        <v>191400</v>
      </c>
      <c r="CG137" s="2">
        <v>123500</v>
      </c>
      <c r="CH137" s="2">
        <v>275200</v>
      </c>
      <c r="CI137" s="2">
        <v>277800</v>
      </c>
      <c r="CJ137" s="2">
        <v>229800</v>
      </c>
      <c r="CK137" s="2">
        <v>116600</v>
      </c>
      <c r="CL137" s="2">
        <v>248300</v>
      </c>
      <c r="CM137" s="2">
        <v>240300</v>
      </c>
      <c r="CN137" s="2">
        <v>327100</v>
      </c>
      <c r="CO137" s="2">
        <v>509200</v>
      </c>
      <c r="CP137" s="2">
        <v>809300</v>
      </c>
      <c r="CQ137" s="2">
        <v>828600</v>
      </c>
      <c r="CR137" s="2">
        <v>970800</v>
      </c>
      <c r="CS137" s="2">
        <v>562300</v>
      </c>
      <c r="CT137" s="2">
        <v>2013000</v>
      </c>
      <c r="CU137" s="2">
        <v>46900</v>
      </c>
      <c r="CV137" s="2">
        <v>60400</v>
      </c>
      <c r="CW137" s="2">
        <v>357600</v>
      </c>
      <c r="CX137" s="2">
        <v>676200</v>
      </c>
      <c r="CY137" s="2">
        <v>1020800</v>
      </c>
      <c r="CZ137" s="2">
        <v>600100</v>
      </c>
      <c r="DA137" s="2">
        <v>642000</v>
      </c>
      <c r="DB137" s="2">
        <v>574100</v>
      </c>
      <c r="DC137" s="2">
        <v>594300</v>
      </c>
      <c r="DD137" s="2">
        <v>651600</v>
      </c>
      <c r="DE137" s="2">
        <v>350300</v>
      </c>
      <c r="DF137" s="2">
        <v>473000</v>
      </c>
      <c r="DG137" s="2">
        <v>78300</v>
      </c>
      <c r="DH137" s="2">
        <v>799100</v>
      </c>
      <c r="DI137" s="2">
        <v>645300</v>
      </c>
      <c r="DJ137" s="2">
        <v>737400</v>
      </c>
      <c r="DK137" s="2">
        <v>530000</v>
      </c>
      <c r="DL137" s="2">
        <v>337900</v>
      </c>
      <c r="DM137" s="2">
        <v>155200</v>
      </c>
      <c r="DN137" s="2">
        <v>166900</v>
      </c>
      <c r="DO137" s="2">
        <v>639700</v>
      </c>
      <c r="DP137" s="2">
        <v>541400</v>
      </c>
      <c r="DQ137" s="2">
        <v>170900</v>
      </c>
      <c r="DR137" s="2">
        <v>984600</v>
      </c>
      <c r="DS137" s="2">
        <v>551000</v>
      </c>
      <c r="DT137" s="2">
        <v>509400</v>
      </c>
      <c r="DU137" s="2">
        <v>244500</v>
      </c>
      <c r="DV137" s="2">
        <v>668600</v>
      </c>
      <c r="DW137" s="2">
        <v>62000</v>
      </c>
      <c r="DX137" s="2">
        <v>315100</v>
      </c>
      <c r="DY137" s="2">
        <v>65200</v>
      </c>
      <c r="DZ137" s="2">
        <v>220800</v>
      </c>
      <c r="EA137" s="2">
        <v>31500</v>
      </c>
      <c r="EB137" s="2">
        <v>34600</v>
      </c>
      <c r="EC137" s="2">
        <v>146000</v>
      </c>
      <c r="ED137" s="2">
        <v>44900</v>
      </c>
      <c r="EE137" s="2">
        <v>121100</v>
      </c>
      <c r="EF137" s="2">
        <v>34400</v>
      </c>
      <c r="EG137" s="2">
        <v>65400</v>
      </c>
      <c r="EH137" s="2">
        <v>324500</v>
      </c>
      <c r="EI137" s="2">
        <v>743700</v>
      </c>
      <c r="EJ137" s="2">
        <v>396800</v>
      </c>
      <c r="EK137" s="2">
        <v>106400</v>
      </c>
      <c r="EL137" s="2">
        <v>93400</v>
      </c>
      <c r="EM137" s="2">
        <v>222200</v>
      </c>
      <c r="EN137" s="2">
        <v>723800</v>
      </c>
      <c r="EO137" s="2">
        <v>788400</v>
      </c>
      <c r="EP137" s="2">
        <v>280600</v>
      </c>
      <c r="EQ137" s="2">
        <v>10600</v>
      </c>
      <c r="ER137" s="2">
        <v>24800</v>
      </c>
      <c r="ES137" s="2">
        <v>27300</v>
      </c>
      <c r="ET137" s="2">
        <v>44400</v>
      </c>
      <c r="EU137" s="2">
        <v>27500</v>
      </c>
      <c r="EV137" s="2">
        <v>11000</v>
      </c>
      <c r="EW137" s="2">
        <v>10700</v>
      </c>
      <c r="EX137" s="2">
        <v>18800</v>
      </c>
      <c r="EY137" s="2">
        <v>7500</v>
      </c>
      <c r="EZ137" s="2">
        <v>11700</v>
      </c>
      <c r="FA137" s="2">
        <v>14000</v>
      </c>
      <c r="FB137" s="2">
        <v>83200</v>
      </c>
      <c r="FC137" s="2">
        <v>21700</v>
      </c>
      <c r="FD137" s="2">
        <v>59000</v>
      </c>
      <c r="FE137" s="2">
        <v>12100</v>
      </c>
      <c r="FF137" s="2">
        <v>32100</v>
      </c>
      <c r="FG137" s="2">
        <v>26500</v>
      </c>
      <c r="FH137" s="2">
        <v>13700</v>
      </c>
      <c r="FI137" s="2">
        <v>19300</v>
      </c>
      <c r="FJ137" s="2">
        <v>20700</v>
      </c>
      <c r="FK137" s="2">
        <v>57700</v>
      </c>
      <c r="FL137" s="2">
        <v>100900</v>
      </c>
      <c r="FM137" s="2">
        <v>39900</v>
      </c>
      <c r="FN137" s="2">
        <v>72100</v>
      </c>
      <c r="FO137" s="2">
        <v>69100</v>
      </c>
      <c r="FP137" s="2">
        <v>29200</v>
      </c>
      <c r="FQ137" s="2">
        <v>95400</v>
      </c>
      <c r="FR137" s="2">
        <v>693900</v>
      </c>
      <c r="FS137" s="2">
        <v>667500</v>
      </c>
      <c r="FT137" s="2">
        <v>137000</v>
      </c>
      <c r="FU137" s="2">
        <v>444200</v>
      </c>
      <c r="FV137" s="2">
        <v>715100</v>
      </c>
      <c r="FW137" s="2">
        <v>501200</v>
      </c>
      <c r="FX137" s="2">
        <v>32200</v>
      </c>
      <c r="FY137" s="2">
        <v>76600</v>
      </c>
      <c r="FZ137" s="2">
        <v>33100</v>
      </c>
      <c r="GA137" s="2">
        <v>17500</v>
      </c>
      <c r="GB137" s="2">
        <v>20600</v>
      </c>
      <c r="GC137" s="2">
        <v>415800</v>
      </c>
      <c r="GD137" s="2">
        <v>277800</v>
      </c>
      <c r="GE137" s="2">
        <v>188300</v>
      </c>
      <c r="GF137" s="2">
        <v>148800</v>
      </c>
      <c r="GG137" s="2">
        <v>225100</v>
      </c>
      <c r="GH137" s="2">
        <v>3800</v>
      </c>
      <c r="GI137" s="2">
        <v>7700</v>
      </c>
      <c r="GJ137" s="2">
        <v>20800</v>
      </c>
      <c r="GK137" s="2">
        <v>10000</v>
      </c>
      <c r="GL137" s="2">
        <v>19500</v>
      </c>
      <c r="GM137" s="2">
        <v>5000</v>
      </c>
      <c r="GN137" s="2">
        <v>1800</v>
      </c>
      <c r="GO137" s="2">
        <v>17700</v>
      </c>
      <c r="GP137" s="2">
        <v>21200</v>
      </c>
      <c r="GQ137" s="2">
        <v>252100</v>
      </c>
      <c r="GR137" s="2">
        <v>29800</v>
      </c>
      <c r="GS137" s="2">
        <v>21400</v>
      </c>
      <c r="GT137" s="2">
        <v>12100</v>
      </c>
      <c r="GU137" s="2">
        <v>83600</v>
      </c>
      <c r="GV137" s="2">
        <v>123200</v>
      </c>
      <c r="GW137" s="2">
        <v>918900</v>
      </c>
      <c r="GX137" s="2">
        <v>24200</v>
      </c>
      <c r="GY137" s="2">
        <v>15800</v>
      </c>
      <c r="GZ137" s="2">
        <v>14200</v>
      </c>
      <c r="HA137" s="2">
        <v>13100</v>
      </c>
      <c r="HB137" s="2">
        <v>2900</v>
      </c>
      <c r="HC137" s="2">
        <v>6900</v>
      </c>
      <c r="HD137" s="2">
        <v>7100</v>
      </c>
      <c r="HE137" s="2">
        <v>6600</v>
      </c>
      <c r="HF137" s="2">
        <v>6200</v>
      </c>
      <c r="HG137" s="2">
        <v>5600</v>
      </c>
      <c r="HH137" s="2">
        <v>7200</v>
      </c>
      <c r="HI137" s="2">
        <v>16800</v>
      </c>
      <c r="HJ137" s="2">
        <v>7000</v>
      </c>
      <c r="HK137" s="2">
        <v>15000</v>
      </c>
      <c r="HL137" s="2">
        <v>18800</v>
      </c>
      <c r="HM137" s="2">
        <v>67800</v>
      </c>
      <c r="HN137" s="2">
        <v>11200</v>
      </c>
      <c r="HO137" s="2">
        <v>33400</v>
      </c>
      <c r="HP137" s="2">
        <v>93500</v>
      </c>
      <c r="HQ137" s="2">
        <v>39300</v>
      </c>
      <c r="HR137" s="2">
        <v>32100</v>
      </c>
      <c r="HS137" s="2">
        <v>9600</v>
      </c>
      <c r="HT137" s="2">
        <v>28300</v>
      </c>
      <c r="HU137" s="2">
        <v>61100</v>
      </c>
      <c r="HV137" s="2">
        <v>48400</v>
      </c>
      <c r="HW137" s="2">
        <v>418700</v>
      </c>
      <c r="HX137" s="2">
        <v>25600</v>
      </c>
      <c r="HY137" s="2">
        <v>13400</v>
      </c>
      <c r="HZ137" s="2">
        <v>19900</v>
      </c>
      <c r="IA137" s="2">
        <v>24000</v>
      </c>
      <c r="IB137" s="2">
        <v>54100</v>
      </c>
      <c r="IC137" s="2">
        <v>19400</v>
      </c>
      <c r="ID137" s="2">
        <v>39300</v>
      </c>
      <c r="IE137" s="2">
        <v>15800</v>
      </c>
      <c r="IF137" s="2">
        <v>29900</v>
      </c>
      <c r="IG137" s="2">
        <v>21200</v>
      </c>
      <c r="IH137" s="2">
        <v>21500</v>
      </c>
      <c r="II137" s="2">
        <v>30400</v>
      </c>
      <c r="IJ137" s="2">
        <v>23500</v>
      </c>
      <c r="IK137" s="2">
        <v>49600</v>
      </c>
      <c r="IL137" s="2">
        <v>17000</v>
      </c>
      <c r="IM137" s="2">
        <v>24700</v>
      </c>
      <c r="IN137" s="2">
        <v>50700</v>
      </c>
      <c r="IO137" s="2">
        <v>7100</v>
      </c>
      <c r="IP137" s="2">
        <v>45800</v>
      </c>
      <c r="IQ137" s="2">
        <v>33500</v>
      </c>
      <c r="IR137" s="2">
        <v>54600</v>
      </c>
      <c r="IS137" s="2">
        <v>27900</v>
      </c>
      <c r="IT137" s="2">
        <v>11600</v>
      </c>
    </row>
    <row r="138" spans="1:254" ht="15.9" customHeight="1">
      <c r="A138" s="390" t="s">
        <v>271</v>
      </c>
      <c r="B138" s="46" t="s">
        <v>272</v>
      </c>
      <c r="C138" s="50">
        <v>14000600</v>
      </c>
      <c r="D138" s="199">
        <v>-15708300</v>
      </c>
      <c r="E138" s="197">
        <v>29708900</v>
      </c>
      <c r="F138" s="21">
        <v>6107300</v>
      </c>
      <c r="G138" s="21">
        <v>2407000</v>
      </c>
      <c r="H138" s="21">
        <v>1670900</v>
      </c>
      <c r="I138" s="21">
        <v>2713700</v>
      </c>
      <c r="J138" s="21">
        <v>1812400</v>
      </c>
      <c r="K138" s="21">
        <v>3334500</v>
      </c>
      <c r="L138" s="21">
        <v>2013600</v>
      </c>
      <c r="M138" s="21">
        <v>1603100</v>
      </c>
      <c r="N138" s="21">
        <v>2725000</v>
      </c>
      <c r="O138" s="21">
        <v>1525500</v>
      </c>
      <c r="P138" s="21">
        <v>2256400</v>
      </c>
      <c r="Q138" s="21">
        <v>2014100</v>
      </c>
      <c r="R138" s="21">
        <v>3636800</v>
      </c>
      <c r="S138" s="21">
        <v>2066400</v>
      </c>
      <c r="T138" s="21">
        <v>2317200</v>
      </c>
      <c r="U138" s="21">
        <v>3186300</v>
      </c>
      <c r="V138" s="21">
        <v>2897400</v>
      </c>
      <c r="W138" s="21">
        <v>2309300</v>
      </c>
      <c r="X138" s="21">
        <v>2792000</v>
      </c>
      <c r="Y138" s="21">
        <v>3267600</v>
      </c>
      <c r="Z138" s="21">
        <v>3728200</v>
      </c>
      <c r="AA138" s="21">
        <v>1541400</v>
      </c>
      <c r="AB138" s="21">
        <v>2498300</v>
      </c>
      <c r="AC138" s="21">
        <v>1724500</v>
      </c>
      <c r="AD138" s="21">
        <v>3354300</v>
      </c>
      <c r="AE138" s="21">
        <v>1761600</v>
      </c>
      <c r="AF138" s="21">
        <v>2275500</v>
      </c>
      <c r="AG138" s="21">
        <v>2439800</v>
      </c>
      <c r="AH138" s="21">
        <v>2867600</v>
      </c>
      <c r="AI138" s="21">
        <v>3512400</v>
      </c>
      <c r="AJ138" s="21">
        <v>5480300</v>
      </c>
      <c r="AK138" s="21">
        <v>12259500</v>
      </c>
      <c r="AL138" s="21">
        <v>3655900</v>
      </c>
      <c r="AM138" s="21">
        <v>7264100</v>
      </c>
      <c r="AN138" s="21">
        <v>6382500</v>
      </c>
      <c r="AO138" s="21">
        <v>2951600</v>
      </c>
      <c r="AP138" s="21">
        <v>3330100</v>
      </c>
      <c r="AQ138" s="21">
        <v>7665500</v>
      </c>
      <c r="AR138" s="21">
        <v>3294400</v>
      </c>
      <c r="AS138" s="21">
        <v>2638100</v>
      </c>
      <c r="AT138" s="21">
        <v>3648700</v>
      </c>
      <c r="AU138" s="21">
        <v>3395900</v>
      </c>
      <c r="AV138" s="21">
        <v>3851200</v>
      </c>
      <c r="AW138" s="21">
        <v>3632100</v>
      </c>
      <c r="AX138" s="21">
        <v>5666600</v>
      </c>
      <c r="AY138" s="21">
        <v>4078200</v>
      </c>
      <c r="AZ138" s="21">
        <v>2778600</v>
      </c>
      <c r="BA138" s="21">
        <v>5487000</v>
      </c>
      <c r="BB138" s="21">
        <v>4299900</v>
      </c>
      <c r="BC138" s="21">
        <v>9322600</v>
      </c>
      <c r="BD138" s="21">
        <v>5721500</v>
      </c>
      <c r="BE138" s="21">
        <v>15160400</v>
      </c>
      <c r="BF138" s="21">
        <v>10056900</v>
      </c>
      <c r="BG138" s="21">
        <v>6802800</v>
      </c>
      <c r="BH138" s="21">
        <v>5444200</v>
      </c>
      <c r="BI138" s="21">
        <v>10701100</v>
      </c>
      <c r="BJ138" s="21">
        <v>23615800</v>
      </c>
      <c r="BK138" s="21">
        <v>635700</v>
      </c>
      <c r="BL138" s="21">
        <v>4604100</v>
      </c>
      <c r="BM138" s="2">
        <v>6142400</v>
      </c>
      <c r="BN138" s="2">
        <v>4007100</v>
      </c>
      <c r="BO138" s="2">
        <v>8345300</v>
      </c>
      <c r="BP138" s="2">
        <v>12981500</v>
      </c>
      <c r="BQ138" s="2">
        <v>16543800</v>
      </c>
      <c r="BR138" s="2">
        <v>10667900</v>
      </c>
      <c r="BS138" s="2">
        <v>17314000</v>
      </c>
      <c r="BT138" s="2">
        <v>15773900</v>
      </c>
      <c r="BU138" s="2">
        <v>14220200</v>
      </c>
      <c r="BV138" s="2">
        <v>15986000</v>
      </c>
      <c r="BW138" s="2">
        <v>22597900</v>
      </c>
      <c r="BX138" s="2">
        <v>29411100</v>
      </c>
      <c r="BY138" s="2">
        <v>3514600</v>
      </c>
      <c r="BZ138" s="2">
        <v>14402100</v>
      </c>
      <c r="CA138" s="2">
        <v>38468100</v>
      </c>
      <c r="CB138" s="2">
        <v>22762100</v>
      </c>
      <c r="CC138" s="2">
        <v>56226400</v>
      </c>
      <c r="CD138" s="2">
        <v>19606200</v>
      </c>
      <c r="CE138" s="2">
        <v>39395300</v>
      </c>
      <c r="CF138" s="2">
        <v>23843100</v>
      </c>
      <c r="CG138" s="2">
        <v>5549400</v>
      </c>
      <c r="CH138" s="2">
        <v>7808400</v>
      </c>
      <c r="CI138" s="2">
        <v>5534800</v>
      </c>
      <c r="CJ138" s="2">
        <v>4666900</v>
      </c>
      <c r="CK138" s="2">
        <v>6533100</v>
      </c>
      <c r="CL138" s="2">
        <v>8209200</v>
      </c>
      <c r="CM138" s="2">
        <v>5390800</v>
      </c>
      <c r="CN138" s="2">
        <v>3509500</v>
      </c>
      <c r="CO138" s="2">
        <v>4652000</v>
      </c>
      <c r="CP138" s="2">
        <v>7769000</v>
      </c>
      <c r="CQ138" s="2">
        <v>12402800</v>
      </c>
      <c r="CR138" s="2">
        <v>6343100</v>
      </c>
      <c r="CS138" s="2">
        <v>4266800</v>
      </c>
      <c r="CT138" s="2">
        <v>5811900</v>
      </c>
      <c r="CU138" s="2">
        <v>7204000</v>
      </c>
      <c r="CV138" s="2">
        <v>11400100</v>
      </c>
      <c r="CW138" s="2">
        <v>5332400</v>
      </c>
      <c r="CX138" s="2">
        <v>3832500</v>
      </c>
      <c r="CY138" s="2">
        <v>8178800</v>
      </c>
      <c r="CZ138" s="2">
        <v>8223300</v>
      </c>
      <c r="DA138" s="2">
        <v>10508700</v>
      </c>
      <c r="DB138" s="2">
        <v>12439700</v>
      </c>
      <c r="DC138" s="2">
        <v>11716900</v>
      </c>
      <c r="DD138" s="2">
        <v>8524100</v>
      </c>
      <c r="DE138" s="2">
        <v>19545300</v>
      </c>
      <c r="DF138" s="2">
        <v>24564600</v>
      </c>
      <c r="DG138" s="2">
        <v>27466600</v>
      </c>
      <c r="DH138" s="2">
        <v>35490400</v>
      </c>
      <c r="DI138" s="2">
        <v>45767100</v>
      </c>
      <c r="DJ138" s="2">
        <v>30383300</v>
      </c>
      <c r="DK138" s="2">
        <v>42489900</v>
      </c>
      <c r="DL138" s="2">
        <v>25085600</v>
      </c>
      <c r="DM138" s="2">
        <v>15321300</v>
      </c>
      <c r="DN138" s="2">
        <v>33134000</v>
      </c>
      <c r="DO138" s="2">
        <v>5112500</v>
      </c>
      <c r="DP138" s="2">
        <v>759200</v>
      </c>
      <c r="DQ138" s="2">
        <v>3150300</v>
      </c>
      <c r="DR138" s="2">
        <v>47297400</v>
      </c>
      <c r="DS138" s="2">
        <v>40208200</v>
      </c>
      <c r="DT138" s="2">
        <v>14871500</v>
      </c>
      <c r="DU138" s="2">
        <v>1206100</v>
      </c>
      <c r="DV138" s="2">
        <v>16091700</v>
      </c>
      <c r="DW138" s="2">
        <v>28142100</v>
      </c>
      <c r="DX138" s="2">
        <v>73981900</v>
      </c>
      <c r="DY138" s="2">
        <v>34383200</v>
      </c>
      <c r="DZ138" s="2">
        <v>43934400</v>
      </c>
      <c r="EA138" s="2">
        <v>39444100</v>
      </c>
      <c r="EB138" s="2">
        <v>51455200</v>
      </c>
      <c r="EC138" s="2">
        <v>1079500</v>
      </c>
      <c r="ED138" s="2">
        <v>25557000</v>
      </c>
      <c r="EE138" s="2">
        <v>5682700</v>
      </c>
      <c r="EF138" s="2">
        <v>5564800</v>
      </c>
      <c r="EG138" s="2">
        <v>5901900</v>
      </c>
      <c r="EH138" s="2">
        <v>5895200</v>
      </c>
      <c r="EI138" s="2">
        <v>5425400</v>
      </c>
      <c r="EJ138" s="2">
        <v>3896800</v>
      </c>
      <c r="EK138" s="2">
        <v>7417500</v>
      </c>
      <c r="EL138" s="2">
        <v>11130000</v>
      </c>
      <c r="EM138" s="2">
        <v>5247800</v>
      </c>
      <c r="EN138" s="2">
        <v>3395100</v>
      </c>
      <c r="EO138" s="2">
        <v>2508700</v>
      </c>
      <c r="EP138" s="2">
        <v>2956700</v>
      </c>
      <c r="EQ138" s="2">
        <v>2377700</v>
      </c>
      <c r="ER138" s="2">
        <v>2102300</v>
      </c>
      <c r="ES138" s="2">
        <v>2173100</v>
      </c>
      <c r="ET138" s="2">
        <v>2947000</v>
      </c>
      <c r="EU138" s="2">
        <v>3114900</v>
      </c>
      <c r="EV138" s="2">
        <v>5098400</v>
      </c>
      <c r="EW138" s="2">
        <v>1898900</v>
      </c>
      <c r="EX138" s="2">
        <v>897600</v>
      </c>
      <c r="EY138" s="2">
        <v>1052700</v>
      </c>
      <c r="EZ138" s="2">
        <v>721200</v>
      </c>
      <c r="FA138" s="2">
        <v>971500</v>
      </c>
      <c r="FB138" s="2">
        <v>1314600</v>
      </c>
      <c r="FC138" s="2">
        <v>1176000</v>
      </c>
      <c r="FD138" s="2">
        <v>1633900</v>
      </c>
      <c r="FE138" s="2">
        <v>1773800</v>
      </c>
      <c r="FF138" s="2">
        <v>1479100</v>
      </c>
      <c r="FG138" s="2">
        <v>2724000</v>
      </c>
      <c r="FH138" s="2">
        <v>2623500</v>
      </c>
      <c r="FI138" s="2">
        <v>3270600</v>
      </c>
      <c r="FJ138" s="2">
        <v>2628200</v>
      </c>
      <c r="FK138" s="2">
        <v>1786200</v>
      </c>
      <c r="FL138" s="2">
        <v>3070800</v>
      </c>
      <c r="FM138" s="2">
        <v>3912900</v>
      </c>
      <c r="FN138" s="2">
        <v>7222900</v>
      </c>
      <c r="FO138" s="2">
        <v>9121800</v>
      </c>
      <c r="FP138" s="2">
        <v>19285800</v>
      </c>
      <c r="FQ138" s="2">
        <v>4416000</v>
      </c>
      <c r="FR138" s="2">
        <v>5418400</v>
      </c>
      <c r="FS138" s="2">
        <v>3720300</v>
      </c>
      <c r="FT138" s="2">
        <v>9349600</v>
      </c>
      <c r="FU138" s="2">
        <v>3113100</v>
      </c>
      <c r="FV138" s="2">
        <v>8348600</v>
      </c>
      <c r="FW138" s="2">
        <v>2539900</v>
      </c>
      <c r="FX138" s="2">
        <v>2899000</v>
      </c>
      <c r="FY138" s="2">
        <v>6749600</v>
      </c>
      <c r="FZ138" s="2">
        <v>8275500</v>
      </c>
      <c r="GA138" s="2">
        <v>28542800</v>
      </c>
      <c r="GB138" s="2">
        <v>20014700</v>
      </c>
      <c r="GC138" s="2">
        <v>861300</v>
      </c>
      <c r="GD138" s="2">
        <v>916400</v>
      </c>
      <c r="GE138" s="2">
        <v>844500</v>
      </c>
      <c r="GF138" s="2">
        <v>1429700</v>
      </c>
      <c r="GG138" s="2">
        <v>773200</v>
      </c>
      <c r="GH138" s="2">
        <v>855600</v>
      </c>
      <c r="GI138" s="2">
        <v>979700</v>
      </c>
      <c r="GJ138" s="2">
        <v>972300</v>
      </c>
      <c r="GK138" s="2">
        <v>1161100</v>
      </c>
      <c r="GL138" s="2">
        <v>1201200</v>
      </c>
      <c r="GM138" s="2">
        <v>668800</v>
      </c>
      <c r="GN138" s="2">
        <v>498100</v>
      </c>
      <c r="GO138" s="2">
        <v>915000</v>
      </c>
      <c r="GP138" s="2">
        <v>1154700</v>
      </c>
      <c r="GQ138" s="2">
        <v>1172000</v>
      </c>
      <c r="GR138" s="2">
        <v>689000</v>
      </c>
      <c r="GS138" s="2">
        <v>659800</v>
      </c>
      <c r="GT138" s="2">
        <v>564100</v>
      </c>
      <c r="GU138" s="2">
        <v>1162000</v>
      </c>
      <c r="GV138" s="2">
        <v>1033800</v>
      </c>
      <c r="GW138" s="2">
        <v>737000</v>
      </c>
      <c r="GX138" s="2">
        <v>918600</v>
      </c>
      <c r="GY138" s="2">
        <v>1011800</v>
      </c>
      <c r="GZ138" s="2">
        <v>1502000</v>
      </c>
      <c r="HA138" s="2">
        <v>958300</v>
      </c>
      <c r="HB138" s="2">
        <v>805700</v>
      </c>
      <c r="HC138" s="2">
        <v>1042400</v>
      </c>
      <c r="HD138" s="2">
        <v>719800</v>
      </c>
      <c r="HE138" s="2">
        <v>878900</v>
      </c>
      <c r="HF138" s="2">
        <v>1038800</v>
      </c>
      <c r="HG138" s="2">
        <v>515700</v>
      </c>
      <c r="HH138" s="2">
        <v>1038000</v>
      </c>
      <c r="HI138" s="2">
        <v>1081400</v>
      </c>
      <c r="HJ138" s="2">
        <v>1214500</v>
      </c>
      <c r="HK138" s="2">
        <v>695900</v>
      </c>
      <c r="HL138" s="2">
        <v>1324100</v>
      </c>
      <c r="HM138" s="2">
        <v>1649900</v>
      </c>
      <c r="HN138" s="2">
        <v>1880700</v>
      </c>
      <c r="HO138" s="2">
        <v>2820000</v>
      </c>
      <c r="HP138" s="2">
        <v>1484100</v>
      </c>
      <c r="HQ138" s="2">
        <v>1593300</v>
      </c>
      <c r="HR138" s="2">
        <v>1153300</v>
      </c>
      <c r="HS138" s="2">
        <v>1327200</v>
      </c>
      <c r="HT138" s="2">
        <v>1432300</v>
      </c>
      <c r="HU138" s="2">
        <v>1535400</v>
      </c>
      <c r="HV138" s="2">
        <v>2083900</v>
      </c>
      <c r="HW138" s="2">
        <v>2221500</v>
      </c>
      <c r="HX138" s="2">
        <v>1781700</v>
      </c>
      <c r="HY138" s="2">
        <v>1894500</v>
      </c>
      <c r="HZ138" s="2">
        <v>1908900</v>
      </c>
      <c r="IA138" s="2">
        <v>2245100</v>
      </c>
      <c r="IB138" s="2">
        <v>2839000</v>
      </c>
      <c r="IC138" s="2">
        <v>5325500</v>
      </c>
      <c r="ID138" s="2">
        <v>4233300</v>
      </c>
      <c r="IE138" s="2">
        <v>1528500</v>
      </c>
      <c r="IF138" s="2">
        <v>2017300</v>
      </c>
      <c r="IG138" s="2">
        <v>2489300</v>
      </c>
      <c r="IH138" s="2">
        <v>2419300</v>
      </c>
      <c r="II138" s="2">
        <v>1714500</v>
      </c>
      <c r="IJ138" s="2">
        <v>2144600</v>
      </c>
      <c r="IK138" s="2">
        <v>3476900</v>
      </c>
      <c r="IL138" s="2">
        <v>3217000</v>
      </c>
      <c r="IM138" s="2">
        <v>6891900</v>
      </c>
      <c r="IN138" s="2">
        <v>13673700</v>
      </c>
      <c r="IO138" s="2">
        <v>893700</v>
      </c>
      <c r="IP138" s="2">
        <v>758700</v>
      </c>
      <c r="IQ138" s="2">
        <v>1552000</v>
      </c>
      <c r="IR138" s="2">
        <v>1320700</v>
      </c>
      <c r="IS138" s="2">
        <v>799600</v>
      </c>
      <c r="IT138" s="2">
        <v>707300</v>
      </c>
    </row>
    <row r="139" spans="1:254" ht="15.9" customHeight="1">
      <c r="A139" s="390" t="s">
        <v>273</v>
      </c>
      <c r="B139" s="46" t="s">
        <v>274</v>
      </c>
      <c r="C139" s="50">
        <v>21300</v>
      </c>
      <c r="D139" s="199">
        <v>700</v>
      </c>
      <c r="E139" s="197">
        <v>20600</v>
      </c>
      <c r="F139" s="21">
        <v>53900</v>
      </c>
      <c r="G139" s="21">
        <v>91600</v>
      </c>
      <c r="H139" s="21">
        <v>45400</v>
      </c>
      <c r="I139" s="21">
        <v>79100</v>
      </c>
      <c r="J139" s="21">
        <v>53400</v>
      </c>
      <c r="K139" s="21">
        <v>143800</v>
      </c>
      <c r="L139" s="21">
        <v>38900</v>
      </c>
      <c r="M139" s="21">
        <v>21700</v>
      </c>
      <c r="N139" s="21">
        <v>46100</v>
      </c>
      <c r="O139" s="21">
        <v>34700</v>
      </c>
      <c r="P139" s="21">
        <v>32900</v>
      </c>
      <c r="Q139" s="21">
        <v>58000</v>
      </c>
      <c r="R139" s="21">
        <v>105900</v>
      </c>
      <c r="S139" s="21">
        <v>31900</v>
      </c>
      <c r="T139" s="21">
        <v>66500</v>
      </c>
      <c r="U139" s="21">
        <v>41900</v>
      </c>
      <c r="V139" s="21">
        <v>87400</v>
      </c>
      <c r="W139" s="21">
        <v>39500</v>
      </c>
      <c r="X139" s="21">
        <v>77900</v>
      </c>
      <c r="Y139" s="21">
        <v>79200</v>
      </c>
      <c r="Z139" s="21">
        <v>163800</v>
      </c>
      <c r="AA139" s="21">
        <v>91800</v>
      </c>
      <c r="AB139" s="21">
        <v>66300</v>
      </c>
      <c r="AC139" s="21">
        <v>58600</v>
      </c>
      <c r="AD139" s="21">
        <v>80500</v>
      </c>
      <c r="AE139" s="21">
        <v>56800</v>
      </c>
      <c r="AF139" s="21">
        <v>144000</v>
      </c>
      <c r="AG139" s="21">
        <v>118700</v>
      </c>
      <c r="AH139" s="21">
        <v>126300</v>
      </c>
      <c r="AI139" s="21">
        <v>140600</v>
      </c>
      <c r="AJ139" s="21">
        <v>90700</v>
      </c>
      <c r="AK139" s="21">
        <v>82900</v>
      </c>
      <c r="AL139" s="21">
        <v>111100</v>
      </c>
      <c r="AM139" s="21">
        <v>137000</v>
      </c>
      <c r="AN139" s="21">
        <v>243000</v>
      </c>
      <c r="AO139" s="21">
        <v>158400</v>
      </c>
      <c r="AP139" s="21">
        <v>339100</v>
      </c>
      <c r="AQ139" s="21">
        <v>647000</v>
      </c>
      <c r="AR139" s="21">
        <v>641000</v>
      </c>
      <c r="AS139" s="21">
        <v>408100</v>
      </c>
      <c r="AT139" s="21">
        <v>1155200</v>
      </c>
      <c r="AU139" s="21">
        <v>1285400</v>
      </c>
      <c r="AV139" s="21">
        <v>185500</v>
      </c>
      <c r="AW139" s="21">
        <v>75200</v>
      </c>
      <c r="AX139" s="21">
        <v>73100</v>
      </c>
      <c r="AY139" s="21">
        <v>78500</v>
      </c>
      <c r="AZ139" s="21">
        <v>142000</v>
      </c>
      <c r="BA139" s="21">
        <v>114300</v>
      </c>
      <c r="BB139" s="21">
        <v>112700</v>
      </c>
      <c r="BC139" s="21">
        <v>158700</v>
      </c>
      <c r="BD139" s="21">
        <v>159000</v>
      </c>
      <c r="BE139" s="21">
        <v>266100</v>
      </c>
      <c r="BF139" s="21">
        <v>139400</v>
      </c>
      <c r="BG139" s="21">
        <v>297300</v>
      </c>
      <c r="BH139" s="21">
        <v>225500</v>
      </c>
      <c r="BI139" s="21">
        <v>161700</v>
      </c>
      <c r="BJ139" s="21">
        <v>169000</v>
      </c>
      <c r="BK139" s="21">
        <v>233700</v>
      </c>
      <c r="BL139" s="21">
        <v>293300</v>
      </c>
      <c r="BM139" s="2">
        <v>578400</v>
      </c>
      <c r="BN139" s="2">
        <v>343000</v>
      </c>
      <c r="BO139" s="2">
        <v>429800</v>
      </c>
      <c r="BP139" s="2">
        <v>293200</v>
      </c>
      <c r="BQ139" s="2">
        <v>434700</v>
      </c>
      <c r="BR139" s="2">
        <v>598700</v>
      </c>
      <c r="BS139" s="2">
        <v>371300</v>
      </c>
      <c r="BT139" s="2">
        <v>534500</v>
      </c>
      <c r="BU139" s="2">
        <v>1336300</v>
      </c>
      <c r="BV139" s="2">
        <v>4025000</v>
      </c>
      <c r="BW139" s="2">
        <v>2677000</v>
      </c>
      <c r="BX139" s="2">
        <v>1272300</v>
      </c>
      <c r="BY139" s="2">
        <v>2627000</v>
      </c>
      <c r="BZ139" s="2">
        <v>4029000</v>
      </c>
      <c r="CA139" s="2">
        <v>3731800</v>
      </c>
      <c r="CB139" s="2">
        <v>572000</v>
      </c>
      <c r="CC139" s="2">
        <v>1949600</v>
      </c>
      <c r="CD139" s="2">
        <v>3452900</v>
      </c>
      <c r="CE139" s="2">
        <v>208800</v>
      </c>
      <c r="CF139" s="2">
        <v>2974500</v>
      </c>
      <c r="CG139" s="2">
        <v>840000</v>
      </c>
      <c r="CH139" s="2">
        <v>1289700</v>
      </c>
      <c r="CI139" s="2">
        <v>22300</v>
      </c>
      <c r="CJ139" s="2">
        <v>270300</v>
      </c>
      <c r="CK139" s="2">
        <v>434500</v>
      </c>
      <c r="CL139" s="2">
        <v>241500</v>
      </c>
      <c r="CM139" s="2">
        <v>229800</v>
      </c>
      <c r="CN139" s="2">
        <v>401100</v>
      </c>
      <c r="CO139" s="2">
        <v>690700</v>
      </c>
      <c r="CP139" s="2">
        <v>657500</v>
      </c>
      <c r="CQ139" s="2">
        <v>1894800</v>
      </c>
      <c r="CR139" s="2">
        <v>2768800</v>
      </c>
      <c r="CS139" s="2">
        <v>1202800</v>
      </c>
      <c r="CT139" s="2">
        <v>463400</v>
      </c>
      <c r="CU139" s="2">
        <v>1288400</v>
      </c>
      <c r="CV139" s="2">
        <v>938400</v>
      </c>
      <c r="CW139" s="2">
        <v>828500</v>
      </c>
      <c r="CX139" s="2">
        <v>257200</v>
      </c>
      <c r="CY139" s="2">
        <v>21000</v>
      </c>
      <c r="CZ139" s="2">
        <v>62800</v>
      </c>
      <c r="DA139" s="2">
        <v>22700</v>
      </c>
      <c r="DB139" s="2">
        <v>39300</v>
      </c>
      <c r="DC139" s="2">
        <v>33100</v>
      </c>
      <c r="DD139" s="2">
        <v>42300</v>
      </c>
      <c r="DE139" s="2">
        <v>55900</v>
      </c>
      <c r="DF139" s="2">
        <v>54700</v>
      </c>
      <c r="DG139" s="2">
        <v>49200</v>
      </c>
      <c r="DH139" s="2">
        <v>88700</v>
      </c>
      <c r="DI139" s="2">
        <v>71000</v>
      </c>
      <c r="DJ139" s="2">
        <v>46500</v>
      </c>
      <c r="DK139" s="2">
        <v>64400</v>
      </c>
      <c r="DL139" s="2">
        <v>107000</v>
      </c>
      <c r="DM139" s="2">
        <v>49300</v>
      </c>
      <c r="DN139" s="2">
        <v>68900</v>
      </c>
      <c r="DO139" s="2">
        <v>163700</v>
      </c>
      <c r="DP139" s="2">
        <v>97000</v>
      </c>
      <c r="DQ139" s="2">
        <v>70000</v>
      </c>
      <c r="DR139" s="2">
        <v>103800</v>
      </c>
      <c r="DS139" s="2">
        <v>106500</v>
      </c>
      <c r="DT139" s="2">
        <v>114900</v>
      </c>
      <c r="DU139" s="2">
        <v>304600</v>
      </c>
      <c r="DV139" s="2">
        <v>240800</v>
      </c>
      <c r="DW139" s="2">
        <v>531500</v>
      </c>
      <c r="DX139" s="2">
        <v>391400</v>
      </c>
      <c r="DY139" s="2">
        <v>1923900</v>
      </c>
      <c r="DZ139" s="2">
        <v>560100</v>
      </c>
      <c r="EA139" s="2">
        <v>51900</v>
      </c>
      <c r="EB139" s="2">
        <v>152800</v>
      </c>
      <c r="EC139" s="2">
        <v>40200</v>
      </c>
      <c r="ED139" s="2">
        <v>24900</v>
      </c>
      <c r="EE139" s="2">
        <v>99800</v>
      </c>
      <c r="EF139" s="2">
        <v>39900</v>
      </c>
      <c r="EG139" s="2">
        <v>60100</v>
      </c>
      <c r="EH139" s="2">
        <v>110900</v>
      </c>
      <c r="EI139" s="2">
        <v>172300</v>
      </c>
      <c r="EJ139" s="2">
        <v>577200</v>
      </c>
      <c r="EK139" s="2">
        <v>3379000</v>
      </c>
      <c r="EL139" s="2">
        <v>2021900</v>
      </c>
      <c r="EM139" s="2">
        <v>1985800</v>
      </c>
      <c r="EN139" s="2">
        <v>3118200</v>
      </c>
      <c r="EO139" s="2">
        <v>12300</v>
      </c>
      <c r="EP139" s="2">
        <v>5500</v>
      </c>
      <c r="EQ139" s="2">
        <v>5500</v>
      </c>
      <c r="ER139" s="2">
        <v>3000</v>
      </c>
      <c r="ES139" s="2">
        <v>6600</v>
      </c>
      <c r="ET139" s="2">
        <v>6000</v>
      </c>
      <c r="EU139" s="2">
        <v>3900</v>
      </c>
      <c r="EV139" s="2">
        <v>14500</v>
      </c>
      <c r="EW139" s="2">
        <v>11300</v>
      </c>
      <c r="EX139" s="2">
        <v>4000</v>
      </c>
      <c r="EY139" s="2">
        <v>11500</v>
      </c>
      <c r="EZ139" s="2">
        <v>5600</v>
      </c>
      <c r="FA139" s="2">
        <v>15600</v>
      </c>
      <c r="FB139" s="2">
        <v>6800</v>
      </c>
      <c r="FC139" s="2">
        <v>10300</v>
      </c>
      <c r="FD139" s="2">
        <v>10300</v>
      </c>
      <c r="FE139" s="2">
        <v>60000</v>
      </c>
      <c r="FF139" s="2">
        <v>44800</v>
      </c>
      <c r="FG139" s="2">
        <v>3100</v>
      </c>
      <c r="FH139" s="2">
        <v>2800</v>
      </c>
      <c r="FI139" s="2">
        <v>1800</v>
      </c>
      <c r="FJ139" s="2">
        <v>2300</v>
      </c>
      <c r="FK139" s="2">
        <v>3400</v>
      </c>
      <c r="FL139" s="2">
        <v>5700</v>
      </c>
      <c r="FM139" s="2">
        <v>8300</v>
      </c>
      <c r="FN139" s="2">
        <v>6300</v>
      </c>
      <c r="FO139" s="2">
        <v>1200</v>
      </c>
      <c r="FP139" s="2">
        <v>3700</v>
      </c>
      <c r="FQ139" s="2">
        <v>2900</v>
      </c>
      <c r="FR139" s="2">
        <v>2100</v>
      </c>
      <c r="FS139" s="2">
        <v>900</v>
      </c>
      <c r="FT139" s="2">
        <v>800</v>
      </c>
      <c r="FU139" s="2">
        <v>10900</v>
      </c>
      <c r="FV139" s="2">
        <v>500</v>
      </c>
      <c r="FW139" s="2">
        <v>3600</v>
      </c>
      <c r="FX139" s="2">
        <v>2100</v>
      </c>
      <c r="FY139" s="2">
        <v>900</v>
      </c>
      <c r="FZ139" s="2">
        <v>300</v>
      </c>
      <c r="GA139" s="2">
        <v>1700</v>
      </c>
      <c r="GB139" s="2">
        <v>8700</v>
      </c>
      <c r="GC139" s="2">
        <v>5000</v>
      </c>
      <c r="GD139" s="2">
        <v>3500</v>
      </c>
      <c r="GE139" s="2">
        <v>500</v>
      </c>
      <c r="GF139" s="2">
        <v>2800</v>
      </c>
      <c r="GG139" s="2">
        <v>2300</v>
      </c>
      <c r="GH139" s="2">
        <v>900</v>
      </c>
      <c r="GI139" s="2">
        <v>1100</v>
      </c>
      <c r="GJ139" s="2">
        <v>700</v>
      </c>
      <c r="GK139" s="2">
        <v>1500</v>
      </c>
      <c r="GL139" s="2">
        <v>1200</v>
      </c>
      <c r="GM139" s="2">
        <v>1400</v>
      </c>
      <c r="GN139" s="2">
        <v>2400</v>
      </c>
      <c r="GO139" s="2">
        <v>3400</v>
      </c>
      <c r="GP139" s="2">
        <v>1500</v>
      </c>
      <c r="GQ139" s="2">
        <v>1200</v>
      </c>
      <c r="GR139" s="2">
        <v>1800</v>
      </c>
      <c r="GS139" s="2">
        <v>1500</v>
      </c>
      <c r="GT139" s="2">
        <v>4900</v>
      </c>
      <c r="GU139" s="2">
        <v>3500</v>
      </c>
      <c r="GV139" s="2">
        <v>1900</v>
      </c>
      <c r="GW139" s="2">
        <v>2500</v>
      </c>
      <c r="GX139" s="2">
        <v>1200</v>
      </c>
      <c r="GY139" s="2">
        <v>1500</v>
      </c>
      <c r="GZ139" s="2">
        <v>6000</v>
      </c>
      <c r="HA139" s="2">
        <v>3000</v>
      </c>
      <c r="HB139" s="2">
        <v>1200</v>
      </c>
      <c r="HC139" s="2">
        <v>1000</v>
      </c>
      <c r="HD139" s="2">
        <v>1700</v>
      </c>
      <c r="HE139" s="2">
        <v>1900</v>
      </c>
      <c r="HF139" s="2">
        <v>5200</v>
      </c>
      <c r="HG139" s="2">
        <v>1500</v>
      </c>
      <c r="HH139" s="2">
        <v>1600</v>
      </c>
      <c r="HI139" s="2">
        <v>3500</v>
      </c>
      <c r="HJ139" s="2">
        <v>6100</v>
      </c>
      <c r="HK139" s="2">
        <v>5900</v>
      </c>
      <c r="HL139" s="2">
        <v>10700</v>
      </c>
      <c r="HM139" s="2">
        <v>62000</v>
      </c>
      <c r="HN139" s="2">
        <v>26100</v>
      </c>
      <c r="HO139" s="2">
        <v>6700</v>
      </c>
      <c r="HP139" s="2">
        <v>4700</v>
      </c>
      <c r="HQ139" s="2">
        <v>700</v>
      </c>
      <c r="HR139" s="2">
        <v>800</v>
      </c>
      <c r="HS139" s="2">
        <v>800</v>
      </c>
      <c r="HT139" s="2">
        <v>2200</v>
      </c>
      <c r="HU139" s="2">
        <v>1000</v>
      </c>
      <c r="HV139" s="2">
        <v>600</v>
      </c>
      <c r="HW139" s="2">
        <v>400</v>
      </c>
      <c r="HX139" s="2">
        <v>300</v>
      </c>
      <c r="HY139" s="2">
        <v>400</v>
      </c>
      <c r="HZ139" s="2">
        <v>800</v>
      </c>
      <c r="IA139" s="2">
        <v>3500</v>
      </c>
      <c r="IB139" s="2">
        <v>2600</v>
      </c>
      <c r="IC139" s="2">
        <v>3700</v>
      </c>
      <c r="ID139" s="2">
        <v>2800</v>
      </c>
      <c r="IE139" s="2">
        <v>400</v>
      </c>
      <c r="IF139" s="2">
        <v>500</v>
      </c>
      <c r="IG139" s="2">
        <v>2700</v>
      </c>
      <c r="IH139" s="2">
        <v>3000</v>
      </c>
      <c r="II139" s="2">
        <v>200</v>
      </c>
      <c r="IJ139" s="2">
        <v>1100</v>
      </c>
      <c r="IK139" s="2">
        <v>9200</v>
      </c>
      <c r="IL139" s="2">
        <v>8900</v>
      </c>
      <c r="IM139" s="2">
        <v>200</v>
      </c>
      <c r="IO139" s="2">
        <v>600</v>
      </c>
      <c r="IP139" s="2">
        <v>2300</v>
      </c>
      <c r="IQ139" s="2">
        <v>2500</v>
      </c>
      <c r="IR139" s="2">
        <v>2000</v>
      </c>
      <c r="IS139" s="2">
        <v>200</v>
      </c>
      <c r="IT139" s="2">
        <v>300</v>
      </c>
    </row>
    <row r="140" spans="1:254" ht="15.9" customHeight="1">
      <c r="A140" s="390" t="s">
        <v>275</v>
      </c>
      <c r="B140" s="46" t="s">
        <v>276</v>
      </c>
      <c r="C140" s="50">
        <v>5753000</v>
      </c>
      <c r="D140" s="199">
        <v>-7541400</v>
      </c>
      <c r="E140" s="197">
        <v>13294400</v>
      </c>
      <c r="F140" s="21">
        <v>14680500</v>
      </c>
      <c r="G140" s="21">
        <v>11086100</v>
      </c>
      <c r="H140" s="21">
        <v>6675800</v>
      </c>
      <c r="I140" s="21">
        <v>12254900</v>
      </c>
      <c r="J140" s="21">
        <v>30320900</v>
      </c>
      <c r="K140" s="21">
        <v>18349800</v>
      </c>
      <c r="L140" s="21">
        <v>9001700</v>
      </c>
      <c r="M140" s="21">
        <v>15737400</v>
      </c>
      <c r="N140" s="21">
        <v>4158200</v>
      </c>
      <c r="O140" s="21">
        <v>12403800</v>
      </c>
      <c r="P140" s="21">
        <v>17878000</v>
      </c>
      <c r="Q140" s="21">
        <v>14741500</v>
      </c>
      <c r="R140" s="21">
        <v>33377400</v>
      </c>
      <c r="S140" s="21">
        <v>31085200</v>
      </c>
      <c r="T140" s="21">
        <v>14627300</v>
      </c>
      <c r="U140" s="21">
        <v>20550900</v>
      </c>
      <c r="V140" s="21">
        <v>20807200</v>
      </c>
      <c r="W140" s="21">
        <v>49186900</v>
      </c>
      <c r="X140" s="21">
        <v>35542700</v>
      </c>
      <c r="Y140" s="21">
        <v>30689000</v>
      </c>
      <c r="Z140" s="21">
        <v>33247600</v>
      </c>
      <c r="AA140" s="21">
        <v>56564100</v>
      </c>
      <c r="AB140" s="21">
        <v>32992500</v>
      </c>
      <c r="AC140" s="21">
        <v>38938800</v>
      </c>
      <c r="AD140" s="21">
        <v>14280700</v>
      </c>
      <c r="AE140" s="21">
        <v>72380100</v>
      </c>
      <c r="AF140" s="21">
        <v>92256300</v>
      </c>
      <c r="AG140" s="21">
        <v>82725600</v>
      </c>
      <c r="AH140" s="21">
        <v>126015700</v>
      </c>
      <c r="AI140" s="21">
        <v>88839700</v>
      </c>
      <c r="AJ140" s="21">
        <v>101924000</v>
      </c>
      <c r="AK140" s="21">
        <v>122272500</v>
      </c>
      <c r="AL140" s="21">
        <v>94641300</v>
      </c>
      <c r="AM140" s="21">
        <v>88962200</v>
      </c>
      <c r="AN140" s="21">
        <v>38359900</v>
      </c>
      <c r="AO140" s="21">
        <v>81570400</v>
      </c>
      <c r="AP140" s="21">
        <v>95131300</v>
      </c>
      <c r="AQ140" s="21">
        <v>83888000</v>
      </c>
      <c r="AR140" s="21">
        <v>21777300</v>
      </c>
      <c r="AS140" s="21">
        <v>81595000</v>
      </c>
      <c r="AT140" s="21">
        <v>71661900</v>
      </c>
      <c r="AU140" s="21">
        <v>70580100</v>
      </c>
      <c r="AV140" s="21">
        <v>88068300</v>
      </c>
      <c r="AW140" s="21">
        <v>71927400</v>
      </c>
      <c r="AX140" s="21">
        <v>73229600</v>
      </c>
      <c r="AY140" s="21">
        <v>30508500</v>
      </c>
      <c r="AZ140" s="21">
        <v>64283000</v>
      </c>
      <c r="BA140" s="21">
        <v>85703300</v>
      </c>
      <c r="BB140" s="21">
        <v>71762100</v>
      </c>
      <c r="BC140" s="21">
        <v>29733900</v>
      </c>
      <c r="BD140" s="21">
        <v>64047700</v>
      </c>
      <c r="BE140" s="21">
        <v>59768300</v>
      </c>
      <c r="BF140" s="21">
        <v>72733800</v>
      </c>
      <c r="BG140" s="21">
        <v>74578500</v>
      </c>
      <c r="BH140" s="21">
        <v>65535900</v>
      </c>
      <c r="BI140" s="21">
        <v>56814500</v>
      </c>
      <c r="BJ140" s="21">
        <v>60043300</v>
      </c>
      <c r="BK140" s="21">
        <v>105673800</v>
      </c>
      <c r="BL140" s="21">
        <v>58783800</v>
      </c>
      <c r="BM140" s="2">
        <v>59422600</v>
      </c>
      <c r="BN140" s="2">
        <v>49363400</v>
      </c>
      <c r="BO140" s="2">
        <v>31333900</v>
      </c>
      <c r="BP140" s="2">
        <v>64516200</v>
      </c>
      <c r="BQ140" s="2">
        <v>35449100</v>
      </c>
      <c r="BR140" s="2">
        <v>120637600</v>
      </c>
      <c r="BS140" s="2">
        <v>286306400</v>
      </c>
      <c r="BT140" s="2">
        <v>42542100</v>
      </c>
      <c r="BU140" s="2">
        <v>57519300</v>
      </c>
      <c r="BV140" s="2">
        <v>54684500</v>
      </c>
      <c r="BW140" s="2">
        <v>60890200</v>
      </c>
      <c r="BX140" s="2">
        <v>51605500</v>
      </c>
      <c r="BY140" s="2">
        <v>101220300</v>
      </c>
      <c r="BZ140" s="2">
        <v>117693100</v>
      </c>
      <c r="CA140" s="2">
        <v>113528900</v>
      </c>
      <c r="CB140" s="2">
        <v>139485900</v>
      </c>
      <c r="CC140" s="2">
        <v>89688100</v>
      </c>
      <c r="CD140" s="2">
        <v>92525400</v>
      </c>
      <c r="CE140" s="2">
        <v>65724300</v>
      </c>
      <c r="CF140" s="2">
        <v>90051300</v>
      </c>
      <c r="CG140" s="2">
        <v>71728900</v>
      </c>
      <c r="CH140" s="2">
        <v>85258300</v>
      </c>
      <c r="CI140" s="2">
        <v>46067600</v>
      </c>
      <c r="CJ140" s="2">
        <v>76783400</v>
      </c>
      <c r="CK140" s="2">
        <v>148211400</v>
      </c>
      <c r="CL140" s="2">
        <v>275840000</v>
      </c>
      <c r="CM140" s="2">
        <v>160066100</v>
      </c>
      <c r="CN140" s="2">
        <v>41210800</v>
      </c>
      <c r="CO140" s="2">
        <v>62239900</v>
      </c>
      <c r="CP140" s="2">
        <v>63505800</v>
      </c>
      <c r="CQ140" s="2">
        <v>189722000</v>
      </c>
      <c r="CR140" s="2">
        <v>134971000</v>
      </c>
      <c r="CS140" s="2">
        <v>146736200</v>
      </c>
      <c r="CT140" s="2">
        <v>6978900</v>
      </c>
      <c r="CU140" s="2">
        <v>185127100</v>
      </c>
      <c r="CV140" s="2">
        <v>250079200</v>
      </c>
      <c r="CW140" s="2">
        <v>372489700</v>
      </c>
      <c r="CX140" s="2">
        <v>236881100</v>
      </c>
      <c r="CY140" s="2">
        <v>192399800</v>
      </c>
      <c r="CZ140" s="2">
        <v>266492300</v>
      </c>
      <c r="DA140" s="2">
        <v>677851900</v>
      </c>
      <c r="DB140" s="2">
        <v>407942300</v>
      </c>
      <c r="DC140" s="2">
        <v>363331200</v>
      </c>
      <c r="DD140" s="2">
        <v>142338900</v>
      </c>
      <c r="DE140" s="2">
        <v>29119400</v>
      </c>
      <c r="DF140" s="2">
        <v>34338700</v>
      </c>
      <c r="DG140" s="2">
        <v>137538400</v>
      </c>
      <c r="DH140" s="2">
        <v>177068100</v>
      </c>
      <c r="DI140" s="2">
        <v>180890300</v>
      </c>
      <c r="DJ140" s="2">
        <v>179966800</v>
      </c>
      <c r="DK140" s="2">
        <v>165219600</v>
      </c>
      <c r="DL140" s="2">
        <v>175422200</v>
      </c>
      <c r="DM140" s="2">
        <v>157894200</v>
      </c>
      <c r="DN140" s="2">
        <v>162598900</v>
      </c>
      <c r="DO140" s="2">
        <v>197370200</v>
      </c>
      <c r="DP140" s="2">
        <v>161170700</v>
      </c>
      <c r="DQ140" s="2">
        <v>142562800</v>
      </c>
      <c r="DR140" s="2">
        <v>117974000</v>
      </c>
      <c r="DS140" s="2">
        <v>118215900</v>
      </c>
      <c r="DT140" s="2">
        <v>120194500</v>
      </c>
      <c r="DU140" s="2">
        <v>160776700</v>
      </c>
      <c r="DV140" s="2">
        <v>143624000</v>
      </c>
      <c r="DW140" s="2">
        <v>140840500</v>
      </c>
      <c r="DX140" s="2">
        <v>115779800</v>
      </c>
      <c r="DY140" s="2">
        <v>124860900</v>
      </c>
      <c r="DZ140" s="2">
        <v>127703400</v>
      </c>
      <c r="EA140" s="2">
        <v>128731400</v>
      </c>
      <c r="EB140" s="2">
        <v>144640200</v>
      </c>
      <c r="EC140" s="2">
        <v>134226000</v>
      </c>
      <c r="ED140" s="2">
        <v>148792000</v>
      </c>
      <c r="EE140" s="2">
        <v>147023400</v>
      </c>
      <c r="EF140" s="2">
        <v>148885600</v>
      </c>
      <c r="EG140" s="2">
        <v>196475300</v>
      </c>
      <c r="EH140" s="2">
        <v>26399000</v>
      </c>
      <c r="EI140" s="2">
        <v>199006000</v>
      </c>
      <c r="EJ140" s="2">
        <v>231131200</v>
      </c>
      <c r="EK140" s="2">
        <v>181703700</v>
      </c>
      <c r="EL140" s="2">
        <v>217407500</v>
      </c>
      <c r="EM140" s="2">
        <v>256360900</v>
      </c>
      <c r="EN140" s="2">
        <v>269864300</v>
      </c>
      <c r="EO140" s="2">
        <v>267992400</v>
      </c>
      <c r="EP140" s="2">
        <v>308098200</v>
      </c>
      <c r="EQ140" s="2">
        <v>297317200</v>
      </c>
      <c r="ER140" s="2">
        <v>250555400</v>
      </c>
      <c r="ES140" s="2">
        <v>183361100</v>
      </c>
      <c r="ET140" s="2">
        <v>101901500</v>
      </c>
      <c r="EU140" s="2">
        <v>114475700</v>
      </c>
      <c r="EV140" s="2">
        <v>248963700</v>
      </c>
      <c r="EW140" s="2">
        <v>276887300</v>
      </c>
      <c r="EX140" s="2">
        <v>317701000</v>
      </c>
      <c r="EY140" s="2">
        <v>328904900</v>
      </c>
      <c r="EZ140" s="2">
        <v>336465600</v>
      </c>
      <c r="FA140" s="2">
        <v>299223500</v>
      </c>
      <c r="FB140" s="2">
        <v>281306700</v>
      </c>
      <c r="FC140" s="2">
        <v>335726700</v>
      </c>
      <c r="FD140" s="2">
        <v>342206100</v>
      </c>
      <c r="FE140" s="2">
        <v>333524500</v>
      </c>
      <c r="FF140" s="2">
        <v>39379100</v>
      </c>
      <c r="FG140" s="2">
        <v>308583200</v>
      </c>
      <c r="FH140" s="2">
        <v>382530500</v>
      </c>
      <c r="FI140" s="2">
        <v>346530500</v>
      </c>
      <c r="FJ140" s="2">
        <v>283423000</v>
      </c>
      <c r="FK140" s="2">
        <v>321308800</v>
      </c>
      <c r="FL140" s="2">
        <v>295634300</v>
      </c>
      <c r="FM140" s="2">
        <v>288316600</v>
      </c>
      <c r="FN140" s="2">
        <v>233383400</v>
      </c>
      <c r="FO140" s="2">
        <v>300878200</v>
      </c>
      <c r="FP140" s="2">
        <v>265820700</v>
      </c>
      <c r="FQ140" s="2">
        <v>300037900</v>
      </c>
      <c r="FR140" s="2">
        <v>257959000</v>
      </c>
      <c r="FS140" s="2">
        <v>282327700</v>
      </c>
      <c r="FT140" s="2">
        <v>265135700</v>
      </c>
      <c r="FU140" s="2">
        <v>301429300</v>
      </c>
      <c r="FV140" s="2">
        <v>311313800</v>
      </c>
      <c r="FW140" s="2">
        <v>264998500</v>
      </c>
      <c r="FX140" s="2">
        <v>284693300</v>
      </c>
      <c r="FY140" s="2">
        <v>246287900</v>
      </c>
      <c r="FZ140" s="2">
        <v>349446400</v>
      </c>
      <c r="GA140" s="2">
        <v>419333600</v>
      </c>
      <c r="GB140" s="2">
        <v>368629600</v>
      </c>
      <c r="GC140" s="2">
        <v>422797000</v>
      </c>
      <c r="GD140" s="2">
        <v>365230000</v>
      </c>
      <c r="GE140" s="2">
        <v>401770700</v>
      </c>
      <c r="GF140" s="2">
        <v>380345700</v>
      </c>
      <c r="GG140" s="2">
        <v>366532200</v>
      </c>
      <c r="GH140" s="2">
        <v>300665900</v>
      </c>
      <c r="GI140" s="2">
        <v>354345100</v>
      </c>
      <c r="GJ140" s="2">
        <v>357308100</v>
      </c>
      <c r="GK140" s="2">
        <v>403246300</v>
      </c>
      <c r="GL140" s="2">
        <v>15584100</v>
      </c>
      <c r="GM140" s="2">
        <v>372096100</v>
      </c>
      <c r="GN140" s="2">
        <v>394145500</v>
      </c>
      <c r="GO140" s="2">
        <v>330688000</v>
      </c>
      <c r="GP140" s="2">
        <v>361354400</v>
      </c>
      <c r="GQ140" s="2">
        <v>21869900</v>
      </c>
      <c r="GR140" s="2">
        <v>268890500</v>
      </c>
      <c r="GS140" s="2">
        <v>293056700</v>
      </c>
      <c r="GT140" s="2">
        <v>283971300</v>
      </c>
      <c r="GU140" s="2">
        <v>274749400</v>
      </c>
      <c r="GV140" s="2">
        <v>283682400</v>
      </c>
      <c r="GW140" s="2">
        <v>340426200</v>
      </c>
      <c r="GX140" s="2">
        <v>42667200</v>
      </c>
      <c r="GY140" s="2">
        <v>212908900</v>
      </c>
      <c r="GZ140" s="2">
        <v>275705900</v>
      </c>
      <c r="HA140" s="2">
        <v>242212000</v>
      </c>
      <c r="HB140" s="2">
        <v>212603700</v>
      </c>
      <c r="HC140" s="2">
        <v>21644600</v>
      </c>
      <c r="HD140" s="2">
        <v>22694400</v>
      </c>
      <c r="HE140" s="2">
        <v>41375800</v>
      </c>
      <c r="HF140" s="2">
        <v>25432200</v>
      </c>
      <c r="HG140" s="2">
        <v>41325300</v>
      </c>
      <c r="HH140" s="2">
        <v>36108000</v>
      </c>
      <c r="HI140" s="2">
        <v>47360300</v>
      </c>
      <c r="HJ140" s="2">
        <v>71003100</v>
      </c>
      <c r="HK140" s="2">
        <v>57680100</v>
      </c>
      <c r="HL140" s="2">
        <v>407371400</v>
      </c>
      <c r="HM140" s="2">
        <v>288975400</v>
      </c>
      <c r="HN140" s="2">
        <v>293373600</v>
      </c>
      <c r="HO140" s="2">
        <v>272863900</v>
      </c>
      <c r="HP140" s="2">
        <v>291732600</v>
      </c>
      <c r="HQ140" s="2">
        <v>280600500</v>
      </c>
      <c r="HR140" s="2">
        <v>298947800</v>
      </c>
      <c r="HS140" s="2">
        <v>251029000</v>
      </c>
      <c r="HT140" s="2">
        <v>274574600</v>
      </c>
      <c r="HU140" s="2">
        <v>277690500</v>
      </c>
      <c r="HV140" s="2">
        <v>261129900</v>
      </c>
      <c r="HW140" s="2">
        <v>272471100</v>
      </c>
      <c r="HX140" s="2">
        <v>211899200</v>
      </c>
      <c r="HY140" s="2">
        <v>217647000</v>
      </c>
      <c r="HZ140" s="2">
        <v>218435200</v>
      </c>
      <c r="IA140" s="2">
        <v>221259900</v>
      </c>
      <c r="IB140" s="2">
        <v>237424300</v>
      </c>
      <c r="IC140" s="2">
        <v>218711900</v>
      </c>
      <c r="ID140" s="2">
        <v>240375800</v>
      </c>
      <c r="IE140" s="2">
        <v>218733100</v>
      </c>
      <c r="IF140" s="2">
        <v>244300400</v>
      </c>
      <c r="IG140" s="2">
        <v>236525200</v>
      </c>
      <c r="IH140" s="2">
        <v>195674200</v>
      </c>
      <c r="II140" s="2">
        <v>162675000</v>
      </c>
      <c r="IJ140" s="2">
        <v>165863200</v>
      </c>
      <c r="IK140" s="2">
        <v>200609700</v>
      </c>
      <c r="IL140" s="2">
        <v>186949500</v>
      </c>
      <c r="IM140" s="2">
        <v>191878900</v>
      </c>
      <c r="IN140" s="2">
        <v>199305700</v>
      </c>
      <c r="IO140" s="2">
        <v>181394700</v>
      </c>
      <c r="IP140" s="2">
        <v>198873300</v>
      </c>
      <c r="IQ140" s="2">
        <v>145651800</v>
      </c>
      <c r="IR140" s="2">
        <v>170132800</v>
      </c>
      <c r="IS140" s="2">
        <v>162170600</v>
      </c>
      <c r="IT140" s="2">
        <v>158161400</v>
      </c>
    </row>
    <row r="141" spans="1:254" ht="15.9" customHeight="1">
      <c r="A141" s="390" t="s">
        <v>277</v>
      </c>
      <c r="B141" s="46" t="s">
        <v>278</v>
      </c>
      <c r="C141" s="50">
        <v>1063800</v>
      </c>
      <c r="D141" s="199">
        <v>-523900</v>
      </c>
      <c r="E141" s="197">
        <v>1587700</v>
      </c>
      <c r="F141" s="21">
        <v>3860400</v>
      </c>
      <c r="G141" s="21">
        <v>2502200</v>
      </c>
      <c r="H141" s="21">
        <v>1889200</v>
      </c>
      <c r="I141" s="21">
        <v>4526000</v>
      </c>
      <c r="J141" s="21">
        <v>3061600</v>
      </c>
      <c r="K141" s="21">
        <v>3647200</v>
      </c>
      <c r="L141" s="21">
        <v>2293900</v>
      </c>
      <c r="M141" s="21">
        <v>2092200</v>
      </c>
      <c r="N141" s="21">
        <v>1816300</v>
      </c>
      <c r="O141" s="21">
        <v>4041700</v>
      </c>
      <c r="P141" s="21">
        <v>3105700</v>
      </c>
      <c r="Q141" s="21">
        <v>3180900</v>
      </c>
      <c r="R141" s="21">
        <v>6741400</v>
      </c>
      <c r="S141" s="21">
        <v>5229000</v>
      </c>
      <c r="T141" s="21">
        <v>1055900</v>
      </c>
      <c r="U141" s="21">
        <v>1834200</v>
      </c>
      <c r="V141" s="21">
        <v>5622800</v>
      </c>
      <c r="W141" s="21">
        <v>1232100</v>
      </c>
      <c r="X141" s="21">
        <v>1263400</v>
      </c>
      <c r="Y141" s="21">
        <v>1938400</v>
      </c>
      <c r="Z141" s="21">
        <v>1684300</v>
      </c>
      <c r="AA141" s="21">
        <v>4010100</v>
      </c>
      <c r="AB141" s="21">
        <v>3256100</v>
      </c>
      <c r="AC141" s="21">
        <v>2303000</v>
      </c>
      <c r="AD141" s="21">
        <v>2044300</v>
      </c>
      <c r="AE141" s="21">
        <v>2559700</v>
      </c>
      <c r="AF141" s="21">
        <v>4119000</v>
      </c>
      <c r="AG141" s="21">
        <v>7652200</v>
      </c>
      <c r="AH141" s="21">
        <v>7253000</v>
      </c>
      <c r="AI141" s="21">
        <v>6174200</v>
      </c>
      <c r="AJ141" s="21">
        <v>10261400</v>
      </c>
      <c r="AK141" s="21">
        <v>1676400</v>
      </c>
      <c r="AL141" s="21">
        <v>4760200</v>
      </c>
      <c r="AM141" s="21">
        <v>4778100</v>
      </c>
      <c r="AN141" s="21">
        <v>4464000</v>
      </c>
      <c r="AO141" s="21">
        <v>3641400</v>
      </c>
      <c r="AP141" s="21">
        <v>5823400</v>
      </c>
      <c r="AQ141" s="21">
        <v>7206800</v>
      </c>
      <c r="AR141" s="21">
        <v>5654700</v>
      </c>
      <c r="AS141" s="21">
        <v>4275000</v>
      </c>
      <c r="AT141" s="21">
        <v>2722100</v>
      </c>
      <c r="AU141" s="21">
        <v>3703900</v>
      </c>
      <c r="AV141" s="21">
        <v>2707400</v>
      </c>
      <c r="AW141" s="21">
        <v>2977900</v>
      </c>
      <c r="AX141" s="21">
        <v>5276300</v>
      </c>
      <c r="AY141" s="21">
        <v>9333700</v>
      </c>
      <c r="AZ141" s="21">
        <v>3772200</v>
      </c>
      <c r="BA141" s="21">
        <v>6206100</v>
      </c>
      <c r="BB141" s="21">
        <v>10123800</v>
      </c>
      <c r="BC141" s="21">
        <v>8264500</v>
      </c>
      <c r="BD141" s="21">
        <v>7776000</v>
      </c>
      <c r="BE141" s="21">
        <v>10945800</v>
      </c>
      <c r="BF141" s="21">
        <v>22249700</v>
      </c>
      <c r="BG141" s="21">
        <v>28238900</v>
      </c>
      <c r="BH141" s="21">
        <v>28690800</v>
      </c>
      <c r="BI141" s="21">
        <v>31866100</v>
      </c>
      <c r="BJ141" s="21">
        <v>14634700</v>
      </c>
      <c r="BK141" s="21">
        <v>13178900</v>
      </c>
      <c r="BL141" s="21">
        <v>3773000</v>
      </c>
      <c r="BM141" s="2">
        <v>3198400</v>
      </c>
      <c r="BN141" s="2">
        <v>7128600</v>
      </c>
      <c r="BO141" s="2">
        <v>12306600</v>
      </c>
      <c r="BP141" s="2">
        <v>21634400</v>
      </c>
      <c r="BQ141" s="2">
        <v>6866100</v>
      </c>
      <c r="BR141" s="2">
        <v>6150200</v>
      </c>
      <c r="BS141" s="2">
        <v>4011900</v>
      </c>
      <c r="BT141" s="2">
        <v>4160600</v>
      </c>
      <c r="BU141" s="2">
        <v>9398000</v>
      </c>
      <c r="BV141" s="2">
        <v>5229600</v>
      </c>
      <c r="BW141" s="2">
        <v>15724700</v>
      </c>
      <c r="BX141" s="2">
        <v>10711900</v>
      </c>
      <c r="BY141" s="2">
        <v>23584500</v>
      </c>
      <c r="BZ141" s="2">
        <v>10246600</v>
      </c>
      <c r="CA141" s="2">
        <v>5674400</v>
      </c>
      <c r="CB141" s="2">
        <v>12719600</v>
      </c>
      <c r="CC141" s="2">
        <v>12781300</v>
      </c>
      <c r="CD141" s="2">
        <v>27264300</v>
      </c>
      <c r="CE141" s="2">
        <v>10198100</v>
      </c>
      <c r="CF141" s="2">
        <v>7010600</v>
      </c>
      <c r="CG141" s="2">
        <v>3332200</v>
      </c>
      <c r="CH141" s="2">
        <v>5049900</v>
      </c>
      <c r="CI141" s="2">
        <v>3281300</v>
      </c>
      <c r="CJ141" s="2">
        <v>5145400</v>
      </c>
      <c r="CK141" s="2">
        <v>4347000</v>
      </c>
      <c r="CL141" s="2">
        <v>6232600</v>
      </c>
      <c r="CM141" s="2">
        <v>6677600</v>
      </c>
      <c r="CN141" s="2">
        <v>9110900</v>
      </c>
      <c r="CO141" s="2">
        <v>10056300</v>
      </c>
      <c r="CP141" s="2">
        <v>10874200</v>
      </c>
      <c r="CQ141" s="2">
        <v>9585600</v>
      </c>
      <c r="CR141" s="2">
        <v>10809600</v>
      </c>
      <c r="CS141" s="2">
        <v>10931600</v>
      </c>
      <c r="CT141" s="2">
        <v>11264200</v>
      </c>
      <c r="CU141" s="2">
        <v>15979900</v>
      </c>
      <c r="CV141" s="2">
        <v>24986800</v>
      </c>
      <c r="CW141" s="2">
        <v>32272500</v>
      </c>
      <c r="CX141" s="2">
        <v>15285300</v>
      </c>
      <c r="CY141" s="2">
        <v>28227500</v>
      </c>
      <c r="CZ141" s="2">
        <v>341300</v>
      </c>
      <c r="DA141" s="2">
        <v>12595600</v>
      </c>
      <c r="DB141" s="2">
        <v>8776300</v>
      </c>
      <c r="DC141" s="2">
        <v>7072000</v>
      </c>
      <c r="DD141" s="2">
        <v>11169200</v>
      </c>
      <c r="DE141" s="2">
        <v>16879800</v>
      </c>
      <c r="DF141" s="2">
        <v>10545500</v>
      </c>
      <c r="DG141" s="2">
        <v>17227200</v>
      </c>
      <c r="DH141" s="2">
        <v>4899700</v>
      </c>
      <c r="DI141" s="2">
        <v>7107200</v>
      </c>
      <c r="DJ141" s="2">
        <v>5034500</v>
      </c>
      <c r="DK141" s="2">
        <v>3422500</v>
      </c>
      <c r="DL141" s="2">
        <v>3414000</v>
      </c>
      <c r="DM141" s="2">
        <v>5362500</v>
      </c>
      <c r="DN141" s="2">
        <v>8742400</v>
      </c>
      <c r="DO141" s="2">
        <v>2345800</v>
      </c>
      <c r="DP141" s="2">
        <v>8553400</v>
      </c>
      <c r="DQ141" s="2">
        <v>7495000</v>
      </c>
      <c r="DR141" s="2">
        <v>5901100</v>
      </c>
      <c r="DS141" s="2">
        <v>3104000</v>
      </c>
      <c r="DT141" s="2">
        <v>4904300</v>
      </c>
      <c r="DU141" s="2">
        <v>13105600</v>
      </c>
      <c r="DV141" s="2">
        <v>11800300</v>
      </c>
      <c r="DW141" s="2">
        <v>7805200</v>
      </c>
      <c r="DX141" s="2">
        <v>10183400</v>
      </c>
      <c r="DY141" s="2">
        <v>4485700</v>
      </c>
      <c r="DZ141" s="2">
        <v>7128600</v>
      </c>
      <c r="EA141" s="2">
        <v>2335300</v>
      </c>
      <c r="EB141" s="2">
        <v>1083300</v>
      </c>
      <c r="EC141" s="2">
        <v>863000</v>
      </c>
      <c r="ED141" s="2">
        <v>752300</v>
      </c>
      <c r="EE141" s="2">
        <v>828200</v>
      </c>
      <c r="EF141" s="2">
        <v>838100</v>
      </c>
      <c r="EG141" s="2">
        <v>1211700</v>
      </c>
      <c r="EH141" s="2">
        <v>2220400</v>
      </c>
      <c r="EI141" s="2">
        <v>1170900</v>
      </c>
      <c r="EJ141" s="2">
        <v>1819000</v>
      </c>
      <c r="EK141" s="2">
        <v>4329400</v>
      </c>
      <c r="EL141" s="2">
        <v>6287700</v>
      </c>
      <c r="EM141" s="2">
        <v>1324400</v>
      </c>
      <c r="EN141" s="2">
        <v>2658200</v>
      </c>
      <c r="EO141" s="2">
        <v>667300</v>
      </c>
      <c r="EP141" s="2">
        <v>952100</v>
      </c>
      <c r="EQ141" s="2">
        <v>4163000</v>
      </c>
      <c r="ER141" s="2">
        <v>438000</v>
      </c>
      <c r="ES141" s="2">
        <v>432900</v>
      </c>
      <c r="ET141" s="2">
        <v>189600</v>
      </c>
      <c r="EU141" s="2">
        <v>384400</v>
      </c>
      <c r="EV141" s="2">
        <v>416700</v>
      </c>
      <c r="EW141" s="2">
        <v>408600</v>
      </c>
      <c r="EX141" s="2">
        <v>403200</v>
      </c>
      <c r="EY141" s="2">
        <v>355100</v>
      </c>
      <c r="EZ141" s="2">
        <v>523500</v>
      </c>
      <c r="FA141" s="2">
        <v>521700</v>
      </c>
      <c r="FB141" s="2">
        <v>427300</v>
      </c>
      <c r="FC141" s="2">
        <v>428500</v>
      </c>
      <c r="FD141" s="2">
        <v>264800</v>
      </c>
      <c r="FE141" s="2">
        <v>284600</v>
      </c>
      <c r="FF141" s="2">
        <v>408600</v>
      </c>
      <c r="FG141" s="2">
        <v>457600</v>
      </c>
      <c r="FH141" s="2">
        <v>271600</v>
      </c>
      <c r="FI141" s="2">
        <v>272200</v>
      </c>
      <c r="FJ141" s="2">
        <v>542000</v>
      </c>
      <c r="FK141" s="2">
        <v>199700</v>
      </c>
      <c r="FL141" s="2">
        <v>129500</v>
      </c>
      <c r="FM141" s="2">
        <v>193600</v>
      </c>
      <c r="FN141" s="2">
        <v>472200</v>
      </c>
      <c r="FO141" s="2">
        <v>592400</v>
      </c>
      <c r="FP141" s="2">
        <v>485900</v>
      </c>
      <c r="FQ141" s="2">
        <v>846100</v>
      </c>
      <c r="FR141" s="2">
        <v>936800</v>
      </c>
      <c r="FS141" s="2">
        <v>310200</v>
      </c>
      <c r="FT141" s="2">
        <v>729100</v>
      </c>
      <c r="FU141" s="2">
        <v>525700</v>
      </c>
      <c r="FV141" s="2">
        <v>376800</v>
      </c>
      <c r="FW141" s="2">
        <v>360800</v>
      </c>
      <c r="FX141" s="2">
        <v>744000</v>
      </c>
      <c r="FY141" s="2">
        <v>406300</v>
      </c>
      <c r="FZ141" s="2">
        <v>271400</v>
      </c>
      <c r="GA141" s="2">
        <v>222100</v>
      </c>
      <c r="GB141" s="2">
        <v>252500</v>
      </c>
      <c r="GC141" s="2">
        <v>184400</v>
      </c>
      <c r="GD141" s="2">
        <v>369400</v>
      </c>
      <c r="GE141" s="2">
        <v>284400</v>
      </c>
      <c r="GF141" s="2">
        <v>464100</v>
      </c>
      <c r="GG141" s="2">
        <v>487700</v>
      </c>
      <c r="GH141" s="2">
        <v>435900</v>
      </c>
      <c r="GI141" s="2">
        <v>445600</v>
      </c>
      <c r="GJ141" s="2">
        <v>479700</v>
      </c>
      <c r="GK141" s="2">
        <v>377200</v>
      </c>
      <c r="GL141" s="2">
        <v>934300</v>
      </c>
      <c r="GM141" s="2">
        <v>528800</v>
      </c>
      <c r="GN141" s="2">
        <v>475000</v>
      </c>
      <c r="GO141" s="2">
        <v>359300</v>
      </c>
      <c r="GP141" s="2">
        <v>516800</v>
      </c>
      <c r="GQ141" s="2">
        <v>844200</v>
      </c>
      <c r="GR141" s="2">
        <v>691900</v>
      </c>
      <c r="GS141" s="2">
        <v>718900</v>
      </c>
      <c r="GT141" s="2">
        <v>619700</v>
      </c>
      <c r="GU141" s="2">
        <v>1289900</v>
      </c>
      <c r="GV141" s="2">
        <v>607400</v>
      </c>
      <c r="GW141" s="2">
        <v>608100</v>
      </c>
      <c r="GX141" s="2">
        <v>959200</v>
      </c>
      <c r="GY141" s="2">
        <v>1043600</v>
      </c>
      <c r="GZ141" s="2">
        <v>1948300</v>
      </c>
      <c r="HA141" s="2">
        <v>951300</v>
      </c>
      <c r="HB141" s="2">
        <v>892700</v>
      </c>
      <c r="HC141" s="2">
        <v>873700</v>
      </c>
      <c r="HD141" s="2">
        <v>840700</v>
      </c>
      <c r="HE141" s="2">
        <v>395800</v>
      </c>
      <c r="HF141" s="2">
        <v>606500</v>
      </c>
      <c r="HG141" s="2">
        <v>1214400</v>
      </c>
      <c r="HH141" s="2">
        <v>1053500</v>
      </c>
      <c r="HI141" s="2">
        <v>3272100</v>
      </c>
      <c r="HJ141" s="2">
        <v>5056200</v>
      </c>
      <c r="HK141" s="2">
        <v>426700</v>
      </c>
      <c r="HL141" s="2">
        <v>718600</v>
      </c>
      <c r="HM141" s="2">
        <v>878900</v>
      </c>
      <c r="HN141" s="2">
        <v>1781200</v>
      </c>
      <c r="HO141" s="2">
        <v>3702100</v>
      </c>
      <c r="HP141" s="2">
        <v>756100</v>
      </c>
      <c r="HQ141" s="2">
        <v>697800</v>
      </c>
      <c r="HR141" s="2">
        <v>669300</v>
      </c>
      <c r="HS141" s="2">
        <v>553600</v>
      </c>
      <c r="HT141" s="2">
        <v>295100</v>
      </c>
      <c r="HU141" s="2">
        <v>367900</v>
      </c>
      <c r="HV141" s="2">
        <v>331700</v>
      </c>
      <c r="HW141" s="2">
        <v>579100</v>
      </c>
      <c r="HX141" s="2">
        <v>630500</v>
      </c>
      <c r="HY141" s="2">
        <v>1091800</v>
      </c>
      <c r="HZ141" s="2">
        <v>684900</v>
      </c>
      <c r="IA141" s="2">
        <v>680300</v>
      </c>
      <c r="IB141" s="2">
        <v>1819600</v>
      </c>
      <c r="IC141" s="2">
        <v>1980800</v>
      </c>
      <c r="ID141" s="2">
        <v>3046500</v>
      </c>
      <c r="IE141" s="2">
        <v>6261100</v>
      </c>
      <c r="IF141" s="2">
        <v>6629300</v>
      </c>
      <c r="IG141" s="2">
        <v>1065700</v>
      </c>
      <c r="IH141" s="2">
        <v>797000</v>
      </c>
      <c r="II141" s="2">
        <v>491900</v>
      </c>
      <c r="IJ141" s="2">
        <v>1342200</v>
      </c>
      <c r="IK141" s="2">
        <v>1489100</v>
      </c>
      <c r="IL141" s="2">
        <v>583900</v>
      </c>
      <c r="IM141" s="2">
        <v>491000</v>
      </c>
      <c r="IN141" s="2">
        <v>504500</v>
      </c>
      <c r="IO141" s="2">
        <v>1726000</v>
      </c>
      <c r="IP141" s="2">
        <v>840000</v>
      </c>
      <c r="IQ141" s="2">
        <v>263500</v>
      </c>
      <c r="IR141" s="2">
        <v>797200</v>
      </c>
      <c r="IS141" s="2">
        <v>244600</v>
      </c>
      <c r="IT141" s="2">
        <v>707000</v>
      </c>
    </row>
    <row r="142" spans="1:254" ht="15.9" customHeight="1">
      <c r="A142" s="390" t="s">
        <v>279</v>
      </c>
      <c r="B142" s="46" t="inlineStr">
        <is>
          <t>第一三共</t>
        </is>
      </c>
      <c r="C142" s="50">
        <v>3007600</v>
      </c>
      <c r="D142" s="199">
        <v>-3874300</v>
      </c>
      <c r="E142" s="21">
        <v>6881900</v>
      </c>
      <c r="F142" s="21">
        <v>6793900</v>
      </c>
      <c r="G142" s="21">
        <v>8590700</v>
      </c>
      <c r="H142" s="21">
        <v>9426700</v>
      </c>
      <c r="I142" s="21">
        <v>18478700</v>
      </c>
      <c r="J142" s="21">
        <v>8119600</v>
      </c>
      <c r="K142" s="21">
        <v>5987900</v>
      </c>
      <c r="L142" s="21">
        <v>6996900</v>
      </c>
      <c r="M142" s="21">
        <v>5250200</v>
      </c>
      <c r="N142" s="21">
        <v>4708200</v>
      </c>
      <c r="O142" s="21">
        <v>3912300</v>
      </c>
      <c r="P142" s="21">
        <v>5301200</v>
      </c>
      <c r="Q142" s="21">
        <v>7221200</v>
      </c>
      <c r="R142" s="21">
        <v>7631200</v>
      </c>
      <c r="S142" s="21">
        <v>5675000</v>
      </c>
      <c r="T142" s="21">
        <v>4674100</v>
      </c>
      <c r="U142" s="21">
        <v>5049200</v>
      </c>
      <c r="V142" s="21">
        <v>4511500</v>
      </c>
      <c r="W142" s="21">
        <v>6031100</v>
      </c>
      <c r="X142" s="21">
        <v>4418900</v>
      </c>
      <c r="Y142" s="21">
        <v>6159900</v>
      </c>
      <c r="Z142" s="21">
        <v>7719700</v>
      </c>
      <c r="AA142" s="21">
        <v>11572800</v>
      </c>
      <c r="AB142" s="21">
        <v>13927700</v>
      </c>
      <c r="AC142" s="21">
        <v>4718800</v>
      </c>
      <c r="AD142" s="21">
        <v>3948600</v>
      </c>
      <c r="AE142" s="21">
        <v>6414200</v>
      </c>
      <c r="AF142" s="21">
        <v>6823900</v>
      </c>
      <c r="AG142" s="21">
        <v>3877100</v>
      </c>
      <c r="AH142" s="21">
        <v>4569200</v>
      </c>
      <c r="AI142" s="21">
        <v>5119400</v>
      </c>
      <c r="AJ142" s="21">
        <v>4870400</v>
      </c>
      <c r="AK142" s="21">
        <v>4584300</v>
      </c>
      <c r="AL142" s="21">
        <v>12977700</v>
      </c>
      <c r="AM142" s="21">
        <v>8994100</v>
      </c>
      <c r="AN142" s="21">
        <v>7992100</v>
      </c>
      <c r="AO142" s="21">
        <v>5513800</v>
      </c>
      <c r="AP142" s="21">
        <v>6168200</v>
      </c>
      <c r="AQ142" s="21">
        <v>7587700</v>
      </c>
      <c r="AR142" s="21">
        <v>6121800</v>
      </c>
      <c r="AS142" s="21">
        <v>8162700</v>
      </c>
      <c r="AT142" s="21">
        <v>7770900</v>
      </c>
      <c r="AU142" s="21">
        <v>7893600</v>
      </c>
      <c r="AV142" s="21">
        <v>12276100</v>
      </c>
      <c r="AW142" s="21">
        <v>13801100</v>
      </c>
      <c r="AX142" s="21">
        <v>7367200</v>
      </c>
      <c r="AY142" s="21">
        <v>7108300</v>
      </c>
      <c r="AZ142" s="21">
        <v>7616200</v>
      </c>
      <c r="BA142" s="21">
        <v>19725400</v>
      </c>
      <c r="BB142" s="21">
        <v>6353800</v>
      </c>
      <c r="BC142" s="21">
        <v>6112300</v>
      </c>
      <c r="BD142" s="21">
        <v>5317600</v>
      </c>
      <c r="BE142" s="21">
        <v>7149800</v>
      </c>
      <c r="BF142" s="21">
        <v>5618500</v>
      </c>
      <c r="BG142" s="21">
        <v>6512900</v>
      </c>
      <c r="BH142" s="21">
        <v>8039200</v>
      </c>
      <c r="BI142" s="21">
        <v>8106600</v>
      </c>
      <c r="BJ142" s="21">
        <v>5616100</v>
      </c>
      <c r="BK142" s="21">
        <v>8793800</v>
      </c>
      <c r="BL142" s="21">
        <v>10516700</v>
      </c>
      <c r="BM142" s="2">
        <v>7061800</v>
      </c>
      <c r="BN142" s="2">
        <v>13241500</v>
      </c>
      <c r="BO142" s="2">
        <v>11532500</v>
      </c>
      <c r="BP142" s="2">
        <v>12477400</v>
      </c>
      <c r="BQ142" s="2">
        <v>14251700</v>
      </c>
      <c r="BR142" s="2">
        <v>7940900</v>
      </c>
      <c r="BS142" s="2">
        <v>10441900</v>
      </c>
      <c r="BT142" s="2">
        <v>13321300</v>
      </c>
      <c r="BU142" s="2">
        <v>16617200</v>
      </c>
      <c r="BV142" s="2">
        <v>25238300</v>
      </c>
      <c r="BW142" s="2">
        <v>6290000</v>
      </c>
      <c r="BX142" s="2">
        <v>6375400</v>
      </c>
      <c r="BY142" s="2">
        <v>5436700</v>
      </c>
      <c r="BZ142" s="2">
        <v>7280300</v>
      </c>
      <c r="CA142" s="2">
        <v>7592100</v>
      </c>
      <c r="CB142" s="2">
        <v>11121300</v>
      </c>
      <c r="CC142" s="2">
        <v>13364600</v>
      </c>
      <c r="CD142" s="2">
        <v>7573500</v>
      </c>
      <c r="CE142" s="2">
        <v>6100000</v>
      </c>
      <c r="CF142" s="2">
        <v>8133100</v>
      </c>
      <c r="CG142" s="2">
        <v>7428200</v>
      </c>
      <c r="CH142" s="2">
        <v>8203000</v>
      </c>
      <c r="CI142" s="2">
        <v>3104200</v>
      </c>
      <c r="CJ142" s="2">
        <v>2815100</v>
      </c>
      <c r="CK142" s="2">
        <v>2745100</v>
      </c>
      <c r="CL142" s="2">
        <v>5624900</v>
      </c>
      <c r="CM142" s="2">
        <v>7217100</v>
      </c>
      <c r="CN142" s="2">
        <v>7626700</v>
      </c>
      <c r="CO142" s="2">
        <v>8812900</v>
      </c>
      <c r="CP142" s="2">
        <v>7712900</v>
      </c>
      <c r="CQ142" s="2">
        <v>10791200</v>
      </c>
      <c r="CR142" s="2">
        <v>6406300</v>
      </c>
      <c r="CS142" s="2">
        <v>8083400</v>
      </c>
      <c r="CT142" s="2">
        <v>10834800</v>
      </c>
      <c r="CU142" s="2">
        <v>10668400</v>
      </c>
      <c r="CV142" s="2">
        <v>6739200</v>
      </c>
      <c r="CW142" s="2">
        <v>12131300</v>
      </c>
      <c r="CX142" s="2">
        <v>9665800</v>
      </c>
      <c r="CY142" s="2">
        <v>11552000</v>
      </c>
      <c r="CZ142" s="2">
        <v>12118100</v>
      </c>
      <c r="DA142" s="2">
        <v>5492700</v>
      </c>
      <c r="DB142" s="2">
        <v>7201200</v>
      </c>
      <c r="DC142" s="2">
        <v>10458100</v>
      </c>
      <c r="DD142" s="2">
        <v>5900700</v>
      </c>
      <c r="DE142" s="2">
        <v>8599100</v>
      </c>
      <c r="DF142" s="2">
        <v>8810900</v>
      </c>
      <c r="DG142" s="2">
        <v>10156000</v>
      </c>
      <c r="DH142" s="2">
        <v>9765900</v>
      </c>
      <c r="DI142" s="2">
        <v>8393600</v>
      </c>
      <c r="DJ142" s="2">
        <v>7412800</v>
      </c>
      <c r="DK142" s="2">
        <v>5658100</v>
      </c>
      <c r="DL142" s="2">
        <v>9005500</v>
      </c>
      <c r="DM142" s="2">
        <v>6321000</v>
      </c>
      <c r="DN142" s="2">
        <v>8606400</v>
      </c>
      <c r="DO142" s="2">
        <v>6447500</v>
      </c>
      <c r="DP142" s="2">
        <v>6662200</v>
      </c>
      <c r="DQ142" s="2">
        <v>6054800</v>
      </c>
      <c r="DR142" s="2">
        <v>8957600</v>
      </c>
      <c r="DS142" s="2">
        <v>10262600</v>
      </c>
      <c r="DT142" s="2">
        <v>7436300</v>
      </c>
      <c r="DU142" s="2">
        <v>10218400</v>
      </c>
      <c r="DV142" s="2">
        <v>13714100</v>
      </c>
      <c r="DW142" s="2">
        <v>11051700</v>
      </c>
      <c r="DX142" s="2">
        <v>9084400</v>
      </c>
      <c r="DY142" s="2">
        <v>12385000</v>
      </c>
      <c r="DZ142" s="2">
        <v>14198000</v>
      </c>
      <c r="EA142" s="2">
        <v>26292800</v>
      </c>
      <c r="EB142" s="2">
        <v>11167800</v>
      </c>
      <c r="EC142" s="2">
        <v>13089000</v>
      </c>
      <c r="ED142" s="2">
        <v>9725800</v>
      </c>
      <c r="EE142" s="2">
        <v>7009500</v>
      </c>
      <c r="EF142" s="2">
        <v>25118400</v>
      </c>
      <c r="EG142" s="2">
        <v>10889300</v>
      </c>
      <c r="EH142" s="2">
        <v>9972300</v>
      </c>
      <c r="EI142" s="2">
        <v>10346300</v>
      </c>
      <c r="EJ142" s="2">
        <v>12192900</v>
      </c>
      <c r="EK142" s="2">
        <v>14125900</v>
      </c>
      <c r="EL142" s="2">
        <v>12168500</v>
      </c>
      <c r="EM142" s="2">
        <v>11283700</v>
      </c>
      <c r="EN142" s="2">
        <v>7129100</v>
      </c>
      <c r="EO142" s="2">
        <v>5910900</v>
      </c>
      <c r="EP142" s="2">
        <v>6186200</v>
      </c>
      <c r="EQ142" s="2">
        <v>5269600</v>
      </c>
      <c r="ER142" s="2">
        <v>7510800</v>
      </c>
      <c r="ES142" s="2">
        <v>7965700</v>
      </c>
      <c r="ET142" s="2">
        <v>3943100</v>
      </c>
      <c r="EU142" s="2">
        <v>3914000</v>
      </c>
      <c r="EV142" s="2">
        <v>3326100</v>
      </c>
      <c r="EW142" s="2">
        <v>3581400</v>
      </c>
      <c r="EX142" s="2">
        <v>5333200</v>
      </c>
      <c r="EY142" s="2">
        <v>5097200</v>
      </c>
      <c r="EZ142" s="2">
        <v>7196800</v>
      </c>
      <c r="FA142" s="2">
        <v>11547200</v>
      </c>
      <c r="FB142" s="2">
        <v>8277100</v>
      </c>
      <c r="FC142" s="2">
        <v>7334300</v>
      </c>
      <c r="FD142" s="2">
        <v>6703000</v>
      </c>
      <c r="FE142" s="2">
        <v>6153500</v>
      </c>
      <c r="FF142" s="2">
        <v>6751400</v>
      </c>
      <c r="FG142" s="2">
        <v>4581200</v>
      </c>
      <c r="FH142" s="2">
        <v>5513800</v>
      </c>
      <c r="FI142" s="2">
        <v>5525100</v>
      </c>
      <c r="FJ142" s="2">
        <v>5170200</v>
      </c>
      <c r="FK142" s="2">
        <v>8205200</v>
      </c>
      <c r="FL142" s="2">
        <v>5367400</v>
      </c>
      <c r="FM142" s="2">
        <v>5568800</v>
      </c>
      <c r="FN142" s="2">
        <v>5036800</v>
      </c>
      <c r="FO142" s="2">
        <v>3914800</v>
      </c>
      <c r="FP142" s="2">
        <v>4172500</v>
      </c>
      <c r="FQ142" s="2">
        <v>3779800</v>
      </c>
      <c r="FR142" s="2">
        <v>5457700</v>
      </c>
      <c r="FS142" s="2">
        <v>8205000</v>
      </c>
      <c r="FT142" s="2">
        <v>15382100</v>
      </c>
      <c r="FU142" s="2">
        <v>5455000</v>
      </c>
      <c r="FV142" s="2">
        <v>6888300</v>
      </c>
      <c r="FW142" s="2">
        <v>5453900</v>
      </c>
      <c r="FX142" s="2">
        <v>4804500</v>
      </c>
      <c r="FY142" s="2">
        <v>6625700</v>
      </c>
      <c r="FZ142" s="2">
        <v>4254100</v>
      </c>
      <c r="GA142" s="2">
        <v>6568700</v>
      </c>
      <c r="GB142" s="2">
        <v>6234900</v>
      </c>
      <c r="GC142" s="2">
        <v>4999800</v>
      </c>
      <c r="GD142" s="2">
        <v>5783500</v>
      </c>
      <c r="GE142" s="2">
        <v>4675600</v>
      </c>
      <c r="GF142" s="2">
        <v>10334800</v>
      </c>
      <c r="GG142" s="2">
        <v>13686800</v>
      </c>
      <c r="GH142" s="2">
        <v>10531600</v>
      </c>
      <c r="GI142" s="2">
        <v>5444900</v>
      </c>
      <c r="GJ142" s="2">
        <v>3636200</v>
      </c>
      <c r="GK142" s="2">
        <v>3700200</v>
      </c>
      <c r="GL142" s="2">
        <v>4148000</v>
      </c>
      <c r="GM142" s="2">
        <v>3085000</v>
      </c>
      <c r="GN142" s="2">
        <v>3967500</v>
      </c>
      <c r="GO142" s="2">
        <v>4903000</v>
      </c>
      <c r="GP142" s="2">
        <v>4130200</v>
      </c>
      <c r="GQ142" s="2">
        <v>4577800</v>
      </c>
      <c r="GR142" s="2">
        <v>4957200</v>
      </c>
      <c r="GS142" s="2">
        <v>4743900</v>
      </c>
      <c r="GT142" s="2">
        <v>7052400</v>
      </c>
      <c r="GU142" s="2">
        <v>8359600</v>
      </c>
      <c r="GV142" s="2">
        <v>8345900</v>
      </c>
      <c r="GW142" s="2">
        <v>6968500</v>
      </c>
      <c r="GX142" s="2">
        <v>10429500</v>
      </c>
      <c r="GY142" s="2">
        <v>8912000</v>
      </c>
      <c r="GZ142" s="2">
        <v>9919100</v>
      </c>
      <c r="HA142" s="2">
        <v>7440900</v>
      </c>
      <c r="HB142" s="2">
        <v>15492800</v>
      </c>
      <c r="HC142" s="2">
        <v>7347600</v>
      </c>
      <c r="HD142" s="2">
        <v>6055800</v>
      </c>
      <c r="HE142" s="2">
        <v>6536000</v>
      </c>
      <c r="HF142" s="2">
        <v>9416300</v>
      </c>
      <c r="HG142" s="2">
        <v>5107600</v>
      </c>
      <c r="HH142" s="2">
        <v>9920900</v>
      </c>
      <c r="HI142" s="2">
        <v>6131700</v>
      </c>
      <c r="HJ142" s="2">
        <v>6768900</v>
      </c>
      <c r="HK142" s="2">
        <v>5277200</v>
      </c>
      <c r="HL142" s="2">
        <v>4866900</v>
      </c>
      <c r="HM142" s="2">
        <v>5581000</v>
      </c>
      <c r="HN142" s="2">
        <v>6459100</v>
      </c>
      <c r="HO142" s="2">
        <v>7600700</v>
      </c>
      <c r="HP142" s="2">
        <v>6940600</v>
      </c>
      <c r="HQ142" s="2">
        <v>4232100</v>
      </c>
      <c r="HR142" s="2">
        <v>4952900</v>
      </c>
      <c r="HS142" s="2">
        <v>2947600</v>
      </c>
      <c r="HT142" s="2">
        <v>3537800</v>
      </c>
      <c r="HU142" s="2">
        <v>4216100</v>
      </c>
      <c r="HV142" s="2">
        <v>2808100</v>
      </c>
      <c r="HW142" s="2">
        <v>2768600</v>
      </c>
      <c r="HX142" s="2">
        <v>4102800</v>
      </c>
      <c r="HY142" s="2">
        <v>3993400</v>
      </c>
      <c r="HZ142" s="2">
        <v>3480300</v>
      </c>
      <c r="IA142" s="2">
        <v>6903900</v>
      </c>
      <c r="IB142" s="2">
        <v>4656800</v>
      </c>
      <c r="IC142" s="2">
        <v>7092100</v>
      </c>
      <c r="ID142" s="2">
        <v>17167900</v>
      </c>
      <c r="IE142" s="2">
        <v>7047900</v>
      </c>
      <c r="IF142" s="2">
        <v>8393400</v>
      </c>
      <c r="IG142" s="2">
        <v>5171700</v>
      </c>
      <c r="IH142" s="2">
        <v>5005400</v>
      </c>
      <c r="II142" s="2">
        <v>6047600</v>
      </c>
      <c r="IJ142" s="2">
        <v>4301000</v>
      </c>
      <c r="IK142" s="2">
        <v>6550800</v>
      </c>
      <c r="IL142" s="2">
        <v>5793900</v>
      </c>
      <c r="IM142" s="2">
        <v>3965000</v>
      </c>
      <c r="IN142" s="2">
        <v>5230500</v>
      </c>
      <c r="IO142" s="2">
        <v>4461800</v>
      </c>
      <c r="IP142" s="2">
        <v>3656600</v>
      </c>
      <c r="IQ142" s="2">
        <v>6906800</v>
      </c>
      <c r="IR142" s="2">
        <v>10509700</v>
      </c>
      <c r="IS142" s="2">
        <v>5216400</v>
      </c>
      <c r="IT142" s="2">
        <v>3510800</v>
      </c>
    </row>
    <row r="143" spans="1:254" ht="15.9" customHeight="1">
      <c r="A143" s="390" t="s">
        <v>280</v>
      </c>
      <c r="B143" s="46" t="s">
        <v>281</v>
      </c>
      <c r="C143" s="50">
        <v>1656500</v>
      </c>
      <c r="D143" s="16">
        <v>884400</v>
      </c>
      <c r="E143" s="21">
        <v>772100</v>
      </c>
      <c r="F143" s="21">
        <v>1488500</v>
      </c>
      <c r="G143" s="21">
        <v>3090000</v>
      </c>
      <c r="H143" s="21">
        <v>411900</v>
      </c>
      <c r="I143" s="21">
        <v>1061100</v>
      </c>
      <c r="J143" s="21">
        <v>674100</v>
      </c>
      <c r="K143" s="21">
        <v>1647200</v>
      </c>
      <c r="L143" s="21">
        <v>931900</v>
      </c>
      <c r="M143" s="21">
        <v>1379200</v>
      </c>
      <c r="N143" s="21">
        <v>4618600</v>
      </c>
      <c r="O143" s="21">
        <v>1631000</v>
      </c>
      <c r="P143" s="21">
        <v>1225100</v>
      </c>
      <c r="Q143" s="21">
        <v>580200</v>
      </c>
      <c r="R143" s="21">
        <v>1174100</v>
      </c>
      <c r="S143" s="21">
        <v>2089300</v>
      </c>
      <c r="T143" s="21">
        <v>1125500</v>
      </c>
      <c r="U143" s="21">
        <v>981000</v>
      </c>
      <c r="V143" s="21">
        <v>2539700</v>
      </c>
      <c r="W143" s="21">
        <v>3006600</v>
      </c>
      <c r="X143" s="21">
        <v>4077200</v>
      </c>
      <c r="Y143" s="21">
        <v>10815000</v>
      </c>
      <c r="Z143" s="21">
        <v>68000</v>
      </c>
      <c r="AA143" s="21">
        <v>2898900</v>
      </c>
      <c r="AB143" s="21">
        <v>9809500</v>
      </c>
      <c r="AC143" s="21">
        <v>3872600</v>
      </c>
      <c r="AD143" s="21">
        <v>7011100</v>
      </c>
      <c r="AE143" s="21">
        <v>538400</v>
      </c>
      <c r="AF143" s="21">
        <v>296900</v>
      </c>
      <c r="AG143" s="21">
        <v>1267600</v>
      </c>
      <c r="AH143" s="21">
        <v>731400</v>
      </c>
      <c r="AI143" s="21">
        <v>2738300</v>
      </c>
      <c r="AJ143" s="21">
        <v>2693500</v>
      </c>
      <c r="AK143" s="21">
        <v>6497200</v>
      </c>
      <c r="AL143" s="21">
        <v>3902000</v>
      </c>
      <c r="AM143" s="21">
        <v>875500</v>
      </c>
      <c r="AN143" s="21">
        <v>95600</v>
      </c>
      <c r="AO143" s="21">
        <v>98600</v>
      </c>
      <c r="AP143" s="21">
        <v>283000</v>
      </c>
      <c r="AQ143" s="21">
        <v>292100</v>
      </c>
      <c r="AR143" s="21">
        <v>117000</v>
      </c>
      <c r="AS143" s="21">
        <v>132300</v>
      </c>
      <c r="AT143" s="21">
        <v>117800</v>
      </c>
      <c r="AU143" s="21">
        <v>184600</v>
      </c>
      <c r="AV143" s="21">
        <v>237200</v>
      </c>
      <c r="AW143" s="21">
        <v>259100</v>
      </c>
      <c r="AX143" s="21">
        <v>392400</v>
      </c>
      <c r="AY143" s="21">
        <v>1195400</v>
      </c>
      <c r="AZ143" s="21">
        <v>1567200</v>
      </c>
      <c r="BA143" s="21">
        <v>368200</v>
      </c>
      <c r="BB143" s="21">
        <v>493700</v>
      </c>
      <c r="BC143" s="21">
        <v>648400</v>
      </c>
      <c r="BD143" s="21">
        <v>288500</v>
      </c>
      <c r="BE143" s="21">
        <v>236400</v>
      </c>
      <c r="BF143" s="21">
        <v>262800</v>
      </c>
      <c r="BG143" s="21">
        <v>340800</v>
      </c>
      <c r="BH143" s="21">
        <v>267100</v>
      </c>
      <c r="BI143" s="21">
        <v>271800</v>
      </c>
      <c r="BJ143" s="21">
        <v>332700</v>
      </c>
      <c r="BK143" s="21">
        <v>278800</v>
      </c>
      <c r="BL143" s="21">
        <v>353200</v>
      </c>
      <c r="BM143" s="2">
        <v>387200</v>
      </c>
      <c r="BN143" s="2">
        <v>475500</v>
      </c>
      <c r="BO143" s="2">
        <v>466900</v>
      </c>
      <c r="BP143" s="2">
        <v>503500</v>
      </c>
      <c r="BQ143" s="2">
        <v>661200</v>
      </c>
      <c r="BR143" s="2">
        <v>982300</v>
      </c>
      <c r="BS143" s="2">
        <v>649500</v>
      </c>
      <c r="BT143" s="2">
        <v>715400</v>
      </c>
      <c r="BU143" s="2">
        <v>1380800</v>
      </c>
      <c r="BV143" s="2">
        <v>2718900</v>
      </c>
      <c r="BW143" s="2">
        <v>1585600</v>
      </c>
      <c r="BX143" s="2">
        <v>6125400</v>
      </c>
      <c r="BY143" s="2">
        <v>6645200</v>
      </c>
      <c r="BZ143" s="2">
        <v>1375000</v>
      </c>
      <c r="CA143" s="2">
        <v>1326200</v>
      </c>
      <c r="CB143" s="2">
        <v>1251800</v>
      </c>
      <c r="CC143" s="2">
        <v>2360100</v>
      </c>
      <c r="CD143" s="2">
        <v>524600</v>
      </c>
      <c r="CE143" s="2">
        <v>523000</v>
      </c>
      <c r="CF143" s="2">
        <v>739000</v>
      </c>
      <c r="CG143" s="2">
        <v>1104300</v>
      </c>
      <c r="CH143" s="2">
        <v>1066500</v>
      </c>
      <c r="CI143" s="2">
        <v>1141200</v>
      </c>
      <c r="CJ143" s="2">
        <v>1210900</v>
      </c>
      <c r="CK143" s="2">
        <v>3439200</v>
      </c>
      <c r="CL143" s="2">
        <v>2721800</v>
      </c>
      <c r="CM143" s="2">
        <v>3289600</v>
      </c>
      <c r="CN143" s="2">
        <v>1644000</v>
      </c>
      <c r="CO143" s="2">
        <v>3980300</v>
      </c>
      <c r="CP143" s="2">
        <v>10605900</v>
      </c>
      <c r="CQ143" s="2">
        <v>14817300</v>
      </c>
      <c r="CR143" s="2">
        <v>8787700</v>
      </c>
      <c r="CS143" s="2">
        <v>15131900</v>
      </c>
      <c r="CT143" s="2">
        <v>146100</v>
      </c>
      <c r="CU143" s="2">
        <v>17281300</v>
      </c>
      <c r="CV143" s="2">
        <v>44400</v>
      </c>
      <c r="CW143" s="2">
        <v>37000</v>
      </c>
      <c r="CX143" s="2">
        <v>7400</v>
      </c>
      <c r="CY143" s="2">
        <v>9700</v>
      </c>
      <c r="CZ143" s="2">
        <v>14200</v>
      </c>
      <c r="DA143" s="2">
        <v>13600</v>
      </c>
      <c r="DB143" s="2">
        <v>25200</v>
      </c>
      <c r="DC143" s="2">
        <v>28700</v>
      </c>
      <c r="DD143" s="2">
        <v>25200</v>
      </c>
      <c r="DE143" s="2">
        <v>24900</v>
      </c>
      <c r="DF143" s="2">
        <v>72900</v>
      </c>
      <c r="DG143" s="2">
        <v>26300</v>
      </c>
      <c r="DH143" s="2">
        <v>52600</v>
      </c>
      <c r="DI143" s="2">
        <v>97600</v>
      </c>
      <c r="DJ143" s="2">
        <v>110500</v>
      </c>
      <c r="DK143" s="2">
        <v>195700</v>
      </c>
      <c r="DL143" s="2">
        <v>203400</v>
      </c>
      <c r="DM143" s="2">
        <v>471300</v>
      </c>
      <c r="DN143" s="2">
        <v>13600</v>
      </c>
      <c r="DO143" s="2">
        <v>17400</v>
      </c>
      <c r="DP143" s="2">
        <v>13900</v>
      </c>
      <c r="DQ143" s="2">
        <v>23000</v>
      </c>
      <c r="DR143" s="2">
        <v>23300</v>
      </c>
      <c r="DS143" s="2">
        <v>20500</v>
      </c>
      <c r="DT143" s="2">
        <v>30100</v>
      </c>
      <c r="DU143" s="2">
        <v>21400</v>
      </c>
      <c r="DV143" s="2">
        <v>21600</v>
      </c>
      <c r="DW143" s="2">
        <v>31300</v>
      </c>
      <c r="DX143" s="2">
        <v>15800</v>
      </c>
      <c r="DY143" s="2">
        <v>17300</v>
      </c>
      <c r="DZ143" s="2">
        <v>25000</v>
      </c>
      <c r="EA143" s="2">
        <v>21400</v>
      </c>
      <c r="EB143" s="2">
        <v>35100</v>
      </c>
      <c r="EC143" s="2">
        <v>36300</v>
      </c>
      <c r="ED143" s="2">
        <v>51900</v>
      </c>
      <c r="EE143" s="2">
        <v>81900</v>
      </c>
      <c r="EF143" s="2">
        <v>64500</v>
      </c>
      <c r="EG143" s="2">
        <v>141100</v>
      </c>
      <c r="EH143" s="2">
        <v>305500</v>
      </c>
      <c r="EI143" s="2">
        <v>2809900</v>
      </c>
      <c r="EJ143" s="2">
        <v>129400</v>
      </c>
      <c r="EK143" s="2">
        <v>16200</v>
      </c>
      <c r="EL143" s="2">
        <v>34000</v>
      </c>
      <c r="EM143" s="2">
        <v>29500</v>
      </c>
      <c r="EN143" s="2">
        <v>39900</v>
      </c>
      <c r="EO143" s="2">
        <v>20900</v>
      </c>
      <c r="EP143" s="2">
        <v>32100</v>
      </c>
      <c r="EQ143" s="2">
        <v>55400</v>
      </c>
      <c r="ER143" s="2">
        <v>9600</v>
      </c>
      <c r="ES143" s="2">
        <v>50700</v>
      </c>
      <c r="ET143" s="2">
        <v>53400</v>
      </c>
      <c r="EU143" s="2">
        <v>21200</v>
      </c>
      <c r="EV143" s="2">
        <v>59200</v>
      </c>
      <c r="EW143" s="2">
        <v>32300</v>
      </c>
      <c r="EX143" s="2">
        <v>46200</v>
      </c>
      <c r="EY143" s="2">
        <v>28700</v>
      </c>
      <c r="EZ143" s="2">
        <v>23700</v>
      </c>
      <c r="FA143" s="2">
        <v>38400</v>
      </c>
      <c r="FB143" s="2">
        <v>8100</v>
      </c>
      <c r="FC143" s="2">
        <v>17100</v>
      </c>
      <c r="FD143" s="2">
        <v>94600</v>
      </c>
      <c r="FE143" s="2">
        <v>9300</v>
      </c>
      <c r="FF143" s="2">
        <v>9500</v>
      </c>
      <c r="FG143" s="2">
        <v>31900</v>
      </c>
      <c r="FH143" s="2">
        <v>11800</v>
      </c>
      <c r="FI143" s="2">
        <v>12700</v>
      </c>
      <c r="FJ143" s="2">
        <v>19400</v>
      </c>
      <c r="FK143" s="2">
        <v>17000</v>
      </c>
      <c r="FL143" s="2">
        <v>14900</v>
      </c>
      <c r="FM143" s="2">
        <v>10800</v>
      </c>
      <c r="FN143" s="2">
        <v>40200</v>
      </c>
      <c r="FO143" s="2">
        <v>12700</v>
      </c>
      <c r="FP143" s="2">
        <v>10300</v>
      </c>
      <c r="FQ143" s="2">
        <v>17000</v>
      </c>
      <c r="FR143" s="2">
        <v>24800</v>
      </c>
      <c r="FS143" s="2">
        <v>15900</v>
      </c>
      <c r="FT143" s="2">
        <v>24700</v>
      </c>
      <c r="FU143" s="2">
        <v>20900</v>
      </c>
      <c r="FV143" s="2">
        <v>29000</v>
      </c>
      <c r="FW143" s="2">
        <v>19000</v>
      </c>
      <c r="FX143" s="2">
        <v>17000</v>
      </c>
      <c r="FY143" s="2">
        <v>33000</v>
      </c>
      <c r="FZ143" s="2">
        <v>33900</v>
      </c>
      <c r="GA143" s="2">
        <v>21900</v>
      </c>
      <c r="GB143" s="2">
        <v>14800</v>
      </c>
      <c r="GC143" s="2">
        <v>18800</v>
      </c>
      <c r="GD143" s="2">
        <v>14000</v>
      </c>
      <c r="GE143" s="2">
        <v>10400</v>
      </c>
      <c r="GF143" s="2">
        <v>32800</v>
      </c>
      <c r="GG143" s="2">
        <v>14600</v>
      </c>
      <c r="GH143" s="2">
        <v>26600</v>
      </c>
      <c r="GI143" s="2">
        <v>25500</v>
      </c>
      <c r="GJ143" s="2">
        <v>76900</v>
      </c>
      <c r="GK143" s="2">
        <v>89300</v>
      </c>
      <c r="GL143" s="2">
        <v>24300</v>
      </c>
      <c r="GM143" s="2">
        <v>21200</v>
      </c>
      <c r="GN143" s="2">
        <v>13200</v>
      </c>
      <c r="GO143" s="2">
        <v>46700</v>
      </c>
      <c r="GP143" s="2">
        <v>51700</v>
      </c>
      <c r="GQ143" s="2">
        <v>84900</v>
      </c>
      <c r="GR143" s="2">
        <v>60900</v>
      </c>
      <c r="GS143" s="2">
        <v>123700</v>
      </c>
      <c r="GT143" s="2">
        <v>43700</v>
      </c>
      <c r="GU143" s="2">
        <v>67500</v>
      </c>
      <c r="GV143" s="2">
        <v>46400</v>
      </c>
      <c r="GW143" s="2">
        <v>21900</v>
      </c>
      <c r="GX143" s="2">
        <v>26700</v>
      </c>
      <c r="GY143" s="2">
        <v>27500</v>
      </c>
      <c r="GZ143" s="2">
        <v>48100</v>
      </c>
      <c r="HA143" s="2">
        <v>54800</v>
      </c>
      <c r="HB143" s="2">
        <v>69000</v>
      </c>
      <c r="HC143" s="2">
        <v>97700</v>
      </c>
      <c r="HD143" s="2">
        <v>692700</v>
      </c>
      <c r="HE143" s="2">
        <v>33000</v>
      </c>
      <c r="HF143" s="2">
        <v>40100</v>
      </c>
      <c r="HG143" s="2">
        <v>58800</v>
      </c>
      <c r="HH143" s="2">
        <v>13700</v>
      </c>
      <c r="HI143" s="2">
        <v>39600</v>
      </c>
      <c r="HJ143" s="2">
        <v>27900</v>
      </c>
      <c r="HK143" s="2">
        <v>19300</v>
      </c>
      <c r="HL143" s="2">
        <v>10900</v>
      </c>
      <c r="HM143" s="2">
        <v>17000</v>
      </c>
      <c r="HN143" s="2">
        <v>31500</v>
      </c>
      <c r="HO143" s="2">
        <v>19600</v>
      </c>
      <c r="HP143" s="2">
        <v>23200</v>
      </c>
      <c r="HQ143" s="2">
        <v>28800</v>
      </c>
      <c r="HR143" s="2">
        <v>19100</v>
      </c>
      <c r="HS143" s="2">
        <v>22900</v>
      </c>
      <c r="HT143" s="2">
        <v>21800</v>
      </c>
      <c r="HU143" s="2">
        <v>18400</v>
      </c>
      <c r="HV143" s="2">
        <v>25300</v>
      </c>
      <c r="HW143" s="2">
        <v>15000</v>
      </c>
      <c r="HX143" s="2">
        <v>6000</v>
      </c>
      <c r="HY143" s="2">
        <v>15400</v>
      </c>
      <c r="HZ143" s="2">
        <v>10900</v>
      </c>
      <c r="IA143" s="2">
        <v>29100</v>
      </c>
      <c r="IB143" s="2">
        <v>33900</v>
      </c>
      <c r="IC143" s="2">
        <v>50500</v>
      </c>
      <c r="ID143" s="2">
        <v>18600</v>
      </c>
      <c r="IE143" s="2">
        <v>37400</v>
      </c>
      <c r="IF143" s="2">
        <v>46500</v>
      </c>
      <c r="IG143" s="2">
        <v>26300</v>
      </c>
      <c r="IH143" s="2">
        <v>23700</v>
      </c>
      <c r="II143" s="2">
        <v>39500</v>
      </c>
      <c r="IJ143" s="2">
        <v>24100</v>
      </c>
      <c r="IK143" s="2">
        <v>16100</v>
      </c>
      <c r="IL143" s="2">
        <v>15300</v>
      </c>
      <c r="IM143" s="2">
        <v>34200</v>
      </c>
      <c r="IN143" s="2">
        <v>11700</v>
      </c>
      <c r="IO143" s="2">
        <v>25100</v>
      </c>
      <c r="IP143" s="2">
        <v>22800</v>
      </c>
      <c r="IQ143" s="2">
        <v>22300</v>
      </c>
      <c r="IR143" s="2">
        <v>15700</v>
      </c>
      <c r="IS143" s="2">
        <v>20900</v>
      </c>
      <c r="IT143" s="2">
        <v>19000</v>
      </c>
    </row>
    <row r="144" spans="1:254" ht="15.9" customHeight="1">
      <c r="A144" s="390" t="s">
        <v>282</v>
      </c>
      <c r="B144" s="46" t="s">
        <v>283</v>
      </c>
      <c r="C144" s="50">
        <v>123700</v>
      </c>
      <c r="D144" s="16">
        <v>-78500</v>
      </c>
      <c r="E144" s="21">
        <v>202200</v>
      </c>
      <c r="F144" s="21">
        <v>205700</v>
      </c>
      <c r="G144" s="21">
        <v>164500</v>
      </c>
      <c r="H144" s="21">
        <v>131500</v>
      </c>
      <c r="I144" s="21">
        <v>211300</v>
      </c>
      <c r="J144" s="21">
        <v>120000</v>
      </c>
      <c r="K144" s="21">
        <v>185000</v>
      </c>
      <c r="L144" s="21">
        <v>119900</v>
      </c>
      <c r="M144" s="21">
        <v>109700</v>
      </c>
      <c r="N144" s="21">
        <v>127800</v>
      </c>
      <c r="O144" s="21">
        <v>105800</v>
      </c>
      <c r="P144" s="21">
        <v>196900</v>
      </c>
      <c r="Q144" s="21">
        <v>197000</v>
      </c>
      <c r="R144" s="21">
        <v>175500</v>
      </c>
      <c r="S144" s="21">
        <v>121500</v>
      </c>
      <c r="T144" s="21">
        <v>125000</v>
      </c>
      <c r="U144" s="21">
        <v>115300</v>
      </c>
      <c r="V144" s="21">
        <v>140100</v>
      </c>
      <c r="W144" s="21">
        <v>82200</v>
      </c>
      <c r="X144" s="21">
        <v>95000</v>
      </c>
      <c r="Y144" s="21">
        <v>239400</v>
      </c>
      <c r="Z144" s="21">
        <v>146300</v>
      </c>
      <c r="AA144" s="21">
        <v>116400</v>
      </c>
      <c r="AB144" s="21">
        <v>153900</v>
      </c>
      <c r="AC144" s="21">
        <v>116900</v>
      </c>
      <c r="AD144" s="21">
        <v>103400</v>
      </c>
      <c r="AE144" s="21">
        <v>62300</v>
      </c>
      <c r="AF144" s="21">
        <v>149700</v>
      </c>
      <c r="AG144" s="21">
        <v>112100</v>
      </c>
      <c r="AH144" s="21">
        <v>121400</v>
      </c>
      <c r="AI144" s="21">
        <v>129600</v>
      </c>
      <c r="AJ144" s="21">
        <v>138400</v>
      </c>
      <c r="AK144" s="21">
        <v>195800</v>
      </c>
      <c r="AL144" s="21">
        <v>261600</v>
      </c>
      <c r="AM144" s="21">
        <v>161800</v>
      </c>
      <c r="AN144" s="21">
        <v>118600</v>
      </c>
      <c r="AO144" s="21">
        <v>196200</v>
      </c>
      <c r="AP144" s="21">
        <v>170500</v>
      </c>
      <c r="AQ144" s="21">
        <v>164700</v>
      </c>
      <c r="AR144" s="21">
        <v>104700</v>
      </c>
      <c r="AS144" s="21">
        <v>171500</v>
      </c>
      <c r="AT144" s="21">
        <v>240100</v>
      </c>
      <c r="AU144" s="21">
        <v>208400</v>
      </c>
      <c r="AV144" s="21">
        <v>90900</v>
      </c>
      <c r="AW144" s="21">
        <v>119300</v>
      </c>
      <c r="AX144" s="21">
        <v>276300</v>
      </c>
      <c r="AY144" s="21">
        <v>175000</v>
      </c>
      <c r="AZ144" s="21">
        <v>150300</v>
      </c>
      <c r="BA144" s="21">
        <v>344300</v>
      </c>
      <c r="BB144" s="21">
        <v>158900</v>
      </c>
      <c r="BC144" s="21">
        <v>223200</v>
      </c>
      <c r="BD144" s="21">
        <v>290500</v>
      </c>
      <c r="BE144" s="21">
        <v>217500</v>
      </c>
      <c r="BF144" s="21">
        <v>153800</v>
      </c>
      <c r="BG144" s="21">
        <v>210200</v>
      </c>
      <c r="BH144" s="21">
        <v>205600</v>
      </c>
      <c r="BI144" s="21">
        <v>338700</v>
      </c>
      <c r="BJ144" s="21">
        <v>478000</v>
      </c>
      <c r="BK144" s="21">
        <v>231900</v>
      </c>
      <c r="BL144" s="21">
        <v>274700</v>
      </c>
      <c r="BM144" s="2">
        <v>266800</v>
      </c>
      <c r="BN144" s="2">
        <v>503200</v>
      </c>
      <c r="BO144" s="2">
        <v>177700</v>
      </c>
      <c r="BP144" s="2">
        <v>220700</v>
      </c>
      <c r="BQ144" s="2">
        <v>265500</v>
      </c>
      <c r="BR144" s="2">
        <v>128100</v>
      </c>
      <c r="BS144" s="2">
        <v>138700</v>
      </c>
      <c r="BT144" s="2">
        <v>168700</v>
      </c>
      <c r="BU144" s="2">
        <v>276800</v>
      </c>
      <c r="BV144" s="2">
        <v>442400</v>
      </c>
      <c r="BW144" s="2">
        <v>676100</v>
      </c>
      <c r="BX144" s="2">
        <v>297500</v>
      </c>
      <c r="BY144" s="2">
        <v>358200</v>
      </c>
      <c r="BZ144" s="2">
        <v>614900</v>
      </c>
      <c r="CA144" s="2">
        <v>321500</v>
      </c>
      <c r="CB144" s="2">
        <v>203700</v>
      </c>
      <c r="CC144" s="2">
        <v>303100</v>
      </c>
      <c r="CD144" s="2">
        <v>254200</v>
      </c>
      <c r="CE144" s="2">
        <v>368000</v>
      </c>
      <c r="CF144" s="2">
        <v>182100</v>
      </c>
      <c r="CG144" s="2">
        <v>104700</v>
      </c>
      <c r="CH144" s="2">
        <v>138700</v>
      </c>
      <c r="CI144" s="2">
        <v>91800</v>
      </c>
      <c r="CJ144" s="2">
        <v>141700</v>
      </c>
      <c r="CK144" s="2">
        <v>136400</v>
      </c>
      <c r="CL144" s="2">
        <v>148900</v>
      </c>
      <c r="CM144" s="2">
        <v>196100</v>
      </c>
      <c r="CN144" s="2">
        <v>179200</v>
      </c>
      <c r="CO144" s="2">
        <v>126900</v>
      </c>
      <c r="CP144" s="2">
        <v>130100</v>
      </c>
      <c r="CQ144" s="2">
        <v>84500</v>
      </c>
      <c r="CR144" s="2">
        <v>155000</v>
      </c>
      <c r="CS144" s="2">
        <v>139300</v>
      </c>
      <c r="CT144" s="2">
        <v>221300</v>
      </c>
      <c r="CU144" s="2">
        <v>221800</v>
      </c>
      <c r="CV144" s="2">
        <v>286600</v>
      </c>
      <c r="CW144" s="2">
        <v>351600</v>
      </c>
      <c r="CX144" s="2">
        <v>179300</v>
      </c>
      <c r="CY144" s="2">
        <v>172200</v>
      </c>
      <c r="CZ144" s="2">
        <v>226300</v>
      </c>
      <c r="DA144" s="2">
        <v>255400</v>
      </c>
      <c r="DB144" s="2">
        <v>318500</v>
      </c>
      <c r="DC144" s="2">
        <v>404300</v>
      </c>
      <c r="DD144" s="2">
        <v>272400</v>
      </c>
      <c r="DE144" s="2">
        <v>484000</v>
      </c>
      <c r="DF144" s="2">
        <v>466200</v>
      </c>
      <c r="DG144" s="2">
        <v>646700</v>
      </c>
      <c r="DH144" s="2">
        <v>267100</v>
      </c>
      <c r="DI144" s="2">
        <v>202500</v>
      </c>
      <c r="DJ144" s="2">
        <v>197100</v>
      </c>
      <c r="DK144" s="2">
        <v>182000</v>
      </c>
      <c r="DL144" s="2">
        <v>238800</v>
      </c>
      <c r="DM144" s="2">
        <v>161000</v>
      </c>
      <c r="DN144" s="2">
        <v>165300</v>
      </c>
      <c r="DO144" s="2">
        <v>103200</v>
      </c>
      <c r="DP144" s="2">
        <v>163500</v>
      </c>
      <c r="DQ144" s="2">
        <v>205500</v>
      </c>
      <c r="DR144" s="2">
        <v>155000</v>
      </c>
      <c r="DS144" s="2">
        <v>181000</v>
      </c>
      <c r="DT144" s="2">
        <v>181300</v>
      </c>
      <c r="DU144" s="2">
        <v>165600</v>
      </c>
      <c r="DV144" s="2">
        <v>150600</v>
      </c>
      <c r="DW144" s="2">
        <v>171100</v>
      </c>
      <c r="DX144" s="2">
        <v>265000</v>
      </c>
      <c r="DY144" s="2">
        <v>335800</v>
      </c>
      <c r="DZ144" s="2">
        <v>428200</v>
      </c>
      <c r="EA144" s="2">
        <v>125600</v>
      </c>
      <c r="EB144" s="2">
        <v>69800</v>
      </c>
      <c r="EC144" s="2">
        <v>109900</v>
      </c>
      <c r="ED144" s="2">
        <v>64100</v>
      </c>
      <c r="EE144" s="2">
        <v>62000</v>
      </c>
      <c r="EF144" s="2">
        <v>29500</v>
      </c>
      <c r="EG144" s="2">
        <v>42600</v>
      </c>
      <c r="EH144" s="2">
        <v>61800</v>
      </c>
      <c r="EI144" s="2">
        <v>43900</v>
      </c>
      <c r="EJ144" s="2">
        <v>80700</v>
      </c>
      <c r="EK144" s="2">
        <v>119000</v>
      </c>
      <c r="EL144" s="2">
        <v>39400</v>
      </c>
      <c r="EM144" s="2">
        <v>84200</v>
      </c>
      <c r="EN144" s="2">
        <v>39700</v>
      </c>
      <c r="EO144" s="2">
        <v>56000</v>
      </c>
      <c r="EP144" s="2">
        <v>27100</v>
      </c>
      <c r="EQ144" s="2">
        <v>77000</v>
      </c>
      <c r="ER144" s="2">
        <v>50100</v>
      </c>
      <c r="ES144" s="2">
        <v>51800</v>
      </c>
      <c r="ET144" s="2">
        <v>45900</v>
      </c>
      <c r="EU144" s="2">
        <v>31900</v>
      </c>
      <c r="EV144" s="2">
        <v>35300</v>
      </c>
      <c r="EW144" s="2">
        <v>51900</v>
      </c>
      <c r="EX144" s="2">
        <v>48800</v>
      </c>
      <c r="EY144" s="2">
        <v>72000</v>
      </c>
      <c r="EZ144" s="2">
        <v>51000</v>
      </c>
      <c r="FA144" s="2">
        <v>46700</v>
      </c>
      <c r="FB144" s="2">
        <v>76900</v>
      </c>
      <c r="FC144" s="2">
        <v>58700</v>
      </c>
      <c r="FD144" s="2">
        <v>77300</v>
      </c>
      <c r="FE144" s="2">
        <v>64800</v>
      </c>
      <c r="FF144" s="2">
        <v>45000</v>
      </c>
      <c r="FG144" s="2">
        <v>67900</v>
      </c>
      <c r="FH144" s="2">
        <v>54900</v>
      </c>
      <c r="FI144" s="2">
        <v>71900</v>
      </c>
      <c r="FJ144" s="2">
        <v>110000</v>
      </c>
      <c r="FK144" s="2">
        <v>102400</v>
      </c>
      <c r="FL144" s="2">
        <v>40100</v>
      </c>
      <c r="FM144" s="2">
        <v>55600</v>
      </c>
      <c r="FN144" s="2">
        <v>90800</v>
      </c>
      <c r="FO144" s="2">
        <v>119600</v>
      </c>
      <c r="FP144" s="2">
        <v>63200</v>
      </c>
      <c r="FQ144" s="2">
        <v>101400</v>
      </c>
      <c r="FR144" s="2">
        <v>78300</v>
      </c>
      <c r="FS144" s="2">
        <v>85600</v>
      </c>
      <c r="FT144" s="2">
        <v>116600</v>
      </c>
      <c r="FU144" s="2">
        <v>79800</v>
      </c>
      <c r="FV144" s="2">
        <v>95700</v>
      </c>
      <c r="FW144" s="2">
        <v>233000</v>
      </c>
      <c r="FX144" s="2">
        <v>61000</v>
      </c>
      <c r="FY144" s="2">
        <v>127900</v>
      </c>
      <c r="FZ144" s="2">
        <v>71500</v>
      </c>
      <c r="GA144" s="2">
        <v>91700</v>
      </c>
      <c r="GB144" s="2">
        <v>119100</v>
      </c>
      <c r="GC144" s="2">
        <v>239300</v>
      </c>
      <c r="GD144" s="2">
        <v>146800</v>
      </c>
      <c r="GE144" s="2">
        <v>93200</v>
      </c>
      <c r="GF144" s="2">
        <v>106300</v>
      </c>
      <c r="GG144" s="2">
        <v>81100</v>
      </c>
      <c r="GH144" s="2">
        <v>51500</v>
      </c>
      <c r="GI144" s="2">
        <v>45300</v>
      </c>
      <c r="GJ144" s="2">
        <v>59700</v>
      </c>
      <c r="GK144" s="2">
        <v>145700</v>
      </c>
      <c r="GL144" s="2">
        <v>35700</v>
      </c>
      <c r="GM144" s="2">
        <v>38300</v>
      </c>
      <c r="GN144" s="2">
        <v>43400</v>
      </c>
      <c r="GO144" s="2">
        <v>52700</v>
      </c>
      <c r="GP144" s="2">
        <v>41200</v>
      </c>
      <c r="GQ144" s="2">
        <v>35600</v>
      </c>
      <c r="GR144" s="2">
        <v>48100</v>
      </c>
      <c r="GS144" s="2">
        <v>23800</v>
      </c>
      <c r="GT144" s="2">
        <v>32700</v>
      </c>
      <c r="GU144" s="2">
        <v>78200</v>
      </c>
      <c r="GV144" s="2">
        <v>36600</v>
      </c>
      <c r="GW144" s="2">
        <v>28100</v>
      </c>
      <c r="GX144" s="2">
        <v>52800</v>
      </c>
      <c r="GY144" s="2">
        <v>62400</v>
      </c>
      <c r="GZ144" s="2">
        <v>59700</v>
      </c>
      <c r="HA144" s="2">
        <v>38500</v>
      </c>
      <c r="HB144" s="2">
        <v>57800</v>
      </c>
      <c r="HC144" s="2">
        <v>42700</v>
      </c>
      <c r="HD144" s="2">
        <v>28400</v>
      </c>
      <c r="HE144" s="2">
        <v>21200</v>
      </c>
      <c r="HF144" s="2">
        <v>31300</v>
      </c>
      <c r="HG144" s="2">
        <v>34300</v>
      </c>
      <c r="HH144" s="2">
        <v>47300</v>
      </c>
      <c r="HI144" s="2">
        <v>34700</v>
      </c>
      <c r="HJ144" s="2">
        <v>76700</v>
      </c>
      <c r="HK144" s="2">
        <v>69700</v>
      </c>
      <c r="HL144" s="2">
        <v>57100</v>
      </c>
      <c r="HM144" s="2">
        <v>44900</v>
      </c>
      <c r="HN144" s="2">
        <v>48200</v>
      </c>
      <c r="HO144" s="2">
        <v>57800</v>
      </c>
      <c r="HP144" s="2">
        <v>48900</v>
      </c>
      <c r="HQ144" s="2">
        <v>79700</v>
      </c>
      <c r="HR144" s="2">
        <v>63200</v>
      </c>
      <c r="HS144" s="2">
        <v>101300</v>
      </c>
      <c r="HT144" s="2">
        <v>42500</v>
      </c>
      <c r="HU144" s="2">
        <v>44800</v>
      </c>
      <c r="HV144" s="2">
        <v>40800</v>
      </c>
      <c r="HW144" s="2">
        <v>79200</v>
      </c>
      <c r="HX144" s="2">
        <v>81300</v>
      </c>
      <c r="HY144" s="2">
        <v>81700</v>
      </c>
      <c r="HZ144" s="2">
        <v>32100</v>
      </c>
      <c r="IA144" s="2">
        <v>41900</v>
      </c>
      <c r="IB144" s="2">
        <v>42400</v>
      </c>
      <c r="IC144" s="2">
        <v>44000</v>
      </c>
      <c r="ID144" s="2">
        <v>55900</v>
      </c>
      <c r="IE144" s="2">
        <v>103500</v>
      </c>
      <c r="IF144" s="2">
        <v>65800</v>
      </c>
      <c r="IG144" s="2">
        <v>59600</v>
      </c>
      <c r="IH144" s="2">
        <v>53000</v>
      </c>
      <c r="II144" s="2">
        <v>95100</v>
      </c>
      <c r="IJ144" s="2">
        <v>108500</v>
      </c>
      <c r="IK144" s="2">
        <v>118200</v>
      </c>
      <c r="IL144" s="2">
        <v>99300</v>
      </c>
      <c r="IM144" s="2">
        <v>213100</v>
      </c>
      <c r="IN144" s="2">
        <v>142800</v>
      </c>
      <c r="IO144" s="2">
        <v>203800</v>
      </c>
      <c r="IP144" s="2">
        <v>312000</v>
      </c>
      <c r="IQ144" s="2">
        <v>114600</v>
      </c>
      <c r="IR144" s="2">
        <v>193500</v>
      </c>
      <c r="IS144" s="2">
        <v>89200</v>
      </c>
      <c r="IT144" s="2">
        <v>54900</v>
      </c>
    </row>
    <row r="145" spans="1:254" ht="15.9" customHeight="1">
      <c r="A145" s="390" t="s">
        <v>284</v>
      </c>
      <c r="B145" s="46" t="s">
        <v>285</v>
      </c>
      <c r="C145" s="50">
        <v>453000</v>
      </c>
      <c r="D145" s="16">
        <v>-139100</v>
      </c>
      <c r="E145" s="21">
        <v>592100</v>
      </c>
      <c r="F145" s="21">
        <v>752900</v>
      </c>
      <c r="G145" s="21">
        <v>471100</v>
      </c>
      <c r="H145" s="21">
        <v>340300</v>
      </c>
      <c r="I145" s="21">
        <v>497000</v>
      </c>
      <c r="J145" s="21">
        <v>542300</v>
      </c>
      <c r="K145" s="21">
        <v>659300</v>
      </c>
      <c r="L145" s="21">
        <v>333200</v>
      </c>
      <c r="M145" s="21">
        <v>280700</v>
      </c>
      <c r="N145" s="21">
        <v>357200</v>
      </c>
      <c r="O145" s="21">
        <v>225500</v>
      </c>
      <c r="P145" s="21">
        <v>354100</v>
      </c>
      <c r="Q145" s="21">
        <v>356200</v>
      </c>
      <c r="R145" s="21">
        <v>588700</v>
      </c>
      <c r="S145" s="21">
        <v>439200</v>
      </c>
      <c r="T145" s="21">
        <v>314400</v>
      </c>
      <c r="U145" s="21">
        <v>358500</v>
      </c>
      <c r="V145" s="21">
        <v>415100</v>
      </c>
      <c r="W145" s="21">
        <v>423100</v>
      </c>
      <c r="X145" s="21">
        <v>487200</v>
      </c>
      <c r="Y145" s="21">
        <v>554400</v>
      </c>
      <c r="Z145" s="21">
        <v>614600</v>
      </c>
      <c r="AA145" s="21">
        <v>507600</v>
      </c>
      <c r="AB145" s="21">
        <v>499700</v>
      </c>
      <c r="AC145" s="21">
        <v>365600</v>
      </c>
      <c r="AD145" s="21">
        <v>611600</v>
      </c>
      <c r="AE145" s="21">
        <v>399500</v>
      </c>
      <c r="AF145" s="21">
        <v>516200</v>
      </c>
      <c r="AG145" s="21">
        <v>711400</v>
      </c>
      <c r="AH145" s="21">
        <v>494300</v>
      </c>
      <c r="AI145" s="21">
        <v>506900</v>
      </c>
      <c r="AJ145" s="21">
        <v>748500</v>
      </c>
      <c r="AK145" s="21">
        <v>556300</v>
      </c>
      <c r="AL145" s="21">
        <v>916100</v>
      </c>
      <c r="AM145" s="21">
        <v>439200</v>
      </c>
      <c r="AN145" s="21">
        <v>512700</v>
      </c>
      <c r="AO145" s="21">
        <v>1004800</v>
      </c>
      <c r="AP145" s="21">
        <v>548800</v>
      </c>
      <c r="AQ145" s="21">
        <v>525400</v>
      </c>
      <c r="AR145" s="21">
        <v>614900</v>
      </c>
      <c r="AS145" s="21">
        <v>392400</v>
      </c>
      <c r="AT145" s="21">
        <v>317800</v>
      </c>
      <c r="AU145" s="21">
        <v>347600</v>
      </c>
      <c r="AV145" s="21">
        <v>418600</v>
      </c>
      <c r="AW145" s="21">
        <v>423200</v>
      </c>
      <c r="AX145" s="21">
        <v>370800</v>
      </c>
      <c r="AY145" s="21">
        <v>539200</v>
      </c>
      <c r="AZ145" s="21">
        <v>436500</v>
      </c>
      <c r="BA145" s="21">
        <v>660800</v>
      </c>
      <c r="BB145" s="21">
        <v>469000</v>
      </c>
      <c r="BC145" s="21">
        <v>573300</v>
      </c>
      <c r="BD145" s="21">
        <v>816000</v>
      </c>
      <c r="BE145" s="21">
        <v>922200</v>
      </c>
      <c r="BF145" s="21">
        <v>560800</v>
      </c>
      <c r="BG145" s="21">
        <v>717600</v>
      </c>
      <c r="BH145" s="21">
        <v>412700</v>
      </c>
      <c r="BI145" s="21">
        <v>462800</v>
      </c>
      <c r="BJ145" s="21">
        <v>713300</v>
      </c>
      <c r="BK145" s="21">
        <v>1154400</v>
      </c>
      <c r="BL145" s="21">
        <v>154600</v>
      </c>
      <c r="BM145" s="2">
        <v>438300</v>
      </c>
      <c r="BN145" s="2">
        <v>467100</v>
      </c>
      <c r="BO145" s="2">
        <v>368600</v>
      </c>
      <c r="BP145" s="2">
        <v>443300</v>
      </c>
      <c r="BQ145" s="2">
        <v>473700</v>
      </c>
      <c r="BR145" s="2">
        <v>310500</v>
      </c>
      <c r="BS145" s="2">
        <v>359900</v>
      </c>
      <c r="BT145" s="2">
        <v>604600</v>
      </c>
      <c r="BU145" s="2">
        <v>461300</v>
      </c>
      <c r="BV145" s="2">
        <v>399800</v>
      </c>
      <c r="BW145" s="2">
        <v>419300</v>
      </c>
      <c r="BX145" s="2">
        <v>499100</v>
      </c>
      <c r="BY145" s="2">
        <v>401700</v>
      </c>
      <c r="BZ145" s="2">
        <v>472600</v>
      </c>
      <c r="CA145" s="2">
        <v>347000</v>
      </c>
      <c r="CB145" s="2">
        <v>348500</v>
      </c>
      <c r="CC145" s="2">
        <v>497700</v>
      </c>
      <c r="CD145" s="2">
        <v>820600</v>
      </c>
      <c r="CE145" s="2">
        <v>715800</v>
      </c>
      <c r="CF145" s="2">
        <v>462900</v>
      </c>
      <c r="CG145" s="2">
        <v>522900</v>
      </c>
      <c r="CH145" s="2">
        <v>698300</v>
      </c>
      <c r="CI145" s="2">
        <v>732600</v>
      </c>
      <c r="CJ145" s="2">
        <v>478200</v>
      </c>
      <c r="CK145" s="2">
        <v>505600</v>
      </c>
      <c r="CL145" s="2">
        <v>857000</v>
      </c>
      <c r="CM145" s="2">
        <v>780000</v>
      </c>
      <c r="CN145" s="2">
        <v>926400</v>
      </c>
      <c r="CO145" s="2">
        <v>650200</v>
      </c>
      <c r="CP145" s="2">
        <v>580400</v>
      </c>
      <c r="CQ145" s="2">
        <v>809400</v>
      </c>
      <c r="CR145" s="2">
        <v>610800</v>
      </c>
      <c r="CS145" s="2">
        <v>402200</v>
      </c>
      <c r="CT145" s="2">
        <v>703200</v>
      </c>
      <c r="CU145" s="2">
        <v>505200</v>
      </c>
      <c r="CV145" s="2">
        <v>424600</v>
      </c>
      <c r="CW145" s="2">
        <v>446400</v>
      </c>
      <c r="CX145" s="2">
        <v>608500</v>
      </c>
      <c r="CY145" s="2">
        <v>384100</v>
      </c>
      <c r="CZ145" s="2">
        <v>408600</v>
      </c>
      <c r="DA145" s="2">
        <v>530400</v>
      </c>
      <c r="DB145" s="2">
        <v>588400</v>
      </c>
      <c r="DC145" s="2">
        <v>943100</v>
      </c>
      <c r="DD145" s="2">
        <v>700600</v>
      </c>
      <c r="DE145" s="2">
        <v>842100</v>
      </c>
      <c r="DF145" s="2">
        <v>753500</v>
      </c>
      <c r="DG145" s="2">
        <v>888700</v>
      </c>
      <c r="DH145" s="2">
        <v>1232800</v>
      </c>
      <c r="DI145" s="2">
        <v>492000</v>
      </c>
      <c r="DJ145" s="2">
        <v>592800</v>
      </c>
      <c r="DK145" s="2">
        <v>435800</v>
      </c>
      <c r="DL145" s="2">
        <v>544700</v>
      </c>
      <c r="DM145" s="2">
        <v>732600</v>
      </c>
      <c r="DN145" s="2">
        <v>233600</v>
      </c>
      <c r="DO145" s="2">
        <v>272600</v>
      </c>
      <c r="DP145" s="2">
        <v>449800</v>
      </c>
      <c r="DQ145" s="2">
        <v>686300</v>
      </c>
      <c r="DR145" s="2">
        <v>551100</v>
      </c>
      <c r="DS145" s="2">
        <v>875300</v>
      </c>
      <c r="DT145" s="2">
        <v>1027600</v>
      </c>
      <c r="DU145" s="2">
        <v>302800</v>
      </c>
      <c r="DV145" s="2">
        <v>430000</v>
      </c>
      <c r="DW145" s="2">
        <v>519400</v>
      </c>
      <c r="DX145" s="2">
        <v>617000</v>
      </c>
      <c r="DY145" s="2">
        <v>867100</v>
      </c>
      <c r="DZ145" s="2">
        <v>680200</v>
      </c>
      <c r="EA145" s="2">
        <v>956300</v>
      </c>
      <c r="EB145" s="2">
        <v>466700</v>
      </c>
      <c r="EC145" s="2">
        <v>725500</v>
      </c>
      <c r="ED145" s="2">
        <v>344300</v>
      </c>
      <c r="EE145" s="2">
        <v>379200</v>
      </c>
      <c r="EF145" s="2">
        <v>357300</v>
      </c>
      <c r="EG145" s="2">
        <v>263800</v>
      </c>
      <c r="EH145" s="2">
        <v>192300</v>
      </c>
      <c r="EI145" s="2">
        <v>309100</v>
      </c>
      <c r="EJ145" s="2">
        <v>191900</v>
      </c>
      <c r="EK145" s="2">
        <v>152300</v>
      </c>
      <c r="EL145" s="2">
        <v>144000</v>
      </c>
      <c r="EM145" s="2">
        <v>209300</v>
      </c>
      <c r="EN145" s="2">
        <v>269100</v>
      </c>
      <c r="EO145" s="2">
        <v>176500</v>
      </c>
      <c r="EP145" s="2">
        <v>193200</v>
      </c>
      <c r="EQ145" s="2">
        <v>159000</v>
      </c>
      <c r="ER145" s="2">
        <v>193200</v>
      </c>
      <c r="ES145" s="2">
        <v>156800</v>
      </c>
      <c r="ET145" s="2">
        <v>102200</v>
      </c>
      <c r="EU145" s="2">
        <v>63000</v>
      </c>
      <c r="EV145" s="2">
        <v>93600</v>
      </c>
      <c r="EW145" s="2">
        <v>73900</v>
      </c>
      <c r="EX145" s="2">
        <v>121500</v>
      </c>
      <c r="EY145" s="2">
        <v>146200</v>
      </c>
      <c r="EZ145" s="2">
        <v>81400</v>
      </c>
      <c r="FA145" s="2">
        <v>115100</v>
      </c>
      <c r="FB145" s="2">
        <v>186500</v>
      </c>
      <c r="FC145" s="2">
        <v>103800</v>
      </c>
      <c r="FD145" s="2">
        <v>167000</v>
      </c>
      <c r="FE145" s="2">
        <v>103900</v>
      </c>
      <c r="FF145" s="2">
        <v>158200</v>
      </c>
      <c r="FG145" s="2">
        <v>128700</v>
      </c>
      <c r="FH145" s="2">
        <v>173300</v>
      </c>
      <c r="FI145" s="2">
        <v>115100</v>
      </c>
      <c r="FJ145" s="2">
        <v>110200</v>
      </c>
      <c r="FK145" s="2">
        <v>150000</v>
      </c>
      <c r="FL145" s="2">
        <v>167800</v>
      </c>
      <c r="FM145" s="2">
        <v>175200</v>
      </c>
      <c r="FN145" s="2">
        <v>99700</v>
      </c>
      <c r="FO145" s="2">
        <v>96900</v>
      </c>
      <c r="FP145" s="2">
        <v>156100</v>
      </c>
      <c r="FQ145" s="2">
        <v>224700</v>
      </c>
      <c r="FR145" s="2">
        <v>315100</v>
      </c>
      <c r="FS145" s="2">
        <v>116700</v>
      </c>
      <c r="FT145" s="2">
        <v>170200</v>
      </c>
      <c r="FU145" s="2">
        <v>160000</v>
      </c>
      <c r="FV145" s="2">
        <v>200800</v>
      </c>
      <c r="FW145" s="2">
        <v>231300</v>
      </c>
      <c r="FX145" s="2">
        <v>301800</v>
      </c>
      <c r="FY145" s="2">
        <v>439800</v>
      </c>
      <c r="FZ145" s="2">
        <v>504700</v>
      </c>
      <c r="GA145" s="2">
        <v>125400</v>
      </c>
      <c r="GB145" s="2">
        <v>219900</v>
      </c>
      <c r="GC145" s="2">
        <v>174700</v>
      </c>
      <c r="GD145" s="2">
        <v>944700</v>
      </c>
      <c r="GE145" s="2">
        <v>207500</v>
      </c>
      <c r="GF145" s="2">
        <v>196100</v>
      </c>
      <c r="GG145" s="2">
        <v>150000</v>
      </c>
      <c r="GH145" s="2">
        <v>151200</v>
      </c>
      <c r="GI145" s="2">
        <v>285900</v>
      </c>
      <c r="GJ145" s="2">
        <v>85800</v>
      </c>
      <c r="GK145" s="2">
        <v>96500</v>
      </c>
      <c r="GL145" s="2">
        <v>100100</v>
      </c>
      <c r="GM145" s="2">
        <v>82600</v>
      </c>
      <c r="GN145" s="2">
        <v>69200</v>
      </c>
      <c r="GO145" s="2">
        <v>123400</v>
      </c>
      <c r="GP145" s="2">
        <v>99700</v>
      </c>
      <c r="GQ145" s="2">
        <v>83500</v>
      </c>
      <c r="GR145" s="2">
        <v>58900</v>
      </c>
      <c r="GS145" s="2">
        <v>86800</v>
      </c>
      <c r="GT145" s="2">
        <v>117600</v>
      </c>
      <c r="GU145" s="2">
        <v>183100</v>
      </c>
      <c r="GV145" s="2">
        <v>154200</v>
      </c>
      <c r="GW145" s="2">
        <v>127500</v>
      </c>
      <c r="GX145" s="2">
        <v>112000</v>
      </c>
      <c r="GY145" s="2">
        <v>160500</v>
      </c>
      <c r="GZ145" s="2">
        <v>243300</v>
      </c>
      <c r="HA145" s="2">
        <v>124000</v>
      </c>
      <c r="HB145" s="2">
        <v>178600</v>
      </c>
      <c r="HC145" s="2">
        <v>118600</v>
      </c>
      <c r="HD145" s="2">
        <v>155400</v>
      </c>
      <c r="HE145" s="2">
        <v>147100</v>
      </c>
      <c r="HF145" s="2">
        <v>169000</v>
      </c>
      <c r="HG145" s="2">
        <v>168800</v>
      </c>
      <c r="HH145" s="2">
        <v>157900</v>
      </c>
      <c r="HI145" s="2">
        <v>118000</v>
      </c>
      <c r="HJ145" s="2">
        <v>246200</v>
      </c>
      <c r="HK145" s="2">
        <v>196500</v>
      </c>
      <c r="HL145" s="2">
        <v>226900</v>
      </c>
      <c r="HM145" s="2">
        <v>93000</v>
      </c>
      <c r="HN145" s="2">
        <v>121300</v>
      </c>
      <c r="HO145" s="2">
        <v>197300</v>
      </c>
      <c r="HP145" s="2">
        <v>96800</v>
      </c>
      <c r="HQ145" s="2">
        <v>152900</v>
      </c>
      <c r="HR145" s="2">
        <v>147800</v>
      </c>
      <c r="HS145" s="2">
        <v>294900</v>
      </c>
      <c r="HT145" s="2">
        <v>124600</v>
      </c>
      <c r="HU145" s="2">
        <v>198600</v>
      </c>
      <c r="HV145" s="2">
        <v>213800</v>
      </c>
      <c r="HW145" s="2">
        <v>191300</v>
      </c>
      <c r="HX145" s="2">
        <v>211000</v>
      </c>
      <c r="HY145" s="2">
        <v>201400</v>
      </c>
      <c r="HZ145" s="2">
        <v>230000</v>
      </c>
      <c r="IA145" s="2">
        <v>211400</v>
      </c>
      <c r="IB145" s="2">
        <v>322200</v>
      </c>
      <c r="IC145" s="2">
        <v>336400</v>
      </c>
      <c r="ID145" s="2">
        <v>460400</v>
      </c>
      <c r="IE145" s="2">
        <v>447500</v>
      </c>
      <c r="IF145" s="2">
        <v>289400</v>
      </c>
      <c r="IG145" s="2">
        <v>141300</v>
      </c>
      <c r="IH145" s="2">
        <v>139100</v>
      </c>
      <c r="II145" s="2">
        <v>168100</v>
      </c>
      <c r="IJ145" s="2">
        <v>307400</v>
      </c>
      <c r="IK145" s="2">
        <v>224400</v>
      </c>
      <c r="IL145" s="2">
        <v>273300</v>
      </c>
      <c r="IM145" s="2">
        <v>942700</v>
      </c>
      <c r="IN145" s="2">
        <v>181800</v>
      </c>
      <c r="IO145" s="2">
        <v>168000</v>
      </c>
      <c r="IP145" s="2">
        <v>130600</v>
      </c>
      <c r="IQ145" s="2">
        <v>103800</v>
      </c>
      <c r="IR145" s="2">
        <v>174100</v>
      </c>
      <c r="IS145" s="2">
        <v>100700</v>
      </c>
      <c r="IT145" s="2">
        <v>103500</v>
      </c>
    </row>
    <row r="146" spans="1:254" ht="15.9" customHeight="1">
      <c r="A146" s="390" t="s">
        <v>286</v>
      </c>
      <c r="B146" s="46" t="s">
        <v>287</v>
      </c>
      <c r="C146" s="50">
        <v>154500</v>
      </c>
      <c r="D146" s="16">
        <v>73600</v>
      </c>
      <c r="E146" s="21">
        <v>80900</v>
      </c>
      <c r="F146" s="21">
        <v>123500</v>
      </c>
      <c r="G146" s="21">
        <v>177900</v>
      </c>
      <c r="H146" s="21">
        <v>252400</v>
      </c>
      <c r="I146" s="21">
        <v>176400</v>
      </c>
      <c r="J146" s="21">
        <v>195100</v>
      </c>
      <c r="K146" s="21">
        <v>354500</v>
      </c>
      <c r="L146" s="21">
        <v>208300</v>
      </c>
      <c r="M146" s="21">
        <v>311500</v>
      </c>
      <c r="N146" s="21">
        <v>144500</v>
      </c>
      <c r="O146" s="21">
        <v>116600</v>
      </c>
      <c r="P146" s="21">
        <v>156600</v>
      </c>
      <c r="Q146" s="21">
        <v>125000</v>
      </c>
      <c r="R146" s="21">
        <v>566600</v>
      </c>
      <c r="S146" s="21">
        <v>198300</v>
      </c>
      <c r="T146" s="21">
        <v>157800</v>
      </c>
      <c r="U146" s="21">
        <v>120200</v>
      </c>
      <c r="V146" s="21">
        <v>240500</v>
      </c>
      <c r="W146" s="21">
        <v>311600</v>
      </c>
      <c r="X146" s="21">
        <v>95500</v>
      </c>
      <c r="Y146" s="21">
        <v>244600</v>
      </c>
      <c r="Z146" s="21">
        <v>135800</v>
      </c>
      <c r="AA146" s="21">
        <v>265200</v>
      </c>
      <c r="AB146" s="21">
        <v>279800</v>
      </c>
      <c r="AC146" s="21">
        <v>332600</v>
      </c>
      <c r="AD146" s="21">
        <v>348500</v>
      </c>
      <c r="AE146" s="21">
        <v>484300</v>
      </c>
      <c r="AF146" s="21">
        <v>226400</v>
      </c>
      <c r="AG146" s="21">
        <v>441200</v>
      </c>
      <c r="AH146" s="21">
        <v>245100</v>
      </c>
      <c r="AI146" s="21">
        <v>193200</v>
      </c>
      <c r="AJ146" s="21">
        <v>465900</v>
      </c>
      <c r="AK146" s="21">
        <v>734800</v>
      </c>
      <c r="AL146" s="21">
        <v>1217900</v>
      </c>
      <c r="AM146" s="21">
        <v>2239700</v>
      </c>
      <c r="AN146" s="21">
        <v>331200</v>
      </c>
      <c r="AO146" s="21">
        <v>211100</v>
      </c>
      <c r="AP146" s="21">
        <v>238800</v>
      </c>
      <c r="AQ146" s="21">
        <v>270500</v>
      </c>
      <c r="AR146" s="21">
        <v>382100</v>
      </c>
      <c r="AS146" s="21">
        <v>336500</v>
      </c>
      <c r="AT146" s="21">
        <v>1247500</v>
      </c>
      <c r="AU146" s="21">
        <v>839500</v>
      </c>
      <c r="AV146" s="21">
        <v>180600</v>
      </c>
      <c r="AW146" s="21">
        <v>222100</v>
      </c>
      <c r="AX146" s="21">
        <v>307700</v>
      </c>
      <c r="AY146" s="21">
        <v>423000</v>
      </c>
      <c r="AZ146" s="21">
        <v>650300</v>
      </c>
      <c r="BA146" s="21">
        <v>749300</v>
      </c>
      <c r="BB146" s="21">
        <v>303800</v>
      </c>
      <c r="BC146" s="21">
        <v>1469800</v>
      </c>
      <c r="BD146" s="21">
        <v>388000</v>
      </c>
      <c r="BE146" s="21">
        <v>395600</v>
      </c>
      <c r="BF146" s="21">
        <v>673200</v>
      </c>
      <c r="BG146" s="21">
        <v>822600</v>
      </c>
      <c r="BH146" s="21">
        <v>581600</v>
      </c>
      <c r="BI146" s="21">
        <v>751400</v>
      </c>
      <c r="BJ146" s="21">
        <v>2726100</v>
      </c>
      <c r="BK146" s="21">
        <v>860100</v>
      </c>
      <c r="BL146" s="21">
        <v>2031100</v>
      </c>
      <c r="BM146" s="2">
        <v>521800</v>
      </c>
      <c r="BN146" s="2">
        <v>602900</v>
      </c>
      <c r="BO146" s="2">
        <v>1100100</v>
      </c>
      <c r="BP146" s="2">
        <v>345600</v>
      </c>
      <c r="BQ146" s="2">
        <v>616700</v>
      </c>
      <c r="BR146" s="2">
        <v>631800</v>
      </c>
      <c r="BS146" s="2">
        <v>423800</v>
      </c>
      <c r="BT146" s="2">
        <v>754500</v>
      </c>
      <c r="BU146" s="2">
        <v>663000</v>
      </c>
      <c r="BV146" s="2">
        <v>1486000</v>
      </c>
      <c r="BW146" s="2">
        <v>1805200</v>
      </c>
      <c r="BX146" s="2">
        <v>2214400</v>
      </c>
      <c r="BY146" s="2">
        <v>2130400</v>
      </c>
      <c r="BZ146" s="2">
        <v>1277500</v>
      </c>
      <c r="CA146" s="2">
        <v>2219600</v>
      </c>
      <c r="CB146" s="2">
        <v>2740000</v>
      </c>
      <c r="CC146" s="2">
        <v>1390700</v>
      </c>
      <c r="CD146" s="2">
        <v>1327800</v>
      </c>
      <c r="CE146" s="2">
        <v>1494900</v>
      </c>
      <c r="CF146" s="2">
        <v>4120500</v>
      </c>
      <c r="CG146" s="2">
        <v>1107200</v>
      </c>
      <c r="CH146" s="2">
        <v>2074800</v>
      </c>
      <c r="CI146" s="2">
        <v>2642300</v>
      </c>
      <c r="CJ146" s="2">
        <v>2451200</v>
      </c>
      <c r="CK146" s="2">
        <v>2092000</v>
      </c>
      <c r="CL146" s="2">
        <v>1528300</v>
      </c>
      <c r="CM146" s="2">
        <v>3005600</v>
      </c>
      <c r="CN146" s="2">
        <v>2156000</v>
      </c>
      <c r="CO146" s="2">
        <v>3323700</v>
      </c>
      <c r="CP146" s="2">
        <v>7314000</v>
      </c>
      <c r="CQ146" s="2">
        <v>6676500</v>
      </c>
      <c r="CR146" s="2">
        <v>13906700</v>
      </c>
      <c r="CS146" s="2">
        <v>14221100</v>
      </c>
      <c r="CT146" s="2">
        <v>5168500</v>
      </c>
      <c r="CU146" s="2">
        <v>8573300</v>
      </c>
      <c r="CV146" s="2">
        <v>5861100</v>
      </c>
      <c r="CW146" s="2">
        <v>15105900</v>
      </c>
      <c r="CX146" s="2">
        <v>862200</v>
      </c>
      <c r="CY146" s="2">
        <v>983100</v>
      </c>
      <c r="CZ146" s="2">
        <v>1244200</v>
      </c>
      <c r="DA146" s="2">
        <v>852400</v>
      </c>
      <c r="DB146" s="2">
        <v>587400</v>
      </c>
      <c r="DC146" s="2">
        <v>1145800</v>
      </c>
      <c r="DD146" s="2">
        <v>954700</v>
      </c>
      <c r="DE146" s="2">
        <v>936000</v>
      </c>
      <c r="DF146" s="2">
        <v>2250200</v>
      </c>
      <c r="DG146" s="2">
        <v>1239500</v>
      </c>
      <c r="DH146" s="2">
        <v>2243000</v>
      </c>
      <c r="DI146" s="2">
        <v>1247600</v>
      </c>
      <c r="DJ146" s="2">
        <v>866700</v>
      </c>
      <c r="DK146" s="2">
        <v>1294800</v>
      </c>
      <c r="DL146" s="2">
        <v>1655800</v>
      </c>
      <c r="DM146" s="2">
        <v>6448800</v>
      </c>
      <c r="DN146" s="2">
        <v>2995000</v>
      </c>
      <c r="DO146" s="2">
        <v>2698600</v>
      </c>
      <c r="DP146" s="2">
        <v>853800</v>
      </c>
      <c r="DQ146" s="2">
        <v>959500</v>
      </c>
      <c r="DR146" s="2">
        <v>2442200</v>
      </c>
      <c r="DS146" s="2">
        <v>2552900</v>
      </c>
      <c r="DT146" s="2">
        <v>1117500</v>
      </c>
      <c r="DU146" s="2">
        <v>813200</v>
      </c>
      <c r="DV146" s="2">
        <v>588100</v>
      </c>
      <c r="DW146" s="2">
        <v>811200</v>
      </c>
      <c r="DX146" s="2">
        <v>1378300</v>
      </c>
      <c r="DY146" s="2">
        <v>6204100</v>
      </c>
      <c r="DZ146" s="2">
        <v>2790600</v>
      </c>
      <c r="EA146" s="2">
        <v>1497000</v>
      </c>
      <c r="EB146" s="2">
        <v>11530000</v>
      </c>
      <c r="EC146" s="2">
        <v>3192600</v>
      </c>
      <c r="ED146" s="2">
        <v>13697600</v>
      </c>
      <c r="EE146" s="2">
        <v>3990900</v>
      </c>
      <c r="EF146" s="2">
        <v>334600</v>
      </c>
      <c r="EG146" s="2">
        <v>412500</v>
      </c>
      <c r="EH146" s="2">
        <v>212800</v>
      </c>
      <c r="EI146" s="2">
        <v>240200</v>
      </c>
      <c r="EJ146" s="2">
        <v>177600</v>
      </c>
      <c r="EK146" s="2">
        <v>251400</v>
      </c>
      <c r="EL146" s="2">
        <v>307900</v>
      </c>
      <c r="EM146" s="2">
        <v>565300</v>
      </c>
      <c r="EN146" s="2">
        <v>341100</v>
      </c>
      <c r="EO146" s="2">
        <v>613200</v>
      </c>
      <c r="EP146" s="2">
        <v>880000</v>
      </c>
      <c r="EQ146" s="2">
        <v>4488900</v>
      </c>
      <c r="ER146" s="2">
        <v>10467000</v>
      </c>
      <c r="ES146" s="2">
        <v>254500</v>
      </c>
      <c r="ET146" s="2">
        <v>205400</v>
      </c>
      <c r="EU146" s="2">
        <v>200400</v>
      </c>
      <c r="EV146" s="2">
        <v>369400</v>
      </c>
      <c r="EW146" s="2">
        <v>333300</v>
      </c>
      <c r="EX146" s="2">
        <v>208400</v>
      </c>
      <c r="EY146" s="2">
        <v>265200</v>
      </c>
      <c r="EZ146" s="2">
        <v>928200</v>
      </c>
      <c r="FA146" s="2">
        <v>255600</v>
      </c>
      <c r="FB146" s="2">
        <v>189700</v>
      </c>
      <c r="FC146" s="2">
        <v>321500</v>
      </c>
      <c r="FD146" s="2">
        <v>173200</v>
      </c>
      <c r="FE146" s="2">
        <v>158000</v>
      </c>
      <c r="FF146" s="2">
        <v>159800</v>
      </c>
      <c r="FG146" s="2">
        <v>209300</v>
      </c>
      <c r="FH146" s="2">
        <v>104900</v>
      </c>
      <c r="FI146" s="2">
        <v>111500</v>
      </c>
      <c r="FJ146" s="2">
        <v>150500</v>
      </c>
      <c r="FK146" s="2">
        <v>277300</v>
      </c>
      <c r="FL146" s="2">
        <v>105400</v>
      </c>
      <c r="FM146" s="2">
        <v>94100</v>
      </c>
      <c r="FN146" s="2">
        <v>184200</v>
      </c>
      <c r="FO146" s="2">
        <v>171200</v>
      </c>
      <c r="FP146" s="2">
        <v>241100</v>
      </c>
      <c r="FQ146" s="2">
        <v>161800</v>
      </c>
      <c r="FR146" s="2">
        <v>124800</v>
      </c>
      <c r="FS146" s="2">
        <v>275900</v>
      </c>
      <c r="FT146" s="2">
        <v>130300</v>
      </c>
      <c r="FU146" s="2">
        <v>115400</v>
      </c>
      <c r="FV146" s="2">
        <v>210800</v>
      </c>
      <c r="FW146" s="2">
        <v>385000</v>
      </c>
      <c r="FX146" s="2">
        <v>813500</v>
      </c>
      <c r="FY146" s="2">
        <v>532600</v>
      </c>
      <c r="FZ146" s="2">
        <v>538800</v>
      </c>
      <c r="GA146" s="2">
        <v>227900</v>
      </c>
      <c r="GB146" s="2">
        <v>264900</v>
      </c>
      <c r="GC146" s="2">
        <v>365700</v>
      </c>
      <c r="GD146" s="2">
        <v>157600</v>
      </c>
      <c r="GE146" s="2">
        <v>117500</v>
      </c>
      <c r="GF146" s="2">
        <v>233300</v>
      </c>
      <c r="GG146" s="2">
        <v>79600</v>
      </c>
      <c r="GH146" s="2">
        <v>93700</v>
      </c>
      <c r="GI146" s="2">
        <v>114700</v>
      </c>
      <c r="GJ146" s="2">
        <v>157600</v>
      </c>
      <c r="GK146" s="2">
        <v>94100</v>
      </c>
      <c r="GL146" s="2">
        <v>139600</v>
      </c>
      <c r="GM146" s="2">
        <v>87500</v>
      </c>
      <c r="GN146" s="2">
        <v>48800</v>
      </c>
      <c r="GO146" s="2">
        <v>122700</v>
      </c>
      <c r="GP146" s="2">
        <v>599100</v>
      </c>
      <c r="GQ146" s="2">
        <v>535400</v>
      </c>
      <c r="GR146" s="2">
        <v>450500</v>
      </c>
      <c r="GS146" s="2">
        <v>220400</v>
      </c>
      <c r="GT146" s="2">
        <v>1182800</v>
      </c>
      <c r="GU146" s="2">
        <v>754600</v>
      </c>
      <c r="GV146" s="2">
        <v>151500</v>
      </c>
      <c r="GW146" s="2">
        <v>312400</v>
      </c>
      <c r="GX146" s="2">
        <v>463400</v>
      </c>
      <c r="GY146" s="2">
        <v>1963400</v>
      </c>
      <c r="GZ146" s="2">
        <v>166000</v>
      </c>
      <c r="HA146" s="2">
        <v>305900</v>
      </c>
      <c r="HB146" s="2">
        <v>595800</v>
      </c>
      <c r="HC146" s="2">
        <v>342200</v>
      </c>
      <c r="HD146" s="2">
        <v>44600</v>
      </c>
      <c r="HE146" s="2">
        <v>44400</v>
      </c>
      <c r="HF146" s="2">
        <v>116700</v>
      </c>
      <c r="HG146" s="2">
        <v>85100</v>
      </c>
      <c r="HH146" s="2">
        <v>132800</v>
      </c>
      <c r="HI146" s="2">
        <v>174900</v>
      </c>
      <c r="HJ146" s="2">
        <v>119900</v>
      </c>
      <c r="HK146" s="2">
        <v>264800</v>
      </c>
      <c r="HL146" s="2">
        <v>102600</v>
      </c>
      <c r="HM146" s="2">
        <v>183400</v>
      </c>
      <c r="HN146" s="2">
        <v>293100</v>
      </c>
      <c r="HO146" s="2">
        <v>315200</v>
      </c>
      <c r="HP146" s="2">
        <v>241000</v>
      </c>
      <c r="HQ146" s="2">
        <v>879500</v>
      </c>
      <c r="HR146" s="2">
        <v>61800</v>
      </c>
      <c r="HS146" s="2">
        <v>208900</v>
      </c>
      <c r="HT146" s="2">
        <v>95600</v>
      </c>
      <c r="HU146" s="2">
        <v>125900</v>
      </c>
      <c r="HV146" s="2">
        <v>80900</v>
      </c>
      <c r="HW146" s="2">
        <v>90700</v>
      </c>
      <c r="HX146" s="2">
        <v>73700</v>
      </c>
      <c r="HY146" s="2">
        <v>43100</v>
      </c>
      <c r="HZ146" s="2">
        <v>139100</v>
      </c>
      <c r="IA146" s="2">
        <v>100400</v>
      </c>
      <c r="IB146" s="2">
        <v>142100</v>
      </c>
      <c r="IC146" s="2">
        <v>86300</v>
      </c>
      <c r="ID146" s="2">
        <v>140900</v>
      </c>
      <c r="IE146" s="2">
        <v>113300</v>
      </c>
      <c r="IF146" s="2">
        <v>177800</v>
      </c>
      <c r="IG146" s="2">
        <v>107000</v>
      </c>
      <c r="IH146" s="2">
        <v>149700</v>
      </c>
      <c r="II146" s="2">
        <v>150400</v>
      </c>
      <c r="IJ146" s="2">
        <v>141300</v>
      </c>
      <c r="IK146" s="2">
        <v>207100</v>
      </c>
      <c r="IL146" s="2">
        <v>329500</v>
      </c>
      <c r="IM146" s="2">
        <v>336800</v>
      </c>
      <c r="IN146" s="2">
        <v>49200</v>
      </c>
      <c r="IO146" s="2">
        <v>98500</v>
      </c>
      <c r="IP146" s="2">
        <v>165500</v>
      </c>
      <c r="IQ146" s="2">
        <v>234600</v>
      </c>
      <c r="IR146" s="2">
        <v>196000</v>
      </c>
      <c r="IS146" s="2">
        <v>1002100</v>
      </c>
      <c r="IT146" s="2">
        <v>301600</v>
      </c>
    </row>
    <row r="147" spans="1:254" ht="15.9" customHeight="1">
      <c r="A147" s="390" t="s">
        <v>288</v>
      </c>
      <c r="B147" s="46" t="s">
        <v>289</v>
      </c>
      <c r="C147" s="50">
        <v>65200</v>
      </c>
      <c r="D147" s="16">
        <v>-27400</v>
      </c>
      <c r="E147" s="21">
        <v>92600</v>
      </c>
      <c r="F147" s="21">
        <v>156400</v>
      </c>
      <c r="G147" s="21">
        <v>118900</v>
      </c>
      <c r="H147" s="21">
        <v>93200</v>
      </c>
      <c r="I147" s="21">
        <v>314100</v>
      </c>
      <c r="J147" s="21">
        <v>178700</v>
      </c>
      <c r="K147" s="21">
        <v>128700</v>
      </c>
      <c r="L147" s="21">
        <v>92700</v>
      </c>
      <c r="M147" s="21">
        <v>98600</v>
      </c>
      <c r="N147" s="21">
        <v>48500</v>
      </c>
      <c r="O147" s="21">
        <v>49700</v>
      </c>
      <c r="P147" s="21">
        <v>70700</v>
      </c>
      <c r="Q147" s="21">
        <v>71000</v>
      </c>
      <c r="R147" s="21">
        <v>133200</v>
      </c>
      <c r="S147" s="21">
        <v>95400</v>
      </c>
      <c r="T147" s="21">
        <v>72100</v>
      </c>
      <c r="U147" s="21">
        <v>116500</v>
      </c>
      <c r="V147" s="21">
        <v>94400</v>
      </c>
      <c r="W147" s="21">
        <v>190000</v>
      </c>
      <c r="X147" s="21">
        <v>79600</v>
      </c>
      <c r="Y147" s="21">
        <v>83700</v>
      </c>
      <c r="Z147" s="21">
        <v>132500</v>
      </c>
      <c r="AA147" s="21">
        <v>114300</v>
      </c>
      <c r="AB147" s="21">
        <v>103600</v>
      </c>
      <c r="AC147" s="21">
        <v>92200</v>
      </c>
      <c r="AD147" s="21">
        <v>78000</v>
      </c>
      <c r="AE147" s="21">
        <v>66200</v>
      </c>
      <c r="AF147" s="21">
        <v>68700</v>
      </c>
      <c r="AG147" s="21">
        <v>71300</v>
      </c>
      <c r="AH147" s="21">
        <v>89800</v>
      </c>
      <c r="AI147" s="21">
        <v>110100</v>
      </c>
      <c r="AJ147" s="21">
        <v>135700</v>
      </c>
      <c r="AK147" s="21">
        <v>221500</v>
      </c>
      <c r="AL147" s="21">
        <v>166200</v>
      </c>
      <c r="AM147" s="21">
        <v>236300</v>
      </c>
      <c r="AN147" s="21">
        <v>321300</v>
      </c>
      <c r="AO147" s="21">
        <v>381200</v>
      </c>
      <c r="AP147" s="21">
        <v>480600</v>
      </c>
      <c r="AQ147" s="21">
        <v>151900</v>
      </c>
      <c r="AR147" s="21">
        <v>158900</v>
      </c>
      <c r="AS147" s="21">
        <v>84700</v>
      </c>
      <c r="AT147" s="21">
        <v>145900</v>
      </c>
      <c r="AU147" s="21">
        <v>137700</v>
      </c>
      <c r="AV147" s="21">
        <v>97900</v>
      </c>
      <c r="AW147" s="21">
        <v>129100</v>
      </c>
      <c r="AX147" s="21">
        <v>228700</v>
      </c>
      <c r="AY147" s="21">
        <v>222000</v>
      </c>
      <c r="AZ147" s="21">
        <v>175200</v>
      </c>
      <c r="BA147" s="21">
        <v>74200</v>
      </c>
      <c r="BB147" s="21">
        <v>88300</v>
      </c>
      <c r="BC147" s="21">
        <v>129800</v>
      </c>
      <c r="BD147" s="21">
        <v>74300</v>
      </c>
      <c r="BE147" s="21">
        <v>144700</v>
      </c>
      <c r="BF147" s="21">
        <v>143100</v>
      </c>
      <c r="BG147" s="21">
        <v>133100</v>
      </c>
      <c r="BH147" s="21">
        <v>118100</v>
      </c>
      <c r="BI147" s="21">
        <v>132500</v>
      </c>
      <c r="BJ147" s="21">
        <v>88000</v>
      </c>
      <c r="BK147" s="21">
        <v>130200</v>
      </c>
      <c r="BL147" s="21">
        <v>163300</v>
      </c>
      <c r="BM147" s="2">
        <v>111400</v>
      </c>
      <c r="BN147" s="2">
        <v>159300</v>
      </c>
      <c r="BO147" s="2">
        <v>150600</v>
      </c>
      <c r="BP147" s="2">
        <v>274200</v>
      </c>
      <c r="BQ147" s="2">
        <v>327900</v>
      </c>
      <c r="BR147" s="2">
        <v>134500</v>
      </c>
      <c r="BS147" s="2">
        <v>152100</v>
      </c>
      <c r="BT147" s="2">
        <v>165100</v>
      </c>
      <c r="BU147" s="2">
        <v>217900</v>
      </c>
      <c r="BV147" s="2">
        <v>339700</v>
      </c>
      <c r="BW147" s="2">
        <v>371200</v>
      </c>
      <c r="BX147" s="2">
        <v>224900</v>
      </c>
      <c r="BY147" s="2">
        <v>98500</v>
      </c>
      <c r="BZ147" s="2">
        <v>111100</v>
      </c>
      <c r="CA147" s="2">
        <v>142500</v>
      </c>
      <c r="CB147" s="2">
        <v>230100</v>
      </c>
      <c r="CC147" s="2">
        <v>200700</v>
      </c>
      <c r="CD147" s="2">
        <v>284600</v>
      </c>
      <c r="CE147" s="2">
        <v>279200</v>
      </c>
      <c r="CF147" s="2">
        <v>226700</v>
      </c>
      <c r="CG147" s="2">
        <v>163700</v>
      </c>
      <c r="CH147" s="2">
        <v>224800</v>
      </c>
      <c r="CI147" s="2">
        <v>78000</v>
      </c>
      <c r="CJ147" s="2">
        <v>115200</v>
      </c>
      <c r="CK147" s="2">
        <v>170100</v>
      </c>
      <c r="CL147" s="2">
        <v>288700</v>
      </c>
      <c r="CM147" s="2">
        <v>242800</v>
      </c>
      <c r="CN147" s="2">
        <v>223400</v>
      </c>
      <c r="CO147" s="2">
        <v>159600</v>
      </c>
      <c r="CP147" s="2">
        <v>248700</v>
      </c>
      <c r="CQ147" s="2">
        <v>457900</v>
      </c>
      <c r="CR147" s="2">
        <v>229100</v>
      </c>
      <c r="CS147" s="2">
        <v>276000</v>
      </c>
      <c r="CT147" s="2">
        <v>210300</v>
      </c>
      <c r="CU147" s="2">
        <v>327000</v>
      </c>
      <c r="CV147" s="2">
        <v>228600</v>
      </c>
      <c r="CW147" s="2">
        <v>480700</v>
      </c>
      <c r="CX147" s="2">
        <v>633400</v>
      </c>
      <c r="CY147" s="2">
        <v>139400</v>
      </c>
      <c r="CZ147" s="2">
        <v>127600</v>
      </c>
      <c r="DA147" s="2">
        <v>101300</v>
      </c>
      <c r="DB147" s="2">
        <v>78300</v>
      </c>
      <c r="DC147" s="2">
        <v>104800</v>
      </c>
      <c r="DD147" s="2">
        <v>69100</v>
      </c>
      <c r="DE147" s="2">
        <v>124900</v>
      </c>
      <c r="DF147" s="2">
        <v>128000</v>
      </c>
      <c r="DG147" s="2">
        <v>132700</v>
      </c>
      <c r="DH147" s="2">
        <v>91700</v>
      </c>
      <c r="DI147" s="2">
        <v>44000</v>
      </c>
      <c r="DJ147" s="2">
        <v>61100</v>
      </c>
      <c r="DK147" s="2">
        <v>84500</v>
      </c>
      <c r="DL147" s="2">
        <v>84800</v>
      </c>
      <c r="DM147" s="2">
        <v>67400</v>
      </c>
      <c r="DN147" s="2">
        <v>80900</v>
      </c>
      <c r="DO147" s="2">
        <v>81500</v>
      </c>
      <c r="DP147" s="2">
        <v>91700</v>
      </c>
      <c r="DQ147" s="2">
        <v>75500</v>
      </c>
      <c r="DR147" s="2">
        <v>59700</v>
      </c>
      <c r="DS147" s="2">
        <v>77000</v>
      </c>
      <c r="DT147" s="2">
        <v>62800</v>
      </c>
      <c r="DU147" s="2">
        <v>87200</v>
      </c>
      <c r="DV147" s="2">
        <v>59900</v>
      </c>
      <c r="DW147" s="2">
        <v>90600</v>
      </c>
      <c r="DX147" s="2">
        <v>33300</v>
      </c>
      <c r="DY147" s="2">
        <v>49800</v>
      </c>
      <c r="DZ147" s="2">
        <v>73600</v>
      </c>
      <c r="EA147" s="2">
        <v>69500</v>
      </c>
      <c r="EB147" s="2">
        <v>41600</v>
      </c>
      <c r="EC147" s="2">
        <v>32400</v>
      </c>
      <c r="ED147" s="2">
        <v>25700</v>
      </c>
      <c r="EE147" s="2">
        <v>53700</v>
      </c>
      <c r="EF147" s="2">
        <v>38000</v>
      </c>
      <c r="EG147" s="2">
        <v>59200</v>
      </c>
      <c r="EH147" s="2">
        <v>41300</v>
      </c>
      <c r="EI147" s="2">
        <v>52900</v>
      </c>
      <c r="EJ147" s="2">
        <v>62900</v>
      </c>
      <c r="EK147" s="2">
        <v>94800</v>
      </c>
      <c r="EL147" s="2">
        <v>49500</v>
      </c>
      <c r="EM147" s="2">
        <v>70200</v>
      </c>
      <c r="EN147" s="2">
        <v>62600</v>
      </c>
      <c r="EO147" s="2">
        <v>34400</v>
      </c>
      <c r="EP147" s="2">
        <v>91800</v>
      </c>
      <c r="EQ147" s="2">
        <v>73400</v>
      </c>
      <c r="ER147" s="2">
        <v>55300</v>
      </c>
      <c r="ES147" s="2">
        <v>57300</v>
      </c>
      <c r="ET147" s="2">
        <v>51600</v>
      </c>
      <c r="EU147" s="2">
        <v>61700</v>
      </c>
      <c r="EV147" s="2">
        <v>104300</v>
      </c>
      <c r="EW147" s="2">
        <v>183800</v>
      </c>
      <c r="EX147" s="2">
        <v>200900</v>
      </c>
      <c r="EY147" s="2">
        <v>167200</v>
      </c>
      <c r="EZ147" s="2">
        <v>143600</v>
      </c>
      <c r="FA147" s="2">
        <v>37600</v>
      </c>
      <c r="FB147" s="2">
        <v>46100</v>
      </c>
      <c r="FC147" s="2">
        <v>33400</v>
      </c>
      <c r="FD147" s="2">
        <v>71700</v>
      </c>
      <c r="FE147" s="2">
        <v>93000</v>
      </c>
      <c r="FF147" s="2">
        <v>177500</v>
      </c>
      <c r="FG147" s="2">
        <v>68900</v>
      </c>
      <c r="FH147" s="2">
        <v>80400</v>
      </c>
      <c r="FI147" s="2">
        <v>87500</v>
      </c>
      <c r="FJ147" s="2">
        <v>54300</v>
      </c>
      <c r="FK147" s="2">
        <v>20900</v>
      </c>
      <c r="FL147" s="2">
        <v>31500</v>
      </c>
      <c r="FM147" s="2">
        <v>33600</v>
      </c>
      <c r="FN147" s="2">
        <v>21300</v>
      </c>
      <c r="FO147" s="2">
        <v>20800</v>
      </c>
      <c r="FP147" s="2">
        <v>30000</v>
      </c>
      <c r="FQ147" s="2">
        <v>19400</v>
      </c>
      <c r="FR147" s="2">
        <v>17600</v>
      </c>
      <c r="FS147" s="2">
        <v>30800</v>
      </c>
      <c r="FT147" s="2">
        <v>63700</v>
      </c>
      <c r="FU147" s="2">
        <v>54800</v>
      </c>
      <c r="FV147" s="2">
        <v>59800</v>
      </c>
      <c r="FW147" s="2">
        <v>63800</v>
      </c>
      <c r="FX147" s="2">
        <v>44100</v>
      </c>
      <c r="FY147" s="2">
        <v>62300</v>
      </c>
      <c r="FZ147" s="2">
        <v>47400</v>
      </c>
      <c r="GA147" s="2">
        <v>43200</v>
      </c>
      <c r="GB147" s="2">
        <v>41400</v>
      </c>
      <c r="GC147" s="2">
        <v>79200</v>
      </c>
      <c r="GD147" s="2">
        <v>48100</v>
      </c>
      <c r="GE147" s="2">
        <v>41500</v>
      </c>
      <c r="GF147" s="2">
        <v>104900</v>
      </c>
      <c r="GG147" s="2">
        <v>87100</v>
      </c>
      <c r="GH147" s="2">
        <v>83900</v>
      </c>
      <c r="GI147" s="2">
        <v>110200</v>
      </c>
      <c r="GJ147" s="2">
        <v>111800</v>
      </c>
      <c r="GK147" s="2">
        <v>115100</v>
      </c>
      <c r="GL147" s="2">
        <v>74100</v>
      </c>
      <c r="GM147" s="2">
        <v>85000</v>
      </c>
      <c r="GN147" s="2">
        <v>54500</v>
      </c>
      <c r="GO147" s="2">
        <v>142200</v>
      </c>
      <c r="GP147" s="2">
        <v>91700</v>
      </c>
      <c r="GQ147" s="2">
        <v>88200</v>
      </c>
      <c r="GR147" s="2">
        <v>87700</v>
      </c>
      <c r="GS147" s="2">
        <v>92900</v>
      </c>
      <c r="GT147" s="2">
        <v>70800</v>
      </c>
      <c r="GU147" s="2">
        <v>169700</v>
      </c>
      <c r="GV147" s="2">
        <v>170700</v>
      </c>
      <c r="GW147" s="2">
        <v>284100</v>
      </c>
      <c r="GX147" s="2">
        <v>144100</v>
      </c>
      <c r="GY147" s="2">
        <v>359000</v>
      </c>
      <c r="GZ147" s="2">
        <v>88800</v>
      </c>
      <c r="HA147" s="2">
        <v>60400</v>
      </c>
      <c r="HB147" s="2">
        <v>61100</v>
      </c>
      <c r="HC147" s="2">
        <v>46500</v>
      </c>
      <c r="HD147" s="2">
        <v>32200</v>
      </c>
      <c r="HE147" s="2">
        <v>42400</v>
      </c>
      <c r="HF147" s="2">
        <v>79300</v>
      </c>
      <c r="HG147" s="2">
        <v>60400</v>
      </c>
      <c r="HH147" s="2">
        <v>118500</v>
      </c>
      <c r="HI147" s="2">
        <v>146200</v>
      </c>
      <c r="HJ147" s="2">
        <v>239200</v>
      </c>
      <c r="HK147" s="2">
        <v>430000</v>
      </c>
      <c r="HL147" s="2">
        <v>77000</v>
      </c>
      <c r="HM147" s="2">
        <v>110400</v>
      </c>
      <c r="HN147" s="2">
        <v>252600</v>
      </c>
      <c r="HO147" s="2">
        <v>402100</v>
      </c>
      <c r="HP147" s="2">
        <v>105900</v>
      </c>
      <c r="HQ147" s="2">
        <v>67600</v>
      </c>
      <c r="HR147" s="2">
        <v>41200</v>
      </c>
      <c r="HS147" s="2">
        <v>24000</v>
      </c>
      <c r="HT147" s="2">
        <v>16500</v>
      </c>
      <c r="HU147" s="2">
        <v>24100</v>
      </c>
      <c r="HV147" s="2">
        <v>21600</v>
      </c>
      <c r="HW147" s="2">
        <v>31600</v>
      </c>
      <c r="HX147" s="2">
        <v>17700</v>
      </c>
      <c r="HY147" s="2">
        <v>18900</v>
      </c>
      <c r="HZ147" s="2">
        <v>32000</v>
      </c>
      <c r="IA147" s="2">
        <v>19000</v>
      </c>
      <c r="IB147" s="2">
        <v>24600</v>
      </c>
      <c r="IC147" s="2">
        <v>16500</v>
      </c>
      <c r="ID147" s="2">
        <v>20800</v>
      </c>
      <c r="IE147" s="2">
        <v>33600</v>
      </c>
      <c r="IF147" s="2">
        <v>36000</v>
      </c>
      <c r="IG147" s="2">
        <v>29600</v>
      </c>
      <c r="IH147" s="2">
        <v>38000</v>
      </c>
      <c r="II147" s="2">
        <v>31700</v>
      </c>
      <c r="IJ147" s="2">
        <v>71800</v>
      </c>
      <c r="IK147" s="2">
        <v>83800</v>
      </c>
      <c r="IL147" s="2">
        <v>22600</v>
      </c>
      <c r="IM147" s="2">
        <v>20100</v>
      </c>
      <c r="IN147" s="2">
        <v>20300</v>
      </c>
      <c r="IO147" s="2">
        <v>24400</v>
      </c>
      <c r="IP147" s="2">
        <v>34800</v>
      </c>
      <c r="IQ147" s="2">
        <v>67000</v>
      </c>
      <c r="IR147" s="2">
        <v>28100</v>
      </c>
      <c r="IS147" s="2">
        <v>37400</v>
      </c>
      <c r="IT147" s="2">
        <v>31400</v>
      </c>
    </row>
    <row r="148" spans="1:254" ht="15.9" customHeight="1">
      <c r="A148" s="390" t="s">
        <v>290</v>
      </c>
      <c r="B148" s="46" t="s">
        <v>291</v>
      </c>
      <c r="C148" s="50">
        <v>134100</v>
      </c>
      <c r="D148" s="16">
        <v>-28600</v>
      </c>
      <c r="E148" s="21">
        <v>162700</v>
      </c>
      <c r="F148" s="21">
        <v>220000</v>
      </c>
      <c r="G148" s="21">
        <v>268500</v>
      </c>
      <c r="H148" s="21">
        <v>316000</v>
      </c>
      <c r="I148" s="21">
        <v>268000</v>
      </c>
      <c r="J148" s="21">
        <v>268100</v>
      </c>
      <c r="K148" s="21">
        <v>420400</v>
      </c>
      <c r="L148" s="21">
        <v>291800</v>
      </c>
      <c r="M148" s="21">
        <v>197900</v>
      </c>
      <c r="N148" s="21">
        <v>168100</v>
      </c>
      <c r="O148" s="21">
        <v>117600</v>
      </c>
      <c r="P148" s="21">
        <v>302100</v>
      </c>
      <c r="Q148" s="21">
        <v>259600</v>
      </c>
      <c r="R148" s="21">
        <v>446100</v>
      </c>
      <c r="S148" s="21">
        <v>168200</v>
      </c>
      <c r="T148" s="21">
        <v>200300</v>
      </c>
      <c r="U148" s="21">
        <v>361300</v>
      </c>
      <c r="V148" s="21">
        <v>287300</v>
      </c>
      <c r="W148" s="21">
        <v>184900</v>
      </c>
      <c r="X148" s="21">
        <v>271900</v>
      </c>
      <c r="Y148" s="21">
        <v>380900</v>
      </c>
      <c r="Z148" s="21">
        <v>334600</v>
      </c>
      <c r="AA148" s="21">
        <v>231700</v>
      </c>
      <c r="AB148" s="21">
        <v>292700</v>
      </c>
      <c r="AC148" s="21">
        <v>265800</v>
      </c>
      <c r="AD148" s="21">
        <v>397600</v>
      </c>
      <c r="AE148" s="21">
        <v>270300</v>
      </c>
      <c r="AF148" s="21">
        <v>433700</v>
      </c>
      <c r="AG148" s="21">
        <v>391000</v>
      </c>
      <c r="AH148" s="21">
        <v>660600</v>
      </c>
      <c r="AI148" s="21">
        <v>418800</v>
      </c>
      <c r="AJ148" s="21">
        <v>340300</v>
      </c>
      <c r="AK148" s="21">
        <v>341900</v>
      </c>
      <c r="AL148" s="21">
        <v>785400</v>
      </c>
      <c r="AM148" s="21">
        <v>690400</v>
      </c>
      <c r="AN148" s="21">
        <v>1705200</v>
      </c>
      <c r="AO148" s="21">
        <v>27400</v>
      </c>
      <c r="AP148" s="21">
        <v>479300</v>
      </c>
      <c r="AQ148" s="21">
        <v>311400</v>
      </c>
      <c r="AR148" s="21">
        <v>437400</v>
      </c>
      <c r="AS148" s="21">
        <v>574900</v>
      </c>
      <c r="AT148" s="21">
        <v>771100</v>
      </c>
      <c r="AU148" s="21">
        <v>588300</v>
      </c>
      <c r="AV148" s="21">
        <v>292700</v>
      </c>
      <c r="AW148" s="21">
        <v>333000</v>
      </c>
      <c r="AX148" s="21">
        <v>379500</v>
      </c>
      <c r="AY148" s="21">
        <v>478800</v>
      </c>
      <c r="AZ148" s="21">
        <v>491700</v>
      </c>
      <c r="BA148" s="21">
        <v>331600</v>
      </c>
      <c r="BB148" s="21">
        <v>268000</v>
      </c>
      <c r="BC148" s="21">
        <v>486600</v>
      </c>
      <c r="BD148" s="21">
        <v>484500</v>
      </c>
      <c r="BE148" s="21">
        <v>468300</v>
      </c>
      <c r="BF148" s="21">
        <v>383300</v>
      </c>
      <c r="BG148" s="21">
        <v>485100</v>
      </c>
      <c r="BH148" s="21">
        <v>497500</v>
      </c>
      <c r="BI148" s="21">
        <v>817000</v>
      </c>
      <c r="BJ148" s="21">
        <v>600600</v>
      </c>
      <c r="BK148" s="21">
        <v>438700</v>
      </c>
      <c r="BL148" s="21">
        <v>406800</v>
      </c>
      <c r="BM148" s="2">
        <v>474400</v>
      </c>
      <c r="BN148" s="2">
        <v>640700</v>
      </c>
      <c r="BO148" s="2">
        <v>1706600</v>
      </c>
      <c r="BP148" s="2">
        <v>485200</v>
      </c>
      <c r="BQ148" s="2">
        <v>379100</v>
      </c>
      <c r="BR148" s="2">
        <v>186100</v>
      </c>
      <c r="BS148" s="2">
        <v>334600</v>
      </c>
      <c r="BT148" s="2">
        <v>232100</v>
      </c>
      <c r="BU148" s="2">
        <v>546200</v>
      </c>
      <c r="BV148" s="2">
        <v>466500</v>
      </c>
      <c r="BW148" s="2">
        <v>813500</v>
      </c>
      <c r="BX148" s="2">
        <v>483800</v>
      </c>
      <c r="BY148" s="2">
        <v>1369200</v>
      </c>
      <c r="BZ148" s="2">
        <v>2102000</v>
      </c>
      <c r="CA148" s="2">
        <v>1228500</v>
      </c>
      <c r="CB148" s="2">
        <v>485200</v>
      </c>
      <c r="CC148" s="2">
        <v>302900</v>
      </c>
      <c r="CD148" s="2">
        <v>249600</v>
      </c>
      <c r="CE148" s="2">
        <v>210500</v>
      </c>
      <c r="CF148" s="2">
        <v>565500</v>
      </c>
      <c r="CG148" s="2">
        <v>277700</v>
      </c>
      <c r="CH148" s="2">
        <v>296100</v>
      </c>
      <c r="CI148" s="2">
        <v>325800</v>
      </c>
      <c r="CJ148" s="2">
        <v>498800</v>
      </c>
      <c r="CK148" s="2">
        <v>1080900</v>
      </c>
      <c r="CL148" s="2">
        <v>569300</v>
      </c>
      <c r="CM148" s="2">
        <v>703000</v>
      </c>
      <c r="CN148" s="2">
        <v>473400</v>
      </c>
      <c r="CO148" s="2">
        <v>371400</v>
      </c>
      <c r="CP148" s="2">
        <v>364200</v>
      </c>
      <c r="CQ148" s="2">
        <v>704400</v>
      </c>
      <c r="CR148" s="2">
        <v>553500</v>
      </c>
      <c r="CS148" s="2">
        <v>933200</v>
      </c>
      <c r="CT148" s="2">
        <v>936300</v>
      </c>
      <c r="CU148" s="2">
        <v>1204200</v>
      </c>
      <c r="CV148" s="2">
        <v>3999400</v>
      </c>
      <c r="CW148" s="2">
        <v>57500</v>
      </c>
      <c r="CX148" s="2">
        <v>434700</v>
      </c>
      <c r="CY148" s="2">
        <v>371400</v>
      </c>
      <c r="CZ148" s="2">
        <v>160400</v>
      </c>
      <c r="DA148" s="2">
        <v>242000</v>
      </c>
      <c r="DB148" s="2">
        <v>116200</v>
      </c>
      <c r="DC148" s="2">
        <v>231700</v>
      </c>
      <c r="DD148" s="2">
        <v>145000</v>
      </c>
      <c r="DE148" s="2">
        <v>208700</v>
      </c>
      <c r="DF148" s="2">
        <v>346500</v>
      </c>
      <c r="DG148" s="2">
        <v>266200</v>
      </c>
      <c r="DH148" s="2">
        <v>350400</v>
      </c>
      <c r="DI148" s="2">
        <v>348400</v>
      </c>
      <c r="DJ148" s="2">
        <v>311600</v>
      </c>
      <c r="DK148" s="2">
        <v>1042600</v>
      </c>
      <c r="DL148" s="2">
        <v>635100</v>
      </c>
      <c r="DM148" s="2">
        <v>473500</v>
      </c>
      <c r="DN148" s="2">
        <v>951500</v>
      </c>
      <c r="DO148" s="2">
        <v>243000</v>
      </c>
      <c r="DP148" s="2">
        <v>212000</v>
      </c>
      <c r="DQ148" s="2">
        <v>100300</v>
      </c>
      <c r="DR148" s="2">
        <v>40300</v>
      </c>
      <c r="DS148" s="2">
        <v>45700</v>
      </c>
      <c r="DT148" s="2">
        <v>71600</v>
      </c>
      <c r="DU148" s="2">
        <v>50000</v>
      </c>
      <c r="DV148" s="2">
        <v>57700</v>
      </c>
      <c r="DW148" s="2">
        <v>25100</v>
      </c>
      <c r="DX148" s="2">
        <v>28900</v>
      </c>
      <c r="DY148" s="2">
        <v>18600</v>
      </c>
      <c r="DZ148" s="2">
        <v>39000</v>
      </c>
      <c r="EA148" s="2">
        <v>20800</v>
      </c>
      <c r="EB148" s="2">
        <v>31100</v>
      </c>
      <c r="EC148" s="2">
        <v>32000</v>
      </c>
      <c r="ED148" s="2">
        <v>21400</v>
      </c>
      <c r="EE148" s="2">
        <v>28900</v>
      </c>
      <c r="EF148" s="2">
        <v>22500</v>
      </c>
      <c r="EG148" s="2">
        <v>44900</v>
      </c>
      <c r="EH148" s="2">
        <v>43900</v>
      </c>
      <c r="EI148" s="2">
        <v>34900</v>
      </c>
      <c r="EJ148" s="2">
        <v>24300</v>
      </c>
      <c r="EK148" s="2">
        <v>77400</v>
      </c>
      <c r="EL148" s="2">
        <v>89700</v>
      </c>
      <c r="EM148" s="2">
        <v>30300</v>
      </c>
      <c r="EN148" s="2">
        <v>41000</v>
      </c>
      <c r="EO148" s="2">
        <v>25800</v>
      </c>
      <c r="EP148" s="2">
        <v>53800</v>
      </c>
      <c r="EQ148" s="2">
        <v>50100</v>
      </c>
      <c r="ER148" s="2">
        <v>75100</v>
      </c>
      <c r="ES148" s="2">
        <v>37400</v>
      </c>
      <c r="ET148" s="2">
        <v>21800</v>
      </c>
      <c r="EU148" s="2">
        <v>35100</v>
      </c>
      <c r="EV148" s="2">
        <v>37700</v>
      </c>
      <c r="EW148" s="2">
        <v>59500</v>
      </c>
      <c r="EX148" s="2">
        <v>38100</v>
      </c>
      <c r="EY148" s="2">
        <v>52800</v>
      </c>
      <c r="EZ148" s="2">
        <v>37000</v>
      </c>
      <c r="FA148" s="2">
        <v>46000</v>
      </c>
      <c r="FB148" s="2">
        <v>76600</v>
      </c>
      <c r="FC148" s="2">
        <v>68300</v>
      </c>
      <c r="FD148" s="2">
        <v>187100</v>
      </c>
      <c r="FE148" s="2">
        <v>92000</v>
      </c>
      <c r="FF148" s="2">
        <v>42100</v>
      </c>
      <c r="FG148" s="2">
        <v>72300</v>
      </c>
      <c r="FH148" s="2">
        <v>106900</v>
      </c>
      <c r="FI148" s="2">
        <v>104300</v>
      </c>
      <c r="FJ148" s="2">
        <v>181200</v>
      </c>
      <c r="FK148" s="2">
        <v>548200</v>
      </c>
      <c r="FL148" s="2">
        <v>35200</v>
      </c>
      <c r="FM148" s="2">
        <v>55200</v>
      </c>
      <c r="FN148" s="2">
        <v>46100</v>
      </c>
      <c r="FO148" s="2">
        <v>79000</v>
      </c>
      <c r="FP148" s="2">
        <v>96900</v>
      </c>
      <c r="FQ148" s="2">
        <v>39500</v>
      </c>
      <c r="FR148" s="2">
        <v>44300</v>
      </c>
      <c r="FS148" s="2">
        <v>29800</v>
      </c>
      <c r="FT148" s="2">
        <v>39400</v>
      </c>
      <c r="FU148" s="2">
        <v>41000</v>
      </c>
      <c r="FV148" s="2">
        <v>61500</v>
      </c>
      <c r="FW148" s="2">
        <v>86100</v>
      </c>
      <c r="FX148" s="2">
        <v>102000</v>
      </c>
      <c r="FY148" s="2">
        <v>67600</v>
      </c>
      <c r="FZ148" s="2">
        <v>33500</v>
      </c>
      <c r="GA148" s="2">
        <v>34100</v>
      </c>
      <c r="GB148" s="2">
        <v>25700</v>
      </c>
      <c r="GC148" s="2">
        <v>58900</v>
      </c>
      <c r="GD148" s="2">
        <v>67200</v>
      </c>
      <c r="GE148" s="2">
        <v>58000</v>
      </c>
      <c r="GF148" s="2">
        <v>165300</v>
      </c>
      <c r="GG148" s="2">
        <v>54700</v>
      </c>
      <c r="GH148" s="2">
        <v>40600</v>
      </c>
      <c r="GI148" s="2">
        <v>71300</v>
      </c>
      <c r="GJ148" s="2">
        <v>125700</v>
      </c>
      <c r="GK148" s="2">
        <v>316500</v>
      </c>
      <c r="GL148" s="2">
        <v>128900</v>
      </c>
      <c r="GM148" s="2">
        <v>254700</v>
      </c>
      <c r="GN148" s="2">
        <v>887400</v>
      </c>
      <c r="GO148" s="2">
        <v>45000</v>
      </c>
      <c r="GP148" s="2">
        <v>41200</v>
      </c>
      <c r="GQ148" s="2">
        <v>29900</v>
      </c>
      <c r="GR148" s="2">
        <v>27500</v>
      </c>
      <c r="GS148" s="2">
        <v>25100</v>
      </c>
      <c r="GT148" s="2">
        <v>22800</v>
      </c>
      <c r="GU148" s="2">
        <v>88200</v>
      </c>
      <c r="GV148" s="2">
        <v>44400</v>
      </c>
      <c r="GW148" s="2">
        <v>25700</v>
      </c>
      <c r="GX148" s="2">
        <v>38700</v>
      </c>
      <c r="GY148" s="2">
        <v>98600</v>
      </c>
      <c r="GZ148" s="2">
        <v>151900</v>
      </c>
      <c r="HA148" s="2">
        <v>28700</v>
      </c>
      <c r="HB148" s="2">
        <v>62500</v>
      </c>
      <c r="HC148" s="2">
        <v>62000</v>
      </c>
      <c r="HD148" s="2">
        <v>45200</v>
      </c>
      <c r="HE148" s="2">
        <v>29700</v>
      </c>
      <c r="HF148" s="2">
        <v>26700</v>
      </c>
      <c r="HG148" s="2">
        <v>29800</v>
      </c>
      <c r="HH148" s="2">
        <v>40100</v>
      </c>
      <c r="HI148" s="2">
        <v>88800</v>
      </c>
      <c r="HJ148" s="2">
        <v>128200</v>
      </c>
      <c r="HK148" s="2">
        <v>135200</v>
      </c>
      <c r="HL148" s="2">
        <v>350000</v>
      </c>
      <c r="HM148" s="2">
        <v>279100</v>
      </c>
      <c r="HN148" s="2">
        <v>65000</v>
      </c>
      <c r="HO148" s="2">
        <v>39200</v>
      </c>
      <c r="HP148" s="2">
        <v>95300</v>
      </c>
      <c r="HQ148" s="2">
        <v>167800</v>
      </c>
      <c r="HR148" s="2">
        <v>82900</v>
      </c>
      <c r="HS148" s="2">
        <v>164200</v>
      </c>
      <c r="HT148" s="2">
        <v>12500</v>
      </c>
      <c r="HU148" s="2">
        <v>36800</v>
      </c>
      <c r="HV148" s="2">
        <v>41900</v>
      </c>
      <c r="HW148" s="2">
        <v>50300</v>
      </c>
      <c r="HX148" s="2">
        <v>30600</v>
      </c>
      <c r="HY148" s="2">
        <v>27100</v>
      </c>
      <c r="HZ148" s="2">
        <v>16400</v>
      </c>
      <c r="IA148" s="2">
        <v>31400</v>
      </c>
      <c r="IB148" s="2">
        <v>68000</v>
      </c>
      <c r="IC148" s="2">
        <v>44500</v>
      </c>
      <c r="ID148" s="2">
        <v>158200</v>
      </c>
      <c r="IE148" s="2">
        <v>47600</v>
      </c>
      <c r="IF148" s="2">
        <v>42000</v>
      </c>
      <c r="IG148" s="2">
        <v>37700</v>
      </c>
      <c r="IH148" s="2">
        <v>26700</v>
      </c>
      <c r="II148" s="2">
        <v>22400</v>
      </c>
      <c r="IJ148" s="2">
        <v>22000</v>
      </c>
      <c r="IK148" s="2">
        <v>140700</v>
      </c>
      <c r="IL148" s="2">
        <v>45900</v>
      </c>
      <c r="IM148" s="2">
        <v>21700</v>
      </c>
      <c r="IN148" s="2">
        <v>16800</v>
      </c>
      <c r="IO148" s="2">
        <v>25900</v>
      </c>
      <c r="IP148" s="2">
        <v>19000</v>
      </c>
      <c r="IQ148" s="2">
        <v>35000</v>
      </c>
      <c r="IR148" s="2">
        <v>42300</v>
      </c>
      <c r="IS148" s="2">
        <v>43200</v>
      </c>
      <c r="IT148" s="2">
        <v>66600</v>
      </c>
    </row>
    <row r="149" spans="1:254" ht="15.9" customHeight="1">
      <c r="A149" s="390" t="s">
        <v>292</v>
      </c>
      <c r="B149" s="46" t="s">
        <v>293</v>
      </c>
      <c r="C149" s="50">
        <v>8100</v>
      </c>
      <c r="D149" s="16">
        <v>-1200</v>
      </c>
      <c r="E149" s="21">
        <v>9300</v>
      </c>
      <c r="F149" s="21">
        <v>13900</v>
      </c>
      <c r="G149" s="21">
        <v>15900</v>
      </c>
      <c r="H149" s="21">
        <v>18500</v>
      </c>
      <c r="I149" s="21">
        <v>27000</v>
      </c>
      <c r="J149" s="21">
        <v>47500</v>
      </c>
      <c r="K149" s="21">
        <v>62700</v>
      </c>
      <c r="L149" s="21">
        <v>54800</v>
      </c>
      <c r="M149" s="21">
        <v>28900</v>
      </c>
      <c r="N149" s="21">
        <v>45800</v>
      </c>
      <c r="O149" s="21">
        <v>22700</v>
      </c>
      <c r="P149" s="21">
        <v>27700</v>
      </c>
      <c r="Q149" s="21">
        <v>20400</v>
      </c>
      <c r="R149" s="21">
        <v>73600</v>
      </c>
      <c r="S149" s="21">
        <v>22900</v>
      </c>
      <c r="T149" s="21">
        <v>37200</v>
      </c>
      <c r="U149" s="21">
        <v>93900</v>
      </c>
      <c r="V149" s="21">
        <v>38100</v>
      </c>
      <c r="W149" s="21">
        <v>30700</v>
      </c>
      <c r="X149" s="21">
        <v>30000</v>
      </c>
      <c r="Y149" s="21">
        <v>29000</v>
      </c>
      <c r="Z149" s="21">
        <v>18200</v>
      </c>
      <c r="AA149" s="21">
        <v>28900</v>
      </c>
      <c r="AB149" s="21">
        <v>32300</v>
      </c>
      <c r="AC149" s="21">
        <v>22300</v>
      </c>
      <c r="AD149" s="21">
        <v>25900</v>
      </c>
      <c r="AE149" s="21">
        <v>19500</v>
      </c>
      <c r="AF149" s="21">
        <v>30600</v>
      </c>
      <c r="AG149" s="21">
        <v>36200</v>
      </c>
      <c r="AH149" s="21">
        <v>20800</v>
      </c>
      <c r="AI149" s="21">
        <v>37900</v>
      </c>
      <c r="AJ149" s="21">
        <v>42800</v>
      </c>
      <c r="AK149" s="21">
        <v>43300</v>
      </c>
      <c r="AL149" s="21">
        <v>37000</v>
      </c>
      <c r="AM149" s="21">
        <v>46500</v>
      </c>
      <c r="AN149" s="21">
        <v>59600</v>
      </c>
      <c r="AO149" s="21">
        <v>73800</v>
      </c>
      <c r="AP149" s="21">
        <v>107800</v>
      </c>
      <c r="AQ149" s="21">
        <v>86000</v>
      </c>
      <c r="AR149" s="21">
        <v>119700</v>
      </c>
      <c r="AS149" s="21">
        <v>82600</v>
      </c>
      <c r="AT149" s="21">
        <v>49500</v>
      </c>
      <c r="AU149" s="21">
        <v>66300</v>
      </c>
      <c r="AV149" s="21">
        <v>54800</v>
      </c>
      <c r="AW149" s="21">
        <v>101800</v>
      </c>
      <c r="AX149" s="21">
        <v>158900</v>
      </c>
      <c r="AY149" s="21">
        <v>201200</v>
      </c>
      <c r="AZ149" s="21">
        <v>118000</v>
      </c>
      <c r="BA149" s="21">
        <v>204300</v>
      </c>
      <c r="BB149" s="21">
        <v>318700</v>
      </c>
      <c r="BC149" s="21">
        <v>152800</v>
      </c>
      <c r="BD149" s="21">
        <v>310400</v>
      </c>
      <c r="BE149" s="21">
        <v>293400</v>
      </c>
      <c r="BF149" s="21">
        <v>768300</v>
      </c>
      <c r="BG149" s="21">
        <v>184600</v>
      </c>
      <c r="BH149" s="21">
        <v>204400</v>
      </c>
      <c r="BI149" s="21">
        <v>663800</v>
      </c>
      <c r="BJ149" s="21">
        <v>296000</v>
      </c>
      <c r="BK149" s="21">
        <v>137900</v>
      </c>
      <c r="BL149" s="21">
        <v>195900</v>
      </c>
      <c r="BM149" s="2">
        <v>327100</v>
      </c>
      <c r="BN149" s="2">
        <v>186200</v>
      </c>
      <c r="BO149" s="2">
        <v>173000</v>
      </c>
      <c r="BP149" s="2">
        <v>199900</v>
      </c>
      <c r="BQ149" s="2">
        <v>430700</v>
      </c>
      <c r="BR149" s="2">
        <v>520100</v>
      </c>
      <c r="BS149" s="2">
        <v>1026600</v>
      </c>
      <c r="BT149" s="2">
        <v>1349600</v>
      </c>
      <c r="BU149" s="2">
        <v>302700</v>
      </c>
      <c r="BV149" s="2">
        <v>497400</v>
      </c>
      <c r="BW149" s="2">
        <v>1285800</v>
      </c>
      <c r="BX149" s="2">
        <v>2531700</v>
      </c>
      <c r="BY149" s="2">
        <v>713500</v>
      </c>
      <c r="BZ149" s="2">
        <v>1109600</v>
      </c>
      <c r="CA149" s="2">
        <v>2444400</v>
      </c>
      <c r="CB149" s="2">
        <v>5027500</v>
      </c>
      <c r="CC149" s="2">
        <v>3095500</v>
      </c>
      <c r="CD149" s="2">
        <v>3845000</v>
      </c>
      <c r="CE149" s="2">
        <v>3213200</v>
      </c>
      <c r="CF149" s="2">
        <v>1704000</v>
      </c>
      <c r="CG149" s="2">
        <v>5662100</v>
      </c>
      <c r="CH149" s="2">
        <v>1325400</v>
      </c>
      <c r="CI149" s="2">
        <v>7407200</v>
      </c>
      <c r="CJ149" s="2">
        <v>8154200</v>
      </c>
      <c r="CK149" s="2">
        <v>8197000</v>
      </c>
      <c r="CL149" s="2">
        <v>3928200</v>
      </c>
      <c r="CM149" s="2">
        <v>4543400</v>
      </c>
      <c r="CN149" s="2">
        <v>1072500</v>
      </c>
      <c r="CO149" s="2">
        <v>2085800</v>
      </c>
      <c r="CP149" s="2">
        <v>1674600</v>
      </c>
      <c r="CQ149" s="2">
        <v>967800</v>
      </c>
      <c r="CR149" s="2">
        <v>104400</v>
      </c>
      <c r="CS149" s="2">
        <v>245300</v>
      </c>
      <c r="CT149" s="2">
        <v>544900</v>
      </c>
      <c r="CU149" s="2">
        <v>873600</v>
      </c>
      <c r="CV149" s="2">
        <v>104500</v>
      </c>
      <c r="CW149" s="2">
        <v>126700</v>
      </c>
      <c r="CX149" s="2">
        <v>138500</v>
      </c>
      <c r="CY149" s="2">
        <v>96600</v>
      </c>
      <c r="CZ149" s="2">
        <v>67500</v>
      </c>
      <c r="DA149" s="2">
        <v>19900</v>
      </c>
      <c r="DB149" s="2">
        <v>19500</v>
      </c>
      <c r="DC149" s="2">
        <v>29200</v>
      </c>
      <c r="DD149" s="2">
        <v>3000</v>
      </c>
      <c r="DE149" s="2">
        <v>9200</v>
      </c>
      <c r="DF149" s="2">
        <v>32500</v>
      </c>
      <c r="DG149" s="2">
        <v>15800</v>
      </c>
      <c r="DH149" s="2">
        <v>34700</v>
      </c>
      <c r="DI149" s="2">
        <v>21500</v>
      </c>
      <c r="DJ149" s="2">
        <v>59200</v>
      </c>
      <c r="DK149" s="2">
        <v>4800</v>
      </c>
      <c r="DL149" s="2">
        <v>2600</v>
      </c>
      <c r="DM149" s="2">
        <v>12300</v>
      </c>
      <c r="DN149" s="2">
        <v>2900</v>
      </c>
      <c r="DO149" s="2">
        <v>5800</v>
      </c>
      <c r="DP149" s="2">
        <v>22700</v>
      </c>
      <c r="DQ149" s="2">
        <v>29300</v>
      </c>
      <c r="DR149" s="2">
        <v>12100</v>
      </c>
      <c r="DS149" s="2">
        <v>7400</v>
      </c>
      <c r="DT149" s="2">
        <v>1400</v>
      </c>
      <c r="DU149" s="2">
        <v>700</v>
      </c>
      <c r="DV149" s="2">
        <v>9200</v>
      </c>
      <c r="DW149" s="2">
        <v>23200</v>
      </c>
      <c r="DX149" s="2">
        <v>2000</v>
      </c>
      <c r="DY149" s="2">
        <v>1800</v>
      </c>
      <c r="DZ149" s="2">
        <v>2400</v>
      </c>
      <c r="EA149" s="2">
        <v>700</v>
      </c>
      <c r="EB149" s="2">
        <v>4900</v>
      </c>
      <c r="EC149" s="2">
        <v>7200</v>
      </c>
      <c r="ED149" s="2">
        <v>3500</v>
      </c>
      <c r="EE149" s="2">
        <v>5200</v>
      </c>
      <c r="EF149" s="2">
        <v>12500</v>
      </c>
      <c r="EG149" s="2">
        <v>9400</v>
      </c>
      <c r="EH149" s="2">
        <v>2200</v>
      </c>
      <c r="EI149" s="2">
        <v>2500</v>
      </c>
      <c r="EJ149" s="2">
        <v>1900</v>
      </c>
      <c r="EK149" s="2">
        <v>9000</v>
      </c>
      <c r="EL149" s="2">
        <v>4500</v>
      </c>
      <c r="EM149" s="2">
        <v>6200</v>
      </c>
      <c r="EN149" s="2">
        <v>12300</v>
      </c>
      <c r="EO149" s="2">
        <v>4800</v>
      </c>
      <c r="EP149" s="2">
        <v>3300</v>
      </c>
      <c r="EQ149" s="2">
        <v>12800</v>
      </c>
      <c r="ER149" s="2">
        <v>2600</v>
      </c>
      <c r="ES149" s="2">
        <v>3400</v>
      </c>
      <c r="ET149" s="2">
        <v>2700</v>
      </c>
      <c r="EU149" s="2">
        <v>4300</v>
      </c>
      <c r="EV149" s="2">
        <v>9300</v>
      </c>
      <c r="EW149" s="2">
        <v>6500</v>
      </c>
      <c r="EX149" s="2">
        <v>21200</v>
      </c>
      <c r="EY149" s="2">
        <v>13700</v>
      </c>
      <c r="EZ149" s="2">
        <v>10900</v>
      </c>
      <c r="FA149" s="2">
        <v>12600</v>
      </c>
      <c r="FB149" s="2">
        <v>18800</v>
      </c>
      <c r="FC149" s="2">
        <v>3500</v>
      </c>
      <c r="FD149" s="2">
        <v>4800</v>
      </c>
      <c r="FE149" s="2">
        <v>17200</v>
      </c>
      <c r="FF149" s="2">
        <v>16200</v>
      </c>
      <c r="FG149" s="2">
        <v>16700</v>
      </c>
      <c r="FH149" s="2">
        <v>14500</v>
      </c>
      <c r="FI149" s="2">
        <v>96100</v>
      </c>
      <c r="FJ149" s="2">
        <v>105000</v>
      </c>
      <c r="FK149" s="2">
        <v>6000</v>
      </c>
      <c r="FL149" s="2">
        <v>5900</v>
      </c>
      <c r="FM149" s="2">
        <v>7100</v>
      </c>
      <c r="FN149" s="2">
        <v>11600</v>
      </c>
      <c r="FO149" s="2">
        <v>13400</v>
      </c>
      <c r="FP149" s="2">
        <v>12800</v>
      </c>
      <c r="FQ149" s="2">
        <v>31500</v>
      </c>
      <c r="FR149" s="2">
        <v>16800</v>
      </c>
      <c r="FS149" s="2">
        <v>18300</v>
      </c>
      <c r="FT149" s="2">
        <v>16200</v>
      </c>
      <c r="FU149" s="2">
        <v>34900</v>
      </c>
      <c r="FV149" s="2">
        <v>28900</v>
      </c>
      <c r="FW149" s="2">
        <v>66900</v>
      </c>
      <c r="FX149" s="2">
        <v>75200</v>
      </c>
      <c r="FY149" s="2">
        <v>36500</v>
      </c>
      <c r="FZ149" s="2">
        <v>16900</v>
      </c>
      <c r="GA149" s="2">
        <v>13600</v>
      </c>
      <c r="GB149" s="2">
        <v>7100</v>
      </c>
      <c r="GC149" s="2">
        <v>9500</v>
      </c>
      <c r="GD149" s="2">
        <v>6400</v>
      </c>
      <c r="GE149" s="2">
        <v>17700</v>
      </c>
      <c r="GF149" s="2">
        <v>18500</v>
      </c>
      <c r="GG149" s="2">
        <v>28700</v>
      </c>
      <c r="GH149" s="2">
        <v>12200</v>
      </c>
      <c r="GI149" s="2">
        <v>14700</v>
      </c>
      <c r="GJ149" s="2">
        <v>27900</v>
      </c>
      <c r="GK149" s="2">
        <v>19300</v>
      </c>
      <c r="GL149" s="2">
        <v>25500</v>
      </c>
      <c r="GM149" s="2">
        <v>13800</v>
      </c>
      <c r="GN149" s="2">
        <v>8900</v>
      </c>
      <c r="GO149" s="2">
        <v>15200</v>
      </c>
      <c r="GP149" s="2">
        <v>23500</v>
      </c>
      <c r="GQ149" s="2">
        <v>13100</v>
      </c>
      <c r="GR149" s="2">
        <v>19900</v>
      </c>
      <c r="GS149" s="2">
        <v>8400</v>
      </c>
      <c r="GT149" s="2">
        <v>31200</v>
      </c>
      <c r="GU149" s="2">
        <v>24500</v>
      </c>
      <c r="GV149" s="2">
        <v>16800</v>
      </c>
      <c r="GW149" s="2">
        <v>9200</v>
      </c>
      <c r="GX149" s="2">
        <v>6900</v>
      </c>
      <c r="GY149" s="2">
        <v>9000</v>
      </c>
      <c r="GZ149" s="2">
        <v>14800</v>
      </c>
      <c r="HA149" s="2">
        <v>10700</v>
      </c>
      <c r="HB149" s="2">
        <v>11100</v>
      </c>
      <c r="HC149" s="2">
        <v>34400</v>
      </c>
      <c r="HD149" s="2">
        <v>7800</v>
      </c>
      <c r="HE149" s="2">
        <v>8500</v>
      </c>
      <c r="HF149" s="2">
        <v>30200</v>
      </c>
      <c r="HG149" s="2">
        <v>51800</v>
      </c>
      <c r="HH149" s="2">
        <v>13500</v>
      </c>
      <c r="HI149" s="2">
        <v>22900</v>
      </c>
      <c r="HJ149" s="2">
        <v>23600</v>
      </c>
      <c r="HK149" s="2">
        <v>16800</v>
      </c>
      <c r="HL149" s="2">
        <v>17000</v>
      </c>
      <c r="HM149" s="2">
        <v>34400</v>
      </c>
      <c r="HN149" s="2">
        <v>17700</v>
      </c>
      <c r="HO149" s="2">
        <v>47500</v>
      </c>
      <c r="HP149" s="2">
        <v>74400</v>
      </c>
      <c r="HQ149" s="2">
        <v>53900</v>
      </c>
      <c r="HR149" s="2">
        <v>70300</v>
      </c>
      <c r="HS149" s="2">
        <v>116000</v>
      </c>
      <c r="HT149" s="2">
        <v>178600</v>
      </c>
      <c r="HU149" s="2">
        <v>261600</v>
      </c>
      <c r="HV149" s="2">
        <v>57500</v>
      </c>
      <c r="HW149" s="2">
        <v>29500</v>
      </c>
      <c r="HX149" s="2">
        <v>21100</v>
      </c>
      <c r="HY149" s="2">
        <v>21000</v>
      </c>
      <c r="HZ149" s="2">
        <v>25000</v>
      </c>
      <c r="IA149" s="2">
        <v>30100</v>
      </c>
      <c r="IB149" s="2">
        <v>17700</v>
      </c>
      <c r="IC149" s="2">
        <v>12600</v>
      </c>
      <c r="ID149" s="2">
        <v>23000</v>
      </c>
      <c r="IE149" s="2">
        <v>17400</v>
      </c>
      <c r="IF149" s="2">
        <v>30900</v>
      </c>
      <c r="IG149" s="2">
        <v>49200</v>
      </c>
      <c r="IH149" s="2">
        <v>336200</v>
      </c>
      <c r="II149" s="2">
        <v>10600</v>
      </c>
      <c r="IJ149" s="2">
        <v>8300</v>
      </c>
      <c r="IK149" s="2">
        <v>4100</v>
      </c>
      <c r="IL149" s="2">
        <v>3500</v>
      </c>
      <c r="IM149" s="2">
        <v>1200</v>
      </c>
      <c r="IN149" s="2">
        <v>1200</v>
      </c>
      <c r="IO149" s="2">
        <v>300</v>
      </c>
      <c r="IP149" s="2">
        <v>3700</v>
      </c>
      <c r="IQ149" s="2">
        <v>3100</v>
      </c>
      <c r="IR149" s="2">
        <v>1800</v>
      </c>
      <c r="IS149" s="2">
        <v>800</v>
      </c>
      <c r="IT149" s="2">
        <v>6300</v>
      </c>
    </row>
    <row r="150" spans="1:254" ht="15.9" customHeight="1">
      <c r="A150" s="390" t="s">
        <v>294</v>
      </c>
      <c r="B150" s="46" t="s">
        <v>295</v>
      </c>
      <c r="C150" s="50">
        <v>1523900</v>
      </c>
      <c r="D150" s="16">
        <v>-1603200</v>
      </c>
      <c r="E150" s="21">
        <v>3127100</v>
      </c>
      <c r="F150" s="21">
        <v>4646600</v>
      </c>
      <c r="G150" s="21">
        <v>3931600</v>
      </c>
      <c r="H150" s="21">
        <v>3778000</v>
      </c>
      <c r="I150" s="21">
        <v>7155600</v>
      </c>
      <c r="J150" s="21">
        <v>5114300</v>
      </c>
      <c r="K150" s="21">
        <v>4074000</v>
      </c>
      <c r="L150" s="21">
        <v>3545900</v>
      </c>
      <c r="M150" s="21">
        <v>2345900</v>
      </c>
      <c r="N150" s="21">
        <v>1476500</v>
      </c>
      <c r="O150" s="21">
        <v>1778100</v>
      </c>
      <c r="P150" s="21">
        <v>2623100</v>
      </c>
      <c r="Q150" s="21">
        <v>2365700</v>
      </c>
      <c r="R150" s="21">
        <v>3134600</v>
      </c>
      <c r="S150" s="21">
        <v>2784500</v>
      </c>
      <c r="T150" s="21">
        <v>3545500</v>
      </c>
      <c r="U150" s="21">
        <v>2749100</v>
      </c>
      <c r="V150" s="21">
        <v>1698500</v>
      </c>
      <c r="W150" s="21">
        <v>2073400</v>
      </c>
      <c r="X150" s="21">
        <v>2117400</v>
      </c>
      <c r="Y150" s="21">
        <v>2502700</v>
      </c>
      <c r="Z150" s="21">
        <v>2212700</v>
      </c>
      <c r="AA150" s="21">
        <v>2345700</v>
      </c>
      <c r="AB150" s="21">
        <v>2999000</v>
      </c>
      <c r="AC150" s="21">
        <v>3019000</v>
      </c>
      <c r="AD150" s="21">
        <v>1985600</v>
      </c>
      <c r="AE150" s="21">
        <v>2373400</v>
      </c>
      <c r="AF150" s="21">
        <v>3756500</v>
      </c>
      <c r="AG150" s="21">
        <v>2113200</v>
      </c>
      <c r="AH150" s="21">
        <v>2267200</v>
      </c>
      <c r="AI150" s="21">
        <v>2621200</v>
      </c>
      <c r="AJ150" s="21">
        <v>2595600</v>
      </c>
      <c r="AK150" s="21">
        <v>2276100</v>
      </c>
      <c r="AL150" s="21">
        <v>4234100</v>
      </c>
      <c r="AM150" s="21">
        <v>2364500</v>
      </c>
      <c r="AN150" s="21">
        <v>1885500</v>
      </c>
      <c r="AO150" s="21">
        <v>2822700</v>
      </c>
      <c r="AP150" s="21">
        <v>1767800</v>
      </c>
      <c r="AQ150" s="21">
        <v>2122200</v>
      </c>
      <c r="AR150" s="21">
        <v>1775500</v>
      </c>
      <c r="AS150" s="21">
        <v>2062200</v>
      </c>
      <c r="AT150" s="21">
        <v>1931000</v>
      </c>
      <c r="AU150" s="21">
        <v>1982800</v>
      </c>
      <c r="AV150" s="21">
        <v>1948500</v>
      </c>
      <c r="AW150" s="21">
        <v>2554500</v>
      </c>
      <c r="AX150" s="21">
        <v>2766400</v>
      </c>
      <c r="AY150" s="21">
        <v>3778000</v>
      </c>
      <c r="AZ150" s="21">
        <v>5596800</v>
      </c>
      <c r="BA150" s="21">
        <v>8861600</v>
      </c>
      <c r="BB150" s="21">
        <v>4128500</v>
      </c>
      <c r="BC150" s="21">
        <v>3351800</v>
      </c>
      <c r="BD150" s="21">
        <v>2429500</v>
      </c>
      <c r="BE150" s="21">
        <v>2705400</v>
      </c>
      <c r="BF150" s="21">
        <v>3120600</v>
      </c>
      <c r="BG150" s="21">
        <v>2921100</v>
      </c>
      <c r="BH150" s="21">
        <v>4761400</v>
      </c>
      <c r="BI150" s="21">
        <v>5627600</v>
      </c>
      <c r="BJ150" s="21">
        <v>5692100</v>
      </c>
      <c r="BK150" s="21">
        <v>4777000</v>
      </c>
      <c r="BL150" s="21">
        <v>3878000</v>
      </c>
      <c r="BM150" s="2">
        <v>2250600</v>
      </c>
      <c r="BN150" s="2">
        <v>3870100</v>
      </c>
      <c r="BO150" s="2">
        <v>4311900</v>
      </c>
      <c r="BP150" s="2">
        <v>4184000</v>
      </c>
      <c r="BQ150" s="2">
        <v>5056300</v>
      </c>
      <c r="BR150" s="2">
        <v>3854800</v>
      </c>
      <c r="BS150" s="2">
        <v>6816100</v>
      </c>
      <c r="BT150" s="2">
        <v>8727100</v>
      </c>
      <c r="BU150" s="2">
        <v>9837700</v>
      </c>
      <c r="BV150" s="2">
        <v>7613500</v>
      </c>
      <c r="BW150" s="2">
        <v>5256500</v>
      </c>
      <c r="BX150" s="2">
        <v>3795500</v>
      </c>
      <c r="BY150" s="2">
        <v>3355300</v>
      </c>
      <c r="BZ150" s="2">
        <v>2862800</v>
      </c>
      <c r="CA150" s="2">
        <v>3725400</v>
      </c>
      <c r="CB150" s="2">
        <v>4892600</v>
      </c>
      <c r="CC150" s="2">
        <v>4884100</v>
      </c>
      <c r="CD150" s="2">
        <v>3775900</v>
      </c>
      <c r="CE150" s="2">
        <v>3492500</v>
      </c>
      <c r="CF150" s="2">
        <v>3333600</v>
      </c>
      <c r="CG150" s="2">
        <v>3507000</v>
      </c>
      <c r="CH150" s="2">
        <v>2290000</v>
      </c>
      <c r="CI150" s="2">
        <v>1638100</v>
      </c>
      <c r="CJ150" s="2">
        <v>1009600</v>
      </c>
      <c r="CK150" s="2">
        <v>1254800</v>
      </c>
      <c r="CL150" s="2">
        <v>3917700</v>
      </c>
      <c r="CM150" s="2">
        <v>5720900</v>
      </c>
      <c r="CN150" s="2">
        <v>3700400</v>
      </c>
      <c r="CO150" s="2">
        <v>3301700</v>
      </c>
      <c r="CP150" s="2">
        <v>1928600</v>
      </c>
      <c r="CQ150" s="2">
        <v>1810300</v>
      </c>
      <c r="CR150" s="2">
        <v>3414100</v>
      </c>
      <c r="CS150" s="2">
        <v>2237100</v>
      </c>
      <c r="CT150" s="2">
        <v>2355600</v>
      </c>
      <c r="CU150" s="2">
        <v>3911600</v>
      </c>
      <c r="CV150" s="2">
        <v>1860000</v>
      </c>
      <c r="CW150" s="2">
        <v>2455700</v>
      </c>
      <c r="CX150" s="2">
        <v>1694300</v>
      </c>
      <c r="CY150" s="2">
        <v>2471300</v>
      </c>
      <c r="CZ150" s="2">
        <v>3444200</v>
      </c>
      <c r="DA150" s="2">
        <v>3648400</v>
      </c>
      <c r="DB150" s="2">
        <v>4714200</v>
      </c>
      <c r="DC150" s="2">
        <v>5419900</v>
      </c>
      <c r="DD150" s="2">
        <v>7367100</v>
      </c>
      <c r="DE150" s="2">
        <v>3740800</v>
      </c>
      <c r="DF150" s="2">
        <v>4836000</v>
      </c>
      <c r="DG150" s="2">
        <v>3503000</v>
      </c>
      <c r="DH150" s="2">
        <v>5487800</v>
      </c>
      <c r="DI150" s="2">
        <v>11541100</v>
      </c>
      <c r="DJ150" s="2">
        <v>10553600</v>
      </c>
      <c r="DK150" s="2">
        <v>9282900</v>
      </c>
      <c r="DL150" s="2">
        <v>7248700</v>
      </c>
      <c r="DM150" s="2">
        <v>2664100</v>
      </c>
      <c r="DN150" s="2">
        <v>2807300</v>
      </c>
      <c r="DO150" s="2">
        <v>3515400</v>
      </c>
      <c r="DP150" s="2">
        <v>4181500</v>
      </c>
      <c r="DQ150" s="2">
        <v>3057300</v>
      </c>
      <c r="DR150" s="2">
        <v>5412100</v>
      </c>
      <c r="DS150" s="2">
        <v>4662600</v>
      </c>
      <c r="DT150" s="2">
        <v>5911100</v>
      </c>
      <c r="DU150" s="2">
        <v>5009900</v>
      </c>
      <c r="DV150" s="2">
        <v>5396400</v>
      </c>
      <c r="DW150" s="2">
        <v>5281800</v>
      </c>
      <c r="DX150" s="2">
        <v>8461300</v>
      </c>
      <c r="DY150" s="2">
        <v>3956900</v>
      </c>
      <c r="DZ150" s="2">
        <v>5429100</v>
      </c>
      <c r="EA150" s="2">
        <v>11370600</v>
      </c>
      <c r="EB150" s="2">
        <v>2319300</v>
      </c>
      <c r="EC150" s="2">
        <v>1668000</v>
      </c>
      <c r="ED150" s="2">
        <v>1860800</v>
      </c>
      <c r="EE150" s="2">
        <v>1755000</v>
      </c>
      <c r="EF150" s="2">
        <v>1640900</v>
      </c>
      <c r="EG150" s="2">
        <v>1555300</v>
      </c>
      <c r="EH150" s="2">
        <v>1672500</v>
      </c>
      <c r="EI150" s="2">
        <v>1643300</v>
      </c>
      <c r="EJ150" s="2">
        <v>1568400</v>
      </c>
      <c r="EK150" s="2">
        <v>1935500</v>
      </c>
      <c r="EL150" s="2">
        <v>1768300</v>
      </c>
      <c r="EM150" s="2">
        <v>1765200</v>
      </c>
      <c r="EN150" s="2">
        <v>1272300</v>
      </c>
      <c r="EO150" s="2">
        <v>1291100</v>
      </c>
      <c r="EP150" s="2">
        <v>1124600</v>
      </c>
      <c r="EQ150" s="2">
        <v>1090500</v>
      </c>
      <c r="ER150" s="2">
        <v>1692400</v>
      </c>
      <c r="ES150" s="2">
        <v>1007400</v>
      </c>
      <c r="ET150" s="2">
        <v>1006700</v>
      </c>
      <c r="EU150" s="2">
        <v>777200</v>
      </c>
      <c r="EV150" s="2">
        <v>589300</v>
      </c>
      <c r="EW150" s="2">
        <v>407500</v>
      </c>
      <c r="EX150" s="2">
        <v>728100</v>
      </c>
      <c r="EY150" s="2">
        <v>693500</v>
      </c>
      <c r="EZ150" s="2">
        <v>1172600</v>
      </c>
      <c r="FA150" s="2">
        <v>2083700</v>
      </c>
      <c r="FB150" s="2">
        <v>1141800</v>
      </c>
      <c r="FC150" s="2">
        <v>1296000</v>
      </c>
      <c r="FD150" s="2">
        <v>1096800</v>
      </c>
      <c r="FE150" s="2">
        <v>708600</v>
      </c>
      <c r="FF150" s="2">
        <v>1287800</v>
      </c>
      <c r="FG150" s="2">
        <v>898100</v>
      </c>
      <c r="FH150" s="2">
        <v>672000</v>
      </c>
      <c r="FI150" s="2">
        <v>842600</v>
      </c>
      <c r="FJ150" s="2">
        <v>1252000</v>
      </c>
      <c r="FK150" s="2">
        <v>1229200</v>
      </c>
      <c r="FL150" s="2">
        <v>1217700</v>
      </c>
      <c r="FM150" s="2">
        <v>833400</v>
      </c>
      <c r="FN150" s="2">
        <v>996900</v>
      </c>
      <c r="FO150" s="2">
        <v>987200</v>
      </c>
      <c r="FP150" s="2">
        <v>859900</v>
      </c>
      <c r="FQ150" s="2">
        <v>877700</v>
      </c>
      <c r="FR150" s="2">
        <v>1263100</v>
      </c>
      <c r="FS150" s="2">
        <v>1455900</v>
      </c>
      <c r="FT150" s="2">
        <v>2254000</v>
      </c>
      <c r="FU150" s="2">
        <v>1284200</v>
      </c>
      <c r="FV150" s="2">
        <v>1555800</v>
      </c>
      <c r="FW150" s="2">
        <v>1620800</v>
      </c>
      <c r="FX150" s="2">
        <v>1008100</v>
      </c>
      <c r="FY150" s="2">
        <v>1678700</v>
      </c>
      <c r="FZ150" s="2">
        <v>1227600</v>
      </c>
      <c r="GA150" s="2">
        <v>2604300</v>
      </c>
      <c r="GB150" s="2">
        <v>2054200</v>
      </c>
      <c r="GC150" s="2">
        <v>2115200</v>
      </c>
      <c r="GD150" s="2">
        <v>2726200</v>
      </c>
      <c r="GE150" s="2">
        <v>2134300</v>
      </c>
      <c r="GF150" s="2">
        <v>2964600</v>
      </c>
      <c r="GG150" s="2">
        <v>7898600</v>
      </c>
      <c r="GH150" s="2">
        <v>4712700</v>
      </c>
      <c r="GI150" s="2">
        <v>6556700</v>
      </c>
      <c r="GJ150" s="2">
        <v>2685100</v>
      </c>
      <c r="GK150" s="2">
        <v>1256700</v>
      </c>
      <c r="GL150" s="2">
        <v>1251200</v>
      </c>
      <c r="GM150" s="2">
        <v>1112200</v>
      </c>
      <c r="GN150" s="2">
        <v>1237700</v>
      </c>
      <c r="GO150" s="2">
        <v>1696900</v>
      </c>
      <c r="GP150" s="2">
        <v>1623800</v>
      </c>
      <c r="GQ150" s="2">
        <v>1645800</v>
      </c>
      <c r="GR150" s="2">
        <v>1243100</v>
      </c>
      <c r="GS150" s="2">
        <v>1268700</v>
      </c>
      <c r="GT150" s="2">
        <v>1768500</v>
      </c>
      <c r="GU150" s="2">
        <v>1822400</v>
      </c>
      <c r="GV150" s="2">
        <v>1769000</v>
      </c>
      <c r="GW150" s="2">
        <v>1165200</v>
      </c>
      <c r="GX150" s="2">
        <v>1538300</v>
      </c>
      <c r="GY150" s="2">
        <v>1277600</v>
      </c>
      <c r="GZ150" s="2">
        <v>1424500</v>
      </c>
      <c r="HA150" s="2">
        <v>844800</v>
      </c>
      <c r="HB150" s="2">
        <v>1090400</v>
      </c>
      <c r="HC150" s="2">
        <v>1123400</v>
      </c>
      <c r="HD150" s="2">
        <v>1119000</v>
      </c>
      <c r="HE150" s="2">
        <v>1237000</v>
      </c>
      <c r="HF150" s="2">
        <v>1453900</v>
      </c>
      <c r="HG150" s="2">
        <v>1759700</v>
      </c>
      <c r="HH150" s="2">
        <v>1366800</v>
      </c>
      <c r="HI150" s="2">
        <v>1086000</v>
      </c>
      <c r="HJ150" s="2">
        <v>1778400</v>
      </c>
      <c r="HK150" s="2">
        <v>1107000</v>
      </c>
      <c r="HL150" s="2">
        <v>867000</v>
      </c>
      <c r="HM150" s="2">
        <v>913200</v>
      </c>
      <c r="HN150" s="2">
        <v>1387200</v>
      </c>
      <c r="HO150" s="2">
        <v>1074400</v>
      </c>
      <c r="HP150" s="2">
        <v>1266500</v>
      </c>
      <c r="HQ150" s="2">
        <v>1425400</v>
      </c>
      <c r="HR150" s="2">
        <v>1289400</v>
      </c>
      <c r="HS150" s="2">
        <v>1378900</v>
      </c>
      <c r="HT150" s="2">
        <v>1001500</v>
      </c>
      <c r="HU150" s="2">
        <v>1653300</v>
      </c>
      <c r="HV150" s="2">
        <v>1091000</v>
      </c>
      <c r="HW150" s="2">
        <v>1061800</v>
      </c>
      <c r="HX150" s="2">
        <v>991000</v>
      </c>
      <c r="HY150" s="2">
        <v>1525300</v>
      </c>
      <c r="HZ150" s="2">
        <v>1160700</v>
      </c>
      <c r="IA150" s="2">
        <v>1665500</v>
      </c>
      <c r="IB150" s="2">
        <v>928200</v>
      </c>
      <c r="IC150" s="2">
        <v>807700</v>
      </c>
      <c r="ID150" s="2">
        <v>820300</v>
      </c>
      <c r="IE150" s="2">
        <v>1045400</v>
      </c>
      <c r="IF150" s="2">
        <v>884300</v>
      </c>
      <c r="IG150" s="2">
        <v>1121600</v>
      </c>
      <c r="IH150" s="2">
        <v>1314100</v>
      </c>
      <c r="II150" s="2">
        <v>1829000</v>
      </c>
      <c r="IJ150" s="2">
        <v>1537600</v>
      </c>
      <c r="IK150" s="2">
        <v>1489300</v>
      </c>
      <c r="IL150" s="2">
        <v>1991100</v>
      </c>
      <c r="IM150" s="2">
        <v>1427400</v>
      </c>
      <c r="IN150" s="2">
        <v>1491300</v>
      </c>
      <c r="IO150" s="2">
        <v>1285700</v>
      </c>
      <c r="IP150" s="2">
        <v>1355800</v>
      </c>
      <c r="IQ150" s="2">
        <v>1518800</v>
      </c>
      <c r="IR150" s="2">
        <v>1830200</v>
      </c>
      <c r="IS150" s="2">
        <v>2422200</v>
      </c>
      <c r="IT150" s="2">
        <v>4285200</v>
      </c>
    </row>
    <row r="151" spans="1:254" ht="15.9" customHeight="1">
      <c r="A151" s="390" t="s">
        <v>296</v>
      </c>
      <c r="B151" s="46" t="s">
        <v>297</v>
      </c>
      <c r="C151" s="50">
        <v>52200</v>
      </c>
      <c r="D151" s="16">
        <v>-123700</v>
      </c>
      <c r="E151" s="21">
        <v>175900</v>
      </c>
      <c r="F151" s="21">
        <v>237400</v>
      </c>
      <c r="G151" s="21">
        <v>115300</v>
      </c>
      <c r="H151" s="21">
        <v>165700</v>
      </c>
      <c r="I151" s="21">
        <v>461100</v>
      </c>
      <c r="J151" s="21">
        <v>976000</v>
      </c>
      <c r="K151" s="21">
        <v>217400</v>
      </c>
      <c r="L151" s="21">
        <v>209300</v>
      </c>
      <c r="M151" s="21">
        <v>152600</v>
      </c>
      <c r="N151" s="21">
        <v>104500</v>
      </c>
      <c r="O151" s="21">
        <v>99400</v>
      </c>
      <c r="P151" s="21">
        <v>112800</v>
      </c>
      <c r="Q151" s="21">
        <v>153600</v>
      </c>
      <c r="R151" s="21">
        <v>159100</v>
      </c>
      <c r="S151" s="21">
        <v>85400</v>
      </c>
      <c r="T151" s="21">
        <v>100100</v>
      </c>
      <c r="U151" s="21">
        <v>134600</v>
      </c>
      <c r="V151" s="21">
        <v>81900</v>
      </c>
      <c r="W151" s="21">
        <v>97300</v>
      </c>
      <c r="X151" s="21">
        <v>101800</v>
      </c>
      <c r="Y151" s="21">
        <v>97800</v>
      </c>
      <c r="Z151" s="21">
        <v>113800</v>
      </c>
      <c r="AA151" s="21">
        <v>91200</v>
      </c>
      <c r="AB151" s="21">
        <v>173800</v>
      </c>
      <c r="AC151" s="21">
        <v>187300</v>
      </c>
      <c r="AD151" s="21">
        <v>131600</v>
      </c>
      <c r="AE151" s="21">
        <v>172900</v>
      </c>
      <c r="AF151" s="21">
        <v>192100</v>
      </c>
      <c r="AG151" s="21">
        <v>132700</v>
      </c>
      <c r="AH151" s="21">
        <v>160000</v>
      </c>
      <c r="AI151" s="21">
        <v>191100</v>
      </c>
      <c r="AJ151" s="21">
        <v>282600</v>
      </c>
      <c r="AK151" s="21">
        <v>154200</v>
      </c>
      <c r="AL151" s="21">
        <v>243600</v>
      </c>
      <c r="AM151" s="21">
        <v>118700</v>
      </c>
      <c r="AN151" s="21">
        <v>107700</v>
      </c>
      <c r="AO151" s="21">
        <v>103500</v>
      </c>
      <c r="AP151" s="21">
        <v>88700</v>
      </c>
      <c r="AQ151" s="21">
        <v>123000</v>
      </c>
      <c r="AR151" s="21">
        <v>118400</v>
      </c>
      <c r="AS151" s="21">
        <v>119300</v>
      </c>
      <c r="AT151" s="21">
        <v>213200</v>
      </c>
      <c r="AU151" s="21">
        <v>136500</v>
      </c>
      <c r="AV151" s="21">
        <v>112700</v>
      </c>
      <c r="AW151" s="21">
        <v>160100</v>
      </c>
      <c r="AX151" s="21">
        <v>257900</v>
      </c>
      <c r="AY151" s="21">
        <v>331500</v>
      </c>
      <c r="AZ151" s="21">
        <v>303000</v>
      </c>
      <c r="BA151" s="21">
        <v>209900</v>
      </c>
      <c r="BB151" s="21">
        <v>126600</v>
      </c>
      <c r="BC151" s="21">
        <v>142000</v>
      </c>
      <c r="BD151" s="21">
        <v>254000</v>
      </c>
      <c r="BE151" s="21">
        <v>181300</v>
      </c>
      <c r="BF151" s="21">
        <v>130800</v>
      </c>
      <c r="BG151" s="21">
        <v>187400</v>
      </c>
      <c r="BH151" s="21">
        <v>159500</v>
      </c>
      <c r="BI151" s="21">
        <v>219400</v>
      </c>
      <c r="BJ151" s="21">
        <v>133000</v>
      </c>
      <c r="BK151" s="21">
        <v>185400</v>
      </c>
      <c r="BL151" s="21">
        <v>150200</v>
      </c>
      <c r="BM151" s="2">
        <v>100100</v>
      </c>
      <c r="BN151" s="2">
        <v>214000</v>
      </c>
      <c r="BO151" s="2">
        <v>229500</v>
      </c>
      <c r="BP151" s="2">
        <v>184000</v>
      </c>
      <c r="BQ151" s="2">
        <v>233700</v>
      </c>
      <c r="BR151" s="2">
        <v>169100</v>
      </c>
      <c r="BS151" s="2">
        <v>255300</v>
      </c>
      <c r="BT151" s="2">
        <v>801500</v>
      </c>
      <c r="BU151" s="2">
        <v>437500</v>
      </c>
      <c r="BV151" s="2">
        <v>288200</v>
      </c>
      <c r="BW151" s="2">
        <v>150200</v>
      </c>
      <c r="BX151" s="2">
        <v>126900</v>
      </c>
      <c r="BY151" s="2">
        <v>54700</v>
      </c>
      <c r="BZ151" s="2">
        <v>37200</v>
      </c>
      <c r="CA151" s="2">
        <v>49500</v>
      </c>
      <c r="CB151" s="2">
        <v>61400</v>
      </c>
      <c r="CC151" s="2">
        <v>72400</v>
      </c>
      <c r="CD151" s="2">
        <v>110600</v>
      </c>
      <c r="CE151" s="2">
        <v>58600</v>
      </c>
      <c r="CF151" s="2">
        <v>98400</v>
      </c>
      <c r="CG151" s="2">
        <v>41400</v>
      </c>
      <c r="CH151" s="2">
        <v>69900</v>
      </c>
      <c r="CI151" s="2">
        <v>29700</v>
      </c>
      <c r="CJ151" s="2">
        <v>30400</v>
      </c>
      <c r="CK151" s="2">
        <v>38700</v>
      </c>
      <c r="CL151" s="2">
        <v>64300</v>
      </c>
      <c r="CM151" s="2">
        <v>76100</v>
      </c>
      <c r="CN151" s="2">
        <v>77400</v>
      </c>
      <c r="CO151" s="2">
        <v>100700</v>
      </c>
      <c r="CP151" s="2">
        <v>73900</v>
      </c>
      <c r="CQ151" s="2">
        <v>78400</v>
      </c>
      <c r="CR151" s="2">
        <v>87200</v>
      </c>
      <c r="CS151" s="2">
        <v>96600</v>
      </c>
      <c r="CT151" s="2">
        <v>150500</v>
      </c>
      <c r="CU151" s="2">
        <v>101700</v>
      </c>
      <c r="CV151" s="2">
        <v>58700</v>
      </c>
      <c r="CW151" s="2">
        <v>61700</v>
      </c>
      <c r="CX151" s="2">
        <v>63200</v>
      </c>
      <c r="CY151" s="2">
        <v>86100</v>
      </c>
      <c r="CZ151" s="2">
        <v>77100</v>
      </c>
      <c r="DA151" s="2">
        <v>60600</v>
      </c>
      <c r="DB151" s="2">
        <v>77000</v>
      </c>
      <c r="DC151" s="2">
        <v>116000</v>
      </c>
      <c r="DD151" s="2">
        <v>85700</v>
      </c>
      <c r="DE151" s="2">
        <v>73400</v>
      </c>
      <c r="DF151" s="2">
        <v>117400</v>
      </c>
      <c r="DG151" s="2">
        <v>101100</v>
      </c>
      <c r="DH151" s="2">
        <v>88400</v>
      </c>
      <c r="DI151" s="2">
        <v>80900</v>
      </c>
      <c r="DJ151" s="2">
        <v>68800</v>
      </c>
      <c r="DK151" s="2">
        <v>60600</v>
      </c>
      <c r="DL151" s="2">
        <v>78500</v>
      </c>
      <c r="DM151" s="2">
        <v>59100</v>
      </c>
      <c r="DN151" s="2">
        <v>69000</v>
      </c>
      <c r="DO151" s="2">
        <v>88700</v>
      </c>
      <c r="DP151" s="2">
        <v>107300</v>
      </c>
      <c r="DQ151" s="2">
        <v>203100</v>
      </c>
      <c r="DR151" s="2">
        <v>77000</v>
      </c>
      <c r="DS151" s="2">
        <v>123200</v>
      </c>
      <c r="DT151" s="2">
        <v>60200</v>
      </c>
      <c r="DU151" s="2">
        <v>81900</v>
      </c>
      <c r="DV151" s="2">
        <v>56300</v>
      </c>
      <c r="DW151" s="2">
        <v>63700</v>
      </c>
      <c r="DX151" s="2">
        <v>81200</v>
      </c>
      <c r="DY151" s="2">
        <v>64700</v>
      </c>
      <c r="DZ151" s="2">
        <v>97700</v>
      </c>
      <c r="EA151" s="2">
        <v>175200</v>
      </c>
      <c r="EB151" s="2">
        <v>544500</v>
      </c>
      <c r="EC151" s="2">
        <v>71600</v>
      </c>
      <c r="ED151" s="2">
        <v>51900</v>
      </c>
      <c r="EE151" s="2">
        <v>50600</v>
      </c>
      <c r="EF151" s="2">
        <v>38700</v>
      </c>
      <c r="EG151" s="2">
        <v>54900</v>
      </c>
      <c r="EH151" s="2">
        <v>45600</v>
      </c>
      <c r="EI151" s="2">
        <v>40200</v>
      </c>
      <c r="EJ151" s="2">
        <v>42300</v>
      </c>
      <c r="EK151" s="2">
        <v>50200</v>
      </c>
      <c r="EL151" s="2">
        <v>40700</v>
      </c>
      <c r="EM151" s="2">
        <v>63900</v>
      </c>
      <c r="EN151" s="2">
        <v>48600</v>
      </c>
      <c r="EO151" s="2">
        <v>47700</v>
      </c>
      <c r="EP151" s="2">
        <v>107500</v>
      </c>
      <c r="EQ151" s="2">
        <v>209700</v>
      </c>
      <c r="ER151" s="2">
        <v>42900</v>
      </c>
      <c r="ES151" s="2">
        <v>61000</v>
      </c>
      <c r="ET151" s="2">
        <v>85500</v>
      </c>
      <c r="EU151" s="2">
        <v>41100</v>
      </c>
      <c r="EV151" s="2">
        <v>42400</v>
      </c>
      <c r="EW151" s="2">
        <v>25800</v>
      </c>
      <c r="EX151" s="2">
        <v>22700</v>
      </c>
      <c r="EY151" s="2">
        <v>30300</v>
      </c>
      <c r="EZ151" s="2">
        <v>55300</v>
      </c>
      <c r="FA151" s="2">
        <v>51500</v>
      </c>
      <c r="FB151" s="2">
        <v>47400</v>
      </c>
      <c r="FC151" s="2">
        <v>36800</v>
      </c>
      <c r="FD151" s="2">
        <v>46600</v>
      </c>
      <c r="FE151" s="2">
        <v>23200</v>
      </c>
      <c r="FF151" s="2">
        <v>49300</v>
      </c>
      <c r="FG151" s="2">
        <v>52800</v>
      </c>
      <c r="FH151" s="2">
        <v>46700</v>
      </c>
      <c r="FI151" s="2">
        <v>46200</v>
      </c>
      <c r="FJ151" s="2">
        <v>32300</v>
      </c>
      <c r="FK151" s="2">
        <v>46600</v>
      </c>
      <c r="FL151" s="2">
        <v>91700</v>
      </c>
      <c r="FM151" s="2">
        <v>69400</v>
      </c>
      <c r="FN151" s="2">
        <v>66700</v>
      </c>
      <c r="FO151" s="2">
        <v>81800</v>
      </c>
      <c r="FP151" s="2">
        <v>70300</v>
      </c>
      <c r="FQ151" s="2">
        <v>47000</v>
      </c>
      <c r="FR151" s="2">
        <v>71400</v>
      </c>
      <c r="FS151" s="2">
        <v>46300</v>
      </c>
      <c r="FT151" s="2">
        <v>77000</v>
      </c>
      <c r="FU151" s="2">
        <v>64300</v>
      </c>
      <c r="FV151" s="2">
        <v>50900</v>
      </c>
      <c r="FW151" s="2">
        <v>77900</v>
      </c>
      <c r="FX151" s="2">
        <v>24600</v>
      </c>
      <c r="FY151" s="2">
        <v>49500</v>
      </c>
      <c r="FZ151" s="2">
        <v>49900</v>
      </c>
      <c r="GA151" s="2">
        <v>51900</v>
      </c>
      <c r="GB151" s="2">
        <v>42100</v>
      </c>
      <c r="GC151" s="2">
        <v>51900</v>
      </c>
      <c r="GD151" s="2">
        <v>53000</v>
      </c>
      <c r="GE151" s="2">
        <v>51200</v>
      </c>
      <c r="GF151" s="2">
        <v>104600</v>
      </c>
      <c r="GG151" s="2">
        <v>238200</v>
      </c>
      <c r="GH151" s="2">
        <v>413800</v>
      </c>
      <c r="GI151" s="2">
        <v>268300</v>
      </c>
      <c r="GJ151" s="2">
        <v>63700</v>
      </c>
      <c r="GK151" s="2">
        <v>74200</v>
      </c>
      <c r="GL151" s="2">
        <v>58900</v>
      </c>
      <c r="GM151" s="2">
        <v>91200</v>
      </c>
      <c r="GN151" s="2">
        <v>50800</v>
      </c>
      <c r="GO151" s="2">
        <v>55700</v>
      </c>
      <c r="GP151" s="2">
        <v>56400</v>
      </c>
      <c r="GQ151" s="2">
        <v>55400</v>
      </c>
      <c r="GR151" s="2">
        <v>48000</v>
      </c>
      <c r="GS151" s="2">
        <v>45900</v>
      </c>
      <c r="GT151" s="2">
        <v>76000</v>
      </c>
      <c r="GU151" s="2">
        <v>113100</v>
      </c>
      <c r="GV151" s="2">
        <v>67400</v>
      </c>
      <c r="GW151" s="2">
        <v>119700</v>
      </c>
      <c r="GX151" s="2">
        <v>64700</v>
      </c>
      <c r="GY151" s="2">
        <v>77100</v>
      </c>
      <c r="GZ151" s="2">
        <v>103000</v>
      </c>
      <c r="HA151" s="2">
        <v>72100</v>
      </c>
      <c r="HB151" s="2">
        <v>97500</v>
      </c>
      <c r="HC151" s="2">
        <v>135800</v>
      </c>
      <c r="HD151" s="2">
        <v>149600</v>
      </c>
      <c r="HE151" s="2">
        <v>74800</v>
      </c>
      <c r="HF151" s="2">
        <v>21700</v>
      </c>
      <c r="HG151" s="2">
        <v>16500</v>
      </c>
      <c r="HH151" s="2">
        <v>19800</v>
      </c>
      <c r="HI151" s="2">
        <v>12200</v>
      </c>
      <c r="HJ151" s="2">
        <v>28400</v>
      </c>
      <c r="HK151" s="2">
        <v>15200</v>
      </c>
      <c r="HL151" s="2">
        <v>17100</v>
      </c>
      <c r="HM151" s="2">
        <v>15000</v>
      </c>
      <c r="HN151" s="2">
        <v>20600</v>
      </c>
      <c r="HO151" s="2">
        <v>11800</v>
      </c>
      <c r="HP151" s="2">
        <v>17600</v>
      </c>
      <c r="HQ151" s="2">
        <v>19600</v>
      </c>
      <c r="HR151" s="2">
        <v>13300</v>
      </c>
      <c r="HS151" s="2">
        <v>26000</v>
      </c>
      <c r="HT151" s="2">
        <v>20500</v>
      </c>
      <c r="HU151" s="2">
        <v>25500</v>
      </c>
      <c r="HV151" s="2">
        <v>18900</v>
      </c>
      <c r="HW151" s="2">
        <v>21000</v>
      </c>
      <c r="HX151" s="2">
        <v>17100</v>
      </c>
      <c r="HY151" s="2">
        <v>14000</v>
      </c>
      <c r="HZ151" s="2">
        <v>18800</v>
      </c>
      <c r="IA151" s="2">
        <v>18300</v>
      </c>
      <c r="IB151" s="2">
        <v>19300</v>
      </c>
      <c r="IC151" s="2">
        <v>27200</v>
      </c>
      <c r="ID151" s="2">
        <v>32300</v>
      </c>
      <c r="IE151" s="2">
        <v>62700</v>
      </c>
      <c r="IF151" s="2">
        <v>22500</v>
      </c>
      <c r="IG151" s="2">
        <v>17800</v>
      </c>
      <c r="IH151" s="2">
        <v>20000</v>
      </c>
      <c r="II151" s="2">
        <v>18400</v>
      </c>
      <c r="IJ151" s="2">
        <v>20400</v>
      </c>
      <c r="IK151" s="2">
        <v>22900</v>
      </c>
      <c r="IL151" s="2">
        <v>27900</v>
      </c>
      <c r="IM151" s="2">
        <v>26800</v>
      </c>
      <c r="IN151" s="2">
        <v>17700</v>
      </c>
      <c r="IO151" s="2">
        <v>29800</v>
      </c>
      <c r="IP151" s="2">
        <v>50100</v>
      </c>
      <c r="IQ151" s="2">
        <v>56000</v>
      </c>
      <c r="IR151" s="2">
        <v>105700</v>
      </c>
      <c r="IS151" s="2">
        <v>241800</v>
      </c>
      <c r="IT151" s="2">
        <v>29500</v>
      </c>
    </row>
    <row r="152" spans="1:254" ht="15.9" customHeight="1">
      <c r="A152" s="390" t="s">
        <v>298</v>
      </c>
      <c r="B152" s="46" t="s">
        <v>299</v>
      </c>
      <c r="C152" s="50">
        <v>212300</v>
      </c>
      <c r="D152" s="16">
        <v>-363500</v>
      </c>
      <c r="E152" s="21">
        <v>575800</v>
      </c>
      <c r="F152" s="21">
        <v>645200</v>
      </c>
      <c r="G152" s="21">
        <v>503600</v>
      </c>
      <c r="H152" s="21">
        <v>706300</v>
      </c>
      <c r="I152" s="21">
        <v>768800</v>
      </c>
      <c r="J152" s="21">
        <v>889500</v>
      </c>
      <c r="K152" s="21">
        <v>843400</v>
      </c>
      <c r="L152" s="21">
        <v>574900</v>
      </c>
      <c r="M152" s="21">
        <v>545500</v>
      </c>
      <c r="N152" s="21">
        <v>398400</v>
      </c>
      <c r="O152" s="21">
        <v>401900</v>
      </c>
      <c r="P152" s="21">
        <v>478300</v>
      </c>
      <c r="Q152" s="21">
        <v>680600</v>
      </c>
      <c r="R152" s="21">
        <v>932600</v>
      </c>
      <c r="S152" s="21">
        <v>565800</v>
      </c>
      <c r="T152" s="21">
        <v>594700</v>
      </c>
      <c r="U152" s="21">
        <v>600400</v>
      </c>
      <c r="V152" s="21">
        <v>297400</v>
      </c>
      <c r="W152" s="21">
        <v>492900</v>
      </c>
      <c r="X152" s="21">
        <v>418200</v>
      </c>
      <c r="Y152" s="21">
        <v>500800</v>
      </c>
      <c r="Z152" s="21">
        <v>320000</v>
      </c>
      <c r="AA152" s="21">
        <v>291200</v>
      </c>
      <c r="AB152" s="21">
        <v>342800</v>
      </c>
      <c r="AC152" s="21">
        <v>359800</v>
      </c>
      <c r="AD152" s="21">
        <v>412500</v>
      </c>
      <c r="AE152" s="21">
        <v>657100</v>
      </c>
      <c r="AF152" s="21">
        <v>688600</v>
      </c>
      <c r="AG152" s="21">
        <v>437600</v>
      </c>
      <c r="AH152" s="21">
        <v>500500</v>
      </c>
      <c r="AI152" s="21">
        <v>334400</v>
      </c>
      <c r="AJ152" s="21">
        <v>622000</v>
      </c>
      <c r="AK152" s="21">
        <v>446000</v>
      </c>
      <c r="AL152" s="21">
        <v>683100</v>
      </c>
      <c r="AM152" s="21">
        <v>325900</v>
      </c>
      <c r="AN152" s="21">
        <v>444200</v>
      </c>
      <c r="AO152" s="21">
        <v>413400</v>
      </c>
      <c r="AP152" s="21">
        <v>390600</v>
      </c>
      <c r="AQ152" s="21">
        <v>823600</v>
      </c>
      <c r="AR152" s="21">
        <v>527000</v>
      </c>
      <c r="AS152" s="21">
        <v>659400</v>
      </c>
      <c r="AT152" s="21">
        <v>558000</v>
      </c>
      <c r="AU152" s="21">
        <v>781900</v>
      </c>
      <c r="AV152" s="21">
        <v>356100</v>
      </c>
      <c r="AW152" s="21">
        <v>429300</v>
      </c>
      <c r="AX152" s="21">
        <v>822300</v>
      </c>
      <c r="AY152" s="21">
        <v>632000</v>
      </c>
      <c r="AZ152" s="21">
        <v>649600</v>
      </c>
      <c r="BA152" s="21">
        <v>513300</v>
      </c>
      <c r="BB152" s="21">
        <v>619200</v>
      </c>
      <c r="BC152" s="21">
        <v>497400</v>
      </c>
      <c r="BD152" s="21">
        <v>380500</v>
      </c>
      <c r="BE152" s="21">
        <v>436200</v>
      </c>
      <c r="BF152" s="21">
        <v>452400</v>
      </c>
      <c r="BG152" s="21">
        <v>898600</v>
      </c>
      <c r="BH152" s="21">
        <v>467800</v>
      </c>
      <c r="BI152" s="21">
        <v>758600</v>
      </c>
      <c r="BJ152" s="21">
        <v>650700</v>
      </c>
      <c r="BK152" s="21">
        <v>826100</v>
      </c>
      <c r="BL152" s="21">
        <v>531000</v>
      </c>
      <c r="BM152" s="2">
        <v>391200</v>
      </c>
      <c r="BN152" s="2">
        <v>479100</v>
      </c>
      <c r="BO152" s="2">
        <v>890100</v>
      </c>
      <c r="BP152" s="2">
        <v>947100</v>
      </c>
      <c r="BQ152" s="2">
        <v>1553800</v>
      </c>
      <c r="BR152" s="2">
        <v>849900</v>
      </c>
      <c r="BS152" s="2">
        <v>937700</v>
      </c>
      <c r="BT152" s="2">
        <v>1000900</v>
      </c>
      <c r="BU152" s="2">
        <v>443900</v>
      </c>
      <c r="BV152" s="2">
        <v>391300</v>
      </c>
      <c r="BW152" s="2">
        <v>441400</v>
      </c>
      <c r="BX152" s="2">
        <v>546100</v>
      </c>
      <c r="BY152" s="2">
        <v>485800</v>
      </c>
      <c r="BZ152" s="2">
        <v>308200</v>
      </c>
      <c r="CA152" s="2">
        <v>433500</v>
      </c>
      <c r="CB152" s="2">
        <v>321900</v>
      </c>
      <c r="CC152" s="2">
        <v>337000</v>
      </c>
      <c r="CD152" s="2">
        <v>256400</v>
      </c>
      <c r="CE152" s="2">
        <v>309300</v>
      </c>
      <c r="CF152" s="2">
        <v>444500</v>
      </c>
      <c r="CG152" s="2">
        <v>472900</v>
      </c>
      <c r="CH152" s="2">
        <v>590000</v>
      </c>
      <c r="CI152" s="2">
        <v>272000</v>
      </c>
      <c r="CJ152" s="2">
        <v>279900</v>
      </c>
      <c r="CK152" s="2">
        <v>261000</v>
      </c>
      <c r="CL152" s="2">
        <v>530900</v>
      </c>
      <c r="CM152" s="2">
        <v>754900</v>
      </c>
      <c r="CN152" s="2">
        <v>505100</v>
      </c>
      <c r="CO152" s="2">
        <v>660500</v>
      </c>
      <c r="CP152" s="2">
        <v>663500</v>
      </c>
      <c r="CQ152" s="2">
        <v>458000</v>
      </c>
      <c r="CR152" s="2">
        <v>431500</v>
      </c>
      <c r="CS152" s="2">
        <v>433100</v>
      </c>
      <c r="CT152" s="2">
        <v>592500</v>
      </c>
      <c r="CU152" s="2">
        <v>436600</v>
      </c>
      <c r="CV152" s="2">
        <v>453100</v>
      </c>
      <c r="CW152" s="2">
        <v>352200</v>
      </c>
      <c r="CX152" s="2">
        <v>391800</v>
      </c>
      <c r="CY152" s="2">
        <v>560900</v>
      </c>
      <c r="CZ152" s="2">
        <v>623900</v>
      </c>
      <c r="DA152" s="2">
        <v>581500</v>
      </c>
      <c r="DB152" s="2">
        <v>552400</v>
      </c>
      <c r="DC152" s="2">
        <v>968300</v>
      </c>
      <c r="DD152" s="2">
        <v>646900</v>
      </c>
      <c r="DE152" s="2">
        <v>799800</v>
      </c>
      <c r="DF152" s="2">
        <v>1003200</v>
      </c>
      <c r="DG152" s="2">
        <v>626000</v>
      </c>
      <c r="DH152" s="2">
        <v>973200</v>
      </c>
      <c r="DI152" s="2">
        <v>782800</v>
      </c>
      <c r="DJ152" s="2">
        <v>527900</v>
      </c>
      <c r="DK152" s="2">
        <v>650100</v>
      </c>
      <c r="DL152" s="2">
        <v>657100</v>
      </c>
      <c r="DM152" s="2">
        <v>577800</v>
      </c>
      <c r="DN152" s="2">
        <v>700300</v>
      </c>
      <c r="DO152" s="2">
        <v>891200</v>
      </c>
      <c r="DP152" s="2">
        <v>469400</v>
      </c>
      <c r="DQ152" s="2">
        <v>599600</v>
      </c>
      <c r="DR152" s="2">
        <v>542700</v>
      </c>
      <c r="DS152" s="2">
        <v>797100</v>
      </c>
      <c r="DT152" s="2">
        <v>617100</v>
      </c>
      <c r="DU152" s="2">
        <v>691900</v>
      </c>
      <c r="DV152" s="2">
        <v>484300</v>
      </c>
      <c r="DW152" s="2">
        <v>735600</v>
      </c>
      <c r="DX152" s="2">
        <v>697300</v>
      </c>
      <c r="DY152" s="2">
        <v>1021200</v>
      </c>
      <c r="DZ152" s="2">
        <v>1526300</v>
      </c>
      <c r="EA152" s="2">
        <v>1193800</v>
      </c>
      <c r="EB152" s="2">
        <v>983400</v>
      </c>
      <c r="EC152" s="2">
        <v>1145100</v>
      </c>
      <c r="ED152" s="2">
        <v>904500</v>
      </c>
      <c r="EE152" s="2">
        <v>894500</v>
      </c>
      <c r="EF152" s="2">
        <v>778500</v>
      </c>
      <c r="EG152" s="2">
        <v>750500</v>
      </c>
      <c r="EH152" s="2">
        <v>828900</v>
      </c>
      <c r="EI152" s="2">
        <v>710700</v>
      </c>
      <c r="EJ152" s="2">
        <v>1001200</v>
      </c>
      <c r="EK152" s="2">
        <v>840200</v>
      </c>
      <c r="EL152" s="2">
        <v>1299600</v>
      </c>
      <c r="EM152" s="2">
        <v>868500</v>
      </c>
      <c r="EN152" s="2">
        <v>880000</v>
      </c>
      <c r="EO152" s="2">
        <v>900800</v>
      </c>
      <c r="EP152" s="2">
        <v>1421900</v>
      </c>
      <c r="EQ152" s="2">
        <v>1231000</v>
      </c>
      <c r="ER152" s="2">
        <v>958100</v>
      </c>
      <c r="ES152" s="2">
        <v>957100</v>
      </c>
      <c r="ET152" s="2">
        <v>584200</v>
      </c>
      <c r="EU152" s="2">
        <v>641200</v>
      </c>
      <c r="EV152" s="2">
        <v>926000</v>
      </c>
      <c r="EW152" s="2">
        <v>1179300</v>
      </c>
      <c r="EX152" s="2">
        <v>2451100</v>
      </c>
      <c r="EY152" s="2">
        <v>251400</v>
      </c>
      <c r="EZ152" s="2">
        <v>561900</v>
      </c>
      <c r="FA152" s="2">
        <v>437400</v>
      </c>
      <c r="FB152" s="2">
        <v>421000</v>
      </c>
      <c r="FC152" s="2">
        <v>447900</v>
      </c>
      <c r="FD152" s="2">
        <v>447000</v>
      </c>
      <c r="FE152" s="2">
        <v>393300</v>
      </c>
      <c r="FF152" s="2">
        <v>541000</v>
      </c>
      <c r="FG152" s="2">
        <v>468400</v>
      </c>
      <c r="FH152" s="2">
        <v>521600</v>
      </c>
      <c r="FI152" s="2">
        <v>409700</v>
      </c>
      <c r="FJ152" s="2">
        <v>418100</v>
      </c>
      <c r="FK152" s="2">
        <v>471500</v>
      </c>
      <c r="FL152" s="2">
        <v>364500</v>
      </c>
      <c r="FM152" s="2">
        <v>447700</v>
      </c>
      <c r="FN152" s="2">
        <v>537300</v>
      </c>
      <c r="FO152" s="2">
        <v>797900</v>
      </c>
      <c r="FP152" s="2">
        <v>926700</v>
      </c>
      <c r="FQ152" s="2">
        <v>401900</v>
      </c>
      <c r="FR152" s="2">
        <v>505400</v>
      </c>
      <c r="FS152" s="2">
        <v>393100</v>
      </c>
      <c r="FT152" s="2">
        <v>473900</v>
      </c>
      <c r="FU152" s="2">
        <v>441300</v>
      </c>
      <c r="FV152" s="2">
        <v>460400</v>
      </c>
      <c r="FW152" s="2">
        <v>554400</v>
      </c>
      <c r="FX152" s="2">
        <v>518900</v>
      </c>
      <c r="FY152" s="2">
        <v>302400</v>
      </c>
      <c r="FZ152" s="2">
        <v>386600</v>
      </c>
      <c r="GA152" s="2">
        <v>500200</v>
      </c>
      <c r="GB152" s="2">
        <v>406300</v>
      </c>
      <c r="GC152" s="2">
        <v>429900</v>
      </c>
      <c r="GD152" s="2">
        <v>478700</v>
      </c>
      <c r="GE152" s="2">
        <v>712300</v>
      </c>
      <c r="GF152" s="2">
        <v>710500</v>
      </c>
      <c r="GG152" s="2">
        <v>1141300</v>
      </c>
      <c r="GH152" s="2">
        <v>747500</v>
      </c>
      <c r="GI152" s="2">
        <v>1569300</v>
      </c>
      <c r="GJ152" s="2">
        <v>659500</v>
      </c>
      <c r="GK152" s="2">
        <v>768700</v>
      </c>
      <c r="GL152" s="2">
        <v>1392000</v>
      </c>
      <c r="GM152" s="2">
        <v>499500</v>
      </c>
      <c r="GN152" s="2">
        <v>522600</v>
      </c>
      <c r="GO152" s="2">
        <v>595600</v>
      </c>
      <c r="GP152" s="2">
        <v>543800</v>
      </c>
      <c r="GQ152" s="2">
        <v>358300</v>
      </c>
      <c r="GR152" s="2">
        <v>389500</v>
      </c>
      <c r="GS152" s="2">
        <v>283100</v>
      </c>
      <c r="GT152" s="2">
        <v>259600</v>
      </c>
      <c r="GU152" s="2">
        <v>572800</v>
      </c>
      <c r="GV152" s="2">
        <v>736700</v>
      </c>
      <c r="GW152" s="2">
        <v>506600</v>
      </c>
      <c r="GX152" s="2">
        <v>444900</v>
      </c>
      <c r="GY152" s="2">
        <v>576700</v>
      </c>
      <c r="GZ152" s="2">
        <v>734200</v>
      </c>
      <c r="HA152" s="2">
        <v>568600</v>
      </c>
      <c r="HB152" s="2">
        <v>820200</v>
      </c>
      <c r="HC152" s="2">
        <v>1107500</v>
      </c>
      <c r="HD152" s="2">
        <v>1071100</v>
      </c>
      <c r="HE152" s="2">
        <v>777500</v>
      </c>
      <c r="HF152" s="2">
        <v>82500</v>
      </c>
      <c r="HG152" s="2">
        <v>45300</v>
      </c>
      <c r="HH152" s="2">
        <v>45500</v>
      </c>
      <c r="HI152" s="2">
        <v>58400</v>
      </c>
      <c r="HJ152" s="2">
        <v>89900</v>
      </c>
      <c r="HK152" s="2">
        <v>42100</v>
      </c>
      <c r="HL152" s="2">
        <v>70900</v>
      </c>
      <c r="HM152" s="2">
        <v>56300</v>
      </c>
      <c r="HN152" s="2">
        <v>60500</v>
      </c>
      <c r="HO152" s="2">
        <v>28900</v>
      </c>
      <c r="HP152" s="2">
        <v>40900</v>
      </c>
      <c r="HQ152" s="2">
        <v>43600</v>
      </c>
      <c r="HR152" s="2">
        <v>55000</v>
      </c>
      <c r="HS152" s="2">
        <v>44600</v>
      </c>
      <c r="HT152" s="2">
        <v>53800</v>
      </c>
      <c r="HU152" s="2">
        <v>98300</v>
      </c>
      <c r="HV152" s="2">
        <v>53300</v>
      </c>
      <c r="HW152" s="2">
        <v>63900</v>
      </c>
      <c r="HX152" s="2">
        <v>42000</v>
      </c>
      <c r="HY152" s="2">
        <v>42400</v>
      </c>
      <c r="HZ152" s="2">
        <v>51200</v>
      </c>
      <c r="IA152" s="2">
        <v>55600</v>
      </c>
      <c r="IB152" s="2">
        <v>57400</v>
      </c>
      <c r="IC152" s="2">
        <v>60400</v>
      </c>
      <c r="ID152" s="2">
        <v>36900</v>
      </c>
      <c r="IE152" s="2">
        <v>40000</v>
      </c>
      <c r="IF152" s="2">
        <v>77200</v>
      </c>
      <c r="IG152" s="2">
        <v>79500</v>
      </c>
      <c r="IH152" s="2">
        <v>72300</v>
      </c>
      <c r="II152" s="2">
        <v>70700</v>
      </c>
      <c r="IJ152" s="2">
        <v>82700</v>
      </c>
      <c r="IK152" s="2">
        <v>93000</v>
      </c>
      <c r="IL152" s="2">
        <v>68000</v>
      </c>
      <c r="IM152" s="2">
        <v>51200</v>
      </c>
      <c r="IN152" s="2">
        <v>55200</v>
      </c>
      <c r="IO152" s="2">
        <v>48800</v>
      </c>
      <c r="IP152" s="2">
        <v>73000</v>
      </c>
      <c r="IQ152" s="2">
        <v>93600</v>
      </c>
      <c r="IR152" s="2">
        <v>109200</v>
      </c>
      <c r="IS152" s="2">
        <v>151200</v>
      </c>
      <c r="IT152" s="2">
        <v>37500</v>
      </c>
    </row>
    <row r="153" spans="1:254" ht="15.9" customHeight="1">
      <c r="A153" s="390" t="s">
        <v>300</v>
      </c>
      <c r="B153" s="46" t="s">
        <v>301</v>
      </c>
      <c r="C153" s="50">
        <v>56900</v>
      </c>
      <c r="D153" s="16">
        <v>-400</v>
      </c>
      <c r="E153" s="21">
        <v>57300</v>
      </c>
      <c r="F153" s="21">
        <v>35900</v>
      </c>
      <c r="G153" s="21">
        <v>59100</v>
      </c>
      <c r="H153" s="21">
        <v>97600</v>
      </c>
      <c r="I153" s="21">
        <v>100100</v>
      </c>
      <c r="J153" s="21">
        <v>48900</v>
      </c>
      <c r="K153" s="21">
        <v>63700</v>
      </c>
      <c r="L153" s="21">
        <v>48800</v>
      </c>
      <c r="M153" s="21">
        <v>35300</v>
      </c>
      <c r="N153" s="21">
        <v>33000</v>
      </c>
      <c r="O153" s="21">
        <v>47100</v>
      </c>
      <c r="P153" s="21">
        <v>47400</v>
      </c>
      <c r="Q153" s="21">
        <v>59100</v>
      </c>
      <c r="R153" s="21">
        <v>117500</v>
      </c>
      <c r="S153" s="21">
        <v>75700</v>
      </c>
      <c r="T153" s="21">
        <v>61000</v>
      </c>
      <c r="U153" s="21">
        <v>93600</v>
      </c>
      <c r="V153" s="21">
        <v>35100</v>
      </c>
      <c r="W153" s="21">
        <v>31700</v>
      </c>
      <c r="X153" s="21">
        <v>26700</v>
      </c>
      <c r="Y153" s="21">
        <v>61300</v>
      </c>
      <c r="Z153" s="21">
        <v>125300</v>
      </c>
      <c r="AA153" s="21">
        <v>83000</v>
      </c>
      <c r="AB153" s="21">
        <v>141800</v>
      </c>
      <c r="AC153" s="21">
        <v>178400</v>
      </c>
      <c r="AD153" s="21">
        <v>63300</v>
      </c>
      <c r="AE153" s="21">
        <v>170600</v>
      </c>
      <c r="AF153" s="21">
        <v>218000</v>
      </c>
      <c r="AG153" s="21">
        <v>60700</v>
      </c>
      <c r="AH153" s="21">
        <v>40400</v>
      </c>
      <c r="AI153" s="21">
        <v>29500</v>
      </c>
      <c r="AJ153" s="21">
        <v>53700</v>
      </c>
      <c r="AK153" s="21">
        <v>56500</v>
      </c>
      <c r="AL153" s="21">
        <v>40500</v>
      </c>
      <c r="AM153" s="21">
        <v>52100</v>
      </c>
      <c r="AN153" s="21">
        <v>49100</v>
      </c>
      <c r="AO153" s="21">
        <v>34600</v>
      </c>
      <c r="AP153" s="21">
        <v>65800</v>
      </c>
      <c r="AQ153" s="21">
        <v>41600</v>
      </c>
      <c r="AR153" s="21">
        <v>46300</v>
      </c>
      <c r="AS153" s="21">
        <v>37300</v>
      </c>
      <c r="AT153" s="21">
        <v>42200</v>
      </c>
      <c r="AU153" s="21">
        <v>99100</v>
      </c>
      <c r="AV153" s="21">
        <v>63500</v>
      </c>
      <c r="AW153" s="21">
        <v>65800</v>
      </c>
      <c r="AX153" s="21">
        <v>116400</v>
      </c>
      <c r="AY153" s="21">
        <v>91900</v>
      </c>
      <c r="AZ153" s="21">
        <v>80000</v>
      </c>
      <c r="BA153" s="21">
        <v>169100</v>
      </c>
      <c r="BB153" s="21">
        <v>74100</v>
      </c>
      <c r="BC153" s="21">
        <v>82900</v>
      </c>
      <c r="BD153" s="21">
        <v>66000</v>
      </c>
      <c r="BE153" s="21">
        <v>118100</v>
      </c>
      <c r="BF153" s="21">
        <v>131000</v>
      </c>
      <c r="BG153" s="21">
        <v>158700</v>
      </c>
      <c r="BH153" s="21">
        <v>82900</v>
      </c>
      <c r="BI153" s="21">
        <v>68200</v>
      </c>
      <c r="BJ153" s="21">
        <v>41200</v>
      </c>
      <c r="BK153" s="21">
        <v>63100</v>
      </c>
      <c r="BL153" s="21">
        <v>107000</v>
      </c>
      <c r="BM153" s="2">
        <v>85800</v>
      </c>
      <c r="BN153" s="2">
        <v>157500</v>
      </c>
      <c r="BO153" s="2">
        <v>94100</v>
      </c>
      <c r="BP153" s="2">
        <v>171000</v>
      </c>
      <c r="BQ153" s="2">
        <v>182400</v>
      </c>
      <c r="BR153" s="2">
        <v>450100</v>
      </c>
      <c r="BS153" s="2">
        <v>118600</v>
      </c>
      <c r="BT153" s="2">
        <v>75200</v>
      </c>
      <c r="BU153" s="2">
        <v>57500</v>
      </c>
      <c r="BV153" s="2">
        <v>49100</v>
      </c>
      <c r="BW153" s="2">
        <v>59100</v>
      </c>
      <c r="BX153" s="2">
        <v>54600</v>
      </c>
      <c r="BY153" s="2">
        <v>62700</v>
      </c>
      <c r="BZ153" s="2">
        <v>37700</v>
      </c>
      <c r="CA153" s="2">
        <v>67100</v>
      </c>
      <c r="CB153" s="2">
        <v>115500</v>
      </c>
      <c r="CC153" s="2">
        <v>101600</v>
      </c>
      <c r="CD153" s="2">
        <v>116200</v>
      </c>
      <c r="CE153" s="2">
        <v>170800</v>
      </c>
      <c r="CF153" s="2">
        <v>47800</v>
      </c>
      <c r="CG153" s="2">
        <v>39700</v>
      </c>
      <c r="CH153" s="2">
        <v>75100</v>
      </c>
      <c r="CI153" s="2">
        <v>27200</v>
      </c>
      <c r="CJ153" s="2">
        <v>28900</v>
      </c>
      <c r="CK153" s="2">
        <v>22000</v>
      </c>
      <c r="CL153" s="2">
        <v>64300</v>
      </c>
      <c r="CM153" s="2">
        <v>68700</v>
      </c>
      <c r="CN153" s="2">
        <v>78300</v>
      </c>
      <c r="CO153" s="2">
        <v>97600</v>
      </c>
      <c r="CP153" s="2">
        <v>46200</v>
      </c>
      <c r="CQ153" s="2">
        <v>32700</v>
      </c>
      <c r="CR153" s="2">
        <v>37100</v>
      </c>
      <c r="CS153" s="2">
        <v>57300</v>
      </c>
      <c r="CT153" s="2">
        <v>96500</v>
      </c>
      <c r="CU153" s="2">
        <v>80800</v>
      </c>
      <c r="CV153" s="2">
        <v>80000</v>
      </c>
      <c r="CW153" s="2">
        <v>85700</v>
      </c>
      <c r="CX153" s="2">
        <v>86700</v>
      </c>
      <c r="CY153" s="2">
        <v>38000</v>
      </c>
      <c r="CZ153" s="2">
        <v>46300</v>
      </c>
      <c r="DA153" s="2">
        <v>59500</v>
      </c>
      <c r="DB153" s="2">
        <v>94000</v>
      </c>
      <c r="DC153" s="2">
        <v>125400</v>
      </c>
      <c r="DD153" s="2">
        <v>182600</v>
      </c>
      <c r="DE153" s="2">
        <v>167500</v>
      </c>
      <c r="DF153" s="2">
        <v>224900</v>
      </c>
      <c r="DG153" s="2">
        <v>197300</v>
      </c>
      <c r="DH153" s="2">
        <v>137700</v>
      </c>
      <c r="DI153" s="2">
        <v>170000</v>
      </c>
      <c r="DJ153" s="2">
        <v>122600</v>
      </c>
      <c r="DK153" s="2">
        <v>409900</v>
      </c>
      <c r="DL153" s="2">
        <v>506700</v>
      </c>
      <c r="DM153" s="2">
        <v>55000</v>
      </c>
      <c r="DN153" s="2">
        <v>206400</v>
      </c>
      <c r="DO153" s="2">
        <v>125800</v>
      </c>
      <c r="DP153" s="2">
        <v>82500</v>
      </c>
      <c r="DQ153" s="2">
        <v>118600</v>
      </c>
      <c r="DR153" s="2">
        <v>143300</v>
      </c>
      <c r="DS153" s="2">
        <v>188300</v>
      </c>
      <c r="DT153" s="2">
        <v>153600</v>
      </c>
      <c r="DU153" s="2">
        <v>134500</v>
      </c>
      <c r="DV153" s="2">
        <v>185000</v>
      </c>
      <c r="DW153" s="2">
        <v>197300</v>
      </c>
      <c r="DX153" s="2">
        <v>138600</v>
      </c>
      <c r="DY153" s="2">
        <v>117000</v>
      </c>
      <c r="DZ153" s="2">
        <v>135300</v>
      </c>
      <c r="EA153" s="2">
        <v>127600</v>
      </c>
      <c r="EB153" s="2">
        <v>78600</v>
      </c>
      <c r="EC153" s="2">
        <v>81100</v>
      </c>
      <c r="ED153" s="2">
        <v>48000</v>
      </c>
      <c r="EE153" s="2">
        <v>62200</v>
      </c>
      <c r="EF153" s="2">
        <v>66600</v>
      </c>
      <c r="EG153" s="2">
        <v>115300</v>
      </c>
      <c r="EH153" s="2">
        <v>80400</v>
      </c>
      <c r="EI153" s="2">
        <v>90100</v>
      </c>
      <c r="EJ153" s="2">
        <v>55200</v>
      </c>
      <c r="EK153" s="2">
        <v>102900</v>
      </c>
      <c r="EL153" s="2">
        <v>103100</v>
      </c>
      <c r="EM153" s="2">
        <v>79700</v>
      </c>
      <c r="EN153" s="2">
        <v>101200</v>
      </c>
      <c r="EO153" s="2">
        <v>65200</v>
      </c>
      <c r="EP153" s="2">
        <v>59700</v>
      </c>
      <c r="EQ153" s="2">
        <v>74200</v>
      </c>
      <c r="ER153" s="2">
        <v>112500</v>
      </c>
      <c r="ES153" s="2">
        <v>63100</v>
      </c>
      <c r="ET153" s="2">
        <v>77200</v>
      </c>
      <c r="EU153" s="2">
        <v>71300</v>
      </c>
      <c r="EV153" s="2">
        <v>146300</v>
      </c>
      <c r="EW153" s="2">
        <v>142400</v>
      </c>
      <c r="EX153" s="2">
        <v>89300</v>
      </c>
      <c r="EY153" s="2">
        <v>127700</v>
      </c>
      <c r="EZ153" s="2">
        <v>135900</v>
      </c>
      <c r="FA153" s="2">
        <v>88200</v>
      </c>
      <c r="FB153" s="2">
        <v>51300</v>
      </c>
      <c r="FC153" s="2">
        <v>72600</v>
      </c>
      <c r="FD153" s="2">
        <v>44700</v>
      </c>
      <c r="FE153" s="2">
        <v>117300</v>
      </c>
      <c r="FF153" s="2">
        <v>63600</v>
      </c>
      <c r="FG153" s="2">
        <v>71300</v>
      </c>
      <c r="FH153" s="2">
        <v>55500</v>
      </c>
      <c r="FI153" s="2">
        <v>83600</v>
      </c>
      <c r="FJ153" s="2">
        <v>54500</v>
      </c>
      <c r="FK153" s="2">
        <v>35700</v>
      </c>
      <c r="FL153" s="2">
        <v>40100</v>
      </c>
      <c r="FM153" s="2">
        <v>51000</v>
      </c>
      <c r="FN153" s="2">
        <v>62600</v>
      </c>
      <c r="FO153" s="2">
        <v>55200</v>
      </c>
      <c r="FP153" s="2">
        <v>55400</v>
      </c>
      <c r="FQ153" s="2">
        <v>48300</v>
      </c>
      <c r="FR153" s="2">
        <v>56100</v>
      </c>
      <c r="FS153" s="2">
        <v>53300</v>
      </c>
      <c r="FT153" s="2">
        <v>41800</v>
      </c>
      <c r="FU153" s="2">
        <v>48100</v>
      </c>
      <c r="FV153" s="2">
        <v>71400</v>
      </c>
      <c r="FW153" s="2">
        <v>67000</v>
      </c>
      <c r="FX153" s="2">
        <v>41100</v>
      </c>
      <c r="FY153" s="2">
        <v>49300</v>
      </c>
      <c r="FZ153" s="2">
        <v>73000</v>
      </c>
      <c r="GA153" s="2">
        <v>62200</v>
      </c>
      <c r="GB153" s="2">
        <v>57300</v>
      </c>
      <c r="GC153" s="2">
        <v>67600</v>
      </c>
      <c r="GD153" s="2">
        <v>48100</v>
      </c>
      <c r="GE153" s="2">
        <v>53900</v>
      </c>
      <c r="GF153" s="2">
        <v>103100</v>
      </c>
      <c r="GG153" s="2">
        <v>133900</v>
      </c>
      <c r="GH153" s="2">
        <v>270000</v>
      </c>
      <c r="GI153" s="2">
        <v>183700</v>
      </c>
      <c r="GJ153" s="2">
        <v>89500</v>
      </c>
      <c r="GK153" s="2">
        <v>117200</v>
      </c>
      <c r="GL153" s="2">
        <v>145200</v>
      </c>
      <c r="GM153" s="2">
        <v>132500</v>
      </c>
      <c r="GN153" s="2">
        <v>97400</v>
      </c>
      <c r="GO153" s="2">
        <v>282000</v>
      </c>
      <c r="GP153" s="2">
        <v>684200</v>
      </c>
      <c r="GQ153" s="2">
        <v>429000</v>
      </c>
      <c r="GR153" s="2">
        <v>116000</v>
      </c>
      <c r="GS153" s="2">
        <v>45700</v>
      </c>
      <c r="GT153" s="2">
        <v>72400</v>
      </c>
      <c r="GU153" s="2">
        <v>95400</v>
      </c>
      <c r="GV153" s="2">
        <v>49200</v>
      </c>
      <c r="GW153" s="2">
        <v>59600</v>
      </c>
      <c r="GX153" s="2">
        <v>53600</v>
      </c>
      <c r="GY153" s="2">
        <v>118500</v>
      </c>
      <c r="GZ153" s="2">
        <v>211900</v>
      </c>
      <c r="HA153" s="2">
        <v>44700</v>
      </c>
      <c r="HB153" s="2">
        <v>49500</v>
      </c>
      <c r="HC153" s="2">
        <v>54200</v>
      </c>
      <c r="HD153" s="2">
        <v>42200</v>
      </c>
      <c r="HE153" s="2">
        <v>71300</v>
      </c>
      <c r="HF153" s="2">
        <v>56600</v>
      </c>
      <c r="HG153" s="2">
        <v>30700</v>
      </c>
      <c r="HH153" s="2">
        <v>42600</v>
      </c>
      <c r="HI153" s="2">
        <v>65100</v>
      </c>
      <c r="HJ153" s="2">
        <v>59800</v>
      </c>
      <c r="HK153" s="2">
        <v>39200</v>
      </c>
      <c r="HL153" s="2">
        <v>53000</v>
      </c>
      <c r="HM153" s="2">
        <v>43100</v>
      </c>
      <c r="HN153" s="2">
        <v>38200</v>
      </c>
      <c r="HO153" s="2">
        <v>32800</v>
      </c>
      <c r="HP153" s="2">
        <v>37700</v>
      </c>
      <c r="HQ153" s="2">
        <v>57900</v>
      </c>
      <c r="HR153" s="2">
        <v>85200</v>
      </c>
      <c r="HS153" s="2">
        <v>45000</v>
      </c>
      <c r="HT153" s="2">
        <v>101100</v>
      </c>
      <c r="HU153" s="2">
        <v>57100</v>
      </c>
      <c r="HV153" s="2">
        <v>62900</v>
      </c>
      <c r="HW153" s="2">
        <v>38600</v>
      </c>
      <c r="HX153" s="2">
        <v>43200</v>
      </c>
      <c r="HY153" s="2">
        <v>48400</v>
      </c>
      <c r="HZ153" s="2">
        <v>93300</v>
      </c>
      <c r="IA153" s="2">
        <v>202600</v>
      </c>
      <c r="IB153" s="2">
        <v>79000</v>
      </c>
      <c r="IC153" s="2">
        <v>84600</v>
      </c>
      <c r="ID153" s="2">
        <v>47000</v>
      </c>
      <c r="IE153" s="2">
        <v>49900</v>
      </c>
      <c r="IF153" s="2">
        <v>39800</v>
      </c>
      <c r="IG153" s="2">
        <v>67700</v>
      </c>
      <c r="IH153" s="2">
        <v>111100</v>
      </c>
      <c r="II153" s="2">
        <v>73100</v>
      </c>
      <c r="IJ153" s="2">
        <v>49700</v>
      </c>
      <c r="IK153" s="2">
        <v>70500</v>
      </c>
      <c r="IL153" s="2">
        <v>48500</v>
      </c>
      <c r="IM153" s="2">
        <v>81300</v>
      </c>
      <c r="IN153" s="2">
        <v>135700</v>
      </c>
      <c r="IO153" s="2">
        <v>86300</v>
      </c>
      <c r="IP153" s="2">
        <v>56600</v>
      </c>
      <c r="IQ153" s="2">
        <v>130800</v>
      </c>
      <c r="IR153" s="2">
        <v>254200</v>
      </c>
      <c r="IS153" s="2">
        <v>121700</v>
      </c>
      <c r="IT153" s="2">
        <v>81900</v>
      </c>
    </row>
    <row r="154" spans="1:254" ht="15.9" customHeight="1">
      <c r="A154" s="390" t="s">
        <v>302</v>
      </c>
      <c r="B154" s="46" t="s">
        <v>303</v>
      </c>
      <c r="C154" s="50">
        <v>18464000</v>
      </c>
      <c r="D154" s="16">
        <v>-17789800</v>
      </c>
      <c r="E154" s="21">
        <v>36253800</v>
      </c>
      <c r="F154" s="21">
        <v>39073300</v>
      </c>
      <c r="G154" s="21">
        <v>27158200</v>
      </c>
      <c r="H154" s="21">
        <v>41411700</v>
      </c>
      <c r="I154" s="21">
        <v>2959500</v>
      </c>
      <c r="J154" s="21">
        <v>43111700</v>
      </c>
      <c r="K154" s="21">
        <v>47757600</v>
      </c>
      <c r="L154" s="21">
        <v>31110900</v>
      </c>
      <c r="M154" s="21">
        <v>20700300</v>
      </c>
      <c r="N154" s="21">
        <v>22737700</v>
      </c>
      <c r="O154" s="21">
        <v>28657300</v>
      </c>
      <c r="P154" s="21">
        <v>31932300</v>
      </c>
      <c r="Q154" s="21">
        <v>34312600</v>
      </c>
      <c r="R154" s="21">
        <v>43867400</v>
      </c>
      <c r="S154" s="21">
        <v>23684600</v>
      </c>
      <c r="T154" s="21">
        <v>26579800</v>
      </c>
      <c r="U154" s="21">
        <v>37725100</v>
      </c>
      <c r="V154" s="21">
        <v>36642900</v>
      </c>
      <c r="W154" s="21">
        <v>32667200</v>
      </c>
      <c r="X154" s="21">
        <v>29495100</v>
      </c>
      <c r="Y154" s="21">
        <v>41610500</v>
      </c>
      <c r="Z154" s="21">
        <v>43829700</v>
      </c>
      <c r="AA154" s="21">
        <v>20945500</v>
      </c>
      <c r="AB154" s="21">
        <v>24232500</v>
      </c>
      <c r="AC154" s="21">
        <v>21447000</v>
      </c>
      <c r="AD154" s="21">
        <v>27495200</v>
      </c>
      <c r="AE154" s="21">
        <v>22104900</v>
      </c>
      <c r="AF154" s="21">
        <v>21412600</v>
      </c>
      <c r="AG154" s="21">
        <v>21939600</v>
      </c>
      <c r="AH154" s="21">
        <v>21595200</v>
      </c>
      <c r="AI154" s="21">
        <v>23298600</v>
      </c>
      <c r="AJ154" s="21">
        <v>27617500</v>
      </c>
      <c r="AK154" s="21">
        <v>26689000</v>
      </c>
      <c r="AL154" s="21">
        <v>47359300</v>
      </c>
      <c r="AM154" s="21">
        <v>37329500</v>
      </c>
      <c r="AN154" s="21">
        <v>31784100</v>
      </c>
      <c r="AO154" s="21">
        <v>37241100</v>
      </c>
      <c r="AP154" s="21">
        <v>28135700</v>
      </c>
      <c r="AQ154" s="21">
        <v>59245900</v>
      </c>
      <c r="AR154" s="21">
        <v>42888400</v>
      </c>
      <c r="AS154" s="21">
        <v>53014000</v>
      </c>
      <c r="AT154" s="21">
        <v>62763400</v>
      </c>
      <c r="AU154" s="21">
        <v>47646200</v>
      </c>
      <c r="AV154" s="21">
        <v>34362300</v>
      </c>
      <c r="AW154" s="21">
        <v>25651100</v>
      </c>
      <c r="AX154" s="21">
        <v>40139600</v>
      </c>
      <c r="AY154" s="21">
        <v>50853300</v>
      </c>
      <c r="AZ154" s="21">
        <v>65355400</v>
      </c>
      <c r="BA154" s="21">
        <v>75663400</v>
      </c>
      <c r="BB154" s="21">
        <v>46383100</v>
      </c>
      <c r="BC154" s="21">
        <v>24621300</v>
      </c>
      <c r="BD154" s="21">
        <v>23538000</v>
      </c>
      <c r="BE154" s="21">
        <v>36000700</v>
      </c>
      <c r="BF154" s="21">
        <v>20915700</v>
      </c>
      <c r="BG154" s="21">
        <v>15850200</v>
      </c>
      <c r="BH154" s="21">
        <v>11512000</v>
      </c>
      <c r="BI154" s="21">
        <v>10166800</v>
      </c>
      <c r="BJ154" s="21">
        <v>11319900</v>
      </c>
      <c r="BK154" s="21">
        <v>13040900</v>
      </c>
      <c r="BL154" s="21">
        <v>11802500</v>
      </c>
      <c r="BM154" s="2">
        <v>12340800</v>
      </c>
      <c r="BN154" s="2">
        <v>12364000</v>
      </c>
      <c r="BO154" s="2">
        <v>14052700</v>
      </c>
      <c r="BP154" s="2">
        <v>15418500</v>
      </c>
      <c r="BQ154" s="2">
        <v>24938000</v>
      </c>
      <c r="BR154" s="2">
        <v>18404600</v>
      </c>
      <c r="BS154" s="2">
        <v>30704800</v>
      </c>
      <c r="BT154" s="2">
        <v>10341000</v>
      </c>
      <c r="BU154" s="2">
        <v>8040200</v>
      </c>
      <c r="BV154" s="2">
        <v>8895700</v>
      </c>
      <c r="BW154" s="2">
        <v>10948000</v>
      </c>
      <c r="BX154" s="2">
        <v>7750500</v>
      </c>
      <c r="BY154" s="2">
        <v>7758000</v>
      </c>
      <c r="BZ154" s="2">
        <v>10084000</v>
      </c>
      <c r="CA154" s="2">
        <v>13592000</v>
      </c>
      <c r="CB154" s="2">
        <v>15342100</v>
      </c>
      <c r="CC154" s="2">
        <v>13431600</v>
      </c>
      <c r="CD154" s="2">
        <v>9262400</v>
      </c>
      <c r="CE154" s="2">
        <v>7510600</v>
      </c>
      <c r="CF154" s="2">
        <v>10407400</v>
      </c>
      <c r="CG154" s="2">
        <v>8314100</v>
      </c>
      <c r="CH154" s="2">
        <v>9611500</v>
      </c>
      <c r="CI154" s="2">
        <v>5421900</v>
      </c>
      <c r="CJ154" s="2">
        <v>6097300</v>
      </c>
      <c r="CK154" s="2">
        <v>9021300</v>
      </c>
      <c r="CL154" s="2">
        <v>7093500</v>
      </c>
      <c r="CM154" s="2">
        <v>6385000</v>
      </c>
      <c r="CN154" s="2">
        <v>8338300</v>
      </c>
      <c r="CO154" s="2">
        <v>8669100</v>
      </c>
      <c r="CP154" s="2">
        <v>8163200</v>
      </c>
      <c r="CQ154" s="2">
        <v>6618400</v>
      </c>
      <c r="CR154" s="2">
        <v>7462600</v>
      </c>
      <c r="CS154" s="2">
        <v>6076700</v>
      </c>
      <c r="CT154" s="2">
        <v>8421100</v>
      </c>
      <c r="CU154" s="2">
        <v>8104300</v>
      </c>
      <c r="CV154" s="2">
        <v>7146700</v>
      </c>
      <c r="CW154" s="2">
        <v>11897000</v>
      </c>
      <c r="CX154" s="2">
        <v>4983400</v>
      </c>
      <c r="CY154" s="2">
        <v>6545200</v>
      </c>
      <c r="CZ154" s="2">
        <v>5766600</v>
      </c>
      <c r="DA154" s="2">
        <v>6972000</v>
      </c>
      <c r="DB154" s="2">
        <v>8965500</v>
      </c>
      <c r="DC154" s="2">
        <v>10957300</v>
      </c>
      <c r="DD154" s="2">
        <v>7363500</v>
      </c>
      <c r="DE154" s="2">
        <v>12783400</v>
      </c>
      <c r="DF154" s="2">
        <v>12101500</v>
      </c>
      <c r="DG154" s="2">
        <v>15460500</v>
      </c>
      <c r="DH154" s="2">
        <v>9616800</v>
      </c>
      <c r="DI154" s="2">
        <v>11789000</v>
      </c>
      <c r="DJ154" s="2">
        <v>12962200</v>
      </c>
      <c r="DK154" s="2">
        <v>17734800</v>
      </c>
      <c r="DL154" s="2">
        <v>20183100</v>
      </c>
      <c r="DM154" s="2">
        <v>10215100</v>
      </c>
      <c r="DN154" s="2">
        <v>10535700</v>
      </c>
      <c r="DO154" s="2">
        <v>17846700</v>
      </c>
      <c r="DP154" s="2">
        <v>14452600</v>
      </c>
      <c r="DQ154" s="2">
        <v>6229200</v>
      </c>
      <c r="DR154" s="2">
        <v>8003200</v>
      </c>
      <c r="DS154" s="2">
        <v>6355200</v>
      </c>
      <c r="DT154" s="2">
        <v>9437600</v>
      </c>
      <c r="DU154" s="2">
        <v>9466800</v>
      </c>
      <c r="DV154" s="2">
        <v>8298000</v>
      </c>
      <c r="DW154" s="2">
        <v>6914900</v>
      </c>
      <c r="DX154" s="2">
        <v>6733400</v>
      </c>
      <c r="DY154" s="2">
        <v>15892100</v>
      </c>
      <c r="DZ154" s="2">
        <v>22724900</v>
      </c>
      <c r="EA154" s="2">
        <v>8112400</v>
      </c>
      <c r="EB154" s="2">
        <v>6939700</v>
      </c>
      <c r="EC154" s="2">
        <v>5550300</v>
      </c>
      <c r="ED154" s="2">
        <v>6826500</v>
      </c>
      <c r="EE154" s="2">
        <v>9111100</v>
      </c>
      <c r="EF154" s="2">
        <v>5764500</v>
      </c>
      <c r="EG154" s="2">
        <v>7140600</v>
      </c>
      <c r="EH154" s="2">
        <v>6352000</v>
      </c>
      <c r="EI154" s="2">
        <v>6454100</v>
      </c>
      <c r="EJ154" s="2">
        <v>4604000</v>
      </c>
      <c r="EK154" s="2">
        <v>5507200</v>
      </c>
      <c r="EL154" s="2">
        <v>6619000</v>
      </c>
      <c r="EM154" s="2">
        <v>8989600</v>
      </c>
      <c r="EN154" s="2">
        <v>7518400</v>
      </c>
      <c r="EO154" s="2">
        <v>6262400</v>
      </c>
      <c r="EP154" s="2">
        <v>7140100</v>
      </c>
      <c r="EQ154" s="2">
        <v>5680100</v>
      </c>
      <c r="ER154" s="2">
        <v>5526600</v>
      </c>
      <c r="ES154" s="2">
        <v>7888100</v>
      </c>
      <c r="ET154" s="2">
        <v>4581000</v>
      </c>
      <c r="EU154" s="2">
        <v>3742900</v>
      </c>
      <c r="EV154" s="2">
        <v>3224600</v>
      </c>
      <c r="EW154" s="2">
        <v>2486500</v>
      </c>
      <c r="EX154" s="2">
        <v>4354400</v>
      </c>
      <c r="EY154" s="2">
        <v>3963200</v>
      </c>
      <c r="EZ154" s="2">
        <v>5472600</v>
      </c>
      <c r="FA154" s="2">
        <v>9195300</v>
      </c>
      <c r="FB154" s="2">
        <v>4756900</v>
      </c>
      <c r="FC154" s="2">
        <v>4808100</v>
      </c>
      <c r="FD154" s="2">
        <v>6981300</v>
      </c>
      <c r="FE154" s="2">
        <v>6232000</v>
      </c>
      <c r="FF154" s="2">
        <v>7472600</v>
      </c>
      <c r="FG154" s="2">
        <v>5395900</v>
      </c>
      <c r="FH154" s="2">
        <v>8188000</v>
      </c>
      <c r="FI154" s="2">
        <v>5570400</v>
      </c>
      <c r="FJ154" s="2">
        <v>5119300</v>
      </c>
      <c r="FK154" s="2">
        <v>6093600</v>
      </c>
      <c r="FL154" s="2">
        <v>8958300</v>
      </c>
      <c r="FM154" s="2">
        <v>7752300</v>
      </c>
      <c r="FN154" s="2">
        <v>8000300</v>
      </c>
      <c r="FO154" s="2">
        <v>7035000</v>
      </c>
      <c r="FP154" s="2">
        <v>5647800</v>
      </c>
      <c r="FQ154" s="2">
        <v>3482500</v>
      </c>
      <c r="FR154" s="2">
        <v>9163900</v>
      </c>
      <c r="FS154" s="2">
        <v>4097000</v>
      </c>
      <c r="FT154" s="2">
        <v>8337900</v>
      </c>
      <c r="FU154" s="2">
        <v>5536800</v>
      </c>
      <c r="FV154" s="2">
        <v>5737300</v>
      </c>
      <c r="FW154" s="2">
        <v>5368900</v>
      </c>
      <c r="FX154" s="2">
        <v>3763200</v>
      </c>
      <c r="FY154" s="2">
        <v>5205900</v>
      </c>
      <c r="FZ154" s="2">
        <v>4808900</v>
      </c>
      <c r="GA154" s="2">
        <v>6720100</v>
      </c>
      <c r="GB154" s="2">
        <v>5738200</v>
      </c>
      <c r="GC154" s="2">
        <v>5609300</v>
      </c>
      <c r="GD154" s="2">
        <v>8188300</v>
      </c>
      <c r="GE154" s="2">
        <v>8109900</v>
      </c>
      <c r="GF154" s="2">
        <v>12265100</v>
      </c>
      <c r="GG154" s="2">
        <v>20554800</v>
      </c>
      <c r="GH154" s="2">
        <v>20607600</v>
      </c>
      <c r="GI154" s="2">
        <v>15168500</v>
      </c>
      <c r="GJ154" s="2">
        <v>7932200</v>
      </c>
      <c r="GK154" s="2">
        <v>5111700</v>
      </c>
      <c r="GL154" s="2">
        <v>7044700</v>
      </c>
      <c r="GM154" s="2">
        <v>8912800</v>
      </c>
      <c r="GN154" s="2">
        <v>5676600</v>
      </c>
      <c r="GO154" s="2">
        <v>5930600</v>
      </c>
      <c r="GP154" s="2">
        <v>5073600</v>
      </c>
      <c r="GQ154" s="2">
        <v>5700400</v>
      </c>
      <c r="GR154" s="2">
        <v>4714000</v>
      </c>
      <c r="GS154" s="2">
        <v>6720000</v>
      </c>
      <c r="GT154" s="2">
        <v>6399200</v>
      </c>
      <c r="GU154" s="2">
        <v>8707900</v>
      </c>
      <c r="GV154" s="2">
        <v>7898600</v>
      </c>
      <c r="GW154" s="2">
        <v>6081400</v>
      </c>
      <c r="GX154" s="2">
        <v>5595600</v>
      </c>
      <c r="GY154" s="2">
        <v>8389900</v>
      </c>
      <c r="GZ154" s="2">
        <v>8025600</v>
      </c>
      <c r="HA154" s="2">
        <v>6493500</v>
      </c>
      <c r="HB154" s="2">
        <v>7625900</v>
      </c>
      <c r="HC154" s="2">
        <v>9110000</v>
      </c>
      <c r="HD154" s="2">
        <v>7796500</v>
      </c>
      <c r="HE154" s="2">
        <v>5060100</v>
      </c>
      <c r="HF154" s="2">
        <v>7846700</v>
      </c>
      <c r="HG154" s="2">
        <v>5959200</v>
      </c>
      <c r="HH154" s="2">
        <v>9470500</v>
      </c>
      <c r="HI154" s="2">
        <v>11821400</v>
      </c>
      <c r="HJ154" s="2">
        <v>10119600</v>
      </c>
      <c r="HK154" s="2">
        <v>5520800</v>
      </c>
      <c r="HL154" s="2">
        <v>6395400</v>
      </c>
      <c r="HM154" s="2">
        <v>8486200</v>
      </c>
      <c r="HN154" s="2">
        <v>6654800</v>
      </c>
      <c r="HO154" s="2">
        <v>4537800</v>
      </c>
      <c r="HP154" s="2">
        <v>4225900</v>
      </c>
      <c r="HQ154" s="2">
        <v>4694500</v>
      </c>
      <c r="HR154" s="2">
        <v>4899700</v>
      </c>
      <c r="HS154" s="2">
        <v>6406200</v>
      </c>
      <c r="HT154" s="2">
        <v>4165100</v>
      </c>
      <c r="HU154" s="2">
        <v>4015900</v>
      </c>
      <c r="HV154" s="2">
        <v>3885700</v>
      </c>
      <c r="HW154" s="2">
        <v>4083000</v>
      </c>
      <c r="HX154" s="2">
        <v>4243400</v>
      </c>
      <c r="HY154" s="2">
        <v>4153500</v>
      </c>
      <c r="HZ154" s="2">
        <v>3953500</v>
      </c>
      <c r="IA154" s="2">
        <v>4413600</v>
      </c>
      <c r="IB154" s="2">
        <v>3328800</v>
      </c>
      <c r="IC154" s="2">
        <v>3549300</v>
      </c>
      <c r="ID154" s="2">
        <v>3220800</v>
      </c>
      <c r="IE154" s="2">
        <v>4696300</v>
      </c>
      <c r="IF154" s="2">
        <v>4398100</v>
      </c>
      <c r="IG154" s="2">
        <v>4552300</v>
      </c>
      <c r="IH154" s="2">
        <v>4210400</v>
      </c>
      <c r="II154" s="2">
        <v>5543400</v>
      </c>
      <c r="IJ154" s="2">
        <v>7319500</v>
      </c>
      <c r="IK154" s="2">
        <v>6947000</v>
      </c>
      <c r="IL154" s="2">
        <v>9175300</v>
      </c>
      <c r="IM154" s="2">
        <v>9274000</v>
      </c>
      <c r="IN154" s="2">
        <v>5488700</v>
      </c>
      <c r="IO154" s="2">
        <v>6418300</v>
      </c>
      <c r="IP154" s="2">
        <v>8218700</v>
      </c>
      <c r="IQ154" s="2">
        <v>9913300</v>
      </c>
      <c r="IR154" s="2">
        <v>14690800</v>
      </c>
      <c r="IS154" s="2">
        <v>18261800</v>
      </c>
      <c r="IT154" s="2">
        <v>6740100</v>
      </c>
    </row>
    <row r="155" spans="1:254" ht="15.9" customHeight="1">
      <c r="A155" s="390" t="s">
        <v>304</v>
      </c>
      <c r="B155" s="46" t="s">
        <v>305</v>
      </c>
      <c r="C155" s="50">
        <v>598900</v>
      </c>
      <c r="D155" s="16">
        <v>-1492000</v>
      </c>
      <c r="E155" s="21">
        <v>2090900</v>
      </c>
      <c r="F155" s="21">
        <v>2533600</v>
      </c>
      <c r="G155" s="21">
        <v>1700900</v>
      </c>
      <c r="H155" s="21">
        <v>2220600</v>
      </c>
      <c r="I155" s="21">
        <v>5054300</v>
      </c>
      <c r="J155" s="21">
        <v>2119400</v>
      </c>
      <c r="K155" s="21">
        <v>1753600</v>
      </c>
      <c r="L155" s="21">
        <v>965100</v>
      </c>
      <c r="M155" s="21">
        <v>1048900</v>
      </c>
      <c r="N155" s="21">
        <v>1249000</v>
      </c>
      <c r="O155" s="21">
        <v>1391000</v>
      </c>
      <c r="P155" s="21">
        <v>1543500</v>
      </c>
      <c r="Q155" s="21">
        <v>1850700</v>
      </c>
      <c r="R155" s="21">
        <v>1832400</v>
      </c>
      <c r="S155" s="21">
        <v>1136700</v>
      </c>
      <c r="T155" s="21">
        <v>848000</v>
      </c>
      <c r="U155" s="21">
        <v>951700</v>
      </c>
      <c r="V155" s="21">
        <v>1069600</v>
      </c>
      <c r="W155" s="21">
        <v>1291700</v>
      </c>
      <c r="X155" s="21">
        <v>1106500</v>
      </c>
      <c r="Y155" s="21">
        <v>1792400</v>
      </c>
      <c r="Z155" s="21">
        <v>1380800</v>
      </c>
      <c r="AA155" s="21">
        <v>2380700</v>
      </c>
      <c r="AB155" s="21">
        <v>1501900</v>
      </c>
      <c r="AC155" s="21">
        <v>1660200</v>
      </c>
      <c r="AD155" s="21">
        <v>1720300</v>
      </c>
      <c r="AE155" s="21">
        <v>1344800</v>
      </c>
      <c r="AF155" s="21">
        <v>1648700</v>
      </c>
      <c r="AG155" s="21">
        <v>1894900</v>
      </c>
      <c r="AH155" s="21">
        <v>1546800</v>
      </c>
      <c r="AI155" s="21">
        <v>1581500</v>
      </c>
      <c r="AJ155" s="21">
        <v>2624000</v>
      </c>
      <c r="AK155" s="21">
        <v>1201800</v>
      </c>
      <c r="AL155" s="21">
        <v>2632600</v>
      </c>
      <c r="AM155" s="21">
        <v>1535900</v>
      </c>
      <c r="AN155" s="21">
        <v>1091000</v>
      </c>
      <c r="AO155" s="21">
        <v>1671600</v>
      </c>
      <c r="AP155" s="21">
        <v>1432700</v>
      </c>
      <c r="AQ155" s="21">
        <v>1649300</v>
      </c>
      <c r="AR155" s="21">
        <v>1695500</v>
      </c>
      <c r="AS155" s="21">
        <v>3653900</v>
      </c>
      <c r="AT155" s="21">
        <v>1572500</v>
      </c>
      <c r="AU155" s="21">
        <v>2565500</v>
      </c>
      <c r="AV155" s="21">
        <v>1745400</v>
      </c>
      <c r="AW155" s="21">
        <v>1128900</v>
      </c>
      <c r="AX155" s="21">
        <v>1890400</v>
      </c>
      <c r="AY155" s="21">
        <v>1520800</v>
      </c>
      <c r="AZ155" s="21">
        <v>1979900</v>
      </c>
      <c r="BA155" s="21">
        <v>1644800</v>
      </c>
      <c r="BB155" s="21">
        <v>1358700</v>
      </c>
      <c r="BC155" s="21">
        <v>1749500</v>
      </c>
      <c r="BD155" s="21">
        <v>1721800</v>
      </c>
      <c r="BE155" s="21">
        <v>2323900</v>
      </c>
      <c r="BF155" s="21">
        <v>1844300</v>
      </c>
      <c r="BG155" s="21">
        <v>2474600</v>
      </c>
      <c r="BH155" s="21">
        <v>3148600</v>
      </c>
      <c r="BI155" s="21">
        <v>1429900</v>
      </c>
      <c r="BJ155" s="21">
        <v>1634700</v>
      </c>
      <c r="BK155" s="21">
        <v>2351200</v>
      </c>
      <c r="BL155" s="21">
        <v>1471700</v>
      </c>
      <c r="BM155" s="2">
        <v>1283300</v>
      </c>
      <c r="BN155" s="2">
        <v>2888600</v>
      </c>
      <c r="BO155" s="2">
        <v>1779800</v>
      </c>
      <c r="BP155" s="2">
        <v>1709900</v>
      </c>
      <c r="BQ155" s="2">
        <v>3034800</v>
      </c>
      <c r="BR155" s="2">
        <v>2390200</v>
      </c>
      <c r="BS155" s="2">
        <v>3721200</v>
      </c>
      <c r="BT155" s="2">
        <v>7904000</v>
      </c>
      <c r="BU155" s="2">
        <v>3154400</v>
      </c>
      <c r="BV155" s="2">
        <v>1272900</v>
      </c>
      <c r="BW155" s="2">
        <v>1155400</v>
      </c>
      <c r="BX155" s="2">
        <v>1462400</v>
      </c>
      <c r="BY155" s="2">
        <v>2052500</v>
      </c>
      <c r="BZ155" s="2">
        <v>1078400</v>
      </c>
      <c r="CA155" s="2">
        <v>1136300</v>
      </c>
      <c r="CB155" s="2">
        <v>1050800</v>
      </c>
      <c r="CC155" s="2">
        <v>1286200</v>
      </c>
      <c r="CD155" s="2">
        <v>867900</v>
      </c>
      <c r="CE155" s="2">
        <v>1417400</v>
      </c>
      <c r="CF155" s="2">
        <v>2130600</v>
      </c>
      <c r="CG155" s="2">
        <v>907800</v>
      </c>
      <c r="CH155" s="2">
        <v>1544000</v>
      </c>
      <c r="CI155" s="2">
        <v>913700</v>
      </c>
      <c r="CJ155" s="2">
        <v>1016700</v>
      </c>
      <c r="CK155" s="2">
        <v>884000</v>
      </c>
      <c r="CL155" s="2">
        <v>1286200</v>
      </c>
      <c r="CM155" s="2">
        <v>1269600</v>
      </c>
      <c r="CN155" s="2">
        <v>1004900</v>
      </c>
      <c r="CO155" s="2">
        <v>1570700</v>
      </c>
      <c r="CP155" s="2">
        <v>1142200</v>
      </c>
      <c r="CQ155" s="2">
        <v>1502900</v>
      </c>
      <c r="CR155" s="2">
        <v>1290900</v>
      </c>
      <c r="CS155" s="2">
        <v>1924800</v>
      </c>
      <c r="CT155" s="2">
        <v>2124700</v>
      </c>
      <c r="CU155" s="2">
        <v>1149900</v>
      </c>
      <c r="CV155" s="2">
        <v>688900</v>
      </c>
      <c r="CW155" s="2">
        <v>1687200</v>
      </c>
      <c r="CX155" s="2">
        <v>1296400</v>
      </c>
      <c r="CY155" s="2">
        <v>988100</v>
      </c>
      <c r="CZ155" s="2">
        <v>862300</v>
      </c>
      <c r="DA155" s="2">
        <v>1236400</v>
      </c>
      <c r="DB155" s="2">
        <v>1055900</v>
      </c>
      <c r="DC155" s="2">
        <v>2070000</v>
      </c>
      <c r="DD155" s="2">
        <v>1395300</v>
      </c>
      <c r="DE155" s="2">
        <v>1930800</v>
      </c>
      <c r="DF155" s="2">
        <v>1647900</v>
      </c>
      <c r="DG155" s="2">
        <v>3005700</v>
      </c>
      <c r="DH155" s="2">
        <v>1665700</v>
      </c>
      <c r="DI155" s="2">
        <v>1951200</v>
      </c>
      <c r="DJ155" s="2">
        <v>3107400</v>
      </c>
      <c r="DK155" s="2">
        <v>5733100</v>
      </c>
      <c r="DL155" s="2">
        <v>3510200</v>
      </c>
      <c r="DM155" s="2">
        <v>1173300</v>
      </c>
      <c r="DN155" s="2">
        <v>555600</v>
      </c>
      <c r="DO155" s="2">
        <v>1134600</v>
      </c>
      <c r="DP155" s="2">
        <v>1349300</v>
      </c>
      <c r="DQ155" s="2">
        <v>1377300</v>
      </c>
      <c r="DR155" s="2">
        <v>917300</v>
      </c>
      <c r="DS155" s="2">
        <v>908600</v>
      </c>
      <c r="DT155" s="2">
        <v>1320000</v>
      </c>
      <c r="DU155" s="2">
        <v>1573500</v>
      </c>
      <c r="DV155" s="2">
        <v>876800</v>
      </c>
      <c r="DW155" s="2">
        <v>1355300</v>
      </c>
      <c r="DX155" s="2">
        <v>1752800</v>
      </c>
      <c r="DY155" s="2">
        <v>2266900</v>
      </c>
      <c r="DZ155" s="2">
        <v>2240000</v>
      </c>
      <c r="EA155" s="2">
        <v>4306200</v>
      </c>
      <c r="EB155" s="2">
        <v>2005900</v>
      </c>
      <c r="EC155" s="2">
        <v>1124500</v>
      </c>
      <c r="ED155" s="2">
        <v>561600</v>
      </c>
      <c r="EE155" s="2">
        <v>597700</v>
      </c>
      <c r="EF155" s="2">
        <v>607700</v>
      </c>
      <c r="EG155" s="2">
        <v>529300</v>
      </c>
      <c r="EH155" s="2">
        <v>694200</v>
      </c>
      <c r="EI155" s="2">
        <v>729500</v>
      </c>
      <c r="EJ155" s="2">
        <v>725000</v>
      </c>
      <c r="EK155" s="2">
        <v>817700</v>
      </c>
      <c r="EL155" s="2">
        <v>1029100</v>
      </c>
      <c r="EM155" s="2">
        <v>871700</v>
      </c>
      <c r="EN155" s="2">
        <v>738500</v>
      </c>
      <c r="EO155" s="2">
        <v>609900</v>
      </c>
      <c r="EP155" s="2">
        <v>516500</v>
      </c>
      <c r="EQ155" s="2">
        <v>648600</v>
      </c>
      <c r="ER155" s="2">
        <v>592000</v>
      </c>
      <c r="ES155" s="2">
        <v>646000</v>
      </c>
      <c r="ET155" s="2">
        <v>610200</v>
      </c>
      <c r="EU155" s="2">
        <v>669900</v>
      </c>
      <c r="EV155" s="2">
        <v>377900</v>
      </c>
      <c r="EW155" s="2">
        <v>240300</v>
      </c>
      <c r="EX155" s="2">
        <v>621300</v>
      </c>
      <c r="EY155" s="2">
        <v>522800</v>
      </c>
      <c r="EZ155" s="2">
        <v>1206500</v>
      </c>
      <c r="FA155" s="2">
        <v>584600</v>
      </c>
      <c r="FB155" s="2">
        <v>600000</v>
      </c>
      <c r="FC155" s="2">
        <v>835000</v>
      </c>
      <c r="FD155" s="2">
        <v>1016100</v>
      </c>
      <c r="FE155" s="2">
        <v>809600</v>
      </c>
      <c r="FF155" s="2">
        <v>730800</v>
      </c>
      <c r="FG155" s="2">
        <v>752200</v>
      </c>
      <c r="FH155" s="2">
        <v>949000</v>
      </c>
      <c r="FI155" s="2">
        <v>644400</v>
      </c>
      <c r="FJ155" s="2">
        <v>954000</v>
      </c>
      <c r="FK155" s="2">
        <v>1195900</v>
      </c>
      <c r="FL155" s="2">
        <v>885900</v>
      </c>
      <c r="FM155" s="2">
        <v>726700</v>
      </c>
      <c r="FN155" s="2">
        <v>826800</v>
      </c>
      <c r="FO155" s="2">
        <v>952800</v>
      </c>
      <c r="FP155" s="2">
        <v>776600</v>
      </c>
      <c r="FQ155" s="2">
        <v>719700</v>
      </c>
      <c r="FR155" s="2">
        <v>937000</v>
      </c>
      <c r="FS155" s="2">
        <v>1599200</v>
      </c>
      <c r="FT155" s="2">
        <v>1106600</v>
      </c>
      <c r="FU155" s="2">
        <v>780900</v>
      </c>
      <c r="FV155" s="2">
        <v>988300</v>
      </c>
      <c r="FW155" s="2">
        <v>1199100</v>
      </c>
      <c r="FX155" s="2">
        <v>725400</v>
      </c>
      <c r="FY155" s="2">
        <v>988000</v>
      </c>
      <c r="FZ155" s="2">
        <v>1636400</v>
      </c>
      <c r="GA155" s="2">
        <v>1326100</v>
      </c>
      <c r="GB155" s="2">
        <v>1180100</v>
      </c>
      <c r="GC155" s="2">
        <v>984700</v>
      </c>
      <c r="GD155" s="2">
        <v>1165500</v>
      </c>
      <c r="GE155" s="2">
        <v>1987200</v>
      </c>
      <c r="GF155" s="2">
        <v>3097200</v>
      </c>
      <c r="GG155" s="2">
        <v>7630500</v>
      </c>
      <c r="GH155" s="2">
        <v>3733000</v>
      </c>
      <c r="GI155" s="2">
        <v>2321700</v>
      </c>
      <c r="GJ155" s="2">
        <v>987500</v>
      </c>
      <c r="GK155" s="2">
        <v>936200</v>
      </c>
      <c r="GL155" s="2">
        <v>1489700</v>
      </c>
      <c r="GM155" s="2">
        <v>1192500</v>
      </c>
      <c r="GN155" s="2">
        <v>819500</v>
      </c>
      <c r="GO155" s="2">
        <v>628400</v>
      </c>
      <c r="GP155" s="2">
        <v>1150700</v>
      </c>
      <c r="GQ155" s="2">
        <v>757300</v>
      </c>
      <c r="GR155" s="2">
        <v>1342200</v>
      </c>
      <c r="GS155" s="2">
        <v>1350200</v>
      </c>
      <c r="GT155" s="2">
        <v>1133500</v>
      </c>
      <c r="GU155" s="2">
        <v>1108500</v>
      </c>
      <c r="GV155" s="2">
        <v>1133900</v>
      </c>
      <c r="GW155" s="2">
        <v>823800</v>
      </c>
      <c r="GX155" s="2">
        <v>776800</v>
      </c>
      <c r="GY155" s="2">
        <v>679400</v>
      </c>
      <c r="GZ155" s="2">
        <v>935000</v>
      </c>
      <c r="HA155" s="2">
        <v>642800</v>
      </c>
      <c r="HB155" s="2">
        <v>859200</v>
      </c>
      <c r="HC155" s="2">
        <v>904400</v>
      </c>
      <c r="HD155" s="2">
        <v>766100</v>
      </c>
      <c r="HE155" s="2">
        <v>793000</v>
      </c>
      <c r="HF155" s="2">
        <v>1015400</v>
      </c>
      <c r="HG155" s="2">
        <v>1282800</v>
      </c>
      <c r="HH155" s="2">
        <v>1202600</v>
      </c>
      <c r="HI155" s="2">
        <v>2155600</v>
      </c>
      <c r="HJ155" s="2">
        <v>1242400</v>
      </c>
      <c r="HK155" s="2">
        <v>948900</v>
      </c>
      <c r="HL155" s="2">
        <v>1316600</v>
      </c>
      <c r="HM155" s="2">
        <v>2366500</v>
      </c>
      <c r="HN155" s="2">
        <v>5332800</v>
      </c>
      <c r="HO155" s="2">
        <v>557700</v>
      </c>
      <c r="HP155" s="2">
        <v>694400</v>
      </c>
      <c r="HQ155" s="2">
        <v>474300</v>
      </c>
      <c r="HR155" s="2">
        <v>508300</v>
      </c>
      <c r="HS155" s="2">
        <v>1283400</v>
      </c>
      <c r="HT155" s="2">
        <v>610200</v>
      </c>
      <c r="HU155" s="2">
        <v>663200</v>
      </c>
      <c r="HV155" s="2">
        <v>584700</v>
      </c>
      <c r="HW155" s="2">
        <v>498000</v>
      </c>
      <c r="HX155" s="2">
        <v>699300</v>
      </c>
      <c r="HY155" s="2">
        <v>642000</v>
      </c>
      <c r="HZ155" s="2">
        <v>551300</v>
      </c>
      <c r="IA155" s="2">
        <v>766300</v>
      </c>
      <c r="IB155" s="2">
        <v>579300</v>
      </c>
      <c r="IC155" s="2">
        <v>995000</v>
      </c>
      <c r="ID155" s="2">
        <v>687200</v>
      </c>
      <c r="IE155" s="2">
        <v>888400</v>
      </c>
      <c r="IF155" s="2">
        <v>909000</v>
      </c>
      <c r="IG155" s="2">
        <v>1335500</v>
      </c>
      <c r="IH155" s="2">
        <v>880800</v>
      </c>
      <c r="II155" s="2">
        <v>1085900</v>
      </c>
      <c r="IJ155" s="2">
        <v>1007700</v>
      </c>
      <c r="IK155" s="2">
        <v>1151700</v>
      </c>
      <c r="IL155" s="2">
        <v>660200</v>
      </c>
      <c r="IM155" s="2">
        <v>1159800</v>
      </c>
      <c r="IN155" s="2">
        <v>906200</v>
      </c>
      <c r="IO155" s="2">
        <v>790000</v>
      </c>
      <c r="IP155" s="2">
        <v>1696800</v>
      </c>
      <c r="IQ155" s="2">
        <v>1977800</v>
      </c>
      <c r="IR155" s="2">
        <v>7134100</v>
      </c>
      <c r="IS155" s="2">
        <v>1514200</v>
      </c>
      <c r="IT155" s="2">
        <v>754900</v>
      </c>
    </row>
    <row r="156" spans="1:254" ht="15.9" customHeight="1">
      <c r="A156" s="390" t="s">
        <v>306</v>
      </c>
      <c r="B156" s="46" t="s">
        <v>307</v>
      </c>
      <c r="C156" s="50">
        <v>345600</v>
      </c>
      <c r="D156" s="16">
        <v>-1094700</v>
      </c>
      <c r="E156" s="21">
        <v>1440300</v>
      </c>
      <c r="F156" s="21">
        <v>931200</v>
      </c>
      <c r="G156" s="21">
        <v>1952100</v>
      </c>
      <c r="H156" s="21">
        <v>2085100</v>
      </c>
      <c r="I156" s="21">
        <v>885800</v>
      </c>
      <c r="J156" s="21">
        <v>1064800</v>
      </c>
      <c r="K156" s="21">
        <v>1092900</v>
      </c>
      <c r="L156" s="21">
        <v>1316900</v>
      </c>
      <c r="M156" s="21">
        <v>655100</v>
      </c>
      <c r="N156" s="21">
        <v>847800</v>
      </c>
      <c r="O156" s="21">
        <v>920700</v>
      </c>
      <c r="P156" s="21">
        <v>665700</v>
      </c>
      <c r="Q156" s="21">
        <v>914400</v>
      </c>
      <c r="R156" s="21">
        <v>896400</v>
      </c>
      <c r="S156" s="21">
        <v>313200</v>
      </c>
      <c r="T156" s="21">
        <v>695300</v>
      </c>
      <c r="U156" s="21">
        <v>958700</v>
      </c>
      <c r="V156" s="21">
        <v>529500</v>
      </c>
      <c r="W156" s="21">
        <v>604700</v>
      </c>
      <c r="X156" s="21">
        <v>465900</v>
      </c>
      <c r="Y156" s="21">
        <v>508400</v>
      </c>
      <c r="Z156" s="21">
        <v>1054800</v>
      </c>
      <c r="AA156" s="21">
        <v>656900</v>
      </c>
      <c r="AB156" s="21">
        <v>1453900</v>
      </c>
      <c r="AC156" s="21">
        <v>840700</v>
      </c>
      <c r="AD156" s="21">
        <v>1068100</v>
      </c>
      <c r="AE156" s="21">
        <v>1226500</v>
      </c>
      <c r="AF156" s="21">
        <v>853900</v>
      </c>
      <c r="AG156" s="21">
        <v>1372100</v>
      </c>
      <c r="AH156" s="21">
        <v>2449400</v>
      </c>
      <c r="AI156" s="21">
        <v>1791900</v>
      </c>
      <c r="AJ156" s="21">
        <v>3912000</v>
      </c>
      <c r="AK156" s="21">
        <v>561600</v>
      </c>
      <c r="AL156" s="21">
        <v>1086700</v>
      </c>
      <c r="AM156" s="21">
        <v>818300</v>
      </c>
      <c r="AN156" s="21">
        <v>546500</v>
      </c>
      <c r="AO156" s="21">
        <v>1084200</v>
      </c>
      <c r="AP156" s="21">
        <v>902100</v>
      </c>
      <c r="AQ156" s="21">
        <v>964600</v>
      </c>
      <c r="AR156" s="21">
        <v>829200</v>
      </c>
      <c r="AS156" s="21">
        <v>980100</v>
      </c>
      <c r="AT156" s="21">
        <v>897900</v>
      </c>
      <c r="AU156" s="21">
        <v>947500</v>
      </c>
      <c r="AV156" s="21">
        <v>473500</v>
      </c>
      <c r="AW156" s="21">
        <v>907400</v>
      </c>
      <c r="AX156" s="21">
        <v>1205200</v>
      </c>
      <c r="AY156" s="21">
        <v>1213000</v>
      </c>
      <c r="AZ156" s="21">
        <v>1557100</v>
      </c>
      <c r="BA156" s="21">
        <v>2391200</v>
      </c>
      <c r="BB156" s="21">
        <v>1683400</v>
      </c>
      <c r="BC156" s="21">
        <v>2133200</v>
      </c>
      <c r="BD156" s="21">
        <v>2336000</v>
      </c>
      <c r="BE156" s="21">
        <v>1614600</v>
      </c>
      <c r="BF156" s="21">
        <v>1914400</v>
      </c>
      <c r="BG156" s="21">
        <v>1948500</v>
      </c>
      <c r="BH156" s="21">
        <v>3429800</v>
      </c>
      <c r="BI156" s="21">
        <v>6991900</v>
      </c>
      <c r="BJ156" s="21">
        <v>3109400</v>
      </c>
      <c r="BK156" s="21">
        <v>3475800</v>
      </c>
      <c r="BL156" s="21">
        <v>2152400</v>
      </c>
      <c r="BM156" s="2">
        <v>2406600</v>
      </c>
      <c r="BN156" s="2">
        <v>3269100</v>
      </c>
      <c r="BO156" s="2">
        <v>21611100</v>
      </c>
      <c r="BP156" s="2">
        <v>3841500</v>
      </c>
      <c r="BQ156" s="2">
        <v>7184000</v>
      </c>
      <c r="BR156" s="2">
        <v>19920400</v>
      </c>
      <c r="BS156" s="2">
        <v>738100</v>
      </c>
      <c r="BT156" s="2">
        <v>501300</v>
      </c>
      <c r="BU156" s="2">
        <v>517500</v>
      </c>
      <c r="BV156" s="2">
        <v>523000</v>
      </c>
      <c r="BW156" s="2">
        <v>592400</v>
      </c>
      <c r="BX156" s="2">
        <v>524800</v>
      </c>
      <c r="BY156" s="2">
        <v>572800</v>
      </c>
      <c r="BZ156" s="2">
        <v>644500</v>
      </c>
      <c r="CA156" s="2">
        <v>621500</v>
      </c>
      <c r="CB156" s="2">
        <v>815500</v>
      </c>
      <c r="CC156" s="2">
        <v>1298000</v>
      </c>
      <c r="CD156" s="2">
        <v>950200</v>
      </c>
      <c r="CE156" s="2">
        <v>435300</v>
      </c>
      <c r="CF156" s="2">
        <v>906500</v>
      </c>
      <c r="CG156" s="2">
        <v>538500</v>
      </c>
      <c r="CH156" s="2">
        <v>788900</v>
      </c>
      <c r="CI156" s="2">
        <v>938900</v>
      </c>
      <c r="CJ156" s="2">
        <v>639800</v>
      </c>
      <c r="CK156" s="2">
        <v>718200</v>
      </c>
      <c r="CL156" s="2">
        <v>705500</v>
      </c>
      <c r="CM156" s="2">
        <v>873900</v>
      </c>
      <c r="CN156" s="2">
        <v>1327000</v>
      </c>
      <c r="CO156" s="2">
        <v>1282300</v>
      </c>
      <c r="CP156" s="2">
        <v>1522100</v>
      </c>
      <c r="CQ156" s="2">
        <v>740300</v>
      </c>
      <c r="CR156" s="2">
        <v>810900</v>
      </c>
      <c r="CS156" s="2">
        <v>1118100</v>
      </c>
      <c r="CT156" s="2">
        <v>1334200</v>
      </c>
      <c r="CU156" s="2">
        <v>1173100</v>
      </c>
      <c r="CV156" s="2">
        <v>984800</v>
      </c>
      <c r="CW156" s="2">
        <v>1160100</v>
      </c>
      <c r="CX156" s="2">
        <v>1196100</v>
      </c>
      <c r="CY156" s="2">
        <v>1988700</v>
      </c>
      <c r="CZ156" s="2">
        <v>1163200</v>
      </c>
      <c r="DA156" s="2">
        <v>935300</v>
      </c>
      <c r="DB156" s="2">
        <v>1115300</v>
      </c>
      <c r="DC156" s="2">
        <v>1572700</v>
      </c>
      <c r="DD156" s="2">
        <v>703100</v>
      </c>
      <c r="DE156" s="2">
        <v>1080900</v>
      </c>
      <c r="DF156" s="2">
        <v>2491800</v>
      </c>
      <c r="DG156" s="2">
        <v>1136400</v>
      </c>
      <c r="DH156" s="2">
        <v>1780900</v>
      </c>
      <c r="DI156" s="2">
        <v>1560200</v>
      </c>
      <c r="DJ156" s="2">
        <v>1252900</v>
      </c>
      <c r="DK156" s="2">
        <v>1139600</v>
      </c>
      <c r="DL156" s="2">
        <v>1767100</v>
      </c>
      <c r="DM156" s="2">
        <v>1149900</v>
      </c>
      <c r="DN156" s="2">
        <v>1556800</v>
      </c>
      <c r="DO156" s="2">
        <v>3530900</v>
      </c>
      <c r="DP156" s="2">
        <v>2227000</v>
      </c>
      <c r="DQ156" s="2">
        <v>6406300</v>
      </c>
      <c r="DR156" s="2">
        <v>1120800</v>
      </c>
      <c r="DS156" s="2">
        <v>794500</v>
      </c>
      <c r="DT156" s="2">
        <v>601100</v>
      </c>
      <c r="DU156" s="2">
        <v>617300</v>
      </c>
      <c r="DV156" s="2">
        <v>566500</v>
      </c>
      <c r="DW156" s="2">
        <v>716400</v>
      </c>
      <c r="DX156" s="2">
        <v>693300</v>
      </c>
      <c r="DY156" s="2">
        <v>536800</v>
      </c>
      <c r="DZ156" s="2">
        <v>557100</v>
      </c>
      <c r="EA156" s="2">
        <v>415600</v>
      </c>
      <c r="EB156" s="2">
        <v>491600</v>
      </c>
      <c r="EC156" s="2">
        <v>494800</v>
      </c>
      <c r="ED156" s="2">
        <v>489300</v>
      </c>
      <c r="EE156" s="2">
        <v>429200</v>
      </c>
      <c r="EF156" s="2">
        <v>368400</v>
      </c>
      <c r="EG156" s="2">
        <v>596600</v>
      </c>
      <c r="EH156" s="2">
        <v>535000</v>
      </c>
      <c r="EI156" s="2">
        <v>553800</v>
      </c>
      <c r="EJ156" s="2">
        <v>602900</v>
      </c>
      <c r="EK156" s="2">
        <v>514800</v>
      </c>
      <c r="EL156" s="2">
        <v>462400</v>
      </c>
      <c r="EM156" s="2">
        <v>726900</v>
      </c>
      <c r="EN156" s="2">
        <v>558800</v>
      </c>
      <c r="EO156" s="2">
        <v>525200</v>
      </c>
      <c r="EP156" s="2">
        <v>506000</v>
      </c>
      <c r="EQ156" s="2">
        <v>637500</v>
      </c>
      <c r="ER156" s="2">
        <v>530500</v>
      </c>
      <c r="ES156" s="2">
        <v>664600</v>
      </c>
      <c r="ET156" s="2">
        <v>337600</v>
      </c>
      <c r="EU156" s="2">
        <v>410500</v>
      </c>
      <c r="EV156" s="2">
        <v>525000</v>
      </c>
      <c r="EW156" s="2">
        <v>399900</v>
      </c>
      <c r="EX156" s="2">
        <v>612700</v>
      </c>
      <c r="EY156" s="2">
        <v>1194500</v>
      </c>
      <c r="EZ156" s="2">
        <v>837500</v>
      </c>
      <c r="FA156" s="2">
        <v>1151400</v>
      </c>
      <c r="FB156" s="2">
        <v>634000</v>
      </c>
      <c r="FC156" s="2">
        <v>642900</v>
      </c>
      <c r="FD156" s="2">
        <v>541200</v>
      </c>
      <c r="FE156" s="2">
        <v>700000</v>
      </c>
      <c r="FF156" s="2">
        <v>1084900</v>
      </c>
      <c r="FG156" s="2">
        <v>560600</v>
      </c>
      <c r="FH156" s="2">
        <v>697100</v>
      </c>
      <c r="FI156" s="2">
        <v>887500</v>
      </c>
      <c r="FJ156" s="2">
        <v>961700</v>
      </c>
      <c r="FK156" s="2">
        <v>734900</v>
      </c>
      <c r="FL156" s="2">
        <v>828000</v>
      </c>
      <c r="FM156" s="2">
        <v>702700</v>
      </c>
      <c r="FN156" s="2">
        <v>773400</v>
      </c>
      <c r="FO156" s="2">
        <v>1139000</v>
      </c>
      <c r="FP156" s="2">
        <v>919300</v>
      </c>
      <c r="FQ156" s="2">
        <v>894700</v>
      </c>
      <c r="FR156" s="2">
        <v>779600</v>
      </c>
      <c r="FS156" s="2">
        <v>673200</v>
      </c>
      <c r="FT156" s="2">
        <v>1006400</v>
      </c>
      <c r="FU156" s="2">
        <v>1042700</v>
      </c>
      <c r="FV156" s="2">
        <v>822300</v>
      </c>
      <c r="FW156" s="2">
        <v>1324300</v>
      </c>
      <c r="FX156" s="2">
        <v>1653200</v>
      </c>
      <c r="FY156" s="2">
        <v>2066600</v>
      </c>
      <c r="FZ156" s="2">
        <v>762100</v>
      </c>
      <c r="GA156" s="2">
        <v>1172500</v>
      </c>
      <c r="GB156" s="2">
        <v>813200</v>
      </c>
      <c r="GC156" s="2">
        <v>877400</v>
      </c>
      <c r="GD156" s="2">
        <v>916700</v>
      </c>
      <c r="GE156" s="2">
        <v>930000</v>
      </c>
      <c r="GF156" s="2">
        <v>1089600</v>
      </c>
      <c r="GG156" s="2">
        <v>1271700</v>
      </c>
      <c r="GH156" s="2">
        <v>1287500</v>
      </c>
      <c r="GI156" s="2">
        <v>1233100</v>
      </c>
      <c r="GJ156" s="2">
        <v>1191200</v>
      </c>
      <c r="GK156" s="2">
        <v>2763800</v>
      </c>
      <c r="GL156" s="2">
        <v>1075900</v>
      </c>
      <c r="GM156" s="2">
        <v>960800</v>
      </c>
      <c r="GN156" s="2">
        <v>973000</v>
      </c>
      <c r="GO156" s="2">
        <v>950000</v>
      </c>
      <c r="GP156" s="2">
        <v>1228400</v>
      </c>
      <c r="GQ156" s="2">
        <v>1511800</v>
      </c>
      <c r="GR156" s="2">
        <v>2353800</v>
      </c>
      <c r="GS156" s="2">
        <v>2413900</v>
      </c>
      <c r="GT156" s="2">
        <v>3954700</v>
      </c>
      <c r="GU156" s="2">
        <v>8682800</v>
      </c>
      <c r="GV156" s="2">
        <v>371500</v>
      </c>
      <c r="GW156" s="2">
        <v>375000</v>
      </c>
      <c r="GX156" s="2">
        <v>501400</v>
      </c>
      <c r="GY156" s="2">
        <v>606800</v>
      </c>
      <c r="GZ156" s="2">
        <v>769100</v>
      </c>
      <c r="HA156" s="2">
        <v>537200</v>
      </c>
      <c r="HB156" s="2">
        <v>683400</v>
      </c>
      <c r="HC156" s="2">
        <v>625200</v>
      </c>
      <c r="HD156" s="2">
        <v>555300</v>
      </c>
      <c r="HE156" s="2">
        <v>779100</v>
      </c>
      <c r="HF156" s="2">
        <v>614500</v>
      </c>
      <c r="HG156" s="2">
        <v>556300</v>
      </c>
      <c r="HH156" s="2">
        <v>733900</v>
      </c>
      <c r="HI156" s="2">
        <v>580400</v>
      </c>
      <c r="HJ156" s="2">
        <v>1158300</v>
      </c>
      <c r="HK156" s="2">
        <v>502700</v>
      </c>
      <c r="HL156" s="2">
        <v>510700</v>
      </c>
      <c r="HM156" s="2">
        <v>754900</v>
      </c>
      <c r="HN156" s="2">
        <v>569300</v>
      </c>
      <c r="HO156" s="2">
        <v>439400</v>
      </c>
      <c r="HP156" s="2">
        <v>552500</v>
      </c>
      <c r="HQ156" s="2">
        <v>582100</v>
      </c>
      <c r="HR156" s="2">
        <v>473500</v>
      </c>
      <c r="HS156" s="2">
        <v>576500</v>
      </c>
      <c r="HT156" s="2">
        <v>669800</v>
      </c>
      <c r="HU156" s="2">
        <v>699600</v>
      </c>
      <c r="HV156" s="2">
        <v>577200</v>
      </c>
      <c r="HW156" s="2">
        <v>533700</v>
      </c>
      <c r="HX156" s="2">
        <v>971600</v>
      </c>
      <c r="HY156" s="2">
        <v>638000</v>
      </c>
      <c r="HZ156" s="2">
        <v>571800</v>
      </c>
      <c r="IA156" s="2">
        <v>762800</v>
      </c>
      <c r="IB156" s="2">
        <v>484000</v>
      </c>
      <c r="IC156" s="2">
        <v>577500</v>
      </c>
      <c r="ID156" s="2">
        <v>424700</v>
      </c>
      <c r="IE156" s="2">
        <v>506100</v>
      </c>
      <c r="IF156" s="2">
        <v>308600</v>
      </c>
      <c r="IG156" s="2">
        <v>398500</v>
      </c>
      <c r="IH156" s="2">
        <v>454900</v>
      </c>
      <c r="II156" s="2">
        <v>522000</v>
      </c>
      <c r="IJ156" s="2">
        <v>646700</v>
      </c>
      <c r="IK156" s="2">
        <v>908000</v>
      </c>
      <c r="IL156" s="2">
        <v>1752200</v>
      </c>
      <c r="IM156" s="2">
        <v>785300</v>
      </c>
      <c r="IN156" s="2">
        <v>895800</v>
      </c>
      <c r="IO156" s="2">
        <v>710600</v>
      </c>
      <c r="IP156" s="2">
        <v>824900</v>
      </c>
      <c r="IQ156" s="2">
        <v>375800</v>
      </c>
      <c r="IR156" s="2">
        <v>509800</v>
      </c>
      <c r="IS156" s="2">
        <v>402400</v>
      </c>
      <c r="IT156" s="2">
        <v>534600</v>
      </c>
    </row>
    <row r="157" spans="1:254" ht="15.9" customHeight="1">
      <c r="A157" s="390" t="s">
        <v>308</v>
      </c>
      <c r="B157" s="46" t="s">
        <v>309</v>
      </c>
      <c r="C157" s="50">
        <v>93600</v>
      </c>
      <c r="D157" s="16">
        <v>-347200</v>
      </c>
      <c r="E157" s="21">
        <v>440800</v>
      </c>
      <c r="F157" s="21">
        <v>492400</v>
      </c>
      <c r="G157" s="21">
        <v>478900</v>
      </c>
      <c r="H157" s="21">
        <v>618500</v>
      </c>
      <c r="I157" s="21">
        <v>822500</v>
      </c>
      <c r="J157" s="21">
        <v>773400</v>
      </c>
      <c r="K157" s="21">
        <v>1061000</v>
      </c>
      <c r="L157" s="21">
        <v>388300</v>
      </c>
      <c r="M157" s="21">
        <v>494000</v>
      </c>
      <c r="N157" s="21">
        <v>397100</v>
      </c>
      <c r="O157" s="21">
        <v>476900</v>
      </c>
      <c r="P157" s="21">
        <v>440500</v>
      </c>
      <c r="Q157" s="21">
        <v>685900</v>
      </c>
      <c r="R157" s="21">
        <v>518700</v>
      </c>
      <c r="S157" s="21">
        <v>396300</v>
      </c>
      <c r="T157" s="21">
        <v>434900</v>
      </c>
      <c r="U157" s="21">
        <v>506000</v>
      </c>
      <c r="V157" s="21">
        <v>279500</v>
      </c>
      <c r="W157" s="21">
        <v>476400</v>
      </c>
      <c r="X157" s="21">
        <v>467800</v>
      </c>
      <c r="Y157" s="21">
        <v>322500</v>
      </c>
      <c r="Z157" s="21">
        <v>413700</v>
      </c>
      <c r="AA157" s="21">
        <v>706100</v>
      </c>
      <c r="AB157" s="21">
        <v>425300</v>
      </c>
      <c r="AC157" s="21">
        <v>780300</v>
      </c>
      <c r="AD157" s="21">
        <v>539500</v>
      </c>
      <c r="AE157" s="21">
        <v>680200</v>
      </c>
      <c r="AF157" s="21">
        <v>590700</v>
      </c>
      <c r="AG157" s="21">
        <v>753500</v>
      </c>
      <c r="AH157" s="21">
        <v>633200</v>
      </c>
      <c r="AI157" s="21">
        <v>502000</v>
      </c>
      <c r="AJ157" s="21">
        <v>927600</v>
      </c>
      <c r="AK157" s="21">
        <v>381400</v>
      </c>
      <c r="AL157" s="21">
        <v>537200</v>
      </c>
      <c r="AM157" s="21">
        <v>401300</v>
      </c>
      <c r="AN157" s="21">
        <v>375300</v>
      </c>
      <c r="AO157" s="21">
        <v>474400</v>
      </c>
      <c r="AP157" s="21">
        <v>563300</v>
      </c>
      <c r="AQ157" s="21">
        <v>858200</v>
      </c>
      <c r="AR157" s="21">
        <v>400400</v>
      </c>
      <c r="AS157" s="21">
        <v>511900</v>
      </c>
      <c r="AT157" s="21">
        <v>575300</v>
      </c>
      <c r="AU157" s="21">
        <v>599300</v>
      </c>
      <c r="AV157" s="21">
        <v>483500</v>
      </c>
      <c r="AW157" s="21">
        <v>462800</v>
      </c>
      <c r="AX157" s="21">
        <v>653900</v>
      </c>
      <c r="AY157" s="21">
        <v>688000</v>
      </c>
      <c r="AZ157" s="21">
        <v>761500</v>
      </c>
      <c r="BA157" s="21">
        <v>1490700</v>
      </c>
      <c r="BB157" s="21">
        <v>633100</v>
      </c>
      <c r="BC157" s="21">
        <v>517800</v>
      </c>
      <c r="BD157" s="21">
        <v>585100</v>
      </c>
      <c r="BE157" s="21">
        <v>917300</v>
      </c>
      <c r="BF157" s="21">
        <v>975900</v>
      </c>
      <c r="BG157" s="21">
        <v>462000</v>
      </c>
      <c r="BH157" s="21">
        <v>605300</v>
      </c>
      <c r="BI157" s="21">
        <v>507300</v>
      </c>
      <c r="BJ157" s="21">
        <v>776800</v>
      </c>
      <c r="BK157" s="21">
        <v>875100</v>
      </c>
      <c r="BL157" s="21">
        <v>865200</v>
      </c>
      <c r="BM157" s="2">
        <v>1059800</v>
      </c>
      <c r="BN157" s="2">
        <v>2298400</v>
      </c>
      <c r="BO157" s="2">
        <v>2340700</v>
      </c>
      <c r="BP157" s="2">
        <v>895500</v>
      </c>
      <c r="BQ157" s="2">
        <v>1653600</v>
      </c>
      <c r="BR157" s="2">
        <v>588800</v>
      </c>
      <c r="BS157" s="2">
        <v>892900</v>
      </c>
      <c r="BT157" s="2">
        <v>598700</v>
      </c>
      <c r="BU157" s="2">
        <v>539400</v>
      </c>
      <c r="BV157" s="2">
        <v>711600</v>
      </c>
      <c r="BW157" s="2">
        <v>944000</v>
      </c>
      <c r="BX157" s="2">
        <v>535300</v>
      </c>
      <c r="BY157" s="2">
        <v>616600</v>
      </c>
      <c r="BZ157" s="2">
        <v>499000</v>
      </c>
      <c r="CA157" s="2">
        <v>497600</v>
      </c>
      <c r="CB157" s="2">
        <v>537300</v>
      </c>
      <c r="CC157" s="2">
        <v>745000</v>
      </c>
      <c r="CD157" s="2">
        <v>636600</v>
      </c>
      <c r="CE157" s="2">
        <v>487000</v>
      </c>
      <c r="CF157" s="2">
        <v>585000</v>
      </c>
      <c r="CG157" s="2">
        <v>671200</v>
      </c>
      <c r="CH157" s="2">
        <v>885000</v>
      </c>
      <c r="CI157" s="2">
        <v>472600</v>
      </c>
      <c r="CJ157" s="2">
        <v>304100</v>
      </c>
      <c r="CK157" s="2">
        <v>425300</v>
      </c>
      <c r="CL157" s="2">
        <v>622800</v>
      </c>
      <c r="CM157" s="2">
        <v>714100</v>
      </c>
      <c r="CN157" s="2">
        <v>966200</v>
      </c>
      <c r="CO157" s="2">
        <v>800800</v>
      </c>
      <c r="CP157" s="2">
        <v>960400</v>
      </c>
      <c r="CQ157" s="2">
        <v>488000</v>
      </c>
      <c r="CR157" s="2">
        <v>696300</v>
      </c>
      <c r="CS157" s="2">
        <v>936000</v>
      </c>
      <c r="CT157" s="2">
        <v>1024600</v>
      </c>
      <c r="CU157" s="2">
        <v>896400</v>
      </c>
      <c r="CV157" s="2">
        <v>846400</v>
      </c>
      <c r="CW157" s="2">
        <v>916500</v>
      </c>
      <c r="CX157" s="2">
        <v>1810500</v>
      </c>
      <c r="CY157" s="2">
        <v>1146600</v>
      </c>
      <c r="CZ157" s="2">
        <v>631700</v>
      </c>
      <c r="DA157" s="2">
        <v>464200</v>
      </c>
      <c r="DB157" s="2">
        <v>667400</v>
      </c>
      <c r="DC157" s="2">
        <v>1020000</v>
      </c>
      <c r="DD157" s="2">
        <v>574500</v>
      </c>
      <c r="DE157" s="2">
        <v>811300</v>
      </c>
      <c r="DF157" s="2">
        <v>822800</v>
      </c>
      <c r="DG157" s="2">
        <v>1030800</v>
      </c>
      <c r="DH157" s="2">
        <v>782600</v>
      </c>
      <c r="DI157" s="2">
        <v>860800</v>
      </c>
      <c r="DJ157" s="2">
        <v>724900</v>
      </c>
      <c r="DK157" s="2">
        <v>805100</v>
      </c>
      <c r="DL157" s="2">
        <v>873900</v>
      </c>
      <c r="DM157" s="2">
        <v>876200</v>
      </c>
      <c r="DN157" s="2">
        <v>601100</v>
      </c>
      <c r="DO157" s="2">
        <v>906500</v>
      </c>
      <c r="DP157" s="2">
        <v>495900</v>
      </c>
      <c r="DQ157" s="2">
        <v>692100</v>
      </c>
      <c r="DR157" s="2">
        <v>935700</v>
      </c>
      <c r="DS157" s="2">
        <v>1240400</v>
      </c>
      <c r="DT157" s="2">
        <v>962700</v>
      </c>
      <c r="DU157" s="2">
        <v>1186900</v>
      </c>
      <c r="DV157" s="2">
        <v>1351900</v>
      </c>
      <c r="DW157" s="2">
        <v>2780200</v>
      </c>
      <c r="DX157" s="2">
        <v>2111400</v>
      </c>
      <c r="DY157" s="2">
        <v>724600</v>
      </c>
      <c r="DZ157" s="2">
        <v>1052000</v>
      </c>
      <c r="EA157" s="2">
        <v>745000</v>
      </c>
      <c r="EB157" s="2">
        <v>831300</v>
      </c>
      <c r="EC157" s="2">
        <v>836500</v>
      </c>
      <c r="ED157" s="2">
        <v>461900</v>
      </c>
      <c r="EE157" s="2">
        <v>624900</v>
      </c>
      <c r="EF157" s="2">
        <v>452000</v>
      </c>
      <c r="EG157" s="2">
        <v>692700</v>
      </c>
      <c r="EH157" s="2">
        <v>548800</v>
      </c>
      <c r="EI157" s="2">
        <v>530100</v>
      </c>
      <c r="EJ157" s="2">
        <v>654000</v>
      </c>
      <c r="EK157" s="2">
        <v>590600</v>
      </c>
      <c r="EL157" s="2">
        <v>506100</v>
      </c>
      <c r="EM157" s="2">
        <v>386400</v>
      </c>
      <c r="EN157" s="2">
        <v>585900</v>
      </c>
      <c r="EO157" s="2">
        <v>712600</v>
      </c>
      <c r="EP157" s="2">
        <v>841600</v>
      </c>
      <c r="EQ157" s="2">
        <v>706900</v>
      </c>
      <c r="ER157" s="2">
        <v>665100</v>
      </c>
      <c r="ES157" s="2">
        <v>605800</v>
      </c>
      <c r="ET157" s="2">
        <v>397400</v>
      </c>
      <c r="EU157" s="2">
        <v>424600</v>
      </c>
      <c r="EV157" s="2">
        <v>183800</v>
      </c>
      <c r="EW157" s="2">
        <v>157800</v>
      </c>
      <c r="EX157" s="2">
        <v>309000</v>
      </c>
      <c r="EY157" s="2">
        <v>371000</v>
      </c>
      <c r="EZ157" s="2">
        <v>298700</v>
      </c>
      <c r="FA157" s="2">
        <v>753800</v>
      </c>
      <c r="FB157" s="2">
        <v>471400</v>
      </c>
      <c r="FC157" s="2">
        <v>470900</v>
      </c>
      <c r="FD157" s="2">
        <v>743700</v>
      </c>
      <c r="FE157" s="2">
        <v>611800</v>
      </c>
      <c r="FF157" s="2">
        <v>816300</v>
      </c>
      <c r="FG157" s="2">
        <v>371500</v>
      </c>
      <c r="FH157" s="2">
        <v>440100</v>
      </c>
      <c r="FI157" s="2">
        <v>533100</v>
      </c>
      <c r="FJ157" s="2">
        <v>354100</v>
      </c>
      <c r="FK157" s="2">
        <v>544000</v>
      </c>
      <c r="FL157" s="2">
        <v>301300</v>
      </c>
      <c r="FM157" s="2">
        <v>472700</v>
      </c>
      <c r="FN157" s="2">
        <v>584000</v>
      </c>
      <c r="FO157" s="2">
        <v>298300</v>
      </c>
      <c r="FP157" s="2">
        <v>506000</v>
      </c>
      <c r="FQ157" s="2">
        <v>361900</v>
      </c>
      <c r="FR157" s="2">
        <v>489400</v>
      </c>
      <c r="FS157" s="2">
        <v>704300</v>
      </c>
      <c r="FT157" s="2">
        <v>1169200</v>
      </c>
      <c r="FU157" s="2">
        <v>433700</v>
      </c>
      <c r="FV157" s="2">
        <v>493900</v>
      </c>
      <c r="FW157" s="2">
        <v>586400</v>
      </c>
      <c r="FX157" s="2">
        <v>430900</v>
      </c>
      <c r="FY157" s="2">
        <v>386500</v>
      </c>
      <c r="FZ157" s="2">
        <v>332600</v>
      </c>
      <c r="GA157" s="2">
        <v>490600</v>
      </c>
      <c r="GB157" s="2">
        <v>370800</v>
      </c>
      <c r="GC157" s="2">
        <v>492800</v>
      </c>
      <c r="GD157" s="2">
        <v>575000</v>
      </c>
      <c r="GE157" s="2">
        <v>672700</v>
      </c>
      <c r="GF157" s="2">
        <v>763900</v>
      </c>
      <c r="GG157" s="2">
        <v>1054200</v>
      </c>
      <c r="GH157" s="2">
        <v>1013200</v>
      </c>
      <c r="GI157" s="2">
        <v>3813900</v>
      </c>
      <c r="GJ157" s="2">
        <v>909100</v>
      </c>
      <c r="GK157" s="2">
        <v>639100</v>
      </c>
      <c r="GL157" s="2">
        <v>746200</v>
      </c>
      <c r="GM157" s="2">
        <v>891100</v>
      </c>
      <c r="GN157" s="2">
        <v>446600</v>
      </c>
      <c r="GO157" s="2">
        <v>484800</v>
      </c>
      <c r="GP157" s="2">
        <v>463200</v>
      </c>
      <c r="GQ157" s="2">
        <v>481600</v>
      </c>
      <c r="GR157" s="2">
        <v>596000</v>
      </c>
      <c r="GS157" s="2">
        <v>559900</v>
      </c>
      <c r="GT157" s="2">
        <v>683100</v>
      </c>
      <c r="GU157" s="2">
        <v>703300</v>
      </c>
      <c r="GV157" s="2">
        <v>748100</v>
      </c>
      <c r="GW157" s="2">
        <v>639200</v>
      </c>
      <c r="GX157" s="2">
        <v>548100</v>
      </c>
      <c r="GY157" s="2">
        <v>569400</v>
      </c>
      <c r="GZ157" s="2">
        <v>689700</v>
      </c>
      <c r="HA157" s="2">
        <v>434000</v>
      </c>
      <c r="HB157" s="2">
        <v>586800</v>
      </c>
      <c r="HC157" s="2">
        <v>783100</v>
      </c>
      <c r="HD157" s="2">
        <v>668800</v>
      </c>
      <c r="HE157" s="2">
        <v>1154200</v>
      </c>
      <c r="HF157" s="2">
        <v>761200</v>
      </c>
      <c r="HG157" s="2">
        <v>451100</v>
      </c>
      <c r="HH157" s="2">
        <v>802700</v>
      </c>
      <c r="HI157" s="2">
        <v>393100</v>
      </c>
      <c r="HJ157" s="2">
        <v>710300</v>
      </c>
      <c r="HK157" s="2">
        <v>489700</v>
      </c>
      <c r="HL157" s="2">
        <v>349400</v>
      </c>
      <c r="HM157" s="2">
        <v>793800</v>
      </c>
      <c r="HN157" s="2">
        <v>739500</v>
      </c>
      <c r="HO157" s="2">
        <v>511000</v>
      </c>
      <c r="HP157" s="2">
        <v>465700</v>
      </c>
      <c r="HQ157" s="2">
        <v>611400</v>
      </c>
      <c r="HR157" s="2">
        <v>288500</v>
      </c>
      <c r="HS157" s="2">
        <v>573500</v>
      </c>
      <c r="HT157" s="2">
        <v>432000</v>
      </c>
      <c r="HU157" s="2">
        <v>662400</v>
      </c>
      <c r="HV157" s="2">
        <v>322300</v>
      </c>
      <c r="HW157" s="2">
        <v>289300</v>
      </c>
      <c r="HX157" s="2">
        <v>545400</v>
      </c>
      <c r="HY157" s="2">
        <v>619200</v>
      </c>
      <c r="HZ157" s="2">
        <v>483300</v>
      </c>
      <c r="IA157" s="2">
        <v>621400</v>
      </c>
      <c r="IB157" s="2">
        <v>343900</v>
      </c>
      <c r="IC157" s="2">
        <v>459200</v>
      </c>
      <c r="ID157" s="2">
        <v>437900</v>
      </c>
      <c r="IE157" s="2">
        <v>332500</v>
      </c>
      <c r="IF157" s="2">
        <v>292700</v>
      </c>
      <c r="IG157" s="2">
        <v>249200</v>
      </c>
      <c r="IH157" s="2">
        <v>299100</v>
      </c>
      <c r="II157" s="2">
        <v>510800</v>
      </c>
      <c r="IJ157" s="2">
        <v>302400</v>
      </c>
      <c r="IK157" s="2">
        <v>455300</v>
      </c>
      <c r="IL157" s="2">
        <v>634100</v>
      </c>
      <c r="IM157" s="2">
        <v>476300</v>
      </c>
      <c r="IN157" s="2">
        <v>622300</v>
      </c>
      <c r="IO157" s="2">
        <v>487200</v>
      </c>
      <c r="IP157" s="2">
        <v>478200</v>
      </c>
      <c r="IQ157" s="2">
        <v>1068800</v>
      </c>
      <c r="IR157" s="2">
        <v>908000</v>
      </c>
      <c r="IS157" s="2">
        <v>416800</v>
      </c>
      <c r="IT157" s="2">
        <v>357500</v>
      </c>
    </row>
    <row r="158" spans="1:254" ht="15.9" customHeight="1">
      <c r="A158" s="390" t="s">
        <v>310</v>
      </c>
      <c r="B158" s="46" t="s">
        <v>311</v>
      </c>
      <c r="C158" s="50">
        <v>4426900</v>
      </c>
      <c r="D158" s="16">
        <v>-3391200</v>
      </c>
      <c r="E158" s="21">
        <v>7818100</v>
      </c>
      <c r="F158" s="21">
        <v>9461000</v>
      </c>
      <c r="G158" s="21">
        <v>10006300</v>
      </c>
      <c r="H158" s="21">
        <v>9793800</v>
      </c>
      <c r="I158" s="21">
        <v>18131300</v>
      </c>
      <c r="J158" s="21">
        <v>16409100</v>
      </c>
      <c r="K158" s="21">
        <v>14777000</v>
      </c>
      <c r="L158" s="21">
        <v>10348000</v>
      </c>
      <c r="M158" s="21">
        <v>7722800</v>
      </c>
      <c r="N158" s="21">
        <v>8849300</v>
      </c>
      <c r="O158" s="21">
        <v>7493200</v>
      </c>
      <c r="P158" s="21">
        <v>9245200</v>
      </c>
      <c r="Q158" s="21">
        <v>10348200</v>
      </c>
      <c r="R158" s="21">
        <v>13442000</v>
      </c>
      <c r="S158" s="21">
        <v>8916700</v>
      </c>
      <c r="T158" s="21">
        <v>7789700</v>
      </c>
      <c r="U158" s="21">
        <v>8956100</v>
      </c>
      <c r="V158" s="21">
        <v>6766700</v>
      </c>
      <c r="W158" s="21">
        <v>7330900</v>
      </c>
      <c r="X158" s="21">
        <v>8863600</v>
      </c>
      <c r="Y158" s="21">
        <v>10152200</v>
      </c>
      <c r="Z158" s="21">
        <v>7803900</v>
      </c>
      <c r="AA158" s="21">
        <v>6649300</v>
      </c>
      <c r="AB158" s="21">
        <v>7931300</v>
      </c>
      <c r="AC158" s="21">
        <v>9115500</v>
      </c>
      <c r="AD158" s="21">
        <v>6204600</v>
      </c>
      <c r="AE158" s="21">
        <v>7822200</v>
      </c>
      <c r="AF158" s="21">
        <v>7261600</v>
      </c>
      <c r="AG158" s="21">
        <v>11040100</v>
      </c>
      <c r="AH158" s="21">
        <v>12921900</v>
      </c>
      <c r="AI158" s="21">
        <v>7695200</v>
      </c>
      <c r="AJ158" s="21">
        <v>10134300</v>
      </c>
      <c r="AK158" s="21">
        <v>5949900</v>
      </c>
      <c r="AL158" s="21">
        <v>9887400</v>
      </c>
      <c r="AM158" s="21">
        <v>7501800</v>
      </c>
      <c r="AN158" s="21">
        <v>7837500</v>
      </c>
      <c r="AO158" s="21">
        <v>12037500</v>
      </c>
      <c r="AP158" s="21">
        <v>9988500</v>
      </c>
      <c r="AQ158" s="21">
        <v>10241000</v>
      </c>
      <c r="AR158" s="21">
        <v>7237400</v>
      </c>
      <c r="AS158" s="21">
        <v>8322300</v>
      </c>
      <c r="AT158" s="21">
        <v>8788900</v>
      </c>
      <c r="AU158" s="21">
        <v>10067400</v>
      </c>
      <c r="AV158" s="21">
        <v>7157600</v>
      </c>
      <c r="AW158" s="21">
        <v>7606900</v>
      </c>
      <c r="AX158" s="21">
        <v>8806800</v>
      </c>
      <c r="AY158" s="21">
        <v>8218300</v>
      </c>
      <c r="AZ158" s="21">
        <v>7366500</v>
      </c>
      <c r="BA158" s="21">
        <v>9408700</v>
      </c>
      <c r="BB158" s="21">
        <v>7244100</v>
      </c>
      <c r="BC158" s="21">
        <v>9423800</v>
      </c>
      <c r="BD158" s="21">
        <v>9168700</v>
      </c>
      <c r="BE158" s="21">
        <v>7936500</v>
      </c>
      <c r="BF158" s="21">
        <v>7253600</v>
      </c>
      <c r="BG158" s="21">
        <v>9851300</v>
      </c>
      <c r="BH158" s="21">
        <v>8881700</v>
      </c>
      <c r="BI158" s="21">
        <v>9174200</v>
      </c>
      <c r="BJ158" s="21">
        <v>8750700</v>
      </c>
      <c r="BK158" s="21">
        <v>9938400</v>
      </c>
      <c r="BL158" s="21">
        <v>9547900</v>
      </c>
      <c r="BM158" s="2">
        <v>5799400</v>
      </c>
      <c r="BN158" s="2">
        <v>7971200</v>
      </c>
      <c r="BO158" s="2">
        <v>8727700</v>
      </c>
      <c r="BP158" s="2">
        <v>8963400</v>
      </c>
      <c r="BQ158" s="2">
        <v>11005100</v>
      </c>
      <c r="BR158" s="2">
        <v>7144100</v>
      </c>
      <c r="BS158" s="2">
        <v>13127400</v>
      </c>
      <c r="BT158" s="2">
        <v>19894900</v>
      </c>
      <c r="BU158" s="2">
        <v>18594000</v>
      </c>
      <c r="BV158" s="2">
        <v>15405700</v>
      </c>
      <c r="BW158" s="2">
        <v>10679900</v>
      </c>
      <c r="BX158" s="2">
        <v>9077500</v>
      </c>
      <c r="BY158" s="2">
        <v>6400300</v>
      </c>
      <c r="BZ158" s="2">
        <v>7633600</v>
      </c>
      <c r="CA158" s="2">
        <v>9985300</v>
      </c>
      <c r="CB158" s="2">
        <v>10852600</v>
      </c>
      <c r="CC158" s="2">
        <v>12810000</v>
      </c>
      <c r="CD158" s="2">
        <v>11460300</v>
      </c>
      <c r="CE158" s="2">
        <v>6508500</v>
      </c>
      <c r="CF158" s="2">
        <v>10849800</v>
      </c>
      <c r="CG158" s="2">
        <v>8706000</v>
      </c>
      <c r="CH158" s="2">
        <v>13848700</v>
      </c>
      <c r="CI158" s="2">
        <v>6973500</v>
      </c>
      <c r="CJ158" s="2">
        <v>6851400</v>
      </c>
      <c r="CK158" s="2">
        <v>5670900</v>
      </c>
      <c r="CL158" s="2">
        <v>13378000</v>
      </c>
      <c r="CM158" s="2">
        <v>11328200</v>
      </c>
      <c r="CN158" s="2">
        <v>22371500</v>
      </c>
      <c r="CO158" s="2">
        <v>12880400</v>
      </c>
      <c r="CP158" s="2">
        <v>8761700</v>
      </c>
      <c r="CQ158" s="2">
        <v>7478300</v>
      </c>
      <c r="CR158" s="2">
        <v>10638400</v>
      </c>
      <c r="CS158" s="2">
        <v>9506400</v>
      </c>
      <c r="CT158" s="2">
        <v>8209900</v>
      </c>
      <c r="CU158" s="2">
        <v>8793000</v>
      </c>
      <c r="CV158" s="2">
        <v>7535700</v>
      </c>
      <c r="CW158" s="2">
        <v>6461000</v>
      </c>
      <c r="CX158" s="2">
        <v>6268800</v>
      </c>
      <c r="CY158" s="2">
        <v>8421000</v>
      </c>
      <c r="CZ158" s="2">
        <v>8233500</v>
      </c>
      <c r="DA158" s="2">
        <v>8431200</v>
      </c>
      <c r="DB158" s="2">
        <v>8735600</v>
      </c>
      <c r="DC158" s="2">
        <v>13435300</v>
      </c>
      <c r="DD158" s="2">
        <v>8110400</v>
      </c>
      <c r="DE158" s="2">
        <v>10917700</v>
      </c>
      <c r="DF158" s="2">
        <v>13140600</v>
      </c>
      <c r="DG158" s="2">
        <v>9494000</v>
      </c>
      <c r="DH158" s="2">
        <v>8517800</v>
      </c>
      <c r="DI158" s="2">
        <v>10083200</v>
      </c>
      <c r="DJ158" s="2">
        <v>11553900</v>
      </c>
      <c r="DK158" s="2">
        <v>11925400</v>
      </c>
      <c r="DL158" s="2">
        <v>7971000</v>
      </c>
      <c r="DM158" s="2">
        <v>8138800</v>
      </c>
      <c r="DN158" s="2">
        <v>13630600</v>
      </c>
      <c r="DO158" s="2">
        <v>6073300</v>
      </c>
      <c r="DP158" s="2">
        <v>5650300</v>
      </c>
      <c r="DQ158" s="2">
        <v>5492200</v>
      </c>
      <c r="DR158" s="2">
        <v>12024300</v>
      </c>
      <c r="DS158" s="2">
        <v>9748600</v>
      </c>
      <c r="DT158" s="2">
        <v>10753800</v>
      </c>
      <c r="DU158" s="2">
        <v>17910900</v>
      </c>
      <c r="DV158" s="2">
        <v>9085600</v>
      </c>
      <c r="DW158" s="2">
        <v>11216000</v>
      </c>
      <c r="DX158" s="2">
        <v>9267800</v>
      </c>
      <c r="DY158" s="2">
        <v>11567300</v>
      </c>
      <c r="DZ158" s="2">
        <v>14087700</v>
      </c>
      <c r="EA158" s="2">
        <v>14792800</v>
      </c>
      <c r="EB158" s="2">
        <v>22178100</v>
      </c>
      <c r="EC158" s="2">
        <v>14247200</v>
      </c>
      <c r="ED158" s="2">
        <v>13556500</v>
      </c>
      <c r="EE158" s="2">
        <v>8870600</v>
      </c>
      <c r="EF158" s="2">
        <v>11087800</v>
      </c>
      <c r="EG158" s="2">
        <v>11305900</v>
      </c>
      <c r="EH158" s="2">
        <v>7874200</v>
      </c>
      <c r="EI158" s="2">
        <v>6078500</v>
      </c>
      <c r="EJ158" s="2">
        <v>7067200</v>
      </c>
      <c r="EK158" s="2">
        <v>8833300</v>
      </c>
      <c r="EL158" s="2">
        <v>12103900</v>
      </c>
      <c r="EM158" s="2">
        <v>12797700</v>
      </c>
      <c r="EN158" s="2">
        <v>15295200</v>
      </c>
      <c r="EO158" s="2">
        <v>8367200</v>
      </c>
      <c r="EP158" s="2">
        <v>7104600</v>
      </c>
      <c r="EQ158" s="2">
        <v>9403700</v>
      </c>
      <c r="ER158" s="2">
        <v>8064300</v>
      </c>
      <c r="ES158" s="2">
        <v>10127200</v>
      </c>
      <c r="ET158" s="2">
        <v>4282200</v>
      </c>
      <c r="EU158" s="2">
        <v>4960200</v>
      </c>
      <c r="EV158" s="2">
        <v>5254000</v>
      </c>
      <c r="EW158" s="2">
        <v>3618500</v>
      </c>
      <c r="EX158" s="2">
        <v>6591400</v>
      </c>
      <c r="EY158" s="2">
        <v>4711800</v>
      </c>
      <c r="EZ158" s="2">
        <v>6101800</v>
      </c>
      <c r="FA158" s="2">
        <v>7288200</v>
      </c>
      <c r="FB158" s="2">
        <v>7119700</v>
      </c>
      <c r="FC158" s="2">
        <v>7168700</v>
      </c>
      <c r="FD158" s="2">
        <v>6932200</v>
      </c>
      <c r="FE158" s="2">
        <v>7745900</v>
      </c>
      <c r="FF158" s="2">
        <v>10642000</v>
      </c>
      <c r="FG158" s="2">
        <v>13023300</v>
      </c>
      <c r="FH158" s="2">
        <v>7115400</v>
      </c>
      <c r="FI158" s="2">
        <v>5351200</v>
      </c>
      <c r="FJ158" s="2">
        <v>5977500</v>
      </c>
      <c r="FK158" s="2">
        <v>5585000</v>
      </c>
      <c r="FL158" s="2">
        <v>8574400</v>
      </c>
      <c r="FM158" s="2">
        <v>9214300</v>
      </c>
      <c r="FN158" s="2">
        <v>6080500</v>
      </c>
      <c r="FO158" s="2">
        <v>10567900</v>
      </c>
      <c r="FP158" s="2">
        <v>5947500</v>
      </c>
      <c r="FQ158" s="2">
        <v>7829100</v>
      </c>
      <c r="FR158" s="2">
        <v>8653900</v>
      </c>
      <c r="FS158" s="2">
        <v>10489100</v>
      </c>
      <c r="FT158" s="2">
        <v>15705900</v>
      </c>
      <c r="FU158" s="2">
        <v>15175700</v>
      </c>
      <c r="FV158" s="2">
        <v>14068800</v>
      </c>
      <c r="FW158" s="2">
        <v>14325200</v>
      </c>
      <c r="FX158" s="2">
        <v>8746800</v>
      </c>
      <c r="FY158" s="2">
        <v>13322600</v>
      </c>
      <c r="FZ158" s="2">
        <v>9099200</v>
      </c>
      <c r="GA158" s="2">
        <v>11447600</v>
      </c>
      <c r="GB158" s="2">
        <v>13038200</v>
      </c>
      <c r="GC158" s="2">
        <v>10636600</v>
      </c>
      <c r="GD158" s="2">
        <v>13892000</v>
      </c>
      <c r="GE158" s="2">
        <v>11074100</v>
      </c>
      <c r="GF158" s="2">
        <v>23888500</v>
      </c>
      <c r="GG158" s="2">
        <v>17861900</v>
      </c>
      <c r="GH158" s="2">
        <v>21774700</v>
      </c>
      <c r="GI158" s="2">
        <v>37582800</v>
      </c>
      <c r="GJ158" s="2">
        <v>36430400</v>
      </c>
      <c r="GK158" s="2">
        <v>10269800</v>
      </c>
      <c r="GL158" s="2">
        <v>11458600</v>
      </c>
      <c r="GM158" s="2">
        <v>11335300</v>
      </c>
      <c r="GN158" s="2">
        <v>8978700</v>
      </c>
      <c r="GO158" s="2">
        <v>12519200</v>
      </c>
      <c r="GP158" s="2">
        <v>18193900</v>
      </c>
      <c r="GQ158" s="2">
        <v>11155500</v>
      </c>
      <c r="GR158" s="2">
        <v>10795100</v>
      </c>
      <c r="GS158" s="2">
        <v>12083200</v>
      </c>
      <c r="GT158" s="2">
        <v>13208900</v>
      </c>
      <c r="GU158" s="2">
        <v>20669800</v>
      </c>
      <c r="GV158" s="2">
        <v>15298900</v>
      </c>
      <c r="GW158" s="2">
        <v>15155400</v>
      </c>
      <c r="GX158" s="2">
        <v>14490500</v>
      </c>
      <c r="GY158" s="2">
        <v>21928100</v>
      </c>
      <c r="GZ158" s="2">
        <v>31393100</v>
      </c>
      <c r="HA158" s="2">
        <v>14384900</v>
      </c>
      <c r="HB158" s="2">
        <v>10639300</v>
      </c>
      <c r="HC158" s="2">
        <v>10353800</v>
      </c>
      <c r="HD158" s="2">
        <v>11175700</v>
      </c>
      <c r="HE158" s="2">
        <v>10482500</v>
      </c>
      <c r="HF158" s="2">
        <v>12831100</v>
      </c>
      <c r="HG158" s="2">
        <v>11797800</v>
      </c>
      <c r="HH158" s="2">
        <v>13950800</v>
      </c>
      <c r="HI158" s="2">
        <v>12388300</v>
      </c>
      <c r="HJ158" s="2">
        <v>20548100</v>
      </c>
      <c r="HK158" s="2">
        <v>14226000</v>
      </c>
      <c r="HL158" s="2">
        <v>12216700</v>
      </c>
      <c r="HM158" s="2">
        <v>12837400</v>
      </c>
      <c r="HN158" s="2">
        <v>14632000</v>
      </c>
      <c r="HO158" s="2">
        <v>15427400</v>
      </c>
      <c r="HP158" s="2">
        <v>14965100</v>
      </c>
      <c r="HQ158" s="2">
        <v>21297300</v>
      </c>
      <c r="HR158" s="2">
        <v>10760200</v>
      </c>
      <c r="HS158" s="2">
        <v>9155400</v>
      </c>
      <c r="HT158" s="2">
        <v>10084600</v>
      </c>
      <c r="HU158" s="2">
        <v>8308400</v>
      </c>
      <c r="HV158" s="2">
        <v>8990200</v>
      </c>
      <c r="HW158" s="2">
        <v>15997300</v>
      </c>
      <c r="HX158" s="2">
        <v>8904400</v>
      </c>
      <c r="HY158" s="2">
        <v>13701000</v>
      </c>
      <c r="HZ158" s="2">
        <v>13947800</v>
      </c>
      <c r="IA158" s="2">
        <v>6437800</v>
      </c>
      <c r="IB158" s="2">
        <v>6811600</v>
      </c>
      <c r="IC158" s="2">
        <v>7562400</v>
      </c>
      <c r="ID158" s="2">
        <v>10480500</v>
      </c>
      <c r="IE158" s="2">
        <v>9239500</v>
      </c>
      <c r="IF158" s="2">
        <v>7816000</v>
      </c>
      <c r="IG158" s="2">
        <v>7636900</v>
      </c>
      <c r="IH158" s="2">
        <v>8885600</v>
      </c>
      <c r="II158" s="2">
        <v>13373500</v>
      </c>
      <c r="IJ158" s="2">
        <v>17495800</v>
      </c>
      <c r="IK158" s="2">
        <v>17332800</v>
      </c>
      <c r="IL158" s="2">
        <v>13606600</v>
      </c>
      <c r="IM158" s="2">
        <v>8388500</v>
      </c>
      <c r="IN158" s="2">
        <v>12778000</v>
      </c>
      <c r="IO158" s="2">
        <v>7521500</v>
      </c>
      <c r="IP158" s="2">
        <v>12432100</v>
      </c>
      <c r="IQ158" s="2">
        <v>16459400</v>
      </c>
      <c r="IR158" s="2">
        <v>19355400</v>
      </c>
      <c r="IS158" s="2">
        <v>26356000</v>
      </c>
      <c r="IT158" s="2">
        <v>10670000</v>
      </c>
    </row>
    <row r="159" spans="1:254" ht="15.9" customHeight="1">
      <c r="A159" s="390" t="s">
        <v>312</v>
      </c>
      <c r="B159" s="46" t="s">
        <v>313</v>
      </c>
      <c r="C159" s="50">
        <v>135800</v>
      </c>
      <c r="D159" s="16">
        <v>-74200</v>
      </c>
      <c r="E159" s="21">
        <v>210000</v>
      </c>
      <c r="F159" s="21">
        <v>321000</v>
      </c>
      <c r="G159" s="21">
        <v>309400</v>
      </c>
      <c r="H159" s="21">
        <v>644300</v>
      </c>
      <c r="I159" s="21">
        <v>444000</v>
      </c>
      <c r="J159" s="21">
        <v>258300</v>
      </c>
      <c r="K159" s="21">
        <v>255300</v>
      </c>
      <c r="L159" s="21">
        <v>207300</v>
      </c>
      <c r="M159" s="21">
        <v>143500</v>
      </c>
      <c r="N159" s="21">
        <v>91000</v>
      </c>
      <c r="O159" s="21">
        <v>75600</v>
      </c>
      <c r="P159" s="21">
        <v>162000</v>
      </c>
      <c r="Q159" s="21">
        <v>162800</v>
      </c>
      <c r="R159" s="21">
        <v>187300</v>
      </c>
      <c r="S159" s="21">
        <v>85300</v>
      </c>
      <c r="T159" s="21">
        <v>140800</v>
      </c>
      <c r="U159" s="21">
        <v>139300</v>
      </c>
      <c r="V159" s="21">
        <v>192000</v>
      </c>
      <c r="W159" s="21">
        <v>161500</v>
      </c>
      <c r="X159" s="21">
        <v>238500</v>
      </c>
      <c r="Y159" s="21">
        <v>184400</v>
      </c>
      <c r="Z159" s="21">
        <v>227900</v>
      </c>
      <c r="AA159" s="21">
        <v>148200</v>
      </c>
      <c r="AB159" s="21">
        <v>246500</v>
      </c>
      <c r="AC159" s="21">
        <v>216000</v>
      </c>
      <c r="AD159" s="21">
        <v>170000</v>
      </c>
      <c r="AE159" s="21">
        <v>128900</v>
      </c>
      <c r="AF159" s="21">
        <v>137500</v>
      </c>
      <c r="AG159" s="21">
        <v>167100</v>
      </c>
      <c r="AH159" s="21">
        <v>255200</v>
      </c>
      <c r="AI159" s="21">
        <v>281600</v>
      </c>
      <c r="AJ159" s="21">
        <v>314300</v>
      </c>
      <c r="AK159" s="21">
        <v>282900</v>
      </c>
      <c r="AL159" s="21">
        <v>231400</v>
      </c>
      <c r="AM159" s="21">
        <v>411800</v>
      </c>
      <c r="AN159" s="21">
        <v>456000</v>
      </c>
      <c r="AO159" s="21">
        <v>189000</v>
      </c>
      <c r="AP159" s="21">
        <v>381500</v>
      </c>
      <c r="AQ159" s="21">
        <v>438800</v>
      </c>
      <c r="AR159" s="21">
        <v>475900</v>
      </c>
      <c r="AS159" s="21">
        <v>640400</v>
      </c>
      <c r="AT159" s="21">
        <v>549200</v>
      </c>
      <c r="AU159" s="21">
        <v>433600</v>
      </c>
      <c r="AV159" s="21">
        <v>372500</v>
      </c>
      <c r="AW159" s="21">
        <v>192700</v>
      </c>
      <c r="AX159" s="21">
        <v>394200</v>
      </c>
      <c r="AY159" s="21">
        <v>359800</v>
      </c>
      <c r="AZ159" s="21">
        <v>373800</v>
      </c>
      <c r="BA159" s="21">
        <v>206700</v>
      </c>
      <c r="BB159" s="21">
        <v>192300</v>
      </c>
      <c r="BC159" s="21">
        <v>184700</v>
      </c>
      <c r="BD159" s="21">
        <v>152400</v>
      </c>
      <c r="BE159" s="21">
        <v>249700</v>
      </c>
      <c r="BF159" s="21">
        <v>235500</v>
      </c>
      <c r="BG159" s="21">
        <v>161200</v>
      </c>
      <c r="BH159" s="21">
        <v>208200</v>
      </c>
      <c r="BI159" s="21">
        <v>148700</v>
      </c>
      <c r="BJ159" s="21">
        <v>164600</v>
      </c>
      <c r="BK159" s="21">
        <v>118600</v>
      </c>
      <c r="BL159" s="21">
        <v>99100</v>
      </c>
      <c r="BM159" s="2">
        <v>108600</v>
      </c>
      <c r="BN159" s="2">
        <v>97600</v>
      </c>
      <c r="BO159" s="2">
        <v>119000</v>
      </c>
      <c r="BP159" s="2">
        <v>160400</v>
      </c>
      <c r="BQ159" s="2">
        <v>197500</v>
      </c>
      <c r="BR159" s="2">
        <v>169200</v>
      </c>
      <c r="BS159" s="2">
        <v>242400</v>
      </c>
      <c r="BT159" s="2">
        <v>605400</v>
      </c>
      <c r="BU159" s="2">
        <v>484000</v>
      </c>
      <c r="BV159" s="2">
        <v>333700</v>
      </c>
      <c r="BW159" s="2">
        <v>127500</v>
      </c>
      <c r="BX159" s="2">
        <v>156400</v>
      </c>
      <c r="BY159" s="2">
        <v>182500</v>
      </c>
      <c r="BZ159" s="2">
        <v>117200</v>
      </c>
      <c r="CA159" s="2">
        <v>54600</v>
      </c>
      <c r="CB159" s="2">
        <v>98100</v>
      </c>
      <c r="CC159" s="2">
        <v>143900</v>
      </c>
      <c r="CD159" s="2">
        <v>86400</v>
      </c>
      <c r="CE159" s="2">
        <v>71300</v>
      </c>
      <c r="CF159" s="2">
        <v>65100</v>
      </c>
      <c r="CG159" s="2">
        <v>71500</v>
      </c>
      <c r="CH159" s="2">
        <v>148000</v>
      </c>
      <c r="CI159" s="2">
        <v>46300</v>
      </c>
      <c r="CJ159" s="2">
        <v>40200</v>
      </c>
      <c r="CK159" s="2">
        <v>31800</v>
      </c>
      <c r="CL159" s="2">
        <v>73500</v>
      </c>
      <c r="CM159" s="2">
        <v>60900</v>
      </c>
      <c r="CN159" s="2">
        <v>70600</v>
      </c>
      <c r="CO159" s="2">
        <v>98400</v>
      </c>
      <c r="CP159" s="2">
        <v>76400</v>
      </c>
      <c r="CQ159" s="2">
        <v>83100</v>
      </c>
      <c r="CR159" s="2">
        <v>62400</v>
      </c>
      <c r="CS159" s="2">
        <v>103900</v>
      </c>
      <c r="CT159" s="2">
        <v>117200</v>
      </c>
      <c r="CU159" s="2">
        <v>108600</v>
      </c>
      <c r="CV159" s="2">
        <v>48200</v>
      </c>
      <c r="CW159" s="2">
        <v>44800</v>
      </c>
      <c r="CX159" s="2">
        <v>64400</v>
      </c>
      <c r="CY159" s="2">
        <v>71900</v>
      </c>
      <c r="CZ159" s="2">
        <v>108700</v>
      </c>
      <c r="DA159" s="2">
        <v>120300</v>
      </c>
      <c r="DB159" s="2">
        <v>118300</v>
      </c>
      <c r="DC159" s="2">
        <v>153200</v>
      </c>
      <c r="DD159" s="2">
        <v>118100</v>
      </c>
      <c r="DE159" s="2">
        <v>96400</v>
      </c>
      <c r="DF159" s="2">
        <v>156300</v>
      </c>
      <c r="DG159" s="2">
        <v>137800</v>
      </c>
      <c r="DH159" s="2">
        <v>138600</v>
      </c>
      <c r="DI159" s="2">
        <v>85700</v>
      </c>
      <c r="DJ159" s="2">
        <v>145600</v>
      </c>
      <c r="DK159" s="2">
        <v>168900</v>
      </c>
      <c r="DL159" s="2">
        <v>206700</v>
      </c>
      <c r="DM159" s="2">
        <v>189000</v>
      </c>
      <c r="DN159" s="2">
        <v>283200</v>
      </c>
      <c r="DO159" s="2">
        <v>214900</v>
      </c>
      <c r="DP159" s="2">
        <v>251600</v>
      </c>
      <c r="DQ159" s="2">
        <v>490300</v>
      </c>
      <c r="DR159" s="2">
        <v>89700</v>
      </c>
      <c r="DS159" s="2">
        <v>97700</v>
      </c>
      <c r="DT159" s="2">
        <v>97400</v>
      </c>
      <c r="DU159" s="2">
        <v>101400</v>
      </c>
      <c r="DV159" s="2">
        <v>111700</v>
      </c>
      <c r="DW159" s="2">
        <v>128500</v>
      </c>
      <c r="DX159" s="2">
        <v>244500</v>
      </c>
      <c r="DY159" s="2">
        <v>95500</v>
      </c>
      <c r="DZ159" s="2">
        <v>165000</v>
      </c>
      <c r="EA159" s="2">
        <v>264800</v>
      </c>
      <c r="EB159" s="2">
        <v>408700</v>
      </c>
      <c r="EC159" s="2">
        <v>56900</v>
      </c>
      <c r="ED159" s="2">
        <v>52900</v>
      </c>
      <c r="EE159" s="2">
        <v>63600</v>
      </c>
      <c r="EF159" s="2">
        <v>119600</v>
      </c>
      <c r="EG159" s="2">
        <v>87000</v>
      </c>
      <c r="EH159" s="2">
        <v>84100</v>
      </c>
      <c r="EI159" s="2">
        <v>55700</v>
      </c>
      <c r="EJ159" s="2">
        <v>63100</v>
      </c>
      <c r="EK159" s="2">
        <v>97900</v>
      </c>
      <c r="EL159" s="2">
        <v>86100</v>
      </c>
      <c r="EM159" s="2">
        <v>114500</v>
      </c>
      <c r="EN159" s="2">
        <v>94600</v>
      </c>
      <c r="EO159" s="2">
        <v>96500</v>
      </c>
      <c r="EP159" s="2">
        <v>87300</v>
      </c>
      <c r="EQ159" s="2">
        <v>90200</v>
      </c>
      <c r="ER159" s="2">
        <v>92600</v>
      </c>
      <c r="ES159" s="2">
        <v>101400</v>
      </c>
      <c r="ET159" s="2">
        <v>86700</v>
      </c>
      <c r="EU159" s="2">
        <v>87100</v>
      </c>
      <c r="EV159" s="2">
        <v>111400</v>
      </c>
      <c r="EW159" s="2">
        <v>89400</v>
      </c>
      <c r="EX159" s="2">
        <v>65700</v>
      </c>
      <c r="EY159" s="2">
        <v>140300</v>
      </c>
      <c r="EZ159" s="2">
        <v>135500</v>
      </c>
      <c r="FA159" s="2">
        <v>51000</v>
      </c>
      <c r="FB159" s="2">
        <v>103300</v>
      </c>
      <c r="FC159" s="2">
        <v>84400</v>
      </c>
      <c r="FD159" s="2">
        <v>66600</v>
      </c>
      <c r="FE159" s="2">
        <v>65800</v>
      </c>
      <c r="FF159" s="2">
        <v>108400</v>
      </c>
      <c r="FG159" s="2">
        <v>99600</v>
      </c>
      <c r="FH159" s="2">
        <v>80400</v>
      </c>
      <c r="FI159" s="2">
        <v>84300</v>
      </c>
      <c r="FJ159" s="2">
        <v>103500</v>
      </c>
      <c r="FK159" s="2">
        <v>62300</v>
      </c>
      <c r="FL159" s="2">
        <v>122800</v>
      </c>
      <c r="FM159" s="2">
        <v>128500</v>
      </c>
      <c r="FN159" s="2">
        <v>40200</v>
      </c>
      <c r="FO159" s="2">
        <v>115100</v>
      </c>
      <c r="FP159" s="2">
        <v>78400</v>
      </c>
      <c r="FQ159" s="2">
        <v>39500</v>
      </c>
      <c r="FR159" s="2">
        <v>55100</v>
      </c>
      <c r="FS159" s="2">
        <v>55000</v>
      </c>
      <c r="FT159" s="2">
        <v>63300</v>
      </c>
      <c r="FU159" s="2">
        <v>72800</v>
      </c>
      <c r="FV159" s="2">
        <v>85600</v>
      </c>
      <c r="FW159" s="2">
        <v>41100</v>
      </c>
      <c r="FX159" s="2">
        <v>37900</v>
      </c>
      <c r="FY159" s="2">
        <v>30500</v>
      </c>
      <c r="FZ159" s="2">
        <v>34200</v>
      </c>
      <c r="GA159" s="2">
        <v>43300</v>
      </c>
      <c r="GB159" s="2">
        <v>67500</v>
      </c>
      <c r="GC159" s="2">
        <v>79500</v>
      </c>
      <c r="GD159" s="2">
        <v>79400</v>
      </c>
      <c r="GE159" s="2">
        <v>125600</v>
      </c>
      <c r="GF159" s="2">
        <v>136800</v>
      </c>
      <c r="GG159" s="2">
        <v>211700</v>
      </c>
      <c r="GH159" s="2">
        <v>283600</v>
      </c>
      <c r="GI159" s="2">
        <v>288800</v>
      </c>
      <c r="GJ159" s="2">
        <v>75300</v>
      </c>
      <c r="GK159" s="2">
        <v>57300</v>
      </c>
      <c r="GL159" s="2">
        <v>97000</v>
      </c>
      <c r="GM159" s="2">
        <v>46200</v>
      </c>
      <c r="GN159" s="2">
        <v>26200</v>
      </c>
      <c r="GO159" s="2">
        <v>31200</v>
      </c>
      <c r="GP159" s="2">
        <v>58900</v>
      </c>
      <c r="GQ159" s="2">
        <v>14800</v>
      </c>
      <c r="GR159" s="2">
        <v>14700</v>
      </c>
      <c r="GS159" s="2">
        <v>16900</v>
      </c>
      <c r="GT159" s="2">
        <v>19000</v>
      </c>
      <c r="GU159" s="2">
        <v>60500</v>
      </c>
      <c r="GV159" s="2">
        <v>39600</v>
      </c>
      <c r="GW159" s="2">
        <v>26900</v>
      </c>
      <c r="GX159" s="2">
        <v>34600</v>
      </c>
      <c r="GY159" s="2">
        <v>51300</v>
      </c>
      <c r="GZ159" s="2">
        <v>41900</v>
      </c>
      <c r="HA159" s="2">
        <v>22900</v>
      </c>
      <c r="HB159" s="2">
        <v>32400</v>
      </c>
      <c r="HC159" s="2">
        <v>53700</v>
      </c>
      <c r="HD159" s="2">
        <v>40100</v>
      </c>
      <c r="HE159" s="2">
        <v>39700</v>
      </c>
      <c r="HF159" s="2">
        <v>43200</v>
      </c>
      <c r="HG159" s="2">
        <v>28900</v>
      </c>
      <c r="HH159" s="2">
        <v>89200</v>
      </c>
      <c r="HI159" s="2">
        <v>123200</v>
      </c>
      <c r="HJ159" s="2">
        <v>64300</v>
      </c>
      <c r="HK159" s="2">
        <v>32900</v>
      </c>
      <c r="HL159" s="2">
        <v>18100</v>
      </c>
      <c r="HM159" s="2">
        <v>21000</v>
      </c>
      <c r="HN159" s="2">
        <v>16000</v>
      </c>
      <c r="HO159" s="2">
        <v>22500</v>
      </c>
      <c r="HP159" s="2">
        <v>15500</v>
      </c>
      <c r="HQ159" s="2">
        <v>18200</v>
      </c>
      <c r="HR159" s="2">
        <v>19800</v>
      </c>
      <c r="HS159" s="2">
        <v>18300</v>
      </c>
      <c r="HT159" s="2">
        <v>18000</v>
      </c>
      <c r="HU159" s="2">
        <v>17600</v>
      </c>
      <c r="HV159" s="2">
        <v>17100</v>
      </c>
      <c r="HW159" s="2">
        <v>18200</v>
      </c>
      <c r="HX159" s="2">
        <v>27100</v>
      </c>
      <c r="HY159" s="2">
        <v>18500</v>
      </c>
      <c r="HZ159" s="2">
        <v>25700</v>
      </c>
      <c r="IA159" s="2">
        <v>12500</v>
      </c>
      <c r="IB159" s="2">
        <v>41200</v>
      </c>
      <c r="IC159" s="2">
        <v>32100</v>
      </c>
      <c r="ID159" s="2">
        <v>25000</v>
      </c>
      <c r="IE159" s="2">
        <v>35900</v>
      </c>
      <c r="IF159" s="2">
        <v>27700</v>
      </c>
      <c r="IG159" s="2">
        <v>38000</v>
      </c>
      <c r="IH159" s="2">
        <v>47500</v>
      </c>
      <c r="II159" s="2">
        <v>53000</v>
      </c>
      <c r="IJ159" s="2">
        <v>57100</v>
      </c>
      <c r="IK159" s="2">
        <v>87300</v>
      </c>
      <c r="IL159" s="2">
        <v>51500</v>
      </c>
      <c r="IM159" s="2">
        <v>44000</v>
      </c>
      <c r="IN159" s="2">
        <v>43300</v>
      </c>
      <c r="IO159" s="2">
        <v>41800</v>
      </c>
      <c r="IP159" s="2">
        <v>40700</v>
      </c>
      <c r="IQ159" s="2">
        <v>85500</v>
      </c>
      <c r="IR159" s="2">
        <v>50800</v>
      </c>
      <c r="IS159" s="2">
        <v>19000</v>
      </c>
      <c r="IT159" s="2">
        <v>50500</v>
      </c>
    </row>
    <row r="160" spans="1:254" ht="15.9" customHeight="1">
      <c r="A160" s="390" t="s">
        <v>314</v>
      </c>
      <c r="B160" s="46" t="s">
        <v>315</v>
      </c>
      <c r="C160" s="50">
        <v>554500</v>
      </c>
      <c r="D160" s="16">
        <v>-569400</v>
      </c>
      <c r="E160" s="21">
        <v>1123900</v>
      </c>
      <c r="F160" s="21">
        <v>1188400</v>
      </c>
      <c r="G160" s="21">
        <v>954500</v>
      </c>
      <c r="H160" s="21">
        <v>1055000</v>
      </c>
      <c r="I160" s="21">
        <v>1555800</v>
      </c>
      <c r="J160" s="21">
        <v>978300</v>
      </c>
      <c r="K160" s="21">
        <v>1420700</v>
      </c>
      <c r="L160" s="21">
        <v>2659300</v>
      </c>
      <c r="M160" s="21">
        <v>1856900</v>
      </c>
      <c r="N160" s="21">
        <v>1082700</v>
      </c>
      <c r="O160" s="21">
        <v>1042000</v>
      </c>
      <c r="P160" s="21">
        <v>1161900</v>
      </c>
      <c r="Q160" s="21">
        <v>987500</v>
      </c>
      <c r="R160" s="21">
        <v>1410100</v>
      </c>
      <c r="S160" s="21">
        <v>1165800</v>
      </c>
      <c r="T160" s="21">
        <v>630700</v>
      </c>
      <c r="U160" s="21">
        <v>764200</v>
      </c>
      <c r="V160" s="21">
        <v>586100</v>
      </c>
      <c r="W160" s="21">
        <v>613400</v>
      </c>
      <c r="X160" s="21">
        <v>794700</v>
      </c>
      <c r="Y160" s="21">
        <v>1565600</v>
      </c>
      <c r="Z160" s="21">
        <v>1742700</v>
      </c>
      <c r="AA160" s="21">
        <v>855700</v>
      </c>
      <c r="AB160" s="21">
        <v>1022100</v>
      </c>
      <c r="AC160" s="21">
        <v>985800</v>
      </c>
      <c r="AD160" s="21">
        <v>701000</v>
      </c>
      <c r="AE160" s="21">
        <v>794100</v>
      </c>
      <c r="AF160" s="21">
        <v>1125200</v>
      </c>
      <c r="AG160" s="21">
        <v>801200</v>
      </c>
      <c r="AH160" s="21">
        <v>566900</v>
      </c>
      <c r="AI160" s="21">
        <v>1178000</v>
      </c>
      <c r="AJ160" s="21">
        <v>1163000</v>
      </c>
      <c r="AK160" s="21">
        <v>1111300</v>
      </c>
      <c r="AL160" s="21">
        <v>1647600</v>
      </c>
      <c r="AM160" s="21">
        <v>829300</v>
      </c>
      <c r="AN160" s="21">
        <v>621300</v>
      </c>
      <c r="AO160" s="21">
        <v>829400</v>
      </c>
      <c r="AP160" s="21">
        <v>1172100</v>
      </c>
      <c r="AQ160" s="21">
        <v>1476300</v>
      </c>
      <c r="AR160" s="21">
        <v>763400</v>
      </c>
      <c r="AS160" s="21">
        <v>912900</v>
      </c>
      <c r="AT160" s="21">
        <v>680300</v>
      </c>
      <c r="AU160" s="21">
        <v>494900</v>
      </c>
      <c r="AV160" s="21">
        <v>656700</v>
      </c>
      <c r="AW160" s="21">
        <v>1032700</v>
      </c>
      <c r="AX160" s="21">
        <v>1030100</v>
      </c>
      <c r="AY160" s="21">
        <v>1269400</v>
      </c>
      <c r="AZ160" s="21">
        <v>1342100</v>
      </c>
      <c r="BA160" s="21">
        <v>1583600</v>
      </c>
      <c r="BB160" s="21">
        <v>1088100</v>
      </c>
      <c r="BC160" s="21">
        <v>1056800</v>
      </c>
      <c r="BD160" s="21">
        <v>639200</v>
      </c>
      <c r="BE160" s="21">
        <v>1059800</v>
      </c>
      <c r="BF160" s="21">
        <v>1295100</v>
      </c>
      <c r="BG160" s="21">
        <v>1180500</v>
      </c>
      <c r="BH160" s="21">
        <v>1409700</v>
      </c>
      <c r="BI160" s="21">
        <v>1908400</v>
      </c>
      <c r="BJ160" s="21">
        <v>523300</v>
      </c>
      <c r="BK160" s="21">
        <v>752200</v>
      </c>
      <c r="BL160" s="21">
        <v>666900</v>
      </c>
      <c r="BM160" s="2">
        <v>735600</v>
      </c>
      <c r="BN160" s="2">
        <v>888600</v>
      </c>
      <c r="BO160" s="2">
        <v>870200</v>
      </c>
      <c r="BP160" s="2">
        <v>855200</v>
      </c>
      <c r="BQ160" s="2">
        <v>1354000</v>
      </c>
      <c r="BR160" s="2">
        <v>2461000</v>
      </c>
      <c r="BS160" s="2">
        <v>1172800</v>
      </c>
      <c r="BT160" s="2">
        <v>624100</v>
      </c>
      <c r="BU160" s="2">
        <v>1467300</v>
      </c>
      <c r="BV160" s="2">
        <v>480400</v>
      </c>
      <c r="BW160" s="2">
        <v>656600</v>
      </c>
      <c r="BX160" s="2">
        <v>802600</v>
      </c>
      <c r="BY160" s="2">
        <v>650400</v>
      </c>
      <c r="BZ160" s="2">
        <v>813200</v>
      </c>
      <c r="CA160" s="2">
        <v>1412700</v>
      </c>
      <c r="CB160" s="2">
        <v>770500</v>
      </c>
      <c r="CC160" s="2">
        <v>1466100</v>
      </c>
      <c r="CD160" s="2">
        <v>574800</v>
      </c>
      <c r="CE160" s="2">
        <v>389800</v>
      </c>
      <c r="CF160" s="2">
        <v>820300</v>
      </c>
      <c r="CG160" s="2">
        <v>377000</v>
      </c>
      <c r="CH160" s="2">
        <v>439200</v>
      </c>
      <c r="CI160" s="2">
        <v>521700</v>
      </c>
      <c r="CJ160" s="2">
        <v>373600</v>
      </c>
      <c r="CK160" s="2">
        <v>369800</v>
      </c>
      <c r="CL160" s="2">
        <v>706900</v>
      </c>
      <c r="CM160" s="2">
        <v>393000</v>
      </c>
      <c r="CN160" s="2">
        <v>785800</v>
      </c>
      <c r="CO160" s="2">
        <v>838400</v>
      </c>
      <c r="CP160" s="2">
        <v>647200</v>
      </c>
      <c r="CQ160" s="2">
        <v>371000</v>
      </c>
      <c r="CR160" s="2">
        <v>490800</v>
      </c>
      <c r="CS160" s="2">
        <v>419200</v>
      </c>
      <c r="CT160" s="2">
        <v>558000</v>
      </c>
      <c r="CU160" s="2">
        <v>896400</v>
      </c>
      <c r="CV160" s="2">
        <v>888000</v>
      </c>
      <c r="CW160" s="2">
        <v>402000</v>
      </c>
      <c r="CX160" s="2">
        <v>653400</v>
      </c>
      <c r="CY160" s="2">
        <v>976500</v>
      </c>
      <c r="CZ160" s="2">
        <v>597300</v>
      </c>
      <c r="DA160" s="2">
        <v>696000</v>
      </c>
      <c r="DB160" s="2">
        <v>857800</v>
      </c>
      <c r="DC160" s="2">
        <v>2103900</v>
      </c>
      <c r="DD160" s="2">
        <v>643200</v>
      </c>
      <c r="DE160" s="2">
        <v>538800</v>
      </c>
      <c r="DF160" s="2">
        <v>692100</v>
      </c>
      <c r="DG160" s="2">
        <v>725100</v>
      </c>
      <c r="DH160" s="2">
        <v>1320300</v>
      </c>
      <c r="DI160" s="2">
        <v>1192100</v>
      </c>
      <c r="DJ160" s="2">
        <v>1544500</v>
      </c>
      <c r="DK160" s="2">
        <v>1624200</v>
      </c>
      <c r="DL160" s="2">
        <v>3001600</v>
      </c>
      <c r="DM160" s="2">
        <v>837000</v>
      </c>
      <c r="DN160" s="2">
        <v>674200</v>
      </c>
      <c r="DO160" s="2">
        <v>1173100</v>
      </c>
      <c r="DP160" s="2">
        <v>1152800</v>
      </c>
      <c r="DQ160" s="2">
        <v>798400</v>
      </c>
      <c r="DR160" s="2">
        <v>1542900</v>
      </c>
      <c r="DS160" s="2">
        <v>1236400</v>
      </c>
      <c r="DT160" s="2">
        <v>1272300</v>
      </c>
      <c r="DU160" s="2">
        <v>1037800</v>
      </c>
      <c r="DV160" s="2">
        <v>1087500</v>
      </c>
      <c r="DW160" s="2">
        <v>1674500</v>
      </c>
      <c r="DX160" s="2">
        <v>2570200</v>
      </c>
      <c r="DY160" s="2">
        <v>1348600</v>
      </c>
      <c r="DZ160" s="2">
        <v>1894500</v>
      </c>
      <c r="EA160" s="2">
        <v>1973900</v>
      </c>
      <c r="EB160" s="2">
        <v>1563600</v>
      </c>
      <c r="EC160" s="2">
        <v>1097400</v>
      </c>
      <c r="ED160" s="2">
        <v>857000</v>
      </c>
      <c r="EE160" s="2">
        <v>848600</v>
      </c>
      <c r="EF160" s="2">
        <v>795700</v>
      </c>
      <c r="EG160" s="2">
        <v>931400</v>
      </c>
      <c r="EH160" s="2">
        <v>654200</v>
      </c>
      <c r="EI160" s="2">
        <v>339900</v>
      </c>
      <c r="EJ160" s="2">
        <v>477500</v>
      </c>
      <c r="EK160" s="2">
        <v>752500</v>
      </c>
      <c r="EL160" s="2">
        <v>348500</v>
      </c>
      <c r="EM160" s="2">
        <v>481100</v>
      </c>
      <c r="EN160" s="2">
        <v>465800</v>
      </c>
      <c r="EO160" s="2">
        <v>447600</v>
      </c>
      <c r="EP160" s="2">
        <v>494000</v>
      </c>
      <c r="EQ160" s="2">
        <v>1021900</v>
      </c>
      <c r="ER160" s="2">
        <v>323400</v>
      </c>
      <c r="ES160" s="2">
        <v>421200</v>
      </c>
      <c r="ET160" s="2">
        <v>228800</v>
      </c>
      <c r="EU160" s="2">
        <v>345600</v>
      </c>
      <c r="EV160" s="2">
        <v>305800</v>
      </c>
      <c r="EW160" s="2">
        <v>322800</v>
      </c>
      <c r="EX160" s="2">
        <v>447300</v>
      </c>
      <c r="EY160" s="2">
        <v>568000</v>
      </c>
      <c r="EZ160" s="2">
        <v>590500</v>
      </c>
      <c r="FA160" s="2">
        <v>906600</v>
      </c>
      <c r="FB160" s="2">
        <v>281500</v>
      </c>
      <c r="FC160" s="2">
        <v>294500</v>
      </c>
      <c r="FD160" s="2">
        <v>477400</v>
      </c>
      <c r="FE160" s="2">
        <v>404100</v>
      </c>
      <c r="FF160" s="2">
        <v>436300</v>
      </c>
      <c r="FG160" s="2">
        <v>436700</v>
      </c>
      <c r="FH160" s="2">
        <v>387400</v>
      </c>
      <c r="FI160" s="2">
        <v>275700</v>
      </c>
      <c r="FJ160" s="2">
        <v>474400</v>
      </c>
      <c r="FK160" s="2">
        <v>316100</v>
      </c>
      <c r="FL160" s="2">
        <v>411400</v>
      </c>
      <c r="FM160" s="2">
        <v>505100</v>
      </c>
      <c r="FN160" s="2">
        <v>415800</v>
      </c>
      <c r="FO160" s="2">
        <v>459800</v>
      </c>
      <c r="FP160" s="2">
        <v>553700</v>
      </c>
      <c r="FQ160" s="2">
        <v>592700</v>
      </c>
      <c r="FR160" s="2">
        <v>139000</v>
      </c>
      <c r="FS160" s="2">
        <v>88800</v>
      </c>
      <c r="FT160" s="2">
        <v>149100</v>
      </c>
      <c r="FU160" s="2">
        <v>160000</v>
      </c>
      <c r="FV160" s="2">
        <v>160400</v>
      </c>
      <c r="FW160" s="2">
        <v>187700</v>
      </c>
      <c r="FX160" s="2">
        <v>200400</v>
      </c>
      <c r="FY160" s="2">
        <v>184800</v>
      </c>
      <c r="FZ160" s="2">
        <v>183800</v>
      </c>
      <c r="GA160" s="2">
        <v>244500</v>
      </c>
      <c r="GB160" s="2">
        <v>287900</v>
      </c>
      <c r="GC160" s="2">
        <v>234800</v>
      </c>
      <c r="GD160" s="2">
        <v>221700</v>
      </c>
      <c r="GE160" s="2">
        <v>168300</v>
      </c>
      <c r="GF160" s="2">
        <v>205000</v>
      </c>
      <c r="GG160" s="2">
        <v>311300</v>
      </c>
      <c r="GH160" s="2">
        <v>841900</v>
      </c>
      <c r="GI160" s="2">
        <v>450600</v>
      </c>
      <c r="GJ160" s="2">
        <v>214700</v>
      </c>
      <c r="GK160" s="2">
        <v>235800</v>
      </c>
      <c r="GL160" s="2">
        <v>141200</v>
      </c>
      <c r="GM160" s="2">
        <v>164300</v>
      </c>
      <c r="GN160" s="2">
        <v>106800</v>
      </c>
      <c r="GO160" s="2">
        <v>191900</v>
      </c>
      <c r="GP160" s="2">
        <v>128900</v>
      </c>
      <c r="GQ160" s="2">
        <v>186700</v>
      </c>
      <c r="GR160" s="2">
        <v>131400</v>
      </c>
      <c r="GS160" s="2">
        <v>137800</v>
      </c>
      <c r="GT160" s="2">
        <v>137500</v>
      </c>
      <c r="GU160" s="2">
        <v>91200</v>
      </c>
      <c r="GV160" s="2">
        <v>103500</v>
      </c>
      <c r="GW160" s="2">
        <v>212400</v>
      </c>
      <c r="GX160" s="2">
        <v>203600</v>
      </c>
      <c r="GY160" s="2">
        <v>114100</v>
      </c>
      <c r="GZ160" s="2">
        <v>133000</v>
      </c>
      <c r="HA160" s="2">
        <v>114600</v>
      </c>
      <c r="HB160" s="2">
        <v>113700</v>
      </c>
      <c r="HC160" s="2">
        <v>196200</v>
      </c>
      <c r="HD160" s="2">
        <v>120000</v>
      </c>
      <c r="HE160" s="2">
        <v>118200</v>
      </c>
      <c r="HF160" s="2">
        <v>204800</v>
      </c>
      <c r="HG160" s="2">
        <v>168700</v>
      </c>
      <c r="HH160" s="2">
        <v>131700</v>
      </c>
      <c r="HI160" s="2">
        <v>148100</v>
      </c>
      <c r="HJ160" s="2">
        <v>248600</v>
      </c>
      <c r="HK160" s="2">
        <v>94900</v>
      </c>
      <c r="HL160" s="2">
        <v>113600</v>
      </c>
      <c r="HM160" s="2">
        <v>132300</v>
      </c>
      <c r="HN160" s="2">
        <v>138000</v>
      </c>
      <c r="HO160" s="2">
        <v>114500</v>
      </c>
      <c r="HP160" s="2">
        <v>185800</v>
      </c>
      <c r="HQ160" s="2">
        <v>346000</v>
      </c>
      <c r="HR160" s="2">
        <v>199700</v>
      </c>
      <c r="HS160" s="2">
        <v>196600</v>
      </c>
      <c r="HT160" s="2">
        <v>182300</v>
      </c>
      <c r="HU160" s="2">
        <v>243400</v>
      </c>
      <c r="HV160" s="2">
        <v>163200</v>
      </c>
      <c r="HW160" s="2">
        <v>173200</v>
      </c>
      <c r="HX160" s="2">
        <v>135700</v>
      </c>
      <c r="HY160" s="2">
        <v>205200</v>
      </c>
      <c r="HZ160" s="2">
        <v>212400</v>
      </c>
      <c r="IA160" s="2">
        <v>321200</v>
      </c>
      <c r="IB160" s="2">
        <v>481900</v>
      </c>
      <c r="IC160" s="2">
        <v>914600</v>
      </c>
      <c r="ID160" s="2">
        <v>396200</v>
      </c>
      <c r="IE160" s="2">
        <v>129700</v>
      </c>
      <c r="IF160" s="2">
        <v>229700</v>
      </c>
      <c r="IG160" s="2">
        <v>275300</v>
      </c>
      <c r="IH160" s="2">
        <v>233400</v>
      </c>
      <c r="II160" s="2">
        <v>253900</v>
      </c>
      <c r="IJ160" s="2">
        <v>156500</v>
      </c>
      <c r="IK160" s="2">
        <v>179800</v>
      </c>
      <c r="IL160" s="2">
        <v>154700</v>
      </c>
      <c r="IM160" s="2">
        <v>342600</v>
      </c>
      <c r="IN160" s="2">
        <v>174500</v>
      </c>
      <c r="IO160" s="2">
        <v>197900</v>
      </c>
      <c r="IP160" s="2">
        <v>269700</v>
      </c>
      <c r="IQ160" s="2">
        <v>247100</v>
      </c>
      <c r="IR160" s="2">
        <v>432100</v>
      </c>
      <c r="IS160" s="2">
        <v>481500</v>
      </c>
      <c r="IT160" s="2">
        <v>263600</v>
      </c>
    </row>
    <row r="161" spans="1:254" ht="15.9" customHeight="1">
      <c r="A161" s="390" t="s">
        <v>316</v>
      </c>
      <c r="B161" s="46" t="s">
        <v>317</v>
      </c>
      <c r="C161" s="50">
        <v>38500</v>
      </c>
      <c r="D161" s="16">
        <v>-65500</v>
      </c>
      <c r="E161" s="21">
        <v>104000</v>
      </c>
      <c r="F161" s="21">
        <v>176700</v>
      </c>
      <c r="G161" s="21">
        <v>183500</v>
      </c>
      <c r="H161" s="21">
        <v>364000</v>
      </c>
      <c r="I161" s="21">
        <v>322900</v>
      </c>
      <c r="J161" s="21">
        <v>305300</v>
      </c>
      <c r="K161" s="21">
        <v>546000</v>
      </c>
      <c r="L161" s="21">
        <v>231500</v>
      </c>
      <c r="M161" s="21">
        <v>227700</v>
      </c>
      <c r="N161" s="21">
        <v>161600</v>
      </c>
      <c r="O161" s="21">
        <v>188800</v>
      </c>
      <c r="P161" s="21">
        <v>160100</v>
      </c>
      <c r="Q161" s="21">
        <v>152500</v>
      </c>
      <c r="R161" s="21">
        <v>151400</v>
      </c>
      <c r="S161" s="21">
        <v>151800</v>
      </c>
      <c r="T161" s="21">
        <v>110500</v>
      </c>
      <c r="U161" s="21">
        <v>130000</v>
      </c>
      <c r="V161" s="21">
        <v>135000</v>
      </c>
      <c r="W161" s="21">
        <v>138100</v>
      </c>
      <c r="X161" s="21">
        <v>125200</v>
      </c>
      <c r="Y161" s="21">
        <v>98700</v>
      </c>
      <c r="Z161" s="21">
        <v>127200</v>
      </c>
      <c r="AA161" s="21">
        <v>104000</v>
      </c>
      <c r="AB161" s="21">
        <v>124700</v>
      </c>
      <c r="AC161" s="21">
        <v>127700</v>
      </c>
      <c r="AD161" s="21">
        <v>122100</v>
      </c>
      <c r="AE161" s="21">
        <v>200200</v>
      </c>
      <c r="AF161" s="21">
        <v>280500</v>
      </c>
      <c r="AG161" s="21">
        <v>138300</v>
      </c>
      <c r="AH161" s="21">
        <v>104000</v>
      </c>
      <c r="AI161" s="21">
        <v>157200</v>
      </c>
      <c r="AJ161" s="21">
        <v>189900</v>
      </c>
      <c r="AK161" s="21">
        <v>195300</v>
      </c>
      <c r="AL161" s="21">
        <v>200500</v>
      </c>
      <c r="AM161" s="21">
        <v>143900</v>
      </c>
      <c r="AN161" s="21">
        <v>181300</v>
      </c>
      <c r="AO161" s="21">
        <v>168800</v>
      </c>
      <c r="AP161" s="21">
        <v>116800</v>
      </c>
      <c r="AQ161" s="21">
        <v>231200</v>
      </c>
      <c r="AR161" s="21">
        <v>144500</v>
      </c>
      <c r="AS161" s="21">
        <v>148900</v>
      </c>
      <c r="AT161" s="21">
        <v>115300</v>
      </c>
      <c r="AU161" s="21">
        <v>165000</v>
      </c>
      <c r="AV161" s="21">
        <v>153800</v>
      </c>
      <c r="AW161" s="21">
        <v>157900</v>
      </c>
      <c r="AX161" s="21">
        <v>159400</v>
      </c>
      <c r="AY161" s="21">
        <v>164100</v>
      </c>
      <c r="AZ161" s="21">
        <v>547900</v>
      </c>
      <c r="BA161" s="21">
        <v>286700</v>
      </c>
      <c r="BB161" s="21">
        <v>216400</v>
      </c>
      <c r="BC161" s="21">
        <v>157100</v>
      </c>
      <c r="BD161" s="21">
        <v>214300</v>
      </c>
      <c r="BE161" s="21">
        <v>207500</v>
      </c>
      <c r="BF161" s="21">
        <v>209200</v>
      </c>
      <c r="BG161" s="21">
        <v>216700</v>
      </c>
      <c r="BH161" s="21">
        <v>310200</v>
      </c>
      <c r="BI161" s="21">
        <v>295700</v>
      </c>
      <c r="BJ161" s="21">
        <v>338200</v>
      </c>
      <c r="BK161" s="21">
        <v>246400</v>
      </c>
      <c r="BL161" s="21">
        <v>220200</v>
      </c>
      <c r="BM161" s="2">
        <v>172500</v>
      </c>
      <c r="BN161" s="2">
        <v>194800</v>
      </c>
      <c r="BO161" s="2">
        <v>168500</v>
      </c>
      <c r="BP161" s="2">
        <v>170200</v>
      </c>
      <c r="BQ161" s="2">
        <v>253100</v>
      </c>
      <c r="BR161" s="2">
        <v>277400</v>
      </c>
      <c r="BS161" s="2">
        <v>292800</v>
      </c>
      <c r="BT161" s="2">
        <v>397900</v>
      </c>
      <c r="BU161" s="2">
        <v>1087000</v>
      </c>
      <c r="BV161" s="2">
        <v>241900</v>
      </c>
      <c r="BW161" s="2">
        <v>144100</v>
      </c>
      <c r="BX161" s="2">
        <v>164900</v>
      </c>
      <c r="BY161" s="2">
        <v>283000</v>
      </c>
      <c r="BZ161" s="2">
        <v>219700</v>
      </c>
      <c r="CA161" s="2">
        <v>121200</v>
      </c>
      <c r="CB161" s="2">
        <v>135100</v>
      </c>
      <c r="CC161" s="2">
        <v>162000</v>
      </c>
      <c r="CD161" s="2">
        <v>192700</v>
      </c>
      <c r="CE161" s="2">
        <v>180500</v>
      </c>
      <c r="CF161" s="2">
        <v>163000</v>
      </c>
      <c r="CG161" s="2">
        <v>120600</v>
      </c>
      <c r="CH161" s="2">
        <v>185400</v>
      </c>
      <c r="CI161" s="2">
        <v>127300</v>
      </c>
      <c r="CJ161" s="2">
        <v>148600</v>
      </c>
      <c r="CK161" s="2">
        <v>245100</v>
      </c>
      <c r="CL161" s="2">
        <v>539200</v>
      </c>
      <c r="CM161" s="2">
        <v>351400</v>
      </c>
      <c r="CN161" s="2">
        <v>218400</v>
      </c>
      <c r="CO161" s="2">
        <v>561100</v>
      </c>
      <c r="CP161" s="2">
        <v>451400</v>
      </c>
      <c r="CQ161" s="2">
        <v>230100</v>
      </c>
      <c r="CR161" s="2">
        <v>160100</v>
      </c>
      <c r="CS161" s="2">
        <v>151000</v>
      </c>
      <c r="CT161" s="2">
        <v>288000</v>
      </c>
      <c r="CU161" s="2">
        <v>295900</v>
      </c>
      <c r="CV161" s="2">
        <v>235100</v>
      </c>
      <c r="CW161" s="2">
        <v>199200</v>
      </c>
      <c r="CX161" s="2">
        <v>217100</v>
      </c>
      <c r="CY161" s="2">
        <v>326500</v>
      </c>
      <c r="CZ161" s="2">
        <v>355600</v>
      </c>
      <c r="DA161" s="2">
        <v>182900</v>
      </c>
      <c r="DB161" s="2">
        <v>172000</v>
      </c>
      <c r="DC161" s="2">
        <v>248200</v>
      </c>
      <c r="DD161" s="2">
        <v>172400</v>
      </c>
      <c r="DE161" s="2">
        <v>230400</v>
      </c>
      <c r="DF161" s="2">
        <v>458500</v>
      </c>
      <c r="DG161" s="2">
        <v>362000</v>
      </c>
      <c r="DH161" s="2">
        <v>317500</v>
      </c>
      <c r="DI161" s="2">
        <v>329400</v>
      </c>
      <c r="DJ161" s="2">
        <v>218800</v>
      </c>
      <c r="DK161" s="2">
        <v>215300</v>
      </c>
      <c r="DL161" s="2">
        <v>257000</v>
      </c>
      <c r="DM161" s="2">
        <v>194700</v>
      </c>
      <c r="DN161" s="2">
        <v>184200</v>
      </c>
      <c r="DO161" s="2">
        <v>139700</v>
      </c>
      <c r="DP161" s="2">
        <v>193700</v>
      </c>
      <c r="DQ161" s="2">
        <v>333300</v>
      </c>
      <c r="DR161" s="2">
        <v>278000</v>
      </c>
      <c r="DS161" s="2">
        <v>218900</v>
      </c>
      <c r="DT161" s="2">
        <v>174800</v>
      </c>
      <c r="DU161" s="2">
        <v>205800</v>
      </c>
      <c r="DV161" s="2">
        <v>127500</v>
      </c>
      <c r="DW161" s="2">
        <v>161100</v>
      </c>
      <c r="DX161" s="2">
        <v>232500</v>
      </c>
      <c r="DY161" s="2">
        <v>273800</v>
      </c>
      <c r="DZ161" s="2">
        <v>494700</v>
      </c>
      <c r="EA161" s="2">
        <v>153000</v>
      </c>
      <c r="EB161" s="2">
        <v>194000</v>
      </c>
      <c r="EC161" s="2">
        <v>152500</v>
      </c>
      <c r="ED161" s="2">
        <v>116300</v>
      </c>
      <c r="EE161" s="2">
        <v>155800</v>
      </c>
      <c r="EF161" s="2">
        <v>115900</v>
      </c>
      <c r="EG161" s="2">
        <v>146800</v>
      </c>
      <c r="EH161" s="2">
        <v>195200</v>
      </c>
      <c r="EI161" s="2">
        <v>124900</v>
      </c>
      <c r="EJ161" s="2">
        <v>118100</v>
      </c>
      <c r="EK161" s="2">
        <v>144200</v>
      </c>
      <c r="EL161" s="2">
        <v>190800</v>
      </c>
      <c r="EM161" s="2">
        <v>268900</v>
      </c>
      <c r="EN161" s="2">
        <v>296800</v>
      </c>
      <c r="EO161" s="2">
        <v>206200</v>
      </c>
      <c r="EP161" s="2">
        <v>303400</v>
      </c>
      <c r="EQ161" s="2">
        <v>499600</v>
      </c>
      <c r="ER161" s="2">
        <v>434000</v>
      </c>
      <c r="ES161" s="2">
        <v>517500</v>
      </c>
      <c r="ET161" s="2">
        <v>355500</v>
      </c>
      <c r="EU161" s="2">
        <v>371400</v>
      </c>
      <c r="EV161" s="2">
        <v>275900</v>
      </c>
      <c r="EW161" s="2">
        <v>204300</v>
      </c>
      <c r="EX161" s="2">
        <v>254700</v>
      </c>
      <c r="EY161" s="2">
        <v>377100</v>
      </c>
      <c r="EZ161" s="2">
        <v>500800</v>
      </c>
      <c r="FA161" s="2">
        <v>868900</v>
      </c>
      <c r="FB161" s="2">
        <v>573900</v>
      </c>
      <c r="FC161" s="2">
        <v>185800</v>
      </c>
      <c r="FD161" s="2">
        <v>159100</v>
      </c>
      <c r="FE161" s="2">
        <v>182900</v>
      </c>
      <c r="FF161" s="2">
        <v>97200</v>
      </c>
      <c r="FG161" s="2">
        <v>112200</v>
      </c>
      <c r="FH161" s="2">
        <v>152600</v>
      </c>
      <c r="FI161" s="2">
        <v>133300</v>
      </c>
      <c r="FJ161" s="2">
        <v>165700</v>
      </c>
      <c r="FK161" s="2">
        <v>87600</v>
      </c>
      <c r="FL161" s="2">
        <v>96700</v>
      </c>
      <c r="FM161" s="2">
        <v>138100</v>
      </c>
      <c r="FN161" s="2">
        <v>106400</v>
      </c>
      <c r="FO161" s="2">
        <v>130300</v>
      </c>
      <c r="FP161" s="2">
        <v>107700</v>
      </c>
      <c r="FQ161" s="2">
        <v>103600</v>
      </c>
      <c r="FR161" s="2">
        <v>223500</v>
      </c>
      <c r="FS161" s="2">
        <v>176700</v>
      </c>
      <c r="FT161" s="2">
        <v>169800</v>
      </c>
      <c r="FU161" s="2">
        <v>94600</v>
      </c>
      <c r="FV161" s="2">
        <v>80200</v>
      </c>
      <c r="FW161" s="2">
        <v>128900</v>
      </c>
      <c r="FX161" s="2">
        <v>98400</v>
      </c>
      <c r="FY161" s="2">
        <v>105000</v>
      </c>
      <c r="FZ161" s="2">
        <v>78400</v>
      </c>
      <c r="GA161" s="2">
        <v>103200</v>
      </c>
      <c r="GB161" s="2">
        <v>78500</v>
      </c>
      <c r="GC161" s="2">
        <v>114400</v>
      </c>
      <c r="GD161" s="2">
        <v>148000</v>
      </c>
      <c r="GE161" s="2">
        <v>149200</v>
      </c>
      <c r="GF161" s="2">
        <v>230700</v>
      </c>
      <c r="GG161" s="2">
        <v>181100</v>
      </c>
      <c r="GH161" s="2">
        <v>208000</v>
      </c>
      <c r="GI161" s="2">
        <v>545000</v>
      </c>
      <c r="GJ161" s="2">
        <v>392400</v>
      </c>
      <c r="GK161" s="2">
        <v>253200</v>
      </c>
      <c r="GL161" s="2">
        <v>401400</v>
      </c>
      <c r="GM161" s="2">
        <v>286900</v>
      </c>
      <c r="GN161" s="2">
        <v>361000</v>
      </c>
      <c r="GO161" s="2">
        <v>153500</v>
      </c>
      <c r="GP161" s="2">
        <v>151600</v>
      </c>
      <c r="GQ161" s="2">
        <v>203100</v>
      </c>
      <c r="GR161" s="2">
        <v>130800</v>
      </c>
      <c r="GS161" s="2">
        <v>141400</v>
      </c>
      <c r="GT161" s="2">
        <v>170800</v>
      </c>
      <c r="GU161" s="2">
        <v>313000</v>
      </c>
      <c r="GV161" s="2">
        <v>245800</v>
      </c>
      <c r="GW161" s="2">
        <v>260400</v>
      </c>
      <c r="GX161" s="2">
        <v>159600</v>
      </c>
      <c r="GY161" s="2">
        <v>136500</v>
      </c>
      <c r="GZ161" s="2">
        <v>206100</v>
      </c>
      <c r="HA161" s="2">
        <v>96000</v>
      </c>
      <c r="HB161" s="2">
        <v>259300</v>
      </c>
      <c r="HC161" s="2">
        <v>225400</v>
      </c>
      <c r="HD161" s="2">
        <v>171900</v>
      </c>
      <c r="HE161" s="2">
        <v>183400</v>
      </c>
      <c r="HF161" s="2">
        <v>243100</v>
      </c>
      <c r="HG161" s="2">
        <v>126300</v>
      </c>
      <c r="HH161" s="2">
        <v>134300</v>
      </c>
      <c r="HI161" s="2">
        <v>107000</v>
      </c>
      <c r="HJ161" s="2">
        <v>305500</v>
      </c>
      <c r="HK161" s="2">
        <v>153500</v>
      </c>
      <c r="HL161" s="2">
        <v>233500</v>
      </c>
      <c r="HM161" s="2">
        <v>218500</v>
      </c>
      <c r="HN161" s="2">
        <v>182300</v>
      </c>
      <c r="HO161" s="2">
        <v>171700</v>
      </c>
      <c r="HP161" s="2">
        <v>101900</v>
      </c>
      <c r="HQ161" s="2">
        <v>135500</v>
      </c>
      <c r="HR161" s="2">
        <v>150800</v>
      </c>
      <c r="HS161" s="2">
        <v>146500</v>
      </c>
      <c r="HT161" s="2">
        <v>172600</v>
      </c>
      <c r="HU161" s="2">
        <v>182500</v>
      </c>
      <c r="HV161" s="2">
        <v>121800</v>
      </c>
      <c r="HW161" s="2">
        <v>230100</v>
      </c>
      <c r="HX161" s="2">
        <v>116400</v>
      </c>
      <c r="HY161" s="2">
        <v>93400</v>
      </c>
      <c r="HZ161" s="2">
        <v>158600</v>
      </c>
      <c r="IA161" s="2">
        <v>237400</v>
      </c>
      <c r="IB161" s="2">
        <v>167400</v>
      </c>
      <c r="IC161" s="2">
        <v>139800</v>
      </c>
      <c r="ID161" s="2">
        <v>112700</v>
      </c>
      <c r="IE161" s="2">
        <v>183800</v>
      </c>
      <c r="IF161" s="2">
        <v>217400</v>
      </c>
      <c r="IG161" s="2">
        <v>168800</v>
      </c>
      <c r="IH161" s="2">
        <v>238700</v>
      </c>
      <c r="II161" s="2">
        <v>156400</v>
      </c>
      <c r="IJ161" s="2">
        <v>212600</v>
      </c>
      <c r="IK161" s="2">
        <v>323100</v>
      </c>
      <c r="IL161" s="2">
        <v>136200</v>
      </c>
      <c r="IM161" s="2">
        <v>120300</v>
      </c>
      <c r="IN161" s="2">
        <v>173400</v>
      </c>
      <c r="IO161" s="2">
        <v>109900</v>
      </c>
      <c r="IP161" s="2">
        <v>189000</v>
      </c>
      <c r="IQ161" s="2">
        <v>190500</v>
      </c>
      <c r="IR161" s="2">
        <v>169400</v>
      </c>
      <c r="IS161" s="2">
        <v>252700</v>
      </c>
      <c r="IT161" s="2">
        <v>409300</v>
      </c>
    </row>
    <row r="162" spans="1:254" ht="15.9" customHeight="1">
      <c r="A162" s="390" t="s">
        <v>318</v>
      </c>
      <c r="B162" s="46" t="s">
        <v>319</v>
      </c>
      <c r="C162" s="50">
        <v>600</v>
      </c>
      <c r="D162" s="16">
        <v>100</v>
      </c>
      <c r="E162" s="21">
        <v>500</v>
      </c>
      <c r="F162" s="21">
        <v>300</v>
      </c>
      <c r="G162" s="21">
        <v>1400</v>
      </c>
      <c r="H162" s="21">
        <v>1200</v>
      </c>
      <c r="I162" s="21">
        <v>500</v>
      </c>
      <c r="J162" s="21">
        <v>900</v>
      </c>
      <c r="K162" s="21">
        <v>2200</v>
      </c>
      <c r="L162" s="21">
        <v>800</v>
      </c>
      <c r="M162" s="21">
        <v>5100</v>
      </c>
      <c r="N162" s="21">
        <v>6300</v>
      </c>
      <c r="O162" s="21">
        <v>2600</v>
      </c>
      <c r="P162" s="21">
        <v>800</v>
      </c>
      <c r="Q162" s="21">
        <v>1400</v>
      </c>
      <c r="R162" s="21">
        <v>3400</v>
      </c>
      <c r="S162" s="21">
        <v>500</v>
      </c>
      <c r="T162" s="21">
        <v>1600</v>
      </c>
      <c r="U162" s="21">
        <v>1100</v>
      </c>
      <c r="V162" s="21">
        <v>1400</v>
      </c>
      <c r="W162" s="21">
        <v>200</v>
      </c>
      <c r="X162" s="21">
        <v>400</v>
      </c>
      <c r="Y162" s="21">
        <v>900</v>
      </c>
      <c r="Z162" s="21">
        <v>1300</v>
      </c>
      <c r="AA162" s="21">
        <v>900</v>
      </c>
      <c r="AB162" s="21">
        <v>300</v>
      </c>
      <c r="AC162" s="21">
        <v>600</v>
      </c>
      <c r="AD162" s="21">
        <v>700</v>
      </c>
      <c r="AE162" s="21">
        <v>300</v>
      </c>
      <c r="AF162" s="21">
        <v>700</v>
      </c>
      <c r="AG162" s="21">
        <v>2400</v>
      </c>
      <c r="AH162" s="21">
        <v>1700</v>
      </c>
      <c r="AI162" s="21">
        <v>1300</v>
      </c>
      <c r="AJ162" s="21">
        <v>1900</v>
      </c>
      <c r="AK162" s="21">
        <v>2000</v>
      </c>
      <c r="AL162" s="21">
        <v>2100</v>
      </c>
      <c r="AM162" s="21">
        <v>1500</v>
      </c>
      <c r="AN162" s="21">
        <v>1700</v>
      </c>
      <c r="AO162" s="21">
        <v>3800</v>
      </c>
      <c r="AP162" s="21">
        <v>1900</v>
      </c>
      <c r="AQ162" s="21">
        <v>600</v>
      </c>
      <c r="AR162" s="21">
        <v>800</v>
      </c>
      <c r="AS162" s="21">
        <v>600</v>
      </c>
      <c r="AT162" s="21">
        <v>200</v>
      </c>
      <c r="AU162" s="21">
        <v>1800</v>
      </c>
      <c r="AV162" s="21">
        <v>300</v>
      </c>
      <c r="AW162" s="21">
        <v>700</v>
      </c>
      <c r="AX162" s="21">
        <v>300</v>
      </c>
      <c r="AY162" s="21">
        <v>1200</v>
      </c>
      <c r="AZ162" s="21">
        <v>2700</v>
      </c>
      <c r="BA162" s="21">
        <v>2100</v>
      </c>
      <c r="BB162" s="21">
        <v>3400</v>
      </c>
      <c r="BC162" s="21">
        <v>1900</v>
      </c>
      <c r="BD162" s="21">
        <v>1500</v>
      </c>
      <c r="BE162" s="21">
        <v>3100</v>
      </c>
      <c r="BF162" s="21">
        <v>1600</v>
      </c>
      <c r="BG162" s="21">
        <v>2800</v>
      </c>
      <c r="BH162" s="21">
        <v>1900</v>
      </c>
      <c r="BI162" s="21">
        <v>1600</v>
      </c>
      <c r="BJ162" s="21">
        <v>2200</v>
      </c>
      <c r="BK162" s="21">
        <v>2500</v>
      </c>
      <c r="BL162" s="21">
        <v>1700</v>
      </c>
      <c r="BM162" s="2">
        <v>1100</v>
      </c>
      <c r="BN162" s="2">
        <v>1000</v>
      </c>
      <c r="BO162" s="2">
        <v>1500</v>
      </c>
      <c r="BP162" s="2">
        <v>1700</v>
      </c>
      <c r="BQ162" s="2">
        <v>2100</v>
      </c>
      <c r="BR162" s="2">
        <v>8000</v>
      </c>
      <c r="BS162" s="2">
        <v>17200</v>
      </c>
      <c r="BT162" s="2">
        <v>1500</v>
      </c>
      <c r="BU162" s="2">
        <v>1900</v>
      </c>
      <c r="BV162" s="2">
        <v>4200</v>
      </c>
      <c r="BW162" s="2">
        <v>1600</v>
      </c>
      <c r="BX162" s="2">
        <v>1900</v>
      </c>
      <c r="BY162" s="2">
        <v>900</v>
      </c>
      <c r="BZ162" s="2">
        <v>700</v>
      </c>
      <c r="CA162" s="2">
        <v>300</v>
      </c>
      <c r="CB162" s="2">
        <v>1200</v>
      </c>
      <c r="CC162" s="2">
        <v>4900</v>
      </c>
      <c r="CD162" s="2">
        <v>4500</v>
      </c>
      <c r="CE162" s="2">
        <v>2300</v>
      </c>
      <c r="CF162" s="2">
        <v>1700</v>
      </c>
      <c r="CG162" s="2">
        <v>1300</v>
      </c>
      <c r="CH162" s="2">
        <v>6900</v>
      </c>
      <c r="CI162" s="2">
        <v>1800</v>
      </c>
      <c r="CJ162" s="2">
        <v>1300</v>
      </c>
      <c r="CK162" s="2">
        <v>600</v>
      </c>
      <c r="CL162" s="2">
        <v>7300</v>
      </c>
      <c r="CM162" s="2">
        <v>7700</v>
      </c>
      <c r="CN162" s="2">
        <v>8300</v>
      </c>
      <c r="CO162" s="2">
        <v>10400</v>
      </c>
      <c r="CP162" s="2">
        <v>14600</v>
      </c>
      <c r="CQ162" s="2">
        <v>4000</v>
      </c>
      <c r="CR162" s="2">
        <v>4200</v>
      </c>
      <c r="CS162" s="2">
        <v>3100</v>
      </c>
      <c r="CT162" s="2">
        <v>4700</v>
      </c>
      <c r="CU162" s="2">
        <v>4500</v>
      </c>
      <c r="CV162" s="2">
        <v>8500</v>
      </c>
      <c r="CW162" s="2">
        <v>9400</v>
      </c>
      <c r="CX162" s="2">
        <v>3800</v>
      </c>
      <c r="CY162" s="2">
        <v>2700</v>
      </c>
      <c r="CZ162" s="2">
        <v>2800</v>
      </c>
      <c r="DA162" s="2">
        <v>2100</v>
      </c>
      <c r="DB162" s="2">
        <v>3600</v>
      </c>
      <c r="DC162" s="2">
        <v>11400</v>
      </c>
      <c r="DD162" s="2">
        <v>4700</v>
      </c>
      <c r="DE162" s="2">
        <v>5700</v>
      </c>
      <c r="DF162" s="2">
        <v>10000</v>
      </c>
      <c r="DG162" s="2">
        <v>4200</v>
      </c>
      <c r="DH162" s="2">
        <v>7500</v>
      </c>
      <c r="DI162" s="2">
        <v>8200</v>
      </c>
      <c r="DJ162" s="2">
        <v>5900</v>
      </c>
      <c r="DK162" s="2">
        <v>5900</v>
      </c>
      <c r="DL162" s="2">
        <v>9400</v>
      </c>
      <c r="DM162" s="2">
        <v>6100</v>
      </c>
      <c r="DN162" s="2">
        <v>6200</v>
      </c>
      <c r="DO162" s="2">
        <v>9800</v>
      </c>
      <c r="DP162" s="2">
        <v>8200</v>
      </c>
      <c r="DQ162" s="2">
        <v>17900</v>
      </c>
      <c r="DR162" s="2">
        <v>12400</v>
      </c>
      <c r="DS162" s="2">
        <v>9200</v>
      </c>
      <c r="DT162" s="2">
        <v>10500</v>
      </c>
      <c r="DU162" s="2">
        <v>14500</v>
      </c>
      <c r="DV162" s="2">
        <v>33100</v>
      </c>
      <c r="DW162" s="2">
        <v>12300</v>
      </c>
      <c r="DX162" s="2">
        <v>17100</v>
      </c>
      <c r="DY162" s="2">
        <v>9600</v>
      </c>
      <c r="DZ162" s="2">
        <v>32400</v>
      </c>
      <c r="EA162" s="2">
        <v>98100</v>
      </c>
      <c r="EB162" s="2">
        <v>11500</v>
      </c>
      <c r="EC162" s="2">
        <v>8600</v>
      </c>
      <c r="ED162" s="2">
        <v>8400</v>
      </c>
      <c r="EE162" s="2">
        <v>11800</v>
      </c>
      <c r="EF162" s="2">
        <v>8600</v>
      </c>
      <c r="EG162" s="2">
        <v>4800</v>
      </c>
      <c r="EH162" s="2">
        <v>13900</v>
      </c>
      <c r="EI162" s="2">
        <v>10600</v>
      </c>
      <c r="EJ162" s="2">
        <v>4300</v>
      </c>
      <c r="EK162" s="2">
        <v>4600</v>
      </c>
      <c r="EL162" s="2">
        <v>3300</v>
      </c>
      <c r="EM162" s="2">
        <v>4200</v>
      </c>
      <c r="EN162" s="2">
        <v>4900</v>
      </c>
      <c r="EO162" s="2">
        <v>5200</v>
      </c>
      <c r="EP162" s="2">
        <v>2800</v>
      </c>
      <c r="EQ162" s="2">
        <v>6300</v>
      </c>
      <c r="ER162" s="2">
        <v>2600</v>
      </c>
      <c r="ES162" s="2">
        <v>4000</v>
      </c>
      <c r="ET162" s="2">
        <v>4300</v>
      </c>
      <c r="EU162" s="2">
        <v>4200</v>
      </c>
      <c r="EV162" s="2">
        <v>4300</v>
      </c>
      <c r="EW162" s="2">
        <v>6200</v>
      </c>
      <c r="EX162" s="2">
        <v>1900</v>
      </c>
      <c r="EY162" s="2">
        <v>3200</v>
      </c>
      <c r="EZ162" s="2">
        <v>2200</v>
      </c>
      <c r="FA162" s="2">
        <v>4600</v>
      </c>
      <c r="FB162" s="2">
        <v>1600</v>
      </c>
      <c r="FC162" s="2">
        <v>2400</v>
      </c>
      <c r="FD162" s="2">
        <v>1500</v>
      </c>
      <c r="FE162" s="2">
        <v>3600</v>
      </c>
      <c r="FF162" s="2">
        <v>11100</v>
      </c>
      <c r="FG162" s="2">
        <v>4800</v>
      </c>
      <c r="FH162" s="2">
        <v>1500</v>
      </c>
      <c r="FI162" s="2">
        <v>3800</v>
      </c>
      <c r="FJ162" s="2">
        <v>6700</v>
      </c>
      <c r="FK162" s="2">
        <v>1500</v>
      </c>
      <c r="FL162" s="2">
        <v>1800</v>
      </c>
      <c r="FM162" s="2">
        <v>1000</v>
      </c>
      <c r="FN162" s="2">
        <v>2600</v>
      </c>
      <c r="FO162" s="2">
        <v>3300</v>
      </c>
      <c r="FP162" s="2">
        <v>1100</v>
      </c>
      <c r="FQ162" s="2">
        <v>3900</v>
      </c>
      <c r="FR162" s="2">
        <v>3300</v>
      </c>
      <c r="FS162" s="2">
        <v>5400</v>
      </c>
      <c r="FT162" s="2">
        <v>2200</v>
      </c>
      <c r="FU162" s="2">
        <v>4700</v>
      </c>
      <c r="FV162" s="2">
        <v>5300</v>
      </c>
      <c r="FW162" s="2">
        <v>12300</v>
      </c>
      <c r="FX162" s="2">
        <v>3200</v>
      </c>
      <c r="FY162" s="2">
        <v>4600</v>
      </c>
      <c r="FZ162" s="2">
        <v>5700</v>
      </c>
      <c r="GA162" s="2">
        <v>7500</v>
      </c>
      <c r="GB162" s="2">
        <v>1400</v>
      </c>
      <c r="GC162" s="2">
        <v>3700</v>
      </c>
      <c r="GD162" s="2">
        <v>10300</v>
      </c>
      <c r="GE162" s="2">
        <v>11500</v>
      </c>
      <c r="GF162" s="2">
        <v>12700</v>
      </c>
      <c r="GG162" s="2">
        <v>26200</v>
      </c>
      <c r="GH162" s="2">
        <v>31900</v>
      </c>
      <c r="GI162" s="2">
        <v>9800</v>
      </c>
      <c r="GJ162" s="2">
        <v>3600</v>
      </c>
      <c r="GK162" s="2">
        <v>3600</v>
      </c>
      <c r="GL162" s="2">
        <v>2600</v>
      </c>
      <c r="GM162" s="2">
        <v>4100</v>
      </c>
      <c r="GN162" s="2">
        <v>3800</v>
      </c>
      <c r="GO162" s="2">
        <v>2900</v>
      </c>
      <c r="GP162" s="2">
        <v>13600</v>
      </c>
      <c r="GQ162" s="2">
        <v>16700</v>
      </c>
      <c r="GR162" s="2">
        <v>5400</v>
      </c>
      <c r="GS162" s="2">
        <v>10900</v>
      </c>
      <c r="GT162" s="2">
        <v>8700</v>
      </c>
      <c r="GU162" s="2">
        <v>9600</v>
      </c>
      <c r="GV162" s="2">
        <v>11600</v>
      </c>
      <c r="GW162" s="2">
        <v>7000</v>
      </c>
      <c r="GX162" s="2">
        <v>24700</v>
      </c>
      <c r="GY162" s="2">
        <v>44700</v>
      </c>
      <c r="GZ162" s="2">
        <v>3000</v>
      </c>
      <c r="HA162" s="2">
        <v>1600</v>
      </c>
      <c r="HB162" s="2">
        <v>1600</v>
      </c>
      <c r="HC162" s="2">
        <v>9500</v>
      </c>
      <c r="HD162" s="2">
        <v>700</v>
      </c>
      <c r="HE162" s="2">
        <v>1900</v>
      </c>
      <c r="HF162" s="2">
        <v>5400</v>
      </c>
      <c r="HG162" s="2">
        <v>2600</v>
      </c>
      <c r="HH162" s="2">
        <v>2400</v>
      </c>
      <c r="HI162" s="2">
        <v>4100</v>
      </c>
      <c r="HJ162" s="2">
        <v>6100</v>
      </c>
      <c r="HK162" s="2">
        <v>2600</v>
      </c>
      <c r="HL162" s="2">
        <v>5000</v>
      </c>
      <c r="HM162" s="2">
        <v>3800</v>
      </c>
      <c r="HN162" s="2">
        <v>1500</v>
      </c>
      <c r="HO162" s="2">
        <v>1400</v>
      </c>
      <c r="HP162" s="2">
        <v>5900</v>
      </c>
      <c r="HQ162" s="2">
        <v>7500</v>
      </c>
      <c r="HR162" s="2">
        <v>14200</v>
      </c>
      <c r="HS162" s="2">
        <v>1700</v>
      </c>
      <c r="HT162" s="2">
        <v>5200</v>
      </c>
      <c r="HU162" s="2">
        <v>3800</v>
      </c>
      <c r="HV162" s="2">
        <v>15000</v>
      </c>
      <c r="HW162" s="2">
        <v>3300</v>
      </c>
      <c r="HX162" s="2">
        <v>3000</v>
      </c>
      <c r="HY162" s="2">
        <v>3900</v>
      </c>
      <c r="HZ162" s="2">
        <v>1800</v>
      </c>
      <c r="IA162" s="2">
        <v>2700</v>
      </c>
      <c r="IB162" s="2">
        <v>2300</v>
      </c>
      <c r="IC162" s="2">
        <v>3800</v>
      </c>
      <c r="ID162" s="2">
        <v>3600</v>
      </c>
      <c r="IE162" s="2">
        <v>5500</v>
      </c>
      <c r="IF162" s="2">
        <v>6000</v>
      </c>
      <c r="IG162" s="2">
        <v>13500</v>
      </c>
      <c r="IH162" s="2">
        <v>10400</v>
      </c>
      <c r="II162" s="2">
        <v>5400</v>
      </c>
      <c r="IJ162" s="2">
        <v>5700</v>
      </c>
      <c r="IK162" s="2">
        <v>11100</v>
      </c>
      <c r="IL162" s="2">
        <v>4500</v>
      </c>
      <c r="IM162" s="2">
        <v>3900</v>
      </c>
      <c r="IN162" s="2">
        <v>10100</v>
      </c>
      <c r="IO162" s="2">
        <v>11200</v>
      </c>
      <c r="IP162" s="2">
        <v>9400</v>
      </c>
      <c r="IQ162" s="2">
        <v>33900</v>
      </c>
      <c r="IR162" s="2">
        <v>43500</v>
      </c>
      <c r="IS162" s="2">
        <v>800</v>
      </c>
      <c r="IT162" s="2">
        <v>3600</v>
      </c>
    </row>
    <row r="163" spans="1:254" ht="15.9" customHeight="1">
      <c r="A163" s="390" t="s">
        <v>320</v>
      </c>
      <c r="B163" s="46" t="s">
        <v>321</v>
      </c>
      <c r="C163" s="50">
        <v>77300</v>
      </c>
      <c r="D163" s="16">
        <v>17400</v>
      </c>
      <c r="E163" s="21">
        <v>59900</v>
      </c>
      <c r="F163" s="21">
        <v>90500</v>
      </c>
      <c r="G163" s="21">
        <v>68800</v>
      </c>
      <c r="H163" s="21">
        <v>155600</v>
      </c>
      <c r="I163" s="21">
        <v>119600</v>
      </c>
      <c r="J163" s="21">
        <v>197600</v>
      </c>
      <c r="K163" s="21">
        <v>271600</v>
      </c>
      <c r="L163" s="21">
        <v>931500</v>
      </c>
      <c r="M163" s="21">
        <v>90800</v>
      </c>
      <c r="N163" s="21">
        <v>45800</v>
      </c>
      <c r="O163" s="21">
        <v>39200</v>
      </c>
      <c r="P163" s="21">
        <v>49200</v>
      </c>
      <c r="Q163" s="21">
        <v>94400</v>
      </c>
      <c r="R163" s="21">
        <v>86700</v>
      </c>
      <c r="S163" s="21">
        <v>38000</v>
      </c>
      <c r="T163" s="21">
        <v>49200</v>
      </c>
      <c r="U163" s="21">
        <v>74200</v>
      </c>
      <c r="V163" s="21">
        <v>56400</v>
      </c>
      <c r="W163" s="21">
        <v>35400</v>
      </c>
      <c r="X163" s="21">
        <v>41300</v>
      </c>
      <c r="Y163" s="21">
        <v>43100</v>
      </c>
      <c r="Z163" s="21">
        <v>42700</v>
      </c>
      <c r="AA163" s="21">
        <v>34000</v>
      </c>
      <c r="AB163" s="21">
        <v>40900</v>
      </c>
      <c r="AC163" s="21">
        <v>38300</v>
      </c>
      <c r="AD163" s="21">
        <v>41300</v>
      </c>
      <c r="AE163" s="21">
        <v>35900</v>
      </c>
      <c r="AF163" s="21">
        <v>56600</v>
      </c>
      <c r="AG163" s="21">
        <v>36500</v>
      </c>
      <c r="AH163" s="21">
        <v>48900</v>
      </c>
      <c r="AI163" s="21">
        <v>68300</v>
      </c>
      <c r="AJ163" s="21">
        <v>62200</v>
      </c>
      <c r="AK163" s="21">
        <v>106300</v>
      </c>
      <c r="AL163" s="21">
        <v>57200</v>
      </c>
      <c r="AM163" s="21">
        <v>64400</v>
      </c>
      <c r="AN163" s="21">
        <v>65400</v>
      </c>
      <c r="AO163" s="21">
        <v>52700</v>
      </c>
      <c r="AP163" s="21">
        <v>60700</v>
      </c>
      <c r="AQ163" s="21">
        <v>89200</v>
      </c>
      <c r="AR163" s="21">
        <v>68400</v>
      </c>
      <c r="AS163" s="21">
        <v>44000</v>
      </c>
      <c r="AT163" s="21">
        <v>47600</v>
      </c>
      <c r="AU163" s="21">
        <v>65000</v>
      </c>
      <c r="AV163" s="21">
        <v>75100</v>
      </c>
      <c r="AW163" s="21">
        <v>40900</v>
      </c>
      <c r="AX163" s="21">
        <v>56600</v>
      </c>
      <c r="AY163" s="21">
        <v>111100</v>
      </c>
      <c r="AZ163" s="21">
        <v>66000</v>
      </c>
      <c r="BA163" s="21">
        <v>53400</v>
      </c>
      <c r="BB163" s="21">
        <v>60000</v>
      </c>
      <c r="BC163" s="21">
        <v>67300</v>
      </c>
      <c r="BD163" s="21">
        <v>65100</v>
      </c>
      <c r="BE163" s="21">
        <v>86000</v>
      </c>
      <c r="BF163" s="21">
        <v>36200</v>
      </c>
      <c r="BG163" s="21">
        <v>46500</v>
      </c>
      <c r="BH163" s="21">
        <v>89600</v>
      </c>
      <c r="BI163" s="21">
        <v>81200</v>
      </c>
      <c r="BJ163" s="21">
        <v>94500</v>
      </c>
      <c r="BK163" s="21">
        <v>48800</v>
      </c>
      <c r="BL163" s="21">
        <v>51000</v>
      </c>
      <c r="BM163" s="2">
        <v>62100</v>
      </c>
      <c r="BN163" s="2">
        <v>119500</v>
      </c>
      <c r="BO163" s="2">
        <v>95500</v>
      </c>
      <c r="BP163" s="2">
        <v>84300</v>
      </c>
      <c r="BQ163" s="2">
        <v>164500</v>
      </c>
      <c r="BR163" s="2">
        <v>265700</v>
      </c>
      <c r="BS163" s="2">
        <v>1081300</v>
      </c>
      <c r="BT163" s="2">
        <v>401700</v>
      </c>
      <c r="BU163" s="2">
        <v>90000</v>
      </c>
      <c r="BV163" s="2">
        <v>62100</v>
      </c>
      <c r="BW163" s="2">
        <v>45900</v>
      </c>
      <c r="BX163" s="2">
        <v>60400</v>
      </c>
      <c r="BY163" s="2">
        <v>52900</v>
      </c>
      <c r="BZ163" s="2">
        <v>29700</v>
      </c>
      <c r="CA163" s="2">
        <v>27600</v>
      </c>
      <c r="CB163" s="2">
        <v>44700</v>
      </c>
      <c r="CC163" s="2">
        <v>68700</v>
      </c>
      <c r="CD163" s="2">
        <v>46000</v>
      </c>
      <c r="CE163" s="2">
        <v>40800</v>
      </c>
      <c r="CF163" s="2">
        <v>36600</v>
      </c>
      <c r="CG163" s="2">
        <v>33600</v>
      </c>
      <c r="CH163" s="2">
        <v>48700</v>
      </c>
      <c r="CI163" s="2">
        <v>36400</v>
      </c>
      <c r="CJ163" s="2">
        <v>26500</v>
      </c>
      <c r="CK163" s="2">
        <v>23100</v>
      </c>
      <c r="CL163" s="2">
        <v>45800</v>
      </c>
      <c r="CM163" s="2">
        <v>46900</v>
      </c>
      <c r="CN163" s="2">
        <v>54600</v>
      </c>
      <c r="CO163" s="2">
        <v>69000</v>
      </c>
      <c r="CP163" s="2">
        <v>56800</v>
      </c>
      <c r="CQ163" s="2">
        <v>43600</v>
      </c>
      <c r="CR163" s="2">
        <v>65100</v>
      </c>
      <c r="CS163" s="2">
        <v>46200</v>
      </c>
      <c r="CT163" s="2">
        <v>119600</v>
      </c>
      <c r="CU163" s="2">
        <v>89200</v>
      </c>
      <c r="CV163" s="2">
        <v>64300</v>
      </c>
      <c r="CW163" s="2">
        <v>37200</v>
      </c>
      <c r="CX163" s="2">
        <v>42100</v>
      </c>
      <c r="CY163" s="2">
        <v>50400</v>
      </c>
      <c r="CZ163" s="2">
        <v>85300</v>
      </c>
      <c r="DA163" s="2">
        <v>64200</v>
      </c>
      <c r="DB163" s="2">
        <v>111600</v>
      </c>
      <c r="DC163" s="2">
        <v>159900</v>
      </c>
      <c r="DD163" s="2">
        <v>73700</v>
      </c>
      <c r="DE163" s="2">
        <v>82800</v>
      </c>
      <c r="DF163" s="2">
        <v>277300</v>
      </c>
      <c r="DG163" s="2">
        <v>180900</v>
      </c>
      <c r="DH163" s="2">
        <v>155100</v>
      </c>
      <c r="DI163" s="2">
        <v>106700</v>
      </c>
      <c r="DJ163" s="2">
        <v>98300</v>
      </c>
      <c r="DK163" s="2">
        <v>133500</v>
      </c>
      <c r="DL163" s="2">
        <v>191400</v>
      </c>
      <c r="DM163" s="2">
        <v>72100</v>
      </c>
      <c r="DN163" s="2">
        <v>47700</v>
      </c>
      <c r="DO163" s="2">
        <v>76200</v>
      </c>
      <c r="DP163" s="2">
        <v>94300</v>
      </c>
      <c r="DQ163" s="2">
        <v>81500</v>
      </c>
      <c r="DR163" s="2">
        <v>173700</v>
      </c>
      <c r="DS163" s="2">
        <v>97800</v>
      </c>
      <c r="DT163" s="2">
        <v>110700</v>
      </c>
      <c r="DU163" s="2">
        <v>198900</v>
      </c>
      <c r="DV163" s="2">
        <v>97700</v>
      </c>
      <c r="DW163" s="2">
        <v>80500</v>
      </c>
      <c r="DX163" s="2">
        <v>87100</v>
      </c>
      <c r="DY163" s="2">
        <v>111900</v>
      </c>
      <c r="DZ163" s="2">
        <v>72100</v>
      </c>
      <c r="EA163" s="2">
        <v>123200</v>
      </c>
      <c r="EB163" s="2">
        <v>200100</v>
      </c>
      <c r="EC163" s="2">
        <v>611700</v>
      </c>
      <c r="ED163" s="2">
        <v>146900</v>
      </c>
      <c r="EE163" s="2">
        <v>102500</v>
      </c>
      <c r="EF163" s="2">
        <v>60900</v>
      </c>
      <c r="EG163" s="2">
        <v>58900</v>
      </c>
      <c r="EH163" s="2">
        <v>82700</v>
      </c>
      <c r="EI163" s="2">
        <v>76700</v>
      </c>
      <c r="EJ163" s="2">
        <v>150600</v>
      </c>
      <c r="EK163" s="2">
        <v>64600</v>
      </c>
      <c r="EL163" s="2">
        <v>70400</v>
      </c>
      <c r="EM163" s="2">
        <v>48600</v>
      </c>
      <c r="EN163" s="2">
        <v>48300</v>
      </c>
      <c r="EO163" s="2">
        <v>39400</v>
      </c>
      <c r="EP163" s="2">
        <v>20600</v>
      </c>
      <c r="EQ163" s="2">
        <v>41500</v>
      </c>
      <c r="ER163" s="2">
        <v>53400</v>
      </c>
      <c r="ES163" s="2">
        <v>39700</v>
      </c>
      <c r="ET163" s="2">
        <v>20500</v>
      </c>
      <c r="EU163" s="2">
        <v>32200</v>
      </c>
      <c r="EV163" s="2">
        <v>27700</v>
      </c>
      <c r="EW163" s="2">
        <v>21400</v>
      </c>
      <c r="EX163" s="2">
        <v>44200</v>
      </c>
      <c r="EY163" s="2">
        <v>64200</v>
      </c>
      <c r="EZ163" s="2">
        <v>68700</v>
      </c>
      <c r="FA163" s="2">
        <v>108600</v>
      </c>
      <c r="FB163" s="2">
        <v>38800</v>
      </c>
      <c r="FC163" s="2">
        <v>45400</v>
      </c>
      <c r="FD163" s="2">
        <v>33900</v>
      </c>
      <c r="FE163" s="2">
        <v>40000</v>
      </c>
      <c r="FF163" s="2">
        <v>47400</v>
      </c>
      <c r="FG163" s="2">
        <v>96400</v>
      </c>
      <c r="FH163" s="2">
        <v>33300</v>
      </c>
      <c r="FI163" s="2">
        <v>22400</v>
      </c>
      <c r="FJ163" s="2">
        <v>37400</v>
      </c>
      <c r="FK163" s="2">
        <v>24600</v>
      </c>
      <c r="FL163" s="2">
        <v>34100</v>
      </c>
      <c r="FM163" s="2">
        <v>58900</v>
      </c>
      <c r="FN163" s="2">
        <v>49900</v>
      </c>
      <c r="FO163" s="2">
        <v>63800</v>
      </c>
      <c r="FP163" s="2">
        <v>49100</v>
      </c>
      <c r="FQ163" s="2">
        <v>52700</v>
      </c>
      <c r="FR163" s="2">
        <v>39400</v>
      </c>
      <c r="FS163" s="2">
        <v>35800</v>
      </c>
      <c r="FT163" s="2">
        <v>61700</v>
      </c>
      <c r="FU163" s="2">
        <v>54200</v>
      </c>
      <c r="FV163" s="2">
        <v>53600</v>
      </c>
      <c r="FW163" s="2">
        <v>93000</v>
      </c>
      <c r="FX163" s="2">
        <v>58900</v>
      </c>
      <c r="FY163" s="2">
        <v>35500</v>
      </c>
      <c r="FZ163" s="2">
        <v>53300</v>
      </c>
      <c r="GA163" s="2">
        <v>34400</v>
      </c>
      <c r="GB163" s="2">
        <v>33000</v>
      </c>
      <c r="GC163" s="2">
        <v>53300</v>
      </c>
      <c r="GD163" s="2">
        <v>39200</v>
      </c>
      <c r="GE163" s="2">
        <v>46800</v>
      </c>
      <c r="GF163" s="2">
        <v>115500</v>
      </c>
      <c r="GG163" s="2">
        <v>169100</v>
      </c>
      <c r="GH163" s="2">
        <v>87400</v>
      </c>
      <c r="GI163" s="2">
        <v>375300</v>
      </c>
      <c r="GJ163" s="2">
        <v>717800</v>
      </c>
      <c r="GK163" s="2">
        <v>115600</v>
      </c>
      <c r="GL163" s="2">
        <v>74500</v>
      </c>
      <c r="GM163" s="2">
        <v>18600</v>
      </c>
      <c r="GN163" s="2">
        <v>24800</v>
      </c>
      <c r="GO163" s="2">
        <v>32500</v>
      </c>
      <c r="GP163" s="2">
        <v>55800</v>
      </c>
      <c r="GQ163" s="2">
        <v>53400</v>
      </c>
      <c r="GR163" s="2">
        <v>22100</v>
      </c>
      <c r="GS163" s="2">
        <v>22300</v>
      </c>
      <c r="GT163" s="2">
        <v>33400</v>
      </c>
      <c r="GU163" s="2">
        <v>49900</v>
      </c>
      <c r="GV163" s="2">
        <v>40800</v>
      </c>
      <c r="GW163" s="2">
        <v>20400</v>
      </c>
      <c r="GX163" s="2">
        <v>34500</v>
      </c>
      <c r="GY163" s="2">
        <v>28300</v>
      </c>
      <c r="GZ163" s="2">
        <v>45700</v>
      </c>
      <c r="HA163" s="2">
        <v>30200</v>
      </c>
      <c r="HB163" s="2">
        <v>29000</v>
      </c>
      <c r="HC163" s="2">
        <v>76800</v>
      </c>
      <c r="HD163" s="2">
        <v>38800</v>
      </c>
      <c r="HE163" s="2">
        <v>49500</v>
      </c>
      <c r="HF163" s="2">
        <v>42800</v>
      </c>
      <c r="HG163" s="2">
        <v>31100</v>
      </c>
      <c r="HH163" s="2">
        <v>31700</v>
      </c>
      <c r="HI163" s="2">
        <v>46300</v>
      </c>
      <c r="HJ163" s="2">
        <v>56200</v>
      </c>
      <c r="HK163" s="2">
        <v>50900</v>
      </c>
      <c r="HL163" s="2">
        <v>83100</v>
      </c>
      <c r="HM163" s="2">
        <v>44300</v>
      </c>
      <c r="HN163" s="2">
        <v>48700</v>
      </c>
      <c r="HO163" s="2">
        <v>28600</v>
      </c>
      <c r="HP163" s="2">
        <v>20500</v>
      </c>
      <c r="HQ163" s="2">
        <v>27100</v>
      </c>
      <c r="HR163" s="2">
        <v>14100</v>
      </c>
      <c r="HS163" s="2">
        <v>40300</v>
      </c>
      <c r="HT163" s="2">
        <v>37200</v>
      </c>
      <c r="HU163" s="2">
        <v>73300</v>
      </c>
      <c r="HV163" s="2">
        <v>34600</v>
      </c>
      <c r="HW163" s="2">
        <v>32100</v>
      </c>
      <c r="HX163" s="2">
        <v>27200</v>
      </c>
      <c r="HY163" s="2">
        <v>25600</v>
      </c>
      <c r="HZ163" s="2">
        <v>38500</v>
      </c>
      <c r="IA163" s="2">
        <v>62200</v>
      </c>
      <c r="IB163" s="2">
        <v>42000</v>
      </c>
      <c r="IC163" s="2">
        <v>32200</v>
      </c>
      <c r="ID163" s="2">
        <v>26800</v>
      </c>
      <c r="IE163" s="2">
        <v>32600</v>
      </c>
      <c r="IF163" s="2">
        <v>52500</v>
      </c>
      <c r="IG163" s="2">
        <v>37500</v>
      </c>
      <c r="IH163" s="2">
        <v>37900</v>
      </c>
      <c r="II163" s="2">
        <v>26700</v>
      </c>
      <c r="IJ163" s="2">
        <v>39400</v>
      </c>
      <c r="IK163" s="2">
        <v>64900</v>
      </c>
      <c r="IL163" s="2">
        <v>69500</v>
      </c>
      <c r="IM163" s="2">
        <v>64900</v>
      </c>
      <c r="IN163" s="2">
        <v>83700</v>
      </c>
      <c r="IO163" s="2">
        <v>68600</v>
      </c>
      <c r="IP163" s="2">
        <v>95600</v>
      </c>
      <c r="IQ163" s="2">
        <v>66100</v>
      </c>
      <c r="IR163" s="2">
        <v>119000</v>
      </c>
      <c r="IS163" s="2">
        <v>166100</v>
      </c>
      <c r="IT163" s="2">
        <v>216800</v>
      </c>
    </row>
    <row r="164" spans="1:254" ht="15.9" customHeight="1">
      <c r="A164" s="390" t="s">
        <v>322</v>
      </c>
      <c r="B164" s="46" t="s">
        <v>323</v>
      </c>
      <c r="C164" s="50">
        <v>40100</v>
      </c>
      <c r="D164" s="16">
        <v>-8500</v>
      </c>
      <c r="E164" s="21">
        <v>48600</v>
      </c>
      <c r="F164" s="21">
        <v>70700</v>
      </c>
      <c r="G164" s="21">
        <v>102900</v>
      </c>
      <c r="H164" s="21">
        <v>284800</v>
      </c>
      <c r="I164" s="21">
        <v>137900</v>
      </c>
      <c r="J164" s="21">
        <v>100900</v>
      </c>
      <c r="K164" s="21">
        <v>98000</v>
      </c>
      <c r="L164" s="21">
        <v>82800</v>
      </c>
      <c r="M164" s="21">
        <v>81700</v>
      </c>
      <c r="N164" s="21">
        <v>60300</v>
      </c>
      <c r="O164" s="21">
        <v>98600</v>
      </c>
      <c r="P164" s="21">
        <v>99500</v>
      </c>
      <c r="Q164" s="21">
        <v>70800</v>
      </c>
      <c r="R164" s="21">
        <v>151900</v>
      </c>
      <c r="S164" s="21">
        <v>71100</v>
      </c>
      <c r="T164" s="21">
        <v>123100</v>
      </c>
      <c r="U164" s="21">
        <v>100000</v>
      </c>
      <c r="V164" s="21">
        <v>47200</v>
      </c>
      <c r="W164" s="21">
        <v>32900</v>
      </c>
      <c r="X164" s="21">
        <v>30500</v>
      </c>
      <c r="Y164" s="21">
        <v>76900</v>
      </c>
      <c r="Z164" s="21">
        <v>117500</v>
      </c>
      <c r="AA164" s="21">
        <v>76200</v>
      </c>
      <c r="AB164" s="21">
        <v>104500</v>
      </c>
      <c r="AC164" s="21">
        <v>118400</v>
      </c>
      <c r="AD164" s="21">
        <v>80300</v>
      </c>
      <c r="AE164" s="21">
        <v>94300</v>
      </c>
      <c r="AF164" s="21">
        <v>99600</v>
      </c>
      <c r="AG164" s="21">
        <v>62300</v>
      </c>
      <c r="AH164" s="21">
        <v>56000</v>
      </c>
      <c r="AI164" s="21">
        <v>100200</v>
      </c>
      <c r="AJ164" s="21">
        <v>86000</v>
      </c>
      <c r="AK164" s="21">
        <v>130500</v>
      </c>
      <c r="AL164" s="21">
        <v>94700</v>
      </c>
      <c r="AM164" s="21">
        <v>116400</v>
      </c>
      <c r="AN164" s="21">
        <v>87800</v>
      </c>
      <c r="AO164" s="21">
        <v>69200</v>
      </c>
      <c r="AP164" s="21">
        <v>145000</v>
      </c>
      <c r="AQ164" s="21">
        <v>124700</v>
      </c>
      <c r="AR164" s="21">
        <v>144700</v>
      </c>
      <c r="AS164" s="21">
        <v>107300</v>
      </c>
      <c r="AT164" s="21">
        <v>90800</v>
      </c>
      <c r="AU164" s="21">
        <v>97100</v>
      </c>
      <c r="AV164" s="21">
        <v>111300</v>
      </c>
      <c r="AW164" s="21">
        <v>132100</v>
      </c>
      <c r="AX164" s="21">
        <v>69100</v>
      </c>
      <c r="AY164" s="21">
        <v>99800</v>
      </c>
      <c r="AZ164" s="21">
        <v>98800</v>
      </c>
      <c r="BA164" s="21">
        <v>121400</v>
      </c>
      <c r="BB164" s="21">
        <v>50100</v>
      </c>
      <c r="BC164" s="21">
        <v>80000</v>
      </c>
      <c r="BD164" s="21">
        <v>96600</v>
      </c>
      <c r="BE164" s="21">
        <v>47300</v>
      </c>
      <c r="BF164" s="21">
        <v>52300</v>
      </c>
      <c r="BG164" s="21">
        <v>76000</v>
      </c>
      <c r="BH164" s="21">
        <v>123000</v>
      </c>
      <c r="BI164" s="21">
        <v>76200</v>
      </c>
      <c r="BJ164" s="21">
        <v>97700</v>
      </c>
      <c r="BK164" s="21">
        <v>139200</v>
      </c>
      <c r="BL164" s="21">
        <v>114500</v>
      </c>
      <c r="BM164" s="2">
        <v>160400</v>
      </c>
      <c r="BN164" s="2">
        <v>110700</v>
      </c>
      <c r="BO164" s="2">
        <v>213000</v>
      </c>
      <c r="BP164" s="2">
        <v>359300</v>
      </c>
      <c r="BQ164" s="2">
        <v>243200</v>
      </c>
      <c r="BR164" s="2">
        <v>801800</v>
      </c>
      <c r="BS164" s="2">
        <v>117800</v>
      </c>
      <c r="BT164" s="2">
        <v>96800</v>
      </c>
      <c r="BU164" s="2">
        <v>89100</v>
      </c>
      <c r="BV164" s="2">
        <v>68700</v>
      </c>
      <c r="BW164" s="2">
        <v>46700</v>
      </c>
      <c r="BX164" s="2">
        <v>76400</v>
      </c>
      <c r="BY164" s="2">
        <v>115700</v>
      </c>
      <c r="BZ164" s="2">
        <v>82500</v>
      </c>
      <c r="CA164" s="2">
        <v>26800</v>
      </c>
      <c r="CB164" s="2">
        <v>67500</v>
      </c>
      <c r="CC164" s="2">
        <v>44700</v>
      </c>
      <c r="CD164" s="2">
        <v>67600</v>
      </c>
      <c r="CE164" s="2">
        <v>70600</v>
      </c>
      <c r="CF164" s="2">
        <v>57900</v>
      </c>
      <c r="CG164" s="2">
        <v>41400</v>
      </c>
      <c r="CH164" s="2">
        <v>99800</v>
      </c>
      <c r="CI164" s="2">
        <v>44900</v>
      </c>
      <c r="CJ164" s="2">
        <v>34300</v>
      </c>
      <c r="CK164" s="2">
        <v>55500</v>
      </c>
      <c r="CL164" s="2">
        <v>99400</v>
      </c>
      <c r="CM164" s="2">
        <v>61100</v>
      </c>
      <c r="CN164" s="2">
        <v>68100</v>
      </c>
      <c r="CO164" s="2">
        <v>108000</v>
      </c>
      <c r="CP164" s="2">
        <v>125000</v>
      </c>
      <c r="CQ164" s="2">
        <v>35100</v>
      </c>
      <c r="CR164" s="2">
        <v>79400</v>
      </c>
      <c r="CS164" s="2">
        <v>69600</v>
      </c>
      <c r="CT164" s="2">
        <v>155000</v>
      </c>
      <c r="CU164" s="2">
        <v>65300</v>
      </c>
      <c r="CV164" s="2">
        <v>69800</v>
      </c>
      <c r="CW164" s="2">
        <v>46600</v>
      </c>
      <c r="CX164" s="2">
        <v>48300</v>
      </c>
      <c r="CY164" s="2">
        <v>57400</v>
      </c>
      <c r="CZ164" s="2">
        <v>102600</v>
      </c>
      <c r="DA164" s="2">
        <v>57100</v>
      </c>
      <c r="DB164" s="2">
        <v>102800</v>
      </c>
      <c r="DC164" s="2">
        <v>270200</v>
      </c>
      <c r="DD164" s="2">
        <v>105800</v>
      </c>
      <c r="DE164" s="2">
        <v>127000</v>
      </c>
      <c r="DF164" s="2">
        <v>244000</v>
      </c>
      <c r="DG164" s="2">
        <v>157700</v>
      </c>
      <c r="DH164" s="2">
        <v>153100</v>
      </c>
      <c r="DI164" s="2">
        <v>107100</v>
      </c>
      <c r="DJ164" s="2">
        <v>167100</v>
      </c>
      <c r="DK164" s="2">
        <v>100300</v>
      </c>
      <c r="DL164" s="2">
        <v>124200</v>
      </c>
      <c r="DM164" s="2">
        <v>101900</v>
      </c>
      <c r="DN164" s="2">
        <v>93200</v>
      </c>
      <c r="DO164" s="2">
        <v>181500</v>
      </c>
      <c r="DP164" s="2">
        <v>151400</v>
      </c>
      <c r="DQ164" s="2">
        <v>126800</v>
      </c>
      <c r="DR164" s="2">
        <v>190000</v>
      </c>
      <c r="DS164" s="2">
        <v>176100</v>
      </c>
      <c r="DT164" s="2">
        <v>136000</v>
      </c>
      <c r="DU164" s="2">
        <v>161100</v>
      </c>
      <c r="DV164" s="2">
        <v>118500</v>
      </c>
      <c r="DW164" s="2">
        <v>158300</v>
      </c>
      <c r="DX164" s="2">
        <v>127700</v>
      </c>
      <c r="DY164" s="2">
        <v>164900</v>
      </c>
      <c r="DZ164" s="2">
        <v>507900</v>
      </c>
      <c r="EA164" s="2">
        <v>210000</v>
      </c>
      <c r="EB164" s="2">
        <v>110500</v>
      </c>
      <c r="EC164" s="2">
        <v>122500</v>
      </c>
      <c r="ED164" s="2">
        <v>191900</v>
      </c>
      <c r="EE164" s="2">
        <v>155200</v>
      </c>
      <c r="EF164" s="2">
        <v>88000</v>
      </c>
      <c r="EG164" s="2">
        <v>89600</v>
      </c>
      <c r="EH164" s="2">
        <v>135600</v>
      </c>
      <c r="EI164" s="2">
        <v>89200</v>
      </c>
      <c r="EJ164" s="2">
        <v>102500</v>
      </c>
      <c r="EK164" s="2">
        <v>103600</v>
      </c>
      <c r="EL164" s="2">
        <v>164600</v>
      </c>
      <c r="EM164" s="2">
        <v>172300</v>
      </c>
      <c r="EN164" s="2">
        <v>104200</v>
      </c>
      <c r="EO164" s="2">
        <v>60800</v>
      </c>
      <c r="EP164" s="2">
        <v>63300</v>
      </c>
      <c r="EQ164" s="2">
        <v>87500</v>
      </c>
      <c r="ER164" s="2">
        <v>104100</v>
      </c>
      <c r="ES164" s="2">
        <v>226700</v>
      </c>
      <c r="ET164" s="2">
        <v>125800</v>
      </c>
      <c r="EU164" s="2">
        <v>156000</v>
      </c>
      <c r="EV164" s="2">
        <v>135400</v>
      </c>
      <c r="EW164" s="2">
        <v>90300</v>
      </c>
      <c r="EX164" s="2">
        <v>133400</v>
      </c>
      <c r="EY164" s="2">
        <v>85700</v>
      </c>
      <c r="EZ164" s="2">
        <v>99100</v>
      </c>
      <c r="FA164" s="2">
        <v>84600</v>
      </c>
      <c r="FB164" s="2">
        <v>85200</v>
      </c>
      <c r="FC164" s="2">
        <v>49100</v>
      </c>
      <c r="FD164" s="2">
        <v>89900</v>
      </c>
      <c r="FE164" s="2">
        <v>151000</v>
      </c>
      <c r="FF164" s="2">
        <v>98800</v>
      </c>
      <c r="FG164" s="2">
        <v>109100</v>
      </c>
      <c r="FH164" s="2">
        <v>68600</v>
      </c>
      <c r="FI164" s="2">
        <v>77400</v>
      </c>
      <c r="FJ164" s="2">
        <v>40200</v>
      </c>
      <c r="FK164" s="2">
        <v>88100</v>
      </c>
      <c r="FL164" s="2">
        <v>43600</v>
      </c>
      <c r="FM164" s="2">
        <v>100700</v>
      </c>
      <c r="FN164" s="2">
        <v>94600</v>
      </c>
      <c r="FO164" s="2">
        <v>93000</v>
      </c>
      <c r="FP164" s="2">
        <v>59900</v>
      </c>
      <c r="FQ164" s="2">
        <v>99100</v>
      </c>
      <c r="FR164" s="2">
        <v>155300</v>
      </c>
      <c r="FS164" s="2">
        <v>103900</v>
      </c>
      <c r="FT164" s="2">
        <v>107200</v>
      </c>
      <c r="FU164" s="2">
        <v>170800</v>
      </c>
      <c r="FV164" s="2">
        <v>192100</v>
      </c>
      <c r="FW164" s="2">
        <v>172400</v>
      </c>
      <c r="FX164" s="2">
        <v>124500</v>
      </c>
      <c r="FY164" s="2">
        <v>163600</v>
      </c>
      <c r="FZ164" s="2">
        <v>124400</v>
      </c>
      <c r="GA164" s="2">
        <v>148000</v>
      </c>
      <c r="GB164" s="2">
        <v>197600</v>
      </c>
      <c r="GC164" s="2">
        <v>155500</v>
      </c>
      <c r="GD164" s="2">
        <v>128600</v>
      </c>
      <c r="GE164" s="2">
        <v>258100</v>
      </c>
      <c r="GF164" s="2">
        <v>418600</v>
      </c>
      <c r="GG164" s="2">
        <v>887300</v>
      </c>
      <c r="GH164" s="2">
        <v>314400</v>
      </c>
      <c r="GI164" s="2">
        <v>86700</v>
      </c>
      <c r="GJ164" s="2">
        <v>215100</v>
      </c>
      <c r="GK164" s="2">
        <v>156400</v>
      </c>
      <c r="GL164" s="2">
        <v>152100</v>
      </c>
      <c r="GM164" s="2">
        <v>87500</v>
      </c>
      <c r="GN164" s="2">
        <v>102900</v>
      </c>
      <c r="GO164" s="2">
        <v>96700</v>
      </c>
      <c r="GP164" s="2">
        <v>115900</v>
      </c>
      <c r="GQ164" s="2">
        <v>134300</v>
      </c>
      <c r="GR164" s="2">
        <v>75300</v>
      </c>
      <c r="GS164" s="2">
        <v>74800</v>
      </c>
      <c r="GT164" s="2">
        <v>99400</v>
      </c>
      <c r="GU164" s="2">
        <v>274800</v>
      </c>
      <c r="GV164" s="2">
        <v>130200</v>
      </c>
      <c r="GW164" s="2">
        <v>191900</v>
      </c>
      <c r="GX164" s="2">
        <v>158200</v>
      </c>
      <c r="GY164" s="2">
        <v>212900</v>
      </c>
      <c r="GZ164" s="2">
        <v>278100</v>
      </c>
      <c r="HA164" s="2">
        <v>103500</v>
      </c>
      <c r="HB164" s="2">
        <v>197300</v>
      </c>
      <c r="HC164" s="2">
        <v>196000</v>
      </c>
      <c r="HD164" s="2">
        <v>121700</v>
      </c>
      <c r="HE164" s="2">
        <v>137800</v>
      </c>
      <c r="HF164" s="2">
        <v>177400</v>
      </c>
      <c r="HG164" s="2">
        <v>152700</v>
      </c>
      <c r="HH164" s="2">
        <v>143800</v>
      </c>
      <c r="HI164" s="2">
        <v>191500</v>
      </c>
      <c r="HJ164" s="2">
        <v>198700</v>
      </c>
      <c r="HK164" s="2">
        <v>257600</v>
      </c>
      <c r="HL164" s="2">
        <v>355200</v>
      </c>
      <c r="HM164" s="2">
        <v>498600</v>
      </c>
      <c r="HN164" s="2">
        <v>299600</v>
      </c>
      <c r="HO164" s="2">
        <v>577400</v>
      </c>
      <c r="HP164" s="2">
        <v>235600</v>
      </c>
      <c r="HQ164" s="2">
        <v>938200</v>
      </c>
      <c r="HR164" s="2">
        <v>489400</v>
      </c>
      <c r="HS164" s="2">
        <v>353100</v>
      </c>
      <c r="HT164" s="2">
        <v>212100</v>
      </c>
      <c r="HU164" s="2">
        <v>192700</v>
      </c>
      <c r="HV164" s="2">
        <v>208300</v>
      </c>
      <c r="HW164" s="2">
        <v>206800</v>
      </c>
      <c r="HX164" s="2">
        <v>329400</v>
      </c>
      <c r="HY164" s="2">
        <v>424300</v>
      </c>
      <c r="HZ164" s="2">
        <v>1048600</v>
      </c>
      <c r="IA164" s="2">
        <v>142300</v>
      </c>
      <c r="IB164" s="2">
        <v>224000</v>
      </c>
      <c r="IC164" s="2">
        <v>216000</v>
      </c>
      <c r="ID164" s="2">
        <v>518600</v>
      </c>
      <c r="IE164" s="2">
        <v>312400</v>
      </c>
      <c r="IF164" s="2">
        <v>336300</v>
      </c>
      <c r="IG164" s="2">
        <v>289200</v>
      </c>
      <c r="IH164" s="2">
        <v>196500</v>
      </c>
      <c r="II164" s="2">
        <v>174400</v>
      </c>
      <c r="IJ164" s="2">
        <v>237100</v>
      </c>
      <c r="IK164" s="2">
        <v>403900</v>
      </c>
      <c r="IL164" s="2">
        <v>380800</v>
      </c>
      <c r="IM164" s="2">
        <v>494200</v>
      </c>
      <c r="IN164" s="2">
        <v>301800</v>
      </c>
      <c r="IO164" s="2">
        <v>484000</v>
      </c>
      <c r="IP164" s="2">
        <v>727100</v>
      </c>
      <c r="IQ164" s="2">
        <v>1548500</v>
      </c>
      <c r="IR164" s="2">
        <v>228200</v>
      </c>
      <c r="IS164" s="2">
        <v>233900</v>
      </c>
      <c r="IT164" s="2">
        <v>316800</v>
      </c>
    </row>
    <row r="165" spans="1:254" ht="15.9" customHeight="1">
      <c r="A165" s="390" t="s">
        <v>324</v>
      </c>
      <c r="B165" s="46" t="s">
        <v>325</v>
      </c>
      <c r="C165" s="50">
        <v>82200</v>
      </c>
      <c r="D165" s="16">
        <v>-87200</v>
      </c>
      <c r="E165" s="21">
        <v>169400</v>
      </c>
      <c r="F165" s="21">
        <v>285300</v>
      </c>
      <c r="G165" s="21">
        <v>223000</v>
      </c>
      <c r="H165" s="21">
        <v>213900</v>
      </c>
      <c r="I165" s="21">
        <v>306400</v>
      </c>
      <c r="J165" s="21">
        <v>302100</v>
      </c>
      <c r="K165" s="21">
        <v>655200</v>
      </c>
      <c r="L165" s="21">
        <v>335400</v>
      </c>
      <c r="M165" s="21">
        <v>604400</v>
      </c>
      <c r="N165" s="21">
        <v>927400</v>
      </c>
      <c r="O165" s="21">
        <v>893500</v>
      </c>
      <c r="P165" s="21">
        <v>1145700</v>
      </c>
      <c r="Q165" s="21">
        <v>269500</v>
      </c>
      <c r="R165" s="21">
        <v>160500</v>
      </c>
      <c r="S165" s="21">
        <v>242700</v>
      </c>
      <c r="T165" s="21">
        <v>168200</v>
      </c>
      <c r="U165" s="21">
        <v>160200</v>
      </c>
      <c r="V165" s="21">
        <v>134800</v>
      </c>
      <c r="W165" s="21">
        <v>173700</v>
      </c>
      <c r="X165" s="21">
        <v>142800</v>
      </c>
      <c r="Y165" s="21">
        <v>112100</v>
      </c>
      <c r="Z165" s="21">
        <v>162200</v>
      </c>
      <c r="AA165" s="21">
        <v>191500</v>
      </c>
      <c r="AB165" s="21">
        <v>266300</v>
      </c>
      <c r="AC165" s="21">
        <v>245800</v>
      </c>
      <c r="AD165" s="21">
        <v>201400</v>
      </c>
      <c r="AE165" s="21">
        <v>315000</v>
      </c>
      <c r="AF165" s="21">
        <v>301800</v>
      </c>
      <c r="AG165" s="21">
        <v>264000</v>
      </c>
      <c r="AH165" s="21">
        <v>279000</v>
      </c>
      <c r="AI165" s="21">
        <v>418300</v>
      </c>
      <c r="AJ165" s="21">
        <v>262900</v>
      </c>
      <c r="AK165" s="21">
        <v>148800</v>
      </c>
      <c r="AL165" s="21">
        <v>257400</v>
      </c>
      <c r="AM165" s="21">
        <v>125000</v>
      </c>
      <c r="AN165" s="21">
        <v>292500</v>
      </c>
      <c r="AO165" s="21">
        <v>200700</v>
      </c>
      <c r="AP165" s="21">
        <v>177800</v>
      </c>
      <c r="AQ165" s="21">
        <v>272800</v>
      </c>
      <c r="AR165" s="21">
        <v>241900</v>
      </c>
      <c r="AS165" s="21">
        <v>210200</v>
      </c>
      <c r="AT165" s="21">
        <v>206000</v>
      </c>
      <c r="AU165" s="21">
        <v>162200</v>
      </c>
      <c r="AV165" s="21">
        <v>177900</v>
      </c>
      <c r="AW165" s="21">
        <v>239700</v>
      </c>
      <c r="AX165" s="21">
        <v>197500</v>
      </c>
      <c r="AY165" s="21">
        <v>243400</v>
      </c>
      <c r="AZ165" s="21">
        <v>269500</v>
      </c>
      <c r="BA165" s="21">
        <v>271900</v>
      </c>
      <c r="BB165" s="21">
        <v>178200</v>
      </c>
      <c r="BC165" s="21">
        <v>180700</v>
      </c>
      <c r="BD165" s="21">
        <v>152600</v>
      </c>
      <c r="BE165" s="21">
        <v>187400</v>
      </c>
      <c r="BF165" s="21">
        <v>233000</v>
      </c>
      <c r="BG165" s="21">
        <v>166600</v>
      </c>
      <c r="BH165" s="21">
        <v>123600</v>
      </c>
      <c r="BI165" s="21">
        <v>271700</v>
      </c>
      <c r="BJ165" s="21">
        <v>234600</v>
      </c>
      <c r="BK165" s="21">
        <v>275100</v>
      </c>
      <c r="BL165" s="21">
        <v>403500</v>
      </c>
      <c r="BM165" s="2">
        <v>192200</v>
      </c>
      <c r="BN165" s="2">
        <v>315800</v>
      </c>
      <c r="BO165" s="2">
        <v>262600</v>
      </c>
      <c r="BP165" s="2">
        <v>309700</v>
      </c>
      <c r="BQ165" s="2">
        <v>470900</v>
      </c>
      <c r="BR165" s="2">
        <v>383000</v>
      </c>
      <c r="BS165" s="2">
        <v>498100</v>
      </c>
      <c r="BT165" s="2">
        <v>256600</v>
      </c>
      <c r="BU165" s="2">
        <v>501100</v>
      </c>
      <c r="BV165" s="2">
        <v>411800</v>
      </c>
      <c r="BW165" s="2">
        <v>618900</v>
      </c>
      <c r="BX165" s="2">
        <v>660200</v>
      </c>
      <c r="BY165" s="2">
        <v>1498900</v>
      </c>
      <c r="BZ165" s="2">
        <v>355400</v>
      </c>
      <c r="CA165" s="2">
        <v>435500</v>
      </c>
      <c r="CB165" s="2">
        <v>380900</v>
      </c>
      <c r="CC165" s="2">
        <v>323100</v>
      </c>
      <c r="CD165" s="2">
        <v>290000</v>
      </c>
      <c r="CE165" s="2">
        <v>338500</v>
      </c>
      <c r="CF165" s="2">
        <v>345100</v>
      </c>
      <c r="CG165" s="2">
        <v>216200</v>
      </c>
      <c r="CH165" s="2">
        <v>183000</v>
      </c>
      <c r="CI165" s="2">
        <v>124200</v>
      </c>
      <c r="CJ165" s="2">
        <v>87400</v>
      </c>
      <c r="CK165" s="2">
        <v>85700</v>
      </c>
      <c r="CL165" s="2">
        <v>196200</v>
      </c>
      <c r="CM165" s="2">
        <v>139900</v>
      </c>
      <c r="CN165" s="2">
        <v>253100</v>
      </c>
      <c r="CO165" s="2">
        <v>328600</v>
      </c>
      <c r="CP165" s="2">
        <v>371600</v>
      </c>
      <c r="CQ165" s="2">
        <v>348200</v>
      </c>
      <c r="CR165" s="2">
        <v>263000</v>
      </c>
      <c r="CS165" s="2">
        <v>245200</v>
      </c>
      <c r="CT165" s="2">
        <v>409600</v>
      </c>
      <c r="CU165" s="2">
        <v>338800</v>
      </c>
      <c r="CV165" s="2">
        <v>307800</v>
      </c>
      <c r="CW165" s="2">
        <v>230100</v>
      </c>
      <c r="CX165" s="2">
        <v>219400</v>
      </c>
      <c r="CY165" s="2">
        <v>300200</v>
      </c>
      <c r="CZ165" s="2">
        <v>245400</v>
      </c>
      <c r="DA165" s="2">
        <v>297200</v>
      </c>
      <c r="DB165" s="2">
        <v>352200</v>
      </c>
      <c r="DC165" s="2">
        <v>517900</v>
      </c>
      <c r="DD165" s="2">
        <v>406900</v>
      </c>
      <c r="DE165" s="2">
        <v>331700</v>
      </c>
      <c r="DF165" s="2">
        <v>439500</v>
      </c>
      <c r="DG165" s="2">
        <v>335500</v>
      </c>
      <c r="DH165" s="2">
        <v>332300</v>
      </c>
      <c r="DI165" s="2">
        <v>407600</v>
      </c>
      <c r="DJ165" s="2">
        <v>557100</v>
      </c>
      <c r="DK165" s="2">
        <v>369300</v>
      </c>
      <c r="DL165" s="2">
        <v>460700</v>
      </c>
      <c r="DM165" s="2">
        <v>289500</v>
      </c>
      <c r="DN165" s="2">
        <v>198300</v>
      </c>
      <c r="DO165" s="2">
        <v>291000</v>
      </c>
      <c r="DP165" s="2">
        <v>426700</v>
      </c>
      <c r="DQ165" s="2">
        <v>278300</v>
      </c>
      <c r="DR165" s="2">
        <v>307800</v>
      </c>
      <c r="DS165" s="2">
        <v>487000</v>
      </c>
      <c r="DT165" s="2">
        <v>372600</v>
      </c>
      <c r="DU165" s="2">
        <v>295900</v>
      </c>
      <c r="DV165" s="2">
        <v>478300</v>
      </c>
      <c r="DW165" s="2">
        <v>1059200</v>
      </c>
      <c r="DX165" s="2">
        <v>1302200</v>
      </c>
      <c r="DY165" s="2">
        <v>689200</v>
      </c>
      <c r="DZ165" s="2">
        <v>507000</v>
      </c>
      <c r="EA165" s="2">
        <v>643600</v>
      </c>
      <c r="EB165" s="2">
        <v>225500</v>
      </c>
      <c r="EC165" s="2">
        <v>532100</v>
      </c>
      <c r="ED165" s="2">
        <v>410400</v>
      </c>
      <c r="EE165" s="2">
        <v>547300</v>
      </c>
      <c r="EF165" s="2">
        <v>229600</v>
      </c>
      <c r="EG165" s="2">
        <v>264400</v>
      </c>
      <c r="EH165" s="2">
        <v>195000</v>
      </c>
      <c r="EI165" s="2">
        <v>141100</v>
      </c>
      <c r="EJ165" s="2">
        <v>58100</v>
      </c>
      <c r="EK165" s="2">
        <v>98900</v>
      </c>
      <c r="EL165" s="2">
        <v>65500</v>
      </c>
      <c r="EM165" s="2">
        <v>79300</v>
      </c>
      <c r="EN165" s="2">
        <v>78000</v>
      </c>
      <c r="EO165" s="2">
        <v>61400</v>
      </c>
      <c r="EP165" s="2">
        <v>83300</v>
      </c>
      <c r="EQ165" s="2">
        <v>138800</v>
      </c>
      <c r="ER165" s="2">
        <v>76800</v>
      </c>
      <c r="ES165" s="2">
        <v>115800</v>
      </c>
      <c r="ET165" s="2">
        <v>39900</v>
      </c>
      <c r="EU165" s="2">
        <v>51700</v>
      </c>
      <c r="EV165" s="2">
        <v>37300</v>
      </c>
      <c r="EW165" s="2">
        <v>39200</v>
      </c>
      <c r="EX165" s="2">
        <v>49700</v>
      </c>
      <c r="EY165" s="2">
        <v>75800</v>
      </c>
      <c r="EZ165" s="2">
        <v>94600</v>
      </c>
      <c r="FA165" s="2">
        <v>174000</v>
      </c>
      <c r="FB165" s="2">
        <v>49500</v>
      </c>
      <c r="FC165" s="2">
        <v>72900</v>
      </c>
      <c r="FD165" s="2">
        <v>133000</v>
      </c>
      <c r="FE165" s="2">
        <v>65600</v>
      </c>
      <c r="FF165" s="2">
        <v>132000</v>
      </c>
      <c r="FG165" s="2">
        <v>51800</v>
      </c>
      <c r="FH165" s="2">
        <v>70900</v>
      </c>
      <c r="FI165" s="2">
        <v>113200</v>
      </c>
      <c r="FJ165" s="2">
        <v>64800</v>
      </c>
      <c r="FK165" s="2">
        <v>57600</v>
      </c>
      <c r="FL165" s="2">
        <v>70200</v>
      </c>
      <c r="FM165" s="2">
        <v>70300</v>
      </c>
      <c r="FN165" s="2">
        <v>47300</v>
      </c>
      <c r="FO165" s="2">
        <v>78300</v>
      </c>
      <c r="FP165" s="2">
        <v>95900</v>
      </c>
      <c r="FQ165" s="2">
        <v>56800</v>
      </c>
      <c r="FR165" s="2">
        <v>62300</v>
      </c>
      <c r="FS165" s="2">
        <v>72700</v>
      </c>
      <c r="FT165" s="2">
        <v>97600</v>
      </c>
      <c r="FU165" s="2">
        <v>57500</v>
      </c>
      <c r="FV165" s="2">
        <v>86200</v>
      </c>
      <c r="FW165" s="2">
        <v>96100</v>
      </c>
      <c r="FX165" s="2">
        <v>75800</v>
      </c>
      <c r="FY165" s="2">
        <v>65600</v>
      </c>
      <c r="FZ165" s="2">
        <v>45200</v>
      </c>
      <c r="GA165" s="2">
        <v>62400</v>
      </c>
      <c r="GB165" s="2">
        <v>69200</v>
      </c>
      <c r="GC165" s="2">
        <v>69300</v>
      </c>
      <c r="GD165" s="2">
        <v>89400</v>
      </c>
      <c r="GE165" s="2">
        <v>110500</v>
      </c>
      <c r="GF165" s="2">
        <v>166400</v>
      </c>
      <c r="GG165" s="2">
        <v>150200</v>
      </c>
      <c r="GH165" s="2">
        <v>108400</v>
      </c>
      <c r="GI165" s="2">
        <v>158000</v>
      </c>
      <c r="GJ165" s="2">
        <v>269000</v>
      </c>
      <c r="GK165" s="2">
        <v>201400</v>
      </c>
      <c r="GL165" s="2">
        <v>152500</v>
      </c>
      <c r="GM165" s="2">
        <v>76800</v>
      </c>
      <c r="GN165" s="2">
        <v>94000</v>
      </c>
      <c r="GO165" s="2">
        <v>96600</v>
      </c>
      <c r="GP165" s="2">
        <v>129300</v>
      </c>
      <c r="GQ165" s="2">
        <v>144000</v>
      </c>
      <c r="GR165" s="2">
        <v>123200</v>
      </c>
      <c r="GS165" s="2">
        <v>127400</v>
      </c>
      <c r="GT165" s="2">
        <v>87700</v>
      </c>
      <c r="GU165" s="2">
        <v>108100</v>
      </c>
      <c r="GV165" s="2">
        <v>88800</v>
      </c>
      <c r="GW165" s="2">
        <v>94600</v>
      </c>
      <c r="GX165" s="2">
        <v>98000</v>
      </c>
      <c r="GY165" s="2">
        <v>114000</v>
      </c>
      <c r="GZ165" s="2">
        <v>76100</v>
      </c>
      <c r="HA165" s="2">
        <v>108100</v>
      </c>
      <c r="HB165" s="2">
        <v>163900</v>
      </c>
      <c r="HC165" s="2">
        <v>203600</v>
      </c>
      <c r="HD165" s="2">
        <v>148300</v>
      </c>
      <c r="HE165" s="2">
        <v>247200</v>
      </c>
      <c r="HF165" s="2">
        <v>290700</v>
      </c>
      <c r="HG165" s="2">
        <v>145400</v>
      </c>
      <c r="HH165" s="2">
        <v>88400</v>
      </c>
      <c r="HI165" s="2">
        <v>73400</v>
      </c>
      <c r="HJ165" s="2">
        <v>173100</v>
      </c>
      <c r="HK165" s="2">
        <v>75200</v>
      </c>
      <c r="HL165" s="2">
        <v>88500</v>
      </c>
      <c r="HM165" s="2">
        <v>71400</v>
      </c>
      <c r="HN165" s="2">
        <v>106400</v>
      </c>
      <c r="HO165" s="2">
        <v>120700</v>
      </c>
      <c r="HP165" s="2">
        <v>67900</v>
      </c>
      <c r="HQ165" s="2">
        <v>84900</v>
      </c>
      <c r="HR165" s="2">
        <v>85600</v>
      </c>
      <c r="HS165" s="2">
        <v>113900</v>
      </c>
      <c r="HT165" s="2">
        <v>73100</v>
      </c>
      <c r="HU165" s="2">
        <v>122500</v>
      </c>
      <c r="HV165" s="2">
        <v>69500</v>
      </c>
      <c r="HW165" s="2">
        <v>44500</v>
      </c>
      <c r="HX165" s="2">
        <v>123400</v>
      </c>
      <c r="HY165" s="2">
        <v>140400</v>
      </c>
      <c r="HZ165" s="2">
        <v>89700</v>
      </c>
      <c r="IA165" s="2">
        <v>82800</v>
      </c>
      <c r="IB165" s="2">
        <v>119900</v>
      </c>
      <c r="IC165" s="2">
        <v>78300</v>
      </c>
      <c r="ID165" s="2">
        <v>60100</v>
      </c>
      <c r="IE165" s="2">
        <v>50900</v>
      </c>
      <c r="IF165" s="2">
        <v>51900</v>
      </c>
      <c r="IG165" s="2">
        <v>68300</v>
      </c>
      <c r="IH165" s="2">
        <v>100100</v>
      </c>
      <c r="II165" s="2">
        <v>56100</v>
      </c>
      <c r="IJ165" s="2">
        <v>83800</v>
      </c>
      <c r="IK165" s="2">
        <v>104700</v>
      </c>
      <c r="IL165" s="2">
        <v>106000</v>
      </c>
      <c r="IM165" s="2">
        <v>101700</v>
      </c>
      <c r="IN165" s="2">
        <v>59300</v>
      </c>
      <c r="IO165" s="2">
        <v>60200</v>
      </c>
      <c r="IP165" s="2">
        <v>80500</v>
      </c>
      <c r="IQ165" s="2">
        <v>134700</v>
      </c>
      <c r="IR165" s="2">
        <v>105800</v>
      </c>
      <c r="IS165" s="2">
        <v>115100</v>
      </c>
      <c r="IT165" s="2">
        <v>146000</v>
      </c>
    </row>
    <row r="166" spans="1:254" ht="15.9" customHeight="1">
      <c r="A166" s="390" t="s">
        <v>326</v>
      </c>
      <c r="B166" s="46" t="s">
        <v>327</v>
      </c>
      <c r="C166" s="50">
        <v>3900</v>
      </c>
      <c r="D166" s="16">
        <v>-2900</v>
      </c>
      <c r="E166" s="21">
        <v>6800</v>
      </c>
      <c r="F166" s="21">
        <v>14800</v>
      </c>
      <c r="G166" s="21">
        <v>22100</v>
      </c>
      <c r="H166" s="21">
        <v>21600</v>
      </c>
      <c r="I166" s="21">
        <v>22800</v>
      </c>
      <c r="J166" s="21">
        <v>29900</v>
      </c>
      <c r="K166" s="21">
        <v>31300</v>
      </c>
      <c r="L166" s="21">
        <v>31000</v>
      </c>
      <c r="M166" s="21">
        <v>24400</v>
      </c>
      <c r="N166" s="21">
        <v>80400</v>
      </c>
      <c r="O166" s="21">
        <v>53400</v>
      </c>
      <c r="P166" s="21">
        <v>59500</v>
      </c>
      <c r="Q166" s="21">
        <v>16400</v>
      </c>
      <c r="R166" s="21">
        <v>20700</v>
      </c>
      <c r="S166" s="21">
        <v>34300</v>
      </c>
      <c r="T166" s="21">
        <v>12700</v>
      </c>
      <c r="U166" s="21">
        <v>21500</v>
      </c>
      <c r="V166" s="21">
        <v>10600</v>
      </c>
      <c r="W166" s="21">
        <v>9900</v>
      </c>
      <c r="X166" s="21">
        <v>15900</v>
      </c>
      <c r="Y166" s="21">
        <v>13800</v>
      </c>
      <c r="Z166" s="21">
        <v>17200</v>
      </c>
      <c r="AA166" s="21">
        <v>21300</v>
      </c>
      <c r="AB166" s="21">
        <v>31800</v>
      </c>
      <c r="AC166" s="21">
        <v>29100</v>
      </c>
      <c r="AD166" s="21">
        <v>11900</v>
      </c>
      <c r="AE166" s="21">
        <v>73300</v>
      </c>
      <c r="AF166" s="21">
        <v>32400</v>
      </c>
      <c r="AG166" s="21">
        <v>30700</v>
      </c>
      <c r="AH166" s="21">
        <v>24800</v>
      </c>
      <c r="AI166" s="21">
        <v>34600</v>
      </c>
      <c r="AJ166" s="21">
        <v>21600</v>
      </c>
      <c r="AK166" s="21">
        <v>40800</v>
      </c>
      <c r="AL166" s="21">
        <v>32400</v>
      </c>
      <c r="AM166" s="21">
        <v>26700</v>
      </c>
      <c r="AN166" s="21">
        <v>27000</v>
      </c>
      <c r="AO166" s="21">
        <v>25900</v>
      </c>
      <c r="AP166" s="21">
        <v>23200</v>
      </c>
      <c r="AQ166" s="21">
        <v>16300</v>
      </c>
      <c r="AR166" s="21">
        <v>30600</v>
      </c>
      <c r="AS166" s="21">
        <v>20400</v>
      </c>
      <c r="AT166" s="21">
        <v>38000</v>
      </c>
      <c r="AU166" s="21">
        <v>23700</v>
      </c>
      <c r="AV166" s="21">
        <v>13700</v>
      </c>
      <c r="AW166" s="21">
        <v>21400</v>
      </c>
      <c r="AX166" s="21">
        <v>25700</v>
      </c>
      <c r="AY166" s="21">
        <v>27000</v>
      </c>
      <c r="AZ166" s="21">
        <v>41400</v>
      </c>
      <c r="BA166" s="21">
        <v>17500</v>
      </c>
      <c r="BB166" s="21">
        <v>9700</v>
      </c>
      <c r="BC166" s="21">
        <v>20600</v>
      </c>
      <c r="BD166" s="21">
        <v>15300</v>
      </c>
      <c r="BE166" s="21">
        <v>28500</v>
      </c>
      <c r="BF166" s="21">
        <v>15700</v>
      </c>
      <c r="BG166" s="21">
        <v>23100</v>
      </c>
      <c r="BH166" s="21">
        <v>25200</v>
      </c>
      <c r="BI166" s="21">
        <v>35500</v>
      </c>
      <c r="BJ166" s="21">
        <v>25300</v>
      </c>
      <c r="BK166" s="21">
        <v>30200</v>
      </c>
      <c r="BL166" s="21">
        <v>37800</v>
      </c>
      <c r="BM166" s="2">
        <v>18700</v>
      </c>
      <c r="BN166" s="2">
        <v>29500</v>
      </c>
      <c r="BO166" s="2">
        <v>19000</v>
      </c>
      <c r="BP166" s="2">
        <v>27800</v>
      </c>
      <c r="BQ166" s="2">
        <v>43600</v>
      </c>
      <c r="BR166" s="2">
        <v>73400</v>
      </c>
      <c r="BS166" s="2">
        <v>44500</v>
      </c>
      <c r="BT166" s="2">
        <v>23200</v>
      </c>
      <c r="BU166" s="2">
        <v>43000</v>
      </c>
      <c r="BV166" s="2">
        <v>24900</v>
      </c>
      <c r="BW166" s="2">
        <v>24300</v>
      </c>
      <c r="BX166" s="2">
        <v>25400</v>
      </c>
      <c r="BY166" s="2">
        <v>36500</v>
      </c>
      <c r="BZ166" s="2">
        <v>30600</v>
      </c>
      <c r="CA166" s="2">
        <v>18200</v>
      </c>
      <c r="CB166" s="2">
        <v>28800</v>
      </c>
      <c r="CC166" s="2">
        <v>40700</v>
      </c>
      <c r="CD166" s="2">
        <v>18800</v>
      </c>
      <c r="CE166" s="2">
        <v>32600</v>
      </c>
      <c r="CF166" s="2">
        <v>68200</v>
      </c>
      <c r="CG166" s="2">
        <v>41200</v>
      </c>
      <c r="CH166" s="2">
        <v>51500</v>
      </c>
      <c r="CI166" s="2">
        <v>33000</v>
      </c>
      <c r="CJ166" s="2">
        <v>64600</v>
      </c>
      <c r="CK166" s="2">
        <v>39400</v>
      </c>
      <c r="CL166" s="2">
        <v>74900</v>
      </c>
      <c r="CM166" s="2">
        <v>138200</v>
      </c>
      <c r="CN166" s="2">
        <v>190200</v>
      </c>
      <c r="CO166" s="2">
        <v>176100</v>
      </c>
      <c r="CP166" s="2">
        <v>107700</v>
      </c>
      <c r="CQ166" s="2">
        <v>84200</v>
      </c>
      <c r="CR166" s="2">
        <v>142100</v>
      </c>
      <c r="CS166" s="2">
        <v>52700</v>
      </c>
      <c r="CT166" s="2">
        <v>79900</v>
      </c>
      <c r="CU166" s="2">
        <v>104500</v>
      </c>
      <c r="CV166" s="2">
        <v>53800</v>
      </c>
      <c r="CW166" s="2">
        <v>40100</v>
      </c>
      <c r="CX166" s="2">
        <v>62000</v>
      </c>
      <c r="CY166" s="2">
        <v>50000</v>
      </c>
      <c r="CZ166" s="2">
        <v>45200</v>
      </c>
      <c r="DA166" s="2">
        <v>76300</v>
      </c>
      <c r="DB166" s="2">
        <v>45900</v>
      </c>
      <c r="DC166" s="2">
        <v>88200</v>
      </c>
      <c r="DD166" s="2">
        <v>58300</v>
      </c>
      <c r="DE166" s="2">
        <v>74700</v>
      </c>
      <c r="DF166" s="2">
        <v>128600</v>
      </c>
      <c r="DG166" s="2">
        <v>95800</v>
      </c>
      <c r="DH166" s="2">
        <v>140600</v>
      </c>
      <c r="DI166" s="2">
        <v>59900</v>
      </c>
      <c r="DJ166" s="2">
        <v>56300</v>
      </c>
      <c r="DK166" s="2">
        <v>30400</v>
      </c>
      <c r="DL166" s="2">
        <v>52300</v>
      </c>
      <c r="DM166" s="2">
        <v>98800</v>
      </c>
      <c r="DN166" s="2">
        <v>42700</v>
      </c>
      <c r="DO166" s="2">
        <v>33300</v>
      </c>
      <c r="DP166" s="2">
        <v>46900</v>
      </c>
      <c r="DQ166" s="2">
        <v>53500</v>
      </c>
      <c r="DR166" s="2">
        <v>43200</v>
      </c>
      <c r="DS166" s="2">
        <v>53800</v>
      </c>
      <c r="DT166" s="2">
        <v>31000</v>
      </c>
      <c r="DU166" s="2">
        <v>55000</v>
      </c>
      <c r="DV166" s="2">
        <v>52600</v>
      </c>
      <c r="DW166" s="2">
        <v>50500</v>
      </c>
      <c r="DX166" s="2">
        <v>61100</v>
      </c>
      <c r="DY166" s="2">
        <v>45200</v>
      </c>
      <c r="DZ166" s="2">
        <v>34500</v>
      </c>
      <c r="EA166" s="2">
        <v>41600</v>
      </c>
      <c r="EB166" s="2">
        <v>103100</v>
      </c>
      <c r="EC166" s="2">
        <v>78500</v>
      </c>
      <c r="ED166" s="2">
        <v>28200</v>
      </c>
      <c r="EE166" s="2">
        <v>43600</v>
      </c>
      <c r="EF166" s="2">
        <v>49700</v>
      </c>
      <c r="EG166" s="2">
        <v>24400</v>
      </c>
      <c r="EH166" s="2">
        <v>58600</v>
      </c>
      <c r="EI166" s="2">
        <v>25300</v>
      </c>
      <c r="EJ166" s="2">
        <v>38300</v>
      </c>
      <c r="EK166" s="2">
        <v>33400</v>
      </c>
      <c r="EL166" s="2">
        <v>64400</v>
      </c>
      <c r="EM166" s="2">
        <v>75000</v>
      </c>
      <c r="EN166" s="2">
        <v>70900</v>
      </c>
      <c r="EO166" s="2">
        <v>43800</v>
      </c>
      <c r="EP166" s="2">
        <v>36800</v>
      </c>
      <c r="EQ166" s="2">
        <v>30400</v>
      </c>
      <c r="ER166" s="2">
        <v>42300</v>
      </c>
      <c r="ES166" s="2">
        <v>57100</v>
      </c>
      <c r="ET166" s="2">
        <v>53700</v>
      </c>
      <c r="EU166" s="2">
        <v>61500</v>
      </c>
      <c r="EV166" s="2">
        <v>30000</v>
      </c>
      <c r="EW166" s="2">
        <v>22200</v>
      </c>
      <c r="EX166" s="2">
        <v>23400</v>
      </c>
      <c r="EY166" s="2">
        <v>40800</v>
      </c>
      <c r="EZ166" s="2">
        <v>24800</v>
      </c>
      <c r="FA166" s="2">
        <v>45300</v>
      </c>
      <c r="FB166" s="2">
        <v>17300</v>
      </c>
      <c r="FC166" s="2">
        <v>34100</v>
      </c>
      <c r="FD166" s="2">
        <v>31900</v>
      </c>
      <c r="FE166" s="2">
        <v>53600</v>
      </c>
      <c r="FF166" s="2">
        <v>40000</v>
      </c>
      <c r="FG166" s="2">
        <v>18600</v>
      </c>
      <c r="FH166" s="2">
        <v>58300</v>
      </c>
      <c r="FI166" s="2">
        <v>27800</v>
      </c>
      <c r="FJ166" s="2">
        <v>18100</v>
      </c>
      <c r="FK166" s="2">
        <v>20800</v>
      </c>
      <c r="FL166" s="2">
        <v>35300</v>
      </c>
      <c r="FM166" s="2">
        <v>31500</v>
      </c>
      <c r="FN166" s="2">
        <v>12500</v>
      </c>
      <c r="FO166" s="2">
        <v>44200</v>
      </c>
      <c r="FP166" s="2">
        <v>45000</v>
      </c>
      <c r="FQ166" s="2">
        <v>38800</v>
      </c>
      <c r="FR166" s="2">
        <v>19400</v>
      </c>
      <c r="FS166" s="2">
        <v>22800</v>
      </c>
      <c r="FT166" s="2">
        <v>30900</v>
      </c>
      <c r="FU166" s="2">
        <v>36500</v>
      </c>
      <c r="FV166" s="2">
        <v>30600</v>
      </c>
      <c r="FW166" s="2">
        <v>25200</v>
      </c>
      <c r="FX166" s="2">
        <v>33800</v>
      </c>
      <c r="FY166" s="2">
        <v>34000</v>
      </c>
      <c r="FZ166" s="2">
        <v>68800</v>
      </c>
      <c r="GA166" s="2">
        <v>37900</v>
      </c>
      <c r="GB166" s="2">
        <v>20800</v>
      </c>
      <c r="GC166" s="2">
        <v>28800</v>
      </c>
      <c r="GD166" s="2">
        <v>37100</v>
      </c>
      <c r="GE166" s="2">
        <v>65600</v>
      </c>
      <c r="GF166" s="2">
        <v>85600</v>
      </c>
      <c r="GG166" s="2">
        <v>65700</v>
      </c>
      <c r="GH166" s="2">
        <v>66000</v>
      </c>
      <c r="GI166" s="2">
        <v>81900</v>
      </c>
      <c r="GJ166" s="2">
        <v>198000</v>
      </c>
      <c r="GK166" s="2">
        <v>504100</v>
      </c>
      <c r="GL166" s="2">
        <v>59400</v>
      </c>
      <c r="GM166" s="2">
        <v>24300</v>
      </c>
      <c r="GN166" s="2">
        <v>20000</v>
      </c>
      <c r="GO166" s="2">
        <v>38900</v>
      </c>
      <c r="GP166" s="2">
        <v>23200</v>
      </c>
      <c r="GQ166" s="2">
        <v>25200</v>
      </c>
      <c r="GR166" s="2">
        <v>7900</v>
      </c>
      <c r="GS166" s="2">
        <v>8100</v>
      </c>
      <c r="GT166" s="2">
        <v>14500</v>
      </c>
      <c r="GU166" s="2">
        <v>17000</v>
      </c>
      <c r="GV166" s="2">
        <v>11500</v>
      </c>
      <c r="GW166" s="2">
        <v>14500</v>
      </c>
      <c r="GX166" s="2">
        <v>11800</v>
      </c>
      <c r="GY166" s="2">
        <v>8600</v>
      </c>
      <c r="GZ166" s="2">
        <v>10500</v>
      </c>
      <c r="HA166" s="2">
        <v>17000</v>
      </c>
      <c r="HB166" s="2">
        <v>10400</v>
      </c>
      <c r="HC166" s="2">
        <v>12500</v>
      </c>
      <c r="HD166" s="2">
        <v>8600</v>
      </c>
      <c r="HE166" s="2">
        <v>25100</v>
      </c>
      <c r="HF166" s="2">
        <v>29500</v>
      </c>
      <c r="HG166" s="2">
        <v>29000</v>
      </c>
      <c r="HH166" s="2">
        <v>30100</v>
      </c>
      <c r="HI166" s="2">
        <v>8800</v>
      </c>
      <c r="HJ166" s="2">
        <v>20900</v>
      </c>
      <c r="HK166" s="2">
        <v>15700</v>
      </c>
      <c r="HL166" s="2">
        <v>19600</v>
      </c>
      <c r="HM166" s="2">
        <v>8500</v>
      </c>
      <c r="HN166" s="2">
        <v>14500</v>
      </c>
      <c r="HO166" s="2">
        <v>7200</v>
      </c>
      <c r="HP166" s="2">
        <v>2600</v>
      </c>
      <c r="HQ166" s="2">
        <v>6100</v>
      </c>
      <c r="HR166" s="2">
        <v>4400</v>
      </c>
      <c r="HS166" s="2">
        <v>7900</v>
      </c>
      <c r="HT166" s="2">
        <v>8100</v>
      </c>
      <c r="HU166" s="2">
        <v>14300</v>
      </c>
      <c r="HV166" s="2">
        <v>21400</v>
      </c>
      <c r="HW166" s="2">
        <v>19000</v>
      </c>
      <c r="HX166" s="2">
        <v>10100</v>
      </c>
      <c r="HY166" s="2">
        <v>7400</v>
      </c>
      <c r="HZ166" s="2">
        <v>4700</v>
      </c>
      <c r="IA166" s="2">
        <v>9300</v>
      </c>
      <c r="IB166" s="2">
        <v>11300</v>
      </c>
      <c r="IC166" s="2">
        <v>8400</v>
      </c>
      <c r="ID166" s="2">
        <v>19500</v>
      </c>
      <c r="IE166" s="2">
        <v>20900</v>
      </c>
      <c r="IF166" s="2">
        <v>12900</v>
      </c>
      <c r="IG166" s="2">
        <v>26100</v>
      </c>
      <c r="IH166" s="2">
        <v>24200</v>
      </c>
      <c r="II166" s="2">
        <v>29900</v>
      </c>
      <c r="IJ166" s="2">
        <v>23100</v>
      </c>
      <c r="IK166" s="2">
        <v>28600</v>
      </c>
      <c r="IL166" s="2">
        <v>9900</v>
      </c>
      <c r="IM166" s="2">
        <v>7000</v>
      </c>
      <c r="IN166" s="2">
        <v>8000</v>
      </c>
      <c r="IO166" s="2">
        <v>11000</v>
      </c>
      <c r="IP166" s="2">
        <v>10900</v>
      </c>
      <c r="IQ166" s="2">
        <v>8200</v>
      </c>
      <c r="IR166" s="2">
        <v>4100</v>
      </c>
      <c r="IS166" s="2">
        <v>9800</v>
      </c>
      <c r="IT166" s="2">
        <v>12400</v>
      </c>
    </row>
    <row r="167" spans="1:254" ht="15.9" customHeight="1">
      <c r="A167" s="390" t="s">
        <v>328</v>
      </c>
      <c r="B167" s="46" t="s">
        <v>329</v>
      </c>
      <c r="C167" s="50">
        <v>73800</v>
      </c>
      <c r="D167" s="16">
        <v>-20300</v>
      </c>
      <c r="E167" s="21">
        <v>94100</v>
      </c>
      <c r="F167" s="21">
        <v>126300</v>
      </c>
      <c r="G167" s="21">
        <v>213000</v>
      </c>
      <c r="H167" s="21">
        <v>180500</v>
      </c>
      <c r="I167" s="21">
        <v>190400</v>
      </c>
      <c r="J167" s="21">
        <v>507300</v>
      </c>
      <c r="K167" s="21">
        <v>268200</v>
      </c>
      <c r="L167" s="21">
        <v>175600</v>
      </c>
      <c r="M167" s="21">
        <v>124500</v>
      </c>
      <c r="N167" s="21">
        <v>98600</v>
      </c>
      <c r="O167" s="21">
        <v>84300</v>
      </c>
      <c r="P167" s="21">
        <v>105200</v>
      </c>
      <c r="Q167" s="21">
        <v>108400</v>
      </c>
      <c r="R167" s="21">
        <v>158900</v>
      </c>
      <c r="S167" s="21">
        <v>115800</v>
      </c>
      <c r="T167" s="21">
        <v>83600</v>
      </c>
      <c r="U167" s="21">
        <v>104900</v>
      </c>
      <c r="V167" s="21">
        <v>72800</v>
      </c>
      <c r="W167" s="21">
        <v>91100</v>
      </c>
      <c r="X167" s="21">
        <v>158700</v>
      </c>
      <c r="Y167" s="21">
        <v>105300</v>
      </c>
      <c r="Z167" s="21">
        <v>119800</v>
      </c>
      <c r="AA167" s="21">
        <v>96900</v>
      </c>
      <c r="AB167" s="21">
        <v>82700</v>
      </c>
      <c r="AC167" s="21">
        <v>96600</v>
      </c>
      <c r="AD167" s="21">
        <v>95800</v>
      </c>
      <c r="AE167" s="21">
        <v>112900</v>
      </c>
      <c r="AF167" s="21">
        <v>168400</v>
      </c>
      <c r="AG167" s="21">
        <v>118700</v>
      </c>
      <c r="AH167" s="21">
        <v>142600</v>
      </c>
      <c r="AI167" s="21">
        <v>146700</v>
      </c>
      <c r="AJ167" s="21">
        <v>123400</v>
      </c>
      <c r="AK167" s="21">
        <v>109600</v>
      </c>
      <c r="AL167" s="21">
        <v>130900</v>
      </c>
      <c r="AM167" s="21">
        <v>95300</v>
      </c>
      <c r="AN167" s="21">
        <v>90900</v>
      </c>
      <c r="AO167" s="21">
        <v>69800</v>
      </c>
      <c r="AP167" s="21">
        <v>128000</v>
      </c>
      <c r="AQ167" s="21">
        <v>118400</v>
      </c>
      <c r="AR167" s="21">
        <v>105300</v>
      </c>
      <c r="AS167" s="21">
        <v>162000</v>
      </c>
      <c r="AT167" s="21">
        <v>192400</v>
      </c>
      <c r="AU167" s="21">
        <v>139600</v>
      </c>
      <c r="AV167" s="21">
        <v>65400</v>
      </c>
      <c r="AW167" s="21">
        <v>71200</v>
      </c>
      <c r="AX167" s="21">
        <v>89800</v>
      </c>
      <c r="AY167" s="21">
        <v>216800</v>
      </c>
      <c r="AZ167" s="21">
        <v>225100</v>
      </c>
      <c r="BA167" s="21">
        <v>376000</v>
      </c>
      <c r="BB167" s="21">
        <v>128000</v>
      </c>
      <c r="BC167" s="21">
        <v>79000</v>
      </c>
      <c r="BD167" s="21">
        <v>80700</v>
      </c>
      <c r="BE167" s="21">
        <v>107500</v>
      </c>
      <c r="BF167" s="21">
        <v>109700</v>
      </c>
      <c r="BG167" s="21">
        <v>80700</v>
      </c>
      <c r="BH167" s="21">
        <v>157300</v>
      </c>
      <c r="BI167" s="21">
        <v>152200</v>
      </c>
      <c r="BJ167" s="21">
        <v>137800</v>
      </c>
      <c r="BK167" s="21">
        <v>152600</v>
      </c>
      <c r="BL167" s="21">
        <v>81000</v>
      </c>
      <c r="BM167" s="2">
        <v>113900</v>
      </c>
      <c r="BN167" s="2">
        <v>204500</v>
      </c>
      <c r="BO167" s="2">
        <v>146800</v>
      </c>
      <c r="BP167" s="2">
        <v>186900</v>
      </c>
      <c r="BQ167" s="2">
        <v>166200</v>
      </c>
      <c r="BR167" s="2">
        <v>261100</v>
      </c>
      <c r="BS167" s="2">
        <v>216900</v>
      </c>
      <c r="BT167" s="2">
        <v>296300</v>
      </c>
      <c r="BU167" s="2">
        <v>601500</v>
      </c>
      <c r="BV167" s="2">
        <v>223400</v>
      </c>
      <c r="BW167" s="2">
        <v>109500</v>
      </c>
      <c r="BX167" s="2">
        <v>84800</v>
      </c>
      <c r="BY167" s="2">
        <v>87700</v>
      </c>
      <c r="BZ167" s="2">
        <v>85800</v>
      </c>
      <c r="CA167" s="2">
        <v>104900</v>
      </c>
      <c r="CB167" s="2">
        <v>125800</v>
      </c>
      <c r="CC167" s="2">
        <v>133100</v>
      </c>
      <c r="CD167" s="2">
        <v>93400</v>
      </c>
      <c r="CE167" s="2">
        <v>69800</v>
      </c>
      <c r="CF167" s="2">
        <v>85900</v>
      </c>
      <c r="CG167" s="2">
        <v>95900</v>
      </c>
      <c r="CH167" s="2">
        <v>122200</v>
      </c>
      <c r="CI167" s="2">
        <v>73500</v>
      </c>
      <c r="CJ167" s="2">
        <v>67000</v>
      </c>
      <c r="CK167" s="2">
        <v>107500</v>
      </c>
      <c r="CL167" s="2">
        <v>203700</v>
      </c>
      <c r="CM167" s="2">
        <v>163000</v>
      </c>
      <c r="CN167" s="2">
        <v>134200</v>
      </c>
      <c r="CO167" s="2">
        <v>131800</v>
      </c>
      <c r="CP167" s="2">
        <v>145900</v>
      </c>
      <c r="CQ167" s="2">
        <v>110600</v>
      </c>
      <c r="CR167" s="2">
        <v>92300</v>
      </c>
      <c r="CS167" s="2">
        <v>128000</v>
      </c>
      <c r="CT167" s="2">
        <v>433100</v>
      </c>
      <c r="CU167" s="2">
        <v>199600</v>
      </c>
      <c r="CV167" s="2">
        <v>77900</v>
      </c>
      <c r="CW167" s="2">
        <v>85000</v>
      </c>
      <c r="CX167" s="2">
        <v>117500</v>
      </c>
      <c r="CY167" s="2">
        <v>148500</v>
      </c>
      <c r="CZ167" s="2">
        <v>108400</v>
      </c>
      <c r="DA167" s="2">
        <v>95900</v>
      </c>
      <c r="DB167" s="2">
        <v>137200</v>
      </c>
      <c r="DC167" s="2">
        <v>190000</v>
      </c>
      <c r="DD167" s="2">
        <v>83800</v>
      </c>
      <c r="DE167" s="2">
        <v>132400</v>
      </c>
      <c r="DF167" s="2">
        <v>367000</v>
      </c>
      <c r="DG167" s="2">
        <v>348600</v>
      </c>
      <c r="DH167" s="2">
        <v>143000</v>
      </c>
      <c r="DI167" s="2">
        <v>119100</v>
      </c>
      <c r="DJ167" s="2">
        <v>95100</v>
      </c>
      <c r="DK167" s="2">
        <v>137100</v>
      </c>
      <c r="DL167" s="2">
        <v>226000</v>
      </c>
      <c r="DM167" s="2">
        <v>106900</v>
      </c>
      <c r="DN167" s="2">
        <v>112800</v>
      </c>
      <c r="DO167" s="2">
        <v>174800</v>
      </c>
      <c r="DP167" s="2">
        <v>180600</v>
      </c>
      <c r="DQ167" s="2">
        <v>274000</v>
      </c>
      <c r="DR167" s="2">
        <v>163000</v>
      </c>
      <c r="DS167" s="2">
        <v>187500</v>
      </c>
      <c r="DT167" s="2">
        <v>202600</v>
      </c>
      <c r="DU167" s="2">
        <v>137700</v>
      </c>
      <c r="DV167" s="2">
        <v>160400</v>
      </c>
      <c r="DW167" s="2">
        <v>141600</v>
      </c>
      <c r="DX167" s="2">
        <v>145600</v>
      </c>
      <c r="DY167" s="2">
        <v>233200</v>
      </c>
      <c r="DZ167" s="2">
        <v>226500</v>
      </c>
      <c r="EA167" s="2">
        <v>242800</v>
      </c>
      <c r="EB167" s="2">
        <v>563200</v>
      </c>
      <c r="EC167" s="2">
        <v>274400</v>
      </c>
      <c r="ED167" s="2">
        <v>155900</v>
      </c>
      <c r="EE167" s="2">
        <v>120600</v>
      </c>
      <c r="EF167" s="2">
        <v>222300</v>
      </c>
      <c r="EG167" s="2">
        <v>195100</v>
      </c>
      <c r="EH167" s="2">
        <v>116300</v>
      </c>
      <c r="EI167" s="2">
        <v>177100</v>
      </c>
      <c r="EJ167" s="2">
        <v>128900</v>
      </c>
      <c r="EK167" s="2">
        <v>161800</v>
      </c>
      <c r="EL167" s="2">
        <v>78300</v>
      </c>
      <c r="EM167" s="2">
        <v>121800</v>
      </c>
      <c r="EN167" s="2">
        <v>136800</v>
      </c>
      <c r="EO167" s="2">
        <v>79500</v>
      </c>
      <c r="EP167" s="2">
        <v>102500</v>
      </c>
      <c r="EQ167" s="2">
        <v>122000</v>
      </c>
      <c r="ER167" s="2">
        <v>96000</v>
      </c>
      <c r="ES167" s="2">
        <v>85300</v>
      </c>
      <c r="ET167" s="2">
        <v>71500</v>
      </c>
      <c r="EU167" s="2">
        <v>85500</v>
      </c>
      <c r="EV167" s="2">
        <v>46100</v>
      </c>
      <c r="EW167" s="2">
        <v>57000</v>
      </c>
      <c r="EX167" s="2">
        <v>67900</v>
      </c>
      <c r="EY167" s="2">
        <v>90800</v>
      </c>
      <c r="EZ167" s="2">
        <v>189300</v>
      </c>
      <c r="FA167" s="2">
        <v>378900</v>
      </c>
      <c r="FB167" s="2">
        <v>74600</v>
      </c>
      <c r="FC167" s="2">
        <v>62100</v>
      </c>
      <c r="FD167" s="2">
        <v>66800</v>
      </c>
      <c r="FE167" s="2">
        <v>54700</v>
      </c>
      <c r="FF167" s="2">
        <v>71200</v>
      </c>
      <c r="FG167" s="2">
        <v>69800</v>
      </c>
      <c r="FH167" s="2">
        <v>96700</v>
      </c>
      <c r="FI167" s="2">
        <v>86500</v>
      </c>
      <c r="FJ167" s="2">
        <v>68300</v>
      </c>
      <c r="FK167" s="2">
        <v>61200</v>
      </c>
      <c r="FL167" s="2">
        <v>66000</v>
      </c>
      <c r="FM167" s="2">
        <v>97300</v>
      </c>
      <c r="FN167" s="2">
        <v>103600</v>
      </c>
      <c r="FO167" s="2">
        <v>93100</v>
      </c>
      <c r="FP167" s="2">
        <v>115700</v>
      </c>
      <c r="FQ167" s="2">
        <v>78000</v>
      </c>
      <c r="FR167" s="2">
        <v>132500</v>
      </c>
      <c r="FS167" s="2">
        <v>93600</v>
      </c>
      <c r="FT167" s="2">
        <v>184100</v>
      </c>
      <c r="FU167" s="2">
        <v>76200</v>
      </c>
      <c r="FV167" s="2">
        <v>66000</v>
      </c>
      <c r="FW167" s="2">
        <v>130800</v>
      </c>
      <c r="FX167" s="2">
        <v>106000</v>
      </c>
      <c r="FY167" s="2">
        <v>87900</v>
      </c>
      <c r="FZ167" s="2">
        <v>117000</v>
      </c>
      <c r="GA167" s="2">
        <v>91500</v>
      </c>
      <c r="GB167" s="2">
        <v>143200</v>
      </c>
      <c r="GC167" s="2">
        <v>161400</v>
      </c>
      <c r="GD167" s="2">
        <v>91900</v>
      </c>
      <c r="GE167" s="2">
        <v>139300</v>
      </c>
      <c r="GF167" s="2">
        <v>228600</v>
      </c>
      <c r="GG167" s="2">
        <v>236400</v>
      </c>
      <c r="GH167" s="2">
        <v>182100</v>
      </c>
      <c r="GI167" s="2">
        <v>283100</v>
      </c>
      <c r="GJ167" s="2">
        <v>448000</v>
      </c>
      <c r="GK167" s="2">
        <v>1429500</v>
      </c>
      <c r="GL167" s="2">
        <v>310200</v>
      </c>
      <c r="GM167" s="2">
        <v>104500</v>
      </c>
      <c r="GN167" s="2">
        <v>127900</v>
      </c>
      <c r="GO167" s="2">
        <v>97500</v>
      </c>
      <c r="GP167" s="2">
        <v>115800</v>
      </c>
      <c r="GQ167" s="2">
        <v>131300</v>
      </c>
      <c r="GR167" s="2">
        <v>154700</v>
      </c>
      <c r="GS167" s="2">
        <v>117300</v>
      </c>
      <c r="GT167" s="2">
        <v>132400</v>
      </c>
      <c r="GU167" s="2">
        <v>164600</v>
      </c>
      <c r="GV167" s="2">
        <v>187200</v>
      </c>
      <c r="GW167" s="2">
        <v>136900</v>
      </c>
      <c r="GX167" s="2">
        <v>119600</v>
      </c>
      <c r="GY167" s="2">
        <v>133600</v>
      </c>
      <c r="GZ167" s="2">
        <v>182400</v>
      </c>
      <c r="HA167" s="2">
        <v>139200</v>
      </c>
      <c r="HB167" s="2">
        <v>194400</v>
      </c>
      <c r="HC167" s="2">
        <v>222500</v>
      </c>
      <c r="HD167" s="2">
        <v>88700</v>
      </c>
      <c r="HE167" s="2">
        <v>79600</v>
      </c>
      <c r="HF167" s="2">
        <v>107800</v>
      </c>
      <c r="HG167" s="2">
        <v>140200</v>
      </c>
      <c r="HH167" s="2">
        <v>125100</v>
      </c>
      <c r="HI167" s="2">
        <v>102400</v>
      </c>
      <c r="HJ167" s="2">
        <v>491600</v>
      </c>
      <c r="HK167" s="2">
        <v>205600</v>
      </c>
      <c r="HL167" s="2">
        <v>104900</v>
      </c>
      <c r="HM167" s="2">
        <v>117800</v>
      </c>
      <c r="HN167" s="2">
        <v>127000</v>
      </c>
      <c r="HO167" s="2">
        <v>177900</v>
      </c>
      <c r="HP167" s="2">
        <v>99500</v>
      </c>
      <c r="HQ167" s="2">
        <v>207800</v>
      </c>
      <c r="HR167" s="2">
        <v>160100</v>
      </c>
      <c r="HS167" s="2">
        <v>217800</v>
      </c>
      <c r="HT167" s="2">
        <v>323700</v>
      </c>
      <c r="HU167" s="2">
        <v>215500</v>
      </c>
      <c r="HV167" s="2">
        <v>207500</v>
      </c>
      <c r="HW167" s="2">
        <v>184700</v>
      </c>
      <c r="HX167" s="2">
        <v>149300</v>
      </c>
      <c r="HY167" s="2">
        <v>178500</v>
      </c>
      <c r="HZ167" s="2">
        <v>148500</v>
      </c>
      <c r="IA167" s="2">
        <v>283700</v>
      </c>
      <c r="IB167" s="2">
        <v>217700</v>
      </c>
      <c r="IC167" s="2">
        <v>201000</v>
      </c>
      <c r="ID167" s="2">
        <v>233000</v>
      </c>
      <c r="IE167" s="2">
        <v>199300</v>
      </c>
      <c r="IF167" s="2">
        <v>228700</v>
      </c>
      <c r="IG167" s="2">
        <v>221600</v>
      </c>
      <c r="IH167" s="2">
        <v>374100</v>
      </c>
      <c r="II167" s="2">
        <v>228500</v>
      </c>
      <c r="IJ167" s="2">
        <v>283700</v>
      </c>
      <c r="IK167" s="2">
        <v>246600</v>
      </c>
      <c r="IL167" s="2">
        <v>294100</v>
      </c>
      <c r="IM167" s="2">
        <v>306600</v>
      </c>
      <c r="IN167" s="2">
        <v>397600</v>
      </c>
      <c r="IO167" s="2">
        <v>270700</v>
      </c>
      <c r="IP167" s="2">
        <v>216600</v>
      </c>
      <c r="IQ167" s="2">
        <v>274700</v>
      </c>
      <c r="IR167" s="2">
        <v>286800</v>
      </c>
      <c r="IS167" s="2">
        <v>499000</v>
      </c>
      <c r="IT167" s="2">
        <v>862200</v>
      </c>
    </row>
    <row r="168" spans="1:254" ht="15.9" customHeight="1">
      <c r="A168" s="390" t="s">
        <v>330</v>
      </c>
      <c r="B168" s="46" t="s">
        <v>331</v>
      </c>
      <c r="C168" s="50">
        <v>12900</v>
      </c>
      <c r="D168" s="16">
        <v>-9500</v>
      </c>
      <c r="E168" s="21">
        <v>22400</v>
      </c>
      <c r="F168" s="21">
        <v>37700</v>
      </c>
      <c r="G168" s="21">
        <v>18400</v>
      </c>
      <c r="H168" s="21">
        <v>28700</v>
      </c>
      <c r="I168" s="21">
        <v>17700</v>
      </c>
      <c r="J168" s="21">
        <v>63500</v>
      </c>
      <c r="K168" s="21">
        <v>47100</v>
      </c>
      <c r="L168" s="21">
        <v>17300</v>
      </c>
      <c r="M168" s="21">
        <v>31100</v>
      </c>
      <c r="N168" s="21">
        <v>13000</v>
      </c>
      <c r="O168" s="21">
        <v>20400</v>
      </c>
      <c r="P168" s="21">
        <v>14900</v>
      </c>
      <c r="Q168" s="21">
        <v>12200</v>
      </c>
      <c r="R168" s="21">
        <v>14300</v>
      </c>
      <c r="S168" s="21">
        <v>14700</v>
      </c>
      <c r="T168" s="21">
        <v>13300</v>
      </c>
      <c r="U168" s="21">
        <v>14000</v>
      </c>
      <c r="V168" s="21">
        <v>16100</v>
      </c>
      <c r="W168" s="21">
        <v>37700</v>
      </c>
      <c r="X168" s="21">
        <v>14700</v>
      </c>
      <c r="Y168" s="21">
        <v>17600</v>
      </c>
      <c r="Z168" s="21">
        <v>18200</v>
      </c>
      <c r="AA168" s="21">
        <v>20200</v>
      </c>
      <c r="AB168" s="21">
        <v>17300</v>
      </c>
      <c r="AC168" s="21">
        <v>26300</v>
      </c>
      <c r="AD168" s="21">
        <v>42000</v>
      </c>
      <c r="AE168" s="21">
        <v>45200</v>
      </c>
      <c r="AF168" s="21">
        <v>38200</v>
      </c>
      <c r="AG168" s="21">
        <v>14000</v>
      </c>
      <c r="AH168" s="21">
        <v>33900</v>
      </c>
      <c r="AI168" s="21">
        <v>14300</v>
      </c>
      <c r="AJ168" s="21">
        <v>18000</v>
      </c>
      <c r="AK168" s="21">
        <v>16100</v>
      </c>
      <c r="AL168" s="21">
        <v>16700</v>
      </c>
      <c r="AM168" s="21">
        <v>11000</v>
      </c>
      <c r="AN168" s="21">
        <v>13800</v>
      </c>
      <c r="AO168" s="21">
        <v>28500</v>
      </c>
      <c r="AP168" s="21">
        <v>12200</v>
      </c>
      <c r="AQ168" s="21">
        <v>23100</v>
      </c>
      <c r="AR168" s="21">
        <v>15000</v>
      </c>
      <c r="AS168" s="21">
        <v>15500</v>
      </c>
      <c r="AT168" s="21">
        <v>17800</v>
      </c>
      <c r="AU168" s="21">
        <v>22800</v>
      </c>
      <c r="AV168" s="21">
        <v>13900</v>
      </c>
      <c r="AW168" s="21">
        <v>40900</v>
      </c>
      <c r="AX168" s="21">
        <v>14800</v>
      </c>
      <c r="AY168" s="21">
        <v>20100</v>
      </c>
      <c r="AZ168" s="21">
        <v>28400</v>
      </c>
      <c r="BA168" s="21">
        <v>28100</v>
      </c>
      <c r="BB168" s="21">
        <v>34200</v>
      </c>
      <c r="BC168" s="21">
        <v>44000</v>
      </c>
      <c r="BD168" s="21">
        <v>22800</v>
      </c>
      <c r="BE168" s="21">
        <v>52800</v>
      </c>
      <c r="BF168" s="21">
        <v>21300</v>
      </c>
      <c r="BG168" s="21">
        <v>11600</v>
      </c>
      <c r="BH168" s="21">
        <v>31400</v>
      </c>
      <c r="BI168" s="21">
        <v>29100</v>
      </c>
      <c r="BJ168" s="21">
        <v>18100</v>
      </c>
      <c r="BK168" s="21">
        <v>18600</v>
      </c>
      <c r="BL168" s="21">
        <v>20400</v>
      </c>
      <c r="BM168" s="2">
        <v>26900</v>
      </c>
      <c r="BN168" s="2">
        <v>19400</v>
      </c>
      <c r="BO168" s="2">
        <v>26400</v>
      </c>
      <c r="BP168" s="2">
        <v>46200</v>
      </c>
      <c r="BQ168" s="2">
        <v>52200</v>
      </c>
      <c r="BR168" s="2">
        <v>66800</v>
      </c>
      <c r="BS168" s="2">
        <v>158000</v>
      </c>
      <c r="BT168" s="2">
        <v>53200</v>
      </c>
      <c r="BU168" s="2">
        <v>63800</v>
      </c>
      <c r="BV168" s="2">
        <v>12600</v>
      </c>
      <c r="BW168" s="2">
        <v>19500</v>
      </c>
      <c r="BX168" s="2">
        <v>14300</v>
      </c>
      <c r="BY168" s="2">
        <v>14100</v>
      </c>
      <c r="BZ168" s="2">
        <v>12400</v>
      </c>
      <c r="CA168" s="2">
        <v>9900</v>
      </c>
      <c r="CB168" s="2">
        <v>6900</v>
      </c>
      <c r="CC168" s="2">
        <v>17300</v>
      </c>
      <c r="CD168" s="2">
        <v>15300</v>
      </c>
      <c r="CE168" s="2">
        <v>14900</v>
      </c>
      <c r="CF168" s="2">
        <v>12800</v>
      </c>
      <c r="CG168" s="2">
        <v>25500</v>
      </c>
      <c r="CH168" s="2">
        <v>27500</v>
      </c>
      <c r="CI168" s="2">
        <v>15400</v>
      </c>
      <c r="CJ168" s="2">
        <v>9100</v>
      </c>
      <c r="CK168" s="2">
        <v>21700</v>
      </c>
      <c r="CL168" s="2">
        <v>26600</v>
      </c>
      <c r="CM168" s="2">
        <v>25100</v>
      </c>
      <c r="CN168" s="2">
        <v>25500</v>
      </c>
      <c r="CO168" s="2">
        <v>98400</v>
      </c>
      <c r="CP168" s="2">
        <v>133900</v>
      </c>
      <c r="CQ168" s="2">
        <v>89900</v>
      </c>
      <c r="CR168" s="2">
        <v>80000</v>
      </c>
      <c r="CS168" s="2">
        <v>38000</v>
      </c>
      <c r="CT168" s="2">
        <v>73800</v>
      </c>
      <c r="CU168" s="2">
        <v>37000</v>
      </c>
      <c r="CV168" s="2">
        <v>38600</v>
      </c>
      <c r="CW168" s="2">
        <v>23300</v>
      </c>
      <c r="CX168" s="2">
        <v>29200</v>
      </c>
      <c r="CY168" s="2">
        <v>27100</v>
      </c>
      <c r="CZ168" s="2">
        <v>31200</v>
      </c>
      <c r="DA168" s="2">
        <v>19700</v>
      </c>
      <c r="DB168" s="2">
        <v>23100</v>
      </c>
      <c r="DC168" s="2">
        <v>41900</v>
      </c>
      <c r="DD168" s="2">
        <v>23700</v>
      </c>
      <c r="DE168" s="2">
        <v>30900</v>
      </c>
      <c r="DF168" s="2">
        <v>48300</v>
      </c>
      <c r="DG168" s="2">
        <v>44900</v>
      </c>
      <c r="DH168" s="2">
        <v>45100</v>
      </c>
      <c r="DI168" s="2">
        <v>20500</v>
      </c>
      <c r="DJ168" s="2">
        <v>34500</v>
      </c>
      <c r="DK168" s="2">
        <v>23700</v>
      </c>
      <c r="DL168" s="2">
        <v>33100</v>
      </c>
      <c r="DM168" s="2">
        <v>20900</v>
      </c>
      <c r="DN168" s="2">
        <v>13400</v>
      </c>
      <c r="DO168" s="2">
        <v>11000</v>
      </c>
      <c r="DP168" s="2">
        <v>18900</v>
      </c>
      <c r="DQ168" s="2">
        <v>24400</v>
      </c>
      <c r="DR168" s="2">
        <v>17300</v>
      </c>
      <c r="DS168" s="2">
        <v>18800</v>
      </c>
      <c r="DT168" s="2">
        <v>13000</v>
      </c>
      <c r="DU168" s="2">
        <v>16200</v>
      </c>
      <c r="DV168" s="2">
        <v>20000</v>
      </c>
      <c r="DW168" s="2">
        <v>18000</v>
      </c>
      <c r="DX168" s="2">
        <v>35100</v>
      </c>
      <c r="DY168" s="2">
        <v>29600</v>
      </c>
      <c r="DZ168" s="2">
        <v>52900</v>
      </c>
      <c r="EA168" s="2">
        <v>134200</v>
      </c>
      <c r="EB168" s="2">
        <v>29300</v>
      </c>
      <c r="EC168" s="2">
        <v>11900</v>
      </c>
      <c r="ED168" s="2">
        <v>16300</v>
      </c>
      <c r="EE168" s="2">
        <v>24600</v>
      </c>
      <c r="EF168" s="2">
        <v>16800</v>
      </c>
      <c r="EG168" s="2">
        <v>11600</v>
      </c>
      <c r="EH168" s="2">
        <v>27600</v>
      </c>
      <c r="EI168" s="2">
        <v>19900</v>
      </c>
      <c r="EJ168" s="2">
        <v>16900</v>
      </c>
      <c r="EK168" s="2">
        <v>10300</v>
      </c>
      <c r="EL168" s="2">
        <v>8000</v>
      </c>
      <c r="EM168" s="2">
        <v>15400</v>
      </c>
      <c r="EN168" s="2">
        <v>17600</v>
      </c>
      <c r="EO168" s="2">
        <v>6200</v>
      </c>
      <c r="EP168" s="2">
        <v>12300</v>
      </c>
      <c r="EQ168" s="2">
        <v>24000</v>
      </c>
      <c r="ER168" s="2">
        <v>8100</v>
      </c>
      <c r="ES168" s="2">
        <v>13800</v>
      </c>
      <c r="ET168" s="2">
        <v>6600</v>
      </c>
      <c r="EU168" s="2">
        <v>20200</v>
      </c>
      <c r="EV168" s="2">
        <v>8100</v>
      </c>
      <c r="EW168" s="2">
        <v>29900</v>
      </c>
      <c r="EX168" s="2">
        <v>10800</v>
      </c>
      <c r="EY168" s="2">
        <v>17900</v>
      </c>
      <c r="EZ168" s="2">
        <v>14900</v>
      </c>
      <c r="FA168" s="2">
        <v>8400</v>
      </c>
      <c r="FB168" s="2">
        <v>8400</v>
      </c>
      <c r="FC168" s="2">
        <v>13300</v>
      </c>
      <c r="FD168" s="2">
        <v>14100</v>
      </c>
      <c r="FE168" s="2">
        <v>4600</v>
      </c>
      <c r="FF168" s="2">
        <v>16700</v>
      </c>
      <c r="FG168" s="2">
        <v>16400</v>
      </c>
      <c r="FH168" s="2">
        <v>3900</v>
      </c>
      <c r="FI168" s="2">
        <v>6600</v>
      </c>
      <c r="FJ168" s="2">
        <v>6100</v>
      </c>
      <c r="FK168" s="2">
        <v>6500</v>
      </c>
      <c r="FL168" s="2">
        <v>6300</v>
      </c>
      <c r="FM168" s="2">
        <v>12000</v>
      </c>
      <c r="FN168" s="2">
        <v>7500</v>
      </c>
      <c r="FO168" s="2">
        <v>7000</v>
      </c>
      <c r="FP168" s="2">
        <v>5000</v>
      </c>
      <c r="FQ168" s="2">
        <v>8000</v>
      </c>
      <c r="FR168" s="2">
        <v>5500</v>
      </c>
      <c r="FS168" s="2">
        <v>8600</v>
      </c>
      <c r="FT168" s="2">
        <v>9400</v>
      </c>
      <c r="FU168" s="2">
        <v>7900</v>
      </c>
      <c r="FV168" s="2">
        <v>10300</v>
      </c>
      <c r="FW168" s="2">
        <v>19900</v>
      </c>
      <c r="FX168" s="2">
        <v>5000</v>
      </c>
      <c r="FY168" s="2">
        <v>9800</v>
      </c>
      <c r="FZ168" s="2">
        <v>6000</v>
      </c>
      <c r="GA168" s="2">
        <v>9200</v>
      </c>
      <c r="GB168" s="2">
        <v>10200</v>
      </c>
      <c r="GC168" s="2">
        <v>9100</v>
      </c>
      <c r="GD168" s="2">
        <v>6100</v>
      </c>
      <c r="GE168" s="2">
        <v>7200</v>
      </c>
      <c r="GF168" s="2">
        <v>17000</v>
      </c>
      <c r="GG168" s="2">
        <v>11800</v>
      </c>
      <c r="GH168" s="2">
        <v>9200</v>
      </c>
      <c r="GI168" s="2">
        <v>25200</v>
      </c>
      <c r="GJ168" s="2">
        <v>31600</v>
      </c>
      <c r="GK168" s="2">
        <v>26400</v>
      </c>
      <c r="GL168" s="2">
        <v>15600</v>
      </c>
      <c r="GM168" s="2">
        <v>7900</v>
      </c>
      <c r="GN168" s="2">
        <v>8500</v>
      </c>
      <c r="GO168" s="2">
        <v>9600</v>
      </c>
      <c r="GP168" s="2">
        <v>6200</v>
      </c>
      <c r="GQ168" s="2">
        <v>10400</v>
      </c>
      <c r="GR168" s="2">
        <v>9800</v>
      </c>
      <c r="GS168" s="2">
        <v>9100</v>
      </c>
      <c r="GT168" s="2">
        <v>6800</v>
      </c>
      <c r="GU168" s="2">
        <v>16000</v>
      </c>
      <c r="GV168" s="2">
        <v>23000</v>
      </c>
      <c r="GW168" s="2">
        <v>16000</v>
      </c>
      <c r="GX168" s="2">
        <v>18700</v>
      </c>
      <c r="GY168" s="2">
        <v>21700</v>
      </c>
      <c r="GZ168" s="2">
        <v>17100</v>
      </c>
      <c r="HA168" s="2">
        <v>8300</v>
      </c>
      <c r="HB168" s="2">
        <v>9300</v>
      </c>
      <c r="HC168" s="2">
        <v>14100</v>
      </c>
      <c r="HD168" s="2">
        <v>8300</v>
      </c>
      <c r="HE168" s="2">
        <v>13600</v>
      </c>
      <c r="HF168" s="2">
        <v>16200</v>
      </c>
      <c r="HG168" s="2">
        <v>20700</v>
      </c>
      <c r="HH168" s="2">
        <v>26000</v>
      </c>
      <c r="HI168" s="2">
        <v>10500</v>
      </c>
      <c r="HJ168" s="2">
        <v>21400</v>
      </c>
      <c r="HK168" s="2">
        <v>8500</v>
      </c>
      <c r="HL168" s="2">
        <v>11000</v>
      </c>
      <c r="HM168" s="2">
        <v>8000</v>
      </c>
      <c r="HN168" s="2">
        <v>12800</v>
      </c>
      <c r="HO168" s="2">
        <v>14900</v>
      </c>
      <c r="HP168" s="2">
        <v>7600</v>
      </c>
      <c r="HQ168" s="2">
        <v>9900</v>
      </c>
      <c r="HR168" s="2">
        <v>11000</v>
      </c>
      <c r="HS168" s="2">
        <v>9700</v>
      </c>
      <c r="HT168" s="2">
        <v>9300</v>
      </c>
      <c r="HU168" s="2">
        <v>11200</v>
      </c>
      <c r="HV168" s="2">
        <v>11300</v>
      </c>
      <c r="HW168" s="2">
        <v>10700</v>
      </c>
      <c r="HX168" s="2">
        <v>20100</v>
      </c>
      <c r="HY168" s="2">
        <v>60400</v>
      </c>
      <c r="HZ168" s="2">
        <v>8500</v>
      </c>
      <c r="IA168" s="2">
        <v>4400</v>
      </c>
      <c r="IB168" s="2">
        <v>12900</v>
      </c>
      <c r="IC168" s="2">
        <v>6000</v>
      </c>
      <c r="ID168" s="2">
        <v>8200</v>
      </c>
      <c r="IE168" s="2">
        <v>7600</v>
      </c>
      <c r="IF168" s="2">
        <v>18100</v>
      </c>
      <c r="IG168" s="2">
        <v>11600</v>
      </c>
      <c r="IH168" s="2">
        <v>10200</v>
      </c>
      <c r="II168" s="2">
        <v>10000</v>
      </c>
      <c r="IJ168" s="2">
        <v>9300</v>
      </c>
      <c r="IK168" s="2">
        <v>15400</v>
      </c>
      <c r="IL168" s="2">
        <v>12100</v>
      </c>
      <c r="IM168" s="2">
        <v>5900</v>
      </c>
      <c r="IN168" s="2">
        <v>6000</v>
      </c>
      <c r="IO168" s="2">
        <v>5100</v>
      </c>
      <c r="IP168" s="2">
        <v>8600</v>
      </c>
      <c r="IQ168" s="2">
        <v>4900</v>
      </c>
      <c r="IR168" s="2">
        <v>9900</v>
      </c>
      <c r="IS168" s="2">
        <v>32300</v>
      </c>
      <c r="IT168" s="2">
        <v>22600</v>
      </c>
    </row>
    <row r="169" spans="1:254" ht="15.9" customHeight="1">
      <c r="A169" s="390" t="s">
        <v>332</v>
      </c>
      <c r="B169" s="46" t="s">
        <v>333</v>
      </c>
      <c r="C169" s="50">
        <v>48000</v>
      </c>
      <c r="D169" s="16">
        <v>-56300</v>
      </c>
      <c r="E169" s="21">
        <v>104300</v>
      </c>
      <c r="F169" s="21">
        <v>171200</v>
      </c>
      <c r="G169" s="21">
        <v>178400</v>
      </c>
      <c r="H169" s="21">
        <v>283900</v>
      </c>
      <c r="I169" s="21">
        <v>313800</v>
      </c>
      <c r="J169" s="21">
        <v>206000</v>
      </c>
      <c r="K169" s="21">
        <v>215900</v>
      </c>
      <c r="L169" s="21">
        <v>217200</v>
      </c>
      <c r="M169" s="21">
        <v>185400</v>
      </c>
      <c r="N169" s="21">
        <v>156000</v>
      </c>
      <c r="O169" s="21">
        <v>125500</v>
      </c>
      <c r="P169" s="21">
        <v>176100</v>
      </c>
      <c r="Q169" s="21">
        <v>199500</v>
      </c>
      <c r="R169" s="21">
        <v>212100</v>
      </c>
      <c r="S169" s="21">
        <v>205300</v>
      </c>
      <c r="T169" s="21">
        <v>143800</v>
      </c>
      <c r="U169" s="21">
        <v>134600</v>
      </c>
      <c r="V169" s="21">
        <v>216600</v>
      </c>
      <c r="W169" s="21">
        <v>142300</v>
      </c>
      <c r="X169" s="21">
        <v>156100</v>
      </c>
      <c r="Y169" s="21">
        <v>134000</v>
      </c>
      <c r="Z169" s="21">
        <v>187100</v>
      </c>
      <c r="AA169" s="21">
        <v>200800</v>
      </c>
      <c r="AB169" s="21">
        <v>199200</v>
      </c>
      <c r="AC169" s="21">
        <v>177700</v>
      </c>
      <c r="AD169" s="21">
        <v>178700</v>
      </c>
      <c r="AE169" s="21">
        <v>160700</v>
      </c>
      <c r="AF169" s="21">
        <v>188900</v>
      </c>
      <c r="AG169" s="21">
        <v>206500</v>
      </c>
      <c r="AH169" s="21">
        <v>189600</v>
      </c>
      <c r="AI169" s="21">
        <v>177300</v>
      </c>
      <c r="AJ169" s="21">
        <v>189900</v>
      </c>
      <c r="AK169" s="21">
        <v>174200</v>
      </c>
      <c r="AL169" s="21">
        <v>185400</v>
      </c>
      <c r="AM169" s="21">
        <v>173200</v>
      </c>
      <c r="AN169" s="21">
        <v>141300</v>
      </c>
      <c r="AO169" s="21">
        <v>200300</v>
      </c>
      <c r="AP169" s="21">
        <v>205600</v>
      </c>
      <c r="AQ169" s="21">
        <v>241000</v>
      </c>
      <c r="AR169" s="21">
        <v>268000</v>
      </c>
      <c r="AS169" s="21">
        <v>400800</v>
      </c>
      <c r="AT169" s="21">
        <v>302700</v>
      </c>
      <c r="AU169" s="21">
        <v>392700</v>
      </c>
      <c r="AV169" s="21">
        <v>191500</v>
      </c>
      <c r="AW169" s="21">
        <v>197700</v>
      </c>
      <c r="AX169" s="21">
        <v>238800</v>
      </c>
      <c r="AY169" s="21">
        <v>343100</v>
      </c>
      <c r="AZ169" s="21">
        <v>297100</v>
      </c>
      <c r="BA169" s="21">
        <v>227000</v>
      </c>
      <c r="BB169" s="21">
        <v>231800</v>
      </c>
      <c r="BC169" s="21">
        <v>315800</v>
      </c>
      <c r="BD169" s="21">
        <v>196600</v>
      </c>
      <c r="BE169" s="21">
        <v>216500</v>
      </c>
      <c r="BF169" s="21">
        <v>302500</v>
      </c>
      <c r="BG169" s="21">
        <v>256200</v>
      </c>
      <c r="BH169" s="21">
        <v>372900</v>
      </c>
      <c r="BI169" s="21">
        <v>298300</v>
      </c>
      <c r="BJ169" s="21">
        <v>257000</v>
      </c>
      <c r="BK169" s="21">
        <v>394400</v>
      </c>
      <c r="BL169" s="21">
        <v>531600</v>
      </c>
      <c r="BM169" s="2">
        <v>439400</v>
      </c>
      <c r="BN169" s="2">
        <v>230200</v>
      </c>
      <c r="BO169" s="2">
        <v>368100</v>
      </c>
      <c r="BP169" s="2">
        <v>604600</v>
      </c>
      <c r="BQ169" s="2">
        <v>1317300</v>
      </c>
      <c r="BR169" s="2">
        <v>1503800</v>
      </c>
      <c r="BS169" s="2">
        <v>1894300</v>
      </c>
      <c r="BT169" s="2">
        <v>202800</v>
      </c>
      <c r="BU169" s="2">
        <v>251600</v>
      </c>
      <c r="BV169" s="2">
        <v>296300</v>
      </c>
      <c r="BW169" s="2">
        <v>279600</v>
      </c>
      <c r="BX169" s="2">
        <v>293400</v>
      </c>
      <c r="BY169" s="2">
        <v>230700</v>
      </c>
      <c r="BZ169" s="2">
        <v>181500</v>
      </c>
      <c r="CA169" s="2">
        <v>193200</v>
      </c>
      <c r="CB169" s="2">
        <v>320200</v>
      </c>
      <c r="CC169" s="2">
        <v>403700</v>
      </c>
      <c r="CD169" s="2">
        <v>356400</v>
      </c>
      <c r="CE169" s="2">
        <v>248400</v>
      </c>
      <c r="CF169" s="2">
        <v>211500</v>
      </c>
      <c r="CG169" s="2">
        <v>403300</v>
      </c>
      <c r="CH169" s="2">
        <v>282000</v>
      </c>
      <c r="CI169" s="2">
        <v>211800</v>
      </c>
      <c r="CJ169" s="2">
        <v>288900</v>
      </c>
      <c r="CK169" s="2">
        <v>281300</v>
      </c>
      <c r="CL169" s="2">
        <v>509500</v>
      </c>
      <c r="CM169" s="2">
        <v>458900</v>
      </c>
      <c r="CN169" s="2">
        <v>648900</v>
      </c>
      <c r="CO169" s="2">
        <v>876900</v>
      </c>
      <c r="CP169" s="2">
        <v>892400</v>
      </c>
      <c r="CQ169" s="2">
        <v>273400</v>
      </c>
      <c r="CR169" s="2">
        <v>337900</v>
      </c>
      <c r="CS169" s="2">
        <v>191600</v>
      </c>
      <c r="CT169" s="2">
        <v>463900</v>
      </c>
      <c r="CU169" s="2">
        <v>593800</v>
      </c>
      <c r="CV169" s="2">
        <v>518000</v>
      </c>
      <c r="CW169" s="2">
        <v>392700</v>
      </c>
      <c r="CX169" s="2">
        <v>541400</v>
      </c>
      <c r="CY169" s="2">
        <v>406200</v>
      </c>
      <c r="CZ169" s="2">
        <v>486700</v>
      </c>
      <c r="DA169" s="2">
        <v>626500</v>
      </c>
      <c r="DB169" s="2">
        <v>1239400</v>
      </c>
      <c r="DC169" s="2">
        <v>6571600</v>
      </c>
      <c r="DD169" s="2">
        <v>1060500</v>
      </c>
      <c r="DE169" s="2">
        <v>1111200</v>
      </c>
      <c r="DF169" s="2">
        <v>4930100</v>
      </c>
      <c r="DG169" s="2">
        <v>5739800</v>
      </c>
      <c r="DH169" s="2">
        <v>3002200</v>
      </c>
      <c r="DI169" s="2">
        <v>714100</v>
      </c>
      <c r="DJ169" s="2">
        <v>528300</v>
      </c>
      <c r="DK169" s="2">
        <v>651200</v>
      </c>
      <c r="DL169" s="2">
        <v>1146400</v>
      </c>
      <c r="DM169" s="2">
        <v>3117600</v>
      </c>
      <c r="DN169" s="2">
        <v>135400</v>
      </c>
      <c r="DO169" s="2">
        <v>113500</v>
      </c>
      <c r="DP169" s="2">
        <v>104700</v>
      </c>
      <c r="DQ169" s="2">
        <v>289000</v>
      </c>
      <c r="DR169" s="2">
        <v>181200</v>
      </c>
      <c r="DS169" s="2">
        <v>228000</v>
      </c>
      <c r="DT169" s="2">
        <v>179400</v>
      </c>
      <c r="DU169" s="2">
        <v>228500</v>
      </c>
      <c r="DV169" s="2">
        <v>185600</v>
      </c>
      <c r="DW169" s="2">
        <v>246800</v>
      </c>
      <c r="DX169" s="2">
        <v>412400</v>
      </c>
      <c r="DY169" s="2">
        <v>340900</v>
      </c>
      <c r="DZ169" s="2">
        <v>366900</v>
      </c>
      <c r="EA169" s="2">
        <v>658000</v>
      </c>
      <c r="EB169" s="2">
        <v>212100</v>
      </c>
      <c r="EC169" s="2">
        <v>192700</v>
      </c>
      <c r="ED169" s="2">
        <v>143900</v>
      </c>
      <c r="EE169" s="2">
        <v>264200</v>
      </c>
      <c r="EF169" s="2">
        <v>138500</v>
      </c>
      <c r="EG169" s="2">
        <v>201900</v>
      </c>
      <c r="EH169" s="2">
        <v>242900</v>
      </c>
      <c r="EI169" s="2">
        <v>219000</v>
      </c>
      <c r="EJ169" s="2">
        <v>221800</v>
      </c>
      <c r="EK169" s="2">
        <v>286300</v>
      </c>
      <c r="EL169" s="2">
        <v>345900</v>
      </c>
      <c r="EM169" s="2">
        <v>408100</v>
      </c>
      <c r="EN169" s="2">
        <v>404600</v>
      </c>
      <c r="EO169" s="2">
        <v>120400</v>
      </c>
      <c r="EP169" s="2">
        <v>163400</v>
      </c>
      <c r="EQ169" s="2">
        <v>136600</v>
      </c>
      <c r="ER169" s="2">
        <v>206400</v>
      </c>
      <c r="ES169" s="2">
        <v>195000</v>
      </c>
      <c r="ET169" s="2">
        <v>147500</v>
      </c>
      <c r="EU169" s="2">
        <v>174700</v>
      </c>
      <c r="EV169" s="2">
        <v>156100</v>
      </c>
      <c r="EW169" s="2">
        <v>128800</v>
      </c>
      <c r="EX169" s="2">
        <v>132100</v>
      </c>
      <c r="EY169" s="2">
        <v>217700</v>
      </c>
      <c r="EZ169" s="2">
        <v>133200</v>
      </c>
      <c r="FA169" s="2">
        <v>126100</v>
      </c>
      <c r="FB169" s="2">
        <v>96800</v>
      </c>
      <c r="FC169" s="2">
        <v>141700</v>
      </c>
      <c r="FD169" s="2">
        <v>183200</v>
      </c>
      <c r="FE169" s="2">
        <v>275900</v>
      </c>
      <c r="FF169" s="2">
        <v>291100</v>
      </c>
      <c r="FG169" s="2">
        <v>124200</v>
      </c>
      <c r="FH169" s="2">
        <v>80500</v>
      </c>
      <c r="FI169" s="2">
        <v>61300</v>
      </c>
      <c r="FJ169" s="2">
        <v>161900</v>
      </c>
      <c r="FK169" s="2">
        <v>130600</v>
      </c>
      <c r="FL169" s="2">
        <v>232200</v>
      </c>
      <c r="FM169" s="2">
        <v>120100</v>
      </c>
      <c r="FN169" s="2">
        <v>101600</v>
      </c>
      <c r="FO169" s="2">
        <v>250700</v>
      </c>
      <c r="FP169" s="2">
        <v>212100</v>
      </c>
      <c r="FQ169" s="2">
        <v>174300</v>
      </c>
      <c r="FR169" s="2">
        <v>81700</v>
      </c>
      <c r="FS169" s="2">
        <v>113100</v>
      </c>
      <c r="FT169" s="2">
        <v>101900</v>
      </c>
      <c r="FU169" s="2">
        <v>81600</v>
      </c>
      <c r="FV169" s="2">
        <v>59800</v>
      </c>
      <c r="FW169" s="2">
        <v>194900</v>
      </c>
      <c r="FX169" s="2">
        <v>101400</v>
      </c>
      <c r="FY169" s="2">
        <v>88800</v>
      </c>
      <c r="FZ169" s="2">
        <v>54500</v>
      </c>
      <c r="GA169" s="2">
        <v>108900</v>
      </c>
      <c r="GB169" s="2">
        <v>143300</v>
      </c>
      <c r="GC169" s="2">
        <v>103800</v>
      </c>
      <c r="GD169" s="2">
        <v>108300</v>
      </c>
      <c r="GE169" s="2">
        <v>109900</v>
      </c>
      <c r="GF169" s="2">
        <v>202400</v>
      </c>
      <c r="GG169" s="2">
        <v>462600</v>
      </c>
      <c r="GH169" s="2">
        <v>729400</v>
      </c>
      <c r="GI169" s="2">
        <v>154700</v>
      </c>
      <c r="GJ169" s="2">
        <v>90900</v>
      </c>
      <c r="GK169" s="2">
        <v>153000</v>
      </c>
      <c r="GL169" s="2">
        <v>117000</v>
      </c>
      <c r="GM169" s="2">
        <v>106000</v>
      </c>
      <c r="GN169" s="2">
        <v>97700</v>
      </c>
      <c r="GO169" s="2">
        <v>80600</v>
      </c>
      <c r="GP169" s="2">
        <v>86900</v>
      </c>
      <c r="GQ169" s="2">
        <v>83200</v>
      </c>
      <c r="GR169" s="2">
        <v>82700</v>
      </c>
      <c r="GS169" s="2">
        <v>122400</v>
      </c>
      <c r="GT169" s="2">
        <v>190400</v>
      </c>
      <c r="GU169" s="2">
        <v>166200</v>
      </c>
      <c r="GV169" s="2">
        <v>166700</v>
      </c>
      <c r="GW169" s="2">
        <v>170900</v>
      </c>
      <c r="GX169" s="2">
        <v>70100</v>
      </c>
      <c r="GY169" s="2">
        <v>72500</v>
      </c>
      <c r="GZ169" s="2">
        <v>139100</v>
      </c>
      <c r="HA169" s="2">
        <v>90700</v>
      </c>
      <c r="HB169" s="2">
        <v>87000</v>
      </c>
      <c r="HC169" s="2">
        <v>149400</v>
      </c>
      <c r="HD169" s="2">
        <v>104900</v>
      </c>
      <c r="HE169" s="2">
        <v>115000</v>
      </c>
      <c r="HF169" s="2">
        <v>191700</v>
      </c>
      <c r="HG169" s="2">
        <v>234000</v>
      </c>
      <c r="HH169" s="2">
        <v>113900</v>
      </c>
      <c r="HI169" s="2">
        <v>133000</v>
      </c>
      <c r="HJ169" s="2">
        <v>223500</v>
      </c>
      <c r="HK169" s="2">
        <v>101900</v>
      </c>
      <c r="HL169" s="2">
        <v>94900</v>
      </c>
      <c r="HM169" s="2">
        <v>141400</v>
      </c>
      <c r="HN169" s="2">
        <v>142500</v>
      </c>
      <c r="HO169" s="2">
        <v>128000</v>
      </c>
      <c r="HP169" s="2">
        <v>87000</v>
      </c>
      <c r="HQ169" s="2">
        <v>114800</v>
      </c>
      <c r="HR169" s="2">
        <v>110800</v>
      </c>
      <c r="HS169" s="2">
        <v>94400</v>
      </c>
      <c r="HT169" s="2">
        <v>220200</v>
      </c>
      <c r="HU169" s="2">
        <v>240200</v>
      </c>
      <c r="HV169" s="2">
        <v>136300</v>
      </c>
      <c r="HW169" s="2">
        <v>120100</v>
      </c>
      <c r="HX169" s="2">
        <v>98300</v>
      </c>
      <c r="HY169" s="2">
        <v>110300</v>
      </c>
      <c r="HZ169" s="2">
        <v>104200</v>
      </c>
      <c r="IA169" s="2">
        <v>164200</v>
      </c>
      <c r="IB169" s="2">
        <v>150300</v>
      </c>
      <c r="IC169" s="2">
        <v>182400</v>
      </c>
      <c r="ID169" s="2">
        <v>505100</v>
      </c>
      <c r="IE169" s="2">
        <v>417200</v>
      </c>
      <c r="IF169" s="2">
        <v>539900</v>
      </c>
      <c r="IG169" s="2">
        <v>226200</v>
      </c>
      <c r="IH169" s="2">
        <v>338600</v>
      </c>
      <c r="II169" s="2">
        <v>150100</v>
      </c>
      <c r="IJ169" s="2">
        <v>153200</v>
      </c>
      <c r="IK169" s="2">
        <v>142600</v>
      </c>
      <c r="IL169" s="2">
        <v>74200</v>
      </c>
      <c r="IM169" s="2">
        <v>155000</v>
      </c>
      <c r="IN169" s="2">
        <v>89300</v>
      </c>
      <c r="IO169" s="2">
        <v>52500</v>
      </c>
      <c r="IP169" s="2">
        <v>106500</v>
      </c>
      <c r="IQ169" s="2">
        <v>222500</v>
      </c>
      <c r="IR169" s="2">
        <v>603100</v>
      </c>
      <c r="IS169" s="2">
        <v>87300</v>
      </c>
      <c r="IT169" s="2">
        <v>48700</v>
      </c>
    </row>
    <row r="170" spans="1:254" ht="15.9" customHeight="1">
      <c r="A170" s="390" t="s">
        <v>334</v>
      </c>
      <c r="B170" s="46" t="s">
        <v>335</v>
      </c>
      <c r="C170" s="50">
        <v>17800</v>
      </c>
      <c r="D170" s="16">
        <v>-28900</v>
      </c>
      <c r="E170" s="21">
        <v>46700</v>
      </c>
      <c r="F170" s="21">
        <v>60300</v>
      </c>
      <c r="G170" s="21">
        <v>96600</v>
      </c>
      <c r="H170" s="21">
        <v>160700</v>
      </c>
      <c r="I170" s="21">
        <v>242800</v>
      </c>
      <c r="J170" s="21">
        <v>76000</v>
      </c>
      <c r="K170" s="21">
        <v>75800</v>
      </c>
      <c r="L170" s="21">
        <v>36200</v>
      </c>
      <c r="M170" s="21">
        <v>81900</v>
      </c>
      <c r="N170" s="21">
        <v>46300</v>
      </c>
      <c r="O170" s="21">
        <v>46900</v>
      </c>
      <c r="P170" s="21">
        <v>43200</v>
      </c>
      <c r="Q170" s="21">
        <v>62800</v>
      </c>
      <c r="R170" s="21">
        <v>54000</v>
      </c>
      <c r="S170" s="21">
        <v>66400</v>
      </c>
      <c r="T170" s="21">
        <v>78100</v>
      </c>
      <c r="U170" s="21">
        <v>57500</v>
      </c>
      <c r="V170" s="21">
        <v>38000</v>
      </c>
      <c r="W170" s="21">
        <v>62700</v>
      </c>
      <c r="X170" s="21">
        <v>48000</v>
      </c>
      <c r="Y170" s="21">
        <v>99100</v>
      </c>
      <c r="Z170" s="21">
        <v>61100</v>
      </c>
      <c r="AA170" s="21">
        <v>56200</v>
      </c>
      <c r="AB170" s="21">
        <v>33600</v>
      </c>
      <c r="AC170" s="21">
        <v>42200</v>
      </c>
      <c r="AD170" s="21">
        <v>34800</v>
      </c>
      <c r="AE170" s="21">
        <v>44900</v>
      </c>
      <c r="AF170" s="21">
        <v>63300</v>
      </c>
      <c r="AG170" s="21">
        <v>59000</v>
      </c>
      <c r="AH170" s="21">
        <v>41800</v>
      </c>
      <c r="AI170" s="21">
        <v>54100</v>
      </c>
      <c r="AJ170" s="21">
        <v>49900</v>
      </c>
      <c r="AK170" s="21">
        <v>55000</v>
      </c>
      <c r="AL170" s="21">
        <v>58800</v>
      </c>
      <c r="AM170" s="21">
        <v>63500</v>
      </c>
      <c r="AN170" s="21">
        <v>132900</v>
      </c>
      <c r="AO170" s="21">
        <v>140900</v>
      </c>
      <c r="AP170" s="21">
        <v>114400</v>
      </c>
      <c r="AQ170" s="21">
        <v>99900</v>
      </c>
      <c r="AR170" s="21">
        <v>99800</v>
      </c>
      <c r="AS170" s="21">
        <v>150800</v>
      </c>
      <c r="AT170" s="21">
        <v>70900</v>
      </c>
      <c r="AU170" s="21">
        <v>112200</v>
      </c>
      <c r="AV170" s="21">
        <v>34600</v>
      </c>
      <c r="AW170" s="21">
        <v>72000</v>
      </c>
      <c r="AX170" s="21">
        <v>83300</v>
      </c>
      <c r="AY170" s="21">
        <v>44400</v>
      </c>
      <c r="AZ170" s="21">
        <v>61900</v>
      </c>
      <c r="BA170" s="21">
        <v>88700</v>
      </c>
      <c r="BB170" s="21">
        <v>94800</v>
      </c>
      <c r="BC170" s="21">
        <v>73600</v>
      </c>
      <c r="BD170" s="21">
        <v>72000</v>
      </c>
      <c r="BE170" s="21">
        <v>68200</v>
      </c>
      <c r="BF170" s="21">
        <v>45100</v>
      </c>
      <c r="BG170" s="21">
        <v>63800</v>
      </c>
      <c r="BH170" s="21">
        <v>87500</v>
      </c>
      <c r="BI170" s="21">
        <v>106000</v>
      </c>
      <c r="BJ170" s="21">
        <v>89600</v>
      </c>
      <c r="BK170" s="21">
        <v>79800</v>
      </c>
      <c r="BL170" s="21">
        <v>131900</v>
      </c>
      <c r="BM170" s="2">
        <v>144400</v>
      </c>
      <c r="BN170" s="2">
        <v>82000</v>
      </c>
      <c r="BO170" s="2">
        <v>173800</v>
      </c>
      <c r="BP170" s="2">
        <v>89000</v>
      </c>
      <c r="BQ170" s="2">
        <v>131300</v>
      </c>
      <c r="BR170" s="2">
        <v>409100</v>
      </c>
      <c r="BS170" s="2">
        <v>433600</v>
      </c>
      <c r="BT170" s="2">
        <v>73000</v>
      </c>
      <c r="BU170" s="2">
        <v>86000</v>
      </c>
      <c r="BV170" s="2">
        <v>81000</v>
      </c>
      <c r="BW170" s="2">
        <v>150900</v>
      </c>
      <c r="BX170" s="2">
        <v>65900</v>
      </c>
      <c r="BY170" s="2">
        <v>48700</v>
      </c>
      <c r="BZ170" s="2">
        <v>47800</v>
      </c>
      <c r="CA170" s="2">
        <v>40900</v>
      </c>
      <c r="CB170" s="2">
        <v>55900</v>
      </c>
      <c r="CC170" s="2">
        <v>48000</v>
      </c>
      <c r="CD170" s="2">
        <v>35500</v>
      </c>
      <c r="CE170" s="2">
        <v>63700</v>
      </c>
      <c r="CF170" s="2">
        <v>51700</v>
      </c>
      <c r="CG170" s="2">
        <v>49600</v>
      </c>
      <c r="CH170" s="2">
        <v>55000</v>
      </c>
      <c r="CI170" s="2">
        <v>37900</v>
      </c>
      <c r="CJ170" s="2">
        <v>25600</v>
      </c>
      <c r="CK170" s="2">
        <v>36300</v>
      </c>
      <c r="CL170" s="2">
        <v>65300</v>
      </c>
      <c r="CM170" s="2">
        <v>74000</v>
      </c>
      <c r="CN170" s="2">
        <v>61700</v>
      </c>
      <c r="CO170" s="2">
        <v>140400</v>
      </c>
      <c r="CP170" s="2">
        <v>56800</v>
      </c>
      <c r="CQ170" s="2">
        <v>62800</v>
      </c>
      <c r="CR170" s="2">
        <v>28900</v>
      </c>
      <c r="CS170" s="2">
        <v>18000</v>
      </c>
      <c r="CT170" s="2">
        <v>41300</v>
      </c>
      <c r="CU170" s="2">
        <v>43100</v>
      </c>
      <c r="CV170" s="2">
        <v>16900</v>
      </c>
      <c r="CW170" s="2">
        <v>25000</v>
      </c>
      <c r="CX170" s="2">
        <v>22700</v>
      </c>
      <c r="CY170" s="2">
        <v>26900</v>
      </c>
      <c r="CZ170" s="2">
        <v>29700</v>
      </c>
      <c r="DA170" s="2">
        <v>21700</v>
      </c>
      <c r="DB170" s="2">
        <v>31500</v>
      </c>
      <c r="DC170" s="2">
        <v>65700</v>
      </c>
      <c r="DD170" s="2">
        <v>49200</v>
      </c>
      <c r="DE170" s="2">
        <v>36700</v>
      </c>
      <c r="DF170" s="2">
        <v>53700</v>
      </c>
      <c r="DG170" s="2">
        <v>46700</v>
      </c>
      <c r="DH170" s="2">
        <v>37500</v>
      </c>
      <c r="DI170" s="2">
        <v>47400</v>
      </c>
      <c r="DJ170" s="2">
        <v>76000</v>
      </c>
      <c r="DK170" s="2">
        <v>57700</v>
      </c>
      <c r="DL170" s="2">
        <v>71300</v>
      </c>
      <c r="DM170" s="2">
        <v>80400</v>
      </c>
      <c r="DN170" s="2">
        <v>33100</v>
      </c>
      <c r="DO170" s="2">
        <v>27000</v>
      </c>
      <c r="DP170" s="2">
        <v>50100</v>
      </c>
      <c r="DQ170" s="2">
        <v>64700</v>
      </c>
      <c r="DR170" s="2">
        <v>43200</v>
      </c>
      <c r="DS170" s="2">
        <v>40000</v>
      </c>
      <c r="DT170" s="2">
        <v>38200</v>
      </c>
      <c r="DU170" s="2">
        <v>36000</v>
      </c>
      <c r="DV170" s="2">
        <v>60600</v>
      </c>
      <c r="DW170" s="2">
        <v>25500</v>
      </c>
      <c r="DX170" s="2">
        <v>37800</v>
      </c>
      <c r="DY170" s="2">
        <v>33500</v>
      </c>
      <c r="DZ170" s="2">
        <v>55400</v>
      </c>
      <c r="EA170" s="2">
        <v>78500</v>
      </c>
      <c r="EB170" s="2">
        <v>42700</v>
      </c>
      <c r="EC170" s="2">
        <v>39400</v>
      </c>
      <c r="ED170" s="2">
        <v>31000</v>
      </c>
      <c r="EE170" s="2">
        <v>51200</v>
      </c>
      <c r="EF170" s="2">
        <v>41600</v>
      </c>
      <c r="EG170" s="2">
        <v>21400</v>
      </c>
      <c r="EH170" s="2">
        <v>51900</v>
      </c>
      <c r="EI170" s="2">
        <v>26000</v>
      </c>
      <c r="EJ170" s="2">
        <v>16900</v>
      </c>
      <c r="EK170" s="2">
        <v>33100</v>
      </c>
      <c r="EL170" s="2">
        <v>26200</v>
      </c>
      <c r="EM170" s="2">
        <v>43100</v>
      </c>
      <c r="EN170" s="2">
        <v>28300</v>
      </c>
      <c r="EO170" s="2">
        <v>14400</v>
      </c>
      <c r="EP170" s="2">
        <v>19300</v>
      </c>
      <c r="EQ170" s="2">
        <v>14900</v>
      </c>
      <c r="ER170" s="2">
        <v>14600</v>
      </c>
      <c r="ES170" s="2">
        <v>29400</v>
      </c>
      <c r="ET170" s="2">
        <v>14300</v>
      </c>
      <c r="EU170" s="2">
        <v>24100</v>
      </c>
      <c r="EV170" s="2">
        <v>36300</v>
      </c>
      <c r="EW170" s="2">
        <v>21800</v>
      </c>
      <c r="EX170" s="2">
        <v>20900</v>
      </c>
      <c r="EY170" s="2">
        <v>23500</v>
      </c>
      <c r="EZ170" s="2">
        <v>25600</v>
      </c>
      <c r="FA170" s="2">
        <v>21600</v>
      </c>
      <c r="FB170" s="2">
        <v>27800</v>
      </c>
      <c r="FC170" s="2">
        <v>19900</v>
      </c>
      <c r="FD170" s="2">
        <v>30500</v>
      </c>
      <c r="FE170" s="2">
        <v>35500</v>
      </c>
      <c r="FF170" s="2">
        <v>39100</v>
      </c>
      <c r="FG170" s="2">
        <v>42800</v>
      </c>
      <c r="FH170" s="2">
        <v>19100</v>
      </c>
      <c r="FI170" s="2">
        <v>13600</v>
      </c>
      <c r="FJ170" s="2">
        <v>27900</v>
      </c>
      <c r="FK170" s="2">
        <v>32800</v>
      </c>
      <c r="FL170" s="2">
        <v>18500</v>
      </c>
      <c r="FM170" s="2">
        <v>22400</v>
      </c>
      <c r="FN170" s="2">
        <v>14700</v>
      </c>
      <c r="FO170" s="2">
        <v>20800</v>
      </c>
      <c r="FP170" s="2">
        <v>17800</v>
      </c>
      <c r="FQ170" s="2">
        <v>13200</v>
      </c>
      <c r="FR170" s="2">
        <v>25800</v>
      </c>
      <c r="FS170" s="2">
        <v>20800</v>
      </c>
      <c r="FT170" s="2">
        <v>31300</v>
      </c>
      <c r="FU170" s="2">
        <v>40900</v>
      </c>
      <c r="FV170" s="2">
        <v>68100</v>
      </c>
      <c r="FW170" s="2">
        <v>22700</v>
      </c>
      <c r="FX170" s="2">
        <v>27000</v>
      </c>
      <c r="FY170" s="2">
        <v>11300</v>
      </c>
      <c r="FZ170" s="2">
        <v>16900</v>
      </c>
      <c r="GA170" s="2">
        <v>26300</v>
      </c>
      <c r="GB170" s="2">
        <v>52100</v>
      </c>
      <c r="GC170" s="2">
        <v>21400</v>
      </c>
      <c r="GD170" s="2">
        <v>21400</v>
      </c>
      <c r="GE170" s="2">
        <v>28000</v>
      </c>
      <c r="GF170" s="2">
        <v>61600</v>
      </c>
      <c r="GG170" s="2">
        <v>111900</v>
      </c>
      <c r="GH170" s="2">
        <v>132200</v>
      </c>
      <c r="GI170" s="2">
        <v>49200</v>
      </c>
      <c r="GJ170" s="2">
        <v>27500</v>
      </c>
      <c r="GK170" s="2">
        <v>37300</v>
      </c>
      <c r="GL170" s="2">
        <v>27600</v>
      </c>
      <c r="GM170" s="2">
        <v>32200</v>
      </c>
      <c r="GN170" s="2">
        <v>22100</v>
      </c>
      <c r="GO170" s="2">
        <v>17300</v>
      </c>
      <c r="GP170" s="2">
        <v>26800</v>
      </c>
      <c r="GQ170" s="2">
        <v>25900</v>
      </c>
      <c r="GR170" s="2">
        <v>25300</v>
      </c>
      <c r="GS170" s="2">
        <v>21700</v>
      </c>
      <c r="GT170" s="2">
        <v>17100</v>
      </c>
      <c r="GU170" s="2">
        <v>35000</v>
      </c>
      <c r="GV170" s="2">
        <v>25900</v>
      </c>
      <c r="GW170" s="2">
        <v>27800</v>
      </c>
      <c r="GX170" s="2">
        <v>31800</v>
      </c>
      <c r="GY170" s="2">
        <v>20100</v>
      </c>
      <c r="GZ170" s="2">
        <v>37400</v>
      </c>
      <c r="HA170" s="2">
        <v>25700</v>
      </c>
      <c r="HB170" s="2">
        <v>26900</v>
      </c>
      <c r="HC170" s="2">
        <v>40200</v>
      </c>
      <c r="HD170" s="2">
        <v>23100</v>
      </c>
      <c r="HE170" s="2">
        <v>27900</v>
      </c>
      <c r="HF170" s="2">
        <v>26400</v>
      </c>
      <c r="HG170" s="2">
        <v>18900</v>
      </c>
      <c r="HH170" s="2">
        <v>29900</v>
      </c>
      <c r="HI170" s="2">
        <v>40500</v>
      </c>
      <c r="HJ170" s="2">
        <v>27000</v>
      </c>
      <c r="HK170" s="2">
        <v>20400</v>
      </c>
      <c r="HL170" s="2">
        <v>13500</v>
      </c>
      <c r="HM170" s="2">
        <v>10500</v>
      </c>
      <c r="HN170" s="2">
        <v>30600</v>
      </c>
      <c r="HO170" s="2">
        <v>9900</v>
      </c>
      <c r="HP170" s="2">
        <v>18100</v>
      </c>
      <c r="HQ170" s="2">
        <v>16800</v>
      </c>
      <c r="HR170" s="2">
        <v>16800</v>
      </c>
      <c r="HS170" s="2">
        <v>21800</v>
      </c>
      <c r="HT170" s="2">
        <v>21300</v>
      </c>
      <c r="HU170" s="2">
        <v>38500</v>
      </c>
      <c r="HV170" s="2">
        <v>21900</v>
      </c>
      <c r="HW170" s="2">
        <v>25500</v>
      </c>
      <c r="HX170" s="2">
        <v>12100</v>
      </c>
      <c r="HY170" s="2">
        <v>16700</v>
      </c>
      <c r="HZ170" s="2">
        <v>18700</v>
      </c>
      <c r="IA170" s="2">
        <v>17800</v>
      </c>
      <c r="IB170" s="2">
        <v>24000</v>
      </c>
      <c r="IC170" s="2">
        <v>15300</v>
      </c>
      <c r="ID170" s="2">
        <v>11200</v>
      </c>
      <c r="IE170" s="2">
        <v>26300</v>
      </c>
      <c r="IF170" s="2">
        <v>15000</v>
      </c>
      <c r="IG170" s="2">
        <v>17700</v>
      </c>
      <c r="IH170" s="2">
        <v>35800</v>
      </c>
      <c r="II170" s="2">
        <v>25500</v>
      </c>
      <c r="IJ170" s="2">
        <v>24600</v>
      </c>
      <c r="IK170" s="2">
        <v>47300</v>
      </c>
      <c r="IL170" s="2">
        <v>21900</v>
      </c>
      <c r="IM170" s="2">
        <v>43200</v>
      </c>
      <c r="IN170" s="2">
        <v>21700</v>
      </c>
      <c r="IO170" s="2">
        <v>44500</v>
      </c>
      <c r="IP170" s="2">
        <v>25400</v>
      </c>
      <c r="IQ170" s="2">
        <v>43900</v>
      </c>
      <c r="IR170" s="2">
        <v>112200</v>
      </c>
      <c r="IS170" s="2">
        <v>39800</v>
      </c>
      <c r="IT170" s="2">
        <v>62100</v>
      </c>
    </row>
    <row r="171" spans="1:254" ht="15.9" customHeight="1">
      <c r="A171" s="390" t="s">
        <v>336</v>
      </c>
      <c r="B171" s="46" t="s">
        <v>337</v>
      </c>
      <c r="C171" s="50">
        <v>21800</v>
      </c>
      <c r="D171" s="16">
        <v>-79700</v>
      </c>
      <c r="E171" s="21">
        <v>101500</v>
      </c>
      <c r="F171" s="21">
        <v>106900</v>
      </c>
      <c r="G171" s="21">
        <v>123800</v>
      </c>
      <c r="H171" s="21">
        <v>182400</v>
      </c>
      <c r="I171" s="21">
        <v>691100</v>
      </c>
      <c r="J171" s="21">
        <v>351600</v>
      </c>
      <c r="K171" s="21">
        <v>153000</v>
      </c>
      <c r="L171" s="21">
        <v>145700</v>
      </c>
      <c r="M171" s="21">
        <v>209400</v>
      </c>
      <c r="N171" s="21">
        <v>121300</v>
      </c>
      <c r="O171" s="21">
        <v>104000</v>
      </c>
      <c r="P171" s="21">
        <v>80900</v>
      </c>
      <c r="Q171" s="21">
        <v>86400</v>
      </c>
      <c r="R171" s="21">
        <v>115800</v>
      </c>
      <c r="S171" s="21">
        <v>97100</v>
      </c>
      <c r="T171" s="21">
        <v>127500</v>
      </c>
      <c r="U171" s="21">
        <v>110800</v>
      </c>
      <c r="V171" s="21">
        <v>116500</v>
      </c>
      <c r="W171" s="21">
        <v>101500</v>
      </c>
      <c r="X171" s="21">
        <v>80600</v>
      </c>
      <c r="Y171" s="21">
        <v>76000</v>
      </c>
      <c r="Z171" s="21">
        <v>86400</v>
      </c>
      <c r="AA171" s="21">
        <v>62800</v>
      </c>
      <c r="AB171" s="21">
        <v>59300</v>
      </c>
      <c r="AC171" s="21">
        <v>106600</v>
      </c>
      <c r="AD171" s="21">
        <v>103000</v>
      </c>
      <c r="AE171" s="21">
        <v>154300</v>
      </c>
      <c r="AF171" s="21">
        <v>121100</v>
      </c>
      <c r="AG171" s="21">
        <v>140700</v>
      </c>
      <c r="AH171" s="21">
        <v>161900</v>
      </c>
      <c r="AI171" s="21">
        <v>110200</v>
      </c>
      <c r="AJ171" s="21">
        <v>120300</v>
      </c>
      <c r="AK171" s="21">
        <v>69500</v>
      </c>
      <c r="AL171" s="21">
        <v>132500</v>
      </c>
      <c r="AM171" s="21">
        <v>106300</v>
      </c>
      <c r="AN171" s="21">
        <v>47900</v>
      </c>
      <c r="AO171" s="21">
        <v>83900</v>
      </c>
      <c r="AP171" s="21">
        <v>107900</v>
      </c>
      <c r="AQ171" s="21">
        <v>124400</v>
      </c>
      <c r="AR171" s="21">
        <v>102500</v>
      </c>
      <c r="AS171" s="21">
        <v>112600</v>
      </c>
      <c r="AT171" s="21">
        <v>103900</v>
      </c>
      <c r="AU171" s="21">
        <v>85900</v>
      </c>
      <c r="AV171" s="21">
        <v>75200</v>
      </c>
      <c r="AW171" s="21">
        <v>92200</v>
      </c>
      <c r="AX171" s="21">
        <v>107100</v>
      </c>
      <c r="AY171" s="21">
        <v>123300</v>
      </c>
      <c r="AZ171" s="21">
        <v>164400</v>
      </c>
      <c r="BA171" s="21">
        <v>139800</v>
      </c>
      <c r="BB171" s="21">
        <v>90800</v>
      </c>
      <c r="BC171" s="21">
        <v>132500</v>
      </c>
      <c r="BD171" s="21">
        <v>78500</v>
      </c>
      <c r="BE171" s="21">
        <v>171200</v>
      </c>
      <c r="BF171" s="21">
        <v>85900</v>
      </c>
      <c r="BG171" s="21">
        <v>92500</v>
      </c>
      <c r="BH171" s="21">
        <v>123600</v>
      </c>
      <c r="BI171" s="21">
        <v>96500</v>
      </c>
      <c r="BJ171" s="21">
        <v>143700</v>
      </c>
      <c r="BK171" s="21">
        <v>89400</v>
      </c>
      <c r="BL171" s="21">
        <v>124100</v>
      </c>
      <c r="BM171" s="2">
        <v>150700</v>
      </c>
      <c r="BN171" s="2">
        <v>148900</v>
      </c>
      <c r="BO171" s="2">
        <v>144700</v>
      </c>
      <c r="BP171" s="2">
        <v>239600</v>
      </c>
      <c r="BQ171" s="2">
        <v>337500</v>
      </c>
      <c r="BR171" s="2">
        <v>349200</v>
      </c>
      <c r="BS171" s="2">
        <v>889200</v>
      </c>
      <c r="BT171" s="2">
        <v>378600</v>
      </c>
      <c r="BU171" s="2">
        <v>204400</v>
      </c>
      <c r="BV171" s="2">
        <v>109600</v>
      </c>
      <c r="BW171" s="2">
        <v>140800</v>
      </c>
      <c r="BX171" s="2">
        <v>80500</v>
      </c>
      <c r="BY171" s="2">
        <v>98600</v>
      </c>
      <c r="BZ171" s="2">
        <v>61600</v>
      </c>
      <c r="CA171" s="2">
        <v>127100</v>
      </c>
      <c r="CB171" s="2">
        <v>139800</v>
      </c>
      <c r="CC171" s="2">
        <v>185300</v>
      </c>
      <c r="CD171" s="2">
        <v>298000</v>
      </c>
      <c r="CE171" s="2">
        <v>348300</v>
      </c>
      <c r="CF171" s="2">
        <v>81100</v>
      </c>
      <c r="CG171" s="2">
        <v>102400</v>
      </c>
      <c r="CH171" s="2">
        <v>136100</v>
      </c>
      <c r="CI171" s="2">
        <v>85700</v>
      </c>
      <c r="CJ171" s="2">
        <v>51400</v>
      </c>
      <c r="CK171" s="2">
        <v>83600</v>
      </c>
      <c r="CL171" s="2">
        <v>88000</v>
      </c>
      <c r="CM171" s="2">
        <v>101400</v>
      </c>
      <c r="CN171" s="2">
        <v>96400</v>
      </c>
      <c r="CO171" s="2">
        <v>134300</v>
      </c>
      <c r="CP171" s="2">
        <v>121400</v>
      </c>
      <c r="CQ171" s="2">
        <v>84600</v>
      </c>
      <c r="CR171" s="2">
        <v>109400</v>
      </c>
      <c r="CS171" s="2">
        <v>100300</v>
      </c>
      <c r="CT171" s="2">
        <v>156300</v>
      </c>
      <c r="CU171" s="2">
        <v>134900</v>
      </c>
      <c r="CV171" s="2">
        <v>125900</v>
      </c>
      <c r="CW171" s="2">
        <v>56200</v>
      </c>
      <c r="CX171" s="2">
        <v>75400</v>
      </c>
      <c r="CY171" s="2">
        <v>109600</v>
      </c>
      <c r="CZ171" s="2">
        <v>83300</v>
      </c>
      <c r="DA171" s="2">
        <v>144800</v>
      </c>
      <c r="DB171" s="2">
        <v>108900</v>
      </c>
      <c r="DC171" s="2">
        <v>104300</v>
      </c>
      <c r="DD171" s="2">
        <v>72700</v>
      </c>
      <c r="DE171" s="2">
        <v>107700</v>
      </c>
      <c r="DF171" s="2">
        <v>142900</v>
      </c>
      <c r="DG171" s="2">
        <v>109800</v>
      </c>
      <c r="DH171" s="2">
        <v>94900</v>
      </c>
      <c r="DI171" s="2">
        <v>107500</v>
      </c>
      <c r="DJ171" s="2">
        <v>72900</v>
      </c>
      <c r="DK171" s="2">
        <v>79400</v>
      </c>
      <c r="DL171" s="2">
        <v>95700</v>
      </c>
      <c r="DM171" s="2">
        <v>61100</v>
      </c>
      <c r="DN171" s="2">
        <v>64800</v>
      </c>
      <c r="DO171" s="2">
        <v>38200</v>
      </c>
      <c r="DP171" s="2">
        <v>69300</v>
      </c>
      <c r="DQ171" s="2">
        <v>125100</v>
      </c>
      <c r="DR171" s="2">
        <v>110700</v>
      </c>
      <c r="DS171" s="2">
        <v>137100</v>
      </c>
      <c r="DT171" s="2">
        <v>101900</v>
      </c>
      <c r="DU171" s="2">
        <v>112500</v>
      </c>
      <c r="DV171" s="2">
        <v>138800</v>
      </c>
      <c r="DW171" s="2">
        <v>184300</v>
      </c>
      <c r="DX171" s="2">
        <v>282300</v>
      </c>
      <c r="DY171" s="2">
        <v>234700</v>
      </c>
      <c r="DZ171" s="2">
        <v>121700</v>
      </c>
      <c r="EA171" s="2">
        <v>92800</v>
      </c>
      <c r="EB171" s="2">
        <v>80300</v>
      </c>
      <c r="EC171" s="2">
        <v>74100</v>
      </c>
      <c r="ED171" s="2">
        <v>56600</v>
      </c>
      <c r="EE171" s="2">
        <v>90000</v>
      </c>
      <c r="EF171" s="2">
        <v>66300</v>
      </c>
      <c r="EG171" s="2">
        <v>54600</v>
      </c>
      <c r="EH171" s="2">
        <v>54600</v>
      </c>
      <c r="EI171" s="2">
        <v>61400</v>
      </c>
      <c r="EJ171" s="2">
        <v>58100</v>
      </c>
      <c r="EK171" s="2">
        <v>73000</v>
      </c>
      <c r="EL171" s="2">
        <v>66600</v>
      </c>
      <c r="EM171" s="2">
        <v>60200</v>
      </c>
      <c r="EN171" s="2">
        <v>70400</v>
      </c>
      <c r="EO171" s="2">
        <v>67700</v>
      </c>
      <c r="EP171" s="2">
        <v>61400</v>
      </c>
      <c r="EQ171" s="2">
        <v>63800</v>
      </c>
      <c r="ER171" s="2">
        <v>88600</v>
      </c>
      <c r="ES171" s="2">
        <v>59000</v>
      </c>
      <c r="ET171" s="2">
        <v>64000</v>
      </c>
      <c r="EU171" s="2">
        <v>79100</v>
      </c>
      <c r="EV171" s="2">
        <v>59900</v>
      </c>
      <c r="EW171" s="2">
        <v>46000</v>
      </c>
      <c r="EX171" s="2">
        <v>69900</v>
      </c>
      <c r="EY171" s="2">
        <v>63200</v>
      </c>
      <c r="EZ171" s="2">
        <v>89700</v>
      </c>
      <c r="FA171" s="2">
        <v>136400</v>
      </c>
      <c r="FB171" s="2">
        <v>130700</v>
      </c>
      <c r="FC171" s="2">
        <v>109100</v>
      </c>
      <c r="FD171" s="2">
        <v>150300</v>
      </c>
      <c r="FE171" s="2">
        <v>92600</v>
      </c>
      <c r="FF171" s="2">
        <v>179300</v>
      </c>
      <c r="FG171" s="2">
        <v>112700</v>
      </c>
      <c r="FH171" s="2">
        <v>235800</v>
      </c>
      <c r="FI171" s="2">
        <v>98900</v>
      </c>
      <c r="FJ171" s="2">
        <v>118200</v>
      </c>
      <c r="FK171" s="2">
        <v>98400</v>
      </c>
      <c r="FL171" s="2">
        <v>138300</v>
      </c>
      <c r="FM171" s="2">
        <v>119100</v>
      </c>
      <c r="FN171" s="2">
        <v>120600</v>
      </c>
      <c r="FO171" s="2">
        <v>82900</v>
      </c>
      <c r="FP171" s="2">
        <v>84600</v>
      </c>
      <c r="FQ171" s="2">
        <v>85400</v>
      </c>
      <c r="FR171" s="2">
        <v>85100</v>
      </c>
      <c r="FS171" s="2">
        <v>90300</v>
      </c>
      <c r="FT171" s="2">
        <v>179000</v>
      </c>
      <c r="FU171" s="2">
        <v>81700</v>
      </c>
      <c r="FV171" s="2">
        <v>79700</v>
      </c>
      <c r="FW171" s="2">
        <v>74600</v>
      </c>
      <c r="FX171" s="2">
        <v>83900</v>
      </c>
      <c r="FY171" s="2">
        <v>80000</v>
      </c>
      <c r="FZ171" s="2">
        <v>55000</v>
      </c>
      <c r="GA171" s="2">
        <v>78400</v>
      </c>
      <c r="GB171" s="2">
        <v>68200</v>
      </c>
      <c r="GC171" s="2">
        <v>87700</v>
      </c>
      <c r="GD171" s="2">
        <v>162700</v>
      </c>
      <c r="GE171" s="2">
        <v>231100</v>
      </c>
      <c r="GF171" s="2">
        <v>137500</v>
      </c>
      <c r="GG171" s="2">
        <v>85900</v>
      </c>
      <c r="GH171" s="2">
        <v>87000</v>
      </c>
      <c r="GI171" s="2">
        <v>99800</v>
      </c>
      <c r="GJ171" s="2">
        <v>67900</v>
      </c>
      <c r="GK171" s="2">
        <v>84400</v>
      </c>
      <c r="GL171" s="2">
        <v>95600</v>
      </c>
      <c r="GM171" s="2">
        <v>67100</v>
      </c>
      <c r="GN171" s="2">
        <v>97400</v>
      </c>
      <c r="GO171" s="2">
        <v>181400</v>
      </c>
      <c r="GP171" s="2">
        <v>72400</v>
      </c>
      <c r="GQ171" s="2">
        <v>61100</v>
      </c>
      <c r="GR171" s="2">
        <v>87000</v>
      </c>
      <c r="GS171" s="2">
        <v>117500</v>
      </c>
      <c r="GT171" s="2">
        <v>95700</v>
      </c>
      <c r="GU171" s="2">
        <v>119400</v>
      </c>
      <c r="GV171" s="2">
        <v>84900</v>
      </c>
      <c r="GW171" s="2">
        <v>73000</v>
      </c>
      <c r="GX171" s="2">
        <v>58800</v>
      </c>
      <c r="GY171" s="2">
        <v>75900</v>
      </c>
      <c r="GZ171" s="2">
        <v>88100</v>
      </c>
      <c r="HA171" s="2">
        <v>73300</v>
      </c>
      <c r="HB171" s="2">
        <v>119600</v>
      </c>
      <c r="HC171" s="2">
        <v>143600</v>
      </c>
      <c r="HD171" s="2">
        <v>91900</v>
      </c>
      <c r="HE171" s="2">
        <v>101800</v>
      </c>
      <c r="HF171" s="2">
        <v>126400</v>
      </c>
      <c r="HG171" s="2">
        <v>84900</v>
      </c>
      <c r="HH171" s="2">
        <v>102800</v>
      </c>
      <c r="HI171" s="2">
        <v>66600</v>
      </c>
      <c r="HJ171" s="2">
        <v>181600</v>
      </c>
      <c r="HK171" s="2">
        <v>100000</v>
      </c>
      <c r="HL171" s="2">
        <v>94700</v>
      </c>
      <c r="HM171" s="2">
        <v>80700</v>
      </c>
      <c r="HN171" s="2">
        <v>133400</v>
      </c>
      <c r="HO171" s="2">
        <v>68200</v>
      </c>
      <c r="HP171" s="2">
        <v>52200</v>
      </c>
      <c r="HQ171" s="2">
        <v>64600</v>
      </c>
      <c r="HR171" s="2">
        <v>57600</v>
      </c>
      <c r="HS171" s="2">
        <v>58500</v>
      </c>
      <c r="HT171" s="2">
        <v>60300</v>
      </c>
      <c r="HU171" s="2">
        <v>77000</v>
      </c>
      <c r="HV171" s="2">
        <v>56000</v>
      </c>
      <c r="HW171" s="2">
        <v>46900</v>
      </c>
      <c r="HX171" s="2">
        <v>65000</v>
      </c>
      <c r="HY171" s="2">
        <v>71600</v>
      </c>
      <c r="HZ171" s="2">
        <v>58400</v>
      </c>
      <c r="IA171" s="2">
        <v>77500</v>
      </c>
      <c r="IB171" s="2">
        <v>72800</v>
      </c>
      <c r="IC171" s="2">
        <v>65900</v>
      </c>
      <c r="ID171" s="2">
        <v>82200</v>
      </c>
      <c r="IE171" s="2">
        <v>81800</v>
      </c>
      <c r="IF171" s="2">
        <v>88200</v>
      </c>
      <c r="IG171" s="2">
        <v>95300</v>
      </c>
      <c r="IH171" s="2">
        <v>131300</v>
      </c>
      <c r="II171" s="2">
        <v>112600</v>
      </c>
      <c r="IJ171" s="2">
        <v>120600</v>
      </c>
      <c r="IK171" s="2">
        <v>174000</v>
      </c>
      <c r="IL171" s="2">
        <v>111100</v>
      </c>
      <c r="IM171" s="2">
        <v>129400</v>
      </c>
      <c r="IN171" s="2">
        <v>247900</v>
      </c>
      <c r="IO171" s="2">
        <v>386900</v>
      </c>
      <c r="IP171" s="2">
        <v>103200</v>
      </c>
      <c r="IQ171" s="2">
        <v>122100</v>
      </c>
      <c r="IR171" s="2">
        <v>105600</v>
      </c>
      <c r="IS171" s="2">
        <v>92900</v>
      </c>
      <c r="IT171" s="2">
        <v>110300</v>
      </c>
    </row>
    <row r="172" spans="1:254" ht="15.9" customHeight="1">
      <c r="A172" s="390" t="s">
        <v>338</v>
      </c>
      <c r="B172" s="46" t="s">
        <v>339</v>
      </c>
      <c r="C172" s="50">
        <v>1912300</v>
      </c>
      <c r="D172" s="16">
        <v>-6587400</v>
      </c>
      <c r="E172" s="21">
        <v>8499700</v>
      </c>
      <c r="F172" s="21">
        <v>6281900</v>
      </c>
      <c r="G172" s="21">
        <v>3817600</v>
      </c>
      <c r="H172" s="21">
        <v>4945800</v>
      </c>
      <c r="I172" s="21">
        <v>12815200</v>
      </c>
      <c r="J172" s="21">
        <v>3256500</v>
      </c>
      <c r="K172" s="21">
        <v>5082300</v>
      </c>
      <c r="L172" s="21">
        <v>3389000</v>
      </c>
      <c r="M172" s="21">
        <v>2434000</v>
      </c>
      <c r="N172" s="21">
        <v>2807000</v>
      </c>
      <c r="O172" s="21">
        <v>1919000</v>
      </c>
      <c r="P172" s="21">
        <v>2306900</v>
      </c>
      <c r="Q172" s="21">
        <v>2953700</v>
      </c>
      <c r="R172" s="21">
        <v>5049300</v>
      </c>
      <c r="S172" s="21">
        <v>2231800</v>
      </c>
      <c r="T172" s="21">
        <v>2501600</v>
      </c>
      <c r="U172" s="21">
        <v>2401000</v>
      </c>
      <c r="V172" s="21">
        <v>1745000</v>
      </c>
      <c r="W172" s="21">
        <v>2145400</v>
      </c>
      <c r="X172" s="21">
        <v>2597300</v>
      </c>
      <c r="Y172" s="21">
        <v>4141500</v>
      </c>
      <c r="Z172" s="21">
        <v>5157100</v>
      </c>
      <c r="AA172" s="21">
        <v>3193800</v>
      </c>
      <c r="AB172" s="21">
        <v>2934700</v>
      </c>
      <c r="AC172" s="21">
        <v>3997000</v>
      </c>
      <c r="AD172" s="21">
        <v>3386400</v>
      </c>
      <c r="AE172" s="21">
        <v>3400600</v>
      </c>
      <c r="AF172" s="21">
        <v>2364700</v>
      </c>
      <c r="AG172" s="21">
        <v>3380400</v>
      </c>
      <c r="AH172" s="21">
        <v>2973100</v>
      </c>
      <c r="AI172" s="21">
        <v>2844300</v>
      </c>
      <c r="AJ172" s="21">
        <v>3004500</v>
      </c>
      <c r="AK172" s="21">
        <v>3285000</v>
      </c>
      <c r="AL172" s="21">
        <v>17936200</v>
      </c>
      <c r="AM172" s="21">
        <v>4222200</v>
      </c>
      <c r="AN172" s="21">
        <v>5468800</v>
      </c>
      <c r="AO172" s="21">
        <v>6082500</v>
      </c>
      <c r="AP172" s="21">
        <v>5226800</v>
      </c>
      <c r="AQ172" s="21">
        <v>9096100</v>
      </c>
      <c r="AR172" s="21">
        <v>3807000</v>
      </c>
      <c r="AS172" s="21">
        <v>10033100</v>
      </c>
      <c r="AT172" s="21">
        <v>9920100</v>
      </c>
      <c r="AU172" s="21">
        <v>3729700</v>
      </c>
      <c r="AV172" s="21">
        <v>6477200</v>
      </c>
      <c r="AW172" s="21">
        <v>7740300</v>
      </c>
      <c r="AX172" s="21">
        <v>7833600</v>
      </c>
      <c r="AY172" s="21">
        <v>5477600</v>
      </c>
      <c r="AZ172" s="21">
        <v>5259000</v>
      </c>
      <c r="BA172" s="21">
        <v>8612300</v>
      </c>
      <c r="BB172" s="21">
        <v>7493700</v>
      </c>
      <c r="BC172" s="21">
        <v>11956600</v>
      </c>
      <c r="BD172" s="21">
        <v>7708800</v>
      </c>
      <c r="BE172" s="21">
        <v>5735300</v>
      </c>
      <c r="BF172" s="21">
        <v>7995000</v>
      </c>
      <c r="BG172" s="21">
        <v>12444200</v>
      </c>
      <c r="BH172" s="21">
        <v>7575100</v>
      </c>
      <c r="BI172" s="21">
        <v>6968400</v>
      </c>
      <c r="BJ172" s="21">
        <v>3089000</v>
      </c>
      <c r="BK172" s="21">
        <v>3415400</v>
      </c>
      <c r="BL172" s="21">
        <v>5926200</v>
      </c>
      <c r="BM172" s="2">
        <v>2505100</v>
      </c>
      <c r="BN172" s="2">
        <v>3521600</v>
      </c>
      <c r="BO172" s="2">
        <v>5132100</v>
      </c>
      <c r="BP172" s="2">
        <v>3737800</v>
      </c>
      <c r="BQ172" s="2">
        <v>7619800</v>
      </c>
      <c r="BR172" s="2">
        <v>12861000</v>
      </c>
      <c r="BS172" s="2">
        <v>5059200</v>
      </c>
      <c r="BT172" s="2">
        <v>17287000</v>
      </c>
      <c r="BU172" s="2">
        <v>3559000</v>
      </c>
      <c r="BV172" s="2">
        <v>4957700</v>
      </c>
      <c r="BW172" s="2">
        <v>11445100</v>
      </c>
      <c r="BX172" s="2">
        <v>5367000</v>
      </c>
      <c r="BY172" s="2">
        <v>2986500</v>
      </c>
      <c r="BZ172" s="2">
        <v>2053700</v>
      </c>
      <c r="CA172" s="2">
        <v>2152900</v>
      </c>
      <c r="CB172" s="2">
        <v>2438100</v>
      </c>
      <c r="CC172" s="2">
        <v>2736000</v>
      </c>
      <c r="CD172" s="2">
        <v>2690300</v>
      </c>
      <c r="CE172" s="2">
        <v>3364500</v>
      </c>
      <c r="CF172" s="2">
        <v>3617400</v>
      </c>
      <c r="CG172" s="2">
        <v>3149000</v>
      </c>
      <c r="CH172" s="2">
        <v>5891200</v>
      </c>
      <c r="CI172" s="2">
        <v>2531900</v>
      </c>
      <c r="CJ172" s="2">
        <v>3451800</v>
      </c>
      <c r="CK172" s="2">
        <v>1964900</v>
      </c>
      <c r="CL172" s="2">
        <v>3514800</v>
      </c>
      <c r="CM172" s="2">
        <v>3920000</v>
      </c>
      <c r="CN172" s="2">
        <v>3215100</v>
      </c>
      <c r="CO172" s="2">
        <v>3205300</v>
      </c>
      <c r="CP172" s="2">
        <v>3879900</v>
      </c>
      <c r="CQ172" s="2">
        <v>6566000</v>
      </c>
      <c r="CR172" s="2">
        <v>5379600</v>
      </c>
      <c r="CS172" s="2">
        <v>3582400</v>
      </c>
      <c r="CT172" s="2">
        <v>5333100</v>
      </c>
      <c r="CU172" s="2">
        <v>4130200</v>
      </c>
      <c r="CV172" s="2">
        <v>2898900</v>
      </c>
      <c r="CW172" s="2">
        <v>3228900</v>
      </c>
      <c r="CX172" s="2">
        <v>2635200</v>
      </c>
      <c r="CY172" s="2">
        <v>4304200</v>
      </c>
      <c r="CZ172" s="2">
        <v>3605000</v>
      </c>
      <c r="DA172" s="2">
        <v>4371600</v>
      </c>
      <c r="DB172" s="2">
        <v>4670400</v>
      </c>
      <c r="DC172" s="2">
        <v>6804600</v>
      </c>
      <c r="DD172" s="2">
        <v>7331800</v>
      </c>
      <c r="DE172" s="2">
        <v>6311800</v>
      </c>
      <c r="DF172" s="2">
        <v>12184100</v>
      </c>
      <c r="DG172" s="2">
        <v>8213600</v>
      </c>
      <c r="DH172" s="2">
        <v>10104600</v>
      </c>
      <c r="DI172" s="2">
        <v>3500300</v>
      </c>
      <c r="DJ172" s="2">
        <v>8279200</v>
      </c>
      <c r="DK172" s="2">
        <v>6264000</v>
      </c>
      <c r="DL172" s="2">
        <v>8762900</v>
      </c>
      <c r="DM172" s="2">
        <v>4188500</v>
      </c>
      <c r="DN172" s="2">
        <v>5837400</v>
      </c>
      <c r="DO172" s="2">
        <v>5538700</v>
      </c>
      <c r="DP172" s="2">
        <v>4928400</v>
      </c>
      <c r="DQ172" s="2">
        <v>6363800</v>
      </c>
      <c r="DR172" s="2">
        <v>7905300</v>
      </c>
      <c r="DS172" s="2">
        <v>8250300</v>
      </c>
      <c r="DT172" s="2">
        <v>12288900</v>
      </c>
      <c r="DU172" s="2">
        <v>10460900</v>
      </c>
      <c r="DV172" s="2">
        <v>10923100</v>
      </c>
      <c r="DW172" s="2">
        <v>12865000</v>
      </c>
      <c r="DX172" s="2">
        <v>15756600</v>
      </c>
      <c r="DY172" s="2">
        <v>6158900</v>
      </c>
      <c r="DZ172" s="2">
        <v>6965700</v>
      </c>
      <c r="EA172" s="2">
        <v>10470400</v>
      </c>
      <c r="EB172" s="2">
        <v>26486700</v>
      </c>
      <c r="EC172" s="2">
        <v>5140000</v>
      </c>
      <c r="ED172" s="2">
        <v>4777400</v>
      </c>
      <c r="EE172" s="2">
        <v>6791300</v>
      </c>
      <c r="EF172" s="2">
        <v>6635000</v>
      </c>
      <c r="EG172" s="2">
        <v>8703900</v>
      </c>
      <c r="EH172" s="2">
        <v>12463000</v>
      </c>
      <c r="EI172" s="2">
        <v>18717600</v>
      </c>
      <c r="EJ172" s="2">
        <v>11122100</v>
      </c>
      <c r="EK172" s="2">
        <v>15076400</v>
      </c>
      <c r="EL172" s="2">
        <v>14039500</v>
      </c>
      <c r="EM172" s="2">
        <v>12731900</v>
      </c>
      <c r="EN172" s="2">
        <v>19617200</v>
      </c>
      <c r="EO172" s="2">
        <v>20037300</v>
      </c>
      <c r="EP172" s="2">
        <v>11444400</v>
      </c>
      <c r="EQ172" s="2">
        <v>18588300</v>
      </c>
      <c r="ER172" s="2">
        <v>12897000</v>
      </c>
      <c r="ES172" s="2">
        <v>6694600</v>
      </c>
      <c r="ET172" s="2">
        <v>7793700</v>
      </c>
      <c r="EU172" s="2">
        <v>8482500</v>
      </c>
      <c r="EV172" s="2">
        <v>13189700</v>
      </c>
      <c r="EW172" s="2">
        <v>10789000</v>
      </c>
      <c r="EX172" s="2">
        <v>12374400</v>
      </c>
      <c r="EY172" s="2">
        <v>14761500</v>
      </c>
      <c r="EZ172" s="2">
        <v>22891900</v>
      </c>
      <c r="FA172" s="2">
        <v>53695000</v>
      </c>
      <c r="FB172" s="2">
        <v>79182300</v>
      </c>
      <c r="FC172" s="2">
        <v>106883200</v>
      </c>
    </row>
    <row r="173" spans="1:254" ht="15.9" customHeight="1">
      <c r="A173" s="390" t="s">
        <v>340</v>
      </c>
      <c r="B173" s="46" t="s">
        <v>341</v>
      </c>
      <c r="C173" s="50">
        <v>11800</v>
      </c>
      <c r="D173" s="16">
        <v>-24400</v>
      </c>
      <c r="E173" s="21">
        <v>36200</v>
      </c>
      <c r="F173" s="21">
        <v>37800</v>
      </c>
      <c r="G173" s="21">
        <v>28400</v>
      </c>
      <c r="H173" s="21">
        <v>48800</v>
      </c>
      <c r="I173" s="21">
        <v>35400</v>
      </c>
      <c r="J173" s="21">
        <v>36600</v>
      </c>
      <c r="K173" s="21">
        <v>36800</v>
      </c>
      <c r="L173" s="21">
        <v>65900</v>
      </c>
      <c r="M173" s="21">
        <v>32000</v>
      </c>
      <c r="N173" s="21">
        <v>47900</v>
      </c>
      <c r="O173" s="21">
        <v>25600</v>
      </c>
      <c r="P173" s="21">
        <v>29100</v>
      </c>
      <c r="Q173" s="21">
        <v>21600</v>
      </c>
      <c r="R173" s="21">
        <v>68700</v>
      </c>
      <c r="S173" s="21">
        <v>44700</v>
      </c>
      <c r="T173" s="21">
        <v>69000</v>
      </c>
      <c r="U173" s="21">
        <v>69800</v>
      </c>
      <c r="V173" s="21">
        <v>67800</v>
      </c>
      <c r="W173" s="21">
        <v>94800</v>
      </c>
      <c r="X173" s="21">
        <v>169300</v>
      </c>
      <c r="Y173" s="21">
        <v>35900</v>
      </c>
      <c r="Z173" s="21">
        <v>37200</v>
      </c>
      <c r="AA173" s="21">
        <v>47700</v>
      </c>
      <c r="AB173" s="21">
        <v>33500</v>
      </c>
      <c r="AC173" s="21">
        <v>49400</v>
      </c>
      <c r="AD173" s="21">
        <v>57900</v>
      </c>
      <c r="AE173" s="21">
        <v>119000</v>
      </c>
      <c r="AF173" s="21">
        <v>65200</v>
      </c>
      <c r="AG173" s="21">
        <v>17200</v>
      </c>
      <c r="AH173" s="21">
        <v>14400</v>
      </c>
      <c r="AI173" s="21">
        <v>17600</v>
      </c>
      <c r="AJ173" s="21">
        <v>44300</v>
      </c>
      <c r="AK173" s="21">
        <v>36800</v>
      </c>
      <c r="AL173" s="21">
        <v>102600</v>
      </c>
      <c r="AM173" s="21">
        <v>16800</v>
      </c>
      <c r="AN173" s="21">
        <v>27300</v>
      </c>
      <c r="AO173" s="21">
        <v>52800</v>
      </c>
      <c r="AP173" s="21">
        <v>128800</v>
      </c>
      <c r="AQ173" s="21">
        <v>105200</v>
      </c>
      <c r="AR173" s="21">
        <v>40200</v>
      </c>
      <c r="AS173" s="21">
        <v>106200</v>
      </c>
      <c r="AT173" s="21">
        <v>662200</v>
      </c>
      <c r="AU173" s="21">
        <v>31100</v>
      </c>
      <c r="AV173" s="21">
        <v>18700</v>
      </c>
      <c r="AW173" s="21">
        <v>51700</v>
      </c>
      <c r="AX173" s="21">
        <v>36500</v>
      </c>
      <c r="AY173" s="21">
        <v>26200</v>
      </c>
      <c r="AZ173" s="21">
        <v>78700</v>
      </c>
      <c r="BA173" s="21">
        <v>62300</v>
      </c>
      <c r="BB173" s="21">
        <v>75500</v>
      </c>
      <c r="BC173" s="21">
        <v>41500</v>
      </c>
      <c r="BD173" s="21">
        <v>26800</v>
      </c>
      <c r="BE173" s="21">
        <v>46800</v>
      </c>
      <c r="BF173" s="21">
        <v>26300</v>
      </c>
      <c r="BG173" s="21">
        <v>23700</v>
      </c>
      <c r="BH173" s="21">
        <v>19500</v>
      </c>
      <c r="BI173" s="21">
        <v>28300</v>
      </c>
      <c r="BJ173" s="21">
        <v>35000</v>
      </c>
      <c r="BK173" s="21">
        <v>37600</v>
      </c>
      <c r="BL173" s="21">
        <v>47900</v>
      </c>
      <c r="BM173" s="2">
        <v>21500</v>
      </c>
      <c r="BN173" s="2">
        <v>26300</v>
      </c>
      <c r="BO173" s="2">
        <v>79600</v>
      </c>
      <c r="BP173" s="2">
        <v>36600</v>
      </c>
      <c r="BQ173" s="2">
        <v>31500</v>
      </c>
      <c r="BR173" s="2">
        <v>22600</v>
      </c>
      <c r="BS173" s="2">
        <v>46300</v>
      </c>
      <c r="BT173" s="2">
        <v>74600</v>
      </c>
      <c r="BU173" s="2">
        <v>61800</v>
      </c>
      <c r="BV173" s="2">
        <v>53300</v>
      </c>
      <c r="BW173" s="2">
        <v>25800</v>
      </c>
      <c r="BX173" s="2">
        <v>12100</v>
      </c>
      <c r="BY173" s="2">
        <v>31000</v>
      </c>
      <c r="BZ173" s="2">
        <v>20700</v>
      </c>
      <c r="CA173" s="2">
        <v>36000</v>
      </c>
      <c r="CB173" s="2">
        <v>54700</v>
      </c>
      <c r="CC173" s="2">
        <v>79900</v>
      </c>
      <c r="CD173" s="2">
        <v>25400</v>
      </c>
      <c r="CE173" s="2">
        <v>20800</v>
      </c>
      <c r="CF173" s="2">
        <v>27600</v>
      </c>
      <c r="CG173" s="2">
        <v>26200</v>
      </c>
      <c r="CH173" s="2">
        <v>54700</v>
      </c>
      <c r="CI173" s="2">
        <v>31800</v>
      </c>
      <c r="CJ173" s="2">
        <v>32100</v>
      </c>
      <c r="CK173" s="2">
        <v>38500</v>
      </c>
      <c r="CL173" s="2">
        <v>31800</v>
      </c>
      <c r="CM173" s="2">
        <v>23900</v>
      </c>
      <c r="CN173" s="2">
        <v>41100</v>
      </c>
      <c r="CO173" s="2">
        <v>52100</v>
      </c>
      <c r="CP173" s="2">
        <v>47600</v>
      </c>
      <c r="CQ173" s="2">
        <v>27800</v>
      </c>
      <c r="CR173" s="2">
        <v>24300</v>
      </c>
      <c r="CS173" s="2">
        <v>44200</v>
      </c>
      <c r="CT173" s="2">
        <v>151000</v>
      </c>
      <c r="CU173" s="2">
        <v>95200</v>
      </c>
      <c r="CV173" s="2">
        <v>71600</v>
      </c>
      <c r="CW173" s="2">
        <v>92700</v>
      </c>
      <c r="CX173" s="2">
        <v>129500</v>
      </c>
      <c r="CY173" s="2">
        <v>140600</v>
      </c>
      <c r="CZ173" s="2">
        <v>34200</v>
      </c>
      <c r="DA173" s="2">
        <v>65100</v>
      </c>
      <c r="DB173" s="2">
        <v>82300</v>
      </c>
      <c r="DC173" s="2">
        <v>52800</v>
      </c>
      <c r="DD173" s="2">
        <v>67400</v>
      </c>
      <c r="DE173" s="2">
        <v>50800</v>
      </c>
      <c r="DF173" s="2">
        <v>134600</v>
      </c>
      <c r="DG173" s="2">
        <v>86300</v>
      </c>
      <c r="DH173" s="2">
        <v>102000</v>
      </c>
      <c r="DI173" s="2">
        <v>106800</v>
      </c>
      <c r="DJ173" s="2">
        <v>85800</v>
      </c>
      <c r="DK173" s="2">
        <v>64600</v>
      </c>
      <c r="DL173" s="2">
        <v>68400</v>
      </c>
      <c r="DM173" s="2">
        <v>61300</v>
      </c>
      <c r="DN173" s="2">
        <v>61200</v>
      </c>
      <c r="DO173" s="2">
        <v>48000</v>
      </c>
      <c r="DP173" s="2">
        <v>34900</v>
      </c>
      <c r="DQ173" s="2">
        <v>81800</v>
      </c>
      <c r="DR173" s="2">
        <v>80400</v>
      </c>
      <c r="DS173" s="2">
        <v>49100</v>
      </c>
      <c r="DT173" s="2">
        <v>60900</v>
      </c>
      <c r="DU173" s="2">
        <v>56400</v>
      </c>
      <c r="DV173" s="2">
        <v>31900</v>
      </c>
      <c r="DW173" s="2">
        <v>47500</v>
      </c>
      <c r="DX173" s="2">
        <v>60500</v>
      </c>
      <c r="DY173" s="2">
        <v>80400</v>
      </c>
      <c r="DZ173" s="2">
        <v>222100</v>
      </c>
      <c r="EA173" s="2">
        <v>30700</v>
      </c>
      <c r="EB173" s="2">
        <v>25900</v>
      </c>
      <c r="EC173" s="2">
        <v>33200</v>
      </c>
      <c r="ED173" s="2">
        <v>94400</v>
      </c>
      <c r="EE173" s="2">
        <v>58500</v>
      </c>
      <c r="EF173" s="2">
        <v>78100</v>
      </c>
      <c r="EG173" s="2">
        <v>75500</v>
      </c>
      <c r="EH173" s="2">
        <v>52600</v>
      </c>
      <c r="EI173" s="2">
        <v>71600</v>
      </c>
      <c r="EJ173" s="2">
        <v>81800</v>
      </c>
      <c r="EK173" s="2">
        <v>193700</v>
      </c>
      <c r="EL173" s="2">
        <v>220900</v>
      </c>
      <c r="EM173" s="2">
        <v>43000</v>
      </c>
      <c r="EN173" s="2">
        <v>60500</v>
      </c>
      <c r="EO173" s="2">
        <v>27200</v>
      </c>
      <c r="EP173" s="2">
        <v>36400</v>
      </c>
      <c r="EQ173" s="2">
        <v>45400</v>
      </c>
      <c r="ER173" s="2">
        <v>42500</v>
      </c>
      <c r="ES173" s="2">
        <v>41700</v>
      </c>
      <c r="ET173" s="2">
        <v>48500</v>
      </c>
      <c r="EU173" s="2">
        <v>53300</v>
      </c>
      <c r="EV173" s="2">
        <v>90700</v>
      </c>
      <c r="EW173" s="2">
        <v>113900</v>
      </c>
      <c r="EX173" s="2">
        <v>114500</v>
      </c>
      <c r="EY173" s="2">
        <v>97600</v>
      </c>
      <c r="EZ173" s="2">
        <v>124300</v>
      </c>
      <c r="FA173" s="2">
        <v>93100</v>
      </c>
      <c r="FB173" s="2">
        <v>68000</v>
      </c>
      <c r="FC173" s="2">
        <v>157800</v>
      </c>
      <c r="FD173" s="2">
        <v>216500</v>
      </c>
      <c r="FE173" s="2">
        <v>291200</v>
      </c>
      <c r="FF173" s="2">
        <v>104600</v>
      </c>
      <c r="FG173" s="2">
        <v>95200</v>
      </c>
      <c r="FH173" s="2">
        <v>79900</v>
      </c>
      <c r="FI173" s="2">
        <v>151300</v>
      </c>
      <c r="FJ173" s="2">
        <v>55800</v>
      </c>
      <c r="FK173" s="2">
        <v>95200</v>
      </c>
      <c r="FL173" s="2">
        <v>73300</v>
      </c>
      <c r="FM173" s="2">
        <v>104400</v>
      </c>
      <c r="FN173" s="2">
        <v>98400</v>
      </c>
      <c r="FO173" s="2">
        <v>81600</v>
      </c>
      <c r="FP173" s="2">
        <v>50100</v>
      </c>
      <c r="FQ173" s="2">
        <v>41700</v>
      </c>
      <c r="FR173" s="2">
        <v>44200</v>
      </c>
      <c r="FS173" s="2">
        <v>52900</v>
      </c>
      <c r="FT173" s="2">
        <v>80000</v>
      </c>
      <c r="FU173" s="2">
        <v>32600</v>
      </c>
      <c r="FV173" s="2">
        <v>64200</v>
      </c>
      <c r="FW173" s="2">
        <v>145100</v>
      </c>
      <c r="FX173" s="2">
        <v>77000</v>
      </c>
      <c r="FY173" s="2">
        <v>111500</v>
      </c>
      <c r="FZ173" s="2">
        <v>61700</v>
      </c>
      <c r="GA173" s="2">
        <v>145700</v>
      </c>
      <c r="GB173" s="2">
        <v>66000</v>
      </c>
      <c r="GC173" s="2">
        <v>55000</v>
      </c>
      <c r="GD173" s="2">
        <v>229400</v>
      </c>
      <c r="GE173" s="2">
        <v>143300</v>
      </c>
      <c r="GF173" s="2">
        <v>135300</v>
      </c>
      <c r="GG173" s="2">
        <v>81100</v>
      </c>
      <c r="GH173" s="2">
        <v>150900</v>
      </c>
      <c r="GI173" s="2">
        <v>173100</v>
      </c>
      <c r="GJ173" s="2">
        <v>146100</v>
      </c>
      <c r="GK173" s="2">
        <v>228200</v>
      </c>
      <c r="GL173" s="2">
        <v>115300</v>
      </c>
      <c r="GM173" s="2">
        <v>37700</v>
      </c>
      <c r="GN173" s="2">
        <v>41500</v>
      </c>
      <c r="GO173" s="2">
        <v>45700</v>
      </c>
      <c r="GP173" s="2">
        <v>54700</v>
      </c>
      <c r="GQ173" s="2">
        <v>99900</v>
      </c>
      <c r="GR173" s="2">
        <v>46300</v>
      </c>
      <c r="GS173" s="2">
        <v>47700</v>
      </c>
      <c r="GT173" s="2">
        <v>71100</v>
      </c>
      <c r="GU173" s="2">
        <v>146500</v>
      </c>
      <c r="GV173" s="2">
        <v>46100</v>
      </c>
      <c r="GW173" s="2">
        <v>80400</v>
      </c>
      <c r="GX173" s="2">
        <v>178000</v>
      </c>
      <c r="GY173" s="2">
        <v>89700</v>
      </c>
      <c r="GZ173" s="2">
        <v>75300</v>
      </c>
      <c r="HA173" s="2">
        <v>39600</v>
      </c>
      <c r="HB173" s="2">
        <v>74100</v>
      </c>
      <c r="HC173" s="2">
        <v>62300</v>
      </c>
      <c r="HD173" s="2">
        <v>75300</v>
      </c>
      <c r="HE173" s="2">
        <v>106300</v>
      </c>
      <c r="HF173" s="2">
        <v>51900</v>
      </c>
      <c r="HG173" s="2">
        <v>33000</v>
      </c>
      <c r="HH173" s="2">
        <v>45200</v>
      </c>
      <c r="HI173" s="2">
        <v>44500</v>
      </c>
      <c r="HJ173" s="2">
        <v>90000</v>
      </c>
      <c r="HK173" s="2">
        <v>159100</v>
      </c>
      <c r="HL173" s="2">
        <v>99100</v>
      </c>
      <c r="HM173" s="2">
        <v>114800</v>
      </c>
      <c r="HN173" s="2">
        <v>375300</v>
      </c>
      <c r="HO173" s="2">
        <v>182200</v>
      </c>
      <c r="HP173" s="2">
        <v>81500</v>
      </c>
      <c r="HQ173" s="2">
        <v>112800</v>
      </c>
      <c r="HR173" s="2">
        <v>60300</v>
      </c>
      <c r="HS173" s="2">
        <v>53900</v>
      </c>
      <c r="HT173" s="2">
        <v>43400</v>
      </c>
      <c r="HU173" s="2">
        <v>39700</v>
      </c>
      <c r="HV173" s="2">
        <v>32400</v>
      </c>
      <c r="HW173" s="2">
        <v>67800</v>
      </c>
      <c r="HX173" s="2">
        <v>32000</v>
      </c>
      <c r="HY173" s="2">
        <v>39900</v>
      </c>
      <c r="HZ173" s="2">
        <v>51900</v>
      </c>
      <c r="IA173" s="2">
        <v>34300</v>
      </c>
      <c r="IB173" s="2">
        <v>61100</v>
      </c>
      <c r="IC173" s="2">
        <v>121900</v>
      </c>
      <c r="ID173" s="2">
        <v>53400</v>
      </c>
      <c r="IE173" s="2">
        <v>51000</v>
      </c>
      <c r="IF173" s="2">
        <v>48400</v>
      </c>
      <c r="IG173" s="2">
        <v>88300</v>
      </c>
      <c r="IH173" s="2">
        <v>74900</v>
      </c>
      <c r="II173" s="2">
        <v>53500</v>
      </c>
      <c r="IJ173" s="2">
        <v>79300</v>
      </c>
      <c r="IK173" s="2">
        <v>68700</v>
      </c>
      <c r="IL173" s="2">
        <v>47900</v>
      </c>
      <c r="IM173" s="2">
        <v>33900</v>
      </c>
      <c r="IN173" s="2">
        <v>26600</v>
      </c>
      <c r="IO173" s="2">
        <v>43900</v>
      </c>
      <c r="IP173" s="2">
        <v>67000</v>
      </c>
      <c r="IQ173" s="2">
        <v>47400</v>
      </c>
      <c r="IR173" s="2">
        <v>49500</v>
      </c>
      <c r="IS173" s="2">
        <v>43800</v>
      </c>
      <c r="IT173" s="2">
        <v>63400</v>
      </c>
    </row>
    <row r="174" spans="1:254" ht="15.9" customHeight="1">
      <c r="A174" s="390" t="s">
        <v>342</v>
      </c>
      <c r="B174" s="46" t="s">
        <v>343</v>
      </c>
      <c r="C174" s="50">
        <v>65400</v>
      </c>
      <c r="D174" s="16">
        <v>-130900</v>
      </c>
      <c r="E174" s="21">
        <v>196300</v>
      </c>
      <c r="F174" s="21">
        <v>237700</v>
      </c>
      <c r="G174" s="21">
        <v>295000</v>
      </c>
      <c r="H174" s="21">
        <v>400700</v>
      </c>
      <c r="I174" s="21">
        <v>501000</v>
      </c>
      <c r="J174" s="21">
        <v>510600</v>
      </c>
      <c r="K174" s="21">
        <v>372700</v>
      </c>
      <c r="L174" s="21">
        <v>260200</v>
      </c>
      <c r="M174" s="21">
        <v>318800</v>
      </c>
      <c r="N174" s="21">
        <v>213700</v>
      </c>
      <c r="O174" s="21">
        <v>244100</v>
      </c>
      <c r="P174" s="21">
        <v>199500</v>
      </c>
      <c r="Q174" s="21">
        <v>241500</v>
      </c>
      <c r="R174" s="21">
        <v>276700</v>
      </c>
      <c r="S174" s="21">
        <v>179800</v>
      </c>
      <c r="T174" s="21">
        <v>220600</v>
      </c>
      <c r="U174" s="21">
        <v>200400</v>
      </c>
      <c r="V174" s="21">
        <v>181100</v>
      </c>
      <c r="W174" s="21">
        <v>296000</v>
      </c>
      <c r="X174" s="21">
        <v>209000</v>
      </c>
      <c r="Y174" s="21">
        <v>252000</v>
      </c>
      <c r="Z174" s="21">
        <v>336400</v>
      </c>
      <c r="AA174" s="21">
        <v>197900</v>
      </c>
      <c r="AB174" s="21">
        <v>372500</v>
      </c>
      <c r="AC174" s="21">
        <v>472200</v>
      </c>
      <c r="AD174" s="21">
        <v>286300</v>
      </c>
      <c r="AE174" s="21">
        <v>469300</v>
      </c>
      <c r="AF174" s="21">
        <v>394000</v>
      </c>
      <c r="AG174" s="21">
        <v>243800</v>
      </c>
      <c r="AH174" s="21">
        <v>290400</v>
      </c>
      <c r="AI174" s="21">
        <v>313700</v>
      </c>
      <c r="AJ174" s="21">
        <v>342600</v>
      </c>
      <c r="AK174" s="21">
        <v>507100</v>
      </c>
      <c r="AL174" s="21">
        <v>791100</v>
      </c>
      <c r="AM174" s="21">
        <v>226600</v>
      </c>
      <c r="AN174" s="21">
        <v>325900</v>
      </c>
      <c r="AO174" s="21">
        <v>379700</v>
      </c>
      <c r="AP174" s="21">
        <v>241000</v>
      </c>
      <c r="AQ174" s="21">
        <v>253000</v>
      </c>
      <c r="AR174" s="21">
        <v>191100</v>
      </c>
      <c r="AS174" s="21">
        <v>190700</v>
      </c>
      <c r="AT174" s="21">
        <v>158900</v>
      </c>
      <c r="AU174" s="21">
        <v>134800</v>
      </c>
      <c r="AV174" s="21">
        <v>178700</v>
      </c>
      <c r="AW174" s="21">
        <v>246700</v>
      </c>
      <c r="AX174" s="21">
        <v>352900</v>
      </c>
      <c r="AY174" s="21">
        <v>210500</v>
      </c>
      <c r="AZ174" s="21">
        <v>251400</v>
      </c>
      <c r="BA174" s="21">
        <v>281800</v>
      </c>
      <c r="BB174" s="21">
        <v>247100</v>
      </c>
      <c r="BC174" s="21">
        <v>242200</v>
      </c>
      <c r="BD174" s="21">
        <v>249800</v>
      </c>
      <c r="BE174" s="21">
        <v>245600</v>
      </c>
      <c r="BF174" s="21">
        <v>158600</v>
      </c>
      <c r="BG174" s="21">
        <v>107700</v>
      </c>
      <c r="BH174" s="21">
        <v>168400</v>
      </c>
      <c r="BI174" s="21">
        <v>295500</v>
      </c>
      <c r="BJ174" s="21">
        <v>366900</v>
      </c>
      <c r="BK174" s="21">
        <v>294500</v>
      </c>
      <c r="BL174" s="21">
        <v>257700</v>
      </c>
      <c r="BM174" s="2">
        <v>340700</v>
      </c>
      <c r="BN174" s="2">
        <v>296500</v>
      </c>
      <c r="BO174" s="2">
        <v>241900</v>
      </c>
      <c r="BP174" s="2">
        <v>353500</v>
      </c>
      <c r="BQ174" s="2">
        <v>323900</v>
      </c>
      <c r="BR174" s="2">
        <v>382500</v>
      </c>
      <c r="BS174" s="2">
        <v>361700</v>
      </c>
      <c r="BT174" s="2">
        <v>529800</v>
      </c>
      <c r="BU174" s="2">
        <v>365100</v>
      </c>
      <c r="BV174" s="2">
        <v>218800</v>
      </c>
      <c r="BW174" s="2">
        <v>235900</v>
      </c>
      <c r="BX174" s="2">
        <v>167600</v>
      </c>
      <c r="BY174" s="2">
        <v>133000</v>
      </c>
      <c r="BZ174" s="2">
        <v>128800</v>
      </c>
      <c r="CA174" s="2">
        <v>270900</v>
      </c>
      <c r="CB174" s="2">
        <v>183600</v>
      </c>
      <c r="CC174" s="2">
        <v>217400</v>
      </c>
      <c r="CD174" s="2">
        <v>190800</v>
      </c>
      <c r="CE174" s="2">
        <v>227200</v>
      </c>
      <c r="CF174" s="2">
        <v>198300</v>
      </c>
      <c r="CG174" s="2">
        <v>225100</v>
      </c>
      <c r="CH174" s="2">
        <v>253300</v>
      </c>
      <c r="CI174" s="2">
        <v>227100</v>
      </c>
      <c r="CJ174" s="2">
        <v>158600</v>
      </c>
      <c r="CK174" s="2">
        <v>319200</v>
      </c>
      <c r="CL174" s="2">
        <v>344100</v>
      </c>
      <c r="CM174" s="2">
        <v>252200</v>
      </c>
      <c r="CN174" s="2">
        <v>174700</v>
      </c>
      <c r="CO174" s="2">
        <v>241500</v>
      </c>
      <c r="CP174" s="2">
        <v>226900</v>
      </c>
      <c r="CQ174" s="2">
        <v>157900</v>
      </c>
      <c r="CR174" s="2">
        <v>184600</v>
      </c>
      <c r="CS174" s="2">
        <v>276200</v>
      </c>
      <c r="CT174" s="2">
        <v>318100</v>
      </c>
      <c r="CU174" s="2">
        <v>418200</v>
      </c>
      <c r="CV174" s="2">
        <v>141300</v>
      </c>
      <c r="CW174" s="2">
        <v>191400</v>
      </c>
      <c r="CX174" s="2">
        <v>226400</v>
      </c>
      <c r="CY174" s="2">
        <v>337700</v>
      </c>
      <c r="CZ174" s="2">
        <v>269700</v>
      </c>
      <c r="DA174" s="2">
        <v>355200</v>
      </c>
      <c r="DB174" s="2">
        <v>335500</v>
      </c>
      <c r="DC174" s="2">
        <v>280200</v>
      </c>
      <c r="DD174" s="2">
        <v>260600</v>
      </c>
      <c r="DE174" s="2">
        <v>250400</v>
      </c>
      <c r="DF174" s="2">
        <v>274900</v>
      </c>
      <c r="DG174" s="2">
        <v>326300</v>
      </c>
      <c r="DH174" s="2">
        <v>241000</v>
      </c>
      <c r="DI174" s="2">
        <v>591900</v>
      </c>
      <c r="DJ174" s="2">
        <v>615700</v>
      </c>
      <c r="DK174" s="2">
        <v>633300</v>
      </c>
      <c r="DL174" s="2">
        <v>666800</v>
      </c>
      <c r="DM174" s="2">
        <v>382600</v>
      </c>
      <c r="DN174" s="2">
        <v>148600</v>
      </c>
      <c r="DO174" s="2">
        <v>117200</v>
      </c>
      <c r="DP174" s="2">
        <v>348700</v>
      </c>
      <c r="DQ174" s="2">
        <v>362100</v>
      </c>
      <c r="DR174" s="2">
        <v>421100</v>
      </c>
      <c r="DS174" s="2">
        <v>491500</v>
      </c>
      <c r="DT174" s="2">
        <v>399100</v>
      </c>
      <c r="DU174" s="2">
        <v>244300</v>
      </c>
      <c r="DV174" s="2">
        <v>339400</v>
      </c>
      <c r="DW174" s="2">
        <v>399300</v>
      </c>
      <c r="DX174" s="2">
        <v>544700</v>
      </c>
      <c r="DY174" s="2">
        <v>192000</v>
      </c>
      <c r="DZ174" s="2">
        <v>445600</v>
      </c>
      <c r="EA174" s="2">
        <v>243900</v>
      </c>
      <c r="EB174" s="2">
        <v>173900</v>
      </c>
      <c r="EC174" s="2">
        <v>101700</v>
      </c>
      <c r="ED174" s="2">
        <v>122700</v>
      </c>
      <c r="EE174" s="2">
        <v>265900</v>
      </c>
      <c r="EF174" s="2">
        <v>183800</v>
      </c>
      <c r="EG174" s="2">
        <v>119500</v>
      </c>
      <c r="EH174" s="2">
        <v>147400</v>
      </c>
      <c r="EI174" s="2">
        <v>137500</v>
      </c>
      <c r="EJ174" s="2">
        <v>110100</v>
      </c>
      <c r="EK174" s="2">
        <v>115500</v>
      </c>
      <c r="EL174" s="2">
        <v>204300</v>
      </c>
      <c r="EM174" s="2">
        <v>117900</v>
      </c>
      <c r="EN174" s="2">
        <v>150000</v>
      </c>
      <c r="EO174" s="2">
        <v>202000</v>
      </c>
      <c r="EP174" s="2">
        <v>297300</v>
      </c>
      <c r="EQ174" s="2">
        <v>261000</v>
      </c>
      <c r="ER174" s="2">
        <v>228500</v>
      </c>
      <c r="ES174" s="2">
        <v>360900</v>
      </c>
      <c r="ET174" s="2">
        <v>207600</v>
      </c>
      <c r="EU174" s="2">
        <v>139500</v>
      </c>
      <c r="EV174" s="2">
        <v>129300</v>
      </c>
      <c r="EW174" s="2">
        <v>82000</v>
      </c>
      <c r="EX174" s="2">
        <v>158300</v>
      </c>
      <c r="EY174" s="2">
        <v>170900</v>
      </c>
      <c r="EZ174" s="2">
        <v>298400</v>
      </c>
      <c r="FA174" s="2">
        <v>544600</v>
      </c>
      <c r="FB174" s="2">
        <v>235800</v>
      </c>
      <c r="FC174" s="2">
        <v>164500</v>
      </c>
      <c r="FD174" s="2">
        <v>303300</v>
      </c>
      <c r="FE174" s="2">
        <v>355600</v>
      </c>
      <c r="FF174" s="2">
        <v>327400</v>
      </c>
      <c r="FG174" s="2">
        <v>306900</v>
      </c>
      <c r="FH174" s="2">
        <v>316900</v>
      </c>
      <c r="FI174" s="2">
        <v>189600</v>
      </c>
      <c r="FJ174" s="2">
        <v>262000</v>
      </c>
      <c r="FK174" s="2">
        <v>474100</v>
      </c>
      <c r="FL174" s="2">
        <v>470400</v>
      </c>
      <c r="FM174" s="2">
        <v>607300</v>
      </c>
      <c r="FN174" s="2">
        <v>803500</v>
      </c>
      <c r="FO174" s="2">
        <v>1197400</v>
      </c>
      <c r="FP174" s="2">
        <v>145500</v>
      </c>
      <c r="FQ174" s="2">
        <v>136800</v>
      </c>
      <c r="FR174" s="2">
        <v>290300</v>
      </c>
      <c r="FS174" s="2">
        <v>283200</v>
      </c>
      <c r="FT174" s="2">
        <v>263900</v>
      </c>
      <c r="FU174" s="2">
        <v>264700</v>
      </c>
      <c r="FV174" s="2">
        <v>317400</v>
      </c>
      <c r="FW174" s="2">
        <v>264100</v>
      </c>
      <c r="FX174" s="2">
        <v>188300</v>
      </c>
      <c r="FY174" s="2">
        <v>176700</v>
      </c>
      <c r="FZ174" s="2">
        <v>307600</v>
      </c>
      <c r="GA174" s="2">
        <v>369800</v>
      </c>
      <c r="GB174" s="2">
        <v>451400</v>
      </c>
      <c r="GC174" s="2">
        <v>274200</v>
      </c>
      <c r="GD174" s="2">
        <v>323100</v>
      </c>
      <c r="GE174" s="2">
        <v>404400</v>
      </c>
      <c r="GF174" s="2">
        <v>396600</v>
      </c>
      <c r="GG174" s="2">
        <v>646600</v>
      </c>
      <c r="GH174" s="2">
        <v>900900</v>
      </c>
      <c r="GI174" s="2">
        <v>2031800</v>
      </c>
      <c r="GJ174" s="2">
        <v>885800</v>
      </c>
      <c r="GK174" s="2">
        <v>491500</v>
      </c>
      <c r="GL174" s="2">
        <v>472100</v>
      </c>
      <c r="GM174" s="2">
        <v>314300</v>
      </c>
      <c r="GN174" s="2">
        <v>340700</v>
      </c>
      <c r="GO174" s="2">
        <v>308300</v>
      </c>
      <c r="GP174" s="2">
        <v>311000</v>
      </c>
      <c r="GQ174" s="2">
        <v>235900</v>
      </c>
      <c r="GR174" s="2">
        <v>295500</v>
      </c>
      <c r="GS174" s="2">
        <v>316200</v>
      </c>
      <c r="GT174" s="2">
        <v>328900</v>
      </c>
      <c r="GU174" s="2">
        <v>462100</v>
      </c>
      <c r="GV174" s="2">
        <v>352800</v>
      </c>
      <c r="GW174" s="2">
        <v>312700</v>
      </c>
      <c r="GX174" s="2">
        <v>315500</v>
      </c>
      <c r="GY174" s="2">
        <v>288000</v>
      </c>
      <c r="GZ174" s="2">
        <v>389600</v>
      </c>
      <c r="HA174" s="2">
        <v>395800</v>
      </c>
      <c r="HB174" s="2">
        <v>438700</v>
      </c>
      <c r="HC174" s="2">
        <v>353100</v>
      </c>
      <c r="HD174" s="2">
        <v>382000</v>
      </c>
      <c r="HE174" s="2">
        <v>315700</v>
      </c>
      <c r="HF174" s="2">
        <v>508200</v>
      </c>
      <c r="HG174" s="2">
        <v>298000</v>
      </c>
      <c r="HH174" s="2">
        <v>324700</v>
      </c>
      <c r="HI174" s="2">
        <v>382000</v>
      </c>
      <c r="HJ174" s="2">
        <v>636200</v>
      </c>
      <c r="HK174" s="2">
        <v>397300</v>
      </c>
      <c r="HL174" s="2">
        <v>386400</v>
      </c>
      <c r="HM174" s="2">
        <v>428100</v>
      </c>
      <c r="HN174" s="2">
        <v>433800</v>
      </c>
      <c r="HO174" s="2">
        <v>452000</v>
      </c>
      <c r="HP174" s="2">
        <v>219400</v>
      </c>
      <c r="HQ174" s="2">
        <v>353000</v>
      </c>
      <c r="HR174" s="2">
        <v>350200</v>
      </c>
      <c r="HS174" s="2">
        <v>261800</v>
      </c>
      <c r="HT174" s="2">
        <v>231400</v>
      </c>
      <c r="HU174" s="2">
        <v>395500</v>
      </c>
      <c r="HV174" s="2">
        <v>279600</v>
      </c>
      <c r="HW174" s="2">
        <v>279500</v>
      </c>
      <c r="HX174" s="2">
        <v>318100</v>
      </c>
      <c r="HY174" s="2">
        <v>400400</v>
      </c>
      <c r="HZ174" s="2">
        <v>311100</v>
      </c>
      <c r="IA174" s="2">
        <v>351400</v>
      </c>
      <c r="IB174" s="2">
        <v>260300</v>
      </c>
      <c r="IC174" s="2">
        <v>357600</v>
      </c>
      <c r="ID174" s="2">
        <v>277500</v>
      </c>
      <c r="IE174" s="2">
        <v>276800</v>
      </c>
      <c r="IF174" s="2">
        <v>294200</v>
      </c>
      <c r="IG174" s="2">
        <v>354000</v>
      </c>
      <c r="IH174" s="2">
        <v>248100</v>
      </c>
      <c r="II174" s="2">
        <v>299300</v>
      </c>
      <c r="IJ174" s="2">
        <v>531300</v>
      </c>
      <c r="IK174" s="2">
        <v>440700</v>
      </c>
      <c r="IL174" s="2">
        <v>397100</v>
      </c>
      <c r="IM174" s="2">
        <v>543500</v>
      </c>
      <c r="IN174" s="2">
        <v>693000</v>
      </c>
      <c r="IO174" s="2">
        <v>569100</v>
      </c>
      <c r="IP174" s="2">
        <v>574400</v>
      </c>
      <c r="IQ174" s="2">
        <v>473300</v>
      </c>
      <c r="IR174" s="2">
        <v>997600</v>
      </c>
      <c r="IS174" s="2">
        <v>444700</v>
      </c>
      <c r="IT174" s="2">
        <v>206800</v>
      </c>
    </row>
    <row r="175" spans="1:254" ht="15.9" customHeight="1">
      <c r="A175" s="390" t="s">
        <v>344</v>
      </c>
      <c r="B175" s="46" t="s">
        <v>345</v>
      </c>
      <c r="C175" s="50">
        <v>426300</v>
      </c>
      <c r="D175" s="16">
        <v>-1064300</v>
      </c>
      <c r="E175" s="21">
        <v>1490600</v>
      </c>
      <c r="F175" s="21">
        <v>1322200</v>
      </c>
      <c r="G175" s="21">
        <v>1116500</v>
      </c>
      <c r="H175" s="21">
        <v>1732200</v>
      </c>
      <c r="I175" s="21">
        <v>6796200</v>
      </c>
      <c r="J175" s="21">
        <v>1645400</v>
      </c>
      <c r="K175" s="21">
        <v>2398500</v>
      </c>
      <c r="L175" s="21">
        <v>1062500</v>
      </c>
      <c r="M175" s="21">
        <v>942100</v>
      </c>
      <c r="N175" s="21">
        <v>757400</v>
      </c>
      <c r="O175" s="21">
        <v>750600</v>
      </c>
      <c r="P175" s="21">
        <v>826800</v>
      </c>
      <c r="Q175" s="21">
        <v>717400</v>
      </c>
      <c r="R175" s="21">
        <v>1519900</v>
      </c>
      <c r="S175" s="21">
        <v>815300</v>
      </c>
      <c r="T175" s="21">
        <v>970200</v>
      </c>
      <c r="U175" s="21">
        <v>824500</v>
      </c>
      <c r="V175" s="21">
        <v>735100</v>
      </c>
      <c r="W175" s="21">
        <v>770600</v>
      </c>
      <c r="X175" s="21">
        <v>855500</v>
      </c>
      <c r="Y175" s="21">
        <v>851400</v>
      </c>
      <c r="Z175" s="21">
        <v>987200</v>
      </c>
      <c r="AA175" s="21">
        <v>513100</v>
      </c>
      <c r="AB175" s="21">
        <v>763200</v>
      </c>
      <c r="AC175" s="21">
        <v>928000</v>
      </c>
      <c r="AD175" s="21">
        <v>655200</v>
      </c>
      <c r="AE175" s="21">
        <v>731000</v>
      </c>
      <c r="AF175" s="21">
        <v>840400</v>
      </c>
      <c r="AG175" s="21">
        <v>805700</v>
      </c>
      <c r="AH175" s="21">
        <v>762900</v>
      </c>
      <c r="AI175" s="21">
        <v>942700</v>
      </c>
      <c r="AJ175" s="21">
        <v>916300</v>
      </c>
      <c r="AK175" s="21">
        <v>1069300</v>
      </c>
      <c r="AL175" s="21">
        <v>2033200</v>
      </c>
      <c r="AM175" s="21">
        <v>759400</v>
      </c>
      <c r="AN175" s="21">
        <v>836500</v>
      </c>
      <c r="AO175" s="21">
        <v>920800</v>
      </c>
      <c r="AP175" s="21">
        <v>1390100</v>
      </c>
      <c r="AQ175" s="21">
        <v>1376000</v>
      </c>
      <c r="AR175" s="21">
        <v>778200</v>
      </c>
      <c r="AS175" s="21">
        <v>969800</v>
      </c>
      <c r="AT175" s="21">
        <v>1331800</v>
      </c>
      <c r="AU175" s="21">
        <v>889300</v>
      </c>
      <c r="AV175" s="21">
        <v>747600</v>
      </c>
      <c r="AW175" s="21">
        <v>1104600</v>
      </c>
      <c r="AX175" s="21">
        <v>2413900</v>
      </c>
      <c r="AY175" s="21">
        <v>958800</v>
      </c>
      <c r="AZ175" s="21">
        <v>1217500</v>
      </c>
      <c r="BA175" s="21">
        <v>1430500</v>
      </c>
      <c r="BB175" s="21">
        <v>782800</v>
      </c>
      <c r="BC175" s="21">
        <v>783000</v>
      </c>
      <c r="BD175" s="21">
        <v>1211200</v>
      </c>
      <c r="BE175" s="21">
        <v>1278200</v>
      </c>
      <c r="BF175" s="21">
        <v>1276300</v>
      </c>
      <c r="BG175" s="21">
        <v>1103700</v>
      </c>
      <c r="BH175" s="21">
        <v>1166500</v>
      </c>
      <c r="BI175" s="21">
        <v>1076500</v>
      </c>
      <c r="BJ175" s="21">
        <v>1318600</v>
      </c>
      <c r="BK175" s="21">
        <v>999100</v>
      </c>
      <c r="BL175" s="21">
        <v>1185500</v>
      </c>
      <c r="BM175" s="2">
        <v>898200</v>
      </c>
      <c r="BN175" s="2">
        <v>1450100</v>
      </c>
      <c r="BO175" s="2">
        <v>1230500</v>
      </c>
      <c r="BP175" s="2">
        <v>1397700</v>
      </c>
      <c r="BQ175" s="2">
        <v>1967000</v>
      </c>
      <c r="BR175" s="2">
        <v>1585800</v>
      </c>
      <c r="BS175" s="2">
        <v>2659900</v>
      </c>
      <c r="BT175" s="2">
        <v>9927100</v>
      </c>
      <c r="BU175" s="2">
        <v>1078500</v>
      </c>
      <c r="BV175" s="2">
        <v>738400</v>
      </c>
      <c r="BW175" s="2">
        <v>1031900</v>
      </c>
      <c r="BX175" s="2">
        <v>808400</v>
      </c>
      <c r="BY175" s="2">
        <v>709200</v>
      </c>
      <c r="BZ175" s="2">
        <v>372400</v>
      </c>
      <c r="CA175" s="2">
        <v>499600</v>
      </c>
      <c r="CB175" s="2">
        <v>918500</v>
      </c>
      <c r="CC175" s="2">
        <v>849500</v>
      </c>
      <c r="CD175" s="2">
        <v>591700</v>
      </c>
      <c r="CE175" s="2">
        <v>502000</v>
      </c>
      <c r="CF175" s="2">
        <v>655500</v>
      </c>
      <c r="CG175" s="2">
        <v>921400</v>
      </c>
      <c r="CH175" s="2">
        <v>784700</v>
      </c>
      <c r="CI175" s="2">
        <v>439900</v>
      </c>
      <c r="CJ175" s="2">
        <v>474500</v>
      </c>
      <c r="CK175" s="2">
        <v>361200</v>
      </c>
      <c r="CL175" s="2">
        <v>717700</v>
      </c>
      <c r="CM175" s="2">
        <v>918500</v>
      </c>
      <c r="CN175" s="2">
        <v>1683800</v>
      </c>
      <c r="CO175" s="2">
        <v>1011100</v>
      </c>
      <c r="CP175" s="2">
        <v>814700</v>
      </c>
      <c r="CQ175" s="2">
        <v>577100</v>
      </c>
      <c r="CR175" s="2">
        <v>927900</v>
      </c>
      <c r="CS175" s="2">
        <v>622700</v>
      </c>
      <c r="CT175" s="2">
        <v>1264800</v>
      </c>
      <c r="CU175" s="2">
        <v>1381600</v>
      </c>
      <c r="CV175" s="2">
        <v>834100</v>
      </c>
      <c r="CW175" s="2">
        <v>897900</v>
      </c>
      <c r="CX175" s="2">
        <v>808600</v>
      </c>
      <c r="CY175" s="2">
        <v>1057400</v>
      </c>
      <c r="CZ175" s="2">
        <v>800400</v>
      </c>
      <c r="DA175" s="2">
        <v>1208800</v>
      </c>
      <c r="DB175" s="2">
        <v>1234600</v>
      </c>
      <c r="DC175" s="2">
        <v>1813000</v>
      </c>
      <c r="DD175" s="2">
        <v>1228500</v>
      </c>
      <c r="DE175" s="2">
        <v>1093700</v>
      </c>
      <c r="DF175" s="2">
        <v>2002100</v>
      </c>
      <c r="DG175" s="2">
        <v>1716900</v>
      </c>
      <c r="DH175" s="2">
        <v>1908500</v>
      </c>
      <c r="DI175" s="2">
        <v>2239900</v>
      </c>
      <c r="DJ175" s="2">
        <v>2117500</v>
      </c>
      <c r="DK175" s="2">
        <v>2034900</v>
      </c>
      <c r="DL175" s="2">
        <v>5870300</v>
      </c>
      <c r="DM175" s="2">
        <v>1645500</v>
      </c>
      <c r="DN175" s="2">
        <v>2502100</v>
      </c>
      <c r="DO175" s="2">
        <v>2327100</v>
      </c>
      <c r="DP175" s="2">
        <v>5117900</v>
      </c>
      <c r="DQ175" s="2">
        <v>2655000</v>
      </c>
      <c r="DR175" s="2">
        <v>1967000</v>
      </c>
      <c r="DS175" s="2">
        <v>2212900</v>
      </c>
      <c r="DT175" s="2">
        <v>1663900</v>
      </c>
      <c r="DU175" s="2">
        <v>1371700</v>
      </c>
      <c r="DV175" s="2">
        <v>1019100</v>
      </c>
      <c r="DW175" s="2">
        <v>1217600</v>
      </c>
      <c r="DX175" s="2">
        <v>1686400</v>
      </c>
      <c r="DY175" s="2">
        <v>1704300</v>
      </c>
      <c r="DZ175" s="2">
        <v>1536400</v>
      </c>
      <c r="EA175" s="2">
        <v>4024700</v>
      </c>
      <c r="EB175" s="2">
        <v>6910500</v>
      </c>
      <c r="EC175" s="2">
        <v>1454200</v>
      </c>
      <c r="ED175" s="2">
        <v>1098400</v>
      </c>
      <c r="EE175" s="2">
        <v>1806500</v>
      </c>
      <c r="EF175" s="2">
        <v>1002500</v>
      </c>
      <c r="EG175" s="2">
        <v>1056600</v>
      </c>
      <c r="EH175" s="2">
        <v>1070200</v>
      </c>
      <c r="EI175" s="2">
        <v>713900</v>
      </c>
      <c r="EJ175" s="2">
        <v>724700</v>
      </c>
      <c r="EK175" s="2">
        <v>969700</v>
      </c>
      <c r="EL175" s="2">
        <v>829300</v>
      </c>
      <c r="EM175" s="2">
        <v>824300</v>
      </c>
      <c r="EN175" s="2">
        <v>941300</v>
      </c>
      <c r="EO175" s="2">
        <v>1031700</v>
      </c>
      <c r="EP175" s="2">
        <v>681400</v>
      </c>
      <c r="EQ175" s="2">
        <v>893800</v>
      </c>
      <c r="ER175" s="2">
        <v>1314500</v>
      </c>
      <c r="ES175" s="2">
        <v>878900</v>
      </c>
      <c r="ET175" s="2">
        <v>473500</v>
      </c>
      <c r="EU175" s="2">
        <v>502200</v>
      </c>
      <c r="EV175" s="2">
        <v>449900</v>
      </c>
      <c r="EW175" s="2">
        <v>296700</v>
      </c>
      <c r="EX175" s="2">
        <v>434900</v>
      </c>
      <c r="EY175" s="2">
        <v>588100</v>
      </c>
      <c r="EZ175" s="2">
        <v>746600</v>
      </c>
      <c r="FA175" s="2">
        <v>1275200</v>
      </c>
      <c r="FB175" s="2">
        <v>415900</v>
      </c>
      <c r="FC175" s="2">
        <v>523000</v>
      </c>
      <c r="FD175" s="2">
        <v>636000</v>
      </c>
      <c r="FE175" s="2">
        <v>324900</v>
      </c>
      <c r="FF175" s="2">
        <v>535400</v>
      </c>
      <c r="FG175" s="2">
        <v>620300</v>
      </c>
      <c r="FH175" s="2">
        <v>468700</v>
      </c>
      <c r="FI175" s="2">
        <v>377300</v>
      </c>
      <c r="FJ175" s="2">
        <v>614900</v>
      </c>
      <c r="FK175" s="2">
        <v>528000</v>
      </c>
      <c r="FL175" s="2">
        <v>687600</v>
      </c>
      <c r="FM175" s="2">
        <v>633300</v>
      </c>
      <c r="FN175" s="2">
        <v>561500</v>
      </c>
      <c r="FO175" s="2">
        <v>1126300</v>
      </c>
      <c r="FP175" s="2">
        <v>570900</v>
      </c>
      <c r="FQ175" s="2">
        <v>973500</v>
      </c>
      <c r="FR175" s="2">
        <v>1045900</v>
      </c>
      <c r="FS175" s="2">
        <v>1105700</v>
      </c>
      <c r="FT175" s="2">
        <v>1013800</v>
      </c>
      <c r="FU175" s="2">
        <v>1159300</v>
      </c>
      <c r="FV175" s="2">
        <v>1228300</v>
      </c>
      <c r="FW175" s="2">
        <v>1126400</v>
      </c>
      <c r="FX175" s="2">
        <v>863600</v>
      </c>
      <c r="FY175" s="2">
        <v>1173100</v>
      </c>
      <c r="FZ175" s="2">
        <v>1458500</v>
      </c>
      <c r="GA175" s="2">
        <v>1212800</v>
      </c>
      <c r="GB175" s="2">
        <v>1123600</v>
      </c>
      <c r="GC175" s="2">
        <v>967500</v>
      </c>
      <c r="GD175" s="2">
        <v>1249900</v>
      </c>
      <c r="GE175" s="2">
        <v>1373100</v>
      </c>
      <c r="GF175" s="2">
        <v>1906100</v>
      </c>
      <c r="GG175" s="2">
        <v>2945300</v>
      </c>
      <c r="GH175" s="2">
        <v>4893000</v>
      </c>
      <c r="GI175" s="2">
        <v>1534900</v>
      </c>
      <c r="GJ175" s="2">
        <v>3866900</v>
      </c>
      <c r="GK175" s="2">
        <v>1063300</v>
      </c>
      <c r="GL175" s="2">
        <v>983300</v>
      </c>
      <c r="GM175" s="2">
        <v>1066200</v>
      </c>
      <c r="GN175" s="2">
        <v>768800</v>
      </c>
      <c r="GO175" s="2">
        <v>747000</v>
      </c>
      <c r="GP175" s="2">
        <v>886000</v>
      </c>
      <c r="GQ175" s="2">
        <v>746100</v>
      </c>
      <c r="GR175" s="2">
        <v>841000</v>
      </c>
      <c r="GS175" s="2">
        <v>1504000</v>
      </c>
      <c r="GT175" s="2">
        <v>1883500</v>
      </c>
      <c r="GU175" s="2">
        <v>1832200</v>
      </c>
      <c r="GV175" s="2">
        <v>1707100</v>
      </c>
      <c r="GW175" s="2">
        <v>828400</v>
      </c>
      <c r="GX175" s="2">
        <v>1098700</v>
      </c>
      <c r="GY175" s="2">
        <v>750200</v>
      </c>
      <c r="GZ175" s="2">
        <v>1012100</v>
      </c>
      <c r="HA175" s="2">
        <v>612900</v>
      </c>
      <c r="HB175" s="2">
        <v>875400</v>
      </c>
      <c r="HC175" s="2">
        <v>595900</v>
      </c>
      <c r="HD175" s="2">
        <v>627600</v>
      </c>
      <c r="HE175" s="2">
        <v>608800</v>
      </c>
      <c r="HF175" s="2">
        <v>954300</v>
      </c>
      <c r="HG175" s="2">
        <v>559700</v>
      </c>
      <c r="HH175" s="2">
        <v>721800</v>
      </c>
      <c r="HI175" s="2">
        <v>1000000</v>
      </c>
      <c r="HJ175" s="2">
        <v>1848600</v>
      </c>
      <c r="HK175" s="2">
        <v>799000</v>
      </c>
      <c r="HL175" s="2">
        <v>869500</v>
      </c>
      <c r="HM175" s="2">
        <v>547300</v>
      </c>
      <c r="HN175" s="2">
        <v>905500</v>
      </c>
      <c r="HO175" s="2">
        <v>611700</v>
      </c>
      <c r="HP175" s="2">
        <v>851100</v>
      </c>
      <c r="HQ175" s="2">
        <v>480600</v>
      </c>
      <c r="HR175" s="2">
        <v>754100</v>
      </c>
      <c r="HS175" s="2">
        <v>746600</v>
      </c>
      <c r="HT175" s="2">
        <v>1113100</v>
      </c>
      <c r="HU175" s="2">
        <v>1227300</v>
      </c>
      <c r="HV175" s="2">
        <v>776700</v>
      </c>
      <c r="HW175" s="2">
        <v>1151200</v>
      </c>
      <c r="HX175" s="2">
        <v>676900</v>
      </c>
      <c r="HY175" s="2">
        <v>662800</v>
      </c>
      <c r="HZ175" s="2">
        <v>654400</v>
      </c>
      <c r="IA175" s="2">
        <v>729500</v>
      </c>
      <c r="IB175" s="2">
        <v>1085400</v>
      </c>
      <c r="IC175" s="2">
        <v>1005200</v>
      </c>
      <c r="ID175" s="2">
        <v>864200</v>
      </c>
      <c r="IE175" s="2">
        <v>1344500</v>
      </c>
      <c r="IF175" s="2">
        <v>1154600</v>
      </c>
      <c r="IG175" s="2">
        <v>931600</v>
      </c>
      <c r="IH175" s="2">
        <v>693300</v>
      </c>
      <c r="II175" s="2">
        <v>1065700</v>
      </c>
      <c r="IJ175" s="2">
        <v>911500</v>
      </c>
      <c r="IK175" s="2">
        <v>941100</v>
      </c>
      <c r="IL175" s="2">
        <v>1335100</v>
      </c>
      <c r="IM175" s="2">
        <v>1157800</v>
      </c>
      <c r="IN175" s="2">
        <v>1071700</v>
      </c>
      <c r="IO175" s="2">
        <v>955800</v>
      </c>
      <c r="IP175" s="2">
        <v>1487100</v>
      </c>
      <c r="IQ175" s="2">
        <v>1817600</v>
      </c>
      <c r="IR175" s="2">
        <v>3338800</v>
      </c>
      <c r="IS175" s="2">
        <v>1396300</v>
      </c>
      <c r="IT175" s="2">
        <v>1056500</v>
      </c>
    </row>
    <row r="176" spans="1:254" ht="15.9" customHeight="1">
      <c r="A176" s="390" t="s">
        <v>346</v>
      </c>
      <c r="B176" s="46" t="s">
        <v>347</v>
      </c>
      <c r="C176" s="50">
        <v>139800</v>
      </c>
      <c r="D176" s="16">
        <v>-101000</v>
      </c>
      <c r="E176" s="21">
        <v>240800</v>
      </c>
      <c r="F176" s="21">
        <v>121800</v>
      </c>
      <c r="G176" s="21">
        <v>112200</v>
      </c>
      <c r="H176" s="21">
        <v>130100</v>
      </c>
      <c r="I176" s="21">
        <v>112100</v>
      </c>
      <c r="J176" s="21">
        <v>92200</v>
      </c>
      <c r="K176" s="21">
        <v>109400</v>
      </c>
      <c r="L176" s="21">
        <v>99500</v>
      </c>
      <c r="M176" s="21">
        <v>82400</v>
      </c>
      <c r="N176" s="21">
        <v>77000</v>
      </c>
      <c r="O176" s="21">
        <v>125100</v>
      </c>
      <c r="P176" s="21">
        <v>69900</v>
      </c>
      <c r="Q176" s="21">
        <v>86500</v>
      </c>
      <c r="R176" s="21">
        <v>130500</v>
      </c>
      <c r="S176" s="21">
        <v>48300</v>
      </c>
      <c r="T176" s="21">
        <v>92900</v>
      </c>
      <c r="U176" s="21">
        <v>64600</v>
      </c>
      <c r="V176" s="21">
        <v>80900</v>
      </c>
      <c r="W176" s="21">
        <v>56000</v>
      </c>
      <c r="X176" s="21">
        <v>69300</v>
      </c>
      <c r="Y176" s="21">
        <v>68900</v>
      </c>
      <c r="Z176" s="21">
        <v>49800</v>
      </c>
      <c r="AA176" s="21">
        <v>67600</v>
      </c>
      <c r="AB176" s="21">
        <v>82400</v>
      </c>
      <c r="AC176" s="21">
        <v>75700</v>
      </c>
      <c r="AD176" s="21">
        <v>46400</v>
      </c>
      <c r="AE176" s="21">
        <v>58000</v>
      </c>
      <c r="AF176" s="21">
        <v>60900</v>
      </c>
      <c r="AG176" s="21">
        <v>55800</v>
      </c>
      <c r="AH176" s="21">
        <v>45400</v>
      </c>
      <c r="AI176" s="21">
        <v>35700</v>
      </c>
      <c r="AJ176" s="21">
        <v>62300</v>
      </c>
      <c r="AK176" s="21">
        <v>38900</v>
      </c>
      <c r="AL176" s="21">
        <v>52700</v>
      </c>
      <c r="AM176" s="21">
        <v>68900</v>
      </c>
      <c r="AN176" s="21">
        <v>67700</v>
      </c>
      <c r="AO176" s="21">
        <v>48000</v>
      </c>
      <c r="AP176" s="21">
        <v>75400</v>
      </c>
      <c r="AQ176" s="21">
        <v>88800</v>
      </c>
      <c r="AR176" s="21">
        <v>95000</v>
      </c>
      <c r="AS176" s="21">
        <v>72900</v>
      </c>
      <c r="AT176" s="21">
        <v>79600</v>
      </c>
      <c r="AU176" s="21">
        <v>98000</v>
      </c>
      <c r="AV176" s="21">
        <v>74100</v>
      </c>
      <c r="AW176" s="21">
        <v>149700</v>
      </c>
      <c r="AX176" s="21">
        <v>99400</v>
      </c>
      <c r="AY176" s="21">
        <v>117100</v>
      </c>
      <c r="AZ176" s="21">
        <v>116200</v>
      </c>
      <c r="BA176" s="21">
        <v>84300</v>
      </c>
      <c r="BB176" s="21">
        <v>96000</v>
      </c>
      <c r="BC176" s="21">
        <v>110200</v>
      </c>
      <c r="BD176" s="21">
        <v>163000</v>
      </c>
      <c r="BE176" s="21">
        <v>127900</v>
      </c>
      <c r="BF176" s="21">
        <v>116300</v>
      </c>
      <c r="BG176" s="21">
        <v>146800</v>
      </c>
      <c r="BH176" s="21">
        <v>130100</v>
      </c>
      <c r="BI176" s="21">
        <v>107600</v>
      </c>
      <c r="BJ176" s="21">
        <v>184900</v>
      </c>
      <c r="BK176" s="21">
        <v>203000</v>
      </c>
      <c r="BL176" s="21">
        <v>158000</v>
      </c>
      <c r="BM176" s="2">
        <v>265400</v>
      </c>
      <c r="BN176" s="2">
        <v>403100</v>
      </c>
      <c r="BO176" s="2">
        <v>245800</v>
      </c>
      <c r="BP176" s="2">
        <v>156500</v>
      </c>
      <c r="BQ176" s="2">
        <v>152000</v>
      </c>
      <c r="BR176" s="2">
        <v>170300</v>
      </c>
      <c r="BS176" s="2">
        <v>98600</v>
      </c>
      <c r="BT176" s="2">
        <v>189900</v>
      </c>
      <c r="BU176" s="2">
        <v>95100</v>
      </c>
      <c r="BV176" s="2">
        <v>98600</v>
      </c>
      <c r="BW176" s="2">
        <v>99900</v>
      </c>
      <c r="BX176" s="2">
        <v>106700</v>
      </c>
      <c r="BY176" s="2">
        <v>108500</v>
      </c>
      <c r="BZ176" s="2">
        <v>96800</v>
      </c>
      <c r="CA176" s="2">
        <v>76800</v>
      </c>
      <c r="CB176" s="2">
        <v>94200</v>
      </c>
      <c r="CC176" s="2">
        <v>80000</v>
      </c>
      <c r="CD176" s="2">
        <v>99500</v>
      </c>
      <c r="CE176" s="2">
        <v>91400</v>
      </c>
      <c r="CF176" s="2">
        <v>78500</v>
      </c>
      <c r="CG176" s="2">
        <v>119900</v>
      </c>
      <c r="CH176" s="2">
        <v>86600</v>
      </c>
      <c r="CI176" s="2">
        <v>67700</v>
      </c>
      <c r="CJ176" s="2">
        <v>52300</v>
      </c>
      <c r="CK176" s="2">
        <v>74200</v>
      </c>
      <c r="CL176" s="2">
        <v>77700</v>
      </c>
      <c r="CM176" s="2">
        <v>92000</v>
      </c>
      <c r="CN176" s="2">
        <v>118300</v>
      </c>
      <c r="CO176" s="2">
        <v>119100</v>
      </c>
      <c r="CP176" s="2">
        <v>110500</v>
      </c>
      <c r="CQ176" s="2">
        <v>75000</v>
      </c>
      <c r="CR176" s="2">
        <v>113000</v>
      </c>
      <c r="CS176" s="2">
        <v>64800</v>
      </c>
      <c r="CT176" s="2">
        <v>155100</v>
      </c>
      <c r="CU176" s="2">
        <v>134300</v>
      </c>
      <c r="CV176" s="2">
        <v>87300</v>
      </c>
      <c r="CW176" s="2">
        <v>66400</v>
      </c>
      <c r="CX176" s="2">
        <v>88400</v>
      </c>
      <c r="CY176" s="2">
        <v>97200</v>
      </c>
      <c r="CZ176" s="2">
        <v>131400</v>
      </c>
      <c r="DA176" s="2">
        <v>101000</v>
      </c>
      <c r="DB176" s="2">
        <v>343800</v>
      </c>
      <c r="DC176" s="2">
        <v>206100</v>
      </c>
      <c r="DD176" s="2">
        <v>150200</v>
      </c>
      <c r="DE176" s="2">
        <v>289800</v>
      </c>
      <c r="DF176" s="2">
        <v>1048900</v>
      </c>
      <c r="DG176" s="2">
        <v>163800</v>
      </c>
      <c r="DH176" s="2">
        <v>93900</v>
      </c>
      <c r="DI176" s="2">
        <v>89800</v>
      </c>
      <c r="DJ176" s="2">
        <v>209900</v>
      </c>
      <c r="DK176" s="2">
        <v>182500</v>
      </c>
      <c r="DL176" s="2">
        <v>323200</v>
      </c>
      <c r="DM176" s="2">
        <v>111100</v>
      </c>
      <c r="DN176" s="2">
        <v>81300</v>
      </c>
      <c r="DO176" s="2">
        <v>107000</v>
      </c>
      <c r="DP176" s="2">
        <v>108900</v>
      </c>
      <c r="DQ176" s="2">
        <v>82300</v>
      </c>
      <c r="DR176" s="2">
        <v>245900</v>
      </c>
      <c r="DS176" s="2">
        <v>137700</v>
      </c>
      <c r="DT176" s="2">
        <v>51600</v>
      </c>
      <c r="DU176" s="2">
        <v>60300</v>
      </c>
      <c r="DV176" s="2">
        <v>86500</v>
      </c>
      <c r="DW176" s="2">
        <v>79200</v>
      </c>
      <c r="DX176" s="2">
        <v>96000</v>
      </c>
      <c r="DY176" s="2">
        <v>60200</v>
      </c>
      <c r="DZ176" s="2">
        <v>117000</v>
      </c>
      <c r="EA176" s="2">
        <v>56100</v>
      </c>
      <c r="EB176" s="2">
        <v>47300</v>
      </c>
      <c r="EC176" s="2">
        <v>31600</v>
      </c>
      <c r="ED176" s="2">
        <v>44200</v>
      </c>
      <c r="EE176" s="2">
        <v>74200</v>
      </c>
      <c r="EF176" s="2">
        <v>30800</v>
      </c>
      <c r="EG176" s="2">
        <v>43500</v>
      </c>
      <c r="EH176" s="2">
        <v>40900</v>
      </c>
      <c r="EI176" s="2">
        <v>60800</v>
      </c>
      <c r="EJ176" s="2">
        <v>31400</v>
      </c>
      <c r="EK176" s="2">
        <v>24200</v>
      </c>
      <c r="EL176" s="2">
        <v>41100</v>
      </c>
      <c r="EM176" s="2">
        <v>38600</v>
      </c>
      <c r="EN176" s="2">
        <v>49600</v>
      </c>
      <c r="EO176" s="2">
        <v>24700</v>
      </c>
      <c r="EP176" s="2">
        <v>20700</v>
      </c>
      <c r="EQ176" s="2">
        <v>30600</v>
      </c>
      <c r="ER176" s="2">
        <v>26700</v>
      </c>
      <c r="ES176" s="2">
        <v>24700</v>
      </c>
      <c r="ET176" s="2">
        <v>34300</v>
      </c>
      <c r="EU176" s="2">
        <v>50100</v>
      </c>
      <c r="EV176" s="2">
        <v>36600</v>
      </c>
      <c r="EW176" s="2">
        <v>22800</v>
      </c>
      <c r="EX176" s="2">
        <v>34600</v>
      </c>
      <c r="EY176" s="2">
        <v>53100</v>
      </c>
      <c r="EZ176" s="2">
        <v>40600</v>
      </c>
      <c r="FA176" s="2">
        <v>39500</v>
      </c>
      <c r="FB176" s="2">
        <v>53000</v>
      </c>
      <c r="FC176" s="2">
        <v>25500</v>
      </c>
      <c r="FD176" s="2">
        <v>60400</v>
      </c>
      <c r="FE176" s="2">
        <v>21400</v>
      </c>
      <c r="FF176" s="2">
        <v>24800</v>
      </c>
      <c r="FG176" s="2">
        <v>25800</v>
      </c>
      <c r="FH176" s="2">
        <v>41600</v>
      </c>
      <c r="FI176" s="2">
        <v>28300</v>
      </c>
      <c r="FJ176" s="2">
        <v>33200</v>
      </c>
      <c r="FK176" s="2">
        <v>21700</v>
      </c>
      <c r="FL176" s="2">
        <v>23100</v>
      </c>
      <c r="FM176" s="2">
        <v>30800</v>
      </c>
      <c r="FN176" s="2">
        <v>26200</v>
      </c>
      <c r="FO176" s="2">
        <v>53500</v>
      </c>
      <c r="FP176" s="2">
        <v>16300</v>
      </c>
      <c r="FQ176" s="2">
        <v>24200</v>
      </c>
      <c r="FR176" s="2">
        <v>21100</v>
      </c>
      <c r="FS176" s="2">
        <v>22300</v>
      </c>
      <c r="FT176" s="2">
        <v>34800</v>
      </c>
      <c r="FU176" s="2">
        <v>22300</v>
      </c>
      <c r="FV176" s="2">
        <v>25500</v>
      </c>
      <c r="FW176" s="2">
        <v>32200</v>
      </c>
      <c r="FX176" s="2">
        <v>22700</v>
      </c>
      <c r="FY176" s="2">
        <v>28000</v>
      </c>
      <c r="FZ176" s="2">
        <v>24600</v>
      </c>
      <c r="GA176" s="2">
        <v>37500</v>
      </c>
      <c r="GB176" s="2">
        <v>124500</v>
      </c>
      <c r="GC176" s="2">
        <v>67700</v>
      </c>
      <c r="GD176" s="2">
        <v>54300</v>
      </c>
      <c r="GE176" s="2">
        <v>26500</v>
      </c>
      <c r="GF176" s="2">
        <v>75400</v>
      </c>
      <c r="GG176" s="2">
        <v>62500</v>
      </c>
      <c r="GH176" s="2">
        <v>29700</v>
      </c>
      <c r="GI176" s="2">
        <v>49800</v>
      </c>
      <c r="GJ176" s="2">
        <v>66100</v>
      </c>
      <c r="GK176" s="2">
        <v>27600</v>
      </c>
      <c r="GL176" s="2">
        <v>52300</v>
      </c>
      <c r="GM176" s="2">
        <v>25900</v>
      </c>
      <c r="GN176" s="2">
        <v>31000</v>
      </c>
      <c r="GO176" s="2">
        <v>42200</v>
      </c>
      <c r="GP176" s="2">
        <v>37900</v>
      </c>
      <c r="GQ176" s="2">
        <v>26700</v>
      </c>
      <c r="GR176" s="2">
        <v>33900</v>
      </c>
      <c r="GS176" s="2">
        <v>22000</v>
      </c>
      <c r="GT176" s="2">
        <v>38000</v>
      </c>
      <c r="GU176" s="2">
        <v>44000</v>
      </c>
      <c r="GV176" s="2">
        <v>43000</v>
      </c>
      <c r="GW176" s="2">
        <v>25400</v>
      </c>
      <c r="GX176" s="2">
        <v>20500</v>
      </c>
      <c r="GY176" s="2">
        <v>31700</v>
      </c>
      <c r="GZ176" s="2">
        <v>58600</v>
      </c>
      <c r="HA176" s="2">
        <v>24200</v>
      </c>
      <c r="HB176" s="2">
        <v>31700</v>
      </c>
      <c r="HC176" s="2">
        <v>45000</v>
      </c>
      <c r="HD176" s="2">
        <v>39800</v>
      </c>
      <c r="HE176" s="2">
        <v>52500</v>
      </c>
      <c r="HF176" s="2">
        <v>52700</v>
      </c>
      <c r="HG176" s="2">
        <v>29800</v>
      </c>
      <c r="HH176" s="2">
        <v>26500</v>
      </c>
      <c r="HI176" s="2">
        <v>33900</v>
      </c>
      <c r="HJ176" s="2">
        <v>56000</v>
      </c>
      <c r="HK176" s="2">
        <v>36700</v>
      </c>
      <c r="HL176" s="2">
        <v>41000</v>
      </c>
      <c r="HM176" s="2">
        <v>30100</v>
      </c>
      <c r="HN176" s="2">
        <v>37400</v>
      </c>
      <c r="HO176" s="2">
        <v>29900</v>
      </c>
      <c r="HP176" s="2">
        <v>12900</v>
      </c>
      <c r="HQ176" s="2">
        <v>18800</v>
      </c>
      <c r="HR176" s="2">
        <v>14200</v>
      </c>
      <c r="HS176" s="2">
        <v>35600</v>
      </c>
      <c r="HT176" s="2">
        <v>26000</v>
      </c>
      <c r="HU176" s="2">
        <v>19600</v>
      </c>
      <c r="HV176" s="2">
        <v>22000</v>
      </c>
      <c r="HW176" s="2">
        <v>42600</v>
      </c>
      <c r="HX176" s="2">
        <v>19600</v>
      </c>
      <c r="HY176" s="2">
        <v>21800</v>
      </c>
      <c r="HZ176" s="2">
        <v>40400</v>
      </c>
      <c r="IA176" s="2">
        <v>33600</v>
      </c>
      <c r="IB176" s="2">
        <v>45300</v>
      </c>
      <c r="IC176" s="2">
        <v>21900</v>
      </c>
      <c r="ID176" s="2">
        <v>16200</v>
      </c>
      <c r="IE176" s="2">
        <v>28700</v>
      </c>
      <c r="IF176" s="2">
        <v>25000</v>
      </c>
      <c r="IG176" s="2">
        <v>39600</v>
      </c>
      <c r="IH176" s="2">
        <v>35300</v>
      </c>
      <c r="II176" s="2">
        <v>29000</v>
      </c>
      <c r="IJ176" s="2">
        <v>28700</v>
      </c>
      <c r="IK176" s="2">
        <v>63200</v>
      </c>
      <c r="IL176" s="2">
        <v>108100</v>
      </c>
      <c r="IM176" s="2">
        <v>84200</v>
      </c>
      <c r="IN176" s="2">
        <v>54700</v>
      </c>
      <c r="IO176" s="2">
        <v>52600</v>
      </c>
      <c r="IP176" s="2">
        <v>55700</v>
      </c>
      <c r="IQ176" s="2">
        <v>76500</v>
      </c>
      <c r="IR176" s="2">
        <v>68700</v>
      </c>
      <c r="IS176" s="2">
        <v>24700</v>
      </c>
      <c r="IT176" s="2">
        <v>39200</v>
      </c>
    </row>
    <row r="177" spans="1:254" ht="15.9" customHeight="1">
      <c r="A177" s="390" t="s">
        <v>348</v>
      </c>
      <c r="B177" s="46" t="s">
        <v>349</v>
      </c>
      <c r="C177" s="50">
        <v>125000</v>
      </c>
      <c r="D177" s="16">
        <v>-330900</v>
      </c>
      <c r="E177" s="21">
        <v>455900</v>
      </c>
      <c r="F177" s="21">
        <v>651300</v>
      </c>
      <c r="G177" s="21">
        <v>1246400</v>
      </c>
      <c r="H177" s="21">
        <v>944200</v>
      </c>
      <c r="I177" s="21">
        <v>264100</v>
      </c>
      <c r="J177" s="21">
        <v>320900</v>
      </c>
      <c r="K177" s="21">
        <v>476700</v>
      </c>
      <c r="L177" s="21">
        <v>352800</v>
      </c>
      <c r="M177" s="21">
        <v>173900</v>
      </c>
      <c r="N177" s="21">
        <v>157100</v>
      </c>
      <c r="O177" s="21">
        <v>118200</v>
      </c>
      <c r="P177" s="21">
        <v>256700</v>
      </c>
      <c r="Q177" s="21">
        <v>311600</v>
      </c>
      <c r="R177" s="21">
        <v>580100</v>
      </c>
      <c r="S177" s="21">
        <v>134900</v>
      </c>
      <c r="T177" s="21">
        <v>157200</v>
      </c>
      <c r="U177" s="21">
        <v>263400</v>
      </c>
      <c r="V177" s="21">
        <v>198900</v>
      </c>
      <c r="W177" s="21">
        <v>239400</v>
      </c>
      <c r="X177" s="21">
        <v>220900</v>
      </c>
      <c r="Y177" s="21">
        <v>368300</v>
      </c>
      <c r="Z177" s="21">
        <v>232300</v>
      </c>
      <c r="AA177" s="21">
        <v>192700</v>
      </c>
      <c r="AB177" s="21">
        <v>290400</v>
      </c>
      <c r="AC177" s="21">
        <v>284800</v>
      </c>
      <c r="AD177" s="21">
        <v>253600</v>
      </c>
      <c r="AE177" s="21">
        <v>302400</v>
      </c>
      <c r="AF177" s="21">
        <v>311700</v>
      </c>
      <c r="AG177" s="21">
        <v>21700</v>
      </c>
      <c r="AH177" s="21">
        <v>19300</v>
      </c>
      <c r="AI177" s="21">
        <v>30400</v>
      </c>
      <c r="AJ177" s="21">
        <v>24700</v>
      </c>
      <c r="AK177" s="21">
        <v>31900</v>
      </c>
      <c r="AL177" s="21">
        <v>42100</v>
      </c>
      <c r="AM177" s="21">
        <v>21300</v>
      </c>
      <c r="AN177" s="21">
        <v>27800</v>
      </c>
      <c r="AO177" s="21">
        <v>20200</v>
      </c>
      <c r="AP177" s="21">
        <v>46100</v>
      </c>
      <c r="AQ177" s="21">
        <v>27000</v>
      </c>
      <c r="AR177" s="21">
        <v>48100</v>
      </c>
      <c r="AS177" s="21">
        <v>41100</v>
      </c>
      <c r="AT177" s="21">
        <v>30100</v>
      </c>
      <c r="AU177" s="21">
        <v>44000</v>
      </c>
      <c r="AV177" s="21">
        <v>25000</v>
      </c>
      <c r="AW177" s="21">
        <v>43500</v>
      </c>
      <c r="AX177" s="21">
        <v>41100</v>
      </c>
      <c r="AY177" s="21">
        <v>45900</v>
      </c>
      <c r="AZ177" s="21">
        <v>43000</v>
      </c>
      <c r="BA177" s="21">
        <v>31600</v>
      </c>
      <c r="BB177" s="21">
        <v>48700</v>
      </c>
      <c r="BC177" s="21">
        <v>42500</v>
      </c>
      <c r="BD177" s="21">
        <v>81200</v>
      </c>
      <c r="BE177" s="21">
        <v>71300</v>
      </c>
      <c r="BF177" s="21">
        <v>54700</v>
      </c>
      <c r="BG177" s="21">
        <v>72600</v>
      </c>
      <c r="BH177" s="21">
        <v>57700</v>
      </c>
      <c r="BI177" s="21">
        <v>61700</v>
      </c>
      <c r="BJ177" s="21">
        <v>48500</v>
      </c>
      <c r="BK177" s="21">
        <v>42400</v>
      </c>
      <c r="BL177" s="21">
        <v>19100</v>
      </c>
      <c r="BM177" s="2">
        <v>33300</v>
      </c>
      <c r="BN177" s="2">
        <v>31700</v>
      </c>
      <c r="BO177" s="2">
        <v>62400</v>
      </c>
      <c r="BP177" s="2">
        <v>107700</v>
      </c>
      <c r="BQ177" s="2">
        <v>172200</v>
      </c>
      <c r="BR177" s="2">
        <v>626300</v>
      </c>
      <c r="BS177" s="2">
        <v>6900</v>
      </c>
      <c r="BT177" s="2">
        <v>8400</v>
      </c>
      <c r="BU177" s="2">
        <v>45500</v>
      </c>
      <c r="BV177" s="2">
        <v>34200</v>
      </c>
      <c r="BW177" s="2">
        <v>25100</v>
      </c>
      <c r="BX177" s="2">
        <v>21800</v>
      </c>
      <c r="BY177" s="2">
        <v>33800</v>
      </c>
      <c r="BZ177" s="2">
        <v>40500</v>
      </c>
      <c r="CA177" s="2">
        <v>33300</v>
      </c>
      <c r="CB177" s="2">
        <v>29300</v>
      </c>
      <c r="CC177" s="2">
        <v>20200</v>
      </c>
      <c r="CD177" s="2">
        <v>17600</v>
      </c>
      <c r="CE177" s="2">
        <v>30500</v>
      </c>
      <c r="CF177" s="2">
        <v>6700</v>
      </c>
      <c r="CG177" s="2">
        <v>16100</v>
      </c>
      <c r="CH177" s="2">
        <v>15300</v>
      </c>
      <c r="CI177" s="2">
        <v>5700</v>
      </c>
      <c r="CJ177" s="2">
        <v>11600</v>
      </c>
      <c r="CK177" s="2">
        <v>9100</v>
      </c>
      <c r="CL177" s="2">
        <v>10700</v>
      </c>
      <c r="CM177" s="2">
        <v>17900</v>
      </c>
      <c r="CN177" s="2">
        <v>24300</v>
      </c>
      <c r="CO177" s="2">
        <v>30900</v>
      </c>
      <c r="CP177" s="2">
        <v>21900</v>
      </c>
      <c r="CQ177" s="2">
        <v>11300</v>
      </c>
      <c r="CR177" s="2">
        <v>18900</v>
      </c>
      <c r="CS177" s="2">
        <v>14900</v>
      </c>
      <c r="CT177" s="2">
        <v>32400</v>
      </c>
      <c r="CU177" s="2">
        <v>29700</v>
      </c>
      <c r="CV177" s="2">
        <v>12600</v>
      </c>
      <c r="CW177" s="2">
        <v>12000</v>
      </c>
      <c r="CX177" s="2">
        <v>25300</v>
      </c>
      <c r="CY177" s="2">
        <v>23900</v>
      </c>
      <c r="CZ177" s="2">
        <v>32700</v>
      </c>
      <c r="DA177" s="2">
        <v>27900</v>
      </c>
      <c r="DB177" s="2">
        <v>28300</v>
      </c>
      <c r="DC177" s="2">
        <v>44300</v>
      </c>
      <c r="DD177" s="2">
        <v>24100</v>
      </c>
      <c r="DE177" s="2">
        <v>31200</v>
      </c>
      <c r="DF177" s="2">
        <v>56500</v>
      </c>
      <c r="DG177" s="2">
        <v>19800</v>
      </c>
      <c r="DH177" s="2">
        <v>19800</v>
      </c>
      <c r="DI177" s="2">
        <v>20600</v>
      </c>
      <c r="DJ177" s="2">
        <v>25500</v>
      </c>
      <c r="DK177" s="2">
        <v>25700</v>
      </c>
      <c r="DL177" s="2">
        <v>22400</v>
      </c>
      <c r="DM177" s="2">
        <v>24600</v>
      </c>
      <c r="DN177" s="2">
        <v>16900</v>
      </c>
      <c r="DO177" s="2">
        <v>24600</v>
      </c>
      <c r="DP177" s="2">
        <v>22300</v>
      </c>
      <c r="DQ177" s="2">
        <v>29800</v>
      </c>
      <c r="DR177" s="2">
        <v>28200</v>
      </c>
      <c r="DS177" s="2">
        <v>22800</v>
      </c>
      <c r="DT177" s="2">
        <v>26800</v>
      </c>
      <c r="DU177" s="2">
        <v>39600</v>
      </c>
      <c r="DV177" s="2">
        <v>46400</v>
      </c>
      <c r="DW177" s="2">
        <v>58600</v>
      </c>
      <c r="DX177" s="2">
        <v>86300</v>
      </c>
      <c r="DY177" s="2">
        <v>247400</v>
      </c>
      <c r="DZ177" s="2">
        <v>110500</v>
      </c>
      <c r="EA177" s="2">
        <v>25000</v>
      </c>
      <c r="EB177" s="2">
        <v>21500</v>
      </c>
      <c r="EC177" s="2">
        <v>21500</v>
      </c>
      <c r="ED177" s="2">
        <v>19500</v>
      </c>
      <c r="EE177" s="2">
        <v>23700</v>
      </c>
      <c r="EF177" s="2">
        <v>12500</v>
      </c>
      <c r="EG177" s="2">
        <v>11600</v>
      </c>
      <c r="EH177" s="2">
        <v>13500</v>
      </c>
      <c r="EI177" s="2">
        <v>13200</v>
      </c>
      <c r="EJ177" s="2">
        <v>29800</v>
      </c>
      <c r="EK177" s="2">
        <v>25200</v>
      </c>
      <c r="EL177" s="2">
        <v>18400</v>
      </c>
      <c r="EM177" s="2">
        <v>19500</v>
      </c>
      <c r="EN177" s="2">
        <v>43300</v>
      </c>
      <c r="EO177" s="2">
        <v>30300</v>
      </c>
      <c r="EP177" s="2">
        <v>22800</v>
      </c>
      <c r="EQ177" s="2">
        <v>19500</v>
      </c>
      <c r="ER177" s="2">
        <v>20100</v>
      </c>
      <c r="ES177" s="2">
        <v>12700</v>
      </c>
      <c r="ET177" s="2">
        <v>11100</v>
      </c>
      <c r="EU177" s="2">
        <v>50900</v>
      </c>
      <c r="EV177" s="2">
        <v>14900</v>
      </c>
      <c r="EW177" s="2">
        <v>12200</v>
      </c>
      <c r="EX177" s="2">
        <v>13800</v>
      </c>
      <c r="EY177" s="2">
        <v>14200</v>
      </c>
      <c r="EZ177" s="2">
        <v>31100</v>
      </c>
      <c r="FA177" s="2">
        <v>25200</v>
      </c>
      <c r="FB177" s="2">
        <v>12300</v>
      </c>
      <c r="FC177" s="2">
        <v>21300</v>
      </c>
      <c r="FD177" s="2">
        <v>20400</v>
      </c>
      <c r="FE177" s="2">
        <v>23200</v>
      </c>
      <c r="FF177" s="2">
        <v>21100</v>
      </c>
      <c r="FG177" s="2">
        <v>12300</v>
      </c>
      <c r="FH177" s="2">
        <v>11900</v>
      </c>
      <c r="FI177" s="2">
        <v>19400</v>
      </c>
      <c r="FJ177" s="2">
        <v>12800</v>
      </c>
      <c r="FK177" s="2">
        <v>12000</v>
      </c>
      <c r="FL177" s="2">
        <v>15800</v>
      </c>
      <c r="FM177" s="2">
        <v>14000</v>
      </c>
      <c r="FN177" s="2">
        <v>12200</v>
      </c>
      <c r="FO177" s="2">
        <v>18600</v>
      </c>
      <c r="FP177" s="2">
        <v>10100</v>
      </c>
      <c r="FQ177" s="2">
        <v>19600</v>
      </c>
      <c r="FR177" s="2">
        <v>13900</v>
      </c>
      <c r="FS177" s="2">
        <v>13600</v>
      </c>
      <c r="FT177" s="2">
        <v>24700</v>
      </c>
      <c r="FU177" s="2">
        <v>20000</v>
      </c>
      <c r="FV177" s="2">
        <v>29500</v>
      </c>
      <c r="FW177" s="2">
        <v>33300</v>
      </c>
      <c r="FX177" s="2">
        <v>32800</v>
      </c>
      <c r="FY177" s="2">
        <v>58500</v>
      </c>
      <c r="FZ177" s="2">
        <v>15300</v>
      </c>
      <c r="GA177" s="2">
        <v>19600</v>
      </c>
      <c r="GB177" s="2">
        <v>26800</v>
      </c>
      <c r="GC177" s="2">
        <v>52700</v>
      </c>
      <c r="GD177" s="2">
        <v>46200</v>
      </c>
      <c r="GE177" s="2">
        <v>159300</v>
      </c>
      <c r="GF177" s="2">
        <v>25000</v>
      </c>
      <c r="GG177" s="2">
        <v>57500</v>
      </c>
      <c r="GH177" s="2">
        <v>23100</v>
      </c>
      <c r="GI177" s="2">
        <v>51200</v>
      </c>
      <c r="GJ177" s="2">
        <v>18600</v>
      </c>
      <c r="GK177" s="2">
        <v>19000</v>
      </c>
      <c r="GL177" s="2">
        <v>17400</v>
      </c>
      <c r="GM177" s="2">
        <v>16800</v>
      </c>
      <c r="GN177" s="2">
        <v>11900</v>
      </c>
      <c r="GO177" s="2">
        <v>22400</v>
      </c>
      <c r="GP177" s="2">
        <v>14900</v>
      </c>
      <c r="GQ177" s="2">
        <v>18500</v>
      </c>
      <c r="GR177" s="2">
        <v>8200</v>
      </c>
      <c r="GS177" s="2">
        <v>10400</v>
      </c>
      <c r="GT177" s="2">
        <v>21500</v>
      </c>
      <c r="GU177" s="2">
        <v>21800</v>
      </c>
      <c r="GV177" s="2">
        <v>18600</v>
      </c>
      <c r="GW177" s="2">
        <v>9800</v>
      </c>
      <c r="GX177" s="2">
        <v>12800</v>
      </c>
      <c r="GY177" s="2">
        <v>14100</v>
      </c>
      <c r="GZ177" s="2">
        <v>22700</v>
      </c>
      <c r="HA177" s="2">
        <v>8100</v>
      </c>
      <c r="HB177" s="2">
        <v>23500</v>
      </c>
      <c r="HC177" s="2">
        <v>20800</v>
      </c>
      <c r="HD177" s="2">
        <v>13100</v>
      </c>
      <c r="HE177" s="2">
        <v>13000</v>
      </c>
      <c r="HF177" s="2">
        <v>14200</v>
      </c>
      <c r="HG177" s="2">
        <v>21000</v>
      </c>
      <c r="HH177" s="2">
        <v>18000</v>
      </c>
      <c r="HI177" s="2">
        <v>11200</v>
      </c>
      <c r="HJ177" s="2">
        <v>28900</v>
      </c>
      <c r="HK177" s="2">
        <v>54400</v>
      </c>
      <c r="HL177" s="2">
        <v>193000</v>
      </c>
      <c r="HM177" s="2">
        <v>36800</v>
      </c>
      <c r="HN177" s="2">
        <v>8400</v>
      </c>
      <c r="HO177" s="2">
        <v>9800</v>
      </c>
      <c r="HP177" s="2">
        <v>10400</v>
      </c>
      <c r="HQ177" s="2">
        <v>31200</v>
      </c>
      <c r="HR177" s="2">
        <v>17400</v>
      </c>
      <c r="HS177" s="2">
        <v>34100</v>
      </c>
      <c r="HT177" s="2">
        <v>15400</v>
      </c>
      <c r="HU177" s="2">
        <v>18800</v>
      </c>
      <c r="HV177" s="2">
        <v>23800</v>
      </c>
      <c r="HW177" s="2">
        <v>28500</v>
      </c>
      <c r="HX177" s="2">
        <v>26200</v>
      </c>
      <c r="HY177" s="2">
        <v>20700</v>
      </c>
      <c r="HZ177" s="2">
        <v>31700</v>
      </c>
      <c r="IA177" s="2">
        <v>29200</v>
      </c>
      <c r="IB177" s="2">
        <v>30500</v>
      </c>
      <c r="IC177" s="2">
        <v>24400</v>
      </c>
      <c r="ID177" s="2">
        <v>19100</v>
      </c>
      <c r="IE177" s="2">
        <v>45600</v>
      </c>
      <c r="IF177" s="2">
        <v>20500</v>
      </c>
      <c r="IG177" s="2">
        <v>21800</v>
      </c>
      <c r="IH177" s="2">
        <v>66500</v>
      </c>
      <c r="II177" s="2">
        <v>35600</v>
      </c>
      <c r="IJ177" s="2">
        <v>21300</v>
      </c>
      <c r="IK177" s="2">
        <v>31500</v>
      </c>
      <c r="IL177" s="2">
        <v>47700</v>
      </c>
      <c r="IM177" s="2">
        <v>88300</v>
      </c>
      <c r="IN177" s="2">
        <v>179800</v>
      </c>
      <c r="IO177" s="2">
        <v>12100</v>
      </c>
      <c r="IP177" s="2">
        <v>18100</v>
      </c>
      <c r="IQ177" s="2">
        <v>16300</v>
      </c>
      <c r="IR177" s="2">
        <v>8300</v>
      </c>
      <c r="IS177" s="2">
        <v>11400</v>
      </c>
      <c r="IT177" s="2">
        <v>12700</v>
      </c>
    </row>
    <row r="178" spans="1:254" ht="15.9" customHeight="1">
      <c r="A178" s="390" t="s">
        <v>350</v>
      </c>
      <c r="B178" s="46" t="s">
        <v>351</v>
      </c>
      <c r="C178" s="50">
        <v>82100</v>
      </c>
      <c r="D178" s="16">
        <v>-116200</v>
      </c>
      <c r="E178" s="21">
        <v>198300</v>
      </c>
      <c r="F178" s="21">
        <v>306300</v>
      </c>
      <c r="G178" s="21">
        <v>277100</v>
      </c>
      <c r="H178" s="21">
        <v>564500</v>
      </c>
      <c r="I178" s="21">
        <v>748400</v>
      </c>
      <c r="J178" s="21">
        <v>391000</v>
      </c>
      <c r="K178" s="21">
        <v>634500</v>
      </c>
      <c r="L178" s="21">
        <v>730300</v>
      </c>
      <c r="M178" s="21">
        <v>511200</v>
      </c>
      <c r="N178" s="21">
        <v>192100</v>
      </c>
      <c r="O178" s="21">
        <v>202700</v>
      </c>
      <c r="P178" s="21">
        <v>191400</v>
      </c>
      <c r="Q178" s="21">
        <v>273900</v>
      </c>
      <c r="R178" s="21">
        <v>284600</v>
      </c>
      <c r="S178" s="21">
        <v>189200</v>
      </c>
      <c r="T178" s="21">
        <v>279500</v>
      </c>
      <c r="U178" s="21">
        <v>201700</v>
      </c>
      <c r="V178" s="21">
        <v>202100</v>
      </c>
      <c r="W178" s="21">
        <v>268800</v>
      </c>
      <c r="X178" s="21">
        <v>204400</v>
      </c>
      <c r="Y178" s="21">
        <v>272700</v>
      </c>
      <c r="Z178" s="21">
        <v>284500</v>
      </c>
      <c r="AA178" s="21">
        <v>242400</v>
      </c>
      <c r="AB178" s="21">
        <v>198300</v>
      </c>
      <c r="AC178" s="21">
        <v>171900</v>
      </c>
      <c r="AD178" s="21">
        <v>246500</v>
      </c>
      <c r="AE178" s="21">
        <v>235600</v>
      </c>
      <c r="AF178" s="21">
        <v>249300</v>
      </c>
      <c r="AG178" s="21">
        <v>163100</v>
      </c>
      <c r="AH178" s="21">
        <v>138800</v>
      </c>
      <c r="AI178" s="21">
        <v>170600</v>
      </c>
      <c r="AJ178" s="21">
        <v>256900</v>
      </c>
      <c r="AK178" s="21">
        <v>173600</v>
      </c>
      <c r="AL178" s="21">
        <v>322300</v>
      </c>
      <c r="AM178" s="21">
        <v>197100</v>
      </c>
      <c r="AN178" s="21">
        <v>212400</v>
      </c>
      <c r="AO178" s="21">
        <v>214200</v>
      </c>
      <c r="AP178" s="21">
        <v>152700</v>
      </c>
      <c r="AQ178" s="21">
        <v>213300</v>
      </c>
      <c r="AR178" s="21">
        <v>170200</v>
      </c>
      <c r="AS178" s="21">
        <v>229400</v>
      </c>
      <c r="AT178" s="21">
        <v>190100</v>
      </c>
      <c r="AU178" s="21">
        <v>313200</v>
      </c>
      <c r="AV178" s="21">
        <v>165700</v>
      </c>
      <c r="AW178" s="21">
        <v>217300</v>
      </c>
      <c r="AX178" s="21">
        <v>168400</v>
      </c>
      <c r="AY178" s="21">
        <v>246900</v>
      </c>
      <c r="AZ178" s="21">
        <v>254500</v>
      </c>
      <c r="BA178" s="21">
        <v>280400</v>
      </c>
      <c r="BB178" s="21">
        <v>206900</v>
      </c>
      <c r="BC178" s="21">
        <v>217600</v>
      </c>
      <c r="BD178" s="21">
        <v>240000</v>
      </c>
      <c r="BE178" s="21">
        <v>205200</v>
      </c>
      <c r="BF178" s="21">
        <v>204200</v>
      </c>
      <c r="BG178" s="21">
        <v>156900</v>
      </c>
      <c r="BH178" s="21">
        <v>286600</v>
      </c>
      <c r="BI178" s="21">
        <v>234600</v>
      </c>
      <c r="BJ178" s="21">
        <v>209900</v>
      </c>
      <c r="BK178" s="21">
        <v>287100</v>
      </c>
      <c r="BL178" s="21">
        <v>293400</v>
      </c>
      <c r="BM178" s="2">
        <v>231500</v>
      </c>
      <c r="BN178" s="2">
        <v>269000</v>
      </c>
      <c r="BO178" s="2">
        <v>313000</v>
      </c>
      <c r="BP178" s="2">
        <v>346300</v>
      </c>
      <c r="BQ178" s="2">
        <v>507600</v>
      </c>
      <c r="BR178" s="2">
        <v>401500</v>
      </c>
      <c r="BS178" s="2">
        <v>572800</v>
      </c>
      <c r="BT178" s="2">
        <v>727700</v>
      </c>
      <c r="BU178" s="2">
        <v>780400</v>
      </c>
      <c r="BV178" s="2">
        <v>226600</v>
      </c>
      <c r="BW178" s="2">
        <v>302400</v>
      </c>
      <c r="BX178" s="2">
        <v>283900</v>
      </c>
      <c r="BY178" s="2">
        <v>237400</v>
      </c>
      <c r="BZ178" s="2">
        <v>133800</v>
      </c>
      <c r="CA178" s="2">
        <v>548200</v>
      </c>
      <c r="CB178" s="2">
        <v>211900</v>
      </c>
      <c r="CC178" s="2">
        <v>136200</v>
      </c>
      <c r="CD178" s="2">
        <v>176300</v>
      </c>
      <c r="CE178" s="2">
        <v>146400</v>
      </c>
      <c r="CF178" s="2">
        <v>267600</v>
      </c>
      <c r="CG178" s="2">
        <v>325300</v>
      </c>
      <c r="CH178" s="2">
        <v>308200</v>
      </c>
      <c r="CI178" s="2">
        <v>182000</v>
      </c>
      <c r="CJ178" s="2">
        <v>174400</v>
      </c>
      <c r="CK178" s="2">
        <v>221500</v>
      </c>
      <c r="CL178" s="2">
        <v>193000</v>
      </c>
      <c r="CM178" s="2">
        <v>338500</v>
      </c>
      <c r="CN178" s="2">
        <v>353900</v>
      </c>
      <c r="CO178" s="2">
        <v>306900</v>
      </c>
      <c r="CP178" s="2">
        <v>323200</v>
      </c>
      <c r="CQ178" s="2">
        <v>208600</v>
      </c>
      <c r="CR178" s="2">
        <v>214400</v>
      </c>
      <c r="CS178" s="2">
        <v>229100</v>
      </c>
      <c r="CT178" s="2">
        <v>286900</v>
      </c>
      <c r="CU178" s="2">
        <v>303600</v>
      </c>
      <c r="CV178" s="2">
        <v>273300</v>
      </c>
      <c r="CW178" s="2">
        <v>253400</v>
      </c>
      <c r="CX178" s="2">
        <v>378500</v>
      </c>
      <c r="CY178" s="2">
        <v>377300</v>
      </c>
      <c r="CZ178" s="2">
        <v>324100</v>
      </c>
      <c r="DA178" s="2">
        <v>295400</v>
      </c>
      <c r="DB178" s="2">
        <v>367600</v>
      </c>
      <c r="DC178" s="2">
        <v>406900</v>
      </c>
      <c r="DD178" s="2">
        <v>217900</v>
      </c>
      <c r="DE178" s="2">
        <v>313600</v>
      </c>
      <c r="DF178" s="2">
        <v>416300</v>
      </c>
      <c r="DG178" s="2">
        <v>319600</v>
      </c>
      <c r="DH178" s="2">
        <v>382500</v>
      </c>
      <c r="DI178" s="2">
        <v>329400</v>
      </c>
      <c r="DJ178" s="2">
        <v>278400</v>
      </c>
      <c r="DK178" s="2">
        <v>326900</v>
      </c>
      <c r="DL178" s="2">
        <v>279000</v>
      </c>
      <c r="DM178" s="2">
        <v>313200</v>
      </c>
      <c r="DN178" s="2">
        <v>169900</v>
      </c>
      <c r="DO178" s="2">
        <v>183600</v>
      </c>
      <c r="DP178" s="2">
        <v>231500</v>
      </c>
      <c r="DQ178" s="2">
        <v>265500</v>
      </c>
      <c r="DR178" s="2">
        <v>398300</v>
      </c>
      <c r="DS178" s="2">
        <v>238200</v>
      </c>
      <c r="DT178" s="2">
        <v>307400</v>
      </c>
      <c r="DU178" s="2">
        <v>224300</v>
      </c>
      <c r="DV178" s="2">
        <v>244500</v>
      </c>
      <c r="DW178" s="2">
        <v>357200</v>
      </c>
      <c r="DX178" s="2">
        <v>398600</v>
      </c>
      <c r="DY178" s="2">
        <v>412300</v>
      </c>
      <c r="DZ178" s="2">
        <v>482300</v>
      </c>
      <c r="EA178" s="2">
        <v>385400</v>
      </c>
      <c r="EB178" s="2">
        <v>244400</v>
      </c>
      <c r="EC178" s="2">
        <v>341700</v>
      </c>
      <c r="ED178" s="2">
        <v>195600</v>
      </c>
      <c r="EE178" s="2">
        <v>213300</v>
      </c>
      <c r="EF178" s="2">
        <v>226900</v>
      </c>
      <c r="EG178" s="2">
        <v>180900</v>
      </c>
      <c r="EH178" s="2">
        <v>260200</v>
      </c>
      <c r="EI178" s="2">
        <v>243500</v>
      </c>
      <c r="EJ178" s="2">
        <v>261100</v>
      </c>
      <c r="EK178" s="2">
        <v>210100</v>
      </c>
      <c r="EL178" s="2">
        <v>241600</v>
      </c>
      <c r="EM178" s="2">
        <v>238300</v>
      </c>
      <c r="EN178" s="2">
        <v>177000</v>
      </c>
      <c r="EO178" s="2">
        <v>144000</v>
      </c>
      <c r="EP178" s="2">
        <v>202700</v>
      </c>
      <c r="EQ178" s="2">
        <v>161100</v>
      </c>
      <c r="ER178" s="2">
        <v>156000</v>
      </c>
      <c r="ES178" s="2">
        <v>129100</v>
      </c>
      <c r="ET178" s="2">
        <v>77700</v>
      </c>
      <c r="EU178" s="2">
        <v>138800</v>
      </c>
      <c r="EV178" s="2">
        <v>123400</v>
      </c>
      <c r="EW178" s="2">
        <v>165700</v>
      </c>
      <c r="EX178" s="2">
        <v>106100</v>
      </c>
      <c r="EY178" s="2">
        <v>152100</v>
      </c>
      <c r="EZ178" s="2">
        <v>117200</v>
      </c>
      <c r="FA178" s="2">
        <v>143000</v>
      </c>
      <c r="FB178" s="2">
        <v>92300</v>
      </c>
      <c r="FC178" s="2">
        <v>104600</v>
      </c>
      <c r="FD178" s="2">
        <v>154900</v>
      </c>
      <c r="FE178" s="2">
        <v>102600</v>
      </c>
      <c r="FF178" s="2">
        <v>100500</v>
      </c>
      <c r="FG178" s="2">
        <v>95400</v>
      </c>
      <c r="FH178" s="2">
        <v>74000</v>
      </c>
      <c r="FI178" s="2">
        <v>141100</v>
      </c>
      <c r="FJ178" s="2">
        <v>153500</v>
      </c>
      <c r="FK178" s="2">
        <v>171200</v>
      </c>
      <c r="FL178" s="2">
        <v>173400</v>
      </c>
      <c r="FM178" s="2">
        <v>123800</v>
      </c>
      <c r="FN178" s="2">
        <v>116400</v>
      </c>
      <c r="FO178" s="2">
        <v>147800</v>
      </c>
      <c r="FP178" s="2">
        <v>108600</v>
      </c>
      <c r="FQ178" s="2">
        <v>123600</v>
      </c>
      <c r="FR178" s="2">
        <v>125600</v>
      </c>
      <c r="FS178" s="2">
        <v>146500</v>
      </c>
      <c r="FT178" s="2">
        <v>363700</v>
      </c>
      <c r="FU178" s="2">
        <v>164800</v>
      </c>
      <c r="FV178" s="2">
        <v>120000</v>
      </c>
      <c r="FW178" s="2">
        <v>207700</v>
      </c>
      <c r="FX178" s="2">
        <v>107500</v>
      </c>
      <c r="FY178" s="2">
        <v>103300</v>
      </c>
      <c r="FZ178" s="2">
        <v>107400</v>
      </c>
      <c r="GA178" s="2">
        <v>126300</v>
      </c>
      <c r="GB178" s="2">
        <v>107900</v>
      </c>
      <c r="GC178" s="2">
        <v>119400</v>
      </c>
      <c r="GD178" s="2">
        <v>102800</v>
      </c>
      <c r="GE178" s="2">
        <v>154500</v>
      </c>
      <c r="GF178" s="2">
        <v>145800</v>
      </c>
      <c r="GG178" s="2">
        <v>197100</v>
      </c>
      <c r="GH178" s="2">
        <v>259900</v>
      </c>
      <c r="GI178" s="2">
        <v>511900</v>
      </c>
      <c r="GJ178" s="2">
        <v>612800</v>
      </c>
      <c r="GK178" s="2">
        <v>193200</v>
      </c>
      <c r="GL178" s="2">
        <v>133500</v>
      </c>
      <c r="GM178" s="2">
        <v>117700</v>
      </c>
      <c r="GN178" s="2">
        <v>104100</v>
      </c>
      <c r="GO178" s="2">
        <v>120500</v>
      </c>
      <c r="GP178" s="2">
        <v>109700</v>
      </c>
      <c r="GQ178" s="2">
        <v>92900</v>
      </c>
      <c r="GR178" s="2">
        <v>126400</v>
      </c>
      <c r="GS178" s="2">
        <v>114500</v>
      </c>
      <c r="GT178" s="2">
        <v>142900</v>
      </c>
      <c r="GU178" s="2">
        <v>235200</v>
      </c>
      <c r="GV178" s="2">
        <v>219900</v>
      </c>
      <c r="GW178" s="2">
        <v>166400</v>
      </c>
      <c r="GX178" s="2">
        <v>185700</v>
      </c>
      <c r="GY178" s="2">
        <v>196100</v>
      </c>
      <c r="GZ178" s="2">
        <v>196300</v>
      </c>
      <c r="HA178" s="2">
        <v>171600</v>
      </c>
      <c r="HB178" s="2">
        <v>228300</v>
      </c>
      <c r="HC178" s="2">
        <v>279600</v>
      </c>
      <c r="HD178" s="2">
        <v>265900</v>
      </c>
      <c r="HE178" s="2">
        <v>694200</v>
      </c>
      <c r="HF178" s="2">
        <v>221400</v>
      </c>
      <c r="HG178" s="2">
        <v>172600</v>
      </c>
      <c r="HH178" s="2">
        <v>199800</v>
      </c>
      <c r="HI178" s="2">
        <v>105300</v>
      </c>
      <c r="HJ178" s="2">
        <v>255100</v>
      </c>
      <c r="HK178" s="2">
        <v>157000</v>
      </c>
      <c r="HL178" s="2">
        <v>232100</v>
      </c>
      <c r="HM178" s="2">
        <v>124600</v>
      </c>
      <c r="HN178" s="2">
        <v>173300</v>
      </c>
      <c r="HO178" s="2">
        <v>94400</v>
      </c>
      <c r="HP178" s="2">
        <v>115600</v>
      </c>
      <c r="HQ178" s="2">
        <v>147300</v>
      </c>
      <c r="HR178" s="2">
        <v>187900</v>
      </c>
      <c r="HS178" s="2">
        <v>178900</v>
      </c>
      <c r="HT178" s="2">
        <v>163400</v>
      </c>
      <c r="HU178" s="2">
        <v>211500</v>
      </c>
      <c r="HV178" s="2">
        <v>159700</v>
      </c>
      <c r="HW178" s="2">
        <v>204400</v>
      </c>
      <c r="HX178" s="2">
        <v>150300</v>
      </c>
      <c r="HY178" s="2">
        <v>477900</v>
      </c>
      <c r="HZ178" s="2">
        <v>262200</v>
      </c>
      <c r="IA178" s="2">
        <v>343700</v>
      </c>
      <c r="IB178" s="2">
        <v>181700</v>
      </c>
      <c r="IC178" s="2">
        <v>224400</v>
      </c>
      <c r="ID178" s="2">
        <v>99800</v>
      </c>
      <c r="IE178" s="2">
        <v>135200</v>
      </c>
      <c r="IF178" s="2">
        <v>161700</v>
      </c>
      <c r="IG178" s="2">
        <v>243700</v>
      </c>
      <c r="IH178" s="2">
        <v>199500</v>
      </c>
      <c r="II178" s="2">
        <v>240000</v>
      </c>
      <c r="IJ178" s="2">
        <v>238400</v>
      </c>
      <c r="IK178" s="2">
        <v>216000</v>
      </c>
      <c r="IL178" s="2">
        <v>252700</v>
      </c>
      <c r="IM178" s="2">
        <v>248400</v>
      </c>
      <c r="IN178" s="2">
        <v>204900</v>
      </c>
      <c r="IO178" s="2">
        <v>134800</v>
      </c>
      <c r="IP178" s="2">
        <v>170700</v>
      </c>
      <c r="IQ178" s="2">
        <v>194900</v>
      </c>
      <c r="IR178" s="2">
        <v>195500</v>
      </c>
      <c r="IS178" s="2">
        <v>191100</v>
      </c>
      <c r="IT178" s="2">
        <v>281100</v>
      </c>
    </row>
    <row r="179" spans="1:254" ht="15.9" customHeight="1">
      <c r="A179" s="390" t="s">
        <v>352</v>
      </c>
      <c r="B179" s="46" t="s">
        <v>353</v>
      </c>
      <c r="C179" s="50">
        <v>54400</v>
      </c>
      <c r="D179" s="16">
        <v>-55300</v>
      </c>
      <c r="E179" s="21">
        <v>109700</v>
      </c>
      <c r="F179" s="21">
        <v>123100</v>
      </c>
      <c r="G179" s="21">
        <v>92700</v>
      </c>
      <c r="H179" s="21">
        <v>135100</v>
      </c>
      <c r="I179" s="21">
        <v>172500</v>
      </c>
      <c r="J179" s="21">
        <v>112100</v>
      </c>
      <c r="K179" s="21">
        <v>152800</v>
      </c>
      <c r="L179" s="21">
        <v>96200</v>
      </c>
      <c r="M179" s="21">
        <v>100100</v>
      </c>
      <c r="N179" s="21">
        <v>53500</v>
      </c>
      <c r="O179" s="21">
        <v>67700</v>
      </c>
      <c r="P179" s="21">
        <v>74400</v>
      </c>
      <c r="Q179" s="21">
        <v>128700</v>
      </c>
      <c r="R179" s="21">
        <v>98300</v>
      </c>
      <c r="S179" s="21">
        <v>88000</v>
      </c>
      <c r="T179" s="21">
        <v>63700</v>
      </c>
      <c r="U179" s="21">
        <v>92300</v>
      </c>
      <c r="V179" s="21">
        <v>97900</v>
      </c>
      <c r="W179" s="21">
        <v>80800</v>
      </c>
      <c r="X179" s="21">
        <v>69200</v>
      </c>
      <c r="Y179" s="21">
        <v>67500</v>
      </c>
      <c r="Z179" s="21">
        <v>121600</v>
      </c>
      <c r="AA179" s="21">
        <v>75500</v>
      </c>
      <c r="AB179" s="21">
        <v>109100</v>
      </c>
      <c r="AC179" s="21">
        <v>243400</v>
      </c>
      <c r="AD179" s="21">
        <v>83400</v>
      </c>
      <c r="AE179" s="21">
        <v>62700</v>
      </c>
      <c r="AF179" s="21">
        <v>83800</v>
      </c>
      <c r="AG179" s="21">
        <v>71800</v>
      </c>
      <c r="AH179" s="21">
        <v>115800</v>
      </c>
      <c r="AI179" s="21">
        <v>75300</v>
      </c>
      <c r="AJ179" s="21">
        <v>79500</v>
      </c>
      <c r="AK179" s="21">
        <v>99100</v>
      </c>
      <c r="AL179" s="21">
        <v>132200</v>
      </c>
      <c r="AM179" s="21">
        <v>117900</v>
      </c>
      <c r="AN179" s="21">
        <v>101300</v>
      </c>
      <c r="AO179" s="21">
        <v>82100</v>
      </c>
      <c r="AP179" s="21">
        <v>124400</v>
      </c>
      <c r="AQ179" s="21">
        <v>100900</v>
      </c>
      <c r="AR179" s="21">
        <v>98900</v>
      </c>
      <c r="AS179" s="21">
        <v>164900</v>
      </c>
      <c r="AT179" s="21">
        <v>130800</v>
      </c>
      <c r="AU179" s="21">
        <v>157900</v>
      </c>
      <c r="AV179" s="21">
        <v>112600</v>
      </c>
      <c r="AW179" s="21">
        <v>128900</v>
      </c>
      <c r="AX179" s="21">
        <v>206700</v>
      </c>
      <c r="AY179" s="21">
        <v>164200</v>
      </c>
      <c r="AZ179" s="21">
        <v>251200</v>
      </c>
      <c r="BA179" s="21">
        <v>130000</v>
      </c>
      <c r="BB179" s="21">
        <v>210300</v>
      </c>
      <c r="BC179" s="21">
        <v>210700</v>
      </c>
      <c r="BD179" s="21">
        <v>121200</v>
      </c>
      <c r="BE179" s="21">
        <v>156400</v>
      </c>
      <c r="BF179" s="21">
        <v>147300</v>
      </c>
      <c r="BG179" s="21">
        <v>174700</v>
      </c>
      <c r="BH179" s="21">
        <v>241400</v>
      </c>
      <c r="BI179" s="21">
        <v>115800</v>
      </c>
      <c r="BJ179" s="21">
        <v>166600</v>
      </c>
      <c r="BK179" s="21">
        <v>120200</v>
      </c>
      <c r="BL179" s="21">
        <v>125900</v>
      </c>
      <c r="BM179" s="2">
        <v>134700</v>
      </c>
      <c r="BN179" s="2">
        <v>129500</v>
      </c>
      <c r="BO179" s="2">
        <v>120200</v>
      </c>
      <c r="BP179" s="2">
        <v>189100</v>
      </c>
      <c r="BQ179" s="2">
        <v>201300</v>
      </c>
      <c r="BR179" s="2">
        <v>238900</v>
      </c>
      <c r="BS179" s="2">
        <v>353200</v>
      </c>
      <c r="BT179" s="2">
        <v>473700</v>
      </c>
      <c r="BU179" s="2">
        <v>779300</v>
      </c>
      <c r="BV179" s="2">
        <v>76500</v>
      </c>
      <c r="BW179" s="2">
        <v>86400</v>
      </c>
      <c r="BX179" s="2">
        <v>105800</v>
      </c>
      <c r="BY179" s="2">
        <v>60300</v>
      </c>
      <c r="BZ179" s="2">
        <v>53700</v>
      </c>
      <c r="CA179" s="2">
        <v>76100</v>
      </c>
      <c r="CB179" s="2">
        <v>57500</v>
      </c>
      <c r="CC179" s="2">
        <v>65000</v>
      </c>
      <c r="CD179" s="2">
        <v>51200</v>
      </c>
      <c r="CE179" s="2">
        <v>74900</v>
      </c>
      <c r="CF179" s="2">
        <v>112700</v>
      </c>
      <c r="CG179" s="2">
        <v>61400</v>
      </c>
      <c r="CH179" s="2">
        <v>55300</v>
      </c>
      <c r="CI179" s="2">
        <v>33300</v>
      </c>
      <c r="CJ179" s="2">
        <v>26400</v>
      </c>
      <c r="CK179" s="2">
        <v>22000</v>
      </c>
      <c r="CL179" s="2">
        <v>45700</v>
      </c>
      <c r="CM179" s="2">
        <v>46000</v>
      </c>
      <c r="CN179" s="2">
        <v>76400</v>
      </c>
      <c r="CO179" s="2">
        <v>101200</v>
      </c>
      <c r="CP179" s="2">
        <v>90600</v>
      </c>
      <c r="CQ179" s="2">
        <v>61100</v>
      </c>
      <c r="CR179" s="2">
        <v>74100</v>
      </c>
      <c r="CS179" s="2">
        <v>74800</v>
      </c>
      <c r="CT179" s="2">
        <v>123800</v>
      </c>
      <c r="CU179" s="2">
        <v>74300</v>
      </c>
      <c r="CV179" s="2">
        <v>58400</v>
      </c>
      <c r="CW179" s="2">
        <v>41200</v>
      </c>
      <c r="CX179" s="2">
        <v>65500</v>
      </c>
      <c r="CY179" s="2">
        <v>75200</v>
      </c>
      <c r="CZ179" s="2">
        <v>66300</v>
      </c>
      <c r="DA179" s="2">
        <v>73300</v>
      </c>
      <c r="DB179" s="2">
        <v>116800</v>
      </c>
      <c r="DC179" s="2">
        <v>179500</v>
      </c>
      <c r="DD179" s="2">
        <v>69600</v>
      </c>
      <c r="DE179" s="2">
        <v>86600</v>
      </c>
      <c r="DF179" s="2">
        <v>218600</v>
      </c>
      <c r="DG179" s="2">
        <v>162000</v>
      </c>
      <c r="DH179" s="2">
        <v>110300</v>
      </c>
      <c r="DI179" s="2">
        <v>72500</v>
      </c>
      <c r="DJ179" s="2">
        <v>62300</v>
      </c>
      <c r="DK179" s="2">
        <v>116300</v>
      </c>
      <c r="DL179" s="2">
        <v>94000</v>
      </c>
      <c r="DM179" s="2">
        <v>140200</v>
      </c>
      <c r="DN179" s="2">
        <v>64100</v>
      </c>
      <c r="DO179" s="2">
        <v>56200</v>
      </c>
      <c r="DP179" s="2">
        <v>58500</v>
      </c>
      <c r="DQ179" s="2">
        <v>37700</v>
      </c>
      <c r="DR179" s="2">
        <v>111500</v>
      </c>
      <c r="DS179" s="2">
        <v>76700</v>
      </c>
      <c r="DT179" s="2">
        <v>67400</v>
      </c>
      <c r="DU179" s="2">
        <v>72000</v>
      </c>
      <c r="DV179" s="2">
        <v>52400</v>
      </c>
      <c r="DW179" s="2">
        <v>70000</v>
      </c>
      <c r="DX179" s="2">
        <v>53900</v>
      </c>
      <c r="DY179" s="2">
        <v>53400</v>
      </c>
      <c r="DZ179" s="2">
        <v>121400</v>
      </c>
      <c r="EA179" s="2">
        <v>122900</v>
      </c>
      <c r="EB179" s="2">
        <v>50400</v>
      </c>
      <c r="EC179" s="2">
        <v>70000</v>
      </c>
      <c r="ED179" s="2">
        <v>51300</v>
      </c>
      <c r="EE179" s="2">
        <v>74200</v>
      </c>
      <c r="EF179" s="2">
        <v>44500</v>
      </c>
      <c r="EG179" s="2">
        <v>49100</v>
      </c>
      <c r="EH179" s="2">
        <v>64600</v>
      </c>
      <c r="EI179" s="2">
        <v>68800</v>
      </c>
      <c r="EJ179" s="2">
        <v>47300</v>
      </c>
      <c r="EK179" s="2">
        <v>53100</v>
      </c>
      <c r="EL179" s="2">
        <v>97500</v>
      </c>
      <c r="EM179" s="2">
        <v>65100</v>
      </c>
      <c r="EN179" s="2">
        <v>79900</v>
      </c>
      <c r="EO179" s="2">
        <v>48900</v>
      </c>
      <c r="EP179" s="2">
        <v>52100</v>
      </c>
      <c r="EQ179" s="2">
        <v>60900</v>
      </c>
      <c r="ER179" s="2">
        <v>60400</v>
      </c>
      <c r="ES179" s="2">
        <v>121500</v>
      </c>
      <c r="ET179" s="2">
        <v>80600</v>
      </c>
      <c r="EU179" s="2">
        <v>41000</v>
      </c>
      <c r="EV179" s="2">
        <v>70600</v>
      </c>
      <c r="EW179" s="2">
        <v>54100</v>
      </c>
      <c r="EX179" s="2">
        <v>81000</v>
      </c>
      <c r="EY179" s="2">
        <v>93700</v>
      </c>
      <c r="EZ179" s="2">
        <v>74300</v>
      </c>
      <c r="FA179" s="2">
        <v>64700</v>
      </c>
      <c r="FB179" s="2">
        <v>61200</v>
      </c>
      <c r="FC179" s="2">
        <v>57900</v>
      </c>
      <c r="FD179" s="2">
        <v>59900</v>
      </c>
      <c r="FE179" s="2">
        <v>45700</v>
      </c>
      <c r="FF179" s="2">
        <v>53100</v>
      </c>
      <c r="FG179" s="2">
        <v>64500</v>
      </c>
      <c r="FH179" s="2">
        <v>80200</v>
      </c>
      <c r="FI179" s="2">
        <v>44800</v>
      </c>
      <c r="FJ179" s="2">
        <v>52500</v>
      </c>
      <c r="FK179" s="2">
        <v>30500</v>
      </c>
      <c r="FL179" s="2">
        <v>37000</v>
      </c>
      <c r="FM179" s="2">
        <v>53200</v>
      </c>
      <c r="FN179" s="2">
        <v>82800</v>
      </c>
      <c r="FO179" s="2">
        <v>62600</v>
      </c>
      <c r="FP179" s="2">
        <v>57900</v>
      </c>
      <c r="FQ179" s="2">
        <v>47100</v>
      </c>
      <c r="FR179" s="2">
        <v>68600</v>
      </c>
      <c r="FS179" s="2">
        <v>54900</v>
      </c>
      <c r="FT179" s="2">
        <v>46900</v>
      </c>
      <c r="FU179" s="2">
        <v>45900</v>
      </c>
      <c r="FV179" s="2">
        <v>59600</v>
      </c>
      <c r="FW179" s="2">
        <v>101100</v>
      </c>
      <c r="FX179" s="2">
        <v>40000</v>
      </c>
      <c r="FY179" s="2">
        <v>51700</v>
      </c>
      <c r="FZ179" s="2">
        <v>33500</v>
      </c>
      <c r="GA179" s="2">
        <v>54200</v>
      </c>
      <c r="GB179" s="2">
        <v>74300</v>
      </c>
      <c r="GC179" s="2">
        <v>45900</v>
      </c>
      <c r="GD179" s="2">
        <v>49900</v>
      </c>
      <c r="GE179" s="2">
        <v>62300</v>
      </c>
      <c r="GF179" s="2">
        <v>151900</v>
      </c>
      <c r="GG179" s="2">
        <v>199300</v>
      </c>
      <c r="GH179" s="2">
        <v>353000</v>
      </c>
      <c r="GI179" s="2">
        <v>59000</v>
      </c>
      <c r="GJ179" s="2">
        <v>50300</v>
      </c>
      <c r="GK179" s="2">
        <v>84700</v>
      </c>
      <c r="GL179" s="2">
        <v>42900</v>
      </c>
      <c r="GM179" s="2">
        <v>37500</v>
      </c>
      <c r="GN179" s="2">
        <v>36600</v>
      </c>
      <c r="GO179" s="2">
        <v>77300</v>
      </c>
      <c r="GP179" s="2">
        <v>27700</v>
      </c>
      <c r="GQ179" s="2">
        <v>38300</v>
      </c>
      <c r="GR179" s="2">
        <v>42200</v>
      </c>
      <c r="GS179" s="2">
        <v>37300</v>
      </c>
      <c r="GT179" s="2">
        <v>44400</v>
      </c>
      <c r="GU179" s="2">
        <v>66100</v>
      </c>
      <c r="GV179" s="2">
        <v>82500</v>
      </c>
      <c r="GW179" s="2">
        <v>34200</v>
      </c>
      <c r="GX179" s="2">
        <v>50700</v>
      </c>
      <c r="GY179" s="2">
        <v>59400</v>
      </c>
      <c r="GZ179" s="2">
        <v>58400</v>
      </c>
      <c r="HA179" s="2">
        <v>40500</v>
      </c>
      <c r="HB179" s="2">
        <v>59300</v>
      </c>
      <c r="HC179" s="2">
        <v>73000</v>
      </c>
      <c r="HD179" s="2">
        <v>82300</v>
      </c>
      <c r="HE179" s="2">
        <v>96600</v>
      </c>
      <c r="HF179" s="2">
        <v>107000</v>
      </c>
      <c r="HG179" s="2">
        <v>71200</v>
      </c>
      <c r="HH179" s="2">
        <v>58400</v>
      </c>
      <c r="HI179" s="2">
        <v>54500</v>
      </c>
      <c r="HJ179" s="2">
        <v>80400</v>
      </c>
      <c r="HK179" s="2">
        <v>60400</v>
      </c>
      <c r="HL179" s="2">
        <v>69200</v>
      </c>
      <c r="HM179" s="2">
        <v>59200</v>
      </c>
      <c r="HN179" s="2">
        <v>52200</v>
      </c>
      <c r="HO179" s="2">
        <v>74900</v>
      </c>
      <c r="HP179" s="2">
        <v>90400</v>
      </c>
      <c r="HQ179" s="2">
        <v>98700</v>
      </c>
      <c r="HR179" s="2">
        <v>79200</v>
      </c>
      <c r="HS179" s="2">
        <v>109400</v>
      </c>
      <c r="HT179" s="2">
        <v>46800</v>
      </c>
      <c r="HU179" s="2">
        <v>117400</v>
      </c>
      <c r="HV179" s="2">
        <v>81200</v>
      </c>
      <c r="HW179" s="2">
        <v>47700</v>
      </c>
      <c r="HX179" s="2">
        <v>37400</v>
      </c>
      <c r="HY179" s="2">
        <v>35100</v>
      </c>
      <c r="HZ179" s="2">
        <v>50500</v>
      </c>
      <c r="IA179" s="2">
        <v>43600</v>
      </c>
      <c r="IB179" s="2">
        <v>116600</v>
      </c>
      <c r="IC179" s="2">
        <v>44100</v>
      </c>
      <c r="ID179" s="2">
        <v>45100</v>
      </c>
      <c r="IE179" s="2">
        <v>41900</v>
      </c>
      <c r="IF179" s="2">
        <v>65900</v>
      </c>
      <c r="IG179" s="2">
        <v>34200</v>
      </c>
      <c r="IH179" s="2">
        <v>32400</v>
      </c>
      <c r="II179" s="2">
        <v>51200</v>
      </c>
      <c r="IJ179" s="2">
        <v>71500</v>
      </c>
      <c r="IK179" s="2">
        <v>121600</v>
      </c>
      <c r="IL179" s="2">
        <v>63400</v>
      </c>
      <c r="IM179" s="2">
        <v>95900</v>
      </c>
      <c r="IN179" s="2">
        <v>101400</v>
      </c>
      <c r="IO179" s="2">
        <v>135300</v>
      </c>
      <c r="IP179" s="2">
        <v>60000</v>
      </c>
      <c r="IQ179" s="2">
        <v>156600</v>
      </c>
      <c r="IR179" s="2">
        <v>72000</v>
      </c>
      <c r="IS179" s="2">
        <v>35400</v>
      </c>
      <c r="IT179" s="2">
        <v>78100</v>
      </c>
    </row>
    <row r="180" spans="1:254" ht="15.9" customHeight="1">
      <c r="A180" s="390" t="s">
        <v>354</v>
      </c>
      <c r="B180" s="46" t="s">
        <v>355</v>
      </c>
      <c r="C180" s="50">
        <v>40900</v>
      </c>
      <c r="D180" s="16">
        <v>-91900</v>
      </c>
      <c r="E180" s="21">
        <v>132800</v>
      </c>
      <c r="F180" s="21">
        <v>116000</v>
      </c>
      <c r="G180" s="21">
        <v>151400</v>
      </c>
      <c r="H180" s="21">
        <v>249100</v>
      </c>
      <c r="I180" s="21">
        <v>190300</v>
      </c>
      <c r="J180" s="21">
        <v>180100</v>
      </c>
      <c r="K180" s="21">
        <v>168800</v>
      </c>
      <c r="L180" s="21">
        <v>122600</v>
      </c>
      <c r="M180" s="21">
        <v>113700</v>
      </c>
      <c r="N180" s="21">
        <v>83000</v>
      </c>
      <c r="O180" s="21">
        <v>93400</v>
      </c>
      <c r="P180" s="21">
        <v>74400</v>
      </c>
      <c r="Q180" s="21">
        <v>120200</v>
      </c>
      <c r="R180" s="21">
        <v>112300</v>
      </c>
      <c r="S180" s="21">
        <v>72400</v>
      </c>
      <c r="T180" s="21">
        <v>75700</v>
      </c>
      <c r="U180" s="21">
        <v>99600</v>
      </c>
      <c r="V180" s="21">
        <v>85100</v>
      </c>
      <c r="W180" s="21">
        <v>93000</v>
      </c>
      <c r="X180" s="21">
        <v>79700</v>
      </c>
      <c r="Y180" s="21">
        <v>94500</v>
      </c>
      <c r="Z180" s="21">
        <v>144500</v>
      </c>
      <c r="AA180" s="21">
        <v>81300</v>
      </c>
      <c r="AB180" s="21">
        <v>129500</v>
      </c>
      <c r="AC180" s="21">
        <v>160700</v>
      </c>
      <c r="AD180" s="21">
        <v>148400</v>
      </c>
      <c r="AE180" s="21">
        <v>238000</v>
      </c>
      <c r="AF180" s="21">
        <v>171500</v>
      </c>
      <c r="AG180" s="21">
        <v>196300</v>
      </c>
      <c r="AH180" s="21">
        <v>152300</v>
      </c>
      <c r="AI180" s="21">
        <v>127900</v>
      </c>
      <c r="AJ180" s="21">
        <v>156700</v>
      </c>
      <c r="AK180" s="21">
        <v>170600</v>
      </c>
      <c r="AL180" s="21">
        <v>151300</v>
      </c>
      <c r="AM180" s="21">
        <v>114900</v>
      </c>
      <c r="AN180" s="21">
        <v>113000</v>
      </c>
      <c r="AO180" s="21">
        <v>109200</v>
      </c>
      <c r="AP180" s="21">
        <v>114800</v>
      </c>
      <c r="AQ180" s="21">
        <v>98400</v>
      </c>
      <c r="AR180" s="21">
        <v>103600</v>
      </c>
      <c r="AS180" s="21">
        <v>120200</v>
      </c>
      <c r="AT180" s="21">
        <v>116900</v>
      </c>
      <c r="AU180" s="21">
        <v>128300</v>
      </c>
      <c r="AV180" s="21">
        <v>84100</v>
      </c>
      <c r="AW180" s="21">
        <v>92800</v>
      </c>
      <c r="AX180" s="21">
        <v>169900</v>
      </c>
      <c r="AY180" s="21">
        <v>159800</v>
      </c>
      <c r="AZ180" s="21">
        <v>201400</v>
      </c>
      <c r="BA180" s="21">
        <v>185600</v>
      </c>
      <c r="BB180" s="21">
        <v>102100</v>
      </c>
      <c r="BC180" s="21">
        <v>122500</v>
      </c>
      <c r="BD180" s="21">
        <v>139900</v>
      </c>
      <c r="BE180" s="21">
        <v>203900</v>
      </c>
      <c r="BF180" s="21">
        <v>113400</v>
      </c>
      <c r="BG180" s="21">
        <v>178600</v>
      </c>
      <c r="BH180" s="21">
        <v>185600</v>
      </c>
      <c r="BI180" s="21">
        <v>158000</v>
      </c>
      <c r="BJ180" s="21">
        <v>135400</v>
      </c>
      <c r="BK180" s="21">
        <v>136600</v>
      </c>
      <c r="BL180" s="21">
        <v>238300</v>
      </c>
      <c r="BM180" s="2">
        <v>190300</v>
      </c>
      <c r="BN180" s="2">
        <v>133300</v>
      </c>
      <c r="BO180" s="2">
        <v>220300</v>
      </c>
      <c r="BP180" s="2">
        <v>264300</v>
      </c>
      <c r="BQ180" s="2">
        <v>348300</v>
      </c>
      <c r="BR180" s="2">
        <v>365100</v>
      </c>
      <c r="BS180" s="2">
        <v>608300</v>
      </c>
      <c r="BT180" s="2">
        <v>137300</v>
      </c>
      <c r="BU180" s="2">
        <v>148900</v>
      </c>
      <c r="BV180" s="2">
        <v>99000</v>
      </c>
      <c r="BW180" s="2">
        <v>90500</v>
      </c>
      <c r="BX180" s="2">
        <v>87000</v>
      </c>
      <c r="BY180" s="2">
        <v>99600</v>
      </c>
      <c r="BZ180" s="2">
        <v>122200</v>
      </c>
      <c r="CA180" s="2">
        <v>56700</v>
      </c>
      <c r="CB180" s="2">
        <v>68600</v>
      </c>
      <c r="CC180" s="2">
        <v>69600</v>
      </c>
      <c r="CD180" s="2">
        <v>73500</v>
      </c>
      <c r="CE180" s="2">
        <v>69300</v>
      </c>
      <c r="CF180" s="2">
        <v>62000</v>
      </c>
      <c r="CG180" s="2">
        <v>42800</v>
      </c>
      <c r="CH180" s="2">
        <v>63900</v>
      </c>
      <c r="CI180" s="2">
        <v>45300</v>
      </c>
      <c r="CJ180" s="2">
        <v>41200</v>
      </c>
      <c r="CK180" s="2">
        <v>45500</v>
      </c>
      <c r="CL180" s="2">
        <v>68200</v>
      </c>
      <c r="CM180" s="2">
        <v>92700</v>
      </c>
      <c r="CN180" s="2">
        <v>110200</v>
      </c>
      <c r="CO180" s="2">
        <v>150500</v>
      </c>
      <c r="CP180" s="2">
        <v>293700</v>
      </c>
      <c r="CQ180" s="2">
        <v>201600</v>
      </c>
      <c r="CR180" s="2">
        <v>147500</v>
      </c>
      <c r="CS180" s="2">
        <v>100400</v>
      </c>
      <c r="CT180" s="2">
        <v>141500</v>
      </c>
      <c r="CU180" s="2">
        <v>105900</v>
      </c>
      <c r="CV180" s="2">
        <v>106000</v>
      </c>
      <c r="CW180" s="2">
        <v>81200</v>
      </c>
      <c r="CX180" s="2">
        <v>122600</v>
      </c>
      <c r="CY180" s="2">
        <v>115100</v>
      </c>
      <c r="CZ180" s="2">
        <v>117800</v>
      </c>
      <c r="DA180" s="2">
        <v>131800</v>
      </c>
      <c r="DB180" s="2">
        <v>113800</v>
      </c>
      <c r="DC180" s="2">
        <v>128800</v>
      </c>
      <c r="DD180" s="2">
        <v>93700</v>
      </c>
      <c r="DE180" s="2">
        <v>99200</v>
      </c>
      <c r="DF180" s="2">
        <v>196000</v>
      </c>
      <c r="DG180" s="2">
        <v>137700</v>
      </c>
      <c r="DH180" s="2">
        <v>140800</v>
      </c>
      <c r="DI180" s="2">
        <v>104300</v>
      </c>
      <c r="DJ180" s="2">
        <v>97100</v>
      </c>
      <c r="DK180" s="2">
        <v>113500</v>
      </c>
      <c r="DL180" s="2">
        <v>94000</v>
      </c>
      <c r="DM180" s="2">
        <v>86800</v>
      </c>
      <c r="DN180" s="2">
        <v>68800</v>
      </c>
      <c r="DO180" s="2">
        <v>53100</v>
      </c>
      <c r="DP180" s="2">
        <v>61400</v>
      </c>
      <c r="DQ180" s="2">
        <v>56600</v>
      </c>
      <c r="DR180" s="2">
        <v>85100</v>
      </c>
      <c r="DS180" s="2">
        <v>72800</v>
      </c>
      <c r="DT180" s="2">
        <v>90800</v>
      </c>
      <c r="DU180" s="2">
        <v>127400</v>
      </c>
      <c r="DV180" s="2">
        <v>70900</v>
      </c>
      <c r="DW180" s="2">
        <v>94400</v>
      </c>
      <c r="DX180" s="2">
        <v>89900</v>
      </c>
      <c r="DY180" s="2">
        <v>104500</v>
      </c>
      <c r="DZ180" s="2">
        <v>137400</v>
      </c>
      <c r="EA180" s="2">
        <v>112000</v>
      </c>
      <c r="EB180" s="2">
        <v>72800</v>
      </c>
      <c r="EC180" s="2">
        <v>98100</v>
      </c>
      <c r="ED180" s="2">
        <v>90100</v>
      </c>
      <c r="EE180" s="2">
        <v>66100</v>
      </c>
      <c r="EF180" s="2">
        <v>43200</v>
      </c>
      <c r="EG180" s="2">
        <v>55900</v>
      </c>
      <c r="EH180" s="2">
        <v>42800</v>
      </c>
      <c r="EI180" s="2">
        <v>50200</v>
      </c>
      <c r="EJ180" s="2">
        <v>35000</v>
      </c>
      <c r="EK180" s="2">
        <v>41500</v>
      </c>
      <c r="EL180" s="2">
        <v>48300</v>
      </c>
      <c r="EM180" s="2">
        <v>70400</v>
      </c>
      <c r="EN180" s="2">
        <v>80100</v>
      </c>
      <c r="EO180" s="2">
        <v>80200</v>
      </c>
      <c r="EP180" s="2">
        <v>73800</v>
      </c>
      <c r="EQ180" s="2">
        <v>87000</v>
      </c>
      <c r="ER180" s="2">
        <v>69300</v>
      </c>
      <c r="ES180" s="2">
        <v>48900</v>
      </c>
      <c r="ET180" s="2">
        <v>51100</v>
      </c>
      <c r="EU180" s="2">
        <v>55400</v>
      </c>
      <c r="EV180" s="2">
        <v>45300</v>
      </c>
      <c r="EW180" s="2">
        <v>38900</v>
      </c>
      <c r="EX180" s="2">
        <v>32600</v>
      </c>
      <c r="EY180" s="2">
        <v>50100</v>
      </c>
      <c r="EZ180" s="2">
        <v>33400</v>
      </c>
      <c r="FA180" s="2">
        <v>100700</v>
      </c>
      <c r="FB180" s="2">
        <v>27500</v>
      </c>
      <c r="FC180" s="2">
        <v>31300</v>
      </c>
      <c r="FD180" s="2">
        <v>45700</v>
      </c>
      <c r="FE180" s="2">
        <v>52300</v>
      </c>
      <c r="FF180" s="2">
        <v>72400</v>
      </c>
      <c r="FG180" s="2">
        <v>45600</v>
      </c>
      <c r="FH180" s="2">
        <v>73000</v>
      </c>
      <c r="FI180" s="2">
        <v>40200</v>
      </c>
      <c r="FJ180" s="2">
        <v>37300</v>
      </c>
      <c r="FK180" s="2">
        <v>32900</v>
      </c>
      <c r="FL180" s="2">
        <v>43600</v>
      </c>
      <c r="FM180" s="2">
        <v>49000</v>
      </c>
      <c r="FN180" s="2">
        <v>36500</v>
      </c>
      <c r="FO180" s="2">
        <v>54700</v>
      </c>
      <c r="FP180" s="2">
        <v>65800</v>
      </c>
      <c r="FQ180" s="2">
        <v>54800</v>
      </c>
      <c r="FR180" s="2">
        <v>55100</v>
      </c>
      <c r="FS180" s="2">
        <v>62300</v>
      </c>
      <c r="FT180" s="2">
        <v>72600</v>
      </c>
      <c r="FU180" s="2">
        <v>60700</v>
      </c>
      <c r="FV180" s="2">
        <v>49200</v>
      </c>
      <c r="FW180" s="2">
        <v>75900</v>
      </c>
      <c r="FX180" s="2">
        <v>74600</v>
      </c>
      <c r="FY180" s="2">
        <v>69700</v>
      </c>
      <c r="FZ180" s="2">
        <v>45400</v>
      </c>
      <c r="GA180" s="2">
        <v>56800</v>
      </c>
      <c r="GB180" s="2">
        <v>67100</v>
      </c>
      <c r="GC180" s="2">
        <v>94800</v>
      </c>
      <c r="GD180" s="2">
        <v>100500</v>
      </c>
      <c r="GE180" s="2">
        <v>108900</v>
      </c>
      <c r="GF180" s="2">
        <v>135700</v>
      </c>
      <c r="GG180" s="2">
        <v>158500</v>
      </c>
      <c r="GH180" s="2">
        <v>200400</v>
      </c>
      <c r="GI180" s="2">
        <v>363100</v>
      </c>
      <c r="GJ180" s="2">
        <v>104700</v>
      </c>
      <c r="GK180" s="2">
        <v>76900</v>
      </c>
      <c r="GL180" s="2">
        <v>96500</v>
      </c>
      <c r="GM180" s="2">
        <v>84000</v>
      </c>
      <c r="GN180" s="2">
        <v>109300</v>
      </c>
      <c r="GO180" s="2">
        <v>192200</v>
      </c>
      <c r="GP180" s="2">
        <v>99300</v>
      </c>
      <c r="GQ180" s="2">
        <v>98800</v>
      </c>
      <c r="GR180" s="2">
        <v>170900</v>
      </c>
      <c r="GS180" s="2">
        <v>107500</v>
      </c>
      <c r="GT180" s="2">
        <v>109600</v>
      </c>
      <c r="GU180" s="2">
        <v>115800</v>
      </c>
      <c r="GV180" s="2">
        <v>97100</v>
      </c>
      <c r="GW180" s="2">
        <v>54900</v>
      </c>
      <c r="GX180" s="2">
        <v>60300</v>
      </c>
      <c r="GY180" s="2">
        <v>71100</v>
      </c>
      <c r="GZ180" s="2">
        <v>62700</v>
      </c>
      <c r="HA180" s="2">
        <v>61800</v>
      </c>
      <c r="HB180" s="2">
        <v>88500</v>
      </c>
      <c r="HC180" s="2">
        <v>129100</v>
      </c>
      <c r="HD180" s="2">
        <v>70100</v>
      </c>
      <c r="HE180" s="2">
        <v>75300</v>
      </c>
      <c r="HF180" s="2">
        <v>152200</v>
      </c>
      <c r="HG180" s="2">
        <v>106900</v>
      </c>
      <c r="HH180" s="2">
        <v>64700</v>
      </c>
      <c r="HI180" s="2">
        <v>86500</v>
      </c>
      <c r="HJ180" s="2">
        <v>116400</v>
      </c>
      <c r="HK180" s="2">
        <v>47400</v>
      </c>
      <c r="HL180" s="2">
        <v>72300</v>
      </c>
      <c r="HM180" s="2">
        <v>92200</v>
      </c>
      <c r="HN180" s="2">
        <v>93500</v>
      </c>
      <c r="HO180" s="2">
        <v>73900</v>
      </c>
      <c r="HP180" s="2">
        <v>33900</v>
      </c>
      <c r="HQ180" s="2">
        <v>107700</v>
      </c>
      <c r="HR180" s="2">
        <v>93200</v>
      </c>
      <c r="HS180" s="2">
        <v>87200</v>
      </c>
      <c r="HT180" s="2">
        <v>52700</v>
      </c>
      <c r="HU180" s="2">
        <v>139000</v>
      </c>
      <c r="HV180" s="2">
        <v>65500</v>
      </c>
      <c r="HW180" s="2">
        <v>60200</v>
      </c>
      <c r="HX180" s="2">
        <v>58100</v>
      </c>
      <c r="HY180" s="2">
        <v>33900</v>
      </c>
      <c r="HZ180" s="2">
        <v>68600</v>
      </c>
      <c r="IA180" s="2">
        <v>108000</v>
      </c>
      <c r="IB180" s="2">
        <v>136900</v>
      </c>
      <c r="IC180" s="2">
        <v>52800</v>
      </c>
      <c r="ID180" s="2">
        <v>38300</v>
      </c>
      <c r="IE180" s="2">
        <v>49900</v>
      </c>
      <c r="IF180" s="2">
        <v>44200</v>
      </c>
      <c r="IG180" s="2">
        <v>72300</v>
      </c>
      <c r="IH180" s="2">
        <v>115500</v>
      </c>
      <c r="II180" s="2">
        <v>68100</v>
      </c>
      <c r="IJ180" s="2">
        <v>91300</v>
      </c>
      <c r="IK180" s="2">
        <v>116900</v>
      </c>
      <c r="IL180" s="2">
        <v>60200</v>
      </c>
      <c r="IM180" s="2">
        <v>75700</v>
      </c>
      <c r="IN180" s="2">
        <v>79800</v>
      </c>
      <c r="IO180" s="2">
        <v>65900</v>
      </c>
      <c r="IP180" s="2">
        <v>91400</v>
      </c>
      <c r="IQ180" s="2">
        <v>120000</v>
      </c>
      <c r="IR180" s="2">
        <v>254400</v>
      </c>
      <c r="IS180" s="2">
        <v>90300</v>
      </c>
      <c r="IT180" s="2">
        <v>52400</v>
      </c>
    </row>
    <row r="181" spans="1:254" ht="15.9" customHeight="1">
      <c r="A181" s="390" t="s">
        <v>356</v>
      </c>
      <c r="B181" s="46" t="s">
        <v>357</v>
      </c>
      <c r="C181" s="50">
        <v>374900</v>
      </c>
      <c r="D181" s="16">
        <v>-557200</v>
      </c>
      <c r="E181" s="21">
        <v>932100</v>
      </c>
      <c r="F181" s="21">
        <v>915000</v>
      </c>
      <c r="G181" s="21">
        <v>936000</v>
      </c>
      <c r="H181" s="21">
        <v>972600</v>
      </c>
      <c r="I181" s="21">
        <v>1360000</v>
      </c>
      <c r="J181" s="21">
        <v>1538200</v>
      </c>
      <c r="K181" s="21">
        <v>1843100</v>
      </c>
      <c r="L181" s="21">
        <v>1064200</v>
      </c>
      <c r="M181" s="21">
        <v>997300</v>
      </c>
      <c r="N181" s="21">
        <v>742600</v>
      </c>
      <c r="O181" s="21">
        <v>704700</v>
      </c>
      <c r="P181" s="21">
        <v>698900</v>
      </c>
      <c r="Q181" s="21">
        <v>1122200</v>
      </c>
      <c r="R181" s="21">
        <v>1173800</v>
      </c>
      <c r="S181" s="21">
        <v>742700</v>
      </c>
      <c r="T181" s="21">
        <v>799500</v>
      </c>
      <c r="U181" s="21">
        <v>561900</v>
      </c>
      <c r="V181" s="21">
        <v>699500</v>
      </c>
      <c r="W181" s="21">
        <v>776800</v>
      </c>
      <c r="X181" s="21">
        <v>698000</v>
      </c>
      <c r="Y181" s="21">
        <v>644200</v>
      </c>
      <c r="Z181" s="21">
        <v>964600</v>
      </c>
      <c r="AA181" s="21">
        <v>1101000</v>
      </c>
      <c r="AB181" s="21">
        <v>568000</v>
      </c>
      <c r="AC181" s="21">
        <v>761900</v>
      </c>
      <c r="AD181" s="21">
        <v>748000</v>
      </c>
      <c r="AE181" s="21">
        <v>707000</v>
      </c>
      <c r="AF181" s="21">
        <v>784300</v>
      </c>
      <c r="AG181" s="21">
        <v>541300</v>
      </c>
      <c r="AH181" s="21">
        <v>610900</v>
      </c>
      <c r="AI181" s="21">
        <v>926100</v>
      </c>
      <c r="AJ181" s="21">
        <v>678000</v>
      </c>
      <c r="AK181" s="21">
        <v>585200</v>
      </c>
      <c r="AL181" s="21">
        <v>1118500</v>
      </c>
      <c r="AM181" s="21">
        <v>818000</v>
      </c>
      <c r="AN181" s="21">
        <v>883400</v>
      </c>
      <c r="AO181" s="21">
        <v>914900</v>
      </c>
      <c r="AP181" s="21">
        <v>1278300</v>
      </c>
      <c r="AQ181" s="21">
        <v>990500</v>
      </c>
      <c r="AR181" s="21">
        <v>1134800</v>
      </c>
      <c r="AS181" s="21">
        <v>800900</v>
      </c>
      <c r="AT181" s="21">
        <v>1039100</v>
      </c>
      <c r="AU181" s="21">
        <v>1386100</v>
      </c>
      <c r="AV181" s="21">
        <v>885500</v>
      </c>
      <c r="AW181" s="21">
        <v>945900</v>
      </c>
      <c r="AX181" s="21">
        <v>940400</v>
      </c>
      <c r="AY181" s="21">
        <v>1213200</v>
      </c>
      <c r="AZ181" s="21">
        <v>1433700</v>
      </c>
      <c r="BA181" s="21">
        <v>1473600</v>
      </c>
      <c r="BB181" s="21">
        <v>1557100</v>
      </c>
      <c r="BC181" s="21">
        <v>691100</v>
      </c>
      <c r="BD181" s="21">
        <v>777000</v>
      </c>
      <c r="BE181" s="21">
        <v>728000</v>
      </c>
      <c r="BF181" s="21">
        <v>780900</v>
      </c>
      <c r="BG181" s="21">
        <v>743100</v>
      </c>
      <c r="BH181" s="21">
        <v>709700</v>
      </c>
      <c r="BI181" s="21">
        <v>868000</v>
      </c>
      <c r="BJ181" s="21">
        <v>1159800</v>
      </c>
      <c r="BK181" s="21">
        <v>721500</v>
      </c>
      <c r="BL181" s="21">
        <v>654100</v>
      </c>
      <c r="BM181" s="2">
        <v>947400</v>
      </c>
      <c r="BN181" s="2">
        <v>954700</v>
      </c>
      <c r="BO181" s="2">
        <v>1513200</v>
      </c>
      <c r="BP181" s="2">
        <v>1633000</v>
      </c>
      <c r="BQ181" s="2">
        <v>3913800</v>
      </c>
      <c r="BR181" s="2">
        <v>2544600</v>
      </c>
      <c r="BS181" s="2">
        <v>5515700</v>
      </c>
      <c r="BT181" s="2">
        <v>737700</v>
      </c>
      <c r="BU181" s="2">
        <v>1273900</v>
      </c>
      <c r="BV181" s="2">
        <v>712500</v>
      </c>
      <c r="BW181" s="2">
        <v>1085700</v>
      </c>
      <c r="BX181" s="2">
        <v>795200</v>
      </c>
      <c r="BY181" s="2">
        <v>676300</v>
      </c>
      <c r="BZ181" s="2">
        <v>668100</v>
      </c>
      <c r="CA181" s="2">
        <v>570200</v>
      </c>
      <c r="CB181" s="2">
        <v>615400</v>
      </c>
      <c r="CC181" s="2">
        <v>704600</v>
      </c>
      <c r="CD181" s="2">
        <v>587800</v>
      </c>
      <c r="CE181" s="2">
        <v>636000</v>
      </c>
      <c r="CF181" s="2">
        <v>632000</v>
      </c>
      <c r="CG181" s="2">
        <v>543000</v>
      </c>
      <c r="CH181" s="2">
        <v>825700</v>
      </c>
      <c r="CI181" s="2">
        <v>636700</v>
      </c>
      <c r="CJ181" s="2">
        <v>657700</v>
      </c>
      <c r="CK181" s="2">
        <v>722600</v>
      </c>
      <c r="CL181" s="2">
        <v>795800</v>
      </c>
      <c r="CM181" s="2">
        <v>1134800</v>
      </c>
      <c r="CN181" s="2">
        <v>941300</v>
      </c>
      <c r="CO181" s="2">
        <v>921300</v>
      </c>
      <c r="CP181" s="2">
        <v>1087800</v>
      </c>
      <c r="CQ181" s="2">
        <v>691000</v>
      </c>
      <c r="CR181" s="2">
        <v>993600</v>
      </c>
      <c r="CS181" s="2">
        <v>769300</v>
      </c>
      <c r="CT181" s="2">
        <v>1178900</v>
      </c>
      <c r="CU181" s="2">
        <v>1456400</v>
      </c>
      <c r="CV181" s="2">
        <v>1211100</v>
      </c>
      <c r="CW181" s="2">
        <v>715600</v>
      </c>
      <c r="CX181" s="2">
        <v>927500</v>
      </c>
      <c r="CY181" s="2">
        <v>1068200</v>
      </c>
      <c r="CZ181" s="2">
        <v>995700</v>
      </c>
      <c r="DA181" s="2">
        <v>718200</v>
      </c>
      <c r="DB181" s="2">
        <v>945000</v>
      </c>
      <c r="DC181" s="2">
        <v>1305300</v>
      </c>
      <c r="DD181" s="2">
        <v>614600</v>
      </c>
      <c r="DE181" s="2">
        <v>1112800</v>
      </c>
      <c r="DF181" s="2">
        <v>1793300</v>
      </c>
      <c r="DG181" s="2">
        <v>1659800</v>
      </c>
      <c r="DH181" s="2">
        <v>2175100</v>
      </c>
      <c r="DI181" s="2">
        <v>944600</v>
      </c>
      <c r="DJ181" s="2">
        <v>608100</v>
      </c>
      <c r="DK181" s="2">
        <v>678800</v>
      </c>
      <c r="DL181" s="2">
        <v>1158800</v>
      </c>
      <c r="DM181" s="2">
        <v>1194800</v>
      </c>
      <c r="DN181" s="2">
        <v>1139500</v>
      </c>
      <c r="DO181" s="2">
        <v>1027500</v>
      </c>
      <c r="DP181" s="2">
        <v>713800</v>
      </c>
      <c r="DQ181" s="2">
        <v>891600</v>
      </c>
      <c r="DR181" s="2">
        <v>563100</v>
      </c>
      <c r="DS181" s="2">
        <v>822500</v>
      </c>
      <c r="DT181" s="2">
        <v>995300</v>
      </c>
      <c r="DU181" s="2">
        <v>882500</v>
      </c>
      <c r="DV181" s="2">
        <v>693000</v>
      </c>
      <c r="DW181" s="2">
        <v>573200</v>
      </c>
      <c r="DX181" s="2">
        <v>902800</v>
      </c>
      <c r="DY181" s="2">
        <v>981700</v>
      </c>
      <c r="DZ181" s="2">
        <v>1142700</v>
      </c>
      <c r="EA181" s="2">
        <v>1391400</v>
      </c>
      <c r="EB181" s="2">
        <v>985000</v>
      </c>
      <c r="EC181" s="2">
        <v>1013500</v>
      </c>
      <c r="ED181" s="2">
        <v>878200</v>
      </c>
      <c r="EE181" s="2">
        <v>848800</v>
      </c>
      <c r="EF181" s="2">
        <v>776600</v>
      </c>
      <c r="EG181" s="2">
        <v>559200</v>
      </c>
      <c r="EH181" s="2">
        <v>737300</v>
      </c>
      <c r="EI181" s="2">
        <v>608300</v>
      </c>
      <c r="EJ181" s="2">
        <v>737100</v>
      </c>
      <c r="EK181" s="2">
        <v>759700</v>
      </c>
      <c r="EL181" s="2">
        <v>815400</v>
      </c>
      <c r="EM181" s="2">
        <v>1192000</v>
      </c>
      <c r="EN181" s="2">
        <v>895400</v>
      </c>
      <c r="EO181" s="2">
        <v>544900</v>
      </c>
      <c r="EP181" s="2">
        <v>789600</v>
      </c>
      <c r="EQ181" s="2">
        <v>765700</v>
      </c>
      <c r="ER181" s="2">
        <v>968800</v>
      </c>
      <c r="ES181" s="2">
        <v>781700</v>
      </c>
      <c r="ET181" s="2">
        <v>830500</v>
      </c>
      <c r="EU181" s="2">
        <v>840900</v>
      </c>
      <c r="EV181" s="2">
        <v>419100</v>
      </c>
      <c r="EW181" s="2">
        <v>482100</v>
      </c>
      <c r="EX181" s="2">
        <v>612700</v>
      </c>
      <c r="EY181" s="2">
        <v>629300</v>
      </c>
      <c r="EZ181" s="2">
        <v>678100</v>
      </c>
      <c r="FA181" s="2">
        <v>1055100</v>
      </c>
      <c r="FB181" s="2">
        <v>612000</v>
      </c>
      <c r="FC181" s="2">
        <v>813100</v>
      </c>
      <c r="FD181" s="2">
        <v>757900</v>
      </c>
      <c r="FE181" s="2">
        <v>967200</v>
      </c>
      <c r="FF181" s="2">
        <v>1226600</v>
      </c>
      <c r="FG181" s="2">
        <v>1049000</v>
      </c>
      <c r="FH181" s="2">
        <v>1015300</v>
      </c>
      <c r="FI181" s="2">
        <v>904700</v>
      </c>
      <c r="FJ181" s="2">
        <v>972200</v>
      </c>
      <c r="FK181" s="2">
        <v>932200</v>
      </c>
      <c r="FL181" s="2">
        <v>1071500</v>
      </c>
      <c r="FM181" s="2">
        <v>1040400</v>
      </c>
      <c r="FN181" s="2">
        <v>1155800</v>
      </c>
      <c r="FO181" s="2">
        <v>1041600</v>
      </c>
      <c r="FP181" s="2">
        <v>942100</v>
      </c>
      <c r="FQ181" s="2">
        <v>1323900</v>
      </c>
      <c r="FR181" s="2">
        <v>2246100</v>
      </c>
      <c r="FS181" s="2">
        <v>2030900</v>
      </c>
      <c r="FT181" s="2">
        <v>2050900</v>
      </c>
      <c r="FU181" s="2">
        <v>1559800</v>
      </c>
      <c r="FV181" s="2">
        <v>1196700</v>
      </c>
      <c r="FW181" s="2">
        <v>1173700</v>
      </c>
      <c r="FX181" s="2">
        <v>1015700</v>
      </c>
      <c r="FY181" s="2">
        <v>1073600</v>
      </c>
      <c r="FZ181" s="2">
        <v>906800</v>
      </c>
      <c r="GA181" s="2">
        <v>824600</v>
      </c>
      <c r="GB181" s="2">
        <v>995100</v>
      </c>
      <c r="GC181" s="2">
        <v>1034200</v>
      </c>
      <c r="GD181" s="2">
        <v>1203700</v>
      </c>
      <c r="GE181" s="2">
        <v>966500</v>
      </c>
      <c r="GF181" s="2">
        <v>1233700</v>
      </c>
      <c r="GG181" s="2">
        <v>1490600</v>
      </c>
      <c r="GH181" s="2">
        <v>2552800</v>
      </c>
      <c r="GI181" s="2">
        <v>922500</v>
      </c>
      <c r="GJ181" s="2">
        <v>1007100</v>
      </c>
      <c r="GK181" s="2">
        <v>1373600</v>
      </c>
      <c r="GL181" s="2">
        <v>681900</v>
      </c>
      <c r="GM181" s="2">
        <v>661600</v>
      </c>
      <c r="GN181" s="2">
        <v>484500</v>
      </c>
      <c r="GO181" s="2">
        <v>517800</v>
      </c>
      <c r="GP181" s="2">
        <v>738500</v>
      </c>
      <c r="GQ181" s="2">
        <v>620900</v>
      </c>
      <c r="GR181" s="2">
        <v>757800</v>
      </c>
      <c r="GS181" s="2">
        <v>696100</v>
      </c>
      <c r="GT181" s="2">
        <v>680900</v>
      </c>
      <c r="GU181" s="2">
        <v>703400</v>
      </c>
      <c r="GV181" s="2">
        <v>847600</v>
      </c>
      <c r="GW181" s="2">
        <v>659700</v>
      </c>
      <c r="GX181" s="2">
        <v>761400</v>
      </c>
      <c r="GY181" s="2">
        <v>1189300</v>
      </c>
      <c r="GZ181" s="2">
        <v>1388500</v>
      </c>
      <c r="HA181" s="2">
        <v>732600</v>
      </c>
      <c r="HB181" s="2">
        <v>1237800</v>
      </c>
      <c r="HC181" s="2">
        <v>1451900</v>
      </c>
      <c r="HD181" s="2">
        <v>1098800</v>
      </c>
      <c r="HE181" s="2">
        <v>662800</v>
      </c>
      <c r="HF181" s="2">
        <v>1217800</v>
      </c>
      <c r="HG181" s="2">
        <v>713500</v>
      </c>
      <c r="HH181" s="2">
        <v>625700</v>
      </c>
      <c r="HI181" s="2">
        <v>898300</v>
      </c>
      <c r="HJ181" s="2">
        <v>1898300</v>
      </c>
      <c r="HK181" s="2">
        <v>863300</v>
      </c>
      <c r="HL181" s="2">
        <v>1057700</v>
      </c>
      <c r="HM181" s="2">
        <v>737500</v>
      </c>
      <c r="HN181" s="2">
        <v>733600</v>
      </c>
      <c r="HO181" s="2">
        <v>775700</v>
      </c>
      <c r="HP181" s="2">
        <v>933400</v>
      </c>
      <c r="HQ181" s="2">
        <v>598200</v>
      </c>
      <c r="HR181" s="2">
        <v>610500</v>
      </c>
      <c r="HS181" s="2">
        <v>631300</v>
      </c>
      <c r="HT181" s="2">
        <v>782900</v>
      </c>
      <c r="HU181" s="2">
        <v>902300</v>
      </c>
      <c r="HV181" s="2">
        <v>739700</v>
      </c>
      <c r="HW181" s="2">
        <v>968100</v>
      </c>
      <c r="HX181" s="2">
        <v>845500</v>
      </c>
      <c r="HY181" s="2">
        <v>729800</v>
      </c>
      <c r="HZ181" s="2">
        <v>1249900</v>
      </c>
      <c r="IA181" s="2">
        <v>1299800</v>
      </c>
      <c r="IB181" s="2">
        <v>1364400</v>
      </c>
      <c r="IC181" s="2">
        <v>2004100</v>
      </c>
      <c r="ID181" s="2">
        <v>980600</v>
      </c>
      <c r="IE181" s="2">
        <v>848300</v>
      </c>
      <c r="IF181" s="2">
        <v>1232300</v>
      </c>
      <c r="IG181" s="2">
        <v>1594900</v>
      </c>
      <c r="IH181" s="2">
        <v>1681300</v>
      </c>
      <c r="II181" s="2">
        <v>1239900</v>
      </c>
      <c r="IJ181" s="2">
        <v>812400</v>
      </c>
      <c r="IK181" s="2">
        <v>1118900</v>
      </c>
      <c r="IL181" s="2">
        <v>1226800</v>
      </c>
      <c r="IM181" s="2">
        <v>1118700</v>
      </c>
      <c r="IN181" s="2">
        <v>1331400</v>
      </c>
      <c r="IO181" s="2">
        <v>1593300</v>
      </c>
      <c r="IP181" s="2">
        <v>1115600</v>
      </c>
      <c r="IQ181" s="2">
        <v>1552200</v>
      </c>
      <c r="IR181" s="2">
        <v>2691900</v>
      </c>
      <c r="IS181" s="2">
        <v>1628500</v>
      </c>
      <c r="IT181" s="2">
        <v>958600</v>
      </c>
    </row>
    <row r="182" spans="1:254" ht="15.9" customHeight="1">
      <c r="A182" s="390" t="s">
        <v>358</v>
      </c>
      <c r="B182" s="46" t="s">
        <v>359</v>
      </c>
      <c r="C182" s="50">
        <v>7500</v>
      </c>
      <c r="D182" s="16">
        <v>-200</v>
      </c>
      <c r="E182" s="21">
        <v>7700</v>
      </c>
      <c r="F182" s="21">
        <v>9900</v>
      </c>
      <c r="G182" s="21">
        <v>5700</v>
      </c>
      <c r="H182" s="21">
        <v>12100</v>
      </c>
      <c r="I182" s="21">
        <v>24400</v>
      </c>
      <c r="J182" s="21">
        <v>12200</v>
      </c>
      <c r="K182" s="21">
        <v>32200</v>
      </c>
      <c r="L182" s="21">
        <v>11000</v>
      </c>
      <c r="M182" s="21">
        <v>18900</v>
      </c>
      <c r="N182" s="21">
        <v>9500</v>
      </c>
      <c r="O182" s="21">
        <v>6700</v>
      </c>
      <c r="P182" s="21">
        <v>8500</v>
      </c>
      <c r="Q182" s="21">
        <v>20700</v>
      </c>
      <c r="R182" s="21">
        <v>18000</v>
      </c>
      <c r="S182" s="21">
        <v>13800</v>
      </c>
      <c r="T182" s="21">
        <v>13200</v>
      </c>
      <c r="U182" s="21">
        <v>9000</v>
      </c>
      <c r="V182" s="21">
        <v>13500</v>
      </c>
      <c r="W182" s="21">
        <v>18900</v>
      </c>
      <c r="X182" s="21">
        <v>15300</v>
      </c>
      <c r="Y182" s="21">
        <v>22600</v>
      </c>
      <c r="Z182" s="21">
        <v>12600</v>
      </c>
      <c r="AA182" s="21">
        <v>13000</v>
      </c>
      <c r="AB182" s="21">
        <v>10900</v>
      </c>
      <c r="AC182" s="21">
        <v>17600</v>
      </c>
      <c r="AD182" s="21">
        <v>10500</v>
      </c>
      <c r="AE182" s="21">
        <v>6300</v>
      </c>
      <c r="AF182" s="21">
        <v>16600</v>
      </c>
      <c r="AG182" s="21">
        <v>11000</v>
      </c>
      <c r="AH182" s="21">
        <v>34500</v>
      </c>
      <c r="AI182" s="21">
        <v>15400</v>
      </c>
      <c r="AJ182" s="21">
        <v>15800</v>
      </c>
      <c r="AK182" s="21">
        <v>25100</v>
      </c>
      <c r="AL182" s="21">
        <v>29900</v>
      </c>
      <c r="AM182" s="21">
        <v>39200</v>
      </c>
      <c r="AN182" s="21">
        <v>13300</v>
      </c>
      <c r="AO182" s="21">
        <v>9700</v>
      </c>
      <c r="AP182" s="21">
        <v>25300</v>
      </c>
      <c r="AQ182" s="21">
        <v>18900</v>
      </c>
      <c r="AR182" s="21">
        <v>14400</v>
      </c>
      <c r="AS182" s="21">
        <v>8100</v>
      </c>
      <c r="AT182" s="21">
        <v>22700</v>
      </c>
      <c r="AU182" s="21">
        <v>24600</v>
      </c>
      <c r="AV182" s="21">
        <v>27400</v>
      </c>
      <c r="AW182" s="21">
        <v>30000</v>
      </c>
      <c r="AX182" s="21">
        <v>41800</v>
      </c>
      <c r="AY182" s="21">
        <v>26200</v>
      </c>
      <c r="AZ182" s="21">
        <v>32000</v>
      </c>
      <c r="BA182" s="21">
        <v>18700</v>
      </c>
      <c r="BB182" s="21">
        <v>16300</v>
      </c>
      <c r="BC182" s="21">
        <v>13200</v>
      </c>
      <c r="BD182" s="21">
        <v>17100</v>
      </c>
      <c r="BE182" s="21">
        <v>36800</v>
      </c>
      <c r="BF182" s="21">
        <v>37800</v>
      </c>
      <c r="BG182" s="21">
        <v>25700</v>
      </c>
      <c r="BH182" s="21">
        <v>40900</v>
      </c>
      <c r="BI182" s="21">
        <v>48700</v>
      </c>
      <c r="BJ182" s="21">
        <v>134600</v>
      </c>
      <c r="BK182" s="21">
        <v>34600</v>
      </c>
      <c r="BL182" s="21">
        <v>13800</v>
      </c>
      <c r="BM182" s="2">
        <v>15700</v>
      </c>
      <c r="BN182" s="2">
        <v>16600</v>
      </c>
      <c r="BO182" s="2">
        <v>25300</v>
      </c>
      <c r="BP182" s="2">
        <v>31100</v>
      </c>
      <c r="BQ182" s="2">
        <v>32300</v>
      </c>
      <c r="BR182" s="2">
        <v>44100</v>
      </c>
      <c r="BS182" s="2">
        <v>48500</v>
      </c>
      <c r="BT182" s="2">
        <v>37300</v>
      </c>
      <c r="BU182" s="2">
        <v>132800</v>
      </c>
      <c r="BV182" s="2">
        <v>11300</v>
      </c>
      <c r="BW182" s="2">
        <v>15300</v>
      </c>
      <c r="BX182" s="2">
        <v>15100</v>
      </c>
      <c r="BY182" s="2">
        <v>10700</v>
      </c>
      <c r="BZ182" s="2">
        <v>9300</v>
      </c>
      <c r="CA182" s="2">
        <v>7300</v>
      </c>
      <c r="CB182" s="2">
        <v>7000</v>
      </c>
      <c r="CC182" s="2">
        <v>8200</v>
      </c>
      <c r="CD182" s="2">
        <v>14700</v>
      </c>
      <c r="CE182" s="2">
        <v>14700</v>
      </c>
      <c r="CF182" s="2">
        <v>9800</v>
      </c>
      <c r="CG182" s="2">
        <v>16200</v>
      </c>
      <c r="CH182" s="2">
        <v>9300</v>
      </c>
      <c r="CI182" s="2">
        <v>5300</v>
      </c>
      <c r="CJ182" s="2">
        <v>21000</v>
      </c>
      <c r="CK182" s="2">
        <v>14100</v>
      </c>
      <c r="CL182" s="2">
        <v>13500</v>
      </c>
      <c r="CM182" s="2">
        <v>13600</v>
      </c>
      <c r="CN182" s="2">
        <v>9300</v>
      </c>
      <c r="CO182" s="2">
        <v>36300</v>
      </c>
      <c r="CP182" s="2">
        <v>25200</v>
      </c>
      <c r="CQ182" s="2">
        <v>9900</v>
      </c>
      <c r="CR182" s="2">
        <v>19500</v>
      </c>
      <c r="CS182" s="2">
        <v>13500</v>
      </c>
      <c r="CT182" s="2">
        <v>26900</v>
      </c>
      <c r="CU182" s="2">
        <v>11300</v>
      </c>
      <c r="CV182" s="2">
        <v>9300</v>
      </c>
      <c r="CW182" s="2">
        <v>14800</v>
      </c>
      <c r="CX182" s="2">
        <v>9300</v>
      </c>
      <c r="CY182" s="2">
        <v>10900</v>
      </c>
      <c r="CZ182" s="2">
        <v>18900</v>
      </c>
      <c r="DA182" s="2">
        <v>8100</v>
      </c>
      <c r="DB182" s="2">
        <v>15800</v>
      </c>
      <c r="DC182" s="2">
        <v>34800</v>
      </c>
      <c r="DD182" s="2">
        <v>14200</v>
      </c>
      <c r="DE182" s="2">
        <v>21700</v>
      </c>
      <c r="DF182" s="2">
        <v>55800</v>
      </c>
      <c r="DG182" s="2">
        <v>35400</v>
      </c>
      <c r="DH182" s="2">
        <v>22200</v>
      </c>
      <c r="DI182" s="2">
        <v>13600</v>
      </c>
      <c r="DJ182" s="2">
        <v>11800</v>
      </c>
      <c r="DK182" s="2">
        <v>13300</v>
      </c>
      <c r="DL182" s="2">
        <v>25900</v>
      </c>
      <c r="DM182" s="2">
        <v>14400</v>
      </c>
      <c r="DN182" s="2">
        <v>10800</v>
      </c>
      <c r="DO182" s="2">
        <v>9000</v>
      </c>
      <c r="DP182" s="2">
        <v>14900</v>
      </c>
      <c r="DQ182" s="2">
        <v>18900</v>
      </c>
      <c r="DR182" s="2">
        <v>14300</v>
      </c>
      <c r="DS182" s="2">
        <v>21700</v>
      </c>
      <c r="DT182" s="2">
        <v>29800</v>
      </c>
      <c r="DU182" s="2">
        <v>52400</v>
      </c>
      <c r="DV182" s="2">
        <v>36500</v>
      </c>
      <c r="DW182" s="2">
        <v>18800</v>
      </c>
      <c r="DX182" s="2">
        <v>9100</v>
      </c>
      <c r="DY182" s="2">
        <v>13700</v>
      </c>
      <c r="DZ182" s="2">
        <v>10000</v>
      </c>
      <c r="EA182" s="2">
        <v>4500</v>
      </c>
      <c r="EB182" s="2">
        <v>13900</v>
      </c>
      <c r="EC182" s="2">
        <v>9700</v>
      </c>
      <c r="ED182" s="2">
        <v>10500</v>
      </c>
      <c r="EE182" s="2">
        <v>15600</v>
      </c>
      <c r="EF182" s="2">
        <v>9600</v>
      </c>
      <c r="EG182" s="2">
        <v>9000</v>
      </c>
      <c r="EH182" s="2">
        <v>19700</v>
      </c>
      <c r="EI182" s="2">
        <v>15300</v>
      </c>
      <c r="EJ182" s="2">
        <v>28000</v>
      </c>
      <c r="EK182" s="2">
        <v>12800</v>
      </c>
      <c r="EL182" s="2">
        <v>16000</v>
      </c>
      <c r="EM182" s="2">
        <v>9700</v>
      </c>
      <c r="EN182" s="2">
        <v>16000</v>
      </c>
      <c r="EO182" s="2">
        <v>12900</v>
      </c>
      <c r="EP182" s="2">
        <v>11900</v>
      </c>
      <c r="EQ182" s="2">
        <v>16700</v>
      </c>
      <c r="ER182" s="2">
        <v>25400</v>
      </c>
      <c r="ES182" s="2">
        <v>27500</v>
      </c>
      <c r="ET182" s="2">
        <v>12800</v>
      </c>
      <c r="EU182" s="2">
        <v>13400</v>
      </c>
      <c r="EV182" s="2">
        <v>21300</v>
      </c>
      <c r="EW182" s="2">
        <v>15500</v>
      </c>
      <c r="EX182" s="2">
        <v>14300</v>
      </c>
      <c r="EY182" s="2">
        <v>15000</v>
      </c>
      <c r="EZ182" s="2">
        <v>13900</v>
      </c>
      <c r="FA182" s="2">
        <v>9200</v>
      </c>
      <c r="FB182" s="2">
        <v>7500</v>
      </c>
      <c r="FC182" s="2">
        <v>19500</v>
      </c>
      <c r="FD182" s="2">
        <v>11800</v>
      </c>
      <c r="FE182" s="2">
        <v>8800</v>
      </c>
      <c r="FF182" s="2">
        <v>9900</v>
      </c>
      <c r="FG182" s="2">
        <v>5900</v>
      </c>
      <c r="FH182" s="2">
        <v>6000</v>
      </c>
      <c r="FI182" s="2">
        <v>8800</v>
      </c>
      <c r="FJ182" s="2">
        <v>12600</v>
      </c>
      <c r="FK182" s="2">
        <v>19500</v>
      </c>
      <c r="FL182" s="2">
        <v>11200</v>
      </c>
      <c r="FM182" s="2">
        <v>12300</v>
      </c>
      <c r="FN182" s="2">
        <v>9100</v>
      </c>
      <c r="FO182" s="2">
        <v>12700</v>
      </c>
      <c r="FP182" s="2">
        <v>9700</v>
      </c>
      <c r="FQ182" s="2">
        <v>10100</v>
      </c>
      <c r="FR182" s="2">
        <v>16200</v>
      </c>
      <c r="FS182" s="2">
        <v>18400</v>
      </c>
      <c r="FT182" s="2">
        <v>13800</v>
      </c>
      <c r="FU182" s="2">
        <v>16000</v>
      </c>
      <c r="FV182" s="2">
        <v>34800</v>
      </c>
      <c r="FW182" s="2">
        <v>28000</v>
      </c>
      <c r="FX182" s="2">
        <v>30900</v>
      </c>
      <c r="FY182" s="2">
        <v>10800</v>
      </c>
      <c r="FZ182" s="2">
        <v>19100</v>
      </c>
      <c r="GA182" s="2">
        <v>25200</v>
      </c>
      <c r="GB182" s="2">
        <v>49900</v>
      </c>
      <c r="GC182" s="2">
        <v>89100</v>
      </c>
      <c r="GD182" s="2">
        <v>20600</v>
      </c>
      <c r="GE182" s="2">
        <v>16600</v>
      </c>
      <c r="GF182" s="2">
        <v>21900</v>
      </c>
      <c r="GG182" s="2">
        <v>16800</v>
      </c>
      <c r="GH182" s="2">
        <v>22200</v>
      </c>
      <c r="GI182" s="2">
        <v>17000</v>
      </c>
      <c r="GJ182" s="2">
        <v>18700</v>
      </c>
      <c r="GK182" s="2">
        <v>23900</v>
      </c>
      <c r="GL182" s="2">
        <v>32700</v>
      </c>
      <c r="GM182" s="2">
        <v>9300</v>
      </c>
      <c r="GN182" s="2">
        <v>12400</v>
      </c>
      <c r="GO182" s="2">
        <v>22300</v>
      </c>
      <c r="GP182" s="2">
        <v>9400</v>
      </c>
      <c r="GQ182" s="2">
        <v>14500</v>
      </c>
      <c r="GR182" s="2">
        <v>14000</v>
      </c>
      <c r="GS182" s="2">
        <v>16300</v>
      </c>
      <c r="GT182" s="2">
        <v>17400</v>
      </c>
      <c r="GU182" s="2">
        <v>30700</v>
      </c>
      <c r="GV182" s="2">
        <v>22900</v>
      </c>
      <c r="GW182" s="2">
        <v>26900</v>
      </c>
      <c r="GX182" s="2">
        <v>18000</v>
      </c>
      <c r="GY182" s="2">
        <v>18400</v>
      </c>
      <c r="GZ182" s="2">
        <v>35200</v>
      </c>
      <c r="HA182" s="2">
        <v>15100</v>
      </c>
      <c r="HB182" s="2">
        <v>15800</v>
      </c>
      <c r="HC182" s="2">
        <v>36300</v>
      </c>
      <c r="HD182" s="2">
        <v>19400</v>
      </c>
      <c r="HE182" s="2">
        <v>20000</v>
      </c>
      <c r="HF182" s="2">
        <v>15200</v>
      </c>
      <c r="HG182" s="2">
        <v>12900</v>
      </c>
      <c r="HH182" s="2">
        <v>11900</v>
      </c>
      <c r="HI182" s="2">
        <v>25200</v>
      </c>
      <c r="HJ182" s="2">
        <v>22400</v>
      </c>
      <c r="HK182" s="2">
        <v>20500</v>
      </c>
      <c r="HL182" s="2">
        <v>18300</v>
      </c>
      <c r="HM182" s="2">
        <v>17800</v>
      </c>
      <c r="HN182" s="2">
        <v>20000</v>
      </c>
      <c r="HO182" s="2">
        <v>23800</v>
      </c>
      <c r="HP182" s="2">
        <v>19800</v>
      </c>
      <c r="HQ182" s="2">
        <v>22700</v>
      </c>
      <c r="HR182" s="2">
        <v>26000</v>
      </c>
      <c r="HS182" s="2">
        <v>27200</v>
      </c>
      <c r="HT182" s="2">
        <v>23300</v>
      </c>
      <c r="HU182" s="2">
        <v>23900</v>
      </c>
      <c r="HV182" s="2">
        <v>14100</v>
      </c>
      <c r="HW182" s="2">
        <v>31400</v>
      </c>
      <c r="HX182" s="2">
        <v>21000</v>
      </c>
      <c r="HY182" s="2">
        <v>49700</v>
      </c>
      <c r="HZ182" s="2">
        <v>32800</v>
      </c>
      <c r="IA182" s="2">
        <v>21700</v>
      </c>
      <c r="IB182" s="2">
        <v>41100</v>
      </c>
      <c r="IC182" s="2">
        <v>19100</v>
      </c>
      <c r="ID182" s="2">
        <v>7700</v>
      </c>
      <c r="IE182" s="2">
        <v>12500</v>
      </c>
      <c r="IF182" s="2">
        <v>26400</v>
      </c>
      <c r="IG182" s="2">
        <v>39100</v>
      </c>
      <c r="IH182" s="2">
        <v>22300</v>
      </c>
      <c r="II182" s="2">
        <v>18800</v>
      </c>
      <c r="IJ182" s="2">
        <v>40200</v>
      </c>
      <c r="IK182" s="2">
        <v>82800</v>
      </c>
      <c r="IL182" s="2">
        <v>23900</v>
      </c>
      <c r="IM182" s="2">
        <v>7200</v>
      </c>
      <c r="IN182" s="2">
        <v>15800</v>
      </c>
      <c r="IO182" s="2">
        <v>17800</v>
      </c>
      <c r="IP182" s="2">
        <v>31500</v>
      </c>
      <c r="IQ182" s="2">
        <v>21200</v>
      </c>
      <c r="IR182" s="2">
        <v>15700</v>
      </c>
      <c r="IS182" s="2">
        <v>18500</v>
      </c>
      <c r="IT182" s="2">
        <v>15200</v>
      </c>
    </row>
    <row r="183" spans="1:254" ht="15.9" customHeight="1">
      <c r="A183" s="390" t="s">
        <v>360</v>
      </c>
      <c r="B183" s="46" t="s">
        <v>361</v>
      </c>
      <c r="C183" s="50">
        <v>144000</v>
      </c>
      <c r="D183" s="16">
        <v>-6800</v>
      </c>
      <c r="E183" s="21">
        <v>150800</v>
      </c>
      <c r="F183" s="21">
        <v>236700</v>
      </c>
      <c r="G183" s="21">
        <v>234200</v>
      </c>
      <c r="H183" s="21">
        <v>144300</v>
      </c>
      <c r="I183" s="21">
        <v>232300</v>
      </c>
      <c r="J183" s="21">
        <v>172000</v>
      </c>
      <c r="K183" s="21">
        <v>233300</v>
      </c>
      <c r="L183" s="21">
        <v>159100</v>
      </c>
      <c r="M183" s="21">
        <v>143300</v>
      </c>
      <c r="N183" s="21">
        <v>106800</v>
      </c>
      <c r="O183" s="21">
        <v>102800</v>
      </c>
      <c r="P183" s="21">
        <v>110800</v>
      </c>
      <c r="Q183" s="21">
        <v>129400</v>
      </c>
      <c r="R183" s="21">
        <v>224500</v>
      </c>
      <c r="S183" s="21">
        <v>88100</v>
      </c>
      <c r="T183" s="21">
        <v>118200</v>
      </c>
      <c r="U183" s="21">
        <v>101000</v>
      </c>
      <c r="V183" s="21">
        <v>126900</v>
      </c>
      <c r="W183" s="21">
        <v>132000</v>
      </c>
      <c r="X183" s="21">
        <v>121600</v>
      </c>
      <c r="Y183" s="21">
        <v>192900</v>
      </c>
      <c r="Z183" s="21">
        <v>177600</v>
      </c>
      <c r="AA183" s="21">
        <v>199300</v>
      </c>
      <c r="AB183" s="21">
        <v>128100</v>
      </c>
      <c r="AC183" s="21">
        <v>138700</v>
      </c>
      <c r="AD183" s="21">
        <v>152900</v>
      </c>
      <c r="AE183" s="21">
        <v>169100</v>
      </c>
      <c r="AF183" s="21">
        <v>104600</v>
      </c>
      <c r="AG183" s="21">
        <v>121500</v>
      </c>
      <c r="AH183" s="21">
        <v>150400</v>
      </c>
      <c r="AI183" s="21">
        <v>120400</v>
      </c>
      <c r="AJ183" s="21">
        <v>136400</v>
      </c>
      <c r="AK183" s="21">
        <v>188300</v>
      </c>
      <c r="AL183" s="21">
        <v>225100</v>
      </c>
      <c r="AM183" s="21">
        <v>250500</v>
      </c>
      <c r="AN183" s="21">
        <v>248900</v>
      </c>
      <c r="AO183" s="21">
        <v>176200</v>
      </c>
      <c r="AP183" s="21">
        <v>143900</v>
      </c>
      <c r="AQ183" s="21">
        <v>187400</v>
      </c>
      <c r="AR183" s="21">
        <v>217200</v>
      </c>
      <c r="AS183" s="21">
        <v>154500</v>
      </c>
      <c r="AT183" s="21">
        <v>192600</v>
      </c>
      <c r="AU183" s="21">
        <v>209900</v>
      </c>
      <c r="AV183" s="21">
        <v>218000</v>
      </c>
      <c r="AW183" s="21">
        <v>340900</v>
      </c>
      <c r="AX183" s="21">
        <v>204200</v>
      </c>
      <c r="AY183" s="21">
        <v>370200</v>
      </c>
      <c r="AZ183" s="21">
        <v>225800</v>
      </c>
      <c r="BA183" s="21">
        <v>317700</v>
      </c>
      <c r="BB183" s="21">
        <v>231400</v>
      </c>
      <c r="BC183" s="21">
        <v>154200</v>
      </c>
      <c r="BD183" s="21">
        <v>240100</v>
      </c>
      <c r="BE183" s="21">
        <v>174900</v>
      </c>
      <c r="BF183" s="21">
        <v>155800</v>
      </c>
      <c r="BG183" s="21">
        <v>205600</v>
      </c>
      <c r="BH183" s="21">
        <v>311700</v>
      </c>
      <c r="BI183" s="21">
        <v>295100</v>
      </c>
      <c r="BJ183" s="21">
        <v>143100</v>
      </c>
      <c r="BK183" s="21">
        <v>303100</v>
      </c>
      <c r="BL183" s="21">
        <v>649600</v>
      </c>
      <c r="BM183" s="2">
        <v>165100</v>
      </c>
      <c r="BN183" s="2">
        <v>163400</v>
      </c>
      <c r="BO183" s="2">
        <v>174600</v>
      </c>
      <c r="BP183" s="2">
        <v>150400</v>
      </c>
      <c r="BQ183" s="2">
        <v>291400</v>
      </c>
      <c r="BR183" s="2">
        <v>198200</v>
      </c>
      <c r="BS183" s="2">
        <v>175600</v>
      </c>
      <c r="BT183" s="2">
        <v>165100</v>
      </c>
      <c r="BU183" s="2">
        <v>98300</v>
      </c>
      <c r="BV183" s="2">
        <v>77100</v>
      </c>
      <c r="BW183" s="2">
        <v>140600</v>
      </c>
      <c r="BX183" s="2">
        <v>174700</v>
      </c>
      <c r="BY183" s="2">
        <v>114000</v>
      </c>
      <c r="BZ183" s="2">
        <v>114300</v>
      </c>
      <c r="CA183" s="2">
        <v>122900</v>
      </c>
      <c r="CB183" s="2">
        <v>260100</v>
      </c>
      <c r="CC183" s="2">
        <v>195900</v>
      </c>
      <c r="CD183" s="2">
        <v>121800</v>
      </c>
      <c r="CE183" s="2">
        <v>140800</v>
      </c>
      <c r="CF183" s="2">
        <v>219000</v>
      </c>
      <c r="CG183" s="2">
        <v>188300</v>
      </c>
      <c r="CH183" s="2">
        <v>185500</v>
      </c>
      <c r="CI183" s="2">
        <v>166600</v>
      </c>
      <c r="CJ183" s="2">
        <v>125000</v>
      </c>
      <c r="CK183" s="2">
        <v>176800</v>
      </c>
      <c r="CL183" s="2">
        <v>539400</v>
      </c>
      <c r="CM183" s="2">
        <v>163100</v>
      </c>
      <c r="CN183" s="2">
        <v>192700</v>
      </c>
      <c r="CO183" s="2">
        <v>181000</v>
      </c>
      <c r="CP183" s="2">
        <v>167200</v>
      </c>
      <c r="CQ183" s="2">
        <v>95600</v>
      </c>
      <c r="CR183" s="2">
        <v>141400</v>
      </c>
      <c r="CS183" s="2">
        <v>153400</v>
      </c>
      <c r="CT183" s="2">
        <v>241700</v>
      </c>
      <c r="CU183" s="2">
        <v>170000</v>
      </c>
      <c r="CV183" s="2">
        <v>147300</v>
      </c>
      <c r="CW183" s="2">
        <v>272200</v>
      </c>
      <c r="CX183" s="2">
        <v>282100</v>
      </c>
      <c r="CY183" s="2">
        <v>387600</v>
      </c>
      <c r="CZ183" s="2">
        <v>451800</v>
      </c>
      <c r="DA183" s="2">
        <v>154600</v>
      </c>
      <c r="DB183" s="2">
        <v>190300</v>
      </c>
      <c r="DC183" s="2">
        <v>341500</v>
      </c>
      <c r="DD183" s="2">
        <v>215300</v>
      </c>
      <c r="DE183" s="2">
        <v>312100</v>
      </c>
      <c r="DF183" s="2">
        <v>332800</v>
      </c>
      <c r="DG183" s="2">
        <v>224300</v>
      </c>
      <c r="DH183" s="2">
        <v>158300</v>
      </c>
      <c r="DI183" s="2">
        <v>178800</v>
      </c>
      <c r="DJ183" s="2">
        <v>271000</v>
      </c>
      <c r="DK183" s="2">
        <v>176800</v>
      </c>
      <c r="DL183" s="2">
        <v>196900</v>
      </c>
      <c r="DM183" s="2">
        <v>180300</v>
      </c>
      <c r="DN183" s="2">
        <v>159500</v>
      </c>
      <c r="DO183" s="2">
        <v>189600</v>
      </c>
      <c r="DP183" s="2">
        <v>115100</v>
      </c>
      <c r="DQ183" s="2">
        <v>108400</v>
      </c>
      <c r="DR183" s="2">
        <v>132800</v>
      </c>
      <c r="DS183" s="2">
        <v>156600</v>
      </c>
      <c r="DT183" s="2">
        <v>157400</v>
      </c>
      <c r="DU183" s="2">
        <v>492300</v>
      </c>
      <c r="DV183" s="2">
        <v>481900</v>
      </c>
      <c r="DW183" s="2">
        <v>224900</v>
      </c>
      <c r="DX183" s="2">
        <v>208800</v>
      </c>
      <c r="DY183" s="2">
        <v>218300</v>
      </c>
      <c r="DZ183" s="2">
        <v>153800</v>
      </c>
      <c r="EA183" s="2">
        <v>235000</v>
      </c>
      <c r="EB183" s="2">
        <v>126500</v>
      </c>
      <c r="EC183" s="2">
        <v>247700</v>
      </c>
      <c r="ED183" s="2">
        <v>92800</v>
      </c>
      <c r="EE183" s="2">
        <v>105200</v>
      </c>
      <c r="EF183" s="2">
        <v>139700</v>
      </c>
      <c r="EG183" s="2">
        <v>137600</v>
      </c>
      <c r="EH183" s="2">
        <v>181400</v>
      </c>
      <c r="EI183" s="2">
        <v>161700</v>
      </c>
      <c r="EJ183" s="2">
        <v>157400</v>
      </c>
      <c r="EK183" s="2">
        <v>234500</v>
      </c>
      <c r="EL183" s="2">
        <v>163000</v>
      </c>
      <c r="EM183" s="2">
        <v>247400</v>
      </c>
      <c r="EN183" s="2">
        <v>375100</v>
      </c>
      <c r="EO183" s="2">
        <v>117600</v>
      </c>
      <c r="EP183" s="2">
        <v>164300</v>
      </c>
      <c r="EQ183" s="2">
        <v>131000</v>
      </c>
      <c r="ER183" s="2">
        <v>169300</v>
      </c>
      <c r="ES183" s="2">
        <v>254200</v>
      </c>
      <c r="ET183" s="2">
        <v>126800</v>
      </c>
      <c r="EU183" s="2">
        <v>87200</v>
      </c>
      <c r="EV183" s="2">
        <v>84500</v>
      </c>
      <c r="EW183" s="2">
        <v>68500</v>
      </c>
      <c r="EX183" s="2">
        <v>150900</v>
      </c>
      <c r="EY183" s="2">
        <v>75800</v>
      </c>
      <c r="EZ183" s="2">
        <v>127800</v>
      </c>
      <c r="FA183" s="2">
        <v>249400</v>
      </c>
      <c r="FB183" s="2">
        <v>161300</v>
      </c>
      <c r="FC183" s="2">
        <v>116400</v>
      </c>
      <c r="FD183" s="2">
        <v>150300</v>
      </c>
      <c r="FE183" s="2">
        <v>156700</v>
      </c>
      <c r="FF183" s="2">
        <v>215500</v>
      </c>
      <c r="FG183" s="2">
        <v>262900</v>
      </c>
      <c r="FH183" s="2">
        <v>136500</v>
      </c>
      <c r="FI183" s="2">
        <v>200600</v>
      </c>
      <c r="FJ183" s="2">
        <v>230400</v>
      </c>
      <c r="FK183" s="2">
        <v>348500</v>
      </c>
      <c r="FL183" s="2">
        <v>349400</v>
      </c>
      <c r="FM183" s="2">
        <v>204700</v>
      </c>
      <c r="FN183" s="2">
        <v>337300</v>
      </c>
      <c r="FO183" s="2">
        <v>191100</v>
      </c>
      <c r="FP183" s="2">
        <v>131400</v>
      </c>
      <c r="FQ183" s="2">
        <v>122600</v>
      </c>
      <c r="FR183" s="2">
        <v>126200</v>
      </c>
      <c r="FS183" s="2">
        <v>137300</v>
      </c>
      <c r="FT183" s="2">
        <v>322200</v>
      </c>
      <c r="FU183" s="2">
        <v>279100</v>
      </c>
      <c r="FV183" s="2">
        <v>321700</v>
      </c>
      <c r="FW183" s="2">
        <v>204500</v>
      </c>
      <c r="FX183" s="2">
        <v>130700</v>
      </c>
      <c r="FY183" s="2">
        <v>165200</v>
      </c>
      <c r="FZ183" s="2">
        <v>216600</v>
      </c>
      <c r="GA183" s="2">
        <v>139500</v>
      </c>
      <c r="GB183" s="2">
        <v>203200</v>
      </c>
      <c r="GC183" s="2">
        <v>261000</v>
      </c>
      <c r="GD183" s="2">
        <v>532300</v>
      </c>
      <c r="GE183" s="2">
        <v>225700</v>
      </c>
      <c r="GF183" s="2">
        <v>275200</v>
      </c>
      <c r="GG183" s="2">
        <v>252400</v>
      </c>
      <c r="GH183" s="2">
        <v>219300</v>
      </c>
      <c r="GI183" s="2">
        <v>321400</v>
      </c>
      <c r="GJ183" s="2">
        <v>188300</v>
      </c>
      <c r="GK183" s="2">
        <v>226000</v>
      </c>
      <c r="GL183" s="2">
        <v>364600</v>
      </c>
      <c r="GM183" s="2">
        <v>197800</v>
      </c>
      <c r="GN183" s="2">
        <v>356500</v>
      </c>
      <c r="GO183" s="2">
        <v>255200</v>
      </c>
      <c r="GP183" s="2">
        <v>232500</v>
      </c>
      <c r="GQ183" s="2">
        <v>177500</v>
      </c>
      <c r="GR183" s="2">
        <v>225500</v>
      </c>
      <c r="GS183" s="2">
        <v>317700</v>
      </c>
      <c r="GT183" s="2">
        <v>306000</v>
      </c>
      <c r="GU183" s="2">
        <v>460300</v>
      </c>
      <c r="GV183" s="2">
        <v>281400</v>
      </c>
      <c r="GW183" s="2">
        <v>254900</v>
      </c>
      <c r="GX183" s="2">
        <v>339500</v>
      </c>
      <c r="GY183" s="2">
        <v>434000</v>
      </c>
      <c r="GZ183" s="2">
        <v>815600</v>
      </c>
      <c r="HA183" s="2">
        <v>198700</v>
      </c>
      <c r="HB183" s="2">
        <v>181100</v>
      </c>
      <c r="HC183" s="2">
        <v>219500</v>
      </c>
      <c r="HD183" s="2">
        <v>168300</v>
      </c>
      <c r="HE183" s="2">
        <v>267900</v>
      </c>
      <c r="HF183" s="2">
        <v>363500</v>
      </c>
      <c r="HG183" s="2">
        <v>478800</v>
      </c>
      <c r="HH183" s="2">
        <v>357800</v>
      </c>
      <c r="HI183" s="2">
        <v>275000</v>
      </c>
      <c r="HJ183" s="2">
        <v>467200</v>
      </c>
      <c r="HK183" s="2">
        <v>252900</v>
      </c>
      <c r="HL183" s="2">
        <v>365100</v>
      </c>
      <c r="HM183" s="2">
        <v>375100</v>
      </c>
      <c r="HN183" s="2">
        <v>368400</v>
      </c>
      <c r="HO183" s="2">
        <v>261800</v>
      </c>
      <c r="HP183" s="2">
        <v>146200</v>
      </c>
      <c r="HQ183" s="2">
        <v>303700</v>
      </c>
      <c r="HR183" s="2">
        <v>179500</v>
      </c>
      <c r="HS183" s="2">
        <v>185200</v>
      </c>
      <c r="HT183" s="2">
        <v>195800</v>
      </c>
      <c r="HU183" s="2">
        <v>175400</v>
      </c>
      <c r="HV183" s="2">
        <v>180800</v>
      </c>
      <c r="HW183" s="2">
        <v>353900</v>
      </c>
      <c r="HX183" s="2">
        <v>182000</v>
      </c>
      <c r="HY183" s="2">
        <v>178300</v>
      </c>
      <c r="HZ183" s="2">
        <v>159000</v>
      </c>
      <c r="IA183" s="2">
        <v>166800</v>
      </c>
      <c r="IB183" s="2">
        <v>205600</v>
      </c>
      <c r="IC183" s="2">
        <v>149200</v>
      </c>
      <c r="ID183" s="2">
        <v>228800</v>
      </c>
      <c r="IE183" s="2">
        <v>510600</v>
      </c>
      <c r="IF183" s="2">
        <v>239800</v>
      </c>
      <c r="IG183" s="2">
        <v>290900</v>
      </c>
      <c r="IH183" s="2">
        <v>296900</v>
      </c>
      <c r="II183" s="2">
        <v>316200</v>
      </c>
      <c r="IJ183" s="2">
        <v>290300</v>
      </c>
      <c r="IK183" s="2">
        <v>429100</v>
      </c>
      <c r="IL183" s="2">
        <v>818600</v>
      </c>
      <c r="IM183" s="2">
        <v>240700</v>
      </c>
      <c r="IN183" s="2">
        <v>351800</v>
      </c>
      <c r="IO183" s="2">
        <v>273200</v>
      </c>
      <c r="IP183" s="2">
        <v>200500</v>
      </c>
      <c r="IQ183" s="2">
        <v>189000</v>
      </c>
      <c r="IR183" s="2">
        <v>321900</v>
      </c>
      <c r="IS183" s="2">
        <v>315500</v>
      </c>
      <c r="IT183" s="2">
        <v>220100</v>
      </c>
    </row>
    <row r="184" spans="1:254" ht="15.9" customHeight="1">
      <c r="A184" s="390" t="s">
        <v>362</v>
      </c>
      <c r="B184" s="46" t="s">
        <v>363</v>
      </c>
      <c r="C184" s="50">
        <v>793700</v>
      </c>
      <c r="D184" s="16">
        <v>-1362600</v>
      </c>
      <c r="E184" s="21">
        <v>2156300</v>
      </c>
      <c r="F184" s="21">
        <v>2518500</v>
      </c>
      <c r="G184" s="21">
        <v>3808600</v>
      </c>
      <c r="H184" s="21">
        <v>4205800</v>
      </c>
      <c r="I184" s="21">
        <v>4408300</v>
      </c>
      <c r="J184" s="21">
        <v>3270900</v>
      </c>
      <c r="K184" s="21">
        <v>4516500</v>
      </c>
      <c r="L184" s="21">
        <v>2777700</v>
      </c>
      <c r="M184" s="21">
        <v>2928300</v>
      </c>
      <c r="N184" s="21">
        <v>3037400</v>
      </c>
      <c r="O184" s="21">
        <v>2560300</v>
      </c>
      <c r="P184" s="21">
        <v>2532700</v>
      </c>
      <c r="Q184" s="21">
        <v>3903400</v>
      </c>
      <c r="R184" s="21">
        <v>3012200</v>
      </c>
      <c r="S184" s="21">
        <v>2670900</v>
      </c>
      <c r="T184" s="21">
        <v>3232700</v>
      </c>
      <c r="U184" s="21">
        <v>3602500</v>
      </c>
      <c r="V184" s="21">
        <v>1960200</v>
      </c>
      <c r="W184" s="21">
        <v>2264500</v>
      </c>
      <c r="X184" s="21">
        <v>3001600</v>
      </c>
      <c r="Y184" s="21">
        <v>3720900</v>
      </c>
      <c r="Z184" s="21">
        <v>4949900</v>
      </c>
      <c r="AA184" s="21">
        <v>2034000</v>
      </c>
      <c r="AB184" s="21">
        <v>3111100</v>
      </c>
      <c r="AC184" s="21">
        <v>2448300</v>
      </c>
      <c r="AD184" s="21">
        <v>2489900</v>
      </c>
      <c r="AE184" s="21">
        <v>4226200</v>
      </c>
      <c r="AF184" s="21">
        <v>3489800</v>
      </c>
      <c r="AG184" s="21">
        <v>3077700</v>
      </c>
      <c r="AH184" s="21">
        <v>2765100</v>
      </c>
      <c r="AI184" s="21">
        <v>3089400</v>
      </c>
      <c r="AJ184" s="21">
        <v>3734500</v>
      </c>
      <c r="AK184" s="21">
        <v>2116300</v>
      </c>
      <c r="AL184" s="21">
        <v>5672000</v>
      </c>
      <c r="AM184" s="21">
        <v>3769400</v>
      </c>
      <c r="AN184" s="21">
        <v>3410000</v>
      </c>
      <c r="AO184" s="21">
        <v>4201800</v>
      </c>
      <c r="AP184" s="21">
        <v>4772400</v>
      </c>
      <c r="AQ184" s="21">
        <v>3929200</v>
      </c>
      <c r="AR184" s="21">
        <v>3340700</v>
      </c>
      <c r="AS184" s="21">
        <v>3640600</v>
      </c>
      <c r="AT184" s="21">
        <v>3926600</v>
      </c>
      <c r="AU184" s="21">
        <v>3521100</v>
      </c>
      <c r="AV184" s="21">
        <v>2342400</v>
      </c>
      <c r="AW184" s="21">
        <v>2570600</v>
      </c>
      <c r="AX184" s="21">
        <v>2842000</v>
      </c>
      <c r="AY184" s="21">
        <v>2876100</v>
      </c>
      <c r="AZ184" s="21">
        <v>2912500</v>
      </c>
      <c r="BA184" s="21">
        <v>5172400</v>
      </c>
      <c r="BB184" s="21">
        <v>2430400</v>
      </c>
      <c r="BC184" s="21">
        <v>2385200</v>
      </c>
      <c r="BD184" s="21">
        <v>2299200</v>
      </c>
      <c r="BE184" s="21">
        <v>2264600</v>
      </c>
      <c r="BF184" s="21">
        <v>2768700</v>
      </c>
      <c r="BG184" s="21">
        <v>2349300</v>
      </c>
      <c r="BH184" s="21">
        <v>2895400</v>
      </c>
      <c r="BI184" s="21">
        <v>2568200</v>
      </c>
      <c r="BJ184" s="21">
        <v>2609100</v>
      </c>
      <c r="BK184" s="21">
        <v>3211200</v>
      </c>
      <c r="BL184" s="21">
        <v>2469100</v>
      </c>
      <c r="BM184" s="2">
        <v>2442600</v>
      </c>
      <c r="BN184" s="2">
        <v>2408300</v>
      </c>
      <c r="BO184" s="2">
        <v>3195300</v>
      </c>
      <c r="BP184" s="2">
        <v>3953200</v>
      </c>
      <c r="BQ184" s="2">
        <v>4824200</v>
      </c>
      <c r="BR184" s="2">
        <v>5579600</v>
      </c>
      <c r="BS184" s="2">
        <v>7976700</v>
      </c>
      <c r="BT184" s="2">
        <v>5280800</v>
      </c>
      <c r="BU184" s="2">
        <v>2248900</v>
      </c>
      <c r="BV184" s="2">
        <v>1967900</v>
      </c>
      <c r="BW184" s="2">
        <v>2725400</v>
      </c>
      <c r="BX184" s="2">
        <v>2063800</v>
      </c>
      <c r="BY184" s="2">
        <v>2349200</v>
      </c>
      <c r="BZ184" s="2">
        <v>1851300</v>
      </c>
      <c r="CA184" s="2">
        <v>2082300</v>
      </c>
      <c r="CB184" s="2">
        <v>2481900</v>
      </c>
      <c r="CC184" s="2">
        <v>3961900</v>
      </c>
      <c r="CD184" s="2">
        <v>2643700</v>
      </c>
      <c r="CE184" s="2">
        <v>1816700</v>
      </c>
      <c r="CF184" s="2">
        <v>2276300</v>
      </c>
      <c r="CG184" s="2">
        <v>3722700</v>
      </c>
      <c r="CH184" s="2">
        <v>3671000</v>
      </c>
      <c r="CI184" s="2">
        <v>1596600</v>
      </c>
      <c r="CJ184" s="2">
        <v>1281000</v>
      </c>
      <c r="CK184" s="2">
        <v>1661300</v>
      </c>
      <c r="CL184" s="2">
        <v>2214900</v>
      </c>
      <c r="CM184" s="2">
        <v>3024800</v>
      </c>
      <c r="CN184" s="2">
        <v>5713500</v>
      </c>
      <c r="CO184" s="2">
        <v>5753100</v>
      </c>
      <c r="CP184" s="2">
        <v>2516000</v>
      </c>
      <c r="CQ184" s="2">
        <v>1714600</v>
      </c>
      <c r="CR184" s="2">
        <v>2827600</v>
      </c>
      <c r="CS184" s="2">
        <v>1896800</v>
      </c>
      <c r="CT184" s="2">
        <v>2230200</v>
      </c>
      <c r="CU184" s="2">
        <v>2919900</v>
      </c>
      <c r="CV184" s="2">
        <v>1622200</v>
      </c>
      <c r="CW184" s="2">
        <v>1628500</v>
      </c>
      <c r="CX184" s="2">
        <v>1744500</v>
      </c>
      <c r="CY184" s="2">
        <v>2276400</v>
      </c>
      <c r="CZ184" s="2">
        <v>2145700</v>
      </c>
      <c r="DA184" s="2">
        <v>1634100</v>
      </c>
      <c r="DB184" s="2">
        <v>2596800</v>
      </c>
      <c r="DC184" s="2">
        <v>3309200</v>
      </c>
      <c r="DD184" s="2">
        <v>2067800</v>
      </c>
      <c r="DE184" s="2">
        <v>2896400</v>
      </c>
      <c r="DF184" s="2">
        <v>3178600</v>
      </c>
      <c r="DG184" s="2">
        <v>2335700</v>
      </c>
      <c r="DH184" s="2">
        <v>2067100</v>
      </c>
      <c r="DI184" s="2">
        <v>3326200</v>
      </c>
      <c r="DJ184" s="2">
        <v>2237200</v>
      </c>
      <c r="DK184" s="2">
        <v>2612200</v>
      </c>
      <c r="DL184" s="2">
        <v>2332400</v>
      </c>
      <c r="DM184" s="2">
        <v>3045300</v>
      </c>
      <c r="DN184" s="2">
        <v>3133700</v>
      </c>
      <c r="DO184" s="2">
        <v>2100500</v>
      </c>
      <c r="DP184" s="2">
        <v>2547200</v>
      </c>
      <c r="DQ184" s="2">
        <v>1974700</v>
      </c>
      <c r="DR184" s="2">
        <v>2595600</v>
      </c>
      <c r="DS184" s="2">
        <v>2717000</v>
      </c>
      <c r="DT184" s="2">
        <v>1879000</v>
      </c>
      <c r="DU184" s="2">
        <v>2728300</v>
      </c>
      <c r="DV184" s="2">
        <v>1912300</v>
      </c>
      <c r="DW184" s="2">
        <v>2135500</v>
      </c>
      <c r="DX184" s="2">
        <v>4154400</v>
      </c>
      <c r="DY184" s="2">
        <v>6651800</v>
      </c>
      <c r="DZ184" s="2">
        <v>2458200</v>
      </c>
      <c r="EA184" s="2">
        <v>3259300</v>
      </c>
      <c r="EB184" s="2">
        <v>2048800</v>
      </c>
      <c r="EC184" s="2">
        <v>2132700</v>
      </c>
      <c r="ED184" s="2">
        <v>1759700</v>
      </c>
      <c r="EE184" s="2">
        <v>2440500</v>
      </c>
      <c r="EF184" s="2">
        <v>2248800</v>
      </c>
      <c r="EG184" s="2">
        <v>2306800</v>
      </c>
      <c r="EH184" s="2">
        <v>3234700</v>
      </c>
      <c r="EI184" s="2">
        <v>2462200</v>
      </c>
      <c r="EJ184" s="2">
        <v>1777000</v>
      </c>
      <c r="EK184" s="2">
        <v>2546600</v>
      </c>
      <c r="EL184" s="2">
        <v>2606400</v>
      </c>
      <c r="EM184" s="2">
        <v>2817400</v>
      </c>
      <c r="EN184" s="2">
        <v>2099300</v>
      </c>
      <c r="EO184" s="2">
        <v>1630000</v>
      </c>
      <c r="EP184" s="2">
        <v>1681000</v>
      </c>
      <c r="EQ184" s="2">
        <v>2131800</v>
      </c>
      <c r="ER184" s="2">
        <v>2051100</v>
      </c>
      <c r="ES184" s="2">
        <v>2233700</v>
      </c>
      <c r="ET184" s="2">
        <v>1830800</v>
      </c>
      <c r="EU184" s="2">
        <v>1322200</v>
      </c>
      <c r="EV184" s="2">
        <v>824300</v>
      </c>
      <c r="EW184" s="2">
        <v>726900</v>
      </c>
      <c r="EX184" s="2">
        <v>1210000</v>
      </c>
      <c r="EY184" s="2">
        <v>1426400</v>
      </c>
      <c r="EZ184" s="2">
        <v>2177100</v>
      </c>
      <c r="FA184" s="2">
        <v>3754200</v>
      </c>
      <c r="FB184" s="2">
        <v>1791300</v>
      </c>
      <c r="FC184" s="2">
        <v>1737500</v>
      </c>
      <c r="FD184" s="2">
        <v>2268500</v>
      </c>
      <c r="FE184" s="2">
        <v>2069300</v>
      </c>
      <c r="FF184" s="2">
        <v>2865000</v>
      </c>
      <c r="FG184" s="2">
        <v>1835500</v>
      </c>
      <c r="FH184" s="2">
        <v>2992800</v>
      </c>
      <c r="FI184" s="2">
        <v>2509300</v>
      </c>
      <c r="FJ184" s="2">
        <v>2240300</v>
      </c>
      <c r="FK184" s="2">
        <v>2319500</v>
      </c>
      <c r="FL184" s="2">
        <v>2026100</v>
      </c>
      <c r="FM184" s="2">
        <v>1838900</v>
      </c>
      <c r="FN184" s="2">
        <v>2632200</v>
      </c>
      <c r="FO184" s="2">
        <v>1988600</v>
      </c>
      <c r="FP184" s="2">
        <v>2335900</v>
      </c>
      <c r="FQ184" s="2">
        <v>2104200</v>
      </c>
      <c r="FR184" s="2">
        <v>2690300</v>
      </c>
      <c r="FS184" s="2">
        <v>3316300</v>
      </c>
      <c r="FT184" s="2">
        <v>6629000</v>
      </c>
      <c r="FU184" s="2">
        <v>2044800</v>
      </c>
      <c r="FV184" s="2">
        <v>2791500</v>
      </c>
      <c r="FW184" s="2">
        <v>3566500</v>
      </c>
      <c r="FX184" s="2">
        <v>3058800</v>
      </c>
      <c r="FY184" s="2">
        <v>2231100</v>
      </c>
      <c r="FZ184" s="2">
        <v>1894600</v>
      </c>
      <c r="GA184" s="2">
        <v>2470800</v>
      </c>
      <c r="GB184" s="2">
        <v>2478300</v>
      </c>
      <c r="GC184" s="2">
        <v>2780900</v>
      </c>
      <c r="GD184" s="2">
        <v>4277400</v>
      </c>
      <c r="GE184" s="2">
        <v>4108700</v>
      </c>
      <c r="GF184" s="2">
        <v>4836200</v>
      </c>
      <c r="GG184" s="2">
        <v>4386200</v>
      </c>
      <c r="GH184" s="2">
        <v>6051900</v>
      </c>
      <c r="GI184" s="2">
        <v>12339800</v>
      </c>
      <c r="GJ184" s="2">
        <v>2671700</v>
      </c>
      <c r="GK184" s="2">
        <v>2116900</v>
      </c>
      <c r="GL184" s="2">
        <v>1991600</v>
      </c>
      <c r="GM184" s="2">
        <v>1775200</v>
      </c>
      <c r="GN184" s="2">
        <v>1716100</v>
      </c>
      <c r="GO184" s="2">
        <v>2312900</v>
      </c>
      <c r="GP184" s="2">
        <v>2177500</v>
      </c>
      <c r="GQ184" s="2">
        <v>1913300</v>
      </c>
      <c r="GR184" s="2">
        <v>2630800</v>
      </c>
      <c r="GS184" s="2">
        <v>1805100</v>
      </c>
      <c r="GT184" s="2">
        <v>2147500</v>
      </c>
      <c r="GU184" s="2">
        <v>2292600</v>
      </c>
      <c r="GV184" s="2">
        <v>2788200</v>
      </c>
      <c r="GW184" s="2">
        <v>1916700</v>
      </c>
      <c r="GX184" s="2">
        <v>2672100</v>
      </c>
      <c r="GY184" s="2">
        <v>2259400</v>
      </c>
      <c r="GZ184" s="2">
        <v>2588200</v>
      </c>
      <c r="HA184" s="2">
        <v>1837400</v>
      </c>
      <c r="HB184" s="2">
        <v>2530200</v>
      </c>
      <c r="HC184" s="2">
        <v>2429700</v>
      </c>
      <c r="HD184" s="2">
        <v>3051200</v>
      </c>
      <c r="HE184" s="2">
        <v>1981900</v>
      </c>
      <c r="HF184" s="2">
        <v>2236200</v>
      </c>
      <c r="HG184" s="2">
        <v>2324300</v>
      </c>
      <c r="HH184" s="2">
        <v>1974000</v>
      </c>
      <c r="HI184" s="2">
        <v>1935300</v>
      </c>
      <c r="HJ184" s="2">
        <v>4205100</v>
      </c>
      <c r="HK184" s="2">
        <v>3747100</v>
      </c>
      <c r="HL184" s="2">
        <v>2790100</v>
      </c>
      <c r="HM184" s="2">
        <v>2873800</v>
      </c>
      <c r="HN184" s="2">
        <v>2692600</v>
      </c>
      <c r="HO184" s="2">
        <v>2171100</v>
      </c>
      <c r="HP184" s="2">
        <v>1995900</v>
      </c>
      <c r="HQ184" s="2">
        <v>2116400</v>
      </c>
      <c r="HR184" s="2">
        <v>2377500</v>
      </c>
      <c r="HS184" s="2">
        <v>1814500</v>
      </c>
      <c r="HT184" s="2">
        <v>2015700</v>
      </c>
      <c r="HU184" s="2">
        <v>2935700</v>
      </c>
      <c r="HV184" s="2">
        <v>1669300</v>
      </c>
      <c r="HW184" s="2">
        <v>1821000</v>
      </c>
      <c r="HX184" s="2">
        <v>1788400</v>
      </c>
      <c r="HY184" s="2">
        <v>2303300</v>
      </c>
      <c r="HZ184" s="2">
        <v>2479500</v>
      </c>
      <c r="IA184" s="2">
        <v>3220500</v>
      </c>
      <c r="IB184" s="2">
        <v>2038700</v>
      </c>
      <c r="IC184" s="2">
        <v>2488200</v>
      </c>
      <c r="ID184" s="2">
        <v>2159500</v>
      </c>
      <c r="IE184" s="2">
        <v>2783500</v>
      </c>
      <c r="IF184" s="2">
        <v>2493800</v>
      </c>
      <c r="IG184" s="2">
        <v>3291300</v>
      </c>
      <c r="IH184" s="2">
        <v>3271400</v>
      </c>
      <c r="II184" s="2">
        <v>3303100</v>
      </c>
      <c r="IJ184" s="2">
        <v>2921300</v>
      </c>
      <c r="IK184" s="2">
        <v>3349000</v>
      </c>
      <c r="IL184" s="2">
        <v>2832400</v>
      </c>
      <c r="IM184" s="2">
        <v>2591100</v>
      </c>
      <c r="IN184" s="2">
        <v>3820000</v>
      </c>
      <c r="IO184" s="2">
        <v>1985200</v>
      </c>
      <c r="IP184" s="2">
        <v>2099200</v>
      </c>
      <c r="IQ184" s="2">
        <v>3182200</v>
      </c>
      <c r="IR184" s="2">
        <v>2948500</v>
      </c>
      <c r="IS184" s="2">
        <v>3930200</v>
      </c>
      <c r="IT184" s="2">
        <v>2276100</v>
      </c>
    </row>
    <row r="185" spans="1:254" ht="15.9" customHeight="1">
      <c r="A185" s="390" t="s">
        <v>364</v>
      </c>
      <c r="B185" s="46" t="s">
        <v>365</v>
      </c>
      <c r="C185" s="50">
        <v>27800</v>
      </c>
      <c r="D185" s="16">
        <v>-43400</v>
      </c>
      <c r="E185" s="21">
        <v>71200</v>
      </c>
      <c r="F185" s="21">
        <v>80600</v>
      </c>
      <c r="G185" s="21">
        <v>96900</v>
      </c>
      <c r="H185" s="21">
        <v>92900</v>
      </c>
      <c r="I185" s="21">
        <v>93000</v>
      </c>
      <c r="J185" s="21">
        <v>96700</v>
      </c>
      <c r="K185" s="21">
        <v>107200</v>
      </c>
      <c r="L185" s="21">
        <v>61100</v>
      </c>
      <c r="M185" s="21">
        <v>53400</v>
      </c>
      <c r="N185" s="21">
        <v>64800</v>
      </c>
      <c r="O185" s="21">
        <v>41100</v>
      </c>
      <c r="P185" s="21">
        <v>62000</v>
      </c>
      <c r="Q185" s="21">
        <v>66700</v>
      </c>
      <c r="R185" s="21">
        <v>67700</v>
      </c>
      <c r="S185" s="21">
        <v>42400</v>
      </c>
      <c r="T185" s="21">
        <v>44900</v>
      </c>
      <c r="U185" s="21">
        <v>38700</v>
      </c>
      <c r="V185" s="21">
        <v>61400</v>
      </c>
      <c r="W185" s="21">
        <v>99500</v>
      </c>
      <c r="X185" s="21">
        <v>93700</v>
      </c>
      <c r="Y185" s="21">
        <v>73700</v>
      </c>
      <c r="Z185" s="21">
        <v>98800</v>
      </c>
      <c r="AA185" s="21">
        <v>95100</v>
      </c>
      <c r="AB185" s="21">
        <v>73500</v>
      </c>
      <c r="AC185" s="21">
        <v>73400</v>
      </c>
      <c r="AD185" s="21">
        <v>86900</v>
      </c>
      <c r="AE185" s="21">
        <v>73300</v>
      </c>
      <c r="AF185" s="21">
        <v>83500</v>
      </c>
      <c r="AG185" s="21">
        <v>48600</v>
      </c>
      <c r="AH185" s="21">
        <v>54300</v>
      </c>
      <c r="AI185" s="21">
        <v>55100</v>
      </c>
      <c r="AJ185" s="21">
        <v>58500</v>
      </c>
      <c r="AK185" s="21">
        <v>77400</v>
      </c>
      <c r="AL185" s="21">
        <v>96400</v>
      </c>
      <c r="AM185" s="21">
        <v>59300</v>
      </c>
      <c r="AN185" s="21">
        <v>55900</v>
      </c>
      <c r="AO185" s="21">
        <v>62500</v>
      </c>
      <c r="AP185" s="21">
        <v>60200</v>
      </c>
      <c r="AQ185" s="21">
        <v>77100</v>
      </c>
      <c r="AR185" s="21">
        <v>56200</v>
      </c>
      <c r="AS185" s="21">
        <v>68900</v>
      </c>
      <c r="AT185" s="21">
        <v>56200</v>
      </c>
      <c r="AU185" s="21">
        <v>73100</v>
      </c>
      <c r="AV185" s="21">
        <v>56200</v>
      </c>
      <c r="AW185" s="21">
        <v>67600</v>
      </c>
      <c r="AX185" s="21">
        <v>71000</v>
      </c>
      <c r="AY185" s="21">
        <v>111600</v>
      </c>
      <c r="AZ185" s="21">
        <v>122500</v>
      </c>
      <c r="BA185" s="21">
        <v>88700</v>
      </c>
      <c r="BB185" s="21">
        <v>99600</v>
      </c>
      <c r="BC185" s="21">
        <v>70500</v>
      </c>
      <c r="BD185" s="21">
        <v>75700</v>
      </c>
      <c r="BE185" s="21">
        <v>67700</v>
      </c>
      <c r="BF185" s="21">
        <v>53800</v>
      </c>
      <c r="BG185" s="21">
        <v>43500</v>
      </c>
      <c r="BH185" s="21">
        <v>61700</v>
      </c>
      <c r="BI185" s="21">
        <v>60100</v>
      </c>
      <c r="BJ185" s="21">
        <v>96400</v>
      </c>
      <c r="BK185" s="21">
        <v>41400</v>
      </c>
      <c r="BL185" s="21">
        <v>45300</v>
      </c>
      <c r="BM185" s="2">
        <v>58700</v>
      </c>
      <c r="BN185" s="2">
        <v>66700</v>
      </c>
      <c r="BO185" s="2">
        <v>79500</v>
      </c>
      <c r="BP185" s="2">
        <v>85000</v>
      </c>
      <c r="BQ185" s="2">
        <v>112400</v>
      </c>
      <c r="BR185" s="2">
        <v>183300</v>
      </c>
      <c r="BS185" s="2">
        <v>311300</v>
      </c>
      <c r="BT185" s="2">
        <v>64400</v>
      </c>
      <c r="BU185" s="2">
        <v>59400</v>
      </c>
      <c r="BV185" s="2">
        <v>44600</v>
      </c>
      <c r="BW185" s="2">
        <v>64100</v>
      </c>
      <c r="BX185" s="2">
        <v>66000</v>
      </c>
      <c r="BY185" s="2">
        <v>69100</v>
      </c>
      <c r="BZ185" s="2">
        <v>61300</v>
      </c>
      <c r="CA185" s="2">
        <v>41900</v>
      </c>
      <c r="CB185" s="2">
        <v>49500</v>
      </c>
      <c r="CC185" s="2">
        <v>53500</v>
      </c>
      <c r="CD185" s="2">
        <v>44400</v>
      </c>
      <c r="CE185" s="2">
        <v>63000</v>
      </c>
      <c r="CF185" s="2">
        <v>74100</v>
      </c>
      <c r="CG185" s="2">
        <v>61600</v>
      </c>
      <c r="CH185" s="2">
        <v>82500</v>
      </c>
      <c r="CI185" s="2">
        <v>42500</v>
      </c>
      <c r="CJ185" s="2">
        <v>50800</v>
      </c>
      <c r="CK185" s="2">
        <v>34400</v>
      </c>
      <c r="CL185" s="2">
        <v>84600</v>
      </c>
      <c r="CM185" s="2">
        <v>61600</v>
      </c>
      <c r="CN185" s="2">
        <v>104400</v>
      </c>
      <c r="CO185" s="2">
        <v>344500</v>
      </c>
      <c r="CP185" s="2">
        <v>401500</v>
      </c>
      <c r="CQ185" s="2">
        <v>113100</v>
      </c>
      <c r="CR185" s="2">
        <v>109100</v>
      </c>
      <c r="CS185" s="2">
        <v>151000</v>
      </c>
      <c r="CT185" s="2">
        <v>226900</v>
      </c>
      <c r="CU185" s="2">
        <v>181300</v>
      </c>
      <c r="CV185" s="2">
        <v>136900</v>
      </c>
      <c r="CW185" s="2">
        <v>128900</v>
      </c>
      <c r="CX185" s="2">
        <v>241300</v>
      </c>
      <c r="CY185" s="2">
        <v>252100</v>
      </c>
      <c r="CZ185" s="2">
        <v>211500</v>
      </c>
      <c r="DA185" s="2">
        <v>97900</v>
      </c>
      <c r="DB185" s="2">
        <v>96700</v>
      </c>
      <c r="DC185" s="2">
        <v>150300</v>
      </c>
      <c r="DD185" s="2">
        <v>88400</v>
      </c>
      <c r="DE185" s="2">
        <v>154400</v>
      </c>
      <c r="DF185" s="2">
        <v>178800</v>
      </c>
      <c r="DG185" s="2">
        <v>147800</v>
      </c>
      <c r="DH185" s="2">
        <v>167900</v>
      </c>
      <c r="DI185" s="2">
        <v>169100</v>
      </c>
      <c r="DJ185" s="2">
        <v>127500</v>
      </c>
      <c r="DK185" s="2">
        <v>89500</v>
      </c>
      <c r="DL185" s="2">
        <v>119400</v>
      </c>
      <c r="DM185" s="2">
        <v>107200</v>
      </c>
      <c r="DN185" s="2">
        <v>102200</v>
      </c>
      <c r="DO185" s="2">
        <v>66400</v>
      </c>
      <c r="DP185" s="2">
        <v>93400</v>
      </c>
      <c r="DQ185" s="2">
        <v>103200</v>
      </c>
      <c r="DR185" s="2">
        <v>82000</v>
      </c>
      <c r="DS185" s="2">
        <v>115900</v>
      </c>
      <c r="DT185" s="2">
        <v>99200</v>
      </c>
      <c r="DU185" s="2">
        <v>178700</v>
      </c>
      <c r="DV185" s="2">
        <v>83600</v>
      </c>
      <c r="DW185" s="2">
        <v>110200</v>
      </c>
      <c r="DX185" s="2">
        <v>71500</v>
      </c>
      <c r="DY185" s="2">
        <v>84200</v>
      </c>
      <c r="DZ185" s="2">
        <v>123600</v>
      </c>
      <c r="EA185" s="2">
        <v>157200</v>
      </c>
      <c r="EB185" s="2">
        <v>158500</v>
      </c>
      <c r="EC185" s="2">
        <v>105500</v>
      </c>
      <c r="ED185" s="2">
        <v>110500</v>
      </c>
      <c r="EE185" s="2">
        <v>97900</v>
      </c>
      <c r="EF185" s="2">
        <v>189000</v>
      </c>
      <c r="EG185" s="2">
        <v>101500</v>
      </c>
      <c r="EH185" s="2">
        <v>139200</v>
      </c>
      <c r="EI185" s="2">
        <v>70800</v>
      </c>
      <c r="EJ185" s="2">
        <v>60600</v>
      </c>
      <c r="EK185" s="2">
        <v>98800</v>
      </c>
      <c r="EL185" s="2">
        <v>123400</v>
      </c>
      <c r="EM185" s="2">
        <v>73300</v>
      </c>
      <c r="EN185" s="2">
        <v>90500</v>
      </c>
      <c r="EO185" s="2">
        <v>100000</v>
      </c>
      <c r="EP185" s="2">
        <v>92200</v>
      </c>
      <c r="EQ185" s="2">
        <v>104700</v>
      </c>
      <c r="ER185" s="2">
        <v>135500</v>
      </c>
      <c r="ES185" s="2">
        <v>190500</v>
      </c>
      <c r="ET185" s="2">
        <v>143300</v>
      </c>
      <c r="EU185" s="2">
        <v>127700</v>
      </c>
      <c r="EV185" s="2">
        <v>135800</v>
      </c>
      <c r="EW185" s="2">
        <v>238100</v>
      </c>
      <c r="EX185" s="2">
        <v>641700</v>
      </c>
      <c r="EY185" s="2">
        <v>30600</v>
      </c>
      <c r="EZ185" s="2">
        <v>47800</v>
      </c>
      <c r="FA185" s="2">
        <v>70200</v>
      </c>
      <c r="FB185" s="2">
        <v>49000</v>
      </c>
      <c r="FC185" s="2">
        <v>33200</v>
      </c>
      <c r="FD185" s="2">
        <v>57300</v>
      </c>
      <c r="FE185" s="2">
        <v>40900</v>
      </c>
      <c r="FF185" s="2">
        <v>39100</v>
      </c>
      <c r="FG185" s="2">
        <v>51700</v>
      </c>
      <c r="FH185" s="2">
        <v>74400</v>
      </c>
      <c r="FI185" s="2">
        <v>50600</v>
      </c>
      <c r="FJ185" s="2">
        <v>59000</v>
      </c>
      <c r="FK185" s="2">
        <v>79800</v>
      </c>
      <c r="FL185" s="2">
        <v>51100</v>
      </c>
      <c r="FM185" s="2">
        <v>107800</v>
      </c>
      <c r="FN185" s="2">
        <v>85500</v>
      </c>
      <c r="FO185" s="2">
        <v>60000</v>
      </c>
      <c r="FP185" s="2">
        <v>63000</v>
      </c>
      <c r="FQ185" s="2">
        <v>47100</v>
      </c>
      <c r="FR185" s="2">
        <v>58900</v>
      </c>
      <c r="FS185" s="2">
        <v>84700</v>
      </c>
      <c r="FT185" s="2">
        <v>74700</v>
      </c>
      <c r="FU185" s="2">
        <v>57400</v>
      </c>
      <c r="FV185" s="2">
        <v>39600</v>
      </c>
      <c r="FW185" s="2">
        <v>45100</v>
      </c>
      <c r="FX185" s="2">
        <v>25700</v>
      </c>
      <c r="FY185" s="2">
        <v>40500</v>
      </c>
      <c r="FZ185" s="2">
        <v>42400</v>
      </c>
      <c r="GA185" s="2">
        <v>55500</v>
      </c>
      <c r="GB185" s="2">
        <v>34700</v>
      </c>
      <c r="GC185" s="2">
        <v>46000</v>
      </c>
      <c r="GD185" s="2">
        <v>50300</v>
      </c>
      <c r="GE185" s="2">
        <v>75300</v>
      </c>
      <c r="GF185" s="2">
        <v>101300</v>
      </c>
      <c r="GG185" s="2">
        <v>112400</v>
      </c>
      <c r="GH185" s="2">
        <v>139000</v>
      </c>
      <c r="GI185" s="2">
        <v>250200</v>
      </c>
      <c r="GJ185" s="2">
        <v>81700</v>
      </c>
      <c r="GK185" s="2">
        <v>76600</v>
      </c>
      <c r="GL185" s="2">
        <v>50500</v>
      </c>
      <c r="GM185" s="2">
        <v>44700</v>
      </c>
      <c r="GN185" s="2">
        <v>34500</v>
      </c>
      <c r="GO185" s="2">
        <v>51000</v>
      </c>
      <c r="GP185" s="2">
        <v>41900</v>
      </c>
      <c r="GQ185" s="2">
        <v>35800</v>
      </c>
      <c r="GR185" s="2">
        <v>39300</v>
      </c>
      <c r="GS185" s="2">
        <v>51700</v>
      </c>
      <c r="GT185" s="2">
        <v>42500</v>
      </c>
      <c r="GU185" s="2">
        <v>63900</v>
      </c>
      <c r="GV185" s="2">
        <v>64200</v>
      </c>
      <c r="GW185" s="2">
        <v>95500</v>
      </c>
      <c r="GX185" s="2">
        <v>48200</v>
      </c>
      <c r="GY185" s="2">
        <v>45300</v>
      </c>
      <c r="GZ185" s="2">
        <v>57200</v>
      </c>
      <c r="HA185" s="2">
        <v>46900</v>
      </c>
      <c r="HB185" s="2">
        <v>96000</v>
      </c>
      <c r="HC185" s="2">
        <v>69600</v>
      </c>
      <c r="HD185" s="2">
        <v>46100</v>
      </c>
      <c r="HE185" s="2">
        <v>63800</v>
      </c>
      <c r="HF185" s="2">
        <v>49100</v>
      </c>
      <c r="HG185" s="2">
        <v>31100</v>
      </c>
      <c r="HH185" s="2">
        <v>32700</v>
      </c>
      <c r="HI185" s="2">
        <v>20600</v>
      </c>
      <c r="HJ185" s="2">
        <v>104400</v>
      </c>
      <c r="HK185" s="2">
        <v>41100</v>
      </c>
      <c r="HL185" s="2">
        <v>41800</v>
      </c>
      <c r="HM185" s="2">
        <v>36200</v>
      </c>
      <c r="HN185" s="2">
        <v>63400</v>
      </c>
      <c r="HO185" s="2">
        <v>30300</v>
      </c>
      <c r="HP185" s="2">
        <v>31000</v>
      </c>
      <c r="HQ185" s="2">
        <v>36700</v>
      </c>
      <c r="HR185" s="2">
        <v>40000</v>
      </c>
      <c r="HS185" s="2">
        <v>30500</v>
      </c>
      <c r="HT185" s="2">
        <v>42500</v>
      </c>
      <c r="HU185" s="2">
        <v>87000</v>
      </c>
      <c r="HV185" s="2">
        <v>38000</v>
      </c>
      <c r="HW185" s="2">
        <v>40400</v>
      </c>
      <c r="HX185" s="2">
        <v>56800</v>
      </c>
      <c r="HY185" s="2">
        <v>37600</v>
      </c>
      <c r="HZ185" s="2">
        <v>63800</v>
      </c>
      <c r="IA185" s="2">
        <v>52600</v>
      </c>
      <c r="IB185" s="2">
        <v>78500</v>
      </c>
      <c r="IC185" s="2">
        <v>46500</v>
      </c>
      <c r="ID185" s="2">
        <v>43700</v>
      </c>
      <c r="IE185" s="2">
        <v>37700</v>
      </c>
      <c r="IF185" s="2">
        <v>49300</v>
      </c>
      <c r="IG185" s="2">
        <v>59500</v>
      </c>
      <c r="IH185" s="2">
        <v>35300</v>
      </c>
      <c r="II185" s="2">
        <v>50700</v>
      </c>
      <c r="IJ185" s="2">
        <v>83400</v>
      </c>
      <c r="IK185" s="2">
        <v>92700</v>
      </c>
      <c r="IL185" s="2">
        <v>108000</v>
      </c>
      <c r="IM185" s="2">
        <v>65400</v>
      </c>
      <c r="IN185" s="2">
        <v>82500</v>
      </c>
      <c r="IO185" s="2">
        <v>75700</v>
      </c>
      <c r="IP185" s="2">
        <v>64200</v>
      </c>
      <c r="IQ185" s="2">
        <v>138700</v>
      </c>
      <c r="IR185" s="2">
        <v>48300</v>
      </c>
      <c r="IS185" s="2">
        <v>54300</v>
      </c>
      <c r="IT185" s="2">
        <v>58500</v>
      </c>
    </row>
    <row r="186" spans="1:254" ht="15.9" customHeight="1">
      <c r="A186" s="390" t="s">
        <v>366</v>
      </c>
      <c r="B186" s="46" t="s">
        <v>367</v>
      </c>
      <c r="C186" s="50">
        <v>1433400</v>
      </c>
      <c r="D186" s="16">
        <v>-1721100</v>
      </c>
      <c r="E186" s="21">
        <v>3154500</v>
      </c>
      <c r="F186" s="21">
        <v>2287600</v>
      </c>
      <c r="G186" s="21">
        <v>3307200</v>
      </c>
      <c r="H186" s="21">
        <v>4527600</v>
      </c>
      <c r="I186" s="21">
        <v>3642200</v>
      </c>
      <c r="J186" s="21">
        <v>4552700</v>
      </c>
      <c r="K186" s="21">
        <v>3882700</v>
      </c>
      <c r="L186" s="21">
        <v>2468500</v>
      </c>
      <c r="M186" s="21">
        <v>2483700</v>
      </c>
      <c r="N186" s="21">
        <v>1801100</v>
      </c>
      <c r="O186" s="21">
        <v>2183100</v>
      </c>
      <c r="P186" s="21">
        <v>2621900</v>
      </c>
      <c r="Q186" s="21">
        <v>2880000</v>
      </c>
      <c r="R186" s="21">
        <v>3457000</v>
      </c>
      <c r="S186" s="21">
        <v>2212200</v>
      </c>
      <c r="T186" s="21">
        <v>2907300</v>
      </c>
      <c r="U186" s="21">
        <v>2181100</v>
      </c>
      <c r="V186" s="21">
        <v>1641000</v>
      </c>
      <c r="W186" s="21">
        <v>2069300</v>
      </c>
      <c r="X186" s="21">
        <v>2485100</v>
      </c>
      <c r="Y186" s="21">
        <v>1907500</v>
      </c>
      <c r="Z186" s="21">
        <v>2430700</v>
      </c>
      <c r="AA186" s="21">
        <v>2552800</v>
      </c>
      <c r="AB186" s="21">
        <v>2817400</v>
      </c>
      <c r="AC186" s="21">
        <v>1949700</v>
      </c>
      <c r="AD186" s="21">
        <v>2103900</v>
      </c>
      <c r="AE186" s="21">
        <v>2862600</v>
      </c>
      <c r="AF186" s="21">
        <v>2353800</v>
      </c>
      <c r="AG186" s="21">
        <v>1805100</v>
      </c>
      <c r="AH186" s="21">
        <v>2095600</v>
      </c>
      <c r="AI186" s="21">
        <v>1653000</v>
      </c>
      <c r="AJ186" s="21">
        <v>1678300</v>
      </c>
      <c r="AK186" s="21">
        <v>1663900</v>
      </c>
      <c r="AL186" s="21">
        <v>1762900</v>
      </c>
      <c r="AM186" s="21">
        <v>1393500</v>
      </c>
      <c r="AN186" s="21">
        <v>1967700</v>
      </c>
      <c r="AO186" s="21">
        <v>1926100</v>
      </c>
      <c r="AP186" s="21">
        <v>3314900</v>
      </c>
      <c r="AQ186" s="21">
        <v>2277600</v>
      </c>
      <c r="AR186" s="21">
        <v>2742000</v>
      </c>
      <c r="AS186" s="21">
        <v>1721000</v>
      </c>
      <c r="AT186" s="21">
        <v>1801500</v>
      </c>
      <c r="AU186" s="21">
        <v>2547900</v>
      </c>
      <c r="AV186" s="21">
        <v>1860900</v>
      </c>
      <c r="AW186" s="21">
        <v>2763700</v>
      </c>
      <c r="AX186" s="21">
        <v>2761800</v>
      </c>
      <c r="AY186" s="21">
        <v>2757600</v>
      </c>
      <c r="AZ186" s="21">
        <v>3766600</v>
      </c>
      <c r="BA186" s="21">
        <v>6022300</v>
      </c>
      <c r="BB186" s="21">
        <v>3141000</v>
      </c>
      <c r="BC186" s="21">
        <v>3922300</v>
      </c>
      <c r="BD186" s="21">
        <v>1841400</v>
      </c>
      <c r="BE186" s="21">
        <v>2098600</v>
      </c>
      <c r="BF186" s="21">
        <v>2775300</v>
      </c>
      <c r="BG186" s="21">
        <v>2738300</v>
      </c>
      <c r="BH186" s="21">
        <v>2807400</v>
      </c>
      <c r="BI186" s="21">
        <v>1942700</v>
      </c>
      <c r="BJ186" s="21">
        <v>2835400</v>
      </c>
      <c r="BK186" s="21">
        <v>2067300</v>
      </c>
      <c r="BL186" s="21">
        <v>1797900</v>
      </c>
      <c r="BM186" s="2">
        <v>2202200</v>
      </c>
      <c r="BN186" s="2">
        <v>1681900</v>
      </c>
      <c r="BO186" s="2">
        <v>3031000</v>
      </c>
      <c r="BP186" s="2">
        <v>3157800</v>
      </c>
      <c r="BQ186" s="2">
        <v>4570100</v>
      </c>
      <c r="BR186" s="2">
        <v>5321900</v>
      </c>
      <c r="BS186" s="2">
        <v>4600700</v>
      </c>
      <c r="BT186" s="2">
        <v>2428600</v>
      </c>
      <c r="BU186" s="2">
        <v>1406900</v>
      </c>
      <c r="BV186" s="2">
        <v>1505400</v>
      </c>
      <c r="BW186" s="2">
        <v>1706800</v>
      </c>
      <c r="BX186" s="2">
        <v>1772400</v>
      </c>
      <c r="BY186" s="2">
        <v>2511800</v>
      </c>
      <c r="BZ186" s="2">
        <v>2524400</v>
      </c>
      <c r="CA186" s="2">
        <v>1683300</v>
      </c>
      <c r="CB186" s="2">
        <v>1406600</v>
      </c>
      <c r="CC186" s="2">
        <v>1844300</v>
      </c>
      <c r="CD186" s="2">
        <v>2277300</v>
      </c>
      <c r="CE186" s="2">
        <v>2823100</v>
      </c>
      <c r="CF186" s="2">
        <v>1871900</v>
      </c>
      <c r="CG186" s="2">
        <v>2322600</v>
      </c>
      <c r="CH186" s="2">
        <v>3384800</v>
      </c>
      <c r="CI186" s="2">
        <v>1601700</v>
      </c>
      <c r="CJ186" s="2">
        <v>1964600</v>
      </c>
      <c r="CK186" s="2">
        <v>1827100</v>
      </c>
      <c r="CL186" s="2">
        <v>2436400</v>
      </c>
      <c r="CM186" s="2">
        <v>3714800</v>
      </c>
      <c r="CN186" s="2">
        <v>2947700</v>
      </c>
      <c r="CO186" s="2">
        <v>3014500</v>
      </c>
      <c r="CP186" s="2">
        <v>3305900</v>
      </c>
      <c r="CQ186" s="2">
        <v>3407200</v>
      </c>
      <c r="CR186" s="2">
        <v>2547100</v>
      </c>
      <c r="CS186" s="2">
        <v>2552800</v>
      </c>
      <c r="CT186" s="2">
        <v>3511900</v>
      </c>
      <c r="CU186" s="2">
        <v>2958800</v>
      </c>
      <c r="CV186" s="2">
        <v>1896700</v>
      </c>
      <c r="CW186" s="2">
        <v>1432500</v>
      </c>
      <c r="CX186" s="2">
        <v>1937000</v>
      </c>
      <c r="CY186" s="2">
        <v>3311200</v>
      </c>
      <c r="CZ186" s="2">
        <v>2251400</v>
      </c>
      <c r="DA186" s="2">
        <v>1758100</v>
      </c>
      <c r="DB186" s="2">
        <v>2334600</v>
      </c>
      <c r="DC186" s="2">
        <v>3343300</v>
      </c>
      <c r="DD186" s="2">
        <v>2186900</v>
      </c>
      <c r="DE186" s="2">
        <v>2098700</v>
      </c>
      <c r="DF186" s="2">
        <v>3475300</v>
      </c>
      <c r="DG186" s="2">
        <v>3236600</v>
      </c>
      <c r="DH186" s="2">
        <v>2399200</v>
      </c>
      <c r="DI186" s="2">
        <v>2026400</v>
      </c>
      <c r="DJ186" s="2">
        <v>1899700</v>
      </c>
      <c r="DK186" s="2">
        <v>2968100</v>
      </c>
      <c r="DL186" s="2">
        <v>2746400</v>
      </c>
      <c r="DM186" s="2">
        <v>3898600</v>
      </c>
      <c r="DN186" s="2">
        <v>4751000</v>
      </c>
      <c r="DO186" s="2">
        <v>2645000</v>
      </c>
      <c r="DP186" s="2">
        <v>2085000</v>
      </c>
      <c r="DQ186" s="2">
        <v>2192500</v>
      </c>
      <c r="DR186" s="2">
        <v>1999200</v>
      </c>
      <c r="DS186" s="2">
        <v>2414100</v>
      </c>
      <c r="DT186" s="2">
        <v>2365300</v>
      </c>
      <c r="DU186" s="2">
        <v>2095800</v>
      </c>
      <c r="DV186" s="2">
        <v>1631100</v>
      </c>
      <c r="DW186" s="2">
        <v>1511300</v>
      </c>
      <c r="DX186" s="2">
        <v>2462100</v>
      </c>
      <c r="DY186" s="2">
        <v>2484400</v>
      </c>
      <c r="DZ186" s="2">
        <v>2266900</v>
      </c>
      <c r="EA186" s="2">
        <v>2285100</v>
      </c>
      <c r="EB186" s="2">
        <v>1528600</v>
      </c>
      <c r="EC186" s="2">
        <v>1608700</v>
      </c>
      <c r="ED186" s="2">
        <v>2503000</v>
      </c>
      <c r="EE186" s="2">
        <v>1685000</v>
      </c>
      <c r="EF186" s="2">
        <v>1284700</v>
      </c>
      <c r="EG186" s="2">
        <v>1592300</v>
      </c>
      <c r="EH186" s="2">
        <v>1464700</v>
      </c>
      <c r="EI186" s="2">
        <v>1309400</v>
      </c>
      <c r="EJ186" s="2">
        <v>1358500</v>
      </c>
      <c r="EK186" s="2">
        <v>1253900</v>
      </c>
      <c r="EL186" s="2">
        <v>1243300</v>
      </c>
      <c r="EM186" s="2">
        <v>1469100</v>
      </c>
      <c r="EN186" s="2">
        <v>2363100</v>
      </c>
      <c r="EO186" s="2">
        <v>2325800</v>
      </c>
      <c r="EP186" s="2">
        <v>1633100</v>
      </c>
      <c r="EQ186" s="2">
        <v>2230800</v>
      </c>
      <c r="ER186" s="2">
        <v>2400100</v>
      </c>
      <c r="ES186" s="2">
        <v>3184700</v>
      </c>
      <c r="ET186" s="2">
        <v>1442000</v>
      </c>
      <c r="EU186" s="2">
        <v>1173700</v>
      </c>
      <c r="EV186" s="2">
        <v>1257800</v>
      </c>
      <c r="EW186" s="2">
        <v>922000</v>
      </c>
      <c r="EX186" s="2">
        <v>1383400</v>
      </c>
      <c r="EY186" s="2">
        <v>2217000</v>
      </c>
      <c r="EZ186" s="2">
        <v>1882700</v>
      </c>
      <c r="FA186" s="2">
        <v>2624900</v>
      </c>
      <c r="FB186" s="2">
        <v>2045500</v>
      </c>
      <c r="FC186" s="2">
        <v>1872100</v>
      </c>
      <c r="FD186" s="2">
        <v>1856000</v>
      </c>
      <c r="FE186" s="2">
        <v>2031200</v>
      </c>
      <c r="FF186" s="2">
        <v>2188300</v>
      </c>
      <c r="FG186" s="2">
        <v>1411400</v>
      </c>
      <c r="FH186" s="2">
        <v>1847700</v>
      </c>
      <c r="FI186" s="2">
        <v>1843600</v>
      </c>
      <c r="FJ186" s="2">
        <v>2223300</v>
      </c>
      <c r="FK186" s="2">
        <v>2618300</v>
      </c>
      <c r="FL186" s="2">
        <v>2074200</v>
      </c>
      <c r="FM186" s="2">
        <v>1986700</v>
      </c>
      <c r="FN186" s="2">
        <v>2689000</v>
      </c>
      <c r="FO186" s="2">
        <v>2928600</v>
      </c>
      <c r="FP186" s="2">
        <v>2245100</v>
      </c>
      <c r="FQ186" s="2">
        <v>1586900</v>
      </c>
      <c r="FR186" s="2">
        <v>3131200</v>
      </c>
      <c r="FS186" s="2">
        <v>3364100</v>
      </c>
      <c r="FT186" s="2">
        <v>4035600</v>
      </c>
      <c r="FU186" s="2">
        <v>5575200</v>
      </c>
      <c r="FV186" s="2">
        <v>2131000</v>
      </c>
      <c r="FW186" s="2">
        <v>2018300</v>
      </c>
      <c r="FX186" s="2">
        <v>1785200</v>
      </c>
      <c r="FY186" s="2">
        <v>1926800</v>
      </c>
      <c r="FZ186" s="2">
        <v>2072900</v>
      </c>
      <c r="GA186" s="2">
        <v>2382000</v>
      </c>
      <c r="GB186" s="2">
        <v>1824900</v>
      </c>
      <c r="GC186" s="2">
        <v>1980900</v>
      </c>
      <c r="GD186" s="2">
        <v>2527600</v>
      </c>
      <c r="GE186" s="2">
        <v>2982400</v>
      </c>
      <c r="GF186" s="2">
        <v>3607900</v>
      </c>
      <c r="GG186" s="2">
        <v>5416100</v>
      </c>
      <c r="GH186" s="2">
        <v>3982500</v>
      </c>
      <c r="GI186" s="2">
        <v>3501000</v>
      </c>
      <c r="GJ186" s="2">
        <v>2769600</v>
      </c>
      <c r="GK186" s="2">
        <v>2616800</v>
      </c>
      <c r="GL186" s="2">
        <v>1905500</v>
      </c>
      <c r="GM186" s="2">
        <v>1192500</v>
      </c>
      <c r="GN186" s="2">
        <v>1305000</v>
      </c>
      <c r="GO186" s="2">
        <v>1710600</v>
      </c>
      <c r="GP186" s="2">
        <v>3256900</v>
      </c>
      <c r="GQ186" s="2">
        <v>4241700</v>
      </c>
      <c r="GR186" s="2">
        <v>8891000</v>
      </c>
      <c r="GS186" s="2">
        <v>1317200</v>
      </c>
      <c r="GT186" s="2">
        <v>1370200</v>
      </c>
      <c r="GU186" s="2">
        <v>2184900</v>
      </c>
      <c r="GV186" s="2">
        <v>1440700</v>
      </c>
      <c r="GW186" s="2">
        <v>1708200</v>
      </c>
      <c r="GX186" s="2">
        <v>1658300</v>
      </c>
      <c r="GY186" s="2">
        <v>1856900</v>
      </c>
      <c r="GZ186" s="2">
        <v>2314300</v>
      </c>
      <c r="HA186" s="2">
        <v>1777200</v>
      </c>
      <c r="HB186" s="2">
        <v>2804700</v>
      </c>
      <c r="HC186" s="2">
        <v>2499200</v>
      </c>
      <c r="HD186" s="2">
        <v>2011700</v>
      </c>
      <c r="HE186" s="2">
        <v>1928100</v>
      </c>
      <c r="HF186" s="2">
        <v>2495900</v>
      </c>
      <c r="HG186" s="2">
        <v>1787500</v>
      </c>
      <c r="HH186" s="2">
        <v>1403400</v>
      </c>
      <c r="HI186" s="2">
        <v>1336100</v>
      </c>
      <c r="HJ186" s="2">
        <v>2999800</v>
      </c>
      <c r="HK186" s="2">
        <v>1802500</v>
      </c>
      <c r="HL186" s="2">
        <v>2275500</v>
      </c>
      <c r="HM186" s="2">
        <v>1602500</v>
      </c>
      <c r="HN186" s="2">
        <v>1601500</v>
      </c>
      <c r="HO186" s="2">
        <v>2548000</v>
      </c>
      <c r="HP186" s="2">
        <v>2206500</v>
      </c>
      <c r="HQ186" s="2">
        <v>1535600</v>
      </c>
      <c r="HR186" s="2">
        <v>1569100</v>
      </c>
      <c r="HS186" s="2">
        <v>1821000</v>
      </c>
      <c r="HT186" s="2">
        <v>1956600</v>
      </c>
      <c r="HU186" s="2">
        <v>2134400</v>
      </c>
      <c r="HV186" s="2">
        <v>1938900</v>
      </c>
      <c r="HW186" s="2">
        <v>1488000</v>
      </c>
      <c r="HX186" s="2">
        <v>2325500</v>
      </c>
      <c r="HY186" s="2">
        <v>4866300</v>
      </c>
      <c r="HZ186" s="2">
        <v>2273100</v>
      </c>
      <c r="IA186" s="2">
        <v>1894600</v>
      </c>
      <c r="IB186" s="2">
        <v>2276000</v>
      </c>
      <c r="IC186" s="2">
        <v>2535000</v>
      </c>
      <c r="ID186" s="2">
        <v>1530400</v>
      </c>
      <c r="IE186" s="2">
        <v>2401500</v>
      </c>
      <c r="IF186" s="2">
        <v>1476800</v>
      </c>
      <c r="IG186" s="2">
        <v>3182300</v>
      </c>
      <c r="IH186" s="2">
        <v>2697400</v>
      </c>
      <c r="II186" s="2">
        <v>1599200</v>
      </c>
      <c r="IJ186" s="2">
        <v>2155600</v>
      </c>
      <c r="IK186" s="2">
        <v>2617000</v>
      </c>
      <c r="IL186" s="2">
        <v>3618400</v>
      </c>
      <c r="IM186" s="2">
        <v>1491800</v>
      </c>
      <c r="IN186" s="2">
        <v>1640300</v>
      </c>
      <c r="IO186" s="2">
        <v>2544800</v>
      </c>
      <c r="IP186" s="2">
        <v>2208500</v>
      </c>
      <c r="IQ186" s="2">
        <v>4279000</v>
      </c>
      <c r="IR186" s="2">
        <v>4600200</v>
      </c>
      <c r="IS186" s="2">
        <v>1575600</v>
      </c>
      <c r="IT186" s="2">
        <v>1618600</v>
      </c>
    </row>
    <row r="187" spans="1:254" ht="15.9" customHeight="1">
      <c r="A187" s="390" t="s">
        <v>368</v>
      </c>
      <c r="B187" s="46" t="s">
        <v>369</v>
      </c>
      <c r="C187" s="50">
        <v>717000</v>
      </c>
      <c r="D187" s="16">
        <v>-753100</v>
      </c>
      <c r="E187" s="21">
        <v>1470100</v>
      </c>
      <c r="F187" s="21">
        <v>2059100</v>
      </c>
      <c r="G187" s="21">
        <v>2417800</v>
      </c>
      <c r="H187" s="21">
        <v>3881800</v>
      </c>
      <c r="I187" s="21">
        <v>9352100</v>
      </c>
      <c r="J187" s="21">
        <v>4555900</v>
      </c>
      <c r="K187" s="21">
        <v>2513500</v>
      </c>
      <c r="L187" s="21">
        <v>1828500</v>
      </c>
      <c r="M187" s="21">
        <v>1865400</v>
      </c>
      <c r="N187" s="21">
        <v>2178900</v>
      </c>
      <c r="O187" s="21">
        <v>1543000</v>
      </c>
      <c r="P187" s="21">
        <v>1321900</v>
      </c>
      <c r="Q187" s="21">
        <v>1249200</v>
      </c>
      <c r="R187" s="21">
        <v>1308600</v>
      </c>
      <c r="S187" s="21">
        <v>841000</v>
      </c>
      <c r="T187" s="21">
        <v>807100</v>
      </c>
      <c r="U187" s="21">
        <v>1066600</v>
      </c>
      <c r="V187" s="21">
        <v>783100</v>
      </c>
      <c r="W187" s="21">
        <v>1294500</v>
      </c>
      <c r="X187" s="21">
        <v>1296100</v>
      </c>
      <c r="Y187" s="21">
        <v>1540800</v>
      </c>
      <c r="Z187" s="21">
        <v>2033300</v>
      </c>
      <c r="AA187" s="21">
        <v>2714900</v>
      </c>
      <c r="AB187" s="21">
        <v>1270300</v>
      </c>
      <c r="AC187" s="21">
        <v>1676300</v>
      </c>
      <c r="AD187" s="21">
        <v>1332700</v>
      </c>
      <c r="AE187" s="21">
        <v>2073400</v>
      </c>
      <c r="AF187" s="21">
        <v>2692600</v>
      </c>
      <c r="AG187" s="21">
        <v>2128700</v>
      </c>
      <c r="AH187" s="21">
        <v>1480500</v>
      </c>
      <c r="AI187" s="21">
        <v>1409000</v>
      </c>
      <c r="AJ187" s="21">
        <v>1850400</v>
      </c>
      <c r="AK187" s="21">
        <v>1629900</v>
      </c>
      <c r="AL187" s="21">
        <v>2094300</v>
      </c>
      <c r="AM187" s="21">
        <v>1766400</v>
      </c>
      <c r="AN187" s="21">
        <v>1269200</v>
      </c>
      <c r="AO187" s="21">
        <v>1153100</v>
      </c>
      <c r="AP187" s="21">
        <v>1274900</v>
      </c>
      <c r="AQ187" s="21">
        <v>1965600</v>
      </c>
      <c r="AR187" s="21">
        <v>1298900</v>
      </c>
      <c r="AS187" s="21">
        <v>1527700</v>
      </c>
      <c r="AT187" s="21">
        <v>1614000</v>
      </c>
      <c r="AU187" s="21">
        <v>1386600</v>
      </c>
      <c r="AV187" s="21">
        <v>1599000</v>
      </c>
      <c r="AW187" s="21">
        <v>1686900</v>
      </c>
      <c r="AX187" s="21">
        <v>1802800</v>
      </c>
      <c r="AY187" s="21">
        <v>1659800</v>
      </c>
      <c r="AZ187" s="21">
        <v>1165800</v>
      </c>
      <c r="BA187" s="21">
        <v>1496400</v>
      </c>
      <c r="BB187" s="21">
        <v>2011200</v>
      </c>
      <c r="BC187" s="21">
        <v>2472200</v>
      </c>
      <c r="BD187" s="21">
        <v>1881400</v>
      </c>
      <c r="BE187" s="21">
        <v>1361300</v>
      </c>
      <c r="BF187" s="21">
        <v>1227400</v>
      </c>
      <c r="BG187" s="21">
        <v>1292200</v>
      </c>
      <c r="BH187" s="21">
        <v>1998300</v>
      </c>
      <c r="BI187" s="21">
        <v>1661400</v>
      </c>
      <c r="BJ187" s="21">
        <v>1625600</v>
      </c>
      <c r="BK187" s="21">
        <v>1420700</v>
      </c>
      <c r="BL187" s="21">
        <v>1645400</v>
      </c>
      <c r="BM187" s="2">
        <v>1222100</v>
      </c>
      <c r="BN187" s="2">
        <v>1989600</v>
      </c>
      <c r="BO187" s="2">
        <v>1906700</v>
      </c>
      <c r="BP187" s="2">
        <v>2950000</v>
      </c>
      <c r="BQ187" s="2">
        <v>5176300</v>
      </c>
      <c r="BR187" s="2">
        <v>4926900</v>
      </c>
      <c r="BS187" s="2">
        <v>3770800</v>
      </c>
      <c r="BT187" s="2">
        <v>2614600</v>
      </c>
      <c r="BU187" s="2">
        <v>1776000</v>
      </c>
      <c r="BV187" s="2">
        <v>2430000</v>
      </c>
      <c r="BW187" s="2">
        <v>2039000</v>
      </c>
      <c r="BX187" s="2">
        <v>1680900</v>
      </c>
      <c r="BY187" s="2">
        <v>2328800</v>
      </c>
      <c r="BZ187" s="2">
        <v>1519500</v>
      </c>
      <c r="CA187" s="2">
        <v>1577200</v>
      </c>
      <c r="CB187" s="2">
        <v>1950300</v>
      </c>
      <c r="CC187" s="2">
        <v>1380400</v>
      </c>
      <c r="CD187" s="2">
        <v>945900</v>
      </c>
      <c r="CE187" s="2">
        <v>1537200</v>
      </c>
      <c r="CF187" s="2">
        <v>1646500</v>
      </c>
      <c r="CG187" s="2">
        <v>1629100</v>
      </c>
      <c r="CH187" s="2">
        <v>2099600</v>
      </c>
      <c r="CI187" s="2">
        <v>1681900</v>
      </c>
      <c r="CJ187" s="2">
        <v>1168500</v>
      </c>
      <c r="CK187" s="2">
        <v>1153200</v>
      </c>
      <c r="CL187" s="2">
        <v>1852600</v>
      </c>
      <c r="CM187" s="2">
        <v>1927700</v>
      </c>
      <c r="CN187" s="2">
        <v>2042700</v>
      </c>
      <c r="CO187" s="2">
        <v>2344100</v>
      </c>
      <c r="CP187" s="2">
        <v>2378000</v>
      </c>
      <c r="CQ187" s="2">
        <v>2214400</v>
      </c>
      <c r="CR187" s="2">
        <v>1934600</v>
      </c>
      <c r="CS187" s="2">
        <v>2527400</v>
      </c>
      <c r="CT187" s="2">
        <v>3161500</v>
      </c>
      <c r="CU187" s="2">
        <v>5813200</v>
      </c>
      <c r="CV187" s="2">
        <v>1922400</v>
      </c>
      <c r="CW187" s="2">
        <v>1410800</v>
      </c>
      <c r="CX187" s="2">
        <v>2799500</v>
      </c>
      <c r="CY187" s="2">
        <v>2301700</v>
      </c>
      <c r="CZ187" s="2">
        <v>2318300</v>
      </c>
      <c r="DA187" s="2">
        <v>2364500</v>
      </c>
      <c r="DB187" s="2">
        <v>2663100</v>
      </c>
      <c r="DC187" s="2">
        <v>2855400</v>
      </c>
      <c r="DD187" s="2">
        <v>3489000</v>
      </c>
      <c r="DE187" s="2">
        <v>4177500</v>
      </c>
      <c r="DF187" s="2">
        <v>5351800</v>
      </c>
      <c r="DG187" s="2">
        <v>7123700</v>
      </c>
      <c r="DH187" s="2">
        <v>2650100</v>
      </c>
      <c r="DI187" s="2">
        <v>2436500</v>
      </c>
      <c r="DJ187" s="2">
        <v>2240100</v>
      </c>
      <c r="DK187" s="2">
        <v>2384500</v>
      </c>
      <c r="DL187" s="2">
        <v>1962400</v>
      </c>
      <c r="DM187" s="2">
        <v>3059400</v>
      </c>
      <c r="DN187" s="2">
        <v>1634800</v>
      </c>
      <c r="DO187" s="2">
        <v>2852200</v>
      </c>
      <c r="DP187" s="2">
        <v>1994900</v>
      </c>
      <c r="DQ187" s="2">
        <v>1778100</v>
      </c>
      <c r="DR187" s="2">
        <v>3957300</v>
      </c>
      <c r="DS187" s="2">
        <v>3079300</v>
      </c>
      <c r="DT187" s="2">
        <v>2785600</v>
      </c>
      <c r="DU187" s="2">
        <v>2554300</v>
      </c>
      <c r="DV187" s="2">
        <v>1651800</v>
      </c>
      <c r="DW187" s="2">
        <v>2464800</v>
      </c>
      <c r="DX187" s="2">
        <v>2750000</v>
      </c>
      <c r="DY187" s="2">
        <v>3438300</v>
      </c>
      <c r="DZ187" s="2">
        <v>4412200</v>
      </c>
      <c r="EA187" s="2">
        <v>3178900</v>
      </c>
      <c r="EB187" s="2">
        <v>2400500</v>
      </c>
      <c r="EC187" s="2">
        <v>2038300</v>
      </c>
      <c r="ED187" s="2">
        <v>1957200</v>
      </c>
      <c r="EE187" s="2">
        <v>1784900</v>
      </c>
      <c r="EF187" s="2">
        <v>1577700</v>
      </c>
      <c r="EG187" s="2">
        <v>1451900</v>
      </c>
      <c r="EH187" s="2">
        <v>1642800</v>
      </c>
      <c r="EI187" s="2">
        <v>2339200</v>
      </c>
      <c r="EJ187" s="2">
        <v>2706000</v>
      </c>
      <c r="EK187" s="2">
        <v>1503300</v>
      </c>
      <c r="EL187" s="2">
        <v>1378100</v>
      </c>
      <c r="EM187" s="2">
        <v>1710100</v>
      </c>
      <c r="EN187" s="2">
        <v>1430900</v>
      </c>
      <c r="EO187" s="2">
        <v>1453800</v>
      </c>
      <c r="EP187" s="2">
        <v>1347200</v>
      </c>
      <c r="EQ187" s="2">
        <v>1628800</v>
      </c>
      <c r="ER187" s="2">
        <v>1485800</v>
      </c>
      <c r="ES187" s="2">
        <v>1712000</v>
      </c>
      <c r="ET187" s="2">
        <v>1065900</v>
      </c>
      <c r="EU187" s="2">
        <v>962900</v>
      </c>
      <c r="EV187" s="2">
        <v>965500</v>
      </c>
      <c r="EW187" s="2">
        <v>1175700</v>
      </c>
      <c r="EX187" s="2">
        <v>1267000</v>
      </c>
      <c r="EY187" s="2">
        <v>1074900</v>
      </c>
      <c r="EZ187" s="2">
        <v>1915100</v>
      </c>
      <c r="FA187" s="2">
        <v>1849400</v>
      </c>
      <c r="FB187" s="2">
        <v>1256000</v>
      </c>
      <c r="FC187" s="2">
        <v>1278500</v>
      </c>
      <c r="FD187" s="2">
        <v>1458500</v>
      </c>
      <c r="FE187" s="2">
        <v>1448900</v>
      </c>
      <c r="FF187" s="2">
        <v>1111700</v>
      </c>
      <c r="FG187" s="2">
        <v>1405400</v>
      </c>
      <c r="FH187" s="2">
        <v>1344400</v>
      </c>
      <c r="FI187" s="2">
        <v>1288500</v>
      </c>
      <c r="FJ187" s="2">
        <v>1410300</v>
      </c>
      <c r="FK187" s="2">
        <v>1303900</v>
      </c>
      <c r="FL187" s="2">
        <v>1423400</v>
      </c>
      <c r="FM187" s="2">
        <v>1325900</v>
      </c>
      <c r="FN187" s="2">
        <v>1518900</v>
      </c>
      <c r="FO187" s="2">
        <v>1555300</v>
      </c>
      <c r="FP187" s="2">
        <v>1011300</v>
      </c>
      <c r="FQ187" s="2">
        <v>980100</v>
      </c>
      <c r="FR187" s="2">
        <v>1238000</v>
      </c>
      <c r="FS187" s="2">
        <v>1681300</v>
      </c>
      <c r="FT187" s="2">
        <v>1706400</v>
      </c>
      <c r="FU187" s="2">
        <v>1189500</v>
      </c>
      <c r="FV187" s="2">
        <v>1774400</v>
      </c>
      <c r="FW187" s="2">
        <v>2034800</v>
      </c>
      <c r="FX187" s="2">
        <v>1379600</v>
      </c>
      <c r="FY187" s="2">
        <v>1110800</v>
      </c>
      <c r="FZ187" s="2">
        <v>1108400</v>
      </c>
      <c r="GA187" s="2">
        <v>1925800</v>
      </c>
      <c r="GB187" s="2">
        <v>1278800</v>
      </c>
      <c r="GC187" s="2">
        <v>1400900</v>
      </c>
      <c r="GD187" s="2">
        <v>1366300</v>
      </c>
      <c r="GE187" s="2">
        <v>2213000</v>
      </c>
      <c r="GF187" s="2">
        <v>2789000</v>
      </c>
      <c r="GG187" s="2">
        <v>2858200</v>
      </c>
      <c r="GH187" s="2">
        <v>3974700</v>
      </c>
      <c r="GI187" s="2">
        <v>3465000</v>
      </c>
      <c r="GJ187" s="2">
        <v>2054800</v>
      </c>
      <c r="GK187" s="2">
        <v>2562800</v>
      </c>
      <c r="GL187" s="2">
        <v>3880000</v>
      </c>
      <c r="GM187" s="2">
        <v>8467800</v>
      </c>
      <c r="GN187" s="2">
        <v>1013700</v>
      </c>
      <c r="GO187" s="2">
        <v>1875700</v>
      </c>
      <c r="GP187" s="2">
        <v>1459800</v>
      </c>
      <c r="GQ187" s="2">
        <v>1850400</v>
      </c>
      <c r="GR187" s="2">
        <v>2351500</v>
      </c>
      <c r="GS187" s="2">
        <v>1025000</v>
      </c>
      <c r="GT187" s="2">
        <v>1829300</v>
      </c>
      <c r="GU187" s="2">
        <v>2061300</v>
      </c>
      <c r="GV187" s="2">
        <v>1157700</v>
      </c>
      <c r="GW187" s="2">
        <v>1703000</v>
      </c>
      <c r="GX187" s="2">
        <v>1007600</v>
      </c>
      <c r="GY187" s="2">
        <v>1591300</v>
      </c>
      <c r="GZ187" s="2">
        <v>1526200</v>
      </c>
      <c r="HA187" s="2">
        <v>2406600</v>
      </c>
      <c r="HB187" s="2">
        <v>1812500</v>
      </c>
      <c r="HC187" s="2">
        <v>1912600</v>
      </c>
      <c r="HD187" s="2">
        <v>1927000</v>
      </c>
      <c r="HE187" s="2">
        <v>1500500</v>
      </c>
      <c r="HF187" s="2">
        <v>1981800</v>
      </c>
      <c r="HG187" s="2">
        <v>1816300</v>
      </c>
      <c r="HH187" s="2">
        <v>1665600</v>
      </c>
      <c r="HI187" s="2">
        <v>1183800</v>
      </c>
      <c r="HJ187" s="2">
        <v>2010700</v>
      </c>
      <c r="HK187" s="2">
        <v>1479500</v>
      </c>
      <c r="HL187" s="2">
        <v>1306000</v>
      </c>
      <c r="HM187" s="2">
        <v>1270700</v>
      </c>
      <c r="HN187" s="2">
        <v>1677600</v>
      </c>
      <c r="HO187" s="2">
        <v>1427100</v>
      </c>
      <c r="HP187" s="2">
        <v>1882800</v>
      </c>
      <c r="HQ187" s="2">
        <v>1838000</v>
      </c>
      <c r="HR187" s="2">
        <v>2427300</v>
      </c>
      <c r="HS187" s="2">
        <v>1584200</v>
      </c>
      <c r="HT187" s="2">
        <v>1628900</v>
      </c>
      <c r="HU187" s="2">
        <v>2002100</v>
      </c>
      <c r="HV187" s="2">
        <v>3097100</v>
      </c>
      <c r="HW187" s="2">
        <v>4007600</v>
      </c>
      <c r="HX187" s="2">
        <v>1204500</v>
      </c>
      <c r="HY187" s="2">
        <v>1039700</v>
      </c>
      <c r="HZ187" s="2">
        <v>1288600</v>
      </c>
      <c r="IA187" s="2">
        <v>1568400</v>
      </c>
      <c r="IB187" s="2">
        <v>1508000</v>
      </c>
      <c r="IC187" s="2">
        <v>1164500</v>
      </c>
      <c r="ID187" s="2">
        <v>1151800</v>
      </c>
      <c r="IE187" s="2">
        <v>1131300</v>
      </c>
      <c r="IF187" s="2">
        <v>1299100</v>
      </c>
      <c r="IG187" s="2">
        <v>1912700</v>
      </c>
      <c r="IH187" s="2">
        <v>1443100</v>
      </c>
      <c r="II187" s="2">
        <v>1798200</v>
      </c>
      <c r="IJ187" s="2">
        <v>2054900</v>
      </c>
      <c r="IK187" s="2">
        <v>2043200</v>
      </c>
      <c r="IL187" s="2">
        <v>1560700</v>
      </c>
      <c r="IM187" s="2">
        <v>1784900</v>
      </c>
      <c r="IN187" s="2">
        <v>1359500</v>
      </c>
      <c r="IO187" s="2">
        <v>2004300</v>
      </c>
      <c r="IP187" s="2">
        <v>2415300</v>
      </c>
      <c r="IQ187" s="2">
        <v>3385400</v>
      </c>
      <c r="IR187" s="2">
        <v>8571300</v>
      </c>
      <c r="IS187" s="2">
        <v>2987000</v>
      </c>
      <c r="IT187" s="2">
        <v>1856200</v>
      </c>
    </row>
    <row r="188" spans="1:254" ht="15.9" customHeight="1">
      <c r="A188" s="390" t="s">
        <v>370</v>
      </c>
      <c r="B188" s="46" t="s">
        <v>371</v>
      </c>
      <c r="C188" s="50">
        <v>2633600</v>
      </c>
      <c r="D188" s="16">
        <v>-530900</v>
      </c>
      <c r="E188" s="21">
        <v>3164500</v>
      </c>
      <c r="F188" s="21">
        <v>3300800</v>
      </c>
      <c r="G188" s="21">
        <v>2798700</v>
      </c>
      <c r="H188" s="21">
        <v>3816500</v>
      </c>
      <c r="I188" s="21">
        <v>3430300</v>
      </c>
      <c r="J188" s="21">
        <v>2562500</v>
      </c>
      <c r="K188" s="21">
        <v>6074300</v>
      </c>
      <c r="L188" s="21">
        <v>3513000</v>
      </c>
      <c r="M188" s="21">
        <v>3646000</v>
      </c>
      <c r="N188" s="21">
        <v>4402600</v>
      </c>
      <c r="O188" s="21">
        <v>2572800</v>
      </c>
      <c r="P188" s="21">
        <v>2477900</v>
      </c>
      <c r="Q188" s="21">
        <v>3694400</v>
      </c>
      <c r="R188" s="21">
        <v>3247500</v>
      </c>
      <c r="S188" s="21">
        <v>2707600</v>
      </c>
      <c r="T188" s="21">
        <v>2107100</v>
      </c>
      <c r="U188" s="21">
        <v>2506300</v>
      </c>
      <c r="V188" s="21">
        <v>3024900</v>
      </c>
      <c r="W188" s="21">
        <v>2876900</v>
      </c>
      <c r="X188" s="21">
        <v>2681600</v>
      </c>
      <c r="Y188" s="21">
        <v>3315000</v>
      </c>
      <c r="Z188" s="21">
        <v>4165900</v>
      </c>
      <c r="AA188" s="21">
        <v>2414900</v>
      </c>
      <c r="AB188" s="21">
        <v>2840300</v>
      </c>
      <c r="AC188" s="21">
        <v>3556000</v>
      </c>
      <c r="AD188" s="21">
        <v>4593700</v>
      </c>
      <c r="AE188" s="21">
        <v>7375700</v>
      </c>
      <c r="AF188" s="21">
        <v>4599200</v>
      </c>
      <c r="AG188" s="21">
        <v>4674700</v>
      </c>
      <c r="AH188" s="21">
        <v>16373100</v>
      </c>
      <c r="AI188" s="21">
        <v>11892500</v>
      </c>
      <c r="AJ188" s="21">
        <v>2646100</v>
      </c>
      <c r="AK188" s="21">
        <v>3363900</v>
      </c>
      <c r="AL188" s="21">
        <v>5709500</v>
      </c>
      <c r="AM188" s="21">
        <v>2829200</v>
      </c>
      <c r="AN188" s="21">
        <v>2353100</v>
      </c>
      <c r="AO188" s="21">
        <v>3151400</v>
      </c>
      <c r="AP188" s="21">
        <v>2643300</v>
      </c>
      <c r="AQ188" s="21">
        <v>3103900</v>
      </c>
      <c r="AR188" s="21">
        <v>3530400</v>
      </c>
      <c r="AS188" s="21">
        <v>4039500</v>
      </c>
      <c r="AT188" s="21">
        <v>3281600</v>
      </c>
      <c r="AU188" s="21">
        <v>4816400</v>
      </c>
      <c r="AV188" s="21">
        <v>3247900</v>
      </c>
      <c r="AW188" s="21">
        <v>3776300</v>
      </c>
      <c r="AX188" s="21">
        <v>4830400</v>
      </c>
      <c r="AY188" s="21">
        <v>5366700</v>
      </c>
      <c r="AZ188" s="21">
        <v>3901200</v>
      </c>
      <c r="BA188" s="21">
        <v>4595800</v>
      </c>
      <c r="BB188" s="21">
        <v>3081600</v>
      </c>
      <c r="BC188" s="21">
        <v>4278300</v>
      </c>
      <c r="BD188" s="21">
        <v>3953900</v>
      </c>
      <c r="BE188" s="21">
        <v>4749400</v>
      </c>
      <c r="BF188" s="21">
        <v>6306800</v>
      </c>
      <c r="BG188" s="21">
        <v>3614800</v>
      </c>
      <c r="BH188" s="21">
        <v>4040300</v>
      </c>
      <c r="BI188" s="21">
        <v>6038400</v>
      </c>
      <c r="BJ188" s="21">
        <v>5034400</v>
      </c>
      <c r="BK188" s="21">
        <v>5889300</v>
      </c>
      <c r="BL188" s="21">
        <v>5881100</v>
      </c>
      <c r="BM188" s="2">
        <v>10113200</v>
      </c>
      <c r="BN188" s="2">
        <v>5895900</v>
      </c>
      <c r="BO188" s="2">
        <v>4612500</v>
      </c>
      <c r="BP188" s="2">
        <v>5707400</v>
      </c>
      <c r="BQ188" s="2">
        <v>7741400</v>
      </c>
      <c r="BR188" s="2">
        <v>3565100</v>
      </c>
      <c r="BS188" s="2">
        <v>2632800</v>
      </c>
      <c r="BT188" s="2">
        <v>2650300</v>
      </c>
      <c r="BU188" s="2">
        <v>5150100</v>
      </c>
      <c r="BV188" s="2">
        <v>5950000</v>
      </c>
      <c r="BW188" s="2">
        <v>2865800</v>
      </c>
      <c r="BX188" s="2">
        <v>1688700</v>
      </c>
      <c r="BY188" s="2">
        <v>2007300</v>
      </c>
      <c r="BZ188" s="2">
        <v>1775400</v>
      </c>
      <c r="CA188" s="2">
        <v>3268300</v>
      </c>
      <c r="CB188" s="2">
        <v>3007600</v>
      </c>
      <c r="CC188" s="2">
        <v>2633200</v>
      </c>
      <c r="CD188" s="2">
        <v>2979200</v>
      </c>
      <c r="CE188" s="2">
        <v>2646600</v>
      </c>
      <c r="CF188" s="2">
        <v>2670300</v>
      </c>
      <c r="CG188" s="2">
        <v>3584200</v>
      </c>
      <c r="CH188" s="2">
        <v>3958600</v>
      </c>
      <c r="CI188" s="2">
        <v>2885200</v>
      </c>
      <c r="CJ188" s="2">
        <v>5745000</v>
      </c>
      <c r="CK188" s="2">
        <v>5337200</v>
      </c>
      <c r="CL188" s="2">
        <v>2538500</v>
      </c>
      <c r="CM188" s="2">
        <v>3415000</v>
      </c>
      <c r="CN188" s="2">
        <v>2541400</v>
      </c>
      <c r="CO188" s="2">
        <v>2324700</v>
      </c>
      <c r="CP188" s="2">
        <v>2121900</v>
      </c>
      <c r="CQ188" s="2">
        <v>2860600</v>
      </c>
      <c r="CR188" s="2">
        <v>2633200</v>
      </c>
      <c r="CS188" s="2">
        <v>2698500</v>
      </c>
      <c r="CT188" s="2">
        <v>3850300</v>
      </c>
      <c r="CU188" s="2">
        <v>3873300</v>
      </c>
      <c r="CV188" s="2">
        <v>2170300</v>
      </c>
      <c r="CW188" s="2">
        <v>2328700</v>
      </c>
      <c r="CX188" s="2">
        <v>2849500</v>
      </c>
      <c r="CY188" s="2">
        <v>2480300</v>
      </c>
      <c r="CZ188" s="2">
        <v>2699200</v>
      </c>
      <c r="DA188" s="2">
        <v>2933100</v>
      </c>
      <c r="DB188" s="2">
        <v>3888200</v>
      </c>
      <c r="DC188" s="2">
        <v>4493200</v>
      </c>
      <c r="DD188" s="2">
        <v>3881600</v>
      </c>
      <c r="DE188" s="2">
        <v>4723000</v>
      </c>
      <c r="DF188" s="2">
        <v>7332100</v>
      </c>
      <c r="DG188" s="2">
        <v>4800200</v>
      </c>
      <c r="DH188" s="2">
        <v>5276900</v>
      </c>
      <c r="DI188" s="2">
        <v>3548700</v>
      </c>
      <c r="DJ188" s="2">
        <v>4491800</v>
      </c>
      <c r="DK188" s="2">
        <v>4364300</v>
      </c>
      <c r="DL188" s="2">
        <v>6480100</v>
      </c>
      <c r="DM188" s="2">
        <v>4803100</v>
      </c>
      <c r="DN188" s="2">
        <v>2762400</v>
      </c>
      <c r="DO188" s="2">
        <v>2233000</v>
      </c>
      <c r="DP188" s="2">
        <v>3291400</v>
      </c>
      <c r="DQ188" s="2">
        <v>4658000</v>
      </c>
      <c r="DR188" s="2">
        <v>7224400</v>
      </c>
      <c r="DS188" s="2">
        <v>16034400</v>
      </c>
      <c r="DT188" s="2">
        <v>4035700</v>
      </c>
      <c r="DU188" s="2">
        <v>4234500</v>
      </c>
      <c r="DV188" s="2">
        <v>2589800</v>
      </c>
      <c r="DW188" s="2">
        <v>2205700</v>
      </c>
      <c r="DX188" s="2">
        <v>2313100</v>
      </c>
      <c r="DY188" s="2">
        <v>2378500</v>
      </c>
      <c r="DZ188" s="2">
        <v>2998600</v>
      </c>
      <c r="EA188" s="2">
        <v>2561000</v>
      </c>
      <c r="EB188" s="2">
        <v>3389800</v>
      </c>
      <c r="EC188" s="2">
        <v>3562200</v>
      </c>
      <c r="ED188" s="2">
        <v>2694200</v>
      </c>
      <c r="EE188" s="2">
        <v>2924800</v>
      </c>
      <c r="EF188" s="2">
        <v>3453300</v>
      </c>
      <c r="EG188" s="2">
        <v>2709200</v>
      </c>
      <c r="EH188" s="2">
        <v>3173300</v>
      </c>
      <c r="EI188" s="2">
        <v>2305400</v>
      </c>
      <c r="EJ188" s="2">
        <v>3787600</v>
      </c>
      <c r="EK188" s="2">
        <v>2275000</v>
      </c>
      <c r="EL188" s="2">
        <v>3497700</v>
      </c>
      <c r="EM188" s="2">
        <v>2602900</v>
      </c>
      <c r="EN188" s="2">
        <v>2883100</v>
      </c>
      <c r="EO188" s="2">
        <v>2188000</v>
      </c>
      <c r="EP188" s="2">
        <v>2570700</v>
      </c>
      <c r="EQ188" s="2">
        <v>2663400</v>
      </c>
      <c r="ER188" s="2">
        <v>3637400</v>
      </c>
      <c r="ES188" s="2">
        <v>3178600</v>
      </c>
      <c r="ET188" s="2">
        <v>1955300</v>
      </c>
      <c r="EU188" s="2">
        <v>1668500</v>
      </c>
      <c r="EV188" s="2">
        <v>1980700</v>
      </c>
      <c r="EW188" s="2">
        <v>1270800</v>
      </c>
      <c r="EX188" s="2">
        <v>1542200</v>
      </c>
      <c r="EY188" s="2">
        <v>1957900</v>
      </c>
      <c r="EZ188" s="2">
        <v>1839700</v>
      </c>
      <c r="FA188" s="2">
        <v>2617900</v>
      </c>
      <c r="FB188" s="2">
        <v>2423800</v>
      </c>
      <c r="FC188" s="2">
        <v>2587400</v>
      </c>
      <c r="FD188" s="2">
        <v>2515300</v>
      </c>
      <c r="FE188" s="2">
        <v>2284000</v>
      </c>
      <c r="FF188" s="2">
        <v>3571000</v>
      </c>
      <c r="FG188" s="2">
        <v>1903000</v>
      </c>
      <c r="FH188" s="2">
        <v>2951400</v>
      </c>
      <c r="FI188" s="2">
        <v>1825500</v>
      </c>
      <c r="FJ188" s="2">
        <v>2043900</v>
      </c>
      <c r="FK188" s="2">
        <v>4240500</v>
      </c>
      <c r="FL188" s="2">
        <v>2281400</v>
      </c>
      <c r="FM188" s="2">
        <v>1776300</v>
      </c>
      <c r="FN188" s="2">
        <v>1810000</v>
      </c>
      <c r="FO188" s="2">
        <v>2160600</v>
      </c>
      <c r="FP188" s="2">
        <v>1896700</v>
      </c>
      <c r="FQ188" s="2">
        <v>2337300</v>
      </c>
      <c r="FR188" s="2">
        <v>2417000</v>
      </c>
      <c r="FS188" s="2">
        <v>2873300</v>
      </c>
      <c r="FT188" s="2">
        <v>3351600</v>
      </c>
      <c r="FU188" s="2">
        <v>2906800</v>
      </c>
      <c r="FV188" s="2">
        <v>2682700</v>
      </c>
      <c r="FW188" s="2">
        <v>5139400</v>
      </c>
      <c r="FX188" s="2">
        <v>5893800</v>
      </c>
      <c r="FY188" s="2">
        <v>4973900</v>
      </c>
      <c r="FZ188" s="2">
        <v>3265300</v>
      </c>
      <c r="GA188" s="2">
        <v>5836700</v>
      </c>
      <c r="GB188" s="2">
        <v>12514600</v>
      </c>
      <c r="GC188" s="2">
        <v>2181500</v>
      </c>
      <c r="GD188" s="2">
        <v>1866800</v>
      </c>
      <c r="GE188" s="2">
        <v>1906200</v>
      </c>
      <c r="GF188" s="2">
        <v>2666300</v>
      </c>
      <c r="GG188" s="2">
        <v>2286700</v>
      </c>
      <c r="GH188" s="2">
        <v>1744300</v>
      </c>
      <c r="GI188" s="2">
        <v>5738300</v>
      </c>
      <c r="GJ188" s="2">
        <v>1600200</v>
      </c>
      <c r="GK188" s="2">
        <v>1943000</v>
      </c>
      <c r="GL188" s="2">
        <v>1790000</v>
      </c>
      <c r="GM188" s="2">
        <v>2251700</v>
      </c>
      <c r="GN188" s="2">
        <v>1317700</v>
      </c>
      <c r="GO188" s="2">
        <v>910600</v>
      </c>
      <c r="GP188" s="2">
        <v>1693700</v>
      </c>
      <c r="GQ188" s="2">
        <v>1591500</v>
      </c>
      <c r="GR188" s="2">
        <v>1351700</v>
      </c>
      <c r="GS188" s="2">
        <v>1847200</v>
      </c>
      <c r="GT188" s="2">
        <v>1944700</v>
      </c>
      <c r="GU188" s="2">
        <v>3309000</v>
      </c>
      <c r="GV188" s="2">
        <v>1795300</v>
      </c>
      <c r="GW188" s="2">
        <v>1956700</v>
      </c>
      <c r="GX188" s="2">
        <v>2062400</v>
      </c>
      <c r="GY188" s="2">
        <v>2107700</v>
      </c>
      <c r="GZ188" s="2">
        <v>2893400</v>
      </c>
      <c r="HA188" s="2">
        <v>2201500</v>
      </c>
      <c r="HB188" s="2">
        <v>1546000</v>
      </c>
      <c r="HC188" s="2">
        <v>1716000</v>
      </c>
      <c r="HD188" s="2">
        <v>1461100</v>
      </c>
      <c r="HE188" s="2">
        <v>1585500</v>
      </c>
      <c r="HF188" s="2">
        <v>1937700</v>
      </c>
      <c r="HG188" s="2">
        <v>1799200</v>
      </c>
      <c r="HH188" s="2">
        <v>1930600</v>
      </c>
      <c r="HI188" s="2">
        <v>2462000</v>
      </c>
      <c r="HJ188" s="2">
        <v>3763200</v>
      </c>
      <c r="HK188" s="2">
        <v>2567400</v>
      </c>
      <c r="HL188" s="2">
        <v>1760800</v>
      </c>
      <c r="HM188" s="2">
        <v>1894600</v>
      </c>
      <c r="HN188" s="2">
        <v>2209700</v>
      </c>
      <c r="HO188" s="2">
        <v>1688800</v>
      </c>
      <c r="HP188" s="2">
        <v>1828400</v>
      </c>
      <c r="HQ188" s="2">
        <v>1804200</v>
      </c>
      <c r="HR188" s="2">
        <v>2083600</v>
      </c>
      <c r="HS188" s="2">
        <v>1766700</v>
      </c>
      <c r="HT188" s="2">
        <v>1424200</v>
      </c>
      <c r="HU188" s="2">
        <v>1836000</v>
      </c>
      <c r="HV188" s="2">
        <v>1822600</v>
      </c>
      <c r="HW188" s="2">
        <v>2263400</v>
      </c>
      <c r="HX188" s="2">
        <v>2378100</v>
      </c>
      <c r="HY188" s="2">
        <v>2013700</v>
      </c>
      <c r="HZ188" s="2">
        <v>2248300</v>
      </c>
      <c r="IA188" s="2">
        <v>2194600</v>
      </c>
      <c r="IB188" s="2">
        <v>2119100</v>
      </c>
      <c r="IC188" s="2">
        <v>2230600</v>
      </c>
      <c r="ID188" s="2">
        <v>2914100</v>
      </c>
      <c r="IE188" s="2">
        <v>3703500</v>
      </c>
      <c r="IF188" s="2">
        <v>2884700</v>
      </c>
      <c r="IG188" s="2">
        <v>2304400</v>
      </c>
      <c r="IH188" s="2">
        <v>2189700</v>
      </c>
      <c r="II188" s="2">
        <v>3594900</v>
      </c>
      <c r="IJ188" s="2">
        <v>9584600</v>
      </c>
      <c r="IK188" s="2">
        <v>14363400</v>
      </c>
      <c r="IL188" s="2">
        <v>4297300</v>
      </c>
      <c r="IM188" s="2">
        <v>3137700</v>
      </c>
      <c r="IN188" s="2">
        <v>3075600</v>
      </c>
      <c r="IO188" s="2">
        <v>1647700</v>
      </c>
      <c r="IP188" s="2">
        <v>2395200</v>
      </c>
      <c r="IQ188" s="2">
        <v>2932500</v>
      </c>
      <c r="IR188" s="2">
        <v>2103100</v>
      </c>
      <c r="IS188" s="2">
        <v>2632000</v>
      </c>
      <c r="IT188" s="2">
        <v>2444700</v>
      </c>
    </row>
    <row r="189" spans="1:254" ht="15.9" customHeight="1">
      <c r="A189" s="390" t="s">
        <v>372</v>
      </c>
      <c r="B189" s="46" t="inlineStr">
        <is>
          <t>ヤマトホールディングス</t>
        </is>
      </c>
      <c r="C189" s="50">
        <v>591200</v>
      </c>
      <c r="D189" s="16">
        <v>-1867900</v>
      </c>
      <c r="E189" s="21">
        <v>2459100</v>
      </c>
      <c r="F189" s="21">
        <v>1569000</v>
      </c>
      <c r="G189" s="21">
        <v>2884900</v>
      </c>
      <c r="H189" s="21">
        <v>1782000</v>
      </c>
      <c r="I189" s="21">
        <v>1771300</v>
      </c>
      <c r="J189" s="21">
        <v>1259000</v>
      </c>
      <c r="K189" s="21">
        <v>1998500</v>
      </c>
      <c r="L189" s="21">
        <v>1716700</v>
      </c>
      <c r="M189" s="21">
        <v>1781000</v>
      </c>
      <c r="N189" s="21">
        <v>1092400</v>
      </c>
      <c r="O189" s="21">
        <v>1171400</v>
      </c>
      <c r="P189" s="21">
        <v>1152300</v>
      </c>
      <c r="Q189" s="21">
        <v>1383200</v>
      </c>
      <c r="R189" s="21">
        <v>1636700</v>
      </c>
      <c r="S189" s="21">
        <v>643700</v>
      </c>
      <c r="T189" s="21">
        <v>550700</v>
      </c>
      <c r="U189" s="21">
        <v>1057200</v>
      </c>
      <c r="V189" s="21">
        <v>751700</v>
      </c>
      <c r="W189" s="21">
        <v>1095200</v>
      </c>
      <c r="X189" s="21">
        <v>770200</v>
      </c>
      <c r="Y189" s="21">
        <v>1174600</v>
      </c>
      <c r="Z189" s="21">
        <v>1319600</v>
      </c>
      <c r="AA189" s="21">
        <v>1923900</v>
      </c>
      <c r="AB189" s="21">
        <v>1914000</v>
      </c>
      <c r="AC189" s="21">
        <v>1371500</v>
      </c>
      <c r="AD189" s="21">
        <v>1134800</v>
      </c>
      <c r="AE189" s="21">
        <v>996700</v>
      </c>
      <c r="AF189" s="21">
        <v>1175100</v>
      </c>
      <c r="AG189" s="21">
        <v>960800</v>
      </c>
      <c r="AH189" s="21">
        <v>1772000</v>
      </c>
      <c r="AI189" s="21">
        <v>1370800</v>
      </c>
      <c r="AJ189" s="21">
        <v>996800</v>
      </c>
      <c r="AK189" s="21">
        <v>841800</v>
      </c>
      <c r="AL189" s="21">
        <v>2128900</v>
      </c>
      <c r="AM189" s="21">
        <v>988300</v>
      </c>
      <c r="AN189" s="21">
        <v>830300</v>
      </c>
      <c r="AO189" s="21">
        <v>1237400</v>
      </c>
      <c r="AP189" s="21">
        <v>1220300</v>
      </c>
      <c r="AQ189" s="21">
        <v>1338400</v>
      </c>
      <c r="AR189" s="21">
        <v>1193100</v>
      </c>
      <c r="AS189" s="21">
        <v>1015500</v>
      </c>
      <c r="AT189" s="21">
        <v>1311500</v>
      </c>
      <c r="AU189" s="21">
        <v>1136900</v>
      </c>
      <c r="AV189" s="21">
        <v>811200</v>
      </c>
      <c r="AW189" s="21">
        <v>704500</v>
      </c>
      <c r="AX189" s="21">
        <v>1110800</v>
      </c>
      <c r="AY189" s="21">
        <v>1229400</v>
      </c>
      <c r="AZ189" s="21">
        <v>1236100</v>
      </c>
      <c r="BA189" s="21">
        <v>2201000</v>
      </c>
      <c r="BB189" s="21">
        <v>825300</v>
      </c>
      <c r="BC189" s="21">
        <v>1015700</v>
      </c>
      <c r="BD189" s="21">
        <v>1037900</v>
      </c>
      <c r="BE189" s="21">
        <v>1580000</v>
      </c>
      <c r="BF189" s="21">
        <v>841100</v>
      </c>
      <c r="BG189" s="21">
        <v>1391400</v>
      </c>
      <c r="BH189" s="21">
        <v>985200</v>
      </c>
      <c r="BI189" s="21">
        <v>1231800</v>
      </c>
      <c r="BJ189" s="21">
        <v>940700</v>
      </c>
      <c r="BK189" s="21">
        <v>1469800</v>
      </c>
      <c r="BL189" s="21">
        <v>954000</v>
      </c>
      <c r="BM189" s="2">
        <v>914400</v>
      </c>
      <c r="BN189" s="2">
        <v>1104800</v>
      </c>
      <c r="BO189" s="2">
        <v>2066200</v>
      </c>
      <c r="BP189" s="2">
        <v>1682800</v>
      </c>
      <c r="BQ189" s="2">
        <v>2173800</v>
      </c>
      <c r="BR189" s="2">
        <v>1378800</v>
      </c>
      <c r="BS189" s="2">
        <v>1664900</v>
      </c>
      <c r="BT189" s="2">
        <v>1226400</v>
      </c>
      <c r="BU189" s="2">
        <v>1562800</v>
      </c>
      <c r="BV189" s="2">
        <v>931700</v>
      </c>
      <c r="BW189" s="2">
        <v>1059600</v>
      </c>
      <c r="BX189" s="2">
        <v>653200</v>
      </c>
      <c r="BY189" s="2">
        <v>713000</v>
      </c>
      <c r="BZ189" s="2">
        <v>1070300</v>
      </c>
      <c r="CA189" s="2">
        <v>892800</v>
      </c>
      <c r="CB189" s="2">
        <v>1314800</v>
      </c>
      <c r="CC189" s="2">
        <v>1145900</v>
      </c>
      <c r="CD189" s="2">
        <v>954800</v>
      </c>
      <c r="CE189" s="2">
        <v>1367000</v>
      </c>
      <c r="CF189" s="2">
        <v>1269500</v>
      </c>
      <c r="CG189" s="2">
        <v>1318300</v>
      </c>
      <c r="CH189" s="2">
        <v>1771500</v>
      </c>
      <c r="CI189" s="2">
        <v>1071200</v>
      </c>
      <c r="CJ189" s="2">
        <v>801000</v>
      </c>
      <c r="CK189" s="2">
        <v>1273000</v>
      </c>
      <c r="CL189" s="2">
        <v>1149800</v>
      </c>
      <c r="CM189" s="2">
        <v>1422900</v>
      </c>
      <c r="CN189" s="2">
        <v>1358500</v>
      </c>
      <c r="CO189" s="2">
        <v>1533000</v>
      </c>
      <c r="CP189" s="2">
        <v>1367900</v>
      </c>
      <c r="CQ189" s="2">
        <v>999200</v>
      </c>
      <c r="CR189" s="2">
        <v>2098500</v>
      </c>
      <c r="CS189" s="2">
        <v>1045100</v>
      </c>
      <c r="CT189" s="2">
        <v>1779500</v>
      </c>
      <c r="CU189" s="2">
        <v>2012400</v>
      </c>
      <c r="CV189" s="2">
        <v>907100</v>
      </c>
      <c r="CW189" s="2">
        <v>842700</v>
      </c>
      <c r="CX189" s="2">
        <v>929400</v>
      </c>
      <c r="CY189" s="2">
        <v>1634300</v>
      </c>
      <c r="CZ189" s="2">
        <v>1342900</v>
      </c>
      <c r="DA189" s="2">
        <v>1062300</v>
      </c>
      <c r="DB189" s="2">
        <v>1397300</v>
      </c>
      <c r="DC189" s="2">
        <v>2234500</v>
      </c>
      <c r="DD189" s="2">
        <v>1160200</v>
      </c>
      <c r="DE189" s="2">
        <v>1038400</v>
      </c>
      <c r="DF189" s="2">
        <v>1743100</v>
      </c>
      <c r="DG189" s="2">
        <v>1379700</v>
      </c>
      <c r="DH189" s="2">
        <v>1280800</v>
      </c>
      <c r="DI189" s="2">
        <v>1601300</v>
      </c>
      <c r="DJ189" s="2">
        <v>1844700</v>
      </c>
      <c r="DK189" s="2">
        <v>2321700</v>
      </c>
      <c r="DL189" s="2">
        <v>1115400</v>
      </c>
      <c r="DM189" s="2">
        <v>1117800</v>
      </c>
      <c r="DN189" s="2">
        <v>1105000</v>
      </c>
      <c r="DO189" s="2">
        <v>737600</v>
      </c>
      <c r="DP189" s="2">
        <v>621800</v>
      </c>
      <c r="DQ189" s="2">
        <v>1270900</v>
      </c>
      <c r="DR189" s="2">
        <v>3228400</v>
      </c>
      <c r="DS189" s="2">
        <v>936400</v>
      </c>
      <c r="DT189" s="2">
        <v>1423700</v>
      </c>
      <c r="DU189" s="2">
        <v>1948200</v>
      </c>
      <c r="DV189" s="2">
        <v>984600</v>
      </c>
      <c r="DW189" s="2">
        <v>1464900</v>
      </c>
      <c r="DX189" s="2">
        <v>1996900</v>
      </c>
      <c r="DY189" s="2">
        <v>4452900</v>
      </c>
      <c r="DZ189" s="2">
        <v>1867600</v>
      </c>
      <c r="EA189" s="2">
        <v>1024500</v>
      </c>
      <c r="EB189" s="2">
        <v>794900</v>
      </c>
      <c r="EC189" s="2">
        <v>802100</v>
      </c>
      <c r="ED189" s="2">
        <v>824400</v>
      </c>
      <c r="EE189" s="2">
        <v>1481000</v>
      </c>
      <c r="EF189" s="2">
        <v>879700</v>
      </c>
      <c r="EG189" s="2">
        <v>1132200</v>
      </c>
      <c r="EH189" s="2">
        <v>884900</v>
      </c>
      <c r="EI189" s="2">
        <v>936600</v>
      </c>
      <c r="EJ189" s="2">
        <v>920400</v>
      </c>
      <c r="EK189" s="2">
        <v>1316900</v>
      </c>
      <c r="EL189" s="2">
        <v>1114700</v>
      </c>
      <c r="EM189" s="2">
        <v>1445900</v>
      </c>
      <c r="EN189" s="2">
        <v>1630500</v>
      </c>
      <c r="EO189" s="2">
        <v>3104100</v>
      </c>
      <c r="EP189" s="2">
        <v>730900</v>
      </c>
      <c r="EQ189" s="2">
        <v>753100</v>
      </c>
      <c r="ER189" s="2">
        <v>766400</v>
      </c>
      <c r="ES189" s="2">
        <v>894900</v>
      </c>
      <c r="ET189" s="2">
        <v>733200</v>
      </c>
      <c r="EU189" s="2">
        <v>599700</v>
      </c>
      <c r="EV189" s="2">
        <v>502600</v>
      </c>
      <c r="EW189" s="2">
        <v>834400</v>
      </c>
      <c r="EX189" s="2">
        <v>720800</v>
      </c>
      <c r="EY189" s="2">
        <v>737100</v>
      </c>
      <c r="EZ189" s="2">
        <v>644700</v>
      </c>
      <c r="FA189" s="2">
        <v>826900</v>
      </c>
      <c r="FB189" s="2">
        <v>549200</v>
      </c>
      <c r="FC189" s="2">
        <v>583300</v>
      </c>
      <c r="FD189" s="2">
        <v>571800</v>
      </c>
      <c r="FE189" s="2">
        <v>596100</v>
      </c>
      <c r="FF189" s="2">
        <v>1403600</v>
      </c>
      <c r="FG189" s="2">
        <v>1259700</v>
      </c>
      <c r="FH189" s="2">
        <v>1169300</v>
      </c>
      <c r="FI189" s="2">
        <v>1039800</v>
      </c>
      <c r="FJ189" s="2">
        <v>667300</v>
      </c>
      <c r="FK189" s="2">
        <v>973700</v>
      </c>
      <c r="FL189" s="2">
        <v>696900</v>
      </c>
      <c r="FM189" s="2">
        <v>670800</v>
      </c>
      <c r="FN189" s="2">
        <v>496200</v>
      </c>
      <c r="FO189" s="2">
        <v>654600</v>
      </c>
      <c r="FP189" s="2">
        <v>396800</v>
      </c>
      <c r="FQ189" s="2">
        <v>370900</v>
      </c>
      <c r="FR189" s="2">
        <v>732400</v>
      </c>
      <c r="FS189" s="2">
        <v>1195100</v>
      </c>
      <c r="FT189" s="2">
        <v>865800</v>
      </c>
      <c r="FU189" s="2">
        <v>961700</v>
      </c>
      <c r="FV189" s="2">
        <v>772900</v>
      </c>
      <c r="FW189" s="2">
        <v>656200</v>
      </c>
      <c r="FX189" s="2">
        <v>639100</v>
      </c>
      <c r="FY189" s="2">
        <v>771400</v>
      </c>
      <c r="FZ189" s="2">
        <v>732600</v>
      </c>
      <c r="GA189" s="2">
        <v>890400</v>
      </c>
      <c r="GB189" s="2">
        <v>585600</v>
      </c>
      <c r="GC189" s="2">
        <v>1081300</v>
      </c>
      <c r="GD189" s="2">
        <v>924500</v>
      </c>
      <c r="GE189" s="2">
        <v>821400</v>
      </c>
      <c r="GF189" s="2">
        <v>1279400</v>
      </c>
      <c r="GG189" s="2">
        <v>2039300</v>
      </c>
      <c r="GH189" s="2">
        <v>3820200</v>
      </c>
      <c r="GI189" s="2">
        <v>1688200</v>
      </c>
      <c r="GJ189" s="2">
        <v>764700</v>
      </c>
      <c r="GK189" s="2">
        <v>931600</v>
      </c>
      <c r="GL189" s="2">
        <v>1607400</v>
      </c>
      <c r="GM189" s="2">
        <v>870700</v>
      </c>
      <c r="GN189" s="2">
        <v>951100</v>
      </c>
      <c r="GO189" s="2">
        <v>871100</v>
      </c>
      <c r="GP189" s="2">
        <v>660200</v>
      </c>
      <c r="GQ189" s="2">
        <v>1051800</v>
      </c>
      <c r="GR189" s="2">
        <v>720600</v>
      </c>
      <c r="GS189" s="2">
        <v>665700</v>
      </c>
      <c r="GT189" s="2">
        <v>983900</v>
      </c>
      <c r="GU189" s="2">
        <v>1118900</v>
      </c>
      <c r="GV189" s="2">
        <v>1671700</v>
      </c>
      <c r="GW189" s="2">
        <v>1430800</v>
      </c>
      <c r="GX189" s="2">
        <v>1268000</v>
      </c>
      <c r="GY189" s="2">
        <v>2451900</v>
      </c>
      <c r="GZ189" s="2">
        <v>1284900</v>
      </c>
      <c r="HA189" s="2">
        <v>930400</v>
      </c>
      <c r="HB189" s="2">
        <v>1004100</v>
      </c>
      <c r="HC189" s="2">
        <v>956100</v>
      </c>
      <c r="HD189" s="2">
        <v>769000</v>
      </c>
      <c r="HE189" s="2">
        <v>904800</v>
      </c>
      <c r="HF189" s="2">
        <v>1128600</v>
      </c>
      <c r="HG189" s="2">
        <v>1460600</v>
      </c>
      <c r="HH189" s="2">
        <v>811900</v>
      </c>
      <c r="HI189" s="2">
        <v>909400</v>
      </c>
      <c r="HJ189" s="2">
        <v>1896400</v>
      </c>
      <c r="HK189" s="2">
        <v>558900</v>
      </c>
      <c r="HL189" s="2">
        <v>782700</v>
      </c>
      <c r="HM189" s="2">
        <v>607900</v>
      </c>
      <c r="HN189" s="2">
        <v>1054900</v>
      </c>
      <c r="HO189" s="2">
        <v>689500</v>
      </c>
      <c r="HP189" s="2">
        <v>1095000</v>
      </c>
      <c r="HQ189" s="2">
        <v>1042500</v>
      </c>
      <c r="HR189" s="2">
        <v>1149700</v>
      </c>
      <c r="HS189" s="2">
        <v>2156700</v>
      </c>
      <c r="HT189" s="2">
        <v>1010000</v>
      </c>
      <c r="HU189" s="2">
        <v>961400</v>
      </c>
      <c r="HV189" s="2">
        <v>839200</v>
      </c>
      <c r="HW189" s="2">
        <v>851400</v>
      </c>
      <c r="HX189" s="2">
        <v>741000</v>
      </c>
      <c r="HY189" s="2">
        <v>942600</v>
      </c>
      <c r="HZ189" s="2">
        <v>942700</v>
      </c>
      <c r="IA189" s="2">
        <v>1848900</v>
      </c>
      <c r="IB189" s="2">
        <v>1379900</v>
      </c>
      <c r="IC189" s="2">
        <v>797100</v>
      </c>
      <c r="ID189" s="2">
        <v>1084500</v>
      </c>
      <c r="IE189" s="2">
        <v>1593500</v>
      </c>
      <c r="IF189" s="2">
        <v>1550600</v>
      </c>
      <c r="IG189" s="2">
        <v>1838400</v>
      </c>
      <c r="IH189" s="2">
        <v>1860300</v>
      </c>
      <c r="II189" s="2">
        <v>1773900</v>
      </c>
      <c r="IJ189" s="2">
        <v>1968700</v>
      </c>
      <c r="IK189" s="2">
        <v>1994500</v>
      </c>
      <c r="IL189" s="2">
        <v>2411600</v>
      </c>
      <c r="IM189" s="2">
        <v>2374600</v>
      </c>
      <c r="IN189" s="2">
        <v>2422000</v>
      </c>
      <c r="IO189" s="2">
        <v>1696300</v>
      </c>
      <c r="IP189" s="2">
        <v>1614000</v>
      </c>
      <c r="IQ189" s="2">
        <v>2932000</v>
      </c>
      <c r="IR189" s="2">
        <v>7174500</v>
      </c>
      <c r="IS189" s="2">
        <v>1328800</v>
      </c>
      <c r="IT189" s="2">
        <v>1007400</v>
      </c>
    </row>
    <row r="190" spans="1:254" ht="15.9" customHeight="1">
      <c r="A190" s="390" t="s">
        <v>373</v>
      </c>
      <c r="B190" s="46" t="s">
        <v>374</v>
      </c>
      <c r="C190" s="50">
        <v>716400</v>
      </c>
      <c r="D190" s="16">
        <v>-1172300</v>
      </c>
      <c r="E190" s="21">
        <v>1888700</v>
      </c>
      <c r="F190" s="21">
        <v>2222400</v>
      </c>
      <c r="G190" s="21">
        <v>1873900</v>
      </c>
      <c r="H190" s="21">
        <v>2354200</v>
      </c>
      <c r="I190" s="21">
        <v>2305400</v>
      </c>
      <c r="J190" s="21">
        <v>3703800</v>
      </c>
      <c r="K190" s="21">
        <v>2814600</v>
      </c>
      <c r="L190" s="21">
        <v>2327500</v>
      </c>
      <c r="M190" s="21">
        <v>2262800</v>
      </c>
      <c r="N190" s="21">
        <v>2383700</v>
      </c>
      <c r="O190" s="21">
        <v>2936500</v>
      </c>
      <c r="P190" s="21">
        <v>2945400</v>
      </c>
      <c r="Q190" s="21">
        <v>2421800</v>
      </c>
      <c r="R190" s="21">
        <v>2082200</v>
      </c>
      <c r="S190" s="21">
        <v>1794800</v>
      </c>
      <c r="T190" s="21">
        <v>2053100</v>
      </c>
      <c r="U190" s="21">
        <v>1585100</v>
      </c>
      <c r="V190" s="21">
        <v>1551500</v>
      </c>
      <c r="W190" s="21">
        <v>1744200</v>
      </c>
      <c r="X190" s="21">
        <v>1791200</v>
      </c>
      <c r="Y190" s="21">
        <v>3615700</v>
      </c>
      <c r="Z190" s="21">
        <v>2424700</v>
      </c>
      <c r="AA190" s="21">
        <v>1864100</v>
      </c>
      <c r="AB190" s="21">
        <v>2081400</v>
      </c>
      <c r="AC190" s="21">
        <v>2319000</v>
      </c>
      <c r="AD190" s="21">
        <v>2363900</v>
      </c>
      <c r="AE190" s="21">
        <v>3486000</v>
      </c>
      <c r="AF190" s="21">
        <v>2461300</v>
      </c>
      <c r="AG190" s="21">
        <v>2028900</v>
      </c>
      <c r="AH190" s="21">
        <v>2194900</v>
      </c>
      <c r="AI190" s="21">
        <v>3354400</v>
      </c>
      <c r="AJ190" s="21">
        <v>2046800</v>
      </c>
      <c r="AK190" s="21">
        <v>1842700</v>
      </c>
      <c r="AL190" s="21">
        <v>2366200</v>
      </c>
      <c r="AM190" s="21">
        <v>1937900</v>
      </c>
      <c r="AN190" s="21">
        <v>1669300</v>
      </c>
      <c r="AO190" s="21">
        <v>1595600</v>
      </c>
      <c r="AP190" s="21">
        <v>1853000</v>
      </c>
      <c r="AQ190" s="21">
        <v>3388500</v>
      </c>
      <c r="AR190" s="21">
        <v>2324000</v>
      </c>
      <c r="AS190" s="21">
        <v>4057700</v>
      </c>
      <c r="AT190" s="21">
        <v>3739000</v>
      </c>
      <c r="AU190" s="21">
        <v>2788700</v>
      </c>
      <c r="AV190" s="21">
        <v>2638600</v>
      </c>
      <c r="AW190" s="21">
        <v>1908600</v>
      </c>
      <c r="AX190" s="21">
        <v>3246600</v>
      </c>
      <c r="AY190" s="21">
        <v>2243900</v>
      </c>
      <c r="AZ190" s="21">
        <v>3698000</v>
      </c>
      <c r="BA190" s="21">
        <v>6682400</v>
      </c>
      <c r="BB190" s="21">
        <v>3211400</v>
      </c>
      <c r="BC190" s="21">
        <v>2426500</v>
      </c>
      <c r="BD190" s="21">
        <v>2087300</v>
      </c>
      <c r="BE190" s="21">
        <v>2491400</v>
      </c>
      <c r="BF190" s="21">
        <v>2381800</v>
      </c>
      <c r="BG190" s="21">
        <v>2416500</v>
      </c>
      <c r="BH190" s="21">
        <v>3038800</v>
      </c>
      <c r="BI190" s="21">
        <v>3973700</v>
      </c>
      <c r="BJ190" s="21">
        <v>6689000</v>
      </c>
      <c r="BK190" s="21">
        <v>3197800</v>
      </c>
      <c r="BL190" s="21">
        <v>1451800</v>
      </c>
      <c r="BM190" s="2">
        <v>2506300</v>
      </c>
      <c r="BN190" s="2">
        <v>1467900</v>
      </c>
      <c r="BO190" s="2">
        <v>1692900</v>
      </c>
      <c r="BP190" s="2">
        <v>2248300</v>
      </c>
      <c r="BQ190" s="2">
        <v>2658100</v>
      </c>
      <c r="BR190" s="2">
        <v>1966200</v>
      </c>
      <c r="BS190" s="2">
        <v>2438600</v>
      </c>
      <c r="BT190" s="2">
        <v>2206100</v>
      </c>
      <c r="BU190" s="2">
        <v>1582000</v>
      </c>
      <c r="BV190" s="2">
        <v>1562300</v>
      </c>
      <c r="BW190" s="2">
        <v>2535100</v>
      </c>
      <c r="BX190" s="2">
        <v>2303300</v>
      </c>
      <c r="BY190" s="2">
        <v>2341600</v>
      </c>
      <c r="BZ190" s="2">
        <v>1268700</v>
      </c>
      <c r="CA190" s="2">
        <v>2388400</v>
      </c>
      <c r="CB190" s="2">
        <v>2005300</v>
      </c>
      <c r="CC190" s="2">
        <v>2605700</v>
      </c>
      <c r="CD190" s="2">
        <v>2380300</v>
      </c>
      <c r="CE190" s="2">
        <v>1427800</v>
      </c>
      <c r="CF190" s="2">
        <v>1846300</v>
      </c>
      <c r="CG190" s="2">
        <v>2056500</v>
      </c>
      <c r="CH190" s="2">
        <v>2197000</v>
      </c>
      <c r="CI190" s="2">
        <v>1798300</v>
      </c>
      <c r="CJ190" s="2">
        <v>2097800</v>
      </c>
      <c r="CK190" s="2">
        <v>1850500</v>
      </c>
      <c r="CL190" s="2">
        <v>2258700</v>
      </c>
      <c r="CM190" s="2">
        <v>2996600</v>
      </c>
      <c r="CN190" s="2">
        <v>3157800</v>
      </c>
      <c r="CO190" s="2">
        <v>2249000</v>
      </c>
      <c r="CP190" s="2">
        <v>1074600</v>
      </c>
      <c r="CQ190" s="2">
        <v>783400</v>
      </c>
      <c r="CR190" s="2">
        <v>838300</v>
      </c>
      <c r="CS190" s="2">
        <v>603900</v>
      </c>
      <c r="CT190" s="2">
        <v>1106200</v>
      </c>
      <c r="CU190" s="2">
        <v>1153500</v>
      </c>
      <c r="CV190" s="2">
        <v>770800</v>
      </c>
      <c r="CW190" s="2">
        <v>867100</v>
      </c>
      <c r="CX190" s="2">
        <v>722000</v>
      </c>
      <c r="CY190" s="2">
        <v>1036800</v>
      </c>
      <c r="CZ190" s="2">
        <v>1099800</v>
      </c>
      <c r="DA190" s="2">
        <v>855700</v>
      </c>
      <c r="DB190" s="2">
        <v>1086200</v>
      </c>
      <c r="DC190" s="2">
        <v>1200300</v>
      </c>
      <c r="DD190" s="2">
        <v>953700</v>
      </c>
      <c r="DE190" s="2">
        <v>1267300</v>
      </c>
      <c r="DF190" s="2">
        <v>1336200</v>
      </c>
      <c r="DG190" s="2">
        <v>985000</v>
      </c>
      <c r="DH190" s="2">
        <v>1204000</v>
      </c>
      <c r="DI190" s="2">
        <v>1559600</v>
      </c>
      <c r="DJ190" s="2">
        <v>1327000</v>
      </c>
      <c r="DK190" s="2">
        <v>1100200</v>
      </c>
      <c r="DL190" s="2">
        <v>1411000</v>
      </c>
      <c r="DM190" s="2">
        <v>1088600</v>
      </c>
      <c r="DN190" s="2">
        <v>702800</v>
      </c>
      <c r="DO190" s="2">
        <v>895200</v>
      </c>
      <c r="DP190" s="2">
        <v>1218500</v>
      </c>
      <c r="DQ190" s="2">
        <v>1622000</v>
      </c>
      <c r="DR190" s="2">
        <v>1336300</v>
      </c>
      <c r="DS190" s="2">
        <v>1819000</v>
      </c>
      <c r="DT190" s="2">
        <v>806400</v>
      </c>
      <c r="DU190" s="2">
        <v>1017800</v>
      </c>
      <c r="DV190" s="2">
        <v>794300</v>
      </c>
      <c r="DW190" s="2">
        <v>921700</v>
      </c>
      <c r="DX190" s="2">
        <v>897100</v>
      </c>
      <c r="DY190" s="2">
        <v>970300</v>
      </c>
      <c r="DZ190" s="2">
        <v>1096900</v>
      </c>
      <c r="EA190" s="2">
        <v>1178500</v>
      </c>
      <c r="EB190" s="2">
        <v>882800</v>
      </c>
      <c r="EC190" s="2">
        <v>694600</v>
      </c>
      <c r="ED190" s="2">
        <v>1040200</v>
      </c>
      <c r="EE190" s="2">
        <v>1520600</v>
      </c>
      <c r="EF190" s="2">
        <v>998200</v>
      </c>
      <c r="EG190" s="2">
        <v>1043100</v>
      </c>
      <c r="EH190" s="2">
        <v>966000</v>
      </c>
      <c r="EI190" s="2">
        <v>757000</v>
      </c>
      <c r="EJ190" s="2">
        <v>1565400</v>
      </c>
      <c r="EK190" s="2">
        <v>698300</v>
      </c>
      <c r="EL190" s="2">
        <v>737500</v>
      </c>
      <c r="EM190" s="2">
        <v>725300</v>
      </c>
      <c r="EN190" s="2">
        <v>882400</v>
      </c>
      <c r="EO190" s="2">
        <v>666200</v>
      </c>
      <c r="EP190" s="2">
        <v>784800</v>
      </c>
      <c r="EQ190" s="2">
        <v>786900</v>
      </c>
      <c r="ER190" s="2">
        <v>848700</v>
      </c>
      <c r="ES190" s="2">
        <v>835700</v>
      </c>
      <c r="ET190" s="2">
        <v>429300</v>
      </c>
      <c r="EU190" s="2">
        <v>699800</v>
      </c>
      <c r="EV190" s="2">
        <v>371500</v>
      </c>
      <c r="EW190" s="2">
        <v>264700</v>
      </c>
      <c r="EX190" s="2">
        <v>665600</v>
      </c>
      <c r="EY190" s="2">
        <v>795100</v>
      </c>
      <c r="EZ190" s="2">
        <v>1310800</v>
      </c>
      <c r="FA190" s="2">
        <v>1698200</v>
      </c>
      <c r="FB190" s="2">
        <v>824800</v>
      </c>
      <c r="FC190" s="2">
        <v>1158800</v>
      </c>
      <c r="FD190" s="2">
        <v>840800</v>
      </c>
      <c r="FE190" s="2">
        <v>719900</v>
      </c>
      <c r="FF190" s="2">
        <v>703800</v>
      </c>
      <c r="FG190" s="2">
        <v>713900</v>
      </c>
      <c r="FH190" s="2">
        <v>611200</v>
      </c>
      <c r="FI190" s="2">
        <v>651600</v>
      </c>
      <c r="FJ190" s="2">
        <v>430000</v>
      </c>
      <c r="FK190" s="2">
        <v>517000</v>
      </c>
      <c r="FL190" s="2">
        <v>653100</v>
      </c>
      <c r="FM190" s="2">
        <v>578300</v>
      </c>
      <c r="FN190" s="2">
        <v>695600</v>
      </c>
      <c r="FO190" s="2">
        <v>867100</v>
      </c>
      <c r="FP190" s="2">
        <v>715900</v>
      </c>
      <c r="FQ190" s="2">
        <v>552700</v>
      </c>
      <c r="FR190" s="2">
        <v>652600</v>
      </c>
      <c r="FS190" s="2">
        <v>756900</v>
      </c>
      <c r="FT190" s="2">
        <v>1131500</v>
      </c>
      <c r="FU190" s="2">
        <v>755900</v>
      </c>
      <c r="FV190" s="2">
        <v>1028000</v>
      </c>
      <c r="FW190" s="2">
        <v>1690900</v>
      </c>
      <c r="FX190" s="2">
        <v>2491600</v>
      </c>
      <c r="FY190" s="2">
        <v>771100</v>
      </c>
      <c r="FZ190" s="2">
        <v>730800</v>
      </c>
      <c r="GA190" s="2">
        <v>590600</v>
      </c>
      <c r="GB190" s="2">
        <v>368600</v>
      </c>
      <c r="GC190" s="2">
        <v>355500</v>
      </c>
      <c r="GD190" s="2">
        <v>393800</v>
      </c>
      <c r="GE190" s="2">
        <v>352300</v>
      </c>
      <c r="GF190" s="2">
        <v>612800</v>
      </c>
      <c r="GG190" s="2">
        <v>838600</v>
      </c>
      <c r="GH190" s="2">
        <v>764700</v>
      </c>
      <c r="GI190" s="2">
        <v>567100</v>
      </c>
      <c r="GJ190" s="2">
        <v>564600</v>
      </c>
      <c r="GK190" s="2">
        <v>640700</v>
      </c>
      <c r="GL190" s="2">
        <v>727100</v>
      </c>
      <c r="GM190" s="2">
        <v>643100</v>
      </c>
      <c r="GN190" s="2">
        <v>893700</v>
      </c>
      <c r="GO190" s="2">
        <v>361600</v>
      </c>
      <c r="GP190" s="2">
        <v>723400</v>
      </c>
      <c r="GQ190" s="2">
        <v>663600</v>
      </c>
      <c r="GR190" s="2">
        <v>644800</v>
      </c>
      <c r="GS190" s="2">
        <v>607700</v>
      </c>
      <c r="GT190" s="2">
        <v>618700</v>
      </c>
      <c r="GU190" s="2">
        <v>803400</v>
      </c>
      <c r="GV190" s="2">
        <v>647300</v>
      </c>
      <c r="GW190" s="2">
        <v>502400</v>
      </c>
      <c r="GX190" s="2">
        <v>1019200</v>
      </c>
      <c r="GY190" s="2">
        <v>700900</v>
      </c>
      <c r="GZ190" s="2">
        <v>1350400</v>
      </c>
      <c r="HA190" s="2">
        <v>683200</v>
      </c>
      <c r="HB190" s="2">
        <v>746400</v>
      </c>
      <c r="HC190" s="2">
        <v>807600</v>
      </c>
      <c r="HD190" s="2">
        <v>1233400</v>
      </c>
      <c r="HE190" s="2">
        <v>569700</v>
      </c>
      <c r="HF190" s="2">
        <v>1122700</v>
      </c>
      <c r="HG190" s="2">
        <v>840400</v>
      </c>
      <c r="HH190" s="2">
        <v>941700</v>
      </c>
      <c r="HI190" s="2">
        <v>668400</v>
      </c>
      <c r="HJ190" s="2">
        <v>1103200</v>
      </c>
      <c r="HK190" s="2">
        <v>753600</v>
      </c>
      <c r="HL190" s="2">
        <v>860400</v>
      </c>
      <c r="HM190" s="2">
        <v>947400</v>
      </c>
      <c r="HN190" s="2">
        <v>797100</v>
      </c>
      <c r="HO190" s="2">
        <v>798500</v>
      </c>
      <c r="HP190" s="2">
        <v>495000</v>
      </c>
      <c r="HQ190" s="2">
        <v>436700</v>
      </c>
      <c r="HR190" s="2">
        <v>556100</v>
      </c>
      <c r="HS190" s="2">
        <v>516200</v>
      </c>
      <c r="HT190" s="2">
        <v>714700</v>
      </c>
      <c r="HU190" s="2">
        <v>589500</v>
      </c>
      <c r="HV190" s="2">
        <v>493200</v>
      </c>
      <c r="HW190" s="2">
        <v>439300</v>
      </c>
      <c r="HX190" s="2">
        <v>672500</v>
      </c>
      <c r="HY190" s="2">
        <v>530800</v>
      </c>
      <c r="HZ190" s="2">
        <v>777300</v>
      </c>
      <c r="IA190" s="2">
        <v>1621300</v>
      </c>
      <c r="IB190" s="2">
        <v>446300</v>
      </c>
      <c r="IC190" s="2">
        <v>818300</v>
      </c>
      <c r="ID190" s="2">
        <v>573500</v>
      </c>
      <c r="IE190" s="2">
        <v>629300</v>
      </c>
      <c r="IF190" s="2">
        <v>1215400</v>
      </c>
      <c r="IG190" s="2">
        <v>579800</v>
      </c>
      <c r="IH190" s="2">
        <v>928700</v>
      </c>
      <c r="II190" s="2">
        <v>703000</v>
      </c>
      <c r="IJ190" s="2">
        <v>967700</v>
      </c>
      <c r="IK190" s="2">
        <v>2139800</v>
      </c>
      <c r="IL190" s="2">
        <v>1162700</v>
      </c>
      <c r="IM190" s="2">
        <v>1183400</v>
      </c>
      <c r="IN190" s="2">
        <v>832200</v>
      </c>
      <c r="IO190" s="2">
        <v>762200</v>
      </c>
      <c r="IP190" s="2">
        <v>818200</v>
      </c>
      <c r="IQ190" s="2">
        <v>1238600</v>
      </c>
      <c r="IR190" s="2">
        <v>1481700</v>
      </c>
      <c r="IS190" s="2">
        <v>1588200</v>
      </c>
      <c r="IT190" s="2">
        <v>859200</v>
      </c>
    </row>
    <row r="191" spans="1:254" ht="15.9" customHeight="1">
      <c r="A191" s="390" t="s">
        <v>375</v>
      </c>
      <c r="B191" s="46" t="inlineStr">
        <is>
          <t>前澤給装工業</t>
        </is>
      </c>
      <c r="C191" s="50">
        <v>29100</v>
      </c>
      <c r="D191" s="16">
        <v>1600</v>
      </c>
      <c r="E191" s="21">
        <v>27500</v>
      </c>
      <c r="F191" s="21">
        <v>16900</v>
      </c>
      <c r="G191" s="21">
        <v>18800</v>
      </c>
      <c r="H191" s="21">
        <v>26200</v>
      </c>
      <c r="I191" s="21">
        <v>28300</v>
      </c>
      <c r="J191" s="21">
        <v>24600</v>
      </c>
      <c r="K191" s="21">
        <v>32100</v>
      </c>
      <c r="L191" s="21">
        <v>15000</v>
      </c>
      <c r="M191" s="21">
        <v>39400</v>
      </c>
      <c r="N191" s="21">
        <v>16500</v>
      </c>
      <c r="O191" s="21">
        <v>9600</v>
      </c>
      <c r="P191" s="21">
        <v>23500</v>
      </c>
      <c r="Q191" s="21">
        <v>24300</v>
      </c>
      <c r="R191" s="21">
        <v>27700</v>
      </c>
      <c r="S191" s="21">
        <v>15400</v>
      </c>
      <c r="T191" s="21">
        <v>17200</v>
      </c>
      <c r="U191" s="21">
        <v>11600</v>
      </c>
      <c r="V191" s="21">
        <v>40200</v>
      </c>
      <c r="W191" s="21">
        <v>28400</v>
      </c>
      <c r="X191" s="21">
        <v>18600</v>
      </c>
      <c r="Y191" s="21">
        <v>52300</v>
      </c>
      <c r="Z191" s="21">
        <v>13700</v>
      </c>
      <c r="AA191" s="21">
        <v>14700</v>
      </c>
      <c r="AB191" s="21">
        <v>21300</v>
      </c>
      <c r="AC191" s="21">
        <v>22400</v>
      </c>
      <c r="AD191" s="21">
        <v>15000</v>
      </c>
      <c r="AE191" s="21">
        <v>11900</v>
      </c>
      <c r="AF191" s="21">
        <v>20200</v>
      </c>
      <c r="AG191" s="21">
        <v>19800</v>
      </c>
      <c r="AH191" s="21">
        <v>14500</v>
      </c>
      <c r="AI191" s="21">
        <v>11500</v>
      </c>
      <c r="AJ191" s="21">
        <v>21300</v>
      </c>
      <c r="AK191" s="21">
        <v>27500</v>
      </c>
      <c r="AL191" s="21">
        <v>60700</v>
      </c>
      <c r="AM191" s="21">
        <v>23200</v>
      </c>
      <c r="AN191" s="21">
        <v>17700</v>
      </c>
      <c r="AO191" s="21">
        <v>13900</v>
      </c>
      <c r="AP191" s="21">
        <v>11800</v>
      </c>
      <c r="AQ191" s="21">
        <v>23400</v>
      </c>
      <c r="AR191" s="21">
        <v>15300</v>
      </c>
      <c r="AS191" s="21">
        <v>25800</v>
      </c>
      <c r="AT191" s="21">
        <v>17800</v>
      </c>
      <c r="AU191" s="21">
        <v>27400</v>
      </c>
      <c r="AV191" s="21">
        <v>11400</v>
      </c>
      <c r="AW191" s="21">
        <v>17500</v>
      </c>
      <c r="AX191" s="21">
        <v>19300</v>
      </c>
      <c r="AY191" s="21">
        <v>47300</v>
      </c>
      <c r="AZ191" s="21">
        <v>38200</v>
      </c>
      <c r="BA191" s="21">
        <v>15500</v>
      </c>
      <c r="BB191" s="21">
        <v>21800</v>
      </c>
      <c r="BC191" s="21">
        <v>21300</v>
      </c>
      <c r="BD191" s="21">
        <v>20500</v>
      </c>
      <c r="BE191" s="21">
        <v>24400</v>
      </c>
      <c r="BF191" s="21">
        <v>17100</v>
      </c>
      <c r="BG191" s="21">
        <v>27400</v>
      </c>
      <c r="BH191" s="21">
        <v>38600</v>
      </c>
      <c r="BI191" s="21">
        <v>21500</v>
      </c>
      <c r="BJ191" s="21">
        <v>31500</v>
      </c>
      <c r="BK191" s="21">
        <v>12800</v>
      </c>
      <c r="BL191" s="21">
        <v>48000</v>
      </c>
      <c r="BM191" s="2">
        <v>29400</v>
      </c>
      <c r="BN191" s="2">
        <v>9400</v>
      </c>
      <c r="BO191" s="2">
        <v>16500</v>
      </c>
      <c r="BP191" s="2">
        <v>20700</v>
      </c>
      <c r="BQ191" s="2">
        <v>18000</v>
      </c>
      <c r="BR191" s="2">
        <v>17300</v>
      </c>
      <c r="BS191" s="2">
        <v>37400</v>
      </c>
      <c r="BT191" s="2">
        <v>25900</v>
      </c>
      <c r="BU191" s="2">
        <v>39800</v>
      </c>
      <c r="BV191" s="2">
        <v>31900</v>
      </c>
      <c r="BW191" s="2">
        <v>28700</v>
      </c>
      <c r="BX191" s="2">
        <v>30100</v>
      </c>
      <c r="BY191" s="2">
        <v>14600</v>
      </c>
      <c r="BZ191" s="2">
        <v>18000</v>
      </c>
      <c r="CA191" s="2">
        <v>15400</v>
      </c>
      <c r="CB191" s="2">
        <v>14400</v>
      </c>
      <c r="CC191" s="2">
        <v>25600</v>
      </c>
      <c r="CD191" s="2">
        <v>16900</v>
      </c>
      <c r="CE191" s="2">
        <v>22200</v>
      </c>
      <c r="CF191" s="2">
        <v>14800</v>
      </c>
      <c r="CG191" s="2">
        <v>16300</v>
      </c>
      <c r="CH191" s="2">
        <v>23000</v>
      </c>
      <c r="CI191" s="2">
        <v>12100</v>
      </c>
      <c r="CJ191" s="2">
        <v>13300</v>
      </c>
      <c r="CK191" s="2">
        <v>8000</v>
      </c>
      <c r="CL191" s="2">
        <v>25600</v>
      </c>
      <c r="CM191" s="2">
        <v>23500</v>
      </c>
      <c r="CN191" s="2">
        <v>36300</v>
      </c>
      <c r="CO191" s="2">
        <v>79900</v>
      </c>
      <c r="CP191" s="2">
        <v>91700</v>
      </c>
      <c r="CQ191" s="2">
        <v>38700</v>
      </c>
      <c r="CR191" s="2">
        <v>36700</v>
      </c>
      <c r="CS191" s="2">
        <v>44300</v>
      </c>
      <c r="CT191" s="2">
        <v>73500</v>
      </c>
      <c r="CU191" s="2">
        <v>61800</v>
      </c>
      <c r="CV191" s="2">
        <v>33300</v>
      </c>
      <c r="CW191" s="2">
        <v>30400</v>
      </c>
      <c r="CX191" s="2">
        <v>38800</v>
      </c>
      <c r="CY191" s="2">
        <v>38800</v>
      </c>
      <c r="CZ191" s="2">
        <v>44300</v>
      </c>
      <c r="DA191" s="2">
        <v>25100</v>
      </c>
      <c r="DB191" s="2">
        <v>31000</v>
      </c>
      <c r="DC191" s="2">
        <v>71600</v>
      </c>
      <c r="DD191" s="2">
        <v>40200</v>
      </c>
      <c r="DE191" s="2">
        <v>47100</v>
      </c>
      <c r="DF191" s="2">
        <v>76600</v>
      </c>
      <c r="DG191" s="2">
        <v>45900</v>
      </c>
      <c r="DH191" s="2">
        <v>36700</v>
      </c>
      <c r="DI191" s="2">
        <v>69800</v>
      </c>
      <c r="DJ191" s="2">
        <v>40700</v>
      </c>
      <c r="DK191" s="2">
        <v>28900</v>
      </c>
      <c r="DL191" s="2">
        <v>29000</v>
      </c>
      <c r="DM191" s="2">
        <v>25700</v>
      </c>
      <c r="DN191" s="2">
        <v>19700</v>
      </c>
      <c r="DO191" s="2">
        <v>15200</v>
      </c>
      <c r="DP191" s="2">
        <v>15200</v>
      </c>
      <c r="DQ191" s="2">
        <v>21900</v>
      </c>
      <c r="DR191" s="2">
        <v>33600</v>
      </c>
      <c r="DS191" s="2">
        <v>85100</v>
      </c>
      <c r="DT191" s="2">
        <v>37900</v>
      </c>
      <c r="DU191" s="2">
        <v>28500</v>
      </c>
      <c r="DV191" s="2">
        <v>28900</v>
      </c>
      <c r="DW191" s="2">
        <v>37100</v>
      </c>
      <c r="DX191" s="2">
        <v>32400</v>
      </c>
      <c r="DY191" s="2">
        <v>23900</v>
      </c>
      <c r="DZ191" s="2">
        <v>28000</v>
      </c>
      <c r="EA191" s="2">
        <v>25500</v>
      </c>
      <c r="EB191" s="2">
        <v>37700</v>
      </c>
      <c r="EC191" s="2">
        <v>38900</v>
      </c>
      <c r="ED191" s="2">
        <v>29100</v>
      </c>
      <c r="EE191" s="2">
        <v>46800</v>
      </c>
      <c r="EF191" s="2">
        <v>36400</v>
      </c>
      <c r="EG191" s="2">
        <v>24300</v>
      </c>
      <c r="EH191" s="2">
        <v>34900</v>
      </c>
      <c r="EI191" s="2">
        <v>42000</v>
      </c>
      <c r="EJ191" s="2">
        <v>40400</v>
      </c>
      <c r="EK191" s="2">
        <v>59300</v>
      </c>
      <c r="EL191" s="2">
        <v>53700</v>
      </c>
      <c r="EM191" s="2">
        <v>118100</v>
      </c>
      <c r="EN191" s="2">
        <v>31700</v>
      </c>
      <c r="EO191" s="2">
        <v>16400</v>
      </c>
      <c r="EP191" s="2">
        <v>18200</v>
      </c>
      <c r="EQ191" s="2">
        <v>15700</v>
      </c>
      <c r="ER191" s="2">
        <v>16400</v>
      </c>
      <c r="ES191" s="2">
        <v>22600</v>
      </c>
      <c r="ET191" s="2">
        <v>15900</v>
      </c>
      <c r="EU191" s="2">
        <v>21600</v>
      </c>
      <c r="EV191" s="2">
        <v>20800</v>
      </c>
      <c r="EW191" s="2">
        <v>11100</v>
      </c>
      <c r="EX191" s="2">
        <v>17400</v>
      </c>
      <c r="EY191" s="2">
        <v>14900</v>
      </c>
      <c r="EZ191" s="2">
        <v>28400</v>
      </c>
      <c r="FA191" s="2">
        <v>12100</v>
      </c>
      <c r="FB191" s="2">
        <v>39600</v>
      </c>
      <c r="FC191" s="2">
        <v>39200</v>
      </c>
      <c r="FD191" s="2">
        <v>21200</v>
      </c>
      <c r="FE191" s="2">
        <v>10700</v>
      </c>
      <c r="FF191" s="2">
        <v>21700</v>
      </c>
      <c r="FG191" s="2">
        <v>34100</v>
      </c>
      <c r="FH191" s="2">
        <v>22800</v>
      </c>
      <c r="FI191" s="2">
        <v>19900</v>
      </c>
      <c r="FJ191" s="2">
        <v>17200</v>
      </c>
      <c r="FK191" s="2">
        <v>11900</v>
      </c>
      <c r="FL191" s="2">
        <v>11800</v>
      </c>
      <c r="FM191" s="2">
        <v>13000</v>
      </c>
      <c r="FN191" s="2">
        <v>11300</v>
      </c>
      <c r="FO191" s="2">
        <v>13900</v>
      </c>
      <c r="FP191" s="2">
        <v>13200</v>
      </c>
      <c r="FQ191" s="2">
        <v>16600</v>
      </c>
      <c r="FR191" s="2">
        <v>26800</v>
      </c>
      <c r="FS191" s="2">
        <v>18300</v>
      </c>
      <c r="FT191" s="2">
        <v>22100</v>
      </c>
      <c r="FU191" s="2">
        <v>21500</v>
      </c>
      <c r="FV191" s="2">
        <v>16400</v>
      </c>
      <c r="FW191" s="2">
        <v>21700</v>
      </c>
      <c r="FX191" s="2">
        <v>11100</v>
      </c>
      <c r="FY191" s="2">
        <v>10400</v>
      </c>
      <c r="FZ191" s="2">
        <v>12300</v>
      </c>
      <c r="GA191" s="2">
        <v>36900</v>
      </c>
      <c r="GB191" s="2">
        <v>19100</v>
      </c>
      <c r="GC191" s="2">
        <v>10100</v>
      </c>
      <c r="GD191" s="2">
        <v>10400</v>
      </c>
      <c r="GE191" s="2">
        <v>16600</v>
      </c>
      <c r="GF191" s="2">
        <v>29500</v>
      </c>
      <c r="GG191" s="2">
        <v>26300</v>
      </c>
      <c r="GH191" s="2">
        <v>28600</v>
      </c>
      <c r="GI191" s="2">
        <v>46500</v>
      </c>
      <c r="GJ191" s="2">
        <v>26700</v>
      </c>
      <c r="GK191" s="2">
        <v>22500</v>
      </c>
      <c r="GL191" s="2">
        <v>29500</v>
      </c>
      <c r="GM191" s="2">
        <v>11600</v>
      </c>
      <c r="GN191" s="2">
        <v>22800</v>
      </c>
      <c r="GO191" s="2">
        <v>23900</v>
      </c>
      <c r="GP191" s="2">
        <v>20900</v>
      </c>
      <c r="GQ191" s="2">
        <v>13600</v>
      </c>
      <c r="GR191" s="2">
        <v>12200</v>
      </c>
      <c r="GS191" s="2">
        <v>12300</v>
      </c>
      <c r="GT191" s="2">
        <v>18400</v>
      </c>
      <c r="GU191" s="2">
        <v>21700</v>
      </c>
      <c r="GV191" s="2">
        <v>18400</v>
      </c>
      <c r="GW191" s="2">
        <v>13400</v>
      </c>
      <c r="GX191" s="2">
        <v>16000</v>
      </c>
      <c r="GY191" s="2">
        <v>13800</v>
      </c>
      <c r="GZ191" s="2">
        <v>27600</v>
      </c>
      <c r="HA191" s="2">
        <v>9100</v>
      </c>
      <c r="HB191" s="2">
        <v>14600</v>
      </c>
      <c r="HC191" s="2">
        <v>27800</v>
      </c>
      <c r="HD191" s="2">
        <v>20300</v>
      </c>
      <c r="HE191" s="2">
        <v>27700</v>
      </c>
      <c r="HF191" s="2">
        <v>52900</v>
      </c>
      <c r="HG191" s="2">
        <v>23000</v>
      </c>
      <c r="HH191" s="2">
        <v>17600</v>
      </c>
      <c r="HI191" s="2">
        <v>77400</v>
      </c>
      <c r="HJ191" s="2">
        <v>57500</v>
      </c>
      <c r="HK191" s="2">
        <v>12500</v>
      </c>
      <c r="HL191" s="2">
        <v>21400</v>
      </c>
      <c r="HM191" s="2">
        <v>17600</v>
      </c>
      <c r="HN191" s="2">
        <v>16900</v>
      </c>
      <c r="HO191" s="2">
        <v>12600</v>
      </c>
      <c r="HP191" s="2">
        <v>16400</v>
      </c>
      <c r="HQ191" s="2">
        <v>31500</v>
      </c>
      <c r="HR191" s="2">
        <v>34400</v>
      </c>
      <c r="HS191" s="2">
        <v>84600</v>
      </c>
      <c r="HT191" s="2">
        <v>69800</v>
      </c>
      <c r="HU191" s="2">
        <v>35100</v>
      </c>
      <c r="HV191" s="2">
        <v>31100</v>
      </c>
      <c r="HW191" s="2">
        <v>25200</v>
      </c>
      <c r="HX191" s="2">
        <v>11300</v>
      </c>
      <c r="HY191" s="2">
        <v>12100</v>
      </c>
      <c r="HZ191" s="2">
        <v>15900</v>
      </c>
      <c r="IA191" s="2">
        <v>26900</v>
      </c>
      <c r="IB191" s="2">
        <v>33400</v>
      </c>
      <c r="IC191" s="2">
        <v>20300</v>
      </c>
      <c r="ID191" s="2">
        <v>18000</v>
      </c>
      <c r="IE191" s="2">
        <v>12000</v>
      </c>
      <c r="IF191" s="2">
        <v>12200</v>
      </c>
      <c r="IG191" s="2">
        <v>18800</v>
      </c>
      <c r="IH191" s="2">
        <v>28600</v>
      </c>
      <c r="II191" s="2">
        <v>26500</v>
      </c>
      <c r="IJ191" s="2">
        <v>24200</v>
      </c>
      <c r="IK191" s="2">
        <v>60800</v>
      </c>
      <c r="IL191" s="2">
        <v>84100</v>
      </c>
      <c r="IM191" s="2">
        <v>19400</v>
      </c>
      <c r="IN191" s="2">
        <v>16800</v>
      </c>
      <c r="IO191" s="2">
        <v>10400</v>
      </c>
      <c r="IP191" s="2">
        <v>17400</v>
      </c>
      <c r="IQ191" s="2">
        <v>17600</v>
      </c>
      <c r="IR191" s="2">
        <v>21700</v>
      </c>
      <c r="IS191" s="2">
        <v>14300</v>
      </c>
      <c r="IT191" s="2">
        <v>21600</v>
      </c>
    </row>
    <row r="192" spans="1:254" ht="15.9" customHeight="1">
      <c r="A192" s="390" t="s">
        <v>376</v>
      </c>
      <c r="B192" s="46" t="s">
        <v>377</v>
      </c>
      <c r="C192" s="50">
        <v>114100</v>
      </c>
      <c r="D192" s="16">
        <v>-276400</v>
      </c>
      <c r="E192" s="21">
        <v>390500</v>
      </c>
      <c r="F192" s="21">
        <v>442700</v>
      </c>
      <c r="G192" s="21">
        <v>516700</v>
      </c>
      <c r="H192" s="21">
        <v>495900</v>
      </c>
      <c r="I192" s="21">
        <v>572900</v>
      </c>
      <c r="J192" s="21">
        <v>430700</v>
      </c>
      <c r="K192" s="21">
        <v>669300</v>
      </c>
      <c r="L192" s="21">
        <v>426500</v>
      </c>
      <c r="M192" s="21">
        <v>644100</v>
      </c>
      <c r="N192" s="21">
        <v>293000</v>
      </c>
      <c r="O192" s="21">
        <v>310400</v>
      </c>
      <c r="P192" s="21">
        <v>472800</v>
      </c>
      <c r="Q192" s="21">
        <v>438300</v>
      </c>
      <c r="R192" s="21">
        <v>523600</v>
      </c>
      <c r="S192" s="21">
        <v>414700</v>
      </c>
      <c r="T192" s="21">
        <v>410600</v>
      </c>
      <c r="U192" s="21">
        <v>347400</v>
      </c>
      <c r="V192" s="21">
        <v>327400</v>
      </c>
      <c r="W192" s="21">
        <v>403100</v>
      </c>
      <c r="X192" s="21">
        <v>310100</v>
      </c>
      <c r="Y192" s="21">
        <v>332000</v>
      </c>
      <c r="Z192" s="21">
        <v>261900</v>
      </c>
      <c r="AA192" s="21">
        <v>356400</v>
      </c>
      <c r="AB192" s="21">
        <v>301800</v>
      </c>
      <c r="AC192" s="21">
        <v>458700</v>
      </c>
      <c r="AD192" s="21">
        <v>499400</v>
      </c>
      <c r="AE192" s="21">
        <v>669900</v>
      </c>
      <c r="AF192" s="21">
        <v>534400</v>
      </c>
      <c r="AG192" s="21">
        <v>829300</v>
      </c>
      <c r="AH192" s="21">
        <v>481100</v>
      </c>
      <c r="AI192" s="21">
        <v>509900</v>
      </c>
      <c r="AJ192" s="21">
        <v>768000</v>
      </c>
      <c r="AK192" s="21">
        <v>608000</v>
      </c>
      <c r="AL192" s="21">
        <v>1124400</v>
      </c>
      <c r="AM192" s="21">
        <v>785000</v>
      </c>
      <c r="AN192" s="21">
        <v>653900</v>
      </c>
      <c r="AO192" s="21">
        <v>644200</v>
      </c>
      <c r="AP192" s="21">
        <v>808600</v>
      </c>
      <c r="AQ192" s="21">
        <v>450900</v>
      </c>
      <c r="AR192" s="21">
        <v>346200</v>
      </c>
      <c r="AS192" s="21">
        <v>302100</v>
      </c>
      <c r="AT192" s="21">
        <v>452000</v>
      </c>
      <c r="AU192" s="21">
        <v>501700</v>
      </c>
      <c r="AV192" s="21">
        <v>406500</v>
      </c>
      <c r="AW192" s="21">
        <v>476100</v>
      </c>
      <c r="AX192" s="21">
        <v>574300</v>
      </c>
      <c r="AY192" s="21">
        <v>444500</v>
      </c>
      <c r="AZ192" s="21">
        <v>485600</v>
      </c>
      <c r="BA192" s="21">
        <v>569500</v>
      </c>
      <c r="BB192" s="21">
        <v>613900</v>
      </c>
      <c r="BC192" s="21">
        <v>499300</v>
      </c>
      <c r="BD192" s="21">
        <v>485300</v>
      </c>
      <c r="BE192" s="21">
        <v>705800</v>
      </c>
      <c r="BF192" s="21">
        <v>556600</v>
      </c>
      <c r="BG192" s="21">
        <v>466700</v>
      </c>
      <c r="BH192" s="21">
        <v>579000</v>
      </c>
      <c r="BI192" s="21">
        <v>1102400</v>
      </c>
      <c r="BJ192" s="21">
        <v>2362900</v>
      </c>
      <c r="BK192" s="21">
        <v>908000</v>
      </c>
      <c r="BL192" s="21">
        <v>257900</v>
      </c>
      <c r="BM192" s="2">
        <v>218100</v>
      </c>
      <c r="BN192" s="2">
        <v>397700</v>
      </c>
      <c r="BO192" s="2">
        <v>437300</v>
      </c>
      <c r="BP192" s="2">
        <v>586900</v>
      </c>
      <c r="BQ192" s="2">
        <v>378800</v>
      </c>
      <c r="BR192" s="2">
        <v>233900</v>
      </c>
      <c r="BS192" s="2">
        <v>421000</v>
      </c>
      <c r="BT192" s="2">
        <v>476700</v>
      </c>
      <c r="BU192" s="2">
        <v>233900</v>
      </c>
      <c r="BV192" s="2">
        <v>244900</v>
      </c>
      <c r="BW192" s="2">
        <v>380300</v>
      </c>
      <c r="BX192" s="2">
        <v>294800</v>
      </c>
      <c r="BY192" s="2">
        <v>236800</v>
      </c>
      <c r="BZ192" s="2">
        <v>174500</v>
      </c>
      <c r="CA192" s="2">
        <v>151400</v>
      </c>
      <c r="CB192" s="2">
        <v>214900</v>
      </c>
      <c r="CC192" s="2">
        <v>255100</v>
      </c>
      <c r="CD192" s="2">
        <v>201200</v>
      </c>
      <c r="CE192" s="2">
        <v>182200</v>
      </c>
      <c r="CF192" s="2">
        <v>307400</v>
      </c>
      <c r="CG192" s="2">
        <v>255300</v>
      </c>
      <c r="CH192" s="2">
        <v>533200</v>
      </c>
      <c r="CI192" s="2">
        <v>261800</v>
      </c>
      <c r="CJ192" s="2">
        <v>178200</v>
      </c>
      <c r="CK192" s="2">
        <v>399800</v>
      </c>
      <c r="CL192" s="2">
        <v>336500</v>
      </c>
      <c r="CM192" s="2">
        <v>349200</v>
      </c>
      <c r="CN192" s="2">
        <v>281700</v>
      </c>
      <c r="CO192" s="2">
        <v>327500</v>
      </c>
      <c r="CP192" s="2">
        <v>517900</v>
      </c>
      <c r="CQ192" s="2">
        <v>374600</v>
      </c>
      <c r="CR192" s="2">
        <v>329900</v>
      </c>
      <c r="CS192" s="2">
        <v>299500</v>
      </c>
      <c r="CT192" s="2">
        <v>326600</v>
      </c>
      <c r="CU192" s="2">
        <v>436000</v>
      </c>
      <c r="CV192" s="2">
        <v>321900</v>
      </c>
      <c r="CW192" s="2">
        <v>334100</v>
      </c>
      <c r="CX192" s="2">
        <v>203000</v>
      </c>
      <c r="CY192" s="2">
        <v>306100</v>
      </c>
      <c r="CZ192" s="2">
        <v>400000</v>
      </c>
      <c r="DA192" s="2">
        <v>270100</v>
      </c>
      <c r="DB192" s="2">
        <v>340500</v>
      </c>
      <c r="DC192" s="2">
        <v>395700</v>
      </c>
      <c r="DD192" s="2">
        <v>414500</v>
      </c>
      <c r="DE192" s="2">
        <v>472900</v>
      </c>
      <c r="DF192" s="2">
        <v>425400</v>
      </c>
      <c r="DG192" s="2">
        <v>309900</v>
      </c>
      <c r="DH192" s="2">
        <v>360300</v>
      </c>
      <c r="DI192" s="2">
        <v>411400</v>
      </c>
      <c r="DJ192" s="2">
        <v>375700</v>
      </c>
      <c r="DK192" s="2">
        <v>499300</v>
      </c>
      <c r="DL192" s="2">
        <v>414600</v>
      </c>
      <c r="DM192" s="2">
        <v>400200</v>
      </c>
      <c r="DN192" s="2">
        <v>343300</v>
      </c>
      <c r="DO192" s="2">
        <v>324700</v>
      </c>
      <c r="DP192" s="2">
        <v>447400</v>
      </c>
      <c r="DQ192" s="2">
        <v>607400</v>
      </c>
      <c r="DR192" s="2">
        <v>850300</v>
      </c>
      <c r="DS192" s="2">
        <v>393500</v>
      </c>
      <c r="DT192" s="2">
        <v>268500</v>
      </c>
      <c r="DU192" s="2">
        <v>271500</v>
      </c>
      <c r="DV192" s="2">
        <v>158800</v>
      </c>
      <c r="DW192" s="2">
        <v>206900</v>
      </c>
      <c r="DX192" s="2">
        <v>260200</v>
      </c>
      <c r="DY192" s="2">
        <v>227600</v>
      </c>
      <c r="DZ192" s="2">
        <v>371700</v>
      </c>
      <c r="EA192" s="2">
        <v>305500</v>
      </c>
      <c r="EB192" s="2">
        <v>309500</v>
      </c>
      <c r="EC192" s="2">
        <v>269500</v>
      </c>
      <c r="ED192" s="2">
        <v>310600</v>
      </c>
      <c r="EE192" s="2">
        <v>378900</v>
      </c>
      <c r="EF192" s="2">
        <v>357900</v>
      </c>
      <c r="EG192" s="2">
        <v>407200</v>
      </c>
      <c r="EH192" s="2">
        <v>359000</v>
      </c>
      <c r="EI192" s="2">
        <v>332200</v>
      </c>
      <c r="EJ192" s="2">
        <v>296200</v>
      </c>
      <c r="EK192" s="2">
        <v>213600</v>
      </c>
      <c r="EL192" s="2">
        <v>248800</v>
      </c>
      <c r="EM192" s="2">
        <v>262600</v>
      </c>
      <c r="EN192" s="2">
        <v>353200</v>
      </c>
      <c r="EO192" s="2">
        <v>291900</v>
      </c>
      <c r="EP192" s="2">
        <v>292400</v>
      </c>
      <c r="EQ192" s="2">
        <v>345600</v>
      </c>
      <c r="ER192" s="2">
        <v>324800</v>
      </c>
      <c r="ES192" s="2">
        <v>312700</v>
      </c>
      <c r="ET192" s="2">
        <v>343700</v>
      </c>
      <c r="EU192" s="2">
        <v>413400</v>
      </c>
      <c r="EV192" s="2">
        <v>277700</v>
      </c>
      <c r="EW192" s="2">
        <v>158700</v>
      </c>
      <c r="EX192" s="2">
        <v>382800</v>
      </c>
      <c r="EY192" s="2">
        <v>506900</v>
      </c>
      <c r="EZ192" s="2">
        <v>414900</v>
      </c>
      <c r="FA192" s="2">
        <v>462900</v>
      </c>
      <c r="FB192" s="2">
        <v>508300</v>
      </c>
      <c r="FC192" s="2">
        <v>610400</v>
      </c>
      <c r="FD192" s="2">
        <v>452400</v>
      </c>
      <c r="FE192" s="2">
        <v>612500</v>
      </c>
      <c r="FF192" s="2">
        <v>482400</v>
      </c>
      <c r="FG192" s="2">
        <v>486700</v>
      </c>
      <c r="FH192" s="2">
        <v>643000</v>
      </c>
      <c r="FI192" s="2">
        <v>493900</v>
      </c>
      <c r="FJ192" s="2">
        <v>304500</v>
      </c>
      <c r="FK192" s="2">
        <v>840300</v>
      </c>
      <c r="FL192" s="2">
        <v>880800</v>
      </c>
      <c r="FM192" s="2">
        <v>319200</v>
      </c>
      <c r="FN192" s="2">
        <v>340400</v>
      </c>
      <c r="FO192" s="2">
        <v>309400</v>
      </c>
      <c r="FP192" s="2">
        <v>365200</v>
      </c>
      <c r="FQ192" s="2">
        <v>321300</v>
      </c>
      <c r="FR192" s="2">
        <v>286600</v>
      </c>
      <c r="FS192" s="2">
        <v>437600</v>
      </c>
      <c r="FT192" s="2">
        <v>496100</v>
      </c>
      <c r="FU192" s="2">
        <v>380500</v>
      </c>
      <c r="FV192" s="2">
        <v>348900</v>
      </c>
      <c r="FW192" s="2">
        <v>402700</v>
      </c>
      <c r="FX192" s="2">
        <v>525200</v>
      </c>
      <c r="FY192" s="2">
        <v>691000</v>
      </c>
      <c r="FZ192" s="2">
        <v>332600</v>
      </c>
      <c r="GA192" s="2">
        <v>397300</v>
      </c>
      <c r="GB192" s="2">
        <v>601500</v>
      </c>
      <c r="GC192" s="2">
        <v>193400</v>
      </c>
      <c r="GD192" s="2">
        <v>191500</v>
      </c>
      <c r="GE192" s="2">
        <v>297400</v>
      </c>
      <c r="GF192" s="2">
        <v>370100</v>
      </c>
      <c r="GG192" s="2">
        <v>360600</v>
      </c>
      <c r="GH192" s="2">
        <v>312600</v>
      </c>
      <c r="GI192" s="2">
        <v>408900</v>
      </c>
      <c r="GJ192" s="2">
        <v>577100</v>
      </c>
      <c r="GK192" s="2">
        <v>278800</v>
      </c>
      <c r="GL192" s="2">
        <v>235500</v>
      </c>
      <c r="GM192" s="2">
        <v>248700</v>
      </c>
      <c r="GN192" s="2">
        <v>303500</v>
      </c>
      <c r="GO192" s="2">
        <v>408600</v>
      </c>
      <c r="GP192" s="2">
        <v>235300</v>
      </c>
      <c r="GQ192" s="2">
        <v>205100</v>
      </c>
      <c r="GR192" s="2">
        <v>203500</v>
      </c>
      <c r="GS192" s="2">
        <v>267300</v>
      </c>
      <c r="GT192" s="2">
        <v>386900</v>
      </c>
      <c r="GU192" s="2">
        <v>483300</v>
      </c>
      <c r="GV192" s="2">
        <v>314700</v>
      </c>
      <c r="GW192" s="2">
        <v>250100</v>
      </c>
      <c r="GX192" s="2">
        <v>329300</v>
      </c>
      <c r="GY192" s="2">
        <v>393200</v>
      </c>
      <c r="GZ192" s="2">
        <v>255900</v>
      </c>
      <c r="HA192" s="2">
        <v>201000</v>
      </c>
      <c r="HB192" s="2">
        <v>295800</v>
      </c>
      <c r="HC192" s="2">
        <v>520100</v>
      </c>
      <c r="HD192" s="2">
        <v>349800</v>
      </c>
      <c r="HE192" s="2">
        <v>308600</v>
      </c>
      <c r="HF192" s="2">
        <v>508800</v>
      </c>
      <c r="HG192" s="2">
        <v>337600</v>
      </c>
      <c r="HH192" s="2">
        <v>238800</v>
      </c>
      <c r="HI192" s="2">
        <v>260900</v>
      </c>
      <c r="HJ192" s="2">
        <v>562500</v>
      </c>
      <c r="HK192" s="2">
        <v>214400</v>
      </c>
      <c r="HL192" s="2">
        <v>196200</v>
      </c>
      <c r="HM192" s="2">
        <v>200700</v>
      </c>
      <c r="HN192" s="2">
        <v>319400</v>
      </c>
      <c r="HO192" s="2">
        <v>346600</v>
      </c>
      <c r="HP192" s="2">
        <v>571900</v>
      </c>
      <c r="HQ192" s="2">
        <v>310600</v>
      </c>
      <c r="HR192" s="2">
        <v>350100</v>
      </c>
      <c r="HS192" s="2">
        <v>280600</v>
      </c>
      <c r="HT192" s="2">
        <v>306100</v>
      </c>
      <c r="HU192" s="2">
        <v>412000</v>
      </c>
      <c r="HV192" s="2">
        <v>234200</v>
      </c>
      <c r="HW192" s="2">
        <v>213100</v>
      </c>
      <c r="HX192" s="2">
        <v>239000</v>
      </c>
      <c r="HY192" s="2">
        <v>233700</v>
      </c>
      <c r="HZ192" s="2">
        <v>359200</v>
      </c>
      <c r="IA192" s="2">
        <v>770200</v>
      </c>
      <c r="IB192" s="2">
        <v>415200</v>
      </c>
      <c r="IC192" s="2">
        <v>488800</v>
      </c>
      <c r="ID192" s="2">
        <v>448800</v>
      </c>
      <c r="IE192" s="2">
        <v>460700</v>
      </c>
      <c r="IF192" s="2">
        <v>487600</v>
      </c>
      <c r="IG192" s="2">
        <v>539200</v>
      </c>
      <c r="IH192" s="2">
        <v>849800</v>
      </c>
      <c r="II192" s="2">
        <v>929300</v>
      </c>
      <c r="IJ192" s="2">
        <v>949500</v>
      </c>
      <c r="IK192" s="2">
        <v>1125500</v>
      </c>
      <c r="IL192" s="2">
        <v>476600</v>
      </c>
      <c r="IM192" s="2">
        <v>298000</v>
      </c>
      <c r="IN192" s="2">
        <v>265600</v>
      </c>
      <c r="IO192" s="2">
        <v>239300</v>
      </c>
      <c r="IP192" s="2">
        <v>271300</v>
      </c>
      <c r="IQ192" s="2">
        <v>311500</v>
      </c>
      <c r="IR192" s="2">
        <v>234200</v>
      </c>
      <c r="IS192" s="2">
        <v>387200</v>
      </c>
      <c r="IT192" s="2">
        <v>314000</v>
      </c>
    </row>
    <row r="193" spans="1:254" ht="15.9" customHeight="1">
      <c r="A193" s="390" t="s">
        <v>378</v>
      </c>
      <c r="B193" s="46" t="s">
        <v>379</v>
      </c>
      <c r="C193" s="50">
        <v>148900</v>
      </c>
      <c r="D193" s="16">
        <v>-343800</v>
      </c>
      <c r="E193" s="21">
        <v>492700</v>
      </c>
      <c r="F193" s="21">
        <v>419900</v>
      </c>
      <c r="G193" s="21">
        <v>470200</v>
      </c>
      <c r="H193" s="21">
        <v>350200</v>
      </c>
      <c r="I193" s="21">
        <v>359800</v>
      </c>
      <c r="J193" s="21">
        <v>248900</v>
      </c>
      <c r="K193" s="21">
        <v>212000</v>
      </c>
      <c r="L193" s="21">
        <v>258700</v>
      </c>
      <c r="M193" s="21">
        <v>205900</v>
      </c>
      <c r="N193" s="21">
        <v>336600</v>
      </c>
      <c r="O193" s="21">
        <v>341100</v>
      </c>
      <c r="P193" s="21">
        <v>574800</v>
      </c>
      <c r="Q193" s="21">
        <v>205200</v>
      </c>
      <c r="R193" s="21">
        <v>672300</v>
      </c>
      <c r="S193" s="21">
        <v>467800</v>
      </c>
      <c r="T193" s="21">
        <v>238100</v>
      </c>
      <c r="U193" s="21">
        <v>335000</v>
      </c>
      <c r="V193" s="21">
        <v>492300</v>
      </c>
      <c r="W193" s="21">
        <v>1359900</v>
      </c>
      <c r="X193" s="21">
        <v>1512800</v>
      </c>
      <c r="Y193" s="21">
        <v>3714200</v>
      </c>
      <c r="Z193" s="21">
        <v>963000</v>
      </c>
      <c r="AA193" s="21">
        <v>578100</v>
      </c>
      <c r="AB193" s="21">
        <v>389300</v>
      </c>
      <c r="AC193" s="21">
        <v>514100</v>
      </c>
      <c r="AD193" s="21">
        <v>249700</v>
      </c>
      <c r="AE193" s="21">
        <v>381100</v>
      </c>
      <c r="AF193" s="21">
        <v>259600</v>
      </c>
      <c r="AG193" s="21">
        <v>166900</v>
      </c>
      <c r="AH193" s="21">
        <v>109700</v>
      </c>
      <c r="AI193" s="21">
        <v>110100</v>
      </c>
      <c r="AJ193" s="21">
        <v>138600</v>
      </c>
      <c r="AK193" s="21">
        <v>126800</v>
      </c>
      <c r="AL193" s="21">
        <v>271200</v>
      </c>
      <c r="AM193" s="21">
        <v>310700</v>
      </c>
      <c r="AN193" s="21">
        <v>265800</v>
      </c>
      <c r="AO193" s="21">
        <v>191900</v>
      </c>
      <c r="AP193" s="21">
        <v>123000</v>
      </c>
      <c r="AQ193" s="21">
        <v>117800</v>
      </c>
      <c r="AR193" s="21">
        <v>161700</v>
      </c>
      <c r="AS193" s="21">
        <v>273200</v>
      </c>
      <c r="AT193" s="21">
        <v>181300</v>
      </c>
      <c r="AU193" s="21">
        <v>271400</v>
      </c>
      <c r="AV193" s="21">
        <v>155500</v>
      </c>
      <c r="AW193" s="21">
        <v>311800</v>
      </c>
      <c r="AX193" s="21">
        <v>267200</v>
      </c>
      <c r="AY193" s="21">
        <v>542000</v>
      </c>
      <c r="AZ193" s="21">
        <v>234000</v>
      </c>
      <c r="BA193" s="21">
        <v>161500</v>
      </c>
      <c r="BB193" s="21">
        <v>184800</v>
      </c>
      <c r="BC193" s="21">
        <v>225800</v>
      </c>
      <c r="BD193" s="21">
        <v>116300</v>
      </c>
      <c r="BE193" s="21">
        <v>152100</v>
      </c>
      <c r="BF193" s="21">
        <v>137100</v>
      </c>
      <c r="BG193" s="21">
        <v>100400</v>
      </c>
      <c r="BH193" s="21">
        <v>128000</v>
      </c>
      <c r="BI193" s="21">
        <v>236400</v>
      </c>
      <c r="BJ193" s="21">
        <v>151600</v>
      </c>
      <c r="BK193" s="21">
        <v>184600</v>
      </c>
      <c r="BL193" s="21">
        <v>276900</v>
      </c>
      <c r="BM193" s="2">
        <v>326900</v>
      </c>
      <c r="BN193" s="2">
        <v>413400</v>
      </c>
      <c r="BO193" s="2">
        <v>451000</v>
      </c>
      <c r="BP193" s="2">
        <v>578500</v>
      </c>
      <c r="BQ193" s="2">
        <v>427400</v>
      </c>
      <c r="BR193" s="2">
        <v>204000</v>
      </c>
      <c r="BS193" s="2">
        <v>217500</v>
      </c>
      <c r="BT193" s="2">
        <v>603000</v>
      </c>
      <c r="BU193" s="2">
        <v>900400</v>
      </c>
      <c r="BV193" s="2">
        <v>630200</v>
      </c>
      <c r="BW193" s="2">
        <v>1607600</v>
      </c>
      <c r="BX193" s="2">
        <v>2203100</v>
      </c>
      <c r="BY193" s="2">
        <v>1699200</v>
      </c>
      <c r="BZ193" s="2">
        <v>1218500</v>
      </c>
      <c r="CA193" s="2">
        <v>1295500</v>
      </c>
      <c r="CB193" s="2">
        <v>4575800</v>
      </c>
      <c r="CC193" s="2">
        <v>6309500</v>
      </c>
      <c r="CD193" s="2">
        <v>1048400</v>
      </c>
      <c r="CE193" s="2">
        <v>671500</v>
      </c>
      <c r="CF193" s="2">
        <v>275600</v>
      </c>
      <c r="CG193" s="2">
        <v>422200</v>
      </c>
      <c r="CH193" s="2">
        <v>482200</v>
      </c>
      <c r="CI193" s="2">
        <v>243000</v>
      </c>
      <c r="CJ193" s="2">
        <v>209400</v>
      </c>
      <c r="CK193" s="2">
        <v>348900</v>
      </c>
      <c r="CL193" s="2">
        <v>417200</v>
      </c>
      <c r="CM193" s="2">
        <v>322300</v>
      </c>
      <c r="CN193" s="2">
        <v>407300</v>
      </c>
      <c r="CO193" s="2">
        <v>419900</v>
      </c>
      <c r="CP193" s="2">
        <v>463300</v>
      </c>
      <c r="CQ193" s="2">
        <v>708000</v>
      </c>
      <c r="CR193" s="2">
        <v>1637800</v>
      </c>
      <c r="CS193" s="2">
        <v>282400</v>
      </c>
      <c r="CT193" s="2">
        <v>450800</v>
      </c>
      <c r="CU193" s="2">
        <v>340800</v>
      </c>
      <c r="CV193" s="2">
        <v>285500</v>
      </c>
      <c r="CW193" s="2">
        <v>426200</v>
      </c>
      <c r="CX193" s="2">
        <v>370500</v>
      </c>
      <c r="CY193" s="2">
        <v>526600</v>
      </c>
      <c r="CZ193" s="2">
        <v>611000</v>
      </c>
      <c r="DA193" s="2">
        <v>599900</v>
      </c>
      <c r="DB193" s="2">
        <v>780000</v>
      </c>
      <c r="DC193" s="2">
        <v>433400</v>
      </c>
      <c r="DD193" s="2">
        <v>454500</v>
      </c>
      <c r="DE193" s="2">
        <v>223800</v>
      </c>
      <c r="DF193" s="2">
        <v>472700</v>
      </c>
      <c r="DG193" s="2">
        <v>291100</v>
      </c>
      <c r="DH193" s="2">
        <v>329000</v>
      </c>
      <c r="DI193" s="2">
        <v>296000</v>
      </c>
      <c r="DJ193" s="2">
        <v>290000</v>
      </c>
      <c r="DK193" s="2">
        <v>311500</v>
      </c>
      <c r="DL193" s="2">
        <v>526500</v>
      </c>
      <c r="DM193" s="2">
        <v>710200</v>
      </c>
      <c r="DN193" s="2">
        <v>710200</v>
      </c>
      <c r="DO193" s="2">
        <v>503500</v>
      </c>
      <c r="DP193" s="2">
        <v>258000</v>
      </c>
      <c r="DQ193" s="2">
        <v>326200</v>
      </c>
      <c r="DR193" s="2">
        <v>543500</v>
      </c>
      <c r="DS193" s="2">
        <v>899900</v>
      </c>
      <c r="DT193" s="2">
        <v>778200</v>
      </c>
      <c r="DU193" s="2">
        <v>1501100</v>
      </c>
      <c r="DV193" s="2">
        <v>387800</v>
      </c>
      <c r="DW193" s="2">
        <v>624400</v>
      </c>
      <c r="DX193" s="2">
        <v>392000</v>
      </c>
      <c r="DY193" s="2">
        <v>551200</v>
      </c>
      <c r="DZ193" s="2">
        <v>769500</v>
      </c>
      <c r="EA193" s="2">
        <v>487100</v>
      </c>
      <c r="EB193" s="2">
        <v>718100</v>
      </c>
      <c r="EC193" s="2">
        <v>842600</v>
      </c>
      <c r="ED193" s="2">
        <v>1129000</v>
      </c>
      <c r="EE193" s="2">
        <v>1741200</v>
      </c>
      <c r="EF193" s="2">
        <v>2636400</v>
      </c>
      <c r="EG193" s="2">
        <v>1928500</v>
      </c>
      <c r="EH193" s="2">
        <v>4898000</v>
      </c>
      <c r="EI193" s="2">
        <v>3499100</v>
      </c>
      <c r="EJ193" s="2">
        <v>2679600</v>
      </c>
      <c r="EK193" s="2">
        <v>3774400</v>
      </c>
      <c r="EL193" s="2">
        <v>7275700</v>
      </c>
      <c r="EM193" s="2">
        <v>1067200</v>
      </c>
      <c r="EN193" s="2">
        <v>1719100</v>
      </c>
      <c r="EO193" s="2">
        <v>1380500</v>
      </c>
      <c r="EP193" s="2">
        <v>1044700</v>
      </c>
      <c r="EQ193" s="2">
        <v>703100</v>
      </c>
      <c r="ER193" s="2">
        <v>780800</v>
      </c>
      <c r="ES193" s="2">
        <v>390800</v>
      </c>
      <c r="ET193" s="2">
        <v>624300</v>
      </c>
      <c r="EU193" s="2">
        <v>832700</v>
      </c>
      <c r="EV193" s="2">
        <v>401400</v>
      </c>
      <c r="EW193" s="2">
        <v>241900</v>
      </c>
      <c r="EX193" s="2">
        <v>236800</v>
      </c>
      <c r="EY193" s="2">
        <v>407300</v>
      </c>
      <c r="EZ193" s="2">
        <v>462900</v>
      </c>
      <c r="FA193" s="2">
        <v>1876200</v>
      </c>
      <c r="FB193" s="2">
        <v>185000</v>
      </c>
      <c r="FC193" s="2">
        <v>271300</v>
      </c>
      <c r="FD193" s="2">
        <v>450000</v>
      </c>
      <c r="FE193" s="2">
        <v>891800</v>
      </c>
      <c r="FF193" s="2">
        <v>406300</v>
      </c>
      <c r="FG193" s="2">
        <v>815500</v>
      </c>
      <c r="FH193" s="2">
        <v>880400</v>
      </c>
      <c r="FI193" s="2">
        <v>1111400</v>
      </c>
      <c r="FJ193" s="2">
        <v>751200</v>
      </c>
      <c r="FK193" s="2">
        <v>582000</v>
      </c>
      <c r="FL193" s="2">
        <v>984800</v>
      </c>
      <c r="FM193" s="2">
        <v>816200</v>
      </c>
      <c r="FN193" s="2">
        <v>3222800</v>
      </c>
      <c r="FO193" s="2">
        <v>662800</v>
      </c>
      <c r="FP193" s="2">
        <v>899600</v>
      </c>
      <c r="FQ193" s="2">
        <v>2574800</v>
      </c>
      <c r="FR193" s="2">
        <v>3270600</v>
      </c>
      <c r="FS193" s="2">
        <v>2893200</v>
      </c>
      <c r="FT193" s="2">
        <v>166800</v>
      </c>
      <c r="FU193" s="2">
        <v>295200</v>
      </c>
      <c r="FV193" s="2">
        <v>230100</v>
      </c>
      <c r="FW193" s="2">
        <v>222900</v>
      </c>
      <c r="FX193" s="2">
        <v>190400</v>
      </c>
      <c r="FY193" s="2">
        <v>199200</v>
      </c>
      <c r="FZ193" s="2">
        <v>141800</v>
      </c>
      <c r="GA193" s="2">
        <v>465400</v>
      </c>
      <c r="GB193" s="2">
        <v>260700</v>
      </c>
      <c r="GC193" s="2">
        <v>615400</v>
      </c>
      <c r="GD193" s="2">
        <v>2186500</v>
      </c>
      <c r="GE193" s="2">
        <v>2628800</v>
      </c>
      <c r="GF193" s="2">
        <v>217000</v>
      </c>
      <c r="GG193" s="2">
        <v>137500</v>
      </c>
      <c r="GH193" s="2">
        <v>304800</v>
      </c>
      <c r="GI193" s="2">
        <v>235400</v>
      </c>
      <c r="GJ193" s="2">
        <v>246200</v>
      </c>
      <c r="GK193" s="2">
        <v>193900</v>
      </c>
      <c r="GL193" s="2">
        <v>177600</v>
      </c>
      <c r="GM193" s="2">
        <v>114200</v>
      </c>
      <c r="GN193" s="2">
        <v>114500</v>
      </c>
      <c r="GO193" s="2">
        <v>147400</v>
      </c>
      <c r="GP193" s="2">
        <v>206900</v>
      </c>
      <c r="GQ193" s="2">
        <v>268700</v>
      </c>
      <c r="GR193" s="2">
        <v>214400</v>
      </c>
      <c r="GS193" s="2">
        <v>208200</v>
      </c>
      <c r="GT193" s="2">
        <v>389800</v>
      </c>
      <c r="GU193" s="2">
        <v>594900</v>
      </c>
      <c r="GV193" s="2">
        <v>1203200</v>
      </c>
      <c r="GW193" s="2">
        <v>2961400</v>
      </c>
      <c r="GX193" s="2">
        <v>733200</v>
      </c>
      <c r="GY193" s="2">
        <v>544000</v>
      </c>
      <c r="GZ193" s="2">
        <v>193800</v>
      </c>
      <c r="HA193" s="2">
        <v>108700</v>
      </c>
      <c r="HB193" s="2">
        <v>152200</v>
      </c>
      <c r="HC193" s="2">
        <v>196800</v>
      </c>
      <c r="HD193" s="2">
        <v>391700</v>
      </c>
      <c r="HE193" s="2">
        <v>135200</v>
      </c>
      <c r="HF193" s="2">
        <v>115000</v>
      </c>
      <c r="HG193" s="2">
        <v>93600</v>
      </c>
      <c r="HH193" s="2">
        <v>143900</v>
      </c>
      <c r="HI193" s="2">
        <v>213200</v>
      </c>
      <c r="HJ193" s="2">
        <v>238300</v>
      </c>
      <c r="HK193" s="2">
        <v>287600</v>
      </c>
      <c r="HL193" s="2">
        <v>77800</v>
      </c>
      <c r="HM193" s="2">
        <v>78100</v>
      </c>
      <c r="HN193" s="2">
        <v>150000</v>
      </c>
      <c r="HO193" s="2">
        <v>140000</v>
      </c>
      <c r="HP193" s="2">
        <v>135800</v>
      </c>
      <c r="HQ193" s="2">
        <v>186500</v>
      </c>
      <c r="HR193" s="2">
        <v>145200</v>
      </c>
      <c r="HS193" s="2">
        <v>192200</v>
      </c>
      <c r="HT193" s="2">
        <v>95200</v>
      </c>
      <c r="HU193" s="2">
        <v>174100</v>
      </c>
      <c r="HV193" s="2">
        <v>169600</v>
      </c>
      <c r="HW193" s="2">
        <v>253800</v>
      </c>
      <c r="HX193" s="2">
        <v>148000</v>
      </c>
      <c r="HY193" s="2">
        <v>115900</v>
      </c>
      <c r="HZ193" s="2">
        <v>109900</v>
      </c>
      <c r="IA193" s="2">
        <v>88300</v>
      </c>
      <c r="IB193" s="2">
        <v>145300</v>
      </c>
      <c r="IC193" s="2">
        <v>161700</v>
      </c>
      <c r="ID193" s="2">
        <v>176700</v>
      </c>
      <c r="IE193" s="2">
        <v>601100</v>
      </c>
      <c r="IF193" s="2">
        <v>136300</v>
      </c>
      <c r="IG193" s="2">
        <v>339900</v>
      </c>
      <c r="IH193" s="2">
        <v>263100</v>
      </c>
      <c r="II193" s="2">
        <v>399100</v>
      </c>
      <c r="IJ193" s="2">
        <v>175100</v>
      </c>
      <c r="IK193" s="2">
        <v>249800</v>
      </c>
      <c r="IL193" s="2">
        <v>201900</v>
      </c>
      <c r="IM193" s="2">
        <v>164200</v>
      </c>
      <c r="IN193" s="2">
        <v>127800</v>
      </c>
      <c r="IO193" s="2">
        <v>224900</v>
      </c>
      <c r="IP193" s="2">
        <v>160800</v>
      </c>
      <c r="IQ193" s="2">
        <v>178100</v>
      </c>
      <c r="IR193" s="2">
        <v>155000</v>
      </c>
      <c r="IS193" s="2">
        <v>147900</v>
      </c>
      <c r="IT193" s="2">
        <v>165600</v>
      </c>
    </row>
    <row r="194" spans="1:254" ht="15.9" customHeight="1">
      <c r="A194" s="390" t="s">
        <v>380</v>
      </c>
      <c r="B194" s="46" t="s">
        <v>381</v>
      </c>
      <c r="C194" s="50">
        <v>278700</v>
      </c>
      <c r="D194" s="16">
        <v>-334900</v>
      </c>
      <c r="E194" s="21">
        <v>613600</v>
      </c>
      <c r="F194" s="21">
        <v>496800</v>
      </c>
      <c r="G194" s="21">
        <v>415700</v>
      </c>
      <c r="H194" s="21">
        <v>702200</v>
      </c>
      <c r="I194" s="21">
        <v>872500</v>
      </c>
      <c r="J194" s="21">
        <v>793200</v>
      </c>
      <c r="K194" s="21">
        <v>1084000</v>
      </c>
      <c r="L194" s="21">
        <v>554300</v>
      </c>
      <c r="M194" s="21">
        <v>402600</v>
      </c>
      <c r="N194" s="21">
        <v>376400</v>
      </c>
      <c r="O194" s="21">
        <v>463800</v>
      </c>
      <c r="P194" s="21">
        <v>539600</v>
      </c>
      <c r="Q194" s="21">
        <v>563000</v>
      </c>
      <c r="R194" s="21">
        <v>509600</v>
      </c>
      <c r="S194" s="21">
        <v>433000</v>
      </c>
      <c r="T194" s="21">
        <v>570700</v>
      </c>
      <c r="U194" s="21">
        <v>465400</v>
      </c>
      <c r="V194" s="21">
        <v>314100</v>
      </c>
      <c r="W194" s="21">
        <v>597000</v>
      </c>
      <c r="X194" s="21">
        <v>765200</v>
      </c>
      <c r="Y194" s="21">
        <v>575300</v>
      </c>
      <c r="Z194" s="21">
        <v>413500</v>
      </c>
      <c r="AA194" s="21">
        <v>429400</v>
      </c>
      <c r="AB194" s="21">
        <v>755800</v>
      </c>
      <c r="AC194" s="21">
        <v>564200</v>
      </c>
      <c r="AD194" s="21">
        <v>687100</v>
      </c>
      <c r="AE194" s="21">
        <v>1094400</v>
      </c>
      <c r="AF194" s="21">
        <v>2078300</v>
      </c>
      <c r="AG194" s="21">
        <v>3176800</v>
      </c>
      <c r="AH194" s="21">
        <v>1087200</v>
      </c>
      <c r="AI194" s="21">
        <v>764500</v>
      </c>
      <c r="AJ194" s="21">
        <v>785400</v>
      </c>
      <c r="AK194" s="21">
        <v>1422500</v>
      </c>
      <c r="AL194" s="21">
        <v>930400</v>
      </c>
      <c r="AM194" s="21">
        <v>1437200</v>
      </c>
      <c r="AN194" s="21">
        <v>918600</v>
      </c>
      <c r="AO194" s="21">
        <v>885900</v>
      </c>
      <c r="AP194" s="21">
        <v>904300</v>
      </c>
      <c r="AQ194" s="21">
        <v>802100</v>
      </c>
      <c r="AR194" s="21">
        <v>911200</v>
      </c>
      <c r="AS194" s="21">
        <v>728200</v>
      </c>
      <c r="AT194" s="21">
        <v>961000</v>
      </c>
      <c r="AU194" s="21">
        <v>834300</v>
      </c>
      <c r="AV194" s="21">
        <v>690000</v>
      </c>
      <c r="AW194" s="21">
        <v>1102300</v>
      </c>
      <c r="AX194" s="21">
        <v>717800</v>
      </c>
      <c r="AY194" s="21">
        <v>729600</v>
      </c>
      <c r="AZ194" s="21">
        <v>730000</v>
      </c>
      <c r="BA194" s="21">
        <v>871200</v>
      </c>
      <c r="BB194" s="21">
        <v>631800</v>
      </c>
      <c r="BC194" s="21">
        <v>823900</v>
      </c>
      <c r="BD194" s="21">
        <v>457400</v>
      </c>
      <c r="BE194" s="21">
        <v>397000</v>
      </c>
      <c r="BF194" s="21">
        <v>251900</v>
      </c>
      <c r="BG194" s="21">
        <v>452000</v>
      </c>
      <c r="BH194" s="21">
        <v>428000</v>
      </c>
      <c r="BI194" s="21">
        <v>659000</v>
      </c>
      <c r="BJ194" s="21">
        <v>634500</v>
      </c>
      <c r="BK194" s="21">
        <v>488500</v>
      </c>
      <c r="BL194" s="21">
        <v>654800</v>
      </c>
      <c r="BM194" s="2">
        <v>1395700</v>
      </c>
      <c r="BN194" s="2">
        <v>651200</v>
      </c>
      <c r="BO194" s="2">
        <v>511900</v>
      </c>
      <c r="BP194" s="2">
        <v>440800</v>
      </c>
      <c r="BQ194" s="2">
        <v>543800</v>
      </c>
      <c r="BR194" s="2">
        <v>216300</v>
      </c>
      <c r="BS194" s="2">
        <v>290300</v>
      </c>
      <c r="BT194" s="2">
        <v>231200</v>
      </c>
      <c r="BU194" s="2">
        <v>335200</v>
      </c>
      <c r="BV194" s="2">
        <v>270000</v>
      </c>
      <c r="BW194" s="2">
        <v>371900</v>
      </c>
      <c r="BX194" s="2">
        <v>345700</v>
      </c>
      <c r="BY194" s="2">
        <v>279400</v>
      </c>
      <c r="BZ194" s="2">
        <v>314800</v>
      </c>
      <c r="CA194" s="2">
        <v>295200</v>
      </c>
      <c r="CB194" s="2">
        <v>380700</v>
      </c>
      <c r="CC194" s="2">
        <v>438700</v>
      </c>
      <c r="CD194" s="2">
        <v>456400</v>
      </c>
      <c r="CE194" s="2">
        <v>702100</v>
      </c>
      <c r="CF194" s="2">
        <v>621500</v>
      </c>
      <c r="CG194" s="2">
        <v>441200</v>
      </c>
      <c r="CH194" s="2">
        <v>528400</v>
      </c>
      <c r="CI194" s="2">
        <v>459800</v>
      </c>
      <c r="CJ194" s="2">
        <v>315400</v>
      </c>
      <c r="CK194" s="2">
        <v>401200</v>
      </c>
      <c r="CL194" s="2">
        <v>532300</v>
      </c>
      <c r="CM194" s="2">
        <v>480000</v>
      </c>
      <c r="CN194" s="2">
        <v>635800</v>
      </c>
      <c r="CO194" s="2">
        <v>510300</v>
      </c>
      <c r="CP194" s="2">
        <v>713300</v>
      </c>
      <c r="CQ194" s="2">
        <v>276100</v>
      </c>
      <c r="CR194" s="2">
        <v>399400</v>
      </c>
      <c r="CS194" s="2">
        <v>337100</v>
      </c>
      <c r="CT194" s="2">
        <v>435100</v>
      </c>
      <c r="CU194" s="2">
        <v>357400</v>
      </c>
      <c r="CV194" s="2">
        <v>369700</v>
      </c>
      <c r="CW194" s="2">
        <v>433400</v>
      </c>
      <c r="CX194" s="2">
        <v>322500</v>
      </c>
      <c r="CY194" s="2">
        <v>422200</v>
      </c>
      <c r="CZ194" s="2">
        <v>381300</v>
      </c>
      <c r="DA194" s="2">
        <v>619600</v>
      </c>
      <c r="DB194" s="2">
        <v>557200</v>
      </c>
      <c r="DC194" s="2">
        <v>574100</v>
      </c>
      <c r="DD194" s="2">
        <v>422800</v>
      </c>
      <c r="DE194" s="2">
        <v>588900</v>
      </c>
      <c r="DF194" s="2">
        <v>628600</v>
      </c>
      <c r="DG194" s="2">
        <v>888800</v>
      </c>
      <c r="DH194" s="2">
        <v>337300</v>
      </c>
      <c r="DI194" s="2">
        <v>342400</v>
      </c>
      <c r="DJ194" s="2">
        <v>224400</v>
      </c>
      <c r="DK194" s="2">
        <v>346700</v>
      </c>
      <c r="DL194" s="2">
        <v>591300</v>
      </c>
      <c r="DM194" s="2">
        <v>260400</v>
      </c>
      <c r="DN194" s="2">
        <v>555800</v>
      </c>
      <c r="DO194" s="2">
        <v>266500</v>
      </c>
      <c r="DP194" s="2">
        <v>217500</v>
      </c>
      <c r="DQ194" s="2">
        <v>443000</v>
      </c>
      <c r="DR194" s="2">
        <v>293900</v>
      </c>
      <c r="DS194" s="2">
        <v>338100</v>
      </c>
      <c r="DT194" s="2">
        <v>429300</v>
      </c>
      <c r="DU194" s="2">
        <v>697200</v>
      </c>
      <c r="DV194" s="2">
        <v>444300</v>
      </c>
      <c r="DW194" s="2">
        <v>287400</v>
      </c>
      <c r="DX194" s="2">
        <v>205000</v>
      </c>
      <c r="DY194" s="2">
        <v>219500</v>
      </c>
      <c r="DZ194" s="2">
        <v>285300</v>
      </c>
      <c r="EA194" s="2">
        <v>193600</v>
      </c>
      <c r="EB194" s="2">
        <v>201900</v>
      </c>
      <c r="EC194" s="2">
        <v>230800</v>
      </c>
      <c r="ED194" s="2">
        <v>269600</v>
      </c>
      <c r="EE194" s="2">
        <v>415900</v>
      </c>
      <c r="EF194" s="2">
        <v>233600</v>
      </c>
      <c r="EG194" s="2">
        <v>289200</v>
      </c>
      <c r="EH194" s="2">
        <v>444200</v>
      </c>
      <c r="EI194" s="2">
        <v>784600</v>
      </c>
      <c r="EJ194" s="2">
        <v>713200</v>
      </c>
      <c r="EK194" s="2">
        <v>448000</v>
      </c>
      <c r="EL194" s="2">
        <v>333900</v>
      </c>
      <c r="EM194" s="2">
        <v>602000</v>
      </c>
      <c r="EN194" s="2">
        <v>393500</v>
      </c>
      <c r="EO194" s="2">
        <v>383500</v>
      </c>
      <c r="EP194" s="2">
        <v>380700</v>
      </c>
      <c r="EQ194" s="2">
        <v>358600</v>
      </c>
      <c r="ER194" s="2">
        <v>395600</v>
      </c>
      <c r="ES194" s="2">
        <v>491300</v>
      </c>
      <c r="ET194" s="2">
        <v>509700</v>
      </c>
      <c r="EU194" s="2">
        <v>1666100</v>
      </c>
      <c r="EV194" s="2">
        <v>2736000</v>
      </c>
      <c r="EW194" s="2">
        <v>396000</v>
      </c>
      <c r="EX194" s="2">
        <v>365700</v>
      </c>
      <c r="EY194" s="2">
        <v>491300</v>
      </c>
      <c r="EZ194" s="2">
        <v>464700</v>
      </c>
      <c r="FA194" s="2">
        <v>995000</v>
      </c>
      <c r="FB194" s="2">
        <v>895600</v>
      </c>
      <c r="FC194" s="2">
        <v>713600</v>
      </c>
      <c r="FD194" s="2">
        <v>539800</v>
      </c>
      <c r="FE194" s="2">
        <v>895000</v>
      </c>
      <c r="FF194" s="2">
        <v>496600</v>
      </c>
      <c r="FG194" s="2">
        <v>686000</v>
      </c>
      <c r="FH194" s="2">
        <v>523100</v>
      </c>
      <c r="FI194" s="2">
        <v>609600</v>
      </c>
      <c r="FJ194" s="2">
        <v>444400</v>
      </c>
      <c r="FK194" s="2">
        <v>444200</v>
      </c>
      <c r="FL194" s="2">
        <v>368200</v>
      </c>
      <c r="FM194" s="2">
        <v>328500</v>
      </c>
      <c r="FN194" s="2">
        <v>312400</v>
      </c>
      <c r="FO194" s="2">
        <v>531500</v>
      </c>
      <c r="FP194" s="2">
        <v>264100</v>
      </c>
      <c r="FQ194" s="2">
        <v>443000</v>
      </c>
      <c r="FR194" s="2">
        <v>249600</v>
      </c>
      <c r="FS194" s="2">
        <v>373600</v>
      </c>
      <c r="FT194" s="2">
        <v>464500</v>
      </c>
      <c r="FU194" s="2">
        <v>314600</v>
      </c>
      <c r="FV194" s="2">
        <v>341900</v>
      </c>
      <c r="FW194" s="2">
        <v>395100</v>
      </c>
      <c r="FX194" s="2">
        <v>267600</v>
      </c>
      <c r="FY194" s="2">
        <v>221100</v>
      </c>
      <c r="FZ194" s="2">
        <v>379400</v>
      </c>
      <c r="GA194" s="2">
        <v>399900</v>
      </c>
      <c r="GB194" s="2">
        <v>419400</v>
      </c>
      <c r="GC194" s="2">
        <v>559800</v>
      </c>
      <c r="GD194" s="2">
        <v>413900</v>
      </c>
      <c r="GE194" s="2">
        <v>368400</v>
      </c>
      <c r="GF194" s="2">
        <v>329000</v>
      </c>
      <c r="GG194" s="2">
        <v>378400</v>
      </c>
      <c r="GH194" s="2">
        <v>359800</v>
      </c>
      <c r="GI194" s="2">
        <v>423400</v>
      </c>
      <c r="GJ194" s="2">
        <v>487200</v>
      </c>
      <c r="GK194" s="2">
        <v>358200</v>
      </c>
      <c r="GL194" s="2">
        <v>347000</v>
      </c>
      <c r="GM194" s="2">
        <v>321300</v>
      </c>
      <c r="GN194" s="2">
        <v>394500</v>
      </c>
      <c r="GO194" s="2">
        <v>330600</v>
      </c>
      <c r="GP194" s="2">
        <v>375300</v>
      </c>
      <c r="GQ194" s="2">
        <v>263000</v>
      </c>
      <c r="GR194" s="2">
        <v>171300</v>
      </c>
      <c r="GS194" s="2">
        <v>167200</v>
      </c>
      <c r="GT194" s="2">
        <v>230700</v>
      </c>
      <c r="GU194" s="2">
        <v>251600</v>
      </c>
      <c r="GV194" s="2">
        <v>198700</v>
      </c>
      <c r="GW194" s="2">
        <v>184100</v>
      </c>
      <c r="GX194" s="2">
        <v>224100</v>
      </c>
      <c r="GY194" s="2">
        <v>209000</v>
      </c>
      <c r="GZ194" s="2">
        <v>232600</v>
      </c>
      <c r="HA194" s="2">
        <v>252800</v>
      </c>
      <c r="HB194" s="2">
        <v>212300</v>
      </c>
      <c r="HC194" s="2">
        <v>202400</v>
      </c>
      <c r="HD194" s="2">
        <v>226500</v>
      </c>
      <c r="HE194" s="2">
        <v>346700</v>
      </c>
      <c r="HF194" s="2">
        <v>189600</v>
      </c>
      <c r="HG194" s="2">
        <v>103400</v>
      </c>
      <c r="HH194" s="2">
        <v>124000</v>
      </c>
      <c r="HI194" s="2">
        <v>144100</v>
      </c>
      <c r="HJ194" s="2">
        <v>288800</v>
      </c>
      <c r="HK194" s="2">
        <v>147500</v>
      </c>
      <c r="HL194" s="2">
        <v>185900</v>
      </c>
      <c r="HM194" s="2">
        <v>303800</v>
      </c>
      <c r="HN194" s="2">
        <v>196400</v>
      </c>
      <c r="HO194" s="2">
        <v>216600</v>
      </c>
      <c r="HP194" s="2">
        <v>171600</v>
      </c>
      <c r="HQ194" s="2">
        <v>160400</v>
      </c>
      <c r="HR194" s="2">
        <v>148100</v>
      </c>
      <c r="HS194" s="2">
        <v>156600</v>
      </c>
      <c r="HT194" s="2">
        <v>207800</v>
      </c>
      <c r="HU194" s="2">
        <v>311100</v>
      </c>
      <c r="HV194" s="2">
        <v>241500</v>
      </c>
      <c r="HW194" s="2">
        <v>223500</v>
      </c>
      <c r="HX194" s="2">
        <v>283300</v>
      </c>
      <c r="HY194" s="2">
        <v>212700</v>
      </c>
      <c r="HZ194" s="2">
        <v>173700</v>
      </c>
      <c r="IA194" s="2">
        <v>325200</v>
      </c>
      <c r="IB194" s="2">
        <v>234300</v>
      </c>
      <c r="IC194" s="2">
        <v>253200</v>
      </c>
      <c r="ID194" s="2">
        <v>316200</v>
      </c>
      <c r="IE194" s="2">
        <v>508500</v>
      </c>
      <c r="IF194" s="2">
        <v>347700</v>
      </c>
      <c r="IG194" s="2">
        <v>340900</v>
      </c>
      <c r="IH194" s="2">
        <v>377200</v>
      </c>
      <c r="II194" s="2">
        <v>416400</v>
      </c>
      <c r="IJ194" s="2">
        <v>716900</v>
      </c>
      <c r="IK194" s="2">
        <v>1796300</v>
      </c>
      <c r="IL194" s="2">
        <v>536100</v>
      </c>
      <c r="IM194" s="2">
        <v>673800</v>
      </c>
      <c r="IN194" s="2">
        <v>214300</v>
      </c>
      <c r="IO194" s="2">
        <v>296000</v>
      </c>
      <c r="IP194" s="2">
        <v>424100</v>
      </c>
      <c r="IQ194" s="2">
        <v>295300</v>
      </c>
      <c r="IR194" s="2">
        <v>321700</v>
      </c>
      <c r="IS194" s="2">
        <v>317000</v>
      </c>
      <c r="IT194" s="2">
        <v>182000</v>
      </c>
    </row>
    <row r="195" spans="1:254" ht="15.9" customHeight="1">
      <c r="A195" s="390" t="s">
        <v>382</v>
      </c>
      <c r="B195" s="46" t="s">
        <v>383</v>
      </c>
      <c r="C195" s="50">
        <v>599900</v>
      </c>
      <c r="D195" s="16">
        <v>-757800</v>
      </c>
      <c r="E195" s="21">
        <v>1357700</v>
      </c>
      <c r="F195" s="21">
        <v>1448600</v>
      </c>
      <c r="G195" s="21">
        <v>1525100</v>
      </c>
      <c r="H195" s="21">
        <v>1390800</v>
      </c>
      <c r="I195" s="21">
        <v>2559700</v>
      </c>
      <c r="J195" s="21">
        <v>2181100</v>
      </c>
      <c r="K195" s="21">
        <v>2268500</v>
      </c>
      <c r="L195" s="21">
        <v>3225500</v>
      </c>
      <c r="M195" s="21">
        <v>2229100</v>
      </c>
      <c r="N195" s="21">
        <v>6071000</v>
      </c>
      <c r="O195" s="21">
        <v>147700</v>
      </c>
      <c r="P195" s="21">
        <v>1232800</v>
      </c>
      <c r="Q195" s="21">
        <v>956400</v>
      </c>
      <c r="R195" s="21">
        <v>2565400</v>
      </c>
      <c r="S195" s="21">
        <v>991700</v>
      </c>
      <c r="T195" s="21">
        <v>891300</v>
      </c>
      <c r="U195" s="21">
        <v>1807800</v>
      </c>
      <c r="V195" s="21">
        <v>938400</v>
      </c>
      <c r="W195" s="21">
        <v>1429500</v>
      </c>
      <c r="X195" s="21">
        <v>550200</v>
      </c>
      <c r="Y195" s="21">
        <v>754200</v>
      </c>
      <c r="Z195" s="21">
        <v>914600</v>
      </c>
      <c r="AA195" s="21">
        <v>1003900</v>
      </c>
      <c r="AB195" s="21">
        <v>1253400</v>
      </c>
      <c r="AC195" s="21">
        <v>1055200</v>
      </c>
      <c r="AD195" s="21">
        <v>1095900</v>
      </c>
      <c r="AE195" s="21">
        <v>988500</v>
      </c>
      <c r="AF195" s="21">
        <v>1195500</v>
      </c>
      <c r="AG195" s="21">
        <v>1658700</v>
      </c>
      <c r="AH195" s="21">
        <v>954300</v>
      </c>
      <c r="AI195" s="21">
        <v>1423900</v>
      </c>
      <c r="AJ195" s="21">
        <v>1074700</v>
      </c>
      <c r="AK195" s="21">
        <v>1397000</v>
      </c>
      <c r="AL195" s="21">
        <v>1282100</v>
      </c>
      <c r="AM195" s="21">
        <v>1223800</v>
      </c>
      <c r="AN195" s="21">
        <v>602200</v>
      </c>
      <c r="AO195" s="21">
        <v>763200</v>
      </c>
      <c r="AP195" s="21">
        <v>1152400</v>
      </c>
      <c r="AQ195" s="21">
        <v>1510700</v>
      </c>
      <c r="AR195" s="21">
        <v>606400</v>
      </c>
      <c r="AS195" s="21">
        <v>695300</v>
      </c>
      <c r="AT195" s="21">
        <v>706600</v>
      </c>
      <c r="AU195" s="21">
        <v>904700</v>
      </c>
      <c r="AV195" s="21">
        <v>1039600</v>
      </c>
      <c r="AW195" s="21">
        <v>1696400</v>
      </c>
      <c r="AX195" s="21">
        <v>898800</v>
      </c>
      <c r="AY195" s="21">
        <v>928100</v>
      </c>
      <c r="AZ195" s="21">
        <v>1146000</v>
      </c>
      <c r="BA195" s="21">
        <v>1403300</v>
      </c>
      <c r="BB195" s="21">
        <v>531000</v>
      </c>
      <c r="BC195" s="21">
        <v>754500</v>
      </c>
      <c r="BD195" s="21">
        <v>678000</v>
      </c>
      <c r="BE195" s="21">
        <v>801300</v>
      </c>
      <c r="BF195" s="21">
        <v>624500</v>
      </c>
      <c r="BG195" s="21">
        <v>948500</v>
      </c>
      <c r="BH195" s="21">
        <v>1491400</v>
      </c>
      <c r="BI195" s="21">
        <v>1181700</v>
      </c>
      <c r="BJ195" s="21">
        <v>1612500</v>
      </c>
      <c r="BK195" s="21">
        <v>2302900</v>
      </c>
      <c r="BL195" s="21">
        <v>1927400</v>
      </c>
      <c r="BM195" s="2">
        <v>1176400</v>
      </c>
      <c r="BN195" s="2">
        <v>1740400</v>
      </c>
      <c r="BO195" s="2">
        <v>1518500</v>
      </c>
      <c r="BP195" s="2">
        <v>1752700</v>
      </c>
      <c r="BQ195" s="2">
        <v>2695000</v>
      </c>
      <c r="BR195" s="2">
        <v>1432200</v>
      </c>
      <c r="BS195" s="2">
        <v>1190300</v>
      </c>
      <c r="BT195" s="2">
        <v>1868500</v>
      </c>
      <c r="BU195" s="2">
        <v>804100</v>
      </c>
      <c r="BV195" s="2">
        <v>1001900</v>
      </c>
      <c r="BW195" s="2">
        <v>1490700</v>
      </c>
      <c r="BX195" s="2">
        <v>681900</v>
      </c>
      <c r="BY195" s="2">
        <v>631600</v>
      </c>
      <c r="BZ195" s="2">
        <v>471800</v>
      </c>
      <c r="CA195" s="2">
        <v>483900</v>
      </c>
      <c r="CB195" s="2">
        <v>525100</v>
      </c>
      <c r="CC195" s="2">
        <v>843600</v>
      </c>
      <c r="CD195" s="2">
        <v>455000</v>
      </c>
      <c r="CE195" s="2">
        <v>509600</v>
      </c>
      <c r="CF195" s="2">
        <v>638500</v>
      </c>
      <c r="CG195" s="2">
        <v>516000</v>
      </c>
      <c r="CH195" s="2">
        <v>549700</v>
      </c>
      <c r="CI195" s="2">
        <v>347400</v>
      </c>
      <c r="CJ195" s="2">
        <v>240300</v>
      </c>
      <c r="CK195" s="2">
        <v>382400</v>
      </c>
      <c r="CL195" s="2">
        <v>601200</v>
      </c>
      <c r="CM195" s="2">
        <v>702500</v>
      </c>
      <c r="CN195" s="2">
        <v>699200</v>
      </c>
      <c r="CO195" s="2">
        <v>720400</v>
      </c>
      <c r="CP195" s="2">
        <v>801600</v>
      </c>
      <c r="CQ195" s="2">
        <v>361100</v>
      </c>
      <c r="CR195" s="2">
        <v>609700</v>
      </c>
      <c r="CS195" s="2">
        <v>257800</v>
      </c>
      <c r="CT195" s="2">
        <v>456900</v>
      </c>
      <c r="CU195" s="2">
        <v>376700</v>
      </c>
      <c r="CV195" s="2">
        <v>383600</v>
      </c>
      <c r="CW195" s="2">
        <v>375700</v>
      </c>
      <c r="CX195" s="2">
        <v>579200</v>
      </c>
      <c r="CY195" s="2">
        <v>581300</v>
      </c>
      <c r="CZ195" s="2">
        <v>596600</v>
      </c>
      <c r="DA195" s="2">
        <v>746700</v>
      </c>
      <c r="DB195" s="2">
        <v>547500</v>
      </c>
      <c r="DC195" s="2">
        <v>769300</v>
      </c>
      <c r="DD195" s="2">
        <v>307700</v>
      </c>
      <c r="DE195" s="2">
        <v>919200</v>
      </c>
      <c r="DF195" s="2">
        <v>902400</v>
      </c>
      <c r="DG195" s="2">
        <v>707700</v>
      </c>
      <c r="DH195" s="2">
        <v>473300</v>
      </c>
      <c r="DI195" s="2">
        <v>503400</v>
      </c>
      <c r="DJ195" s="2">
        <v>923600</v>
      </c>
      <c r="DK195" s="2">
        <v>688600</v>
      </c>
      <c r="DL195" s="2">
        <v>494300</v>
      </c>
      <c r="DM195" s="2">
        <v>282700</v>
      </c>
      <c r="DN195" s="2">
        <v>485200</v>
      </c>
      <c r="DO195" s="2">
        <v>670500</v>
      </c>
      <c r="DP195" s="2">
        <v>824600</v>
      </c>
      <c r="DQ195" s="2">
        <v>1488900</v>
      </c>
      <c r="DR195" s="2">
        <v>1169900</v>
      </c>
      <c r="DS195" s="2">
        <v>610800</v>
      </c>
      <c r="DT195" s="2">
        <v>476600</v>
      </c>
      <c r="DU195" s="2">
        <v>598000</v>
      </c>
      <c r="DV195" s="2">
        <v>285400</v>
      </c>
      <c r="DW195" s="2">
        <v>543000</v>
      </c>
      <c r="DX195" s="2">
        <v>392100</v>
      </c>
      <c r="DY195" s="2">
        <v>651500</v>
      </c>
      <c r="DZ195" s="2">
        <v>1313100</v>
      </c>
      <c r="EA195" s="2">
        <v>1888300</v>
      </c>
      <c r="EB195" s="2">
        <v>1098900</v>
      </c>
      <c r="EC195" s="2">
        <v>916500</v>
      </c>
      <c r="ED195" s="2">
        <v>801900</v>
      </c>
      <c r="EE195" s="2">
        <v>1081300</v>
      </c>
      <c r="EF195" s="2">
        <v>1065400</v>
      </c>
      <c r="EG195" s="2">
        <v>1686100</v>
      </c>
      <c r="EH195" s="2">
        <v>548500</v>
      </c>
      <c r="EI195" s="2">
        <v>300500</v>
      </c>
      <c r="EJ195" s="2">
        <v>509200</v>
      </c>
      <c r="EK195" s="2">
        <v>901300</v>
      </c>
      <c r="EL195" s="2">
        <v>340700</v>
      </c>
      <c r="EM195" s="2">
        <v>435800</v>
      </c>
      <c r="EN195" s="2">
        <v>686100</v>
      </c>
      <c r="EO195" s="2">
        <v>323800</v>
      </c>
      <c r="EP195" s="2">
        <v>402900</v>
      </c>
      <c r="EQ195" s="2">
        <v>611400</v>
      </c>
      <c r="ER195" s="2">
        <v>359100</v>
      </c>
      <c r="ES195" s="2">
        <v>446300</v>
      </c>
      <c r="ET195" s="2">
        <v>226900</v>
      </c>
      <c r="EU195" s="2">
        <v>246900</v>
      </c>
      <c r="EV195" s="2">
        <v>301200</v>
      </c>
      <c r="EW195" s="2">
        <v>250600</v>
      </c>
      <c r="EX195" s="2">
        <v>199300</v>
      </c>
      <c r="EY195" s="2">
        <v>282300</v>
      </c>
      <c r="EZ195" s="2">
        <v>391300</v>
      </c>
      <c r="FA195" s="2">
        <v>501400</v>
      </c>
      <c r="FB195" s="2">
        <v>743100</v>
      </c>
      <c r="FC195" s="2">
        <v>298000</v>
      </c>
      <c r="FD195" s="2">
        <v>380900</v>
      </c>
      <c r="FE195" s="2">
        <v>288800</v>
      </c>
      <c r="FF195" s="2">
        <v>317300</v>
      </c>
      <c r="FG195" s="2">
        <v>283700</v>
      </c>
      <c r="FH195" s="2">
        <v>444700</v>
      </c>
      <c r="FI195" s="2">
        <v>412400</v>
      </c>
      <c r="FJ195" s="2">
        <v>329200</v>
      </c>
      <c r="FK195" s="2">
        <v>439200</v>
      </c>
      <c r="FL195" s="2">
        <v>256800</v>
      </c>
      <c r="FM195" s="2">
        <v>377600</v>
      </c>
      <c r="FN195" s="2">
        <v>280500</v>
      </c>
      <c r="FO195" s="2">
        <v>268100</v>
      </c>
      <c r="FP195" s="2">
        <v>390500</v>
      </c>
      <c r="FQ195" s="2">
        <v>521700</v>
      </c>
      <c r="FR195" s="2">
        <v>400100</v>
      </c>
      <c r="FS195" s="2">
        <v>567300</v>
      </c>
      <c r="FT195" s="2">
        <v>1313500</v>
      </c>
      <c r="FU195" s="2">
        <v>1272800</v>
      </c>
      <c r="FV195" s="2">
        <v>651900</v>
      </c>
      <c r="FW195" s="2">
        <v>735600</v>
      </c>
      <c r="FX195" s="2">
        <v>989500</v>
      </c>
      <c r="FY195" s="2">
        <v>799000</v>
      </c>
      <c r="FZ195" s="2">
        <v>429900</v>
      </c>
      <c r="GA195" s="2">
        <v>442900</v>
      </c>
      <c r="GB195" s="2">
        <v>510400</v>
      </c>
      <c r="GC195" s="2">
        <v>317300</v>
      </c>
      <c r="GD195" s="2">
        <v>600700</v>
      </c>
      <c r="GE195" s="2">
        <v>428100</v>
      </c>
      <c r="GF195" s="2">
        <v>907300</v>
      </c>
      <c r="GG195" s="2">
        <v>566800</v>
      </c>
      <c r="GH195" s="2">
        <v>933900</v>
      </c>
      <c r="GI195" s="2">
        <v>1230200</v>
      </c>
      <c r="GJ195" s="2">
        <v>1247400</v>
      </c>
      <c r="GK195" s="2">
        <v>1078900</v>
      </c>
      <c r="GL195" s="2">
        <v>1000400</v>
      </c>
      <c r="GM195" s="2">
        <v>1115800</v>
      </c>
      <c r="GN195" s="2">
        <v>957500</v>
      </c>
      <c r="GO195" s="2">
        <v>655800</v>
      </c>
      <c r="GP195" s="2">
        <v>567900</v>
      </c>
      <c r="GQ195" s="2">
        <v>415400</v>
      </c>
      <c r="GR195" s="2">
        <v>262500</v>
      </c>
      <c r="GS195" s="2">
        <v>402600</v>
      </c>
      <c r="GT195" s="2">
        <v>557700</v>
      </c>
      <c r="GU195" s="2">
        <v>701000</v>
      </c>
      <c r="GV195" s="2">
        <v>376700</v>
      </c>
      <c r="GW195" s="2">
        <v>487200</v>
      </c>
      <c r="GX195" s="2">
        <v>536100</v>
      </c>
      <c r="GY195" s="2">
        <v>601500</v>
      </c>
      <c r="GZ195" s="2">
        <v>551800</v>
      </c>
      <c r="HA195" s="2">
        <v>553700</v>
      </c>
      <c r="HB195" s="2">
        <v>372000</v>
      </c>
      <c r="HC195" s="2">
        <v>442600</v>
      </c>
      <c r="HD195" s="2">
        <v>245900</v>
      </c>
      <c r="HE195" s="2">
        <v>285600</v>
      </c>
      <c r="HF195" s="2">
        <v>582000</v>
      </c>
      <c r="HG195" s="2">
        <v>634100</v>
      </c>
      <c r="HH195" s="2">
        <v>852100</v>
      </c>
      <c r="HI195" s="2">
        <v>454600</v>
      </c>
      <c r="HJ195" s="2">
        <v>758400</v>
      </c>
      <c r="HK195" s="2">
        <v>622900</v>
      </c>
      <c r="HL195" s="2">
        <v>374400</v>
      </c>
      <c r="HM195" s="2">
        <v>358700</v>
      </c>
      <c r="HN195" s="2">
        <v>428000</v>
      </c>
      <c r="HO195" s="2">
        <v>575000</v>
      </c>
      <c r="HP195" s="2">
        <v>971600</v>
      </c>
      <c r="HQ195" s="2">
        <v>520000</v>
      </c>
      <c r="HR195" s="2">
        <v>498000</v>
      </c>
      <c r="HS195" s="2">
        <v>485000</v>
      </c>
      <c r="HT195" s="2">
        <v>333700</v>
      </c>
      <c r="HU195" s="2">
        <v>291500</v>
      </c>
      <c r="HV195" s="2">
        <v>369400</v>
      </c>
      <c r="HW195" s="2">
        <v>900500</v>
      </c>
      <c r="HX195" s="2">
        <v>789200</v>
      </c>
      <c r="HY195" s="2">
        <v>805000</v>
      </c>
      <c r="HZ195" s="2">
        <v>615100</v>
      </c>
      <c r="IA195" s="2">
        <v>530600</v>
      </c>
      <c r="IB195" s="2">
        <v>435400</v>
      </c>
      <c r="IC195" s="2">
        <v>344200</v>
      </c>
      <c r="ID195" s="2">
        <v>421700</v>
      </c>
      <c r="IE195" s="2">
        <v>466000</v>
      </c>
      <c r="IF195" s="2">
        <v>393000</v>
      </c>
      <c r="IG195" s="2">
        <v>418800</v>
      </c>
      <c r="IH195" s="2">
        <v>1418700</v>
      </c>
      <c r="II195" s="2">
        <v>559300</v>
      </c>
      <c r="IJ195" s="2">
        <v>616100</v>
      </c>
      <c r="IK195" s="2">
        <v>1032100</v>
      </c>
      <c r="IL195" s="2">
        <v>344100</v>
      </c>
      <c r="IM195" s="2">
        <v>341700</v>
      </c>
      <c r="IN195" s="2">
        <v>385900</v>
      </c>
      <c r="IO195" s="2">
        <v>426400</v>
      </c>
      <c r="IP195" s="2">
        <v>728300</v>
      </c>
      <c r="IQ195" s="2">
        <v>725800</v>
      </c>
      <c r="IR195" s="2">
        <v>419000</v>
      </c>
      <c r="IS195" s="2">
        <v>742100</v>
      </c>
      <c r="IT195" s="2">
        <v>957700</v>
      </c>
    </row>
    <row r="196" spans="1:254" ht="15.9" customHeight="1">
      <c r="A196" s="390" t="s">
        <v>384</v>
      </c>
      <c r="B196" s="46" t="s">
        <v>385</v>
      </c>
      <c r="C196" s="50">
        <v>63400</v>
      </c>
      <c r="D196" s="16">
        <v>-43100</v>
      </c>
      <c r="E196" s="21">
        <v>106500</v>
      </c>
      <c r="F196" s="21">
        <v>97400</v>
      </c>
      <c r="G196" s="21">
        <v>87200</v>
      </c>
      <c r="H196" s="21">
        <v>85400</v>
      </c>
      <c r="I196" s="21">
        <v>136200</v>
      </c>
      <c r="J196" s="21">
        <v>81400</v>
      </c>
      <c r="K196" s="21">
        <v>168900</v>
      </c>
      <c r="L196" s="21">
        <v>108100</v>
      </c>
      <c r="M196" s="21">
        <v>87300</v>
      </c>
      <c r="N196" s="21">
        <v>103700</v>
      </c>
      <c r="O196" s="21">
        <v>38100</v>
      </c>
      <c r="P196" s="21">
        <v>44300</v>
      </c>
      <c r="Q196" s="21">
        <v>84900</v>
      </c>
      <c r="R196" s="21">
        <v>113100</v>
      </c>
      <c r="S196" s="21">
        <v>59500</v>
      </c>
      <c r="T196" s="21">
        <v>56800</v>
      </c>
      <c r="U196" s="21">
        <v>68100</v>
      </c>
      <c r="V196" s="21">
        <v>53900</v>
      </c>
      <c r="W196" s="21">
        <v>54000</v>
      </c>
      <c r="X196" s="21">
        <v>45500</v>
      </c>
      <c r="Y196" s="21">
        <v>89000</v>
      </c>
      <c r="Z196" s="21">
        <v>126600</v>
      </c>
      <c r="AA196" s="21">
        <v>94200</v>
      </c>
      <c r="AB196" s="21">
        <v>44500</v>
      </c>
      <c r="AC196" s="21">
        <v>126000</v>
      </c>
      <c r="AD196" s="21">
        <v>26500</v>
      </c>
      <c r="AE196" s="21">
        <v>40400</v>
      </c>
      <c r="AF196" s="21">
        <v>80000</v>
      </c>
      <c r="AG196" s="21">
        <v>45300</v>
      </c>
      <c r="AH196" s="21">
        <v>39600</v>
      </c>
      <c r="AI196" s="21">
        <v>34400</v>
      </c>
      <c r="AJ196" s="21">
        <v>41600</v>
      </c>
      <c r="AK196" s="21">
        <v>67900</v>
      </c>
      <c r="AL196" s="21">
        <v>67200</v>
      </c>
      <c r="AM196" s="21">
        <v>55800</v>
      </c>
      <c r="AN196" s="21">
        <v>32600</v>
      </c>
      <c r="AO196" s="21">
        <v>48800</v>
      </c>
      <c r="AP196" s="21">
        <v>58200</v>
      </c>
      <c r="AQ196" s="21">
        <v>47300</v>
      </c>
      <c r="AR196" s="21">
        <v>46000</v>
      </c>
      <c r="AS196" s="21">
        <v>38600</v>
      </c>
      <c r="AT196" s="21">
        <v>76600</v>
      </c>
      <c r="AU196" s="21">
        <v>98300</v>
      </c>
      <c r="AV196" s="21">
        <v>27700</v>
      </c>
      <c r="AW196" s="21">
        <v>31200</v>
      </c>
      <c r="AX196" s="21">
        <v>42300</v>
      </c>
      <c r="AY196" s="21">
        <v>62200</v>
      </c>
      <c r="AZ196" s="21">
        <v>53500</v>
      </c>
      <c r="BA196" s="21">
        <v>54600</v>
      </c>
      <c r="BB196" s="21">
        <v>30200</v>
      </c>
      <c r="BC196" s="21">
        <v>28300</v>
      </c>
      <c r="BD196" s="21">
        <v>32100</v>
      </c>
      <c r="BE196" s="21">
        <v>47000</v>
      </c>
      <c r="BF196" s="21">
        <v>43100</v>
      </c>
      <c r="BG196" s="21">
        <v>40500</v>
      </c>
      <c r="BH196" s="21">
        <v>73300</v>
      </c>
      <c r="BI196" s="21">
        <v>70000</v>
      </c>
      <c r="BJ196" s="21">
        <v>46200</v>
      </c>
      <c r="BK196" s="21">
        <v>73700</v>
      </c>
      <c r="BL196" s="21">
        <v>60700</v>
      </c>
      <c r="BM196" s="2">
        <v>166000</v>
      </c>
      <c r="BN196" s="2">
        <v>81100</v>
      </c>
      <c r="BO196" s="2">
        <v>42100</v>
      </c>
      <c r="BP196" s="2">
        <v>52800</v>
      </c>
      <c r="BQ196" s="2">
        <v>103000</v>
      </c>
      <c r="BR196" s="2">
        <v>54300</v>
      </c>
      <c r="BS196" s="2">
        <v>48800</v>
      </c>
      <c r="BT196" s="2">
        <v>31100</v>
      </c>
      <c r="BU196" s="2">
        <v>51000</v>
      </c>
      <c r="BV196" s="2">
        <v>49400</v>
      </c>
      <c r="BW196" s="2">
        <v>39400</v>
      </c>
      <c r="BX196" s="2">
        <v>51600</v>
      </c>
      <c r="BY196" s="2">
        <v>48700</v>
      </c>
      <c r="BZ196" s="2">
        <v>51500</v>
      </c>
      <c r="CA196" s="2">
        <v>61500</v>
      </c>
      <c r="CB196" s="2">
        <v>48900</v>
      </c>
      <c r="CC196" s="2">
        <v>47800</v>
      </c>
      <c r="CD196" s="2">
        <v>57800</v>
      </c>
      <c r="CE196" s="2">
        <v>36300</v>
      </c>
      <c r="CF196" s="2">
        <v>50600</v>
      </c>
      <c r="CG196" s="2">
        <v>42800</v>
      </c>
      <c r="CH196" s="2">
        <v>82100</v>
      </c>
      <c r="CI196" s="2">
        <v>34300</v>
      </c>
      <c r="CJ196" s="2">
        <v>66800</v>
      </c>
      <c r="CK196" s="2">
        <v>35600</v>
      </c>
      <c r="CL196" s="2">
        <v>58400</v>
      </c>
      <c r="CM196" s="2">
        <v>60000</v>
      </c>
      <c r="CN196" s="2">
        <v>83000</v>
      </c>
      <c r="CO196" s="2">
        <v>52200</v>
      </c>
      <c r="CP196" s="2">
        <v>61600</v>
      </c>
      <c r="CQ196" s="2">
        <v>35100</v>
      </c>
      <c r="CR196" s="2">
        <v>54200</v>
      </c>
      <c r="CS196" s="2">
        <v>58800</v>
      </c>
      <c r="CT196" s="2">
        <v>65300</v>
      </c>
      <c r="CU196" s="2">
        <v>62300</v>
      </c>
      <c r="CV196" s="2">
        <v>80400</v>
      </c>
      <c r="CW196" s="2">
        <v>84300</v>
      </c>
      <c r="CX196" s="2">
        <v>73500</v>
      </c>
      <c r="CY196" s="2">
        <v>68000</v>
      </c>
      <c r="CZ196" s="2">
        <v>61100</v>
      </c>
      <c r="DA196" s="2">
        <v>56900</v>
      </c>
      <c r="DB196" s="2">
        <v>72000</v>
      </c>
      <c r="DC196" s="2">
        <v>67400</v>
      </c>
      <c r="DD196" s="2">
        <v>39700</v>
      </c>
      <c r="DE196" s="2">
        <v>66000</v>
      </c>
      <c r="DF196" s="2">
        <v>53400</v>
      </c>
      <c r="DG196" s="2">
        <v>82900</v>
      </c>
      <c r="DH196" s="2">
        <v>52800</v>
      </c>
      <c r="DI196" s="2">
        <v>49600</v>
      </c>
      <c r="DJ196" s="2">
        <v>37400</v>
      </c>
      <c r="DK196" s="2">
        <v>30000</v>
      </c>
      <c r="DL196" s="2">
        <v>37600</v>
      </c>
      <c r="DM196" s="2">
        <v>28100</v>
      </c>
      <c r="DN196" s="2">
        <v>24800</v>
      </c>
      <c r="DO196" s="2">
        <v>30200</v>
      </c>
      <c r="DP196" s="2">
        <v>33800</v>
      </c>
      <c r="DQ196" s="2">
        <v>36800</v>
      </c>
      <c r="DR196" s="2">
        <v>42400</v>
      </c>
      <c r="DS196" s="2">
        <v>72600</v>
      </c>
      <c r="DT196" s="2">
        <v>67300</v>
      </c>
      <c r="DU196" s="2">
        <v>109400</v>
      </c>
      <c r="DV196" s="2">
        <v>50800</v>
      </c>
      <c r="DW196" s="2">
        <v>48500</v>
      </c>
      <c r="DX196" s="2">
        <v>69900</v>
      </c>
      <c r="DY196" s="2">
        <v>55800</v>
      </c>
      <c r="DZ196" s="2">
        <v>54700</v>
      </c>
      <c r="EA196" s="2">
        <v>43600</v>
      </c>
      <c r="EB196" s="2">
        <v>50600</v>
      </c>
      <c r="EC196" s="2">
        <v>48300</v>
      </c>
      <c r="ED196" s="2">
        <v>35600</v>
      </c>
      <c r="EE196" s="2">
        <v>40600</v>
      </c>
      <c r="EF196" s="2">
        <v>58900</v>
      </c>
      <c r="EG196" s="2">
        <v>48800</v>
      </c>
      <c r="EH196" s="2">
        <v>49400</v>
      </c>
      <c r="EI196" s="2">
        <v>49600</v>
      </c>
      <c r="EJ196" s="2">
        <v>64200</v>
      </c>
      <c r="EK196" s="2">
        <v>75900</v>
      </c>
      <c r="EL196" s="2">
        <v>33000</v>
      </c>
      <c r="EM196" s="2">
        <v>43500</v>
      </c>
      <c r="EN196" s="2">
        <v>52400</v>
      </c>
      <c r="EO196" s="2">
        <v>31600</v>
      </c>
      <c r="EP196" s="2">
        <v>33500</v>
      </c>
      <c r="EQ196" s="2">
        <v>27400</v>
      </c>
      <c r="ER196" s="2">
        <v>27900</v>
      </c>
      <c r="ES196" s="2">
        <v>24600</v>
      </c>
      <c r="ET196" s="2">
        <v>17400</v>
      </c>
      <c r="EU196" s="2">
        <v>11700</v>
      </c>
      <c r="EV196" s="2">
        <v>15400</v>
      </c>
      <c r="EW196" s="2">
        <v>14000</v>
      </c>
      <c r="EX196" s="2">
        <v>19000</v>
      </c>
      <c r="EY196" s="2">
        <v>23100</v>
      </c>
      <c r="EZ196" s="2">
        <v>23800</v>
      </c>
      <c r="FA196" s="2">
        <v>28300</v>
      </c>
      <c r="FB196" s="2">
        <v>14700</v>
      </c>
      <c r="FC196" s="2">
        <v>27600</v>
      </c>
      <c r="FD196" s="2">
        <v>22400</v>
      </c>
      <c r="FE196" s="2">
        <v>15300</v>
      </c>
      <c r="FF196" s="2">
        <v>25000</v>
      </c>
      <c r="FG196" s="2">
        <v>22700</v>
      </c>
      <c r="FH196" s="2">
        <v>21400</v>
      </c>
      <c r="FI196" s="2">
        <v>20100</v>
      </c>
      <c r="FJ196" s="2">
        <v>25200</v>
      </c>
      <c r="FK196" s="2">
        <v>19400</v>
      </c>
      <c r="FL196" s="2">
        <v>19100</v>
      </c>
      <c r="FM196" s="2">
        <v>27600</v>
      </c>
      <c r="FN196" s="2">
        <v>28400</v>
      </c>
      <c r="FO196" s="2">
        <v>24400</v>
      </c>
      <c r="FP196" s="2">
        <v>43800</v>
      </c>
      <c r="FQ196" s="2">
        <v>26600</v>
      </c>
      <c r="FR196" s="2">
        <v>31900</v>
      </c>
      <c r="FS196" s="2">
        <v>20200</v>
      </c>
      <c r="FT196" s="2">
        <v>51800</v>
      </c>
      <c r="FU196" s="2">
        <v>59500</v>
      </c>
      <c r="FV196" s="2">
        <v>47200</v>
      </c>
      <c r="FW196" s="2">
        <v>44600</v>
      </c>
      <c r="FX196" s="2">
        <v>41200</v>
      </c>
      <c r="FY196" s="2">
        <v>36800</v>
      </c>
      <c r="FZ196" s="2">
        <v>53900</v>
      </c>
      <c r="GA196" s="2">
        <v>86100</v>
      </c>
      <c r="GB196" s="2">
        <v>108400</v>
      </c>
      <c r="GC196" s="2">
        <v>160600</v>
      </c>
      <c r="GD196" s="2">
        <v>30000</v>
      </c>
      <c r="GE196" s="2">
        <v>27700</v>
      </c>
      <c r="GF196" s="2">
        <v>41600</v>
      </c>
      <c r="GG196" s="2">
        <v>37600</v>
      </c>
      <c r="GH196" s="2">
        <v>22600</v>
      </c>
      <c r="GI196" s="2">
        <v>18700</v>
      </c>
      <c r="GJ196" s="2">
        <v>25400</v>
      </c>
      <c r="GK196" s="2">
        <v>11800</v>
      </c>
      <c r="GL196" s="2">
        <v>16500</v>
      </c>
      <c r="GM196" s="2">
        <v>27100</v>
      </c>
      <c r="GN196" s="2">
        <v>13500</v>
      </c>
      <c r="GO196" s="2">
        <v>34100</v>
      </c>
      <c r="GP196" s="2">
        <v>19400</v>
      </c>
      <c r="GQ196" s="2">
        <v>42700</v>
      </c>
      <c r="GR196" s="2">
        <v>20600</v>
      </c>
      <c r="GS196" s="2">
        <v>20000</v>
      </c>
      <c r="GT196" s="2">
        <v>27000</v>
      </c>
      <c r="GU196" s="2">
        <v>39700</v>
      </c>
      <c r="GV196" s="2">
        <v>24100</v>
      </c>
      <c r="GW196" s="2">
        <v>32900</v>
      </c>
      <c r="GX196" s="2">
        <v>18400</v>
      </c>
      <c r="GY196" s="2">
        <v>21600</v>
      </c>
      <c r="GZ196" s="2">
        <v>22800</v>
      </c>
      <c r="HA196" s="2">
        <v>25400</v>
      </c>
      <c r="HB196" s="2">
        <v>29400</v>
      </c>
      <c r="HC196" s="2">
        <v>28500</v>
      </c>
      <c r="HD196" s="2">
        <v>35500</v>
      </c>
      <c r="HE196" s="2">
        <v>21600</v>
      </c>
      <c r="HF196" s="2">
        <v>23300</v>
      </c>
      <c r="HG196" s="2">
        <v>24600</v>
      </c>
      <c r="HH196" s="2">
        <v>30500</v>
      </c>
      <c r="HI196" s="2">
        <v>30400</v>
      </c>
      <c r="HJ196" s="2">
        <v>37500</v>
      </c>
      <c r="HK196" s="2">
        <v>31900</v>
      </c>
      <c r="HL196" s="2">
        <v>27900</v>
      </c>
      <c r="HM196" s="2">
        <v>35200</v>
      </c>
      <c r="HN196" s="2">
        <v>55600</v>
      </c>
      <c r="HO196" s="2">
        <v>47500</v>
      </c>
      <c r="HP196" s="2">
        <v>36800</v>
      </c>
      <c r="HQ196" s="2">
        <v>16600</v>
      </c>
      <c r="HR196" s="2">
        <v>32200</v>
      </c>
      <c r="HS196" s="2">
        <v>51200</v>
      </c>
      <c r="HT196" s="2">
        <v>53700</v>
      </c>
      <c r="HU196" s="2">
        <v>17600</v>
      </c>
      <c r="HV196" s="2">
        <v>18800</v>
      </c>
      <c r="HW196" s="2">
        <v>52700</v>
      </c>
      <c r="HX196" s="2">
        <v>37000</v>
      </c>
      <c r="HY196" s="2">
        <v>18000</v>
      </c>
      <c r="HZ196" s="2">
        <v>26700</v>
      </c>
      <c r="IA196" s="2">
        <v>15100</v>
      </c>
      <c r="IB196" s="2">
        <v>14000</v>
      </c>
      <c r="IC196" s="2">
        <v>6900</v>
      </c>
      <c r="ID196" s="2">
        <v>8100</v>
      </c>
      <c r="IE196" s="2">
        <v>19800</v>
      </c>
      <c r="IF196" s="2">
        <v>7300</v>
      </c>
      <c r="IG196" s="2">
        <v>26800</v>
      </c>
      <c r="IH196" s="2">
        <v>13100</v>
      </c>
      <c r="II196" s="2">
        <v>14700</v>
      </c>
      <c r="IJ196" s="2">
        <v>21100</v>
      </c>
      <c r="IK196" s="2">
        <v>38900</v>
      </c>
      <c r="IL196" s="2">
        <v>37800</v>
      </c>
      <c r="IM196" s="2">
        <v>16300</v>
      </c>
      <c r="IN196" s="2">
        <v>17200</v>
      </c>
      <c r="IO196" s="2">
        <v>16800</v>
      </c>
      <c r="IP196" s="2">
        <v>19900</v>
      </c>
      <c r="IQ196" s="2">
        <v>20500</v>
      </c>
      <c r="IR196" s="2">
        <v>16700</v>
      </c>
      <c r="IS196" s="2">
        <v>18100</v>
      </c>
      <c r="IT196" s="2">
        <v>14300</v>
      </c>
    </row>
    <row r="197" spans="1:254" ht="15.9" customHeight="1">
      <c r="A197" s="390" t="s">
        <v>386</v>
      </c>
      <c r="B197" s="46" t="s">
        <v>387</v>
      </c>
      <c r="C197" s="50">
        <v>1051000</v>
      </c>
      <c r="D197" s="16">
        <v>-518200</v>
      </c>
      <c r="E197" s="21">
        <v>1569200</v>
      </c>
      <c r="F197" s="21">
        <v>1514500</v>
      </c>
      <c r="G197" s="21">
        <v>1719000</v>
      </c>
      <c r="H197" s="21">
        <v>2512700</v>
      </c>
      <c r="I197" s="21">
        <v>4260400</v>
      </c>
      <c r="J197" s="21">
        <v>2480800</v>
      </c>
      <c r="K197" s="21">
        <v>2650500</v>
      </c>
      <c r="L197" s="21">
        <v>2110800</v>
      </c>
      <c r="M197" s="21">
        <v>1849700</v>
      </c>
      <c r="N197" s="21">
        <v>4862000</v>
      </c>
      <c r="O197" s="21">
        <v>1869000</v>
      </c>
      <c r="P197" s="21">
        <v>2309800</v>
      </c>
      <c r="Q197" s="21">
        <v>1686400</v>
      </c>
      <c r="R197" s="21">
        <v>1766400</v>
      </c>
      <c r="S197" s="21">
        <v>1463600</v>
      </c>
      <c r="T197" s="21">
        <v>1136100</v>
      </c>
      <c r="U197" s="21">
        <v>1109100</v>
      </c>
      <c r="V197" s="21">
        <v>1183300</v>
      </c>
      <c r="W197" s="21">
        <v>1346000</v>
      </c>
      <c r="X197" s="21">
        <v>1420100</v>
      </c>
      <c r="Y197" s="21">
        <v>1732600</v>
      </c>
      <c r="Z197" s="21">
        <v>1745600</v>
      </c>
      <c r="AA197" s="21">
        <v>1409400</v>
      </c>
      <c r="AB197" s="21">
        <v>1572400</v>
      </c>
      <c r="AC197" s="21">
        <v>1368500</v>
      </c>
      <c r="AD197" s="21">
        <v>1755600</v>
      </c>
      <c r="AE197" s="21">
        <v>1308100</v>
      </c>
      <c r="AF197" s="21">
        <v>1142500</v>
      </c>
      <c r="AG197" s="21">
        <v>1648500</v>
      </c>
      <c r="AH197" s="21">
        <v>1774600</v>
      </c>
      <c r="AI197" s="21">
        <v>1804400</v>
      </c>
      <c r="AJ197" s="21">
        <v>1904200</v>
      </c>
      <c r="AK197" s="21">
        <v>1334300</v>
      </c>
      <c r="AL197" s="21">
        <v>2064700</v>
      </c>
      <c r="AM197" s="21">
        <v>1984800</v>
      </c>
      <c r="AN197" s="21">
        <v>2169600</v>
      </c>
      <c r="AO197" s="21">
        <v>2029000</v>
      </c>
      <c r="AP197" s="21">
        <v>4361400</v>
      </c>
      <c r="AQ197" s="21">
        <v>3648100</v>
      </c>
      <c r="AR197" s="21">
        <v>1639000</v>
      </c>
      <c r="AS197" s="21">
        <v>1496600</v>
      </c>
      <c r="AT197" s="21">
        <v>1774600</v>
      </c>
      <c r="AU197" s="21">
        <v>1918000</v>
      </c>
      <c r="AV197" s="21">
        <v>2016700</v>
      </c>
      <c r="AW197" s="21">
        <v>2278300</v>
      </c>
      <c r="AX197" s="21">
        <v>1693800</v>
      </c>
      <c r="AY197" s="21">
        <v>1625200</v>
      </c>
      <c r="AZ197" s="21">
        <v>1314400</v>
      </c>
      <c r="BA197" s="21">
        <v>2123100</v>
      </c>
      <c r="BB197" s="21">
        <v>1452600</v>
      </c>
      <c r="BC197" s="21">
        <v>1531900</v>
      </c>
      <c r="BD197" s="21">
        <v>1270500</v>
      </c>
      <c r="BE197" s="21">
        <v>1374100</v>
      </c>
      <c r="BF197" s="21">
        <v>1537500</v>
      </c>
      <c r="BG197" s="21">
        <v>2084200</v>
      </c>
      <c r="BH197" s="21">
        <v>1743500</v>
      </c>
      <c r="BI197" s="21">
        <v>1517000</v>
      </c>
      <c r="BJ197" s="21">
        <v>2108200</v>
      </c>
      <c r="BK197" s="21">
        <v>2544600</v>
      </c>
      <c r="BL197" s="21">
        <v>1714400</v>
      </c>
      <c r="BM197" s="2">
        <v>1272800</v>
      </c>
      <c r="BN197" s="2">
        <v>1262500</v>
      </c>
      <c r="BO197" s="2">
        <v>1577900</v>
      </c>
      <c r="BP197" s="2">
        <v>1519200</v>
      </c>
      <c r="BQ197" s="2">
        <v>2502700</v>
      </c>
      <c r="BR197" s="2">
        <v>1636400</v>
      </c>
      <c r="BS197" s="2">
        <v>2488500</v>
      </c>
      <c r="BT197" s="2">
        <v>2920700</v>
      </c>
      <c r="BU197" s="2">
        <v>3125800</v>
      </c>
      <c r="BV197" s="2">
        <v>2782200</v>
      </c>
      <c r="BW197" s="2">
        <v>4570700</v>
      </c>
      <c r="BX197" s="2">
        <v>2794300</v>
      </c>
      <c r="BY197" s="2">
        <v>1848000</v>
      </c>
      <c r="BZ197" s="2">
        <v>2600200</v>
      </c>
      <c r="CA197" s="2">
        <v>1807100</v>
      </c>
      <c r="CB197" s="2">
        <v>2319700</v>
      </c>
      <c r="CC197" s="2">
        <v>2433000</v>
      </c>
      <c r="CD197" s="2">
        <v>2425900</v>
      </c>
      <c r="CE197" s="2">
        <v>1526300</v>
      </c>
      <c r="CF197" s="2">
        <v>2150100</v>
      </c>
      <c r="CG197" s="2">
        <v>2504700</v>
      </c>
      <c r="CH197" s="2">
        <v>3064700</v>
      </c>
      <c r="CI197" s="2">
        <v>2961700</v>
      </c>
      <c r="CJ197" s="2">
        <v>1952600</v>
      </c>
      <c r="CK197" s="2">
        <v>1898500</v>
      </c>
      <c r="CL197" s="2">
        <v>3599300</v>
      </c>
      <c r="CM197" s="2">
        <v>2855500</v>
      </c>
      <c r="CN197" s="2">
        <v>3078000</v>
      </c>
      <c r="CO197" s="2">
        <v>2415900</v>
      </c>
      <c r="CP197" s="2">
        <v>2167300</v>
      </c>
      <c r="CQ197" s="2">
        <v>1649000</v>
      </c>
      <c r="CR197" s="2">
        <v>2198600</v>
      </c>
      <c r="CS197" s="2">
        <v>1966200</v>
      </c>
      <c r="CT197" s="2">
        <v>2305300</v>
      </c>
      <c r="CU197" s="2">
        <v>2255700</v>
      </c>
      <c r="CV197" s="2">
        <v>1726100</v>
      </c>
      <c r="CW197" s="2">
        <v>2139500</v>
      </c>
      <c r="CX197" s="2">
        <v>1518300</v>
      </c>
      <c r="CY197" s="2">
        <v>1833500</v>
      </c>
      <c r="CZ197" s="2">
        <v>1708000</v>
      </c>
      <c r="DA197" s="2">
        <v>2039500</v>
      </c>
      <c r="DB197" s="2">
        <v>2272100</v>
      </c>
      <c r="DC197" s="2">
        <v>3315700</v>
      </c>
      <c r="DD197" s="2">
        <v>2601800</v>
      </c>
      <c r="DE197" s="2">
        <v>2329300</v>
      </c>
      <c r="DF197" s="2">
        <v>3367500</v>
      </c>
      <c r="DG197" s="2">
        <v>2178500</v>
      </c>
      <c r="DH197" s="2">
        <v>1812800</v>
      </c>
      <c r="DI197" s="2">
        <v>2525200</v>
      </c>
      <c r="DJ197" s="2">
        <v>2676500</v>
      </c>
      <c r="DK197" s="2">
        <v>2443900</v>
      </c>
      <c r="DL197" s="2">
        <v>2039300</v>
      </c>
      <c r="DM197" s="2">
        <v>1807900</v>
      </c>
      <c r="DN197" s="2">
        <v>2337300</v>
      </c>
      <c r="DO197" s="2">
        <v>1630800</v>
      </c>
      <c r="DP197" s="2">
        <v>1877400</v>
      </c>
      <c r="DQ197" s="2">
        <v>1358600</v>
      </c>
      <c r="DR197" s="2">
        <v>2298500</v>
      </c>
      <c r="DS197" s="2">
        <v>2894600</v>
      </c>
      <c r="DT197" s="2">
        <v>4085400</v>
      </c>
      <c r="DU197" s="2">
        <v>3461800</v>
      </c>
      <c r="DV197" s="2">
        <v>2687500</v>
      </c>
      <c r="DW197" s="2">
        <v>2798200</v>
      </c>
      <c r="DX197" s="2">
        <v>2449400</v>
      </c>
      <c r="DY197" s="2">
        <v>2399600</v>
      </c>
      <c r="DZ197" s="2">
        <v>2653200</v>
      </c>
      <c r="EA197" s="2">
        <v>2118900</v>
      </c>
      <c r="EB197" s="2">
        <v>2947700</v>
      </c>
      <c r="EC197" s="2">
        <v>3586000</v>
      </c>
      <c r="ED197" s="2">
        <v>2974400</v>
      </c>
      <c r="EE197" s="2">
        <v>3998000</v>
      </c>
      <c r="EF197" s="2">
        <v>5630300</v>
      </c>
      <c r="EG197" s="2">
        <v>3787800</v>
      </c>
      <c r="EH197" s="2">
        <v>3334600</v>
      </c>
      <c r="EI197" s="2">
        <v>2620400</v>
      </c>
      <c r="EJ197" s="2">
        <v>2788200</v>
      </c>
      <c r="EK197" s="2">
        <v>2907100</v>
      </c>
      <c r="EL197" s="2">
        <v>2755100</v>
      </c>
      <c r="EM197" s="2">
        <v>3226500</v>
      </c>
      <c r="EN197" s="2">
        <v>2706900</v>
      </c>
      <c r="EO197" s="2">
        <v>3504000</v>
      </c>
      <c r="EP197" s="2">
        <v>3805400</v>
      </c>
      <c r="EQ197" s="2">
        <v>3667900</v>
      </c>
      <c r="ER197" s="2">
        <v>3980600</v>
      </c>
      <c r="ES197" s="2">
        <v>2463700</v>
      </c>
      <c r="ET197" s="2">
        <v>1504200</v>
      </c>
      <c r="EU197" s="2">
        <v>1609600</v>
      </c>
      <c r="EV197" s="2">
        <v>1628100</v>
      </c>
      <c r="EW197" s="2">
        <v>1718600</v>
      </c>
      <c r="EX197" s="2">
        <v>1320200</v>
      </c>
      <c r="EY197" s="2">
        <v>1371400</v>
      </c>
      <c r="EZ197" s="2">
        <v>1712900</v>
      </c>
      <c r="FA197" s="2">
        <v>1682200</v>
      </c>
      <c r="FB197" s="2">
        <v>1901800</v>
      </c>
      <c r="FC197" s="2">
        <v>2040600</v>
      </c>
      <c r="FD197" s="2">
        <v>2496400</v>
      </c>
      <c r="FE197" s="2">
        <v>2423100</v>
      </c>
      <c r="FF197" s="2">
        <v>3071800</v>
      </c>
      <c r="FG197" s="2">
        <v>2630600</v>
      </c>
      <c r="FH197" s="2">
        <v>4166400</v>
      </c>
      <c r="FI197" s="2">
        <v>3274800</v>
      </c>
      <c r="FJ197" s="2">
        <v>2197300</v>
      </c>
      <c r="FK197" s="2">
        <v>1992900</v>
      </c>
      <c r="FL197" s="2">
        <v>2426900</v>
      </c>
      <c r="FM197" s="2">
        <v>1971700</v>
      </c>
      <c r="FN197" s="2">
        <v>1739200</v>
      </c>
      <c r="FO197" s="2">
        <v>1743900</v>
      </c>
      <c r="FP197" s="2">
        <v>1245800</v>
      </c>
      <c r="FQ197" s="2">
        <v>1717400</v>
      </c>
      <c r="FR197" s="2">
        <v>2137500</v>
      </c>
      <c r="FS197" s="2">
        <v>2290400</v>
      </c>
      <c r="FT197" s="2">
        <v>3036800</v>
      </c>
      <c r="FU197" s="2">
        <v>3290000</v>
      </c>
      <c r="FV197" s="2">
        <v>3106100</v>
      </c>
      <c r="FW197" s="2">
        <v>2077400</v>
      </c>
      <c r="FX197" s="2">
        <v>1585400</v>
      </c>
      <c r="FY197" s="2">
        <v>2454900</v>
      </c>
      <c r="FZ197" s="2">
        <v>2095700</v>
      </c>
      <c r="GA197" s="2">
        <v>2507200</v>
      </c>
      <c r="GB197" s="2">
        <v>3368500</v>
      </c>
      <c r="GC197" s="2">
        <v>2078600</v>
      </c>
      <c r="GD197" s="2">
        <v>2912900</v>
      </c>
      <c r="GE197" s="2">
        <v>3089600</v>
      </c>
      <c r="GF197" s="2">
        <v>4209200</v>
      </c>
      <c r="GG197" s="2">
        <v>2873600</v>
      </c>
      <c r="GH197" s="2">
        <v>3467500</v>
      </c>
      <c r="GI197" s="2">
        <v>6231200</v>
      </c>
      <c r="GJ197" s="2">
        <v>4233300</v>
      </c>
      <c r="GK197" s="2">
        <v>2062900</v>
      </c>
      <c r="GL197" s="2">
        <v>1894800</v>
      </c>
      <c r="GM197" s="2">
        <v>2551300</v>
      </c>
      <c r="GN197" s="2">
        <v>3122000</v>
      </c>
      <c r="GO197" s="2">
        <v>2339100</v>
      </c>
      <c r="GP197" s="2">
        <v>3356100</v>
      </c>
      <c r="GQ197" s="2">
        <v>2633500</v>
      </c>
      <c r="GR197" s="2">
        <v>3357600</v>
      </c>
      <c r="GS197" s="2">
        <v>2994500</v>
      </c>
      <c r="GT197" s="2">
        <v>3327700</v>
      </c>
      <c r="GU197" s="2">
        <v>4369600</v>
      </c>
      <c r="GV197" s="2">
        <v>4232600</v>
      </c>
      <c r="GW197" s="2">
        <v>4318700</v>
      </c>
      <c r="GX197" s="2">
        <v>3626400</v>
      </c>
      <c r="GY197" s="2">
        <v>5724600</v>
      </c>
      <c r="GZ197" s="2">
        <v>4910100</v>
      </c>
      <c r="HA197" s="2">
        <v>5059900</v>
      </c>
      <c r="HB197" s="2">
        <v>6217900</v>
      </c>
      <c r="HC197" s="2">
        <v>3065000</v>
      </c>
      <c r="HD197" s="2">
        <v>2705700</v>
      </c>
      <c r="HE197" s="2">
        <v>3058800</v>
      </c>
      <c r="HF197" s="2">
        <v>4780000</v>
      </c>
      <c r="HG197" s="2">
        <v>6043400</v>
      </c>
      <c r="HH197" s="2">
        <v>4112400</v>
      </c>
      <c r="HI197" s="2">
        <v>4066100</v>
      </c>
      <c r="HJ197" s="2">
        <v>7690400</v>
      </c>
      <c r="HK197" s="2">
        <v>6275100</v>
      </c>
      <c r="HL197" s="2">
        <v>5360400</v>
      </c>
      <c r="HM197" s="2">
        <v>6388200</v>
      </c>
      <c r="HN197" s="2">
        <v>4508400</v>
      </c>
      <c r="HO197" s="2">
        <v>4864600</v>
      </c>
      <c r="HP197" s="2">
        <v>3369100</v>
      </c>
      <c r="HQ197" s="2">
        <v>3567100</v>
      </c>
      <c r="HR197" s="2">
        <v>3009400</v>
      </c>
      <c r="HS197" s="2">
        <v>3157100</v>
      </c>
      <c r="HT197" s="2">
        <v>2550200</v>
      </c>
      <c r="HU197" s="2">
        <v>2416800</v>
      </c>
      <c r="HV197" s="2">
        <v>3223500</v>
      </c>
      <c r="HW197" s="2">
        <v>5365500</v>
      </c>
      <c r="HX197" s="2">
        <v>3525900</v>
      </c>
      <c r="HY197" s="2">
        <v>3563300</v>
      </c>
      <c r="HZ197" s="2">
        <v>3788200</v>
      </c>
      <c r="IA197" s="2">
        <v>2847700</v>
      </c>
      <c r="IB197" s="2">
        <v>3167300</v>
      </c>
      <c r="IC197" s="2">
        <v>2781400</v>
      </c>
      <c r="ID197" s="2">
        <v>2707700</v>
      </c>
      <c r="IE197" s="2">
        <v>3566500</v>
      </c>
      <c r="IF197" s="2">
        <v>2724700</v>
      </c>
      <c r="IG197" s="2">
        <v>2611300</v>
      </c>
      <c r="IH197" s="2">
        <v>3304500</v>
      </c>
      <c r="II197" s="2">
        <v>3146100</v>
      </c>
      <c r="IJ197" s="2">
        <v>4157200</v>
      </c>
      <c r="IK197" s="2">
        <v>4334400</v>
      </c>
      <c r="IL197" s="2">
        <v>3346300</v>
      </c>
      <c r="IM197" s="2">
        <v>3298200</v>
      </c>
      <c r="IN197" s="2">
        <v>3417100</v>
      </c>
      <c r="IO197" s="2">
        <v>4329700</v>
      </c>
      <c r="IP197" s="2">
        <v>4304400</v>
      </c>
      <c r="IQ197" s="2">
        <v>5380600</v>
      </c>
      <c r="IR197" s="2">
        <v>6113000</v>
      </c>
      <c r="IS197" s="2">
        <v>2709700</v>
      </c>
      <c r="IT197" s="2">
        <v>4588700</v>
      </c>
    </row>
    <row r="198" spans="1:254" ht="15.9" customHeight="1">
      <c r="A198" s="390" t="s">
        <v>388</v>
      </c>
      <c r="B198" s="46" t="s">
        <v>389</v>
      </c>
      <c r="C198" s="50">
        <v>1656600</v>
      </c>
      <c r="D198" s="16">
        <v>-1946300</v>
      </c>
      <c r="E198" s="21">
        <v>3602900</v>
      </c>
      <c r="F198" s="21">
        <v>3342100</v>
      </c>
      <c r="G198" s="21">
        <v>3777200</v>
      </c>
      <c r="H198" s="21">
        <v>4585200</v>
      </c>
      <c r="I198" s="21">
        <v>14096600</v>
      </c>
      <c r="J198" s="21">
        <v>6356300</v>
      </c>
      <c r="K198" s="21">
        <v>7362500</v>
      </c>
      <c r="L198" s="21">
        <v>4363800</v>
      </c>
      <c r="M198" s="21">
        <v>2720800</v>
      </c>
      <c r="N198" s="21">
        <v>3871900</v>
      </c>
      <c r="O198" s="21">
        <v>3554800</v>
      </c>
      <c r="P198" s="21">
        <v>4060500</v>
      </c>
      <c r="Q198" s="21">
        <v>3621900</v>
      </c>
      <c r="R198" s="21">
        <v>6335500</v>
      </c>
      <c r="S198" s="21">
        <v>5153200</v>
      </c>
      <c r="T198" s="21">
        <v>3909100</v>
      </c>
      <c r="U198" s="21">
        <v>4029300</v>
      </c>
      <c r="V198" s="21">
        <v>3645000</v>
      </c>
      <c r="W198" s="21">
        <v>3910500</v>
      </c>
      <c r="X198" s="21">
        <v>3695600</v>
      </c>
      <c r="Y198" s="21">
        <v>4276100</v>
      </c>
      <c r="Z198" s="21">
        <v>3890000</v>
      </c>
      <c r="AA198" s="21">
        <v>2846600</v>
      </c>
      <c r="AB198" s="21">
        <v>4678700</v>
      </c>
      <c r="AC198" s="21">
        <v>4530000</v>
      </c>
      <c r="AD198" s="21">
        <v>5596400</v>
      </c>
      <c r="AE198" s="21">
        <v>5168500</v>
      </c>
      <c r="AF198" s="21">
        <v>4216000</v>
      </c>
      <c r="AG198" s="21">
        <v>4533200</v>
      </c>
      <c r="AH198" s="21">
        <v>4988300</v>
      </c>
      <c r="AI198" s="21">
        <v>5275300</v>
      </c>
      <c r="AJ198" s="21">
        <v>4737500</v>
      </c>
      <c r="AK198" s="21">
        <v>3105600</v>
      </c>
      <c r="AL198" s="21">
        <v>6107100</v>
      </c>
      <c r="AM198" s="21">
        <v>5806900</v>
      </c>
      <c r="AN198" s="21">
        <v>4608500</v>
      </c>
      <c r="AO198" s="21">
        <v>4828900</v>
      </c>
      <c r="AP198" s="21">
        <v>4611000</v>
      </c>
      <c r="AQ198" s="21">
        <v>7102200</v>
      </c>
      <c r="AR198" s="21">
        <v>5585800</v>
      </c>
      <c r="AS198" s="21">
        <v>7924500</v>
      </c>
      <c r="AT198" s="21">
        <v>5902600</v>
      </c>
      <c r="AU198" s="21">
        <v>3961100</v>
      </c>
      <c r="AV198" s="21">
        <v>4460100</v>
      </c>
      <c r="AW198" s="21">
        <v>4805100</v>
      </c>
      <c r="AX198" s="21">
        <v>5433400</v>
      </c>
      <c r="AY198" s="21">
        <v>2681900</v>
      </c>
      <c r="AZ198" s="21">
        <v>3167500</v>
      </c>
      <c r="BA198" s="21">
        <v>3555800</v>
      </c>
      <c r="BB198" s="21">
        <v>3146300</v>
      </c>
      <c r="BC198" s="21">
        <v>3857400</v>
      </c>
      <c r="BD198" s="21">
        <v>2439400</v>
      </c>
      <c r="BE198" s="21">
        <v>2671900</v>
      </c>
      <c r="BF198" s="21">
        <v>2776900</v>
      </c>
      <c r="BG198" s="21">
        <v>2745800</v>
      </c>
      <c r="BH198" s="21">
        <v>3042100</v>
      </c>
      <c r="BI198" s="21">
        <v>2645700</v>
      </c>
      <c r="BJ198" s="21">
        <v>2434000</v>
      </c>
      <c r="BK198" s="21">
        <v>2986000</v>
      </c>
      <c r="BL198" s="21">
        <v>2051400</v>
      </c>
      <c r="BM198" s="2">
        <v>2301000</v>
      </c>
      <c r="BN198" s="2">
        <v>1931800</v>
      </c>
      <c r="BO198" s="2">
        <v>2998700</v>
      </c>
      <c r="BP198" s="2">
        <v>3644900</v>
      </c>
      <c r="BQ198" s="2">
        <v>4695700</v>
      </c>
      <c r="BR198" s="2">
        <v>5915900</v>
      </c>
      <c r="BS198" s="2">
        <v>4081000</v>
      </c>
      <c r="BT198" s="2">
        <v>3291600</v>
      </c>
      <c r="BU198" s="2">
        <v>3605000</v>
      </c>
      <c r="BV198" s="2">
        <v>2312400</v>
      </c>
      <c r="BW198" s="2">
        <v>2968500</v>
      </c>
      <c r="BX198" s="2">
        <v>2047100</v>
      </c>
      <c r="BY198" s="2">
        <v>3182100</v>
      </c>
      <c r="BZ198" s="2">
        <v>2017800</v>
      </c>
      <c r="CA198" s="2">
        <v>2974800</v>
      </c>
      <c r="CB198" s="2">
        <v>4808800</v>
      </c>
      <c r="CC198" s="2">
        <v>3635500</v>
      </c>
      <c r="CD198" s="2">
        <v>3521700</v>
      </c>
      <c r="CE198" s="2">
        <v>3255000</v>
      </c>
      <c r="CF198" s="2">
        <v>4086200</v>
      </c>
      <c r="CG198" s="2">
        <v>2672900</v>
      </c>
      <c r="CH198" s="2">
        <v>3872000</v>
      </c>
      <c r="CI198" s="2">
        <v>1924100</v>
      </c>
      <c r="CJ198" s="2">
        <v>2127100</v>
      </c>
      <c r="CK198" s="2">
        <v>1832600</v>
      </c>
      <c r="CL198" s="2">
        <v>2727000</v>
      </c>
      <c r="CM198" s="2">
        <v>2541800</v>
      </c>
      <c r="CN198" s="2">
        <v>4036500</v>
      </c>
      <c r="CO198" s="2">
        <v>3600000</v>
      </c>
      <c r="CP198" s="2">
        <v>3646500</v>
      </c>
      <c r="CQ198" s="2">
        <v>2747200</v>
      </c>
      <c r="CR198" s="2">
        <v>3091900</v>
      </c>
      <c r="CS198" s="2">
        <v>2266000</v>
      </c>
      <c r="CT198" s="2">
        <v>3387800</v>
      </c>
      <c r="CU198" s="2">
        <v>2656600</v>
      </c>
      <c r="CV198" s="2">
        <v>2014800</v>
      </c>
      <c r="CW198" s="2">
        <v>1930100</v>
      </c>
      <c r="CX198" s="2">
        <v>2906700</v>
      </c>
      <c r="CY198" s="2">
        <v>3230700</v>
      </c>
      <c r="CZ198" s="2">
        <v>2673500</v>
      </c>
      <c r="DA198" s="2">
        <v>2871700</v>
      </c>
      <c r="DB198" s="2">
        <v>3600700</v>
      </c>
      <c r="DC198" s="2">
        <v>5170200</v>
      </c>
      <c r="DD198" s="2">
        <v>2862300</v>
      </c>
      <c r="DE198" s="2">
        <v>3750400</v>
      </c>
      <c r="DF198" s="2">
        <v>4835900</v>
      </c>
      <c r="DG198" s="2">
        <v>3214900</v>
      </c>
      <c r="DH198" s="2">
        <v>2574400</v>
      </c>
      <c r="DI198" s="2">
        <v>3675600</v>
      </c>
      <c r="DJ198" s="2">
        <v>3582700</v>
      </c>
      <c r="DK198" s="2">
        <v>3532400</v>
      </c>
      <c r="DL198" s="2">
        <v>2447100</v>
      </c>
      <c r="DM198" s="2">
        <v>3619200</v>
      </c>
      <c r="DN198" s="2">
        <v>3742000</v>
      </c>
      <c r="DO198" s="2">
        <v>3565600</v>
      </c>
      <c r="DP198" s="2">
        <v>2633400</v>
      </c>
      <c r="DQ198" s="2">
        <v>2210300</v>
      </c>
      <c r="DR198" s="2">
        <v>5378300</v>
      </c>
      <c r="DS198" s="2">
        <v>3506400</v>
      </c>
      <c r="DT198" s="2">
        <v>4136200</v>
      </c>
      <c r="DU198" s="2">
        <v>7678600</v>
      </c>
      <c r="DV198" s="2">
        <v>3289700</v>
      </c>
      <c r="DW198" s="2">
        <v>2954000</v>
      </c>
      <c r="DX198" s="2">
        <v>2431800</v>
      </c>
      <c r="DY198" s="2">
        <v>3486600</v>
      </c>
      <c r="DZ198" s="2">
        <v>3568300</v>
      </c>
      <c r="EA198" s="2">
        <v>3513500</v>
      </c>
      <c r="EB198" s="2">
        <v>4689400</v>
      </c>
      <c r="EC198" s="2">
        <v>4182800</v>
      </c>
      <c r="ED198" s="2">
        <v>2713800</v>
      </c>
      <c r="EE198" s="2">
        <v>2878400</v>
      </c>
      <c r="EF198" s="2">
        <v>3128600</v>
      </c>
      <c r="EG198" s="2">
        <v>4242100</v>
      </c>
      <c r="EH198" s="2">
        <v>3638100</v>
      </c>
      <c r="EI198" s="2">
        <v>2661800</v>
      </c>
      <c r="EJ198" s="2">
        <v>2722800</v>
      </c>
      <c r="EK198" s="2">
        <v>4456700</v>
      </c>
      <c r="EL198" s="2">
        <v>4885600</v>
      </c>
      <c r="EM198" s="2">
        <v>4203600</v>
      </c>
      <c r="EN198" s="2">
        <v>5383100</v>
      </c>
      <c r="EO198" s="2">
        <v>4751700</v>
      </c>
      <c r="EP198" s="2">
        <v>4022200</v>
      </c>
      <c r="EQ198" s="2">
        <v>3780900</v>
      </c>
      <c r="ER198" s="2">
        <v>3860200</v>
      </c>
      <c r="ES198" s="2">
        <v>4530100</v>
      </c>
      <c r="ET198" s="2">
        <v>1704900</v>
      </c>
      <c r="EU198" s="2">
        <v>1955700</v>
      </c>
      <c r="EV198" s="2">
        <v>1928700</v>
      </c>
      <c r="EW198" s="2">
        <v>1442800</v>
      </c>
      <c r="EX198" s="2">
        <v>2405600</v>
      </c>
      <c r="EY198" s="2">
        <v>1716400</v>
      </c>
      <c r="EZ198" s="2">
        <v>3456100</v>
      </c>
      <c r="FA198" s="2">
        <v>2803800</v>
      </c>
      <c r="FB198" s="2">
        <v>2876900</v>
      </c>
      <c r="FC198" s="2">
        <v>1822200</v>
      </c>
      <c r="FD198" s="2">
        <v>2081100</v>
      </c>
      <c r="FE198" s="2">
        <v>1988500</v>
      </c>
      <c r="FF198" s="2">
        <v>4635800</v>
      </c>
      <c r="FG198" s="2">
        <v>2527900</v>
      </c>
      <c r="FH198" s="2">
        <v>2256300</v>
      </c>
      <c r="FI198" s="2">
        <v>2144700</v>
      </c>
      <c r="FJ198" s="2">
        <v>1905100</v>
      </c>
      <c r="FK198" s="2">
        <v>1928000</v>
      </c>
      <c r="FL198" s="2">
        <v>2656500</v>
      </c>
      <c r="FM198" s="2">
        <v>3483200</v>
      </c>
      <c r="FN198" s="2">
        <v>1720100</v>
      </c>
      <c r="FO198" s="2">
        <v>2128400</v>
      </c>
      <c r="FP198" s="2">
        <v>1583600</v>
      </c>
      <c r="FQ198" s="2">
        <v>2019500</v>
      </c>
      <c r="FR198" s="2">
        <v>2222000</v>
      </c>
      <c r="FS198" s="2">
        <v>2939400</v>
      </c>
      <c r="FT198" s="2">
        <v>4751600</v>
      </c>
      <c r="FU198" s="2">
        <v>3883500</v>
      </c>
      <c r="FV198" s="2">
        <v>2822800</v>
      </c>
      <c r="FW198" s="2">
        <v>3139400</v>
      </c>
      <c r="FX198" s="2">
        <v>2711200</v>
      </c>
      <c r="FY198" s="2">
        <v>4021100</v>
      </c>
      <c r="FZ198" s="2">
        <v>1819300</v>
      </c>
      <c r="GA198" s="2">
        <v>2885400</v>
      </c>
      <c r="GB198" s="2">
        <v>2744000</v>
      </c>
      <c r="GC198" s="2">
        <v>3346200</v>
      </c>
      <c r="GD198" s="2">
        <v>3151100</v>
      </c>
      <c r="GE198" s="2">
        <v>3030700</v>
      </c>
      <c r="GF198" s="2">
        <v>6509900</v>
      </c>
      <c r="GG198" s="2">
        <v>7117900</v>
      </c>
      <c r="GH198" s="2">
        <v>4871100</v>
      </c>
      <c r="GI198" s="2">
        <v>6571000</v>
      </c>
      <c r="GJ198" s="2">
        <v>4944100</v>
      </c>
      <c r="GK198" s="2">
        <v>3674000</v>
      </c>
      <c r="GL198" s="2">
        <v>2725200</v>
      </c>
      <c r="GM198" s="2">
        <v>2496700</v>
      </c>
      <c r="GN198" s="2">
        <v>3408000</v>
      </c>
      <c r="GO198" s="2">
        <v>3906100</v>
      </c>
      <c r="GP198" s="2">
        <v>4637300</v>
      </c>
      <c r="GQ198" s="2">
        <v>5208100</v>
      </c>
      <c r="GR198" s="2">
        <v>3590300</v>
      </c>
      <c r="GS198" s="2">
        <v>4971500</v>
      </c>
      <c r="GT198" s="2">
        <v>5090700</v>
      </c>
      <c r="GU198" s="2">
        <v>5956700</v>
      </c>
      <c r="GV198" s="2">
        <v>4899100</v>
      </c>
      <c r="GW198" s="2">
        <v>4893900</v>
      </c>
      <c r="GX198" s="2">
        <v>5730400</v>
      </c>
      <c r="GY198" s="2">
        <v>6962700</v>
      </c>
      <c r="GZ198" s="2">
        <v>10590800</v>
      </c>
      <c r="HA198" s="2">
        <v>6692200</v>
      </c>
      <c r="HB198" s="2">
        <v>8134900</v>
      </c>
      <c r="HC198" s="2">
        <v>4000700</v>
      </c>
      <c r="HD198" s="2">
        <v>3778100</v>
      </c>
      <c r="HE198" s="2">
        <v>4125000</v>
      </c>
      <c r="HF198" s="2">
        <v>6076800</v>
      </c>
      <c r="HG198" s="2">
        <v>7835700</v>
      </c>
      <c r="HH198" s="2">
        <v>7667800</v>
      </c>
      <c r="HI198" s="2">
        <v>9058500</v>
      </c>
      <c r="HJ198" s="2">
        <v>12196400</v>
      </c>
      <c r="HK198" s="2">
        <v>10516200</v>
      </c>
      <c r="HL198" s="2">
        <v>10301800</v>
      </c>
      <c r="HM198" s="2">
        <v>6365500</v>
      </c>
      <c r="HN198" s="2">
        <v>9504400</v>
      </c>
      <c r="HO198" s="2">
        <v>3863400</v>
      </c>
      <c r="HP198" s="2">
        <v>3056800</v>
      </c>
      <c r="HQ198" s="2">
        <v>4812700</v>
      </c>
      <c r="HR198" s="2">
        <v>3295100</v>
      </c>
      <c r="HS198" s="2">
        <v>2535500</v>
      </c>
      <c r="HT198" s="2">
        <v>2120200</v>
      </c>
      <c r="HU198" s="2">
        <v>4300500</v>
      </c>
      <c r="HV198" s="2">
        <v>2225600</v>
      </c>
      <c r="HW198" s="2">
        <v>3325300</v>
      </c>
      <c r="HX198" s="2">
        <v>3199400</v>
      </c>
      <c r="HY198" s="2">
        <v>3909700</v>
      </c>
      <c r="HZ198" s="2">
        <v>2476800</v>
      </c>
      <c r="IA198" s="2">
        <v>3901400</v>
      </c>
      <c r="IB198" s="2">
        <v>3871600</v>
      </c>
      <c r="IC198" s="2">
        <v>4366100</v>
      </c>
      <c r="ID198" s="2">
        <v>4184400</v>
      </c>
      <c r="IE198" s="2">
        <v>3224600</v>
      </c>
      <c r="IF198" s="2">
        <v>2871900</v>
      </c>
      <c r="IG198" s="2">
        <v>3515100</v>
      </c>
      <c r="IH198" s="2">
        <v>3950200</v>
      </c>
      <c r="II198" s="2">
        <v>4403100</v>
      </c>
      <c r="IJ198" s="2">
        <v>5515800</v>
      </c>
      <c r="IK198" s="2">
        <v>5264500</v>
      </c>
      <c r="IL198" s="2">
        <v>5279800</v>
      </c>
      <c r="IM198" s="2">
        <v>7764900</v>
      </c>
      <c r="IN198" s="2">
        <v>6135400</v>
      </c>
      <c r="IO198" s="2">
        <v>4903900</v>
      </c>
      <c r="IP198" s="2">
        <v>7839800</v>
      </c>
      <c r="IQ198" s="2">
        <v>14269500</v>
      </c>
      <c r="IR198" s="2">
        <v>3884900</v>
      </c>
      <c r="IS198" s="2">
        <v>2293000</v>
      </c>
      <c r="IT198" s="2">
        <v>3108900</v>
      </c>
    </row>
    <row r="199" spans="1:254" ht="15.9" customHeight="1">
      <c r="A199" s="390" t="s">
        <v>390</v>
      </c>
      <c r="B199" s="46" t="s">
        <v>391</v>
      </c>
      <c r="C199" s="50">
        <v>3690100</v>
      </c>
      <c r="D199" s="16">
        <v>924400</v>
      </c>
      <c r="E199" s="21">
        <v>2765700</v>
      </c>
      <c r="F199" s="21">
        <v>3877600</v>
      </c>
      <c r="G199" s="21">
        <v>3829600</v>
      </c>
      <c r="H199" s="21">
        <v>4519100</v>
      </c>
      <c r="I199" s="21">
        <v>6540800</v>
      </c>
      <c r="J199" s="21">
        <v>3153200</v>
      </c>
      <c r="K199" s="21">
        <v>3890100</v>
      </c>
      <c r="L199" s="21">
        <v>3252000</v>
      </c>
      <c r="M199" s="21">
        <v>2325700</v>
      </c>
      <c r="N199" s="21">
        <v>2812600</v>
      </c>
      <c r="O199" s="21">
        <v>3640900</v>
      </c>
      <c r="P199" s="21">
        <v>3179700</v>
      </c>
      <c r="Q199" s="21">
        <v>3355800</v>
      </c>
      <c r="R199" s="21">
        <v>5093900</v>
      </c>
      <c r="S199" s="21">
        <v>4197100</v>
      </c>
      <c r="T199" s="21">
        <v>7100400</v>
      </c>
      <c r="U199" s="21">
        <v>2991800</v>
      </c>
      <c r="V199" s="21">
        <v>4618300</v>
      </c>
      <c r="W199" s="21">
        <v>2422000</v>
      </c>
      <c r="X199" s="21">
        <v>2680700</v>
      </c>
      <c r="Y199" s="21">
        <v>2887000</v>
      </c>
      <c r="Z199" s="21">
        <v>3011600</v>
      </c>
      <c r="AA199" s="21">
        <v>2133900</v>
      </c>
      <c r="AB199" s="21">
        <v>2970300</v>
      </c>
      <c r="AC199" s="21">
        <v>2350700</v>
      </c>
      <c r="AD199" s="21">
        <v>3058300</v>
      </c>
      <c r="AE199" s="21">
        <v>2473000</v>
      </c>
      <c r="AF199" s="21">
        <v>2747100</v>
      </c>
      <c r="AG199" s="21">
        <v>2794300</v>
      </c>
      <c r="AH199" s="21">
        <v>3644400</v>
      </c>
      <c r="AI199" s="21">
        <v>3819200</v>
      </c>
      <c r="AJ199" s="21">
        <v>4136800</v>
      </c>
      <c r="AK199" s="21">
        <v>3638300</v>
      </c>
      <c r="AL199" s="21">
        <v>5372300</v>
      </c>
      <c r="AM199" s="21">
        <v>7836200</v>
      </c>
      <c r="AN199" s="21">
        <v>7716500</v>
      </c>
      <c r="AO199" s="21">
        <v>3085500</v>
      </c>
      <c r="AP199" s="21">
        <v>4483200</v>
      </c>
      <c r="AQ199" s="21">
        <v>3785800</v>
      </c>
      <c r="AR199" s="21">
        <v>2648100</v>
      </c>
      <c r="AS199" s="21">
        <v>3439100</v>
      </c>
      <c r="AT199" s="21">
        <v>2636300</v>
      </c>
      <c r="AU199" s="21">
        <v>2353600</v>
      </c>
      <c r="AV199" s="21">
        <v>2495600</v>
      </c>
      <c r="AW199" s="21">
        <v>2772700</v>
      </c>
      <c r="AX199" s="21">
        <v>3365400</v>
      </c>
      <c r="AY199" s="21">
        <v>2388900</v>
      </c>
      <c r="AZ199" s="21">
        <v>2395600</v>
      </c>
      <c r="BA199" s="21">
        <v>2244300</v>
      </c>
      <c r="BB199" s="21">
        <v>2900200</v>
      </c>
      <c r="BC199" s="21">
        <v>3055900</v>
      </c>
      <c r="BD199" s="21">
        <v>3372300</v>
      </c>
      <c r="BE199" s="21">
        <v>4173500</v>
      </c>
      <c r="BF199" s="21">
        <v>2685100</v>
      </c>
      <c r="BG199" s="21">
        <v>3426700</v>
      </c>
      <c r="BH199" s="21">
        <v>3099400</v>
      </c>
      <c r="BI199" s="21">
        <v>2762200</v>
      </c>
      <c r="BJ199" s="21">
        <v>3128200</v>
      </c>
      <c r="BK199" s="21">
        <v>3328000</v>
      </c>
      <c r="BL199" s="21">
        <v>3049700</v>
      </c>
      <c r="BM199" s="2">
        <v>2977300</v>
      </c>
      <c r="BN199" s="2">
        <v>3176900</v>
      </c>
      <c r="BO199" s="2">
        <v>3933100</v>
      </c>
      <c r="BP199" s="2">
        <v>3810400</v>
      </c>
      <c r="BQ199" s="2">
        <v>5720200</v>
      </c>
      <c r="BR199" s="2">
        <v>7701500</v>
      </c>
      <c r="BS199" s="2">
        <v>3092200</v>
      </c>
      <c r="BT199" s="2">
        <v>3858100</v>
      </c>
      <c r="BU199" s="2">
        <v>4078300</v>
      </c>
      <c r="BV199" s="2">
        <v>4801300</v>
      </c>
      <c r="BW199" s="2">
        <v>5153500</v>
      </c>
      <c r="BX199" s="2">
        <v>4291700</v>
      </c>
      <c r="BY199" s="2">
        <v>3987500</v>
      </c>
      <c r="BZ199" s="2">
        <v>3647800</v>
      </c>
      <c r="CA199" s="2">
        <v>3765300</v>
      </c>
      <c r="CB199" s="2">
        <v>5658900</v>
      </c>
      <c r="CC199" s="2">
        <v>9334600</v>
      </c>
      <c r="CD199" s="2">
        <v>4931100</v>
      </c>
      <c r="CE199" s="2">
        <v>3913200</v>
      </c>
      <c r="CF199" s="2">
        <v>6074300</v>
      </c>
      <c r="CG199" s="2">
        <v>4051500</v>
      </c>
      <c r="CH199" s="2">
        <v>7877100</v>
      </c>
      <c r="CI199" s="2">
        <v>3874200</v>
      </c>
      <c r="CJ199" s="2">
        <v>5163000</v>
      </c>
      <c r="CK199" s="2">
        <v>3154900</v>
      </c>
      <c r="CL199" s="2">
        <v>6725700</v>
      </c>
      <c r="CM199" s="2">
        <v>4810900</v>
      </c>
      <c r="CN199" s="2">
        <v>5721800</v>
      </c>
      <c r="CO199" s="2">
        <v>4743400</v>
      </c>
      <c r="CP199" s="2">
        <v>4068100</v>
      </c>
      <c r="CQ199" s="2">
        <v>4028500</v>
      </c>
      <c r="CR199" s="2">
        <v>3641600</v>
      </c>
      <c r="CS199" s="2">
        <v>3161400</v>
      </c>
      <c r="CT199" s="2">
        <v>4049800</v>
      </c>
      <c r="CU199" s="2">
        <v>3239200</v>
      </c>
      <c r="CV199" s="2">
        <v>3849200</v>
      </c>
      <c r="CW199" s="2">
        <v>4370200</v>
      </c>
      <c r="CX199" s="2">
        <v>4629800</v>
      </c>
      <c r="CY199" s="2">
        <v>7181900</v>
      </c>
      <c r="CZ199" s="2">
        <v>4310900</v>
      </c>
      <c r="DA199" s="2">
        <v>6110400</v>
      </c>
      <c r="DB199" s="2">
        <v>5530900</v>
      </c>
      <c r="DC199" s="2">
        <v>5263100</v>
      </c>
      <c r="DD199" s="2">
        <v>4291200</v>
      </c>
      <c r="DE199" s="2">
        <v>6040100</v>
      </c>
      <c r="DF199" s="2">
        <v>5876600</v>
      </c>
      <c r="DG199" s="2">
        <v>4647600</v>
      </c>
      <c r="DH199" s="2">
        <v>4934500</v>
      </c>
      <c r="DI199" s="2">
        <v>4895000</v>
      </c>
      <c r="DJ199" s="2">
        <v>4103500</v>
      </c>
      <c r="DK199" s="2">
        <v>2879500</v>
      </c>
      <c r="DL199" s="2">
        <v>3028400</v>
      </c>
      <c r="DM199" s="2">
        <v>2249600</v>
      </c>
      <c r="DN199" s="2">
        <v>2568400</v>
      </c>
      <c r="DO199" s="2">
        <v>1850000</v>
      </c>
      <c r="DP199" s="2">
        <v>1740800</v>
      </c>
      <c r="DQ199" s="2">
        <v>1783100</v>
      </c>
      <c r="DR199" s="2">
        <v>2403200</v>
      </c>
      <c r="DS199" s="2">
        <v>2820800</v>
      </c>
      <c r="DT199" s="2">
        <v>3414600</v>
      </c>
      <c r="DU199" s="2">
        <v>3787700</v>
      </c>
      <c r="DV199" s="2">
        <v>5418000</v>
      </c>
      <c r="DW199" s="2">
        <v>5541300</v>
      </c>
      <c r="DX199" s="2">
        <v>5969900</v>
      </c>
      <c r="DY199" s="2">
        <v>4795500</v>
      </c>
      <c r="DZ199" s="2">
        <v>7810900</v>
      </c>
      <c r="EA199" s="2">
        <v>4612300</v>
      </c>
      <c r="EB199" s="2">
        <v>8151100</v>
      </c>
      <c r="EC199" s="2">
        <v>6675700</v>
      </c>
      <c r="ED199" s="2">
        <v>3465800</v>
      </c>
      <c r="EE199" s="2">
        <v>3363300</v>
      </c>
      <c r="EF199" s="2">
        <v>5360300</v>
      </c>
      <c r="EG199" s="2">
        <v>6996600</v>
      </c>
      <c r="EH199" s="2">
        <v>4188600</v>
      </c>
      <c r="EI199" s="2">
        <v>3031200</v>
      </c>
      <c r="EJ199" s="2">
        <v>4008500</v>
      </c>
      <c r="EK199" s="2">
        <v>5313800</v>
      </c>
      <c r="EL199" s="2">
        <v>4974600</v>
      </c>
      <c r="EM199" s="2">
        <v>5291800</v>
      </c>
      <c r="EN199" s="2">
        <v>6675000</v>
      </c>
      <c r="EO199" s="2">
        <v>3198400</v>
      </c>
      <c r="EP199" s="2">
        <v>2837800</v>
      </c>
      <c r="EQ199" s="2">
        <v>3275500</v>
      </c>
      <c r="ER199" s="2">
        <v>4355300</v>
      </c>
      <c r="ES199" s="2">
        <v>4233000</v>
      </c>
      <c r="ET199" s="2">
        <v>3112100</v>
      </c>
      <c r="EU199" s="2">
        <v>2220500</v>
      </c>
      <c r="EV199" s="2">
        <v>2762500</v>
      </c>
      <c r="EW199" s="2">
        <v>1934500</v>
      </c>
      <c r="EX199" s="2">
        <v>2277100</v>
      </c>
      <c r="EY199" s="2">
        <v>2234600</v>
      </c>
      <c r="EZ199" s="2">
        <v>2772100</v>
      </c>
      <c r="FA199" s="2">
        <v>3856900</v>
      </c>
      <c r="FB199" s="2">
        <v>3973900</v>
      </c>
      <c r="FC199" s="2">
        <v>4268200</v>
      </c>
      <c r="FD199" s="2">
        <v>3368100</v>
      </c>
      <c r="FE199" s="2">
        <v>3899500</v>
      </c>
      <c r="FF199" s="2">
        <v>3774300</v>
      </c>
      <c r="FG199" s="2">
        <v>4857500</v>
      </c>
      <c r="FH199" s="2">
        <v>6065300</v>
      </c>
      <c r="FI199" s="2">
        <v>6315700</v>
      </c>
      <c r="FJ199" s="2">
        <v>4880500</v>
      </c>
      <c r="FK199" s="2">
        <v>5050400</v>
      </c>
      <c r="FL199" s="2">
        <v>7196900</v>
      </c>
      <c r="FM199" s="2">
        <v>5829800</v>
      </c>
      <c r="FN199" s="2">
        <v>4283000</v>
      </c>
      <c r="FO199" s="2">
        <v>3779700</v>
      </c>
      <c r="FP199" s="2">
        <v>3048300</v>
      </c>
      <c r="FQ199" s="2">
        <v>4214200</v>
      </c>
      <c r="FR199" s="2">
        <v>3896300</v>
      </c>
      <c r="FS199" s="2">
        <v>4637100</v>
      </c>
      <c r="FT199" s="2">
        <v>4985900</v>
      </c>
      <c r="FU199" s="2">
        <v>4841500</v>
      </c>
      <c r="FV199" s="2">
        <v>5748100</v>
      </c>
      <c r="FW199" s="2">
        <v>4259500</v>
      </c>
      <c r="FX199" s="2">
        <v>3565200</v>
      </c>
      <c r="FY199" s="2">
        <v>5239000</v>
      </c>
      <c r="FZ199" s="2">
        <v>3984700</v>
      </c>
      <c r="GA199" s="2">
        <v>6023600</v>
      </c>
      <c r="GB199" s="2">
        <v>7327900</v>
      </c>
      <c r="GC199" s="2">
        <v>4925900</v>
      </c>
      <c r="GD199" s="2">
        <v>6306000</v>
      </c>
      <c r="GE199" s="2">
        <v>5537400</v>
      </c>
      <c r="GF199" s="2">
        <v>12632100</v>
      </c>
      <c r="GG199" s="2">
        <v>15727300</v>
      </c>
      <c r="GH199" s="2">
        <v>20729700</v>
      </c>
      <c r="GI199" s="2">
        <v>4130300</v>
      </c>
      <c r="GJ199" s="2">
        <v>12823000</v>
      </c>
      <c r="GK199" s="2">
        <v>6006100</v>
      </c>
      <c r="GL199" s="2">
        <v>6114400</v>
      </c>
      <c r="GM199" s="2">
        <v>5592100</v>
      </c>
      <c r="GN199" s="2">
        <v>6515600</v>
      </c>
      <c r="GO199" s="2">
        <v>7660600</v>
      </c>
      <c r="GP199" s="2">
        <v>8923100</v>
      </c>
      <c r="GQ199" s="2">
        <v>8279700</v>
      </c>
      <c r="GR199" s="2">
        <v>6442800</v>
      </c>
      <c r="GS199" s="2">
        <v>10057700</v>
      </c>
      <c r="GT199" s="2">
        <v>12859000</v>
      </c>
      <c r="GU199" s="2">
        <v>13898300</v>
      </c>
      <c r="GV199" s="2">
        <v>7135500</v>
      </c>
      <c r="GW199" s="2">
        <v>6757500</v>
      </c>
      <c r="GX199" s="2">
        <v>7347500</v>
      </c>
      <c r="GY199" s="2">
        <v>12384900</v>
      </c>
      <c r="GZ199" s="2">
        <v>11992500</v>
      </c>
      <c r="HA199" s="2">
        <v>6864200</v>
      </c>
      <c r="HB199" s="2">
        <v>9305400</v>
      </c>
      <c r="HC199" s="2">
        <v>8858100</v>
      </c>
      <c r="HD199" s="2">
        <v>8316300</v>
      </c>
      <c r="HE199" s="2">
        <v>11258500</v>
      </c>
      <c r="HF199" s="2">
        <v>17125100</v>
      </c>
      <c r="HG199" s="2">
        <v>11521300</v>
      </c>
      <c r="HH199" s="2">
        <v>25404400</v>
      </c>
      <c r="HI199" s="2">
        <v>30102000</v>
      </c>
      <c r="HJ199" s="2">
        <v>27322100</v>
      </c>
      <c r="HK199" s="2">
        <v>6862500</v>
      </c>
      <c r="HL199" s="2">
        <v>5494200</v>
      </c>
      <c r="HM199" s="2">
        <v>6273400</v>
      </c>
      <c r="HN199" s="2">
        <v>8191000</v>
      </c>
      <c r="HO199" s="2">
        <v>5962600</v>
      </c>
      <c r="HP199" s="2">
        <v>4244200</v>
      </c>
      <c r="HQ199" s="2">
        <v>5192500</v>
      </c>
      <c r="HR199" s="2">
        <v>4976400</v>
      </c>
      <c r="HS199" s="2">
        <v>5764800</v>
      </c>
      <c r="HT199" s="2">
        <v>3343000</v>
      </c>
      <c r="HU199" s="2">
        <v>3873500</v>
      </c>
      <c r="HV199" s="2">
        <v>3476500</v>
      </c>
      <c r="HW199" s="2">
        <v>4597200</v>
      </c>
      <c r="HX199" s="2">
        <v>6341600</v>
      </c>
      <c r="HY199" s="2">
        <v>5628900</v>
      </c>
      <c r="HZ199" s="2">
        <v>5621400</v>
      </c>
      <c r="IA199" s="2">
        <v>5183500</v>
      </c>
      <c r="IB199" s="2">
        <v>7415500</v>
      </c>
      <c r="IC199" s="2">
        <v>7707300</v>
      </c>
      <c r="ID199" s="2">
        <v>5511400</v>
      </c>
      <c r="IE199" s="2">
        <v>8409500</v>
      </c>
      <c r="IF199" s="2">
        <v>8215100</v>
      </c>
      <c r="IG199" s="2">
        <v>9300100</v>
      </c>
      <c r="IH199" s="2">
        <v>19350400</v>
      </c>
      <c r="II199" s="2">
        <v>9328600</v>
      </c>
      <c r="IJ199" s="2">
        <v>12534700</v>
      </c>
      <c r="IK199" s="2">
        <v>11614500</v>
      </c>
      <c r="IL199" s="2">
        <v>15343500</v>
      </c>
      <c r="IM199" s="2">
        <v>4309500</v>
      </c>
      <c r="IN199" s="2">
        <v>4986300</v>
      </c>
      <c r="IO199" s="2">
        <v>4682600</v>
      </c>
      <c r="IP199" s="2">
        <v>5877900</v>
      </c>
      <c r="IQ199" s="2">
        <v>8100700</v>
      </c>
      <c r="IR199" s="2">
        <v>7312500</v>
      </c>
      <c r="IS199" s="2">
        <v>5785500</v>
      </c>
      <c r="IT199" s="2">
        <v>15780600</v>
      </c>
    </row>
    <row r="200" spans="1:254" ht="15.9" customHeight="1">
      <c r="A200" s="390" t="s">
        <v>392</v>
      </c>
      <c r="B200" s="46" t="s">
        <v>393</v>
      </c>
      <c r="C200" s="50">
        <v>32930200</v>
      </c>
      <c r="D200" s="16">
        <v>-39424400</v>
      </c>
      <c r="E200" s="21">
        <v>72354600</v>
      </c>
      <c r="F200" s="21">
        <v>28889200</v>
      </c>
      <c r="G200" s="21">
        <v>30259200</v>
      </c>
      <c r="H200" s="21">
        <v>15709100</v>
      </c>
      <c r="I200" s="21">
        <v>39342900</v>
      </c>
      <c r="J200" s="21">
        <v>16868300</v>
      </c>
      <c r="K200" s="21">
        <v>22152000</v>
      </c>
      <c r="L200" s="21">
        <v>19009200</v>
      </c>
      <c r="M200" s="21">
        <v>10701100</v>
      </c>
      <c r="N200" s="21">
        <v>10763100</v>
      </c>
      <c r="O200" s="21">
        <v>10401200</v>
      </c>
      <c r="P200" s="21">
        <v>17372500</v>
      </c>
      <c r="Q200" s="21">
        <v>15270000</v>
      </c>
      <c r="R200" s="21">
        <v>23584700</v>
      </c>
      <c r="S200" s="21">
        <v>15717100</v>
      </c>
      <c r="T200" s="21">
        <v>16573600</v>
      </c>
      <c r="U200" s="21">
        <v>20118000</v>
      </c>
      <c r="V200" s="21">
        <v>16349600</v>
      </c>
      <c r="W200" s="21">
        <v>16901100</v>
      </c>
      <c r="X200" s="21">
        <v>15748900</v>
      </c>
      <c r="Y200" s="21">
        <v>19410900</v>
      </c>
      <c r="Z200" s="21">
        <v>15860500</v>
      </c>
      <c r="AA200" s="21">
        <v>18637000</v>
      </c>
      <c r="AB200" s="21">
        <v>23593000</v>
      </c>
      <c r="AC200" s="21">
        <v>26552800</v>
      </c>
      <c r="AD200" s="21">
        <v>28131000</v>
      </c>
      <c r="AE200" s="21">
        <v>20063900</v>
      </c>
      <c r="AF200" s="21">
        <v>14919400</v>
      </c>
      <c r="AG200" s="21">
        <v>2992000</v>
      </c>
      <c r="AH200" s="21">
        <v>3296800</v>
      </c>
      <c r="AI200" s="21">
        <v>4085300</v>
      </c>
      <c r="AJ200" s="21">
        <v>6496100</v>
      </c>
      <c r="AK200" s="21">
        <v>6108300</v>
      </c>
      <c r="AL200" s="21">
        <v>1455100</v>
      </c>
      <c r="AM200" s="21">
        <v>2700200</v>
      </c>
      <c r="AN200" s="21">
        <v>2674600</v>
      </c>
      <c r="AO200" s="21">
        <v>4207400</v>
      </c>
      <c r="AP200" s="21">
        <v>2330600</v>
      </c>
      <c r="AQ200" s="21">
        <v>3507500</v>
      </c>
      <c r="AR200" s="21">
        <v>3374700</v>
      </c>
      <c r="AS200" s="21">
        <v>4182300</v>
      </c>
      <c r="AT200" s="21">
        <v>3283600</v>
      </c>
      <c r="AU200" s="21">
        <v>3207900</v>
      </c>
      <c r="AV200" s="21">
        <v>3419500</v>
      </c>
      <c r="AW200" s="21">
        <v>3007600</v>
      </c>
      <c r="AX200" s="21">
        <v>4785700</v>
      </c>
      <c r="AY200" s="21">
        <v>4460000</v>
      </c>
      <c r="AZ200" s="21">
        <v>3786600</v>
      </c>
      <c r="BA200" s="21">
        <v>8510100</v>
      </c>
      <c r="BB200" s="21">
        <v>5229200</v>
      </c>
      <c r="BC200" s="21">
        <v>4660400</v>
      </c>
      <c r="BD200" s="21">
        <v>4823900</v>
      </c>
      <c r="BE200" s="21">
        <v>4214900</v>
      </c>
      <c r="BF200" s="21">
        <v>4380900</v>
      </c>
      <c r="BG200" s="21">
        <v>4704200</v>
      </c>
      <c r="BH200" s="21">
        <v>8837900</v>
      </c>
      <c r="BI200" s="21">
        <v>5244400</v>
      </c>
      <c r="BJ200" s="21">
        <v>7286300</v>
      </c>
      <c r="BK200" s="21">
        <v>6507600</v>
      </c>
      <c r="BL200" s="21">
        <v>7181700</v>
      </c>
      <c r="BM200" s="2">
        <v>12098100</v>
      </c>
      <c r="BN200" s="2">
        <v>7139800</v>
      </c>
      <c r="BO200" s="2">
        <v>3737100</v>
      </c>
      <c r="BP200" s="2">
        <v>4847500</v>
      </c>
      <c r="BQ200" s="2">
        <v>5132900</v>
      </c>
      <c r="BR200" s="2">
        <v>2534500</v>
      </c>
      <c r="BS200" s="2">
        <v>3259100</v>
      </c>
      <c r="BT200" s="2">
        <v>4178900</v>
      </c>
      <c r="BU200" s="2">
        <v>3141200</v>
      </c>
      <c r="BV200" s="2">
        <v>2946900</v>
      </c>
      <c r="BW200" s="2">
        <v>4730100</v>
      </c>
      <c r="BX200" s="2">
        <v>3642700</v>
      </c>
      <c r="BY200" s="2">
        <v>4770700</v>
      </c>
      <c r="BZ200" s="2">
        <v>4669600</v>
      </c>
      <c r="CA200" s="2">
        <v>5629300</v>
      </c>
      <c r="CB200" s="2">
        <v>6181000</v>
      </c>
      <c r="CC200" s="2">
        <v>6674100</v>
      </c>
      <c r="CD200" s="2">
        <v>7978700</v>
      </c>
      <c r="CE200" s="2">
        <v>10187600</v>
      </c>
      <c r="CF200" s="2">
        <v>10544100</v>
      </c>
      <c r="CG200" s="2">
        <v>13310100</v>
      </c>
      <c r="CH200" s="2">
        <v>10586900</v>
      </c>
      <c r="CI200" s="2">
        <v>8801300</v>
      </c>
      <c r="CJ200" s="2">
        <v>9808200</v>
      </c>
      <c r="CK200" s="2">
        <v>12149200</v>
      </c>
      <c r="CL200" s="2">
        <v>11356700</v>
      </c>
      <c r="CM200" s="2">
        <v>8973300</v>
      </c>
      <c r="CN200" s="2">
        <v>17267800</v>
      </c>
      <c r="CO200" s="2">
        <v>9232600</v>
      </c>
      <c r="CP200" s="2">
        <v>10524900</v>
      </c>
      <c r="CQ200" s="2">
        <v>9578100</v>
      </c>
      <c r="CR200" s="2">
        <v>6757600</v>
      </c>
      <c r="CS200" s="2">
        <v>6469100</v>
      </c>
      <c r="CT200" s="2">
        <v>6708100</v>
      </c>
      <c r="CU200" s="2">
        <v>7140000</v>
      </c>
      <c r="CV200" s="2">
        <v>5600800</v>
      </c>
      <c r="CW200" s="2">
        <v>6942700</v>
      </c>
      <c r="CX200" s="2">
        <v>9034900</v>
      </c>
      <c r="CY200" s="2">
        <v>9522900</v>
      </c>
      <c r="CZ200" s="2">
        <v>7678200</v>
      </c>
      <c r="DA200" s="2">
        <v>7233100</v>
      </c>
      <c r="DB200" s="2">
        <v>8141800</v>
      </c>
      <c r="DC200" s="2">
        <v>8853900</v>
      </c>
      <c r="DD200" s="2">
        <v>6838300</v>
      </c>
      <c r="DE200" s="2">
        <v>8860500</v>
      </c>
      <c r="DF200" s="2">
        <v>8521400</v>
      </c>
      <c r="DG200" s="2">
        <v>8705000</v>
      </c>
      <c r="DH200" s="2">
        <v>8554600</v>
      </c>
      <c r="DI200" s="2">
        <v>7650300</v>
      </c>
      <c r="DJ200" s="2">
        <v>7360100</v>
      </c>
      <c r="DK200" s="2">
        <v>7137000</v>
      </c>
      <c r="DL200" s="2">
        <v>8283900</v>
      </c>
      <c r="DM200" s="2">
        <v>4631200</v>
      </c>
      <c r="DN200" s="2">
        <v>4232700</v>
      </c>
      <c r="DO200" s="2">
        <v>3136100</v>
      </c>
      <c r="DP200" s="2">
        <v>2657000</v>
      </c>
      <c r="DQ200" s="2">
        <v>2858700</v>
      </c>
      <c r="DR200" s="2">
        <v>5153600</v>
      </c>
      <c r="DS200" s="2">
        <v>12455000</v>
      </c>
      <c r="DT200" s="2">
        <v>11126000</v>
      </c>
      <c r="DU200" s="2">
        <v>6832200</v>
      </c>
      <c r="DV200" s="2">
        <v>4162300</v>
      </c>
      <c r="DW200" s="2">
        <v>4625600</v>
      </c>
      <c r="DX200" s="2">
        <v>6582700</v>
      </c>
      <c r="DY200" s="2">
        <v>4453200</v>
      </c>
      <c r="DZ200" s="2">
        <v>3680400</v>
      </c>
      <c r="EA200" s="2">
        <v>4555600</v>
      </c>
      <c r="EB200" s="2">
        <v>4210100</v>
      </c>
      <c r="EC200" s="2">
        <v>6424500</v>
      </c>
      <c r="ED200" s="2">
        <v>4727600</v>
      </c>
      <c r="EE200" s="2">
        <v>7354500</v>
      </c>
      <c r="EF200" s="2">
        <v>4352500</v>
      </c>
      <c r="EG200" s="2">
        <v>3555000</v>
      </c>
      <c r="EH200" s="2">
        <v>5844700</v>
      </c>
      <c r="EI200" s="2">
        <v>6442400</v>
      </c>
      <c r="EJ200" s="2">
        <v>3199300</v>
      </c>
      <c r="EK200" s="2">
        <v>3949300</v>
      </c>
      <c r="EL200" s="2">
        <v>3195300</v>
      </c>
      <c r="EM200" s="2">
        <v>2189500</v>
      </c>
      <c r="EN200" s="2">
        <v>3439400</v>
      </c>
      <c r="EO200" s="2">
        <v>3670400</v>
      </c>
      <c r="EP200" s="2">
        <v>2061100</v>
      </c>
      <c r="EQ200" s="2">
        <v>2767500</v>
      </c>
      <c r="ER200" s="2">
        <v>1781400</v>
      </c>
      <c r="ES200" s="2">
        <v>2776400</v>
      </c>
      <c r="ET200" s="2">
        <v>1916000</v>
      </c>
      <c r="EU200" s="2">
        <v>2085100</v>
      </c>
      <c r="EV200" s="2">
        <v>1799800</v>
      </c>
      <c r="EW200" s="2">
        <v>1441000</v>
      </c>
      <c r="EX200" s="2">
        <v>2741300</v>
      </c>
      <c r="EY200" s="2">
        <v>2601800</v>
      </c>
      <c r="EZ200" s="2">
        <v>3490300</v>
      </c>
      <c r="FA200" s="2">
        <v>3493200</v>
      </c>
      <c r="FB200" s="2">
        <v>3230500</v>
      </c>
      <c r="FC200" s="2">
        <v>3645900</v>
      </c>
      <c r="FD200" s="2">
        <v>3868500</v>
      </c>
      <c r="FE200" s="2">
        <v>3281500</v>
      </c>
      <c r="FF200" s="2">
        <v>4102100</v>
      </c>
      <c r="FG200" s="2">
        <v>4034900</v>
      </c>
      <c r="FH200" s="2">
        <v>3097000</v>
      </c>
      <c r="FI200" s="2">
        <v>2308200</v>
      </c>
      <c r="FJ200" s="2">
        <v>5220000</v>
      </c>
      <c r="FK200" s="2">
        <v>3845600</v>
      </c>
      <c r="FL200" s="2">
        <v>4704000</v>
      </c>
      <c r="FM200" s="2">
        <v>5424800</v>
      </c>
      <c r="FN200" s="2">
        <v>4386900</v>
      </c>
      <c r="FO200" s="2">
        <v>7976400</v>
      </c>
      <c r="FP200" s="2">
        <v>5585400</v>
      </c>
      <c r="FQ200" s="2">
        <v>4821400</v>
      </c>
      <c r="FR200" s="2">
        <v>5892200</v>
      </c>
      <c r="FS200" s="2">
        <v>5965600</v>
      </c>
      <c r="FT200" s="2">
        <v>9260900</v>
      </c>
      <c r="FU200" s="2">
        <v>8969700</v>
      </c>
      <c r="FV200" s="2">
        <v>11478800</v>
      </c>
      <c r="FW200" s="2">
        <v>9277400</v>
      </c>
      <c r="FX200" s="2">
        <v>6531200</v>
      </c>
      <c r="FY200" s="2">
        <v>11946000</v>
      </c>
      <c r="FZ200" s="2">
        <v>14857100</v>
      </c>
      <c r="GA200" s="2">
        <v>9498600</v>
      </c>
      <c r="GB200" s="2">
        <v>15276900</v>
      </c>
      <c r="GC200" s="2">
        <v>18451300</v>
      </c>
      <c r="GD200" s="2">
        <v>4737100</v>
      </c>
      <c r="GE200" s="2">
        <v>3042800</v>
      </c>
      <c r="GF200" s="2">
        <v>6772800</v>
      </c>
      <c r="GG200" s="2">
        <v>6054000</v>
      </c>
      <c r="GH200" s="2">
        <v>5688300</v>
      </c>
      <c r="GI200" s="2">
        <v>4985400</v>
      </c>
      <c r="GJ200" s="2">
        <v>5830200</v>
      </c>
      <c r="GK200" s="2">
        <v>10688400</v>
      </c>
      <c r="GL200" s="2">
        <v>6008200</v>
      </c>
      <c r="GM200" s="2">
        <v>7695400</v>
      </c>
      <c r="GN200" s="2">
        <v>5839900</v>
      </c>
      <c r="GO200" s="2">
        <v>6869000</v>
      </c>
      <c r="GP200" s="2">
        <v>7888400</v>
      </c>
      <c r="GQ200" s="2">
        <v>5152400</v>
      </c>
      <c r="GR200" s="2">
        <v>7251000</v>
      </c>
      <c r="GS200" s="2">
        <v>6729200</v>
      </c>
      <c r="GT200" s="2">
        <v>6396100</v>
      </c>
      <c r="GU200" s="2">
        <v>9611700</v>
      </c>
      <c r="GV200" s="2">
        <v>6952700</v>
      </c>
      <c r="GW200" s="2">
        <v>9388900</v>
      </c>
      <c r="GX200" s="2">
        <v>12341800</v>
      </c>
      <c r="GY200" s="2">
        <v>11909900</v>
      </c>
      <c r="GZ200" s="2">
        <v>6762900</v>
      </c>
      <c r="HA200" s="2">
        <v>5093000</v>
      </c>
      <c r="HB200" s="2">
        <v>5097800</v>
      </c>
      <c r="HC200" s="2">
        <v>5879300</v>
      </c>
      <c r="HD200" s="2">
        <v>5595000</v>
      </c>
      <c r="HE200" s="2">
        <v>7975600</v>
      </c>
      <c r="HF200" s="2">
        <v>5309100</v>
      </c>
      <c r="HG200" s="2">
        <v>4467000</v>
      </c>
      <c r="HH200" s="2">
        <v>6151100</v>
      </c>
      <c r="HI200" s="2">
        <v>5446000</v>
      </c>
      <c r="HJ200" s="2">
        <v>9083900</v>
      </c>
      <c r="HK200" s="2">
        <v>5452700</v>
      </c>
      <c r="HL200" s="2">
        <v>6105600</v>
      </c>
      <c r="HM200" s="2">
        <v>6717100</v>
      </c>
      <c r="HN200" s="2">
        <v>5886300</v>
      </c>
      <c r="HO200" s="2">
        <v>10324100</v>
      </c>
      <c r="HP200" s="2">
        <v>11219900</v>
      </c>
      <c r="HQ200" s="2">
        <v>8295500</v>
      </c>
      <c r="HR200" s="2">
        <v>7771400</v>
      </c>
      <c r="HS200" s="2">
        <v>10756700</v>
      </c>
      <c r="HT200" s="2">
        <v>10522100</v>
      </c>
      <c r="HU200" s="2">
        <v>11269000</v>
      </c>
      <c r="HV200" s="2">
        <v>11001800</v>
      </c>
      <c r="HW200" s="2">
        <v>13779900</v>
      </c>
      <c r="HX200" s="2">
        <v>14327800</v>
      </c>
      <c r="HY200" s="2">
        <v>15113800</v>
      </c>
      <c r="HZ200" s="2">
        <v>10520500</v>
      </c>
      <c r="IA200" s="2">
        <v>10029100</v>
      </c>
      <c r="IB200" s="2">
        <v>9162600</v>
      </c>
      <c r="IC200" s="2">
        <v>8087500</v>
      </c>
      <c r="ID200" s="2">
        <v>6724600</v>
      </c>
      <c r="IE200" s="2">
        <v>9396700</v>
      </c>
      <c r="IF200" s="2">
        <v>12537500</v>
      </c>
      <c r="IG200" s="2">
        <v>12898200</v>
      </c>
      <c r="IH200" s="2">
        <v>17442300</v>
      </c>
      <c r="II200" s="2">
        <v>7439900</v>
      </c>
      <c r="IJ200" s="2">
        <v>10258000</v>
      </c>
      <c r="IK200" s="2">
        <v>8891400</v>
      </c>
      <c r="IL200" s="2">
        <v>17027000</v>
      </c>
      <c r="IM200" s="2">
        <v>15522100</v>
      </c>
      <c r="IN200" s="2">
        <v>6874800</v>
      </c>
      <c r="IO200" s="2">
        <v>8657300</v>
      </c>
      <c r="IP200" s="2">
        <v>5403800</v>
      </c>
      <c r="IQ200" s="2">
        <v>5721600</v>
      </c>
      <c r="IR200" s="2">
        <v>8095100</v>
      </c>
      <c r="IS200" s="2">
        <v>8758000</v>
      </c>
      <c r="IT200" s="2">
        <v>3725500</v>
      </c>
    </row>
    <row r="201" spans="1:254" ht="15.9" customHeight="1">
      <c r="A201" s="390" t="s">
        <v>394</v>
      </c>
      <c r="B201" s="46" t="s">
        <v>395</v>
      </c>
      <c r="C201" s="50">
        <v>2727400</v>
      </c>
      <c r="D201" s="16">
        <v>-1995300</v>
      </c>
      <c r="E201" s="21">
        <v>4722700</v>
      </c>
      <c r="F201" s="21">
        <v>6724500</v>
      </c>
      <c r="G201" s="21">
        <v>5126500</v>
      </c>
      <c r="H201" s="21">
        <v>6023500</v>
      </c>
      <c r="I201" s="21">
        <v>8452600</v>
      </c>
      <c r="J201" s="21">
        <v>6731200</v>
      </c>
      <c r="K201" s="21">
        <v>8862900</v>
      </c>
      <c r="L201" s="21">
        <v>9637000</v>
      </c>
      <c r="M201" s="21">
        <v>7074600</v>
      </c>
      <c r="N201" s="21">
        <v>6000400</v>
      </c>
      <c r="O201" s="21">
        <v>6236600</v>
      </c>
      <c r="P201" s="21">
        <v>9465700</v>
      </c>
      <c r="Q201" s="21">
        <v>8574900</v>
      </c>
      <c r="R201" s="21">
        <v>12549600</v>
      </c>
      <c r="S201" s="21">
        <v>13689100</v>
      </c>
      <c r="T201" s="21">
        <v>12782800</v>
      </c>
      <c r="U201" s="21">
        <v>25491900</v>
      </c>
      <c r="V201" s="21">
        <v>10815700</v>
      </c>
      <c r="W201" s="21">
        <v>5898300</v>
      </c>
      <c r="X201" s="21">
        <v>5393000</v>
      </c>
      <c r="Y201" s="21">
        <v>5721100</v>
      </c>
      <c r="Z201" s="21">
        <v>4994800</v>
      </c>
      <c r="AA201" s="21">
        <v>6123700</v>
      </c>
      <c r="AB201" s="21">
        <v>5230400</v>
      </c>
      <c r="AC201" s="21">
        <v>4322500</v>
      </c>
      <c r="AD201" s="21">
        <v>4643900</v>
      </c>
      <c r="AE201" s="21">
        <v>4444100</v>
      </c>
      <c r="AF201" s="21">
        <v>4071800</v>
      </c>
      <c r="AG201" s="21">
        <v>4960200</v>
      </c>
      <c r="AH201" s="21">
        <v>3685300</v>
      </c>
      <c r="AI201" s="21">
        <v>4910200</v>
      </c>
      <c r="AJ201" s="21">
        <v>5160000</v>
      </c>
      <c r="AK201" s="21">
        <v>7748400</v>
      </c>
      <c r="AL201" s="21">
        <v>4267300</v>
      </c>
      <c r="AM201" s="21">
        <v>5466400</v>
      </c>
      <c r="AN201" s="21">
        <v>3737200</v>
      </c>
      <c r="AO201" s="21">
        <v>3809000</v>
      </c>
      <c r="AP201" s="21">
        <v>3660700</v>
      </c>
      <c r="AQ201" s="21">
        <v>5692100</v>
      </c>
      <c r="AR201" s="21">
        <v>4916300</v>
      </c>
      <c r="AS201" s="21">
        <v>5702100</v>
      </c>
      <c r="AT201" s="21">
        <v>5368400</v>
      </c>
      <c r="AU201" s="21">
        <v>5556000</v>
      </c>
      <c r="AV201" s="21">
        <v>3216000</v>
      </c>
      <c r="AW201" s="21">
        <v>3867000</v>
      </c>
      <c r="AX201" s="21">
        <v>5348300</v>
      </c>
      <c r="AY201" s="21">
        <v>6224500</v>
      </c>
      <c r="AZ201" s="21">
        <v>4066500</v>
      </c>
      <c r="BA201" s="21">
        <v>5006500</v>
      </c>
      <c r="BB201" s="21">
        <v>4257400</v>
      </c>
      <c r="BC201" s="21">
        <v>4518800</v>
      </c>
      <c r="BD201" s="21">
        <v>4274600</v>
      </c>
      <c r="BE201" s="21">
        <v>6412300</v>
      </c>
      <c r="BF201" s="21">
        <v>5793800</v>
      </c>
      <c r="BG201" s="21">
        <v>6346300</v>
      </c>
      <c r="BH201" s="21">
        <v>5051900</v>
      </c>
      <c r="BI201" s="21">
        <v>5789600</v>
      </c>
      <c r="BJ201" s="21">
        <v>5649200</v>
      </c>
      <c r="BK201" s="21">
        <v>6836600</v>
      </c>
      <c r="BL201" s="21">
        <v>7171200</v>
      </c>
      <c r="BM201" s="2">
        <v>4650800</v>
      </c>
      <c r="BN201" s="2">
        <v>7924400</v>
      </c>
      <c r="BO201" s="2">
        <v>6630500</v>
      </c>
      <c r="BP201" s="2">
        <v>6573200</v>
      </c>
      <c r="BQ201" s="2">
        <v>5212500</v>
      </c>
      <c r="BR201" s="2">
        <v>3308100</v>
      </c>
      <c r="BS201" s="2">
        <v>5521200</v>
      </c>
      <c r="BT201" s="2">
        <v>4048200</v>
      </c>
      <c r="BU201" s="2">
        <v>6906800</v>
      </c>
      <c r="BV201" s="2">
        <v>2579300</v>
      </c>
      <c r="BW201" s="2">
        <v>3738500</v>
      </c>
      <c r="BX201" s="2">
        <v>3711700</v>
      </c>
      <c r="BY201" s="2">
        <v>5182700</v>
      </c>
      <c r="BZ201" s="2">
        <v>5490400</v>
      </c>
      <c r="CA201" s="2">
        <v>3829100</v>
      </c>
      <c r="CB201" s="2">
        <v>3929700</v>
      </c>
      <c r="CC201" s="2">
        <v>4705900</v>
      </c>
      <c r="CD201" s="2">
        <v>5694400</v>
      </c>
      <c r="CE201" s="2">
        <v>14998000</v>
      </c>
      <c r="CF201" s="2">
        <v>5917600</v>
      </c>
      <c r="CG201" s="2">
        <v>3206700</v>
      </c>
      <c r="CH201" s="2">
        <v>4567600</v>
      </c>
      <c r="CI201" s="2">
        <v>2228800</v>
      </c>
      <c r="CJ201" s="2">
        <v>2549300</v>
      </c>
      <c r="CK201" s="2">
        <v>1829700</v>
      </c>
      <c r="CL201" s="2">
        <v>3117400</v>
      </c>
      <c r="CM201" s="2">
        <v>2936000</v>
      </c>
      <c r="CN201" s="2">
        <v>2711900</v>
      </c>
      <c r="CO201" s="2">
        <v>3192200</v>
      </c>
      <c r="CP201" s="2">
        <v>3313900</v>
      </c>
      <c r="CQ201" s="2">
        <v>2513800</v>
      </c>
      <c r="CR201" s="2">
        <v>2218400</v>
      </c>
      <c r="CS201" s="2">
        <v>2821700</v>
      </c>
      <c r="CT201" s="2">
        <v>3692500</v>
      </c>
      <c r="CU201" s="2">
        <v>3258300</v>
      </c>
      <c r="CV201" s="2">
        <v>2287600</v>
      </c>
      <c r="CW201" s="2">
        <v>2319400</v>
      </c>
      <c r="CX201" s="2">
        <v>2336500</v>
      </c>
      <c r="CY201" s="2">
        <v>4187900</v>
      </c>
      <c r="CZ201" s="2">
        <v>3369300</v>
      </c>
      <c r="DA201" s="2">
        <v>4062900</v>
      </c>
      <c r="DB201" s="2">
        <v>3689200</v>
      </c>
      <c r="DC201" s="2">
        <v>5150300</v>
      </c>
      <c r="DD201" s="2">
        <v>3545500</v>
      </c>
      <c r="DE201" s="2">
        <v>3662700</v>
      </c>
      <c r="DF201" s="2">
        <v>5468600</v>
      </c>
      <c r="DG201" s="2">
        <v>5571600</v>
      </c>
      <c r="DH201" s="2">
        <v>4000800</v>
      </c>
      <c r="DI201" s="2">
        <v>3354900</v>
      </c>
      <c r="DJ201" s="2">
        <v>4065300</v>
      </c>
      <c r="DK201" s="2">
        <v>6098700</v>
      </c>
      <c r="DL201" s="2">
        <v>3899500</v>
      </c>
      <c r="DM201" s="2">
        <v>1991700</v>
      </c>
      <c r="DN201" s="2">
        <v>2218200</v>
      </c>
      <c r="DO201" s="2">
        <v>3141500</v>
      </c>
      <c r="DP201" s="2">
        <v>2054200</v>
      </c>
      <c r="DQ201" s="2">
        <v>3305700</v>
      </c>
      <c r="DR201" s="2">
        <v>4649500</v>
      </c>
      <c r="DS201" s="2">
        <v>4460100</v>
      </c>
      <c r="DT201" s="2">
        <v>5427000</v>
      </c>
      <c r="DU201" s="2">
        <v>5889300</v>
      </c>
      <c r="DV201" s="2">
        <v>3582500</v>
      </c>
      <c r="DW201" s="2">
        <v>3862000</v>
      </c>
      <c r="DX201" s="2">
        <v>4037600</v>
      </c>
      <c r="DY201" s="2">
        <v>6521800</v>
      </c>
      <c r="DZ201" s="2">
        <v>3644600</v>
      </c>
      <c r="EA201" s="2">
        <v>3914000</v>
      </c>
      <c r="EB201" s="2">
        <v>3496800</v>
      </c>
      <c r="EC201" s="2">
        <v>3974800</v>
      </c>
      <c r="ED201" s="2">
        <v>6512900</v>
      </c>
      <c r="EE201" s="2">
        <v>4913700</v>
      </c>
      <c r="EF201" s="2">
        <v>4756100</v>
      </c>
      <c r="EG201" s="2">
        <v>5155500</v>
      </c>
      <c r="EH201" s="2">
        <v>3900900</v>
      </c>
      <c r="EI201" s="2">
        <v>4088500</v>
      </c>
      <c r="EJ201" s="2">
        <v>5327100</v>
      </c>
      <c r="EK201" s="2">
        <v>7714100</v>
      </c>
      <c r="EL201" s="2">
        <v>8004400</v>
      </c>
      <c r="EM201" s="2">
        <v>12969100</v>
      </c>
      <c r="EN201" s="2">
        <v>16058700</v>
      </c>
      <c r="EO201" s="2">
        <v>5523300</v>
      </c>
      <c r="EP201" s="2">
        <v>4189100</v>
      </c>
      <c r="EQ201" s="2">
        <v>5507800</v>
      </c>
      <c r="ER201" s="2">
        <v>6036100</v>
      </c>
      <c r="ES201" s="2">
        <v>6105200</v>
      </c>
      <c r="ET201" s="2">
        <v>3228800</v>
      </c>
      <c r="EU201" s="2">
        <v>3248900</v>
      </c>
      <c r="EV201" s="2">
        <v>2706700</v>
      </c>
      <c r="EW201" s="2">
        <v>3229100</v>
      </c>
      <c r="EX201" s="2">
        <v>6457100</v>
      </c>
      <c r="EY201" s="2">
        <v>4471800</v>
      </c>
      <c r="EZ201" s="2">
        <v>5286400</v>
      </c>
      <c r="FA201" s="2">
        <v>4442700</v>
      </c>
      <c r="FB201" s="2">
        <v>3817400</v>
      </c>
      <c r="FC201" s="2">
        <v>4660500</v>
      </c>
      <c r="FD201" s="2">
        <v>7212700</v>
      </c>
      <c r="FE201" s="2">
        <v>4475200</v>
      </c>
      <c r="FF201" s="2">
        <v>6072800</v>
      </c>
      <c r="FG201" s="2">
        <v>6709100</v>
      </c>
      <c r="FH201" s="2">
        <v>10029500</v>
      </c>
      <c r="FI201" s="2">
        <v>9544800</v>
      </c>
      <c r="FJ201" s="2">
        <v>6234500</v>
      </c>
      <c r="FK201" s="2">
        <v>9111200</v>
      </c>
      <c r="FL201" s="2">
        <v>11866700</v>
      </c>
      <c r="FM201" s="2">
        <v>5207500</v>
      </c>
      <c r="FN201" s="2">
        <v>5256600</v>
      </c>
      <c r="FO201" s="2">
        <v>2496800</v>
      </c>
      <c r="FP201" s="2">
        <v>2084100</v>
      </c>
      <c r="FQ201" s="2">
        <v>1948800</v>
      </c>
      <c r="FR201" s="2">
        <v>2139100</v>
      </c>
      <c r="FS201" s="2">
        <v>2545300</v>
      </c>
      <c r="FT201" s="2">
        <v>2700800</v>
      </c>
      <c r="FU201" s="2">
        <v>2626100</v>
      </c>
      <c r="FV201" s="2">
        <v>2727300</v>
      </c>
      <c r="FW201" s="2">
        <v>3955100</v>
      </c>
      <c r="FX201" s="2">
        <v>2330700</v>
      </c>
      <c r="FY201" s="2">
        <v>3485400</v>
      </c>
      <c r="FZ201" s="2">
        <v>2403000</v>
      </c>
      <c r="GA201" s="2">
        <v>2270600</v>
      </c>
      <c r="GB201" s="2">
        <v>1748700</v>
      </c>
      <c r="GC201" s="2">
        <v>1826100</v>
      </c>
      <c r="GD201" s="2">
        <v>3097600</v>
      </c>
      <c r="GE201" s="2">
        <v>3046700</v>
      </c>
      <c r="GF201" s="2">
        <v>5272800</v>
      </c>
      <c r="GG201" s="2">
        <v>5110000</v>
      </c>
      <c r="GH201" s="2">
        <v>2949100</v>
      </c>
      <c r="GI201" s="2">
        <v>3075200</v>
      </c>
      <c r="GJ201" s="2">
        <v>4452200</v>
      </c>
      <c r="GK201" s="2">
        <v>4342900</v>
      </c>
      <c r="GL201" s="2">
        <v>4875100</v>
      </c>
      <c r="GM201" s="2">
        <v>5040500</v>
      </c>
      <c r="GN201" s="2">
        <v>4645700</v>
      </c>
      <c r="GO201" s="2">
        <v>6301500</v>
      </c>
      <c r="GP201" s="2">
        <v>6318000</v>
      </c>
      <c r="GQ201" s="2">
        <v>7207500</v>
      </c>
      <c r="GR201" s="2">
        <v>4309400</v>
      </c>
      <c r="GS201" s="2">
        <v>6159200</v>
      </c>
      <c r="GT201" s="2">
        <v>7412100</v>
      </c>
      <c r="GU201" s="2">
        <v>11904700</v>
      </c>
      <c r="GV201" s="2">
        <v>9902600</v>
      </c>
      <c r="GW201" s="2">
        <v>10932700</v>
      </c>
      <c r="GX201" s="2">
        <v>3941900</v>
      </c>
      <c r="GY201" s="2">
        <v>6618700</v>
      </c>
      <c r="GZ201" s="2">
        <v>12846800</v>
      </c>
      <c r="HA201" s="2">
        <v>3333600</v>
      </c>
      <c r="HB201" s="2">
        <v>2540500</v>
      </c>
      <c r="HC201" s="2">
        <v>2587900</v>
      </c>
      <c r="HD201" s="2">
        <v>2218300</v>
      </c>
      <c r="HE201" s="2">
        <v>2649900</v>
      </c>
      <c r="HF201" s="2">
        <v>2791700</v>
      </c>
      <c r="HG201" s="2">
        <v>2809200</v>
      </c>
      <c r="HH201" s="2">
        <v>3135800</v>
      </c>
      <c r="HI201" s="2">
        <v>4685800</v>
      </c>
      <c r="HJ201" s="2">
        <v>4738500</v>
      </c>
      <c r="HK201" s="2">
        <v>3125600</v>
      </c>
      <c r="HL201" s="2">
        <v>2081100</v>
      </c>
      <c r="HM201" s="2">
        <v>1458400</v>
      </c>
      <c r="HN201" s="2">
        <v>2454100</v>
      </c>
      <c r="HO201" s="2">
        <v>1970300</v>
      </c>
      <c r="HP201" s="2">
        <v>2033300</v>
      </c>
      <c r="HQ201" s="2">
        <v>2347000</v>
      </c>
      <c r="HR201" s="2">
        <v>2389300</v>
      </c>
      <c r="HS201" s="2">
        <v>1745300</v>
      </c>
      <c r="HT201" s="2">
        <v>1757300</v>
      </c>
      <c r="HU201" s="2">
        <v>1714500</v>
      </c>
      <c r="HV201" s="2">
        <v>1992800</v>
      </c>
      <c r="HW201" s="2">
        <v>1865300</v>
      </c>
      <c r="HX201" s="2">
        <v>1930800</v>
      </c>
      <c r="HY201" s="2">
        <v>1601800</v>
      </c>
      <c r="HZ201" s="2">
        <v>2512000</v>
      </c>
      <c r="IA201" s="2">
        <v>1901300</v>
      </c>
      <c r="IB201" s="2">
        <v>2414700</v>
      </c>
      <c r="IC201" s="2">
        <v>1662100</v>
      </c>
      <c r="ID201" s="2">
        <v>1720700</v>
      </c>
      <c r="IE201" s="2">
        <v>2553700</v>
      </c>
      <c r="IF201" s="2">
        <v>1486500</v>
      </c>
      <c r="IG201" s="2">
        <v>1922600</v>
      </c>
      <c r="IH201" s="2">
        <v>1766000</v>
      </c>
      <c r="II201" s="2">
        <v>2588700</v>
      </c>
      <c r="IJ201" s="2">
        <v>2564600</v>
      </c>
      <c r="IK201" s="2">
        <v>2631700</v>
      </c>
      <c r="IL201" s="2">
        <v>2650800</v>
      </c>
      <c r="IM201" s="2">
        <v>2263100</v>
      </c>
      <c r="IN201" s="2">
        <v>1600500</v>
      </c>
      <c r="IO201" s="2">
        <v>2562700</v>
      </c>
      <c r="IP201" s="2">
        <v>3115900</v>
      </c>
      <c r="IQ201" s="2">
        <v>2447400</v>
      </c>
      <c r="IR201" s="2">
        <v>2056500</v>
      </c>
      <c r="IS201" s="2">
        <v>2071700</v>
      </c>
      <c r="IT201" s="2">
        <v>2697300</v>
      </c>
    </row>
    <row r="202" spans="1:254" ht="15.9" customHeight="1">
      <c r="A202" s="390" t="s">
        <v>396</v>
      </c>
      <c r="B202" s="46" t="s">
        <v>397</v>
      </c>
      <c r="C202" s="50">
        <v>877600</v>
      </c>
      <c r="D202" s="16">
        <v>-565100</v>
      </c>
      <c r="E202" s="21">
        <v>1442700</v>
      </c>
      <c r="F202" s="21">
        <v>1029000</v>
      </c>
      <c r="G202" s="21">
        <v>1306900</v>
      </c>
      <c r="H202" s="21">
        <v>2112000</v>
      </c>
      <c r="I202" s="21">
        <v>2408200</v>
      </c>
      <c r="J202" s="21">
        <v>1174200</v>
      </c>
      <c r="K202" s="21">
        <v>1475600</v>
      </c>
      <c r="L202" s="21">
        <v>922900</v>
      </c>
      <c r="M202" s="21">
        <v>1035900</v>
      </c>
      <c r="N202" s="21">
        <v>912400</v>
      </c>
      <c r="O202" s="21">
        <v>1089400</v>
      </c>
      <c r="P202" s="21">
        <v>1368700</v>
      </c>
      <c r="Q202" s="21">
        <v>1290600</v>
      </c>
      <c r="R202" s="21">
        <v>1396700</v>
      </c>
      <c r="S202" s="21">
        <v>1248500</v>
      </c>
      <c r="T202" s="21">
        <v>1081900</v>
      </c>
      <c r="U202" s="21">
        <v>1133700</v>
      </c>
      <c r="V202" s="21">
        <v>1755500</v>
      </c>
      <c r="W202" s="21">
        <v>1134700</v>
      </c>
      <c r="X202" s="21">
        <v>920100</v>
      </c>
      <c r="Y202" s="21">
        <v>1173800</v>
      </c>
      <c r="Z202" s="21">
        <v>1612000</v>
      </c>
      <c r="AA202" s="21">
        <v>1035400</v>
      </c>
      <c r="AB202" s="21">
        <v>829700</v>
      </c>
      <c r="AC202" s="21">
        <v>1035100</v>
      </c>
      <c r="AD202" s="21">
        <v>795600</v>
      </c>
      <c r="AE202" s="21">
        <v>1167800</v>
      </c>
      <c r="AF202" s="21">
        <v>1048600</v>
      </c>
      <c r="AG202" s="21">
        <v>1027100</v>
      </c>
      <c r="AH202" s="21">
        <v>1175700</v>
      </c>
      <c r="AI202" s="21">
        <v>904000</v>
      </c>
      <c r="AJ202" s="21">
        <v>942700</v>
      </c>
      <c r="AK202" s="21">
        <v>742700</v>
      </c>
      <c r="AL202" s="21">
        <v>1566800</v>
      </c>
      <c r="AM202" s="21">
        <v>846800</v>
      </c>
      <c r="AN202" s="21">
        <v>845400</v>
      </c>
      <c r="AO202" s="21">
        <v>1211900</v>
      </c>
      <c r="AP202" s="21">
        <v>1405900</v>
      </c>
      <c r="AQ202" s="21">
        <v>1287100</v>
      </c>
      <c r="AR202" s="21">
        <v>1453000</v>
      </c>
      <c r="AS202" s="21">
        <v>1037600</v>
      </c>
      <c r="AT202" s="21">
        <v>901600</v>
      </c>
      <c r="AU202" s="21">
        <v>1187000</v>
      </c>
      <c r="AV202" s="21">
        <v>916900</v>
      </c>
      <c r="AW202" s="21">
        <v>1060700</v>
      </c>
      <c r="AX202" s="21">
        <v>1413900</v>
      </c>
      <c r="AY202" s="21">
        <v>1401900</v>
      </c>
      <c r="AZ202" s="21">
        <v>2071100</v>
      </c>
      <c r="BA202" s="21">
        <v>1601300</v>
      </c>
      <c r="BB202" s="21">
        <v>1528000</v>
      </c>
      <c r="BC202" s="21">
        <v>932400</v>
      </c>
      <c r="BD202" s="21">
        <v>1178600</v>
      </c>
      <c r="BE202" s="21">
        <v>1000400</v>
      </c>
      <c r="BF202" s="21">
        <v>1130300</v>
      </c>
      <c r="BG202" s="21">
        <v>1158300</v>
      </c>
      <c r="BH202" s="21">
        <v>1392100</v>
      </c>
      <c r="BI202" s="21">
        <v>1117500</v>
      </c>
      <c r="BJ202" s="21">
        <v>1064200</v>
      </c>
      <c r="BK202" s="21">
        <v>1102500</v>
      </c>
      <c r="BL202" s="21">
        <v>1326600</v>
      </c>
      <c r="BM202" s="2">
        <v>1639100</v>
      </c>
      <c r="BN202" s="2">
        <v>1426400</v>
      </c>
      <c r="BO202" s="2">
        <v>1635800</v>
      </c>
      <c r="BP202" s="2">
        <v>3723800</v>
      </c>
      <c r="BQ202" s="2">
        <v>5461800</v>
      </c>
      <c r="BR202" s="2">
        <v>9120400</v>
      </c>
      <c r="BS202" s="2">
        <v>1335200</v>
      </c>
      <c r="BT202" s="2">
        <v>1091700</v>
      </c>
      <c r="BU202" s="2">
        <v>1010000</v>
      </c>
      <c r="BV202" s="2">
        <v>721700</v>
      </c>
      <c r="BW202" s="2">
        <v>1027500</v>
      </c>
      <c r="BX202" s="2">
        <v>1037200</v>
      </c>
      <c r="BY202" s="2">
        <v>744000</v>
      </c>
      <c r="BZ202" s="2">
        <v>994000</v>
      </c>
      <c r="CA202" s="2">
        <v>1128400</v>
      </c>
      <c r="CB202" s="2">
        <v>930300</v>
      </c>
      <c r="CC202" s="2">
        <v>1463700</v>
      </c>
      <c r="CD202" s="2">
        <v>1679800</v>
      </c>
      <c r="CE202" s="2">
        <v>930900</v>
      </c>
      <c r="CF202" s="2">
        <v>1219900</v>
      </c>
      <c r="CG202" s="2">
        <v>1308700</v>
      </c>
      <c r="CH202" s="2">
        <v>1912400</v>
      </c>
      <c r="CI202" s="2">
        <v>843300</v>
      </c>
      <c r="CJ202" s="2">
        <v>1031300</v>
      </c>
      <c r="CK202" s="2">
        <v>949000</v>
      </c>
      <c r="CL202" s="2">
        <v>1582800</v>
      </c>
      <c r="CM202" s="2">
        <v>1359100</v>
      </c>
      <c r="CN202" s="2">
        <v>1672400</v>
      </c>
      <c r="CO202" s="2">
        <v>1514600</v>
      </c>
      <c r="CP202" s="2">
        <v>1707200</v>
      </c>
      <c r="CQ202" s="2">
        <v>1258100</v>
      </c>
      <c r="CR202" s="2">
        <v>1392900</v>
      </c>
      <c r="CS202" s="2">
        <v>1330200</v>
      </c>
      <c r="CT202" s="2">
        <v>2080300</v>
      </c>
      <c r="CU202" s="2">
        <v>2492700</v>
      </c>
      <c r="CV202" s="2">
        <v>2063000</v>
      </c>
      <c r="CW202" s="2">
        <v>2074400</v>
      </c>
      <c r="CX202" s="2">
        <v>2549900</v>
      </c>
      <c r="CY202" s="2">
        <v>1806900</v>
      </c>
      <c r="CZ202" s="2">
        <v>1646200</v>
      </c>
      <c r="DA202" s="2">
        <v>2306400</v>
      </c>
      <c r="DB202" s="2">
        <v>1796900</v>
      </c>
      <c r="DC202" s="2">
        <v>3265900</v>
      </c>
      <c r="DD202" s="2">
        <v>1507200</v>
      </c>
      <c r="DE202" s="2">
        <v>2626600</v>
      </c>
      <c r="DF202" s="2">
        <v>4529600</v>
      </c>
      <c r="DG202" s="2">
        <v>2797600</v>
      </c>
      <c r="DH202" s="2">
        <v>2847600</v>
      </c>
      <c r="DI202" s="2">
        <v>2225400</v>
      </c>
      <c r="DJ202" s="2">
        <v>2085300</v>
      </c>
      <c r="DK202" s="2">
        <v>2581900</v>
      </c>
      <c r="DL202" s="2">
        <v>2131900</v>
      </c>
      <c r="DM202" s="2">
        <v>1994400</v>
      </c>
      <c r="DN202" s="2">
        <v>3153300</v>
      </c>
      <c r="DO202" s="2">
        <v>5973400</v>
      </c>
      <c r="DP202" s="2">
        <v>6068100</v>
      </c>
      <c r="DQ202" s="2">
        <v>1316600</v>
      </c>
      <c r="DR202" s="2">
        <v>2287800</v>
      </c>
      <c r="DS202" s="2">
        <v>3140100</v>
      </c>
      <c r="DT202" s="2">
        <v>3817300</v>
      </c>
      <c r="DU202" s="2">
        <v>3155800</v>
      </c>
      <c r="DV202" s="2">
        <v>2595300</v>
      </c>
      <c r="DW202" s="2">
        <v>2541600</v>
      </c>
      <c r="DX202" s="2">
        <v>3696500</v>
      </c>
      <c r="DY202" s="2">
        <v>4460100</v>
      </c>
      <c r="DZ202" s="2">
        <v>2159200</v>
      </c>
      <c r="EA202" s="2">
        <v>1342500</v>
      </c>
      <c r="EB202" s="2">
        <v>1224600</v>
      </c>
      <c r="EC202" s="2">
        <v>1485600</v>
      </c>
      <c r="ED202" s="2">
        <v>1888400</v>
      </c>
      <c r="EE202" s="2">
        <v>1865900</v>
      </c>
      <c r="EF202" s="2">
        <v>2058600</v>
      </c>
      <c r="EG202" s="2">
        <v>2047200</v>
      </c>
      <c r="EH202" s="2">
        <v>2350600</v>
      </c>
      <c r="EI202" s="2">
        <v>2587700</v>
      </c>
      <c r="EJ202" s="2">
        <v>3067700</v>
      </c>
      <c r="EK202" s="2">
        <v>9061300</v>
      </c>
      <c r="EL202" s="2">
        <v>5004600</v>
      </c>
      <c r="EM202" s="2">
        <v>4123700</v>
      </c>
      <c r="EN202" s="2">
        <v>4023100</v>
      </c>
      <c r="EO202" s="2">
        <v>1566900</v>
      </c>
      <c r="EP202" s="2">
        <v>3641600</v>
      </c>
      <c r="EQ202" s="2">
        <v>2398700</v>
      </c>
      <c r="ER202" s="2">
        <v>1151100</v>
      </c>
      <c r="ES202" s="2">
        <v>1753400</v>
      </c>
      <c r="ET202" s="2">
        <v>873800</v>
      </c>
      <c r="EU202" s="2">
        <v>948100</v>
      </c>
      <c r="EV202" s="2">
        <v>792100</v>
      </c>
      <c r="EW202" s="2">
        <v>544900</v>
      </c>
      <c r="EX202" s="2">
        <v>746900</v>
      </c>
      <c r="EY202" s="2">
        <v>989400</v>
      </c>
      <c r="EZ202" s="2">
        <v>1397100</v>
      </c>
      <c r="FA202" s="2">
        <v>1363600</v>
      </c>
      <c r="FB202" s="2">
        <v>1685600</v>
      </c>
      <c r="FC202" s="2">
        <v>1996100</v>
      </c>
      <c r="FD202" s="2">
        <v>1974800</v>
      </c>
      <c r="FE202" s="2">
        <v>1229900</v>
      </c>
      <c r="FF202" s="2">
        <v>1881100</v>
      </c>
      <c r="FG202" s="2">
        <v>1530200</v>
      </c>
      <c r="FH202" s="2">
        <v>1555300</v>
      </c>
      <c r="FI202" s="2">
        <v>908100</v>
      </c>
      <c r="FJ202" s="2">
        <v>861000</v>
      </c>
      <c r="FK202" s="2">
        <v>1079700</v>
      </c>
      <c r="FL202" s="2">
        <v>1718700</v>
      </c>
      <c r="FM202" s="2">
        <v>984900</v>
      </c>
      <c r="FN202" s="2">
        <v>1115900</v>
      </c>
      <c r="FO202" s="2">
        <v>1236400</v>
      </c>
      <c r="FP202" s="2">
        <v>1302400</v>
      </c>
      <c r="FQ202" s="2">
        <v>809500</v>
      </c>
      <c r="FR202" s="2">
        <v>1263000</v>
      </c>
      <c r="FS202" s="2">
        <v>1228000</v>
      </c>
      <c r="FT202" s="2">
        <v>1636500</v>
      </c>
      <c r="FU202" s="2">
        <v>1004700</v>
      </c>
      <c r="FV202" s="2">
        <v>1158100</v>
      </c>
      <c r="FW202" s="2">
        <v>1067700</v>
      </c>
      <c r="FX202" s="2">
        <v>1170000</v>
      </c>
      <c r="FY202" s="2">
        <v>1290800</v>
      </c>
      <c r="FZ202" s="2">
        <v>1086400</v>
      </c>
      <c r="GA202" s="2">
        <v>1327200</v>
      </c>
      <c r="GB202" s="2">
        <v>872400</v>
      </c>
      <c r="GC202" s="2">
        <v>1183200</v>
      </c>
      <c r="GD202" s="2">
        <v>967000</v>
      </c>
      <c r="GE202" s="2">
        <v>1522400</v>
      </c>
      <c r="GF202" s="2">
        <v>1718000</v>
      </c>
      <c r="GG202" s="2">
        <v>1580000</v>
      </c>
      <c r="GH202" s="2">
        <v>2274300</v>
      </c>
      <c r="GI202" s="2">
        <v>4152700</v>
      </c>
      <c r="GJ202" s="2">
        <v>1295000</v>
      </c>
      <c r="GK202" s="2">
        <v>1525700</v>
      </c>
      <c r="GL202" s="2">
        <v>1209900</v>
      </c>
      <c r="GM202" s="2">
        <v>1352000</v>
      </c>
      <c r="GN202" s="2">
        <v>1435000</v>
      </c>
      <c r="GO202" s="2">
        <v>1785100</v>
      </c>
      <c r="GP202" s="2">
        <v>1270700</v>
      </c>
      <c r="GQ202" s="2">
        <v>775500</v>
      </c>
      <c r="GR202" s="2">
        <v>660900</v>
      </c>
      <c r="GS202" s="2">
        <v>729700</v>
      </c>
      <c r="GT202" s="2">
        <v>1012000</v>
      </c>
      <c r="GU202" s="2">
        <v>1468400</v>
      </c>
      <c r="GV202" s="2">
        <v>1023400</v>
      </c>
      <c r="GW202" s="2">
        <v>969700</v>
      </c>
      <c r="GX202" s="2">
        <v>1708100</v>
      </c>
      <c r="GY202" s="2">
        <v>1027700</v>
      </c>
      <c r="GZ202" s="2">
        <v>1402400</v>
      </c>
      <c r="HA202" s="2">
        <v>1014000</v>
      </c>
      <c r="HB202" s="2">
        <v>837000</v>
      </c>
      <c r="HC202" s="2">
        <v>1145400</v>
      </c>
      <c r="HD202" s="2">
        <v>1221700</v>
      </c>
      <c r="HE202" s="2">
        <v>3273900</v>
      </c>
      <c r="HF202" s="2">
        <v>1619900</v>
      </c>
      <c r="HG202" s="2">
        <v>1278600</v>
      </c>
      <c r="HH202" s="2">
        <v>1423100</v>
      </c>
      <c r="HI202" s="2">
        <v>1016400</v>
      </c>
      <c r="HJ202" s="2">
        <v>2162300</v>
      </c>
      <c r="HK202" s="2">
        <v>941200</v>
      </c>
      <c r="HL202" s="2">
        <v>962500</v>
      </c>
      <c r="HM202" s="2">
        <v>986500</v>
      </c>
      <c r="HN202" s="2">
        <v>963300</v>
      </c>
      <c r="HO202" s="2">
        <v>1207200</v>
      </c>
      <c r="HP202" s="2">
        <v>793100</v>
      </c>
      <c r="HQ202" s="2">
        <v>1082600</v>
      </c>
      <c r="HR202" s="2">
        <v>1121700</v>
      </c>
      <c r="HS202" s="2">
        <v>1159000</v>
      </c>
      <c r="HT202" s="2">
        <v>1118900</v>
      </c>
      <c r="HU202" s="2">
        <v>1092200</v>
      </c>
      <c r="HV202" s="2">
        <v>978100</v>
      </c>
      <c r="HW202" s="2">
        <v>1016700</v>
      </c>
      <c r="HX202" s="2">
        <v>1037900</v>
      </c>
      <c r="HY202" s="2">
        <v>836000</v>
      </c>
      <c r="HZ202" s="2">
        <v>850500</v>
      </c>
      <c r="IA202" s="2">
        <v>829600</v>
      </c>
      <c r="IB202" s="2">
        <v>1153000</v>
      </c>
      <c r="IC202" s="2">
        <v>629600</v>
      </c>
      <c r="ID202" s="2">
        <v>741700</v>
      </c>
      <c r="IE202" s="2">
        <v>991700</v>
      </c>
      <c r="IF202" s="2">
        <v>847500</v>
      </c>
      <c r="IG202" s="2">
        <v>887400</v>
      </c>
      <c r="IH202" s="2">
        <v>944400</v>
      </c>
      <c r="II202" s="2">
        <v>976500</v>
      </c>
      <c r="IJ202" s="2">
        <v>1207200</v>
      </c>
      <c r="IK202" s="2">
        <v>1581200</v>
      </c>
      <c r="IL202" s="2">
        <v>1230000</v>
      </c>
      <c r="IM202" s="2">
        <v>975400</v>
      </c>
      <c r="IN202" s="2">
        <v>1231800</v>
      </c>
      <c r="IO202" s="2">
        <v>891200</v>
      </c>
      <c r="IP202" s="2">
        <v>1134100</v>
      </c>
      <c r="IQ202" s="2">
        <v>997300</v>
      </c>
      <c r="IR202" s="2">
        <v>2774000</v>
      </c>
      <c r="IS202" s="2">
        <v>4548400</v>
      </c>
      <c r="IT202" s="2">
        <v>978300</v>
      </c>
    </row>
    <row r="203" spans="1:254" ht="15.9" customHeight="1">
      <c r="A203" s="390" t="s">
        <v>398</v>
      </c>
      <c r="B203" s="46" t="s">
        <v>399</v>
      </c>
      <c r="C203" s="50">
        <v>307600</v>
      </c>
      <c r="D203" s="16">
        <v>-838800</v>
      </c>
      <c r="E203" s="21">
        <v>1146400</v>
      </c>
      <c r="F203" s="21">
        <v>1761500</v>
      </c>
      <c r="G203" s="21">
        <v>1844400</v>
      </c>
      <c r="H203" s="21">
        <v>2607600</v>
      </c>
      <c r="I203" s="21">
        <v>3270300</v>
      </c>
      <c r="J203" s="21">
        <v>1425400</v>
      </c>
      <c r="K203" s="21">
        <v>2626700</v>
      </c>
      <c r="L203" s="21">
        <v>1106400</v>
      </c>
      <c r="M203" s="21">
        <v>1424600</v>
      </c>
      <c r="N203" s="21">
        <v>824900</v>
      </c>
      <c r="O203" s="21">
        <v>831600</v>
      </c>
      <c r="P203" s="21">
        <v>1162600</v>
      </c>
      <c r="Q203" s="21">
        <v>698700</v>
      </c>
      <c r="R203" s="21">
        <v>845400</v>
      </c>
      <c r="S203" s="21">
        <v>595600</v>
      </c>
      <c r="T203" s="21">
        <v>648100</v>
      </c>
      <c r="U203" s="21">
        <v>687500</v>
      </c>
      <c r="V203" s="21">
        <v>583900</v>
      </c>
      <c r="W203" s="21">
        <v>677100</v>
      </c>
      <c r="X203" s="21">
        <v>675500</v>
      </c>
      <c r="Y203" s="21">
        <v>826000</v>
      </c>
      <c r="Z203" s="21">
        <v>812200</v>
      </c>
      <c r="AA203" s="21">
        <v>586700</v>
      </c>
      <c r="AB203" s="21">
        <v>753900</v>
      </c>
      <c r="AC203" s="21">
        <v>1111500</v>
      </c>
      <c r="AD203" s="21">
        <v>776600</v>
      </c>
      <c r="AE203" s="21">
        <v>909500</v>
      </c>
      <c r="AF203" s="21">
        <v>831300</v>
      </c>
      <c r="AG203" s="21">
        <v>645900</v>
      </c>
      <c r="AH203" s="21">
        <v>762000</v>
      </c>
      <c r="AI203" s="21">
        <v>569300</v>
      </c>
      <c r="AJ203" s="21">
        <v>821000</v>
      </c>
      <c r="AK203" s="21">
        <v>699800</v>
      </c>
      <c r="AL203" s="21">
        <v>958700</v>
      </c>
      <c r="AM203" s="21">
        <v>978800</v>
      </c>
      <c r="AN203" s="21">
        <v>1061100</v>
      </c>
      <c r="AO203" s="21">
        <v>546300</v>
      </c>
      <c r="AP203" s="21">
        <v>816700</v>
      </c>
      <c r="AQ203" s="21">
        <v>1125300</v>
      </c>
      <c r="AR203" s="21">
        <v>968000</v>
      </c>
      <c r="AS203" s="21">
        <v>1117000</v>
      </c>
      <c r="AT203" s="21">
        <v>854200</v>
      </c>
      <c r="AU203" s="21">
        <v>959500</v>
      </c>
      <c r="AV203" s="21">
        <v>1076700</v>
      </c>
      <c r="AW203" s="21">
        <v>713000</v>
      </c>
      <c r="AX203" s="21">
        <v>1194600</v>
      </c>
      <c r="AY203" s="21">
        <v>1222500</v>
      </c>
      <c r="AZ203" s="21">
        <v>926200</v>
      </c>
      <c r="BA203" s="21">
        <v>1575900</v>
      </c>
      <c r="BB203" s="21">
        <v>1163100</v>
      </c>
      <c r="BC203" s="21">
        <v>2016800</v>
      </c>
      <c r="BD203" s="21">
        <v>1010900</v>
      </c>
      <c r="BE203" s="21">
        <v>1999200</v>
      </c>
      <c r="BF203" s="21">
        <v>1186500</v>
      </c>
      <c r="BG203" s="21">
        <v>944400</v>
      </c>
      <c r="BH203" s="21">
        <v>1732000</v>
      </c>
      <c r="BI203" s="21">
        <v>1085100</v>
      </c>
      <c r="BJ203" s="21">
        <v>2053400</v>
      </c>
      <c r="BK203" s="21">
        <v>1570800</v>
      </c>
      <c r="BL203" s="21">
        <v>2341200</v>
      </c>
      <c r="BM203" s="2">
        <v>4500300</v>
      </c>
      <c r="BN203" s="2">
        <v>1624900</v>
      </c>
      <c r="BO203" s="2">
        <v>940900</v>
      </c>
      <c r="BP203" s="2">
        <v>1532800</v>
      </c>
      <c r="BQ203" s="2">
        <v>1493800</v>
      </c>
      <c r="BR203" s="2">
        <v>751400</v>
      </c>
      <c r="BS203" s="2">
        <v>1517800</v>
      </c>
      <c r="BT203" s="2">
        <v>1474700</v>
      </c>
      <c r="BU203" s="2">
        <v>1690900</v>
      </c>
      <c r="BV203" s="2">
        <v>1031600</v>
      </c>
      <c r="BW203" s="2">
        <v>1166000</v>
      </c>
      <c r="BX203" s="2">
        <v>572900</v>
      </c>
      <c r="BY203" s="2">
        <v>690100</v>
      </c>
      <c r="BZ203" s="2">
        <v>760600</v>
      </c>
      <c r="CA203" s="2">
        <v>1311700</v>
      </c>
      <c r="CB203" s="2">
        <v>807300</v>
      </c>
      <c r="CC203" s="2">
        <v>688800</v>
      </c>
      <c r="CD203" s="2">
        <v>730500</v>
      </c>
      <c r="CE203" s="2">
        <v>563400</v>
      </c>
      <c r="CF203" s="2">
        <v>781900</v>
      </c>
      <c r="CG203" s="2">
        <v>621600</v>
      </c>
      <c r="CH203" s="2">
        <v>1319800</v>
      </c>
      <c r="CI203" s="2">
        <v>633100</v>
      </c>
      <c r="CJ203" s="2">
        <v>520300</v>
      </c>
      <c r="CK203" s="2">
        <v>429400</v>
      </c>
      <c r="CL203" s="2">
        <v>724100</v>
      </c>
      <c r="CM203" s="2">
        <v>910000</v>
      </c>
      <c r="CN203" s="2">
        <v>1029400</v>
      </c>
      <c r="CO203" s="2">
        <v>1134700</v>
      </c>
      <c r="CP203" s="2">
        <v>760500</v>
      </c>
      <c r="CQ203" s="2">
        <v>730800</v>
      </c>
      <c r="CR203" s="2">
        <v>720100</v>
      </c>
      <c r="CS203" s="2">
        <v>812400</v>
      </c>
      <c r="CT203" s="2">
        <v>922200</v>
      </c>
      <c r="CU203" s="2">
        <v>1061900</v>
      </c>
      <c r="CV203" s="2">
        <v>910000</v>
      </c>
      <c r="CW203" s="2">
        <v>796800</v>
      </c>
      <c r="CX203" s="2">
        <v>822500</v>
      </c>
      <c r="CY203" s="2">
        <v>833600</v>
      </c>
      <c r="CZ203" s="2">
        <v>784800</v>
      </c>
      <c r="DA203" s="2">
        <v>1034200</v>
      </c>
      <c r="DB203" s="2">
        <v>1257500</v>
      </c>
      <c r="DC203" s="2">
        <v>1379200</v>
      </c>
      <c r="DD203" s="2">
        <v>904800</v>
      </c>
      <c r="DE203" s="2">
        <v>982600</v>
      </c>
      <c r="DF203" s="2">
        <v>1163300</v>
      </c>
      <c r="DG203" s="2">
        <v>1089800</v>
      </c>
      <c r="DH203" s="2">
        <v>1212400</v>
      </c>
      <c r="DI203" s="2">
        <v>1604900</v>
      </c>
      <c r="DJ203" s="2">
        <v>1415200</v>
      </c>
      <c r="DK203" s="2">
        <v>1198500</v>
      </c>
      <c r="DL203" s="2">
        <v>836800</v>
      </c>
      <c r="DM203" s="2">
        <v>1254300</v>
      </c>
      <c r="DN203" s="2">
        <v>897900</v>
      </c>
      <c r="DO203" s="2">
        <v>974900</v>
      </c>
      <c r="DP203" s="2">
        <v>620700</v>
      </c>
      <c r="DQ203" s="2">
        <v>937700</v>
      </c>
      <c r="DR203" s="2">
        <v>1691600</v>
      </c>
      <c r="DS203" s="2">
        <v>1435400</v>
      </c>
      <c r="DT203" s="2">
        <v>1373000</v>
      </c>
      <c r="DU203" s="2">
        <v>2059000</v>
      </c>
      <c r="DV203" s="2">
        <v>1093700</v>
      </c>
      <c r="DW203" s="2">
        <v>2014200</v>
      </c>
      <c r="DX203" s="2">
        <v>2355100</v>
      </c>
      <c r="DY203" s="2">
        <v>1655500</v>
      </c>
      <c r="DZ203" s="2">
        <v>1598300</v>
      </c>
      <c r="EA203" s="2">
        <v>2213800</v>
      </c>
      <c r="EB203" s="2">
        <v>1169700</v>
      </c>
      <c r="EC203" s="2">
        <v>779900</v>
      </c>
      <c r="ED203" s="2">
        <v>783000</v>
      </c>
      <c r="EE203" s="2">
        <v>1126300</v>
      </c>
      <c r="EF203" s="2">
        <v>497200</v>
      </c>
      <c r="EG203" s="2">
        <v>795600</v>
      </c>
      <c r="EH203" s="2">
        <v>715000</v>
      </c>
      <c r="EI203" s="2">
        <v>566600</v>
      </c>
      <c r="EJ203" s="2">
        <v>711300</v>
      </c>
      <c r="EK203" s="2">
        <v>939100</v>
      </c>
      <c r="EL203" s="2">
        <v>875600</v>
      </c>
      <c r="EM203" s="2">
        <v>811900</v>
      </c>
      <c r="EN203" s="2">
        <v>936300</v>
      </c>
      <c r="EO203" s="2">
        <v>980000</v>
      </c>
      <c r="EP203" s="2">
        <v>1400700</v>
      </c>
      <c r="EQ203" s="2">
        <v>764700</v>
      </c>
      <c r="ER203" s="2">
        <v>1005100</v>
      </c>
      <c r="ES203" s="2">
        <v>725700</v>
      </c>
      <c r="ET203" s="2">
        <v>700700</v>
      </c>
      <c r="EU203" s="2">
        <v>481700</v>
      </c>
      <c r="EV203" s="2">
        <v>407900</v>
      </c>
      <c r="EW203" s="2">
        <v>362100</v>
      </c>
      <c r="EX203" s="2">
        <v>465100</v>
      </c>
      <c r="EY203" s="2">
        <v>508800</v>
      </c>
      <c r="EZ203" s="2">
        <v>726000</v>
      </c>
      <c r="FA203" s="2">
        <v>1235400</v>
      </c>
      <c r="FB203" s="2">
        <v>962300</v>
      </c>
      <c r="FC203" s="2">
        <v>959400</v>
      </c>
      <c r="FD203" s="2">
        <v>883100</v>
      </c>
      <c r="FE203" s="2">
        <v>505000</v>
      </c>
      <c r="FF203" s="2">
        <v>887700</v>
      </c>
      <c r="FG203" s="2">
        <v>757100</v>
      </c>
      <c r="FH203" s="2">
        <v>684500</v>
      </c>
      <c r="FI203" s="2">
        <v>654400</v>
      </c>
      <c r="FJ203" s="2">
        <v>775800</v>
      </c>
      <c r="FK203" s="2">
        <v>577800</v>
      </c>
      <c r="FL203" s="2">
        <v>778500</v>
      </c>
      <c r="FM203" s="2">
        <v>820600</v>
      </c>
      <c r="FN203" s="2">
        <v>652200</v>
      </c>
      <c r="FO203" s="2">
        <v>1134100</v>
      </c>
      <c r="FP203" s="2">
        <v>473700</v>
      </c>
      <c r="FQ203" s="2">
        <v>677600</v>
      </c>
      <c r="FR203" s="2">
        <v>1077700</v>
      </c>
      <c r="FS203" s="2">
        <v>1109900</v>
      </c>
      <c r="FT203" s="2">
        <v>985000</v>
      </c>
      <c r="FU203" s="2">
        <v>1250500</v>
      </c>
      <c r="FV203" s="2">
        <v>1448600</v>
      </c>
      <c r="FW203" s="2">
        <v>908500</v>
      </c>
      <c r="FX203" s="2">
        <v>1072500</v>
      </c>
      <c r="FY203" s="2">
        <v>1239500</v>
      </c>
      <c r="FZ203" s="2">
        <v>1023600</v>
      </c>
      <c r="GA203" s="2">
        <v>1213400</v>
      </c>
      <c r="GB203" s="2">
        <v>1215900</v>
      </c>
      <c r="GC203" s="2">
        <v>1551700</v>
      </c>
      <c r="GD203" s="2">
        <v>2633000</v>
      </c>
      <c r="GE203" s="2">
        <v>2572700</v>
      </c>
      <c r="GF203" s="2">
        <v>6701500</v>
      </c>
      <c r="GG203" s="2">
        <v>929500</v>
      </c>
      <c r="GH203" s="2">
        <v>856900</v>
      </c>
      <c r="GI203" s="2">
        <v>1269200</v>
      </c>
      <c r="GJ203" s="2">
        <v>1924600</v>
      </c>
      <c r="GK203" s="2">
        <v>889400</v>
      </c>
      <c r="GL203" s="2">
        <v>1134100</v>
      </c>
      <c r="GM203" s="2">
        <v>548800</v>
      </c>
      <c r="GN203" s="2">
        <v>610800</v>
      </c>
      <c r="GO203" s="2">
        <v>483200</v>
      </c>
      <c r="GP203" s="2">
        <v>613600</v>
      </c>
      <c r="GQ203" s="2">
        <v>416600</v>
      </c>
      <c r="GR203" s="2">
        <v>388200</v>
      </c>
      <c r="GS203" s="2">
        <v>376800</v>
      </c>
      <c r="GT203" s="2">
        <v>456100</v>
      </c>
      <c r="GU203" s="2">
        <v>750900</v>
      </c>
      <c r="GV203" s="2">
        <v>812200</v>
      </c>
      <c r="GW203" s="2">
        <v>479200</v>
      </c>
      <c r="GX203" s="2">
        <v>535500</v>
      </c>
      <c r="GY203" s="2">
        <v>557500</v>
      </c>
      <c r="GZ203" s="2">
        <v>908000</v>
      </c>
      <c r="HA203" s="2">
        <v>635700</v>
      </c>
      <c r="HB203" s="2">
        <v>545500</v>
      </c>
      <c r="HC203" s="2">
        <v>973400</v>
      </c>
      <c r="HD203" s="2">
        <v>714900</v>
      </c>
      <c r="HE203" s="2">
        <v>533600</v>
      </c>
      <c r="HF203" s="2">
        <v>542400</v>
      </c>
      <c r="HG203" s="2">
        <v>499900</v>
      </c>
      <c r="HH203" s="2">
        <v>520100</v>
      </c>
      <c r="HI203" s="2">
        <v>580300</v>
      </c>
      <c r="HJ203" s="2">
        <v>869500</v>
      </c>
      <c r="HK203" s="2">
        <v>381000</v>
      </c>
      <c r="HL203" s="2">
        <v>637200</v>
      </c>
      <c r="HM203" s="2">
        <v>463400</v>
      </c>
      <c r="HN203" s="2">
        <v>674500</v>
      </c>
      <c r="HO203" s="2">
        <v>454900</v>
      </c>
      <c r="HP203" s="2">
        <v>510600</v>
      </c>
      <c r="HQ203" s="2">
        <v>624900</v>
      </c>
      <c r="HR203" s="2">
        <v>906200</v>
      </c>
      <c r="HS203" s="2">
        <v>604900</v>
      </c>
      <c r="HT203" s="2">
        <v>680100</v>
      </c>
      <c r="HU203" s="2">
        <v>363400</v>
      </c>
      <c r="HV203" s="2">
        <v>348200</v>
      </c>
      <c r="HW203" s="2">
        <v>479200</v>
      </c>
      <c r="HX203" s="2">
        <v>567900</v>
      </c>
      <c r="HY203" s="2">
        <v>440100</v>
      </c>
      <c r="HZ203" s="2">
        <v>371900</v>
      </c>
      <c r="IA203" s="2">
        <v>397000</v>
      </c>
      <c r="IB203" s="2">
        <v>571300</v>
      </c>
      <c r="IC203" s="2">
        <v>501600</v>
      </c>
      <c r="ID203" s="2">
        <v>689000</v>
      </c>
      <c r="IE203" s="2">
        <v>766800</v>
      </c>
      <c r="IF203" s="2">
        <v>856800</v>
      </c>
      <c r="IG203" s="2">
        <v>507100</v>
      </c>
      <c r="IH203" s="2">
        <v>514000</v>
      </c>
      <c r="II203" s="2">
        <v>522400</v>
      </c>
      <c r="IJ203" s="2">
        <v>953700</v>
      </c>
      <c r="IK203" s="2">
        <v>834800</v>
      </c>
      <c r="IL203" s="2">
        <v>839500</v>
      </c>
      <c r="IM203" s="2">
        <v>613100</v>
      </c>
      <c r="IN203" s="2">
        <v>554500</v>
      </c>
      <c r="IO203" s="2">
        <v>646900</v>
      </c>
      <c r="IP203" s="2">
        <v>739300</v>
      </c>
      <c r="IQ203" s="2">
        <v>1058500</v>
      </c>
      <c r="IR203" s="2">
        <v>1766900</v>
      </c>
      <c r="IS203" s="2">
        <v>1181200</v>
      </c>
      <c r="IT203" s="2">
        <v>932800</v>
      </c>
    </row>
    <row r="204" spans="1:254" ht="15.9" customHeight="1">
      <c r="A204" s="390" t="s">
        <v>400</v>
      </c>
      <c r="B204" s="46" t="s">
        <v>401</v>
      </c>
      <c r="C204" s="50">
        <v>1227900</v>
      </c>
      <c r="D204" s="16">
        <v>-1983100</v>
      </c>
      <c r="E204" s="21">
        <v>3211000</v>
      </c>
      <c r="F204" s="21">
        <v>3568800</v>
      </c>
      <c r="G204" s="21">
        <v>2883700</v>
      </c>
      <c r="H204" s="21">
        <v>3437900</v>
      </c>
      <c r="I204" s="21">
        <v>5575400</v>
      </c>
      <c r="J204" s="21">
        <v>10299700</v>
      </c>
      <c r="K204" s="21">
        <v>3050400</v>
      </c>
      <c r="L204" s="21">
        <v>3089000</v>
      </c>
      <c r="M204" s="21">
        <v>2433700</v>
      </c>
      <c r="N204" s="21">
        <v>2035700</v>
      </c>
      <c r="O204" s="21">
        <v>1975900</v>
      </c>
      <c r="P204" s="21">
        <v>2255000</v>
      </c>
      <c r="Q204" s="21">
        <v>3515500</v>
      </c>
      <c r="R204" s="21">
        <v>3073500</v>
      </c>
      <c r="S204" s="21">
        <v>2316400</v>
      </c>
      <c r="T204" s="21">
        <v>2015500</v>
      </c>
      <c r="U204" s="21">
        <v>1696000</v>
      </c>
      <c r="V204" s="21">
        <v>1611800</v>
      </c>
      <c r="W204" s="21">
        <v>2679800</v>
      </c>
      <c r="X204" s="21">
        <v>1794700</v>
      </c>
      <c r="Y204" s="21">
        <v>2417400</v>
      </c>
      <c r="Z204" s="21">
        <v>2593500</v>
      </c>
      <c r="AA204" s="21">
        <v>1349900</v>
      </c>
      <c r="AB204" s="21">
        <v>2089600</v>
      </c>
      <c r="AC204" s="21">
        <v>3315900</v>
      </c>
      <c r="AD204" s="21">
        <v>1931500</v>
      </c>
      <c r="AE204" s="21">
        <v>3042600</v>
      </c>
      <c r="AF204" s="21">
        <v>2127900</v>
      </c>
      <c r="AG204" s="21">
        <v>2531000</v>
      </c>
      <c r="AH204" s="21">
        <v>2062400</v>
      </c>
      <c r="AI204" s="21">
        <v>1839800</v>
      </c>
      <c r="AJ204" s="21">
        <v>2437700</v>
      </c>
      <c r="AK204" s="21">
        <v>1641500</v>
      </c>
      <c r="AL204" s="21">
        <v>2509400</v>
      </c>
      <c r="AM204" s="21">
        <v>1730500</v>
      </c>
      <c r="AN204" s="21">
        <v>1409400</v>
      </c>
      <c r="AO204" s="21">
        <v>1549700</v>
      </c>
      <c r="AP204" s="21">
        <v>1944300</v>
      </c>
      <c r="AQ204" s="21">
        <v>3366300</v>
      </c>
      <c r="AR204" s="21">
        <v>1943300</v>
      </c>
      <c r="AS204" s="21">
        <v>2496400</v>
      </c>
      <c r="AT204" s="21">
        <v>2956300</v>
      </c>
      <c r="AU204" s="21">
        <v>2198000</v>
      </c>
      <c r="AV204" s="21">
        <v>1620600</v>
      </c>
      <c r="AW204" s="21">
        <v>1785300</v>
      </c>
      <c r="AX204" s="21">
        <v>1733200</v>
      </c>
      <c r="AY204" s="21">
        <v>2229200</v>
      </c>
      <c r="AZ204" s="21">
        <v>2082900</v>
      </c>
      <c r="BA204" s="21">
        <v>8257400</v>
      </c>
      <c r="BB204" s="21">
        <v>2614500</v>
      </c>
      <c r="BC204" s="21">
        <v>2807700</v>
      </c>
      <c r="BD204" s="21">
        <v>1796700</v>
      </c>
      <c r="BE204" s="21">
        <v>2000800</v>
      </c>
      <c r="BF204" s="21">
        <v>2521300</v>
      </c>
      <c r="BG204" s="21">
        <v>2172800</v>
      </c>
      <c r="BH204" s="21">
        <v>2307500</v>
      </c>
      <c r="BI204" s="21">
        <v>2265200</v>
      </c>
      <c r="BJ204" s="21">
        <v>2132700</v>
      </c>
      <c r="BK204" s="21">
        <v>2944300</v>
      </c>
      <c r="BL204" s="21">
        <v>2687000</v>
      </c>
      <c r="BM204" s="2">
        <v>2832700</v>
      </c>
      <c r="BN204" s="2">
        <v>3005900</v>
      </c>
      <c r="BO204" s="2">
        <v>3050300</v>
      </c>
      <c r="BP204" s="2">
        <v>3476600</v>
      </c>
      <c r="BQ204" s="2">
        <v>4626500</v>
      </c>
      <c r="BR204" s="2">
        <v>7293200</v>
      </c>
      <c r="BS204" s="2">
        <v>6712000</v>
      </c>
      <c r="BT204" s="2">
        <v>2281700</v>
      </c>
      <c r="BU204" s="2">
        <v>2062800</v>
      </c>
      <c r="BV204" s="2">
        <v>1419500</v>
      </c>
      <c r="BW204" s="2">
        <v>1791800</v>
      </c>
      <c r="BX204" s="2">
        <v>2524100</v>
      </c>
      <c r="BY204" s="2">
        <v>1322400</v>
      </c>
      <c r="BZ204" s="2">
        <v>1530300</v>
      </c>
      <c r="CA204" s="2">
        <v>1847800</v>
      </c>
      <c r="CB204" s="2">
        <v>1756500</v>
      </c>
      <c r="CC204" s="2">
        <v>2235200</v>
      </c>
      <c r="CD204" s="2">
        <v>1442300</v>
      </c>
      <c r="CE204" s="2">
        <v>1794200</v>
      </c>
      <c r="CF204" s="2">
        <v>2607200</v>
      </c>
      <c r="CG204" s="2">
        <v>3368300</v>
      </c>
      <c r="CH204" s="2">
        <v>3223200</v>
      </c>
      <c r="CI204" s="2">
        <v>1513200</v>
      </c>
      <c r="CJ204" s="2">
        <v>1670100</v>
      </c>
      <c r="CK204" s="2">
        <v>1521300</v>
      </c>
      <c r="CL204" s="2">
        <v>2316500</v>
      </c>
      <c r="CM204" s="2">
        <v>2444000</v>
      </c>
      <c r="CN204" s="2">
        <v>3146100</v>
      </c>
      <c r="CO204" s="2">
        <v>3128300</v>
      </c>
      <c r="CP204" s="2">
        <v>2412500</v>
      </c>
      <c r="CQ204" s="2">
        <v>1913300</v>
      </c>
      <c r="CR204" s="2">
        <v>2173000</v>
      </c>
      <c r="CS204" s="2">
        <v>1810100</v>
      </c>
      <c r="CT204" s="2">
        <v>3176400</v>
      </c>
      <c r="CU204" s="2">
        <v>4457900</v>
      </c>
      <c r="CV204" s="2">
        <v>2132000</v>
      </c>
      <c r="CW204" s="2">
        <v>1269400</v>
      </c>
      <c r="CX204" s="2">
        <v>1612100</v>
      </c>
      <c r="CY204" s="2">
        <v>2590400</v>
      </c>
      <c r="CZ204" s="2">
        <v>2275700</v>
      </c>
      <c r="DA204" s="2">
        <v>2491300</v>
      </c>
      <c r="DB204" s="2">
        <v>3431500</v>
      </c>
      <c r="DC204" s="2">
        <v>3016700</v>
      </c>
      <c r="DD204" s="2">
        <v>2522400</v>
      </c>
      <c r="DE204" s="2">
        <v>3094100</v>
      </c>
      <c r="DF204" s="2">
        <v>3386800</v>
      </c>
      <c r="DG204" s="2">
        <v>3289800</v>
      </c>
      <c r="DH204" s="2">
        <v>3184500</v>
      </c>
      <c r="DI204" s="2">
        <v>3394700</v>
      </c>
      <c r="DJ204" s="2">
        <v>2175700</v>
      </c>
      <c r="DK204" s="2">
        <v>2172800</v>
      </c>
      <c r="DL204" s="2">
        <v>2088300</v>
      </c>
      <c r="DM204" s="2">
        <v>1700200</v>
      </c>
      <c r="DN204" s="2">
        <v>1482200</v>
      </c>
      <c r="DO204" s="2">
        <v>1922300</v>
      </c>
      <c r="DP204" s="2">
        <v>1731300</v>
      </c>
      <c r="DQ204" s="2">
        <v>1996700</v>
      </c>
      <c r="DR204" s="2">
        <v>3649400</v>
      </c>
      <c r="DS204" s="2">
        <v>2812700</v>
      </c>
      <c r="DT204" s="2">
        <v>3100800</v>
      </c>
      <c r="DU204" s="2">
        <v>3415100</v>
      </c>
      <c r="DV204" s="2">
        <v>1791500</v>
      </c>
      <c r="DW204" s="2">
        <v>3533100</v>
      </c>
      <c r="DX204" s="2">
        <v>3311900</v>
      </c>
      <c r="DY204" s="2">
        <v>2945100</v>
      </c>
      <c r="DZ204" s="2">
        <v>1852300</v>
      </c>
      <c r="EA204" s="2">
        <v>2422100</v>
      </c>
      <c r="EB204" s="2">
        <v>1973200</v>
      </c>
      <c r="EC204" s="2">
        <v>1828800</v>
      </c>
      <c r="ED204" s="2">
        <v>1935900</v>
      </c>
      <c r="EE204" s="2">
        <v>2144900</v>
      </c>
      <c r="EF204" s="2">
        <v>1986100</v>
      </c>
      <c r="EG204" s="2">
        <v>2314600</v>
      </c>
      <c r="EH204" s="2">
        <v>2217700</v>
      </c>
      <c r="EI204" s="2">
        <v>2155700</v>
      </c>
      <c r="EJ204" s="2">
        <v>3344700</v>
      </c>
      <c r="EK204" s="2">
        <v>1884800</v>
      </c>
      <c r="EL204" s="2">
        <v>3129400</v>
      </c>
      <c r="EM204" s="2">
        <v>2259500</v>
      </c>
      <c r="EN204" s="2">
        <v>3374800</v>
      </c>
      <c r="EO204" s="2">
        <v>2518200</v>
      </c>
      <c r="EP204" s="2">
        <v>2558000</v>
      </c>
      <c r="EQ204" s="2">
        <v>2161900</v>
      </c>
      <c r="ER204" s="2">
        <v>2453500</v>
      </c>
      <c r="ES204" s="2">
        <v>2708700</v>
      </c>
      <c r="ET204" s="2">
        <v>1568100</v>
      </c>
      <c r="EU204" s="2">
        <v>1275500</v>
      </c>
      <c r="EV204" s="2">
        <v>1019800</v>
      </c>
      <c r="EW204" s="2">
        <v>668200</v>
      </c>
      <c r="EX204" s="2">
        <v>1546200</v>
      </c>
      <c r="EY204" s="2">
        <v>2228600</v>
      </c>
      <c r="EZ204" s="2">
        <v>2773600</v>
      </c>
      <c r="FA204" s="2">
        <v>4114600</v>
      </c>
      <c r="FB204" s="2">
        <v>2113600</v>
      </c>
      <c r="FC204" s="2">
        <v>2280300</v>
      </c>
      <c r="FD204" s="2">
        <v>2577800</v>
      </c>
      <c r="FE204" s="2">
        <v>2983900</v>
      </c>
      <c r="FF204" s="2">
        <v>2431700</v>
      </c>
      <c r="FG204" s="2">
        <v>1227800</v>
      </c>
      <c r="FH204" s="2">
        <v>1629100</v>
      </c>
      <c r="FI204" s="2">
        <v>1813600</v>
      </c>
      <c r="FJ204" s="2">
        <v>1850400</v>
      </c>
      <c r="FK204" s="2">
        <v>1579100</v>
      </c>
      <c r="FL204" s="2">
        <v>1399400</v>
      </c>
      <c r="FM204" s="2">
        <v>1205200</v>
      </c>
      <c r="FN204" s="2">
        <v>1856200</v>
      </c>
      <c r="FO204" s="2">
        <v>1739600</v>
      </c>
      <c r="FP204" s="2">
        <v>2663000</v>
      </c>
      <c r="FQ204" s="2">
        <v>2271000</v>
      </c>
      <c r="FR204" s="2">
        <v>2398200</v>
      </c>
      <c r="FS204" s="2">
        <v>2864300</v>
      </c>
      <c r="FT204" s="2">
        <v>4585100</v>
      </c>
      <c r="FU204" s="2">
        <v>1931200</v>
      </c>
      <c r="FV204" s="2">
        <v>2501700</v>
      </c>
      <c r="FW204" s="2">
        <v>2476400</v>
      </c>
      <c r="FX204" s="2">
        <v>2300300</v>
      </c>
      <c r="FY204" s="2">
        <v>2208800</v>
      </c>
      <c r="FZ204" s="2">
        <v>2025700</v>
      </c>
      <c r="GA204" s="2">
        <v>1852000</v>
      </c>
      <c r="GB204" s="2">
        <v>1301700</v>
      </c>
      <c r="GC204" s="2">
        <v>1897100</v>
      </c>
      <c r="GD204" s="2">
        <v>1573200</v>
      </c>
      <c r="GE204" s="2">
        <v>2592400</v>
      </c>
      <c r="GF204" s="2">
        <v>5183700</v>
      </c>
      <c r="GG204" s="2">
        <v>3599000</v>
      </c>
      <c r="GH204" s="2">
        <v>3448100</v>
      </c>
      <c r="GI204" s="2">
        <v>1830200</v>
      </c>
      <c r="GJ204" s="2">
        <v>1463100</v>
      </c>
      <c r="GK204" s="2">
        <v>1318600</v>
      </c>
      <c r="GL204" s="2">
        <v>1379100</v>
      </c>
      <c r="GM204" s="2">
        <v>1342900</v>
      </c>
      <c r="GN204" s="2">
        <v>1388300</v>
      </c>
      <c r="GO204" s="2">
        <v>1311300</v>
      </c>
      <c r="GP204" s="2">
        <v>1520300</v>
      </c>
      <c r="GQ204" s="2">
        <v>1317300</v>
      </c>
      <c r="GR204" s="2">
        <v>1699500</v>
      </c>
      <c r="GS204" s="2">
        <v>1740300</v>
      </c>
      <c r="GT204" s="2">
        <v>1998200</v>
      </c>
      <c r="GU204" s="2">
        <v>3000900</v>
      </c>
      <c r="GV204" s="2">
        <v>2791200</v>
      </c>
      <c r="GW204" s="2">
        <v>2209900</v>
      </c>
      <c r="GX204" s="2">
        <v>2363600</v>
      </c>
      <c r="GY204" s="2">
        <v>2626200</v>
      </c>
      <c r="GZ204" s="2">
        <v>2730600</v>
      </c>
      <c r="HA204" s="2">
        <v>1562600</v>
      </c>
      <c r="HB204" s="2">
        <v>2163000</v>
      </c>
      <c r="HC204" s="2">
        <v>2534300</v>
      </c>
      <c r="HD204" s="2">
        <v>2229900</v>
      </c>
      <c r="HE204" s="2">
        <v>1787900</v>
      </c>
      <c r="HF204" s="2">
        <v>2273100</v>
      </c>
      <c r="HG204" s="2">
        <v>1901700</v>
      </c>
      <c r="HH204" s="2">
        <v>1895500</v>
      </c>
      <c r="HI204" s="2">
        <v>1229300</v>
      </c>
      <c r="HJ204" s="2">
        <v>3125200</v>
      </c>
      <c r="HK204" s="2">
        <v>1597100</v>
      </c>
      <c r="HL204" s="2">
        <v>1735000</v>
      </c>
      <c r="HM204" s="2">
        <v>2831400</v>
      </c>
      <c r="HN204" s="2">
        <v>3659900</v>
      </c>
      <c r="HO204" s="2">
        <v>1549600</v>
      </c>
      <c r="HP204" s="2">
        <v>1653500</v>
      </c>
      <c r="HQ204" s="2">
        <v>1745300</v>
      </c>
      <c r="HR204" s="2">
        <v>1677200</v>
      </c>
      <c r="HS204" s="2">
        <v>1532900</v>
      </c>
      <c r="HT204" s="2">
        <v>1258600</v>
      </c>
      <c r="HU204" s="2">
        <v>2102900</v>
      </c>
      <c r="HV204" s="2">
        <v>1688300</v>
      </c>
      <c r="HW204" s="2">
        <v>1746600</v>
      </c>
      <c r="HX204" s="2">
        <v>1920100</v>
      </c>
      <c r="HY204" s="2">
        <v>1821400</v>
      </c>
      <c r="HZ204" s="2">
        <v>1649200</v>
      </c>
      <c r="IA204" s="2">
        <v>5935400</v>
      </c>
      <c r="IB204" s="2">
        <v>1349200</v>
      </c>
      <c r="IC204" s="2">
        <v>1103600</v>
      </c>
      <c r="ID204" s="2">
        <v>1164500</v>
      </c>
      <c r="IE204" s="2">
        <v>1723600</v>
      </c>
      <c r="IF204" s="2">
        <v>2413700</v>
      </c>
      <c r="IG204" s="2">
        <v>2309000</v>
      </c>
      <c r="IH204" s="2">
        <v>2073800</v>
      </c>
      <c r="II204" s="2">
        <v>2591900</v>
      </c>
      <c r="IJ204" s="2">
        <v>2642700</v>
      </c>
      <c r="IK204" s="2">
        <v>3406700</v>
      </c>
      <c r="IL204" s="2">
        <v>3514600</v>
      </c>
      <c r="IM204" s="2">
        <v>2579600</v>
      </c>
      <c r="IN204" s="2">
        <v>2912200</v>
      </c>
      <c r="IO204" s="2">
        <v>2983400</v>
      </c>
      <c r="IP204" s="2">
        <v>2447000</v>
      </c>
      <c r="IQ204" s="2">
        <v>3427300</v>
      </c>
      <c r="IR204" s="2">
        <v>3366000</v>
      </c>
      <c r="IS204" s="2">
        <v>2187900</v>
      </c>
      <c r="IT204" s="2">
        <v>1369500</v>
      </c>
    </row>
    <row r="205" spans="1:254" ht="19.5" customHeight="1">
      <c r="A205" s="390" t="s">
        <v>402</v>
      </c>
      <c r="B205" s="46" t="s">
        <v>403</v>
      </c>
      <c r="C205" s="50">
        <v>8921000</v>
      </c>
      <c r="D205" s="16">
        <v>-8607500</v>
      </c>
      <c r="E205" s="2">
        <v>17528500</v>
      </c>
      <c r="F205" s="2">
        <v>16765700</v>
      </c>
      <c r="G205" s="2">
        <v>18773800</v>
      </c>
      <c r="H205" s="2">
        <v>27774900</v>
      </c>
      <c r="I205" s="2">
        <v>39278600</v>
      </c>
      <c r="J205" s="2">
        <v>25084500</v>
      </c>
      <c r="K205" s="2">
        <v>32149300</v>
      </c>
      <c r="L205" s="2">
        <v>21933500</v>
      </c>
      <c r="M205" s="2">
        <v>16590300</v>
      </c>
      <c r="N205" s="2">
        <v>10286800</v>
      </c>
      <c r="O205" s="2">
        <v>11688400</v>
      </c>
      <c r="P205" s="2">
        <v>14994100</v>
      </c>
      <c r="Q205" s="2">
        <v>15484100</v>
      </c>
      <c r="R205" s="2">
        <v>22560200</v>
      </c>
      <c r="S205" s="2">
        <v>14759800</v>
      </c>
      <c r="T205" s="2">
        <v>12717000</v>
      </c>
      <c r="U205" s="2">
        <v>13640700</v>
      </c>
      <c r="V205" s="2">
        <v>10860400</v>
      </c>
      <c r="W205" s="2">
        <v>17008800</v>
      </c>
      <c r="X205" s="2">
        <v>15472900</v>
      </c>
      <c r="Y205" s="2">
        <v>15801000</v>
      </c>
      <c r="Z205" s="2">
        <v>21078700</v>
      </c>
      <c r="AA205" s="2">
        <v>12783400</v>
      </c>
      <c r="AB205" s="2">
        <v>22702600</v>
      </c>
      <c r="AC205" s="2">
        <v>19252900</v>
      </c>
      <c r="AD205" s="2">
        <v>20084900</v>
      </c>
      <c r="AE205" s="2">
        <v>19350900</v>
      </c>
      <c r="AF205" s="2">
        <v>37242200</v>
      </c>
      <c r="AG205" s="2">
        <v>19829700</v>
      </c>
      <c r="AH205" s="2">
        <v>19028900</v>
      </c>
      <c r="AI205" s="2">
        <v>19994500</v>
      </c>
      <c r="AJ205" s="2">
        <v>18077100</v>
      </c>
      <c r="AK205" s="2">
        <v>19632700</v>
      </c>
      <c r="AL205" s="2">
        <v>30032000</v>
      </c>
      <c r="AM205" s="2">
        <v>18411000</v>
      </c>
      <c r="AN205" s="2">
        <v>13386100</v>
      </c>
      <c r="AO205" s="2">
        <v>18017000</v>
      </c>
      <c r="AP205" s="2">
        <v>16105300</v>
      </c>
      <c r="AQ205" s="2">
        <v>28052300</v>
      </c>
      <c r="AR205" s="2">
        <v>14530400</v>
      </c>
      <c r="AS205" s="2">
        <v>15986300</v>
      </c>
      <c r="AT205" s="2">
        <v>16840900</v>
      </c>
      <c r="AU205" s="2">
        <v>16837100</v>
      </c>
      <c r="AV205" s="2">
        <v>13768900</v>
      </c>
      <c r="AW205" s="2">
        <v>19404500</v>
      </c>
      <c r="AX205" s="2">
        <v>17219400</v>
      </c>
      <c r="AY205" s="2">
        <v>24443600</v>
      </c>
      <c r="AZ205" s="2">
        <v>21486100</v>
      </c>
      <c r="BA205" s="2">
        <v>47099000</v>
      </c>
      <c r="BB205" s="2">
        <v>24395600</v>
      </c>
      <c r="BC205" s="2">
        <v>17554500</v>
      </c>
      <c r="BD205" s="2">
        <v>14580600</v>
      </c>
      <c r="BE205" s="2">
        <v>16838300</v>
      </c>
      <c r="BF205" s="2">
        <v>17093600</v>
      </c>
      <c r="BG205" s="2">
        <v>19732200</v>
      </c>
      <c r="BH205" s="2">
        <v>21952200</v>
      </c>
      <c r="BI205" s="2">
        <v>24762000</v>
      </c>
      <c r="BJ205" s="2">
        <v>21945800</v>
      </c>
      <c r="BK205" s="2">
        <v>31904000</v>
      </c>
      <c r="BL205" s="2">
        <v>39152200</v>
      </c>
      <c r="BM205" s="2">
        <v>52422900</v>
      </c>
      <c r="BN205" s="2">
        <v>39212300</v>
      </c>
      <c r="BO205" s="2">
        <v>57094400</v>
      </c>
      <c r="BP205" s="2">
        <v>64786200</v>
      </c>
      <c r="BQ205" s="2">
        <v>32973800</v>
      </c>
      <c r="BR205" s="2">
        <v>14988600</v>
      </c>
      <c r="BS205" s="2">
        <v>27241300</v>
      </c>
      <c r="BT205" s="2">
        <v>15948100</v>
      </c>
      <c r="BU205" s="2">
        <v>14536900</v>
      </c>
      <c r="BV205" s="2">
        <v>14835500</v>
      </c>
      <c r="BW205" s="2">
        <v>18450400</v>
      </c>
      <c r="BX205" s="2">
        <v>10601800</v>
      </c>
      <c r="BY205" s="2">
        <v>13295300</v>
      </c>
      <c r="BZ205" s="2">
        <v>11565400</v>
      </c>
      <c r="CA205" s="2">
        <v>16015200</v>
      </c>
      <c r="CB205" s="2">
        <v>15017000</v>
      </c>
      <c r="CC205" s="2">
        <v>15072800</v>
      </c>
      <c r="CD205" s="2">
        <v>14071000</v>
      </c>
      <c r="CE205" s="2">
        <v>16239400</v>
      </c>
      <c r="CF205" s="2">
        <v>17119000</v>
      </c>
      <c r="CG205" s="2">
        <v>16633100</v>
      </c>
      <c r="CH205" s="2">
        <v>18377900</v>
      </c>
      <c r="CI205" s="2">
        <v>10038900</v>
      </c>
      <c r="CJ205" s="2">
        <v>8935300</v>
      </c>
      <c r="CK205" s="2">
        <v>5555300</v>
      </c>
      <c r="CL205" s="2">
        <v>13365300</v>
      </c>
      <c r="CM205" s="2">
        <v>17015200</v>
      </c>
      <c r="CN205" s="2">
        <v>20900800</v>
      </c>
      <c r="CO205" s="2">
        <v>23168100</v>
      </c>
      <c r="CP205" s="2">
        <v>24050400</v>
      </c>
      <c r="CQ205" s="2">
        <v>13791300</v>
      </c>
      <c r="CR205" s="2">
        <v>15502800</v>
      </c>
      <c r="CS205" s="2">
        <v>18816400</v>
      </c>
      <c r="CT205" s="2">
        <v>18824900</v>
      </c>
      <c r="CU205" s="2">
        <v>23963400</v>
      </c>
      <c r="CV205" s="2">
        <v>25483400</v>
      </c>
      <c r="CW205" s="2">
        <v>20681000</v>
      </c>
      <c r="CX205" s="2">
        <v>14831700</v>
      </c>
      <c r="CY205" s="2">
        <v>19008100</v>
      </c>
      <c r="CZ205" s="2">
        <v>14719400</v>
      </c>
      <c r="DA205" s="2">
        <v>18101400</v>
      </c>
      <c r="DB205" s="2">
        <v>23683400</v>
      </c>
      <c r="DC205" s="2">
        <v>25561600</v>
      </c>
      <c r="DD205" s="2">
        <v>17518800</v>
      </c>
      <c r="DE205" s="2">
        <v>25755800</v>
      </c>
      <c r="DF205" s="2">
        <v>29308300</v>
      </c>
      <c r="DG205" s="2">
        <v>30013100</v>
      </c>
      <c r="DH205" s="2">
        <v>20165800</v>
      </c>
      <c r="DI205" s="2">
        <v>42570600</v>
      </c>
      <c r="DJ205" s="2">
        <v>28179600</v>
      </c>
      <c r="DK205" s="2">
        <v>24268700</v>
      </c>
      <c r="DL205" s="2">
        <v>28076300</v>
      </c>
      <c r="DM205" s="2">
        <v>26683400</v>
      </c>
      <c r="DN205" s="2">
        <v>16055700</v>
      </c>
      <c r="DO205" s="2">
        <v>19521400</v>
      </c>
      <c r="DP205" s="2">
        <v>18584500</v>
      </c>
      <c r="DQ205" s="2">
        <v>15903500</v>
      </c>
      <c r="DR205" s="2">
        <v>25520600</v>
      </c>
      <c r="DS205" s="2">
        <v>26693700</v>
      </c>
      <c r="DT205" s="2">
        <v>24349100</v>
      </c>
      <c r="DU205" s="2">
        <v>30925100</v>
      </c>
      <c r="DV205" s="2">
        <v>45791100</v>
      </c>
      <c r="DW205" s="2">
        <v>59424500</v>
      </c>
      <c r="DX205" s="2">
        <v>22523600</v>
      </c>
      <c r="DY205" s="2">
        <v>22011200</v>
      </c>
      <c r="DZ205" s="2">
        <v>19623600</v>
      </c>
      <c r="EA205" s="2">
        <v>18737100</v>
      </c>
      <c r="EB205" s="2">
        <v>22968600</v>
      </c>
      <c r="EC205" s="2">
        <v>20682800</v>
      </c>
      <c r="ED205" s="2">
        <v>17298200</v>
      </c>
      <c r="EE205" s="2">
        <v>20403200</v>
      </c>
      <c r="EF205" s="2">
        <v>25770900</v>
      </c>
      <c r="EG205" s="2">
        <v>18326300</v>
      </c>
      <c r="EH205" s="2">
        <v>18278100</v>
      </c>
      <c r="EI205" s="2">
        <v>13896800</v>
      </c>
      <c r="EJ205" s="2">
        <v>13754500</v>
      </c>
      <c r="EK205" s="2">
        <v>18315800</v>
      </c>
      <c r="EL205" s="2">
        <v>19963800</v>
      </c>
      <c r="EM205" s="2">
        <v>23065400</v>
      </c>
      <c r="EN205" s="2">
        <v>28446400</v>
      </c>
      <c r="EO205" s="2">
        <v>20179800</v>
      </c>
      <c r="EP205" s="2">
        <v>16921400</v>
      </c>
      <c r="EQ205" s="2">
        <v>24382400</v>
      </c>
      <c r="ER205" s="2">
        <v>14134700</v>
      </c>
      <c r="ES205" s="2">
        <v>13062000</v>
      </c>
      <c r="ET205" s="2">
        <v>7459900</v>
      </c>
      <c r="EU205" s="2">
        <v>7097100</v>
      </c>
      <c r="EV205" s="2">
        <v>6004900</v>
      </c>
      <c r="EW205" s="2">
        <v>3991100</v>
      </c>
      <c r="EX205" s="2">
        <v>10050700</v>
      </c>
      <c r="EY205" s="2">
        <v>10782500</v>
      </c>
      <c r="EZ205" s="2">
        <v>12472900</v>
      </c>
      <c r="FA205" s="2">
        <v>20303000</v>
      </c>
      <c r="FB205" s="2">
        <v>12877200</v>
      </c>
      <c r="FC205" s="2">
        <v>13727600</v>
      </c>
      <c r="FD205" s="2">
        <v>13090100</v>
      </c>
      <c r="FE205" s="2">
        <v>7929100</v>
      </c>
      <c r="FF205" s="2">
        <v>18320400</v>
      </c>
      <c r="FG205" s="2">
        <v>14885000</v>
      </c>
      <c r="FH205" s="2">
        <v>14168200</v>
      </c>
      <c r="FI205" s="2">
        <v>10206500</v>
      </c>
      <c r="FJ205" s="2">
        <v>8999000</v>
      </c>
      <c r="FK205" s="2">
        <v>11284700</v>
      </c>
      <c r="FL205" s="2">
        <v>9023800</v>
      </c>
      <c r="FM205" s="2">
        <v>11108400</v>
      </c>
      <c r="FN205" s="2">
        <v>9620200</v>
      </c>
      <c r="FO205" s="2">
        <v>9494800</v>
      </c>
      <c r="FP205" s="2">
        <v>9647000</v>
      </c>
      <c r="FQ205" s="2">
        <v>9027700</v>
      </c>
      <c r="FR205" s="2">
        <v>11471500</v>
      </c>
      <c r="FS205" s="2">
        <v>20718200</v>
      </c>
      <c r="FT205" s="2">
        <v>24795200</v>
      </c>
      <c r="FU205" s="2">
        <v>13478300</v>
      </c>
      <c r="FV205" s="2">
        <v>13170800</v>
      </c>
      <c r="FW205" s="2">
        <v>12530700</v>
      </c>
      <c r="FX205" s="2">
        <v>15228300</v>
      </c>
      <c r="FY205" s="2">
        <v>13383800</v>
      </c>
      <c r="FZ205" s="2">
        <v>13979200</v>
      </c>
      <c r="GA205" s="2">
        <v>21405000</v>
      </c>
      <c r="GB205" s="2">
        <v>30172000</v>
      </c>
      <c r="GC205" s="2">
        <v>10442600</v>
      </c>
      <c r="GD205" s="2">
        <v>13062400</v>
      </c>
      <c r="GE205" s="2">
        <v>13588900</v>
      </c>
      <c r="GF205" s="2">
        <v>15647000</v>
      </c>
      <c r="GG205" s="2">
        <v>14034600</v>
      </c>
      <c r="GH205" s="2">
        <v>16334500</v>
      </c>
      <c r="GI205" s="2">
        <v>20628100</v>
      </c>
      <c r="GJ205" s="2">
        <v>9830300</v>
      </c>
      <c r="GK205" s="2">
        <v>8515800</v>
      </c>
      <c r="GL205" s="2">
        <v>10964500</v>
      </c>
      <c r="GM205" s="2">
        <v>7675900</v>
      </c>
      <c r="GN205" s="2">
        <v>10770500</v>
      </c>
      <c r="GO205" s="2">
        <v>8117500</v>
      </c>
      <c r="GP205" s="2">
        <v>11129800</v>
      </c>
      <c r="GQ205" s="2">
        <v>9863400</v>
      </c>
      <c r="GR205" s="2">
        <v>11461600</v>
      </c>
      <c r="GS205" s="2">
        <v>10508900</v>
      </c>
      <c r="GT205" s="2">
        <v>11537300</v>
      </c>
      <c r="GU205" s="2">
        <v>19053400</v>
      </c>
      <c r="GV205" s="2">
        <v>19035600</v>
      </c>
      <c r="GW205" s="2">
        <v>13895100</v>
      </c>
      <c r="GX205" s="2">
        <v>15576000</v>
      </c>
      <c r="GY205" s="2">
        <v>14524300</v>
      </c>
      <c r="GZ205" s="2">
        <v>21132700</v>
      </c>
      <c r="HA205" s="2">
        <v>9277300</v>
      </c>
      <c r="HB205" s="2">
        <v>15185300</v>
      </c>
      <c r="HC205" s="2">
        <v>14775100</v>
      </c>
      <c r="HD205" s="2">
        <v>16105800</v>
      </c>
      <c r="HE205" s="2">
        <v>19566400</v>
      </c>
      <c r="HF205" s="2">
        <v>22037900</v>
      </c>
      <c r="HG205" s="2">
        <v>20506500</v>
      </c>
      <c r="HH205" s="2">
        <v>20093500</v>
      </c>
      <c r="HI205" s="2">
        <v>12485200</v>
      </c>
      <c r="HJ205" s="2">
        <v>22209700</v>
      </c>
      <c r="HK205" s="2">
        <v>16890600</v>
      </c>
      <c r="HL205" s="2">
        <v>11898000</v>
      </c>
      <c r="HM205" s="2">
        <v>15476700</v>
      </c>
      <c r="HN205" s="2">
        <v>15107400</v>
      </c>
      <c r="HO205" s="2">
        <v>10522700</v>
      </c>
      <c r="HP205" s="2">
        <v>11069400</v>
      </c>
      <c r="HQ205" s="2">
        <v>11371800</v>
      </c>
      <c r="HR205" s="2">
        <v>12784700</v>
      </c>
      <c r="HS205" s="2">
        <v>11283900</v>
      </c>
      <c r="HT205" s="2">
        <v>10152900</v>
      </c>
      <c r="HU205" s="2">
        <v>10706000</v>
      </c>
      <c r="HV205" s="2">
        <v>8262500</v>
      </c>
      <c r="HW205" s="2">
        <v>7676500</v>
      </c>
      <c r="HX205" s="2">
        <v>11325300</v>
      </c>
      <c r="HY205" s="2">
        <v>13136800</v>
      </c>
      <c r="HZ205" s="2">
        <v>8899900</v>
      </c>
      <c r="IA205" s="2">
        <v>13435900</v>
      </c>
      <c r="IB205" s="2">
        <v>8081900</v>
      </c>
      <c r="IC205" s="2">
        <v>11847200</v>
      </c>
      <c r="ID205" s="2">
        <v>9124100</v>
      </c>
      <c r="IE205" s="2">
        <v>10492100</v>
      </c>
      <c r="IF205" s="2">
        <v>9659400</v>
      </c>
      <c r="IG205" s="2">
        <v>16463300</v>
      </c>
      <c r="IH205" s="2">
        <v>17329500</v>
      </c>
      <c r="II205" s="2">
        <v>14848500</v>
      </c>
      <c r="IJ205" s="2">
        <v>19538500</v>
      </c>
      <c r="IK205" s="2">
        <v>21378800</v>
      </c>
      <c r="IL205" s="2">
        <v>34056600</v>
      </c>
      <c r="IM205" s="2">
        <v>33559300</v>
      </c>
      <c r="IN205" s="2">
        <v>11220300</v>
      </c>
      <c r="IO205" s="2">
        <v>9201200</v>
      </c>
      <c r="IP205" s="2">
        <v>9324000</v>
      </c>
      <c r="IQ205" s="2">
        <v>12274300</v>
      </c>
      <c r="IR205" s="2">
        <v>12172600</v>
      </c>
      <c r="IS205" s="2">
        <v>10099200</v>
      </c>
      <c r="IT205" s="2">
        <v>8436100</v>
      </c>
    </row>
    <row r="206" spans="1:254" ht="19.5" customHeight="1">
      <c r="A206" s="390" t="s">
        <v>404</v>
      </c>
      <c r="B206" s="46" t="s">
        <v>405</v>
      </c>
      <c r="C206" s="50">
        <v>1292900</v>
      </c>
      <c r="D206" s="16">
        <v>-1977500</v>
      </c>
      <c r="E206" s="2">
        <v>3270400</v>
      </c>
      <c r="F206" s="2">
        <v>5813100</v>
      </c>
      <c r="G206" s="2">
        <v>3551700</v>
      </c>
      <c r="H206" s="2">
        <v>3756300</v>
      </c>
      <c r="I206" s="2">
        <v>3780600</v>
      </c>
      <c r="J206" s="2">
        <v>1712400</v>
      </c>
      <c r="K206" s="2">
        <v>2852100</v>
      </c>
      <c r="L206" s="2">
        <v>2465700</v>
      </c>
      <c r="M206" s="2">
        <v>3857100</v>
      </c>
      <c r="N206" s="2">
        <v>3281200</v>
      </c>
      <c r="O206" s="2">
        <v>2134200</v>
      </c>
      <c r="P206" s="2">
        <v>2407100</v>
      </c>
      <c r="Q206" s="2">
        <v>3613400</v>
      </c>
      <c r="R206" s="2">
        <v>4456700</v>
      </c>
      <c r="S206" s="2">
        <v>2081100</v>
      </c>
      <c r="T206" s="2">
        <v>2438800</v>
      </c>
      <c r="U206" s="2">
        <v>2731100</v>
      </c>
      <c r="V206" s="2">
        <v>1504900</v>
      </c>
      <c r="W206" s="2">
        <v>2600300</v>
      </c>
      <c r="X206" s="2">
        <v>2678400</v>
      </c>
      <c r="Y206" s="2">
        <v>2561200</v>
      </c>
      <c r="Z206" s="2">
        <v>3831100</v>
      </c>
      <c r="AA206" s="2">
        <v>2082600</v>
      </c>
      <c r="AB206" s="2">
        <v>1943500</v>
      </c>
      <c r="AC206" s="2">
        <v>2848600</v>
      </c>
      <c r="AD206" s="2">
        <v>2616700</v>
      </c>
      <c r="AE206" s="2">
        <v>2601300</v>
      </c>
      <c r="AF206" s="2">
        <v>2478000</v>
      </c>
      <c r="AG206" s="2">
        <v>3015800</v>
      </c>
      <c r="AH206" s="2">
        <v>2940100</v>
      </c>
      <c r="AI206" s="2">
        <v>2869700</v>
      </c>
      <c r="AJ206" s="2">
        <v>3091100</v>
      </c>
      <c r="AK206" s="2">
        <v>2243400</v>
      </c>
      <c r="AL206" s="2">
        <v>4390700</v>
      </c>
      <c r="AM206" s="2">
        <v>4016600</v>
      </c>
      <c r="AN206" s="2">
        <v>3087700</v>
      </c>
      <c r="AO206" s="2">
        <v>2759500</v>
      </c>
      <c r="AP206" s="2">
        <v>3531000</v>
      </c>
      <c r="AQ206" s="2">
        <v>2897900</v>
      </c>
      <c r="AR206" s="2">
        <v>3087500</v>
      </c>
      <c r="AS206" s="2">
        <v>3425200</v>
      </c>
      <c r="AT206" s="2">
        <v>4029000</v>
      </c>
      <c r="AU206" s="2">
        <v>3590500</v>
      </c>
      <c r="AV206" s="2">
        <v>3669900</v>
      </c>
      <c r="AW206" s="2">
        <v>3586500</v>
      </c>
      <c r="AX206" s="2">
        <v>2636200</v>
      </c>
      <c r="AY206" s="2">
        <v>3293100</v>
      </c>
      <c r="AZ206" s="2">
        <v>3036200</v>
      </c>
      <c r="BA206" s="2">
        <v>5564400</v>
      </c>
      <c r="BB206" s="2">
        <v>3047300</v>
      </c>
      <c r="BC206" s="2">
        <v>2536000</v>
      </c>
      <c r="BD206" s="2">
        <v>2435500</v>
      </c>
      <c r="BE206" s="2">
        <v>1536100</v>
      </c>
      <c r="BF206" s="2">
        <v>2306300</v>
      </c>
      <c r="BG206" s="2">
        <v>2756900</v>
      </c>
      <c r="BH206" s="2">
        <v>3547300</v>
      </c>
      <c r="BI206" s="2">
        <v>2940400</v>
      </c>
      <c r="BJ206" s="2">
        <v>3399800</v>
      </c>
      <c r="BK206" s="2">
        <v>2941000</v>
      </c>
      <c r="BL206" s="2">
        <v>3425900</v>
      </c>
      <c r="BM206" s="2">
        <v>3088100</v>
      </c>
      <c r="BN206" s="2">
        <v>3697600</v>
      </c>
      <c r="BO206" s="2">
        <v>5919900</v>
      </c>
      <c r="BP206" s="2">
        <v>3219800</v>
      </c>
      <c r="BQ206" s="2">
        <v>3463300</v>
      </c>
      <c r="BR206" s="2">
        <v>2028700</v>
      </c>
      <c r="BS206" s="2">
        <v>4249800</v>
      </c>
      <c r="BT206" s="2">
        <v>5034800</v>
      </c>
      <c r="BU206" s="2">
        <v>3251700</v>
      </c>
      <c r="BV206" s="2">
        <v>2105000</v>
      </c>
      <c r="BW206" s="2">
        <v>2030600</v>
      </c>
      <c r="BX206" s="2">
        <v>1926500</v>
      </c>
      <c r="BY206" s="2">
        <v>2083700</v>
      </c>
      <c r="BZ206" s="2">
        <v>2926200</v>
      </c>
      <c r="CA206" s="2">
        <v>2475000</v>
      </c>
      <c r="CB206" s="2">
        <v>2748200</v>
      </c>
      <c r="CC206" s="2">
        <v>3255600</v>
      </c>
      <c r="CD206" s="2">
        <v>2896500</v>
      </c>
      <c r="CE206" s="2">
        <v>2893600</v>
      </c>
      <c r="CF206" s="2">
        <v>3595000</v>
      </c>
      <c r="CG206" s="2">
        <v>4448200</v>
      </c>
      <c r="CH206" s="2">
        <v>8523800</v>
      </c>
      <c r="CI206" s="2">
        <v>3391300</v>
      </c>
      <c r="CJ206" s="2">
        <v>4323600</v>
      </c>
      <c r="CK206" s="2">
        <v>3473900</v>
      </c>
      <c r="CL206" s="2">
        <v>5748700</v>
      </c>
      <c r="CM206" s="2">
        <v>5859700</v>
      </c>
      <c r="CN206" s="2">
        <v>5382500</v>
      </c>
      <c r="CO206" s="2">
        <v>4709800</v>
      </c>
      <c r="CP206" s="2">
        <v>4586900</v>
      </c>
      <c r="CQ206" s="2">
        <v>3604900</v>
      </c>
      <c r="CR206" s="2">
        <v>4216900</v>
      </c>
      <c r="CS206" s="2">
        <v>4213000</v>
      </c>
      <c r="CT206" s="2">
        <v>6504600</v>
      </c>
      <c r="CU206" s="2">
        <v>7944900</v>
      </c>
      <c r="CV206" s="2">
        <v>7812600</v>
      </c>
      <c r="CW206" s="2">
        <v>6797800</v>
      </c>
      <c r="CX206" s="2">
        <v>3065000</v>
      </c>
      <c r="CY206" s="2">
        <v>4119600</v>
      </c>
      <c r="CZ206" s="2">
        <v>4517800</v>
      </c>
      <c r="DA206" s="2">
        <v>6038300</v>
      </c>
      <c r="DB206" s="2">
        <v>4532500</v>
      </c>
      <c r="DC206" s="2">
        <v>7152100</v>
      </c>
      <c r="DD206" s="2">
        <v>3962600</v>
      </c>
      <c r="DE206" s="2">
        <v>5150200</v>
      </c>
      <c r="DF206" s="2">
        <v>5798500</v>
      </c>
      <c r="DG206" s="2">
        <v>5914300</v>
      </c>
      <c r="DH206" s="2">
        <v>10408500</v>
      </c>
      <c r="DI206" s="2">
        <v>5648800</v>
      </c>
      <c r="DJ206" s="2">
        <v>4815900</v>
      </c>
      <c r="DK206" s="2">
        <v>2934900</v>
      </c>
      <c r="DL206" s="2">
        <v>3693500</v>
      </c>
      <c r="DM206" s="2">
        <v>3630900</v>
      </c>
      <c r="DN206" s="2">
        <v>3025500</v>
      </c>
      <c r="DO206" s="2">
        <v>2422300</v>
      </c>
      <c r="DP206" s="2">
        <v>2287900</v>
      </c>
      <c r="DQ206" s="2">
        <v>2111400</v>
      </c>
      <c r="DR206" s="2">
        <v>3573700</v>
      </c>
      <c r="DS206" s="2">
        <v>2958500</v>
      </c>
      <c r="DT206" s="2">
        <v>2626300</v>
      </c>
      <c r="DU206" s="2">
        <v>3206500</v>
      </c>
      <c r="DV206" s="2">
        <v>3549500</v>
      </c>
      <c r="DW206" s="2">
        <v>5009900</v>
      </c>
      <c r="DX206" s="2">
        <v>5135300</v>
      </c>
      <c r="DY206" s="2">
        <v>2734000</v>
      </c>
      <c r="DZ206" s="2">
        <v>3660100</v>
      </c>
      <c r="EA206" s="2">
        <v>5431400</v>
      </c>
      <c r="EB206" s="2">
        <v>2720700</v>
      </c>
      <c r="EC206" s="2">
        <v>2356500</v>
      </c>
      <c r="ED206" s="2">
        <v>2501900</v>
      </c>
      <c r="EE206" s="2">
        <v>3543800</v>
      </c>
      <c r="EF206" s="2">
        <v>3049600</v>
      </c>
      <c r="EG206" s="2">
        <v>2187100</v>
      </c>
      <c r="EH206" s="2">
        <v>2287000</v>
      </c>
      <c r="EI206" s="2">
        <v>1881400</v>
      </c>
      <c r="EJ206" s="2">
        <v>3094900</v>
      </c>
      <c r="EK206" s="2">
        <v>5003300</v>
      </c>
      <c r="EL206" s="2">
        <v>2349900</v>
      </c>
      <c r="EM206" s="2">
        <v>2973100</v>
      </c>
      <c r="EN206" s="2">
        <v>3125400</v>
      </c>
      <c r="EO206" s="2">
        <v>2578700</v>
      </c>
      <c r="EP206" s="2">
        <v>2300500</v>
      </c>
      <c r="EQ206" s="2">
        <v>3012100</v>
      </c>
      <c r="ER206" s="2">
        <v>3196900</v>
      </c>
      <c r="ES206" s="2">
        <v>2899600</v>
      </c>
      <c r="ET206" s="2">
        <v>1984000</v>
      </c>
      <c r="EU206" s="2">
        <v>1773200</v>
      </c>
      <c r="EV206" s="2">
        <v>1669500</v>
      </c>
      <c r="EW206" s="2">
        <v>1463300</v>
      </c>
      <c r="EX206" s="2">
        <v>2431600</v>
      </c>
      <c r="EY206" s="2">
        <v>2637400</v>
      </c>
      <c r="EZ206" s="2">
        <v>2109900</v>
      </c>
      <c r="FA206" s="2">
        <v>3659900</v>
      </c>
      <c r="FB206" s="2">
        <v>1964700</v>
      </c>
      <c r="FC206" s="2">
        <v>2185000</v>
      </c>
      <c r="FD206" s="2">
        <v>2929500</v>
      </c>
      <c r="FE206" s="2">
        <v>2620100</v>
      </c>
      <c r="FF206" s="2">
        <v>3407000</v>
      </c>
      <c r="FG206" s="2">
        <v>2244900</v>
      </c>
      <c r="FH206" s="2">
        <v>2152100</v>
      </c>
      <c r="FI206" s="2">
        <v>2002000</v>
      </c>
      <c r="FJ206" s="2">
        <v>2678600</v>
      </c>
      <c r="FK206" s="2">
        <v>2766500</v>
      </c>
      <c r="FL206" s="2">
        <v>3024600</v>
      </c>
      <c r="FM206" s="2">
        <v>3140200</v>
      </c>
      <c r="FN206" s="2">
        <v>2337600</v>
      </c>
      <c r="FO206" s="2">
        <v>2578500</v>
      </c>
      <c r="FP206" s="2">
        <v>2723200</v>
      </c>
      <c r="FQ206" s="2">
        <v>2217200</v>
      </c>
      <c r="FR206" s="2">
        <v>4181300</v>
      </c>
      <c r="FS206" s="2">
        <v>2353000</v>
      </c>
      <c r="FT206" s="2">
        <v>4753300</v>
      </c>
      <c r="FU206" s="2">
        <v>2381800</v>
      </c>
      <c r="FV206" s="2">
        <v>2763900</v>
      </c>
      <c r="FW206" s="2">
        <v>3636600</v>
      </c>
      <c r="FX206" s="2">
        <v>2276300</v>
      </c>
      <c r="FY206" s="2">
        <v>2579200</v>
      </c>
      <c r="FZ206" s="2">
        <v>2684400</v>
      </c>
      <c r="GA206" s="2">
        <v>3247900</v>
      </c>
      <c r="GB206" s="2">
        <v>3810100</v>
      </c>
      <c r="GC206" s="2">
        <v>3174900</v>
      </c>
      <c r="GD206" s="2">
        <v>4189700</v>
      </c>
      <c r="GE206" s="2">
        <v>9603100</v>
      </c>
      <c r="GF206" s="2">
        <v>3728600</v>
      </c>
      <c r="GG206" s="2">
        <v>5610600</v>
      </c>
      <c r="GH206" s="2">
        <v>2503900</v>
      </c>
      <c r="GI206" s="2">
        <v>5474300</v>
      </c>
      <c r="GJ206" s="2">
        <v>2038100</v>
      </c>
      <c r="GK206" s="2">
        <v>2391800</v>
      </c>
      <c r="GL206" s="2">
        <v>3063800</v>
      </c>
      <c r="GM206" s="2">
        <v>2849600</v>
      </c>
      <c r="GN206" s="2">
        <v>2856100</v>
      </c>
      <c r="GO206" s="2">
        <v>2436200</v>
      </c>
      <c r="GP206" s="2">
        <v>2124500</v>
      </c>
      <c r="GQ206" s="2">
        <v>2561800</v>
      </c>
      <c r="GR206" s="2">
        <v>2828000</v>
      </c>
      <c r="GS206" s="2">
        <v>2369500</v>
      </c>
      <c r="GT206" s="2">
        <v>3034200</v>
      </c>
      <c r="GU206" s="2">
        <v>4626100</v>
      </c>
      <c r="GV206" s="2">
        <v>3490100</v>
      </c>
      <c r="GW206" s="2">
        <v>3462800</v>
      </c>
      <c r="GX206" s="2">
        <v>3023100</v>
      </c>
      <c r="GY206" s="2">
        <v>2953900</v>
      </c>
      <c r="GZ206" s="2">
        <v>3369600</v>
      </c>
      <c r="HA206" s="2">
        <v>2102000</v>
      </c>
      <c r="HB206" s="2">
        <v>3264700</v>
      </c>
      <c r="HC206" s="2">
        <v>3660500</v>
      </c>
      <c r="HD206" s="2">
        <v>3904100</v>
      </c>
      <c r="HE206" s="2">
        <v>4351800</v>
      </c>
      <c r="HF206" s="2">
        <v>3328500</v>
      </c>
      <c r="HG206" s="2">
        <v>2281500</v>
      </c>
      <c r="HH206" s="2">
        <v>3244700</v>
      </c>
      <c r="HI206" s="2">
        <v>5351800</v>
      </c>
      <c r="HJ206" s="2">
        <v>5140600</v>
      </c>
      <c r="HK206" s="2">
        <v>2126200</v>
      </c>
      <c r="HL206" s="2">
        <v>2774700</v>
      </c>
      <c r="HM206" s="2">
        <v>2330700</v>
      </c>
      <c r="HN206" s="2">
        <v>3286300</v>
      </c>
      <c r="HO206" s="2">
        <v>2692800</v>
      </c>
      <c r="HP206" s="2">
        <v>2816500</v>
      </c>
      <c r="HQ206" s="2">
        <v>3150800</v>
      </c>
      <c r="HR206" s="2">
        <v>2968800</v>
      </c>
      <c r="HS206" s="2">
        <v>3417800</v>
      </c>
      <c r="HT206" s="2">
        <v>3189400</v>
      </c>
      <c r="HU206" s="2">
        <v>5582500</v>
      </c>
      <c r="HV206" s="2">
        <v>4938500</v>
      </c>
      <c r="HW206" s="2">
        <v>2897400</v>
      </c>
      <c r="HX206" s="2">
        <v>3143600</v>
      </c>
      <c r="HY206" s="2">
        <v>2052500</v>
      </c>
      <c r="HZ206" s="2">
        <v>2946800</v>
      </c>
      <c r="IA206" s="2">
        <v>2813100</v>
      </c>
      <c r="IB206" s="2">
        <v>3212300</v>
      </c>
      <c r="IC206" s="2">
        <v>2305200</v>
      </c>
      <c r="ID206" s="2">
        <v>1866900</v>
      </c>
      <c r="IE206" s="2">
        <v>2151700</v>
      </c>
      <c r="IF206" s="2">
        <v>2458700</v>
      </c>
      <c r="IG206" s="2">
        <v>3035400</v>
      </c>
      <c r="IH206" s="2">
        <v>2265400</v>
      </c>
      <c r="II206" s="2">
        <v>2607600</v>
      </c>
      <c r="IJ206" s="2">
        <v>2872500</v>
      </c>
      <c r="IK206" s="2">
        <v>3549500</v>
      </c>
      <c r="IL206" s="2">
        <v>2839500</v>
      </c>
      <c r="IM206" s="2">
        <v>2774900</v>
      </c>
      <c r="IN206" s="2">
        <v>4891300</v>
      </c>
      <c r="IO206" s="2">
        <v>6748000</v>
      </c>
      <c r="IP206" s="2">
        <v>2704300</v>
      </c>
      <c r="IQ206" s="2">
        <v>4662700</v>
      </c>
      <c r="IR206" s="2">
        <v>2165100</v>
      </c>
      <c r="IS206" s="2">
        <v>2056700</v>
      </c>
      <c r="IT206" s="2">
        <v>3432400</v>
      </c>
    </row>
    <row r="207" spans="1:254" s="77" customFormat="1" ht="18.75" customHeight="1">
      <c r="A207" s="391" t="s">
        <v>406</v>
      </c>
      <c r="B207" s="77" t="s">
        <v>407</v>
      </c>
      <c r="C207" s="78">
        <v>8281400</v>
      </c>
      <c r="D207" s="79">
        <v>-11533900</v>
      </c>
      <c r="E207" s="78">
        <v>19815300</v>
      </c>
      <c r="F207" s="78">
        <v>29142000</v>
      </c>
      <c r="G207" s="78">
        <v>55863900</v>
      </c>
      <c r="H207" s="78">
        <v>21809900</v>
      </c>
      <c r="I207" s="78">
        <v>22424900</v>
      </c>
      <c r="J207" s="78">
        <v>15217200</v>
      </c>
      <c r="K207" s="78">
        <v>16746900</v>
      </c>
      <c r="L207" s="78">
        <v>14730900</v>
      </c>
      <c r="M207" s="78">
        <v>13481200</v>
      </c>
      <c r="N207" s="78">
        <v>14576400</v>
      </c>
      <c r="O207" s="78">
        <v>15068100</v>
      </c>
      <c r="P207" s="78">
        <v>13718100</v>
      </c>
      <c r="Q207" s="78">
        <v>21670300</v>
      </c>
      <c r="R207" s="78">
        <v>21441300</v>
      </c>
      <c r="S207" s="78">
        <v>17525100</v>
      </c>
      <c r="T207" s="78">
        <v>19491400</v>
      </c>
      <c r="U207" s="78">
        <v>12709500</v>
      </c>
      <c r="V207" s="78">
        <v>13530900</v>
      </c>
      <c r="W207" s="78">
        <v>14270300</v>
      </c>
      <c r="X207" s="78">
        <v>16150000</v>
      </c>
      <c r="Y207" s="78">
        <v>25815800</v>
      </c>
      <c r="Z207" s="78">
        <v>24665400</v>
      </c>
      <c r="AA207" s="78">
        <v>35898600</v>
      </c>
      <c r="AB207" s="78">
        <v>15350400</v>
      </c>
      <c r="AC207" s="78">
        <v>17061600</v>
      </c>
      <c r="AD207" s="78">
        <v>19764700</v>
      </c>
      <c r="AE207" s="78">
        <v>19004300</v>
      </c>
      <c r="AF207" s="78">
        <v>23060300</v>
      </c>
      <c r="AG207" s="78">
        <v>16993000</v>
      </c>
      <c r="AH207" s="78">
        <v>19664300</v>
      </c>
      <c r="AI207" s="78">
        <v>14242700</v>
      </c>
      <c r="AJ207" s="78">
        <v>20051900</v>
      </c>
      <c r="AK207" s="78">
        <v>13192000</v>
      </c>
      <c r="AL207" s="78">
        <v>23852400</v>
      </c>
      <c r="AM207" s="78">
        <v>31233200</v>
      </c>
      <c r="AN207" s="78">
        <v>23776900</v>
      </c>
      <c r="AO207" s="78">
        <v>27316000</v>
      </c>
      <c r="AP207" s="78">
        <v>21245700</v>
      </c>
      <c r="AQ207" s="78">
        <v>19580500</v>
      </c>
      <c r="AR207" s="78">
        <v>18083000</v>
      </c>
      <c r="AS207" s="78">
        <v>17683400</v>
      </c>
      <c r="AT207" s="78">
        <v>20777900</v>
      </c>
      <c r="AU207" s="78">
        <v>23310400</v>
      </c>
      <c r="AV207" s="78">
        <v>23427800</v>
      </c>
      <c r="AW207" s="78">
        <v>28144900</v>
      </c>
      <c r="AX207" s="78">
        <v>30658500</v>
      </c>
      <c r="AY207" s="78">
        <v>35355900</v>
      </c>
      <c r="AZ207" s="78">
        <v>29085300</v>
      </c>
      <c r="BA207" s="78">
        <v>34158900</v>
      </c>
      <c r="BB207" s="78">
        <v>25450500</v>
      </c>
      <c r="BC207" s="78">
        <v>19574600</v>
      </c>
      <c r="BD207" s="78">
        <v>25836500</v>
      </c>
      <c r="BE207" s="78">
        <v>25805000</v>
      </c>
      <c r="BF207" s="78">
        <v>22773500</v>
      </c>
      <c r="BG207" s="78">
        <v>28538600</v>
      </c>
      <c r="BH207" s="78">
        <v>20144300</v>
      </c>
      <c r="BI207" s="78">
        <v>20535500</v>
      </c>
      <c r="BJ207" s="78">
        <v>21740700</v>
      </c>
      <c r="BK207" s="78">
        <v>26236100</v>
      </c>
      <c r="BL207" s="78">
        <v>38699900</v>
      </c>
      <c r="BM207" s="78">
        <v>33182600</v>
      </c>
      <c r="BN207" s="78">
        <v>57855600</v>
      </c>
      <c r="BO207" s="78">
        <v>23392400</v>
      </c>
      <c r="BP207" s="78">
        <v>25209200</v>
      </c>
      <c r="BQ207" s="78">
        <v>32023200</v>
      </c>
      <c r="BR207" s="78">
        <v>13366800</v>
      </c>
      <c r="BS207" s="78">
        <v>26836400</v>
      </c>
      <c r="BT207" s="78">
        <v>19210500</v>
      </c>
      <c r="BU207" s="78">
        <v>18063900</v>
      </c>
      <c r="BV207" s="78">
        <v>18264500</v>
      </c>
      <c r="BW207" s="78">
        <v>32997300</v>
      </c>
      <c r="BX207" s="78">
        <v>20727400</v>
      </c>
      <c r="BY207" s="78">
        <v>21954100</v>
      </c>
      <c r="BZ207" s="78">
        <v>22506500</v>
      </c>
      <c r="CA207" s="78">
        <v>24317700</v>
      </c>
      <c r="CB207" s="78">
        <v>23321000</v>
      </c>
      <c r="CC207" s="78">
        <v>27484500</v>
      </c>
      <c r="CD207" s="78">
        <v>16995600</v>
      </c>
      <c r="CE207" s="78">
        <v>16322800</v>
      </c>
      <c r="CF207" s="78">
        <v>17911100</v>
      </c>
      <c r="CG207" s="78">
        <v>20132600</v>
      </c>
      <c r="CH207" s="78">
        <v>33031900</v>
      </c>
      <c r="CI207" s="78">
        <v>18352100</v>
      </c>
      <c r="CJ207" s="78">
        <v>17781700</v>
      </c>
      <c r="CK207" s="78">
        <v>17897500</v>
      </c>
      <c r="CL207" s="78">
        <v>34583700</v>
      </c>
      <c r="CM207" s="78">
        <v>22456000</v>
      </c>
      <c r="CN207" s="78">
        <v>26364000</v>
      </c>
      <c r="CO207" s="78">
        <v>27883300</v>
      </c>
      <c r="CP207" s="78">
        <v>22423400</v>
      </c>
      <c r="CQ207" s="78">
        <v>16565600</v>
      </c>
      <c r="CR207" s="78">
        <v>23369500</v>
      </c>
      <c r="CS207" s="78">
        <v>33310900</v>
      </c>
      <c r="CT207" s="78">
        <v>36873600</v>
      </c>
      <c r="CU207" s="78">
        <v>22002700</v>
      </c>
      <c r="CV207" s="78">
        <v>21953400</v>
      </c>
      <c r="CW207" s="78">
        <v>21835100</v>
      </c>
      <c r="CX207" s="78">
        <v>17307900</v>
      </c>
      <c r="CY207" s="78">
        <v>22271300</v>
      </c>
      <c r="CZ207" s="78">
        <v>28346100</v>
      </c>
      <c r="DA207" s="78">
        <v>19527600</v>
      </c>
      <c r="DB207" s="78">
        <v>28112500</v>
      </c>
      <c r="DC207" s="78">
        <v>37588900</v>
      </c>
      <c r="DD207" s="78">
        <v>20763900</v>
      </c>
      <c r="DE207" s="78">
        <v>28829800</v>
      </c>
      <c r="DF207" s="78">
        <v>35825300</v>
      </c>
      <c r="DG207" s="78">
        <v>30623900</v>
      </c>
      <c r="DH207" s="78">
        <v>33425800</v>
      </c>
      <c r="DI207" s="78">
        <v>24269500</v>
      </c>
      <c r="DJ207" s="78">
        <v>23883000</v>
      </c>
      <c r="DK207" s="78">
        <v>31588300</v>
      </c>
      <c r="DL207" s="78">
        <v>39377100</v>
      </c>
      <c r="DM207" s="78">
        <v>21996100</v>
      </c>
      <c r="DN207" s="78">
        <v>23736000</v>
      </c>
      <c r="DO207" s="78">
        <v>20704300</v>
      </c>
      <c r="DP207" s="78">
        <v>20280900</v>
      </c>
      <c r="DQ207" s="78">
        <v>17764200</v>
      </c>
      <c r="DR207" s="78">
        <v>25707100</v>
      </c>
      <c r="DS207" s="78">
        <v>33965200</v>
      </c>
      <c r="DT207" s="78">
        <v>46455900</v>
      </c>
      <c r="DU207" s="78">
        <v>56015600</v>
      </c>
      <c r="DV207" s="78">
        <v>36510600</v>
      </c>
      <c r="DW207" s="78">
        <v>39107300</v>
      </c>
      <c r="DX207" s="78">
        <v>46900100</v>
      </c>
      <c r="DY207" s="78">
        <v>20197400</v>
      </c>
      <c r="DZ207" s="78">
        <v>23086300</v>
      </c>
      <c r="EA207" s="78">
        <v>18348900</v>
      </c>
      <c r="EB207" s="78">
        <v>27552500</v>
      </c>
      <c r="EC207" s="78">
        <v>19641500</v>
      </c>
      <c r="ED207" s="78">
        <v>19518500</v>
      </c>
      <c r="EE207" s="78">
        <v>24414800</v>
      </c>
      <c r="EF207" s="78">
        <v>21912800</v>
      </c>
      <c r="EG207" s="78">
        <v>24388800</v>
      </c>
      <c r="EH207" s="78">
        <v>25696000</v>
      </c>
      <c r="EI207" s="78">
        <v>26567100</v>
      </c>
      <c r="EJ207" s="78">
        <v>36856500</v>
      </c>
      <c r="EK207" s="78">
        <v>26045000</v>
      </c>
      <c r="EL207" s="78">
        <v>33689000</v>
      </c>
      <c r="EM207" s="78">
        <v>46385500</v>
      </c>
      <c r="EN207" s="78">
        <v>42103100</v>
      </c>
      <c r="EO207" s="78">
        <v>18886900</v>
      </c>
      <c r="EP207" s="78">
        <v>26300700</v>
      </c>
      <c r="EQ207" s="78">
        <v>25108900</v>
      </c>
      <c r="ER207" s="78">
        <v>29663700</v>
      </c>
      <c r="ES207" s="78">
        <v>37954400</v>
      </c>
      <c r="ET207" s="78">
        <v>10458900</v>
      </c>
      <c r="EU207" s="78">
        <v>12590900</v>
      </c>
      <c r="EV207" s="78">
        <v>11897900</v>
      </c>
      <c r="EW207" s="78">
        <v>7481700</v>
      </c>
      <c r="EX207" s="78">
        <v>8730400</v>
      </c>
      <c r="EY207" s="78">
        <v>10653500</v>
      </c>
      <c r="EZ207" s="78">
        <v>16267500</v>
      </c>
      <c r="FA207" s="78">
        <v>22183800</v>
      </c>
      <c r="FB207" s="78">
        <v>23096100</v>
      </c>
      <c r="FC207" s="78">
        <v>20334800</v>
      </c>
      <c r="FD207" s="78">
        <v>16599300</v>
      </c>
      <c r="FE207" s="78">
        <v>16746300</v>
      </c>
      <c r="FF207" s="78">
        <v>23471300</v>
      </c>
      <c r="FG207" s="78">
        <v>27870000</v>
      </c>
      <c r="FH207" s="78">
        <v>24874600</v>
      </c>
      <c r="FI207" s="78">
        <v>22337700</v>
      </c>
      <c r="FJ207" s="78">
        <v>25364300</v>
      </c>
      <c r="FK207" s="78">
        <v>15940400</v>
      </c>
      <c r="FL207" s="78">
        <v>21463300</v>
      </c>
      <c r="FM207" s="78">
        <v>15749100</v>
      </c>
      <c r="FN207" s="78">
        <v>17317700</v>
      </c>
      <c r="FO207" s="78">
        <v>16710600</v>
      </c>
      <c r="FP207" s="78">
        <v>16436400</v>
      </c>
      <c r="FQ207" s="78">
        <v>17272900</v>
      </c>
      <c r="FR207" s="78">
        <v>20665200</v>
      </c>
      <c r="FS207" s="78">
        <v>24499400</v>
      </c>
      <c r="FT207" s="78">
        <v>40259800</v>
      </c>
      <c r="FU207" s="78">
        <v>26811400</v>
      </c>
      <c r="FV207" s="78">
        <v>28987900</v>
      </c>
      <c r="FW207" s="78">
        <v>25825500</v>
      </c>
      <c r="FX207" s="78">
        <v>22812800</v>
      </c>
      <c r="FY207" s="78">
        <v>28564600</v>
      </c>
      <c r="FZ207" s="78">
        <v>15046000</v>
      </c>
      <c r="GA207" s="78">
        <v>21374300</v>
      </c>
      <c r="GB207" s="78">
        <v>20815400</v>
      </c>
      <c r="GC207" s="78">
        <v>27860300</v>
      </c>
      <c r="GD207" s="78">
        <v>48712400</v>
      </c>
      <c r="GE207" s="78">
        <v>31465000</v>
      </c>
      <c r="GF207" s="78">
        <v>44751800</v>
      </c>
      <c r="GG207" s="78">
        <v>33901600</v>
      </c>
      <c r="GH207" s="78">
        <v>46855400</v>
      </c>
      <c r="GI207" s="78">
        <v>48781600</v>
      </c>
      <c r="GJ207" s="78">
        <v>35764900</v>
      </c>
      <c r="GK207" s="78">
        <v>44179500</v>
      </c>
      <c r="GL207" s="78">
        <v>44182100</v>
      </c>
      <c r="GM207" s="78">
        <v>35692300</v>
      </c>
      <c r="GN207" s="78">
        <v>40017700</v>
      </c>
      <c r="GO207" s="78">
        <v>39321500</v>
      </c>
      <c r="GP207" s="78">
        <v>44854400</v>
      </c>
      <c r="GQ207" s="78">
        <v>29946400</v>
      </c>
      <c r="GR207" s="78">
        <v>39754200</v>
      </c>
      <c r="GS207" s="78">
        <v>30942100</v>
      </c>
      <c r="GT207" s="78">
        <v>25542700</v>
      </c>
      <c r="GU207" s="78">
        <v>34360700</v>
      </c>
      <c r="GV207" s="78">
        <v>27164100</v>
      </c>
      <c r="GW207" s="78">
        <v>32935600</v>
      </c>
      <c r="GX207" s="78">
        <v>48675700</v>
      </c>
      <c r="GY207" s="78">
        <v>52087200</v>
      </c>
      <c r="GZ207" s="78">
        <v>80335700</v>
      </c>
      <c r="HA207" s="78">
        <v>20747500</v>
      </c>
      <c r="HB207" s="78">
        <v>24211900</v>
      </c>
      <c r="HC207" s="78">
        <v>43528500</v>
      </c>
      <c r="HD207" s="78">
        <v>20551400</v>
      </c>
      <c r="HE207" s="78">
        <v>29220300</v>
      </c>
      <c r="HF207" s="78">
        <v>23945300</v>
      </c>
      <c r="HG207" s="78">
        <v>30429900</v>
      </c>
      <c r="HH207" s="78">
        <v>34183800</v>
      </c>
      <c r="HI207" s="78">
        <v>18661600</v>
      </c>
      <c r="HJ207" s="78">
        <v>29246600</v>
      </c>
      <c r="HK207" s="78">
        <v>13017300</v>
      </c>
      <c r="HL207" s="78">
        <v>16142000</v>
      </c>
      <c r="HM207" s="78">
        <v>20361400</v>
      </c>
      <c r="HN207" s="78">
        <v>22458700</v>
      </c>
      <c r="HO207" s="78">
        <v>22903700</v>
      </c>
      <c r="HP207" s="78">
        <v>16876700</v>
      </c>
      <c r="HQ207" s="78">
        <v>27008300</v>
      </c>
      <c r="HR207" s="78">
        <v>36582600</v>
      </c>
      <c r="HS207" s="78">
        <v>26202000</v>
      </c>
      <c r="HT207" s="78">
        <v>25220000</v>
      </c>
      <c r="HU207" s="78">
        <v>41654900</v>
      </c>
      <c r="HV207" s="78">
        <v>18648800</v>
      </c>
      <c r="HW207" s="78">
        <v>22485100</v>
      </c>
      <c r="HX207" s="78">
        <v>15631400</v>
      </c>
      <c r="HY207" s="78">
        <v>21059000</v>
      </c>
      <c r="HZ207" s="78">
        <v>16387900</v>
      </c>
      <c r="IA207" s="78">
        <v>18750300</v>
      </c>
      <c r="IB207" s="78">
        <v>15100700</v>
      </c>
      <c r="IC207" s="78">
        <v>14747400</v>
      </c>
      <c r="ID207" s="78">
        <v>18091300</v>
      </c>
      <c r="IE207" s="78">
        <v>26991500</v>
      </c>
      <c r="IF207" s="78">
        <v>26951200</v>
      </c>
      <c r="IG207" s="78">
        <v>33163000</v>
      </c>
      <c r="IH207" s="78">
        <v>27821700</v>
      </c>
      <c r="II207" s="78">
        <v>46999600</v>
      </c>
      <c r="IJ207" s="78">
        <v>46312000</v>
      </c>
      <c r="IK207" s="78">
        <v>30076300</v>
      </c>
      <c r="IL207" s="78">
        <v>34016900</v>
      </c>
      <c r="IM207" s="78">
        <v>46001000</v>
      </c>
      <c r="IN207" s="78">
        <v>75022400</v>
      </c>
      <c r="IO207" s="78">
        <v>86857700</v>
      </c>
      <c r="IP207" s="78">
        <v>26484000</v>
      </c>
      <c r="IQ207" s="78">
        <v>23831600</v>
      </c>
      <c r="IR207" s="78">
        <v>24090100</v>
      </c>
      <c r="IS207" s="78">
        <v>30690200</v>
      </c>
      <c r="IT207" s="78">
        <v>20577800</v>
      </c>
    </row>
    <row r="208" spans="1:254" s="77" customFormat="1" ht="18.75" customHeight="1">
      <c r="A208" s="391" t="s">
        <v>408</v>
      </c>
      <c r="B208" s="77" t="s">
        <v>409</v>
      </c>
      <c r="C208" s="78">
        <v>1189700</v>
      </c>
      <c r="D208" s="79">
        <v>-1558200</v>
      </c>
      <c r="E208" s="78">
        <v>2747900</v>
      </c>
      <c r="F208" s="78">
        <v>3666800</v>
      </c>
      <c r="G208" s="78">
        <v>1751300</v>
      </c>
      <c r="H208" s="78">
        <v>2024900</v>
      </c>
      <c r="I208" s="78">
        <v>1505300</v>
      </c>
      <c r="J208" s="78">
        <v>2170600</v>
      </c>
      <c r="K208" s="78">
        <v>2127600</v>
      </c>
      <c r="L208" s="78">
        <v>1498700</v>
      </c>
      <c r="M208" s="78">
        <v>994800</v>
      </c>
      <c r="N208" s="78">
        <v>885600</v>
      </c>
      <c r="O208" s="78">
        <v>721900</v>
      </c>
      <c r="P208" s="78">
        <v>975600</v>
      </c>
      <c r="Q208" s="78">
        <v>1372200</v>
      </c>
      <c r="R208" s="78">
        <v>1701600</v>
      </c>
      <c r="S208" s="78">
        <v>1213100</v>
      </c>
      <c r="T208" s="78">
        <v>1600700</v>
      </c>
      <c r="U208" s="78">
        <v>1611400</v>
      </c>
      <c r="V208" s="78">
        <v>1353900</v>
      </c>
      <c r="W208" s="78">
        <v>1709400</v>
      </c>
      <c r="X208" s="78">
        <v>1205500</v>
      </c>
      <c r="Y208" s="78">
        <v>1803900</v>
      </c>
      <c r="Z208" s="78">
        <v>2123100</v>
      </c>
      <c r="AA208" s="78">
        <v>1892700</v>
      </c>
      <c r="AB208" s="78">
        <v>1830400</v>
      </c>
      <c r="AC208" s="78">
        <v>2130200</v>
      </c>
      <c r="AD208" s="78">
        <v>2622200</v>
      </c>
      <c r="AE208" s="78">
        <v>2069500</v>
      </c>
      <c r="AF208" s="78">
        <v>1747500</v>
      </c>
      <c r="AG208" s="78">
        <v>1447000</v>
      </c>
      <c r="AH208" s="78">
        <v>1378800</v>
      </c>
      <c r="AI208" s="78">
        <v>1384900</v>
      </c>
      <c r="AJ208" s="78">
        <v>2020000</v>
      </c>
      <c r="AK208" s="78">
        <v>1417300</v>
      </c>
      <c r="AL208" s="78">
        <v>1831600</v>
      </c>
      <c r="AM208" s="78">
        <v>2241600</v>
      </c>
      <c r="AN208" s="78">
        <v>2120900</v>
      </c>
      <c r="AO208" s="78">
        <v>3189500</v>
      </c>
      <c r="AP208" s="78">
        <v>3437600</v>
      </c>
      <c r="AQ208" s="78">
        <v>2249700</v>
      </c>
      <c r="AR208" s="78">
        <v>1707200</v>
      </c>
      <c r="AS208" s="78">
        <v>1766400</v>
      </c>
      <c r="AT208" s="78">
        <v>2867200</v>
      </c>
      <c r="AU208" s="78">
        <v>1937100</v>
      </c>
      <c r="AV208" s="78">
        <v>1611200</v>
      </c>
      <c r="AW208" s="78">
        <v>2037700</v>
      </c>
      <c r="AX208" s="78">
        <v>2219400</v>
      </c>
      <c r="AY208" s="78">
        <v>2511600</v>
      </c>
      <c r="AZ208" s="78">
        <v>2154700</v>
      </c>
      <c r="BA208" s="78">
        <v>4340100</v>
      </c>
      <c r="BB208" s="78">
        <v>1567000</v>
      </c>
      <c r="BC208" s="78">
        <v>2389000</v>
      </c>
      <c r="BD208" s="78">
        <v>3365900</v>
      </c>
      <c r="BE208" s="78">
        <v>2011400</v>
      </c>
      <c r="BF208" s="78">
        <v>2021800</v>
      </c>
      <c r="BG208" s="78">
        <v>1547000</v>
      </c>
      <c r="BH208" s="78">
        <v>2811700</v>
      </c>
      <c r="BI208" s="78">
        <v>2571800</v>
      </c>
      <c r="BJ208" s="78">
        <v>3416400</v>
      </c>
      <c r="BK208" s="78">
        <v>3296500</v>
      </c>
      <c r="BL208" s="78">
        <v>4741300</v>
      </c>
      <c r="BM208" s="78">
        <v>3133000</v>
      </c>
      <c r="BN208" s="78">
        <v>4706400</v>
      </c>
      <c r="BO208" s="78">
        <v>2150900</v>
      </c>
      <c r="BP208" s="78">
        <v>2296300</v>
      </c>
      <c r="BQ208" s="78">
        <v>2648400</v>
      </c>
      <c r="BR208" s="78">
        <v>1719800</v>
      </c>
      <c r="BS208" s="78">
        <v>3756200</v>
      </c>
      <c r="BT208" s="78">
        <v>3609800</v>
      </c>
      <c r="BU208" s="78">
        <v>1799400</v>
      </c>
      <c r="BV208" s="78">
        <v>1594000</v>
      </c>
      <c r="BW208" s="78">
        <v>2224800</v>
      </c>
      <c r="BX208" s="78">
        <v>2241400</v>
      </c>
      <c r="BY208" s="78">
        <v>1798800</v>
      </c>
      <c r="BZ208" s="78">
        <v>1861100</v>
      </c>
      <c r="CA208" s="78">
        <v>2574400</v>
      </c>
      <c r="CB208" s="78">
        <v>1720600</v>
      </c>
      <c r="CC208" s="78">
        <v>1275400</v>
      </c>
      <c r="CD208" s="78">
        <v>1198200</v>
      </c>
      <c r="CE208" s="78">
        <v>1441700</v>
      </c>
      <c r="CF208" s="78">
        <v>1461300</v>
      </c>
      <c r="CG208" s="78">
        <v>1919000</v>
      </c>
      <c r="CH208" s="78">
        <v>2285000</v>
      </c>
      <c r="CI208" s="78">
        <v>1384200</v>
      </c>
      <c r="CJ208" s="78">
        <v>1173400</v>
      </c>
      <c r="CK208" s="78">
        <v>1060600</v>
      </c>
      <c r="CL208" s="78">
        <v>1770300</v>
      </c>
      <c r="CM208" s="78">
        <v>2047700</v>
      </c>
      <c r="CN208" s="78">
        <v>2261800</v>
      </c>
      <c r="CO208" s="78">
        <v>2665500</v>
      </c>
      <c r="CP208" s="78">
        <v>1605500</v>
      </c>
      <c r="CQ208" s="78">
        <v>1439100</v>
      </c>
      <c r="CR208" s="78">
        <v>2050700</v>
      </c>
      <c r="CS208" s="78">
        <v>1850900</v>
      </c>
      <c r="CT208" s="78">
        <v>2736000</v>
      </c>
      <c r="CU208" s="78">
        <v>3358200</v>
      </c>
      <c r="CV208" s="78">
        <v>1313700</v>
      </c>
      <c r="CW208" s="78">
        <v>1604700</v>
      </c>
      <c r="CX208" s="78">
        <v>2078200</v>
      </c>
      <c r="CY208" s="78">
        <v>2340600</v>
      </c>
      <c r="CZ208" s="78">
        <v>1551900</v>
      </c>
      <c r="DA208" s="78">
        <v>1775900</v>
      </c>
      <c r="DB208" s="78">
        <v>2690500</v>
      </c>
      <c r="DC208" s="78">
        <v>2599200</v>
      </c>
      <c r="DD208" s="78">
        <v>1794000</v>
      </c>
      <c r="DE208" s="78">
        <v>2238800</v>
      </c>
      <c r="DF208" s="78">
        <v>3247500</v>
      </c>
      <c r="DG208" s="78">
        <v>1953300</v>
      </c>
      <c r="DH208" s="78">
        <v>2132400</v>
      </c>
      <c r="DI208" s="78">
        <v>3255500</v>
      </c>
      <c r="DJ208" s="78">
        <v>2640200</v>
      </c>
      <c r="DK208" s="78">
        <v>2378400</v>
      </c>
      <c r="DL208" s="78">
        <v>3657600</v>
      </c>
      <c r="DM208" s="78">
        <v>2069300</v>
      </c>
      <c r="DN208" s="78">
        <v>1909400</v>
      </c>
      <c r="DO208" s="78">
        <v>2220800</v>
      </c>
      <c r="DP208" s="78">
        <v>2456300</v>
      </c>
      <c r="DQ208" s="78">
        <v>2927800</v>
      </c>
      <c r="DR208" s="78">
        <v>4119900</v>
      </c>
      <c r="DS208" s="78">
        <v>7754600</v>
      </c>
      <c r="DT208" s="78">
        <v>2580700</v>
      </c>
      <c r="DU208" s="78">
        <v>4070900</v>
      </c>
      <c r="DV208" s="78">
        <v>2880300</v>
      </c>
      <c r="DW208" s="78">
        <v>2099900</v>
      </c>
      <c r="DX208" s="78">
        <v>1740000</v>
      </c>
      <c r="DY208" s="78">
        <v>1942300</v>
      </c>
      <c r="DZ208" s="78">
        <v>1753200</v>
      </c>
      <c r="EA208" s="78">
        <v>1724000</v>
      </c>
      <c r="EB208" s="78">
        <v>1323800</v>
      </c>
      <c r="EC208" s="78">
        <v>1295700</v>
      </c>
      <c r="ED208" s="78">
        <v>1556300</v>
      </c>
      <c r="EE208" s="78">
        <v>1639500</v>
      </c>
      <c r="EF208" s="78">
        <v>1367600</v>
      </c>
      <c r="EG208" s="78">
        <v>2506800</v>
      </c>
      <c r="EH208" s="78">
        <v>1515300</v>
      </c>
      <c r="EI208" s="78">
        <v>1617000</v>
      </c>
      <c r="EJ208" s="78">
        <v>1473500</v>
      </c>
      <c r="EK208" s="78">
        <v>1458400</v>
      </c>
      <c r="EL208" s="78">
        <v>1963900</v>
      </c>
      <c r="EM208" s="78">
        <v>2558900</v>
      </c>
      <c r="EN208" s="78">
        <v>2342300</v>
      </c>
      <c r="EO208" s="78">
        <v>2064700</v>
      </c>
      <c r="EP208" s="78">
        <v>2413600</v>
      </c>
      <c r="EQ208" s="78">
        <v>2194700</v>
      </c>
      <c r="ER208" s="78">
        <v>1911500</v>
      </c>
      <c r="ES208" s="78">
        <v>1556600</v>
      </c>
      <c r="ET208" s="78">
        <v>838300</v>
      </c>
      <c r="EU208" s="78">
        <v>880400</v>
      </c>
      <c r="EV208" s="78">
        <v>950600</v>
      </c>
      <c r="EW208" s="78">
        <v>854100</v>
      </c>
      <c r="EX208" s="78">
        <v>1464200</v>
      </c>
      <c r="EY208" s="78">
        <v>1309400</v>
      </c>
      <c r="EZ208" s="78">
        <v>2043400</v>
      </c>
      <c r="FA208" s="78">
        <v>2816900</v>
      </c>
      <c r="FB208" s="78">
        <v>1486700</v>
      </c>
      <c r="FC208" s="78">
        <v>1759400</v>
      </c>
      <c r="FD208" s="78">
        <v>1561100</v>
      </c>
      <c r="FE208" s="78">
        <v>1326400</v>
      </c>
      <c r="FF208" s="78">
        <v>1866100</v>
      </c>
      <c r="FG208" s="78">
        <v>1795300</v>
      </c>
      <c r="FH208" s="78">
        <v>2107900</v>
      </c>
      <c r="FI208" s="78">
        <v>1691400</v>
      </c>
      <c r="FJ208" s="78">
        <v>1342800</v>
      </c>
      <c r="FK208" s="78">
        <v>1213900</v>
      </c>
      <c r="FL208" s="78">
        <v>1527600</v>
      </c>
      <c r="FM208" s="78">
        <v>1360800</v>
      </c>
      <c r="FN208" s="78">
        <v>1726000</v>
      </c>
      <c r="FO208" s="78">
        <v>1626400</v>
      </c>
      <c r="FP208" s="78">
        <v>2430400</v>
      </c>
      <c r="FQ208" s="78">
        <v>1390000</v>
      </c>
      <c r="FR208" s="78">
        <v>2181500</v>
      </c>
      <c r="FS208" s="78">
        <v>1994700</v>
      </c>
      <c r="FT208" s="78">
        <v>4051300</v>
      </c>
      <c r="FU208" s="78">
        <v>1558100</v>
      </c>
      <c r="FV208" s="78">
        <v>2118300</v>
      </c>
      <c r="FW208" s="78">
        <v>1468700</v>
      </c>
      <c r="FX208" s="78">
        <v>1589200</v>
      </c>
      <c r="FY208" s="78">
        <v>2101500</v>
      </c>
      <c r="FZ208" s="78">
        <v>2329700</v>
      </c>
      <c r="GA208" s="78">
        <v>4305400</v>
      </c>
      <c r="GB208" s="78">
        <v>7060600</v>
      </c>
      <c r="GC208" s="78">
        <v>1683600</v>
      </c>
      <c r="GD208" s="78">
        <v>1660700</v>
      </c>
      <c r="GE208" s="78">
        <v>1735500</v>
      </c>
      <c r="GF208" s="78">
        <v>2613900</v>
      </c>
      <c r="GG208" s="78">
        <v>1566900</v>
      </c>
      <c r="GH208" s="78">
        <v>1735300</v>
      </c>
      <c r="GI208" s="78">
        <v>1665600</v>
      </c>
      <c r="GJ208" s="78">
        <v>1433700</v>
      </c>
      <c r="GK208" s="78">
        <v>2239200</v>
      </c>
      <c r="GL208" s="78">
        <v>2091200</v>
      </c>
      <c r="GM208" s="78">
        <v>3114800</v>
      </c>
      <c r="GN208" s="78">
        <v>1646800</v>
      </c>
      <c r="GO208" s="78">
        <v>2279400</v>
      </c>
      <c r="GP208" s="78">
        <v>992600</v>
      </c>
      <c r="GQ208" s="78">
        <v>929200</v>
      </c>
      <c r="GR208" s="78">
        <v>1059900</v>
      </c>
      <c r="GS208" s="78">
        <v>1559500</v>
      </c>
      <c r="GT208" s="78">
        <v>1233800</v>
      </c>
      <c r="GU208" s="78">
        <v>1411000</v>
      </c>
      <c r="GV208" s="78">
        <v>1648400</v>
      </c>
      <c r="GW208" s="78">
        <v>1407200</v>
      </c>
      <c r="GX208" s="78">
        <v>1842400</v>
      </c>
      <c r="GY208" s="78">
        <v>1618600</v>
      </c>
      <c r="GZ208" s="78">
        <v>2128100</v>
      </c>
      <c r="HA208" s="78">
        <v>1221500</v>
      </c>
      <c r="HB208" s="78">
        <v>1288100</v>
      </c>
      <c r="HC208" s="78">
        <v>1582500</v>
      </c>
      <c r="HD208" s="78">
        <v>1240800</v>
      </c>
      <c r="HE208" s="78">
        <v>1620000</v>
      </c>
      <c r="HF208" s="78">
        <v>1945500</v>
      </c>
      <c r="HG208" s="78">
        <v>1298300</v>
      </c>
      <c r="HH208" s="78">
        <v>1369600</v>
      </c>
      <c r="HI208" s="78">
        <v>1858600</v>
      </c>
      <c r="HJ208" s="78">
        <v>1941100</v>
      </c>
      <c r="HK208" s="78">
        <v>1054800</v>
      </c>
      <c r="HL208" s="78">
        <v>1184000</v>
      </c>
      <c r="HM208" s="78">
        <v>1134600</v>
      </c>
      <c r="HN208" s="78">
        <v>1431900</v>
      </c>
      <c r="HO208" s="78">
        <v>1008700</v>
      </c>
      <c r="HP208" s="78">
        <v>1087400</v>
      </c>
      <c r="HQ208" s="78">
        <v>1249000</v>
      </c>
      <c r="HR208" s="78">
        <v>1103600</v>
      </c>
      <c r="HS208" s="78">
        <v>1294900</v>
      </c>
      <c r="HT208" s="78">
        <v>1554400</v>
      </c>
      <c r="HU208" s="78">
        <v>1511700</v>
      </c>
      <c r="HV208" s="78">
        <v>1488100</v>
      </c>
      <c r="HW208" s="78">
        <v>1053400</v>
      </c>
      <c r="HX208" s="78">
        <v>1260300</v>
      </c>
      <c r="HY208" s="78">
        <v>1301900</v>
      </c>
      <c r="HZ208" s="78">
        <v>1760900</v>
      </c>
      <c r="IA208" s="78">
        <v>1806000</v>
      </c>
      <c r="IB208" s="78">
        <v>1447500</v>
      </c>
      <c r="IC208" s="78">
        <v>818600</v>
      </c>
      <c r="ID208" s="78">
        <v>1190400</v>
      </c>
      <c r="IE208" s="78">
        <v>1192800</v>
      </c>
      <c r="IF208" s="78">
        <v>867800</v>
      </c>
      <c r="IG208" s="78">
        <v>1238300</v>
      </c>
      <c r="IH208" s="78">
        <v>1166900</v>
      </c>
      <c r="II208" s="78">
        <v>1239300</v>
      </c>
      <c r="IJ208" s="78">
        <v>1373200</v>
      </c>
      <c r="IK208" s="78">
        <v>1691300</v>
      </c>
      <c r="IL208" s="78">
        <v>1734800</v>
      </c>
      <c r="IM208" s="78">
        <v>2468800</v>
      </c>
      <c r="IN208" s="78">
        <v>4483800</v>
      </c>
      <c r="IO208" s="78">
        <v>1481100</v>
      </c>
      <c r="IP208" s="78">
        <v>1020000</v>
      </c>
      <c r="IQ208" s="78">
        <v>1856100</v>
      </c>
      <c r="IR208" s="78">
        <v>1603000</v>
      </c>
      <c r="IS208" s="78">
        <v>1475500</v>
      </c>
      <c r="IT208" s="78">
        <v>2751300</v>
      </c>
    </row>
    <row r="209" spans="1:254" s="77" customFormat="1" ht="18.75" customHeight="1">
      <c r="A209" s="391" t="s">
        <v>410</v>
      </c>
      <c r="B209" s="77" t="inlineStr">
        <is>
          <t>キーエンス</t>
        </is>
      </c>
      <c r="C209" s="78">
        <v>381000</v>
      </c>
      <c r="D209" s="79">
        <v>-417200</v>
      </c>
      <c r="E209" s="78">
        <v>798200</v>
      </c>
      <c r="F209" s="78">
        <v>1068000</v>
      </c>
      <c r="G209" s="78">
        <v>787300</v>
      </c>
      <c r="H209" s="78">
        <v>744000</v>
      </c>
      <c r="I209" s="78">
        <v>1256200</v>
      </c>
      <c r="J209" s="78">
        <v>1095900</v>
      </c>
      <c r="K209" s="78">
        <v>1893900</v>
      </c>
      <c r="L209" s="78">
        <v>833000</v>
      </c>
      <c r="M209" s="78">
        <v>675900</v>
      </c>
      <c r="N209" s="78">
        <v>618000</v>
      </c>
      <c r="O209" s="78">
        <v>496200</v>
      </c>
      <c r="P209" s="78">
        <v>716400</v>
      </c>
      <c r="Q209" s="78">
        <v>610700</v>
      </c>
      <c r="R209" s="78">
        <v>905400</v>
      </c>
      <c r="S209" s="78">
        <v>464600</v>
      </c>
      <c r="T209" s="78">
        <v>442200</v>
      </c>
      <c r="U209" s="78">
        <v>470500</v>
      </c>
      <c r="V209" s="78">
        <v>626500</v>
      </c>
      <c r="W209" s="78">
        <v>760000</v>
      </c>
      <c r="X209" s="78">
        <v>450500</v>
      </c>
      <c r="Y209" s="78">
        <v>602200</v>
      </c>
      <c r="Z209" s="78">
        <v>561600</v>
      </c>
      <c r="AA209" s="78">
        <v>413300</v>
      </c>
      <c r="AB209" s="78">
        <v>468100</v>
      </c>
      <c r="AC209" s="78">
        <v>461300</v>
      </c>
      <c r="AD209" s="78">
        <v>491300</v>
      </c>
      <c r="AE209" s="78">
        <v>995800</v>
      </c>
      <c r="AF209" s="78">
        <v>509900</v>
      </c>
      <c r="AG209" s="78">
        <v>575500</v>
      </c>
      <c r="AH209" s="78">
        <v>510400</v>
      </c>
      <c r="AI209" s="78">
        <v>564500</v>
      </c>
      <c r="AJ209" s="78">
        <v>531300</v>
      </c>
      <c r="AK209" s="78">
        <v>463200</v>
      </c>
      <c r="AL209" s="78">
        <v>984900</v>
      </c>
      <c r="AM209" s="78">
        <v>597500</v>
      </c>
      <c r="AN209" s="78">
        <v>659800</v>
      </c>
      <c r="AO209" s="78">
        <v>492400</v>
      </c>
      <c r="AP209" s="78">
        <v>595600</v>
      </c>
      <c r="AQ209" s="78">
        <v>836300</v>
      </c>
      <c r="AR209" s="78">
        <v>626100</v>
      </c>
      <c r="AS209" s="78">
        <v>612800</v>
      </c>
      <c r="AT209" s="78">
        <v>550800</v>
      </c>
      <c r="AU209" s="78">
        <v>727500</v>
      </c>
      <c r="AV209" s="78">
        <v>417000</v>
      </c>
      <c r="AW209" s="78">
        <v>529600</v>
      </c>
      <c r="AX209" s="78">
        <v>546400</v>
      </c>
      <c r="AY209" s="78">
        <v>592800</v>
      </c>
      <c r="AZ209" s="78">
        <v>554800</v>
      </c>
      <c r="BA209" s="78">
        <v>1485600</v>
      </c>
      <c r="BB209" s="78">
        <v>637100</v>
      </c>
      <c r="BC209" s="78">
        <v>766700</v>
      </c>
      <c r="BD209" s="78">
        <v>594000</v>
      </c>
      <c r="BE209" s="78">
        <v>578600</v>
      </c>
      <c r="BF209" s="78">
        <v>869400</v>
      </c>
      <c r="BG209" s="78">
        <v>783100</v>
      </c>
      <c r="BH209" s="78">
        <v>964400</v>
      </c>
      <c r="BI209" s="78">
        <v>543000</v>
      </c>
      <c r="BJ209" s="78">
        <v>612500</v>
      </c>
      <c r="BK209" s="78">
        <v>666600</v>
      </c>
      <c r="BL209" s="78">
        <v>866400</v>
      </c>
      <c r="BM209" s="78">
        <v>642400</v>
      </c>
      <c r="BN209" s="78">
        <v>1113700</v>
      </c>
      <c r="BO209" s="78">
        <v>1114000</v>
      </c>
      <c r="BP209" s="78">
        <v>1695500</v>
      </c>
      <c r="BQ209" s="78">
        <v>2252600</v>
      </c>
      <c r="BR209" s="78">
        <v>1667000</v>
      </c>
      <c r="BS209" s="78">
        <v>1491600</v>
      </c>
      <c r="BT209" s="78">
        <v>2805500</v>
      </c>
      <c r="BU209" s="78">
        <v>1157900</v>
      </c>
      <c r="BV209" s="78">
        <v>735200</v>
      </c>
      <c r="BW209" s="78">
        <v>759800</v>
      </c>
      <c r="BX209" s="78">
        <v>746600</v>
      </c>
      <c r="BY209" s="78">
        <v>876300</v>
      </c>
      <c r="BZ209" s="78">
        <v>692100</v>
      </c>
      <c r="CA209" s="78">
        <v>525100</v>
      </c>
      <c r="CB209" s="78">
        <v>536900</v>
      </c>
      <c r="CC209" s="78">
        <v>695500</v>
      </c>
      <c r="CD209" s="78">
        <v>751900</v>
      </c>
      <c r="CE209" s="78">
        <v>957000</v>
      </c>
      <c r="CF209" s="78">
        <v>688500</v>
      </c>
      <c r="CG209" s="78">
        <v>813800</v>
      </c>
      <c r="CH209" s="78">
        <v>861500</v>
      </c>
      <c r="CI209" s="78">
        <v>349700</v>
      </c>
      <c r="CJ209" s="78">
        <v>454500</v>
      </c>
      <c r="CK209" s="78">
        <v>314800</v>
      </c>
      <c r="CL209" s="78">
        <v>504900</v>
      </c>
      <c r="CM209" s="78">
        <v>712800</v>
      </c>
      <c r="CN209" s="78">
        <v>624300</v>
      </c>
      <c r="CO209" s="78">
        <v>936100</v>
      </c>
      <c r="CP209" s="78">
        <v>796500</v>
      </c>
      <c r="CQ209" s="78">
        <v>489800</v>
      </c>
      <c r="CR209" s="78">
        <v>520900</v>
      </c>
      <c r="CS209" s="78">
        <v>510100</v>
      </c>
      <c r="CT209" s="78">
        <v>826900</v>
      </c>
      <c r="CU209" s="78">
        <v>698200</v>
      </c>
      <c r="CV209" s="78">
        <v>442800</v>
      </c>
      <c r="CW209" s="78">
        <v>496700</v>
      </c>
      <c r="CX209" s="78">
        <v>665200</v>
      </c>
      <c r="CY209" s="78">
        <v>937100</v>
      </c>
      <c r="CZ209" s="78">
        <v>708700</v>
      </c>
      <c r="DA209" s="78">
        <v>616700</v>
      </c>
      <c r="DB209" s="78">
        <v>820100</v>
      </c>
      <c r="DC209" s="78">
        <v>1073400</v>
      </c>
      <c r="DD209" s="78">
        <v>1050000</v>
      </c>
      <c r="DE209" s="78">
        <v>1009300</v>
      </c>
      <c r="DF209" s="78">
        <v>843000</v>
      </c>
      <c r="DG209" s="78">
        <v>852200</v>
      </c>
      <c r="DH209" s="78">
        <v>737900</v>
      </c>
      <c r="DI209" s="78">
        <v>1047800</v>
      </c>
      <c r="DJ209" s="78">
        <v>1108000</v>
      </c>
      <c r="DK209" s="78">
        <v>1933200</v>
      </c>
      <c r="DL209" s="78">
        <v>1569600</v>
      </c>
      <c r="DM209" s="78">
        <v>1410600</v>
      </c>
      <c r="DN209" s="78">
        <v>814300</v>
      </c>
      <c r="DO209" s="78">
        <v>575400</v>
      </c>
      <c r="DP209" s="78">
        <v>532500</v>
      </c>
      <c r="DQ209" s="78">
        <v>902800</v>
      </c>
      <c r="DR209" s="78">
        <v>787400</v>
      </c>
      <c r="DS209" s="78">
        <v>1048300</v>
      </c>
      <c r="DT209" s="78">
        <v>720200</v>
      </c>
      <c r="DU209" s="78">
        <v>1065200</v>
      </c>
      <c r="DV209" s="78">
        <v>1048600</v>
      </c>
      <c r="DW209" s="78">
        <v>1409900</v>
      </c>
      <c r="DX209" s="78">
        <v>1166900</v>
      </c>
      <c r="DY209" s="78">
        <v>850000</v>
      </c>
      <c r="DZ209" s="78">
        <v>1028500</v>
      </c>
      <c r="EA209" s="78">
        <v>1444300</v>
      </c>
      <c r="EB209" s="78">
        <v>745300</v>
      </c>
      <c r="EC209" s="78">
        <v>707300</v>
      </c>
      <c r="ED209" s="78">
        <v>749000</v>
      </c>
      <c r="EE209" s="78">
        <v>749300</v>
      </c>
      <c r="EF209" s="78">
        <v>785400</v>
      </c>
      <c r="EG209" s="78">
        <v>631100</v>
      </c>
      <c r="EH209" s="78">
        <v>709300</v>
      </c>
      <c r="EI209" s="78">
        <v>642500</v>
      </c>
      <c r="EJ209" s="78">
        <v>610000</v>
      </c>
      <c r="EK209" s="78">
        <v>1133900</v>
      </c>
      <c r="EL209" s="78">
        <v>1178100</v>
      </c>
      <c r="EM209" s="78">
        <v>928900</v>
      </c>
      <c r="EN209" s="78">
        <v>1009700</v>
      </c>
      <c r="EO209" s="78">
        <v>750600</v>
      </c>
      <c r="EP209" s="78">
        <v>516000</v>
      </c>
      <c r="EQ209" s="78">
        <v>678500</v>
      </c>
      <c r="ER209" s="78">
        <v>537200</v>
      </c>
      <c r="ES209" s="78">
        <v>619300</v>
      </c>
      <c r="ET209" s="78">
        <v>394200</v>
      </c>
      <c r="EU209" s="78">
        <v>346500</v>
      </c>
      <c r="EV209" s="78">
        <v>219200</v>
      </c>
      <c r="EW209" s="78">
        <v>166400</v>
      </c>
      <c r="EX209" s="78">
        <v>449400</v>
      </c>
      <c r="EY209" s="78">
        <v>688800</v>
      </c>
      <c r="EZ209" s="78">
        <v>581500</v>
      </c>
      <c r="FA209" s="78">
        <v>895000</v>
      </c>
      <c r="FB209" s="78">
        <v>555700</v>
      </c>
      <c r="FC209" s="78">
        <v>599500</v>
      </c>
      <c r="FD209" s="78">
        <v>652200</v>
      </c>
      <c r="FE209" s="78">
        <v>653200</v>
      </c>
      <c r="FF209" s="78">
        <v>802100</v>
      </c>
      <c r="FG209" s="78">
        <v>783100</v>
      </c>
      <c r="FH209" s="78">
        <v>821400</v>
      </c>
      <c r="FI209" s="78">
        <v>492800</v>
      </c>
      <c r="FJ209" s="78">
        <v>548100</v>
      </c>
      <c r="FK209" s="78">
        <v>913800</v>
      </c>
      <c r="FL209" s="78">
        <v>1185000</v>
      </c>
      <c r="FM209" s="78">
        <v>580800</v>
      </c>
      <c r="FN209" s="78">
        <v>811500</v>
      </c>
      <c r="FO209" s="78">
        <v>599000</v>
      </c>
      <c r="FP209" s="78">
        <v>622000</v>
      </c>
      <c r="FQ209" s="78">
        <v>529000</v>
      </c>
      <c r="FR209" s="78">
        <v>754500</v>
      </c>
      <c r="FS209" s="78">
        <v>778900</v>
      </c>
      <c r="FT209" s="78">
        <v>1180300</v>
      </c>
      <c r="FU209" s="78">
        <v>602700</v>
      </c>
      <c r="FV209" s="78">
        <v>650600</v>
      </c>
      <c r="FW209" s="78">
        <v>905200</v>
      </c>
      <c r="FX209" s="78">
        <v>639500</v>
      </c>
      <c r="FY209" s="78">
        <v>519100</v>
      </c>
      <c r="FZ209" s="78">
        <v>431300</v>
      </c>
      <c r="GA209" s="78">
        <v>633900</v>
      </c>
      <c r="GB209" s="78">
        <v>643600</v>
      </c>
      <c r="GC209" s="78">
        <v>740300</v>
      </c>
      <c r="GD209" s="78">
        <v>833700</v>
      </c>
      <c r="GE209" s="78">
        <v>732700</v>
      </c>
      <c r="GF209" s="78">
        <v>795400</v>
      </c>
      <c r="GG209" s="78">
        <v>939700</v>
      </c>
      <c r="GH209" s="78">
        <v>1424400</v>
      </c>
      <c r="GI209" s="78">
        <v>1742400</v>
      </c>
      <c r="GJ209" s="78">
        <v>797300</v>
      </c>
      <c r="GK209" s="78">
        <v>644500</v>
      </c>
      <c r="GL209" s="78">
        <v>707900</v>
      </c>
      <c r="GM209" s="78">
        <v>580100</v>
      </c>
      <c r="GN209" s="78">
        <v>614000</v>
      </c>
      <c r="GO209" s="78">
        <v>479200</v>
      </c>
      <c r="GP209" s="78">
        <v>713000</v>
      </c>
      <c r="GQ209" s="78">
        <v>815100</v>
      </c>
      <c r="GR209" s="78">
        <v>592800</v>
      </c>
      <c r="GS209" s="78">
        <v>634800</v>
      </c>
      <c r="GT209" s="78">
        <v>662200</v>
      </c>
      <c r="GU209" s="78">
        <v>1176200</v>
      </c>
      <c r="GV209" s="78">
        <v>888200</v>
      </c>
      <c r="GW209" s="78">
        <v>584000</v>
      </c>
      <c r="GX209" s="78">
        <v>659800</v>
      </c>
      <c r="GY209" s="78">
        <v>750600</v>
      </c>
      <c r="GZ209" s="78">
        <v>1299900</v>
      </c>
      <c r="HA209" s="78">
        <v>640800</v>
      </c>
      <c r="HB209" s="78">
        <v>850200</v>
      </c>
      <c r="HC209" s="78">
        <v>723300</v>
      </c>
      <c r="HD209" s="78">
        <v>746100</v>
      </c>
      <c r="HE209" s="78">
        <v>948100</v>
      </c>
      <c r="HF209" s="78">
        <v>830300</v>
      </c>
      <c r="HG209" s="78">
        <v>700600</v>
      </c>
      <c r="HH209" s="78">
        <v>877100</v>
      </c>
      <c r="HI209" s="78">
        <v>576300</v>
      </c>
      <c r="HJ209" s="78">
        <v>1035900</v>
      </c>
      <c r="HK209" s="78">
        <v>467300</v>
      </c>
      <c r="HL209" s="78">
        <v>650000</v>
      </c>
      <c r="HM209" s="78">
        <v>633000</v>
      </c>
      <c r="HN209" s="78">
        <v>559400</v>
      </c>
      <c r="HO209" s="78">
        <v>526500</v>
      </c>
      <c r="HP209" s="78">
        <v>515200</v>
      </c>
      <c r="HQ209" s="78">
        <v>745500</v>
      </c>
      <c r="HR209" s="78">
        <v>734100</v>
      </c>
      <c r="HS209" s="78">
        <v>701700</v>
      </c>
      <c r="HT209" s="78">
        <v>532800</v>
      </c>
      <c r="HU209" s="78">
        <v>751700</v>
      </c>
      <c r="HV209" s="78">
        <v>461900</v>
      </c>
      <c r="HW209" s="78">
        <v>463500</v>
      </c>
      <c r="HX209" s="78">
        <v>505500</v>
      </c>
      <c r="HY209" s="78">
        <v>728400</v>
      </c>
      <c r="HZ209" s="78">
        <v>515500</v>
      </c>
      <c r="IA209" s="78">
        <v>806800</v>
      </c>
      <c r="IB209" s="78">
        <v>529200</v>
      </c>
      <c r="IC209" s="78">
        <v>664700</v>
      </c>
      <c r="ID209" s="78">
        <v>472700</v>
      </c>
      <c r="IE209" s="78">
        <v>839700</v>
      </c>
      <c r="IF209" s="78">
        <v>449900</v>
      </c>
      <c r="IG209" s="78">
        <v>728100</v>
      </c>
      <c r="IH209" s="78">
        <v>695700</v>
      </c>
      <c r="II209" s="78">
        <v>716200</v>
      </c>
      <c r="IJ209" s="78">
        <v>883600</v>
      </c>
      <c r="IK209" s="78">
        <v>1058200</v>
      </c>
      <c r="IL209" s="78">
        <v>689500</v>
      </c>
      <c r="IM209" s="78">
        <v>764200</v>
      </c>
      <c r="IN209" s="78">
        <v>581500</v>
      </c>
      <c r="IO209" s="78">
        <v>643100</v>
      </c>
      <c r="IP209" s="78">
        <v>689100</v>
      </c>
      <c r="IQ209" s="78">
        <v>1097000</v>
      </c>
      <c r="IR209" s="78">
        <v>867600</v>
      </c>
      <c r="IS209" s="78">
        <v>1309000</v>
      </c>
      <c r="IT209" s="78">
        <v>406300</v>
      </c>
    </row>
    <row r="210" spans="1:254" s="77" customFormat="1" ht="18.75" customHeight="1">
      <c r="A210" s="391" t="s">
        <v>411</v>
      </c>
      <c r="B210" s="77" t="s">
        <v>412</v>
      </c>
      <c r="C210" s="78">
        <v>915600</v>
      </c>
      <c r="D210" s="79">
        <v>-628000</v>
      </c>
      <c r="E210" s="78">
        <v>1543600</v>
      </c>
      <c r="F210" s="78">
        <v>1729900</v>
      </c>
      <c r="G210" s="78">
        <v>1903200</v>
      </c>
      <c r="H210" s="78">
        <v>1592300</v>
      </c>
      <c r="I210" s="78">
        <v>1957700</v>
      </c>
      <c r="J210" s="78">
        <v>1843700</v>
      </c>
      <c r="K210" s="78">
        <v>2131400</v>
      </c>
      <c r="L210" s="78">
        <v>2057600</v>
      </c>
      <c r="M210" s="78">
        <v>1276500</v>
      </c>
      <c r="N210" s="78">
        <v>918000</v>
      </c>
      <c r="O210" s="78">
        <v>1075800</v>
      </c>
      <c r="P210" s="78">
        <v>1683000</v>
      </c>
      <c r="Q210" s="78">
        <v>1489000</v>
      </c>
      <c r="R210" s="78">
        <v>2014400</v>
      </c>
      <c r="S210" s="78">
        <v>1306900</v>
      </c>
      <c r="T210" s="78">
        <v>1285400</v>
      </c>
      <c r="U210" s="78">
        <v>2312400</v>
      </c>
      <c r="V210" s="78">
        <v>1968500</v>
      </c>
      <c r="W210" s="78">
        <v>1638100</v>
      </c>
      <c r="X210" s="78">
        <v>1489700</v>
      </c>
      <c r="Y210" s="78">
        <v>2271200</v>
      </c>
      <c r="Z210" s="78">
        <v>2481700</v>
      </c>
      <c r="AA210" s="78">
        <v>2883200</v>
      </c>
      <c r="AB210" s="78">
        <v>4155900</v>
      </c>
      <c r="AC210" s="78">
        <v>2363700</v>
      </c>
      <c r="AD210" s="78">
        <v>1619600</v>
      </c>
      <c r="AE210" s="78">
        <v>1892200</v>
      </c>
      <c r="AF210" s="78">
        <v>1471200</v>
      </c>
      <c r="AG210" s="78">
        <v>1548200</v>
      </c>
      <c r="AH210" s="78">
        <v>1401400</v>
      </c>
      <c r="AI210" s="78">
        <v>2023600</v>
      </c>
      <c r="AJ210" s="78">
        <v>2282200</v>
      </c>
      <c r="AK210" s="78">
        <v>2503800</v>
      </c>
      <c r="AL210" s="78">
        <v>1420100</v>
      </c>
      <c r="AM210" s="78">
        <v>2523400</v>
      </c>
      <c r="AN210" s="78">
        <v>1930000</v>
      </c>
      <c r="AO210" s="78">
        <v>1234800</v>
      </c>
      <c r="AP210" s="78">
        <v>883100</v>
      </c>
      <c r="AQ210" s="78">
        <v>1375700</v>
      </c>
      <c r="AR210" s="78">
        <v>1320000</v>
      </c>
      <c r="AS210" s="78">
        <v>2016000</v>
      </c>
      <c r="AT210" s="78">
        <v>1617300</v>
      </c>
      <c r="AU210" s="78">
        <v>2627000</v>
      </c>
      <c r="AV210" s="78">
        <v>1708900</v>
      </c>
      <c r="AW210" s="78">
        <v>1989400</v>
      </c>
      <c r="AX210" s="78">
        <v>1616200</v>
      </c>
      <c r="AY210" s="78">
        <v>2729400</v>
      </c>
      <c r="AZ210" s="78">
        <v>1725100</v>
      </c>
      <c r="BA210" s="78">
        <v>1663800</v>
      </c>
      <c r="BB210" s="78">
        <v>1654400</v>
      </c>
      <c r="BC210" s="78">
        <v>1817400</v>
      </c>
      <c r="BD210" s="78">
        <v>1867600</v>
      </c>
      <c r="BE210" s="78">
        <v>1849300</v>
      </c>
      <c r="BF210" s="78">
        <v>1907200</v>
      </c>
      <c r="BG210" s="78">
        <v>1534900</v>
      </c>
      <c r="BH210" s="78">
        <v>1680400</v>
      </c>
      <c r="BI210" s="78">
        <v>3468300</v>
      </c>
      <c r="BJ210" s="78">
        <v>1684000</v>
      </c>
      <c r="BK210" s="78">
        <v>3213500</v>
      </c>
      <c r="BL210" s="78">
        <v>5545500</v>
      </c>
      <c r="BM210" s="78">
        <v>3123000</v>
      </c>
      <c r="BN210" s="78">
        <v>1716200</v>
      </c>
      <c r="BO210" s="78">
        <v>1981700</v>
      </c>
      <c r="BP210" s="78">
        <v>2170200</v>
      </c>
      <c r="BQ210" s="78">
        <v>1617200</v>
      </c>
      <c r="BR210" s="78">
        <v>1245100</v>
      </c>
      <c r="BS210" s="78">
        <v>2526800</v>
      </c>
      <c r="BT210" s="78">
        <v>1778700</v>
      </c>
      <c r="BU210" s="78">
        <v>3690800</v>
      </c>
      <c r="BV210" s="78">
        <v>667900</v>
      </c>
      <c r="BW210" s="78">
        <v>979000</v>
      </c>
      <c r="BX210" s="78">
        <v>972800</v>
      </c>
      <c r="BY210" s="78">
        <v>1114800</v>
      </c>
      <c r="BZ210" s="78">
        <v>1151600</v>
      </c>
      <c r="CA210" s="78">
        <v>1368200</v>
      </c>
      <c r="CB210" s="78">
        <v>3199400</v>
      </c>
      <c r="CC210" s="78">
        <v>1790000</v>
      </c>
      <c r="CD210" s="78">
        <v>1070600</v>
      </c>
      <c r="CE210" s="78">
        <v>1436300</v>
      </c>
      <c r="CF210" s="78">
        <v>1063800</v>
      </c>
      <c r="CG210" s="78">
        <v>1104400</v>
      </c>
      <c r="CH210" s="78">
        <v>1561900</v>
      </c>
      <c r="CI210" s="78">
        <v>744000</v>
      </c>
      <c r="CJ210" s="78">
        <v>840300</v>
      </c>
      <c r="CK210" s="78">
        <v>1028000</v>
      </c>
      <c r="CL210" s="78">
        <v>1602700</v>
      </c>
      <c r="CM210" s="78">
        <v>1399400</v>
      </c>
      <c r="CN210" s="78">
        <v>2414300</v>
      </c>
      <c r="CO210" s="78">
        <v>5838500</v>
      </c>
      <c r="CP210" s="78">
        <v>865000</v>
      </c>
      <c r="CQ210" s="78">
        <v>1203200</v>
      </c>
      <c r="CR210" s="78">
        <v>1105500</v>
      </c>
      <c r="CS210" s="78">
        <v>1122900</v>
      </c>
      <c r="CT210" s="78">
        <v>2264000</v>
      </c>
      <c r="CU210" s="78">
        <v>1279400</v>
      </c>
      <c r="CV210" s="78">
        <v>882000</v>
      </c>
      <c r="CW210" s="78">
        <v>1324800</v>
      </c>
      <c r="CX210" s="78">
        <v>1010500</v>
      </c>
      <c r="CY210" s="78">
        <v>802700</v>
      </c>
      <c r="CZ210" s="78">
        <v>1174000</v>
      </c>
      <c r="DA210" s="78">
        <v>1511000</v>
      </c>
      <c r="DB210" s="78">
        <v>1795600</v>
      </c>
      <c r="DC210" s="78">
        <v>2175300</v>
      </c>
      <c r="DD210" s="78">
        <v>1158000</v>
      </c>
      <c r="DE210" s="78">
        <v>1575500</v>
      </c>
      <c r="DF210" s="78">
        <v>2333300</v>
      </c>
      <c r="DG210" s="78">
        <v>1845500</v>
      </c>
      <c r="DH210" s="78">
        <v>1636500</v>
      </c>
      <c r="DI210" s="78">
        <v>1194800</v>
      </c>
      <c r="DJ210" s="78">
        <v>1476700</v>
      </c>
      <c r="DK210" s="78">
        <v>1832000</v>
      </c>
      <c r="DL210" s="78">
        <v>3321200</v>
      </c>
      <c r="DM210" s="78">
        <v>3854500</v>
      </c>
      <c r="DN210" s="78">
        <v>753900</v>
      </c>
      <c r="DO210" s="78">
        <v>748600</v>
      </c>
      <c r="DP210" s="78">
        <v>892500</v>
      </c>
      <c r="DQ210" s="78">
        <v>1274200</v>
      </c>
      <c r="DR210" s="78">
        <v>1674100</v>
      </c>
      <c r="DS210" s="78">
        <v>3231700</v>
      </c>
      <c r="DT210" s="78">
        <v>1195800</v>
      </c>
      <c r="DU210" s="78">
        <v>978500</v>
      </c>
      <c r="DV210" s="78">
        <v>776000</v>
      </c>
      <c r="DW210" s="78">
        <v>880100</v>
      </c>
      <c r="DX210" s="78">
        <v>1589100</v>
      </c>
      <c r="DY210" s="78">
        <v>1204800</v>
      </c>
      <c r="DZ210" s="78">
        <v>1161700</v>
      </c>
      <c r="EA210" s="78">
        <v>928000</v>
      </c>
      <c r="EB210" s="78">
        <v>1278700</v>
      </c>
      <c r="EC210" s="78">
        <v>1489400</v>
      </c>
      <c r="ED210" s="78">
        <v>1908600</v>
      </c>
      <c r="EE210" s="78">
        <v>1421300</v>
      </c>
      <c r="EF210" s="78">
        <v>1655000</v>
      </c>
      <c r="EG210" s="78">
        <v>1223200</v>
      </c>
      <c r="EH210" s="78">
        <v>1320100</v>
      </c>
      <c r="EI210" s="78">
        <v>1201200</v>
      </c>
      <c r="EJ210" s="78">
        <v>1804100</v>
      </c>
      <c r="EK210" s="78">
        <v>1455900</v>
      </c>
      <c r="EL210" s="78">
        <v>1418700</v>
      </c>
      <c r="EM210" s="78">
        <v>1658700</v>
      </c>
      <c r="EN210" s="78">
        <v>1635400</v>
      </c>
      <c r="EO210" s="78">
        <v>1026600</v>
      </c>
      <c r="EP210" s="78">
        <v>1413700</v>
      </c>
      <c r="EQ210" s="78">
        <v>1651500</v>
      </c>
      <c r="ER210" s="78">
        <v>1178600</v>
      </c>
      <c r="ES210" s="78">
        <v>1461700</v>
      </c>
      <c r="ET210" s="78">
        <v>1269300</v>
      </c>
      <c r="EU210" s="78">
        <v>888100</v>
      </c>
      <c r="EV210" s="78">
        <v>751100</v>
      </c>
      <c r="EW210" s="78">
        <v>459000</v>
      </c>
      <c r="EX210" s="78">
        <v>611000</v>
      </c>
      <c r="EY210" s="78">
        <v>835700</v>
      </c>
      <c r="EZ210" s="78">
        <v>1532600</v>
      </c>
      <c r="FA210" s="78">
        <v>2560400</v>
      </c>
      <c r="FB210" s="78">
        <v>920700</v>
      </c>
      <c r="FC210" s="78">
        <v>1067900</v>
      </c>
      <c r="FD210" s="78">
        <v>1954600</v>
      </c>
      <c r="FE210" s="78">
        <v>1841400</v>
      </c>
      <c r="FF210" s="78">
        <v>2067600</v>
      </c>
      <c r="FG210" s="78">
        <v>1346400</v>
      </c>
      <c r="FH210" s="78">
        <v>2525100</v>
      </c>
      <c r="FI210" s="78">
        <v>1924000</v>
      </c>
      <c r="FJ210" s="78">
        <v>1470100</v>
      </c>
      <c r="FK210" s="78">
        <v>3348700</v>
      </c>
      <c r="FL210" s="78">
        <v>4089200</v>
      </c>
      <c r="FM210" s="78">
        <v>825700</v>
      </c>
      <c r="FN210" s="78">
        <v>1502700</v>
      </c>
      <c r="FO210" s="78">
        <v>1252800</v>
      </c>
      <c r="FP210" s="78">
        <v>913300</v>
      </c>
      <c r="FQ210" s="78">
        <v>980300</v>
      </c>
      <c r="FR210" s="78">
        <v>868200</v>
      </c>
      <c r="FS210" s="78">
        <v>1025100</v>
      </c>
      <c r="FT210" s="78">
        <v>1205800</v>
      </c>
      <c r="FU210" s="78">
        <v>1875800</v>
      </c>
      <c r="FV210" s="78">
        <v>2900800</v>
      </c>
      <c r="FW210" s="78">
        <v>1991500</v>
      </c>
      <c r="FX210" s="78">
        <v>904000</v>
      </c>
      <c r="FY210" s="78">
        <v>1009600</v>
      </c>
      <c r="FZ210" s="78">
        <v>2102100</v>
      </c>
      <c r="GA210" s="78">
        <v>1220700</v>
      </c>
      <c r="GB210" s="78">
        <v>1164200</v>
      </c>
      <c r="GC210" s="78">
        <v>775300</v>
      </c>
      <c r="GD210" s="78">
        <v>1073800</v>
      </c>
      <c r="GE210" s="78">
        <v>965300</v>
      </c>
      <c r="GF210" s="78">
        <v>1904400</v>
      </c>
      <c r="GG210" s="78">
        <v>1196500</v>
      </c>
      <c r="GH210" s="78">
        <v>1193700</v>
      </c>
      <c r="GI210" s="78">
        <v>1311300</v>
      </c>
      <c r="GJ210" s="78">
        <v>887800</v>
      </c>
      <c r="GK210" s="78">
        <v>625100</v>
      </c>
      <c r="GL210" s="78">
        <v>811400</v>
      </c>
      <c r="GM210" s="78">
        <v>1036500</v>
      </c>
      <c r="GN210" s="78">
        <v>1687400</v>
      </c>
      <c r="GO210" s="78">
        <v>1089600</v>
      </c>
      <c r="GP210" s="78">
        <v>998200</v>
      </c>
      <c r="GQ210" s="78">
        <v>888500</v>
      </c>
      <c r="GR210" s="78">
        <v>1390200</v>
      </c>
      <c r="GS210" s="78">
        <v>1590200</v>
      </c>
      <c r="GT210" s="78">
        <v>1392700</v>
      </c>
      <c r="GU210" s="78">
        <v>2579700</v>
      </c>
      <c r="GV210" s="78">
        <v>3262000</v>
      </c>
      <c r="GW210" s="78">
        <v>3959500</v>
      </c>
      <c r="GX210" s="78">
        <v>1432000</v>
      </c>
      <c r="GY210" s="78">
        <v>1009500</v>
      </c>
      <c r="GZ210" s="78">
        <v>1125200</v>
      </c>
      <c r="HA210" s="78">
        <v>1108600</v>
      </c>
      <c r="HB210" s="78">
        <v>652300</v>
      </c>
      <c r="HC210" s="78">
        <v>914800</v>
      </c>
      <c r="HD210" s="78">
        <v>1226800</v>
      </c>
      <c r="HE210" s="78">
        <v>1146500</v>
      </c>
      <c r="HF210" s="78">
        <v>897300</v>
      </c>
      <c r="HG210" s="78">
        <v>1358400</v>
      </c>
      <c r="HH210" s="78">
        <v>1991000</v>
      </c>
      <c r="HI210" s="78">
        <v>876000</v>
      </c>
      <c r="HJ210" s="78">
        <v>3510000</v>
      </c>
      <c r="HK210" s="78">
        <v>4402200</v>
      </c>
      <c r="HL210" s="78">
        <v>2154500</v>
      </c>
      <c r="HM210" s="78">
        <v>1416700</v>
      </c>
      <c r="HN210" s="78">
        <v>974800</v>
      </c>
      <c r="HO210" s="78">
        <v>893400</v>
      </c>
      <c r="HP210" s="78">
        <v>1199000</v>
      </c>
      <c r="HQ210" s="78">
        <v>1203300</v>
      </c>
      <c r="HR210" s="78">
        <v>2418900</v>
      </c>
      <c r="HS210" s="78">
        <v>1210700</v>
      </c>
      <c r="HT210" s="78">
        <v>1722100</v>
      </c>
      <c r="HU210" s="78">
        <v>1486900</v>
      </c>
      <c r="HV210" s="78">
        <v>1700400</v>
      </c>
      <c r="HW210" s="78">
        <v>980400</v>
      </c>
      <c r="HX210" s="78">
        <v>1318300</v>
      </c>
      <c r="HY210" s="78">
        <v>1248200</v>
      </c>
      <c r="HZ210" s="78">
        <v>984300</v>
      </c>
      <c r="IA210" s="78">
        <v>1561400</v>
      </c>
      <c r="IB210" s="78">
        <v>1479800</v>
      </c>
      <c r="IC210" s="78">
        <v>523300</v>
      </c>
      <c r="ID210" s="78">
        <v>793300</v>
      </c>
      <c r="IE210" s="78">
        <v>1879000</v>
      </c>
      <c r="IF210" s="78">
        <v>701600</v>
      </c>
      <c r="IG210" s="78">
        <v>1367900</v>
      </c>
      <c r="IH210" s="78">
        <v>727500</v>
      </c>
      <c r="II210" s="78">
        <v>884200</v>
      </c>
      <c r="IJ210" s="78">
        <v>701000</v>
      </c>
      <c r="IK210" s="78">
        <v>1466900</v>
      </c>
      <c r="IL210" s="78">
        <v>2541300</v>
      </c>
      <c r="IM210" s="78">
        <v>4357000</v>
      </c>
      <c r="IN210" s="78">
        <v>1241200</v>
      </c>
      <c r="IO210" s="78">
        <v>1155500</v>
      </c>
      <c r="IP210" s="78">
        <v>987500</v>
      </c>
      <c r="IQ210" s="78">
        <v>704800</v>
      </c>
      <c r="IR210" s="78">
        <v>979000</v>
      </c>
      <c r="IS210" s="78">
        <v>533500</v>
      </c>
      <c r="IT210" s="78">
        <v>693900</v>
      </c>
    </row>
    <row r="211" spans="1:254" s="77" customFormat="1" ht="18.75" customHeight="1">
      <c r="A211" s="391" t="s">
        <v>413</v>
      </c>
      <c r="B211" s="77" t="s">
        <v>414</v>
      </c>
      <c r="C211" s="78">
        <v>279100</v>
      </c>
      <c r="D211" s="79">
        <v>-30700</v>
      </c>
      <c r="E211" s="78">
        <v>309800</v>
      </c>
      <c r="F211" s="78">
        <v>257400</v>
      </c>
      <c r="G211" s="78">
        <v>287700</v>
      </c>
      <c r="H211" s="78">
        <v>262100</v>
      </c>
      <c r="I211" s="78">
        <v>330300</v>
      </c>
      <c r="J211" s="78">
        <v>194700</v>
      </c>
      <c r="K211" s="78">
        <v>341500</v>
      </c>
      <c r="L211" s="78">
        <v>326900</v>
      </c>
      <c r="M211" s="78">
        <v>189300</v>
      </c>
      <c r="N211" s="78">
        <v>213600</v>
      </c>
      <c r="O211" s="78">
        <v>196600</v>
      </c>
      <c r="P211" s="78">
        <v>242100</v>
      </c>
      <c r="Q211" s="78">
        <v>253400</v>
      </c>
      <c r="R211" s="78">
        <v>427200</v>
      </c>
      <c r="S211" s="78">
        <v>197500</v>
      </c>
      <c r="T211" s="78">
        <v>205000</v>
      </c>
      <c r="U211" s="78">
        <v>358200</v>
      </c>
      <c r="V211" s="78">
        <v>299500</v>
      </c>
      <c r="W211" s="78">
        <v>366400</v>
      </c>
      <c r="X211" s="78">
        <v>241400</v>
      </c>
      <c r="Y211" s="78">
        <v>287200</v>
      </c>
      <c r="Z211" s="78">
        <v>297200</v>
      </c>
      <c r="AA211" s="78">
        <v>273700</v>
      </c>
      <c r="AB211" s="78">
        <v>438900</v>
      </c>
      <c r="AC211" s="78">
        <v>407800</v>
      </c>
      <c r="AD211" s="78">
        <v>270600</v>
      </c>
      <c r="AE211" s="78">
        <v>253700</v>
      </c>
      <c r="AF211" s="78">
        <v>205100</v>
      </c>
      <c r="AG211" s="78">
        <v>258700</v>
      </c>
      <c r="AH211" s="78">
        <v>250400</v>
      </c>
      <c r="AI211" s="78">
        <v>280500</v>
      </c>
      <c r="AJ211" s="78">
        <v>301100</v>
      </c>
      <c r="AK211" s="78">
        <v>222800</v>
      </c>
      <c r="AL211" s="78">
        <v>543900</v>
      </c>
      <c r="AM211" s="78">
        <v>317800</v>
      </c>
      <c r="AN211" s="78">
        <v>330200</v>
      </c>
      <c r="AO211" s="78">
        <v>275900</v>
      </c>
      <c r="AP211" s="78">
        <v>355700</v>
      </c>
      <c r="AQ211" s="78">
        <v>429200</v>
      </c>
      <c r="AR211" s="78">
        <v>362200</v>
      </c>
      <c r="AS211" s="78">
        <v>252700</v>
      </c>
      <c r="AT211" s="78">
        <v>303300</v>
      </c>
      <c r="AU211" s="78">
        <v>315700</v>
      </c>
      <c r="AV211" s="78">
        <v>253800</v>
      </c>
      <c r="AW211" s="78">
        <v>274600</v>
      </c>
      <c r="AX211" s="78">
        <v>331900</v>
      </c>
      <c r="AY211" s="78">
        <v>300300</v>
      </c>
      <c r="AZ211" s="78">
        <v>291900</v>
      </c>
      <c r="BA211" s="78">
        <v>731100</v>
      </c>
      <c r="BB211" s="78">
        <v>465100</v>
      </c>
      <c r="BC211" s="78">
        <v>379000</v>
      </c>
      <c r="BD211" s="78">
        <v>283800</v>
      </c>
      <c r="BE211" s="78">
        <v>499800</v>
      </c>
      <c r="BF211" s="78">
        <v>510000</v>
      </c>
      <c r="BG211" s="78">
        <v>348300</v>
      </c>
      <c r="BH211" s="78">
        <v>533300</v>
      </c>
      <c r="BI211" s="78">
        <v>434500</v>
      </c>
      <c r="BJ211" s="78">
        <v>539400</v>
      </c>
      <c r="BK211" s="78">
        <v>1165400</v>
      </c>
      <c r="BL211" s="78">
        <v>768900</v>
      </c>
      <c r="BM211" s="78">
        <v>285800</v>
      </c>
      <c r="BN211" s="78">
        <v>333000</v>
      </c>
      <c r="BO211" s="78">
        <v>381900</v>
      </c>
      <c r="BP211" s="78">
        <v>491200</v>
      </c>
      <c r="BQ211" s="78">
        <v>594200</v>
      </c>
      <c r="BR211" s="78">
        <v>386500</v>
      </c>
      <c r="BS211" s="78">
        <v>595700</v>
      </c>
      <c r="BT211" s="78">
        <v>553000</v>
      </c>
      <c r="BU211" s="78">
        <v>676600</v>
      </c>
      <c r="BV211" s="78">
        <v>212400</v>
      </c>
      <c r="BW211" s="78">
        <v>222200</v>
      </c>
      <c r="BX211" s="78">
        <v>203200</v>
      </c>
      <c r="BY211" s="78">
        <v>144800</v>
      </c>
      <c r="BZ211" s="78">
        <v>192600</v>
      </c>
      <c r="CA211" s="78">
        <v>299600</v>
      </c>
      <c r="CB211" s="78">
        <v>291900</v>
      </c>
      <c r="CC211" s="78">
        <v>248400</v>
      </c>
      <c r="CD211" s="78">
        <v>223400</v>
      </c>
      <c r="CE211" s="78">
        <v>333300</v>
      </c>
      <c r="CF211" s="78">
        <v>383600</v>
      </c>
      <c r="CG211" s="78">
        <v>456100</v>
      </c>
      <c r="CH211" s="78">
        <v>301700</v>
      </c>
      <c r="CI211" s="78">
        <v>153300</v>
      </c>
      <c r="CJ211" s="78">
        <v>144600</v>
      </c>
      <c r="CK211" s="78">
        <v>124400</v>
      </c>
      <c r="CL211" s="78">
        <v>269200</v>
      </c>
      <c r="CM211" s="78">
        <v>258900</v>
      </c>
      <c r="CN211" s="78">
        <v>252400</v>
      </c>
      <c r="CO211" s="78">
        <v>373000</v>
      </c>
      <c r="CP211" s="78">
        <v>443800</v>
      </c>
      <c r="CQ211" s="78">
        <v>186800</v>
      </c>
      <c r="CR211" s="78">
        <v>205400</v>
      </c>
      <c r="CS211" s="78">
        <v>331800</v>
      </c>
      <c r="CT211" s="78">
        <v>483100</v>
      </c>
      <c r="CU211" s="78">
        <v>328400</v>
      </c>
      <c r="CV211" s="78">
        <v>145800</v>
      </c>
      <c r="CW211" s="78">
        <v>156600</v>
      </c>
      <c r="CX211" s="78">
        <v>292300</v>
      </c>
      <c r="CY211" s="78">
        <v>331900</v>
      </c>
      <c r="CZ211" s="78">
        <v>239700</v>
      </c>
      <c r="DA211" s="78">
        <v>236900</v>
      </c>
      <c r="DB211" s="78">
        <v>311300</v>
      </c>
      <c r="DC211" s="78">
        <v>376300</v>
      </c>
      <c r="DD211" s="78">
        <v>224800</v>
      </c>
      <c r="DE211" s="78">
        <v>350100</v>
      </c>
      <c r="DF211" s="78">
        <v>425400</v>
      </c>
      <c r="DG211" s="78">
        <v>272900</v>
      </c>
      <c r="DH211" s="78">
        <v>233100</v>
      </c>
      <c r="DI211" s="78">
        <v>378200</v>
      </c>
      <c r="DJ211" s="78">
        <v>372800</v>
      </c>
      <c r="DK211" s="78">
        <v>423300</v>
      </c>
      <c r="DL211" s="78">
        <v>553900</v>
      </c>
      <c r="DM211" s="78">
        <v>235700</v>
      </c>
      <c r="DN211" s="78">
        <v>207900</v>
      </c>
      <c r="DO211" s="78">
        <v>254600</v>
      </c>
      <c r="DP211" s="78">
        <v>352200</v>
      </c>
      <c r="DQ211" s="78">
        <v>475000</v>
      </c>
      <c r="DR211" s="78">
        <v>791800</v>
      </c>
      <c r="DS211" s="78">
        <v>591400</v>
      </c>
      <c r="DT211" s="78">
        <v>358400</v>
      </c>
      <c r="DU211" s="78">
        <v>303700</v>
      </c>
      <c r="DV211" s="78">
        <v>238300</v>
      </c>
      <c r="DW211" s="78">
        <v>234100</v>
      </c>
      <c r="DX211" s="78">
        <v>278700</v>
      </c>
      <c r="DY211" s="78">
        <v>356500</v>
      </c>
      <c r="DZ211" s="78">
        <v>214700</v>
      </c>
      <c r="EA211" s="78">
        <v>306300</v>
      </c>
      <c r="EB211" s="78">
        <v>443800</v>
      </c>
      <c r="EC211" s="78">
        <v>251200</v>
      </c>
      <c r="ED211" s="78">
        <v>286400</v>
      </c>
      <c r="EE211" s="78">
        <v>247200</v>
      </c>
      <c r="EF211" s="78">
        <v>360800</v>
      </c>
      <c r="EG211" s="78">
        <v>655500</v>
      </c>
      <c r="EH211" s="78">
        <v>301400</v>
      </c>
      <c r="EI211" s="78">
        <v>246800</v>
      </c>
      <c r="EJ211" s="78">
        <v>289100</v>
      </c>
      <c r="EK211" s="78">
        <v>474300</v>
      </c>
      <c r="EL211" s="78">
        <v>383900</v>
      </c>
      <c r="EM211" s="78">
        <v>374800</v>
      </c>
      <c r="EN211" s="78">
        <v>449400</v>
      </c>
      <c r="EO211" s="78">
        <v>424300</v>
      </c>
      <c r="EP211" s="78">
        <v>223100</v>
      </c>
      <c r="EQ211" s="78">
        <v>250200</v>
      </c>
      <c r="ER211" s="78">
        <v>312800</v>
      </c>
      <c r="ES211" s="78">
        <v>445700</v>
      </c>
      <c r="ET211" s="78">
        <v>201500</v>
      </c>
      <c r="EU211" s="78">
        <v>172500</v>
      </c>
      <c r="EV211" s="78">
        <v>133700</v>
      </c>
      <c r="EW211" s="78">
        <v>109000</v>
      </c>
      <c r="EX211" s="78">
        <v>135300</v>
      </c>
      <c r="EY211" s="78">
        <v>139700</v>
      </c>
      <c r="EZ211" s="78">
        <v>186800</v>
      </c>
      <c r="FA211" s="78">
        <v>262000</v>
      </c>
      <c r="FB211" s="78">
        <v>234100</v>
      </c>
      <c r="FC211" s="78">
        <v>216600</v>
      </c>
      <c r="FD211" s="78">
        <v>207900</v>
      </c>
      <c r="FE211" s="78">
        <v>461700</v>
      </c>
      <c r="FF211" s="78">
        <v>307800</v>
      </c>
      <c r="FG211" s="78">
        <v>207500</v>
      </c>
      <c r="FH211" s="78">
        <v>314000</v>
      </c>
      <c r="FI211" s="78">
        <v>255000</v>
      </c>
      <c r="FJ211" s="78">
        <v>231100</v>
      </c>
      <c r="FK211" s="78">
        <v>337100</v>
      </c>
      <c r="FL211" s="78">
        <v>387300</v>
      </c>
      <c r="FM211" s="78">
        <v>267600</v>
      </c>
      <c r="FN211" s="78">
        <v>263300</v>
      </c>
      <c r="FO211" s="78">
        <v>342700</v>
      </c>
      <c r="FP211" s="78">
        <v>267200</v>
      </c>
      <c r="FQ211" s="78">
        <v>236900</v>
      </c>
      <c r="FR211" s="78">
        <v>259900</v>
      </c>
      <c r="FS211" s="78">
        <v>294100</v>
      </c>
      <c r="FT211" s="78">
        <v>441900</v>
      </c>
      <c r="FU211" s="78">
        <v>229700</v>
      </c>
      <c r="FV211" s="78">
        <v>244800</v>
      </c>
      <c r="FW211" s="78">
        <v>236200</v>
      </c>
      <c r="FX211" s="78">
        <v>273800</v>
      </c>
      <c r="FY211" s="78">
        <v>656700</v>
      </c>
      <c r="FZ211" s="78">
        <v>859600</v>
      </c>
      <c r="GA211" s="78">
        <v>235600</v>
      </c>
      <c r="GB211" s="78">
        <v>236100</v>
      </c>
      <c r="GC211" s="78">
        <v>220200</v>
      </c>
      <c r="GD211" s="78">
        <v>229500</v>
      </c>
      <c r="GE211" s="78">
        <v>241300</v>
      </c>
      <c r="GF211" s="78">
        <v>417100</v>
      </c>
      <c r="GG211" s="78">
        <v>445500</v>
      </c>
      <c r="GH211" s="78">
        <v>241200</v>
      </c>
      <c r="GI211" s="78">
        <v>287700</v>
      </c>
      <c r="GJ211" s="78">
        <v>245600</v>
      </c>
      <c r="GK211" s="78">
        <v>219800</v>
      </c>
      <c r="GL211" s="78">
        <v>251100</v>
      </c>
      <c r="GM211" s="78">
        <v>254700</v>
      </c>
      <c r="GN211" s="78">
        <v>182300</v>
      </c>
      <c r="GO211" s="78">
        <v>216000</v>
      </c>
      <c r="GP211" s="78">
        <v>300500</v>
      </c>
      <c r="GQ211" s="78">
        <v>249400</v>
      </c>
      <c r="GR211" s="78">
        <v>312000</v>
      </c>
      <c r="GS211" s="78">
        <v>240000</v>
      </c>
      <c r="GT211" s="78">
        <v>343700</v>
      </c>
      <c r="GU211" s="78">
        <v>517500</v>
      </c>
      <c r="GV211" s="78">
        <v>432400</v>
      </c>
      <c r="GW211" s="78">
        <v>386700</v>
      </c>
      <c r="GX211" s="78">
        <v>473400</v>
      </c>
      <c r="GY211" s="78">
        <v>528900</v>
      </c>
      <c r="GZ211" s="78">
        <v>824100</v>
      </c>
      <c r="HA211" s="78">
        <v>768200</v>
      </c>
      <c r="HB211" s="78">
        <v>543200</v>
      </c>
      <c r="HC211" s="78">
        <v>445900</v>
      </c>
      <c r="HD211" s="78">
        <v>432000</v>
      </c>
      <c r="HE211" s="78">
        <v>388400</v>
      </c>
      <c r="HF211" s="78">
        <v>551000</v>
      </c>
      <c r="HG211" s="78">
        <v>643300</v>
      </c>
      <c r="HH211" s="78">
        <v>748600</v>
      </c>
      <c r="HI211" s="78">
        <v>704400</v>
      </c>
      <c r="HJ211" s="78">
        <v>806600</v>
      </c>
      <c r="HK211" s="78">
        <v>468600</v>
      </c>
      <c r="HL211" s="78">
        <v>410900</v>
      </c>
      <c r="HM211" s="78">
        <v>321400</v>
      </c>
      <c r="HN211" s="78">
        <v>324200</v>
      </c>
      <c r="HO211" s="78">
        <v>286900</v>
      </c>
      <c r="HP211" s="78">
        <v>317100</v>
      </c>
      <c r="HQ211" s="78">
        <v>264800</v>
      </c>
      <c r="HR211" s="78">
        <v>239800</v>
      </c>
      <c r="HS211" s="78">
        <v>232800</v>
      </c>
      <c r="HT211" s="78">
        <v>287400</v>
      </c>
      <c r="HU211" s="78">
        <v>343700</v>
      </c>
      <c r="HV211" s="78">
        <v>255500</v>
      </c>
      <c r="HW211" s="78">
        <v>226400</v>
      </c>
      <c r="HX211" s="78">
        <v>249800</v>
      </c>
      <c r="HY211" s="78">
        <v>264000</v>
      </c>
      <c r="HZ211" s="78">
        <v>197000</v>
      </c>
      <c r="IA211" s="78">
        <v>376700</v>
      </c>
      <c r="IB211" s="78">
        <v>321200</v>
      </c>
      <c r="IC211" s="78">
        <v>517900</v>
      </c>
      <c r="ID211" s="78">
        <v>389700</v>
      </c>
      <c r="IE211" s="78">
        <v>419300</v>
      </c>
      <c r="IF211" s="78">
        <v>488900</v>
      </c>
      <c r="IG211" s="78">
        <v>429100</v>
      </c>
      <c r="IH211" s="78">
        <v>363300</v>
      </c>
      <c r="II211" s="78">
        <v>560400</v>
      </c>
      <c r="IJ211" s="78">
        <v>299400</v>
      </c>
      <c r="IK211" s="78">
        <v>516800</v>
      </c>
      <c r="IL211" s="78">
        <v>663400</v>
      </c>
      <c r="IM211" s="78">
        <v>198500</v>
      </c>
      <c r="IN211" s="78">
        <v>138600</v>
      </c>
      <c r="IO211" s="78">
        <v>143200</v>
      </c>
      <c r="IP211" s="78">
        <v>187300</v>
      </c>
      <c r="IQ211" s="78">
        <v>349600</v>
      </c>
      <c r="IR211" s="78">
        <v>208200</v>
      </c>
      <c r="IS211" s="78">
        <v>160800</v>
      </c>
      <c r="IT211" s="78">
        <v>168800</v>
      </c>
    </row>
    <row r="212" spans="1:254" s="77" customFormat="1" ht="18.75" customHeight="1">
      <c r="A212" s="391" t="s">
        <v>415</v>
      </c>
      <c r="B212" s="77" t="s">
        <v>416</v>
      </c>
      <c r="C212" s="78">
        <v>1860400</v>
      </c>
      <c r="D212" s="79">
        <v>-2216600</v>
      </c>
      <c r="E212" s="78">
        <v>4077000</v>
      </c>
      <c r="F212" s="78">
        <v>3470800</v>
      </c>
      <c r="G212" s="78">
        <v>3851800</v>
      </c>
      <c r="H212" s="78">
        <v>4750600</v>
      </c>
      <c r="I212" s="78">
        <v>7218600</v>
      </c>
      <c r="J212" s="78">
        <v>4859800</v>
      </c>
      <c r="K212" s="78">
        <v>5289600</v>
      </c>
      <c r="L212" s="78">
        <v>3918100</v>
      </c>
      <c r="M212" s="78">
        <v>4647600</v>
      </c>
      <c r="N212" s="78">
        <v>3633100</v>
      </c>
      <c r="O212" s="78">
        <v>2920500</v>
      </c>
      <c r="P212" s="78">
        <v>4253200</v>
      </c>
      <c r="Q212" s="78">
        <v>5394200</v>
      </c>
      <c r="R212" s="78">
        <v>5074900</v>
      </c>
      <c r="S212" s="78">
        <v>5369900</v>
      </c>
      <c r="T212" s="78">
        <v>2986600</v>
      </c>
      <c r="U212" s="78">
        <v>3586400</v>
      </c>
      <c r="V212" s="78">
        <v>2451900</v>
      </c>
      <c r="W212" s="78">
        <v>3123700</v>
      </c>
      <c r="X212" s="78">
        <v>2773800</v>
      </c>
      <c r="Y212" s="78">
        <v>3668900</v>
      </c>
      <c r="Z212" s="78">
        <v>3488200</v>
      </c>
      <c r="AA212" s="78">
        <v>3686800</v>
      </c>
      <c r="AB212" s="78">
        <v>4074200</v>
      </c>
      <c r="AC212" s="78">
        <v>3538100</v>
      </c>
      <c r="AD212" s="78">
        <v>4177200</v>
      </c>
      <c r="AE212" s="78">
        <v>4329100</v>
      </c>
      <c r="AF212" s="78">
        <v>7388100</v>
      </c>
      <c r="AG212" s="78">
        <v>4148100</v>
      </c>
      <c r="AH212" s="78">
        <v>2958200</v>
      </c>
      <c r="AI212" s="78">
        <v>3983400</v>
      </c>
      <c r="AJ212" s="78">
        <v>3723100</v>
      </c>
      <c r="AK212" s="78">
        <v>2503900</v>
      </c>
      <c r="AL212" s="78">
        <v>3916500</v>
      </c>
      <c r="AM212" s="78">
        <v>3465300</v>
      </c>
      <c r="AN212" s="78">
        <v>3890400</v>
      </c>
      <c r="AO212" s="78">
        <v>3072600</v>
      </c>
      <c r="AP212" s="78">
        <v>3450400</v>
      </c>
      <c r="AQ212" s="78">
        <v>4711800</v>
      </c>
      <c r="AR212" s="78">
        <v>2623200</v>
      </c>
      <c r="AS212" s="78">
        <v>4145900</v>
      </c>
      <c r="AT212" s="78">
        <v>5074600</v>
      </c>
      <c r="AU212" s="78">
        <v>4621900</v>
      </c>
      <c r="AV212" s="78">
        <v>4448200</v>
      </c>
      <c r="AW212" s="78">
        <v>4360600</v>
      </c>
      <c r="AX212" s="78">
        <v>5041600</v>
      </c>
      <c r="AY212" s="78">
        <v>5212500</v>
      </c>
      <c r="AZ212" s="78">
        <v>6637600</v>
      </c>
      <c r="BA212" s="78">
        <v>7712000</v>
      </c>
      <c r="BB212" s="78">
        <v>3797500</v>
      </c>
      <c r="BC212" s="78">
        <v>3687000</v>
      </c>
      <c r="BD212" s="78">
        <v>3534300</v>
      </c>
      <c r="BE212" s="78">
        <v>3811800</v>
      </c>
      <c r="BF212" s="78">
        <v>3742400</v>
      </c>
      <c r="BG212" s="78">
        <v>3251600</v>
      </c>
      <c r="BH212" s="78">
        <v>4328700</v>
      </c>
      <c r="BI212" s="78">
        <v>4414600</v>
      </c>
      <c r="BJ212" s="78">
        <v>3372900</v>
      </c>
      <c r="BK212" s="78">
        <v>5258600</v>
      </c>
      <c r="BL212" s="78">
        <v>5453200</v>
      </c>
      <c r="BM212" s="78">
        <v>3887700</v>
      </c>
      <c r="BN212" s="78">
        <v>3103900</v>
      </c>
      <c r="BO212" s="78">
        <v>4684400</v>
      </c>
      <c r="BP212" s="78">
        <v>5448900</v>
      </c>
      <c r="BQ212" s="78">
        <v>6380200</v>
      </c>
      <c r="BR212" s="78">
        <v>2628900</v>
      </c>
      <c r="BS212" s="78">
        <v>5930400</v>
      </c>
      <c r="BT212" s="78">
        <v>3363300</v>
      </c>
      <c r="BU212" s="78">
        <v>3749900</v>
      </c>
      <c r="BV212" s="78">
        <v>2389900</v>
      </c>
      <c r="BW212" s="78">
        <v>3932200</v>
      </c>
      <c r="BX212" s="78">
        <v>4930100</v>
      </c>
      <c r="BY212" s="78">
        <v>3375600</v>
      </c>
      <c r="BZ212" s="78">
        <v>3105300</v>
      </c>
      <c r="CA212" s="78">
        <v>5111600</v>
      </c>
      <c r="CB212" s="78">
        <v>3812900</v>
      </c>
      <c r="CC212" s="78">
        <v>3779900</v>
      </c>
      <c r="CD212" s="78">
        <v>3179400</v>
      </c>
      <c r="CE212" s="78">
        <v>4180100</v>
      </c>
      <c r="CF212" s="78">
        <v>4293400</v>
      </c>
      <c r="CG212" s="78">
        <v>5222200</v>
      </c>
      <c r="CH212" s="78">
        <v>5197100</v>
      </c>
      <c r="CI212" s="78">
        <v>3898700</v>
      </c>
      <c r="CJ212" s="78">
        <v>2326500</v>
      </c>
      <c r="CK212" s="78">
        <v>2269900</v>
      </c>
      <c r="CL212" s="78">
        <v>4584000</v>
      </c>
      <c r="CM212" s="78">
        <v>6100500</v>
      </c>
      <c r="CN212" s="78">
        <v>5766200</v>
      </c>
      <c r="CO212" s="78">
        <v>6439900</v>
      </c>
      <c r="CP212" s="78">
        <v>5940800</v>
      </c>
      <c r="CQ212" s="78">
        <v>3651500</v>
      </c>
      <c r="CR212" s="78">
        <v>4521900</v>
      </c>
      <c r="CS212" s="78">
        <v>3192300</v>
      </c>
      <c r="CT212" s="78">
        <v>5922600</v>
      </c>
      <c r="CU212" s="78">
        <v>7029100</v>
      </c>
      <c r="CV212" s="78">
        <v>3873700</v>
      </c>
      <c r="CW212" s="78">
        <v>3854600</v>
      </c>
      <c r="CX212" s="78">
        <v>5565800</v>
      </c>
      <c r="CY212" s="78">
        <v>4109300</v>
      </c>
      <c r="CZ212" s="78">
        <v>4013600</v>
      </c>
      <c r="DA212" s="78">
        <v>3073900</v>
      </c>
      <c r="DB212" s="78">
        <v>4424500</v>
      </c>
      <c r="DC212" s="78">
        <v>5182700</v>
      </c>
      <c r="DD212" s="78">
        <v>4179700</v>
      </c>
      <c r="DE212" s="78">
        <v>4650300</v>
      </c>
      <c r="DF212" s="78">
        <v>5848200</v>
      </c>
      <c r="DG212" s="78">
        <v>4834800</v>
      </c>
      <c r="DH212" s="78">
        <v>4193100</v>
      </c>
      <c r="DI212" s="78">
        <v>6683400</v>
      </c>
      <c r="DJ212" s="78">
        <v>5181000</v>
      </c>
      <c r="DK212" s="78">
        <v>4863700</v>
      </c>
      <c r="DL212" s="78">
        <v>4169500</v>
      </c>
      <c r="DM212" s="78">
        <v>4349100</v>
      </c>
      <c r="DN212" s="78">
        <v>5527000</v>
      </c>
      <c r="DO212" s="78">
        <v>7302600</v>
      </c>
      <c r="DP212" s="78">
        <v>2877200</v>
      </c>
      <c r="DQ212" s="78">
        <v>3806800</v>
      </c>
      <c r="DR212" s="78">
        <v>5177800</v>
      </c>
      <c r="DS212" s="78">
        <v>4501600</v>
      </c>
      <c r="DT212" s="78">
        <v>5033900</v>
      </c>
      <c r="DU212" s="78">
        <v>5755300</v>
      </c>
      <c r="DV212" s="78">
        <v>4868100</v>
      </c>
      <c r="DW212" s="78">
        <v>6752600</v>
      </c>
      <c r="DX212" s="78">
        <v>4891900</v>
      </c>
      <c r="DY212" s="78">
        <v>5962100</v>
      </c>
      <c r="DZ212" s="78">
        <v>6465400</v>
      </c>
      <c r="EA212" s="78">
        <v>8948500</v>
      </c>
      <c r="EB212" s="78">
        <v>6221200</v>
      </c>
      <c r="EC212" s="78">
        <v>4706100</v>
      </c>
      <c r="ED212" s="78">
        <v>4939200</v>
      </c>
      <c r="EE212" s="78">
        <v>4177700</v>
      </c>
      <c r="EF212" s="78">
        <v>4631200</v>
      </c>
      <c r="EG212" s="78">
        <v>5853000</v>
      </c>
      <c r="EH212" s="78">
        <v>6369600</v>
      </c>
      <c r="EI212" s="78">
        <v>5335500</v>
      </c>
      <c r="EJ212" s="78">
        <v>3666200</v>
      </c>
      <c r="EK212" s="78">
        <v>4985200</v>
      </c>
      <c r="EL212" s="78">
        <v>5400000</v>
      </c>
      <c r="EM212" s="78">
        <v>7101100</v>
      </c>
      <c r="EN212" s="78">
        <v>7292300</v>
      </c>
      <c r="EO212" s="78">
        <v>5141400</v>
      </c>
      <c r="EP212" s="78">
        <v>6317000</v>
      </c>
      <c r="EQ212" s="78">
        <v>5151500</v>
      </c>
      <c r="ER212" s="78">
        <v>4707800</v>
      </c>
      <c r="ES212" s="78">
        <v>4844000</v>
      </c>
      <c r="ET212" s="78">
        <v>3622800</v>
      </c>
      <c r="EU212" s="78">
        <v>4637900</v>
      </c>
      <c r="EV212" s="78">
        <v>3142700</v>
      </c>
      <c r="EW212" s="78">
        <v>2360300</v>
      </c>
      <c r="EX212" s="78">
        <v>4761700</v>
      </c>
      <c r="EY212" s="78">
        <v>7388300</v>
      </c>
      <c r="EZ212" s="78">
        <v>5752100</v>
      </c>
      <c r="FA212" s="78">
        <v>12000500</v>
      </c>
      <c r="FB212" s="78">
        <v>4073100</v>
      </c>
      <c r="FC212" s="78">
        <v>3351000</v>
      </c>
      <c r="FD212" s="78">
        <v>4543700</v>
      </c>
      <c r="FE212" s="78">
        <v>4406800</v>
      </c>
      <c r="FF212" s="78">
        <v>5310800</v>
      </c>
      <c r="FG212" s="78">
        <v>2422300</v>
      </c>
      <c r="FH212" s="78">
        <v>3079900</v>
      </c>
      <c r="FI212" s="78">
        <v>3123400</v>
      </c>
      <c r="FJ212" s="78">
        <v>2521300</v>
      </c>
      <c r="FK212" s="78">
        <v>3004400</v>
      </c>
      <c r="FL212" s="78">
        <v>3370300</v>
      </c>
      <c r="FM212" s="78">
        <v>3408700</v>
      </c>
      <c r="FN212" s="78">
        <v>3913800</v>
      </c>
      <c r="FO212" s="78">
        <v>3739600</v>
      </c>
      <c r="FP212" s="78">
        <v>2855000</v>
      </c>
      <c r="FQ212" s="78">
        <v>2717400</v>
      </c>
      <c r="FR212" s="78">
        <v>6345600</v>
      </c>
      <c r="FS212" s="78">
        <v>4632200</v>
      </c>
      <c r="FT212" s="78">
        <v>10109100</v>
      </c>
      <c r="FU212" s="78">
        <v>4822800</v>
      </c>
      <c r="FV212" s="78">
        <v>4530000</v>
      </c>
      <c r="FW212" s="78">
        <v>4407600</v>
      </c>
      <c r="FX212" s="78">
        <v>3245900</v>
      </c>
      <c r="FY212" s="78">
        <v>6063400</v>
      </c>
      <c r="FZ212" s="78">
        <v>4411300</v>
      </c>
      <c r="GA212" s="78">
        <v>6094400</v>
      </c>
      <c r="GB212" s="78">
        <v>3569100</v>
      </c>
      <c r="GC212" s="78">
        <v>4297400</v>
      </c>
      <c r="GD212" s="78">
        <v>3620500</v>
      </c>
      <c r="GE212" s="78">
        <v>3467400</v>
      </c>
      <c r="GF212" s="78">
        <v>6232000</v>
      </c>
      <c r="GG212" s="78">
        <v>5274700</v>
      </c>
      <c r="GH212" s="78">
        <v>10646300</v>
      </c>
      <c r="GI212" s="78">
        <v>4755900</v>
      </c>
      <c r="GJ212" s="78">
        <v>3759800</v>
      </c>
      <c r="GK212" s="78">
        <v>3631600</v>
      </c>
      <c r="GL212" s="78">
        <v>4537800</v>
      </c>
      <c r="GM212" s="78">
        <v>3155900</v>
      </c>
      <c r="GN212" s="78">
        <v>2750800</v>
      </c>
      <c r="GO212" s="78">
        <v>2734800</v>
      </c>
      <c r="GP212" s="78">
        <v>3355500</v>
      </c>
      <c r="GQ212" s="78">
        <v>2913500</v>
      </c>
      <c r="GR212" s="78">
        <v>3072000</v>
      </c>
      <c r="GS212" s="78">
        <v>3232200</v>
      </c>
      <c r="GT212" s="78">
        <v>4179400</v>
      </c>
      <c r="GU212" s="78">
        <v>6044400</v>
      </c>
      <c r="GV212" s="78">
        <v>5953500</v>
      </c>
      <c r="GW212" s="78">
        <v>4100500</v>
      </c>
      <c r="GX212" s="78">
        <v>4380500</v>
      </c>
      <c r="GY212" s="78">
        <v>4526100</v>
      </c>
      <c r="GZ212" s="78">
        <v>5644200</v>
      </c>
      <c r="HA212" s="78">
        <v>3905200</v>
      </c>
      <c r="HB212" s="78">
        <v>4296700</v>
      </c>
      <c r="HC212" s="78">
        <v>5249400</v>
      </c>
      <c r="HD212" s="78">
        <v>4511500</v>
      </c>
      <c r="HE212" s="78">
        <v>6108100</v>
      </c>
      <c r="HF212" s="78">
        <v>6984700</v>
      </c>
      <c r="HG212" s="78">
        <v>5414600</v>
      </c>
      <c r="HH212" s="78">
        <v>4354500</v>
      </c>
      <c r="HI212" s="78">
        <v>3498000</v>
      </c>
      <c r="HJ212" s="78">
        <v>7758500</v>
      </c>
      <c r="HK212" s="78">
        <v>2968000</v>
      </c>
      <c r="HL212" s="78">
        <v>3664200</v>
      </c>
      <c r="HM212" s="78">
        <v>4644400</v>
      </c>
      <c r="HN212" s="78">
        <v>3809400</v>
      </c>
      <c r="HO212" s="78">
        <v>4590900</v>
      </c>
      <c r="HP212" s="78">
        <v>3632700</v>
      </c>
      <c r="HQ212" s="78">
        <v>7960100</v>
      </c>
      <c r="HR212" s="78">
        <v>5775200</v>
      </c>
      <c r="HS212" s="78">
        <v>3916400</v>
      </c>
      <c r="HT212" s="78">
        <v>3006600</v>
      </c>
      <c r="HU212" s="78">
        <v>3947300</v>
      </c>
      <c r="HV212" s="78">
        <v>3142300</v>
      </c>
      <c r="HW212" s="78">
        <v>3466900</v>
      </c>
      <c r="HX212" s="78">
        <v>4264200</v>
      </c>
      <c r="HY212" s="78">
        <v>11567500</v>
      </c>
      <c r="HZ212" s="78">
        <v>3574400</v>
      </c>
      <c r="IA212" s="78">
        <v>6917100</v>
      </c>
      <c r="IB212" s="78">
        <v>4073400</v>
      </c>
      <c r="IC212" s="78">
        <v>3385800</v>
      </c>
      <c r="ID212" s="78">
        <v>3852800</v>
      </c>
      <c r="IE212" s="78">
        <v>6222700</v>
      </c>
      <c r="IF212" s="78">
        <v>4911900</v>
      </c>
      <c r="IG212" s="78">
        <v>5001300</v>
      </c>
      <c r="IH212" s="78">
        <v>4131500</v>
      </c>
      <c r="II212" s="78">
        <v>3798100</v>
      </c>
      <c r="IJ212" s="78">
        <v>4968700</v>
      </c>
      <c r="IK212" s="78">
        <v>5191300</v>
      </c>
      <c r="IL212" s="78">
        <v>5436500</v>
      </c>
      <c r="IM212" s="78">
        <v>4176300</v>
      </c>
      <c r="IN212" s="78">
        <v>4597000</v>
      </c>
      <c r="IO212" s="78">
        <v>4183700</v>
      </c>
      <c r="IP212" s="78">
        <v>3493300</v>
      </c>
      <c r="IQ212" s="78">
        <v>7018200</v>
      </c>
      <c r="IR212" s="78">
        <v>12054500</v>
      </c>
      <c r="IS212" s="78">
        <v>3656300</v>
      </c>
      <c r="IT212" s="78">
        <v>4228700</v>
      </c>
    </row>
    <row r="213" spans="1:254" s="77" customFormat="1" ht="18.75" customHeight="1">
      <c r="A213" s="391" t="s">
        <v>417</v>
      </c>
      <c r="B213" s="77" t="s">
        <v>418</v>
      </c>
      <c r="C213" s="78">
        <v>5547500</v>
      </c>
      <c r="D213" s="79">
        <v>2503300</v>
      </c>
      <c r="E213" s="78">
        <v>3044200</v>
      </c>
      <c r="F213" s="78">
        <v>3792000</v>
      </c>
      <c r="G213" s="78">
        <v>2999400</v>
      </c>
      <c r="H213" s="78">
        <v>2346900</v>
      </c>
      <c r="I213" s="78">
        <v>4295100</v>
      </c>
      <c r="J213" s="78">
        <v>3479900</v>
      </c>
      <c r="K213" s="78">
        <v>4257700</v>
      </c>
      <c r="L213" s="78">
        <v>3088500</v>
      </c>
      <c r="M213" s="78">
        <v>2078700</v>
      </c>
      <c r="N213" s="78">
        <v>1455100</v>
      </c>
      <c r="O213" s="78">
        <v>1371000</v>
      </c>
      <c r="P213" s="78">
        <v>2499600</v>
      </c>
      <c r="Q213" s="78">
        <v>2123200</v>
      </c>
      <c r="R213" s="78">
        <v>3120500</v>
      </c>
      <c r="S213" s="78">
        <v>1845200</v>
      </c>
      <c r="T213" s="78">
        <v>1550900</v>
      </c>
      <c r="U213" s="78">
        <v>1895300</v>
      </c>
      <c r="V213" s="78">
        <v>2204200</v>
      </c>
      <c r="W213" s="78">
        <v>1814000</v>
      </c>
      <c r="X213" s="78">
        <v>2001400</v>
      </c>
      <c r="Y213" s="78">
        <v>2461400</v>
      </c>
      <c r="Z213" s="78">
        <v>3044900</v>
      </c>
      <c r="AA213" s="78">
        <v>2339600</v>
      </c>
      <c r="AB213" s="78">
        <v>3191200</v>
      </c>
      <c r="AC213" s="78">
        <v>2591200</v>
      </c>
      <c r="AD213" s="78">
        <v>2895400</v>
      </c>
      <c r="AE213" s="78">
        <v>1849000</v>
      </c>
      <c r="AF213" s="78">
        <v>2319000</v>
      </c>
      <c r="AG213" s="78">
        <v>3130000</v>
      </c>
      <c r="AH213" s="78">
        <v>2622700</v>
      </c>
      <c r="AI213" s="78">
        <v>2726400</v>
      </c>
      <c r="AJ213" s="78">
        <v>3320700</v>
      </c>
      <c r="AK213" s="78">
        <v>2531900</v>
      </c>
      <c r="AL213" s="78">
        <v>3844400</v>
      </c>
      <c r="AM213" s="78">
        <v>2873600</v>
      </c>
      <c r="AN213" s="78">
        <v>2611900</v>
      </c>
      <c r="AO213" s="78">
        <v>4365600</v>
      </c>
      <c r="AP213" s="78">
        <v>4237800</v>
      </c>
      <c r="AQ213" s="78">
        <v>4261100</v>
      </c>
      <c r="AR213" s="78">
        <v>3786500</v>
      </c>
      <c r="AS213" s="78">
        <v>2931600</v>
      </c>
      <c r="AT213" s="78">
        <v>2989100</v>
      </c>
      <c r="AU213" s="78">
        <v>3666000</v>
      </c>
      <c r="AV213" s="78">
        <v>2100000</v>
      </c>
      <c r="AW213" s="78">
        <v>2720300</v>
      </c>
      <c r="AX213" s="78">
        <v>3537100</v>
      </c>
      <c r="AY213" s="78">
        <v>3219800</v>
      </c>
      <c r="AZ213" s="78">
        <v>2493800</v>
      </c>
      <c r="BA213" s="78">
        <v>14244600</v>
      </c>
      <c r="BB213" s="78">
        <v>4344800</v>
      </c>
      <c r="BC213" s="78">
        <v>3310100</v>
      </c>
      <c r="BD213" s="78">
        <v>3426200</v>
      </c>
      <c r="BE213" s="78">
        <v>4334200</v>
      </c>
      <c r="BF213" s="78">
        <v>4156900</v>
      </c>
      <c r="BG213" s="78">
        <v>4153300</v>
      </c>
      <c r="BH213" s="78">
        <v>2929800</v>
      </c>
      <c r="BI213" s="78">
        <v>3039700</v>
      </c>
      <c r="BJ213" s="78">
        <v>3620100</v>
      </c>
      <c r="BK213" s="78">
        <v>4930400</v>
      </c>
      <c r="BL213" s="78">
        <v>7539400</v>
      </c>
      <c r="BM213" s="78">
        <v>4870500</v>
      </c>
      <c r="BN213" s="78">
        <v>4272400</v>
      </c>
      <c r="BO213" s="78">
        <v>3987800</v>
      </c>
      <c r="BP213" s="78">
        <v>2827400</v>
      </c>
      <c r="BQ213" s="78">
        <v>4158600</v>
      </c>
      <c r="BR213" s="78">
        <v>1771800</v>
      </c>
      <c r="BS213" s="78">
        <v>2221600</v>
      </c>
      <c r="BT213" s="78">
        <v>2085700</v>
      </c>
      <c r="BU213" s="78">
        <v>2354700</v>
      </c>
      <c r="BV213" s="78">
        <v>3952800</v>
      </c>
      <c r="BW213" s="78">
        <v>3961500</v>
      </c>
      <c r="BX213" s="78">
        <v>5223800</v>
      </c>
      <c r="BY213" s="78">
        <v>2825800</v>
      </c>
      <c r="BZ213" s="78">
        <v>1539300</v>
      </c>
      <c r="CA213" s="78">
        <v>2094100</v>
      </c>
      <c r="CB213" s="78">
        <v>1422700</v>
      </c>
      <c r="CC213" s="78">
        <v>2680600</v>
      </c>
      <c r="CD213" s="78">
        <v>2121800</v>
      </c>
      <c r="CE213" s="78">
        <v>2217900</v>
      </c>
      <c r="CF213" s="78">
        <v>2357200</v>
      </c>
      <c r="CG213" s="78">
        <v>3320100</v>
      </c>
      <c r="CH213" s="78">
        <v>3556800</v>
      </c>
      <c r="CI213" s="78">
        <v>2394500</v>
      </c>
      <c r="CJ213" s="78">
        <v>3355700</v>
      </c>
      <c r="CK213" s="78">
        <v>2668500</v>
      </c>
      <c r="CL213" s="78">
        <v>3143700</v>
      </c>
      <c r="CM213" s="78">
        <v>2542400</v>
      </c>
      <c r="CN213" s="78">
        <v>3987400</v>
      </c>
      <c r="CO213" s="78">
        <v>2618400</v>
      </c>
      <c r="CP213" s="78">
        <v>2260600</v>
      </c>
      <c r="CQ213" s="78">
        <v>2405000</v>
      </c>
      <c r="CR213" s="78">
        <v>2672700</v>
      </c>
      <c r="CS213" s="78">
        <v>3588900</v>
      </c>
      <c r="CT213" s="78">
        <v>2874900</v>
      </c>
      <c r="CU213" s="78">
        <v>2994600</v>
      </c>
      <c r="CV213" s="78">
        <v>2642300</v>
      </c>
      <c r="CW213" s="78">
        <v>2659300</v>
      </c>
      <c r="CX213" s="78">
        <v>2273500</v>
      </c>
      <c r="CY213" s="78">
        <v>2811300</v>
      </c>
      <c r="CZ213" s="78">
        <v>2973800</v>
      </c>
      <c r="DA213" s="78">
        <v>4383300</v>
      </c>
      <c r="DB213" s="78">
        <v>4630500</v>
      </c>
      <c r="DC213" s="78">
        <v>4639500</v>
      </c>
      <c r="DD213" s="78">
        <v>3378700</v>
      </c>
      <c r="DE213" s="78">
        <v>4974100</v>
      </c>
      <c r="DF213" s="78">
        <v>5034100</v>
      </c>
      <c r="DG213" s="78">
        <v>6554900</v>
      </c>
      <c r="DH213" s="78">
        <v>3540400</v>
      </c>
      <c r="DI213" s="78">
        <v>2994500</v>
      </c>
      <c r="DJ213" s="78">
        <v>4072300</v>
      </c>
      <c r="DK213" s="78">
        <v>4439100</v>
      </c>
      <c r="DL213" s="78">
        <v>3677700</v>
      </c>
      <c r="DM213" s="78">
        <v>2517400</v>
      </c>
      <c r="DN213" s="78">
        <v>2674200</v>
      </c>
      <c r="DO213" s="78">
        <v>2209400</v>
      </c>
      <c r="DP213" s="78">
        <v>2041000</v>
      </c>
      <c r="DQ213" s="78">
        <v>4327600</v>
      </c>
      <c r="DR213" s="78">
        <v>3079600</v>
      </c>
      <c r="DS213" s="78">
        <v>4119800</v>
      </c>
      <c r="DT213" s="78">
        <v>1917400</v>
      </c>
      <c r="DU213" s="78">
        <v>2804700</v>
      </c>
      <c r="DV213" s="78">
        <v>2052500</v>
      </c>
      <c r="DW213" s="78">
        <v>3164100</v>
      </c>
      <c r="DX213" s="78">
        <v>2440600</v>
      </c>
      <c r="DY213" s="78">
        <v>2475700</v>
      </c>
      <c r="DZ213" s="78">
        <v>4359300</v>
      </c>
      <c r="EA213" s="78">
        <v>3252000</v>
      </c>
      <c r="EB213" s="78">
        <v>3382400</v>
      </c>
      <c r="EC213" s="78">
        <v>3851200</v>
      </c>
      <c r="ED213" s="78">
        <v>3389300</v>
      </c>
      <c r="EE213" s="78">
        <v>2384700</v>
      </c>
      <c r="EF213" s="78">
        <v>2710300</v>
      </c>
      <c r="EG213" s="78">
        <v>5029200</v>
      </c>
      <c r="EH213" s="78">
        <v>4149100</v>
      </c>
      <c r="EI213" s="78">
        <v>3460800</v>
      </c>
      <c r="EJ213" s="78">
        <v>5043200</v>
      </c>
      <c r="EK213" s="78">
        <v>4485100</v>
      </c>
      <c r="EL213" s="78">
        <v>2871300</v>
      </c>
      <c r="EM213" s="78">
        <v>2302300</v>
      </c>
      <c r="EN213" s="78">
        <v>2564700</v>
      </c>
      <c r="EO213" s="78">
        <v>1142000</v>
      </c>
      <c r="EP213" s="78">
        <v>1902900</v>
      </c>
      <c r="EQ213" s="78">
        <v>2880600</v>
      </c>
      <c r="ER213" s="78">
        <v>1447500</v>
      </c>
      <c r="ES213" s="78">
        <v>1565100</v>
      </c>
      <c r="ET213" s="78">
        <v>821300</v>
      </c>
      <c r="EU213" s="78">
        <v>1861300</v>
      </c>
      <c r="EV213" s="78">
        <v>815200</v>
      </c>
      <c r="EW213" s="78">
        <v>970800</v>
      </c>
      <c r="EX213" s="78">
        <v>1751500</v>
      </c>
      <c r="EY213" s="78">
        <v>1523900</v>
      </c>
      <c r="EZ213" s="78">
        <v>3566500</v>
      </c>
      <c r="FA213" s="78">
        <v>1513500</v>
      </c>
      <c r="FB213" s="78">
        <v>1239300</v>
      </c>
      <c r="FC213" s="78">
        <v>906800</v>
      </c>
      <c r="FD213" s="78">
        <v>1666700</v>
      </c>
      <c r="FE213" s="78">
        <v>1066400</v>
      </c>
      <c r="FF213" s="78">
        <v>1595700</v>
      </c>
      <c r="FG213" s="78">
        <v>1050000</v>
      </c>
      <c r="FH213" s="78">
        <v>1733400</v>
      </c>
      <c r="FI213" s="78">
        <v>1574200</v>
      </c>
      <c r="FJ213" s="78">
        <v>1508200</v>
      </c>
      <c r="FK213" s="78">
        <v>1938700</v>
      </c>
      <c r="FL213" s="78">
        <v>1700600</v>
      </c>
      <c r="FM213" s="78">
        <v>1831800</v>
      </c>
      <c r="FN213" s="78">
        <v>1682400</v>
      </c>
      <c r="FO213" s="78">
        <v>2158900</v>
      </c>
      <c r="FP213" s="78">
        <v>2644900</v>
      </c>
      <c r="FQ213" s="78">
        <v>4476100</v>
      </c>
      <c r="FR213" s="78">
        <v>1453500</v>
      </c>
      <c r="FS213" s="78">
        <v>1661100</v>
      </c>
      <c r="FT213" s="78">
        <v>2066700</v>
      </c>
      <c r="FU213" s="78">
        <v>2457400</v>
      </c>
      <c r="FV213" s="78">
        <v>1211700</v>
      </c>
      <c r="FW213" s="78">
        <v>2127200</v>
      </c>
      <c r="FX213" s="78">
        <v>2393000</v>
      </c>
      <c r="FY213" s="78">
        <v>4121200</v>
      </c>
      <c r="FZ213" s="78">
        <v>2028500</v>
      </c>
      <c r="GA213" s="78">
        <v>1185300</v>
      </c>
      <c r="GB213" s="78">
        <v>1018200</v>
      </c>
      <c r="GC213" s="78">
        <v>1352100</v>
      </c>
      <c r="GD213" s="78">
        <v>1457300</v>
      </c>
      <c r="GE213" s="78">
        <v>1221100</v>
      </c>
      <c r="GF213" s="78">
        <v>2341100</v>
      </c>
      <c r="GG213" s="78">
        <v>1901400</v>
      </c>
      <c r="GH213" s="78">
        <v>1633800</v>
      </c>
      <c r="GI213" s="78">
        <v>1532000</v>
      </c>
      <c r="GJ213" s="78">
        <v>1016200</v>
      </c>
      <c r="GK213" s="78">
        <v>1083200</v>
      </c>
      <c r="GL213" s="78">
        <v>1398900</v>
      </c>
      <c r="GM213" s="78">
        <v>1849300</v>
      </c>
      <c r="GN213" s="78">
        <v>1635900</v>
      </c>
      <c r="GO213" s="78">
        <v>1615700</v>
      </c>
      <c r="GP213" s="78">
        <v>1456100</v>
      </c>
      <c r="GQ213" s="78">
        <v>1423300</v>
      </c>
      <c r="GR213" s="78">
        <v>1004600</v>
      </c>
      <c r="GS213" s="78">
        <v>1243900</v>
      </c>
      <c r="GT213" s="78">
        <v>1105100</v>
      </c>
      <c r="GU213" s="78">
        <v>2594100</v>
      </c>
      <c r="GV213" s="78">
        <v>1881400</v>
      </c>
      <c r="GW213" s="78">
        <v>3116000</v>
      </c>
      <c r="GX213" s="78">
        <v>1924500</v>
      </c>
      <c r="GY213" s="78">
        <v>3111300</v>
      </c>
      <c r="GZ213" s="78">
        <v>3461800</v>
      </c>
      <c r="HA213" s="78">
        <v>1777800</v>
      </c>
      <c r="HB213" s="78">
        <v>2861400</v>
      </c>
      <c r="HC213" s="78">
        <v>1365200</v>
      </c>
      <c r="HD213" s="78">
        <v>1182500</v>
      </c>
      <c r="HE213" s="78">
        <v>1281700</v>
      </c>
      <c r="HF213" s="78">
        <v>2348600</v>
      </c>
      <c r="HG213" s="78">
        <v>2118200</v>
      </c>
      <c r="HH213" s="78">
        <v>2058700</v>
      </c>
      <c r="HI213" s="78">
        <v>3930500</v>
      </c>
      <c r="HJ213" s="78">
        <v>3896600</v>
      </c>
      <c r="HK213" s="78">
        <v>5834000</v>
      </c>
      <c r="HL213" s="78">
        <v>1662400</v>
      </c>
      <c r="HM213" s="78">
        <v>2830500</v>
      </c>
      <c r="HN213" s="78">
        <v>3332000</v>
      </c>
      <c r="HO213" s="78">
        <v>2262000</v>
      </c>
      <c r="HP213" s="78">
        <v>1229800</v>
      </c>
      <c r="HQ213" s="78">
        <v>1721800</v>
      </c>
      <c r="HR213" s="78">
        <v>2537400</v>
      </c>
      <c r="HS213" s="78">
        <v>1779600</v>
      </c>
      <c r="HT213" s="78">
        <v>1148600</v>
      </c>
      <c r="HU213" s="78">
        <v>874600</v>
      </c>
      <c r="HV213" s="78">
        <v>654600</v>
      </c>
      <c r="HW213" s="78">
        <v>1091800</v>
      </c>
      <c r="HX213" s="78">
        <v>1069500</v>
      </c>
      <c r="HY213" s="78">
        <v>1965100</v>
      </c>
      <c r="HZ213" s="78">
        <v>1316300</v>
      </c>
      <c r="IA213" s="78">
        <v>1549700</v>
      </c>
      <c r="IB213" s="78">
        <v>1165400</v>
      </c>
      <c r="IC213" s="78">
        <v>1419700</v>
      </c>
      <c r="ID213" s="78">
        <v>2531600</v>
      </c>
      <c r="IE213" s="78">
        <v>934800</v>
      </c>
      <c r="IF213" s="78">
        <v>1128400</v>
      </c>
      <c r="IG213" s="78">
        <v>1880200</v>
      </c>
      <c r="IH213" s="78">
        <v>1092800</v>
      </c>
      <c r="II213" s="78">
        <v>701900</v>
      </c>
      <c r="IJ213" s="78">
        <v>1391100</v>
      </c>
      <c r="IK213" s="78">
        <v>1847200</v>
      </c>
      <c r="IL213" s="78">
        <v>2850500</v>
      </c>
      <c r="IM213" s="78">
        <v>1061100</v>
      </c>
      <c r="IN213" s="78">
        <v>1009600</v>
      </c>
      <c r="IO213" s="78">
        <v>886600</v>
      </c>
      <c r="IP213" s="78">
        <v>941600</v>
      </c>
      <c r="IQ213" s="78">
        <v>810600</v>
      </c>
      <c r="IR213" s="78">
        <v>701900</v>
      </c>
      <c r="IS213" s="78">
        <v>1960100</v>
      </c>
      <c r="IT213" s="78">
        <v>920600</v>
      </c>
    </row>
    <row r="214" spans="1:254" s="77" customFormat="1" ht="18.75" customHeight="1">
      <c r="A214" s="391" t="s">
        <v>419</v>
      </c>
      <c r="B214" s="77" t="s">
        <v>420</v>
      </c>
      <c r="C214" s="78">
        <v>812000</v>
      </c>
      <c r="D214" s="79">
        <v>240900</v>
      </c>
      <c r="E214" s="78">
        <v>571100</v>
      </c>
      <c r="F214" s="78">
        <v>555100</v>
      </c>
      <c r="G214" s="78">
        <v>553300</v>
      </c>
      <c r="H214" s="78">
        <v>636900</v>
      </c>
      <c r="I214" s="78">
        <v>740200</v>
      </c>
      <c r="J214" s="78">
        <v>904200</v>
      </c>
      <c r="K214" s="78">
        <v>685700</v>
      </c>
      <c r="L214" s="78">
        <v>767300</v>
      </c>
      <c r="M214" s="78">
        <v>796400</v>
      </c>
      <c r="N214" s="78">
        <v>811400</v>
      </c>
      <c r="O214" s="78">
        <v>673600</v>
      </c>
      <c r="P214" s="78">
        <v>673400</v>
      </c>
      <c r="Q214" s="78">
        <v>769300</v>
      </c>
      <c r="R214" s="78">
        <v>1404900</v>
      </c>
      <c r="S214" s="78">
        <v>878800</v>
      </c>
      <c r="T214" s="78">
        <v>1167300</v>
      </c>
      <c r="U214" s="78">
        <v>788100</v>
      </c>
      <c r="V214" s="78">
        <v>632400</v>
      </c>
      <c r="W214" s="78">
        <v>566800</v>
      </c>
      <c r="X214" s="78">
        <v>568200</v>
      </c>
      <c r="Y214" s="78">
        <v>745300</v>
      </c>
      <c r="Z214" s="78">
        <v>596200</v>
      </c>
      <c r="AA214" s="78">
        <v>921400</v>
      </c>
      <c r="AB214" s="78">
        <v>667900</v>
      </c>
      <c r="AC214" s="78">
        <v>764000</v>
      </c>
      <c r="AD214" s="78">
        <v>776800</v>
      </c>
      <c r="AE214" s="78">
        <v>1778000</v>
      </c>
      <c r="AF214" s="78">
        <v>1417400</v>
      </c>
      <c r="AG214" s="78">
        <v>1221800</v>
      </c>
      <c r="AH214" s="78">
        <v>1354100</v>
      </c>
      <c r="AI214" s="78">
        <v>1873000</v>
      </c>
      <c r="AJ214" s="78">
        <v>2340500</v>
      </c>
      <c r="AK214" s="78">
        <v>1432600</v>
      </c>
      <c r="AL214" s="78">
        <v>956000</v>
      </c>
      <c r="AM214" s="78">
        <v>1032500</v>
      </c>
      <c r="AN214" s="78">
        <v>787600</v>
      </c>
      <c r="AO214" s="78">
        <v>692700</v>
      </c>
      <c r="AP214" s="78">
        <v>1087900</v>
      </c>
      <c r="AQ214" s="78">
        <v>573300</v>
      </c>
      <c r="AR214" s="78">
        <v>821600</v>
      </c>
      <c r="AS214" s="78">
        <v>1269200</v>
      </c>
      <c r="AT214" s="78">
        <v>1835700</v>
      </c>
      <c r="AU214" s="78">
        <v>1475800</v>
      </c>
      <c r="AV214" s="78">
        <v>1880600</v>
      </c>
      <c r="AW214" s="78">
        <v>1440100</v>
      </c>
      <c r="AX214" s="78">
        <v>1713400</v>
      </c>
      <c r="AY214" s="78">
        <v>1749500</v>
      </c>
      <c r="AZ214" s="78">
        <v>1670400</v>
      </c>
      <c r="BA214" s="78">
        <v>1557800</v>
      </c>
      <c r="BB214" s="78">
        <v>1330100</v>
      </c>
      <c r="BC214" s="78">
        <v>996700</v>
      </c>
      <c r="BD214" s="78">
        <v>1133400</v>
      </c>
      <c r="BE214" s="78">
        <v>1204700</v>
      </c>
      <c r="BF214" s="78">
        <v>1344500</v>
      </c>
      <c r="BG214" s="78">
        <v>1505700</v>
      </c>
      <c r="BH214" s="78">
        <v>1943400</v>
      </c>
      <c r="BI214" s="78">
        <v>2372800</v>
      </c>
      <c r="BJ214" s="78">
        <v>1436000</v>
      </c>
      <c r="BK214" s="78">
        <v>1571100</v>
      </c>
      <c r="BL214" s="78">
        <v>3271700</v>
      </c>
      <c r="BM214" s="78">
        <v>1402800</v>
      </c>
      <c r="BN214" s="78">
        <v>1475100</v>
      </c>
      <c r="BO214" s="78">
        <v>1555200</v>
      </c>
      <c r="BP214" s="78">
        <v>1523600</v>
      </c>
      <c r="BQ214" s="78">
        <v>1249500</v>
      </c>
      <c r="BR214" s="78">
        <v>1396500</v>
      </c>
      <c r="BS214" s="78">
        <v>1578200</v>
      </c>
      <c r="BT214" s="78">
        <v>1958200</v>
      </c>
      <c r="BU214" s="78">
        <v>1730500</v>
      </c>
      <c r="BV214" s="78">
        <v>2671100</v>
      </c>
      <c r="BW214" s="78">
        <v>1792400</v>
      </c>
      <c r="BX214" s="78">
        <v>1174700</v>
      </c>
      <c r="BY214" s="78">
        <v>1252800</v>
      </c>
      <c r="BZ214" s="78">
        <v>2028900</v>
      </c>
      <c r="CA214" s="78">
        <v>2816500</v>
      </c>
      <c r="CB214" s="78">
        <v>2176400</v>
      </c>
      <c r="CC214" s="78">
        <v>1621300</v>
      </c>
      <c r="CD214" s="78">
        <v>1829200</v>
      </c>
      <c r="CE214" s="78">
        <v>2196200</v>
      </c>
      <c r="CF214" s="78">
        <v>2138600</v>
      </c>
      <c r="CG214" s="78">
        <v>1953700</v>
      </c>
      <c r="CH214" s="78">
        <v>1876600</v>
      </c>
      <c r="CI214" s="78">
        <v>1723600</v>
      </c>
      <c r="CJ214" s="78">
        <v>1002200</v>
      </c>
      <c r="CK214" s="78">
        <v>2482800</v>
      </c>
      <c r="CL214" s="78">
        <v>1475700</v>
      </c>
      <c r="CM214" s="78">
        <v>1746800</v>
      </c>
      <c r="CN214" s="78">
        <v>2268800</v>
      </c>
      <c r="CO214" s="78">
        <v>4193200</v>
      </c>
      <c r="CP214" s="78">
        <v>1214900</v>
      </c>
      <c r="CQ214" s="78">
        <v>690400</v>
      </c>
      <c r="CR214" s="78">
        <v>1056400</v>
      </c>
      <c r="CS214" s="78">
        <v>910700</v>
      </c>
      <c r="CT214" s="78">
        <v>2349400</v>
      </c>
      <c r="CU214" s="78">
        <v>1651600</v>
      </c>
      <c r="CV214" s="78">
        <v>1253400</v>
      </c>
      <c r="CW214" s="78">
        <v>1633900</v>
      </c>
      <c r="CX214" s="78">
        <v>3015200</v>
      </c>
      <c r="CY214" s="78">
        <v>2039500</v>
      </c>
      <c r="CZ214" s="78">
        <v>924700</v>
      </c>
      <c r="DA214" s="78">
        <v>1144300</v>
      </c>
      <c r="DB214" s="78">
        <v>945700</v>
      </c>
      <c r="DC214" s="78">
        <v>1048400</v>
      </c>
      <c r="DD214" s="78">
        <v>470400</v>
      </c>
      <c r="DE214" s="78">
        <v>961400</v>
      </c>
      <c r="DF214" s="78">
        <v>1294500</v>
      </c>
      <c r="DG214" s="78">
        <v>812400</v>
      </c>
      <c r="DH214" s="78">
        <v>704400</v>
      </c>
      <c r="DI214" s="78">
        <v>842700</v>
      </c>
      <c r="DJ214" s="78">
        <v>851100</v>
      </c>
      <c r="DK214" s="78">
        <v>1132600</v>
      </c>
      <c r="DL214" s="78">
        <v>852600</v>
      </c>
      <c r="DM214" s="78">
        <v>967900</v>
      </c>
      <c r="DN214" s="78">
        <v>706200</v>
      </c>
      <c r="DO214" s="78">
        <v>944900</v>
      </c>
      <c r="DP214" s="78">
        <v>1226800</v>
      </c>
      <c r="DQ214" s="78">
        <v>541600</v>
      </c>
      <c r="DR214" s="78">
        <v>647900</v>
      </c>
      <c r="DS214" s="78">
        <v>867400</v>
      </c>
      <c r="DT214" s="78">
        <v>633900</v>
      </c>
      <c r="DU214" s="78">
        <v>1586400</v>
      </c>
      <c r="DV214" s="78">
        <v>484100</v>
      </c>
      <c r="DW214" s="78">
        <v>416400</v>
      </c>
      <c r="DX214" s="78">
        <v>637100</v>
      </c>
      <c r="DY214" s="78">
        <v>523400</v>
      </c>
      <c r="DZ214" s="78">
        <v>547900</v>
      </c>
      <c r="EA214" s="78">
        <v>379100</v>
      </c>
      <c r="EB214" s="78">
        <v>429000</v>
      </c>
      <c r="EC214" s="78">
        <v>476800</v>
      </c>
      <c r="ED214" s="78">
        <v>604200</v>
      </c>
      <c r="EE214" s="78">
        <v>541400</v>
      </c>
      <c r="EF214" s="78">
        <v>426700</v>
      </c>
      <c r="EG214" s="78">
        <v>479400</v>
      </c>
      <c r="EH214" s="78">
        <v>545800</v>
      </c>
      <c r="EI214" s="78">
        <v>907300</v>
      </c>
      <c r="EJ214" s="78">
        <v>752500</v>
      </c>
      <c r="EK214" s="78">
        <v>1067000</v>
      </c>
      <c r="EL214" s="78">
        <v>985800</v>
      </c>
      <c r="EM214" s="78">
        <v>671800</v>
      </c>
      <c r="EN214" s="78">
        <v>736300</v>
      </c>
      <c r="EO214" s="78">
        <v>534600</v>
      </c>
      <c r="EP214" s="78">
        <v>450500</v>
      </c>
      <c r="EQ214" s="78">
        <v>723800</v>
      </c>
      <c r="ER214" s="78">
        <v>657700</v>
      </c>
      <c r="ES214" s="78">
        <v>923300</v>
      </c>
      <c r="ET214" s="78">
        <v>405000</v>
      </c>
      <c r="EU214" s="78">
        <v>438600</v>
      </c>
      <c r="EV214" s="78">
        <v>470800</v>
      </c>
      <c r="EW214" s="78">
        <v>402100</v>
      </c>
      <c r="EX214" s="78">
        <v>1126600</v>
      </c>
      <c r="EY214" s="78">
        <v>725300</v>
      </c>
      <c r="EZ214" s="78">
        <v>558300</v>
      </c>
      <c r="FA214" s="78">
        <v>525100</v>
      </c>
      <c r="FB214" s="78">
        <v>1156600</v>
      </c>
      <c r="FC214" s="78">
        <v>632400</v>
      </c>
      <c r="FD214" s="78">
        <v>770700</v>
      </c>
      <c r="FE214" s="78">
        <v>1081900</v>
      </c>
      <c r="FF214" s="78">
        <v>1232500</v>
      </c>
      <c r="FG214" s="78">
        <v>772800</v>
      </c>
      <c r="FH214" s="78">
        <v>896100</v>
      </c>
      <c r="FI214" s="78">
        <v>345300</v>
      </c>
      <c r="FJ214" s="78">
        <v>604700</v>
      </c>
      <c r="FK214" s="78">
        <v>476200</v>
      </c>
      <c r="FL214" s="78">
        <v>343400</v>
      </c>
      <c r="FM214" s="78">
        <v>442800</v>
      </c>
      <c r="FN214" s="78">
        <v>340000</v>
      </c>
      <c r="FO214" s="78">
        <v>320100</v>
      </c>
      <c r="FP214" s="78">
        <v>321500</v>
      </c>
      <c r="FQ214" s="78">
        <v>311100</v>
      </c>
      <c r="FR214" s="78">
        <v>424400</v>
      </c>
      <c r="FS214" s="78">
        <v>590400</v>
      </c>
      <c r="FT214" s="78">
        <v>565200</v>
      </c>
      <c r="FU214" s="78">
        <v>436500</v>
      </c>
      <c r="FV214" s="78">
        <v>372700</v>
      </c>
      <c r="FW214" s="78">
        <v>432500</v>
      </c>
      <c r="FX214" s="78">
        <v>501300</v>
      </c>
      <c r="FY214" s="78">
        <v>515600</v>
      </c>
      <c r="FZ214" s="78">
        <v>648700</v>
      </c>
      <c r="GA214" s="78">
        <v>603800</v>
      </c>
      <c r="GB214" s="78">
        <v>1109300</v>
      </c>
      <c r="GC214" s="78">
        <v>441600</v>
      </c>
      <c r="GD214" s="78">
        <v>434400</v>
      </c>
      <c r="GE214" s="78">
        <v>378000</v>
      </c>
      <c r="GF214" s="78">
        <v>698500</v>
      </c>
      <c r="GG214" s="78">
        <v>582900</v>
      </c>
      <c r="GH214" s="78">
        <v>490100</v>
      </c>
      <c r="GI214" s="78">
        <v>459900</v>
      </c>
      <c r="GJ214" s="78">
        <v>608800</v>
      </c>
      <c r="GK214" s="78">
        <v>736300</v>
      </c>
      <c r="GL214" s="78">
        <v>473500</v>
      </c>
      <c r="GM214" s="78">
        <v>724200</v>
      </c>
      <c r="GN214" s="78">
        <v>760400</v>
      </c>
      <c r="GO214" s="78">
        <v>475100</v>
      </c>
      <c r="GP214" s="78">
        <v>542600</v>
      </c>
      <c r="GQ214" s="78">
        <v>462100</v>
      </c>
      <c r="GR214" s="78">
        <v>1007800</v>
      </c>
      <c r="GS214" s="78">
        <v>654300</v>
      </c>
      <c r="GT214" s="78">
        <v>1100900</v>
      </c>
      <c r="GU214" s="78">
        <v>879300</v>
      </c>
      <c r="GV214" s="78">
        <v>744600</v>
      </c>
      <c r="GW214" s="78">
        <v>1135500</v>
      </c>
      <c r="GX214" s="78">
        <v>819000</v>
      </c>
      <c r="GY214" s="78">
        <v>1493500</v>
      </c>
      <c r="GZ214" s="78">
        <v>3120000</v>
      </c>
      <c r="HA214" s="78">
        <v>811500</v>
      </c>
      <c r="HB214" s="78">
        <v>561600</v>
      </c>
      <c r="HC214" s="78">
        <v>925900</v>
      </c>
      <c r="HD214" s="78">
        <v>777200</v>
      </c>
      <c r="HE214" s="78">
        <v>1022100</v>
      </c>
      <c r="HF214" s="78">
        <v>780300</v>
      </c>
      <c r="HG214" s="78">
        <v>1197100</v>
      </c>
      <c r="HH214" s="78">
        <v>691100</v>
      </c>
      <c r="HI214" s="78">
        <v>956600</v>
      </c>
      <c r="HJ214" s="78">
        <v>2765200</v>
      </c>
      <c r="HK214" s="78">
        <v>1139600</v>
      </c>
      <c r="HL214" s="78">
        <v>1329700</v>
      </c>
      <c r="HM214" s="78">
        <v>2265200</v>
      </c>
      <c r="HN214" s="78">
        <v>1218200</v>
      </c>
      <c r="HO214" s="78">
        <v>725700</v>
      </c>
      <c r="HP214" s="78">
        <v>799400</v>
      </c>
      <c r="HQ214" s="78">
        <v>1176500</v>
      </c>
      <c r="HR214" s="78">
        <v>1765600</v>
      </c>
      <c r="HS214" s="78">
        <v>727500</v>
      </c>
      <c r="HT214" s="78">
        <v>1301700</v>
      </c>
      <c r="HU214" s="78">
        <v>1354200</v>
      </c>
      <c r="HV214" s="78">
        <v>616300</v>
      </c>
      <c r="HW214" s="78">
        <v>664700</v>
      </c>
      <c r="HX214" s="78">
        <v>785400</v>
      </c>
      <c r="HY214" s="78">
        <v>2203000</v>
      </c>
      <c r="HZ214" s="78">
        <v>2735200</v>
      </c>
      <c r="IA214" s="78">
        <v>774100</v>
      </c>
      <c r="IB214" s="78">
        <v>860500</v>
      </c>
      <c r="IC214" s="78">
        <v>829700</v>
      </c>
      <c r="ID214" s="78">
        <v>486800</v>
      </c>
      <c r="IE214" s="78">
        <v>999500</v>
      </c>
      <c r="IF214" s="78">
        <v>535000</v>
      </c>
      <c r="IG214" s="78">
        <v>765800</v>
      </c>
      <c r="IH214" s="78">
        <v>992600</v>
      </c>
      <c r="II214" s="78">
        <v>491800</v>
      </c>
      <c r="IJ214" s="78">
        <v>933600</v>
      </c>
      <c r="IK214" s="78">
        <v>1227800</v>
      </c>
      <c r="IL214" s="78">
        <v>2764800</v>
      </c>
      <c r="IM214" s="78">
        <v>586500</v>
      </c>
      <c r="IN214" s="78">
        <v>359900</v>
      </c>
      <c r="IO214" s="78">
        <v>543500</v>
      </c>
      <c r="IP214" s="78">
        <v>325000</v>
      </c>
      <c r="IQ214" s="78">
        <v>718600</v>
      </c>
      <c r="IR214" s="78">
        <v>391000</v>
      </c>
      <c r="IS214" s="78">
        <v>418800</v>
      </c>
      <c r="IT214" s="78">
        <v>486300</v>
      </c>
    </row>
    <row r="215" spans="1:254" s="77" customFormat="1" ht="18.75" customHeight="1">
      <c r="A215" s="391" t="s">
        <v>421</v>
      </c>
      <c r="B215" s="77" t="s">
        <v>422</v>
      </c>
      <c r="C215" s="78">
        <v>3789100</v>
      </c>
      <c r="D215" s="79">
        <v>-2976800</v>
      </c>
      <c r="E215" s="78">
        <v>6765900</v>
      </c>
      <c r="F215" s="78">
        <v>10315000</v>
      </c>
      <c r="G215" s="78">
        <v>11196600</v>
      </c>
      <c r="H215" s="78">
        <v>20470200</v>
      </c>
      <c r="I215" s="78">
        <v>3715000</v>
      </c>
      <c r="J215" s="78">
        <v>14208400</v>
      </c>
      <c r="K215" s="78">
        <v>13158400</v>
      </c>
      <c r="L215" s="78">
        <v>10584600</v>
      </c>
      <c r="M215" s="78">
        <v>6117600</v>
      </c>
      <c r="N215" s="78">
        <v>8822800</v>
      </c>
      <c r="O215" s="78">
        <v>8184700</v>
      </c>
      <c r="P215" s="78">
        <v>11203300</v>
      </c>
      <c r="Q215" s="78">
        <v>11240100</v>
      </c>
      <c r="R215" s="78">
        <v>11689200</v>
      </c>
      <c r="S215" s="78">
        <v>9118100</v>
      </c>
      <c r="T215" s="78">
        <v>8823300</v>
      </c>
      <c r="U215" s="78">
        <v>13282000</v>
      </c>
      <c r="V215" s="78">
        <v>9452700</v>
      </c>
      <c r="W215" s="78">
        <v>9336700</v>
      </c>
      <c r="X215" s="78">
        <v>10477400</v>
      </c>
      <c r="Y215" s="78">
        <v>13708200</v>
      </c>
      <c r="Z215" s="78">
        <v>14299000</v>
      </c>
      <c r="AA215" s="78">
        <v>11643300</v>
      </c>
      <c r="AB215" s="78">
        <v>16061700</v>
      </c>
      <c r="AC215" s="78">
        <v>18343300</v>
      </c>
      <c r="AD215" s="78">
        <v>16448300</v>
      </c>
      <c r="AE215" s="78">
        <v>12658800</v>
      </c>
      <c r="AF215" s="78">
        <v>17869700</v>
      </c>
      <c r="AG215" s="78">
        <v>14190200</v>
      </c>
      <c r="AH215" s="78">
        <v>16212100</v>
      </c>
      <c r="AI215" s="78">
        <v>24122900</v>
      </c>
      <c r="AJ215" s="78">
        <v>12373700</v>
      </c>
      <c r="AK215" s="78">
        <v>13849300</v>
      </c>
      <c r="AL215" s="78">
        <v>16565200</v>
      </c>
      <c r="AM215" s="78">
        <v>14399900</v>
      </c>
      <c r="AN215" s="78">
        <v>12296100</v>
      </c>
      <c r="AO215" s="78">
        <v>12023600</v>
      </c>
      <c r="AP215" s="78">
        <v>11714100</v>
      </c>
      <c r="AQ215" s="78">
        <v>16282100</v>
      </c>
      <c r="AR215" s="78">
        <v>9323500</v>
      </c>
      <c r="AS215" s="78">
        <v>14321600</v>
      </c>
      <c r="AT215" s="78">
        <v>20489300</v>
      </c>
      <c r="AU215" s="78">
        <v>13293300</v>
      </c>
      <c r="AV215" s="78">
        <v>10487900</v>
      </c>
      <c r="AW215" s="78">
        <v>13402400</v>
      </c>
      <c r="AX215" s="78">
        <v>16005500</v>
      </c>
      <c r="AY215" s="78">
        <v>11490500</v>
      </c>
      <c r="AZ215" s="78">
        <v>10463800</v>
      </c>
      <c r="BA215" s="78">
        <v>22141600</v>
      </c>
      <c r="BB215" s="78">
        <v>10582200</v>
      </c>
      <c r="BC215" s="78">
        <v>10089200</v>
      </c>
      <c r="BD215" s="78">
        <v>10358400</v>
      </c>
      <c r="BE215" s="78">
        <v>11042100</v>
      </c>
      <c r="BF215" s="78">
        <v>10734700</v>
      </c>
      <c r="BG215" s="78">
        <v>9240900</v>
      </c>
      <c r="BH215" s="78">
        <v>8845800</v>
      </c>
      <c r="BI215" s="78">
        <v>6087000</v>
      </c>
      <c r="BJ215" s="78">
        <v>7607300</v>
      </c>
      <c r="BK215" s="78">
        <v>14918100</v>
      </c>
      <c r="BL215" s="78">
        <v>13884900</v>
      </c>
      <c r="BM215" s="78">
        <v>14747200</v>
      </c>
      <c r="BN215" s="78">
        <v>11139600</v>
      </c>
      <c r="BO215" s="78">
        <v>11236300</v>
      </c>
      <c r="BP215" s="78">
        <v>11707600</v>
      </c>
      <c r="BQ215" s="78">
        <v>17088700</v>
      </c>
      <c r="BR215" s="78">
        <v>12213500</v>
      </c>
      <c r="BS215" s="78">
        <v>14720800</v>
      </c>
      <c r="BT215" s="78">
        <v>7892400</v>
      </c>
      <c r="BU215" s="78">
        <v>13460700</v>
      </c>
      <c r="BV215" s="78">
        <v>8440700</v>
      </c>
      <c r="BW215" s="78">
        <v>9092000</v>
      </c>
      <c r="BX215" s="78">
        <v>6724200</v>
      </c>
      <c r="BY215" s="78">
        <v>9019000</v>
      </c>
      <c r="BZ215" s="78">
        <v>8048600</v>
      </c>
      <c r="CA215" s="78">
        <v>8182500</v>
      </c>
      <c r="CB215" s="78">
        <v>8106200</v>
      </c>
      <c r="CC215" s="78">
        <v>7239700</v>
      </c>
      <c r="CD215" s="78">
        <v>8035400</v>
      </c>
      <c r="CE215" s="78">
        <v>5818900</v>
      </c>
      <c r="CF215" s="78">
        <v>9024600</v>
      </c>
      <c r="CG215" s="78">
        <v>11551100</v>
      </c>
      <c r="CH215" s="78">
        <v>12023300</v>
      </c>
      <c r="CI215" s="78">
        <v>8029600</v>
      </c>
      <c r="CJ215" s="78">
        <v>5743100</v>
      </c>
      <c r="CK215" s="78">
        <v>5918600</v>
      </c>
      <c r="CL215" s="78">
        <v>9531200</v>
      </c>
      <c r="CM215" s="78">
        <v>11963200</v>
      </c>
      <c r="CN215" s="78">
        <v>12089700</v>
      </c>
      <c r="CO215" s="78">
        <v>10835700</v>
      </c>
      <c r="CP215" s="78">
        <v>9725700</v>
      </c>
      <c r="CQ215" s="78">
        <v>9350500</v>
      </c>
      <c r="CR215" s="78">
        <v>9213600</v>
      </c>
      <c r="CS215" s="78">
        <v>7120100</v>
      </c>
      <c r="CT215" s="78">
        <v>8440400</v>
      </c>
      <c r="CU215" s="78">
        <v>12098400</v>
      </c>
      <c r="CV215" s="78">
        <v>8246900</v>
      </c>
      <c r="CW215" s="78">
        <v>8265700</v>
      </c>
      <c r="CX215" s="78">
        <v>7090800</v>
      </c>
      <c r="CY215" s="78">
        <v>7357600</v>
      </c>
      <c r="CZ215" s="78">
        <v>8792000</v>
      </c>
      <c r="DA215" s="78">
        <v>9931400</v>
      </c>
      <c r="DB215" s="78">
        <v>8852800</v>
      </c>
      <c r="DC215" s="78">
        <v>16312700</v>
      </c>
      <c r="DD215" s="78">
        <v>6981000</v>
      </c>
      <c r="DE215" s="78">
        <v>10591500</v>
      </c>
      <c r="DF215" s="78">
        <v>8933900</v>
      </c>
      <c r="DG215" s="78">
        <v>9589800</v>
      </c>
      <c r="DH215" s="78">
        <v>7657500</v>
      </c>
      <c r="DI215" s="78">
        <v>10678200</v>
      </c>
      <c r="DJ215" s="78">
        <v>8442100</v>
      </c>
      <c r="DK215" s="78">
        <v>8957700</v>
      </c>
      <c r="DL215" s="78">
        <v>9282500</v>
      </c>
      <c r="DM215" s="78">
        <v>8147600</v>
      </c>
      <c r="DN215" s="78">
        <v>9617600</v>
      </c>
      <c r="DO215" s="78">
        <v>9435500</v>
      </c>
      <c r="DP215" s="78">
        <v>6328500</v>
      </c>
      <c r="DQ215" s="78">
        <v>5891200</v>
      </c>
      <c r="DR215" s="78">
        <v>12833200</v>
      </c>
      <c r="DS215" s="78">
        <v>13919600</v>
      </c>
      <c r="DT215" s="78">
        <v>10417500</v>
      </c>
      <c r="DU215" s="78">
        <v>11371300</v>
      </c>
      <c r="DV215" s="78">
        <v>12579300</v>
      </c>
      <c r="DW215" s="78">
        <v>27401200</v>
      </c>
      <c r="DX215" s="78">
        <v>9711800</v>
      </c>
      <c r="DY215" s="78">
        <v>8182300</v>
      </c>
      <c r="DZ215" s="78">
        <v>8835500</v>
      </c>
      <c r="EA215" s="78">
        <v>9636400</v>
      </c>
      <c r="EB215" s="78">
        <v>9261800</v>
      </c>
      <c r="EC215" s="78">
        <v>9868000</v>
      </c>
      <c r="ED215" s="78">
        <v>9823500</v>
      </c>
      <c r="EE215" s="78">
        <v>12169600</v>
      </c>
      <c r="EF215" s="78">
        <v>9363700</v>
      </c>
      <c r="EG215" s="78">
        <v>9472900</v>
      </c>
      <c r="EH215" s="78">
        <v>8719600</v>
      </c>
      <c r="EI215" s="78">
        <v>10241000</v>
      </c>
      <c r="EJ215" s="78">
        <v>13259700</v>
      </c>
      <c r="EK215" s="78">
        <v>14029900</v>
      </c>
      <c r="EL215" s="78">
        <v>11778700</v>
      </c>
      <c r="EM215" s="78">
        <v>12090700</v>
      </c>
      <c r="EN215" s="78">
        <v>12184200</v>
      </c>
      <c r="EO215" s="78">
        <v>7438600</v>
      </c>
      <c r="EP215" s="78">
        <v>8347200</v>
      </c>
      <c r="EQ215" s="78">
        <v>7254200</v>
      </c>
      <c r="ER215" s="78">
        <v>8445200</v>
      </c>
      <c r="ES215" s="78">
        <v>10179800</v>
      </c>
      <c r="ET215" s="78">
        <v>6641300</v>
      </c>
      <c r="EU215" s="78">
        <v>7034300</v>
      </c>
      <c r="EV215" s="78">
        <v>4082400</v>
      </c>
      <c r="EW215" s="78">
        <v>6396600</v>
      </c>
      <c r="EX215" s="78">
        <v>8617600</v>
      </c>
      <c r="EY215" s="78">
        <v>5335900</v>
      </c>
      <c r="EZ215" s="78">
        <v>10095400</v>
      </c>
      <c r="FA215" s="78">
        <v>13553000</v>
      </c>
      <c r="FB215" s="78">
        <v>8376000</v>
      </c>
      <c r="FC215" s="78">
        <v>12418900</v>
      </c>
      <c r="FD215" s="78">
        <v>11605600</v>
      </c>
      <c r="FE215" s="78">
        <v>13906300</v>
      </c>
      <c r="FF215" s="78">
        <v>26411200</v>
      </c>
      <c r="FG215" s="78">
        <v>21512200</v>
      </c>
      <c r="FH215" s="78">
        <v>13313300</v>
      </c>
      <c r="FI215" s="78">
        <v>8007200</v>
      </c>
      <c r="FJ215" s="78">
        <v>7370400</v>
      </c>
      <c r="FK215" s="78">
        <v>6328700</v>
      </c>
      <c r="FL215" s="78">
        <v>6564300</v>
      </c>
      <c r="FM215" s="78">
        <v>14336800</v>
      </c>
      <c r="FN215" s="78">
        <v>11839800</v>
      </c>
      <c r="FO215" s="78">
        <v>10059600</v>
      </c>
      <c r="FP215" s="78">
        <v>11791300</v>
      </c>
      <c r="FQ215" s="78">
        <v>15383300</v>
      </c>
      <c r="FR215" s="78">
        <v>10647100</v>
      </c>
      <c r="FS215" s="78">
        <v>6419700</v>
      </c>
      <c r="FT215" s="78">
        <v>10766300</v>
      </c>
      <c r="FU215" s="78">
        <v>7573100</v>
      </c>
      <c r="FV215" s="78">
        <v>7209200</v>
      </c>
      <c r="FW215" s="78">
        <v>7844300</v>
      </c>
      <c r="FX215" s="78">
        <v>11067700</v>
      </c>
      <c r="FY215" s="78">
        <v>11059100</v>
      </c>
      <c r="FZ215" s="78">
        <v>7509000</v>
      </c>
      <c r="GA215" s="78">
        <v>9502500</v>
      </c>
      <c r="GB215" s="78">
        <v>5569500</v>
      </c>
      <c r="GC215" s="78">
        <v>5342100</v>
      </c>
      <c r="GD215" s="78">
        <v>6628100</v>
      </c>
      <c r="GE215" s="78">
        <v>8222500</v>
      </c>
      <c r="GF215" s="78">
        <v>15044700</v>
      </c>
      <c r="GG215" s="78">
        <v>18289900</v>
      </c>
      <c r="GH215" s="78">
        <v>29663300</v>
      </c>
      <c r="GI215" s="78">
        <v>11619900</v>
      </c>
      <c r="GJ215" s="78">
        <v>12716500</v>
      </c>
      <c r="GK215" s="78">
        <v>6748300</v>
      </c>
      <c r="GL215" s="78">
        <v>7097000</v>
      </c>
      <c r="GM215" s="78">
        <v>5366700</v>
      </c>
      <c r="GN215" s="78">
        <v>7922800</v>
      </c>
      <c r="GO215" s="78">
        <v>9840800</v>
      </c>
      <c r="GP215" s="78">
        <v>7232800</v>
      </c>
      <c r="GQ215" s="78">
        <v>7466600</v>
      </c>
      <c r="GR215" s="78">
        <v>6869900</v>
      </c>
      <c r="GS215" s="78">
        <v>10676200</v>
      </c>
      <c r="GT215" s="78">
        <v>7770400</v>
      </c>
      <c r="GU215" s="78">
        <v>13187500</v>
      </c>
      <c r="GV215" s="78">
        <v>15775100</v>
      </c>
      <c r="GW215" s="78">
        <v>18614400</v>
      </c>
      <c r="GX215" s="78">
        <v>8295500</v>
      </c>
      <c r="GY215" s="78">
        <v>15543300</v>
      </c>
      <c r="GZ215" s="78">
        <v>15079300</v>
      </c>
      <c r="HA215" s="78">
        <v>15470100</v>
      </c>
      <c r="HB215" s="78">
        <v>7465100</v>
      </c>
      <c r="HC215" s="78">
        <v>6008700</v>
      </c>
      <c r="HD215" s="78">
        <v>6178900</v>
      </c>
      <c r="HE215" s="78">
        <v>7092500</v>
      </c>
      <c r="HF215" s="78">
        <v>8175000</v>
      </c>
      <c r="HG215" s="78">
        <v>9722500</v>
      </c>
      <c r="HH215" s="78">
        <v>17454800</v>
      </c>
      <c r="HI215" s="78">
        <v>9732800</v>
      </c>
      <c r="HJ215" s="78">
        <v>13712500</v>
      </c>
      <c r="HK215" s="78">
        <v>11394500</v>
      </c>
      <c r="HL215" s="78">
        <v>6875000</v>
      </c>
      <c r="HM215" s="78">
        <v>7361700</v>
      </c>
      <c r="HN215" s="78">
        <v>8474600</v>
      </c>
      <c r="HO215" s="78">
        <v>6358100</v>
      </c>
      <c r="HP215" s="78">
        <v>5762300</v>
      </c>
      <c r="HQ215" s="78">
        <v>6264700</v>
      </c>
      <c r="HR215" s="78">
        <v>6733300</v>
      </c>
      <c r="HS215" s="78">
        <v>5876000</v>
      </c>
      <c r="HT215" s="78">
        <v>5982000</v>
      </c>
      <c r="HU215" s="78">
        <v>6883200</v>
      </c>
      <c r="HV215" s="78">
        <v>5382800</v>
      </c>
      <c r="HW215" s="78">
        <v>6817900</v>
      </c>
      <c r="HX215" s="78">
        <v>7411300</v>
      </c>
      <c r="HY215" s="78">
        <v>6934000</v>
      </c>
      <c r="HZ215" s="78">
        <v>6793200</v>
      </c>
      <c r="IA215" s="78">
        <v>8472400</v>
      </c>
      <c r="IB215" s="78">
        <v>4289100</v>
      </c>
      <c r="IC215" s="78">
        <v>6425600</v>
      </c>
      <c r="ID215" s="78">
        <v>5927600</v>
      </c>
      <c r="IE215" s="78">
        <v>7052100</v>
      </c>
      <c r="IF215" s="78">
        <v>5986000</v>
      </c>
      <c r="IG215" s="78">
        <v>7364700</v>
      </c>
      <c r="IH215" s="78">
        <v>6640000</v>
      </c>
      <c r="II215" s="78">
        <v>7755200</v>
      </c>
      <c r="IJ215" s="78">
        <v>6868600</v>
      </c>
      <c r="IK215" s="78">
        <v>8279500</v>
      </c>
      <c r="IL215" s="78">
        <v>7525700</v>
      </c>
      <c r="IM215" s="78">
        <v>5843200</v>
      </c>
      <c r="IN215" s="78">
        <v>7677700</v>
      </c>
      <c r="IO215" s="78">
        <v>6824400</v>
      </c>
      <c r="IP215" s="78">
        <v>10212400</v>
      </c>
      <c r="IQ215" s="78">
        <v>9995200</v>
      </c>
      <c r="IR215" s="78">
        <v>14379900</v>
      </c>
      <c r="IS215" s="78">
        <v>9762900</v>
      </c>
      <c r="IT215" s="78">
        <v>7924900</v>
      </c>
    </row>
    <row r="216" spans="1:254" s="77" customFormat="1" ht="18.75" customHeight="1">
      <c r="A216" s="391" t="s">
        <v>423</v>
      </c>
      <c r="B216" s="77" t="s">
        <v>424</v>
      </c>
      <c r="C216" s="78">
        <v>190700</v>
      </c>
      <c r="D216" s="79">
        <v>-349700</v>
      </c>
      <c r="E216" s="78">
        <v>540400</v>
      </c>
      <c r="F216" s="78">
        <v>726800</v>
      </c>
      <c r="G216" s="78">
        <v>593000</v>
      </c>
      <c r="H216" s="78">
        <v>370600</v>
      </c>
      <c r="I216" s="78">
        <v>366500</v>
      </c>
      <c r="J216" s="78">
        <v>312300</v>
      </c>
      <c r="K216" s="78">
        <v>368800</v>
      </c>
      <c r="L216" s="78">
        <v>513100</v>
      </c>
      <c r="M216" s="78">
        <v>245300</v>
      </c>
      <c r="N216" s="78">
        <v>120300</v>
      </c>
      <c r="O216" s="78">
        <v>110400</v>
      </c>
      <c r="P216" s="78">
        <v>203200</v>
      </c>
      <c r="Q216" s="78">
        <v>203200</v>
      </c>
      <c r="R216" s="78">
        <v>475800</v>
      </c>
      <c r="S216" s="78">
        <v>193700</v>
      </c>
      <c r="T216" s="78">
        <v>177200</v>
      </c>
      <c r="U216" s="78">
        <v>280100</v>
      </c>
      <c r="V216" s="78">
        <v>186200</v>
      </c>
      <c r="W216" s="78">
        <v>229200</v>
      </c>
      <c r="X216" s="78">
        <v>217500</v>
      </c>
      <c r="Y216" s="78">
        <v>481000</v>
      </c>
      <c r="Z216" s="78">
        <v>268400</v>
      </c>
      <c r="AA216" s="78">
        <v>200200</v>
      </c>
      <c r="AB216" s="78">
        <v>219500</v>
      </c>
      <c r="AC216" s="78">
        <v>277000</v>
      </c>
      <c r="AD216" s="78">
        <v>147000</v>
      </c>
      <c r="AE216" s="78">
        <v>191600</v>
      </c>
      <c r="AF216" s="78">
        <v>250600</v>
      </c>
      <c r="AG216" s="78">
        <v>186700</v>
      </c>
      <c r="AH216" s="78">
        <v>167400</v>
      </c>
      <c r="AI216" s="78">
        <v>215900</v>
      </c>
      <c r="AJ216" s="78">
        <v>283200</v>
      </c>
      <c r="AK216" s="78">
        <v>283800</v>
      </c>
      <c r="AL216" s="78">
        <v>358200</v>
      </c>
      <c r="AM216" s="78">
        <v>510500</v>
      </c>
      <c r="AN216" s="78">
        <v>210700</v>
      </c>
      <c r="AO216" s="78">
        <v>185400</v>
      </c>
      <c r="AP216" s="78">
        <v>220300</v>
      </c>
      <c r="AQ216" s="78">
        <v>193400</v>
      </c>
      <c r="AR216" s="78">
        <v>221800</v>
      </c>
      <c r="AS216" s="78">
        <v>229700</v>
      </c>
      <c r="AT216" s="78">
        <v>236400</v>
      </c>
      <c r="AU216" s="78">
        <v>395800</v>
      </c>
      <c r="AV216" s="78">
        <v>267200</v>
      </c>
      <c r="AW216" s="78">
        <v>186700</v>
      </c>
      <c r="AX216" s="78">
        <v>183800</v>
      </c>
      <c r="AY216" s="78">
        <v>245500</v>
      </c>
      <c r="AZ216" s="78">
        <v>193300</v>
      </c>
      <c r="BA216" s="78">
        <v>240800</v>
      </c>
      <c r="BB216" s="78">
        <v>170400</v>
      </c>
      <c r="BC216" s="78">
        <v>172000</v>
      </c>
      <c r="BD216" s="78">
        <v>151800</v>
      </c>
      <c r="BE216" s="78">
        <v>222600</v>
      </c>
      <c r="BF216" s="78">
        <v>198000</v>
      </c>
      <c r="BG216" s="78">
        <v>207100</v>
      </c>
      <c r="BH216" s="78">
        <v>275100</v>
      </c>
      <c r="BI216" s="78">
        <v>231000</v>
      </c>
      <c r="BJ216" s="78">
        <v>154600</v>
      </c>
      <c r="BK216" s="78">
        <v>237300</v>
      </c>
      <c r="BL216" s="78">
        <v>264100</v>
      </c>
      <c r="BM216" s="78">
        <v>268300</v>
      </c>
      <c r="BN216" s="78">
        <v>587900</v>
      </c>
      <c r="BO216" s="78">
        <v>423200</v>
      </c>
      <c r="BP216" s="78">
        <v>272100</v>
      </c>
      <c r="BQ216" s="78">
        <v>423200</v>
      </c>
      <c r="BR216" s="78">
        <v>366200</v>
      </c>
      <c r="BS216" s="78">
        <v>378400</v>
      </c>
      <c r="BT216" s="78">
        <v>188900</v>
      </c>
      <c r="BU216" s="78">
        <v>314200</v>
      </c>
      <c r="BV216" s="78">
        <v>117300</v>
      </c>
      <c r="BW216" s="78">
        <v>152200</v>
      </c>
      <c r="BX216" s="78">
        <v>104600</v>
      </c>
      <c r="BY216" s="78">
        <v>76400</v>
      </c>
      <c r="BZ216" s="78">
        <v>69900</v>
      </c>
      <c r="CA216" s="78">
        <v>97100</v>
      </c>
      <c r="CB216" s="78">
        <v>141500</v>
      </c>
      <c r="CC216" s="78">
        <v>160200</v>
      </c>
      <c r="CD216" s="78">
        <v>160800</v>
      </c>
      <c r="CE216" s="78">
        <v>187300</v>
      </c>
      <c r="CF216" s="78">
        <v>234800</v>
      </c>
      <c r="CG216" s="78">
        <v>231000</v>
      </c>
      <c r="CH216" s="78">
        <v>329000</v>
      </c>
      <c r="CI216" s="78">
        <v>114700</v>
      </c>
      <c r="CJ216" s="78">
        <v>193200</v>
      </c>
      <c r="CK216" s="78">
        <v>95200</v>
      </c>
      <c r="CL216" s="78">
        <v>158300</v>
      </c>
      <c r="CM216" s="78">
        <v>222000</v>
      </c>
      <c r="CN216" s="78">
        <v>200500</v>
      </c>
      <c r="CO216" s="78">
        <v>194300</v>
      </c>
      <c r="CP216" s="78">
        <v>208100</v>
      </c>
      <c r="CQ216" s="78">
        <v>121300</v>
      </c>
      <c r="CR216" s="78">
        <v>109400</v>
      </c>
      <c r="CS216" s="78">
        <v>121800</v>
      </c>
      <c r="CT216" s="78">
        <v>232200</v>
      </c>
      <c r="CU216" s="78">
        <v>284000</v>
      </c>
      <c r="CV216" s="78">
        <v>160600</v>
      </c>
      <c r="CW216" s="78">
        <v>87500</v>
      </c>
      <c r="CX216" s="78">
        <v>110100</v>
      </c>
      <c r="CY216" s="78">
        <v>183600</v>
      </c>
      <c r="CZ216" s="78">
        <v>179300</v>
      </c>
      <c r="DA216" s="78">
        <v>144100</v>
      </c>
      <c r="DB216" s="78">
        <v>235500</v>
      </c>
      <c r="DC216" s="78">
        <v>320500</v>
      </c>
      <c r="DD216" s="78">
        <v>156300</v>
      </c>
      <c r="DE216" s="78">
        <v>204600</v>
      </c>
      <c r="DF216" s="78">
        <v>301800</v>
      </c>
      <c r="DG216" s="78">
        <v>252100</v>
      </c>
      <c r="DH216" s="78">
        <v>133600</v>
      </c>
      <c r="DI216" s="78">
        <v>249900</v>
      </c>
      <c r="DJ216" s="78">
        <v>200000</v>
      </c>
      <c r="DK216" s="78">
        <v>231400</v>
      </c>
      <c r="DL216" s="78">
        <v>175200</v>
      </c>
      <c r="DM216" s="78">
        <v>162900</v>
      </c>
      <c r="DN216" s="78">
        <v>223600</v>
      </c>
      <c r="DO216" s="78">
        <v>187800</v>
      </c>
      <c r="DP216" s="78">
        <v>232900</v>
      </c>
      <c r="DQ216" s="78">
        <v>179500</v>
      </c>
      <c r="DR216" s="78">
        <v>197800</v>
      </c>
      <c r="DS216" s="78">
        <v>194200</v>
      </c>
      <c r="DT216" s="78">
        <v>181500</v>
      </c>
      <c r="DU216" s="78">
        <v>291300</v>
      </c>
      <c r="DV216" s="78">
        <v>183500</v>
      </c>
      <c r="DW216" s="78">
        <v>285800</v>
      </c>
      <c r="DX216" s="78">
        <v>580200</v>
      </c>
      <c r="DY216" s="78">
        <v>339600</v>
      </c>
      <c r="DZ216" s="78">
        <v>188800</v>
      </c>
      <c r="EA216" s="78">
        <v>188400</v>
      </c>
      <c r="EB216" s="78">
        <v>246700</v>
      </c>
      <c r="EC216" s="78">
        <v>154400</v>
      </c>
      <c r="ED216" s="78">
        <v>116900</v>
      </c>
      <c r="EE216" s="78">
        <v>271700</v>
      </c>
      <c r="EF216" s="78">
        <v>138200</v>
      </c>
      <c r="EG216" s="78">
        <v>155800</v>
      </c>
      <c r="EH216" s="78">
        <v>93300</v>
      </c>
      <c r="EI216" s="78">
        <v>128700</v>
      </c>
      <c r="EJ216" s="78">
        <v>122300</v>
      </c>
      <c r="EK216" s="78">
        <v>184400</v>
      </c>
      <c r="EL216" s="78">
        <v>143500</v>
      </c>
      <c r="EM216" s="78">
        <v>197800</v>
      </c>
      <c r="EN216" s="78">
        <v>168800</v>
      </c>
      <c r="EO216" s="78">
        <v>122600</v>
      </c>
      <c r="EP216" s="78">
        <v>175100</v>
      </c>
      <c r="EQ216" s="78">
        <v>288500</v>
      </c>
      <c r="ER216" s="78">
        <v>233600</v>
      </c>
      <c r="ES216" s="78">
        <v>281000</v>
      </c>
      <c r="ET216" s="78">
        <v>127900</v>
      </c>
      <c r="EU216" s="78">
        <v>85200</v>
      </c>
      <c r="EV216" s="78">
        <v>159600</v>
      </c>
      <c r="EW216" s="78">
        <v>147100</v>
      </c>
      <c r="EX216" s="78">
        <v>150600</v>
      </c>
      <c r="EY216" s="78">
        <v>139100</v>
      </c>
      <c r="EZ216" s="78">
        <v>306000</v>
      </c>
      <c r="FA216" s="78">
        <v>219200</v>
      </c>
      <c r="FB216" s="78">
        <v>314800</v>
      </c>
      <c r="FC216" s="78">
        <v>292600</v>
      </c>
      <c r="FD216" s="78">
        <v>222500</v>
      </c>
      <c r="FE216" s="78">
        <v>194900</v>
      </c>
      <c r="FF216" s="78">
        <v>204000</v>
      </c>
      <c r="FG216" s="78">
        <v>182700</v>
      </c>
      <c r="FH216" s="78">
        <v>205300</v>
      </c>
      <c r="FI216" s="78">
        <v>192700</v>
      </c>
      <c r="FJ216" s="78">
        <v>347800</v>
      </c>
      <c r="FK216" s="78">
        <v>264100</v>
      </c>
      <c r="FL216" s="78">
        <v>484400</v>
      </c>
      <c r="FM216" s="78">
        <v>478500</v>
      </c>
      <c r="FN216" s="78">
        <v>327200</v>
      </c>
      <c r="FO216" s="78">
        <v>1372200</v>
      </c>
      <c r="FP216" s="78">
        <v>394600</v>
      </c>
      <c r="FQ216" s="78">
        <v>689700</v>
      </c>
      <c r="FR216" s="78">
        <v>730200</v>
      </c>
      <c r="FS216" s="78">
        <v>344500</v>
      </c>
      <c r="FT216" s="78">
        <v>313600</v>
      </c>
      <c r="FU216" s="78">
        <v>219400</v>
      </c>
      <c r="FV216" s="78">
        <v>246700</v>
      </c>
      <c r="FW216" s="78">
        <v>601000</v>
      </c>
      <c r="FX216" s="78">
        <v>148700</v>
      </c>
      <c r="FY216" s="78">
        <v>217700</v>
      </c>
      <c r="FZ216" s="78">
        <v>167800</v>
      </c>
      <c r="GA216" s="78">
        <v>236100</v>
      </c>
      <c r="GB216" s="78">
        <v>217500</v>
      </c>
      <c r="GC216" s="78">
        <v>207600</v>
      </c>
      <c r="GD216" s="78">
        <v>554700</v>
      </c>
      <c r="GE216" s="78">
        <v>276700</v>
      </c>
      <c r="GF216" s="78">
        <v>328700</v>
      </c>
      <c r="GG216" s="78">
        <v>314500</v>
      </c>
      <c r="GH216" s="78">
        <v>222700</v>
      </c>
      <c r="GI216" s="78">
        <v>177000</v>
      </c>
      <c r="GJ216" s="78">
        <v>146000</v>
      </c>
      <c r="GK216" s="78">
        <v>218200</v>
      </c>
      <c r="GL216" s="78">
        <v>195900</v>
      </c>
      <c r="GM216" s="78">
        <v>133200</v>
      </c>
      <c r="GN216" s="78">
        <v>102200</v>
      </c>
      <c r="GO216" s="78">
        <v>153100</v>
      </c>
      <c r="GP216" s="78">
        <v>124700</v>
      </c>
      <c r="GQ216" s="78">
        <v>128000</v>
      </c>
      <c r="GR216" s="78">
        <v>110100</v>
      </c>
      <c r="GS216" s="78">
        <v>157000</v>
      </c>
      <c r="GT216" s="78">
        <v>225900</v>
      </c>
      <c r="GU216" s="78">
        <v>296900</v>
      </c>
      <c r="GV216" s="78">
        <v>326000</v>
      </c>
      <c r="GW216" s="78">
        <v>280400</v>
      </c>
      <c r="GX216" s="78">
        <v>224200</v>
      </c>
      <c r="GY216" s="78">
        <v>236600</v>
      </c>
      <c r="GZ216" s="78">
        <v>170000</v>
      </c>
      <c r="HA216" s="78">
        <v>265000</v>
      </c>
      <c r="HB216" s="78">
        <v>190000</v>
      </c>
      <c r="HC216" s="78">
        <v>178700</v>
      </c>
      <c r="HD216" s="78">
        <v>92500</v>
      </c>
      <c r="HE216" s="78">
        <v>85700</v>
      </c>
      <c r="HF216" s="78">
        <v>115000</v>
      </c>
      <c r="HG216" s="78">
        <v>129700</v>
      </c>
      <c r="HH216" s="78">
        <v>83300</v>
      </c>
      <c r="HI216" s="78">
        <v>103900</v>
      </c>
      <c r="HJ216" s="78">
        <v>231700</v>
      </c>
      <c r="HK216" s="78">
        <v>133700</v>
      </c>
      <c r="HL216" s="78">
        <v>118800</v>
      </c>
      <c r="HM216" s="78">
        <v>185800</v>
      </c>
      <c r="HN216" s="78">
        <v>142300</v>
      </c>
      <c r="HO216" s="78">
        <v>181700</v>
      </c>
      <c r="HP216" s="78">
        <v>88100</v>
      </c>
      <c r="HQ216" s="78">
        <v>133400</v>
      </c>
      <c r="HR216" s="78">
        <v>97700</v>
      </c>
      <c r="HS216" s="78">
        <v>122500</v>
      </c>
      <c r="HT216" s="78">
        <v>115400</v>
      </c>
      <c r="HU216" s="78">
        <v>142100</v>
      </c>
      <c r="HV216" s="78">
        <v>120900</v>
      </c>
      <c r="HW216" s="78">
        <v>74700</v>
      </c>
      <c r="HX216" s="78">
        <v>132200</v>
      </c>
      <c r="HY216" s="78">
        <v>124600</v>
      </c>
      <c r="HZ216" s="78">
        <v>90800</v>
      </c>
      <c r="IA216" s="78">
        <v>107300</v>
      </c>
      <c r="IB216" s="78">
        <v>120900</v>
      </c>
      <c r="IC216" s="78">
        <v>116500</v>
      </c>
      <c r="ID216" s="78">
        <v>96400</v>
      </c>
      <c r="IE216" s="78">
        <v>177000</v>
      </c>
      <c r="IF216" s="78">
        <v>190200</v>
      </c>
      <c r="IG216" s="78">
        <v>154700</v>
      </c>
      <c r="IH216" s="78">
        <v>104200</v>
      </c>
      <c r="II216" s="78">
        <v>140800</v>
      </c>
      <c r="IJ216" s="78">
        <v>193000</v>
      </c>
      <c r="IK216" s="78">
        <v>179200</v>
      </c>
      <c r="IL216" s="78">
        <v>190400</v>
      </c>
      <c r="IM216" s="78">
        <v>340400</v>
      </c>
      <c r="IN216" s="78">
        <v>613400</v>
      </c>
      <c r="IO216" s="78">
        <v>122100</v>
      </c>
      <c r="IP216" s="78">
        <v>125400</v>
      </c>
      <c r="IQ216" s="78">
        <v>238600</v>
      </c>
      <c r="IR216" s="78">
        <v>109300</v>
      </c>
      <c r="IS216" s="78">
        <v>61600</v>
      </c>
      <c r="IT216" s="78">
        <v>48700</v>
      </c>
    </row>
    <row r="217" spans="1:254" s="77" customFormat="1" ht="18.75" customHeight="1">
      <c r="A217" s="391" t="s">
        <v>425</v>
      </c>
      <c r="B217" s="77" t="s">
        <v>426</v>
      </c>
      <c r="C217" s="78">
        <v>119200</v>
      </c>
      <c r="D217" s="79">
        <v>-330800</v>
      </c>
      <c r="E217" s="78">
        <v>450000</v>
      </c>
      <c r="F217" s="78">
        <v>356000</v>
      </c>
      <c r="G217" s="78">
        <v>546500</v>
      </c>
      <c r="H217" s="78">
        <v>400500</v>
      </c>
      <c r="I217" s="78">
        <v>550300</v>
      </c>
      <c r="J217" s="78">
        <v>705200</v>
      </c>
      <c r="K217" s="78">
        <v>469400</v>
      </c>
      <c r="L217" s="78">
        <v>592700</v>
      </c>
      <c r="M217" s="78">
        <v>611900</v>
      </c>
      <c r="N217" s="78">
        <v>667900</v>
      </c>
      <c r="O217" s="78">
        <v>516600</v>
      </c>
      <c r="P217" s="78">
        <v>985300</v>
      </c>
      <c r="Q217" s="78">
        <v>1261800</v>
      </c>
      <c r="R217" s="78">
        <v>1063300</v>
      </c>
      <c r="S217" s="78">
        <v>1808400</v>
      </c>
      <c r="T217" s="78">
        <v>2288300</v>
      </c>
      <c r="U217" s="78">
        <v>588100</v>
      </c>
      <c r="V217" s="78">
        <v>547000</v>
      </c>
      <c r="W217" s="78">
        <v>789500</v>
      </c>
      <c r="X217" s="78">
        <v>277100</v>
      </c>
      <c r="Y217" s="78">
        <v>327300</v>
      </c>
      <c r="Z217" s="78">
        <v>463900</v>
      </c>
      <c r="AA217" s="78">
        <v>358100</v>
      </c>
      <c r="AB217" s="78">
        <v>261800</v>
      </c>
      <c r="AC217" s="78">
        <v>446400</v>
      </c>
      <c r="AD217" s="78">
        <v>340200</v>
      </c>
      <c r="AE217" s="78">
        <v>323400</v>
      </c>
      <c r="AF217" s="78">
        <v>339200</v>
      </c>
      <c r="AG217" s="78">
        <v>365400</v>
      </c>
      <c r="AH217" s="78">
        <v>417400</v>
      </c>
      <c r="AI217" s="78">
        <v>796700</v>
      </c>
      <c r="AJ217" s="78">
        <v>1153400</v>
      </c>
      <c r="AK217" s="78">
        <v>373000</v>
      </c>
      <c r="AL217" s="78">
        <v>545300</v>
      </c>
      <c r="AM217" s="78">
        <v>301300</v>
      </c>
      <c r="AN217" s="78">
        <v>332800</v>
      </c>
      <c r="AO217" s="78">
        <v>408800</v>
      </c>
      <c r="AP217" s="78">
        <v>541100</v>
      </c>
      <c r="AQ217" s="78">
        <v>450200</v>
      </c>
      <c r="AR217" s="78">
        <v>663600</v>
      </c>
      <c r="AS217" s="78">
        <v>639900</v>
      </c>
      <c r="AT217" s="78">
        <v>506000</v>
      </c>
      <c r="AU217" s="78">
        <v>458000</v>
      </c>
      <c r="AV217" s="78">
        <v>735100</v>
      </c>
      <c r="AW217" s="78">
        <v>596600</v>
      </c>
      <c r="AX217" s="78">
        <v>632200</v>
      </c>
      <c r="AY217" s="78">
        <v>857000</v>
      </c>
      <c r="AZ217" s="78">
        <v>1103200</v>
      </c>
      <c r="BA217" s="78">
        <v>1122600</v>
      </c>
      <c r="BB217" s="78">
        <v>644200</v>
      </c>
      <c r="BC217" s="78">
        <v>661300</v>
      </c>
      <c r="BD217" s="78">
        <v>375100</v>
      </c>
      <c r="BE217" s="78">
        <v>511800</v>
      </c>
      <c r="BF217" s="78">
        <v>733800</v>
      </c>
      <c r="BG217" s="78">
        <v>907200</v>
      </c>
      <c r="BH217" s="78">
        <v>794500</v>
      </c>
      <c r="BI217" s="78">
        <v>684400</v>
      </c>
      <c r="BJ217" s="78">
        <v>467800</v>
      </c>
      <c r="BK217" s="78">
        <v>609400</v>
      </c>
      <c r="BL217" s="78">
        <v>714300</v>
      </c>
      <c r="BM217" s="78">
        <v>694600</v>
      </c>
      <c r="BN217" s="78">
        <v>1153700</v>
      </c>
      <c r="BO217" s="78">
        <v>746600</v>
      </c>
      <c r="BP217" s="78">
        <v>708400</v>
      </c>
      <c r="BQ217" s="78">
        <v>1297000</v>
      </c>
      <c r="BR217" s="78">
        <v>1520300</v>
      </c>
      <c r="BS217" s="78">
        <v>1548900</v>
      </c>
      <c r="BT217" s="78">
        <v>885400</v>
      </c>
      <c r="BU217" s="78">
        <v>1610400</v>
      </c>
      <c r="BV217" s="78">
        <v>1391900</v>
      </c>
      <c r="BW217" s="78">
        <v>1043700</v>
      </c>
      <c r="BX217" s="78">
        <v>549000</v>
      </c>
      <c r="BY217" s="78">
        <v>923400</v>
      </c>
      <c r="BZ217" s="78">
        <v>996600</v>
      </c>
      <c r="CA217" s="78">
        <v>1357400</v>
      </c>
      <c r="CB217" s="78">
        <v>1902000</v>
      </c>
      <c r="CC217" s="78">
        <v>2113400</v>
      </c>
      <c r="CD217" s="78">
        <v>1755400</v>
      </c>
      <c r="CE217" s="78">
        <v>750200</v>
      </c>
      <c r="CF217" s="78">
        <v>669900</v>
      </c>
      <c r="CG217" s="78">
        <v>395700</v>
      </c>
      <c r="CH217" s="78">
        <v>434700</v>
      </c>
      <c r="CI217" s="78">
        <v>393000</v>
      </c>
      <c r="CJ217" s="78">
        <v>354600</v>
      </c>
      <c r="CK217" s="78">
        <v>451100</v>
      </c>
      <c r="CL217" s="78">
        <v>371600</v>
      </c>
      <c r="CM217" s="78">
        <v>421400</v>
      </c>
      <c r="CN217" s="78">
        <v>517700</v>
      </c>
      <c r="CO217" s="78">
        <v>979000</v>
      </c>
      <c r="CP217" s="78">
        <v>294800</v>
      </c>
      <c r="CQ217" s="78">
        <v>376800</v>
      </c>
      <c r="CR217" s="78">
        <v>367700</v>
      </c>
      <c r="CS217" s="78">
        <v>566000</v>
      </c>
      <c r="CT217" s="78">
        <v>910300</v>
      </c>
      <c r="CU217" s="78">
        <v>910600</v>
      </c>
      <c r="CV217" s="78">
        <v>688600</v>
      </c>
      <c r="CW217" s="78">
        <v>1429800</v>
      </c>
      <c r="CX217" s="78">
        <v>1586700</v>
      </c>
      <c r="CY217" s="78">
        <v>1492900</v>
      </c>
      <c r="CZ217" s="78">
        <v>388700</v>
      </c>
      <c r="DA217" s="78">
        <v>378400</v>
      </c>
      <c r="DB217" s="78">
        <v>249500</v>
      </c>
      <c r="DC217" s="78">
        <v>548300</v>
      </c>
      <c r="DD217" s="78">
        <v>230000</v>
      </c>
      <c r="DE217" s="78">
        <v>327200</v>
      </c>
      <c r="DF217" s="78">
        <v>586400</v>
      </c>
      <c r="DG217" s="78">
        <v>503400</v>
      </c>
      <c r="DH217" s="78">
        <v>450500</v>
      </c>
      <c r="DI217" s="78">
        <v>389500</v>
      </c>
      <c r="DJ217" s="78">
        <v>401100</v>
      </c>
      <c r="DK217" s="78">
        <v>563100</v>
      </c>
      <c r="DL217" s="78">
        <v>438600</v>
      </c>
      <c r="DM217" s="78">
        <v>408200</v>
      </c>
      <c r="DN217" s="78">
        <v>317200</v>
      </c>
      <c r="DO217" s="78">
        <v>424500</v>
      </c>
      <c r="DP217" s="78">
        <v>642300</v>
      </c>
      <c r="DQ217" s="78">
        <v>266100</v>
      </c>
      <c r="DR217" s="78">
        <v>408800</v>
      </c>
      <c r="DS217" s="78">
        <v>514100</v>
      </c>
      <c r="DT217" s="78">
        <v>282600</v>
      </c>
      <c r="DU217" s="78">
        <v>214600</v>
      </c>
      <c r="DV217" s="78">
        <v>288800</v>
      </c>
      <c r="DW217" s="78">
        <v>202300</v>
      </c>
      <c r="DX217" s="78">
        <v>286700</v>
      </c>
      <c r="DY217" s="78">
        <v>228900</v>
      </c>
      <c r="DZ217" s="78">
        <v>404100</v>
      </c>
      <c r="EA217" s="78">
        <v>209600</v>
      </c>
      <c r="EB217" s="78">
        <v>365100</v>
      </c>
      <c r="EC217" s="78">
        <v>419700</v>
      </c>
      <c r="ED217" s="78">
        <v>380800</v>
      </c>
      <c r="EE217" s="78">
        <v>438900</v>
      </c>
      <c r="EF217" s="78">
        <v>538900</v>
      </c>
      <c r="EG217" s="78">
        <v>640400</v>
      </c>
      <c r="EH217" s="78">
        <v>709400</v>
      </c>
      <c r="EI217" s="78">
        <v>570800</v>
      </c>
      <c r="EJ217" s="78">
        <v>677600</v>
      </c>
      <c r="EK217" s="78">
        <v>515600</v>
      </c>
      <c r="EL217" s="78">
        <v>669000</v>
      </c>
      <c r="EM217" s="78">
        <v>1222200</v>
      </c>
      <c r="EN217" s="78">
        <v>841400</v>
      </c>
      <c r="EO217" s="78">
        <v>495600</v>
      </c>
      <c r="EP217" s="78">
        <v>795700</v>
      </c>
      <c r="EQ217" s="78">
        <v>390200</v>
      </c>
      <c r="ER217" s="78">
        <v>410200</v>
      </c>
      <c r="ES217" s="78">
        <v>505500</v>
      </c>
      <c r="ET217" s="78">
        <v>397600</v>
      </c>
      <c r="EU217" s="78">
        <v>523200</v>
      </c>
      <c r="EV217" s="78">
        <v>335300</v>
      </c>
      <c r="EW217" s="78">
        <v>444800</v>
      </c>
      <c r="EX217" s="78">
        <v>987600</v>
      </c>
      <c r="EY217" s="78">
        <v>425900</v>
      </c>
      <c r="EZ217" s="78">
        <v>772500</v>
      </c>
      <c r="FA217" s="78">
        <v>921700</v>
      </c>
      <c r="FB217" s="78">
        <v>423600</v>
      </c>
      <c r="FC217" s="78">
        <v>421200</v>
      </c>
      <c r="FD217" s="78">
        <v>609700</v>
      </c>
      <c r="FE217" s="78">
        <v>574200</v>
      </c>
      <c r="FF217" s="78">
        <v>437600</v>
      </c>
      <c r="FG217" s="78">
        <v>337700</v>
      </c>
      <c r="FH217" s="78">
        <v>344400</v>
      </c>
      <c r="FI217" s="78">
        <v>478700</v>
      </c>
      <c r="FJ217" s="78">
        <v>522800</v>
      </c>
      <c r="FK217" s="78">
        <v>403100</v>
      </c>
      <c r="FL217" s="78">
        <v>394000</v>
      </c>
      <c r="FM217" s="78">
        <v>257300</v>
      </c>
      <c r="FN217" s="78">
        <v>450400</v>
      </c>
      <c r="FO217" s="78">
        <v>401600</v>
      </c>
      <c r="FP217" s="78">
        <v>587500</v>
      </c>
      <c r="FQ217" s="78">
        <v>553800</v>
      </c>
      <c r="FR217" s="78">
        <v>755000</v>
      </c>
      <c r="FS217" s="78">
        <v>899100</v>
      </c>
      <c r="FT217" s="78">
        <v>580500</v>
      </c>
      <c r="FU217" s="78">
        <v>657800</v>
      </c>
      <c r="FV217" s="78">
        <v>339300</v>
      </c>
      <c r="FW217" s="78">
        <v>527600</v>
      </c>
      <c r="FX217" s="78">
        <v>228500</v>
      </c>
      <c r="FY217" s="78">
        <v>262000</v>
      </c>
      <c r="FZ217" s="78">
        <v>238500</v>
      </c>
      <c r="GA217" s="78">
        <v>289500</v>
      </c>
      <c r="GB217" s="78">
        <v>173000</v>
      </c>
      <c r="GC217" s="78">
        <v>242000</v>
      </c>
      <c r="GD217" s="78">
        <v>306000</v>
      </c>
      <c r="GE217" s="78">
        <v>291900</v>
      </c>
      <c r="GF217" s="78">
        <v>397500</v>
      </c>
      <c r="GG217" s="78">
        <v>430900</v>
      </c>
      <c r="GH217" s="78">
        <v>487100</v>
      </c>
      <c r="GI217" s="78">
        <v>625600</v>
      </c>
      <c r="GJ217" s="78">
        <v>497800</v>
      </c>
      <c r="GK217" s="78">
        <v>700200</v>
      </c>
      <c r="GL217" s="78">
        <v>548600</v>
      </c>
      <c r="GM217" s="78">
        <v>500300</v>
      </c>
      <c r="GN217" s="78">
        <v>559800</v>
      </c>
      <c r="GO217" s="78">
        <v>721800</v>
      </c>
      <c r="GP217" s="78">
        <v>421300</v>
      </c>
      <c r="GQ217" s="78">
        <v>387500</v>
      </c>
      <c r="GR217" s="78">
        <v>659100</v>
      </c>
      <c r="GS217" s="78">
        <v>825900</v>
      </c>
      <c r="GT217" s="78">
        <v>1246200</v>
      </c>
      <c r="GU217" s="78">
        <v>523800</v>
      </c>
      <c r="GV217" s="78">
        <v>360100</v>
      </c>
      <c r="GW217" s="78">
        <v>413600</v>
      </c>
      <c r="GX217" s="78">
        <v>464400</v>
      </c>
      <c r="GY217" s="78">
        <v>672200</v>
      </c>
      <c r="GZ217" s="78">
        <v>1219800</v>
      </c>
      <c r="HA217" s="78">
        <v>378200</v>
      </c>
      <c r="HB217" s="78">
        <v>226000</v>
      </c>
      <c r="HC217" s="78">
        <v>315900</v>
      </c>
      <c r="HD217" s="78">
        <v>450900</v>
      </c>
      <c r="HE217" s="78">
        <v>485000</v>
      </c>
      <c r="HF217" s="78">
        <v>409800</v>
      </c>
      <c r="HG217" s="78">
        <v>680400</v>
      </c>
      <c r="HH217" s="78">
        <v>383500</v>
      </c>
      <c r="HI217" s="78">
        <v>118500</v>
      </c>
      <c r="HJ217" s="78">
        <v>384900</v>
      </c>
      <c r="HK217" s="78">
        <v>165000</v>
      </c>
      <c r="HL217" s="78">
        <v>329200</v>
      </c>
      <c r="HM217" s="78">
        <v>248600</v>
      </c>
      <c r="HN217" s="78">
        <v>321800</v>
      </c>
      <c r="HO217" s="78">
        <v>249000</v>
      </c>
      <c r="HP217" s="78">
        <v>287300</v>
      </c>
      <c r="HQ217" s="78">
        <v>446900</v>
      </c>
      <c r="HR217" s="78">
        <v>572600</v>
      </c>
      <c r="HS217" s="78">
        <v>547100</v>
      </c>
      <c r="HT217" s="78">
        <v>1032300</v>
      </c>
      <c r="HU217" s="78">
        <v>209700</v>
      </c>
      <c r="HV217" s="78">
        <v>267600</v>
      </c>
      <c r="HW217" s="78">
        <v>526000</v>
      </c>
      <c r="HX217" s="78">
        <v>317800</v>
      </c>
      <c r="HY217" s="78">
        <v>598400</v>
      </c>
      <c r="HZ217" s="78">
        <v>595400</v>
      </c>
      <c r="IA217" s="78">
        <v>339300</v>
      </c>
      <c r="IB217" s="78">
        <v>351200</v>
      </c>
      <c r="IC217" s="78">
        <v>219700</v>
      </c>
      <c r="ID217" s="78">
        <v>225000</v>
      </c>
      <c r="IE217" s="78">
        <v>247200</v>
      </c>
      <c r="IF217" s="78">
        <v>409000</v>
      </c>
      <c r="IG217" s="78">
        <v>359800</v>
      </c>
      <c r="IH217" s="78">
        <v>387600</v>
      </c>
      <c r="II217" s="78">
        <v>346800</v>
      </c>
      <c r="IJ217" s="78">
        <v>271600</v>
      </c>
      <c r="IK217" s="78">
        <v>271600</v>
      </c>
      <c r="IL217" s="78">
        <v>205600</v>
      </c>
      <c r="IM217" s="78">
        <v>343000</v>
      </c>
      <c r="IN217" s="78">
        <v>415400</v>
      </c>
      <c r="IO217" s="78">
        <v>288800</v>
      </c>
      <c r="IP217" s="78">
        <v>268900</v>
      </c>
      <c r="IQ217" s="78">
        <v>300600</v>
      </c>
      <c r="IR217" s="78">
        <v>324600</v>
      </c>
      <c r="IS217" s="78">
        <v>428700</v>
      </c>
      <c r="IT217" s="78">
        <v>190700</v>
      </c>
    </row>
    <row r="218" spans="1:254" s="77" customFormat="1" ht="18.75" customHeight="1">
      <c r="A218" s="391" t="s">
        <v>427</v>
      </c>
      <c r="B218" s="77" t="s">
        <v>428</v>
      </c>
      <c r="C218" s="78">
        <v>34641800</v>
      </c>
      <c r="D218" s="79">
        <v>131000</v>
      </c>
      <c r="E218" s="78">
        <v>34510800</v>
      </c>
      <c r="F218" s="78">
        <v>47687100</v>
      </c>
      <c r="G218" s="78">
        <v>51812500</v>
      </c>
      <c r="H218" s="78">
        <v>69465900</v>
      </c>
      <c r="I218" s="78">
        <v>1179600</v>
      </c>
      <c r="J218" s="78">
        <v>91539100</v>
      </c>
      <c r="K218" s="78">
        <v>86230700</v>
      </c>
      <c r="L218" s="78">
        <v>39856200</v>
      </c>
      <c r="M218" s="78">
        <v>55872700</v>
      </c>
      <c r="N218" s="78">
        <v>42385500</v>
      </c>
      <c r="O218" s="78">
        <v>39277100</v>
      </c>
      <c r="P218" s="78">
        <v>50463800</v>
      </c>
      <c r="Q218" s="78">
        <v>50881700</v>
      </c>
      <c r="R218" s="78">
        <v>41502000</v>
      </c>
      <c r="S218" s="78">
        <v>45331300</v>
      </c>
      <c r="T218" s="78">
        <v>37223200</v>
      </c>
      <c r="U218" s="78">
        <v>53216900</v>
      </c>
      <c r="V218" s="78">
        <v>48704800</v>
      </c>
      <c r="W218" s="78">
        <v>39973100</v>
      </c>
      <c r="X218" s="78">
        <v>40044800</v>
      </c>
      <c r="Y218" s="78">
        <v>48348100</v>
      </c>
      <c r="Z218" s="78">
        <v>46495000</v>
      </c>
      <c r="AA218" s="78">
        <v>40153200</v>
      </c>
      <c r="AB218" s="78">
        <v>56815500</v>
      </c>
      <c r="AC218" s="78">
        <v>44758400</v>
      </c>
      <c r="AD218" s="78">
        <v>29322300</v>
      </c>
      <c r="AE218" s="78">
        <v>36393600</v>
      </c>
      <c r="AF218" s="78">
        <v>44715800</v>
      </c>
      <c r="AG218" s="78">
        <v>43906600</v>
      </c>
      <c r="AH218" s="78">
        <v>29128700</v>
      </c>
      <c r="AI218" s="78">
        <v>50209300</v>
      </c>
      <c r="AJ218" s="78">
        <v>43844900</v>
      </c>
      <c r="AK218" s="78">
        <v>23790200</v>
      </c>
      <c r="AL218" s="78">
        <v>34871100</v>
      </c>
      <c r="AM218" s="78">
        <v>30706700</v>
      </c>
      <c r="AN218" s="78">
        <v>28043300</v>
      </c>
      <c r="AO218" s="78">
        <v>36218300</v>
      </c>
      <c r="AP218" s="78">
        <v>33746100</v>
      </c>
      <c r="AQ218" s="78">
        <v>38142700</v>
      </c>
      <c r="AR218" s="78">
        <v>50578100</v>
      </c>
      <c r="AS218" s="78">
        <v>39377200</v>
      </c>
      <c r="AT218" s="78">
        <v>34519800</v>
      </c>
      <c r="AU218" s="78">
        <v>44666500</v>
      </c>
      <c r="AV218" s="78">
        <v>36522900</v>
      </c>
      <c r="AW218" s="78">
        <v>34757400</v>
      </c>
      <c r="AX218" s="78">
        <v>43609900</v>
      </c>
      <c r="AY218" s="78">
        <v>43759900</v>
      </c>
      <c r="AZ218" s="78">
        <v>36726500</v>
      </c>
      <c r="BA218" s="78">
        <v>42526500</v>
      </c>
      <c r="BB218" s="78">
        <v>41659000</v>
      </c>
      <c r="BC218" s="78">
        <v>44939300</v>
      </c>
      <c r="BD218" s="78">
        <v>31753400</v>
      </c>
      <c r="BE218" s="78">
        <v>38801400</v>
      </c>
      <c r="BF218" s="78">
        <v>25359700</v>
      </c>
      <c r="BG218" s="78">
        <v>55514600</v>
      </c>
      <c r="BH218" s="78">
        <v>31479300</v>
      </c>
      <c r="BI218" s="78">
        <v>50094200</v>
      </c>
      <c r="BJ218" s="78">
        <v>822500</v>
      </c>
      <c r="BK218" s="78">
        <v>37961800</v>
      </c>
      <c r="BL218" s="78">
        <v>47858500</v>
      </c>
      <c r="BM218" s="78">
        <v>29747400</v>
      </c>
      <c r="BN218" s="78">
        <v>28465500</v>
      </c>
      <c r="BO218" s="78">
        <v>38790300</v>
      </c>
      <c r="BP218" s="78">
        <v>41407500</v>
      </c>
      <c r="BQ218" s="78">
        <v>1272600</v>
      </c>
      <c r="BR218" s="78">
        <v>19165800</v>
      </c>
      <c r="BS218" s="78">
        <v>29168400</v>
      </c>
      <c r="BT218" s="78">
        <v>25822100</v>
      </c>
      <c r="BU218" s="78">
        <v>23623700</v>
      </c>
      <c r="BV218" s="78">
        <v>26027500</v>
      </c>
      <c r="BW218" s="78">
        <v>37506500</v>
      </c>
      <c r="BX218" s="78">
        <v>33385900</v>
      </c>
      <c r="BY218" s="78">
        <v>25308700</v>
      </c>
      <c r="BZ218" s="78">
        <v>34333100</v>
      </c>
      <c r="CA218" s="78">
        <v>43942400</v>
      </c>
      <c r="CB218" s="78">
        <v>46786500</v>
      </c>
      <c r="CC218" s="78">
        <v>40950200</v>
      </c>
      <c r="CD218" s="78">
        <v>46069600</v>
      </c>
      <c r="CE218" s="78">
        <v>34739200</v>
      </c>
      <c r="CF218" s="78">
        <v>46551200</v>
      </c>
      <c r="CG218" s="78">
        <v>46924600</v>
      </c>
      <c r="CH218" s="78">
        <v>50405200</v>
      </c>
      <c r="CI218" s="78">
        <v>38777800</v>
      </c>
      <c r="CJ218" s="78">
        <v>27927400</v>
      </c>
      <c r="CK218" s="78">
        <v>28862600</v>
      </c>
      <c r="CL218" s="78">
        <v>45516500</v>
      </c>
      <c r="CM218" s="78">
        <v>34610900</v>
      </c>
      <c r="CN218" s="78">
        <v>49580300</v>
      </c>
      <c r="CO218" s="78">
        <v>30911800</v>
      </c>
      <c r="CP218" s="78">
        <v>37035800</v>
      </c>
      <c r="CQ218" s="78">
        <v>34436500</v>
      </c>
      <c r="CR218" s="78">
        <v>34892500</v>
      </c>
      <c r="CS218" s="78">
        <v>51140900</v>
      </c>
      <c r="CT218" s="78">
        <v>37435300</v>
      </c>
      <c r="CU218" s="78">
        <v>37245300</v>
      </c>
      <c r="CV218" s="78">
        <v>40719000</v>
      </c>
      <c r="CW218" s="78">
        <v>37429100</v>
      </c>
      <c r="CX218" s="78">
        <v>34598000</v>
      </c>
      <c r="CY218" s="78">
        <v>24786100</v>
      </c>
      <c r="CZ218" s="78">
        <v>35580800</v>
      </c>
      <c r="DA218" s="78">
        <v>27693000</v>
      </c>
      <c r="DB218" s="78">
        <v>30717700</v>
      </c>
      <c r="DC218" s="78">
        <v>41809900</v>
      </c>
      <c r="DD218" s="78">
        <v>28463300</v>
      </c>
      <c r="DE218" s="78">
        <v>29308000</v>
      </c>
      <c r="DF218" s="78">
        <v>38939900</v>
      </c>
      <c r="DG218" s="78">
        <v>35142600</v>
      </c>
      <c r="DH218" s="78">
        <v>19765100</v>
      </c>
      <c r="DI218" s="78">
        <v>19700000</v>
      </c>
      <c r="DJ218" s="78">
        <v>28150500</v>
      </c>
      <c r="DK218" s="78">
        <v>28552000</v>
      </c>
      <c r="DL218" s="78">
        <v>32544900</v>
      </c>
      <c r="DM218" s="78">
        <v>27254000</v>
      </c>
      <c r="DN218" s="78">
        <v>24035000</v>
      </c>
      <c r="DO218" s="78">
        <v>17719500</v>
      </c>
      <c r="DP218" s="78">
        <v>19585700</v>
      </c>
      <c r="DQ218" s="78">
        <v>26902800</v>
      </c>
      <c r="DR218" s="78">
        <v>58426100</v>
      </c>
      <c r="DS218" s="78">
        <v>35993800</v>
      </c>
      <c r="DT218" s="78">
        <v>27156200</v>
      </c>
      <c r="DU218" s="78">
        <v>28238500</v>
      </c>
      <c r="DV218" s="78">
        <v>34703800</v>
      </c>
      <c r="DW218" s="78">
        <v>34194000</v>
      </c>
      <c r="DX218" s="78">
        <v>31616400</v>
      </c>
      <c r="DY218" s="78">
        <v>38472000</v>
      </c>
      <c r="DZ218" s="78">
        <v>50445600</v>
      </c>
      <c r="EA218" s="78">
        <v>46089200</v>
      </c>
      <c r="EB218" s="78">
        <v>37021200</v>
      </c>
      <c r="EC218" s="78">
        <v>34497200</v>
      </c>
      <c r="ED218" s="78">
        <v>28112500</v>
      </c>
      <c r="EE218" s="78">
        <v>29697700</v>
      </c>
      <c r="EF218" s="78">
        <v>28588800</v>
      </c>
      <c r="EG218" s="78">
        <v>41559800</v>
      </c>
      <c r="EH218" s="78">
        <v>43316000</v>
      </c>
      <c r="EI218" s="78">
        <v>31050200</v>
      </c>
      <c r="EJ218" s="78">
        <v>27534100</v>
      </c>
      <c r="EK218" s="78">
        <v>36880600</v>
      </c>
      <c r="EL218" s="78">
        <v>21908300</v>
      </c>
      <c r="EM218" s="78">
        <v>28070200</v>
      </c>
      <c r="EN218" s="78">
        <v>26424900</v>
      </c>
      <c r="EO218" s="78">
        <v>30583300</v>
      </c>
      <c r="EP218" s="78">
        <v>28204400</v>
      </c>
      <c r="EQ218" s="78">
        <v>55073900</v>
      </c>
      <c r="ER218" s="78">
        <v>33475000</v>
      </c>
      <c r="ES218" s="78">
        <v>34412800</v>
      </c>
      <c r="ET218" s="78">
        <v>24698700</v>
      </c>
      <c r="EU218" s="78">
        <v>34828800</v>
      </c>
      <c r="EV218" s="78">
        <v>31613200</v>
      </c>
      <c r="EW218" s="78">
        <v>36070000</v>
      </c>
      <c r="EX218" s="78">
        <v>26606100</v>
      </c>
      <c r="EY218" s="78">
        <v>32701100</v>
      </c>
      <c r="EZ218" s="78">
        <v>31097800</v>
      </c>
      <c r="FA218" s="78">
        <v>43344100</v>
      </c>
      <c r="FB218" s="78">
        <v>41887500</v>
      </c>
      <c r="FC218" s="78">
        <v>43905700</v>
      </c>
      <c r="FD218" s="78">
        <v>36681500</v>
      </c>
      <c r="FE218" s="78">
        <v>30970000</v>
      </c>
      <c r="FF218" s="78">
        <v>26499100</v>
      </c>
      <c r="FG218" s="78">
        <v>35128000</v>
      </c>
      <c r="FH218" s="78">
        <v>28720700</v>
      </c>
      <c r="FI218" s="78">
        <v>24600800</v>
      </c>
      <c r="FJ218" s="78">
        <v>32514700</v>
      </c>
      <c r="FK218" s="78">
        <v>33886300</v>
      </c>
      <c r="FL218" s="78">
        <v>34821100</v>
      </c>
      <c r="FM218" s="78">
        <v>45056000</v>
      </c>
      <c r="FN218" s="78">
        <v>46280000</v>
      </c>
      <c r="FO218" s="78">
        <v>47265300</v>
      </c>
      <c r="FP218" s="78">
        <v>44950700</v>
      </c>
      <c r="FQ218" s="78">
        <v>57292200</v>
      </c>
      <c r="FR218" s="78">
        <v>62848600</v>
      </c>
      <c r="FS218" s="78">
        <v>33811300</v>
      </c>
      <c r="FT218" s="78">
        <v>64535100</v>
      </c>
      <c r="FU218" s="78">
        <v>61415600</v>
      </c>
      <c r="FV218" s="78">
        <v>43986300</v>
      </c>
      <c r="FW218" s="78">
        <v>43124300</v>
      </c>
      <c r="FX218" s="78">
        <v>50243900</v>
      </c>
      <c r="FY218" s="78">
        <v>5498000</v>
      </c>
      <c r="FZ218" s="78">
        <v>27515200</v>
      </c>
      <c r="GA218" s="78">
        <v>23039400</v>
      </c>
      <c r="GB218" s="78">
        <v>52431500</v>
      </c>
      <c r="GC218" s="78">
        <v>34777300</v>
      </c>
      <c r="GD218" s="78">
        <v>33300500</v>
      </c>
      <c r="GE218" s="78">
        <v>18826500</v>
      </c>
      <c r="GF218" s="78">
        <v>33475800</v>
      </c>
      <c r="GG218" s="78">
        <v>31030400</v>
      </c>
      <c r="GH218" s="78">
        <v>24073600</v>
      </c>
      <c r="GI218" s="78">
        <v>31125100</v>
      </c>
      <c r="GJ218" s="78">
        <v>29738400</v>
      </c>
      <c r="GK218" s="78">
        <v>19214900</v>
      </c>
      <c r="GL218" s="78">
        <v>31256800</v>
      </c>
      <c r="GM218" s="78">
        <v>35550400</v>
      </c>
      <c r="GN218" s="78">
        <v>11411800</v>
      </c>
      <c r="GO218" s="78">
        <v>19801800</v>
      </c>
      <c r="GP218" s="78">
        <v>21669500</v>
      </c>
      <c r="GQ218" s="78">
        <v>25979900</v>
      </c>
      <c r="GR218" s="78">
        <v>12916700</v>
      </c>
      <c r="GS218" s="78">
        <v>25064700</v>
      </c>
      <c r="GT218" s="78">
        <v>15497100</v>
      </c>
      <c r="GU218" s="78">
        <v>23098100</v>
      </c>
      <c r="GV218" s="78">
        <v>12703000</v>
      </c>
      <c r="GW218" s="78">
        <v>19523200</v>
      </c>
      <c r="GX218" s="78">
        <v>17403700</v>
      </c>
      <c r="GY218" s="78">
        <v>15576200</v>
      </c>
      <c r="GZ218" s="78">
        <v>22415500</v>
      </c>
      <c r="HA218" s="78">
        <v>31985900</v>
      </c>
      <c r="HB218" s="78">
        <v>15631000</v>
      </c>
      <c r="HC218" s="78">
        <v>21419200</v>
      </c>
      <c r="HD218" s="78">
        <v>30763200</v>
      </c>
      <c r="HE218" s="78">
        <v>16591500</v>
      </c>
      <c r="HF218" s="78">
        <v>21852900</v>
      </c>
      <c r="HG218" s="78">
        <v>14110500</v>
      </c>
      <c r="HH218" s="78">
        <v>22792900</v>
      </c>
      <c r="HI218" s="78">
        <v>24112900</v>
      </c>
      <c r="HJ218" s="78">
        <v>24107200</v>
      </c>
      <c r="HK218" s="78">
        <v>30030400</v>
      </c>
      <c r="HL218" s="78">
        <v>25353300</v>
      </c>
      <c r="HM218" s="78">
        <v>31556400</v>
      </c>
      <c r="HN218" s="78">
        <v>33458200</v>
      </c>
      <c r="HO218" s="78">
        <v>22817700</v>
      </c>
      <c r="HP218" s="78">
        <v>12279300</v>
      </c>
      <c r="HQ218" s="78">
        <v>11596700</v>
      </c>
      <c r="HR218" s="78">
        <v>22066700</v>
      </c>
      <c r="HS218" s="78">
        <v>25771100</v>
      </c>
      <c r="HT218" s="78">
        <v>3943400</v>
      </c>
      <c r="HU218" s="78">
        <v>7606500</v>
      </c>
      <c r="HV218" s="78">
        <v>8184400</v>
      </c>
      <c r="HW218" s="78">
        <v>9736500</v>
      </c>
      <c r="HX218" s="78">
        <v>13952400</v>
      </c>
      <c r="HY218" s="78">
        <v>4528600</v>
      </c>
      <c r="HZ218" s="78">
        <v>2230000</v>
      </c>
      <c r="IA218" s="78">
        <v>2688000</v>
      </c>
      <c r="IB218" s="78">
        <v>4058900</v>
      </c>
      <c r="IC218" s="78">
        <v>7892900</v>
      </c>
      <c r="ID218" s="78">
        <v>4195200</v>
      </c>
      <c r="IE218" s="78">
        <v>5434100</v>
      </c>
      <c r="IF218" s="78">
        <v>4388500</v>
      </c>
      <c r="IG218" s="78">
        <v>7261400</v>
      </c>
      <c r="IH218" s="78">
        <v>10438200</v>
      </c>
      <c r="II218" s="78">
        <v>6216100</v>
      </c>
      <c r="IJ218" s="78">
        <v>10441300</v>
      </c>
      <c r="IK218" s="78">
        <v>22477200</v>
      </c>
      <c r="IL218" s="78">
        <v>5071000</v>
      </c>
      <c r="IM218" s="78">
        <v>3735500</v>
      </c>
      <c r="IN218" s="78">
        <v>4334000</v>
      </c>
      <c r="IO218" s="78">
        <v>2650800</v>
      </c>
      <c r="IP218" s="78">
        <v>3448800</v>
      </c>
      <c r="IQ218" s="78">
        <v>4862100</v>
      </c>
      <c r="IR218" s="78">
        <v>3216500</v>
      </c>
      <c r="IS218" s="78">
        <v>2740800</v>
      </c>
      <c r="IT218" s="78">
        <v>3550100</v>
      </c>
    </row>
    <row r="219" spans="1:254" s="77" customFormat="1" ht="18.75" customHeight="1">
      <c r="A219" s="391" t="s">
        <v>429</v>
      </c>
      <c r="B219" s="77" t="s">
        <v>430</v>
      </c>
      <c r="C219" s="78">
        <v>148400</v>
      </c>
      <c r="D219" s="79">
        <v>-310600</v>
      </c>
      <c r="E219" s="78">
        <v>459000</v>
      </c>
      <c r="F219" s="78">
        <v>319500</v>
      </c>
      <c r="G219" s="78">
        <v>666200</v>
      </c>
      <c r="H219" s="78">
        <v>539000</v>
      </c>
      <c r="I219" s="78">
        <v>399700</v>
      </c>
      <c r="J219" s="78">
        <v>454600</v>
      </c>
      <c r="K219" s="78">
        <v>526600</v>
      </c>
      <c r="L219" s="78">
        <v>514300</v>
      </c>
      <c r="M219" s="78">
        <v>292400</v>
      </c>
      <c r="N219" s="78">
        <v>368400</v>
      </c>
      <c r="O219" s="78">
        <v>346400</v>
      </c>
      <c r="P219" s="78">
        <v>398100</v>
      </c>
      <c r="Q219" s="78">
        <v>268500</v>
      </c>
      <c r="R219" s="78">
        <v>731500</v>
      </c>
      <c r="S219" s="78">
        <v>353000</v>
      </c>
      <c r="T219" s="78">
        <v>330300</v>
      </c>
      <c r="U219" s="78">
        <v>473000</v>
      </c>
      <c r="V219" s="78">
        <v>838000</v>
      </c>
      <c r="W219" s="78">
        <v>370100</v>
      </c>
      <c r="X219" s="78">
        <v>423500</v>
      </c>
      <c r="Y219" s="78">
        <v>923100</v>
      </c>
      <c r="Z219" s="78">
        <v>1027000</v>
      </c>
      <c r="AA219" s="78">
        <v>660900</v>
      </c>
      <c r="AB219" s="78">
        <v>624800</v>
      </c>
      <c r="AC219" s="78">
        <v>771900</v>
      </c>
      <c r="AD219" s="78">
        <v>802900</v>
      </c>
      <c r="AE219" s="78">
        <v>671000</v>
      </c>
      <c r="AF219" s="78">
        <v>700900</v>
      </c>
      <c r="AG219" s="78">
        <v>843500</v>
      </c>
      <c r="AH219" s="78">
        <v>2054500</v>
      </c>
      <c r="AI219" s="78">
        <v>1854100</v>
      </c>
      <c r="AJ219" s="78">
        <v>667900</v>
      </c>
      <c r="AK219" s="78">
        <v>561000</v>
      </c>
      <c r="AL219" s="78">
        <v>644700</v>
      </c>
      <c r="AM219" s="78">
        <v>719200</v>
      </c>
      <c r="AN219" s="78">
        <v>725000</v>
      </c>
      <c r="AO219" s="78">
        <v>708300</v>
      </c>
      <c r="AP219" s="78">
        <v>794600</v>
      </c>
      <c r="AQ219" s="78">
        <v>789200</v>
      </c>
      <c r="AR219" s="78">
        <v>1139800</v>
      </c>
      <c r="AS219" s="78">
        <v>716100</v>
      </c>
      <c r="AT219" s="78">
        <v>786600</v>
      </c>
      <c r="AU219" s="78">
        <v>948300</v>
      </c>
      <c r="AV219" s="78">
        <v>1158000</v>
      </c>
      <c r="AW219" s="78">
        <v>1114100</v>
      </c>
      <c r="AX219" s="78">
        <v>2080500</v>
      </c>
      <c r="AY219" s="78">
        <v>1351600</v>
      </c>
      <c r="AZ219" s="78">
        <v>1516200</v>
      </c>
      <c r="BA219" s="78">
        <v>1052700</v>
      </c>
      <c r="BB219" s="78">
        <v>2342800</v>
      </c>
      <c r="BC219" s="78">
        <v>3547100</v>
      </c>
      <c r="BD219" s="78">
        <v>1952700</v>
      </c>
      <c r="BE219" s="78">
        <v>2116700</v>
      </c>
      <c r="BF219" s="78">
        <v>1224100</v>
      </c>
      <c r="BG219" s="78">
        <v>2077000</v>
      </c>
      <c r="BH219" s="78">
        <v>2380200</v>
      </c>
      <c r="BI219" s="78">
        <v>3530000</v>
      </c>
      <c r="BJ219" s="78">
        <v>6921200</v>
      </c>
      <c r="BK219" s="78">
        <v>2195000</v>
      </c>
      <c r="BL219" s="78">
        <v>1118900</v>
      </c>
      <c r="BM219" s="78">
        <v>768600</v>
      </c>
      <c r="BN219" s="78">
        <v>863800</v>
      </c>
      <c r="BO219" s="78">
        <v>616500</v>
      </c>
      <c r="BP219" s="78">
        <v>715300</v>
      </c>
      <c r="BQ219" s="78">
        <v>1285300</v>
      </c>
      <c r="BR219" s="78">
        <v>658800</v>
      </c>
      <c r="BS219" s="78">
        <v>876900</v>
      </c>
      <c r="BT219" s="78">
        <v>861200</v>
      </c>
      <c r="BU219" s="78">
        <v>975700</v>
      </c>
      <c r="BV219" s="78">
        <v>1418800</v>
      </c>
      <c r="BW219" s="78">
        <v>1583300</v>
      </c>
      <c r="BX219" s="78">
        <v>742700</v>
      </c>
      <c r="BY219" s="78">
        <v>805400</v>
      </c>
      <c r="BZ219" s="78">
        <v>696400</v>
      </c>
      <c r="CA219" s="78">
        <v>517800</v>
      </c>
      <c r="CB219" s="78">
        <v>723500</v>
      </c>
      <c r="CC219" s="78">
        <v>703400</v>
      </c>
      <c r="CD219" s="78">
        <v>802600</v>
      </c>
      <c r="CE219" s="78">
        <v>1808700</v>
      </c>
      <c r="CF219" s="78">
        <v>1710600</v>
      </c>
      <c r="CG219" s="78">
        <v>1292200</v>
      </c>
      <c r="CH219" s="78">
        <v>1441400</v>
      </c>
      <c r="CI219" s="78">
        <v>837700</v>
      </c>
      <c r="CJ219" s="78">
        <v>643500</v>
      </c>
      <c r="CK219" s="78">
        <v>600700</v>
      </c>
      <c r="CL219" s="78">
        <v>1189400</v>
      </c>
      <c r="CM219" s="78">
        <v>774400</v>
      </c>
      <c r="CN219" s="78">
        <v>588500</v>
      </c>
      <c r="CO219" s="78">
        <v>687900</v>
      </c>
      <c r="CP219" s="78">
        <v>639900</v>
      </c>
      <c r="CQ219" s="78">
        <v>511200</v>
      </c>
      <c r="CR219" s="78">
        <v>511800</v>
      </c>
      <c r="CS219" s="78">
        <v>628000</v>
      </c>
      <c r="CT219" s="78">
        <v>940400</v>
      </c>
      <c r="CU219" s="78">
        <v>1451900</v>
      </c>
      <c r="CV219" s="78">
        <v>1250400</v>
      </c>
      <c r="CW219" s="78">
        <v>1082400</v>
      </c>
      <c r="CX219" s="78">
        <v>827900</v>
      </c>
      <c r="CY219" s="78">
        <v>1256200</v>
      </c>
      <c r="CZ219" s="78">
        <v>1439300</v>
      </c>
      <c r="DA219" s="78">
        <v>1166500</v>
      </c>
      <c r="DB219" s="78">
        <v>865700</v>
      </c>
      <c r="DC219" s="78">
        <v>1591100</v>
      </c>
      <c r="DD219" s="78">
        <v>669400</v>
      </c>
      <c r="DE219" s="78">
        <v>1085700</v>
      </c>
      <c r="DF219" s="78">
        <v>1462000</v>
      </c>
      <c r="DG219" s="78">
        <v>1233900</v>
      </c>
      <c r="DH219" s="78">
        <v>1167700</v>
      </c>
      <c r="DI219" s="78">
        <v>1142100</v>
      </c>
      <c r="DJ219" s="78">
        <v>1279100</v>
      </c>
      <c r="DK219" s="78">
        <v>1176200</v>
      </c>
      <c r="DL219" s="78">
        <v>1660900</v>
      </c>
      <c r="DM219" s="78">
        <v>2837800</v>
      </c>
      <c r="DN219" s="78">
        <v>2866600</v>
      </c>
      <c r="DO219" s="78">
        <v>2062900</v>
      </c>
      <c r="DP219" s="78">
        <v>1340200</v>
      </c>
      <c r="DQ219" s="78">
        <v>3937300</v>
      </c>
      <c r="DR219" s="78">
        <v>2791500</v>
      </c>
      <c r="DS219" s="78">
        <v>1449100</v>
      </c>
      <c r="DT219" s="78">
        <v>896000</v>
      </c>
      <c r="DU219" s="78">
        <v>662100</v>
      </c>
      <c r="DV219" s="78">
        <v>631200</v>
      </c>
      <c r="DW219" s="78">
        <v>797300</v>
      </c>
      <c r="DX219" s="78">
        <v>677300</v>
      </c>
      <c r="DY219" s="78">
        <v>604000</v>
      </c>
      <c r="DZ219" s="78">
        <v>675200</v>
      </c>
      <c r="EA219" s="78">
        <v>557900</v>
      </c>
      <c r="EB219" s="78">
        <v>1011600</v>
      </c>
      <c r="EC219" s="78">
        <v>408200</v>
      </c>
      <c r="ED219" s="78">
        <v>502000</v>
      </c>
      <c r="EE219" s="78">
        <v>968500</v>
      </c>
      <c r="EF219" s="78">
        <v>618800</v>
      </c>
      <c r="EG219" s="78">
        <v>940400</v>
      </c>
      <c r="EH219" s="78">
        <v>1534200</v>
      </c>
      <c r="EI219" s="78">
        <v>1736800</v>
      </c>
      <c r="EJ219" s="78">
        <v>2473000</v>
      </c>
      <c r="EK219" s="78">
        <v>889100</v>
      </c>
      <c r="EL219" s="78">
        <v>1205300</v>
      </c>
      <c r="EM219" s="78">
        <v>1712600</v>
      </c>
      <c r="EN219" s="78">
        <v>1173300</v>
      </c>
      <c r="EO219" s="78">
        <v>1670000</v>
      </c>
      <c r="EP219" s="78">
        <v>956300</v>
      </c>
      <c r="EQ219" s="78">
        <v>767900</v>
      </c>
      <c r="ER219" s="78">
        <v>996400</v>
      </c>
      <c r="ES219" s="78">
        <v>958300</v>
      </c>
      <c r="ET219" s="78">
        <v>926500</v>
      </c>
      <c r="EU219" s="78">
        <v>1334300</v>
      </c>
      <c r="EV219" s="78">
        <v>2353000</v>
      </c>
      <c r="EW219" s="78">
        <v>1955900</v>
      </c>
      <c r="EX219" s="78">
        <v>936500</v>
      </c>
      <c r="EY219" s="78">
        <v>1094900</v>
      </c>
      <c r="EZ219" s="78">
        <v>2460800</v>
      </c>
      <c r="FA219" s="78">
        <v>1281900</v>
      </c>
      <c r="FB219" s="78">
        <v>1124200</v>
      </c>
      <c r="FC219" s="78">
        <v>1193000</v>
      </c>
      <c r="FD219" s="78">
        <v>2061400</v>
      </c>
      <c r="FE219" s="78">
        <v>3713500</v>
      </c>
      <c r="FF219" s="78">
        <v>2488800</v>
      </c>
      <c r="FG219" s="78">
        <v>2873900</v>
      </c>
      <c r="FH219" s="78">
        <v>1557700</v>
      </c>
      <c r="FI219" s="78">
        <v>517900</v>
      </c>
      <c r="FJ219" s="78">
        <v>728700</v>
      </c>
      <c r="FK219" s="78">
        <v>642500</v>
      </c>
      <c r="FL219" s="78">
        <v>858700</v>
      </c>
      <c r="FM219" s="78">
        <v>830500</v>
      </c>
      <c r="FN219" s="78">
        <v>680100</v>
      </c>
      <c r="FO219" s="78">
        <v>1503200</v>
      </c>
      <c r="FP219" s="78">
        <v>503900</v>
      </c>
      <c r="FQ219" s="78">
        <v>527800</v>
      </c>
      <c r="FR219" s="78">
        <v>627600</v>
      </c>
      <c r="FS219" s="78">
        <v>780000</v>
      </c>
      <c r="FT219" s="78">
        <v>1269700</v>
      </c>
      <c r="FU219" s="78">
        <v>570300</v>
      </c>
      <c r="FV219" s="78">
        <v>974700</v>
      </c>
      <c r="FW219" s="78">
        <v>1340700</v>
      </c>
      <c r="FX219" s="78">
        <v>1295400</v>
      </c>
      <c r="FY219" s="78">
        <v>3693900</v>
      </c>
      <c r="FZ219" s="78">
        <v>1155100</v>
      </c>
      <c r="GA219" s="78">
        <v>1365600</v>
      </c>
      <c r="GB219" s="78">
        <v>1115600</v>
      </c>
      <c r="GC219" s="78">
        <v>1601800</v>
      </c>
      <c r="GD219" s="78">
        <v>554000</v>
      </c>
      <c r="GE219" s="78">
        <v>674900</v>
      </c>
      <c r="GF219" s="78">
        <v>946700</v>
      </c>
      <c r="GG219" s="78">
        <v>1074800</v>
      </c>
      <c r="GH219" s="78">
        <v>583200</v>
      </c>
      <c r="GI219" s="78">
        <v>669500</v>
      </c>
      <c r="GJ219" s="78">
        <v>964800</v>
      </c>
      <c r="GK219" s="78">
        <v>1059200</v>
      </c>
      <c r="GL219" s="78">
        <v>907100</v>
      </c>
      <c r="GM219" s="78">
        <v>796100</v>
      </c>
      <c r="GN219" s="78">
        <v>978200</v>
      </c>
      <c r="GO219" s="78">
        <v>1317100</v>
      </c>
      <c r="GP219" s="78">
        <v>984600</v>
      </c>
      <c r="GQ219" s="78">
        <v>998000</v>
      </c>
      <c r="GR219" s="78">
        <v>962700</v>
      </c>
      <c r="GS219" s="78">
        <v>1538300</v>
      </c>
      <c r="GT219" s="78">
        <v>628600</v>
      </c>
      <c r="GU219" s="78">
        <v>739100</v>
      </c>
      <c r="GV219" s="78">
        <v>442100</v>
      </c>
      <c r="GW219" s="78">
        <v>784900</v>
      </c>
      <c r="GX219" s="78">
        <v>537400</v>
      </c>
      <c r="GY219" s="78">
        <v>680300</v>
      </c>
      <c r="GZ219" s="78">
        <v>827100</v>
      </c>
      <c r="HA219" s="78">
        <v>992600</v>
      </c>
      <c r="HB219" s="78">
        <v>1538800</v>
      </c>
      <c r="HC219" s="78">
        <v>1227500</v>
      </c>
      <c r="HD219" s="78">
        <v>1288100</v>
      </c>
      <c r="HE219" s="78">
        <v>902900</v>
      </c>
      <c r="HF219" s="78">
        <v>518100</v>
      </c>
      <c r="HG219" s="78">
        <v>551100</v>
      </c>
      <c r="HH219" s="78">
        <v>654600</v>
      </c>
      <c r="HI219" s="78">
        <v>699000</v>
      </c>
      <c r="HJ219" s="78">
        <v>1332400</v>
      </c>
      <c r="HK219" s="78">
        <v>861700</v>
      </c>
      <c r="HL219" s="78">
        <v>968000</v>
      </c>
      <c r="HM219" s="78">
        <v>836700</v>
      </c>
      <c r="HN219" s="78">
        <v>1139200</v>
      </c>
      <c r="HO219" s="78">
        <v>1120000</v>
      </c>
      <c r="HP219" s="78">
        <v>955000</v>
      </c>
      <c r="HQ219" s="78">
        <v>1525100</v>
      </c>
      <c r="HR219" s="78">
        <v>928400</v>
      </c>
      <c r="HS219" s="78">
        <v>1368400</v>
      </c>
      <c r="HT219" s="78">
        <v>1126200</v>
      </c>
      <c r="HU219" s="78">
        <v>1478200</v>
      </c>
      <c r="HV219" s="78">
        <v>1549800</v>
      </c>
      <c r="HW219" s="78">
        <v>2547200</v>
      </c>
      <c r="HX219" s="78">
        <v>2036900</v>
      </c>
      <c r="HY219" s="78">
        <v>4056900</v>
      </c>
      <c r="HZ219" s="78">
        <v>5250600</v>
      </c>
      <c r="IA219" s="78">
        <v>1301700</v>
      </c>
      <c r="IB219" s="78">
        <v>2953000</v>
      </c>
      <c r="IC219" s="78">
        <v>1993900</v>
      </c>
      <c r="ID219" s="78">
        <v>4169300</v>
      </c>
      <c r="IE219" s="78">
        <v>4502400</v>
      </c>
      <c r="IF219" s="78">
        <v>2191600</v>
      </c>
      <c r="IG219" s="78">
        <v>2690900</v>
      </c>
      <c r="IH219" s="78">
        <v>7698300</v>
      </c>
      <c r="II219" s="78">
        <v>7423800</v>
      </c>
      <c r="IJ219" s="78">
        <v>1577200</v>
      </c>
      <c r="IK219" s="78">
        <v>1288000</v>
      </c>
      <c r="IL219" s="78">
        <v>1091500</v>
      </c>
      <c r="IM219" s="78">
        <v>1163400</v>
      </c>
      <c r="IN219" s="78">
        <v>756300</v>
      </c>
      <c r="IO219" s="78">
        <v>674100</v>
      </c>
      <c r="IP219" s="78">
        <v>1064400</v>
      </c>
      <c r="IQ219" s="78">
        <v>864100</v>
      </c>
      <c r="IR219" s="78">
        <v>1225100</v>
      </c>
      <c r="IS219" s="78">
        <v>1406400</v>
      </c>
      <c r="IT219" s="78">
        <v>1669400</v>
      </c>
    </row>
    <row r="220" spans="1:254" s="77" customFormat="1" ht="18.75" customHeight="1">
      <c r="A220" s="391" t="s">
        <v>431</v>
      </c>
      <c r="B220" s="77" t="s">
        <v>432</v>
      </c>
      <c r="C220" s="78">
        <v>975600</v>
      </c>
      <c r="D220" s="79">
        <v>-75100</v>
      </c>
      <c r="E220" s="78">
        <v>1050700</v>
      </c>
      <c r="F220" s="78">
        <v>1501300</v>
      </c>
      <c r="G220" s="78">
        <v>1294700</v>
      </c>
      <c r="H220" s="78">
        <v>1013700</v>
      </c>
      <c r="I220" s="78">
        <v>1754700</v>
      </c>
      <c r="J220" s="78">
        <v>1315200</v>
      </c>
      <c r="K220" s="78">
        <v>2379800</v>
      </c>
      <c r="L220" s="78">
        <v>2723400</v>
      </c>
      <c r="M220" s="78">
        <v>2089100</v>
      </c>
      <c r="N220" s="78">
        <v>2223400</v>
      </c>
      <c r="O220" s="78">
        <v>844400</v>
      </c>
      <c r="P220" s="78">
        <v>1780800</v>
      </c>
      <c r="Q220" s="78">
        <v>1073700</v>
      </c>
      <c r="R220" s="78">
        <v>2776400</v>
      </c>
      <c r="S220" s="78">
        <v>1950000</v>
      </c>
      <c r="T220" s="78">
        <v>2237300</v>
      </c>
      <c r="U220" s="78">
        <v>1375300</v>
      </c>
      <c r="V220" s="78">
        <v>1283800</v>
      </c>
      <c r="W220" s="78">
        <v>848600</v>
      </c>
      <c r="X220" s="78">
        <v>1378700</v>
      </c>
      <c r="Y220" s="78">
        <v>2121700</v>
      </c>
      <c r="Z220" s="78">
        <v>1311100</v>
      </c>
      <c r="AA220" s="78">
        <v>1372400</v>
      </c>
      <c r="AB220" s="78">
        <v>1696900</v>
      </c>
      <c r="AC220" s="78">
        <v>2522900</v>
      </c>
      <c r="AD220" s="78">
        <v>1232500</v>
      </c>
      <c r="AE220" s="78">
        <v>1549500</v>
      </c>
      <c r="AF220" s="78">
        <v>1730000</v>
      </c>
      <c r="AG220" s="78">
        <v>2150600</v>
      </c>
      <c r="AH220" s="78">
        <v>1653400</v>
      </c>
      <c r="AI220" s="78">
        <v>1828500</v>
      </c>
      <c r="AJ220" s="78">
        <v>2661500</v>
      </c>
      <c r="AK220" s="78">
        <v>1737000</v>
      </c>
      <c r="AL220" s="78">
        <v>1497500</v>
      </c>
      <c r="AM220" s="78">
        <v>1841200</v>
      </c>
      <c r="AN220" s="78">
        <v>2611600</v>
      </c>
      <c r="AO220" s="78">
        <v>2807700</v>
      </c>
      <c r="AP220" s="78">
        <v>5799400</v>
      </c>
      <c r="AQ220" s="78">
        <v>2837500</v>
      </c>
      <c r="AR220" s="78">
        <v>2251600</v>
      </c>
      <c r="AS220" s="78">
        <v>2352800</v>
      </c>
      <c r="AT220" s="78">
        <v>2394900</v>
      </c>
      <c r="AU220" s="78">
        <v>2974500</v>
      </c>
      <c r="AV220" s="78">
        <v>3751100</v>
      </c>
      <c r="AW220" s="78">
        <v>3895500</v>
      </c>
      <c r="AX220" s="78">
        <v>2733500</v>
      </c>
      <c r="AY220" s="78">
        <v>4760900</v>
      </c>
      <c r="AZ220" s="78">
        <v>3531300</v>
      </c>
      <c r="BA220" s="78">
        <v>4229900</v>
      </c>
      <c r="BB220" s="78">
        <v>3051500</v>
      </c>
      <c r="BC220" s="78">
        <v>3649100</v>
      </c>
      <c r="BD220" s="78">
        <v>3107500</v>
      </c>
      <c r="BE220" s="78">
        <v>3788800</v>
      </c>
      <c r="BF220" s="78">
        <v>3413500</v>
      </c>
      <c r="BG220" s="78">
        <v>1954800</v>
      </c>
      <c r="BH220" s="78">
        <v>2315600</v>
      </c>
      <c r="BI220" s="78">
        <v>3505600</v>
      </c>
      <c r="BJ220" s="78">
        <v>1295100</v>
      </c>
      <c r="BK220" s="78">
        <v>2389500</v>
      </c>
      <c r="BL220" s="78">
        <v>3181800</v>
      </c>
      <c r="BM220" s="78">
        <v>1943400</v>
      </c>
      <c r="BN220" s="78">
        <v>2640800</v>
      </c>
      <c r="BO220" s="78">
        <v>2663400</v>
      </c>
      <c r="BP220" s="78">
        <v>2611600</v>
      </c>
      <c r="BQ220" s="78">
        <v>1827800</v>
      </c>
      <c r="BR220" s="78">
        <v>1381400</v>
      </c>
      <c r="BS220" s="78">
        <v>1937800</v>
      </c>
      <c r="BT220" s="78">
        <v>1767500</v>
      </c>
      <c r="BU220" s="78">
        <v>1962000</v>
      </c>
      <c r="BV220" s="78">
        <v>2251800</v>
      </c>
      <c r="BW220" s="78">
        <v>2098400</v>
      </c>
      <c r="BX220" s="78">
        <v>2316600</v>
      </c>
      <c r="BY220" s="78">
        <v>2367700</v>
      </c>
      <c r="BZ220" s="78">
        <v>2674500</v>
      </c>
      <c r="CA220" s="78">
        <v>2059500</v>
      </c>
      <c r="CB220" s="78">
        <v>2197200</v>
      </c>
      <c r="CC220" s="78">
        <v>3758500</v>
      </c>
      <c r="CD220" s="78">
        <v>5579800</v>
      </c>
      <c r="CE220" s="78">
        <v>2936400</v>
      </c>
      <c r="CF220" s="78">
        <v>5242000</v>
      </c>
      <c r="CG220" s="78">
        <v>2572600</v>
      </c>
      <c r="CH220" s="78">
        <v>3994200</v>
      </c>
      <c r="CI220" s="78">
        <v>2155700</v>
      </c>
      <c r="CJ220" s="78">
        <v>1995200</v>
      </c>
      <c r="CK220" s="78">
        <v>2165500</v>
      </c>
      <c r="CL220" s="78">
        <v>4100700</v>
      </c>
      <c r="CM220" s="78">
        <v>1582600</v>
      </c>
      <c r="CN220" s="78">
        <v>1903700</v>
      </c>
      <c r="CO220" s="78">
        <v>2411400</v>
      </c>
      <c r="CP220" s="78">
        <v>1653900</v>
      </c>
      <c r="CQ220" s="78">
        <v>1898900</v>
      </c>
      <c r="CR220" s="78">
        <v>2293000</v>
      </c>
      <c r="CS220" s="78">
        <v>1849600</v>
      </c>
      <c r="CT220" s="78">
        <v>2703800</v>
      </c>
      <c r="CU220" s="78">
        <v>4454200</v>
      </c>
      <c r="CV220" s="78">
        <v>5297200</v>
      </c>
      <c r="CW220" s="78">
        <v>1903500</v>
      </c>
      <c r="CX220" s="78">
        <v>1762100</v>
      </c>
      <c r="CY220" s="78">
        <v>2624200</v>
      </c>
      <c r="CZ220" s="78">
        <v>902900</v>
      </c>
      <c r="DA220" s="78">
        <v>1294800</v>
      </c>
      <c r="DB220" s="78">
        <v>1207200</v>
      </c>
      <c r="DC220" s="78">
        <v>2197600</v>
      </c>
      <c r="DD220" s="78">
        <v>1146100</v>
      </c>
      <c r="DE220" s="78">
        <v>2114200</v>
      </c>
      <c r="DF220" s="78">
        <v>3072400</v>
      </c>
      <c r="DG220" s="78">
        <v>1809900</v>
      </c>
      <c r="DH220" s="78">
        <v>2334200</v>
      </c>
      <c r="DI220" s="78">
        <v>2333900</v>
      </c>
      <c r="DJ220" s="78">
        <v>1664600</v>
      </c>
      <c r="DK220" s="78">
        <v>1434600</v>
      </c>
      <c r="DL220" s="78">
        <v>3479200</v>
      </c>
      <c r="DM220" s="78">
        <v>1179400</v>
      </c>
      <c r="DN220" s="78">
        <v>782100</v>
      </c>
      <c r="DO220" s="78">
        <v>1127900</v>
      </c>
      <c r="DP220" s="78">
        <v>1365400</v>
      </c>
      <c r="DQ220" s="78">
        <v>1187300</v>
      </c>
      <c r="DR220" s="78">
        <v>1337200</v>
      </c>
      <c r="DS220" s="78">
        <v>1855600</v>
      </c>
      <c r="DT220" s="78">
        <v>1804800</v>
      </c>
      <c r="DU220" s="78">
        <v>2298100</v>
      </c>
      <c r="DV220" s="78">
        <v>1850000</v>
      </c>
      <c r="DW220" s="78">
        <v>1926100</v>
      </c>
      <c r="DX220" s="78">
        <v>2467200</v>
      </c>
      <c r="DY220" s="78">
        <v>2550200</v>
      </c>
      <c r="DZ220" s="78">
        <v>2108400</v>
      </c>
      <c r="EA220" s="78">
        <v>906800</v>
      </c>
      <c r="EB220" s="78">
        <v>1401300</v>
      </c>
      <c r="EC220" s="78">
        <v>1197300</v>
      </c>
      <c r="ED220" s="78">
        <v>1508900</v>
      </c>
      <c r="EE220" s="78">
        <v>932300</v>
      </c>
      <c r="EF220" s="78">
        <v>924700</v>
      </c>
      <c r="EG220" s="78">
        <v>1158200</v>
      </c>
      <c r="EH220" s="78">
        <v>1121500</v>
      </c>
      <c r="EI220" s="78">
        <v>1473500</v>
      </c>
      <c r="EJ220" s="78">
        <v>2801100</v>
      </c>
      <c r="EK220" s="78">
        <v>1829000</v>
      </c>
      <c r="EL220" s="78">
        <v>1204600</v>
      </c>
      <c r="EM220" s="78">
        <v>1008000</v>
      </c>
      <c r="EN220" s="78">
        <v>1448100</v>
      </c>
      <c r="EO220" s="78">
        <v>946200</v>
      </c>
      <c r="EP220" s="78">
        <v>650900</v>
      </c>
      <c r="EQ220" s="78">
        <v>508100</v>
      </c>
      <c r="ER220" s="78">
        <v>956300</v>
      </c>
      <c r="ES220" s="78">
        <v>779400</v>
      </c>
      <c r="ET220" s="78">
        <v>600800</v>
      </c>
      <c r="EU220" s="78">
        <v>762500</v>
      </c>
      <c r="EV220" s="78">
        <v>1210100</v>
      </c>
      <c r="EW220" s="78">
        <v>1782400</v>
      </c>
      <c r="EX220" s="78">
        <v>1275200</v>
      </c>
      <c r="EY220" s="78">
        <v>754200</v>
      </c>
      <c r="EZ220" s="78">
        <v>1143900</v>
      </c>
      <c r="FA220" s="78">
        <v>1306000</v>
      </c>
      <c r="FB220" s="78">
        <v>1263700</v>
      </c>
      <c r="FC220" s="78">
        <v>727500</v>
      </c>
      <c r="FD220" s="78">
        <v>1201400</v>
      </c>
      <c r="FE220" s="78">
        <v>910900</v>
      </c>
      <c r="FF220" s="78">
        <v>942600</v>
      </c>
      <c r="FG220" s="78">
        <v>948400</v>
      </c>
      <c r="FH220" s="78">
        <v>1108100</v>
      </c>
      <c r="FI220" s="78">
        <v>2362900</v>
      </c>
      <c r="FJ220" s="78">
        <v>1287100</v>
      </c>
      <c r="FK220" s="78">
        <v>2588600</v>
      </c>
      <c r="FL220" s="78">
        <v>1010300</v>
      </c>
      <c r="FM220" s="78">
        <v>1393000</v>
      </c>
      <c r="FN220" s="78">
        <v>1039900</v>
      </c>
      <c r="FO220" s="78">
        <v>620800</v>
      </c>
    </row>
    <row r="221" spans="1:254" s="77" customFormat="1" ht="18.75" customHeight="1">
      <c r="A221" s="391" t="s">
        <v>433</v>
      </c>
      <c r="B221" s="77" t="s">
        <v>434</v>
      </c>
      <c r="C221" s="78">
        <v>1586600</v>
      </c>
      <c r="D221" s="79">
        <v>-1231100</v>
      </c>
      <c r="E221" s="78">
        <v>2817700</v>
      </c>
      <c r="F221" s="78">
        <v>4647400</v>
      </c>
      <c r="G221" s="78">
        <v>6136100</v>
      </c>
      <c r="H221" s="78">
        <v>2985100</v>
      </c>
      <c r="I221" s="78">
        <v>4800200</v>
      </c>
      <c r="J221" s="78">
        <v>3268900</v>
      </c>
      <c r="K221" s="78">
        <v>6135700</v>
      </c>
      <c r="L221" s="78">
        <v>5397200</v>
      </c>
      <c r="M221" s="78">
        <v>3044900</v>
      </c>
      <c r="N221" s="78">
        <v>4265000</v>
      </c>
      <c r="O221" s="78">
        <v>4459700</v>
      </c>
      <c r="P221" s="78">
        <v>4812000</v>
      </c>
      <c r="Q221" s="78">
        <v>3239200</v>
      </c>
      <c r="R221" s="78">
        <v>6510900</v>
      </c>
      <c r="S221" s="78">
        <v>6724600</v>
      </c>
      <c r="T221" s="78">
        <v>11440800</v>
      </c>
      <c r="U221" s="78">
        <v>3156300</v>
      </c>
      <c r="V221" s="78">
        <v>6144200</v>
      </c>
      <c r="W221" s="78">
        <v>4748200</v>
      </c>
      <c r="X221" s="78">
        <v>5535800</v>
      </c>
      <c r="Y221" s="78">
        <v>2768900</v>
      </c>
      <c r="Z221" s="78">
        <v>3802500</v>
      </c>
      <c r="AA221" s="78">
        <v>4151900</v>
      </c>
      <c r="AB221" s="78">
        <v>4724700</v>
      </c>
      <c r="AC221" s="78">
        <v>4390200</v>
      </c>
      <c r="AD221" s="78">
        <v>3966900</v>
      </c>
      <c r="AE221" s="78">
        <v>3024000</v>
      </c>
      <c r="AF221" s="78">
        <v>5046300</v>
      </c>
      <c r="AG221" s="78">
        <v>9381600</v>
      </c>
      <c r="AH221" s="78">
        <v>6823400</v>
      </c>
      <c r="AI221" s="78">
        <v>7535900</v>
      </c>
      <c r="AJ221" s="78">
        <v>14866800</v>
      </c>
      <c r="AK221" s="78">
        <v>13366400</v>
      </c>
      <c r="AL221" s="78">
        <v>11664300</v>
      </c>
      <c r="AM221" s="78">
        <v>10288100</v>
      </c>
      <c r="AN221" s="78">
        <v>4976500</v>
      </c>
      <c r="AO221" s="78">
        <v>7038100</v>
      </c>
      <c r="AP221" s="78">
        <v>3334100</v>
      </c>
      <c r="AQ221" s="78">
        <v>4709800</v>
      </c>
      <c r="AR221" s="78">
        <v>8061400</v>
      </c>
      <c r="AS221" s="78">
        <v>3233100</v>
      </c>
      <c r="AT221" s="78">
        <v>3882800</v>
      </c>
      <c r="AU221" s="78">
        <v>2515500</v>
      </c>
      <c r="AV221" s="78">
        <v>3931300</v>
      </c>
      <c r="AW221" s="78">
        <v>7197800</v>
      </c>
      <c r="AX221" s="78">
        <v>2356600</v>
      </c>
      <c r="AY221" s="78">
        <v>3070600</v>
      </c>
      <c r="AZ221" s="78">
        <v>3306100</v>
      </c>
      <c r="BA221" s="78">
        <v>3773900</v>
      </c>
      <c r="BB221" s="78">
        <v>2114400</v>
      </c>
      <c r="BC221" s="78">
        <v>519400</v>
      </c>
      <c r="BD221" s="78">
        <v>914800</v>
      </c>
      <c r="BE221" s="78">
        <v>1235600</v>
      </c>
      <c r="BF221" s="78">
        <v>810100</v>
      </c>
      <c r="BG221" s="78">
        <v>1091000</v>
      </c>
      <c r="BH221" s="78">
        <v>1194100</v>
      </c>
      <c r="BI221" s="78">
        <v>2322600</v>
      </c>
      <c r="BJ221" s="78">
        <v>2731700</v>
      </c>
      <c r="BK221" s="78">
        <v>1745900</v>
      </c>
      <c r="BL221" s="78">
        <v>1423000</v>
      </c>
      <c r="BM221" s="78">
        <v>2313300</v>
      </c>
      <c r="BN221" s="78">
        <v>3988500</v>
      </c>
      <c r="BO221" s="78">
        <v>5217300</v>
      </c>
      <c r="BP221" s="78">
        <v>3054000</v>
      </c>
      <c r="BQ221" s="78">
        <v>2114400</v>
      </c>
      <c r="BR221" s="78">
        <v>3726000</v>
      </c>
      <c r="BS221" s="78">
        <v>2659200</v>
      </c>
      <c r="BT221" s="78">
        <v>2630500</v>
      </c>
      <c r="BU221" s="78">
        <v>2730800</v>
      </c>
      <c r="BV221" s="78">
        <v>2050900</v>
      </c>
      <c r="BW221" s="78">
        <v>1223800</v>
      </c>
      <c r="BX221" s="78">
        <v>1184800</v>
      </c>
      <c r="BY221" s="78">
        <v>956200</v>
      </c>
      <c r="BZ221" s="78">
        <v>729500</v>
      </c>
      <c r="CA221" s="78">
        <v>1457800</v>
      </c>
      <c r="CB221" s="78">
        <v>1565700</v>
      </c>
      <c r="CC221" s="78">
        <v>1090400</v>
      </c>
      <c r="CD221" s="78">
        <v>2159400</v>
      </c>
      <c r="CE221" s="78">
        <v>2708400</v>
      </c>
      <c r="CF221" s="78">
        <v>4614400</v>
      </c>
      <c r="CG221" s="78">
        <v>3903600</v>
      </c>
      <c r="CH221" s="78">
        <v>3182200</v>
      </c>
      <c r="CI221" s="78">
        <v>1766100</v>
      </c>
      <c r="CJ221" s="78">
        <v>3432500</v>
      </c>
      <c r="CK221" s="78">
        <v>3102200</v>
      </c>
      <c r="CL221" s="78">
        <v>1907800</v>
      </c>
      <c r="CM221" s="78">
        <v>1985100</v>
      </c>
      <c r="CN221" s="78">
        <v>2807800</v>
      </c>
      <c r="CO221" s="78">
        <v>2151900</v>
      </c>
      <c r="CP221" s="78">
        <v>1741800</v>
      </c>
      <c r="CQ221" s="78">
        <v>1635700</v>
      </c>
      <c r="CR221" s="78">
        <v>2249000</v>
      </c>
      <c r="CS221" s="78">
        <v>2112400</v>
      </c>
      <c r="CT221" s="78">
        <v>1232200</v>
      </c>
      <c r="CU221" s="78">
        <v>1790800</v>
      </c>
      <c r="CV221" s="78">
        <v>1291300</v>
      </c>
      <c r="CW221" s="78">
        <v>1992900</v>
      </c>
      <c r="CX221" s="78">
        <v>3041700</v>
      </c>
      <c r="CY221" s="78">
        <v>3934600</v>
      </c>
      <c r="CZ221" s="78">
        <v>3064900</v>
      </c>
      <c r="DA221" s="78">
        <v>1249600</v>
      </c>
      <c r="DB221" s="78">
        <v>1165900</v>
      </c>
      <c r="DC221" s="78">
        <v>1726800</v>
      </c>
      <c r="DD221" s="78">
        <v>1294700</v>
      </c>
      <c r="DE221" s="78">
        <v>3227700</v>
      </c>
      <c r="DF221" s="78">
        <v>2919800</v>
      </c>
      <c r="DG221" s="78">
        <v>3432400</v>
      </c>
      <c r="DH221" s="78">
        <v>2669600</v>
      </c>
      <c r="DI221" s="78">
        <v>1737300</v>
      </c>
      <c r="DJ221" s="78">
        <v>1103900</v>
      </c>
      <c r="DK221" s="78">
        <v>1912200</v>
      </c>
      <c r="DL221" s="78">
        <v>2624800</v>
      </c>
      <c r="DM221" s="78">
        <v>2669800</v>
      </c>
      <c r="DN221" s="78">
        <v>4181100</v>
      </c>
      <c r="DO221" s="78">
        <v>14074800</v>
      </c>
      <c r="DP221" s="78">
        <v>6044500</v>
      </c>
      <c r="DQ221" s="78">
        <v>114600</v>
      </c>
      <c r="DR221" s="78">
        <v>2352600</v>
      </c>
      <c r="DS221" s="78">
        <v>1697200</v>
      </c>
      <c r="DT221" s="78">
        <v>3371500</v>
      </c>
      <c r="DU221" s="78">
        <v>1574900</v>
      </c>
      <c r="DV221" s="78">
        <v>674400</v>
      </c>
      <c r="DW221" s="78">
        <v>1080100</v>
      </c>
      <c r="DX221" s="78">
        <v>1214400</v>
      </c>
      <c r="DY221" s="78">
        <v>1253700</v>
      </c>
      <c r="DZ221" s="78">
        <v>2793800</v>
      </c>
      <c r="EA221" s="78">
        <v>1049900</v>
      </c>
      <c r="EB221" s="78">
        <v>1738100</v>
      </c>
      <c r="EC221" s="78">
        <v>1460900</v>
      </c>
      <c r="ED221" s="78">
        <v>1132900</v>
      </c>
      <c r="EE221" s="78">
        <v>1718800</v>
      </c>
      <c r="EF221" s="78">
        <v>2498100</v>
      </c>
      <c r="EG221" s="78">
        <v>2349600</v>
      </c>
      <c r="EH221" s="78">
        <v>2734100</v>
      </c>
      <c r="EI221" s="78">
        <v>3094100</v>
      </c>
      <c r="EJ221" s="78">
        <v>7407800</v>
      </c>
      <c r="EK221" s="78">
        <v>4588300</v>
      </c>
      <c r="EL221" s="78">
        <v>10105600</v>
      </c>
      <c r="EM221" s="78">
        <v>2966800</v>
      </c>
      <c r="EN221" s="78">
        <v>9563900</v>
      </c>
      <c r="EO221" s="78">
        <v>6293500</v>
      </c>
      <c r="EP221" s="78">
        <v>5635600</v>
      </c>
      <c r="EQ221" s="78">
        <v>11708900</v>
      </c>
      <c r="ER221" s="78">
        <v>30536100</v>
      </c>
      <c r="ES221" s="78">
        <v>15467500</v>
      </c>
      <c r="ET221" s="78">
        <v>15442400</v>
      </c>
      <c r="EU221" s="78">
        <v>34104600</v>
      </c>
      <c r="EV221" s="78">
        <v>22263500</v>
      </c>
      <c r="EW221" s="78">
        <v>25927500</v>
      </c>
      <c r="EX221" s="78">
        <v>22604700</v>
      </c>
      <c r="EY221" s="78">
        <v>15096300</v>
      </c>
      <c r="EZ221" s="78">
        <v>9938500</v>
      </c>
      <c r="FA221" s="78">
        <v>10956900</v>
      </c>
    </row>
    <row r="222" spans="1:254" s="77" customFormat="1" ht="18.75" customHeight="1">
      <c r="A222" s="391" t="s">
        <v>435</v>
      </c>
      <c r="B222" s="77" t="inlineStr">
        <is>
          <t>ＮＦ日経レバ</t>
        </is>
      </c>
      <c r="C222" s="78">
        <v>1743265</v>
      </c>
      <c r="D222" s="79">
        <v>-874114</v>
      </c>
      <c r="E222" s="78">
        <v>2617379</v>
      </c>
      <c r="F222" s="78">
        <v>2968783</v>
      </c>
      <c r="G222" s="78">
        <v>2830774</v>
      </c>
      <c r="H222" s="78">
        <v>2805563</v>
      </c>
      <c r="I222" s="78">
        <v>3944571</v>
      </c>
      <c r="J222" s="78">
        <v>3700637</v>
      </c>
      <c r="K222" s="78">
        <v>4061304</v>
      </c>
      <c r="L222" s="78">
        <v>3804587</v>
      </c>
      <c r="M222" s="78">
        <v>2519478</v>
      </c>
      <c r="N222" s="78">
        <v>2937074</v>
      </c>
      <c r="O222" s="78">
        <v>1959786</v>
      </c>
      <c r="P222" s="78">
        <v>2935264</v>
      </c>
      <c r="Q222" s="78">
        <v>2845780</v>
      </c>
      <c r="R222" s="78">
        <v>5785171</v>
      </c>
      <c r="S222" s="78">
        <v>3301659</v>
      </c>
      <c r="T222" s="78">
        <v>2483889</v>
      </c>
      <c r="U222" s="78">
        <v>3193964</v>
      </c>
      <c r="V222" s="78">
        <v>3548099</v>
      </c>
      <c r="W222" s="78">
        <v>3151703</v>
      </c>
      <c r="X222" s="78">
        <v>2918345</v>
      </c>
      <c r="Y222" s="78">
        <v>4345135</v>
      </c>
      <c r="Z222" s="78">
        <v>3724712</v>
      </c>
      <c r="AA222" s="78">
        <v>3237592</v>
      </c>
      <c r="AB222" s="78">
        <v>4376198</v>
      </c>
      <c r="AC222" s="78">
        <v>3546128</v>
      </c>
      <c r="AD222" s="78">
        <v>3597173</v>
      </c>
      <c r="AE222" s="78">
        <v>3069049</v>
      </c>
      <c r="AF222" s="78">
        <v>2895710</v>
      </c>
      <c r="AG222" s="78">
        <v>4319608</v>
      </c>
      <c r="AH222" s="78">
        <v>4696548</v>
      </c>
      <c r="AI222" s="78">
        <v>4611043</v>
      </c>
      <c r="AJ222" s="78">
        <v>4573991</v>
      </c>
      <c r="AK222" s="78">
        <v>4225193</v>
      </c>
      <c r="AL222" s="78">
        <v>4000312</v>
      </c>
      <c r="AM222" s="78">
        <v>4327118</v>
      </c>
      <c r="AN222" s="78">
        <v>3531747</v>
      </c>
      <c r="AO222" s="78">
        <v>3727403</v>
      </c>
      <c r="AP222" s="78">
        <v>4699146</v>
      </c>
      <c r="AQ222" s="78">
        <v>4334803</v>
      </c>
      <c r="AR222" s="78">
        <v>3628212</v>
      </c>
      <c r="AS222" s="78">
        <v>3611391</v>
      </c>
      <c r="AT222" s="78">
        <v>4639518</v>
      </c>
      <c r="AU222" s="78">
        <v>5626645</v>
      </c>
      <c r="AV222" s="78">
        <v>3457954</v>
      </c>
      <c r="AW222" s="78">
        <v>3110829</v>
      </c>
      <c r="AX222" s="78">
        <v>4783958</v>
      </c>
      <c r="AY222" s="78">
        <v>3756634</v>
      </c>
      <c r="AZ222" s="78">
        <v>3594098</v>
      </c>
      <c r="BA222" s="78">
        <v>3451225</v>
      </c>
      <c r="BB222" s="78">
        <v>3466505</v>
      </c>
      <c r="BC222" s="78">
        <v>3259131</v>
      </c>
      <c r="BD222" s="78">
        <v>2640330</v>
      </c>
      <c r="BE222" s="78">
        <v>4388850</v>
      </c>
      <c r="BF222" s="78">
        <v>3558512</v>
      </c>
      <c r="BG222" s="78">
        <v>3343225</v>
      </c>
      <c r="BH222" s="78">
        <v>4064774</v>
      </c>
      <c r="BI222" s="78">
        <v>2741343</v>
      </c>
      <c r="BJ222" s="78">
        <v>3636380</v>
      </c>
      <c r="BK222" s="78">
        <v>3845451</v>
      </c>
      <c r="BL222" s="78">
        <v>3399824</v>
      </c>
      <c r="BM222" s="78">
        <v>3004232</v>
      </c>
      <c r="BN222" s="78">
        <v>3193001</v>
      </c>
      <c r="BO222" s="78">
        <v>2909766</v>
      </c>
      <c r="BP222" s="78">
        <v>3474800</v>
      </c>
      <c r="BQ222" s="78">
        <v>5277286</v>
      </c>
      <c r="BR222" s="78">
        <v>2557450</v>
      </c>
      <c r="BS222" s="78">
        <v>3686395</v>
      </c>
      <c r="BT222" s="78">
        <v>3421994</v>
      </c>
      <c r="BU222" s="78">
        <v>4911486</v>
      </c>
      <c r="BV222" s="78">
        <v>3329257</v>
      </c>
      <c r="BW222" s="78">
        <v>4975193</v>
      </c>
      <c r="BX222" s="78">
        <v>3203745</v>
      </c>
      <c r="BY222" s="78">
        <v>3306574</v>
      </c>
      <c r="BZ222" s="78">
        <v>2502653</v>
      </c>
      <c r="CA222" s="78">
        <v>2842084</v>
      </c>
      <c r="CB222" s="78">
        <v>5218611</v>
      </c>
      <c r="CC222" s="78">
        <v>3257142</v>
      </c>
      <c r="CD222" s="78">
        <v>3780037</v>
      </c>
      <c r="CE222" s="78">
        <v>3041129</v>
      </c>
      <c r="CF222" s="78">
        <v>3912672</v>
      </c>
      <c r="CG222" s="78">
        <v>3622808</v>
      </c>
      <c r="CH222" s="78">
        <v>5349973</v>
      </c>
      <c r="CI222" s="78">
        <v>3254926</v>
      </c>
      <c r="CJ222" s="78">
        <v>3583191</v>
      </c>
      <c r="CK222" s="78">
        <v>2446160</v>
      </c>
      <c r="CL222" s="78">
        <v>5570954</v>
      </c>
      <c r="CM222" s="78">
        <v>3961609</v>
      </c>
      <c r="CN222" s="78">
        <v>5177652</v>
      </c>
      <c r="CO222" s="78">
        <v>4677366</v>
      </c>
      <c r="CP222" s="78">
        <v>3506007</v>
      </c>
      <c r="CQ222" s="78">
        <v>3021805</v>
      </c>
      <c r="CR222" s="78">
        <v>3767772</v>
      </c>
      <c r="CS222" s="78">
        <v>3400359</v>
      </c>
      <c r="CT222" s="78">
        <v>5221885</v>
      </c>
      <c r="CU222" s="78">
        <v>4496876</v>
      </c>
      <c r="CV222" s="78">
        <v>3190019</v>
      </c>
      <c r="CW222" s="78">
        <v>2703936</v>
      </c>
      <c r="CX222" s="78">
        <v>3638214</v>
      </c>
      <c r="CY222" s="78">
        <v>3513069</v>
      </c>
      <c r="CZ222" s="78">
        <v>3961444</v>
      </c>
      <c r="DA222" s="78">
        <v>4084269</v>
      </c>
      <c r="DB222" s="78">
        <v>4175473</v>
      </c>
      <c r="DC222" s="78">
        <v>7807829</v>
      </c>
      <c r="DD222" s="78">
        <v>3985049</v>
      </c>
      <c r="DE222" s="78">
        <v>4760270</v>
      </c>
      <c r="DF222" s="78">
        <v>7511084</v>
      </c>
      <c r="DG222" s="78">
        <v>5556418</v>
      </c>
      <c r="DH222" s="78">
        <v>4891920</v>
      </c>
      <c r="DI222" s="78">
        <v>2712834</v>
      </c>
      <c r="DJ222" s="78">
        <v>3345646</v>
      </c>
      <c r="DK222" s="78">
        <v>4654048</v>
      </c>
      <c r="DL222" s="78">
        <v>2599863</v>
      </c>
      <c r="DM222" s="78">
        <v>2855085</v>
      </c>
      <c r="DN222" s="78">
        <v>2889966</v>
      </c>
      <c r="DO222" s="78">
        <v>2924291</v>
      </c>
      <c r="DP222" s="78">
        <v>3116070</v>
      </c>
      <c r="DQ222" s="78">
        <v>2704320</v>
      </c>
      <c r="DR222" s="78">
        <v>4033298</v>
      </c>
      <c r="DS222" s="78">
        <v>3228302</v>
      </c>
      <c r="DT222" s="78">
        <v>5143132</v>
      </c>
      <c r="DU222" s="78">
        <v>6856035</v>
      </c>
      <c r="DV222" s="78">
        <v>4456743</v>
      </c>
      <c r="DW222" s="78">
        <v>4092745</v>
      </c>
      <c r="DX222" s="78">
        <v>3362229</v>
      </c>
      <c r="DY222" s="78">
        <v>5010939</v>
      </c>
      <c r="DZ222" s="78">
        <v>5591809</v>
      </c>
      <c r="EA222" s="78">
        <v>3052972</v>
      </c>
      <c r="EB222" s="78">
        <v>3819905</v>
      </c>
      <c r="EC222" s="78">
        <v>3222556</v>
      </c>
      <c r="ED222" s="78">
        <v>2977620</v>
      </c>
      <c r="EE222" s="78">
        <v>4420446</v>
      </c>
      <c r="EF222" s="78">
        <v>2552914</v>
      </c>
      <c r="EG222" s="78">
        <v>3451357</v>
      </c>
      <c r="EH222" s="78">
        <v>2841663</v>
      </c>
      <c r="EI222" s="78">
        <v>2985525</v>
      </c>
      <c r="EJ222" s="78">
        <v>3297928</v>
      </c>
      <c r="EK222" s="78">
        <v>2744904</v>
      </c>
      <c r="EL222" s="78">
        <v>3354750</v>
      </c>
      <c r="EM222" s="78">
        <v>4608701</v>
      </c>
      <c r="EN222" s="78">
        <v>3444866</v>
      </c>
      <c r="EO222" s="78">
        <v>2874817</v>
      </c>
      <c r="EP222" s="78">
        <v>3059263</v>
      </c>
      <c r="EQ222" s="78">
        <v>2883224</v>
      </c>
      <c r="ER222" s="78">
        <v>3336223</v>
      </c>
      <c r="ES222" s="78">
        <v>4539127</v>
      </c>
      <c r="ET222" s="78">
        <v>2002977</v>
      </c>
      <c r="EU222" s="78">
        <v>2237848</v>
      </c>
      <c r="EV222" s="78">
        <v>3061356</v>
      </c>
      <c r="EW222" s="78">
        <v>1210736</v>
      </c>
      <c r="EX222" s="78">
        <v>1852616</v>
      </c>
      <c r="EY222" s="78">
        <v>2259526</v>
      </c>
      <c r="EZ222" s="78">
        <v>2956679</v>
      </c>
      <c r="FA222" s="78">
        <v>2476094</v>
      </c>
      <c r="FB222" s="78">
        <v>2419754</v>
      </c>
      <c r="FC222" s="78">
        <v>2288646</v>
      </c>
      <c r="FD222" s="78">
        <v>3396375</v>
      </c>
      <c r="FE222" s="78">
        <v>3012235</v>
      </c>
      <c r="FF222" s="78">
        <v>3907355</v>
      </c>
      <c r="FG222" s="78">
        <v>2538499</v>
      </c>
      <c r="FH222" s="78">
        <v>2859442</v>
      </c>
      <c r="FI222" s="78">
        <v>2499473</v>
      </c>
      <c r="FJ222" s="78">
        <v>2651114</v>
      </c>
      <c r="FK222" s="78">
        <v>3586519</v>
      </c>
      <c r="FL222" s="78">
        <v>4075225</v>
      </c>
      <c r="FM222" s="78">
        <v>2929136</v>
      </c>
      <c r="FN222" s="78">
        <v>2045367</v>
      </c>
      <c r="FO222" s="78">
        <v>3511068</v>
      </c>
      <c r="FP222" s="78">
        <v>1894734</v>
      </c>
      <c r="FQ222" s="78">
        <v>2767551</v>
      </c>
      <c r="FR222" s="78">
        <v>3714831</v>
      </c>
      <c r="FS222" s="78">
        <v>3229480</v>
      </c>
      <c r="FT222" s="78">
        <v>3888552</v>
      </c>
      <c r="FU222" s="78">
        <v>4607411</v>
      </c>
      <c r="FV222" s="78">
        <v>4693115</v>
      </c>
      <c r="FW222" s="78">
        <v>5518567</v>
      </c>
      <c r="FX222" s="78">
        <v>2775850</v>
      </c>
      <c r="FY222" s="78">
        <v>4118231</v>
      </c>
      <c r="FZ222" s="78">
        <v>2691953</v>
      </c>
      <c r="GA222" s="78">
        <v>3054941</v>
      </c>
      <c r="GB222" s="78">
        <v>3675621</v>
      </c>
      <c r="GC222" s="78">
        <v>3371843</v>
      </c>
      <c r="GD222" s="78">
        <v>4943815</v>
      </c>
      <c r="GE222" s="78">
        <v>3759872</v>
      </c>
      <c r="GF222" s="78">
        <v>9169983</v>
      </c>
      <c r="GG222" s="78">
        <v>4955131</v>
      </c>
      <c r="GH222" s="78">
        <v>6789830</v>
      </c>
      <c r="GI222" s="78">
        <v>6405625</v>
      </c>
      <c r="GJ222" s="78">
        <v>6630319</v>
      </c>
      <c r="GK222" s="78">
        <v>3759622</v>
      </c>
      <c r="GL222" s="78">
        <v>5628650</v>
      </c>
      <c r="GM222" s="78">
        <v>3386915</v>
      </c>
      <c r="GN222" s="78">
        <v>3426745</v>
      </c>
      <c r="GO222" s="78">
        <v>4149439</v>
      </c>
      <c r="GP222" s="78">
        <v>6438181</v>
      </c>
      <c r="GQ222" s="78">
        <v>6676593</v>
      </c>
      <c r="GR222" s="78">
        <v>4340956</v>
      </c>
      <c r="GS222" s="78">
        <v>3675226</v>
      </c>
      <c r="GT222" s="78">
        <v>3978852</v>
      </c>
      <c r="GU222" s="78">
        <v>7236180</v>
      </c>
      <c r="GV222" s="78">
        <v>4080918</v>
      </c>
      <c r="GW222" s="78">
        <v>4671612</v>
      </c>
      <c r="GX222" s="78">
        <v>3212194</v>
      </c>
      <c r="GY222" s="78">
        <v>5346976</v>
      </c>
      <c r="GZ222" s="78">
        <v>8752535</v>
      </c>
      <c r="HA222" s="78">
        <v>4924248</v>
      </c>
      <c r="HB222" s="78">
        <v>3323902</v>
      </c>
      <c r="HC222" s="78">
        <v>3813977</v>
      </c>
      <c r="HD222" s="78">
        <v>2876399</v>
      </c>
      <c r="HE222" s="78">
        <v>3232469</v>
      </c>
      <c r="HF222" s="78">
        <v>3697362</v>
      </c>
      <c r="HG222" s="78">
        <v>3342107</v>
      </c>
      <c r="HH222" s="78">
        <v>2997608</v>
      </c>
      <c r="HI222" s="78">
        <v>3805940</v>
      </c>
      <c r="HJ222" s="78">
        <v>6052536</v>
      </c>
      <c r="HK222" s="78">
        <v>5005212</v>
      </c>
      <c r="HL222" s="78">
        <v>2665307</v>
      </c>
      <c r="HM222" s="78">
        <v>4100855</v>
      </c>
      <c r="HN222" s="78">
        <v>4014439</v>
      </c>
      <c r="HO222" s="78">
        <v>5730456</v>
      </c>
      <c r="HP222" s="78">
        <v>2580820</v>
      </c>
      <c r="HQ222" s="78">
        <v>4687368</v>
      </c>
      <c r="HR222" s="78">
        <v>4067047</v>
      </c>
      <c r="HS222" s="78">
        <v>3189281</v>
      </c>
      <c r="HT222" s="78">
        <v>3102391</v>
      </c>
      <c r="HU222" s="78">
        <v>3351838</v>
      </c>
      <c r="HV222" s="78">
        <v>3123378</v>
      </c>
      <c r="HW222" s="78">
        <v>3982062</v>
      </c>
      <c r="HX222" s="78">
        <v>2438513</v>
      </c>
      <c r="HY222" s="78">
        <v>2610316</v>
      </c>
      <c r="HZ222" s="78">
        <v>2099051</v>
      </c>
      <c r="IA222" s="78">
        <v>3226925</v>
      </c>
      <c r="IB222" s="78">
        <v>2836403</v>
      </c>
      <c r="IC222" s="78">
        <v>2652158</v>
      </c>
      <c r="ID222" s="78">
        <v>2370835</v>
      </c>
      <c r="IE222" s="78">
        <v>3801577</v>
      </c>
      <c r="IF222" s="78">
        <v>3614947</v>
      </c>
      <c r="IG222" s="78">
        <v>4838038</v>
      </c>
      <c r="IH222" s="78">
        <v>4070080</v>
      </c>
      <c r="II222" s="78">
        <v>3409442</v>
      </c>
      <c r="IJ222" s="78">
        <v>5252489</v>
      </c>
      <c r="IK222" s="78">
        <v>6385101</v>
      </c>
      <c r="IL222" s="78">
        <v>5936088</v>
      </c>
      <c r="IM222" s="78">
        <v>3453870</v>
      </c>
      <c r="IN222" s="78">
        <v>2659421</v>
      </c>
      <c r="IO222" s="78">
        <v>3032727</v>
      </c>
      <c r="IP222" s="78">
        <v>5006413</v>
      </c>
      <c r="IQ222" s="78">
        <v>3835777</v>
      </c>
      <c r="IR222" s="78">
        <v>3210395</v>
      </c>
      <c r="IS222" s="78">
        <v>2558754</v>
      </c>
      <c r="IT222" s="78">
        <v>3224718</v>
      </c>
    </row>
    <row r="223" spans="1:254" s="77" customFormat="1" ht="18.75" customHeight="1">
      <c r="A223" s="391" t="s">
        <v>436</v>
      </c>
      <c r="B223" s="77" t="inlineStr">
        <is>
          <t>牧野フライス</t>
        </is>
      </c>
      <c r="C223" s="78">
        <v>134200</v>
      </c>
      <c r="D223" s="79">
        <v>-23000</v>
      </c>
      <c r="E223" s="78">
        <v>157200</v>
      </c>
      <c r="F223" s="78">
        <v>299800</v>
      </c>
      <c r="G223" s="78">
        <v>273500</v>
      </c>
      <c r="H223" s="78">
        <v>1002700</v>
      </c>
      <c r="I223" s="78">
        <v>601500</v>
      </c>
      <c r="J223" s="78">
        <v>176500</v>
      </c>
      <c r="K223" s="78">
        <v>354200</v>
      </c>
      <c r="L223" s="78">
        <v>306800</v>
      </c>
      <c r="M223" s="78">
        <v>194300</v>
      </c>
      <c r="N223" s="78">
        <v>141800</v>
      </c>
      <c r="O223" s="78">
        <v>281000</v>
      </c>
      <c r="P223" s="78">
        <v>116600</v>
      </c>
      <c r="Q223" s="78">
        <v>157200</v>
      </c>
      <c r="R223" s="78">
        <v>334200</v>
      </c>
      <c r="S223" s="78">
        <v>115100</v>
      </c>
      <c r="T223" s="78">
        <v>183100</v>
      </c>
      <c r="U223" s="78">
        <v>110800</v>
      </c>
      <c r="V223" s="78">
        <v>172600</v>
      </c>
      <c r="W223" s="78">
        <v>144200</v>
      </c>
      <c r="X223" s="78">
        <v>153200</v>
      </c>
      <c r="Y223" s="78">
        <v>184300</v>
      </c>
      <c r="Z223" s="78">
        <v>276000</v>
      </c>
      <c r="AA223" s="78">
        <v>107700</v>
      </c>
      <c r="AB223" s="78">
        <v>136300</v>
      </c>
      <c r="AC223" s="78">
        <v>149300</v>
      </c>
      <c r="AD223" s="78">
        <v>149600</v>
      </c>
      <c r="AE223" s="78">
        <v>99300</v>
      </c>
      <c r="AF223" s="78">
        <v>162000</v>
      </c>
      <c r="AG223" s="78">
        <v>223500</v>
      </c>
      <c r="AH223" s="78">
        <v>541000</v>
      </c>
      <c r="AI223" s="78">
        <v>116700</v>
      </c>
      <c r="AJ223" s="78">
        <v>95600</v>
      </c>
      <c r="AK223" s="78">
        <v>64700</v>
      </c>
      <c r="AL223" s="78">
        <v>168700</v>
      </c>
      <c r="AM223" s="78">
        <v>118500</v>
      </c>
      <c r="AN223" s="78">
        <v>117000</v>
      </c>
      <c r="AO223" s="78">
        <v>136300</v>
      </c>
      <c r="AP223" s="78">
        <v>131200</v>
      </c>
      <c r="AQ223" s="78">
        <v>190200</v>
      </c>
      <c r="AR223" s="78">
        <v>190000</v>
      </c>
      <c r="AS223" s="78">
        <v>267000</v>
      </c>
      <c r="AT223" s="78">
        <v>314900</v>
      </c>
      <c r="AU223" s="78">
        <v>255500</v>
      </c>
      <c r="AV223" s="78">
        <v>313900</v>
      </c>
      <c r="AW223" s="78">
        <v>200400</v>
      </c>
      <c r="AX223" s="78">
        <v>141400</v>
      </c>
      <c r="AY223" s="78">
        <v>273100</v>
      </c>
      <c r="AZ223" s="78">
        <v>457400</v>
      </c>
      <c r="BA223" s="78">
        <v>139700</v>
      </c>
      <c r="BB223" s="78">
        <v>209500</v>
      </c>
      <c r="BC223" s="78">
        <v>149500</v>
      </c>
      <c r="BD223" s="78">
        <v>145300</v>
      </c>
      <c r="BE223" s="78">
        <v>187300</v>
      </c>
      <c r="BF223" s="78">
        <v>202600</v>
      </c>
      <c r="BG223" s="78">
        <v>164200</v>
      </c>
      <c r="BH223" s="78">
        <v>280800</v>
      </c>
      <c r="BI223" s="78">
        <v>375700</v>
      </c>
      <c r="BJ223" s="78">
        <v>219500</v>
      </c>
      <c r="BK223" s="78">
        <v>226400</v>
      </c>
      <c r="BL223" s="78">
        <v>597000</v>
      </c>
      <c r="BM223" s="78">
        <v>154700</v>
      </c>
      <c r="BN223" s="78">
        <v>196200</v>
      </c>
      <c r="BO223" s="78">
        <v>658600</v>
      </c>
      <c r="BP223" s="78">
        <v>745300</v>
      </c>
      <c r="BQ223" s="78">
        <v>1015100</v>
      </c>
      <c r="BR223" s="78">
        <v>671600</v>
      </c>
      <c r="BS223" s="78">
        <v>182700</v>
      </c>
      <c r="BT223" s="78">
        <v>231300</v>
      </c>
      <c r="BU223" s="78">
        <v>301100</v>
      </c>
      <c r="BV223" s="78">
        <v>982900</v>
      </c>
      <c r="BW223" s="78">
        <v>1918400</v>
      </c>
      <c r="BX223" s="78">
        <v>37200</v>
      </c>
      <c r="BY223" s="78">
        <v>58600</v>
      </c>
      <c r="BZ223" s="78">
        <v>104900</v>
      </c>
      <c r="CA223" s="78">
        <v>87600</v>
      </c>
      <c r="CB223" s="78">
        <v>43000</v>
      </c>
      <c r="CC223" s="78">
        <v>166700</v>
      </c>
      <c r="CD223" s="78">
        <v>81600</v>
      </c>
      <c r="CE223" s="78">
        <v>118000</v>
      </c>
      <c r="CF223" s="78">
        <v>126700</v>
      </c>
      <c r="CG223" s="78">
        <v>110800</v>
      </c>
      <c r="CH223" s="78">
        <v>108000</v>
      </c>
      <c r="CI223" s="78">
        <v>87200</v>
      </c>
      <c r="CJ223" s="78">
        <v>38300</v>
      </c>
      <c r="CK223" s="78">
        <v>132900</v>
      </c>
      <c r="CL223" s="78">
        <v>117400</v>
      </c>
      <c r="CM223" s="78">
        <v>85800</v>
      </c>
      <c r="CN223" s="78">
        <v>96500</v>
      </c>
      <c r="CO223" s="78">
        <v>134700</v>
      </c>
      <c r="CP223" s="78">
        <v>142100</v>
      </c>
      <c r="CQ223" s="78">
        <v>120000</v>
      </c>
      <c r="CR223" s="78">
        <v>74100</v>
      </c>
      <c r="CS223" s="78">
        <v>55400</v>
      </c>
      <c r="CT223" s="78">
        <v>107300</v>
      </c>
      <c r="CU223" s="78">
        <v>79400</v>
      </c>
      <c r="CV223" s="78">
        <v>61800</v>
      </c>
      <c r="CW223" s="78">
        <v>55400</v>
      </c>
      <c r="CX223" s="78">
        <v>95800</v>
      </c>
      <c r="CY223" s="78">
        <v>125700</v>
      </c>
      <c r="CZ223" s="78">
        <v>60700</v>
      </c>
      <c r="DA223" s="78">
        <v>69800</v>
      </c>
      <c r="DB223" s="78">
        <v>82000</v>
      </c>
      <c r="DC223" s="78">
        <v>242800</v>
      </c>
      <c r="DD223" s="78">
        <v>35300</v>
      </c>
      <c r="DE223" s="78">
        <v>67400</v>
      </c>
      <c r="DF223" s="78">
        <v>225400</v>
      </c>
      <c r="DG223" s="78">
        <v>134000</v>
      </c>
      <c r="DH223" s="78">
        <v>123000</v>
      </c>
      <c r="DI223" s="78">
        <v>91900</v>
      </c>
      <c r="DJ223" s="78">
        <v>183600</v>
      </c>
      <c r="DK223" s="78">
        <v>67500</v>
      </c>
      <c r="DL223" s="78">
        <v>188000</v>
      </c>
      <c r="DM223" s="78">
        <v>139300</v>
      </c>
      <c r="DN223" s="78">
        <v>130500</v>
      </c>
      <c r="DO223" s="78">
        <v>196900</v>
      </c>
      <c r="DP223" s="78">
        <v>88900</v>
      </c>
      <c r="DQ223" s="78">
        <v>239900</v>
      </c>
      <c r="DR223" s="78">
        <v>153800</v>
      </c>
      <c r="DS223" s="78">
        <v>175800</v>
      </c>
      <c r="DT223" s="78">
        <v>164100</v>
      </c>
      <c r="DU223" s="78">
        <v>206500</v>
      </c>
      <c r="DV223" s="78">
        <v>99700</v>
      </c>
      <c r="DW223" s="78">
        <v>278800</v>
      </c>
      <c r="DX223" s="78">
        <v>268800</v>
      </c>
      <c r="DY223" s="78">
        <v>421500</v>
      </c>
      <c r="DZ223" s="78">
        <v>343700</v>
      </c>
      <c r="EA223" s="78">
        <v>174900</v>
      </c>
      <c r="EB223" s="78">
        <v>388200</v>
      </c>
      <c r="EC223" s="78">
        <v>115400</v>
      </c>
      <c r="ED223" s="78">
        <v>64100</v>
      </c>
      <c r="EE223" s="78">
        <v>84400</v>
      </c>
      <c r="EF223" s="78">
        <v>144200</v>
      </c>
      <c r="EG223" s="78">
        <v>118700</v>
      </c>
      <c r="EH223" s="78">
        <v>351300</v>
      </c>
      <c r="EI223" s="78">
        <v>135200</v>
      </c>
      <c r="EJ223" s="78">
        <v>102600</v>
      </c>
      <c r="EK223" s="78">
        <v>588300</v>
      </c>
      <c r="EL223" s="78">
        <v>146700</v>
      </c>
      <c r="EM223" s="78">
        <v>163200</v>
      </c>
      <c r="EN223" s="78">
        <v>210100</v>
      </c>
      <c r="EO223" s="78">
        <v>441500</v>
      </c>
      <c r="EP223" s="78">
        <v>585900</v>
      </c>
      <c r="EQ223" s="78">
        <v>214300</v>
      </c>
      <c r="ER223" s="78">
        <v>124000</v>
      </c>
      <c r="ES223" s="78">
        <v>97900</v>
      </c>
      <c r="ET223" s="78">
        <v>98700</v>
      </c>
      <c r="EU223" s="78">
        <v>146400</v>
      </c>
      <c r="EV223" s="78">
        <v>82900</v>
      </c>
      <c r="EW223" s="78">
        <v>28600</v>
      </c>
      <c r="EX223" s="78">
        <v>66000</v>
      </c>
      <c r="EY223" s="78">
        <v>64400</v>
      </c>
      <c r="EZ223" s="78">
        <v>65500</v>
      </c>
      <c r="FA223" s="78">
        <v>153400</v>
      </c>
      <c r="FB223" s="78">
        <v>99100</v>
      </c>
      <c r="FC223" s="78">
        <v>65900</v>
      </c>
      <c r="FD223" s="78">
        <v>124300</v>
      </c>
      <c r="FE223" s="78">
        <v>273000</v>
      </c>
      <c r="FF223" s="78">
        <v>68000</v>
      </c>
      <c r="FG223" s="78">
        <v>87300</v>
      </c>
      <c r="FH223" s="78">
        <v>154700</v>
      </c>
      <c r="FI223" s="78">
        <v>145700</v>
      </c>
      <c r="FJ223" s="78">
        <v>144500</v>
      </c>
      <c r="FK223" s="78">
        <v>171000</v>
      </c>
      <c r="FL223" s="78">
        <v>50000</v>
      </c>
      <c r="FM223" s="78">
        <v>105500</v>
      </c>
      <c r="FN223" s="78">
        <v>91500</v>
      </c>
      <c r="FO223" s="78">
        <v>45200</v>
      </c>
      <c r="FP223" s="78">
        <v>43700</v>
      </c>
      <c r="FQ223" s="78">
        <v>61200</v>
      </c>
      <c r="FR223" s="78">
        <v>262200</v>
      </c>
      <c r="FS223" s="78">
        <v>485000</v>
      </c>
      <c r="FT223" s="78">
        <v>82400</v>
      </c>
      <c r="FU223" s="78">
        <v>51900</v>
      </c>
      <c r="FV223" s="78">
        <v>82900</v>
      </c>
      <c r="FW223" s="78">
        <v>59800</v>
      </c>
      <c r="FX223" s="78">
        <v>38900</v>
      </c>
      <c r="FY223" s="78">
        <v>37000</v>
      </c>
      <c r="FZ223" s="78">
        <v>28900</v>
      </c>
      <c r="GA223" s="78">
        <v>53700</v>
      </c>
      <c r="GB223" s="78">
        <v>112100</v>
      </c>
      <c r="GC223" s="78">
        <v>45200</v>
      </c>
      <c r="GD223" s="78">
        <v>35000</v>
      </c>
      <c r="GE223" s="78">
        <v>249200</v>
      </c>
      <c r="GF223" s="78">
        <v>275700</v>
      </c>
      <c r="GG223" s="78">
        <v>197800</v>
      </c>
      <c r="GH223" s="78">
        <v>120900</v>
      </c>
      <c r="GI223" s="78">
        <v>249100</v>
      </c>
      <c r="GJ223" s="78">
        <v>68400</v>
      </c>
      <c r="GK223" s="78">
        <v>85100</v>
      </c>
      <c r="GL223" s="78">
        <v>86400</v>
      </c>
      <c r="GM223" s="78">
        <v>51100</v>
      </c>
      <c r="GN223" s="78">
        <v>46800</v>
      </c>
      <c r="GO223" s="78">
        <v>100900</v>
      </c>
      <c r="GP223" s="78">
        <v>98600</v>
      </c>
      <c r="GQ223" s="78">
        <v>37300</v>
      </c>
      <c r="GR223" s="78">
        <v>121600</v>
      </c>
      <c r="GS223" s="78">
        <v>218100</v>
      </c>
      <c r="GT223" s="78">
        <v>179200</v>
      </c>
      <c r="GU223" s="78">
        <v>195300</v>
      </c>
      <c r="GV223" s="78">
        <v>179500</v>
      </c>
      <c r="GW223" s="78">
        <v>72500</v>
      </c>
      <c r="GX223" s="78">
        <v>59500</v>
      </c>
      <c r="GY223" s="78">
        <v>97000</v>
      </c>
      <c r="GZ223" s="78">
        <v>63500</v>
      </c>
      <c r="HA223" s="78">
        <v>62500</v>
      </c>
      <c r="HB223" s="78">
        <v>228500</v>
      </c>
      <c r="HC223" s="78">
        <v>140900</v>
      </c>
      <c r="HD223" s="78">
        <v>126100</v>
      </c>
      <c r="HE223" s="78">
        <v>73600</v>
      </c>
      <c r="HF223" s="78">
        <v>215300</v>
      </c>
      <c r="HG223" s="78">
        <v>38000</v>
      </c>
      <c r="HH223" s="78">
        <v>108700</v>
      </c>
      <c r="HI223" s="78">
        <v>114000</v>
      </c>
      <c r="HJ223" s="78">
        <v>52300</v>
      </c>
      <c r="HK223" s="78">
        <v>33400</v>
      </c>
      <c r="HL223" s="78">
        <v>41400</v>
      </c>
      <c r="HM223" s="78">
        <v>231000</v>
      </c>
      <c r="HN223" s="78">
        <v>43400</v>
      </c>
      <c r="HO223" s="78">
        <v>36600</v>
      </c>
      <c r="HP223" s="78">
        <v>59500</v>
      </c>
      <c r="HQ223" s="78">
        <v>17900</v>
      </c>
      <c r="HR223" s="78">
        <v>24300</v>
      </c>
      <c r="HS223" s="78">
        <v>51100</v>
      </c>
      <c r="HT223" s="78">
        <v>151100</v>
      </c>
      <c r="HU223" s="78">
        <v>106900</v>
      </c>
      <c r="HV223" s="78">
        <v>67800</v>
      </c>
      <c r="HW223" s="78">
        <v>47800</v>
      </c>
      <c r="HX223" s="78">
        <v>156300</v>
      </c>
      <c r="HY223" s="78">
        <v>92500</v>
      </c>
      <c r="HZ223" s="78">
        <v>148700</v>
      </c>
      <c r="IA223" s="78">
        <v>101800</v>
      </c>
      <c r="IB223" s="78">
        <v>23800</v>
      </c>
      <c r="IC223" s="78">
        <v>19600</v>
      </c>
      <c r="ID223" s="78">
        <v>28400</v>
      </c>
      <c r="IE223" s="78">
        <v>30700</v>
      </c>
      <c r="IF223" s="78">
        <v>58700</v>
      </c>
      <c r="IG223" s="78">
        <v>17400</v>
      </c>
      <c r="IH223" s="78">
        <v>30100</v>
      </c>
      <c r="II223" s="78">
        <v>26900</v>
      </c>
      <c r="IJ223" s="78">
        <v>50200</v>
      </c>
      <c r="IK223" s="78">
        <v>73000</v>
      </c>
      <c r="IL223" s="78">
        <v>24500</v>
      </c>
      <c r="IM223" s="78">
        <v>33300</v>
      </c>
      <c r="IN223" s="78">
        <v>23900</v>
      </c>
      <c r="IO223" s="78">
        <v>32400</v>
      </c>
      <c r="IP223" s="78">
        <v>51200</v>
      </c>
      <c r="IQ223" s="78">
        <v>52400</v>
      </c>
      <c r="IR223" s="78">
        <v>52300</v>
      </c>
      <c r="IS223" s="78">
        <v>37500</v>
      </c>
      <c r="IT223" s="78">
        <v>39500</v>
      </c>
    </row>
    <row r="224" spans="1:254" s="77" customFormat="1" ht="18.75" customHeight="1">
      <c r="A224" s="391" t="s">
        <v>437</v>
      </c>
      <c r="B224" s="77" t="inlineStr">
        <is>
          <t>ジャパンマテリアル</t>
        </is>
      </c>
      <c r="C224" s="78">
        <v>601700</v>
      </c>
      <c r="D224" s="79">
        <v>76000</v>
      </c>
      <c r="E224" s="78">
        <v>525700</v>
      </c>
      <c r="F224" s="78">
        <v>586800</v>
      </c>
      <c r="G224" s="78">
        <v>588200</v>
      </c>
      <c r="H224" s="78">
        <v>830100</v>
      </c>
      <c r="I224" s="78">
        <v>1216800</v>
      </c>
      <c r="J224" s="78">
        <v>752900</v>
      </c>
      <c r="K224" s="78">
        <v>1048000</v>
      </c>
      <c r="L224" s="78">
        <v>741600</v>
      </c>
      <c r="M224" s="78">
        <v>527800</v>
      </c>
      <c r="N224" s="78">
        <v>535100</v>
      </c>
      <c r="O224" s="78">
        <v>664500</v>
      </c>
      <c r="P224" s="78">
        <v>651100</v>
      </c>
      <c r="Q224" s="78">
        <v>656600</v>
      </c>
      <c r="R224" s="78">
        <v>1072100</v>
      </c>
      <c r="S224" s="78">
        <v>824700</v>
      </c>
      <c r="T224" s="78">
        <v>671300</v>
      </c>
      <c r="U224" s="78">
        <v>1016700</v>
      </c>
      <c r="V224" s="78">
        <v>907600</v>
      </c>
      <c r="W224" s="78">
        <v>1186000</v>
      </c>
      <c r="X224" s="78">
        <v>907100</v>
      </c>
      <c r="Y224" s="78">
        <v>1672500</v>
      </c>
      <c r="Z224" s="78">
        <v>2493500</v>
      </c>
      <c r="AA224" s="78">
        <v>754500</v>
      </c>
      <c r="AB224" s="78">
        <v>1071300</v>
      </c>
      <c r="AC224" s="78">
        <v>835000</v>
      </c>
      <c r="AD224" s="78">
        <v>900800</v>
      </c>
      <c r="AE224" s="78">
        <v>749500</v>
      </c>
      <c r="AF224" s="78">
        <v>913700</v>
      </c>
      <c r="AG224" s="78">
        <v>1158300</v>
      </c>
      <c r="AH224" s="78">
        <v>1250200</v>
      </c>
      <c r="AI224" s="78">
        <v>1048900</v>
      </c>
      <c r="AJ224" s="78">
        <v>1411100</v>
      </c>
      <c r="AK224" s="78">
        <v>1241500</v>
      </c>
      <c r="AL224" s="78">
        <v>714600</v>
      </c>
      <c r="AM224" s="78">
        <v>853100</v>
      </c>
      <c r="AN224" s="78">
        <v>721200</v>
      </c>
      <c r="AO224" s="78">
        <v>1154700</v>
      </c>
      <c r="AP224" s="78">
        <v>1216200</v>
      </c>
      <c r="AQ224" s="78">
        <v>937500</v>
      </c>
      <c r="AR224" s="78">
        <v>669700</v>
      </c>
      <c r="AS224" s="78">
        <v>935100</v>
      </c>
      <c r="AT224" s="78">
        <v>1047900</v>
      </c>
      <c r="AU224" s="78">
        <v>1110700</v>
      </c>
      <c r="AV224" s="78">
        <v>2016900</v>
      </c>
      <c r="AW224" s="78">
        <v>2493100</v>
      </c>
      <c r="AX224" s="78">
        <v>1079200</v>
      </c>
      <c r="AY224" s="78">
        <v>855600</v>
      </c>
      <c r="AZ224" s="78">
        <v>741000</v>
      </c>
      <c r="BA224" s="78">
        <v>662600</v>
      </c>
      <c r="BB224" s="78">
        <v>655200</v>
      </c>
      <c r="BC224" s="78">
        <v>780400</v>
      </c>
      <c r="BD224" s="78">
        <v>687000</v>
      </c>
      <c r="BE224" s="78">
        <v>939200</v>
      </c>
      <c r="BF224" s="78">
        <v>625300</v>
      </c>
      <c r="BG224" s="78">
        <v>715300</v>
      </c>
      <c r="BH224" s="78">
        <v>689100</v>
      </c>
      <c r="BI224" s="78">
        <v>1158900</v>
      </c>
      <c r="BJ224" s="78">
        <v>1183600</v>
      </c>
      <c r="BK224" s="78">
        <v>948300</v>
      </c>
      <c r="BL224" s="78">
        <v>1529800</v>
      </c>
      <c r="BM224" s="78">
        <v>1436600</v>
      </c>
      <c r="BN224" s="78">
        <v>1565800</v>
      </c>
      <c r="BO224" s="78">
        <v>1322900</v>
      </c>
      <c r="BP224" s="78">
        <v>841900</v>
      </c>
      <c r="BQ224" s="78">
        <v>1164800</v>
      </c>
      <c r="BR224" s="78">
        <v>467000</v>
      </c>
      <c r="BS224" s="78">
        <v>543900</v>
      </c>
      <c r="BT224" s="78">
        <v>630200</v>
      </c>
      <c r="BU224" s="78">
        <v>522900</v>
      </c>
      <c r="BV224" s="78">
        <v>449300</v>
      </c>
      <c r="BW224" s="78">
        <v>817600</v>
      </c>
      <c r="BX224" s="78">
        <v>359500</v>
      </c>
      <c r="BY224" s="78">
        <v>302500</v>
      </c>
      <c r="BZ224" s="78">
        <v>402600</v>
      </c>
      <c r="CA224" s="78">
        <v>374100</v>
      </c>
      <c r="CB224" s="78">
        <v>497500</v>
      </c>
      <c r="CC224" s="78">
        <v>677100</v>
      </c>
      <c r="CD224" s="78">
        <v>1025700</v>
      </c>
      <c r="CE224" s="78">
        <v>729900</v>
      </c>
      <c r="CF224" s="78">
        <v>712700</v>
      </c>
      <c r="CG224" s="78">
        <v>718600</v>
      </c>
      <c r="CH224" s="78">
        <v>946100</v>
      </c>
      <c r="CI224" s="78">
        <v>419800</v>
      </c>
      <c r="CJ224" s="78">
        <v>307400</v>
      </c>
      <c r="CK224" s="78">
        <v>361500</v>
      </c>
      <c r="CL224" s="78">
        <v>638100</v>
      </c>
      <c r="CM224" s="78">
        <v>692600</v>
      </c>
      <c r="CN224" s="78">
        <v>756200</v>
      </c>
      <c r="CO224" s="78">
        <v>1262200</v>
      </c>
      <c r="CP224" s="78">
        <v>822200</v>
      </c>
      <c r="CQ224" s="78">
        <v>947600</v>
      </c>
      <c r="CR224" s="78">
        <v>919700</v>
      </c>
      <c r="CS224" s="78">
        <v>530900</v>
      </c>
      <c r="CT224" s="78">
        <v>916400</v>
      </c>
      <c r="CU224" s="78">
        <v>702100</v>
      </c>
      <c r="CV224" s="78">
        <v>368400</v>
      </c>
      <c r="CW224" s="78">
        <v>653600</v>
      </c>
      <c r="CX224" s="78">
        <v>477100</v>
      </c>
      <c r="CY224" s="78">
        <v>532300</v>
      </c>
      <c r="CZ224" s="78">
        <v>744700</v>
      </c>
      <c r="DA224" s="78">
        <v>763200</v>
      </c>
      <c r="DB224" s="78">
        <v>722000</v>
      </c>
      <c r="DC224" s="78">
        <v>1168300</v>
      </c>
      <c r="DD224" s="78">
        <v>858700</v>
      </c>
      <c r="DE224" s="78">
        <v>1207800</v>
      </c>
      <c r="DF224" s="78">
        <v>1909600</v>
      </c>
      <c r="DG224" s="78">
        <v>1728200</v>
      </c>
      <c r="DH224" s="78">
        <v>847800</v>
      </c>
      <c r="DI224" s="78">
        <v>1654800</v>
      </c>
      <c r="DJ224" s="78">
        <v>1885600</v>
      </c>
      <c r="DK224" s="78">
        <v>1399600</v>
      </c>
      <c r="DL224" s="78">
        <v>898100</v>
      </c>
      <c r="DM224" s="78">
        <v>1077000</v>
      </c>
      <c r="DN224" s="78">
        <v>925800</v>
      </c>
      <c r="DO224" s="78">
        <v>1143900</v>
      </c>
      <c r="DP224" s="78">
        <v>2266300</v>
      </c>
      <c r="DQ224" s="78">
        <v>1446900</v>
      </c>
      <c r="DR224" s="78">
        <v>1895100</v>
      </c>
      <c r="DS224" s="78">
        <v>4740000</v>
      </c>
      <c r="DT224" s="78">
        <v>1617400</v>
      </c>
      <c r="DU224" s="78">
        <v>1904100</v>
      </c>
      <c r="DV224" s="78">
        <v>2118100</v>
      </c>
      <c r="DW224" s="78">
        <v>1164900</v>
      </c>
      <c r="DX224" s="78">
        <v>1785100</v>
      </c>
      <c r="DY224" s="78">
        <v>1658300</v>
      </c>
      <c r="DZ224" s="78">
        <v>2097000</v>
      </c>
      <c r="EA224" s="78">
        <v>3085200</v>
      </c>
      <c r="EB224" s="78">
        <v>2930300</v>
      </c>
      <c r="EC224" s="78">
        <v>2937800</v>
      </c>
      <c r="ED224" s="78">
        <v>1967000</v>
      </c>
      <c r="EE224" s="78">
        <v>1937000</v>
      </c>
      <c r="EF224" s="78">
        <v>2318600</v>
      </c>
      <c r="EG224" s="78">
        <v>660400</v>
      </c>
      <c r="EH224" s="78">
        <v>342600</v>
      </c>
      <c r="EI224" s="78">
        <v>333200</v>
      </c>
      <c r="EJ224" s="78">
        <v>572900</v>
      </c>
      <c r="EK224" s="78">
        <v>851800</v>
      </c>
      <c r="EL224" s="78">
        <v>898000</v>
      </c>
      <c r="EM224" s="78">
        <v>631400</v>
      </c>
      <c r="EN224" s="78">
        <v>663400</v>
      </c>
      <c r="EO224" s="78">
        <v>693000</v>
      </c>
      <c r="EP224" s="78">
        <v>803000</v>
      </c>
      <c r="EQ224" s="78">
        <v>1005800</v>
      </c>
      <c r="ER224" s="78">
        <v>779400</v>
      </c>
      <c r="ES224" s="78">
        <v>432700</v>
      </c>
      <c r="ET224" s="78">
        <v>228300</v>
      </c>
      <c r="EU224" s="78">
        <v>394100</v>
      </c>
      <c r="EV224" s="78">
        <v>377000</v>
      </c>
      <c r="EW224" s="78">
        <v>354500</v>
      </c>
      <c r="EX224" s="78">
        <v>275100</v>
      </c>
      <c r="EY224" s="78">
        <v>263800</v>
      </c>
      <c r="EZ224" s="78">
        <v>428300</v>
      </c>
      <c r="FA224" s="78">
        <v>386600</v>
      </c>
      <c r="FB224" s="78">
        <v>387200</v>
      </c>
      <c r="FC224" s="78">
        <v>420800</v>
      </c>
      <c r="FD224" s="78">
        <v>602800</v>
      </c>
      <c r="FE224" s="78">
        <v>438600</v>
      </c>
      <c r="FF224" s="78">
        <v>327200</v>
      </c>
      <c r="FG224" s="78">
        <v>244300</v>
      </c>
      <c r="FH224" s="78">
        <v>296300</v>
      </c>
      <c r="FI224" s="78">
        <v>474300</v>
      </c>
      <c r="FJ224" s="78">
        <v>341000</v>
      </c>
      <c r="FK224" s="78">
        <v>342000</v>
      </c>
      <c r="FL224" s="78">
        <v>572000</v>
      </c>
      <c r="FM224" s="78">
        <v>431400</v>
      </c>
      <c r="FN224" s="78">
        <v>410800</v>
      </c>
      <c r="FO224" s="78">
        <v>361100</v>
      </c>
      <c r="FP224" s="78">
        <v>434700</v>
      </c>
      <c r="FQ224" s="78">
        <v>371700</v>
      </c>
      <c r="FR224" s="78">
        <v>567000</v>
      </c>
      <c r="FS224" s="78">
        <v>425700</v>
      </c>
      <c r="FT224" s="78">
        <v>588800</v>
      </c>
      <c r="FU224" s="78">
        <v>714200</v>
      </c>
      <c r="FV224" s="78">
        <v>770000</v>
      </c>
      <c r="FW224" s="78">
        <v>776800</v>
      </c>
      <c r="FX224" s="78">
        <v>469900</v>
      </c>
      <c r="FY224" s="78">
        <v>1060600</v>
      </c>
      <c r="FZ224" s="78">
        <v>1181900</v>
      </c>
      <c r="GA224" s="78">
        <v>636500</v>
      </c>
      <c r="GB224" s="78">
        <v>455700</v>
      </c>
      <c r="GC224" s="78">
        <v>362500</v>
      </c>
      <c r="GD224" s="78">
        <v>433600</v>
      </c>
      <c r="GE224" s="78">
        <v>375000</v>
      </c>
      <c r="GF224" s="78">
        <v>493800</v>
      </c>
      <c r="GG224" s="78">
        <v>376300</v>
      </c>
      <c r="GH224" s="78">
        <v>449300</v>
      </c>
      <c r="GI224" s="78">
        <v>462500</v>
      </c>
      <c r="GJ224" s="78">
        <v>423600</v>
      </c>
      <c r="GK224" s="78">
        <v>223500</v>
      </c>
      <c r="GL224" s="78">
        <v>452600</v>
      </c>
      <c r="GM224" s="78">
        <v>468100</v>
      </c>
      <c r="GN224" s="78">
        <v>289800</v>
      </c>
      <c r="GO224" s="78">
        <v>344600</v>
      </c>
      <c r="GP224" s="78">
        <v>312700</v>
      </c>
      <c r="GQ224" s="78">
        <v>321800</v>
      </c>
      <c r="GR224" s="78">
        <v>475000</v>
      </c>
      <c r="GS224" s="78">
        <v>490700</v>
      </c>
      <c r="GT224" s="78">
        <v>437900</v>
      </c>
      <c r="GU224" s="78">
        <v>709100</v>
      </c>
      <c r="GV224" s="78">
        <v>482100</v>
      </c>
      <c r="GW224" s="78">
        <v>483400</v>
      </c>
      <c r="GX224" s="78">
        <v>512400</v>
      </c>
      <c r="GY224" s="78">
        <v>583500</v>
      </c>
      <c r="GZ224" s="78">
        <v>486400</v>
      </c>
      <c r="HA224" s="78">
        <v>715300</v>
      </c>
      <c r="HB224" s="78">
        <v>483100</v>
      </c>
      <c r="HC224" s="78">
        <v>371700</v>
      </c>
      <c r="HD224" s="78">
        <v>363300</v>
      </c>
      <c r="HE224" s="78">
        <v>580600</v>
      </c>
      <c r="HF224" s="78">
        <v>635500</v>
      </c>
      <c r="HG224" s="78">
        <v>366300</v>
      </c>
      <c r="HH224" s="78">
        <v>645300</v>
      </c>
      <c r="HI224" s="78">
        <v>740300</v>
      </c>
      <c r="HJ224" s="78">
        <v>1441200</v>
      </c>
      <c r="HK224" s="78">
        <v>956900</v>
      </c>
      <c r="HL224" s="78">
        <v>1569200</v>
      </c>
      <c r="HM224" s="78">
        <v>1257900</v>
      </c>
      <c r="HN224" s="78">
        <v>584800</v>
      </c>
      <c r="HO224" s="78">
        <v>771200</v>
      </c>
      <c r="HP224" s="78">
        <v>424100</v>
      </c>
      <c r="HQ224" s="78">
        <v>562700</v>
      </c>
      <c r="HR224" s="78">
        <v>413000</v>
      </c>
      <c r="HS224" s="78">
        <v>450800</v>
      </c>
      <c r="HT224" s="78">
        <v>536600</v>
      </c>
      <c r="HU224" s="78">
        <v>283000</v>
      </c>
      <c r="HV224" s="78">
        <v>549300</v>
      </c>
      <c r="HW224" s="78">
        <v>444700</v>
      </c>
      <c r="HX224" s="78">
        <v>350700</v>
      </c>
      <c r="HY224" s="78">
        <v>759800</v>
      </c>
      <c r="HZ224" s="78">
        <v>367500</v>
      </c>
      <c r="IA224" s="78">
        <v>549900</v>
      </c>
      <c r="IB224" s="78">
        <v>854800</v>
      </c>
      <c r="IC224" s="78">
        <v>522800</v>
      </c>
      <c r="ID224" s="78">
        <v>360400</v>
      </c>
      <c r="IE224" s="78">
        <v>727300</v>
      </c>
      <c r="IF224" s="78">
        <v>595800</v>
      </c>
      <c r="IG224" s="78">
        <v>450100</v>
      </c>
      <c r="IH224" s="78">
        <v>450100</v>
      </c>
      <c r="II224" s="78">
        <v>445200</v>
      </c>
      <c r="IJ224" s="78">
        <v>540600</v>
      </c>
      <c r="IK224" s="78">
        <v>1245000</v>
      </c>
      <c r="IL224" s="78">
        <v>851000</v>
      </c>
      <c r="IM224" s="78">
        <v>408900</v>
      </c>
      <c r="IN224" s="78">
        <v>358100</v>
      </c>
      <c r="IO224" s="78">
        <v>319600</v>
      </c>
      <c r="IP224" s="78">
        <v>525800</v>
      </c>
      <c r="IQ224" s="78">
        <v>506600</v>
      </c>
      <c r="IR224" s="78">
        <v>287400</v>
      </c>
      <c r="IS224" s="78">
        <v>318900</v>
      </c>
      <c r="IT224" s="78">
        <v>410900</v>
      </c>
    </row>
    <row r="225" spans="1:254" s="77" customFormat="1" ht="18.75" customHeight="1">
      <c r="A225" s="391" t="s">
        <v>438</v>
      </c>
      <c r="B225" s="77" t="inlineStr">
        <is>
          <t>ミナトホールディングス</t>
        </is>
      </c>
      <c r="C225" s="77">
        <v>143100</v>
      </c>
      <c r="D225" s="79">
        <v>-91400</v>
      </c>
      <c r="E225" s="78">
        <v>234500</v>
      </c>
      <c r="F225" s="78">
        <v>271200</v>
      </c>
      <c r="G225" s="78">
        <v>311800</v>
      </c>
      <c r="H225" s="78">
        <v>257500</v>
      </c>
      <c r="I225" s="78">
        <v>586400</v>
      </c>
      <c r="J225" s="78">
        <v>1135400</v>
      </c>
      <c r="K225" s="78">
        <v>357600</v>
      </c>
      <c r="L225" s="78">
        <v>297000</v>
      </c>
      <c r="M225" s="78">
        <v>112000</v>
      </c>
      <c r="N225" s="78">
        <v>109600</v>
      </c>
      <c r="O225" s="78">
        <v>118400</v>
      </c>
      <c r="P225" s="78">
        <v>198100</v>
      </c>
      <c r="Q225" s="78">
        <v>155500</v>
      </c>
      <c r="R225" s="78">
        <v>465600</v>
      </c>
      <c r="S225" s="78">
        <v>150900</v>
      </c>
      <c r="T225" s="78">
        <v>79600</v>
      </c>
      <c r="U225" s="78">
        <v>81300</v>
      </c>
      <c r="V225" s="78">
        <v>87800</v>
      </c>
      <c r="W225" s="78">
        <v>99900</v>
      </c>
      <c r="X225" s="78">
        <v>79900</v>
      </c>
      <c r="Y225" s="78">
        <v>193500</v>
      </c>
      <c r="Z225" s="78">
        <v>166800</v>
      </c>
      <c r="AA225" s="78">
        <v>111000</v>
      </c>
      <c r="AB225" s="78">
        <v>171500</v>
      </c>
      <c r="AC225" s="78">
        <v>168300</v>
      </c>
      <c r="AD225" s="78">
        <v>129600</v>
      </c>
      <c r="AE225" s="78">
        <v>135200</v>
      </c>
      <c r="AF225" s="78">
        <v>252500</v>
      </c>
      <c r="AG225" s="78">
        <v>297200</v>
      </c>
      <c r="AH225" s="78">
        <v>506200</v>
      </c>
      <c r="AI225" s="78">
        <v>379600</v>
      </c>
      <c r="AJ225" s="78">
        <v>711000</v>
      </c>
      <c r="AK225" s="78">
        <v>1227300</v>
      </c>
      <c r="AL225" s="78">
        <v>1402000</v>
      </c>
      <c r="AM225" s="78">
        <v>360000</v>
      </c>
      <c r="AN225" s="78">
        <v>393000</v>
      </c>
      <c r="AO225" s="78">
        <v>347400</v>
      </c>
      <c r="AP225" s="78">
        <v>234700</v>
      </c>
      <c r="AQ225" s="78">
        <v>215100</v>
      </c>
      <c r="AR225" s="78">
        <v>332900</v>
      </c>
      <c r="AS225" s="78">
        <v>508300</v>
      </c>
      <c r="AT225" s="78">
        <v>216100</v>
      </c>
      <c r="AU225" s="78">
        <v>416000</v>
      </c>
      <c r="AV225" s="78">
        <v>273500</v>
      </c>
      <c r="AW225" s="78">
        <v>327400</v>
      </c>
      <c r="AX225" s="78">
        <v>399300</v>
      </c>
      <c r="AY225" s="78">
        <v>487400</v>
      </c>
      <c r="AZ225" s="78">
        <v>432500</v>
      </c>
      <c r="BA225" s="78">
        <v>385200</v>
      </c>
      <c r="BB225" s="78">
        <v>551700</v>
      </c>
      <c r="BC225" s="78">
        <v>661900</v>
      </c>
      <c r="BD225" s="78">
        <v>505200</v>
      </c>
      <c r="BE225" s="78">
        <v>534100</v>
      </c>
      <c r="BF225" s="78">
        <v>386300</v>
      </c>
      <c r="BG225" s="78">
        <v>607900</v>
      </c>
      <c r="BH225" s="78">
        <v>566000</v>
      </c>
      <c r="BI225" s="78">
        <v>659200</v>
      </c>
      <c r="BJ225" s="78">
        <v>671100</v>
      </c>
      <c r="BK225" s="78">
        <v>952900</v>
      </c>
      <c r="BL225" s="78">
        <v>2008500</v>
      </c>
      <c r="BM225" s="78">
        <v>45200</v>
      </c>
      <c r="BN225" s="78">
        <v>992200</v>
      </c>
      <c r="BO225" s="78">
        <v>1432200</v>
      </c>
      <c r="BP225" s="78">
        <v>914500</v>
      </c>
      <c r="BQ225" s="78">
        <v>1237800</v>
      </c>
      <c r="BR225" s="78">
        <v>825100</v>
      </c>
      <c r="BS225" s="78">
        <v>879400</v>
      </c>
      <c r="BT225" s="78">
        <v>321900</v>
      </c>
      <c r="BU225" s="78">
        <v>784400</v>
      </c>
      <c r="BV225" s="78">
        <v>441100</v>
      </c>
      <c r="BW225" s="78">
        <v>268500</v>
      </c>
      <c r="BX225" s="78">
        <v>267700</v>
      </c>
      <c r="BY225" s="78">
        <v>210100</v>
      </c>
      <c r="BZ225" s="78">
        <v>491200</v>
      </c>
      <c r="CA225" s="78">
        <v>213700</v>
      </c>
      <c r="CB225" s="78">
        <v>291500</v>
      </c>
      <c r="CC225" s="78">
        <v>714200</v>
      </c>
      <c r="CD225" s="78">
        <v>817000</v>
      </c>
      <c r="CE225" s="78">
        <v>464700</v>
      </c>
      <c r="CF225" s="78">
        <v>491400</v>
      </c>
      <c r="CG225" s="78">
        <v>643000</v>
      </c>
      <c r="CH225" s="78">
        <v>551600</v>
      </c>
      <c r="CI225" s="78">
        <v>240800</v>
      </c>
      <c r="CJ225" s="78">
        <v>240600</v>
      </c>
      <c r="CK225" s="78">
        <v>253200</v>
      </c>
      <c r="CL225" s="78">
        <v>475200</v>
      </c>
      <c r="CM225" s="78">
        <v>411200</v>
      </c>
      <c r="CN225" s="78">
        <v>613300</v>
      </c>
      <c r="CO225" s="78">
        <v>410400</v>
      </c>
      <c r="CP225" s="78">
        <v>574400</v>
      </c>
      <c r="CQ225" s="78">
        <v>1583000</v>
      </c>
      <c r="CR225" s="78">
        <v>181900</v>
      </c>
      <c r="CS225" s="78">
        <v>231100</v>
      </c>
      <c r="CT225" s="78">
        <v>410100</v>
      </c>
      <c r="CU225" s="78">
        <v>270300</v>
      </c>
      <c r="CV225" s="78">
        <v>240300</v>
      </c>
      <c r="CW225" s="78">
        <v>398100</v>
      </c>
      <c r="CX225" s="78">
        <v>349100</v>
      </c>
      <c r="CY225" s="78">
        <v>252400</v>
      </c>
      <c r="CZ225" s="78">
        <v>303700</v>
      </c>
      <c r="DA225" s="78">
        <v>426300</v>
      </c>
      <c r="DB225" s="78">
        <v>303600</v>
      </c>
      <c r="DC225" s="78">
        <v>528200</v>
      </c>
      <c r="DD225" s="78">
        <v>377800</v>
      </c>
      <c r="DE225" s="78">
        <v>409600</v>
      </c>
      <c r="DF225" s="78">
        <v>548300</v>
      </c>
      <c r="DG225" s="78">
        <v>599500</v>
      </c>
      <c r="DH225" s="78">
        <v>407500</v>
      </c>
      <c r="DI225" s="78">
        <v>354600</v>
      </c>
      <c r="DJ225" s="78">
        <v>620600</v>
      </c>
      <c r="DK225" s="78">
        <v>528600</v>
      </c>
      <c r="DL225" s="78">
        <v>480100</v>
      </c>
      <c r="DM225" s="78">
        <v>1187600</v>
      </c>
      <c r="DN225" s="78">
        <v>1041000</v>
      </c>
      <c r="DO225" s="78">
        <v>915100</v>
      </c>
      <c r="DP225" s="78">
        <v>1038000</v>
      </c>
      <c r="DQ225" s="78">
        <v>2595500</v>
      </c>
      <c r="DR225" s="78">
        <v>70500</v>
      </c>
      <c r="DS225" s="78">
        <v>36700</v>
      </c>
      <c r="DT225" s="78">
        <v>421700</v>
      </c>
      <c r="DU225" s="78">
        <v>177500</v>
      </c>
      <c r="DV225" s="78">
        <v>171000</v>
      </c>
      <c r="DW225" s="78">
        <v>139900</v>
      </c>
      <c r="DX225" s="78">
        <v>202900</v>
      </c>
      <c r="DY225" s="78">
        <v>212400</v>
      </c>
      <c r="DZ225" s="78">
        <v>396100</v>
      </c>
      <c r="EA225" s="78">
        <v>252000</v>
      </c>
      <c r="EB225" s="78">
        <v>630000</v>
      </c>
      <c r="EC225" s="78">
        <v>255000</v>
      </c>
      <c r="ED225" s="78">
        <v>323200</v>
      </c>
      <c r="EE225" s="78">
        <v>240100</v>
      </c>
      <c r="EF225" s="78">
        <v>477000</v>
      </c>
      <c r="EG225" s="78">
        <v>813800</v>
      </c>
      <c r="EH225" s="78">
        <v>186500</v>
      </c>
      <c r="EI225" s="78">
        <v>116300</v>
      </c>
      <c r="EJ225" s="78">
        <v>106600</v>
      </c>
      <c r="EK225" s="78">
        <v>102500</v>
      </c>
      <c r="EL225" s="78">
        <v>169400</v>
      </c>
      <c r="EM225" s="78">
        <v>122000</v>
      </c>
      <c r="EN225" s="78">
        <v>147000</v>
      </c>
      <c r="EO225" s="78">
        <v>124400</v>
      </c>
      <c r="EP225" s="78">
        <v>224500</v>
      </c>
      <c r="EQ225" s="78">
        <v>280300</v>
      </c>
      <c r="ER225" s="78">
        <v>119200</v>
      </c>
      <c r="ES225" s="78">
        <v>196600</v>
      </c>
      <c r="ET225" s="78">
        <v>137300</v>
      </c>
      <c r="EU225" s="78">
        <v>135200</v>
      </c>
      <c r="EV225" s="78">
        <v>313300</v>
      </c>
      <c r="EW225" s="78">
        <v>548800</v>
      </c>
      <c r="EX225" s="78">
        <v>71300</v>
      </c>
      <c r="EY225" s="78">
        <v>81900</v>
      </c>
      <c r="EZ225" s="78">
        <v>151800</v>
      </c>
      <c r="FA225" s="78">
        <v>63500</v>
      </c>
      <c r="FB225" s="78">
        <v>59500</v>
      </c>
      <c r="FC225" s="78">
        <v>78200</v>
      </c>
      <c r="FD225" s="78">
        <v>114700</v>
      </c>
      <c r="FE225" s="78">
        <v>102300</v>
      </c>
      <c r="FF225" s="78">
        <v>125200</v>
      </c>
      <c r="FG225" s="78">
        <v>851200</v>
      </c>
      <c r="FH225" s="78">
        <v>67100</v>
      </c>
      <c r="FI225" s="78">
        <v>81700</v>
      </c>
      <c r="FJ225" s="78">
        <v>204000</v>
      </c>
      <c r="FK225" s="78">
        <v>165500</v>
      </c>
      <c r="FL225" s="78">
        <v>115900</v>
      </c>
      <c r="FM225" s="78">
        <v>135100</v>
      </c>
      <c r="FN225" s="78">
        <v>257000</v>
      </c>
      <c r="FO225" s="78">
        <v>859200</v>
      </c>
      <c r="FP225" s="78">
        <v>217400</v>
      </c>
      <c r="FQ225" s="78">
        <v>51400</v>
      </c>
      <c r="FR225" s="78">
        <v>54500</v>
      </c>
      <c r="FS225" s="78">
        <v>60300</v>
      </c>
      <c r="FT225" s="78">
        <v>45400</v>
      </c>
      <c r="FU225" s="78">
        <v>124900</v>
      </c>
      <c r="FV225" s="78">
        <v>82700</v>
      </c>
      <c r="FW225" s="78">
        <v>79600</v>
      </c>
      <c r="FX225" s="78">
        <v>123800</v>
      </c>
      <c r="FY225" s="78">
        <v>148100</v>
      </c>
      <c r="FZ225" s="78">
        <v>567200</v>
      </c>
      <c r="GA225" s="78">
        <v>18600</v>
      </c>
      <c r="GB225" s="78">
        <v>232700</v>
      </c>
      <c r="GC225" s="78">
        <v>51800</v>
      </c>
      <c r="GD225" s="78">
        <v>85000</v>
      </c>
      <c r="GE225" s="78">
        <v>77600</v>
      </c>
      <c r="GF225" s="78">
        <v>97200</v>
      </c>
      <c r="GG225" s="78">
        <v>234400</v>
      </c>
      <c r="GH225" s="78">
        <v>138900</v>
      </c>
      <c r="GI225" s="78">
        <v>21900</v>
      </c>
      <c r="GJ225" s="78">
        <v>20100</v>
      </c>
      <c r="GK225" s="78">
        <v>56800</v>
      </c>
      <c r="GL225" s="78">
        <v>34800</v>
      </c>
      <c r="GM225" s="78">
        <v>27200</v>
      </c>
      <c r="GN225" s="78">
        <v>22100</v>
      </c>
      <c r="GO225" s="78">
        <v>5600</v>
      </c>
      <c r="GP225" s="78">
        <v>8900</v>
      </c>
      <c r="GQ225" s="78">
        <v>11700</v>
      </c>
      <c r="GR225" s="78">
        <v>12000</v>
      </c>
      <c r="GS225" s="78">
        <v>19500</v>
      </c>
      <c r="GT225" s="78">
        <v>11000</v>
      </c>
      <c r="GU225" s="78">
        <v>33600</v>
      </c>
      <c r="GV225" s="78">
        <v>26300</v>
      </c>
      <c r="GW225" s="78">
        <v>32300</v>
      </c>
      <c r="GX225" s="78">
        <v>16000</v>
      </c>
      <c r="GY225" s="78">
        <v>12700</v>
      </c>
      <c r="GZ225" s="78">
        <v>24400</v>
      </c>
      <c r="HA225" s="78">
        <v>15500</v>
      </c>
      <c r="HB225" s="78">
        <v>32000</v>
      </c>
      <c r="HC225" s="78">
        <v>31500</v>
      </c>
      <c r="HD225" s="78">
        <v>54300</v>
      </c>
      <c r="HE225" s="78">
        <v>14700</v>
      </c>
      <c r="HF225" s="78">
        <v>27100</v>
      </c>
      <c r="HG225" s="78">
        <v>10500</v>
      </c>
      <c r="HH225" s="78">
        <v>13900</v>
      </c>
      <c r="HI225" s="78">
        <v>17000</v>
      </c>
      <c r="HJ225" s="78">
        <v>58500</v>
      </c>
      <c r="HK225" s="78">
        <v>69800</v>
      </c>
      <c r="HL225" s="78">
        <v>18200</v>
      </c>
      <c r="HM225" s="78">
        <v>20500</v>
      </c>
      <c r="HN225" s="78">
        <v>13700</v>
      </c>
      <c r="HO225" s="78">
        <v>24800</v>
      </c>
      <c r="HP225" s="78">
        <v>6800</v>
      </c>
      <c r="HQ225" s="78">
        <v>17700</v>
      </c>
      <c r="HR225" s="78">
        <v>37800</v>
      </c>
      <c r="HS225" s="78">
        <v>15800</v>
      </c>
      <c r="HT225" s="78">
        <v>11400</v>
      </c>
      <c r="HU225" s="78">
        <v>18400</v>
      </c>
      <c r="HV225" s="78">
        <v>46700</v>
      </c>
      <c r="HW225" s="78">
        <v>17200</v>
      </c>
      <c r="HX225" s="78">
        <v>22600</v>
      </c>
      <c r="HY225" s="78">
        <v>14800</v>
      </c>
      <c r="HZ225" s="78">
        <v>14000</v>
      </c>
      <c r="IA225" s="78">
        <v>5100</v>
      </c>
      <c r="IB225" s="78">
        <v>17200</v>
      </c>
      <c r="IC225" s="78">
        <v>44000</v>
      </c>
      <c r="ID225" s="78">
        <v>17300</v>
      </c>
      <c r="IE225" s="78">
        <v>12800</v>
      </c>
      <c r="IF225" s="78">
        <v>21100</v>
      </c>
      <c r="IG225" s="78">
        <v>24200</v>
      </c>
      <c r="IH225" s="78">
        <v>17000</v>
      </c>
      <c r="II225" s="78">
        <v>11500</v>
      </c>
      <c r="IJ225" s="78">
        <v>30500</v>
      </c>
      <c r="IK225" s="78">
        <v>72900</v>
      </c>
      <c r="IL225" s="78">
        <v>33800</v>
      </c>
      <c r="IM225" s="78">
        <v>34200</v>
      </c>
      <c r="IN225" s="78">
        <v>19700</v>
      </c>
      <c r="IO225" s="78">
        <v>10700</v>
      </c>
      <c r="IP225" s="78">
        <v>21800</v>
      </c>
      <c r="IQ225" s="78">
        <v>18600</v>
      </c>
      <c r="IR225" s="78">
        <v>50900</v>
      </c>
      <c r="IS225" s="78">
        <v>27000</v>
      </c>
      <c r="IT225" s="78">
        <v>77800</v>
      </c>
    </row>
    <row r="226" spans="1:254" s="77" customFormat="1" ht="18.75" customHeight="1">
      <c r="A226" s="391" t="s">
        <v>439</v>
      </c>
      <c r="B226" s="77" t="inlineStr">
        <is>
          <t>ヤクルト</t>
        </is>
      </c>
      <c r="C226" s="77">
        <v>415400</v>
      </c>
      <c r="D226" s="79">
        <v>-822300</v>
      </c>
      <c r="E226" s="78">
        <v>1237700</v>
      </c>
      <c r="F226" s="78">
        <v>1481600</v>
      </c>
      <c r="G226" s="78">
        <v>1273700</v>
      </c>
      <c r="H226" s="78">
        <v>1703200</v>
      </c>
      <c r="I226" s="78">
        <v>4328100</v>
      </c>
      <c r="J226" s="78">
        <v>2031400</v>
      </c>
      <c r="K226" s="78">
        <v>1647900</v>
      </c>
      <c r="L226" s="78">
        <v>850600</v>
      </c>
      <c r="M226" s="78">
        <v>1074600</v>
      </c>
      <c r="N226" s="78">
        <v>1368300</v>
      </c>
      <c r="O226" s="78">
        <v>965100</v>
      </c>
      <c r="P226" s="78">
        <v>1027300</v>
      </c>
      <c r="Q226" s="78">
        <v>1075400</v>
      </c>
      <c r="R226" s="78">
        <v>1429400</v>
      </c>
      <c r="S226" s="78">
        <v>1031800</v>
      </c>
      <c r="T226" s="78">
        <v>778200</v>
      </c>
      <c r="U226" s="78">
        <v>1684500</v>
      </c>
      <c r="V226" s="78">
        <v>819800</v>
      </c>
      <c r="W226" s="78">
        <v>815700</v>
      </c>
      <c r="X226" s="78">
        <v>940600</v>
      </c>
      <c r="Y226" s="78">
        <v>1090600</v>
      </c>
      <c r="Z226" s="78">
        <v>914900</v>
      </c>
      <c r="AA226" s="78">
        <v>832000</v>
      </c>
      <c r="AB226" s="78">
        <v>1042800</v>
      </c>
      <c r="AC226" s="78">
        <v>941000</v>
      </c>
      <c r="AD226" s="78">
        <v>853000</v>
      </c>
      <c r="AE226" s="78">
        <v>911500</v>
      </c>
      <c r="AF226" s="78">
        <v>801100</v>
      </c>
      <c r="AG226" s="78">
        <v>830000</v>
      </c>
      <c r="AH226" s="78">
        <v>749600</v>
      </c>
      <c r="AI226" s="78">
        <v>808600</v>
      </c>
      <c r="AJ226" s="78">
        <v>1013500</v>
      </c>
      <c r="AK226" s="78">
        <v>946500</v>
      </c>
      <c r="AL226" s="78">
        <v>1271400</v>
      </c>
      <c r="AM226" s="78">
        <v>1202300</v>
      </c>
      <c r="AN226" s="78">
        <v>1082900</v>
      </c>
      <c r="AO226" s="78">
        <v>889300</v>
      </c>
      <c r="AP226" s="78">
        <v>790300</v>
      </c>
      <c r="AQ226" s="78">
        <v>1450200</v>
      </c>
      <c r="AR226" s="78">
        <v>778400</v>
      </c>
      <c r="AS226" s="78">
        <v>1324200</v>
      </c>
      <c r="AT226" s="78">
        <v>1447700</v>
      </c>
      <c r="AU226" s="78">
        <v>1104100</v>
      </c>
      <c r="AV226" s="78">
        <v>1123400</v>
      </c>
      <c r="AW226" s="78">
        <v>1102200</v>
      </c>
      <c r="AX226" s="78">
        <v>800300</v>
      </c>
      <c r="AY226" s="78">
        <v>1387900</v>
      </c>
      <c r="AZ226" s="78">
        <v>1684300</v>
      </c>
      <c r="BA226" s="78">
        <v>1532600</v>
      </c>
      <c r="BB226" s="78">
        <v>1153700</v>
      </c>
      <c r="BC226" s="78">
        <v>1150600</v>
      </c>
      <c r="BD226" s="78">
        <v>1469900</v>
      </c>
      <c r="BE226" s="78">
        <v>1175800</v>
      </c>
      <c r="BF226" s="78">
        <v>1293600</v>
      </c>
      <c r="BG226" s="78">
        <v>831800</v>
      </c>
      <c r="BH226" s="78">
        <v>978600</v>
      </c>
      <c r="BI226" s="78">
        <v>1137500</v>
      </c>
      <c r="BJ226" s="78">
        <v>1387100</v>
      </c>
      <c r="BK226" s="78">
        <v>1514400</v>
      </c>
      <c r="BL226" s="78">
        <v>1391500</v>
      </c>
      <c r="BM226" s="78">
        <v>2639800</v>
      </c>
      <c r="BN226" s="78">
        <v>4652000</v>
      </c>
      <c r="BO226" s="78">
        <v>1974000</v>
      </c>
      <c r="BP226" s="78">
        <v>2212000</v>
      </c>
      <c r="BQ226" s="78">
        <v>3267500</v>
      </c>
      <c r="BR226" s="78">
        <v>9656600</v>
      </c>
      <c r="BS226" s="78">
        <v>1359900</v>
      </c>
      <c r="BT226" s="78">
        <v>1032200</v>
      </c>
      <c r="BU226" s="78">
        <v>1699000</v>
      </c>
      <c r="BV226" s="78">
        <v>10606000</v>
      </c>
      <c r="BW226" s="78">
        <v>1277800</v>
      </c>
      <c r="BX226" s="78">
        <v>1065000</v>
      </c>
      <c r="BY226" s="78">
        <v>811600</v>
      </c>
      <c r="BZ226" s="78">
        <v>1165000</v>
      </c>
      <c r="CA226" s="78">
        <v>1042000</v>
      </c>
      <c r="CB226" s="78">
        <v>1106400</v>
      </c>
      <c r="CC226" s="78">
        <v>1062100</v>
      </c>
      <c r="CD226" s="78">
        <v>837400</v>
      </c>
      <c r="CE226" s="78">
        <v>742700</v>
      </c>
      <c r="CF226" s="78">
        <v>1053100</v>
      </c>
      <c r="CG226" s="78">
        <v>1192500</v>
      </c>
      <c r="CH226" s="78">
        <v>2145800</v>
      </c>
      <c r="CI226" s="78">
        <v>1010200</v>
      </c>
      <c r="CJ226" s="78">
        <v>744400</v>
      </c>
      <c r="CK226" s="78">
        <v>1001000</v>
      </c>
      <c r="CL226" s="78">
        <v>887100</v>
      </c>
      <c r="CM226" s="78">
        <v>1090300</v>
      </c>
      <c r="CN226" s="78">
        <v>1251900</v>
      </c>
      <c r="CO226" s="78">
        <v>3285100</v>
      </c>
      <c r="CP226" s="78">
        <v>1566500</v>
      </c>
      <c r="CQ226" s="78">
        <v>1142100</v>
      </c>
      <c r="CR226" s="78">
        <v>882700</v>
      </c>
      <c r="CS226" s="78">
        <v>1244500</v>
      </c>
      <c r="CT226" s="78">
        <v>1859700</v>
      </c>
      <c r="CU226" s="78">
        <v>1680300</v>
      </c>
      <c r="CV226" s="78">
        <v>825300</v>
      </c>
      <c r="CW226" s="78">
        <v>839200</v>
      </c>
      <c r="CX226" s="78">
        <v>889300</v>
      </c>
      <c r="CY226" s="78">
        <v>1207700</v>
      </c>
      <c r="CZ226" s="78">
        <v>1373600</v>
      </c>
      <c r="DA226" s="78">
        <v>1028800</v>
      </c>
      <c r="DB226" s="78">
        <v>1226100</v>
      </c>
      <c r="DC226" s="78">
        <v>2224900</v>
      </c>
      <c r="DD226" s="78">
        <v>1273800</v>
      </c>
      <c r="DE226" s="78">
        <v>1713200</v>
      </c>
      <c r="DF226" s="78">
        <v>2745000</v>
      </c>
      <c r="DG226" s="78">
        <v>2016100</v>
      </c>
      <c r="DH226" s="78">
        <v>1407600</v>
      </c>
      <c r="DI226" s="78">
        <v>1315800</v>
      </c>
      <c r="DJ226" s="78">
        <v>1267100</v>
      </c>
      <c r="DK226" s="78">
        <v>1433000</v>
      </c>
      <c r="DL226" s="78">
        <v>1264900</v>
      </c>
      <c r="DM226" s="78">
        <v>1145000</v>
      </c>
      <c r="DN226" s="78">
        <v>1211000</v>
      </c>
      <c r="DO226" s="78">
        <v>1562600</v>
      </c>
      <c r="DP226" s="78">
        <v>1188300</v>
      </c>
      <c r="DQ226" s="78">
        <v>1921400</v>
      </c>
      <c r="DR226" s="78">
        <v>1766800</v>
      </c>
      <c r="DS226" s="78">
        <v>2826800</v>
      </c>
      <c r="DT226" s="78">
        <v>7110800</v>
      </c>
      <c r="DU226" s="78">
        <v>2566100</v>
      </c>
      <c r="DV226" s="78">
        <v>1589800</v>
      </c>
      <c r="DW226" s="78">
        <v>1266100</v>
      </c>
      <c r="DX226" s="78">
        <v>1183900</v>
      </c>
      <c r="DY226" s="78">
        <v>1158700</v>
      </c>
      <c r="DZ226" s="78">
        <v>1053200</v>
      </c>
      <c r="EA226" s="78">
        <v>954300</v>
      </c>
      <c r="EB226" s="78">
        <v>1115300</v>
      </c>
      <c r="EC226" s="78">
        <v>1622400</v>
      </c>
      <c r="ED226" s="78">
        <v>1427200</v>
      </c>
      <c r="EE226" s="78">
        <v>1083900</v>
      </c>
      <c r="EF226" s="78">
        <v>1160500</v>
      </c>
      <c r="EG226" s="78">
        <v>1594700</v>
      </c>
      <c r="EH226" s="78">
        <v>1613600</v>
      </c>
      <c r="EI226" s="78">
        <v>1510800</v>
      </c>
      <c r="EJ226" s="78">
        <v>1745000</v>
      </c>
      <c r="EK226" s="78">
        <v>985200</v>
      </c>
      <c r="EL226" s="78">
        <v>925300</v>
      </c>
      <c r="EM226" s="78">
        <v>1039800</v>
      </c>
      <c r="EN226" s="78">
        <v>1392400</v>
      </c>
      <c r="EO226" s="78">
        <v>1259800</v>
      </c>
      <c r="EP226" s="78">
        <v>1729500</v>
      </c>
      <c r="EQ226" s="78">
        <v>1295800</v>
      </c>
      <c r="ER226" s="78">
        <v>1497000</v>
      </c>
      <c r="ES226" s="78">
        <v>1293400</v>
      </c>
      <c r="ET226" s="78">
        <v>1200800</v>
      </c>
      <c r="EU226" s="78">
        <v>817700</v>
      </c>
      <c r="EV226" s="78">
        <v>961700</v>
      </c>
      <c r="EW226" s="78">
        <v>897200</v>
      </c>
      <c r="EX226" s="78">
        <v>810500</v>
      </c>
      <c r="EY226" s="78">
        <v>978500</v>
      </c>
      <c r="EZ226" s="78">
        <v>1667600</v>
      </c>
      <c r="FA226" s="78">
        <v>2269000</v>
      </c>
      <c r="FB226" s="78">
        <v>1181200</v>
      </c>
      <c r="FC226" s="78">
        <v>1258000</v>
      </c>
      <c r="FD226" s="78">
        <v>1921300</v>
      </c>
      <c r="FE226" s="78">
        <v>1975000</v>
      </c>
      <c r="FF226" s="78">
        <v>1580700</v>
      </c>
      <c r="FG226" s="78">
        <v>1759700</v>
      </c>
      <c r="FH226" s="78">
        <v>1840400</v>
      </c>
      <c r="FI226" s="78">
        <v>1632900</v>
      </c>
      <c r="FJ226" s="78">
        <v>1569500</v>
      </c>
      <c r="FK226" s="78">
        <v>1725000</v>
      </c>
      <c r="FL226" s="78">
        <v>1652800</v>
      </c>
      <c r="FM226" s="78">
        <v>1572300</v>
      </c>
      <c r="FN226" s="78">
        <v>2557900</v>
      </c>
      <c r="FO226" s="78">
        <v>1959300</v>
      </c>
      <c r="FP226" s="78">
        <v>1507800</v>
      </c>
      <c r="FQ226" s="78">
        <v>1668100</v>
      </c>
      <c r="FR226" s="78">
        <v>2545100</v>
      </c>
      <c r="FS226" s="78">
        <v>3601500</v>
      </c>
      <c r="FT226" s="78">
        <v>18533700</v>
      </c>
      <c r="FU226" s="78">
        <v>1814400</v>
      </c>
      <c r="FV226" s="78">
        <v>1597200</v>
      </c>
      <c r="FW226" s="78">
        <v>2075400</v>
      </c>
      <c r="FX226" s="78">
        <v>2847300</v>
      </c>
      <c r="FY226" s="78">
        <v>7578500</v>
      </c>
      <c r="FZ226" s="78">
        <v>4595200</v>
      </c>
      <c r="GA226" s="78">
        <v>2278500</v>
      </c>
      <c r="GB226" s="78">
        <v>2289200</v>
      </c>
      <c r="GC226" s="78">
        <v>2874900</v>
      </c>
      <c r="GD226" s="78">
        <v>3260700</v>
      </c>
      <c r="GE226" s="78">
        <v>2339600</v>
      </c>
      <c r="GF226" s="78">
        <v>1764000</v>
      </c>
      <c r="GG226" s="78">
        <v>2139400</v>
      </c>
      <c r="GH226" s="78">
        <v>1782500</v>
      </c>
      <c r="GI226" s="78">
        <v>1827900</v>
      </c>
      <c r="GJ226" s="78">
        <v>2454400</v>
      </c>
      <c r="GK226" s="78">
        <v>1343100</v>
      </c>
      <c r="GL226" s="78">
        <v>1383500</v>
      </c>
      <c r="GM226" s="78">
        <v>1909400</v>
      </c>
      <c r="GN226" s="78">
        <v>1377200</v>
      </c>
      <c r="GO226" s="78">
        <v>1415500</v>
      </c>
      <c r="GP226" s="78">
        <v>1645800</v>
      </c>
      <c r="GQ226" s="78">
        <v>1335800</v>
      </c>
      <c r="GR226" s="78">
        <v>1673900</v>
      </c>
      <c r="GS226" s="78">
        <v>1725600</v>
      </c>
      <c r="GT226" s="78">
        <v>1513300</v>
      </c>
      <c r="GU226" s="78">
        <v>1858700</v>
      </c>
      <c r="GV226" s="78">
        <v>2193800</v>
      </c>
      <c r="GW226" s="78">
        <v>1820300</v>
      </c>
      <c r="GX226" s="78">
        <v>2060600</v>
      </c>
      <c r="GY226" s="78">
        <v>1962900</v>
      </c>
      <c r="GZ226" s="78">
        <v>2466400</v>
      </c>
      <c r="HA226" s="78">
        <v>1764100</v>
      </c>
      <c r="HB226" s="78">
        <v>2413000</v>
      </c>
      <c r="HC226" s="78">
        <v>3459500</v>
      </c>
      <c r="HD226" s="78">
        <v>1319400</v>
      </c>
      <c r="HE226" s="78">
        <v>2260500</v>
      </c>
      <c r="HF226" s="78">
        <v>2254200</v>
      </c>
      <c r="HG226" s="78">
        <v>2063100</v>
      </c>
      <c r="HH226" s="78">
        <v>1779100</v>
      </c>
      <c r="HI226" s="78">
        <v>1284500</v>
      </c>
      <c r="HJ226" s="78">
        <v>2357700</v>
      </c>
      <c r="HK226" s="78">
        <v>1305500</v>
      </c>
      <c r="HL226" s="78">
        <v>1352600</v>
      </c>
      <c r="HM226" s="78">
        <v>1302600</v>
      </c>
      <c r="HN226" s="78">
        <v>1464500</v>
      </c>
      <c r="HO226" s="78">
        <v>1503100</v>
      </c>
      <c r="HP226" s="78">
        <v>1346300</v>
      </c>
      <c r="HQ226" s="78">
        <v>1491400</v>
      </c>
      <c r="HR226" s="78">
        <v>1490900</v>
      </c>
      <c r="HS226" s="78">
        <v>1236800</v>
      </c>
      <c r="HT226" s="78">
        <v>1392500</v>
      </c>
      <c r="HU226" s="78">
        <v>1814500</v>
      </c>
      <c r="HV226" s="78">
        <v>1475500</v>
      </c>
      <c r="HW226" s="78">
        <v>1412400</v>
      </c>
      <c r="HX226" s="78">
        <v>1823400</v>
      </c>
      <c r="HY226" s="78">
        <v>1169700</v>
      </c>
      <c r="HZ226" s="78">
        <v>2195000</v>
      </c>
      <c r="IA226" s="78">
        <v>2819100</v>
      </c>
      <c r="IB226" s="78">
        <v>1767400</v>
      </c>
      <c r="IC226" s="78">
        <v>1437500</v>
      </c>
      <c r="ID226" s="78">
        <v>2249200</v>
      </c>
      <c r="IE226" s="78">
        <v>3800300</v>
      </c>
      <c r="IF226" s="78">
        <v>2533800</v>
      </c>
      <c r="IG226" s="78">
        <v>2227000</v>
      </c>
      <c r="IH226" s="78">
        <v>2291800</v>
      </c>
      <c r="II226" s="78">
        <v>1563400</v>
      </c>
      <c r="IJ226" s="78">
        <v>2205900</v>
      </c>
      <c r="IK226" s="78">
        <v>2281100</v>
      </c>
      <c r="IL226" s="78">
        <v>3606800</v>
      </c>
      <c r="IM226" s="78">
        <v>3645700</v>
      </c>
      <c r="IN226" s="78">
        <v>2117000</v>
      </c>
      <c r="IO226" s="78">
        <v>2993000</v>
      </c>
      <c r="IP226" s="78">
        <v>1773500</v>
      </c>
      <c r="IQ226" s="78">
        <v>2783900</v>
      </c>
      <c r="IR226" s="78">
        <v>2824300</v>
      </c>
      <c r="IS226" s="78">
        <v>7707300</v>
      </c>
      <c r="IT226" s="78">
        <v>8214000</v>
      </c>
    </row>
    <row r="227" spans="1:254" s="77" customFormat="1" ht="18.75" customHeight="1">
      <c r="A227" s="391" t="s">
        <v>440</v>
      </c>
      <c r="B227" s="77" t="inlineStr">
        <is>
          <t>ＮＦエネ資源Ｔ１７</t>
        </is>
      </c>
      <c r="C227" s="77">
        <v>456</v>
      </c>
      <c r="D227" s="79">
        <v>187</v>
      </c>
      <c r="E227" s="78">
        <v>269</v>
      </c>
      <c r="F227" s="78">
        <v>809</v>
      </c>
      <c r="G227" s="78">
        <v>749</v>
      </c>
      <c r="H227" s="78">
        <v>1685</v>
      </c>
      <c r="I227" s="78">
        <v>972</v>
      </c>
      <c r="J227" s="78">
        <v>2602</v>
      </c>
      <c r="K227" s="78">
        <v>1041</v>
      </c>
      <c r="L227" s="78">
        <v>1011</v>
      </c>
      <c r="M227" s="78">
        <v>1253</v>
      </c>
      <c r="N227" s="78">
        <v>1462</v>
      </c>
      <c r="O227" s="78">
        <v>1133</v>
      </c>
      <c r="P227" s="78">
        <v>682</v>
      </c>
      <c r="Q227" s="78">
        <v>1128</v>
      </c>
      <c r="R227" s="78">
        <v>1478</v>
      </c>
      <c r="S227" s="78">
        <v>558</v>
      </c>
      <c r="T227" s="78">
        <v>1070</v>
      </c>
      <c r="U227" s="78">
        <v>1405</v>
      </c>
      <c r="V227" s="78">
        <v>1046</v>
      </c>
      <c r="W227" s="78">
        <v>362</v>
      </c>
      <c r="X227" s="78">
        <v>1362</v>
      </c>
      <c r="Y227" s="78">
        <v>1695</v>
      </c>
      <c r="Z227" s="78">
        <v>3332</v>
      </c>
      <c r="AA227" s="78">
        <v>1302</v>
      </c>
      <c r="AB227" s="78">
        <v>3366</v>
      </c>
      <c r="AC227" s="78">
        <v>694</v>
      </c>
      <c r="AD227" s="78">
        <v>449</v>
      </c>
      <c r="AE227" s="78">
        <v>620</v>
      </c>
      <c r="AF227" s="78">
        <v>1130</v>
      </c>
      <c r="AG227" s="78">
        <v>803</v>
      </c>
      <c r="AH227" s="78">
        <v>976</v>
      </c>
      <c r="AI227" s="78">
        <v>545</v>
      </c>
      <c r="AJ227" s="78">
        <v>1238</v>
      </c>
      <c r="AK227" s="78">
        <v>577</v>
      </c>
      <c r="AL227" s="78">
        <v>1087</v>
      </c>
      <c r="AM227" s="78">
        <v>639</v>
      </c>
      <c r="AN227" s="78">
        <v>968</v>
      </c>
      <c r="AO227" s="78">
        <v>2516</v>
      </c>
      <c r="AP227" s="78">
        <v>3584</v>
      </c>
      <c r="AQ227" s="78">
        <v>2989</v>
      </c>
      <c r="AR227" s="78">
        <v>1228</v>
      </c>
      <c r="AS227" s="78">
        <v>871</v>
      </c>
      <c r="AT227" s="78">
        <v>515</v>
      </c>
      <c r="AU227" s="78">
        <v>580</v>
      </c>
      <c r="AV227" s="78">
        <v>445</v>
      </c>
      <c r="AW227" s="78">
        <v>390</v>
      </c>
      <c r="AX227" s="78">
        <v>1200</v>
      </c>
      <c r="AY227" s="78">
        <v>1162</v>
      </c>
      <c r="AZ227" s="78">
        <v>2045</v>
      </c>
      <c r="BA227" s="78">
        <v>1622</v>
      </c>
      <c r="BB227" s="78">
        <v>879</v>
      </c>
      <c r="BC227" s="78">
        <v>700</v>
      </c>
      <c r="BD227" s="78">
        <v>2278</v>
      </c>
      <c r="BE227" s="78">
        <v>1831</v>
      </c>
      <c r="BF227" s="78">
        <v>685</v>
      </c>
      <c r="BG227" s="78">
        <v>2047</v>
      </c>
      <c r="BH227" s="78">
        <v>987</v>
      </c>
      <c r="BI227" s="78">
        <v>1465</v>
      </c>
      <c r="BJ227" s="78">
        <v>1336</v>
      </c>
      <c r="BK227" s="78">
        <v>1892</v>
      </c>
      <c r="BL227" s="78">
        <v>3278</v>
      </c>
      <c r="BM227" s="78">
        <v>3590</v>
      </c>
      <c r="BN227" s="78">
        <v>2844</v>
      </c>
      <c r="BO227" s="78">
        <v>2228</v>
      </c>
      <c r="BP227" s="78">
        <v>1558</v>
      </c>
      <c r="BQ227" s="78">
        <v>4479</v>
      </c>
      <c r="BR227" s="78">
        <v>1259</v>
      </c>
      <c r="BS227" s="78">
        <v>2215</v>
      </c>
      <c r="BT227" s="78">
        <v>2442</v>
      </c>
      <c r="BU227" s="78">
        <v>3201</v>
      </c>
      <c r="BV227" s="78">
        <v>2376</v>
      </c>
      <c r="BW227" s="78">
        <v>4246</v>
      </c>
      <c r="BX227" s="78">
        <v>2099</v>
      </c>
      <c r="BY227" s="78">
        <v>2321</v>
      </c>
      <c r="BZ227" s="78">
        <v>3096</v>
      </c>
      <c r="CA227" s="78">
        <v>1987</v>
      </c>
      <c r="CB227" s="78">
        <v>1577</v>
      </c>
      <c r="CC227" s="78">
        <v>1982</v>
      </c>
      <c r="CD227" s="78">
        <v>3528</v>
      </c>
      <c r="CE227" s="78">
        <v>6594</v>
      </c>
      <c r="CF227" s="78">
        <v>3631</v>
      </c>
      <c r="CG227" s="78">
        <v>5519</v>
      </c>
      <c r="CH227" s="78">
        <v>14348</v>
      </c>
      <c r="CI227" s="78">
        <v>1621</v>
      </c>
      <c r="CJ227" s="78">
        <v>2354</v>
      </c>
      <c r="CK227" s="78">
        <v>2567</v>
      </c>
      <c r="CL227" s="78">
        <v>9354</v>
      </c>
      <c r="CM227" s="78">
        <v>4699</v>
      </c>
      <c r="CN227" s="78">
        <v>3229</v>
      </c>
      <c r="CO227" s="78">
        <v>7737</v>
      </c>
      <c r="CP227" s="78">
        <v>5336</v>
      </c>
      <c r="CQ227" s="78">
        <v>3999</v>
      </c>
      <c r="CR227" s="78">
        <v>2343</v>
      </c>
      <c r="CS227" s="78">
        <v>4186</v>
      </c>
      <c r="CT227" s="78">
        <v>7275</v>
      </c>
      <c r="CU227" s="78">
        <v>6113</v>
      </c>
      <c r="CV227" s="78">
        <v>5268</v>
      </c>
      <c r="CW227" s="78">
        <v>3087</v>
      </c>
      <c r="CX227" s="78">
        <v>3047</v>
      </c>
      <c r="CY227" s="78">
        <v>6719</v>
      </c>
      <c r="CZ227" s="78">
        <v>3841</v>
      </c>
      <c r="DA227" s="78">
        <v>2710</v>
      </c>
      <c r="DB227" s="78">
        <v>2901</v>
      </c>
      <c r="DC227" s="78">
        <v>7917</v>
      </c>
      <c r="DD227" s="78">
        <v>3780</v>
      </c>
      <c r="DE227" s="78">
        <v>5828</v>
      </c>
      <c r="DF227" s="78">
        <v>11200</v>
      </c>
      <c r="DG227" s="78">
        <v>17212</v>
      </c>
      <c r="DH227" s="78">
        <v>13033</v>
      </c>
      <c r="DI227" s="78">
        <v>2460</v>
      </c>
      <c r="DJ227" s="78">
        <v>2375</v>
      </c>
      <c r="DK227" s="78">
        <v>3538</v>
      </c>
      <c r="DL227" s="78">
        <v>2670</v>
      </c>
      <c r="DM227" s="78">
        <v>6836</v>
      </c>
      <c r="DN227" s="78">
        <v>2675</v>
      </c>
      <c r="DO227" s="78">
        <v>902</v>
      </c>
      <c r="DP227" s="78">
        <v>2168</v>
      </c>
      <c r="DQ227" s="78">
        <v>2985</v>
      </c>
      <c r="DR227" s="78">
        <v>9692</v>
      </c>
      <c r="DS227" s="78">
        <v>5871</v>
      </c>
      <c r="DT227" s="78">
        <v>3140</v>
      </c>
      <c r="DU227" s="78">
        <v>4468</v>
      </c>
      <c r="DV227" s="78">
        <v>2337</v>
      </c>
      <c r="DW227" s="78">
        <v>2962</v>
      </c>
      <c r="DX227" s="78">
        <v>3002</v>
      </c>
      <c r="DY227" s="78">
        <v>1257</v>
      </c>
      <c r="DZ227" s="78">
        <v>5960</v>
      </c>
      <c r="EA227" s="78">
        <v>4606</v>
      </c>
      <c r="EB227" s="78">
        <v>5040</v>
      </c>
      <c r="EC227" s="78">
        <v>3421</v>
      </c>
      <c r="ED227" s="78">
        <v>2043</v>
      </c>
      <c r="EE227" s="78">
        <v>1980</v>
      </c>
      <c r="EF227" s="78">
        <v>986</v>
      </c>
      <c r="EG227" s="78">
        <v>1366</v>
      </c>
      <c r="EH227" s="78">
        <v>1906</v>
      </c>
      <c r="EI227" s="78">
        <v>551</v>
      </c>
      <c r="EJ227" s="78">
        <v>1598</v>
      </c>
      <c r="EK227" s="78">
        <v>1093</v>
      </c>
      <c r="EL227" s="78">
        <v>1194</v>
      </c>
      <c r="EM227" s="78">
        <v>717</v>
      </c>
      <c r="EN227" s="78">
        <v>1418</v>
      </c>
      <c r="EO227" s="78">
        <v>538</v>
      </c>
      <c r="EP227" s="78">
        <v>1166</v>
      </c>
      <c r="EQ227" s="78">
        <v>2389</v>
      </c>
      <c r="ER227" s="78">
        <v>1355</v>
      </c>
      <c r="ES227" s="78">
        <v>863</v>
      </c>
      <c r="ET227" s="78">
        <v>726</v>
      </c>
      <c r="EU227" s="78">
        <v>726</v>
      </c>
      <c r="EV227" s="78">
        <v>281</v>
      </c>
      <c r="EW227" s="78">
        <v>181</v>
      </c>
      <c r="EX227" s="78">
        <v>502</v>
      </c>
      <c r="EY227" s="78">
        <v>332</v>
      </c>
      <c r="EZ227" s="78">
        <v>725</v>
      </c>
      <c r="FA227" s="78">
        <v>288</v>
      </c>
      <c r="FB227" s="78">
        <v>448</v>
      </c>
      <c r="FC227" s="78">
        <v>564</v>
      </c>
      <c r="FD227" s="78">
        <v>535</v>
      </c>
      <c r="FE227" s="78">
        <v>441</v>
      </c>
      <c r="FF227" s="78">
        <v>273</v>
      </c>
      <c r="FG227" s="78">
        <v>377</v>
      </c>
      <c r="FH227" s="78">
        <v>325</v>
      </c>
      <c r="FI227" s="78">
        <v>207</v>
      </c>
      <c r="FJ227" s="78">
        <v>337</v>
      </c>
      <c r="FK227" s="78">
        <v>214</v>
      </c>
      <c r="FL227" s="78">
        <v>369</v>
      </c>
      <c r="FM227" s="78">
        <v>1559</v>
      </c>
      <c r="FN227" s="78">
        <v>450</v>
      </c>
      <c r="FO227" s="78">
        <v>806</v>
      </c>
      <c r="FP227" s="78">
        <v>202</v>
      </c>
      <c r="FQ227" s="78">
        <v>669</v>
      </c>
      <c r="FR227" s="78">
        <v>590</v>
      </c>
      <c r="FS227" s="78">
        <v>703</v>
      </c>
      <c r="FT227" s="78">
        <v>307</v>
      </c>
      <c r="FU227" s="78">
        <v>884</v>
      </c>
      <c r="FV227" s="78">
        <v>221</v>
      </c>
      <c r="FW227" s="78">
        <v>1499</v>
      </c>
      <c r="FX227" s="78">
        <v>475</v>
      </c>
      <c r="FY227" s="78">
        <v>1372</v>
      </c>
      <c r="FZ227" s="78">
        <v>425</v>
      </c>
      <c r="GA227" s="78">
        <v>3264</v>
      </c>
      <c r="GB227" s="78">
        <v>385</v>
      </c>
      <c r="GC227" s="78">
        <v>331</v>
      </c>
      <c r="GD227" s="78">
        <v>535</v>
      </c>
      <c r="GE227" s="78">
        <v>245</v>
      </c>
      <c r="GF227" s="78">
        <v>792</v>
      </c>
      <c r="GG227" s="78">
        <v>321</v>
      </c>
      <c r="GH227" s="78">
        <v>512</v>
      </c>
      <c r="GI227" s="78">
        <v>220</v>
      </c>
      <c r="GJ227" s="78">
        <v>221</v>
      </c>
      <c r="GK227" s="78">
        <v>184</v>
      </c>
      <c r="GL227" s="78">
        <v>234</v>
      </c>
      <c r="GM227" s="78">
        <v>291</v>
      </c>
      <c r="GN227" s="78">
        <v>415</v>
      </c>
      <c r="GO227" s="78">
        <v>130</v>
      </c>
      <c r="GP227" s="78">
        <v>146</v>
      </c>
      <c r="GQ227" s="78">
        <v>309</v>
      </c>
      <c r="GR227" s="78">
        <v>388</v>
      </c>
      <c r="GS227" s="78">
        <v>215</v>
      </c>
      <c r="GT227" s="78">
        <v>206</v>
      </c>
      <c r="GU227" s="78">
        <v>1017</v>
      </c>
      <c r="GV227" s="78">
        <v>506</v>
      </c>
      <c r="GW227" s="78">
        <v>237</v>
      </c>
      <c r="GX227" s="78">
        <v>456</v>
      </c>
      <c r="GY227" s="78">
        <v>344</v>
      </c>
      <c r="GZ227" s="78">
        <v>934</v>
      </c>
      <c r="HA227" s="78">
        <v>1221</v>
      </c>
      <c r="HB227" s="78">
        <v>257</v>
      </c>
      <c r="HC227" s="78">
        <v>808</v>
      </c>
      <c r="HD227" s="78">
        <v>1755</v>
      </c>
      <c r="HE227" s="78">
        <v>522</v>
      </c>
      <c r="HF227" s="78">
        <v>447</v>
      </c>
      <c r="HG227" s="78">
        <v>344</v>
      </c>
      <c r="HH227" s="78">
        <v>402</v>
      </c>
      <c r="HI227" s="78">
        <v>208</v>
      </c>
      <c r="HJ227" s="78">
        <v>548</v>
      </c>
      <c r="HK227" s="78">
        <v>222</v>
      </c>
      <c r="HL227" s="78">
        <v>153</v>
      </c>
      <c r="HM227" s="78">
        <v>5431</v>
      </c>
      <c r="HN227" s="78">
        <v>148</v>
      </c>
      <c r="HO227" s="78">
        <v>346</v>
      </c>
      <c r="HP227" s="78">
        <v>193</v>
      </c>
      <c r="HQ227" s="78">
        <v>649</v>
      </c>
      <c r="HR227" s="78">
        <v>897</v>
      </c>
      <c r="HS227" s="78">
        <v>244</v>
      </c>
      <c r="HT227" s="78">
        <v>244</v>
      </c>
      <c r="HU227" s="78">
        <v>483</v>
      </c>
      <c r="HV227" s="78">
        <v>1292</v>
      </c>
      <c r="HW227" s="78">
        <v>145</v>
      </c>
      <c r="HX227" s="78">
        <v>137</v>
      </c>
      <c r="HY227" s="78">
        <v>1190</v>
      </c>
      <c r="HZ227" s="78">
        <v>92</v>
      </c>
      <c r="IA227" s="78">
        <v>128</v>
      </c>
      <c r="IB227" s="78">
        <v>176</v>
      </c>
      <c r="IC227" s="78">
        <v>402</v>
      </c>
      <c r="ID227" s="78">
        <v>119</v>
      </c>
      <c r="IE227" s="78">
        <v>233</v>
      </c>
      <c r="IF227" s="78">
        <v>87</v>
      </c>
      <c r="IG227" s="78">
        <v>164</v>
      </c>
      <c r="IH227" s="78">
        <v>160</v>
      </c>
      <c r="II227" s="78">
        <v>212</v>
      </c>
      <c r="IJ227" s="78">
        <v>481</v>
      </c>
      <c r="IK227" s="78">
        <v>1894</v>
      </c>
      <c r="IL227" s="78">
        <v>900</v>
      </c>
      <c r="IM227" s="78">
        <v>201</v>
      </c>
      <c r="IN227" s="78">
        <v>329</v>
      </c>
      <c r="IO227" s="78">
        <v>220</v>
      </c>
      <c r="IP227" s="78">
        <v>785</v>
      </c>
      <c r="IQ227" s="78">
        <v>198</v>
      </c>
      <c r="IR227" s="78">
        <v>152</v>
      </c>
      <c r="IS227" s="78">
        <v>127</v>
      </c>
      <c r="IT227" s="78">
        <v>492</v>
      </c>
    </row>
    <row r="228" spans="1:254" s="77" customFormat="1" ht="18.75" customHeight="1">
      <c r="A228" s="391" t="s">
        <v>441</v>
      </c>
      <c r="B228" s="77" t="inlineStr">
        <is>
          <t>セレス</t>
        </is>
      </c>
      <c r="C228" s="77">
        <v>34200</v>
      </c>
      <c r="D228" s="79">
        <v>-69200</v>
      </c>
      <c r="E228" s="78">
        <v>103400</v>
      </c>
      <c r="F228" s="78">
        <v>103100</v>
      </c>
      <c r="G228" s="78">
        <v>154100</v>
      </c>
      <c r="H228" s="78">
        <v>211400</v>
      </c>
      <c r="I228" s="78">
        <v>433800</v>
      </c>
      <c r="J228" s="78">
        <v>395900</v>
      </c>
      <c r="K228" s="78">
        <v>159100</v>
      </c>
      <c r="L228" s="78">
        <v>93600</v>
      </c>
      <c r="M228" s="78">
        <v>95200</v>
      </c>
      <c r="N228" s="78">
        <v>115900</v>
      </c>
      <c r="O228" s="78">
        <v>94200</v>
      </c>
      <c r="P228" s="78">
        <v>69800</v>
      </c>
      <c r="Q228" s="78">
        <v>66500</v>
      </c>
      <c r="R228" s="78">
        <v>112900</v>
      </c>
      <c r="S228" s="78">
        <v>69700</v>
      </c>
      <c r="T228" s="78">
        <v>71700</v>
      </c>
      <c r="U228" s="78">
        <v>95300</v>
      </c>
      <c r="V228" s="78">
        <v>75900</v>
      </c>
      <c r="W228" s="78">
        <v>98500</v>
      </c>
      <c r="X228" s="78">
        <v>141500</v>
      </c>
      <c r="Y228" s="78">
        <v>288200</v>
      </c>
      <c r="Z228" s="78">
        <v>138400</v>
      </c>
      <c r="AA228" s="78">
        <v>133000</v>
      </c>
      <c r="AB228" s="78">
        <v>186900</v>
      </c>
      <c r="AC228" s="78">
        <v>309000</v>
      </c>
      <c r="AD228" s="78">
        <v>307300</v>
      </c>
      <c r="AE228" s="78">
        <v>281100</v>
      </c>
      <c r="AF228" s="78">
        <v>377800</v>
      </c>
      <c r="AG228" s="78">
        <v>1383400</v>
      </c>
      <c r="AH228" s="78">
        <v>90300</v>
      </c>
      <c r="AI228" s="78">
        <v>104000</v>
      </c>
      <c r="AJ228" s="78">
        <v>109900</v>
      </c>
      <c r="AK228" s="78">
        <v>107900</v>
      </c>
      <c r="AL228" s="78">
        <v>144200</v>
      </c>
      <c r="AM228" s="78">
        <v>74800</v>
      </c>
      <c r="AN228" s="78">
        <v>80300</v>
      </c>
      <c r="AO228" s="78">
        <v>131400</v>
      </c>
      <c r="AP228" s="78">
        <v>115300</v>
      </c>
      <c r="AQ228" s="78">
        <v>167700</v>
      </c>
      <c r="AR228" s="78">
        <v>160500</v>
      </c>
      <c r="AS228" s="78">
        <v>148200</v>
      </c>
      <c r="AT228" s="78">
        <v>119400</v>
      </c>
      <c r="AU228" s="78">
        <v>153700</v>
      </c>
      <c r="AV228" s="78">
        <v>155200</v>
      </c>
      <c r="AW228" s="78">
        <v>222100</v>
      </c>
      <c r="AX228" s="78">
        <v>261100</v>
      </c>
      <c r="AY228" s="78">
        <v>222500</v>
      </c>
      <c r="AZ228" s="78">
        <v>228300</v>
      </c>
      <c r="BA228" s="78">
        <v>208300</v>
      </c>
      <c r="BB228" s="78">
        <v>205900</v>
      </c>
      <c r="BC228" s="78">
        <v>401500</v>
      </c>
      <c r="BD228" s="78">
        <v>169000</v>
      </c>
      <c r="BE228" s="78">
        <v>210800</v>
      </c>
      <c r="BF228" s="78">
        <v>156000</v>
      </c>
      <c r="BG228" s="78">
        <v>123800</v>
      </c>
      <c r="BH228" s="78">
        <v>231600</v>
      </c>
      <c r="BI228" s="78">
        <v>99800</v>
      </c>
      <c r="BJ228" s="78">
        <v>184500</v>
      </c>
      <c r="BK228" s="78">
        <v>161100</v>
      </c>
      <c r="BL228" s="78">
        <v>139800</v>
      </c>
      <c r="BM228" s="78">
        <v>183300</v>
      </c>
      <c r="BN228" s="78">
        <v>207500</v>
      </c>
      <c r="BO228" s="78">
        <v>183700</v>
      </c>
      <c r="BP228" s="78">
        <v>359800</v>
      </c>
      <c r="BQ228" s="78">
        <v>778800</v>
      </c>
      <c r="BR228" s="78">
        <v>2154100</v>
      </c>
      <c r="BS228" s="78">
        <v>110800</v>
      </c>
      <c r="BT228" s="78">
        <v>74200</v>
      </c>
      <c r="BU228" s="78">
        <v>110000</v>
      </c>
      <c r="BV228" s="78">
        <v>103800</v>
      </c>
      <c r="BW228" s="78">
        <v>130100</v>
      </c>
      <c r="BX228" s="78">
        <v>79100</v>
      </c>
      <c r="BY228" s="78">
        <v>156600</v>
      </c>
      <c r="BZ228" s="78">
        <v>112900</v>
      </c>
      <c r="CA228" s="78">
        <v>76300</v>
      </c>
      <c r="CB228" s="78">
        <v>85800</v>
      </c>
      <c r="CC228" s="78">
        <v>76000</v>
      </c>
      <c r="CD228" s="78">
        <v>104300</v>
      </c>
      <c r="CE228" s="78">
        <v>65900</v>
      </c>
      <c r="CF228" s="78">
        <v>111700</v>
      </c>
      <c r="CG228" s="78">
        <v>129100</v>
      </c>
      <c r="CH228" s="78">
        <v>110000</v>
      </c>
      <c r="CI228" s="78">
        <v>88000</v>
      </c>
      <c r="CJ228" s="78">
        <v>66700</v>
      </c>
      <c r="CK228" s="78">
        <v>51400</v>
      </c>
      <c r="CL228" s="78">
        <v>132400</v>
      </c>
      <c r="CM228" s="78">
        <v>85500</v>
      </c>
      <c r="CN228" s="78">
        <v>127000</v>
      </c>
      <c r="CO228" s="78">
        <v>171200</v>
      </c>
      <c r="CP228" s="78">
        <v>163100</v>
      </c>
      <c r="CQ228" s="78">
        <v>100200</v>
      </c>
      <c r="CR228" s="78">
        <v>147500</v>
      </c>
      <c r="CS228" s="78">
        <v>112300</v>
      </c>
      <c r="CT228" s="78">
        <v>200600</v>
      </c>
      <c r="CU228" s="78">
        <v>187000</v>
      </c>
      <c r="CV228" s="78">
        <v>91700</v>
      </c>
      <c r="CW228" s="78">
        <v>117200</v>
      </c>
      <c r="CX228" s="78">
        <v>116700</v>
      </c>
      <c r="CY228" s="78">
        <v>82400</v>
      </c>
      <c r="CZ228" s="78">
        <v>98400</v>
      </c>
      <c r="DA228" s="78">
        <v>89900</v>
      </c>
      <c r="DB228" s="78">
        <v>81600</v>
      </c>
      <c r="DC228" s="78">
        <v>174700</v>
      </c>
      <c r="DD228" s="78">
        <v>107800</v>
      </c>
      <c r="DE228" s="78">
        <v>180300</v>
      </c>
      <c r="DF228" s="78">
        <v>233100</v>
      </c>
      <c r="DG228" s="78">
        <v>187100</v>
      </c>
      <c r="DH228" s="78">
        <v>165100</v>
      </c>
      <c r="DI228" s="78">
        <v>139900</v>
      </c>
      <c r="DJ228" s="78">
        <v>154000</v>
      </c>
      <c r="DK228" s="78">
        <v>140300</v>
      </c>
      <c r="DL228" s="78">
        <v>251500</v>
      </c>
      <c r="DM228" s="78">
        <v>167600</v>
      </c>
      <c r="DN228" s="78">
        <v>272800</v>
      </c>
      <c r="DO228" s="78">
        <v>126100</v>
      </c>
      <c r="DP228" s="78">
        <v>283000</v>
      </c>
      <c r="DQ228" s="78">
        <v>246600</v>
      </c>
      <c r="DR228" s="78">
        <v>557500</v>
      </c>
      <c r="DS228" s="78">
        <v>134700</v>
      </c>
      <c r="DT228" s="78">
        <v>145100</v>
      </c>
      <c r="DU228" s="78">
        <v>183600</v>
      </c>
      <c r="DV228" s="78">
        <v>232800</v>
      </c>
      <c r="DW228" s="78">
        <v>186700</v>
      </c>
      <c r="DX228" s="78">
        <v>311800</v>
      </c>
      <c r="DY228" s="78">
        <v>102600</v>
      </c>
      <c r="DZ228" s="78">
        <v>133600</v>
      </c>
      <c r="EA228" s="78">
        <v>89900</v>
      </c>
      <c r="EB228" s="78">
        <v>165800</v>
      </c>
      <c r="EC228" s="78">
        <v>153300</v>
      </c>
      <c r="ED228" s="78">
        <v>129700</v>
      </c>
      <c r="EE228" s="78">
        <v>197100</v>
      </c>
      <c r="EF228" s="78">
        <v>123800</v>
      </c>
      <c r="EG228" s="78">
        <v>130300</v>
      </c>
      <c r="EH228" s="78">
        <v>224000</v>
      </c>
      <c r="EI228" s="78">
        <v>134000</v>
      </c>
      <c r="EJ228" s="78">
        <v>156300</v>
      </c>
      <c r="EK228" s="78">
        <v>190000</v>
      </c>
      <c r="EL228" s="78">
        <v>238300</v>
      </c>
      <c r="EM228" s="78">
        <v>155400</v>
      </c>
      <c r="EN228" s="78">
        <v>207200</v>
      </c>
      <c r="EO228" s="78">
        <v>169800</v>
      </c>
      <c r="EP228" s="78">
        <v>190100</v>
      </c>
      <c r="EQ228" s="78">
        <v>191700</v>
      </c>
      <c r="ER228" s="78">
        <v>218400</v>
      </c>
      <c r="ES228" s="78">
        <v>187200</v>
      </c>
      <c r="ET228" s="78">
        <v>419600</v>
      </c>
      <c r="EU228" s="78">
        <v>424600</v>
      </c>
      <c r="EV228" s="78">
        <v>316900</v>
      </c>
      <c r="EW228" s="78">
        <v>126300</v>
      </c>
      <c r="EX228" s="78">
        <v>121100</v>
      </c>
      <c r="EY228" s="78">
        <v>147100</v>
      </c>
      <c r="EZ228" s="78">
        <v>118800</v>
      </c>
      <c r="FA228" s="78">
        <v>111700</v>
      </c>
      <c r="FB228" s="78">
        <v>63100</v>
      </c>
      <c r="FC228" s="78">
        <v>148400</v>
      </c>
      <c r="FD228" s="78">
        <v>134200</v>
      </c>
      <c r="FE228" s="78">
        <v>114400</v>
      </c>
      <c r="FF228" s="78">
        <v>156800</v>
      </c>
      <c r="FG228" s="78">
        <v>152600</v>
      </c>
      <c r="FH228" s="78">
        <v>187000</v>
      </c>
      <c r="FI228" s="78">
        <v>354400</v>
      </c>
      <c r="FJ228" s="78">
        <v>80800</v>
      </c>
      <c r="FK228" s="78">
        <v>149400</v>
      </c>
      <c r="FL228" s="78">
        <v>135400</v>
      </c>
      <c r="FM228" s="78">
        <v>204100</v>
      </c>
      <c r="FN228" s="78">
        <v>135000</v>
      </c>
      <c r="FO228" s="78">
        <v>148500</v>
      </c>
      <c r="FP228" s="78">
        <v>107500</v>
      </c>
      <c r="FQ228" s="78">
        <v>214200</v>
      </c>
      <c r="FR228" s="78">
        <v>137900</v>
      </c>
      <c r="FS228" s="78">
        <v>110000</v>
      </c>
      <c r="FT228" s="78">
        <v>145500</v>
      </c>
      <c r="FU228" s="78">
        <v>110500</v>
      </c>
      <c r="FV228" s="78">
        <v>162300</v>
      </c>
      <c r="FW228" s="78">
        <v>251200</v>
      </c>
      <c r="FX228" s="78">
        <v>169700</v>
      </c>
      <c r="FY228" s="78">
        <v>119100</v>
      </c>
      <c r="FZ228" s="78">
        <v>157500</v>
      </c>
      <c r="GA228" s="78">
        <v>225000</v>
      </c>
      <c r="GB228" s="78">
        <v>185600</v>
      </c>
      <c r="GC228" s="78">
        <v>127800</v>
      </c>
      <c r="GD228" s="78">
        <v>156700</v>
      </c>
      <c r="GE228" s="78">
        <v>187500</v>
      </c>
      <c r="GF228" s="78">
        <v>422400</v>
      </c>
      <c r="GG228" s="78">
        <v>411600</v>
      </c>
      <c r="GH228" s="78">
        <v>1263500</v>
      </c>
      <c r="GI228" s="78">
        <v>254700</v>
      </c>
      <c r="GJ228" s="78">
        <v>395200</v>
      </c>
      <c r="GK228" s="78">
        <v>251600</v>
      </c>
      <c r="GL228" s="78">
        <v>185000</v>
      </c>
      <c r="GM228" s="78">
        <v>191400</v>
      </c>
      <c r="GN228" s="78">
        <v>193200</v>
      </c>
      <c r="GO228" s="78">
        <v>166500</v>
      </c>
      <c r="GP228" s="78">
        <v>247300</v>
      </c>
      <c r="GQ228" s="78">
        <v>287800</v>
      </c>
      <c r="GR228" s="78">
        <v>322700</v>
      </c>
      <c r="GS228" s="78">
        <v>149300</v>
      </c>
      <c r="GT228" s="78">
        <v>129500</v>
      </c>
      <c r="GU228" s="78">
        <v>315500</v>
      </c>
      <c r="GV228" s="78">
        <v>174700</v>
      </c>
      <c r="GW228" s="78">
        <v>151700</v>
      </c>
      <c r="GX228" s="78">
        <v>195600</v>
      </c>
      <c r="GY228" s="78">
        <v>260900</v>
      </c>
      <c r="GZ228" s="78">
        <v>349500</v>
      </c>
      <c r="HA228" s="78">
        <v>300000</v>
      </c>
      <c r="HB228" s="78">
        <v>295400</v>
      </c>
      <c r="HC228" s="78">
        <v>662800</v>
      </c>
      <c r="HD228" s="78">
        <v>208100</v>
      </c>
      <c r="HE228" s="78">
        <v>253800</v>
      </c>
      <c r="HF228" s="78">
        <v>301300</v>
      </c>
      <c r="HG228" s="78">
        <v>239300</v>
      </c>
      <c r="HH228" s="78">
        <v>338500</v>
      </c>
      <c r="HI228" s="78">
        <v>757400</v>
      </c>
      <c r="HJ228" s="78">
        <v>1403000</v>
      </c>
      <c r="HK228" s="78">
        <v>315900</v>
      </c>
      <c r="HL228" s="78">
        <v>250800</v>
      </c>
      <c r="HM228" s="78">
        <v>530800</v>
      </c>
      <c r="HN228" s="78">
        <v>275300</v>
      </c>
      <c r="HO228" s="78">
        <v>210600</v>
      </c>
      <c r="HP228" s="78">
        <v>281600</v>
      </c>
      <c r="HQ228" s="78">
        <v>229800</v>
      </c>
      <c r="HR228" s="78">
        <v>347100</v>
      </c>
      <c r="HS228" s="78">
        <v>252100</v>
      </c>
      <c r="HT228" s="78">
        <v>297400</v>
      </c>
      <c r="HU228" s="78">
        <v>350400</v>
      </c>
      <c r="HV228" s="78">
        <v>273800</v>
      </c>
      <c r="HW228" s="78">
        <v>300400</v>
      </c>
      <c r="HX228" s="78">
        <v>318900</v>
      </c>
      <c r="HY228" s="78">
        <v>554200</v>
      </c>
      <c r="HZ228" s="78">
        <v>854500</v>
      </c>
      <c r="IA228" s="78">
        <v>413300</v>
      </c>
      <c r="IB228" s="78">
        <v>680900</v>
      </c>
      <c r="IC228" s="78">
        <v>1176900</v>
      </c>
      <c r="ID228" s="78">
        <v>752300</v>
      </c>
      <c r="IE228" s="78">
        <v>1073900</v>
      </c>
      <c r="IF228" s="78">
        <v>618100</v>
      </c>
      <c r="IG228" s="78">
        <v>772900</v>
      </c>
      <c r="IH228" s="78">
        <v>541400</v>
      </c>
      <c r="II228" s="78">
        <v>400400</v>
      </c>
      <c r="IJ228" s="78">
        <v>584400</v>
      </c>
      <c r="IK228" s="78">
        <v>783500</v>
      </c>
      <c r="IL228" s="78">
        <v>1364200</v>
      </c>
      <c r="IM228" s="78">
        <v>198200</v>
      </c>
      <c r="IN228" s="78">
        <v>297400</v>
      </c>
      <c r="IO228" s="78">
        <v>222500</v>
      </c>
      <c r="IP228" s="78">
        <v>341600</v>
      </c>
      <c r="IQ228" s="78">
        <v>231200</v>
      </c>
      <c r="IR228" s="78">
        <v>454700</v>
      </c>
      <c r="IS228" s="78">
        <v>281400</v>
      </c>
      <c r="IT228" s="78">
        <v>317200</v>
      </c>
    </row>
    <row r="229" spans="1:254" s="77" customFormat="1" ht="18.75" customHeight="1">
      <c r="A229" s="391" t="s">
        <v>442</v>
      </c>
      <c r="B229" s="77" t="inlineStr">
        <is>
          <t>児玉化学</t>
        </is>
      </c>
      <c r="C229" s="77">
        <v>73600</v>
      </c>
      <c r="D229" s="79">
        <v>-45100</v>
      </c>
      <c r="E229" s="78">
        <v>118700</v>
      </c>
      <c r="F229" s="78">
        <v>247900</v>
      </c>
      <c r="G229" s="78">
        <v>190500</v>
      </c>
      <c r="H229" s="78">
        <v>200900</v>
      </c>
      <c r="I229" s="78">
        <v>220900</v>
      </c>
      <c r="J229" s="78">
        <v>190900</v>
      </c>
      <c r="K229" s="78">
        <v>351500</v>
      </c>
      <c r="L229" s="78">
        <v>287800</v>
      </c>
      <c r="M229" s="78">
        <v>178500</v>
      </c>
      <c r="N229" s="78">
        <v>342000</v>
      </c>
      <c r="O229" s="78">
        <v>95700</v>
      </c>
      <c r="P229" s="78">
        <v>140500</v>
      </c>
      <c r="Q229" s="78">
        <v>184200</v>
      </c>
      <c r="R229" s="78">
        <v>383500</v>
      </c>
      <c r="S229" s="78">
        <v>254000</v>
      </c>
      <c r="T229" s="78">
        <v>197000</v>
      </c>
      <c r="U229" s="78">
        <v>147200</v>
      </c>
      <c r="V229" s="78">
        <v>194600</v>
      </c>
      <c r="W229" s="78">
        <v>145700</v>
      </c>
      <c r="X229" s="78">
        <v>112300</v>
      </c>
      <c r="Y229" s="78">
        <v>214200</v>
      </c>
      <c r="Z229" s="78">
        <v>171100</v>
      </c>
      <c r="AA229" s="78">
        <v>146800</v>
      </c>
      <c r="AB229" s="78">
        <v>141600</v>
      </c>
      <c r="AC229" s="78">
        <v>240600</v>
      </c>
      <c r="AD229" s="78">
        <v>82000</v>
      </c>
      <c r="AE229" s="78">
        <v>173700</v>
      </c>
      <c r="AF229" s="78">
        <v>155900</v>
      </c>
      <c r="AG229" s="78">
        <v>131300</v>
      </c>
      <c r="AH229" s="78">
        <v>145700</v>
      </c>
      <c r="AI229" s="78">
        <v>196100</v>
      </c>
      <c r="AJ229" s="78">
        <v>252300</v>
      </c>
      <c r="AK229" s="78">
        <v>313700</v>
      </c>
      <c r="AL229" s="78">
        <v>120500</v>
      </c>
      <c r="AM229" s="78">
        <v>243900</v>
      </c>
      <c r="AN229" s="78">
        <v>197200</v>
      </c>
      <c r="AO229" s="78">
        <v>198200</v>
      </c>
      <c r="AP229" s="78">
        <v>334700</v>
      </c>
      <c r="AQ229" s="78">
        <v>231600</v>
      </c>
      <c r="AR229" s="78">
        <v>298300</v>
      </c>
      <c r="AS229" s="78">
        <v>383600</v>
      </c>
      <c r="AT229" s="78">
        <v>168000</v>
      </c>
      <c r="AU229" s="78">
        <v>255800</v>
      </c>
      <c r="AV229" s="78">
        <v>140800</v>
      </c>
      <c r="AW229" s="78">
        <v>153800</v>
      </c>
      <c r="AX229" s="78">
        <v>221400</v>
      </c>
      <c r="AY229" s="78">
        <v>356700</v>
      </c>
      <c r="AZ229" s="78">
        <v>250200</v>
      </c>
      <c r="BA229" s="78">
        <v>147700</v>
      </c>
      <c r="BB229" s="78">
        <v>174100</v>
      </c>
      <c r="BC229" s="78">
        <v>248600</v>
      </c>
      <c r="BD229" s="78">
        <v>167000</v>
      </c>
      <c r="BE229" s="78">
        <v>204600</v>
      </c>
      <c r="BF229" s="78">
        <v>309800</v>
      </c>
      <c r="BG229" s="78">
        <v>232500</v>
      </c>
      <c r="BH229" s="78">
        <v>535800</v>
      </c>
      <c r="BI229" s="78">
        <v>502700</v>
      </c>
      <c r="BJ229" s="78">
        <v>977600</v>
      </c>
      <c r="BK229" s="78">
        <v>1565300</v>
      </c>
      <c r="BL229" s="78">
        <v>501500</v>
      </c>
      <c r="BM229" s="78">
        <v>359500</v>
      </c>
      <c r="BN229" s="78">
        <v>1022100</v>
      </c>
      <c r="BO229" s="78">
        <v>466800</v>
      </c>
      <c r="BP229" s="78">
        <v>175000</v>
      </c>
      <c r="BQ229" s="78">
        <v>217400</v>
      </c>
      <c r="BR229" s="78">
        <v>213800</v>
      </c>
      <c r="BS229" s="78">
        <v>144800</v>
      </c>
      <c r="BT229" s="78">
        <v>195600</v>
      </c>
      <c r="BU229" s="78">
        <v>185400</v>
      </c>
      <c r="BV229" s="78">
        <v>280400</v>
      </c>
      <c r="BW229" s="78">
        <v>210000</v>
      </c>
      <c r="BX229" s="78">
        <v>271400</v>
      </c>
      <c r="BY229" s="78">
        <v>245900</v>
      </c>
      <c r="BZ229" s="78">
        <v>364700</v>
      </c>
      <c r="CA229" s="78">
        <v>261400</v>
      </c>
      <c r="CB229" s="78">
        <v>242300</v>
      </c>
      <c r="CC229" s="78">
        <v>349700</v>
      </c>
      <c r="CD229" s="78">
        <v>293000</v>
      </c>
      <c r="CE229" s="78">
        <v>160400</v>
      </c>
      <c r="CF229" s="78">
        <v>309300</v>
      </c>
      <c r="CG229" s="78">
        <v>339900</v>
      </c>
      <c r="CH229" s="78">
        <v>508500</v>
      </c>
      <c r="CI229" s="78">
        <v>174100</v>
      </c>
      <c r="CJ229" s="78">
        <v>192000</v>
      </c>
      <c r="CK229" s="78">
        <v>214800</v>
      </c>
      <c r="CL229" s="78">
        <v>310600</v>
      </c>
      <c r="CM229" s="78">
        <v>323300</v>
      </c>
      <c r="CN229" s="78">
        <v>284400</v>
      </c>
      <c r="CO229" s="78">
        <v>351200</v>
      </c>
      <c r="CP229" s="78">
        <v>662300</v>
      </c>
      <c r="CQ229" s="78">
        <v>1798000</v>
      </c>
      <c r="CR229" s="78">
        <v>310200</v>
      </c>
      <c r="CS229" s="78">
        <v>430900</v>
      </c>
      <c r="CT229" s="78">
        <v>585200</v>
      </c>
      <c r="CU229" s="78">
        <v>518300</v>
      </c>
      <c r="CV229" s="78">
        <v>176700</v>
      </c>
      <c r="CW229" s="78">
        <v>254000</v>
      </c>
      <c r="CX229" s="78">
        <v>395100</v>
      </c>
      <c r="CY229" s="78">
        <v>329900</v>
      </c>
      <c r="CZ229" s="78">
        <v>318800</v>
      </c>
      <c r="DA229" s="78">
        <v>365700</v>
      </c>
      <c r="DB229" s="78">
        <v>337700</v>
      </c>
      <c r="DC229" s="78">
        <v>658300</v>
      </c>
      <c r="DD229" s="78">
        <v>692500</v>
      </c>
      <c r="DE229" s="78">
        <v>571800</v>
      </c>
      <c r="DF229" s="78">
        <v>844000</v>
      </c>
      <c r="DG229" s="78">
        <v>440600</v>
      </c>
      <c r="DH229" s="78">
        <v>466600</v>
      </c>
      <c r="DI229" s="78">
        <v>722700</v>
      </c>
      <c r="DJ229" s="78">
        <v>524000</v>
      </c>
      <c r="DK229" s="78">
        <v>728000</v>
      </c>
      <c r="DL229" s="78">
        <v>1039500</v>
      </c>
      <c r="DM229" s="78">
        <v>1322900</v>
      </c>
      <c r="DN229" s="78">
        <v>4343200</v>
      </c>
      <c r="DO229" s="78">
        <v>1230900</v>
      </c>
      <c r="DP229" s="78">
        <v>3114300</v>
      </c>
      <c r="DQ229" s="78">
        <v>878000</v>
      </c>
      <c r="DR229" s="78">
        <v>558400</v>
      </c>
      <c r="DS229" s="78">
        <v>313600</v>
      </c>
      <c r="DT229" s="78">
        <v>269600</v>
      </c>
      <c r="DU229" s="78">
        <v>298100</v>
      </c>
      <c r="DV229" s="78">
        <v>345700</v>
      </c>
      <c r="DW229" s="78">
        <v>339500</v>
      </c>
      <c r="DX229" s="78">
        <v>177700</v>
      </c>
      <c r="DY229" s="78">
        <v>180300</v>
      </c>
      <c r="DZ229" s="78">
        <v>230900</v>
      </c>
      <c r="EA229" s="78">
        <v>178300</v>
      </c>
      <c r="EB229" s="78">
        <v>208300</v>
      </c>
      <c r="EC229" s="78">
        <v>289800</v>
      </c>
      <c r="ED229" s="78">
        <v>213800</v>
      </c>
      <c r="EE229" s="78">
        <v>228900</v>
      </c>
      <c r="EF229" s="78">
        <v>278500</v>
      </c>
      <c r="EG229" s="78">
        <v>271700</v>
      </c>
      <c r="EH229" s="78">
        <v>365700</v>
      </c>
      <c r="EI229" s="78">
        <v>451100</v>
      </c>
      <c r="EJ229" s="78">
        <v>468500</v>
      </c>
      <c r="EK229" s="78">
        <v>1097900</v>
      </c>
      <c r="EL229" s="78">
        <v>901700</v>
      </c>
      <c r="EM229" s="78">
        <v>255400</v>
      </c>
      <c r="EN229" s="78">
        <v>152600</v>
      </c>
      <c r="EO229" s="78">
        <v>146100</v>
      </c>
      <c r="EP229" s="78">
        <v>157100</v>
      </c>
      <c r="EQ229" s="78">
        <v>245100</v>
      </c>
      <c r="ER229" s="78">
        <v>230100</v>
      </c>
      <c r="ES229" s="78">
        <v>118000</v>
      </c>
      <c r="ET229" s="78">
        <v>136200</v>
      </c>
      <c r="EU229" s="78">
        <v>100400</v>
      </c>
      <c r="EV229" s="78">
        <v>147800</v>
      </c>
      <c r="EW229" s="78">
        <v>241100</v>
      </c>
      <c r="EX229" s="78">
        <v>172600</v>
      </c>
      <c r="EY229" s="78">
        <v>145600</v>
      </c>
      <c r="EZ229" s="78">
        <v>178700</v>
      </c>
      <c r="FA229" s="78">
        <v>112900</v>
      </c>
      <c r="FB229" s="78">
        <v>121000</v>
      </c>
      <c r="FC229" s="78">
        <v>152700</v>
      </c>
      <c r="FD229" s="78">
        <v>167300</v>
      </c>
      <c r="FE229" s="78">
        <v>249500</v>
      </c>
      <c r="FF229" s="78">
        <v>234600</v>
      </c>
      <c r="FG229" s="78">
        <v>536500</v>
      </c>
      <c r="FH229" s="78">
        <v>269800</v>
      </c>
      <c r="FI229" s="78">
        <v>191400</v>
      </c>
      <c r="FJ229" s="78">
        <v>125500</v>
      </c>
      <c r="FK229" s="78">
        <v>207600</v>
      </c>
      <c r="FL229" s="78">
        <v>198100</v>
      </c>
      <c r="FM229" s="78">
        <v>172100</v>
      </c>
      <c r="FN229" s="78">
        <v>196000</v>
      </c>
      <c r="FO229" s="78">
        <v>326400</v>
      </c>
      <c r="FP229" s="78">
        <v>448300</v>
      </c>
      <c r="FQ229" s="78">
        <v>391300</v>
      </c>
      <c r="FR229" s="78">
        <v>385400</v>
      </c>
      <c r="FS229" s="78">
        <v>758000</v>
      </c>
      <c r="FT229" s="78">
        <v>429500</v>
      </c>
      <c r="FU229" s="78">
        <v>893800</v>
      </c>
      <c r="FV229" s="78">
        <v>751700</v>
      </c>
      <c r="FW229" s="78">
        <v>817900</v>
      </c>
      <c r="FX229" s="78">
        <v>1405900</v>
      </c>
      <c r="FY229" s="78">
        <v>3712800</v>
      </c>
      <c r="FZ229" s="78">
        <v>604200</v>
      </c>
      <c r="GA229" s="78">
        <v>215700</v>
      </c>
      <c r="GB229" s="78">
        <v>154600</v>
      </c>
      <c r="GC229" s="78">
        <v>160900</v>
      </c>
      <c r="GD229" s="78">
        <v>215800</v>
      </c>
      <c r="GE229" s="78">
        <v>226400</v>
      </c>
      <c r="GF229" s="78">
        <v>309800</v>
      </c>
      <c r="GG229" s="78">
        <v>355800</v>
      </c>
      <c r="GH229" s="78">
        <v>278600</v>
      </c>
      <c r="GI229" s="78">
        <v>214400</v>
      </c>
      <c r="GJ229" s="78">
        <v>250400</v>
      </c>
      <c r="GK229" s="78">
        <v>169300</v>
      </c>
      <c r="GL229" s="78">
        <v>206000</v>
      </c>
      <c r="GM229" s="78">
        <v>208800</v>
      </c>
      <c r="GN229" s="78">
        <v>258100</v>
      </c>
      <c r="GO229" s="78">
        <v>134700</v>
      </c>
      <c r="GP229" s="78">
        <v>168300</v>
      </c>
      <c r="GQ229" s="78">
        <v>185200</v>
      </c>
      <c r="GR229" s="78">
        <v>139800</v>
      </c>
      <c r="GS229" s="78">
        <v>144500</v>
      </c>
      <c r="GT229" s="78">
        <v>130200</v>
      </c>
      <c r="GU229" s="78">
        <v>387300</v>
      </c>
      <c r="GV229" s="78">
        <v>207600</v>
      </c>
      <c r="GW229" s="78">
        <v>250500</v>
      </c>
      <c r="GX229" s="78">
        <v>179500</v>
      </c>
      <c r="GY229" s="78">
        <v>216100</v>
      </c>
      <c r="GZ229" s="78">
        <v>418000</v>
      </c>
      <c r="HA229" s="78">
        <v>432700</v>
      </c>
      <c r="HB229" s="78">
        <v>447300</v>
      </c>
      <c r="HC229" s="78">
        <v>688200</v>
      </c>
      <c r="HD229" s="78">
        <v>465700</v>
      </c>
      <c r="HE229" s="78">
        <v>170100</v>
      </c>
      <c r="HF229" s="78">
        <v>492400</v>
      </c>
      <c r="HG229" s="78">
        <v>307100</v>
      </c>
      <c r="HH229" s="78">
        <v>997100</v>
      </c>
      <c r="HI229" s="78">
        <v>485200</v>
      </c>
      <c r="HJ229" s="78">
        <v>590900</v>
      </c>
      <c r="HK229" s="78">
        <v>281900</v>
      </c>
      <c r="HL229" s="78">
        <v>319500</v>
      </c>
      <c r="HM229" s="78">
        <v>294900</v>
      </c>
      <c r="HN229" s="78">
        <v>374800</v>
      </c>
      <c r="HO229" s="78">
        <v>583500</v>
      </c>
      <c r="HP229" s="78">
        <v>518200</v>
      </c>
      <c r="HQ229" s="78">
        <v>529400</v>
      </c>
      <c r="HR229" s="78">
        <v>659500</v>
      </c>
      <c r="HS229" s="78">
        <v>708500</v>
      </c>
      <c r="HT229" s="78">
        <v>507600</v>
      </c>
      <c r="HU229" s="78">
        <v>526100</v>
      </c>
      <c r="HV229" s="78">
        <v>861700</v>
      </c>
      <c r="HW229" s="78">
        <v>758200</v>
      </c>
      <c r="HX229" s="78">
        <v>1026100</v>
      </c>
      <c r="HY229" s="78">
        <v>1581100</v>
      </c>
      <c r="HZ229" s="78">
        <v>2775900</v>
      </c>
      <c r="IA229" s="78">
        <v>3848200</v>
      </c>
      <c r="IB229" s="78">
        <v>758200</v>
      </c>
      <c r="IC229" s="78">
        <v>1114300</v>
      </c>
      <c r="ID229" s="78">
        <v>1685500</v>
      </c>
      <c r="IE229" s="78">
        <v>2018600</v>
      </c>
      <c r="IF229" s="78">
        <v>663100</v>
      </c>
      <c r="IG229" s="78">
        <v>960700</v>
      </c>
      <c r="IH229" s="78">
        <v>1524400</v>
      </c>
      <c r="II229" s="78">
        <v>3172900</v>
      </c>
      <c r="IJ229" s="78">
        <v>410500</v>
      </c>
      <c r="IK229" s="78">
        <v>302700</v>
      </c>
      <c r="IL229" s="78">
        <v>544400</v>
      </c>
      <c r="IM229" s="78">
        <v>413800</v>
      </c>
      <c r="IN229" s="78">
        <v>464000</v>
      </c>
      <c r="IO229" s="78">
        <v>326900</v>
      </c>
      <c r="IP229" s="78">
        <v>260300</v>
      </c>
      <c r="IQ229" s="78">
        <v>161900</v>
      </c>
      <c r="IR229" s="78">
        <v>232400</v>
      </c>
      <c r="IS229" s="78">
        <v>319700</v>
      </c>
      <c r="IT229" s="78">
        <v>512700</v>
      </c>
    </row>
    <row r="230" spans="1:254" s="77" customFormat="1" ht="18.75" customHeight="1">
      <c r="A230" s="391" t="s">
        <v>443</v>
      </c>
      <c r="B230" s="77" t="inlineStr">
        <is>
          <t>ＦＯＯＤ＆ＬＩＦＥＣＯＭＰＡＮ</t>
        </is>
      </c>
      <c r="C230" s="77">
        <v>3387400</v>
      </c>
      <c r="D230" s="79">
        <v>971900</v>
      </c>
      <c r="E230" s="78">
        <v>2415500</v>
      </c>
      <c r="F230" s="78">
        <v>2169800</v>
      </c>
      <c r="G230" s="78">
        <v>1853500</v>
      </c>
      <c r="H230" s="78">
        <v>1240900</v>
      </c>
      <c r="I230" s="78">
        <v>2360000</v>
      </c>
      <c r="J230" s="78">
        <v>2206300</v>
      </c>
      <c r="K230" s="78">
        <v>2778900</v>
      </c>
      <c r="L230" s="78">
        <v>1841400</v>
      </c>
      <c r="M230" s="78">
        <v>1669600</v>
      </c>
      <c r="N230" s="78">
        <v>1228300</v>
      </c>
      <c r="O230" s="78">
        <v>2132300</v>
      </c>
      <c r="P230" s="78">
        <v>1947400</v>
      </c>
      <c r="Q230" s="78">
        <v>1624400</v>
      </c>
      <c r="R230" s="78">
        <v>2094100</v>
      </c>
      <c r="S230" s="78">
        <v>1817700</v>
      </c>
      <c r="T230" s="78">
        <v>1967100</v>
      </c>
      <c r="U230" s="78">
        <v>2523700</v>
      </c>
      <c r="V230" s="78">
        <v>2613800</v>
      </c>
      <c r="W230" s="78">
        <v>1409900</v>
      </c>
      <c r="X230" s="78">
        <v>1808400</v>
      </c>
      <c r="Y230" s="78">
        <v>3337900</v>
      </c>
      <c r="Z230" s="78">
        <v>2597800</v>
      </c>
      <c r="AA230" s="78">
        <v>1780200</v>
      </c>
      <c r="AB230" s="78">
        <v>2498300</v>
      </c>
      <c r="AC230" s="78">
        <v>2247400</v>
      </c>
      <c r="AD230" s="78">
        <v>2418100</v>
      </c>
      <c r="AE230" s="78">
        <v>2391600</v>
      </c>
      <c r="AF230" s="78">
        <v>1853400</v>
      </c>
      <c r="AG230" s="78">
        <v>1395600</v>
      </c>
      <c r="AH230" s="78">
        <v>1752000</v>
      </c>
      <c r="AI230" s="78">
        <v>1466400</v>
      </c>
      <c r="AJ230" s="78">
        <v>1928500</v>
      </c>
      <c r="AK230" s="78">
        <v>1214400</v>
      </c>
      <c r="AL230" s="78">
        <v>1404600</v>
      </c>
      <c r="AM230" s="78">
        <v>2049500</v>
      </c>
      <c r="AN230" s="78">
        <v>1649700</v>
      </c>
      <c r="AO230" s="78">
        <v>1042900</v>
      </c>
      <c r="AP230" s="78">
        <v>821500</v>
      </c>
      <c r="AQ230" s="78">
        <v>846100</v>
      </c>
      <c r="AR230" s="78">
        <v>929800</v>
      </c>
      <c r="AS230" s="78">
        <v>770400</v>
      </c>
      <c r="AT230" s="78">
        <v>773800</v>
      </c>
      <c r="AU230" s="78">
        <v>778600</v>
      </c>
      <c r="AV230" s="78">
        <v>1120500</v>
      </c>
      <c r="AW230" s="78">
        <v>2370200</v>
      </c>
      <c r="AX230" s="78">
        <v>651000</v>
      </c>
      <c r="AY230" s="78">
        <v>660500</v>
      </c>
      <c r="AZ230" s="78">
        <v>688300</v>
      </c>
      <c r="BA230" s="78">
        <v>936700</v>
      </c>
      <c r="BB230" s="78">
        <v>750200</v>
      </c>
      <c r="BC230" s="78">
        <v>887900</v>
      </c>
      <c r="BD230" s="78">
        <v>1197600</v>
      </c>
      <c r="BE230" s="78">
        <v>1536000</v>
      </c>
      <c r="BF230" s="78">
        <v>689200</v>
      </c>
      <c r="BG230" s="78">
        <v>967200</v>
      </c>
      <c r="BH230" s="78">
        <v>738300</v>
      </c>
      <c r="BI230" s="78">
        <v>1062000</v>
      </c>
      <c r="BJ230" s="78">
        <v>659200</v>
      </c>
      <c r="BK230" s="78">
        <v>1007400</v>
      </c>
      <c r="BL230" s="78">
        <v>1263900</v>
      </c>
      <c r="BM230" s="78">
        <v>1268700</v>
      </c>
      <c r="BN230" s="78">
        <v>1427700</v>
      </c>
      <c r="BO230" s="78">
        <v>1794000</v>
      </c>
      <c r="BP230" s="78">
        <v>7912400</v>
      </c>
      <c r="BQ230" s="78">
        <v>1914900</v>
      </c>
      <c r="BR230" s="78">
        <v>795100</v>
      </c>
      <c r="BS230" s="78">
        <v>1044000</v>
      </c>
      <c r="BT230" s="78">
        <v>838100</v>
      </c>
      <c r="BU230" s="78">
        <v>700900</v>
      </c>
      <c r="BV230" s="78">
        <v>544300</v>
      </c>
      <c r="BW230" s="78">
        <v>593600</v>
      </c>
      <c r="BX230" s="78">
        <v>622100</v>
      </c>
      <c r="BY230" s="78">
        <v>592500</v>
      </c>
      <c r="BZ230" s="78">
        <v>650300</v>
      </c>
      <c r="CA230" s="78">
        <v>821600</v>
      </c>
      <c r="CB230" s="78">
        <v>499500</v>
      </c>
      <c r="CC230" s="78">
        <v>498500</v>
      </c>
      <c r="CD230" s="78">
        <v>517800</v>
      </c>
      <c r="CE230" s="78">
        <v>435300</v>
      </c>
      <c r="CF230" s="78">
        <v>796600</v>
      </c>
      <c r="CG230" s="78">
        <v>754700</v>
      </c>
      <c r="CH230" s="78">
        <v>793700</v>
      </c>
      <c r="CI230" s="78">
        <v>492000</v>
      </c>
      <c r="CJ230" s="78">
        <v>523500</v>
      </c>
      <c r="CK230" s="78">
        <v>664600</v>
      </c>
      <c r="CL230" s="78">
        <v>869600</v>
      </c>
      <c r="CM230" s="78">
        <v>1401600</v>
      </c>
      <c r="CN230" s="78">
        <v>1029900</v>
      </c>
      <c r="CO230" s="78">
        <v>1375500</v>
      </c>
      <c r="CP230" s="78">
        <v>1297500</v>
      </c>
      <c r="CQ230" s="78">
        <v>770700</v>
      </c>
      <c r="CR230" s="78">
        <v>971600</v>
      </c>
      <c r="CS230" s="78">
        <v>1157800</v>
      </c>
      <c r="CT230" s="78">
        <v>1014700</v>
      </c>
      <c r="CU230" s="78">
        <v>774500</v>
      </c>
      <c r="CV230" s="78">
        <v>533700</v>
      </c>
      <c r="CW230" s="78">
        <v>631300</v>
      </c>
      <c r="CX230" s="78">
        <v>994800</v>
      </c>
      <c r="CY230" s="78">
        <v>1370500</v>
      </c>
      <c r="CZ230" s="78">
        <v>1403300</v>
      </c>
      <c r="DA230" s="78">
        <v>1224400</v>
      </c>
      <c r="DB230" s="78">
        <v>1976200</v>
      </c>
      <c r="DC230" s="78">
        <v>2870300</v>
      </c>
      <c r="DD230" s="78">
        <v>13728500</v>
      </c>
      <c r="DE230" s="78">
        <v>1460400</v>
      </c>
      <c r="DF230" s="78">
        <v>1929400</v>
      </c>
      <c r="DG230" s="78">
        <v>1174700</v>
      </c>
      <c r="DH230" s="78">
        <v>892500</v>
      </c>
      <c r="DI230" s="78">
        <v>835800</v>
      </c>
      <c r="DJ230" s="78">
        <v>734800</v>
      </c>
      <c r="DK230" s="78">
        <v>776700</v>
      </c>
      <c r="DL230" s="78">
        <v>988100</v>
      </c>
      <c r="DM230" s="78">
        <v>752800</v>
      </c>
      <c r="DN230" s="78">
        <v>677800</v>
      </c>
      <c r="DO230" s="78">
        <v>1024600</v>
      </c>
      <c r="DP230" s="78">
        <v>1102700</v>
      </c>
      <c r="DQ230" s="78">
        <v>934400</v>
      </c>
      <c r="DR230" s="78">
        <v>1169300</v>
      </c>
      <c r="DS230" s="78">
        <v>2100800</v>
      </c>
      <c r="DT230" s="78">
        <v>1152200</v>
      </c>
      <c r="DU230" s="78">
        <v>2768300</v>
      </c>
      <c r="DV230" s="78">
        <v>5449400</v>
      </c>
      <c r="DW230" s="78">
        <v>1816000</v>
      </c>
      <c r="DX230" s="78">
        <v>1565100</v>
      </c>
      <c r="DY230" s="78">
        <v>1318000</v>
      </c>
      <c r="DZ230" s="78">
        <v>929300</v>
      </c>
      <c r="EA230" s="78">
        <v>799500</v>
      </c>
      <c r="EB230" s="78">
        <v>1446200</v>
      </c>
      <c r="EC230" s="78">
        <v>654400</v>
      </c>
      <c r="ED230" s="78">
        <v>803900</v>
      </c>
      <c r="EE230" s="78">
        <v>1121100</v>
      </c>
      <c r="EF230" s="78">
        <v>841300</v>
      </c>
      <c r="EG230" s="78">
        <v>721100</v>
      </c>
      <c r="EH230" s="78">
        <v>1091300</v>
      </c>
      <c r="EI230" s="78">
        <v>1817100</v>
      </c>
      <c r="EJ230" s="78">
        <v>846000</v>
      </c>
      <c r="EK230" s="78">
        <v>1006600</v>
      </c>
      <c r="EL230" s="78">
        <v>1112800</v>
      </c>
      <c r="EM230" s="78">
        <v>894200</v>
      </c>
      <c r="EN230" s="78">
        <v>1546600</v>
      </c>
      <c r="EO230" s="78">
        <v>855300</v>
      </c>
      <c r="EP230" s="78">
        <v>1411700</v>
      </c>
      <c r="EQ230" s="78">
        <v>1042900</v>
      </c>
      <c r="ER230" s="78">
        <v>1397700</v>
      </c>
      <c r="ES230" s="78">
        <v>1585700</v>
      </c>
      <c r="ET230" s="78">
        <v>634100</v>
      </c>
      <c r="EU230" s="78">
        <v>804400</v>
      </c>
      <c r="EV230" s="78">
        <v>604800</v>
      </c>
      <c r="EW230" s="78">
        <v>472300</v>
      </c>
      <c r="EX230" s="78">
        <v>570400</v>
      </c>
      <c r="EY230" s="78">
        <v>650500</v>
      </c>
      <c r="EZ230" s="78">
        <v>759000</v>
      </c>
      <c r="FA230" s="78">
        <v>879400</v>
      </c>
      <c r="FB230" s="78">
        <v>568500</v>
      </c>
      <c r="FC230" s="78">
        <v>622400</v>
      </c>
      <c r="FD230" s="78">
        <v>691600</v>
      </c>
      <c r="FE230" s="78">
        <v>979100</v>
      </c>
      <c r="FF230" s="78">
        <v>1153600</v>
      </c>
      <c r="FG230" s="78">
        <v>833200</v>
      </c>
      <c r="FH230" s="78">
        <v>796300</v>
      </c>
      <c r="FI230" s="78">
        <v>1402300</v>
      </c>
      <c r="FJ230" s="78">
        <v>1550400</v>
      </c>
      <c r="FK230" s="78">
        <v>1127900</v>
      </c>
      <c r="FL230" s="78">
        <v>1245900</v>
      </c>
      <c r="FM230" s="78">
        <v>2293400</v>
      </c>
      <c r="FN230" s="78">
        <v>737500</v>
      </c>
      <c r="FO230" s="78">
        <v>1133000</v>
      </c>
      <c r="FP230" s="78">
        <v>843400</v>
      </c>
      <c r="FQ230" s="78">
        <v>1345600</v>
      </c>
      <c r="FR230" s="78">
        <v>2122300</v>
      </c>
      <c r="FS230" s="78">
        <v>1761400</v>
      </c>
      <c r="FT230" s="78">
        <v>2007400</v>
      </c>
      <c r="FU230" s="78">
        <v>3494500</v>
      </c>
      <c r="FV230" s="78">
        <v>6658300</v>
      </c>
      <c r="FW230" s="78">
        <v>2701900</v>
      </c>
      <c r="FX230" s="78">
        <v>6645200</v>
      </c>
      <c r="FY230" s="78">
        <v>829800</v>
      </c>
      <c r="FZ230" s="78">
        <v>1106900</v>
      </c>
      <c r="GA230" s="78">
        <v>1340400</v>
      </c>
      <c r="GB230" s="78">
        <v>1552400</v>
      </c>
      <c r="GC230" s="78">
        <v>2512600</v>
      </c>
      <c r="GD230" s="78">
        <v>15031700</v>
      </c>
      <c r="GE230" s="78">
        <v>2063100</v>
      </c>
      <c r="GF230" s="78">
        <v>1823300</v>
      </c>
      <c r="GG230" s="78">
        <v>1337900</v>
      </c>
      <c r="GH230" s="78">
        <v>1165600</v>
      </c>
      <c r="GI230" s="78">
        <v>843100</v>
      </c>
      <c r="GJ230" s="78">
        <v>837700</v>
      </c>
      <c r="GK230" s="78">
        <v>531100</v>
      </c>
      <c r="GL230" s="78">
        <v>931100</v>
      </c>
      <c r="GM230" s="78">
        <v>751300</v>
      </c>
      <c r="GN230" s="78">
        <v>804200</v>
      </c>
      <c r="GO230" s="78">
        <v>1500800</v>
      </c>
      <c r="GP230" s="78">
        <v>1280400</v>
      </c>
      <c r="GQ230" s="78">
        <v>1491200</v>
      </c>
      <c r="GR230" s="78">
        <v>1003800</v>
      </c>
      <c r="GS230" s="78">
        <v>1261600</v>
      </c>
      <c r="GT230" s="78">
        <v>1115500</v>
      </c>
      <c r="GU230" s="78">
        <v>1815900</v>
      </c>
      <c r="GV230" s="78">
        <v>1498600</v>
      </c>
      <c r="GW230" s="78">
        <v>2181900</v>
      </c>
      <c r="GX230" s="78">
        <v>982900</v>
      </c>
      <c r="GY230" s="78">
        <v>1069800</v>
      </c>
      <c r="GZ230" s="78">
        <v>2035500</v>
      </c>
      <c r="HA230" s="78">
        <v>3350500</v>
      </c>
      <c r="HB230" s="78">
        <v>1443900</v>
      </c>
      <c r="HC230" s="78">
        <v>1217500</v>
      </c>
      <c r="HD230" s="78">
        <v>1316300</v>
      </c>
      <c r="HE230" s="78">
        <v>1177600</v>
      </c>
      <c r="HF230" s="78">
        <v>1235300</v>
      </c>
      <c r="HG230" s="78">
        <v>797500</v>
      </c>
      <c r="HH230" s="78">
        <v>927800</v>
      </c>
      <c r="HI230" s="78">
        <v>2336500</v>
      </c>
      <c r="HJ230" s="78">
        <v>1688400</v>
      </c>
      <c r="HK230" s="78">
        <v>1668300</v>
      </c>
      <c r="HL230" s="78">
        <v>1382000</v>
      </c>
      <c r="HM230" s="78">
        <v>2089200</v>
      </c>
      <c r="HN230" s="78">
        <v>1175200</v>
      </c>
      <c r="HO230" s="78">
        <v>1605800</v>
      </c>
      <c r="HP230" s="78">
        <v>979500</v>
      </c>
      <c r="HQ230" s="78">
        <v>1888200</v>
      </c>
      <c r="HR230" s="78">
        <v>1552400</v>
      </c>
      <c r="HS230" s="78">
        <v>1898300</v>
      </c>
      <c r="HT230" s="78">
        <v>1730400</v>
      </c>
      <c r="HU230" s="78">
        <v>1254200</v>
      </c>
      <c r="HV230" s="78">
        <v>1696400</v>
      </c>
      <c r="HW230" s="78">
        <v>1242500</v>
      </c>
      <c r="HX230" s="78">
        <v>2252200</v>
      </c>
      <c r="HY230" s="78">
        <v>985900</v>
      </c>
      <c r="HZ230" s="78">
        <v>876700</v>
      </c>
      <c r="IA230" s="78">
        <v>1245300</v>
      </c>
      <c r="IB230" s="78">
        <v>1522300</v>
      </c>
      <c r="IC230" s="78">
        <v>1076800</v>
      </c>
      <c r="ID230" s="78">
        <v>1003100</v>
      </c>
      <c r="IE230" s="78">
        <v>1972500</v>
      </c>
      <c r="IF230" s="78">
        <v>1754800</v>
      </c>
      <c r="IG230" s="78">
        <v>1963000</v>
      </c>
      <c r="IH230" s="78">
        <v>1162000</v>
      </c>
      <c r="II230" s="78">
        <v>1936400</v>
      </c>
      <c r="IJ230" s="78">
        <v>3463300</v>
      </c>
      <c r="IK230" s="78">
        <v>2128800</v>
      </c>
      <c r="IL230" s="78">
        <v>2792200</v>
      </c>
      <c r="IM230" s="78">
        <v>5207600</v>
      </c>
      <c r="IN230" s="78">
        <v>16198300</v>
      </c>
      <c r="IO230" s="78">
        <v>2085200</v>
      </c>
      <c r="IP230" s="78">
        <v>1559300</v>
      </c>
      <c r="IQ230" s="78">
        <v>1069200</v>
      </c>
      <c r="IR230" s="78">
        <v>1331100</v>
      </c>
      <c r="IS230" s="78">
        <v>1520000</v>
      </c>
      <c r="IT230" s="78">
        <v>1475800</v>
      </c>
    </row>
    <row r="231" spans="1:254" s="77" customFormat="1" ht="18.75" customHeight="1">
      <c r="A231" s="391" t="s">
        <v>444</v>
      </c>
      <c r="B231" s="77" t="inlineStr">
        <is>
          <t>ＩＨＩ</t>
        </is>
      </c>
      <c r="C231" s="77">
        <v>9555900</v>
      </c>
      <c r="D231" s="79">
        <v>-10437600</v>
      </c>
      <c r="E231" s="78">
        <v>19993500</v>
      </c>
      <c r="F231" s="78">
        <v>49018900</v>
      </c>
      <c r="G231" s="78">
        <v>16390100</v>
      </c>
      <c r="H231" s="78">
        <v>12140600</v>
      </c>
      <c r="I231" s="78">
        <v>15271700</v>
      </c>
      <c r="J231" s="78">
        <v>9782300</v>
      </c>
      <c r="K231" s="78">
        <v>11865500</v>
      </c>
      <c r="L231" s="78">
        <v>8790800</v>
      </c>
      <c r="M231" s="78">
        <v>8878200</v>
      </c>
      <c r="N231" s="78">
        <v>12231200</v>
      </c>
      <c r="O231" s="78">
        <v>12137600</v>
      </c>
      <c r="P231" s="78">
        <v>9040300</v>
      </c>
      <c r="Q231" s="78">
        <v>12349200</v>
      </c>
      <c r="R231" s="78">
        <v>14372100</v>
      </c>
      <c r="S231" s="78">
        <v>10073600</v>
      </c>
      <c r="T231" s="78">
        <v>10935500</v>
      </c>
      <c r="U231" s="78">
        <v>8653900</v>
      </c>
      <c r="V231" s="78">
        <v>13028600</v>
      </c>
      <c r="W231" s="78">
        <v>8812100</v>
      </c>
      <c r="X231" s="78">
        <v>11074300</v>
      </c>
      <c r="Y231" s="78">
        <v>14543700</v>
      </c>
      <c r="Z231" s="78">
        <v>18813600</v>
      </c>
      <c r="AA231" s="78">
        <v>22035100</v>
      </c>
      <c r="AB231" s="78">
        <v>13751600</v>
      </c>
      <c r="AC231" s="78">
        <v>14849100</v>
      </c>
      <c r="AD231" s="78">
        <v>12172300</v>
      </c>
      <c r="AE231" s="78">
        <v>11127200</v>
      </c>
      <c r="AF231" s="78">
        <v>9232100</v>
      </c>
      <c r="AG231" s="78">
        <v>10656000</v>
      </c>
      <c r="AH231" s="78">
        <v>11688000</v>
      </c>
      <c r="AI231" s="78">
        <v>14352000</v>
      </c>
      <c r="AJ231" s="78">
        <v>14681100</v>
      </c>
      <c r="AK231" s="78">
        <v>9808800</v>
      </c>
      <c r="AL231" s="78">
        <v>16515300</v>
      </c>
      <c r="AM231" s="78">
        <v>18210400</v>
      </c>
      <c r="AN231" s="78">
        <v>19151000</v>
      </c>
      <c r="AO231" s="78">
        <v>22736900</v>
      </c>
      <c r="AP231" s="78">
        <v>21248100</v>
      </c>
      <c r="AQ231" s="78">
        <v>15452000</v>
      </c>
      <c r="AR231" s="78">
        <v>16053100</v>
      </c>
      <c r="AS231" s="78">
        <v>16867900</v>
      </c>
      <c r="AT231" s="78">
        <v>12896200</v>
      </c>
      <c r="AU231" s="78">
        <v>13512700</v>
      </c>
      <c r="AV231" s="78">
        <v>11346800</v>
      </c>
      <c r="AW231" s="78">
        <v>17891400</v>
      </c>
      <c r="AX231" s="78">
        <v>30379200</v>
      </c>
      <c r="AY231" s="78">
        <v>15719200</v>
      </c>
      <c r="AZ231" s="78">
        <v>15804600</v>
      </c>
      <c r="BA231" s="78">
        <v>15591900</v>
      </c>
      <c r="BB231" s="78">
        <v>15132300</v>
      </c>
      <c r="BC231" s="78">
        <v>17678100</v>
      </c>
      <c r="BD231" s="78">
        <v>30537700</v>
      </c>
      <c r="BE231" s="78">
        <v>14069300</v>
      </c>
      <c r="BF231" s="78">
        <v>19705900</v>
      </c>
      <c r="BG231" s="78">
        <v>21342900</v>
      </c>
      <c r="BH231" s="78">
        <v>19995200</v>
      </c>
      <c r="BI231" s="78">
        <v>20962200</v>
      </c>
      <c r="BJ231" s="78">
        <v>16221200</v>
      </c>
      <c r="BK231" s="78">
        <v>21303400</v>
      </c>
      <c r="BL231" s="78">
        <v>26350700</v>
      </c>
      <c r="BM231" s="78">
        <v>20584400</v>
      </c>
      <c r="BN231" s="78">
        <v>28393100</v>
      </c>
      <c r="BO231" s="78">
        <v>42420100</v>
      </c>
      <c r="BP231" s="78">
        <v>69373000</v>
      </c>
      <c r="BQ231" s="78">
        <v>25106600</v>
      </c>
      <c r="BR231" s="78">
        <v>15600000</v>
      </c>
      <c r="BS231" s="78">
        <v>21212200</v>
      </c>
      <c r="BT231" s="78">
        <v>18091200</v>
      </c>
      <c r="BU231" s="78">
        <v>21920300</v>
      </c>
      <c r="BV231" s="78">
        <v>14535100</v>
      </c>
      <c r="BW231" s="78">
        <v>16998300</v>
      </c>
      <c r="BX231" s="78">
        <v>21936800</v>
      </c>
      <c r="BY231" s="78">
        <v>15800100</v>
      </c>
      <c r="BZ231" s="78">
        <v>12843400</v>
      </c>
      <c r="CA231" s="78">
        <v>15677700</v>
      </c>
      <c r="CB231" s="78">
        <v>16676300</v>
      </c>
      <c r="CC231" s="78">
        <v>22129800</v>
      </c>
      <c r="CD231" s="78">
        <v>13505200</v>
      </c>
      <c r="CE231" s="78">
        <v>17170500</v>
      </c>
      <c r="CF231" s="78">
        <v>17523100</v>
      </c>
      <c r="CG231" s="78">
        <v>12722400</v>
      </c>
      <c r="CH231" s="78">
        <v>20673000</v>
      </c>
      <c r="CI231" s="78">
        <v>14382000</v>
      </c>
      <c r="CJ231" s="78">
        <v>12900600</v>
      </c>
      <c r="CK231" s="78">
        <v>9182100</v>
      </c>
      <c r="CL231" s="78">
        <v>19946300</v>
      </c>
      <c r="CM231" s="78">
        <v>20471000</v>
      </c>
      <c r="CN231" s="78">
        <v>15685000</v>
      </c>
      <c r="CO231" s="78">
        <v>13829500</v>
      </c>
      <c r="CP231" s="78">
        <v>10433600</v>
      </c>
      <c r="CQ231" s="78">
        <v>11214000</v>
      </c>
      <c r="CR231" s="78">
        <v>13676600</v>
      </c>
      <c r="CS231" s="78">
        <v>16531000</v>
      </c>
      <c r="CT231" s="78">
        <v>18015100</v>
      </c>
      <c r="CU231" s="78">
        <v>13628000</v>
      </c>
      <c r="CV231" s="78">
        <v>11733900</v>
      </c>
      <c r="CW231" s="78">
        <v>12352900</v>
      </c>
      <c r="CX231" s="78">
        <v>12738800</v>
      </c>
      <c r="CY231" s="78">
        <v>16674300</v>
      </c>
      <c r="CZ231" s="78">
        <v>21179800</v>
      </c>
      <c r="DA231" s="78">
        <v>14966500</v>
      </c>
      <c r="DB231" s="78">
        <v>21950000</v>
      </c>
      <c r="DC231" s="78">
        <v>22141000</v>
      </c>
      <c r="DD231" s="78">
        <v>16447900</v>
      </c>
      <c r="DE231" s="78">
        <v>23894800</v>
      </c>
      <c r="DF231" s="78">
        <v>28182200</v>
      </c>
      <c r="DG231" s="78">
        <v>17653600</v>
      </c>
      <c r="DH231" s="78">
        <v>24222700</v>
      </c>
      <c r="DI231" s="78">
        <v>21403800</v>
      </c>
      <c r="DJ231" s="78">
        <v>16436100</v>
      </c>
      <c r="DK231" s="78">
        <v>26766900</v>
      </c>
      <c r="DL231" s="78">
        <v>31496900</v>
      </c>
      <c r="DM231" s="78">
        <v>32076400</v>
      </c>
      <c r="DN231" s="78">
        <v>15330000</v>
      </c>
      <c r="DO231" s="78">
        <v>14534100</v>
      </c>
      <c r="DP231" s="78">
        <v>18925700</v>
      </c>
      <c r="DQ231" s="78">
        <v>13256500</v>
      </c>
      <c r="DR231" s="78">
        <v>22590800</v>
      </c>
      <c r="DS231" s="78">
        <v>38228300</v>
      </c>
      <c r="DT231" s="78">
        <v>76608400</v>
      </c>
      <c r="DU231" s="78">
        <v>37393800</v>
      </c>
      <c r="DV231" s="78">
        <v>33612500</v>
      </c>
      <c r="DW231" s="78">
        <v>20709700</v>
      </c>
      <c r="DX231" s="78">
        <v>19842400</v>
      </c>
      <c r="DY231" s="78">
        <v>15640700</v>
      </c>
      <c r="DZ231" s="78">
        <v>15267600</v>
      </c>
      <c r="EA231" s="78">
        <v>11816700</v>
      </c>
      <c r="EB231" s="78">
        <v>16831300</v>
      </c>
      <c r="EC231" s="78">
        <v>11395900</v>
      </c>
      <c r="ED231" s="78">
        <v>15032700</v>
      </c>
      <c r="EE231" s="78">
        <v>27458100</v>
      </c>
      <c r="EF231" s="78">
        <v>27500700</v>
      </c>
      <c r="EG231" s="78">
        <v>20006300</v>
      </c>
      <c r="EH231" s="78">
        <v>20776700</v>
      </c>
      <c r="EI231" s="78">
        <v>30189800</v>
      </c>
      <c r="EJ231" s="78">
        <v>19227600</v>
      </c>
      <c r="EK231" s="78">
        <v>12902000</v>
      </c>
      <c r="EL231" s="78">
        <v>16207100</v>
      </c>
      <c r="EM231" s="78">
        <v>25568600</v>
      </c>
      <c r="EN231" s="78">
        <v>27382400</v>
      </c>
      <c r="EO231" s="78">
        <v>23274400</v>
      </c>
      <c r="EP231" s="78">
        <v>15115600</v>
      </c>
      <c r="EQ231" s="78">
        <v>16184800</v>
      </c>
      <c r="ER231" s="78">
        <v>25556700</v>
      </c>
      <c r="ES231" s="78">
        <v>27756000</v>
      </c>
      <c r="ET231" s="78">
        <v>7465300</v>
      </c>
      <c r="EU231" s="78">
        <v>9553800</v>
      </c>
      <c r="EV231" s="78">
        <v>9467900</v>
      </c>
      <c r="EW231" s="78">
        <v>7336700</v>
      </c>
      <c r="EX231" s="78">
        <v>7518400</v>
      </c>
      <c r="EY231" s="78">
        <v>8986200</v>
      </c>
      <c r="EZ231" s="78">
        <v>12357100</v>
      </c>
      <c r="FA231" s="78">
        <v>19222200</v>
      </c>
      <c r="FB231" s="78">
        <v>12862700</v>
      </c>
      <c r="FC231" s="78">
        <v>12976600</v>
      </c>
      <c r="FD231" s="78">
        <v>12382800</v>
      </c>
      <c r="FE231" s="78">
        <v>12257800</v>
      </c>
      <c r="FF231" s="78">
        <v>13884400</v>
      </c>
      <c r="FG231" s="78">
        <v>17246100</v>
      </c>
      <c r="FH231" s="78">
        <v>16224800</v>
      </c>
      <c r="FI231" s="78">
        <v>12216200</v>
      </c>
      <c r="FJ231" s="78">
        <v>13784800</v>
      </c>
      <c r="FK231" s="78">
        <v>20526200</v>
      </c>
      <c r="FL231" s="78">
        <v>17763700</v>
      </c>
      <c r="FM231" s="78">
        <v>17626400</v>
      </c>
      <c r="FN231" s="78">
        <v>25443900</v>
      </c>
      <c r="FO231" s="78">
        <v>13352200</v>
      </c>
      <c r="FP231" s="78">
        <v>11355100</v>
      </c>
      <c r="FQ231" s="78">
        <v>14475700</v>
      </c>
      <c r="FR231" s="78">
        <v>16729200</v>
      </c>
      <c r="FS231" s="78">
        <v>18540600</v>
      </c>
      <c r="FT231" s="78">
        <v>22435200</v>
      </c>
      <c r="FU231" s="78">
        <v>21139400</v>
      </c>
      <c r="FV231" s="78">
        <v>20963500</v>
      </c>
      <c r="FW231" s="78">
        <v>20772200</v>
      </c>
      <c r="FX231" s="78">
        <v>19591600</v>
      </c>
      <c r="FY231" s="78">
        <v>14302200</v>
      </c>
      <c r="FZ231" s="78">
        <v>16633300</v>
      </c>
      <c r="GA231" s="78">
        <v>24840500</v>
      </c>
      <c r="GB231" s="78">
        <v>23168900</v>
      </c>
      <c r="GC231" s="78">
        <v>20279000</v>
      </c>
      <c r="GD231" s="78">
        <v>30040200</v>
      </c>
      <c r="GE231" s="78">
        <v>56506200</v>
      </c>
      <c r="GF231" s="78">
        <v>29692400</v>
      </c>
      <c r="GG231" s="78">
        <v>20284400</v>
      </c>
      <c r="GH231" s="78">
        <v>24239400</v>
      </c>
      <c r="GI231" s="78">
        <v>34949300</v>
      </c>
      <c r="GJ231" s="78">
        <v>28875300</v>
      </c>
      <c r="GK231" s="78">
        <v>44643600</v>
      </c>
      <c r="GL231" s="78">
        <v>46317800</v>
      </c>
      <c r="GM231" s="78">
        <v>45784800</v>
      </c>
      <c r="GN231" s="78">
        <v>54216100</v>
      </c>
      <c r="GO231" s="78">
        <v>53661000</v>
      </c>
      <c r="GP231" s="78">
        <v>40802200</v>
      </c>
      <c r="GQ231" s="78">
        <v>32409600</v>
      </c>
      <c r="GR231" s="78">
        <v>42988400</v>
      </c>
      <c r="GS231" s="78">
        <v>46339900</v>
      </c>
      <c r="GT231" s="78">
        <v>35802100</v>
      </c>
      <c r="GU231" s="78">
        <v>42357000</v>
      </c>
      <c r="GV231" s="78">
        <v>44693600</v>
      </c>
      <c r="GW231" s="78">
        <v>59382900</v>
      </c>
      <c r="GX231" s="78">
        <v>55126600</v>
      </c>
      <c r="GY231" s="78">
        <v>60761400</v>
      </c>
      <c r="GZ231" s="78">
        <v>60170900</v>
      </c>
      <c r="HA231" s="78">
        <v>18343800</v>
      </c>
      <c r="HB231" s="78">
        <v>28813700</v>
      </c>
      <c r="HC231" s="78">
        <v>47073200</v>
      </c>
      <c r="HD231" s="78">
        <v>49977500</v>
      </c>
      <c r="HE231" s="78">
        <v>43542700</v>
      </c>
      <c r="HF231" s="78">
        <v>3556500</v>
      </c>
      <c r="HG231" s="78">
        <v>5813000</v>
      </c>
      <c r="HH231" s="78">
        <v>7759200</v>
      </c>
      <c r="HI231" s="78">
        <v>2623200</v>
      </c>
      <c r="HJ231" s="78">
        <v>4358400</v>
      </c>
      <c r="HK231" s="78">
        <v>2362700</v>
      </c>
      <c r="HL231" s="78">
        <v>2588700</v>
      </c>
      <c r="HM231" s="78">
        <v>4013500</v>
      </c>
      <c r="HN231" s="78">
        <v>3001400</v>
      </c>
      <c r="HO231" s="78">
        <v>2296200</v>
      </c>
      <c r="HP231" s="78">
        <v>2292700</v>
      </c>
      <c r="HQ231" s="78">
        <v>5262600</v>
      </c>
      <c r="HR231" s="78">
        <v>4303800</v>
      </c>
      <c r="HS231" s="78">
        <v>2165400</v>
      </c>
      <c r="HT231" s="78">
        <v>2800000</v>
      </c>
      <c r="HU231" s="78">
        <v>2494800</v>
      </c>
      <c r="HV231" s="78">
        <v>1909000</v>
      </c>
      <c r="HW231" s="78">
        <v>2215500</v>
      </c>
      <c r="HX231" s="78">
        <v>1996000</v>
      </c>
      <c r="HY231" s="78">
        <v>3567400</v>
      </c>
      <c r="HZ231" s="78">
        <v>2046000</v>
      </c>
      <c r="IA231" s="78">
        <v>2048100</v>
      </c>
      <c r="IB231" s="78">
        <v>1691200</v>
      </c>
      <c r="IC231" s="78">
        <v>2250100</v>
      </c>
      <c r="ID231" s="78">
        <v>2455300</v>
      </c>
      <c r="IE231" s="78">
        <v>3916100</v>
      </c>
      <c r="IF231" s="78">
        <v>4748300</v>
      </c>
      <c r="IG231" s="78">
        <v>3967100</v>
      </c>
      <c r="IH231" s="78">
        <v>2046900</v>
      </c>
      <c r="II231" s="78">
        <v>3315400</v>
      </c>
      <c r="IJ231" s="78">
        <v>3769000</v>
      </c>
      <c r="IK231" s="78">
        <v>3826500</v>
      </c>
      <c r="IL231" s="78">
        <v>5241200</v>
      </c>
      <c r="IM231" s="78">
        <v>9411100</v>
      </c>
      <c r="IN231" s="78">
        <v>14261900</v>
      </c>
      <c r="IO231" s="78">
        <v>3624100</v>
      </c>
      <c r="IP231" s="78">
        <v>2768800</v>
      </c>
      <c r="IQ231" s="78">
        <v>3886600</v>
      </c>
      <c r="IR231" s="78">
        <v>3682300</v>
      </c>
      <c r="IS231" s="78">
        <v>4862300</v>
      </c>
      <c r="IT231" s="78">
        <v>1879600</v>
      </c>
    </row>
    <row r="232" spans="1:254" s="77" customFormat="1" ht="18.75" customHeight="1">
      <c r="A232" s="391" t="s">
        <v>445</v>
      </c>
      <c r="B232" s="77" t="inlineStr">
        <is>
          <t>ＮＥＣキャピタルソリューション</t>
        </is>
      </c>
      <c r="C232" s="77">
        <v>5600</v>
      </c>
      <c r="D232" s="79">
        <v>-5900</v>
      </c>
      <c r="E232" s="78">
        <v>11500</v>
      </c>
      <c r="F232" s="78">
        <v>17700</v>
      </c>
      <c r="G232" s="78">
        <v>21900</v>
      </c>
      <c r="H232" s="78">
        <v>39800</v>
      </c>
      <c r="I232" s="78">
        <v>22400</v>
      </c>
      <c r="J232" s="78">
        <v>34000</v>
      </c>
      <c r="K232" s="78">
        <v>30500</v>
      </c>
      <c r="L232" s="78">
        <v>17700</v>
      </c>
      <c r="M232" s="78">
        <v>14300</v>
      </c>
      <c r="N232" s="78">
        <v>10500</v>
      </c>
      <c r="O232" s="78">
        <v>8100</v>
      </c>
      <c r="P232" s="78">
        <v>13900</v>
      </c>
      <c r="Q232" s="78">
        <v>16800</v>
      </c>
      <c r="R232" s="78">
        <v>22400</v>
      </c>
      <c r="S232" s="78">
        <v>13100</v>
      </c>
      <c r="T232" s="78">
        <v>17100</v>
      </c>
      <c r="U232" s="78">
        <v>12000</v>
      </c>
      <c r="V232" s="78">
        <v>18800</v>
      </c>
      <c r="W232" s="78">
        <v>23000</v>
      </c>
      <c r="X232" s="78">
        <v>20500</v>
      </c>
      <c r="Y232" s="78">
        <v>16700</v>
      </c>
      <c r="Z232" s="78">
        <v>16300</v>
      </c>
      <c r="AA232" s="78">
        <v>19500</v>
      </c>
      <c r="AB232" s="78">
        <v>19400</v>
      </c>
      <c r="AC232" s="78">
        <v>23300</v>
      </c>
      <c r="AD232" s="78">
        <v>13300</v>
      </c>
      <c r="AE232" s="78">
        <v>18800</v>
      </c>
      <c r="AF232" s="78">
        <v>34300</v>
      </c>
      <c r="AG232" s="78">
        <v>21100</v>
      </c>
      <c r="AH232" s="78">
        <v>15800</v>
      </c>
      <c r="AI232" s="78">
        <v>16400</v>
      </c>
      <c r="AJ232" s="78">
        <v>16100</v>
      </c>
      <c r="AK232" s="78">
        <v>15700</v>
      </c>
      <c r="AL232" s="78">
        <v>22200</v>
      </c>
      <c r="AM232" s="78">
        <v>19200</v>
      </c>
      <c r="AN232" s="78">
        <v>14000</v>
      </c>
      <c r="AO232" s="78">
        <v>19600</v>
      </c>
      <c r="AP232" s="78">
        <v>29600</v>
      </c>
      <c r="AQ232" s="78">
        <v>39500</v>
      </c>
      <c r="AR232" s="78">
        <v>23300</v>
      </c>
      <c r="AS232" s="78">
        <v>38100</v>
      </c>
      <c r="AT232" s="78">
        <v>44400</v>
      </c>
      <c r="AU232" s="78">
        <v>42400</v>
      </c>
      <c r="AV232" s="78">
        <v>31100</v>
      </c>
      <c r="AW232" s="78">
        <v>36600</v>
      </c>
      <c r="AX232" s="78">
        <v>26100</v>
      </c>
      <c r="AY232" s="78">
        <v>42900</v>
      </c>
      <c r="AZ232" s="78">
        <v>30700</v>
      </c>
      <c r="BA232" s="78">
        <v>22400</v>
      </c>
      <c r="BB232" s="78">
        <v>34300</v>
      </c>
      <c r="BC232" s="78">
        <v>20600</v>
      </c>
      <c r="BD232" s="78">
        <v>23400</v>
      </c>
      <c r="BE232" s="78">
        <v>26900</v>
      </c>
      <c r="BF232" s="78">
        <v>26400</v>
      </c>
      <c r="BG232" s="78">
        <v>39400</v>
      </c>
      <c r="BH232" s="78">
        <v>33700</v>
      </c>
      <c r="BI232" s="78">
        <v>29500</v>
      </c>
      <c r="BJ232" s="78">
        <v>36000</v>
      </c>
      <c r="BK232" s="78">
        <v>33700</v>
      </c>
      <c r="BL232" s="78">
        <v>27800</v>
      </c>
      <c r="BM232" s="78">
        <v>19400</v>
      </c>
      <c r="BN232" s="78">
        <v>21100</v>
      </c>
      <c r="BO232" s="78">
        <v>28000</v>
      </c>
      <c r="BP232" s="78">
        <v>26700</v>
      </c>
      <c r="BQ232" s="78">
        <v>51500</v>
      </c>
      <c r="BR232" s="78">
        <v>57700</v>
      </c>
      <c r="BS232" s="78">
        <v>116000</v>
      </c>
      <c r="BT232" s="78">
        <v>50300</v>
      </c>
      <c r="BU232" s="78">
        <v>25500</v>
      </c>
      <c r="BV232" s="78">
        <v>33300</v>
      </c>
      <c r="BW232" s="78">
        <v>18300</v>
      </c>
      <c r="BX232" s="78">
        <v>19100</v>
      </c>
      <c r="BY232" s="78">
        <v>21400</v>
      </c>
      <c r="BZ232" s="78">
        <v>16300</v>
      </c>
      <c r="CA232" s="78">
        <v>17200</v>
      </c>
      <c r="CB232" s="78">
        <v>26300</v>
      </c>
      <c r="CC232" s="78">
        <v>26400</v>
      </c>
      <c r="CD232" s="78">
        <v>20700</v>
      </c>
      <c r="CE232" s="78">
        <v>16700</v>
      </c>
      <c r="CF232" s="78">
        <v>21000</v>
      </c>
      <c r="CG232" s="78">
        <v>21200</v>
      </c>
      <c r="CH232" s="78">
        <v>23300</v>
      </c>
      <c r="CI232" s="78">
        <v>19100</v>
      </c>
      <c r="CJ232" s="78">
        <v>14600</v>
      </c>
      <c r="CK232" s="78">
        <v>12100</v>
      </c>
      <c r="CL232" s="78">
        <v>31600</v>
      </c>
      <c r="CM232" s="78">
        <v>22400</v>
      </c>
      <c r="CN232" s="78">
        <v>27300</v>
      </c>
      <c r="CO232" s="78">
        <v>51700</v>
      </c>
      <c r="CP232" s="78">
        <v>100800</v>
      </c>
      <c r="CQ232" s="78">
        <v>43600</v>
      </c>
      <c r="CR232" s="78">
        <v>37100</v>
      </c>
      <c r="CS232" s="78">
        <v>24100</v>
      </c>
      <c r="CT232" s="78">
        <v>37200</v>
      </c>
      <c r="CU232" s="78">
        <v>28500</v>
      </c>
      <c r="CV232" s="78">
        <v>14000</v>
      </c>
      <c r="CW232" s="78">
        <v>27400</v>
      </c>
      <c r="CX232" s="78">
        <v>34900</v>
      </c>
      <c r="CY232" s="78">
        <v>32700</v>
      </c>
      <c r="CZ232" s="78">
        <v>35200</v>
      </c>
      <c r="DA232" s="78">
        <v>20900</v>
      </c>
      <c r="DB232" s="78">
        <v>26200</v>
      </c>
      <c r="DC232" s="78">
        <v>49600</v>
      </c>
      <c r="DD232" s="78">
        <v>21100</v>
      </c>
      <c r="DE232" s="78">
        <v>32500</v>
      </c>
      <c r="DF232" s="78">
        <v>54600</v>
      </c>
      <c r="DG232" s="78">
        <v>44900</v>
      </c>
      <c r="DH232" s="78">
        <v>32600</v>
      </c>
      <c r="DI232" s="78">
        <v>28400</v>
      </c>
      <c r="DJ232" s="78">
        <v>22000</v>
      </c>
      <c r="DK232" s="78">
        <v>24200</v>
      </c>
      <c r="DL232" s="78">
        <v>29200</v>
      </c>
      <c r="DM232" s="78">
        <v>33700</v>
      </c>
      <c r="DN232" s="78">
        <v>19600</v>
      </c>
      <c r="DO232" s="78">
        <v>12400</v>
      </c>
      <c r="DP232" s="78">
        <v>17800</v>
      </c>
      <c r="DQ232" s="78">
        <v>22400</v>
      </c>
      <c r="DR232" s="78">
        <v>29900</v>
      </c>
      <c r="DS232" s="78">
        <v>32000</v>
      </c>
      <c r="DT232" s="78">
        <v>26200</v>
      </c>
      <c r="DU232" s="78">
        <v>30600</v>
      </c>
      <c r="DV232" s="78">
        <v>16900</v>
      </c>
      <c r="DW232" s="78">
        <v>24300</v>
      </c>
      <c r="DX232" s="78">
        <v>15000</v>
      </c>
      <c r="DY232" s="78">
        <v>26200</v>
      </c>
      <c r="DZ232" s="78">
        <v>25900</v>
      </c>
      <c r="EA232" s="78">
        <v>33900</v>
      </c>
      <c r="EB232" s="78">
        <v>36500</v>
      </c>
      <c r="EC232" s="78">
        <v>22000</v>
      </c>
      <c r="ED232" s="78">
        <v>19000</v>
      </c>
      <c r="EE232" s="78">
        <v>36900</v>
      </c>
      <c r="EF232" s="78">
        <v>22000</v>
      </c>
      <c r="EG232" s="78">
        <v>16900</v>
      </c>
      <c r="EH232" s="78">
        <v>24100</v>
      </c>
      <c r="EI232" s="78">
        <v>25600</v>
      </c>
      <c r="EJ232" s="78">
        <v>14400</v>
      </c>
      <c r="EK232" s="78">
        <v>12400</v>
      </c>
      <c r="EL232" s="78">
        <v>22200</v>
      </c>
      <c r="EM232" s="78">
        <v>18400</v>
      </c>
      <c r="EN232" s="78">
        <v>21700</v>
      </c>
      <c r="EO232" s="78">
        <v>14600</v>
      </c>
      <c r="EP232" s="78">
        <v>13200</v>
      </c>
      <c r="EQ232" s="78">
        <v>34000</v>
      </c>
      <c r="ER232" s="78">
        <v>25100</v>
      </c>
      <c r="ES232" s="78">
        <v>23200</v>
      </c>
      <c r="ET232" s="78">
        <v>13300</v>
      </c>
      <c r="EU232" s="78">
        <v>24500</v>
      </c>
      <c r="EV232" s="78">
        <v>14900</v>
      </c>
      <c r="EW232" s="78">
        <v>12200</v>
      </c>
      <c r="EX232" s="78">
        <v>9900</v>
      </c>
      <c r="EY232" s="78">
        <v>24200</v>
      </c>
      <c r="EZ232" s="78">
        <v>19800</v>
      </c>
      <c r="FA232" s="78">
        <v>22300</v>
      </c>
      <c r="FB232" s="78">
        <v>14900</v>
      </c>
      <c r="FC232" s="78">
        <v>16400</v>
      </c>
      <c r="FD232" s="78">
        <v>14000</v>
      </c>
      <c r="FE232" s="78">
        <v>18500</v>
      </c>
      <c r="FF232" s="78">
        <v>17900</v>
      </c>
      <c r="FG232" s="78">
        <v>19400</v>
      </c>
      <c r="FH232" s="78">
        <v>13300</v>
      </c>
      <c r="FI232" s="78">
        <v>15500</v>
      </c>
      <c r="FJ232" s="78">
        <v>15000</v>
      </c>
      <c r="FK232" s="78">
        <v>17800</v>
      </c>
      <c r="FL232" s="78">
        <v>14900</v>
      </c>
      <c r="FM232" s="78">
        <v>14600</v>
      </c>
      <c r="FN232" s="78">
        <v>16400</v>
      </c>
      <c r="FO232" s="78">
        <v>14400</v>
      </c>
      <c r="FP232" s="78">
        <v>18000</v>
      </c>
      <c r="FQ232" s="78">
        <v>25500</v>
      </c>
      <c r="FR232" s="78">
        <v>14900</v>
      </c>
      <c r="FS232" s="78">
        <v>29400</v>
      </c>
      <c r="FT232" s="78">
        <v>19500</v>
      </c>
      <c r="FU232" s="78">
        <v>19400</v>
      </c>
      <c r="FV232" s="78">
        <v>20200</v>
      </c>
      <c r="FW232" s="78">
        <v>16400</v>
      </c>
      <c r="FX232" s="78">
        <v>13500</v>
      </c>
      <c r="FY232" s="78">
        <v>13100</v>
      </c>
      <c r="FZ232" s="78">
        <v>12000</v>
      </c>
      <c r="GA232" s="78">
        <v>15400</v>
      </c>
      <c r="GB232" s="78">
        <v>18800</v>
      </c>
      <c r="GC232" s="78">
        <v>12800</v>
      </c>
      <c r="GD232" s="78">
        <v>18500</v>
      </c>
      <c r="GE232" s="78">
        <v>12800</v>
      </c>
      <c r="GF232" s="78">
        <v>32000</v>
      </c>
      <c r="GG232" s="78">
        <v>23500</v>
      </c>
      <c r="GH232" s="78">
        <v>57700</v>
      </c>
      <c r="GI232" s="78">
        <v>38100</v>
      </c>
      <c r="GJ232" s="78">
        <v>26700</v>
      </c>
      <c r="GK232" s="78">
        <v>32400</v>
      </c>
      <c r="GL232" s="78">
        <v>21500</v>
      </c>
      <c r="GM232" s="78">
        <v>14900</v>
      </c>
      <c r="GN232" s="78">
        <v>15100</v>
      </c>
      <c r="GO232" s="78">
        <v>12100</v>
      </c>
      <c r="GP232" s="78">
        <v>17000</v>
      </c>
      <c r="GQ232" s="78">
        <v>10500</v>
      </c>
      <c r="GR232" s="78">
        <v>11400</v>
      </c>
      <c r="GS232" s="78">
        <v>11900</v>
      </c>
      <c r="GT232" s="78">
        <v>18000</v>
      </c>
      <c r="GU232" s="78">
        <v>37400</v>
      </c>
      <c r="GV232" s="78">
        <v>21300</v>
      </c>
      <c r="GW232" s="78">
        <v>20500</v>
      </c>
      <c r="GX232" s="78">
        <v>15400</v>
      </c>
      <c r="GY232" s="78">
        <v>24500</v>
      </c>
      <c r="GZ232" s="78">
        <v>37800</v>
      </c>
      <c r="HA232" s="78">
        <v>20100</v>
      </c>
      <c r="HB232" s="78">
        <v>38100</v>
      </c>
      <c r="HC232" s="78">
        <v>40100</v>
      </c>
      <c r="HD232" s="78">
        <v>25100</v>
      </c>
      <c r="HE232" s="78">
        <v>44600</v>
      </c>
      <c r="HF232" s="78">
        <v>85800</v>
      </c>
      <c r="HG232" s="78">
        <v>23000</v>
      </c>
      <c r="HH232" s="78">
        <v>23400</v>
      </c>
      <c r="HI232" s="78">
        <v>21200</v>
      </c>
      <c r="HJ232" s="78">
        <v>31400</v>
      </c>
      <c r="HK232" s="78">
        <v>15500</v>
      </c>
      <c r="HL232" s="78">
        <v>24500</v>
      </c>
      <c r="HM232" s="78">
        <v>18900</v>
      </c>
      <c r="HN232" s="78">
        <v>22600</v>
      </c>
      <c r="HO232" s="78">
        <v>24600</v>
      </c>
      <c r="HP232" s="78">
        <v>19400</v>
      </c>
      <c r="HQ232" s="78">
        <v>23100</v>
      </c>
      <c r="HR232" s="78">
        <v>18100</v>
      </c>
      <c r="HS232" s="78">
        <v>20400</v>
      </c>
      <c r="HT232" s="78">
        <v>16000</v>
      </c>
      <c r="HU232" s="78">
        <v>29800</v>
      </c>
      <c r="HV232" s="78">
        <v>15900</v>
      </c>
      <c r="HW232" s="78">
        <v>22600</v>
      </c>
      <c r="HX232" s="78">
        <v>15800</v>
      </c>
      <c r="HY232" s="78">
        <v>20200</v>
      </c>
      <c r="HZ232" s="78">
        <v>22800</v>
      </c>
      <c r="IA232" s="78">
        <v>32300</v>
      </c>
      <c r="IB232" s="78">
        <v>20500</v>
      </c>
      <c r="IC232" s="78">
        <v>19000</v>
      </c>
      <c r="ID232" s="78">
        <v>27400</v>
      </c>
      <c r="IE232" s="78">
        <v>19900</v>
      </c>
      <c r="IF232" s="78">
        <v>19800</v>
      </c>
      <c r="IG232" s="78">
        <v>20500</v>
      </c>
      <c r="IH232" s="78">
        <v>25400</v>
      </c>
      <c r="II232" s="78">
        <v>23400</v>
      </c>
      <c r="IJ232" s="78">
        <v>22300</v>
      </c>
      <c r="IK232" s="78">
        <v>28500</v>
      </c>
      <c r="IL232" s="78">
        <v>18500</v>
      </c>
      <c r="IM232" s="78">
        <v>24100</v>
      </c>
      <c r="IN232" s="78">
        <v>16500</v>
      </c>
      <c r="IO232" s="78">
        <v>16500</v>
      </c>
      <c r="IP232" s="78">
        <v>23100</v>
      </c>
      <c r="IQ232" s="78">
        <v>29600</v>
      </c>
      <c r="IR232" s="78">
        <v>118200</v>
      </c>
      <c r="IS232" s="78">
        <v>48500</v>
      </c>
      <c r="IT232" s="78">
        <v>27900</v>
      </c>
    </row>
    <row r="233" spans="1:254">
      <c r="A233" s="391" t="s">
        <v>446</v>
      </c>
      <c r="B233" s="1" t="inlineStr">
        <is>
          <t>ミスミグループ本社</t>
        </is>
      </c>
      <c r="C233" s="1">
        <v>820900</v>
      </c>
      <c r="D233" s="79">
        <v>-734400</v>
      </c>
      <c r="E233" s="2">
        <v>1555300</v>
      </c>
      <c r="F233" s="2">
        <v>4052700</v>
      </c>
      <c r="G233" s="2">
        <v>1954000</v>
      </c>
      <c r="H233" s="2">
        <v>3726500</v>
      </c>
      <c r="I233" s="2">
        <v>3530500</v>
      </c>
      <c r="J233" s="2">
        <v>1647600</v>
      </c>
      <c r="K233" s="2">
        <v>2011600</v>
      </c>
      <c r="L233" s="2">
        <v>1604000</v>
      </c>
      <c r="M233" s="2">
        <v>1182100</v>
      </c>
      <c r="N233" s="2">
        <v>1101800</v>
      </c>
      <c r="O233" s="2">
        <v>1033900</v>
      </c>
      <c r="P233" s="2">
        <v>1071500</v>
      </c>
      <c r="Q233" s="2">
        <v>1302800</v>
      </c>
      <c r="R233" s="2">
        <v>1413000</v>
      </c>
      <c r="S233" s="2">
        <v>797800</v>
      </c>
      <c r="T233" s="2">
        <v>861600</v>
      </c>
      <c r="U233" s="2">
        <v>1220700</v>
      </c>
      <c r="V233" s="2">
        <v>1043500</v>
      </c>
      <c r="W233" s="2">
        <v>1313000</v>
      </c>
      <c r="X233" s="2">
        <v>1214800</v>
      </c>
      <c r="Y233" s="2">
        <v>1824400</v>
      </c>
      <c r="Z233" s="2">
        <v>871600</v>
      </c>
      <c r="AA233" s="2">
        <v>742600</v>
      </c>
      <c r="AB233" s="2">
        <v>1001800</v>
      </c>
      <c r="AC233" s="2">
        <v>1373900</v>
      </c>
      <c r="AD233" s="2">
        <v>1054000</v>
      </c>
      <c r="AE233" s="2">
        <v>1597400</v>
      </c>
      <c r="AF233" s="2">
        <v>1775600</v>
      </c>
      <c r="AG233" s="2">
        <v>2068300</v>
      </c>
      <c r="AH233" s="2">
        <v>1102900</v>
      </c>
      <c r="AI233" s="2">
        <v>1411800</v>
      </c>
      <c r="AJ233" s="2">
        <v>1012600</v>
      </c>
      <c r="AK233" s="2">
        <v>1041900</v>
      </c>
      <c r="AL233" s="2">
        <v>1476000</v>
      </c>
      <c r="AM233" s="2">
        <v>827800</v>
      </c>
      <c r="AN233" s="2">
        <v>969900</v>
      </c>
      <c r="AO233" s="2">
        <v>1520200</v>
      </c>
      <c r="AP233" s="2">
        <v>1267600</v>
      </c>
      <c r="AQ233" s="2">
        <v>2025400</v>
      </c>
      <c r="AR233" s="2">
        <v>1165700</v>
      </c>
      <c r="AS233" s="2">
        <v>1682000</v>
      </c>
      <c r="AT233" s="2">
        <v>1605700</v>
      </c>
      <c r="AU233" s="2">
        <v>1667500</v>
      </c>
      <c r="AV233" s="2">
        <v>911300</v>
      </c>
      <c r="AW233" s="2">
        <v>1113100</v>
      </c>
      <c r="AX233" s="2">
        <v>1634000</v>
      </c>
      <c r="AY233" s="2">
        <v>1597000</v>
      </c>
      <c r="AZ233" s="2">
        <v>1351500</v>
      </c>
      <c r="BA233" s="2">
        <v>1677900</v>
      </c>
      <c r="BB233" s="2">
        <v>1603600</v>
      </c>
      <c r="BC233" s="2">
        <v>1484100</v>
      </c>
      <c r="BD233" s="2">
        <v>1137900</v>
      </c>
      <c r="BE233" s="2">
        <v>1260400</v>
      </c>
      <c r="BF233" s="2">
        <v>1692800</v>
      </c>
      <c r="BG233" s="2">
        <v>958000</v>
      </c>
      <c r="BH233" s="2">
        <v>1271300</v>
      </c>
      <c r="BI233" s="2">
        <v>960500</v>
      </c>
      <c r="BJ233" s="2">
        <v>1357400</v>
      </c>
      <c r="BK233" s="2">
        <v>1634000</v>
      </c>
      <c r="BL233" s="2">
        <v>1507500</v>
      </c>
      <c r="BM233" s="2">
        <v>1800900</v>
      </c>
      <c r="BN233" s="2">
        <v>1816000</v>
      </c>
      <c r="BO233" s="2">
        <v>2169000</v>
      </c>
      <c r="BP233" s="2">
        <v>2019000</v>
      </c>
      <c r="BQ233" s="2">
        <v>3730100</v>
      </c>
      <c r="BR233" s="2">
        <v>2736400</v>
      </c>
      <c r="BS233" s="2">
        <v>4346700</v>
      </c>
      <c r="BT233" s="2">
        <v>2452300</v>
      </c>
      <c r="BU233" s="2">
        <v>2863900</v>
      </c>
      <c r="BV233" s="2">
        <v>776100</v>
      </c>
      <c r="BW233" s="2">
        <v>1106400</v>
      </c>
      <c r="BX233" s="2">
        <v>927300</v>
      </c>
      <c r="BY233" s="2">
        <v>769300</v>
      </c>
      <c r="BZ233" s="2">
        <v>1124200</v>
      </c>
      <c r="CA233" s="2">
        <v>1075300</v>
      </c>
      <c r="CB233" s="2">
        <v>975700</v>
      </c>
      <c r="CC233" s="2">
        <v>1014100</v>
      </c>
      <c r="CD233" s="2">
        <v>776900</v>
      </c>
      <c r="CE233" s="2">
        <v>1125900</v>
      </c>
      <c r="CF233" s="2">
        <v>784000</v>
      </c>
      <c r="CG233" s="2">
        <v>1257800</v>
      </c>
      <c r="CH233" s="2">
        <v>1404600</v>
      </c>
      <c r="CI233" s="2">
        <v>541700</v>
      </c>
      <c r="CJ233" s="2">
        <v>744700</v>
      </c>
      <c r="CK233" s="2">
        <v>596000</v>
      </c>
      <c r="CL233" s="2">
        <v>938600</v>
      </c>
      <c r="CM233" s="2">
        <v>1068800</v>
      </c>
      <c r="CN233" s="2">
        <v>1236600</v>
      </c>
      <c r="CO233" s="2">
        <v>1301000</v>
      </c>
      <c r="CP233" s="2">
        <v>1466000</v>
      </c>
      <c r="CQ233" s="2">
        <v>746000</v>
      </c>
      <c r="CR233" s="2">
        <v>881900</v>
      </c>
      <c r="CS233" s="2">
        <v>1232100</v>
      </c>
      <c r="CT233" s="2">
        <v>1062500</v>
      </c>
      <c r="CU233" s="2">
        <v>1694600</v>
      </c>
      <c r="CV233" s="2">
        <v>1321300</v>
      </c>
      <c r="CW233" s="2">
        <v>1211900</v>
      </c>
      <c r="CX233" s="2">
        <v>957100</v>
      </c>
      <c r="CY233" s="2">
        <v>1309000</v>
      </c>
      <c r="CZ233" s="2">
        <v>982100</v>
      </c>
      <c r="DA233" s="2">
        <v>1625300</v>
      </c>
      <c r="DB233" s="2">
        <v>1896000</v>
      </c>
      <c r="DC233" s="2">
        <v>1202200</v>
      </c>
      <c r="DD233" s="2">
        <v>1118300</v>
      </c>
      <c r="DE233" s="2">
        <v>1186000</v>
      </c>
      <c r="DF233" s="2">
        <v>1906300</v>
      </c>
      <c r="DG233" s="2">
        <v>1150900</v>
      </c>
      <c r="DH233" s="2">
        <v>810800</v>
      </c>
      <c r="DI233" s="2">
        <v>1034200</v>
      </c>
      <c r="DJ233" s="2">
        <v>2011800</v>
      </c>
      <c r="DK233" s="2">
        <v>2178400</v>
      </c>
      <c r="DL233" s="2">
        <v>1511100</v>
      </c>
      <c r="DM233" s="2">
        <v>1027100</v>
      </c>
      <c r="DN233" s="2">
        <v>1010500</v>
      </c>
      <c r="DO233" s="2">
        <v>1268000</v>
      </c>
      <c r="DP233" s="2">
        <v>987600</v>
      </c>
      <c r="DQ233" s="2">
        <v>1232100</v>
      </c>
      <c r="DR233" s="2">
        <v>1896200</v>
      </c>
      <c r="DS233" s="2">
        <v>1617800</v>
      </c>
      <c r="DT233" s="2">
        <v>1067700</v>
      </c>
      <c r="DU233" s="2">
        <v>1648600</v>
      </c>
      <c r="DV233" s="2">
        <v>1732500</v>
      </c>
      <c r="DW233" s="2">
        <v>2922600</v>
      </c>
      <c r="DX233" s="2">
        <v>2626200</v>
      </c>
      <c r="DY233" s="2">
        <v>1999600</v>
      </c>
      <c r="DZ233" s="2">
        <v>3397700</v>
      </c>
      <c r="EA233" s="2">
        <v>1822600</v>
      </c>
      <c r="EB233" s="2">
        <v>1015700</v>
      </c>
      <c r="EC233" s="2">
        <v>957400</v>
      </c>
      <c r="ED233" s="2">
        <v>973500</v>
      </c>
      <c r="EE233" s="2">
        <v>922200</v>
      </c>
      <c r="EF233" s="2">
        <v>1161100</v>
      </c>
      <c r="EG233" s="2">
        <v>1011300</v>
      </c>
      <c r="EH233" s="2">
        <v>907300</v>
      </c>
      <c r="EI233" s="2">
        <v>711500</v>
      </c>
      <c r="EJ233" s="2">
        <v>708200</v>
      </c>
      <c r="EK233" s="2">
        <v>825400</v>
      </c>
      <c r="EL233" s="2">
        <v>937600</v>
      </c>
      <c r="EM233" s="2">
        <v>788600</v>
      </c>
      <c r="EN233" s="2">
        <v>1356300</v>
      </c>
      <c r="EO233" s="2">
        <v>1125600</v>
      </c>
      <c r="EP233" s="2">
        <v>639500</v>
      </c>
      <c r="EQ233" s="2">
        <v>809200</v>
      </c>
      <c r="ER233" s="2">
        <v>927000</v>
      </c>
      <c r="ES233" s="2">
        <v>1080100</v>
      </c>
      <c r="ET233" s="2">
        <v>576900</v>
      </c>
      <c r="EU233" s="2">
        <v>583700</v>
      </c>
      <c r="EV233" s="2">
        <v>381200</v>
      </c>
      <c r="EW233" s="2">
        <v>356800</v>
      </c>
      <c r="EX233" s="2">
        <v>589200</v>
      </c>
      <c r="EY233" s="2">
        <v>1279800</v>
      </c>
      <c r="EZ233" s="2">
        <v>1250000</v>
      </c>
      <c r="FA233" s="2">
        <v>1142500</v>
      </c>
      <c r="FB233" s="2">
        <v>725500</v>
      </c>
      <c r="FC233" s="2">
        <v>919700</v>
      </c>
      <c r="FD233" s="2">
        <v>1186500</v>
      </c>
      <c r="FE233" s="2">
        <v>2292800</v>
      </c>
      <c r="FF233" s="2">
        <v>2276200</v>
      </c>
      <c r="FG233" s="2">
        <v>1538300</v>
      </c>
      <c r="FH233" s="2">
        <v>1104200</v>
      </c>
      <c r="FI233" s="2">
        <v>794900</v>
      </c>
      <c r="FJ233" s="2">
        <v>935100</v>
      </c>
      <c r="FK233" s="2">
        <v>955600</v>
      </c>
      <c r="FL233" s="2">
        <v>1037900</v>
      </c>
      <c r="FM233" s="2">
        <v>1147300</v>
      </c>
      <c r="FN233" s="2">
        <v>949800</v>
      </c>
      <c r="FO233" s="2">
        <v>870200</v>
      </c>
      <c r="FP233" s="2">
        <v>1025200</v>
      </c>
      <c r="FQ233" s="2">
        <v>740000</v>
      </c>
      <c r="FR233" s="2">
        <v>1135600</v>
      </c>
      <c r="FS233" s="2">
        <v>891500</v>
      </c>
      <c r="FT233" s="2">
        <v>1714000</v>
      </c>
      <c r="FU233" s="2">
        <v>1641200</v>
      </c>
      <c r="FV233" s="2">
        <v>1574100</v>
      </c>
      <c r="FW233" s="2">
        <v>1430900</v>
      </c>
      <c r="FX233" s="2">
        <v>712300</v>
      </c>
      <c r="FY233" s="2">
        <v>942300</v>
      </c>
      <c r="FZ233" s="2">
        <v>1341400</v>
      </c>
      <c r="GA233" s="2">
        <v>1350800</v>
      </c>
      <c r="GB233" s="2">
        <v>925300</v>
      </c>
      <c r="GC233" s="2">
        <v>1471100</v>
      </c>
      <c r="GD233" s="2">
        <v>816400</v>
      </c>
      <c r="GE233" s="2">
        <v>1328200</v>
      </c>
      <c r="GF233" s="2">
        <v>2165700</v>
      </c>
      <c r="GG233" s="2">
        <v>3637000</v>
      </c>
      <c r="GH233" s="2">
        <v>2917600</v>
      </c>
      <c r="GI233" s="2">
        <v>3526100</v>
      </c>
      <c r="GJ233" s="2">
        <v>1122300</v>
      </c>
      <c r="GK233" s="2">
        <v>1001100</v>
      </c>
      <c r="GL233" s="2">
        <v>1065500</v>
      </c>
      <c r="GM233" s="2">
        <v>876300</v>
      </c>
      <c r="GN233" s="2">
        <v>1243000</v>
      </c>
      <c r="GO233" s="2">
        <v>1240000</v>
      </c>
      <c r="GP233" s="2">
        <v>934400</v>
      </c>
      <c r="GQ233" s="2">
        <v>1374400</v>
      </c>
      <c r="GR233" s="2">
        <v>1306700</v>
      </c>
      <c r="GS233" s="2">
        <v>928700</v>
      </c>
      <c r="GT233" s="2">
        <v>1667600</v>
      </c>
      <c r="GU233" s="2">
        <v>1708400</v>
      </c>
      <c r="GV233" s="2">
        <v>1063600</v>
      </c>
      <c r="GW233" s="2">
        <v>1324600</v>
      </c>
      <c r="GX233" s="2">
        <v>1235800</v>
      </c>
      <c r="GY233" s="2">
        <v>1275600</v>
      </c>
      <c r="GZ233" s="2">
        <v>1405800</v>
      </c>
      <c r="HA233" s="2">
        <v>796800</v>
      </c>
      <c r="HB233" s="2">
        <v>1218900</v>
      </c>
      <c r="HC233" s="2">
        <v>1486900</v>
      </c>
      <c r="HD233" s="2">
        <v>1677700</v>
      </c>
      <c r="HE233" s="2">
        <v>909200</v>
      </c>
      <c r="HF233" s="2">
        <v>1075500</v>
      </c>
      <c r="HG233" s="2">
        <v>1024900</v>
      </c>
      <c r="HH233" s="2">
        <v>970400</v>
      </c>
      <c r="HI233" s="2">
        <v>1021000</v>
      </c>
      <c r="HJ233" s="2">
        <v>1628800</v>
      </c>
      <c r="HK233" s="2">
        <v>1445600</v>
      </c>
      <c r="HL233" s="2">
        <v>1716700</v>
      </c>
      <c r="HM233" s="2">
        <v>1367400</v>
      </c>
      <c r="HN233" s="2">
        <v>1467600</v>
      </c>
      <c r="HO233" s="2">
        <v>1174500</v>
      </c>
      <c r="HP233" s="2">
        <v>1205600</v>
      </c>
      <c r="HQ233" s="2">
        <v>1589100</v>
      </c>
      <c r="HR233" s="2">
        <v>1626700</v>
      </c>
      <c r="HS233" s="2">
        <v>1377400</v>
      </c>
      <c r="HT233" s="2">
        <v>942800</v>
      </c>
      <c r="HU233" s="2">
        <v>1275100</v>
      </c>
      <c r="HV233" s="2">
        <v>1214100</v>
      </c>
      <c r="HW233" s="2">
        <v>1410700</v>
      </c>
      <c r="HX233" s="2">
        <v>1385800</v>
      </c>
      <c r="HY233" s="2">
        <v>1926100</v>
      </c>
      <c r="HZ233" s="2">
        <v>2083100</v>
      </c>
      <c r="IA233" s="2">
        <v>2924700</v>
      </c>
      <c r="IB233" s="2">
        <v>2790400</v>
      </c>
      <c r="IC233" s="2">
        <v>1259500</v>
      </c>
      <c r="ID233" s="2">
        <v>894100</v>
      </c>
      <c r="IE233" s="2">
        <v>1276600</v>
      </c>
      <c r="IF233" s="2">
        <v>1242000</v>
      </c>
      <c r="IG233" s="2">
        <v>1187300</v>
      </c>
      <c r="IH233" s="2">
        <v>1596400</v>
      </c>
      <c r="II233" s="2">
        <v>1485200</v>
      </c>
      <c r="IJ233" s="2">
        <v>1717300</v>
      </c>
      <c r="IK233" s="2">
        <v>1663900</v>
      </c>
      <c r="IL233" s="2">
        <v>1441800</v>
      </c>
      <c r="IM233" s="2">
        <v>1357600</v>
      </c>
      <c r="IN233" s="2">
        <v>1718900</v>
      </c>
      <c r="IO233" s="2">
        <v>1702500</v>
      </c>
      <c r="IP233" s="2">
        <v>1382900</v>
      </c>
      <c r="IQ233" s="2">
        <v>1715700</v>
      </c>
      <c r="IR233" s="2">
        <v>2362300</v>
      </c>
      <c r="IS233" s="2">
        <v>2468400</v>
      </c>
      <c r="IT233" s="2">
        <v>3532600</v>
      </c>
    </row>
    <row r="234" spans="1:254">
      <c r="A234" s="391" t="s">
        <v>447</v>
      </c>
      <c r="B234" s="1" t="inlineStr">
        <is>
          <t>ＴＤＫ</t>
        </is>
      </c>
      <c r="C234" s="1">
        <v>4655900</v>
      </c>
      <c r="D234" s="79">
        <v>-8936700</v>
      </c>
      <c r="E234" s="2">
        <v>13592600</v>
      </c>
      <c r="F234" s="2">
        <v>12572700</v>
      </c>
      <c r="G234" s="2">
        <v>16370500</v>
      </c>
      <c r="H234" s="2">
        <v>23068600</v>
      </c>
      <c r="I234" s="2">
        <v>20004700</v>
      </c>
      <c r="J234" s="2">
        <v>16024600</v>
      </c>
      <c r="K234" s="2">
        <v>20984300</v>
      </c>
      <c r="L234" s="2">
        <v>14855900</v>
      </c>
      <c r="M234" s="2">
        <v>8845200</v>
      </c>
      <c r="N234" s="2">
        <v>7571700</v>
      </c>
      <c r="O234" s="2">
        <v>6368500</v>
      </c>
      <c r="P234" s="2">
        <v>9808700</v>
      </c>
      <c r="Q234" s="2">
        <v>13019600</v>
      </c>
      <c r="R234" s="2">
        <v>17751500</v>
      </c>
      <c r="S234" s="2">
        <v>13950400</v>
      </c>
      <c r="T234" s="2">
        <v>8621900</v>
      </c>
      <c r="U234" s="2">
        <v>12888800</v>
      </c>
      <c r="V234" s="2">
        <v>13836900</v>
      </c>
      <c r="W234" s="2">
        <v>12263000</v>
      </c>
      <c r="X234" s="2">
        <v>10738400</v>
      </c>
      <c r="Y234" s="2">
        <v>16252200</v>
      </c>
      <c r="Z234" s="2">
        <v>15859800</v>
      </c>
      <c r="AA234" s="2">
        <v>14040500</v>
      </c>
      <c r="AB234" s="2">
        <v>11208700</v>
      </c>
      <c r="AC234" s="2">
        <v>14570500</v>
      </c>
      <c r="AD234" s="2">
        <v>15482900</v>
      </c>
      <c r="AE234" s="2">
        <v>14854000</v>
      </c>
      <c r="AF234" s="2">
        <v>12141700</v>
      </c>
      <c r="AG234" s="2">
        <v>18063900</v>
      </c>
      <c r="AH234" s="2">
        <v>10937400</v>
      </c>
      <c r="AI234" s="2">
        <v>14683100</v>
      </c>
      <c r="AJ234" s="2">
        <v>18739900</v>
      </c>
      <c r="AK234" s="2">
        <v>14902600</v>
      </c>
      <c r="AL234" s="2">
        <v>18006600</v>
      </c>
      <c r="AM234" s="2">
        <v>13359700</v>
      </c>
      <c r="AN234" s="2">
        <v>11642300</v>
      </c>
      <c r="AO234" s="2">
        <v>17479000</v>
      </c>
      <c r="AP234" s="2">
        <v>18771500</v>
      </c>
      <c r="AQ234" s="2">
        <v>19550000</v>
      </c>
      <c r="AR234" s="2">
        <v>14430600</v>
      </c>
      <c r="AS234" s="2">
        <v>15871800</v>
      </c>
      <c r="AT234" s="2">
        <v>19643100</v>
      </c>
      <c r="AU234" s="2">
        <v>17890100</v>
      </c>
      <c r="AV234" s="2">
        <v>18532200</v>
      </c>
      <c r="AW234" s="2">
        <v>12099400</v>
      </c>
      <c r="AX234" s="2">
        <v>17825900</v>
      </c>
      <c r="AY234" s="2">
        <v>23686700</v>
      </c>
      <c r="AZ234" s="2">
        <v>30179600</v>
      </c>
      <c r="BA234" s="2">
        <v>28286900</v>
      </c>
      <c r="BB234" s="2">
        <v>24725800</v>
      </c>
      <c r="BC234" s="2">
        <v>15673600</v>
      </c>
      <c r="BD234" s="2">
        <v>16898300</v>
      </c>
      <c r="BE234" s="2">
        <v>20639200</v>
      </c>
      <c r="BF234" s="2">
        <v>14032900</v>
      </c>
      <c r="BG234" s="2">
        <v>11989200</v>
      </c>
      <c r="BH234" s="2">
        <v>11053200</v>
      </c>
      <c r="BI234" s="2">
        <v>10503400</v>
      </c>
      <c r="BJ234" s="2">
        <v>8178800</v>
      </c>
      <c r="BK234" s="2">
        <v>13723700</v>
      </c>
      <c r="BL234" s="2">
        <v>13646200</v>
      </c>
      <c r="BM234" s="2">
        <v>9120600</v>
      </c>
      <c r="BN234" s="2">
        <v>10967100</v>
      </c>
      <c r="BO234" s="2">
        <v>10494200</v>
      </c>
      <c r="BP234" s="2">
        <v>14299700</v>
      </c>
      <c r="BQ234" s="2">
        <v>20251700</v>
      </c>
      <c r="BR234" s="2">
        <v>14435800</v>
      </c>
      <c r="BS234" s="2">
        <v>33512200</v>
      </c>
      <c r="BT234" s="2">
        <v>14100800</v>
      </c>
      <c r="BU234" s="2">
        <v>14080800</v>
      </c>
      <c r="BV234" s="2">
        <v>13275300</v>
      </c>
      <c r="BW234" s="2">
        <v>12840800</v>
      </c>
      <c r="BX234" s="2">
        <v>17013700</v>
      </c>
      <c r="BY234" s="2">
        <v>10460000</v>
      </c>
      <c r="BZ234" s="2">
        <v>14363800</v>
      </c>
      <c r="CA234" s="2">
        <v>21676400</v>
      </c>
      <c r="CB234" s="2">
        <v>23937900</v>
      </c>
      <c r="CC234" s="2">
        <v>12784200</v>
      </c>
      <c r="CD234" s="2">
        <v>7334800</v>
      </c>
      <c r="CE234" s="2">
        <v>9500600</v>
      </c>
      <c r="CF234" s="2">
        <v>14723300</v>
      </c>
      <c r="CG234" s="2">
        <v>11463800</v>
      </c>
      <c r="CH234" s="2">
        <v>12947000</v>
      </c>
      <c r="CI234" s="2">
        <v>7377100</v>
      </c>
      <c r="CJ234" s="2">
        <v>7958300</v>
      </c>
      <c r="CK234" s="2">
        <v>13470000</v>
      </c>
      <c r="CL234" s="2">
        <v>16626000</v>
      </c>
      <c r="CM234" s="2">
        <v>10442300</v>
      </c>
      <c r="CN234" s="2">
        <v>12772200</v>
      </c>
      <c r="CO234" s="2">
        <v>12783300</v>
      </c>
      <c r="CP234" s="2">
        <v>9860700</v>
      </c>
      <c r="CQ234" s="2">
        <v>6885500</v>
      </c>
      <c r="CR234" s="2">
        <v>7848500</v>
      </c>
      <c r="CS234" s="2">
        <v>8990600</v>
      </c>
      <c r="CT234" s="2">
        <v>10668000</v>
      </c>
      <c r="CU234" s="2">
        <v>12468800</v>
      </c>
      <c r="CV234" s="2">
        <v>9550500</v>
      </c>
      <c r="CW234" s="2">
        <v>12161600</v>
      </c>
      <c r="CX234" s="2">
        <v>11801000</v>
      </c>
      <c r="CY234" s="2">
        <v>12496600</v>
      </c>
      <c r="CZ234" s="2">
        <v>11312300</v>
      </c>
      <c r="DA234" s="2">
        <v>12577500</v>
      </c>
      <c r="DB234" s="2">
        <v>11653600</v>
      </c>
      <c r="DC234" s="2">
        <v>15571400</v>
      </c>
      <c r="DD234" s="2">
        <v>10621800</v>
      </c>
      <c r="DE234" s="2">
        <v>15048100</v>
      </c>
      <c r="DF234" s="2">
        <v>19905400</v>
      </c>
      <c r="DG234" s="2">
        <v>24305900</v>
      </c>
      <c r="DH234" s="2">
        <v>11084700</v>
      </c>
      <c r="DI234" s="2">
        <v>12438400</v>
      </c>
      <c r="DJ234" s="2">
        <v>12667000</v>
      </c>
      <c r="DK234" s="2">
        <v>13614800</v>
      </c>
      <c r="DL234" s="2">
        <v>13490600</v>
      </c>
      <c r="DM234" s="2">
        <v>9286700</v>
      </c>
      <c r="DN234" s="2">
        <v>13030300</v>
      </c>
      <c r="DO234" s="2">
        <v>22570600</v>
      </c>
      <c r="DP234" s="2">
        <v>11587000</v>
      </c>
      <c r="DQ234" s="2">
        <v>6816000</v>
      </c>
      <c r="DR234" s="2">
        <v>16437900</v>
      </c>
      <c r="DS234" s="2">
        <v>13244900</v>
      </c>
      <c r="DT234" s="2">
        <v>14743900</v>
      </c>
      <c r="DU234" s="2">
        <v>21206100</v>
      </c>
      <c r="DV234" s="2">
        <v>11206200</v>
      </c>
      <c r="DW234" s="2">
        <v>13594800</v>
      </c>
      <c r="DX234" s="2">
        <v>15248700</v>
      </c>
      <c r="DY234" s="2">
        <v>29734400</v>
      </c>
      <c r="DZ234" s="2">
        <v>19202900</v>
      </c>
      <c r="EA234" s="2">
        <v>11942000</v>
      </c>
      <c r="EB234" s="2">
        <v>10321900</v>
      </c>
      <c r="EC234" s="2">
        <v>11902800</v>
      </c>
      <c r="ED234" s="2">
        <v>10364200</v>
      </c>
      <c r="EE234" s="2">
        <v>11303700</v>
      </c>
      <c r="EF234" s="2">
        <v>12761800</v>
      </c>
      <c r="EG234" s="2">
        <v>12780100</v>
      </c>
      <c r="EH234" s="2">
        <v>12697000</v>
      </c>
      <c r="EI234" s="2">
        <v>12306200</v>
      </c>
      <c r="EJ234" s="2">
        <v>10564300</v>
      </c>
      <c r="EK234" s="2">
        <v>11564300</v>
      </c>
      <c r="EL234" s="2">
        <v>14099300</v>
      </c>
      <c r="EM234" s="2">
        <v>20859500</v>
      </c>
      <c r="EN234" s="2">
        <v>16352500</v>
      </c>
      <c r="EO234" s="2">
        <v>9976200</v>
      </c>
      <c r="EP234" s="2">
        <v>14268600</v>
      </c>
      <c r="EQ234" s="2">
        <v>12728900</v>
      </c>
      <c r="ER234" s="2">
        <v>7574400</v>
      </c>
      <c r="ES234" s="2">
        <v>8276600</v>
      </c>
      <c r="ET234" s="2">
        <v>5267300</v>
      </c>
      <c r="EU234" s="2">
        <v>5320100</v>
      </c>
      <c r="EV234" s="2">
        <v>4175100</v>
      </c>
      <c r="EW234" s="2">
        <v>3910400</v>
      </c>
      <c r="EX234" s="2">
        <v>7604100</v>
      </c>
      <c r="EY234" s="2">
        <v>6089200</v>
      </c>
      <c r="EZ234" s="2">
        <v>8636000</v>
      </c>
      <c r="FA234" s="2">
        <v>13278600</v>
      </c>
      <c r="FB234" s="2">
        <v>7767600</v>
      </c>
      <c r="FC234" s="2">
        <v>7976400</v>
      </c>
      <c r="FD234" s="2">
        <v>8413300</v>
      </c>
      <c r="FE234" s="2">
        <v>9098800</v>
      </c>
      <c r="FF234" s="2">
        <v>12791700</v>
      </c>
      <c r="FG234" s="2">
        <v>11029300</v>
      </c>
      <c r="FH234" s="2">
        <v>9287300</v>
      </c>
      <c r="FI234" s="2">
        <v>7892800</v>
      </c>
      <c r="FJ234" s="2">
        <v>5479200</v>
      </c>
      <c r="FK234" s="2">
        <v>5882700</v>
      </c>
      <c r="FL234" s="2">
        <v>7776400</v>
      </c>
      <c r="FM234" s="2">
        <v>9015000</v>
      </c>
      <c r="FN234" s="2">
        <v>6252500</v>
      </c>
      <c r="FO234" s="2">
        <v>7093000</v>
      </c>
      <c r="FP234" s="2">
        <v>4924100</v>
      </c>
      <c r="FQ234" s="2">
        <v>5978400</v>
      </c>
      <c r="FR234" s="2">
        <v>7014700</v>
      </c>
      <c r="FS234" s="2">
        <v>7435100</v>
      </c>
      <c r="FT234" s="2">
        <v>11354900</v>
      </c>
      <c r="FU234" s="2">
        <v>8503800</v>
      </c>
      <c r="FV234" s="2">
        <v>8514200</v>
      </c>
      <c r="FW234" s="2">
        <v>7718500</v>
      </c>
      <c r="FX234" s="2">
        <v>6779900</v>
      </c>
      <c r="FY234" s="2">
        <v>8688400</v>
      </c>
      <c r="FZ234" s="2">
        <v>5130600</v>
      </c>
      <c r="GA234" s="2">
        <v>9865200</v>
      </c>
      <c r="GB234" s="2">
        <v>5801400</v>
      </c>
      <c r="GC234" s="2">
        <v>5567300</v>
      </c>
      <c r="GD234" s="2">
        <v>8594900</v>
      </c>
      <c r="GE234" s="2">
        <v>7735500</v>
      </c>
      <c r="GF234" s="2">
        <v>14973700</v>
      </c>
      <c r="GG234" s="2">
        <v>20060900</v>
      </c>
      <c r="GH234" s="2">
        <v>12979900</v>
      </c>
      <c r="GI234" s="2">
        <v>10033600</v>
      </c>
      <c r="GJ234" s="2">
        <v>11990400</v>
      </c>
      <c r="GK234" s="2">
        <v>7762200</v>
      </c>
      <c r="GL234" s="2">
        <v>7373400</v>
      </c>
      <c r="GM234" s="2">
        <v>6868900</v>
      </c>
      <c r="GN234" s="2">
        <v>7859100</v>
      </c>
      <c r="GO234" s="2">
        <v>7877800</v>
      </c>
      <c r="GP234" s="2">
        <v>12152700</v>
      </c>
      <c r="GQ234" s="2">
        <v>7874800</v>
      </c>
      <c r="GR234" s="2">
        <v>5990200</v>
      </c>
      <c r="GS234" s="2">
        <v>6751800</v>
      </c>
      <c r="GT234" s="2">
        <v>6477700</v>
      </c>
      <c r="GU234" s="2">
        <v>9679900</v>
      </c>
      <c r="GV234" s="2">
        <v>11395500</v>
      </c>
      <c r="GW234" s="2">
        <v>7831800</v>
      </c>
      <c r="GX234" s="2">
        <v>7504200</v>
      </c>
      <c r="GY234" s="2">
        <v>9025500</v>
      </c>
      <c r="GZ234" s="2">
        <v>10900000</v>
      </c>
      <c r="HA234" s="2">
        <v>6431800</v>
      </c>
      <c r="HB234" s="2">
        <v>8232700</v>
      </c>
      <c r="HC234" s="2">
        <v>8246000</v>
      </c>
      <c r="HD234" s="2">
        <v>8475200</v>
      </c>
      <c r="HE234" s="2">
        <v>5849800</v>
      </c>
      <c r="HF234" s="2">
        <v>8532600</v>
      </c>
      <c r="HG234" s="2">
        <v>7204000</v>
      </c>
      <c r="HH234" s="2">
        <v>8456400</v>
      </c>
      <c r="HI234" s="2">
        <v>8345800</v>
      </c>
      <c r="HJ234" s="2">
        <v>16814700</v>
      </c>
      <c r="HK234" s="2">
        <v>11775900</v>
      </c>
      <c r="HL234" s="2">
        <v>10608300</v>
      </c>
      <c r="HM234" s="2">
        <v>8508900</v>
      </c>
      <c r="HN234" s="2">
        <v>11562200</v>
      </c>
      <c r="HO234" s="2">
        <v>9346200</v>
      </c>
      <c r="HP234" s="2">
        <v>7700600</v>
      </c>
      <c r="HQ234" s="2">
        <v>9429800</v>
      </c>
      <c r="HR234" s="2">
        <v>12932900</v>
      </c>
      <c r="HS234" s="2">
        <v>9822400</v>
      </c>
      <c r="HT234" s="2">
        <v>6277400</v>
      </c>
      <c r="HU234" s="2">
        <v>6049300</v>
      </c>
      <c r="HV234" s="2">
        <v>6115500</v>
      </c>
      <c r="HW234" s="2">
        <v>5215900</v>
      </c>
      <c r="HX234" s="2">
        <v>5499300</v>
      </c>
      <c r="HY234" s="2">
        <v>5344700</v>
      </c>
      <c r="HZ234" s="2">
        <v>4693200</v>
      </c>
      <c r="IA234" s="2">
        <v>6838900</v>
      </c>
      <c r="IB234" s="2">
        <v>4471100</v>
      </c>
      <c r="IC234" s="2">
        <v>3099700</v>
      </c>
      <c r="ID234" s="2">
        <v>4559500</v>
      </c>
      <c r="IE234" s="2">
        <v>7412900</v>
      </c>
      <c r="IF234" s="2">
        <v>7049700</v>
      </c>
      <c r="IG234" s="2">
        <v>5495700</v>
      </c>
      <c r="IH234" s="2">
        <v>6871900</v>
      </c>
      <c r="II234" s="2">
        <v>7532800</v>
      </c>
      <c r="IJ234" s="2">
        <v>10865400</v>
      </c>
      <c r="IK234" s="2">
        <v>9859500</v>
      </c>
      <c r="IL234" s="2">
        <v>10450500</v>
      </c>
      <c r="IM234" s="2">
        <v>9241400</v>
      </c>
      <c r="IN234" s="2">
        <v>4639200</v>
      </c>
      <c r="IO234" s="2">
        <v>7397600</v>
      </c>
      <c r="IP234" s="2">
        <v>13747000</v>
      </c>
      <c r="IQ234" s="2">
        <v>10777300</v>
      </c>
      <c r="IR234" s="2">
        <v>7158400</v>
      </c>
      <c r="IS234" s="2">
        <v>6459500</v>
      </c>
      <c r="IT234" s="2">
        <v>6705000</v>
      </c>
    </row>
    <row r="235" spans="1:254">
      <c r="A235" s="391" t="s">
        <v>448</v>
      </c>
      <c r="B235" s="1" t="inlineStr">
        <is>
          <t>ＦＩＧ</t>
        </is>
      </c>
      <c r="C235" s="1">
        <v>714900</v>
      </c>
      <c r="D235" s="79">
        <v>-506200</v>
      </c>
      <c r="E235" s="2">
        <v>1221100</v>
      </c>
      <c r="F235" s="2">
        <v>1287400</v>
      </c>
      <c r="G235" s="2">
        <v>719400</v>
      </c>
      <c r="H235" s="2">
        <v>702600</v>
      </c>
      <c r="I235" s="2">
        <v>1505300</v>
      </c>
      <c r="J235" s="2">
        <v>982300</v>
      </c>
      <c r="K235" s="2">
        <v>1560800</v>
      </c>
      <c r="L235" s="2">
        <v>1375500</v>
      </c>
      <c r="M235" s="2">
        <v>1287600</v>
      </c>
      <c r="N235" s="2">
        <v>1189200</v>
      </c>
      <c r="O235" s="2">
        <v>455700</v>
      </c>
      <c r="P235" s="2">
        <v>1054800</v>
      </c>
      <c r="Q235" s="2">
        <v>742100</v>
      </c>
      <c r="R235" s="2">
        <v>1624400</v>
      </c>
      <c r="S235" s="2">
        <v>1245300</v>
      </c>
      <c r="T235" s="2">
        <v>1788200</v>
      </c>
      <c r="U235" s="2">
        <v>689700</v>
      </c>
      <c r="V235" s="2">
        <v>1195200</v>
      </c>
      <c r="W235" s="2">
        <v>1073100</v>
      </c>
      <c r="X235" s="2">
        <v>939400</v>
      </c>
      <c r="Y235" s="2">
        <v>954500</v>
      </c>
      <c r="Z235" s="2">
        <v>892100</v>
      </c>
      <c r="AA235" s="2">
        <v>1352400</v>
      </c>
      <c r="AB235" s="2">
        <v>1002900</v>
      </c>
      <c r="AC235" s="2">
        <v>977900</v>
      </c>
      <c r="AD235" s="2">
        <v>1047500</v>
      </c>
      <c r="AE235" s="2">
        <v>1151000</v>
      </c>
      <c r="AF235" s="2">
        <v>1016500</v>
      </c>
      <c r="AG235" s="2">
        <v>1335400</v>
      </c>
      <c r="AH235" s="2">
        <v>2141700</v>
      </c>
      <c r="AI235" s="2">
        <v>2069600</v>
      </c>
      <c r="AJ235" s="2">
        <v>1465900</v>
      </c>
      <c r="AK235" s="2">
        <v>3046700</v>
      </c>
      <c r="AL235" s="2">
        <v>3014900</v>
      </c>
      <c r="AM235" s="2">
        <v>1816100</v>
      </c>
      <c r="AN235" s="2">
        <v>2463300</v>
      </c>
      <c r="AO235" s="2">
        <v>2611900</v>
      </c>
      <c r="AP235" s="2">
        <v>3254300</v>
      </c>
      <c r="AQ235" s="2">
        <v>4106700</v>
      </c>
      <c r="AR235" s="2">
        <v>9416900</v>
      </c>
      <c r="AS235" s="2">
        <v>7369800</v>
      </c>
      <c r="AT235" s="2">
        <v>9679500</v>
      </c>
      <c r="AU235" s="2">
        <v>9059000</v>
      </c>
      <c r="AV235" s="2">
        <v>8577400</v>
      </c>
      <c r="AW235" s="2">
        <v>5238300</v>
      </c>
      <c r="AX235" s="2">
        <v>6133500</v>
      </c>
      <c r="AY235" s="2">
        <v>5097100</v>
      </c>
      <c r="AZ235" s="2">
        <v>12039900</v>
      </c>
      <c r="BA235" s="2">
        <v>12995800</v>
      </c>
      <c r="BB235" s="2">
        <v>15066400</v>
      </c>
      <c r="BC235" s="2">
        <v>30141100</v>
      </c>
      <c r="BD235" s="2">
        <v>22645100</v>
      </c>
      <c r="BE235" s="2">
        <v>2155600</v>
      </c>
      <c r="BF235" s="2">
        <v>16191700</v>
      </c>
      <c r="BG235" s="2">
        <v>10311300</v>
      </c>
      <c r="BH235" s="2">
        <v>40920100</v>
      </c>
      <c r="BI235" s="2">
        <v>216000</v>
      </c>
      <c r="BJ235" s="2">
        <v>155200</v>
      </c>
      <c r="BK235" s="2">
        <v>1215800</v>
      </c>
      <c r="BL235" s="2">
        <v>20723200</v>
      </c>
      <c r="BM235" s="2">
        <v>15030000</v>
      </c>
      <c r="BN235" s="2">
        <v>28146000</v>
      </c>
      <c r="BO235" s="2">
        <v>182900</v>
      </c>
      <c r="BP235" s="2">
        <v>263500</v>
      </c>
      <c r="BQ235" s="2">
        <v>127800</v>
      </c>
      <c r="BR235" s="2">
        <v>147800</v>
      </c>
      <c r="BS235" s="2">
        <v>251600</v>
      </c>
      <c r="BT235" s="2">
        <v>313500</v>
      </c>
      <c r="BU235" s="2">
        <v>386700</v>
      </c>
      <c r="BV235" s="2">
        <v>288200</v>
      </c>
      <c r="BW235" s="2">
        <v>560900</v>
      </c>
      <c r="BX235" s="2">
        <v>510000</v>
      </c>
      <c r="BY235" s="2">
        <v>617600</v>
      </c>
      <c r="BZ235" s="2">
        <v>330300</v>
      </c>
      <c r="CA235" s="2">
        <v>64600</v>
      </c>
      <c r="CB235" s="2">
        <v>120100</v>
      </c>
      <c r="CC235" s="2">
        <v>125300</v>
      </c>
      <c r="CD235" s="2">
        <v>88900</v>
      </c>
      <c r="CE235" s="2">
        <v>108200</v>
      </c>
      <c r="CF235" s="2">
        <v>114900</v>
      </c>
      <c r="CG235" s="2">
        <v>127400</v>
      </c>
      <c r="CH235" s="2">
        <v>182000</v>
      </c>
      <c r="CI235" s="2">
        <v>97400</v>
      </c>
      <c r="CJ235" s="2">
        <v>87100</v>
      </c>
      <c r="CK235" s="2">
        <v>100600</v>
      </c>
      <c r="CL235" s="2">
        <v>164400</v>
      </c>
      <c r="CM235" s="2">
        <v>153800</v>
      </c>
      <c r="CN235" s="2">
        <v>162400</v>
      </c>
      <c r="CO235" s="2">
        <v>212900</v>
      </c>
      <c r="CP235" s="2">
        <v>141200</v>
      </c>
      <c r="CQ235" s="2">
        <v>197800</v>
      </c>
      <c r="CR235" s="2">
        <v>247500</v>
      </c>
      <c r="CS235" s="2">
        <v>182400</v>
      </c>
      <c r="CT235" s="2">
        <v>349700</v>
      </c>
      <c r="CU235" s="2">
        <v>194700</v>
      </c>
      <c r="CV235" s="2">
        <v>110000</v>
      </c>
      <c r="CW235" s="2">
        <v>95500</v>
      </c>
      <c r="CX235" s="2">
        <v>154400</v>
      </c>
      <c r="CY235" s="2">
        <v>119100</v>
      </c>
      <c r="CZ235" s="2">
        <v>185800</v>
      </c>
      <c r="DA235" s="2">
        <v>207900</v>
      </c>
      <c r="DB235" s="2">
        <v>248900</v>
      </c>
      <c r="DC235" s="2">
        <v>518700</v>
      </c>
      <c r="DD235" s="2">
        <v>215500</v>
      </c>
      <c r="DE235" s="2">
        <v>333800</v>
      </c>
      <c r="DF235" s="2">
        <v>766400</v>
      </c>
      <c r="DG235" s="2">
        <v>417300</v>
      </c>
      <c r="DH235" s="2">
        <v>435200</v>
      </c>
      <c r="DI235" s="2">
        <v>289900</v>
      </c>
      <c r="DJ235" s="2">
        <v>227500</v>
      </c>
      <c r="DK235" s="2">
        <v>261300</v>
      </c>
      <c r="DL235" s="2">
        <v>237200</v>
      </c>
      <c r="DM235" s="2">
        <v>320100</v>
      </c>
      <c r="DN235" s="2">
        <v>558300</v>
      </c>
      <c r="DO235" s="2">
        <v>575500</v>
      </c>
      <c r="DP235" s="2">
        <v>838200</v>
      </c>
      <c r="DQ235" s="2">
        <v>902100</v>
      </c>
      <c r="DR235" s="2">
        <v>441600</v>
      </c>
      <c r="DS235" s="2">
        <v>459400</v>
      </c>
      <c r="DT235" s="2">
        <v>493200</v>
      </c>
      <c r="DU235" s="2">
        <v>296300</v>
      </c>
      <c r="DV235" s="2">
        <v>613300</v>
      </c>
      <c r="DW235" s="2">
        <v>208500</v>
      </c>
      <c r="DX235" s="2">
        <v>259600</v>
      </c>
      <c r="DY235" s="2">
        <v>166200</v>
      </c>
      <c r="DZ235" s="2">
        <v>432000</v>
      </c>
      <c r="EA235" s="2">
        <v>332200</v>
      </c>
      <c r="EB235" s="2">
        <v>629900</v>
      </c>
      <c r="EC235" s="2">
        <v>492500</v>
      </c>
      <c r="ED235" s="2">
        <v>375700</v>
      </c>
      <c r="EE235" s="2">
        <v>779400</v>
      </c>
      <c r="EF235" s="2">
        <v>650100</v>
      </c>
      <c r="EG235" s="2">
        <v>608600</v>
      </c>
      <c r="EH235" s="2">
        <v>841100</v>
      </c>
      <c r="EI235" s="2">
        <v>2045800</v>
      </c>
      <c r="EJ235" s="2">
        <v>3361500</v>
      </c>
      <c r="EK235" s="2">
        <v>667700</v>
      </c>
      <c r="EL235" s="2">
        <v>637700</v>
      </c>
      <c r="EM235" s="2">
        <v>192800</v>
      </c>
      <c r="EN235" s="2">
        <v>294300</v>
      </c>
      <c r="EO235" s="2">
        <v>291000</v>
      </c>
      <c r="EP235" s="2">
        <v>725600</v>
      </c>
      <c r="EQ235" s="2">
        <v>1322400</v>
      </c>
      <c r="ER235" s="2">
        <v>153800</v>
      </c>
      <c r="ES235" s="2">
        <v>291500</v>
      </c>
      <c r="ET235" s="2">
        <v>206500</v>
      </c>
      <c r="EU235" s="2">
        <v>776600</v>
      </c>
      <c r="EV235" s="2">
        <v>736500</v>
      </c>
      <c r="EW235" s="2">
        <v>303600</v>
      </c>
      <c r="EX235" s="2">
        <v>159300</v>
      </c>
      <c r="EY235" s="2">
        <v>163600</v>
      </c>
      <c r="EZ235" s="2">
        <v>130500</v>
      </c>
      <c r="FA235" s="2">
        <v>109200</v>
      </c>
      <c r="FB235" s="2">
        <v>209000</v>
      </c>
      <c r="FC235" s="2">
        <v>105900</v>
      </c>
      <c r="FD235" s="2">
        <v>115200</v>
      </c>
      <c r="FE235" s="2">
        <v>117300</v>
      </c>
      <c r="FF235" s="2">
        <v>98400</v>
      </c>
      <c r="FG235" s="2">
        <v>194300</v>
      </c>
      <c r="FH235" s="2">
        <v>100700</v>
      </c>
      <c r="FI235" s="2">
        <v>201400</v>
      </c>
      <c r="FJ235" s="2">
        <v>194700</v>
      </c>
      <c r="FK235" s="2">
        <v>325300</v>
      </c>
      <c r="FL235" s="2">
        <v>188800</v>
      </c>
      <c r="FM235" s="2">
        <v>261900</v>
      </c>
      <c r="FN235" s="2">
        <v>113900</v>
      </c>
      <c r="FO235" s="2">
        <v>121800</v>
      </c>
      <c r="FP235" s="2">
        <v>181300</v>
      </c>
      <c r="FQ235" s="2">
        <v>155500</v>
      </c>
      <c r="FR235" s="2">
        <v>134200</v>
      </c>
      <c r="FS235" s="2">
        <v>141600</v>
      </c>
      <c r="FT235" s="2">
        <v>95600</v>
      </c>
      <c r="FU235" s="2">
        <v>115100</v>
      </c>
      <c r="FV235" s="2">
        <v>275500</v>
      </c>
      <c r="FW235" s="2">
        <v>270000</v>
      </c>
      <c r="FX235" s="2">
        <v>393900</v>
      </c>
      <c r="FY235" s="2">
        <v>131800</v>
      </c>
      <c r="FZ235" s="2">
        <v>115200</v>
      </c>
      <c r="GA235" s="2">
        <v>223300</v>
      </c>
      <c r="GB235" s="2">
        <v>68700</v>
      </c>
      <c r="GC235" s="2">
        <v>84600</v>
      </c>
      <c r="GD235" s="2">
        <v>105800</v>
      </c>
      <c r="GE235" s="2">
        <v>87000</v>
      </c>
      <c r="GF235" s="2">
        <v>184100</v>
      </c>
      <c r="GG235" s="2">
        <v>90900</v>
      </c>
      <c r="GH235" s="2">
        <v>89600</v>
      </c>
      <c r="GI235" s="2">
        <v>127400</v>
      </c>
      <c r="GJ235" s="2">
        <v>127700</v>
      </c>
      <c r="GK235" s="2">
        <v>132700</v>
      </c>
      <c r="GL235" s="2">
        <v>124700</v>
      </c>
      <c r="GM235" s="2">
        <v>49500</v>
      </c>
      <c r="GN235" s="2">
        <v>53700</v>
      </c>
      <c r="GO235" s="2">
        <v>140000</v>
      </c>
      <c r="GP235" s="2">
        <v>164200</v>
      </c>
      <c r="GQ235" s="2">
        <v>81400</v>
      </c>
      <c r="GR235" s="2">
        <v>125000</v>
      </c>
      <c r="GS235" s="2">
        <v>98000</v>
      </c>
      <c r="GT235" s="2">
        <v>78000</v>
      </c>
      <c r="GU235" s="2">
        <v>351100</v>
      </c>
      <c r="GV235" s="2">
        <v>281500</v>
      </c>
      <c r="GW235" s="2">
        <v>155800</v>
      </c>
      <c r="GX235" s="2">
        <v>207500</v>
      </c>
      <c r="GY235" s="2">
        <v>644800</v>
      </c>
      <c r="GZ235" s="2">
        <v>1197300</v>
      </c>
      <c r="HA235" s="2">
        <v>491800</v>
      </c>
      <c r="HB235" s="2">
        <v>603400</v>
      </c>
      <c r="HC235" s="2">
        <v>553800</v>
      </c>
      <c r="HD235" s="2">
        <v>872500</v>
      </c>
      <c r="HE235" s="2">
        <v>173200</v>
      </c>
      <c r="HF235" s="2">
        <v>326800</v>
      </c>
      <c r="HG235" s="2">
        <v>463400</v>
      </c>
      <c r="HH235" s="2">
        <v>791900</v>
      </c>
      <c r="HI235" s="2">
        <v>1171500</v>
      </c>
      <c r="HJ235" s="2">
        <v>272800</v>
      </c>
      <c r="HK235" s="2">
        <v>228900</v>
      </c>
      <c r="HL235" s="2">
        <v>188200</v>
      </c>
      <c r="HM235" s="2">
        <v>243900</v>
      </c>
      <c r="HN235" s="2">
        <v>693600</v>
      </c>
      <c r="HO235" s="2">
        <v>182400</v>
      </c>
      <c r="HP235" s="2">
        <v>319800</v>
      </c>
      <c r="HQ235" s="2">
        <v>638900</v>
      </c>
      <c r="HR235" s="2">
        <v>1297800</v>
      </c>
      <c r="HS235" s="2">
        <v>396500</v>
      </c>
      <c r="HT235" s="2">
        <v>80800</v>
      </c>
      <c r="HU235" s="2">
        <v>220900</v>
      </c>
      <c r="HV235" s="2">
        <v>156700</v>
      </c>
      <c r="HW235" s="2">
        <v>91500</v>
      </c>
      <c r="HX235" s="2">
        <v>65300</v>
      </c>
      <c r="HY235" s="2">
        <v>71900</v>
      </c>
      <c r="HZ235" s="2">
        <v>77900</v>
      </c>
      <c r="IA235" s="2">
        <v>134000</v>
      </c>
      <c r="IB235" s="2">
        <v>171400</v>
      </c>
      <c r="IC235" s="2">
        <v>136800</v>
      </c>
      <c r="ID235" s="2">
        <v>103900</v>
      </c>
      <c r="IE235" s="2">
        <v>86200</v>
      </c>
      <c r="IF235" s="2">
        <v>113200</v>
      </c>
      <c r="IG235" s="2">
        <v>94900</v>
      </c>
      <c r="IH235" s="2">
        <v>60100</v>
      </c>
      <c r="II235" s="2">
        <v>108400</v>
      </c>
      <c r="IJ235" s="2">
        <v>101800</v>
      </c>
      <c r="IK235" s="2">
        <v>391200</v>
      </c>
      <c r="IL235" s="2">
        <v>147000</v>
      </c>
      <c r="IM235" s="2">
        <v>139500</v>
      </c>
      <c r="IN235" s="2">
        <v>109500</v>
      </c>
      <c r="IO235" s="2">
        <v>105100</v>
      </c>
      <c r="IP235" s="2">
        <v>81000</v>
      </c>
      <c r="IQ235" s="2">
        <v>66600</v>
      </c>
      <c r="IR235" s="2">
        <v>84500</v>
      </c>
      <c r="IS235" s="2">
        <v>77800</v>
      </c>
      <c r="IT235" s="2">
        <v>80800</v>
      </c>
    </row>
    <row r="236" spans="1:254">
      <c r="A236" s="391" t="s">
        <v>449</v>
      </c>
      <c r="B236" s="1" t="inlineStr">
        <is>
          <t>スクロール</t>
        </is>
      </c>
      <c r="C236" s="1">
        <v>162200</v>
      </c>
      <c r="D236" s="79">
        <v>-68200</v>
      </c>
      <c r="E236" s="2">
        <v>230400</v>
      </c>
      <c r="F236" s="2">
        <v>253700</v>
      </c>
      <c r="G236" s="2">
        <v>461100</v>
      </c>
      <c r="H236" s="2">
        <v>637800</v>
      </c>
      <c r="I236" s="2">
        <v>223700</v>
      </c>
      <c r="J236" s="2">
        <v>169400</v>
      </c>
      <c r="K236" s="2">
        <v>155000</v>
      </c>
      <c r="L236" s="2">
        <v>84400</v>
      </c>
      <c r="M236" s="2">
        <v>138500</v>
      </c>
      <c r="N236" s="2">
        <v>178700</v>
      </c>
      <c r="O236" s="2">
        <v>114500</v>
      </c>
      <c r="P236" s="2">
        <v>160200</v>
      </c>
      <c r="Q236" s="2">
        <v>120300</v>
      </c>
      <c r="R236" s="2">
        <v>166400</v>
      </c>
      <c r="S236" s="2">
        <v>111600</v>
      </c>
      <c r="T236" s="2">
        <v>131100</v>
      </c>
      <c r="U236" s="2">
        <v>129700</v>
      </c>
      <c r="V236" s="2">
        <v>193400</v>
      </c>
      <c r="W236" s="2">
        <v>124100</v>
      </c>
      <c r="X236" s="2">
        <v>164600</v>
      </c>
      <c r="Y236" s="2">
        <v>160700</v>
      </c>
      <c r="Z236" s="2">
        <v>123800</v>
      </c>
      <c r="AA236" s="2">
        <v>188200</v>
      </c>
      <c r="AB236" s="2">
        <v>293600</v>
      </c>
      <c r="AC236" s="2">
        <v>142500</v>
      </c>
      <c r="AD236" s="2">
        <v>215200</v>
      </c>
      <c r="AE236" s="2">
        <v>196100</v>
      </c>
      <c r="AF236" s="2">
        <v>167400</v>
      </c>
      <c r="AG236" s="2">
        <v>97700</v>
      </c>
      <c r="AH236" s="2">
        <v>132100</v>
      </c>
      <c r="AI236" s="2">
        <v>146100</v>
      </c>
      <c r="AJ236" s="2">
        <v>160700</v>
      </c>
      <c r="AK236" s="2">
        <v>156300</v>
      </c>
      <c r="AL236" s="2">
        <v>145900</v>
      </c>
      <c r="AM236" s="2">
        <v>196800</v>
      </c>
      <c r="AN236" s="2">
        <v>199300</v>
      </c>
      <c r="AO236" s="2">
        <v>216400</v>
      </c>
      <c r="AP236" s="2">
        <v>162800</v>
      </c>
      <c r="AQ236" s="2">
        <v>222700</v>
      </c>
      <c r="AR236" s="2">
        <v>168300</v>
      </c>
      <c r="AS236" s="2">
        <v>288200</v>
      </c>
      <c r="AT236" s="2">
        <v>310500</v>
      </c>
      <c r="AU236" s="2">
        <v>217500</v>
      </c>
      <c r="AV236" s="2">
        <v>152600</v>
      </c>
      <c r="AW236" s="2">
        <v>180300</v>
      </c>
      <c r="AX236" s="2">
        <v>203800</v>
      </c>
      <c r="AY236" s="2">
        <v>297000</v>
      </c>
      <c r="AZ236" s="2">
        <v>327700</v>
      </c>
      <c r="BA236" s="2">
        <v>267400</v>
      </c>
      <c r="BB236" s="2">
        <v>198700</v>
      </c>
      <c r="BC236" s="2">
        <v>172800</v>
      </c>
      <c r="BD236" s="2">
        <v>135100</v>
      </c>
      <c r="BE236" s="2">
        <v>199100</v>
      </c>
      <c r="BF236" s="2">
        <v>135600</v>
      </c>
      <c r="BG236" s="2">
        <v>187200</v>
      </c>
      <c r="BH236" s="2">
        <v>318400</v>
      </c>
      <c r="BI236" s="2">
        <v>285900</v>
      </c>
      <c r="BJ236" s="2">
        <v>402300</v>
      </c>
      <c r="BK236" s="2">
        <v>337000</v>
      </c>
      <c r="BL236" s="2">
        <v>263000</v>
      </c>
      <c r="BM236" s="2">
        <v>425400</v>
      </c>
      <c r="BN236" s="2">
        <v>677500</v>
      </c>
      <c r="BO236" s="2">
        <v>1515500</v>
      </c>
      <c r="BP236" s="2">
        <v>106100</v>
      </c>
      <c r="BQ236" s="2">
        <v>182500</v>
      </c>
      <c r="BR236" s="2">
        <v>150600</v>
      </c>
      <c r="BS236" s="2">
        <v>96900</v>
      </c>
      <c r="BT236" s="2">
        <v>135500</v>
      </c>
      <c r="BU236" s="2">
        <v>75700</v>
      </c>
      <c r="BV236" s="2">
        <v>72600</v>
      </c>
      <c r="BW236" s="2">
        <v>76800</v>
      </c>
      <c r="BX236" s="2">
        <v>70100</v>
      </c>
      <c r="BY236" s="2">
        <v>78800</v>
      </c>
      <c r="BZ236" s="2">
        <v>64800</v>
      </c>
      <c r="CA236" s="2">
        <v>66100</v>
      </c>
      <c r="CB236" s="2">
        <v>105100</v>
      </c>
      <c r="CC236" s="2">
        <v>102300</v>
      </c>
      <c r="CD236" s="2">
        <v>88800</v>
      </c>
      <c r="CE236" s="2">
        <v>82100</v>
      </c>
      <c r="CF236" s="2">
        <v>109200</v>
      </c>
      <c r="CG236" s="2">
        <v>84300</v>
      </c>
      <c r="CH236" s="2">
        <v>79400</v>
      </c>
      <c r="CI236" s="2">
        <v>49600</v>
      </c>
      <c r="CJ236" s="2">
        <v>51900</v>
      </c>
      <c r="CK236" s="2">
        <v>70100</v>
      </c>
      <c r="CL236" s="2">
        <v>89300</v>
      </c>
      <c r="CM236" s="2">
        <v>96300</v>
      </c>
      <c r="CN236" s="2">
        <v>132300</v>
      </c>
      <c r="CO236" s="2">
        <v>327200</v>
      </c>
      <c r="CP236" s="2">
        <v>457100</v>
      </c>
      <c r="CQ236" s="2">
        <v>215400</v>
      </c>
      <c r="CR236" s="2">
        <v>175600</v>
      </c>
      <c r="CS236" s="2">
        <v>140200</v>
      </c>
      <c r="CT236" s="2">
        <v>239900</v>
      </c>
      <c r="CU236" s="2">
        <v>159400</v>
      </c>
      <c r="CV236" s="2">
        <v>83800</v>
      </c>
      <c r="CW236" s="2">
        <v>105700</v>
      </c>
      <c r="CX236" s="2">
        <v>111800</v>
      </c>
      <c r="CY236" s="2">
        <v>171000</v>
      </c>
      <c r="CZ236" s="2">
        <v>156800</v>
      </c>
      <c r="DA236" s="2">
        <v>98700</v>
      </c>
      <c r="DB236" s="2">
        <v>134800</v>
      </c>
      <c r="DC236" s="2">
        <v>216400</v>
      </c>
      <c r="DD236" s="2">
        <v>122900</v>
      </c>
      <c r="DE236" s="2">
        <v>130200</v>
      </c>
      <c r="DF236" s="2">
        <v>197400</v>
      </c>
      <c r="DG236" s="2">
        <v>160900</v>
      </c>
      <c r="DH236" s="2">
        <v>155800</v>
      </c>
      <c r="DI236" s="2">
        <v>112200</v>
      </c>
      <c r="DJ236" s="2">
        <v>93700</v>
      </c>
      <c r="DK236" s="2">
        <v>102200</v>
      </c>
      <c r="DL236" s="2">
        <v>74400</v>
      </c>
      <c r="DM236" s="2">
        <v>78900</v>
      </c>
      <c r="DN236" s="2">
        <v>76500</v>
      </c>
      <c r="DO236" s="2">
        <v>65300</v>
      </c>
      <c r="DP236" s="2">
        <v>82800</v>
      </c>
      <c r="DQ236" s="2">
        <v>70500</v>
      </c>
      <c r="DR236" s="2">
        <v>106000</v>
      </c>
      <c r="DS236" s="2">
        <v>128500</v>
      </c>
      <c r="DT236" s="2">
        <v>91200</v>
      </c>
      <c r="DU236" s="2">
        <v>99000</v>
      </c>
      <c r="DV236" s="2">
        <v>77300</v>
      </c>
      <c r="DW236" s="2">
        <v>87400</v>
      </c>
      <c r="DX236" s="2">
        <v>112300</v>
      </c>
      <c r="DY236" s="2">
        <v>129900</v>
      </c>
      <c r="DZ236" s="2">
        <v>269500</v>
      </c>
      <c r="EA236" s="2">
        <v>101500</v>
      </c>
      <c r="EB236" s="2">
        <v>140300</v>
      </c>
      <c r="EC236" s="2">
        <v>126100</v>
      </c>
      <c r="ED236" s="2">
        <v>121500</v>
      </c>
      <c r="EE236" s="2">
        <v>122300</v>
      </c>
      <c r="EF236" s="2">
        <v>72800</v>
      </c>
      <c r="EG236" s="2">
        <v>105400</v>
      </c>
      <c r="EH236" s="2">
        <v>223800</v>
      </c>
      <c r="EI236" s="2">
        <v>121800</v>
      </c>
      <c r="EJ236" s="2">
        <v>84000</v>
      </c>
      <c r="EK236" s="2">
        <v>106200</v>
      </c>
      <c r="EL236" s="2">
        <v>118500</v>
      </c>
      <c r="EM236" s="2">
        <v>95700</v>
      </c>
      <c r="EN236" s="2">
        <v>120700</v>
      </c>
      <c r="EO236" s="2">
        <v>133500</v>
      </c>
      <c r="EP236" s="2">
        <v>104300</v>
      </c>
      <c r="EQ236" s="2">
        <v>109600</v>
      </c>
      <c r="ER236" s="2">
        <v>169300</v>
      </c>
      <c r="ES236" s="2">
        <v>177200</v>
      </c>
      <c r="ET236" s="2">
        <v>95300</v>
      </c>
      <c r="EU236" s="2">
        <v>147500</v>
      </c>
      <c r="EV236" s="2">
        <v>98800</v>
      </c>
      <c r="EW236" s="2">
        <v>88100</v>
      </c>
      <c r="EX236" s="2">
        <v>76300</v>
      </c>
      <c r="EY236" s="2">
        <v>95500</v>
      </c>
      <c r="EZ236" s="2">
        <v>99000</v>
      </c>
      <c r="FA236" s="2">
        <v>106200</v>
      </c>
      <c r="FB236" s="2">
        <v>69700</v>
      </c>
      <c r="FC236" s="2">
        <v>56400</v>
      </c>
      <c r="FD236" s="2">
        <v>80900</v>
      </c>
      <c r="FE236" s="2">
        <v>120800</v>
      </c>
      <c r="FF236" s="2">
        <v>112300</v>
      </c>
      <c r="FG236" s="2">
        <v>91600</v>
      </c>
      <c r="FH236" s="2">
        <v>138300</v>
      </c>
      <c r="FI236" s="2">
        <v>68500</v>
      </c>
      <c r="FJ236" s="2">
        <v>125700</v>
      </c>
      <c r="FK236" s="2">
        <v>61900</v>
      </c>
      <c r="FL236" s="2">
        <v>92200</v>
      </c>
      <c r="FM236" s="2">
        <v>143800</v>
      </c>
      <c r="FN236" s="2">
        <v>164600</v>
      </c>
      <c r="FO236" s="2">
        <v>111100</v>
      </c>
      <c r="FP236" s="2">
        <v>73600</v>
      </c>
      <c r="FQ236" s="2">
        <v>46600</v>
      </c>
      <c r="FR236" s="2">
        <v>71900</v>
      </c>
      <c r="FS236" s="2">
        <v>112700</v>
      </c>
      <c r="FT236" s="2">
        <v>165300</v>
      </c>
      <c r="FU236" s="2">
        <v>157200</v>
      </c>
      <c r="FV236" s="2">
        <v>125100</v>
      </c>
      <c r="FW236" s="2">
        <v>153900</v>
      </c>
      <c r="FX236" s="2">
        <v>88600</v>
      </c>
      <c r="FY236" s="2">
        <v>74600</v>
      </c>
      <c r="FZ236" s="2">
        <v>56000</v>
      </c>
      <c r="GA236" s="2">
        <v>81700</v>
      </c>
      <c r="GB236" s="2">
        <v>168300</v>
      </c>
      <c r="GC236" s="2">
        <v>183500</v>
      </c>
      <c r="GD236" s="2">
        <v>259800</v>
      </c>
      <c r="GE236" s="2">
        <v>271500</v>
      </c>
      <c r="GF236" s="2">
        <v>217900</v>
      </c>
      <c r="GG236" s="2">
        <v>367000</v>
      </c>
      <c r="GH236" s="2">
        <v>120800</v>
      </c>
      <c r="GI236" s="2">
        <v>458000</v>
      </c>
      <c r="GJ236" s="2">
        <v>113000</v>
      </c>
      <c r="GK236" s="2">
        <v>60200</v>
      </c>
      <c r="GL236" s="2">
        <v>78600</v>
      </c>
      <c r="GM236" s="2">
        <v>66600</v>
      </c>
      <c r="GN236" s="2">
        <v>76300</v>
      </c>
      <c r="GO236" s="2">
        <v>135100</v>
      </c>
      <c r="GP236" s="2">
        <v>55700</v>
      </c>
      <c r="GQ236" s="2">
        <v>69100</v>
      </c>
      <c r="GR236" s="2">
        <v>54900</v>
      </c>
      <c r="GS236" s="2">
        <v>58400</v>
      </c>
      <c r="GT236" s="2">
        <v>56600</v>
      </c>
      <c r="GU236" s="2">
        <v>93500</v>
      </c>
      <c r="GV236" s="2">
        <v>77300</v>
      </c>
      <c r="GW236" s="2">
        <v>84300</v>
      </c>
      <c r="GX236" s="2">
        <v>70100</v>
      </c>
      <c r="GY236" s="2">
        <v>54700</v>
      </c>
      <c r="GZ236" s="2">
        <v>105800</v>
      </c>
      <c r="HA236" s="2">
        <v>56600</v>
      </c>
      <c r="HB236" s="2">
        <v>103200</v>
      </c>
      <c r="HC236" s="2">
        <v>150900</v>
      </c>
      <c r="HD236" s="2">
        <v>101600</v>
      </c>
      <c r="HE236" s="2">
        <v>132200</v>
      </c>
      <c r="HF236" s="2">
        <v>145300</v>
      </c>
      <c r="HG236" s="2">
        <v>78600</v>
      </c>
      <c r="HH236" s="2">
        <v>154500</v>
      </c>
      <c r="HI236" s="2">
        <v>137700</v>
      </c>
      <c r="HJ236" s="2">
        <v>98100</v>
      </c>
      <c r="HK236" s="2">
        <v>78000</v>
      </c>
      <c r="HL236" s="2">
        <v>83300</v>
      </c>
      <c r="HM236" s="2">
        <v>107600</v>
      </c>
      <c r="HN236" s="2">
        <v>114700</v>
      </c>
      <c r="HO236" s="2">
        <v>116000</v>
      </c>
      <c r="HP236" s="2">
        <v>107800</v>
      </c>
      <c r="HQ236" s="2">
        <v>140600</v>
      </c>
      <c r="HR236" s="2">
        <v>101300</v>
      </c>
      <c r="HS236" s="2">
        <v>111300</v>
      </c>
      <c r="HT236" s="2">
        <v>61000</v>
      </c>
      <c r="HU236" s="2">
        <v>89900</v>
      </c>
      <c r="HV236" s="2">
        <v>175600</v>
      </c>
      <c r="HW236" s="2">
        <v>167800</v>
      </c>
      <c r="HX236" s="2">
        <v>93400</v>
      </c>
      <c r="HY236" s="2">
        <v>92200</v>
      </c>
      <c r="HZ236" s="2">
        <v>93100</v>
      </c>
      <c r="IA236" s="2">
        <v>74800</v>
      </c>
      <c r="IB236" s="2">
        <v>102100</v>
      </c>
      <c r="IC236" s="2">
        <v>62000</v>
      </c>
      <c r="ID236" s="2">
        <v>93000</v>
      </c>
      <c r="IE236" s="2">
        <v>101500</v>
      </c>
      <c r="IF236" s="2">
        <v>179100</v>
      </c>
      <c r="IG236" s="2">
        <v>98600</v>
      </c>
      <c r="IH236" s="2">
        <v>83100</v>
      </c>
      <c r="II236" s="2">
        <v>70800</v>
      </c>
      <c r="IJ236" s="2">
        <v>120000</v>
      </c>
      <c r="IK236" s="2">
        <v>109000</v>
      </c>
      <c r="IL236" s="2">
        <v>63600</v>
      </c>
      <c r="IM236" s="2">
        <v>90200</v>
      </c>
      <c r="IN236" s="2">
        <v>90800</v>
      </c>
      <c r="IO236" s="2">
        <v>99500</v>
      </c>
      <c r="IP236" s="2">
        <v>131800</v>
      </c>
      <c r="IQ236" s="2">
        <v>411100</v>
      </c>
      <c r="IR236" s="2">
        <v>111000</v>
      </c>
      <c r="IS236" s="2">
        <v>117400</v>
      </c>
      <c r="IT236" s="2">
        <v>50400</v>
      </c>
    </row>
    <row r="237" spans="1:254">
      <c r="A237" s="391" t="s">
        <v>450</v>
      </c>
      <c r="B237" s="1" t="inlineStr">
        <is>
          <t>デジタルアーツ</t>
        </is>
      </c>
      <c r="C237" s="1">
        <v>119200</v>
      </c>
      <c r="D237" s="79">
        <v>-136800</v>
      </c>
      <c r="E237" s="2">
        <v>256000</v>
      </c>
      <c r="F237" s="2">
        <v>175900</v>
      </c>
      <c r="G237" s="2">
        <v>355100</v>
      </c>
      <c r="H237" s="2">
        <v>313200</v>
      </c>
      <c r="I237" s="2">
        <v>127400</v>
      </c>
      <c r="J237" s="2">
        <v>123700</v>
      </c>
      <c r="K237" s="2">
        <v>157300</v>
      </c>
      <c r="L237" s="2">
        <v>130700</v>
      </c>
      <c r="M237" s="2">
        <v>108200</v>
      </c>
      <c r="N237" s="2">
        <v>156600</v>
      </c>
      <c r="O237" s="2">
        <v>91600</v>
      </c>
      <c r="P237" s="2">
        <v>210000</v>
      </c>
      <c r="Q237" s="2">
        <v>134100</v>
      </c>
      <c r="R237" s="2">
        <v>957900</v>
      </c>
      <c r="S237" s="2">
        <v>144700</v>
      </c>
      <c r="T237" s="2">
        <v>129400</v>
      </c>
      <c r="U237" s="2">
        <v>134400</v>
      </c>
      <c r="V237" s="2">
        <v>152400</v>
      </c>
      <c r="W237" s="2">
        <v>102800</v>
      </c>
      <c r="X237" s="2">
        <v>81700</v>
      </c>
      <c r="Y237" s="2">
        <v>96900</v>
      </c>
      <c r="Z237" s="2">
        <v>97800</v>
      </c>
      <c r="AA237" s="2">
        <v>83500</v>
      </c>
      <c r="AB237" s="2">
        <v>116000</v>
      </c>
      <c r="AC237" s="2">
        <v>139100</v>
      </c>
      <c r="AD237" s="2">
        <v>119000</v>
      </c>
      <c r="AE237" s="2">
        <v>103000</v>
      </c>
      <c r="AF237" s="2">
        <v>156700</v>
      </c>
      <c r="AG237" s="2">
        <v>148200</v>
      </c>
      <c r="AH237" s="2">
        <v>120800</v>
      </c>
      <c r="AI237" s="2">
        <v>163400</v>
      </c>
      <c r="AJ237" s="2">
        <v>125400</v>
      </c>
      <c r="AK237" s="2">
        <v>177700</v>
      </c>
      <c r="AL237" s="2">
        <v>324800</v>
      </c>
      <c r="AM237" s="2">
        <v>126000</v>
      </c>
      <c r="AN237" s="2">
        <v>139200</v>
      </c>
      <c r="AO237" s="2">
        <v>143900</v>
      </c>
      <c r="AP237" s="2">
        <v>151000</v>
      </c>
      <c r="AQ237" s="2">
        <v>206000</v>
      </c>
      <c r="AR237" s="2">
        <v>136600</v>
      </c>
      <c r="AS237" s="2">
        <v>195000</v>
      </c>
      <c r="AT237" s="2">
        <v>182900</v>
      </c>
      <c r="AU237" s="2">
        <v>168400</v>
      </c>
      <c r="AV237" s="2">
        <v>190300</v>
      </c>
      <c r="AW237" s="2">
        <v>177400</v>
      </c>
      <c r="AX237" s="2">
        <v>357900</v>
      </c>
      <c r="AY237" s="2">
        <v>362100</v>
      </c>
      <c r="AZ237" s="2">
        <v>194300</v>
      </c>
      <c r="BA237" s="2">
        <v>564300</v>
      </c>
      <c r="BB237" s="2">
        <v>196100</v>
      </c>
      <c r="BC237" s="2">
        <v>176100</v>
      </c>
      <c r="BD237" s="2">
        <v>140100</v>
      </c>
      <c r="BE237" s="2">
        <v>165900</v>
      </c>
      <c r="BF237" s="2">
        <v>234000</v>
      </c>
      <c r="BG237" s="2">
        <v>159400</v>
      </c>
      <c r="BH237" s="2">
        <v>201000</v>
      </c>
      <c r="BI237" s="2">
        <v>260000</v>
      </c>
      <c r="BJ237" s="2">
        <v>345800</v>
      </c>
      <c r="BK237" s="2">
        <v>376800</v>
      </c>
      <c r="BL237" s="2">
        <v>306200</v>
      </c>
      <c r="BM237" s="2">
        <v>343500</v>
      </c>
      <c r="BN237" s="2">
        <v>620400</v>
      </c>
      <c r="BO237" s="2">
        <v>1083200</v>
      </c>
      <c r="BP237" s="2">
        <v>61200</v>
      </c>
      <c r="BQ237" s="2">
        <v>317100</v>
      </c>
      <c r="BR237" s="2">
        <v>94100</v>
      </c>
      <c r="BS237" s="2">
        <v>98300</v>
      </c>
      <c r="BT237" s="2">
        <v>73700</v>
      </c>
      <c r="BU237" s="2">
        <v>158400</v>
      </c>
      <c r="BV237" s="2">
        <v>84400</v>
      </c>
      <c r="BW237" s="2">
        <v>146700</v>
      </c>
      <c r="BX237" s="2">
        <v>141200</v>
      </c>
      <c r="BY237" s="2">
        <v>90800</v>
      </c>
      <c r="BZ237" s="2">
        <v>146800</v>
      </c>
      <c r="CA237" s="2">
        <v>157700</v>
      </c>
      <c r="CB237" s="2">
        <v>113100</v>
      </c>
      <c r="CC237" s="2">
        <v>85500</v>
      </c>
      <c r="CD237" s="2">
        <v>90200</v>
      </c>
      <c r="CE237" s="2">
        <v>106500</v>
      </c>
      <c r="CF237" s="2">
        <v>107900</v>
      </c>
      <c r="CG237" s="2">
        <v>71300</v>
      </c>
      <c r="CH237" s="2">
        <v>108500</v>
      </c>
      <c r="CI237" s="2">
        <v>45700</v>
      </c>
      <c r="CJ237" s="2">
        <v>71100</v>
      </c>
      <c r="CK237" s="2">
        <v>50400</v>
      </c>
      <c r="CL237" s="2">
        <v>115500</v>
      </c>
      <c r="CM237" s="2">
        <v>85200</v>
      </c>
      <c r="CN237" s="2">
        <v>86100</v>
      </c>
      <c r="CO237" s="2">
        <v>148200</v>
      </c>
      <c r="CP237" s="2">
        <v>110100</v>
      </c>
      <c r="CQ237" s="2">
        <v>103800</v>
      </c>
      <c r="CR237" s="2">
        <v>110200</v>
      </c>
      <c r="CS237" s="2">
        <v>87300</v>
      </c>
      <c r="CT237" s="2">
        <v>137000</v>
      </c>
      <c r="CU237" s="2">
        <v>69400</v>
      </c>
      <c r="CV237" s="2">
        <v>54200</v>
      </c>
      <c r="CW237" s="2">
        <v>51000</v>
      </c>
      <c r="CX237" s="2">
        <v>64500</v>
      </c>
      <c r="CY237" s="2">
        <v>124600</v>
      </c>
      <c r="CZ237" s="2">
        <v>204000</v>
      </c>
      <c r="DA237" s="2">
        <v>142500</v>
      </c>
      <c r="DB237" s="2">
        <v>188900</v>
      </c>
      <c r="DC237" s="2">
        <v>141000</v>
      </c>
      <c r="DD237" s="2">
        <v>135400</v>
      </c>
      <c r="DE237" s="2">
        <v>93800</v>
      </c>
      <c r="DF237" s="2">
        <v>159800</v>
      </c>
      <c r="DG237" s="2">
        <v>180400</v>
      </c>
      <c r="DH237" s="2">
        <v>165400</v>
      </c>
      <c r="DI237" s="2">
        <v>130400</v>
      </c>
      <c r="DJ237" s="2">
        <v>182200</v>
      </c>
      <c r="DK237" s="2">
        <v>170700</v>
      </c>
      <c r="DL237" s="2">
        <v>232300</v>
      </c>
      <c r="DM237" s="2">
        <v>139700</v>
      </c>
      <c r="DN237" s="2">
        <v>202900</v>
      </c>
      <c r="DO237" s="2">
        <v>172600</v>
      </c>
      <c r="DP237" s="2">
        <v>123200</v>
      </c>
      <c r="DQ237" s="2">
        <v>79200</v>
      </c>
      <c r="DR237" s="2">
        <v>115100</v>
      </c>
      <c r="DS237" s="2">
        <v>127000</v>
      </c>
      <c r="DT237" s="2">
        <v>195000</v>
      </c>
      <c r="DU237" s="2">
        <v>192800</v>
      </c>
      <c r="DV237" s="2">
        <v>204300</v>
      </c>
      <c r="DW237" s="2">
        <v>179500</v>
      </c>
      <c r="DX237" s="2">
        <v>218000</v>
      </c>
      <c r="DY237" s="2">
        <v>120800</v>
      </c>
      <c r="DZ237" s="2">
        <v>242700</v>
      </c>
      <c r="EA237" s="2">
        <v>142800</v>
      </c>
      <c r="EB237" s="2">
        <v>86400</v>
      </c>
      <c r="EC237" s="2">
        <v>68300</v>
      </c>
      <c r="ED237" s="2">
        <v>102400</v>
      </c>
      <c r="EE237" s="2">
        <v>106700</v>
      </c>
      <c r="EF237" s="2">
        <v>164400</v>
      </c>
      <c r="EG237" s="2">
        <v>131700</v>
      </c>
      <c r="EH237" s="2">
        <v>101200</v>
      </c>
      <c r="EI237" s="2">
        <v>84900</v>
      </c>
      <c r="EJ237" s="2">
        <v>96900</v>
      </c>
      <c r="EK237" s="2">
        <v>165800</v>
      </c>
      <c r="EL237" s="2">
        <v>75400</v>
      </c>
      <c r="EM237" s="2">
        <v>111000</v>
      </c>
      <c r="EN237" s="2">
        <v>78000</v>
      </c>
      <c r="EO237" s="2">
        <v>90900</v>
      </c>
      <c r="EP237" s="2">
        <v>80000</v>
      </c>
      <c r="EQ237" s="2">
        <v>70500</v>
      </c>
      <c r="ER237" s="2">
        <v>122900</v>
      </c>
      <c r="ES237" s="2">
        <v>114200</v>
      </c>
      <c r="ET237" s="2">
        <v>35500</v>
      </c>
      <c r="EU237" s="2">
        <v>40400</v>
      </c>
      <c r="EV237" s="2">
        <v>50300</v>
      </c>
      <c r="EW237" s="2">
        <v>36100</v>
      </c>
      <c r="EX237" s="2">
        <v>41500</v>
      </c>
      <c r="EY237" s="2">
        <v>57100</v>
      </c>
      <c r="EZ237" s="2">
        <v>98800</v>
      </c>
      <c r="FA237" s="2">
        <v>114000</v>
      </c>
      <c r="FB237" s="2">
        <v>94200</v>
      </c>
      <c r="FC237" s="2">
        <v>94700</v>
      </c>
      <c r="FD237" s="2">
        <v>105300</v>
      </c>
      <c r="FE237" s="2">
        <v>63000</v>
      </c>
      <c r="FF237" s="2">
        <v>71700</v>
      </c>
      <c r="FG237" s="2">
        <v>91000</v>
      </c>
      <c r="FH237" s="2">
        <v>50300</v>
      </c>
      <c r="FI237" s="2">
        <v>71900</v>
      </c>
      <c r="FJ237" s="2">
        <v>91700</v>
      </c>
      <c r="FK237" s="2">
        <v>79900</v>
      </c>
      <c r="FL237" s="2">
        <v>60100</v>
      </c>
      <c r="FM237" s="2">
        <v>56500</v>
      </c>
      <c r="FN237" s="2">
        <v>65300</v>
      </c>
      <c r="FO237" s="2">
        <v>62500</v>
      </c>
      <c r="FP237" s="2">
        <v>48500</v>
      </c>
      <c r="FQ237" s="2">
        <v>43600</v>
      </c>
      <c r="FR237" s="2">
        <v>50100</v>
      </c>
      <c r="FS237" s="2">
        <v>65200</v>
      </c>
      <c r="FT237" s="2">
        <v>164200</v>
      </c>
      <c r="FU237" s="2">
        <v>106800</v>
      </c>
      <c r="FV237" s="2">
        <v>86200</v>
      </c>
      <c r="FW237" s="2">
        <v>92300</v>
      </c>
      <c r="FX237" s="2">
        <v>88300</v>
      </c>
      <c r="FY237" s="2">
        <v>326900</v>
      </c>
      <c r="FZ237" s="2">
        <v>114200</v>
      </c>
      <c r="GA237" s="2">
        <v>87200</v>
      </c>
      <c r="GB237" s="2">
        <v>85800</v>
      </c>
      <c r="GC237" s="2">
        <v>139700</v>
      </c>
      <c r="GD237" s="2">
        <v>83400</v>
      </c>
      <c r="GE237" s="2">
        <v>118000</v>
      </c>
      <c r="GF237" s="2">
        <v>169900</v>
      </c>
      <c r="GG237" s="2">
        <v>94100</v>
      </c>
      <c r="GH237" s="2">
        <v>251600</v>
      </c>
      <c r="GI237" s="2">
        <v>296000</v>
      </c>
      <c r="GJ237" s="2">
        <v>83600</v>
      </c>
      <c r="GK237" s="2">
        <v>91700</v>
      </c>
      <c r="GL237" s="2">
        <v>87700</v>
      </c>
      <c r="GM237" s="2">
        <v>90000</v>
      </c>
      <c r="GN237" s="2">
        <v>105600</v>
      </c>
      <c r="GO237" s="2">
        <v>162700</v>
      </c>
      <c r="GP237" s="2">
        <v>243200</v>
      </c>
      <c r="GQ237" s="2">
        <v>130700</v>
      </c>
      <c r="GR237" s="2">
        <v>75500</v>
      </c>
      <c r="GS237" s="2">
        <v>53200</v>
      </c>
      <c r="GT237" s="2">
        <v>86600</v>
      </c>
      <c r="GU237" s="2">
        <v>87200</v>
      </c>
      <c r="GV237" s="2">
        <v>78800</v>
      </c>
      <c r="GW237" s="2">
        <v>65100</v>
      </c>
      <c r="GX237" s="2">
        <v>81800</v>
      </c>
      <c r="GY237" s="2">
        <v>78800</v>
      </c>
      <c r="GZ237" s="2">
        <v>161500</v>
      </c>
      <c r="HA237" s="2">
        <v>68400</v>
      </c>
      <c r="HB237" s="2">
        <v>122100</v>
      </c>
      <c r="HC237" s="2">
        <v>90800</v>
      </c>
      <c r="HD237" s="2">
        <v>68700</v>
      </c>
      <c r="HE237" s="2">
        <v>51700</v>
      </c>
      <c r="HF237" s="2">
        <v>83900</v>
      </c>
      <c r="HG237" s="2">
        <v>85500</v>
      </c>
      <c r="HH237" s="2">
        <v>72600</v>
      </c>
      <c r="HI237" s="2">
        <v>32100</v>
      </c>
      <c r="HJ237" s="2">
        <v>118400</v>
      </c>
      <c r="HK237" s="2">
        <v>40500</v>
      </c>
      <c r="HL237" s="2">
        <v>35400</v>
      </c>
      <c r="HM237" s="2">
        <v>67400</v>
      </c>
      <c r="HN237" s="2">
        <v>65500</v>
      </c>
      <c r="HO237" s="2">
        <v>49600</v>
      </c>
      <c r="HP237" s="2">
        <v>71900</v>
      </c>
      <c r="HQ237" s="2">
        <v>87200</v>
      </c>
      <c r="HR237" s="2">
        <v>108600</v>
      </c>
      <c r="HS237" s="2">
        <v>97700</v>
      </c>
      <c r="HT237" s="2">
        <v>34700</v>
      </c>
      <c r="HU237" s="2">
        <v>70000</v>
      </c>
      <c r="HV237" s="2">
        <v>44900</v>
      </c>
      <c r="HW237" s="2">
        <v>104400</v>
      </c>
      <c r="HX237" s="2">
        <v>77100</v>
      </c>
      <c r="HY237" s="2">
        <v>85200</v>
      </c>
      <c r="HZ237" s="2">
        <v>99300</v>
      </c>
      <c r="IA237" s="2">
        <v>87600</v>
      </c>
      <c r="IB237" s="2">
        <v>79200</v>
      </c>
      <c r="IC237" s="2">
        <v>86600</v>
      </c>
      <c r="ID237" s="2">
        <v>250100</v>
      </c>
      <c r="IE237" s="2">
        <v>213400</v>
      </c>
      <c r="IF237" s="2">
        <v>114600</v>
      </c>
      <c r="IG237" s="2">
        <v>142700</v>
      </c>
      <c r="IH237" s="2">
        <v>125600</v>
      </c>
      <c r="II237" s="2">
        <v>96600</v>
      </c>
      <c r="IJ237" s="2">
        <v>174100</v>
      </c>
      <c r="IK237" s="2">
        <v>98200</v>
      </c>
      <c r="IL237" s="2">
        <v>120000</v>
      </c>
      <c r="IM237" s="2">
        <v>123900</v>
      </c>
      <c r="IN237" s="2">
        <v>179500</v>
      </c>
      <c r="IO237" s="2">
        <v>164000</v>
      </c>
      <c r="IP237" s="2">
        <v>233800</v>
      </c>
      <c r="IQ237" s="2">
        <v>653700</v>
      </c>
      <c r="IR237" s="2">
        <v>126000</v>
      </c>
      <c r="IS237" s="2">
        <v>85100</v>
      </c>
      <c r="IT237" s="2">
        <v>57600</v>
      </c>
    </row>
    <row r="238" spans="1:254">
      <c r="A238" s="391" t="s">
        <v>451</v>
      </c>
      <c r="B238" s="1" t="inlineStr">
        <is>
          <t>ＴＯＡ</t>
        </is>
      </c>
      <c r="C238" s="1">
        <v>37900</v>
      </c>
      <c r="D238" s="79">
        <v>-60000</v>
      </c>
      <c r="E238" s="2">
        <v>97900</v>
      </c>
      <c r="F238" s="2">
        <v>164800</v>
      </c>
      <c r="G238" s="2">
        <v>101100</v>
      </c>
      <c r="H238" s="2">
        <v>144700</v>
      </c>
      <c r="I238" s="2">
        <v>65000</v>
      </c>
      <c r="J238" s="2">
        <v>67600</v>
      </c>
      <c r="K238" s="2">
        <v>81900</v>
      </c>
      <c r="L238" s="2">
        <v>71000</v>
      </c>
      <c r="M238" s="2">
        <v>94200</v>
      </c>
      <c r="N238" s="2">
        <v>51000</v>
      </c>
      <c r="O238" s="2">
        <v>61300</v>
      </c>
      <c r="P238" s="2">
        <v>137800</v>
      </c>
      <c r="Q238" s="2">
        <v>142600</v>
      </c>
      <c r="R238" s="2">
        <v>77100</v>
      </c>
      <c r="S238" s="2">
        <v>53400</v>
      </c>
      <c r="T238" s="2">
        <v>62000</v>
      </c>
      <c r="U238" s="2">
        <v>60200</v>
      </c>
      <c r="V238" s="2">
        <v>66100</v>
      </c>
      <c r="W238" s="2">
        <v>58700</v>
      </c>
      <c r="X238" s="2">
        <v>83100</v>
      </c>
      <c r="Y238" s="2">
        <v>53500</v>
      </c>
      <c r="Z238" s="2">
        <v>83900</v>
      </c>
      <c r="AA238" s="2">
        <v>89100</v>
      </c>
      <c r="AB238" s="2">
        <v>95600</v>
      </c>
      <c r="AC238" s="2">
        <v>83200</v>
      </c>
      <c r="AD238" s="2">
        <v>89000</v>
      </c>
      <c r="AE238" s="2">
        <v>77200</v>
      </c>
      <c r="AF238" s="2">
        <v>118400</v>
      </c>
      <c r="AG238" s="2">
        <v>68700</v>
      </c>
      <c r="AH238" s="2">
        <v>70000</v>
      </c>
      <c r="AI238" s="2">
        <v>87900</v>
      </c>
      <c r="AJ238" s="2">
        <v>55600</v>
      </c>
      <c r="AK238" s="2">
        <v>65500</v>
      </c>
      <c r="AL238" s="2">
        <v>108000</v>
      </c>
      <c r="AM238" s="2">
        <v>63000</v>
      </c>
      <c r="AN238" s="2">
        <v>78500</v>
      </c>
      <c r="AO238" s="2">
        <v>68400</v>
      </c>
      <c r="AP238" s="2">
        <v>69100</v>
      </c>
      <c r="AQ238" s="2">
        <v>90100</v>
      </c>
      <c r="AR238" s="2">
        <v>79200</v>
      </c>
      <c r="AS238" s="2">
        <v>103700</v>
      </c>
      <c r="AT238" s="2">
        <v>101500</v>
      </c>
      <c r="AU238" s="2">
        <v>112300</v>
      </c>
      <c r="AV238" s="2">
        <v>97600</v>
      </c>
      <c r="AW238" s="2">
        <v>80500</v>
      </c>
      <c r="AX238" s="2">
        <v>134700</v>
      </c>
      <c r="AY238" s="2">
        <v>135400</v>
      </c>
      <c r="AZ238" s="2">
        <v>131200</v>
      </c>
      <c r="BA238" s="2">
        <v>118100</v>
      </c>
      <c r="BB238" s="2">
        <v>183400</v>
      </c>
      <c r="BC238" s="2">
        <v>134700</v>
      </c>
      <c r="BD238" s="2">
        <v>66500</v>
      </c>
      <c r="BE238" s="2">
        <v>118700</v>
      </c>
      <c r="BF238" s="2">
        <v>170100</v>
      </c>
      <c r="BG238" s="2">
        <v>153500</v>
      </c>
      <c r="BH238" s="2">
        <v>295600</v>
      </c>
      <c r="BI238" s="2">
        <v>112500</v>
      </c>
      <c r="BJ238" s="2">
        <v>94500</v>
      </c>
      <c r="BK238" s="2">
        <v>155200</v>
      </c>
      <c r="BL238" s="2">
        <v>116400</v>
      </c>
      <c r="BM238" s="2">
        <v>146700</v>
      </c>
      <c r="BN238" s="2">
        <v>228900</v>
      </c>
      <c r="BO238" s="2">
        <v>468800</v>
      </c>
      <c r="BP238" s="2">
        <v>922300</v>
      </c>
      <c r="BQ238" s="2">
        <v>349700</v>
      </c>
      <c r="BR238" s="2">
        <v>176200</v>
      </c>
      <c r="BS238" s="2">
        <v>74400</v>
      </c>
      <c r="BT238" s="2">
        <v>142200</v>
      </c>
      <c r="BU238" s="2">
        <v>121000</v>
      </c>
      <c r="BV238" s="2">
        <v>91700</v>
      </c>
      <c r="BW238" s="2">
        <v>86600</v>
      </c>
      <c r="BX238" s="2">
        <v>66600</v>
      </c>
      <c r="BY238" s="2">
        <v>100800</v>
      </c>
      <c r="BZ238" s="2">
        <v>67200</v>
      </c>
      <c r="CA238" s="2">
        <v>99000</v>
      </c>
      <c r="CB238" s="2">
        <v>55500</v>
      </c>
      <c r="CC238" s="2">
        <v>116400</v>
      </c>
      <c r="CD238" s="2">
        <v>57300</v>
      </c>
      <c r="CE238" s="2">
        <v>64900</v>
      </c>
      <c r="CF238" s="2">
        <v>83900</v>
      </c>
      <c r="CG238" s="2">
        <v>80900</v>
      </c>
      <c r="CH238" s="2">
        <v>101200</v>
      </c>
      <c r="CI238" s="2">
        <v>168400</v>
      </c>
      <c r="CJ238" s="2">
        <v>74600</v>
      </c>
      <c r="CK238" s="2">
        <v>69600</v>
      </c>
      <c r="CL238" s="2">
        <v>88500</v>
      </c>
      <c r="CM238" s="2">
        <v>135300</v>
      </c>
      <c r="CN238" s="2">
        <v>162300</v>
      </c>
      <c r="CO238" s="2">
        <v>192500</v>
      </c>
      <c r="CP238" s="2">
        <v>184200</v>
      </c>
      <c r="CQ238" s="2">
        <v>151300</v>
      </c>
      <c r="CR238" s="2">
        <v>171800</v>
      </c>
      <c r="CS238" s="2">
        <v>119700</v>
      </c>
      <c r="CT238" s="2">
        <v>269700</v>
      </c>
      <c r="CU238" s="2">
        <v>470100</v>
      </c>
      <c r="CV238" s="2">
        <v>73000</v>
      </c>
      <c r="CW238" s="2">
        <v>63000</v>
      </c>
      <c r="CX238" s="2">
        <v>91200</v>
      </c>
      <c r="CY238" s="2">
        <v>88900</v>
      </c>
      <c r="CZ238" s="2">
        <v>110100</v>
      </c>
      <c r="DA238" s="2">
        <v>109800</v>
      </c>
      <c r="DB238" s="2">
        <v>131200</v>
      </c>
      <c r="DC238" s="2">
        <v>197800</v>
      </c>
      <c r="DD238" s="2">
        <v>110800</v>
      </c>
      <c r="DE238" s="2">
        <v>110400</v>
      </c>
      <c r="DF238" s="2">
        <v>247500</v>
      </c>
      <c r="DG238" s="2">
        <v>181800</v>
      </c>
      <c r="DH238" s="2">
        <v>211700</v>
      </c>
      <c r="DI238" s="2">
        <v>114000</v>
      </c>
      <c r="DJ238" s="2">
        <v>157500</v>
      </c>
      <c r="DK238" s="2">
        <v>120500</v>
      </c>
      <c r="DL238" s="2">
        <v>187500</v>
      </c>
      <c r="DM238" s="2">
        <v>95700</v>
      </c>
      <c r="DN238" s="2">
        <v>107200</v>
      </c>
      <c r="DO238" s="2">
        <v>71000</v>
      </c>
      <c r="DP238" s="2">
        <v>88600</v>
      </c>
      <c r="DQ238" s="2">
        <v>192000</v>
      </c>
      <c r="DR238" s="2">
        <v>166700</v>
      </c>
      <c r="DS238" s="2">
        <v>158500</v>
      </c>
      <c r="DT238" s="2">
        <v>162500</v>
      </c>
      <c r="DU238" s="2">
        <v>275000</v>
      </c>
      <c r="DV238" s="2">
        <v>257400</v>
      </c>
      <c r="DW238" s="2">
        <v>246200</v>
      </c>
      <c r="DX238" s="2">
        <v>522600</v>
      </c>
      <c r="DY238" s="2">
        <v>312900</v>
      </c>
      <c r="DZ238" s="2">
        <v>217200</v>
      </c>
      <c r="EA238" s="2">
        <v>155100</v>
      </c>
      <c r="EB238" s="2">
        <v>146700</v>
      </c>
      <c r="EC238" s="2">
        <v>162200</v>
      </c>
      <c r="ED238" s="2">
        <v>120200</v>
      </c>
      <c r="EE238" s="2">
        <v>227300</v>
      </c>
      <c r="EF238" s="2">
        <v>143900</v>
      </c>
      <c r="EG238" s="2">
        <v>150000</v>
      </c>
      <c r="EH238" s="2">
        <v>154000</v>
      </c>
      <c r="EI238" s="2">
        <v>233800</v>
      </c>
      <c r="EJ238" s="2">
        <v>236100</v>
      </c>
      <c r="EK238" s="2">
        <v>224500</v>
      </c>
      <c r="EL238" s="2">
        <v>235000</v>
      </c>
      <c r="EM238" s="2">
        <v>295400</v>
      </c>
      <c r="EN238" s="2">
        <v>357200</v>
      </c>
      <c r="EO238" s="2">
        <v>206500</v>
      </c>
      <c r="EP238" s="2">
        <v>265500</v>
      </c>
      <c r="EQ238" s="2">
        <v>282900</v>
      </c>
      <c r="ER238" s="2">
        <v>298300</v>
      </c>
      <c r="ES238" s="2">
        <v>215700</v>
      </c>
      <c r="ET238" s="2">
        <v>162900</v>
      </c>
      <c r="EU238" s="2">
        <v>241200</v>
      </c>
      <c r="EV238" s="2">
        <v>240600</v>
      </c>
      <c r="EW238" s="2">
        <v>532400</v>
      </c>
      <c r="EX238" s="2">
        <v>1334300</v>
      </c>
      <c r="EY238" s="2">
        <v>217200</v>
      </c>
      <c r="EZ238" s="2">
        <v>218100</v>
      </c>
      <c r="FA238" s="2">
        <v>215200</v>
      </c>
      <c r="FB238" s="2">
        <v>262000</v>
      </c>
      <c r="FC238" s="2">
        <v>701100</v>
      </c>
      <c r="FD238" s="2">
        <v>595000</v>
      </c>
      <c r="FE238" s="2">
        <v>246900</v>
      </c>
      <c r="FF238" s="2">
        <v>133700</v>
      </c>
      <c r="FG238" s="2">
        <v>241200</v>
      </c>
      <c r="FH238" s="2">
        <v>492000</v>
      </c>
      <c r="FI238" s="2">
        <v>837000</v>
      </c>
      <c r="FJ238" s="2">
        <v>51200</v>
      </c>
      <c r="FK238" s="2">
        <v>68700</v>
      </c>
      <c r="FL238" s="2">
        <v>49500</v>
      </c>
      <c r="FM238" s="2">
        <v>73300</v>
      </c>
      <c r="FN238" s="2">
        <v>61300</v>
      </c>
      <c r="FO238" s="2">
        <v>53000</v>
      </c>
      <c r="FP238" s="2">
        <v>62400</v>
      </c>
      <c r="FQ238" s="2">
        <v>47100</v>
      </c>
      <c r="FR238" s="2">
        <v>80400</v>
      </c>
      <c r="FS238" s="2">
        <v>57100</v>
      </c>
      <c r="FT238" s="2">
        <v>80200</v>
      </c>
      <c r="FU238" s="2">
        <v>74000</v>
      </c>
      <c r="FV238" s="2">
        <v>89400</v>
      </c>
      <c r="FW238" s="2">
        <v>102700</v>
      </c>
      <c r="FX238" s="2">
        <v>53300</v>
      </c>
      <c r="FY238" s="2">
        <v>92700</v>
      </c>
      <c r="FZ238" s="2">
        <v>141900</v>
      </c>
      <c r="GA238" s="2">
        <v>99200</v>
      </c>
      <c r="GB238" s="2">
        <v>128800</v>
      </c>
      <c r="GC238" s="2">
        <v>215600</v>
      </c>
      <c r="GD238" s="2">
        <v>240900</v>
      </c>
      <c r="GE238" s="2">
        <v>1054900</v>
      </c>
      <c r="GF238" s="2">
        <v>60700</v>
      </c>
      <c r="GG238" s="2">
        <v>185700</v>
      </c>
      <c r="GH238" s="2">
        <v>57300</v>
      </c>
      <c r="GI238" s="2">
        <v>79600</v>
      </c>
      <c r="GJ238" s="2">
        <v>88300</v>
      </c>
      <c r="GK238" s="2">
        <v>56300</v>
      </c>
      <c r="GL238" s="2">
        <v>34600</v>
      </c>
      <c r="GM238" s="2">
        <v>45200</v>
      </c>
      <c r="GN238" s="2">
        <v>62900</v>
      </c>
      <c r="GO238" s="2">
        <v>70500</v>
      </c>
      <c r="GP238" s="2">
        <v>79800</v>
      </c>
      <c r="GQ238" s="2">
        <v>65600</v>
      </c>
      <c r="GR238" s="2">
        <v>47500</v>
      </c>
      <c r="GS238" s="2">
        <v>63500</v>
      </c>
      <c r="GT238" s="2">
        <v>64300</v>
      </c>
      <c r="GU238" s="2">
        <v>84100</v>
      </c>
      <c r="GV238" s="2">
        <v>75100</v>
      </c>
      <c r="GW238" s="2">
        <v>48600</v>
      </c>
      <c r="GX238" s="2">
        <v>60300</v>
      </c>
      <c r="GY238" s="2">
        <v>54800</v>
      </c>
      <c r="GZ238" s="2">
        <v>78800</v>
      </c>
      <c r="HA238" s="2">
        <v>70700</v>
      </c>
      <c r="HB238" s="2">
        <v>94300</v>
      </c>
      <c r="HC238" s="2">
        <v>84100</v>
      </c>
      <c r="HD238" s="2">
        <v>45100</v>
      </c>
      <c r="HE238" s="2">
        <v>46700</v>
      </c>
      <c r="HF238" s="2">
        <v>34900</v>
      </c>
      <c r="HG238" s="2">
        <v>32000</v>
      </c>
      <c r="HH238" s="2">
        <v>39200</v>
      </c>
      <c r="HI238" s="2">
        <v>45200</v>
      </c>
      <c r="HJ238" s="2">
        <v>110000</v>
      </c>
      <c r="HK238" s="2">
        <v>45200</v>
      </c>
      <c r="HL238" s="2">
        <v>49500</v>
      </c>
      <c r="HM238" s="2">
        <v>55600</v>
      </c>
      <c r="HN238" s="2">
        <v>69800</v>
      </c>
      <c r="HO238" s="2">
        <v>59600</v>
      </c>
      <c r="HP238" s="2">
        <v>43000</v>
      </c>
      <c r="HQ238" s="2">
        <v>76700</v>
      </c>
      <c r="HR238" s="2">
        <v>20000</v>
      </c>
      <c r="HS238" s="2">
        <v>26400</v>
      </c>
      <c r="HT238" s="2">
        <v>40000</v>
      </c>
      <c r="HU238" s="2">
        <v>81600</v>
      </c>
      <c r="HV238" s="2">
        <v>40000</v>
      </c>
      <c r="HW238" s="2">
        <v>35800</v>
      </c>
      <c r="HX238" s="2">
        <v>51900</v>
      </c>
      <c r="HY238" s="2">
        <v>23300</v>
      </c>
      <c r="HZ238" s="2">
        <v>30200</v>
      </c>
      <c r="IA238" s="2">
        <v>51100</v>
      </c>
      <c r="IB238" s="2">
        <v>32700</v>
      </c>
      <c r="IC238" s="2">
        <v>26900</v>
      </c>
      <c r="ID238" s="2">
        <v>25800</v>
      </c>
      <c r="IE238" s="2">
        <v>47000</v>
      </c>
      <c r="IF238" s="2">
        <v>41300</v>
      </c>
      <c r="IG238" s="2">
        <v>42800</v>
      </c>
      <c r="IH238" s="2">
        <v>38600</v>
      </c>
      <c r="II238" s="2">
        <v>28500</v>
      </c>
      <c r="IJ238" s="2">
        <v>44900</v>
      </c>
      <c r="IK238" s="2">
        <v>59600</v>
      </c>
      <c r="IL238" s="2">
        <v>46500</v>
      </c>
      <c r="IM238" s="2">
        <v>69800</v>
      </c>
      <c r="IN238" s="2">
        <v>72200</v>
      </c>
      <c r="IO238" s="2">
        <v>230900</v>
      </c>
      <c r="IP238" s="2">
        <v>31100</v>
      </c>
      <c r="IQ238" s="2">
        <v>90700</v>
      </c>
      <c r="IR238" s="2">
        <v>57200</v>
      </c>
      <c r="IS238" s="2">
        <v>32300</v>
      </c>
      <c r="IT238" s="2">
        <v>34700</v>
      </c>
    </row>
    <row r="239" spans="1:254">
      <c r="A239" s="391" t="s">
        <v>452</v>
      </c>
      <c r="B239" s="1" t="inlineStr">
        <is>
          <t>ユーザーローカル</t>
        </is>
      </c>
      <c r="C239" s="1">
        <v>444900</v>
      </c>
      <c r="D239" s="79">
        <v>341200</v>
      </c>
      <c r="E239" s="2">
        <v>103700</v>
      </c>
      <c r="F239" s="2">
        <v>64800</v>
      </c>
      <c r="G239" s="2">
        <v>63300</v>
      </c>
      <c r="H239" s="2">
        <v>62300</v>
      </c>
      <c r="I239" s="2">
        <v>66100</v>
      </c>
      <c r="J239" s="2">
        <v>41400</v>
      </c>
      <c r="K239" s="2">
        <v>49500</v>
      </c>
      <c r="L239" s="2">
        <v>70600</v>
      </c>
      <c r="M239" s="2">
        <v>73300</v>
      </c>
      <c r="N239" s="2">
        <v>65600</v>
      </c>
      <c r="O239" s="2">
        <v>87700</v>
      </c>
      <c r="P239" s="2">
        <v>58300</v>
      </c>
      <c r="Q239" s="2">
        <v>46400</v>
      </c>
      <c r="R239" s="2">
        <v>58600</v>
      </c>
      <c r="S239" s="2">
        <v>65900</v>
      </c>
      <c r="T239" s="2">
        <v>58400</v>
      </c>
      <c r="U239" s="2">
        <v>64000</v>
      </c>
      <c r="V239" s="2">
        <v>82800</v>
      </c>
      <c r="W239" s="2">
        <v>73400</v>
      </c>
      <c r="X239" s="2">
        <v>67200</v>
      </c>
      <c r="Y239" s="2">
        <v>70400</v>
      </c>
      <c r="Z239" s="2">
        <v>100200</v>
      </c>
      <c r="AA239" s="2">
        <v>89000</v>
      </c>
      <c r="AB239" s="2">
        <v>170500</v>
      </c>
      <c r="AC239" s="2">
        <v>96800</v>
      </c>
      <c r="AD239" s="2">
        <v>137600</v>
      </c>
      <c r="AE239" s="2">
        <v>92900</v>
      </c>
      <c r="AF239" s="2">
        <v>280400</v>
      </c>
      <c r="AG239" s="2">
        <v>235000</v>
      </c>
      <c r="AH239" s="2">
        <v>134900</v>
      </c>
      <c r="AI239" s="2">
        <v>60600</v>
      </c>
      <c r="AJ239" s="2">
        <v>123400</v>
      </c>
      <c r="AK239" s="2">
        <v>95400</v>
      </c>
      <c r="AL239" s="2">
        <v>120600</v>
      </c>
      <c r="AM239" s="2">
        <v>61400</v>
      </c>
      <c r="AN239" s="2">
        <v>73600</v>
      </c>
      <c r="AO239" s="2">
        <v>51300</v>
      </c>
      <c r="AP239" s="2">
        <v>68400</v>
      </c>
      <c r="AQ239" s="2">
        <v>117400</v>
      </c>
      <c r="AR239" s="2">
        <v>137900</v>
      </c>
      <c r="AS239" s="2">
        <v>135900</v>
      </c>
      <c r="AT239" s="2">
        <v>131800</v>
      </c>
      <c r="AU239" s="2">
        <v>282000</v>
      </c>
      <c r="AV239" s="2">
        <v>208700</v>
      </c>
      <c r="AW239" s="2">
        <v>135000</v>
      </c>
      <c r="AX239" s="2">
        <v>175500</v>
      </c>
      <c r="AY239" s="2">
        <v>145100</v>
      </c>
      <c r="AZ239" s="2">
        <v>194000</v>
      </c>
      <c r="BA239" s="2">
        <v>109200</v>
      </c>
      <c r="BB239" s="2">
        <v>104300</v>
      </c>
      <c r="BC239" s="2">
        <v>156300</v>
      </c>
      <c r="BD239" s="2">
        <v>80900</v>
      </c>
      <c r="BE239" s="2">
        <v>128400</v>
      </c>
      <c r="BF239" s="2">
        <v>70800</v>
      </c>
      <c r="BG239" s="2">
        <v>96400</v>
      </c>
      <c r="BH239" s="2">
        <v>156200</v>
      </c>
      <c r="BI239" s="2">
        <v>70200</v>
      </c>
      <c r="BJ239" s="2">
        <v>96000</v>
      </c>
      <c r="BK239" s="2">
        <v>96400</v>
      </c>
      <c r="BL239" s="2">
        <v>162900</v>
      </c>
      <c r="BM239" s="2">
        <v>193200</v>
      </c>
      <c r="BN239" s="2">
        <v>227500</v>
      </c>
      <c r="BO239" s="2">
        <v>228700</v>
      </c>
      <c r="BP239" s="2">
        <v>659700</v>
      </c>
      <c r="BQ239" s="2">
        <v>141500</v>
      </c>
      <c r="BR239" s="2">
        <v>48700</v>
      </c>
      <c r="BS239" s="2">
        <v>70100</v>
      </c>
      <c r="BT239" s="2">
        <v>63600</v>
      </c>
      <c r="BU239" s="2">
        <v>59600</v>
      </c>
      <c r="BV239" s="2">
        <v>80800</v>
      </c>
      <c r="BW239" s="2">
        <v>96700</v>
      </c>
      <c r="BX239" s="2">
        <v>74900</v>
      </c>
      <c r="BY239" s="2">
        <v>53500</v>
      </c>
      <c r="BZ239" s="2">
        <v>81400</v>
      </c>
      <c r="CA239" s="2">
        <v>73600</v>
      </c>
      <c r="CB239" s="2">
        <v>143100</v>
      </c>
      <c r="CC239" s="2">
        <v>80400</v>
      </c>
      <c r="CD239" s="2">
        <v>76500</v>
      </c>
      <c r="CE239" s="2">
        <v>84400</v>
      </c>
      <c r="CF239" s="2">
        <v>93000</v>
      </c>
      <c r="CG239" s="2">
        <v>82900</v>
      </c>
      <c r="CH239" s="2">
        <v>88600</v>
      </c>
      <c r="CI239" s="2">
        <v>59700</v>
      </c>
      <c r="CJ239" s="2">
        <v>47100</v>
      </c>
      <c r="CK239" s="2">
        <v>59500</v>
      </c>
      <c r="CL239" s="2">
        <v>57900</v>
      </c>
      <c r="CM239" s="2">
        <v>153300</v>
      </c>
      <c r="CN239" s="2">
        <v>123800</v>
      </c>
      <c r="CO239" s="2">
        <v>253300</v>
      </c>
      <c r="CP239" s="2">
        <v>64400</v>
      </c>
      <c r="CQ239" s="2">
        <v>73300</v>
      </c>
      <c r="CR239" s="2">
        <v>54100</v>
      </c>
      <c r="CS239" s="2">
        <v>64700</v>
      </c>
      <c r="CT239" s="2">
        <v>87600</v>
      </c>
      <c r="CU239" s="2">
        <v>131700</v>
      </c>
      <c r="CV239" s="2">
        <v>44700</v>
      </c>
      <c r="CW239" s="2">
        <v>55800</v>
      </c>
      <c r="CX239" s="2">
        <v>59100</v>
      </c>
      <c r="CY239" s="2">
        <v>59600</v>
      </c>
      <c r="CZ239" s="2">
        <v>72500</v>
      </c>
      <c r="DA239" s="2">
        <v>73000</v>
      </c>
      <c r="DB239" s="2">
        <v>138900</v>
      </c>
      <c r="DC239" s="2">
        <v>155200</v>
      </c>
      <c r="DD239" s="2">
        <v>93800</v>
      </c>
      <c r="DE239" s="2">
        <v>129000</v>
      </c>
      <c r="DF239" s="2">
        <v>158000</v>
      </c>
      <c r="DG239" s="2">
        <v>163200</v>
      </c>
      <c r="DH239" s="2">
        <v>118600</v>
      </c>
      <c r="DI239" s="2">
        <v>147100</v>
      </c>
      <c r="DJ239" s="2">
        <v>196800</v>
      </c>
      <c r="DK239" s="2">
        <v>93900</v>
      </c>
      <c r="DL239" s="2">
        <v>195100</v>
      </c>
      <c r="DM239" s="2">
        <v>155200</v>
      </c>
      <c r="DN239" s="2">
        <v>316400</v>
      </c>
      <c r="DO239" s="2">
        <v>164000</v>
      </c>
      <c r="DP239" s="2">
        <v>251100</v>
      </c>
      <c r="DQ239" s="2">
        <v>231000</v>
      </c>
      <c r="DR239" s="2">
        <v>354000</v>
      </c>
      <c r="DS239" s="2">
        <v>225700</v>
      </c>
      <c r="DT239" s="2">
        <v>86800</v>
      </c>
      <c r="DU239" s="2">
        <v>119200</v>
      </c>
      <c r="DV239" s="2">
        <v>137400</v>
      </c>
      <c r="DW239" s="2">
        <v>117700</v>
      </c>
      <c r="DX239" s="2">
        <v>157100</v>
      </c>
      <c r="DY239" s="2">
        <v>79500</v>
      </c>
      <c r="DZ239" s="2">
        <v>107000</v>
      </c>
      <c r="EA239" s="2">
        <v>133100</v>
      </c>
      <c r="EB239" s="2">
        <v>175700</v>
      </c>
      <c r="EC239" s="2">
        <v>73100</v>
      </c>
      <c r="ED239" s="2">
        <v>48800</v>
      </c>
      <c r="EE239" s="2">
        <v>88900</v>
      </c>
      <c r="EF239" s="2">
        <v>61300</v>
      </c>
      <c r="EG239" s="2">
        <v>67500</v>
      </c>
      <c r="EH239" s="2">
        <v>53200</v>
      </c>
      <c r="EI239" s="2">
        <v>43900</v>
      </c>
      <c r="EJ239" s="2">
        <v>45300</v>
      </c>
      <c r="EK239" s="2">
        <v>33800</v>
      </c>
      <c r="EL239" s="2">
        <v>58900</v>
      </c>
      <c r="EM239" s="2">
        <v>47400</v>
      </c>
      <c r="EN239" s="2">
        <v>54200</v>
      </c>
      <c r="EO239" s="2">
        <v>55100</v>
      </c>
      <c r="EP239" s="2">
        <v>97000</v>
      </c>
      <c r="EQ239" s="2">
        <v>54400</v>
      </c>
      <c r="ER239" s="2">
        <v>64800</v>
      </c>
      <c r="ES239" s="2">
        <v>54300</v>
      </c>
      <c r="ET239" s="2">
        <v>33800</v>
      </c>
      <c r="EU239" s="2">
        <v>63400</v>
      </c>
      <c r="EV239" s="2">
        <v>65600</v>
      </c>
      <c r="EW239" s="2">
        <v>47700</v>
      </c>
      <c r="EX239" s="2">
        <v>52800</v>
      </c>
      <c r="EY239" s="2">
        <v>60600</v>
      </c>
      <c r="EZ239" s="2">
        <v>41800</v>
      </c>
      <c r="FA239" s="2">
        <v>35100</v>
      </c>
      <c r="FB239" s="2">
        <v>43500</v>
      </c>
      <c r="FC239" s="2">
        <v>32900</v>
      </c>
      <c r="FD239" s="2">
        <v>36700</v>
      </c>
      <c r="FE239" s="2">
        <v>46000</v>
      </c>
      <c r="FF239" s="2">
        <v>41300</v>
      </c>
      <c r="FG239" s="2">
        <v>75900</v>
      </c>
      <c r="FH239" s="2">
        <v>38400</v>
      </c>
      <c r="FI239" s="2">
        <v>79300</v>
      </c>
      <c r="FJ239" s="2">
        <v>52900</v>
      </c>
      <c r="FK239" s="2">
        <v>81800</v>
      </c>
      <c r="FL239" s="2">
        <v>40000</v>
      </c>
      <c r="FM239" s="2">
        <v>47600</v>
      </c>
      <c r="FN239" s="2">
        <v>141400</v>
      </c>
      <c r="FO239" s="2">
        <v>87700</v>
      </c>
      <c r="FP239" s="2">
        <v>49100</v>
      </c>
      <c r="FQ239" s="2">
        <v>61500</v>
      </c>
      <c r="FR239" s="2">
        <v>79600</v>
      </c>
      <c r="FS239" s="2">
        <v>54500</v>
      </c>
      <c r="FT239" s="2">
        <v>33600</v>
      </c>
      <c r="FU239" s="2">
        <v>57300</v>
      </c>
      <c r="FV239" s="2">
        <v>40400</v>
      </c>
      <c r="FW239" s="2">
        <v>51100</v>
      </c>
      <c r="FX239" s="2">
        <v>96200</v>
      </c>
      <c r="FY239" s="2">
        <v>86300</v>
      </c>
      <c r="FZ239" s="2">
        <v>145000</v>
      </c>
      <c r="GA239" s="2">
        <v>70600</v>
      </c>
      <c r="GB239" s="2">
        <v>43900</v>
      </c>
      <c r="GC239" s="2">
        <v>27400</v>
      </c>
      <c r="GD239" s="2">
        <v>40300</v>
      </c>
      <c r="GE239" s="2">
        <v>47200</v>
      </c>
      <c r="GF239" s="2">
        <v>75400</v>
      </c>
      <c r="GG239" s="2">
        <v>49900</v>
      </c>
      <c r="GH239" s="2">
        <v>68700</v>
      </c>
      <c r="GI239" s="2">
        <v>50700</v>
      </c>
      <c r="GJ239" s="2">
        <v>48700</v>
      </c>
      <c r="GK239" s="2">
        <v>35200</v>
      </c>
      <c r="GL239" s="2">
        <v>40700</v>
      </c>
      <c r="GM239" s="2">
        <v>25200</v>
      </c>
      <c r="GN239" s="2">
        <v>27400</v>
      </c>
      <c r="GO239" s="2">
        <v>52600</v>
      </c>
      <c r="GP239" s="2">
        <v>68200</v>
      </c>
      <c r="GQ239" s="2">
        <v>41300</v>
      </c>
      <c r="GR239" s="2">
        <v>44400</v>
      </c>
      <c r="GS239" s="2">
        <v>34600</v>
      </c>
      <c r="GT239" s="2">
        <v>51200</v>
      </c>
      <c r="GU239" s="2">
        <v>97200</v>
      </c>
      <c r="GV239" s="2">
        <v>43900</v>
      </c>
      <c r="GW239" s="2">
        <v>34100</v>
      </c>
      <c r="GX239" s="2">
        <v>73600</v>
      </c>
      <c r="GY239" s="2">
        <v>41900</v>
      </c>
      <c r="GZ239" s="2">
        <v>85300</v>
      </c>
      <c r="HA239" s="2">
        <v>105700</v>
      </c>
      <c r="HB239" s="2">
        <v>127800</v>
      </c>
      <c r="HC239" s="2">
        <v>102600</v>
      </c>
      <c r="HD239" s="2">
        <v>54300</v>
      </c>
      <c r="HE239" s="2">
        <v>76400</v>
      </c>
      <c r="HF239" s="2">
        <v>57500</v>
      </c>
      <c r="HG239" s="2">
        <v>37500</v>
      </c>
      <c r="HH239" s="2">
        <v>48700</v>
      </c>
      <c r="HI239" s="2">
        <v>46000</v>
      </c>
      <c r="HJ239" s="2">
        <v>96900</v>
      </c>
      <c r="HK239" s="2">
        <v>86300</v>
      </c>
      <c r="HL239" s="2">
        <v>119500</v>
      </c>
      <c r="HM239" s="2">
        <v>90000</v>
      </c>
      <c r="HN239" s="2">
        <v>77000</v>
      </c>
      <c r="HO239" s="2">
        <v>65300</v>
      </c>
      <c r="HP239" s="2">
        <v>63200</v>
      </c>
      <c r="HQ239" s="2">
        <v>80800</v>
      </c>
      <c r="HR239" s="2">
        <v>75500</v>
      </c>
      <c r="HS239" s="2">
        <v>71200</v>
      </c>
      <c r="HT239" s="2">
        <v>54500</v>
      </c>
      <c r="HU239" s="2">
        <v>53900</v>
      </c>
      <c r="HV239" s="2">
        <v>74600</v>
      </c>
      <c r="HW239" s="2">
        <v>83700</v>
      </c>
      <c r="HX239" s="2">
        <v>46600</v>
      </c>
      <c r="HY239" s="2">
        <v>112800</v>
      </c>
      <c r="HZ239" s="2">
        <v>92100</v>
      </c>
      <c r="IA239" s="2">
        <v>94200</v>
      </c>
      <c r="IB239" s="2">
        <v>171000</v>
      </c>
      <c r="IC239" s="2">
        <v>45500</v>
      </c>
      <c r="ID239" s="2">
        <v>35400</v>
      </c>
      <c r="IE239" s="2">
        <v>80600</v>
      </c>
      <c r="IF239" s="2">
        <v>85000</v>
      </c>
      <c r="IG239" s="2">
        <v>98900</v>
      </c>
      <c r="IH239" s="2">
        <v>93300</v>
      </c>
      <c r="II239" s="2">
        <v>95300</v>
      </c>
      <c r="IJ239" s="2">
        <v>124500</v>
      </c>
      <c r="IK239" s="2">
        <v>190700</v>
      </c>
      <c r="IL239" s="2">
        <v>308600</v>
      </c>
      <c r="IM239" s="2">
        <v>152800</v>
      </c>
      <c r="IN239" s="2">
        <v>65700</v>
      </c>
      <c r="IO239" s="2">
        <v>59100</v>
      </c>
      <c r="IP239" s="2">
        <v>53800</v>
      </c>
      <c r="IQ239" s="2">
        <v>102600</v>
      </c>
      <c r="IR239" s="2">
        <v>64300</v>
      </c>
      <c r="IS239" s="2">
        <v>43700</v>
      </c>
      <c r="IT239" s="2">
        <v>38100</v>
      </c>
    </row>
    <row r="240" spans="1:254">
      <c r="A240" s="391" t="s">
        <v>453</v>
      </c>
      <c r="B240" s="1" t="inlineStr">
        <is>
          <t>ダイトロン</t>
        </is>
      </c>
      <c r="C240" s="1">
        <v>113200</v>
      </c>
      <c r="D240" s="79">
        <v>-107700</v>
      </c>
      <c r="E240" s="2">
        <v>220900</v>
      </c>
      <c r="F240" s="2">
        <v>482300</v>
      </c>
      <c r="G240" s="2">
        <v>980200</v>
      </c>
      <c r="H240" s="2">
        <v>356800</v>
      </c>
      <c r="I240" s="2">
        <v>161000</v>
      </c>
      <c r="J240" s="2">
        <v>249800</v>
      </c>
      <c r="K240" s="2">
        <v>149900</v>
      </c>
      <c r="L240" s="2">
        <v>126900</v>
      </c>
      <c r="M240" s="2">
        <v>113200</v>
      </c>
      <c r="N240" s="2">
        <v>75900</v>
      </c>
      <c r="O240" s="2">
        <v>70300</v>
      </c>
      <c r="P240" s="2">
        <v>95600</v>
      </c>
      <c r="Q240" s="2">
        <v>106000</v>
      </c>
      <c r="R240" s="2">
        <v>118100</v>
      </c>
      <c r="S240" s="2">
        <v>87300</v>
      </c>
      <c r="T240" s="2">
        <v>73500</v>
      </c>
      <c r="U240" s="2">
        <v>93000</v>
      </c>
      <c r="V240" s="2">
        <v>104400</v>
      </c>
      <c r="W240" s="2">
        <v>97900</v>
      </c>
      <c r="X240" s="2">
        <v>61300</v>
      </c>
      <c r="Y240" s="2">
        <v>101400</v>
      </c>
      <c r="Z240" s="2">
        <v>94000</v>
      </c>
      <c r="AA240" s="2">
        <v>72600</v>
      </c>
      <c r="AB240" s="2">
        <v>58600</v>
      </c>
      <c r="AC240" s="2">
        <v>97900</v>
      </c>
      <c r="AD240" s="2">
        <v>81600</v>
      </c>
      <c r="AE240" s="2">
        <v>82500</v>
      </c>
      <c r="AF240" s="2">
        <v>97800</v>
      </c>
      <c r="AG240" s="2">
        <v>90100</v>
      </c>
      <c r="AH240" s="2">
        <v>62000</v>
      </c>
      <c r="AI240" s="2">
        <v>64500</v>
      </c>
      <c r="AJ240" s="2">
        <v>88500</v>
      </c>
      <c r="AK240" s="2">
        <v>85000</v>
      </c>
      <c r="AL240" s="2">
        <v>93500</v>
      </c>
      <c r="AM240" s="2">
        <v>119700</v>
      </c>
      <c r="AN240" s="2">
        <v>53900</v>
      </c>
      <c r="AO240" s="2">
        <v>42100</v>
      </c>
      <c r="AP240" s="2">
        <v>54000</v>
      </c>
      <c r="AQ240" s="2">
        <v>113900</v>
      </c>
      <c r="AR240" s="2">
        <v>115400</v>
      </c>
      <c r="AS240" s="2">
        <v>149300</v>
      </c>
      <c r="AT240" s="2">
        <v>75000</v>
      </c>
      <c r="AU240" s="2">
        <v>156700</v>
      </c>
      <c r="AV240" s="2">
        <v>123500</v>
      </c>
      <c r="AW240" s="2">
        <v>82200</v>
      </c>
      <c r="AX240" s="2">
        <v>99000</v>
      </c>
      <c r="AY240" s="2">
        <v>112300</v>
      </c>
      <c r="AZ240" s="2">
        <v>73200</v>
      </c>
      <c r="BA240" s="2">
        <v>86100</v>
      </c>
      <c r="BB240" s="2">
        <v>111000</v>
      </c>
      <c r="BC240" s="2">
        <v>142500</v>
      </c>
      <c r="BD240" s="2">
        <v>92000</v>
      </c>
      <c r="BE240" s="2">
        <v>111300</v>
      </c>
      <c r="BF240" s="2">
        <v>117000</v>
      </c>
      <c r="BG240" s="2">
        <v>130600</v>
      </c>
      <c r="BH240" s="2">
        <v>140000</v>
      </c>
      <c r="BI240" s="2">
        <v>207100</v>
      </c>
      <c r="BJ240" s="2">
        <v>106000</v>
      </c>
      <c r="BK240" s="2">
        <v>166300</v>
      </c>
      <c r="BL240" s="2">
        <v>120100</v>
      </c>
      <c r="BM240" s="2">
        <v>119000</v>
      </c>
      <c r="BN240" s="2">
        <v>135800</v>
      </c>
      <c r="BO240" s="2">
        <v>266000</v>
      </c>
      <c r="BP240" s="2">
        <v>694400</v>
      </c>
      <c r="BQ240" s="2">
        <v>275800</v>
      </c>
      <c r="BR240" s="2">
        <v>263200</v>
      </c>
      <c r="BS240" s="2">
        <v>106200</v>
      </c>
      <c r="BT240" s="2">
        <v>85600</v>
      </c>
      <c r="BU240" s="2">
        <v>98000</v>
      </c>
      <c r="BV240" s="2">
        <v>70400</v>
      </c>
      <c r="BW240" s="2">
        <v>75900</v>
      </c>
      <c r="BX240" s="2">
        <v>47700</v>
      </c>
      <c r="BY240" s="2">
        <v>57800</v>
      </c>
      <c r="BZ240" s="2">
        <v>60300</v>
      </c>
      <c r="CA240" s="2">
        <v>66700</v>
      </c>
      <c r="CB240" s="2">
        <v>154700</v>
      </c>
      <c r="CC240" s="2">
        <v>125500</v>
      </c>
      <c r="CD240" s="2">
        <v>79300</v>
      </c>
      <c r="CE240" s="2">
        <v>61400</v>
      </c>
      <c r="CF240" s="2">
        <v>84500</v>
      </c>
      <c r="CG240" s="2">
        <v>61000</v>
      </c>
      <c r="CH240" s="2">
        <v>64300</v>
      </c>
      <c r="CI240" s="2">
        <v>40400</v>
      </c>
      <c r="CJ240" s="2">
        <v>53600</v>
      </c>
      <c r="CK240" s="2">
        <v>41000</v>
      </c>
      <c r="CL240" s="2">
        <v>67600</v>
      </c>
      <c r="CM240" s="2">
        <v>73300</v>
      </c>
      <c r="CN240" s="2">
        <v>104800</v>
      </c>
      <c r="CO240" s="2">
        <v>77200</v>
      </c>
      <c r="CP240" s="2">
        <v>125900</v>
      </c>
      <c r="CQ240" s="2">
        <v>59600</v>
      </c>
      <c r="CR240" s="2">
        <v>63500</v>
      </c>
      <c r="CS240" s="2">
        <v>65300</v>
      </c>
      <c r="CT240" s="2">
        <v>99300</v>
      </c>
      <c r="CU240" s="2">
        <v>55400</v>
      </c>
      <c r="CV240" s="2">
        <v>36700</v>
      </c>
      <c r="CW240" s="2">
        <v>49700</v>
      </c>
      <c r="CX240" s="2">
        <v>96500</v>
      </c>
      <c r="CY240" s="2">
        <v>57800</v>
      </c>
      <c r="CZ240" s="2">
        <v>73000</v>
      </c>
      <c r="DA240" s="2">
        <v>78600</v>
      </c>
      <c r="DB240" s="2">
        <v>81700</v>
      </c>
      <c r="DC240" s="2">
        <v>124500</v>
      </c>
      <c r="DD240" s="2">
        <v>89900</v>
      </c>
      <c r="DE240" s="2">
        <v>71300</v>
      </c>
      <c r="DF240" s="2">
        <v>156400</v>
      </c>
      <c r="DG240" s="2">
        <v>85700</v>
      </c>
      <c r="DH240" s="2">
        <v>89700</v>
      </c>
      <c r="DI240" s="2">
        <v>66100</v>
      </c>
      <c r="DJ240" s="2">
        <v>100300</v>
      </c>
      <c r="DK240" s="2">
        <v>99800</v>
      </c>
      <c r="DL240" s="2">
        <v>90600</v>
      </c>
      <c r="DM240" s="2">
        <v>77400</v>
      </c>
      <c r="DN240" s="2">
        <v>58400</v>
      </c>
      <c r="DO240" s="2">
        <v>69100</v>
      </c>
      <c r="DP240" s="2">
        <v>59300</v>
      </c>
      <c r="DQ240" s="2">
        <v>57100</v>
      </c>
      <c r="DR240" s="2">
        <v>114400</v>
      </c>
      <c r="DS240" s="2">
        <v>84100</v>
      </c>
      <c r="DT240" s="2">
        <v>79000</v>
      </c>
      <c r="DU240" s="2">
        <v>116800</v>
      </c>
      <c r="DV240" s="2">
        <v>230600</v>
      </c>
      <c r="DW240" s="2">
        <v>152300</v>
      </c>
      <c r="DX240" s="2">
        <v>67400</v>
      </c>
      <c r="DY240" s="2">
        <v>66100</v>
      </c>
      <c r="DZ240" s="2">
        <v>81200</v>
      </c>
      <c r="EA240" s="2">
        <v>47900</v>
      </c>
      <c r="EB240" s="2">
        <v>47400</v>
      </c>
      <c r="EC240" s="2">
        <v>44000</v>
      </c>
      <c r="ED240" s="2">
        <v>64500</v>
      </c>
      <c r="EE240" s="2">
        <v>128500</v>
      </c>
      <c r="EF240" s="2">
        <v>39800</v>
      </c>
      <c r="EG240" s="2">
        <v>66300</v>
      </c>
      <c r="EH240" s="2">
        <v>56500</v>
      </c>
      <c r="EI240" s="2">
        <v>52100</v>
      </c>
      <c r="EJ240" s="2">
        <v>39500</v>
      </c>
      <c r="EK240" s="2">
        <v>66500</v>
      </c>
      <c r="EL240" s="2">
        <v>82300</v>
      </c>
      <c r="EM240" s="2">
        <v>64300</v>
      </c>
      <c r="EN240" s="2">
        <v>95200</v>
      </c>
      <c r="EO240" s="2">
        <v>78400</v>
      </c>
      <c r="EP240" s="2">
        <v>83300</v>
      </c>
      <c r="EQ240" s="2">
        <v>81600</v>
      </c>
      <c r="ER240" s="2">
        <v>76100</v>
      </c>
      <c r="ES240" s="2">
        <v>140500</v>
      </c>
      <c r="ET240" s="2">
        <v>64500</v>
      </c>
      <c r="EU240" s="2">
        <v>130300</v>
      </c>
      <c r="EV240" s="2">
        <v>36900</v>
      </c>
      <c r="EW240" s="2">
        <v>26000</v>
      </c>
      <c r="EX240" s="2">
        <v>33200</v>
      </c>
      <c r="EY240" s="2">
        <v>18300</v>
      </c>
      <c r="EZ240" s="2">
        <v>26900</v>
      </c>
      <c r="FA240" s="2">
        <v>22000</v>
      </c>
      <c r="FB240" s="2">
        <v>35400</v>
      </c>
      <c r="FC240" s="2">
        <v>34600</v>
      </c>
      <c r="FD240" s="2">
        <v>56200</v>
      </c>
      <c r="FE240" s="2">
        <v>33100</v>
      </c>
      <c r="FF240" s="2">
        <v>30400</v>
      </c>
      <c r="FG240" s="2">
        <v>39300</v>
      </c>
      <c r="FH240" s="2">
        <v>35700</v>
      </c>
      <c r="FI240" s="2">
        <v>24300</v>
      </c>
      <c r="FJ240" s="2">
        <v>49800</v>
      </c>
      <c r="FK240" s="2">
        <v>43600</v>
      </c>
      <c r="FL240" s="2">
        <v>28100</v>
      </c>
      <c r="FM240" s="2">
        <v>28100</v>
      </c>
      <c r="FN240" s="2">
        <v>30800</v>
      </c>
      <c r="FO240" s="2">
        <v>43800</v>
      </c>
      <c r="FP240" s="2">
        <v>22500</v>
      </c>
      <c r="FQ240" s="2">
        <v>30700</v>
      </c>
      <c r="FR240" s="2">
        <v>25500</v>
      </c>
      <c r="FS240" s="2">
        <v>37900</v>
      </c>
      <c r="FT240" s="2">
        <v>40500</v>
      </c>
      <c r="FU240" s="2">
        <v>44600</v>
      </c>
      <c r="FV240" s="2">
        <v>29600</v>
      </c>
      <c r="FW240" s="2">
        <v>25600</v>
      </c>
      <c r="FX240" s="2">
        <v>30300</v>
      </c>
      <c r="FY240" s="2">
        <v>42800</v>
      </c>
      <c r="FZ240" s="2">
        <v>29000</v>
      </c>
      <c r="GA240" s="2">
        <v>21100</v>
      </c>
      <c r="GB240" s="2">
        <v>35700</v>
      </c>
      <c r="GC240" s="2">
        <v>42400</v>
      </c>
      <c r="GD240" s="2">
        <v>37900</v>
      </c>
      <c r="GE240" s="2">
        <v>56300</v>
      </c>
      <c r="GF240" s="2">
        <v>184900</v>
      </c>
      <c r="GG240" s="2">
        <v>168400</v>
      </c>
      <c r="GH240" s="2">
        <v>57900</v>
      </c>
      <c r="GI240" s="2">
        <v>39400</v>
      </c>
      <c r="GJ240" s="2">
        <v>30400</v>
      </c>
      <c r="GK240" s="2">
        <v>46300</v>
      </c>
      <c r="GL240" s="2">
        <v>33600</v>
      </c>
      <c r="GM240" s="2">
        <v>35200</v>
      </c>
      <c r="GN240" s="2">
        <v>32800</v>
      </c>
      <c r="GO240" s="2">
        <v>33700</v>
      </c>
      <c r="GP240" s="2">
        <v>27000</v>
      </c>
      <c r="GQ240" s="2">
        <v>19100</v>
      </c>
      <c r="GR240" s="2">
        <v>19800</v>
      </c>
      <c r="GS240" s="2">
        <v>16500</v>
      </c>
      <c r="GT240" s="2">
        <v>21700</v>
      </c>
      <c r="GU240" s="2">
        <v>43100</v>
      </c>
      <c r="GV240" s="2">
        <v>34500</v>
      </c>
      <c r="GW240" s="2">
        <v>28600</v>
      </c>
      <c r="GX240" s="2">
        <v>23200</v>
      </c>
      <c r="GY240" s="2">
        <v>33000</v>
      </c>
      <c r="GZ240" s="2">
        <v>44500</v>
      </c>
      <c r="HA240" s="2">
        <v>37100</v>
      </c>
      <c r="HB240" s="2">
        <v>27100</v>
      </c>
      <c r="HC240" s="2">
        <v>51600</v>
      </c>
      <c r="HD240" s="2">
        <v>21400</v>
      </c>
      <c r="HE240" s="2">
        <v>35800</v>
      </c>
      <c r="HF240" s="2">
        <v>34300</v>
      </c>
      <c r="HG240" s="2">
        <v>23400</v>
      </c>
      <c r="HH240" s="2">
        <v>23100</v>
      </c>
      <c r="HI240" s="2">
        <v>15900</v>
      </c>
      <c r="HJ240" s="2">
        <v>29500</v>
      </c>
      <c r="HK240" s="2">
        <v>25300</v>
      </c>
      <c r="HL240" s="2">
        <v>22600</v>
      </c>
      <c r="HM240" s="2">
        <v>41800</v>
      </c>
      <c r="HN240" s="2">
        <v>34500</v>
      </c>
      <c r="HO240" s="2">
        <v>21100</v>
      </c>
      <c r="HP240" s="2">
        <v>27200</v>
      </c>
      <c r="HQ240" s="2">
        <v>23700</v>
      </c>
      <c r="HR240" s="2">
        <v>23700</v>
      </c>
      <c r="HS240" s="2">
        <v>18000</v>
      </c>
      <c r="HT240" s="2">
        <v>16800</v>
      </c>
      <c r="HU240" s="2">
        <v>26700</v>
      </c>
      <c r="HV240" s="2">
        <v>11400</v>
      </c>
      <c r="HW240" s="2">
        <v>15000</v>
      </c>
      <c r="HX240" s="2">
        <v>8700</v>
      </c>
      <c r="HY240" s="2">
        <v>22800</v>
      </c>
      <c r="HZ240" s="2">
        <v>27400</v>
      </c>
      <c r="IA240" s="2">
        <v>15400</v>
      </c>
      <c r="IB240" s="2">
        <v>15100</v>
      </c>
      <c r="IC240" s="2">
        <v>11400</v>
      </c>
      <c r="ID240" s="2">
        <v>21700</v>
      </c>
      <c r="IE240" s="2">
        <v>25300</v>
      </c>
      <c r="IF240" s="2">
        <v>30400</v>
      </c>
      <c r="IG240" s="2">
        <v>21000</v>
      </c>
      <c r="IH240" s="2">
        <v>17900</v>
      </c>
      <c r="II240" s="2">
        <v>20600</v>
      </c>
      <c r="IJ240" s="2">
        <v>19900</v>
      </c>
      <c r="IK240" s="2">
        <v>54300</v>
      </c>
      <c r="IL240" s="2">
        <v>35700</v>
      </c>
      <c r="IM240" s="2">
        <v>57800</v>
      </c>
      <c r="IN240" s="2">
        <v>43400</v>
      </c>
      <c r="IO240" s="2">
        <v>34100</v>
      </c>
      <c r="IP240" s="2">
        <v>110300</v>
      </c>
      <c r="IQ240" s="2">
        <v>46600</v>
      </c>
      <c r="IR240" s="2">
        <v>21400</v>
      </c>
      <c r="IS240" s="2">
        <v>29700</v>
      </c>
      <c r="IT240" s="2">
        <v>18400</v>
      </c>
    </row>
    <row r="241" spans="1:254">
      <c r="A241" s="391" t="s">
        <v>454</v>
      </c>
      <c r="B241" s="1" t="inlineStr">
        <is>
          <t>イトーキ</t>
        </is>
      </c>
      <c r="C241" s="1">
        <v>562000</v>
      </c>
      <c r="D241" s="79">
        <v>373700</v>
      </c>
      <c r="E241" s="2">
        <v>188300</v>
      </c>
      <c r="F241" s="2">
        <v>157800</v>
      </c>
      <c r="G241" s="2">
        <v>133100</v>
      </c>
      <c r="H241" s="2">
        <v>230300</v>
      </c>
      <c r="I241" s="2">
        <v>201200</v>
      </c>
      <c r="J241" s="2">
        <v>234600</v>
      </c>
      <c r="K241" s="2">
        <v>227900</v>
      </c>
      <c r="L241" s="2">
        <v>177500</v>
      </c>
      <c r="M241" s="2">
        <v>138300</v>
      </c>
      <c r="N241" s="2">
        <v>96900</v>
      </c>
      <c r="O241" s="2">
        <v>183700</v>
      </c>
      <c r="P241" s="2">
        <v>136300</v>
      </c>
      <c r="Q241" s="2">
        <v>416100</v>
      </c>
      <c r="R241" s="2">
        <v>215400</v>
      </c>
      <c r="S241" s="2">
        <v>128600</v>
      </c>
      <c r="T241" s="2">
        <v>203900</v>
      </c>
      <c r="U241" s="2">
        <v>236200</v>
      </c>
      <c r="V241" s="2">
        <v>149000</v>
      </c>
      <c r="W241" s="2">
        <v>154200</v>
      </c>
      <c r="X241" s="2">
        <v>149900</v>
      </c>
      <c r="Y241" s="2">
        <v>413900</v>
      </c>
      <c r="Z241" s="2">
        <v>278300</v>
      </c>
      <c r="AA241" s="2">
        <v>260700</v>
      </c>
      <c r="AB241" s="2">
        <v>234200</v>
      </c>
      <c r="AC241" s="2">
        <v>211600</v>
      </c>
      <c r="AD241" s="2">
        <v>198500</v>
      </c>
      <c r="AE241" s="2">
        <v>210400</v>
      </c>
      <c r="AF241" s="2">
        <v>416300</v>
      </c>
      <c r="AG241" s="2">
        <v>920400</v>
      </c>
      <c r="AH241" s="2">
        <v>579100</v>
      </c>
      <c r="AI241" s="2">
        <v>302400</v>
      </c>
      <c r="AJ241" s="2">
        <v>265200</v>
      </c>
      <c r="AK241" s="2">
        <v>262800</v>
      </c>
      <c r="AL241" s="2">
        <v>229900</v>
      </c>
      <c r="AM241" s="2">
        <v>279900</v>
      </c>
      <c r="AN241" s="2">
        <v>146300</v>
      </c>
      <c r="AO241" s="2">
        <v>203100</v>
      </c>
      <c r="AP241" s="2">
        <v>196900</v>
      </c>
      <c r="AQ241" s="2">
        <v>207300</v>
      </c>
      <c r="AR241" s="2">
        <v>187200</v>
      </c>
      <c r="AS241" s="2">
        <v>154800</v>
      </c>
      <c r="AT241" s="2">
        <v>170500</v>
      </c>
      <c r="AU241" s="2">
        <v>191400</v>
      </c>
      <c r="AV241" s="2">
        <v>189300</v>
      </c>
      <c r="AW241" s="2">
        <v>339600</v>
      </c>
      <c r="AX241" s="2">
        <v>437100</v>
      </c>
      <c r="AY241" s="2">
        <v>378200</v>
      </c>
      <c r="AZ241" s="2">
        <v>335900</v>
      </c>
      <c r="BA241" s="2">
        <v>447200</v>
      </c>
      <c r="BB241" s="2">
        <v>377800</v>
      </c>
      <c r="BC241" s="2">
        <v>384500</v>
      </c>
      <c r="BD241" s="2">
        <v>236200</v>
      </c>
      <c r="BE241" s="2">
        <v>169400</v>
      </c>
      <c r="BF241" s="2">
        <v>262100</v>
      </c>
      <c r="BG241" s="2">
        <v>241200</v>
      </c>
      <c r="BH241" s="2">
        <v>201800</v>
      </c>
      <c r="BI241" s="2">
        <v>202400</v>
      </c>
      <c r="BJ241" s="2">
        <v>212400</v>
      </c>
      <c r="BK241" s="2">
        <v>255100</v>
      </c>
      <c r="BL241" s="2">
        <v>222600</v>
      </c>
      <c r="BM241" s="2">
        <v>335100</v>
      </c>
      <c r="BN241" s="2">
        <v>441500</v>
      </c>
      <c r="BO241" s="2">
        <v>487600</v>
      </c>
      <c r="BP241" s="2">
        <v>1111000</v>
      </c>
      <c r="BQ241" s="2">
        <v>363000</v>
      </c>
      <c r="BR241" s="2">
        <v>132100</v>
      </c>
      <c r="BS241" s="2">
        <v>277900</v>
      </c>
      <c r="BT241" s="2">
        <v>124400</v>
      </c>
      <c r="BU241" s="2">
        <v>218600</v>
      </c>
      <c r="BV241" s="2">
        <v>135600</v>
      </c>
      <c r="BW241" s="2">
        <v>108200</v>
      </c>
      <c r="BX241" s="2">
        <v>102300</v>
      </c>
      <c r="BY241" s="2">
        <v>111200</v>
      </c>
      <c r="BZ241" s="2">
        <v>176300</v>
      </c>
      <c r="CA241" s="2">
        <v>135500</v>
      </c>
      <c r="CB241" s="2">
        <v>144900</v>
      </c>
      <c r="CC241" s="2">
        <v>199400</v>
      </c>
      <c r="CD241" s="2">
        <v>132300</v>
      </c>
      <c r="CE241" s="2">
        <v>143600</v>
      </c>
      <c r="CF241" s="2">
        <v>113800</v>
      </c>
      <c r="CG241" s="2">
        <v>152000</v>
      </c>
      <c r="CH241" s="2">
        <v>148800</v>
      </c>
      <c r="CI241" s="2">
        <v>132400</v>
      </c>
      <c r="CJ241" s="2">
        <v>106600</v>
      </c>
      <c r="CK241" s="2">
        <v>109200</v>
      </c>
      <c r="CL241" s="2">
        <v>284900</v>
      </c>
      <c r="CM241" s="2">
        <v>197100</v>
      </c>
      <c r="CN241" s="2">
        <v>172300</v>
      </c>
      <c r="CO241" s="2">
        <v>181300</v>
      </c>
      <c r="CP241" s="2">
        <v>140700</v>
      </c>
      <c r="CQ241" s="2">
        <v>192700</v>
      </c>
      <c r="CR241" s="2">
        <v>129700</v>
      </c>
      <c r="CS241" s="2">
        <v>152800</v>
      </c>
      <c r="CT241" s="2">
        <v>183400</v>
      </c>
      <c r="CU241" s="2">
        <v>190300</v>
      </c>
      <c r="CV241" s="2">
        <v>118800</v>
      </c>
      <c r="CW241" s="2">
        <v>172100</v>
      </c>
      <c r="CX241" s="2">
        <v>201500</v>
      </c>
      <c r="CY241" s="2">
        <v>131800</v>
      </c>
      <c r="CZ241" s="2">
        <v>145100</v>
      </c>
      <c r="DA241" s="2">
        <v>293500</v>
      </c>
      <c r="DB241" s="2">
        <v>346200</v>
      </c>
      <c r="DC241" s="2">
        <v>214600</v>
      </c>
      <c r="DD241" s="2">
        <v>128200</v>
      </c>
      <c r="DE241" s="2">
        <v>308700</v>
      </c>
      <c r="DF241" s="2">
        <v>545200</v>
      </c>
      <c r="DG241" s="2">
        <v>273800</v>
      </c>
      <c r="DH241" s="2">
        <v>261600</v>
      </c>
      <c r="DI241" s="2">
        <v>292700</v>
      </c>
      <c r="DJ241" s="2">
        <v>247900</v>
      </c>
      <c r="DK241" s="2">
        <v>507900</v>
      </c>
      <c r="DL241" s="2">
        <v>406200</v>
      </c>
      <c r="DM241" s="2">
        <v>126800</v>
      </c>
      <c r="DN241" s="2">
        <v>308700</v>
      </c>
      <c r="DO241" s="2">
        <v>468300</v>
      </c>
      <c r="DP241" s="2">
        <v>333100</v>
      </c>
      <c r="DQ241" s="2">
        <v>829400</v>
      </c>
      <c r="DR241" s="2">
        <v>420900</v>
      </c>
      <c r="DS241" s="2">
        <v>156600</v>
      </c>
      <c r="DT241" s="2">
        <v>231800</v>
      </c>
      <c r="DU241" s="2">
        <v>235600</v>
      </c>
      <c r="DV241" s="2">
        <v>81800</v>
      </c>
      <c r="DW241" s="2">
        <v>99600</v>
      </c>
      <c r="DX241" s="2">
        <v>137400</v>
      </c>
      <c r="DY241" s="2">
        <v>94200</v>
      </c>
      <c r="DZ241" s="2">
        <v>143200</v>
      </c>
      <c r="EA241" s="2">
        <v>123500</v>
      </c>
      <c r="EB241" s="2">
        <v>135000</v>
      </c>
      <c r="EC241" s="2">
        <v>141000</v>
      </c>
      <c r="ED241" s="2">
        <v>280900</v>
      </c>
      <c r="EE241" s="2">
        <v>90300</v>
      </c>
      <c r="EF241" s="2">
        <v>91800</v>
      </c>
      <c r="EG241" s="2">
        <v>88800</v>
      </c>
      <c r="EH241" s="2">
        <v>132400</v>
      </c>
      <c r="EI241" s="2">
        <v>144600</v>
      </c>
      <c r="EJ241" s="2">
        <v>104700</v>
      </c>
      <c r="EK241" s="2">
        <v>146900</v>
      </c>
      <c r="EL241" s="2">
        <v>116800</v>
      </c>
      <c r="EM241" s="2">
        <v>169400</v>
      </c>
      <c r="EN241" s="2">
        <v>138800</v>
      </c>
      <c r="EO241" s="2">
        <v>136500</v>
      </c>
      <c r="EP241" s="2">
        <v>136300</v>
      </c>
      <c r="EQ241" s="2">
        <v>148800</v>
      </c>
      <c r="ER241" s="2">
        <v>121700</v>
      </c>
      <c r="ES241" s="2">
        <v>140000</v>
      </c>
      <c r="ET241" s="2">
        <v>125200</v>
      </c>
      <c r="EU241" s="2">
        <v>237100</v>
      </c>
      <c r="EV241" s="2">
        <v>193300</v>
      </c>
      <c r="EW241" s="2">
        <v>81700</v>
      </c>
      <c r="EX241" s="2">
        <v>93900</v>
      </c>
      <c r="EY241" s="2">
        <v>147600</v>
      </c>
      <c r="EZ241" s="2">
        <v>160600</v>
      </c>
      <c r="FA241" s="2">
        <v>171600</v>
      </c>
      <c r="FB241" s="2">
        <v>82900</v>
      </c>
      <c r="FC241" s="2">
        <v>122000</v>
      </c>
      <c r="FD241" s="2">
        <v>115900</v>
      </c>
      <c r="FE241" s="2">
        <v>114100</v>
      </c>
      <c r="FF241" s="2">
        <v>124200</v>
      </c>
      <c r="FG241" s="2">
        <v>137900</v>
      </c>
      <c r="FH241" s="2">
        <v>152700</v>
      </c>
      <c r="FI241" s="2">
        <v>125600</v>
      </c>
      <c r="FJ241" s="2">
        <v>163400</v>
      </c>
      <c r="FK241" s="2">
        <v>171500</v>
      </c>
      <c r="FL241" s="2">
        <v>180700</v>
      </c>
      <c r="FM241" s="2">
        <v>147200</v>
      </c>
      <c r="FN241" s="2">
        <v>138000</v>
      </c>
      <c r="FO241" s="2">
        <v>137800</v>
      </c>
      <c r="FP241" s="2">
        <v>86100</v>
      </c>
      <c r="FQ241" s="2">
        <v>178300</v>
      </c>
      <c r="FR241" s="2">
        <v>137100</v>
      </c>
      <c r="FS241" s="2">
        <v>171800</v>
      </c>
      <c r="FT241" s="2">
        <v>229800</v>
      </c>
      <c r="FU241" s="2">
        <v>130500</v>
      </c>
      <c r="FV241" s="2">
        <v>144100</v>
      </c>
      <c r="FW241" s="2">
        <v>138800</v>
      </c>
      <c r="FX241" s="2">
        <v>95400</v>
      </c>
      <c r="FY241" s="2">
        <v>70500</v>
      </c>
      <c r="FZ241" s="2">
        <v>60700</v>
      </c>
      <c r="GA241" s="2">
        <v>176600</v>
      </c>
      <c r="GB241" s="2">
        <v>172600</v>
      </c>
      <c r="GC241" s="2">
        <v>134100</v>
      </c>
      <c r="GD241" s="2">
        <v>189500</v>
      </c>
      <c r="GE241" s="2">
        <v>166700</v>
      </c>
      <c r="GF241" s="2">
        <v>274800</v>
      </c>
      <c r="GG241" s="2">
        <v>613700</v>
      </c>
      <c r="GH241" s="2">
        <v>196800</v>
      </c>
      <c r="GI241" s="2">
        <v>145700</v>
      </c>
      <c r="GJ241" s="2">
        <v>116200</v>
      </c>
      <c r="GK241" s="2">
        <v>155300</v>
      </c>
      <c r="GL241" s="2">
        <v>172100</v>
      </c>
      <c r="GM241" s="2">
        <v>76200</v>
      </c>
      <c r="GN241" s="2">
        <v>134600</v>
      </c>
      <c r="GO241" s="2">
        <v>102600</v>
      </c>
      <c r="GP241" s="2">
        <v>85300</v>
      </c>
      <c r="GQ241" s="2">
        <v>69000</v>
      </c>
      <c r="GR241" s="2">
        <v>71800</v>
      </c>
      <c r="GS241" s="2">
        <v>56100</v>
      </c>
      <c r="GT241" s="2">
        <v>94800</v>
      </c>
      <c r="GU241" s="2">
        <v>182000</v>
      </c>
      <c r="GV241" s="2">
        <v>121600</v>
      </c>
      <c r="GW241" s="2">
        <v>93500</v>
      </c>
      <c r="GX241" s="2">
        <v>89200</v>
      </c>
      <c r="GY241" s="2">
        <v>140900</v>
      </c>
      <c r="GZ241" s="2">
        <v>131400</v>
      </c>
      <c r="HA241" s="2">
        <v>107000</v>
      </c>
      <c r="HB241" s="2">
        <v>109600</v>
      </c>
      <c r="HC241" s="2">
        <v>162900</v>
      </c>
      <c r="HD241" s="2">
        <v>221700</v>
      </c>
      <c r="HE241" s="2">
        <v>180900</v>
      </c>
      <c r="HF241" s="2">
        <v>156700</v>
      </c>
      <c r="HG241" s="2">
        <v>107300</v>
      </c>
      <c r="HH241" s="2">
        <v>136300</v>
      </c>
      <c r="HI241" s="2">
        <v>126300</v>
      </c>
      <c r="HJ241" s="2">
        <v>163500</v>
      </c>
      <c r="HK241" s="2">
        <v>124900</v>
      </c>
      <c r="HL241" s="2">
        <v>97900</v>
      </c>
      <c r="HM241" s="2">
        <v>102000</v>
      </c>
      <c r="HN241" s="2">
        <v>85200</v>
      </c>
      <c r="HO241" s="2">
        <v>103000</v>
      </c>
      <c r="HP241" s="2">
        <v>79000</v>
      </c>
      <c r="HQ241" s="2">
        <v>102300</v>
      </c>
      <c r="HR241" s="2">
        <v>100900</v>
      </c>
      <c r="HS241" s="2">
        <v>122500</v>
      </c>
      <c r="HT241" s="2">
        <v>185100</v>
      </c>
      <c r="HU241" s="2">
        <v>208800</v>
      </c>
      <c r="HV241" s="2">
        <v>68500</v>
      </c>
      <c r="HW241" s="2">
        <v>112500</v>
      </c>
      <c r="HX241" s="2">
        <v>133400</v>
      </c>
      <c r="HY241" s="2">
        <v>117200</v>
      </c>
      <c r="HZ241" s="2">
        <v>147700</v>
      </c>
      <c r="IA241" s="2">
        <v>205900</v>
      </c>
      <c r="IB241" s="2">
        <v>123600</v>
      </c>
      <c r="IC241" s="2">
        <v>88500</v>
      </c>
      <c r="ID241" s="2">
        <v>89600</v>
      </c>
      <c r="IE241" s="2">
        <v>127100</v>
      </c>
      <c r="IF241" s="2">
        <v>192400</v>
      </c>
      <c r="IG241" s="2">
        <v>144400</v>
      </c>
      <c r="IH241" s="2">
        <v>136300</v>
      </c>
      <c r="II241" s="2">
        <v>205800</v>
      </c>
      <c r="IJ241" s="2">
        <v>193100</v>
      </c>
      <c r="IK241" s="2">
        <v>271600</v>
      </c>
      <c r="IL241" s="2">
        <v>237500</v>
      </c>
      <c r="IM241" s="2">
        <v>239300</v>
      </c>
      <c r="IN241" s="2">
        <v>306100</v>
      </c>
      <c r="IO241" s="2">
        <v>937700</v>
      </c>
      <c r="IP241" s="2">
        <v>216500</v>
      </c>
      <c r="IQ241" s="2">
        <v>130600</v>
      </c>
      <c r="IR241" s="2">
        <v>154900</v>
      </c>
      <c r="IS241" s="2">
        <v>375400</v>
      </c>
      <c r="IT241" s="2">
        <v>231300</v>
      </c>
    </row>
    <row r="242" spans="1:254">
      <c r="A242" s="391" t="s">
        <v>455</v>
      </c>
      <c r="B242" s="1" t="inlineStr">
        <is>
          <t>オキサイド</t>
        </is>
      </c>
      <c r="C242" s="1">
        <v>82600</v>
      </c>
      <c r="D242" s="79">
        <v>-59600</v>
      </c>
      <c r="E242" s="2">
        <v>142200</v>
      </c>
      <c r="F242" s="2">
        <v>201800</v>
      </c>
      <c r="G242" s="2">
        <v>175300</v>
      </c>
      <c r="H242" s="2">
        <v>196300</v>
      </c>
      <c r="I242" s="2">
        <v>226900</v>
      </c>
      <c r="J242" s="2">
        <v>474500</v>
      </c>
      <c r="K242" s="2">
        <v>236000</v>
      </c>
      <c r="L242" s="2">
        <v>220800</v>
      </c>
      <c r="M242" s="2">
        <v>207100</v>
      </c>
      <c r="N242" s="2">
        <v>124700</v>
      </c>
      <c r="O242" s="2">
        <v>119100</v>
      </c>
      <c r="P242" s="2">
        <v>218400</v>
      </c>
      <c r="Q242" s="2">
        <v>213900</v>
      </c>
      <c r="R242" s="2">
        <v>426300</v>
      </c>
      <c r="S242" s="2">
        <v>248800</v>
      </c>
      <c r="T242" s="2">
        <v>261600</v>
      </c>
      <c r="U242" s="2">
        <v>700300</v>
      </c>
      <c r="V242" s="2">
        <v>263100</v>
      </c>
      <c r="W242" s="2">
        <v>154100</v>
      </c>
      <c r="X242" s="2">
        <v>222400</v>
      </c>
      <c r="Y242" s="2">
        <v>187800</v>
      </c>
      <c r="Z242" s="2">
        <v>215000</v>
      </c>
      <c r="AA242" s="2">
        <v>142900</v>
      </c>
      <c r="AB242" s="2">
        <v>209100</v>
      </c>
      <c r="AC242" s="2">
        <v>181500</v>
      </c>
      <c r="AD242" s="2">
        <v>215200</v>
      </c>
      <c r="AE242" s="2">
        <v>187200</v>
      </c>
      <c r="AF242" s="2">
        <v>254400</v>
      </c>
      <c r="AG242" s="2">
        <v>446300</v>
      </c>
      <c r="AH242" s="2">
        <v>255900</v>
      </c>
      <c r="AI242" s="2">
        <v>427800</v>
      </c>
      <c r="AJ242" s="2">
        <v>388600</v>
      </c>
      <c r="AK242" s="2">
        <v>405300</v>
      </c>
      <c r="AL242" s="2">
        <v>612600</v>
      </c>
      <c r="AM242" s="2">
        <v>248700</v>
      </c>
      <c r="AN242" s="2">
        <v>346300</v>
      </c>
      <c r="AO242" s="2">
        <v>340300</v>
      </c>
      <c r="AP242" s="2">
        <v>255700</v>
      </c>
      <c r="AQ242" s="2">
        <v>318600</v>
      </c>
      <c r="AR242" s="2">
        <v>340500</v>
      </c>
      <c r="AS242" s="2">
        <v>673900</v>
      </c>
      <c r="AT242" s="2">
        <v>302700</v>
      </c>
      <c r="AU242" s="2">
        <v>391000</v>
      </c>
      <c r="AV242" s="2">
        <v>317400</v>
      </c>
      <c r="AW242" s="2">
        <v>344500</v>
      </c>
      <c r="AX242" s="2">
        <v>453300</v>
      </c>
      <c r="AY242" s="2">
        <v>548800</v>
      </c>
      <c r="AZ242" s="2">
        <v>382500</v>
      </c>
      <c r="BA242" s="2">
        <v>603000</v>
      </c>
      <c r="BB242" s="2">
        <v>739900</v>
      </c>
      <c r="BC242" s="2">
        <v>473900</v>
      </c>
      <c r="BD242" s="2">
        <v>527300</v>
      </c>
      <c r="BE242" s="2">
        <v>766100</v>
      </c>
      <c r="BF242" s="2">
        <v>738000</v>
      </c>
      <c r="BG242" s="2">
        <v>492400</v>
      </c>
      <c r="BH242" s="2">
        <v>516300</v>
      </c>
      <c r="BI242" s="2">
        <v>1073000</v>
      </c>
      <c r="BJ242" s="2">
        <v>723000</v>
      </c>
      <c r="BK242" s="2">
        <v>649600</v>
      </c>
      <c r="BL242" s="2">
        <v>643500</v>
      </c>
      <c r="BM242" s="2">
        <v>592700</v>
      </c>
      <c r="BN242" s="2">
        <v>1160100</v>
      </c>
      <c r="BO242" s="2">
        <v>1248900</v>
      </c>
      <c r="BP242" s="2">
        <v>1383100</v>
      </c>
      <c r="BQ242" s="2">
        <v>802300</v>
      </c>
      <c r="BR242" s="2">
        <v>277900</v>
      </c>
      <c r="BS242" s="2">
        <v>275700</v>
      </c>
      <c r="BT242" s="2">
        <v>308100</v>
      </c>
      <c r="BU242" s="2">
        <v>628700</v>
      </c>
      <c r="BV242" s="2">
        <v>445700</v>
      </c>
      <c r="BW242" s="2">
        <v>567900</v>
      </c>
      <c r="BX242" s="2">
        <v>969500</v>
      </c>
      <c r="BY242" s="2">
        <v>1835800</v>
      </c>
      <c r="BZ242" s="2">
        <v>760800</v>
      </c>
      <c r="CA242" s="2">
        <v>585700</v>
      </c>
      <c r="CB242" s="2">
        <v>729100</v>
      </c>
      <c r="CC242" s="2">
        <v>1782400</v>
      </c>
      <c r="CD242" s="2">
        <v>2964800</v>
      </c>
      <c r="CE242" s="2">
        <v>866200</v>
      </c>
      <c r="CF242" s="2">
        <v>647400</v>
      </c>
      <c r="CG242" s="2">
        <v>378100</v>
      </c>
      <c r="CH242" s="2">
        <v>535000</v>
      </c>
      <c r="CI242" s="2">
        <v>427900</v>
      </c>
      <c r="CJ242" s="2">
        <v>618500</v>
      </c>
      <c r="CK242" s="2">
        <v>407100</v>
      </c>
      <c r="CL242" s="2">
        <v>637000</v>
      </c>
      <c r="CM242" s="2">
        <v>411900</v>
      </c>
      <c r="CN242" s="2">
        <v>603200</v>
      </c>
      <c r="CO242" s="2">
        <v>437000</v>
      </c>
      <c r="CP242" s="2">
        <v>485900</v>
      </c>
      <c r="CQ242" s="2">
        <v>617600</v>
      </c>
      <c r="CR242" s="2">
        <v>1099400</v>
      </c>
      <c r="CS242" s="2">
        <v>768500</v>
      </c>
      <c r="CT242" s="2">
        <v>808200</v>
      </c>
      <c r="CU242" s="2">
        <v>708500</v>
      </c>
      <c r="CV242" s="2">
        <v>828800</v>
      </c>
      <c r="CW242" s="2">
        <v>1352300</v>
      </c>
      <c r="CX242" s="2">
        <v>1586600</v>
      </c>
      <c r="CY242" s="2">
        <v>1546200</v>
      </c>
      <c r="CZ242" s="2">
        <v>2060600</v>
      </c>
      <c r="DA242" s="2">
        <v>4947000</v>
      </c>
      <c r="DB242" s="2">
        <v>2429800</v>
      </c>
      <c r="DC242" s="2">
        <v>2704500</v>
      </c>
      <c r="DD242" s="2">
        <v>482900</v>
      </c>
      <c r="DE242" s="2">
        <v>414500</v>
      </c>
      <c r="DF242" s="2">
        <v>439200</v>
      </c>
      <c r="DG242" s="2">
        <v>825200</v>
      </c>
      <c r="DH242" s="2">
        <v>212800</v>
      </c>
      <c r="DI242" s="2">
        <v>212300</v>
      </c>
      <c r="DJ242" s="2">
        <v>161700</v>
      </c>
      <c r="DK242" s="2">
        <v>148500</v>
      </c>
      <c r="DL242" s="2">
        <v>249800</v>
      </c>
      <c r="DM242" s="2">
        <v>167300</v>
      </c>
      <c r="DN242" s="2">
        <v>265600</v>
      </c>
      <c r="DO242" s="2">
        <v>303600</v>
      </c>
      <c r="DP242" s="2">
        <v>352700</v>
      </c>
      <c r="DQ242" s="2">
        <v>707800</v>
      </c>
      <c r="DR242" s="2">
        <v>314500</v>
      </c>
      <c r="DS242" s="2">
        <v>591400</v>
      </c>
      <c r="DT242" s="2">
        <v>283400</v>
      </c>
      <c r="DU242" s="2">
        <v>305300</v>
      </c>
      <c r="DV242" s="2">
        <v>200100</v>
      </c>
      <c r="DW242" s="2">
        <v>355900</v>
      </c>
      <c r="DX242" s="2">
        <v>246200</v>
      </c>
      <c r="DY242" s="2">
        <v>445500</v>
      </c>
      <c r="DZ242" s="2">
        <v>631600</v>
      </c>
      <c r="EA242" s="2">
        <v>1723600</v>
      </c>
      <c r="EB242" s="2">
        <v>434700</v>
      </c>
      <c r="EC242" s="2">
        <v>335000</v>
      </c>
      <c r="ED242" s="2">
        <v>136700</v>
      </c>
      <c r="EE242" s="2">
        <v>149700</v>
      </c>
      <c r="EF242" s="2">
        <v>154500</v>
      </c>
      <c r="EG242" s="2">
        <v>190700</v>
      </c>
      <c r="EH242" s="2">
        <v>138600</v>
      </c>
      <c r="EI242" s="2">
        <v>353700</v>
      </c>
      <c r="EJ242" s="2">
        <v>178200</v>
      </c>
      <c r="EK242" s="2">
        <v>433800</v>
      </c>
      <c r="EL242" s="2">
        <v>245300</v>
      </c>
      <c r="EM242" s="2">
        <v>459500</v>
      </c>
      <c r="EN242" s="2">
        <v>246500</v>
      </c>
      <c r="EO242" s="2">
        <v>309300</v>
      </c>
      <c r="EP242" s="2">
        <v>502700</v>
      </c>
      <c r="EQ242" s="2">
        <v>166700</v>
      </c>
      <c r="ER242" s="2">
        <v>94400</v>
      </c>
      <c r="ES242" s="2">
        <v>147100</v>
      </c>
      <c r="ET242" s="2">
        <v>106800</v>
      </c>
      <c r="EU242" s="2">
        <v>162600</v>
      </c>
      <c r="EV242" s="2">
        <v>120900</v>
      </c>
      <c r="EW242" s="2">
        <v>148100</v>
      </c>
      <c r="EX242" s="2">
        <v>122200</v>
      </c>
      <c r="EY242" s="2">
        <v>182200</v>
      </c>
      <c r="EZ242" s="2">
        <v>76800</v>
      </c>
      <c r="FA242" s="2">
        <v>66400</v>
      </c>
      <c r="FB242" s="2">
        <v>89900</v>
      </c>
      <c r="FC242" s="2">
        <v>75400</v>
      </c>
      <c r="FD242" s="2">
        <v>83300</v>
      </c>
      <c r="FE242" s="2">
        <v>58200</v>
      </c>
      <c r="FF242" s="2">
        <v>80000</v>
      </c>
      <c r="FG242" s="2">
        <v>76500</v>
      </c>
      <c r="FH242" s="2">
        <v>53700</v>
      </c>
      <c r="FI242" s="2">
        <v>75100</v>
      </c>
      <c r="FJ242" s="2">
        <v>95400</v>
      </c>
      <c r="FK242" s="2">
        <v>55400</v>
      </c>
      <c r="FL242" s="2">
        <v>71400</v>
      </c>
      <c r="FM242" s="2">
        <v>69400</v>
      </c>
      <c r="FN242" s="2">
        <v>87500</v>
      </c>
      <c r="FO242" s="2">
        <v>63200</v>
      </c>
      <c r="FP242" s="2">
        <v>76100</v>
      </c>
      <c r="FQ242" s="2">
        <v>91400</v>
      </c>
      <c r="FR242" s="2">
        <v>107900</v>
      </c>
      <c r="FS242" s="2">
        <v>148500</v>
      </c>
      <c r="FT242" s="2">
        <v>334200</v>
      </c>
      <c r="FU242" s="2">
        <v>222400</v>
      </c>
      <c r="FV242" s="2">
        <v>137300</v>
      </c>
      <c r="FW242" s="2">
        <v>97700</v>
      </c>
      <c r="FX242" s="2">
        <v>109100</v>
      </c>
      <c r="FY242" s="2">
        <v>70800</v>
      </c>
      <c r="FZ242" s="2">
        <v>42500</v>
      </c>
      <c r="GA242" s="2">
        <v>100500</v>
      </c>
      <c r="GB242" s="2">
        <v>134700</v>
      </c>
      <c r="GC242" s="2">
        <v>263800</v>
      </c>
      <c r="GD242" s="2">
        <v>102500</v>
      </c>
      <c r="GE242" s="2">
        <v>116700</v>
      </c>
      <c r="GF242" s="2">
        <v>167000</v>
      </c>
      <c r="GG242" s="2">
        <v>282100</v>
      </c>
      <c r="GH242" s="2">
        <v>170200</v>
      </c>
      <c r="GI242" s="2">
        <v>196800</v>
      </c>
      <c r="GJ242" s="2">
        <v>252200</v>
      </c>
      <c r="GK242" s="2">
        <v>160500</v>
      </c>
      <c r="GL242" s="2">
        <v>153600</v>
      </c>
      <c r="GM242" s="2">
        <v>108000</v>
      </c>
      <c r="GN242" s="2">
        <v>137800</v>
      </c>
      <c r="GO242" s="2">
        <v>167500</v>
      </c>
      <c r="GP242" s="2">
        <v>258500</v>
      </c>
      <c r="GQ242" s="2">
        <v>371500</v>
      </c>
      <c r="GR242" s="2">
        <v>106300</v>
      </c>
      <c r="GS242" s="2">
        <v>139000</v>
      </c>
      <c r="GT242" s="2">
        <v>322600</v>
      </c>
      <c r="GU242" s="2">
        <v>191000</v>
      </c>
      <c r="GV242" s="2">
        <v>126500</v>
      </c>
      <c r="GW242" s="2">
        <v>70500</v>
      </c>
      <c r="GX242" s="2">
        <v>78000</v>
      </c>
      <c r="GY242" s="2">
        <v>196100</v>
      </c>
      <c r="GZ242" s="2">
        <v>118500</v>
      </c>
      <c r="HA242" s="2">
        <v>83400</v>
      </c>
      <c r="HB242" s="2">
        <v>98200</v>
      </c>
      <c r="HC242" s="2">
        <v>180100</v>
      </c>
      <c r="HD242" s="2">
        <v>143900</v>
      </c>
      <c r="HE242" s="2">
        <v>182400</v>
      </c>
      <c r="HF242" s="2">
        <v>199600</v>
      </c>
      <c r="HG242" s="2">
        <v>323900</v>
      </c>
      <c r="HH242" s="2">
        <v>414800</v>
      </c>
      <c r="HI242" s="2">
        <v>397400</v>
      </c>
      <c r="HJ242" s="2">
        <v>298700</v>
      </c>
      <c r="HK242" s="2">
        <v>121300</v>
      </c>
      <c r="HL242" s="2">
        <v>89200</v>
      </c>
      <c r="HM242" s="2">
        <v>120600</v>
      </c>
      <c r="HN242" s="2">
        <v>170300</v>
      </c>
      <c r="HO242" s="2">
        <v>43000</v>
      </c>
      <c r="HP242" s="2">
        <v>55500</v>
      </c>
      <c r="HQ242" s="2">
        <v>44800</v>
      </c>
      <c r="HR242" s="2">
        <v>34300</v>
      </c>
      <c r="HS242" s="2">
        <v>38700</v>
      </c>
      <c r="HT242" s="2">
        <v>73700</v>
      </c>
      <c r="HU242" s="2">
        <v>81900</v>
      </c>
      <c r="HV242" s="2">
        <v>64200</v>
      </c>
      <c r="HW242" s="2">
        <v>47000</v>
      </c>
      <c r="HX242" s="2">
        <v>34900</v>
      </c>
      <c r="HY242" s="2">
        <v>29700</v>
      </c>
      <c r="HZ242" s="2">
        <v>67400</v>
      </c>
      <c r="IA242" s="2">
        <v>107500</v>
      </c>
      <c r="IB242" s="2">
        <v>40500</v>
      </c>
      <c r="IC242" s="2">
        <v>35200</v>
      </c>
      <c r="ID242" s="2">
        <v>53600</v>
      </c>
      <c r="IE242" s="2">
        <v>58700</v>
      </c>
      <c r="IF242" s="2">
        <v>56800</v>
      </c>
      <c r="IG242" s="2">
        <v>105800</v>
      </c>
      <c r="IH242" s="2">
        <v>58100</v>
      </c>
      <c r="II242" s="2">
        <v>56700</v>
      </c>
      <c r="IJ242" s="2">
        <v>99300</v>
      </c>
      <c r="IK242" s="2">
        <v>56300</v>
      </c>
      <c r="IL242" s="2">
        <v>68100</v>
      </c>
      <c r="IM242" s="2">
        <v>49000</v>
      </c>
      <c r="IN242" s="2">
        <v>79200</v>
      </c>
      <c r="IO242" s="2">
        <v>105200</v>
      </c>
      <c r="IP242" s="2">
        <v>95600</v>
      </c>
      <c r="IQ242" s="2">
        <v>107000</v>
      </c>
      <c r="IR242" s="2">
        <v>172600</v>
      </c>
      <c r="IS242" s="2">
        <v>43000</v>
      </c>
      <c r="IT242" s="2">
        <v>61500</v>
      </c>
    </row>
    <row r="243" spans="1:254">
      <c r="A243" s="391" t="s">
        <v>456</v>
      </c>
      <c r="B243" s="1" t="inlineStr">
        <is>
          <t>クオルテック</t>
        </is>
      </c>
      <c r="C243" s="1">
        <v>10800</v>
      </c>
      <c r="D243" s="79">
        <v>600</v>
      </c>
      <c r="E243" s="2">
        <v>10200</v>
      </c>
      <c r="F243" s="2">
        <v>10600</v>
      </c>
      <c r="G243" s="2">
        <v>9300</v>
      </c>
      <c r="H243" s="2">
        <v>18500</v>
      </c>
      <c r="I243" s="2">
        <v>9000</v>
      </c>
      <c r="J243" s="2">
        <v>5000</v>
      </c>
      <c r="K243" s="2">
        <v>8200</v>
      </c>
      <c r="L243" s="2">
        <v>5800</v>
      </c>
      <c r="M243" s="2">
        <v>4400</v>
      </c>
      <c r="N243" s="2">
        <v>7900</v>
      </c>
      <c r="O243" s="2">
        <v>4000</v>
      </c>
      <c r="P243" s="2">
        <v>7100</v>
      </c>
      <c r="Q243" s="2">
        <v>5400</v>
      </c>
      <c r="R243" s="2">
        <v>18100</v>
      </c>
      <c r="S243" s="2">
        <v>5800</v>
      </c>
      <c r="T243" s="2">
        <v>3100</v>
      </c>
      <c r="U243" s="2">
        <v>9600</v>
      </c>
      <c r="V243" s="2">
        <v>7600</v>
      </c>
      <c r="W243" s="2">
        <v>7700</v>
      </c>
      <c r="X243" s="2">
        <v>6800</v>
      </c>
      <c r="Y243" s="2">
        <v>7800</v>
      </c>
      <c r="Z243" s="2">
        <v>10900</v>
      </c>
      <c r="AA243" s="2">
        <v>14300</v>
      </c>
      <c r="AB243" s="2">
        <v>22900</v>
      </c>
      <c r="AC243" s="2">
        <v>17000</v>
      </c>
      <c r="AD243" s="2">
        <v>21700</v>
      </c>
      <c r="AE243" s="2">
        <v>46500</v>
      </c>
      <c r="AF243" s="2">
        <v>23300</v>
      </c>
      <c r="AG243" s="2">
        <v>11900</v>
      </c>
      <c r="AH243" s="2">
        <v>12900</v>
      </c>
      <c r="AI243" s="2">
        <v>17400</v>
      </c>
      <c r="AJ243" s="2">
        <v>32300</v>
      </c>
      <c r="AK243" s="2">
        <v>31000</v>
      </c>
      <c r="AL243" s="2">
        <v>23500</v>
      </c>
      <c r="AM243" s="2">
        <v>18700</v>
      </c>
      <c r="AN243" s="2">
        <v>14800</v>
      </c>
      <c r="AO243" s="2">
        <v>12400</v>
      </c>
      <c r="AP243" s="2">
        <v>12200</v>
      </c>
      <c r="AQ243" s="2">
        <v>19500</v>
      </c>
      <c r="AR243" s="2">
        <v>20700</v>
      </c>
      <c r="AS243" s="2">
        <v>35400</v>
      </c>
      <c r="AT243" s="2">
        <v>23000</v>
      </c>
      <c r="AU243" s="2">
        <v>42400</v>
      </c>
      <c r="AV243" s="2">
        <v>21000</v>
      </c>
      <c r="AW243" s="2">
        <v>45000</v>
      </c>
      <c r="AX243" s="2">
        <v>38200</v>
      </c>
      <c r="AY243" s="2">
        <v>49700</v>
      </c>
      <c r="AZ243" s="2">
        <v>78600</v>
      </c>
      <c r="BA243" s="2">
        <v>41900</v>
      </c>
      <c r="BB243" s="2">
        <v>118900</v>
      </c>
      <c r="BC243" s="2">
        <v>93700</v>
      </c>
      <c r="BD243" s="2">
        <v>69900</v>
      </c>
      <c r="BE243" s="2">
        <v>158800</v>
      </c>
      <c r="BF243" s="2">
        <v>93000</v>
      </c>
      <c r="BG243" s="2">
        <v>25900</v>
      </c>
      <c r="BH243" s="2">
        <v>65800</v>
      </c>
      <c r="BI243" s="2">
        <v>32100</v>
      </c>
      <c r="BJ243" s="2">
        <v>41800</v>
      </c>
      <c r="BK243" s="2">
        <v>39200</v>
      </c>
      <c r="BL243" s="2">
        <v>18500</v>
      </c>
      <c r="BM243" s="2">
        <v>21700</v>
      </c>
      <c r="BN243" s="2">
        <v>59500</v>
      </c>
      <c r="BO243" s="2">
        <v>97100</v>
      </c>
      <c r="BP243" s="2">
        <v>277100</v>
      </c>
      <c r="BQ243" s="2">
        <v>35500</v>
      </c>
      <c r="BR243" s="2">
        <v>9600</v>
      </c>
      <c r="BS243" s="2">
        <v>4000</v>
      </c>
      <c r="BT243" s="2">
        <v>8000</v>
      </c>
      <c r="BU243" s="2">
        <v>8700</v>
      </c>
      <c r="BV243" s="2">
        <v>3100</v>
      </c>
      <c r="BW243" s="2">
        <v>8800</v>
      </c>
      <c r="BX243" s="2">
        <v>10200</v>
      </c>
      <c r="BY243" s="2">
        <v>3900</v>
      </c>
      <c r="BZ243" s="2">
        <v>8500</v>
      </c>
      <c r="CA243" s="2">
        <v>2300</v>
      </c>
      <c r="CB243" s="2">
        <v>12600</v>
      </c>
      <c r="CC243" s="2">
        <v>6100</v>
      </c>
      <c r="CD243" s="2">
        <v>12300</v>
      </c>
      <c r="CE243" s="2">
        <v>5900</v>
      </c>
      <c r="CF243" s="2">
        <v>8500</v>
      </c>
      <c r="CG243" s="2">
        <v>26000</v>
      </c>
      <c r="CH243" s="2">
        <v>6000</v>
      </c>
      <c r="CI243" s="2">
        <v>1700</v>
      </c>
      <c r="CJ243" s="2">
        <v>3800</v>
      </c>
      <c r="CK243" s="2">
        <v>4800</v>
      </c>
      <c r="CL243" s="2">
        <v>5700</v>
      </c>
      <c r="CM243" s="2">
        <v>2000</v>
      </c>
      <c r="CN243" s="2">
        <v>4400</v>
      </c>
      <c r="CO243" s="2">
        <v>2700</v>
      </c>
      <c r="CP243" s="2">
        <v>2400</v>
      </c>
      <c r="CQ243" s="2">
        <v>2200</v>
      </c>
      <c r="CR243" s="2">
        <v>4500</v>
      </c>
      <c r="CS243" s="2">
        <v>800</v>
      </c>
      <c r="CT243" s="2">
        <v>7000</v>
      </c>
      <c r="CU243" s="2">
        <v>10800</v>
      </c>
      <c r="CV243" s="2">
        <v>6400</v>
      </c>
      <c r="CW243" s="2">
        <v>7900</v>
      </c>
      <c r="CX243" s="2">
        <v>9400</v>
      </c>
      <c r="CY243" s="2">
        <v>9100</v>
      </c>
      <c r="CZ243" s="2">
        <v>2800</v>
      </c>
      <c r="DA243" s="2">
        <v>4100</v>
      </c>
      <c r="DB243" s="2">
        <v>1800</v>
      </c>
      <c r="DC243" s="2">
        <v>5400</v>
      </c>
      <c r="DD243" s="2">
        <v>4400</v>
      </c>
      <c r="DE243" s="2">
        <v>4400</v>
      </c>
      <c r="DF243" s="2">
        <v>16000</v>
      </c>
      <c r="DG243" s="2">
        <v>7100</v>
      </c>
      <c r="DH243" s="2">
        <v>8500</v>
      </c>
      <c r="DI243" s="2">
        <v>3800</v>
      </c>
      <c r="DJ243" s="2">
        <v>9800</v>
      </c>
      <c r="DK243" s="2">
        <v>8600</v>
      </c>
      <c r="DL243" s="2">
        <v>3800</v>
      </c>
      <c r="DM243" s="2">
        <v>3000</v>
      </c>
      <c r="DN243" s="2">
        <v>9200</v>
      </c>
      <c r="DO243" s="2">
        <v>12000</v>
      </c>
      <c r="DP243" s="2">
        <v>15200</v>
      </c>
      <c r="DQ243" s="2">
        <v>19400</v>
      </c>
      <c r="DR243" s="2">
        <v>22900</v>
      </c>
      <c r="DS243" s="2">
        <v>34600</v>
      </c>
      <c r="DT243" s="2">
        <v>6100</v>
      </c>
      <c r="DU243" s="2">
        <v>4900</v>
      </c>
      <c r="DV243" s="2">
        <v>4300</v>
      </c>
      <c r="DW243" s="2">
        <v>2400</v>
      </c>
      <c r="DX243" s="2">
        <v>1300</v>
      </c>
      <c r="DY243" s="2">
        <v>1700</v>
      </c>
      <c r="DZ243" s="2">
        <v>4300</v>
      </c>
      <c r="EA243" s="2">
        <v>1000</v>
      </c>
      <c r="EB243" s="2">
        <v>2100</v>
      </c>
      <c r="EC243" s="2">
        <v>1600</v>
      </c>
      <c r="ED243" s="2">
        <v>2600</v>
      </c>
      <c r="EE243" s="2">
        <v>3700</v>
      </c>
      <c r="EF243" s="2">
        <v>4000</v>
      </c>
      <c r="EG243" s="2">
        <v>9500</v>
      </c>
      <c r="EH243" s="2">
        <v>14300</v>
      </c>
      <c r="EI243" s="2">
        <v>2100</v>
      </c>
      <c r="EJ243" s="2">
        <v>3800</v>
      </c>
      <c r="EK243" s="2">
        <v>2600</v>
      </c>
      <c r="EL243" s="2">
        <v>3300</v>
      </c>
      <c r="EM243" s="2">
        <v>5600</v>
      </c>
      <c r="EN243" s="2">
        <v>4000</v>
      </c>
      <c r="EO243" s="2">
        <v>5800</v>
      </c>
      <c r="EP243" s="2">
        <v>8000</v>
      </c>
      <c r="EQ243" s="2">
        <v>3400</v>
      </c>
      <c r="ER243" s="2">
        <v>10600</v>
      </c>
      <c r="ES243" s="2">
        <v>2900</v>
      </c>
      <c r="ET243" s="2">
        <v>1700</v>
      </c>
      <c r="EU243" s="2">
        <v>3400</v>
      </c>
      <c r="EV243" s="2">
        <v>8600</v>
      </c>
      <c r="EW243" s="2">
        <v>6600</v>
      </c>
      <c r="EX243" s="2">
        <v>10800</v>
      </c>
      <c r="EY243" s="2">
        <v>4100</v>
      </c>
      <c r="EZ243" s="2">
        <v>15400</v>
      </c>
      <c r="FA243" s="2">
        <v>6400</v>
      </c>
      <c r="FB243" s="2">
        <v>3400</v>
      </c>
      <c r="FC243" s="2">
        <v>4000</v>
      </c>
      <c r="FD243" s="2">
        <v>6700</v>
      </c>
      <c r="FE243" s="2">
        <v>2500</v>
      </c>
      <c r="FF243" s="2">
        <v>3600</v>
      </c>
      <c r="FG243" s="2">
        <v>3000</v>
      </c>
      <c r="FH243" s="2">
        <v>2700</v>
      </c>
      <c r="FI243" s="2">
        <v>5500</v>
      </c>
      <c r="FJ243" s="2">
        <v>10800</v>
      </c>
      <c r="FK243" s="2">
        <v>8100</v>
      </c>
      <c r="FL243" s="2">
        <v>2200</v>
      </c>
      <c r="FM243" s="2">
        <v>2000</v>
      </c>
      <c r="FN243" s="2">
        <v>5400</v>
      </c>
      <c r="FO243" s="2">
        <v>6800</v>
      </c>
      <c r="FP243" s="2">
        <v>5700</v>
      </c>
      <c r="FQ243" s="2">
        <v>3600</v>
      </c>
      <c r="FR243" s="2">
        <v>2400</v>
      </c>
      <c r="FS243" s="2">
        <v>2400</v>
      </c>
      <c r="FT243" s="2">
        <v>2200</v>
      </c>
      <c r="FU243" s="2">
        <v>1200</v>
      </c>
      <c r="FV243" s="2">
        <v>2600</v>
      </c>
      <c r="FW243" s="2">
        <v>7600</v>
      </c>
      <c r="FX243" s="2">
        <v>8100</v>
      </c>
      <c r="FY243" s="2">
        <v>2300</v>
      </c>
      <c r="FZ243" s="2">
        <v>6000</v>
      </c>
      <c r="GA243" s="2">
        <v>9400</v>
      </c>
      <c r="GB243" s="2">
        <v>3900</v>
      </c>
      <c r="GC243" s="2">
        <v>5200</v>
      </c>
      <c r="GD243" s="2">
        <v>4700</v>
      </c>
      <c r="GE243" s="2">
        <v>3100</v>
      </c>
      <c r="GF243" s="2">
        <v>14500</v>
      </c>
      <c r="GG243" s="2">
        <v>6900</v>
      </c>
      <c r="GH243" s="2">
        <v>4000</v>
      </c>
      <c r="GI243" s="2">
        <v>3700</v>
      </c>
      <c r="GJ243" s="2">
        <v>13200</v>
      </c>
      <c r="GK243" s="2">
        <v>2600</v>
      </c>
      <c r="GL243" s="2">
        <v>8600</v>
      </c>
      <c r="GM243" s="2">
        <v>5000</v>
      </c>
      <c r="GN243" s="2">
        <v>2900</v>
      </c>
      <c r="GO243" s="2">
        <v>4400</v>
      </c>
      <c r="GP243" s="2">
        <v>5100</v>
      </c>
      <c r="GQ243" s="2">
        <v>10300</v>
      </c>
      <c r="GR243" s="2">
        <v>8600</v>
      </c>
      <c r="GS243" s="2">
        <v>4500</v>
      </c>
      <c r="GT243" s="2">
        <v>10000</v>
      </c>
      <c r="GU243" s="2">
        <v>16800</v>
      </c>
      <c r="GV243" s="2">
        <v>6500</v>
      </c>
      <c r="GW243" s="2">
        <v>4100</v>
      </c>
      <c r="GX243" s="2">
        <v>9000</v>
      </c>
      <c r="GY243" s="2">
        <v>12100</v>
      </c>
      <c r="GZ243" s="2">
        <v>8800</v>
      </c>
      <c r="HA243" s="2">
        <v>6300</v>
      </c>
      <c r="HB243" s="2">
        <v>4000</v>
      </c>
      <c r="HC243" s="2">
        <v>16500</v>
      </c>
      <c r="HD243" s="2">
        <v>2300</v>
      </c>
      <c r="HE243" s="2">
        <v>8100</v>
      </c>
      <c r="HF243" s="2">
        <v>16200</v>
      </c>
      <c r="HG243" s="2">
        <v>11000</v>
      </c>
      <c r="HH243" s="2">
        <v>10400</v>
      </c>
      <c r="HI243" s="2">
        <v>19600</v>
      </c>
      <c r="HJ243" s="2">
        <v>182300</v>
      </c>
      <c r="HK243" s="2">
        <v>2400</v>
      </c>
      <c r="HL243" s="2">
        <v>4400</v>
      </c>
      <c r="HM243" s="2">
        <v>5900</v>
      </c>
      <c r="HN243" s="2">
        <v>3100</v>
      </c>
      <c r="HO243" s="2">
        <v>2200</v>
      </c>
      <c r="HP243" s="2">
        <v>1900</v>
      </c>
      <c r="HQ243" s="2">
        <v>5100</v>
      </c>
      <c r="HR243" s="2">
        <v>4300</v>
      </c>
      <c r="HS243" s="2">
        <v>5100</v>
      </c>
      <c r="HT243" s="2">
        <v>1900</v>
      </c>
      <c r="HU243" s="2">
        <v>6500</v>
      </c>
      <c r="HV243" s="2">
        <v>6400</v>
      </c>
      <c r="HW243" s="2">
        <v>8400</v>
      </c>
      <c r="HX243" s="2">
        <v>2100</v>
      </c>
      <c r="HY243" s="2">
        <v>5600</v>
      </c>
      <c r="HZ243" s="2">
        <v>3900</v>
      </c>
      <c r="IA243" s="2">
        <v>5100</v>
      </c>
      <c r="IB243" s="2">
        <v>5800</v>
      </c>
      <c r="IC243" s="2">
        <v>11400</v>
      </c>
      <c r="ID243" s="2">
        <v>12600</v>
      </c>
      <c r="IE243" s="2">
        <v>41600</v>
      </c>
      <c r="IF243" s="2">
        <v>25600</v>
      </c>
      <c r="IG243" s="2">
        <v>10800</v>
      </c>
      <c r="IH243" s="2">
        <v>17400</v>
      </c>
      <c r="II243" s="2">
        <v>8300</v>
      </c>
      <c r="IJ243" s="2">
        <v>4700</v>
      </c>
      <c r="IK243" s="2">
        <v>16900</v>
      </c>
      <c r="IL243" s="2">
        <v>8600</v>
      </c>
      <c r="IM243" s="2">
        <v>3400</v>
      </c>
      <c r="IN243" s="2">
        <v>6800</v>
      </c>
      <c r="IO243" s="2">
        <v>5100</v>
      </c>
      <c r="IP243" s="2">
        <v>11400</v>
      </c>
      <c r="IQ243" s="2">
        <v>14600</v>
      </c>
      <c r="IR243" s="2">
        <v>9600</v>
      </c>
      <c r="IS243" s="2">
        <v>4800</v>
      </c>
      <c r="IT243" s="2">
        <v>8600</v>
      </c>
    </row>
    <row r="244" spans="1:254">
      <c r="A244" s="391" t="s">
        <v>457</v>
      </c>
      <c r="B244" s="1" t="inlineStr">
        <is>
          <t>デンソー</t>
        </is>
      </c>
      <c r="C244" s="1">
        <v>2333900</v>
      </c>
      <c r="D244" s="79">
        <v>-4353900</v>
      </c>
      <c r="E244" s="2">
        <v>6687800</v>
      </c>
      <c r="F244" s="2">
        <v>8751600</v>
      </c>
      <c r="G244" s="2">
        <v>9155100</v>
      </c>
      <c r="H244" s="2">
        <v>12369700</v>
      </c>
      <c r="I244" s="2">
        <v>24785700</v>
      </c>
      <c r="J244" s="2">
        <v>10346100</v>
      </c>
      <c r="K244" s="2">
        <v>16382000</v>
      </c>
      <c r="L244" s="2">
        <v>8698300</v>
      </c>
      <c r="M244" s="2">
        <v>9471600</v>
      </c>
      <c r="N244" s="2">
        <v>5223600</v>
      </c>
      <c r="O244" s="2">
        <v>5257000</v>
      </c>
      <c r="P244" s="2">
        <v>5778100</v>
      </c>
      <c r="Q244" s="2">
        <v>6563300</v>
      </c>
      <c r="R244" s="2">
        <v>6893300</v>
      </c>
      <c r="S244" s="2">
        <v>5430100</v>
      </c>
      <c r="T244" s="2">
        <v>5965800</v>
      </c>
      <c r="U244" s="2">
        <v>7499700</v>
      </c>
      <c r="V244" s="2">
        <v>5393400</v>
      </c>
      <c r="W244" s="2">
        <v>5592400</v>
      </c>
      <c r="X244" s="2">
        <v>5283300</v>
      </c>
      <c r="Y244" s="2">
        <v>6662400</v>
      </c>
      <c r="Z244" s="2">
        <v>8806000</v>
      </c>
      <c r="AA244" s="2">
        <v>6256200</v>
      </c>
      <c r="AB244" s="2">
        <v>6387800</v>
      </c>
      <c r="AC244" s="2">
        <v>8038400</v>
      </c>
      <c r="AD244" s="2">
        <v>9162700</v>
      </c>
      <c r="AE244" s="2">
        <v>9201100</v>
      </c>
      <c r="AF244" s="2">
        <v>16027300</v>
      </c>
      <c r="AG244" s="2">
        <v>6364700</v>
      </c>
      <c r="AH244" s="2">
        <v>5827600</v>
      </c>
      <c r="AI244" s="2">
        <v>6647500</v>
      </c>
      <c r="AJ244" s="2">
        <v>8471500</v>
      </c>
      <c r="AK244" s="2">
        <v>5402400</v>
      </c>
      <c r="AL244" s="2">
        <v>14131300</v>
      </c>
      <c r="AM244" s="2">
        <v>8346200</v>
      </c>
      <c r="AN244" s="2">
        <v>7011600</v>
      </c>
      <c r="AO244" s="2">
        <v>4906500</v>
      </c>
      <c r="AP244" s="2">
        <v>8140000</v>
      </c>
      <c r="AQ244" s="2">
        <v>9110900</v>
      </c>
      <c r="AR244" s="2">
        <v>11073000</v>
      </c>
      <c r="AS244" s="2">
        <v>7457200</v>
      </c>
      <c r="AT244" s="2">
        <v>8520200</v>
      </c>
      <c r="AU244" s="2">
        <v>9215000</v>
      </c>
      <c r="AV244" s="2">
        <v>10318600</v>
      </c>
      <c r="AW244" s="2">
        <v>6624500</v>
      </c>
      <c r="AX244" s="2">
        <v>8136900</v>
      </c>
      <c r="AY244" s="2">
        <v>7086000</v>
      </c>
      <c r="AZ244" s="2">
        <v>6781500</v>
      </c>
      <c r="BA244" s="2">
        <v>15164500</v>
      </c>
      <c r="BB244" s="2">
        <v>6752200</v>
      </c>
      <c r="BC244" s="2">
        <v>8515000</v>
      </c>
      <c r="BD244" s="2">
        <v>5708400</v>
      </c>
      <c r="BE244" s="2">
        <v>8828900</v>
      </c>
      <c r="BF244" s="2">
        <v>7670100</v>
      </c>
      <c r="BG244" s="2">
        <v>5200800</v>
      </c>
      <c r="BH244" s="2">
        <v>6774500</v>
      </c>
      <c r="BI244" s="2">
        <v>6452700</v>
      </c>
      <c r="BJ244" s="2">
        <v>8048500</v>
      </c>
      <c r="BK244" s="2">
        <v>9868300</v>
      </c>
      <c r="BL244" s="2">
        <v>9570500</v>
      </c>
      <c r="BM244" s="2">
        <v>6720900</v>
      </c>
      <c r="BN244" s="2">
        <v>6711000</v>
      </c>
      <c r="BO244" s="2">
        <v>7043400</v>
      </c>
      <c r="BP244" s="2">
        <v>9299300</v>
      </c>
      <c r="BQ244" s="2">
        <v>12597500</v>
      </c>
      <c r="BR244" s="2">
        <v>7821900</v>
      </c>
      <c r="BS244" s="2">
        <v>18844900</v>
      </c>
      <c r="BT244" s="2">
        <v>25897700</v>
      </c>
      <c r="BU244" s="2">
        <v>11689500</v>
      </c>
      <c r="BV244" s="2">
        <v>5990900</v>
      </c>
      <c r="BW244" s="2">
        <v>6515500</v>
      </c>
      <c r="BX244" s="2">
        <v>4384100</v>
      </c>
      <c r="BY244" s="2">
        <v>5127700</v>
      </c>
      <c r="BZ244" s="2">
        <v>6926600</v>
      </c>
      <c r="CA244" s="2">
        <v>6138500</v>
      </c>
      <c r="CB244" s="2">
        <v>9172600</v>
      </c>
      <c r="CC244" s="2">
        <v>9168200</v>
      </c>
      <c r="CD244" s="2">
        <v>5753500</v>
      </c>
      <c r="CE244" s="2">
        <v>5465000</v>
      </c>
      <c r="CF244" s="2">
        <v>6071300</v>
      </c>
      <c r="CG244" s="2">
        <v>6679900</v>
      </c>
      <c r="CH244" s="2">
        <v>10131700</v>
      </c>
      <c r="CI244" s="2">
        <v>5065100</v>
      </c>
      <c r="CJ244" s="2">
        <v>3930600</v>
      </c>
      <c r="CK244" s="2">
        <v>4277700</v>
      </c>
      <c r="CL244" s="2">
        <v>7040500</v>
      </c>
      <c r="CM244" s="2">
        <v>10403600</v>
      </c>
      <c r="CN244" s="2">
        <v>14392900</v>
      </c>
      <c r="CO244" s="2">
        <v>8531100</v>
      </c>
      <c r="CP244" s="2">
        <v>7382700</v>
      </c>
      <c r="CQ244" s="2">
        <v>5534100</v>
      </c>
      <c r="CR244" s="2">
        <v>6414000</v>
      </c>
      <c r="CS244" s="2">
        <v>5754000</v>
      </c>
      <c r="CT244" s="2">
        <v>10721100</v>
      </c>
      <c r="CU244" s="2">
        <v>11672500</v>
      </c>
      <c r="CV244" s="2">
        <v>7089000</v>
      </c>
      <c r="CW244" s="2">
        <v>5143200</v>
      </c>
      <c r="CX244" s="2">
        <v>6565800</v>
      </c>
      <c r="CY244" s="2">
        <v>13667100</v>
      </c>
      <c r="CZ244" s="2">
        <v>6564500</v>
      </c>
      <c r="DA244" s="2">
        <v>5744100</v>
      </c>
      <c r="DB244" s="2">
        <v>9178800</v>
      </c>
      <c r="DC244" s="2">
        <v>12084400</v>
      </c>
      <c r="DD244" s="2">
        <v>15162800</v>
      </c>
      <c r="DE244" s="2">
        <v>7415400</v>
      </c>
      <c r="DF244" s="2">
        <v>8159000</v>
      </c>
      <c r="DG244" s="2">
        <v>7193100</v>
      </c>
      <c r="DH244" s="2">
        <v>7048900</v>
      </c>
      <c r="DI244" s="2">
        <v>8841300</v>
      </c>
      <c r="DJ244" s="2">
        <v>4191200</v>
      </c>
      <c r="DK244" s="2">
        <v>5941800</v>
      </c>
      <c r="DL244" s="2">
        <v>4704700</v>
      </c>
      <c r="DM244" s="2">
        <v>6349200</v>
      </c>
      <c r="DN244" s="2">
        <v>4585300</v>
      </c>
      <c r="DO244" s="2">
        <v>7105800</v>
      </c>
      <c r="DP244" s="2">
        <v>5263600</v>
      </c>
      <c r="DQ244" s="2">
        <v>5309000</v>
      </c>
      <c r="DR244" s="2">
        <v>13891800</v>
      </c>
      <c r="DS244" s="2">
        <v>5634200</v>
      </c>
      <c r="DT244" s="2">
        <v>6549200</v>
      </c>
      <c r="DU244" s="2">
        <v>8293700</v>
      </c>
      <c r="DV244" s="2">
        <v>7940800</v>
      </c>
      <c r="DW244" s="2">
        <v>7863800</v>
      </c>
      <c r="DX244" s="2">
        <v>11980600</v>
      </c>
      <c r="DY244" s="2">
        <v>19918300</v>
      </c>
      <c r="DZ244" s="2">
        <v>6094900</v>
      </c>
      <c r="EA244" s="2">
        <v>6190000</v>
      </c>
      <c r="EB244" s="2">
        <v>6324000</v>
      </c>
      <c r="EC244" s="2">
        <v>6216800</v>
      </c>
      <c r="ED244" s="2">
        <v>4452700</v>
      </c>
      <c r="EE244" s="2">
        <v>5205300</v>
      </c>
      <c r="EF244" s="2">
        <v>4121300</v>
      </c>
      <c r="EG244" s="2">
        <v>6449100</v>
      </c>
      <c r="EH244" s="2">
        <v>6776900</v>
      </c>
      <c r="EI244" s="2">
        <v>4840500</v>
      </c>
      <c r="EJ244" s="2">
        <v>5560500</v>
      </c>
      <c r="EK244" s="2">
        <v>7308700</v>
      </c>
      <c r="EL244" s="2">
        <v>7454100</v>
      </c>
      <c r="EM244" s="2">
        <v>5128700</v>
      </c>
      <c r="EN244" s="2">
        <v>6632900</v>
      </c>
      <c r="EO244" s="2">
        <v>5579000</v>
      </c>
      <c r="EP244" s="2">
        <v>7007600</v>
      </c>
      <c r="EQ244" s="2">
        <v>5368300</v>
      </c>
      <c r="ER244" s="2">
        <v>5529400</v>
      </c>
      <c r="ES244" s="2">
        <v>4759400</v>
      </c>
      <c r="ET244" s="2">
        <v>2927300</v>
      </c>
      <c r="EU244" s="2">
        <v>3065200</v>
      </c>
      <c r="EV244" s="2">
        <v>2461900</v>
      </c>
      <c r="EW244" s="2">
        <v>2424300</v>
      </c>
      <c r="EX244" s="2">
        <v>3240300</v>
      </c>
      <c r="EY244" s="2">
        <v>3917300</v>
      </c>
      <c r="EZ244" s="2">
        <v>4309200</v>
      </c>
      <c r="FA244" s="2">
        <v>9280500</v>
      </c>
      <c r="FB244" s="2">
        <v>6067600</v>
      </c>
      <c r="FC244" s="2">
        <v>6566400</v>
      </c>
      <c r="FD244" s="2">
        <v>5539800</v>
      </c>
      <c r="FE244" s="2">
        <v>4326700</v>
      </c>
      <c r="FF244" s="2">
        <v>7225100</v>
      </c>
      <c r="FG244" s="2">
        <v>5772000</v>
      </c>
      <c r="FH244" s="2">
        <v>8010500</v>
      </c>
      <c r="FI244" s="2">
        <v>4499100</v>
      </c>
      <c r="FJ244" s="2">
        <v>4809900</v>
      </c>
      <c r="FK244" s="2">
        <v>5942400</v>
      </c>
      <c r="FL244" s="2">
        <v>4706400</v>
      </c>
      <c r="FM244" s="2">
        <v>4224900</v>
      </c>
      <c r="FN244" s="2">
        <v>4929700</v>
      </c>
      <c r="FO244" s="2">
        <v>4501700</v>
      </c>
      <c r="FP244" s="2">
        <v>3922900</v>
      </c>
      <c r="FQ244" s="2">
        <v>2552900</v>
      </c>
      <c r="FR244" s="2">
        <v>6361000</v>
      </c>
      <c r="FS244" s="2">
        <v>4424100</v>
      </c>
      <c r="FT244" s="2">
        <v>11902300</v>
      </c>
      <c r="FU244" s="2">
        <v>4310800</v>
      </c>
      <c r="FV244" s="2">
        <v>7971700</v>
      </c>
      <c r="FW244" s="2">
        <v>6654900</v>
      </c>
      <c r="FX244" s="2">
        <v>4779500</v>
      </c>
      <c r="FY244" s="2">
        <v>6542000</v>
      </c>
      <c r="FZ244" s="2">
        <v>5245200</v>
      </c>
      <c r="GA244" s="2">
        <v>6179500</v>
      </c>
      <c r="GB244" s="2">
        <v>3405800</v>
      </c>
      <c r="GC244" s="2">
        <v>5239900</v>
      </c>
      <c r="GD244" s="2">
        <v>4627800</v>
      </c>
      <c r="GE244" s="2">
        <v>7529700</v>
      </c>
      <c r="GF244" s="2">
        <v>8718800</v>
      </c>
      <c r="GG244" s="2">
        <v>10866300</v>
      </c>
      <c r="GH244" s="2">
        <v>23541400</v>
      </c>
      <c r="GI244" s="2">
        <v>6433900</v>
      </c>
      <c r="GJ244" s="2">
        <v>4407800</v>
      </c>
      <c r="GK244" s="2">
        <v>4283000</v>
      </c>
      <c r="GL244" s="2">
        <v>4473400</v>
      </c>
      <c r="GM244" s="2">
        <v>3949700</v>
      </c>
      <c r="GN244" s="2">
        <v>3971700</v>
      </c>
      <c r="GO244" s="2">
        <v>11056000</v>
      </c>
      <c r="GP244" s="2">
        <v>4326000</v>
      </c>
      <c r="GQ244" s="2">
        <v>4565300</v>
      </c>
      <c r="GR244" s="2">
        <v>5109700</v>
      </c>
      <c r="GS244" s="2">
        <v>4655500</v>
      </c>
      <c r="GT244" s="2">
        <v>4134400</v>
      </c>
      <c r="GU244" s="2">
        <v>8166500</v>
      </c>
      <c r="GV244" s="2">
        <v>6008900</v>
      </c>
      <c r="GW244" s="2">
        <v>4494200</v>
      </c>
      <c r="GX244" s="2">
        <v>6015700</v>
      </c>
      <c r="GY244" s="2">
        <v>7379800</v>
      </c>
      <c r="GZ244" s="2">
        <v>10941200</v>
      </c>
      <c r="HA244" s="2">
        <v>4160900</v>
      </c>
      <c r="HB244" s="2">
        <v>5403000</v>
      </c>
      <c r="HC244" s="2">
        <v>5563300</v>
      </c>
      <c r="HD244" s="2">
        <v>5928200</v>
      </c>
      <c r="HE244" s="2">
        <v>5147100</v>
      </c>
      <c r="HF244" s="2">
        <v>8307700</v>
      </c>
      <c r="HG244" s="2">
        <v>4744400</v>
      </c>
      <c r="HH244" s="2">
        <v>5436900</v>
      </c>
      <c r="HI244" s="2">
        <v>4690600</v>
      </c>
      <c r="HJ244" s="2">
        <v>12832800</v>
      </c>
      <c r="HK244" s="2">
        <v>4622500</v>
      </c>
      <c r="HL244" s="2">
        <v>5071700</v>
      </c>
      <c r="HM244" s="2">
        <v>6044000</v>
      </c>
      <c r="HN244" s="2">
        <v>6348600</v>
      </c>
      <c r="HO244" s="2">
        <v>6619600</v>
      </c>
      <c r="HP244" s="2">
        <v>7448300</v>
      </c>
      <c r="HQ244" s="2">
        <v>6405500</v>
      </c>
      <c r="HR244" s="2">
        <v>4544000</v>
      </c>
      <c r="HS244" s="2">
        <v>5525600</v>
      </c>
      <c r="HT244" s="2">
        <v>4353700</v>
      </c>
      <c r="HU244" s="2">
        <v>6140600</v>
      </c>
      <c r="HV244" s="2">
        <v>4395800</v>
      </c>
      <c r="HW244" s="2">
        <v>3824400</v>
      </c>
      <c r="HX244" s="2">
        <v>5620900</v>
      </c>
      <c r="HY244" s="2">
        <v>6566300</v>
      </c>
      <c r="HZ244" s="2">
        <v>5193700</v>
      </c>
      <c r="IA244" s="2">
        <v>18569800</v>
      </c>
      <c r="IB244" s="2">
        <v>6144400</v>
      </c>
      <c r="IC244" s="2">
        <v>4468800</v>
      </c>
      <c r="ID244" s="2">
        <v>7283800</v>
      </c>
      <c r="IE244" s="2">
        <v>6385400</v>
      </c>
      <c r="IF244" s="2">
        <v>7574600</v>
      </c>
      <c r="IG244" s="2">
        <v>4654700</v>
      </c>
      <c r="IH244" s="2">
        <v>4707400</v>
      </c>
      <c r="II244" s="2">
        <v>5893100</v>
      </c>
      <c r="IJ244" s="2">
        <v>6103200</v>
      </c>
      <c r="IK244" s="2">
        <v>6881700</v>
      </c>
      <c r="IL244" s="2">
        <v>7331700</v>
      </c>
      <c r="IM244" s="2">
        <v>6854300</v>
      </c>
      <c r="IN244" s="2">
        <v>5652900</v>
      </c>
      <c r="IO244" s="2">
        <v>4556100</v>
      </c>
      <c r="IP244" s="2">
        <v>5404600</v>
      </c>
      <c r="IQ244" s="2">
        <v>7760100</v>
      </c>
      <c r="IR244" s="2">
        <v>15479900</v>
      </c>
      <c r="IS244" s="2">
        <v>4784800</v>
      </c>
      <c r="IT244" s="2">
        <v>4719800</v>
      </c>
    </row>
    <row r="245" spans="1:254">
      <c r="A245" s="391" t="s">
        <v>458</v>
      </c>
      <c r="B245" s="1" t="inlineStr">
        <is>
          <t>グローバルウェイ</t>
        </is>
      </c>
      <c r="C245" s="1">
        <v>78000</v>
      </c>
      <c r="D245" s="79">
        <v>-18800</v>
      </c>
      <c r="E245" s="2">
        <v>96800</v>
      </c>
      <c r="F245" s="2">
        <v>236500</v>
      </c>
      <c r="G245" s="2">
        <v>164600</v>
      </c>
      <c r="H245" s="2">
        <v>184300</v>
      </c>
      <c r="I245" s="2">
        <v>257400</v>
      </c>
      <c r="J245" s="2">
        <v>143200</v>
      </c>
      <c r="K245" s="2">
        <v>285000</v>
      </c>
      <c r="L245" s="2">
        <v>214600</v>
      </c>
      <c r="M245" s="2">
        <v>145100</v>
      </c>
      <c r="N245" s="2">
        <v>304200</v>
      </c>
      <c r="O245" s="2">
        <v>346100</v>
      </c>
      <c r="P245" s="2">
        <v>613600</v>
      </c>
      <c r="Q245" s="2">
        <v>364100</v>
      </c>
      <c r="R245" s="2">
        <v>825700</v>
      </c>
      <c r="S245" s="2">
        <v>194000</v>
      </c>
      <c r="T245" s="2">
        <v>260700</v>
      </c>
      <c r="U245" s="2">
        <v>169500</v>
      </c>
      <c r="V245" s="2">
        <v>172900</v>
      </c>
      <c r="W245" s="2">
        <v>140900</v>
      </c>
      <c r="X245" s="2">
        <v>91300</v>
      </c>
      <c r="Y245" s="2">
        <v>144500</v>
      </c>
      <c r="Z245" s="2">
        <v>178300</v>
      </c>
      <c r="AA245" s="2">
        <v>835700</v>
      </c>
      <c r="AB245" s="2">
        <v>253100</v>
      </c>
      <c r="AC245" s="2">
        <v>271100</v>
      </c>
      <c r="AD245" s="2">
        <v>297000</v>
      </c>
      <c r="AE245" s="2">
        <v>206000</v>
      </c>
      <c r="AF245" s="2">
        <v>654800</v>
      </c>
      <c r="AG245" s="2">
        <v>531100</v>
      </c>
      <c r="AH245" s="2">
        <v>329400</v>
      </c>
      <c r="AI245" s="2">
        <v>695400</v>
      </c>
      <c r="AJ245" s="2">
        <v>240800</v>
      </c>
      <c r="AK245" s="2">
        <v>296100</v>
      </c>
      <c r="AL245" s="2">
        <v>534600</v>
      </c>
      <c r="AM245" s="2">
        <v>642200</v>
      </c>
      <c r="AN245" s="2">
        <v>687300</v>
      </c>
      <c r="AO245" s="2">
        <v>863100</v>
      </c>
      <c r="AP245" s="2">
        <v>443000</v>
      </c>
      <c r="AQ245" s="2">
        <v>596300</v>
      </c>
      <c r="AR245" s="2">
        <v>806500</v>
      </c>
      <c r="AS245" s="2">
        <v>663400</v>
      </c>
      <c r="AT245" s="2">
        <v>1028900</v>
      </c>
      <c r="AU245" s="2">
        <v>964900</v>
      </c>
      <c r="AV245" s="2">
        <v>1153900</v>
      </c>
      <c r="AW245" s="2">
        <v>781700</v>
      </c>
      <c r="AX245" s="2">
        <v>567500</v>
      </c>
      <c r="AY245" s="2">
        <v>1141400</v>
      </c>
      <c r="AZ245" s="2">
        <v>619400</v>
      </c>
      <c r="BA245" s="2">
        <v>1217600</v>
      </c>
      <c r="BB245" s="2">
        <v>2058000</v>
      </c>
      <c r="BC245" s="2">
        <v>11958200</v>
      </c>
      <c r="BD245" s="2">
        <v>668800</v>
      </c>
      <c r="BE245" s="2">
        <v>561200</v>
      </c>
      <c r="BF245" s="2">
        <v>1069300</v>
      </c>
      <c r="BG245" s="2">
        <v>898700</v>
      </c>
      <c r="BH245" s="2">
        <v>1219700</v>
      </c>
      <c r="BI245" s="2">
        <v>2458000</v>
      </c>
      <c r="BJ245" s="2">
        <v>2933600</v>
      </c>
      <c r="BK245" s="2">
        <v>4595200</v>
      </c>
      <c r="BL245" s="2">
        <v>10752400</v>
      </c>
      <c r="BM245" s="2">
        <v>340000</v>
      </c>
      <c r="BN245" s="2">
        <v>1771300</v>
      </c>
      <c r="BO245" s="2">
        <v>1379800</v>
      </c>
      <c r="BP245" s="2">
        <v>1373100</v>
      </c>
      <c r="BQ245" s="2">
        <v>2538500</v>
      </c>
      <c r="BR245" s="2">
        <v>2088400</v>
      </c>
      <c r="BS245" s="2">
        <v>7290100</v>
      </c>
      <c r="BT245" s="2">
        <v>7621400</v>
      </c>
      <c r="BU245" s="2">
        <v>12909000</v>
      </c>
      <c r="BV245" s="2">
        <v>14291100</v>
      </c>
      <c r="BW245" s="2">
        <v>30770600</v>
      </c>
      <c r="BX245" s="2">
        <v>20844800</v>
      </c>
      <c r="BY245" s="2">
        <v>38993300</v>
      </c>
      <c r="BZ245" s="2">
        <v>18379100</v>
      </c>
      <c r="CA245" s="2">
        <v>2951400</v>
      </c>
      <c r="CB245" s="2">
        <v>200800</v>
      </c>
      <c r="CC245" s="2">
        <v>36500</v>
      </c>
      <c r="CD245" s="2">
        <v>14000</v>
      </c>
      <c r="CE245" s="2">
        <v>77000</v>
      </c>
      <c r="CF245" s="2">
        <v>112800</v>
      </c>
      <c r="CG245" s="2">
        <v>42500</v>
      </c>
      <c r="CH245" s="2">
        <v>34000</v>
      </c>
      <c r="CI245" s="2">
        <v>98800</v>
      </c>
      <c r="CJ245" s="2">
        <v>66500</v>
      </c>
      <c r="CK245" s="2">
        <v>65200</v>
      </c>
      <c r="CL245" s="2">
        <v>256100</v>
      </c>
      <c r="CM245" s="2">
        <v>105300</v>
      </c>
      <c r="CN245" s="2">
        <v>138000</v>
      </c>
      <c r="CO245" s="2">
        <v>206000</v>
      </c>
      <c r="CP245" s="2">
        <v>64600</v>
      </c>
      <c r="CQ245" s="2">
        <v>246500</v>
      </c>
      <c r="CR245" s="2">
        <v>239900</v>
      </c>
      <c r="CS245" s="2">
        <v>117600</v>
      </c>
      <c r="CT245" s="2">
        <v>307900</v>
      </c>
      <c r="CU245" s="2">
        <v>319300</v>
      </c>
      <c r="CV245" s="2">
        <v>306500</v>
      </c>
      <c r="CW245" s="2">
        <v>182700</v>
      </c>
      <c r="CX245" s="2">
        <v>99600</v>
      </c>
      <c r="CY245" s="2">
        <v>147800</v>
      </c>
      <c r="CZ245" s="2">
        <v>48700</v>
      </c>
      <c r="DA245" s="2">
        <v>135700</v>
      </c>
      <c r="DB245" s="2">
        <v>363400</v>
      </c>
      <c r="DC245" s="2">
        <v>318400</v>
      </c>
      <c r="DD245" s="2">
        <v>221200</v>
      </c>
      <c r="DE245" s="2">
        <v>360400</v>
      </c>
      <c r="DF245" s="2">
        <v>630600</v>
      </c>
      <c r="DG245" s="2">
        <v>277800</v>
      </c>
      <c r="DH245" s="2">
        <v>128500</v>
      </c>
      <c r="DI245" s="2">
        <v>130500</v>
      </c>
      <c r="DJ245" s="2">
        <v>134400</v>
      </c>
      <c r="DK245" s="2">
        <v>134800</v>
      </c>
      <c r="DL245" s="2">
        <v>166400</v>
      </c>
      <c r="DM245" s="2">
        <v>373200</v>
      </c>
      <c r="DN245" s="2">
        <v>364400</v>
      </c>
      <c r="DO245" s="2">
        <v>277600</v>
      </c>
      <c r="DP245" s="2">
        <v>651800</v>
      </c>
      <c r="DQ245" s="2">
        <v>259800</v>
      </c>
      <c r="DR245" s="2">
        <v>400200</v>
      </c>
      <c r="DS245" s="2">
        <v>328400</v>
      </c>
      <c r="DT245" s="2">
        <v>313500</v>
      </c>
      <c r="DU245" s="2">
        <v>165800</v>
      </c>
      <c r="DV245" s="2">
        <v>307600</v>
      </c>
      <c r="DW245" s="2">
        <v>222100</v>
      </c>
      <c r="DX245" s="2">
        <v>151100</v>
      </c>
      <c r="DY245" s="2">
        <v>193500</v>
      </c>
      <c r="DZ245" s="2">
        <v>246000</v>
      </c>
      <c r="EA245" s="2">
        <v>169500</v>
      </c>
      <c r="EB245" s="2">
        <v>163300</v>
      </c>
      <c r="EC245" s="2">
        <v>271200</v>
      </c>
      <c r="ED245" s="2">
        <v>365100</v>
      </c>
      <c r="EE245" s="2">
        <v>294300</v>
      </c>
      <c r="EF245" s="2">
        <v>414600</v>
      </c>
      <c r="EG245" s="2">
        <v>297500</v>
      </c>
      <c r="EH245" s="2">
        <v>607800</v>
      </c>
      <c r="EI245" s="2">
        <v>986500</v>
      </c>
      <c r="EJ245" s="2">
        <v>293400</v>
      </c>
      <c r="EK245" s="2">
        <v>320400</v>
      </c>
      <c r="EL245" s="2">
        <v>653000</v>
      </c>
      <c r="EM245" s="2">
        <v>511900</v>
      </c>
      <c r="EN245" s="2">
        <v>477900</v>
      </c>
      <c r="EO245" s="2">
        <v>486700</v>
      </c>
      <c r="EP245" s="2">
        <v>639100</v>
      </c>
      <c r="EQ245" s="2">
        <v>731300</v>
      </c>
      <c r="ER245" s="2">
        <v>814300</v>
      </c>
      <c r="ES245" s="2">
        <v>468100</v>
      </c>
      <c r="ET245" s="2">
        <v>756400</v>
      </c>
      <c r="EU245" s="2">
        <v>1514900</v>
      </c>
      <c r="EV245" s="2">
        <v>895700</v>
      </c>
      <c r="EW245" s="2">
        <v>996500</v>
      </c>
      <c r="EX245" s="2">
        <v>2682500</v>
      </c>
      <c r="EY245" s="2">
        <v>2659500</v>
      </c>
      <c r="EZ245" s="2">
        <v>10234800</v>
      </c>
      <c r="FA245" s="2">
        <v>23454600</v>
      </c>
      <c r="FB245" s="2">
        <v>138400</v>
      </c>
      <c r="FC245" s="2">
        <v>370700</v>
      </c>
      <c r="FD245" s="2">
        <v>242300</v>
      </c>
      <c r="FE245" s="2">
        <v>331400</v>
      </c>
      <c r="FF245" s="2">
        <v>148500</v>
      </c>
      <c r="FG245" s="2">
        <v>166600</v>
      </c>
      <c r="FH245" s="2">
        <v>79700</v>
      </c>
      <c r="FI245" s="2">
        <v>123400</v>
      </c>
      <c r="FJ245" s="2">
        <v>124600</v>
      </c>
      <c r="FK245" s="2">
        <v>96100</v>
      </c>
      <c r="FL245" s="2">
        <v>287300</v>
      </c>
      <c r="FM245" s="2">
        <v>218500</v>
      </c>
      <c r="FN245" s="2">
        <v>398000</v>
      </c>
      <c r="FO245" s="2">
        <v>120500</v>
      </c>
      <c r="FP245" s="2">
        <v>199900</v>
      </c>
      <c r="FQ245" s="2">
        <v>200500</v>
      </c>
      <c r="FR245" s="2">
        <v>142800</v>
      </c>
      <c r="FS245" s="2">
        <v>108300</v>
      </c>
      <c r="FT245" s="2">
        <v>146600</v>
      </c>
      <c r="FU245" s="2">
        <v>165900</v>
      </c>
      <c r="FV245" s="2">
        <v>131200</v>
      </c>
      <c r="FW245" s="2">
        <v>468900</v>
      </c>
      <c r="FX245" s="2">
        <v>240600</v>
      </c>
      <c r="FY245" s="2">
        <v>103200</v>
      </c>
      <c r="FZ245" s="2">
        <v>119700</v>
      </c>
      <c r="GA245" s="2">
        <v>150500</v>
      </c>
      <c r="GB245" s="2">
        <v>62500</v>
      </c>
      <c r="GC245" s="2">
        <v>106900</v>
      </c>
      <c r="GD245" s="2">
        <v>95900</v>
      </c>
      <c r="GE245" s="2">
        <v>112600</v>
      </c>
      <c r="GF245" s="2">
        <v>213400</v>
      </c>
      <c r="GG245" s="2">
        <v>75200</v>
      </c>
      <c r="GH245" s="2">
        <v>128500</v>
      </c>
      <c r="GI245" s="2">
        <v>216700</v>
      </c>
      <c r="GJ245" s="2">
        <v>223400</v>
      </c>
      <c r="GK245" s="2">
        <v>92500</v>
      </c>
      <c r="GL245" s="2">
        <v>79000</v>
      </c>
      <c r="GM245" s="2">
        <v>75100</v>
      </c>
      <c r="GN245" s="2">
        <v>112300</v>
      </c>
      <c r="GO245" s="2">
        <v>98100</v>
      </c>
      <c r="GP245" s="2">
        <v>116300</v>
      </c>
      <c r="GQ245" s="2">
        <v>187400</v>
      </c>
      <c r="GR245" s="2">
        <v>119000</v>
      </c>
      <c r="GS245" s="2">
        <v>129600</v>
      </c>
      <c r="GT245" s="2">
        <v>146000</v>
      </c>
      <c r="GU245" s="2">
        <v>227800</v>
      </c>
      <c r="GV245" s="2">
        <v>82600</v>
      </c>
      <c r="GW245" s="2">
        <v>115700</v>
      </c>
      <c r="GX245" s="2">
        <v>131000</v>
      </c>
      <c r="GY245" s="2">
        <v>445600</v>
      </c>
      <c r="GZ245" s="2">
        <v>189100</v>
      </c>
      <c r="HA245" s="2">
        <v>326500</v>
      </c>
      <c r="HB245" s="2">
        <v>321600</v>
      </c>
      <c r="HC245" s="2">
        <v>345300</v>
      </c>
      <c r="HD245" s="2">
        <v>160500</v>
      </c>
      <c r="HE245" s="2">
        <v>94200</v>
      </c>
      <c r="HF245" s="2">
        <v>160700</v>
      </c>
      <c r="HG245" s="2">
        <v>182800</v>
      </c>
      <c r="HH245" s="2">
        <v>260300</v>
      </c>
      <c r="HI245" s="2">
        <v>258500</v>
      </c>
      <c r="HJ245" s="2">
        <v>231500</v>
      </c>
      <c r="HK245" s="2">
        <v>202700</v>
      </c>
      <c r="HL245" s="2">
        <v>203100</v>
      </c>
      <c r="HM245" s="2">
        <v>367800</v>
      </c>
      <c r="HN245" s="2">
        <v>172600</v>
      </c>
      <c r="HO245" s="2">
        <v>426400</v>
      </c>
      <c r="HP245" s="2">
        <v>386700</v>
      </c>
      <c r="HQ245" s="2">
        <v>212800</v>
      </c>
      <c r="HR245" s="2">
        <v>436700</v>
      </c>
      <c r="HS245" s="2">
        <v>315300</v>
      </c>
      <c r="HT245" s="2">
        <v>431400</v>
      </c>
      <c r="HU245" s="2">
        <v>353700</v>
      </c>
      <c r="HV245" s="2">
        <v>286400</v>
      </c>
      <c r="HW245" s="2">
        <v>411000</v>
      </c>
      <c r="HX245" s="2">
        <v>274100</v>
      </c>
      <c r="HY245" s="2">
        <v>346600</v>
      </c>
      <c r="HZ245" s="2">
        <v>1071000</v>
      </c>
      <c r="IA245" s="2">
        <v>732100</v>
      </c>
      <c r="IB245" s="2">
        <v>378300</v>
      </c>
      <c r="IC245" s="2">
        <v>707500</v>
      </c>
      <c r="ID245" s="2">
        <v>565000</v>
      </c>
      <c r="IE245" s="2">
        <v>410400</v>
      </c>
      <c r="IF245" s="2">
        <v>589300</v>
      </c>
      <c r="IG245" s="2">
        <v>1595500</v>
      </c>
      <c r="IH245" s="2">
        <v>4857100</v>
      </c>
      <c r="II245" s="2">
        <v>787000</v>
      </c>
      <c r="IJ245" s="2">
        <v>491300</v>
      </c>
      <c r="IK245" s="2">
        <v>1172500</v>
      </c>
      <c r="IL245" s="2">
        <v>515300</v>
      </c>
      <c r="IM245" s="2">
        <v>706600</v>
      </c>
      <c r="IN245" s="2">
        <v>383200</v>
      </c>
      <c r="IO245" s="2">
        <v>1100800</v>
      </c>
      <c r="IP245" s="2">
        <v>839800</v>
      </c>
      <c r="IQ245" s="2">
        <v>513600</v>
      </c>
      <c r="IR245" s="2">
        <v>627400</v>
      </c>
      <c r="IS245" s="2">
        <v>454400</v>
      </c>
      <c r="IT245" s="2">
        <v>348800</v>
      </c>
    </row>
    <row r="246" spans="1:254">
      <c r="A246" s="391" t="s">
        <v>459</v>
      </c>
      <c r="B246" s="1" t="inlineStr">
        <is>
          <t>エノモト</t>
        </is>
      </c>
      <c r="C246" s="1">
        <v>19100</v>
      </c>
      <c r="D246" s="79">
        <v>-18600</v>
      </c>
      <c r="E246" s="2">
        <v>37700</v>
      </c>
      <c r="F246" s="2">
        <v>68200</v>
      </c>
      <c r="G246" s="2">
        <v>52300</v>
      </c>
      <c r="H246" s="2">
        <v>43000</v>
      </c>
      <c r="I246" s="2">
        <v>54900</v>
      </c>
      <c r="J246" s="2">
        <v>52900</v>
      </c>
      <c r="K246" s="2">
        <v>113100</v>
      </c>
      <c r="L246" s="2">
        <v>65500</v>
      </c>
      <c r="M246" s="2">
        <v>43100</v>
      </c>
      <c r="N246" s="2">
        <v>39500</v>
      </c>
      <c r="O246" s="2">
        <v>42500</v>
      </c>
      <c r="P246" s="2">
        <v>35300</v>
      </c>
      <c r="Q246" s="2">
        <v>50900</v>
      </c>
      <c r="R246" s="2">
        <v>51400</v>
      </c>
      <c r="S246" s="2">
        <v>27700</v>
      </c>
      <c r="T246" s="2">
        <v>9500</v>
      </c>
      <c r="U246" s="2">
        <v>29500</v>
      </c>
      <c r="V246" s="2">
        <v>41400</v>
      </c>
      <c r="W246" s="2">
        <v>35200</v>
      </c>
      <c r="X246" s="2">
        <v>31800</v>
      </c>
      <c r="Y246" s="2">
        <v>52800</v>
      </c>
      <c r="Z246" s="2">
        <v>54700</v>
      </c>
      <c r="AA246" s="2">
        <v>36300</v>
      </c>
      <c r="AB246" s="2">
        <v>40300</v>
      </c>
      <c r="AC246" s="2">
        <v>46400</v>
      </c>
      <c r="AD246" s="2">
        <v>33700</v>
      </c>
      <c r="AE246" s="2">
        <v>24000</v>
      </c>
      <c r="AF246" s="2">
        <v>29200</v>
      </c>
      <c r="AG246" s="2">
        <v>30300</v>
      </c>
      <c r="AH246" s="2">
        <v>23200</v>
      </c>
      <c r="AI246" s="2">
        <v>26000</v>
      </c>
      <c r="AJ246" s="2">
        <v>32600</v>
      </c>
      <c r="AK246" s="2">
        <v>27400</v>
      </c>
      <c r="AL246" s="2">
        <v>23000</v>
      </c>
      <c r="AM246" s="2">
        <v>25000</v>
      </c>
      <c r="AN246" s="2">
        <v>15200</v>
      </c>
      <c r="AO246" s="2">
        <v>31200</v>
      </c>
      <c r="AP246" s="2">
        <v>32800</v>
      </c>
      <c r="AQ246" s="2">
        <v>55600</v>
      </c>
      <c r="AR246" s="2">
        <v>32000</v>
      </c>
      <c r="AS246" s="2">
        <v>49600</v>
      </c>
      <c r="AT246" s="2">
        <v>26200</v>
      </c>
      <c r="AU246" s="2">
        <v>45600</v>
      </c>
      <c r="AV246" s="2">
        <v>25700</v>
      </c>
      <c r="AW246" s="2">
        <v>28400</v>
      </c>
      <c r="AX246" s="2">
        <v>33800</v>
      </c>
      <c r="AY246" s="2">
        <v>42900</v>
      </c>
      <c r="AZ246" s="2">
        <v>48200</v>
      </c>
      <c r="BA246" s="2">
        <v>53400</v>
      </c>
      <c r="BB246" s="2">
        <v>52900</v>
      </c>
      <c r="BC246" s="2">
        <v>38800</v>
      </c>
      <c r="BD246" s="2">
        <v>54400</v>
      </c>
      <c r="BE246" s="2">
        <v>30400</v>
      </c>
      <c r="BF246" s="2">
        <v>50700</v>
      </c>
      <c r="BG246" s="2">
        <v>28800</v>
      </c>
      <c r="BH246" s="2">
        <v>65400</v>
      </c>
      <c r="BI246" s="2">
        <v>68200</v>
      </c>
      <c r="BJ246" s="2">
        <v>32300</v>
      </c>
      <c r="BK246" s="2">
        <v>47700</v>
      </c>
      <c r="BL246" s="2">
        <v>36400</v>
      </c>
      <c r="BM246" s="2">
        <v>50800</v>
      </c>
      <c r="BN246" s="2">
        <v>115900</v>
      </c>
      <c r="BO246" s="2">
        <v>308400</v>
      </c>
      <c r="BP246" s="2">
        <v>48000</v>
      </c>
      <c r="BQ246" s="2">
        <v>57800</v>
      </c>
      <c r="BR246" s="2">
        <v>66100</v>
      </c>
      <c r="BS246" s="2">
        <v>54100</v>
      </c>
      <c r="BT246" s="2">
        <v>22900</v>
      </c>
      <c r="BU246" s="2">
        <v>17800</v>
      </c>
      <c r="BV246" s="2">
        <v>20900</v>
      </c>
      <c r="BW246" s="2">
        <v>26800</v>
      </c>
      <c r="BX246" s="2">
        <v>22600</v>
      </c>
      <c r="BY246" s="2">
        <v>17600</v>
      </c>
      <c r="BZ246" s="2">
        <v>18900</v>
      </c>
      <c r="CA246" s="2">
        <v>24600</v>
      </c>
      <c r="CB246" s="2">
        <v>28200</v>
      </c>
      <c r="CC246" s="2">
        <v>50100</v>
      </c>
      <c r="CD246" s="2">
        <v>31300</v>
      </c>
      <c r="CE246" s="2">
        <v>14000</v>
      </c>
      <c r="CF246" s="2">
        <v>24500</v>
      </c>
      <c r="CG246" s="2">
        <v>20200</v>
      </c>
      <c r="CH246" s="2">
        <v>34600</v>
      </c>
      <c r="CI246" s="2">
        <v>31200</v>
      </c>
      <c r="CJ246" s="2">
        <v>16300</v>
      </c>
      <c r="CK246" s="2">
        <v>61500</v>
      </c>
      <c r="CL246" s="2">
        <v>38700</v>
      </c>
      <c r="CM246" s="2">
        <v>31800</v>
      </c>
      <c r="CN246" s="2">
        <v>33800</v>
      </c>
      <c r="CO246" s="2">
        <v>90900</v>
      </c>
      <c r="CP246" s="2">
        <v>20300</v>
      </c>
      <c r="CQ246" s="2">
        <v>22600</v>
      </c>
      <c r="CR246" s="2">
        <v>15500</v>
      </c>
      <c r="CS246" s="2">
        <v>26300</v>
      </c>
      <c r="CT246" s="2">
        <v>83900</v>
      </c>
      <c r="CU246" s="2">
        <v>81300</v>
      </c>
      <c r="CV246" s="2">
        <v>17500</v>
      </c>
      <c r="CW246" s="2">
        <v>28800</v>
      </c>
      <c r="CX246" s="2">
        <v>28300</v>
      </c>
      <c r="CY246" s="2">
        <v>31500</v>
      </c>
      <c r="CZ246" s="2">
        <v>70500</v>
      </c>
      <c r="DA246" s="2">
        <v>40900</v>
      </c>
      <c r="DB246" s="2">
        <v>49000</v>
      </c>
      <c r="DC246" s="2">
        <v>119000</v>
      </c>
      <c r="DD246" s="2">
        <v>29700</v>
      </c>
      <c r="DE246" s="2">
        <v>82300</v>
      </c>
      <c r="DF246" s="2">
        <v>115800</v>
      </c>
      <c r="DG246" s="2">
        <v>56600</v>
      </c>
      <c r="DH246" s="2">
        <v>42500</v>
      </c>
      <c r="DI246" s="2">
        <v>30300</v>
      </c>
      <c r="DJ246" s="2">
        <v>52600</v>
      </c>
      <c r="DK246" s="2">
        <v>84000</v>
      </c>
      <c r="DL246" s="2">
        <v>125500</v>
      </c>
      <c r="DM246" s="2">
        <v>28600</v>
      </c>
      <c r="DN246" s="2">
        <v>36300</v>
      </c>
      <c r="DO246" s="2">
        <v>46700</v>
      </c>
      <c r="DP246" s="2">
        <v>44100</v>
      </c>
      <c r="DQ246" s="2">
        <v>32900</v>
      </c>
      <c r="DR246" s="2">
        <v>44800</v>
      </c>
      <c r="DS246" s="2">
        <v>61200</v>
      </c>
      <c r="DT246" s="2">
        <v>67700</v>
      </c>
      <c r="DU246" s="2">
        <v>175500</v>
      </c>
      <c r="DV246" s="2">
        <v>333700</v>
      </c>
      <c r="DW246" s="2">
        <v>45200</v>
      </c>
      <c r="DX246" s="2">
        <v>33600</v>
      </c>
      <c r="DY246" s="2">
        <v>16700</v>
      </c>
      <c r="DZ246" s="2">
        <v>50000</v>
      </c>
      <c r="EA246" s="2">
        <v>18800</v>
      </c>
      <c r="EB246" s="2">
        <v>38900</v>
      </c>
      <c r="EC246" s="2">
        <v>37600</v>
      </c>
      <c r="ED246" s="2">
        <v>50600</v>
      </c>
      <c r="EE246" s="2">
        <v>196200</v>
      </c>
      <c r="EF246" s="2">
        <v>34800</v>
      </c>
      <c r="EG246" s="2">
        <v>39300</v>
      </c>
      <c r="EH246" s="2">
        <v>18900</v>
      </c>
      <c r="EI246" s="2">
        <v>37700</v>
      </c>
      <c r="EJ246" s="2">
        <v>47100</v>
      </c>
      <c r="EK246" s="2">
        <v>28000</v>
      </c>
      <c r="EL246" s="2">
        <v>18800</v>
      </c>
      <c r="EM246" s="2">
        <v>26900</v>
      </c>
      <c r="EN246" s="2">
        <v>25000</v>
      </c>
      <c r="EO246" s="2">
        <v>32500</v>
      </c>
      <c r="EP246" s="2">
        <v>21900</v>
      </c>
      <c r="EQ246" s="2">
        <v>38300</v>
      </c>
      <c r="ER246" s="2">
        <v>96800</v>
      </c>
      <c r="ES246" s="2">
        <v>35700</v>
      </c>
      <c r="ET246" s="2">
        <v>32600</v>
      </c>
      <c r="EU246" s="2">
        <v>23500</v>
      </c>
      <c r="EV246" s="2">
        <v>30700</v>
      </c>
      <c r="EW246" s="2">
        <v>26500</v>
      </c>
      <c r="EX246" s="2">
        <v>33100</v>
      </c>
      <c r="EY246" s="2">
        <v>35400</v>
      </c>
      <c r="EZ246" s="2">
        <v>76900</v>
      </c>
      <c r="FA246" s="2">
        <v>30200</v>
      </c>
      <c r="FB246" s="2">
        <v>31600</v>
      </c>
      <c r="FC246" s="2">
        <v>33000</v>
      </c>
      <c r="FD246" s="2">
        <v>38900</v>
      </c>
      <c r="FE246" s="2">
        <v>44100</v>
      </c>
      <c r="FF246" s="2">
        <v>36200</v>
      </c>
      <c r="FG246" s="2">
        <v>84100</v>
      </c>
      <c r="FH246" s="2">
        <v>94600</v>
      </c>
      <c r="FI246" s="2">
        <v>49100</v>
      </c>
      <c r="FJ246" s="2">
        <v>85400</v>
      </c>
      <c r="FK246" s="2">
        <v>36200</v>
      </c>
      <c r="FL246" s="2">
        <v>30000</v>
      </c>
      <c r="FM246" s="2">
        <v>50700</v>
      </c>
      <c r="FN246" s="2">
        <v>64900</v>
      </c>
      <c r="FO246" s="2">
        <v>30900</v>
      </c>
      <c r="FP246" s="2">
        <v>35100</v>
      </c>
      <c r="FQ246" s="2">
        <v>67700</v>
      </c>
      <c r="FR246" s="2">
        <v>27200</v>
      </c>
      <c r="FS246" s="2">
        <v>64900</v>
      </c>
      <c r="FT246" s="2">
        <v>30200</v>
      </c>
      <c r="FU246" s="2">
        <v>35500</v>
      </c>
      <c r="FV246" s="2">
        <v>38900</v>
      </c>
      <c r="FW246" s="2">
        <v>129000</v>
      </c>
      <c r="FX246" s="2">
        <v>44700</v>
      </c>
      <c r="FY246" s="2">
        <v>44600</v>
      </c>
      <c r="FZ246" s="2">
        <v>53400</v>
      </c>
      <c r="GA246" s="2">
        <v>78400</v>
      </c>
      <c r="GB246" s="2">
        <v>92600</v>
      </c>
      <c r="GC246" s="2">
        <v>233300</v>
      </c>
      <c r="GD246" s="2">
        <v>46100</v>
      </c>
      <c r="GE246" s="2">
        <v>61700</v>
      </c>
      <c r="GF246" s="2">
        <v>87700</v>
      </c>
      <c r="GG246" s="2">
        <v>57800</v>
      </c>
      <c r="GH246" s="2">
        <v>64900</v>
      </c>
      <c r="GI246" s="2">
        <v>78900</v>
      </c>
      <c r="GJ246" s="2">
        <v>130900</v>
      </c>
      <c r="GK246" s="2">
        <v>84800</v>
      </c>
      <c r="GL246" s="2">
        <v>309600</v>
      </c>
      <c r="GM246" s="2">
        <v>15800</v>
      </c>
      <c r="GN246" s="2">
        <v>13900</v>
      </c>
      <c r="GO246" s="2">
        <v>9800</v>
      </c>
      <c r="GP246" s="2">
        <v>11100</v>
      </c>
      <c r="GQ246" s="2">
        <v>18700</v>
      </c>
      <c r="GR246" s="2">
        <v>17100</v>
      </c>
      <c r="GS246" s="2">
        <v>12300</v>
      </c>
      <c r="GT246" s="2">
        <v>17200</v>
      </c>
      <c r="GU246" s="2">
        <v>38400</v>
      </c>
      <c r="GV246" s="2">
        <v>36300</v>
      </c>
      <c r="GW246" s="2">
        <v>36900</v>
      </c>
      <c r="GX246" s="2">
        <v>34800</v>
      </c>
      <c r="GY246" s="2">
        <v>99800</v>
      </c>
      <c r="GZ246" s="2">
        <v>118800</v>
      </c>
      <c r="HA246" s="2">
        <v>14200</v>
      </c>
      <c r="HB246" s="2">
        <v>14400</v>
      </c>
      <c r="HC246" s="2">
        <v>25600</v>
      </c>
      <c r="HD246" s="2">
        <v>33600</v>
      </c>
      <c r="HE246" s="2">
        <v>20800</v>
      </c>
      <c r="HF246" s="2">
        <v>15700</v>
      </c>
      <c r="HG246" s="2">
        <v>24100</v>
      </c>
      <c r="HH246" s="2">
        <v>26300</v>
      </c>
      <c r="HI246" s="2">
        <v>26600</v>
      </c>
      <c r="HJ246" s="2">
        <v>36300</v>
      </c>
      <c r="HK246" s="2">
        <v>35000</v>
      </c>
      <c r="HL246" s="2">
        <v>36800</v>
      </c>
      <c r="HM246" s="2">
        <v>67300</v>
      </c>
      <c r="HN246" s="2">
        <v>44900</v>
      </c>
      <c r="HO246" s="2">
        <v>32300</v>
      </c>
      <c r="HP246" s="2">
        <v>21100</v>
      </c>
      <c r="HQ246" s="2">
        <v>46000</v>
      </c>
      <c r="HR246" s="2">
        <v>42700</v>
      </c>
      <c r="HS246" s="2">
        <v>51300</v>
      </c>
      <c r="HT246" s="2">
        <v>26700</v>
      </c>
      <c r="HU246" s="2">
        <v>30900</v>
      </c>
      <c r="HV246" s="2">
        <v>17100</v>
      </c>
      <c r="HW246" s="2">
        <v>22700</v>
      </c>
      <c r="HX246" s="2">
        <v>18000</v>
      </c>
      <c r="HY246" s="2">
        <v>13900</v>
      </c>
      <c r="HZ246" s="2">
        <v>32800</v>
      </c>
      <c r="IA246" s="2">
        <v>37300</v>
      </c>
      <c r="IB246" s="2">
        <v>45900</v>
      </c>
      <c r="IC246" s="2">
        <v>35500</v>
      </c>
      <c r="ID246" s="2">
        <v>54700</v>
      </c>
      <c r="IE246" s="2">
        <v>37500</v>
      </c>
      <c r="IF246" s="2">
        <v>45100</v>
      </c>
      <c r="IG246" s="2">
        <v>50800</v>
      </c>
      <c r="IH246" s="2">
        <v>72000</v>
      </c>
      <c r="II246" s="2">
        <v>62300</v>
      </c>
      <c r="IJ246" s="2">
        <v>35800</v>
      </c>
      <c r="IK246" s="2">
        <v>41700</v>
      </c>
      <c r="IL246" s="2">
        <v>34100</v>
      </c>
      <c r="IM246" s="2">
        <v>81900</v>
      </c>
      <c r="IN246" s="2">
        <v>127100</v>
      </c>
      <c r="IO246" s="2">
        <v>10400</v>
      </c>
      <c r="IP246" s="2">
        <v>15600</v>
      </c>
      <c r="IQ246" s="2">
        <v>13400</v>
      </c>
      <c r="IR246" s="2">
        <v>28100</v>
      </c>
      <c r="IS246" s="2">
        <v>39500</v>
      </c>
      <c r="IT246" s="2">
        <v>20900</v>
      </c>
    </row>
    <row r="247" spans="1:254">
      <c r="A247" s="391" t="s">
        <v>460</v>
      </c>
      <c r="B247" s="1" t="inlineStr">
        <is>
          <t>三菱製鋼</t>
        </is>
      </c>
      <c r="C247" s="1">
        <v>62300</v>
      </c>
      <c r="D247" s="79">
        <v>-67900</v>
      </c>
      <c r="E247" s="2">
        <v>130200</v>
      </c>
      <c r="F247" s="2">
        <v>108000</v>
      </c>
      <c r="G247" s="2">
        <v>55700</v>
      </c>
      <c r="H247" s="2">
        <v>90900</v>
      </c>
      <c r="I247" s="2">
        <v>88900</v>
      </c>
      <c r="J247" s="2">
        <v>88700</v>
      </c>
      <c r="K247" s="2">
        <v>127600</v>
      </c>
      <c r="L247" s="2">
        <v>76200</v>
      </c>
      <c r="M247" s="2">
        <v>46900</v>
      </c>
      <c r="N247" s="2">
        <v>34800</v>
      </c>
      <c r="O247" s="2">
        <v>42300</v>
      </c>
      <c r="P247" s="2">
        <v>36400</v>
      </c>
      <c r="Q247" s="2">
        <v>60900</v>
      </c>
      <c r="R247" s="2">
        <v>98300</v>
      </c>
      <c r="S247" s="2">
        <v>40100</v>
      </c>
      <c r="T247" s="2">
        <v>53300</v>
      </c>
      <c r="U247" s="2">
        <v>80400</v>
      </c>
      <c r="V247" s="2">
        <v>57700</v>
      </c>
      <c r="W247" s="2">
        <v>56400</v>
      </c>
      <c r="X247" s="2">
        <v>48900</v>
      </c>
      <c r="Y247" s="2">
        <v>84400</v>
      </c>
      <c r="Z247" s="2">
        <v>56700</v>
      </c>
      <c r="AA247" s="2">
        <v>59200</v>
      </c>
      <c r="AB247" s="2">
        <v>65600</v>
      </c>
      <c r="AC247" s="2">
        <v>89300</v>
      </c>
      <c r="AD247" s="2">
        <v>57600</v>
      </c>
      <c r="AE247" s="2">
        <v>104400</v>
      </c>
      <c r="AF247" s="2">
        <v>88100</v>
      </c>
      <c r="AG247" s="2">
        <v>66600</v>
      </c>
      <c r="AH247" s="2">
        <v>61500</v>
      </c>
      <c r="AI247" s="2">
        <v>82700</v>
      </c>
      <c r="AJ247" s="2">
        <v>153500</v>
      </c>
      <c r="AK247" s="2">
        <v>125100</v>
      </c>
      <c r="AL247" s="2">
        <v>126600</v>
      </c>
      <c r="AM247" s="2">
        <v>133800</v>
      </c>
      <c r="AN247" s="2">
        <v>28900</v>
      </c>
      <c r="AO247" s="2">
        <v>35300</v>
      </c>
      <c r="AP247" s="2">
        <v>67300</v>
      </c>
      <c r="AQ247" s="2">
        <v>83400</v>
      </c>
      <c r="AR247" s="2">
        <v>58300</v>
      </c>
      <c r="AS247" s="2">
        <v>71500</v>
      </c>
      <c r="AT247" s="2">
        <v>87200</v>
      </c>
      <c r="AU247" s="2">
        <v>113000</v>
      </c>
      <c r="AV247" s="2">
        <v>77300</v>
      </c>
      <c r="AW247" s="2">
        <v>98900</v>
      </c>
      <c r="AX247" s="2">
        <v>100300</v>
      </c>
      <c r="AY247" s="2">
        <v>100600</v>
      </c>
      <c r="AZ247" s="2">
        <v>120500</v>
      </c>
      <c r="BA247" s="2">
        <v>103400</v>
      </c>
      <c r="BB247" s="2">
        <v>113800</v>
      </c>
      <c r="BC247" s="2">
        <v>154200</v>
      </c>
      <c r="BD247" s="2">
        <v>75700</v>
      </c>
      <c r="BE247" s="2">
        <v>108500</v>
      </c>
      <c r="BF247" s="2">
        <v>101500</v>
      </c>
      <c r="BG247" s="2">
        <v>133600</v>
      </c>
      <c r="BH247" s="2">
        <v>105200</v>
      </c>
      <c r="BI247" s="2">
        <v>118500</v>
      </c>
      <c r="BJ247" s="2">
        <v>205100</v>
      </c>
      <c r="BK247" s="2">
        <v>370700</v>
      </c>
      <c r="BL247" s="2">
        <v>335400</v>
      </c>
      <c r="BM247" s="2">
        <v>252400</v>
      </c>
      <c r="BN247" s="2">
        <v>108000</v>
      </c>
      <c r="BO247" s="2">
        <v>213900</v>
      </c>
      <c r="BP247" s="2">
        <v>67500</v>
      </c>
      <c r="BQ247" s="2">
        <v>72200</v>
      </c>
      <c r="BR247" s="2">
        <v>73600</v>
      </c>
      <c r="BS247" s="2">
        <v>80000</v>
      </c>
      <c r="BT247" s="2">
        <v>70600</v>
      </c>
      <c r="BU247" s="2">
        <v>69200</v>
      </c>
      <c r="BV247" s="2">
        <v>72700</v>
      </c>
      <c r="BW247" s="2">
        <v>62100</v>
      </c>
      <c r="BX247" s="2">
        <v>63700</v>
      </c>
      <c r="BY247" s="2">
        <v>48200</v>
      </c>
      <c r="BZ247" s="2">
        <v>54700</v>
      </c>
      <c r="CA247" s="2">
        <v>50000</v>
      </c>
      <c r="CB247" s="2">
        <v>60300</v>
      </c>
      <c r="CC247" s="2">
        <v>68700</v>
      </c>
      <c r="CD247" s="2">
        <v>63800</v>
      </c>
      <c r="CE247" s="2">
        <v>83100</v>
      </c>
      <c r="CF247" s="2">
        <v>74100</v>
      </c>
      <c r="CG247" s="2">
        <v>105400</v>
      </c>
      <c r="CH247" s="2">
        <v>99800</v>
      </c>
      <c r="CI247" s="2">
        <v>64300</v>
      </c>
      <c r="CJ247" s="2">
        <v>76900</v>
      </c>
      <c r="CK247" s="2">
        <v>59400</v>
      </c>
      <c r="CL247" s="2">
        <v>78900</v>
      </c>
      <c r="CM247" s="2">
        <v>100400</v>
      </c>
      <c r="CN247" s="2">
        <v>91300</v>
      </c>
      <c r="CO247" s="2">
        <v>116700</v>
      </c>
      <c r="CP247" s="2">
        <v>98100</v>
      </c>
      <c r="CQ247" s="2">
        <v>75300</v>
      </c>
      <c r="CR247" s="2">
        <v>82700</v>
      </c>
      <c r="CS247" s="2">
        <v>89900</v>
      </c>
      <c r="CT247" s="2">
        <v>176800</v>
      </c>
      <c r="CU247" s="2">
        <v>146000</v>
      </c>
      <c r="CV247" s="2">
        <v>92700</v>
      </c>
      <c r="CW247" s="2">
        <v>79700</v>
      </c>
      <c r="CX247" s="2">
        <v>118100</v>
      </c>
      <c r="CY247" s="2">
        <v>127200</v>
      </c>
      <c r="CZ247" s="2">
        <v>105200</v>
      </c>
      <c r="DA247" s="2">
        <v>95800</v>
      </c>
      <c r="DB247" s="2">
        <v>111700</v>
      </c>
      <c r="DC247" s="2">
        <v>320800</v>
      </c>
      <c r="DD247" s="2">
        <v>92400</v>
      </c>
      <c r="DE247" s="2">
        <v>141100</v>
      </c>
      <c r="DF247" s="2">
        <v>345000</v>
      </c>
      <c r="DG247" s="2">
        <v>204700</v>
      </c>
      <c r="DH247" s="2">
        <v>270800</v>
      </c>
      <c r="DI247" s="2">
        <v>185100</v>
      </c>
      <c r="DJ247" s="2">
        <v>132800</v>
      </c>
      <c r="DK247" s="2">
        <v>141700</v>
      </c>
      <c r="DL247" s="2">
        <v>214200</v>
      </c>
      <c r="DM247" s="2">
        <v>147800</v>
      </c>
      <c r="DN247" s="2">
        <v>186100</v>
      </c>
      <c r="DO247" s="2">
        <v>72900</v>
      </c>
      <c r="DP247" s="2">
        <v>81000</v>
      </c>
      <c r="DQ247" s="2">
        <v>98600</v>
      </c>
      <c r="DR247" s="2">
        <v>150700</v>
      </c>
      <c r="DS247" s="2">
        <v>155800</v>
      </c>
      <c r="DT247" s="2">
        <v>99400</v>
      </c>
      <c r="DU247" s="2">
        <v>204800</v>
      </c>
      <c r="DV247" s="2">
        <v>159900</v>
      </c>
      <c r="DW247" s="2">
        <v>253400</v>
      </c>
      <c r="DX247" s="2">
        <v>91600</v>
      </c>
      <c r="DY247" s="2">
        <v>83000</v>
      </c>
      <c r="DZ247" s="2">
        <v>94300</v>
      </c>
      <c r="EA247" s="2">
        <v>77500</v>
      </c>
      <c r="EB247" s="2">
        <v>86100</v>
      </c>
      <c r="EC247" s="2">
        <v>83000</v>
      </c>
      <c r="ED247" s="2">
        <v>99600</v>
      </c>
      <c r="EE247" s="2">
        <v>151400</v>
      </c>
      <c r="EF247" s="2">
        <v>97200</v>
      </c>
      <c r="EG247" s="2">
        <v>99300</v>
      </c>
      <c r="EH247" s="2">
        <v>99100</v>
      </c>
      <c r="EI247" s="2">
        <v>85500</v>
      </c>
      <c r="EJ247" s="2">
        <v>127200</v>
      </c>
      <c r="EK247" s="2">
        <v>164400</v>
      </c>
      <c r="EL247" s="2">
        <v>141200</v>
      </c>
      <c r="EM247" s="2">
        <v>208300</v>
      </c>
      <c r="EN247" s="2">
        <v>188300</v>
      </c>
      <c r="EO247" s="2">
        <v>84700</v>
      </c>
      <c r="EP247" s="2">
        <v>85900</v>
      </c>
      <c r="EQ247" s="2">
        <v>130500</v>
      </c>
      <c r="ER247" s="2">
        <v>98900</v>
      </c>
      <c r="ES247" s="2">
        <v>160200</v>
      </c>
      <c r="ET247" s="2">
        <v>253600</v>
      </c>
      <c r="EU247" s="2">
        <v>82000</v>
      </c>
      <c r="EV247" s="2">
        <v>88900</v>
      </c>
      <c r="EW247" s="2">
        <v>54100</v>
      </c>
      <c r="EX247" s="2">
        <v>79900</v>
      </c>
      <c r="EY247" s="2">
        <v>101200</v>
      </c>
      <c r="EZ247" s="2">
        <v>127500</v>
      </c>
      <c r="FA247" s="2">
        <v>43200</v>
      </c>
      <c r="FB247" s="2">
        <v>70500</v>
      </c>
      <c r="FC247" s="2">
        <v>71800</v>
      </c>
      <c r="FD247" s="2">
        <v>116600</v>
      </c>
      <c r="FE247" s="2">
        <v>89400</v>
      </c>
      <c r="FF247" s="2">
        <v>108700</v>
      </c>
      <c r="FG247" s="2">
        <v>68300</v>
      </c>
      <c r="FH247" s="2">
        <v>121500</v>
      </c>
      <c r="FI247" s="2">
        <v>125400</v>
      </c>
      <c r="FJ247" s="2">
        <v>49900</v>
      </c>
      <c r="FK247" s="2">
        <v>34200</v>
      </c>
      <c r="FL247" s="2">
        <v>83400</v>
      </c>
      <c r="FM247" s="2">
        <v>70600</v>
      </c>
      <c r="FN247" s="2">
        <v>55600</v>
      </c>
      <c r="FO247" s="2">
        <v>72100</v>
      </c>
      <c r="FP247" s="2">
        <v>80300</v>
      </c>
      <c r="FQ247" s="2">
        <v>80400</v>
      </c>
      <c r="FR247" s="2">
        <v>56400</v>
      </c>
      <c r="FS247" s="2">
        <v>79300</v>
      </c>
      <c r="FT247" s="2">
        <v>128000</v>
      </c>
      <c r="FU247" s="2">
        <v>103000</v>
      </c>
      <c r="FV247" s="2">
        <v>86600</v>
      </c>
      <c r="FW247" s="2">
        <v>153100</v>
      </c>
      <c r="FX247" s="2">
        <v>87900</v>
      </c>
      <c r="FY247" s="2">
        <v>101100</v>
      </c>
      <c r="FZ247" s="2">
        <v>71600</v>
      </c>
      <c r="GA247" s="2">
        <v>106300</v>
      </c>
      <c r="GB247" s="2">
        <v>180800</v>
      </c>
      <c r="GC247" s="2">
        <v>213100</v>
      </c>
      <c r="GD247" s="2">
        <v>308900</v>
      </c>
      <c r="GE247" s="2">
        <v>388800</v>
      </c>
      <c r="GF247" s="2">
        <v>209200</v>
      </c>
      <c r="GG247" s="2">
        <v>109200</v>
      </c>
      <c r="GH247" s="2">
        <v>96700</v>
      </c>
      <c r="GI247" s="2">
        <v>191800</v>
      </c>
      <c r="GJ247" s="2">
        <v>141100</v>
      </c>
      <c r="GK247" s="2">
        <v>285600</v>
      </c>
      <c r="GL247" s="2">
        <v>169400</v>
      </c>
      <c r="GM247" s="2">
        <v>106300</v>
      </c>
      <c r="GN247" s="2">
        <v>150200</v>
      </c>
      <c r="GO247" s="2">
        <v>175300</v>
      </c>
      <c r="GP247" s="2">
        <v>189700</v>
      </c>
      <c r="GQ247" s="2">
        <v>186400</v>
      </c>
      <c r="GR247" s="2">
        <v>236000</v>
      </c>
      <c r="GS247" s="2">
        <v>216900</v>
      </c>
      <c r="GT247" s="2">
        <v>132100</v>
      </c>
      <c r="GU247" s="2">
        <v>245500</v>
      </c>
      <c r="GV247" s="2">
        <v>247800</v>
      </c>
      <c r="GW247" s="2">
        <v>528100</v>
      </c>
      <c r="GX247" s="2">
        <v>806300</v>
      </c>
      <c r="GY247" s="2">
        <v>95500</v>
      </c>
      <c r="GZ247" s="2">
        <v>160600</v>
      </c>
      <c r="HA247" s="2">
        <v>54100</v>
      </c>
      <c r="HB247" s="2">
        <v>104500</v>
      </c>
      <c r="HC247" s="2">
        <v>167200</v>
      </c>
      <c r="HD247" s="2">
        <v>88900</v>
      </c>
      <c r="HE247" s="2">
        <v>110100</v>
      </c>
      <c r="HF247" s="2">
        <v>107100</v>
      </c>
      <c r="HG247" s="2">
        <v>83000</v>
      </c>
      <c r="HH247" s="2">
        <v>87900</v>
      </c>
      <c r="HI247" s="2">
        <v>85600</v>
      </c>
      <c r="HJ247" s="2">
        <v>92800</v>
      </c>
      <c r="HK247" s="2">
        <v>69700</v>
      </c>
      <c r="HL247" s="2">
        <v>91800</v>
      </c>
      <c r="HM247" s="2">
        <v>56500</v>
      </c>
      <c r="HN247" s="2">
        <v>65500</v>
      </c>
      <c r="HO247" s="2">
        <v>61600</v>
      </c>
      <c r="HP247" s="2">
        <v>84700</v>
      </c>
      <c r="HQ247" s="2">
        <v>105400</v>
      </c>
      <c r="HR247" s="2">
        <v>126400</v>
      </c>
      <c r="HS247" s="2">
        <v>81300</v>
      </c>
      <c r="HT247" s="2">
        <v>136300</v>
      </c>
      <c r="HU247" s="2">
        <v>70500</v>
      </c>
      <c r="HV247" s="2">
        <v>65600</v>
      </c>
      <c r="HW247" s="2">
        <v>57300</v>
      </c>
      <c r="HX247" s="2">
        <v>50700</v>
      </c>
      <c r="HY247" s="2">
        <v>32900</v>
      </c>
      <c r="HZ247" s="2">
        <v>36500</v>
      </c>
      <c r="IA247" s="2">
        <v>52500</v>
      </c>
      <c r="IB247" s="2">
        <v>85400</v>
      </c>
      <c r="IC247" s="2">
        <v>61200</v>
      </c>
      <c r="ID247" s="2">
        <v>97700</v>
      </c>
      <c r="IE247" s="2">
        <v>56100</v>
      </c>
      <c r="IF247" s="2">
        <v>47900</v>
      </c>
      <c r="IG247" s="2">
        <v>61800</v>
      </c>
      <c r="IH247" s="2">
        <v>80200</v>
      </c>
      <c r="II247" s="2">
        <v>38300</v>
      </c>
      <c r="IJ247" s="2">
        <v>78200</v>
      </c>
      <c r="IK247" s="2">
        <v>101400</v>
      </c>
      <c r="IL247" s="2">
        <v>127500</v>
      </c>
      <c r="IM247" s="2">
        <v>189300</v>
      </c>
      <c r="IN247" s="2">
        <v>98200</v>
      </c>
      <c r="IO247" s="2">
        <v>88500</v>
      </c>
      <c r="IP247" s="2">
        <v>105300</v>
      </c>
      <c r="IQ247" s="2">
        <v>70500</v>
      </c>
      <c r="IR247" s="2">
        <v>94700</v>
      </c>
      <c r="IS247" s="2">
        <v>54900</v>
      </c>
      <c r="IT247" s="2">
        <v>69300</v>
      </c>
    </row>
    <row r="248" spans="1:254">
      <c r="A248" s="391" t="s">
        <v>461</v>
      </c>
      <c r="B248" s="1" t="inlineStr">
        <is>
          <t>リクルートホールディングス</t>
        </is>
      </c>
      <c r="C248" s="1">
        <v>1682700</v>
      </c>
      <c r="D248" s="79">
        <v>-2064200</v>
      </c>
      <c r="E248" s="2">
        <v>3746900</v>
      </c>
      <c r="F248" s="2">
        <v>3245400</v>
      </c>
      <c r="G248" s="2">
        <v>3354300</v>
      </c>
      <c r="H248" s="2">
        <v>3639900</v>
      </c>
      <c r="I248" s="2">
        <v>5277600</v>
      </c>
      <c r="J248" s="2">
        <v>4406500</v>
      </c>
      <c r="K248" s="2">
        <v>5734800</v>
      </c>
      <c r="L248" s="2">
        <v>4814500</v>
      </c>
      <c r="M248" s="2">
        <v>3937600</v>
      </c>
      <c r="N248" s="2">
        <v>4119800</v>
      </c>
      <c r="O248" s="2">
        <v>3322700</v>
      </c>
      <c r="P248" s="2">
        <v>4886100</v>
      </c>
      <c r="Q248" s="2">
        <v>4766200</v>
      </c>
      <c r="R248" s="2">
        <v>3748400</v>
      </c>
      <c r="S248" s="2">
        <v>3125400</v>
      </c>
      <c r="T248" s="2">
        <v>3138700</v>
      </c>
      <c r="U248" s="2">
        <v>3951800</v>
      </c>
      <c r="V248" s="2">
        <v>2485900</v>
      </c>
      <c r="W248" s="2">
        <v>5272800</v>
      </c>
      <c r="X248" s="2">
        <v>5074700</v>
      </c>
      <c r="Y248" s="2">
        <v>4395900</v>
      </c>
      <c r="Z248" s="2">
        <v>4937000</v>
      </c>
      <c r="AA248" s="2">
        <v>2763900</v>
      </c>
      <c r="AB248" s="2">
        <v>3942800</v>
      </c>
      <c r="AC248" s="2">
        <v>5231300</v>
      </c>
      <c r="AD248" s="2">
        <v>4344900</v>
      </c>
      <c r="AE248" s="2">
        <v>3968600</v>
      </c>
      <c r="AF248" s="2">
        <v>3469700</v>
      </c>
      <c r="AG248" s="2">
        <v>4029100</v>
      </c>
      <c r="AH248" s="2">
        <v>3424200</v>
      </c>
      <c r="AI248" s="2">
        <v>3668000</v>
      </c>
      <c r="AJ248" s="2">
        <v>4265900</v>
      </c>
      <c r="AK248" s="2">
        <v>2822700</v>
      </c>
      <c r="AL248" s="2">
        <v>4637000</v>
      </c>
      <c r="AM248" s="2">
        <v>5207500</v>
      </c>
      <c r="AN248" s="2">
        <v>3628100</v>
      </c>
      <c r="AO248" s="2">
        <v>2743600</v>
      </c>
      <c r="AP248" s="2">
        <v>3258800</v>
      </c>
      <c r="AQ248" s="2">
        <v>7113000</v>
      </c>
      <c r="AR248" s="2">
        <v>4717800</v>
      </c>
      <c r="AS248" s="2">
        <v>6072500</v>
      </c>
      <c r="AT248" s="2">
        <v>5532400</v>
      </c>
      <c r="AU248" s="2">
        <v>4476500</v>
      </c>
      <c r="AV248" s="2">
        <v>3111400</v>
      </c>
      <c r="AW248" s="2">
        <v>3122600</v>
      </c>
      <c r="AX248" s="2">
        <v>4746500</v>
      </c>
      <c r="AY248" s="2">
        <v>7506200</v>
      </c>
      <c r="AZ248" s="2">
        <v>7812600</v>
      </c>
      <c r="BA248" s="2">
        <v>17460900</v>
      </c>
      <c r="BB248" s="2">
        <v>7644100</v>
      </c>
      <c r="BC248" s="2">
        <v>5574200</v>
      </c>
      <c r="BD248" s="2">
        <v>4321900</v>
      </c>
      <c r="BE248" s="2">
        <v>3397800</v>
      </c>
      <c r="BF248" s="2">
        <v>5224200</v>
      </c>
      <c r="BG248" s="2">
        <v>4791900</v>
      </c>
      <c r="BH248" s="2">
        <v>8907400</v>
      </c>
      <c r="BI248" s="2">
        <v>16251100</v>
      </c>
      <c r="BJ248" s="2">
        <v>21985000</v>
      </c>
      <c r="BK248" s="2">
        <v>8557900</v>
      </c>
      <c r="BL248" s="2">
        <v>7107100</v>
      </c>
      <c r="BM248" s="2">
        <v>4579200</v>
      </c>
      <c r="BN248" s="2">
        <v>4143200</v>
      </c>
      <c r="BO248" s="2">
        <v>4240800</v>
      </c>
      <c r="BP248" s="2">
        <v>7525500</v>
      </c>
      <c r="BQ248" s="2">
        <v>8411200</v>
      </c>
      <c r="BR248" s="2">
        <v>3535400</v>
      </c>
      <c r="BS248" s="2">
        <v>7038100</v>
      </c>
      <c r="BT248" s="2">
        <v>11715500</v>
      </c>
      <c r="BU248" s="2">
        <v>3826700</v>
      </c>
      <c r="BV248" s="2">
        <v>5591600</v>
      </c>
      <c r="BW248" s="2">
        <v>8410200</v>
      </c>
      <c r="BX248" s="2">
        <v>6754900</v>
      </c>
      <c r="BY248" s="2">
        <v>5620900</v>
      </c>
      <c r="BZ248" s="2">
        <v>4445700</v>
      </c>
      <c r="CA248" s="2">
        <v>6301300</v>
      </c>
      <c r="CB248" s="2">
        <v>3896400</v>
      </c>
      <c r="CC248" s="2">
        <v>4604200</v>
      </c>
      <c r="CD248" s="2">
        <v>4450500</v>
      </c>
      <c r="CE248" s="2">
        <v>4658000</v>
      </c>
      <c r="CF248" s="2">
        <v>4598700</v>
      </c>
      <c r="CG248" s="2">
        <v>5972300</v>
      </c>
      <c r="CH248" s="2">
        <v>7226300</v>
      </c>
      <c r="CI248" s="2">
        <v>3006200</v>
      </c>
      <c r="CJ248" s="2">
        <v>2722200</v>
      </c>
      <c r="CK248" s="2">
        <v>4164100</v>
      </c>
      <c r="CL248" s="2">
        <v>6708200</v>
      </c>
      <c r="CM248" s="2">
        <v>10341400</v>
      </c>
      <c r="CN248" s="2">
        <v>5989900</v>
      </c>
      <c r="CO248" s="2">
        <v>6078400</v>
      </c>
      <c r="CP248" s="2">
        <v>5746700</v>
      </c>
      <c r="CQ248" s="2">
        <v>4099700</v>
      </c>
      <c r="CR248" s="2">
        <v>4694500</v>
      </c>
      <c r="CS248" s="2">
        <v>5149600</v>
      </c>
      <c r="CT248" s="2">
        <v>5830000</v>
      </c>
      <c r="CU248" s="2">
        <v>7249300</v>
      </c>
      <c r="CV248" s="2">
        <v>3958400</v>
      </c>
      <c r="CW248" s="2">
        <v>3618100</v>
      </c>
      <c r="CX248" s="2">
        <v>4375200</v>
      </c>
      <c r="CY248" s="2">
        <v>5699100</v>
      </c>
      <c r="CZ248" s="2">
        <v>5971100</v>
      </c>
      <c r="DA248" s="2">
        <v>5523300</v>
      </c>
      <c r="DB248" s="2">
        <v>7625800</v>
      </c>
      <c r="DC248" s="2">
        <v>7012200</v>
      </c>
      <c r="DD248" s="2">
        <v>5538900</v>
      </c>
      <c r="DE248" s="2">
        <v>8188400</v>
      </c>
      <c r="DF248" s="2">
        <v>8212100</v>
      </c>
      <c r="DG248" s="2">
        <v>9344200</v>
      </c>
      <c r="DH248" s="2">
        <v>5554800</v>
      </c>
      <c r="DI248" s="2">
        <v>10472600</v>
      </c>
      <c r="DJ248" s="2">
        <v>11504200</v>
      </c>
      <c r="DK248" s="2">
        <v>10681900</v>
      </c>
      <c r="DL248" s="2">
        <v>8607400</v>
      </c>
      <c r="DM248" s="2">
        <v>6210800</v>
      </c>
      <c r="DN248" s="2">
        <v>7780400</v>
      </c>
      <c r="DO248" s="2">
        <v>6597800</v>
      </c>
      <c r="DP248" s="2">
        <v>6923700</v>
      </c>
      <c r="DQ248" s="2">
        <v>11063800</v>
      </c>
      <c r="DR248" s="2">
        <v>20343000</v>
      </c>
      <c r="DS248" s="2">
        <v>13324800</v>
      </c>
      <c r="DT248" s="2">
        <v>10987700</v>
      </c>
      <c r="DU248" s="2">
        <v>8874300</v>
      </c>
      <c r="DV248" s="2">
        <v>11113400</v>
      </c>
      <c r="DW248" s="2">
        <v>9516500</v>
      </c>
      <c r="DX248" s="2">
        <v>12449400</v>
      </c>
      <c r="DY248" s="2">
        <v>6265400</v>
      </c>
      <c r="DZ248" s="2">
        <v>4345700</v>
      </c>
      <c r="EA248" s="2">
        <v>6058500</v>
      </c>
      <c r="EB248" s="2">
        <v>5181800</v>
      </c>
      <c r="EC248" s="2">
        <v>4051700</v>
      </c>
      <c r="ED248" s="2">
        <v>4094600</v>
      </c>
      <c r="EE248" s="2">
        <v>4943400</v>
      </c>
      <c r="EF248" s="2">
        <v>3900600</v>
      </c>
      <c r="EG248" s="2">
        <v>4383800</v>
      </c>
      <c r="EH248" s="2">
        <v>4563700</v>
      </c>
      <c r="EI248" s="2">
        <v>6000800</v>
      </c>
      <c r="EJ248" s="2">
        <v>4037900</v>
      </c>
      <c r="EK248" s="2">
        <v>3041000</v>
      </c>
      <c r="EL248" s="2">
        <v>3387500</v>
      </c>
      <c r="EM248" s="2">
        <v>3644200</v>
      </c>
      <c r="EN248" s="2">
        <v>4836100</v>
      </c>
      <c r="EO248" s="2">
        <v>4610900</v>
      </c>
      <c r="EP248" s="2">
        <v>3551300</v>
      </c>
      <c r="EQ248" s="2">
        <v>4461600</v>
      </c>
      <c r="ER248" s="2">
        <v>4456500</v>
      </c>
      <c r="ES248" s="2">
        <v>4466100</v>
      </c>
      <c r="ET248" s="2">
        <v>2751100</v>
      </c>
      <c r="EU248" s="2">
        <v>2369600</v>
      </c>
      <c r="EV248" s="2">
        <v>1690300</v>
      </c>
      <c r="EW248" s="2">
        <v>1829400</v>
      </c>
      <c r="EX248" s="2">
        <v>2860600</v>
      </c>
      <c r="EY248" s="2">
        <v>3812900</v>
      </c>
      <c r="EZ248" s="2">
        <v>3393900</v>
      </c>
      <c r="FA248" s="2">
        <v>7165300</v>
      </c>
      <c r="FB248" s="2">
        <v>6298600</v>
      </c>
      <c r="FC248" s="2">
        <v>3565700</v>
      </c>
      <c r="FD248" s="2">
        <v>4684300</v>
      </c>
      <c r="FE248" s="2">
        <v>4724900</v>
      </c>
      <c r="FF248" s="2">
        <v>5127700</v>
      </c>
      <c r="FG248" s="2">
        <v>4174200</v>
      </c>
      <c r="FH248" s="2">
        <v>3725700</v>
      </c>
      <c r="FI248" s="2">
        <v>2779500</v>
      </c>
      <c r="FJ248" s="2">
        <v>3827200</v>
      </c>
      <c r="FK248" s="2">
        <v>4715000</v>
      </c>
      <c r="FL248" s="2">
        <v>6333400</v>
      </c>
      <c r="FM248" s="2">
        <v>5384200</v>
      </c>
      <c r="FN248" s="2">
        <v>4126900</v>
      </c>
      <c r="FO248" s="2">
        <v>3158600</v>
      </c>
      <c r="FP248" s="2">
        <v>3320600</v>
      </c>
      <c r="FQ248" s="2">
        <v>3605500</v>
      </c>
      <c r="FR248" s="2">
        <v>5705500</v>
      </c>
      <c r="FS248" s="2">
        <v>5506500</v>
      </c>
      <c r="FT248" s="2">
        <v>16616000</v>
      </c>
      <c r="FU248" s="2">
        <v>5059900</v>
      </c>
      <c r="FV248" s="2">
        <v>5474200</v>
      </c>
      <c r="FW248" s="2">
        <v>3815500</v>
      </c>
      <c r="FX248" s="2">
        <v>3730200</v>
      </c>
      <c r="FY248" s="2">
        <v>4219800</v>
      </c>
      <c r="FZ248" s="2">
        <v>4116600</v>
      </c>
      <c r="GA248" s="2">
        <v>4137700</v>
      </c>
      <c r="GB248" s="2">
        <v>5400500</v>
      </c>
      <c r="GC248" s="2">
        <v>6896600</v>
      </c>
      <c r="GD248" s="2">
        <v>17027100</v>
      </c>
      <c r="GE248" s="2">
        <v>6434200</v>
      </c>
      <c r="GF248" s="2">
        <v>7402000</v>
      </c>
      <c r="GG248" s="2">
        <v>6497700</v>
      </c>
      <c r="GH248" s="2">
        <v>3769600</v>
      </c>
      <c r="GI248" s="2">
        <v>4182300</v>
      </c>
      <c r="GJ248" s="2">
        <v>4325200</v>
      </c>
      <c r="GK248" s="2">
        <v>4147900</v>
      </c>
      <c r="GL248" s="2">
        <v>4614500</v>
      </c>
      <c r="GM248" s="2">
        <v>3654000</v>
      </c>
      <c r="GN248" s="2">
        <v>3133400</v>
      </c>
      <c r="GO248" s="2">
        <v>3435200</v>
      </c>
      <c r="GP248" s="2">
        <v>3652800</v>
      </c>
      <c r="GQ248" s="2">
        <v>4617700</v>
      </c>
      <c r="GR248" s="2">
        <v>6067800</v>
      </c>
      <c r="GS248" s="2">
        <v>3793700</v>
      </c>
      <c r="GT248" s="2">
        <v>3974800</v>
      </c>
      <c r="GU248" s="2">
        <v>5014000</v>
      </c>
      <c r="GV248" s="2">
        <v>4675200</v>
      </c>
      <c r="GW248" s="2">
        <v>4326800</v>
      </c>
      <c r="GX248" s="2">
        <v>3814700</v>
      </c>
      <c r="GY248" s="2">
        <v>3302200</v>
      </c>
      <c r="GZ248" s="2">
        <v>4231200</v>
      </c>
      <c r="HA248" s="2">
        <v>3661200</v>
      </c>
      <c r="HB248" s="2">
        <v>4111100</v>
      </c>
      <c r="HC248" s="2">
        <v>4615900</v>
      </c>
      <c r="HD248" s="2">
        <v>3513300</v>
      </c>
      <c r="HE248" s="2">
        <v>4136500</v>
      </c>
      <c r="HF248" s="2">
        <v>6659300</v>
      </c>
      <c r="HG248" s="2">
        <v>4959500</v>
      </c>
      <c r="HH248" s="2">
        <v>6716600</v>
      </c>
      <c r="HI248" s="2">
        <v>4503000</v>
      </c>
      <c r="HJ248" s="2">
        <v>7773600</v>
      </c>
      <c r="HK248" s="2">
        <v>3564000</v>
      </c>
      <c r="HL248" s="2">
        <v>2846000</v>
      </c>
      <c r="HM248" s="2">
        <v>2780100</v>
      </c>
      <c r="HN248" s="2">
        <v>4296400</v>
      </c>
      <c r="HO248" s="2">
        <v>2645600</v>
      </c>
      <c r="HP248" s="2">
        <v>4300900</v>
      </c>
      <c r="HQ248" s="2">
        <v>3229400</v>
      </c>
      <c r="HR248" s="2">
        <v>6251100</v>
      </c>
      <c r="HS248" s="2">
        <v>3952800</v>
      </c>
      <c r="HT248" s="2">
        <v>2542200</v>
      </c>
      <c r="HU248" s="2">
        <v>3180400</v>
      </c>
      <c r="HV248" s="2">
        <v>2584200</v>
      </c>
      <c r="HW248" s="2">
        <v>2457500</v>
      </c>
      <c r="HX248" s="2">
        <v>3175800</v>
      </c>
      <c r="HY248" s="2">
        <v>2715400</v>
      </c>
      <c r="HZ248" s="2">
        <v>3615400</v>
      </c>
      <c r="IA248" s="2">
        <v>9770000</v>
      </c>
      <c r="IB248" s="2">
        <v>4338700</v>
      </c>
      <c r="IC248" s="2">
        <v>3159000</v>
      </c>
      <c r="ID248" s="2">
        <v>2357300</v>
      </c>
      <c r="IE248" s="2">
        <v>4959700</v>
      </c>
      <c r="IF248" s="2">
        <v>3859500</v>
      </c>
      <c r="IG248" s="2">
        <v>5881700</v>
      </c>
      <c r="IH248" s="2">
        <v>4588400</v>
      </c>
      <c r="II248" s="2">
        <v>5063400</v>
      </c>
      <c r="IJ248" s="2">
        <v>6990700</v>
      </c>
      <c r="IK248" s="2">
        <v>6597000</v>
      </c>
      <c r="IL248" s="2">
        <v>6098800</v>
      </c>
      <c r="IM248" s="2">
        <v>5496300</v>
      </c>
      <c r="IN248" s="2">
        <v>6119300</v>
      </c>
      <c r="IO248" s="2">
        <v>3573200</v>
      </c>
      <c r="IP248" s="2">
        <v>5682400</v>
      </c>
      <c r="IQ248" s="2">
        <v>4138200</v>
      </c>
      <c r="IR248" s="2">
        <v>3334800</v>
      </c>
      <c r="IS248" s="2">
        <v>4206700</v>
      </c>
      <c r="IT248" s="2">
        <v>5012900</v>
      </c>
    </row>
    <row r="249" spans="1:254">
      <c r="A249" s="391" t="s">
        <v>462</v>
      </c>
      <c r="B249" s="1" t="inlineStr">
        <is>
          <t>荏原製作所</t>
        </is>
      </c>
      <c r="C249" s="1">
        <v>1159700</v>
      </c>
      <c r="D249" s="79">
        <v>-1746200</v>
      </c>
      <c r="E249" s="2">
        <v>2905900</v>
      </c>
      <c r="F249" s="2">
        <v>4250100</v>
      </c>
      <c r="G249" s="2">
        <v>3221500</v>
      </c>
      <c r="H249" s="2">
        <v>2045800</v>
      </c>
      <c r="I249" s="2">
        <v>4341900</v>
      </c>
      <c r="J249" s="2">
        <v>12021400</v>
      </c>
      <c r="K249" s="2">
        <v>4739000</v>
      </c>
      <c r="L249" s="2">
        <v>3626300</v>
      </c>
      <c r="M249" s="2">
        <v>2275300</v>
      </c>
      <c r="N249" s="2">
        <v>2188200</v>
      </c>
      <c r="O249" s="2">
        <v>2799000</v>
      </c>
      <c r="P249" s="2">
        <v>3771800</v>
      </c>
      <c r="Q249" s="2">
        <v>3711600</v>
      </c>
      <c r="R249" s="2">
        <v>4306500</v>
      </c>
      <c r="S249" s="2">
        <v>4581300</v>
      </c>
      <c r="T249" s="2">
        <v>3240700</v>
      </c>
      <c r="U249" s="2">
        <v>3364700</v>
      </c>
      <c r="V249" s="2">
        <v>2081700</v>
      </c>
      <c r="W249" s="2">
        <v>2703900</v>
      </c>
      <c r="X249" s="2">
        <v>3088300</v>
      </c>
      <c r="Y249" s="2">
        <v>4263800</v>
      </c>
      <c r="Z249" s="2">
        <v>2923400</v>
      </c>
      <c r="AA249" s="2">
        <v>3531200</v>
      </c>
      <c r="AB249" s="2">
        <v>3285600</v>
      </c>
      <c r="AC249" s="2">
        <v>2787200</v>
      </c>
      <c r="AD249" s="2">
        <v>3763100</v>
      </c>
      <c r="AE249" s="2">
        <v>3817600</v>
      </c>
      <c r="AF249" s="2">
        <v>3048200</v>
      </c>
      <c r="AG249" s="2">
        <v>4188600</v>
      </c>
      <c r="AH249" s="2">
        <v>4059600</v>
      </c>
      <c r="AI249" s="2">
        <v>2646800</v>
      </c>
      <c r="AJ249" s="2">
        <v>3439500</v>
      </c>
      <c r="AK249" s="2">
        <v>1870200</v>
      </c>
      <c r="AL249" s="2">
        <v>5643000</v>
      </c>
      <c r="AM249" s="2">
        <v>3696000</v>
      </c>
      <c r="AN249" s="2">
        <v>3437000</v>
      </c>
      <c r="AO249" s="2">
        <v>3206000</v>
      </c>
      <c r="AP249" s="2">
        <v>4425200</v>
      </c>
      <c r="AQ249" s="2">
        <v>2920300</v>
      </c>
      <c r="AR249" s="2">
        <v>2568200</v>
      </c>
      <c r="AS249" s="2">
        <v>3427500</v>
      </c>
      <c r="AT249" s="2">
        <v>2802500</v>
      </c>
      <c r="AU249" s="2">
        <v>3192900</v>
      </c>
      <c r="AV249" s="2">
        <v>1687900</v>
      </c>
      <c r="AW249" s="2">
        <v>2272900</v>
      </c>
      <c r="AX249" s="2">
        <v>2891700</v>
      </c>
      <c r="AY249" s="2">
        <v>4060800</v>
      </c>
      <c r="AZ249" s="2">
        <v>3179100</v>
      </c>
      <c r="BA249" s="2">
        <v>4360300</v>
      </c>
      <c r="BB249" s="2">
        <v>3110500</v>
      </c>
      <c r="BC249" s="2">
        <v>3544400</v>
      </c>
      <c r="BD249" s="2">
        <v>2789100</v>
      </c>
      <c r="BE249" s="2">
        <v>3711800</v>
      </c>
      <c r="BF249" s="2">
        <v>4302300</v>
      </c>
      <c r="BG249" s="2">
        <v>3248800</v>
      </c>
      <c r="BH249" s="2">
        <v>4155100</v>
      </c>
      <c r="BI249" s="2">
        <v>3194200</v>
      </c>
      <c r="BJ249" s="2">
        <v>4428300</v>
      </c>
      <c r="BK249" s="2">
        <v>5374800</v>
      </c>
      <c r="BL249" s="2">
        <v>3227300</v>
      </c>
      <c r="BM249" s="2">
        <v>2217500</v>
      </c>
      <c r="BN249" s="2">
        <v>2567100</v>
      </c>
      <c r="BO249" s="2">
        <v>3410800</v>
      </c>
      <c r="BP249" s="2">
        <v>3325300</v>
      </c>
      <c r="BQ249" s="2">
        <v>6871600</v>
      </c>
      <c r="BR249" s="2">
        <v>1790600</v>
      </c>
      <c r="BS249" s="2">
        <v>3556400</v>
      </c>
      <c r="BT249" s="2">
        <v>4089500</v>
      </c>
      <c r="BU249" s="2">
        <v>2855200</v>
      </c>
      <c r="BV249" s="2">
        <v>2647100</v>
      </c>
      <c r="BW249" s="2">
        <v>3450000</v>
      </c>
      <c r="BX249" s="2">
        <v>4481500</v>
      </c>
      <c r="BY249" s="2">
        <v>1813400</v>
      </c>
      <c r="BZ249" s="2">
        <v>2190600</v>
      </c>
      <c r="CA249" s="2">
        <v>2076600</v>
      </c>
      <c r="CB249" s="2">
        <v>2920800</v>
      </c>
      <c r="CC249" s="2">
        <v>2891900</v>
      </c>
      <c r="CD249" s="2">
        <v>2357100</v>
      </c>
      <c r="CE249" s="2">
        <v>2015400</v>
      </c>
      <c r="CF249" s="2">
        <v>3960600</v>
      </c>
      <c r="CG249" s="2">
        <v>4075200</v>
      </c>
      <c r="CH249" s="2">
        <v>4357700</v>
      </c>
      <c r="CI249" s="2">
        <v>2001500</v>
      </c>
      <c r="CJ249" s="2">
        <v>1393200</v>
      </c>
      <c r="CK249" s="2">
        <v>1689200</v>
      </c>
      <c r="CL249" s="2">
        <v>3421900</v>
      </c>
      <c r="CM249" s="2">
        <v>3047300</v>
      </c>
      <c r="CN249" s="2">
        <v>5694300</v>
      </c>
      <c r="CO249" s="2">
        <v>4761700</v>
      </c>
      <c r="CP249" s="2">
        <v>4816600</v>
      </c>
      <c r="CQ249" s="2">
        <v>2384300</v>
      </c>
      <c r="CR249" s="2">
        <v>3352000</v>
      </c>
      <c r="CS249" s="2">
        <v>2906500</v>
      </c>
      <c r="CT249" s="2">
        <v>3542000</v>
      </c>
      <c r="CU249" s="2">
        <v>2975200</v>
      </c>
      <c r="CV249" s="2">
        <v>1920500</v>
      </c>
      <c r="CW249" s="2">
        <v>2262400</v>
      </c>
      <c r="CX249" s="2">
        <v>3561000</v>
      </c>
      <c r="CY249" s="2">
        <v>4798200</v>
      </c>
      <c r="CZ249" s="2">
        <v>1761800</v>
      </c>
      <c r="DA249" s="2">
        <v>2182300</v>
      </c>
      <c r="DB249" s="2">
        <v>2254700</v>
      </c>
      <c r="DC249" s="2">
        <v>4402100</v>
      </c>
      <c r="DD249" s="2">
        <v>2397900</v>
      </c>
      <c r="DE249" s="2">
        <v>2326400</v>
      </c>
      <c r="DF249" s="2">
        <v>2616300</v>
      </c>
      <c r="DG249" s="2">
        <v>2593200</v>
      </c>
      <c r="DH249" s="2">
        <v>2626900</v>
      </c>
      <c r="DI249" s="2">
        <v>5693100</v>
      </c>
      <c r="DJ249" s="2">
        <v>2899100</v>
      </c>
      <c r="DK249" s="2">
        <v>2880300</v>
      </c>
      <c r="DL249" s="2">
        <v>4461700</v>
      </c>
      <c r="DM249" s="2">
        <v>2736400</v>
      </c>
      <c r="DN249" s="2">
        <v>3031300</v>
      </c>
      <c r="DO249" s="2">
        <v>2432000</v>
      </c>
      <c r="DP249" s="2">
        <v>2435700</v>
      </c>
      <c r="DQ249" s="2">
        <v>4354300</v>
      </c>
      <c r="DR249" s="2">
        <v>3668400</v>
      </c>
      <c r="DS249" s="2">
        <v>2436000</v>
      </c>
      <c r="DT249" s="2">
        <v>1926700</v>
      </c>
      <c r="DU249" s="2">
        <v>2621900</v>
      </c>
      <c r="DV249" s="2">
        <v>2746600</v>
      </c>
      <c r="DW249" s="2">
        <v>2577200</v>
      </c>
      <c r="DX249" s="2">
        <v>2769800</v>
      </c>
      <c r="DY249" s="2">
        <v>3195900</v>
      </c>
      <c r="DZ249" s="2">
        <v>4829700</v>
      </c>
      <c r="EA249" s="2">
        <v>3351200</v>
      </c>
      <c r="EB249" s="2">
        <v>2132000</v>
      </c>
      <c r="EC249" s="2">
        <v>3153900</v>
      </c>
      <c r="ED249" s="2">
        <v>2050300</v>
      </c>
      <c r="EE249" s="2">
        <v>2313200</v>
      </c>
      <c r="EF249" s="2">
        <v>2227000</v>
      </c>
      <c r="EG249" s="2">
        <v>3587900</v>
      </c>
      <c r="EH249" s="2">
        <v>4276300</v>
      </c>
      <c r="EI249" s="2">
        <v>2597900</v>
      </c>
      <c r="EJ249" s="2">
        <v>3089200</v>
      </c>
      <c r="EK249" s="2">
        <v>4255400</v>
      </c>
      <c r="EL249" s="2">
        <v>3668400</v>
      </c>
      <c r="EM249" s="2">
        <v>4009800</v>
      </c>
      <c r="EN249" s="2">
        <v>4841700</v>
      </c>
      <c r="EO249" s="2">
        <v>5252400</v>
      </c>
      <c r="EP249" s="2">
        <v>6031900</v>
      </c>
      <c r="EQ249" s="2">
        <v>5981800</v>
      </c>
      <c r="ER249" s="2">
        <v>3462800</v>
      </c>
      <c r="ES249" s="2">
        <v>4222500</v>
      </c>
      <c r="ET249" s="2">
        <v>1928400</v>
      </c>
      <c r="EU249" s="2">
        <v>2125900</v>
      </c>
      <c r="EV249" s="2">
        <v>1285400</v>
      </c>
      <c r="EW249" s="2">
        <v>1201200</v>
      </c>
      <c r="EX249" s="2">
        <v>2308800</v>
      </c>
      <c r="EY249" s="2">
        <v>2509200</v>
      </c>
      <c r="EZ249" s="2">
        <v>3637700</v>
      </c>
      <c r="FA249" s="2">
        <v>2932600</v>
      </c>
      <c r="FB249" s="2">
        <v>2563100</v>
      </c>
      <c r="FC249" s="2">
        <v>2361200</v>
      </c>
      <c r="FD249" s="2">
        <v>2158500</v>
      </c>
      <c r="FE249" s="2">
        <v>3875400</v>
      </c>
      <c r="FF249" s="2">
        <v>3541200</v>
      </c>
      <c r="FG249" s="2">
        <v>3589100</v>
      </c>
      <c r="FH249" s="2">
        <v>2098200</v>
      </c>
      <c r="FI249" s="2">
        <v>1914400</v>
      </c>
      <c r="FJ249" s="2">
        <v>2281800</v>
      </c>
      <c r="FK249" s="2">
        <v>3456500</v>
      </c>
      <c r="FL249" s="2">
        <v>2839000</v>
      </c>
      <c r="FM249" s="2">
        <v>4150900</v>
      </c>
      <c r="FN249" s="2">
        <v>3943300</v>
      </c>
      <c r="FO249" s="2">
        <v>4168200</v>
      </c>
      <c r="FP249" s="2">
        <v>2967100</v>
      </c>
      <c r="FQ249" s="2">
        <v>3370100</v>
      </c>
      <c r="FR249" s="2">
        <v>4455300</v>
      </c>
      <c r="FS249" s="2">
        <v>6014000</v>
      </c>
      <c r="FT249" s="2">
        <v>32093500</v>
      </c>
      <c r="FU249" s="2">
        <v>6466600</v>
      </c>
      <c r="FV249" s="2">
        <v>6806600</v>
      </c>
      <c r="FW249" s="2">
        <v>6366200</v>
      </c>
      <c r="FX249" s="2">
        <v>6956900</v>
      </c>
      <c r="FY249" s="2">
        <v>13461900</v>
      </c>
      <c r="FZ249" s="2">
        <v>4252700</v>
      </c>
      <c r="GA249" s="2">
        <v>2899400</v>
      </c>
      <c r="GB249" s="2">
        <v>2728000</v>
      </c>
      <c r="GC249" s="2">
        <v>3914700</v>
      </c>
      <c r="GD249" s="2">
        <v>3290900</v>
      </c>
      <c r="GE249" s="2">
        <v>6228900</v>
      </c>
      <c r="GF249" s="2">
        <v>3294600</v>
      </c>
      <c r="GG249" s="2">
        <v>2972000</v>
      </c>
      <c r="GH249" s="2">
        <v>2501900</v>
      </c>
      <c r="GI249" s="2">
        <v>2350900</v>
      </c>
      <c r="GJ249" s="2">
        <v>2095700</v>
      </c>
      <c r="GK249" s="2">
        <v>2285100</v>
      </c>
      <c r="GL249" s="2">
        <v>3122200</v>
      </c>
      <c r="GM249" s="2">
        <v>2283900</v>
      </c>
      <c r="GN249" s="2">
        <v>2284900</v>
      </c>
      <c r="GO249" s="2">
        <v>2427800</v>
      </c>
      <c r="GP249" s="2">
        <v>2164100</v>
      </c>
      <c r="GQ249" s="2">
        <v>2208500</v>
      </c>
      <c r="GR249" s="2">
        <v>2216900</v>
      </c>
      <c r="GS249" s="2">
        <v>2508400</v>
      </c>
      <c r="GT249" s="2">
        <v>2631400</v>
      </c>
      <c r="GU249" s="2">
        <v>4600900</v>
      </c>
      <c r="GV249" s="2">
        <v>7562200</v>
      </c>
      <c r="GW249" s="2">
        <v>6620600</v>
      </c>
      <c r="GX249" s="2">
        <v>2878700</v>
      </c>
      <c r="GY249" s="2">
        <v>3445700</v>
      </c>
      <c r="GZ249" s="2">
        <v>5070100</v>
      </c>
      <c r="HA249" s="2">
        <v>3570800</v>
      </c>
      <c r="HB249" s="2">
        <v>4304000</v>
      </c>
      <c r="HC249" s="2">
        <v>3692200</v>
      </c>
      <c r="HD249" s="2">
        <v>6108600</v>
      </c>
      <c r="HE249" s="2">
        <v>2011200</v>
      </c>
      <c r="HF249" s="2">
        <v>2510800</v>
      </c>
      <c r="HG249" s="2">
        <v>2249300</v>
      </c>
      <c r="HH249" s="2">
        <v>3191600</v>
      </c>
      <c r="HI249" s="2">
        <v>2550300</v>
      </c>
      <c r="HJ249" s="2">
        <v>3083400</v>
      </c>
      <c r="HK249" s="2">
        <v>2123800</v>
      </c>
      <c r="HL249" s="2">
        <v>1535700</v>
      </c>
      <c r="HM249" s="2">
        <v>1872500</v>
      </c>
      <c r="HN249" s="2">
        <v>2172800</v>
      </c>
      <c r="HO249" s="2">
        <v>1601800</v>
      </c>
      <c r="HP249" s="2">
        <v>1317900</v>
      </c>
      <c r="HQ249" s="2">
        <v>1591400</v>
      </c>
      <c r="HR249" s="2">
        <v>1319400</v>
      </c>
      <c r="HS249" s="2">
        <v>1392900</v>
      </c>
      <c r="HT249" s="2">
        <v>1433600</v>
      </c>
      <c r="HU249" s="2">
        <v>2135500</v>
      </c>
      <c r="HV249" s="2">
        <v>1548400</v>
      </c>
      <c r="HW249" s="2">
        <v>1668700</v>
      </c>
      <c r="HX249" s="2">
        <v>1495200</v>
      </c>
      <c r="HY249" s="2">
        <v>1205800</v>
      </c>
      <c r="HZ249" s="2">
        <v>1956900</v>
      </c>
      <c r="IA249" s="2">
        <v>1706600</v>
      </c>
      <c r="IB249" s="2">
        <v>1777000</v>
      </c>
      <c r="IC249" s="2">
        <v>1691900</v>
      </c>
      <c r="ID249" s="2">
        <v>2285900</v>
      </c>
      <c r="IE249" s="2">
        <v>3256500</v>
      </c>
      <c r="IF249" s="2">
        <v>3025100</v>
      </c>
      <c r="IG249" s="2">
        <v>3003500</v>
      </c>
      <c r="IH249" s="2">
        <v>7123000</v>
      </c>
      <c r="II249" s="2">
        <v>2461700</v>
      </c>
      <c r="IJ249" s="2">
        <v>2329100</v>
      </c>
      <c r="IK249" s="2">
        <v>2887800</v>
      </c>
      <c r="IL249" s="2">
        <v>2675000</v>
      </c>
      <c r="IM249" s="2">
        <v>2177600</v>
      </c>
      <c r="IN249" s="2">
        <v>2964700</v>
      </c>
      <c r="IO249" s="2">
        <v>1696800</v>
      </c>
      <c r="IP249" s="2">
        <v>2342300</v>
      </c>
      <c r="IQ249" s="2">
        <v>3168500</v>
      </c>
      <c r="IR249" s="2">
        <v>2636900</v>
      </c>
      <c r="IS249" s="2">
        <v>3234400</v>
      </c>
      <c r="IT249" s="2">
        <v>2714900</v>
      </c>
    </row>
    <row r="250" spans="1:254">
      <c r="A250" s="391" t="s">
        <v>463</v>
      </c>
      <c r="B250" s="1" t="inlineStr">
        <is>
          <t>情報戦略テクノロジー</t>
        </is>
      </c>
      <c r="C250" s="1">
        <v>8600</v>
      </c>
      <c r="D250" s="79">
        <v>-14500</v>
      </c>
      <c r="E250" s="2">
        <v>23100</v>
      </c>
      <c r="F250" s="2">
        <v>21200</v>
      </c>
      <c r="G250" s="2">
        <v>13200</v>
      </c>
      <c r="H250" s="2">
        <v>35800</v>
      </c>
      <c r="I250" s="2">
        <v>24700</v>
      </c>
      <c r="J250" s="2">
        <v>22700</v>
      </c>
      <c r="K250" s="2">
        <v>36500</v>
      </c>
      <c r="L250" s="2">
        <v>39800</v>
      </c>
      <c r="M250" s="2">
        <v>15300</v>
      </c>
      <c r="N250" s="2">
        <v>24200</v>
      </c>
      <c r="O250" s="2">
        <v>17500</v>
      </c>
      <c r="P250" s="2">
        <v>15700</v>
      </c>
      <c r="Q250" s="2">
        <v>30500</v>
      </c>
      <c r="R250" s="2">
        <v>97600</v>
      </c>
      <c r="S250" s="2">
        <v>33700</v>
      </c>
      <c r="T250" s="2">
        <v>58400</v>
      </c>
      <c r="U250" s="2">
        <v>30500</v>
      </c>
      <c r="V250" s="2">
        <v>30000</v>
      </c>
      <c r="W250" s="2">
        <v>22600</v>
      </c>
      <c r="X250" s="2">
        <v>29700</v>
      </c>
      <c r="Y250" s="2">
        <v>38500</v>
      </c>
      <c r="Z250" s="2">
        <v>29200</v>
      </c>
      <c r="AA250" s="2">
        <v>32800</v>
      </c>
      <c r="AB250" s="2">
        <v>33600</v>
      </c>
      <c r="AC250" s="2">
        <v>53800</v>
      </c>
      <c r="AD250" s="2">
        <v>27000</v>
      </c>
      <c r="AE250" s="2">
        <v>27700</v>
      </c>
      <c r="AF250" s="2">
        <v>20600</v>
      </c>
      <c r="AG250" s="2">
        <v>59100</v>
      </c>
      <c r="AH250" s="2">
        <v>46700</v>
      </c>
      <c r="AI250" s="2">
        <v>228900</v>
      </c>
      <c r="AJ250" s="2">
        <v>48700</v>
      </c>
      <c r="AK250" s="2">
        <v>103400</v>
      </c>
      <c r="AL250" s="2">
        <v>54900</v>
      </c>
      <c r="AM250" s="2">
        <v>45100</v>
      </c>
      <c r="AN250" s="2">
        <v>58200</v>
      </c>
      <c r="AO250" s="2">
        <v>29200</v>
      </c>
      <c r="AP250" s="2">
        <v>34100</v>
      </c>
      <c r="AQ250" s="2">
        <v>35200</v>
      </c>
      <c r="AR250" s="2">
        <v>39500</v>
      </c>
      <c r="AS250" s="2">
        <v>45900</v>
      </c>
      <c r="AT250" s="2">
        <v>75400</v>
      </c>
      <c r="AU250" s="2">
        <v>84000</v>
      </c>
      <c r="AV250" s="2">
        <v>61600</v>
      </c>
      <c r="AW250" s="2">
        <v>67600</v>
      </c>
      <c r="AX250" s="2">
        <v>115500</v>
      </c>
      <c r="AY250" s="2">
        <v>33400</v>
      </c>
      <c r="AZ250" s="2">
        <v>87900</v>
      </c>
      <c r="BA250" s="2">
        <v>90300</v>
      </c>
      <c r="BB250" s="2">
        <v>40000</v>
      </c>
      <c r="BC250" s="2">
        <v>61700</v>
      </c>
      <c r="BD250" s="2">
        <v>43000</v>
      </c>
      <c r="BE250" s="2">
        <v>47800</v>
      </c>
      <c r="BF250" s="2">
        <v>38200</v>
      </c>
      <c r="BG250" s="2">
        <v>45800</v>
      </c>
      <c r="BH250" s="2">
        <v>106000</v>
      </c>
      <c r="BI250" s="2">
        <v>183800</v>
      </c>
      <c r="BJ250" s="2">
        <v>344400</v>
      </c>
      <c r="BK250" s="2">
        <v>217900</v>
      </c>
      <c r="BL250" s="2">
        <v>87900</v>
      </c>
      <c r="BM250" s="2">
        <v>61800</v>
      </c>
      <c r="BN250" s="2">
        <v>28100</v>
      </c>
      <c r="BO250" s="2">
        <v>28400</v>
      </c>
      <c r="BP250" s="2">
        <v>25600</v>
      </c>
      <c r="BQ250" s="2">
        <v>22900</v>
      </c>
      <c r="BR250" s="2">
        <v>23100</v>
      </c>
      <c r="BS250" s="2">
        <v>34400</v>
      </c>
      <c r="BT250" s="2">
        <v>30900</v>
      </c>
      <c r="BU250" s="2">
        <v>34100</v>
      </c>
      <c r="BV250" s="2">
        <v>17500</v>
      </c>
      <c r="BW250" s="2">
        <v>22500</v>
      </c>
      <c r="BX250" s="2">
        <v>25100</v>
      </c>
      <c r="BY250" s="2">
        <v>28700</v>
      </c>
      <c r="BZ250" s="2">
        <v>24000</v>
      </c>
      <c r="CA250" s="2">
        <v>25300</v>
      </c>
      <c r="CB250" s="2">
        <v>33100</v>
      </c>
      <c r="CC250" s="2">
        <v>54400</v>
      </c>
      <c r="CD250" s="2">
        <v>33700</v>
      </c>
      <c r="CE250" s="2">
        <v>110200</v>
      </c>
      <c r="CF250" s="2">
        <v>76500</v>
      </c>
      <c r="CG250" s="2">
        <v>68100</v>
      </c>
      <c r="CH250" s="2">
        <v>45800</v>
      </c>
      <c r="CI250" s="2">
        <v>24300</v>
      </c>
      <c r="CJ250" s="2">
        <v>10200</v>
      </c>
      <c r="CK250" s="2">
        <v>21700</v>
      </c>
      <c r="CL250" s="2">
        <v>44500</v>
      </c>
      <c r="CM250" s="2">
        <v>47000</v>
      </c>
      <c r="CN250" s="2">
        <v>50700</v>
      </c>
      <c r="CO250" s="2">
        <v>49100</v>
      </c>
      <c r="CP250" s="2">
        <v>37600</v>
      </c>
      <c r="CQ250" s="2">
        <v>53500</v>
      </c>
      <c r="CR250" s="2">
        <v>64700</v>
      </c>
      <c r="CS250" s="2">
        <v>74800</v>
      </c>
      <c r="CT250" s="2">
        <v>77700</v>
      </c>
      <c r="CU250" s="2">
        <v>60300</v>
      </c>
      <c r="CV250" s="2">
        <v>84700</v>
      </c>
      <c r="CW250" s="2">
        <v>46400</v>
      </c>
      <c r="CX250" s="2">
        <v>111500</v>
      </c>
      <c r="CY250" s="2">
        <v>47500</v>
      </c>
      <c r="CZ250" s="2">
        <v>42100</v>
      </c>
      <c r="DA250" s="2">
        <v>43900</v>
      </c>
      <c r="DB250" s="2">
        <v>133500</v>
      </c>
      <c r="DC250" s="2">
        <v>113700</v>
      </c>
      <c r="DD250" s="2">
        <v>77100</v>
      </c>
      <c r="DE250" s="2">
        <v>87800</v>
      </c>
      <c r="DF250" s="2">
        <v>132800</v>
      </c>
      <c r="DG250" s="2">
        <v>107300</v>
      </c>
      <c r="DH250" s="2">
        <v>114600</v>
      </c>
      <c r="DI250" s="2">
        <v>175300</v>
      </c>
      <c r="DJ250" s="2">
        <v>125100</v>
      </c>
      <c r="DK250" s="2">
        <v>265600</v>
      </c>
      <c r="DL250" s="2">
        <v>296300</v>
      </c>
      <c r="DM250" s="2">
        <v>122100</v>
      </c>
      <c r="DN250" s="2">
        <v>194700</v>
      </c>
      <c r="DO250" s="2">
        <v>300200</v>
      </c>
      <c r="DP250" s="2">
        <v>347900</v>
      </c>
      <c r="DQ250" s="2">
        <v>485000</v>
      </c>
      <c r="DR250" s="2">
        <v>85300</v>
      </c>
      <c r="DS250" s="2">
        <v>94700</v>
      </c>
      <c r="DT250" s="2">
        <v>77700</v>
      </c>
      <c r="DU250" s="2">
        <v>86100</v>
      </c>
      <c r="DV250" s="2">
        <v>87600</v>
      </c>
      <c r="DW250" s="2">
        <v>57200</v>
      </c>
      <c r="DX250" s="2">
        <v>134300</v>
      </c>
      <c r="DY250" s="2">
        <v>65300</v>
      </c>
      <c r="DZ250" s="2">
        <v>206300</v>
      </c>
      <c r="EA250" s="2">
        <v>44900</v>
      </c>
      <c r="EB250" s="2">
        <v>58700</v>
      </c>
      <c r="EC250" s="2">
        <v>93600</v>
      </c>
      <c r="ED250" s="2">
        <v>124100</v>
      </c>
      <c r="EE250" s="2">
        <v>93600</v>
      </c>
      <c r="EF250" s="2">
        <v>164400</v>
      </c>
      <c r="EG250" s="2">
        <v>96700</v>
      </c>
      <c r="EH250" s="2">
        <v>102400</v>
      </c>
      <c r="EI250" s="2">
        <v>78400</v>
      </c>
      <c r="EJ250" s="2">
        <v>60200</v>
      </c>
      <c r="EK250" s="2">
        <v>59600</v>
      </c>
      <c r="EL250" s="2">
        <v>112000</v>
      </c>
      <c r="EM250" s="2">
        <v>103900</v>
      </c>
      <c r="EN250" s="2">
        <v>106400</v>
      </c>
      <c r="EO250" s="2">
        <v>79300</v>
      </c>
      <c r="EP250" s="2">
        <v>112400</v>
      </c>
      <c r="EQ250" s="2">
        <v>271200</v>
      </c>
      <c r="ER250" s="2">
        <v>188500</v>
      </c>
      <c r="ES250" s="2">
        <v>142300</v>
      </c>
      <c r="ET250" s="2">
        <v>81800</v>
      </c>
      <c r="EU250" s="2">
        <v>147000</v>
      </c>
      <c r="EV250" s="2">
        <v>228400</v>
      </c>
      <c r="EW250" s="2">
        <v>149400</v>
      </c>
      <c r="EX250" s="2">
        <v>177300</v>
      </c>
      <c r="EY250" s="2">
        <v>208500</v>
      </c>
      <c r="EZ250" s="2">
        <v>147800</v>
      </c>
      <c r="FA250" s="2">
        <v>282600</v>
      </c>
      <c r="FB250" s="2">
        <v>78600</v>
      </c>
      <c r="FC250" s="2">
        <v>146000</v>
      </c>
      <c r="FD250" s="2">
        <v>163500</v>
      </c>
      <c r="FE250" s="2">
        <v>97700</v>
      </c>
      <c r="FF250" s="2">
        <v>125300</v>
      </c>
      <c r="FG250" s="2">
        <v>180800</v>
      </c>
      <c r="FH250" s="2">
        <v>267700</v>
      </c>
      <c r="FI250" s="2">
        <v>848000</v>
      </c>
      <c r="FJ250" s="2">
        <v>124800</v>
      </c>
      <c r="FK250" s="2">
        <v>224700</v>
      </c>
      <c r="FL250" s="2">
        <v>366000</v>
      </c>
      <c r="FM250" s="2">
        <v>179200</v>
      </c>
      <c r="FN250" s="2">
        <v>450900</v>
      </c>
      <c r="FO250" s="2">
        <v>892800</v>
      </c>
      <c r="FP250" s="2">
        <v>819400</v>
      </c>
      <c r="FQ250" s="2">
        <v>1833000</v>
      </c>
      <c r="FR250" s="2">
        <v>1597500</v>
      </c>
      <c r="FS250" s="2">
        <v>2277600</v>
      </c>
      <c r="FT250" s="2">
        <v>829700</v>
      </c>
      <c r="FU250" s="2">
        <v>604300</v>
      </c>
      <c r="FV250" s="2">
        <v>268200</v>
      </c>
      <c r="FW250" s="2">
        <v>194800</v>
      </c>
      <c r="FX250" s="2">
        <v>169700</v>
      </c>
      <c r="FY250" s="2">
        <v>638600</v>
      </c>
      <c r="FZ250" s="2">
        <v>155400</v>
      </c>
      <c r="GA250" s="2">
        <v>141300</v>
      </c>
      <c r="GB250" s="2">
        <v>69100</v>
      </c>
      <c r="GC250" s="2">
        <v>122400</v>
      </c>
      <c r="GD250" s="2">
        <v>100000</v>
      </c>
      <c r="GE250" s="2">
        <v>222500</v>
      </c>
      <c r="GF250" s="2">
        <v>118200</v>
      </c>
      <c r="GG250" s="2">
        <v>241100</v>
      </c>
      <c r="GH250" s="2">
        <v>61200</v>
      </c>
      <c r="GI250" s="2">
        <v>89900</v>
      </c>
      <c r="GJ250" s="2">
        <v>64700</v>
      </c>
      <c r="GK250" s="2">
        <v>60100</v>
      </c>
      <c r="GL250" s="2">
        <v>108100</v>
      </c>
      <c r="GM250" s="2">
        <v>194800</v>
      </c>
      <c r="GN250" s="2">
        <v>381400</v>
      </c>
      <c r="GO250" s="2">
        <v>98400</v>
      </c>
      <c r="GP250" s="2">
        <v>132400</v>
      </c>
      <c r="GQ250" s="2">
        <v>77500</v>
      </c>
      <c r="GR250" s="2">
        <v>108900</v>
      </c>
      <c r="GS250" s="2">
        <v>162000</v>
      </c>
      <c r="GT250" s="2">
        <v>184700</v>
      </c>
      <c r="GU250" s="2">
        <v>144400</v>
      </c>
      <c r="GV250" s="2">
        <v>214200</v>
      </c>
      <c r="GW250" s="2">
        <v>1609900</v>
      </c>
      <c r="GX250" s="2">
        <v>254300</v>
      </c>
      <c r="GY250" s="2">
        <v>205300</v>
      </c>
      <c r="GZ250" s="2">
        <v>472100</v>
      </c>
      <c r="HA250" s="2">
        <v>488400</v>
      </c>
      <c r="HB250" s="2">
        <v>177300</v>
      </c>
      <c r="HC250" s="2">
        <v>179100</v>
      </c>
      <c r="HD250" s="2">
        <v>316800</v>
      </c>
      <c r="HE250" s="2">
        <v>846000</v>
      </c>
      <c r="HF250" s="2">
        <v>99700</v>
      </c>
      <c r="HG250" s="2">
        <v>130700</v>
      </c>
      <c r="HH250" s="2">
        <v>186600</v>
      </c>
      <c r="HI250" s="2">
        <v>186200</v>
      </c>
      <c r="HJ250" s="2">
        <v>223100</v>
      </c>
      <c r="HK250" s="2">
        <v>249400</v>
      </c>
      <c r="HL250" s="2">
        <v>267200</v>
      </c>
      <c r="HM250" s="2">
        <v>294500</v>
      </c>
      <c r="HN250" s="2">
        <v>513900</v>
      </c>
      <c r="HO250" s="2">
        <v>913300</v>
      </c>
      <c r="HP250" s="2">
        <v>753200</v>
      </c>
      <c r="HQ250" s="2">
        <v>3431700</v>
      </c>
      <c r="HR250" s="2">
        <v>2843500</v>
      </c>
      <c r="HS250" s="2">
        <v>1557000</v>
      </c>
      <c r="HT250" s="2">
        <v>222100</v>
      </c>
      <c r="HU250" s="2">
        <v>327800</v>
      </c>
      <c r="HV250" s="2">
        <v>418500</v>
      </c>
      <c r="HW250" s="2">
        <v>447500</v>
      </c>
      <c r="HX250" s="2">
        <v>869000</v>
      </c>
      <c r="HY250" s="2">
        <v>722500</v>
      </c>
      <c r="HZ250" s="2">
        <v>7486600</v>
      </c>
      <c r="IA250" s="2">
        <v>1730400</v>
      </c>
      <c r="IB250" s="2">
        <v>418300</v>
      </c>
      <c r="IC250" s="2">
        <v>262500</v>
      </c>
      <c r="ID250" s="2">
        <v>126400</v>
      </c>
      <c r="IE250" s="2">
        <v>117900</v>
      </c>
      <c r="IF250" s="2">
        <v>124800</v>
      </c>
      <c r="IG250" s="2">
        <v>139000</v>
      </c>
      <c r="IH250" s="2">
        <v>149900</v>
      </c>
      <c r="II250" s="2">
        <v>347900</v>
      </c>
      <c r="IJ250" s="2">
        <v>222300</v>
      </c>
      <c r="IK250" s="2">
        <v>452500</v>
      </c>
      <c r="IL250" s="2">
        <v>666200</v>
      </c>
      <c r="IM250" s="2">
        <v>985600</v>
      </c>
      <c r="IN250" s="2">
        <v>7291700</v>
      </c>
      <c r="IO250" s="2">
        <v>4539800</v>
      </c>
      <c r="IP250" s="2">
        <v>1795500</v>
      </c>
      <c r="IQ250" s="2">
        <v>16646100</v>
      </c>
      <c r="IR250" s="2">
        <v>23624200</v>
      </c>
      <c r="IS250" s="2">
        <v>10515600</v>
      </c>
      <c r="IT250" s="2">
        <v>1340500</v>
      </c>
    </row>
    <row r="251" spans="1:254">
      <c r="A251" s="391" t="s">
        <v>464</v>
      </c>
      <c r="B251" s="1" t="inlineStr">
        <is>
          <t>ＴＥＲＲＡＤＲＯＮＥ</t>
        </is>
      </c>
      <c r="C251" s="1">
        <v>741100</v>
      </c>
      <c r="D251" s="79">
        <v>-346600</v>
      </c>
      <c r="E251" s="2">
        <v>1087700</v>
      </c>
      <c r="F251" s="2">
        <v>1491200</v>
      </c>
      <c r="G251" s="2">
        <v>2114600</v>
      </c>
      <c r="H251" s="2">
        <v>781700</v>
      </c>
      <c r="I251" s="2">
        <v>1202700</v>
      </c>
      <c r="J251" s="2">
        <v>469300</v>
      </c>
      <c r="K251" s="2">
        <v>947500</v>
      </c>
      <c r="L251" s="2">
        <v>1351000</v>
      </c>
      <c r="M251" s="2">
        <v>897800</v>
      </c>
      <c r="N251" s="2">
        <v>1593100</v>
      </c>
      <c r="O251" s="2">
        <v>1834800</v>
      </c>
      <c r="P251" s="2">
        <v>2125600</v>
      </c>
      <c r="Q251" s="2">
        <v>3579000</v>
      </c>
      <c r="R251" s="2">
        <v>4024700</v>
      </c>
      <c r="S251" s="2">
        <v>4323100</v>
      </c>
      <c r="T251" s="2">
        <v>3747900</v>
      </c>
      <c r="U251" s="2">
        <v>976100</v>
      </c>
      <c r="V251" s="2">
        <v>1809100</v>
      </c>
      <c r="W251" s="2">
        <v>1877800</v>
      </c>
      <c r="X251" s="2">
        <v>1308400</v>
      </c>
      <c r="Y251" s="2">
        <v>308200</v>
      </c>
      <c r="Z251" s="2">
        <v>874100</v>
      </c>
      <c r="AA251" s="2">
        <v>1155200</v>
      </c>
      <c r="AB251" s="2">
        <v>420400</v>
      </c>
      <c r="AC251" s="2">
        <v>299900</v>
      </c>
      <c r="AD251" s="2">
        <v>169900</v>
      </c>
      <c r="AE251" s="2">
        <v>182600</v>
      </c>
      <c r="AF251" s="2">
        <v>197000</v>
      </c>
      <c r="AG251" s="2">
        <v>258300</v>
      </c>
      <c r="AH251" s="2">
        <v>262700</v>
      </c>
      <c r="AI251" s="2">
        <v>437200</v>
      </c>
      <c r="AJ251" s="2">
        <v>1138100</v>
      </c>
      <c r="AK251" s="2">
        <v>1121300</v>
      </c>
      <c r="AL251" s="2">
        <v>455000</v>
      </c>
      <c r="AM251" s="2">
        <v>906800</v>
      </c>
      <c r="AN251" s="2">
        <v>2099300</v>
      </c>
      <c r="AO251" s="2">
        <v>689500</v>
      </c>
      <c r="AP251" s="2">
        <v>810300</v>
      </c>
      <c r="AQ251" s="2">
        <v>559500</v>
      </c>
      <c r="AR251" s="2">
        <v>630800</v>
      </c>
      <c r="AS251" s="2">
        <v>1250900</v>
      </c>
      <c r="AT251" s="2">
        <v>1374300</v>
      </c>
      <c r="AU251" s="2">
        <v>1781800</v>
      </c>
      <c r="AV251" s="2">
        <v>430500</v>
      </c>
      <c r="AW251" s="2">
        <v>418800</v>
      </c>
      <c r="AX251" s="2">
        <v>391800</v>
      </c>
      <c r="AY251" s="2">
        <v>423300</v>
      </c>
      <c r="AZ251" s="2">
        <v>638900</v>
      </c>
      <c r="BA251" s="2">
        <v>633600</v>
      </c>
      <c r="BB251" s="2">
        <v>1051000</v>
      </c>
      <c r="BC251" s="2">
        <v>956500</v>
      </c>
      <c r="BD251" s="2">
        <v>797300</v>
      </c>
      <c r="BE251" s="2">
        <v>643500</v>
      </c>
      <c r="BF251" s="2">
        <v>521900</v>
      </c>
      <c r="BG251" s="2">
        <v>720600</v>
      </c>
      <c r="BH251" s="2">
        <v>750600</v>
      </c>
      <c r="BI251" s="2">
        <v>1680900</v>
      </c>
      <c r="BJ251" s="2">
        <v>1220200</v>
      </c>
      <c r="BK251" s="2">
        <v>2123900</v>
      </c>
      <c r="BL251" s="2">
        <v>1887300</v>
      </c>
      <c r="BM251" s="2">
        <v>4134500</v>
      </c>
      <c r="BN251" s="2">
        <v>1320900</v>
      </c>
      <c r="BO251" s="2">
        <v>1134000</v>
      </c>
      <c r="BP251" s="2">
        <v>2416200</v>
      </c>
      <c r="BQ251" s="2">
        <v>2877500</v>
      </c>
      <c r="BR251" s="2">
        <v>1631300</v>
      </c>
      <c r="BS251" s="2">
        <v>2508400</v>
      </c>
      <c r="BT251" s="2">
        <v>927900</v>
      </c>
      <c r="BU251" s="2">
        <v>846600</v>
      </c>
      <c r="BV251" s="2">
        <v>1400400</v>
      </c>
      <c r="BW251" s="2">
        <v>2371600</v>
      </c>
      <c r="BX251" s="2">
        <v>1257400</v>
      </c>
      <c r="BY251" s="2">
        <v>662900</v>
      </c>
      <c r="BZ251" s="2">
        <v>744800</v>
      </c>
      <c r="CA251" s="2">
        <v>904700</v>
      </c>
      <c r="CB251" s="2">
        <v>1875500</v>
      </c>
      <c r="CC251" s="2">
        <v>849100</v>
      </c>
      <c r="CD251" s="2">
        <v>1877000</v>
      </c>
      <c r="CE251" s="2">
        <v>749300</v>
      </c>
      <c r="CF251" s="2">
        <v>1106800</v>
      </c>
      <c r="CG251" s="2">
        <v>899500</v>
      </c>
      <c r="CH251" s="2">
        <v>535500</v>
      </c>
      <c r="CI251" s="2">
        <v>690300</v>
      </c>
      <c r="CJ251" s="2">
        <v>1371100</v>
      </c>
      <c r="CK251" s="2">
        <v>1072700</v>
      </c>
      <c r="CL251" s="2">
        <v>3536300</v>
      </c>
      <c r="CM251" s="2">
        <v>47800</v>
      </c>
      <c r="CN251" s="2">
        <v>411900</v>
      </c>
      <c r="CO251" s="2">
        <v>816300</v>
      </c>
      <c r="CP251" s="2">
        <v>1522800</v>
      </c>
      <c r="CQ251" s="2">
        <v>1714300</v>
      </c>
      <c r="CR251" s="2">
        <v>2229400</v>
      </c>
      <c r="CS251" s="2">
        <v>61800</v>
      </c>
      <c r="CT251" s="2">
        <v>169800</v>
      </c>
      <c r="CU251" s="2">
        <v>891400</v>
      </c>
      <c r="CV251" s="2">
        <v>545300</v>
      </c>
      <c r="CW251" s="2">
        <v>386000</v>
      </c>
      <c r="CX251" s="2">
        <v>162400</v>
      </c>
      <c r="CY251" s="2">
        <v>194300</v>
      </c>
      <c r="CZ251" s="2">
        <v>71900</v>
      </c>
      <c r="DA251" s="2">
        <v>125300</v>
      </c>
      <c r="DB251" s="2">
        <v>118000</v>
      </c>
      <c r="DC251" s="2">
        <v>136000</v>
      </c>
      <c r="DD251" s="2">
        <v>117900</v>
      </c>
      <c r="DE251" s="2">
        <v>85900</v>
      </c>
      <c r="DF251" s="2">
        <v>133900</v>
      </c>
      <c r="DG251" s="2">
        <v>224800</v>
      </c>
      <c r="DH251" s="2">
        <v>310900</v>
      </c>
      <c r="DI251" s="2">
        <v>141900</v>
      </c>
      <c r="DJ251" s="2">
        <v>67000</v>
      </c>
      <c r="DK251" s="2">
        <v>89700</v>
      </c>
      <c r="DL251" s="2">
        <v>96400</v>
      </c>
      <c r="DM251" s="2">
        <v>73300</v>
      </c>
      <c r="DN251" s="2">
        <v>104000</v>
      </c>
      <c r="DO251" s="2">
        <v>107800</v>
      </c>
      <c r="DP251" s="2">
        <v>117800</v>
      </c>
      <c r="DQ251" s="2">
        <v>113700</v>
      </c>
      <c r="DR251" s="2">
        <v>96700</v>
      </c>
      <c r="DS251" s="2">
        <v>199100</v>
      </c>
      <c r="DT251" s="2">
        <v>218600</v>
      </c>
      <c r="DU251" s="2">
        <v>191000</v>
      </c>
      <c r="DV251" s="2">
        <v>148600</v>
      </c>
      <c r="DW251" s="2">
        <v>84200</v>
      </c>
      <c r="DX251" s="2">
        <v>107600</v>
      </c>
      <c r="DY251" s="2">
        <v>94200</v>
      </c>
      <c r="DZ251" s="2">
        <v>90500</v>
      </c>
      <c r="EA251" s="2">
        <v>84500</v>
      </c>
      <c r="EB251" s="2">
        <v>86100</v>
      </c>
      <c r="EC251" s="2">
        <v>88800</v>
      </c>
      <c r="ED251" s="2">
        <v>156300</v>
      </c>
      <c r="EE251" s="2">
        <v>122400</v>
      </c>
      <c r="EF251" s="2">
        <v>140700</v>
      </c>
      <c r="EG251" s="2">
        <v>177900</v>
      </c>
      <c r="EH251" s="2">
        <v>117000</v>
      </c>
      <c r="EI251" s="2">
        <v>141300</v>
      </c>
      <c r="EJ251" s="2">
        <v>160900</v>
      </c>
      <c r="EK251" s="2">
        <v>349800</v>
      </c>
      <c r="EL251" s="2">
        <v>639400</v>
      </c>
      <c r="EM251" s="2">
        <v>426600</v>
      </c>
      <c r="EN251" s="2">
        <v>680300</v>
      </c>
      <c r="EO251" s="2">
        <v>1872500</v>
      </c>
      <c r="EP251" s="2">
        <v>81200</v>
      </c>
      <c r="EQ251" s="2">
        <v>34700</v>
      </c>
      <c r="ER251" s="2">
        <v>108900</v>
      </c>
      <c r="ES251" s="2">
        <v>114900</v>
      </c>
      <c r="ET251" s="2">
        <v>138700</v>
      </c>
      <c r="EU251" s="2">
        <v>139700</v>
      </c>
      <c r="EV251" s="2">
        <v>169500</v>
      </c>
      <c r="EW251" s="2">
        <v>137500</v>
      </c>
      <c r="EX251" s="2">
        <v>233000</v>
      </c>
      <c r="EY251" s="2">
        <v>264000</v>
      </c>
      <c r="EZ251" s="2">
        <v>134400</v>
      </c>
      <c r="FA251" s="2">
        <v>154400</v>
      </c>
      <c r="FB251" s="2">
        <v>141100</v>
      </c>
      <c r="FC251" s="2">
        <v>165900</v>
      </c>
      <c r="FD251" s="2">
        <v>366800</v>
      </c>
      <c r="FE251" s="2">
        <v>147600</v>
      </c>
      <c r="FF251" s="2">
        <v>276500</v>
      </c>
      <c r="FG251" s="2">
        <v>371300</v>
      </c>
      <c r="FH251" s="2">
        <v>521200</v>
      </c>
      <c r="FI251" s="2">
        <v>90000</v>
      </c>
      <c r="FJ251" s="2">
        <v>147800</v>
      </c>
      <c r="FK251" s="2">
        <v>114800</v>
      </c>
      <c r="FL251" s="2">
        <v>62500</v>
      </c>
      <c r="FM251" s="2">
        <v>78900</v>
      </c>
      <c r="FN251" s="2">
        <v>103600</v>
      </c>
      <c r="FO251" s="2">
        <v>90800</v>
      </c>
      <c r="FP251" s="2">
        <v>96100</v>
      </c>
      <c r="FQ251" s="2">
        <v>55900</v>
      </c>
      <c r="FR251" s="2">
        <v>72300</v>
      </c>
      <c r="FS251" s="2">
        <v>73600</v>
      </c>
      <c r="FT251" s="2">
        <v>80800</v>
      </c>
      <c r="FU251" s="2">
        <v>88700</v>
      </c>
      <c r="FV251" s="2">
        <v>95400</v>
      </c>
      <c r="FW251" s="2">
        <v>170600</v>
      </c>
      <c r="FX251" s="2">
        <v>57900</v>
      </c>
      <c r="FY251" s="2">
        <v>92200</v>
      </c>
      <c r="FZ251" s="2">
        <v>51800</v>
      </c>
      <c r="GA251" s="2">
        <v>62000</v>
      </c>
      <c r="GB251" s="2">
        <v>73200</v>
      </c>
      <c r="GC251" s="2">
        <v>165800</v>
      </c>
      <c r="GD251" s="2">
        <v>153800</v>
      </c>
      <c r="GE251" s="2">
        <v>82300</v>
      </c>
      <c r="GF251" s="2">
        <v>117400</v>
      </c>
      <c r="GG251" s="2">
        <v>92400</v>
      </c>
      <c r="GH251" s="2">
        <v>72100</v>
      </c>
      <c r="GI251" s="2">
        <v>111900</v>
      </c>
      <c r="GJ251" s="2">
        <v>92900</v>
      </c>
      <c r="GK251" s="2">
        <v>180700</v>
      </c>
      <c r="GL251" s="2">
        <v>156200</v>
      </c>
      <c r="GM251" s="2">
        <v>221200</v>
      </c>
      <c r="GN251" s="2">
        <v>190600</v>
      </c>
      <c r="GO251" s="2">
        <v>359600</v>
      </c>
      <c r="GP251" s="2">
        <v>207100</v>
      </c>
      <c r="GQ251" s="2">
        <v>233600</v>
      </c>
      <c r="GR251" s="2">
        <v>91000</v>
      </c>
      <c r="GS251" s="2">
        <v>187700</v>
      </c>
      <c r="GT251" s="2">
        <v>153400</v>
      </c>
      <c r="GU251" s="2">
        <v>209600</v>
      </c>
      <c r="GV251" s="2">
        <v>331500</v>
      </c>
      <c r="GW251" s="2">
        <v>428400</v>
      </c>
      <c r="GX251" s="2">
        <v>975800</v>
      </c>
      <c r="GY251" s="2">
        <v>725900</v>
      </c>
      <c r="GZ251" s="2">
        <v>258300</v>
      </c>
      <c r="HA251" s="2">
        <v>110400</v>
      </c>
      <c r="HB251" s="2">
        <v>247500</v>
      </c>
      <c r="HC251" s="2">
        <v>211400</v>
      </c>
      <c r="HD251" s="2">
        <v>153100</v>
      </c>
      <c r="HE251" s="2">
        <v>138200</v>
      </c>
      <c r="HF251" s="2">
        <v>140200</v>
      </c>
      <c r="HG251" s="2">
        <v>127900</v>
      </c>
      <c r="HH251" s="2">
        <v>129100</v>
      </c>
      <c r="HI251" s="2">
        <v>103000</v>
      </c>
      <c r="HJ251" s="2">
        <v>227100</v>
      </c>
      <c r="HK251" s="2">
        <v>222600</v>
      </c>
      <c r="HL251" s="2">
        <v>335900</v>
      </c>
      <c r="HM251" s="2">
        <v>213500</v>
      </c>
      <c r="HN251" s="2">
        <v>151800</v>
      </c>
      <c r="HO251" s="2">
        <v>64600</v>
      </c>
      <c r="HP251" s="2">
        <v>133300</v>
      </c>
      <c r="HQ251" s="2">
        <v>226400</v>
      </c>
      <c r="HR251" s="2">
        <v>144600</v>
      </c>
      <c r="HS251" s="2">
        <v>175700</v>
      </c>
      <c r="HT251" s="2">
        <v>122200</v>
      </c>
      <c r="HU251" s="2">
        <v>146500</v>
      </c>
      <c r="HV251" s="2">
        <v>129200</v>
      </c>
      <c r="HW251" s="2">
        <v>119000</v>
      </c>
      <c r="HX251" s="2">
        <v>165500</v>
      </c>
      <c r="HY251" s="2">
        <v>67100</v>
      </c>
      <c r="HZ251" s="2">
        <v>87400</v>
      </c>
      <c r="IA251" s="2">
        <v>114600</v>
      </c>
      <c r="IB251" s="2">
        <v>96500</v>
      </c>
      <c r="IC251" s="2">
        <v>120300</v>
      </c>
      <c r="ID251" s="2">
        <v>87200</v>
      </c>
      <c r="IE251" s="2">
        <v>95700</v>
      </c>
      <c r="IF251" s="2">
        <v>143100</v>
      </c>
      <c r="IG251" s="2">
        <v>113500</v>
      </c>
      <c r="IH251" s="2">
        <v>186600</v>
      </c>
      <c r="II251" s="2">
        <v>145400</v>
      </c>
      <c r="IJ251" s="2">
        <v>214800</v>
      </c>
      <c r="IK251" s="2">
        <v>198700</v>
      </c>
      <c r="IL251" s="2">
        <v>91100</v>
      </c>
      <c r="IM251" s="2">
        <v>68400</v>
      </c>
      <c r="IN251" s="2">
        <v>94200</v>
      </c>
      <c r="IO251" s="2">
        <v>100000</v>
      </c>
      <c r="IP251" s="2">
        <v>127800</v>
      </c>
      <c r="IQ251" s="2">
        <v>152300</v>
      </c>
      <c r="IR251" s="2">
        <v>85500</v>
      </c>
      <c r="IS251" s="2">
        <v>305700</v>
      </c>
      <c r="IT251" s="2">
        <v>205300</v>
      </c>
    </row>
    <row r="252" spans="1:254">
      <c r="A252" s="391" t="s">
        <v>465</v>
      </c>
      <c r="B252" s="1" t="inlineStr">
        <is>
          <t>ＭＩＣ</t>
        </is>
      </c>
      <c r="C252" s="1">
        <v>103300</v>
      </c>
      <c r="D252" s="79">
        <v>81200</v>
      </c>
      <c r="E252" s="2">
        <v>22100</v>
      </c>
      <c r="F252" s="2">
        <v>18400</v>
      </c>
      <c r="G252" s="2">
        <v>3500</v>
      </c>
      <c r="H252" s="2">
        <v>8800</v>
      </c>
      <c r="I252" s="2">
        <v>14400</v>
      </c>
      <c r="J252" s="2">
        <v>10400</v>
      </c>
      <c r="K252" s="2">
        <v>13600</v>
      </c>
      <c r="L252" s="2">
        <v>9400</v>
      </c>
      <c r="M252" s="2">
        <v>12100</v>
      </c>
      <c r="N252" s="2">
        <v>30000</v>
      </c>
      <c r="O252" s="2">
        <v>13800</v>
      </c>
      <c r="P252" s="2">
        <v>10700</v>
      </c>
      <c r="Q252" s="2">
        <v>7100</v>
      </c>
      <c r="R252" s="2">
        <v>12800</v>
      </c>
      <c r="S252" s="2">
        <v>5400</v>
      </c>
      <c r="T252" s="2">
        <v>9500</v>
      </c>
      <c r="U252" s="2">
        <v>7500</v>
      </c>
      <c r="V252" s="2">
        <v>12700</v>
      </c>
      <c r="W252" s="2">
        <v>4700</v>
      </c>
      <c r="X252" s="2">
        <v>7000</v>
      </c>
      <c r="Y252" s="2">
        <v>3400</v>
      </c>
      <c r="Z252" s="2">
        <v>11300</v>
      </c>
      <c r="AA252" s="2">
        <v>5400</v>
      </c>
      <c r="AB252" s="2">
        <v>4500</v>
      </c>
      <c r="AC252" s="2">
        <v>8500</v>
      </c>
      <c r="AD252" s="2">
        <v>11800</v>
      </c>
      <c r="AE252" s="2">
        <v>5000</v>
      </c>
      <c r="AF252" s="2">
        <v>11100</v>
      </c>
      <c r="AG252" s="2">
        <v>8000</v>
      </c>
      <c r="AH252" s="2">
        <v>8400</v>
      </c>
      <c r="AI252" s="2">
        <v>11900</v>
      </c>
      <c r="AJ252" s="2">
        <v>7700</v>
      </c>
      <c r="AK252" s="2">
        <v>3100</v>
      </c>
      <c r="AL252" s="2">
        <v>13000</v>
      </c>
      <c r="AM252" s="2">
        <v>18700</v>
      </c>
      <c r="AN252" s="2">
        <v>5400</v>
      </c>
      <c r="AO252" s="2">
        <v>10000</v>
      </c>
      <c r="AP252" s="2">
        <v>17500</v>
      </c>
      <c r="AQ252" s="2">
        <v>22400</v>
      </c>
      <c r="AR252" s="2">
        <v>19000</v>
      </c>
      <c r="AS252" s="2">
        <v>7000</v>
      </c>
      <c r="AT252" s="2">
        <v>16900</v>
      </c>
      <c r="AU252" s="2">
        <v>12400</v>
      </c>
      <c r="AV252" s="2">
        <v>7300</v>
      </c>
      <c r="AW252" s="2">
        <v>16000</v>
      </c>
      <c r="AX252" s="2">
        <v>9500</v>
      </c>
      <c r="AY252" s="2">
        <v>17300</v>
      </c>
      <c r="AZ252" s="2">
        <v>13300</v>
      </c>
      <c r="BA252" s="2">
        <v>15900</v>
      </c>
      <c r="BB252" s="2">
        <v>6300</v>
      </c>
      <c r="BC252" s="2">
        <v>8200</v>
      </c>
      <c r="BD252" s="2">
        <v>3200</v>
      </c>
      <c r="BE252" s="2">
        <v>13200</v>
      </c>
      <c r="BF252" s="2">
        <v>13900</v>
      </c>
      <c r="BG252" s="2">
        <v>9900</v>
      </c>
      <c r="BH252" s="2">
        <v>17700</v>
      </c>
      <c r="BI252" s="2">
        <v>18200</v>
      </c>
      <c r="BJ252" s="2">
        <v>68300</v>
      </c>
      <c r="BK252" s="2">
        <v>101600</v>
      </c>
      <c r="BL252" s="2">
        <v>35800</v>
      </c>
      <c r="BM252" s="2">
        <v>17800</v>
      </c>
      <c r="BN252" s="2">
        <v>24600</v>
      </c>
      <c r="BO252" s="2">
        <v>19300</v>
      </c>
      <c r="BP252" s="2">
        <v>13900</v>
      </c>
      <c r="BQ252" s="2">
        <v>26000</v>
      </c>
      <c r="BR252" s="2">
        <v>23600</v>
      </c>
      <c r="BS252" s="2">
        <v>24400</v>
      </c>
      <c r="BT252" s="2">
        <v>15100</v>
      </c>
      <c r="BU252" s="2">
        <v>40400</v>
      </c>
      <c r="BV252" s="2">
        <v>20300</v>
      </c>
      <c r="BW252" s="2">
        <v>24400</v>
      </c>
      <c r="BX252" s="2">
        <v>20400</v>
      </c>
      <c r="BY252" s="2">
        <v>14000</v>
      </c>
      <c r="BZ252" s="2">
        <v>12600</v>
      </c>
      <c r="CA252" s="2">
        <v>19600</v>
      </c>
      <c r="CB252" s="2">
        <v>21000</v>
      </c>
      <c r="CC252" s="2">
        <v>27800</v>
      </c>
      <c r="CD252" s="2">
        <v>28000</v>
      </c>
      <c r="CE252" s="2">
        <v>29100</v>
      </c>
      <c r="CF252" s="2">
        <v>22100</v>
      </c>
      <c r="CG252" s="2">
        <v>18600</v>
      </c>
      <c r="CH252" s="2">
        <v>38800</v>
      </c>
      <c r="CI252" s="2">
        <v>25600</v>
      </c>
      <c r="CJ252" s="2">
        <v>26600</v>
      </c>
      <c r="CK252" s="2">
        <v>25100</v>
      </c>
      <c r="CL252" s="2">
        <v>15500</v>
      </c>
      <c r="CM252" s="2">
        <v>25400</v>
      </c>
      <c r="CN252" s="2">
        <v>35700</v>
      </c>
      <c r="CO252" s="2">
        <v>20700</v>
      </c>
      <c r="CP252" s="2">
        <v>9400</v>
      </c>
      <c r="CQ252" s="2">
        <v>25400</v>
      </c>
      <c r="CR252" s="2">
        <v>14100</v>
      </c>
      <c r="CS252" s="2">
        <v>12300</v>
      </c>
      <c r="CT252" s="2">
        <v>38500</v>
      </c>
      <c r="CU252" s="2">
        <v>13300</v>
      </c>
      <c r="CV252" s="2">
        <v>7700</v>
      </c>
      <c r="CW252" s="2">
        <v>11400</v>
      </c>
      <c r="CX252" s="2">
        <v>9100</v>
      </c>
      <c r="CY252" s="2">
        <v>9400</v>
      </c>
      <c r="CZ252" s="2">
        <v>24200</v>
      </c>
      <c r="DA252" s="2">
        <v>37300</v>
      </c>
      <c r="DB252" s="2">
        <v>32400</v>
      </c>
      <c r="DC252" s="2">
        <v>30500</v>
      </c>
      <c r="DD252" s="2">
        <v>35800</v>
      </c>
      <c r="DE252" s="2">
        <v>48100</v>
      </c>
      <c r="DF252" s="2">
        <v>54600</v>
      </c>
      <c r="DG252" s="2">
        <v>29800</v>
      </c>
      <c r="DH252" s="2">
        <v>56400</v>
      </c>
      <c r="DI252" s="2">
        <v>91500</v>
      </c>
      <c r="DJ252" s="2">
        <v>50000</v>
      </c>
      <c r="DK252" s="2">
        <v>44200</v>
      </c>
      <c r="DL252" s="2">
        <v>54600</v>
      </c>
      <c r="DM252" s="2">
        <v>29900</v>
      </c>
      <c r="DN252" s="2">
        <v>50500</v>
      </c>
      <c r="DO252" s="2">
        <v>48900</v>
      </c>
      <c r="DP252" s="2">
        <v>61500</v>
      </c>
      <c r="DQ252" s="2">
        <v>79800</v>
      </c>
      <c r="DR252" s="2">
        <v>207500</v>
      </c>
      <c r="DS252" s="2">
        <v>56200</v>
      </c>
      <c r="DT252" s="2">
        <v>40700</v>
      </c>
      <c r="DU252" s="2">
        <v>29600</v>
      </c>
      <c r="DV252" s="2">
        <v>15600</v>
      </c>
      <c r="DW252" s="2">
        <v>16200</v>
      </c>
      <c r="DX252" s="2">
        <v>31100</v>
      </c>
      <c r="DY252" s="2">
        <v>18800</v>
      </c>
      <c r="DZ252" s="2">
        <v>18900</v>
      </c>
      <c r="EA252" s="2">
        <v>18800</v>
      </c>
      <c r="EB252" s="2">
        <v>20600</v>
      </c>
      <c r="EC252" s="2">
        <v>15500</v>
      </c>
      <c r="ED252" s="2">
        <v>5200</v>
      </c>
      <c r="EE252" s="2">
        <v>20800</v>
      </c>
      <c r="EF252" s="2">
        <v>7300</v>
      </c>
      <c r="EG252" s="2">
        <v>12900</v>
      </c>
      <c r="EH252" s="2">
        <v>8400</v>
      </c>
      <c r="EI252" s="2">
        <v>8100</v>
      </c>
      <c r="EJ252" s="2">
        <v>10300</v>
      </c>
      <c r="EK252" s="2">
        <v>6600</v>
      </c>
      <c r="EL252" s="2">
        <v>6300</v>
      </c>
      <c r="EM252" s="2">
        <v>12500</v>
      </c>
      <c r="EN252" s="2">
        <v>27700</v>
      </c>
      <c r="EO252" s="2">
        <v>12200</v>
      </c>
      <c r="EP252" s="2">
        <v>6900</v>
      </c>
      <c r="EQ252" s="2">
        <v>27300</v>
      </c>
      <c r="ER252" s="2">
        <v>12400</v>
      </c>
      <c r="ES252" s="2">
        <v>12400</v>
      </c>
      <c r="ET252" s="2">
        <v>23500</v>
      </c>
      <c r="EU252" s="2">
        <v>11500</v>
      </c>
      <c r="EV252" s="2">
        <v>21000</v>
      </c>
      <c r="EW252" s="2">
        <v>23200</v>
      </c>
      <c r="EX252" s="2">
        <v>13100</v>
      </c>
      <c r="EY252" s="2">
        <v>13400</v>
      </c>
      <c r="EZ252" s="2">
        <v>7300</v>
      </c>
      <c r="FA252" s="2">
        <v>10300</v>
      </c>
      <c r="FB252" s="2">
        <v>16300</v>
      </c>
      <c r="FC252" s="2">
        <v>18900</v>
      </c>
      <c r="FD252" s="2">
        <v>13800</v>
      </c>
      <c r="FE252" s="2">
        <v>11200</v>
      </c>
      <c r="FF252" s="2">
        <v>13900</v>
      </c>
      <c r="FG252" s="2">
        <v>17100</v>
      </c>
      <c r="FH252" s="2">
        <v>14200</v>
      </c>
      <c r="FI252" s="2">
        <v>31200</v>
      </c>
      <c r="FJ252" s="2">
        <v>21900</v>
      </c>
      <c r="FK252" s="2">
        <v>22400</v>
      </c>
      <c r="FL252" s="2">
        <v>18500</v>
      </c>
      <c r="FM252" s="2">
        <v>20600</v>
      </c>
      <c r="FN252" s="2">
        <v>24100</v>
      </c>
      <c r="FO252" s="2">
        <v>4500</v>
      </c>
      <c r="FP252" s="2">
        <v>8500</v>
      </c>
      <c r="FQ252" s="2">
        <v>8800</v>
      </c>
      <c r="FR252" s="2">
        <v>11600</v>
      </c>
      <c r="FS252" s="2">
        <v>9100</v>
      </c>
      <c r="FT252" s="2">
        <v>10200</v>
      </c>
      <c r="FU252" s="2">
        <v>31700</v>
      </c>
      <c r="FV252" s="2">
        <v>66200</v>
      </c>
      <c r="FW252" s="2">
        <v>34600</v>
      </c>
      <c r="FX252" s="2">
        <v>56100</v>
      </c>
      <c r="FY252" s="2">
        <v>184400</v>
      </c>
      <c r="FZ252" s="2">
        <v>43500</v>
      </c>
      <c r="GA252" s="2">
        <v>17500</v>
      </c>
      <c r="GB252" s="2">
        <v>22400</v>
      </c>
      <c r="GC252" s="2">
        <v>11100</v>
      </c>
      <c r="GD252" s="2">
        <v>5600</v>
      </c>
      <c r="GE252" s="2">
        <v>26000</v>
      </c>
      <c r="GF252" s="2">
        <v>34100</v>
      </c>
      <c r="GG252" s="2">
        <v>20000</v>
      </c>
      <c r="GH252" s="2">
        <v>13300</v>
      </c>
      <c r="GI252" s="2">
        <v>8300</v>
      </c>
      <c r="GJ252" s="2">
        <v>18700</v>
      </c>
      <c r="GK252" s="2">
        <v>20000</v>
      </c>
      <c r="GL252" s="2">
        <v>8800</v>
      </c>
      <c r="GM252" s="2">
        <v>29700</v>
      </c>
      <c r="GN252" s="2">
        <v>14300</v>
      </c>
      <c r="GO252" s="2">
        <v>19500</v>
      </c>
      <c r="GP252" s="2">
        <v>8400</v>
      </c>
      <c r="GQ252" s="2">
        <v>22600</v>
      </c>
      <c r="GR252" s="2">
        <v>25000</v>
      </c>
      <c r="GS252" s="2">
        <v>26000</v>
      </c>
      <c r="GT252" s="2">
        <v>13300</v>
      </c>
      <c r="GU252" s="2">
        <v>44200</v>
      </c>
      <c r="GV252" s="2">
        <v>17700</v>
      </c>
      <c r="GW252" s="2">
        <v>20000</v>
      </c>
      <c r="GX252" s="2">
        <v>6800</v>
      </c>
      <c r="GY252" s="2">
        <v>9700</v>
      </c>
      <c r="GZ252" s="2">
        <v>15800</v>
      </c>
      <c r="HA252" s="2">
        <v>16800</v>
      </c>
      <c r="HB252" s="2">
        <v>17000</v>
      </c>
      <c r="HC252" s="2">
        <v>20000</v>
      </c>
      <c r="HD252" s="2">
        <v>6100</v>
      </c>
      <c r="HE252" s="2">
        <v>36800</v>
      </c>
      <c r="HF252" s="2">
        <v>10100</v>
      </c>
      <c r="HG252" s="2">
        <v>10100</v>
      </c>
      <c r="HH252" s="2">
        <v>11000</v>
      </c>
      <c r="HI252" s="2">
        <v>37000</v>
      </c>
      <c r="HJ252" s="2">
        <v>22000</v>
      </c>
      <c r="HK252" s="2">
        <v>12300</v>
      </c>
      <c r="HL252" s="2">
        <v>12600</v>
      </c>
      <c r="HM252" s="2">
        <v>6300</v>
      </c>
      <c r="HN252" s="2">
        <v>14800</v>
      </c>
      <c r="HO252" s="2">
        <v>24400</v>
      </c>
      <c r="HP252" s="2">
        <v>12900</v>
      </c>
      <c r="HQ252" s="2">
        <v>14700</v>
      </c>
      <c r="HR252" s="2">
        <v>15700</v>
      </c>
      <c r="HS252" s="2">
        <v>26800</v>
      </c>
      <c r="HT252" s="2">
        <v>8300</v>
      </c>
      <c r="HU252" s="2">
        <v>11300</v>
      </c>
      <c r="HV252" s="2">
        <v>29000</v>
      </c>
      <c r="HW252" s="2">
        <v>59000</v>
      </c>
      <c r="HX252" s="2">
        <v>27500</v>
      </c>
      <c r="HY252" s="2">
        <v>52500</v>
      </c>
      <c r="HZ252" s="2">
        <v>76100</v>
      </c>
      <c r="IA252" s="2">
        <v>9800</v>
      </c>
      <c r="IB252" s="2">
        <v>17900</v>
      </c>
      <c r="IC252" s="2">
        <v>22000</v>
      </c>
      <c r="ID252" s="2">
        <v>21300</v>
      </c>
      <c r="IE252" s="2">
        <v>26500</v>
      </c>
      <c r="IF252" s="2">
        <v>16600</v>
      </c>
      <c r="IG252" s="2">
        <v>15700</v>
      </c>
      <c r="IH252" s="2">
        <v>43400</v>
      </c>
      <c r="II252" s="2">
        <v>15600</v>
      </c>
      <c r="IJ252" s="2">
        <v>36200</v>
      </c>
      <c r="IK252" s="2">
        <v>129400</v>
      </c>
      <c r="IL252" s="2">
        <v>277900</v>
      </c>
      <c r="IM252" s="2">
        <v>92900</v>
      </c>
      <c r="IN252" s="2">
        <v>29500</v>
      </c>
      <c r="IO252" s="2">
        <v>23200</v>
      </c>
      <c r="IP252" s="2">
        <v>15300</v>
      </c>
      <c r="IQ252" s="2">
        <v>8000</v>
      </c>
      <c r="IR252" s="2">
        <v>28400</v>
      </c>
      <c r="IS252" s="2">
        <v>26200</v>
      </c>
      <c r="IT252" s="2">
        <v>7900</v>
      </c>
    </row>
    <row r="253" spans="1:254">
      <c r="A253" s="391" t="s">
        <v>466</v>
      </c>
      <c r="B253" s="1" t="inlineStr">
        <is>
          <t>サイボウズ</t>
        </is>
      </c>
      <c r="C253" s="1">
        <v>121300</v>
      </c>
      <c r="D253" s="79">
        <v>-41700</v>
      </c>
      <c r="E253" s="2">
        <v>163000</v>
      </c>
      <c r="F253" s="2">
        <v>169700</v>
      </c>
      <c r="G253" s="2">
        <v>169200</v>
      </c>
      <c r="H253" s="2">
        <v>276800</v>
      </c>
      <c r="I253" s="2">
        <v>215100</v>
      </c>
      <c r="J253" s="2">
        <v>356900</v>
      </c>
      <c r="K253" s="2">
        <v>843000</v>
      </c>
      <c r="L253" s="2">
        <v>427900</v>
      </c>
      <c r="M253" s="2">
        <v>312300</v>
      </c>
      <c r="N253" s="2">
        <v>231100</v>
      </c>
      <c r="O253" s="2">
        <v>290400</v>
      </c>
      <c r="P253" s="2">
        <v>229900</v>
      </c>
      <c r="Q253" s="2">
        <v>228200</v>
      </c>
      <c r="R253" s="2">
        <v>211700</v>
      </c>
      <c r="S253" s="2">
        <v>305700</v>
      </c>
      <c r="T253" s="2">
        <v>230500</v>
      </c>
      <c r="U253" s="2">
        <v>212600</v>
      </c>
      <c r="V253" s="2">
        <v>249500</v>
      </c>
      <c r="W253" s="2">
        <v>276200</v>
      </c>
      <c r="X253" s="2">
        <v>337500</v>
      </c>
      <c r="Y253" s="2">
        <v>327200</v>
      </c>
      <c r="Z253" s="2">
        <v>336100</v>
      </c>
      <c r="AA253" s="2">
        <v>367200</v>
      </c>
      <c r="AB253" s="2">
        <v>438100</v>
      </c>
      <c r="AC253" s="2">
        <v>651100</v>
      </c>
      <c r="AD253" s="2">
        <v>263500</v>
      </c>
      <c r="AE253" s="2">
        <v>375600</v>
      </c>
      <c r="AF253" s="2">
        <v>630200</v>
      </c>
      <c r="AG253" s="2">
        <v>413600</v>
      </c>
      <c r="AH253" s="2">
        <v>482000</v>
      </c>
      <c r="AI253" s="2">
        <v>485200</v>
      </c>
      <c r="AJ253" s="2">
        <v>520000</v>
      </c>
      <c r="AK253" s="2">
        <v>267700</v>
      </c>
      <c r="AL253" s="2">
        <v>340500</v>
      </c>
      <c r="AM253" s="2">
        <v>311500</v>
      </c>
      <c r="AN253" s="2">
        <v>294200</v>
      </c>
      <c r="AO253" s="2">
        <v>327000</v>
      </c>
      <c r="AP253" s="2">
        <v>274800</v>
      </c>
      <c r="AQ253" s="2">
        <v>615300</v>
      </c>
      <c r="AR253" s="2">
        <v>393900</v>
      </c>
      <c r="AS253" s="2">
        <v>282700</v>
      </c>
      <c r="AT253" s="2">
        <v>344200</v>
      </c>
      <c r="AU253" s="2">
        <v>360900</v>
      </c>
      <c r="AV253" s="2">
        <v>404600</v>
      </c>
      <c r="AW253" s="2">
        <v>486700</v>
      </c>
      <c r="AX253" s="2">
        <v>756200</v>
      </c>
      <c r="AY253" s="2">
        <v>746600</v>
      </c>
      <c r="AZ253" s="2">
        <v>574700</v>
      </c>
      <c r="BA253" s="2">
        <v>586400</v>
      </c>
      <c r="BB253" s="2">
        <v>336200</v>
      </c>
      <c r="BC253" s="2">
        <v>332500</v>
      </c>
      <c r="BD253" s="2">
        <v>343200</v>
      </c>
      <c r="BE253" s="2">
        <v>617500</v>
      </c>
      <c r="BF253" s="2">
        <v>427400</v>
      </c>
      <c r="BG253" s="2">
        <v>727700</v>
      </c>
      <c r="BH253" s="2">
        <v>614500</v>
      </c>
      <c r="BI253" s="2">
        <v>697500</v>
      </c>
      <c r="BJ253" s="2">
        <v>774600</v>
      </c>
      <c r="BK253" s="2">
        <v>1779700</v>
      </c>
      <c r="BL253" s="2">
        <v>996400</v>
      </c>
      <c r="BM253" s="2">
        <v>555900</v>
      </c>
      <c r="BN253" s="2">
        <v>540800</v>
      </c>
      <c r="BO253" s="2">
        <v>621600</v>
      </c>
      <c r="BP253" s="2">
        <v>721200</v>
      </c>
      <c r="BQ253" s="2">
        <v>741200</v>
      </c>
      <c r="BR253" s="2">
        <v>348000</v>
      </c>
      <c r="BS253" s="2">
        <v>1118600</v>
      </c>
      <c r="BT253" s="2">
        <v>598300</v>
      </c>
      <c r="BU253" s="2">
        <v>372700</v>
      </c>
      <c r="BV253" s="2">
        <v>400100</v>
      </c>
      <c r="BW253" s="2">
        <v>646200</v>
      </c>
      <c r="BX253" s="2">
        <v>300800</v>
      </c>
      <c r="BY253" s="2">
        <v>539700</v>
      </c>
      <c r="BZ253" s="2">
        <v>569400</v>
      </c>
      <c r="CA253" s="2">
        <v>1129300</v>
      </c>
      <c r="CB253" s="2">
        <v>782200</v>
      </c>
      <c r="CC253" s="2">
        <v>689800</v>
      </c>
      <c r="CD253" s="2">
        <v>652800</v>
      </c>
      <c r="CE253" s="2">
        <v>478500</v>
      </c>
      <c r="CF253" s="2">
        <v>779500</v>
      </c>
      <c r="CG253" s="2">
        <v>522800</v>
      </c>
      <c r="CH253" s="2">
        <v>374000</v>
      </c>
      <c r="CI253" s="2">
        <v>375000</v>
      </c>
      <c r="CJ253" s="2">
        <v>326800</v>
      </c>
      <c r="CK253" s="2">
        <v>325300</v>
      </c>
      <c r="CL253" s="2">
        <v>483700</v>
      </c>
      <c r="CM253" s="2">
        <v>381400</v>
      </c>
      <c r="CN253" s="2">
        <v>550700</v>
      </c>
      <c r="CO253" s="2">
        <v>536700</v>
      </c>
      <c r="CP253" s="2">
        <v>439400</v>
      </c>
      <c r="CQ253" s="2">
        <v>381200</v>
      </c>
      <c r="CR253" s="2">
        <v>597700</v>
      </c>
      <c r="CS253" s="2">
        <v>693300</v>
      </c>
      <c r="CT253" s="2">
        <v>829700</v>
      </c>
      <c r="CU253" s="2">
        <v>610800</v>
      </c>
      <c r="CV253" s="2">
        <v>391600</v>
      </c>
      <c r="CW253" s="2">
        <v>362900</v>
      </c>
      <c r="CX253" s="2">
        <v>456500</v>
      </c>
      <c r="CY253" s="2">
        <v>493100</v>
      </c>
      <c r="CZ253" s="2">
        <v>643400</v>
      </c>
      <c r="DA253" s="2">
        <v>759400</v>
      </c>
      <c r="DB253" s="2">
        <v>958000</v>
      </c>
      <c r="DC253" s="2">
        <v>1050200</v>
      </c>
      <c r="DD253" s="2">
        <v>1458800</v>
      </c>
      <c r="DE253" s="2">
        <v>429800</v>
      </c>
      <c r="DF253" s="2">
        <v>894600</v>
      </c>
      <c r="DG253" s="2">
        <v>486100</v>
      </c>
      <c r="DH253" s="2">
        <v>616100</v>
      </c>
      <c r="DI253" s="2">
        <v>982400</v>
      </c>
      <c r="DJ253" s="2">
        <v>1102600</v>
      </c>
      <c r="DK253" s="2">
        <v>762400</v>
      </c>
      <c r="DL253" s="2">
        <v>984700</v>
      </c>
      <c r="DM253" s="2">
        <v>571700</v>
      </c>
      <c r="DN253" s="2">
        <v>552000</v>
      </c>
      <c r="DO253" s="2">
        <v>674100</v>
      </c>
      <c r="DP253" s="2">
        <v>677900</v>
      </c>
      <c r="DQ253" s="2">
        <v>1030800</v>
      </c>
      <c r="DR253" s="2">
        <v>1952800</v>
      </c>
      <c r="DS253" s="2">
        <v>1140600</v>
      </c>
      <c r="DT253" s="2">
        <v>916400</v>
      </c>
      <c r="DU253" s="2">
        <v>723000</v>
      </c>
      <c r="DV253" s="2">
        <v>719100</v>
      </c>
      <c r="DW253" s="2">
        <v>943100</v>
      </c>
      <c r="DX253" s="2">
        <v>1672000</v>
      </c>
      <c r="DY253" s="2">
        <v>543500</v>
      </c>
      <c r="DZ253" s="2">
        <v>518400</v>
      </c>
      <c r="EA253" s="2">
        <v>567700</v>
      </c>
      <c r="EB253" s="2">
        <v>571300</v>
      </c>
      <c r="EC253" s="2">
        <v>587400</v>
      </c>
      <c r="ED253" s="2">
        <v>617500</v>
      </c>
      <c r="EE253" s="2">
        <v>602200</v>
      </c>
      <c r="EF253" s="2">
        <v>604800</v>
      </c>
      <c r="EG253" s="2">
        <v>688800</v>
      </c>
      <c r="EH253" s="2">
        <v>427300</v>
      </c>
      <c r="EI253" s="2">
        <v>342000</v>
      </c>
      <c r="EJ253" s="2">
        <v>530500</v>
      </c>
      <c r="EK253" s="2">
        <v>919000</v>
      </c>
      <c r="EL253" s="2">
        <v>472700</v>
      </c>
      <c r="EM253" s="2">
        <v>423100</v>
      </c>
      <c r="EN253" s="2">
        <v>491900</v>
      </c>
      <c r="EO253" s="2">
        <v>381500</v>
      </c>
      <c r="EP253" s="2">
        <v>543200</v>
      </c>
      <c r="EQ253" s="2">
        <v>600800</v>
      </c>
      <c r="ER253" s="2">
        <v>492900</v>
      </c>
      <c r="ES253" s="2">
        <v>738400</v>
      </c>
      <c r="ET253" s="2">
        <v>452900</v>
      </c>
      <c r="EU253" s="2">
        <v>359900</v>
      </c>
      <c r="EV253" s="2">
        <v>366800</v>
      </c>
      <c r="EW253" s="2">
        <v>284600</v>
      </c>
      <c r="EX253" s="2">
        <v>393400</v>
      </c>
      <c r="EY253" s="2">
        <v>441500</v>
      </c>
      <c r="EZ253" s="2">
        <v>583000</v>
      </c>
      <c r="FA253" s="2">
        <v>898300</v>
      </c>
      <c r="FB253" s="2">
        <v>360900</v>
      </c>
      <c r="FC253" s="2">
        <v>283500</v>
      </c>
      <c r="FD253" s="2">
        <v>376500</v>
      </c>
      <c r="FE253" s="2">
        <v>301900</v>
      </c>
      <c r="FF253" s="2">
        <v>373400</v>
      </c>
      <c r="FG253" s="2">
        <v>663900</v>
      </c>
      <c r="FH253" s="2">
        <v>449600</v>
      </c>
      <c r="FI253" s="2">
        <v>363600</v>
      </c>
      <c r="FJ253" s="2">
        <v>256700</v>
      </c>
      <c r="FK253" s="2">
        <v>289600</v>
      </c>
      <c r="FL253" s="2">
        <v>295300</v>
      </c>
      <c r="FM253" s="2">
        <v>253700</v>
      </c>
      <c r="FN253" s="2">
        <v>290400</v>
      </c>
      <c r="FO253" s="2">
        <v>369300</v>
      </c>
      <c r="FP253" s="2">
        <v>410200</v>
      </c>
      <c r="FQ253" s="2">
        <v>364200</v>
      </c>
      <c r="FR253" s="2">
        <v>199300</v>
      </c>
      <c r="FS253" s="2">
        <v>562800</v>
      </c>
      <c r="FT253" s="2">
        <v>626800</v>
      </c>
      <c r="FU253" s="2">
        <v>385500</v>
      </c>
      <c r="FV253" s="2">
        <v>399200</v>
      </c>
      <c r="FW253" s="2">
        <v>391200</v>
      </c>
      <c r="FX253" s="2">
        <v>466100</v>
      </c>
      <c r="FY253" s="2">
        <v>876500</v>
      </c>
      <c r="FZ253" s="2">
        <v>616500</v>
      </c>
      <c r="GA253" s="2">
        <v>295500</v>
      </c>
      <c r="GB253" s="2">
        <v>152900</v>
      </c>
      <c r="GC253" s="2">
        <v>165300</v>
      </c>
      <c r="GD253" s="2">
        <v>175300</v>
      </c>
      <c r="GE253" s="2">
        <v>247500</v>
      </c>
      <c r="GF253" s="2">
        <v>279200</v>
      </c>
      <c r="GG253" s="2">
        <v>208700</v>
      </c>
      <c r="GH253" s="2">
        <v>188800</v>
      </c>
      <c r="GI253" s="2">
        <v>178500</v>
      </c>
      <c r="GJ253" s="2">
        <v>195200</v>
      </c>
      <c r="GK253" s="2">
        <v>224400</v>
      </c>
      <c r="GL253" s="2">
        <v>218500</v>
      </c>
      <c r="GM253" s="2">
        <v>276700</v>
      </c>
      <c r="GN253" s="2">
        <v>164900</v>
      </c>
      <c r="GO253" s="2">
        <v>323000</v>
      </c>
      <c r="GP253" s="2">
        <v>344600</v>
      </c>
      <c r="GQ253" s="2">
        <v>261700</v>
      </c>
      <c r="GR253" s="2">
        <v>226900</v>
      </c>
      <c r="GS253" s="2">
        <v>131700</v>
      </c>
      <c r="GT253" s="2">
        <v>173800</v>
      </c>
      <c r="GU253" s="2">
        <v>277300</v>
      </c>
      <c r="GV253" s="2">
        <v>271100</v>
      </c>
      <c r="GW253" s="2">
        <v>209900</v>
      </c>
      <c r="GX253" s="2">
        <v>239900</v>
      </c>
      <c r="GY253" s="2">
        <v>252400</v>
      </c>
      <c r="GZ253" s="2">
        <v>223300</v>
      </c>
      <c r="HA253" s="2">
        <v>245800</v>
      </c>
      <c r="HB253" s="2">
        <v>219000</v>
      </c>
      <c r="HC253" s="2">
        <v>275600</v>
      </c>
      <c r="HD253" s="2">
        <v>181100</v>
      </c>
      <c r="HE253" s="2">
        <v>180400</v>
      </c>
      <c r="HF253" s="2">
        <v>240600</v>
      </c>
      <c r="HG253" s="2">
        <v>237300</v>
      </c>
      <c r="HH253" s="2">
        <v>395000</v>
      </c>
      <c r="HI253" s="2">
        <v>177800</v>
      </c>
      <c r="HJ253" s="2">
        <v>260600</v>
      </c>
      <c r="HK253" s="2">
        <v>188300</v>
      </c>
      <c r="HL253" s="2">
        <v>276900</v>
      </c>
      <c r="HM253" s="2">
        <v>365900</v>
      </c>
      <c r="HN253" s="2">
        <v>310300</v>
      </c>
      <c r="HO253" s="2">
        <v>201900</v>
      </c>
      <c r="HP253" s="2">
        <v>203400</v>
      </c>
      <c r="HQ253" s="2">
        <v>177500</v>
      </c>
      <c r="HR253" s="2">
        <v>187400</v>
      </c>
      <c r="HS253" s="2">
        <v>193600</v>
      </c>
      <c r="HT253" s="2">
        <v>143800</v>
      </c>
      <c r="HU253" s="2">
        <v>236000</v>
      </c>
      <c r="HV253" s="2">
        <v>334100</v>
      </c>
      <c r="HW253" s="2">
        <v>208900</v>
      </c>
      <c r="HX253" s="2">
        <v>117800</v>
      </c>
      <c r="HY253" s="2">
        <v>146400</v>
      </c>
      <c r="HZ253" s="2">
        <v>495400</v>
      </c>
      <c r="IA253" s="2">
        <v>176400</v>
      </c>
      <c r="IB253" s="2">
        <v>188300</v>
      </c>
      <c r="IC253" s="2">
        <v>174200</v>
      </c>
      <c r="ID253" s="2">
        <v>132200</v>
      </c>
      <c r="IE253" s="2">
        <v>217900</v>
      </c>
      <c r="IF253" s="2">
        <v>303800</v>
      </c>
      <c r="IG253" s="2">
        <v>484200</v>
      </c>
      <c r="IH253" s="2">
        <v>255200</v>
      </c>
      <c r="II253" s="2">
        <v>321600</v>
      </c>
      <c r="IJ253" s="2">
        <v>361400</v>
      </c>
      <c r="IK253" s="2">
        <v>609000</v>
      </c>
      <c r="IL253" s="2">
        <v>400100</v>
      </c>
      <c r="IM253" s="2">
        <v>286800</v>
      </c>
      <c r="IN253" s="2">
        <v>176900</v>
      </c>
      <c r="IO253" s="2">
        <v>297400</v>
      </c>
      <c r="IP253" s="2">
        <v>186800</v>
      </c>
      <c r="IQ253" s="2">
        <v>201300</v>
      </c>
      <c r="IR253" s="2">
        <v>278700</v>
      </c>
      <c r="IS253" s="2">
        <v>178100</v>
      </c>
      <c r="IT253" s="2">
        <v>220900</v>
      </c>
    </row>
    <row r="254" spans="1:254">
      <c r="A254" s="391" t="s">
        <v>467</v>
      </c>
      <c r="B254" s="1" t="inlineStr">
        <is>
          <t>トレンドマイクロ</t>
        </is>
      </c>
      <c r="C254" s="1">
        <v>277600</v>
      </c>
      <c r="D254" s="79">
        <v>-468700</v>
      </c>
      <c r="E254" s="2">
        <v>746300</v>
      </c>
      <c r="F254" s="2">
        <v>673600</v>
      </c>
      <c r="G254" s="2">
        <v>844700</v>
      </c>
      <c r="H254" s="2">
        <v>633400</v>
      </c>
      <c r="I254" s="2">
        <v>904200</v>
      </c>
      <c r="J254" s="2">
        <v>2023900</v>
      </c>
      <c r="K254" s="2">
        <v>1383400</v>
      </c>
      <c r="L254" s="2">
        <v>893900</v>
      </c>
      <c r="M254" s="2">
        <v>895100</v>
      </c>
      <c r="N254" s="2">
        <v>826600</v>
      </c>
      <c r="O254" s="2">
        <v>624800</v>
      </c>
      <c r="P254" s="2">
        <v>764300</v>
      </c>
      <c r="Q254" s="2">
        <v>930600</v>
      </c>
      <c r="R254" s="2">
        <v>2450000</v>
      </c>
      <c r="S254" s="2">
        <v>771100</v>
      </c>
      <c r="T254" s="2">
        <v>892100</v>
      </c>
      <c r="U254" s="2">
        <v>847800</v>
      </c>
      <c r="V254" s="2">
        <v>577200</v>
      </c>
      <c r="W254" s="2">
        <v>779900</v>
      </c>
      <c r="X254" s="2">
        <v>764400</v>
      </c>
      <c r="Y254" s="2">
        <v>957900</v>
      </c>
      <c r="Z254" s="2">
        <v>877300</v>
      </c>
      <c r="AA254" s="2">
        <v>667300</v>
      </c>
      <c r="AB254" s="2">
        <v>854600</v>
      </c>
      <c r="AC254" s="2">
        <v>1102100</v>
      </c>
      <c r="AD254" s="2">
        <v>661000</v>
      </c>
      <c r="AE254" s="2">
        <v>1003200</v>
      </c>
      <c r="AF254" s="2">
        <v>1028300</v>
      </c>
      <c r="AG254" s="2">
        <v>642600</v>
      </c>
      <c r="AH254" s="2">
        <v>728200</v>
      </c>
      <c r="AI254" s="2">
        <v>825500</v>
      </c>
      <c r="AJ254" s="2">
        <v>967300</v>
      </c>
      <c r="AK254" s="2">
        <v>614900</v>
      </c>
      <c r="AL254" s="2">
        <v>1762100</v>
      </c>
      <c r="AM254" s="2">
        <v>849200</v>
      </c>
      <c r="AN254" s="2">
        <v>914000</v>
      </c>
      <c r="AO254" s="2">
        <v>831800</v>
      </c>
      <c r="AP254" s="2">
        <v>844000</v>
      </c>
      <c r="AQ254" s="2">
        <v>1214800</v>
      </c>
      <c r="AR254" s="2">
        <v>695700</v>
      </c>
      <c r="AS254" s="2">
        <v>828400</v>
      </c>
      <c r="AT254" s="2">
        <v>1039400</v>
      </c>
      <c r="AU254" s="2">
        <v>1157200</v>
      </c>
      <c r="AV254" s="2">
        <v>2647200</v>
      </c>
      <c r="AW254" s="2">
        <v>1217300</v>
      </c>
      <c r="AX254" s="2">
        <v>1063300</v>
      </c>
      <c r="AY254" s="2">
        <v>1131900</v>
      </c>
      <c r="AZ254" s="2">
        <v>1290600</v>
      </c>
      <c r="BA254" s="2">
        <v>1228900</v>
      </c>
      <c r="BB254" s="2">
        <v>842400</v>
      </c>
      <c r="BC254" s="2">
        <v>1074600</v>
      </c>
      <c r="BD254" s="2">
        <v>1220400</v>
      </c>
      <c r="BE254" s="2">
        <v>1342600</v>
      </c>
      <c r="BF254" s="2">
        <v>1094200</v>
      </c>
      <c r="BG254" s="2">
        <v>738700</v>
      </c>
      <c r="BH254" s="2">
        <v>1028500</v>
      </c>
      <c r="BI254" s="2">
        <v>1367200</v>
      </c>
      <c r="BJ254" s="2">
        <v>1233800</v>
      </c>
      <c r="BK254" s="2">
        <v>1500300</v>
      </c>
      <c r="BL254" s="2">
        <v>757900</v>
      </c>
      <c r="BM254" s="2">
        <v>525800</v>
      </c>
      <c r="BN254" s="2">
        <v>601400</v>
      </c>
      <c r="BO254" s="2">
        <v>686400</v>
      </c>
      <c r="BP254" s="2">
        <v>1374200</v>
      </c>
      <c r="BQ254" s="2">
        <v>1178000</v>
      </c>
      <c r="BR254" s="2">
        <v>893500</v>
      </c>
      <c r="BS254" s="2">
        <v>1219300</v>
      </c>
      <c r="BT254" s="2">
        <v>848300</v>
      </c>
      <c r="BU254" s="2">
        <v>1033200</v>
      </c>
      <c r="BV254" s="2">
        <v>959000</v>
      </c>
      <c r="BW254" s="2">
        <v>1158800</v>
      </c>
      <c r="BX254" s="2">
        <v>1031000</v>
      </c>
      <c r="BY254" s="2">
        <v>1436500</v>
      </c>
      <c r="BZ254" s="2">
        <v>1741300</v>
      </c>
      <c r="CA254" s="2">
        <v>2337100</v>
      </c>
      <c r="CB254" s="2">
        <v>5516300</v>
      </c>
      <c r="CC254" s="2">
        <v>1065600</v>
      </c>
      <c r="CD254" s="2">
        <v>911800</v>
      </c>
      <c r="CE254" s="2">
        <v>913100</v>
      </c>
      <c r="CF254" s="2">
        <v>1431900</v>
      </c>
      <c r="CG254" s="2">
        <v>927800</v>
      </c>
      <c r="CH254" s="2">
        <v>1115400</v>
      </c>
      <c r="CI254" s="2">
        <v>615900</v>
      </c>
      <c r="CJ254" s="2">
        <v>401000</v>
      </c>
      <c r="CK254" s="2">
        <v>460300</v>
      </c>
      <c r="CL254" s="2">
        <v>823000</v>
      </c>
      <c r="CM254" s="2">
        <v>825700</v>
      </c>
      <c r="CN254" s="2">
        <v>1237600</v>
      </c>
      <c r="CO254" s="2">
        <v>1258800</v>
      </c>
      <c r="CP254" s="2">
        <v>1003600</v>
      </c>
      <c r="CQ254" s="2">
        <v>908300</v>
      </c>
      <c r="CR254" s="2">
        <v>1063000</v>
      </c>
      <c r="CS254" s="2">
        <v>781900</v>
      </c>
      <c r="CT254" s="2">
        <v>1222700</v>
      </c>
      <c r="CU254" s="2">
        <v>3244200</v>
      </c>
      <c r="CV254" s="2">
        <v>913500</v>
      </c>
      <c r="CW254" s="2">
        <v>940500</v>
      </c>
      <c r="CX254" s="2">
        <v>975400</v>
      </c>
      <c r="CY254" s="2">
        <v>1349300</v>
      </c>
      <c r="CZ254" s="2">
        <v>1011900</v>
      </c>
      <c r="DA254" s="2">
        <v>1664800</v>
      </c>
      <c r="DB254" s="2">
        <v>1634700</v>
      </c>
      <c r="DC254" s="2">
        <v>1712600</v>
      </c>
      <c r="DD254" s="2">
        <v>1784500</v>
      </c>
      <c r="DE254" s="2">
        <v>1582200</v>
      </c>
      <c r="DF254" s="2">
        <v>1824500</v>
      </c>
      <c r="DG254" s="2">
        <v>1517300</v>
      </c>
      <c r="DH254" s="2">
        <v>2007100</v>
      </c>
      <c r="DI254" s="2">
        <v>11450100</v>
      </c>
      <c r="DJ254" s="2">
        <v>2213300</v>
      </c>
      <c r="DK254" s="2">
        <v>2248300</v>
      </c>
      <c r="DL254" s="2">
        <v>3998700</v>
      </c>
      <c r="DM254" s="2">
        <v>2245900</v>
      </c>
      <c r="DN254" s="2">
        <v>3218800</v>
      </c>
      <c r="DO254" s="2">
        <v>1300600</v>
      </c>
      <c r="DP254" s="2">
        <v>1273800</v>
      </c>
      <c r="DQ254" s="2">
        <v>1287500</v>
      </c>
      <c r="DR254" s="2">
        <v>1631800</v>
      </c>
      <c r="DS254" s="2">
        <v>1304100</v>
      </c>
      <c r="DT254" s="2">
        <v>1084600</v>
      </c>
      <c r="DU254" s="2">
        <v>1292700</v>
      </c>
      <c r="DV254" s="2">
        <v>851400</v>
      </c>
      <c r="DW254" s="2">
        <v>996100</v>
      </c>
      <c r="DX254" s="2">
        <v>1843200</v>
      </c>
      <c r="DY254" s="2">
        <v>740600</v>
      </c>
      <c r="DZ254" s="2">
        <v>837000</v>
      </c>
      <c r="EA254" s="2">
        <v>878600</v>
      </c>
      <c r="EB254" s="2">
        <v>846000</v>
      </c>
      <c r="EC254" s="2">
        <v>690800</v>
      </c>
      <c r="ED254" s="2">
        <v>438200</v>
      </c>
      <c r="EE254" s="2">
        <v>736900</v>
      </c>
      <c r="EF254" s="2">
        <v>766600</v>
      </c>
      <c r="EG254" s="2">
        <v>742700</v>
      </c>
      <c r="EH254" s="2">
        <v>1004200</v>
      </c>
      <c r="EI254" s="2">
        <v>579700</v>
      </c>
      <c r="EJ254" s="2">
        <v>581600</v>
      </c>
      <c r="EK254" s="2">
        <v>1495100</v>
      </c>
      <c r="EL254" s="2">
        <v>889500</v>
      </c>
      <c r="EM254" s="2">
        <v>734600</v>
      </c>
      <c r="EN254" s="2">
        <v>1037000</v>
      </c>
      <c r="EO254" s="2">
        <v>912000</v>
      </c>
      <c r="EP254" s="2">
        <v>827500</v>
      </c>
      <c r="EQ254" s="2">
        <v>858300</v>
      </c>
      <c r="ER254" s="2">
        <v>1013300</v>
      </c>
      <c r="ES254" s="2">
        <v>845800</v>
      </c>
      <c r="ET254" s="2">
        <v>873800</v>
      </c>
      <c r="EU254" s="2">
        <v>930700</v>
      </c>
      <c r="EV254" s="2">
        <v>485000</v>
      </c>
      <c r="EW254" s="2">
        <v>448900</v>
      </c>
      <c r="EX254" s="2">
        <v>649900</v>
      </c>
      <c r="EY254" s="2">
        <v>624600</v>
      </c>
      <c r="EZ254" s="2">
        <v>812100</v>
      </c>
      <c r="FA254" s="2">
        <v>2393300</v>
      </c>
      <c r="FB254" s="2">
        <v>1046500</v>
      </c>
      <c r="FC254" s="2">
        <v>846400</v>
      </c>
      <c r="FD254" s="2">
        <v>991300</v>
      </c>
      <c r="FE254" s="2">
        <v>1039400</v>
      </c>
      <c r="FF254" s="2">
        <v>958200</v>
      </c>
      <c r="FG254" s="2">
        <v>1180300</v>
      </c>
      <c r="FH254" s="2">
        <v>1621000</v>
      </c>
      <c r="FI254" s="2">
        <v>1525900</v>
      </c>
      <c r="FJ254" s="2">
        <v>793400</v>
      </c>
      <c r="FK254" s="2">
        <v>1899100</v>
      </c>
      <c r="FL254" s="2">
        <v>555200</v>
      </c>
      <c r="FM254" s="2">
        <v>530500</v>
      </c>
      <c r="FN254" s="2">
        <v>590300</v>
      </c>
      <c r="FO254" s="2">
        <v>550700</v>
      </c>
      <c r="FP254" s="2">
        <v>471200</v>
      </c>
      <c r="FQ254" s="2">
        <v>419600</v>
      </c>
      <c r="FR254" s="2">
        <v>691000</v>
      </c>
      <c r="FS254" s="2">
        <v>716300</v>
      </c>
      <c r="FT254" s="2">
        <v>1083500</v>
      </c>
      <c r="FU254" s="2">
        <v>664300</v>
      </c>
      <c r="FV254" s="2">
        <v>803800</v>
      </c>
      <c r="FW254" s="2">
        <v>968200</v>
      </c>
      <c r="FX254" s="2">
        <v>1102000</v>
      </c>
      <c r="FY254" s="2">
        <v>1443900</v>
      </c>
      <c r="FZ254" s="2">
        <v>2075000</v>
      </c>
      <c r="GA254" s="2">
        <v>747600</v>
      </c>
      <c r="GB254" s="2">
        <v>531700</v>
      </c>
      <c r="GC254" s="2">
        <v>577200</v>
      </c>
      <c r="GD254" s="2">
        <v>753400</v>
      </c>
      <c r="GE254" s="2">
        <v>589300</v>
      </c>
      <c r="GF254" s="2">
        <v>844800</v>
      </c>
      <c r="GG254" s="2">
        <v>868500</v>
      </c>
      <c r="GH254" s="2">
        <v>691300</v>
      </c>
      <c r="GI254" s="2">
        <v>668500</v>
      </c>
      <c r="GJ254" s="2">
        <v>630200</v>
      </c>
      <c r="GK254" s="2">
        <v>451600</v>
      </c>
      <c r="GL254" s="2">
        <v>622800</v>
      </c>
      <c r="GM254" s="2">
        <v>482500</v>
      </c>
      <c r="GN254" s="2">
        <v>563700</v>
      </c>
      <c r="GO254" s="2">
        <v>648700</v>
      </c>
      <c r="GP254" s="2">
        <v>685400</v>
      </c>
      <c r="GQ254" s="2">
        <v>700100</v>
      </c>
      <c r="GR254" s="2">
        <v>1415600</v>
      </c>
      <c r="GS254" s="2">
        <v>908200</v>
      </c>
      <c r="GT254" s="2">
        <v>717400</v>
      </c>
      <c r="GU254" s="2">
        <v>1013300</v>
      </c>
      <c r="GV254" s="2">
        <v>855600</v>
      </c>
      <c r="GW254" s="2">
        <v>645800</v>
      </c>
      <c r="GX254" s="2">
        <v>682500</v>
      </c>
      <c r="GY254" s="2">
        <v>1103200</v>
      </c>
      <c r="GZ254" s="2">
        <v>1404100</v>
      </c>
      <c r="HA254" s="2">
        <v>1033700</v>
      </c>
      <c r="HB254" s="2">
        <v>1848200</v>
      </c>
      <c r="HC254" s="2">
        <v>1291100</v>
      </c>
      <c r="HD254" s="2">
        <v>1235600</v>
      </c>
      <c r="HE254" s="2">
        <v>578600</v>
      </c>
      <c r="HF254" s="2">
        <v>945700</v>
      </c>
      <c r="HG254" s="2">
        <v>677900</v>
      </c>
      <c r="HH254" s="2">
        <v>1001300</v>
      </c>
      <c r="HI254" s="2">
        <v>891000</v>
      </c>
      <c r="HJ254" s="2">
        <v>2267000</v>
      </c>
      <c r="HK254" s="2">
        <v>1094200</v>
      </c>
      <c r="HL254" s="2">
        <v>1102500</v>
      </c>
      <c r="HM254" s="2">
        <v>984400</v>
      </c>
      <c r="HN254" s="2">
        <v>1147800</v>
      </c>
      <c r="HO254" s="2">
        <v>855600</v>
      </c>
      <c r="HP254" s="2">
        <v>958300</v>
      </c>
      <c r="HQ254" s="2">
        <v>668600</v>
      </c>
      <c r="HR254" s="2">
        <v>673600</v>
      </c>
      <c r="HS254" s="2">
        <v>473800</v>
      </c>
      <c r="HT254" s="2">
        <v>498700</v>
      </c>
      <c r="HU254" s="2">
        <v>720900</v>
      </c>
      <c r="HV254" s="2">
        <v>373600</v>
      </c>
      <c r="HW254" s="2">
        <v>493200</v>
      </c>
      <c r="HX254" s="2">
        <v>616600</v>
      </c>
      <c r="HY254" s="2">
        <v>569400</v>
      </c>
      <c r="HZ254" s="2">
        <v>578500</v>
      </c>
      <c r="IA254" s="2">
        <v>826800</v>
      </c>
      <c r="IB254" s="2">
        <v>951200</v>
      </c>
      <c r="IC254" s="2">
        <v>624500</v>
      </c>
      <c r="ID254" s="2">
        <v>536000</v>
      </c>
      <c r="IE254" s="2">
        <v>750700</v>
      </c>
      <c r="IF254" s="2">
        <v>636100</v>
      </c>
      <c r="IG254" s="2">
        <v>534100</v>
      </c>
      <c r="IH254" s="2">
        <v>816800</v>
      </c>
      <c r="II254" s="2">
        <v>643300</v>
      </c>
      <c r="IJ254" s="2">
        <v>861300</v>
      </c>
      <c r="IK254" s="2">
        <v>843500</v>
      </c>
      <c r="IL254" s="2">
        <v>2021800</v>
      </c>
      <c r="IM254" s="2">
        <v>871000</v>
      </c>
      <c r="IN254" s="2">
        <v>632000</v>
      </c>
      <c r="IO254" s="2">
        <v>686200</v>
      </c>
      <c r="IP254" s="2">
        <v>412800</v>
      </c>
      <c r="IQ254" s="2">
        <v>516600</v>
      </c>
      <c r="IR254" s="2">
        <v>612300</v>
      </c>
      <c r="IS254" s="2">
        <v>1534000</v>
      </c>
      <c r="IT254" s="2">
        <v>428700</v>
      </c>
    </row>
    <row r="255" spans="1:254">
      <c r="A255" s="391" t="s">
        <v>468</v>
      </c>
      <c r="B255" s="1" t="inlineStr">
        <is>
          <t>栗田工業</t>
        </is>
      </c>
      <c r="C255" s="1">
        <v>533700</v>
      </c>
      <c r="D255" s="79">
        <v>-266200</v>
      </c>
      <c r="E255" s="2">
        <v>799900</v>
      </c>
      <c r="F255" s="2">
        <v>619800</v>
      </c>
      <c r="G255" s="2">
        <v>498600</v>
      </c>
      <c r="H255" s="2">
        <v>509900</v>
      </c>
      <c r="I255" s="2">
        <v>832300</v>
      </c>
      <c r="J255" s="2">
        <v>632300</v>
      </c>
      <c r="K255" s="2">
        <v>721300</v>
      </c>
      <c r="L255" s="2">
        <v>778700</v>
      </c>
      <c r="M255" s="2">
        <v>342500</v>
      </c>
      <c r="N255" s="2">
        <v>416900</v>
      </c>
      <c r="O255" s="2">
        <v>281600</v>
      </c>
      <c r="P255" s="2">
        <v>489500</v>
      </c>
      <c r="Q255" s="2">
        <v>466400</v>
      </c>
      <c r="R255" s="2">
        <v>712200</v>
      </c>
      <c r="S255" s="2">
        <v>312600</v>
      </c>
      <c r="T255" s="2">
        <v>237100</v>
      </c>
      <c r="U255" s="2">
        <v>427200</v>
      </c>
      <c r="V255" s="2">
        <v>381900</v>
      </c>
      <c r="W255" s="2">
        <v>361400</v>
      </c>
      <c r="X255" s="2">
        <v>458300</v>
      </c>
      <c r="Y255" s="2">
        <v>390100</v>
      </c>
      <c r="Z255" s="2">
        <v>410000</v>
      </c>
      <c r="AA255" s="2">
        <v>451800</v>
      </c>
      <c r="AB255" s="2">
        <v>495200</v>
      </c>
      <c r="AC255" s="2">
        <v>413800</v>
      </c>
      <c r="AD255" s="2">
        <v>414800</v>
      </c>
      <c r="AE255" s="2">
        <v>507700</v>
      </c>
      <c r="AF255" s="2">
        <v>751300</v>
      </c>
      <c r="AG255" s="2">
        <v>458600</v>
      </c>
      <c r="AH255" s="2">
        <v>503000</v>
      </c>
      <c r="AI255" s="2">
        <v>337300</v>
      </c>
      <c r="AJ255" s="2">
        <v>430900</v>
      </c>
      <c r="AK255" s="2">
        <v>532200</v>
      </c>
      <c r="AL255" s="2">
        <v>684900</v>
      </c>
      <c r="AM255" s="2">
        <v>511700</v>
      </c>
      <c r="AN255" s="2">
        <v>701100</v>
      </c>
      <c r="AO255" s="2">
        <v>709000</v>
      </c>
      <c r="AP255" s="2">
        <v>498800</v>
      </c>
      <c r="AQ255" s="2">
        <v>561900</v>
      </c>
      <c r="AR255" s="2">
        <v>504000</v>
      </c>
      <c r="AS255" s="2">
        <v>368600</v>
      </c>
      <c r="AT255" s="2">
        <v>433800</v>
      </c>
      <c r="AU255" s="2">
        <v>725300</v>
      </c>
      <c r="AV255" s="2">
        <v>401900</v>
      </c>
      <c r="AW255" s="2">
        <v>348100</v>
      </c>
      <c r="AX255" s="2">
        <v>502500</v>
      </c>
      <c r="AY255" s="2">
        <v>377300</v>
      </c>
      <c r="AZ255" s="2">
        <v>350300</v>
      </c>
      <c r="BA255" s="2">
        <v>556400</v>
      </c>
      <c r="BB255" s="2">
        <v>493800</v>
      </c>
      <c r="BC255" s="2">
        <v>473600</v>
      </c>
      <c r="BD255" s="2">
        <v>545500</v>
      </c>
      <c r="BE255" s="2">
        <v>489100</v>
      </c>
      <c r="BF255" s="2">
        <v>444600</v>
      </c>
      <c r="BG255" s="2">
        <v>492500</v>
      </c>
      <c r="BH255" s="2">
        <v>791300</v>
      </c>
      <c r="BI255" s="2">
        <v>815700</v>
      </c>
      <c r="BJ255" s="2">
        <v>815800</v>
      </c>
      <c r="BK255" s="2">
        <v>1030400</v>
      </c>
      <c r="BL255" s="2">
        <v>845700</v>
      </c>
      <c r="BM255" s="2">
        <v>426700</v>
      </c>
      <c r="BN255" s="2">
        <v>611800</v>
      </c>
      <c r="BO255" s="2">
        <v>837400</v>
      </c>
      <c r="BP255" s="2">
        <v>914000</v>
      </c>
      <c r="BQ255" s="2">
        <v>795900</v>
      </c>
      <c r="BR255" s="2">
        <v>653800</v>
      </c>
      <c r="BS255" s="2">
        <v>827500</v>
      </c>
      <c r="BT255" s="2">
        <v>661400</v>
      </c>
      <c r="BU255" s="2">
        <v>766300</v>
      </c>
      <c r="BV255" s="2">
        <v>582900</v>
      </c>
      <c r="BW255" s="2">
        <v>534400</v>
      </c>
      <c r="BX255" s="2">
        <v>577300</v>
      </c>
      <c r="BY255" s="2">
        <v>421700</v>
      </c>
      <c r="BZ255" s="2">
        <v>368500</v>
      </c>
      <c r="CA255" s="2">
        <v>662400</v>
      </c>
      <c r="CB255" s="2">
        <v>566800</v>
      </c>
      <c r="CC255" s="2">
        <v>461700</v>
      </c>
      <c r="CD255" s="2">
        <v>627200</v>
      </c>
      <c r="CE255" s="2">
        <v>344000</v>
      </c>
      <c r="CF255" s="2">
        <v>404400</v>
      </c>
      <c r="CG255" s="2">
        <v>418600</v>
      </c>
      <c r="CH255" s="2">
        <v>470500</v>
      </c>
      <c r="CI255" s="2">
        <v>117500</v>
      </c>
      <c r="CJ255" s="2">
        <v>153700</v>
      </c>
      <c r="CK255" s="2">
        <v>273900</v>
      </c>
      <c r="CL255" s="2">
        <v>474800</v>
      </c>
      <c r="CM255" s="2">
        <v>458200</v>
      </c>
      <c r="CN255" s="2">
        <v>483500</v>
      </c>
      <c r="CO255" s="2">
        <v>566200</v>
      </c>
      <c r="CP255" s="2">
        <v>459900</v>
      </c>
      <c r="CQ255" s="2">
        <v>287000</v>
      </c>
      <c r="CR255" s="2">
        <v>347300</v>
      </c>
      <c r="CS255" s="2">
        <v>454100</v>
      </c>
      <c r="CT255" s="2">
        <v>837200</v>
      </c>
      <c r="CU255" s="2">
        <v>539800</v>
      </c>
      <c r="CV255" s="2">
        <v>367100</v>
      </c>
      <c r="CW255" s="2">
        <v>379300</v>
      </c>
      <c r="CX255" s="2">
        <v>412300</v>
      </c>
      <c r="CY255" s="2">
        <v>487400</v>
      </c>
      <c r="CZ255" s="2">
        <v>342300</v>
      </c>
      <c r="DA255" s="2">
        <v>431700</v>
      </c>
      <c r="DB255" s="2">
        <v>609300</v>
      </c>
      <c r="DC255" s="2">
        <v>582600</v>
      </c>
      <c r="DD255" s="2">
        <v>332400</v>
      </c>
      <c r="DE255" s="2">
        <v>489400</v>
      </c>
      <c r="DF255" s="2">
        <v>465100</v>
      </c>
      <c r="DG255" s="2">
        <v>533300</v>
      </c>
      <c r="DH255" s="2">
        <v>296800</v>
      </c>
      <c r="DI255" s="2">
        <v>453300</v>
      </c>
      <c r="DJ255" s="2">
        <v>519600</v>
      </c>
      <c r="DK255" s="2">
        <v>451900</v>
      </c>
      <c r="DL255" s="2">
        <v>641000</v>
      </c>
      <c r="DM255" s="2">
        <v>654000</v>
      </c>
      <c r="DN255" s="2">
        <v>443400</v>
      </c>
      <c r="DO255" s="2">
        <v>565900</v>
      </c>
      <c r="DP255" s="2">
        <v>320800</v>
      </c>
      <c r="DQ255" s="2">
        <v>371100</v>
      </c>
      <c r="DR255" s="2">
        <v>570700</v>
      </c>
      <c r="DS255" s="2">
        <v>621600</v>
      </c>
      <c r="DT255" s="2">
        <v>567400</v>
      </c>
      <c r="DU255" s="2">
        <v>671800</v>
      </c>
      <c r="DV255" s="2">
        <v>1354700</v>
      </c>
      <c r="DW255" s="2">
        <v>795500</v>
      </c>
      <c r="DX255" s="2">
        <v>614200</v>
      </c>
      <c r="DY255" s="2">
        <v>867700</v>
      </c>
      <c r="DZ255" s="2">
        <v>487800</v>
      </c>
      <c r="EA255" s="2">
        <v>741800</v>
      </c>
      <c r="EB255" s="2">
        <v>1391100</v>
      </c>
      <c r="EC255" s="2">
        <v>387500</v>
      </c>
      <c r="ED255" s="2">
        <v>394100</v>
      </c>
      <c r="EE255" s="2">
        <v>355100</v>
      </c>
      <c r="EF255" s="2">
        <v>391000</v>
      </c>
      <c r="EG255" s="2">
        <v>727800</v>
      </c>
      <c r="EH255" s="2">
        <v>380900</v>
      </c>
      <c r="EI255" s="2">
        <v>278800</v>
      </c>
      <c r="EJ255" s="2">
        <v>440700</v>
      </c>
      <c r="EK255" s="2">
        <v>502500</v>
      </c>
      <c r="EL255" s="2">
        <v>397600</v>
      </c>
      <c r="EM255" s="2">
        <v>332900</v>
      </c>
      <c r="EN255" s="2">
        <v>581900</v>
      </c>
      <c r="EO255" s="2">
        <v>326900</v>
      </c>
      <c r="EP255" s="2">
        <v>354500</v>
      </c>
      <c r="EQ255" s="2">
        <v>441000</v>
      </c>
      <c r="ER255" s="2">
        <v>426900</v>
      </c>
      <c r="ES255" s="2">
        <v>321600</v>
      </c>
      <c r="ET255" s="2">
        <v>226600</v>
      </c>
      <c r="EU255" s="2">
        <v>196800</v>
      </c>
      <c r="EV255" s="2">
        <v>161200</v>
      </c>
      <c r="EW255" s="2">
        <v>143300</v>
      </c>
      <c r="EX255" s="2">
        <v>246600</v>
      </c>
      <c r="EY255" s="2">
        <v>216500</v>
      </c>
      <c r="EZ255" s="2">
        <v>513900</v>
      </c>
      <c r="FA255" s="2">
        <v>666700</v>
      </c>
      <c r="FB255" s="2">
        <v>351900</v>
      </c>
      <c r="FC255" s="2">
        <v>245000</v>
      </c>
      <c r="FD255" s="2">
        <v>312500</v>
      </c>
      <c r="FE255" s="2">
        <v>339700</v>
      </c>
      <c r="FF255" s="2">
        <v>373000</v>
      </c>
      <c r="FG255" s="2">
        <v>273800</v>
      </c>
      <c r="FH255" s="2">
        <v>425600</v>
      </c>
      <c r="FI255" s="2">
        <v>324300</v>
      </c>
      <c r="FJ255" s="2">
        <v>566000</v>
      </c>
      <c r="FK255" s="2">
        <v>480000</v>
      </c>
      <c r="FL255" s="2">
        <v>361600</v>
      </c>
      <c r="FM255" s="2">
        <v>478200</v>
      </c>
      <c r="FN255" s="2">
        <v>210600</v>
      </c>
      <c r="FO255" s="2">
        <v>290000</v>
      </c>
      <c r="FP255" s="2">
        <v>395500</v>
      </c>
      <c r="FQ255" s="2">
        <v>247100</v>
      </c>
      <c r="FR255" s="2">
        <v>420500</v>
      </c>
      <c r="FS255" s="2">
        <v>421600</v>
      </c>
      <c r="FT255" s="2">
        <v>490800</v>
      </c>
      <c r="FU255" s="2">
        <v>442900</v>
      </c>
      <c r="FV255" s="2">
        <v>547500</v>
      </c>
      <c r="FW255" s="2">
        <v>402500</v>
      </c>
      <c r="FX255" s="2">
        <v>390500</v>
      </c>
      <c r="FY255" s="2">
        <v>469000</v>
      </c>
      <c r="FZ255" s="2">
        <v>406600</v>
      </c>
      <c r="GA255" s="2">
        <v>754200</v>
      </c>
      <c r="GB255" s="2">
        <v>867700</v>
      </c>
      <c r="GC255" s="2">
        <v>1451800</v>
      </c>
      <c r="GD255" s="2">
        <v>529300</v>
      </c>
      <c r="GE255" s="2">
        <v>350100</v>
      </c>
      <c r="GF255" s="2">
        <v>548200</v>
      </c>
      <c r="GG255" s="2">
        <v>592300</v>
      </c>
      <c r="GH255" s="2">
        <v>387800</v>
      </c>
      <c r="GI255" s="2">
        <v>1014700</v>
      </c>
      <c r="GJ255" s="2">
        <v>541500</v>
      </c>
      <c r="GK255" s="2">
        <v>480300</v>
      </c>
      <c r="GL255" s="2">
        <v>499400</v>
      </c>
      <c r="GM255" s="2">
        <v>440600</v>
      </c>
      <c r="GN255" s="2">
        <v>826100</v>
      </c>
      <c r="GO255" s="2">
        <v>327800</v>
      </c>
      <c r="GP255" s="2">
        <v>412300</v>
      </c>
      <c r="GQ255" s="2">
        <v>422700</v>
      </c>
      <c r="GR255" s="2">
        <v>411400</v>
      </c>
      <c r="GS255" s="2">
        <v>357800</v>
      </c>
      <c r="GT255" s="2">
        <v>555200</v>
      </c>
      <c r="GU255" s="2">
        <v>794600</v>
      </c>
      <c r="GV255" s="2">
        <v>828500</v>
      </c>
      <c r="GW255" s="2">
        <v>632900</v>
      </c>
      <c r="GX255" s="2">
        <v>320200</v>
      </c>
      <c r="GY255" s="2">
        <v>325300</v>
      </c>
      <c r="GZ255" s="2">
        <v>547800</v>
      </c>
      <c r="HA255" s="2">
        <v>546800</v>
      </c>
      <c r="HB255" s="2">
        <v>328500</v>
      </c>
      <c r="HC255" s="2">
        <v>461100</v>
      </c>
      <c r="HD255" s="2">
        <v>279300</v>
      </c>
      <c r="HE255" s="2">
        <v>269500</v>
      </c>
      <c r="HF255" s="2">
        <v>446300</v>
      </c>
      <c r="HG255" s="2">
        <v>370700</v>
      </c>
      <c r="HH255" s="2">
        <v>313900</v>
      </c>
      <c r="HI255" s="2">
        <v>284900</v>
      </c>
      <c r="HJ255" s="2">
        <v>718800</v>
      </c>
      <c r="HK255" s="2">
        <v>467200</v>
      </c>
      <c r="HL255" s="2">
        <v>296600</v>
      </c>
      <c r="HM255" s="2">
        <v>247000</v>
      </c>
      <c r="HN255" s="2">
        <v>373500</v>
      </c>
      <c r="HO255" s="2">
        <v>240000</v>
      </c>
      <c r="HP255" s="2">
        <v>352300</v>
      </c>
      <c r="HQ255" s="2">
        <v>390900</v>
      </c>
      <c r="HR255" s="2">
        <v>403800</v>
      </c>
      <c r="HS255" s="2">
        <v>326100</v>
      </c>
      <c r="HT255" s="2">
        <v>363000</v>
      </c>
      <c r="HU255" s="2">
        <v>466200</v>
      </c>
      <c r="HV255" s="2">
        <v>515500</v>
      </c>
      <c r="HW255" s="2">
        <v>450500</v>
      </c>
      <c r="HX255" s="2">
        <v>399900</v>
      </c>
      <c r="HY255" s="2">
        <v>402300</v>
      </c>
      <c r="HZ255" s="2">
        <v>661400</v>
      </c>
      <c r="IA255" s="2">
        <v>1070400</v>
      </c>
      <c r="IB255" s="2">
        <v>745100</v>
      </c>
      <c r="IC255" s="2">
        <v>665200</v>
      </c>
      <c r="ID255" s="2">
        <v>314900</v>
      </c>
      <c r="IE255" s="2">
        <v>321300</v>
      </c>
      <c r="IF255" s="2">
        <v>380100</v>
      </c>
      <c r="IG255" s="2">
        <v>532600</v>
      </c>
      <c r="IH255" s="2">
        <v>399200</v>
      </c>
      <c r="II255" s="2">
        <v>439400</v>
      </c>
      <c r="IJ255" s="2">
        <v>945800</v>
      </c>
      <c r="IK255" s="2">
        <v>1020400</v>
      </c>
      <c r="IL255" s="2">
        <v>1398200</v>
      </c>
      <c r="IM255" s="2">
        <v>3703100</v>
      </c>
      <c r="IN255" s="2">
        <v>580200</v>
      </c>
      <c r="IO255" s="2">
        <v>497700</v>
      </c>
      <c r="IP255" s="2">
        <v>268600</v>
      </c>
      <c r="IQ255" s="2">
        <v>384600</v>
      </c>
      <c r="IR255" s="2">
        <v>265600</v>
      </c>
      <c r="IS255" s="2">
        <v>269800</v>
      </c>
      <c r="IT255" s="2">
        <v>328500</v>
      </c>
    </row>
    <row r="256" spans="1:254">
      <c r="A256" s="391" t="s">
        <v>469</v>
      </c>
      <c r="B256" s="1" t="inlineStr">
        <is>
          <t>名村造船所</t>
        </is>
      </c>
      <c r="C256" s="1">
        <v>1677700</v>
      </c>
      <c r="D256" s="79">
        <v>613800</v>
      </c>
      <c r="E256" s="2">
        <v>1063900</v>
      </c>
      <c r="F256" s="2">
        <v>1044800</v>
      </c>
      <c r="G256" s="2">
        <v>1085900</v>
      </c>
      <c r="H256" s="2">
        <v>1970000</v>
      </c>
      <c r="I256" s="2">
        <v>1471400</v>
      </c>
      <c r="J256" s="2">
        <v>1116000</v>
      </c>
      <c r="K256" s="2">
        <v>1851700</v>
      </c>
      <c r="L256" s="2">
        <v>1748900</v>
      </c>
      <c r="M256" s="2">
        <v>1417500</v>
      </c>
      <c r="N256" s="2">
        <v>1717800</v>
      </c>
      <c r="O256" s="2">
        <v>1197800</v>
      </c>
      <c r="P256" s="2">
        <v>1664700</v>
      </c>
      <c r="Q256" s="2">
        <v>761700</v>
      </c>
      <c r="R256" s="2">
        <v>1395500</v>
      </c>
      <c r="S256" s="2">
        <v>937700</v>
      </c>
      <c r="T256" s="2">
        <v>1343300</v>
      </c>
      <c r="U256" s="2">
        <v>1218100</v>
      </c>
      <c r="V256" s="2">
        <v>827200</v>
      </c>
      <c r="W256" s="2">
        <v>702400</v>
      </c>
      <c r="X256" s="2">
        <v>1197500</v>
      </c>
      <c r="Y256" s="2">
        <v>1629300</v>
      </c>
      <c r="Z256" s="2">
        <v>2796400</v>
      </c>
      <c r="AA256" s="2">
        <v>2436500</v>
      </c>
      <c r="AB256" s="2">
        <v>970400</v>
      </c>
      <c r="AC256" s="2">
        <v>1166500</v>
      </c>
      <c r="AD256" s="2">
        <v>775900</v>
      </c>
      <c r="AE256" s="2">
        <v>578700</v>
      </c>
      <c r="AF256" s="2">
        <v>960900</v>
      </c>
      <c r="AG256" s="2">
        <v>892100</v>
      </c>
      <c r="AH256" s="2">
        <v>420600</v>
      </c>
      <c r="AI256" s="2">
        <v>506900</v>
      </c>
      <c r="AJ256" s="2">
        <v>1041100</v>
      </c>
      <c r="AK256" s="2">
        <v>884700</v>
      </c>
      <c r="AL256" s="2">
        <v>959700</v>
      </c>
      <c r="AM256" s="2">
        <v>803900</v>
      </c>
      <c r="AN256" s="2">
        <v>1283000</v>
      </c>
      <c r="AO256" s="2">
        <v>1306100</v>
      </c>
      <c r="AP256" s="2">
        <v>1842100</v>
      </c>
      <c r="AQ256" s="2">
        <v>1123200</v>
      </c>
      <c r="AR256" s="2">
        <v>1591100</v>
      </c>
      <c r="AS256" s="2">
        <v>903000</v>
      </c>
      <c r="AT256" s="2">
        <v>1782900</v>
      </c>
      <c r="AU256" s="2">
        <v>1128800</v>
      </c>
      <c r="AV256" s="2">
        <v>1314900</v>
      </c>
      <c r="AW256" s="2">
        <v>1325000</v>
      </c>
      <c r="AX256" s="2">
        <v>1314400</v>
      </c>
      <c r="AY256" s="2">
        <v>1615200</v>
      </c>
      <c r="AZ256" s="2">
        <v>1741900</v>
      </c>
      <c r="BA256" s="2">
        <v>1763900</v>
      </c>
      <c r="BB256" s="2">
        <v>1352400</v>
      </c>
      <c r="BC256" s="2">
        <v>903400</v>
      </c>
      <c r="BD256" s="2">
        <v>1674700</v>
      </c>
      <c r="BE256" s="2">
        <v>1040400</v>
      </c>
      <c r="BF256" s="2">
        <v>999800</v>
      </c>
      <c r="BG256" s="2">
        <v>1049700</v>
      </c>
      <c r="BH256" s="2">
        <v>1110900</v>
      </c>
      <c r="BI256" s="2">
        <v>1733300</v>
      </c>
      <c r="BJ256" s="2">
        <v>2957200</v>
      </c>
      <c r="BK256" s="2">
        <v>3007100</v>
      </c>
      <c r="BL256" s="2">
        <v>2677200</v>
      </c>
      <c r="BM256" s="2">
        <v>1590500</v>
      </c>
      <c r="BN256" s="2">
        <v>1341800</v>
      </c>
      <c r="BO256" s="2">
        <v>1082800</v>
      </c>
      <c r="BP256" s="2">
        <v>1312000</v>
      </c>
      <c r="BQ256" s="2">
        <v>1634000</v>
      </c>
      <c r="BR256" s="2">
        <v>794000</v>
      </c>
      <c r="BS256" s="2">
        <v>928100</v>
      </c>
      <c r="BT256" s="2">
        <v>924000</v>
      </c>
      <c r="BU256" s="2">
        <v>1509300</v>
      </c>
      <c r="BV256" s="2">
        <v>1114100</v>
      </c>
      <c r="BW256" s="2">
        <v>2179100</v>
      </c>
      <c r="BX256" s="2">
        <v>3014700</v>
      </c>
      <c r="BY256" s="2">
        <v>1432800</v>
      </c>
      <c r="BZ256" s="2">
        <v>1011600</v>
      </c>
      <c r="CA256" s="2">
        <v>849800</v>
      </c>
      <c r="CB256" s="2">
        <v>1421900</v>
      </c>
      <c r="CC256" s="2">
        <v>1260400</v>
      </c>
      <c r="CD256" s="2">
        <v>779500</v>
      </c>
      <c r="CE256" s="2">
        <v>1001700</v>
      </c>
      <c r="CF256" s="2">
        <v>2145200</v>
      </c>
      <c r="CG256" s="2">
        <v>1485700</v>
      </c>
      <c r="CH256" s="2">
        <v>1267600</v>
      </c>
      <c r="CI256" s="2">
        <v>615600</v>
      </c>
      <c r="CJ256" s="2">
        <v>760200</v>
      </c>
      <c r="CK256" s="2">
        <v>746500</v>
      </c>
      <c r="CL256" s="2">
        <v>1546800</v>
      </c>
      <c r="CM256" s="2">
        <v>1044300</v>
      </c>
      <c r="CN256" s="2">
        <v>1461600</v>
      </c>
      <c r="CO256" s="2">
        <v>1119000</v>
      </c>
      <c r="CP256" s="2">
        <v>1240800</v>
      </c>
      <c r="CQ256" s="2">
        <v>1308600</v>
      </c>
      <c r="CR256" s="2">
        <v>1215800</v>
      </c>
      <c r="CS256" s="2">
        <v>1442100</v>
      </c>
      <c r="CT256" s="2">
        <v>1115100</v>
      </c>
      <c r="CU256" s="2">
        <v>1252600</v>
      </c>
      <c r="CV256" s="2">
        <v>1028800</v>
      </c>
      <c r="CW256" s="2">
        <v>1204800</v>
      </c>
      <c r="CX256" s="2">
        <v>646600</v>
      </c>
      <c r="CY256" s="2">
        <v>1211400</v>
      </c>
      <c r="CZ256" s="2">
        <v>869300</v>
      </c>
      <c r="DA256" s="2">
        <v>940300</v>
      </c>
      <c r="DB256" s="2">
        <v>949100</v>
      </c>
      <c r="DC256" s="2">
        <v>1490200</v>
      </c>
      <c r="DD256" s="2">
        <v>1535800</v>
      </c>
      <c r="DE256" s="2">
        <v>1566800</v>
      </c>
      <c r="DF256" s="2">
        <v>2332500</v>
      </c>
      <c r="DG256" s="2">
        <v>1326100</v>
      </c>
      <c r="DH256" s="2">
        <v>1349500</v>
      </c>
      <c r="DI256" s="2">
        <v>1275700</v>
      </c>
      <c r="DJ256" s="2">
        <v>1287100</v>
      </c>
      <c r="DK256" s="2">
        <v>1303300</v>
      </c>
      <c r="DL256" s="2">
        <v>1611700</v>
      </c>
      <c r="DM256" s="2">
        <v>1173600</v>
      </c>
      <c r="DN256" s="2">
        <v>1927800</v>
      </c>
      <c r="DO256" s="2">
        <v>2493200</v>
      </c>
      <c r="DP256" s="2">
        <v>2184200</v>
      </c>
      <c r="DQ256" s="2">
        <v>3337300</v>
      </c>
      <c r="DR256" s="2">
        <v>5628900</v>
      </c>
      <c r="DS256" s="2">
        <v>2494500</v>
      </c>
      <c r="DT256" s="2">
        <v>2818400</v>
      </c>
      <c r="DU256" s="2">
        <v>2511200</v>
      </c>
      <c r="DV256" s="2">
        <v>1790600</v>
      </c>
      <c r="DW256" s="2">
        <v>1862200</v>
      </c>
      <c r="DX256" s="2">
        <v>2124000</v>
      </c>
      <c r="DY256" s="2">
        <v>2429700</v>
      </c>
      <c r="DZ256" s="2">
        <v>1887700</v>
      </c>
      <c r="EA256" s="2">
        <v>1397800</v>
      </c>
      <c r="EB256" s="2">
        <v>1668100</v>
      </c>
      <c r="EC256" s="2">
        <v>1762100</v>
      </c>
      <c r="ED256" s="2">
        <v>1450400</v>
      </c>
      <c r="EE256" s="2">
        <v>1928500</v>
      </c>
      <c r="EF256" s="2">
        <v>2126000</v>
      </c>
      <c r="EG256" s="2">
        <v>1638000</v>
      </c>
      <c r="EH256" s="2">
        <v>1929400</v>
      </c>
      <c r="EI256" s="2">
        <v>2294600</v>
      </c>
      <c r="EJ256" s="2">
        <v>1798200</v>
      </c>
      <c r="EK256" s="2">
        <v>2394700</v>
      </c>
      <c r="EL256" s="2">
        <v>2895200</v>
      </c>
      <c r="EM256" s="2">
        <v>3598500</v>
      </c>
      <c r="EN256" s="2">
        <v>3724400</v>
      </c>
      <c r="EO256" s="2">
        <v>2836300</v>
      </c>
      <c r="EP256" s="2">
        <v>2608900</v>
      </c>
      <c r="EQ256" s="2">
        <v>2571600</v>
      </c>
      <c r="ER256" s="2">
        <v>1633300</v>
      </c>
      <c r="ES256" s="2">
        <v>2370000</v>
      </c>
      <c r="ET256" s="2">
        <v>1780300</v>
      </c>
      <c r="EU256" s="2">
        <v>1709300</v>
      </c>
      <c r="EV256" s="2">
        <v>1378800</v>
      </c>
      <c r="EW256" s="2">
        <v>2416300</v>
      </c>
      <c r="EX256" s="2">
        <v>1440500</v>
      </c>
      <c r="EY256" s="2">
        <v>1896700</v>
      </c>
      <c r="EZ256" s="2">
        <v>1947400</v>
      </c>
      <c r="FA256" s="2">
        <v>1939400</v>
      </c>
      <c r="FB256" s="2">
        <v>1949900</v>
      </c>
      <c r="FC256" s="2">
        <v>2918300</v>
      </c>
      <c r="FD256" s="2">
        <v>2164200</v>
      </c>
      <c r="FE256" s="2">
        <v>2978200</v>
      </c>
      <c r="FF256" s="2">
        <v>1089500</v>
      </c>
      <c r="FG256" s="2">
        <v>1355100</v>
      </c>
      <c r="FH256" s="2">
        <v>2597500</v>
      </c>
      <c r="FI256" s="2">
        <v>1062500</v>
      </c>
      <c r="FJ256" s="2">
        <v>914700</v>
      </c>
      <c r="FK256" s="2">
        <v>1171800</v>
      </c>
      <c r="FL256" s="2">
        <v>932000</v>
      </c>
      <c r="FM256" s="2">
        <v>1010900</v>
      </c>
      <c r="FN256" s="2">
        <v>1368500</v>
      </c>
      <c r="FO256" s="2">
        <v>1785200</v>
      </c>
      <c r="FP256" s="2">
        <v>2825500</v>
      </c>
      <c r="FQ256" s="2">
        <v>1566700</v>
      </c>
      <c r="FR256" s="2">
        <v>1384500</v>
      </c>
      <c r="FS256" s="2">
        <v>2018500</v>
      </c>
      <c r="FT256" s="2">
        <v>2550900</v>
      </c>
      <c r="FU256" s="2">
        <v>2808600</v>
      </c>
      <c r="FV256" s="2">
        <v>2621100</v>
      </c>
      <c r="FW256" s="2">
        <v>2595000</v>
      </c>
      <c r="FX256" s="2">
        <v>3882900</v>
      </c>
      <c r="FY256" s="2">
        <v>3324900</v>
      </c>
      <c r="FZ256" s="2">
        <v>2584300</v>
      </c>
      <c r="GA256" s="2">
        <v>2678500</v>
      </c>
      <c r="GB256" s="2">
        <v>3686500</v>
      </c>
      <c r="GC256" s="2">
        <v>3098100</v>
      </c>
      <c r="GD256" s="2">
        <v>2834500</v>
      </c>
      <c r="GE256" s="2">
        <v>2309000</v>
      </c>
      <c r="GF256" s="2">
        <v>3141400</v>
      </c>
      <c r="GG256" s="2">
        <v>3116200</v>
      </c>
      <c r="GH256" s="2">
        <v>2013400</v>
      </c>
      <c r="GI256" s="2">
        <v>3122100</v>
      </c>
      <c r="GJ256" s="2">
        <v>4259700</v>
      </c>
      <c r="GK256" s="2">
        <v>8481500</v>
      </c>
      <c r="GL256" s="2">
        <v>10461400</v>
      </c>
      <c r="GM256" s="2">
        <v>12883700</v>
      </c>
      <c r="GN256" s="2">
        <v>10501800</v>
      </c>
      <c r="GO256" s="2">
        <v>3213300</v>
      </c>
      <c r="GP256" s="2">
        <v>2036800</v>
      </c>
      <c r="GQ256" s="2">
        <v>1913700</v>
      </c>
      <c r="GR256" s="2">
        <v>3409600</v>
      </c>
      <c r="GS256" s="2">
        <v>1717700</v>
      </c>
      <c r="GT256" s="2">
        <v>1579100</v>
      </c>
      <c r="GU256" s="2">
        <v>2111400</v>
      </c>
      <c r="GV256" s="2">
        <v>2156200</v>
      </c>
      <c r="GW256" s="2">
        <v>1962500</v>
      </c>
      <c r="GX256" s="2">
        <v>3656700</v>
      </c>
      <c r="GY256" s="2">
        <v>3345200</v>
      </c>
      <c r="GZ256" s="2">
        <v>5396000</v>
      </c>
      <c r="HA256" s="2">
        <v>1443500</v>
      </c>
      <c r="HB256" s="2">
        <v>1366700</v>
      </c>
      <c r="HC256" s="2">
        <v>1499100</v>
      </c>
      <c r="HD256" s="2">
        <v>1903100</v>
      </c>
      <c r="HE256" s="2">
        <v>1545200</v>
      </c>
      <c r="HF256" s="2">
        <v>3763100</v>
      </c>
      <c r="HG256" s="2">
        <v>2045700</v>
      </c>
      <c r="HH256" s="2">
        <v>4412000</v>
      </c>
      <c r="HI256" s="2">
        <v>1469800</v>
      </c>
      <c r="HJ256" s="2">
        <v>2081600</v>
      </c>
      <c r="HK256" s="2">
        <v>3301900</v>
      </c>
      <c r="HL256" s="2">
        <v>1278500</v>
      </c>
      <c r="HM256" s="2">
        <v>2191300</v>
      </c>
      <c r="HN256" s="2">
        <v>1423700</v>
      </c>
      <c r="HO256" s="2">
        <v>1744300</v>
      </c>
      <c r="HP256" s="2">
        <v>1536700</v>
      </c>
      <c r="HQ256" s="2">
        <v>2498800</v>
      </c>
      <c r="HR256" s="2">
        <v>2253100</v>
      </c>
      <c r="HS256" s="2">
        <v>1998800</v>
      </c>
      <c r="HT256" s="2">
        <v>1830400</v>
      </c>
      <c r="HU256" s="2">
        <v>2244200</v>
      </c>
      <c r="HV256" s="2">
        <v>2582500</v>
      </c>
      <c r="HW256" s="2">
        <v>2423500</v>
      </c>
      <c r="HX256" s="2">
        <v>4541600</v>
      </c>
      <c r="HY256" s="2">
        <v>2358300</v>
      </c>
      <c r="HZ256" s="2">
        <v>2933700</v>
      </c>
      <c r="IA256" s="2">
        <v>3870000</v>
      </c>
      <c r="IB256" s="2">
        <v>7495900</v>
      </c>
      <c r="IC256" s="2">
        <v>3535800</v>
      </c>
      <c r="ID256" s="2">
        <v>2063600</v>
      </c>
      <c r="IE256" s="2">
        <v>3545900</v>
      </c>
      <c r="IF256" s="2">
        <v>4411600</v>
      </c>
      <c r="IG256" s="2">
        <v>3441600</v>
      </c>
      <c r="IH256" s="2">
        <v>2942300</v>
      </c>
      <c r="II256" s="2">
        <v>1818100</v>
      </c>
      <c r="IJ256" s="2">
        <v>3014500</v>
      </c>
      <c r="IK256" s="2">
        <v>4625300</v>
      </c>
      <c r="IL256" s="2">
        <v>9907900</v>
      </c>
      <c r="IM256" s="2">
        <v>6210800</v>
      </c>
      <c r="IN256" s="2">
        <v>5723900</v>
      </c>
      <c r="IO256" s="2">
        <v>1748000</v>
      </c>
      <c r="IP256" s="2">
        <v>2115600</v>
      </c>
      <c r="IQ256" s="2">
        <v>1437300</v>
      </c>
      <c r="IR256" s="2">
        <v>3051400</v>
      </c>
      <c r="IS256" s="2">
        <v>2017300</v>
      </c>
      <c r="IT256" s="2">
        <v>3712600</v>
      </c>
    </row>
    <row r="257" spans="1:254">
      <c r="A257" s="391" t="s">
        <v>470</v>
      </c>
      <c r="B257" s="1" t="inlineStr">
        <is>
          <t>イノテック</t>
        </is>
      </c>
      <c r="C257" s="1">
        <v>87700</v>
      </c>
      <c r="D257" s="79">
        <v>-80100</v>
      </c>
      <c r="E257" s="2">
        <v>167800</v>
      </c>
      <c r="F257" s="2">
        <v>188100</v>
      </c>
      <c r="G257" s="2">
        <v>174300</v>
      </c>
      <c r="H257" s="2">
        <v>160800</v>
      </c>
      <c r="I257" s="2">
        <v>209200</v>
      </c>
      <c r="J257" s="2">
        <v>187300</v>
      </c>
      <c r="K257" s="2">
        <v>230600</v>
      </c>
      <c r="L257" s="2">
        <v>135100</v>
      </c>
      <c r="M257" s="2">
        <v>130600</v>
      </c>
      <c r="N257" s="2">
        <v>87700</v>
      </c>
      <c r="O257" s="2">
        <v>72800</v>
      </c>
      <c r="P257" s="2">
        <v>98100</v>
      </c>
      <c r="Q257" s="2">
        <v>154700</v>
      </c>
      <c r="R257" s="2">
        <v>221500</v>
      </c>
      <c r="S257" s="2">
        <v>96000</v>
      </c>
      <c r="T257" s="2">
        <v>78700</v>
      </c>
      <c r="U257" s="2">
        <v>115100</v>
      </c>
      <c r="V257" s="2">
        <v>95400</v>
      </c>
      <c r="W257" s="2">
        <v>92700</v>
      </c>
      <c r="X257" s="2">
        <v>111900</v>
      </c>
      <c r="Y257" s="2">
        <v>166900</v>
      </c>
      <c r="Z257" s="2">
        <v>139500</v>
      </c>
      <c r="AA257" s="2">
        <v>83000</v>
      </c>
      <c r="AB257" s="2">
        <v>148400</v>
      </c>
      <c r="AC257" s="2">
        <v>136600</v>
      </c>
      <c r="AD257" s="2">
        <v>126700</v>
      </c>
      <c r="AE257" s="2">
        <v>136800</v>
      </c>
      <c r="AF257" s="2">
        <v>144600</v>
      </c>
      <c r="AG257" s="2">
        <v>131700</v>
      </c>
      <c r="AH257" s="2">
        <v>138300</v>
      </c>
      <c r="AI257" s="2">
        <v>99300</v>
      </c>
      <c r="AJ257" s="2">
        <v>179900</v>
      </c>
      <c r="AK257" s="2">
        <v>241500</v>
      </c>
      <c r="AL257" s="2">
        <v>135300</v>
      </c>
      <c r="AM257" s="2">
        <v>151200</v>
      </c>
      <c r="AN257" s="2">
        <v>176800</v>
      </c>
      <c r="AO257" s="2">
        <v>165600</v>
      </c>
      <c r="AP257" s="2">
        <v>154100</v>
      </c>
      <c r="AQ257" s="2">
        <v>165600</v>
      </c>
      <c r="AR257" s="2">
        <v>141400</v>
      </c>
      <c r="AS257" s="2">
        <v>134400</v>
      </c>
      <c r="AT257" s="2">
        <v>122600</v>
      </c>
      <c r="AU257" s="2">
        <v>205100</v>
      </c>
      <c r="AV257" s="2">
        <v>194400</v>
      </c>
      <c r="AW257" s="2">
        <v>192800</v>
      </c>
      <c r="AX257" s="2">
        <v>213800</v>
      </c>
      <c r="AY257" s="2">
        <v>202100</v>
      </c>
      <c r="AZ257" s="2">
        <v>177300</v>
      </c>
      <c r="BA257" s="2">
        <v>181100</v>
      </c>
      <c r="BB257" s="2">
        <v>222600</v>
      </c>
      <c r="BC257" s="2">
        <v>248200</v>
      </c>
      <c r="BD257" s="2">
        <v>395300</v>
      </c>
      <c r="BE257" s="2">
        <v>304900</v>
      </c>
      <c r="BF257" s="2">
        <v>289800</v>
      </c>
      <c r="BG257" s="2">
        <v>370600</v>
      </c>
      <c r="BH257" s="2">
        <v>513400</v>
      </c>
      <c r="BI257" s="2">
        <v>678700</v>
      </c>
      <c r="BJ257" s="2">
        <v>575900</v>
      </c>
      <c r="BK257" s="2">
        <v>809200</v>
      </c>
      <c r="BL257" s="2">
        <v>292500</v>
      </c>
      <c r="BM257" s="2">
        <v>179300</v>
      </c>
      <c r="BN257" s="2">
        <v>310600</v>
      </c>
      <c r="BO257" s="2">
        <v>365800</v>
      </c>
      <c r="BP257" s="2">
        <v>226700</v>
      </c>
      <c r="BQ257" s="2">
        <v>578800</v>
      </c>
      <c r="BR257" s="2">
        <v>130600</v>
      </c>
      <c r="BS257" s="2">
        <v>122100</v>
      </c>
      <c r="BT257" s="2">
        <v>105200</v>
      </c>
      <c r="BU257" s="2">
        <v>148200</v>
      </c>
      <c r="BV257" s="2">
        <v>103600</v>
      </c>
      <c r="BW257" s="2">
        <v>86400</v>
      </c>
      <c r="BX257" s="2">
        <v>113300</v>
      </c>
      <c r="BY257" s="2">
        <v>86300</v>
      </c>
      <c r="BZ257" s="2">
        <v>94600</v>
      </c>
      <c r="CA257" s="2">
        <v>89700</v>
      </c>
      <c r="CB257" s="2">
        <v>176900</v>
      </c>
      <c r="CC257" s="2">
        <v>315500</v>
      </c>
      <c r="CD257" s="2">
        <v>128500</v>
      </c>
      <c r="CE257" s="2">
        <v>81900</v>
      </c>
      <c r="CF257" s="2">
        <v>110600</v>
      </c>
      <c r="CG257" s="2">
        <v>87400</v>
      </c>
      <c r="CH257" s="2">
        <v>134000</v>
      </c>
      <c r="CI257" s="2">
        <v>60700</v>
      </c>
      <c r="CJ257" s="2">
        <v>43300</v>
      </c>
      <c r="CK257" s="2">
        <v>71400</v>
      </c>
      <c r="CL257" s="2">
        <v>85300</v>
      </c>
      <c r="CM257" s="2">
        <v>96400</v>
      </c>
      <c r="CN257" s="2">
        <v>165400</v>
      </c>
      <c r="CO257" s="2">
        <v>166300</v>
      </c>
      <c r="CP257" s="2">
        <v>243400</v>
      </c>
      <c r="CQ257" s="2">
        <v>677800</v>
      </c>
      <c r="CR257" s="2">
        <v>86000</v>
      </c>
      <c r="CS257" s="2">
        <v>90700</v>
      </c>
      <c r="CT257" s="2">
        <v>197100</v>
      </c>
      <c r="CU257" s="2">
        <v>145700</v>
      </c>
      <c r="CV257" s="2">
        <v>60100</v>
      </c>
      <c r="CW257" s="2">
        <v>58700</v>
      </c>
      <c r="CX257" s="2">
        <v>95600</v>
      </c>
      <c r="CY257" s="2">
        <v>140300</v>
      </c>
      <c r="CZ257" s="2">
        <v>104300</v>
      </c>
      <c r="DA257" s="2">
        <v>84600</v>
      </c>
      <c r="DB257" s="2">
        <v>105000</v>
      </c>
      <c r="DC257" s="2">
        <v>267400</v>
      </c>
      <c r="DD257" s="2">
        <v>149000</v>
      </c>
      <c r="DE257" s="2">
        <v>135300</v>
      </c>
      <c r="DF257" s="2">
        <v>236500</v>
      </c>
      <c r="DG257" s="2">
        <v>150500</v>
      </c>
      <c r="DH257" s="2">
        <v>140300</v>
      </c>
      <c r="DI257" s="2">
        <v>238900</v>
      </c>
      <c r="DJ257" s="2">
        <v>178900</v>
      </c>
      <c r="DK257" s="2">
        <v>121300</v>
      </c>
      <c r="DL257" s="2">
        <v>196700</v>
      </c>
      <c r="DM257" s="2">
        <v>127900</v>
      </c>
      <c r="DN257" s="2">
        <v>141900</v>
      </c>
      <c r="DO257" s="2">
        <v>151200</v>
      </c>
      <c r="DP257" s="2">
        <v>160500</v>
      </c>
      <c r="DQ257" s="2">
        <v>236800</v>
      </c>
      <c r="DR257" s="2">
        <v>246800</v>
      </c>
      <c r="DS257" s="2">
        <v>320400</v>
      </c>
      <c r="DT257" s="2">
        <v>715600</v>
      </c>
      <c r="DU257" s="2">
        <v>207400</v>
      </c>
      <c r="DV257" s="2">
        <v>89700</v>
      </c>
      <c r="DW257" s="2">
        <v>60000</v>
      </c>
      <c r="DX257" s="2">
        <v>74900</v>
      </c>
      <c r="DY257" s="2">
        <v>88700</v>
      </c>
      <c r="DZ257" s="2">
        <v>121800</v>
      </c>
      <c r="EA257" s="2">
        <v>90600</v>
      </c>
      <c r="EB257" s="2">
        <v>94900</v>
      </c>
      <c r="EC257" s="2">
        <v>74000</v>
      </c>
      <c r="ED257" s="2">
        <v>89000</v>
      </c>
      <c r="EE257" s="2">
        <v>215800</v>
      </c>
      <c r="EF257" s="2">
        <v>141100</v>
      </c>
      <c r="EG257" s="2">
        <v>243900</v>
      </c>
      <c r="EH257" s="2">
        <v>122700</v>
      </c>
      <c r="EI257" s="2">
        <v>84900</v>
      </c>
      <c r="EJ257" s="2">
        <v>136100</v>
      </c>
      <c r="EK257" s="2">
        <v>116900</v>
      </c>
      <c r="EL257" s="2">
        <v>150800</v>
      </c>
      <c r="EM257" s="2">
        <v>149700</v>
      </c>
      <c r="EN257" s="2">
        <v>154500</v>
      </c>
      <c r="EO257" s="2">
        <v>125900</v>
      </c>
      <c r="EP257" s="2">
        <v>144100</v>
      </c>
      <c r="EQ257" s="2">
        <v>108000</v>
      </c>
      <c r="ER257" s="2">
        <v>83600</v>
      </c>
      <c r="ES257" s="2">
        <v>91400</v>
      </c>
      <c r="ET257" s="2">
        <v>98000</v>
      </c>
      <c r="EU257" s="2">
        <v>87400</v>
      </c>
      <c r="EV257" s="2">
        <v>64500</v>
      </c>
      <c r="EW257" s="2">
        <v>60400</v>
      </c>
      <c r="EX257" s="2">
        <v>93200</v>
      </c>
      <c r="EY257" s="2">
        <v>124900</v>
      </c>
      <c r="EZ257" s="2">
        <v>100100</v>
      </c>
      <c r="FA257" s="2">
        <v>111200</v>
      </c>
      <c r="FB257" s="2">
        <v>81200</v>
      </c>
      <c r="FC257" s="2">
        <v>94400</v>
      </c>
      <c r="FD257" s="2">
        <v>104300</v>
      </c>
      <c r="FE257" s="2">
        <v>141100</v>
      </c>
      <c r="FF257" s="2">
        <v>73000</v>
      </c>
      <c r="FG257" s="2">
        <v>99400</v>
      </c>
      <c r="FH257" s="2">
        <v>112800</v>
      </c>
      <c r="FI257" s="2">
        <v>122400</v>
      </c>
      <c r="FJ257" s="2">
        <v>193000</v>
      </c>
      <c r="FK257" s="2">
        <v>231300</v>
      </c>
      <c r="FL257" s="2">
        <v>75400</v>
      </c>
      <c r="FM257" s="2">
        <v>118000</v>
      </c>
      <c r="FN257" s="2">
        <v>99400</v>
      </c>
      <c r="FO257" s="2">
        <v>209400</v>
      </c>
      <c r="FP257" s="2">
        <v>107000</v>
      </c>
      <c r="FQ257" s="2">
        <v>83400</v>
      </c>
      <c r="FR257" s="2">
        <v>141900</v>
      </c>
      <c r="FS257" s="2">
        <v>162000</v>
      </c>
      <c r="FT257" s="2">
        <v>194200</v>
      </c>
      <c r="FU257" s="2">
        <v>267600</v>
      </c>
      <c r="FV257" s="2">
        <v>150500</v>
      </c>
      <c r="FW257" s="2">
        <v>115200</v>
      </c>
      <c r="FX257" s="2">
        <v>152000</v>
      </c>
      <c r="FY257" s="2">
        <v>152200</v>
      </c>
      <c r="FZ257" s="2">
        <v>239100</v>
      </c>
      <c r="GA257" s="2">
        <v>385100</v>
      </c>
      <c r="GB257" s="2">
        <v>574100</v>
      </c>
      <c r="GC257" s="2">
        <v>136800</v>
      </c>
      <c r="GD257" s="2">
        <v>74500</v>
      </c>
      <c r="GE257" s="2">
        <v>70200</v>
      </c>
      <c r="GF257" s="2">
        <v>264900</v>
      </c>
      <c r="GG257" s="2">
        <v>231500</v>
      </c>
      <c r="GH257" s="2">
        <v>153000</v>
      </c>
      <c r="GI257" s="2">
        <v>237900</v>
      </c>
      <c r="GJ257" s="2">
        <v>108700</v>
      </c>
      <c r="GK257" s="2">
        <v>153300</v>
      </c>
      <c r="GL257" s="2">
        <v>203200</v>
      </c>
      <c r="GM257" s="2">
        <v>377500</v>
      </c>
      <c r="GN257" s="2">
        <v>70500</v>
      </c>
      <c r="GO257" s="2">
        <v>121800</v>
      </c>
      <c r="GP257" s="2">
        <v>85900</v>
      </c>
      <c r="GQ257" s="2">
        <v>84100</v>
      </c>
      <c r="GR257" s="2">
        <v>63200</v>
      </c>
      <c r="GS257" s="2">
        <v>74200</v>
      </c>
      <c r="GT257" s="2">
        <v>85500</v>
      </c>
      <c r="GU257" s="2">
        <v>172100</v>
      </c>
      <c r="GV257" s="2">
        <v>157800</v>
      </c>
      <c r="GW257" s="2">
        <v>214100</v>
      </c>
      <c r="GX257" s="2">
        <v>63400</v>
      </c>
      <c r="GY257" s="2">
        <v>108400</v>
      </c>
      <c r="GZ257" s="2">
        <v>111000</v>
      </c>
      <c r="HA257" s="2">
        <v>100500</v>
      </c>
      <c r="HB257" s="2">
        <v>102900</v>
      </c>
      <c r="HC257" s="2">
        <v>103600</v>
      </c>
      <c r="HD257" s="2">
        <v>95800</v>
      </c>
      <c r="HE257" s="2">
        <v>83100</v>
      </c>
      <c r="HF257" s="2">
        <v>78100</v>
      </c>
      <c r="HG257" s="2">
        <v>66600</v>
      </c>
      <c r="HH257" s="2">
        <v>93800</v>
      </c>
      <c r="HI257" s="2">
        <v>124900</v>
      </c>
      <c r="HJ257" s="2">
        <v>277800</v>
      </c>
      <c r="HK257" s="2">
        <v>509400</v>
      </c>
      <c r="HL257" s="2">
        <v>64800</v>
      </c>
      <c r="HM257" s="2">
        <v>66500</v>
      </c>
      <c r="HN257" s="2">
        <v>80900</v>
      </c>
      <c r="HO257" s="2">
        <v>157800</v>
      </c>
      <c r="HP257" s="2">
        <v>95800</v>
      </c>
      <c r="HQ257" s="2">
        <v>53900</v>
      </c>
      <c r="HR257" s="2">
        <v>61200</v>
      </c>
      <c r="HS257" s="2">
        <v>39200</v>
      </c>
      <c r="HT257" s="2">
        <v>33400</v>
      </c>
      <c r="HU257" s="2">
        <v>38000</v>
      </c>
      <c r="HV257" s="2">
        <v>52900</v>
      </c>
      <c r="HW257" s="2">
        <v>31200</v>
      </c>
      <c r="HX257" s="2">
        <v>30300</v>
      </c>
      <c r="HY257" s="2">
        <v>32100</v>
      </c>
      <c r="HZ257" s="2">
        <v>32100</v>
      </c>
      <c r="IA257" s="2">
        <v>41200</v>
      </c>
      <c r="IB257" s="2">
        <v>53600</v>
      </c>
      <c r="IC257" s="2">
        <v>48400</v>
      </c>
      <c r="ID257" s="2">
        <v>32200</v>
      </c>
      <c r="IE257" s="2">
        <v>56000</v>
      </c>
      <c r="IF257" s="2">
        <v>69800</v>
      </c>
      <c r="IG257" s="2">
        <v>52800</v>
      </c>
      <c r="IH257" s="2">
        <v>45900</v>
      </c>
      <c r="II257" s="2">
        <v>48400</v>
      </c>
      <c r="IJ257" s="2">
        <v>79100</v>
      </c>
      <c r="IK257" s="2">
        <v>160300</v>
      </c>
      <c r="IL257" s="2">
        <v>55900</v>
      </c>
      <c r="IM257" s="2">
        <v>29400</v>
      </c>
      <c r="IN257" s="2">
        <v>50500</v>
      </c>
      <c r="IO257" s="2">
        <v>33300</v>
      </c>
      <c r="IP257" s="2">
        <v>28700</v>
      </c>
      <c r="IQ257" s="2">
        <v>30500</v>
      </c>
      <c r="IR257" s="2">
        <v>37600</v>
      </c>
      <c r="IS257" s="2">
        <v>29700</v>
      </c>
      <c r="IT257" s="2">
        <v>27700</v>
      </c>
    </row>
    <row r="258" spans="1:254">
      <c r="A258" s="391" t="s">
        <v>471</v>
      </c>
      <c r="B258" s="1" t="inlineStr">
        <is>
          <t>カバー</t>
        </is>
      </c>
      <c r="C258" s="1">
        <v>812600</v>
      </c>
      <c r="D258" s="79">
        <v>-174900</v>
      </c>
      <c r="E258" s="2">
        <v>987500</v>
      </c>
      <c r="F258" s="2">
        <v>1313000</v>
      </c>
      <c r="G258" s="2">
        <v>1050600</v>
      </c>
      <c r="H258" s="2">
        <v>1789000</v>
      </c>
      <c r="I258" s="2">
        <v>1829100</v>
      </c>
      <c r="J258" s="2">
        <v>1923600</v>
      </c>
      <c r="K258" s="2">
        <v>4186500</v>
      </c>
      <c r="L258" s="2">
        <v>5686400</v>
      </c>
      <c r="M258" s="2">
        <v>6710300</v>
      </c>
      <c r="N258" s="2">
        <v>4733900</v>
      </c>
      <c r="O258" s="2">
        <v>7130600</v>
      </c>
      <c r="P258" s="2">
        <v>2059500</v>
      </c>
      <c r="Q258" s="2">
        <v>2019600</v>
      </c>
      <c r="R258" s="2">
        <v>1180600</v>
      </c>
      <c r="S258" s="2">
        <v>1091600</v>
      </c>
      <c r="T258" s="2">
        <v>888800</v>
      </c>
      <c r="U258" s="2">
        <v>1105000</v>
      </c>
      <c r="V258" s="2">
        <v>1044300</v>
      </c>
      <c r="W258" s="2">
        <v>913300</v>
      </c>
      <c r="X258" s="2">
        <v>1762900</v>
      </c>
      <c r="Y258" s="2">
        <v>1793500</v>
      </c>
      <c r="Z258" s="2">
        <v>1556000</v>
      </c>
      <c r="AA258" s="2">
        <v>2174600</v>
      </c>
      <c r="AB258" s="2">
        <v>2033800</v>
      </c>
      <c r="AC258" s="2">
        <v>1463500</v>
      </c>
      <c r="AD258" s="2">
        <v>880400</v>
      </c>
      <c r="AE258" s="2">
        <v>1483900</v>
      </c>
      <c r="AF258" s="2">
        <v>2234400</v>
      </c>
      <c r="AG258" s="2">
        <v>1474200</v>
      </c>
      <c r="AH258" s="2">
        <v>750300</v>
      </c>
      <c r="AI258" s="2">
        <v>1467100</v>
      </c>
      <c r="AJ258" s="2">
        <v>1492300</v>
      </c>
      <c r="AK258" s="2">
        <v>1447200</v>
      </c>
      <c r="AL258" s="2">
        <v>2579100</v>
      </c>
      <c r="AM258" s="2">
        <v>553200</v>
      </c>
      <c r="AN258" s="2">
        <v>639100</v>
      </c>
      <c r="AO258" s="2">
        <v>846500</v>
      </c>
      <c r="AP258" s="2">
        <v>841800</v>
      </c>
      <c r="AQ258" s="2">
        <v>1937900</v>
      </c>
      <c r="AR258" s="2">
        <v>1688700</v>
      </c>
      <c r="AS258" s="2">
        <v>1560300</v>
      </c>
      <c r="AT258" s="2">
        <v>861900</v>
      </c>
      <c r="AU258" s="2">
        <v>913500</v>
      </c>
      <c r="AV258" s="2">
        <v>1461700</v>
      </c>
      <c r="AW258" s="2">
        <v>842800</v>
      </c>
      <c r="AX258" s="2">
        <v>1012000</v>
      </c>
      <c r="AY258" s="2">
        <v>1599500</v>
      </c>
      <c r="AZ258" s="2">
        <v>1245600</v>
      </c>
      <c r="BA258" s="2">
        <v>1198400</v>
      </c>
      <c r="BB258" s="2">
        <v>1500000</v>
      </c>
      <c r="BC258" s="2">
        <v>1658700</v>
      </c>
      <c r="BD258" s="2">
        <v>1600300</v>
      </c>
      <c r="BE258" s="2">
        <v>1873000</v>
      </c>
      <c r="BF258" s="2">
        <v>2190200</v>
      </c>
      <c r="BG258" s="2">
        <v>2305900</v>
      </c>
      <c r="BH258" s="2">
        <v>1624400</v>
      </c>
      <c r="BI258" s="2">
        <v>2444700</v>
      </c>
      <c r="BJ258" s="2">
        <v>2661900</v>
      </c>
      <c r="BK258" s="2">
        <v>6319700</v>
      </c>
      <c r="BL258" s="2">
        <v>1537700</v>
      </c>
      <c r="BM258" s="2">
        <v>1169500</v>
      </c>
      <c r="BN258" s="2">
        <v>764900</v>
      </c>
      <c r="BO258" s="2">
        <v>852700</v>
      </c>
      <c r="BP258" s="2">
        <v>759400</v>
      </c>
      <c r="BQ258" s="2">
        <v>1156100</v>
      </c>
      <c r="BR258" s="2">
        <v>712100</v>
      </c>
      <c r="BS258" s="2">
        <v>520000</v>
      </c>
      <c r="BT258" s="2">
        <v>658500</v>
      </c>
      <c r="BU258" s="2">
        <v>666200</v>
      </c>
      <c r="BV258" s="2">
        <v>676100</v>
      </c>
      <c r="BW258" s="2">
        <v>620100</v>
      </c>
      <c r="BX258" s="2">
        <v>531200</v>
      </c>
      <c r="BY258" s="2">
        <v>373500</v>
      </c>
      <c r="BZ258" s="2">
        <v>609600</v>
      </c>
      <c r="CA258" s="2">
        <v>709000</v>
      </c>
      <c r="CB258" s="2">
        <v>872000</v>
      </c>
      <c r="CC258" s="2">
        <v>463700</v>
      </c>
      <c r="CD258" s="2">
        <v>596000</v>
      </c>
      <c r="CE258" s="2">
        <v>631600</v>
      </c>
      <c r="CF258" s="2">
        <v>1585100</v>
      </c>
      <c r="CG258" s="2">
        <v>1465900</v>
      </c>
      <c r="CH258" s="2">
        <v>1853000</v>
      </c>
      <c r="CI258" s="2">
        <v>944800</v>
      </c>
      <c r="CJ258" s="2">
        <v>722200</v>
      </c>
      <c r="CK258" s="2">
        <v>998400</v>
      </c>
      <c r="CL258" s="2">
        <v>1415300</v>
      </c>
      <c r="CM258" s="2">
        <v>1152500</v>
      </c>
      <c r="CN258" s="2">
        <v>1423700</v>
      </c>
      <c r="CO258" s="2">
        <v>1420400</v>
      </c>
      <c r="CP258" s="2">
        <v>1325300</v>
      </c>
      <c r="CQ258" s="2">
        <v>1301800</v>
      </c>
      <c r="CR258" s="2">
        <v>1243200</v>
      </c>
      <c r="CS258" s="2">
        <v>1879900</v>
      </c>
      <c r="CT258" s="2">
        <v>5087700</v>
      </c>
      <c r="CU258" s="2">
        <v>1402700</v>
      </c>
      <c r="CV258" s="2">
        <v>899600</v>
      </c>
      <c r="CW258" s="2">
        <v>1306800</v>
      </c>
      <c r="CX258" s="2">
        <v>832000</v>
      </c>
      <c r="CY258" s="2">
        <v>979800</v>
      </c>
      <c r="CZ258" s="2">
        <v>1737000</v>
      </c>
      <c r="DA258" s="2">
        <v>1347500</v>
      </c>
      <c r="DB258" s="2">
        <v>1155800</v>
      </c>
      <c r="DC258" s="2">
        <v>2591400</v>
      </c>
      <c r="DD258" s="2">
        <v>3833800</v>
      </c>
      <c r="DE258" s="2">
        <v>1787000</v>
      </c>
      <c r="DF258" s="2">
        <v>2750200</v>
      </c>
      <c r="DG258" s="2">
        <v>1319100</v>
      </c>
      <c r="DH258" s="2">
        <v>2652800</v>
      </c>
      <c r="DI258" s="2">
        <v>1762200</v>
      </c>
      <c r="DJ258" s="2">
        <v>1633100</v>
      </c>
      <c r="DK258" s="2">
        <v>1725800</v>
      </c>
      <c r="DL258" s="2">
        <v>1628900</v>
      </c>
      <c r="DM258" s="2">
        <v>1117000</v>
      </c>
      <c r="DN258" s="2">
        <v>760700</v>
      </c>
      <c r="DO258" s="2">
        <v>1284000</v>
      </c>
      <c r="DP258" s="2">
        <v>1338800</v>
      </c>
      <c r="DQ258" s="2">
        <v>3252500</v>
      </c>
      <c r="DR258" s="2">
        <v>2643800</v>
      </c>
      <c r="DS258" s="2">
        <v>1409100</v>
      </c>
      <c r="DT258" s="2">
        <v>859100</v>
      </c>
      <c r="DU258" s="2">
        <v>630900</v>
      </c>
      <c r="DV258" s="2">
        <v>860800</v>
      </c>
      <c r="DW258" s="2">
        <v>1058900</v>
      </c>
      <c r="DX258" s="2">
        <v>1221700</v>
      </c>
      <c r="DY258" s="2">
        <v>748700</v>
      </c>
      <c r="DZ258" s="2">
        <v>699900</v>
      </c>
      <c r="EA258" s="2">
        <v>607100</v>
      </c>
      <c r="EB258" s="2">
        <v>751300</v>
      </c>
      <c r="EC258" s="2">
        <v>721600</v>
      </c>
      <c r="ED258" s="2">
        <v>717900</v>
      </c>
      <c r="EE258" s="2">
        <v>869900</v>
      </c>
      <c r="EF258" s="2">
        <v>664700</v>
      </c>
      <c r="EG258" s="2">
        <v>575400</v>
      </c>
      <c r="EH258" s="2">
        <v>910100</v>
      </c>
      <c r="EI258" s="2">
        <v>1561100</v>
      </c>
      <c r="EJ258" s="2">
        <v>1043200</v>
      </c>
      <c r="EK258" s="2">
        <v>1610800</v>
      </c>
      <c r="EL258" s="2">
        <v>1136800</v>
      </c>
      <c r="EM258" s="2">
        <v>1290300</v>
      </c>
      <c r="EN258" s="2">
        <v>2824800</v>
      </c>
      <c r="EO258" s="2">
        <v>6739700</v>
      </c>
      <c r="EP258" s="2">
        <v>2066400</v>
      </c>
      <c r="EQ258" s="2">
        <v>1066500</v>
      </c>
      <c r="ER258" s="2">
        <v>1579100</v>
      </c>
      <c r="ES258" s="2">
        <v>3749700</v>
      </c>
      <c r="ET258" s="2">
        <v>817800</v>
      </c>
      <c r="EU258" s="2">
        <v>1591100</v>
      </c>
      <c r="EV258" s="2">
        <v>2371000</v>
      </c>
      <c r="EW258" s="2">
        <v>1266000</v>
      </c>
      <c r="EX258" s="2">
        <v>873200</v>
      </c>
      <c r="EY258" s="2">
        <v>1891700</v>
      </c>
      <c r="EZ258" s="2">
        <v>1350500</v>
      </c>
      <c r="FA258" s="2">
        <v>745800</v>
      </c>
      <c r="FB258" s="2">
        <v>868900</v>
      </c>
      <c r="FC258" s="2">
        <v>877900</v>
      </c>
      <c r="FD258" s="2">
        <v>1140200</v>
      </c>
      <c r="FE258" s="2">
        <v>1013800</v>
      </c>
      <c r="FF258" s="2">
        <v>976400</v>
      </c>
      <c r="FG258" s="2">
        <v>2280300</v>
      </c>
      <c r="FH258" s="2">
        <v>1281900</v>
      </c>
      <c r="FI258" s="2">
        <v>1117600</v>
      </c>
      <c r="FJ258" s="2">
        <v>668900</v>
      </c>
      <c r="FK258" s="2">
        <v>701100</v>
      </c>
      <c r="FL258" s="2">
        <v>1247800</v>
      </c>
      <c r="FM258" s="2">
        <v>2820000</v>
      </c>
      <c r="FN258" s="2">
        <v>1168400</v>
      </c>
      <c r="FO258" s="2">
        <v>625500</v>
      </c>
      <c r="FP258" s="2">
        <v>1023500</v>
      </c>
      <c r="FQ258" s="2">
        <v>912900</v>
      </c>
      <c r="FR258" s="2">
        <v>982200</v>
      </c>
      <c r="FS258" s="2">
        <v>940800</v>
      </c>
      <c r="FT258" s="2">
        <v>1420400</v>
      </c>
      <c r="FU258" s="2">
        <v>1780100</v>
      </c>
      <c r="FV258" s="2">
        <v>1535000</v>
      </c>
      <c r="FW258" s="2">
        <v>2244200</v>
      </c>
      <c r="FX258" s="2">
        <v>1642800</v>
      </c>
      <c r="FY258" s="2">
        <v>2933800</v>
      </c>
      <c r="FZ258" s="2">
        <v>2990500</v>
      </c>
      <c r="GA258" s="2">
        <v>6281700</v>
      </c>
      <c r="GB258" s="2">
        <v>1707800</v>
      </c>
      <c r="GC258" s="2">
        <v>2021700</v>
      </c>
      <c r="GD258" s="2">
        <v>822100</v>
      </c>
      <c r="GE258" s="2">
        <v>766800</v>
      </c>
      <c r="GF258" s="2">
        <v>885300</v>
      </c>
      <c r="GG258" s="2">
        <v>741000</v>
      </c>
      <c r="GH258" s="2">
        <v>684500</v>
      </c>
      <c r="GI258" s="2">
        <v>984900</v>
      </c>
      <c r="GJ258" s="2">
        <v>888900</v>
      </c>
      <c r="GK258" s="2">
        <v>873600</v>
      </c>
      <c r="GL258" s="2">
        <v>802100</v>
      </c>
      <c r="GM258" s="2">
        <v>1043100</v>
      </c>
      <c r="GN258" s="2">
        <v>1333300</v>
      </c>
      <c r="GO258" s="2">
        <v>1184100</v>
      </c>
      <c r="GP258" s="2">
        <v>778500</v>
      </c>
      <c r="GQ258" s="2">
        <v>817800</v>
      </c>
      <c r="GR258" s="2">
        <v>795000</v>
      </c>
      <c r="GS258" s="2">
        <v>1170000</v>
      </c>
      <c r="GT258" s="2">
        <v>1311700</v>
      </c>
      <c r="GU258" s="2">
        <v>1272500</v>
      </c>
      <c r="GV258" s="2">
        <v>1502900</v>
      </c>
      <c r="GW258" s="2">
        <v>3002400</v>
      </c>
      <c r="GX258" s="2">
        <v>2066700</v>
      </c>
      <c r="GY258" s="2">
        <v>1195900</v>
      </c>
      <c r="GZ258" s="2">
        <v>1749500</v>
      </c>
      <c r="HA258" s="2">
        <v>1562900</v>
      </c>
      <c r="HB258" s="2">
        <v>2102300</v>
      </c>
      <c r="HC258" s="2">
        <v>1513900</v>
      </c>
      <c r="HD258" s="2">
        <v>1905500</v>
      </c>
      <c r="HE258" s="2">
        <v>1035000</v>
      </c>
      <c r="HF258" s="2">
        <v>1431400</v>
      </c>
      <c r="HG258" s="2">
        <v>1563800</v>
      </c>
      <c r="HH258" s="2">
        <v>2383500</v>
      </c>
      <c r="HI258" s="2">
        <v>1358400</v>
      </c>
      <c r="HJ258" s="2">
        <v>1456400</v>
      </c>
      <c r="HK258" s="2">
        <v>1377800</v>
      </c>
      <c r="HL258" s="2">
        <v>1605900</v>
      </c>
      <c r="HM258" s="2">
        <v>2412600</v>
      </c>
      <c r="HN258" s="2">
        <v>2743600</v>
      </c>
      <c r="HO258" s="2">
        <v>4079800</v>
      </c>
      <c r="HP258" s="2">
        <v>1730800</v>
      </c>
      <c r="HQ258" s="2">
        <v>1523700</v>
      </c>
      <c r="HR258" s="2">
        <v>1152000</v>
      </c>
      <c r="HS258" s="2">
        <v>1116700</v>
      </c>
      <c r="HT258" s="2">
        <v>1871800</v>
      </c>
      <c r="HU258" s="2">
        <v>2627100</v>
      </c>
      <c r="HV258" s="2">
        <v>5737600</v>
      </c>
      <c r="HW258" s="2">
        <v>1015300</v>
      </c>
      <c r="HX258" s="2">
        <v>1308400</v>
      </c>
      <c r="HY258" s="2">
        <v>1668400</v>
      </c>
      <c r="HZ258" s="2">
        <v>1443100</v>
      </c>
      <c r="IA258" s="2">
        <v>1303200</v>
      </c>
      <c r="IB258" s="2">
        <v>1777700</v>
      </c>
      <c r="IC258" s="2">
        <v>1297800</v>
      </c>
      <c r="ID258" s="2">
        <v>1046500</v>
      </c>
      <c r="IE258" s="2">
        <v>1616600</v>
      </c>
      <c r="IF258" s="2">
        <v>2171200</v>
      </c>
      <c r="IG258" s="2">
        <v>1949100</v>
      </c>
      <c r="IH258" s="2">
        <v>2117900</v>
      </c>
      <c r="II258" s="2">
        <v>3170900</v>
      </c>
      <c r="IJ258" s="2">
        <v>5995800</v>
      </c>
      <c r="IK258" s="2">
        <v>2482200</v>
      </c>
      <c r="IL258" s="2">
        <v>1121800</v>
      </c>
      <c r="IM258" s="2">
        <v>832900</v>
      </c>
      <c r="IN258" s="2">
        <v>691000</v>
      </c>
      <c r="IO258" s="2">
        <v>796800</v>
      </c>
      <c r="IP258" s="2">
        <v>998700</v>
      </c>
      <c r="IQ258" s="2">
        <v>637800</v>
      </c>
      <c r="IR258" s="2">
        <v>774000</v>
      </c>
      <c r="IS258" s="2">
        <v>569300</v>
      </c>
      <c r="IT258" s="2">
        <v>1072200</v>
      </c>
    </row>
    <row r="259" spans="1:254">
      <c r="A259" s="391" t="s">
        <v>472</v>
      </c>
      <c r="B259" s="1" t="inlineStr">
        <is>
          <t>商船三井</t>
        </is>
      </c>
      <c r="C259" s="1">
        <v>1433100</v>
      </c>
      <c r="D259" s="79">
        <v>-1323200</v>
      </c>
      <c r="E259" s="2">
        <v>2756300</v>
      </c>
      <c r="F259" s="2">
        <v>3218900</v>
      </c>
      <c r="G259" s="2">
        <v>5016900</v>
      </c>
      <c r="H259" s="2">
        <v>2976000</v>
      </c>
      <c r="I259" s="2">
        <v>2683900</v>
      </c>
      <c r="J259" s="2">
        <v>1951100</v>
      </c>
      <c r="K259" s="2">
        <v>2913000</v>
      </c>
      <c r="L259" s="2">
        <v>1910600</v>
      </c>
      <c r="M259" s="2">
        <v>3032100</v>
      </c>
      <c r="N259" s="2">
        <v>1943800</v>
      </c>
      <c r="O259" s="2">
        <v>1618700</v>
      </c>
      <c r="P259" s="2">
        <v>2304900</v>
      </c>
      <c r="Q259" s="2">
        <v>1967600</v>
      </c>
      <c r="R259" s="2">
        <v>2570000</v>
      </c>
      <c r="S259" s="2">
        <v>2042800</v>
      </c>
      <c r="T259" s="2">
        <v>2238300</v>
      </c>
      <c r="U259" s="2">
        <v>2358400</v>
      </c>
      <c r="V259" s="2">
        <v>1602500</v>
      </c>
      <c r="W259" s="2">
        <v>2650600</v>
      </c>
      <c r="X259" s="2">
        <v>2080700</v>
      </c>
      <c r="Y259" s="2">
        <v>2819900</v>
      </c>
      <c r="Z259" s="2">
        <v>3707700</v>
      </c>
      <c r="AA259" s="2">
        <v>2442600</v>
      </c>
      <c r="AB259" s="2">
        <v>2025300</v>
      </c>
      <c r="AC259" s="2">
        <v>2629600</v>
      </c>
      <c r="AD259" s="2">
        <v>3466500</v>
      </c>
      <c r="AE259" s="2">
        <v>2545800</v>
      </c>
      <c r="AF259" s="2">
        <v>2820200</v>
      </c>
      <c r="AG259" s="2">
        <v>2617600</v>
      </c>
      <c r="AH259" s="2">
        <v>3199300</v>
      </c>
      <c r="AI259" s="2">
        <v>2223000</v>
      </c>
      <c r="AJ259" s="2">
        <v>3014900</v>
      </c>
      <c r="AK259" s="2">
        <v>2490100</v>
      </c>
      <c r="AL259" s="2">
        <v>4248600</v>
      </c>
      <c r="AM259" s="2">
        <v>3703400</v>
      </c>
      <c r="AN259" s="2">
        <v>3724500</v>
      </c>
      <c r="AO259" s="2">
        <v>3239900</v>
      </c>
      <c r="AP259" s="2">
        <v>3213300</v>
      </c>
      <c r="AQ259" s="2">
        <v>2554800</v>
      </c>
      <c r="AR259" s="2">
        <v>2397100</v>
      </c>
      <c r="AS259" s="2">
        <v>2711600</v>
      </c>
      <c r="AT259" s="2">
        <v>3537200</v>
      </c>
      <c r="AU259" s="2">
        <v>3257400</v>
      </c>
      <c r="AV259" s="2">
        <v>3680300</v>
      </c>
      <c r="AW259" s="2">
        <v>2829200</v>
      </c>
      <c r="AX259" s="2">
        <v>2569800</v>
      </c>
      <c r="AY259" s="2">
        <v>3334700</v>
      </c>
      <c r="AZ259" s="2">
        <v>2656300</v>
      </c>
      <c r="BA259" s="2">
        <v>4613300</v>
      </c>
      <c r="BB259" s="2">
        <v>2584400</v>
      </c>
      <c r="BC259" s="2">
        <v>2733700</v>
      </c>
      <c r="BD259" s="2">
        <v>2383300</v>
      </c>
      <c r="BE259" s="2">
        <v>3054400</v>
      </c>
      <c r="BF259" s="2">
        <v>2208700</v>
      </c>
      <c r="BG259" s="2">
        <v>2182800</v>
      </c>
      <c r="BH259" s="2">
        <v>2967900</v>
      </c>
      <c r="BI259" s="2">
        <v>2194000</v>
      </c>
      <c r="BJ259" s="2">
        <v>2312700</v>
      </c>
      <c r="BK259" s="2">
        <v>2388400</v>
      </c>
      <c r="BL259" s="2">
        <v>2998100</v>
      </c>
      <c r="BM259" s="2">
        <v>2542200</v>
      </c>
      <c r="BN259" s="2">
        <v>2624200</v>
      </c>
      <c r="BO259" s="2">
        <v>3547900</v>
      </c>
      <c r="BP259" s="2">
        <v>3681700</v>
      </c>
      <c r="BQ259" s="2">
        <v>4481600</v>
      </c>
      <c r="BR259" s="2">
        <v>3181100</v>
      </c>
      <c r="BS259" s="2">
        <v>7661200</v>
      </c>
      <c r="BT259" s="2">
        <v>4200100</v>
      </c>
      <c r="BU259" s="2">
        <v>4504600</v>
      </c>
      <c r="BV259" s="2">
        <v>2819100</v>
      </c>
      <c r="BW259" s="2">
        <v>2752600</v>
      </c>
      <c r="BX259" s="2">
        <v>2322000</v>
      </c>
      <c r="BY259" s="2">
        <v>2305800</v>
      </c>
      <c r="BZ259" s="2">
        <v>3467600</v>
      </c>
      <c r="CA259" s="2">
        <v>2317900</v>
      </c>
      <c r="CB259" s="2">
        <v>3442200</v>
      </c>
      <c r="CC259" s="2">
        <v>4716800</v>
      </c>
      <c r="CD259" s="2">
        <v>3725600</v>
      </c>
      <c r="CE259" s="2">
        <v>4063300</v>
      </c>
      <c r="CF259" s="2">
        <v>5396300</v>
      </c>
      <c r="CG259" s="2">
        <v>5595300</v>
      </c>
      <c r="CH259" s="2">
        <v>10196700</v>
      </c>
      <c r="CI259" s="2">
        <v>4607500</v>
      </c>
      <c r="CJ259" s="2">
        <v>5201800</v>
      </c>
      <c r="CK259" s="2">
        <v>4470300</v>
      </c>
      <c r="CL259" s="2">
        <v>7006300</v>
      </c>
      <c r="CM259" s="2">
        <v>11491900</v>
      </c>
      <c r="CN259" s="2">
        <v>5733700</v>
      </c>
      <c r="CO259" s="2">
        <v>5120000</v>
      </c>
      <c r="CP259" s="2">
        <v>6052600</v>
      </c>
      <c r="CQ259" s="2">
        <v>6889100</v>
      </c>
      <c r="CR259" s="2">
        <v>4874700</v>
      </c>
      <c r="CS259" s="2">
        <v>5787300</v>
      </c>
      <c r="CT259" s="2">
        <v>9151800</v>
      </c>
      <c r="CU259" s="2">
        <v>15434800</v>
      </c>
      <c r="CV259" s="2">
        <v>20924500</v>
      </c>
      <c r="CW259" s="2">
        <v>5739800</v>
      </c>
      <c r="CX259" s="2">
        <v>2957500</v>
      </c>
      <c r="CY259" s="2">
        <v>4121000</v>
      </c>
      <c r="CZ259" s="2">
        <v>4291900</v>
      </c>
      <c r="DA259" s="2">
        <v>5189200</v>
      </c>
      <c r="DB259" s="2">
        <v>4745300</v>
      </c>
      <c r="DC259" s="2">
        <v>6055500</v>
      </c>
      <c r="DD259" s="2">
        <v>4307200</v>
      </c>
      <c r="DE259" s="2">
        <v>6264900</v>
      </c>
      <c r="DF259" s="2">
        <v>7287200</v>
      </c>
      <c r="DG259" s="2">
        <v>7912900</v>
      </c>
      <c r="DH259" s="2">
        <v>13491400</v>
      </c>
      <c r="DI259" s="2">
        <v>6775300</v>
      </c>
      <c r="DJ259" s="2">
        <v>7245900</v>
      </c>
      <c r="DK259" s="2">
        <v>4535300</v>
      </c>
      <c r="DL259" s="2">
        <v>6129100</v>
      </c>
      <c r="DM259" s="2">
        <v>4884400</v>
      </c>
      <c r="DN259" s="2">
        <v>6905300</v>
      </c>
      <c r="DO259" s="2">
        <v>3712400</v>
      </c>
      <c r="DP259" s="2">
        <v>2929500</v>
      </c>
      <c r="DQ259" s="2">
        <v>2781100</v>
      </c>
      <c r="DR259" s="2">
        <v>4203200</v>
      </c>
      <c r="DS259" s="2">
        <v>6328500</v>
      </c>
      <c r="DT259" s="2">
        <v>3614100</v>
      </c>
      <c r="DU259" s="2">
        <v>4901100</v>
      </c>
      <c r="DV259" s="2">
        <v>4560500</v>
      </c>
      <c r="DW259" s="2">
        <v>5118300</v>
      </c>
      <c r="DX259" s="2">
        <v>5601400</v>
      </c>
      <c r="DY259" s="2">
        <v>4186200</v>
      </c>
      <c r="DZ259" s="2">
        <v>6259900</v>
      </c>
      <c r="EA259" s="2">
        <v>10368400</v>
      </c>
      <c r="EB259" s="2">
        <v>3488700</v>
      </c>
      <c r="EC259" s="2">
        <v>3473200</v>
      </c>
      <c r="ED259" s="2">
        <v>2731300</v>
      </c>
      <c r="EE259" s="2">
        <v>3166900</v>
      </c>
      <c r="EF259" s="2">
        <v>3055800</v>
      </c>
      <c r="EG259" s="2">
        <v>2591700</v>
      </c>
      <c r="EH259" s="2">
        <v>3356400</v>
      </c>
      <c r="EI259" s="2">
        <v>3214800</v>
      </c>
      <c r="EJ259" s="2">
        <v>4109900</v>
      </c>
      <c r="EK259" s="2">
        <v>9613400</v>
      </c>
      <c r="EL259" s="2">
        <v>3298600</v>
      </c>
      <c r="EM259" s="2">
        <v>4051300</v>
      </c>
      <c r="EN259" s="2">
        <v>4036500</v>
      </c>
      <c r="EO259" s="2">
        <v>3061500</v>
      </c>
      <c r="EP259" s="2">
        <v>2945400</v>
      </c>
      <c r="EQ259" s="2">
        <v>3971100</v>
      </c>
      <c r="ER259" s="2">
        <v>3688700</v>
      </c>
      <c r="ES259" s="2">
        <v>3319100</v>
      </c>
      <c r="ET259" s="2">
        <v>2873300</v>
      </c>
      <c r="EU259" s="2">
        <v>2846200</v>
      </c>
      <c r="EV259" s="2">
        <v>2907400</v>
      </c>
      <c r="EW259" s="2">
        <v>1820100</v>
      </c>
      <c r="EX259" s="2">
        <v>2279500</v>
      </c>
      <c r="EY259" s="2">
        <v>3195700</v>
      </c>
      <c r="EZ259" s="2">
        <v>2650600</v>
      </c>
      <c r="FA259" s="2">
        <v>3162700</v>
      </c>
      <c r="FB259" s="2">
        <v>2602600</v>
      </c>
      <c r="FC259" s="2">
        <v>2760600</v>
      </c>
      <c r="FD259" s="2">
        <v>2890100</v>
      </c>
      <c r="FE259" s="2">
        <v>2321600</v>
      </c>
      <c r="FF259" s="2">
        <v>3887300</v>
      </c>
      <c r="FG259" s="2">
        <v>2685900</v>
      </c>
      <c r="FH259" s="2">
        <v>2038400</v>
      </c>
      <c r="FI259" s="2">
        <v>2250500</v>
      </c>
      <c r="FJ259" s="2">
        <v>1922200</v>
      </c>
      <c r="FK259" s="2">
        <v>2258800</v>
      </c>
      <c r="FL259" s="2">
        <v>3120600</v>
      </c>
      <c r="FM259" s="2">
        <v>2691400</v>
      </c>
      <c r="FN259" s="2">
        <v>1848500</v>
      </c>
      <c r="FO259" s="2">
        <v>2184500</v>
      </c>
      <c r="FP259" s="2">
        <v>2533900</v>
      </c>
      <c r="FQ259" s="2">
        <v>2050800</v>
      </c>
      <c r="FR259" s="2">
        <v>2703700</v>
      </c>
      <c r="FS259" s="2">
        <v>2383100</v>
      </c>
      <c r="FT259" s="2">
        <v>2546300</v>
      </c>
      <c r="FU259" s="2">
        <v>1896200</v>
      </c>
      <c r="FV259" s="2">
        <v>1745800</v>
      </c>
      <c r="FW259" s="2">
        <v>3160600</v>
      </c>
      <c r="FX259" s="2">
        <v>2120200</v>
      </c>
      <c r="FY259" s="2">
        <v>2148700</v>
      </c>
      <c r="FZ259" s="2">
        <v>2622500</v>
      </c>
      <c r="GA259" s="2">
        <v>2855800</v>
      </c>
      <c r="GB259" s="2">
        <v>2508800</v>
      </c>
      <c r="GC259" s="2">
        <v>2348000</v>
      </c>
      <c r="GD259" s="2">
        <v>2760900</v>
      </c>
      <c r="GE259" s="2">
        <v>4796200</v>
      </c>
      <c r="GF259" s="2">
        <v>6165400</v>
      </c>
      <c r="GG259" s="2">
        <v>9748100</v>
      </c>
      <c r="GH259" s="2">
        <v>2486700</v>
      </c>
      <c r="GI259" s="2">
        <v>3565300</v>
      </c>
      <c r="GJ259" s="2">
        <v>2492300</v>
      </c>
      <c r="GK259" s="2">
        <v>3058400</v>
      </c>
      <c r="GL259" s="2">
        <v>3301200</v>
      </c>
      <c r="GM259" s="2">
        <v>2920800</v>
      </c>
      <c r="GN259" s="2">
        <v>2715500</v>
      </c>
      <c r="GO259" s="2">
        <v>2740400</v>
      </c>
      <c r="GP259" s="2">
        <v>2468900</v>
      </c>
      <c r="GQ259" s="2">
        <v>2458300</v>
      </c>
      <c r="GR259" s="2">
        <v>1909500</v>
      </c>
      <c r="GS259" s="2">
        <v>2272000</v>
      </c>
      <c r="GT259" s="2">
        <v>2318700</v>
      </c>
      <c r="GU259" s="2">
        <v>4459900</v>
      </c>
      <c r="GV259" s="2">
        <v>2989400</v>
      </c>
      <c r="GW259" s="2">
        <v>5228600</v>
      </c>
      <c r="GX259" s="2">
        <v>3262800</v>
      </c>
      <c r="GY259" s="2">
        <v>2274400</v>
      </c>
      <c r="GZ259" s="2">
        <v>3177300</v>
      </c>
      <c r="HA259" s="2">
        <v>2701400</v>
      </c>
      <c r="HB259" s="2">
        <v>2556000</v>
      </c>
      <c r="HC259" s="2">
        <v>4706800</v>
      </c>
      <c r="HD259" s="2">
        <v>5564000</v>
      </c>
      <c r="HE259" s="2">
        <v>5354700</v>
      </c>
      <c r="HF259" s="2">
        <v>4329800</v>
      </c>
      <c r="HG259" s="2">
        <v>2643300</v>
      </c>
      <c r="HH259" s="2">
        <v>2709600</v>
      </c>
      <c r="HI259" s="2">
        <v>7370200</v>
      </c>
      <c r="HJ259" s="2">
        <v>3940000</v>
      </c>
      <c r="HK259" s="2">
        <v>1959300</v>
      </c>
      <c r="HL259" s="2">
        <v>1990100</v>
      </c>
      <c r="HM259" s="2">
        <v>1626700</v>
      </c>
      <c r="HN259" s="2">
        <v>1835100</v>
      </c>
      <c r="HO259" s="2">
        <v>2277000</v>
      </c>
      <c r="HP259" s="2">
        <v>1932400</v>
      </c>
      <c r="HQ259" s="2">
        <v>2357900</v>
      </c>
      <c r="HR259" s="2">
        <v>2726300</v>
      </c>
      <c r="HS259" s="2">
        <v>2442100</v>
      </c>
      <c r="HT259" s="2">
        <v>2371000</v>
      </c>
      <c r="HU259" s="2">
        <v>3444100</v>
      </c>
      <c r="HV259" s="2">
        <v>3164400</v>
      </c>
      <c r="HW259" s="2">
        <v>2655300</v>
      </c>
      <c r="HX259" s="2">
        <v>3532700</v>
      </c>
      <c r="HY259" s="2">
        <v>1507600</v>
      </c>
      <c r="HZ259" s="2">
        <v>1743200</v>
      </c>
      <c r="IA259" s="2">
        <v>2261900</v>
      </c>
      <c r="IB259" s="2">
        <v>1716700</v>
      </c>
      <c r="IC259" s="2">
        <v>1458800</v>
      </c>
      <c r="ID259" s="2">
        <v>1911800</v>
      </c>
      <c r="IE259" s="2">
        <v>1579500</v>
      </c>
      <c r="IF259" s="2">
        <v>1625400</v>
      </c>
      <c r="IG259" s="2">
        <v>1943900</v>
      </c>
      <c r="IH259" s="2">
        <v>2300000</v>
      </c>
      <c r="II259" s="2">
        <v>1634100</v>
      </c>
      <c r="IJ259" s="2">
        <v>2505700</v>
      </c>
      <c r="IK259" s="2">
        <v>2555700</v>
      </c>
      <c r="IL259" s="2">
        <v>3203000</v>
      </c>
      <c r="IM259" s="2">
        <v>2648100</v>
      </c>
      <c r="IN259" s="2">
        <v>2648000</v>
      </c>
      <c r="IO259" s="2">
        <v>4393600</v>
      </c>
      <c r="IP259" s="2">
        <v>3791800</v>
      </c>
      <c r="IQ259" s="2">
        <v>10119800</v>
      </c>
      <c r="IR259" s="2">
        <v>3116000</v>
      </c>
      <c r="IS259" s="2">
        <v>2712000</v>
      </c>
      <c r="IT259" s="2">
        <v>2010800</v>
      </c>
    </row>
    <row r="260" spans="1:254">
      <c r="A260" s="391" t="s">
        <v>473</v>
      </c>
      <c r="B260" s="1" t="inlineStr">
        <is>
          <t>千代田化工建</t>
        </is>
      </c>
      <c r="C260" s="1">
        <v>1130500</v>
      </c>
      <c r="D260" s="79">
        <v>-1270500</v>
      </c>
      <c r="E260" s="2">
        <v>2401000</v>
      </c>
      <c r="F260" s="2">
        <v>2387300</v>
      </c>
      <c r="G260" s="2">
        <v>2988300</v>
      </c>
      <c r="H260" s="2">
        <v>2956700</v>
      </c>
      <c r="I260" s="2">
        <v>2478000</v>
      </c>
      <c r="J260" s="2">
        <v>2245000</v>
      </c>
      <c r="K260" s="2">
        <v>5032200</v>
      </c>
      <c r="L260" s="2">
        <v>3944800</v>
      </c>
      <c r="M260" s="2">
        <v>3394000</v>
      </c>
      <c r="N260" s="2">
        <v>2560900</v>
      </c>
      <c r="O260" s="2">
        <v>1580300</v>
      </c>
      <c r="P260" s="2">
        <v>2342000</v>
      </c>
      <c r="Q260" s="2">
        <v>3286200</v>
      </c>
      <c r="R260" s="2">
        <v>4687200</v>
      </c>
      <c r="S260" s="2">
        <v>1965100</v>
      </c>
      <c r="T260" s="2">
        <v>1824400</v>
      </c>
      <c r="U260" s="2">
        <v>2101800</v>
      </c>
      <c r="V260" s="2">
        <v>2908900</v>
      </c>
      <c r="W260" s="2">
        <v>2034400</v>
      </c>
      <c r="X260" s="2">
        <v>2014700</v>
      </c>
      <c r="Y260" s="2">
        <v>3001000</v>
      </c>
      <c r="Z260" s="2">
        <v>4033500</v>
      </c>
      <c r="AA260" s="2">
        <v>4267400</v>
      </c>
      <c r="AB260" s="2">
        <v>3708400</v>
      </c>
      <c r="AC260" s="2">
        <v>3972700</v>
      </c>
      <c r="AD260" s="2">
        <v>3342100</v>
      </c>
      <c r="AE260" s="2">
        <v>2108000</v>
      </c>
      <c r="AF260" s="2">
        <v>3081800</v>
      </c>
      <c r="AG260" s="2">
        <v>2729600</v>
      </c>
      <c r="AH260" s="2">
        <v>3596500</v>
      </c>
      <c r="AI260" s="2">
        <v>4773700</v>
      </c>
      <c r="AJ260" s="2">
        <v>2771200</v>
      </c>
      <c r="AK260" s="2">
        <v>4536900</v>
      </c>
      <c r="AL260" s="2">
        <v>3674900</v>
      </c>
      <c r="AM260" s="2">
        <v>4742500</v>
      </c>
      <c r="AN260" s="2">
        <v>6059600</v>
      </c>
      <c r="AO260" s="2">
        <v>3773400</v>
      </c>
      <c r="AP260" s="2">
        <v>10543200</v>
      </c>
      <c r="AQ260" s="2">
        <v>6198200</v>
      </c>
      <c r="AR260" s="2">
        <v>3403200</v>
      </c>
      <c r="AS260" s="2">
        <v>4588200</v>
      </c>
      <c r="AT260" s="2">
        <v>4110400</v>
      </c>
      <c r="AU260" s="2">
        <v>3887800</v>
      </c>
      <c r="AV260" s="2">
        <v>3119800</v>
      </c>
      <c r="AW260" s="2">
        <v>4870800</v>
      </c>
      <c r="AX260" s="2">
        <v>4486900</v>
      </c>
      <c r="AY260" s="2">
        <v>3871000</v>
      </c>
      <c r="AZ260" s="2">
        <v>3319400</v>
      </c>
      <c r="BA260" s="2">
        <v>5356800</v>
      </c>
      <c r="BB260" s="2">
        <v>5182000</v>
      </c>
      <c r="BC260" s="2">
        <v>6148200</v>
      </c>
      <c r="BD260" s="2">
        <v>10048000</v>
      </c>
      <c r="BE260" s="2">
        <v>8265700</v>
      </c>
      <c r="BF260" s="2">
        <v>5960400</v>
      </c>
      <c r="BG260" s="2">
        <v>4243700</v>
      </c>
      <c r="BH260" s="2">
        <v>6685800</v>
      </c>
      <c r="BI260" s="2">
        <v>3519700</v>
      </c>
      <c r="BJ260" s="2">
        <v>5242400</v>
      </c>
      <c r="BK260" s="2">
        <v>4850200</v>
      </c>
      <c r="BL260" s="2">
        <v>9155600</v>
      </c>
      <c r="BM260" s="2">
        <v>7739300</v>
      </c>
      <c r="BN260" s="2">
        <v>23452600</v>
      </c>
      <c r="BO260" s="2">
        <v>7876800</v>
      </c>
      <c r="BP260" s="2">
        <v>5003100</v>
      </c>
      <c r="BQ260" s="2">
        <v>4266200</v>
      </c>
      <c r="BR260" s="2">
        <v>2600400</v>
      </c>
      <c r="BS260" s="2">
        <v>3912500</v>
      </c>
      <c r="BT260" s="2">
        <v>3595300</v>
      </c>
      <c r="BU260" s="2">
        <v>5289900</v>
      </c>
      <c r="BV260" s="2">
        <v>3957600</v>
      </c>
      <c r="BW260" s="2">
        <v>4411800</v>
      </c>
      <c r="BX260" s="2">
        <v>5195100</v>
      </c>
      <c r="BY260" s="2">
        <v>7011400</v>
      </c>
      <c r="BZ260" s="2">
        <v>6931500</v>
      </c>
      <c r="CA260" s="2">
        <v>6651200</v>
      </c>
      <c r="CB260" s="2">
        <v>7639800</v>
      </c>
      <c r="CC260" s="2">
        <v>8219100</v>
      </c>
      <c r="CD260" s="2">
        <v>7141500</v>
      </c>
      <c r="CE260" s="2">
        <v>8580200</v>
      </c>
      <c r="CF260" s="2">
        <v>17029000</v>
      </c>
      <c r="CG260" s="2">
        <v>36283600</v>
      </c>
      <c r="CH260" s="2">
        <v>8507000</v>
      </c>
      <c r="CI260" s="2">
        <v>4050300</v>
      </c>
      <c r="CJ260" s="2">
        <v>5724900</v>
      </c>
      <c r="CK260" s="2">
        <v>5013700</v>
      </c>
      <c r="CL260" s="2">
        <v>12643900</v>
      </c>
      <c r="CM260" s="2">
        <v>12413000</v>
      </c>
      <c r="CN260" s="2">
        <v>7984700</v>
      </c>
      <c r="CO260" s="2">
        <v>12031000</v>
      </c>
      <c r="CP260" s="2">
        <v>12634700</v>
      </c>
      <c r="CQ260" s="2">
        <v>14572100</v>
      </c>
      <c r="CR260" s="2">
        <v>8305700</v>
      </c>
      <c r="CS260" s="2">
        <v>7380800</v>
      </c>
      <c r="CT260" s="2">
        <v>10576900</v>
      </c>
      <c r="CU260" s="2">
        <v>13279200</v>
      </c>
      <c r="CV260" s="2">
        <v>15496300</v>
      </c>
      <c r="CW260" s="2">
        <v>2657900</v>
      </c>
      <c r="CX260" s="2">
        <v>3534700</v>
      </c>
      <c r="CY260" s="2">
        <v>2951800</v>
      </c>
      <c r="CZ260" s="2">
        <v>3146800</v>
      </c>
      <c r="DA260" s="2">
        <v>4044800</v>
      </c>
      <c r="DB260" s="2">
        <v>4954000</v>
      </c>
      <c r="DC260" s="2">
        <v>7697800</v>
      </c>
      <c r="DD260" s="2">
        <v>4626700</v>
      </c>
      <c r="DE260" s="2">
        <v>7747600</v>
      </c>
      <c r="DF260" s="2">
        <v>10576000</v>
      </c>
      <c r="DG260" s="2">
        <v>7020400</v>
      </c>
      <c r="DH260" s="2">
        <v>5586800</v>
      </c>
      <c r="DI260" s="2">
        <v>5102700</v>
      </c>
      <c r="DJ260" s="2">
        <v>5567700</v>
      </c>
      <c r="DK260" s="2">
        <v>6581100</v>
      </c>
      <c r="DL260" s="2">
        <v>7635900</v>
      </c>
      <c r="DM260" s="2">
        <v>8123600</v>
      </c>
      <c r="DN260" s="2">
        <v>8018700</v>
      </c>
      <c r="DO260" s="2">
        <v>12613500</v>
      </c>
      <c r="DP260" s="2">
        <v>8824200</v>
      </c>
      <c r="DQ260" s="2">
        <v>6135300</v>
      </c>
      <c r="DR260" s="2">
        <v>9544500</v>
      </c>
      <c r="DS260" s="2">
        <v>13552900</v>
      </c>
      <c r="DT260" s="2">
        <v>8784900</v>
      </c>
      <c r="DU260" s="2">
        <v>16904600</v>
      </c>
      <c r="DV260" s="2">
        <v>8004500</v>
      </c>
      <c r="DW260" s="2">
        <v>4808200</v>
      </c>
      <c r="DX260" s="2">
        <v>6797700</v>
      </c>
      <c r="DY260" s="2">
        <v>7673400</v>
      </c>
      <c r="DZ260" s="2">
        <v>13603700</v>
      </c>
      <c r="EA260" s="2">
        <v>18893000</v>
      </c>
      <c r="EB260" s="2">
        <v>39427100</v>
      </c>
      <c r="EC260" s="2">
        <v>4006200</v>
      </c>
      <c r="ED260" s="2">
        <v>2637800</v>
      </c>
      <c r="EE260" s="2">
        <v>3091200</v>
      </c>
      <c r="EF260" s="2">
        <v>3579200</v>
      </c>
      <c r="EG260" s="2">
        <v>2421700</v>
      </c>
      <c r="EH260" s="2">
        <v>3288300</v>
      </c>
      <c r="EI260" s="2">
        <v>3024200</v>
      </c>
      <c r="EJ260" s="2">
        <v>5951800</v>
      </c>
      <c r="EK260" s="2">
        <v>8123400</v>
      </c>
      <c r="EL260" s="2">
        <v>6335200</v>
      </c>
      <c r="EM260" s="2">
        <v>7380900</v>
      </c>
      <c r="EN260" s="2">
        <v>5710700</v>
      </c>
      <c r="EO260" s="2">
        <v>6991500</v>
      </c>
      <c r="EP260" s="2">
        <v>6210000</v>
      </c>
      <c r="EQ260" s="2">
        <v>9815300</v>
      </c>
      <c r="ER260" s="2">
        <v>17813800</v>
      </c>
      <c r="ES260" s="2">
        <v>11145100</v>
      </c>
      <c r="ET260" s="2">
        <v>2080800</v>
      </c>
      <c r="EU260" s="2">
        <v>3852400</v>
      </c>
      <c r="EV260" s="2">
        <v>2957500</v>
      </c>
      <c r="EW260" s="2">
        <v>3779500</v>
      </c>
      <c r="EX260" s="2">
        <v>5719200</v>
      </c>
      <c r="EY260" s="2">
        <v>5492600</v>
      </c>
      <c r="EZ260" s="2">
        <v>2430200</v>
      </c>
      <c r="FA260" s="2">
        <v>3367900</v>
      </c>
      <c r="FB260" s="2">
        <v>2582100</v>
      </c>
      <c r="FC260" s="2">
        <v>3166100</v>
      </c>
      <c r="FD260" s="2">
        <v>2993600</v>
      </c>
      <c r="FE260" s="2">
        <v>2603800</v>
      </c>
      <c r="FF260" s="2">
        <v>4592900</v>
      </c>
      <c r="FG260" s="2">
        <v>3216200</v>
      </c>
      <c r="FH260" s="2">
        <v>3981000</v>
      </c>
      <c r="FI260" s="2">
        <v>5095000</v>
      </c>
      <c r="FJ260" s="2">
        <v>3379200</v>
      </c>
      <c r="FK260" s="2">
        <v>5222700</v>
      </c>
      <c r="FL260" s="2">
        <v>3525000</v>
      </c>
      <c r="FM260" s="2">
        <v>5038700</v>
      </c>
      <c r="FN260" s="2">
        <v>5142300</v>
      </c>
      <c r="FO260" s="2">
        <v>4587900</v>
      </c>
      <c r="FP260" s="2">
        <v>6472900</v>
      </c>
      <c r="FQ260" s="2">
        <v>8438900</v>
      </c>
      <c r="FR260" s="2">
        <v>7837000</v>
      </c>
      <c r="FS260" s="2">
        <v>10804100</v>
      </c>
      <c r="FT260" s="2">
        <v>7046600</v>
      </c>
      <c r="FU260" s="2">
        <v>8111100</v>
      </c>
      <c r="FV260" s="2">
        <v>10167300</v>
      </c>
      <c r="FW260" s="2">
        <v>9383700</v>
      </c>
      <c r="FX260" s="2">
        <v>7116400</v>
      </c>
      <c r="FY260" s="2">
        <v>5275400</v>
      </c>
      <c r="FZ260" s="2">
        <v>6961100</v>
      </c>
      <c r="GA260" s="2">
        <v>6868000</v>
      </c>
      <c r="GB260" s="2">
        <v>1732900</v>
      </c>
      <c r="GC260" s="2">
        <v>3278400</v>
      </c>
      <c r="GD260" s="2">
        <v>4364700</v>
      </c>
      <c r="GE260" s="2">
        <v>7900300</v>
      </c>
      <c r="GF260" s="2">
        <v>12523900</v>
      </c>
      <c r="GG260" s="2">
        <v>1457200</v>
      </c>
      <c r="GH260" s="2">
        <v>1179900</v>
      </c>
      <c r="GI260" s="2">
        <v>1303300</v>
      </c>
      <c r="GJ260" s="2">
        <v>2082600</v>
      </c>
      <c r="GK260" s="2">
        <v>5092500</v>
      </c>
      <c r="GL260" s="2">
        <v>2288400</v>
      </c>
      <c r="GM260" s="2">
        <v>1101600</v>
      </c>
      <c r="GN260" s="2">
        <v>3100100</v>
      </c>
      <c r="GO260" s="2">
        <v>3912000</v>
      </c>
      <c r="GP260" s="2">
        <v>1483200</v>
      </c>
      <c r="GQ260" s="2">
        <v>1175900</v>
      </c>
      <c r="GR260" s="2">
        <v>1014500</v>
      </c>
      <c r="GS260" s="2">
        <v>939900</v>
      </c>
      <c r="GT260" s="2">
        <v>1613100</v>
      </c>
      <c r="GU260" s="2">
        <v>1373900</v>
      </c>
      <c r="GV260" s="2">
        <v>1917000</v>
      </c>
      <c r="GW260" s="2">
        <v>1337100</v>
      </c>
      <c r="GX260" s="2">
        <v>1563800</v>
      </c>
      <c r="GY260" s="2">
        <v>1207900</v>
      </c>
      <c r="GZ260" s="2">
        <v>1331700</v>
      </c>
      <c r="HA260" s="2">
        <v>607700</v>
      </c>
      <c r="HB260" s="2">
        <v>899800</v>
      </c>
      <c r="HC260" s="2">
        <v>2006800</v>
      </c>
      <c r="HD260" s="2">
        <v>1000300</v>
      </c>
      <c r="HE260" s="2">
        <v>1078900</v>
      </c>
      <c r="HF260" s="2">
        <v>1192400</v>
      </c>
      <c r="HG260" s="2">
        <v>1236300</v>
      </c>
      <c r="HH260" s="2">
        <v>906200</v>
      </c>
      <c r="HI260" s="2">
        <v>1212200</v>
      </c>
      <c r="HJ260" s="2">
        <v>1360200</v>
      </c>
      <c r="HK260" s="2">
        <v>1217100</v>
      </c>
      <c r="HL260" s="2">
        <v>1065600</v>
      </c>
      <c r="HM260" s="2">
        <v>1526700</v>
      </c>
      <c r="HN260" s="2">
        <v>1247500</v>
      </c>
      <c r="HO260" s="2">
        <v>1416600</v>
      </c>
      <c r="HP260" s="2">
        <v>2234600</v>
      </c>
      <c r="HQ260" s="2">
        <v>5029800</v>
      </c>
      <c r="HR260" s="2">
        <v>1256500</v>
      </c>
      <c r="HS260" s="2">
        <v>1991800</v>
      </c>
      <c r="HT260" s="2">
        <v>1626300</v>
      </c>
      <c r="HU260" s="2">
        <v>1476900</v>
      </c>
      <c r="HV260" s="2">
        <v>1855600</v>
      </c>
      <c r="HW260" s="2">
        <v>1566700</v>
      </c>
      <c r="HX260" s="2">
        <v>1666700</v>
      </c>
      <c r="HY260" s="2">
        <v>1034100</v>
      </c>
      <c r="HZ260" s="2">
        <v>2698400</v>
      </c>
      <c r="IA260" s="2">
        <v>895300</v>
      </c>
      <c r="IB260" s="2">
        <v>981400</v>
      </c>
      <c r="IC260" s="2">
        <v>2131000</v>
      </c>
      <c r="ID260" s="2">
        <v>585400</v>
      </c>
      <c r="IE260" s="2">
        <v>961500</v>
      </c>
      <c r="IF260" s="2">
        <v>849200</v>
      </c>
      <c r="IG260" s="2">
        <v>1073500</v>
      </c>
      <c r="IH260" s="2">
        <v>652200</v>
      </c>
      <c r="II260" s="2">
        <v>966600</v>
      </c>
      <c r="IJ260" s="2">
        <v>1244000</v>
      </c>
      <c r="IK260" s="2">
        <v>1523400</v>
      </c>
      <c r="IL260" s="2">
        <v>1128400</v>
      </c>
      <c r="IM260" s="2">
        <v>986200</v>
      </c>
      <c r="IN260" s="2">
        <v>2132800</v>
      </c>
      <c r="IO260" s="2">
        <v>4662200</v>
      </c>
      <c r="IP260" s="2">
        <v>3424100</v>
      </c>
      <c r="IQ260" s="2">
        <v>1992000</v>
      </c>
      <c r="IR260" s="2">
        <v>1013300</v>
      </c>
      <c r="IS260" s="2">
        <v>859300</v>
      </c>
      <c r="IT260" s="2">
        <v>1627900</v>
      </c>
    </row>
    <row r="261" spans="1:254">
      <c r="A261" s="391" t="s">
        <v>474</v>
      </c>
      <c r="B261" s="1" t="inlineStr">
        <is>
          <t>旭ダイヤモンド</t>
        </is>
      </c>
      <c r="C261" s="1">
        <v>338900</v>
      </c>
      <c r="D261" s="79">
        <v>-191300</v>
      </c>
      <c r="E261" s="2">
        <v>530200</v>
      </c>
      <c r="F261" s="2">
        <v>825600</v>
      </c>
      <c r="G261" s="2">
        <v>445600</v>
      </c>
      <c r="H261" s="2">
        <v>430100</v>
      </c>
      <c r="I261" s="2">
        <v>681100</v>
      </c>
      <c r="J261" s="2">
        <v>476000</v>
      </c>
      <c r="K261" s="2">
        <v>876000</v>
      </c>
      <c r="L261" s="2">
        <v>764300</v>
      </c>
      <c r="M261" s="2">
        <v>456400</v>
      </c>
      <c r="N261" s="2">
        <v>439400</v>
      </c>
      <c r="O261" s="2">
        <v>332500</v>
      </c>
      <c r="P261" s="2">
        <v>457200</v>
      </c>
      <c r="Q261" s="2">
        <v>718900</v>
      </c>
      <c r="R261" s="2">
        <v>891600</v>
      </c>
      <c r="S261" s="2">
        <v>384900</v>
      </c>
      <c r="T261" s="2">
        <v>827900</v>
      </c>
      <c r="U261" s="2">
        <v>686500</v>
      </c>
      <c r="V261" s="2">
        <v>347600</v>
      </c>
      <c r="W261" s="2">
        <v>362100</v>
      </c>
      <c r="X261" s="2">
        <v>307400</v>
      </c>
      <c r="Y261" s="2">
        <v>821700</v>
      </c>
      <c r="Z261" s="2">
        <v>541400</v>
      </c>
      <c r="AA261" s="2">
        <v>354700</v>
      </c>
      <c r="AB261" s="2">
        <v>468000</v>
      </c>
      <c r="AC261" s="2">
        <v>330800</v>
      </c>
      <c r="AD261" s="2">
        <v>522400</v>
      </c>
      <c r="AE261" s="2">
        <v>474000</v>
      </c>
      <c r="AF261" s="2">
        <v>668100</v>
      </c>
      <c r="AG261" s="2">
        <v>468600</v>
      </c>
      <c r="AH261" s="2">
        <v>437600</v>
      </c>
      <c r="AI261" s="2">
        <v>592600</v>
      </c>
      <c r="AJ261" s="2">
        <v>854700</v>
      </c>
      <c r="AK261" s="2">
        <v>590300</v>
      </c>
      <c r="AL261" s="2">
        <v>563700</v>
      </c>
      <c r="AM261" s="2">
        <v>498300</v>
      </c>
      <c r="AN261" s="2">
        <v>524100</v>
      </c>
      <c r="AO261" s="2">
        <v>500400</v>
      </c>
      <c r="AP261" s="2">
        <v>650500</v>
      </c>
      <c r="AQ261" s="2">
        <v>479300</v>
      </c>
      <c r="AR261" s="2">
        <v>539100</v>
      </c>
      <c r="AS261" s="2">
        <v>640100</v>
      </c>
      <c r="AT261" s="2">
        <v>620000</v>
      </c>
      <c r="AU261" s="2">
        <v>744700</v>
      </c>
      <c r="AV261" s="2">
        <v>606900</v>
      </c>
      <c r="AW261" s="2">
        <v>413600</v>
      </c>
      <c r="AX261" s="2">
        <v>558100</v>
      </c>
      <c r="AY261" s="2">
        <v>781500</v>
      </c>
      <c r="AZ261" s="2">
        <v>847200</v>
      </c>
      <c r="BA261" s="2">
        <v>653500</v>
      </c>
      <c r="BB261" s="2">
        <v>861200</v>
      </c>
      <c r="BC261" s="2">
        <v>1000500</v>
      </c>
      <c r="BD261" s="2">
        <v>699200</v>
      </c>
      <c r="BE261" s="2">
        <v>855800</v>
      </c>
      <c r="BF261" s="2">
        <v>1172400</v>
      </c>
      <c r="BG261" s="2">
        <v>704400</v>
      </c>
      <c r="BH261" s="2">
        <v>848900</v>
      </c>
      <c r="BI261" s="2">
        <v>1253300</v>
      </c>
      <c r="BJ261" s="2">
        <v>1618700</v>
      </c>
      <c r="BK261" s="2">
        <v>1384200</v>
      </c>
      <c r="BL261" s="2">
        <v>1036700</v>
      </c>
      <c r="BM261" s="2">
        <v>1266000</v>
      </c>
      <c r="BN261" s="2">
        <v>1239600</v>
      </c>
      <c r="BO261" s="2">
        <v>901200</v>
      </c>
      <c r="BP261" s="2">
        <v>951100</v>
      </c>
      <c r="BQ261" s="2">
        <v>963300</v>
      </c>
      <c r="BR261" s="2">
        <v>643700</v>
      </c>
      <c r="BS261" s="2">
        <v>758100</v>
      </c>
      <c r="BT261" s="2">
        <v>725100</v>
      </c>
      <c r="BU261" s="2">
        <v>1009100</v>
      </c>
      <c r="BV261" s="2">
        <v>2147000</v>
      </c>
      <c r="BW261" s="2">
        <v>1437400</v>
      </c>
      <c r="BX261" s="2">
        <v>1531600</v>
      </c>
      <c r="BY261" s="2">
        <v>2301500</v>
      </c>
      <c r="BZ261" s="2">
        <v>6632400</v>
      </c>
      <c r="CA261" s="2">
        <v>6091500</v>
      </c>
      <c r="CB261" s="2">
        <v>714800</v>
      </c>
      <c r="CC261" s="2">
        <v>870000</v>
      </c>
      <c r="CD261" s="2">
        <v>657200</v>
      </c>
      <c r="CE261" s="2">
        <v>685100</v>
      </c>
      <c r="CF261" s="2">
        <v>1090500</v>
      </c>
      <c r="CG261" s="2">
        <v>849000</v>
      </c>
      <c r="CH261" s="2">
        <v>1314700</v>
      </c>
      <c r="CI261" s="2">
        <v>987100</v>
      </c>
      <c r="CJ261" s="2">
        <v>1112900</v>
      </c>
      <c r="CK261" s="2">
        <v>987700</v>
      </c>
      <c r="CL261" s="2">
        <v>793200</v>
      </c>
      <c r="CM261" s="2">
        <v>768000</v>
      </c>
      <c r="CN261" s="2">
        <v>1029600</v>
      </c>
      <c r="CO261" s="2">
        <v>1202800</v>
      </c>
      <c r="CP261" s="2">
        <v>1313700</v>
      </c>
      <c r="CQ261" s="2">
        <v>1150100</v>
      </c>
      <c r="CR261" s="2">
        <v>1044600</v>
      </c>
      <c r="CS261" s="2">
        <v>1307700</v>
      </c>
      <c r="CT261" s="2">
        <v>2223300</v>
      </c>
      <c r="CU261" s="2">
        <v>1314900</v>
      </c>
      <c r="CV261" s="2">
        <v>1459300</v>
      </c>
      <c r="CW261" s="2">
        <v>3488800</v>
      </c>
      <c r="CX261" s="2">
        <v>3828600</v>
      </c>
      <c r="CY261" s="2">
        <v>2523800</v>
      </c>
      <c r="CZ261" s="2">
        <v>2240900</v>
      </c>
      <c r="DA261" s="2">
        <v>2580400</v>
      </c>
      <c r="DB261" s="2">
        <v>5029600</v>
      </c>
      <c r="DC261" s="2">
        <v>6470000</v>
      </c>
      <c r="DD261" s="2">
        <v>6117000</v>
      </c>
      <c r="DE261" s="2">
        <v>8687200</v>
      </c>
      <c r="DF261" s="2">
        <v>9638800</v>
      </c>
      <c r="DG261" s="2">
        <v>12684200</v>
      </c>
      <c r="DH261" s="2">
        <v>23504100</v>
      </c>
      <c r="DI261" s="2">
        <v>22314900</v>
      </c>
      <c r="DJ261" s="2">
        <v>11164600</v>
      </c>
      <c r="DK261" s="2">
        <v>19508700</v>
      </c>
      <c r="DL261" s="2">
        <v>20465400</v>
      </c>
      <c r="DM261" s="2">
        <v>15394800</v>
      </c>
      <c r="DN261" s="2">
        <v>26327400</v>
      </c>
      <c r="DO261" s="2">
        <v>31767900</v>
      </c>
      <c r="DP261" s="2">
        <v>5404100</v>
      </c>
      <c r="DQ261" s="2">
        <v>4457500</v>
      </c>
      <c r="DR261" s="2">
        <v>2701800</v>
      </c>
      <c r="DS261" s="2">
        <v>453400</v>
      </c>
      <c r="DT261" s="2">
        <v>1751800</v>
      </c>
      <c r="DU261" s="2">
        <v>1218300</v>
      </c>
      <c r="DV261" s="2">
        <v>818700</v>
      </c>
      <c r="DW261" s="2">
        <v>750000</v>
      </c>
      <c r="DX261" s="2">
        <v>1547000</v>
      </c>
      <c r="DY261" s="2">
        <v>651500</v>
      </c>
      <c r="DZ261" s="2">
        <v>1142700</v>
      </c>
      <c r="EA261" s="2">
        <v>1715800</v>
      </c>
      <c r="EB261" s="2">
        <v>10956300</v>
      </c>
      <c r="EC261" s="2">
        <v>3243900</v>
      </c>
      <c r="ED261" s="2">
        <v>451200</v>
      </c>
      <c r="EE261" s="2">
        <v>246500</v>
      </c>
      <c r="EF261" s="2">
        <v>121400</v>
      </c>
      <c r="EG261" s="2">
        <v>93800</v>
      </c>
      <c r="EH261" s="2">
        <v>187400</v>
      </c>
      <c r="EI261" s="2">
        <v>169400</v>
      </c>
      <c r="EJ261" s="2">
        <v>130600</v>
      </c>
      <c r="EK261" s="2">
        <v>204700</v>
      </c>
      <c r="EL261" s="2">
        <v>239000</v>
      </c>
      <c r="EM261" s="2">
        <v>567100</v>
      </c>
      <c r="EN261" s="2">
        <v>349600</v>
      </c>
      <c r="EO261" s="2">
        <v>81000</v>
      </c>
      <c r="EP261" s="2">
        <v>120300</v>
      </c>
      <c r="EQ261" s="2">
        <v>216200</v>
      </c>
      <c r="ER261" s="2">
        <v>98600</v>
      </c>
      <c r="ES261" s="2">
        <v>93000</v>
      </c>
      <c r="ET261" s="2">
        <v>166100</v>
      </c>
      <c r="EU261" s="2">
        <v>390700</v>
      </c>
      <c r="EV261" s="2">
        <v>173000</v>
      </c>
      <c r="EW261" s="2">
        <v>78000</v>
      </c>
      <c r="EX261" s="2">
        <v>102400</v>
      </c>
      <c r="EY261" s="2">
        <v>167700</v>
      </c>
      <c r="EZ261" s="2">
        <v>211400</v>
      </c>
      <c r="FA261" s="2">
        <v>142300</v>
      </c>
      <c r="FB261" s="2">
        <v>120200</v>
      </c>
      <c r="FC261" s="2">
        <v>111800</v>
      </c>
      <c r="FD261" s="2">
        <v>148800</v>
      </c>
      <c r="FE261" s="2">
        <v>246500</v>
      </c>
      <c r="FF261" s="2">
        <v>161600</v>
      </c>
      <c r="FG261" s="2">
        <v>165200</v>
      </c>
      <c r="FH261" s="2">
        <v>126900</v>
      </c>
      <c r="FI261" s="2">
        <v>121200</v>
      </c>
      <c r="FJ261" s="2">
        <v>116100</v>
      </c>
      <c r="FK261" s="2">
        <v>131100</v>
      </c>
      <c r="FL261" s="2">
        <v>98200</v>
      </c>
      <c r="FM261" s="2">
        <v>99100</v>
      </c>
      <c r="FN261" s="2">
        <v>160100</v>
      </c>
      <c r="FO261" s="2">
        <v>214300</v>
      </c>
      <c r="FP261" s="2">
        <v>182100</v>
      </c>
      <c r="FQ261" s="2">
        <v>135700</v>
      </c>
      <c r="FR261" s="2">
        <v>145200</v>
      </c>
      <c r="FS261" s="2">
        <v>115100</v>
      </c>
      <c r="FT261" s="2">
        <v>145500</v>
      </c>
      <c r="FU261" s="2">
        <v>199500</v>
      </c>
      <c r="FV261" s="2">
        <v>199700</v>
      </c>
      <c r="FW261" s="2">
        <v>156900</v>
      </c>
      <c r="FX261" s="2">
        <v>107200</v>
      </c>
      <c r="FY261" s="2">
        <v>138400</v>
      </c>
      <c r="FZ261" s="2">
        <v>202400</v>
      </c>
      <c r="GA261" s="2">
        <v>240200</v>
      </c>
      <c r="GB261" s="2">
        <v>130400</v>
      </c>
      <c r="GC261" s="2">
        <v>295300</v>
      </c>
      <c r="GD261" s="2">
        <v>201100</v>
      </c>
      <c r="GE261" s="2">
        <v>129100</v>
      </c>
      <c r="GF261" s="2">
        <v>194200</v>
      </c>
      <c r="GG261" s="2">
        <v>146300</v>
      </c>
      <c r="GH261" s="2">
        <v>128300</v>
      </c>
      <c r="GI261" s="2">
        <v>161300</v>
      </c>
      <c r="GJ261" s="2">
        <v>163300</v>
      </c>
      <c r="GK261" s="2">
        <v>181000</v>
      </c>
      <c r="GL261" s="2">
        <v>178100</v>
      </c>
      <c r="GM261" s="2">
        <v>136200</v>
      </c>
      <c r="GN261" s="2">
        <v>145900</v>
      </c>
      <c r="GO261" s="2">
        <v>358200</v>
      </c>
      <c r="GP261" s="2">
        <v>198100</v>
      </c>
      <c r="GQ261" s="2">
        <v>97800</v>
      </c>
      <c r="GR261" s="2">
        <v>117400</v>
      </c>
      <c r="GS261" s="2">
        <v>90500</v>
      </c>
      <c r="GT261" s="2">
        <v>117100</v>
      </c>
      <c r="GU261" s="2">
        <v>132800</v>
      </c>
      <c r="GV261" s="2">
        <v>186400</v>
      </c>
      <c r="GW261" s="2">
        <v>121900</v>
      </c>
      <c r="GX261" s="2">
        <v>94600</v>
      </c>
      <c r="GY261" s="2">
        <v>127000</v>
      </c>
      <c r="GZ261" s="2">
        <v>155000</v>
      </c>
      <c r="HA261" s="2">
        <v>97800</v>
      </c>
      <c r="HB261" s="2">
        <v>174200</v>
      </c>
      <c r="HC261" s="2">
        <v>174900</v>
      </c>
      <c r="HD261" s="2">
        <v>153700</v>
      </c>
      <c r="HE261" s="2">
        <v>305100</v>
      </c>
      <c r="HF261" s="2">
        <v>307800</v>
      </c>
      <c r="HG261" s="2">
        <v>130700</v>
      </c>
      <c r="HH261" s="2">
        <v>190000</v>
      </c>
      <c r="HI261" s="2">
        <v>135400</v>
      </c>
      <c r="HJ261" s="2">
        <v>449800</v>
      </c>
      <c r="HK261" s="2">
        <v>379200</v>
      </c>
      <c r="HL261" s="2">
        <v>178600</v>
      </c>
      <c r="HM261" s="2">
        <v>230500</v>
      </c>
      <c r="HN261" s="2">
        <v>235400</v>
      </c>
      <c r="HO261" s="2">
        <v>659600</v>
      </c>
      <c r="HP261" s="2">
        <v>176000</v>
      </c>
      <c r="HQ261" s="2">
        <v>136200</v>
      </c>
      <c r="HR261" s="2">
        <v>152300</v>
      </c>
      <c r="HS261" s="2">
        <v>139500</v>
      </c>
      <c r="HT261" s="2">
        <v>87600</v>
      </c>
      <c r="HU261" s="2">
        <v>178300</v>
      </c>
      <c r="HV261" s="2">
        <v>285400</v>
      </c>
      <c r="HW261" s="2">
        <v>138500</v>
      </c>
      <c r="HX261" s="2">
        <v>119800</v>
      </c>
      <c r="HY261" s="2">
        <v>217100</v>
      </c>
      <c r="HZ261" s="2">
        <v>156400</v>
      </c>
      <c r="IA261" s="2">
        <v>195800</v>
      </c>
      <c r="IB261" s="2">
        <v>258000</v>
      </c>
      <c r="IC261" s="2">
        <v>134900</v>
      </c>
      <c r="ID261" s="2">
        <v>107400</v>
      </c>
      <c r="IE261" s="2">
        <v>220300</v>
      </c>
      <c r="IF261" s="2">
        <v>140300</v>
      </c>
      <c r="IG261" s="2">
        <v>69400</v>
      </c>
      <c r="IH261" s="2">
        <v>126100</v>
      </c>
      <c r="II261" s="2">
        <v>144500</v>
      </c>
      <c r="IJ261" s="2">
        <v>177600</v>
      </c>
      <c r="IK261" s="2">
        <v>409100</v>
      </c>
      <c r="IL261" s="2">
        <v>400000</v>
      </c>
      <c r="IM261" s="2">
        <v>149600</v>
      </c>
      <c r="IN261" s="2">
        <v>115200</v>
      </c>
      <c r="IO261" s="2">
        <v>65100</v>
      </c>
      <c r="IP261" s="2">
        <v>98100</v>
      </c>
      <c r="IQ261" s="2">
        <v>143200</v>
      </c>
      <c r="IR261" s="2">
        <v>129700</v>
      </c>
      <c r="IS261" s="2">
        <v>144900</v>
      </c>
      <c r="IT261" s="2">
        <v>217600</v>
      </c>
    </row>
    <row r="262" spans="1:254">
      <c r="A262" s="391" t="s">
        <v>475</v>
      </c>
      <c r="B262" s="1" t="inlineStr">
        <is>
          <t>住石ホールディングス</t>
        </is>
      </c>
      <c r="C262" s="1">
        <v>242500</v>
      </c>
      <c r="D262" s="79">
        <v>-42400</v>
      </c>
      <c r="E262" s="2">
        <v>284900</v>
      </c>
      <c r="F262" s="2">
        <v>278700</v>
      </c>
      <c r="G262" s="2">
        <v>392000</v>
      </c>
      <c r="H262" s="2">
        <v>444500</v>
      </c>
      <c r="I262" s="2">
        <v>224300</v>
      </c>
      <c r="J262" s="2">
        <v>203500</v>
      </c>
      <c r="K262" s="2">
        <v>264200</v>
      </c>
      <c r="L262" s="2">
        <v>233500</v>
      </c>
      <c r="M262" s="2">
        <v>242700</v>
      </c>
      <c r="N262" s="2">
        <v>230000</v>
      </c>
      <c r="O262" s="2">
        <v>230800</v>
      </c>
      <c r="P262" s="2">
        <v>323200</v>
      </c>
      <c r="Q262" s="2">
        <v>284200</v>
      </c>
      <c r="R262" s="2">
        <v>416400</v>
      </c>
      <c r="S262" s="2">
        <v>411800</v>
      </c>
      <c r="T262" s="2">
        <v>272100</v>
      </c>
      <c r="U262" s="2">
        <v>331700</v>
      </c>
      <c r="V262" s="2">
        <v>281600</v>
      </c>
      <c r="W262" s="2">
        <v>290900</v>
      </c>
      <c r="X262" s="2">
        <v>260000</v>
      </c>
      <c r="Y262" s="2">
        <v>230200</v>
      </c>
      <c r="Z262" s="2">
        <v>540100</v>
      </c>
      <c r="AA262" s="2">
        <v>560100</v>
      </c>
      <c r="AB262" s="2">
        <v>302800</v>
      </c>
      <c r="AC262" s="2">
        <v>341600</v>
      </c>
      <c r="AD262" s="2">
        <v>203700</v>
      </c>
      <c r="AE262" s="2">
        <v>277600</v>
      </c>
      <c r="AF262" s="2">
        <v>295100</v>
      </c>
      <c r="AG262" s="2">
        <v>218600</v>
      </c>
      <c r="AH262" s="2">
        <v>287800</v>
      </c>
      <c r="AI262" s="2">
        <v>250400</v>
      </c>
      <c r="AJ262" s="2">
        <v>398700</v>
      </c>
      <c r="AK262" s="2">
        <v>575900</v>
      </c>
      <c r="AL262" s="2">
        <v>529100</v>
      </c>
      <c r="AM262" s="2">
        <v>527200</v>
      </c>
      <c r="AN262" s="2">
        <v>445300</v>
      </c>
      <c r="AO262" s="2">
        <v>202400</v>
      </c>
      <c r="AP262" s="2">
        <v>292500</v>
      </c>
      <c r="AQ262" s="2">
        <v>260900</v>
      </c>
      <c r="AR262" s="2">
        <v>280000</v>
      </c>
      <c r="AS262" s="2">
        <v>316200</v>
      </c>
      <c r="AT262" s="2">
        <v>274800</v>
      </c>
      <c r="AU262" s="2">
        <v>418900</v>
      </c>
      <c r="AV262" s="2">
        <v>522600</v>
      </c>
      <c r="AW262" s="2">
        <v>441900</v>
      </c>
      <c r="AX262" s="2">
        <v>332800</v>
      </c>
      <c r="AY262" s="2">
        <v>433500</v>
      </c>
      <c r="AZ262" s="2">
        <v>396600</v>
      </c>
      <c r="BA262" s="2">
        <v>394800</v>
      </c>
      <c r="BB262" s="2">
        <v>541100</v>
      </c>
      <c r="BC262" s="2">
        <v>658900</v>
      </c>
      <c r="BD262" s="2">
        <v>719300</v>
      </c>
      <c r="BE262" s="2">
        <v>704600</v>
      </c>
      <c r="BF262" s="2">
        <v>505600</v>
      </c>
      <c r="BG262" s="2">
        <v>598100</v>
      </c>
      <c r="BH262" s="2">
        <v>858000</v>
      </c>
      <c r="BI262" s="2">
        <v>603000</v>
      </c>
      <c r="BJ262" s="2">
        <v>1650800</v>
      </c>
      <c r="BK262" s="2">
        <v>520300</v>
      </c>
      <c r="BL262" s="2">
        <v>555600</v>
      </c>
      <c r="BM262" s="2">
        <v>376900</v>
      </c>
      <c r="BN262" s="2">
        <v>504600</v>
      </c>
      <c r="BO262" s="2">
        <v>448700</v>
      </c>
      <c r="BP262" s="2">
        <v>428300</v>
      </c>
      <c r="BQ262" s="2">
        <v>555600</v>
      </c>
      <c r="BR262" s="2">
        <v>476200</v>
      </c>
      <c r="BS262" s="2">
        <v>530800</v>
      </c>
      <c r="BT262" s="2">
        <v>407500</v>
      </c>
      <c r="BU262" s="2">
        <v>673100</v>
      </c>
      <c r="BV262" s="2">
        <v>796400</v>
      </c>
      <c r="BW262" s="2">
        <v>1209800</v>
      </c>
      <c r="BX262" s="2">
        <v>994300</v>
      </c>
      <c r="BY262" s="2">
        <v>637900</v>
      </c>
      <c r="BZ262" s="2">
        <v>1601200</v>
      </c>
      <c r="CA262" s="2">
        <v>962100</v>
      </c>
      <c r="CB262" s="2">
        <v>2748900</v>
      </c>
      <c r="CC262" s="2">
        <v>708700</v>
      </c>
      <c r="CD262" s="2">
        <v>837300</v>
      </c>
      <c r="CE262" s="2">
        <v>1528600</v>
      </c>
      <c r="CF262" s="2">
        <v>1787500</v>
      </c>
      <c r="CG262" s="2">
        <v>1320200</v>
      </c>
      <c r="CH262" s="2">
        <v>1838700</v>
      </c>
      <c r="CI262" s="2">
        <v>1221300</v>
      </c>
      <c r="CJ262" s="2">
        <v>1368900</v>
      </c>
      <c r="CK262" s="2">
        <v>1962000</v>
      </c>
      <c r="CL262" s="2">
        <v>4453600</v>
      </c>
      <c r="CM262" s="2">
        <v>1933600</v>
      </c>
      <c r="CN262" s="2">
        <v>5369900</v>
      </c>
      <c r="CO262" s="2">
        <v>8529100</v>
      </c>
      <c r="CP262" s="2">
        <v>990700</v>
      </c>
      <c r="CQ262" s="2">
        <v>945200</v>
      </c>
      <c r="CR262" s="2">
        <v>888600</v>
      </c>
      <c r="CS262" s="2">
        <v>1320700</v>
      </c>
      <c r="CT262" s="2">
        <v>2495900</v>
      </c>
      <c r="CU262" s="2">
        <v>2458400</v>
      </c>
      <c r="CV262" s="2">
        <v>2108800</v>
      </c>
      <c r="CW262" s="2">
        <v>2647900</v>
      </c>
      <c r="CX262" s="2">
        <v>5129400</v>
      </c>
      <c r="CY262" s="2">
        <v>4372600</v>
      </c>
      <c r="CZ262" s="2">
        <v>3959300</v>
      </c>
      <c r="DA262" s="2">
        <v>2799500</v>
      </c>
      <c r="DB262" s="2">
        <v>2399000</v>
      </c>
      <c r="DC262" s="2">
        <v>4927200</v>
      </c>
      <c r="DD262" s="2">
        <v>3147600</v>
      </c>
      <c r="DE262" s="2">
        <v>1200800</v>
      </c>
      <c r="DF262" s="2">
        <v>1949000</v>
      </c>
      <c r="DG262" s="2">
        <v>3209200</v>
      </c>
      <c r="DH262" s="2">
        <v>4232000</v>
      </c>
      <c r="DI262" s="2">
        <v>1486600</v>
      </c>
      <c r="DJ262" s="2">
        <v>1620400</v>
      </c>
      <c r="DK262" s="2">
        <v>1753200</v>
      </c>
      <c r="DL262" s="2">
        <v>3177400</v>
      </c>
      <c r="DM262" s="2">
        <v>3108500</v>
      </c>
      <c r="DN262" s="2">
        <v>5851300</v>
      </c>
      <c r="DO262" s="2">
        <v>13818100</v>
      </c>
      <c r="DP262" s="2">
        <v>13929500</v>
      </c>
      <c r="DQ262" s="2">
        <v>2947000</v>
      </c>
      <c r="DR262" s="2">
        <v>4287300</v>
      </c>
      <c r="DS262" s="2">
        <v>2488800</v>
      </c>
      <c r="DT262" s="2">
        <v>2351000</v>
      </c>
      <c r="DU262" s="2">
        <v>4427500</v>
      </c>
      <c r="DV262" s="2">
        <v>6573800</v>
      </c>
      <c r="DW262" s="2">
        <v>2543500</v>
      </c>
      <c r="DX262" s="2">
        <v>4604200</v>
      </c>
      <c r="DY262" s="2">
        <v>1366500</v>
      </c>
      <c r="DZ262" s="2">
        <v>3373300</v>
      </c>
      <c r="EA262" s="2">
        <v>2283900</v>
      </c>
      <c r="EB262" s="2">
        <v>9296400</v>
      </c>
      <c r="EC262" s="2">
        <v>398000</v>
      </c>
      <c r="ED262" s="2">
        <v>1863600</v>
      </c>
      <c r="EE262" s="2">
        <v>682600</v>
      </c>
      <c r="EF262" s="2">
        <v>383400</v>
      </c>
      <c r="EG262" s="2">
        <v>274000</v>
      </c>
      <c r="EH262" s="2">
        <v>320800</v>
      </c>
      <c r="EI262" s="2">
        <v>397300</v>
      </c>
      <c r="EJ262" s="2">
        <v>586800</v>
      </c>
      <c r="EK262" s="2">
        <v>1075300</v>
      </c>
      <c r="EL262" s="2">
        <v>657200</v>
      </c>
      <c r="EM262" s="2">
        <v>460100</v>
      </c>
      <c r="EN262" s="2">
        <v>949200</v>
      </c>
      <c r="EO262" s="2">
        <v>679100</v>
      </c>
      <c r="EP262" s="2">
        <v>1410900</v>
      </c>
      <c r="EQ262" s="2">
        <v>626200</v>
      </c>
      <c r="ER262" s="2">
        <v>297500</v>
      </c>
      <c r="ES262" s="2">
        <v>423100</v>
      </c>
      <c r="ET262" s="2">
        <v>179900</v>
      </c>
      <c r="EU262" s="2">
        <v>357400</v>
      </c>
      <c r="EV262" s="2">
        <v>203600</v>
      </c>
      <c r="EW262" s="2">
        <v>301000</v>
      </c>
      <c r="EX262" s="2">
        <v>178600</v>
      </c>
      <c r="EY262" s="2">
        <v>333600</v>
      </c>
      <c r="EZ262" s="2">
        <v>331600</v>
      </c>
      <c r="FA262" s="2">
        <v>258300</v>
      </c>
      <c r="FB262" s="2">
        <v>179800</v>
      </c>
      <c r="FC262" s="2">
        <v>164300</v>
      </c>
      <c r="FD262" s="2">
        <v>242000</v>
      </c>
      <c r="FE262" s="2">
        <v>149600</v>
      </c>
      <c r="FF262" s="2">
        <v>140500</v>
      </c>
      <c r="FG262" s="2">
        <v>194400</v>
      </c>
      <c r="FH262" s="2">
        <v>202300</v>
      </c>
      <c r="FI262" s="2">
        <v>265700</v>
      </c>
      <c r="FJ262" s="2">
        <v>175100</v>
      </c>
      <c r="FK262" s="2">
        <v>401900</v>
      </c>
      <c r="FL262" s="2">
        <v>158400</v>
      </c>
      <c r="FM262" s="2">
        <v>239900</v>
      </c>
      <c r="FN262" s="2">
        <v>79800</v>
      </c>
      <c r="FO262" s="2">
        <v>131100</v>
      </c>
      <c r="FP262" s="2">
        <v>103000</v>
      </c>
      <c r="FQ262" s="2">
        <v>107900</v>
      </c>
      <c r="FR262" s="2">
        <v>202400</v>
      </c>
      <c r="FS262" s="2">
        <v>82900</v>
      </c>
      <c r="FT262" s="2">
        <v>192900</v>
      </c>
      <c r="FU262" s="2">
        <v>233300</v>
      </c>
      <c r="FV262" s="2">
        <v>145400</v>
      </c>
      <c r="FW262" s="2">
        <v>122100</v>
      </c>
      <c r="FX262" s="2">
        <v>181700</v>
      </c>
      <c r="FY262" s="2">
        <v>146700</v>
      </c>
      <c r="FZ262" s="2">
        <v>135000</v>
      </c>
      <c r="GA262" s="2">
        <v>352100</v>
      </c>
      <c r="GB262" s="2">
        <v>165900</v>
      </c>
      <c r="GC262" s="2">
        <v>242700</v>
      </c>
      <c r="GD262" s="2">
        <v>173900</v>
      </c>
      <c r="GE262" s="2">
        <v>239600</v>
      </c>
      <c r="GF262" s="2">
        <v>175200</v>
      </c>
      <c r="GG262" s="2">
        <v>309800</v>
      </c>
      <c r="GH262" s="2">
        <v>326100</v>
      </c>
      <c r="GI262" s="2">
        <v>784300</v>
      </c>
      <c r="GJ262" s="2">
        <v>330800</v>
      </c>
      <c r="GK262" s="2">
        <v>537800</v>
      </c>
      <c r="GL262" s="2">
        <v>222800</v>
      </c>
      <c r="GM262" s="2">
        <v>137200</v>
      </c>
      <c r="GN262" s="2">
        <v>170300</v>
      </c>
      <c r="GO262" s="2">
        <v>461900</v>
      </c>
      <c r="GP262" s="2">
        <v>293500</v>
      </c>
      <c r="GQ262" s="2">
        <v>153500</v>
      </c>
      <c r="GR262" s="2">
        <v>123700</v>
      </c>
      <c r="GS262" s="2">
        <v>109100</v>
      </c>
      <c r="GT262" s="2">
        <v>183900</v>
      </c>
      <c r="GU262" s="2">
        <v>300900</v>
      </c>
      <c r="GV262" s="2">
        <v>312500</v>
      </c>
      <c r="GW262" s="2">
        <v>274900</v>
      </c>
      <c r="GX262" s="2">
        <v>477000</v>
      </c>
      <c r="GY262" s="2">
        <v>368200</v>
      </c>
      <c r="GZ262" s="2">
        <v>595300</v>
      </c>
      <c r="HA262" s="2">
        <v>150100</v>
      </c>
      <c r="HB262" s="2">
        <v>103200</v>
      </c>
      <c r="HC262" s="2">
        <v>294400</v>
      </c>
      <c r="HD262" s="2">
        <v>130800</v>
      </c>
      <c r="HE262" s="2">
        <v>206600</v>
      </c>
      <c r="HF262" s="2">
        <v>142500</v>
      </c>
      <c r="HG262" s="2">
        <v>83900</v>
      </c>
      <c r="HH262" s="2">
        <v>160400</v>
      </c>
      <c r="HI262" s="2">
        <v>134100</v>
      </c>
      <c r="HJ262" s="2">
        <v>310700</v>
      </c>
      <c r="HK262" s="2">
        <v>272400</v>
      </c>
      <c r="HL262" s="2">
        <v>116500</v>
      </c>
      <c r="HM262" s="2">
        <v>270400</v>
      </c>
      <c r="HN262" s="2">
        <v>138300</v>
      </c>
      <c r="HO262" s="2">
        <v>138900</v>
      </c>
      <c r="HP262" s="2">
        <v>71400</v>
      </c>
      <c r="HQ262" s="2">
        <v>161300</v>
      </c>
      <c r="HR262" s="2">
        <v>215700</v>
      </c>
      <c r="HS262" s="2">
        <v>160100</v>
      </c>
      <c r="HT262" s="2">
        <v>106100</v>
      </c>
      <c r="HU262" s="2">
        <v>169500</v>
      </c>
      <c r="HV262" s="2">
        <v>200200</v>
      </c>
      <c r="HW262" s="2">
        <v>211600</v>
      </c>
      <c r="HX262" s="2">
        <v>144000</v>
      </c>
      <c r="HY262" s="2">
        <v>125000</v>
      </c>
      <c r="HZ262" s="2">
        <v>78000</v>
      </c>
      <c r="IA262" s="2">
        <v>114800</v>
      </c>
      <c r="IB262" s="2">
        <v>134500</v>
      </c>
      <c r="IC262" s="2">
        <v>96000</v>
      </c>
      <c r="ID262" s="2">
        <v>201500</v>
      </c>
      <c r="IE262" s="2">
        <v>201000</v>
      </c>
      <c r="IF262" s="2">
        <v>210800</v>
      </c>
      <c r="IG262" s="2">
        <v>126300</v>
      </c>
      <c r="IH262" s="2">
        <v>243300</v>
      </c>
      <c r="II262" s="2">
        <v>371300</v>
      </c>
      <c r="IJ262" s="2">
        <v>408100</v>
      </c>
      <c r="IK262" s="2">
        <v>244100</v>
      </c>
      <c r="IL262" s="2">
        <v>243300</v>
      </c>
      <c r="IM262" s="2">
        <v>307600</v>
      </c>
      <c r="IN262" s="2">
        <v>259700</v>
      </c>
      <c r="IO262" s="2">
        <v>305200</v>
      </c>
      <c r="IP262" s="2">
        <v>375600</v>
      </c>
      <c r="IQ262" s="2">
        <v>905800</v>
      </c>
      <c r="IR262" s="2">
        <v>334800</v>
      </c>
      <c r="IS262" s="2">
        <v>153000</v>
      </c>
      <c r="IT262" s="2">
        <v>165700</v>
      </c>
    </row>
    <row r="263" spans="1:254">
      <c r="A263" s="391" t="s">
        <v>476</v>
      </c>
      <c r="B263" s="1" t="inlineStr">
        <is>
          <t>日本製鋼所</t>
        </is>
      </c>
      <c r="C263" s="1">
        <v>221400</v>
      </c>
      <c r="D263" s="79">
        <v>-358000</v>
      </c>
      <c r="E263" s="2">
        <v>579400</v>
      </c>
      <c r="F263" s="2">
        <v>813000</v>
      </c>
      <c r="G263" s="2">
        <v>1289500</v>
      </c>
      <c r="H263" s="2">
        <v>1266700</v>
      </c>
      <c r="I263" s="2">
        <v>755000</v>
      </c>
      <c r="J263" s="2">
        <v>637900</v>
      </c>
      <c r="K263" s="2">
        <v>1107800</v>
      </c>
      <c r="L263" s="2">
        <v>601800</v>
      </c>
      <c r="M263" s="2">
        <v>592600</v>
      </c>
      <c r="N263" s="2">
        <v>529800</v>
      </c>
      <c r="O263" s="2">
        <v>923100</v>
      </c>
      <c r="P263" s="2">
        <v>669000</v>
      </c>
      <c r="Q263" s="2">
        <v>773600</v>
      </c>
      <c r="R263" s="2">
        <v>1305400</v>
      </c>
      <c r="S263" s="2">
        <v>1239900</v>
      </c>
      <c r="T263" s="2">
        <v>632600</v>
      </c>
      <c r="U263" s="2">
        <v>1113500</v>
      </c>
      <c r="V263" s="2">
        <v>755800</v>
      </c>
      <c r="W263" s="2">
        <v>835600</v>
      </c>
      <c r="X263" s="2">
        <v>908300</v>
      </c>
      <c r="Y263" s="2">
        <v>1644600</v>
      </c>
      <c r="Z263" s="2">
        <v>957700</v>
      </c>
      <c r="AA263" s="2">
        <v>1454000</v>
      </c>
      <c r="AB263" s="2">
        <v>761700</v>
      </c>
      <c r="AC263" s="2">
        <v>829200</v>
      </c>
      <c r="AD263" s="2">
        <v>1053900</v>
      </c>
      <c r="AE263" s="2">
        <v>692500</v>
      </c>
      <c r="AF263" s="2">
        <v>870100</v>
      </c>
      <c r="AG263" s="2">
        <v>925300</v>
      </c>
      <c r="AH263" s="2">
        <v>1062300</v>
      </c>
      <c r="AI263" s="2">
        <v>1275200</v>
      </c>
      <c r="AJ263" s="2">
        <v>749200</v>
      </c>
      <c r="AK263" s="2">
        <v>730500</v>
      </c>
      <c r="AL263" s="2">
        <v>1411100</v>
      </c>
      <c r="AM263" s="2">
        <v>1000800</v>
      </c>
      <c r="AN263" s="2">
        <v>1676600</v>
      </c>
      <c r="AO263" s="2">
        <v>731700</v>
      </c>
      <c r="AP263" s="2">
        <v>913600</v>
      </c>
      <c r="AQ263" s="2">
        <v>1130800</v>
      </c>
      <c r="AR263" s="2">
        <v>1364000</v>
      </c>
      <c r="AS263" s="2">
        <v>810600</v>
      </c>
      <c r="AT263" s="2">
        <v>1135000</v>
      </c>
      <c r="AU263" s="2">
        <v>1267800</v>
      </c>
      <c r="AV263" s="2">
        <v>2113400</v>
      </c>
      <c r="AW263" s="2">
        <v>787700</v>
      </c>
      <c r="AX263" s="2">
        <v>861300</v>
      </c>
      <c r="AY263" s="2">
        <v>1142900</v>
      </c>
      <c r="AZ263" s="2">
        <v>1052400</v>
      </c>
      <c r="BA263" s="2">
        <v>1344900</v>
      </c>
      <c r="BB263" s="2">
        <v>1101300</v>
      </c>
      <c r="BC263" s="2">
        <v>1042700</v>
      </c>
      <c r="BD263" s="2">
        <v>1524900</v>
      </c>
      <c r="BE263" s="2">
        <v>765800</v>
      </c>
      <c r="BF263" s="2">
        <v>1052100</v>
      </c>
      <c r="BG263" s="2">
        <v>1611100</v>
      </c>
      <c r="BH263" s="2">
        <v>1624600</v>
      </c>
      <c r="BI263" s="2">
        <v>1521200</v>
      </c>
      <c r="BJ263" s="2">
        <v>1217400</v>
      </c>
      <c r="BK263" s="2">
        <v>1557000</v>
      </c>
      <c r="BL263" s="2">
        <v>2817500</v>
      </c>
      <c r="BM263" s="2">
        <v>1064500</v>
      </c>
      <c r="BN263" s="2">
        <v>1029200</v>
      </c>
      <c r="BO263" s="2">
        <v>977100</v>
      </c>
      <c r="BP263" s="2">
        <v>1299400</v>
      </c>
      <c r="BQ263" s="2">
        <v>888700</v>
      </c>
      <c r="BR263" s="2">
        <v>946400</v>
      </c>
      <c r="BS263" s="2">
        <v>709100</v>
      </c>
      <c r="BT263" s="2">
        <v>554100</v>
      </c>
      <c r="BU263" s="2">
        <v>714100</v>
      </c>
      <c r="BV263" s="2">
        <v>1211600</v>
      </c>
      <c r="BW263" s="2">
        <v>1134800</v>
      </c>
      <c r="BX263" s="2">
        <v>892700</v>
      </c>
      <c r="BY263" s="2">
        <v>1240800</v>
      </c>
      <c r="BZ263" s="2">
        <v>571100</v>
      </c>
      <c r="CA263" s="2">
        <v>686600</v>
      </c>
      <c r="CB263" s="2">
        <v>763500</v>
      </c>
      <c r="CC263" s="2">
        <v>1564600</v>
      </c>
      <c r="CD263" s="2">
        <v>604400</v>
      </c>
      <c r="CE263" s="2">
        <v>814400</v>
      </c>
      <c r="CF263" s="2">
        <v>1030100</v>
      </c>
      <c r="CG263" s="2">
        <v>1339700</v>
      </c>
      <c r="CH263" s="2">
        <v>1900500</v>
      </c>
      <c r="CI263" s="2">
        <v>822200</v>
      </c>
      <c r="CJ263" s="2">
        <v>992300</v>
      </c>
      <c r="CK263" s="2">
        <v>1245400</v>
      </c>
      <c r="CL263" s="2">
        <v>1368600</v>
      </c>
      <c r="CM263" s="2">
        <v>1466100</v>
      </c>
      <c r="CN263" s="2">
        <v>1364400</v>
      </c>
      <c r="CO263" s="2">
        <v>1087900</v>
      </c>
      <c r="CP263" s="2">
        <v>1218600</v>
      </c>
      <c r="CQ263" s="2">
        <v>877800</v>
      </c>
      <c r="CR263" s="2">
        <v>1613900</v>
      </c>
      <c r="CS263" s="2">
        <v>1573400</v>
      </c>
      <c r="CT263" s="2">
        <v>2049200</v>
      </c>
      <c r="CU263" s="2">
        <v>1007900</v>
      </c>
      <c r="CV263" s="2">
        <v>966800</v>
      </c>
      <c r="CW263" s="2">
        <v>777700</v>
      </c>
      <c r="CX263" s="2">
        <v>1191500</v>
      </c>
      <c r="CY263" s="2">
        <v>1294000</v>
      </c>
      <c r="CZ263" s="2">
        <v>1591000</v>
      </c>
      <c r="DA263" s="2">
        <v>1160900</v>
      </c>
      <c r="DB263" s="2">
        <v>1222500</v>
      </c>
      <c r="DC263" s="2">
        <v>1554500</v>
      </c>
      <c r="DD263" s="2">
        <v>1123200</v>
      </c>
      <c r="DE263" s="2">
        <v>890300</v>
      </c>
      <c r="DF263" s="2">
        <v>1505500</v>
      </c>
      <c r="DG263" s="2">
        <v>1149000</v>
      </c>
      <c r="DH263" s="2">
        <v>1048100</v>
      </c>
      <c r="DI263" s="2">
        <v>846600</v>
      </c>
      <c r="DJ263" s="2">
        <v>998900</v>
      </c>
      <c r="DK263" s="2">
        <v>1137100</v>
      </c>
      <c r="DL263" s="2">
        <v>1473900</v>
      </c>
      <c r="DM263" s="2">
        <v>1829200</v>
      </c>
      <c r="DN263" s="2">
        <v>2617000</v>
      </c>
      <c r="DO263" s="2">
        <v>913300</v>
      </c>
      <c r="DP263" s="2">
        <v>1074400</v>
      </c>
      <c r="DQ263" s="2">
        <v>677600</v>
      </c>
      <c r="DR263" s="2">
        <v>1290400</v>
      </c>
      <c r="DS263" s="2">
        <v>1535400</v>
      </c>
      <c r="DT263" s="2">
        <v>2916300</v>
      </c>
      <c r="DU263" s="2">
        <v>2396900</v>
      </c>
      <c r="DV263" s="2">
        <v>1043700</v>
      </c>
      <c r="DW263" s="2">
        <v>895800</v>
      </c>
      <c r="DX263" s="2">
        <v>1016200</v>
      </c>
      <c r="DY263" s="2">
        <v>1004500</v>
      </c>
      <c r="DZ263" s="2">
        <v>835900</v>
      </c>
      <c r="EA263" s="2">
        <v>803100</v>
      </c>
      <c r="EB263" s="2">
        <v>1139600</v>
      </c>
      <c r="EC263" s="2">
        <v>744500</v>
      </c>
      <c r="ED263" s="2">
        <v>1168400</v>
      </c>
      <c r="EE263" s="2">
        <v>1112500</v>
      </c>
      <c r="EF263" s="2">
        <v>1072200</v>
      </c>
      <c r="EG263" s="2">
        <v>1127700</v>
      </c>
      <c r="EH263" s="2">
        <v>1218300</v>
      </c>
      <c r="EI263" s="2">
        <v>1037100</v>
      </c>
      <c r="EJ263" s="2">
        <v>1046200</v>
      </c>
      <c r="EK263" s="2">
        <v>980400</v>
      </c>
      <c r="EL263" s="2">
        <v>1271700</v>
      </c>
      <c r="EM263" s="2">
        <v>1682200</v>
      </c>
      <c r="EN263" s="2">
        <v>1349400</v>
      </c>
      <c r="EO263" s="2">
        <v>864100</v>
      </c>
      <c r="EP263" s="2">
        <v>1142300</v>
      </c>
      <c r="EQ263" s="2">
        <v>1562300</v>
      </c>
      <c r="ER263" s="2">
        <v>1537300</v>
      </c>
      <c r="ES263" s="2">
        <v>1106800</v>
      </c>
      <c r="ET263" s="2">
        <v>712300</v>
      </c>
      <c r="EU263" s="2">
        <v>613900</v>
      </c>
      <c r="EV263" s="2">
        <v>573500</v>
      </c>
      <c r="EW263" s="2">
        <v>468400</v>
      </c>
      <c r="EX263" s="2">
        <v>739200</v>
      </c>
      <c r="EY263" s="2">
        <v>732200</v>
      </c>
      <c r="EZ263" s="2">
        <v>1366600</v>
      </c>
      <c r="FA263" s="2">
        <v>1918800</v>
      </c>
      <c r="FB263" s="2">
        <v>2104900</v>
      </c>
      <c r="FC263" s="2">
        <v>1353600</v>
      </c>
      <c r="FD263" s="2">
        <v>1199100</v>
      </c>
      <c r="FE263" s="2">
        <v>1977400</v>
      </c>
      <c r="FF263" s="2">
        <v>887900</v>
      </c>
      <c r="FG263" s="2">
        <v>762700</v>
      </c>
      <c r="FH263" s="2">
        <v>770700</v>
      </c>
      <c r="FI263" s="2">
        <v>666600</v>
      </c>
      <c r="FJ263" s="2">
        <v>856200</v>
      </c>
      <c r="FK263" s="2">
        <v>936900</v>
      </c>
      <c r="FL263" s="2">
        <v>575600</v>
      </c>
      <c r="FM263" s="2">
        <v>784300</v>
      </c>
      <c r="FN263" s="2">
        <v>929700</v>
      </c>
      <c r="FO263" s="2">
        <v>696700</v>
      </c>
      <c r="FP263" s="2">
        <v>699300</v>
      </c>
      <c r="FQ263" s="2">
        <v>611900</v>
      </c>
      <c r="FR263" s="2">
        <v>768900</v>
      </c>
      <c r="FS263" s="2">
        <v>1121300</v>
      </c>
      <c r="FT263" s="2">
        <v>1519100</v>
      </c>
      <c r="FU263" s="2">
        <v>816000</v>
      </c>
      <c r="FV263" s="2">
        <v>696000</v>
      </c>
      <c r="FW263" s="2">
        <v>916200</v>
      </c>
      <c r="FX263" s="2">
        <v>1249500</v>
      </c>
      <c r="FY263" s="2">
        <v>791000</v>
      </c>
      <c r="FZ263" s="2">
        <v>1184100</v>
      </c>
      <c r="GA263" s="2">
        <v>839200</v>
      </c>
      <c r="GB263" s="2">
        <v>1708000</v>
      </c>
      <c r="GC263" s="2">
        <v>926600</v>
      </c>
      <c r="GD263" s="2">
        <v>1116500</v>
      </c>
      <c r="GE263" s="2">
        <v>703800</v>
      </c>
      <c r="GF263" s="2">
        <v>1693500</v>
      </c>
      <c r="GG263" s="2">
        <v>940800</v>
      </c>
      <c r="GH263" s="2">
        <v>727300</v>
      </c>
      <c r="GI263" s="2">
        <v>768100</v>
      </c>
      <c r="GJ263" s="2">
        <v>1409000</v>
      </c>
      <c r="GK263" s="2">
        <v>1165500</v>
      </c>
      <c r="GL263" s="2">
        <v>1098400</v>
      </c>
      <c r="GM263" s="2">
        <v>667100</v>
      </c>
      <c r="GN263" s="2">
        <v>899300</v>
      </c>
      <c r="GO263" s="2">
        <v>841100</v>
      </c>
      <c r="GP263" s="2">
        <v>902200</v>
      </c>
      <c r="GQ263" s="2">
        <v>1102700</v>
      </c>
      <c r="GR263" s="2">
        <v>894900</v>
      </c>
      <c r="GS263" s="2">
        <v>1027400</v>
      </c>
      <c r="GT263" s="2">
        <v>592000</v>
      </c>
      <c r="GU263" s="2">
        <v>928200</v>
      </c>
      <c r="GV263" s="2">
        <v>1588500</v>
      </c>
      <c r="GW263" s="2">
        <v>622500</v>
      </c>
      <c r="GX263" s="2">
        <v>1329300</v>
      </c>
      <c r="GY263" s="2">
        <v>2089700</v>
      </c>
      <c r="GZ263" s="2">
        <v>3317200</v>
      </c>
      <c r="HA263" s="2">
        <v>649100</v>
      </c>
      <c r="HB263" s="2">
        <v>629700</v>
      </c>
      <c r="HC263" s="2">
        <v>760300</v>
      </c>
      <c r="HD263" s="2">
        <v>829300</v>
      </c>
      <c r="HE263" s="2">
        <v>925500</v>
      </c>
      <c r="HF263" s="2">
        <v>1830000</v>
      </c>
      <c r="HG263" s="2">
        <v>756200</v>
      </c>
      <c r="HH263" s="2">
        <v>936800</v>
      </c>
      <c r="HI263" s="2">
        <v>1395500</v>
      </c>
      <c r="HJ263" s="2">
        <v>1321700</v>
      </c>
      <c r="HK263" s="2">
        <v>608700</v>
      </c>
      <c r="HL263" s="2">
        <v>721500</v>
      </c>
      <c r="HM263" s="2">
        <v>876800</v>
      </c>
      <c r="HN263" s="2">
        <v>585700</v>
      </c>
      <c r="HO263" s="2">
        <v>769600</v>
      </c>
      <c r="HP263" s="2">
        <v>775300</v>
      </c>
      <c r="HQ263" s="2">
        <v>766300</v>
      </c>
      <c r="HR263" s="2">
        <v>873700</v>
      </c>
      <c r="HS263" s="2">
        <v>707700</v>
      </c>
      <c r="HT263" s="2">
        <v>734000</v>
      </c>
      <c r="HU263" s="2">
        <v>786600</v>
      </c>
      <c r="HV263" s="2">
        <v>523600</v>
      </c>
      <c r="HW263" s="2">
        <v>532300</v>
      </c>
      <c r="HX263" s="2">
        <v>458600</v>
      </c>
      <c r="HY263" s="2">
        <v>545700</v>
      </c>
      <c r="HZ263" s="2">
        <v>665200</v>
      </c>
      <c r="IA263" s="2">
        <v>655900</v>
      </c>
      <c r="IB263" s="2">
        <v>698100</v>
      </c>
      <c r="IC263" s="2">
        <v>518700</v>
      </c>
      <c r="ID263" s="2">
        <v>516000</v>
      </c>
      <c r="IE263" s="2">
        <v>1147800</v>
      </c>
      <c r="IF263" s="2">
        <v>889400</v>
      </c>
      <c r="IG263" s="2">
        <v>709300</v>
      </c>
      <c r="IH263" s="2">
        <v>664200</v>
      </c>
      <c r="II263" s="2">
        <v>784300</v>
      </c>
      <c r="IJ263" s="2">
        <v>895100</v>
      </c>
      <c r="IK263" s="2">
        <v>972400</v>
      </c>
      <c r="IL263" s="2">
        <v>934600</v>
      </c>
      <c r="IM263" s="2">
        <v>1085400</v>
      </c>
      <c r="IN263" s="2">
        <v>2418900</v>
      </c>
      <c r="IO263" s="2">
        <v>2333600</v>
      </c>
      <c r="IP263" s="2">
        <v>1106900</v>
      </c>
      <c r="IQ263" s="2">
        <v>1003800</v>
      </c>
      <c r="IR263" s="2">
        <v>1024400</v>
      </c>
      <c r="IS263" s="2">
        <v>1035800</v>
      </c>
      <c r="IT263" s="2">
        <v>734700</v>
      </c>
    </row>
    <row r="264" spans="1:254">
      <c r="A264" s="391" t="s">
        <v>477</v>
      </c>
      <c r="B264" s="1" t="inlineStr">
        <is>
          <t>ジーエス・ユアサコーポ</t>
        </is>
      </c>
      <c r="C264" s="1">
        <v>448200</v>
      </c>
      <c r="D264" s="79">
        <v>-1673500</v>
      </c>
      <c r="E264" s="2">
        <v>2121700</v>
      </c>
      <c r="F264" s="2">
        <v>4140600</v>
      </c>
      <c r="G264" s="2">
        <v>739400</v>
      </c>
      <c r="H264" s="2">
        <v>659700</v>
      </c>
      <c r="I264" s="2">
        <v>768400</v>
      </c>
      <c r="J264" s="2">
        <v>896100</v>
      </c>
      <c r="K264" s="2">
        <v>1026800</v>
      </c>
      <c r="L264" s="2">
        <v>942600</v>
      </c>
      <c r="M264" s="2">
        <v>683400</v>
      </c>
      <c r="N264" s="2">
        <v>632300</v>
      </c>
      <c r="O264" s="2">
        <v>786500</v>
      </c>
      <c r="P264" s="2">
        <v>1114400</v>
      </c>
      <c r="Q264" s="2">
        <v>865600</v>
      </c>
      <c r="R264" s="2">
        <v>923800</v>
      </c>
      <c r="S264" s="2">
        <v>955300</v>
      </c>
      <c r="T264" s="2">
        <v>798600</v>
      </c>
      <c r="U264" s="2">
        <v>824700</v>
      </c>
      <c r="V264" s="2">
        <v>756300</v>
      </c>
      <c r="W264" s="2">
        <v>551800</v>
      </c>
      <c r="X264" s="2">
        <v>689600</v>
      </c>
      <c r="Y264" s="2">
        <v>846000</v>
      </c>
      <c r="Z264" s="2">
        <v>693900</v>
      </c>
      <c r="AA264" s="2">
        <v>728200</v>
      </c>
      <c r="AB264" s="2">
        <v>587000</v>
      </c>
      <c r="AC264" s="2">
        <v>742000</v>
      </c>
      <c r="AD264" s="2">
        <v>762300</v>
      </c>
      <c r="AE264" s="2">
        <v>1157700</v>
      </c>
      <c r="AF264" s="2">
        <v>832800</v>
      </c>
      <c r="AG264" s="2">
        <v>938200</v>
      </c>
      <c r="AH264" s="2">
        <v>715600</v>
      </c>
      <c r="AI264" s="2">
        <v>699700</v>
      </c>
      <c r="AJ264" s="2">
        <v>669600</v>
      </c>
      <c r="AK264" s="2">
        <v>1647300</v>
      </c>
      <c r="AL264" s="2">
        <v>1210900</v>
      </c>
      <c r="AM264" s="2">
        <v>619300</v>
      </c>
      <c r="AN264" s="2">
        <v>766500</v>
      </c>
      <c r="AO264" s="2">
        <v>802200</v>
      </c>
      <c r="AP264" s="2">
        <v>784500</v>
      </c>
      <c r="AQ264" s="2">
        <v>891800</v>
      </c>
      <c r="AR264" s="2">
        <v>733900</v>
      </c>
      <c r="AS264" s="2">
        <v>979000</v>
      </c>
      <c r="AT264" s="2">
        <v>894800</v>
      </c>
      <c r="AU264" s="2">
        <v>1202100</v>
      </c>
      <c r="AV264" s="2">
        <v>981600</v>
      </c>
      <c r="AW264" s="2">
        <v>1541300</v>
      </c>
      <c r="AX264" s="2">
        <v>1825100</v>
      </c>
      <c r="AY264" s="2">
        <v>1817000</v>
      </c>
      <c r="AZ264" s="2">
        <v>655900</v>
      </c>
      <c r="BA264" s="2">
        <v>977000</v>
      </c>
      <c r="BB264" s="2">
        <v>733700</v>
      </c>
      <c r="BC264" s="2">
        <v>736500</v>
      </c>
      <c r="BD264" s="2">
        <v>427600</v>
      </c>
      <c r="BE264" s="2">
        <v>506600</v>
      </c>
      <c r="BF264" s="2">
        <v>738900</v>
      </c>
      <c r="BG264" s="2">
        <v>759500</v>
      </c>
      <c r="BH264" s="2">
        <v>800700</v>
      </c>
      <c r="BI264" s="2">
        <v>787000</v>
      </c>
      <c r="BJ264" s="2">
        <v>880500</v>
      </c>
      <c r="BK264" s="2">
        <v>1301000</v>
      </c>
      <c r="BL264" s="2">
        <v>1883500</v>
      </c>
      <c r="BM264" s="2">
        <v>2288300</v>
      </c>
      <c r="BN264" s="2">
        <v>1017100</v>
      </c>
      <c r="BO264" s="2">
        <v>1039500</v>
      </c>
      <c r="BP264" s="2">
        <v>959200</v>
      </c>
      <c r="BQ264" s="2">
        <v>1308400</v>
      </c>
      <c r="BR264" s="2">
        <v>905900</v>
      </c>
      <c r="BS264" s="2">
        <v>1050300</v>
      </c>
      <c r="BT264" s="2">
        <v>963300</v>
      </c>
      <c r="BU264" s="2">
        <v>965100</v>
      </c>
      <c r="BV264" s="2">
        <v>1113900</v>
      </c>
      <c r="BW264" s="2">
        <v>1317700</v>
      </c>
      <c r="BX264" s="2">
        <v>1334900</v>
      </c>
      <c r="BY264" s="2">
        <v>1483500</v>
      </c>
      <c r="BZ264" s="2">
        <v>1012600</v>
      </c>
      <c r="CA264" s="2">
        <v>962700</v>
      </c>
      <c r="CB264" s="2">
        <v>971500</v>
      </c>
      <c r="CC264" s="2">
        <v>1143800</v>
      </c>
      <c r="CD264" s="2">
        <v>860300</v>
      </c>
      <c r="CE264" s="2">
        <v>760500</v>
      </c>
      <c r="CF264" s="2">
        <v>925800</v>
      </c>
      <c r="CG264" s="2">
        <v>658600</v>
      </c>
      <c r="CH264" s="2">
        <v>1159400</v>
      </c>
      <c r="CI264" s="2">
        <v>920500</v>
      </c>
      <c r="CJ264" s="2">
        <v>1169600</v>
      </c>
      <c r="CK264" s="2">
        <v>1261100</v>
      </c>
      <c r="CL264" s="2">
        <v>1256800</v>
      </c>
      <c r="CM264" s="2">
        <v>1386200</v>
      </c>
      <c r="CN264" s="2">
        <v>4954200</v>
      </c>
      <c r="CO264" s="2">
        <v>1693600</v>
      </c>
      <c r="CP264" s="2">
        <v>1586800</v>
      </c>
      <c r="CQ264" s="2">
        <v>668100</v>
      </c>
      <c r="CR264" s="2">
        <v>710800</v>
      </c>
      <c r="CS264" s="2">
        <v>813100</v>
      </c>
      <c r="CT264" s="2">
        <v>1364500</v>
      </c>
      <c r="CU264" s="2">
        <v>1219300</v>
      </c>
      <c r="CV264" s="2">
        <v>951600</v>
      </c>
      <c r="CW264" s="2">
        <v>2912200</v>
      </c>
      <c r="CX264" s="2">
        <v>864600</v>
      </c>
      <c r="CY264" s="2">
        <v>1399100</v>
      </c>
      <c r="CZ264" s="2">
        <v>979400</v>
      </c>
      <c r="DA264" s="2">
        <v>821700</v>
      </c>
      <c r="DB264" s="2">
        <v>844300</v>
      </c>
      <c r="DC264" s="2">
        <v>1713100</v>
      </c>
      <c r="DD264" s="2">
        <v>1891800</v>
      </c>
      <c r="DE264" s="2">
        <v>919700</v>
      </c>
      <c r="DF264" s="2">
        <v>1709200</v>
      </c>
      <c r="DG264" s="2">
        <v>1072900</v>
      </c>
      <c r="DH264" s="2">
        <v>974200</v>
      </c>
      <c r="DI264" s="2">
        <v>1549400</v>
      </c>
      <c r="DJ264" s="2">
        <v>1123500</v>
      </c>
      <c r="DK264" s="2">
        <v>1117400</v>
      </c>
      <c r="DL264" s="2">
        <v>1397900</v>
      </c>
      <c r="DM264" s="2">
        <v>1739800</v>
      </c>
      <c r="DN264" s="2">
        <v>3209900</v>
      </c>
      <c r="DO264" s="2">
        <v>1830500</v>
      </c>
      <c r="DP264" s="2">
        <v>589900</v>
      </c>
      <c r="DQ264" s="2">
        <v>435300</v>
      </c>
      <c r="DR264" s="2">
        <v>664500</v>
      </c>
      <c r="DS264" s="2">
        <v>781500</v>
      </c>
      <c r="DT264" s="2">
        <v>1056100</v>
      </c>
      <c r="DU264" s="2">
        <v>892700</v>
      </c>
      <c r="DV264" s="2">
        <v>1048500</v>
      </c>
      <c r="DW264" s="2">
        <v>2351800</v>
      </c>
      <c r="DX264" s="2">
        <v>2228200</v>
      </c>
      <c r="DY264" s="2">
        <v>418700</v>
      </c>
      <c r="DZ264" s="2">
        <v>610000</v>
      </c>
      <c r="EA264" s="2">
        <v>585200</v>
      </c>
      <c r="EB264" s="2">
        <v>726200</v>
      </c>
      <c r="EC264" s="2">
        <v>811500</v>
      </c>
      <c r="ED264" s="2">
        <v>607300</v>
      </c>
      <c r="EE264" s="2">
        <v>848200</v>
      </c>
      <c r="EF264" s="2">
        <v>797500</v>
      </c>
      <c r="EG264" s="2">
        <v>703900</v>
      </c>
      <c r="EH264" s="2">
        <v>770600</v>
      </c>
      <c r="EI264" s="2">
        <v>1365800</v>
      </c>
      <c r="EJ264" s="2">
        <v>1245200</v>
      </c>
      <c r="EK264" s="2">
        <v>1365600</v>
      </c>
      <c r="EL264" s="2">
        <v>1078600</v>
      </c>
      <c r="EM264" s="2">
        <v>901100</v>
      </c>
      <c r="EN264" s="2">
        <v>840300</v>
      </c>
      <c r="EO264" s="2">
        <v>576400</v>
      </c>
      <c r="EP264" s="2">
        <v>588500</v>
      </c>
      <c r="EQ264" s="2">
        <v>623800</v>
      </c>
      <c r="ER264" s="2">
        <v>506600</v>
      </c>
      <c r="ES264" s="2">
        <v>387700</v>
      </c>
      <c r="ET264" s="2">
        <v>345600</v>
      </c>
      <c r="EU264" s="2">
        <v>323100</v>
      </c>
      <c r="EV264" s="2">
        <v>420800</v>
      </c>
      <c r="EW264" s="2">
        <v>366800</v>
      </c>
      <c r="EX264" s="2">
        <v>381100</v>
      </c>
      <c r="EY264" s="2">
        <v>644100</v>
      </c>
      <c r="EZ264" s="2">
        <v>571500</v>
      </c>
      <c r="FA264" s="2">
        <v>818300</v>
      </c>
      <c r="FB264" s="2">
        <v>423300</v>
      </c>
      <c r="FC264" s="2">
        <v>508000</v>
      </c>
      <c r="FD264" s="2">
        <v>479800</v>
      </c>
      <c r="FE264" s="2">
        <v>553600</v>
      </c>
      <c r="FF264" s="2">
        <v>1156600</v>
      </c>
      <c r="FG264" s="2">
        <v>463200</v>
      </c>
      <c r="FH264" s="2">
        <v>617200</v>
      </c>
      <c r="FI264" s="2">
        <v>481800</v>
      </c>
      <c r="FJ264" s="2">
        <v>1283400</v>
      </c>
      <c r="FK264" s="2">
        <v>810300</v>
      </c>
      <c r="FL264" s="2">
        <v>807700</v>
      </c>
      <c r="FM264" s="2">
        <v>493100</v>
      </c>
      <c r="FN264" s="2">
        <v>400800</v>
      </c>
      <c r="FO264" s="2">
        <v>466400</v>
      </c>
      <c r="FP264" s="2">
        <v>376100</v>
      </c>
      <c r="FQ264" s="2">
        <v>416200</v>
      </c>
      <c r="FR264" s="2">
        <v>396800</v>
      </c>
      <c r="FS264" s="2">
        <v>498300</v>
      </c>
      <c r="FT264" s="2">
        <v>696700</v>
      </c>
      <c r="FU264" s="2">
        <v>496800</v>
      </c>
      <c r="FV264" s="2">
        <v>485500</v>
      </c>
      <c r="FW264" s="2">
        <v>796200</v>
      </c>
      <c r="FX264" s="2">
        <v>458000</v>
      </c>
      <c r="FY264" s="2">
        <v>624700</v>
      </c>
      <c r="FZ264" s="2">
        <v>438900</v>
      </c>
      <c r="GA264" s="2">
        <v>739600</v>
      </c>
      <c r="GB264" s="2">
        <v>689900</v>
      </c>
      <c r="GC264" s="2">
        <v>1038000</v>
      </c>
      <c r="GD264" s="2">
        <v>1623100</v>
      </c>
      <c r="GE264" s="2">
        <v>2435200</v>
      </c>
      <c r="GF264" s="2">
        <v>1184900</v>
      </c>
      <c r="GG264" s="2">
        <v>1035900</v>
      </c>
      <c r="GH264" s="2">
        <v>1004800</v>
      </c>
      <c r="GI264" s="2">
        <v>1686300</v>
      </c>
      <c r="GJ264" s="2">
        <v>694900</v>
      </c>
      <c r="GK264" s="2">
        <v>923600</v>
      </c>
      <c r="GL264" s="2">
        <v>893100</v>
      </c>
      <c r="GM264" s="2">
        <v>818200</v>
      </c>
      <c r="GN264" s="2">
        <v>399900</v>
      </c>
      <c r="GO264" s="2">
        <v>423400</v>
      </c>
      <c r="GP264" s="2">
        <v>492500</v>
      </c>
      <c r="GQ264" s="2">
        <v>357600</v>
      </c>
      <c r="GR264" s="2">
        <v>587600</v>
      </c>
      <c r="GS264" s="2">
        <v>907000</v>
      </c>
      <c r="GT264" s="2">
        <v>910700</v>
      </c>
      <c r="GU264" s="2">
        <v>962100</v>
      </c>
      <c r="GV264" s="2">
        <v>719700</v>
      </c>
      <c r="GW264" s="2">
        <v>649100</v>
      </c>
      <c r="GX264" s="2">
        <v>1034000</v>
      </c>
      <c r="GY264" s="2">
        <v>1537900</v>
      </c>
      <c r="GZ264" s="2">
        <v>878900</v>
      </c>
      <c r="HA264" s="2">
        <v>700600</v>
      </c>
      <c r="HB264" s="2">
        <v>592100</v>
      </c>
      <c r="HC264" s="2">
        <v>630800</v>
      </c>
      <c r="HD264" s="2">
        <v>503500</v>
      </c>
      <c r="HE264" s="2">
        <v>486900</v>
      </c>
      <c r="HF264" s="2">
        <v>773400</v>
      </c>
      <c r="HG264" s="2">
        <v>835600</v>
      </c>
      <c r="HH264" s="2">
        <v>1242000</v>
      </c>
      <c r="HI264" s="2">
        <v>1066700</v>
      </c>
      <c r="HJ264" s="2">
        <v>966800</v>
      </c>
      <c r="HK264" s="2">
        <v>772100</v>
      </c>
      <c r="HL264" s="2">
        <v>673000</v>
      </c>
      <c r="HM264" s="2">
        <v>1171000</v>
      </c>
      <c r="HN264" s="2">
        <v>710100</v>
      </c>
      <c r="HO264" s="2">
        <v>781600</v>
      </c>
      <c r="HP264" s="2">
        <v>663900</v>
      </c>
      <c r="HQ264" s="2">
        <v>1320100</v>
      </c>
      <c r="HR264" s="2">
        <v>406400</v>
      </c>
      <c r="HS264" s="2">
        <v>464200</v>
      </c>
      <c r="HT264" s="2">
        <v>446000</v>
      </c>
      <c r="HU264" s="2">
        <v>739400</v>
      </c>
      <c r="HV264" s="2">
        <v>497100</v>
      </c>
      <c r="HW264" s="2">
        <v>631600</v>
      </c>
      <c r="HX264" s="2">
        <v>539400</v>
      </c>
      <c r="HY264" s="2">
        <v>784600</v>
      </c>
      <c r="HZ264" s="2">
        <v>644900</v>
      </c>
      <c r="IA264" s="2">
        <v>518400</v>
      </c>
      <c r="IB264" s="2">
        <v>481200</v>
      </c>
      <c r="IC264" s="2">
        <v>478800</v>
      </c>
      <c r="ID264" s="2">
        <v>474400</v>
      </c>
      <c r="IE264" s="2">
        <v>447000</v>
      </c>
      <c r="IF264" s="2">
        <v>523200</v>
      </c>
      <c r="IG264" s="2">
        <v>1040200</v>
      </c>
      <c r="IH264" s="2">
        <v>807200</v>
      </c>
      <c r="II264" s="2">
        <v>387100</v>
      </c>
      <c r="IJ264" s="2">
        <v>409700</v>
      </c>
      <c r="IK264" s="2">
        <v>467000</v>
      </c>
      <c r="IL264" s="2">
        <v>626000</v>
      </c>
      <c r="IM264" s="2">
        <v>722400</v>
      </c>
      <c r="IN264" s="2">
        <v>1844900</v>
      </c>
      <c r="IO264" s="2">
        <v>2131700</v>
      </c>
      <c r="IP264" s="2">
        <v>636700</v>
      </c>
      <c r="IQ264" s="2">
        <v>482500</v>
      </c>
      <c r="IR264" s="2">
        <v>453200</v>
      </c>
      <c r="IS264" s="2">
        <v>331800</v>
      </c>
      <c r="IT264" s="2">
        <v>431700</v>
      </c>
    </row>
    <row r="265" spans="1:254">
      <c r="A265" s="391" t="s">
        <v>478</v>
      </c>
      <c r="B265" s="1" t="inlineStr">
        <is>
          <t>ＦＤＫ</t>
        </is>
      </c>
      <c r="C265" s="1">
        <v>86900</v>
      </c>
      <c r="D265" s="79">
        <v>-14700</v>
      </c>
      <c r="E265" s="2">
        <v>101600</v>
      </c>
      <c r="F265" s="2">
        <v>80900</v>
      </c>
      <c r="G265" s="2">
        <v>91300</v>
      </c>
      <c r="H265" s="2">
        <v>141500</v>
      </c>
      <c r="I265" s="2">
        <v>306400</v>
      </c>
      <c r="J265" s="2">
        <v>217900</v>
      </c>
      <c r="K265" s="2">
        <v>209000</v>
      </c>
      <c r="L265" s="2">
        <v>178700</v>
      </c>
      <c r="M265" s="2">
        <v>114200</v>
      </c>
      <c r="N265" s="2">
        <v>154800</v>
      </c>
      <c r="O265" s="2">
        <v>105000</v>
      </c>
      <c r="P265" s="2">
        <v>130200</v>
      </c>
      <c r="Q265" s="2">
        <v>91700</v>
      </c>
      <c r="R265" s="2">
        <v>274900</v>
      </c>
      <c r="S265" s="2">
        <v>196600</v>
      </c>
      <c r="T265" s="2">
        <v>74500</v>
      </c>
      <c r="U265" s="2">
        <v>123300</v>
      </c>
      <c r="V265" s="2">
        <v>86400</v>
      </c>
      <c r="W265" s="2">
        <v>123000</v>
      </c>
      <c r="X265" s="2">
        <v>78200</v>
      </c>
      <c r="Y265" s="2">
        <v>163400</v>
      </c>
      <c r="Z265" s="2">
        <v>142500</v>
      </c>
      <c r="AA265" s="2">
        <v>300700</v>
      </c>
      <c r="AB265" s="2">
        <v>174300</v>
      </c>
      <c r="AC265" s="2">
        <v>161700</v>
      </c>
      <c r="AD265" s="2">
        <v>85000</v>
      </c>
      <c r="AE265" s="2">
        <v>194700</v>
      </c>
      <c r="AF265" s="2">
        <v>114300</v>
      </c>
      <c r="AG265" s="2">
        <v>193200</v>
      </c>
      <c r="AH265" s="2">
        <v>137500</v>
      </c>
      <c r="AI265" s="2">
        <v>179600</v>
      </c>
      <c r="AJ265" s="2">
        <v>466100</v>
      </c>
      <c r="AK265" s="2">
        <v>427700</v>
      </c>
      <c r="AL265" s="2">
        <v>184000</v>
      </c>
      <c r="AM265" s="2">
        <v>227800</v>
      </c>
      <c r="AN265" s="2">
        <v>397100</v>
      </c>
      <c r="AO265" s="2">
        <v>438000</v>
      </c>
      <c r="AP265" s="2">
        <v>394700</v>
      </c>
      <c r="AQ265" s="2">
        <v>391700</v>
      </c>
      <c r="AR265" s="2">
        <v>407300</v>
      </c>
      <c r="AS265" s="2">
        <v>1225900</v>
      </c>
      <c r="AT265" s="2">
        <v>2514300</v>
      </c>
      <c r="AU265" s="2">
        <v>4575900</v>
      </c>
      <c r="AV265" s="2">
        <v>979300</v>
      </c>
      <c r="AW265" s="2">
        <v>1712300</v>
      </c>
      <c r="AX265" s="2">
        <v>1925800</v>
      </c>
      <c r="AY265" s="2">
        <v>625300</v>
      </c>
      <c r="AZ265" s="2">
        <v>75000</v>
      </c>
      <c r="BA265" s="2">
        <v>133500</v>
      </c>
      <c r="BB265" s="2">
        <v>178600</v>
      </c>
      <c r="BC265" s="2">
        <v>95000</v>
      </c>
      <c r="BD265" s="2">
        <v>71100</v>
      </c>
      <c r="BE265" s="2">
        <v>71300</v>
      </c>
      <c r="BF265" s="2">
        <v>48000</v>
      </c>
      <c r="BG265" s="2">
        <v>46200</v>
      </c>
      <c r="BH265" s="2">
        <v>68100</v>
      </c>
      <c r="BI265" s="2">
        <v>36300</v>
      </c>
      <c r="BJ265" s="2">
        <v>40300</v>
      </c>
      <c r="BK265" s="2">
        <v>78800</v>
      </c>
      <c r="BL265" s="2">
        <v>60900</v>
      </c>
      <c r="BM265" s="2">
        <v>33100</v>
      </c>
      <c r="BN265" s="2">
        <v>55200</v>
      </c>
      <c r="BO265" s="2">
        <v>186800</v>
      </c>
      <c r="BP265" s="2">
        <v>209000</v>
      </c>
      <c r="BQ265" s="2">
        <v>298400</v>
      </c>
      <c r="BR265" s="2">
        <v>45000</v>
      </c>
      <c r="BS265" s="2">
        <v>243900</v>
      </c>
      <c r="BT265" s="2">
        <v>57500</v>
      </c>
      <c r="BU265" s="2">
        <v>69100</v>
      </c>
      <c r="BV265" s="2">
        <v>32900</v>
      </c>
      <c r="BW265" s="2">
        <v>91500</v>
      </c>
      <c r="BX265" s="2">
        <v>51900</v>
      </c>
      <c r="BY265" s="2">
        <v>77200</v>
      </c>
      <c r="BZ265" s="2">
        <v>60700</v>
      </c>
      <c r="CA265" s="2">
        <v>83600</v>
      </c>
      <c r="CB265" s="2">
        <v>77100</v>
      </c>
      <c r="CC265" s="2">
        <v>109700</v>
      </c>
      <c r="CD265" s="2">
        <v>73800</v>
      </c>
      <c r="CE265" s="2">
        <v>91200</v>
      </c>
      <c r="CF265" s="2">
        <v>138700</v>
      </c>
      <c r="CG265" s="2">
        <v>102500</v>
      </c>
      <c r="CH265" s="2">
        <v>128800</v>
      </c>
      <c r="CI265" s="2">
        <v>56000</v>
      </c>
      <c r="CJ265" s="2">
        <v>70400</v>
      </c>
      <c r="CK265" s="2">
        <v>69100</v>
      </c>
      <c r="CL265" s="2">
        <v>97600</v>
      </c>
      <c r="CM265" s="2">
        <v>62700</v>
      </c>
      <c r="CN265" s="2">
        <v>93100</v>
      </c>
      <c r="CO265" s="2">
        <v>119300</v>
      </c>
      <c r="CP265" s="2">
        <v>59700</v>
      </c>
      <c r="CQ265" s="2">
        <v>258200</v>
      </c>
      <c r="CR265" s="2">
        <v>128900</v>
      </c>
      <c r="CS265" s="2">
        <v>158700</v>
      </c>
      <c r="CT265" s="2">
        <v>442500</v>
      </c>
      <c r="CU265" s="2">
        <v>524800</v>
      </c>
      <c r="CV265" s="2">
        <v>1334200</v>
      </c>
      <c r="CW265" s="2">
        <v>1390100</v>
      </c>
      <c r="CX265" s="2">
        <v>34000</v>
      </c>
      <c r="CY265" s="2">
        <v>64500</v>
      </c>
      <c r="CZ265" s="2">
        <v>106100</v>
      </c>
      <c r="DA265" s="2">
        <v>59100</v>
      </c>
      <c r="DB265" s="2">
        <v>71600</v>
      </c>
      <c r="DC265" s="2">
        <v>166200</v>
      </c>
      <c r="DD265" s="2">
        <v>113100</v>
      </c>
      <c r="DE265" s="2">
        <v>164500</v>
      </c>
      <c r="DF265" s="2">
        <v>300300</v>
      </c>
      <c r="DG265" s="2">
        <v>292900</v>
      </c>
      <c r="DH265" s="2">
        <v>341800</v>
      </c>
      <c r="DI265" s="2">
        <v>422300</v>
      </c>
      <c r="DJ265" s="2">
        <v>240700</v>
      </c>
      <c r="DK265" s="2">
        <v>85000</v>
      </c>
      <c r="DL265" s="2">
        <v>116600</v>
      </c>
      <c r="DM265" s="2">
        <v>158000</v>
      </c>
      <c r="DN265" s="2">
        <v>281000</v>
      </c>
      <c r="DO265" s="2">
        <v>106800</v>
      </c>
      <c r="DP265" s="2">
        <v>88500</v>
      </c>
      <c r="DQ265" s="2">
        <v>53300</v>
      </c>
      <c r="DR265" s="2">
        <v>80300</v>
      </c>
      <c r="DS265" s="2">
        <v>78400</v>
      </c>
      <c r="DT265" s="2">
        <v>57400</v>
      </c>
      <c r="DU265" s="2">
        <v>96100</v>
      </c>
      <c r="DV265" s="2">
        <v>124200</v>
      </c>
      <c r="DW265" s="2">
        <v>72700</v>
      </c>
      <c r="DX265" s="2">
        <v>78500</v>
      </c>
      <c r="DY265" s="2">
        <v>109300</v>
      </c>
      <c r="DZ265" s="2">
        <v>101700</v>
      </c>
      <c r="EA265" s="2">
        <v>58900</v>
      </c>
      <c r="EB265" s="2">
        <v>257100</v>
      </c>
      <c r="EC265" s="2">
        <v>187600</v>
      </c>
      <c r="ED265" s="2">
        <v>148300</v>
      </c>
      <c r="EE265" s="2">
        <v>173500</v>
      </c>
      <c r="EF265" s="2">
        <v>200300</v>
      </c>
      <c r="EG265" s="2">
        <v>621500</v>
      </c>
      <c r="EH265" s="2">
        <v>108800</v>
      </c>
      <c r="EI265" s="2">
        <v>107400</v>
      </c>
      <c r="EJ265" s="2">
        <v>216600</v>
      </c>
      <c r="EK265" s="2">
        <v>80600</v>
      </c>
      <c r="EL265" s="2">
        <v>148900</v>
      </c>
      <c r="EM265" s="2">
        <v>51200</v>
      </c>
      <c r="EN265" s="2">
        <v>104400</v>
      </c>
      <c r="EO265" s="2">
        <v>80700</v>
      </c>
      <c r="EP265" s="2">
        <v>146400</v>
      </c>
      <c r="EQ265" s="2">
        <v>506800</v>
      </c>
      <c r="ER265" s="2">
        <v>31000</v>
      </c>
      <c r="ES265" s="2">
        <v>61200</v>
      </c>
      <c r="ET265" s="2">
        <v>27500</v>
      </c>
      <c r="EU265" s="2">
        <v>111300</v>
      </c>
      <c r="EV265" s="2">
        <v>82300</v>
      </c>
      <c r="EW265" s="2">
        <v>99100</v>
      </c>
      <c r="EX265" s="2">
        <v>98100</v>
      </c>
      <c r="EY265" s="2">
        <v>85500</v>
      </c>
      <c r="EZ265" s="2">
        <v>56100</v>
      </c>
      <c r="FA265" s="2">
        <v>68400</v>
      </c>
      <c r="FB265" s="2">
        <v>38700</v>
      </c>
      <c r="FC265" s="2">
        <v>65300</v>
      </c>
      <c r="FD265" s="2">
        <v>29200</v>
      </c>
      <c r="FE265" s="2">
        <v>33500</v>
      </c>
      <c r="FF265" s="2">
        <v>61600</v>
      </c>
      <c r="FG265" s="2">
        <v>36800</v>
      </c>
      <c r="FH265" s="2">
        <v>52200</v>
      </c>
      <c r="FI265" s="2">
        <v>33300</v>
      </c>
      <c r="FJ265" s="2">
        <v>62700</v>
      </c>
      <c r="FK265" s="2">
        <v>25300</v>
      </c>
      <c r="FL265" s="2">
        <v>29700</v>
      </c>
      <c r="FM265" s="2">
        <v>28100</v>
      </c>
      <c r="FN265" s="2">
        <v>54100</v>
      </c>
      <c r="FO265" s="2">
        <v>73000</v>
      </c>
      <c r="FP265" s="2">
        <v>38100</v>
      </c>
      <c r="FQ265" s="2">
        <v>135000</v>
      </c>
      <c r="FR265" s="2">
        <v>34400</v>
      </c>
      <c r="FS265" s="2">
        <v>31400</v>
      </c>
      <c r="FT265" s="2">
        <v>30400</v>
      </c>
      <c r="FU265" s="2">
        <v>26800</v>
      </c>
      <c r="FV265" s="2">
        <v>25400</v>
      </c>
      <c r="FW265" s="2">
        <v>50900</v>
      </c>
      <c r="FX265" s="2">
        <v>52900</v>
      </c>
      <c r="FY265" s="2">
        <v>30400</v>
      </c>
      <c r="FZ265" s="2">
        <v>17200</v>
      </c>
      <c r="GA265" s="2">
        <v>39000</v>
      </c>
      <c r="GB265" s="2">
        <v>54500</v>
      </c>
      <c r="GC265" s="2">
        <v>67400</v>
      </c>
      <c r="GD265" s="2">
        <v>66400</v>
      </c>
      <c r="GE265" s="2">
        <v>34000</v>
      </c>
      <c r="GF265" s="2">
        <v>57900</v>
      </c>
      <c r="GG265" s="2">
        <v>53600</v>
      </c>
      <c r="GH265" s="2">
        <v>44400</v>
      </c>
      <c r="GI265" s="2">
        <v>100100</v>
      </c>
      <c r="GJ265" s="2">
        <v>139500</v>
      </c>
      <c r="GK265" s="2">
        <v>62100</v>
      </c>
      <c r="GL265" s="2">
        <v>59600</v>
      </c>
      <c r="GM265" s="2">
        <v>36500</v>
      </c>
      <c r="GN265" s="2">
        <v>41500</v>
      </c>
      <c r="GO265" s="2">
        <v>39500</v>
      </c>
      <c r="GP265" s="2">
        <v>78800</v>
      </c>
      <c r="GQ265" s="2">
        <v>37000</v>
      </c>
      <c r="GR265" s="2">
        <v>31900</v>
      </c>
      <c r="GS265" s="2">
        <v>31800</v>
      </c>
      <c r="GT265" s="2">
        <v>39300</v>
      </c>
      <c r="GU265" s="2">
        <v>103800</v>
      </c>
      <c r="GV265" s="2">
        <v>58600</v>
      </c>
      <c r="GW265" s="2">
        <v>78700</v>
      </c>
      <c r="GX265" s="2">
        <v>46800</v>
      </c>
      <c r="GY265" s="2">
        <v>59400</v>
      </c>
      <c r="GZ265" s="2">
        <v>105700</v>
      </c>
      <c r="HA265" s="2">
        <v>43000</v>
      </c>
      <c r="HB265" s="2">
        <v>51100</v>
      </c>
      <c r="HC265" s="2">
        <v>61000</v>
      </c>
      <c r="HD265" s="2">
        <v>47100</v>
      </c>
      <c r="HE265" s="2">
        <v>64500</v>
      </c>
      <c r="HF265" s="2">
        <v>40600</v>
      </c>
      <c r="HG265" s="2">
        <v>35900</v>
      </c>
      <c r="HH265" s="2">
        <v>52900</v>
      </c>
      <c r="HI265" s="2">
        <v>59600</v>
      </c>
      <c r="HJ265" s="2">
        <v>531900</v>
      </c>
      <c r="HK265" s="2">
        <v>58700</v>
      </c>
      <c r="HL265" s="2">
        <v>68600</v>
      </c>
      <c r="HM265" s="2">
        <v>257800</v>
      </c>
      <c r="HN265" s="2">
        <v>92900</v>
      </c>
      <c r="HO265" s="2">
        <v>114300</v>
      </c>
      <c r="HP265" s="2">
        <v>107200</v>
      </c>
      <c r="HQ265" s="2">
        <v>90900</v>
      </c>
      <c r="HR265" s="2">
        <v>86100</v>
      </c>
      <c r="HS265" s="2">
        <v>66500</v>
      </c>
      <c r="HT265" s="2">
        <v>67200</v>
      </c>
      <c r="HU265" s="2">
        <v>153300</v>
      </c>
      <c r="HV265" s="2">
        <v>61200</v>
      </c>
      <c r="HW265" s="2">
        <v>50600</v>
      </c>
      <c r="HX265" s="2">
        <v>85300</v>
      </c>
      <c r="HY265" s="2">
        <v>51800</v>
      </c>
      <c r="HZ265" s="2">
        <v>44900</v>
      </c>
      <c r="IA265" s="2">
        <v>92700</v>
      </c>
      <c r="IB265" s="2">
        <v>92400</v>
      </c>
      <c r="IC265" s="2">
        <v>93500</v>
      </c>
      <c r="ID265" s="2">
        <v>236500</v>
      </c>
      <c r="IE265" s="2">
        <v>117700</v>
      </c>
      <c r="IF265" s="2">
        <v>111300</v>
      </c>
      <c r="IG265" s="2">
        <v>150600</v>
      </c>
      <c r="IH265" s="2">
        <v>110900</v>
      </c>
      <c r="II265" s="2">
        <v>134800</v>
      </c>
      <c r="IJ265" s="2">
        <v>125300</v>
      </c>
      <c r="IK265" s="2">
        <v>184200</v>
      </c>
      <c r="IL265" s="2">
        <v>128200</v>
      </c>
      <c r="IM265" s="2">
        <v>245800</v>
      </c>
      <c r="IN265" s="2">
        <v>270700</v>
      </c>
      <c r="IO265" s="2">
        <v>305700</v>
      </c>
      <c r="IP265" s="2">
        <v>189000</v>
      </c>
      <c r="IQ265" s="2">
        <v>186900</v>
      </c>
      <c r="IR265" s="2">
        <v>219300</v>
      </c>
      <c r="IS265" s="2">
        <v>478500</v>
      </c>
      <c r="IT265" s="2">
        <v>538700</v>
      </c>
    </row>
    <row r="266" spans="1:254">
      <c r="A266" s="391" t="s">
        <v>479</v>
      </c>
      <c r="B266" s="1" t="inlineStr">
        <is>
          <t>インフォメティス</t>
        </is>
      </c>
      <c r="C266" s="1">
        <v>50200</v>
      </c>
      <c r="D266" s="79">
        <v>-26500</v>
      </c>
      <c r="E266" s="2">
        <v>76700</v>
      </c>
      <c r="F266" s="2">
        <v>72500</v>
      </c>
      <c r="G266" s="2">
        <v>122900</v>
      </c>
      <c r="H266" s="2">
        <v>134500</v>
      </c>
      <c r="I266" s="2">
        <v>81200</v>
      </c>
      <c r="J266" s="2">
        <v>78200</v>
      </c>
      <c r="K266" s="2">
        <v>145200</v>
      </c>
      <c r="L266" s="2">
        <v>203300</v>
      </c>
      <c r="M266" s="2">
        <v>101600</v>
      </c>
      <c r="N266" s="2">
        <v>1225500</v>
      </c>
      <c r="O266" s="2">
        <v>53400</v>
      </c>
      <c r="P266" s="2">
        <v>115000</v>
      </c>
      <c r="Q266" s="2">
        <v>96500</v>
      </c>
      <c r="R266" s="2">
        <v>287400</v>
      </c>
      <c r="S266" s="2">
        <v>174100</v>
      </c>
      <c r="T266" s="2">
        <v>175000</v>
      </c>
      <c r="U266" s="2">
        <v>220900</v>
      </c>
      <c r="V266" s="2">
        <v>148400</v>
      </c>
      <c r="W266" s="2">
        <v>418800</v>
      </c>
      <c r="X266" s="2">
        <v>683200</v>
      </c>
      <c r="Y266" s="2">
        <v>30100</v>
      </c>
      <c r="Z266" s="2">
        <v>183000</v>
      </c>
      <c r="AA266" s="2">
        <v>262900</v>
      </c>
      <c r="AB266" s="2">
        <v>193100</v>
      </c>
      <c r="AC266" s="2">
        <v>1009300</v>
      </c>
      <c r="AD266" s="2">
        <v>303000</v>
      </c>
      <c r="AE266" s="2">
        <v>293700</v>
      </c>
      <c r="AF266" s="2">
        <v>556100</v>
      </c>
      <c r="AG266" s="2">
        <v>473700</v>
      </c>
      <c r="AH266" s="2">
        <v>2230500</v>
      </c>
      <c r="AI266" s="2">
        <v>475900</v>
      </c>
      <c r="AJ266" s="2">
        <v>1037800</v>
      </c>
      <c r="AK266" s="2">
        <v>300900</v>
      </c>
      <c r="AL266" s="2">
        <v>352000</v>
      </c>
      <c r="AM266" s="2">
        <v>439900</v>
      </c>
      <c r="AN266" s="2">
        <v>614500</v>
      </c>
      <c r="AO266" s="2">
        <v>3411400</v>
      </c>
      <c r="AP266" s="2">
        <v>27200</v>
      </c>
      <c r="AQ266" s="2">
        <v>212900</v>
      </c>
      <c r="AR266" s="2">
        <v>227200</v>
      </c>
      <c r="AS266" s="2">
        <v>246100</v>
      </c>
      <c r="AT266" s="2">
        <v>317300</v>
      </c>
      <c r="AU266" s="2">
        <v>306400</v>
      </c>
      <c r="AV266" s="2">
        <v>437800</v>
      </c>
      <c r="AW266" s="2">
        <v>273100</v>
      </c>
      <c r="AX266" s="2">
        <v>265100</v>
      </c>
      <c r="AY266" s="2">
        <v>519300</v>
      </c>
      <c r="AZ266" s="2">
        <v>1021500</v>
      </c>
      <c r="BA266" s="2">
        <v>510200</v>
      </c>
      <c r="BB266" s="2">
        <v>477700</v>
      </c>
      <c r="BC266" s="2">
        <v>717900</v>
      </c>
      <c r="BD266" s="2">
        <v>997200</v>
      </c>
      <c r="BE266" s="2">
        <v>1158600</v>
      </c>
      <c r="BF266" s="2">
        <v>556100</v>
      </c>
      <c r="BG266" s="2">
        <v>568900</v>
      </c>
      <c r="BH266" s="2">
        <v>662600</v>
      </c>
      <c r="BI266" s="2">
        <v>1884700</v>
      </c>
      <c r="BJ266" s="2">
        <v>933800</v>
      </c>
      <c r="BK266" s="2">
        <v>831600</v>
      </c>
      <c r="BL266" s="2">
        <v>354100</v>
      </c>
      <c r="BM266" s="2">
        <v>375600</v>
      </c>
      <c r="BN266" s="2">
        <v>1037400</v>
      </c>
      <c r="BO266" s="2">
        <v>575900</v>
      </c>
      <c r="BP266" s="2">
        <v>614300</v>
      </c>
      <c r="BQ266" s="2">
        <v>552000</v>
      </c>
      <c r="BR266" s="2">
        <v>570100</v>
      </c>
      <c r="BS266" s="2">
        <v>350400</v>
      </c>
      <c r="BT266" s="2">
        <v>467900</v>
      </c>
      <c r="BU266" s="2">
        <v>1207800</v>
      </c>
      <c r="BV266" s="2">
        <v>656900</v>
      </c>
      <c r="BW266" s="2">
        <v>781200</v>
      </c>
      <c r="BX266" s="2">
        <v>1310100</v>
      </c>
      <c r="BY266" s="2">
        <v>2374900</v>
      </c>
      <c r="BZ266" s="2">
        <v>2644500</v>
      </c>
      <c r="CA266" s="2">
        <v>3003900</v>
      </c>
      <c r="CB266" s="2">
        <v>3726700</v>
      </c>
      <c r="CC266" s="2">
        <v>6250000</v>
      </c>
      <c r="CD266" s="2">
        <v>5625300</v>
      </c>
      <c r="CE266" s="2">
        <v>3634800</v>
      </c>
      <c r="CF266" s="2">
        <v>8330400</v>
      </c>
      <c r="CG266" s="2">
        <v>4102300</v>
      </c>
      <c r="CH266" s="2">
        <v>1938300</v>
      </c>
      <c r="CI266" s="2">
        <v>6037000</v>
      </c>
      <c r="CJ266" s="2">
        <v>5714300</v>
      </c>
      <c r="CK266" s="2">
        <v>3599500</v>
      </c>
      <c r="CL266" s="2">
        <v>646900</v>
      </c>
      <c r="CM266" s="2">
        <v>1015400</v>
      </c>
      <c r="CN266" s="2">
        <v>1196100</v>
      </c>
      <c r="CO266" s="2">
        <v>3047300</v>
      </c>
      <c r="CP266" s="2">
        <v>921000</v>
      </c>
      <c r="CQ266" s="2">
        <v>2875200</v>
      </c>
      <c r="CR266" s="2">
        <v>3113600</v>
      </c>
      <c r="CS266" s="2">
        <v>1745700</v>
      </c>
      <c r="CT266" s="2">
        <v>7160800</v>
      </c>
      <c r="CU266" s="2">
        <v>5301900</v>
      </c>
      <c r="CV266" s="2">
        <v>1778500</v>
      </c>
      <c r="CW266" s="2">
        <v>54500</v>
      </c>
      <c r="CX266" s="2">
        <v>1991400</v>
      </c>
      <c r="CY266" s="2">
        <v>31800</v>
      </c>
      <c r="CZ266" s="2">
        <v>24600</v>
      </c>
      <c r="DA266" s="2">
        <v>34400</v>
      </c>
      <c r="DB266" s="2">
        <v>27600</v>
      </c>
      <c r="DC266" s="2">
        <v>56200</v>
      </c>
      <c r="DD266" s="2">
        <v>79400</v>
      </c>
      <c r="DE266" s="2">
        <v>25100</v>
      </c>
      <c r="DF266" s="2">
        <v>105800</v>
      </c>
      <c r="DG266" s="2">
        <v>59000</v>
      </c>
      <c r="DH266" s="2">
        <v>34300</v>
      </c>
      <c r="DI266" s="2">
        <v>42300</v>
      </c>
      <c r="DJ266" s="2">
        <v>32400</v>
      </c>
      <c r="DK266" s="2">
        <v>47700</v>
      </c>
      <c r="DL266" s="2">
        <v>42100</v>
      </c>
      <c r="DM266" s="2">
        <v>26100</v>
      </c>
      <c r="DN266" s="2">
        <v>52700</v>
      </c>
      <c r="DO266" s="2">
        <v>85900</v>
      </c>
      <c r="DP266" s="2">
        <v>23300</v>
      </c>
      <c r="DQ266" s="2">
        <v>68900</v>
      </c>
      <c r="DR266" s="2">
        <v>111300</v>
      </c>
      <c r="DS266" s="2">
        <v>64200</v>
      </c>
      <c r="DT266" s="2">
        <v>61800</v>
      </c>
      <c r="DU266" s="2">
        <v>55400</v>
      </c>
      <c r="DV266" s="2">
        <v>79400</v>
      </c>
      <c r="DW266" s="2">
        <v>28700</v>
      </c>
      <c r="DX266" s="2">
        <v>23500</v>
      </c>
      <c r="DY266" s="2">
        <v>57400</v>
      </c>
      <c r="DZ266" s="2">
        <v>82700</v>
      </c>
      <c r="EA266" s="2">
        <v>45200</v>
      </c>
      <c r="EB266" s="2">
        <v>48200</v>
      </c>
      <c r="EC266" s="2">
        <v>55100</v>
      </c>
      <c r="ED266" s="2">
        <v>24600</v>
      </c>
      <c r="EE266" s="2">
        <v>30100</v>
      </c>
      <c r="EF266" s="2">
        <v>51800</v>
      </c>
      <c r="EG266" s="2">
        <v>71100</v>
      </c>
      <c r="EH266" s="2">
        <v>76100</v>
      </c>
      <c r="EI266" s="2">
        <v>55200</v>
      </c>
      <c r="EJ266" s="2">
        <v>60500</v>
      </c>
      <c r="EK266" s="2">
        <v>154200</v>
      </c>
      <c r="EL266" s="2">
        <v>187200</v>
      </c>
      <c r="EM266" s="2">
        <v>62300</v>
      </c>
      <c r="EN266" s="2">
        <v>77200</v>
      </c>
      <c r="EO266" s="2">
        <v>91800</v>
      </c>
      <c r="EP266" s="2">
        <v>61200</v>
      </c>
      <c r="EQ266" s="2">
        <v>47600</v>
      </c>
      <c r="ER266" s="2">
        <v>97600</v>
      </c>
      <c r="ES266" s="2">
        <v>43200</v>
      </c>
      <c r="ET266" s="2">
        <v>37600</v>
      </c>
      <c r="EU266" s="2">
        <v>38400</v>
      </c>
      <c r="EV266" s="2">
        <v>83200</v>
      </c>
      <c r="EW266" s="2">
        <v>85700</v>
      </c>
      <c r="EX266" s="2">
        <v>71700</v>
      </c>
      <c r="EY266" s="2">
        <v>108900</v>
      </c>
      <c r="EZ266" s="2">
        <v>134200</v>
      </c>
      <c r="FA266" s="2">
        <v>72800</v>
      </c>
      <c r="FB266" s="2">
        <v>48300</v>
      </c>
      <c r="FC266" s="2">
        <v>90500</v>
      </c>
      <c r="FD266" s="2">
        <v>77800</v>
      </c>
      <c r="FE266" s="2">
        <v>52800</v>
      </c>
      <c r="FF266" s="2">
        <v>80700</v>
      </c>
      <c r="FG266" s="2">
        <v>57000</v>
      </c>
      <c r="FH266" s="2">
        <v>45500</v>
      </c>
      <c r="FI266" s="2">
        <v>81700</v>
      </c>
      <c r="FJ266" s="2">
        <v>255700</v>
      </c>
      <c r="FK266" s="2">
        <v>29600</v>
      </c>
      <c r="FL266" s="2">
        <v>43000</v>
      </c>
      <c r="FM266" s="2">
        <v>52400</v>
      </c>
      <c r="FN266" s="2">
        <v>55300</v>
      </c>
      <c r="FO266" s="2">
        <v>63100</v>
      </c>
      <c r="FP266" s="2">
        <v>60600</v>
      </c>
      <c r="FQ266" s="2">
        <v>40000</v>
      </c>
      <c r="FR266" s="2">
        <v>49800</v>
      </c>
      <c r="FS266" s="2">
        <v>71600</v>
      </c>
      <c r="FT266" s="2">
        <v>147300</v>
      </c>
      <c r="FU266" s="2">
        <v>358400</v>
      </c>
      <c r="FV266" s="2">
        <v>74500</v>
      </c>
      <c r="FW266" s="2">
        <v>166300</v>
      </c>
      <c r="FX266" s="2">
        <v>449200</v>
      </c>
      <c r="FY266" s="2">
        <v>30400</v>
      </c>
      <c r="FZ266" s="2">
        <v>124600</v>
      </c>
      <c r="GA266" s="2">
        <v>99400</v>
      </c>
      <c r="GB266" s="2">
        <v>78900</v>
      </c>
      <c r="GC266" s="2">
        <v>66500</v>
      </c>
      <c r="GD266" s="2">
        <v>44600</v>
      </c>
      <c r="GE266" s="2">
        <v>62500</v>
      </c>
      <c r="GF266" s="2">
        <v>135100</v>
      </c>
      <c r="GG266" s="2">
        <v>78200</v>
      </c>
      <c r="GH266" s="2">
        <v>120900</v>
      </c>
      <c r="GI266" s="2">
        <v>225600</v>
      </c>
      <c r="GJ266" s="2">
        <v>266400</v>
      </c>
      <c r="GK266" s="2">
        <v>330300</v>
      </c>
      <c r="GL266" s="2">
        <v>826500</v>
      </c>
      <c r="GM266" s="2">
        <v>2055800</v>
      </c>
      <c r="GN266" s="2">
        <v>9100</v>
      </c>
      <c r="GO266" s="2">
        <v>96300</v>
      </c>
      <c r="GP266" s="2">
        <v>57100</v>
      </c>
      <c r="GQ266" s="2">
        <v>69400</v>
      </c>
      <c r="GR266" s="2">
        <v>90200</v>
      </c>
      <c r="GS266" s="2">
        <v>65200</v>
      </c>
      <c r="GT266" s="2">
        <v>82900</v>
      </c>
      <c r="GU266" s="2">
        <v>145700</v>
      </c>
      <c r="GV266" s="2">
        <v>275600</v>
      </c>
      <c r="GW266" s="2">
        <v>104100</v>
      </c>
      <c r="GX266" s="2">
        <v>135500</v>
      </c>
      <c r="GY266" s="2">
        <v>96800</v>
      </c>
      <c r="GZ266" s="2">
        <v>71600</v>
      </c>
      <c r="HA266" s="2">
        <v>85700</v>
      </c>
      <c r="HB266" s="2">
        <v>187400</v>
      </c>
      <c r="HC266" s="2">
        <v>223800</v>
      </c>
      <c r="HD266" s="2">
        <v>470700</v>
      </c>
      <c r="HE266" s="2">
        <v>121600</v>
      </c>
      <c r="HF266" s="2">
        <v>97700</v>
      </c>
      <c r="HG266" s="2">
        <v>116200</v>
      </c>
      <c r="HH266" s="2">
        <v>49400</v>
      </c>
      <c r="HI266" s="2">
        <v>44500</v>
      </c>
      <c r="HJ266" s="2">
        <v>239200</v>
      </c>
      <c r="HK266" s="2">
        <v>87200</v>
      </c>
      <c r="HL266" s="2">
        <v>173200</v>
      </c>
      <c r="HM266" s="2">
        <v>137000</v>
      </c>
      <c r="HN266" s="2">
        <v>135600</v>
      </c>
      <c r="HO266" s="2">
        <v>257200</v>
      </c>
      <c r="HP266" s="2">
        <v>230100</v>
      </c>
      <c r="HQ266" s="2">
        <v>156200</v>
      </c>
      <c r="HR266" s="2">
        <v>164100</v>
      </c>
      <c r="HS266" s="2">
        <v>199800</v>
      </c>
      <c r="HT266" s="2">
        <v>252600</v>
      </c>
      <c r="HU266" s="2">
        <v>271500</v>
      </c>
      <c r="HV266" s="2">
        <v>204600</v>
      </c>
      <c r="HW266" s="2">
        <v>277000</v>
      </c>
      <c r="HX266" s="2">
        <v>1180200</v>
      </c>
      <c r="HY266" s="2">
        <v>379300</v>
      </c>
      <c r="HZ266" s="2">
        <v>795300</v>
      </c>
      <c r="IA266" s="2">
        <v>958100</v>
      </c>
      <c r="IB266" s="2">
        <v>5199300</v>
      </c>
      <c r="IC266" s="2">
        <v>764400</v>
      </c>
      <c r="ID266" s="2">
        <v>217300</v>
      </c>
      <c r="IE266" s="2">
        <v>469000</v>
      </c>
      <c r="IF266" s="2">
        <v>1033500</v>
      </c>
      <c r="IG266" s="2">
        <v>256900</v>
      </c>
      <c r="IH266" s="2">
        <v>201100</v>
      </c>
      <c r="II266" s="2">
        <v>1166800</v>
      </c>
      <c r="IJ266" s="2">
        <v>232200</v>
      </c>
      <c r="IK266" s="2">
        <v>259500</v>
      </c>
      <c r="IL266" s="2">
        <v>312700</v>
      </c>
      <c r="IM266" s="2">
        <v>195200</v>
      </c>
      <c r="IN266" s="2">
        <v>268400</v>
      </c>
      <c r="IO266" s="2">
        <v>636100</v>
      </c>
      <c r="IP266" s="2">
        <v>866300</v>
      </c>
      <c r="IQ266" s="2">
        <v>671600</v>
      </c>
      <c r="IR266" s="2">
        <v>504300</v>
      </c>
      <c r="IS266" s="2">
        <v>328900</v>
      </c>
      <c r="IT266" s="2">
        <v>522800</v>
      </c>
    </row>
    <row r="267" spans="1:254">
      <c r="A267" s="391" t="s">
        <v>480</v>
      </c>
      <c r="B267" s="1" t="inlineStr">
        <is>
          <t>日本ギア工業</t>
        </is>
      </c>
      <c r="C267" s="1">
        <v>45300</v>
      </c>
      <c r="D267" s="79">
        <v>-34600</v>
      </c>
      <c r="E267" s="2">
        <v>79900</v>
      </c>
      <c r="F267" s="2">
        <v>88200</v>
      </c>
      <c r="G267" s="2">
        <v>89000</v>
      </c>
      <c r="H267" s="2">
        <v>82600</v>
      </c>
      <c r="I267" s="2">
        <v>439400</v>
      </c>
      <c r="J267" s="2">
        <v>134300</v>
      </c>
      <c r="K267" s="2">
        <v>163800</v>
      </c>
      <c r="L267" s="2">
        <v>158000</v>
      </c>
      <c r="M267" s="2">
        <v>195400</v>
      </c>
      <c r="N267" s="2">
        <v>164600</v>
      </c>
      <c r="O267" s="2">
        <v>84400</v>
      </c>
      <c r="P267" s="2">
        <v>182000</v>
      </c>
      <c r="Q267" s="2">
        <v>391900</v>
      </c>
      <c r="R267" s="2">
        <v>360300</v>
      </c>
      <c r="S267" s="2">
        <v>103100</v>
      </c>
      <c r="T267" s="2">
        <v>135100</v>
      </c>
      <c r="U267" s="2">
        <v>273600</v>
      </c>
      <c r="V267" s="2">
        <v>235600</v>
      </c>
      <c r="W267" s="2">
        <v>244500</v>
      </c>
      <c r="X267" s="2">
        <v>620000</v>
      </c>
      <c r="Y267" s="2">
        <v>369500</v>
      </c>
      <c r="Z267" s="2">
        <v>454800</v>
      </c>
      <c r="AA267" s="2">
        <v>903600</v>
      </c>
      <c r="AB267" s="2">
        <v>487000</v>
      </c>
      <c r="AC267" s="2">
        <v>261500</v>
      </c>
      <c r="AD267" s="2">
        <v>111200</v>
      </c>
      <c r="AE267" s="2">
        <v>130500</v>
      </c>
      <c r="AF267" s="2">
        <v>273500</v>
      </c>
      <c r="AG267" s="2">
        <v>140100</v>
      </c>
      <c r="AH267" s="2">
        <v>182500</v>
      </c>
      <c r="AI267" s="2">
        <v>299600</v>
      </c>
      <c r="AJ267" s="2">
        <v>303700</v>
      </c>
      <c r="AK267" s="2">
        <v>282800</v>
      </c>
      <c r="AL267" s="2">
        <v>261300</v>
      </c>
      <c r="AM267" s="2">
        <v>362700</v>
      </c>
      <c r="AN267" s="2">
        <v>1265900</v>
      </c>
      <c r="AO267" s="2">
        <v>198600</v>
      </c>
      <c r="AP267" s="2">
        <v>174400</v>
      </c>
      <c r="AQ267" s="2">
        <v>284300</v>
      </c>
      <c r="AR267" s="2">
        <v>265400</v>
      </c>
      <c r="AS267" s="2">
        <v>288100</v>
      </c>
      <c r="AT267" s="2">
        <v>282300</v>
      </c>
      <c r="AU267" s="2">
        <v>467300</v>
      </c>
      <c r="AV267" s="2">
        <v>421800</v>
      </c>
      <c r="AW267" s="2">
        <v>167000</v>
      </c>
      <c r="AX267" s="2">
        <v>178300</v>
      </c>
      <c r="AY267" s="2">
        <v>220600</v>
      </c>
      <c r="AZ267" s="2">
        <v>527500</v>
      </c>
      <c r="BA267" s="2">
        <v>232100</v>
      </c>
      <c r="BB267" s="2">
        <v>311400</v>
      </c>
      <c r="BC267" s="2">
        <v>516200</v>
      </c>
      <c r="BD267" s="2">
        <v>661400</v>
      </c>
      <c r="BE267" s="2">
        <v>291500</v>
      </c>
      <c r="BF267" s="2">
        <v>315300</v>
      </c>
      <c r="BG267" s="2">
        <v>153900</v>
      </c>
      <c r="BH267" s="2">
        <v>183600</v>
      </c>
      <c r="BI267" s="2">
        <v>201800</v>
      </c>
      <c r="BJ267" s="2">
        <v>369000</v>
      </c>
      <c r="BK267" s="2">
        <v>379900</v>
      </c>
      <c r="BL267" s="2">
        <v>572700</v>
      </c>
      <c r="BM267" s="2">
        <v>1067700</v>
      </c>
      <c r="BN267" s="2">
        <v>349200</v>
      </c>
      <c r="BO267" s="2">
        <v>267400</v>
      </c>
      <c r="BP267" s="2">
        <v>338400</v>
      </c>
      <c r="BQ267" s="2">
        <v>293000</v>
      </c>
      <c r="BR267" s="2">
        <v>540800</v>
      </c>
      <c r="BS267" s="2">
        <v>714900</v>
      </c>
      <c r="BT267" s="2">
        <v>1184700</v>
      </c>
      <c r="BU267" s="2">
        <v>1159400</v>
      </c>
      <c r="BV267" s="2">
        <v>6561000</v>
      </c>
      <c r="BW267" s="2">
        <v>3361100</v>
      </c>
      <c r="BX267" s="2">
        <v>292000</v>
      </c>
      <c r="BY267" s="2">
        <v>383900</v>
      </c>
      <c r="BZ267" s="2">
        <v>647500</v>
      </c>
      <c r="CA267" s="2">
        <v>495600</v>
      </c>
      <c r="CB267" s="2">
        <v>1331700</v>
      </c>
      <c r="CC267" s="2">
        <v>1287600</v>
      </c>
      <c r="CD267" s="2">
        <v>787800</v>
      </c>
      <c r="CE267" s="2">
        <v>840500</v>
      </c>
      <c r="CF267" s="2">
        <v>1012500</v>
      </c>
      <c r="CG267" s="2">
        <v>822800</v>
      </c>
      <c r="CH267" s="2">
        <v>1364600</v>
      </c>
      <c r="CI267" s="2">
        <v>627000</v>
      </c>
      <c r="CJ267" s="2">
        <v>657400</v>
      </c>
      <c r="CK267" s="2">
        <v>712800</v>
      </c>
      <c r="CL267" s="2">
        <v>1584800</v>
      </c>
      <c r="CM267" s="2">
        <v>1326400</v>
      </c>
      <c r="CN267" s="2">
        <v>1108000</v>
      </c>
      <c r="CO267" s="2">
        <v>780800</v>
      </c>
      <c r="CP267" s="2">
        <v>1843900</v>
      </c>
      <c r="CQ267" s="2">
        <v>2061100</v>
      </c>
      <c r="CR267" s="2">
        <v>3071000</v>
      </c>
      <c r="CS267" s="2">
        <v>5784000</v>
      </c>
      <c r="CT267" s="2">
        <v>12232000</v>
      </c>
      <c r="CU267" s="2">
        <v>8000900</v>
      </c>
      <c r="CV267" s="2">
        <v>15359500</v>
      </c>
      <c r="CW267" s="2">
        <v>4627900</v>
      </c>
      <c r="CX267" s="2">
        <v>5794000</v>
      </c>
      <c r="CY267" s="2">
        <v>14935300</v>
      </c>
      <c r="CZ267" s="2">
        <v>7389000</v>
      </c>
      <c r="DA267" s="2">
        <v>10080200</v>
      </c>
      <c r="DB267" s="2">
        <v>14733400</v>
      </c>
      <c r="DC267" s="2">
        <v>14260500</v>
      </c>
      <c r="DD267" s="2">
        <v>18389900</v>
      </c>
      <c r="DE267" s="2">
        <v>2345600</v>
      </c>
      <c r="DF267" s="2">
        <v>3212800</v>
      </c>
      <c r="DG267" s="2">
        <v>2772200</v>
      </c>
      <c r="DH267" s="2">
        <v>4244100</v>
      </c>
      <c r="DI267" s="2">
        <v>445800</v>
      </c>
      <c r="DJ267" s="2">
        <v>1020200</v>
      </c>
      <c r="DK267" s="2">
        <v>1455600</v>
      </c>
      <c r="DL267" s="2">
        <v>3845000</v>
      </c>
      <c r="DM267" s="2">
        <v>16093800</v>
      </c>
      <c r="DN267" s="2">
        <v>52300</v>
      </c>
      <c r="DO267" s="2">
        <v>119500</v>
      </c>
      <c r="DP267" s="2">
        <v>70300</v>
      </c>
      <c r="DQ267" s="2">
        <v>143500</v>
      </c>
      <c r="DR267" s="2">
        <v>94400</v>
      </c>
      <c r="DS267" s="2">
        <v>165600</v>
      </c>
      <c r="DT267" s="2">
        <v>94100</v>
      </c>
      <c r="DU267" s="2">
        <v>136100</v>
      </c>
      <c r="DV267" s="2">
        <v>136100</v>
      </c>
      <c r="DW267" s="2">
        <v>117400</v>
      </c>
      <c r="DX267" s="2">
        <v>74500</v>
      </c>
      <c r="DY267" s="2">
        <v>88400</v>
      </c>
      <c r="DZ267" s="2">
        <v>129700</v>
      </c>
      <c r="EA267" s="2">
        <v>207400</v>
      </c>
      <c r="EB267" s="2">
        <v>507700</v>
      </c>
      <c r="EC267" s="2">
        <v>94500</v>
      </c>
      <c r="ED267" s="2">
        <v>85900</v>
      </c>
      <c r="EE267" s="2">
        <v>120800</v>
      </c>
      <c r="EF267" s="2">
        <v>91400</v>
      </c>
      <c r="EG267" s="2">
        <v>112600</v>
      </c>
      <c r="EH267" s="2">
        <v>128300</v>
      </c>
      <c r="EI267" s="2">
        <v>97300</v>
      </c>
      <c r="EJ267" s="2">
        <v>91300</v>
      </c>
      <c r="EK267" s="2">
        <v>129500</v>
      </c>
      <c r="EL267" s="2">
        <v>143300</v>
      </c>
      <c r="EM267" s="2">
        <v>104100</v>
      </c>
      <c r="EN267" s="2">
        <v>181000</v>
      </c>
      <c r="EO267" s="2">
        <v>69900</v>
      </c>
      <c r="EP267" s="2">
        <v>77600</v>
      </c>
      <c r="EQ267" s="2">
        <v>88000</v>
      </c>
      <c r="ER267" s="2">
        <v>118200</v>
      </c>
      <c r="ES267" s="2">
        <v>111500</v>
      </c>
      <c r="ET267" s="2">
        <v>86100</v>
      </c>
      <c r="EU267" s="2">
        <v>69400</v>
      </c>
      <c r="EV267" s="2">
        <v>61700</v>
      </c>
      <c r="EW267" s="2">
        <v>82000</v>
      </c>
      <c r="EX267" s="2">
        <v>99200</v>
      </c>
      <c r="EY267" s="2">
        <v>80200</v>
      </c>
      <c r="EZ267" s="2">
        <v>50500</v>
      </c>
      <c r="FA267" s="2">
        <v>43600</v>
      </c>
      <c r="FB267" s="2">
        <v>121600</v>
      </c>
      <c r="FC267" s="2">
        <v>99300</v>
      </c>
      <c r="FD267" s="2">
        <v>99400</v>
      </c>
      <c r="FE267" s="2">
        <v>164500</v>
      </c>
      <c r="FF267" s="2">
        <v>119500</v>
      </c>
      <c r="FG267" s="2">
        <v>126500</v>
      </c>
      <c r="FH267" s="2">
        <v>238600</v>
      </c>
      <c r="FI267" s="2">
        <v>207000</v>
      </c>
      <c r="FJ267" s="2">
        <v>75800</v>
      </c>
      <c r="FK267" s="2">
        <v>114400</v>
      </c>
      <c r="FL267" s="2">
        <v>67000</v>
      </c>
      <c r="FM267" s="2">
        <v>77000</v>
      </c>
      <c r="FN267" s="2">
        <v>120500</v>
      </c>
      <c r="FO267" s="2">
        <v>193300</v>
      </c>
      <c r="FP267" s="2">
        <v>217700</v>
      </c>
      <c r="FQ267" s="2">
        <v>162300</v>
      </c>
      <c r="FR267" s="2">
        <v>154700</v>
      </c>
      <c r="FS267" s="2">
        <v>126100</v>
      </c>
      <c r="FT267" s="2">
        <v>187700</v>
      </c>
      <c r="FU267" s="2">
        <v>157800</v>
      </c>
      <c r="FV267" s="2">
        <v>203800</v>
      </c>
      <c r="FW267" s="2">
        <v>143000</v>
      </c>
      <c r="FX267" s="2">
        <v>119400</v>
      </c>
      <c r="FY267" s="2">
        <v>160700</v>
      </c>
      <c r="FZ267" s="2">
        <v>99000</v>
      </c>
      <c r="GA267" s="2">
        <v>168500</v>
      </c>
      <c r="GB267" s="2">
        <v>102100</v>
      </c>
      <c r="GC267" s="2">
        <v>91100</v>
      </c>
      <c r="GD267" s="2">
        <v>110300</v>
      </c>
      <c r="GE267" s="2">
        <v>126400</v>
      </c>
      <c r="GF267" s="2">
        <v>288500</v>
      </c>
      <c r="GG267" s="2">
        <v>519600</v>
      </c>
      <c r="GH267" s="2">
        <v>480100</v>
      </c>
      <c r="GI267" s="2">
        <v>262000</v>
      </c>
      <c r="GJ267" s="2">
        <v>548200</v>
      </c>
      <c r="GK267" s="2">
        <v>1427300</v>
      </c>
      <c r="GL267" s="2">
        <v>1083200</v>
      </c>
      <c r="GM267" s="2">
        <v>45600</v>
      </c>
      <c r="GN267" s="2">
        <v>54200</v>
      </c>
      <c r="GO267" s="2">
        <v>54500</v>
      </c>
      <c r="GP267" s="2">
        <v>86600</v>
      </c>
      <c r="GQ267" s="2">
        <v>82700</v>
      </c>
      <c r="GR267" s="2">
        <v>78800</v>
      </c>
      <c r="GS267" s="2">
        <v>193800</v>
      </c>
      <c r="GT267" s="2">
        <v>150200</v>
      </c>
      <c r="GU267" s="2">
        <v>180900</v>
      </c>
      <c r="GV267" s="2">
        <v>229200</v>
      </c>
      <c r="GW267" s="2">
        <v>83200</v>
      </c>
      <c r="GX267" s="2">
        <v>166800</v>
      </c>
      <c r="GY267" s="2">
        <v>179000</v>
      </c>
      <c r="GZ267" s="2">
        <v>355900</v>
      </c>
      <c r="HA267" s="2">
        <v>67600</v>
      </c>
      <c r="HB267" s="2">
        <v>85000</v>
      </c>
      <c r="HC267" s="2">
        <v>181600</v>
      </c>
      <c r="HD267" s="2">
        <v>87600</v>
      </c>
      <c r="HE267" s="2">
        <v>63500</v>
      </c>
      <c r="HF267" s="2">
        <v>86400</v>
      </c>
      <c r="HG267" s="2">
        <v>67900</v>
      </c>
      <c r="HH267" s="2">
        <v>48500</v>
      </c>
      <c r="HI267" s="2">
        <v>68900</v>
      </c>
      <c r="HJ267" s="2">
        <v>141800</v>
      </c>
      <c r="HK267" s="2">
        <v>97200</v>
      </c>
      <c r="HL267" s="2">
        <v>126400</v>
      </c>
      <c r="HM267" s="2">
        <v>286700</v>
      </c>
      <c r="HN267" s="2">
        <v>83500</v>
      </c>
      <c r="HO267" s="2">
        <v>110500</v>
      </c>
      <c r="HP267" s="2">
        <v>36900</v>
      </c>
      <c r="HQ267" s="2">
        <v>96300</v>
      </c>
      <c r="HR267" s="2">
        <v>132000</v>
      </c>
      <c r="HS267" s="2">
        <v>72100</v>
      </c>
      <c r="HT267" s="2">
        <v>62800</v>
      </c>
      <c r="HU267" s="2">
        <v>138100</v>
      </c>
      <c r="HV267" s="2">
        <v>79000</v>
      </c>
      <c r="HW267" s="2">
        <v>75600</v>
      </c>
      <c r="HX267" s="2">
        <v>117400</v>
      </c>
      <c r="HY267" s="2">
        <v>59000</v>
      </c>
      <c r="HZ267" s="2">
        <v>276400</v>
      </c>
      <c r="IA267" s="2">
        <v>81500</v>
      </c>
      <c r="IB267" s="2">
        <v>122400</v>
      </c>
      <c r="IC267" s="2">
        <v>107600</v>
      </c>
      <c r="ID267" s="2">
        <v>81500</v>
      </c>
      <c r="IE267" s="2">
        <v>70300</v>
      </c>
      <c r="IF267" s="2">
        <v>127500</v>
      </c>
      <c r="IG267" s="2">
        <v>168700</v>
      </c>
      <c r="IH267" s="2">
        <v>263900</v>
      </c>
      <c r="II267" s="2">
        <v>187300</v>
      </c>
      <c r="IJ267" s="2">
        <v>125100</v>
      </c>
      <c r="IK267" s="2">
        <v>153200</v>
      </c>
      <c r="IL267" s="2">
        <v>179500</v>
      </c>
      <c r="IM267" s="2">
        <v>158300</v>
      </c>
      <c r="IN267" s="2">
        <v>152600</v>
      </c>
      <c r="IO267" s="2">
        <v>217200</v>
      </c>
      <c r="IP267" s="2">
        <v>219900</v>
      </c>
      <c r="IQ267" s="2">
        <v>188600</v>
      </c>
      <c r="IR267" s="2">
        <v>400100</v>
      </c>
      <c r="IS267" s="2">
        <v>156100</v>
      </c>
      <c r="IT267" s="2">
        <v>84300</v>
      </c>
    </row>
    <row r="268" spans="1:254">
      <c r="A268" s="391" t="s">
        <v>481</v>
      </c>
      <c r="B268" s="1" t="inlineStr">
        <is>
          <t>助川電気工業</t>
        </is>
      </c>
      <c r="C268" s="1">
        <v>76100</v>
      </c>
      <c r="D268" s="79">
        <v>-144900</v>
      </c>
      <c r="E268" s="2">
        <v>221000</v>
      </c>
      <c r="F268" s="2">
        <v>77300</v>
      </c>
      <c r="G268" s="2">
        <v>56800</v>
      </c>
      <c r="H268" s="2">
        <v>60800</v>
      </c>
      <c r="I268" s="2">
        <v>116800</v>
      </c>
      <c r="J268" s="2">
        <v>56100</v>
      </c>
      <c r="K268" s="2">
        <v>62900</v>
      </c>
      <c r="L268" s="2">
        <v>80500</v>
      </c>
      <c r="M268" s="2">
        <v>70100</v>
      </c>
      <c r="N268" s="2">
        <v>75200</v>
      </c>
      <c r="O268" s="2">
        <v>39500</v>
      </c>
      <c r="P268" s="2">
        <v>49600</v>
      </c>
      <c r="Q268" s="2">
        <v>67700</v>
      </c>
      <c r="R268" s="2">
        <v>162200</v>
      </c>
      <c r="S268" s="2">
        <v>74700</v>
      </c>
      <c r="T268" s="2">
        <v>76300</v>
      </c>
      <c r="U268" s="2">
        <v>136800</v>
      </c>
      <c r="V268" s="2">
        <v>40600</v>
      </c>
      <c r="W268" s="2">
        <v>59300</v>
      </c>
      <c r="X268" s="2">
        <v>84400</v>
      </c>
      <c r="Y268" s="2">
        <v>43800</v>
      </c>
      <c r="Z268" s="2">
        <v>45700</v>
      </c>
      <c r="AA268" s="2">
        <v>50700</v>
      </c>
      <c r="AB268" s="2">
        <v>45800</v>
      </c>
      <c r="AC268" s="2">
        <v>46600</v>
      </c>
      <c r="AD268" s="2">
        <v>24600</v>
      </c>
      <c r="AE268" s="2">
        <v>28600</v>
      </c>
      <c r="AF268" s="2">
        <v>46700</v>
      </c>
      <c r="AG268" s="2">
        <v>32300</v>
      </c>
      <c r="AH268" s="2">
        <v>34900</v>
      </c>
      <c r="AI268" s="2">
        <v>27700</v>
      </c>
      <c r="AJ268" s="2">
        <v>64000</v>
      </c>
      <c r="AK268" s="2">
        <v>143700</v>
      </c>
      <c r="AL268" s="2">
        <v>195100</v>
      </c>
      <c r="AM268" s="2">
        <v>180200</v>
      </c>
      <c r="AN268" s="2">
        <v>121900</v>
      </c>
      <c r="AO268" s="2">
        <v>76600</v>
      </c>
      <c r="AP268" s="2">
        <v>54900</v>
      </c>
      <c r="AQ268" s="2">
        <v>74600</v>
      </c>
      <c r="AR268" s="2">
        <v>66200</v>
      </c>
      <c r="AS268" s="2">
        <v>91100</v>
      </c>
      <c r="AT268" s="2">
        <v>110600</v>
      </c>
      <c r="AU268" s="2">
        <v>90800</v>
      </c>
      <c r="AV268" s="2">
        <v>244500</v>
      </c>
      <c r="AW268" s="2">
        <v>49500</v>
      </c>
      <c r="AX268" s="2">
        <v>64400</v>
      </c>
      <c r="AY268" s="2">
        <v>75500</v>
      </c>
      <c r="AZ268" s="2">
        <v>55600</v>
      </c>
      <c r="BA268" s="2">
        <v>39500</v>
      </c>
      <c r="BB268" s="2">
        <v>73600</v>
      </c>
      <c r="BC268" s="2">
        <v>161900</v>
      </c>
      <c r="BD268" s="2">
        <v>220200</v>
      </c>
      <c r="BE268" s="2">
        <v>102400</v>
      </c>
      <c r="BF268" s="2">
        <v>72800</v>
      </c>
      <c r="BG268" s="2">
        <v>45200</v>
      </c>
      <c r="BH268" s="2">
        <v>115000</v>
      </c>
      <c r="BI268" s="2">
        <v>88300</v>
      </c>
      <c r="BJ268" s="2">
        <v>74800</v>
      </c>
      <c r="BK268" s="2">
        <v>65800</v>
      </c>
      <c r="BL268" s="2">
        <v>101300</v>
      </c>
      <c r="BM268" s="2">
        <v>50200</v>
      </c>
      <c r="BN268" s="2">
        <v>88400</v>
      </c>
      <c r="BO268" s="2">
        <v>100800</v>
      </c>
      <c r="BP268" s="2">
        <v>136800</v>
      </c>
      <c r="BQ268" s="2">
        <v>857800</v>
      </c>
      <c r="BR268" s="2">
        <v>69800</v>
      </c>
      <c r="BS268" s="2">
        <v>78100</v>
      </c>
      <c r="BT268" s="2">
        <v>59000</v>
      </c>
      <c r="BU268" s="2">
        <v>101200</v>
      </c>
      <c r="BV268" s="2">
        <v>103200</v>
      </c>
      <c r="BW268" s="2">
        <v>263800</v>
      </c>
      <c r="BX268" s="2">
        <v>142300</v>
      </c>
      <c r="BY268" s="2">
        <v>134800</v>
      </c>
      <c r="BZ268" s="2">
        <v>81300</v>
      </c>
      <c r="CA268" s="2">
        <v>43800</v>
      </c>
      <c r="CB268" s="2">
        <v>132700</v>
      </c>
      <c r="CC268" s="2">
        <v>91300</v>
      </c>
      <c r="CD268" s="2">
        <v>66000</v>
      </c>
      <c r="CE268" s="2">
        <v>77700</v>
      </c>
      <c r="CF268" s="2">
        <v>121400</v>
      </c>
      <c r="CG268" s="2">
        <v>91900</v>
      </c>
      <c r="CH268" s="2">
        <v>136100</v>
      </c>
      <c r="CI268" s="2">
        <v>84700</v>
      </c>
      <c r="CJ268" s="2">
        <v>67700</v>
      </c>
      <c r="CK268" s="2">
        <v>48800</v>
      </c>
      <c r="CL268" s="2">
        <v>98100</v>
      </c>
      <c r="CM268" s="2">
        <v>78900</v>
      </c>
      <c r="CN268" s="2">
        <v>86400</v>
      </c>
      <c r="CO268" s="2">
        <v>71300</v>
      </c>
      <c r="CP268" s="2">
        <v>77500</v>
      </c>
      <c r="CQ268" s="2">
        <v>92100</v>
      </c>
      <c r="CR268" s="2">
        <v>106600</v>
      </c>
      <c r="CS268" s="2">
        <v>94400</v>
      </c>
      <c r="CT268" s="2">
        <v>173900</v>
      </c>
      <c r="CU268" s="2">
        <v>128200</v>
      </c>
      <c r="CV268" s="2">
        <v>128100</v>
      </c>
      <c r="CW268" s="2">
        <v>79300</v>
      </c>
      <c r="CX268" s="2">
        <v>89100</v>
      </c>
      <c r="CY268" s="2">
        <v>105300</v>
      </c>
      <c r="CZ268" s="2">
        <v>119700</v>
      </c>
      <c r="DA268" s="2">
        <v>184200</v>
      </c>
      <c r="DB268" s="2">
        <v>208200</v>
      </c>
      <c r="DC268" s="2">
        <v>195000</v>
      </c>
      <c r="DD268" s="2">
        <v>191100</v>
      </c>
      <c r="DE268" s="2">
        <v>454500</v>
      </c>
      <c r="DF268" s="2">
        <v>231500</v>
      </c>
      <c r="DG268" s="2">
        <v>238700</v>
      </c>
      <c r="DH268" s="2">
        <v>127000</v>
      </c>
      <c r="DI268" s="2">
        <v>148400</v>
      </c>
      <c r="DJ268" s="2">
        <v>204700</v>
      </c>
      <c r="DK268" s="2">
        <v>214800</v>
      </c>
      <c r="DL268" s="2">
        <v>292600</v>
      </c>
      <c r="DM268" s="2">
        <v>482900</v>
      </c>
      <c r="DN268" s="2">
        <v>1219400</v>
      </c>
      <c r="DO268" s="2">
        <v>283000</v>
      </c>
      <c r="DP268" s="2">
        <v>203400</v>
      </c>
      <c r="DQ268" s="2">
        <v>362500</v>
      </c>
      <c r="DR268" s="2">
        <v>295000</v>
      </c>
      <c r="DS268" s="2">
        <v>592200</v>
      </c>
      <c r="DT268" s="2">
        <v>666800</v>
      </c>
      <c r="DU268" s="2">
        <v>1930300</v>
      </c>
      <c r="DV268" s="2">
        <v>2156000</v>
      </c>
      <c r="DW268" s="2">
        <v>723300</v>
      </c>
      <c r="DX268" s="2">
        <v>261400</v>
      </c>
      <c r="DY268" s="2">
        <v>323900</v>
      </c>
      <c r="DZ268" s="2">
        <v>466600</v>
      </c>
      <c r="EA268" s="2">
        <v>281000</v>
      </c>
      <c r="EB268" s="2">
        <v>471600</v>
      </c>
      <c r="EC268" s="2">
        <v>193100</v>
      </c>
      <c r="ED268" s="2">
        <v>233800</v>
      </c>
      <c r="EE268" s="2">
        <v>213800</v>
      </c>
      <c r="EF268" s="2">
        <v>613800</v>
      </c>
      <c r="EG268" s="2">
        <v>354300</v>
      </c>
      <c r="EH268" s="2">
        <v>582400</v>
      </c>
      <c r="EI268" s="2">
        <v>547300</v>
      </c>
      <c r="EJ268" s="2">
        <v>506600</v>
      </c>
      <c r="EK268" s="2">
        <v>1685300</v>
      </c>
      <c r="EL268" s="2">
        <v>2276500</v>
      </c>
      <c r="EM268" s="2">
        <v>2802500</v>
      </c>
      <c r="EN268" s="2">
        <v>90500</v>
      </c>
      <c r="EO268" s="2">
        <v>356100</v>
      </c>
      <c r="EP268" s="2">
        <v>424400</v>
      </c>
      <c r="EQ268" s="2">
        <v>154500</v>
      </c>
      <c r="ER268" s="2">
        <v>187300</v>
      </c>
      <c r="ES268" s="2">
        <v>224000</v>
      </c>
      <c r="ET268" s="2">
        <v>133700</v>
      </c>
      <c r="EU268" s="2">
        <v>356500</v>
      </c>
      <c r="EV268" s="2">
        <v>152500</v>
      </c>
      <c r="EW268" s="2">
        <v>159100</v>
      </c>
      <c r="EX268" s="2">
        <v>242000</v>
      </c>
      <c r="EY268" s="2">
        <v>129700</v>
      </c>
      <c r="EZ268" s="2">
        <v>157200</v>
      </c>
      <c r="FA268" s="2">
        <v>365500</v>
      </c>
      <c r="FB268" s="2">
        <v>317900</v>
      </c>
      <c r="FC268" s="2">
        <v>107100</v>
      </c>
      <c r="FD268" s="2">
        <v>159200</v>
      </c>
      <c r="FE268" s="2">
        <v>114300</v>
      </c>
      <c r="FF268" s="2">
        <v>150600</v>
      </c>
      <c r="FG268" s="2">
        <v>282500</v>
      </c>
      <c r="FH268" s="2">
        <v>170900</v>
      </c>
      <c r="FI268" s="2">
        <v>146600</v>
      </c>
      <c r="FJ268" s="2">
        <v>212700</v>
      </c>
      <c r="FK268" s="2">
        <v>728000</v>
      </c>
      <c r="FL268" s="2">
        <v>152600</v>
      </c>
      <c r="FM268" s="2">
        <v>358600</v>
      </c>
      <c r="FN268" s="2">
        <v>239700</v>
      </c>
      <c r="FO268" s="2">
        <v>291700</v>
      </c>
      <c r="FP268" s="2">
        <v>725500</v>
      </c>
      <c r="FQ268" s="2">
        <v>1367400</v>
      </c>
      <c r="FR268" s="2">
        <v>883700</v>
      </c>
      <c r="FS268" s="2">
        <v>215800</v>
      </c>
      <c r="FT268" s="2">
        <v>231100</v>
      </c>
      <c r="FU268" s="2">
        <v>380100</v>
      </c>
      <c r="FV268" s="2">
        <v>397300</v>
      </c>
      <c r="FW268" s="2">
        <v>393400</v>
      </c>
      <c r="FX268" s="2">
        <v>398500</v>
      </c>
      <c r="FY268" s="2">
        <v>811200</v>
      </c>
      <c r="FZ268" s="2">
        <v>1134400</v>
      </c>
      <c r="GA268" s="2">
        <v>1479200</v>
      </c>
      <c r="GB268" s="2">
        <v>1090800</v>
      </c>
      <c r="GC268" s="2">
        <v>640200</v>
      </c>
      <c r="GD268" s="2">
        <v>883300</v>
      </c>
      <c r="GE268" s="2">
        <v>1587800</v>
      </c>
      <c r="GF268" s="2">
        <v>508700</v>
      </c>
      <c r="GG268" s="2">
        <v>613100</v>
      </c>
      <c r="GH268" s="2">
        <v>486600</v>
      </c>
      <c r="GI268" s="2">
        <v>1186600</v>
      </c>
      <c r="GJ268" s="2">
        <v>793300</v>
      </c>
      <c r="GK268" s="2">
        <v>513300</v>
      </c>
      <c r="GL268" s="2">
        <v>778900</v>
      </c>
      <c r="GM268" s="2">
        <v>893800</v>
      </c>
      <c r="GN268" s="2">
        <v>1332900</v>
      </c>
      <c r="GO268" s="2">
        <v>2366500</v>
      </c>
      <c r="GP268" s="2">
        <v>4229100</v>
      </c>
      <c r="GQ268" s="2">
        <v>3214900</v>
      </c>
      <c r="GR268" s="2">
        <v>2725700</v>
      </c>
      <c r="GS268" s="2">
        <v>1930900</v>
      </c>
      <c r="GT268" s="2">
        <v>2139500</v>
      </c>
      <c r="GU268" s="2">
        <v>2316700</v>
      </c>
      <c r="GV268" s="2">
        <v>5712300</v>
      </c>
      <c r="GW268" s="2">
        <v>2372400</v>
      </c>
      <c r="GX268" s="2">
        <v>11123800</v>
      </c>
      <c r="GY268" s="2">
        <v>72700</v>
      </c>
      <c r="GZ268" s="2">
        <v>36300</v>
      </c>
      <c r="HA268" s="2">
        <v>489800</v>
      </c>
      <c r="HB268" s="2">
        <v>588600</v>
      </c>
      <c r="HC268" s="2">
        <v>516100</v>
      </c>
      <c r="HD268" s="2">
        <v>711400</v>
      </c>
      <c r="HE268" s="2">
        <v>1083200</v>
      </c>
      <c r="HF268" s="2">
        <v>1031100</v>
      </c>
      <c r="HG268" s="2">
        <v>845800</v>
      </c>
      <c r="HH268" s="2">
        <v>651700</v>
      </c>
      <c r="HI268" s="2">
        <v>1254600</v>
      </c>
      <c r="HJ268" s="2">
        <v>3925200</v>
      </c>
      <c r="HK268" s="2">
        <v>1169100</v>
      </c>
      <c r="HL268" s="2">
        <v>313700</v>
      </c>
      <c r="HM268" s="2">
        <v>776700</v>
      </c>
      <c r="HN268" s="2">
        <v>363800</v>
      </c>
      <c r="HO268" s="2">
        <v>526800</v>
      </c>
      <c r="HP268" s="2">
        <v>556200</v>
      </c>
      <c r="HQ268" s="2">
        <v>1475900</v>
      </c>
      <c r="HR268" s="2">
        <v>2192600</v>
      </c>
      <c r="HS268" s="2">
        <v>415800</v>
      </c>
      <c r="HT268" s="2">
        <v>261900</v>
      </c>
      <c r="HU268" s="2">
        <v>551700</v>
      </c>
      <c r="HV268" s="2">
        <v>580000</v>
      </c>
      <c r="HW268" s="2">
        <v>319500</v>
      </c>
      <c r="HX268" s="2">
        <v>218100</v>
      </c>
      <c r="HY268" s="2">
        <v>89600</v>
      </c>
      <c r="HZ268" s="2">
        <v>124800</v>
      </c>
      <c r="IA268" s="2">
        <v>178900</v>
      </c>
      <c r="IB268" s="2">
        <v>100500</v>
      </c>
      <c r="IC268" s="2">
        <v>111400</v>
      </c>
      <c r="ID268" s="2">
        <v>128100</v>
      </c>
      <c r="IE268" s="2">
        <v>185100</v>
      </c>
      <c r="IF268" s="2">
        <v>171900</v>
      </c>
      <c r="IG268" s="2">
        <v>248300</v>
      </c>
      <c r="IH268" s="2">
        <v>216400</v>
      </c>
      <c r="II268" s="2">
        <v>129900</v>
      </c>
      <c r="IJ268" s="2">
        <v>177300</v>
      </c>
      <c r="IK268" s="2">
        <v>349300</v>
      </c>
      <c r="IL268" s="2">
        <v>664800</v>
      </c>
      <c r="IM268" s="2">
        <v>702700</v>
      </c>
      <c r="IN268" s="2">
        <v>233600</v>
      </c>
      <c r="IO268" s="2">
        <v>292200</v>
      </c>
      <c r="IP268" s="2">
        <v>152400</v>
      </c>
      <c r="IQ268" s="2">
        <v>151100</v>
      </c>
      <c r="IR268" s="2">
        <v>153100</v>
      </c>
      <c r="IS268" s="2">
        <v>187500</v>
      </c>
      <c r="IT268" s="2">
        <v>259500</v>
      </c>
    </row>
    <row r="269" spans="1:254">
      <c r="A269" s="391" t="s">
        <v>482</v>
      </c>
      <c r="B269" s="1" t="inlineStr">
        <is>
          <t>日機装</t>
        </is>
      </c>
      <c r="C269" s="1">
        <v>112900</v>
      </c>
      <c r="D269" s="79">
        <v>-200700</v>
      </c>
      <c r="E269" s="2">
        <v>313600</v>
      </c>
      <c r="F269" s="2">
        <v>294500</v>
      </c>
      <c r="G269" s="2">
        <v>268300</v>
      </c>
      <c r="H269" s="2">
        <v>257700</v>
      </c>
      <c r="I269" s="2">
        <v>316000</v>
      </c>
      <c r="J269" s="2">
        <v>267800</v>
      </c>
      <c r="K269" s="2">
        <v>849000</v>
      </c>
      <c r="L269" s="2">
        <v>530100</v>
      </c>
      <c r="M269" s="2">
        <v>282000</v>
      </c>
      <c r="N269" s="2">
        <v>264000</v>
      </c>
      <c r="O269" s="2">
        <v>272100</v>
      </c>
      <c r="P269" s="2">
        <v>529400</v>
      </c>
      <c r="Q269" s="2">
        <v>607600</v>
      </c>
      <c r="R269" s="2">
        <v>783300</v>
      </c>
      <c r="S269" s="2">
        <v>346400</v>
      </c>
      <c r="T269" s="2">
        <v>303800</v>
      </c>
      <c r="U269" s="2">
        <v>359400</v>
      </c>
      <c r="V269" s="2">
        <v>331900</v>
      </c>
      <c r="W269" s="2">
        <v>451700</v>
      </c>
      <c r="X269" s="2">
        <v>397100</v>
      </c>
      <c r="Y269" s="2">
        <v>482800</v>
      </c>
      <c r="Z269" s="2">
        <v>462400</v>
      </c>
      <c r="AA269" s="2">
        <v>304300</v>
      </c>
      <c r="AB269" s="2">
        <v>335700</v>
      </c>
      <c r="AC269" s="2">
        <v>355200</v>
      </c>
      <c r="AD269" s="2">
        <v>657500</v>
      </c>
      <c r="AE269" s="2">
        <v>608400</v>
      </c>
      <c r="AF269" s="2">
        <v>716900</v>
      </c>
      <c r="AG269" s="2">
        <v>692300</v>
      </c>
      <c r="AH269" s="2">
        <v>499000</v>
      </c>
      <c r="AI269" s="2">
        <v>368300</v>
      </c>
      <c r="AJ269" s="2">
        <v>560200</v>
      </c>
      <c r="AK269" s="2">
        <v>379600</v>
      </c>
      <c r="AL269" s="2">
        <v>743300</v>
      </c>
      <c r="AM269" s="2">
        <v>549200</v>
      </c>
      <c r="AN269" s="2">
        <v>723000</v>
      </c>
      <c r="AO269" s="2">
        <v>704000</v>
      </c>
      <c r="AP269" s="2">
        <v>703300</v>
      </c>
      <c r="AQ269" s="2">
        <v>670000</v>
      </c>
      <c r="AR269" s="2">
        <v>451200</v>
      </c>
      <c r="AS269" s="2">
        <v>828700</v>
      </c>
      <c r="AT269" s="2">
        <v>833800</v>
      </c>
      <c r="AU269" s="2">
        <v>682700</v>
      </c>
      <c r="AV269" s="2">
        <v>372400</v>
      </c>
      <c r="AW269" s="2">
        <v>382300</v>
      </c>
      <c r="AX269" s="2">
        <v>524200</v>
      </c>
      <c r="AY269" s="2">
        <v>386900</v>
      </c>
      <c r="AZ269" s="2">
        <v>601900</v>
      </c>
      <c r="BA269" s="2">
        <v>1444700</v>
      </c>
      <c r="BB269" s="2">
        <v>364400</v>
      </c>
      <c r="BC269" s="2">
        <v>502000</v>
      </c>
      <c r="BD269" s="2">
        <v>421700</v>
      </c>
      <c r="BE269" s="2">
        <v>851000</v>
      </c>
      <c r="BF269" s="2">
        <v>506700</v>
      </c>
      <c r="BG269" s="2">
        <v>446100</v>
      </c>
      <c r="BH269" s="2">
        <v>407700</v>
      </c>
      <c r="BI269" s="2">
        <v>514000</v>
      </c>
      <c r="BJ269" s="2">
        <v>1019800</v>
      </c>
      <c r="BK269" s="2">
        <v>677400</v>
      </c>
      <c r="BL269" s="2">
        <v>275500</v>
      </c>
      <c r="BM269" s="2">
        <v>178300</v>
      </c>
      <c r="BN269" s="2">
        <v>253200</v>
      </c>
      <c r="BO269" s="2">
        <v>232700</v>
      </c>
      <c r="BP269" s="2">
        <v>289900</v>
      </c>
      <c r="BQ269" s="2">
        <v>344100</v>
      </c>
      <c r="BR269" s="2">
        <v>216900</v>
      </c>
      <c r="BS269" s="2">
        <v>226300</v>
      </c>
      <c r="BT269" s="2">
        <v>307700</v>
      </c>
      <c r="BU269" s="2">
        <v>456600</v>
      </c>
      <c r="BV269" s="2">
        <v>508300</v>
      </c>
      <c r="BW269" s="2">
        <v>233000</v>
      </c>
      <c r="BX269" s="2">
        <v>562100</v>
      </c>
      <c r="BY269" s="2">
        <v>299500</v>
      </c>
      <c r="BZ269" s="2">
        <v>193900</v>
      </c>
      <c r="CA269" s="2">
        <v>282800</v>
      </c>
      <c r="CB269" s="2">
        <v>289500</v>
      </c>
      <c r="CC269" s="2">
        <v>252500</v>
      </c>
      <c r="CD269" s="2">
        <v>296800</v>
      </c>
      <c r="CE269" s="2">
        <v>221600</v>
      </c>
      <c r="CF269" s="2">
        <v>325100</v>
      </c>
      <c r="CG269" s="2">
        <v>229600</v>
      </c>
      <c r="CH269" s="2">
        <v>332000</v>
      </c>
      <c r="CI269" s="2">
        <v>237500</v>
      </c>
      <c r="CJ269" s="2">
        <v>309100</v>
      </c>
      <c r="CK269" s="2">
        <v>230600</v>
      </c>
      <c r="CL269" s="2">
        <v>389600</v>
      </c>
      <c r="CM269" s="2">
        <v>503000</v>
      </c>
      <c r="CN269" s="2">
        <v>627500</v>
      </c>
      <c r="CO269" s="2">
        <v>732200</v>
      </c>
      <c r="CP269" s="2">
        <v>651400</v>
      </c>
      <c r="CQ269" s="2">
        <v>206100</v>
      </c>
      <c r="CR269" s="2">
        <v>199900</v>
      </c>
      <c r="CS269" s="2">
        <v>277600</v>
      </c>
      <c r="CT269" s="2">
        <v>299200</v>
      </c>
      <c r="CU269" s="2">
        <v>227400</v>
      </c>
      <c r="CV269" s="2">
        <v>255400</v>
      </c>
      <c r="CW269" s="2">
        <v>224400</v>
      </c>
      <c r="CX269" s="2">
        <v>343300</v>
      </c>
      <c r="CY269" s="2">
        <v>223500</v>
      </c>
      <c r="CZ269" s="2">
        <v>205500</v>
      </c>
      <c r="DA269" s="2">
        <v>307700</v>
      </c>
      <c r="DB269" s="2">
        <v>323200</v>
      </c>
      <c r="DC269" s="2">
        <v>449500</v>
      </c>
      <c r="DD269" s="2">
        <v>458600</v>
      </c>
      <c r="DE269" s="2">
        <v>269200</v>
      </c>
      <c r="DF269" s="2">
        <v>680400</v>
      </c>
      <c r="DG269" s="2">
        <v>389800</v>
      </c>
      <c r="DH269" s="2">
        <v>393900</v>
      </c>
      <c r="DI269" s="2">
        <v>430800</v>
      </c>
      <c r="DJ269" s="2">
        <v>373900</v>
      </c>
      <c r="DK269" s="2">
        <v>513100</v>
      </c>
      <c r="DL269" s="2">
        <v>471300</v>
      </c>
      <c r="DM269" s="2">
        <v>278300</v>
      </c>
      <c r="DN269" s="2">
        <v>422700</v>
      </c>
      <c r="DO269" s="2">
        <v>349800</v>
      </c>
      <c r="DP269" s="2">
        <v>566700</v>
      </c>
      <c r="DQ269" s="2">
        <v>1269600</v>
      </c>
      <c r="DR269" s="2">
        <v>984900</v>
      </c>
      <c r="DS269" s="2">
        <v>281000</v>
      </c>
      <c r="DT269" s="2">
        <v>185300</v>
      </c>
      <c r="DU269" s="2">
        <v>225700</v>
      </c>
      <c r="DV269" s="2">
        <v>235400</v>
      </c>
      <c r="DW269" s="2">
        <v>254500</v>
      </c>
      <c r="DX269" s="2">
        <v>282400</v>
      </c>
      <c r="DY269" s="2">
        <v>236100</v>
      </c>
      <c r="DZ269" s="2">
        <v>258500</v>
      </c>
      <c r="EA269" s="2">
        <v>210400</v>
      </c>
      <c r="EB269" s="2">
        <v>198700</v>
      </c>
      <c r="EC269" s="2">
        <v>205800</v>
      </c>
      <c r="ED269" s="2">
        <v>148900</v>
      </c>
      <c r="EE269" s="2">
        <v>212900</v>
      </c>
      <c r="EF269" s="2">
        <v>317300</v>
      </c>
      <c r="EG269" s="2">
        <v>194800</v>
      </c>
      <c r="EH269" s="2">
        <v>241100</v>
      </c>
      <c r="EI269" s="2">
        <v>198400</v>
      </c>
      <c r="EJ269" s="2">
        <v>213500</v>
      </c>
      <c r="EK269" s="2">
        <v>245900</v>
      </c>
      <c r="EL269" s="2">
        <v>220600</v>
      </c>
      <c r="EM269" s="2">
        <v>310300</v>
      </c>
      <c r="EN269" s="2">
        <v>326900</v>
      </c>
      <c r="EO269" s="2">
        <v>148100</v>
      </c>
      <c r="EP269" s="2">
        <v>221100</v>
      </c>
      <c r="EQ269" s="2">
        <v>231000</v>
      </c>
      <c r="ER269" s="2">
        <v>294600</v>
      </c>
      <c r="ES269" s="2">
        <v>341800</v>
      </c>
      <c r="ET269" s="2">
        <v>127900</v>
      </c>
      <c r="EU269" s="2">
        <v>192600</v>
      </c>
      <c r="EV269" s="2">
        <v>123100</v>
      </c>
      <c r="EW269" s="2">
        <v>88900</v>
      </c>
      <c r="EX269" s="2">
        <v>173600</v>
      </c>
      <c r="EY269" s="2">
        <v>87400</v>
      </c>
      <c r="EZ269" s="2">
        <v>109300</v>
      </c>
      <c r="FA269" s="2">
        <v>178100</v>
      </c>
      <c r="FB269" s="2">
        <v>128700</v>
      </c>
      <c r="FC269" s="2">
        <v>171400</v>
      </c>
      <c r="FD269" s="2">
        <v>185300</v>
      </c>
      <c r="FE269" s="2">
        <v>99700</v>
      </c>
      <c r="FF269" s="2">
        <v>151300</v>
      </c>
      <c r="FG269" s="2">
        <v>114200</v>
      </c>
      <c r="FH269" s="2">
        <v>134200</v>
      </c>
      <c r="FI269" s="2">
        <v>126500</v>
      </c>
      <c r="FJ269" s="2">
        <v>197600</v>
      </c>
      <c r="FK269" s="2">
        <v>110900</v>
      </c>
      <c r="FL269" s="2">
        <v>245400</v>
      </c>
      <c r="FM269" s="2">
        <v>231900</v>
      </c>
      <c r="FN269" s="2">
        <v>124300</v>
      </c>
      <c r="FO269" s="2">
        <v>175500</v>
      </c>
      <c r="FP269" s="2">
        <v>187100</v>
      </c>
      <c r="FQ269" s="2">
        <v>140900</v>
      </c>
      <c r="FR269" s="2">
        <v>212500</v>
      </c>
      <c r="FS269" s="2">
        <v>172800</v>
      </c>
      <c r="FT269" s="2">
        <v>293300</v>
      </c>
      <c r="FU269" s="2">
        <v>349900</v>
      </c>
      <c r="FV269" s="2">
        <v>626400</v>
      </c>
      <c r="FW269" s="2">
        <v>603300</v>
      </c>
      <c r="FX269" s="2">
        <v>903500</v>
      </c>
      <c r="FY269" s="2">
        <v>690300</v>
      </c>
      <c r="FZ269" s="2">
        <v>208300</v>
      </c>
      <c r="GA269" s="2">
        <v>188800</v>
      </c>
      <c r="GB269" s="2">
        <v>205400</v>
      </c>
      <c r="GC269" s="2">
        <v>200400</v>
      </c>
      <c r="GD269" s="2">
        <v>190600</v>
      </c>
      <c r="GE269" s="2">
        <v>239100</v>
      </c>
      <c r="GF269" s="2">
        <v>265900</v>
      </c>
      <c r="GG269" s="2">
        <v>328900</v>
      </c>
      <c r="GH269" s="2">
        <v>251400</v>
      </c>
      <c r="GI269" s="2">
        <v>214100</v>
      </c>
      <c r="GJ269" s="2">
        <v>256200</v>
      </c>
      <c r="GK269" s="2">
        <v>357300</v>
      </c>
      <c r="GL269" s="2">
        <v>370400</v>
      </c>
      <c r="GM269" s="2">
        <v>192600</v>
      </c>
      <c r="GN269" s="2">
        <v>156800</v>
      </c>
      <c r="GO269" s="2">
        <v>202900</v>
      </c>
      <c r="GP269" s="2">
        <v>232200</v>
      </c>
      <c r="GQ269" s="2">
        <v>208100</v>
      </c>
      <c r="GR269" s="2">
        <v>111400</v>
      </c>
      <c r="GS269" s="2">
        <v>87900</v>
      </c>
      <c r="GT269" s="2">
        <v>110800</v>
      </c>
      <c r="GU269" s="2">
        <v>285100</v>
      </c>
      <c r="GV269" s="2">
        <v>353500</v>
      </c>
      <c r="GW269" s="2">
        <v>323000</v>
      </c>
      <c r="GX269" s="2">
        <v>186300</v>
      </c>
      <c r="GY269" s="2">
        <v>275800</v>
      </c>
      <c r="GZ269" s="2">
        <v>416600</v>
      </c>
      <c r="HA269" s="2">
        <v>121400</v>
      </c>
      <c r="HB269" s="2">
        <v>190200</v>
      </c>
      <c r="HC269" s="2">
        <v>236600</v>
      </c>
      <c r="HD269" s="2">
        <v>128500</v>
      </c>
      <c r="HE269" s="2">
        <v>120200</v>
      </c>
      <c r="HF269" s="2">
        <v>162500</v>
      </c>
      <c r="HG269" s="2">
        <v>216800</v>
      </c>
      <c r="HH269" s="2">
        <v>546500</v>
      </c>
      <c r="HI269" s="2">
        <v>112200</v>
      </c>
      <c r="HJ269" s="2">
        <v>237700</v>
      </c>
      <c r="HK269" s="2">
        <v>128000</v>
      </c>
      <c r="HL269" s="2">
        <v>133900</v>
      </c>
      <c r="HM269" s="2">
        <v>124300</v>
      </c>
      <c r="HN269" s="2">
        <v>135800</v>
      </c>
      <c r="HO269" s="2">
        <v>159100</v>
      </c>
      <c r="HP269" s="2">
        <v>220000</v>
      </c>
      <c r="HQ269" s="2">
        <v>261500</v>
      </c>
      <c r="HR269" s="2">
        <v>184100</v>
      </c>
      <c r="HS269" s="2">
        <v>206500</v>
      </c>
      <c r="HT269" s="2">
        <v>112600</v>
      </c>
      <c r="HU269" s="2">
        <v>188400</v>
      </c>
      <c r="HV269" s="2">
        <v>224800</v>
      </c>
      <c r="HW269" s="2">
        <v>277500</v>
      </c>
      <c r="HX269" s="2">
        <v>181400</v>
      </c>
      <c r="HY269" s="2">
        <v>200500</v>
      </c>
      <c r="HZ269" s="2">
        <v>230800</v>
      </c>
      <c r="IA269" s="2">
        <v>223300</v>
      </c>
      <c r="IB269" s="2">
        <v>305600</v>
      </c>
      <c r="IC269" s="2">
        <v>265000</v>
      </c>
      <c r="ID269" s="2">
        <v>117800</v>
      </c>
      <c r="IE269" s="2">
        <v>294900</v>
      </c>
      <c r="IF269" s="2">
        <v>209100</v>
      </c>
      <c r="IG269" s="2">
        <v>255000</v>
      </c>
      <c r="IH269" s="2">
        <v>531600</v>
      </c>
      <c r="II269" s="2">
        <v>594200</v>
      </c>
      <c r="IJ269" s="2">
        <v>206800</v>
      </c>
      <c r="IK269" s="2">
        <v>308200</v>
      </c>
      <c r="IL269" s="2">
        <v>268800</v>
      </c>
      <c r="IM269" s="2">
        <v>274500</v>
      </c>
      <c r="IN269" s="2">
        <v>278900</v>
      </c>
      <c r="IO269" s="2">
        <v>149900</v>
      </c>
      <c r="IP269" s="2">
        <v>175300</v>
      </c>
      <c r="IQ269" s="2">
        <v>195100</v>
      </c>
      <c r="IR269" s="2">
        <v>260800</v>
      </c>
      <c r="IS269" s="2">
        <v>518500</v>
      </c>
      <c r="IT269" s="2">
        <v>112100</v>
      </c>
    </row>
    <row r="270" spans="1:254">
      <c r="A270" s="391" t="s">
        <v>483</v>
      </c>
      <c r="B270" s="1" t="inlineStr">
        <is>
          <t>明海グループ</t>
        </is>
      </c>
      <c r="C270" s="1">
        <v>13000</v>
      </c>
      <c r="D270" s="79">
        <v>-25500</v>
      </c>
      <c r="E270" s="2">
        <v>38500</v>
      </c>
      <c r="F270" s="2">
        <v>47000</v>
      </c>
      <c r="G270" s="2">
        <v>35000</v>
      </c>
      <c r="H270" s="2">
        <v>16000</v>
      </c>
      <c r="I270" s="2">
        <v>23300</v>
      </c>
      <c r="J270" s="2">
        <v>43100</v>
      </c>
      <c r="K270" s="2">
        <v>108500</v>
      </c>
      <c r="L270" s="2">
        <v>44500</v>
      </c>
      <c r="M270" s="2">
        <v>63200</v>
      </c>
      <c r="N270" s="2">
        <v>67200</v>
      </c>
      <c r="O270" s="2">
        <v>59400</v>
      </c>
      <c r="P270" s="2">
        <v>37400</v>
      </c>
      <c r="Q270" s="2">
        <v>17400</v>
      </c>
      <c r="R270" s="2">
        <v>68700</v>
      </c>
      <c r="S270" s="2">
        <v>17300</v>
      </c>
      <c r="T270" s="2">
        <v>28500</v>
      </c>
      <c r="U270" s="2">
        <v>18200</v>
      </c>
      <c r="V270" s="2">
        <v>10400</v>
      </c>
      <c r="W270" s="2">
        <v>16100</v>
      </c>
      <c r="X270" s="2">
        <v>16100</v>
      </c>
      <c r="Y270" s="2">
        <v>10000</v>
      </c>
      <c r="Z270" s="2">
        <v>18300</v>
      </c>
      <c r="AA270" s="2">
        <v>24400</v>
      </c>
      <c r="AB270" s="2">
        <v>21100</v>
      </c>
      <c r="AC270" s="2">
        <v>17700</v>
      </c>
      <c r="AD270" s="2">
        <v>30200</v>
      </c>
      <c r="AE270" s="2">
        <v>16200</v>
      </c>
      <c r="AF270" s="2">
        <v>26100</v>
      </c>
      <c r="AG270" s="2">
        <v>11600</v>
      </c>
      <c r="AH270" s="2">
        <v>19000</v>
      </c>
      <c r="AI270" s="2">
        <v>38500</v>
      </c>
      <c r="AJ270" s="2">
        <v>137000</v>
      </c>
      <c r="AK270" s="2">
        <v>36900</v>
      </c>
      <c r="AL270" s="2">
        <v>32800</v>
      </c>
      <c r="AM270" s="2">
        <v>47000</v>
      </c>
      <c r="AN270" s="2">
        <v>49000</v>
      </c>
      <c r="AO270" s="2">
        <v>35400</v>
      </c>
      <c r="AP270" s="2">
        <v>58500</v>
      </c>
      <c r="AQ270" s="2">
        <v>55800</v>
      </c>
      <c r="AR270" s="2">
        <v>37600</v>
      </c>
      <c r="AS270" s="2">
        <v>31000</v>
      </c>
      <c r="AT270" s="2">
        <v>51800</v>
      </c>
      <c r="AU270" s="2">
        <v>30100</v>
      </c>
      <c r="AV270" s="2">
        <v>39400</v>
      </c>
      <c r="AW270" s="2">
        <v>76800</v>
      </c>
      <c r="AX270" s="2">
        <v>33100</v>
      </c>
      <c r="AY270" s="2">
        <v>40300</v>
      </c>
      <c r="AZ270" s="2">
        <v>25400</v>
      </c>
      <c r="BA270" s="2">
        <v>20700</v>
      </c>
      <c r="BB270" s="2">
        <v>31100</v>
      </c>
      <c r="BC270" s="2">
        <v>11000</v>
      </c>
      <c r="BD270" s="2">
        <v>23700</v>
      </c>
      <c r="BE270" s="2">
        <v>29300</v>
      </c>
      <c r="BF270" s="2">
        <v>25900</v>
      </c>
      <c r="BG270" s="2">
        <v>18100</v>
      </c>
      <c r="BH270" s="2">
        <v>20900</v>
      </c>
      <c r="BI270" s="2">
        <v>81000</v>
      </c>
      <c r="BJ270" s="2">
        <v>14100</v>
      </c>
      <c r="BK270" s="2">
        <v>45500</v>
      </c>
      <c r="BL270" s="2">
        <v>38400</v>
      </c>
      <c r="BM270" s="2">
        <v>39000</v>
      </c>
      <c r="BN270" s="2">
        <v>20600</v>
      </c>
      <c r="BO270" s="2">
        <v>33100</v>
      </c>
      <c r="BP270" s="2">
        <v>61100</v>
      </c>
      <c r="BQ270" s="2">
        <v>111800</v>
      </c>
      <c r="BR270" s="2">
        <v>93600</v>
      </c>
      <c r="BS270" s="2">
        <v>55300</v>
      </c>
      <c r="BT270" s="2">
        <v>159900</v>
      </c>
      <c r="BU270" s="2">
        <v>70100</v>
      </c>
      <c r="BV270" s="2">
        <v>120900</v>
      </c>
      <c r="BW270" s="2">
        <v>72700</v>
      </c>
      <c r="BX270" s="2">
        <v>56800</v>
      </c>
      <c r="BY270" s="2">
        <v>73300</v>
      </c>
      <c r="BZ270" s="2">
        <v>130700</v>
      </c>
      <c r="CA270" s="2">
        <v>66700</v>
      </c>
      <c r="CB270" s="2">
        <v>82800</v>
      </c>
      <c r="CC270" s="2">
        <v>187400</v>
      </c>
      <c r="CD270" s="2">
        <v>238800</v>
      </c>
      <c r="CE270" s="2">
        <v>359400</v>
      </c>
      <c r="CF270" s="2">
        <v>320300</v>
      </c>
      <c r="CG270" s="2">
        <v>430800</v>
      </c>
      <c r="CH270" s="2">
        <v>211600</v>
      </c>
      <c r="CI270" s="2">
        <v>256900</v>
      </c>
      <c r="CJ270" s="2">
        <v>758900</v>
      </c>
      <c r="CK270" s="2">
        <v>305700</v>
      </c>
      <c r="CL270" s="2">
        <v>881600</v>
      </c>
      <c r="CM270" s="2">
        <v>406100</v>
      </c>
      <c r="CN270" s="2">
        <v>402300</v>
      </c>
      <c r="CO270" s="2">
        <v>941800</v>
      </c>
      <c r="CP270" s="2">
        <v>581600</v>
      </c>
      <c r="CQ270" s="2">
        <v>1035600</v>
      </c>
      <c r="CR270" s="2">
        <v>2133100</v>
      </c>
      <c r="CS270" s="2">
        <v>2913600</v>
      </c>
      <c r="CT270" s="2">
        <v>3550900</v>
      </c>
      <c r="CU270" s="2">
        <v>3660200</v>
      </c>
      <c r="CV270" s="2">
        <v>1329300</v>
      </c>
      <c r="CW270" s="2">
        <v>1198000</v>
      </c>
      <c r="CX270" s="2">
        <v>1960900</v>
      </c>
      <c r="CY270" s="2">
        <v>712700</v>
      </c>
      <c r="CZ270" s="2">
        <v>825200</v>
      </c>
      <c r="DA270" s="2">
        <v>129200</v>
      </c>
      <c r="DB270" s="2">
        <v>321500</v>
      </c>
      <c r="DC270" s="2">
        <v>1467000</v>
      </c>
      <c r="DD270" s="2">
        <v>301700</v>
      </c>
      <c r="DE270" s="2">
        <v>413000</v>
      </c>
      <c r="DF270" s="2">
        <v>2022900</v>
      </c>
      <c r="DG270" s="2">
        <v>3439500</v>
      </c>
      <c r="DH270" s="2">
        <v>226000</v>
      </c>
      <c r="DI270" s="2">
        <v>34700</v>
      </c>
      <c r="DJ270" s="2">
        <v>24200</v>
      </c>
      <c r="DK270" s="2">
        <v>30300</v>
      </c>
      <c r="DL270" s="2">
        <v>45800</v>
      </c>
      <c r="DM270" s="2">
        <v>66000</v>
      </c>
      <c r="DN270" s="2">
        <v>49300</v>
      </c>
      <c r="DO270" s="2">
        <v>19700</v>
      </c>
      <c r="DP270" s="2">
        <v>26900</v>
      </c>
      <c r="DQ270" s="2">
        <v>15900</v>
      </c>
      <c r="DR270" s="2">
        <v>17000</v>
      </c>
      <c r="DS270" s="2">
        <v>28100</v>
      </c>
      <c r="DT270" s="2">
        <v>31000</v>
      </c>
      <c r="DU270" s="2">
        <v>22800</v>
      </c>
      <c r="DV270" s="2">
        <v>38200</v>
      </c>
      <c r="DW270" s="2">
        <v>33400</v>
      </c>
      <c r="DX270" s="2">
        <v>38200</v>
      </c>
      <c r="DY270" s="2">
        <v>24700</v>
      </c>
      <c r="DZ270" s="2">
        <v>60800</v>
      </c>
      <c r="EA270" s="2">
        <v>84500</v>
      </c>
      <c r="EB270" s="2">
        <v>166000</v>
      </c>
      <c r="EC270" s="2">
        <v>19700</v>
      </c>
      <c r="ED270" s="2">
        <v>17100</v>
      </c>
      <c r="EE270" s="2">
        <v>13000</v>
      </c>
      <c r="EF270" s="2">
        <v>18600</v>
      </c>
      <c r="EG270" s="2">
        <v>19500</v>
      </c>
      <c r="EH270" s="2">
        <v>8400</v>
      </c>
      <c r="EI270" s="2">
        <v>16000</v>
      </c>
      <c r="EJ270" s="2">
        <v>12700</v>
      </c>
      <c r="EK270" s="2">
        <v>51000</v>
      </c>
      <c r="EL270" s="2">
        <v>33200</v>
      </c>
      <c r="EM270" s="2">
        <v>47700</v>
      </c>
      <c r="EN270" s="2">
        <v>64500</v>
      </c>
      <c r="EO270" s="2">
        <v>52200</v>
      </c>
      <c r="EP270" s="2">
        <v>105700</v>
      </c>
      <c r="EQ270" s="2">
        <v>26400</v>
      </c>
      <c r="ER270" s="2">
        <v>61300</v>
      </c>
      <c r="ES270" s="2">
        <v>38600</v>
      </c>
      <c r="ET270" s="2">
        <v>50800</v>
      </c>
      <c r="EU270" s="2">
        <v>38900</v>
      </c>
      <c r="EV270" s="2">
        <v>65000</v>
      </c>
      <c r="EW270" s="2">
        <v>29900</v>
      </c>
      <c r="EX270" s="2">
        <v>55100</v>
      </c>
      <c r="EY270" s="2">
        <v>94900</v>
      </c>
      <c r="EZ270" s="2">
        <v>55600</v>
      </c>
      <c r="FA270" s="2">
        <v>12900</v>
      </c>
      <c r="FB270" s="2">
        <v>62500</v>
      </c>
      <c r="FC270" s="2">
        <v>85600</v>
      </c>
      <c r="FD270" s="2">
        <v>71200</v>
      </c>
      <c r="FE270" s="2">
        <v>69400</v>
      </c>
      <c r="FF270" s="2">
        <v>81300</v>
      </c>
      <c r="FG270" s="2">
        <v>51600</v>
      </c>
      <c r="FH270" s="2">
        <v>61800</v>
      </c>
      <c r="FI270" s="2">
        <v>73600</v>
      </c>
      <c r="FJ270" s="2">
        <v>55300</v>
      </c>
      <c r="FK270" s="2">
        <v>137900</v>
      </c>
      <c r="FL270" s="2">
        <v>99900</v>
      </c>
      <c r="FM270" s="2">
        <v>138700</v>
      </c>
      <c r="FN270" s="2">
        <v>105200</v>
      </c>
      <c r="FO270" s="2">
        <v>136900</v>
      </c>
      <c r="FP270" s="2">
        <v>24000</v>
      </c>
      <c r="FQ270" s="2">
        <v>32300</v>
      </c>
      <c r="FR270" s="2">
        <v>38000</v>
      </c>
      <c r="FS270" s="2">
        <v>15000</v>
      </c>
      <c r="FT270" s="2">
        <v>17800</v>
      </c>
      <c r="FU270" s="2">
        <v>49600</v>
      </c>
      <c r="FV270" s="2">
        <v>49400</v>
      </c>
      <c r="FW270" s="2">
        <v>53600</v>
      </c>
      <c r="FX270" s="2">
        <v>37400</v>
      </c>
      <c r="FY270" s="2">
        <v>25300</v>
      </c>
      <c r="FZ270" s="2">
        <v>34900</v>
      </c>
      <c r="GA270" s="2">
        <v>46800</v>
      </c>
      <c r="GB270" s="2">
        <v>45600</v>
      </c>
      <c r="GC270" s="2">
        <v>42400</v>
      </c>
      <c r="GD270" s="2">
        <v>50300</v>
      </c>
      <c r="GE270" s="2">
        <v>72200</v>
      </c>
      <c r="GF270" s="2">
        <v>97500</v>
      </c>
      <c r="GG270" s="2">
        <v>147200</v>
      </c>
      <c r="GH270" s="2">
        <v>296900</v>
      </c>
      <c r="GI270" s="2">
        <v>77900</v>
      </c>
      <c r="GJ270" s="2">
        <v>84600</v>
      </c>
      <c r="GK270" s="2">
        <v>112600</v>
      </c>
      <c r="GL270" s="2">
        <v>290900</v>
      </c>
      <c r="GM270" s="2">
        <v>28500</v>
      </c>
      <c r="GN270" s="2">
        <v>28000</v>
      </c>
      <c r="GO270" s="2">
        <v>12200</v>
      </c>
      <c r="GP270" s="2">
        <v>20900</v>
      </c>
      <c r="GQ270" s="2">
        <v>14800</v>
      </c>
      <c r="GR270" s="2">
        <v>14900</v>
      </c>
      <c r="GS270" s="2">
        <v>14700</v>
      </c>
      <c r="GT270" s="2">
        <v>19000</v>
      </c>
      <c r="GU270" s="2">
        <v>35100</v>
      </c>
      <c r="GV270" s="2">
        <v>45700</v>
      </c>
      <c r="GW270" s="2">
        <v>43600</v>
      </c>
      <c r="GX270" s="2">
        <v>15500</v>
      </c>
      <c r="GY270" s="2">
        <v>22700</v>
      </c>
      <c r="GZ270" s="2">
        <v>33000</v>
      </c>
      <c r="HA270" s="2">
        <v>23100</v>
      </c>
      <c r="HB270" s="2">
        <v>38000</v>
      </c>
      <c r="HC270" s="2">
        <v>48700</v>
      </c>
      <c r="HD270" s="2">
        <v>59500</v>
      </c>
      <c r="HE270" s="2">
        <v>38900</v>
      </c>
      <c r="HF270" s="2">
        <v>43800</v>
      </c>
      <c r="HG270" s="2">
        <v>63500</v>
      </c>
      <c r="HH270" s="2">
        <v>52800</v>
      </c>
      <c r="HI270" s="2">
        <v>61300</v>
      </c>
      <c r="HJ270" s="2">
        <v>78600</v>
      </c>
      <c r="HK270" s="2">
        <v>54200</v>
      </c>
      <c r="HL270" s="2">
        <v>107700</v>
      </c>
      <c r="HM270" s="2">
        <v>83100</v>
      </c>
      <c r="HN270" s="2">
        <v>54800</v>
      </c>
      <c r="HO270" s="2">
        <v>50700</v>
      </c>
      <c r="HP270" s="2">
        <v>73800</v>
      </c>
      <c r="HQ270" s="2">
        <v>79800</v>
      </c>
      <c r="HR270" s="2">
        <v>97200</v>
      </c>
      <c r="HS270" s="2">
        <v>42500</v>
      </c>
      <c r="HT270" s="2">
        <v>38600</v>
      </c>
      <c r="HU270" s="2">
        <v>51200</v>
      </c>
      <c r="HV270" s="2">
        <v>33700</v>
      </c>
      <c r="HW270" s="2">
        <v>101000</v>
      </c>
      <c r="HX270" s="2">
        <v>138000</v>
      </c>
      <c r="HY270" s="2">
        <v>131300</v>
      </c>
      <c r="HZ270" s="2">
        <v>37000</v>
      </c>
      <c r="IA270" s="2">
        <v>23000</v>
      </c>
      <c r="IB270" s="2">
        <v>33800</v>
      </c>
      <c r="IC270" s="2">
        <v>88100</v>
      </c>
      <c r="ID270" s="2">
        <v>134800</v>
      </c>
      <c r="IE270" s="2">
        <v>79500</v>
      </c>
      <c r="IF270" s="2">
        <v>83800</v>
      </c>
      <c r="IG270" s="2">
        <v>86800</v>
      </c>
      <c r="IH270" s="2">
        <v>96400</v>
      </c>
      <c r="II270" s="2">
        <v>168400</v>
      </c>
      <c r="IJ270" s="2">
        <v>126900</v>
      </c>
      <c r="IK270" s="2">
        <v>128500</v>
      </c>
      <c r="IL270" s="2">
        <v>180700</v>
      </c>
      <c r="IM270" s="2">
        <v>186300</v>
      </c>
      <c r="IN270" s="2">
        <v>13500</v>
      </c>
      <c r="IO270" s="2">
        <v>17700</v>
      </c>
      <c r="IP270" s="2">
        <v>57100</v>
      </c>
      <c r="IQ270" s="2">
        <v>26100</v>
      </c>
      <c r="IR270" s="2">
        <v>47500</v>
      </c>
      <c r="IS270" s="2">
        <v>156900</v>
      </c>
      <c r="IT270" s="2">
        <v>31600</v>
      </c>
    </row>
    <row r="271" spans="1:254">
      <c r="A271" s="391" t="s">
        <v>484</v>
      </c>
      <c r="B271" s="1" t="inlineStr">
        <is>
          <t>三菱製紙</t>
        </is>
      </c>
      <c r="C271" s="1">
        <v>274200</v>
      </c>
      <c r="D271" s="79">
        <v>100400</v>
      </c>
      <c r="E271" s="2">
        <v>173800</v>
      </c>
      <c r="F271" s="2">
        <v>323000</v>
      </c>
      <c r="G271" s="2">
        <v>183200</v>
      </c>
      <c r="H271" s="2">
        <v>263800</v>
      </c>
      <c r="I271" s="2">
        <v>215800</v>
      </c>
      <c r="J271" s="2">
        <v>175800</v>
      </c>
      <c r="K271" s="2">
        <v>208900</v>
      </c>
      <c r="L271" s="2">
        <v>247400</v>
      </c>
      <c r="M271" s="2">
        <v>186400</v>
      </c>
      <c r="N271" s="2">
        <v>305700</v>
      </c>
      <c r="O271" s="2">
        <v>332300</v>
      </c>
      <c r="P271" s="2">
        <v>992000</v>
      </c>
      <c r="Q271" s="2">
        <v>581900</v>
      </c>
      <c r="R271" s="2">
        <v>144200</v>
      </c>
      <c r="S271" s="2">
        <v>109100</v>
      </c>
      <c r="T271" s="2">
        <v>312100</v>
      </c>
      <c r="U271" s="2">
        <v>210000</v>
      </c>
      <c r="V271" s="2">
        <v>262900</v>
      </c>
      <c r="W271" s="2">
        <v>117500</v>
      </c>
      <c r="X271" s="2">
        <v>304200</v>
      </c>
      <c r="Y271" s="2">
        <v>118200</v>
      </c>
      <c r="Z271" s="2">
        <v>136900</v>
      </c>
      <c r="AA271" s="2">
        <v>114200</v>
      </c>
      <c r="AB271" s="2">
        <v>57200</v>
      </c>
      <c r="AC271" s="2">
        <v>144100</v>
      </c>
      <c r="AD271" s="2">
        <v>144300</v>
      </c>
      <c r="AE271" s="2">
        <v>307200</v>
      </c>
      <c r="AF271" s="2">
        <v>161500</v>
      </c>
      <c r="AG271" s="2">
        <v>121300</v>
      </c>
      <c r="AH271" s="2">
        <v>131100</v>
      </c>
      <c r="AI271" s="2">
        <v>117100</v>
      </c>
      <c r="AJ271" s="2">
        <v>106900</v>
      </c>
      <c r="AK271" s="2">
        <v>118100</v>
      </c>
      <c r="AL271" s="2">
        <v>152400</v>
      </c>
      <c r="AM271" s="2">
        <v>253100</v>
      </c>
      <c r="AN271" s="2">
        <v>126500</v>
      </c>
      <c r="AO271" s="2">
        <v>150500</v>
      </c>
      <c r="AP271" s="2">
        <v>169000</v>
      </c>
      <c r="AQ271" s="2">
        <v>129500</v>
      </c>
      <c r="AR271" s="2">
        <v>187800</v>
      </c>
      <c r="AS271" s="2">
        <v>186900</v>
      </c>
      <c r="AT271" s="2">
        <v>154400</v>
      </c>
      <c r="AU271" s="2">
        <v>239900</v>
      </c>
      <c r="AV271" s="2">
        <v>103000</v>
      </c>
      <c r="AW271" s="2">
        <v>194100</v>
      </c>
      <c r="AX271" s="2">
        <v>197600</v>
      </c>
      <c r="AY271" s="2">
        <v>181600</v>
      </c>
      <c r="AZ271" s="2">
        <v>291200</v>
      </c>
      <c r="BA271" s="2">
        <v>177600</v>
      </c>
      <c r="BB271" s="2">
        <v>203300</v>
      </c>
      <c r="BC271" s="2">
        <v>344200</v>
      </c>
      <c r="BD271" s="2">
        <v>231900</v>
      </c>
      <c r="BE271" s="2">
        <v>402800</v>
      </c>
      <c r="BF271" s="2">
        <v>418100</v>
      </c>
      <c r="BG271" s="2">
        <v>288500</v>
      </c>
      <c r="BH271" s="2">
        <v>165700</v>
      </c>
      <c r="BI271" s="2">
        <v>365800</v>
      </c>
      <c r="BJ271" s="2">
        <v>368900</v>
      </c>
      <c r="BK271" s="2">
        <v>730100</v>
      </c>
      <c r="BL271" s="2">
        <v>252700</v>
      </c>
      <c r="BM271" s="2">
        <v>118200</v>
      </c>
      <c r="BN271" s="2">
        <v>216000</v>
      </c>
      <c r="BO271" s="2">
        <v>161300</v>
      </c>
      <c r="BP271" s="2">
        <v>271600</v>
      </c>
      <c r="BQ271" s="2">
        <v>208900</v>
      </c>
      <c r="BR271" s="2">
        <v>168200</v>
      </c>
      <c r="BS271" s="2">
        <v>205800</v>
      </c>
      <c r="BT271" s="2">
        <v>221000</v>
      </c>
      <c r="BU271" s="2">
        <v>656700</v>
      </c>
      <c r="BV271" s="2">
        <v>260300</v>
      </c>
      <c r="BW271" s="2">
        <v>223600</v>
      </c>
      <c r="BX271" s="2">
        <v>245600</v>
      </c>
      <c r="BY271" s="2">
        <v>282800</v>
      </c>
      <c r="BZ271" s="2">
        <v>378400</v>
      </c>
      <c r="CA271" s="2">
        <v>351200</v>
      </c>
      <c r="CB271" s="2">
        <v>385600</v>
      </c>
      <c r="CC271" s="2">
        <v>283600</v>
      </c>
      <c r="CD271" s="2">
        <v>124000</v>
      </c>
      <c r="CE271" s="2">
        <v>287100</v>
      </c>
      <c r="CF271" s="2">
        <v>185600</v>
      </c>
      <c r="CG271" s="2">
        <v>244300</v>
      </c>
      <c r="CH271" s="2">
        <v>201400</v>
      </c>
      <c r="CI271" s="2">
        <v>166300</v>
      </c>
      <c r="CJ271" s="2">
        <v>120300</v>
      </c>
      <c r="CK271" s="2">
        <v>149800</v>
      </c>
      <c r="CL271" s="2">
        <v>232600</v>
      </c>
      <c r="CM271" s="2">
        <v>149600</v>
      </c>
      <c r="CN271" s="2">
        <v>151400</v>
      </c>
      <c r="CO271" s="2">
        <v>270300</v>
      </c>
      <c r="CP271" s="2">
        <v>286100</v>
      </c>
      <c r="CQ271" s="2">
        <v>186400</v>
      </c>
      <c r="CR271" s="2">
        <v>240800</v>
      </c>
      <c r="CS271" s="2">
        <v>145000</v>
      </c>
      <c r="CT271" s="2">
        <v>397200</v>
      </c>
      <c r="CU271" s="2">
        <v>321300</v>
      </c>
      <c r="CV271" s="2">
        <v>124900</v>
      </c>
      <c r="CW271" s="2">
        <v>159200</v>
      </c>
      <c r="CX271" s="2">
        <v>184100</v>
      </c>
      <c r="CY271" s="2">
        <v>290800</v>
      </c>
      <c r="CZ271" s="2">
        <v>309900</v>
      </c>
      <c r="DA271" s="2">
        <v>998700</v>
      </c>
      <c r="DB271" s="2">
        <v>259600</v>
      </c>
      <c r="DC271" s="2">
        <v>546300</v>
      </c>
      <c r="DD271" s="2">
        <v>265200</v>
      </c>
      <c r="DE271" s="2">
        <v>425300</v>
      </c>
      <c r="DF271" s="2">
        <v>639400</v>
      </c>
      <c r="DG271" s="2">
        <v>643700</v>
      </c>
      <c r="DH271" s="2">
        <v>668200</v>
      </c>
      <c r="DI271" s="2">
        <v>571500</v>
      </c>
      <c r="DJ271" s="2">
        <v>426100</v>
      </c>
      <c r="DK271" s="2">
        <v>367700</v>
      </c>
      <c r="DL271" s="2">
        <v>680700</v>
      </c>
      <c r="DM271" s="2">
        <v>417400</v>
      </c>
      <c r="DN271" s="2">
        <v>582000</v>
      </c>
      <c r="DO271" s="2">
        <v>999500</v>
      </c>
      <c r="DP271" s="2">
        <v>446100</v>
      </c>
      <c r="DQ271" s="2">
        <v>1666200</v>
      </c>
      <c r="DR271" s="2">
        <v>309000</v>
      </c>
      <c r="DS271" s="2">
        <v>316700</v>
      </c>
      <c r="DT271" s="2">
        <v>248800</v>
      </c>
      <c r="DU271" s="2">
        <v>185200</v>
      </c>
      <c r="DV271" s="2">
        <v>217100</v>
      </c>
      <c r="DW271" s="2">
        <v>182000</v>
      </c>
      <c r="DX271" s="2">
        <v>148500</v>
      </c>
      <c r="DY271" s="2">
        <v>122400</v>
      </c>
      <c r="DZ271" s="2">
        <v>684700</v>
      </c>
      <c r="EA271" s="2">
        <v>82500</v>
      </c>
      <c r="EB271" s="2">
        <v>137600</v>
      </c>
      <c r="EC271" s="2">
        <v>293800</v>
      </c>
      <c r="ED271" s="2">
        <v>103400</v>
      </c>
      <c r="EE271" s="2">
        <v>165200</v>
      </c>
      <c r="EF271" s="2">
        <v>54200</v>
      </c>
      <c r="EG271" s="2">
        <v>124000</v>
      </c>
      <c r="EH271" s="2">
        <v>147600</v>
      </c>
      <c r="EI271" s="2">
        <v>87400</v>
      </c>
      <c r="EJ271" s="2">
        <v>116900</v>
      </c>
      <c r="EK271" s="2">
        <v>263600</v>
      </c>
      <c r="EL271" s="2">
        <v>373300</v>
      </c>
      <c r="EM271" s="2">
        <v>296700</v>
      </c>
      <c r="EN271" s="2">
        <v>158800</v>
      </c>
      <c r="EO271" s="2">
        <v>100800</v>
      </c>
      <c r="EP271" s="2">
        <v>181800</v>
      </c>
      <c r="EQ271" s="2">
        <v>273600</v>
      </c>
      <c r="ER271" s="2">
        <v>123700</v>
      </c>
      <c r="ES271" s="2">
        <v>114100</v>
      </c>
      <c r="ET271" s="2">
        <v>78600</v>
      </c>
      <c r="EU271" s="2">
        <v>120500</v>
      </c>
      <c r="EV271" s="2">
        <v>99500</v>
      </c>
      <c r="EW271" s="2">
        <v>127200</v>
      </c>
      <c r="EX271" s="2">
        <v>274100</v>
      </c>
      <c r="EY271" s="2">
        <v>315400</v>
      </c>
      <c r="EZ271" s="2">
        <v>485400</v>
      </c>
      <c r="FA271" s="2">
        <v>166100</v>
      </c>
      <c r="FB271" s="2">
        <v>141000</v>
      </c>
      <c r="FC271" s="2">
        <v>112300</v>
      </c>
      <c r="FD271" s="2">
        <v>98500</v>
      </c>
      <c r="FE271" s="2">
        <v>94400</v>
      </c>
      <c r="FF271" s="2">
        <v>121900</v>
      </c>
      <c r="FG271" s="2">
        <v>70800</v>
      </c>
      <c r="FH271" s="2">
        <v>92500</v>
      </c>
      <c r="FI271" s="2">
        <v>160400</v>
      </c>
      <c r="FJ271" s="2">
        <v>85500</v>
      </c>
      <c r="FK271" s="2">
        <v>95200</v>
      </c>
      <c r="FL271" s="2">
        <v>98200</v>
      </c>
      <c r="FM271" s="2">
        <v>80000</v>
      </c>
      <c r="FN271" s="2">
        <v>109200</v>
      </c>
      <c r="FO271" s="2">
        <v>261200</v>
      </c>
      <c r="FP271" s="2">
        <v>295100</v>
      </c>
      <c r="FQ271" s="2">
        <v>110600</v>
      </c>
      <c r="FR271" s="2">
        <v>154000</v>
      </c>
      <c r="FS271" s="2">
        <v>163600</v>
      </c>
      <c r="FT271" s="2">
        <v>222000</v>
      </c>
      <c r="FU271" s="2">
        <v>191800</v>
      </c>
      <c r="FV271" s="2">
        <v>243000</v>
      </c>
      <c r="FW271" s="2">
        <v>226300</v>
      </c>
      <c r="FX271" s="2">
        <v>105100</v>
      </c>
      <c r="FY271" s="2">
        <v>341600</v>
      </c>
      <c r="FZ271" s="2">
        <v>198700</v>
      </c>
      <c r="GA271" s="2">
        <v>164600</v>
      </c>
      <c r="GB271" s="2">
        <v>105000</v>
      </c>
      <c r="GC271" s="2">
        <v>161000</v>
      </c>
      <c r="GD271" s="2">
        <v>88600</v>
      </c>
      <c r="GE271" s="2">
        <v>105700</v>
      </c>
      <c r="GF271" s="2">
        <v>267200</v>
      </c>
      <c r="GG271" s="2">
        <v>248400</v>
      </c>
      <c r="GH271" s="2">
        <v>209600</v>
      </c>
      <c r="GI271" s="2">
        <v>302700</v>
      </c>
      <c r="GJ271" s="2">
        <v>405000</v>
      </c>
      <c r="GK271" s="2">
        <v>189700</v>
      </c>
      <c r="GL271" s="2">
        <v>169000</v>
      </c>
      <c r="GM271" s="2">
        <v>103000</v>
      </c>
      <c r="GN271" s="2">
        <v>98700</v>
      </c>
      <c r="GO271" s="2">
        <v>129900</v>
      </c>
      <c r="GP271" s="2">
        <v>135100</v>
      </c>
      <c r="GQ271" s="2">
        <v>145100</v>
      </c>
      <c r="GR271" s="2">
        <v>199700</v>
      </c>
      <c r="GS271" s="2">
        <v>184000</v>
      </c>
      <c r="GT271" s="2">
        <v>87700</v>
      </c>
      <c r="GU271" s="2">
        <v>336200</v>
      </c>
      <c r="GV271" s="2">
        <v>152900</v>
      </c>
      <c r="GW271" s="2">
        <v>83500</v>
      </c>
      <c r="GX271" s="2">
        <v>110600</v>
      </c>
      <c r="GY271" s="2">
        <v>106200</v>
      </c>
      <c r="GZ271" s="2">
        <v>192700</v>
      </c>
      <c r="HA271" s="2">
        <v>157900</v>
      </c>
      <c r="HB271" s="2">
        <v>441200</v>
      </c>
      <c r="HC271" s="2">
        <v>674700</v>
      </c>
      <c r="HD271" s="2">
        <v>195700</v>
      </c>
      <c r="HE271" s="2">
        <v>98900</v>
      </c>
      <c r="HF271" s="2">
        <v>141200</v>
      </c>
      <c r="HG271" s="2">
        <v>100500</v>
      </c>
      <c r="HH271" s="2">
        <v>102700</v>
      </c>
      <c r="HI271" s="2">
        <v>168200</v>
      </c>
      <c r="HJ271" s="2">
        <v>289600</v>
      </c>
      <c r="HK271" s="2">
        <v>206900</v>
      </c>
      <c r="HL271" s="2">
        <v>119100</v>
      </c>
      <c r="HM271" s="2">
        <v>151400</v>
      </c>
      <c r="HN271" s="2">
        <v>195600</v>
      </c>
      <c r="HO271" s="2">
        <v>262200</v>
      </c>
      <c r="HP271" s="2">
        <v>130500</v>
      </c>
      <c r="HQ271" s="2">
        <v>179900</v>
      </c>
      <c r="HR271" s="2">
        <v>362200</v>
      </c>
      <c r="HS271" s="2">
        <v>156100</v>
      </c>
      <c r="HT271" s="2">
        <v>153200</v>
      </c>
      <c r="HU271" s="2">
        <v>243100</v>
      </c>
      <c r="HV271" s="2">
        <v>302500</v>
      </c>
      <c r="HW271" s="2">
        <v>199800</v>
      </c>
      <c r="HX271" s="2">
        <v>273100</v>
      </c>
      <c r="HY271" s="2">
        <v>459900</v>
      </c>
      <c r="HZ271" s="2">
        <v>139400</v>
      </c>
      <c r="IA271" s="2">
        <v>143400</v>
      </c>
      <c r="IB271" s="2">
        <v>382400</v>
      </c>
      <c r="IC271" s="2">
        <v>1245700</v>
      </c>
      <c r="ID271" s="2">
        <v>507300</v>
      </c>
      <c r="IE271" s="2">
        <v>179000</v>
      </c>
      <c r="IF271" s="2">
        <v>210200</v>
      </c>
      <c r="IG271" s="2">
        <v>295000</v>
      </c>
      <c r="IH271" s="2">
        <v>537100</v>
      </c>
      <c r="II271" s="2">
        <v>485000</v>
      </c>
      <c r="IJ271" s="2">
        <v>685100</v>
      </c>
      <c r="IK271" s="2">
        <v>652200</v>
      </c>
      <c r="IL271" s="2">
        <v>389300</v>
      </c>
      <c r="IM271" s="2">
        <v>2066300</v>
      </c>
      <c r="IN271" s="2">
        <v>370700</v>
      </c>
      <c r="IO271" s="2">
        <v>382000</v>
      </c>
      <c r="IP271" s="2">
        <v>244300</v>
      </c>
      <c r="IQ271" s="2">
        <v>269800</v>
      </c>
      <c r="IR271" s="2">
        <v>408200</v>
      </c>
      <c r="IS271" s="2">
        <v>319400</v>
      </c>
      <c r="IT271" s="2">
        <v>360900</v>
      </c>
    </row>
    <row r="272" spans="1:254">
      <c r="A272" s="391" t="s">
        <v>485</v>
      </c>
      <c r="B272" s="1" t="inlineStr">
        <is>
          <t>日本ケミコン</t>
        </is>
      </c>
      <c r="C272" s="1">
        <v>506400</v>
      </c>
      <c r="D272" s="79">
        <v>-415800</v>
      </c>
      <c r="E272" s="2">
        <v>922200</v>
      </c>
      <c r="F272" s="2">
        <v>1009200</v>
      </c>
      <c r="G272" s="2">
        <v>812600</v>
      </c>
      <c r="H272" s="2">
        <v>1272400</v>
      </c>
      <c r="I272" s="2">
        <v>2390400</v>
      </c>
      <c r="J272" s="2">
        <v>1686700</v>
      </c>
      <c r="K272" s="2">
        <v>1494000</v>
      </c>
      <c r="L272" s="2">
        <v>1108400</v>
      </c>
      <c r="M272" s="2">
        <v>616400</v>
      </c>
      <c r="N272" s="2">
        <v>715000</v>
      </c>
      <c r="O272" s="2">
        <v>549000</v>
      </c>
      <c r="P272" s="2">
        <v>1045200</v>
      </c>
      <c r="Q272" s="2">
        <v>1251400</v>
      </c>
      <c r="R272" s="2">
        <v>1454800</v>
      </c>
      <c r="S272" s="2">
        <v>1171600</v>
      </c>
      <c r="T272" s="2">
        <v>1091700</v>
      </c>
      <c r="U272" s="2">
        <v>1453400</v>
      </c>
      <c r="V272" s="2">
        <v>1261900</v>
      </c>
      <c r="W272" s="2">
        <v>1029900</v>
      </c>
      <c r="X272" s="2">
        <v>1026900</v>
      </c>
      <c r="Y272" s="2">
        <v>2126200</v>
      </c>
      <c r="Z272" s="2">
        <v>1956100</v>
      </c>
      <c r="AA272" s="2">
        <v>1365000</v>
      </c>
      <c r="AB272" s="2">
        <v>1361300</v>
      </c>
      <c r="AC272" s="2">
        <v>1062600</v>
      </c>
      <c r="AD272" s="2">
        <v>1057600</v>
      </c>
      <c r="AE272" s="2">
        <v>776400</v>
      </c>
      <c r="AF272" s="2">
        <v>1593600</v>
      </c>
      <c r="AG272" s="2">
        <v>1147300</v>
      </c>
      <c r="AH272" s="2">
        <v>1974600</v>
      </c>
      <c r="AI272" s="2">
        <v>1651500</v>
      </c>
      <c r="AJ272" s="2">
        <v>1038900</v>
      </c>
      <c r="AK272" s="2">
        <v>1595400</v>
      </c>
      <c r="AL272" s="2">
        <v>1553000</v>
      </c>
      <c r="AM272" s="2">
        <v>2435500</v>
      </c>
      <c r="AN272" s="2">
        <v>1138700</v>
      </c>
      <c r="AO272" s="2">
        <v>1247100</v>
      </c>
      <c r="AP272" s="2">
        <v>1541200</v>
      </c>
      <c r="AQ272" s="2">
        <v>1795700</v>
      </c>
      <c r="AR272" s="2">
        <v>1649100</v>
      </c>
      <c r="AS272" s="2">
        <v>1359000</v>
      </c>
      <c r="AT272" s="2">
        <v>1614200</v>
      </c>
      <c r="AU272" s="2">
        <v>1804100</v>
      </c>
      <c r="AV272" s="2">
        <v>1442800</v>
      </c>
      <c r="AW272" s="2">
        <v>1291200</v>
      </c>
      <c r="AX272" s="2">
        <v>2333100</v>
      </c>
      <c r="AY272" s="2">
        <v>3239900</v>
      </c>
      <c r="AZ272" s="2">
        <v>3649900</v>
      </c>
      <c r="BA272" s="2">
        <v>2453900</v>
      </c>
      <c r="BB272" s="2">
        <v>2223900</v>
      </c>
      <c r="BC272" s="2">
        <v>1714800</v>
      </c>
      <c r="BD272" s="2">
        <v>2169100</v>
      </c>
      <c r="BE272" s="2">
        <v>1168700</v>
      </c>
      <c r="BF272" s="2">
        <v>2192100</v>
      </c>
      <c r="BG272" s="2">
        <v>841800</v>
      </c>
      <c r="BH272" s="2">
        <v>717100</v>
      </c>
      <c r="BI272" s="2">
        <v>1164000</v>
      </c>
      <c r="BJ272" s="2">
        <v>1004100</v>
      </c>
      <c r="BK272" s="2">
        <v>1608000</v>
      </c>
      <c r="BL272" s="2">
        <v>1043000</v>
      </c>
      <c r="BM272" s="2">
        <v>548800</v>
      </c>
      <c r="BN272" s="2">
        <v>540600</v>
      </c>
      <c r="BO272" s="2">
        <v>970400</v>
      </c>
      <c r="BP272" s="2">
        <v>1252600</v>
      </c>
      <c r="BQ272" s="2">
        <v>1097100</v>
      </c>
      <c r="BR272" s="2">
        <v>619700</v>
      </c>
      <c r="BS272" s="2">
        <v>1261600</v>
      </c>
      <c r="BT272" s="2">
        <v>724800</v>
      </c>
      <c r="BU272" s="2">
        <v>996100</v>
      </c>
      <c r="BV272" s="2">
        <v>971400</v>
      </c>
      <c r="BW272" s="2">
        <v>1177100</v>
      </c>
      <c r="BX272" s="2">
        <v>754500</v>
      </c>
      <c r="BY272" s="2">
        <v>1045000</v>
      </c>
      <c r="BZ272" s="2">
        <v>1301900</v>
      </c>
      <c r="CA272" s="2">
        <v>1257900</v>
      </c>
      <c r="CB272" s="2">
        <v>1142300</v>
      </c>
      <c r="CC272" s="2">
        <v>947900</v>
      </c>
      <c r="CD272" s="2">
        <v>896900</v>
      </c>
      <c r="CE272" s="2">
        <v>498100</v>
      </c>
      <c r="CF272" s="2">
        <v>447100</v>
      </c>
      <c r="CG272" s="2">
        <v>373700</v>
      </c>
      <c r="CH272" s="2">
        <v>572200</v>
      </c>
      <c r="CI272" s="2">
        <v>199000</v>
      </c>
      <c r="CJ272" s="2">
        <v>200200</v>
      </c>
      <c r="CK272" s="2">
        <v>190300</v>
      </c>
      <c r="CL272" s="2">
        <v>345600</v>
      </c>
      <c r="CM272" s="2">
        <v>346500</v>
      </c>
      <c r="CN272" s="2">
        <v>399500</v>
      </c>
      <c r="CO272" s="2">
        <v>1029700</v>
      </c>
      <c r="CP272" s="2">
        <v>201700</v>
      </c>
      <c r="CQ272" s="2">
        <v>160500</v>
      </c>
      <c r="CR272" s="2">
        <v>194300</v>
      </c>
      <c r="CS272" s="2">
        <v>289500</v>
      </c>
      <c r="CT272" s="2">
        <v>454600</v>
      </c>
      <c r="CU272" s="2">
        <v>360500</v>
      </c>
      <c r="CV272" s="2">
        <v>258900</v>
      </c>
      <c r="CW272" s="2">
        <v>266800</v>
      </c>
      <c r="CX272" s="2">
        <v>352100</v>
      </c>
      <c r="CY272" s="2">
        <v>274100</v>
      </c>
      <c r="CZ272" s="2">
        <v>338600</v>
      </c>
      <c r="DA272" s="2">
        <v>293200</v>
      </c>
      <c r="DB272" s="2">
        <v>292800</v>
      </c>
      <c r="DC272" s="2">
        <v>572800</v>
      </c>
      <c r="DD272" s="2">
        <v>284100</v>
      </c>
      <c r="DE272" s="2">
        <v>478400</v>
      </c>
      <c r="DF272" s="2">
        <v>528600</v>
      </c>
      <c r="DG272" s="2">
        <v>349500</v>
      </c>
      <c r="DH272" s="2">
        <v>308500</v>
      </c>
      <c r="DI272" s="2">
        <v>367000</v>
      </c>
      <c r="DJ272" s="2">
        <v>347400</v>
      </c>
      <c r="DK272" s="2">
        <v>451800</v>
      </c>
      <c r="DL272" s="2">
        <v>528500</v>
      </c>
      <c r="DM272" s="2">
        <v>409900</v>
      </c>
      <c r="DN272" s="2">
        <v>654800</v>
      </c>
      <c r="DO272" s="2">
        <v>420100</v>
      </c>
      <c r="DP272" s="2">
        <v>394000</v>
      </c>
      <c r="DQ272" s="2">
        <v>246400</v>
      </c>
      <c r="DR272" s="2">
        <v>371200</v>
      </c>
      <c r="DS272" s="2">
        <v>461500</v>
      </c>
      <c r="DT272" s="2">
        <v>1364000</v>
      </c>
      <c r="DU272" s="2">
        <v>472200</v>
      </c>
      <c r="DV272" s="2">
        <v>266500</v>
      </c>
      <c r="DW272" s="2">
        <v>265000</v>
      </c>
      <c r="DX272" s="2">
        <v>320500</v>
      </c>
      <c r="DY272" s="2">
        <v>414000</v>
      </c>
      <c r="DZ272" s="2">
        <v>394300</v>
      </c>
      <c r="EA272" s="2">
        <v>337100</v>
      </c>
      <c r="EB272" s="2">
        <v>336200</v>
      </c>
      <c r="EC272" s="2">
        <v>231100</v>
      </c>
      <c r="ED272" s="2">
        <v>286300</v>
      </c>
      <c r="EE272" s="2">
        <v>408100</v>
      </c>
      <c r="EF272" s="2">
        <v>192300</v>
      </c>
      <c r="EG272" s="2">
        <v>260800</v>
      </c>
      <c r="EH272" s="2">
        <v>243300</v>
      </c>
      <c r="EI272" s="2">
        <v>253800</v>
      </c>
      <c r="EJ272" s="2">
        <v>309200</v>
      </c>
      <c r="EK272" s="2">
        <v>315700</v>
      </c>
      <c r="EL272" s="2">
        <v>303900</v>
      </c>
      <c r="EM272" s="2">
        <v>367500</v>
      </c>
      <c r="EN272" s="2">
        <v>352300</v>
      </c>
      <c r="EO272" s="2">
        <v>324500</v>
      </c>
      <c r="EP272" s="2">
        <v>469900</v>
      </c>
      <c r="EQ272" s="2">
        <v>863500</v>
      </c>
      <c r="ER272" s="2">
        <v>340500</v>
      </c>
      <c r="ES272" s="2">
        <v>498500</v>
      </c>
      <c r="ET272" s="2">
        <v>217600</v>
      </c>
      <c r="EU272" s="2">
        <v>272200</v>
      </c>
      <c r="EV272" s="2">
        <v>145500</v>
      </c>
      <c r="EW272" s="2">
        <v>177900</v>
      </c>
      <c r="EX272" s="2">
        <v>200200</v>
      </c>
      <c r="EY272" s="2">
        <v>398200</v>
      </c>
      <c r="EZ272" s="2">
        <v>239700</v>
      </c>
      <c r="FA272" s="2">
        <v>213500</v>
      </c>
      <c r="FB272" s="2">
        <v>216500</v>
      </c>
      <c r="FC272" s="2">
        <v>368800</v>
      </c>
      <c r="FD272" s="2">
        <v>339000</v>
      </c>
      <c r="FE272" s="2">
        <v>155100</v>
      </c>
      <c r="FF272" s="2">
        <v>166000</v>
      </c>
      <c r="FG272" s="2">
        <v>285300</v>
      </c>
      <c r="FH272" s="2">
        <v>285200</v>
      </c>
      <c r="FI272" s="2">
        <v>224300</v>
      </c>
      <c r="FJ272" s="2">
        <v>184700</v>
      </c>
      <c r="FK272" s="2">
        <v>290700</v>
      </c>
      <c r="FL272" s="2">
        <v>351500</v>
      </c>
      <c r="FM272" s="2">
        <v>454200</v>
      </c>
      <c r="FN272" s="2">
        <v>552700</v>
      </c>
      <c r="FO272" s="2">
        <v>782500</v>
      </c>
      <c r="FP272" s="2">
        <v>543600</v>
      </c>
      <c r="FQ272" s="2">
        <v>477300</v>
      </c>
      <c r="FR272" s="2">
        <v>246500</v>
      </c>
      <c r="FS272" s="2">
        <v>426200</v>
      </c>
      <c r="FT272" s="2">
        <v>356900</v>
      </c>
      <c r="FU272" s="2">
        <v>375800</v>
      </c>
      <c r="FV272" s="2">
        <v>328200</v>
      </c>
      <c r="FW272" s="2">
        <v>938400</v>
      </c>
      <c r="FX272" s="2">
        <v>208500</v>
      </c>
      <c r="FY272" s="2">
        <v>435000</v>
      </c>
      <c r="FZ272" s="2">
        <v>378900</v>
      </c>
      <c r="GA272" s="2">
        <v>470600</v>
      </c>
      <c r="GB272" s="2">
        <v>646400</v>
      </c>
      <c r="GC272" s="2">
        <v>808900</v>
      </c>
      <c r="GD272" s="2">
        <v>1865800</v>
      </c>
      <c r="GE272" s="2">
        <v>574300</v>
      </c>
      <c r="GF272" s="2">
        <v>497000</v>
      </c>
      <c r="GG272" s="2">
        <v>400700</v>
      </c>
      <c r="GH272" s="2">
        <v>457800</v>
      </c>
      <c r="GI272" s="2">
        <v>268100</v>
      </c>
      <c r="GJ272" s="2">
        <v>325200</v>
      </c>
      <c r="GK272" s="2">
        <v>256500</v>
      </c>
      <c r="GL272" s="2">
        <v>392500</v>
      </c>
      <c r="GM272" s="2">
        <v>508400</v>
      </c>
      <c r="GN272" s="2">
        <v>211200</v>
      </c>
      <c r="GO272" s="2">
        <v>246200</v>
      </c>
      <c r="GP272" s="2">
        <v>321700</v>
      </c>
      <c r="GQ272" s="2">
        <v>364600</v>
      </c>
      <c r="GR272" s="2">
        <v>234300</v>
      </c>
      <c r="GS272" s="2">
        <v>316500</v>
      </c>
      <c r="GT272" s="2">
        <v>179500</v>
      </c>
      <c r="GU272" s="2">
        <v>405300</v>
      </c>
      <c r="GV272" s="2">
        <v>329500</v>
      </c>
      <c r="GW272" s="2">
        <v>388000</v>
      </c>
      <c r="GX272" s="2">
        <v>181300</v>
      </c>
      <c r="GY272" s="2">
        <v>301800</v>
      </c>
      <c r="GZ272" s="2">
        <v>231100</v>
      </c>
      <c r="HA272" s="2">
        <v>186100</v>
      </c>
      <c r="HB272" s="2">
        <v>280500</v>
      </c>
      <c r="HC272" s="2">
        <v>305900</v>
      </c>
      <c r="HD272" s="2">
        <v>426300</v>
      </c>
      <c r="HE272" s="2">
        <v>415900</v>
      </c>
      <c r="HF272" s="2">
        <v>326400</v>
      </c>
      <c r="HG272" s="2">
        <v>251900</v>
      </c>
      <c r="HH272" s="2">
        <v>286300</v>
      </c>
      <c r="HI272" s="2">
        <v>354300</v>
      </c>
      <c r="HJ272" s="2">
        <v>455000</v>
      </c>
      <c r="HK272" s="2">
        <v>587000</v>
      </c>
      <c r="HL272" s="2">
        <v>536600</v>
      </c>
      <c r="HM272" s="2">
        <v>1205900</v>
      </c>
      <c r="HN272" s="2">
        <v>242600</v>
      </c>
      <c r="HO272" s="2">
        <v>149500</v>
      </c>
      <c r="HP272" s="2">
        <v>165400</v>
      </c>
      <c r="HQ272" s="2">
        <v>222600</v>
      </c>
      <c r="HR272" s="2">
        <v>244000</v>
      </c>
      <c r="HS272" s="2">
        <v>355500</v>
      </c>
      <c r="HT272" s="2">
        <v>168100</v>
      </c>
      <c r="HU272" s="2">
        <v>242500</v>
      </c>
      <c r="HV272" s="2">
        <v>208400</v>
      </c>
      <c r="HW272" s="2">
        <v>232400</v>
      </c>
      <c r="HX272" s="2">
        <v>387200</v>
      </c>
      <c r="HY272" s="2">
        <v>258300</v>
      </c>
      <c r="HZ272" s="2">
        <v>277200</v>
      </c>
      <c r="IA272" s="2">
        <v>346900</v>
      </c>
      <c r="IB272" s="2">
        <v>484800</v>
      </c>
      <c r="IC272" s="2">
        <v>1351100</v>
      </c>
      <c r="ID272" s="2">
        <v>211100</v>
      </c>
      <c r="IE272" s="2">
        <v>242800</v>
      </c>
      <c r="IF272" s="2">
        <v>173400</v>
      </c>
      <c r="IG272" s="2">
        <v>199500</v>
      </c>
      <c r="IH272" s="2">
        <v>182000</v>
      </c>
      <c r="II272" s="2">
        <v>272100</v>
      </c>
      <c r="IJ272" s="2">
        <v>269100</v>
      </c>
      <c r="IK272" s="2">
        <v>376000</v>
      </c>
      <c r="IL272" s="2">
        <v>430600</v>
      </c>
      <c r="IM272" s="2">
        <v>1095400</v>
      </c>
      <c r="IN272" s="2">
        <v>302700</v>
      </c>
      <c r="IO272" s="2">
        <v>300400</v>
      </c>
      <c r="IP272" s="2">
        <v>312100</v>
      </c>
      <c r="IQ272" s="2">
        <v>317400</v>
      </c>
      <c r="IR272" s="2">
        <v>226200</v>
      </c>
      <c r="IS272" s="2">
        <v>123100</v>
      </c>
      <c r="IT272" s="2">
        <v>160100</v>
      </c>
    </row>
    <row r="273" spans="1:254">
      <c r="A273" s="391" t="s">
        <v>486</v>
      </c>
      <c r="B273" s="1" t="inlineStr">
        <is>
          <t>ＨＵグループＨＤ</t>
        </is>
      </c>
      <c r="C273" s="1">
        <v>38600</v>
      </c>
      <c r="D273" s="79">
        <v>-137300</v>
      </c>
      <c r="E273" s="2">
        <v>175900</v>
      </c>
      <c r="F273" s="2">
        <v>154800</v>
      </c>
      <c r="G273" s="2">
        <v>267500</v>
      </c>
      <c r="H273" s="2">
        <v>287000</v>
      </c>
      <c r="I273" s="2">
        <v>243200</v>
      </c>
      <c r="J273" s="2">
        <v>373400</v>
      </c>
      <c r="K273" s="2">
        <v>376700</v>
      </c>
      <c r="L273" s="2">
        <v>264700</v>
      </c>
      <c r="M273" s="2">
        <v>188200</v>
      </c>
      <c r="N273" s="2">
        <v>121900</v>
      </c>
      <c r="O273" s="2">
        <v>129700</v>
      </c>
      <c r="P273" s="2">
        <v>200000</v>
      </c>
      <c r="Q273" s="2">
        <v>159200</v>
      </c>
      <c r="R273" s="2">
        <v>167900</v>
      </c>
      <c r="S273" s="2">
        <v>177600</v>
      </c>
      <c r="T273" s="2">
        <v>218800</v>
      </c>
      <c r="U273" s="2">
        <v>169900</v>
      </c>
      <c r="V273" s="2">
        <v>190700</v>
      </c>
      <c r="W273" s="2">
        <v>236900</v>
      </c>
      <c r="X273" s="2">
        <v>293500</v>
      </c>
      <c r="Y273" s="2">
        <v>295500</v>
      </c>
      <c r="Z273" s="2">
        <v>223700</v>
      </c>
      <c r="AA273" s="2">
        <v>197000</v>
      </c>
      <c r="AB273" s="2">
        <v>242600</v>
      </c>
      <c r="AC273" s="2">
        <v>256900</v>
      </c>
      <c r="AD273" s="2">
        <v>221900</v>
      </c>
      <c r="AE273" s="2">
        <v>377500</v>
      </c>
      <c r="AF273" s="2">
        <v>252200</v>
      </c>
      <c r="AG273" s="2">
        <v>217100</v>
      </c>
      <c r="AH273" s="2">
        <v>433400</v>
      </c>
      <c r="AI273" s="2">
        <v>305300</v>
      </c>
      <c r="AJ273" s="2">
        <v>215300</v>
      </c>
      <c r="AK273" s="2">
        <v>191900</v>
      </c>
      <c r="AL273" s="2">
        <v>195800</v>
      </c>
      <c r="AM273" s="2">
        <v>388800</v>
      </c>
      <c r="AN273" s="2">
        <v>302800</v>
      </c>
      <c r="AO273" s="2">
        <v>210200</v>
      </c>
      <c r="AP273" s="2">
        <v>409900</v>
      </c>
      <c r="AQ273" s="2">
        <v>347900</v>
      </c>
      <c r="AR273" s="2">
        <v>221700</v>
      </c>
      <c r="AS273" s="2">
        <v>353100</v>
      </c>
      <c r="AT273" s="2">
        <v>307700</v>
      </c>
      <c r="AU273" s="2">
        <v>223600</v>
      </c>
      <c r="AV273" s="2">
        <v>240700</v>
      </c>
      <c r="AW273" s="2">
        <v>288600</v>
      </c>
      <c r="AX273" s="2">
        <v>469100</v>
      </c>
      <c r="AY273" s="2">
        <v>278300</v>
      </c>
      <c r="AZ273" s="2">
        <v>361200</v>
      </c>
      <c r="BA273" s="2">
        <v>403800</v>
      </c>
      <c r="BB273" s="2">
        <v>262300</v>
      </c>
      <c r="BC273" s="2">
        <v>245800</v>
      </c>
      <c r="BD273" s="2">
        <v>204800</v>
      </c>
      <c r="BE273" s="2">
        <v>204300</v>
      </c>
      <c r="BF273" s="2">
        <v>185000</v>
      </c>
      <c r="BG273" s="2">
        <v>332000</v>
      </c>
      <c r="BH273" s="2">
        <v>258400</v>
      </c>
      <c r="BI273" s="2">
        <v>307700</v>
      </c>
      <c r="BJ273" s="2">
        <v>308600</v>
      </c>
      <c r="BK273" s="2">
        <v>412500</v>
      </c>
      <c r="BL273" s="2">
        <v>421800</v>
      </c>
      <c r="BM273" s="2">
        <v>276200</v>
      </c>
      <c r="BN273" s="2">
        <v>188900</v>
      </c>
      <c r="BO273" s="2">
        <v>194600</v>
      </c>
      <c r="BP273" s="2">
        <v>263300</v>
      </c>
      <c r="BQ273" s="2">
        <v>259300</v>
      </c>
      <c r="BR273" s="2">
        <v>121500</v>
      </c>
      <c r="BS273" s="2">
        <v>246900</v>
      </c>
      <c r="BT273" s="2">
        <v>446500</v>
      </c>
      <c r="BU273" s="2">
        <v>363500</v>
      </c>
      <c r="BV273" s="2">
        <v>305500</v>
      </c>
      <c r="BW273" s="2">
        <v>309200</v>
      </c>
      <c r="BX273" s="2">
        <v>347900</v>
      </c>
      <c r="BY273" s="2">
        <v>210200</v>
      </c>
      <c r="BZ273" s="2">
        <v>97500</v>
      </c>
      <c r="CA273" s="2">
        <v>170100</v>
      </c>
      <c r="CB273" s="2">
        <v>164200</v>
      </c>
      <c r="CC273" s="2">
        <v>190100</v>
      </c>
      <c r="CD273" s="2">
        <v>212900</v>
      </c>
      <c r="CE273" s="2">
        <v>211600</v>
      </c>
      <c r="CF273" s="2">
        <v>204100</v>
      </c>
      <c r="CG273" s="2">
        <v>183000</v>
      </c>
      <c r="CH273" s="2">
        <v>217900</v>
      </c>
      <c r="CI273" s="2">
        <v>134200</v>
      </c>
      <c r="CJ273" s="2">
        <v>150800</v>
      </c>
      <c r="CK273" s="2">
        <v>143300</v>
      </c>
      <c r="CL273" s="2">
        <v>127800</v>
      </c>
      <c r="CM273" s="2">
        <v>190500</v>
      </c>
      <c r="CN273" s="2">
        <v>220000</v>
      </c>
      <c r="CO273" s="2">
        <v>313900</v>
      </c>
      <c r="CP273" s="2">
        <v>454200</v>
      </c>
      <c r="CQ273" s="2">
        <v>380800</v>
      </c>
      <c r="CR273" s="2">
        <v>262300</v>
      </c>
      <c r="CS273" s="2">
        <v>270000</v>
      </c>
      <c r="CT273" s="2">
        <v>436300</v>
      </c>
      <c r="CU273" s="2">
        <v>282400</v>
      </c>
      <c r="CV273" s="2">
        <v>126200</v>
      </c>
      <c r="CW273" s="2">
        <v>167800</v>
      </c>
      <c r="CX273" s="2">
        <v>450500</v>
      </c>
      <c r="CY273" s="2">
        <v>446800</v>
      </c>
      <c r="CZ273" s="2">
        <v>351100</v>
      </c>
      <c r="DA273" s="2">
        <v>293600</v>
      </c>
      <c r="DB273" s="2">
        <v>211300</v>
      </c>
      <c r="DC273" s="2">
        <v>332600</v>
      </c>
      <c r="DD273" s="2">
        <v>245500</v>
      </c>
      <c r="DE273" s="2">
        <v>271000</v>
      </c>
      <c r="DF273" s="2">
        <v>457000</v>
      </c>
      <c r="DG273" s="2">
        <v>349900</v>
      </c>
      <c r="DH273" s="2">
        <v>216800</v>
      </c>
      <c r="DI273" s="2">
        <v>231800</v>
      </c>
      <c r="DJ273" s="2">
        <v>256500</v>
      </c>
      <c r="DK273" s="2">
        <v>374200</v>
      </c>
      <c r="DL273" s="2">
        <v>206600</v>
      </c>
      <c r="DM273" s="2">
        <v>220100</v>
      </c>
      <c r="DN273" s="2">
        <v>264700</v>
      </c>
      <c r="DO273" s="2">
        <v>181900</v>
      </c>
      <c r="DP273" s="2">
        <v>233200</v>
      </c>
      <c r="DQ273" s="2">
        <v>239700</v>
      </c>
      <c r="DR273" s="2">
        <v>348200</v>
      </c>
      <c r="DS273" s="2">
        <v>385800</v>
      </c>
      <c r="DT273" s="2">
        <v>474000</v>
      </c>
      <c r="DU273" s="2">
        <v>512500</v>
      </c>
      <c r="DV273" s="2">
        <v>175500</v>
      </c>
      <c r="DW273" s="2">
        <v>182200</v>
      </c>
      <c r="DX273" s="2">
        <v>208400</v>
      </c>
      <c r="DY273" s="2">
        <v>195300</v>
      </c>
      <c r="DZ273" s="2">
        <v>231900</v>
      </c>
      <c r="EA273" s="2">
        <v>238700</v>
      </c>
      <c r="EB273" s="2">
        <v>173500</v>
      </c>
      <c r="EC273" s="2">
        <v>230300</v>
      </c>
      <c r="ED273" s="2">
        <v>176100</v>
      </c>
      <c r="EE273" s="2">
        <v>215600</v>
      </c>
      <c r="EF273" s="2">
        <v>154800</v>
      </c>
      <c r="EG273" s="2">
        <v>317300</v>
      </c>
      <c r="EH273" s="2">
        <v>254300</v>
      </c>
      <c r="EI273" s="2">
        <v>226100</v>
      </c>
      <c r="EJ273" s="2">
        <v>152300</v>
      </c>
      <c r="EK273" s="2">
        <v>166100</v>
      </c>
      <c r="EL273" s="2">
        <v>212900</v>
      </c>
      <c r="EM273" s="2">
        <v>177700</v>
      </c>
      <c r="EN273" s="2">
        <v>327500</v>
      </c>
      <c r="EO273" s="2">
        <v>245700</v>
      </c>
      <c r="EP273" s="2">
        <v>114400</v>
      </c>
      <c r="EQ273" s="2">
        <v>165300</v>
      </c>
      <c r="ER273" s="2">
        <v>177800</v>
      </c>
      <c r="ES273" s="2">
        <v>195100</v>
      </c>
      <c r="ET273" s="2">
        <v>120800</v>
      </c>
      <c r="EU273" s="2">
        <v>173700</v>
      </c>
      <c r="EV273" s="2">
        <v>223600</v>
      </c>
      <c r="EW273" s="2">
        <v>199100</v>
      </c>
      <c r="EX273" s="2">
        <v>204500</v>
      </c>
      <c r="EY273" s="2">
        <v>231200</v>
      </c>
      <c r="EZ273" s="2">
        <v>252300</v>
      </c>
      <c r="FA273" s="2">
        <v>190400</v>
      </c>
      <c r="FB273" s="2">
        <v>201000</v>
      </c>
      <c r="FC273" s="2">
        <v>220700</v>
      </c>
      <c r="FD273" s="2">
        <v>197200</v>
      </c>
      <c r="FE273" s="2">
        <v>334100</v>
      </c>
      <c r="FF273" s="2">
        <v>326300</v>
      </c>
      <c r="FG273" s="2">
        <v>264700</v>
      </c>
      <c r="FH273" s="2">
        <v>176900</v>
      </c>
      <c r="FI273" s="2">
        <v>160800</v>
      </c>
      <c r="FJ273" s="2">
        <v>162500</v>
      </c>
      <c r="FK273" s="2">
        <v>197300</v>
      </c>
      <c r="FL273" s="2">
        <v>237900</v>
      </c>
      <c r="FM273" s="2">
        <v>376400</v>
      </c>
      <c r="FN273" s="2">
        <v>266300</v>
      </c>
      <c r="FO273" s="2">
        <v>278500</v>
      </c>
      <c r="FP273" s="2">
        <v>174600</v>
      </c>
      <c r="FQ273" s="2">
        <v>221700</v>
      </c>
      <c r="FR273" s="2">
        <v>276000</v>
      </c>
      <c r="FS273" s="2">
        <v>253000</v>
      </c>
      <c r="FT273" s="2">
        <v>199500</v>
      </c>
      <c r="FU273" s="2">
        <v>188300</v>
      </c>
      <c r="FV273" s="2">
        <v>200100</v>
      </c>
      <c r="FW273" s="2">
        <v>200300</v>
      </c>
      <c r="FX273" s="2">
        <v>214000</v>
      </c>
      <c r="FY273" s="2">
        <v>198600</v>
      </c>
      <c r="FZ273" s="2">
        <v>324200</v>
      </c>
      <c r="GA273" s="2">
        <v>582200</v>
      </c>
      <c r="GB273" s="2">
        <v>502900</v>
      </c>
      <c r="GC273" s="2">
        <v>189200</v>
      </c>
      <c r="GD273" s="2">
        <v>122900</v>
      </c>
      <c r="GE273" s="2">
        <v>203900</v>
      </c>
      <c r="GF273" s="2">
        <v>148400</v>
      </c>
      <c r="GG273" s="2">
        <v>270500</v>
      </c>
      <c r="GH273" s="2">
        <v>156900</v>
      </c>
      <c r="GI273" s="2">
        <v>444600</v>
      </c>
      <c r="GJ273" s="2">
        <v>255000</v>
      </c>
      <c r="GK273" s="2">
        <v>154400</v>
      </c>
      <c r="GL273" s="2">
        <v>208200</v>
      </c>
      <c r="GM273" s="2">
        <v>158600</v>
      </c>
      <c r="GN273" s="2">
        <v>169300</v>
      </c>
      <c r="GO273" s="2">
        <v>317300</v>
      </c>
      <c r="GP273" s="2">
        <v>397800</v>
      </c>
      <c r="GQ273" s="2">
        <v>797200</v>
      </c>
      <c r="GR273" s="2">
        <v>204500</v>
      </c>
      <c r="GS273" s="2">
        <v>217100</v>
      </c>
      <c r="GT273" s="2">
        <v>302800</v>
      </c>
      <c r="GU273" s="2">
        <v>322300</v>
      </c>
      <c r="GV273" s="2">
        <v>200900</v>
      </c>
      <c r="GW273" s="2">
        <v>235900</v>
      </c>
      <c r="GX273" s="2">
        <v>206600</v>
      </c>
      <c r="GY273" s="2">
        <v>461500</v>
      </c>
      <c r="GZ273" s="2">
        <v>332900</v>
      </c>
      <c r="HA273" s="2">
        <v>339500</v>
      </c>
      <c r="HB273" s="2">
        <v>420000</v>
      </c>
      <c r="HC273" s="2">
        <v>369900</v>
      </c>
      <c r="HD273" s="2">
        <v>226800</v>
      </c>
      <c r="HE273" s="2">
        <v>225000</v>
      </c>
      <c r="HF273" s="2">
        <v>323800</v>
      </c>
      <c r="HG273" s="2">
        <v>191100</v>
      </c>
      <c r="HH273" s="2">
        <v>215500</v>
      </c>
      <c r="HI273" s="2">
        <v>222800</v>
      </c>
      <c r="HJ273" s="2">
        <v>349800</v>
      </c>
      <c r="HK273" s="2">
        <v>408900</v>
      </c>
      <c r="HL273" s="2">
        <v>763200</v>
      </c>
      <c r="HM273" s="2">
        <v>1423100</v>
      </c>
      <c r="HN273" s="2">
        <v>174100</v>
      </c>
      <c r="HO273" s="2">
        <v>257300</v>
      </c>
      <c r="HP273" s="2">
        <v>321500</v>
      </c>
      <c r="HQ273" s="2">
        <v>194300</v>
      </c>
      <c r="HR273" s="2">
        <v>325700</v>
      </c>
      <c r="HS273" s="2">
        <v>222000</v>
      </c>
      <c r="HT273" s="2">
        <v>235000</v>
      </c>
      <c r="HU273" s="2">
        <v>253700</v>
      </c>
      <c r="HV273" s="2">
        <v>250100</v>
      </c>
      <c r="HW273" s="2">
        <v>223600</v>
      </c>
      <c r="HX273" s="2">
        <v>360800</v>
      </c>
      <c r="HY273" s="2">
        <v>1665900</v>
      </c>
      <c r="HZ273" s="2">
        <v>126500</v>
      </c>
      <c r="IA273" s="2">
        <v>171000</v>
      </c>
      <c r="IB273" s="2">
        <v>202000</v>
      </c>
      <c r="IC273" s="2">
        <v>105200</v>
      </c>
      <c r="ID273" s="2">
        <v>127000</v>
      </c>
      <c r="IE273" s="2">
        <v>167900</v>
      </c>
      <c r="IF273" s="2">
        <v>131300</v>
      </c>
      <c r="IG273" s="2">
        <v>168400</v>
      </c>
      <c r="IH273" s="2">
        <v>181300</v>
      </c>
      <c r="II273" s="2">
        <v>122900</v>
      </c>
      <c r="IJ273" s="2">
        <v>207700</v>
      </c>
      <c r="IK273" s="2">
        <v>530800</v>
      </c>
      <c r="IL273" s="2">
        <v>253700</v>
      </c>
      <c r="IM273" s="2">
        <v>224300</v>
      </c>
      <c r="IN273" s="2">
        <v>209700</v>
      </c>
      <c r="IO273" s="2">
        <v>197300</v>
      </c>
      <c r="IP273" s="2">
        <v>190400</v>
      </c>
      <c r="IQ273" s="2">
        <v>123900</v>
      </c>
      <c r="IR273" s="2">
        <v>167300</v>
      </c>
      <c r="IS273" s="2">
        <v>133200</v>
      </c>
      <c r="IT273" s="2">
        <v>152700</v>
      </c>
    </row>
    <row r="274" spans="1:254">
      <c r="A274" s="391" t="s">
        <v>487</v>
      </c>
      <c r="B274" s="1" t="inlineStr">
        <is>
          <t>東亜ディーケーケー</t>
        </is>
      </c>
      <c r="C274" s="1">
        <v>1200</v>
      </c>
      <c r="D274" s="79">
        <v>-1200</v>
      </c>
      <c r="E274" s="2">
        <v>2400</v>
      </c>
      <c r="F274" s="2">
        <v>2400</v>
      </c>
      <c r="G274" s="2">
        <v>1500</v>
      </c>
      <c r="H274" s="2">
        <v>4900</v>
      </c>
      <c r="I274" s="2">
        <v>2800</v>
      </c>
      <c r="J274" s="2">
        <v>1400</v>
      </c>
      <c r="K274" s="2">
        <v>4400</v>
      </c>
      <c r="L274" s="2">
        <v>1100</v>
      </c>
      <c r="M274" s="2">
        <v>5500</v>
      </c>
      <c r="N274" s="2">
        <v>2700</v>
      </c>
      <c r="O274" s="2">
        <v>5800</v>
      </c>
      <c r="P274" s="2">
        <v>1700</v>
      </c>
      <c r="Q274" s="2">
        <v>300</v>
      </c>
      <c r="R274" s="2">
        <v>5100</v>
      </c>
      <c r="S274" s="2">
        <v>1800</v>
      </c>
      <c r="T274" s="2">
        <v>7000</v>
      </c>
      <c r="U274" s="2">
        <v>2700</v>
      </c>
      <c r="V274" s="2">
        <v>4300</v>
      </c>
      <c r="W274" s="2">
        <v>1600</v>
      </c>
      <c r="X274" s="2">
        <v>5300</v>
      </c>
      <c r="Y274" s="2">
        <v>3800</v>
      </c>
      <c r="Z274" s="2">
        <v>2300</v>
      </c>
      <c r="AA274" s="2">
        <v>3200</v>
      </c>
      <c r="AB274" s="2">
        <v>3400</v>
      </c>
      <c r="AC274" s="2">
        <v>4200</v>
      </c>
      <c r="AD274" s="2">
        <v>15500</v>
      </c>
      <c r="AE274" s="2">
        <v>4100</v>
      </c>
      <c r="AF274" s="2">
        <v>3700</v>
      </c>
      <c r="AG274" s="2">
        <v>3800</v>
      </c>
      <c r="AH274" s="2">
        <v>8200</v>
      </c>
      <c r="AI274" s="2">
        <v>5000</v>
      </c>
      <c r="AJ274" s="2">
        <v>8500</v>
      </c>
      <c r="AK274" s="2">
        <v>12500</v>
      </c>
      <c r="AL274" s="2">
        <v>3200</v>
      </c>
      <c r="AM274" s="2">
        <v>6000</v>
      </c>
      <c r="AN274" s="2">
        <v>3800</v>
      </c>
      <c r="AO274" s="2">
        <v>2700</v>
      </c>
      <c r="AP274" s="2">
        <v>3000</v>
      </c>
      <c r="AQ274" s="2">
        <v>4800</v>
      </c>
      <c r="AR274" s="2">
        <v>5500</v>
      </c>
      <c r="AS274" s="2">
        <v>11400</v>
      </c>
      <c r="AT274" s="2">
        <v>1700</v>
      </c>
      <c r="AU274" s="2">
        <v>3500</v>
      </c>
      <c r="AV274" s="2">
        <v>2800</v>
      </c>
      <c r="AW274" s="2">
        <v>5800</v>
      </c>
      <c r="AX274" s="2">
        <v>5600</v>
      </c>
      <c r="AY274" s="2">
        <v>3800</v>
      </c>
      <c r="AZ274" s="2">
        <v>3700</v>
      </c>
      <c r="BA274" s="2">
        <v>2600</v>
      </c>
      <c r="BB274" s="2">
        <v>2500</v>
      </c>
      <c r="BC274" s="2">
        <v>2900</v>
      </c>
      <c r="BD274" s="2">
        <v>800</v>
      </c>
      <c r="BE274" s="2">
        <v>6100</v>
      </c>
      <c r="BF274" s="2">
        <v>5500</v>
      </c>
      <c r="BG274" s="2">
        <v>4900</v>
      </c>
      <c r="BH274" s="2">
        <v>11400</v>
      </c>
      <c r="BI274" s="2">
        <v>800</v>
      </c>
      <c r="BJ274" s="2">
        <v>6600</v>
      </c>
      <c r="BK274" s="2">
        <v>7100</v>
      </c>
      <c r="BL274" s="2">
        <v>3600</v>
      </c>
      <c r="BM274" s="2">
        <v>1700</v>
      </c>
      <c r="BN274" s="2">
        <v>4100</v>
      </c>
      <c r="BO274" s="2">
        <v>4300</v>
      </c>
      <c r="BP274" s="2">
        <v>2100</v>
      </c>
      <c r="BQ274" s="2">
        <v>3300</v>
      </c>
      <c r="BR274" s="2">
        <v>3100</v>
      </c>
      <c r="BS274" s="2">
        <v>3000</v>
      </c>
      <c r="BT274" s="2">
        <v>1500</v>
      </c>
      <c r="BU274" s="2">
        <v>3000</v>
      </c>
      <c r="BV274" s="2">
        <v>6200</v>
      </c>
      <c r="BW274" s="2">
        <v>4300</v>
      </c>
      <c r="BX274" s="2">
        <v>2200</v>
      </c>
      <c r="BY274" s="2">
        <v>1700</v>
      </c>
      <c r="BZ274" s="2">
        <v>4200</v>
      </c>
      <c r="CA274" s="2">
        <v>1500</v>
      </c>
      <c r="CB274" s="2">
        <v>5200</v>
      </c>
      <c r="CC274" s="2">
        <v>2600</v>
      </c>
      <c r="CD274" s="2">
        <v>1500</v>
      </c>
      <c r="CE274" s="2">
        <v>1200</v>
      </c>
      <c r="CF274" s="2">
        <v>3900</v>
      </c>
      <c r="CG274" s="2">
        <v>1500</v>
      </c>
      <c r="CH274" s="2">
        <v>3900</v>
      </c>
      <c r="CI274" s="2">
        <v>1900</v>
      </c>
      <c r="CJ274" s="2">
        <v>6400</v>
      </c>
      <c r="CK274" s="2">
        <v>1700</v>
      </c>
      <c r="CL274" s="2">
        <v>2600</v>
      </c>
      <c r="CM274" s="2">
        <v>4500</v>
      </c>
      <c r="CN274" s="2">
        <v>2000</v>
      </c>
      <c r="CO274" s="2">
        <v>6900</v>
      </c>
      <c r="CP274" s="2">
        <v>1600</v>
      </c>
      <c r="CQ274" s="2">
        <v>2300</v>
      </c>
      <c r="CR274" s="2">
        <v>3800</v>
      </c>
      <c r="CS274" s="2">
        <v>4400</v>
      </c>
      <c r="CT274" s="2">
        <v>9900</v>
      </c>
      <c r="CU274" s="2">
        <v>5100</v>
      </c>
      <c r="CV274" s="2">
        <v>5100</v>
      </c>
      <c r="CW274" s="2">
        <v>5200</v>
      </c>
      <c r="CX274" s="2">
        <v>5200</v>
      </c>
      <c r="CY274" s="2">
        <v>3100</v>
      </c>
      <c r="CZ274" s="2">
        <v>2700</v>
      </c>
      <c r="DA274" s="2">
        <v>1600</v>
      </c>
      <c r="DB274" s="2">
        <v>6300</v>
      </c>
      <c r="DC274" s="2">
        <v>4800</v>
      </c>
      <c r="DD274" s="2">
        <v>4300</v>
      </c>
      <c r="DE274" s="2">
        <v>7700</v>
      </c>
      <c r="DF274" s="2">
        <v>11700</v>
      </c>
      <c r="DG274" s="2">
        <v>7700</v>
      </c>
      <c r="DH274" s="2">
        <v>11700</v>
      </c>
      <c r="DI274" s="2">
        <v>18500</v>
      </c>
      <c r="DJ274" s="2">
        <v>10800</v>
      </c>
      <c r="DK274" s="2">
        <v>30400</v>
      </c>
      <c r="DL274" s="2">
        <v>23000</v>
      </c>
      <c r="DM274" s="2">
        <v>13600</v>
      </c>
      <c r="DN274" s="2">
        <v>20000</v>
      </c>
      <c r="DO274" s="2">
        <v>39800</v>
      </c>
      <c r="DP274" s="2">
        <v>136300</v>
      </c>
      <c r="DQ274" s="2">
        <v>56200</v>
      </c>
      <c r="DR274" s="2">
        <v>5300</v>
      </c>
      <c r="DS274" s="2">
        <v>11700</v>
      </c>
      <c r="DT274" s="2">
        <v>31500</v>
      </c>
      <c r="DU274" s="2">
        <v>6200</v>
      </c>
      <c r="DV274" s="2">
        <v>1700</v>
      </c>
      <c r="DW274" s="2">
        <v>3900</v>
      </c>
      <c r="DX274" s="2">
        <v>2200</v>
      </c>
      <c r="DY274" s="2">
        <v>3000</v>
      </c>
      <c r="DZ274" s="2">
        <v>1900</v>
      </c>
      <c r="EA274" s="2">
        <v>2300</v>
      </c>
      <c r="EB274" s="2">
        <v>4000</v>
      </c>
      <c r="EC274" s="2">
        <v>2200</v>
      </c>
      <c r="ED274" s="2">
        <v>3800</v>
      </c>
      <c r="EE274" s="2">
        <v>2200</v>
      </c>
      <c r="EF274" s="2">
        <v>3300</v>
      </c>
      <c r="EG274" s="2">
        <v>3500</v>
      </c>
      <c r="EH274" s="2">
        <v>4000</v>
      </c>
      <c r="EI274" s="2">
        <v>4000</v>
      </c>
      <c r="EJ274" s="2">
        <v>1900</v>
      </c>
      <c r="EK274" s="2">
        <v>6000</v>
      </c>
      <c r="EL274" s="2">
        <v>11900</v>
      </c>
      <c r="EM274" s="2">
        <v>20400</v>
      </c>
      <c r="EN274" s="2">
        <v>2500</v>
      </c>
      <c r="EO274" s="2">
        <v>4100</v>
      </c>
      <c r="EP274" s="2">
        <v>3900</v>
      </c>
      <c r="EQ274" s="2">
        <v>1400</v>
      </c>
      <c r="ER274" s="2">
        <v>2200</v>
      </c>
      <c r="ES274" s="2">
        <v>2500</v>
      </c>
      <c r="ET274" s="2">
        <v>1600</v>
      </c>
      <c r="EU274" s="2">
        <v>2600</v>
      </c>
      <c r="EV274" s="2">
        <v>5000</v>
      </c>
      <c r="EW274" s="2">
        <v>4700</v>
      </c>
      <c r="EX274" s="2">
        <v>7300</v>
      </c>
      <c r="EY274" s="2">
        <v>7200</v>
      </c>
      <c r="EZ274" s="2">
        <v>3200</v>
      </c>
      <c r="FA274" s="2">
        <v>2000</v>
      </c>
      <c r="FB274" s="2">
        <v>4100</v>
      </c>
      <c r="FC274" s="2">
        <v>1000</v>
      </c>
      <c r="FD274" s="2">
        <v>4400</v>
      </c>
      <c r="FE274" s="2">
        <v>11600</v>
      </c>
      <c r="FF274" s="2">
        <v>4100</v>
      </c>
      <c r="FG274" s="2">
        <v>2900</v>
      </c>
      <c r="FH274" s="2">
        <v>8000</v>
      </c>
      <c r="FI274" s="2">
        <v>1500</v>
      </c>
      <c r="FJ274" s="2">
        <v>4600</v>
      </c>
      <c r="FK274" s="2">
        <v>2600</v>
      </c>
      <c r="FL274" s="2">
        <v>6700</v>
      </c>
      <c r="FM274" s="2">
        <v>2200</v>
      </c>
      <c r="FN274" s="2">
        <v>1300</v>
      </c>
      <c r="FO274" s="2">
        <v>1700</v>
      </c>
      <c r="FP274" s="2">
        <v>1100</v>
      </c>
      <c r="FQ274" s="2">
        <v>1500</v>
      </c>
      <c r="FR274" s="2">
        <v>6800</v>
      </c>
      <c r="FS274" s="2">
        <v>5200</v>
      </c>
      <c r="FT274" s="2">
        <v>1500</v>
      </c>
      <c r="FU274" s="2">
        <v>1900</v>
      </c>
      <c r="FV274" s="2">
        <v>2300</v>
      </c>
      <c r="FW274" s="2">
        <v>600</v>
      </c>
      <c r="FX274" s="2">
        <v>2600</v>
      </c>
      <c r="FY274" s="2">
        <v>1700</v>
      </c>
      <c r="FZ274" s="2">
        <v>3800</v>
      </c>
      <c r="GA274" s="2">
        <v>2000</v>
      </c>
      <c r="GB274" s="2">
        <v>3000</v>
      </c>
      <c r="GC274" s="2">
        <v>1800</v>
      </c>
      <c r="GD274" s="2">
        <v>11500</v>
      </c>
      <c r="GE274" s="2">
        <v>1700</v>
      </c>
      <c r="GF274" s="2">
        <v>4300</v>
      </c>
      <c r="GG274" s="2">
        <v>3100</v>
      </c>
      <c r="GH274" s="2">
        <v>2100</v>
      </c>
      <c r="GI274" s="2">
        <v>4000</v>
      </c>
      <c r="GJ274" s="2">
        <v>3300</v>
      </c>
      <c r="GK274" s="2">
        <v>5000</v>
      </c>
      <c r="GL274" s="2">
        <v>5700</v>
      </c>
      <c r="GM274" s="2">
        <v>3300</v>
      </c>
      <c r="GN274" s="2">
        <v>29500</v>
      </c>
      <c r="GO274" s="2">
        <v>2700</v>
      </c>
      <c r="GP274" s="2">
        <v>2800</v>
      </c>
      <c r="GQ274" s="2">
        <v>2300</v>
      </c>
      <c r="GR274" s="2">
        <v>2300</v>
      </c>
      <c r="GS274" s="2">
        <v>3000</v>
      </c>
      <c r="GT274" s="2">
        <v>3700</v>
      </c>
      <c r="GU274" s="2">
        <v>1800</v>
      </c>
      <c r="GV274" s="2">
        <v>2700</v>
      </c>
      <c r="GW274" s="2">
        <v>9800</v>
      </c>
      <c r="GX274" s="2">
        <v>9600</v>
      </c>
      <c r="GY274" s="2">
        <v>9200</v>
      </c>
      <c r="GZ274" s="2">
        <v>13000</v>
      </c>
      <c r="HA274" s="2">
        <v>4800</v>
      </c>
      <c r="HB274" s="2">
        <v>12800</v>
      </c>
      <c r="HC274" s="2">
        <v>10000</v>
      </c>
      <c r="HD274" s="2">
        <v>7500</v>
      </c>
      <c r="HE274" s="2">
        <v>52200</v>
      </c>
      <c r="HF274" s="2">
        <v>136600</v>
      </c>
      <c r="HG274" s="2">
        <v>34700</v>
      </c>
      <c r="HH274" s="2">
        <v>23100</v>
      </c>
      <c r="HI274" s="2">
        <v>23500</v>
      </c>
      <c r="HJ274" s="2">
        <v>5700</v>
      </c>
      <c r="HK274" s="2">
        <v>7800</v>
      </c>
      <c r="HL274" s="2">
        <v>8000</v>
      </c>
      <c r="HM274" s="2">
        <v>8600</v>
      </c>
      <c r="HN274" s="2">
        <v>3500</v>
      </c>
      <c r="HO274" s="2">
        <v>4700</v>
      </c>
      <c r="HP274" s="2">
        <v>9100</v>
      </c>
      <c r="HQ274" s="2">
        <v>9100</v>
      </c>
      <c r="HR274" s="2">
        <v>5100</v>
      </c>
      <c r="HS274" s="2">
        <v>9100</v>
      </c>
      <c r="HT274" s="2">
        <v>7800</v>
      </c>
      <c r="HU274" s="2">
        <v>7800</v>
      </c>
      <c r="HV274" s="2">
        <v>12300</v>
      </c>
      <c r="HW274" s="2">
        <v>3000</v>
      </c>
      <c r="HX274" s="2">
        <v>4800</v>
      </c>
      <c r="HY274" s="2">
        <v>8100</v>
      </c>
      <c r="HZ274" s="2">
        <v>1400</v>
      </c>
      <c r="IA274" s="2">
        <v>3800</v>
      </c>
      <c r="IB274" s="2">
        <v>11800</v>
      </c>
      <c r="IC274" s="2">
        <v>6100</v>
      </c>
      <c r="ID274" s="2">
        <v>4200</v>
      </c>
      <c r="IE274" s="2">
        <v>4100</v>
      </c>
      <c r="IF274" s="2">
        <v>16100</v>
      </c>
      <c r="IG274" s="2">
        <v>23000</v>
      </c>
      <c r="IH274" s="2">
        <v>9300</v>
      </c>
      <c r="II274" s="2">
        <v>6100</v>
      </c>
      <c r="IJ274" s="2">
        <v>3100</v>
      </c>
      <c r="IK274" s="2">
        <v>6300</v>
      </c>
      <c r="IL274" s="2">
        <v>5600</v>
      </c>
      <c r="IM274" s="2">
        <v>3900</v>
      </c>
      <c r="IN274" s="2">
        <v>2300</v>
      </c>
      <c r="IO274" s="2">
        <v>3400</v>
      </c>
      <c r="IP274" s="2">
        <v>3200</v>
      </c>
      <c r="IQ274" s="2">
        <v>3200</v>
      </c>
      <c r="IR274" s="2">
        <v>1400</v>
      </c>
      <c r="IS274" s="2">
        <v>1800</v>
      </c>
      <c r="IT274" s="2">
        <v>3000</v>
      </c>
    </row>
    <row r="275" spans="1:254">
      <c r="A275" s="391" t="s">
        <v>488</v>
      </c>
      <c r="B275" s="1" t="inlineStr">
        <is>
          <t>大紀アルミニウム</t>
        </is>
      </c>
      <c r="C275" s="1">
        <v>290300</v>
      </c>
      <c r="D275" s="79">
        <v>-702500</v>
      </c>
      <c r="E275" s="2">
        <v>992800</v>
      </c>
      <c r="F275" s="2">
        <v>1168500</v>
      </c>
      <c r="G275" s="2">
        <v>265200</v>
      </c>
      <c r="H275" s="2">
        <v>455800</v>
      </c>
      <c r="I275" s="2">
        <v>384900</v>
      </c>
      <c r="J275" s="2">
        <v>246100</v>
      </c>
      <c r="K275" s="2">
        <v>374100</v>
      </c>
      <c r="L275" s="2">
        <v>383200</v>
      </c>
      <c r="M275" s="2">
        <v>364700</v>
      </c>
      <c r="N275" s="2">
        <v>216300</v>
      </c>
      <c r="O275" s="2">
        <v>181700</v>
      </c>
      <c r="P275" s="2">
        <v>234000</v>
      </c>
      <c r="Q275" s="2">
        <v>200100</v>
      </c>
      <c r="R275" s="2">
        <v>474800</v>
      </c>
      <c r="S275" s="2">
        <v>273500</v>
      </c>
      <c r="T275" s="2">
        <v>148200</v>
      </c>
      <c r="U275" s="2">
        <v>283000</v>
      </c>
      <c r="V275" s="2">
        <v>236200</v>
      </c>
      <c r="W275" s="2">
        <v>230300</v>
      </c>
      <c r="X275" s="2">
        <v>258300</v>
      </c>
      <c r="Y275" s="2">
        <v>339600</v>
      </c>
      <c r="Z275" s="2">
        <v>345900</v>
      </c>
      <c r="AA275" s="2">
        <v>219100</v>
      </c>
      <c r="AB275" s="2">
        <v>250500</v>
      </c>
      <c r="AC275" s="2">
        <v>215100</v>
      </c>
      <c r="AD275" s="2">
        <v>212100</v>
      </c>
      <c r="AE275" s="2">
        <v>213500</v>
      </c>
      <c r="AF275" s="2">
        <v>355800</v>
      </c>
      <c r="AG275" s="2">
        <v>259300</v>
      </c>
      <c r="AH275" s="2">
        <v>338400</v>
      </c>
      <c r="AI275" s="2">
        <v>263600</v>
      </c>
      <c r="AJ275" s="2">
        <v>284500</v>
      </c>
      <c r="AK275" s="2">
        <v>200000</v>
      </c>
      <c r="AL275" s="2">
        <v>302800</v>
      </c>
      <c r="AM275" s="2">
        <v>187000</v>
      </c>
      <c r="AN275" s="2">
        <v>308800</v>
      </c>
      <c r="AO275" s="2">
        <v>341400</v>
      </c>
      <c r="AP275" s="2">
        <v>189500</v>
      </c>
      <c r="AQ275" s="2">
        <v>220700</v>
      </c>
      <c r="AR275" s="2">
        <v>210500</v>
      </c>
      <c r="AS275" s="2">
        <v>290500</v>
      </c>
      <c r="AT275" s="2">
        <v>291300</v>
      </c>
      <c r="AU275" s="2">
        <v>337200</v>
      </c>
      <c r="AV275" s="2">
        <v>242300</v>
      </c>
      <c r="AW275" s="2">
        <v>234100</v>
      </c>
      <c r="AX275" s="2">
        <v>304900</v>
      </c>
      <c r="AY275" s="2">
        <v>279200</v>
      </c>
      <c r="AZ275" s="2">
        <v>332200</v>
      </c>
      <c r="BA275" s="2">
        <v>262200</v>
      </c>
      <c r="BB275" s="2">
        <v>285000</v>
      </c>
      <c r="BC275" s="2">
        <v>347600</v>
      </c>
      <c r="BD275" s="2">
        <v>371000</v>
      </c>
      <c r="BE275" s="2">
        <v>295400</v>
      </c>
      <c r="BF275" s="2">
        <v>380200</v>
      </c>
      <c r="BG275" s="2">
        <v>320500</v>
      </c>
      <c r="BH275" s="2">
        <v>281300</v>
      </c>
      <c r="BI275" s="2">
        <v>384800</v>
      </c>
      <c r="BJ275" s="2">
        <v>410800</v>
      </c>
      <c r="BK275" s="2">
        <v>611800</v>
      </c>
      <c r="BL275" s="2">
        <v>1315400</v>
      </c>
      <c r="BM275" s="2">
        <v>208000</v>
      </c>
      <c r="BN275" s="2">
        <v>253300</v>
      </c>
      <c r="BO275" s="2">
        <v>209400</v>
      </c>
      <c r="BP275" s="2">
        <v>396600</v>
      </c>
      <c r="BQ275" s="2">
        <v>264500</v>
      </c>
      <c r="BR275" s="2">
        <v>250700</v>
      </c>
      <c r="BS275" s="2">
        <v>350600</v>
      </c>
      <c r="BT275" s="2">
        <v>210600</v>
      </c>
      <c r="BU275" s="2">
        <v>161500</v>
      </c>
      <c r="BV275" s="2">
        <v>164300</v>
      </c>
      <c r="BW275" s="2">
        <v>200200</v>
      </c>
      <c r="BX275" s="2">
        <v>179400</v>
      </c>
      <c r="BY275" s="2">
        <v>220300</v>
      </c>
      <c r="BZ275" s="2">
        <v>152300</v>
      </c>
      <c r="CA275" s="2">
        <v>138500</v>
      </c>
      <c r="CB275" s="2">
        <v>165800</v>
      </c>
      <c r="CC275" s="2">
        <v>238100</v>
      </c>
      <c r="CD275" s="2">
        <v>435900</v>
      </c>
      <c r="CE275" s="2">
        <v>204600</v>
      </c>
      <c r="CF275" s="2">
        <v>230700</v>
      </c>
      <c r="CG275" s="2">
        <v>204600</v>
      </c>
      <c r="CH275" s="2">
        <v>399600</v>
      </c>
      <c r="CI275" s="2">
        <v>203800</v>
      </c>
      <c r="CJ275" s="2">
        <v>271100</v>
      </c>
      <c r="CK275" s="2">
        <v>177500</v>
      </c>
      <c r="CL275" s="2">
        <v>343200</v>
      </c>
      <c r="CM275" s="2">
        <v>490800</v>
      </c>
      <c r="CN275" s="2">
        <v>1328500</v>
      </c>
      <c r="CO275" s="2">
        <v>711500</v>
      </c>
      <c r="CP275" s="2">
        <v>237000</v>
      </c>
      <c r="CQ275" s="2">
        <v>129200</v>
      </c>
      <c r="CR275" s="2">
        <v>142800</v>
      </c>
      <c r="CS275" s="2">
        <v>151500</v>
      </c>
      <c r="CT275" s="2">
        <v>258800</v>
      </c>
      <c r="CU275" s="2">
        <v>156800</v>
      </c>
      <c r="CV275" s="2">
        <v>130600</v>
      </c>
      <c r="CW275" s="2">
        <v>168500</v>
      </c>
      <c r="CX275" s="2">
        <v>159000</v>
      </c>
      <c r="CY275" s="2">
        <v>165300</v>
      </c>
      <c r="CZ275" s="2">
        <v>192800</v>
      </c>
      <c r="DA275" s="2">
        <v>121300</v>
      </c>
      <c r="DB275" s="2">
        <v>168800</v>
      </c>
      <c r="DC275" s="2">
        <v>247500</v>
      </c>
      <c r="DD275" s="2">
        <v>139600</v>
      </c>
      <c r="DE275" s="2">
        <v>217800</v>
      </c>
      <c r="DF275" s="2">
        <v>315200</v>
      </c>
      <c r="DG275" s="2">
        <v>187400</v>
      </c>
      <c r="DH275" s="2">
        <v>181800</v>
      </c>
      <c r="DI275" s="2">
        <v>245600</v>
      </c>
      <c r="DJ275" s="2">
        <v>186700</v>
      </c>
      <c r="DK275" s="2">
        <v>156800</v>
      </c>
      <c r="DL275" s="2">
        <v>229100</v>
      </c>
      <c r="DM275" s="2">
        <v>218800</v>
      </c>
      <c r="DN275" s="2">
        <v>168700</v>
      </c>
      <c r="DO275" s="2">
        <v>171000</v>
      </c>
      <c r="DP275" s="2">
        <v>134600</v>
      </c>
      <c r="DQ275" s="2">
        <v>214500</v>
      </c>
      <c r="DR275" s="2">
        <v>519400</v>
      </c>
      <c r="DS275" s="2">
        <v>438200</v>
      </c>
      <c r="DT275" s="2">
        <v>462000</v>
      </c>
      <c r="DU275" s="2">
        <v>283300</v>
      </c>
      <c r="DV275" s="2">
        <v>191700</v>
      </c>
      <c r="DW275" s="2">
        <v>225400</v>
      </c>
      <c r="DX275" s="2">
        <v>252200</v>
      </c>
      <c r="DY275" s="2">
        <v>251500</v>
      </c>
      <c r="DZ275" s="2">
        <v>231800</v>
      </c>
      <c r="EA275" s="2">
        <v>256100</v>
      </c>
      <c r="EB275" s="2">
        <v>275700</v>
      </c>
      <c r="EC275" s="2">
        <v>142300</v>
      </c>
      <c r="ED275" s="2">
        <v>177000</v>
      </c>
      <c r="EE275" s="2">
        <v>193600</v>
      </c>
      <c r="EF275" s="2">
        <v>201300</v>
      </c>
      <c r="EG275" s="2">
        <v>215800</v>
      </c>
      <c r="EH275" s="2">
        <v>223800</v>
      </c>
      <c r="EI275" s="2">
        <v>275000</v>
      </c>
      <c r="EJ275" s="2">
        <v>267700</v>
      </c>
      <c r="EK275" s="2">
        <v>308400</v>
      </c>
      <c r="EL275" s="2">
        <v>378100</v>
      </c>
      <c r="EM275" s="2">
        <v>370100</v>
      </c>
      <c r="EN275" s="2">
        <v>327700</v>
      </c>
      <c r="EO275" s="2">
        <v>191000</v>
      </c>
      <c r="EP275" s="2">
        <v>451700</v>
      </c>
      <c r="EQ275" s="2">
        <v>250800</v>
      </c>
      <c r="ER275" s="2">
        <v>349800</v>
      </c>
      <c r="ES275" s="2">
        <v>266900</v>
      </c>
      <c r="ET275" s="2">
        <v>164200</v>
      </c>
      <c r="EU275" s="2">
        <v>398400</v>
      </c>
      <c r="EV275" s="2">
        <v>193400</v>
      </c>
      <c r="EW275" s="2">
        <v>52500</v>
      </c>
      <c r="EX275" s="2">
        <v>97400</v>
      </c>
      <c r="EY275" s="2">
        <v>78900</v>
      </c>
      <c r="EZ275" s="2">
        <v>145300</v>
      </c>
      <c r="FA275" s="2">
        <v>101600</v>
      </c>
      <c r="FB275" s="2">
        <v>73800</v>
      </c>
      <c r="FC275" s="2">
        <v>81600</v>
      </c>
      <c r="FD275" s="2">
        <v>56100</v>
      </c>
      <c r="FE275" s="2">
        <v>56300</v>
      </c>
      <c r="FF275" s="2">
        <v>69400</v>
      </c>
      <c r="FG275" s="2">
        <v>72800</v>
      </c>
      <c r="FH275" s="2">
        <v>90700</v>
      </c>
      <c r="FI275" s="2">
        <v>67000</v>
      </c>
      <c r="FJ275" s="2">
        <v>76900</v>
      </c>
      <c r="FK275" s="2">
        <v>68500</v>
      </c>
      <c r="FL275" s="2">
        <v>82700</v>
      </c>
      <c r="FM275" s="2">
        <v>54900</v>
      </c>
      <c r="FN275" s="2">
        <v>59300</v>
      </c>
      <c r="FO275" s="2">
        <v>64600</v>
      </c>
      <c r="FP275" s="2">
        <v>52700</v>
      </c>
      <c r="FQ275" s="2">
        <v>67100</v>
      </c>
      <c r="FR275" s="2">
        <v>55500</v>
      </c>
      <c r="FS275" s="2">
        <v>54200</v>
      </c>
      <c r="FT275" s="2">
        <v>68100</v>
      </c>
      <c r="FU275" s="2">
        <v>63400</v>
      </c>
      <c r="FV275" s="2">
        <v>74400</v>
      </c>
      <c r="FW275" s="2">
        <v>98300</v>
      </c>
      <c r="FX275" s="2">
        <v>66900</v>
      </c>
      <c r="FY275" s="2">
        <v>140800</v>
      </c>
      <c r="FZ275" s="2">
        <v>480700</v>
      </c>
      <c r="GA275" s="2">
        <v>95300</v>
      </c>
      <c r="GB275" s="2">
        <v>50700</v>
      </c>
      <c r="GC275" s="2">
        <v>79200</v>
      </c>
      <c r="GD275" s="2">
        <v>71700</v>
      </c>
      <c r="GE275" s="2">
        <v>41100</v>
      </c>
      <c r="GF275" s="2">
        <v>75100</v>
      </c>
      <c r="GG275" s="2">
        <v>69200</v>
      </c>
      <c r="GH275" s="2">
        <v>64900</v>
      </c>
      <c r="GI275" s="2">
        <v>77900</v>
      </c>
      <c r="GJ275" s="2">
        <v>66700</v>
      </c>
      <c r="GK275" s="2">
        <v>107800</v>
      </c>
      <c r="GL275" s="2">
        <v>87400</v>
      </c>
      <c r="GM275" s="2">
        <v>73400</v>
      </c>
      <c r="GN275" s="2">
        <v>107900</v>
      </c>
      <c r="GO275" s="2">
        <v>68000</v>
      </c>
      <c r="GP275" s="2">
        <v>85400</v>
      </c>
      <c r="GQ275" s="2">
        <v>68700</v>
      </c>
      <c r="GR275" s="2">
        <v>47100</v>
      </c>
      <c r="GS275" s="2">
        <v>59700</v>
      </c>
      <c r="GT275" s="2">
        <v>56400</v>
      </c>
      <c r="GU275" s="2">
        <v>90800</v>
      </c>
      <c r="GV275" s="2">
        <v>91900</v>
      </c>
      <c r="GW275" s="2">
        <v>110300</v>
      </c>
      <c r="GX275" s="2">
        <v>73800</v>
      </c>
      <c r="GY275" s="2">
        <v>100300</v>
      </c>
      <c r="GZ275" s="2">
        <v>99200</v>
      </c>
      <c r="HA275" s="2">
        <v>58800</v>
      </c>
      <c r="HB275" s="2">
        <v>62200</v>
      </c>
      <c r="HC275" s="2">
        <v>92900</v>
      </c>
      <c r="HD275" s="2">
        <v>68900</v>
      </c>
      <c r="HE275" s="2">
        <v>93300</v>
      </c>
      <c r="HF275" s="2">
        <v>157200</v>
      </c>
      <c r="HG275" s="2">
        <v>107100</v>
      </c>
      <c r="HH275" s="2">
        <v>161100</v>
      </c>
      <c r="HI275" s="2">
        <v>126800</v>
      </c>
      <c r="HJ275" s="2">
        <v>164600</v>
      </c>
      <c r="HK275" s="2">
        <v>100800</v>
      </c>
      <c r="HL275" s="2">
        <v>115800</v>
      </c>
      <c r="HM275" s="2">
        <v>110500</v>
      </c>
      <c r="HN275" s="2">
        <v>71300</v>
      </c>
      <c r="HO275" s="2">
        <v>89700</v>
      </c>
      <c r="HP275" s="2">
        <v>87600</v>
      </c>
      <c r="HQ275" s="2">
        <v>83800</v>
      </c>
      <c r="HR275" s="2">
        <v>128300</v>
      </c>
      <c r="HS275" s="2">
        <v>56700</v>
      </c>
      <c r="HT275" s="2">
        <v>74800</v>
      </c>
      <c r="HU275" s="2">
        <v>151100</v>
      </c>
      <c r="HV275" s="2">
        <v>101000</v>
      </c>
      <c r="HW275" s="2">
        <v>59400</v>
      </c>
      <c r="HX275" s="2">
        <v>66100</v>
      </c>
      <c r="HY275" s="2">
        <v>71200</v>
      </c>
      <c r="HZ275" s="2">
        <v>71900</v>
      </c>
      <c r="IA275" s="2">
        <v>94000</v>
      </c>
      <c r="IB275" s="2">
        <v>133900</v>
      </c>
      <c r="IC275" s="2">
        <v>67500</v>
      </c>
      <c r="ID275" s="2">
        <v>88000</v>
      </c>
      <c r="IE275" s="2">
        <v>91800</v>
      </c>
      <c r="IF275" s="2">
        <v>102700</v>
      </c>
      <c r="IG275" s="2">
        <v>90900</v>
      </c>
      <c r="IH275" s="2">
        <v>146100</v>
      </c>
      <c r="II275" s="2">
        <v>80600</v>
      </c>
      <c r="IJ275" s="2">
        <v>132700</v>
      </c>
      <c r="IK275" s="2">
        <v>193700</v>
      </c>
      <c r="IL275" s="2">
        <v>112200</v>
      </c>
      <c r="IM275" s="2">
        <v>59200</v>
      </c>
      <c r="IN275" s="2">
        <v>77100</v>
      </c>
      <c r="IO275" s="2">
        <v>124200</v>
      </c>
      <c r="IP275" s="2">
        <v>74500</v>
      </c>
      <c r="IQ275" s="2">
        <v>89300</v>
      </c>
      <c r="IR275" s="2">
        <v>74300</v>
      </c>
      <c r="IS275" s="2">
        <v>50800</v>
      </c>
      <c r="IT275" s="2">
        <v>72800</v>
      </c>
    </row>
    <row r="276" spans="1:254">
      <c r="A276" s="391" t="s">
        <v>489</v>
      </c>
      <c r="B276" s="1" t="inlineStr">
        <is>
          <t>河合楽器</t>
        </is>
      </c>
      <c r="C276" s="1">
        <v>2600</v>
      </c>
      <c r="D276" s="79">
        <v>-9900</v>
      </c>
      <c r="E276" s="2">
        <v>12500</v>
      </c>
      <c r="F276" s="2">
        <v>18100</v>
      </c>
      <c r="G276" s="2">
        <v>21400</v>
      </c>
      <c r="H276" s="2">
        <v>36900</v>
      </c>
      <c r="I276" s="2">
        <v>17100</v>
      </c>
      <c r="J276" s="2">
        <v>19700</v>
      </c>
      <c r="K276" s="2">
        <v>27200</v>
      </c>
      <c r="L276" s="2">
        <v>51400</v>
      </c>
      <c r="M276" s="2">
        <v>19300</v>
      </c>
      <c r="N276" s="2">
        <v>5100</v>
      </c>
      <c r="O276" s="2">
        <v>9000</v>
      </c>
      <c r="P276" s="2">
        <v>18000</v>
      </c>
      <c r="Q276" s="2">
        <v>19400</v>
      </c>
      <c r="R276" s="2">
        <v>62100</v>
      </c>
      <c r="S276" s="2">
        <v>18900</v>
      </c>
      <c r="T276" s="2">
        <v>10000</v>
      </c>
      <c r="U276" s="2">
        <v>11100</v>
      </c>
      <c r="V276" s="2">
        <v>22100</v>
      </c>
      <c r="W276" s="2">
        <v>15300</v>
      </c>
      <c r="X276" s="2">
        <v>6400</v>
      </c>
      <c r="Y276" s="2">
        <v>11200</v>
      </c>
      <c r="Z276" s="2">
        <v>9000</v>
      </c>
      <c r="AA276" s="2">
        <v>26000</v>
      </c>
      <c r="AB276" s="2">
        <v>18400</v>
      </c>
      <c r="AC276" s="2">
        <v>23300</v>
      </c>
      <c r="AD276" s="2">
        <v>45500</v>
      </c>
      <c r="AE276" s="2">
        <v>44400</v>
      </c>
      <c r="AF276" s="2">
        <v>44100</v>
      </c>
      <c r="AG276" s="2">
        <v>19800</v>
      </c>
      <c r="AH276" s="2">
        <v>16000</v>
      </c>
      <c r="AI276" s="2">
        <v>12400</v>
      </c>
      <c r="AJ276" s="2">
        <v>19500</v>
      </c>
      <c r="AK276" s="2">
        <v>10200</v>
      </c>
      <c r="AL276" s="2">
        <v>54600</v>
      </c>
      <c r="AM276" s="2">
        <v>27800</v>
      </c>
      <c r="AN276" s="2">
        <v>38900</v>
      </c>
      <c r="AO276" s="2">
        <v>22600</v>
      </c>
      <c r="AP276" s="2">
        <v>25900</v>
      </c>
      <c r="AQ276" s="2">
        <v>13500</v>
      </c>
      <c r="AR276" s="2">
        <v>32600</v>
      </c>
      <c r="AS276" s="2">
        <v>21000</v>
      </c>
      <c r="AT276" s="2">
        <v>18500</v>
      </c>
      <c r="AU276" s="2">
        <v>60000</v>
      </c>
      <c r="AV276" s="2">
        <v>14700</v>
      </c>
      <c r="AW276" s="2">
        <v>29700</v>
      </c>
      <c r="AX276" s="2">
        <v>10600</v>
      </c>
      <c r="AY276" s="2">
        <v>29400</v>
      </c>
      <c r="AZ276" s="2">
        <v>61500</v>
      </c>
      <c r="BA276" s="2">
        <v>27800</v>
      </c>
      <c r="BB276" s="2">
        <v>44500</v>
      </c>
      <c r="BC276" s="2">
        <v>13500</v>
      </c>
      <c r="BD276" s="2">
        <v>10600</v>
      </c>
      <c r="BE276" s="2">
        <v>17600</v>
      </c>
      <c r="BF276" s="2">
        <v>8700</v>
      </c>
      <c r="BG276" s="2">
        <v>17900</v>
      </c>
      <c r="BH276" s="2">
        <v>39500</v>
      </c>
      <c r="BI276" s="2">
        <v>19800</v>
      </c>
      <c r="BJ276" s="2">
        <v>31000</v>
      </c>
      <c r="BK276" s="2">
        <v>77300</v>
      </c>
      <c r="BL276" s="2">
        <v>22500</v>
      </c>
      <c r="BM276" s="2">
        <v>27900</v>
      </c>
      <c r="BN276" s="2">
        <v>42500</v>
      </c>
      <c r="BO276" s="2">
        <v>30700</v>
      </c>
      <c r="BP276" s="2">
        <v>28300</v>
      </c>
      <c r="BQ276" s="2">
        <v>9700</v>
      </c>
      <c r="BR276" s="2">
        <v>19300</v>
      </c>
      <c r="BS276" s="2">
        <v>19400</v>
      </c>
      <c r="BT276" s="2">
        <v>7300</v>
      </c>
      <c r="BU276" s="2">
        <v>14200</v>
      </c>
      <c r="BV276" s="2">
        <v>18000</v>
      </c>
      <c r="BW276" s="2">
        <v>19900</v>
      </c>
      <c r="BX276" s="2">
        <v>15300</v>
      </c>
      <c r="BY276" s="2">
        <v>6800</v>
      </c>
      <c r="BZ276" s="2">
        <v>6500</v>
      </c>
      <c r="CA276" s="2">
        <v>17600</v>
      </c>
      <c r="CB276" s="2">
        <v>42700</v>
      </c>
      <c r="CC276" s="2">
        <v>12500</v>
      </c>
      <c r="CD276" s="2">
        <v>11300</v>
      </c>
      <c r="CE276" s="2">
        <v>11900</v>
      </c>
      <c r="CF276" s="2">
        <v>31900</v>
      </c>
      <c r="CG276" s="2">
        <v>15500</v>
      </c>
      <c r="CH276" s="2">
        <v>14200</v>
      </c>
      <c r="CI276" s="2">
        <v>17700</v>
      </c>
      <c r="CJ276" s="2">
        <v>21900</v>
      </c>
      <c r="CK276" s="2">
        <v>39700</v>
      </c>
      <c r="CL276" s="2">
        <v>54100</v>
      </c>
      <c r="CM276" s="2">
        <v>54600</v>
      </c>
      <c r="CN276" s="2">
        <v>39800</v>
      </c>
      <c r="CO276" s="2">
        <v>51200</v>
      </c>
      <c r="CP276" s="2">
        <v>46700</v>
      </c>
      <c r="CQ276" s="2">
        <v>17700</v>
      </c>
      <c r="CR276" s="2">
        <v>17000</v>
      </c>
      <c r="CS276" s="2">
        <v>13100</v>
      </c>
      <c r="CT276" s="2">
        <v>23200</v>
      </c>
      <c r="CU276" s="2">
        <v>21300</v>
      </c>
      <c r="CV276" s="2">
        <v>11700</v>
      </c>
      <c r="CW276" s="2">
        <v>18800</v>
      </c>
      <c r="CX276" s="2">
        <v>13000</v>
      </c>
      <c r="CY276" s="2">
        <v>13100</v>
      </c>
      <c r="CZ276" s="2">
        <v>16700</v>
      </c>
      <c r="DA276" s="2">
        <v>11900</v>
      </c>
      <c r="DB276" s="2">
        <v>14400</v>
      </c>
      <c r="DC276" s="2">
        <v>33500</v>
      </c>
      <c r="DD276" s="2">
        <v>28000</v>
      </c>
      <c r="DE276" s="2">
        <v>28600</v>
      </c>
      <c r="DF276" s="2">
        <v>53500</v>
      </c>
      <c r="DG276" s="2">
        <v>37400</v>
      </c>
      <c r="DH276" s="2">
        <v>26400</v>
      </c>
      <c r="DI276" s="2">
        <v>21800</v>
      </c>
      <c r="DJ276" s="2">
        <v>29900</v>
      </c>
      <c r="DK276" s="2">
        <v>37500</v>
      </c>
      <c r="DL276" s="2">
        <v>40400</v>
      </c>
      <c r="DM276" s="2">
        <v>34700</v>
      </c>
      <c r="DN276" s="2">
        <v>83500</v>
      </c>
      <c r="DO276" s="2">
        <v>22200</v>
      </c>
      <c r="DP276" s="2">
        <v>27000</v>
      </c>
      <c r="DQ276" s="2">
        <v>34700</v>
      </c>
      <c r="DR276" s="2">
        <v>71900</v>
      </c>
      <c r="DS276" s="2">
        <v>47100</v>
      </c>
      <c r="DT276" s="2">
        <v>29800</v>
      </c>
      <c r="DU276" s="2">
        <v>15400</v>
      </c>
      <c r="DV276" s="2">
        <v>34500</v>
      </c>
      <c r="DW276" s="2">
        <v>21400</v>
      </c>
      <c r="DX276" s="2">
        <v>31700</v>
      </c>
      <c r="DY276" s="2">
        <v>20400</v>
      </c>
      <c r="DZ276" s="2">
        <v>35700</v>
      </c>
      <c r="EA276" s="2">
        <v>36900</v>
      </c>
      <c r="EB276" s="2">
        <v>45700</v>
      </c>
      <c r="EC276" s="2">
        <v>35300</v>
      </c>
      <c r="ED276" s="2">
        <v>37100</v>
      </c>
      <c r="EE276" s="2">
        <v>50900</v>
      </c>
      <c r="EF276" s="2">
        <v>13600</v>
      </c>
      <c r="EG276" s="2">
        <v>25500</v>
      </c>
      <c r="EH276" s="2">
        <v>42800</v>
      </c>
      <c r="EI276" s="2">
        <v>30000</v>
      </c>
      <c r="EJ276" s="2">
        <v>29200</v>
      </c>
      <c r="EK276" s="2">
        <v>36600</v>
      </c>
      <c r="EL276" s="2">
        <v>27300</v>
      </c>
      <c r="EM276" s="2">
        <v>25800</v>
      </c>
      <c r="EN276" s="2">
        <v>58800</v>
      </c>
      <c r="EO276" s="2">
        <v>26500</v>
      </c>
      <c r="EP276" s="2">
        <v>35600</v>
      </c>
      <c r="EQ276" s="2">
        <v>24600</v>
      </c>
      <c r="ER276" s="2">
        <v>20800</v>
      </c>
      <c r="ES276" s="2">
        <v>18000</v>
      </c>
      <c r="ET276" s="2">
        <v>12200</v>
      </c>
      <c r="EU276" s="2">
        <v>44200</v>
      </c>
      <c r="EV276" s="2">
        <v>30600</v>
      </c>
      <c r="EW276" s="2">
        <v>32400</v>
      </c>
      <c r="EX276" s="2">
        <v>45700</v>
      </c>
      <c r="EY276" s="2">
        <v>32000</v>
      </c>
      <c r="EZ276" s="2">
        <v>88300</v>
      </c>
      <c r="FA276" s="2">
        <v>191100</v>
      </c>
      <c r="FB276" s="2">
        <v>11700</v>
      </c>
      <c r="FC276" s="2">
        <v>18300</v>
      </c>
      <c r="FD276" s="2">
        <v>21300</v>
      </c>
      <c r="FE276" s="2">
        <v>10000</v>
      </c>
      <c r="FF276" s="2">
        <v>13300</v>
      </c>
      <c r="FG276" s="2">
        <v>38300</v>
      </c>
      <c r="FH276" s="2">
        <v>41300</v>
      </c>
      <c r="FI276" s="2">
        <v>20400</v>
      </c>
      <c r="FJ276" s="2">
        <v>20400</v>
      </c>
      <c r="FK276" s="2">
        <v>30400</v>
      </c>
      <c r="FL276" s="2">
        <v>11300</v>
      </c>
      <c r="FM276" s="2">
        <v>23500</v>
      </c>
      <c r="FN276" s="2">
        <v>16200</v>
      </c>
      <c r="FO276" s="2">
        <v>20300</v>
      </c>
      <c r="FP276" s="2">
        <v>9100</v>
      </c>
      <c r="FQ276" s="2">
        <v>9200</v>
      </c>
      <c r="FR276" s="2">
        <v>13500</v>
      </c>
      <c r="FS276" s="2">
        <v>19100</v>
      </c>
      <c r="FT276" s="2">
        <v>13100</v>
      </c>
      <c r="FU276" s="2">
        <v>40500</v>
      </c>
      <c r="FV276" s="2">
        <v>33400</v>
      </c>
      <c r="FW276" s="2">
        <v>28800</v>
      </c>
      <c r="FX276" s="2">
        <v>28700</v>
      </c>
      <c r="FY276" s="2">
        <v>15300</v>
      </c>
      <c r="FZ276" s="2">
        <v>23000</v>
      </c>
      <c r="GA276" s="2">
        <v>27600</v>
      </c>
      <c r="GB276" s="2">
        <v>7300</v>
      </c>
      <c r="GC276" s="2">
        <v>8200</v>
      </c>
      <c r="GD276" s="2">
        <v>7200</v>
      </c>
      <c r="GE276" s="2">
        <v>16400</v>
      </c>
      <c r="GF276" s="2">
        <v>20600</v>
      </c>
      <c r="GG276" s="2">
        <v>17700</v>
      </c>
      <c r="GH276" s="2">
        <v>13700</v>
      </c>
      <c r="GI276" s="2">
        <v>58500</v>
      </c>
      <c r="GJ276" s="2">
        <v>21000</v>
      </c>
      <c r="GK276" s="2">
        <v>19000</v>
      </c>
      <c r="GL276" s="2">
        <v>18400</v>
      </c>
      <c r="GM276" s="2">
        <v>11300</v>
      </c>
      <c r="GN276" s="2">
        <v>11700</v>
      </c>
      <c r="GO276" s="2">
        <v>12600</v>
      </c>
      <c r="GP276" s="2">
        <v>24600</v>
      </c>
      <c r="GQ276" s="2">
        <v>11500</v>
      </c>
      <c r="GR276" s="2">
        <v>24800</v>
      </c>
      <c r="GS276" s="2">
        <v>18200</v>
      </c>
      <c r="GT276" s="2">
        <v>21700</v>
      </c>
      <c r="GU276" s="2">
        <v>40200</v>
      </c>
      <c r="GV276" s="2">
        <v>23900</v>
      </c>
      <c r="GW276" s="2">
        <v>13900</v>
      </c>
      <c r="GX276" s="2">
        <v>24100</v>
      </c>
      <c r="GY276" s="2">
        <v>19500</v>
      </c>
      <c r="GZ276" s="2">
        <v>25300</v>
      </c>
      <c r="HA276" s="2">
        <v>21000</v>
      </c>
      <c r="HB276" s="2">
        <v>23300</v>
      </c>
      <c r="HC276" s="2">
        <v>23100</v>
      </c>
      <c r="HD276" s="2">
        <v>17700</v>
      </c>
      <c r="HE276" s="2">
        <v>20200</v>
      </c>
      <c r="HF276" s="2">
        <v>30600</v>
      </c>
      <c r="HG276" s="2">
        <v>16300</v>
      </c>
      <c r="HH276" s="2">
        <v>15300</v>
      </c>
      <c r="HI276" s="2">
        <v>15800</v>
      </c>
      <c r="HJ276" s="2">
        <v>22300</v>
      </c>
      <c r="HK276" s="2">
        <v>11400</v>
      </c>
      <c r="HL276" s="2">
        <v>21200</v>
      </c>
      <c r="HM276" s="2">
        <v>10500</v>
      </c>
      <c r="HN276" s="2">
        <v>16400</v>
      </c>
      <c r="HO276" s="2">
        <v>10900</v>
      </c>
      <c r="HP276" s="2">
        <v>14600</v>
      </c>
      <c r="HQ276" s="2">
        <v>31700</v>
      </c>
      <c r="HR276" s="2">
        <v>19400</v>
      </c>
      <c r="HS276" s="2">
        <v>11800</v>
      </c>
      <c r="HT276" s="2">
        <v>11200</v>
      </c>
      <c r="HU276" s="2">
        <v>24600</v>
      </c>
      <c r="HV276" s="2">
        <v>17500</v>
      </c>
      <c r="HW276" s="2">
        <v>31000</v>
      </c>
      <c r="HX276" s="2">
        <v>10300</v>
      </c>
      <c r="HY276" s="2">
        <v>16200</v>
      </c>
      <c r="HZ276" s="2">
        <v>9300</v>
      </c>
      <c r="IA276" s="2">
        <v>10500</v>
      </c>
      <c r="IB276" s="2">
        <v>13100</v>
      </c>
      <c r="IC276" s="2">
        <v>20300</v>
      </c>
      <c r="ID276" s="2">
        <v>15400</v>
      </c>
      <c r="IE276" s="2">
        <v>11200</v>
      </c>
      <c r="IF276" s="2">
        <v>13000</v>
      </c>
      <c r="IG276" s="2">
        <v>22000</v>
      </c>
      <c r="IH276" s="2">
        <v>20300</v>
      </c>
      <c r="II276" s="2">
        <v>15000</v>
      </c>
      <c r="IJ276" s="2">
        <v>17500</v>
      </c>
      <c r="IK276" s="2">
        <v>38400</v>
      </c>
      <c r="IL276" s="2">
        <v>18700</v>
      </c>
      <c r="IM276" s="2">
        <v>23600</v>
      </c>
      <c r="IN276" s="2">
        <v>16800</v>
      </c>
      <c r="IO276" s="2">
        <v>11000</v>
      </c>
      <c r="IP276" s="2">
        <v>25300</v>
      </c>
      <c r="IQ276" s="2">
        <v>8000</v>
      </c>
      <c r="IR276" s="2">
        <v>14300</v>
      </c>
      <c r="IS276" s="2">
        <v>16200</v>
      </c>
      <c r="IT276" s="2">
        <v>8800</v>
      </c>
    </row>
    <row r="277" spans="1:254">
      <c r="A277" s="391" t="s">
        <v>490</v>
      </c>
      <c r="B277" s="1" t="inlineStr">
        <is>
          <t>グンゼ</t>
        </is>
      </c>
      <c r="C277" s="1">
        <v>110100</v>
      </c>
      <c r="D277" s="79">
        <v>-197800</v>
      </c>
      <c r="E277" s="2">
        <v>307900</v>
      </c>
      <c r="F277" s="2">
        <v>177600</v>
      </c>
      <c r="G277" s="2">
        <v>122700</v>
      </c>
      <c r="H277" s="2">
        <v>183600</v>
      </c>
      <c r="I277" s="2">
        <v>535600</v>
      </c>
      <c r="J277" s="2">
        <v>200200</v>
      </c>
      <c r="K277" s="2">
        <v>245100</v>
      </c>
      <c r="L277" s="2">
        <v>205100</v>
      </c>
      <c r="M277" s="2">
        <v>233100</v>
      </c>
      <c r="N277" s="2">
        <v>104800</v>
      </c>
      <c r="O277" s="2">
        <v>95500</v>
      </c>
      <c r="P277" s="2">
        <v>96300</v>
      </c>
      <c r="Q277" s="2">
        <v>100600</v>
      </c>
      <c r="R277" s="2">
        <v>128300</v>
      </c>
      <c r="S277" s="2">
        <v>109400</v>
      </c>
      <c r="T277" s="2">
        <v>111600</v>
      </c>
      <c r="U277" s="2">
        <v>96200</v>
      </c>
      <c r="V277" s="2">
        <v>144100</v>
      </c>
      <c r="W277" s="2">
        <v>223700</v>
      </c>
      <c r="X277" s="2">
        <v>103300</v>
      </c>
      <c r="Y277" s="2">
        <v>113200</v>
      </c>
      <c r="Z277" s="2">
        <v>165200</v>
      </c>
      <c r="AA277" s="2">
        <v>169400</v>
      </c>
      <c r="AB277" s="2">
        <v>200300</v>
      </c>
      <c r="AC277" s="2">
        <v>209200</v>
      </c>
      <c r="AD277" s="2">
        <v>95900</v>
      </c>
      <c r="AE277" s="2">
        <v>144400</v>
      </c>
      <c r="AF277" s="2">
        <v>167400</v>
      </c>
      <c r="AG277" s="2">
        <v>140600</v>
      </c>
      <c r="AH277" s="2">
        <v>167000</v>
      </c>
      <c r="AI277" s="2">
        <v>114600</v>
      </c>
      <c r="AJ277" s="2">
        <v>121600</v>
      </c>
      <c r="AK277" s="2">
        <v>120200</v>
      </c>
      <c r="AL277" s="2">
        <v>150200</v>
      </c>
      <c r="AM277" s="2">
        <v>154600</v>
      </c>
      <c r="AN277" s="2">
        <v>150300</v>
      </c>
      <c r="AO277" s="2">
        <v>120900</v>
      </c>
      <c r="AP277" s="2">
        <v>136200</v>
      </c>
      <c r="AQ277" s="2">
        <v>394200</v>
      </c>
      <c r="AR277" s="2">
        <v>142000</v>
      </c>
      <c r="AS277" s="2">
        <v>260200</v>
      </c>
      <c r="AT277" s="2">
        <v>122000</v>
      </c>
      <c r="AU277" s="2">
        <v>199500</v>
      </c>
      <c r="AV277" s="2">
        <v>118500</v>
      </c>
      <c r="AW277" s="2">
        <v>103100</v>
      </c>
      <c r="AX277" s="2">
        <v>128000</v>
      </c>
      <c r="AY277" s="2">
        <v>208600</v>
      </c>
      <c r="AZ277" s="2">
        <v>242600</v>
      </c>
      <c r="BA277" s="2">
        <v>202700</v>
      </c>
      <c r="BB277" s="2">
        <v>192700</v>
      </c>
      <c r="BC277" s="2">
        <v>230500</v>
      </c>
      <c r="BD277" s="2">
        <v>152700</v>
      </c>
      <c r="BE277" s="2">
        <v>146200</v>
      </c>
      <c r="BF277" s="2">
        <v>156400</v>
      </c>
      <c r="BG277" s="2">
        <v>142000</v>
      </c>
      <c r="BH277" s="2">
        <v>251300</v>
      </c>
      <c r="BI277" s="2">
        <v>314300</v>
      </c>
      <c r="BJ277" s="2">
        <v>303500</v>
      </c>
      <c r="BK277" s="2">
        <v>347900</v>
      </c>
      <c r="BL277" s="2">
        <v>569600</v>
      </c>
      <c r="BM277" s="2">
        <v>202200</v>
      </c>
      <c r="BN277" s="2">
        <v>218800</v>
      </c>
      <c r="BO277" s="2">
        <v>127400</v>
      </c>
      <c r="BP277" s="2">
        <v>305300</v>
      </c>
      <c r="BQ277" s="2">
        <v>234500</v>
      </c>
      <c r="BR277" s="2">
        <v>259100</v>
      </c>
      <c r="BS277" s="2">
        <v>312500</v>
      </c>
      <c r="BT277" s="2">
        <v>361000</v>
      </c>
      <c r="BU277" s="2">
        <v>229100</v>
      </c>
      <c r="BV277" s="2">
        <v>155700</v>
      </c>
      <c r="BW277" s="2">
        <v>275400</v>
      </c>
      <c r="BX277" s="2">
        <v>265800</v>
      </c>
      <c r="BY277" s="2">
        <v>283500</v>
      </c>
      <c r="BZ277" s="2">
        <v>137000</v>
      </c>
      <c r="CA277" s="2">
        <v>196400</v>
      </c>
      <c r="CB277" s="2">
        <v>167500</v>
      </c>
      <c r="CC277" s="2">
        <v>220300</v>
      </c>
      <c r="CD277" s="2">
        <v>162800</v>
      </c>
      <c r="CE277" s="2">
        <v>185200</v>
      </c>
      <c r="CF277" s="2">
        <v>166100</v>
      </c>
      <c r="CG277" s="2">
        <v>207300</v>
      </c>
      <c r="CH277" s="2">
        <v>216400</v>
      </c>
      <c r="CI277" s="2">
        <v>263900</v>
      </c>
      <c r="CJ277" s="2">
        <v>138200</v>
      </c>
      <c r="CK277" s="2">
        <v>194900</v>
      </c>
      <c r="CL277" s="2">
        <v>291600</v>
      </c>
      <c r="CM277" s="2">
        <v>371200</v>
      </c>
      <c r="CN277" s="2">
        <v>555000</v>
      </c>
      <c r="CO277" s="2">
        <v>894600</v>
      </c>
      <c r="CP277" s="2">
        <v>574900</v>
      </c>
      <c r="CQ277" s="2">
        <v>457300</v>
      </c>
      <c r="CR277" s="2">
        <v>524100</v>
      </c>
      <c r="CS277" s="2">
        <v>347300</v>
      </c>
      <c r="CT277" s="2">
        <v>532400</v>
      </c>
      <c r="CU277" s="2">
        <v>457800</v>
      </c>
      <c r="CV277" s="2">
        <v>215300</v>
      </c>
      <c r="CW277" s="2">
        <v>201400</v>
      </c>
      <c r="CX277" s="2">
        <v>217600</v>
      </c>
      <c r="CY277" s="2">
        <v>268600</v>
      </c>
      <c r="CZ277" s="2">
        <v>425000</v>
      </c>
      <c r="DA277" s="2">
        <v>274000</v>
      </c>
      <c r="DB277" s="2">
        <v>317500</v>
      </c>
      <c r="DC277" s="2">
        <v>552200</v>
      </c>
      <c r="DD277" s="2">
        <v>224800</v>
      </c>
      <c r="DE277" s="2">
        <v>263200</v>
      </c>
      <c r="DF277" s="2">
        <v>475000</v>
      </c>
      <c r="DG277" s="2">
        <v>378200</v>
      </c>
      <c r="DH277" s="2">
        <v>296500</v>
      </c>
      <c r="DI277" s="2">
        <v>252300</v>
      </c>
      <c r="DJ277" s="2">
        <v>213400</v>
      </c>
      <c r="DK277" s="2">
        <v>182600</v>
      </c>
      <c r="DL277" s="2">
        <v>198100</v>
      </c>
      <c r="DM277" s="2">
        <v>146400</v>
      </c>
      <c r="DN277" s="2">
        <v>158700</v>
      </c>
      <c r="DO277" s="2">
        <v>199600</v>
      </c>
      <c r="DP277" s="2">
        <v>195800</v>
      </c>
      <c r="DQ277" s="2">
        <v>139400</v>
      </c>
      <c r="DR277" s="2">
        <v>178900</v>
      </c>
      <c r="DS277" s="2">
        <v>201500</v>
      </c>
      <c r="DT277" s="2">
        <v>160900</v>
      </c>
      <c r="DU277" s="2">
        <v>348800</v>
      </c>
      <c r="DV277" s="2">
        <v>533400</v>
      </c>
      <c r="DW277" s="2">
        <v>201900</v>
      </c>
      <c r="DX277" s="2">
        <v>169800</v>
      </c>
      <c r="DY277" s="2">
        <v>128100</v>
      </c>
      <c r="DZ277" s="2">
        <v>232500</v>
      </c>
      <c r="EA277" s="2">
        <v>114200</v>
      </c>
      <c r="EB277" s="2">
        <v>155400</v>
      </c>
      <c r="EC277" s="2">
        <v>225200</v>
      </c>
      <c r="ED277" s="2">
        <v>89800</v>
      </c>
      <c r="EE277" s="2">
        <v>209000</v>
      </c>
      <c r="EF277" s="2">
        <v>120700</v>
      </c>
      <c r="EG277" s="2">
        <v>144400</v>
      </c>
      <c r="EH277" s="2">
        <v>172700</v>
      </c>
      <c r="EI277" s="2">
        <v>150700</v>
      </c>
      <c r="EJ277" s="2">
        <v>193100</v>
      </c>
      <c r="EK277" s="2">
        <v>225500</v>
      </c>
      <c r="EL277" s="2">
        <v>279700</v>
      </c>
      <c r="EM277" s="2">
        <v>238200</v>
      </c>
      <c r="EN277" s="2">
        <v>223700</v>
      </c>
      <c r="EO277" s="2">
        <v>192800</v>
      </c>
      <c r="EP277" s="2">
        <v>208300</v>
      </c>
      <c r="EQ277" s="2">
        <v>191200</v>
      </c>
      <c r="ER277" s="2">
        <v>220900</v>
      </c>
      <c r="ES277" s="2">
        <v>232200</v>
      </c>
      <c r="ET277" s="2">
        <v>129200</v>
      </c>
      <c r="EU277" s="2">
        <v>142400</v>
      </c>
      <c r="EV277" s="2">
        <v>100500</v>
      </c>
      <c r="EW277" s="2">
        <v>77400</v>
      </c>
      <c r="EX277" s="2">
        <v>174100</v>
      </c>
      <c r="EY277" s="2">
        <v>210000</v>
      </c>
      <c r="EZ277" s="2">
        <v>161300</v>
      </c>
      <c r="FA277" s="2">
        <v>208600</v>
      </c>
      <c r="FB277" s="2">
        <v>133300</v>
      </c>
      <c r="FC277" s="2">
        <v>111900</v>
      </c>
      <c r="FD277" s="2">
        <v>141600</v>
      </c>
      <c r="FE277" s="2">
        <v>187900</v>
      </c>
      <c r="FF277" s="2">
        <v>121400</v>
      </c>
      <c r="FG277" s="2">
        <v>120000</v>
      </c>
      <c r="FH277" s="2">
        <v>135500</v>
      </c>
      <c r="FI277" s="2">
        <v>130300</v>
      </c>
      <c r="FJ277" s="2">
        <v>97400</v>
      </c>
      <c r="FK277" s="2">
        <v>122800</v>
      </c>
      <c r="FL277" s="2">
        <v>82800</v>
      </c>
      <c r="FM277" s="2">
        <v>119900</v>
      </c>
      <c r="FN277" s="2">
        <v>100300</v>
      </c>
      <c r="FO277" s="2">
        <v>123000</v>
      </c>
      <c r="FP277" s="2">
        <v>164100</v>
      </c>
      <c r="FQ277" s="2">
        <v>154600</v>
      </c>
      <c r="FR277" s="2">
        <v>146700</v>
      </c>
      <c r="FS277" s="2">
        <v>203000</v>
      </c>
      <c r="FT277" s="2">
        <v>269200</v>
      </c>
      <c r="FU277" s="2">
        <v>96900</v>
      </c>
      <c r="FV277" s="2">
        <v>111200</v>
      </c>
      <c r="FW277" s="2">
        <v>225900</v>
      </c>
      <c r="FX277" s="2">
        <v>85000</v>
      </c>
      <c r="FY277" s="2">
        <v>180800</v>
      </c>
      <c r="FZ277" s="2">
        <v>154700</v>
      </c>
      <c r="GA277" s="2">
        <v>173700</v>
      </c>
      <c r="GB277" s="2">
        <v>88700</v>
      </c>
      <c r="GC277" s="2">
        <v>123200</v>
      </c>
      <c r="GD277" s="2">
        <v>155100</v>
      </c>
      <c r="GE277" s="2">
        <v>266400</v>
      </c>
      <c r="GF277" s="2">
        <v>201800</v>
      </c>
      <c r="GG277" s="2">
        <v>144900</v>
      </c>
      <c r="GH277" s="2">
        <v>137700</v>
      </c>
      <c r="GI277" s="2">
        <v>235000</v>
      </c>
      <c r="GJ277" s="2">
        <v>152300</v>
      </c>
      <c r="GK277" s="2">
        <v>126800</v>
      </c>
      <c r="GL277" s="2">
        <v>153300</v>
      </c>
      <c r="GM277" s="2">
        <v>104000</v>
      </c>
      <c r="GN277" s="2">
        <v>133400</v>
      </c>
      <c r="GO277" s="2">
        <v>159000</v>
      </c>
      <c r="GP277" s="2">
        <v>72800</v>
      </c>
      <c r="GQ277" s="2">
        <v>133100</v>
      </c>
      <c r="GR277" s="2">
        <v>71100</v>
      </c>
      <c r="GS277" s="2">
        <v>118300</v>
      </c>
      <c r="GT277" s="2">
        <v>171700</v>
      </c>
      <c r="GU277" s="2">
        <v>303700</v>
      </c>
      <c r="GV277" s="2">
        <v>213100</v>
      </c>
      <c r="GW277" s="2">
        <v>126000</v>
      </c>
      <c r="GX277" s="2">
        <v>184700</v>
      </c>
      <c r="GY277" s="2">
        <v>101900</v>
      </c>
      <c r="GZ277" s="2">
        <v>154700</v>
      </c>
      <c r="HA277" s="2">
        <v>168300</v>
      </c>
      <c r="HB277" s="2">
        <v>228900</v>
      </c>
      <c r="HC277" s="2">
        <v>231300</v>
      </c>
      <c r="HD277" s="2">
        <v>193900</v>
      </c>
      <c r="HE277" s="2">
        <v>326500</v>
      </c>
      <c r="HF277" s="2">
        <v>473900</v>
      </c>
      <c r="HG277" s="2">
        <v>322400</v>
      </c>
      <c r="HH277" s="2">
        <v>212300</v>
      </c>
      <c r="HI277" s="2">
        <v>164300</v>
      </c>
      <c r="HJ277" s="2">
        <v>253800</v>
      </c>
      <c r="HK277" s="2">
        <v>206200</v>
      </c>
      <c r="HL277" s="2">
        <v>294300</v>
      </c>
      <c r="HM277" s="2">
        <v>213700</v>
      </c>
      <c r="HN277" s="2">
        <v>207700</v>
      </c>
      <c r="HO277" s="2">
        <v>152700</v>
      </c>
      <c r="HP277" s="2">
        <v>165200</v>
      </c>
      <c r="HQ277" s="2">
        <v>195200</v>
      </c>
      <c r="HR277" s="2">
        <v>253000</v>
      </c>
      <c r="HS277" s="2">
        <v>225200</v>
      </c>
      <c r="HT277" s="2">
        <v>333500</v>
      </c>
      <c r="HU277" s="2">
        <v>266100</v>
      </c>
      <c r="HV277" s="2">
        <v>216900</v>
      </c>
      <c r="HW277" s="2">
        <v>184400</v>
      </c>
      <c r="HX277" s="2">
        <v>178800</v>
      </c>
      <c r="HY277" s="2">
        <v>156000</v>
      </c>
      <c r="HZ277" s="2">
        <v>149400</v>
      </c>
      <c r="IA277" s="2">
        <v>208000</v>
      </c>
      <c r="IB277" s="2">
        <v>179300</v>
      </c>
      <c r="IC277" s="2">
        <v>149000</v>
      </c>
      <c r="ID277" s="2">
        <v>177400</v>
      </c>
      <c r="IE277" s="2">
        <v>283800</v>
      </c>
      <c r="IF277" s="2">
        <v>255700</v>
      </c>
      <c r="IG277" s="2">
        <v>173300</v>
      </c>
      <c r="IH277" s="2">
        <v>145900</v>
      </c>
      <c r="II277" s="2">
        <v>179100</v>
      </c>
      <c r="IJ277" s="2">
        <v>183100</v>
      </c>
      <c r="IK277" s="2">
        <v>292600</v>
      </c>
      <c r="IL277" s="2">
        <v>443800</v>
      </c>
      <c r="IM277" s="2">
        <v>988900</v>
      </c>
      <c r="IN277" s="2">
        <v>319700</v>
      </c>
      <c r="IO277" s="2">
        <v>286700</v>
      </c>
      <c r="IP277" s="2">
        <v>281500</v>
      </c>
      <c r="IQ277" s="2">
        <v>202400</v>
      </c>
      <c r="IR277" s="2">
        <v>570900</v>
      </c>
      <c r="IS277" s="2">
        <v>183800</v>
      </c>
      <c r="IT277" s="2">
        <v>179600</v>
      </c>
    </row>
    <row r="278" spans="1:254">
      <c r="A278" s="391" t="s">
        <v>491</v>
      </c>
      <c r="B278" s="1" t="inlineStr">
        <is>
          <t>ゴールドクレスト</t>
        </is>
      </c>
      <c r="C278" s="1">
        <v>20300</v>
      </c>
      <c r="D278" s="79">
        <v>-30100</v>
      </c>
      <c r="E278" s="2">
        <v>50400</v>
      </c>
      <c r="F278" s="2">
        <v>50900</v>
      </c>
      <c r="G278" s="2">
        <v>69500</v>
      </c>
      <c r="H278" s="2">
        <v>92900</v>
      </c>
      <c r="I278" s="2">
        <v>96600</v>
      </c>
      <c r="J278" s="2">
        <v>68700</v>
      </c>
      <c r="K278" s="2">
        <v>63600</v>
      </c>
      <c r="L278" s="2">
        <v>70200</v>
      </c>
      <c r="M278" s="2">
        <v>45300</v>
      </c>
      <c r="N278" s="2">
        <v>22700</v>
      </c>
      <c r="O278" s="2">
        <v>45200</v>
      </c>
      <c r="P278" s="2">
        <v>46400</v>
      </c>
      <c r="Q278" s="2">
        <v>38900</v>
      </c>
      <c r="R278" s="2">
        <v>123800</v>
      </c>
      <c r="S278" s="2">
        <v>22500</v>
      </c>
      <c r="T278" s="2">
        <v>27000</v>
      </c>
      <c r="U278" s="2">
        <v>25800</v>
      </c>
      <c r="V278" s="2">
        <v>24000</v>
      </c>
      <c r="W278" s="2">
        <v>31900</v>
      </c>
      <c r="X278" s="2">
        <v>21700</v>
      </c>
      <c r="Y278" s="2">
        <v>51500</v>
      </c>
      <c r="Z278" s="2">
        <v>22100</v>
      </c>
      <c r="AA278" s="2">
        <v>27000</v>
      </c>
      <c r="AB278" s="2">
        <v>28100</v>
      </c>
      <c r="AC278" s="2">
        <v>37500</v>
      </c>
      <c r="AD278" s="2">
        <v>57500</v>
      </c>
      <c r="AE278" s="2">
        <v>38700</v>
      </c>
      <c r="AF278" s="2">
        <v>24900</v>
      </c>
      <c r="AG278" s="2">
        <v>30000</v>
      </c>
      <c r="AH278" s="2">
        <v>23200</v>
      </c>
      <c r="AI278" s="2">
        <v>28400</v>
      </c>
      <c r="AJ278" s="2">
        <v>41400</v>
      </c>
      <c r="AK278" s="2">
        <v>37500</v>
      </c>
      <c r="AL278" s="2">
        <v>48200</v>
      </c>
      <c r="AM278" s="2">
        <v>37200</v>
      </c>
      <c r="AN278" s="2">
        <v>23900</v>
      </c>
      <c r="AO278" s="2">
        <v>33600</v>
      </c>
      <c r="AP278" s="2">
        <v>30500</v>
      </c>
      <c r="AQ278" s="2">
        <v>30300</v>
      </c>
      <c r="AR278" s="2">
        <v>35300</v>
      </c>
      <c r="AS278" s="2">
        <v>32900</v>
      </c>
      <c r="AT278" s="2">
        <v>26900</v>
      </c>
      <c r="AU278" s="2">
        <v>53000</v>
      </c>
      <c r="AV278" s="2">
        <v>60500</v>
      </c>
      <c r="AW278" s="2">
        <v>52900</v>
      </c>
      <c r="AX278" s="2">
        <v>43800</v>
      </c>
      <c r="AY278" s="2">
        <v>54200</v>
      </c>
      <c r="AZ278" s="2">
        <v>39300</v>
      </c>
      <c r="BA278" s="2">
        <v>54900</v>
      </c>
      <c r="BB278" s="2">
        <v>38700</v>
      </c>
      <c r="BC278" s="2">
        <v>43800</v>
      </c>
      <c r="BD278" s="2">
        <v>67000</v>
      </c>
      <c r="BE278" s="2">
        <v>40400</v>
      </c>
      <c r="BF278" s="2">
        <v>37700</v>
      </c>
      <c r="BG278" s="2">
        <v>56700</v>
      </c>
      <c r="BH278" s="2">
        <v>36900</v>
      </c>
      <c r="BI278" s="2">
        <v>90400</v>
      </c>
      <c r="BJ278" s="2">
        <v>86000</v>
      </c>
      <c r="BK278" s="2">
        <v>147400</v>
      </c>
      <c r="BL278" s="2">
        <v>46800</v>
      </c>
      <c r="BM278" s="2">
        <v>35600</v>
      </c>
      <c r="BN278" s="2">
        <v>14000</v>
      </c>
      <c r="BO278" s="2">
        <v>14700</v>
      </c>
      <c r="BP278" s="2">
        <v>17600</v>
      </c>
      <c r="BQ278" s="2">
        <v>17500</v>
      </c>
      <c r="BR278" s="2">
        <v>20000</v>
      </c>
      <c r="BS278" s="2">
        <v>25900</v>
      </c>
      <c r="BT278" s="2">
        <v>36200</v>
      </c>
      <c r="BU278" s="2">
        <v>66200</v>
      </c>
      <c r="BV278" s="2">
        <v>15800</v>
      </c>
      <c r="BW278" s="2">
        <v>22600</v>
      </c>
      <c r="BX278" s="2">
        <v>34600</v>
      </c>
      <c r="BY278" s="2">
        <v>13900</v>
      </c>
      <c r="BZ278" s="2">
        <v>18800</v>
      </c>
      <c r="CA278" s="2">
        <v>31400</v>
      </c>
      <c r="CB278" s="2">
        <v>22700</v>
      </c>
      <c r="CC278" s="2">
        <v>18100</v>
      </c>
      <c r="CD278" s="2">
        <v>20600</v>
      </c>
      <c r="CE278" s="2">
        <v>14300</v>
      </c>
      <c r="CF278" s="2">
        <v>30400</v>
      </c>
      <c r="CG278" s="2">
        <v>28800</v>
      </c>
      <c r="CH278" s="2">
        <v>27000</v>
      </c>
      <c r="CI278" s="2">
        <v>23300</v>
      </c>
      <c r="CJ278" s="2">
        <v>17400</v>
      </c>
      <c r="CK278" s="2">
        <v>22300</v>
      </c>
      <c r="CL278" s="2">
        <v>34600</v>
      </c>
      <c r="CM278" s="2">
        <v>19300</v>
      </c>
      <c r="CN278" s="2">
        <v>32300</v>
      </c>
      <c r="CO278" s="2">
        <v>43000</v>
      </c>
      <c r="CP278" s="2">
        <v>40100</v>
      </c>
      <c r="CQ278" s="2">
        <v>20700</v>
      </c>
      <c r="CR278" s="2">
        <v>28800</v>
      </c>
      <c r="CS278" s="2">
        <v>17100</v>
      </c>
      <c r="CT278" s="2">
        <v>46800</v>
      </c>
      <c r="CU278" s="2">
        <v>22800</v>
      </c>
      <c r="CV278" s="2">
        <v>10800</v>
      </c>
      <c r="CW278" s="2">
        <v>14500</v>
      </c>
      <c r="CX278" s="2">
        <v>18700</v>
      </c>
      <c r="CY278" s="2">
        <v>25400</v>
      </c>
      <c r="CZ278" s="2">
        <v>37200</v>
      </c>
      <c r="DA278" s="2">
        <v>22900</v>
      </c>
      <c r="DB278" s="2">
        <v>29000</v>
      </c>
      <c r="DC278" s="2">
        <v>91600</v>
      </c>
      <c r="DD278" s="2">
        <v>214000</v>
      </c>
      <c r="DE278" s="2">
        <v>46900</v>
      </c>
      <c r="DF278" s="2">
        <v>61300</v>
      </c>
      <c r="DG278" s="2">
        <v>38600</v>
      </c>
      <c r="DH278" s="2">
        <v>50100</v>
      </c>
      <c r="DI278" s="2">
        <v>38200</v>
      </c>
      <c r="DJ278" s="2">
        <v>24600</v>
      </c>
      <c r="DK278" s="2">
        <v>23200</v>
      </c>
      <c r="DL278" s="2">
        <v>32600</v>
      </c>
      <c r="DM278" s="2">
        <v>32500</v>
      </c>
      <c r="DN278" s="2">
        <v>17200</v>
      </c>
      <c r="DO278" s="2">
        <v>15000</v>
      </c>
      <c r="DP278" s="2">
        <v>19200</v>
      </c>
      <c r="DQ278" s="2">
        <v>26000</v>
      </c>
      <c r="DR278" s="2">
        <v>18200</v>
      </c>
      <c r="DS278" s="2">
        <v>38600</v>
      </c>
      <c r="DT278" s="2">
        <v>21100</v>
      </c>
      <c r="DU278" s="2">
        <v>28700</v>
      </c>
      <c r="DV278" s="2">
        <v>26500</v>
      </c>
      <c r="DW278" s="2">
        <v>35200</v>
      </c>
      <c r="DX278" s="2">
        <v>21400</v>
      </c>
      <c r="DY278" s="2">
        <v>47400</v>
      </c>
      <c r="DZ278" s="2">
        <v>56100</v>
      </c>
      <c r="EA278" s="2">
        <v>45900</v>
      </c>
      <c r="EB278" s="2">
        <v>35200</v>
      </c>
      <c r="EC278" s="2">
        <v>34900</v>
      </c>
      <c r="ED278" s="2">
        <v>47000</v>
      </c>
      <c r="EE278" s="2">
        <v>38000</v>
      </c>
      <c r="EF278" s="2">
        <v>23600</v>
      </c>
      <c r="EG278" s="2">
        <v>27300</v>
      </c>
      <c r="EH278" s="2">
        <v>26900</v>
      </c>
      <c r="EI278" s="2">
        <v>24500</v>
      </c>
      <c r="EJ278" s="2">
        <v>19500</v>
      </c>
      <c r="EK278" s="2">
        <v>19500</v>
      </c>
      <c r="EL278" s="2">
        <v>20100</v>
      </c>
      <c r="EM278" s="2">
        <v>40300</v>
      </c>
      <c r="EN278" s="2">
        <v>29800</v>
      </c>
      <c r="EO278" s="2">
        <v>17800</v>
      </c>
      <c r="EP278" s="2">
        <v>20800</v>
      </c>
      <c r="EQ278" s="2">
        <v>27800</v>
      </c>
      <c r="ER278" s="2">
        <v>20400</v>
      </c>
      <c r="ES278" s="2">
        <v>17300</v>
      </c>
      <c r="ET278" s="2">
        <v>21000</v>
      </c>
      <c r="EU278" s="2">
        <v>29300</v>
      </c>
      <c r="EV278" s="2">
        <v>12900</v>
      </c>
      <c r="EW278" s="2">
        <v>10000</v>
      </c>
      <c r="EX278" s="2">
        <v>12400</v>
      </c>
      <c r="EY278" s="2">
        <v>29400</v>
      </c>
      <c r="EZ278" s="2">
        <v>19700</v>
      </c>
      <c r="FA278" s="2">
        <v>23700</v>
      </c>
      <c r="FB278" s="2">
        <v>22300</v>
      </c>
      <c r="FC278" s="2">
        <v>4700</v>
      </c>
      <c r="FD278" s="2">
        <v>14400</v>
      </c>
      <c r="FE278" s="2">
        <v>15300</v>
      </c>
      <c r="FF278" s="2">
        <v>30400</v>
      </c>
      <c r="FG278" s="2">
        <v>23600</v>
      </c>
      <c r="FH278" s="2">
        <v>28600</v>
      </c>
      <c r="FI278" s="2">
        <v>31200</v>
      </c>
      <c r="FJ278" s="2">
        <v>11300</v>
      </c>
      <c r="FK278" s="2">
        <v>16400</v>
      </c>
      <c r="FL278" s="2">
        <v>23200</v>
      </c>
      <c r="FM278" s="2">
        <v>53500</v>
      </c>
      <c r="FN278" s="2">
        <v>33500</v>
      </c>
      <c r="FO278" s="2">
        <v>26000</v>
      </c>
      <c r="FP278" s="2">
        <v>19600</v>
      </c>
      <c r="FQ278" s="2">
        <v>23000</v>
      </c>
      <c r="FR278" s="2">
        <v>23000</v>
      </c>
      <c r="FS278" s="2">
        <v>23400</v>
      </c>
      <c r="FT278" s="2">
        <v>33500</v>
      </c>
      <c r="FU278" s="2">
        <v>31400</v>
      </c>
      <c r="FV278" s="2">
        <v>27300</v>
      </c>
      <c r="FW278" s="2">
        <v>26500</v>
      </c>
      <c r="FX278" s="2">
        <v>38800</v>
      </c>
      <c r="FY278" s="2">
        <v>13300</v>
      </c>
      <c r="FZ278" s="2">
        <v>19900</v>
      </c>
      <c r="GA278" s="2">
        <v>20600</v>
      </c>
      <c r="GB278" s="2">
        <v>21500</v>
      </c>
      <c r="GC278" s="2">
        <v>23100</v>
      </c>
      <c r="GD278" s="2">
        <v>35200</v>
      </c>
      <c r="GE278" s="2">
        <v>32800</v>
      </c>
      <c r="GF278" s="2">
        <v>69300</v>
      </c>
      <c r="GG278" s="2">
        <v>90900</v>
      </c>
      <c r="GH278" s="2">
        <v>35200</v>
      </c>
      <c r="GI278" s="2">
        <v>208600</v>
      </c>
      <c r="GJ278" s="2">
        <v>63300</v>
      </c>
      <c r="GK278" s="2">
        <v>35900</v>
      </c>
      <c r="GL278" s="2">
        <v>37900</v>
      </c>
      <c r="GM278" s="2">
        <v>26200</v>
      </c>
      <c r="GN278" s="2">
        <v>22200</v>
      </c>
      <c r="GO278" s="2">
        <v>17300</v>
      </c>
      <c r="GP278" s="2">
        <v>22500</v>
      </c>
      <c r="GQ278" s="2">
        <v>21300</v>
      </c>
      <c r="GR278" s="2">
        <v>24800</v>
      </c>
      <c r="GS278" s="2">
        <v>21000</v>
      </c>
      <c r="GT278" s="2">
        <v>23800</v>
      </c>
      <c r="GU278" s="2">
        <v>42600</v>
      </c>
      <c r="GV278" s="2">
        <v>51000</v>
      </c>
      <c r="GW278" s="2">
        <v>36000</v>
      </c>
      <c r="GX278" s="2">
        <v>39800</v>
      </c>
      <c r="GY278" s="2">
        <v>31400</v>
      </c>
      <c r="GZ278" s="2">
        <v>35700</v>
      </c>
      <c r="HA278" s="2">
        <v>26000</v>
      </c>
      <c r="HB278" s="2">
        <v>44000</v>
      </c>
      <c r="HC278" s="2">
        <v>59400</v>
      </c>
      <c r="HD278" s="2">
        <v>36900</v>
      </c>
      <c r="HE278" s="2">
        <v>31800</v>
      </c>
      <c r="HF278" s="2">
        <v>46900</v>
      </c>
      <c r="HG278" s="2">
        <v>30000</v>
      </c>
      <c r="HH278" s="2">
        <v>31200</v>
      </c>
      <c r="HI278" s="2">
        <v>21100</v>
      </c>
      <c r="HJ278" s="2">
        <v>30500</v>
      </c>
      <c r="HK278" s="2">
        <v>25400</v>
      </c>
      <c r="HL278" s="2">
        <v>22000</v>
      </c>
      <c r="HM278" s="2">
        <v>32100</v>
      </c>
      <c r="HN278" s="2">
        <v>31100</v>
      </c>
      <c r="HO278" s="2">
        <v>17800</v>
      </c>
      <c r="HP278" s="2">
        <v>23200</v>
      </c>
      <c r="HQ278" s="2">
        <v>53200</v>
      </c>
      <c r="HR278" s="2">
        <v>27500</v>
      </c>
      <c r="HS278" s="2">
        <v>20100</v>
      </c>
      <c r="HT278" s="2">
        <v>35100</v>
      </c>
      <c r="HU278" s="2">
        <v>31600</v>
      </c>
      <c r="HV278" s="2">
        <v>28100</v>
      </c>
      <c r="HW278" s="2">
        <v>40800</v>
      </c>
      <c r="HX278" s="2">
        <v>32800</v>
      </c>
      <c r="HY278" s="2">
        <v>42400</v>
      </c>
      <c r="HZ278" s="2">
        <v>36100</v>
      </c>
      <c r="IA278" s="2">
        <v>47500</v>
      </c>
      <c r="IB278" s="2">
        <v>41800</v>
      </c>
      <c r="IC278" s="2">
        <v>24500</v>
      </c>
      <c r="ID278" s="2">
        <v>23700</v>
      </c>
      <c r="IE278" s="2">
        <v>17900</v>
      </c>
      <c r="IF278" s="2">
        <v>22500</v>
      </c>
      <c r="IG278" s="2">
        <v>24100</v>
      </c>
      <c r="IH278" s="2">
        <v>19300</v>
      </c>
      <c r="II278" s="2">
        <v>24300</v>
      </c>
      <c r="IJ278" s="2">
        <v>29200</v>
      </c>
      <c r="IK278" s="2">
        <v>48100</v>
      </c>
      <c r="IL278" s="2">
        <v>41200</v>
      </c>
      <c r="IM278" s="2">
        <v>38600</v>
      </c>
      <c r="IN278" s="2">
        <v>31200</v>
      </c>
      <c r="IO278" s="2">
        <v>28100</v>
      </c>
      <c r="IP278" s="2">
        <v>38400</v>
      </c>
      <c r="IQ278" s="2">
        <v>60400</v>
      </c>
      <c r="IR278" s="2">
        <v>44400</v>
      </c>
      <c r="IS278" s="2">
        <v>81000</v>
      </c>
      <c r="IT278" s="2">
        <v>180000</v>
      </c>
    </row>
    <row r="279" spans="1:254">
      <c r="A279" s="391" t="s">
        <v>492</v>
      </c>
      <c r="B279" s="1" t="inlineStr">
        <is>
          <t>アバールデータ</t>
        </is>
      </c>
      <c r="C279" s="1">
        <v>16500</v>
      </c>
      <c r="D279" s="79">
        <v>-23400</v>
      </c>
      <c r="E279" s="2">
        <v>39900</v>
      </c>
      <c r="F279" s="2">
        <v>78900</v>
      </c>
      <c r="G279" s="2">
        <v>48000</v>
      </c>
      <c r="H279" s="2">
        <v>47500</v>
      </c>
      <c r="I279" s="2">
        <v>46800</v>
      </c>
      <c r="J279" s="2">
        <v>20100</v>
      </c>
      <c r="K279" s="2">
        <v>79500</v>
      </c>
      <c r="L279" s="2">
        <v>25300</v>
      </c>
      <c r="M279" s="2">
        <v>21100</v>
      </c>
      <c r="N279" s="2">
        <v>15000</v>
      </c>
      <c r="O279" s="2">
        <v>13700</v>
      </c>
      <c r="P279" s="2">
        <v>24200</v>
      </c>
      <c r="Q279" s="2">
        <v>37500</v>
      </c>
      <c r="R279" s="2">
        <v>69700</v>
      </c>
      <c r="S279" s="2">
        <v>13600</v>
      </c>
      <c r="T279" s="2">
        <v>10600</v>
      </c>
      <c r="U279" s="2">
        <v>15400</v>
      </c>
      <c r="V279" s="2">
        <v>20200</v>
      </c>
      <c r="W279" s="2">
        <v>23000</v>
      </c>
      <c r="X279" s="2">
        <v>15100</v>
      </c>
      <c r="Y279" s="2">
        <v>24400</v>
      </c>
      <c r="Z279" s="2">
        <v>12600</v>
      </c>
      <c r="AA279" s="2">
        <v>21700</v>
      </c>
      <c r="AB279" s="2">
        <v>23400</v>
      </c>
      <c r="AC279" s="2">
        <v>21500</v>
      </c>
      <c r="AD279" s="2">
        <v>38500</v>
      </c>
      <c r="AE279" s="2">
        <v>12300</v>
      </c>
      <c r="AF279" s="2">
        <v>26500</v>
      </c>
      <c r="AG279" s="2">
        <v>22100</v>
      </c>
      <c r="AH279" s="2">
        <v>27100</v>
      </c>
      <c r="AI279" s="2">
        <v>22300</v>
      </c>
      <c r="AJ279" s="2">
        <v>27200</v>
      </c>
      <c r="AK279" s="2">
        <v>35600</v>
      </c>
      <c r="AL279" s="2">
        <v>26800</v>
      </c>
      <c r="AM279" s="2">
        <v>39500</v>
      </c>
      <c r="AN279" s="2">
        <v>26700</v>
      </c>
      <c r="AO279" s="2">
        <v>22200</v>
      </c>
      <c r="AP279" s="2">
        <v>21000</v>
      </c>
      <c r="AQ279" s="2">
        <v>29800</v>
      </c>
      <c r="AR279" s="2">
        <v>27800</v>
      </c>
      <c r="AS279" s="2">
        <v>46900</v>
      </c>
      <c r="AT279" s="2">
        <v>35300</v>
      </c>
      <c r="AU279" s="2">
        <v>39500</v>
      </c>
      <c r="AV279" s="2">
        <v>25000</v>
      </c>
      <c r="AW279" s="2">
        <v>34100</v>
      </c>
      <c r="AX279" s="2">
        <v>35200</v>
      </c>
      <c r="AY279" s="2">
        <v>25900</v>
      </c>
      <c r="AZ279" s="2">
        <v>32800</v>
      </c>
      <c r="BA279" s="2">
        <v>19100</v>
      </c>
      <c r="BB279" s="2">
        <v>42800</v>
      </c>
      <c r="BC279" s="2">
        <v>19500</v>
      </c>
      <c r="BD279" s="2">
        <v>18600</v>
      </c>
      <c r="BE279" s="2">
        <v>16300</v>
      </c>
      <c r="BF279" s="2">
        <v>29800</v>
      </c>
      <c r="BG279" s="2">
        <v>14100</v>
      </c>
      <c r="BH279" s="2">
        <v>19700</v>
      </c>
      <c r="BI279" s="2">
        <v>45900</v>
      </c>
      <c r="BJ279" s="2">
        <v>53100</v>
      </c>
      <c r="BK279" s="2">
        <v>76800</v>
      </c>
      <c r="BL279" s="2">
        <v>60400</v>
      </c>
      <c r="BM279" s="2">
        <v>24500</v>
      </c>
      <c r="BN279" s="2">
        <v>47800</v>
      </c>
      <c r="BO279" s="2">
        <v>93600</v>
      </c>
      <c r="BP279" s="2">
        <v>23800</v>
      </c>
      <c r="BQ279" s="2">
        <v>60400</v>
      </c>
      <c r="BR279" s="2">
        <v>38900</v>
      </c>
      <c r="BS279" s="2">
        <v>12000</v>
      </c>
      <c r="BT279" s="2">
        <v>17200</v>
      </c>
      <c r="BU279" s="2">
        <v>47000</v>
      </c>
      <c r="BV279" s="2">
        <v>18500</v>
      </c>
      <c r="BW279" s="2">
        <v>20000</v>
      </c>
      <c r="BX279" s="2">
        <v>41600</v>
      </c>
      <c r="BY279" s="2">
        <v>36100</v>
      </c>
      <c r="BZ279" s="2">
        <v>30000</v>
      </c>
      <c r="CA279" s="2">
        <v>21600</v>
      </c>
      <c r="CB279" s="2">
        <v>5500</v>
      </c>
      <c r="CC279" s="2">
        <v>19000</v>
      </c>
      <c r="CD279" s="2">
        <v>26200</v>
      </c>
      <c r="CE279" s="2">
        <v>27700</v>
      </c>
      <c r="CF279" s="2">
        <v>12800</v>
      </c>
      <c r="CG279" s="2">
        <v>17400</v>
      </c>
      <c r="CH279" s="2">
        <v>15700</v>
      </c>
      <c r="CI279" s="2">
        <v>5200</v>
      </c>
      <c r="CJ279" s="2">
        <v>6900</v>
      </c>
      <c r="CK279" s="2">
        <v>10300</v>
      </c>
      <c r="CL279" s="2">
        <v>26400</v>
      </c>
      <c r="CM279" s="2">
        <v>16000</v>
      </c>
      <c r="CN279" s="2">
        <v>14100</v>
      </c>
      <c r="CO279" s="2">
        <v>14200</v>
      </c>
      <c r="CP279" s="2">
        <v>9700</v>
      </c>
      <c r="CQ279" s="2">
        <v>15200</v>
      </c>
      <c r="CR279" s="2">
        <v>18600</v>
      </c>
      <c r="CS279" s="2">
        <v>16700</v>
      </c>
      <c r="CT279" s="2">
        <v>25700</v>
      </c>
      <c r="CU279" s="2">
        <v>13300</v>
      </c>
      <c r="CV279" s="2">
        <v>13200</v>
      </c>
      <c r="CW279" s="2">
        <v>22900</v>
      </c>
      <c r="CX279" s="2">
        <v>32700</v>
      </c>
      <c r="CY279" s="2">
        <v>22000</v>
      </c>
      <c r="CZ279" s="2">
        <v>13600</v>
      </c>
      <c r="DA279" s="2">
        <v>14900</v>
      </c>
      <c r="DB279" s="2">
        <v>21300</v>
      </c>
      <c r="DC279" s="2">
        <v>84800</v>
      </c>
      <c r="DD279" s="2">
        <v>24100</v>
      </c>
      <c r="DE279" s="2">
        <v>49900</v>
      </c>
      <c r="DF279" s="2">
        <v>44900</v>
      </c>
      <c r="DG279" s="2">
        <v>20000</v>
      </c>
      <c r="DH279" s="2">
        <v>49500</v>
      </c>
      <c r="DI279" s="2">
        <v>25600</v>
      </c>
      <c r="DJ279" s="2">
        <v>12800</v>
      </c>
      <c r="DK279" s="2">
        <v>29900</v>
      </c>
      <c r="DL279" s="2">
        <v>20100</v>
      </c>
      <c r="DM279" s="2">
        <v>15400</v>
      </c>
      <c r="DN279" s="2">
        <v>14800</v>
      </c>
      <c r="DO279" s="2">
        <v>42200</v>
      </c>
      <c r="DP279" s="2">
        <v>23800</v>
      </c>
      <c r="DQ279" s="2">
        <v>18700</v>
      </c>
      <c r="DR279" s="2">
        <v>47600</v>
      </c>
      <c r="DS279" s="2">
        <v>36900</v>
      </c>
      <c r="DT279" s="2">
        <v>26000</v>
      </c>
      <c r="DU279" s="2">
        <v>67900</v>
      </c>
      <c r="DV279" s="2">
        <v>34300</v>
      </c>
      <c r="DW279" s="2">
        <v>21700</v>
      </c>
      <c r="DX279" s="2">
        <v>13800</v>
      </c>
      <c r="DY279" s="2">
        <v>9800</v>
      </c>
      <c r="DZ279" s="2">
        <v>20200</v>
      </c>
      <c r="EA279" s="2">
        <v>34900</v>
      </c>
      <c r="EB279" s="2">
        <v>14900</v>
      </c>
      <c r="EC279" s="2">
        <v>11500</v>
      </c>
      <c r="ED279" s="2">
        <v>18900</v>
      </c>
      <c r="EE279" s="2">
        <v>22900</v>
      </c>
      <c r="EF279" s="2">
        <v>12900</v>
      </c>
      <c r="EG279" s="2">
        <v>36800</v>
      </c>
      <c r="EH279" s="2">
        <v>16800</v>
      </c>
      <c r="EI279" s="2">
        <v>30600</v>
      </c>
      <c r="EJ279" s="2">
        <v>19100</v>
      </c>
      <c r="EK279" s="2">
        <v>62000</v>
      </c>
      <c r="EL279" s="2">
        <v>23700</v>
      </c>
      <c r="EM279" s="2">
        <v>23700</v>
      </c>
      <c r="EN279" s="2">
        <v>35100</v>
      </c>
      <c r="EO279" s="2">
        <v>9600</v>
      </c>
      <c r="EP279" s="2">
        <v>11800</v>
      </c>
      <c r="EQ279" s="2">
        <v>19500</v>
      </c>
      <c r="ER279" s="2">
        <v>32000</v>
      </c>
      <c r="ES279" s="2">
        <v>40500</v>
      </c>
      <c r="ET279" s="2">
        <v>113600</v>
      </c>
      <c r="EU279" s="2">
        <v>18900</v>
      </c>
      <c r="EV279" s="2">
        <v>29100</v>
      </c>
      <c r="EW279" s="2">
        <v>25700</v>
      </c>
      <c r="EX279" s="2">
        <v>26400</v>
      </c>
      <c r="EY279" s="2">
        <v>27000</v>
      </c>
      <c r="EZ279" s="2">
        <v>30000</v>
      </c>
      <c r="FA279" s="2">
        <v>19900</v>
      </c>
      <c r="FB279" s="2">
        <v>59000</v>
      </c>
      <c r="FC279" s="2">
        <v>22600</v>
      </c>
      <c r="FD279" s="2">
        <v>28300</v>
      </c>
      <c r="FE279" s="2">
        <v>32500</v>
      </c>
      <c r="FF279" s="2">
        <v>23200</v>
      </c>
      <c r="FG279" s="2">
        <v>41800</v>
      </c>
      <c r="FH279" s="2">
        <v>40000</v>
      </c>
      <c r="FI279" s="2">
        <v>44800</v>
      </c>
      <c r="FJ279" s="2">
        <v>32200</v>
      </c>
      <c r="FK279" s="2">
        <v>43400</v>
      </c>
      <c r="FL279" s="2">
        <v>70800</v>
      </c>
      <c r="FM279" s="2">
        <v>46700</v>
      </c>
      <c r="FN279" s="2">
        <v>36100</v>
      </c>
      <c r="FO279" s="2">
        <v>28600</v>
      </c>
      <c r="FP279" s="2">
        <v>16800</v>
      </c>
      <c r="FQ279" s="2">
        <v>54100</v>
      </c>
      <c r="FR279" s="2">
        <v>15600</v>
      </c>
      <c r="FS279" s="2">
        <v>27600</v>
      </c>
      <c r="FT279" s="2">
        <v>27700</v>
      </c>
      <c r="FU279" s="2">
        <v>36200</v>
      </c>
      <c r="FV279" s="2">
        <v>39100</v>
      </c>
      <c r="FW279" s="2">
        <v>69200</v>
      </c>
      <c r="FX279" s="2">
        <v>142000</v>
      </c>
      <c r="FY279" s="2">
        <v>139100</v>
      </c>
      <c r="FZ279" s="2">
        <v>14100</v>
      </c>
      <c r="GA279" s="2">
        <v>16000</v>
      </c>
      <c r="GB279" s="2">
        <v>16400</v>
      </c>
      <c r="GC279" s="2">
        <v>46000</v>
      </c>
      <c r="GD279" s="2">
        <v>19500</v>
      </c>
      <c r="GE279" s="2">
        <v>14700</v>
      </c>
      <c r="GF279" s="2">
        <v>28500</v>
      </c>
      <c r="GG279" s="2">
        <v>39600</v>
      </c>
      <c r="GH279" s="2">
        <v>14400</v>
      </c>
      <c r="GI279" s="2">
        <v>19700</v>
      </c>
      <c r="GJ279" s="2">
        <v>19700</v>
      </c>
      <c r="GK279" s="2">
        <v>14300</v>
      </c>
      <c r="GL279" s="2">
        <v>23100</v>
      </c>
      <c r="GM279" s="2">
        <v>15100</v>
      </c>
      <c r="GN279" s="2">
        <v>14500</v>
      </c>
      <c r="GO279" s="2">
        <v>40300</v>
      </c>
      <c r="GP279" s="2">
        <v>22700</v>
      </c>
      <c r="GQ279" s="2">
        <v>9200</v>
      </c>
      <c r="GR279" s="2">
        <v>16300</v>
      </c>
      <c r="GS279" s="2">
        <v>8100</v>
      </c>
      <c r="GT279" s="2">
        <v>10000</v>
      </c>
      <c r="GU279" s="2">
        <v>35500</v>
      </c>
      <c r="GV279" s="2">
        <v>21600</v>
      </c>
      <c r="GW279" s="2">
        <v>23000</v>
      </c>
      <c r="GX279" s="2">
        <v>17900</v>
      </c>
      <c r="GY279" s="2">
        <v>44400</v>
      </c>
      <c r="GZ279" s="2">
        <v>28700</v>
      </c>
      <c r="HA279" s="2">
        <v>40900</v>
      </c>
      <c r="HB279" s="2">
        <v>42500</v>
      </c>
      <c r="HC279" s="2">
        <v>24800</v>
      </c>
      <c r="HD279" s="2">
        <v>23900</v>
      </c>
      <c r="HE279" s="2">
        <v>14900</v>
      </c>
      <c r="HF279" s="2">
        <v>52600</v>
      </c>
      <c r="HG279" s="2">
        <v>28600</v>
      </c>
      <c r="HH279" s="2">
        <v>39900</v>
      </c>
      <c r="HI279" s="2">
        <v>52400</v>
      </c>
      <c r="HJ279" s="2">
        <v>92300</v>
      </c>
      <c r="HK279" s="2">
        <v>15800</v>
      </c>
      <c r="HL279" s="2">
        <v>21400</v>
      </c>
      <c r="HM279" s="2">
        <v>35400</v>
      </c>
      <c r="HN279" s="2">
        <v>55200</v>
      </c>
      <c r="HO279" s="2">
        <v>51600</v>
      </c>
      <c r="HP279" s="2">
        <v>22200</v>
      </c>
      <c r="HQ279" s="2">
        <v>27300</v>
      </c>
      <c r="HR279" s="2">
        <v>34700</v>
      </c>
      <c r="HS279" s="2">
        <v>26200</v>
      </c>
      <c r="HT279" s="2">
        <v>24000</v>
      </c>
      <c r="HU279" s="2">
        <v>26400</v>
      </c>
      <c r="HV279" s="2">
        <v>31200</v>
      </c>
      <c r="HW279" s="2">
        <v>34400</v>
      </c>
      <c r="HX279" s="2">
        <v>15900</v>
      </c>
      <c r="HY279" s="2">
        <v>9800</v>
      </c>
      <c r="HZ279" s="2">
        <v>13200</v>
      </c>
      <c r="IA279" s="2">
        <v>27000</v>
      </c>
      <c r="IB279" s="2">
        <v>16200</v>
      </c>
      <c r="IC279" s="2">
        <v>10600</v>
      </c>
      <c r="ID279" s="2">
        <v>15700</v>
      </c>
      <c r="IE279" s="2">
        <v>17400</v>
      </c>
      <c r="IF279" s="2">
        <v>21100</v>
      </c>
      <c r="IG279" s="2">
        <v>18500</v>
      </c>
      <c r="IH279" s="2">
        <v>25900</v>
      </c>
      <c r="II279" s="2">
        <v>16200</v>
      </c>
      <c r="IJ279" s="2">
        <v>16800</v>
      </c>
      <c r="IK279" s="2">
        <v>37700</v>
      </c>
      <c r="IL279" s="2">
        <v>12800</v>
      </c>
      <c r="IM279" s="2">
        <v>14400</v>
      </c>
      <c r="IN279" s="2">
        <v>7200</v>
      </c>
      <c r="IO279" s="2">
        <v>16600</v>
      </c>
      <c r="IP279" s="2">
        <v>16000</v>
      </c>
      <c r="IQ279" s="2">
        <v>30500</v>
      </c>
      <c r="IR279" s="2">
        <v>7700</v>
      </c>
      <c r="IS279" s="2">
        <v>7400</v>
      </c>
      <c r="IT279" s="2">
        <v>21300</v>
      </c>
    </row>
    <row r="280" spans="1:254">
      <c r="A280" s="391" t="s">
        <v>493</v>
      </c>
      <c r="B280" s="1" t="inlineStr">
        <is>
          <t>ヨシタケ</t>
        </is>
      </c>
      <c r="C280" s="1">
        <v>1400</v>
      </c>
      <c r="D280" s="79">
        <v>700</v>
      </c>
      <c r="E280" s="2">
        <v>700</v>
      </c>
      <c r="F280" s="2">
        <v>3400</v>
      </c>
      <c r="G280" s="2">
        <v>6300</v>
      </c>
      <c r="H280" s="2">
        <v>8400</v>
      </c>
      <c r="I280" s="2">
        <v>22600</v>
      </c>
      <c r="J280" s="2">
        <v>3100</v>
      </c>
      <c r="K280" s="2">
        <v>3500</v>
      </c>
      <c r="L280" s="2">
        <v>2600</v>
      </c>
      <c r="M280" s="2">
        <v>2000</v>
      </c>
      <c r="N280" s="2">
        <v>4900</v>
      </c>
      <c r="O280" s="2">
        <v>4600</v>
      </c>
      <c r="P280" s="2">
        <v>10100</v>
      </c>
      <c r="Q280" s="2">
        <v>2200</v>
      </c>
      <c r="R280" s="2">
        <v>7800</v>
      </c>
      <c r="S280" s="2">
        <v>3300</v>
      </c>
      <c r="T280" s="2">
        <v>4800</v>
      </c>
      <c r="U280" s="2">
        <v>4700</v>
      </c>
      <c r="V280" s="2">
        <v>6500</v>
      </c>
      <c r="W280" s="2">
        <v>9200</v>
      </c>
      <c r="X280" s="2">
        <v>10000</v>
      </c>
      <c r="Y280" s="2">
        <v>5700</v>
      </c>
      <c r="Z280" s="2">
        <v>10500</v>
      </c>
      <c r="AA280" s="2">
        <v>2800</v>
      </c>
      <c r="AB280" s="2">
        <v>12200</v>
      </c>
      <c r="AC280" s="2">
        <v>12300</v>
      </c>
      <c r="AD280" s="2">
        <v>4700</v>
      </c>
      <c r="AE280" s="2">
        <v>1500</v>
      </c>
      <c r="AF280" s="2">
        <v>3800</v>
      </c>
      <c r="AG280" s="2">
        <v>9100</v>
      </c>
      <c r="AH280" s="2">
        <v>5700</v>
      </c>
      <c r="AI280" s="2">
        <v>6000</v>
      </c>
      <c r="AJ280" s="2">
        <v>10200</v>
      </c>
      <c r="AK280" s="2">
        <v>8700</v>
      </c>
      <c r="AL280" s="2">
        <v>7100</v>
      </c>
      <c r="AM280" s="2">
        <v>5300</v>
      </c>
      <c r="AN280" s="2">
        <v>1400</v>
      </c>
      <c r="AO280" s="2">
        <v>4000</v>
      </c>
      <c r="AP280" s="2">
        <v>6000</v>
      </c>
      <c r="AQ280" s="2">
        <v>5300</v>
      </c>
      <c r="AR280" s="2">
        <v>5400</v>
      </c>
      <c r="AS280" s="2">
        <v>9100</v>
      </c>
      <c r="AT280" s="2">
        <v>7700</v>
      </c>
      <c r="AU280" s="2">
        <v>1700</v>
      </c>
      <c r="AV280" s="2">
        <v>2900</v>
      </c>
      <c r="AW280" s="2">
        <v>3800</v>
      </c>
      <c r="AX280" s="2">
        <v>3200</v>
      </c>
      <c r="AY280" s="2">
        <v>5600</v>
      </c>
      <c r="AZ280" s="2">
        <v>6700</v>
      </c>
      <c r="BA280" s="2">
        <v>3600</v>
      </c>
      <c r="BB280" s="2">
        <v>14700</v>
      </c>
      <c r="BC280" s="2">
        <v>2100</v>
      </c>
      <c r="BD280" s="2">
        <v>6000</v>
      </c>
      <c r="BE280" s="2">
        <v>4000</v>
      </c>
      <c r="BF280" s="2">
        <v>6700</v>
      </c>
      <c r="BG280" s="2">
        <v>3300</v>
      </c>
      <c r="BH280" s="2">
        <v>3600</v>
      </c>
      <c r="BI280" s="2">
        <v>7100</v>
      </c>
      <c r="BJ280" s="2">
        <v>13400</v>
      </c>
      <c r="BK280" s="2">
        <v>17400</v>
      </c>
      <c r="BL280" s="2">
        <v>12700</v>
      </c>
      <c r="BM280" s="2">
        <v>800</v>
      </c>
      <c r="BN280" s="2">
        <v>1900</v>
      </c>
      <c r="BO280" s="2">
        <v>2900</v>
      </c>
      <c r="BP280" s="2">
        <v>3500</v>
      </c>
      <c r="BQ280" s="2">
        <v>4400</v>
      </c>
      <c r="BR280" s="2">
        <v>4600</v>
      </c>
      <c r="BS280" s="2">
        <v>400</v>
      </c>
      <c r="BT280" s="2">
        <v>1200</v>
      </c>
      <c r="BU280" s="2">
        <v>5300</v>
      </c>
      <c r="BV280" s="2">
        <v>2800</v>
      </c>
      <c r="BW280" s="2">
        <v>600</v>
      </c>
      <c r="BX280" s="2">
        <v>8900</v>
      </c>
      <c r="BY280" s="2">
        <v>800</v>
      </c>
      <c r="BZ280" s="2">
        <v>2100</v>
      </c>
      <c r="CA280" s="2">
        <v>3000</v>
      </c>
      <c r="CB280" s="2">
        <v>18600</v>
      </c>
      <c r="CC280" s="2">
        <v>800</v>
      </c>
      <c r="CD280" s="2">
        <v>2000</v>
      </c>
      <c r="CE280" s="2">
        <v>1900</v>
      </c>
      <c r="CF280" s="2">
        <v>2300</v>
      </c>
      <c r="CG280" s="2">
        <v>1100</v>
      </c>
      <c r="CH280" s="2">
        <v>31200</v>
      </c>
      <c r="CI280" s="2">
        <v>4800</v>
      </c>
      <c r="CJ280" s="2">
        <v>5900</v>
      </c>
      <c r="CK280" s="2">
        <v>7100</v>
      </c>
      <c r="CL280" s="2">
        <v>2100</v>
      </c>
      <c r="CM280" s="2">
        <v>3000</v>
      </c>
      <c r="CN280" s="2">
        <v>1500</v>
      </c>
      <c r="CO280" s="2">
        <v>15500</v>
      </c>
      <c r="CP280" s="2">
        <v>8400</v>
      </c>
      <c r="CQ280" s="2">
        <v>2700</v>
      </c>
      <c r="CR280" s="2">
        <v>5600</v>
      </c>
      <c r="CS280" s="2">
        <v>4100</v>
      </c>
      <c r="CT280" s="2">
        <v>17100</v>
      </c>
      <c r="CU280" s="2">
        <v>7400</v>
      </c>
      <c r="CV280" s="2">
        <v>34700</v>
      </c>
      <c r="CW280" s="2">
        <v>30600</v>
      </c>
      <c r="CX280" s="2">
        <v>4800</v>
      </c>
      <c r="CY280" s="2">
        <v>5400</v>
      </c>
      <c r="CZ280" s="2">
        <v>2700</v>
      </c>
      <c r="DA280" s="2">
        <v>3100</v>
      </c>
      <c r="DB280" s="2">
        <v>3200</v>
      </c>
      <c r="DC280" s="2">
        <v>5000</v>
      </c>
      <c r="DD280" s="2">
        <v>2300</v>
      </c>
      <c r="DE280" s="2">
        <v>5700</v>
      </c>
      <c r="DF280" s="2">
        <v>28500</v>
      </c>
      <c r="DG280" s="2">
        <v>7700</v>
      </c>
      <c r="DH280" s="2">
        <v>6200</v>
      </c>
      <c r="DI280" s="2">
        <v>13100</v>
      </c>
      <c r="DJ280" s="2">
        <v>4900</v>
      </c>
      <c r="DK280" s="2">
        <v>7300</v>
      </c>
      <c r="DL280" s="2">
        <v>5000</v>
      </c>
      <c r="DM280" s="2">
        <v>7900</v>
      </c>
      <c r="DN280" s="2">
        <v>20500</v>
      </c>
      <c r="DO280" s="2">
        <v>7700</v>
      </c>
      <c r="DP280" s="2">
        <v>4500</v>
      </c>
      <c r="DQ280" s="2">
        <v>2800</v>
      </c>
      <c r="DR280" s="2">
        <v>3500</v>
      </c>
      <c r="DS280" s="2">
        <v>4700</v>
      </c>
      <c r="DT280" s="2">
        <v>4100</v>
      </c>
      <c r="DU280" s="2">
        <v>49600</v>
      </c>
      <c r="DV280" s="2">
        <v>57200</v>
      </c>
      <c r="DW280" s="2">
        <v>5500</v>
      </c>
      <c r="DX280" s="2">
        <v>2000</v>
      </c>
      <c r="DY280" s="2">
        <v>3000</v>
      </c>
      <c r="DZ280" s="2">
        <v>6300</v>
      </c>
      <c r="EA280" s="2">
        <v>26200</v>
      </c>
      <c r="EB280" s="2">
        <v>3100</v>
      </c>
      <c r="EC280" s="2">
        <v>3300</v>
      </c>
      <c r="ED280" s="2">
        <v>4000</v>
      </c>
      <c r="EE280" s="2">
        <v>10000</v>
      </c>
      <c r="EF280" s="2">
        <v>5900</v>
      </c>
      <c r="EG280" s="2">
        <v>4400</v>
      </c>
      <c r="EH280" s="2">
        <v>19300</v>
      </c>
      <c r="EI280" s="2">
        <v>3600</v>
      </c>
      <c r="EJ280" s="2">
        <v>5800</v>
      </c>
      <c r="EK280" s="2">
        <v>9400</v>
      </c>
      <c r="EL280" s="2">
        <v>9000</v>
      </c>
      <c r="EM280" s="2">
        <v>14200</v>
      </c>
      <c r="EN280" s="2">
        <v>6000</v>
      </c>
      <c r="EO280" s="2">
        <v>3000</v>
      </c>
      <c r="EP280" s="2">
        <v>10000</v>
      </c>
      <c r="EQ280" s="2">
        <v>5000</v>
      </c>
      <c r="ER280" s="2">
        <v>7600</v>
      </c>
      <c r="ES280" s="2">
        <v>18800</v>
      </c>
      <c r="ET280" s="2">
        <v>8500</v>
      </c>
      <c r="EU280" s="2">
        <v>6000</v>
      </c>
      <c r="EV280" s="2">
        <v>10800</v>
      </c>
      <c r="EW280" s="2">
        <v>4800</v>
      </c>
      <c r="EX280" s="2">
        <v>3800</v>
      </c>
      <c r="EY280" s="2">
        <v>1400</v>
      </c>
      <c r="EZ280" s="2">
        <v>15700</v>
      </c>
      <c r="FA280" s="2">
        <v>7200</v>
      </c>
      <c r="FB280" s="2">
        <v>4400</v>
      </c>
      <c r="FC280" s="2">
        <v>5400</v>
      </c>
      <c r="FD280" s="2">
        <v>5300</v>
      </c>
      <c r="FE280" s="2">
        <v>3000</v>
      </c>
      <c r="FF280" s="2">
        <v>3600</v>
      </c>
      <c r="FG280" s="2">
        <v>1400</v>
      </c>
      <c r="FH280" s="2">
        <v>1200</v>
      </c>
      <c r="FI280" s="2">
        <v>2300</v>
      </c>
      <c r="FJ280" s="2">
        <v>2200</v>
      </c>
      <c r="FK280" s="2">
        <v>2500</v>
      </c>
      <c r="FL280" s="2">
        <v>2900</v>
      </c>
      <c r="FM280" s="2">
        <v>5800</v>
      </c>
      <c r="FN280" s="2">
        <v>1300</v>
      </c>
      <c r="FO280" s="2">
        <v>3400</v>
      </c>
      <c r="FP280" s="2">
        <v>3400</v>
      </c>
      <c r="FQ280" s="2">
        <v>7200</v>
      </c>
      <c r="FR280" s="2">
        <v>1100</v>
      </c>
      <c r="FS280" s="2">
        <v>9100</v>
      </c>
      <c r="FT280" s="2">
        <v>2700</v>
      </c>
      <c r="FU280" s="2">
        <v>3800</v>
      </c>
      <c r="FV280" s="2">
        <v>3500</v>
      </c>
      <c r="FW280" s="2">
        <v>9000</v>
      </c>
      <c r="FX280" s="2">
        <v>6800</v>
      </c>
      <c r="FY280" s="2">
        <v>5400</v>
      </c>
      <c r="FZ280" s="2">
        <v>2100</v>
      </c>
      <c r="GA280" s="2">
        <v>1600</v>
      </c>
      <c r="GB280" s="2">
        <v>5800</v>
      </c>
      <c r="GC280" s="2">
        <v>5300</v>
      </c>
      <c r="GD280" s="2">
        <v>7200</v>
      </c>
      <c r="GE280" s="2">
        <v>4700</v>
      </c>
      <c r="GF280" s="2">
        <v>13000</v>
      </c>
      <c r="GG280" s="2">
        <v>13500</v>
      </c>
      <c r="GH280" s="2">
        <v>45700</v>
      </c>
      <c r="GI280" s="2">
        <v>52000</v>
      </c>
      <c r="GJ280" s="2">
        <v>6600</v>
      </c>
      <c r="GK280" s="2">
        <v>5000</v>
      </c>
      <c r="GL280" s="2">
        <v>11000</v>
      </c>
      <c r="GM280" s="2">
        <v>4300</v>
      </c>
      <c r="GN280" s="2">
        <v>6100</v>
      </c>
      <c r="GO280" s="2">
        <v>28000</v>
      </c>
      <c r="GP280" s="2">
        <v>5600</v>
      </c>
      <c r="GQ280" s="2">
        <v>5400</v>
      </c>
      <c r="GR280" s="2">
        <v>2400</v>
      </c>
      <c r="GS280" s="2">
        <v>1700</v>
      </c>
      <c r="GT280" s="2">
        <v>4700</v>
      </c>
      <c r="GU280" s="2">
        <v>12700</v>
      </c>
      <c r="GV280" s="2">
        <v>10900</v>
      </c>
      <c r="GW280" s="2">
        <v>9100</v>
      </c>
      <c r="GX280" s="2">
        <v>3000</v>
      </c>
      <c r="GY280" s="2">
        <v>8600</v>
      </c>
      <c r="GZ280" s="2">
        <v>13100</v>
      </c>
      <c r="HA280" s="2">
        <v>5700</v>
      </c>
      <c r="HB280" s="2">
        <v>6400</v>
      </c>
      <c r="HC280" s="2">
        <v>22700</v>
      </c>
      <c r="HD280" s="2">
        <v>10000</v>
      </c>
      <c r="HE280" s="2">
        <v>16600</v>
      </c>
      <c r="HF280" s="2">
        <v>5500</v>
      </c>
      <c r="HG280" s="2">
        <v>13300</v>
      </c>
      <c r="HH280" s="2">
        <v>13500</v>
      </c>
      <c r="HI280" s="2">
        <v>34300</v>
      </c>
      <c r="HJ280" s="2">
        <v>14300</v>
      </c>
      <c r="HK280" s="2">
        <v>11800</v>
      </c>
      <c r="HL280" s="2">
        <v>6700</v>
      </c>
      <c r="HM280" s="2">
        <v>30200</v>
      </c>
      <c r="HN280" s="2">
        <v>4100</v>
      </c>
      <c r="HO280" s="2">
        <v>5100</v>
      </c>
      <c r="HP280" s="2">
        <v>2600</v>
      </c>
      <c r="HQ280" s="2">
        <v>2900</v>
      </c>
      <c r="HR280" s="2">
        <v>6400</v>
      </c>
      <c r="HS280" s="2">
        <v>3400</v>
      </c>
      <c r="HT280" s="2">
        <v>6600</v>
      </c>
      <c r="HU280" s="2">
        <v>7100</v>
      </c>
      <c r="HV280" s="2">
        <v>5000</v>
      </c>
      <c r="HW280" s="2">
        <v>6400</v>
      </c>
      <c r="HX280" s="2">
        <v>17200</v>
      </c>
      <c r="HY280" s="2">
        <v>14200</v>
      </c>
      <c r="HZ280" s="2">
        <v>7700</v>
      </c>
      <c r="IA280" s="2">
        <v>2800</v>
      </c>
      <c r="IB280" s="2">
        <v>7000</v>
      </c>
      <c r="IC280" s="2">
        <v>8400</v>
      </c>
      <c r="ID280" s="2">
        <v>1200</v>
      </c>
      <c r="IE280" s="2">
        <v>3800</v>
      </c>
      <c r="IF280" s="2">
        <v>5800</v>
      </c>
      <c r="IG280" s="2">
        <v>10700</v>
      </c>
      <c r="IH280" s="2">
        <v>7000</v>
      </c>
      <c r="II280" s="2">
        <v>3800</v>
      </c>
      <c r="IJ280" s="2">
        <v>4100</v>
      </c>
      <c r="IK280" s="2">
        <v>11400</v>
      </c>
      <c r="IL280" s="2">
        <v>5400</v>
      </c>
      <c r="IM280" s="2">
        <v>8900</v>
      </c>
      <c r="IN280" s="2">
        <v>12300</v>
      </c>
      <c r="IO280" s="2">
        <v>8800</v>
      </c>
      <c r="IP280" s="2">
        <v>7300</v>
      </c>
      <c r="IQ280" s="2">
        <v>21700</v>
      </c>
      <c r="IR280" s="2">
        <v>25100</v>
      </c>
      <c r="IS280" s="2">
        <v>6700</v>
      </c>
      <c r="IT280" s="2">
        <v>3600</v>
      </c>
    </row>
    <row r="281" spans="1:254">
      <c r="A281" s="391" t="s">
        <v>494</v>
      </c>
      <c r="B281" s="1" t="inlineStr">
        <is>
          <t>高島</t>
        </is>
      </c>
      <c r="C281" s="1">
        <v>93800</v>
      </c>
      <c r="D281" s="79">
        <v>-265100</v>
      </c>
      <c r="E281" s="2">
        <v>358900</v>
      </c>
      <c r="F281" s="2">
        <v>82600</v>
      </c>
      <c r="G281" s="2">
        <v>101000</v>
      </c>
      <c r="H281" s="2">
        <v>137700</v>
      </c>
      <c r="I281" s="2">
        <v>112100</v>
      </c>
      <c r="J281" s="2">
        <v>100900</v>
      </c>
      <c r="K281" s="2">
        <v>113600</v>
      </c>
      <c r="L281" s="2">
        <v>153100</v>
      </c>
      <c r="M281" s="2">
        <v>111300</v>
      </c>
      <c r="N281" s="2">
        <v>66400</v>
      </c>
      <c r="O281" s="2">
        <v>52600</v>
      </c>
      <c r="P281" s="2">
        <v>72900</v>
      </c>
      <c r="Q281" s="2">
        <v>71400</v>
      </c>
      <c r="R281" s="2">
        <v>123200</v>
      </c>
      <c r="S281" s="2">
        <v>83200</v>
      </c>
      <c r="T281" s="2">
        <v>89900</v>
      </c>
      <c r="U281" s="2">
        <v>75100</v>
      </c>
      <c r="V281" s="2">
        <v>127600</v>
      </c>
      <c r="W281" s="2">
        <v>74000</v>
      </c>
      <c r="X281" s="2">
        <v>80300</v>
      </c>
      <c r="Y281" s="2">
        <v>74200</v>
      </c>
      <c r="Z281" s="2">
        <v>150200</v>
      </c>
      <c r="AA281" s="2">
        <v>154000</v>
      </c>
      <c r="AB281" s="2">
        <v>85400</v>
      </c>
      <c r="AC281" s="2">
        <v>124000</v>
      </c>
      <c r="AD281" s="2">
        <v>108500</v>
      </c>
      <c r="AE281" s="2">
        <v>93000</v>
      </c>
      <c r="AF281" s="2">
        <v>97300</v>
      </c>
      <c r="AG281" s="2">
        <v>51800</v>
      </c>
      <c r="AH281" s="2">
        <v>117200</v>
      </c>
      <c r="AI281" s="2">
        <v>67700</v>
      </c>
      <c r="AJ281" s="2">
        <v>84700</v>
      </c>
      <c r="AK281" s="2">
        <v>93200</v>
      </c>
      <c r="AL281" s="2">
        <v>99000</v>
      </c>
      <c r="AM281" s="2">
        <v>92600</v>
      </c>
      <c r="AN281" s="2">
        <v>208400</v>
      </c>
      <c r="AO281" s="2">
        <v>184600</v>
      </c>
      <c r="AP281" s="2">
        <v>203600</v>
      </c>
      <c r="AQ281" s="2">
        <v>78500</v>
      </c>
      <c r="AR281" s="2">
        <v>94300</v>
      </c>
      <c r="AS281" s="2">
        <v>84600</v>
      </c>
      <c r="AT281" s="2">
        <v>58200</v>
      </c>
      <c r="AU281" s="2">
        <v>119100</v>
      </c>
      <c r="AV281" s="2">
        <v>110100</v>
      </c>
      <c r="AW281" s="2">
        <v>97200</v>
      </c>
      <c r="AX281" s="2">
        <v>166700</v>
      </c>
      <c r="AY281" s="2">
        <v>213600</v>
      </c>
      <c r="AZ281" s="2">
        <v>247500</v>
      </c>
      <c r="BA281" s="2">
        <v>95000</v>
      </c>
      <c r="BB281" s="2">
        <v>92400</v>
      </c>
      <c r="BC281" s="2">
        <v>77500</v>
      </c>
      <c r="BD281" s="2">
        <v>80600</v>
      </c>
      <c r="BE281" s="2">
        <v>149800</v>
      </c>
      <c r="BF281" s="2">
        <v>93800</v>
      </c>
      <c r="BG281" s="2">
        <v>111400</v>
      </c>
      <c r="BH281" s="2">
        <v>225900</v>
      </c>
      <c r="BI281" s="2">
        <v>253700</v>
      </c>
      <c r="BJ281" s="2">
        <v>260500</v>
      </c>
      <c r="BK281" s="2">
        <v>504500</v>
      </c>
      <c r="BL281" s="2">
        <v>995500</v>
      </c>
      <c r="BM281" s="2">
        <v>670900</v>
      </c>
      <c r="BN281" s="2">
        <v>141100</v>
      </c>
      <c r="BO281" s="2">
        <v>127000</v>
      </c>
      <c r="BP281" s="2">
        <v>79700</v>
      </c>
      <c r="BQ281" s="2">
        <v>65800</v>
      </c>
      <c r="BR281" s="2">
        <v>63800</v>
      </c>
      <c r="BS281" s="2">
        <v>86600</v>
      </c>
      <c r="BT281" s="2">
        <v>97500</v>
      </c>
      <c r="BU281" s="2">
        <v>139400</v>
      </c>
      <c r="BV281" s="2">
        <v>110300</v>
      </c>
      <c r="BW281" s="2">
        <v>130000</v>
      </c>
      <c r="BX281" s="2">
        <v>192000</v>
      </c>
      <c r="BY281" s="2">
        <v>164800</v>
      </c>
      <c r="BZ281" s="2">
        <v>214200</v>
      </c>
      <c r="CA281" s="2">
        <v>83900</v>
      </c>
      <c r="CB281" s="2">
        <v>63900</v>
      </c>
      <c r="CC281" s="2">
        <v>72100</v>
      </c>
      <c r="CD281" s="2">
        <v>79300</v>
      </c>
      <c r="CE281" s="2">
        <v>82100</v>
      </c>
      <c r="CF281" s="2">
        <v>71400</v>
      </c>
      <c r="CG281" s="2">
        <v>68500</v>
      </c>
      <c r="CH281" s="2">
        <v>65100</v>
      </c>
      <c r="CI281" s="2">
        <v>56900</v>
      </c>
      <c r="CJ281" s="2">
        <v>40900</v>
      </c>
      <c r="CK281" s="2">
        <v>37400</v>
      </c>
      <c r="CL281" s="2">
        <v>77700</v>
      </c>
      <c r="CM281" s="2">
        <v>81000</v>
      </c>
      <c r="CN281" s="2">
        <v>151500</v>
      </c>
      <c r="CO281" s="2">
        <v>179600</v>
      </c>
      <c r="CP281" s="2">
        <v>173800</v>
      </c>
      <c r="CQ281" s="2">
        <v>146400</v>
      </c>
      <c r="CR281" s="2">
        <v>97000</v>
      </c>
      <c r="CS281" s="2">
        <v>99400</v>
      </c>
      <c r="CT281" s="2">
        <v>246900</v>
      </c>
      <c r="CU281" s="2">
        <v>181400</v>
      </c>
      <c r="CV281" s="2">
        <v>111200</v>
      </c>
      <c r="CW281" s="2">
        <v>127400</v>
      </c>
      <c r="CX281" s="2">
        <v>158200</v>
      </c>
      <c r="CY281" s="2">
        <v>134000</v>
      </c>
      <c r="CZ281" s="2">
        <v>178900</v>
      </c>
      <c r="DA281" s="2">
        <v>100400</v>
      </c>
      <c r="DB281" s="2">
        <v>113700</v>
      </c>
      <c r="DC281" s="2">
        <v>252300</v>
      </c>
      <c r="DD281" s="2">
        <v>127900</v>
      </c>
      <c r="DE281" s="2">
        <v>154300</v>
      </c>
      <c r="DF281" s="2">
        <v>335600</v>
      </c>
      <c r="DG281" s="2">
        <v>214000</v>
      </c>
      <c r="DH281" s="2">
        <v>160000</v>
      </c>
      <c r="DI281" s="2">
        <v>164500</v>
      </c>
      <c r="DJ281" s="2">
        <v>131400</v>
      </c>
      <c r="DK281" s="2">
        <v>113100</v>
      </c>
      <c r="DL281" s="2">
        <v>133900</v>
      </c>
      <c r="DM281" s="2">
        <v>104000</v>
      </c>
      <c r="DN281" s="2">
        <v>121200</v>
      </c>
      <c r="DO281" s="2">
        <v>145000</v>
      </c>
      <c r="DP281" s="2">
        <v>179600</v>
      </c>
      <c r="DQ281" s="2">
        <v>94900</v>
      </c>
      <c r="DR281" s="2">
        <v>172000</v>
      </c>
      <c r="DS281" s="2">
        <v>458700</v>
      </c>
      <c r="DT281" s="2">
        <v>149300</v>
      </c>
      <c r="DU281" s="2">
        <v>142100</v>
      </c>
      <c r="DV281" s="2">
        <v>137900</v>
      </c>
      <c r="DW281" s="2">
        <v>85500</v>
      </c>
      <c r="DX281" s="2">
        <v>79100</v>
      </c>
      <c r="DY281" s="2">
        <v>95400</v>
      </c>
      <c r="DZ281" s="2">
        <v>107000</v>
      </c>
      <c r="EA281" s="2">
        <v>126700</v>
      </c>
      <c r="EB281" s="2">
        <v>97400</v>
      </c>
      <c r="EC281" s="2">
        <v>64900</v>
      </c>
      <c r="ED281" s="2">
        <v>63400</v>
      </c>
      <c r="EE281" s="2">
        <v>138700</v>
      </c>
      <c r="EF281" s="2">
        <v>112000</v>
      </c>
      <c r="EG281" s="2">
        <v>144400</v>
      </c>
      <c r="EH281" s="2">
        <v>125300</v>
      </c>
      <c r="EI281" s="2">
        <v>104300</v>
      </c>
      <c r="EJ281" s="2">
        <v>293500</v>
      </c>
      <c r="EK281" s="2">
        <v>270400</v>
      </c>
      <c r="EL281" s="2">
        <v>185900</v>
      </c>
      <c r="EM281" s="2">
        <v>184900</v>
      </c>
      <c r="EN281" s="2">
        <v>160900</v>
      </c>
      <c r="EO281" s="2">
        <v>84400</v>
      </c>
      <c r="EP281" s="2">
        <v>75400</v>
      </c>
      <c r="EQ281" s="2">
        <v>153000</v>
      </c>
      <c r="ER281" s="2">
        <v>129000</v>
      </c>
      <c r="ES281" s="2">
        <v>107300</v>
      </c>
      <c r="ET281" s="2">
        <v>136200</v>
      </c>
      <c r="EU281" s="2">
        <v>207400</v>
      </c>
      <c r="EV281" s="2">
        <v>102200</v>
      </c>
      <c r="EW281" s="2">
        <v>107000</v>
      </c>
      <c r="EX281" s="2">
        <v>73000</v>
      </c>
      <c r="EY281" s="2">
        <v>130100</v>
      </c>
      <c r="EZ281" s="2">
        <v>87000</v>
      </c>
      <c r="FA281" s="2">
        <v>89500</v>
      </c>
      <c r="FB281" s="2">
        <v>55000</v>
      </c>
      <c r="FC281" s="2">
        <v>126600</v>
      </c>
      <c r="FD281" s="2">
        <v>64200</v>
      </c>
      <c r="FE281" s="2">
        <v>104800</v>
      </c>
      <c r="FF281" s="2">
        <v>76900</v>
      </c>
      <c r="FG281" s="2">
        <v>92400</v>
      </c>
      <c r="FH281" s="2">
        <v>128900</v>
      </c>
      <c r="FI281" s="2">
        <v>38000</v>
      </c>
      <c r="FJ281" s="2">
        <v>57500</v>
      </c>
      <c r="FK281" s="2">
        <v>76700</v>
      </c>
      <c r="FL281" s="2">
        <v>48800</v>
      </c>
      <c r="FM281" s="2">
        <v>63900</v>
      </c>
      <c r="FN281" s="2">
        <v>71100</v>
      </c>
      <c r="FO281" s="2">
        <v>84600</v>
      </c>
      <c r="FP281" s="2">
        <v>108900</v>
      </c>
      <c r="FQ281" s="2">
        <v>95100</v>
      </c>
      <c r="FR281" s="2">
        <v>155900</v>
      </c>
      <c r="FS281" s="2">
        <v>135300</v>
      </c>
      <c r="FT281" s="2">
        <v>130500</v>
      </c>
      <c r="FU281" s="2">
        <v>127300</v>
      </c>
      <c r="FV281" s="2">
        <v>122700</v>
      </c>
      <c r="FW281" s="2">
        <v>130500</v>
      </c>
      <c r="FX281" s="2">
        <v>103900</v>
      </c>
      <c r="FY281" s="2">
        <v>150400</v>
      </c>
      <c r="FZ281" s="2">
        <v>136200</v>
      </c>
      <c r="GA281" s="2">
        <v>729500</v>
      </c>
      <c r="GB281" s="2">
        <v>105100</v>
      </c>
      <c r="GC281" s="2">
        <v>131300</v>
      </c>
      <c r="GD281" s="2">
        <v>96100</v>
      </c>
      <c r="GE281" s="2">
        <v>164000</v>
      </c>
      <c r="GF281" s="2">
        <v>217500</v>
      </c>
      <c r="GG281" s="2">
        <v>472700</v>
      </c>
      <c r="GH281" s="2">
        <v>73000</v>
      </c>
      <c r="GI281" s="2">
        <v>150900</v>
      </c>
      <c r="GJ281" s="2">
        <v>97300</v>
      </c>
      <c r="GK281" s="2">
        <v>144000</v>
      </c>
      <c r="GL281" s="2">
        <v>130700</v>
      </c>
      <c r="GM281" s="2">
        <v>77500</v>
      </c>
      <c r="GN281" s="2">
        <v>126100</v>
      </c>
      <c r="GO281" s="2">
        <v>152600</v>
      </c>
      <c r="GP281" s="2">
        <v>256300</v>
      </c>
      <c r="GQ281" s="2">
        <v>179400</v>
      </c>
      <c r="GR281" s="2">
        <v>103400</v>
      </c>
      <c r="GS281" s="2">
        <v>100200</v>
      </c>
      <c r="GT281" s="2">
        <v>142500</v>
      </c>
      <c r="GU281" s="2">
        <v>234400</v>
      </c>
      <c r="GV281" s="2">
        <v>196800</v>
      </c>
      <c r="GW281" s="2">
        <v>111800</v>
      </c>
      <c r="GX281" s="2">
        <v>140900</v>
      </c>
      <c r="GY281" s="2">
        <v>222700</v>
      </c>
      <c r="GZ281" s="2">
        <v>293400</v>
      </c>
      <c r="HA281" s="2">
        <v>144600</v>
      </c>
      <c r="HB281" s="2">
        <v>165300</v>
      </c>
      <c r="HC281" s="2">
        <v>315900</v>
      </c>
      <c r="HD281" s="2">
        <v>258500</v>
      </c>
      <c r="HE281" s="2">
        <v>278200</v>
      </c>
      <c r="HF281" s="2">
        <v>237800</v>
      </c>
      <c r="HG281" s="2">
        <v>113700</v>
      </c>
      <c r="HH281" s="2">
        <v>152700</v>
      </c>
      <c r="HI281" s="2">
        <v>106400</v>
      </c>
      <c r="HJ281" s="2">
        <v>132200</v>
      </c>
      <c r="HK281" s="2">
        <v>210400</v>
      </c>
      <c r="HL281" s="2">
        <v>161400</v>
      </c>
      <c r="HM281" s="2">
        <v>182700</v>
      </c>
      <c r="HN281" s="2">
        <v>175000</v>
      </c>
      <c r="HO281" s="2">
        <v>184100</v>
      </c>
      <c r="HP281" s="2">
        <v>149000</v>
      </c>
      <c r="HQ281" s="2">
        <v>271800</v>
      </c>
      <c r="HR281" s="2">
        <v>253500</v>
      </c>
      <c r="HS281" s="2">
        <v>130200</v>
      </c>
      <c r="HT281" s="2">
        <v>98900</v>
      </c>
      <c r="HU281" s="2">
        <v>160400</v>
      </c>
      <c r="HV281" s="2">
        <v>102000</v>
      </c>
      <c r="HW281" s="2">
        <v>145000</v>
      </c>
      <c r="HX281" s="2">
        <v>78400</v>
      </c>
      <c r="HY281" s="2">
        <v>54200</v>
      </c>
      <c r="HZ281" s="2">
        <v>84200</v>
      </c>
      <c r="IA281" s="2">
        <v>133200</v>
      </c>
      <c r="IB281" s="2">
        <v>213800</v>
      </c>
      <c r="IC281" s="2">
        <v>151200</v>
      </c>
      <c r="ID281" s="2">
        <v>109100</v>
      </c>
      <c r="IE281" s="2">
        <v>143000</v>
      </c>
      <c r="IF281" s="2">
        <v>157500</v>
      </c>
      <c r="IG281" s="2">
        <v>143400</v>
      </c>
      <c r="IH281" s="2">
        <v>85000</v>
      </c>
      <c r="II281" s="2">
        <v>98600</v>
      </c>
      <c r="IJ281" s="2">
        <v>102200</v>
      </c>
      <c r="IK281" s="2">
        <v>147100</v>
      </c>
      <c r="IL281" s="2">
        <v>257900</v>
      </c>
      <c r="IM281" s="2">
        <v>308300</v>
      </c>
      <c r="IN281" s="2">
        <v>164400</v>
      </c>
      <c r="IO281" s="2">
        <v>209100</v>
      </c>
      <c r="IP281" s="2">
        <v>202100</v>
      </c>
      <c r="IQ281" s="2">
        <v>149600</v>
      </c>
      <c r="IR281" s="2">
        <v>155800</v>
      </c>
      <c r="IS281" s="2">
        <v>115300</v>
      </c>
      <c r="IT281" s="2">
        <v>108900</v>
      </c>
    </row>
    <row r="282" spans="1:254">
      <c r="A282" s="391" t="s">
        <v>495</v>
      </c>
      <c r="B282" s="1" t="inlineStr">
        <is>
          <t>ニチバン</t>
        </is>
      </c>
      <c r="C282" s="1">
        <v>5500</v>
      </c>
      <c r="D282" s="79">
        <v>-8600</v>
      </c>
      <c r="E282" s="2">
        <v>14100</v>
      </c>
      <c r="F282" s="2">
        <v>9000</v>
      </c>
      <c r="G282" s="2">
        <v>13000</v>
      </c>
      <c r="H282" s="2">
        <v>32500</v>
      </c>
      <c r="I282" s="2">
        <v>31200</v>
      </c>
      <c r="J282" s="2">
        <v>21600</v>
      </c>
      <c r="K282" s="2">
        <v>28400</v>
      </c>
      <c r="L282" s="2">
        <v>16700</v>
      </c>
      <c r="M282" s="2">
        <v>15200</v>
      </c>
      <c r="N282" s="2">
        <v>9500</v>
      </c>
      <c r="O282" s="2">
        <v>12300</v>
      </c>
      <c r="P282" s="2">
        <v>14700</v>
      </c>
      <c r="Q282" s="2">
        <v>43700</v>
      </c>
      <c r="R282" s="2">
        <v>18100</v>
      </c>
      <c r="S282" s="2">
        <v>14200</v>
      </c>
      <c r="T282" s="2">
        <v>9700</v>
      </c>
      <c r="U282" s="2">
        <v>17800</v>
      </c>
      <c r="V282" s="2">
        <v>10500</v>
      </c>
      <c r="W282" s="2">
        <v>14300</v>
      </c>
      <c r="X282" s="2">
        <v>11700</v>
      </c>
      <c r="Y282" s="2">
        <v>22600</v>
      </c>
      <c r="Z282" s="2">
        <v>13100</v>
      </c>
      <c r="AA282" s="2">
        <v>12400</v>
      </c>
      <c r="AB282" s="2">
        <v>24000</v>
      </c>
      <c r="AC282" s="2">
        <v>23400</v>
      </c>
      <c r="AD282" s="2">
        <v>19600</v>
      </c>
      <c r="AE282" s="2">
        <v>12400</v>
      </c>
      <c r="AF282" s="2">
        <v>22900</v>
      </c>
      <c r="AG282" s="2">
        <v>10900</v>
      </c>
      <c r="AH282" s="2">
        <v>19800</v>
      </c>
      <c r="AI282" s="2">
        <v>20600</v>
      </c>
      <c r="AJ282" s="2">
        <v>15500</v>
      </c>
      <c r="AK282" s="2">
        <v>21700</v>
      </c>
      <c r="AL282" s="2">
        <v>52300</v>
      </c>
      <c r="AM282" s="2">
        <v>16900</v>
      </c>
      <c r="AN282" s="2">
        <v>13500</v>
      </c>
      <c r="AO282" s="2">
        <v>10700</v>
      </c>
      <c r="AP282" s="2">
        <v>14100</v>
      </c>
      <c r="AQ282" s="2">
        <v>21200</v>
      </c>
      <c r="AR282" s="2">
        <v>18500</v>
      </c>
      <c r="AS282" s="2">
        <v>18900</v>
      </c>
      <c r="AT282" s="2">
        <v>19400</v>
      </c>
      <c r="AU282" s="2">
        <v>28700</v>
      </c>
      <c r="AV282" s="2">
        <v>10400</v>
      </c>
      <c r="AW282" s="2">
        <v>20300</v>
      </c>
      <c r="AX282" s="2">
        <v>22500</v>
      </c>
      <c r="AY282" s="2">
        <v>33000</v>
      </c>
      <c r="AZ282" s="2">
        <v>27400</v>
      </c>
      <c r="BA282" s="2">
        <v>16000</v>
      </c>
      <c r="BB282" s="2">
        <v>20800</v>
      </c>
      <c r="BC282" s="2">
        <v>9900</v>
      </c>
      <c r="BD282" s="2">
        <v>11800</v>
      </c>
      <c r="BE282" s="2">
        <v>16200</v>
      </c>
      <c r="BF282" s="2">
        <v>9400</v>
      </c>
      <c r="BG282" s="2">
        <v>8800</v>
      </c>
      <c r="BH282" s="2">
        <v>20700</v>
      </c>
      <c r="BI282" s="2">
        <v>32400</v>
      </c>
      <c r="BJ282" s="2">
        <v>36000</v>
      </c>
      <c r="BK282" s="2">
        <v>33000</v>
      </c>
      <c r="BL282" s="2">
        <v>42000</v>
      </c>
      <c r="BM282" s="2">
        <v>12400</v>
      </c>
      <c r="BN282" s="2">
        <v>8700</v>
      </c>
      <c r="BO282" s="2">
        <v>14500</v>
      </c>
      <c r="BP282" s="2">
        <v>25000</v>
      </c>
      <c r="BQ282" s="2">
        <v>12200</v>
      </c>
      <c r="BR282" s="2">
        <v>16700</v>
      </c>
      <c r="BS282" s="2">
        <v>21000</v>
      </c>
      <c r="BT282" s="2">
        <v>20500</v>
      </c>
      <c r="BU282" s="2">
        <v>29000</v>
      </c>
      <c r="BV282" s="2">
        <v>29700</v>
      </c>
      <c r="BW282" s="2">
        <v>27000</v>
      </c>
      <c r="BX282" s="2">
        <v>22600</v>
      </c>
      <c r="BY282" s="2">
        <v>18200</v>
      </c>
      <c r="BZ282" s="2">
        <v>13700</v>
      </c>
      <c r="CA282" s="2">
        <v>9700</v>
      </c>
      <c r="CB282" s="2">
        <v>14500</v>
      </c>
      <c r="CC282" s="2">
        <v>14900</v>
      </c>
      <c r="CD282" s="2">
        <v>17800</v>
      </c>
      <c r="CE282" s="2">
        <v>14200</v>
      </c>
      <c r="CF282" s="2">
        <v>19600</v>
      </c>
      <c r="CG282" s="2">
        <v>26900</v>
      </c>
      <c r="CH282" s="2">
        <v>44300</v>
      </c>
      <c r="CI282" s="2">
        <v>27300</v>
      </c>
      <c r="CJ282" s="2">
        <v>12500</v>
      </c>
      <c r="CK282" s="2">
        <v>14300</v>
      </c>
      <c r="CL282" s="2">
        <v>13700</v>
      </c>
      <c r="CM282" s="2">
        <v>21300</v>
      </c>
      <c r="CN282" s="2">
        <v>23300</v>
      </c>
      <c r="CO282" s="2">
        <v>35200</v>
      </c>
      <c r="CP282" s="2">
        <v>54600</v>
      </c>
      <c r="CQ282" s="2">
        <v>22900</v>
      </c>
      <c r="CR282" s="2">
        <v>22700</v>
      </c>
      <c r="CS282" s="2">
        <v>21500</v>
      </c>
      <c r="CT282" s="2">
        <v>54900</v>
      </c>
      <c r="CU282" s="2">
        <v>23500</v>
      </c>
      <c r="CV282" s="2">
        <v>19000</v>
      </c>
      <c r="CW282" s="2">
        <v>29500</v>
      </c>
      <c r="CX282" s="2">
        <v>28200</v>
      </c>
      <c r="CY282" s="2">
        <v>48800</v>
      </c>
      <c r="CZ282" s="2">
        <v>48100</v>
      </c>
      <c r="DA282" s="2">
        <v>38400</v>
      </c>
      <c r="DB282" s="2">
        <v>60100</v>
      </c>
      <c r="DC282" s="2">
        <v>44700</v>
      </c>
      <c r="DD282" s="2">
        <v>35100</v>
      </c>
      <c r="DE282" s="2">
        <v>37900</v>
      </c>
      <c r="DF282" s="2">
        <v>49700</v>
      </c>
      <c r="DG282" s="2">
        <v>42200</v>
      </c>
      <c r="DH282" s="2">
        <v>27200</v>
      </c>
      <c r="DI282" s="2">
        <v>19900</v>
      </c>
      <c r="DJ282" s="2">
        <v>27100</v>
      </c>
      <c r="DK282" s="2">
        <v>28000</v>
      </c>
      <c r="DL282" s="2">
        <v>25200</v>
      </c>
      <c r="DM282" s="2">
        <v>28400</v>
      </c>
      <c r="DN282" s="2">
        <v>24400</v>
      </c>
      <c r="DO282" s="2">
        <v>21000</v>
      </c>
      <c r="DP282" s="2">
        <v>19900</v>
      </c>
      <c r="DQ282" s="2">
        <v>24400</v>
      </c>
      <c r="DR282" s="2">
        <v>16800</v>
      </c>
      <c r="DS282" s="2">
        <v>59500</v>
      </c>
      <c r="DT282" s="2">
        <v>58200</v>
      </c>
      <c r="DU282" s="2">
        <v>24700</v>
      </c>
      <c r="DV282" s="2">
        <v>14400</v>
      </c>
      <c r="DW282" s="2">
        <v>20500</v>
      </c>
      <c r="DX282" s="2">
        <v>24900</v>
      </c>
      <c r="DY282" s="2">
        <v>25300</v>
      </c>
      <c r="DZ282" s="2">
        <v>24100</v>
      </c>
      <c r="EA282" s="2">
        <v>18900</v>
      </c>
      <c r="EB282" s="2">
        <v>23400</v>
      </c>
      <c r="EC282" s="2">
        <v>29900</v>
      </c>
      <c r="ED282" s="2">
        <v>25800</v>
      </c>
      <c r="EE282" s="2">
        <v>42200</v>
      </c>
      <c r="EF282" s="2">
        <v>20800</v>
      </c>
      <c r="EG282" s="2">
        <v>14500</v>
      </c>
      <c r="EH282" s="2">
        <v>18900</v>
      </c>
      <c r="EI282" s="2">
        <v>36900</v>
      </c>
      <c r="EJ282" s="2">
        <v>18500</v>
      </c>
      <c r="EK282" s="2">
        <v>15000</v>
      </c>
      <c r="EL282" s="2">
        <v>10600</v>
      </c>
      <c r="EM282" s="2">
        <v>13300</v>
      </c>
      <c r="EN282" s="2">
        <v>19600</v>
      </c>
      <c r="EO282" s="2">
        <v>8900</v>
      </c>
      <c r="EP282" s="2">
        <v>17600</v>
      </c>
      <c r="EQ282" s="2">
        <v>13400</v>
      </c>
      <c r="ER282" s="2">
        <v>15400</v>
      </c>
      <c r="ES282" s="2">
        <v>19000</v>
      </c>
      <c r="ET282" s="2">
        <v>18400</v>
      </c>
      <c r="EU282" s="2">
        <v>15100</v>
      </c>
      <c r="EV282" s="2">
        <v>15500</v>
      </c>
      <c r="EW282" s="2">
        <v>14200</v>
      </c>
      <c r="EX282" s="2">
        <v>22200</v>
      </c>
      <c r="EY282" s="2">
        <v>18600</v>
      </c>
      <c r="EZ282" s="2">
        <v>24500</v>
      </c>
      <c r="FA282" s="2">
        <v>11500</v>
      </c>
      <c r="FB282" s="2">
        <v>8700</v>
      </c>
      <c r="FC282" s="2">
        <v>6500</v>
      </c>
      <c r="FD282" s="2">
        <v>13800</v>
      </c>
      <c r="FE282" s="2">
        <v>12600</v>
      </c>
      <c r="FF282" s="2">
        <v>19400</v>
      </c>
      <c r="FG282" s="2">
        <v>27700</v>
      </c>
      <c r="FH282" s="2">
        <v>11400</v>
      </c>
      <c r="FI282" s="2">
        <v>10100</v>
      </c>
      <c r="FJ282" s="2">
        <v>13400</v>
      </c>
      <c r="FK282" s="2">
        <v>18200</v>
      </c>
      <c r="FL282" s="2">
        <v>44500</v>
      </c>
      <c r="FM282" s="2">
        <v>15300</v>
      </c>
      <c r="FN282" s="2">
        <v>11100</v>
      </c>
      <c r="FO282" s="2">
        <v>16900</v>
      </c>
      <c r="FP282" s="2">
        <v>15000</v>
      </c>
      <c r="FQ282" s="2">
        <v>7700</v>
      </c>
      <c r="FR282" s="2">
        <v>18400</v>
      </c>
      <c r="FS282" s="2">
        <v>12900</v>
      </c>
      <c r="FT282" s="2">
        <v>14600</v>
      </c>
      <c r="FU282" s="2">
        <v>14200</v>
      </c>
      <c r="FV282" s="2">
        <v>10200</v>
      </c>
      <c r="FW282" s="2">
        <v>9800</v>
      </c>
      <c r="FX282" s="2">
        <v>12700</v>
      </c>
      <c r="FY282" s="2">
        <v>14300</v>
      </c>
      <c r="FZ282" s="2">
        <v>9900</v>
      </c>
      <c r="GA282" s="2">
        <v>24700</v>
      </c>
      <c r="GB282" s="2">
        <v>36700</v>
      </c>
      <c r="GC282" s="2">
        <v>7000</v>
      </c>
      <c r="GD282" s="2">
        <v>7100</v>
      </c>
      <c r="GE282" s="2">
        <v>9100</v>
      </c>
      <c r="GF282" s="2">
        <v>27900</v>
      </c>
      <c r="GG282" s="2">
        <v>27200</v>
      </c>
      <c r="GH282" s="2">
        <v>13400</v>
      </c>
      <c r="GI282" s="2">
        <v>20100</v>
      </c>
      <c r="GJ282" s="2">
        <v>19400</v>
      </c>
      <c r="GK282" s="2">
        <v>10700</v>
      </c>
      <c r="GL282" s="2">
        <v>15100</v>
      </c>
      <c r="GM282" s="2">
        <v>7000</v>
      </c>
      <c r="GN282" s="2">
        <v>18200</v>
      </c>
      <c r="GO282" s="2">
        <v>8300</v>
      </c>
      <c r="GP282" s="2">
        <v>14800</v>
      </c>
      <c r="GQ282" s="2">
        <v>11800</v>
      </c>
      <c r="GR282" s="2">
        <v>9700</v>
      </c>
      <c r="GS282" s="2">
        <v>9800</v>
      </c>
      <c r="GT282" s="2">
        <v>11500</v>
      </c>
      <c r="GU282" s="2">
        <v>21000</v>
      </c>
      <c r="GV282" s="2">
        <v>22100</v>
      </c>
      <c r="GW282" s="2">
        <v>16300</v>
      </c>
      <c r="GX282" s="2">
        <v>18000</v>
      </c>
      <c r="GY282" s="2">
        <v>13200</v>
      </c>
      <c r="GZ282" s="2">
        <v>14900</v>
      </c>
      <c r="HA282" s="2">
        <v>12000</v>
      </c>
      <c r="HB282" s="2">
        <v>16000</v>
      </c>
      <c r="HC282" s="2">
        <v>31700</v>
      </c>
      <c r="HD282" s="2">
        <v>13700</v>
      </c>
      <c r="HE282" s="2">
        <v>48700</v>
      </c>
      <c r="HF282" s="2">
        <v>90600</v>
      </c>
      <c r="HG282" s="2">
        <v>44500</v>
      </c>
      <c r="HH282" s="2">
        <v>36200</v>
      </c>
      <c r="HI282" s="2">
        <v>30900</v>
      </c>
      <c r="HJ282" s="2">
        <v>44100</v>
      </c>
      <c r="HK282" s="2">
        <v>27200</v>
      </c>
      <c r="HL282" s="2">
        <v>16900</v>
      </c>
      <c r="HM282" s="2">
        <v>23100</v>
      </c>
      <c r="HN282" s="2">
        <v>22600</v>
      </c>
      <c r="HO282" s="2">
        <v>16600</v>
      </c>
      <c r="HP282" s="2">
        <v>12500</v>
      </c>
      <c r="HQ282" s="2">
        <v>14600</v>
      </c>
      <c r="HR282" s="2">
        <v>15600</v>
      </c>
      <c r="HS282" s="2">
        <v>16200</v>
      </c>
      <c r="HT282" s="2">
        <v>20900</v>
      </c>
      <c r="HU282" s="2">
        <v>22700</v>
      </c>
      <c r="HV282" s="2">
        <v>18100</v>
      </c>
      <c r="HW282" s="2">
        <v>16400</v>
      </c>
      <c r="HX282" s="2">
        <v>17200</v>
      </c>
      <c r="HY282" s="2">
        <v>15500</v>
      </c>
      <c r="HZ282" s="2">
        <v>13700</v>
      </c>
      <c r="IA282" s="2">
        <v>16500</v>
      </c>
      <c r="IB282" s="2">
        <v>19000</v>
      </c>
      <c r="IC282" s="2">
        <v>12800</v>
      </c>
      <c r="ID282" s="2">
        <v>6500</v>
      </c>
      <c r="IE282" s="2">
        <v>11200</v>
      </c>
      <c r="IF282" s="2">
        <v>21000</v>
      </c>
      <c r="IG282" s="2">
        <v>18900</v>
      </c>
      <c r="IH282" s="2">
        <v>15200</v>
      </c>
      <c r="II282" s="2">
        <v>12400</v>
      </c>
      <c r="IJ282" s="2">
        <v>16200</v>
      </c>
      <c r="IK282" s="2">
        <v>25000</v>
      </c>
      <c r="IL282" s="2">
        <v>29900</v>
      </c>
      <c r="IM282" s="2">
        <v>9300</v>
      </c>
      <c r="IN282" s="2">
        <v>10800</v>
      </c>
      <c r="IO282" s="2">
        <v>8200</v>
      </c>
      <c r="IP282" s="2">
        <v>11000</v>
      </c>
      <c r="IQ282" s="2">
        <v>21200</v>
      </c>
      <c r="IR282" s="2">
        <v>9100</v>
      </c>
      <c r="IS282" s="2">
        <v>21800</v>
      </c>
      <c r="IT282" s="2">
        <v>15400</v>
      </c>
    </row>
    <row r="283" spans="1:254">
      <c r="A283" s="391" t="s">
        <v>496</v>
      </c>
      <c r="B283" s="1" t="inlineStr">
        <is>
          <t>ＳＣＲＥＥＮホールディングス</t>
        </is>
      </c>
      <c r="C283" s="1">
        <v>2088600</v>
      </c>
      <c r="D283" s="79">
        <v>-1994500</v>
      </c>
      <c r="E283" s="2">
        <v>4083100</v>
      </c>
      <c r="F283" s="2">
        <v>3206600</v>
      </c>
      <c r="G283" s="2">
        <v>4379000</v>
      </c>
      <c r="H283" s="2">
        <v>4234600</v>
      </c>
      <c r="I283" s="2">
        <v>8553700</v>
      </c>
      <c r="J283" s="2">
        <v>5993400</v>
      </c>
      <c r="K283" s="2">
        <v>7092300</v>
      </c>
      <c r="L283" s="2">
        <v>3249100</v>
      </c>
      <c r="M283" s="2">
        <v>2458300</v>
      </c>
      <c r="N283" s="2">
        <v>3455400</v>
      </c>
      <c r="O283" s="2">
        <v>2716900</v>
      </c>
      <c r="P283" s="2">
        <v>3615300</v>
      </c>
      <c r="Q283" s="2">
        <v>2953000</v>
      </c>
      <c r="R283" s="2">
        <v>5140900</v>
      </c>
      <c r="S283" s="2">
        <v>4103200</v>
      </c>
      <c r="T283" s="2">
        <v>3531000</v>
      </c>
      <c r="U283" s="2">
        <v>3155500</v>
      </c>
      <c r="V283" s="2">
        <v>2505600</v>
      </c>
      <c r="W283" s="2">
        <v>3056300</v>
      </c>
      <c r="X283" s="2">
        <v>3076600</v>
      </c>
      <c r="Y283" s="2">
        <v>3515900</v>
      </c>
      <c r="Z283" s="2">
        <v>3336700</v>
      </c>
      <c r="AA283" s="2">
        <v>3715700</v>
      </c>
      <c r="AB283" s="2">
        <v>4140700</v>
      </c>
      <c r="AC283" s="2">
        <v>4075500</v>
      </c>
      <c r="AD283" s="2">
        <v>5837300</v>
      </c>
      <c r="AE283" s="2">
        <v>4417400</v>
      </c>
      <c r="AF283" s="2">
        <v>2517400</v>
      </c>
      <c r="AG283" s="2">
        <v>3561100</v>
      </c>
      <c r="AH283" s="2">
        <v>3684200</v>
      </c>
      <c r="AI283" s="2">
        <v>2819900</v>
      </c>
      <c r="AJ283" s="2">
        <v>2801800</v>
      </c>
      <c r="AK283" s="2">
        <v>2544200</v>
      </c>
      <c r="AL283" s="2">
        <v>3777500</v>
      </c>
      <c r="AM283" s="2">
        <v>4061800</v>
      </c>
      <c r="AN283" s="2">
        <v>2431400</v>
      </c>
      <c r="AO283" s="2">
        <v>3407300</v>
      </c>
      <c r="AP283" s="2">
        <v>3138900</v>
      </c>
      <c r="AQ283" s="2">
        <v>3457600</v>
      </c>
      <c r="AR283" s="2">
        <v>2463400</v>
      </c>
      <c r="AS283" s="2">
        <v>4607000</v>
      </c>
      <c r="AT283" s="2">
        <v>2730400</v>
      </c>
      <c r="AU283" s="2">
        <v>2387100</v>
      </c>
      <c r="AV283" s="2">
        <v>2322300</v>
      </c>
      <c r="AW283" s="2">
        <v>2664200</v>
      </c>
      <c r="AX283" s="2">
        <v>4984700</v>
      </c>
      <c r="AY283" s="2">
        <v>2562700</v>
      </c>
      <c r="AZ283" s="2">
        <v>1394400</v>
      </c>
      <c r="BA283" s="2">
        <v>3399100</v>
      </c>
      <c r="BB283" s="2">
        <v>1835200</v>
      </c>
      <c r="BC283" s="2">
        <v>3065000</v>
      </c>
      <c r="BD283" s="2">
        <v>1945600</v>
      </c>
      <c r="BE283" s="2">
        <v>2190400</v>
      </c>
      <c r="BF283" s="2">
        <v>1935200</v>
      </c>
      <c r="BG283" s="2">
        <v>2575000</v>
      </c>
      <c r="BH283" s="2">
        <v>2035000</v>
      </c>
      <c r="BI283" s="2">
        <v>2201300</v>
      </c>
      <c r="BJ283" s="2">
        <v>2438400</v>
      </c>
      <c r="BK283" s="2">
        <v>3181900</v>
      </c>
      <c r="BL283" s="2">
        <v>6055300</v>
      </c>
      <c r="BM283" s="2">
        <v>2359000</v>
      </c>
      <c r="BN283" s="2">
        <v>1566300</v>
      </c>
      <c r="BO283" s="2">
        <v>1802900</v>
      </c>
      <c r="BP283" s="2">
        <v>2098900</v>
      </c>
      <c r="BQ283" s="2">
        <v>2915500</v>
      </c>
      <c r="BR283" s="2">
        <v>1902200</v>
      </c>
      <c r="BS283" s="2">
        <v>1565000</v>
      </c>
      <c r="BT283" s="2">
        <v>1906400</v>
      </c>
      <c r="BU283" s="2">
        <v>1991900</v>
      </c>
      <c r="BV283" s="2">
        <v>1634000</v>
      </c>
      <c r="BW283" s="2">
        <v>2201900</v>
      </c>
      <c r="BX283" s="2">
        <v>2212500</v>
      </c>
      <c r="BY283" s="2">
        <v>1531300</v>
      </c>
      <c r="BZ283" s="2">
        <v>1700400</v>
      </c>
      <c r="CA283" s="2">
        <v>2542600</v>
      </c>
      <c r="CB283" s="2">
        <v>2684200</v>
      </c>
      <c r="CC283" s="2">
        <v>2390200</v>
      </c>
      <c r="CD283" s="2">
        <v>2226400</v>
      </c>
      <c r="CE283" s="2">
        <v>1954700</v>
      </c>
      <c r="CF283" s="2">
        <v>2872200</v>
      </c>
      <c r="CG283" s="2">
        <v>2102900</v>
      </c>
      <c r="CH283" s="2">
        <v>2935400</v>
      </c>
      <c r="CI283" s="2">
        <v>1946100</v>
      </c>
      <c r="CJ283" s="2">
        <v>2333000</v>
      </c>
      <c r="CK283" s="2">
        <v>1179500</v>
      </c>
      <c r="CL283" s="2">
        <v>2004800</v>
      </c>
      <c r="CM283" s="2">
        <v>1955500</v>
      </c>
      <c r="CN283" s="2">
        <v>2247700</v>
      </c>
      <c r="CO283" s="2">
        <v>2135500</v>
      </c>
      <c r="CP283" s="2">
        <v>846500</v>
      </c>
      <c r="CQ283" s="2">
        <v>751300</v>
      </c>
      <c r="CR283" s="2">
        <v>1021200</v>
      </c>
      <c r="CS283" s="2">
        <v>804700</v>
      </c>
      <c r="CT283" s="2">
        <v>1071000</v>
      </c>
      <c r="CU283" s="2">
        <v>1526700</v>
      </c>
      <c r="CV283" s="2">
        <v>1069700</v>
      </c>
      <c r="CW283" s="2">
        <v>1201000</v>
      </c>
      <c r="CX283" s="2">
        <v>1156600</v>
      </c>
      <c r="CY283" s="2">
        <v>1096600</v>
      </c>
      <c r="CZ283" s="2">
        <v>1300600</v>
      </c>
      <c r="DA283" s="2">
        <v>1744100</v>
      </c>
      <c r="DB283" s="2">
        <v>1299900</v>
      </c>
      <c r="DC283" s="2">
        <v>1868300</v>
      </c>
      <c r="DD283" s="2">
        <v>1143000</v>
      </c>
      <c r="DE283" s="2">
        <v>2044400</v>
      </c>
      <c r="DF283" s="2">
        <v>1952400</v>
      </c>
      <c r="DG283" s="2">
        <v>1460400</v>
      </c>
      <c r="DH283" s="2">
        <v>1500300</v>
      </c>
      <c r="DI283" s="2">
        <v>1877900</v>
      </c>
      <c r="DJ283" s="2">
        <v>1740500</v>
      </c>
      <c r="DK283" s="2">
        <v>1523500</v>
      </c>
      <c r="DL283" s="2">
        <v>1854300</v>
      </c>
      <c r="DM283" s="2">
        <v>1042900</v>
      </c>
      <c r="DN283" s="2">
        <v>1240100</v>
      </c>
      <c r="DO283" s="2">
        <v>917600</v>
      </c>
      <c r="DP283" s="2">
        <v>918800</v>
      </c>
      <c r="DQ283" s="2">
        <v>705200</v>
      </c>
      <c r="DR283" s="2">
        <v>1260600</v>
      </c>
      <c r="DS283" s="2">
        <v>1480600</v>
      </c>
      <c r="DT283" s="2">
        <v>1163400</v>
      </c>
      <c r="DU283" s="2">
        <v>1563500</v>
      </c>
      <c r="DV283" s="2">
        <v>1474200</v>
      </c>
      <c r="DW283" s="2">
        <v>1620400</v>
      </c>
      <c r="DX283" s="2">
        <v>1212700</v>
      </c>
      <c r="DY283" s="2">
        <v>1757300</v>
      </c>
      <c r="DZ283" s="2">
        <v>3586000</v>
      </c>
      <c r="EA283" s="2">
        <v>2102500</v>
      </c>
      <c r="EB283" s="2">
        <v>2184200</v>
      </c>
      <c r="EC283" s="2">
        <v>3126600</v>
      </c>
      <c r="ED283" s="2">
        <v>1116700</v>
      </c>
      <c r="EE283" s="2">
        <v>1485400</v>
      </c>
      <c r="EF283" s="2">
        <v>1966100</v>
      </c>
      <c r="EG283" s="2">
        <v>3011700</v>
      </c>
      <c r="EH283" s="2">
        <v>1345000</v>
      </c>
      <c r="EI283" s="2">
        <v>997000</v>
      </c>
      <c r="EJ283" s="2">
        <v>1392500</v>
      </c>
      <c r="EK283" s="2">
        <v>3463600</v>
      </c>
      <c r="EL283" s="2">
        <v>2290300</v>
      </c>
      <c r="EM283" s="2">
        <v>1416100</v>
      </c>
      <c r="EN283" s="2">
        <v>1358900</v>
      </c>
      <c r="EO283" s="2">
        <v>1669900</v>
      </c>
      <c r="EP283" s="2">
        <v>1215300</v>
      </c>
      <c r="EQ283" s="2">
        <v>1480100</v>
      </c>
      <c r="ER283" s="2">
        <v>1417300</v>
      </c>
      <c r="ES283" s="2">
        <v>2151600</v>
      </c>
      <c r="ET283" s="2">
        <v>1077200</v>
      </c>
      <c r="EU283" s="2">
        <v>957800</v>
      </c>
      <c r="EV283" s="2">
        <v>1036500</v>
      </c>
      <c r="EW283" s="2">
        <v>1582700</v>
      </c>
      <c r="EX283" s="2">
        <v>4445200</v>
      </c>
      <c r="EY283" s="2">
        <v>813500</v>
      </c>
      <c r="EZ283" s="2">
        <v>1055000</v>
      </c>
      <c r="FA283" s="2">
        <v>771500</v>
      </c>
      <c r="FB283" s="2">
        <v>1046900</v>
      </c>
      <c r="FC283" s="2">
        <v>911500</v>
      </c>
      <c r="FD283" s="2">
        <v>1294100</v>
      </c>
      <c r="FE283" s="2">
        <v>831000</v>
      </c>
      <c r="FF283" s="2">
        <v>1003400</v>
      </c>
      <c r="FG283" s="2">
        <v>1408400</v>
      </c>
      <c r="FH283" s="2">
        <v>1369800</v>
      </c>
      <c r="FI283" s="2">
        <v>745000</v>
      </c>
      <c r="FJ283" s="2">
        <v>746200</v>
      </c>
      <c r="FK283" s="2">
        <v>1024100</v>
      </c>
      <c r="FL283" s="2">
        <v>1581700</v>
      </c>
      <c r="FM283" s="2">
        <v>2602800</v>
      </c>
      <c r="FN283" s="2">
        <v>1076200</v>
      </c>
      <c r="FO283" s="2">
        <v>1216800</v>
      </c>
      <c r="FP283" s="2">
        <v>934400</v>
      </c>
      <c r="FQ283" s="2">
        <v>801600</v>
      </c>
      <c r="FR283" s="2">
        <v>831300</v>
      </c>
      <c r="FS283" s="2">
        <v>1224500</v>
      </c>
      <c r="FT283" s="2">
        <v>1814200</v>
      </c>
      <c r="FU283" s="2">
        <v>1753000</v>
      </c>
      <c r="FV283" s="2">
        <v>1390700</v>
      </c>
      <c r="FW283" s="2">
        <v>1602000</v>
      </c>
      <c r="FX283" s="2">
        <v>1161400</v>
      </c>
      <c r="FY283" s="2">
        <v>2655100</v>
      </c>
      <c r="FZ283" s="2">
        <v>2222400</v>
      </c>
      <c r="GA283" s="2">
        <v>1285100</v>
      </c>
      <c r="GB283" s="2">
        <v>1294400</v>
      </c>
      <c r="GC283" s="2">
        <v>1513800</v>
      </c>
      <c r="GD283" s="2">
        <v>1368200</v>
      </c>
      <c r="GE283" s="2">
        <v>2055500</v>
      </c>
      <c r="GF283" s="2">
        <v>2870600</v>
      </c>
      <c r="GG283" s="2">
        <v>4423500</v>
      </c>
      <c r="GH283" s="2">
        <v>2446400</v>
      </c>
      <c r="GI283" s="2">
        <v>3014900</v>
      </c>
      <c r="GJ283" s="2">
        <v>1800200</v>
      </c>
      <c r="GK283" s="2">
        <v>1062800</v>
      </c>
      <c r="GL283" s="2">
        <v>1248800</v>
      </c>
      <c r="GM283" s="2">
        <v>1685400</v>
      </c>
      <c r="GN283" s="2">
        <v>2002300</v>
      </c>
      <c r="GO283" s="2">
        <v>2162100</v>
      </c>
      <c r="GP283" s="2">
        <v>1952100</v>
      </c>
      <c r="GQ283" s="2">
        <v>1270000</v>
      </c>
      <c r="GR283" s="2">
        <v>1837300</v>
      </c>
      <c r="GS283" s="2">
        <v>2234300</v>
      </c>
      <c r="GT283" s="2">
        <v>2294100</v>
      </c>
      <c r="GU283" s="2">
        <v>1966200</v>
      </c>
      <c r="GV283" s="2">
        <v>1794000</v>
      </c>
      <c r="GW283" s="2">
        <v>2490300</v>
      </c>
      <c r="GX283" s="2">
        <v>1481800</v>
      </c>
      <c r="GY283" s="2">
        <v>1988800</v>
      </c>
      <c r="GZ283" s="2">
        <v>2429500</v>
      </c>
      <c r="HA283" s="2">
        <v>2117500</v>
      </c>
      <c r="HB283" s="2">
        <v>1983300</v>
      </c>
      <c r="HC283" s="2">
        <v>1418800</v>
      </c>
      <c r="HD283" s="2">
        <v>1337900</v>
      </c>
      <c r="HE283" s="2">
        <v>1619300</v>
      </c>
      <c r="HF283" s="2">
        <v>1493500</v>
      </c>
      <c r="HG283" s="2">
        <v>1533300</v>
      </c>
      <c r="HH283" s="2">
        <v>1486600</v>
      </c>
      <c r="HI283" s="2">
        <v>1866500</v>
      </c>
      <c r="HJ283" s="2">
        <v>3427900</v>
      </c>
      <c r="HK283" s="2">
        <v>2128800</v>
      </c>
      <c r="HL283" s="2">
        <v>1903900</v>
      </c>
      <c r="HM283" s="2">
        <v>2276600</v>
      </c>
      <c r="HN283" s="2">
        <v>2356100</v>
      </c>
      <c r="HO283" s="2">
        <v>2314400</v>
      </c>
      <c r="HP283" s="2">
        <v>1347000</v>
      </c>
      <c r="HQ283" s="2">
        <v>1853900</v>
      </c>
      <c r="HR283" s="2">
        <v>1118300</v>
      </c>
      <c r="HS283" s="2">
        <v>886000</v>
      </c>
      <c r="HT283" s="2">
        <v>888200</v>
      </c>
      <c r="HU283" s="2">
        <v>876600</v>
      </c>
      <c r="HV283" s="2">
        <v>804900</v>
      </c>
      <c r="HW283" s="2">
        <v>1221600</v>
      </c>
      <c r="HX283" s="2">
        <v>872200</v>
      </c>
      <c r="HY283" s="2">
        <v>922000</v>
      </c>
      <c r="HZ283" s="2">
        <v>939200</v>
      </c>
      <c r="IA283" s="2">
        <v>1265300</v>
      </c>
      <c r="IB283" s="2">
        <v>1293900</v>
      </c>
      <c r="IC283" s="2">
        <v>1005700</v>
      </c>
      <c r="ID283" s="2">
        <v>818100</v>
      </c>
      <c r="IE283" s="2">
        <v>1398500</v>
      </c>
      <c r="IF283" s="2">
        <v>1294700</v>
      </c>
      <c r="IG283" s="2">
        <v>1303200</v>
      </c>
      <c r="IH283" s="2">
        <v>2058900</v>
      </c>
      <c r="II283" s="2">
        <v>1032300</v>
      </c>
      <c r="IJ283" s="2">
        <v>1540200</v>
      </c>
      <c r="IK283" s="2">
        <v>1604700</v>
      </c>
      <c r="IL283" s="2">
        <v>1615400</v>
      </c>
      <c r="IM283" s="2">
        <v>1191800</v>
      </c>
      <c r="IN283" s="2">
        <v>1392800</v>
      </c>
      <c r="IO283" s="2">
        <v>1616800</v>
      </c>
      <c r="IP283" s="2">
        <v>1656900</v>
      </c>
      <c r="IQ283" s="2">
        <v>2612800</v>
      </c>
      <c r="IR283" s="2">
        <v>2521900</v>
      </c>
      <c r="IS283" s="2">
        <v>1918000</v>
      </c>
      <c r="IT283" s="2">
        <v>3552000</v>
      </c>
    </row>
    <row r="284" spans="1:254">
      <c r="A284" s="391" t="s">
        <v>497</v>
      </c>
      <c r="B284" s="1" t="inlineStr">
        <is>
          <t>データセクション</t>
        </is>
      </c>
      <c r="C284" s="1">
        <v>2673800</v>
      </c>
      <c r="D284" s="79">
        <v>-3327800</v>
      </c>
      <c r="E284" s="2">
        <v>6001600</v>
      </c>
      <c r="F284" s="2">
        <v>3484200</v>
      </c>
      <c r="G284" s="2">
        <v>4969800</v>
      </c>
      <c r="H284" s="2">
        <v>2144700</v>
      </c>
      <c r="I284" s="2">
        <v>3770000</v>
      </c>
      <c r="J284" s="2">
        <v>1764400</v>
      </c>
      <c r="K284" s="2">
        <v>2191500</v>
      </c>
      <c r="L284" s="2">
        <v>1464600</v>
      </c>
      <c r="M284" s="2">
        <v>1184500</v>
      </c>
      <c r="N284" s="2">
        <v>1429500</v>
      </c>
      <c r="O284" s="2">
        <v>1401300</v>
      </c>
      <c r="P284" s="2">
        <v>1917300</v>
      </c>
      <c r="Q284" s="2">
        <v>1280800</v>
      </c>
      <c r="R284" s="2">
        <v>2018100</v>
      </c>
      <c r="S284" s="2">
        <v>1851400</v>
      </c>
      <c r="T284" s="2">
        <v>1299100</v>
      </c>
      <c r="U284" s="2">
        <v>1131800</v>
      </c>
      <c r="V284" s="2">
        <v>1933800</v>
      </c>
      <c r="W284" s="2">
        <v>2870200</v>
      </c>
      <c r="X284" s="2">
        <v>1879700</v>
      </c>
      <c r="Y284" s="2">
        <v>1914100</v>
      </c>
      <c r="Z284" s="2">
        <v>2391200</v>
      </c>
      <c r="AA284" s="2">
        <v>2293500</v>
      </c>
      <c r="AB284" s="2">
        <v>1832100</v>
      </c>
      <c r="AC284" s="2">
        <v>2069500</v>
      </c>
      <c r="AD284" s="2">
        <v>1107800</v>
      </c>
      <c r="AE284" s="2">
        <v>2501600</v>
      </c>
      <c r="AF284" s="2">
        <v>3664600</v>
      </c>
      <c r="AG284" s="2">
        <v>2849400</v>
      </c>
      <c r="AH284" s="2">
        <v>2064200</v>
      </c>
      <c r="AI284" s="2">
        <v>2340500</v>
      </c>
      <c r="AJ284" s="2">
        <v>1929300</v>
      </c>
      <c r="AK284" s="2">
        <v>2336800</v>
      </c>
      <c r="AL284" s="2">
        <v>3950300</v>
      </c>
      <c r="AM284" s="2">
        <v>2076400</v>
      </c>
      <c r="AN284" s="2">
        <v>1545200</v>
      </c>
      <c r="AO284" s="2">
        <v>2267300</v>
      </c>
      <c r="AP284" s="2">
        <v>3244700</v>
      </c>
      <c r="AQ284" s="2">
        <v>1771100</v>
      </c>
      <c r="AR284" s="2">
        <v>2285700</v>
      </c>
      <c r="AS284" s="2">
        <v>2153700</v>
      </c>
      <c r="AT284" s="2">
        <v>2141800</v>
      </c>
      <c r="AU284" s="2">
        <v>4368600</v>
      </c>
      <c r="AV284" s="2">
        <v>4374300</v>
      </c>
      <c r="AW284" s="2">
        <v>10269200</v>
      </c>
      <c r="AX284" s="2">
        <v>810000</v>
      </c>
      <c r="AY284" s="2">
        <v>3431100</v>
      </c>
      <c r="AZ284" s="2">
        <v>6753600</v>
      </c>
      <c r="BA284" s="2">
        <v>3273500</v>
      </c>
      <c r="BB284" s="2">
        <v>5679600</v>
      </c>
      <c r="BC284" s="2">
        <v>3305100</v>
      </c>
      <c r="BD284" s="2">
        <v>5811800</v>
      </c>
      <c r="BE284" s="2">
        <v>10639300</v>
      </c>
      <c r="BF284" s="2">
        <v>5125700</v>
      </c>
      <c r="BG284" s="2">
        <v>4489500</v>
      </c>
      <c r="BH284" s="2">
        <v>5101700</v>
      </c>
      <c r="BI284" s="2">
        <v>1262000</v>
      </c>
      <c r="BJ284" s="2">
        <v>208200</v>
      </c>
      <c r="BK284" s="2">
        <v>2238800</v>
      </c>
      <c r="BL284" s="2">
        <v>1153000</v>
      </c>
      <c r="BM284" s="2">
        <v>1438900</v>
      </c>
      <c r="BN284" s="2">
        <v>3375500</v>
      </c>
      <c r="BO284" s="2">
        <v>10237600</v>
      </c>
      <c r="BP284" s="2">
        <v>4014200</v>
      </c>
      <c r="BQ284" s="2">
        <v>1407100</v>
      </c>
      <c r="BR284" s="2">
        <v>414200</v>
      </c>
      <c r="BS284" s="2">
        <v>264200</v>
      </c>
      <c r="BT284" s="2">
        <v>205100</v>
      </c>
      <c r="BU284" s="2">
        <v>317600</v>
      </c>
      <c r="BV284" s="2">
        <v>323900</v>
      </c>
      <c r="BW284" s="2">
        <v>456700</v>
      </c>
      <c r="BX284" s="2">
        <v>686200</v>
      </c>
      <c r="BY284" s="2">
        <v>1372400</v>
      </c>
      <c r="BZ284" s="2">
        <v>1527700</v>
      </c>
      <c r="CA284" s="2">
        <v>1587400</v>
      </c>
      <c r="CB284" s="2">
        <v>4128900</v>
      </c>
      <c r="CC284" s="2">
        <v>534000</v>
      </c>
      <c r="CD284" s="2">
        <v>488700</v>
      </c>
      <c r="CE284" s="2">
        <v>230100</v>
      </c>
      <c r="CF284" s="2">
        <v>443700</v>
      </c>
      <c r="CG284" s="2">
        <v>359200</v>
      </c>
      <c r="CH284" s="2">
        <v>753800</v>
      </c>
      <c r="CI284" s="2">
        <v>305100</v>
      </c>
      <c r="CJ284" s="2">
        <v>302300</v>
      </c>
      <c r="CK284" s="2">
        <v>472700</v>
      </c>
      <c r="CL284" s="2">
        <v>307000</v>
      </c>
      <c r="CM284" s="2">
        <v>440600</v>
      </c>
      <c r="CN284" s="2">
        <v>459400</v>
      </c>
      <c r="CO284" s="2">
        <v>407500</v>
      </c>
      <c r="CP284" s="2">
        <v>299200</v>
      </c>
      <c r="CQ284" s="2">
        <v>357900</v>
      </c>
      <c r="CR284" s="2">
        <v>676800</v>
      </c>
      <c r="CS284" s="2">
        <v>490200</v>
      </c>
      <c r="CT284" s="2">
        <v>1005100</v>
      </c>
      <c r="CU284" s="2">
        <v>370200</v>
      </c>
      <c r="CV284" s="2">
        <v>583200</v>
      </c>
      <c r="CW284" s="2">
        <v>656200</v>
      </c>
      <c r="CX284" s="2">
        <v>324400</v>
      </c>
      <c r="CY284" s="2">
        <v>299800</v>
      </c>
      <c r="CZ284" s="2">
        <v>327900</v>
      </c>
      <c r="DA284" s="2">
        <v>387800</v>
      </c>
      <c r="DB284" s="2">
        <v>483500</v>
      </c>
      <c r="DC284" s="2">
        <v>665700</v>
      </c>
      <c r="DD284" s="2">
        <v>582500</v>
      </c>
      <c r="DE284" s="2">
        <v>631000</v>
      </c>
      <c r="DF284" s="2">
        <v>1009400</v>
      </c>
      <c r="DG284" s="2">
        <v>651000</v>
      </c>
      <c r="DH284" s="2">
        <v>590200</v>
      </c>
      <c r="DI284" s="2">
        <v>376900</v>
      </c>
      <c r="DJ284" s="2">
        <v>425800</v>
      </c>
      <c r="DK284" s="2">
        <v>357200</v>
      </c>
      <c r="DL284" s="2">
        <v>601300</v>
      </c>
      <c r="DM284" s="2">
        <v>600200</v>
      </c>
      <c r="DN284" s="2">
        <v>626700</v>
      </c>
      <c r="DO284" s="2">
        <v>598200</v>
      </c>
      <c r="DP284" s="2">
        <v>2053300</v>
      </c>
      <c r="DQ284" s="2">
        <v>1240400</v>
      </c>
      <c r="DR284" s="2">
        <v>843000</v>
      </c>
      <c r="DS284" s="2">
        <v>1182500</v>
      </c>
      <c r="DT284" s="2">
        <v>1696500</v>
      </c>
      <c r="DU284" s="2">
        <v>440300</v>
      </c>
      <c r="DV284" s="2">
        <v>566700</v>
      </c>
      <c r="DW284" s="2">
        <v>488700</v>
      </c>
      <c r="DX284" s="2">
        <v>290700</v>
      </c>
      <c r="DY284" s="2">
        <v>330400</v>
      </c>
      <c r="DZ284" s="2">
        <v>712800</v>
      </c>
      <c r="EA284" s="2">
        <v>761900</v>
      </c>
      <c r="EB284" s="2">
        <v>489200</v>
      </c>
      <c r="EC284" s="2">
        <v>242600</v>
      </c>
      <c r="ED284" s="2">
        <v>197900</v>
      </c>
      <c r="EE284" s="2">
        <v>368200</v>
      </c>
      <c r="EF284" s="2">
        <v>274500</v>
      </c>
      <c r="EG284" s="2">
        <v>525600</v>
      </c>
      <c r="EH284" s="2">
        <v>480300</v>
      </c>
      <c r="EI284" s="2">
        <v>561100</v>
      </c>
      <c r="EJ284" s="2">
        <v>949300</v>
      </c>
      <c r="EK284" s="2">
        <v>865300</v>
      </c>
      <c r="EL284" s="2">
        <v>1449600</v>
      </c>
      <c r="EM284" s="2">
        <v>1523800</v>
      </c>
      <c r="EN284" s="2">
        <v>1294500</v>
      </c>
      <c r="EO284" s="2">
        <v>1414200</v>
      </c>
      <c r="EP284" s="2">
        <v>4286200</v>
      </c>
      <c r="EQ284" s="2">
        <v>3995800</v>
      </c>
      <c r="ER284" s="2">
        <v>4830400</v>
      </c>
      <c r="ES284" s="2">
        <v>1110700</v>
      </c>
      <c r="ET284" s="2">
        <v>845700</v>
      </c>
      <c r="EU284" s="2">
        <v>593000</v>
      </c>
      <c r="EV284" s="2">
        <v>839100</v>
      </c>
      <c r="EW284" s="2">
        <v>806100</v>
      </c>
      <c r="EX284" s="2">
        <v>1344800</v>
      </c>
      <c r="EY284" s="2">
        <v>1505700</v>
      </c>
      <c r="EZ284" s="2">
        <v>1781100</v>
      </c>
      <c r="FA284" s="2">
        <v>1497400</v>
      </c>
      <c r="FB284" s="2">
        <v>837500</v>
      </c>
      <c r="FC284" s="2">
        <v>696300</v>
      </c>
      <c r="FD284" s="2">
        <v>303700</v>
      </c>
      <c r="FE284" s="2">
        <v>530300</v>
      </c>
      <c r="FF284" s="2">
        <v>1164800</v>
      </c>
      <c r="FG284" s="2">
        <v>1092700</v>
      </c>
      <c r="FH284" s="2">
        <v>656700</v>
      </c>
      <c r="FI284" s="2">
        <v>694900</v>
      </c>
      <c r="FJ284" s="2">
        <v>459900</v>
      </c>
      <c r="FK284" s="2">
        <v>793600</v>
      </c>
      <c r="FL284" s="2">
        <v>960400</v>
      </c>
      <c r="FM284" s="2">
        <v>935700</v>
      </c>
      <c r="FN284" s="2">
        <v>810100</v>
      </c>
      <c r="FO284" s="2">
        <v>1878500</v>
      </c>
      <c r="FP284" s="2">
        <v>8446300</v>
      </c>
      <c r="FQ284" s="2">
        <v>3420600</v>
      </c>
      <c r="FR284" s="2">
        <v>903400</v>
      </c>
      <c r="FS284" s="2">
        <v>1287900</v>
      </c>
      <c r="FT284" s="2">
        <v>1103800</v>
      </c>
      <c r="FU284" s="2">
        <v>1684100</v>
      </c>
      <c r="FV284" s="2">
        <v>2229400</v>
      </c>
      <c r="FW284" s="2">
        <v>1343200</v>
      </c>
      <c r="FX284" s="2">
        <v>5434800</v>
      </c>
      <c r="FY284" s="2">
        <v>2096600</v>
      </c>
      <c r="FZ284" s="2">
        <v>2123700</v>
      </c>
      <c r="GA284" s="2">
        <v>4510800</v>
      </c>
      <c r="GB284" s="2">
        <v>6198300</v>
      </c>
      <c r="GC284" s="2">
        <v>5701700</v>
      </c>
      <c r="GD284" s="2">
        <v>8343300</v>
      </c>
      <c r="GE284" s="2">
        <v>1839500</v>
      </c>
      <c r="GF284" s="2">
        <v>3430800</v>
      </c>
      <c r="GG284" s="2">
        <v>4476900</v>
      </c>
      <c r="GH284" s="2">
        <v>2444700</v>
      </c>
      <c r="GI284" s="2">
        <v>7257200</v>
      </c>
      <c r="GJ284" s="2">
        <v>1295000</v>
      </c>
      <c r="GK284" s="2">
        <v>1304500</v>
      </c>
      <c r="GL284" s="2">
        <v>2325400</v>
      </c>
      <c r="GM284" s="2">
        <v>3985100</v>
      </c>
      <c r="GN284" s="2">
        <v>2856600</v>
      </c>
      <c r="GO284" s="2">
        <v>6365300</v>
      </c>
      <c r="GP284" s="2">
        <v>5355700</v>
      </c>
      <c r="GQ284" s="2">
        <v>2739700</v>
      </c>
      <c r="GR284" s="2">
        <v>11781800</v>
      </c>
      <c r="GS284" s="2">
        <v>2278900</v>
      </c>
      <c r="GT284" s="2">
        <v>1914100</v>
      </c>
      <c r="GU284" s="2">
        <v>7355600</v>
      </c>
      <c r="GV284" s="2">
        <v>5171200</v>
      </c>
      <c r="GW284" s="2">
        <v>6895900</v>
      </c>
      <c r="GX284" s="2">
        <v>12736900</v>
      </c>
      <c r="GY284" s="2">
        <v>4997200</v>
      </c>
      <c r="GZ284" s="2">
        <v>2954400</v>
      </c>
      <c r="HA284" s="2">
        <v>3049900</v>
      </c>
      <c r="HB284" s="2">
        <v>2432600</v>
      </c>
      <c r="HC284" s="2">
        <v>2961000</v>
      </c>
      <c r="HD284" s="2">
        <v>4140000</v>
      </c>
      <c r="HE284" s="2">
        <v>4411300</v>
      </c>
      <c r="HF284" s="2">
        <v>3767400</v>
      </c>
      <c r="HG284" s="2">
        <v>10361200</v>
      </c>
      <c r="HH284" s="2">
        <v>12475800</v>
      </c>
      <c r="HI284" s="2">
        <v>10675900</v>
      </c>
      <c r="HJ284" s="2">
        <v>2788700</v>
      </c>
      <c r="HK284" s="2">
        <v>4080400</v>
      </c>
      <c r="HL284" s="2">
        <v>17493800</v>
      </c>
      <c r="HM284" s="2">
        <v>29702400</v>
      </c>
      <c r="HN284" s="2">
        <v>1251900</v>
      </c>
      <c r="HO284" s="2">
        <v>87000</v>
      </c>
      <c r="HP284" s="2">
        <v>5643100</v>
      </c>
      <c r="HQ284" s="2">
        <v>5334900</v>
      </c>
      <c r="HR284" s="2">
        <v>2671300</v>
      </c>
      <c r="HS284" s="2">
        <v>4032100</v>
      </c>
      <c r="HT284" s="2">
        <v>4209000</v>
      </c>
      <c r="HU284" s="2">
        <v>9819300</v>
      </c>
      <c r="HV284" s="2">
        <v>3344000</v>
      </c>
      <c r="HW284" s="2">
        <v>4866200</v>
      </c>
      <c r="HX284" s="2">
        <v>3107400</v>
      </c>
      <c r="HY284" s="2">
        <v>2146600</v>
      </c>
      <c r="HZ284" s="2">
        <v>2249900</v>
      </c>
      <c r="IA284" s="2">
        <v>4478200</v>
      </c>
      <c r="IB284" s="2">
        <v>2349900</v>
      </c>
      <c r="IC284" s="2">
        <v>4299700</v>
      </c>
      <c r="ID284" s="2">
        <v>1747100</v>
      </c>
      <c r="IE284" s="2">
        <v>1582100</v>
      </c>
      <c r="IF284" s="2">
        <v>2036500</v>
      </c>
      <c r="IG284" s="2">
        <v>4975200</v>
      </c>
      <c r="IH284" s="2">
        <v>9604400</v>
      </c>
      <c r="II284" s="2">
        <v>6915900</v>
      </c>
      <c r="IJ284" s="2">
        <v>6980600</v>
      </c>
      <c r="IK284" s="2">
        <v>1957000</v>
      </c>
      <c r="IL284" s="2">
        <v>3239300</v>
      </c>
      <c r="IM284" s="2">
        <v>3194400</v>
      </c>
      <c r="IN284" s="2">
        <v>1561100</v>
      </c>
      <c r="IO284" s="2">
        <v>2611100</v>
      </c>
      <c r="IP284" s="2">
        <v>2412500</v>
      </c>
      <c r="IQ284" s="2">
        <v>1631900</v>
      </c>
      <c r="IR284" s="2">
        <v>1079900</v>
      </c>
      <c r="IS284" s="2">
        <v>1524400</v>
      </c>
      <c r="IT284" s="2">
        <v>1625100</v>
      </c>
    </row>
    <row r="285" spans="1:254">
      <c r="A285" s="391" t="s">
        <v>498</v>
      </c>
      <c r="B285" s="1" t="inlineStr">
        <is>
          <t>トリドールホールディングス</t>
        </is>
      </c>
      <c r="C285" s="1">
        <v>105800</v>
      </c>
      <c r="D285" s="79">
        <v>-117000</v>
      </c>
      <c r="E285" s="2">
        <v>222800</v>
      </c>
      <c r="F285" s="2">
        <v>219400</v>
      </c>
      <c r="G285" s="2">
        <v>309700</v>
      </c>
      <c r="H285" s="2">
        <v>297600</v>
      </c>
      <c r="I285" s="2">
        <v>350900</v>
      </c>
      <c r="J285" s="2">
        <v>607000</v>
      </c>
      <c r="K285" s="2">
        <v>910900</v>
      </c>
      <c r="L285" s="2">
        <v>491000</v>
      </c>
      <c r="M285" s="2">
        <v>296800</v>
      </c>
      <c r="N285" s="2">
        <v>190400</v>
      </c>
      <c r="O285" s="2">
        <v>190500</v>
      </c>
      <c r="P285" s="2">
        <v>283000</v>
      </c>
      <c r="Q285" s="2">
        <v>302700</v>
      </c>
      <c r="R285" s="2">
        <v>364100</v>
      </c>
      <c r="S285" s="2">
        <v>219200</v>
      </c>
      <c r="T285" s="2">
        <v>229500</v>
      </c>
      <c r="U285" s="2">
        <v>411400</v>
      </c>
      <c r="V285" s="2">
        <v>227600</v>
      </c>
      <c r="W285" s="2">
        <v>251100</v>
      </c>
      <c r="X285" s="2">
        <v>316800</v>
      </c>
      <c r="Y285" s="2">
        <v>356700</v>
      </c>
      <c r="Z285" s="2">
        <v>339600</v>
      </c>
      <c r="AA285" s="2">
        <v>253000</v>
      </c>
      <c r="AB285" s="2">
        <v>343200</v>
      </c>
      <c r="AC285" s="2">
        <v>318900</v>
      </c>
      <c r="AD285" s="2">
        <v>265800</v>
      </c>
      <c r="AE285" s="2">
        <v>344600</v>
      </c>
      <c r="AF285" s="2">
        <v>551300</v>
      </c>
      <c r="AG285" s="2">
        <v>284700</v>
      </c>
      <c r="AH285" s="2">
        <v>535300</v>
      </c>
      <c r="AI285" s="2">
        <v>328500</v>
      </c>
      <c r="AJ285" s="2">
        <v>706900</v>
      </c>
      <c r="AK285" s="2">
        <v>453100</v>
      </c>
      <c r="AL285" s="2">
        <v>547700</v>
      </c>
      <c r="AM285" s="2">
        <v>907400</v>
      </c>
      <c r="AN285" s="2">
        <v>688400</v>
      </c>
      <c r="AO285" s="2">
        <v>358900</v>
      </c>
      <c r="AP285" s="2">
        <v>436700</v>
      </c>
      <c r="AQ285" s="2">
        <v>493500</v>
      </c>
      <c r="AR285" s="2">
        <v>340900</v>
      </c>
      <c r="AS285" s="2">
        <v>315600</v>
      </c>
      <c r="AT285" s="2">
        <v>258400</v>
      </c>
      <c r="AU285" s="2">
        <v>390100</v>
      </c>
      <c r="AV285" s="2">
        <v>319700</v>
      </c>
      <c r="AW285" s="2">
        <v>302800</v>
      </c>
      <c r="AX285" s="2">
        <v>290800</v>
      </c>
      <c r="AY285" s="2">
        <v>384800</v>
      </c>
      <c r="AZ285" s="2">
        <v>324200</v>
      </c>
      <c r="BA285" s="2">
        <v>386800</v>
      </c>
      <c r="BB285" s="2">
        <v>286500</v>
      </c>
      <c r="BC285" s="2">
        <v>497800</v>
      </c>
      <c r="BD285" s="2">
        <v>782600</v>
      </c>
      <c r="BE285" s="2">
        <v>310600</v>
      </c>
      <c r="BF285" s="2">
        <v>221100</v>
      </c>
      <c r="BG285" s="2">
        <v>358900</v>
      </c>
      <c r="BH285" s="2">
        <v>296300</v>
      </c>
      <c r="BI285" s="2">
        <v>315700</v>
      </c>
      <c r="BJ285" s="2">
        <v>484600</v>
      </c>
      <c r="BK285" s="2">
        <v>1221800</v>
      </c>
      <c r="BL285" s="2">
        <v>421800</v>
      </c>
      <c r="BM285" s="2">
        <v>261600</v>
      </c>
      <c r="BN285" s="2">
        <v>276400</v>
      </c>
      <c r="BO285" s="2">
        <v>315600</v>
      </c>
      <c r="BP285" s="2">
        <v>315100</v>
      </c>
      <c r="BQ285" s="2">
        <v>358800</v>
      </c>
      <c r="BR285" s="2">
        <v>303500</v>
      </c>
      <c r="BS285" s="2">
        <v>371300</v>
      </c>
      <c r="BT285" s="2">
        <v>208200</v>
      </c>
      <c r="BU285" s="2">
        <v>242600</v>
      </c>
      <c r="BV285" s="2">
        <v>262200</v>
      </c>
      <c r="BW285" s="2">
        <v>220400</v>
      </c>
      <c r="BX285" s="2">
        <v>184400</v>
      </c>
      <c r="BY285" s="2">
        <v>199400</v>
      </c>
      <c r="BZ285" s="2">
        <v>165700</v>
      </c>
      <c r="CA285" s="2">
        <v>302400</v>
      </c>
      <c r="CB285" s="2">
        <v>264200</v>
      </c>
      <c r="CC285" s="2">
        <v>225700</v>
      </c>
      <c r="CD285" s="2">
        <v>258400</v>
      </c>
      <c r="CE285" s="2">
        <v>264400</v>
      </c>
      <c r="CF285" s="2">
        <v>334200</v>
      </c>
      <c r="CG285" s="2">
        <v>307600</v>
      </c>
      <c r="CH285" s="2">
        <v>239500</v>
      </c>
      <c r="CI285" s="2">
        <v>195800</v>
      </c>
      <c r="CJ285" s="2">
        <v>219400</v>
      </c>
      <c r="CK285" s="2">
        <v>307200</v>
      </c>
      <c r="CL285" s="2">
        <v>298700</v>
      </c>
      <c r="CM285" s="2">
        <v>463400</v>
      </c>
      <c r="CN285" s="2">
        <v>328900</v>
      </c>
      <c r="CO285" s="2">
        <v>607000</v>
      </c>
      <c r="CP285" s="2">
        <v>1214200</v>
      </c>
      <c r="CQ285" s="2">
        <v>377800</v>
      </c>
      <c r="CR285" s="2">
        <v>352900</v>
      </c>
      <c r="CS285" s="2">
        <v>346900</v>
      </c>
      <c r="CT285" s="2">
        <v>372800</v>
      </c>
      <c r="CU285" s="2">
        <v>248800</v>
      </c>
      <c r="CV285" s="2">
        <v>236900</v>
      </c>
      <c r="CW285" s="2">
        <v>247800</v>
      </c>
      <c r="CX285" s="2">
        <v>218600</v>
      </c>
      <c r="CY285" s="2">
        <v>230500</v>
      </c>
      <c r="CZ285" s="2">
        <v>243700</v>
      </c>
      <c r="DA285" s="2">
        <v>219200</v>
      </c>
      <c r="DB285" s="2">
        <v>356700</v>
      </c>
      <c r="DC285" s="2">
        <v>656100</v>
      </c>
      <c r="DD285" s="2">
        <v>508100</v>
      </c>
      <c r="DE285" s="2">
        <v>425100</v>
      </c>
      <c r="DF285" s="2">
        <v>509900</v>
      </c>
      <c r="DG285" s="2">
        <v>634800</v>
      </c>
      <c r="DH285" s="2">
        <v>485000</v>
      </c>
      <c r="DI285" s="2">
        <v>347800</v>
      </c>
      <c r="DJ285" s="2">
        <v>385700</v>
      </c>
      <c r="DK285" s="2">
        <v>303300</v>
      </c>
      <c r="DL285" s="2">
        <v>311300</v>
      </c>
      <c r="DM285" s="2">
        <v>273600</v>
      </c>
      <c r="DN285" s="2">
        <v>272500</v>
      </c>
      <c r="DO285" s="2">
        <v>242000</v>
      </c>
      <c r="DP285" s="2">
        <v>322800</v>
      </c>
      <c r="DQ285" s="2">
        <v>578900</v>
      </c>
      <c r="DR285" s="2">
        <v>1356600</v>
      </c>
      <c r="DS285" s="2">
        <v>478300</v>
      </c>
      <c r="DT285" s="2">
        <v>375200</v>
      </c>
      <c r="DU285" s="2">
        <v>223400</v>
      </c>
      <c r="DV285" s="2">
        <v>244200</v>
      </c>
      <c r="DW285" s="2">
        <v>240400</v>
      </c>
      <c r="DX285" s="2">
        <v>195000</v>
      </c>
      <c r="DY285" s="2">
        <v>167900</v>
      </c>
      <c r="DZ285" s="2">
        <v>196400</v>
      </c>
      <c r="EA285" s="2">
        <v>177400</v>
      </c>
      <c r="EB285" s="2">
        <v>269900</v>
      </c>
      <c r="EC285" s="2">
        <v>295400</v>
      </c>
      <c r="ED285" s="2">
        <v>228100</v>
      </c>
      <c r="EE285" s="2">
        <v>250800</v>
      </c>
      <c r="EF285" s="2">
        <v>191100</v>
      </c>
      <c r="EG285" s="2">
        <v>163400</v>
      </c>
      <c r="EH285" s="2">
        <v>245400</v>
      </c>
      <c r="EI285" s="2">
        <v>192300</v>
      </c>
      <c r="EJ285" s="2">
        <v>491000</v>
      </c>
      <c r="EK285" s="2">
        <v>201200</v>
      </c>
      <c r="EL285" s="2">
        <v>206600</v>
      </c>
      <c r="EM285" s="2">
        <v>189100</v>
      </c>
      <c r="EN285" s="2">
        <v>374600</v>
      </c>
      <c r="EO285" s="2">
        <v>241600</v>
      </c>
      <c r="EP285" s="2">
        <v>373500</v>
      </c>
      <c r="EQ285" s="2">
        <v>307800</v>
      </c>
      <c r="ER285" s="2">
        <v>248200</v>
      </c>
      <c r="ES285" s="2">
        <v>348700</v>
      </c>
      <c r="ET285" s="2">
        <v>289200</v>
      </c>
      <c r="EU285" s="2">
        <v>239700</v>
      </c>
      <c r="EV285" s="2">
        <v>252300</v>
      </c>
      <c r="EW285" s="2">
        <v>218700</v>
      </c>
      <c r="EX285" s="2">
        <v>315700</v>
      </c>
      <c r="EY285" s="2">
        <v>250700</v>
      </c>
      <c r="EZ285" s="2">
        <v>279700</v>
      </c>
      <c r="FA285" s="2">
        <v>216300</v>
      </c>
      <c r="FB285" s="2">
        <v>221600</v>
      </c>
      <c r="FC285" s="2">
        <v>308400</v>
      </c>
      <c r="FD285" s="2">
        <v>180700</v>
      </c>
      <c r="FE285" s="2">
        <v>236300</v>
      </c>
      <c r="FF285" s="2">
        <v>210700</v>
      </c>
      <c r="FG285" s="2">
        <v>296900</v>
      </c>
      <c r="FH285" s="2">
        <v>225800</v>
      </c>
      <c r="FI285" s="2">
        <v>406700</v>
      </c>
      <c r="FJ285" s="2">
        <v>213300</v>
      </c>
      <c r="FK285" s="2">
        <v>260200</v>
      </c>
      <c r="FL285" s="2">
        <v>272100</v>
      </c>
      <c r="FM285" s="2">
        <v>279600</v>
      </c>
      <c r="FN285" s="2">
        <v>346500</v>
      </c>
      <c r="FO285" s="2">
        <v>311600</v>
      </c>
      <c r="FP285" s="2">
        <v>262700</v>
      </c>
      <c r="FQ285" s="2">
        <v>245900</v>
      </c>
      <c r="FR285" s="2">
        <v>255100</v>
      </c>
      <c r="FS285" s="2">
        <v>376300</v>
      </c>
      <c r="FT285" s="2">
        <v>435000</v>
      </c>
      <c r="FU285" s="2">
        <v>244700</v>
      </c>
      <c r="FV285" s="2">
        <v>356600</v>
      </c>
      <c r="FW285" s="2">
        <v>383200</v>
      </c>
      <c r="FX285" s="2">
        <v>681500</v>
      </c>
      <c r="FY285" s="2">
        <v>2926200</v>
      </c>
      <c r="FZ285" s="2">
        <v>312600</v>
      </c>
      <c r="GA285" s="2">
        <v>249600</v>
      </c>
      <c r="GB285" s="2">
        <v>228200</v>
      </c>
      <c r="GC285" s="2">
        <v>419700</v>
      </c>
      <c r="GD285" s="2">
        <v>313800</v>
      </c>
      <c r="GE285" s="2">
        <v>274800</v>
      </c>
      <c r="GF285" s="2">
        <v>239400</v>
      </c>
      <c r="GG285" s="2">
        <v>276200</v>
      </c>
      <c r="GH285" s="2">
        <v>268500</v>
      </c>
      <c r="GI285" s="2">
        <v>386300</v>
      </c>
      <c r="GJ285" s="2">
        <v>428600</v>
      </c>
      <c r="GK285" s="2">
        <v>355800</v>
      </c>
      <c r="GL285" s="2">
        <v>248800</v>
      </c>
      <c r="GM285" s="2">
        <v>281700</v>
      </c>
      <c r="GN285" s="2">
        <v>225000</v>
      </c>
      <c r="GO285" s="2">
        <v>215900</v>
      </c>
      <c r="GP285" s="2">
        <v>232600</v>
      </c>
      <c r="GQ285" s="2">
        <v>322400</v>
      </c>
      <c r="GR285" s="2">
        <v>163700</v>
      </c>
      <c r="GS285" s="2">
        <v>209700</v>
      </c>
      <c r="GT285" s="2">
        <v>220500</v>
      </c>
      <c r="GU285" s="2">
        <v>270100</v>
      </c>
      <c r="GV285" s="2">
        <v>274500</v>
      </c>
      <c r="GW285" s="2">
        <v>322700</v>
      </c>
      <c r="GX285" s="2">
        <v>258400</v>
      </c>
      <c r="GY285" s="2">
        <v>322100</v>
      </c>
      <c r="GZ285" s="2">
        <v>375400</v>
      </c>
      <c r="HA285" s="2">
        <v>309000</v>
      </c>
      <c r="HB285" s="2">
        <v>292100</v>
      </c>
      <c r="HC285" s="2">
        <v>323400</v>
      </c>
      <c r="HD285" s="2">
        <v>437500</v>
      </c>
      <c r="HE285" s="2">
        <v>767700</v>
      </c>
      <c r="HF285" s="2">
        <v>1386700</v>
      </c>
      <c r="HG285" s="2">
        <v>556800</v>
      </c>
      <c r="HH285" s="2">
        <v>516900</v>
      </c>
      <c r="HI285" s="2">
        <v>275700</v>
      </c>
      <c r="HJ285" s="2">
        <v>366100</v>
      </c>
      <c r="HK285" s="2">
        <v>333000</v>
      </c>
      <c r="HL285" s="2">
        <v>221000</v>
      </c>
      <c r="HM285" s="2">
        <v>394600</v>
      </c>
      <c r="HN285" s="2">
        <v>360600</v>
      </c>
      <c r="HO285" s="2">
        <v>282900</v>
      </c>
      <c r="HP285" s="2">
        <v>214900</v>
      </c>
      <c r="HQ285" s="2">
        <v>293100</v>
      </c>
      <c r="HR285" s="2">
        <v>462100</v>
      </c>
      <c r="HS285" s="2">
        <v>494500</v>
      </c>
      <c r="HT285" s="2">
        <v>522400</v>
      </c>
      <c r="HU285" s="2">
        <v>411000</v>
      </c>
      <c r="HV285" s="2">
        <v>411600</v>
      </c>
      <c r="HW285" s="2">
        <v>452600</v>
      </c>
      <c r="HX285" s="2">
        <v>562000</v>
      </c>
      <c r="HY285" s="2">
        <v>477100</v>
      </c>
      <c r="HZ285" s="2">
        <v>324400</v>
      </c>
      <c r="IA285" s="2">
        <v>329500</v>
      </c>
      <c r="IB285" s="2">
        <v>356300</v>
      </c>
      <c r="IC285" s="2">
        <v>572700</v>
      </c>
      <c r="ID285" s="2">
        <v>492200</v>
      </c>
      <c r="IE285" s="2">
        <v>625700</v>
      </c>
      <c r="IF285" s="2">
        <v>529100</v>
      </c>
      <c r="IG285" s="2">
        <v>952600</v>
      </c>
      <c r="IH285" s="2">
        <v>1603400</v>
      </c>
      <c r="II285" s="2">
        <v>6596200</v>
      </c>
      <c r="IJ285" s="2">
        <v>416200</v>
      </c>
      <c r="IK285" s="2">
        <v>259900</v>
      </c>
      <c r="IL285" s="2">
        <v>234200</v>
      </c>
      <c r="IM285" s="2">
        <v>203100</v>
      </c>
      <c r="IN285" s="2">
        <v>231100</v>
      </c>
      <c r="IO285" s="2">
        <v>259000</v>
      </c>
      <c r="IP285" s="2">
        <v>315200</v>
      </c>
      <c r="IQ285" s="2">
        <v>335300</v>
      </c>
      <c r="IR285" s="2">
        <v>218800</v>
      </c>
      <c r="IS285" s="2">
        <v>429800</v>
      </c>
      <c r="IT285" s="2">
        <v>194000</v>
      </c>
    </row>
    <row r="286" spans="1:254">
      <c r="A286" s="391" t="s">
        <v>499</v>
      </c>
      <c r="B286" s="1" t="inlineStr">
        <is>
          <t>ＳＵＢＡＲＵ</t>
        </is>
      </c>
      <c r="C286" s="1">
        <v>2147500</v>
      </c>
      <c r="D286" s="79">
        <v>-6094500</v>
      </c>
      <c r="E286" s="2">
        <v>8242000</v>
      </c>
      <c r="F286" s="2">
        <v>11544300</v>
      </c>
      <c r="G286" s="2">
        <v>3979600</v>
      </c>
      <c r="H286" s="2">
        <v>5392100</v>
      </c>
      <c r="I286" s="2">
        <v>6220800</v>
      </c>
      <c r="J286" s="2">
        <v>4919300</v>
      </c>
      <c r="K286" s="2">
        <v>7866200</v>
      </c>
      <c r="L286" s="2">
        <v>5583900</v>
      </c>
      <c r="M286" s="2">
        <v>4649900</v>
      </c>
      <c r="N286" s="2">
        <v>3741700</v>
      </c>
      <c r="O286" s="2">
        <v>2843400</v>
      </c>
      <c r="P286" s="2">
        <v>3729500</v>
      </c>
      <c r="Q286" s="2">
        <v>3650800</v>
      </c>
      <c r="R286" s="2">
        <v>3810700</v>
      </c>
      <c r="S286" s="2">
        <v>3542900</v>
      </c>
      <c r="T286" s="2">
        <v>1988900</v>
      </c>
      <c r="U286" s="2">
        <v>2371100</v>
      </c>
      <c r="V286" s="2">
        <v>1745100</v>
      </c>
      <c r="W286" s="2">
        <v>3320300</v>
      </c>
      <c r="X286" s="2">
        <v>2877200</v>
      </c>
      <c r="Y286" s="2">
        <v>3327600</v>
      </c>
      <c r="Z286" s="2">
        <v>3556000</v>
      </c>
      <c r="AA286" s="2">
        <v>4076900</v>
      </c>
      <c r="AB286" s="2">
        <v>2899900</v>
      </c>
      <c r="AC286" s="2">
        <v>4179900</v>
      </c>
      <c r="AD286" s="2">
        <v>3400900</v>
      </c>
      <c r="AE286" s="2">
        <v>3811000</v>
      </c>
      <c r="AF286" s="2">
        <v>8785900</v>
      </c>
      <c r="AG286" s="2">
        <v>3103100</v>
      </c>
      <c r="AH286" s="2">
        <v>3209100</v>
      </c>
      <c r="AI286" s="2">
        <v>3163600</v>
      </c>
      <c r="AJ286" s="2">
        <v>4161400</v>
      </c>
      <c r="AK286" s="2">
        <v>3960600</v>
      </c>
      <c r="AL286" s="2">
        <v>8465900</v>
      </c>
      <c r="AM286" s="2">
        <v>4006800</v>
      </c>
      <c r="AN286" s="2">
        <v>4323900</v>
      </c>
      <c r="AO286" s="2">
        <v>3742900</v>
      </c>
      <c r="AP286" s="2">
        <v>3616600</v>
      </c>
      <c r="AQ286" s="2">
        <v>4481200</v>
      </c>
      <c r="AR286" s="2">
        <v>4194500</v>
      </c>
      <c r="AS286" s="2">
        <v>4577600</v>
      </c>
      <c r="AT286" s="2">
        <v>3875000</v>
      </c>
      <c r="AU286" s="2">
        <v>5206600</v>
      </c>
      <c r="AV286" s="2">
        <v>3541800</v>
      </c>
      <c r="AW286" s="2">
        <v>3891200</v>
      </c>
      <c r="AX286" s="2">
        <v>4327100</v>
      </c>
      <c r="AY286" s="2">
        <v>5157700</v>
      </c>
      <c r="AZ286" s="2">
        <v>5301000</v>
      </c>
      <c r="BA286" s="2">
        <v>12101700</v>
      </c>
      <c r="BB286" s="2">
        <v>4350700</v>
      </c>
      <c r="BC286" s="2">
        <v>4428600</v>
      </c>
      <c r="BD286" s="2">
        <v>2592700</v>
      </c>
      <c r="BE286" s="2">
        <v>2865500</v>
      </c>
      <c r="BF286" s="2">
        <v>4287200</v>
      </c>
      <c r="BG286" s="2">
        <v>4250900</v>
      </c>
      <c r="BH286" s="2">
        <v>3676600</v>
      </c>
      <c r="BI286" s="2">
        <v>4511300</v>
      </c>
      <c r="BJ286" s="2">
        <v>7555900</v>
      </c>
      <c r="BK286" s="2">
        <v>18708400</v>
      </c>
      <c r="BL286" s="2">
        <v>5088500</v>
      </c>
      <c r="BM286" s="2">
        <v>4376700</v>
      </c>
      <c r="BN286" s="2">
        <v>4789700</v>
      </c>
      <c r="BO286" s="2">
        <v>7079200</v>
      </c>
      <c r="BP286" s="2">
        <v>4523700</v>
      </c>
      <c r="BQ286" s="2">
        <v>5656100</v>
      </c>
      <c r="BR286" s="2">
        <v>3566700</v>
      </c>
      <c r="BS286" s="2">
        <v>5538800</v>
      </c>
      <c r="BT286" s="2">
        <v>3912000</v>
      </c>
      <c r="BU286" s="2">
        <v>3259800</v>
      </c>
      <c r="BV286" s="2">
        <v>3520800</v>
      </c>
      <c r="BW286" s="2">
        <v>3638400</v>
      </c>
      <c r="BX286" s="2">
        <v>2997300</v>
      </c>
      <c r="BY286" s="2">
        <v>3468200</v>
      </c>
      <c r="BZ286" s="2">
        <v>3149000</v>
      </c>
      <c r="CA286" s="2">
        <v>2905900</v>
      </c>
      <c r="CB286" s="2">
        <v>3507400</v>
      </c>
      <c r="CC286" s="2">
        <v>3732800</v>
      </c>
      <c r="CD286" s="2">
        <v>3070700</v>
      </c>
      <c r="CE286" s="2">
        <v>2421000</v>
      </c>
      <c r="CF286" s="2">
        <v>3346600</v>
      </c>
      <c r="CG286" s="2">
        <v>3343600</v>
      </c>
      <c r="CH286" s="2">
        <v>3992500</v>
      </c>
      <c r="CI286" s="2">
        <v>2328600</v>
      </c>
      <c r="CJ286" s="2">
        <v>1745900</v>
      </c>
      <c r="CK286" s="2">
        <v>2326500</v>
      </c>
      <c r="CL286" s="2">
        <v>3651600</v>
      </c>
      <c r="CM286" s="2">
        <v>3223400</v>
      </c>
      <c r="CN286" s="2">
        <v>3833900</v>
      </c>
      <c r="CO286" s="2">
        <v>3982000</v>
      </c>
      <c r="CP286" s="2">
        <v>3910500</v>
      </c>
      <c r="CQ286" s="2">
        <v>3262700</v>
      </c>
      <c r="CR286" s="2">
        <v>4096700</v>
      </c>
      <c r="CS286" s="2">
        <v>4394400</v>
      </c>
      <c r="CT286" s="2">
        <v>5143900</v>
      </c>
      <c r="CU286" s="2">
        <v>5491900</v>
      </c>
      <c r="CV286" s="2">
        <v>2896400</v>
      </c>
      <c r="CW286" s="2">
        <v>4446400</v>
      </c>
      <c r="CX286" s="2">
        <v>4376100</v>
      </c>
      <c r="CY286" s="2">
        <v>4788600</v>
      </c>
      <c r="CZ286" s="2">
        <v>3634900</v>
      </c>
      <c r="DA286" s="2">
        <v>3608600</v>
      </c>
      <c r="DB286" s="2">
        <v>4439700</v>
      </c>
      <c r="DC286" s="2">
        <v>5211600</v>
      </c>
      <c r="DD286" s="2">
        <v>4874300</v>
      </c>
      <c r="DE286" s="2">
        <v>5861500</v>
      </c>
      <c r="DF286" s="2">
        <v>5900100</v>
      </c>
      <c r="DG286" s="2">
        <v>8127800</v>
      </c>
      <c r="DH286" s="2">
        <v>6270800</v>
      </c>
      <c r="DI286" s="2">
        <v>8341000</v>
      </c>
      <c r="DJ286" s="2">
        <v>6707100</v>
      </c>
      <c r="DK286" s="2">
        <v>5259400</v>
      </c>
      <c r="DL286" s="2">
        <v>7019700</v>
      </c>
      <c r="DM286" s="2">
        <v>3975100</v>
      </c>
      <c r="DN286" s="2">
        <v>3462100</v>
      </c>
      <c r="DO286" s="2">
        <v>2460100</v>
      </c>
      <c r="DP286" s="2">
        <v>2869800</v>
      </c>
      <c r="DQ286" s="2">
        <v>2879800</v>
      </c>
      <c r="DR286" s="2">
        <v>4384400</v>
      </c>
      <c r="DS286" s="2">
        <v>5389300</v>
      </c>
      <c r="DT286" s="2">
        <v>6300700</v>
      </c>
      <c r="DU286" s="2">
        <v>10578300</v>
      </c>
      <c r="DV286" s="2">
        <v>10949300</v>
      </c>
      <c r="DW286" s="2">
        <v>2868000</v>
      </c>
      <c r="DX286" s="2">
        <v>3371400</v>
      </c>
      <c r="DY286" s="2">
        <v>2709900</v>
      </c>
      <c r="DZ286" s="2">
        <v>2839400</v>
      </c>
      <c r="EA286" s="2">
        <v>3428100</v>
      </c>
      <c r="EB286" s="2">
        <v>3108900</v>
      </c>
      <c r="EC286" s="2">
        <v>3679200</v>
      </c>
      <c r="ED286" s="2">
        <v>3501700</v>
      </c>
      <c r="EE286" s="2">
        <v>4668800</v>
      </c>
      <c r="EF286" s="2">
        <v>2337100</v>
      </c>
      <c r="EG286" s="2">
        <v>2761900</v>
      </c>
      <c r="EH286" s="2">
        <v>2456700</v>
      </c>
      <c r="EI286" s="2">
        <v>2612100</v>
      </c>
      <c r="EJ286" s="2">
        <v>2102800</v>
      </c>
      <c r="EK286" s="2">
        <v>2897300</v>
      </c>
      <c r="EL286" s="2">
        <v>3115400</v>
      </c>
      <c r="EM286" s="2">
        <v>2923400</v>
      </c>
      <c r="EN286" s="2">
        <v>3664000</v>
      </c>
      <c r="EO286" s="2">
        <v>3630200</v>
      </c>
      <c r="EP286" s="2">
        <v>3333600</v>
      </c>
      <c r="EQ286" s="2">
        <v>3492200</v>
      </c>
      <c r="ER286" s="2">
        <v>3120200</v>
      </c>
      <c r="ES286" s="2">
        <v>2292000</v>
      </c>
      <c r="ET286" s="2">
        <v>1373700</v>
      </c>
      <c r="EU286" s="2">
        <v>1350800</v>
      </c>
      <c r="EV286" s="2">
        <v>1178700</v>
      </c>
      <c r="EW286" s="2">
        <v>1498400</v>
      </c>
      <c r="EX286" s="2">
        <v>2020800</v>
      </c>
      <c r="EY286" s="2">
        <v>2044700</v>
      </c>
      <c r="EZ286" s="2">
        <v>2508700</v>
      </c>
      <c r="FA286" s="2">
        <v>5344900</v>
      </c>
      <c r="FB286" s="2">
        <v>3855300</v>
      </c>
      <c r="FC286" s="2">
        <v>2803300</v>
      </c>
      <c r="FD286" s="2">
        <v>2851200</v>
      </c>
      <c r="FE286" s="2">
        <v>2205500</v>
      </c>
      <c r="FF286" s="2">
        <v>2927300</v>
      </c>
      <c r="FG286" s="2">
        <v>1967000</v>
      </c>
      <c r="FH286" s="2">
        <v>2736600</v>
      </c>
      <c r="FI286" s="2">
        <v>2454000</v>
      </c>
      <c r="FJ286" s="2">
        <v>3513500</v>
      </c>
      <c r="FK286" s="2">
        <v>2804500</v>
      </c>
      <c r="FL286" s="2">
        <v>4944700</v>
      </c>
      <c r="FM286" s="2">
        <v>4067900</v>
      </c>
      <c r="FN286" s="2">
        <v>2659700</v>
      </c>
      <c r="FO286" s="2">
        <v>2545500</v>
      </c>
      <c r="FP286" s="2">
        <v>1926600</v>
      </c>
      <c r="FQ286" s="2">
        <v>1385700</v>
      </c>
      <c r="FR286" s="2">
        <v>1979900</v>
      </c>
      <c r="FS286" s="2">
        <v>2561400</v>
      </c>
      <c r="FT286" s="2">
        <v>3706400</v>
      </c>
      <c r="FU286" s="2">
        <v>2303200</v>
      </c>
      <c r="FV286" s="2">
        <v>2716300</v>
      </c>
      <c r="FW286" s="2">
        <v>3148800</v>
      </c>
      <c r="FX286" s="2">
        <v>2691300</v>
      </c>
      <c r="FY286" s="2">
        <v>2611400</v>
      </c>
      <c r="FZ286" s="2">
        <v>2702200</v>
      </c>
      <c r="GA286" s="2">
        <v>4159600</v>
      </c>
      <c r="GB286" s="2">
        <v>4599500</v>
      </c>
      <c r="GC286" s="2">
        <v>9826200</v>
      </c>
      <c r="GD286" s="2">
        <v>2718900</v>
      </c>
      <c r="GE286" s="2">
        <v>3757000</v>
      </c>
      <c r="GF286" s="2">
        <v>4772800</v>
      </c>
      <c r="GG286" s="2">
        <v>4407700</v>
      </c>
      <c r="GH286" s="2">
        <v>3730200</v>
      </c>
      <c r="GI286" s="2">
        <v>2540500</v>
      </c>
      <c r="GJ286" s="2">
        <v>3013900</v>
      </c>
      <c r="GK286" s="2">
        <v>2769400</v>
      </c>
      <c r="GL286" s="2">
        <v>2454200</v>
      </c>
      <c r="GM286" s="2">
        <v>2034300</v>
      </c>
      <c r="GN286" s="2">
        <v>2144100</v>
      </c>
      <c r="GO286" s="2">
        <v>4889700</v>
      </c>
      <c r="GP286" s="2">
        <v>3189500</v>
      </c>
      <c r="GQ286" s="2">
        <v>2668700</v>
      </c>
      <c r="GR286" s="2">
        <v>2357200</v>
      </c>
      <c r="GS286" s="2">
        <v>2648400</v>
      </c>
      <c r="GT286" s="2">
        <v>3033800</v>
      </c>
      <c r="GU286" s="2">
        <v>4198100</v>
      </c>
      <c r="GV286" s="2">
        <v>3608500</v>
      </c>
      <c r="GW286" s="2">
        <v>2795100</v>
      </c>
      <c r="GX286" s="2">
        <v>3740100</v>
      </c>
      <c r="GY286" s="2">
        <v>2901800</v>
      </c>
      <c r="GZ286" s="2">
        <v>4366500</v>
      </c>
      <c r="HA286" s="2">
        <v>3065800</v>
      </c>
      <c r="HB286" s="2">
        <v>4077400</v>
      </c>
      <c r="HC286" s="2">
        <v>3381600</v>
      </c>
      <c r="HD286" s="2">
        <v>3598200</v>
      </c>
      <c r="HE286" s="2">
        <v>3207100</v>
      </c>
      <c r="HF286" s="2">
        <v>3711300</v>
      </c>
      <c r="HG286" s="2">
        <v>2780000</v>
      </c>
      <c r="HH286" s="2">
        <v>3228200</v>
      </c>
      <c r="HI286" s="2">
        <v>1764500</v>
      </c>
      <c r="HJ286" s="2">
        <v>4402100</v>
      </c>
      <c r="HK286" s="2">
        <v>3604000</v>
      </c>
      <c r="HL286" s="2">
        <v>3047600</v>
      </c>
      <c r="HM286" s="2">
        <v>2052000</v>
      </c>
      <c r="HN286" s="2">
        <v>2785600</v>
      </c>
      <c r="HO286" s="2">
        <v>2337800</v>
      </c>
      <c r="HP286" s="2">
        <v>3664000</v>
      </c>
      <c r="HQ286" s="2">
        <v>3713900</v>
      </c>
      <c r="HR286" s="2">
        <v>2830100</v>
      </c>
      <c r="HS286" s="2">
        <v>3170500</v>
      </c>
      <c r="HT286" s="2">
        <v>1632500</v>
      </c>
      <c r="HU286" s="2">
        <v>2557200</v>
      </c>
      <c r="HV286" s="2">
        <v>1932700</v>
      </c>
      <c r="HW286" s="2">
        <v>1303300</v>
      </c>
      <c r="HX286" s="2">
        <v>2788500</v>
      </c>
      <c r="HY286" s="2">
        <v>2296400</v>
      </c>
      <c r="HZ286" s="2">
        <v>2487000</v>
      </c>
      <c r="IA286" s="2">
        <v>2917500</v>
      </c>
      <c r="IB286" s="2">
        <v>2182500</v>
      </c>
      <c r="IC286" s="2">
        <v>2033400</v>
      </c>
      <c r="ID286" s="2">
        <v>3031800</v>
      </c>
      <c r="IE286" s="2">
        <v>3119400</v>
      </c>
      <c r="IF286" s="2">
        <v>2543500</v>
      </c>
      <c r="IG286" s="2">
        <v>2864300</v>
      </c>
      <c r="IH286" s="2">
        <v>2382600</v>
      </c>
      <c r="II286" s="2">
        <v>4315800</v>
      </c>
      <c r="IJ286" s="2">
        <v>3485300</v>
      </c>
      <c r="IK286" s="2">
        <v>4177700</v>
      </c>
      <c r="IL286" s="2">
        <v>7461900</v>
      </c>
      <c r="IM286" s="2">
        <v>13027000</v>
      </c>
      <c r="IN286" s="2">
        <v>3867200</v>
      </c>
      <c r="IO286" s="2">
        <v>3208300</v>
      </c>
      <c r="IP286" s="2">
        <v>2523900</v>
      </c>
      <c r="IQ286" s="2">
        <v>2603600</v>
      </c>
      <c r="IR286" s="2">
        <v>3465300</v>
      </c>
      <c r="IS286" s="2">
        <v>2684500</v>
      </c>
      <c r="IT286" s="2">
        <v>2847700</v>
      </c>
    </row>
    <row r="287" spans="1:254">
      <c r="A287" s="391" t="s">
        <v>500</v>
      </c>
      <c r="B287" s="1" t="inlineStr">
        <is>
          <t>サン電子</t>
        </is>
      </c>
      <c r="C287" s="1">
        <v>11500</v>
      </c>
      <c r="D287" s="79">
        <v>-25900</v>
      </c>
      <c r="E287" s="2">
        <v>37400</v>
      </c>
      <c r="F287" s="2">
        <v>51400</v>
      </c>
      <c r="G287" s="2">
        <v>22200</v>
      </c>
      <c r="H287" s="2">
        <v>17000</v>
      </c>
      <c r="I287" s="2">
        <v>18900</v>
      </c>
      <c r="J287" s="2">
        <v>18900</v>
      </c>
      <c r="K287" s="2">
        <v>15800</v>
      </c>
      <c r="L287" s="2">
        <v>29200</v>
      </c>
      <c r="M287" s="2">
        <v>21500</v>
      </c>
      <c r="N287" s="2">
        <v>12100</v>
      </c>
      <c r="O287" s="2">
        <v>15600</v>
      </c>
      <c r="P287" s="2">
        <v>15200</v>
      </c>
      <c r="Q287" s="2">
        <v>24600</v>
      </c>
      <c r="R287" s="2">
        <v>11600</v>
      </c>
      <c r="S287" s="2">
        <v>18200</v>
      </c>
      <c r="T287" s="2">
        <v>25800</v>
      </c>
      <c r="U287" s="2">
        <v>30500</v>
      </c>
      <c r="V287" s="2">
        <v>20500</v>
      </c>
      <c r="W287" s="2">
        <v>36100</v>
      </c>
      <c r="X287" s="2">
        <v>22600</v>
      </c>
      <c r="Y287" s="2">
        <v>62200</v>
      </c>
      <c r="Z287" s="2">
        <v>126900</v>
      </c>
      <c r="AA287" s="2">
        <v>108900</v>
      </c>
      <c r="AB287" s="2">
        <v>29100</v>
      </c>
      <c r="AC287" s="2">
        <v>36600</v>
      </c>
      <c r="AD287" s="2">
        <v>21200</v>
      </c>
      <c r="AE287" s="2">
        <v>20700</v>
      </c>
      <c r="AF287" s="2">
        <v>30700</v>
      </c>
      <c r="AG287" s="2">
        <v>28100</v>
      </c>
      <c r="AH287" s="2">
        <v>13900</v>
      </c>
      <c r="AI287" s="2">
        <v>31200</v>
      </c>
      <c r="AJ287" s="2">
        <v>14100</v>
      </c>
      <c r="AK287" s="2">
        <v>15200</v>
      </c>
      <c r="AL287" s="2">
        <v>22200</v>
      </c>
      <c r="AM287" s="2">
        <v>18600</v>
      </c>
      <c r="AN287" s="2">
        <v>15500</v>
      </c>
      <c r="AO287" s="2">
        <v>15900</v>
      </c>
      <c r="AP287" s="2">
        <v>14300</v>
      </c>
      <c r="AQ287" s="2">
        <v>16300</v>
      </c>
      <c r="AR287" s="2">
        <v>26700</v>
      </c>
      <c r="AS287" s="2">
        <v>38300</v>
      </c>
      <c r="AT287" s="2">
        <v>13600</v>
      </c>
      <c r="AU287" s="2">
        <v>22900</v>
      </c>
      <c r="AV287" s="2">
        <v>17100</v>
      </c>
      <c r="AW287" s="2">
        <v>25000</v>
      </c>
      <c r="AX287" s="2">
        <v>16100</v>
      </c>
      <c r="AY287" s="2">
        <v>42200</v>
      </c>
      <c r="AZ287" s="2">
        <v>25200</v>
      </c>
      <c r="BA287" s="2">
        <v>44000</v>
      </c>
      <c r="BB287" s="2">
        <v>36400</v>
      </c>
      <c r="BC287" s="2">
        <v>25900</v>
      </c>
      <c r="BD287" s="2">
        <v>47400</v>
      </c>
      <c r="BE287" s="2">
        <v>20200</v>
      </c>
      <c r="BF287" s="2">
        <v>32100</v>
      </c>
      <c r="BG287" s="2">
        <v>60800</v>
      </c>
      <c r="BH287" s="2">
        <v>52300</v>
      </c>
      <c r="BI287" s="2">
        <v>83400</v>
      </c>
      <c r="BJ287" s="2">
        <v>60000</v>
      </c>
      <c r="BK287" s="2">
        <v>26500</v>
      </c>
      <c r="BL287" s="2">
        <v>19400</v>
      </c>
      <c r="BM287" s="2">
        <v>40800</v>
      </c>
      <c r="BN287" s="2">
        <v>63900</v>
      </c>
      <c r="BO287" s="2">
        <v>17200</v>
      </c>
      <c r="BP287" s="2">
        <v>27100</v>
      </c>
      <c r="BQ287" s="2">
        <v>14800</v>
      </c>
      <c r="BR287" s="2">
        <v>26400</v>
      </c>
      <c r="BS287" s="2">
        <v>59600</v>
      </c>
      <c r="BT287" s="2">
        <v>31500</v>
      </c>
      <c r="BU287" s="2">
        <v>48100</v>
      </c>
      <c r="BV287" s="2">
        <v>27100</v>
      </c>
      <c r="BW287" s="2">
        <v>36100</v>
      </c>
      <c r="BX287" s="2">
        <v>70300</v>
      </c>
      <c r="BY287" s="2">
        <v>26500</v>
      </c>
      <c r="BZ287" s="2">
        <v>47300</v>
      </c>
      <c r="CA287" s="2">
        <v>91700</v>
      </c>
      <c r="CB287" s="2">
        <v>58300</v>
      </c>
      <c r="CC287" s="2">
        <v>112100</v>
      </c>
      <c r="CD287" s="2">
        <v>78600</v>
      </c>
      <c r="CE287" s="2">
        <v>109100</v>
      </c>
      <c r="CF287" s="2">
        <v>67700</v>
      </c>
      <c r="CG287" s="2">
        <v>59700</v>
      </c>
      <c r="CH287" s="2">
        <v>87000</v>
      </c>
      <c r="CI287" s="2">
        <v>19200</v>
      </c>
      <c r="CJ287" s="2">
        <v>24800</v>
      </c>
      <c r="CK287" s="2">
        <v>35000</v>
      </c>
      <c r="CL287" s="2">
        <v>54700</v>
      </c>
      <c r="CM287" s="2">
        <v>64100</v>
      </c>
      <c r="CN287" s="2">
        <v>61200</v>
      </c>
      <c r="CO287" s="2">
        <v>58900</v>
      </c>
      <c r="CP287" s="2">
        <v>76500</v>
      </c>
      <c r="CQ287" s="2">
        <v>72900</v>
      </c>
      <c r="CR287" s="2">
        <v>95200</v>
      </c>
      <c r="CS287" s="2">
        <v>34600</v>
      </c>
      <c r="CT287" s="2">
        <v>76800</v>
      </c>
      <c r="CU287" s="2">
        <v>44000</v>
      </c>
      <c r="CV287" s="2">
        <v>33000</v>
      </c>
      <c r="CW287" s="2">
        <v>55000</v>
      </c>
      <c r="CX287" s="2">
        <v>92000</v>
      </c>
      <c r="CY287" s="2">
        <v>82900</v>
      </c>
      <c r="CZ287" s="2">
        <v>83800</v>
      </c>
      <c r="DA287" s="2">
        <v>51300</v>
      </c>
      <c r="DB287" s="2">
        <v>75300</v>
      </c>
      <c r="DC287" s="2">
        <v>100900</v>
      </c>
      <c r="DD287" s="2">
        <v>93100</v>
      </c>
      <c r="DE287" s="2">
        <v>84500</v>
      </c>
      <c r="DF287" s="2">
        <v>76100</v>
      </c>
      <c r="DG287" s="2">
        <v>163900</v>
      </c>
      <c r="DH287" s="2">
        <v>173600</v>
      </c>
      <c r="DI287" s="2">
        <v>181400</v>
      </c>
      <c r="DJ287" s="2">
        <v>129700</v>
      </c>
      <c r="DK287" s="2">
        <v>97100</v>
      </c>
      <c r="DL287" s="2">
        <v>96900</v>
      </c>
      <c r="DM287" s="2">
        <v>38000</v>
      </c>
      <c r="DN287" s="2">
        <v>26600</v>
      </c>
      <c r="DO287" s="2">
        <v>34900</v>
      </c>
      <c r="DP287" s="2">
        <v>37400</v>
      </c>
      <c r="DQ287" s="2">
        <v>86300</v>
      </c>
      <c r="DR287" s="2">
        <v>60300</v>
      </c>
      <c r="DS287" s="2">
        <v>62300</v>
      </c>
      <c r="DT287" s="2">
        <v>35500</v>
      </c>
      <c r="DU287" s="2">
        <v>76900</v>
      </c>
      <c r="DV287" s="2">
        <v>56600</v>
      </c>
      <c r="DW287" s="2">
        <v>72100</v>
      </c>
      <c r="DX287" s="2">
        <v>71700</v>
      </c>
      <c r="DY287" s="2">
        <v>38000</v>
      </c>
      <c r="DZ287" s="2">
        <v>48600</v>
      </c>
      <c r="EA287" s="2">
        <v>55100</v>
      </c>
      <c r="EB287" s="2">
        <v>39300</v>
      </c>
      <c r="EC287" s="2">
        <v>21800</v>
      </c>
      <c r="ED287" s="2">
        <v>47500</v>
      </c>
      <c r="EE287" s="2">
        <v>52000</v>
      </c>
      <c r="EF287" s="2">
        <v>31500</v>
      </c>
      <c r="EG287" s="2">
        <v>64700</v>
      </c>
      <c r="EH287" s="2">
        <v>57100</v>
      </c>
      <c r="EI287" s="2">
        <v>26700</v>
      </c>
      <c r="EJ287" s="2">
        <v>27600</v>
      </c>
      <c r="EK287" s="2">
        <v>32100</v>
      </c>
      <c r="EL287" s="2">
        <v>27900</v>
      </c>
      <c r="EM287" s="2">
        <v>33000</v>
      </c>
      <c r="EN287" s="2">
        <v>34800</v>
      </c>
      <c r="EO287" s="2">
        <v>29400</v>
      </c>
      <c r="EP287" s="2">
        <v>35600</v>
      </c>
      <c r="EQ287" s="2">
        <v>27900</v>
      </c>
      <c r="ER287" s="2">
        <v>31000</v>
      </c>
      <c r="ES287" s="2">
        <v>32500</v>
      </c>
      <c r="ET287" s="2">
        <v>22800</v>
      </c>
      <c r="EU287" s="2">
        <v>33700</v>
      </c>
      <c r="EV287" s="2">
        <v>19900</v>
      </c>
      <c r="EW287" s="2">
        <v>31900</v>
      </c>
      <c r="EX287" s="2">
        <v>61300</v>
      </c>
      <c r="EY287" s="2">
        <v>89600</v>
      </c>
      <c r="EZ287" s="2">
        <v>45600</v>
      </c>
      <c r="FA287" s="2">
        <v>58300</v>
      </c>
      <c r="FB287" s="2">
        <v>41900</v>
      </c>
      <c r="FC287" s="2">
        <v>45800</v>
      </c>
      <c r="FD287" s="2">
        <v>48600</v>
      </c>
      <c r="FE287" s="2">
        <v>57100</v>
      </c>
      <c r="FF287" s="2">
        <v>62300</v>
      </c>
      <c r="FG287" s="2">
        <v>51300</v>
      </c>
      <c r="FH287" s="2">
        <v>34900</v>
      </c>
      <c r="FI287" s="2">
        <v>43000</v>
      </c>
      <c r="FJ287" s="2">
        <v>40000</v>
      </c>
      <c r="FK287" s="2">
        <v>45100</v>
      </c>
      <c r="FL287" s="2">
        <v>28200</v>
      </c>
      <c r="FM287" s="2">
        <v>46800</v>
      </c>
      <c r="FN287" s="2">
        <v>29400</v>
      </c>
      <c r="FO287" s="2">
        <v>37600</v>
      </c>
      <c r="FP287" s="2">
        <v>27600</v>
      </c>
      <c r="FQ287" s="2">
        <v>45100</v>
      </c>
      <c r="FR287" s="2">
        <v>105600</v>
      </c>
      <c r="FS287" s="2">
        <v>49200</v>
      </c>
      <c r="FT287" s="2">
        <v>55300</v>
      </c>
      <c r="FU287" s="2">
        <v>41500</v>
      </c>
      <c r="FV287" s="2">
        <v>68500</v>
      </c>
      <c r="FW287" s="2">
        <v>89200</v>
      </c>
      <c r="FX287" s="2">
        <v>90200</v>
      </c>
      <c r="FY287" s="2">
        <v>124600</v>
      </c>
      <c r="FZ287" s="2">
        <v>138100</v>
      </c>
      <c r="GA287" s="2">
        <v>50700</v>
      </c>
      <c r="GB287" s="2">
        <v>65300</v>
      </c>
      <c r="GC287" s="2">
        <v>40900</v>
      </c>
      <c r="GD287" s="2">
        <v>47800</v>
      </c>
      <c r="GE287" s="2">
        <v>36800</v>
      </c>
      <c r="GF287" s="2">
        <v>86600</v>
      </c>
      <c r="GG287" s="2">
        <v>84900</v>
      </c>
      <c r="GH287" s="2">
        <v>48800</v>
      </c>
      <c r="GI287" s="2">
        <v>98500</v>
      </c>
      <c r="GJ287" s="2">
        <v>81000</v>
      </c>
      <c r="GK287" s="2">
        <v>83900</v>
      </c>
      <c r="GL287" s="2">
        <v>80700</v>
      </c>
      <c r="GM287" s="2">
        <v>80700</v>
      </c>
      <c r="GN287" s="2">
        <v>132800</v>
      </c>
      <c r="GO287" s="2">
        <v>89200</v>
      </c>
      <c r="GP287" s="2">
        <v>189100</v>
      </c>
      <c r="GQ287" s="2">
        <v>173900</v>
      </c>
      <c r="GR287" s="2">
        <v>185700</v>
      </c>
      <c r="GS287" s="2">
        <v>189100</v>
      </c>
      <c r="GT287" s="2">
        <v>382800</v>
      </c>
      <c r="GU287" s="2">
        <v>229400</v>
      </c>
      <c r="GV287" s="2">
        <v>325300</v>
      </c>
      <c r="GW287" s="2">
        <v>113700</v>
      </c>
      <c r="GX287" s="2">
        <v>113200</v>
      </c>
      <c r="GY287" s="2">
        <v>101400</v>
      </c>
      <c r="GZ287" s="2">
        <v>40900</v>
      </c>
      <c r="HA287" s="2">
        <v>81300</v>
      </c>
      <c r="HB287" s="2">
        <v>89000</v>
      </c>
      <c r="HC287" s="2">
        <v>105900</v>
      </c>
      <c r="HD287" s="2">
        <v>52800</v>
      </c>
      <c r="HE287" s="2">
        <v>35300</v>
      </c>
      <c r="HF287" s="2">
        <v>29400</v>
      </c>
      <c r="HG287" s="2">
        <v>26800</v>
      </c>
      <c r="HH287" s="2">
        <v>18700</v>
      </c>
      <c r="HI287" s="2">
        <v>38500</v>
      </c>
      <c r="HJ287" s="2">
        <v>67600</v>
      </c>
      <c r="HK287" s="2">
        <v>32700</v>
      </c>
      <c r="HL287" s="2">
        <v>52100</v>
      </c>
      <c r="HM287" s="2">
        <v>40000</v>
      </c>
      <c r="HN287" s="2">
        <v>45200</v>
      </c>
      <c r="HO287" s="2">
        <v>35800</v>
      </c>
      <c r="HP287" s="2">
        <v>36600</v>
      </c>
      <c r="HQ287" s="2">
        <v>37200</v>
      </c>
      <c r="HR287" s="2">
        <v>21900</v>
      </c>
      <c r="HS287" s="2">
        <v>26000</v>
      </c>
      <c r="HT287" s="2">
        <v>41100</v>
      </c>
      <c r="HU287" s="2">
        <v>53500</v>
      </c>
      <c r="HV287" s="2">
        <v>29400</v>
      </c>
      <c r="HW287" s="2">
        <v>25400</v>
      </c>
      <c r="HX287" s="2">
        <v>47700</v>
      </c>
      <c r="HY287" s="2">
        <v>60700</v>
      </c>
      <c r="HZ287" s="2">
        <v>17600</v>
      </c>
      <c r="IA287" s="2">
        <v>59800</v>
      </c>
      <c r="IB287" s="2">
        <v>12200</v>
      </c>
      <c r="IC287" s="2">
        <v>16900</v>
      </c>
      <c r="ID287" s="2">
        <v>39100</v>
      </c>
      <c r="IE287" s="2">
        <v>32600</v>
      </c>
      <c r="IF287" s="2">
        <v>55100</v>
      </c>
      <c r="IG287" s="2">
        <v>36000</v>
      </c>
      <c r="IH287" s="2">
        <v>79500</v>
      </c>
      <c r="II287" s="2">
        <v>30200</v>
      </c>
      <c r="IJ287" s="2">
        <v>77600</v>
      </c>
      <c r="IK287" s="2">
        <v>79200</v>
      </c>
      <c r="IL287" s="2">
        <v>36200</v>
      </c>
      <c r="IM287" s="2">
        <v>26300</v>
      </c>
      <c r="IN287" s="2">
        <v>25200</v>
      </c>
      <c r="IO287" s="2">
        <v>34300</v>
      </c>
      <c r="IP287" s="2">
        <v>27400</v>
      </c>
      <c r="IQ287" s="2">
        <v>36400</v>
      </c>
      <c r="IR287" s="2">
        <v>47600</v>
      </c>
      <c r="IS287" s="2">
        <v>24500</v>
      </c>
      <c r="IT287" s="2">
        <v>16500</v>
      </c>
    </row>
    <row r="288" spans="1:254">
      <c r="A288" s="391" t="s">
        <v>501</v>
      </c>
      <c r="B288" s="1" t="inlineStr">
        <is>
          <t>紀文食品</t>
        </is>
      </c>
      <c r="C288" s="1">
        <v>25200</v>
      </c>
      <c r="D288" s="79">
        <v>-8900</v>
      </c>
      <c r="E288" s="2">
        <v>34100</v>
      </c>
      <c r="F288" s="2">
        <v>25700</v>
      </c>
      <c r="G288" s="2">
        <v>55400</v>
      </c>
      <c r="H288" s="2">
        <v>80400</v>
      </c>
      <c r="I288" s="2">
        <v>41800</v>
      </c>
      <c r="J288" s="2">
        <v>44800</v>
      </c>
      <c r="K288" s="2">
        <v>57200</v>
      </c>
      <c r="L288" s="2">
        <v>27300</v>
      </c>
      <c r="M288" s="2">
        <v>23000</v>
      </c>
      <c r="N288" s="2">
        <v>36100</v>
      </c>
      <c r="O288" s="2">
        <v>15800</v>
      </c>
      <c r="P288" s="2">
        <v>32600</v>
      </c>
      <c r="Q288" s="2">
        <v>25800</v>
      </c>
      <c r="R288" s="2">
        <v>38800</v>
      </c>
      <c r="S288" s="2">
        <v>21400</v>
      </c>
      <c r="T288" s="2">
        <v>19800</v>
      </c>
      <c r="U288" s="2">
        <v>18500</v>
      </c>
      <c r="V288" s="2">
        <v>15800</v>
      </c>
      <c r="W288" s="2">
        <v>20700</v>
      </c>
      <c r="X288" s="2">
        <v>18400</v>
      </c>
      <c r="Y288" s="2">
        <v>23300</v>
      </c>
      <c r="Z288" s="2">
        <v>17400</v>
      </c>
      <c r="AA288" s="2">
        <v>17400</v>
      </c>
      <c r="AB288" s="2">
        <v>20000</v>
      </c>
      <c r="AC288" s="2">
        <v>22100</v>
      </c>
      <c r="AD288" s="2">
        <v>22900</v>
      </c>
      <c r="AE288" s="2">
        <v>21800</v>
      </c>
      <c r="AF288" s="2">
        <v>41300</v>
      </c>
      <c r="AG288" s="2">
        <v>18400</v>
      </c>
      <c r="AH288" s="2">
        <v>22500</v>
      </c>
      <c r="AI288" s="2">
        <v>23600</v>
      </c>
      <c r="AJ288" s="2">
        <v>23100</v>
      </c>
      <c r="AK288" s="2">
        <v>22200</v>
      </c>
      <c r="AL288" s="2">
        <v>33800</v>
      </c>
      <c r="AM288" s="2">
        <v>24700</v>
      </c>
      <c r="AN288" s="2">
        <v>24600</v>
      </c>
      <c r="AO288" s="2">
        <v>13400</v>
      </c>
      <c r="AP288" s="2">
        <v>17100</v>
      </c>
      <c r="AQ288" s="2">
        <v>35700</v>
      </c>
      <c r="AR288" s="2">
        <v>21700</v>
      </c>
      <c r="AS288" s="2">
        <v>27300</v>
      </c>
      <c r="AT288" s="2">
        <v>30100</v>
      </c>
      <c r="AU288" s="2">
        <v>33800</v>
      </c>
      <c r="AV288" s="2">
        <v>21500</v>
      </c>
      <c r="AW288" s="2">
        <v>15700</v>
      </c>
      <c r="AX288" s="2">
        <v>29300</v>
      </c>
      <c r="AY288" s="2">
        <v>45600</v>
      </c>
      <c r="AZ288" s="2">
        <v>33200</v>
      </c>
      <c r="BA288" s="2">
        <v>17400</v>
      </c>
      <c r="BB288" s="2">
        <v>26200</v>
      </c>
      <c r="BC288" s="2">
        <v>17900</v>
      </c>
      <c r="BD288" s="2">
        <v>15700</v>
      </c>
      <c r="BE288" s="2">
        <v>23000</v>
      </c>
      <c r="BF288" s="2">
        <v>17300</v>
      </c>
      <c r="BG288" s="2">
        <v>16800</v>
      </c>
      <c r="BH288" s="2">
        <v>22100</v>
      </c>
      <c r="BI288" s="2">
        <v>20800</v>
      </c>
      <c r="BJ288" s="2">
        <v>48000</v>
      </c>
      <c r="BK288" s="2">
        <v>23800</v>
      </c>
      <c r="BL288" s="2">
        <v>12400</v>
      </c>
      <c r="BM288" s="2">
        <v>13900</v>
      </c>
      <c r="BN288" s="2">
        <v>12200</v>
      </c>
      <c r="BO288" s="2">
        <v>21500</v>
      </c>
      <c r="BP288" s="2">
        <v>36900</v>
      </c>
      <c r="BQ288" s="2">
        <v>14700</v>
      </c>
      <c r="BR288" s="2">
        <v>19700</v>
      </c>
      <c r="BS288" s="2">
        <v>26800</v>
      </c>
      <c r="BT288" s="2">
        <v>27900</v>
      </c>
      <c r="BU288" s="2">
        <v>36200</v>
      </c>
      <c r="BV288" s="2">
        <v>18000</v>
      </c>
      <c r="BW288" s="2">
        <v>37400</v>
      </c>
      <c r="BX288" s="2">
        <v>29300</v>
      </c>
      <c r="BY288" s="2">
        <v>21400</v>
      </c>
      <c r="BZ288" s="2">
        <v>18000</v>
      </c>
      <c r="CA288" s="2">
        <v>16700</v>
      </c>
      <c r="CB288" s="2">
        <v>15700</v>
      </c>
      <c r="CC288" s="2">
        <v>16700</v>
      </c>
      <c r="CD288" s="2">
        <v>17500</v>
      </c>
      <c r="CE288" s="2">
        <v>18100</v>
      </c>
      <c r="CF288" s="2">
        <v>12700</v>
      </c>
      <c r="CG288" s="2">
        <v>15500</v>
      </c>
      <c r="CH288" s="2">
        <v>23100</v>
      </c>
      <c r="CI288" s="2">
        <v>17400</v>
      </c>
      <c r="CJ288" s="2">
        <v>16500</v>
      </c>
      <c r="CK288" s="2">
        <v>17700</v>
      </c>
      <c r="CL288" s="2">
        <v>18400</v>
      </c>
      <c r="CM288" s="2">
        <v>28100</v>
      </c>
      <c r="CN288" s="2">
        <v>29600</v>
      </c>
      <c r="CO288" s="2">
        <v>46500</v>
      </c>
      <c r="CP288" s="2">
        <v>42900</v>
      </c>
      <c r="CQ288" s="2">
        <v>37900</v>
      </c>
      <c r="CR288" s="2">
        <v>25000</v>
      </c>
      <c r="CS288" s="2">
        <v>21200</v>
      </c>
      <c r="CT288" s="2">
        <v>43100</v>
      </c>
      <c r="CU288" s="2">
        <v>23600</v>
      </c>
      <c r="CV288" s="2">
        <v>21500</v>
      </c>
      <c r="CW288" s="2">
        <v>23700</v>
      </c>
      <c r="CX288" s="2">
        <v>28400</v>
      </c>
      <c r="CY288" s="2">
        <v>55800</v>
      </c>
      <c r="CZ288" s="2">
        <v>47700</v>
      </c>
      <c r="DA288" s="2">
        <v>26000</v>
      </c>
      <c r="DB288" s="2">
        <v>29700</v>
      </c>
      <c r="DC288" s="2">
        <v>92100</v>
      </c>
      <c r="DD288" s="2">
        <v>39100</v>
      </c>
      <c r="DE288" s="2">
        <v>30500</v>
      </c>
      <c r="DF288" s="2">
        <v>104100</v>
      </c>
      <c r="DG288" s="2">
        <v>54100</v>
      </c>
      <c r="DH288" s="2">
        <v>49000</v>
      </c>
      <c r="DI288" s="2">
        <v>24800</v>
      </c>
      <c r="DJ288" s="2">
        <v>44400</v>
      </c>
      <c r="DK288" s="2">
        <v>33100</v>
      </c>
      <c r="DL288" s="2">
        <v>25200</v>
      </c>
      <c r="DM288" s="2">
        <v>35200</v>
      </c>
      <c r="DN288" s="2">
        <v>32500</v>
      </c>
      <c r="DO288" s="2">
        <v>26300</v>
      </c>
      <c r="DP288" s="2">
        <v>25500</v>
      </c>
      <c r="DQ288" s="2">
        <v>35800</v>
      </c>
      <c r="DR288" s="2">
        <v>62700</v>
      </c>
      <c r="DS288" s="2">
        <v>38800</v>
      </c>
      <c r="DT288" s="2">
        <v>51200</v>
      </c>
      <c r="DU288" s="2">
        <v>54400</v>
      </c>
      <c r="DV288" s="2">
        <v>23400</v>
      </c>
      <c r="DW288" s="2">
        <v>35400</v>
      </c>
      <c r="DX288" s="2">
        <v>24000</v>
      </c>
      <c r="DY288" s="2">
        <v>29800</v>
      </c>
      <c r="DZ288" s="2">
        <v>27600</v>
      </c>
      <c r="EA288" s="2">
        <v>32100</v>
      </c>
      <c r="EB288" s="2">
        <v>45400</v>
      </c>
      <c r="EC288" s="2">
        <v>34800</v>
      </c>
      <c r="ED288" s="2">
        <v>34200</v>
      </c>
      <c r="EE288" s="2">
        <v>56600</v>
      </c>
      <c r="EF288" s="2">
        <v>32700</v>
      </c>
      <c r="EG288" s="2">
        <v>21400</v>
      </c>
      <c r="EH288" s="2">
        <v>70700</v>
      </c>
      <c r="EI288" s="2">
        <v>78900</v>
      </c>
      <c r="EJ288" s="2">
        <v>43100</v>
      </c>
      <c r="EK288" s="2">
        <v>42000</v>
      </c>
      <c r="EL288" s="2">
        <v>24900</v>
      </c>
      <c r="EM288" s="2">
        <v>27400</v>
      </c>
      <c r="EN288" s="2">
        <v>40000</v>
      </c>
      <c r="EO288" s="2">
        <v>31900</v>
      </c>
      <c r="EP288" s="2">
        <v>32100</v>
      </c>
      <c r="EQ288" s="2">
        <v>26200</v>
      </c>
      <c r="ER288" s="2">
        <v>33100</v>
      </c>
      <c r="ES288" s="2">
        <v>36000</v>
      </c>
      <c r="ET288" s="2">
        <v>16800</v>
      </c>
      <c r="EU288" s="2">
        <v>28700</v>
      </c>
      <c r="EV288" s="2">
        <v>52100</v>
      </c>
      <c r="EW288" s="2">
        <v>28100</v>
      </c>
      <c r="EX288" s="2">
        <v>22200</v>
      </c>
      <c r="EY288" s="2">
        <v>32200</v>
      </c>
      <c r="EZ288" s="2">
        <v>35500</v>
      </c>
      <c r="FA288" s="2">
        <v>32700</v>
      </c>
      <c r="FB288" s="2">
        <v>27000</v>
      </c>
      <c r="FC288" s="2">
        <v>23600</v>
      </c>
      <c r="FD288" s="2">
        <v>21100</v>
      </c>
      <c r="FE288" s="2">
        <v>34100</v>
      </c>
      <c r="FF288" s="2">
        <v>58000</v>
      </c>
      <c r="FG288" s="2">
        <v>78000</v>
      </c>
      <c r="FH288" s="2">
        <v>25200</v>
      </c>
      <c r="FI288" s="2">
        <v>36700</v>
      </c>
      <c r="FJ288" s="2">
        <v>35200</v>
      </c>
      <c r="FK288" s="2">
        <v>39500</v>
      </c>
      <c r="FL288" s="2">
        <v>25600</v>
      </c>
      <c r="FM288" s="2">
        <v>33600</v>
      </c>
      <c r="FN288" s="2">
        <v>39000</v>
      </c>
      <c r="FO288" s="2">
        <v>50000</v>
      </c>
      <c r="FP288" s="2">
        <v>24500</v>
      </c>
      <c r="FQ288" s="2">
        <v>25300</v>
      </c>
      <c r="FR288" s="2">
        <v>22000</v>
      </c>
      <c r="FS288" s="2">
        <v>25000</v>
      </c>
      <c r="FT288" s="2">
        <v>46700</v>
      </c>
      <c r="FU288" s="2">
        <v>24000</v>
      </c>
      <c r="FV288" s="2">
        <v>23500</v>
      </c>
      <c r="FW288" s="2">
        <v>35200</v>
      </c>
      <c r="FX288" s="2">
        <v>39100</v>
      </c>
      <c r="FY288" s="2">
        <v>75400</v>
      </c>
      <c r="FZ288" s="2">
        <v>33400</v>
      </c>
      <c r="GA288" s="2">
        <v>32200</v>
      </c>
      <c r="GB288" s="2">
        <v>22300</v>
      </c>
      <c r="GC288" s="2">
        <v>26800</v>
      </c>
      <c r="GD288" s="2">
        <v>39100</v>
      </c>
      <c r="GE288" s="2">
        <v>40300</v>
      </c>
      <c r="GF288" s="2">
        <v>43800</v>
      </c>
      <c r="GG288" s="2">
        <v>36700</v>
      </c>
      <c r="GH288" s="2">
        <v>39900</v>
      </c>
      <c r="GI288" s="2">
        <v>43800</v>
      </c>
      <c r="GJ288" s="2">
        <v>49200</v>
      </c>
      <c r="GK288" s="2">
        <v>38800</v>
      </c>
      <c r="GL288" s="2">
        <v>21300</v>
      </c>
      <c r="GM288" s="2">
        <v>29600</v>
      </c>
      <c r="GN288" s="2">
        <v>27300</v>
      </c>
      <c r="GO288" s="2">
        <v>15900</v>
      </c>
      <c r="GP288" s="2">
        <v>42700</v>
      </c>
      <c r="GQ288" s="2">
        <v>21700</v>
      </c>
      <c r="GR288" s="2">
        <v>21500</v>
      </c>
      <c r="GS288" s="2">
        <v>19800</v>
      </c>
      <c r="GT288" s="2">
        <v>28700</v>
      </c>
      <c r="GU288" s="2">
        <v>43500</v>
      </c>
      <c r="GV288" s="2">
        <v>72700</v>
      </c>
      <c r="GW288" s="2">
        <v>47400</v>
      </c>
      <c r="GX288" s="2">
        <v>52700</v>
      </c>
      <c r="GY288" s="2">
        <v>58200</v>
      </c>
      <c r="GZ288" s="2">
        <v>61900</v>
      </c>
      <c r="HA288" s="2">
        <v>64500</v>
      </c>
      <c r="HB288" s="2">
        <v>72500</v>
      </c>
      <c r="HC288" s="2">
        <v>126300</v>
      </c>
      <c r="HD288" s="2">
        <v>84700</v>
      </c>
      <c r="HE288" s="2">
        <v>316900</v>
      </c>
      <c r="HF288" s="2">
        <v>366900</v>
      </c>
      <c r="HG288" s="2">
        <v>112800</v>
      </c>
      <c r="HH288" s="2">
        <v>132800</v>
      </c>
      <c r="HI288" s="2">
        <v>76000</v>
      </c>
      <c r="HJ288" s="2">
        <v>80800</v>
      </c>
      <c r="HK288" s="2">
        <v>52400</v>
      </c>
      <c r="HL288" s="2">
        <v>87500</v>
      </c>
      <c r="HM288" s="2">
        <v>72500</v>
      </c>
      <c r="HN288" s="2">
        <v>56600</v>
      </c>
      <c r="HO288" s="2">
        <v>45500</v>
      </c>
      <c r="HP288" s="2">
        <v>49700</v>
      </c>
      <c r="HQ288" s="2">
        <v>125000</v>
      </c>
      <c r="HR288" s="2">
        <v>128600</v>
      </c>
      <c r="HS288" s="2">
        <v>63000</v>
      </c>
      <c r="HT288" s="2">
        <v>193800</v>
      </c>
      <c r="HU288" s="2">
        <v>155700</v>
      </c>
      <c r="HV288" s="2">
        <v>133700</v>
      </c>
      <c r="HW288" s="2">
        <v>182200</v>
      </c>
      <c r="HX288" s="2">
        <v>132800</v>
      </c>
      <c r="HY288" s="2">
        <v>136900</v>
      </c>
      <c r="HZ288" s="2">
        <v>56200</v>
      </c>
      <c r="IA288" s="2">
        <v>54400</v>
      </c>
      <c r="IB288" s="2">
        <v>62100</v>
      </c>
      <c r="IC288" s="2">
        <v>44600</v>
      </c>
      <c r="ID288" s="2">
        <v>33500</v>
      </c>
      <c r="IE288" s="2">
        <v>31300</v>
      </c>
      <c r="IF288" s="2">
        <v>64200</v>
      </c>
      <c r="IG288" s="2">
        <v>47800</v>
      </c>
      <c r="IH288" s="2">
        <v>25400</v>
      </c>
      <c r="II288" s="2">
        <v>32700</v>
      </c>
      <c r="IJ288" s="2">
        <v>58800</v>
      </c>
      <c r="IK288" s="2">
        <v>96100</v>
      </c>
      <c r="IL288" s="2">
        <v>28100</v>
      </c>
      <c r="IM288" s="2">
        <v>33300</v>
      </c>
      <c r="IN288" s="2">
        <v>39300</v>
      </c>
      <c r="IO288" s="2">
        <v>22800</v>
      </c>
      <c r="IP288" s="2">
        <v>26500</v>
      </c>
      <c r="IQ288" s="2">
        <v>41700</v>
      </c>
      <c r="IR288" s="2">
        <v>27200</v>
      </c>
      <c r="IS288" s="2">
        <v>21100</v>
      </c>
      <c r="IT288" s="2">
        <v>29300</v>
      </c>
    </row>
    <row r="289" spans="1:254">
      <c r="A289" s="391" t="s">
        <v>502</v>
      </c>
      <c r="B289" s="1" t="inlineStr">
        <is>
          <t>関東電化</t>
        </is>
      </c>
      <c r="C289" s="1">
        <v>411200</v>
      </c>
      <c r="D289" s="79">
        <v>-189300</v>
      </c>
      <c r="E289" s="2">
        <v>600500</v>
      </c>
      <c r="F289" s="2">
        <v>571700</v>
      </c>
      <c r="G289" s="2">
        <v>627200</v>
      </c>
      <c r="H289" s="2">
        <v>719300</v>
      </c>
      <c r="I289" s="2">
        <v>881300</v>
      </c>
      <c r="J289" s="2">
        <v>582300</v>
      </c>
      <c r="K289" s="2">
        <v>762800</v>
      </c>
      <c r="L289" s="2">
        <v>615500</v>
      </c>
      <c r="M289" s="2">
        <v>408900</v>
      </c>
      <c r="N289" s="2">
        <v>488300</v>
      </c>
      <c r="O289" s="2">
        <v>396900</v>
      </c>
      <c r="P289" s="2">
        <v>791500</v>
      </c>
      <c r="Q289" s="2">
        <v>508600</v>
      </c>
      <c r="R289" s="2">
        <v>989300</v>
      </c>
      <c r="S289" s="2">
        <v>492600</v>
      </c>
      <c r="T289" s="2">
        <v>281700</v>
      </c>
      <c r="U289" s="2">
        <v>531600</v>
      </c>
      <c r="V289" s="2">
        <v>518200</v>
      </c>
      <c r="W289" s="2">
        <v>458400</v>
      </c>
      <c r="X289" s="2">
        <v>453000</v>
      </c>
      <c r="Y289" s="2">
        <v>601800</v>
      </c>
      <c r="Z289" s="2">
        <v>710800</v>
      </c>
      <c r="AA289" s="2">
        <v>602800</v>
      </c>
      <c r="AB289" s="2">
        <v>613600</v>
      </c>
      <c r="AC289" s="2">
        <v>628000</v>
      </c>
      <c r="AD289" s="2">
        <v>508100</v>
      </c>
      <c r="AE289" s="2">
        <v>639200</v>
      </c>
      <c r="AF289" s="2">
        <v>790400</v>
      </c>
      <c r="AG289" s="2">
        <v>901000</v>
      </c>
      <c r="AH289" s="2">
        <v>954600</v>
      </c>
      <c r="AI289" s="2">
        <v>888200</v>
      </c>
      <c r="AJ289" s="2">
        <v>685900</v>
      </c>
      <c r="AK289" s="2">
        <v>1059700</v>
      </c>
      <c r="AL289" s="2">
        <v>944300</v>
      </c>
      <c r="AM289" s="2">
        <v>678400</v>
      </c>
      <c r="AN289" s="2">
        <v>953400</v>
      </c>
      <c r="AO289" s="2">
        <v>916000</v>
      </c>
      <c r="AP289" s="2">
        <v>1537800</v>
      </c>
      <c r="AQ289" s="2">
        <v>1633300</v>
      </c>
      <c r="AR289" s="2">
        <v>1146900</v>
      </c>
      <c r="AS289" s="2">
        <v>1639900</v>
      </c>
      <c r="AT289" s="2">
        <v>1616100</v>
      </c>
      <c r="AU289" s="2">
        <v>1629200</v>
      </c>
      <c r="AV289" s="2">
        <v>2697600</v>
      </c>
      <c r="AW289" s="2">
        <v>1784000</v>
      </c>
      <c r="AX289" s="2">
        <v>953900</v>
      </c>
      <c r="AY289" s="2">
        <v>836000</v>
      </c>
      <c r="AZ289" s="2">
        <v>840000</v>
      </c>
      <c r="BA289" s="2">
        <v>956800</v>
      </c>
      <c r="BB289" s="2">
        <v>919400</v>
      </c>
      <c r="BC289" s="2">
        <v>1331700</v>
      </c>
      <c r="BD289" s="2">
        <v>1252100</v>
      </c>
      <c r="BE289" s="2">
        <v>1463500</v>
      </c>
      <c r="BF289" s="2">
        <v>1172600</v>
      </c>
      <c r="BG289" s="2">
        <v>1184100</v>
      </c>
      <c r="BH289" s="2">
        <v>1156400</v>
      </c>
      <c r="BI289" s="2">
        <v>3289100</v>
      </c>
      <c r="BJ289" s="2">
        <v>202100</v>
      </c>
      <c r="BK289" s="2">
        <v>906100</v>
      </c>
      <c r="BL289" s="2">
        <v>583500</v>
      </c>
      <c r="BM289" s="2">
        <v>721900</v>
      </c>
      <c r="BN289" s="2">
        <v>537800</v>
      </c>
      <c r="BO289" s="2">
        <v>453700</v>
      </c>
      <c r="BP289" s="2">
        <v>380500</v>
      </c>
      <c r="BQ289" s="2">
        <v>453300</v>
      </c>
      <c r="BR289" s="2">
        <v>182500</v>
      </c>
      <c r="BS289" s="2">
        <v>164100</v>
      </c>
      <c r="BT289" s="2">
        <v>205200</v>
      </c>
      <c r="BU289" s="2">
        <v>154900</v>
      </c>
      <c r="BV289" s="2">
        <v>129600</v>
      </c>
      <c r="BW289" s="2">
        <v>260800</v>
      </c>
      <c r="BX289" s="2">
        <v>169100</v>
      </c>
      <c r="BY289" s="2">
        <v>185100</v>
      </c>
      <c r="BZ289" s="2">
        <v>160800</v>
      </c>
      <c r="CA289" s="2">
        <v>161200</v>
      </c>
      <c r="CB289" s="2">
        <v>230100</v>
      </c>
      <c r="CC289" s="2">
        <v>371000</v>
      </c>
      <c r="CD289" s="2">
        <v>445800</v>
      </c>
      <c r="CE289" s="2">
        <v>342400</v>
      </c>
      <c r="CF289" s="2">
        <v>278100</v>
      </c>
      <c r="CG289" s="2">
        <v>510400</v>
      </c>
      <c r="CH289" s="2">
        <v>564300</v>
      </c>
      <c r="CI289" s="2">
        <v>255400</v>
      </c>
      <c r="CJ289" s="2">
        <v>379100</v>
      </c>
      <c r="CK289" s="2">
        <v>211300</v>
      </c>
      <c r="CL289" s="2">
        <v>279200</v>
      </c>
      <c r="CM289" s="2">
        <v>227600</v>
      </c>
      <c r="CN289" s="2">
        <v>255000</v>
      </c>
      <c r="CO289" s="2">
        <v>387800</v>
      </c>
      <c r="CP289" s="2">
        <v>413400</v>
      </c>
      <c r="CQ289" s="2">
        <v>545900</v>
      </c>
      <c r="CR289" s="2">
        <v>332400</v>
      </c>
      <c r="CS289" s="2">
        <v>382800</v>
      </c>
      <c r="CT289" s="2">
        <v>548800</v>
      </c>
      <c r="CU289" s="2">
        <v>587800</v>
      </c>
      <c r="CV289" s="2">
        <v>392600</v>
      </c>
      <c r="CW289" s="2">
        <v>419400</v>
      </c>
      <c r="CX289" s="2">
        <v>222900</v>
      </c>
      <c r="CY289" s="2">
        <v>303100</v>
      </c>
      <c r="CZ289" s="2">
        <v>392700</v>
      </c>
      <c r="DA289" s="2">
        <v>202600</v>
      </c>
      <c r="DB289" s="2">
        <v>277600</v>
      </c>
      <c r="DC289" s="2">
        <v>794100</v>
      </c>
      <c r="DD289" s="2">
        <v>208700</v>
      </c>
      <c r="DE289" s="2">
        <v>419700</v>
      </c>
      <c r="DF289" s="2">
        <v>673800</v>
      </c>
      <c r="DG289" s="2">
        <v>370500</v>
      </c>
      <c r="DH289" s="2">
        <v>380900</v>
      </c>
      <c r="DI289" s="2">
        <v>281900</v>
      </c>
      <c r="DJ289" s="2">
        <v>495000</v>
      </c>
      <c r="DK289" s="2">
        <v>595800</v>
      </c>
      <c r="DL289" s="2">
        <v>752400</v>
      </c>
      <c r="DM289" s="2">
        <v>534600</v>
      </c>
      <c r="DN289" s="2">
        <v>820300</v>
      </c>
      <c r="DO289" s="2">
        <v>542500</v>
      </c>
      <c r="DP289" s="2">
        <v>1572800</v>
      </c>
      <c r="DQ289" s="2">
        <v>593200</v>
      </c>
      <c r="DR289" s="2">
        <v>367700</v>
      </c>
      <c r="DS289" s="2">
        <v>358500</v>
      </c>
      <c r="DT289" s="2">
        <v>254900</v>
      </c>
      <c r="DU289" s="2">
        <v>365100</v>
      </c>
      <c r="DV289" s="2">
        <v>162000</v>
      </c>
      <c r="DW289" s="2">
        <v>244200</v>
      </c>
      <c r="DX289" s="2">
        <v>195400</v>
      </c>
      <c r="DY289" s="2">
        <v>161600</v>
      </c>
      <c r="DZ289" s="2">
        <v>245200</v>
      </c>
      <c r="EA289" s="2">
        <v>151900</v>
      </c>
      <c r="EB289" s="2">
        <v>189700</v>
      </c>
      <c r="EC289" s="2">
        <v>230600</v>
      </c>
      <c r="ED289" s="2">
        <v>329100</v>
      </c>
      <c r="EE289" s="2">
        <v>219200</v>
      </c>
      <c r="EF289" s="2">
        <v>152900</v>
      </c>
      <c r="EG289" s="2">
        <v>466600</v>
      </c>
      <c r="EH289" s="2">
        <v>184300</v>
      </c>
      <c r="EI289" s="2">
        <v>158700</v>
      </c>
      <c r="EJ289" s="2">
        <v>333100</v>
      </c>
      <c r="EK289" s="2">
        <v>139700</v>
      </c>
      <c r="EL289" s="2">
        <v>147000</v>
      </c>
      <c r="EM289" s="2">
        <v>241800</v>
      </c>
      <c r="EN289" s="2">
        <v>289100</v>
      </c>
      <c r="EO289" s="2">
        <v>205200</v>
      </c>
      <c r="EP289" s="2">
        <v>288700</v>
      </c>
      <c r="EQ289" s="2">
        <v>353800</v>
      </c>
      <c r="ER289" s="2">
        <v>167400</v>
      </c>
      <c r="ES289" s="2">
        <v>169200</v>
      </c>
      <c r="ET289" s="2">
        <v>126600</v>
      </c>
      <c r="EU289" s="2">
        <v>305000</v>
      </c>
      <c r="EV289" s="2">
        <v>176100</v>
      </c>
      <c r="EW289" s="2">
        <v>108800</v>
      </c>
      <c r="EX289" s="2">
        <v>70700</v>
      </c>
      <c r="EY289" s="2">
        <v>84400</v>
      </c>
      <c r="EZ289" s="2">
        <v>196200</v>
      </c>
      <c r="FA289" s="2">
        <v>107500</v>
      </c>
      <c r="FB289" s="2">
        <v>105600</v>
      </c>
      <c r="FC289" s="2">
        <v>106000</v>
      </c>
      <c r="FD289" s="2">
        <v>126900</v>
      </c>
      <c r="FE289" s="2">
        <v>76400</v>
      </c>
      <c r="FF289" s="2">
        <v>149400</v>
      </c>
      <c r="FG289" s="2">
        <v>90900</v>
      </c>
      <c r="FH289" s="2">
        <v>69200</v>
      </c>
      <c r="FI289" s="2">
        <v>94600</v>
      </c>
      <c r="FJ289" s="2">
        <v>94300</v>
      </c>
      <c r="FK289" s="2">
        <v>73300</v>
      </c>
      <c r="FL289" s="2">
        <v>75700</v>
      </c>
      <c r="FM289" s="2">
        <v>89300</v>
      </c>
      <c r="FN289" s="2">
        <v>66900</v>
      </c>
      <c r="FO289" s="2">
        <v>110800</v>
      </c>
      <c r="FP289" s="2">
        <v>84400</v>
      </c>
      <c r="FQ289" s="2">
        <v>188600</v>
      </c>
      <c r="FR289" s="2">
        <v>97500</v>
      </c>
      <c r="FS289" s="2">
        <v>124700</v>
      </c>
      <c r="FT289" s="2">
        <v>168600</v>
      </c>
      <c r="FU289" s="2">
        <v>275300</v>
      </c>
      <c r="FV289" s="2">
        <v>192900</v>
      </c>
      <c r="FW289" s="2">
        <v>269500</v>
      </c>
      <c r="FX289" s="2">
        <v>151900</v>
      </c>
      <c r="FY289" s="2">
        <v>236100</v>
      </c>
      <c r="FZ289" s="2">
        <v>228900</v>
      </c>
      <c r="GA289" s="2">
        <v>324200</v>
      </c>
      <c r="GB289" s="2">
        <v>642000</v>
      </c>
      <c r="GC289" s="2">
        <v>238300</v>
      </c>
      <c r="GD289" s="2">
        <v>129700</v>
      </c>
      <c r="GE289" s="2">
        <v>91800</v>
      </c>
      <c r="GF289" s="2">
        <v>212100</v>
      </c>
      <c r="GG289" s="2">
        <v>197500</v>
      </c>
      <c r="GH289" s="2">
        <v>362000</v>
      </c>
      <c r="GI289" s="2">
        <v>558900</v>
      </c>
      <c r="GJ289" s="2">
        <v>233200</v>
      </c>
      <c r="GK289" s="2">
        <v>203600</v>
      </c>
      <c r="GL289" s="2">
        <v>187500</v>
      </c>
      <c r="GM289" s="2">
        <v>178100</v>
      </c>
      <c r="GN289" s="2">
        <v>132400</v>
      </c>
      <c r="GO289" s="2">
        <v>200100</v>
      </c>
      <c r="GP289" s="2">
        <v>220700</v>
      </c>
      <c r="GQ289" s="2">
        <v>303400</v>
      </c>
      <c r="GR289" s="2">
        <v>171200</v>
      </c>
      <c r="GS289" s="2">
        <v>115100</v>
      </c>
      <c r="GT289" s="2">
        <v>165100</v>
      </c>
      <c r="GU289" s="2">
        <v>307400</v>
      </c>
      <c r="GV289" s="2">
        <v>283300</v>
      </c>
      <c r="GW289" s="2">
        <v>190400</v>
      </c>
      <c r="GX289" s="2">
        <v>235300</v>
      </c>
      <c r="GY289" s="2">
        <v>161000</v>
      </c>
      <c r="GZ289" s="2">
        <v>359700</v>
      </c>
      <c r="HA289" s="2">
        <v>170900</v>
      </c>
      <c r="HB289" s="2">
        <v>154800</v>
      </c>
      <c r="HC289" s="2">
        <v>209900</v>
      </c>
      <c r="HD289" s="2">
        <v>171400</v>
      </c>
      <c r="HE289" s="2">
        <v>93100</v>
      </c>
      <c r="HF289" s="2">
        <v>143700</v>
      </c>
      <c r="HG289" s="2">
        <v>152700</v>
      </c>
      <c r="HH289" s="2">
        <v>98200</v>
      </c>
      <c r="HI289" s="2">
        <v>120300</v>
      </c>
      <c r="HJ289" s="2">
        <v>326800</v>
      </c>
      <c r="HK289" s="2">
        <v>214900</v>
      </c>
      <c r="HL289" s="2">
        <v>152800</v>
      </c>
      <c r="HM289" s="2">
        <v>186100</v>
      </c>
      <c r="HN289" s="2">
        <v>327100</v>
      </c>
      <c r="HO289" s="2">
        <v>184300</v>
      </c>
      <c r="HP289" s="2">
        <v>94800</v>
      </c>
      <c r="HQ289" s="2">
        <v>242000</v>
      </c>
      <c r="HR289" s="2">
        <v>183400</v>
      </c>
      <c r="HS289" s="2">
        <v>135300</v>
      </c>
      <c r="HT289" s="2">
        <v>127200</v>
      </c>
      <c r="HU289" s="2">
        <v>162100</v>
      </c>
      <c r="HV289" s="2">
        <v>141400</v>
      </c>
      <c r="HW289" s="2">
        <v>123100</v>
      </c>
      <c r="HX289" s="2">
        <v>109800</v>
      </c>
      <c r="HY289" s="2">
        <v>101900</v>
      </c>
      <c r="HZ289" s="2">
        <v>135700</v>
      </c>
      <c r="IA289" s="2">
        <v>166000</v>
      </c>
      <c r="IB289" s="2">
        <v>114700</v>
      </c>
      <c r="IC289" s="2">
        <v>137100</v>
      </c>
      <c r="ID289" s="2">
        <v>143200</v>
      </c>
      <c r="IE289" s="2">
        <v>275600</v>
      </c>
      <c r="IF289" s="2">
        <v>999800</v>
      </c>
      <c r="IG289" s="2">
        <v>164000</v>
      </c>
      <c r="IH289" s="2">
        <v>204100</v>
      </c>
      <c r="II289" s="2">
        <v>175800</v>
      </c>
      <c r="IJ289" s="2">
        <v>335300</v>
      </c>
      <c r="IK289" s="2">
        <v>712000</v>
      </c>
      <c r="IL289" s="2">
        <v>123700</v>
      </c>
      <c r="IM289" s="2">
        <v>144000</v>
      </c>
      <c r="IN289" s="2">
        <v>72500</v>
      </c>
      <c r="IO289" s="2">
        <v>59300</v>
      </c>
      <c r="IP289" s="2">
        <v>127300</v>
      </c>
      <c r="IQ289" s="2">
        <v>128200</v>
      </c>
      <c r="IR289" s="2">
        <v>103100</v>
      </c>
      <c r="IS289" s="2">
        <v>113900</v>
      </c>
      <c r="IT289" s="2">
        <v>116200</v>
      </c>
    </row>
    <row r="290" spans="1:254">
      <c r="A290" s="391" t="s">
        <v>503</v>
      </c>
      <c r="B290" s="1" t="inlineStr">
        <is>
          <t>ＹＵＳＨＩＮ</t>
        </is>
      </c>
      <c r="C290" s="1">
        <v>24800</v>
      </c>
      <c r="D290" s="79">
        <v>-18300</v>
      </c>
      <c r="E290" s="2">
        <v>43100</v>
      </c>
      <c r="F290" s="2">
        <v>54500</v>
      </c>
      <c r="G290" s="2">
        <v>79800</v>
      </c>
      <c r="H290" s="2">
        <v>58100</v>
      </c>
      <c r="I290" s="2">
        <v>101600</v>
      </c>
      <c r="J290" s="2">
        <v>71500</v>
      </c>
      <c r="K290" s="2">
        <v>64200</v>
      </c>
      <c r="L290" s="2">
        <v>84100</v>
      </c>
      <c r="M290" s="2">
        <v>50900</v>
      </c>
      <c r="N290" s="2">
        <v>63300</v>
      </c>
      <c r="O290" s="2">
        <v>23400</v>
      </c>
      <c r="P290" s="2">
        <v>40200</v>
      </c>
      <c r="Q290" s="2">
        <v>66200</v>
      </c>
      <c r="R290" s="2">
        <v>98600</v>
      </c>
      <c r="S290" s="2">
        <v>30800</v>
      </c>
      <c r="T290" s="2">
        <v>41600</v>
      </c>
      <c r="U290" s="2">
        <v>91500</v>
      </c>
      <c r="V290" s="2">
        <v>51600</v>
      </c>
      <c r="W290" s="2">
        <v>51300</v>
      </c>
      <c r="X290" s="2">
        <v>74800</v>
      </c>
      <c r="Y290" s="2">
        <v>36900</v>
      </c>
      <c r="Z290" s="2">
        <v>40200</v>
      </c>
      <c r="AA290" s="2">
        <v>73400</v>
      </c>
      <c r="AB290" s="2">
        <v>73400</v>
      </c>
      <c r="AC290" s="2">
        <v>117900</v>
      </c>
      <c r="AD290" s="2">
        <v>73500</v>
      </c>
      <c r="AE290" s="2">
        <v>64700</v>
      </c>
      <c r="AF290" s="2">
        <v>85300</v>
      </c>
      <c r="AG290" s="2">
        <v>66000</v>
      </c>
      <c r="AH290" s="2">
        <v>28100</v>
      </c>
      <c r="AI290" s="2">
        <v>45000</v>
      </c>
      <c r="AJ290" s="2">
        <v>27600</v>
      </c>
      <c r="AK290" s="2">
        <v>56800</v>
      </c>
      <c r="AL290" s="2">
        <v>45300</v>
      </c>
      <c r="AM290" s="2">
        <v>69700</v>
      </c>
      <c r="AN290" s="2">
        <v>155300</v>
      </c>
      <c r="AO290" s="2">
        <v>83600</v>
      </c>
      <c r="AP290" s="2">
        <v>48700</v>
      </c>
      <c r="AQ290" s="2">
        <v>52000</v>
      </c>
      <c r="AR290" s="2">
        <v>64400</v>
      </c>
      <c r="AS290" s="2">
        <v>53500</v>
      </c>
      <c r="AT290" s="2">
        <v>92000</v>
      </c>
      <c r="AU290" s="2">
        <v>76000</v>
      </c>
      <c r="AV290" s="2">
        <v>54000</v>
      </c>
      <c r="AW290" s="2">
        <v>77800</v>
      </c>
      <c r="AX290" s="2">
        <v>62800</v>
      </c>
      <c r="AY290" s="2">
        <v>118300</v>
      </c>
      <c r="AZ290" s="2">
        <v>106500</v>
      </c>
      <c r="BA290" s="2">
        <v>86300</v>
      </c>
      <c r="BB290" s="2">
        <v>120700</v>
      </c>
      <c r="BC290" s="2">
        <v>145300</v>
      </c>
      <c r="BD290" s="2">
        <v>162700</v>
      </c>
      <c r="BE290" s="2">
        <v>50700</v>
      </c>
      <c r="BF290" s="2">
        <v>94600</v>
      </c>
      <c r="BG290" s="2">
        <v>40700</v>
      </c>
      <c r="BH290" s="2">
        <v>110300</v>
      </c>
      <c r="BI290" s="2">
        <v>99100</v>
      </c>
      <c r="BJ290" s="2">
        <v>77200</v>
      </c>
      <c r="BK290" s="2">
        <v>57900</v>
      </c>
      <c r="BL290" s="2">
        <v>82400</v>
      </c>
      <c r="BM290" s="2">
        <v>50300</v>
      </c>
      <c r="BN290" s="2">
        <v>154200</v>
      </c>
      <c r="BO290" s="2">
        <v>103600</v>
      </c>
      <c r="BP290" s="2">
        <v>47200</v>
      </c>
      <c r="BQ290" s="2">
        <v>74100</v>
      </c>
      <c r="BR290" s="2">
        <v>68900</v>
      </c>
      <c r="BS290" s="2">
        <v>53200</v>
      </c>
      <c r="BT290" s="2">
        <v>59500</v>
      </c>
      <c r="BU290" s="2">
        <v>104400</v>
      </c>
      <c r="BV290" s="2">
        <v>40500</v>
      </c>
      <c r="BW290" s="2">
        <v>65500</v>
      </c>
      <c r="BX290" s="2">
        <v>35500</v>
      </c>
      <c r="BY290" s="2">
        <v>41300</v>
      </c>
      <c r="BZ290" s="2">
        <v>28200</v>
      </c>
      <c r="CA290" s="2">
        <v>40200</v>
      </c>
      <c r="CB290" s="2">
        <v>33900</v>
      </c>
      <c r="CC290" s="2">
        <v>32400</v>
      </c>
      <c r="CD290" s="2">
        <v>41900</v>
      </c>
      <c r="CE290" s="2">
        <v>38200</v>
      </c>
      <c r="CF290" s="2">
        <v>54500</v>
      </c>
      <c r="CG290" s="2">
        <v>55900</v>
      </c>
      <c r="CH290" s="2">
        <v>70200</v>
      </c>
      <c r="CI290" s="2">
        <v>37400</v>
      </c>
      <c r="CJ290" s="2">
        <v>39700</v>
      </c>
      <c r="CK290" s="2">
        <v>15800</v>
      </c>
      <c r="CL290" s="2">
        <v>44700</v>
      </c>
      <c r="CM290" s="2">
        <v>137800</v>
      </c>
      <c r="CN290" s="2">
        <v>111200</v>
      </c>
      <c r="CO290" s="2">
        <v>78500</v>
      </c>
      <c r="CP290" s="2">
        <v>108900</v>
      </c>
      <c r="CQ290" s="2">
        <v>62500</v>
      </c>
      <c r="CR290" s="2">
        <v>88800</v>
      </c>
      <c r="CS290" s="2">
        <v>60800</v>
      </c>
      <c r="CT290" s="2">
        <v>239100</v>
      </c>
      <c r="CU290" s="2">
        <v>242600</v>
      </c>
      <c r="CV290" s="2">
        <v>56000</v>
      </c>
      <c r="CW290" s="2">
        <v>50500</v>
      </c>
      <c r="CX290" s="2">
        <v>70800</v>
      </c>
      <c r="CY290" s="2">
        <v>147500</v>
      </c>
      <c r="CZ290" s="2">
        <v>46300</v>
      </c>
      <c r="DA290" s="2">
        <v>49200</v>
      </c>
      <c r="DB290" s="2">
        <v>58000</v>
      </c>
      <c r="DC290" s="2">
        <v>172100</v>
      </c>
      <c r="DD290" s="2">
        <v>109600</v>
      </c>
      <c r="DE290" s="2">
        <v>85700</v>
      </c>
      <c r="DF290" s="2">
        <v>140100</v>
      </c>
      <c r="DG290" s="2">
        <v>75400</v>
      </c>
      <c r="DH290" s="2">
        <v>104700</v>
      </c>
      <c r="DI290" s="2">
        <v>119600</v>
      </c>
      <c r="DJ290" s="2">
        <v>57600</v>
      </c>
      <c r="DK290" s="2">
        <v>83000</v>
      </c>
      <c r="DL290" s="2">
        <v>156800</v>
      </c>
      <c r="DM290" s="2">
        <v>97200</v>
      </c>
      <c r="DN290" s="2">
        <v>139100</v>
      </c>
      <c r="DO290" s="2">
        <v>97200</v>
      </c>
      <c r="DP290" s="2">
        <v>78100</v>
      </c>
      <c r="DQ290" s="2">
        <v>171300</v>
      </c>
      <c r="DR290" s="2">
        <v>234600</v>
      </c>
      <c r="DS290" s="2">
        <v>160300</v>
      </c>
      <c r="DT290" s="2">
        <v>87000</v>
      </c>
      <c r="DU290" s="2">
        <v>125100</v>
      </c>
      <c r="DV290" s="2">
        <v>68700</v>
      </c>
      <c r="DW290" s="2">
        <v>116300</v>
      </c>
      <c r="DX290" s="2">
        <v>93600</v>
      </c>
      <c r="DY290" s="2">
        <v>86000</v>
      </c>
      <c r="DZ290" s="2">
        <v>112800</v>
      </c>
      <c r="EA290" s="2">
        <v>52400</v>
      </c>
      <c r="EB290" s="2">
        <v>77400</v>
      </c>
      <c r="EC290" s="2">
        <v>91200</v>
      </c>
      <c r="ED290" s="2">
        <v>57100</v>
      </c>
      <c r="EE290" s="2">
        <v>148500</v>
      </c>
      <c r="EF290" s="2">
        <v>50500</v>
      </c>
      <c r="EG290" s="2">
        <v>77900</v>
      </c>
      <c r="EH290" s="2">
        <v>53900</v>
      </c>
      <c r="EI290" s="2">
        <v>64500</v>
      </c>
      <c r="EJ290" s="2">
        <v>72700</v>
      </c>
      <c r="EK290" s="2">
        <v>87300</v>
      </c>
      <c r="EL290" s="2">
        <v>124500</v>
      </c>
      <c r="EM290" s="2">
        <v>128700</v>
      </c>
      <c r="EN290" s="2">
        <v>61900</v>
      </c>
      <c r="EO290" s="2">
        <v>68700</v>
      </c>
      <c r="EP290" s="2">
        <v>63800</v>
      </c>
      <c r="EQ290" s="2">
        <v>98000</v>
      </c>
      <c r="ER290" s="2">
        <v>66000</v>
      </c>
      <c r="ES290" s="2">
        <v>113600</v>
      </c>
      <c r="ET290" s="2">
        <v>59700</v>
      </c>
      <c r="EU290" s="2">
        <v>26700</v>
      </c>
      <c r="EV290" s="2">
        <v>55600</v>
      </c>
      <c r="EW290" s="2">
        <v>39000</v>
      </c>
      <c r="EX290" s="2">
        <v>53800</v>
      </c>
      <c r="EY290" s="2">
        <v>58500</v>
      </c>
      <c r="EZ290" s="2">
        <v>30700</v>
      </c>
      <c r="FA290" s="2">
        <v>72200</v>
      </c>
      <c r="FB290" s="2">
        <v>240800</v>
      </c>
      <c r="FC290" s="2">
        <v>40900</v>
      </c>
      <c r="FD290" s="2">
        <v>184300</v>
      </c>
      <c r="FE290" s="2">
        <v>46700</v>
      </c>
      <c r="FF290" s="2">
        <v>120000</v>
      </c>
      <c r="FG290" s="2">
        <v>86900</v>
      </c>
      <c r="FH290" s="2">
        <v>72000</v>
      </c>
      <c r="FI290" s="2">
        <v>90300</v>
      </c>
      <c r="FJ290" s="2">
        <v>103500</v>
      </c>
      <c r="FK290" s="2">
        <v>179500</v>
      </c>
      <c r="FL290" s="2">
        <v>247500</v>
      </c>
      <c r="FM290" s="2">
        <v>195600</v>
      </c>
      <c r="FN290" s="2">
        <v>87000</v>
      </c>
      <c r="FO290" s="2">
        <v>125500</v>
      </c>
      <c r="FP290" s="2">
        <v>41700</v>
      </c>
      <c r="FQ290" s="2">
        <v>46500</v>
      </c>
      <c r="FR290" s="2">
        <v>41500</v>
      </c>
      <c r="FS290" s="2">
        <v>50800</v>
      </c>
      <c r="FT290" s="2">
        <v>102300</v>
      </c>
      <c r="FU290" s="2">
        <v>77400</v>
      </c>
      <c r="FV290" s="2">
        <v>116700</v>
      </c>
      <c r="FW290" s="2">
        <v>92200</v>
      </c>
      <c r="FX290" s="2">
        <v>156100</v>
      </c>
      <c r="FY290" s="2">
        <v>72600</v>
      </c>
      <c r="FZ290" s="2">
        <v>40300</v>
      </c>
      <c r="GA290" s="2">
        <v>83400</v>
      </c>
      <c r="GB290" s="2">
        <v>32900</v>
      </c>
      <c r="GC290" s="2">
        <v>51100</v>
      </c>
      <c r="GD290" s="2">
        <v>69300</v>
      </c>
      <c r="GE290" s="2">
        <v>104500</v>
      </c>
      <c r="GF290" s="2">
        <v>69700</v>
      </c>
      <c r="GG290" s="2">
        <v>99000</v>
      </c>
      <c r="GH290" s="2">
        <v>82700</v>
      </c>
      <c r="GI290" s="2">
        <v>287000</v>
      </c>
      <c r="GJ290" s="2">
        <v>93000</v>
      </c>
      <c r="GK290" s="2">
        <v>60600</v>
      </c>
      <c r="GL290" s="2">
        <v>67700</v>
      </c>
      <c r="GM290" s="2">
        <v>159600</v>
      </c>
      <c r="GN290" s="2">
        <v>254700</v>
      </c>
      <c r="GO290" s="2">
        <v>391600</v>
      </c>
      <c r="GP290" s="2">
        <v>199800</v>
      </c>
      <c r="GQ290" s="2">
        <v>49100</v>
      </c>
      <c r="GR290" s="2">
        <v>64100</v>
      </c>
      <c r="GS290" s="2">
        <v>60500</v>
      </c>
      <c r="GT290" s="2">
        <v>56600</v>
      </c>
      <c r="GU290" s="2">
        <v>80200</v>
      </c>
      <c r="GV290" s="2">
        <v>76700</v>
      </c>
      <c r="GW290" s="2">
        <v>62500</v>
      </c>
      <c r="GX290" s="2">
        <v>58300</v>
      </c>
      <c r="GY290" s="2">
        <v>72200</v>
      </c>
      <c r="GZ290" s="2">
        <v>80500</v>
      </c>
      <c r="HA290" s="2">
        <v>52300</v>
      </c>
      <c r="HB290" s="2">
        <v>88600</v>
      </c>
      <c r="HC290" s="2">
        <v>105900</v>
      </c>
      <c r="HD290" s="2">
        <v>55300</v>
      </c>
      <c r="HE290" s="2">
        <v>52200</v>
      </c>
      <c r="HF290" s="2">
        <v>36000</v>
      </c>
      <c r="HG290" s="2">
        <v>32900</v>
      </c>
      <c r="HH290" s="2">
        <v>37800</v>
      </c>
      <c r="HI290" s="2">
        <v>27100</v>
      </c>
      <c r="HJ290" s="2">
        <v>33700</v>
      </c>
      <c r="HK290" s="2">
        <v>60900</v>
      </c>
      <c r="HL290" s="2">
        <v>31500</v>
      </c>
      <c r="HM290" s="2">
        <v>37800</v>
      </c>
      <c r="HN290" s="2">
        <v>53400</v>
      </c>
      <c r="HO290" s="2">
        <v>39200</v>
      </c>
      <c r="HP290" s="2">
        <v>11000</v>
      </c>
      <c r="HQ290" s="2">
        <v>33400</v>
      </c>
      <c r="HR290" s="2">
        <v>18100</v>
      </c>
      <c r="HS290" s="2">
        <v>28600</v>
      </c>
      <c r="HT290" s="2">
        <v>29400</v>
      </c>
      <c r="HU290" s="2">
        <v>33800</v>
      </c>
      <c r="HV290" s="2">
        <v>12100</v>
      </c>
      <c r="HW290" s="2">
        <v>17000</v>
      </c>
      <c r="HX290" s="2">
        <v>18500</v>
      </c>
      <c r="HY290" s="2">
        <v>67800</v>
      </c>
      <c r="HZ290" s="2">
        <v>30500</v>
      </c>
      <c r="IA290" s="2">
        <v>21100</v>
      </c>
      <c r="IB290" s="2">
        <v>18400</v>
      </c>
      <c r="IC290" s="2">
        <v>76600</v>
      </c>
      <c r="ID290" s="2">
        <v>38100</v>
      </c>
      <c r="IE290" s="2">
        <v>10300</v>
      </c>
      <c r="IF290" s="2">
        <v>14900</v>
      </c>
      <c r="IG290" s="2">
        <v>49900</v>
      </c>
      <c r="IH290" s="2">
        <v>20000</v>
      </c>
      <c r="II290" s="2">
        <v>54500</v>
      </c>
      <c r="IJ290" s="2">
        <v>39600</v>
      </c>
      <c r="IK290" s="2">
        <v>63000</v>
      </c>
      <c r="IL290" s="2">
        <v>20500</v>
      </c>
      <c r="IM290" s="2">
        <v>25200</v>
      </c>
      <c r="IN290" s="2">
        <v>27100</v>
      </c>
      <c r="IO290" s="2">
        <v>17500</v>
      </c>
      <c r="IP290" s="2">
        <v>15400</v>
      </c>
      <c r="IQ290" s="2">
        <v>27100</v>
      </c>
      <c r="IR290" s="2">
        <v>14100</v>
      </c>
      <c r="IS290" s="2">
        <v>17500</v>
      </c>
      <c r="IT290" s="2">
        <v>22800</v>
      </c>
    </row>
    <row r="291" spans="1:254">
      <c r="A291" s="391" t="s">
        <v>504</v>
      </c>
      <c r="B291" s="1" t="inlineStr">
        <is>
          <t>電気興業</t>
        </is>
      </c>
      <c r="C291" s="1">
        <v>20500</v>
      </c>
      <c r="D291" s="79">
        <v>-15300</v>
      </c>
      <c r="E291" s="2">
        <v>35800</v>
      </c>
      <c r="F291" s="2">
        <v>23400</v>
      </c>
      <c r="G291" s="2">
        <v>28700</v>
      </c>
      <c r="H291" s="2">
        <v>28300</v>
      </c>
      <c r="I291" s="2">
        <v>28100</v>
      </c>
      <c r="J291" s="2">
        <v>53400</v>
      </c>
      <c r="K291" s="2">
        <v>56100</v>
      </c>
      <c r="L291" s="2">
        <v>50100</v>
      </c>
      <c r="M291" s="2">
        <v>64400</v>
      </c>
      <c r="N291" s="2">
        <v>29300</v>
      </c>
      <c r="O291" s="2">
        <v>20900</v>
      </c>
      <c r="P291" s="2">
        <v>38900</v>
      </c>
      <c r="Q291" s="2">
        <v>19400</v>
      </c>
      <c r="R291" s="2">
        <v>36100</v>
      </c>
      <c r="S291" s="2">
        <v>19300</v>
      </c>
      <c r="T291" s="2">
        <v>12100</v>
      </c>
      <c r="U291" s="2">
        <v>17200</v>
      </c>
      <c r="V291" s="2">
        <v>49500</v>
      </c>
      <c r="W291" s="2">
        <v>30500</v>
      </c>
      <c r="X291" s="2">
        <v>46800</v>
      </c>
      <c r="Y291" s="2">
        <v>38800</v>
      </c>
      <c r="Z291" s="2">
        <v>20300</v>
      </c>
      <c r="AA291" s="2">
        <v>55300</v>
      </c>
      <c r="AB291" s="2">
        <v>44800</v>
      </c>
      <c r="AC291" s="2">
        <v>29000</v>
      </c>
      <c r="AD291" s="2">
        <v>19300</v>
      </c>
      <c r="AE291" s="2">
        <v>38800</v>
      </c>
      <c r="AF291" s="2">
        <v>26400</v>
      </c>
      <c r="AG291" s="2">
        <v>23300</v>
      </c>
      <c r="AH291" s="2">
        <v>13300</v>
      </c>
      <c r="AI291" s="2">
        <v>30800</v>
      </c>
      <c r="AJ291" s="2">
        <v>32400</v>
      </c>
      <c r="AK291" s="2">
        <v>43600</v>
      </c>
      <c r="AL291" s="2">
        <v>23900</v>
      </c>
      <c r="AM291" s="2">
        <v>25900</v>
      </c>
      <c r="AN291" s="2">
        <v>34000</v>
      </c>
      <c r="AO291" s="2">
        <v>30000</v>
      </c>
      <c r="AP291" s="2">
        <v>27400</v>
      </c>
      <c r="AQ291" s="2">
        <v>30100</v>
      </c>
      <c r="AR291" s="2">
        <v>121100</v>
      </c>
      <c r="AS291" s="2">
        <v>58400</v>
      </c>
      <c r="AT291" s="2">
        <v>21600</v>
      </c>
      <c r="AU291" s="2">
        <v>49500</v>
      </c>
      <c r="AV291" s="2">
        <v>22900</v>
      </c>
      <c r="AW291" s="2">
        <v>19400</v>
      </c>
      <c r="AX291" s="2">
        <v>28000</v>
      </c>
      <c r="AY291" s="2">
        <v>25900</v>
      </c>
      <c r="AZ291" s="2">
        <v>31400</v>
      </c>
      <c r="BA291" s="2">
        <v>25500</v>
      </c>
      <c r="BB291" s="2">
        <v>26800</v>
      </c>
      <c r="BC291" s="2">
        <v>18800</v>
      </c>
      <c r="BD291" s="2">
        <v>17700</v>
      </c>
      <c r="BE291" s="2">
        <v>28700</v>
      </c>
      <c r="BF291" s="2">
        <v>20700</v>
      </c>
      <c r="BG291" s="2">
        <v>16600</v>
      </c>
      <c r="BH291" s="2">
        <v>54000</v>
      </c>
      <c r="BI291" s="2">
        <v>78600</v>
      </c>
      <c r="BJ291" s="2">
        <v>68600</v>
      </c>
      <c r="BK291" s="2">
        <v>61900</v>
      </c>
      <c r="BL291" s="2">
        <v>28100</v>
      </c>
      <c r="BM291" s="2">
        <v>19400</v>
      </c>
      <c r="BN291" s="2">
        <v>32500</v>
      </c>
      <c r="BO291" s="2">
        <v>31800</v>
      </c>
      <c r="BP291" s="2">
        <v>23900</v>
      </c>
      <c r="BQ291" s="2">
        <v>46700</v>
      </c>
      <c r="BR291" s="2">
        <v>51800</v>
      </c>
      <c r="BS291" s="2">
        <v>22900</v>
      </c>
      <c r="BT291" s="2">
        <v>30000</v>
      </c>
      <c r="BU291" s="2">
        <v>15700</v>
      </c>
      <c r="BV291" s="2">
        <v>16900</v>
      </c>
      <c r="BW291" s="2">
        <v>38700</v>
      </c>
      <c r="BX291" s="2">
        <v>44400</v>
      </c>
      <c r="BY291" s="2">
        <v>31300</v>
      </c>
      <c r="BZ291" s="2">
        <v>31400</v>
      </c>
      <c r="CA291" s="2">
        <v>26400</v>
      </c>
      <c r="CB291" s="2">
        <v>22200</v>
      </c>
      <c r="CC291" s="2">
        <v>28900</v>
      </c>
      <c r="CD291" s="2">
        <v>50300</v>
      </c>
      <c r="CE291" s="2">
        <v>37500</v>
      </c>
      <c r="CF291" s="2">
        <v>21900</v>
      </c>
      <c r="CG291" s="2">
        <v>25200</v>
      </c>
      <c r="CH291" s="2">
        <v>28600</v>
      </c>
      <c r="CI291" s="2">
        <v>16000</v>
      </c>
      <c r="CJ291" s="2">
        <v>14300</v>
      </c>
      <c r="CK291" s="2">
        <v>9800</v>
      </c>
      <c r="CL291" s="2">
        <v>20000</v>
      </c>
      <c r="CM291" s="2">
        <v>21500</v>
      </c>
      <c r="CN291" s="2">
        <v>22900</v>
      </c>
      <c r="CO291" s="2">
        <v>51100</v>
      </c>
      <c r="CP291" s="2">
        <v>34000</v>
      </c>
      <c r="CQ291" s="2">
        <v>20000</v>
      </c>
      <c r="CR291" s="2">
        <v>31500</v>
      </c>
      <c r="CS291" s="2">
        <v>21800</v>
      </c>
      <c r="CT291" s="2">
        <v>44400</v>
      </c>
      <c r="CU291" s="2">
        <v>123200</v>
      </c>
      <c r="CV291" s="2">
        <v>31000</v>
      </c>
      <c r="CW291" s="2">
        <v>26800</v>
      </c>
      <c r="CX291" s="2">
        <v>29300</v>
      </c>
      <c r="CY291" s="2">
        <v>36300</v>
      </c>
      <c r="CZ291" s="2">
        <v>31800</v>
      </c>
      <c r="DA291" s="2">
        <v>32800</v>
      </c>
      <c r="DB291" s="2">
        <v>93100</v>
      </c>
      <c r="DC291" s="2">
        <v>82200</v>
      </c>
      <c r="DD291" s="2">
        <v>32300</v>
      </c>
      <c r="DE291" s="2">
        <v>48000</v>
      </c>
      <c r="DF291" s="2">
        <v>74900</v>
      </c>
      <c r="DG291" s="2">
        <v>69800</v>
      </c>
      <c r="DH291" s="2">
        <v>70000</v>
      </c>
      <c r="DI291" s="2">
        <v>143800</v>
      </c>
      <c r="DJ291" s="2">
        <v>48100</v>
      </c>
      <c r="DK291" s="2">
        <v>74700</v>
      </c>
      <c r="DL291" s="2">
        <v>105500</v>
      </c>
      <c r="DM291" s="2">
        <v>25700</v>
      </c>
      <c r="DN291" s="2">
        <v>37500</v>
      </c>
      <c r="DO291" s="2">
        <v>41800</v>
      </c>
      <c r="DP291" s="2">
        <v>87900</v>
      </c>
      <c r="DQ291" s="2">
        <v>123500</v>
      </c>
      <c r="DR291" s="2">
        <v>57600</v>
      </c>
      <c r="DS291" s="2">
        <v>75900</v>
      </c>
      <c r="DT291" s="2">
        <v>23100</v>
      </c>
      <c r="DU291" s="2">
        <v>25400</v>
      </c>
      <c r="DV291" s="2">
        <v>23700</v>
      </c>
      <c r="DW291" s="2">
        <v>28200</v>
      </c>
      <c r="DX291" s="2">
        <v>28000</v>
      </c>
      <c r="DY291" s="2">
        <v>39500</v>
      </c>
      <c r="DZ291" s="2">
        <v>36800</v>
      </c>
      <c r="EA291" s="2">
        <v>36400</v>
      </c>
      <c r="EB291" s="2">
        <v>30500</v>
      </c>
      <c r="EC291" s="2">
        <v>39900</v>
      </c>
      <c r="ED291" s="2">
        <v>70000</v>
      </c>
      <c r="EE291" s="2">
        <v>164800</v>
      </c>
      <c r="EF291" s="2">
        <v>114300</v>
      </c>
      <c r="EG291" s="2">
        <v>46700</v>
      </c>
      <c r="EH291" s="2">
        <v>17000</v>
      </c>
      <c r="EI291" s="2">
        <v>33500</v>
      </c>
      <c r="EJ291" s="2">
        <v>25600</v>
      </c>
      <c r="EK291" s="2">
        <v>14100</v>
      </c>
      <c r="EL291" s="2">
        <v>26800</v>
      </c>
      <c r="EM291" s="2">
        <v>22200</v>
      </c>
      <c r="EN291" s="2">
        <v>24800</v>
      </c>
      <c r="EO291" s="2">
        <v>27100</v>
      </c>
      <c r="EP291" s="2">
        <v>35000</v>
      </c>
      <c r="EQ291" s="2">
        <v>25900</v>
      </c>
      <c r="ER291" s="2">
        <v>25500</v>
      </c>
      <c r="ES291" s="2">
        <v>12900</v>
      </c>
      <c r="ET291" s="2">
        <v>17500</v>
      </c>
      <c r="EU291" s="2">
        <v>66500</v>
      </c>
      <c r="EV291" s="2">
        <v>24400</v>
      </c>
      <c r="EW291" s="2">
        <v>12800</v>
      </c>
      <c r="EX291" s="2">
        <v>21200</v>
      </c>
      <c r="EY291" s="2">
        <v>20300</v>
      </c>
      <c r="EZ291" s="2">
        <v>20900</v>
      </c>
      <c r="FA291" s="2">
        <v>34700</v>
      </c>
      <c r="FB291" s="2">
        <v>29600</v>
      </c>
      <c r="FC291" s="2">
        <v>19800</v>
      </c>
      <c r="FD291" s="2">
        <v>30200</v>
      </c>
      <c r="FE291" s="2">
        <v>15600</v>
      </c>
      <c r="FF291" s="2">
        <v>23500</v>
      </c>
      <c r="FG291" s="2">
        <v>34200</v>
      </c>
      <c r="FH291" s="2">
        <v>17700</v>
      </c>
      <c r="FI291" s="2">
        <v>22600</v>
      </c>
      <c r="FJ291" s="2">
        <v>25500</v>
      </c>
      <c r="FK291" s="2">
        <v>23300</v>
      </c>
      <c r="FL291" s="2">
        <v>29100</v>
      </c>
      <c r="FM291" s="2">
        <v>30900</v>
      </c>
      <c r="FN291" s="2">
        <v>29200</v>
      </c>
      <c r="FO291" s="2">
        <v>15700</v>
      </c>
      <c r="FP291" s="2">
        <v>52300</v>
      </c>
      <c r="FQ291" s="2">
        <v>30800</v>
      </c>
      <c r="FR291" s="2">
        <v>22200</v>
      </c>
      <c r="FS291" s="2">
        <v>36200</v>
      </c>
      <c r="FT291" s="2">
        <v>60200</v>
      </c>
      <c r="FU291" s="2">
        <v>84300</v>
      </c>
      <c r="FV291" s="2">
        <v>94600</v>
      </c>
      <c r="FW291" s="2">
        <v>211200</v>
      </c>
      <c r="FX291" s="2">
        <v>278000</v>
      </c>
      <c r="FY291" s="2">
        <v>21100</v>
      </c>
      <c r="FZ291" s="2">
        <v>10300</v>
      </c>
      <c r="GA291" s="2">
        <v>9900</v>
      </c>
      <c r="GB291" s="2">
        <v>25100</v>
      </c>
      <c r="GC291" s="2">
        <v>14400</v>
      </c>
      <c r="GD291" s="2">
        <v>18300</v>
      </c>
      <c r="GE291" s="2">
        <v>17000</v>
      </c>
      <c r="GF291" s="2">
        <v>30500</v>
      </c>
      <c r="GG291" s="2">
        <v>16600</v>
      </c>
      <c r="GH291" s="2">
        <v>18800</v>
      </c>
      <c r="GI291" s="2">
        <v>18800</v>
      </c>
      <c r="GJ291" s="2">
        <v>26300</v>
      </c>
      <c r="GK291" s="2">
        <v>20600</v>
      </c>
      <c r="GL291" s="2">
        <v>19900</v>
      </c>
      <c r="GM291" s="2">
        <v>8900</v>
      </c>
      <c r="GN291" s="2">
        <v>17900</v>
      </c>
      <c r="GO291" s="2">
        <v>22700</v>
      </c>
      <c r="GP291" s="2">
        <v>24600</v>
      </c>
      <c r="GQ291" s="2">
        <v>16900</v>
      </c>
      <c r="GR291" s="2">
        <v>14100</v>
      </c>
      <c r="GS291" s="2">
        <v>16500</v>
      </c>
      <c r="GT291" s="2">
        <v>9600</v>
      </c>
      <c r="GU291" s="2">
        <v>19100</v>
      </c>
      <c r="GV291" s="2">
        <v>28300</v>
      </c>
      <c r="GW291" s="2">
        <v>15400</v>
      </c>
      <c r="GX291" s="2">
        <v>9000</v>
      </c>
      <c r="GY291" s="2">
        <v>15800</v>
      </c>
      <c r="GZ291" s="2">
        <v>16900</v>
      </c>
      <c r="HA291" s="2">
        <v>18400</v>
      </c>
      <c r="HB291" s="2">
        <v>22900</v>
      </c>
      <c r="HC291" s="2">
        <v>26700</v>
      </c>
      <c r="HD291" s="2">
        <v>12100</v>
      </c>
      <c r="HE291" s="2">
        <v>17500</v>
      </c>
      <c r="HF291" s="2">
        <v>12000</v>
      </c>
      <c r="HG291" s="2">
        <v>7500</v>
      </c>
      <c r="HH291" s="2">
        <v>11800</v>
      </c>
      <c r="HI291" s="2">
        <v>16800</v>
      </c>
      <c r="HJ291" s="2">
        <v>15500</v>
      </c>
      <c r="HK291" s="2">
        <v>8200</v>
      </c>
      <c r="HL291" s="2">
        <v>18000</v>
      </c>
      <c r="HM291" s="2">
        <v>7000</v>
      </c>
      <c r="HN291" s="2">
        <v>16000</v>
      </c>
      <c r="HO291" s="2">
        <v>9000</v>
      </c>
      <c r="HP291" s="2">
        <v>8700</v>
      </c>
      <c r="HQ291" s="2">
        <v>17100</v>
      </c>
      <c r="HR291" s="2">
        <v>15600</v>
      </c>
      <c r="HS291" s="2">
        <v>21500</v>
      </c>
      <c r="HT291" s="2">
        <v>16000</v>
      </c>
      <c r="HU291" s="2">
        <v>20100</v>
      </c>
      <c r="HV291" s="2">
        <v>7100</v>
      </c>
      <c r="HW291" s="2">
        <v>14000</v>
      </c>
      <c r="HX291" s="2">
        <v>17700</v>
      </c>
      <c r="HY291" s="2">
        <v>13800</v>
      </c>
      <c r="HZ291" s="2">
        <v>25800</v>
      </c>
      <c r="IA291" s="2">
        <v>15000</v>
      </c>
      <c r="IB291" s="2">
        <v>15400</v>
      </c>
      <c r="IC291" s="2">
        <v>34400</v>
      </c>
      <c r="ID291" s="2">
        <v>12700</v>
      </c>
      <c r="IE291" s="2">
        <v>23100</v>
      </c>
      <c r="IF291" s="2">
        <v>26400</v>
      </c>
      <c r="IG291" s="2">
        <v>26600</v>
      </c>
      <c r="IH291" s="2">
        <v>100700</v>
      </c>
      <c r="II291" s="2">
        <v>66300</v>
      </c>
      <c r="IJ291" s="2">
        <v>21400</v>
      </c>
      <c r="IK291" s="2">
        <v>24400</v>
      </c>
      <c r="IL291" s="2">
        <v>27700</v>
      </c>
      <c r="IM291" s="2">
        <v>26400</v>
      </c>
      <c r="IN291" s="2">
        <v>18000</v>
      </c>
      <c r="IO291" s="2">
        <v>13300</v>
      </c>
      <c r="IP291" s="2">
        <v>11900</v>
      </c>
      <c r="IQ291" s="2">
        <v>19700</v>
      </c>
      <c r="IR291" s="2">
        <v>59900</v>
      </c>
      <c r="IS291" s="2">
        <v>21200</v>
      </c>
      <c r="IT291" s="2">
        <v>15400</v>
      </c>
    </row>
    <row r="292" spans="1:254">
      <c r="A292" s="391" t="s">
        <v>505</v>
      </c>
      <c r="B292" s="1" t="inlineStr">
        <is>
          <t>新光商事</t>
        </is>
      </c>
      <c r="C292" s="1">
        <v>38800</v>
      </c>
      <c r="D292" s="79">
        <v>-40400</v>
      </c>
      <c r="E292" s="2">
        <v>79200</v>
      </c>
      <c r="F292" s="2">
        <v>60800</v>
      </c>
      <c r="G292" s="2">
        <v>43000</v>
      </c>
      <c r="H292" s="2">
        <v>88400</v>
      </c>
      <c r="I292" s="2">
        <v>20100</v>
      </c>
      <c r="J292" s="2">
        <v>604100</v>
      </c>
      <c r="K292" s="2">
        <v>156800</v>
      </c>
      <c r="L292" s="2">
        <v>57400</v>
      </c>
      <c r="M292" s="2">
        <v>50700</v>
      </c>
      <c r="N292" s="2">
        <v>63500</v>
      </c>
      <c r="O292" s="2">
        <v>75100</v>
      </c>
      <c r="P292" s="2">
        <v>93000</v>
      </c>
      <c r="Q292" s="2">
        <v>424100</v>
      </c>
      <c r="R292" s="2">
        <v>139400</v>
      </c>
      <c r="S292" s="2">
        <v>70900</v>
      </c>
      <c r="T292" s="2">
        <v>104500</v>
      </c>
      <c r="U292" s="2">
        <v>121200</v>
      </c>
      <c r="V292" s="2">
        <v>81400</v>
      </c>
      <c r="W292" s="2">
        <v>130600</v>
      </c>
      <c r="X292" s="2">
        <v>40300</v>
      </c>
      <c r="Y292" s="2">
        <v>167500</v>
      </c>
      <c r="Z292" s="2">
        <v>27800</v>
      </c>
      <c r="AA292" s="2">
        <v>63000</v>
      </c>
      <c r="AB292" s="2">
        <v>63900</v>
      </c>
      <c r="AC292" s="2">
        <v>49500</v>
      </c>
      <c r="AD292" s="2">
        <v>72300</v>
      </c>
      <c r="AE292" s="2">
        <v>107000</v>
      </c>
      <c r="AF292" s="2">
        <v>158600</v>
      </c>
      <c r="AG292" s="2">
        <v>83600</v>
      </c>
      <c r="AH292" s="2">
        <v>181700</v>
      </c>
      <c r="AI292" s="2">
        <v>277700</v>
      </c>
      <c r="AJ292" s="2">
        <v>617100</v>
      </c>
      <c r="AK292" s="2">
        <v>200500</v>
      </c>
      <c r="AL292" s="2">
        <v>331200</v>
      </c>
      <c r="AM292" s="2">
        <v>217800</v>
      </c>
      <c r="AN292" s="2">
        <v>280500</v>
      </c>
      <c r="AO292" s="2">
        <v>254200</v>
      </c>
      <c r="AP292" s="2">
        <v>728200</v>
      </c>
      <c r="AQ292" s="2">
        <v>233900</v>
      </c>
      <c r="AR292" s="2">
        <v>175100</v>
      </c>
      <c r="AS292" s="2">
        <v>659800</v>
      </c>
      <c r="AT292" s="2">
        <v>373500</v>
      </c>
      <c r="AU292" s="2">
        <v>485100</v>
      </c>
      <c r="AV292" s="2">
        <v>327500</v>
      </c>
      <c r="AW292" s="2">
        <v>441900</v>
      </c>
      <c r="AX292" s="2">
        <v>722600</v>
      </c>
      <c r="AY292" s="2">
        <v>910500</v>
      </c>
      <c r="AZ292" s="2">
        <v>596500</v>
      </c>
      <c r="BA292" s="2">
        <v>810400</v>
      </c>
      <c r="BB292" s="2">
        <v>923500</v>
      </c>
      <c r="BC292" s="2">
        <v>1593800</v>
      </c>
      <c r="BD292" s="2">
        <v>848100</v>
      </c>
      <c r="BE292" s="2">
        <v>1206200</v>
      </c>
      <c r="BF292" s="2">
        <v>747200</v>
      </c>
      <c r="BG292" s="2">
        <v>991700</v>
      </c>
      <c r="BH292" s="2">
        <v>1032900</v>
      </c>
      <c r="BI292" s="2">
        <v>1057000</v>
      </c>
      <c r="BJ292" s="2">
        <v>2677200</v>
      </c>
      <c r="BK292" s="2">
        <v>391000</v>
      </c>
      <c r="BL292" s="2">
        <v>328500</v>
      </c>
      <c r="BM292" s="2">
        <v>929500</v>
      </c>
      <c r="BN292" s="2">
        <v>221400</v>
      </c>
      <c r="BO292" s="2">
        <v>372600</v>
      </c>
      <c r="BP292" s="2">
        <v>289800</v>
      </c>
      <c r="BQ292" s="2">
        <v>341500</v>
      </c>
      <c r="BR292" s="2">
        <v>215600</v>
      </c>
      <c r="BS292" s="2">
        <v>397900</v>
      </c>
      <c r="BT292" s="2">
        <v>198200</v>
      </c>
      <c r="BU292" s="2">
        <v>147000</v>
      </c>
      <c r="BV292" s="2">
        <v>152600</v>
      </c>
      <c r="BW292" s="2">
        <v>283100</v>
      </c>
      <c r="BX292" s="2">
        <v>296700</v>
      </c>
      <c r="BY292" s="2">
        <v>243000</v>
      </c>
      <c r="BZ292" s="2">
        <v>444500</v>
      </c>
      <c r="CA292" s="2">
        <v>223800</v>
      </c>
      <c r="CB292" s="2">
        <v>228900</v>
      </c>
      <c r="CC292" s="2">
        <v>271300</v>
      </c>
      <c r="CD292" s="2">
        <v>432700</v>
      </c>
      <c r="CE292" s="2">
        <v>201600</v>
      </c>
      <c r="CF292" s="2">
        <v>132600</v>
      </c>
      <c r="CG292" s="2">
        <v>126500</v>
      </c>
      <c r="CH292" s="2">
        <v>164900</v>
      </c>
      <c r="CI292" s="2">
        <v>180800</v>
      </c>
      <c r="CJ292" s="2">
        <v>95800</v>
      </c>
      <c r="CK292" s="2">
        <v>256100</v>
      </c>
      <c r="CL292" s="2">
        <v>129600</v>
      </c>
      <c r="CM292" s="2">
        <v>159800</v>
      </c>
      <c r="CN292" s="2">
        <v>241100</v>
      </c>
      <c r="CO292" s="2">
        <v>406600</v>
      </c>
      <c r="CP292" s="2">
        <v>307600</v>
      </c>
      <c r="CQ292" s="2">
        <v>706800</v>
      </c>
      <c r="CR292" s="2">
        <v>879500</v>
      </c>
      <c r="CS292" s="2">
        <v>54200</v>
      </c>
      <c r="CT292" s="2">
        <v>122600</v>
      </c>
      <c r="CU292" s="2">
        <v>133100</v>
      </c>
      <c r="CV292" s="2">
        <v>34700</v>
      </c>
      <c r="CW292" s="2">
        <v>58900</v>
      </c>
      <c r="CX292" s="2">
        <v>86500</v>
      </c>
      <c r="CY292" s="2">
        <v>92300</v>
      </c>
      <c r="CZ292" s="2">
        <v>54800</v>
      </c>
      <c r="DA292" s="2">
        <v>38300</v>
      </c>
      <c r="DB292" s="2">
        <v>55400</v>
      </c>
      <c r="DC292" s="2">
        <v>162400</v>
      </c>
      <c r="DD292" s="2">
        <v>58600</v>
      </c>
      <c r="DE292" s="2">
        <v>98100</v>
      </c>
      <c r="DF292" s="2">
        <v>138300</v>
      </c>
      <c r="DG292" s="2">
        <v>72500</v>
      </c>
      <c r="DH292" s="2">
        <v>66600</v>
      </c>
      <c r="DI292" s="2">
        <v>69100</v>
      </c>
      <c r="DJ292" s="2">
        <v>73900</v>
      </c>
      <c r="DK292" s="2">
        <v>81500</v>
      </c>
      <c r="DL292" s="2">
        <v>132300</v>
      </c>
      <c r="DM292" s="2">
        <v>69400</v>
      </c>
      <c r="DN292" s="2">
        <v>43500</v>
      </c>
      <c r="DO292" s="2">
        <v>36400</v>
      </c>
      <c r="DP292" s="2">
        <v>69700</v>
      </c>
      <c r="DQ292" s="2">
        <v>60500</v>
      </c>
      <c r="DR292" s="2">
        <v>69100</v>
      </c>
      <c r="DS292" s="2">
        <v>174500</v>
      </c>
      <c r="DT292" s="2">
        <v>93500</v>
      </c>
      <c r="DU292" s="2">
        <v>120200</v>
      </c>
      <c r="DV292" s="2">
        <v>65600</v>
      </c>
      <c r="DW292" s="2">
        <v>65400</v>
      </c>
      <c r="DX292" s="2">
        <v>59900</v>
      </c>
      <c r="DY292" s="2">
        <v>111300</v>
      </c>
      <c r="DZ292" s="2">
        <v>202600</v>
      </c>
      <c r="EA292" s="2">
        <v>146200</v>
      </c>
      <c r="EB292" s="2">
        <v>82900</v>
      </c>
      <c r="EC292" s="2">
        <v>100200</v>
      </c>
      <c r="ED292" s="2">
        <v>94600</v>
      </c>
      <c r="EE292" s="2">
        <v>118500</v>
      </c>
      <c r="EF292" s="2">
        <v>56800</v>
      </c>
      <c r="EG292" s="2">
        <v>89500</v>
      </c>
      <c r="EH292" s="2">
        <v>66200</v>
      </c>
      <c r="EI292" s="2">
        <v>74200</v>
      </c>
      <c r="EJ292" s="2">
        <v>205300</v>
      </c>
      <c r="EK292" s="2">
        <v>85500</v>
      </c>
      <c r="EL292" s="2">
        <v>60500</v>
      </c>
      <c r="EM292" s="2">
        <v>88600</v>
      </c>
      <c r="EN292" s="2">
        <v>231200</v>
      </c>
      <c r="EO292" s="2">
        <v>84300</v>
      </c>
      <c r="EP292" s="2">
        <v>77700</v>
      </c>
      <c r="EQ292" s="2">
        <v>174100</v>
      </c>
      <c r="ER292" s="2">
        <v>62900</v>
      </c>
      <c r="ES292" s="2">
        <v>90700</v>
      </c>
      <c r="ET292" s="2">
        <v>72600</v>
      </c>
      <c r="EU292" s="2">
        <v>86800</v>
      </c>
      <c r="EV292" s="2">
        <v>49000</v>
      </c>
      <c r="EW292" s="2">
        <v>114600</v>
      </c>
      <c r="EX292" s="2">
        <v>52100</v>
      </c>
      <c r="EY292" s="2">
        <v>64800</v>
      </c>
      <c r="EZ292" s="2">
        <v>69900</v>
      </c>
      <c r="FA292" s="2">
        <v>139400</v>
      </c>
      <c r="FB292" s="2">
        <v>38700</v>
      </c>
      <c r="FC292" s="2">
        <v>64000</v>
      </c>
      <c r="FD292" s="2">
        <v>76200</v>
      </c>
      <c r="FE292" s="2">
        <v>59000</v>
      </c>
      <c r="FF292" s="2">
        <v>67600</v>
      </c>
      <c r="FG292" s="2">
        <v>58300</v>
      </c>
      <c r="FH292" s="2">
        <v>40100</v>
      </c>
      <c r="FI292" s="2">
        <v>67900</v>
      </c>
      <c r="FJ292" s="2">
        <v>69500</v>
      </c>
      <c r="FK292" s="2">
        <v>32500</v>
      </c>
      <c r="FL292" s="2">
        <v>64500</v>
      </c>
      <c r="FM292" s="2">
        <v>60600</v>
      </c>
      <c r="FN292" s="2">
        <v>90000</v>
      </c>
      <c r="FO292" s="2">
        <v>56100</v>
      </c>
      <c r="FP292" s="2">
        <v>67900</v>
      </c>
      <c r="FQ292" s="2">
        <v>59300</v>
      </c>
      <c r="FR292" s="2">
        <v>69300</v>
      </c>
      <c r="FS292" s="2">
        <v>49900</v>
      </c>
      <c r="FT292" s="2">
        <v>47600</v>
      </c>
      <c r="FU292" s="2">
        <v>40100</v>
      </c>
      <c r="FV292" s="2">
        <v>73500</v>
      </c>
      <c r="FW292" s="2">
        <v>87100</v>
      </c>
      <c r="FX292" s="2">
        <v>71500</v>
      </c>
      <c r="FY292" s="2">
        <v>78600</v>
      </c>
      <c r="FZ292" s="2">
        <v>72100</v>
      </c>
      <c r="GA292" s="2">
        <v>69300</v>
      </c>
      <c r="GB292" s="2">
        <v>135700</v>
      </c>
      <c r="GC292" s="2">
        <v>81700</v>
      </c>
      <c r="GD292" s="2">
        <v>86600</v>
      </c>
      <c r="GE292" s="2">
        <v>72800</v>
      </c>
      <c r="GF292" s="2">
        <v>140800</v>
      </c>
      <c r="GG292" s="2">
        <v>149300</v>
      </c>
      <c r="GH292" s="2">
        <v>100100</v>
      </c>
      <c r="GI292" s="2">
        <v>283600</v>
      </c>
      <c r="GJ292" s="2">
        <v>115900</v>
      </c>
      <c r="GK292" s="2">
        <v>127500</v>
      </c>
      <c r="GL292" s="2">
        <v>201400</v>
      </c>
      <c r="GM292" s="2">
        <v>64500</v>
      </c>
      <c r="GN292" s="2">
        <v>93700</v>
      </c>
      <c r="GO292" s="2">
        <v>129600</v>
      </c>
      <c r="GP292" s="2">
        <v>114900</v>
      </c>
      <c r="GQ292" s="2">
        <v>215900</v>
      </c>
      <c r="GR292" s="2">
        <v>74400</v>
      </c>
      <c r="GS292" s="2">
        <v>153700</v>
      </c>
      <c r="GT292" s="2">
        <v>205700</v>
      </c>
      <c r="GU292" s="2">
        <v>225100</v>
      </c>
      <c r="GV292" s="2">
        <v>125800</v>
      </c>
      <c r="GW292" s="2">
        <v>95100</v>
      </c>
      <c r="GX292" s="2">
        <v>186200</v>
      </c>
      <c r="GY292" s="2">
        <v>169600</v>
      </c>
      <c r="GZ292" s="2">
        <v>321300</v>
      </c>
      <c r="HA292" s="2">
        <v>268700</v>
      </c>
      <c r="HB292" s="2">
        <v>255200</v>
      </c>
      <c r="HC292" s="2">
        <v>208500</v>
      </c>
      <c r="HD292" s="2">
        <v>144400</v>
      </c>
      <c r="HE292" s="2">
        <v>99100</v>
      </c>
      <c r="HF292" s="2">
        <v>120400</v>
      </c>
      <c r="HG292" s="2">
        <v>71500</v>
      </c>
      <c r="HH292" s="2">
        <v>78500</v>
      </c>
      <c r="HI292" s="2">
        <v>121500</v>
      </c>
      <c r="HJ292" s="2">
        <v>133300</v>
      </c>
      <c r="HK292" s="2">
        <v>109900</v>
      </c>
      <c r="HL292" s="2">
        <v>140900</v>
      </c>
      <c r="HM292" s="2">
        <v>149000</v>
      </c>
      <c r="HN292" s="2">
        <v>127400</v>
      </c>
      <c r="HO292" s="2">
        <v>135700</v>
      </c>
      <c r="HP292" s="2">
        <v>152200</v>
      </c>
      <c r="HQ292" s="2">
        <v>111900</v>
      </c>
      <c r="HR292" s="2">
        <v>219600</v>
      </c>
      <c r="HS292" s="2">
        <v>353500</v>
      </c>
      <c r="HT292" s="2">
        <v>555600</v>
      </c>
      <c r="HU292" s="2">
        <v>79800</v>
      </c>
      <c r="HV292" s="2">
        <v>69400</v>
      </c>
      <c r="HW292" s="2">
        <v>52500</v>
      </c>
      <c r="HX292" s="2">
        <v>50400</v>
      </c>
      <c r="HY292" s="2">
        <v>43400</v>
      </c>
      <c r="HZ292" s="2">
        <v>81300</v>
      </c>
      <c r="IA292" s="2">
        <v>103300</v>
      </c>
      <c r="IB292" s="2">
        <v>105700</v>
      </c>
      <c r="IC292" s="2">
        <v>67300</v>
      </c>
      <c r="ID292" s="2">
        <v>63100</v>
      </c>
      <c r="IE292" s="2">
        <v>197600</v>
      </c>
      <c r="IF292" s="2">
        <v>34300</v>
      </c>
      <c r="IG292" s="2">
        <v>33400</v>
      </c>
      <c r="IH292" s="2">
        <v>54500</v>
      </c>
      <c r="II292" s="2">
        <v>36600</v>
      </c>
      <c r="IJ292" s="2">
        <v>45700</v>
      </c>
      <c r="IK292" s="2">
        <v>55200</v>
      </c>
      <c r="IL292" s="2">
        <v>58800</v>
      </c>
      <c r="IM292" s="2">
        <v>102600</v>
      </c>
      <c r="IN292" s="2">
        <v>93700</v>
      </c>
      <c r="IO292" s="2">
        <v>66300</v>
      </c>
      <c r="IP292" s="2">
        <v>92100</v>
      </c>
      <c r="IQ292" s="2">
        <v>122100</v>
      </c>
      <c r="IR292" s="2">
        <v>167300</v>
      </c>
      <c r="IS292" s="2">
        <v>39600</v>
      </c>
      <c r="IT292" s="2">
        <v>52700</v>
      </c>
    </row>
    <row r="293" spans="1:254">
      <c r="A293" s="391" t="s">
        <v>506</v>
      </c>
      <c r="B293" s="1" t="inlineStr">
        <is>
          <t>山形銀行</t>
        </is>
      </c>
      <c r="C293" s="1">
        <v>54400</v>
      </c>
      <c r="D293" s="79">
        <v>-159100</v>
      </c>
      <c r="E293" s="2">
        <v>213500</v>
      </c>
      <c r="F293" s="2">
        <v>120100</v>
      </c>
      <c r="G293" s="2">
        <v>190300</v>
      </c>
      <c r="H293" s="2">
        <v>176500</v>
      </c>
      <c r="I293" s="2">
        <v>124100</v>
      </c>
      <c r="J293" s="2">
        <v>143500</v>
      </c>
      <c r="K293" s="2">
        <v>186900</v>
      </c>
      <c r="L293" s="2">
        <v>155000</v>
      </c>
      <c r="M293" s="2">
        <v>207400</v>
      </c>
      <c r="N293" s="2">
        <v>108300</v>
      </c>
      <c r="O293" s="2">
        <v>190900</v>
      </c>
      <c r="P293" s="2">
        <v>93600</v>
      </c>
      <c r="Q293" s="2">
        <v>138100</v>
      </c>
      <c r="R293" s="2">
        <v>173100</v>
      </c>
      <c r="S293" s="2">
        <v>112500</v>
      </c>
      <c r="T293" s="2">
        <v>123600</v>
      </c>
      <c r="U293" s="2">
        <v>95700</v>
      </c>
      <c r="V293" s="2">
        <v>100300</v>
      </c>
      <c r="W293" s="2">
        <v>99700</v>
      </c>
      <c r="X293" s="2">
        <v>108500</v>
      </c>
      <c r="Y293" s="2">
        <v>105100</v>
      </c>
      <c r="Z293" s="2">
        <v>274800</v>
      </c>
      <c r="AA293" s="2">
        <v>140500</v>
      </c>
      <c r="AB293" s="2">
        <v>234100</v>
      </c>
      <c r="AC293" s="2">
        <v>212200</v>
      </c>
      <c r="AD293" s="2">
        <v>83800</v>
      </c>
      <c r="AE293" s="2">
        <v>112700</v>
      </c>
      <c r="AF293" s="2">
        <v>92700</v>
      </c>
      <c r="AG293" s="2">
        <v>77500</v>
      </c>
      <c r="AH293" s="2">
        <v>60500</v>
      </c>
      <c r="AI293" s="2">
        <v>102900</v>
      </c>
      <c r="AJ293" s="2">
        <v>65900</v>
      </c>
      <c r="AK293" s="2">
        <v>84700</v>
      </c>
      <c r="AL293" s="2">
        <v>172400</v>
      </c>
      <c r="AM293" s="2">
        <v>112400</v>
      </c>
      <c r="AN293" s="2">
        <v>143900</v>
      </c>
      <c r="AO293" s="2">
        <v>104600</v>
      </c>
      <c r="AP293" s="2">
        <v>105400</v>
      </c>
      <c r="AQ293" s="2">
        <v>207100</v>
      </c>
      <c r="AR293" s="2">
        <v>146300</v>
      </c>
      <c r="AS293" s="2">
        <v>234500</v>
      </c>
      <c r="AT293" s="2">
        <v>101000</v>
      </c>
      <c r="AU293" s="2">
        <v>100100</v>
      </c>
      <c r="AV293" s="2">
        <v>60600</v>
      </c>
      <c r="AW293" s="2">
        <v>99600</v>
      </c>
      <c r="AX293" s="2">
        <v>91700</v>
      </c>
      <c r="AY293" s="2">
        <v>102700</v>
      </c>
      <c r="AZ293" s="2">
        <v>96100</v>
      </c>
      <c r="BA293" s="2">
        <v>101000</v>
      </c>
      <c r="BB293" s="2">
        <v>112100</v>
      </c>
      <c r="BC293" s="2">
        <v>125500</v>
      </c>
      <c r="BD293" s="2">
        <v>89500</v>
      </c>
      <c r="BE293" s="2">
        <v>123600</v>
      </c>
      <c r="BF293" s="2">
        <v>124000</v>
      </c>
      <c r="BG293" s="2">
        <v>121000</v>
      </c>
      <c r="BH293" s="2">
        <v>162600</v>
      </c>
      <c r="BI293" s="2">
        <v>216600</v>
      </c>
      <c r="BJ293" s="2">
        <v>397800</v>
      </c>
      <c r="BK293" s="2">
        <v>144000</v>
      </c>
      <c r="BL293" s="2">
        <v>136900</v>
      </c>
      <c r="BM293" s="2">
        <v>105100</v>
      </c>
      <c r="BN293" s="2">
        <v>84500</v>
      </c>
      <c r="BO293" s="2">
        <v>79800</v>
      </c>
      <c r="BP293" s="2">
        <v>142100</v>
      </c>
      <c r="BQ293" s="2">
        <v>126500</v>
      </c>
      <c r="BR293" s="2">
        <v>69800</v>
      </c>
      <c r="BS293" s="2">
        <v>96100</v>
      </c>
      <c r="BT293" s="2">
        <v>109400</v>
      </c>
      <c r="BU293" s="2">
        <v>86700</v>
      </c>
      <c r="BV293" s="2">
        <v>81500</v>
      </c>
      <c r="BW293" s="2">
        <v>91100</v>
      </c>
      <c r="BX293" s="2">
        <v>105400</v>
      </c>
      <c r="BY293" s="2">
        <v>78600</v>
      </c>
      <c r="BZ293" s="2">
        <v>121500</v>
      </c>
      <c r="CA293" s="2">
        <v>149300</v>
      </c>
      <c r="CB293" s="2">
        <v>86900</v>
      </c>
      <c r="CC293" s="2">
        <v>97200</v>
      </c>
      <c r="CD293" s="2">
        <v>69900</v>
      </c>
      <c r="CE293" s="2">
        <v>67400</v>
      </c>
      <c r="CF293" s="2">
        <v>88100</v>
      </c>
      <c r="CG293" s="2">
        <v>71200</v>
      </c>
      <c r="CH293" s="2">
        <v>81900</v>
      </c>
      <c r="CI293" s="2">
        <v>68400</v>
      </c>
      <c r="CJ293" s="2">
        <v>52400</v>
      </c>
      <c r="CK293" s="2">
        <v>77600</v>
      </c>
      <c r="CL293" s="2">
        <v>93400</v>
      </c>
      <c r="CM293" s="2">
        <v>132600</v>
      </c>
      <c r="CN293" s="2">
        <v>99700</v>
      </c>
      <c r="CO293" s="2">
        <v>143100</v>
      </c>
      <c r="CP293" s="2">
        <v>183600</v>
      </c>
      <c r="CQ293" s="2">
        <v>90900</v>
      </c>
      <c r="CR293" s="2">
        <v>105500</v>
      </c>
      <c r="CS293" s="2">
        <v>80800</v>
      </c>
      <c r="CT293" s="2">
        <v>126900</v>
      </c>
      <c r="CU293" s="2">
        <v>86500</v>
      </c>
      <c r="CV293" s="2">
        <v>90400</v>
      </c>
      <c r="CW293" s="2">
        <v>67700</v>
      </c>
      <c r="CX293" s="2">
        <v>80500</v>
      </c>
      <c r="CY293" s="2">
        <v>117500</v>
      </c>
      <c r="CZ293" s="2">
        <v>133100</v>
      </c>
      <c r="DA293" s="2">
        <v>98400</v>
      </c>
      <c r="DB293" s="2">
        <v>114800</v>
      </c>
      <c r="DC293" s="2">
        <v>181000</v>
      </c>
      <c r="DD293" s="2">
        <v>116500</v>
      </c>
      <c r="DE293" s="2">
        <v>168100</v>
      </c>
      <c r="DF293" s="2">
        <v>280700</v>
      </c>
      <c r="DG293" s="2">
        <v>138900</v>
      </c>
      <c r="DH293" s="2">
        <v>347500</v>
      </c>
      <c r="DI293" s="2">
        <v>172300</v>
      </c>
      <c r="DJ293" s="2">
        <v>120300</v>
      </c>
      <c r="DK293" s="2">
        <v>184700</v>
      </c>
      <c r="DL293" s="2">
        <v>306900</v>
      </c>
      <c r="DM293" s="2">
        <v>179800</v>
      </c>
      <c r="DN293" s="2">
        <v>216600</v>
      </c>
      <c r="DO293" s="2">
        <v>153200</v>
      </c>
      <c r="DP293" s="2">
        <v>212700</v>
      </c>
      <c r="DQ293" s="2">
        <v>198400</v>
      </c>
      <c r="DR293" s="2">
        <v>257400</v>
      </c>
      <c r="DS293" s="2">
        <v>315800</v>
      </c>
      <c r="DT293" s="2">
        <v>452800</v>
      </c>
      <c r="DU293" s="2">
        <v>188300</v>
      </c>
      <c r="DV293" s="2">
        <v>131900</v>
      </c>
      <c r="DW293" s="2">
        <v>112000</v>
      </c>
      <c r="DX293" s="2">
        <v>83900</v>
      </c>
      <c r="DY293" s="2">
        <v>122400</v>
      </c>
      <c r="DZ293" s="2">
        <v>104800</v>
      </c>
      <c r="EA293" s="2">
        <v>56800</v>
      </c>
      <c r="EB293" s="2">
        <v>70000</v>
      </c>
      <c r="EC293" s="2">
        <v>79100</v>
      </c>
      <c r="ED293" s="2">
        <v>78000</v>
      </c>
      <c r="EE293" s="2">
        <v>103400</v>
      </c>
      <c r="EF293" s="2">
        <v>79900</v>
      </c>
      <c r="EG293" s="2">
        <v>86900</v>
      </c>
      <c r="EH293" s="2">
        <v>115900</v>
      </c>
      <c r="EI293" s="2">
        <v>86600</v>
      </c>
      <c r="EJ293" s="2">
        <v>71600</v>
      </c>
      <c r="EK293" s="2">
        <v>75400</v>
      </c>
      <c r="EL293" s="2">
        <v>72800</v>
      </c>
      <c r="EM293" s="2">
        <v>112200</v>
      </c>
      <c r="EN293" s="2">
        <v>120000</v>
      </c>
      <c r="EO293" s="2">
        <v>72900</v>
      </c>
      <c r="EP293" s="2">
        <v>65700</v>
      </c>
      <c r="EQ293" s="2">
        <v>74900</v>
      </c>
      <c r="ER293" s="2">
        <v>121700</v>
      </c>
      <c r="ES293" s="2">
        <v>66400</v>
      </c>
      <c r="ET293" s="2">
        <v>71500</v>
      </c>
      <c r="EU293" s="2">
        <v>73700</v>
      </c>
      <c r="EV293" s="2">
        <v>62600</v>
      </c>
      <c r="EW293" s="2">
        <v>38900</v>
      </c>
      <c r="EX293" s="2">
        <v>68000</v>
      </c>
      <c r="EY293" s="2">
        <v>74800</v>
      </c>
      <c r="EZ293" s="2">
        <v>49800</v>
      </c>
      <c r="FA293" s="2">
        <v>131600</v>
      </c>
      <c r="FB293" s="2">
        <v>91900</v>
      </c>
      <c r="FC293" s="2">
        <v>51400</v>
      </c>
      <c r="FD293" s="2">
        <v>67500</v>
      </c>
      <c r="FE293" s="2">
        <v>91500</v>
      </c>
      <c r="FF293" s="2">
        <v>89700</v>
      </c>
      <c r="FG293" s="2">
        <v>63000</v>
      </c>
      <c r="FH293" s="2">
        <v>43000</v>
      </c>
      <c r="FI293" s="2">
        <v>55200</v>
      </c>
      <c r="FJ293" s="2">
        <v>77400</v>
      </c>
      <c r="FK293" s="2">
        <v>67600</v>
      </c>
      <c r="FL293" s="2">
        <v>70100</v>
      </c>
      <c r="FM293" s="2">
        <v>65400</v>
      </c>
      <c r="FN293" s="2">
        <v>95600</v>
      </c>
      <c r="FO293" s="2">
        <v>135300</v>
      </c>
      <c r="FP293" s="2">
        <v>70000</v>
      </c>
      <c r="FQ293" s="2">
        <v>85400</v>
      </c>
      <c r="FR293" s="2">
        <v>111300</v>
      </c>
      <c r="FS293" s="2">
        <v>52500</v>
      </c>
      <c r="FT293" s="2">
        <v>61900</v>
      </c>
      <c r="FU293" s="2">
        <v>57200</v>
      </c>
      <c r="FV293" s="2">
        <v>70500</v>
      </c>
      <c r="FW293" s="2">
        <v>138900</v>
      </c>
      <c r="FX293" s="2">
        <v>78500</v>
      </c>
      <c r="FY293" s="2">
        <v>115900</v>
      </c>
      <c r="FZ293" s="2">
        <v>58300</v>
      </c>
      <c r="GA293" s="2">
        <v>58200</v>
      </c>
      <c r="GB293" s="2">
        <v>56600</v>
      </c>
      <c r="GC293" s="2">
        <v>42700</v>
      </c>
      <c r="GD293" s="2">
        <v>54300</v>
      </c>
      <c r="GE293" s="2">
        <v>93800</v>
      </c>
      <c r="GF293" s="2">
        <v>88300</v>
      </c>
      <c r="GG293" s="2">
        <v>70200</v>
      </c>
      <c r="GH293" s="2">
        <v>75600</v>
      </c>
      <c r="GI293" s="2">
        <v>346200</v>
      </c>
      <c r="GJ293" s="2">
        <v>93900</v>
      </c>
      <c r="GK293" s="2">
        <v>94500</v>
      </c>
      <c r="GL293" s="2">
        <v>102600</v>
      </c>
      <c r="GM293" s="2">
        <v>60300</v>
      </c>
      <c r="GN293" s="2">
        <v>50800</v>
      </c>
      <c r="GO293" s="2">
        <v>56800</v>
      </c>
      <c r="GP293" s="2">
        <v>126700</v>
      </c>
      <c r="GQ293" s="2">
        <v>96200</v>
      </c>
      <c r="GR293" s="2">
        <v>72000</v>
      </c>
      <c r="GS293" s="2">
        <v>51800</v>
      </c>
      <c r="GT293" s="2">
        <v>51100</v>
      </c>
      <c r="GU293" s="2">
        <v>106500</v>
      </c>
      <c r="GV293" s="2">
        <v>108500</v>
      </c>
      <c r="GW293" s="2">
        <v>51800</v>
      </c>
      <c r="GX293" s="2">
        <v>86100</v>
      </c>
      <c r="GY293" s="2">
        <v>65600</v>
      </c>
      <c r="GZ293" s="2">
        <v>118900</v>
      </c>
      <c r="HA293" s="2">
        <v>52200</v>
      </c>
      <c r="HB293" s="2">
        <v>91500</v>
      </c>
      <c r="HC293" s="2">
        <v>117600</v>
      </c>
      <c r="HD293" s="2">
        <v>85100</v>
      </c>
      <c r="HE293" s="2">
        <v>102800</v>
      </c>
      <c r="HF293" s="2">
        <v>157600</v>
      </c>
      <c r="HG293" s="2">
        <v>66300</v>
      </c>
      <c r="HH293" s="2">
        <v>60900</v>
      </c>
      <c r="HI293" s="2">
        <v>63400</v>
      </c>
      <c r="HJ293" s="2">
        <v>114200</v>
      </c>
      <c r="HK293" s="2">
        <v>49400</v>
      </c>
      <c r="HL293" s="2">
        <v>78600</v>
      </c>
      <c r="HM293" s="2">
        <v>50200</v>
      </c>
      <c r="HN293" s="2">
        <v>64700</v>
      </c>
      <c r="HO293" s="2">
        <v>46800</v>
      </c>
      <c r="HP293" s="2">
        <v>54100</v>
      </c>
      <c r="HQ293" s="2">
        <v>63900</v>
      </c>
      <c r="HR293" s="2">
        <v>74200</v>
      </c>
      <c r="HS293" s="2">
        <v>50600</v>
      </c>
      <c r="HT293" s="2">
        <v>52600</v>
      </c>
      <c r="HU293" s="2">
        <v>135200</v>
      </c>
      <c r="HV293" s="2">
        <v>60200</v>
      </c>
      <c r="HW293" s="2">
        <v>67800</v>
      </c>
      <c r="HX293" s="2">
        <v>37600</v>
      </c>
      <c r="HY293" s="2">
        <v>46000</v>
      </c>
      <c r="HZ293" s="2">
        <v>59700</v>
      </c>
      <c r="IA293" s="2">
        <v>113000</v>
      </c>
      <c r="IB293" s="2">
        <v>90500</v>
      </c>
      <c r="IC293" s="2">
        <v>96600</v>
      </c>
      <c r="ID293" s="2">
        <v>39900</v>
      </c>
      <c r="IE293" s="2">
        <v>44000</v>
      </c>
      <c r="IF293" s="2">
        <v>76000</v>
      </c>
      <c r="IG293" s="2">
        <v>73500</v>
      </c>
      <c r="IH293" s="2">
        <v>83900</v>
      </c>
      <c r="II293" s="2">
        <v>60400</v>
      </c>
      <c r="IJ293" s="2">
        <v>117600</v>
      </c>
      <c r="IK293" s="2">
        <v>104500</v>
      </c>
      <c r="IL293" s="2">
        <v>86700</v>
      </c>
      <c r="IM293" s="2">
        <v>75900</v>
      </c>
      <c r="IN293" s="2">
        <v>71700</v>
      </c>
      <c r="IO293" s="2">
        <v>80000</v>
      </c>
      <c r="IP293" s="2">
        <v>154000</v>
      </c>
      <c r="IQ293" s="2">
        <v>186000</v>
      </c>
      <c r="IR293" s="2">
        <v>79600</v>
      </c>
      <c r="IS293" s="2">
        <v>77500</v>
      </c>
      <c r="IT293" s="2">
        <v>89100</v>
      </c>
    </row>
    <row r="294" spans="1:254">
      <c r="A294" s="391" t="s">
        <v>507</v>
      </c>
      <c r="B294" s="1" t="inlineStr">
        <is>
          <t>小野建</t>
        </is>
      </c>
      <c r="C294" s="1">
        <v>19800</v>
      </c>
      <c r="D294" s="79">
        <v>-25900</v>
      </c>
      <c r="E294" s="2">
        <v>45700</v>
      </c>
      <c r="F294" s="2">
        <v>25900</v>
      </c>
      <c r="G294" s="2">
        <v>38300</v>
      </c>
      <c r="H294" s="2">
        <v>51400</v>
      </c>
      <c r="I294" s="2">
        <v>39000</v>
      </c>
      <c r="J294" s="2">
        <v>52800</v>
      </c>
      <c r="K294" s="2">
        <v>94400</v>
      </c>
      <c r="L294" s="2">
        <v>38700</v>
      </c>
      <c r="M294" s="2">
        <v>49900</v>
      </c>
      <c r="N294" s="2">
        <v>38500</v>
      </c>
      <c r="O294" s="2">
        <v>49300</v>
      </c>
      <c r="P294" s="2">
        <v>62300</v>
      </c>
      <c r="Q294" s="2">
        <v>64900</v>
      </c>
      <c r="R294" s="2">
        <v>65100</v>
      </c>
      <c r="S294" s="2">
        <v>43300</v>
      </c>
      <c r="T294" s="2">
        <v>142600</v>
      </c>
      <c r="U294" s="2">
        <v>39600</v>
      </c>
      <c r="V294" s="2">
        <v>32500</v>
      </c>
      <c r="W294" s="2">
        <v>50500</v>
      </c>
      <c r="X294" s="2">
        <v>42500</v>
      </c>
      <c r="Y294" s="2">
        <v>67700</v>
      </c>
      <c r="Z294" s="2">
        <v>47500</v>
      </c>
      <c r="AA294" s="2">
        <v>50300</v>
      </c>
      <c r="AB294" s="2">
        <v>52300</v>
      </c>
      <c r="AC294" s="2">
        <v>48500</v>
      </c>
      <c r="AD294" s="2">
        <v>48300</v>
      </c>
      <c r="AE294" s="2">
        <v>52300</v>
      </c>
      <c r="AF294" s="2">
        <v>79300</v>
      </c>
      <c r="AG294" s="2">
        <v>35900</v>
      </c>
      <c r="AH294" s="2">
        <v>41800</v>
      </c>
      <c r="AI294" s="2">
        <v>40000</v>
      </c>
      <c r="AJ294" s="2">
        <v>34200</v>
      </c>
      <c r="AK294" s="2">
        <v>70900</v>
      </c>
      <c r="AL294" s="2">
        <v>105700</v>
      </c>
      <c r="AM294" s="2">
        <v>39000</v>
      </c>
      <c r="AN294" s="2">
        <v>49200</v>
      </c>
      <c r="AO294" s="2">
        <v>33100</v>
      </c>
      <c r="AP294" s="2">
        <v>54900</v>
      </c>
      <c r="AQ294" s="2">
        <v>79300</v>
      </c>
      <c r="AR294" s="2">
        <v>71000</v>
      </c>
      <c r="AS294" s="2">
        <v>72100</v>
      </c>
      <c r="AT294" s="2">
        <v>56000</v>
      </c>
      <c r="AU294" s="2">
        <v>49800</v>
      </c>
      <c r="AV294" s="2">
        <v>59700</v>
      </c>
      <c r="AW294" s="2">
        <v>57000</v>
      </c>
      <c r="AX294" s="2">
        <v>108700</v>
      </c>
      <c r="AY294" s="2">
        <v>310700</v>
      </c>
      <c r="AZ294" s="2">
        <v>70500</v>
      </c>
      <c r="BA294" s="2">
        <v>56000</v>
      </c>
      <c r="BB294" s="2">
        <v>62800</v>
      </c>
      <c r="BC294" s="2">
        <v>65000</v>
      </c>
      <c r="BD294" s="2">
        <v>46900</v>
      </c>
      <c r="BE294" s="2">
        <v>108600</v>
      </c>
      <c r="BF294" s="2">
        <v>73700</v>
      </c>
      <c r="BG294" s="2">
        <v>79000</v>
      </c>
      <c r="BH294" s="2">
        <v>117200</v>
      </c>
      <c r="BI294" s="2">
        <v>74100</v>
      </c>
      <c r="BJ294" s="2">
        <v>152300</v>
      </c>
      <c r="BK294" s="2">
        <v>158500</v>
      </c>
      <c r="BL294" s="2">
        <v>108800</v>
      </c>
      <c r="BM294" s="2">
        <v>27100</v>
      </c>
      <c r="BN294" s="2">
        <v>55400</v>
      </c>
      <c r="BO294" s="2">
        <v>42600</v>
      </c>
      <c r="BP294" s="2">
        <v>35000</v>
      </c>
      <c r="BQ294" s="2">
        <v>67800</v>
      </c>
      <c r="BR294" s="2">
        <v>40600</v>
      </c>
      <c r="BS294" s="2">
        <v>53300</v>
      </c>
      <c r="BT294" s="2">
        <v>54300</v>
      </c>
      <c r="BU294" s="2">
        <v>52600</v>
      </c>
      <c r="BV294" s="2">
        <v>62400</v>
      </c>
      <c r="BW294" s="2">
        <v>55600</v>
      </c>
      <c r="BX294" s="2">
        <v>31500</v>
      </c>
      <c r="BY294" s="2">
        <v>37000</v>
      </c>
      <c r="BZ294" s="2">
        <v>58100</v>
      </c>
      <c r="CA294" s="2">
        <v>29200</v>
      </c>
      <c r="CB294" s="2">
        <v>49800</v>
      </c>
      <c r="CC294" s="2">
        <v>45800</v>
      </c>
      <c r="CD294" s="2">
        <v>27600</v>
      </c>
      <c r="CE294" s="2">
        <v>63900</v>
      </c>
      <c r="CF294" s="2">
        <v>32500</v>
      </c>
      <c r="CG294" s="2">
        <v>39100</v>
      </c>
      <c r="CH294" s="2">
        <v>52800</v>
      </c>
      <c r="CI294" s="2">
        <v>164400</v>
      </c>
      <c r="CJ294" s="2">
        <v>20900</v>
      </c>
      <c r="CK294" s="2">
        <v>20700</v>
      </c>
      <c r="CL294" s="2">
        <v>37600</v>
      </c>
      <c r="CM294" s="2">
        <v>102200</v>
      </c>
      <c r="CN294" s="2">
        <v>49400</v>
      </c>
      <c r="CO294" s="2">
        <v>91800</v>
      </c>
      <c r="CP294" s="2">
        <v>107500</v>
      </c>
      <c r="CQ294" s="2">
        <v>51800</v>
      </c>
      <c r="CR294" s="2">
        <v>45000</v>
      </c>
      <c r="CS294" s="2">
        <v>26100</v>
      </c>
      <c r="CT294" s="2">
        <v>74600</v>
      </c>
      <c r="CU294" s="2">
        <v>53500</v>
      </c>
      <c r="CV294" s="2">
        <v>35700</v>
      </c>
      <c r="CW294" s="2">
        <v>43400</v>
      </c>
      <c r="CX294" s="2">
        <v>48800</v>
      </c>
      <c r="CY294" s="2">
        <v>47500</v>
      </c>
      <c r="CZ294" s="2">
        <v>45900</v>
      </c>
      <c r="DA294" s="2">
        <v>43000</v>
      </c>
      <c r="DB294" s="2">
        <v>42200</v>
      </c>
      <c r="DC294" s="2">
        <v>103300</v>
      </c>
      <c r="DD294" s="2">
        <v>59300</v>
      </c>
      <c r="DE294" s="2">
        <v>67200</v>
      </c>
      <c r="DF294" s="2">
        <v>129600</v>
      </c>
      <c r="DG294" s="2">
        <v>101800</v>
      </c>
      <c r="DH294" s="2">
        <v>74700</v>
      </c>
      <c r="DI294" s="2">
        <v>86300</v>
      </c>
      <c r="DJ294" s="2">
        <v>49700</v>
      </c>
      <c r="DK294" s="2">
        <v>57500</v>
      </c>
      <c r="DL294" s="2">
        <v>104400</v>
      </c>
      <c r="DM294" s="2">
        <v>71900</v>
      </c>
      <c r="DN294" s="2">
        <v>89700</v>
      </c>
      <c r="DO294" s="2">
        <v>43300</v>
      </c>
      <c r="DP294" s="2">
        <v>39700</v>
      </c>
      <c r="DQ294" s="2">
        <v>54300</v>
      </c>
      <c r="DR294" s="2">
        <v>68400</v>
      </c>
      <c r="DS294" s="2">
        <v>77900</v>
      </c>
      <c r="DT294" s="2">
        <v>54400</v>
      </c>
      <c r="DU294" s="2">
        <v>55600</v>
      </c>
      <c r="DV294" s="2">
        <v>44000</v>
      </c>
      <c r="DW294" s="2">
        <v>53200</v>
      </c>
      <c r="DX294" s="2">
        <v>64300</v>
      </c>
      <c r="DY294" s="2">
        <v>54400</v>
      </c>
      <c r="DZ294" s="2">
        <v>67300</v>
      </c>
      <c r="EA294" s="2">
        <v>45000</v>
      </c>
      <c r="EB294" s="2">
        <v>87500</v>
      </c>
      <c r="EC294" s="2">
        <v>52100</v>
      </c>
      <c r="ED294" s="2">
        <v>66900</v>
      </c>
      <c r="EE294" s="2">
        <v>81000</v>
      </c>
      <c r="EF294" s="2">
        <v>56000</v>
      </c>
      <c r="EG294" s="2">
        <v>73500</v>
      </c>
      <c r="EH294" s="2">
        <v>52200</v>
      </c>
      <c r="EI294" s="2">
        <v>63300</v>
      </c>
      <c r="EJ294" s="2">
        <v>75200</v>
      </c>
      <c r="EK294" s="2">
        <v>65300</v>
      </c>
      <c r="EL294" s="2">
        <v>61800</v>
      </c>
      <c r="EM294" s="2">
        <v>51100</v>
      </c>
      <c r="EN294" s="2">
        <v>74900</v>
      </c>
      <c r="EO294" s="2">
        <v>62700</v>
      </c>
      <c r="EP294" s="2">
        <v>54700</v>
      </c>
      <c r="EQ294" s="2">
        <v>71600</v>
      </c>
      <c r="ER294" s="2">
        <v>60100</v>
      </c>
      <c r="ES294" s="2">
        <v>63000</v>
      </c>
      <c r="ET294" s="2">
        <v>54600</v>
      </c>
      <c r="EU294" s="2">
        <v>64500</v>
      </c>
      <c r="EV294" s="2">
        <v>47900</v>
      </c>
      <c r="EW294" s="2">
        <v>44100</v>
      </c>
      <c r="EX294" s="2">
        <v>40300</v>
      </c>
      <c r="EY294" s="2">
        <v>62000</v>
      </c>
      <c r="EZ294" s="2">
        <v>86200</v>
      </c>
      <c r="FA294" s="2">
        <v>67200</v>
      </c>
      <c r="FB294" s="2">
        <v>53200</v>
      </c>
      <c r="FC294" s="2">
        <v>62900</v>
      </c>
      <c r="FD294" s="2">
        <v>107600</v>
      </c>
      <c r="FE294" s="2">
        <v>95800</v>
      </c>
      <c r="FF294" s="2">
        <v>71300</v>
      </c>
      <c r="FG294" s="2">
        <v>111700</v>
      </c>
      <c r="FH294" s="2">
        <v>54500</v>
      </c>
      <c r="FI294" s="2">
        <v>58400</v>
      </c>
      <c r="FJ294" s="2">
        <v>42900</v>
      </c>
      <c r="FK294" s="2">
        <v>48600</v>
      </c>
      <c r="FL294" s="2">
        <v>64300</v>
      </c>
      <c r="FM294" s="2">
        <v>55800</v>
      </c>
      <c r="FN294" s="2">
        <v>35700</v>
      </c>
      <c r="FO294" s="2">
        <v>41700</v>
      </c>
      <c r="FP294" s="2">
        <v>44800</v>
      </c>
      <c r="FQ294" s="2">
        <v>48300</v>
      </c>
      <c r="FR294" s="2">
        <v>45000</v>
      </c>
      <c r="FS294" s="2">
        <v>85600</v>
      </c>
      <c r="FT294" s="2">
        <v>57000</v>
      </c>
      <c r="FU294" s="2">
        <v>63800</v>
      </c>
      <c r="FV294" s="2">
        <v>53400</v>
      </c>
      <c r="FW294" s="2">
        <v>56200</v>
      </c>
      <c r="FX294" s="2">
        <v>56100</v>
      </c>
      <c r="FY294" s="2">
        <v>41800</v>
      </c>
      <c r="FZ294" s="2">
        <v>50600</v>
      </c>
      <c r="GA294" s="2">
        <v>105800</v>
      </c>
      <c r="GB294" s="2">
        <v>88000</v>
      </c>
      <c r="GC294" s="2">
        <v>121600</v>
      </c>
      <c r="GD294" s="2">
        <v>90700</v>
      </c>
      <c r="GE294" s="2">
        <v>37400</v>
      </c>
      <c r="GF294" s="2">
        <v>122500</v>
      </c>
      <c r="GG294" s="2">
        <v>33300</v>
      </c>
      <c r="GH294" s="2">
        <v>59000</v>
      </c>
      <c r="GI294" s="2">
        <v>71500</v>
      </c>
      <c r="GJ294" s="2">
        <v>114100</v>
      </c>
      <c r="GK294" s="2">
        <v>82900</v>
      </c>
      <c r="GL294" s="2">
        <v>57000</v>
      </c>
      <c r="GM294" s="2">
        <v>33200</v>
      </c>
      <c r="GN294" s="2">
        <v>41000</v>
      </c>
      <c r="GO294" s="2">
        <v>75200</v>
      </c>
      <c r="GP294" s="2">
        <v>48500</v>
      </c>
      <c r="GQ294" s="2">
        <v>49600</v>
      </c>
      <c r="GR294" s="2">
        <v>27600</v>
      </c>
      <c r="GS294" s="2">
        <v>38200</v>
      </c>
      <c r="GT294" s="2">
        <v>77100</v>
      </c>
      <c r="GU294" s="2">
        <v>157300</v>
      </c>
      <c r="GV294" s="2">
        <v>100400</v>
      </c>
      <c r="GW294" s="2">
        <v>34000</v>
      </c>
      <c r="GX294" s="2">
        <v>23800</v>
      </c>
      <c r="GY294" s="2">
        <v>80200</v>
      </c>
      <c r="GZ294" s="2">
        <v>77900</v>
      </c>
      <c r="HA294" s="2">
        <v>34000</v>
      </c>
      <c r="HB294" s="2">
        <v>117800</v>
      </c>
      <c r="HC294" s="2">
        <v>128400</v>
      </c>
      <c r="HD294" s="2">
        <v>86600</v>
      </c>
      <c r="HE294" s="2">
        <v>90800</v>
      </c>
      <c r="HF294" s="2">
        <v>126000</v>
      </c>
      <c r="HG294" s="2">
        <v>36300</v>
      </c>
      <c r="HH294" s="2">
        <v>68800</v>
      </c>
      <c r="HI294" s="2">
        <v>47200</v>
      </c>
      <c r="HJ294" s="2">
        <v>79300</v>
      </c>
      <c r="HK294" s="2">
        <v>62300</v>
      </c>
      <c r="HL294" s="2">
        <v>51500</v>
      </c>
      <c r="HM294" s="2">
        <v>25300</v>
      </c>
      <c r="HN294" s="2">
        <v>44100</v>
      </c>
      <c r="HO294" s="2">
        <v>41700</v>
      </c>
      <c r="HP294" s="2">
        <v>35000</v>
      </c>
      <c r="HQ294" s="2">
        <v>30000</v>
      </c>
      <c r="HR294" s="2">
        <v>31700</v>
      </c>
      <c r="HS294" s="2">
        <v>38100</v>
      </c>
      <c r="HT294" s="2">
        <v>44600</v>
      </c>
      <c r="HU294" s="2">
        <v>46300</v>
      </c>
      <c r="HV294" s="2">
        <v>38200</v>
      </c>
      <c r="HW294" s="2">
        <v>59500</v>
      </c>
      <c r="HX294" s="2">
        <v>82300</v>
      </c>
      <c r="HY294" s="2">
        <v>29200</v>
      </c>
      <c r="HZ294" s="2">
        <v>25400</v>
      </c>
      <c r="IA294" s="2">
        <v>53900</v>
      </c>
      <c r="IB294" s="2">
        <v>36700</v>
      </c>
      <c r="IC294" s="2">
        <v>22300</v>
      </c>
      <c r="ID294" s="2">
        <v>27700</v>
      </c>
      <c r="IE294" s="2">
        <v>40000</v>
      </c>
      <c r="IF294" s="2">
        <v>41200</v>
      </c>
      <c r="IG294" s="2">
        <v>30200</v>
      </c>
      <c r="IH294" s="2">
        <v>31000</v>
      </c>
      <c r="II294" s="2">
        <v>58000</v>
      </c>
      <c r="IJ294" s="2">
        <v>42100</v>
      </c>
      <c r="IK294" s="2">
        <v>87200</v>
      </c>
      <c r="IL294" s="2">
        <v>74100</v>
      </c>
      <c r="IM294" s="2">
        <v>53400</v>
      </c>
      <c r="IN294" s="2">
        <v>22400</v>
      </c>
      <c r="IO294" s="2">
        <v>29600</v>
      </c>
      <c r="IP294" s="2">
        <v>26100</v>
      </c>
      <c r="IQ294" s="2">
        <v>41400</v>
      </c>
      <c r="IR294" s="2">
        <v>38700</v>
      </c>
      <c r="IS294" s="2">
        <v>64500</v>
      </c>
      <c r="IT294" s="2">
        <v>31300</v>
      </c>
    </row>
    <row r="295" spans="1:254">
      <c r="A295" s="391" t="s">
        <v>508</v>
      </c>
      <c r="B295" s="1" t="inlineStr">
        <is>
          <t>ＣＫＤ</t>
        </is>
      </c>
      <c r="C295" s="1">
        <v>386500</v>
      </c>
      <c r="D295" s="79">
        <v>-476600</v>
      </c>
      <c r="E295" s="2">
        <v>863100</v>
      </c>
      <c r="F295" s="2">
        <v>982000</v>
      </c>
      <c r="G295" s="2">
        <v>989700</v>
      </c>
      <c r="H295" s="2">
        <v>876600</v>
      </c>
      <c r="I295" s="2">
        <v>1415400</v>
      </c>
      <c r="J295" s="2">
        <v>710500</v>
      </c>
      <c r="K295" s="2">
        <v>1229400</v>
      </c>
      <c r="L295" s="2">
        <v>1142200</v>
      </c>
      <c r="M295" s="2">
        <v>735600</v>
      </c>
      <c r="N295" s="2">
        <v>436100</v>
      </c>
      <c r="O295" s="2">
        <v>415900</v>
      </c>
      <c r="P295" s="2">
        <v>696400</v>
      </c>
      <c r="Q295" s="2">
        <v>654400</v>
      </c>
      <c r="R295" s="2">
        <v>809700</v>
      </c>
      <c r="S295" s="2">
        <v>524200</v>
      </c>
      <c r="T295" s="2">
        <v>722300</v>
      </c>
      <c r="U295" s="2">
        <v>581400</v>
      </c>
      <c r="V295" s="2">
        <v>370400</v>
      </c>
      <c r="W295" s="2">
        <v>786600</v>
      </c>
      <c r="X295" s="2">
        <v>455600</v>
      </c>
      <c r="Y295" s="2">
        <v>359000</v>
      </c>
      <c r="Z295" s="2">
        <v>762500</v>
      </c>
      <c r="AA295" s="2">
        <v>837200</v>
      </c>
      <c r="AB295" s="2">
        <v>1435900</v>
      </c>
      <c r="AC295" s="2">
        <v>726300</v>
      </c>
      <c r="AD295" s="2">
        <v>586600</v>
      </c>
      <c r="AE295" s="2">
        <v>449800</v>
      </c>
      <c r="AF295" s="2">
        <v>500500</v>
      </c>
      <c r="AG295" s="2">
        <v>619100</v>
      </c>
      <c r="AH295" s="2">
        <v>958000</v>
      </c>
      <c r="AI295" s="2">
        <v>562900</v>
      </c>
      <c r="AJ295" s="2">
        <v>829000</v>
      </c>
      <c r="AK295" s="2">
        <v>670900</v>
      </c>
      <c r="AL295" s="2">
        <v>1041100</v>
      </c>
      <c r="AM295" s="2">
        <v>1038000</v>
      </c>
      <c r="AN295" s="2">
        <v>460000</v>
      </c>
      <c r="AO295" s="2">
        <v>845300</v>
      </c>
      <c r="AP295" s="2">
        <v>1322600</v>
      </c>
      <c r="AQ295" s="2">
        <v>1169400</v>
      </c>
      <c r="AR295" s="2">
        <v>634400</v>
      </c>
      <c r="AS295" s="2">
        <v>891700</v>
      </c>
      <c r="AT295" s="2">
        <v>929000</v>
      </c>
      <c r="AU295" s="2">
        <v>722200</v>
      </c>
      <c r="AV295" s="2">
        <v>534600</v>
      </c>
      <c r="AW295" s="2">
        <v>550600</v>
      </c>
      <c r="AX295" s="2">
        <v>889900</v>
      </c>
      <c r="AY295" s="2">
        <v>655200</v>
      </c>
      <c r="AZ295" s="2">
        <v>579400</v>
      </c>
      <c r="BA295" s="2">
        <v>951800</v>
      </c>
      <c r="BB295" s="2">
        <v>463000</v>
      </c>
      <c r="BC295" s="2">
        <v>432800</v>
      </c>
      <c r="BD295" s="2">
        <v>889900</v>
      </c>
      <c r="BE295" s="2">
        <v>1132100</v>
      </c>
      <c r="BF295" s="2">
        <v>1395200</v>
      </c>
      <c r="BG295" s="2">
        <v>810100</v>
      </c>
      <c r="BH295" s="2">
        <v>1148500</v>
      </c>
      <c r="BI295" s="2">
        <v>1125600</v>
      </c>
      <c r="BJ295" s="2">
        <v>1627400</v>
      </c>
      <c r="BK295" s="2">
        <v>1024100</v>
      </c>
      <c r="BL295" s="2">
        <v>778800</v>
      </c>
      <c r="BM295" s="2">
        <v>574900</v>
      </c>
      <c r="BN295" s="2">
        <v>713100</v>
      </c>
      <c r="BO295" s="2">
        <v>619700</v>
      </c>
      <c r="BP295" s="2">
        <v>572000</v>
      </c>
      <c r="BQ295" s="2">
        <v>881100</v>
      </c>
      <c r="BR295" s="2">
        <v>226900</v>
      </c>
      <c r="BS295" s="2">
        <v>768200</v>
      </c>
      <c r="BT295" s="2">
        <v>411400</v>
      </c>
      <c r="BU295" s="2">
        <v>587000</v>
      </c>
      <c r="BV295" s="2">
        <v>267200</v>
      </c>
      <c r="BW295" s="2">
        <v>462900</v>
      </c>
      <c r="BX295" s="2">
        <v>543300</v>
      </c>
      <c r="BY295" s="2">
        <v>355900</v>
      </c>
      <c r="BZ295" s="2">
        <v>264300</v>
      </c>
      <c r="CA295" s="2">
        <v>346000</v>
      </c>
      <c r="CB295" s="2">
        <v>534800</v>
      </c>
      <c r="CC295" s="2">
        <v>602200</v>
      </c>
      <c r="CD295" s="2">
        <v>457300</v>
      </c>
      <c r="CE295" s="2">
        <v>1806000</v>
      </c>
      <c r="CF295" s="2">
        <v>1148200</v>
      </c>
      <c r="CG295" s="2">
        <v>561200</v>
      </c>
      <c r="CH295" s="2">
        <v>786100</v>
      </c>
      <c r="CI295" s="2">
        <v>298400</v>
      </c>
      <c r="CJ295" s="2">
        <v>418200</v>
      </c>
      <c r="CK295" s="2">
        <v>800700</v>
      </c>
      <c r="CL295" s="2">
        <v>763100</v>
      </c>
      <c r="CM295" s="2">
        <v>743800</v>
      </c>
      <c r="CN295" s="2">
        <v>694700</v>
      </c>
      <c r="CO295" s="2">
        <v>602200</v>
      </c>
      <c r="CP295" s="2">
        <v>572400</v>
      </c>
      <c r="CQ295" s="2">
        <v>461600</v>
      </c>
      <c r="CR295" s="2">
        <v>737500</v>
      </c>
      <c r="CS295" s="2">
        <v>512700</v>
      </c>
      <c r="CT295" s="2">
        <v>496200</v>
      </c>
      <c r="CU295" s="2">
        <v>507600</v>
      </c>
      <c r="CV295" s="2">
        <v>684000</v>
      </c>
      <c r="CW295" s="2">
        <v>361200</v>
      </c>
      <c r="CX295" s="2">
        <v>432500</v>
      </c>
      <c r="CY295" s="2">
        <v>730000</v>
      </c>
      <c r="CZ295" s="2">
        <v>607100</v>
      </c>
      <c r="DA295" s="2">
        <v>1162800</v>
      </c>
      <c r="DB295" s="2">
        <v>936200</v>
      </c>
      <c r="DC295" s="2">
        <v>1357300</v>
      </c>
      <c r="DD295" s="2">
        <v>751600</v>
      </c>
      <c r="DE295" s="2">
        <v>757400</v>
      </c>
      <c r="DF295" s="2">
        <v>703300</v>
      </c>
      <c r="DG295" s="2">
        <v>385900</v>
      </c>
      <c r="DH295" s="2">
        <v>336700</v>
      </c>
      <c r="DI295" s="2">
        <v>633800</v>
      </c>
      <c r="DJ295" s="2">
        <v>818700</v>
      </c>
      <c r="DK295" s="2">
        <v>506100</v>
      </c>
      <c r="DL295" s="2">
        <v>598500</v>
      </c>
      <c r="DM295" s="2">
        <v>661700</v>
      </c>
      <c r="DN295" s="2">
        <v>785400</v>
      </c>
      <c r="DO295" s="2">
        <v>694200</v>
      </c>
      <c r="DP295" s="2">
        <v>1008800</v>
      </c>
      <c r="DQ295" s="2">
        <v>1223800</v>
      </c>
      <c r="DR295" s="2">
        <v>455100</v>
      </c>
      <c r="DS295" s="2">
        <v>540400</v>
      </c>
      <c r="DT295" s="2">
        <v>329900</v>
      </c>
      <c r="DU295" s="2">
        <v>360900</v>
      </c>
      <c r="DV295" s="2">
        <v>250800</v>
      </c>
      <c r="DW295" s="2">
        <v>555600</v>
      </c>
      <c r="DX295" s="2">
        <v>425400</v>
      </c>
      <c r="DY295" s="2">
        <v>595300</v>
      </c>
      <c r="DZ295" s="2">
        <v>471700</v>
      </c>
      <c r="EA295" s="2">
        <v>415000</v>
      </c>
      <c r="EB295" s="2">
        <v>864600</v>
      </c>
      <c r="EC295" s="2">
        <v>689400</v>
      </c>
      <c r="ED295" s="2">
        <v>541700</v>
      </c>
      <c r="EE295" s="2">
        <v>406900</v>
      </c>
      <c r="EF295" s="2">
        <v>597800</v>
      </c>
      <c r="EG295" s="2">
        <v>414100</v>
      </c>
      <c r="EH295" s="2">
        <v>482600</v>
      </c>
      <c r="EI295" s="2">
        <v>463500</v>
      </c>
      <c r="EJ295" s="2">
        <v>391000</v>
      </c>
      <c r="EK295" s="2">
        <v>942900</v>
      </c>
      <c r="EL295" s="2">
        <v>719100</v>
      </c>
      <c r="EM295" s="2">
        <v>795400</v>
      </c>
      <c r="EN295" s="2">
        <v>693400</v>
      </c>
      <c r="EO295" s="2">
        <v>594200</v>
      </c>
      <c r="EP295" s="2">
        <v>667700</v>
      </c>
      <c r="EQ295" s="2">
        <v>622300</v>
      </c>
      <c r="ER295" s="2">
        <v>463300</v>
      </c>
      <c r="ES295" s="2">
        <v>476200</v>
      </c>
      <c r="ET295" s="2">
        <v>243400</v>
      </c>
      <c r="EU295" s="2">
        <v>399200</v>
      </c>
      <c r="EV295" s="2">
        <v>487100</v>
      </c>
      <c r="EW295" s="2">
        <v>819500</v>
      </c>
      <c r="EX295" s="2">
        <v>390700</v>
      </c>
      <c r="EY295" s="2">
        <v>538200</v>
      </c>
      <c r="EZ295" s="2">
        <v>682200</v>
      </c>
      <c r="FA295" s="2">
        <v>456200</v>
      </c>
      <c r="FB295" s="2">
        <v>528700</v>
      </c>
      <c r="FC295" s="2">
        <v>378800</v>
      </c>
      <c r="FD295" s="2">
        <v>548300</v>
      </c>
      <c r="FE295" s="2">
        <v>411000</v>
      </c>
      <c r="FF295" s="2">
        <v>541900</v>
      </c>
      <c r="FG295" s="2">
        <v>451900</v>
      </c>
      <c r="FH295" s="2">
        <v>690400</v>
      </c>
      <c r="FI295" s="2">
        <v>314100</v>
      </c>
      <c r="FJ295" s="2">
        <v>391700</v>
      </c>
      <c r="FK295" s="2">
        <v>415000</v>
      </c>
      <c r="FL295" s="2">
        <v>679900</v>
      </c>
      <c r="FM295" s="2">
        <v>940600</v>
      </c>
      <c r="FN295" s="2">
        <v>488900</v>
      </c>
      <c r="FO295" s="2">
        <v>469100</v>
      </c>
      <c r="FP295" s="2">
        <v>576400</v>
      </c>
      <c r="FQ295" s="2">
        <v>619500</v>
      </c>
      <c r="FR295" s="2">
        <v>618300</v>
      </c>
      <c r="FS295" s="2">
        <v>615300</v>
      </c>
      <c r="FT295" s="2">
        <v>664400</v>
      </c>
      <c r="FU295" s="2">
        <v>490800</v>
      </c>
      <c r="FV295" s="2">
        <v>637000</v>
      </c>
      <c r="FW295" s="2">
        <v>1023500</v>
      </c>
      <c r="FX295" s="2">
        <v>2053700</v>
      </c>
      <c r="FY295" s="2">
        <v>873000</v>
      </c>
      <c r="FZ295" s="2">
        <v>483800</v>
      </c>
      <c r="GA295" s="2">
        <v>369300</v>
      </c>
      <c r="GB295" s="2">
        <v>226400</v>
      </c>
      <c r="GC295" s="2">
        <v>362100</v>
      </c>
      <c r="GD295" s="2">
        <v>398700</v>
      </c>
      <c r="GE295" s="2">
        <v>244000</v>
      </c>
      <c r="GF295" s="2">
        <v>542400</v>
      </c>
      <c r="GG295" s="2">
        <v>418200</v>
      </c>
      <c r="GH295" s="2">
        <v>267000</v>
      </c>
      <c r="GI295" s="2">
        <v>560300</v>
      </c>
      <c r="GJ295" s="2">
        <v>368000</v>
      </c>
      <c r="GK295" s="2">
        <v>326600</v>
      </c>
      <c r="GL295" s="2">
        <v>344300</v>
      </c>
      <c r="GM295" s="2">
        <v>275300</v>
      </c>
      <c r="GN295" s="2">
        <v>278200</v>
      </c>
      <c r="GO295" s="2">
        <v>349000</v>
      </c>
      <c r="GP295" s="2">
        <v>319300</v>
      </c>
      <c r="GQ295" s="2">
        <v>281000</v>
      </c>
      <c r="GR295" s="2">
        <v>511300</v>
      </c>
      <c r="GS295" s="2">
        <v>530400</v>
      </c>
      <c r="GT295" s="2">
        <v>396600</v>
      </c>
      <c r="GU295" s="2">
        <v>688600</v>
      </c>
      <c r="GV295" s="2">
        <v>386300</v>
      </c>
      <c r="GW295" s="2">
        <v>600500</v>
      </c>
      <c r="GX295" s="2">
        <v>441800</v>
      </c>
      <c r="GY295" s="2">
        <v>632200</v>
      </c>
      <c r="GZ295" s="2">
        <v>993300</v>
      </c>
      <c r="HA295" s="2">
        <v>422000</v>
      </c>
      <c r="HB295" s="2">
        <v>1167300</v>
      </c>
      <c r="HC295" s="2">
        <v>306100</v>
      </c>
      <c r="HD295" s="2">
        <v>362600</v>
      </c>
      <c r="HE295" s="2">
        <v>310900</v>
      </c>
      <c r="HF295" s="2">
        <v>476800</v>
      </c>
      <c r="HG295" s="2">
        <v>515600</v>
      </c>
      <c r="HH295" s="2">
        <v>491100</v>
      </c>
      <c r="HI295" s="2">
        <v>296800</v>
      </c>
      <c r="HJ295" s="2">
        <v>589200</v>
      </c>
      <c r="HK295" s="2">
        <v>771200</v>
      </c>
      <c r="HL295" s="2">
        <v>472900</v>
      </c>
      <c r="HM295" s="2">
        <v>787100</v>
      </c>
      <c r="HN295" s="2">
        <v>570900</v>
      </c>
      <c r="HO295" s="2">
        <v>353500</v>
      </c>
      <c r="HP295" s="2">
        <v>352700</v>
      </c>
      <c r="HQ295" s="2">
        <v>406800</v>
      </c>
      <c r="HR295" s="2">
        <v>353400</v>
      </c>
      <c r="HS295" s="2">
        <v>293000</v>
      </c>
      <c r="HT295" s="2">
        <v>237200</v>
      </c>
      <c r="HU295" s="2">
        <v>556400</v>
      </c>
      <c r="HV295" s="2">
        <v>196200</v>
      </c>
      <c r="HW295" s="2">
        <v>313800</v>
      </c>
      <c r="HX295" s="2">
        <v>220100</v>
      </c>
      <c r="HY295" s="2">
        <v>211800</v>
      </c>
      <c r="HZ295" s="2">
        <v>234600</v>
      </c>
      <c r="IA295" s="2">
        <v>665700</v>
      </c>
      <c r="IB295" s="2">
        <v>322500</v>
      </c>
      <c r="IC295" s="2">
        <v>985000</v>
      </c>
      <c r="ID295" s="2">
        <v>540600</v>
      </c>
      <c r="IE295" s="2">
        <v>313600</v>
      </c>
      <c r="IF295" s="2">
        <v>308200</v>
      </c>
      <c r="IG295" s="2">
        <v>286500</v>
      </c>
      <c r="IH295" s="2">
        <v>280300</v>
      </c>
      <c r="II295" s="2">
        <v>261800</v>
      </c>
      <c r="IJ295" s="2">
        <v>663400</v>
      </c>
      <c r="IK295" s="2">
        <v>711400</v>
      </c>
      <c r="IL295" s="2">
        <v>534500</v>
      </c>
      <c r="IM295" s="2">
        <v>638000</v>
      </c>
      <c r="IN295" s="2">
        <v>378100</v>
      </c>
      <c r="IO295" s="2">
        <v>319600</v>
      </c>
      <c r="IP295" s="2">
        <v>592800</v>
      </c>
      <c r="IQ295" s="2">
        <v>909600</v>
      </c>
      <c r="IR295" s="2">
        <v>180800</v>
      </c>
      <c r="IS295" s="2">
        <v>151300</v>
      </c>
      <c r="IT295" s="2">
        <v>141400</v>
      </c>
    </row>
    <row r="296" spans="1:254">
      <c r="A296" s="391" t="s">
        <v>509</v>
      </c>
      <c r="B296" s="1" t="inlineStr">
        <is>
          <t>ベルトラ</t>
        </is>
      </c>
      <c r="C296" s="1">
        <v>44000</v>
      </c>
      <c r="D296" s="79">
        <v>-86500</v>
      </c>
      <c r="E296" s="2">
        <v>130500</v>
      </c>
      <c r="F296" s="2">
        <v>72200</v>
      </c>
      <c r="G296" s="2">
        <v>86300</v>
      </c>
      <c r="H296" s="2">
        <v>201800</v>
      </c>
      <c r="I296" s="2">
        <v>265500</v>
      </c>
      <c r="J296" s="2">
        <v>124200</v>
      </c>
      <c r="K296" s="2">
        <v>39400</v>
      </c>
      <c r="L296" s="2">
        <v>170900</v>
      </c>
      <c r="M296" s="2">
        <v>210500</v>
      </c>
      <c r="N296" s="2">
        <v>669100</v>
      </c>
      <c r="O296" s="2">
        <v>326100</v>
      </c>
      <c r="P296" s="2">
        <v>260900</v>
      </c>
      <c r="Q296" s="2">
        <v>457900</v>
      </c>
      <c r="R296" s="2">
        <v>208800</v>
      </c>
      <c r="S296" s="2">
        <v>150500</v>
      </c>
      <c r="T296" s="2">
        <v>276200</v>
      </c>
      <c r="U296" s="2">
        <v>325200</v>
      </c>
      <c r="V296" s="2">
        <v>214400</v>
      </c>
      <c r="W296" s="2">
        <v>348700</v>
      </c>
      <c r="X296" s="2">
        <v>402500</v>
      </c>
      <c r="Y296" s="2">
        <v>604800</v>
      </c>
      <c r="Z296" s="2">
        <v>269000</v>
      </c>
      <c r="AA296" s="2">
        <v>230200</v>
      </c>
      <c r="AB296" s="2">
        <v>525700</v>
      </c>
      <c r="AC296" s="2">
        <v>224000</v>
      </c>
      <c r="AD296" s="2">
        <v>86300</v>
      </c>
      <c r="AE296" s="2">
        <v>113100</v>
      </c>
      <c r="AF296" s="2">
        <v>143900</v>
      </c>
      <c r="AG296" s="2">
        <v>563100</v>
      </c>
      <c r="AH296" s="2">
        <v>1040100</v>
      </c>
      <c r="AI296" s="2">
        <v>1531000</v>
      </c>
      <c r="AJ296" s="2">
        <v>5519900</v>
      </c>
      <c r="AK296" s="2">
        <v>1223400</v>
      </c>
      <c r="AL296" s="2">
        <v>883500</v>
      </c>
      <c r="AM296" s="2">
        <v>1377600</v>
      </c>
      <c r="AN296" s="2">
        <v>234600</v>
      </c>
      <c r="AO296" s="2">
        <v>674300</v>
      </c>
      <c r="AP296" s="2">
        <v>4208000</v>
      </c>
      <c r="AQ296" s="2">
        <v>143300</v>
      </c>
      <c r="AR296" s="2">
        <v>149100</v>
      </c>
      <c r="AS296" s="2">
        <v>262900</v>
      </c>
      <c r="AT296" s="2">
        <v>97300</v>
      </c>
      <c r="AU296" s="2">
        <v>98200</v>
      </c>
      <c r="AV296" s="2">
        <v>204600</v>
      </c>
      <c r="AW296" s="2">
        <v>162300</v>
      </c>
      <c r="AX296" s="2">
        <v>94400</v>
      </c>
      <c r="AY296" s="2">
        <v>115000</v>
      </c>
      <c r="AZ296" s="2">
        <v>83100</v>
      </c>
      <c r="BA296" s="2">
        <v>94800</v>
      </c>
      <c r="BB296" s="2">
        <v>111500</v>
      </c>
      <c r="BC296" s="2">
        <v>144700</v>
      </c>
      <c r="BD296" s="2">
        <v>176100</v>
      </c>
      <c r="BE296" s="2">
        <v>322300</v>
      </c>
      <c r="BF296" s="2">
        <v>103900</v>
      </c>
      <c r="BG296" s="2">
        <v>59400</v>
      </c>
      <c r="BH296" s="2">
        <v>247100</v>
      </c>
      <c r="BI296" s="2">
        <v>134500</v>
      </c>
      <c r="BJ296" s="2">
        <v>226800</v>
      </c>
      <c r="BK296" s="2">
        <v>535400</v>
      </c>
      <c r="BL296" s="2">
        <v>131500</v>
      </c>
      <c r="BM296" s="2">
        <v>96700</v>
      </c>
      <c r="BN296" s="2">
        <v>140900</v>
      </c>
      <c r="BO296" s="2">
        <v>112500</v>
      </c>
      <c r="BP296" s="2">
        <v>41100</v>
      </c>
      <c r="BQ296" s="2">
        <v>57500</v>
      </c>
      <c r="BR296" s="2">
        <v>75600</v>
      </c>
      <c r="BS296" s="2">
        <v>100200</v>
      </c>
      <c r="BT296" s="2">
        <v>126200</v>
      </c>
      <c r="BU296" s="2">
        <v>150000</v>
      </c>
      <c r="BV296" s="2">
        <v>218600</v>
      </c>
      <c r="BW296" s="2">
        <v>262300</v>
      </c>
      <c r="BX296" s="2">
        <v>179100</v>
      </c>
      <c r="BY296" s="2">
        <v>168700</v>
      </c>
      <c r="BZ296" s="2">
        <v>162200</v>
      </c>
      <c r="CA296" s="2">
        <v>432800</v>
      </c>
      <c r="CB296" s="2">
        <v>93600</v>
      </c>
      <c r="CC296" s="2">
        <v>204500</v>
      </c>
      <c r="CD296" s="2">
        <v>151000</v>
      </c>
      <c r="CE296" s="2">
        <v>140500</v>
      </c>
      <c r="CF296" s="2">
        <v>276300</v>
      </c>
      <c r="CG296" s="2">
        <v>205100</v>
      </c>
      <c r="CH296" s="2">
        <v>266500</v>
      </c>
      <c r="CI296" s="2">
        <v>101600</v>
      </c>
      <c r="CJ296" s="2">
        <v>164700</v>
      </c>
      <c r="CK296" s="2">
        <v>105900</v>
      </c>
      <c r="CL296" s="2">
        <v>223300</v>
      </c>
      <c r="CM296" s="2">
        <v>248400</v>
      </c>
      <c r="CN296" s="2">
        <v>119500</v>
      </c>
      <c r="CO296" s="2">
        <v>269800</v>
      </c>
      <c r="CP296" s="2">
        <v>267300</v>
      </c>
      <c r="CQ296" s="2">
        <v>236500</v>
      </c>
      <c r="CR296" s="2">
        <v>250300</v>
      </c>
      <c r="CS296" s="2">
        <v>174900</v>
      </c>
      <c r="CT296" s="2">
        <v>280400</v>
      </c>
      <c r="CU296" s="2">
        <v>431900</v>
      </c>
      <c r="CV296" s="2">
        <v>86800</v>
      </c>
      <c r="CW296" s="2">
        <v>181500</v>
      </c>
      <c r="CX296" s="2">
        <v>190800</v>
      </c>
      <c r="CY296" s="2">
        <v>145800</v>
      </c>
      <c r="CZ296" s="2">
        <v>256300</v>
      </c>
      <c r="DA296" s="2">
        <v>254100</v>
      </c>
      <c r="DB296" s="2">
        <v>262500</v>
      </c>
      <c r="DC296" s="2">
        <v>481600</v>
      </c>
      <c r="DD296" s="2">
        <v>126100</v>
      </c>
      <c r="DE296" s="2">
        <v>398400</v>
      </c>
      <c r="DF296" s="2">
        <v>479900</v>
      </c>
      <c r="DG296" s="2">
        <v>389100</v>
      </c>
      <c r="DH296" s="2">
        <v>263600</v>
      </c>
      <c r="DI296" s="2">
        <v>437700</v>
      </c>
      <c r="DJ296" s="2">
        <v>340800</v>
      </c>
      <c r="DK296" s="2">
        <v>361500</v>
      </c>
      <c r="DL296" s="2">
        <v>269900</v>
      </c>
      <c r="DM296" s="2">
        <v>543100</v>
      </c>
      <c r="DN296" s="2">
        <v>428000</v>
      </c>
      <c r="DO296" s="2">
        <v>664400</v>
      </c>
      <c r="DP296" s="2">
        <v>2526200</v>
      </c>
      <c r="DQ296" s="2">
        <v>820000</v>
      </c>
      <c r="DR296" s="2">
        <v>161900</v>
      </c>
      <c r="DS296" s="2">
        <v>125800</v>
      </c>
      <c r="DT296" s="2">
        <v>110000</v>
      </c>
      <c r="DU296" s="2">
        <v>73400</v>
      </c>
      <c r="DV296" s="2">
        <v>113000</v>
      </c>
      <c r="DW296" s="2">
        <v>146200</v>
      </c>
      <c r="DX296" s="2">
        <v>130600</v>
      </c>
      <c r="DY296" s="2">
        <v>134200</v>
      </c>
      <c r="DZ296" s="2">
        <v>69700</v>
      </c>
      <c r="EA296" s="2">
        <v>112300</v>
      </c>
      <c r="EB296" s="2">
        <v>116600</v>
      </c>
      <c r="EC296" s="2">
        <v>109700</v>
      </c>
      <c r="ED296" s="2">
        <v>130200</v>
      </c>
      <c r="EE296" s="2">
        <v>64000</v>
      </c>
      <c r="EF296" s="2">
        <v>65800</v>
      </c>
      <c r="EG296" s="2">
        <v>59100</v>
      </c>
      <c r="EH296" s="2">
        <v>108500</v>
      </c>
      <c r="EI296" s="2">
        <v>118300</v>
      </c>
      <c r="EJ296" s="2">
        <v>162600</v>
      </c>
      <c r="EK296" s="2">
        <v>100000</v>
      </c>
      <c r="EL296" s="2">
        <v>290200</v>
      </c>
      <c r="EM296" s="2">
        <v>129600</v>
      </c>
      <c r="EN296" s="2">
        <v>169700</v>
      </c>
      <c r="EO296" s="2">
        <v>121500</v>
      </c>
      <c r="EP296" s="2">
        <v>142700</v>
      </c>
      <c r="EQ296" s="2">
        <v>149100</v>
      </c>
      <c r="ER296" s="2">
        <v>133400</v>
      </c>
      <c r="ES296" s="2">
        <v>227700</v>
      </c>
      <c r="ET296" s="2">
        <v>187200</v>
      </c>
      <c r="EU296" s="2">
        <v>131500</v>
      </c>
      <c r="EV296" s="2">
        <v>172200</v>
      </c>
      <c r="EW296" s="2">
        <v>242600</v>
      </c>
      <c r="EX296" s="2">
        <v>206300</v>
      </c>
      <c r="EY296" s="2">
        <v>737400</v>
      </c>
      <c r="EZ296" s="2">
        <v>206300</v>
      </c>
      <c r="FA296" s="2">
        <v>114700</v>
      </c>
      <c r="FB296" s="2">
        <v>115400</v>
      </c>
      <c r="FC296" s="2">
        <v>220500</v>
      </c>
      <c r="FD296" s="2">
        <v>402800</v>
      </c>
      <c r="FE296" s="2">
        <v>317700</v>
      </c>
      <c r="FF296" s="2">
        <v>373900</v>
      </c>
      <c r="FG296" s="2">
        <v>220800</v>
      </c>
      <c r="FH296" s="2">
        <v>258000</v>
      </c>
      <c r="FI296" s="2">
        <v>197700</v>
      </c>
      <c r="FJ296" s="2">
        <v>183600</v>
      </c>
      <c r="FK296" s="2">
        <v>245700</v>
      </c>
      <c r="FL296" s="2">
        <v>387800</v>
      </c>
      <c r="FM296" s="2">
        <v>134200</v>
      </c>
      <c r="FN296" s="2">
        <v>229600</v>
      </c>
      <c r="FO296" s="2">
        <v>206800</v>
      </c>
      <c r="FP296" s="2">
        <v>77800</v>
      </c>
      <c r="FQ296" s="2">
        <v>163700</v>
      </c>
      <c r="FR296" s="2">
        <v>108600</v>
      </c>
      <c r="FS296" s="2">
        <v>190700</v>
      </c>
      <c r="FT296" s="2">
        <v>230200</v>
      </c>
      <c r="FU296" s="2">
        <v>314600</v>
      </c>
      <c r="FV296" s="2">
        <v>407200</v>
      </c>
      <c r="FW296" s="2">
        <v>465100</v>
      </c>
      <c r="FX296" s="2">
        <v>725200</v>
      </c>
      <c r="FY296" s="2">
        <v>167900</v>
      </c>
      <c r="FZ296" s="2">
        <v>110500</v>
      </c>
      <c r="GA296" s="2">
        <v>65900</v>
      </c>
      <c r="GB296" s="2">
        <v>55500</v>
      </c>
      <c r="GC296" s="2">
        <v>106400</v>
      </c>
      <c r="GD296" s="2">
        <v>97700</v>
      </c>
      <c r="GE296" s="2">
        <v>77100</v>
      </c>
      <c r="GF296" s="2">
        <v>182600</v>
      </c>
      <c r="GG296" s="2">
        <v>193000</v>
      </c>
      <c r="GH296" s="2">
        <v>214900</v>
      </c>
      <c r="GI296" s="2">
        <v>256100</v>
      </c>
      <c r="GJ296" s="2">
        <v>309000</v>
      </c>
      <c r="GK296" s="2">
        <v>141300</v>
      </c>
      <c r="GL296" s="2">
        <v>62700</v>
      </c>
      <c r="GM296" s="2">
        <v>84700</v>
      </c>
      <c r="GN296" s="2">
        <v>141800</v>
      </c>
      <c r="GO296" s="2">
        <v>60600</v>
      </c>
      <c r="GP296" s="2">
        <v>51500</v>
      </c>
      <c r="GQ296" s="2">
        <v>90800</v>
      </c>
      <c r="GR296" s="2">
        <v>36800</v>
      </c>
      <c r="GS296" s="2">
        <v>78800</v>
      </c>
      <c r="GT296" s="2">
        <v>122700</v>
      </c>
      <c r="GU296" s="2">
        <v>244900</v>
      </c>
      <c r="GV296" s="2">
        <v>136900</v>
      </c>
      <c r="GW296" s="2">
        <v>125800</v>
      </c>
      <c r="GX296" s="2">
        <v>83100</v>
      </c>
      <c r="GY296" s="2">
        <v>66600</v>
      </c>
      <c r="GZ296" s="2">
        <v>198000</v>
      </c>
      <c r="HA296" s="2">
        <v>57800</v>
      </c>
      <c r="HB296" s="2">
        <v>64200</v>
      </c>
      <c r="HC296" s="2">
        <v>87700</v>
      </c>
      <c r="HD296" s="2">
        <v>49100</v>
      </c>
      <c r="HE296" s="2">
        <v>79700</v>
      </c>
      <c r="HF296" s="2">
        <v>40700</v>
      </c>
      <c r="HG296" s="2">
        <v>140600</v>
      </c>
      <c r="HH296" s="2">
        <v>214100</v>
      </c>
      <c r="HI296" s="2">
        <v>73400</v>
      </c>
      <c r="HJ296" s="2">
        <v>100700</v>
      </c>
      <c r="HK296" s="2">
        <v>76300</v>
      </c>
      <c r="HL296" s="2">
        <v>58900</v>
      </c>
      <c r="HM296" s="2">
        <v>72400</v>
      </c>
      <c r="HN296" s="2">
        <v>90300</v>
      </c>
      <c r="HO296" s="2">
        <v>103600</v>
      </c>
      <c r="HP296" s="2">
        <v>163700</v>
      </c>
      <c r="HQ296" s="2">
        <v>76800</v>
      </c>
      <c r="HR296" s="2">
        <v>48100</v>
      </c>
      <c r="HS296" s="2">
        <v>87800</v>
      </c>
      <c r="HT296" s="2">
        <v>74800</v>
      </c>
      <c r="HU296" s="2">
        <v>79000</v>
      </c>
      <c r="HV296" s="2">
        <v>135800</v>
      </c>
      <c r="HW296" s="2">
        <v>41600</v>
      </c>
      <c r="HX296" s="2">
        <v>38000</v>
      </c>
      <c r="HY296" s="2">
        <v>92300</v>
      </c>
      <c r="HZ296" s="2">
        <v>96800</v>
      </c>
      <c r="IA296" s="2">
        <v>49000</v>
      </c>
      <c r="IB296" s="2">
        <v>171700</v>
      </c>
      <c r="IC296" s="2">
        <v>149100</v>
      </c>
      <c r="ID296" s="2">
        <v>266700</v>
      </c>
      <c r="IE296" s="2">
        <v>95400</v>
      </c>
      <c r="IF296" s="2">
        <v>231900</v>
      </c>
      <c r="IG296" s="2">
        <v>345800</v>
      </c>
      <c r="IH296" s="2">
        <v>640900</v>
      </c>
      <c r="II296" s="2">
        <v>195600</v>
      </c>
      <c r="IJ296" s="2">
        <v>100600</v>
      </c>
      <c r="IK296" s="2">
        <v>111800</v>
      </c>
      <c r="IL296" s="2">
        <v>87200</v>
      </c>
      <c r="IM296" s="2">
        <v>40300</v>
      </c>
      <c r="IN296" s="2">
        <v>60500</v>
      </c>
      <c r="IO296" s="2">
        <v>64300</v>
      </c>
      <c r="IP296" s="2">
        <v>69900</v>
      </c>
      <c r="IQ296" s="2">
        <v>77000</v>
      </c>
      <c r="IR296" s="2">
        <v>81200</v>
      </c>
      <c r="IS296" s="2">
        <v>75300</v>
      </c>
      <c r="IT296" s="2">
        <v>50100</v>
      </c>
    </row>
    <row r="297" spans="1:254">
      <c r="A297" s="391" t="s">
        <v>510</v>
      </c>
      <c r="B297" s="1" t="inlineStr">
        <is>
          <t>長谷工コーポレーシヨン</t>
        </is>
      </c>
      <c r="C297" s="1">
        <v>675100</v>
      </c>
      <c r="D297" s="79">
        <v>-127500</v>
      </c>
      <c r="E297" s="2">
        <v>802600</v>
      </c>
      <c r="F297" s="2">
        <v>784800</v>
      </c>
      <c r="G297" s="2">
        <v>929200</v>
      </c>
      <c r="H297" s="2">
        <v>1077200</v>
      </c>
      <c r="I297" s="2">
        <v>1234900</v>
      </c>
      <c r="J297" s="2">
        <v>899400</v>
      </c>
      <c r="K297" s="2">
        <v>1072600</v>
      </c>
      <c r="L297" s="2">
        <v>661900</v>
      </c>
      <c r="M297" s="2">
        <v>894400</v>
      </c>
      <c r="N297" s="2">
        <v>1251700</v>
      </c>
      <c r="O297" s="2">
        <v>1704100</v>
      </c>
      <c r="P297" s="2">
        <v>828000</v>
      </c>
      <c r="Q297" s="2">
        <v>819500</v>
      </c>
      <c r="R297" s="2">
        <v>829700</v>
      </c>
      <c r="S297" s="2">
        <v>382500</v>
      </c>
      <c r="T297" s="2">
        <v>628800</v>
      </c>
      <c r="U297" s="2">
        <v>752100</v>
      </c>
      <c r="V297" s="2">
        <v>1337600</v>
      </c>
      <c r="W297" s="2">
        <v>1055100</v>
      </c>
      <c r="X297" s="2">
        <v>790800</v>
      </c>
      <c r="Y297" s="2">
        <v>611400</v>
      </c>
      <c r="Z297" s="2">
        <v>793200</v>
      </c>
      <c r="AA297" s="2">
        <v>587700</v>
      </c>
      <c r="AB297" s="2">
        <v>698500</v>
      </c>
      <c r="AC297" s="2">
        <v>561500</v>
      </c>
      <c r="AD297" s="2">
        <v>775000</v>
      </c>
      <c r="AE297" s="2">
        <v>971900</v>
      </c>
      <c r="AF297" s="2">
        <v>1294400</v>
      </c>
      <c r="AG297" s="2">
        <v>1231300</v>
      </c>
      <c r="AH297" s="2">
        <v>1051600</v>
      </c>
      <c r="AI297" s="2">
        <v>756000</v>
      </c>
      <c r="AJ297" s="2">
        <v>1272200</v>
      </c>
      <c r="AK297" s="2">
        <v>1200300</v>
      </c>
      <c r="AL297" s="2">
        <v>3079200</v>
      </c>
      <c r="AM297" s="2">
        <v>1067600</v>
      </c>
      <c r="AN297" s="2">
        <v>1091500</v>
      </c>
      <c r="AO297" s="2">
        <v>947300</v>
      </c>
      <c r="AP297" s="2">
        <v>861000</v>
      </c>
      <c r="AQ297" s="2">
        <v>1777300</v>
      </c>
      <c r="AR297" s="2">
        <v>1167600</v>
      </c>
      <c r="AS297" s="2">
        <v>1261800</v>
      </c>
      <c r="AT297" s="2">
        <v>845200</v>
      </c>
      <c r="AU297" s="2">
        <v>843500</v>
      </c>
      <c r="AV297" s="2">
        <v>710000</v>
      </c>
      <c r="AW297" s="2">
        <v>643300</v>
      </c>
      <c r="AX297" s="2">
        <v>661400</v>
      </c>
      <c r="AY297" s="2">
        <v>868400</v>
      </c>
      <c r="AZ297" s="2">
        <v>822000</v>
      </c>
      <c r="BA297" s="2">
        <v>1193600</v>
      </c>
      <c r="BB297" s="2">
        <v>653800</v>
      </c>
      <c r="BC297" s="2">
        <v>696200</v>
      </c>
      <c r="BD297" s="2">
        <v>956600</v>
      </c>
      <c r="BE297" s="2">
        <v>1051400</v>
      </c>
      <c r="BF297" s="2">
        <v>932100</v>
      </c>
      <c r="BG297" s="2">
        <v>1082200</v>
      </c>
      <c r="BH297" s="2">
        <v>1708300</v>
      </c>
      <c r="BI297" s="2">
        <v>1560500</v>
      </c>
      <c r="BJ297" s="2">
        <v>2216100</v>
      </c>
      <c r="BK297" s="2">
        <v>1224400</v>
      </c>
      <c r="BL297" s="2">
        <v>1122900</v>
      </c>
      <c r="BM297" s="2">
        <v>955400</v>
      </c>
      <c r="BN297" s="2">
        <v>1199500</v>
      </c>
      <c r="BO297" s="2">
        <v>978100</v>
      </c>
      <c r="BP297" s="2">
        <v>864800</v>
      </c>
      <c r="BQ297" s="2">
        <v>1639300</v>
      </c>
      <c r="BR297" s="2">
        <v>788300</v>
      </c>
      <c r="BS297" s="2">
        <v>1640200</v>
      </c>
      <c r="BT297" s="2">
        <v>1110300</v>
      </c>
      <c r="BU297" s="2">
        <v>1015100</v>
      </c>
      <c r="BV297" s="2">
        <v>825900</v>
      </c>
      <c r="BW297" s="2">
        <v>644500</v>
      </c>
      <c r="BX297" s="2">
        <v>966800</v>
      </c>
      <c r="BY297" s="2">
        <v>1241200</v>
      </c>
      <c r="BZ297" s="2">
        <v>1160400</v>
      </c>
      <c r="CA297" s="2">
        <v>943300</v>
      </c>
      <c r="CB297" s="2">
        <v>1448700</v>
      </c>
      <c r="CC297" s="2">
        <v>1502500</v>
      </c>
      <c r="CD297" s="2">
        <v>2441900</v>
      </c>
      <c r="CE297" s="2">
        <v>1032100</v>
      </c>
      <c r="CF297" s="2">
        <v>780500</v>
      </c>
      <c r="CG297" s="2">
        <v>749800</v>
      </c>
      <c r="CH297" s="2">
        <v>816000</v>
      </c>
      <c r="CI297" s="2">
        <v>566700</v>
      </c>
      <c r="CJ297" s="2">
        <v>430200</v>
      </c>
      <c r="CK297" s="2">
        <v>668100</v>
      </c>
      <c r="CL297" s="2">
        <v>728800</v>
      </c>
      <c r="CM297" s="2">
        <v>783000</v>
      </c>
      <c r="CN297" s="2">
        <v>810100</v>
      </c>
      <c r="CO297" s="2">
        <v>843200</v>
      </c>
      <c r="CP297" s="2">
        <v>881300</v>
      </c>
      <c r="CQ297" s="2">
        <v>986800</v>
      </c>
      <c r="CR297" s="2">
        <v>1048400</v>
      </c>
      <c r="CS297" s="2">
        <v>696500</v>
      </c>
      <c r="CT297" s="2">
        <v>998600</v>
      </c>
      <c r="CU297" s="2">
        <v>1337700</v>
      </c>
      <c r="CV297" s="2">
        <v>611800</v>
      </c>
      <c r="CW297" s="2">
        <v>538400</v>
      </c>
      <c r="CX297" s="2">
        <v>660300</v>
      </c>
      <c r="CY297" s="2">
        <v>697500</v>
      </c>
      <c r="CZ297" s="2">
        <v>855700</v>
      </c>
      <c r="DA297" s="2">
        <v>686600</v>
      </c>
      <c r="DB297" s="2">
        <v>852500</v>
      </c>
      <c r="DC297" s="2">
        <v>787700</v>
      </c>
      <c r="DD297" s="2">
        <v>661400</v>
      </c>
      <c r="DE297" s="2">
        <v>650100</v>
      </c>
      <c r="DF297" s="2">
        <v>915600</v>
      </c>
      <c r="DG297" s="2">
        <v>583000</v>
      </c>
      <c r="DH297" s="2">
        <v>725800</v>
      </c>
      <c r="DI297" s="2">
        <v>708300</v>
      </c>
      <c r="DJ297" s="2">
        <v>491800</v>
      </c>
      <c r="DK297" s="2">
        <v>669900</v>
      </c>
      <c r="DL297" s="2">
        <v>628700</v>
      </c>
      <c r="DM297" s="2">
        <v>748400</v>
      </c>
      <c r="DN297" s="2">
        <v>768300</v>
      </c>
      <c r="DO297" s="2">
        <v>802900</v>
      </c>
      <c r="DP297" s="2">
        <v>543700</v>
      </c>
      <c r="DQ297" s="2">
        <v>1333000</v>
      </c>
      <c r="DR297" s="2">
        <v>1610600</v>
      </c>
      <c r="DS297" s="2">
        <v>1060100</v>
      </c>
      <c r="DT297" s="2">
        <v>975800</v>
      </c>
      <c r="DU297" s="2">
        <v>658000</v>
      </c>
      <c r="DV297" s="2">
        <v>694000</v>
      </c>
      <c r="DW297" s="2">
        <v>642300</v>
      </c>
      <c r="DX297" s="2">
        <v>702500</v>
      </c>
      <c r="DY297" s="2">
        <v>569900</v>
      </c>
      <c r="DZ297" s="2">
        <v>728200</v>
      </c>
      <c r="EA297" s="2">
        <v>643100</v>
      </c>
      <c r="EB297" s="2">
        <v>1098600</v>
      </c>
      <c r="EC297" s="2">
        <v>619900</v>
      </c>
      <c r="ED297" s="2">
        <v>436000</v>
      </c>
      <c r="EE297" s="2">
        <v>469800</v>
      </c>
      <c r="EF297" s="2">
        <v>545500</v>
      </c>
      <c r="EG297" s="2">
        <v>600300</v>
      </c>
      <c r="EH297" s="2">
        <v>556800</v>
      </c>
      <c r="EI297" s="2">
        <v>896600</v>
      </c>
      <c r="EJ297" s="2">
        <v>906900</v>
      </c>
      <c r="EK297" s="2">
        <v>585200</v>
      </c>
      <c r="EL297" s="2">
        <v>633000</v>
      </c>
      <c r="EM297" s="2">
        <v>742400</v>
      </c>
      <c r="EN297" s="2">
        <v>968300</v>
      </c>
      <c r="EO297" s="2">
        <v>694100</v>
      </c>
      <c r="EP297" s="2">
        <v>733400</v>
      </c>
      <c r="EQ297" s="2">
        <v>789200</v>
      </c>
      <c r="ER297" s="2">
        <v>1158600</v>
      </c>
      <c r="ES297" s="2">
        <v>1054300</v>
      </c>
      <c r="ET297" s="2">
        <v>477200</v>
      </c>
      <c r="EU297" s="2">
        <v>549200</v>
      </c>
      <c r="EV297" s="2">
        <v>500500</v>
      </c>
      <c r="EW297" s="2">
        <v>457400</v>
      </c>
      <c r="EX297" s="2">
        <v>534200</v>
      </c>
      <c r="EY297" s="2">
        <v>618800</v>
      </c>
      <c r="EZ297" s="2">
        <v>643800</v>
      </c>
      <c r="FA297" s="2">
        <v>1651500</v>
      </c>
      <c r="FB297" s="2">
        <v>741900</v>
      </c>
      <c r="FC297" s="2">
        <v>671300</v>
      </c>
      <c r="FD297" s="2">
        <v>1112200</v>
      </c>
      <c r="FE297" s="2">
        <v>588500</v>
      </c>
      <c r="FF297" s="2">
        <v>931500</v>
      </c>
      <c r="FG297" s="2">
        <v>744000</v>
      </c>
      <c r="FH297" s="2">
        <v>1262000</v>
      </c>
      <c r="FI297" s="2">
        <v>1112700</v>
      </c>
      <c r="FJ297" s="2">
        <v>1138400</v>
      </c>
      <c r="FK297" s="2">
        <v>727100</v>
      </c>
      <c r="FL297" s="2">
        <v>747300</v>
      </c>
      <c r="FM297" s="2">
        <v>702100</v>
      </c>
      <c r="FN297" s="2">
        <v>973100</v>
      </c>
      <c r="FO297" s="2">
        <v>1159800</v>
      </c>
      <c r="FP297" s="2">
        <v>728400</v>
      </c>
      <c r="FQ297" s="2">
        <v>864600</v>
      </c>
      <c r="FR297" s="2">
        <v>1092500</v>
      </c>
      <c r="FS297" s="2">
        <v>920900</v>
      </c>
      <c r="FT297" s="2">
        <v>1176000</v>
      </c>
      <c r="FU297" s="2">
        <v>744000</v>
      </c>
      <c r="FV297" s="2">
        <v>1135800</v>
      </c>
      <c r="FW297" s="2">
        <v>1171200</v>
      </c>
      <c r="FX297" s="2">
        <v>1153200</v>
      </c>
      <c r="FY297" s="2">
        <v>1644500</v>
      </c>
      <c r="FZ297" s="2">
        <v>2849800</v>
      </c>
      <c r="GA297" s="2">
        <v>1529700</v>
      </c>
      <c r="GB297" s="2">
        <v>1206200</v>
      </c>
      <c r="GC297" s="2">
        <v>1421500</v>
      </c>
      <c r="GD297" s="2">
        <v>819800</v>
      </c>
      <c r="GE297" s="2">
        <v>619000</v>
      </c>
      <c r="GF297" s="2">
        <v>909400</v>
      </c>
      <c r="GG297" s="2">
        <v>628900</v>
      </c>
      <c r="GH297" s="2">
        <v>817800</v>
      </c>
      <c r="GI297" s="2">
        <v>809300</v>
      </c>
      <c r="GJ297" s="2">
        <v>592300</v>
      </c>
      <c r="GK297" s="2">
        <v>679500</v>
      </c>
      <c r="GL297" s="2">
        <v>473700</v>
      </c>
      <c r="GM297" s="2">
        <v>637500</v>
      </c>
      <c r="GN297" s="2">
        <v>582100</v>
      </c>
      <c r="GO297" s="2">
        <v>677100</v>
      </c>
      <c r="GP297" s="2">
        <v>410600</v>
      </c>
      <c r="GQ297" s="2">
        <v>694200</v>
      </c>
      <c r="GR297" s="2">
        <v>564500</v>
      </c>
      <c r="GS297" s="2">
        <v>818500</v>
      </c>
      <c r="GT297" s="2">
        <v>578600</v>
      </c>
      <c r="GU297" s="2">
        <v>796700</v>
      </c>
      <c r="GV297" s="2">
        <v>704200</v>
      </c>
      <c r="GW297" s="2">
        <v>762200</v>
      </c>
      <c r="GX297" s="2">
        <v>834300</v>
      </c>
      <c r="GY297" s="2">
        <v>703000</v>
      </c>
      <c r="GZ297" s="2">
        <v>896700</v>
      </c>
      <c r="HA297" s="2">
        <v>850400</v>
      </c>
      <c r="HB297" s="2">
        <v>900100</v>
      </c>
      <c r="HC297" s="2">
        <v>1028200</v>
      </c>
      <c r="HD297" s="2">
        <v>893100</v>
      </c>
      <c r="HE297" s="2">
        <v>750200</v>
      </c>
      <c r="HF297" s="2">
        <v>1156400</v>
      </c>
      <c r="HG297" s="2">
        <v>465800</v>
      </c>
      <c r="HH297" s="2">
        <v>757500</v>
      </c>
      <c r="HI297" s="2">
        <v>856300</v>
      </c>
      <c r="HJ297" s="2">
        <v>1351100</v>
      </c>
      <c r="HK297" s="2">
        <v>627900</v>
      </c>
      <c r="HL297" s="2">
        <v>616800</v>
      </c>
      <c r="HM297" s="2">
        <v>715400</v>
      </c>
      <c r="HN297" s="2">
        <v>811100</v>
      </c>
      <c r="HO297" s="2">
        <v>690300</v>
      </c>
      <c r="HP297" s="2">
        <v>596400</v>
      </c>
      <c r="HQ297" s="2">
        <v>699000</v>
      </c>
      <c r="HR297" s="2">
        <v>841900</v>
      </c>
      <c r="HS297" s="2">
        <v>605800</v>
      </c>
      <c r="HT297" s="2">
        <v>601300</v>
      </c>
      <c r="HU297" s="2">
        <v>1026000</v>
      </c>
      <c r="HV297" s="2">
        <v>885600</v>
      </c>
      <c r="HW297" s="2">
        <v>706100</v>
      </c>
      <c r="HX297" s="2">
        <v>520700</v>
      </c>
      <c r="HY297" s="2">
        <v>570800</v>
      </c>
      <c r="HZ297" s="2">
        <v>639400</v>
      </c>
      <c r="IA297" s="2">
        <v>711700</v>
      </c>
      <c r="IB297" s="2">
        <v>607500</v>
      </c>
      <c r="IC297" s="2">
        <v>748200</v>
      </c>
      <c r="ID297" s="2">
        <v>957700</v>
      </c>
      <c r="IE297" s="2">
        <v>661700</v>
      </c>
      <c r="IF297" s="2">
        <v>613700</v>
      </c>
      <c r="IG297" s="2">
        <v>602800</v>
      </c>
      <c r="IH297" s="2">
        <v>566700</v>
      </c>
      <c r="II297" s="2">
        <v>509000</v>
      </c>
      <c r="IJ297" s="2">
        <v>800100</v>
      </c>
      <c r="IK297" s="2">
        <v>1338800</v>
      </c>
      <c r="IL297" s="2">
        <v>1914200</v>
      </c>
      <c r="IM297" s="2">
        <v>1108600</v>
      </c>
      <c r="IN297" s="2">
        <v>913000</v>
      </c>
      <c r="IO297" s="2">
        <v>555800</v>
      </c>
      <c r="IP297" s="2">
        <v>474400</v>
      </c>
      <c r="IQ297" s="2">
        <v>722800</v>
      </c>
      <c r="IR297" s="2">
        <v>1148200</v>
      </c>
      <c r="IS297" s="2">
        <v>524400</v>
      </c>
      <c r="IT297" s="2">
        <v>639100</v>
      </c>
    </row>
    <row r="298" spans="1:254">
      <c r="A298" s="391" t="s">
        <v>511</v>
      </c>
      <c r="B298" s="1" t="inlineStr">
        <is>
          <t>ＵＢＥ</t>
        </is>
      </c>
      <c r="C298" s="1">
        <v>573200</v>
      </c>
      <c r="D298" s="79">
        <v>-305800</v>
      </c>
      <c r="E298" s="2">
        <v>879000</v>
      </c>
      <c r="F298" s="2">
        <v>922700</v>
      </c>
      <c r="G298" s="2">
        <v>837800</v>
      </c>
      <c r="H298" s="2">
        <v>1256100</v>
      </c>
      <c r="I298" s="2">
        <v>893200</v>
      </c>
      <c r="J298" s="2">
        <v>826800</v>
      </c>
      <c r="K298" s="2">
        <v>1197100</v>
      </c>
      <c r="L298" s="2">
        <v>1143700</v>
      </c>
      <c r="M298" s="2">
        <v>840700</v>
      </c>
      <c r="N298" s="2">
        <v>801400</v>
      </c>
      <c r="O298" s="2">
        <v>778600</v>
      </c>
      <c r="P298" s="2">
        <v>705300</v>
      </c>
      <c r="Q298" s="2">
        <v>771200</v>
      </c>
      <c r="R298" s="2">
        <v>1039100</v>
      </c>
      <c r="S298" s="2">
        <v>949400</v>
      </c>
      <c r="T298" s="2">
        <v>673300</v>
      </c>
      <c r="U298" s="2">
        <v>1033000</v>
      </c>
      <c r="V298" s="2">
        <v>918300</v>
      </c>
      <c r="W298" s="2">
        <v>756600</v>
      </c>
      <c r="X298" s="2">
        <v>794900</v>
      </c>
      <c r="Y298" s="2">
        <v>703400</v>
      </c>
      <c r="Z298" s="2">
        <v>970300</v>
      </c>
      <c r="AA298" s="2">
        <v>510500</v>
      </c>
      <c r="AB298" s="2">
        <v>585400</v>
      </c>
      <c r="AC298" s="2">
        <v>790800</v>
      </c>
      <c r="AD298" s="2">
        <v>693500</v>
      </c>
      <c r="AE298" s="2">
        <v>747500</v>
      </c>
      <c r="AF298" s="2">
        <v>983700</v>
      </c>
      <c r="AG298" s="2">
        <v>803800</v>
      </c>
      <c r="AH298" s="2">
        <v>588200</v>
      </c>
      <c r="AI298" s="2">
        <v>707000</v>
      </c>
      <c r="AJ298" s="2">
        <v>885300</v>
      </c>
      <c r="AK298" s="2">
        <v>727300</v>
      </c>
      <c r="AL298" s="2">
        <v>1425300</v>
      </c>
      <c r="AM298" s="2">
        <v>1298600</v>
      </c>
      <c r="AN298" s="2">
        <v>582200</v>
      </c>
      <c r="AO298" s="2">
        <v>871300</v>
      </c>
      <c r="AP298" s="2">
        <v>1205000</v>
      </c>
      <c r="AQ298" s="2">
        <v>963600</v>
      </c>
      <c r="AR298" s="2">
        <v>858100</v>
      </c>
      <c r="AS298" s="2">
        <v>1180000</v>
      </c>
      <c r="AT298" s="2">
        <v>1234900</v>
      </c>
      <c r="AU298" s="2">
        <v>1332500</v>
      </c>
      <c r="AV298" s="2">
        <v>1015700</v>
      </c>
      <c r="AW298" s="2">
        <v>788500</v>
      </c>
      <c r="AX298" s="2">
        <v>1035600</v>
      </c>
      <c r="AY298" s="2">
        <v>1217200</v>
      </c>
      <c r="AZ298" s="2">
        <v>1350300</v>
      </c>
      <c r="BA298" s="2">
        <v>1325300</v>
      </c>
      <c r="BB298" s="2">
        <v>1572200</v>
      </c>
      <c r="BC298" s="2">
        <v>1298900</v>
      </c>
      <c r="BD298" s="2">
        <v>1330500</v>
      </c>
      <c r="BE298" s="2">
        <v>1424500</v>
      </c>
      <c r="BF298" s="2">
        <v>1791400</v>
      </c>
      <c r="BG298" s="2">
        <v>4846200</v>
      </c>
      <c r="BH298" s="2">
        <v>7261500</v>
      </c>
      <c r="BI298" s="2">
        <v>1305200</v>
      </c>
      <c r="BJ298" s="2">
        <v>1224000</v>
      </c>
      <c r="BK298" s="2">
        <v>1569300</v>
      </c>
      <c r="BL298" s="2">
        <v>2259100</v>
      </c>
      <c r="BM298" s="2">
        <v>1280900</v>
      </c>
      <c r="BN298" s="2">
        <v>1188600</v>
      </c>
      <c r="BO298" s="2">
        <v>622000</v>
      </c>
      <c r="BP298" s="2">
        <v>767900</v>
      </c>
      <c r="BQ298" s="2">
        <v>757500</v>
      </c>
      <c r="BR298" s="2">
        <v>702000</v>
      </c>
      <c r="BS298" s="2">
        <v>827000</v>
      </c>
      <c r="BT298" s="2">
        <v>600000</v>
      </c>
      <c r="BU298" s="2">
        <v>623200</v>
      </c>
      <c r="BV298" s="2">
        <v>671900</v>
      </c>
      <c r="BW298" s="2">
        <v>1058300</v>
      </c>
      <c r="BX298" s="2">
        <v>798300</v>
      </c>
      <c r="BY298" s="2">
        <v>547300</v>
      </c>
      <c r="BZ298" s="2">
        <v>631900</v>
      </c>
      <c r="CA298" s="2">
        <v>540000</v>
      </c>
      <c r="CB298" s="2">
        <v>489000</v>
      </c>
      <c r="CC298" s="2">
        <v>572500</v>
      </c>
      <c r="CD298" s="2">
        <v>785600</v>
      </c>
      <c r="CE298" s="2">
        <v>913300</v>
      </c>
      <c r="CF298" s="2">
        <v>629400</v>
      </c>
      <c r="CG298" s="2">
        <v>954100</v>
      </c>
      <c r="CH298" s="2">
        <v>1005500</v>
      </c>
      <c r="CI298" s="2">
        <v>722000</v>
      </c>
      <c r="CJ298" s="2">
        <v>493100</v>
      </c>
      <c r="CK298" s="2">
        <v>567700</v>
      </c>
      <c r="CL298" s="2">
        <v>618400</v>
      </c>
      <c r="CM298" s="2">
        <v>794000</v>
      </c>
      <c r="CN298" s="2">
        <v>890000</v>
      </c>
      <c r="CO298" s="2">
        <v>897700</v>
      </c>
      <c r="CP298" s="2">
        <v>915000</v>
      </c>
      <c r="CQ298" s="2">
        <v>713000</v>
      </c>
      <c r="CR298" s="2">
        <v>693500</v>
      </c>
      <c r="CS298" s="2">
        <v>603400</v>
      </c>
      <c r="CT298" s="2">
        <v>1253200</v>
      </c>
      <c r="CU298" s="2">
        <v>964400</v>
      </c>
      <c r="CV298" s="2">
        <v>672100</v>
      </c>
      <c r="CW298" s="2">
        <v>612700</v>
      </c>
      <c r="CX298" s="2">
        <v>552100</v>
      </c>
      <c r="CY298" s="2">
        <v>937600</v>
      </c>
      <c r="CZ298" s="2">
        <v>731200</v>
      </c>
      <c r="DA298" s="2">
        <v>688900</v>
      </c>
      <c r="DB298" s="2">
        <v>922100</v>
      </c>
      <c r="DC298" s="2">
        <v>1585300</v>
      </c>
      <c r="DD298" s="2">
        <v>854100</v>
      </c>
      <c r="DE298" s="2">
        <v>1137000</v>
      </c>
      <c r="DF298" s="2">
        <v>1694700</v>
      </c>
      <c r="DG298" s="2">
        <v>1076900</v>
      </c>
      <c r="DH298" s="2">
        <v>1031500</v>
      </c>
      <c r="DI298" s="2">
        <v>675200</v>
      </c>
      <c r="DJ298" s="2">
        <v>565900</v>
      </c>
      <c r="DK298" s="2">
        <v>578200</v>
      </c>
      <c r="DL298" s="2">
        <v>525300</v>
      </c>
      <c r="DM298" s="2">
        <v>636800</v>
      </c>
      <c r="DN298" s="2">
        <v>639500</v>
      </c>
      <c r="DO298" s="2">
        <v>422000</v>
      </c>
      <c r="DP298" s="2">
        <v>576400</v>
      </c>
      <c r="DQ298" s="2">
        <v>479700</v>
      </c>
      <c r="DR298" s="2">
        <v>1063700</v>
      </c>
      <c r="DS298" s="2">
        <v>699100</v>
      </c>
      <c r="DT298" s="2">
        <v>866400</v>
      </c>
      <c r="DU298" s="2">
        <v>788900</v>
      </c>
      <c r="DV298" s="2">
        <v>1183500</v>
      </c>
      <c r="DW298" s="2">
        <v>1732000</v>
      </c>
      <c r="DX298" s="2">
        <v>1616100</v>
      </c>
      <c r="DY298" s="2">
        <v>624200</v>
      </c>
      <c r="DZ298" s="2">
        <v>657300</v>
      </c>
      <c r="EA298" s="2">
        <v>628300</v>
      </c>
      <c r="EB298" s="2">
        <v>653200</v>
      </c>
      <c r="EC298" s="2">
        <v>575400</v>
      </c>
      <c r="ED298" s="2">
        <v>412600</v>
      </c>
      <c r="EE298" s="2">
        <v>705900</v>
      </c>
      <c r="EF298" s="2">
        <v>536200</v>
      </c>
      <c r="EG298" s="2">
        <v>735800</v>
      </c>
      <c r="EH298" s="2">
        <v>597200</v>
      </c>
      <c r="EI298" s="2">
        <v>718700</v>
      </c>
      <c r="EJ298" s="2">
        <v>697900</v>
      </c>
      <c r="EK298" s="2">
        <v>692000</v>
      </c>
      <c r="EL298" s="2">
        <v>767000</v>
      </c>
      <c r="EM298" s="2">
        <v>569800</v>
      </c>
      <c r="EN298" s="2">
        <v>648600</v>
      </c>
      <c r="EO298" s="2">
        <v>447000</v>
      </c>
      <c r="EP298" s="2">
        <v>726100</v>
      </c>
      <c r="EQ298" s="2">
        <v>1121100</v>
      </c>
      <c r="ER298" s="2">
        <v>718500</v>
      </c>
      <c r="ES298" s="2">
        <v>574000</v>
      </c>
      <c r="ET298" s="2">
        <v>621500</v>
      </c>
      <c r="EU298" s="2">
        <v>567500</v>
      </c>
      <c r="EV298" s="2">
        <v>374900</v>
      </c>
      <c r="EW298" s="2">
        <v>298000</v>
      </c>
      <c r="EX298" s="2">
        <v>419200</v>
      </c>
      <c r="EY298" s="2">
        <v>410600</v>
      </c>
      <c r="EZ298" s="2">
        <v>623100</v>
      </c>
      <c r="FA298" s="2">
        <v>619700</v>
      </c>
      <c r="FB298" s="2">
        <v>580900</v>
      </c>
      <c r="FC298" s="2">
        <v>407500</v>
      </c>
      <c r="FD298" s="2">
        <v>526100</v>
      </c>
      <c r="FE298" s="2">
        <v>464700</v>
      </c>
      <c r="FF298" s="2">
        <v>493800</v>
      </c>
      <c r="FG298" s="2">
        <v>499000</v>
      </c>
      <c r="FH298" s="2">
        <v>724000</v>
      </c>
      <c r="FI298" s="2">
        <v>678100</v>
      </c>
      <c r="FJ298" s="2">
        <v>577500</v>
      </c>
      <c r="FK298" s="2">
        <v>452300</v>
      </c>
      <c r="FL298" s="2">
        <v>607800</v>
      </c>
      <c r="FM298" s="2">
        <v>399800</v>
      </c>
      <c r="FN298" s="2">
        <v>533800</v>
      </c>
      <c r="FO298" s="2">
        <v>581500</v>
      </c>
      <c r="FP298" s="2">
        <v>570800</v>
      </c>
      <c r="FQ298" s="2">
        <v>762000</v>
      </c>
      <c r="FR298" s="2">
        <v>1022100</v>
      </c>
      <c r="FS298" s="2">
        <v>834100</v>
      </c>
      <c r="FT298" s="2">
        <v>507500</v>
      </c>
      <c r="FU298" s="2">
        <v>503300</v>
      </c>
      <c r="FV298" s="2">
        <v>575400</v>
      </c>
      <c r="FW298" s="2">
        <v>698700</v>
      </c>
      <c r="FX298" s="2">
        <v>724100</v>
      </c>
      <c r="FY298" s="2">
        <v>1251200</v>
      </c>
      <c r="FZ298" s="2">
        <v>620600</v>
      </c>
      <c r="GA298" s="2">
        <v>935700</v>
      </c>
      <c r="GB298" s="2">
        <v>1051200</v>
      </c>
      <c r="GC298" s="2">
        <v>2809500</v>
      </c>
      <c r="GD298" s="2">
        <v>717800</v>
      </c>
      <c r="GE298" s="2">
        <v>484100</v>
      </c>
      <c r="GF298" s="2">
        <v>952100</v>
      </c>
      <c r="GG298" s="2">
        <v>822300</v>
      </c>
      <c r="GH298" s="2">
        <v>615400</v>
      </c>
      <c r="GI298" s="2">
        <v>489600</v>
      </c>
      <c r="GJ298" s="2">
        <v>521600</v>
      </c>
      <c r="GK298" s="2">
        <v>806300</v>
      </c>
      <c r="GL298" s="2">
        <v>623300</v>
      </c>
      <c r="GM298" s="2">
        <v>602400</v>
      </c>
      <c r="GN298" s="2">
        <v>591400</v>
      </c>
      <c r="GO298" s="2">
        <v>592500</v>
      </c>
      <c r="GP298" s="2">
        <v>386000</v>
      </c>
      <c r="GQ298" s="2">
        <v>455800</v>
      </c>
      <c r="GR298" s="2">
        <v>601200</v>
      </c>
      <c r="GS298" s="2">
        <v>689000</v>
      </c>
      <c r="GT298" s="2">
        <v>648200</v>
      </c>
      <c r="GU298" s="2">
        <v>1334800</v>
      </c>
      <c r="GV298" s="2">
        <v>872900</v>
      </c>
      <c r="GW298" s="2">
        <v>498400</v>
      </c>
      <c r="GX298" s="2">
        <v>549400</v>
      </c>
      <c r="GY298" s="2">
        <v>656100</v>
      </c>
      <c r="GZ298" s="2">
        <v>781200</v>
      </c>
      <c r="HA298" s="2">
        <v>594500</v>
      </c>
      <c r="HB298" s="2">
        <v>764400</v>
      </c>
      <c r="HC298" s="2">
        <v>969900</v>
      </c>
      <c r="HD298" s="2">
        <v>892900</v>
      </c>
      <c r="HE298" s="2">
        <v>1076900</v>
      </c>
      <c r="HF298" s="2">
        <v>991400</v>
      </c>
      <c r="HG298" s="2">
        <v>734500</v>
      </c>
      <c r="HH298" s="2">
        <v>842400</v>
      </c>
      <c r="HI298" s="2">
        <v>689300</v>
      </c>
      <c r="HJ298" s="2">
        <v>823200</v>
      </c>
      <c r="HK298" s="2">
        <v>592700</v>
      </c>
      <c r="HL298" s="2">
        <v>696700</v>
      </c>
      <c r="HM298" s="2">
        <v>732800</v>
      </c>
      <c r="HN298" s="2">
        <v>728500</v>
      </c>
      <c r="HO298" s="2">
        <v>537700</v>
      </c>
      <c r="HP298" s="2">
        <v>568800</v>
      </c>
      <c r="HQ298" s="2">
        <v>729900</v>
      </c>
      <c r="HR298" s="2">
        <v>613000</v>
      </c>
      <c r="HS298" s="2">
        <v>726700</v>
      </c>
      <c r="HT298" s="2">
        <v>1278400</v>
      </c>
      <c r="HU298" s="2">
        <v>862600</v>
      </c>
      <c r="HV298" s="2">
        <v>645600</v>
      </c>
      <c r="HW298" s="2">
        <v>495300</v>
      </c>
      <c r="HX298" s="2">
        <v>609500</v>
      </c>
      <c r="HY298" s="2">
        <v>695000</v>
      </c>
      <c r="HZ298" s="2">
        <v>673400</v>
      </c>
      <c r="IA298" s="2">
        <v>569200</v>
      </c>
      <c r="IB298" s="2">
        <v>610900</v>
      </c>
      <c r="IC298" s="2">
        <v>470500</v>
      </c>
      <c r="ID298" s="2">
        <v>689400</v>
      </c>
      <c r="IE298" s="2">
        <v>568900</v>
      </c>
      <c r="IF298" s="2">
        <v>476100</v>
      </c>
      <c r="IG298" s="2">
        <v>566400</v>
      </c>
      <c r="IH298" s="2">
        <v>729500</v>
      </c>
      <c r="II298" s="2">
        <v>554700</v>
      </c>
      <c r="IJ298" s="2">
        <v>989800</v>
      </c>
      <c r="IK298" s="2">
        <v>706400</v>
      </c>
      <c r="IL298" s="2">
        <v>680600</v>
      </c>
      <c r="IM298" s="2">
        <v>1120700</v>
      </c>
      <c r="IN298" s="2">
        <v>2291200</v>
      </c>
      <c r="IO298" s="2">
        <v>741500</v>
      </c>
      <c r="IP298" s="2">
        <v>590800</v>
      </c>
      <c r="IQ298" s="2">
        <v>533200</v>
      </c>
      <c r="IR298" s="2">
        <v>825700</v>
      </c>
      <c r="IS298" s="2">
        <v>349200</v>
      </c>
      <c r="IT298" s="2">
        <v>397800</v>
      </c>
    </row>
    <row r="299" spans="1:254">
      <c r="A299" s="391" t="s">
        <v>512</v>
      </c>
      <c r="B299" s="1" t="inlineStr">
        <is>
          <t>アストロスケールホールディンク</t>
        </is>
      </c>
      <c r="C299" s="1">
        <v>2708400</v>
      </c>
      <c r="D299" s="79">
        <v>-169800</v>
      </c>
      <c r="E299" s="2">
        <v>2878200</v>
      </c>
      <c r="F299" s="2">
        <v>4426200</v>
      </c>
      <c r="G299" s="2">
        <v>4766000</v>
      </c>
      <c r="H299" s="2">
        <v>3152900</v>
      </c>
      <c r="I299" s="2">
        <v>4113800</v>
      </c>
      <c r="J299" s="2">
        <v>5423200</v>
      </c>
      <c r="K299" s="2">
        <v>6630400</v>
      </c>
      <c r="L299" s="2">
        <v>3930000</v>
      </c>
      <c r="M299" s="2">
        <v>2763200</v>
      </c>
      <c r="N299" s="2">
        <v>3628800</v>
      </c>
      <c r="O299" s="2">
        <v>5270600</v>
      </c>
      <c r="P299" s="2">
        <v>5253100</v>
      </c>
      <c r="Q299" s="2">
        <v>3586600</v>
      </c>
      <c r="R299" s="2">
        <v>5846900</v>
      </c>
      <c r="S299" s="2">
        <v>5419300</v>
      </c>
      <c r="T299" s="2">
        <v>3714900</v>
      </c>
      <c r="U299" s="2">
        <v>4171400</v>
      </c>
      <c r="V299" s="2">
        <v>5542900</v>
      </c>
      <c r="W299" s="2">
        <v>3637800</v>
      </c>
      <c r="X299" s="2">
        <v>4074100</v>
      </c>
      <c r="Y299" s="2">
        <v>4537000</v>
      </c>
      <c r="Z299" s="2">
        <v>4696400</v>
      </c>
      <c r="AA299" s="2">
        <v>5374000</v>
      </c>
      <c r="AB299" s="2">
        <v>4762300</v>
      </c>
      <c r="AC299" s="2">
        <v>4048000</v>
      </c>
      <c r="AD299" s="2">
        <v>5302800</v>
      </c>
      <c r="AE299" s="2">
        <v>5852300</v>
      </c>
      <c r="AF299" s="2">
        <v>5324500</v>
      </c>
      <c r="AG299" s="2">
        <v>6237500</v>
      </c>
      <c r="AH299" s="2">
        <v>6824700</v>
      </c>
      <c r="AI299" s="2">
        <v>5065700</v>
      </c>
      <c r="AJ299" s="2">
        <v>8499600</v>
      </c>
      <c r="AK299" s="2">
        <v>9996100</v>
      </c>
      <c r="AL299" s="2">
        <v>12934700</v>
      </c>
      <c r="AM299" s="2">
        <v>8716800</v>
      </c>
      <c r="AN299" s="2">
        <v>13573100</v>
      </c>
      <c r="AO299" s="2">
        <v>20516900</v>
      </c>
      <c r="AP299" s="2">
        <v>7225700</v>
      </c>
      <c r="AQ299" s="2">
        <v>12034200</v>
      </c>
      <c r="AR299" s="2">
        <v>8562000</v>
      </c>
      <c r="AS299" s="2">
        <v>11702800</v>
      </c>
      <c r="AT299" s="2">
        <v>15033400</v>
      </c>
      <c r="AU299" s="2">
        <v>14903700</v>
      </c>
      <c r="AV299" s="2">
        <v>18113200</v>
      </c>
      <c r="AW299" s="2">
        <v>15820200</v>
      </c>
      <c r="AX299" s="2">
        <v>16856200</v>
      </c>
      <c r="AY299" s="2">
        <v>19546400</v>
      </c>
      <c r="AZ299" s="2">
        <v>21885900</v>
      </c>
      <c r="BA299" s="2">
        <v>26320900</v>
      </c>
      <c r="BB299" s="2">
        <v>37132000</v>
      </c>
      <c r="BC299" s="2">
        <v>30912200</v>
      </c>
      <c r="BD299" s="2">
        <v>29076700</v>
      </c>
      <c r="BE299" s="2">
        <v>32097300</v>
      </c>
      <c r="BF299" s="2">
        <v>13576500</v>
      </c>
      <c r="BG299" s="2">
        <v>14630200</v>
      </c>
      <c r="BH299" s="2">
        <v>23922500</v>
      </c>
      <c r="BI299" s="2">
        <v>18431300</v>
      </c>
      <c r="BJ299" s="2">
        <v>12315100</v>
      </c>
      <c r="BK299" s="2">
        <v>16135100</v>
      </c>
      <c r="BL299" s="2">
        <v>10892700</v>
      </c>
      <c r="BM299" s="2">
        <v>9776600</v>
      </c>
      <c r="BN299" s="2">
        <v>14351300</v>
      </c>
      <c r="BO299" s="2">
        <v>12917900</v>
      </c>
      <c r="BP299" s="2">
        <v>10202200</v>
      </c>
      <c r="BQ299" s="2">
        <v>6010300</v>
      </c>
      <c r="BR299" s="2">
        <v>4738600</v>
      </c>
      <c r="BS299" s="2">
        <v>4196300</v>
      </c>
      <c r="BT299" s="2">
        <v>5328400</v>
      </c>
      <c r="BU299" s="2">
        <v>5469400</v>
      </c>
      <c r="BV299" s="2">
        <v>6888600</v>
      </c>
      <c r="BW299" s="2">
        <v>6121700</v>
      </c>
      <c r="BX299" s="2">
        <v>6547800</v>
      </c>
      <c r="BY299" s="2">
        <v>9052500</v>
      </c>
      <c r="BZ299" s="2">
        <v>12110300</v>
      </c>
      <c r="CA299" s="2">
        <v>6477600</v>
      </c>
      <c r="CB299" s="2">
        <v>7380400</v>
      </c>
      <c r="CC299" s="2">
        <v>10235400</v>
      </c>
      <c r="CD299" s="2">
        <v>14518100</v>
      </c>
      <c r="CE299" s="2">
        <v>10149600</v>
      </c>
      <c r="CF299" s="2">
        <v>23205100</v>
      </c>
      <c r="CG299" s="2">
        <v>11091700</v>
      </c>
      <c r="CH299" s="2">
        <v>8480300</v>
      </c>
      <c r="CI299" s="2">
        <v>6173800</v>
      </c>
      <c r="CJ299" s="2">
        <v>8913600</v>
      </c>
      <c r="CK299" s="2">
        <v>7989900</v>
      </c>
      <c r="CL299" s="2">
        <v>16016800</v>
      </c>
      <c r="CM299" s="2">
        <v>4106600</v>
      </c>
      <c r="CN299" s="2">
        <v>4348500</v>
      </c>
      <c r="CO299" s="2">
        <v>5264500</v>
      </c>
      <c r="CP299" s="2">
        <v>3212300</v>
      </c>
      <c r="CQ299" s="2">
        <v>4045100</v>
      </c>
      <c r="CR299" s="2">
        <v>5957600</v>
      </c>
      <c r="CS299" s="2">
        <v>5780600</v>
      </c>
      <c r="CT299" s="2">
        <v>6683900</v>
      </c>
      <c r="CU299" s="2">
        <v>8161400</v>
      </c>
      <c r="CV299" s="2">
        <v>10135700</v>
      </c>
      <c r="CW299" s="2">
        <v>10813700</v>
      </c>
      <c r="CX299" s="2">
        <v>8469300</v>
      </c>
      <c r="CY299" s="2">
        <v>6510100</v>
      </c>
      <c r="CZ299" s="2">
        <v>2585800</v>
      </c>
      <c r="DA299" s="2">
        <v>2578700</v>
      </c>
      <c r="DB299" s="2">
        <v>2594200</v>
      </c>
      <c r="DC299" s="2">
        <v>4438100</v>
      </c>
      <c r="DD299" s="2">
        <v>3237400</v>
      </c>
      <c r="DE299" s="2">
        <v>5099400</v>
      </c>
      <c r="DF299" s="2">
        <v>7686400</v>
      </c>
      <c r="DG299" s="2">
        <v>5741800</v>
      </c>
      <c r="DH299" s="2">
        <v>5168700</v>
      </c>
      <c r="DI299" s="2">
        <v>4846000</v>
      </c>
      <c r="DJ299" s="2">
        <v>4404700</v>
      </c>
      <c r="DK299" s="2">
        <v>3484500</v>
      </c>
      <c r="DL299" s="2">
        <v>6169000</v>
      </c>
      <c r="DM299" s="2">
        <v>3182100</v>
      </c>
      <c r="DN299" s="2">
        <v>3558200</v>
      </c>
      <c r="DO299" s="2">
        <v>5186500</v>
      </c>
      <c r="DP299" s="2">
        <v>5009200</v>
      </c>
      <c r="DQ299" s="2">
        <v>3438400</v>
      </c>
      <c r="DR299" s="2">
        <v>5550400</v>
      </c>
      <c r="DS299" s="2">
        <v>5056400</v>
      </c>
      <c r="DT299" s="2">
        <v>6142600</v>
      </c>
      <c r="DU299" s="2">
        <v>10174900</v>
      </c>
      <c r="DV299" s="2">
        <v>8875900</v>
      </c>
      <c r="DW299" s="2">
        <v>10147500</v>
      </c>
      <c r="DX299" s="2">
        <v>6905600</v>
      </c>
      <c r="DY299" s="2">
        <v>6028400</v>
      </c>
      <c r="DZ299" s="2">
        <v>8401300</v>
      </c>
      <c r="EA299" s="2">
        <v>7602600</v>
      </c>
      <c r="EB299" s="2">
        <v>11549700</v>
      </c>
      <c r="EC299" s="2">
        <v>5456200</v>
      </c>
      <c r="ED299" s="2">
        <v>5824000</v>
      </c>
      <c r="EE299" s="2">
        <v>5387400</v>
      </c>
      <c r="EF299" s="2">
        <v>6034900</v>
      </c>
      <c r="EG299" s="2">
        <v>4986700</v>
      </c>
      <c r="EH299" s="2">
        <v>7863200</v>
      </c>
      <c r="EI299" s="2">
        <v>11581400</v>
      </c>
      <c r="EJ299" s="2">
        <v>20724400</v>
      </c>
      <c r="EK299" s="2">
        <v>14002200</v>
      </c>
      <c r="EL299" s="2">
        <v>4413000</v>
      </c>
      <c r="EM299" s="2">
        <v>5693500</v>
      </c>
      <c r="EN299" s="2">
        <v>12960900</v>
      </c>
      <c r="EO299" s="2">
        <v>13758700</v>
      </c>
      <c r="EP299" s="2">
        <v>2108500</v>
      </c>
      <c r="EQ299" s="2">
        <v>3139500</v>
      </c>
      <c r="ER299" s="2">
        <v>4098900</v>
      </c>
      <c r="ES299" s="2">
        <v>3627800</v>
      </c>
      <c r="ET299" s="2">
        <v>1068800</v>
      </c>
      <c r="EU299" s="2">
        <v>1428300</v>
      </c>
      <c r="EV299" s="2">
        <v>1302900</v>
      </c>
      <c r="EW299" s="2">
        <v>1863900</v>
      </c>
      <c r="EX299" s="2">
        <v>3038000</v>
      </c>
      <c r="EY299" s="2">
        <v>2384600</v>
      </c>
      <c r="EZ299" s="2">
        <v>2731500</v>
      </c>
      <c r="FA299" s="2">
        <v>2041600</v>
      </c>
      <c r="FB299" s="2">
        <v>1872400</v>
      </c>
      <c r="FC299" s="2">
        <v>3343000</v>
      </c>
      <c r="FD299" s="2">
        <v>2768200</v>
      </c>
      <c r="FE299" s="2">
        <v>2827600</v>
      </c>
      <c r="FF299" s="2">
        <v>2138200</v>
      </c>
      <c r="FG299" s="2">
        <v>1689300</v>
      </c>
      <c r="FH299" s="2">
        <v>1187800</v>
      </c>
      <c r="FI299" s="2">
        <v>1379100</v>
      </c>
      <c r="FJ299" s="2">
        <v>1147800</v>
      </c>
      <c r="FK299" s="2">
        <v>1312200</v>
      </c>
      <c r="FL299" s="2">
        <v>1435500</v>
      </c>
      <c r="FM299" s="2">
        <v>1666700</v>
      </c>
      <c r="FN299" s="2">
        <v>3250800</v>
      </c>
      <c r="FO299" s="2">
        <v>2201800</v>
      </c>
      <c r="FP299" s="2">
        <v>1272000</v>
      </c>
      <c r="FQ299" s="2">
        <v>1699600</v>
      </c>
      <c r="FR299" s="2">
        <v>1612000</v>
      </c>
      <c r="FS299" s="2">
        <v>2050900</v>
      </c>
      <c r="FT299" s="2">
        <v>1597800</v>
      </c>
      <c r="FU299" s="2">
        <v>2476300</v>
      </c>
      <c r="FV299" s="2">
        <v>2605100</v>
      </c>
      <c r="FW299" s="2">
        <v>3281400</v>
      </c>
      <c r="FX299" s="2">
        <v>2735800</v>
      </c>
      <c r="FY299" s="2">
        <v>1964900</v>
      </c>
      <c r="FZ299" s="2">
        <v>1497700</v>
      </c>
      <c r="GA299" s="2">
        <v>1685700</v>
      </c>
      <c r="GB299" s="2">
        <v>1232900</v>
      </c>
      <c r="GC299" s="2">
        <v>2069400</v>
      </c>
      <c r="GD299" s="2">
        <v>2094900</v>
      </c>
      <c r="GE299" s="2">
        <v>2936700</v>
      </c>
      <c r="GF299" s="2">
        <v>4540400</v>
      </c>
      <c r="GG299" s="2">
        <v>2419400</v>
      </c>
      <c r="GH299" s="2">
        <v>2529600</v>
      </c>
      <c r="GI299" s="2">
        <v>4088700</v>
      </c>
      <c r="GJ299" s="2">
        <v>7869600</v>
      </c>
      <c r="GK299" s="2">
        <v>5454100</v>
      </c>
      <c r="GL299" s="2">
        <v>5706200</v>
      </c>
      <c r="GM299" s="2">
        <v>7088600</v>
      </c>
      <c r="GN299" s="2">
        <v>5480500</v>
      </c>
      <c r="GO299" s="2">
        <v>6588200</v>
      </c>
      <c r="GP299" s="2">
        <v>16108700</v>
      </c>
      <c r="GQ299" s="2">
        <v>13629400</v>
      </c>
      <c r="GR299" s="2">
        <v>6292500</v>
      </c>
      <c r="GS299" s="2">
        <v>13803200</v>
      </c>
      <c r="GT299" s="2">
        <v>18612600</v>
      </c>
      <c r="GU299" s="2">
        <v>10215200</v>
      </c>
      <c r="GV299" s="2">
        <v>12150700</v>
      </c>
      <c r="GW299" s="2">
        <v>22069600</v>
      </c>
      <c r="GX299" s="2">
        <v>8635700</v>
      </c>
      <c r="GY299" s="2">
        <v>17321900</v>
      </c>
      <c r="GZ299" s="2">
        <v>12239300</v>
      </c>
      <c r="HA299" s="2">
        <v>3376300</v>
      </c>
      <c r="HB299" s="2">
        <v>1496300</v>
      </c>
      <c r="HC299" s="2">
        <v>3104700</v>
      </c>
      <c r="HD299" s="2">
        <v>3402900</v>
      </c>
      <c r="HE299" s="2">
        <v>1826600</v>
      </c>
      <c r="HF299" s="2">
        <v>3523200</v>
      </c>
      <c r="HG299" s="2">
        <v>4228900</v>
      </c>
      <c r="HH299" s="2">
        <v>3234600</v>
      </c>
      <c r="HI299" s="2">
        <v>4371800</v>
      </c>
      <c r="HJ299" s="2">
        <v>6523600</v>
      </c>
      <c r="HK299" s="2">
        <v>4784700</v>
      </c>
      <c r="HL299" s="2">
        <v>2942700</v>
      </c>
      <c r="HM299" s="2">
        <v>8347800</v>
      </c>
      <c r="HN299" s="2">
        <v>2566600</v>
      </c>
      <c r="HO299" s="2">
        <v>3594100</v>
      </c>
      <c r="HP299" s="2">
        <v>2002200</v>
      </c>
      <c r="HQ299" s="2">
        <v>3308500</v>
      </c>
      <c r="HR299" s="2">
        <v>6729000</v>
      </c>
      <c r="HS299" s="2">
        <v>4011900</v>
      </c>
      <c r="HT299" s="2">
        <v>2318100</v>
      </c>
      <c r="HU299" s="2">
        <v>3059300</v>
      </c>
      <c r="HV299" s="2">
        <v>3792700</v>
      </c>
      <c r="HW299" s="2">
        <v>3111600</v>
      </c>
      <c r="HX299" s="2">
        <v>1008900</v>
      </c>
      <c r="HY299" s="2">
        <v>1365700</v>
      </c>
      <c r="HZ299" s="2">
        <v>1736800</v>
      </c>
      <c r="IA299" s="2">
        <v>2027900</v>
      </c>
      <c r="IB299" s="2">
        <v>1063800</v>
      </c>
      <c r="IC299" s="2">
        <v>1496600</v>
      </c>
      <c r="ID299" s="2">
        <v>1828300</v>
      </c>
      <c r="IE299" s="2">
        <v>1911900</v>
      </c>
      <c r="IF299" s="2">
        <v>2727100</v>
      </c>
      <c r="IG299" s="2">
        <v>2555700</v>
      </c>
      <c r="IH299" s="2">
        <v>1896200</v>
      </c>
      <c r="II299" s="2">
        <v>1201200</v>
      </c>
      <c r="IJ299" s="2">
        <v>1605900</v>
      </c>
      <c r="IK299" s="2">
        <v>1043000</v>
      </c>
      <c r="IL299" s="2">
        <v>1150200</v>
      </c>
      <c r="IM299" s="2">
        <v>1487700</v>
      </c>
      <c r="IN299" s="2">
        <v>1497000</v>
      </c>
      <c r="IO299" s="2">
        <v>1558300</v>
      </c>
      <c r="IP299" s="2">
        <v>2797200</v>
      </c>
      <c r="IQ299" s="2">
        <v>1113500</v>
      </c>
      <c r="IR299" s="2">
        <v>1615100</v>
      </c>
      <c r="IS299" s="2">
        <v>2067400</v>
      </c>
      <c r="IT299" s="2">
        <v>4855100</v>
      </c>
    </row>
    <row r="300" spans="1:254">
      <c r="A300" s="391" t="s">
        <v>513</v>
      </c>
      <c r="B300" s="1" t="inlineStr">
        <is>
          <t>浜松ホトニクス</t>
        </is>
      </c>
      <c r="C300" s="1">
        <v>3744600</v>
      </c>
      <c r="D300" s="79">
        <v>-360500</v>
      </c>
      <c r="E300" s="2">
        <v>4105100</v>
      </c>
      <c r="F300" s="2">
        <v>3912000</v>
      </c>
      <c r="G300" s="2">
        <v>2663200</v>
      </c>
      <c r="H300" s="2">
        <v>2382500</v>
      </c>
      <c r="I300" s="2">
        <v>4356400</v>
      </c>
      <c r="J300" s="2">
        <v>3341400</v>
      </c>
      <c r="K300" s="2">
        <v>4650400</v>
      </c>
      <c r="L300" s="2">
        <v>3681000</v>
      </c>
      <c r="M300" s="2">
        <v>2102500</v>
      </c>
      <c r="N300" s="2">
        <v>2759500</v>
      </c>
      <c r="O300" s="2">
        <v>2190500</v>
      </c>
      <c r="P300" s="2">
        <v>2655400</v>
      </c>
      <c r="Q300" s="2">
        <v>2531200</v>
      </c>
      <c r="R300" s="2">
        <v>4718700</v>
      </c>
      <c r="S300" s="2">
        <v>2923100</v>
      </c>
      <c r="T300" s="2">
        <v>2323000</v>
      </c>
      <c r="U300" s="2">
        <v>2887800</v>
      </c>
      <c r="V300" s="2">
        <v>3155200</v>
      </c>
      <c r="W300" s="2">
        <v>2852000</v>
      </c>
      <c r="X300" s="2">
        <v>2363600</v>
      </c>
      <c r="Y300" s="2">
        <v>3426200</v>
      </c>
      <c r="Z300" s="2">
        <v>4095200</v>
      </c>
      <c r="AA300" s="2">
        <v>3877800</v>
      </c>
      <c r="AB300" s="2">
        <v>3390000</v>
      </c>
      <c r="AC300" s="2">
        <v>3037000</v>
      </c>
      <c r="AD300" s="2">
        <v>2792800</v>
      </c>
      <c r="AE300" s="2">
        <v>2326800</v>
      </c>
      <c r="AF300" s="2">
        <v>3595700</v>
      </c>
      <c r="AG300" s="2">
        <v>3495000</v>
      </c>
      <c r="AH300" s="2">
        <v>3076800</v>
      </c>
      <c r="AI300" s="2">
        <v>3489100</v>
      </c>
      <c r="AJ300" s="2">
        <v>4261500</v>
      </c>
      <c r="AK300" s="2">
        <v>3516600</v>
      </c>
      <c r="AL300" s="2">
        <v>3891900</v>
      </c>
      <c r="AM300" s="2">
        <v>3875000</v>
      </c>
      <c r="AN300" s="2">
        <v>4570500</v>
      </c>
      <c r="AO300" s="2">
        <v>4325400</v>
      </c>
      <c r="AP300" s="2">
        <v>5393900</v>
      </c>
      <c r="AQ300" s="2">
        <v>5982700</v>
      </c>
      <c r="AR300" s="2">
        <v>5388600</v>
      </c>
      <c r="AS300" s="2">
        <v>8846200</v>
      </c>
      <c r="AT300" s="2">
        <v>4454100</v>
      </c>
      <c r="AU300" s="2">
        <v>7028700</v>
      </c>
      <c r="AV300" s="2">
        <v>4571500</v>
      </c>
      <c r="AW300" s="2">
        <v>4202200</v>
      </c>
      <c r="AX300" s="2">
        <v>4671500</v>
      </c>
      <c r="AY300" s="2">
        <v>6016300</v>
      </c>
      <c r="AZ300" s="2">
        <v>4807400</v>
      </c>
      <c r="BA300" s="2">
        <v>7291600</v>
      </c>
      <c r="BB300" s="2">
        <v>5710400</v>
      </c>
      <c r="BC300" s="2">
        <v>8443200</v>
      </c>
      <c r="BD300" s="2">
        <v>3990600</v>
      </c>
      <c r="BE300" s="2">
        <v>6394400</v>
      </c>
      <c r="BF300" s="2">
        <v>6305900</v>
      </c>
      <c r="BG300" s="2">
        <v>5097200</v>
      </c>
      <c r="BH300" s="2">
        <v>5349500</v>
      </c>
      <c r="BI300" s="2">
        <v>8911300</v>
      </c>
      <c r="BJ300" s="2">
        <v>15774000</v>
      </c>
      <c r="BK300" s="2">
        <v>7842200</v>
      </c>
      <c r="BL300" s="2">
        <v>4349300</v>
      </c>
      <c r="BM300" s="2">
        <v>4178000</v>
      </c>
      <c r="BN300" s="2">
        <v>3855200</v>
      </c>
      <c r="BO300" s="2">
        <v>3925900</v>
      </c>
      <c r="BP300" s="2">
        <v>4758200</v>
      </c>
      <c r="BQ300" s="2">
        <v>6268100</v>
      </c>
      <c r="BR300" s="2">
        <v>1991100</v>
      </c>
      <c r="BS300" s="2">
        <v>2942400</v>
      </c>
      <c r="BT300" s="2">
        <v>5456200</v>
      </c>
      <c r="BU300" s="2">
        <v>5309500</v>
      </c>
      <c r="BV300" s="2">
        <v>1762100</v>
      </c>
      <c r="BW300" s="2">
        <v>2384500</v>
      </c>
      <c r="BX300" s="2">
        <v>1767900</v>
      </c>
      <c r="BY300" s="2">
        <v>1789000</v>
      </c>
      <c r="BZ300" s="2">
        <v>2093700</v>
      </c>
      <c r="CA300" s="2">
        <v>2087400</v>
      </c>
      <c r="CB300" s="2">
        <v>2878300</v>
      </c>
      <c r="CC300" s="2">
        <v>3100100</v>
      </c>
      <c r="CD300" s="2">
        <v>2515900</v>
      </c>
      <c r="CE300" s="2">
        <v>2687600</v>
      </c>
      <c r="CF300" s="2">
        <v>2423200</v>
      </c>
      <c r="CG300" s="2">
        <v>2620700</v>
      </c>
      <c r="CH300" s="2">
        <v>3251000</v>
      </c>
      <c r="CI300" s="2">
        <v>1643000</v>
      </c>
      <c r="CJ300" s="2">
        <v>1864400</v>
      </c>
      <c r="CK300" s="2">
        <v>1665000</v>
      </c>
      <c r="CL300" s="2">
        <v>3115800</v>
      </c>
      <c r="CM300" s="2">
        <v>2692900</v>
      </c>
      <c r="CN300" s="2">
        <v>3580000</v>
      </c>
      <c r="CO300" s="2">
        <v>2995500</v>
      </c>
      <c r="CP300" s="2">
        <v>3443000</v>
      </c>
      <c r="CQ300" s="2">
        <v>4385800</v>
      </c>
      <c r="CR300" s="2">
        <v>4140500</v>
      </c>
      <c r="CS300" s="2">
        <v>4080500</v>
      </c>
      <c r="CT300" s="2">
        <v>6359300</v>
      </c>
      <c r="CU300" s="2">
        <v>5091600</v>
      </c>
      <c r="CV300" s="2">
        <v>4245000</v>
      </c>
      <c r="CW300" s="2">
        <v>4776800</v>
      </c>
      <c r="CX300" s="2">
        <v>4355000</v>
      </c>
      <c r="CY300" s="2">
        <v>7244900</v>
      </c>
      <c r="CZ300" s="2">
        <v>6343400</v>
      </c>
      <c r="DA300" s="2">
        <v>6446600</v>
      </c>
      <c r="DB300" s="2">
        <v>7206800</v>
      </c>
      <c r="DC300" s="2">
        <v>10442100</v>
      </c>
      <c r="DD300" s="2">
        <v>10116300</v>
      </c>
      <c r="DE300" s="2">
        <v>9362000</v>
      </c>
      <c r="DF300" s="2">
        <v>12725400</v>
      </c>
      <c r="DG300" s="2">
        <v>24354200</v>
      </c>
      <c r="DH300" s="2">
        <v>5500400</v>
      </c>
      <c r="DI300" s="2">
        <v>4011500</v>
      </c>
      <c r="DJ300" s="2">
        <v>6149800</v>
      </c>
      <c r="DK300" s="2">
        <v>9197600</v>
      </c>
      <c r="DL300" s="2">
        <v>6729100</v>
      </c>
      <c r="DM300" s="2">
        <v>5691700</v>
      </c>
      <c r="DN300" s="2">
        <v>1943300</v>
      </c>
      <c r="DO300" s="2">
        <v>1789400</v>
      </c>
      <c r="DP300" s="2">
        <v>3325900</v>
      </c>
      <c r="DQ300" s="2">
        <v>2048600</v>
      </c>
      <c r="DR300" s="2">
        <v>2339100</v>
      </c>
      <c r="DS300" s="2">
        <v>2850700</v>
      </c>
      <c r="DT300" s="2">
        <v>3110100</v>
      </c>
      <c r="DU300" s="2">
        <v>4796300</v>
      </c>
      <c r="DV300" s="2">
        <v>8559100</v>
      </c>
      <c r="DW300" s="2">
        <v>3875200</v>
      </c>
      <c r="DX300" s="2">
        <v>2591900</v>
      </c>
      <c r="DY300" s="2">
        <v>2755100</v>
      </c>
      <c r="DZ300" s="2">
        <v>2019500</v>
      </c>
      <c r="EA300" s="2">
        <v>1857300</v>
      </c>
      <c r="EB300" s="2">
        <v>1937100</v>
      </c>
      <c r="EC300" s="2">
        <v>1604700</v>
      </c>
      <c r="ED300" s="2">
        <v>1402100</v>
      </c>
      <c r="EE300" s="2">
        <v>1976900</v>
      </c>
      <c r="EF300" s="2">
        <v>1465100</v>
      </c>
      <c r="EG300" s="2">
        <v>2412600</v>
      </c>
      <c r="EH300" s="2">
        <v>1875700</v>
      </c>
      <c r="EI300" s="2">
        <v>1932400</v>
      </c>
      <c r="EJ300" s="2">
        <v>1609400</v>
      </c>
      <c r="EK300" s="2">
        <v>1927800</v>
      </c>
      <c r="EL300" s="2">
        <v>2461100</v>
      </c>
      <c r="EM300" s="2">
        <v>2989900</v>
      </c>
      <c r="EN300" s="2">
        <v>3148700</v>
      </c>
      <c r="EO300" s="2">
        <v>2421700</v>
      </c>
      <c r="EP300" s="2">
        <v>1960200</v>
      </c>
      <c r="EQ300" s="2">
        <v>1804800</v>
      </c>
      <c r="ER300" s="2">
        <v>2225500</v>
      </c>
      <c r="ES300" s="2">
        <v>2484100</v>
      </c>
      <c r="ET300" s="2">
        <v>1601800</v>
      </c>
      <c r="EU300" s="2">
        <v>1433900</v>
      </c>
      <c r="EV300" s="2">
        <v>1369800</v>
      </c>
      <c r="EW300" s="2">
        <v>1399300</v>
      </c>
      <c r="EX300" s="2">
        <v>1498300</v>
      </c>
      <c r="EY300" s="2">
        <v>1261600</v>
      </c>
      <c r="EZ300" s="2">
        <v>1705100</v>
      </c>
      <c r="FA300" s="2">
        <v>2180800</v>
      </c>
      <c r="FB300" s="2">
        <v>1826600</v>
      </c>
      <c r="FC300" s="2">
        <v>1681100</v>
      </c>
      <c r="FD300" s="2">
        <v>3181500</v>
      </c>
      <c r="FE300" s="2">
        <v>2276900</v>
      </c>
      <c r="FF300" s="2">
        <v>2925900</v>
      </c>
      <c r="FG300" s="2">
        <v>3296000</v>
      </c>
      <c r="FH300" s="2">
        <v>4246100</v>
      </c>
      <c r="FI300" s="2">
        <v>4597100</v>
      </c>
      <c r="FJ300" s="2">
        <v>4683300</v>
      </c>
      <c r="FK300" s="2">
        <v>3461800</v>
      </c>
      <c r="FL300" s="2">
        <v>5001700</v>
      </c>
      <c r="FM300" s="2">
        <v>2375900</v>
      </c>
      <c r="FN300" s="2">
        <v>1956900</v>
      </c>
      <c r="FO300" s="2">
        <v>2373100</v>
      </c>
      <c r="FP300" s="2">
        <v>1806100</v>
      </c>
      <c r="FQ300" s="2">
        <v>1533700</v>
      </c>
      <c r="FR300" s="2">
        <v>2409700</v>
      </c>
      <c r="FS300" s="2">
        <v>2461500</v>
      </c>
      <c r="FT300" s="2">
        <v>3695200</v>
      </c>
      <c r="FU300" s="2">
        <v>3361300</v>
      </c>
      <c r="FV300" s="2">
        <v>3756300</v>
      </c>
      <c r="FW300" s="2">
        <v>3205200</v>
      </c>
      <c r="FX300" s="2">
        <v>2154700</v>
      </c>
      <c r="FY300" s="2">
        <v>2732400</v>
      </c>
      <c r="FZ300" s="2">
        <v>3219200</v>
      </c>
      <c r="GA300" s="2">
        <v>2456100</v>
      </c>
      <c r="GB300" s="2">
        <v>3511300</v>
      </c>
      <c r="GC300" s="2">
        <v>5520800</v>
      </c>
      <c r="GD300" s="2">
        <v>2206500</v>
      </c>
      <c r="GE300" s="2">
        <v>2450500</v>
      </c>
      <c r="GF300" s="2">
        <v>3820600</v>
      </c>
      <c r="GG300" s="2">
        <v>3140300</v>
      </c>
      <c r="GH300" s="2">
        <v>2208200</v>
      </c>
      <c r="GI300" s="2">
        <v>1920700</v>
      </c>
      <c r="GJ300" s="2">
        <v>2577500</v>
      </c>
      <c r="GK300" s="2">
        <v>3097900</v>
      </c>
      <c r="GL300" s="2">
        <v>6260700</v>
      </c>
      <c r="GM300" s="2">
        <v>2597200</v>
      </c>
      <c r="GN300" s="2">
        <v>3192000</v>
      </c>
      <c r="GO300" s="2">
        <v>1762200</v>
      </c>
      <c r="GP300" s="2">
        <v>2450800</v>
      </c>
      <c r="GQ300" s="2">
        <v>3171800</v>
      </c>
      <c r="GR300" s="2">
        <v>1940900</v>
      </c>
      <c r="GS300" s="2">
        <v>1587800</v>
      </c>
      <c r="GT300" s="2">
        <v>2368300</v>
      </c>
      <c r="GU300" s="2">
        <v>3216700</v>
      </c>
      <c r="GV300" s="2">
        <v>2917700</v>
      </c>
      <c r="GW300" s="2">
        <v>3096100</v>
      </c>
      <c r="GX300" s="2">
        <v>3028700</v>
      </c>
      <c r="GY300" s="2">
        <v>5713200</v>
      </c>
      <c r="GZ300" s="2">
        <v>10217000</v>
      </c>
      <c r="HA300" s="2">
        <v>1494600</v>
      </c>
      <c r="HB300" s="2">
        <v>2106500</v>
      </c>
      <c r="HC300" s="2">
        <v>1755100</v>
      </c>
      <c r="HD300" s="2">
        <v>1356600</v>
      </c>
      <c r="HE300" s="2">
        <v>1797800</v>
      </c>
      <c r="HF300" s="2">
        <v>1564100</v>
      </c>
      <c r="HG300" s="2">
        <v>2124900</v>
      </c>
      <c r="HH300" s="2">
        <v>2317300</v>
      </c>
      <c r="HI300" s="2">
        <v>2261200</v>
      </c>
      <c r="HJ300" s="2">
        <v>3397700</v>
      </c>
      <c r="HK300" s="2">
        <v>2449400</v>
      </c>
      <c r="HL300" s="2">
        <v>3368400</v>
      </c>
      <c r="HM300" s="2">
        <v>2327200</v>
      </c>
      <c r="HN300" s="2">
        <v>1623000</v>
      </c>
      <c r="HO300" s="2">
        <v>1686800</v>
      </c>
      <c r="HP300" s="2">
        <v>2211000</v>
      </c>
      <c r="HQ300" s="2">
        <v>2034400</v>
      </c>
      <c r="HR300" s="2">
        <v>3153600</v>
      </c>
      <c r="HS300" s="2">
        <v>1839400</v>
      </c>
      <c r="HT300" s="2">
        <v>2129600</v>
      </c>
      <c r="HU300" s="2">
        <v>3180300</v>
      </c>
      <c r="HV300" s="2">
        <v>1995200</v>
      </c>
      <c r="HW300" s="2">
        <v>2001900</v>
      </c>
      <c r="HX300" s="2">
        <v>2274500</v>
      </c>
      <c r="HY300" s="2">
        <v>2907500</v>
      </c>
      <c r="HZ300" s="2">
        <v>2933900</v>
      </c>
      <c r="IA300" s="2">
        <v>2925800</v>
      </c>
      <c r="IB300" s="2">
        <v>1642300</v>
      </c>
      <c r="IC300" s="2">
        <v>1412500</v>
      </c>
      <c r="ID300" s="2">
        <v>1349500</v>
      </c>
      <c r="IE300" s="2">
        <v>1426400</v>
      </c>
      <c r="IF300" s="2">
        <v>1606200</v>
      </c>
      <c r="IG300" s="2">
        <v>1800800</v>
      </c>
      <c r="IH300" s="2">
        <v>1574400</v>
      </c>
      <c r="II300" s="2">
        <v>2407600</v>
      </c>
      <c r="IJ300" s="2">
        <v>3054800</v>
      </c>
      <c r="IK300" s="2">
        <v>5555300</v>
      </c>
      <c r="IL300" s="2">
        <v>11366500</v>
      </c>
      <c r="IM300" s="2">
        <v>1583800</v>
      </c>
      <c r="IN300" s="2">
        <v>1037000</v>
      </c>
      <c r="IO300" s="2">
        <v>1262200</v>
      </c>
      <c r="IP300" s="2">
        <v>1427000</v>
      </c>
      <c r="IQ300" s="2">
        <v>1512000</v>
      </c>
      <c r="IR300" s="2">
        <v>1297500</v>
      </c>
      <c r="IS300" s="2">
        <v>1159700</v>
      </c>
      <c r="IT300" s="2">
        <v>1507800</v>
      </c>
    </row>
    <row r="301" spans="1:254">
      <c r="A301" s="391" t="s">
        <v>514</v>
      </c>
      <c r="B301" s="1" t="inlineStr">
        <is>
          <t>三菱化工機</t>
        </is>
      </c>
      <c r="C301" s="1">
        <v>127900</v>
      </c>
      <c r="D301" s="79">
        <v>-82400</v>
      </c>
      <c r="E301" s="2">
        <v>210300</v>
      </c>
      <c r="F301" s="2">
        <v>190600</v>
      </c>
      <c r="G301" s="2">
        <v>203000</v>
      </c>
      <c r="H301" s="2">
        <v>513600</v>
      </c>
      <c r="I301" s="2">
        <v>359500</v>
      </c>
      <c r="J301" s="2">
        <v>249200</v>
      </c>
      <c r="K301" s="2">
        <v>371900</v>
      </c>
      <c r="L301" s="2">
        <v>178800</v>
      </c>
      <c r="M301" s="2">
        <v>165900</v>
      </c>
      <c r="N301" s="2">
        <v>187500</v>
      </c>
      <c r="O301" s="2">
        <v>184300</v>
      </c>
      <c r="P301" s="2">
        <v>202200</v>
      </c>
      <c r="Q301" s="2">
        <v>152600</v>
      </c>
      <c r="R301" s="2">
        <v>313500</v>
      </c>
      <c r="S301" s="2">
        <v>191700</v>
      </c>
      <c r="T301" s="2">
        <v>101500</v>
      </c>
      <c r="U301" s="2">
        <v>177900</v>
      </c>
      <c r="V301" s="2">
        <v>210300</v>
      </c>
      <c r="W301" s="2">
        <v>135200</v>
      </c>
      <c r="X301" s="2">
        <v>184800</v>
      </c>
      <c r="Y301" s="2">
        <v>243400</v>
      </c>
      <c r="Z301" s="2">
        <v>282800</v>
      </c>
      <c r="AA301" s="2">
        <v>208300</v>
      </c>
      <c r="AB301" s="2">
        <v>133600</v>
      </c>
      <c r="AC301" s="2">
        <v>161500</v>
      </c>
      <c r="AD301" s="2">
        <v>138500</v>
      </c>
      <c r="AE301" s="2">
        <v>137300</v>
      </c>
      <c r="AF301" s="2">
        <v>175800</v>
      </c>
      <c r="AG301" s="2">
        <v>188200</v>
      </c>
      <c r="AH301" s="2">
        <v>118000</v>
      </c>
      <c r="AI301" s="2">
        <v>164600</v>
      </c>
      <c r="AJ301" s="2">
        <v>166500</v>
      </c>
      <c r="AK301" s="2">
        <v>163600</v>
      </c>
      <c r="AL301" s="2">
        <v>110400</v>
      </c>
      <c r="AM301" s="2">
        <v>154000</v>
      </c>
      <c r="AN301" s="2">
        <v>266000</v>
      </c>
      <c r="AO301" s="2">
        <v>187500</v>
      </c>
      <c r="AP301" s="2">
        <v>176200</v>
      </c>
      <c r="AQ301" s="2">
        <v>180800</v>
      </c>
      <c r="AR301" s="2">
        <v>189100</v>
      </c>
      <c r="AS301" s="2">
        <v>304700</v>
      </c>
      <c r="AT301" s="2">
        <v>225700</v>
      </c>
      <c r="AU301" s="2">
        <v>189900</v>
      </c>
      <c r="AV301" s="2">
        <v>329800</v>
      </c>
      <c r="AW301" s="2">
        <v>470800</v>
      </c>
      <c r="AX301" s="2">
        <v>498700</v>
      </c>
      <c r="AY301" s="2">
        <v>252100</v>
      </c>
      <c r="AZ301" s="2">
        <v>172500</v>
      </c>
      <c r="BA301" s="2">
        <v>152200</v>
      </c>
      <c r="BB301" s="2">
        <v>282400</v>
      </c>
      <c r="BC301" s="2">
        <v>259000</v>
      </c>
      <c r="BD301" s="2">
        <v>501700</v>
      </c>
      <c r="BE301" s="2">
        <v>198000</v>
      </c>
      <c r="BF301" s="2">
        <v>219000</v>
      </c>
      <c r="BG301" s="2">
        <v>273600</v>
      </c>
      <c r="BH301" s="2">
        <v>357500</v>
      </c>
      <c r="BI301" s="2">
        <v>426100</v>
      </c>
      <c r="BJ301" s="2">
        <v>945300</v>
      </c>
      <c r="BK301" s="2">
        <v>816000</v>
      </c>
      <c r="BL301" s="2">
        <v>219700</v>
      </c>
      <c r="BM301" s="2">
        <v>187100</v>
      </c>
      <c r="BN301" s="2">
        <v>239700</v>
      </c>
      <c r="BO301" s="2">
        <v>121700</v>
      </c>
      <c r="BP301" s="2">
        <v>178800</v>
      </c>
      <c r="BQ301" s="2">
        <v>197000</v>
      </c>
      <c r="BR301" s="2">
        <v>280000</v>
      </c>
      <c r="BS301" s="2">
        <v>222700</v>
      </c>
      <c r="BT301" s="2">
        <v>205200</v>
      </c>
      <c r="BU301" s="2">
        <v>315400</v>
      </c>
      <c r="BV301" s="2">
        <v>261300</v>
      </c>
      <c r="BW301" s="2">
        <v>346100</v>
      </c>
      <c r="BX301" s="2">
        <v>205000</v>
      </c>
      <c r="BY301" s="2">
        <v>134600</v>
      </c>
      <c r="BZ301" s="2">
        <v>122100</v>
      </c>
      <c r="CA301" s="2">
        <v>146900</v>
      </c>
      <c r="CB301" s="2">
        <v>190200</v>
      </c>
      <c r="CC301" s="2">
        <v>241600</v>
      </c>
      <c r="CD301" s="2">
        <v>206300</v>
      </c>
      <c r="CE301" s="2">
        <v>243500</v>
      </c>
      <c r="CF301" s="2">
        <v>230800</v>
      </c>
      <c r="CG301" s="2">
        <v>205100</v>
      </c>
      <c r="CH301" s="2">
        <v>253200</v>
      </c>
      <c r="CI301" s="2">
        <v>148300</v>
      </c>
      <c r="CJ301" s="2">
        <v>106200</v>
      </c>
      <c r="CK301" s="2">
        <v>134900</v>
      </c>
      <c r="CL301" s="2">
        <v>256400</v>
      </c>
      <c r="CM301" s="2">
        <v>213900</v>
      </c>
      <c r="CN301" s="2">
        <v>368300</v>
      </c>
      <c r="CO301" s="2">
        <v>307900</v>
      </c>
      <c r="CP301" s="2">
        <v>228100</v>
      </c>
      <c r="CQ301" s="2">
        <v>179400</v>
      </c>
      <c r="CR301" s="2">
        <v>208300</v>
      </c>
      <c r="CS301" s="2">
        <v>215500</v>
      </c>
      <c r="CT301" s="2">
        <v>350900</v>
      </c>
      <c r="CU301" s="2">
        <v>283600</v>
      </c>
      <c r="CV301" s="2">
        <v>288500</v>
      </c>
      <c r="CW301" s="2">
        <v>181600</v>
      </c>
      <c r="CX301" s="2">
        <v>253000</v>
      </c>
      <c r="CY301" s="2">
        <v>220800</v>
      </c>
      <c r="CZ301" s="2">
        <v>233800</v>
      </c>
      <c r="DA301" s="2">
        <v>199200</v>
      </c>
      <c r="DB301" s="2">
        <v>295500</v>
      </c>
      <c r="DC301" s="2">
        <v>578300</v>
      </c>
      <c r="DD301" s="2">
        <v>361300</v>
      </c>
      <c r="DE301" s="2">
        <v>463500</v>
      </c>
      <c r="DF301" s="2">
        <v>886500</v>
      </c>
      <c r="DG301" s="2">
        <v>619900</v>
      </c>
      <c r="DH301" s="2">
        <v>351500</v>
      </c>
      <c r="DI301" s="2">
        <v>322300</v>
      </c>
      <c r="DJ301" s="2">
        <v>359900</v>
      </c>
      <c r="DK301" s="2">
        <v>258500</v>
      </c>
      <c r="DL301" s="2">
        <v>442200</v>
      </c>
      <c r="DM301" s="2">
        <v>421000</v>
      </c>
      <c r="DN301" s="2">
        <v>519000</v>
      </c>
      <c r="DO301" s="2">
        <v>441800</v>
      </c>
      <c r="DP301" s="2">
        <v>274400</v>
      </c>
      <c r="DQ301" s="2">
        <v>377900</v>
      </c>
      <c r="DR301" s="2">
        <v>442700</v>
      </c>
      <c r="DS301" s="2">
        <v>481000</v>
      </c>
      <c r="DT301" s="2">
        <v>964500</v>
      </c>
      <c r="DU301" s="2">
        <v>556400</v>
      </c>
      <c r="DV301" s="2">
        <v>445300</v>
      </c>
      <c r="DW301" s="2">
        <v>391700</v>
      </c>
      <c r="DX301" s="2">
        <v>404200</v>
      </c>
      <c r="DY301" s="2">
        <v>389900</v>
      </c>
      <c r="DZ301" s="2">
        <v>702700</v>
      </c>
      <c r="EA301" s="2">
        <v>382800</v>
      </c>
      <c r="EB301" s="2">
        <v>189200</v>
      </c>
      <c r="EC301" s="2">
        <v>263700</v>
      </c>
      <c r="ED301" s="2">
        <v>138300</v>
      </c>
      <c r="EE301" s="2">
        <v>233200</v>
      </c>
      <c r="EF301" s="2">
        <v>234700</v>
      </c>
      <c r="EG301" s="2">
        <v>193200</v>
      </c>
      <c r="EH301" s="2">
        <v>188400</v>
      </c>
      <c r="EI301" s="2">
        <v>210700</v>
      </c>
      <c r="EJ301" s="2">
        <v>285300</v>
      </c>
      <c r="EK301" s="2">
        <v>463400</v>
      </c>
      <c r="EL301" s="2">
        <v>372800</v>
      </c>
      <c r="EM301" s="2">
        <v>415800</v>
      </c>
      <c r="EN301" s="2">
        <v>312200</v>
      </c>
      <c r="EO301" s="2">
        <v>267700</v>
      </c>
      <c r="EP301" s="2">
        <v>222900</v>
      </c>
      <c r="EQ301" s="2">
        <v>388300</v>
      </c>
      <c r="ER301" s="2">
        <v>283500</v>
      </c>
      <c r="ES301" s="2">
        <v>221400</v>
      </c>
      <c r="ET301" s="2">
        <v>140100</v>
      </c>
      <c r="EU301" s="2">
        <v>157200</v>
      </c>
      <c r="EV301" s="2">
        <v>255700</v>
      </c>
      <c r="EW301" s="2">
        <v>138000</v>
      </c>
      <c r="EX301" s="2">
        <v>124800</v>
      </c>
      <c r="EY301" s="2">
        <v>113900</v>
      </c>
      <c r="EZ301" s="2">
        <v>275700</v>
      </c>
      <c r="FA301" s="2">
        <v>161900</v>
      </c>
      <c r="FB301" s="2">
        <v>260900</v>
      </c>
      <c r="FC301" s="2">
        <v>189500</v>
      </c>
      <c r="FD301" s="2">
        <v>377600</v>
      </c>
      <c r="FE301" s="2">
        <v>309500</v>
      </c>
      <c r="FF301" s="2">
        <v>203900</v>
      </c>
      <c r="FG301" s="2">
        <v>243300</v>
      </c>
      <c r="FH301" s="2">
        <v>218700</v>
      </c>
      <c r="FI301" s="2">
        <v>471500</v>
      </c>
      <c r="FJ301" s="2">
        <v>1211900</v>
      </c>
      <c r="FK301" s="2">
        <v>235800</v>
      </c>
      <c r="FL301" s="2">
        <v>325900</v>
      </c>
      <c r="FM301" s="2">
        <v>216800</v>
      </c>
      <c r="FN301" s="2">
        <v>352700</v>
      </c>
      <c r="FO301" s="2">
        <v>416500</v>
      </c>
      <c r="FP301" s="2">
        <v>376900</v>
      </c>
      <c r="FQ301" s="2">
        <v>281600</v>
      </c>
      <c r="FR301" s="2">
        <v>235000</v>
      </c>
      <c r="FS301" s="2">
        <v>239100</v>
      </c>
      <c r="FT301" s="2">
        <v>430100</v>
      </c>
      <c r="FU301" s="2">
        <v>262000</v>
      </c>
      <c r="FV301" s="2">
        <v>332700</v>
      </c>
      <c r="FW301" s="2">
        <v>337600</v>
      </c>
      <c r="FX301" s="2">
        <v>350800</v>
      </c>
      <c r="FY301" s="2">
        <v>269900</v>
      </c>
      <c r="FZ301" s="2">
        <v>267300</v>
      </c>
      <c r="GA301" s="2">
        <v>288400</v>
      </c>
      <c r="GB301" s="2">
        <v>254100</v>
      </c>
      <c r="GC301" s="2">
        <v>233600</v>
      </c>
      <c r="GD301" s="2">
        <v>283700</v>
      </c>
      <c r="GE301" s="2">
        <v>331500</v>
      </c>
      <c r="GF301" s="2">
        <v>597100</v>
      </c>
      <c r="GG301" s="2">
        <v>937000</v>
      </c>
      <c r="GH301" s="2">
        <v>427900</v>
      </c>
      <c r="GI301" s="2">
        <v>351600</v>
      </c>
      <c r="GJ301" s="2">
        <v>440400</v>
      </c>
      <c r="GK301" s="2">
        <v>522100</v>
      </c>
      <c r="GL301" s="2">
        <v>648700</v>
      </c>
      <c r="GM301" s="2">
        <v>602000</v>
      </c>
      <c r="GN301" s="2">
        <v>365700</v>
      </c>
      <c r="GO301" s="2">
        <v>300000</v>
      </c>
      <c r="GP301" s="2">
        <v>375900</v>
      </c>
      <c r="GQ301" s="2">
        <v>439200</v>
      </c>
      <c r="GR301" s="2">
        <v>408700</v>
      </c>
      <c r="GS301" s="2">
        <v>299100</v>
      </c>
      <c r="GT301" s="2">
        <v>264600</v>
      </c>
      <c r="GU301" s="2">
        <v>358000</v>
      </c>
      <c r="GV301" s="2">
        <v>350900</v>
      </c>
      <c r="GW301" s="2">
        <v>320200</v>
      </c>
      <c r="GX301" s="2">
        <v>299000</v>
      </c>
      <c r="GY301" s="2">
        <v>463500</v>
      </c>
      <c r="GZ301" s="2">
        <v>398900</v>
      </c>
      <c r="HA301" s="2">
        <v>320900</v>
      </c>
      <c r="HB301" s="2">
        <v>270500</v>
      </c>
      <c r="HC301" s="2">
        <v>350500</v>
      </c>
      <c r="HD301" s="2">
        <v>256000</v>
      </c>
      <c r="HE301" s="2">
        <v>143500</v>
      </c>
      <c r="HF301" s="2">
        <v>211500</v>
      </c>
      <c r="HG301" s="2">
        <v>183800</v>
      </c>
      <c r="HH301" s="2">
        <v>224600</v>
      </c>
      <c r="HI301" s="2">
        <v>258600</v>
      </c>
      <c r="HJ301" s="2">
        <v>499400</v>
      </c>
      <c r="HK301" s="2">
        <v>399300</v>
      </c>
      <c r="HL301" s="2">
        <v>471500</v>
      </c>
      <c r="HM301" s="2">
        <v>369000</v>
      </c>
      <c r="HN301" s="2">
        <v>368800</v>
      </c>
      <c r="HO301" s="2">
        <v>307000</v>
      </c>
      <c r="HP301" s="2">
        <v>378400</v>
      </c>
      <c r="HQ301" s="2">
        <v>581800</v>
      </c>
      <c r="HR301" s="2">
        <v>666900</v>
      </c>
      <c r="HS301" s="2">
        <v>812900</v>
      </c>
      <c r="HT301" s="2">
        <v>300500</v>
      </c>
      <c r="HU301" s="2">
        <v>383600</v>
      </c>
      <c r="HV301" s="2">
        <v>527800</v>
      </c>
      <c r="HW301" s="2">
        <v>432900</v>
      </c>
      <c r="HX301" s="2">
        <v>543000</v>
      </c>
      <c r="HY301" s="2">
        <v>282700</v>
      </c>
      <c r="HZ301" s="2">
        <v>407600</v>
      </c>
      <c r="IA301" s="2">
        <v>452200</v>
      </c>
      <c r="IB301" s="2">
        <v>386000</v>
      </c>
      <c r="IC301" s="2">
        <v>246000</v>
      </c>
      <c r="ID301" s="2">
        <v>400700</v>
      </c>
      <c r="IE301" s="2">
        <v>554000</v>
      </c>
      <c r="IF301" s="2">
        <v>465900</v>
      </c>
      <c r="IG301" s="2">
        <v>323700</v>
      </c>
      <c r="IH301" s="2">
        <v>384100</v>
      </c>
      <c r="II301" s="2">
        <v>205100</v>
      </c>
      <c r="IJ301" s="2">
        <v>257400</v>
      </c>
      <c r="IK301" s="2">
        <v>441100</v>
      </c>
      <c r="IL301" s="2">
        <v>321500</v>
      </c>
      <c r="IM301" s="2">
        <v>281200</v>
      </c>
      <c r="IN301" s="2">
        <v>284800</v>
      </c>
      <c r="IO301" s="2">
        <v>294700</v>
      </c>
      <c r="IP301" s="2">
        <v>453700</v>
      </c>
      <c r="IQ301" s="2">
        <v>755500</v>
      </c>
      <c r="IR301" s="2">
        <v>481800</v>
      </c>
      <c r="IS301" s="2">
        <v>286300</v>
      </c>
      <c r="IT301" s="2">
        <v>161600</v>
      </c>
    </row>
    <row r="302" spans="1:254">
      <c r="A302" s="391" t="s">
        <v>515</v>
      </c>
      <c r="B302" s="1" t="inlineStr">
        <is>
          <t>ＨＯＹＡ</t>
        </is>
      </c>
      <c r="C302" s="1">
        <v>258600</v>
      </c>
      <c r="D302" s="79">
        <v>-876900</v>
      </c>
      <c r="E302" s="2">
        <v>1135500</v>
      </c>
      <c r="F302" s="2">
        <v>1293800</v>
      </c>
      <c r="G302" s="2">
        <v>1384400</v>
      </c>
      <c r="H302" s="2">
        <v>1538600</v>
      </c>
      <c r="I302" s="2">
        <v>2127000</v>
      </c>
      <c r="J302" s="2">
        <v>1126700</v>
      </c>
      <c r="K302" s="2">
        <v>1083600</v>
      </c>
      <c r="L302" s="2">
        <v>1044300</v>
      </c>
      <c r="M302" s="2">
        <v>685100</v>
      </c>
      <c r="N302" s="2">
        <v>602200</v>
      </c>
      <c r="O302" s="2">
        <v>760000</v>
      </c>
      <c r="P302" s="2">
        <v>832800</v>
      </c>
      <c r="Q302" s="2">
        <v>1057300</v>
      </c>
      <c r="R302" s="2">
        <v>1065900</v>
      </c>
      <c r="S302" s="2">
        <v>852300</v>
      </c>
      <c r="T302" s="2">
        <v>813700</v>
      </c>
      <c r="U302" s="2">
        <v>936200</v>
      </c>
      <c r="V302" s="2">
        <v>772000</v>
      </c>
      <c r="W302" s="2">
        <v>992600</v>
      </c>
      <c r="X302" s="2">
        <v>1841900</v>
      </c>
      <c r="Y302" s="2">
        <v>1700600</v>
      </c>
      <c r="Z302" s="2">
        <v>1301800</v>
      </c>
      <c r="AA302" s="2">
        <v>784100</v>
      </c>
      <c r="AB302" s="2">
        <v>991500</v>
      </c>
      <c r="AC302" s="2">
        <v>1068900</v>
      </c>
      <c r="AD302" s="2">
        <v>1073900</v>
      </c>
      <c r="AE302" s="2">
        <v>1221100</v>
      </c>
      <c r="AF302" s="2">
        <v>1387700</v>
      </c>
      <c r="AG302" s="2">
        <v>1331600</v>
      </c>
      <c r="AH302" s="2">
        <v>1037600</v>
      </c>
      <c r="AI302" s="2">
        <v>1042700</v>
      </c>
      <c r="AJ302" s="2">
        <v>919300</v>
      </c>
      <c r="AK302" s="2">
        <v>718700</v>
      </c>
      <c r="AL302" s="2">
        <v>1231700</v>
      </c>
      <c r="AM302" s="2">
        <v>1113200</v>
      </c>
      <c r="AN302" s="2">
        <v>833200</v>
      </c>
      <c r="AO302" s="2">
        <v>964700</v>
      </c>
      <c r="AP302" s="2">
        <v>652900</v>
      </c>
      <c r="AQ302" s="2">
        <v>1790900</v>
      </c>
      <c r="AR302" s="2">
        <v>936500</v>
      </c>
      <c r="AS302" s="2">
        <v>894600</v>
      </c>
      <c r="AT302" s="2">
        <v>971500</v>
      </c>
      <c r="AU302" s="2">
        <v>936500</v>
      </c>
      <c r="AV302" s="2">
        <v>714800</v>
      </c>
      <c r="AW302" s="2">
        <v>1078800</v>
      </c>
      <c r="AX302" s="2">
        <v>1092900</v>
      </c>
      <c r="AY302" s="2">
        <v>894500</v>
      </c>
      <c r="AZ302" s="2">
        <v>841300</v>
      </c>
      <c r="BA302" s="2">
        <v>1751300</v>
      </c>
      <c r="BB302" s="2">
        <v>930100</v>
      </c>
      <c r="BC302" s="2">
        <v>1399000</v>
      </c>
      <c r="BD302" s="2">
        <v>1011500</v>
      </c>
      <c r="BE302" s="2">
        <v>956600</v>
      </c>
      <c r="BF302" s="2">
        <v>1071500</v>
      </c>
      <c r="BG302" s="2">
        <v>744300</v>
      </c>
      <c r="BH302" s="2">
        <v>976100</v>
      </c>
      <c r="BI302" s="2">
        <v>1029300</v>
      </c>
      <c r="BJ302" s="2">
        <v>677600</v>
      </c>
      <c r="BK302" s="2">
        <v>1111800</v>
      </c>
      <c r="BL302" s="2">
        <v>934500</v>
      </c>
      <c r="BM302" s="2">
        <v>814400</v>
      </c>
      <c r="BN302" s="2">
        <v>1110000</v>
      </c>
      <c r="BO302" s="2">
        <v>1231300</v>
      </c>
      <c r="BP302" s="2">
        <v>1207200</v>
      </c>
      <c r="BQ302" s="2">
        <v>2802900</v>
      </c>
      <c r="BR302" s="2">
        <v>1140500</v>
      </c>
      <c r="BS302" s="2">
        <v>3573900</v>
      </c>
      <c r="BT302" s="2">
        <v>952900</v>
      </c>
      <c r="BU302" s="2">
        <v>950500</v>
      </c>
      <c r="BV302" s="2">
        <v>772600</v>
      </c>
      <c r="BW302" s="2">
        <v>899100</v>
      </c>
      <c r="BX302" s="2">
        <v>914500</v>
      </c>
      <c r="BY302" s="2">
        <v>1089700</v>
      </c>
      <c r="BZ302" s="2">
        <v>897300</v>
      </c>
      <c r="CA302" s="2">
        <v>1161300</v>
      </c>
      <c r="CB302" s="2">
        <v>1130400</v>
      </c>
      <c r="CC302" s="2">
        <v>1094200</v>
      </c>
      <c r="CD302" s="2">
        <v>733200</v>
      </c>
      <c r="CE302" s="2">
        <v>793200</v>
      </c>
      <c r="CF302" s="2">
        <v>1167400</v>
      </c>
      <c r="CG302" s="2">
        <v>1076500</v>
      </c>
      <c r="CH302" s="2">
        <v>1226500</v>
      </c>
      <c r="CI302" s="2">
        <v>863200</v>
      </c>
      <c r="CJ302" s="2">
        <v>688000</v>
      </c>
      <c r="CK302" s="2">
        <v>683900</v>
      </c>
      <c r="CL302" s="2">
        <v>1101700</v>
      </c>
      <c r="CM302" s="2">
        <v>1107600</v>
      </c>
      <c r="CN302" s="2">
        <v>1037800</v>
      </c>
      <c r="CO302" s="2">
        <v>1241800</v>
      </c>
      <c r="CP302" s="2">
        <v>1324700</v>
      </c>
      <c r="CQ302" s="2">
        <v>888900</v>
      </c>
      <c r="CR302" s="2">
        <v>991500</v>
      </c>
      <c r="CS302" s="2">
        <v>1238200</v>
      </c>
      <c r="CT302" s="2">
        <v>994800</v>
      </c>
      <c r="CU302" s="2">
        <v>1333300</v>
      </c>
      <c r="CV302" s="2">
        <v>1057500</v>
      </c>
      <c r="CW302" s="2">
        <v>657600</v>
      </c>
      <c r="CX302" s="2">
        <v>808400</v>
      </c>
      <c r="CY302" s="2">
        <v>978300</v>
      </c>
      <c r="CZ302" s="2">
        <v>912500</v>
      </c>
      <c r="DA302" s="2">
        <v>838000</v>
      </c>
      <c r="DB302" s="2">
        <v>1179400</v>
      </c>
      <c r="DC302" s="2">
        <v>1130900</v>
      </c>
      <c r="DD302" s="2">
        <v>955600</v>
      </c>
      <c r="DE302" s="2">
        <v>1346500</v>
      </c>
      <c r="DF302" s="2">
        <v>1248600</v>
      </c>
      <c r="DG302" s="2">
        <v>1115000</v>
      </c>
      <c r="DH302" s="2">
        <v>1211200</v>
      </c>
      <c r="DI302" s="2">
        <v>2449600</v>
      </c>
      <c r="DJ302" s="2">
        <v>1615100</v>
      </c>
      <c r="DK302" s="2">
        <v>1150500</v>
      </c>
      <c r="DL302" s="2">
        <v>1651100</v>
      </c>
      <c r="DM302" s="2">
        <v>983500</v>
      </c>
      <c r="DN302" s="2">
        <v>1068400</v>
      </c>
      <c r="DO302" s="2">
        <v>1034300</v>
      </c>
      <c r="DP302" s="2">
        <v>717600</v>
      </c>
      <c r="DQ302" s="2">
        <v>855000</v>
      </c>
      <c r="DR302" s="2">
        <v>1453600</v>
      </c>
      <c r="DS302" s="2">
        <v>1132800</v>
      </c>
      <c r="DT302" s="2">
        <v>1304200</v>
      </c>
      <c r="DU302" s="2">
        <v>1322700</v>
      </c>
      <c r="DV302" s="2">
        <v>1205200</v>
      </c>
      <c r="DW302" s="2">
        <v>1048600</v>
      </c>
      <c r="DX302" s="2">
        <v>1262200</v>
      </c>
      <c r="DY302" s="2">
        <v>1532400</v>
      </c>
      <c r="DZ302" s="2">
        <v>1727600</v>
      </c>
      <c r="EA302" s="2">
        <v>2001900</v>
      </c>
      <c r="EB302" s="2">
        <v>1143800</v>
      </c>
      <c r="EC302" s="2">
        <v>1322500</v>
      </c>
      <c r="ED302" s="2">
        <v>848100</v>
      </c>
      <c r="EE302" s="2">
        <v>726500</v>
      </c>
      <c r="EF302" s="2">
        <v>504000</v>
      </c>
      <c r="EG302" s="2">
        <v>736400</v>
      </c>
      <c r="EH302" s="2">
        <v>676500</v>
      </c>
      <c r="EI302" s="2">
        <v>547300</v>
      </c>
      <c r="EJ302" s="2">
        <v>547400</v>
      </c>
      <c r="EK302" s="2">
        <v>755000</v>
      </c>
      <c r="EL302" s="2">
        <v>865200</v>
      </c>
      <c r="EM302" s="2">
        <v>1318200</v>
      </c>
      <c r="EN302" s="2">
        <v>976500</v>
      </c>
      <c r="EO302" s="2">
        <v>936700</v>
      </c>
      <c r="EP302" s="2">
        <v>1143400</v>
      </c>
      <c r="EQ302" s="2">
        <v>1243300</v>
      </c>
      <c r="ER302" s="2">
        <v>815600</v>
      </c>
      <c r="ES302" s="2">
        <v>666200</v>
      </c>
      <c r="ET302" s="2">
        <v>534500</v>
      </c>
      <c r="EU302" s="2">
        <v>482800</v>
      </c>
      <c r="EV302" s="2">
        <v>344200</v>
      </c>
      <c r="EW302" s="2">
        <v>208800</v>
      </c>
      <c r="EX302" s="2">
        <v>496500</v>
      </c>
      <c r="EY302" s="2">
        <v>398800</v>
      </c>
      <c r="EZ302" s="2">
        <v>696100</v>
      </c>
      <c r="FA302" s="2">
        <v>1063900</v>
      </c>
      <c r="FB302" s="2">
        <v>441900</v>
      </c>
      <c r="FC302" s="2">
        <v>658100</v>
      </c>
      <c r="FD302" s="2">
        <v>835200</v>
      </c>
      <c r="FE302" s="2">
        <v>976900</v>
      </c>
      <c r="FF302" s="2">
        <v>1077900</v>
      </c>
      <c r="FG302" s="2">
        <v>730400</v>
      </c>
      <c r="FH302" s="2">
        <v>837300</v>
      </c>
      <c r="FI302" s="2">
        <v>629800</v>
      </c>
      <c r="FJ302" s="2">
        <v>633100</v>
      </c>
      <c r="FK302" s="2">
        <v>855200</v>
      </c>
      <c r="FL302" s="2">
        <v>773000</v>
      </c>
      <c r="FM302" s="2">
        <v>734500</v>
      </c>
      <c r="FN302" s="2">
        <v>762200</v>
      </c>
      <c r="FO302" s="2">
        <v>841400</v>
      </c>
      <c r="FP302" s="2">
        <v>603700</v>
      </c>
      <c r="FQ302" s="2">
        <v>635900</v>
      </c>
      <c r="FR302" s="2">
        <v>651700</v>
      </c>
      <c r="FS302" s="2">
        <v>1016800</v>
      </c>
      <c r="FT302" s="2">
        <v>1901000</v>
      </c>
      <c r="FU302" s="2">
        <v>771200</v>
      </c>
      <c r="FV302" s="2">
        <v>1257200</v>
      </c>
      <c r="FW302" s="2">
        <v>1343100</v>
      </c>
      <c r="FX302" s="2">
        <v>1026000</v>
      </c>
      <c r="FY302" s="2">
        <v>856800</v>
      </c>
      <c r="FZ302" s="2">
        <v>886000</v>
      </c>
      <c r="GA302" s="2">
        <v>1137000</v>
      </c>
      <c r="GB302" s="2">
        <v>668400</v>
      </c>
      <c r="GC302" s="2">
        <v>729300</v>
      </c>
      <c r="GD302" s="2">
        <v>888800</v>
      </c>
      <c r="GE302" s="2">
        <v>1248800</v>
      </c>
      <c r="GF302" s="2">
        <v>1561600</v>
      </c>
      <c r="GG302" s="2">
        <v>1817400</v>
      </c>
      <c r="GH302" s="2">
        <v>2260700</v>
      </c>
      <c r="GI302" s="2">
        <v>1136000</v>
      </c>
      <c r="GJ302" s="2">
        <v>856800</v>
      </c>
      <c r="GK302" s="2">
        <v>1152600</v>
      </c>
      <c r="GL302" s="2">
        <v>1561400</v>
      </c>
      <c r="GM302" s="2">
        <v>1071300</v>
      </c>
      <c r="GN302" s="2">
        <v>1070600</v>
      </c>
      <c r="GO302" s="2">
        <v>810700</v>
      </c>
      <c r="GP302" s="2">
        <v>944200</v>
      </c>
      <c r="GQ302" s="2">
        <v>727900</v>
      </c>
      <c r="GR302" s="2">
        <v>1015000</v>
      </c>
      <c r="GS302" s="2">
        <v>948300</v>
      </c>
      <c r="GT302" s="2">
        <v>1078400</v>
      </c>
      <c r="GU302" s="2">
        <v>1451900</v>
      </c>
      <c r="GV302" s="2">
        <v>1277700</v>
      </c>
      <c r="GW302" s="2">
        <v>939700</v>
      </c>
      <c r="GX302" s="2">
        <v>1166600</v>
      </c>
      <c r="GY302" s="2">
        <v>1394300</v>
      </c>
      <c r="GZ302" s="2">
        <v>1679900</v>
      </c>
      <c r="HA302" s="2">
        <v>915900</v>
      </c>
      <c r="HB302" s="2">
        <v>1224800</v>
      </c>
      <c r="HC302" s="2">
        <v>1017900</v>
      </c>
      <c r="HD302" s="2">
        <v>1352100</v>
      </c>
      <c r="HE302" s="2">
        <v>941500</v>
      </c>
      <c r="HF302" s="2">
        <v>1411200</v>
      </c>
      <c r="HG302" s="2">
        <v>1275300</v>
      </c>
      <c r="HH302" s="2">
        <v>1330000</v>
      </c>
      <c r="HI302" s="2">
        <v>1397500</v>
      </c>
      <c r="HJ302" s="2">
        <v>2265200</v>
      </c>
      <c r="HK302" s="2">
        <v>1177800</v>
      </c>
      <c r="HL302" s="2">
        <v>983800</v>
      </c>
      <c r="HM302" s="2">
        <v>1376700</v>
      </c>
      <c r="HN302" s="2">
        <v>1373400</v>
      </c>
      <c r="HO302" s="2">
        <v>932100</v>
      </c>
      <c r="HP302" s="2">
        <v>983100</v>
      </c>
      <c r="HQ302" s="2">
        <v>992800</v>
      </c>
      <c r="HR302" s="2">
        <v>921500</v>
      </c>
      <c r="HS302" s="2">
        <v>1308600</v>
      </c>
      <c r="HT302" s="2">
        <v>901100</v>
      </c>
      <c r="HU302" s="2">
        <v>810500</v>
      </c>
      <c r="HV302" s="2">
        <v>789300</v>
      </c>
      <c r="HW302" s="2">
        <v>611500</v>
      </c>
      <c r="HX302" s="2">
        <v>754200</v>
      </c>
      <c r="HY302" s="2">
        <v>610400</v>
      </c>
      <c r="HZ302" s="2">
        <v>801300</v>
      </c>
      <c r="IA302" s="2">
        <v>929900</v>
      </c>
      <c r="IB302" s="2">
        <v>566500</v>
      </c>
      <c r="IC302" s="2">
        <v>781600</v>
      </c>
      <c r="ID302" s="2">
        <v>837900</v>
      </c>
      <c r="IE302" s="2">
        <v>795000</v>
      </c>
      <c r="IF302" s="2">
        <v>491000</v>
      </c>
      <c r="IG302" s="2">
        <v>631000</v>
      </c>
      <c r="IH302" s="2">
        <v>735400</v>
      </c>
      <c r="II302" s="2">
        <v>1037400</v>
      </c>
      <c r="IJ302" s="2">
        <v>1377600</v>
      </c>
      <c r="IK302" s="2">
        <v>1199100</v>
      </c>
      <c r="IL302" s="2">
        <v>1422700</v>
      </c>
      <c r="IM302" s="2">
        <v>808700</v>
      </c>
      <c r="IN302" s="2">
        <v>1080500</v>
      </c>
      <c r="IO302" s="2">
        <v>1150000</v>
      </c>
      <c r="IP302" s="2">
        <v>1912800</v>
      </c>
      <c r="IQ302" s="2">
        <v>2435200</v>
      </c>
      <c r="IR302" s="2">
        <v>1008900</v>
      </c>
      <c r="IS302" s="2">
        <v>873800</v>
      </c>
      <c r="IT302" s="2">
        <v>968600</v>
      </c>
    </row>
    <row r="303" spans="1:254">
      <c r="A303" s="391" t="s">
        <v>869</v>
      </c>
      <c r="B303" s="1" t="inlineStr">
        <is>
          <t>ＮＦ日経２２５</t>
        </is>
      </c>
      <c r="C303" s="1">
        <v>147248</v>
      </c>
      <c r="D303" s="79">
        <v>-67958</v>
      </c>
      <c r="E303" s="2">
        <v>215206</v>
      </c>
      <c r="F303" s="2">
        <v>407319</v>
      </c>
      <c r="G303" s="2">
        <v>257102</v>
      </c>
      <c r="H303" s="2">
        <v>267374</v>
      </c>
      <c r="I303" s="2">
        <v>455776</v>
      </c>
      <c r="J303" s="2">
        <v>393959</v>
      </c>
      <c r="K303" s="2">
        <v>412230</v>
      </c>
      <c r="L303" s="2">
        <v>414393</v>
      </c>
      <c r="M303" s="2">
        <v>297036</v>
      </c>
      <c r="N303" s="2">
        <v>320042</v>
      </c>
      <c r="O303" s="2">
        <v>200405</v>
      </c>
      <c r="P303" s="2">
        <v>331180</v>
      </c>
      <c r="Q303" s="2">
        <v>376904</v>
      </c>
      <c r="R303" s="2">
        <v>833236</v>
      </c>
      <c r="S303" s="2">
        <v>488825</v>
      </c>
      <c r="T303" s="2">
        <v>247387</v>
      </c>
      <c r="U303" s="2">
        <v>304920</v>
      </c>
      <c r="V303" s="2">
        <v>375693</v>
      </c>
      <c r="W303" s="2">
        <v>359471</v>
      </c>
      <c r="X303" s="2">
        <v>397136</v>
      </c>
      <c r="Y303" s="2">
        <v>361390</v>
      </c>
      <c r="Z303" s="2">
        <v>496428</v>
      </c>
      <c r="AA303" s="2">
        <v>311251</v>
      </c>
      <c r="AB303" s="2">
        <v>384612</v>
      </c>
      <c r="AC303" s="2">
        <v>472770</v>
      </c>
      <c r="AD303" s="2">
        <v>306600</v>
      </c>
      <c r="AE303" s="2">
        <v>419420</v>
      </c>
      <c r="AF303" s="2">
        <v>371068</v>
      </c>
      <c r="AG303" s="2">
        <v>642689</v>
      </c>
      <c r="AH303" s="2">
        <v>535006</v>
      </c>
      <c r="AI303" s="2">
        <v>713336</v>
      </c>
      <c r="AJ303" s="2">
        <v>608062</v>
      </c>
      <c r="AK303" s="2">
        <v>340824</v>
      </c>
      <c r="AL303" s="2">
        <v>449694</v>
      </c>
      <c r="AM303" s="2">
        <v>488172</v>
      </c>
      <c r="AN303" s="2">
        <v>342064</v>
      </c>
      <c r="AO303" s="2">
        <v>436528</v>
      </c>
      <c r="AP303" s="2">
        <v>747852</v>
      </c>
      <c r="AQ303" s="2">
        <v>563517</v>
      </c>
      <c r="AR303" s="2">
        <v>709015</v>
      </c>
      <c r="AS303" s="2">
        <v>637032</v>
      </c>
      <c r="AT303" s="2">
        <v>531890</v>
      </c>
      <c r="AU303" s="2">
        <v>783978</v>
      </c>
      <c r="AV303" s="2">
        <v>377415</v>
      </c>
      <c r="AW303" s="2">
        <v>323314</v>
      </c>
      <c r="AX303" s="2">
        <v>598336</v>
      </c>
      <c r="AY303" s="2">
        <v>417601</v>
      </c>
      <c r="AZ303" s="2">
        <v>410627</v>
      </c>
      <c r="BA303" s="2">
        <v>303836</v>
      </c>
      <c r="BB303" s="2">
        <v>387287</v>
      </c>
      <c r="BC303" s="2">
        <v>355358</v>
      </c>
      <c r="BD303" s="2">
        <v>319736</v>
      </c>
      <c r="BE303" s="2">
        <v>679448</v>
      </c>
      <c r="BF303" s="2">
        <v>433565</v>
      </c>
      <c r="BG303" s="2">
        <v>407574</v>
      </c>
      <c r="BH303" s="2">
        <v>488890</v>
      </c>
      <c r="BI303" s="2">
        <v>313297</v>
      </c>
      <c r="BJ303" s="2">
        <v>423660</v>
      </c>
      <c r="BK303" s="2">
        <v>714753</v>
      </c>
      <c r="BL303" s="2">
        <v>278547</v>
      </c>
      <c r="BM303" s="2">
        <v>201654</v>
      </c>
      <c r="BN303" s="2">
        <v>256886</v>
      </c>
      <c r="BO303" s="2">
        <v>208275</v>
      </c>
      <c r="BP303" s="2">
        <v>279514</v>
      </c>
      <c r="BQ303" s="2">
        <v>551506</v>
      </c>
      <c r="BR303" s="2">
        <v>164405</v>
      </c>
      <c r="BS303" s="2">
        <v>421289</v>
      </c>
      <c r="BT303" s="2">
        <v>286475</v>
      </c>
      <c r="BU303" s="2">
        <v>523967</v>
      </c>
      <c r="BV303" s="2">
        <v>234459</v>
      </c>
      <c r="BW303" s="2">
        <v>591905</v>
      </c>
      <c r="BX303" s="2">
        <v>283209</v>
      </c>
      <c r="BY303" s="2">
        <v>230340</v>
      </c>
      <c r="BZ303" s="2">
        <v>253158</v>
      </c>
      <c r="CA303" s="2">
        <v>272088</v>
      </c>
      <c r="CB303" s="2">
        <v>494500</v>
      </c>
      <c r="CC303" s="2">
        <v>284953</v>
      </c>
      <c r="CD303" s="2">
        <v>394311</v>
      </c>
      <c r="CE303" s="2">
        <v>301493</v>
      </c>
      <c r="CF303" s="2">
        <v>487962</v>
      </c>
      <c r="CG303" s="2">
        <v>457246</v>
      </c>
      <c r="CH303" s="2">
        <v>703472</v>
      </c>
      <c r="CI303" s="2">
        <v>322820</v>
      </c>
      <c r="CJ303" s="2">
        <v>257261</v>
      </c>
      <c r="CK303" s="2">
        <v>242974</v>
      </c>
      <c r="CL303" s="2">
        <v>493324</v>
      </c>
      <c r="CM303" s="2">
        <v>524731</v>
      </c>
      <c r="CN303" s="2">
        <v>487471</v>
      </c>
      <c r="CO303" s="2">
        <v>474071</v>
      </c>
      <c r="CP303" s="2">
        <v>367928</v>
      </c>
      <c r="CQ303" s="2">
        <v>323226</v>
      </c>
      <c r="CR303" s="2">
        <v>427728</v>
      </c>
      <c r="CS303" s="2">
        <v>491265</v>
      </c>
      <c r="CT303" s="2">
        <v>948110</v>
      </c>
      <c r="CU303" s="2">
        <v>530579</v>
      </c>
      <c r="CV303" s="2">
        <v>288279</v>
      </c>
      <c r="CW303" s="2">
        <v>230702</v>
      </c>
      <c r="CX303" s="2">
        <v>324823</v>
      </c>
      <c r="CY303" s="2">
        <v>398879</v>
      </c>
      <c r="CZ303" s="2">
        <v>312697</v>
      </c>
      <c r="DA303" s="2">
        <v>386961</v>
      </c>
      <c r="DB303" s="2">
        <v>697514</v>
      </c>
      <c r="DC303" s="2">
        <v>1415378</v>
      </c>
      <c r="DD303" s="2">
        <v>420249</v>
      </c>
      <c r="DE303" s="2">
        <v>758972</v>
      </c>
      <c r="DF303" s="2">
        <v>1280377</v>
      </c>
      <c r="DG303" s="2">
        <v>739002</v>
      </c>
      <c r="DH303" s="2">
        <v>718868</v>
      </c>
      <c r="DI303" s="2">
        <v>261909</v>
      </c>
      <c r="DJ303" s="2">
        <v>450508</v>
      </c>
      <c r="DK303" s="2">
        <v>358806</v>
      </c>
      <c r="DL303" s="2">
        <v>315035</v>
      </c>
      <c r="DM303" s="2">
        <v>288500</v>
      </c>
      <c r="DN303" s="2">
        <v>200209</v>
      </c>
      <c r="DO303" s="2">
        <v>282701</v>
      </c>
      <c r="DP303" s="2">
        <v>256483</v>
      </c>
      <c r="DQ303" s="2">
        <v>174132</v>
      </c>
      <c r="DR303" s="2">
        <v>494403</v>
      </c>
      <c r="DS303" s="2">
        <v>275901</v>
      </c>
      <c r="DT303" s="2">
        <v>405886</v>
      </c>
      <c r="DU303" s="2">
        <v>606986</v>
      </c>
      <c r="DV303" s="2">
        <v>533299</v>
      </c>
      <c r="DW303" s="2">
        <v>329734</v>
      </c>
      <c r="DX303" s="2">
        <v>308736</v>
      </c>
      <c r="DY303" s="2">
        <v>521489</v>
      </c>
      <c r="DZ303" s="2">
        <v>537222</v>
      </c>
      <c r="EA303" s="2">
        <v>277576</v>
      </c>
      <c r="EB303" s="2">
        <v>222208</v>
      </c>
      <c r="EC303" s="2">
        <v>317739</v>
      </c>
      <c r="ED303" s="2">
        <v>314613</v>
      </c>
      <c r="EE303" s="2">
        <v>364364</v>
      </c>
      <c r="EF303" s="2">
        <v>174865</v>
      </c>
      <c r="EG303" s="2">
        <v>336504</v>
      </c>
      <c r="EH303" s="2">
        <v>331932</v>
      </c>
      <c r="EI303" s="2">
        <v>375689</v>
      </c>
      <c r="EJ303" s="2">
        <v>353694</v>
      </c>
      <c r="EK303" s="2">
        <v>180184</v>
      </c>
      <c r="EL303" s="2">
        <v>252361</v>
      </c>
      <c r="EM303" s="2">
        <v>343986</v>
      </c>
      <c r="EN303" s="2">
        <v>407336</v>
      </c>
      <c r="EO303" s="2">
        <v>201208</v>
      </c>
      <c r="EP303" s="2">
        <v>259640</v>
      </c>
      <c r="EQ303" s="2">
        <v>210222</v>
      </c>
      <c r="ER303" s="2">
        <v>209926</v>
      </c>
      <c r="ES303" s="2">
        <v>418162</v>
      </c>
      <c r="ET303" s="2">
        <v>178805</v>
      </c>
      <c r="EU303" s="2">
        <v>147905</v>
      </c>
      <c r="EV303" s="2">
        <v>184262</v>
      </c>
      <c r="EW303" s="2">
        <v>63165</v>
      </c>
      <c r="EX303" s="2">
        <v>200775</v>
      </c>
      <c r="EY303" s="2">
        <v>134541</v>
      </c>
      <c r="EZ303" s="2">
        <v>353081</v>
      </c>
      <c r="FA303" s="2">
        <v>185723</v>
      </c>
      <c r="FB303" s="2">
        <v>309258</v>
      </c>
      <c r="FC303" s="2">
        <v>197042</v>
      </c>
      <c r="FD303" s="2">
        <v>553274</v>
      </c>
      <c r="FE303" s="2">
        <v>281266</v>
      </c>
      <c r="FF303" s="2">
        <v>425292</v>
      </c>
      <c r="FG303" s="2">
        <v>185951</v>
      </c>
      <c r="FH303" s="2">
        <v>156916</v>
      </c>
      <c r="FI303" s="2">
        <v>102884</v>
      </c>
      <c r="FJ303" s="2">
        <v>119505</v>
      </c>
      <c r="FK303" s="2">
        <v>137754</v>
      </c>
      <c r="FL303" s="2">
        <v>275211</v>
      </c>
      <c r="FM303" s="2">
        <v>205895</v>
      </c>
      <c r="FN303" s="2">
        <v>136747</v>
      </c>
      <c r="FO303" s="2">
        <v>248393</v>
      </c>
      <c r="FP303" s="2">
        <v>148218</v>
      </c>
      <c r="FQ303" s="2">
        <v>113257</v>
      </c>
      <c r="FR303" s="2">
        <v>245611</v>
      </c>
      <c r="FS303" s="2">
        <v>282971</v>
      </c>
      <c r="FT303" s="2">
        <v>454021</v>
      </c>
      <c r="FU303" s="2">
        <v>647745</v>
      </c>
      <c r="FV303" s="2">
        <v>353293</v>
      </c>
      <c r="FW303" s="2">
        <v>510767</v>
      </c>
      <c r="FX303" s="2">
        <v>140771</v>
      </c>
      <c r="FY303" s="2">
        <v>325063</v>
      </c>
      <c r="FZ303" s="2">
        <v>156261</v>
      </c>
      <c r="GA303" s="2">
        <v>148353</v>
      </c>
      <c r="GB303" s="2">
        <v>233398</v>
      </c>
      <c r="GC303" s="2">
        <v>229871</v>
      </c>
      <c r="GD303" s="2">
        <v>294660</v>
      </c>
      <c r="GE303" s="2">
        <v>222722</v>
      </c>
      <c r="GF303" s="2">
        <v>1077214</v>
      </c>
      <c r="GG303" s="2">
        <v>473463</v>
      </c>
      <c r="GH303" s="2">
        <v>482557</v>
      </c>
      <c r="GI303" s="2">
        <v>654080</v>
      </c>
      <c r="GJ303" s="2">
        <v>582185</v>
      </c>
      <c r="GK303" s="2">
        <v>296156</v>
      </c>
      <c r="GL303" s="2">
        <v>313992</v>
      </c>
      <c r="GM303" s="2">
        <v>171135</v>
      </c>
      <c r="GN303" s="2">
        <v>291914</v>
      </c>
      <c r="GO303" s="2">
        <v>391279</v>
      </c>
      <c r="GP303" s="2">
        <v>510720</v>
      </c>
      <c r="GQ303" s="2">
        <v>348655</v>
      </c>
      <c r="GR303" s="2">
        <v>231018</v>
      </c>
      <c r="GS303" s="2">
        <v>306554</v>
      </c>
      <c r="GT303" s="2">
        <v>292221</v>
      </c>
      <c r="GU303" s="2">
        <v>708763</v>
      </c>
      <c r="GV303" s="2">
        <v>241126</v>
      </c>
      <c r="GW303" s="2">
        <v>251300</v>
      </c>
      <c r="GX303" s="2">
        <v>193689</v>
      </c>
      <c r="GY303" s="2">
        <v>351619</v>
      </c>
      <c r="GZ303" s="2">
        <v>536848</v>
      </c>
      <c r="HA303" s="2">
        <v>308828</v>
      </c>
      <c r="HB303" s="2">
        <v>139507</v>
      </c>
      <c r="HC303" s="2">
        <v>243143</v>
      </c>
      <c r="HD303" s="2">
        <v>264251</v>
      </c>
      <c r="HE303" s="2">
        <v>162133</v>
      </c>
      <c r="HF303" s="2">
        <v>185342</v>
      </c>
      <c r="HG303" s="2">
        <v>236672</v>
      </c>
      <c r="HH303" s="2">
        <v>194376</v>
      </c>
      <c r="HI303" s="2">
        <v>327333</v>
      </c>
      <c r="HJ303" s="2">
        <v>736036</v>
      </c>
      <c r="HK303" s="2">
        <v>254540</v>
      </c>
      <c r="HL303" s="2">
        <v>147103</v>
      </c>
      <c r="HM303" s="2">
        <v>313225</v>
      </c>
      <c r="HN303" s="2">
        <v>223287</v>
      </c>
      <c r="HO303" s="2">
        <v>261748</v>
      </c>
      <c r="HP303" s="2">
        <v>151818</v>
      </c>
      <c r="HQ303" s="2">
        <v>324177</v>
      </c>
      <c r="HR303" s="2">
        <v>258181</v>
      </c>
      <c r="HS303" s="2">
        <v>192044</v>
      </c>
      <c r="HT303" s="2">
        <v>232297</v>
      </c>
      <c r="HU303" s="2">
        <v>214649</v>
      </c>
      <c r="HV303" s="2">
        <v>144866</v>
      </c>
      <c r="HW303" s="2">
        <v>346402</v>
      </c>
      <c r="HX303" s="2">
        <v>113580</v>
      </c>
      <c r="HY303" s="2">
        <v>117601</v>
      </c>
      <c r="HZ303" s="2">
        <v>140779</v>
      </c>
      <c r="IA303" s="2">
        <v>270596</v>
      </c>
      <c r="IB303" s="2">
        <v>187374</v>
      </c>
      <c r="IC303" s="2">
        <v>132835</v>
      </c>
      <c r="ID303" s="2">
        <v>145283</v>
      </c>
      <c r="IE303" s="2">
        <v>273056</v>
      </c>
      <c r="IF303" s="2">
        <v>175323</v>
      </c>
      <c r="IG303" s="2">
        <v>194255</v>
      </c>
      <c r="IH303" s="2">
        <v>249160</v>
      </c>
      <c r="II303" s="2">
        <v>231356</v>
      </c>
      <c r="IJ303" s="2">
        <v>408237</v>
      </c>
      <c r="IK303" s="2">
        <v>619047</v>
      </c>
      <c r="IL303" s="2">
        <v>425035</v>
      </c>
      <c r="IM303" s="2">
        <v>168469</v>
      </c>
      <c r="IN303" s="2">
        <v>145989</v>
      </c>
      <c r="IO303" s="2">
        <v>105682</v>
      </c>
      <c r="IP303" s="2">
        <v>303427</v>
      </c>
      <c r="IQ303" s="2">
        <v>203123</v>
      </c>
      <c r="IR303" s="2">
        <v>154503</v>
      </c>
      <c r="IS303" s="2">
        <v>121124</v>
      </c>
      <c r="IT303" s="2">
        <v>113175</v>
      </c>
    </row>
    <row r="304" spans="1:254">
      <c r="A304" s="391" t="s">
        <v>871</v>
      </c>
      <c r="B304" s="1" t="inlineStr">
        <is>
          <t>きんでん</t>
        </is>
      </c>
      <c r="C304" s="1">
        <v>366200</v>
      </c>
      <c r="D304" s="79">
        <v>-415900</v>
      </c>
      <c r="E304" s="2">
        <v>782100</v>
      </c>
      <c r="F304" s="2">
        <v>715500</v>
      </c>
      <c r="G304" s="2">
        <v>686000</v>
      </c>
      <c r="H304" s="2">
        <v>992600</v>
      </c>
      <c r="I304" s="2">
        <v>1541600</v>
      </c>
      <c r="J304" s="2">
        <v>3924000</v>
      </c>
      <c r="K304" s="2">
        <v>1803400</v>
      </c>
      <c r="L304" s="2">
        <v>1649000</v>
      </c>
      <c r="M304" s="2">
        <v>1175200</v>
      </c>
      <c r="N304" s="2">
        <v>649900</v>
      </c>
      <c r="O304" s="2">
        <v>684200</v>
      </c>
      <c r="P304" s="2">
        <v>659500</v>
      </c>
      <c r="Q304" s="2">
        <v>770200</v>
      </c>
      <c r="R304" s="2">
        <v>750600</v>
      </c>
      <c r="S304" s="2">
        <v>441800</v>
      </c>
      <c r="T304" s="2">
        <v>420700</v>
      </c>
      <c r="U304" s="2">
        <v>460700</v>
      </c>
      <c r="V304" s="2">
        <v>526300</v>
      </c>
      <c r="W304" s="2">
        <v>462200</v>
      </c>
      <c r="X304" s="2">
        <v>445500</v>
      </c>
      <c r="Y304" s="2">
        <v>809300</v>
      </c>
      <c r="Z304" s="2">
        <v>624200</v>
      </c>
      <c r="AA304" s="2">
        <v>570300</v>
      </c>
      <c r="AB304" s="2">
        <v>612500</v>
      </c>
      <c r="AC304" s="2">
        <v>558600</v>
      </c>
      <c r="AD304" s="2">
        <v>409100</v>
      </c>
      <c r="AE304" s="2">
        <v>467000</v>
      </c>
      <c r="AF304" s="2">
        <v>487500</v>
      </c>
      <c r="AG304" s="2">
        <v>722300</v>
      </c>
      <c r="AH304" s="2">
        <v>873000</v>
      </c>
      <c r="AI304" s="2">
        <v>837100</v>
      </c>
      <c r="AJ304" s="2">
        <v>1026000</v>
      </c>
      <c r="AK304" s="2">
        <v>924600</v>
      </c>
      <c r="AL304" s="2">
        <v>2174500</v>
      </c>
      <c r="AM304" s="2">
        <v>1013300</v>
      </c>
      <c r="AN304" s="2">
        <v>1222400</v>
      </c>
      <c r="AO304" s="2">
        <v>799100</v>
      </c>
      <c r="AP304" s="2">
        <v>842500</v>
      </c>
      <c r="AQ304" s="2">
        <v>566200</v>
      </c>
      <c r="AR304" s="2">
        <v>688000</v>
      </c>
      <c r="AS304" s="2">
        <v>839500</v>
      </c>
      <c r="AT304" s="2">
        <v>1006600</v>
      </c>
      <c r="AU304" s="2">
        <v>994600</v>
      </c>
      <c r="AV304" s="2">
        <v>860000</v>
      </c>
      <c r="AW304" s="2">
        <v>771200</v>
      </c>
      <c r="AX304" s="2">
        <v>1067000</v>
      </c>
      <c r="AY304" s="2">
        <v>709800</v>
      </c>
      <c r="AZ304" s="2">
        <v>640800</v>
      </c>
      <c r="BA304" s="2">
        <v>1122700</v>
      </c>
      <c r="BB304" s="2">
        <v>837100</v>
      </c>
      <c r="BC304" s="2">
        <v>528200</v>
      </c>
      <c r="BD304" s="2">
        <v>594500</v>
      </c>
      <c r="BE304" s="2">
        <v>780200</v>
      </c>
      <c r="BF304" s="2">
        <v>704100</v>
      </c>
      <c r="BG304" s="2">
        <v>638800</v>
      </c>
      <c r="BH304" s="2">
        <v>1007200</v>
      </c>
      <c r="BI304" s="2">
        <v>806000</v>
      </c>
      <c r="BJ304" s="2">
        <v>910100</v>
      </c>
      <c r="BK304" s="2">
        <v>761700</v>
      </c>
      <c r="BL304" s="2">
        <v>664500</v>
      </c>
      <c r="BM304" s="2">
        <v>818700</v>
      </c>
      <c r="BN304" s="2">
        <v>705800</v>
      </c>
      <c r="BO304" s="2">
        <v>702000</v>
      </c>
      <c r="BP304" s="2">
        <v>880100</v>
      </c>
      <c r="BQ304" s="2">
        <v>1596700</v>
      </c>
      <c r="BR304" s="2">
        <v>1274000</v>
      </c>
      <c r="BS304" s="2">
        <v>3084200</v>
      </c>
      <c r="BT304" s="2">
        <v>279100</v>
      </c>
      <c r="BU304" s="2">
        <v>1689400</v>
      </c>
      <c r="BV304" s="2">
        <v>548900</v>
      </c>
      <c r="BW304" s="2">
        <v>722400</v>
      </c>
      <c r="BX304" s="2">
        <v>479700</v>
      </c>
      <c r="BY304" s="2">
        <v>471300</v>
      </c>
      <c r="BZ304" s="2">
        <v>300300</v>
      </c>
      <c r="CA304" s="2">
        <v>660000</v>
      </c>
      <c r="CB304" s="2">
        <v>755800</v>
      </c>
      <c r="CC304" s="2">
        <v>1116300</v>
      </c>
      <c r="CD304" s="2">
        <v>418400</v>
      </c>
      <c r="CE304" s="2">
        <v>354200</v>
      </c>
      <c r="CF304" s="2">
        <v>349900</v>
      </c>
      <c r="CG304" s="2">
        <v>363400</v>
      </c>
      <c r="CH304" s="2">
        <v>528800</v>
      </c>
      <c r="CI304" s="2">
        <v>326700</v>
      </c>
      <c r="CJ304" s="2">
        <v>246100</v>
      </c>
      <c r="CK304" s="2">
        <v>288000</v>
      </c>
      <c r="CL304" s="2">
        <v>371300</v>
      </c>
      <c r="CM304" s="2">
        <v>371000</v>
      </c>
      <c r="CN304" s="2">
        <v>531400</v>
      </c>
      <c r="CO304" s="2">
        <v>527500</v>
      </c>
      <c r="CP304" s="2">
        <v>679300</v>
      </c>
      <c r="CQ304" s="2">
        <v>552300</v>
      </c>
      <c r="CR304" s="2">
        <v>579500</v>
      </c>
      <c r="CS304" s="2">
        <v>572500</v>
      </c>
      <c r="CT304" s="2">
        <v>735400</v>
      </c>
      <c r="CU304" s="2">
        <v>683300</v>
      </c>
      <c r="CV304" s="2">
        <v>589500</v>
      </c>
      <c r="CW304" s="2">
        <v>570100</v>
      </c>
      <c r="CX304" s="2">
        <v>665500</v>
      </c>
      <c r="CY304" s="2">
        <v>687700</v>
      </c>
      <c r="CZ304" s="2">
        <v>434800</v>
      </c>
      <c r="DA304" s="2">
        <v>623100</v>
      </c>
      <c r="DB304" s="2">
        <v>667400</v>
      </c>
      <c r="DC304" s="2">
        <v>941200</v>
      </c>
      <c r="DD304" s="2">
        <v>607000</v>
      </c>
      <c r="DE304" s="2">
        <v>906400</v>
      </c>
      <c r="DF304" s="2">
        <v>978700</v>
      </c>
      <c r="DG304" s="2">
        <v>522100</v>
      </c>
      <c r="DH304" s="2">
        <v>564100</v>
      </c>
      <c r="DI304" s="2">
        <v>644100</v>
      </c>
      <c r="DJ304" s="2">
        <v>645200</v>
      </c>
      <c r="DK304" s="2">
        <v>750800</v>
      </c>
      <c r="DL304" s="2">
        <v>708500</v>
      </c>
      <c r="DM304" s="2">
        <v>735300</v>
      </c>
      <c r="DN304" s="2">
        <v>696300</v>
      </c>
      <c r="DO304" s="2">
        <v>651000</v>
      </c>
      <c r="DP304" s="2">
        <v>571000</v>
      </c>
      <c r="DQ304" s="2">
        <v>789000</v>
      </c>
      <c r="DR304" s="2">
        <v>915600</v>
      </c>
      <c r="DS304" s="2">
        <v>1086300</v>
      </c>
      <c r="DT304" s="2">
        <v>729400</v>
      </c>
      <c r="DU304" s="2">
        <v>1377600</v>
      </c>
      <c r="DV304" s="2">
        <v>649100</v>
      </c>
      <c r="DW304" s="2">
        <v>880600</v>
      </c>
      <c r="DX304" s="2">
        <v>891000</v>
      </c>
      <c r="DY304" s="2">
        <v>966400</v>
      </c>
      <c r="DZ304" s="2">
        <v>1603300</v>
      </c>
      <c r="EA304" s="2">
        <v>1997400</v>
      </c>
      <c r="EB304" s="2">
        <v>1443300</v>
      </c>
      <c r="EC304" s="2">
        <v>485200</v>
      </c>
      <c r="ED304" s="2">
        <v>592100</v>
      </c>
      <c r="EE304" s="2">
        <v>614700</v>
      </c>
      <c r="EF304" s="2">
        <v>595000</v>
      </c>
      <c r="EG304" s="2">
        <v>630000</v>
      </c>
      <c r="EH304" s="2">
        <v>464600</v>
      </c>
      <c r="EI304" s="2">
        <v>554500</v>
      </c>
      <c r="EJ304" s="2">
        <v>615300</v>
      </c>
      <c r="EK304" s="2">
        <v>404700</v>
      </c>
      <c r="EL304" s="2">
        <v>453800</v>
      </c>
      <c r="EM304" s="2">
        <v>564200</v>
      </c>
      <c r="EN304" s="2">
        <v>508500</v>
      </c>
      <c r="EO304" s="2">
        <v>517700</v>
      </c>
      <c r="EP304" s="2">
        <v>364300</v>
      </c>
      <c r="EQ304" s="2">
        <v>443600</v>
      </c>
      <c r="ER304" s="2">
        <v>436100</v>
      </c>
      <c r="ES304" s="2">
        <v>456400</v>
      </c>
      <c r="ET304" s="2">
        <v>357100</v>
      </c>
      <c r="EU304" s="2">
        <v>332700</v>
      </c>
      <c r="EV304" s="2">
        <v>297400</v>
      </c>
      <c r="EW304" s="2">
        <v>137300</v>
      </c>
      <c r="EX304" s="2">
        <v>276100</v>
      </c>
      <c r="EY304" s="2">
        <v>306000</v>
      </c>
      <c r="EZ304" s="2">
        <v>412000</v>
      </c>
      <c r="FA304" s="2">
        <v>667800</v>
      </c>
      <c r="FB304" s="2">
        <v>291900</v>
      </c>
      <c r="FC304" s="2">
        <v>435500</v>
      </c>
      <c r="FD304" s="2">
        <v>443700</v>
      </c>
      <c r="FE304" s="2">
        <v>376600</v>
      </c>
      <c r="FF304" s="2">
        <v>534000</v>
      </c>
      <c r="FG304" s="2">
        <v>855100</v>
      </c>
      <c r="FH304" s="2">
        <v>628700</v>
      </c>
      <c r="FI304" s="2">
        <v>329600</v>
      </c>
      <c r="FJ304" s="2">
        <v>348700</v>
      </c>
      <c r="FK304" s="2">
        <v>378900</v>
      </c>
      <c r="FL304" s="2">
        <v>444000</v>
      </c>
      <c r="FM304" s="2">
        <v>490200</v>
      </c>
      <c r="FN304" s="2">
        <v>356400</v>
      </c>
      <c r="FO304" s="2">
        <v>470700</v>
      </c>
      <c r="FP304" s="2">
        <v>433700</v>
      </c>
      <c r="FQ304" s="2">
        <v>764200</v>
      </c>
      <c r="FR304" s="2">
        <v>573100</v>
      </c>
      <c r="FS304" s="2">
        <v>389500</v>
      </c>
      <c r="FT304" s="2">
        <v>399400</v>
      </c>
      <c r="FU304" s="2">
        <v>343500</v>
      </c>
      <c r="FV304" s="2">
        <v>450400</v>
      </c>
      <c r="FW304" s="2">
        <v>425900</v>
      </c>
      <c r="FX304" s="2">
        <v>438100</v>
      </c>
      <c r="FY304" s="2">
        <v>409200</v>
      </c>
      <c r="FZ304" s="2">
        <v>524800</v>
      </c>
      <c r="GA304" s="2">
        <v>313200</v>
      </c>
      <c r="GB304" s="2">
        <v>405000</v>
      </c>
      <c r="GC304" s="2">
        <v>554200</v>
      </c>
      <c r="GD304" s="2">
        <v>406200</v>
      </c>
      <c r="GE304" s="2">
        <v>466800</v>
      </c>
      <c r="GF304" s="2">
        <v>852100</v>
      </c>
      <c r="GG304" s="2">
        <v>629600</v>
      </c>
      <c r="GH304" s="2">
        <v>755600</v>
      </c>
      <c r="GI304" s="2">
        <v>1639100</v>
      </c>
      <c r="GJ304" s="2">
        <v>1475800</v>
      </c>
      <c r="GK304" s="2">
        <v>835400</v>
      </c>
      <c r="GL304" s="2">
        <v>476100</v>
      </c>
      <c r="GM304" s="2">
        <v>282100</v>
      </c>
      <c r="GN304" s="2">
        <v>257000</v>
      </c>
      <c r="GO304" s="2">
        <v>346100</v>
      </c>
      <c r="GP304" s="2">
        <v>274100</v>
      </c>
      <c r="GQ304" s="2">
        <v>392500</v>
      </c>
      <c r="GR304" s="2">
        <v>502100</v>
      </c>
      <c r="GS304" s="2">
        <v>393800</v>
      </c>
      <c r="GT304" s="2">
        <v>347700</v>
      </c>
      <c r="GU304" s="2">
        <v>373900</v>
      </c>
      <c r="GV304" s="2">
        <v>488000</v>
      </c>
      <c r="GW304" s="2">
        <v>297700</v>
      </c>
      <c r="GX304" s="2">
        <v>335300</v>
      </c>
      <c r="GY304" s="2">
        <v>299300</v>
      </c>
      <c r="GZ304" s="2">
        <v>556400</v>
      </c>
      <c r="HA304" s="2">
        <v>393800</v>
      </c>
      <c r="HB304" s="2">
        <v>558400</v>
      </c>
      <c r="HC304" s="2">
        <v>404000</v>
      </c>
      <c r="HD304" s="2">
        <v>407600</v>
      </c>
      <c r="HE304" s="2">
        <v>375800</v>
      </c>
      <c r="HF304" s="2">
        <v>523300</v>
      </c>
      <c r="HG304" s="2">
        <v>513900</v>
      </c>
      <c r="HH304" s="2">
        <v>616600</v>
      </c>
      <c r="HI304" s="2">
        <v>277800</v>
      </c>
      <c r="HJ304" s="2">
        <v>503800</v>
      </c>
      <c r="HK304" s="2">
        <v>314400</v>
      </c>
      <c r="HL304" s="2">
        <v>419800</v>
      </c>
      <c r="HM304" s="2">
        <v>329900</v>
      </c>
      <c r="HN304" s="2">
        <v>403500</v>
      </c>
      <c r="HO304" s="2">
        <v>323100</v>
      </c>
      <c r="HP304" s="2">
        <v>350500</v>
      </c>
      <c r="HQ304" s="2">
        <v>342600</v>
      </c>
      <c r="HR304" s="2">
        <v>394200</v>
      </c>
      <c r="HS304" s="2">
        <v>448500</v>
      </c>
      <c r="HT304" s="2">
        <v>350300</v>
      </c>
      <c r="HU304" s="2">
        <v>357300</v>
      </c>
      <c r="HV304" s="2">
        <v>304000</v>
      </c>
      <c r="HW304" s="2">
        <v>352300</v>
      </c>
      <c r="HX304" s="2">
        <v>423500</v>
      </c>
      <c r="HY304" s="2">
        <v>422400</v>
      </c>
      <c r="HZ304" s="2">
        <v>367000</v>
      </c>
      <c r="IA304" s="2">
        <v>803100</v>
      </c>
      <c r="IB304" s="2">
        <v>427500</v>
      </c>
      <c r="IC304" s="2">
        <v>553700</v>
      </c>
      <c r="ID304" s="2">
        <v>367700</v>
      </c>
      <c r="IE304" s="2">
        <v>580800</v>
      </c>
      <c r="IF304" s="2">
        <v>763300</v>
      </c>
      <c r="IG304" s="2">
        <v>555400</v>
      </c>
      <c r="IH304" s="2">
        <v>489600</v>
      </c>
      <c r="II304" s="2">
        <v>580300</v>
      </c>
      <c r="IJ304" s="2">
        <v>705600</v>
      </c>
      <c r="IK304" s="2">
        <v>869500</v>
      </c>
      <c r="IL304" s="2">
        <v>704800</v>
      </c>
      <c r="IM304" s="2">
        <v>908400</v>
      </c>
      <c r="IN304" s="2">
        <v>968400</v>
      </c>
      <c r="IO304" s="2">
        <v>666000</v>
      </c>
      <c r="IP304" s="2">
        <v>741100</v>
      </c>
      <c r="IQ304" s="2">
        <v>1383000</v>
      </c>
      <c r="IR304" s="2">
        <v>667700</v>
      </c>
      <c r="IS304" s="2">
        <v>643100</v>
      </c>
      <c r="IT304" s="2">
        <v>564000</v>
      </c>
    </row>
    <row r="305" spans="1:254">
      <c r="A305" s="391" t="s">
        <v>1032</v>
      </c>
      <c r="B305" s="1" t="inlineStr">
        <is>
          <t>パンパシフィックＨＤ</t>
        </is>
      </c>
      <c r="C305" s="1">
        <v>3368500</v>
      </c>
      <c r="D305" s="79">
        <v>-1658200</v>
      </c>
      <c r="E305" s="2">
        <v>5026700</v>
      </c>
      <c r="F305" s="2">
        <v>7225500</v>
      </c>
      <c r="G305" s="2">
        <v>5504300</v>
      </c>
      <c r="H305" s="2">
        <v>7666700</v>
      </c>
      <c r="I305" s="2">
        <v>13335800</v>
      </c>
      <c r="J305" s="2">
        <v>12683900</v>
      </c>
      <c r="K305" s="2">
        <v>20441100</v>
      </c>
      <c r="L305" s="2">
        <v>11826600</v>
      </c>
      <c r="M305" s="2">
        <v>8374100</v>
      </c>
      <c r="N305" s="2">
        <v>6927400</v>
      </c>
      <c r="O305" s="2">
        <v>6045000</v>
      </c>
      <c r="P305" s="2">
        <v>7010800</v>
      </c>
      <c r="Q305" s="2">
        <v>9065700</v>
      </c>
      <c r="R305" s="2">
        <v>13238300</v>
      </c>
      <c r="S305" s="2">
        <v>8272100</v>
      </c>
      <c r="T305" s="2">
        <v>8447400</v>
      </c>
      <c r="U305" s="2">
        <v>7420500</v>
      </c>
      <c r="V305" s="2">
        <v>7961100</v>
      </c>
      <c r="W305" s="2">
        <v>9319000</v>
      </c>
      <c r="X305" s="2">
        <v>10620300</v>
      </c>
      <c r="Y305" s="2">
        <v>14734400</v>
      </c>
      <c r="Z305" s="2">
        <v>13886200</v>
      </c>
      <c r="AA305" s="2">
        <v>8826900</v>
      </c>
      <c r="AB305" s="2">
        <v>8524900</v>
      </c>
      <c r="AC305" s="2">
        <v>8356400</v>
      </c>
      <c r="AD305" s="2">
        <v>10371000</v>
      </c>
      <c r="AE305" s="2">
        <v>12157200</v>
      </c>
      <c r="AF305" s="2">
        <v>11480100</v>
      </c>
      <c r="AG305" s="2">
        <v>11977400</v>
      </c>
      <c r="AH305" s="2">
        <v>10826200</v>
      </c>
      <c r="AI305" s="2">
        <v>10505100</v>
      </c>
      <c r="AJ305" s="2">
        <v>10696300</v>
      </c>
      <c r="AK305" s="2">
        <v>8875500</v>
      </c>
      <c r="AL305" s="2">
        <v>13115400</v>
      </c>
      <c r="AM305" s="2">
        <v>7911200</v>
      </c>
      <c r="AN305" s="2">
        <v>7820900</v>
      </c>
      <c r="AO305" s="2">
        <v>10168000</v>
      </c>
      <c r="AP305" s="2">
        <v>10026400</v>
      </c>
      <c r="AQ305" s="2">
        <v>11446700</v>
      </c>
      <c r="AR305" s="2">
        <v>13632800</v>
      </c>
      <c r="AS305" s="2">
        <v>8280200</v>
      </c>
      <c r="AT305" s="2">
        <v>7836700</v>
      </c>
      <c r="AU305" s="2">
        <v>10968100</v>
      </c>
      <c r="AV305" s="2">
        <v>6266300</v>
      </c>
      <c r="AW305" s="2">
        <v>9390800</v>
      </c>
      <c r="AX305" s="2">
        <v>9425900</v>
      </c>
      <c r="AY305" s="2">
        <v>9167400</v>
      </c>
      <c r="AZ305" s="2">
        <v>12430600</v>
      </c>
      <c r="BA305" s="2">
        <v>24956100</v>
      </c>
      <c r="BB305" s="2">
        <v>16167200</v>
      </c>
      <c r="BC305" s="2">
        <v>13791600</v>
      </c>
      <c r="BD305" s="2">
        <v>13257500</v>
      </c>
      <c r="BE305" s="2">
        <v>13279300</v>
      </c>
      <c r="BF305" s="2">
        <v>9405200</v>
      </c>
      <c r="BG305" s="2">
        <v>10250600</v>
      </c>
      <c r="BH305" s="2">
        <v>9807500</v>
      </c>
      <c r="BI305" s="2">
        <v>8372100</v>
      </c>
      <c r="BJ305" s="2">
        <v>9284700</v>
      </c>
      <c r="BK305" s="2">
        <v>9131900</v>
      </c>
      <c r="BL305" s="2">
        <v>15717300</v>
      </c>
      <c r="BM305" s="2">
        <v>11563500</v>
      </c>
      <c r="BN305" s="2">
        <v>6062600</v>
      </c>
      <c r="BO305" s="2">
        <v>8683900</v>
      </c>
      <c r="BP305" s="2">
        <v>8199800</v>
      </c>
      <c r="BQ305" s="2">
        <v>12605500</v>
      </c>
      <c r="BR305" s="2">
        <v>6483500</v>
      </c>
      <c r="BS305" s="2">
        <v>11175700</v>
      </c>
      <c r="BT305" s="2">
        <v>11586100</v>
      </c>
      <c r="BU305" s="2">
        <v>6641100</v>
      </c>
      <c r="BV305" s="2">
        <v>5115300</v>
      </c>
      <c r="BW305" s="2">
        <v>8867300</v>
      </c>
      <c r="BX305" s="2">
        <v>6811900</v>
      </c>
      <c r="BY305" s="2">
        <v>4821700</v>
      </c>
      <c r="BZ305" s="2">
        <v>5711800</v>
      </c>
      <c r="CA305" s="2">
        <v>6870200</v>
      </c>
      <c r="CB305" s="2">
        <v>6233100</v>
      </c>
      <c r="CC305" s="2">
        <v>8479500</v>
      </c>
      <c r="CD305" s="2">
        <v>7832900</v>
      </c>
      <c r="CE305" s="2">
        <v>8301900</v>
      </c>
      <c r="CF305" s="2">
        <v>8693200</v>
      </c>
      <c r="CG305" s="2">
        <v>7948500</v>
      </c>
      <c r="CH305" s="2">
        <v>11845800</v>
      </c>
      <c r="CI305" s="2">
        <v>10175600</v>
      </c>
      <c r="CJ305" s="2">
        <v>14019400</v>
      </c>
      <c r="CK305" s="2">
        <v>7898300</v>
      </c>
      <c r="CL305" s="2">
        <v>12692200</v>
      </c>
      <c r="CM305" s="2">
        <v>11166000</v>
      </c>
      <c r="CN305" s="2">
        <v>29687500</v>
      </c>
      <c r="CO305" s="2">
        <v>11880600</v>
      </c>
      <c r="CP305" s="2">
        <v>10665900</v>
      </c>
      <c r="CQ305" s="2">
        <v>6915800</v>
      </c>
      <c r="CR305" s="2">
        <v>10094000</v>
      </c>
      <c r="CS305" s="2">
        <v>8170100</v>
      </c>
      <c r="CT305" s="2">
        <v>8659600</v>
      </c>
      <c r="CU305" s="2">
        <v>10232500</v>
      </c>
      <c r="CV305" s="2">
        <v>5750300</v>
      </c>
      <c r="CW305" s="2">
        <v>5148400</v>
      </c>
      <c r="CX305" s="2">
        <v>7203800</v>
      </c>
      <c r="CY305" s="2">
        <v>8990900</v>
      </c>
      <c r="CZ305" s="2">
        <v>9990500</v>
      </c>
      <c r="DA305" s="2">
        <v>7721600</v>
      </c>
      <c r="DB305" s="2">
        <v>7950800</v>
      </c>
      <c r="DC305" s="2">
        <v>15621000</v>
      </c>
      <c r="DD305" s="2">
        <v>14572200</v>
      </c>
      <c r="DE305" s="2">
        <v>11821900</v>
      </c>
      <c r="DF305" s="2">
        <v>15848200</v>
      </c>
      <c r="DG305" s="2">
        <v>14369900</v>
      </c>
      <c r="DH305" s="2">
        <v>9348700</v>
      </c>
      <c r="DI305" s="2">
        <v>16140800</v>
      </c>
      <c r="DJ305" s="2">
        <v>9048900</v>
      </c>
      <c r="DK305" s="2">
        <v>9248000</v>
      </c>
      <c r="DL305" s="2">
        <v>11250200</v>
      </c>
      <c r="DM305" s="2">
        <v>12953400</v>
      </c>
      <c r="DN305" s="2">
        <v>9968400</v>
      </c>
      <c r="DO305" s="2">
        <v>7706500</v>
      </c>
      <c r="DP305" s="2">
        <v>6220400</v>
      </c>
      <c r="DQ305" s="2">
        <v>8025300</v>
      </c>
      <c r="DR305" s="2">
        <v>14351300</v>
      </c>
      <c r="DS305" s="2">
        <v>8771400</v>
      </c>
      <c r="DT305" s="2">
        <v>6681300</v>
      </c>
      <c r="DU305" s="2">
        <v>7377200</v>
      </c>
      <c r="DV305" s="2">
        <v>6100000</v>
      </c>
      <c r="DW305" s="2">
        <v>7469200</v>
      </c>
      <c r="DX305" s="2">
        <v>8420200</v>
      </c>
      <c r="DY305" s="2">
        <v>9640600</v>
      </c>
      <c r="DZ305" s="2">
        <v>6669000</v>
      </c>
      <c r="EA305" s="2">
        <v>8917300</v>
      </c>
      <c r="EB305" s="2">
        <v>7691600</v>
      </c>
      <c r="EC305" s="2">
        <v>5970400</v>
      </c>
      <c r="ED305" s="2">
        <v>5747700</v>
      </c>
      <c r="EE305" s="2">
        <v>6663500</v>
      </c>
      <c r="EF305" s="2">
        <v>5470000</v>
      </c>
      <c r="EG305" s="2">
        <v>9116500</v>
      </c>
      <c r="EH305" s="2">
        <v>13862500</v>
      </c>
      <c r="EI305" s="2">
        <v>18884200</v>
      </c>
      <c r="EJ305" s="2">
        <v>15729600</v>
      </c>
      <c r="EK305" s="2">
        <v>10464500</v>
      </c>
      <c r="EL305" s="2">
        <v>13048900</v>
      </c>
      <c r="EM305" s="2">
        <v>13524600</v>
      </c>
      <c r="EN305" s="2">
        <v>9761700</v>
      </c>
      <c r="EO305" s="2">
        <v>7511900</v>
      </c>
      <c r="EP305" s="2">
        <v>9364000</v>
      </c>
      <c r="EQ305" s="2">
        <v>7456600</v>
      </c>
      <c r="ER305" s="2">
        <v>9713000</v>
      </c>
      <c r="ES305" s="2">
        <v>8198200</v>
      </c>
      <c r="ET305" s="2">
        <v>5065400</v>
      </c>
      <c r="EU305" s="2">
        <v>5980200</v>
      </c>
      <c r="EV305" s="2">
        <v>8159300</v>
      </c>
      <c r="EW305" s="2">
        <v>5222700</v>
      </c>
      <c r="EX305" s="2">
        <v>5975900</v>
      </c>
      <c r="EY305" s="2">
        <v>6378600</v>
      </c>
      <c r="EZ305" s="2">
        <v>7447900</v>
      </c>
      <c r="FA305" s="2">
        <v>8173000</v>
      </c>
      <c r="FB305" s="2">
        <v>8772100</v>
      </c>
      <c r="FC305" s="2">
        <v>5677800</v>
      </c>
      <c r="FD305" s="2">
        <v>7417200</v>
      </c>
      <c r="FE305" s="2">
        <v>6071900</v>
      </c>
      <c r="FF305" s="2">
        <v>8227300</v>
      </c>
      <c r="FG305" s="2">
        <v>5698100</v>
      </c>
      <c r="FH305" s="2">
        <v>7629800</v>
      </c>
      <c r="FI305" s="2">
        <v>5935000</v>
      </c>
      <c r="FJ305" s="2">
        <v>7045600</v>
      </c>
      <c r="FK305" s="2">
        <v>6745600</v>
      </c>
      <c r="FL305" s="2">
        <v>8431300</v>
      </c>
      <c r="FM305" s="2">
        <v>7209800</v>
      </c>
      <c r="FN305" s="2">
        <v>5679400</v>
      </c>
      <c r="FO305" s="2">
        <v>6493000</v>
      </c>
      <c r="FP305" s="2">
        <v>7178600</v>
      </c>
      <c r="FQ305" s="2">
        <v>8999700</v>
      </c>
      <c r="FR305" s="2">
        <v>9613000</v>
      </c>
      <c r="FS305" s="2">
        <v>10056600</v>
      </c>
      <c r="FT305" s="2">
        <v>15385600</v>
      </c>
      <c r="FU305" s="2">
        <v>7195100</v>
      </c>
      <c r="FV305" s="2">
        <v>10105000</v>
      </c>
      <c r="FW305" s="2">
        <v>13380600</v>
      </c>
      <c r="FX305" s="2">
        <v>24040200</v>
      </c>
      <c r="FY305" s="2">
        <v>8289200</v>
      </c>
      <c r="FZ305" s="2">
        <v>16403700</v>
      </c>
      <c r="GA305" s="2">
        <v>10412000</v>
      </c>
      <c r="GB305" s="2">
        <v>7324000</v>
      </c>
      <c r="GC305" s="2">
        <v>7303500</v>
      </c>
      <c r="GD305" s="2">
        <v>9161500</v>
      </c>
      <c r="GE305" s="2">
        <v>9697700</v>
      </c>
      <c r="GF305" s="2">
        <v>20474400</v>
      </c>
      <c r="GG305" s="2">
        <v>12666900</v>
      </c>
      <c r="GH305" s="2">
        <v>10568900</v>
      </c>
      <c r="GI305" s="2">
        <v>8885300</v>
      </c>
      <c r="GJ305" s="2">
        <v>6584500</v>
      </c>
      <c r="GK305" s="2">
        <v>5910800</v>
      </c>
      <c r="GL305" s="2">
        <v>6454300</v>
      </c>
      <c r="GM305" s="2">
        <v>9219100</v>
      </c>
      <c r="GN305" s="2">
        <v>9213500</v>
      </c>
      <c r="GO305" s="2">
        <v>6016400</v>
      </c>
      <c r="GP305" s="2">
        <v>6013000</v>
      </c>
      <c r="GQ305" s="2">
        <v>5954900</v>
      </c>
      <c r="GR305" s="2">
        <v>9091500</v>
      </c>
      <c r="GS305" s="2">
        <v>9611900</v>
      </c>
      <c r="GT305" s="2">
        <v>9556500</v>
      </c>
      <c r="GU305" s="2">
        <v>14935700</v>
      </c>
      <c r="GV305" s="2">
        <v>6533800</v>
      </c>
      <c r="GW305" s="2">
        <v>9522900</v>
      </c>
      <c r="GX305" s="2">
        <v>8366100</v>
      </c>
      <c r="GY305" s="2">
        <v>7267900</v>
      </c>
      <c r="GZ305" s="2">
        <v>12953300</v>
      </c>
      <c r="HA305" s="2">
        <v>8535800</v>
      </c>
      <c r="HB305" s="2">
        <v>10236900</v>
      </c>
      <c r="HC305" s="2">
        <v>8604600</v>
      </c>
      <c r="HD305" s="2">
        <v>10169700</v>
      </c>
      <c r="HE305" s="2">
        <v>7658500</v>
      </c>
      <c r="HF305" s="2">
        <v>2454300</v>
      </c>
      <c r="HG305" s="2">
        <v>1247000</v>
      </c>
      <c r="HH305" s="2">
        <v>2241500</v>
      </c>
      <c r="HI305" s="2">
        <v>1848400</v>
      </c>
      <c r="HJ305" s="2">
        <v>2843900</v>
      </c>
      <c r="HK305" s="2">
        <v>1904900</v>
      </c>
      <c r="HL305" s="2">
        <v>2459300</v>
      </c>
      <c r="HM305" s="2">
        <v>2437200</v>
      </c>
      <c r="HN305" s="2">
        <v>2224400</v>
      </c>
      <c r="HO305" s="2">
        <v>2781600</v>
      </c>
      <c r="HP305" s="2">
        <v>2020400</v>
      </c>
      <c r="HQ305" s="2">
        <v>3406500</v>
      </c>
      <c r="HR305" s="2">
        <v>1454500</v>
      </c>
      <c r="HS305" s="2">
        <v>1285100</v>
      </c>
      <c r="HT305" s="2">
        <v>1533000</v>
      </c>
      <c r="HU305" s="2">
        <v>1494200</v>
      </c>
      <c r="HV305" s="2">
        <v>1044200</v>
      </c>
      <c r="HW305" s="2">
        <v>1287300</v>
      </c>
      <c r="HX305" s="2">
        <v>2065900</v>
      </c>
      <c r="HY305" s="2">
        <v>1406300</v>
      </c>
      <c r="HZ305" s="2">
        <v>1185600</v>
      </c>
      <c r="IA305" s="2">
        <v>1983500</v>
      </c>
      <c r="IB305" s="2">
        <v>1822800</v>
      </c>
      <c r="IC305" s="2">
        <v>1475200</v>
      </c>
      <c r="ID305" s="2">
        <v>2288400</v>
      </c>
      <c r="IE305" s="2">
        <v>4089800</v>
      </c>
      <c r="IF305" s="2">
        <v>8048500</v>
      </c>
      <c r="IG305" s="2">
        <v>2839600</v>
      </c>
      <c r="IH305" s="2">
        <v>2691500</v>
      </c>
      <c r="II305" s="2">
        <v>1733500</v>
      </c>
      <c r="IJ305" s="2">
        <v>2200500</v>
      </c>
      <c r="IK305" s="2">
        <v>1255800</v>
      </c>
      <c r="IL305" s="2">
        <v>1213600</v>
      </c>
      <c r="IM305" s="2">
        <v>1067600</v>
      </c>
      <c r="IN305" s="2">
        <v>1004700</v>
      </c>
      <c r="IO305" s="2">
        <v>945000</v>
      </c>
      <c r="IP305" s="2">
        <v>1212700</v>
      </c>
      <c r="IQ305" s="2">
        <v>1186800</v>
      </c>
      <c r="IR305" s="2">
        <v>1932600</v>
      </c>
      <c r="IS305" s="2">
        <v>1040200</v>
      </c>
      <c r="IT305" s="2">
        <v>1420900</v>
      </c>
    </row>
    <row r="306" spans="1:254">
      <c r="A306" s="393"/>
      <c r="D306" s="79">
        <v>0</v>
      </c>
    </row>
    <row r="307" spans="1:254">
      <c r="A307" s="393"/>
      <c r="D307" s="79">
        <v>0</v>
      </c>
    </row>
    <row r="308" spans="1:254">
      <c r="A308" s="393"/>
      <c r="D308" s="79">
        <v>0</v>
      </c>
    </row>
    <row r="309" spans="1:254">
      <c r="A309" s="393"/>
      <c r="D309" s="79">
        <v>0</v>
      </c>
    </row>
    <row r="310" spans="1:254">
      <c r="A310" s="393"/>
      <c r="D310" s="79">
        <v>0</v>
      </c>
    </row>
    <row r="311" spans="1:254">
      <c r="A311" s="393"/>
      <c r="D311" s="79">
        <v>0</v>
      </c>
    </row>
    <row r="312" spans="1:254">
      <c r="A312" s="393"/>
      <c r="D312" s="79">
        <v>0</v>
      </c>
    </row>
    <row r="313" spans="1:254">
      <c r="A313" s="393"/>
      <c r="D313" s="79">
        <v>0</v>
      </c>
    </row>
    <row r="314" spans="1:254">
      <c r="A314" s="393"/>
      <c r="D314" s="79">
        <v>0</v>
      </c>
    </row>
    <row r="315" spans="1:254">
      <c r="A315" s="393"/>
      <c r="D315" s="79">
        <v>0</v>
      </c>
    </row>
    <row r="316" spans="1:254">
      <c r="A316" s="393"/>
      <c r="D316" s="79">
        <v>0</v>
      </c>
    </row>
    <row r="317" spans="1:254">
      <c r="A317" s="393"/>
      <c r="D317" s="79">
        <v>0</v>
      </c>
    </row>
    <row r="318" spans="1:254">
      <c r="A318" s="393"/>
      <c r="D318" s="79">
        <v>0</v>
      </c>
    </row>
    <row r="319" spans="1:254">
      <c r="A319" s="393"/>
      <c r="D319" s="79">
        <v>0</v>
      </c>
    </row>
    <row r="320" spans="1:254">
      <c r="A320" s="393"/>
      <c r="D320" s="79">
        <v>0</v>
      </c>
    </row>
    <row r="321" spans="1:4">
      <c r="A321" s="393"/>
      <c r="D321" s="79">
        <v>0</v>
      </c>
    </row>
    <row r="322" spans="1:4">
      <c r="A322" s="393"/>
      <c r="D322" s="79">
        <v>0</v>
      </c>
    </row>
    <row r="323" spans="1:4">
      <c r="A323" s="393"/>
      <c r="D323" s="79">
        <v>0</v>
      </c>
    </row>
    <row r="324" spans="1:4">
      <c r="A324" s="393"/>
      <c r="D324" s="79">
        <v>0</v>
      </c>
    </row>
    <row r="325" spans="1:4">
      <c r="A325" s="393"/>
      <c r="D325" s="79">
        <v>0</v>
      </c>
    </row>
    <row r="326" spans="1:4">
      <c r="A326" s="393"/>
      <c r="D326" s="79">
        <v>0</v>
      </c>
    </row>
    <row r="327" spans="1:4">
      <c r="A327" s="393"/>
      <c r="D327" s="79">
        <v>0</v>
      </c>
    </row>
    <row r="328" spans="1:4">
      <c r="A328" s="393"/>
      <c r="D328" s="79">
        <v>0</v>
      </c>
    </row>
    <row r="329" spans="1:4">
      <c r="A329" s="393"/>
      <c r="D329" s="79">
        <v>0</v>
      </c>
    </row>
    <row r="330" spans="1:4">
      <c r="A330" s="393"/>
      <c r="D330" s="79">
        <v>0</v>
      </c>
    </row>
    <row r="331" spans="1:4">
      <c r="A331" s="393"/>
      <c r="D331" s="79">
        <v>0</v>
      </c>
    </row>
    <row r="332" spans="1:4">
      <c r="A332" s="393"/>
      <c r="D332" s="79">
        <v>0</v>
      </c>
    </row>
    <row r="333" spans="1:4">
      <c r="A333" s="393"/>
      <c r="D333" s="79">
        <v>0</v>
      </c>
    </row>
    <row r="334" spans="1:4">
      <c r="A334" s="393"/>
      <c r="D334" s="79">
        <v>0</v>
      </c>
    </row>
    <row r="335" spans="1:4">
      <c r="A335" s="393"/>
      <c r="D335" s="79">
        <v>0</v>
      </c>
    </row>
    <row r="336" spans="1:4">
      <c r="A336" s="393"/>
      <c r="D336" s="79">
        <v>0</v>
      </c>
    </row>
    <row r="337" spans="1:4">
      <c r="A337" s="393"/>
      <c r="D337" s="79">
        <v>0</v>
      </c>
    </row>
    <row r="338" spans="1:4">
      <c r="A338" s="393"/>
      <c r="D338" s="79">
        <v>0</v>
      </c>
    </row>
    <row r="339" spans="1:4">
      <c r="A339" s="393"/>
      <c r="D339" s="79">
        <v>0</v>
      </c>
    </row>
    <row r="340" spans="1:4">
      <c r="A340" s="393"/>
      <c r="D340" s="79">
        <v>0</v>
      </c>
    </row>
    <row r="341" spans="1:4">
      <c r="A341" s="393"/>
      <c r="D341" s="79">
        <v>0</v>
      </c>
    </row>
    <row r="342" spans="1:4">
      <c r="A342" s="393"/>
      <c r="D342" s="79">
        <v>0</v>
      </c>
    </row>
    <row r="343" spans="1:4">
      <c r="A343" s="393"/>
      <c r="D343" s="79">
        <v>0</v>
      </c>
    </row>
    <row r="344" spans="1:4">
      <c r="A344" s="393"/>
      <c r="D344" s="79">
        <v>0</v>
      </c>
    </row>
    <row r="345" spans="1:4">
      <c r="A345" s="393"/>
      <c r="D345" s="79">
        <v>0</v>
      </c>
    </row>
    <row r="346" spans="1:4">
      <c r="A346" s="393"/>
      <c r="D346" s="79">
        <v>0</v>
      </c>
    </row>
    <row r="347" spans="1:4">
      <c r="A347" s="393"/>
      <c r="D347" s="79">
        <v>0</v>
      </c>
    </row>
    <row r="348" spans="1:4">
      <c r="A348" s="393"/>
      <c r="D348" s="79">
        <v>0</v>
      </c>
    </row>
    <row r="349" spans="1:4">
      <c r="A349" s="393"/>
      <c r="D349" s="79">
        <v>0</v>
      </c>
    </row>
    <row r="350" spans="1:4">
      <c r="A350" s="393"/>
      <c r="D350" s="79">
        <v>0</v>
      </c>
    </row>
    <row r="351" spans="1:4">
      <c r="A351" s="393"/>
      <c r="D351" s="79">
        <v>0</v>
      </c>
    </row>
    <row r="352" spans="1:4">
      <c r="A352" s="393"/>
      <c r="D352" s="79">
        <v>0</v>
      </c>
    </row>
    <row r="353" spans="1:4">
      <c r="A353" s="393"/>
      <c r="D353" s="79">
        <v>0</v>
      </c>
    </row>
    <row r="354" spans="1:4">
      <c r="A354" s="393"/>
      <c r="D354" s="79">
        <v>0</v>
      </c>
    </row>
    <row r="355" spans="1:4">
      <c r="A355" s="393"/>
      <c r="D355" s="79">
        <v>0</v>
      </c>
    </row>
    <row r="356" spans="1:4">
      <c r="A356" s="393"/>
      <c r="D356" s="79">
        <v>0</v>
      </c>
    </row>
    <row r="357" spans="1:4">
      <c r="A357" s="393"/>
      <c r="D357" s="79">
        <v>0</v>
      </c>
    </row>
    <row r="358" spans="1:4">
      <c r="A358" s="393"/>
      <c r="D358" s="79">
        <v>0</v>
      </c>
    </row>
    <row r="359" spans="1:4">
      <c r="A359" s="393"/>
      <c r="D359" s="79">
        <v>0</v>
      </c>
    </row>
    <row r="360" spans="1:4">
      <c r="A360" s="393"/>
      <c r="D360" s="79">
        <v>0</v>
      </c>
    </row>
    <row r="361" spans="1:4">
      <c r="A361" s="393"/>
      <c r="D361" s="79">
        <v>0</v>
      </c>
    </row>
    <row r="362" spans="1:4">
      <c r="A362" s="393"/>
      <c r="D362" s="79">
        <v>0</v>
      </c>
    </row>
    <row r="363" spans="1:4">
      <c r="A363" s="393"/>
      <c r="D363" s="79">
        <v>0</v>
      </c>
    </row>
    <row r="364" spans="1:4">
      <c r="A364" s="393"/>
      <c r="D364" s="79">
        <v>0</v>
      </c>
    </row>
    <row r="365" spans="1:4">
      <c r="A365" s="393"/>
      <c r="D365" s="79">
        <v>0</v>
      </c>
    </row>
    <row r="366" spans="1:4">
      <c r="A366" s="393"/>
      <c r="D366" s="79">
        <v>0</v>
      </c>
    </row>
    <row r="367" spans="1:4">
      <c r="A367" s="393"/>
      <c r="D367" s="79">
        <v>0</v>
      </c>
    </row>
    <row r="368" spans="1:4">
      <c r="A368" s="393"/>
      <c r="D368" s="79">
        <v>0</v>
      </c>
    </row>
    <row r="369" spans="1:4">
      <c r="A369" s="393"/>
      <c r="D369" s="79">
        <v>0</v>
      </c>
    </row>
    <row r="370" spans="1:4">
      <c r="A370" s="393"/>
      <c r="D370" s="79">
        <v>0</v>
      </c>
    </row>
    <row r="371" spans="1:4">
      <c r="A371" s="393"/>
      <c r="D371" s="79">
        <v>0</v>
      </c>
    </row>
    <row r="372" spans="1:4">
      <c r="A372" s="393"/>
      <c r="D372" s="79">
        <v>0</v>
      </c>
    </row>
    <row r="373" spans="1:4">
      <c r="A373" s="393"/>
      <c r="D373" s="79">
        <v>0</v>
      </c>
    </row>
    <row r="374" spans="1:4">
      <c r="A374" s="393"/>
      <c r="D374" s="79">
        <v>0</v>
      </c>
    </row>
    <row r="375" spans="1:4">
      <c r="A375" s="393"/>
      <c r="D375" s="79">
        <v>0</v>
      </c>
    </row>
    <row r="376" spans="1:4">
      <c r="A376" s="393"/>
      <c r="D376" s="79">
        <v>0</v>
      </c>
    </row>
    <row r="377" spans="1:4">
      <c r="A377" s="393"/>
      <c r="D377" s="79">
        <v>0</v>
      </c>
    </row>
    <row r="378" spans="1:4">
      <c r="A378" s="393"/>
      <c r="D378" s="79">
        <v>0</v>
      </c>
    </row>
    <row r="379" spans="1:4">
      <c r="A379" s="393"/>
      <c r="D379" s="79">
        <v>0</v>
      </c>
    </row>
    <row r="380" spans="1:4">
      <c r="A380" s="393"/>
      <c r="D380" s="79">
        <v>0</v>
      </c>
    </row>
    <row r="381" spans="1:4">
      <c r="A381" s="393"/>
      <c r="D381" s="79">
        <v>0</v>
      </c>
    </row>
    <row r="382" spans="1:4">
      <c r="A382" s="393"/>
      <c r="D382" s="79">
        <v>0</v>
      </c>
    </row>
    <row r="383" spans="1:4">
      <c r="A383" s="393"/>
      <c r="D383" s="79">
        <v>0</v>
      </c>
    </row>
    <row r="384" spans="1:4">
      <c r="A384" s="393"/>
      <c r="D384" s="79">
        <v>0</v>
      </c>
    </row>
    <row r="385" spans="1:4">
      <c r="A385" s="393"/>
      <c r="D385" s="79">
        <v>0</v>
      </c>
    </row>
    <row r="386" spans="1:4">
      <c r="A386" s="393"/>
      <c r="D386" s="79">
        <v>0</v>
      </c>
    </row>
    <row r="387" spans="1:4">
      <c r="A387" s="393"/>
      <c r="D387" s="79">
        <v>0</v>
      </c>
    </row>
    <row r="388" spans="1:4">
      <c r="A388" s="393"/>
      <c r="D388" s="79">
        <v>0</v>
      </c>
    </row>
    <row r="389" spans="1:4">
      <c r="A389" s="393"/>
      <c r="D389" s="79">
        <v>0</v>
      </c>
    </row>
    <row r="390" spans="1:4">
      <c r="A390" s="393"/>
      <c r="D390" s="79">
        <v>0</v>
      </c>
    </row>
    <row r="391" spans="1:4">
      <c r="A391" s="393"/>
      <c r="D391" s="79">
        <v>0</v>
      </c>
    </row>
    <row r="392" spans="1:4">
      <c r="A392" s="393"/>
      <c r="D392" s="79">
        <v>0</v>
      </c>
    </row>
    <row r="393" spans="1:4">
      <c r="A393" s="393"/>
      <c r="D393" s="79">
        <v>0</v>
      </c>
    </row>
    <row r="394" spans="1:4">
      <c r="A394" s="393"/>
      <c r="D394" s="79">
        <v>0</v>
      </c>
    </row>
    <row r="395" spans="1:4">
      <c r="A395" s="393"/>
      <c r="D395" s="79">
        <v>0</v>
      </c>
    </row>
    <row r="396" spans="1:4">
      <c r="A396" s="393"/>
      <c r="D396" s="79">
        <v>0</v>
      </c>
    </row>
    <row r="397" spans="1:4">
      <c r="A397" s="393"/>
      <c r="D397" s="79">
        <v>0</v>
      </c>
    </row>
    <row r="398" spans="1:4">
      <c r="A398" s="393"/>
      <c r="D398" s="79">
        <v>0</v>
      </c>
    </row>
    <row r="399" spans="1:4">
      <c r="A399" s="393"/>
      <c r="D399" s="79">
        <v>0</v>
      </c>
    </row>
    <row r="400" spans="1:4">
      <c r="A400" s="393"/>
      <c r="D400" s="79">
        <v>0</v>
      </c>
    </row>
    <row r="401" spans="1:4">
      <c r="A401" s="393"/>
      <c r="D401" s="79">
        <v>0</v>
      </c>
    </row>
    <row r="402" spans="1:4">
      <c r="A402" s="393"/>
      <c r="D402" s="79">
        <v>0</v>
      </c>
    </row>
    <row r="403" spans="1:4">
      <c r="A403" s="393"/>
      <c r="D403" s="79">
        <v>0</v>
      </c>
    </row>
    <row r="404" spans="1:4">
      <c r="A404" s="393"/>
      <c r="D404" s="79">
        <v>0</v>
      </c>
    </row>
    <row r="405" spans="1:4">
      <c r="A405" s="393"/>
      <c r="D405" s="79">
        <v>0</v>
      </c>
    </row>
    <row r="406" spans="1:4">
      <c r="A406" s="393"/>
      <c r="D406" s="79">
        <v>0</v>
      </c>
    </row>
    <row r="407" spans="1:4">
      <c r="A407" s="393"/>
      <c r="D407" s="79">
        <v>0</v>
      </c>
    </row>
    <row r="408" spans="1:4">
      <c r="A408" s="393"/>
      <c r="D408" s="79">
        <v>0</v>
      </c>
    </row>
    <row r="409" spans="1:4">
      <c r="A409" s="393"/>
      <c r="D409" s="79">
        <v>0</v>
      </c>
    </row>
    <row r="410" spans="1:4">
      <c r="A410" s="393"/>
      <c r="D410" s="79">
        <v>0</v>
      </c>
    </row>
    <row r="411" spans="1:4">
      <c r="A411" s="393"/>
      <c r="D411" s="79">
        <v>0</v>
      </c>
    </row>
    <row r="412" spans="1:4">
      <c r="A412" s="393"/>
      <c r="D412" s="79">
        <v>0</v>
      </c>
    </row>
    <row r="413" spans="1:4">
      <c r="A413" s="393"/>
      <c r="D413" s="79">
        <v>0</v>
      </c>
    </row>
    <row r="414" spans="1:4">
      <c r="A414" s="393"/>
      <c r="D414" s="79">
        <v>0</v>
      </c>
    </row>
    <row r="415" spans="1:4">
      <c r="A415" s="393"/>
      <c r="D415" s="79">
        <v>0</v>
      </c>
    </row>
    <row r="416" spans="1:4">
      <c r="A416" s="393"/>
      <c r="D416" s="79">
        <v>0</v>
      </c>
    </row>
    <row r="417" spans="1:4">
      <c r="A417" s="393"/>
      <c r="D417" s="79">
        <v>0</v>
      </c>
    </row>
    <row r="418" spans="1:4">
      <c r="A418" s="393"/>
      <c r="D418" s="79">
        <v>0</v>
      </c>
    </row>
    <row r="419" spans="1:4">
      <c r="A419" s="393"/>
      <c r="D419" s="79">
        <v>0</v>
      </c>
    </row>
    <row r="420" spans="1:4">
      <c r="A420" s="393"/>
      <c r="D420" s="79">
        <v>0</v>
      </c>
    </row>
    <row r="421" spans="1:4">
      <c r="A421" s="393"/>
      <c r="D421" s="79">
        <v>0</v>
      </c>
    </row>
    <row r="422" spans="1:4">
      <c r="A422" s="393"/>
      <c r="D422" s="79">
        <v>0</v>
      </c>
    </row>
    <row r="423" spans="1:4">
      <c r="A423" s="393"/>
      <c r="D423" s="79">
        <v>0</v>
      </c>
    </row>
    <row r="424" spans="1:4">
      <c r="A424" s="393"/>
      <c r="D424" s="79">
        <v>0</v>
      </c>
    </row>
    <row r="425" spans="1:4">
      <c r="A425" s="393"/>
      <c r="D425" s="79">
        <v>0</v>
      </c>
    </row>
    <row r="426" spans="1:4">
      <c r="A426" s="393"/>
      <c r="D426" s="79">
        <v>0</v>
      </c>
    </row>
    <row r="427" spans="1:4">
      <c r="A427" s="393"/>
      <c r="D427" s="79">
        <v>0</v>
      </c>
    </row>
    <row r="428" spans="1:4">
      <c r="A428" s="393"/>
      <c r="D428" s="79">
        <v>0</v>
      </c>
    </row>
    <row r="429" spans="1:4">
      <c r="A429" s="393"/>
      <c r="D429" s="79">
        <v>0</v>
      </c>
    </row>
    <row r="430" spans="1:4">
      <c r="A430" s="393"/>
      <c r="D430" s="79">
        <v>0</v>
      </c>
    </row>
    <row r="431" spans="1:4">
      <c r="A431" s="393"/>
      <c r="D431" s="79">
        <v>0</v>
      </c>
    </row>
    <row r="432" spans="1:4">
      <c r="A432" s="393"/>
      <c r="D432" s="79">
        <v>0</v>
      </c>
    </row>
    <row r="433" spans="1:4">
      <c r="A433" s="393"/>
      <c r="D433" s="79">
        <v>0</v>
      </c>
    </row>
    <row r="434" spans="1:4">
      <c r="A434" s="393"/>
      <c r="D434" s="79">
        <v>0</v>
      </c>
    </row>
    <row r="435" spans="1:4">
      <c r="A435" s="393"/>
      <c r="D435" s="79">
        <v>0</v>
      </c>
    </row>
    <row r="436" spans="1:4">
      <c r="A436" s="393"/>
      <c r="D436" s="79">
        <v>0</v>
      </c>
    </row>
    <row r="437" spans="1:4">
      <c r="A437" s="393"/>
      <c r="D437" s="79">
        <v>0</v>
      </c>
    </row>
    <row r="438" spans="1:4">
      <c r="A438" s="393"/>
      <c r="D438" s="79">
        <v>0</v>
      </c>
    </row>
    <row r="439" spans="1:4">
      <c r="A439" s="393"/>
      <c r="D439" s="79">
        <v>0</v>
      </c>
    </row>
    <row r="440" spans="1:4">
      <c r="A440" s="393"/>
      <c r="D440" s="79">
        <v>0</v>
      </c>
    </row>
    <row r="441" spans="1:4">
      <c r="A441" s="393"/>
      <c r="D441" s="79">
        <v>0</v>
      </c>
    </row>
    <row r="442" spans="1:4">
      <c r="A442" s="393"/>
      <c r="D442" s="79">
        <v>0</v>
      </c>
    </row>
    <row r="443" spans="1:4">
      <c r="A443" s="393"/>
      <c r="D443" s="79">
        <v>0</v>
      </c>
    </row>
    <row r="444" spans="1:4">
      <c r="A444" s="393"/>
      <c r="D444" s="79">
        <v>0</v>
      </c>
    </row>
    <row r="445" spans="1:4">
      <c r="A445" s="393"/>
      <c r="D445" s="79">
        <v>0</v>
      </c>
    </row>
    <row r="446" spans="1:4">
      <c r="A446" s="393"/>
      <c r="D446" s="79">
        <v>0</v>
      </c>
    </row>
    <row r="447" spans="1:4">
      <c r="A447" s="393"/>
      <c r="D447" s="79">
        <v>0</v>
      </c>
    </row>
    <row r="448" spans="1:4">
      <c r="A448" s="393"/>
      <c r="D448" s="79">
        <v>0</v>
      </c>
    </row>
    <row r="449" spans="1:4">
      <c r="A449" s="393"/>
      <c r="D449" s="79">
        <v>0</v>
      </c>
    </row>
    <row r="450" spans="1:4">
      <c r="A450" s="393"/>
      <c r="D450" s="79">
        <v>0</v>
      </c>
    </row>
    <row r="451" spans="1:4">
      <c r="A451" s="393"/>
      <c r="D451" s="79">
        <v>0</v>
      </c>
    </row>
    <row r="452" spans="1:4">
      <c r="A452" s="393"/>
      <c r="D452" s="79">
        <v>0</v>
      </c>
    </row>
    <row r="453" spans="1:4">
      <c r="A453" s="393"/>
      <c r="D453" s="79">
        <v>0</v>
      </c>
    </row>
    <row r="454" spans="1:4">
      <c r="A454" s="393"/>
      <c r="D454" s="79">
        <v>0</v>
      </c>
    </row>
    <row r="455" spans="1:4">
      <c r="A455" s="393"/>
      <c r="D455" s="79">
        <v>0</v>
      </c>
    </row>
    <row r="456" spans="1:4">
      <c r="A456" s="393"/>
      <c r="D456" s="79">
        <v>0</v>
      </c>
    </row>
    <row r="457" spans="1:4">
      <c r="A457" s="393"/>
      <c r="D457" s="79">
        <v>0</v>
      </c>
    </row>
    <row r="458" spans="1:4">
      <c r="A458" s="393"/>
      <c r="D458" s="79">
        <v>0</v>
      </c>
    </row>
    <row r="459" spans="1:4">
      <c r="A459" s="393"/>
      <c r="D459" s="79">
        <v>0</v>
      </c>
    </row>
    <row r="460" spans="1:4">
      <c r="A460" s="393"/>
      <c r="D460" s="79">
        <v>0</v>
      </c>
    </row>
    <row r="461" spans="1:4">
      <c r="A461" s="393"/>
      <c r="D461" s="79">
        <v>0</v>
      </c>
    </row>
    <row r="462" spans="1:4">
      <c r="A462" s="393"/>
      <c r="D462" s="79">
        <v>0</v>
      </c>
    </row>
    <row r="463" spans="1:4">
      <c r="A463" s="393"/>
      <c r="D463" s="79">
        <v>0</v>
      </c>
    </row>
    <row r="464" spans="1:4">
      <c r="A464" s="393"/>
      <c r="D464" s="79">
        <v>0</v>
      </c>
    </row>
    <row r="465" spans="1:4">
      <c r="A465" s="393"/>
      <c r="D465" s="79">
        <v>0</v>
      </c>
    </row>
    <row r="466" spans="1:4">
      <c r="A466" s="393"/>
      <c r="D466" s="79">
        <v>0</v>
      </c>
    </row>
    <row r="467" spans="1:4">
      <c r="A467" s="393"/>
      <c r="D467" s="79">
        <v>0</v>
      </c>
    </row>
    <row r="468" spans="1:4">
      <c r="A468" s="393"/>
      <c r="D468" s="79">
        <v>0</v>
      </c>
    </row>
    <row r="469" spans="1:4">
      <c r="A469" s="393"/>
      <c r="D469" s="79">
        <v>0</v>
      </c>
    </row>
    <row r="470" spans="1:4">
      <c r="A470" s="393"/>
      <c r="D470" s="79">
        <v>0</v>
      </c>
    </row>
    <row r="471" spans="1:4">
      <c r="A471" s="393"/>
      <c r="D471" s="79">
        <v>0</v>
      </c>
    </row>
    <row r="472" spans="1:4">
      <c r="A472" s="393"/>
      <c r="D472" s="79">
        <v>0</v>
      </c>
    </row>
    <row r="473" spans="1:4">
      <c r="A473" s="393"/>
      <c r="D473" s="79">
        <v>0</v>
      </c>
    </row>
    <row r="474" spans="1:4">
      <c r="A474" s="393"/>
      <c r="D474" s="79">
        <v>0</v>
      </c>
    </row>
    <row r="475" spans="1:4">
      <c r="A475" s="393"/>
      <c r="D475" s="79">
        <v>0</v>
      </c>
    </row>
    <row r="476" spans="1:4">
      <c r="A476" s="393"/>
      <c r="D476" s="79">
        <v>0</v>
      </c>
    </row>
    <row r="477" spans="1:4">
      <c r="A477" s="393"/>
      <c r="D477" s="79">
        <v>0</v>
      </c>
    </row>
    <row r="478" spans="1:4">
      <c r="A478" s="393"/>
      <c r="D478" s="79">
        <v>0</v>
      </c>
    </row>
    <row r="479" spans="1:4">
      <c r="A479" s="393"/>
      <c r="D479" s="79">
        <v>0</v>
      </c>
    </row>
    <row r="480" spans="1:4">
      <c r="A480" s="393"/>
      <c r="D480" s="79">
        <v>0</v>
      </c>
    </row>
    <row r="481" spans="1:4">
      <c r="A481" s="393"/>
      <c r="D481" s="79">
        <v>0</v>
      </c>
    </row>
    <row r="482" spans="1:4">
      <c r="A482" s="393"/>
      <c r="D482" s="79">
        <v>0</v>
      </c>
    </row>
    <row r="483" spans="1:4">
      <c r="A483" s="393"/>
      <c r="D483" s="79">
        <v>0</v>
      </c>
    </row>
    <row r="484" spans="1:4">
      <c r="A484" s="393"/>
      <c r="D484" s="79">
        <v>0</v>
      </c>
    </row>
    <row r="485" spans="1:4">
      <c r="A485" s="393"/>
      <c r="D485" s="79">
        <v>0</v>
      </c>
    </row>
    <row r="486" spans="1:4">
      <c r="A486" s="393"/>
      <c r="D486" s="79">
        <v>0</v>
      </c>
    </row>
    <row r="487" spans="1:4">
      <c r="A487" s="393"/>
      <c r="D487" s="79">
        <v>0</v>
      </c>
    </row>
    <row r="488" spans="1:4">
      <c r="A488" s="393"/>
      <c r="D488" s="79">
        <v>0</v>
      </c>
    </row>
    <row r="489" spans="1:4">
      <c r="A489" s="393"/>
      <c r="D489" s="79">
        <v>0</v>
      </c>
    </row>
    <row r="490" spans="1:4">
      <c r="A490" s="393"/>
      <c r="D490" s="79">
        <v>0</v>
      </c>
    </row>
    <row r="491" spans="1:4">
      <c r="A491" s="393"/>
      <c r="D491" s="79">
        <v>0</v>
      </c>
    </row>
    <row r="492" spans="1:4">
      <c r="A492" s="393"/>
      <c r="D492" s="79">
        <v>0</v>
      </c>
    </row>
    <row r="493" spans="1:4">
      <c r="A493" s="393"/>
      <c r="D493" s="79">
        <v>0</v>
      </c>
    </row>
    <row r="494" spans="1:4">
      <c r="A494" s="393"/>
      <c r="D494" s="79">
        <v>0</v>
      </c>
    </row>
    <row r="495" spans="1:4">
      <c r="A495" s="393"/>
      <c r="D495" s="79">
        <v>0</v>
      </c>
    </row>
    <row r="496" spans="1:4">
      <c r="A496" s="393"/>
      <c r="D496" s="79">
        <v>0</v>
      </c>
    </row>
    <row r="497" spans="1:4">
      <c r="A497" s="393"/>
      <c r="D497" s="79">
        <v>0</v>
      </c>
    </row>
    <row r="498" spans="1:4">
      <c r="A498" s="393"/>
      <c r="D498" s="79">
        <v>0</v>
      </c>
    </row>
    <row r="499" spans="1:4">
      <c r="A499" s="393"/>
      <c r="D499" s="79">
        <v>0</v>
      </c>
    </row>
    <row r="500" spans="1:4">
      <c r="A500" s="393"/>
      <c r="D500" s="79">
        <v>0</v>
      </c>
    </row>
    <row r="501" spans="1:4">
      <c r="A501" s="393"/>
      <c r="D501" s="79">
        <v>0</v>
      </c>
    </row>
    <row r="502" spans="1:4">
      <c r="A502" s="393"/>
      <c r="D502" s="79">
        <v>0</v>
      </c>
    </row>
    <row r="503" spans="1:4">
      <c r="A503" s="393"/>
      <c r="D503" s="79">
        <v>0</v>
      </c>
    </row>
    <row r="504" spans="1:4">
      <c r="A504" s="393"/>
      <c r="D504" s="79">
        <v>0</v>
      </c>
    </row>
    <row r="505" spans="1:4">
      <c r="A505" s="393"/>
      <c r="D505" s="79">
        <v>0</v>
      </c>
    </row>
    <row r="506" spans="1:4">
      <c r="D506" s="79">
        <v>0</v>
      </c>
    </row>
  </sheetData>
  <sheetProtection algorithmName="SHA-512" hashValue="dTlDqt+jOIiuWC+MVAfEQ/na4lPA2D0sv3cAnfeLSgWUfUKJ2wXVwRjLtjo81wtAEqPHzsNz1rbRRPiya1xFgQ==" saltValue="jWqDYueBkidQdGP6t8C3zw==" spinCount="100000" sheet="1" objects="1" scenarios="1" sort="0" autoFilter="0"/>
  <mergeCells count="1">
    <mergeCell ref="A1:BL1"/>
  </mergeCells>
  <phoneticPr fontId="16"/>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dimension ref="A1:AP405"/>
  <sheetViews>
    <sheetView showGridLines="0" workbookViewId="0"/>
  </sheetViews>
  <sheetFormatPr defaultRowHeight="13.2"/>
  <cols>
    <col min="1" max="1" width="7" customWidth="1"/>
    <col min="2" max="42" width="6" customWidth="1"/>
  </cols>
  <sheetData>
    <row r="1" spans="1:42">
      <c r="A1" s="880" t="s">
        <v>1161</v>
      </c>
      <c r="B1" s="842"/>
      <c r="C1" s="842"/>
      <c r="D1" s="842"/>
      <c r="E1" s="842"/>
      <c r="F1" s="842"/>
      <c r="G1" s="842"/>
      <c r="H1" s="842"/>
    </row>
    <row r="5" spans="1:42">
      <c r="A5" s="495" t="s">
        <v>1162</v>
      </c>
      <c r="B5" s="497">
        <v>0</v>
      </c>
      <c r="C5" s="497">
        <v>1</v>
      </c>
      <c r="D5" s="497">
        <v>2</v>
      </c>
      <c r="E5" s="497">
        <v>3</v>
      </c>
      <c r="F5" s="497">
        <v>4</v>
      </c>
      <c r="G5" s="497">
        <v>5</v>
      </c>
      <c r="H5" s="497">
        <v>6</v>
      </c>
      <c r="I5" s="497">
        <v>7</v>
      </c>
      <c r="J5" s="497">
        <v>8</v>
      </c>
      <c r="K5" s="497">
        <v>9</v>
      </c>
      <c r="L5" s="497">
        <v>10</v>
      </c>
      <c r="M5" s="497">
        <v>11</v>
      </c>
      <c r="N5" s="497">
        <v>12</v>
      </c>
      <c r="O5" s="497">
        <v>13</v>
      </c>
      <c r="P5" s="497">
        <v>14</v>
      </c>
      <c r="Q5" s="497">
        <v>15</v>
      </c>
      <c r="R5" s="497">
        <v>16</v>
      </c>
      <c r="S5" s="497">
        <v>17</v>
      </c>
      <c r="T5" s="497">
        <v>18</v>
      </c>
      <c r="U5" s="497">
        <v>19</v>
      </c>
      <c r="V5" s="497">
        <v>20</v>
      </c>
      <c r="W5" s="497">
        <v>21</v>
      </c>
      <c r="X5" s="497">
        <v>22</v>
      </c>
      <c r="Y5" s="497">
        <v>23</v>
      </c>
      <c r="Z5" s="497">
        <v>24</v>
      </c>
      <c r="AA5" s="497">
        <v>25</v>
      </c>
      <c r="AB5" s="497">
        <v>26</v>
      </c>
      <c r="AC5" s="497">
        <v>27</v>
      </c>
      <c r="AD5" s="497">
        <v>28</v>
      </c>
      <c r="AE5" s="497">
        <v>29</v>
      </c>
      <c r="AF5" s="497">
        <v>30</v>
      </c>
      <c r="AG5" s="497">
        <v>31</v>
      </c>
      <c r="AH5" s="497">
        <v>32</v>
      </c>
      <c r="AI5" s="497">
        <v>33</v>
      </c>
      <c r="AJ5" s="497">
        <v>34</v>
      </c>
      <c r="AK5" s="497">
        <v>35</v>
      </c>
      <c r="AL5" s="497">
        <v>36</v>
      </c>
      <c r="AM5" s="497">
        <v>37</v>
      </c>
      <c r="AN5" s="497">
        <v>38</v>
      </c>
      <c r="AO5" s="497">
        <v>39</v>
      </c>
      <c r="AP5" s="497">
        <v>40</v>
      </c>
    </row>
    <row r="6" spans="1:42">
      <c r="A6" s="497" t="str">
        <f>IF(終値!A6="","",終値!A6)</f>
        <v>5706</v>
      </c>
      <c r="B6" s="500">
        <f>IF(終値!A6="","",IFERROR(4*STDEVP(終値!E6:X6)/AVERAGE(終値!E6:X6),""))</f>
        <v>0.35215248907745694</v>
      </c>
      <c r="C6" s="500">
        <f>IF(終値!A6="","",IFERROR(4*STDEVP(終値!F6:Y6)/AVERAGE(終値!F6:Y6),""))</f>
        <v>0.35386146331263491</v>
      </c>
      <c r="D6" s="500">
        <f>IF(終値!A6="","",IFERROR(4*STDEVP(終値!G6:Z6)/AVERAGE(終値!G6:Z6),""))</f>
        <v>0.35765840618699796</v>
      </c>
      <c r="E6" s="500">
        <f>IF(終値!A6="","",IFERROR(4*STDEVP(終値!H6:AA6)/AVERAGE(終値!H6:AA6),""))</f>
        <v>0.38162829303897089</v>
      </c>
      <c r="F6" s="500">
        <f>IF(終値!A6="","",IFERROR(4*STDEVP(終値!I6:AB6)/AVERAGE(終値!I6:AB6),""))</f>
        <v>0.40824599028432268</v>
      </c>
      <c r="G6" s="500">
        <f>IF(終値!A6="","",IFERROR(4*STDEVP(終値!J6:AC6)/AVERAGE(終値!J6:AC6),""))</f>
        <v>0.423116827342504</v>
      </c>
      <c r="H6" s="500">
        <f>IF(終値!A6="","",IFERROR(4*STDEVP(終値!K6:AD6)/AVERAGE(終値!K6:AD6),""))</f>
        <v>0.45055800700968646</v>
      </c>
      <c r="I6" s="500">
        <f>IF(終値!A6="","",IFERROR(4*STDEVP(終値!L6:AE6)/AVERAGE(終値!L6:AE6),""))</f>
        <v>0.42986614188797906</v>
      </c>
      <c r="J6" s="500">
        <f>IF(終値!A6="","",IFERROR(4*STDEVP(終値!M6:AF6)/AVERAGE(終値!M6:AF6),""))</f>
        <v>0.41542578924535267</v>
      </c>
      <c r="K6" s="500">
        <f>IF(終値!A6="","",IFERROR(4*STDEVP(終値!N6:AG6)/AVERAGE(終値!N6:AG6),""))</f>
        <v>0.42409810400188636</v>
      </c>
      <c r="L6" s="500">
        <f>IF(終値!A6="","",IFERROR(4*STDEVP(終値!O6:AH6)/AVERAGE(終値!O6:AH6),""))</f>
        <v>0.46632441285000276</v>
      </c>
      <c r="M6" s="500">
        <f>IF(終値!A6="","",IFERROR(4*STDEVP(終値!P6:AI6)/AVERAGE(終値!P6:AI6),""))</f>
        <v>0.49879126120110184</v>
      </c>
      <c r="N6" s="500">
        <f>IF(終値!A6="","",IFERROR(4*STDEVP(終値!Q6:AJ6)/AVERAGE(終値!Q6:AJ6),""))</f>
        <v>0.51958434418298372</v>
      </c>
      <c r="O6" s="500">
        <f>IF(終値!A6="","",IFERROR(4*STDEVP(終値!R6:AK6)/AVERAGE(終値!R6:AK6),""))</f>
        <v>0.57676994494154454</v>
      </c>
      <c r="P6" s="500">
        <f>IF(終値!A6="","",IFERROR(4*STDEVP(終値!S6:AL6)/AVERAGE(終値!S6:AL6),""))</f>
        <v>0.55849018593399924</v>
      </c>
      <c r="Q6" s="500">
        <f>IF(終値!A6="","",IFERROR(4*STDEVP(終値!T6:AM6)/AVERAGE(終値!T6:AM6),""))</f>
        <v>0.54269644826083063</v>
      </c>
      <c r="R6" s="500">
        <f>IF(終値!A6="","",IFERROR(4*STDEVP(終値!U6:AN6)/AVERAGE(終値!U6:AN6),""))</f>
        <v>0.53476073882224706</v>
      </c>
      <c r="S6" s="500">
        <f>IF(終値!A6="","",IFERROR(4*STDEVP(終値!V6:AO6)/AVERAGE(終値!V6:AO6),""))</f>
        <v>0.51997330576554179</v>
      </c>
      <c r="T6" s="500">
        <f>IF(終値!A6="","",IFERROR(4*STDEVP(終値!W6:AP6)/AVERAGE(終値!W6:AP6),""))</f>
        <v>0.49354261420615503</v>
      </c>
      <c r="U6" s="500">
        <f>IF(終値!A6="","",IFERROR(4*STDEVP(終値!X6:AQ6)/AVERAGE(終値!X6:AQ6),""))</f>
        <v>0.47088721353565577</v>
      </c>
      <c r="V6" s="500">
        <f>IF(終値!A6="","",IFERROR(4*STDEVP(終値!Y6:AR6)/AVERAGE(終値!Y6:AR6),""))</f>
        <v>0.45521616191253311</v>
      </c>
      <c r="W6" s="500">
        <f>IF(終値!A6="","",IFERROR(4*STDEVP(終値!Z6:AS6)/AVERAGE(終値!Z6:AS6),""))</f>
        <v>0.42858635817742141</v>
      </c>
      <c r="X6" s="500">
        <f>IF(終値!A6="","",IFERROR(4*STDEVP(終値!AA6:AT6)/AVERAGE(終値!AA6:AT6),""))</f>
        <v>0.40616394179798687</v>
      </c>
      <c r="Y6" s="500">
        <f>IF(終値!A6="","",IFERROR(4*STDEVP(終値!AB6:AU6)/AVERAGE(終値!AB6:AU6),""))</f>
        <v>0.38726315846939208</v>
      </c>
      <c r="Z6" s="500">
        <f>IF(終値!A6="","",IFERROR(4*STDEVP(終値!AC6:AV6)/AVERAGE(終値!AC6:AV6),""))</f>
        <v>0.37031447676560941</v>
      </c>
      <c r="AA6" s="500">
        <f>IF(終値!A6="","",IFERROR(4*STDEVP(終値!AD6:AW6)/AVERAGE(終値!AD6:AW6),""))</f>
        <v>0.34851626188783658</v>
      </c>
      <c r="AB6" s="500">
        <f>IF(終値!A6="","",IFERROR(4*STDEVP(終値!AE6:AX6)/AVERAGE(終値!AE6:AX6),""))</f>
        <v>0.35098364806762938</v>
      </c>
      <c r="AC6" s="500">
        <f>IF(終値!A6="","",IFERROR(4*STDEVP(終値!AF6:AY6)/AVERAGE(終値!AF6:AY6),""))</f>
        <v>0.35770360343434676</v>
      </c>
      <c r="AD6" s="500">
        <f>IF(終値!A6="","",IFERROR(4*STDEVP(終値!AG6:AZ6)/AVERAGE(終値!AG6:AZ6),""))</f>
        <v>0.38496219549422156</v>
      </c>
      <c r="AE6" s="500">
        <f>IF(終値!A6="","",IFERROR(4*STDEVP(終値!AH6:BA6)/AVERAGE(終値!AH6:BA6),""))</f>
        <v>0.3916106536161944</v>
      </c>
      <c r="AF6" s="500">
        <f>IF(終値!A6="","",IFERROR(4*STDEVP(終値!AI6:BB6)/AVERAGE(終値!AI6:BB6),""))</f>
        <v>0.39384967488463779</v>
      </c>
      <c r="AG6" s="500">
        <f>IF(終値!A6="","",IFERROR(4*STDEVP(終値!AJ6:BC6)/AVERAGE(終値!AJ6:BC6),""))</f>
        <v>0.40524019320226018</v>
      </c>
      <c r="AH6" s="500">
        <f>IF(終値!A6="","",IFERROR(4*STDEVP(終値!AK6:BD6)/AVERAGE(終値!AK6:BD6),""))</f>
        <v>0.42398628976577135</v>
      </c>
      <c r="AI6" s="500">
        <f>IF(終値!A6="","",IFERROR(4*STDEVP(終値!AL6:BE6)/AVERAGE(終値!AL6:BE6),""))</f>
        <v>0.42595262446370441</v>
      </c>
      <c r="AJ6" s="500">
        <f>IF(終値!A6="","",IFERROR(4*STDEVP(終値!AM6:BF6)/AVERAGE(終値!AM6:BF6),""))</f>
        <v>0.42715621724623259</v>
      </c>
      <c r="AK6" s="500">
        <f>IF(終値!A6="","",IFERROR(4*STDEVP(終値!AN6:BG6)/AVERAGE(終値!AN6:BG6),""))</f>
        <v>0.42719143523429942</v>
      </c>
      <c r="AL6" s="500">
        <f>IF(終値!A6="","",IFERROR(4*STDEVP(終値!AO6:BH6)/AVERAGE(終値!AO6:BH6),""))</f>
        <v>0.43083967187292549</v>
      </c>
      <c r="AM6" s="500">
        <f>IF(終値!A6="","",IFERROR(4*STDEVP(終値!AP6:BI6)/AVERAGE(終値!AP6:BI6),""))</f>
        <v>0.43237997923334232</v>
      </c>
      <c r="AN6" s="500">
        <f>IF(終値!A6="","",IFERROR(4*STDEVP(終値!AQ6:BJ6)/AVERAGE(終値!AQ6:BJ6),""))</f>
        <v>0.42990912110653373</v>
      </c>
      <c r="AO6" s="500">
        <f>IF(終値!A6="","",IFERROR(4*STDEVP(終値!AR6:BK6)/AVERAGE(終値!AR6:BK6),""))</f>
        <v>0.42530214390528553</v>
      </c>
      <c r="AP6" s="500">
        <f>IF(終値!A6="","",IFERROR(4*STDEVP(終値!AS6:BL6)/AVERAGE(終値!AS6:BL6),""))</f>
        <v>0.38264721475612967</v>
      </c>
    </row>
    <row r="7" spans="1:42">
      <c r="A7" s="497" t="str">
        <f>IF(終値!A7="","",終値!A7)</f>
        <v>5423</v>
      </c>
      <c r="B7" s="500">
        <f>IF(終値!A7="","",IFERROR(4*STDEVP(終値!E7:X7)/AVERAGE(終値!E7:X7),""))</f>
        <v>6.9385295683075721E-2</v>
      </c>
      <c r="C7" s="500">
        <f>IF(終値!A7="","",IFERROR(4*STDEVP(終値!F7:Y7)/AVERAGE(終値!F7:Y7),""))</f>
        <v>6.9064173492488959E-2</v>
      </c>
      <c r="D7" s="500">
        <f>IF(終値!A7="","",IFERROR(4*STDEVP(終値!G7:Z7)/AVERAGE(終値!G7:Z7),""))</f>
        <v>6.8909447197304421E-2</v>
      </c>
      <c r="E7" s="500">
        <f>IF(終値!A7="","",IFERROR(4*STDEVP(終値!H7:AA7)/AVERAGE(終値!H7:AA7),""))</f>
        <v>6.3861187249956153E-2</v>
      </c>
      <c r="F7" s="500">
        <f>IF(終値!A7="","",IFERROR(4*STDEVP(終値!I7:AB7)/AVERAGE(終値!I7:AB7),""))</f>
        <v>5.9041971690227776E-2</v>
      </c>
      <c r="G7" s="500">
        <f>IF(終値!A7="","",IFERROR(4*STDEVP(終値!J7:AC7)/AVERAGE(終値!J7:AC7),""))</f>
        <v>5.8997782924726308E-2</v>
      </c>
      <c r="H7" s="500">
        <f>IF(終値!A7="","",IFERROR(4*STDEVP(終値!K7:AD7)/AVERAGE(終値!K7:AD7),""))</f>
        <v>6.0726346604296107E-2</v>
      </c>
      <c r="I7" s="500">
        <f>IF(終値!A7="","",IFERROR(4*STDEVP(終値!L7:AE7)/AVERAGE(終値!L7:AE7),""))</f>
        <v>6.1853631190600784E-2</v>
      </c>
      <c r="J7" s="500">
        <f>IF(終値!A7="","",IFERROR(4*STDEVP(終値!M7:AF7)/AVERAGE(終値!M7:AF7),""))</f>
        <v>5.936392358741268E-2</v>
      </c>
      <c r="K7" s="500">
        <f>IF(終値!A7="","",IFERROR(4*STDEVP(終値!N7:AG7)/AVERAGE(終値!N7:AG7),""))</f>
        <v>6.4029449865173088E-2</v>
      </c>
      <c r="L7" s="500">
        <f>IF(終値!A7="","",IFERROR(4*STDEVP(終値!O7:AH7)/AVERAGE(終値!O7:AH7),""))</f>
        <v>6.5643959705601801E-2</v>
      </c>
      <c r="M7" s="500">
        <f>IF(終値!A7="","",IFERROR(4*STDEVP(終値!P7:AI7)/AVERAGE(終値!P7:AI7),""))</f>
        <v>6.5643959705601801E-2</v>
      </c>
      <c r="N7" s="500">
        <f>IF(終値!A7="","",IFERROR(4*STDEVP(終値!Q7:AJ7)/AVERAGE(終値!Q7:AJ7),""))</f>
        <v>6.528310408997165E-2</v>
      </c>
      <c r="O7" s="500">
        <f>IF(終値!A7="","",IFERROR(4*STDEVP(終値!R7:AK7)/AVERAGE(終値!R7:AK7),""))</f>
        <v>7.4506393284699199E-2</v>
      </c>
      <c r="P7" s="500">
        <f>IF(終値!A7="","",IFERROR(4*STDEVP(終値!S7:AL7)/AVERAGE(終値!S7:AL7),""))</f>
        <v>7.557113159615389E-2</v>
      </c>
      <c r="Q7" s="500">
        <f>IF(終値!A7="","",IFERROR(4*STDEVP(終値!T7:AM7)/AVERAGE(終値!T7:AM7),""))</f>
        <v>7.6435475629526781E-2</v>
      </c>
      <c r="R7" s="500">
        <f>IF(終値!A7="","",IFERROR(4*STDEVP(終値!U7:AN7)/AVERAGE(終値!U7:AN7),""))</f>
        <v>7.6947069439237348E-2</v>
      </c>
      <c r="S7" s="500">
        <f>IF(終値!A7="","",IFERROR(4*STDEVP(終値!V7:AO7)/AVERAGE(終値!V7:AO7),""))</f>
        <v>7.5424209244088228E-2</v>
      </c>
      <c r="T7" s="500">
        <f>IF(終値!A7="","",IFERROR(4*STDEVP(終値!W7:AP7)/AVERAGE(終値!W7:AP7),""))</f>
        <v>7.6721007361018903E-2</v>
      </c>
      <c r="U7" s="500">
        <f>IF(終値!A7="","",IFERROR(4*STDEVP(終値!X7:AQ7)/AVERAGE(終値!X7:AQ7),""))</f>
        <v>7.6721007361018903E-2</v>
      </c>
      <c r="V7" s="500">
        <f>IF(終値!A7="","",IFERROR(4*STDEVP(終値!Y7:AR7)/AVERAGE(終値!Y7:AR7),""))</f>
        <v>7.9725133441555213E-2</v>
      </c>
      <c r="W7" s="500">
        <f>IF(終値!A7="","",IFERROR(4*STDEVP(終値!Z7:AS7)/AVERAGE(終値!Z7:AS7),""))</f>
        <v>8.4970689102049385E-2</v>
      </c>
      <c r="X7" s="500">
        <f>IF(終値!A7="","",IFERROR(4*STDEVP(終値!AA7:AT7)/AVERAGE(終値!AA7:AT7),""))</f>
        <v>8.8733577830217861E-2</v>
      </c>
      <c r="Y7" s="500">
        <f>IF(終値!A7="","",IFERROR(4*STDEVP(終値!AB7:AU7)/AVERAGE(終値!AB7:AU7),""))</f>
        <v>8.853499868966673E-2</v>
      </c>
      <c r="Z7" s="500">
        <f>IF(終値!A7="","",IFERROR(4*STDEVP(終値!AC7:AV7)/AVERAGE(終値!AC7:AV7),""))</f>
        <v>8.7918721969572289E-2</v>
      </c>
      <c r="AA7" s="500">
        <f>IF(終値!A7="","",IFERROR(4*STDEVP(終値!AD7:AW7)/AVERAGE(終値!AD7:AW7),""))</f>
        <v>8.8259261990367571E-2</v>
      </c>
      <c r="AB7" s="500">
        <f>IF(終値!A7="","",IFERROR(4*STDEVP(終値!AE7:AX7)/AVERAGE(終値!AE7:AX7),""))</f>
        <v>8.8346723863191298E-2</v>
      </c>
      <c r="AC7" s="500">
        <f>IF(終値!A7="","",IFERROR(4*STDEVP(終値!AF7:AY7)/AVERAGE(終値!AF7:AY7),""))</f>
        <v>8.7027392109959231E-2</v>
      </c>
      <c r="AD7" s="500">
        <f>IF(終値!A7="","",IFERROR(4*STDEVP(終値!AG7:AZ7)/AVERAGE(終値!AG7:AZ7),""))</f>
        <v>8.6091827502777746E-2</v>
      </c>
      <c r="AE7" s="500">
        <f>IF(終値!A7="","",IFERROR(4*STDEVP(終値!AH7:BA7)/AVERAGE(終値!AH7:BA7),""))</f>
        <v>8.5092226283496511E-2</v>
      </c>
      <c r="AF7" s="500">
        <f>IF(終値!A7="","",IFERROR(4*STDEVP(終値!AI7:BB7)/AVERAGE(終値!AI7:BB7),""))</f>
        <v>8.1873211722412187E-2</v>
      </c>
      <c r="AG7" s="500">
        <f>IF(終値!A7="","",IFERROR(4*STDEVP(終値!AJ7:BC7)/AVERAGE(終値!AJ7:BC7),""))</f>
        <v>8.2239849662322506E-2</v>
      </c>
      <c r="AH7" s="500">
        <f>IF(終値!A7="","",IFERROR(4*STDEVP(終値!AK7:BD7)/AVERAGE(終値!AK7:BD7),""))</f>
        <v>8.1915732858212784E-2</v>
      </c>
      <c r="AI7" s="500">
        <f>IF(終値!A7="","",IFERROR(4*STDEVP(終値!AL7:BE7)/AVERAGE(終値!AL7:BE7),""))</f>
        <v>7.1658391207021013E-2</v>
      </c>
      <c r="AJ7" s="500">
        <f>IF(終値!A7="","",IFERROR(4*STDEVP(終値!AM7:BF7)/AVERAGE(終値!AM7:BF7),""))</f>
        <v>6.8192843740388642E-2</v>
      </c>
      <c r="AK7" s="500">
        <f>IF(終値!A7="","",IFERROR(4*STDEVP(終値!AN7:BG7)/AVERAGE(終値!AN7:BG7),""))</f>
        <v>6.2513921372263082E-2</v>
      </c>
      <c r="AL7" s="500">
        <f>IF(終値!A7="","",IFERROR(4*STDEVP(終値!AO7:BH7)/AVERAGE(終値!AO7:BH7),""))</f>
        <v>5.5192894207594739E-2</v>
      </c>
      <c r="AM7" s="500">
        <f>IF(終値!A7="","",IFERROR(4*STDEVP(終値!AP7:BI7)/AVERAGE(終値!AP7:BI7),""))</f>
        <v>5.8076529139963709E-2</v>
      </c>
      <c r="AN7" s="500">
        <f>IF(終値!A7="","",IFERROR(4*STDEVP(終値!AQ7:BJ7)/AVERAGE(終値!AQ7:BJ7),""))</f>
        <v>6.8688049993343103E-2</v>
      </c>
      <c r="AO7" s="500">
        <f>IF(終値!A7="","",IFERROR(4*STDEVP(終値!AR7:BK7)/AVERAGE(終値!AR7:BK7),""))</f>
        <v>8.847703841423557E-2</v>
      </c>
      <c r="AP7" s="500">
        <f>IF(終値!A7="","",IFERROR(4*STDEVP(終値!AS7:BL7)/AVERAGE(終値!AS7:BL7),""))</f>
        <v>0.10631887787077508</v>
      </c>
    </row>
    <row r="8" spans="1:42">
      <c r="A8" s="497" t="str">
        <f>IF(終値!A8="","",終値!A8)</f>
        <v>5713</v>
      </c>
      <c r="B8" s="500">
        <f>IF(終値!A8="","",IFERROR(4*STDEVP(終値!E8:X8)/AVERAGE(終値!E8:X8),""))</f>
        <v>0.27660964174193792</v>
      </c>
      <c r="C8" s="500">
        <f>IF(終値!A8="","",IFERROR(4*STDEVP(終値!F8:Y8)/AVERAGE(終値!F8:Y8),""))</f>
        <v>0.21682976761698888</v>
      </c>
      <c r="D8" s="500">
        <f>IF(終値!A8="","",IFERROR(4*STDEVP(終値!G8:Z8)/AVERAGE(終値!G8:Z8),""))</f>
        <v>0.17779894766933715</v>
      </c>
      <c r="E8" s="500">
        <f>IF(終値!A8="","",IFERROR(4*STDEVP(終値!H8:AA8)/AVERAGE(終値!H8:AA8),""))</f>
        <v>0.17225108361998656</v>
      </c>
      <c r="F8" s="500">
        <f>IF(終値!A8="","",IFERROR(4*STDEVP(終値!I8:AB8)/AVERAGE(終値!I8:AB8),""))</f>
        <v>0.17104670300704999</v>
      </c>
      <c r="G8" s="500">
        <f>IF(終値!A8="","",IFERROR(4*STDEVP(終値!J8:AC8)/AVERAGE(終値!J8:AC8),""))</f>
        <v>0.14751908659827703</v>
      </c>
      <c r="H8" s="500">
        <f>IF(終値!A8="","",IFERROR(4*STDEVP(終値!K8:AD8)/AVERAGE(終値!K8:AD8),""))</f>
        <v>0.14805169592235562</v>
      </c>
      <c r="I8" s="500">
        <f>IF(終値!A8="","",IFERROR(4*STDEVP(終値!L8:AE8)/AVERAGE(終値!L8:AE8),""))</f>
        <v>0.14729228715404899</v>
      </c>
      <c r="J8" s="500">
        <f>IF(終値!A8="","",IFERROR(4*STDEVP(終値!M8:AF8)/AVERAGE(終値!M8:AF8),""))</f>
        <v>0.1470248604071451</v>
      </c>
      <c r="K8" s="500">
        <f>IF(終値!A8="","",IFERROR(4*STDEVP(終値!N8:AG8)/AVERAGE(終値!N8:AG8),""))</f>
        <v>0.14311470671347618</v>
      </c>
      <c r="L8" s="500">
        <f>IF(終値!A8="","",IFERROR(4*STDEVP(終値!O8:AH8)/AVERAGE(終値!O8:AH8),""))</f>
        <v>0.14518749535159006</v>
      </c>
      <c r="M8" s="500">
        <f>IF(終値!A8="","",IFERROR(4*STDEVP(終値!P8:AI8)/AVERAGE(終値!P8:AI8),""))</f>
        <v>0.14765617947012435</v>
      </c>
      <c r="N8" s="500">
        <f>IF(終値!A8="","",IFERROR(4*STDEVP(終値!Q8:AJ8)/AVERAGE(終値!Q8:AJ8),""))</f>
        <v>0.1742434006361662</v>
      </c>
      <c r="O8" s="500">
        <f>IF(終値!A8="","",IFERROR(4*STDEVP(終値!R8:AK8)/AVERAGE(終値!R8:AK8),""))</f>
        <v>0.23082316297719671</v>
      </c>
      <c r="P8" s="500">
        <f>IF(終値!A8="","",IFERROR(4*STDEVP(終値!S8:AL8)/AVERAGE(終値!S8:AL8),""))</f>
        <v>0.23825151098431543</v>
      </c>
      <c r="Q8" s="500">
        <f>IF(終値!A8="","",IFERROR(4*STDEVP(終値!T8:AM8)/AVERAGE(終値!T8:AM8),""))</f>
        <v>0.29302849712413664</v>
      </c>
      <c r="R8" s="500">
        <f>IF(終値!A8="","",IFERROR(4*STDEVP(終値!U8:AN8)/AVERAGE(終値!U8:AN8),""))</f>
        <v>0.32574329886495634</v>
      </c>
      <c r="S8" s="500">
        <f>IF(終値!A8="","",IFERROR(4*STDEVP(終値!V8:AO8)/AVERAGE(終値!V8:AO8),""))</f>
        <v>0.33568536610939786</v>
      </c>
      <c r="T8" s="500">
        <f>IF(終値!A8="","",IFERROR(4*STDEVP(終値!W8:AP8)/AVERAGE(終値!W8:AP8),""))</f>
        <v>0.34734564508167293</v>
      </c>
      <c r="U8" s="500">
        <f>IF(終値!A8="","",IFERROR(4*STDEVP(終値!X8:AQ8)/AVERAGE(終値!X8:AQ8),""))</f>
        <v>0.33983040883781918</v>
      </c>
      <c r="V8" s="500">
        <f>IF(終値!A8="","",IFERROR(4*STDEVP(終値!Y8:AR8)/AVERAGE(終値!Y8:AR8),""))</f>
        <v>0.32601384806109013</v>
      </c>
      <c r="W8" s="500">
        <f>IF(終値!A8="","",IFERROR(4*STDEVP(終値!Z8:AS8)/AVERAGE(終値!Z8:AS8),""))</f>
        <v>0.31370430517588199</v>
      </c>
      <c r="X8" s="500">
        <f>IF(終値!A8="","",IFERROR(4*STDEVP(終値!AA8:AT8)/AVERAGE(終値!AA8:AT8),""))</f>
        <v>0.30769947772642586</v>
      </c>
      <c r="Y8" s="500">
        <f>IF(終値!A8="","",IFERROR(4*STDEVP(終値!AB8:AU8)/AVERAGE(終値!AB8:AU8),""))</f>
        <v>0.30701843519064337</v>
      </c>
      <c r="Z8" s="500">
        <f>IF(終値!A8="","",IFERROR(4*STDEVP(終値!AC8:AV8)/AVERAGE(終値!AC8:AV8),""))</f>
        <v>0.30788390560104323</v>
      </c>
      <c r="AA8" s="500">
        <f>IF(終値!A8="","",IFERROR(4*STDEVP(終値!AD8:AW8)/AVERAGE(終値!AD8:AW8),""))</f>
        <v>0.30011277461015012</v>
      </c>
      <c r="AB8" s="500">
        <f>IF(終値!A8="","",IFERROR(4*STDEVP(終値!AE8:AX8)/AVERAGE(終値!AE8:AX8),""))</f>
        <v>0.29204890852291543</v>
      </c>
      <c r="AC8" s="500">
        <f>IF(終値!A8="","",IFERROR(4*STDEVP(終値!AF8:AY8)/AVERAGE(終値!AF8:AY8),""))</f>
        <v>0.27712609870205573</v>
      </c>
      <c r="AD8" s="500">
        <f>IF(終値!A8="","",IFERROR(4*STDEVP(終値!AG8:AZ8)/AVERAGE(終値!AG8:AZ8),""))</f>
        <v>0.2625757161386103</v>
      </c>
      <c r="AE8" s="500">
        <f>IF(終値!A8="","",IFERROR(4*STDEVP(終値!AH8:BA8)/AVERAGE(終値!AH8:BA8),""))</f>
        <v>0.25126665347056865</v>
      </c>
      <c r="AF8" s="500">
        <f>IF(終値!A8="","",IFERROR(4*STDEVP(終値!AI8:BB8)/AVERAGE(終値!AI8:BB8),""))</f>
        <v>0.23279480729712543</v>
      </c>
      <c r="AG8" s="500">
        <f>IF(終値!A8="","",IFERROR(4*STDEVP(終値!AJ8:BC8)/AVERAGE(終値!AJ8:BC8),""))</f>
        <v>0.24036687461950135</v>
      </c>
      <c r="AH8" s="500">
        <f>IF(終値!A8="","",IFERROR(4*STDEVP(終値!AK8:BD8)/AVERAGE(終値!AK8:BD8),""))</f>
        <v>0.25746358163083294</v>
      </c>
      <c r="AI8" s="500">
        <f>IF(終値!A8="","",IFERROR(4*STDEVP(終値!AL8:BE8)/AVERAGE(終値!AL8:BE8),""))</f>
        <v>0.27565445629001956</v>
      </c>
      <c r="AJ8" s="500">
        <f>IF(終値!A8="","",IFERROR(4*STDEVP(終値!AM8:BF8)/AVERAGE(終値!AM8:BF8),""))</f>
        <v>0.28136805075326121</v>
      </c>
      <c r="AK8" s="500">
        <f>IF(終値!A8="","",IFERROR(4*STDEVP(終値!AN8:BG8)/AVERAGE(終値!AN8:BG8),""))</f>
        <v>0.28041159396651383</v>
      </c>
      <c r="AL8" s="500">
        <f>IF(終値!A8="","",IFERROR(4*STDEVP(終値!AO8:BH8)/AVERAGE(終値!AO8:BH8),""))</f>
        <v>0.27932197467588371</v>
      </c>
      <c r="AM8" s="500">
        <f>IF(終値!A8="","",IFERROR(4*STDEVP(終値!AP8:BI8)/AVERAGE(終値!AP8:BI8),""))</f>
        <v>0.28187313510208462</v>
      </c>
      <c r="AN8" s="500">
        <f>IF(終値!A8="","",IFERROR(4*STDEVP(終値!AQ8:BJ8)/AVERAGE(終値!AQ8:BJ8),""))</f>
        <v>0.2877234849977639</v>
      </c>
      <c r="AO8" s="500">
        <f>IF(終値!A8="","",IFERROR(4*STDEVP(終値!AR8:BK8)/AVERAGE(終値!AR8:BK8),""))</f>
        <v>0.3137816609714979</v>
      </c>
      <c r="AP8" s="500">
        <f>IF(終値!A8="","",IFERROR(4*STDEVP(終値!AS8:BL8)/AVERAGE(終値!AS8:BL8),""))</f>
        <v>0.31842912925175321</v>
      </c>
    </row>
    <row r="9" spans="1:42">
      <c r="A9" s="497" t="str">
        <f>IF(終値!A9="","",終値!A9)</f>
        <v>5711</v>
      </c>
      <c r="B9" s="500">
        <f>IF(終値!A9="","",IFERROR(4*STDEVP(終値!E9:X9)/AVERAGE(終値!E9:X9),""))</f>
        <v>0.12963128297345292</v>
      </c>
      <c r="C9" s="500">
        <f>IF(終値!A9="","",IFERROR(4*STDEVP(終値!F9:Y9)/AVERAGE(終値!F9:Y9),""))</f>
        <v>0.11331673425631515</v>
      </c>
      <c r="D9" s="500">
        <f>IF(終値!A9="","",IFERROR(4*STDEVP(終値!G9:Z9)/AVERAGE(終値!G9:Z9),""))</f>
        <v>0.11110678255325784</v>
      </c>
      <c r="E9" s="500">
        <f>IF(終値!A9="","",IFERROR(4*STDEVP(終値!H9:AA9)/AVERAGE(終値!H9:AA9),""))</f>
        <v>0.15085907935288664</v>
      </c>
      <c r="F9" s="500">
        <f>IF(終値!A9="","",IFERROR(4*STDEVP(終値!I9:AB9)/AVERAGE(終値!I9:AB9),""))</f>
        <v>0.1711690486153723</v>
      </c>
      <c r="G9" s="500">
        <f>IF(終値!A9="","",IFERROR(4*STDEVP(終値!J9:AC9)/AVERAGE(終値!J9:AC9),""))</f>
        <v>0.17976550507131442</v>
      </c>
      <c r="H9" s="500">
        <f>IF(終値!A9="","",IFERROR(4*STDEVP(終値!K9:AD9)/AVERAGE(終値!K9:AD9),""))</f>
        <v>0.17627152836725404</v>
      </c>
      <c r="I9" s="500">
        <f>IF(終値!A9="","",IFERROR(4*STDEVP(終値!L9:AE9)/AVERAGE(終値!L9:AE9),""))</f>
        <v>0.16640155887097807</v>
      </c>
      <c r="J9" s="500">
        <f>IF(終値!A9="","",IFERROR(4*STDEVP(終値!M9:AF9)/AVERAGE(終値!M9:AF9),""))</f>
        <v>0.16100296843651779</v>
      </c>
      <c r="K9" s="500">
        <f>IF(終値!A9="","",IFERROR(4*STDEVP(終値!N9:AG9)/AVERAGE(終値!N9:AG9),""))</f>
        <v>0.16237448315360789</v>
      </c>
      <c r="L9" s="500">
        <f>IF(終値!A9="","",IFERROR(4*STDEVP(終値!O9:AH9)/AVERAGE(終値!O9:AH9),""))</f>
        <v>0.16428528943292059</v>
      </c>
      <c r="M9" s="500">
        <f>IF(終値!A9="","",IFERROR(4*STDEVP(終値!P9:AI9)/AVERAGE(終値!P9:AI9),""))</f>
        <v>0.17425080336833831</v>
      </c>
      <c r="N9" s="500">
        <f>IF(終値!A9="","",IFERROR(4*STDEVP(終値!Q9:AJ9)/AVERAGE(終値!Q9:AJ9),""))</f>
        <v>0.18631257482472577</v>
      </c>
      <c r="O9" s="500">
        <f>IF(終値!A9="","",IFERROR(4*STDEVP(終値!R9:AK9)/AVERAGE(終値!R9:AK9),""))</f>
        <v>0.21491128478926713</v>
      </c>
      <c r="P9" s="500">
        <f>IF(終値!A9="","",IFERROR(4*STDEVP(終値!S9:AL9)/AVERAGE(終値!S9:AL9),""))</f>
        <v>0.21973363425055234</v>
      </c>
      <c r="Q9" s="500">
        <f>IF(終値!A9="","",IFERROR(4*STDEVP(終値!T9:AM9)/AVERAGE(終値!T9:AM9),""))</f>
        <v>0.23664636899207286</v>
      </c>
      <c r="R9" s="500">
        <f>IF(終値!A9="","",IFERROR(4*STDEVP(終値!U9:AN9)/AVERAGE(終値!U9:AN9),""))</f>
        <v>0.24858831179312929</v>
      </c>
      <c r="S9" s="500">
        <f>IF(終値!A9="","",IFERROR(4*STDEVP(終値!V9:AO9)/AVERAGE(終値!V9:AO9),""))</f>
        <v>0.25359672160730695</v>
      </c>
      <c r="T9" s="500">
        <f>IF(終値!A9="","",IFERROR(4*STDEVP(終値!W9:AP9)/AVERAGE(終値!W9:AP9),""))</f>
        <v>0.25309919326252783</v>
      </c>
      <c r="U9" s="500">
        <f>IF(終値!A9="","",IFERROR(4*STDEVP(終値!X9:AQ9)/AVERAGE(終値!X9:AQ9),""))</f>
        <v>0.23537345328428894</v>
      </c>
      <c r="V9" s="500">
        <f>IF(終値!A9="","",IFERROR(4*STDEVP(終値!Y9:AR9)/AVERAGE(終値!Y9:AR9),""))</f>
        <v>0.20273948569536393</v>
      </c>
      <c r="W9" s="500">
        <f>IF(終値!A9="","",IFERROR(4*STDEVP(終値!Z9:AS9)/AVERAGE(終値!Z9:AS9),""))</f>
        <v>0.19270009186040676</v>
      </c>
      <c r="X9" s="500">
        <f>IF(終値!A9="","",IFERROR(4*STDEVP(終値!AA9:AT9)/AVERAGE(終値!AA9:AT9),""))</f>
        <v>0.18688322555179671</v>
      </c>
      <c r="Y9" s="500">
        <f>IF(終値!A9="","",IFERROR(4*STDEVP(終値!AB9:AU9)/AVERAGE(終値!AB9:AU9),""))</f>
        <v>0.18691750649591041</v>
      </c>
      <c r="Z9" s="500">
        <f>IF(終値!A9="","",IFERROR(4*STDEVP(終値!AC9:AV9)/AVERAGE(終値!AC9:AV9),""))</f>
        <v>0.1941555747591224</v>
      </c>
      <c r="AA9" s="500">
        <f>IF(終値!A9="","",IFERROR(4*STDEVP(終値!AD9:AW9)/AVERAGE(終値!AD9:AW9),""))</f>
        <v>0.20060041526125891</v>
      </c>
      <c r="AB9" s="500">
        <f>IF(終値!A9="","",IFERROR(4*STDEVP(終値!AE9:AX9)/AVERAGE(終値!AE9:AX9),""))</f>
        <v>0.21551765074490184</v>
      </c>
      <c r="AC9" s="500">
        <f>IF(終値!A9="","",IFERROR(4*STDEVP(終値!AF9:AY9)/AVERAGE(終値!AF9:AY9),""))</f>
        <v>0.21079984082246259</v>
      </c>
      <c r="AD9" s="500">
        <f>IF(終値!A9="","",IFERROR(4*STDEVP(終値!AG9:AZ9)/AVERAGE(終値!AG9:AZ9),""))</f>
        <v>0.20398751882967608</v>
      </c>
      <c r="AE9" s="500">
        <f>IF(終値!A9="","",IFERROR(4*STDEVP(終値!AH9:BA9)/AVERAGE(終値!AH9:BA9),""))</f>
        <v>0.19882724471974825</v>
      </c>
      <c r="AF9" s="500">
        <f>IF(終値!A9="","",IFERROR(4*STDEVP(終値!AI9:BB9)/AVERAGE(終値!AI9:BB9),""))</f>
        <v>0.19183641601908569</v>
      </c>
      <c r="AG9" s="500">
        <f>IF(終値!A9="","",IFERROR(4*STDEVP(終値!AJ9:BC9)/AVERAGE(終値!AJ9:BC9),""))</f>
        <v>0.19769382601992816</v>
      </c>
      <c r="AH9" s="500">
        <f>IF(終値!A9="","",IFERROR(4*STDEVP(終値!AK9:BD9)/AVERAGE(終値!AK9:BD9),""))</f>
        <v>0.21367133015870812</v>
      </c>
      <c r="AI9" s="500">
        <f>IF(終値!A9="","",IFERROR(4*STDEVP(終値!AL9:BE9)/AVERAGE(終値!AL9:BE9),""))</f>
        <v>0.22113127815549941</v>
      </c>
      <c r="AJ9" s="500">
        <f>IF(終値!A9="","",IFERROR(4*STDEVP(終値!AM9:BF9)/AVERAGE(終値!AM9:BF9),""))</f>
        <v>0.22066740044654681</v>
      </c>
      <c r="AK9" s="500">
        <f>IF(終値!A9="","",IFERROR(4*STDEVP(終値!AN9:BG9)/AVERAGE(終値!AN9:BG9),""))</f>
        <v>0.22076815268027103</v>
      </c>
      <c r="AL9" s="500">
        <f>IF(終値!A9="","",IFERROR(4*STDEVP(終値!AO9:BH9)/AVERAGE(終値!AO9:BH9),""))</f>
        <v>0.22248192529310562</v>
      </c>
      <c r="AM9" s="500">
        <f>IF(終値!A9="","",IFERROR(4*STDEVP(終値!AP9:BI9)/AVERAGE(終値!AP9:BI9),""))</f>
        <v>0.22225349259562757</v>
      </c>
      <c r="AN9" s="500">
        <f>IF(終値!A9="","",IFERROR(4*STDEVP(終値!AQ9:BJ9)/AVERAGE(終値!AQ9:BJ9),""))</f>
        <v>0.22282196317760566</v>
      </c>
      <c r="AO9" s="500">
        <f>IF(終値!A9="","",IFERROR(4*STDEVP(終値!AR9:BK9)/AVERAGE(終値!AR9:BK9),""))</f>
        <v>0.22913263202459361</v>
      </c>
      <c r="AP9" s="500">
        <f>IF(終値!A9="","",IFERROR(4*STDEVP(終値!AS9:BL9)/AVERAGE(終値!AS9:BL9),""))</f>
        <v>0.21348967912943037</v>
      </c>
    </row>
    <row r="10" spans="1:42">
      <c r="A10" s="497" t="str">
        <f>IF(終値!A10="","",終値!A10)</f>
        <v>5714</v>
      </c>
      <c r="B10" s="500">
        <f>IF(終値!A10="","",IFERROR(4*STDEVP(終値!E10:X10)/AVERAGE(終値!E10:X10),""))</f>
        <v>0.1092461779973793</v>
      </c>
      <c r="C10" s="500">
        <f>IF(終値!A10="","",IFERROR(4*STDEVP(終値!F10:Y10)/AVERAGE(終値!F10:Y10),""))</f>
        <v>8.8162778271915793E-2</v>
      </c>
      <c r="D10" s="500">
        <f>IF(終値!A10="","",IFERROR(4*STDEVP(終値!G10:Z10)/AVERAGE(終値!G10:Z10),""))</f>
        <v>8.9192761166007842E-2</v>
      </c>
      <c r="E10" s="500">
        <f>IF(終値!A10="","",IFERROR(4*STDEVP(終値!H10:AA10)/AVERAGE(終値!H10:AA10),""))</f>
        <v>0.11344621697905972</v>
      </c>
      <c r="F10" s="500">
        <f>IF(終値!A10="","",IFERROR(4*STDEVP(終値!I10:AB10)/AVERAGE(終値!I10:AB10),""))</f>
        <v>0.12359281629370902</v>
      </c>
      <c r="G10" s="500">
        <f>IF(終値!A10="","",IFERROR(4*STDEVP(終値!J10:AC10)/AVERAGE(終値!J10:AC10),""))</f>
        <v>0.13052545082088246</v>
      </c>
      <c r="H10" s="500">
        <f>IF(終値!A10="","",IFERROR(4*STDEVP(終値!K10:AD10)/AVERAGE(終値!K10:AD10),""))</f>
        <v>0.12470257979954696</v>
      </c>
      <c r="I10" s="500">
        <f>IF(終値!A10="","",IFERROR(4*STDEVP(終値!L10:AE10)/AVERAGE(終値!L10:AE10),""))</f>
        <v>0.11398200394269541</v>
      </c>
      <c r="J10" s="500">
        <f>IF(終値!A10="","",IFERROR(4*STDEVP(終値!M10:AF10)/AVERAGE(終値!M10:AF10),""))</f>
        <v>0.11115317976150874</v>
      </c>
      <c r="K10" s="500">
        <f>IF(終値!A10="","",IFERROR(4*STDEVP(終値!N10:AG10)/AVERAGE(終値!N10:AG10),""))</f>
        <v>0.11397679232294598</v>
      </c>
      <c r="L10" s="500">
        <f>IF(終値!A10="","",IFERROR(4*STDEVP(終値!O10:AH10)/AVERAGE(終値!O10:AH10),""))</f>
        <v>0.1135239577058102</v>
      </c>
      <c r="M10" s="500">
        <f>IF(終値!A10="","",IFERROR(4*STDEVP(終値!P10:AI10)/AVERAGE(終値!P10:AI10),""))</f>
        <v>0.12274605531016392</v>
      </c>
      <c r="N10" s="500">
        <f>IF(終値!A10="","",IFERROR(4*STDEVP(終値!Q10:AJ10)/AVERAGE(終値!Q10:AJ10),""))</f>
        <v>0.13801539103969471</v>
      </c>
      <c r="O10" s="500">
        <f>IF(終値!A10="","",IFERROR(4*STDEVP(終値!R10:AK10)/AVERAGE(終値!R10:AK10),""))</f>
        <v>0.17152121912665344</v>
      </c>
      <c r="P10" s="500">
        <f>IF(終値!A10="","",IFERROR(4*STDEVP(終値!S10:AL10)/AVERAGE(終値!S10:AL10),""))</f>
        <v>0.17246097744884634</v>
      </c>
      <c r="Q10" s="500">
        <f>IF(終値!A10="","",IFERROR(4*STDEVP(終値!T10:AM10)/AVERAGE(終値!T10:AM10),""))</f>
        <v>0.19378446878390221</v>
      </c>
      <c r="R10" s="500">
        <f>IF(終値!A10="","",IFERROR(4*STDEVP(終値!U10:AN10)/AVERAGE(終値!U10:AN10),""))</f>
        <v>0.21401210018803246</v>
      </c>
      <c r="S10" s="500">
        <f>IF(終値!A10="","",IFERROR(4*STDEVP(終値!V10:AO10)/AVERAGE(終値!V10:AO10),""))</f>
        <v>0.22031406330603875</v>
      </c>
      <c r="T10" s="500">
        <f>IF(終値!A10="","",IFERROR(4*STDEVP(終値!W10:AP10)/AVERAGE(終値!W10:AP10),""))</f>
        <v>0.22574353140879713</v>
      </c>
      <c r="U10" s="500">
        <f>IF(終値!A10="","",IFERROR(4*STDEVP(終値!X10:AQ10)/AVERAGE(終値!X10:AQ10),""))</f>
        <v>0.21748769163842854</v>
      </c>
      <c r="V10" s="500">
        <f>IF(終値!A10="","",IFERROR(4*STDEVP(終値!Y10:AR10)/AVERAGE(終値!Y10:AR10),""))</f>
        <v>0.20186793809993939</v>
      </c>
      <c r="W10" s="500">
        <f>IF(終値!A10="","",IFERROR(4*STDEVP(終値!Z10:AS10)/AVERAGE(終値!Z10:AS10),""))</f>
        <v>0.19010370177779626</v>
      </c>
      <c r="X10" s="500">
        <f>IF(終値!A10="","",IFERROR(4*STDEVP(終値!AA10:AT10)/AVERAGE(終値!AA10:AT10),""))</f>
        <v>0.18185132930962963</v>
      </c>
      <c r="Y10" s="500">
        <f>IF(終値!A10="","",IFERROR(4*STDEVP(終値!AB10:AU10)/AVERAGE(終値!AB10:AU10),""))</f>
        <v>0.18087071242092417</v>
      </c>
      <c r="Z10" s="500">
        <f>IF(終値!A10="","",IFERROR(4*STDEVP(終値!AC10:AV10)/AVERAGE(終値!AC10:AV10),""))</f>
        <v>0.19321463178290688</v>
      </c>
      <c r="AA10" s="500">
        <f>IF(終値!A10="","",IFERROR(4*STDEVP(終値!AD10:AW10)/AVERAGE(終値!AD10:AW10),""))</f>
        <v>0.19540797825770539</v>
      </c>
      <c r="AB10" s="500">
        <f>IF(終値!A10="","",IFERROR(4*STDEVP(終値!AE10:AX10)/AVERAGE(終値!AE10:AX10),""))</f>
        <v>0.20718811194555378</v>
      </c>
      <c r="AC10" s="500">
        <f>IF(終値!A10="","",IFERROR(4*STDEVP(終値!AF10:AY10)/AVERAGE(終値!AF10:AY10),""))</f>
        <v>0.20619679242222325</v>
      </c>
      <c r="AD10" s="500">
        <f>IF(終値!A10="","",IFERROR(4*STDEVP(終値!AG10:AZ10)/AVERAGE(終値!AG10:AZ10),""))</f>
        <v>0.21305425849691345</v>
      </c>
      <c r="AE10" s="500">
        <f>IF(終値!A10="","",IFERROR(4*STDEVP(終値!AH10:BA10)/AVERAGE(終値!AH10:BA10),""))</f>
        <v>0.20906637051692595</v>
      </c>
      <c r="AF10" s="500">
        <f>IF(終値!A10="","",IFERROR(4*STDEVP(終値!AI10:BB10)/AVERAGE(終値!AI10:BB10),""))</f>
        <v>0.20650558886394393</v>
      </c>
      <c r="AG10" s="500">
        <f>IF(終値!A10="","",IFERROR(4*STDEVP(終値!AJ10:BC10)/AVERAGE(終値!AJ10:BC10),""))</f>
        <v>0.2179665629722338</v>
      </c>
      <c r="AH10" s="500">
        <f>IF(終値!A10="","",IFERROR(4*STDEVP(終値!AK10:BD10)/AVERAGE(終値!AK10:BD10),""))</f>
        <v>0.22964478795836646</v>
      </c>
      <c r="AI10" s="500">
        <f>IF(終値!A10="","",IFERROR(4*STDEVP(終値!AL10:BE10)/AVERAGE(終値!AL10:BE10),""))</f>
        <v>0.24580445427953446</v>
      </c>
      <c r="AJ10" s="500">
        <f>IF(終値!A10="","",IFERROR(4*STDEVP(終値!AM10:BF10)/AVERAGE(終値!AM10:BF10),""))</f>
        <v>0.24422937668620892</v>
      </c>
      <c r="AK10" s="500">
        <f>IF(終値!A10="","",IFERROR(4*STDEVP(終値!AN10:BG10)/AVERAGE(終値!AN10:BG10),""))</f>
        <v>0.24332385064917558</v>
      </c>
      <c r="AL10" s="500">
        <f>IF(終値!A10="","",IFERROR(4*STDEVP(終値!AO10:BH10)/AVERAGE(終値!AO10:BH10),""))</f>
        <v>0.24279702492707803</v>
      </c>
      <c r="AM10" s="500">
        <f>IF(終値!A10="","",IFERROR(4*STDEVP(終値!AP10:BI10)/AVERAGE(終値!AP10:BI10),""))</f>
        <v>0.24201779815104593</v>
      </c>
      <c r="AN10" s="500">
        <f>IF(終値!A10="","",IFERROR(4*STDEVP(終値!AQ10:BJ10)/AVERAGE(終値!AQ10:BJ10),""))</f>
        <v>0.25725206189649563</v>
      </c>
      <c r="AO10" s="500">
        <f>IF(終値!A10="","",IFERROR(4*STDEVP(終値!AR10:BK10)/AVERAGE(終値!AR10:BK10),""))</f>
        <v>0.27702805094817973</v>
      </c>
      <c r="AP10" s="500">
        <f>IF(終値!A10="","",IFERROR(4*STDEVP(終値!AS10:BL10)/AVERAGE(終値!AS10:BL10),""))</f>
        <v>0.2502922725643385</v>
      </c>
    </row>
    <row r="11" spans="1:42">
      <c r="A11" s="497" t="str">
        <f>IF(終値!A11="","",終値!A11)</f>
        <v>6701</v>
      </c>
      <c r="B11" s="500">
        <f>IF(終値!A11="","",IFERROR(4*STDEVP(終値!E11:X11)/AVERAGE(終値!E11:X11),""))</f>
        <v>0.17223611397828606</v>
      </c>
      <c r="C11" s="500">
        <f>IF(終値!A11="","",IFERROR(4*STDEVP(終値!F11:Y11)/AVERAGE(終値!F11:Y11),""))</f>
        <v>0.16976950413040198</v>
      </c>
      <c r="D11" s="500">
        <f>IF(終値!A11="","",IFERROR(4*STDEVP(終値!G11:Z11)/AVERAGE(終値!G11:Z11),""))</f>
        <v>0.16863939602307729</v>
      </c>
      <c r="E11" s="500">
        <f>IF(終値!A11="","",IFERROR(4*STDEVP(終値!H11:AA11)/AVERAGE(終値!H11:AA11),""))</f>
        <v>0.1678382248388566</v>
      </c>
      <c r="F11" s="500">
        <f>IF(終値!A11="","",IFERROR(4*STDEVP(終値!I11:AB11)/AVERAGE(終値!I11:AB11),""))</f>
        <v>0.16620490761722703</v>
      </c>
      <c r="G11" s="500">
        <f>IF(終値!A11="","",IFERROR(4*STDEVP(終値!J11:AC11)/AVERAGE(終値!J11:AC11),""))</f>
        <v>0.15803285539462855</v>
      </c>
      <c r="H11" s="500">
        <f>IF(終値!A11="","",IFERROR(4*STDEVP(終値!K11:AD11)/AVERAGE(終値!K11:AD11),""))</f>
        <v>0.12051985857727011</v>
      </c>
      <c r="I11" s="500">
        <f>IF(終値!A11="","",IFERROR(4*STDEVP(終値!L11:AE11)/AVERAGE(終値!L11:AE11),""))</f>
        <v>0.13371749178723016</v>
      </c>
      <c r="J11" s="500">
        <f>IF(終値!A11="","",IFERROR(4*STDEVP(終値!M11:AF11)/AVERAGE(終値!M11:AF11),""))</f>
        <v>0.13792557316752582</v>
      </c>
      <c r="K11" s="500">
        <f>IF(終値!A11="","",IFERROR(4*STDEVP(終値!N11:AG11)/AVERAGE(終値!N11:AG11),""))</f>
        <v>0.16649389885630375</v>
      </c>
      <c r="L11" s="500">
        <f>IF(終値!A11="","",IFERROR(4*STDEVP(終値!O11:AH11)/AVERAGE(終値!O11:AH11),""))</f>
        <v>0.19590900256000335</v>
      </c>
      <c r="M11" s="500">
        <f>IF(終値!A11="","",IFERROR(4*STDEVP(終値!P11:AI11)/AVERAGE(終値!P11:AI11),""))</f>
        <v>0.21249026687453246</v>
      </c>
      <c r="N11" s="500">
        <f>IF(終値!A11="","",IFERROR(4*STDEVP(終値!Q11:AJ11)/AVERAGE(終値!Q11:AJ11),""))</f>
        <v>0.23745238017955675</v>
      </c>
      <c r="O11" s="500">
        <f>IF(終値!A11="","",IFERROR(4*STDEVP(終値!R11:AK11)/AVERAGE(終値!R11:AK11),""))</f>
        <v>0.24881581448447254</v>
      </c>
      <c r="P11" s="500">
        <f>IF(終値!A11="","",IFERROR(4*STDEVP(終値!S11:AL11)/AVERAGE(終値!S11:AL11),""))</f>
        <v>0.25829340375763465</v>
      </c>
      <c r="Q11" s="500">
        <f>IF(終値!A11="","",IFERROR(4*STDEVP(終値!T11:AM11)/AVERAGE(終値!T11:AM11),""))</f>
        <v>0.25011216607489684</v>
      </c>
      <c r="R11" s="500">
        <f>IF(終値!A11="","",IFERROR(4*STDEVP(終値!U11:AN11)/AVERAGE(終値!U11:AN11),""))</f>
        <v>0.25252691244647169</v>
      </c>
      <c r="S11" s="500">
        <f>IF(終値!A11="","",IFERROR(4*STDEVP(終値!V11:AO11)/AVERAGE(終値!V11:AO11),""))</f>
        <v>0.24145274343900089</v>
      </c>
      <c r="T11" s="500">
        <f>IF(終値!A11="","",IFERROR(4*STDEVP(終値!W11:AP11)/AVERAGE(終値!W11:AP11),""))</f>
        <v>0.23562775692202131</v>
      </c>
      <c r="U11" s="500">
        <f>IF(終値!A11="","",IFERROR(4*STDEVP(終値!X11:AQ11)/AVERAGE(終値!X11:AQ11),""))</f>
        <v>0.22630955020089374</v>
      </c>
      <c r="V11" s="500">
        <f>IF(終値!A11="","",IFERROR(4*STDEVP(終値!Y11:AR11)/AVERAGE(終値!Y11:AR11),""))</f>
        <v>0.20793739693257282</v>
      </c>
      <c r="W11" s="500">
        <f>IF(終値!A11="","",IFERROR(4*STDEVP(終値!Z11:AS11)/AVERAGE(終値!Z11:AS11),""))</f>
        <v>0.18957767048960908</v>
      </c>
      <c r="X11" s="500">
        <f>IF(終値!A11="","",IFERROR(4*STDEVP(終値!AA11:AT11)/AVERAGE(終値!AA11:AT11),""))</f>
        <v>0.16883673913232927</v>
      </c>
      <c r="Y11" s="500">
        <f>IF(終値!A11="","",IFERROR(4*STDEVP(終値!AB11:AU11)/AVERAGE(終値!AB11:AU11),""))</f>
        <v>0.14519767842797021</v>
      </c>
      <c r="Z11" s="500">
        <f>IF(終値!A11="","",IFERROR(4*STDEVP(終値!AC11:AV11)/AVERAGE(終値!AC11:AV11),""))</f>
        <v>0.15344899617072993</v>
      </c>
      <c r="AA11" s="500">
        <f>IF(終値!A11="","",IFERROR(4*STDEVP(終値!AD11:AW11)/AVERAGE(終値!AD11:AW11),""))</f>
        <v>0.15568362374717082</v>
      </c>
      <c r="AB11" s="500">
        <f>IF(終値!A11="","",IFERROR(4*STDEVP(終値!AE11:AX11)/AVERAGE(終値!AE11:AX11),""))</f>
        <v>0.17257990703216608</v>
      </c>
      <c r="AC11" s="500">
        <f>IF(終値!A11="","",IFERROR(4*STDEVP(終値!AF11:AY11)/AVERAGE(終値!AF11:AY11),""))</f>
        <v>0.2023235331461567</v>
      </c>
      <c r="AD11" s="500">
        <f>IF(終値!A11="","",IFERROR(4*STDEVP(終値!AG11:AZ11)/AVERAGE(終値!AG11:AZ11),""))</f>
        <v>0.219297991747681</v>
      </c>
      <c r="AE11" s="500">
        <f>IF(終値!A11="","",IFERROR(4*STDEVP(終値!AH11:BA11)/AVERAGE(終値!AH11:BA11),""))</f>
        <v>0.2153342898779553</v>
      </c>
      <c r="AF11" s="500">
        <f>IF(終値!A11="","",IFERROR(4*STDEVP(終値!AI11:BB11)/AVERAGE(終値!AI11:BB11),""))</f>
        <v>0.20770088474526668</v>
      </c>
      <c r="AG11" s="500">
        <f>IF(終値!A11="","",IFERROR(4*STDEVP(終値!AJ11:BC11)/AVERAGE(終値!AJ11:BC11),""))</f>
        <v>0.20449148387310032</v>
      </c>
      <c r="AH11" s="500">
        <f>IF(終値!A11="","",IFERROR(4*STDEVP(終値!AK11:BD11)/AVERAGE(終値!AK11:BD11),""))</f>
        <v>0.18786679198218462</v>
      </c>
      <c r="AI11" s="500">
        <f>IF(終値!A11="","",IFERROR(4*STDEVP(終値!AL11:BE11)/AVERAGE(終値!AL11:BE11),""))</f>
        <v>0.17439857979845599</v>
      </c>
      <c r="AJ11" s="500">
        <f>IF(終値!A11="","",IFERROR(4*STDEVP(終値!AM11:BF11)/AVERAGE(終値!AM11:BF11),""))</f>
        <v>0.15858471989750736</v>
      </c>
      <c r="AK11" s="500">
        <f>IF(終値!A11="","",IFERROR(4*STDEVP(終値!AN11:BG11)/AVERAGE(終値!AN11:BG11),""))</f>
        <v>0.15626589803659657</v>
      </c>
      <c r="AL11" s="500">
        <f>IF(終値!A11="","",IFERROR(4*STDEVP(終値!AO11:BH11)/AVERAGE(終値!AO11:BH11),""))</f>
        <v>0.14596281542688844</v>
      </c>
      <c r="AM11" s="500">
        <f>IF(終値!A11="","",IFERROR(4*STDEVP(終値!AP11:BI11)/AVERAGE(終値!AP11:BI11),""))</f>
        <v>0.13785693617719855</v>
      </c>
      <c r="AN11" s="500">
        <f>IF(終値!A11="","",IFERROR(4*STDEVP(終値!AQ11:BJ11)/AVERAGE(終値!AQ11:BJ11),""))</f>
        <v>0.1218696094754981</v>
      </c>
      <c r="AO11" s="500">
        <f>IF(終値!A11="","",IFERROR(4*STDEVP(終値!AR11:BK11)/AVERAGE(終値!AR11:BK11),""))</f>
        <v>0.11119660842140307</v>
      </c>
      <c r="AP11" s="500">
        <f>IF(終値!A11="","",IFERROR(4*STDEVP(終値!AS11:BL11)/AVERAGE(終値!AS11:BL11),""))</f>
        <v>0.10839877039973791</v>
      </c>
    </row>
    <row r="12" spans="1:42">
      <c r="A12" s="497" t="str">
        <f>IF(終値!A12="","",終値!A12)</f>
        <v>1605</v>
      </c>
      <c r="B12" s="500">
        <f>IF(終値!A12="","",IFERROR(4*STDEVP(終値!E12:X12)/AVERAGE(終値!E12:X12),""))</f>
        <v>0.12678056673688934</v>
      </c>
      <c r="C12" s="500">
        <f>IF(終値!A12="","",IFERROR(4*STDEVP(終値!F12:Y12)/AVERAGE(終値!F12:Y12),""))</f>
        <v>0.13064103478648043</v>
      </c>
      <c r="D12" s="500">
        <f>IF(終値!A12="","",IFERROR(4*STDEVP(終値!G12:Z12)/AVERAGE(終値!G12:Z12),""))</f>
        <v>0.14081698871323153</v>
      </c>
      <c r="E12" s="500">
        <f>IF(終値!A12="","",IFERROR(4*STDEVP(終値!H12:AA12)/AVERAGE(終値!H12:AA12),""))</f>
        <v>0.15056045188529021</v>
      </c>
      <c r="F12" s="500">
        <f>IF(終値!A12="","",IFERROR(4*STDEVP(終値!I12:AB12)/AVERAGE(終値!I12:AB12),""))</f>
        <v>0.16531757784543669</v>
      </c>
      <c r="G12" s="500">
        <f>IF(終値!A12="","",IFERROR(4*STDEVP(終値!J12:AC12)/AVERAGE(終値!J12:AC12),""))</f>
        <v>0.1779047260427517</v>
      </c>
      <c r="H12" s="500">
        <f>IF(終値!A12="","",IFERROR(4*STDEVP(終値!K12:AD12)/AVERAGE(終値!K12:AD12),""))</f>
        <v>0.18659704401216098</v>
      </c>
      <c r="I12" s="500">
        <f>IF(終値!A12="","",IFERROR(4*STDEVP(終値!L12:AE12)/AVERAGE(終値!L12:AE12),""))</f>
        <v>0.18826745631973793</v>
      </c>
      <c r="J12" s="500">
        <f>IF(終値!A12="","",IFERROR(4*STDEVP(終値!M12:AF12)/AVERAGE(終値!M12:AF12),""))</f>
        <v>0.18991042405060388</v>
      </c>
      <c r="K12" s="500">
        <f>IF(終値!A12="","",IFERROR(4*STDEVP(終値!N12:AG12)/AVERAGE(終値!N12:AG12),""))</f>
        <v>0.18115750057644484</v>
      </c>
      <c r="L12" s="500">
        <f>IF(終値!A12="","",IFERROR(4*STDEVP(終値!O12:AH12)/AVERAGE(終値!O12:AH12),""))</f>
        <v>0.15751212508964377</v>
      </c>
      <c r="M12" s="500">
        <f>IF(終値!A12="","",IFERROR(4*STDEVP(終値!P12:AI12)/AVERAGE(終値!P12:AI12),""))</f>
        <v>0.13359356086116614</v>
      </c>
      <c r="N12" s="500">
        <f>IF(終値!A12="","",IFERROR(4*STDEVP(終値!Q12:AJ12)/AVERAGE(終値!Q12:AJ12),""))</f>
        <v>0.1187595479131494</v>
      </c>
      <c r="O12" s="500">
        <f>IF(終値!A12="","",IFERROR(4*STDEVP(終値!R12:AK12)/AVERAGE(終値!R12:AK12),""))</f>
        <v>0.10599944778490547</v>
      </c>
      <c r="P12" s="500">
        <f>IF(終値!A12="","",IFERROR(4*STDEVP(終値!S12:AL12)/AVERAGE(終値!S12:AL12),""))</f>
        <v>0.11184595454555261</v>
      </c>
      <c r="Q12" s="500">
        <f>IF(終値!A12="","",IFERROR(4*STDEVP(終値!T12:AM12)/AVERAGE(終値!T12:AM12),""))</f>
        <v>0.11184595454555261</v>
      </c>
      <c r="R12" s="500">
        <f>IF(終値!A12="","",IFERROR(4*STDEVP(終値!U12:AN12)/AVERAGE(終値!U12:AN12),""))</f>
        <v>0.10997036030512888</v>
      </c>
      <c r="S12" s="500">
        <f>IF(終値!A12="","",IFERROR(4*STDEVP(終値!V12:AO12)/AVERAGE(終値!V12:AO12),""))</f>
        <v>0.10063584422694696</v>
      </c>
      <c r="T12" s="500">
        <f>IF(終値!A12="","",IFERROR(4*STDEVP(終値!W12:AP12)/AVERAGE(終値!W12:AP12),""))</f>
        <v>0.10689714164585074</v>
      </c>
      <c r="U12" s="500">
        <f>IF(終値!A12="","",IFERROR(4*STDEVP(終値!X12:AQ12)/AVERAGE(終値!X12:AQ12),""))</f>
        <v>0.1189240316175688</v>
      </c>
      <c r="V12" s="500">
        <f>IF(終値!A12="","",IFERROR(4*STDEVP(終値!Y12:AR12)/AVERAGE(終値!Y12:AR12),""))</f>
        <v>0.13336716875075372</v>
      </c>
      <c r="W12" s="500">
        <f>IF(終値!A12="","",IFERROR(4*STDEVP(終値!Z12:AS12)/AVERAGE(終値!Z12:AS12),""))</f>
        <v>0.13608036095314574</v>
      </c>
      <c r="X12" s="500">
        <f>IF(終値!A12="","",IFERROR(4*STDEVP(終値!AA12:AT12)/AVERAGE(終値!AA12:AT12),""))</f>
        <v>0.14313283614800523</v>
      </c>
      <c r="Y12" s="500">
        <f>IF(終値!A12="","",IFERROR(4*STDEVP(終値!AB12:AU12)/AVERAGE(終値!AB12:AU12),""))</f>
        <v>0.15353293002457402</v>
      </c>
      <c r="Z12" s="500">
        <f>IF(終値!A12="","",IFERROR(4*STDEVP(終値!AC12:AV12)/AVERAGE(終値!AC12:AV12),""))</f>
        <v>0.16043318691570896</v>
      </c>
      <c r="AA12" s="500">
        <f>IF(終値!A12="","",IFERROR(4*STDEVP(終値!AD12:AW12)/AVERAGE(終値!AD12:AW12),""))</f>
        <v>0.15589319468128052</v>
      </c>
      <c r="AB12" s="500">
        <f>IF(終値!A12="","",IFERROR(4*STDEVP(終値!AE12:AX12)/AVERAGE(終値!AE12:AX12),""))</f>
        <v>0.15212289065792556</v>
      </c>
      <c r="AC12" s="500">
        <f>IF(終値!A12="","",IFERROR(4*STDEVP(終値!AF12:AY12)/AVERAGE(終値!AF12:AY12),""))</f>
        <v>0.14170870882213465</v>
      </c>
      <c r="AD12" s="500">
        <f>IF(終値!A12="","",IFERROR(4*STDEVP(終値!AG12:AZ12)/AVERAGE(終値!AG12:AZ12),""))</f>
        <v>0.13137990259492396</v>
      </c>
      <c r="AE12" s="500">
        <f>IF(終値!A12="","",IFERROR(4*STDEVP(終値!AH12:BA12)/AVERAGE(終値!AH12:BA12),""))</f>
        <v>0.1268889326466946</v>
      </c>
      <c r="AF12" s="500">
        <f>IF(終値!A12="","",IFERROR(4*STDEVP(終値!AI12:BB12)/AVERAGE(終値!AI12:BB12),""))</f>
        <v>0.11860276736431974</v>
      </c>
      <c r="AG12" s="500">
        <f>IF(終値!A12="","",IFERROR(4*STDEVP(終値!AJ12:BC12)/AVERAGE(終値!AJ12:BC12),""))</f>
        <v>0.11843852835541514</v>
      </c>
      <c r="AH12" s="500">
        <f>IF(終値!A12="","",IFERROR(4*STDEVP(終値!AK12:BD12)/AVERAGE(終値!AK12:BD12),""))</f>
        <v>0.11882560145415569</v>
      </c>
      <c r="AI12" s="500">
        <f>IF(終値!A12="","",IFERROR(4*STDEVP(終値!AL12:BE12)/AVERAGE(終値!AL12:BE12),""))</f>
        <v>0.11702193477757311</v>
      </c>
      <c r="AJ12" s="500">
        <f>IF(終値!A12="","",IFERROR(4*STDEVP(終値!AM12:BF12)/AVERAGE(終値!AM12:BF12),""))</f>
        <v>0.13170825385293183</v>
      </c>
      <c r="AK12" s="500">
        <f>IF(終値!A12="","",IFERROR(4*STDEVP(終値!AN12:BG12)/AVERAGE(終値!AN12:BG12),""))</f>
        <v>0.14261993423537592</v>
      </c>
      <c r="AL12" s="500">
        <f>IF(終値!A12="","",IFERROR(4*STDEVP(終値!AO12:BH12)/AVERAGE(終値!AO12:BH12),""))</f>
        <v>0.15849519521496791</v>
      </c>
      <c r="AM12" s="500">
        <f>IF(終値!A12="","",IFERROR(4*STDEVP(終値!AP12:BI12)/AVERAGE(終値!AP12:BI12),""))</f>
        <v>0.16397177539105764</v>
      </c>
      <c r="AN12" s="500">
        <f>IF(終値!A12="","",IFERROR(4*STDEVP(終値!AQ12:BJ12)/AVERAGE(終値!AQ12:BJ12),""))</f>
        <v>0.16806500989148265</v>
      </c>
      <c r="AO12" s="500">
        <f>IF(終値!A12="","",IFERROR(4*STDEVP(終値!AR12:BK12)/AVERAGE(終値!AR12:BK12),""))</f>
        <v>0.1719630396509339</v>
      </c>
      <c r="AP12" s="500">
        <f>IF(終値!A12="","",IFERROR(4*STDEVP(終値!AS12:BL12)/AVERAGE(終値!AS12:BL12),""))</f>
        <v>0.17588185230428455</v>
      </c>
    </row>
    <row r="13" spans="1:42">
      <c r="A13" s="497" t="str">
        <f>IF(終値!A13="","",終値!A13)</f>
        <v>5703</v>
      </c>
      <c r="B13" s="500">
        <f>IF(終値!A13="","",IFERROR(4*STDEVP(終値!E13:X13)/AVERAGE(終値!E13:X13),""))</f>
        <v>0.13755126648512161</v>
      </c>
      <c r="C13" s="500">
        <f>IF(終値!A13="","",IFERROR(4*STDEVP(終値!F13:Y13)/AVERAGE(終値!F13:Y13),""))</f>
        <v>0.11980584975301869</v>
      </c>
      <c r="D13" s="500">
        <f>IF(終値!A13="","",IFERROR(4*STDEVP(終値!G13:Z13)/AVERAGE(終値!G13:Z13),""))</f>
        <v>9.5268523927820092E-2</v>
      </c>
      <c r="E13" s="500">
        <f>IF(終値!A13="","",IFERROR(4*STDEVP(終値!H13:AA13)/AVERAGE(終値!H13:AA13),""))</f>
        <v>9.1298580579275507E-2</v>
      </c>
      <c r="F13" s="500">
        <f>IF(終値!A13="","",IFERROR(4*STDEVP(終値!I13:AB13)/AVERAGE(終値!I13:AB13),""))</f>
        <v>8.1103623794809718E-2</v>
      </c>
      <c r="G13" s="500">
        <f>IF(終値!A13="","",IFERROR(4*STDEVP(終値!J13:AC13)/AVERAGE(終値!J13:AC13),""))</f>
        <v>8.1618409074339759E-2</v>
      </c>
      <c r="H13" s="500">
        <f>IF(終値!A13="","",IFERROR(4*STDEVP(終値!K13:AD13)/AVERAGE(終値!K13:AD13),""))</f>
        <v>7.6319203013926043E-2</v>
      </c>
      <c r="I13" s="500">
        <f>IF(終値!A13="","",IFERROR(4*STDEVP(終値!L13:AE13)/AVERAGE(終値!L13:AE13),""))</f>
        <v>6.6889405677969721E-2</v>
      </c>
      <c r="J13" s="500">
        <f>IF(終値!A13="","",IFERROR(4*STDEVP(終値!M13:AF13)/AVERAGE(終値!M13:AF13),""))</f>
        <v>6.7747329733147274E-2</v>
      </c>
      <c r="K13" s="500">
        <f>IF(終値!A13="","",IFERROR(4*STDEVP(終値!N13:AG13)/AVERAGE(終値!N13:AG13),""))</f>
        <v>7.5717995701382157E-2</v>
      </c>
      <c r="L13" s="500">
        <f>IF(終値!A13="","",IFERROR(4*STDEVP(終値!O13:AH13)/AVERAGE(終値!O13:AH13),""))</f>
        <v>7.8779671453046429E-2</v>
      </c>
      <c r="M13" s="500">
        <f>IF(終値!A13="","",IFERROR(4*STDEVP(終値!P13:AI13)/AVERAGE(終値!P13:AI13),""))</f>
        <v>9.0922358046855833E-2</v>
      </c>
      <c r="N13" s="500">
        <f>IF(終値!A13="","",IFERROR(4*STDEVP(終値!Q13:AJ13)/AVERAGE(終値!Q13:AJ13),""))</f>
        <v>0.10604918673644917</v>
      </c>
      <c r="O13" s="500">
        <f>IF(終値!A13="","",IFERROR(4*STDEVP(終値!R13:AK13)/AVERAGE(終値!R13:AK13),""))</f>
        <v>0.13447020148507896</v>
      </c>
      <c r="P13" s="500">
        <f>IF(終値!A13="","",IFERROR(4*STDEVP(終値!S13:AL13)/AVERAGE(終値!S13:AL13),""))</f>
        <v>0.14507578262441101</v>
      </c>
      <c r="Q13" s="500">
        <f>IF(終値!A13="","",IFERROR(4*STDEVP(終値!T13:AM13)/AVERAGE(終値!T13:AM13),""))</f>
        <v>0.15602537192040261</v>
      </c>
      <c r="R13" s="500">
        <f>IF(終値!A13="","",IFERROR(4*STDEVP(終値!U13:AN13)/AVERAGE(終値!U13:AN13),""))</f>
        <v>0.16375551316185383</v>
      </c>
      <c r="S13" s="500">
        <f>IF(終値!A13="","",IFERROR(4*STDEVP(終値!V13:AO13)/AVERAGE(終値!V13:AO13),""))</f>
        <v>0.17516415861734219</v>
      </c>
      <c r="T13" s="500">
        <f>IF(終値!A13="","",IFERROR(4*STDEVP(終値!W13:AP13)/AVERAGE(終値!W13:AP13),""))</f>
        <v>0.19084878379382686</v>
      </c>
      <c r="U13" s="500">
        <f>IF(終値!A13="","",IFERROR(4*STDEVP(終値!X13:AQ13)/AVERAGE(終値!X13:AQ13),""))</f>
        <v>0.19561224175483086</v>
      </c>
      <c r="V13" s="500">
        <f>IF(終値!A13="","",IFERROR(4*STDEVP(終値!Y13:AR13)/AVERAGE(終値!Y13:AR13),""))</f>
        <v>0.18633535944730728</v>
      </c>
      <c r="W13" s="500">
        <f>IF(終値!A13="","",IFERROR(4*STDEVP(終値!Z13:AS13)/AVERAGE(終値!Z13:AS13),""))</f>
        <v>0.17729259651917678</v>
      </c>
      <c r="X13" s="500">
        <f>IF(終値!A13="","",IFERROR(4*STDEVP(終値!AA13:AT13)/AVERAGE(終値!AA13:AT13),""))</f>
        <v>0.17540633586982482</v>
      </c>
      <c r="Y13" s="500">
        <f>IF(終値!A13="","",IFERROR(4*STDEVP(終値!AB13:AU13)/AVERAGE(終値!AB13:AU13),""))</f>
        <v>0.17968225793466519</v>
      </c>
      <c r="Z13" s="500">
        <f>IF(終値!A13="","",IFERROR(4*STDEVP(終値!AC13:AV13)/AVERAGE(終値!AC13:AV13),""))</f>
        <v>0.1953314486379642</v>
      </c>
      <c r="AA13" s="500">
        <f>IF(終値!A13="","",IFERROR(4*STDEVP(終値!AD13:AW13)/AVERAGE(終値!AD13:AW13),""))</f>
        <v>0.19142567670727284</v>
      </c>
      <c r="AB13" s="500">
        <f>IF(終値!A13="","",IFERROR(4*STDEVP(終値!AE13:AX13)/AVERAGE(終値!AE13:AX13),""))</f>
        <v>0.19451772080562493</v>
      </c>
      <c r="AC13" s="500">
        <f>IF(終値!A13="","",IFERROR(4*STDEVP(終値!AF13:AY13)/AVERAGE(終値!AF13:AY13),""))</f>
        <v>0.17892056240467522</v>
      </c>
      <c r="AD13" s="500">
        <f>IF(終値!A13="","",IFERROR(4*STDEVP(終値!AG13:AZ13)/AVERAGE(終値!AG13:AZ13),""))</f>
        <v>0.16652036285757962</v>
      </c>
      <c r="AE13" s="500">
        <f>IF(終値!A13="","",IFERROR(4*STDEVP(終値!AH13:BA13)/AVERAGE(終値!AH13:BA13),""))</f>
        <v>0.15537267902351981</v>
      </c>
      <c r="AF13" s="500">
        <f>IF(終値!A13="","",IFERROR(4*STDEVP(終値!AI13:BB13)/AVERAGE(終値!AI13:BB13),""))</f>
        <v>0.14202374223421924</v>
      </c>
      <c r="AG13" s="500">
        <f>IF(終値!A13="","",IFERROR(4*STDEVP(終値!AJ13:BC13)/AVERAGE(終値!AJ13:BC13),""))</f>
        <v>0.13149230199901871</v>
      </c>
      <c r="AH13" s="500">
        <f>IF(終値!A13="","",IFERROR(4*STDEVP(終値!AK13:BD13)/AVERAGE(終値!AK13:BD13),""))</f>
        <v>0.13060472403570308</v>
      </c>
      <c r="AI13" s="500">
        <f>IF(終値!A13="","",IFERROR(4*STDEVP(終値!AL13:BE13)/AVERAGE(終値!AL13:BE13),""))</f>
        <v>0.13184755096758324</v>
      </c>
      <c r="AJ13" s="500">
        <f>IF(終値!A13="","",IFERROR(4*STDEVP(終値!AM13:BF13)/AVERAGE(終値!AM13:BF13),""))</f>
        <v>0.12717857005131458</v>
      </c>
      <c r="AK13" s="500">
        <f>IF(終値!A13="","",IFERROR(4*STDEVP(終値!AN13:BG13)/AVERAGE(終値!AN13:BG13),""))</f>
        <v>0.12008770040071622</v>
      </c>
      <c r="AL13" s="500">
        <f>IF(終値!A13="","",IFERROR(4*STDEVP(終値!AO13:BH13)/AVERAGE(終値!AO13:BH13),""))</f>
        <v>0.11162799829233168</v>
      </c>
      <c r="AM13" s="500">
        <f>IF(終値!A13="","",IFERROR(4*STDEVP(終値!AP13:BI13)/AVERAGE(終値!AP13:BI13),""))</f>
        <v>0.10653849909957572</v>
      </c>
      <c r="AN13" s="500">
        <f>IF(終値!A13="","",IFERROR(4*STDEVP(終値!AQ13:BJ13)/AVERAGE(終値!AQ13:BJ13),""))</f>
        <v>0.10606107618079857</v>
      </c>
      <c r="AO13" s="500">
        <f>IF(終値!A13="","",IFERROR(4*STDEVP(終値!AR13:BK13)/AVERAGE(終値!AR13:BK13),""))</f>
        <v>0.10204785480748843</v>
      </c>
      <c r="AP13" s="500">
        <f>IF(終値!A13="","",IFERROR(4*STDEVP(終値!AS13:BL13)/AVERAGE(終値!AS13:BL13),""))</f>
        <v>9.6117908286232207E-2</v>
      </c>
    </row>
    <row r="14" spans="1:42">
      <c r="A14" s="497" t="str">
        <f>IF(終値!A14="","",終値!A14)</f>
        <v>8002</v>
      </c>
      <c r="B14" s="500">
        <f>IF(終値!A14="","",IFERROR(4*STDEVP(終値!E14:X14)/AVERAGE(終値!E14:X14),""))</f>
        <v>0.14246520637466709</v>
      </c>
      <c r="C14" s="500">
        <f>IF(終値!A14="","",IFERROR(4*STDEVP(終値!F14:Y14)/AVERAGE(終値!F14:Y14),""))</f>
        <v>0.14156487638479281</v>
      </c>
      <c r="D14" s="500">
        <f>IF(終値!A14="","",IFERROR(4*STDEVP(終値!G14:Z14)/AVERAGE(終値!G14:Z14),""))</f>
        <v>0.13475801961270534</v>
      </c>
      <c r="E14" s="500">
        <f>IF(終値!A14="","",IFERROR(4*STDEVP(終値!H14:AA14)/AVERAGE(終値!H14:AA14),""))</f>
        <v>0.13179900679712778</v>
      </c>
      <c r="F14" s="500">
        <f>IF(終値!A14="","",IFERROR(4*STDEVP(終値!I14:AB14)/AVERAGE(終値!I14:AB14),""))</f>
        <v>0.13478946748413156</v>
      </c>
      <c r="G14" s="500">
        <f>IF(終値!A14="","",IFERROR(4*STDEVP(終値!J14:AC14)/AVERAGE(終値!J14:AC14),""))</f>
        <v>0.14415180502608063</v>
      </c>
      <c r="H14" s="500">
        <f>IF(終値!A14="","",IFERROR(4*STDEVP(終値!K14:AD14)/AVERAGE(終値!K14:AD14),""))</f>
        <v>0.16101492713228518</v>
      </c>
      <c r="I14" s="500">
        <f>IF(終値!A14="","",IFERROR(4*STDEVP(終値!L14:AE14)/AVERAGE(終値!L14:AE14),""))</f>
        <v>0.17234000780103978</v>
      </c>
      <c r="J14" s="500">
        <f>IF(終値!A14="","",IFERROR(4*STDEVP(終値!M14:AF14)/AVERAGE(終値!M14:AF14),""))</f>
        <v>0.17700339212357788</v>
      </c>
      <c r="K14" s="500">
        <f>IF(終値!A14="","",IFERROR(4*STDEVP(終値!N14:AG14)/AVERAGE(終値!N14:AG14),""))</f>
        <v>0.16774879613302329</v>
      </c>
      <c r="L14" s="500">
        <f>IF(終値!A14="","",IFERROR(4*STDEVP(終値!O14:AH14)/AVERAGE(終値!O14:AH14),""))</f>
        <v>0.16447152985800584</v>
      </c>
      <c r="M14" s="500">
        <f>IF(終値!A14="","",IFERROR(4*STDEVP(終値!P14:AI14)/AVERAGE(終値!P14:AI14),""))</f>
        <v>0.14883456893934635</v>
      </c>
      <c r="N14" s="500">
        <f>IF(終値!A14="","",IFERROR(4*STDEVP(終値!Q14:AJ14)/AVERAGE(終値!Q14:AJ14),""))</f>
        <v>0.13475439560313976</v>
      </c>
      <c r="O14" s="500">
        <f>IF(終値!A14="","",IFERROR(4*STDEVP(終値!R14:AK14)/AVERAGE(終値!R14:AK14),""))</f>
        <v>0.12186524329601495</v>
      </c>
      <c r="P14" s="500">
        <f>IF(終値!A14="","",IFERROR(4*STDEVP(終値!S14:AL14)/AVERAGE(終値!S14:AL14),""))</f>
        <v>0.11997537859159851</v>
      </c>
      <c r="Q14" s="500">
        <f>IF(終値!A14="","",IFERROR(4*STDEVP(終値!T14:AM14)/AVERAGE(終値!T14:AM14),""))</f>
        <v>0.11311845090418482</v>
      </c>
      <c r="R14" s="500">
        <f>IF(終値!A14="","",IFERROR(4*STDEVP(終値!U14:AN14)/AVERAGE(終値!U14:AN14),""))</f>
        <v>0.10421507995389294</v>
      </c>
      <c r="S14" s="500">
        <f>IF(終値!A14="","",IFERROR(4*STDEVP(終値!V14:AO14)/AVERAGE(終値!V14:AO14),""))</f>
        <v>0.10423859877542767</v>
      </c>
      <c r="T14" s="500">
        <f>IF(終値!A14="","",IFERROR(4*STDEVP(終値!W14:AP14)/AVERAGE(終値!W14:AP14),""))</f>
        <v>0.1098840844429551</v>
      </c>
      <c r="U14" s="500">
        <f>IF(終値!A14="","",IFERROR(4*STDEVP(終値!X14:AQ14)/AVERAGE(終値!X14:AQ14),""))</f>
        <v>0.11007253485528269</v>
      </c>
      <c r="V14" s="500">
        <f>IF(終値!A14="","",IFERROR(4*STDEVP(終値!Y14:AR14)/AVERAGE(終値!Y14:AR14),""))</f>
        <v>0.10966249427091121</v>
      </c>
      <c r="W14" s="500">
        <f>IF(終値!A14="","",IFERROR(4*STDEVP(終値!Z14:AS14)/AVERAGE(終値!Z14:AS14),""))</f>
        <v>0.10816388348410529</v>
      </c>
      <c r="X14" s="500">
        <f>IF(終値!A14="","",IFERROR(4*STDEVP(終値!AA14:AT14)/AVERAGE(終値!AA14:AT14),""))</f>
        <v>0.10163358962552847</v>
      </c>
      <c r="Y14" s="500">
        <f>IF(終値!A14="","",IFERROR(4*STDEVP(終値!AB14:AU14)/AVERAGE(終値!AB14:AU14),""))</f>
        <v>9.5373012665415396E-2</v>
      </c>
      <c r="Z14" s="500">
        <f>IF(終値!A14="","",IFERROR(4*STDEVP(終値!AC14:AV14)/AVERAGE(終値!AC14:AV14),""))</f>
        <v>0.10028042098251955</v>
      </c>
      <c r="AA14" s="500">
        <f>IF(終値!A14="","",IFERROR(4*STDEVP(終値!AD14:AW14)/AVERAGE(終値!AD14:AW14),""))</f>
        <v>0.1030020707354207</v>
      </c>
      <c r="AB14" s="500">
        <f>IF(終値!A14="","",IFERROR(4*STDEVP(終値!AE14:AX14)/AVERAGE(終値!AE14:AX14),""))</f>
        <v>0.10095845029808778</v>
      </c>
      <c r="AC14" s="500">
        <f>IF(終値!A14="","",IFERROR(4*STDEVP(終値!AF14:AY14)/AVERAGE(終値!AF14:AY14),""))</f>
        <v>9.6214968614943275E-2</v>
      </c>
      <c r="AD14" s="500">
        <f>IF(終値!A14="","",IFERROR(4*STDEVP(終値!AG14:AZ14)/AVERAGE(終値!AG14:AZ14),""))</f>
        <v>9.1981323357561928E-2</v>
      </c>
      <c r="AE14" s="500">
        <f>IF(終値!A14="","",IFERROR(4*STDEVP(終値!AH14:BA14)/AVERAGE(終値!AH14:BA14),""))</f>
        <v>0.10123725730362031</v>
      </c>
      <c r="AF14" s="500">
        <f>IF(終値!A14="","",IFERROR(4*STDEVP(終値!AI14:BB14)/AVERAGE(終値!AI14:BB14),""))</f>
        <v>0.10046769552726431</v>
      </c>
      <c r="AG14" s="500">
        <f>IF(終値!A14="","",IFERROR(4*STDEVP(終値!AJ14:BC14)/AVERAGE(終値!AJ14:BC14),""))</f>
        <v>0.10140513380924741</v>
      </c>
      <c r="AH14" s="500">
        <f>IF(終値!A14="","",IFERROR(4*STDEVP(終値!AK14:BD14)/AVERAGE(終値!AK14:BD14),""))</f>
        <v>0.11697345143942986</v>
      </c>
      <c r="AI14" s="500">
        <f>IF(終値!A14="","",IFERROR(4*STDEVP(終値!AL14:BE14)/AVERAGE(終値!AL14:BE14),""))</f>
        <v>0.12861749460945751</v>
      </c>
      <c r="AJ14" s="500">
        <f>IF(終値!A14="","",IFERROR(4*STDEVP(終値!AM14:BF14)/AVERAGE(終値!AM14:BF14),""))</f>
        <v>0.13427895186502689</v>
      </c>
      <c r="AK14" s="500">
        <f>IF(終値!A14="","",IFERROR(4*STDEVP(終値!AN14:BG14)/AVERAGE(終値!AN14:BG14),""))</f>
        <v>0.14150083737915117</v>
      </c>
      <c r="AL14" s="500">
        <f>IF(終値!A14="","",IFERROR(4*STDEVP(終値!AO14:BH14)/AVERAGE(終値!AO14:BH14),""))</f>
        <v>0.15048152853414973</v>
      </c>
      <c r="AM14" s="500">
        <f>IF(終値!A14="","",IFERROR(4*STDEVP(終値!AP14:BI14)/AVERAGE(終値!AP14:BI14),""))</f>
        <v>0.16843778512534605</v>
      </c>
      <c r="AN14" s="500">
        <f>IF(終値!A14="","",IFERROR(4*STDEVP(終値!AQ14:BJ14)/AVERAGE(終値!AQ14:BJ14),""))</f>
        <v>0.19042798531098026</v>
      </c>
      <c r="AO14" s="500">
        <f>IF(終値!A14="","",IFERROR(4*STDEVP(終値!AR14:BK14)/AVERAGE(終値!AR14:BK14),""))</f>
        <v>0.2201730931808106</v>
      </c>
      <c r="AP14" s="500">
        <f>IF(終値!A14="","",IFERROR(4*STDEVP(終値!AS14:BL14)/AVERAGE(終値!AS14:BL14),""))</f>
        <v>0.23899106101522422</v>
      </c>
    </row>
    <row r="15" spans="1:42">
      <c r="A15" s="497" t="str">
        <f>IF(終値!A15="","",終値!A15)</f>
        <v>5021</v>
      </c>
      <c r="B15" s="500">
        <f>IF(終値!A15="","",IFERROR(4*STDEVP(終値!E15:X15)/AVERAGE(終値!E15:X15),""))</f>
        <v>7.9255066879360583E-2</v>
      </c>
      <c r="C15" s="500">
        <f>IF(終値!A15="","",IFERROR(4*STDEVP(終値!F15:Y15)/AVERAGE(終値!F15:Y15),""))</f>
        <v>7.7146577157688107E-2</v>
      </c>
      <c r="D15" s="500">
        <f>IF(終値!A15="","",IFERROR(4*STDEVP(終値!G15:Z15)/AVERAGE(終値!G15:Z15),""))</f>
        <v>6.9622026352478314E-2</v>
      </c>
      <c r="E15" s="500">
        <f>IF(終値!A15="","",IFERROR(4*STDEVP(終値!H15:AA15)/AVERAGE(終値!H15:AA15),""))</f>
        <v>6.5336897638832006E-2</v>
      </c>
      <c r="F15" s="500">
        <f>IF(終値!A15="","",IFERROR(4*STDEVP(終値!I15:AB15)/AVERAGE(終値!I15:AB15),""))</f>
        <v>6.3217520879381192E-2</v>
      </c>
      <c r="G15" s="500">
        <f>IF(終値!A15="","",IFERROR(4*STDEVP(終値!J15:AC15)/AVERAGE(終値!J15:AC15),""))</f>
        <v>6.1448439387537454E-2</v>
      </c>
      <c r="H15" s="500">
        <f>IF(終値!A15="","",IFERROR(4*STDEVP(終値!K15:AD15)/AVERAGE(終値!K15:AD15),""))</f>
        <v>6.182905286417939E-2</v>
      </c>
      <c r="I15" s="500">
        <f>IF(終値!A15="","",IFERROR(4*STDEVP(終値!L15:AE15)/AVERAGE(終値!L15:AE15),""))</f>
        <v>6.279401343790024E-2</v>
      </c>
      <c r="J15" s="500">
        <f>IF(終値!A15="","",IFERROR(4*STDEVP(終値!M15:AF15)/AVERAGE(終値!M15:AF15),""))</f>
        <v>6.6114787887779192E-2</v>
      </c>
      <c r="K15" s="500">
        <f>IF(終値!A15="","",IFERROR(4*STDEVP(終値!N15:AG15)/AVERAGE(終値!N15:AG15),""))</f>
        <v>6.7557165013513013E-2</v>
      </c>
      <c r="L15" s="500">
        <f>IF(終値!A15="","",IFERROR(4*STDEVP(終値!O15:AH15)/AVERAGE(終値!O15:AH15),""))</f>
        <v>7.6478627185035952E-2</v>
      </c>
      <c r="M15" s="500">
        <f>IF(終値!A15="","",IFERROR(4*STDEVP(終値!P15:AI15)/AVERAGE(終値!P15:AI15),""))</f>
        <v>7.7921262119384188E-2</v>
      </c>
      <c r="N15" s="500">
        <f>IF(終値!A15="","",IFERROR(4*STDEVP(終値!Q15:AJ15)/AVERAGE(終値!Q15:AJ15),""))</f>
        <v>8.1268499773501549E-2</v>
      </c>
      <c r="O15" s="500">
        <f>IF(終値!A15="","",IFERROR(4*STDEVP(終値!R15:AK15)/AVERAGE(終値!R15:AK15),""))</f>
        <v>8.0993009684093509E-2</v>
      </c>
      <c r="P15" s="500">
        <f>IF(終値!A15="","",IFERROR(4*STDEVP(終値!S15:AL15)/AVERAGE(終値!S15:AL15),""))</f>
        <v>8.1022018443056801E-2</v>
      </c>
      <c r="Q15" s="500">
        <f>IF(終値!A15="","",IFERROR(4*STDEVP(終値!T15:AM15)/AVERAGE(終値!T15:AM15),""))</f>
        <v>8.355407880451883E-2</v>
      </c>
      <c r="R15" s="500">
        <f>IF(終値!A15="","",IFERROR(4*STDEVP(終値!U15:AN15)/AVERAGE(終値!U15:AN15),""))</f>
        <v>8.881105002443912E-2</v>
      </c>
      <c r="S15" s="500">
        <f>IF(終値!A15="","",IFERROR(4*STDEVP(終値!V15:AO15)/AVERAGE(終値!V15:AO15),""))</f>
        <v>9.007677387610756E-2</v>
      </c>
      <c r="T15" s="500">
        <f>IF(終値!A15="","",IFERROR(4*STDEVP(終値!W15:AP15)/AVERAGE(終値!W15:AP15),""))</f>
        <v>9.251581566071608E-2</v>
      </c>
      <c r="U15" s="500">
        <f>IF(終値!A15="","",IFERROR(4*STDEVP(終値!X15:AQ15)/AVERAGE(終値!X15:AQ15),""))</f>
        <v>0.10289231492801676</v>
      </c>
      <c r="V15" s="500">
        <f>IF(終値!A15="","",IFERROR(4*STDEVP(終値!Y15:AR15)/AVERAGE(終値!Y15:AR15),""))</f>
        <v>0.11734398624030377</v>
      </c>
      <c r="W15" s="500">
        <f>IF(終値!A15="","",IFERROR(4*STDEVP(終値!Z15:AS15)/AVERAGE(終値!Z15:AS15),""))</f>
        <v>0.13200168591940331</v>
      </c>
      <c r="X15" s="500">
        <f>IF(終値!A15="","",IFERROR(4*STDEVP(終値!AA15:AT15)/AVERAGE(終値!AA15:AT15),""))</f>
        <v>0.13653161486668217</v>
      </c>
      <c r="Y15" s="500">
        <f>IF(終値!A15="","",IFERROR(4*STDEVP(終値!AB15:AU15)/AVERAGE(終値!AB15:AU15),""))</f>
        <v>0.12486734255553414</v>
      </c>
      <c r="Z15" s="500">
        <f>IF(終値!A15="","",IFERROR(4*STDEVP(終値!AC15:AV15)/AVERAGE(終値!AC15:AV15),""))</f>
        <v>0.11658231319986397</v>
      </c>
      <c r="AA15" s="500">
        <f>IF(終値!A15="","",IFERROR(4*STDEVP(終値!AD15:AW15)/AVERAGE(終値!AD15:AW15),""))</f>
        <v>0.10610076183802572</v>
      </c>
      <c r="AB15" s="500">
        <f>IF(終値!A15="","",IFERROR(4*STDEVP(終値!AE15:AX15)/AVERAGE(終値!AE15:AX15),""))</f>
        <v>0.10778916446413435</v>
      </c>
      <c r="AC15" s="500">
        <f>IF(終値!A15="","",IFERROR(4*STDEVP(終値!AF15:AY15)/AVERAGE(終値!AF15:AY15),""))</f>
        <v>0.10449881848216212</v>
      </c>
      <c r="AD15" s="500">
        <f>IF(終値!A15="","",IFERROR(4*STDEVP(終値!AG15:AZ15)/AVERAGE(終値!AG15:AZ15),""))</f>
        <v>0.10101471134549227</v>
      </c>
      <c r="AE15" s="500">
        <f>IF(終値!A15="","",IFERROR(4*STDEVP(終値!AH15:BA15)/AVERAGE(終値!AH15:BA15),""))</f>
        <v>0.10009644323137029</v>
      </c>
      <c r="AF15" s="500">
        <f>IF(終値!A15="","",IFERROR(4*STDEVP(終値!AI15:BB15)/AVERAGE(終値!AI15:BB15),""))</f>
        <v>0.10047886143098855</v>
      </c>
      <c r="AG15" s="500">
        <f>IF(終値!A15="","",IFERROR(4*STDEVP(終値!AJ15:BC15)/AVERAGE(終値!AJ15:BC15),""))</f>
        <v>0.10006520784330039</v>
      </c>
      <c r="AH15" s="500">
        <f>IF(終値!A15="","",IFERROR(4*STDEVP(終値!AK15:BD15)/AVERAGE(終値!AK15:BD15),""))</f>
        <v>9.9856394520835598E-2</v>
      </c>
      <c r="AI15" s="500">
        <f>IF(終値!A15="","",IFERROR(4*STDEVP(終値!AL15:BE15)/AVERAGE(終値!AL15:BE15),""))</f>
        <v>9.8837568595560601E-2</v>
      </c>
      <c r="AJ15" s="500">
        <f>IF(終値!A15="","",IFERROR(4*STDEVP(終値!AM15:BF15)/AVERAGE(終値!AM15:BF15),""))</f>
        <v>9.5099678023190137E-2</v>
      </c>
      <c r="AK15" s="500">
        <f>IF(終値!A15="","",IFERROR(4*STDEVP(終値!AN15:BG15)/AVERAGE(終値!AN15:BG15),""))</f>
        <v>9.397818428917501E-2</v>
      </c>
      <c r="AL15" s="500">
        <f>IF(終値!A15="","",IFERROR(4*STDEVP(終値!AO15:BH15)/AVERAGE(終値!AO15:BH15),""))</f>
        <v>9.6158740532642423E-2</v>
      </c>
      <c r="AM15" s="500">
        <f>IF(終値!A15="","",IFERROR(4*STDEVP(終値!AP15:BI15)/AVERAGE(終値!AP15:BI15),""))</f>
        <v>0.10010491843380215</v>
      </c>
      <c r="AN15" s="500">
        <f>IF(終値!A15="","",IFERROR(4*STDEVP(終値!AQ15:BJ15)/AVERAGE(終値!AQ15:BJ15),""))</f>
        <v>0.10143324226593253</v>
      </c>
      <c r="AO15" s="500">
        <f>IF(終値!A15="","",IFERROR(4*STDEVP(終値!AR15:BK15)/AVERAGE(終値!AR15:BK15),""))</f>
        <v>0.1060487995559746</v>
      </c>
      <c r="AP15" s="500">
        <f>IF(終値!A15="","",IFERROR(4*STDEVP(終値!AS15:BL15)/AVERAGE(終値!AS15:BL15),""))</f>
        <v>0.10576868853876108</v>
      </c>
    </row>
    <row r="16" spans="1:42">
      <c r="A16" s="497" t="str">
        <f>IF(終値!A16="","",終値!A16)</f>
        <v>8058</v>
      </c>
      <c r="B16" s="500">
        <f>IF(終値!A16="","",IFERROR(4*STDEVP(終値!E16:X16)/AVERAGE(終値!E16:X16),""))</f>
        <v>0.14489295659921181</v>
      </c>
      <c r="C16" s="500">
        <f>IF(終値!A16="","",IFERROR(4*STDEVP(終値!F16:Y16)/AVERAGE(終値!F16:Y16),""))</f>
        <v>0.15010501262976572</v>
      </c>
      <c r="D16" s="500">
        <f>IF(終値!A16="","",IFERROR(4*STDEVP(終値!G16:Z16)/AVERAGE(終値!G16:Z16),""))</f>
        <v>0.15349327747247424</v>
      </c>
      <c r="E16" s="500">
        <f>IF(終値!A16="","",IFERROR(4*STDEVP(終値!H16:AA16)/AVERAGE(終値!H16:AA16),""))</f>
        <v>0.15559546345755659</v>
      </c>
      <c r="F16" s="500">
        <f>IF(終値!A16="","",IFERROR(4*STDEVP(終値!I16:AB16)/AVERAGE(終値!I16:AB16),""))</f>
        <v>0.15753095815305623</v>
      </c>
      <c r="G16" s="500">
        <f>IF(終値!A16="","",IFERROR(4*STDEVP(終値!J16:AC16)/AVERAGE(終値!J16:AC16),""))</f>
        <v>0.16197231206815105</v>
      </c>
      <c r="H16" s="500">
        <f>IF(終値!A16="","",IFERROR(4*STDEVP(終値!K16:AD16)/AVERAGE(終値!K16:AD16),""))</f>
        <v>0.16677524188118611</v>
      </c>
      <c r="I16" s="500">
        <f>IF(終値!A16="","",IFERROR(4*STDEVP(終値!L16:AE16)/AVERAGE(終値!L16:AE16),""))</f>
        <v>0.1671341129768642</v>
      </c>
      <c r="J16" s="500">
        <f>IF(終値!A16="","",IFERROR(4*STDEVP(終値!M16:AF16)/AVERAGE(終値!M16:AF16),""))</f>
        <v>0.16464115102283314</v>
      </c>
      <c r="K16" s="500">
        <f>IF(終値!A16="","",IFERROR(4*STDEVP(終値!N16:AG16)/AVERAGE(終値!N16:AG16),""))</f>
        <v>0.15599337446474845</v>
      </c>
      <c r="L16" s="500">
        <f>IF(終値!A16="","",IFERROR(4*STDEVP(終値!O16:AH16)/AVERAGE(終値!O16:AH16),""))</f>
        <v>0.13657411181720111</v>
      </c>
      <c r="M16" s="500">
        <f>IF(終値!A16="","",IFERROR(4*STDEVP(終値!P16:AI16)/AVERAGE(終値!P16:AI16),""))</f>
        <v>0.10802127103167901</v>
      </c>
      <c r="N16" s="500">
        <f>IF(終値!A16="","",IFERROR(4*STDEVP(終値!Q16:AJ16)/AVERAGE(終値!Q16:AJ16),""))</f>
        <v>7.3568513925552012E-2</v>
      </c>
      <c r="O16" s="500">
        <f>IF(終値!A16="","",IFERROR(4*STDEVP(終値!R16:AK16)/AVERAGE(終値!R16:AK16),""))</f>
        <v>6.826920786122477E-2</v>
      </c>
      <c r="P16" s="500">
        <f>IF(終値!A16="","",IFERROR(4*STDEVP(終値!S16:AL16)/AVERAGE(終値!S16:AL16),""))</f>
        <v>6.9696741354170894E-2</v>
      </c>
      <c r="Q16" s="500">
        <f>IF(終値!A16="","",IFERROR(4*STDEVP(終値!T16:AM16)/AVERAGE(終値!T16:AM16),""))</f>
        <v>7.150108964527857E-2</v>
      </c>
      <c r="R16" s="500">
        <f>IF(終値!A16="","",IFERROR(4*STDEVP(終値!U16:AN16)/AVERAGE(終値!U16:AN16),""))</f>
        <v>7.3233782775766976E-2</v>
      </c>
      <c r="S16" s="500">
        <f>IF(終値!A16="","",IFERROR(4*STDEVP(終値!V16:AO16)/AVERAGE(終値!V16:AO16),""))</f>
        <v>7.6928163719748477E-2</v>
      </c>
      <c r="T16" s="500">
        <f>IF(終値!A16="","",IFERROR(4*STDEVP(終値!W16:AP16)/AVERAGE(終値!W16:AP16),""))</f>
        <v>9.0423809539540309E-2</v>
      </c>
      <c r="U16" s="500">
        <f>IF(終値!A16="","",IFERROR(4*STDEVP(終値!X16:AQ16)/AVERAGE(終値!X16:AQ16),""))</f>
        <v>9.5779269163197275E-2</v>
      </c>
      <c r="V16" s="500">
        <f>IF(終値!A16="","",IFERROR(4*STDEVP(終値!Y16:AR16)/AVERAGE(終値!Y16:AR16),""))</f>
        <v>9.5473790148520213E-2</v>
      </c>
      <c r="W16" s="500">
        <f>IF(終値!A16="","",IFERROR(4*STDEVP(終値!Z16:AS16)/AVERAGE(終値!Z16:AS16),""))</f>
        <v>9.6645589242230295E-2</v>
      </c>
      <c r="X16" s="500">
        <f>IF(終値!A16="","",IFERROR(4*STDEVP(終値!AA16:AT16)/AVERAGE(終値!AA16:AT16),""))</f>
        <v>0.11044974128830798</v>
      </c>
      <c r="Y16" s="500">
        <f>IF(終値!A16="","",IFERROR(4*STDEVP(終値!AB16:AU16)/AVERAGE(終値!AB16:AU16),""))</f>
        <v>0.12351377713249279</v>
      </c>
      <c r="Z16" s="500">
        <f>IF(終値!A16="","",IFERROR(4*STDEVP(終値!AC16:AV16)/AVERAGE(終値!AC16:AV16),""))</f>
        <v>0.13429701960739426</v>
      </c>
      <c r="AA16" s="500">
        <f>IF(終値!A16="","",IFERROR(4*STDEVP(終値!AD16:AW16)/AVERAGE(終値!AD16:AW16),""))</f>
        <v>0.14120842512063339</v>
      </c>
      <c r="AB16" s="500">
        <f>IF(終値!A16="","",IFERROR(4*STDEVP(終値!AE16:AX16)/AVERAGE(終値!AE16:AX16),""))</f>
        <v>0.14793120720825009</v>
      </c>
      <c r="AC16" s="500">
        <f>IF(終値!A16="","",IFERROR(4*STDEVP(終値!AF16:AY16)/AVERAGE(終値!AF16:AY16),""))</f>
        <v>0.14563122042321183</v>
      </c>
      <c r="AD16" s="500">
        <f>IF(終値!A16="","",IFERROR(4*STDEVP(終値!AG16:AZ16)/AVERAGE(終値!AG16:AZ16),""))</f>
        <v>0.14425188062673391</v>
      </c>
      <c r="AE16" s="500">
        <f>IF(終値!A16="","",IFERROR(4*STDEVP(終値!AH16:BA16)/AVERAGE(終値!AH16:BA16),""))</f>
        <v>0.14856425370033274</v>
      </c>
      <c r="AF16" s="500">
        <f>IF(終値!A16="","",IFERROR(4*STDEVP(終値!AI16:BB16)/AVERAGE(終値!AI16:BB16),""))</f>
        <v>0.14527198396673566</v>
      </c>
      <c r="AG16" s="500">
        <f>IF(終値!A16="","",IFERROR(4*STDEVP(終値!AJ16:BC16)/AVERAGE(終値!AJ16:BC16),""))</f>
        <v>0.1530899421286375</v>
      </c>
      <c r="AH16" s="500">
        <f>IF(終値!A16="","",IFERROR(4*STDEVP(終値!AK16:BD16)/AVERAGE(終値!AK16:BD16),""))</f>
        <v>0.16438283666964051</v>
      </c>
      <c r="AI16" s="500">
        <f>IF(終値!A16="","",IFERROR(4*STDEVP(終値!AL16:BE16)/AVERAGE(終値!AL16:BE16),""))</f>
        <v>0.18245407095009208</v>
      </c>
      <c r="AJ16" s="500">
        <f>IF(終値!A16="","",IFERROR(4*STDEVP(終値!AM16:BF16)/AVERAGE(終値!AM16:BF16),""))</f>
        <v>0.19945741215573237</v>
      </c>
      <c r="AK16" s="500">
        <f>IF(終値!A16="","",IFERROR(4*STDEVP(終値!AN16:BG16)/AVERAGE(終値!AN16:BG16),""))</f>
        <v>0.20865835028377708</v>
      </c>
      <c r="AL16" s="500">
        <f>IF(終値!A16="","",IFERROR(4*STDEVP(終値!AO16:BH16)/AVERAGE(終値!AO16:BH16),""))</f>
        <v>0.21588738710588851</v>
      </c>
      <c r="AM16" s="500">
        <f>IF(終値!A16="","",IFERROR(4*STDEVP(終値!AP16:BI16)/AVERAGE(終値!AP16:BI16),""))</f>
        <v>0.22213097933538062</v>
      </c>
      <c r="AN16" s="500">
        <f>IF(終値!A16="","",IFERROR(4*STDEVP(終値!AQ16:BJ16)/AVERAGE(終値!AQ16:BJ16),""))</f>
        <v>0.22858223265736052</v>
      </c>
      <c r="AO16" s="500">
        <f>IF(終値!A16="","",IFERROR(4*STDEVP(終値!AR16:BK16)/AVERAGE(終値!AR16:BK16),""))</f>
        <v>0.25267904825006282</v>
      </c>
      <c r="AP16" s="500">
        <f>IF(終値!A16="","",IFERROR(4*STDEVP(終値!AS16:BL16)/AVERAGE(終値!AS16:BL16),""))</f>
        <v>0.26376565818058467</v>
      </c>
    </row>
    <row r="17" spans="1:42">
      <c r="A17" s="497" t="str">
        <f>IF(終値!A17="","",終値!A17)</f>
        <v>5333</v>
      </c>
      <c r="B17" s="500">
        <f>IF(終値!A17="","",IFERROR(4*STDEVP(終値!E17:X17)/AVERAGE(終値!E17:X17),""))</f>
        <v>0.35612124357934982</v>
      </c>
      <c r="C17" s="500">
        <f>IF(終値!A17="","",IFERROR(4*STDEVP(終値!F17:Y17)/AVERAGE(終値!F17:Y17),""))</f>
        <v>0.36589152547301068</v>
      </c>
      <c r="D17" s="500">
        <f>IF(終値!A17="","",IFERROR(4*STDEVP(終値!G17:Z17)/AVERAGE(終値!G17:Z17),""))</f>
        <v>0.3861433959672575</v>
      </c>
      <c r="E17" s="500">
        <f>IF(終値!A17="","",IFERROR(4*STDEVP(終値!H17:AA17)/AVERAGE(終値!H17:AA17),""))</f>
        <v>0.40398848107960972</v>
      </c>
      <c r="F17" s="500">
        <f>IF(終値!A17="","",IFERROR(4*STDEVP(終値!I17:AB17)/AVERAGE(終値!I17:AB17),""))</f>
        <v>0.41337479018801443</v>
      </c>
      <c r="G17" s="500">
        <f>IF(終値!A17="","",IFERROR(4*STDEVP(終値!J17:AC17)/AVERAGE(終値!J17:AC17),""))</f>
        <v>0.41285347804952227</v>
      </c>
      <c r="H17" s="500">
        <f>IF(終値!A17="","",IFERROR(4*STDEVP(終値!K17:AD17)/AVERAGE(終値!K17:AD17),""))</f>
        <v>0.39605078906680574</v>
      </c>
      <c r="I17" s="500">
        <f>IF(終値!A17="","",IFERROR(4*STDEVP(終値!L17:AE17)/AVERAGE(終値!L17:AE17),""))</f>
        <v>0.35558273818190067</v>
      </c>
      <c r="J17" s="500">
        <f>IF(終値!A17="","",IFERROR(4*STDEVP(終値!M17:AF17)/AVERAGE(終値!M17:AF17),""))</f>
        <v>0.32414298442964745</v>
      </c>
      <c r="K17" s="500">
        <f>IF(終値!A17="","",IFERROR(4*STDEVP(終値!N17:AG17)/AVERAGE(終値!N17:AG17),""))</f>
        <v>0.31619614557625014</v>
      </c>
      <c r="L17" s="500">
        <f>IF(終値!A17="","",IFERROR(4*STDEVP(終値!O17:AH17)/AVERAGE(終値!O17:AH17),""))</f>
        <v>0.31621216476639463</v>
      </c>
      <c r="M17" s="500">
        <f>IF(終値!A17="","",IFERROR(4*STDEVP(終値!P17:AI17)/AVERAGE(終値!P17:AI17),""))</f>
        <v>0.30302049870757747</v>
      </c>
      <c r="N17" s="500">
        <f>IF(終値!A17="","",IFERROR(4*STDEVP(終値!Q17:AJ17)/AVERAGE(終値!Q17:AJ17),""))</f>
        <v>0.28462134265326039</v>
      </c>
      <c r="O17" s="500">
        <f>IF(終値!A17="","",IFERROR(4*STDEVP(終値!R17:AK17)/AVERAGE(終値!R17:AK17),""))</f>
        <v>0.26045834724903572</v>
      </c>
      <c r="P17" s="500">
        <f>IF(終値!A17="","",IFERROR(4*STDEVP(終値!S17:AL17)/AVERAGE(終値!S17:AL17),""))</f>
        <v>0.21173921848346869</v>
      </c>
      <c r="Q17" s="500">
        <f>IF(終値!A17="","",IFERROR(4*STDEVP(終値!T17:AM17)/AVERAGE(終値!T17:AM17),""))</f>
        <v>0.18658452435029954</v>
      </c>
      <c r="R17" s="500">
        <f>IF(終値!A17="","",IFERROR(4*STDEVP(終値!U17:AN17)/AVERAGE(終値!U17:AN17),""))</f>
        <v>0.17892583444885421</v>
      </c>
      <c r="S17" s="500">
        <f>IF(終値!A17="","",IFERROR(4*STDEVP(終値!V17:AO17)/AVERAGE(終値!V17:AO17),""))</f>
        <v>0.1719413399557454</v>
      </c>
      <c r="T17" s="500">
        <f>IF(終値!A17="","",IFERROR(4*STDEVP(終値!W17:AP17)/AVERAGE(終値!W17:AP17),""))</f>
        <v>0.17360954662580913</v>
      </c>
      <c r="U17" s="500">
        <f>IF(終値!A17="","",IFERROR(4*STDEVP(終値!X17:AQ17)/AVERAGE(終値!X17:AQ17),""))</f>
        <v>0.22404403665047382</v>
      </c>
      <c r="V17" s="500">
        <f>IF(終値!A17="","",IFERROR(4*STDEVP(終値!Y17:AR17)/AVERAGE(終値!Y17:AR17),""))</f>
        <v>0.27431174947400233</v>
      </c>
      <c r="W17" s="500">
        <f>IF(終値!A17="","",IFERROR(4*STDEVP(終値!Z17:AS17)/AVERAGE(終値!Z17:AS17),""))</f>
        <v>0.31413897922522954</v>
      </c>
      <c r="X17" s="500">
        <f>IF(終値!A17="","",IFERROR(4*STDEVP(終値!AA17:AT17)/AVERAGE(終値!AA17:AT17),""))</f>
        <v>0.34031639682470199</v>
      </c>
      <c r="Y17" s="500">
        <f>IF(終値!A17="","",IFERROR(4*STDEVP(終値!AB17:AU17)/AVERAGE(終値!AB17:AU17),""))</f>
        <v>0.36278294487329427</v>
      </c>
      <c r="Z17" s="500">
        <f>IF(終値!A17="","",IFERROR(4*STDEVP(終値!AC17:AV17)/AVERAGE(終値!AC17:AV17),""))</f>
        <v>0.36460771447745677</v>
      </c>
      <c r="AA17" s="500">
        <f>IF(終値!A17="","",IFERROR(4*STDEVP(終値!AD17:AW17)/AVERAGE(終値!AD17:AW17),""))</f>
        <v>0.37148411401442244</v>
      </c>
      <c r="AB17" s="500">
        <f>IF(終値!A17="","",IFERROR(4*STDEVP(終値!AE17:AX17)/AVERAGE(終値!AE17:AX17),""))</f>
        <v>0.36586204805100592</v>
      </c>
      <c r="AC17" s="500">
        <f>IF(終値!A17="","",IFERROR(4*STDEVP(終値!AF17:AY17)/AVERAGE(終値!AF17:AY17),""))</f>
        <v>0.36909432019194477</v>
      </c>
      <c r="AD17" s="500">
        <f>IF(終値!A17="","",IFERROR(4*STDEVP(終値!AG17:AZ17)/AVERAGE(終値!AG17:AZ17),""))</f>
        <v>0.36613536180617406</v>
      </c>
      <c r="AE17" s="500">
        <f>IF(終値!A17="","",IFERROR(4*STDEVP(終値!AH17:BA17)/AVERAGE(終値!AH17:BA17),""))</f>
        <v>0.35849727317149044</v>
      </c>
      <c r="AF17" s="500">
        <f>IF(終値!A17="","",IFERROR(4*STDEVP(終値!AI17:BB17)/AVERAGE(終値!AI17:BB17),""))</f>
        <v>0.3327815960201943</v>
      </c>
      <c r="AG17" s="500">
        <f>IF(終値!A17="","",IFERROR(4*STDEVP(終値!AJ17:BC17)/AVERAGE(終値!AJ17:BC17),""))</f>
        <v>0.32038609071595525</v>
      </c>
      <c r="AH17" s="500">
        <f>IF(終値!A17="","",IFERROR(4*STDEVP(終値!AK17:BD17)/AVERAGE(終値!AK17:BD17),""))</f>
        <v>0.29856828484774944</v>
      </c>
      <c r="AI17" s="500">
        <f>IF(終値!A17="","",IFERROR(4*STDEVP(終値!AL17:BE17)/AVERAGE(終値!AL17:BE17),""))</f>
        <v>0.24906321502623571</v>
      </c>
      <c r="AJ17" s="500">
        <f>IF(終値!A17="","",IFERROR(4*STDEVP(終値!AM17:BF17)/AVERAGE(終値!AM17:BF17),""))</f>
        <v>0.22455973904502191</v>
      </c>
      <c r="AK17" s="500">
        <f>IF(終値!A17="","",IFERROR(4*STDEVP(終値!AN17:BG17)/AVERAGE(終値!AN17:BG17),""))</f>
        <v>0.19522613838540767</v>
      </c>
      <c r="AL17" s="500">
        <f>IF(終値!A17="","",IFERROR(4*STDEVP(終値!AO17:BH17)/AVERAGE(終値!AO17:BH17),""))</f>
        <v>0.1983739459523689</v>
      </c>
      <c r="AM17" s="500">
        <f>IF(終値!A17="","",IFERROR(4*STDEVP(終値!AP17:BI17)/AVERAGE(終値!AP17:BI17),""))</f>
        <v>0.20430744442170917</v>
      </c>
      <c r="AN17" s="500">
        <f>IF(終値!A17="","",IFERROR(4*STDEVP(終値!AQ17:BJ17)/AVERAGE(終値!AQ17:BJ17),""))</f>
        <v>0.20281140877713</v>
      </c>
      <c r="AO17" s="500">
        <f>IF(終値!A17="","",IFERROR(4*STDEVP(終値!AR17:BK17)/AVERAGE(終値!AR17:BK17),""))</f>
        <v>0.21018943373957211</v>
      </c>
      <c r="AP17" s="500">
        <f>IF(終値!A17="","",IFERROR(4*STDEVP(終値!AS17:BL17)/AVERAGE(終値!AS17:BL17),""))</f>
        <v>0.21346896904535101</v>
      </c>
    </row>
    <row r="18" spans="1:42">
      <c r="A18" s="497" t="str">
        <f>IF(終値!A18="","",終値!A18)</f>
        <v>1662</v>
      </c>
      <c r="B18" s="500">
        <f>IF(終値!A18="","",IFERROR(4*STDEVP(終値!E18:X18)/AVERAGE(終値!E18:X18),""))</f>
        <v>8.7434060051757856E-2</v>
      </c>
      <c r="C18" s="500">
        <f>IF(終値!A18="","",IFERROR(4*STDEVP(終値!F18:Y18)/AVERAGE(終値!F18:Y18),""))</f>
        <v>9.1230840985244782E-2</v>
      </c>
      <c r="D18" s="500">
        <f>IF(終値!A18="","",IFERROR(4*STDEVP(終値!G18:Z18)/AVERAGE(終値!G18:Z18),""))</f>
        <v>9.8016587861932292E-2</v>
      </c>
      <c r="E18" s="500">
        <f>IF(終値!A18="","",IFERROR(4*STDEVP(終値!H18:AA18)/AVERAGE(終値!H18:AA18),""))</f>
        <v>0.10072850974664629</v>
      </c>
      <c r="F18" s="500">
        <f>IF(終値!A18="","",IFERROR(4*STDEVP(終値!I18:AB18)/AVERAGE(終値!I18:AB18),""))</f>
        <v>0.11344306148632152</v>
      </c>
      <c r="G18" s="500">
        <f>IF(終値!A18="","",IFERROR(4*STDEVP(終値!J18:AC18)/AVERAGE(終値!J18:AC18),""))</f>
        <v>0.12151608135694214</v>
      </c>
      <c r="H18" s="500">
        <f>IF(終値!A18="","",IFERROR(4*STDEVP(終値!K18:AD18)/AVERAGE(終値!K18:AD18),""))</f>
        <v>0.13442395462549656</v>
      </c>
      <c r="I18" s="500">
        <f>IF(終値!A18="","",IFERROR(4*STDEVP(終値!L18:AE18)/AVERAGE(終値!L18:AE18),""))</f>
        <v>0.13636173459247439</v>
      </c>
      <c r="J18" s="500">
        <f>IF(終値!A18="","",IFERROR(4*STDEVP(終値!M18:AF18)/AVERAGE(終値!M18:AF18),""))</f>
        <v>0.13986195858344097</v>
      </c>
      <c r="K18" s="500">
        <f>IF(終値!A18="","",IFERROR(4*STDEVP(終値!N18:AG18)/AVERAGE(終値!N18:AG18),""))</f>
        <v>0.13943421162122632</v>
      </c>
      <c r="L18" s="500">
        <f>IF(終値!A18="","",IFERROR(4*STDEVP(終値!O18:AH18)/AVERAGE(終値!O18:AH18),""))</f>
        <v>0.13247564860455829</v>
      </c>
      <c r="M18" s="500">
        <f>IF(終値!A18="","",IFERROR(4*STDEVP(終値!P18:AI18)/AVERAGE(終値!P18:AI18),""))</f>
        <v>0.11997471169801649</v>
      </c>
      <c r="N18" s="500">
        <f>IF(終値!A18="","",IFERROR(4*STDEVP(終値!Q18:AJ18)/AVERAGE(終値!Q18:AJ18),""))</f>
        <v>0.11245904990610824</v>
      </c>
      <c r="O18" s="500">
        <f>IF(終値!A18="","",IFERROR(4*STDEVP(終値!R18:AK18)/AVERAGE(終値!R18:AK18),""))</f>
        <v>0.10535995179919892</v>
      </c>
      <c r="P18" s="500">
        <f>IF(終値!A18="","",IFERROR(4*STDEVP(終値!S18:AL18)/AVERAGE(終値!S18:AL18),""))</f>
        <v>0.10462826475340803</v>
      </c>
      <c r="Q18" s="500">
        <f>IF(終値!A18="","",IFERROR(4*STDEVP(終値!T18:AM18)/AVERAGE(終値!T18:AM18),""))</f>
        <v>0.1009696826214673</v>
      </c>
      <c r="R18" s="500">
        <f>IF(終値!A18="","",IFERROR(4*STDEVP(終値!U18:AN18)/AVERAGE(終値!U18:AN18),""))</f>
        <v>9.3762281614422988E-2</v>
      </c>
      <c r="S18" s="500">
        <f>IF(終値!A18="","",IFERROR(4*STDEVP(終値!V18:AO18)/AVERAGE(終値!V18:AO18),""))</f>
        <v>7.7775514928778738E-2</v>
      </c>
      <c r="T18" s="500">
        <f>IF(終値!A18="","",IFERROR(4*STDEVP(終値!W18:AP18)/AVERAGE(終値!W18:AP18),""))</f>
        <v>7.6155270873132605E-2</v>
      </c>
      <c r="U18" s="500">
        <f>IF(終値!A18="","",IFERROR(4*STDEVP(終値!X18:AQ18)/AVERAGE(終値!X18:AQ18),""))</f>
        <v>7.5795177406068337E-2</v>
      </c>
      <c r="V18" s="500">
        <f>IF(終値!A18="","",IFERROR(4*STDEVP(終値!Y18:AR18)/AVERAGE(終値!Y18:AR18),""))</f>
        <v>7.2723754757513942E-2</v>
      </c>
      <c r="W18" s="500">
        <f>IF(終値!A18="","",IFERROR(4*STDEVP(終値!Z18:AS18)/AVERAGE(終値!Z18:AS18),""))</f>
        <v>6.9163206300637395E-2</v>
      </c>
      <c r="X18" s="500">
        <f>IF(終値!A18="","",IFERROR(4*STDEVP(終値!AA18:AT18)/AVERAGE(終値!AA18:AT18),""))</f>
        <v>8.7267449109143969E-2</v>
      </c>
      <c r="Y18" s="500">
        <f>IF(終値!A18="","",IFERROR(4*STDEVP(終値!AB18:AU18)/AVERAGE(終値!AB18:AU18),""))</f>
        <v>0.10145286241166675</v>
      </c>
      <c r="Z18" s="500">
        <f>IF(終値!A18="","",IFERROR(4*STDEVP(終値!AC18:AV18)/AVERAGE(終値!AC18:AV18),""))</f>
        <v>0.11247966566243429</v>
      </c>
      <c r="AA18" s="500">
        <f>IF(終値!A18="","",IFERROR(4*STDEVP(終値!AD18:AW18)/AVERAGE(終値!AD18:AW18),""))</f>
        <v>0.11811031532364287</v>
      </c>
      <c r="AB18" s="500">
        <f>IF(終値!A18="","",IFERROR(4*STDEVP(終値!AE18:AX18)/AVERAGE(終値!AE18:AX18),""))</f>
        <v>0.1242753683053931</v>
      </c>
      <c r="AC18" s="500">
        <f>IF(終値!A18="","",IFERROR(4*STDEVP(終値!AF18:AY18)/AVERAGE(終値!AF18:AY18),""))</f>
        <v>0.13170741807821373</v>
      </c>
      <c r="AD18" s="500">
        <f>IF(終値!A18="","",IFERROR(4*STDEVP(終値!AG18:AZ18)/AVERAGE(終値!AG18:AZ18),""))</f>
        <v>0.13509353613361774</v>
      </c>
      <c r="AE18" s="500">
        <f>IF(終値!A18="","",IFERROR(4*STDEVP(終値!AH18:BA18)/AVERAGE(終値!AH18:BA18),""))</f>
        <v>0.14343168952177188</v>
      </c>
      <c r="AF18" s="500">
        <f>IF(終値!A18="","",IFERROR(4*STDEVP(終値!AI18:BB18)/AVERAGE(終値!AI18:BB18),""))</f>
        <v>0.15973667360492197</v>
      </c>
      <c r="AG18" s="500">
        <f>IF(終値!A18="","",IFERROR(4*STDEVP(終値!AJ18:BC18)/AVERAGE(終値!AJ18:BC18),""))</f>
        <v>0.17600197064321349</v>
      </c>
      <c r="AH18" s="500">
        <f>IF(終値!A18="","",IFERROR(4*STDEVP(終値!AK18:BD18)/AVERAGE(終値!AK18:BD18),""))</f>
        <v>0.17885697937679876</v>
      </c>
      <c r="AI18" s="500">
        <f>IF(終値!A18="","",IFERROR(4*STDEVP(終値!AL18:BE18)/AVERAGE(終値!AL18:BE18),""))</f>
        <v>0.18091023331662631</v>
      </c>
      <c r="AJ18" s="500">
        <f>IF(終値!A18="","",IFERROR(4*STDEVP(終値!AM18:BF18)/AVERAGE(終値!AM18:BF18),""))</f>
        <v>0.19172318356148221</v>
      </c>
      <c r="AK18" s="500">
        <f>IF(終値!A18="","",IFERROR(4*STDEVP(終値!AN18:BG18)/AVERAGE(終値!AN18:BG18),""))</f>
        <v>0.19460736880142143</v>
      </c>
      <c r="AL18" s="500">
        <f>IF(終値!A18="","",IFERROR(4*STDEVP(終値!AO18:BH18)/AVERAGE(終値!AO18:BH18),""))</f>
        <v>0.22435268660386684</v>
      </c>
      <c r="AM18" s="500">
        <f>IF(終値!A18="","",IFERROR(4*STDEVP(終値!AP18:BI18)/AVERAGE(終値!AP18:BI18),""))</f>
        <v>0.2294701320578714</v>
      </c>
      <c r="AN18" s="500">
        <f>IF(終値!A18="","",IFERROR(4*STDEVP(終値!AQ18:BJ18)/AVERAGE(終値!AQ18:BJ18),""))</f>
        <v>0.22727909284295486</v>
      </c>
      <c r="AO18" s="500">
        <f>IF(終値!A18="","",IFERROR(4*STDEVP(終値!AR18:BK18)/AVERAGE(終値!AR18:BK18),""))</f>
        <v>0.22584577517542545</v>
      </c>
      <c r="AP18" s="500">
        <f>IF(終値!A18="","",IFERROR(4*STDEVP(終値!AS18:BL18)/AVERAGE(終値!AS18:BL18),""))</f>
        <v>0.22867918242182861</v>
      </c>
    </row>
    <row r="19" spans="1:42">
      <c r="A19" s="497" t="str">
        <f>IF(終値!A19="","",終値!A19)</f>
        <v>8411</v>
      </c>
      <c r="B19" s="500">
        <f>IF(終値!A19="","",IFERROR(4*STDEVP(終値!E19:X19)/AVERAGE(終値!E19:X19),""))</f>
        <v>0.11844148345967613</v>
      </c>
      <c r="C19" s="500">
        <f>IF(終値!A19="","",IFERROR(4*STDEVP(終値!F19:Y19)/AVERAGE(終値!F19:Y19),""))</f>
        <v>0.11761960365657746</v>
      </c>
      <c r="D19" s="500">
        <f>IF(終値!A19="","",IFERROR(4*STDEVP(終値!G19:Z19)/AVERAGE(終値!G19:Z19),""))</f>
        <v>0.11713620586790541</v>
      </c>
      <c r="E19" s="500">
        <f>IF(終値!A19="","",IFERROR(4*STDEVP(終値!H19:AA19)/AVERAGE(終値!H19:AA19),""))</f>
        <v>0.11611609474278288</v>
      </c>
      <c r="F19" s="500">
        <f>IF(終値!A19="","",IFERROR(4*STDEVP(終値!I19:AB19)/AVERAGE(終値!I19:AB19),""))</f>
        <v>0.11649608224693066</v>
      </c>
      <c r="G19" s="500">
        <f>IF(終値!A19="","",IFERROR(4*STDEVP(終値!J19:AC19)/AVERAGE(終値!J19:AC19),""))</f>
        <v>0.12121922125278489</v>
      </c>
      <c r="H19" s="500">
        <f>IF(終値!A19="","",IFERROR(4*STDEVP(終値!K19:AD19)/AVERAGE(終値!K19:AD19),""))</f>
        <v>0.12141004598978179</v>
      </c>
      <c r="I19" s="500">
        <f>IF(終値!A19="","",IFERROR(4*STDEVP(終値!L19:AE19)/AVERAGE(終値!L19:AE19),""))</f>
        <v>0.13413609994671621</v>
      </c>
      <c r="J19" s="500">
        <f>IF(終値!A19="","",IFERROR(4*STDEVP(終値!M19:AF19)/AVERAGE(終値!M19:AF19),""))</f>
        <v>0.15038727963843318</v>
      </c>
      <c r="K19" s="500">
        <f>IF(終値!A19="","",IFERROR(4*STDEVP(終値!N19:AG19)/AVERAGE(終値!N19:AG19),""))</f>
        <v>0.15296344025430034</v>
      </c>
      <c r="L19" s="500">
        <f>IF(終値!A19="","",IFERROR(4*STDEVP(終値!O19:AH19)/AVERAGE(終値!O19:AH19),""))</f>
        <v>0.15438383231178521</v>
      </c>
      <c r="M19" s="500">
        <f>IF(終値!A19="","",IFERROR(4*STDEVP(終値!P19:AI19)/AVERAGE(終値!P19:AI19),""))</f>
        <v>0.1472490782031099</v>
      </c>
      <c r="N19" s="500">
        <f>IF(終値!A19="","",IFERROR(4*STDEVP(終値!Q19:AJ19)/AVERAGE(終値!Q19:AJ19),""))</f>
        <v>0.14364337012731584</v>
      </c>
      <c r="O19" s="500">
        <f>IF(終値!A19="","",IFERROR(4*STDEVP(終値!R19:AK19)/AVERAGE(終値!R19:AK19),""))</f>
        <v>0.14178954832316121</v>
      </c>
      <c r="P19" s="500">
        <f>IF(終値!A19="","",IFERROR(4*STDEVP(終値!S19:AL19)/AVERAGE(終値!S19:AL19),""))</f>
        <v>0.14248283210274917</v>
      </c>
      <c r="Q19" s="500">
        <f>IF(終値!A19="","",IFERROR(4*STDEVP(終値!T19:AM19)/AVERAGE(終値!T19:AM19),""))</f>
        <v>0.13797239980484322</v>
      </c>
      <c r="R19" s="500">
        <f>IF(終値!A19="","",IFERROR(4*STDEVP(終値!U19:AN19)/AVERAGE(終値!U19:AN19),""))</f>
        <v>0.12265382937155958</v>
      </c>
      <c r="S19" s="500">
        <f>IF(終値!A19="","",IFERROR(4*STDEVP(終値!V19:AO19)/AVERAGE(終値!V19:AO19),""))</f>
        <v>0.1150848648236355</v>
      </c>
      <c r="T19" s="500">
        <f>IF(終値!A19="","",IFERROR(4*STDEVP(終値!W19:AP19)/AVERAGE(終値!W19:AP19),""))</f>
        <v>0.10652204218850272</v>
      </c>
      <c r="U19" s="500">
        <f>IF(終値!A19="","",IFERROR(4*STDEVP(終値!X19:AQ19)/AVERAGE(終値!X19:AQ19),""))</f>
        <v>0.1077896682184158</v>
      </c>
      <c r="V19" s="500">
        <f>IF(終値!A19="","",IFERROR(4*STDEVP(終値!Y19:AR19)/AVERAGE(終値!Y19:AR19),""))</f>
        <v>0.11774186806372469</v>
      </c>
      <c r="W19" s="500">
        <f>IF(終値!A19="","",IFERROR(4*STDEVP(終値!Z19:AS19)/AVERAGE(終値!Z19:AS19),""))</f>
        <v>0.11367813778822955</v>
      </c>
      <c r="X19" s="500">
        <f>IF(終値!A19="","",IFERROR(4*STDEVP(終値!AA19:AT19)/AVERAGE(終値!AA19:AT19),""))</f>
        <v>0.10645722902181595</v>
      </c>
      <c r="Y19" s="500">
        <f>IF(終値!A19="","",IFERROR(4*STDEVP(終値!AB19:AU19)/AVERAGE(終値!AB19:AU19),""))</f>
        <v>0.10137549694079029</v>
      </c>
      <c r="Z19" s="500">
        <f>IF(終値!A19="","",IFERROR(4*STDEVP(終値!AC19:AV19)/AVERAGE(終値!AC19:AV19),""))</f>
        <v>9.6174718045461405E-2</v>
      </c>
      <c r="AA19" s="500">
        <f>IF(終値!A19="","",IFERROR(4*STDEVP(終値!AD19:AW19)/AVERAGE(終値!AD19:AW19),""))</f>
        <v>9.4482681665377669E-2</v>
      </c>
      <c r="AB19" s="500">
        <f>IF(終値!A19="","",IFERROR(4*STDEVP(終値!AE19:AX19)/AVERAGE(終値!AE19:AX19),""))</f>
        <v>9.5386711008491984E-2</v>
      </c>
      <c r="AC19" s="500">
        <f>IF(終値!A19="","",IFERROR(4*STDEVP(終値!AF19:AY19)/AVERAGE(終値!AF19:AY19),""))</f>
        <v>0.1059570808363676</v>
      </c>
      <c r="AD19" s="500">
        <f>IF(終値!A19="","",IFERROR(4*STDEVP(終値!AG19:AZ19)/AVERAGE(終値!AG19:AZ19),""))</f>
        <v>0.12276680992755988</v>
      </c>
      <c r="AE19" s="500">
        <f>IF(終値!A19="","",IFERROR(4*STDEVP(終値!AH19:BA19)/AVERAGE(終値!AH19:BA19),""))</f>
        <v>0.13565515096454059</v>
      </c>
      <c r="AF19" s="500">
        <f>IF(終値!A19="","",IFERROR(4*STDEVP(終値!AI19:BB19)/AVERAGE(終値!AI19:BB19),""))</f>
        <v>0.15284478678640337</v>
      </c>
      <c r="AG19" s="500">
        <f>IF(終値!A19="","",IFERROR(4*STDEVP(終値!AJ19:BC19)/AVERAGE(終値!AJ19:BC19),""))</f>
        <v>0.16053438789867686</v>
      </c>
      <c r="AH19" s="500">
        <f>IF(終値!A19="","",IFERROR(4*STDEVP(終値!AK19:BD19)/AVERAGE(終値!AK19:BD19),""))</f>
        <v>0.16172759566103048</v>
      </c>
      <c r="AI19" s="500">
        <f>IF(終値!A19="","",IFERROR(4*STDEVP(終値!AL19:BE19)/AVERAGE(終値!AL19:BE19),""))</f>
        <v>0.15627498569567314</v>
      </c>
      <c r="AJ19" s="500">
        <f>IF(終値!A19="","",IFERROR(4*STDEVP(終値!AM19:BF19)/AVERAGE(終値!AM19:BF19),""))</f>
        <v>0.15195206994221852</v>
      </c>
      <c r="AK19" s="500">
        <f>IF(終値!A19="","",IFERROR(4*STDEVP(終値!AN19:BG19)/AVERAGE(終値!AN19:BG19),""))</f>
        <v>0.12775216645416279</v>
      </c>
      <c r="AL19" s="500">
        <f>IF(終値!A19="","",IFERROR(4*STDEVP(終値!AO19:BH19)/AVERAGE(終値!AO19:BH19),""))</f>
        <v>0.12519036482945101</v>
      </c>
      <c r="AM19" s="500">
        <f>IF(終値!A19="","",IFERROR(4*STDEVP(終値!AP19:BI19)/AVERAGE(終値!AP19:BI19),""))</f>
        <v>0.13525680098650988</v>
      </c>
      <c r="AN19" s="500">
        <f>IF(終値!A19="","",IFERROR(4*STDEVP(終値!AQ19:BJ19)/AVERAGE(終値!AQ19:BJ19),""))</f>
        <v>0.16228252625329553</v>
      </c>
      <c r="AO19" s="500">
        <f>IF(終値!A19="","",IFERROR(4*STDEVP(終値!AR19:BK19)/AVERAGE(終値!AR19:BK19),""))</f>
        <v>0.16762836206956272</v>
      </c>
      <c r="AP19" s="500">
        <f>IF(終値!A19="","",IFERROR(4*STDEVP(終値!AS19:BL19)/AVERAGE(終値!AS19:BL19),""))</f>
        <v>0.17174914995439325</v>
      </c>
    </row>
    <row r="20" spans="1:42">
      <c r="A20" s="497" t="str">
        <f>IF(終値!A20="","",終値!A20)</f>
        <v>5541</v>
      </c>
      <c r="B20" s="500">
        <f>IF(終値!A20="","",IFERROR(4*STDEVP(終値!E20:X20)/AVERAGE(終値!E20:X20),""))</f>
        <v>0.16306864753725861</v>
      </c>
      <c r="C20" s="500">
        <f>IF(終値!A20="","",IFERROR(4*STDEVP(終値!F20:Y20)/AVERAGE(終値!F20:Y20),""))</f>
        <v>0.15460229844589052</v>
      </c>
      <c r="D20" s="500">
        <f>IF(終値!A20="","",IFERROR(4*STDEVP(終値!G20:Z20)/AVERAGE(終値!G20:Z20),""))</f>
        <v>0.13380977988049775</v>
      </c>
      <c r="E20" s="500">
        <f>IF(終値!A20="","",IFERROR(4*STDEVP(終値!H20:AA20)/AVERAGE(終値!H20:AA20),""))</f>
        <v>0.11703125886817757</v>
      </c>
      <c r="F20" s="500">
        <f>IF(終値!A20="","",IFERROR(4*STDEVP(終値!I20:AB20)/AVERAGE(終値!I20:AB20),""))</f>
        <v>0.10843746911219664</v>
      </c>
      <c r="G20" s="500">
        <f>IF(終値!A20="","",IFERROR(4*STDEVP(終値!J20:AC20)/AVERAGE(終値!J20:AC20),""))</f>
        <v>8.9214534256249631E-2</v>
      </c>
      <c r="H20" s="500">
        <f>IF(終値!A20="","",IFERROR(4*STDEVP(終値!K20:AD20)/AVERAGE(終値!K20:AD20),""))</f>
        <v>8.736700376473501E-2</v>
      </c>
      <c r="I20" s="500">
        <f>IF(終値!A20="","",IFERROR(4*STDEVP(終値!L20:AE20)/AVERAGE(終値!L20:AE20),""))</f>
        <v>9.6703759322431346E-2</v>
      </c>
      <c r="J20" s="500">
        <f>IF(終値!A20="","",IFERROR(4*STDEVP(終値!M20:AF20)/AVERAGE(終値!M20:AF20),""))</f>
        <v>0.10368636202736131</v>
      </c>
      <c r="K20" s="500">
        <f>IF(終値!A20="","",IFERROR(4*STDEVP(終値!N20:AG20)/AVERAGE(終値!N20:AG20),""))</f>
        <v>9.8893841007498276E-2</v>
      </c>
      <c r="L20" s="500">
        <f>IF(終値!A20="","",IFERROR(4*STDEVP(終値!O20:AH20)/AVERAGE(終値!O20:AH20),""))</f>
        <v>0.1016936834647348</v>
      </c>
      <c r="M20" s="500">
        <f>IF(終値!A20="","",IFERROR(4*STDEVP(終値!P20:AI20)/AVERAGE(終値!P20:AI20),""))</f>
        <v>9.8985293983960651E-2</v>
      </c>
      <c r="N20" s="500">
        <f>IF(終値!A20="","",IFERROR(4*STDEVP(終値!Q20:AJ20)/AVERAGE(終値!Q20:AJ20),""))</f>
        <v>9.7450673766598495E-2</v>
      </c>
      <c r="O20" s="500">
        <f>IF(終値!A20="","",IFERROR(4*STDEVP(終値!R20:AK20)/AVERAGE(終値!R20:AK20),""))</f>
        <v>0.10041377460762251</v>
      </c>
      <c r="P20" s="500">
        <f>IF(終値!A20="","",IFERROR(4*STDEVP(終値!S20:AL20)/AVERAGE(終値!S20:AL20),""))</f>
        <v>0.10033707636389436</v>
      </c>
      <c r="Q20" s="500">
        <f>IF(終値!A20="","",IFERROR(4*STDEVP(終値!T20:AM20)/AVERAGE(終値!T20:AM20),""))</f>
        <v>9.9197434509825697E-2</v>
      </c>
      <c r="R20" s="500">
        <f>IF(終値!A20="","",IFERROR(4*STDEVP(終値!U20:AN20)/AVERAGE(終値!U20:AN20),""))</f>
        <v>9.8465784309113777E-2</v>
      </c>
      <c r="S20" s="500">
        <f>IF(終値!A20="","",IFERROR(4*STDEVP(終値!V20:AO20)/AVERAGE(終値!V20:AO20),""))</f>
        <v>9.8375968187983304E-2</v>
      </c>
      <c r="T20" s="500">
        <f>IF(終値!A20="","",IFERROR(4*STDEVP(終値!W20:AP20)/AVERAGE(終値!W20:AP20),""))</f>
        <v>0.10326777321563459</v>
      </c>
      <c r="U20" s="500">
        <f>IF(終値!A20="","",IFERROR(4*STDEVP(終値!X20:AQ20)/AVERAGE(終値!X20:AQ20),""))</f>
        <v>0.10695442814807962</v>
      </c>
      <c r="V20" s="500">
        <f>IF(終値!A20="","",IFERROR(4*STDEVP(終値!Y20:AR20)/AVERAGE(終値!Y20:AR20),""))</f>
        <v>0.11851382882747767</v>
      </c>
      <c r="W20" s="500">
        <f>IF(終値!A20="","",IFERROR(4*STDEVP(終値!Z20:AS20)/AVERAGE(終値!Z20:AS20),""))</f>
        <v>0.12534310501358287</v>
      </c>
      <c r="X20" s="500">
        <f>IF(終値!A20="","",IFERROR(4*STDEVP(終値!AA20:AT20)/AVERAGE(終値!AA20:AT20),""))</f>
        <v>0.1280400609279046</v>
      </c>
      <c r="Y20" s="500">
        <f>IF(終値!A20="","",IFERROR(4*STDEVP(終値!AB20:AU20)/AVERAGE(終値!AB20:AU20),""))</f>
        <v>0.11906084924073031</v>
      </c>
      <c r="Z20" s="500">
        <f>IF(終値!A20="","",IFERROR(4*STDEVP(終値!AC20:AV20)/AVERAGE(終値!AC20:AV20),""))</f>
        <v>0.11507316256334132</v>
      </c>
      <c r="AA20" s="500">
        <f>IF(終値!A20="","",IFERROR(4*STDEVP(終値!AD20:AW20)/AVERAGE(終値!AD20:AW20),""))</f>
        <v>0.11355242083760193</v>
      </c>
      <c r="AB20" s="500">
        <f>IF(終値!A20="","",IFERROR(4*STDEVP(終値!AE20:AX20)/AVERAGE(終値!AE20:AX20),""))</f>
        <v>0.12006471153519048</v>
      </c>
      <c r="AC20" s="500">
        <f>IF(終値!A20="","",IFERROR(4*STDEVP(終値!AF20:AY20)/AVERAGE(終値!AF20:AY20),""))</f>
        <v>0.11754125380275898</v>
      </c>
      <c r="AD20" s="500">
        <f>IF(終値!A20="","",IFERROR(4*STDEVP(終値!AG20:AZ20)/AVERAGE(終値!AG20:AZ20),""))</f>
        <v>0.11413222317298384</v>
      </c>
      <c r="AE20" s="500">
        <f>IF(終値!A20="","",IFERROR(4*STDEVP(終値!AH20:BA20)/AVERAGE(終値!AH20:BA20),""))</f>
        <v>0.11311460436575285</v>
      </c>
      <c r="AF20" s="500">
        <f>IF(終値!A20="","",IFERROR(4*STDEVP(終値!AI20:BB20)/AVERAGE(終値!AI20:BB20),""))</f>
        <v>0.10965523917459268</v>
      </c>
      <c r="AG20" s="500">
        <f>IF(終値!A20="","",IFERROR(4*STDEVP(終値!AJ20:BC20)/AVERAGE(終値!AJ20:BC20),""))</f>
        <v>0.109628868709571</v>
      </c>
      <c r="AH20" s="500">
        <f>IF(終値!A20="","",IFERROR(4*STDEVP(終値!AK20:BD20)/AVERAGE(終値!AK20:BD20),""))</f>
        <v>0.11093233430184175</v>
      </c>
      <c r="AI20" s="500">
        <f>IF(終値!A20="","",IFERROR(4*STDEVP(終値!AL20:BE20)/AVERAGE(終値!AL20:BE20),""))</f>
        <v>0.10798672095880579</v>
      </c>
      <c r="AJ20" s="500">
        <f>IF(終値!A20="","",IFERROR(4*STDEVP(終値!AM20:BF20)/AVERAGE(終値!AM20:BF20),""))</f>
        <v>0.11201789979429173</v>
      </c>
      <c r="AK20" s="500">
        <f>IF(終値!A20="","",IFERROR(4*STDEVP(終値!AN20:BG20)/AVERAGE(終値!AN20:BG20),""))</f>
        <v>0.11496023103486201</v>
      </c>
      <c r="AL20" s="500">
        <f>IF(終値!A20="","",IFERROR(4*STDEVP(終値!AO20:BH20)/AVERAGE(終値!AO20:BH20),""))</f>
        <v>0.11929462232629069</v>
      </c>
      <c r="AM20" s="500">
        <f>IF(終値!A20="","",IFERROR(4*STDEVP(終値!AP20:BI20)/AVERAGE(終値!AP20:BI20),""))</f>
        <v>0.11806308426271243</v>
      </c>
      <c r="AN20" s="500">
        <f>IF(終値!A20="","",IFERROR(4*STDEVP(終値!AQ20:BJ20)/AVERAGE(終値!AQ20:BJ20),""))</f>
        <v>0.11165828848451595</v>
      </c>
      <c r="AO20" s="500">
        <f>IF(終値!A20="","",IFERROR(4*STDEVP(終値!AR20:BK20)/AVERAGE(終値!AR20:BK20),""))</f>
        <v>0.12995837633518659</v>
      </c>
      <c r="AP20" s="500">
        <f>IF(終値!A20="","",IFERROR(4*STDEVP(終値!AS20:BL20)/AVERAGE(終値!AS20:BL20),""))</f>
        <v>0.13063747469414072</v>
      </c>
    </row>
    <row r="21" spans="1:42">
      <c r="A21" s="497" t="str">
        <f>IF(終値!A21="","",終値!A21)</f>
        <v>5332</v>
      </c>
      <c r="B21" s="500">
        <f>IF(終値!A21="","",IFERROR(4*STDEVP(終値!E21:X21)/AVERAGE(終値!E21:X21),""))</f>
        <v>0.32951777058236759</v>
      </c>
      <c r="C21" s="500">
        <f>IF(終値!A21="","",IFERROR(4*STDEVP(終値!F21:Y21)/AVERAGE(終値!F21:Y21),""))</f>
        <v>0.32408163653257821</v>
      </c>
      <c r="D21" s="500">
        <f>IF(終値!A21="","",IFERROR(4*STDEVP(終値!G21:Z21)/AVERAGE(終値!G21:Z21),""))</f>
        <v>0.33016098740724653</v>
      </c>
      <c r="E21" s="500">
        <f>IF(終値!A21="","",IFERROR(4*STDEVP(終値!H21:AA21)/AVERAGE(終値!H21:AA21),""))</f>
        <v>0.3162306240379153</v>
      </c>
      <c r="F21" s="500">
        <f>IF(終値!A21="","",IFERROR(4*STDEVP(終値!I21:AB21)/AVERAGE(終値!I21:AB21),""))</f>
        <v>0.2834766467596665</v>
      </c>
      <c r="G21" s="500">
        <f>IF(終値!A21="","",IFERROR(4*STDEVP(終値!J21:AC21)/AVERAGE(終値!J21:AC21),""))</f>
        <v>0.28132624934269157</v>
      </c>
      <c r="H21" s="500">
        <f>IF(終値!A21="","",IFERROR(4*STDEVP(終値!K21:AD21)/AVERAGE(終値!K21:AD21),""))</f>
        <v>0.25494178390048933</v>
      </c>
      <c r="I21" s="500">
        <f>IF(終値!A21="","",IFERROR(4*STDEVP(終値!L21:AE21)/AVERAGE(終値!L21:AE21),""))</f>
        <v>0.22869994329820176</v>
      </c>
      <c r="J21" s="500">
        <f>IF(終値!A21="","",IFERROR(4*STDEVP(終値!M21:AF21)/AVERAGE(終値!M21:AF21),""))</f>
        <v>0.2028485053186643</v>
      </c>
      <c r="K21" s="500">
        <f>IF(終値!A21="","",IFERROR(4*STDEVP(終値!N21:AG21)/AVERAGE(終値!N21:AG21),""))</f>
        <v>0.19826068904223609</v>
      </c>
      <c r="L21" s="500">
        <f>IF(終値!A21="","",IFERROR(4*STDEVP(終値!O21:AH21)/AVERAGE(終値!O21:AH21),""))</f>
        <v>0.20003891295751541</v>
      </c>
      <c r="M21" s="500">
        <f>IF(終値!A21="","",IFERROR(4*STDEVP(終値!P21:AI21)/AVERAGE(終値!P21:AI21),""))</f>
        <v>0.19600383768687482</v>
      </c>
      <c r="N21" s="500">
        <f>IF(終値!A21="","",IFERROR(4*STDEVP(終値!Q21:AJ21)/AVERAGE(終値!Q21:AJ21),""))</f>
        <v>0.19455255414513936</v>
      </c>
      <c r="O21" s="500">
        <f>IF(終値!A21="","",IFERROR(4*STDEVP(終値!R21:AK21)/AVERAGE(終値!R21:AK21),""))</f>
        <v>0.20474455019540391</v>
      </c>
      <c r="P21" s="500">
        <f>IF(終値!A21="","",IFERROR(4*STDEVP(終値!S21:AL21)/AVERAGE(終値!S21:AL21),""))</f>
        <v>0.1783598883265064</v>
      </c>
      <c r="Q21" s="500">
        <f>IF(終値!A21="","",IFERROR(4*STDEVP(終値!T21:AM21)/AVERAGE(終値!T21:AM21),""))</f>
        <v>0.16683981026210168</v>
      </c>
      <c r="R21" s="500">
        <f>IF(終値!A21="","",IFERROR(4*STDEVP(終値!U21:AN21)/AVERAGE(終値!U21:AN21),""))</f>
        <v>0.15906983082206955</v>
      </c>
      <c r="S21" s="500">
        <f>IF(終値!A21="","",IFERROR(4*STDEVP(終値!V21:AO21)/AVERAGE(終値!V21:AO21),""))</f>
        <v>0.15422486525467621</v>
      </c>
      <c r="T21" s="500">
        <f>IF(終値!A21="","",IFERROR(4*STDEVP(終値!W21:AP21)/AVERAGE(終値!W21:AP21),""))</f>
        <v>0.14459579532758501</v>
      </c>
      <c r="U21" s="500">
        <f>IF(終値!A21="","",IFERROR(4*STDEVP(終値!X21:AQ21)/AVERAGE(終値!X21:AQ21),""))</f>
        <v>0.16103087009438935</v>
      </c>
      <c r="V21" s="500">
        <f>IF(終値!A21="","",IFERROR(4*STDEVP(終値!Y21:AR21)/AVERAGE(終値!Y21:AR21),""))</f>
        <v>0.18928692095169275</v>
      </c>
      <c r="W21" s="500">
        <f>IF(終値!A21="","",IFERROR(4*STDEVP(終値!Z21:AS21)/AVERAGE(終値!Z21:AS21),""))</f>
        <v>0.20981843618646914</v>
      </c>
      <c r="X21" s="500">
        <f>IF(終値!A21="","",IFERROR(4*STDEVP(終値!AA21:AT21)/AVERAGE(終値!AA21:AT21),""))</f>
        <v>0.22753406611262475</v>
      </c>
      <c r="Y21" s="500">
        <f>IF(終値!A21="","",IFERROR(4*STDEVP(終値!AB21:AU21)/AVERAGE(終値!AB21:AU21),""))</f>
        <v>0.23784549077096059</v>
      </c>
      <c r="Z21" s="500">
        <f>IF(終値!A21="","",IFERROR(4*STDEVP(終値!AC21:AV21)/AVERAGE(終値!AC21:AV21),""))</f>
        <v>0.23816236626566317</v>
      </c>
      <c r="AA21" s="500">
        <f>IF(終値!A21="","",IFERROR(4*STDEVP(終値!AD21:AW21)/AVERAGE(終値!AD21:AW21),""))</f>
        <v>0.23894818727519723</v>
      </c>
      <c r="AB21" s="500">
        <f>IF(終値!A21="","",IFERROR(4*STDEVP(終値!AE21:AX21)/AVERAGE(終値!AE21:AX21),""))</f>
        <v>0.24170873387763453</v>
      </c>
      <c r="AC21" s="500">
        <f>IF(終値!A21="","",IFERROR(4*STDEVP(終値!AF21:AY21)/AVERAGE(終値!AF21:AY21),""))</f>
        <v>0.25906323630939704</v>
      </c>
      <c r="AD21" s="500">
        <f>IF(終値!A21="","",IFERROR(4*STDEVP(終値!AG21:AZ21)/AVERAGE(終値!AG21:AZ21),""))</f>
        <v>0.26476625100368695</v>
      </c>
      <c r="AE21" s="500">
        <f>IF(終値!A21="","",IFERROR(4*STDEVP(終値!AH21:BA21)/AVERAGE(終値!AH21:BA21),""))</f>
        <v>0.26554565185641288</v>
      </c>
      <c r="AF21" s="500">
        <f>IF(終値!A21="","",IFERROR(4*STDEVP(終値!AI21:BB21)/AVERAGE(終値!AI21:BB21),""))</f>
        <v>0.26145305141829717</v>
      </c>
      <c r="AG21" s="500">
        <f>IF(終値!A21="","",IFERROR(4*STDEVP(終値!AJ21:BC21)/AVERAGE(終値!AJ21:BC21),""))</f>
        <v>0.26126231946594197</v>
      </c>
      <c r="AH21" s="500">
        <f>IF(終値!A21="","",IFERROR(4*STDEVP(終値!AK21:BD21)/AVERAGE(終値!AK21:BD21),""))</f>
        <v>0.25979902580496156</v>
      </c>
      <c r="AI21" s="500">
        <f>IF(終値!A21="","",IFERROR(4*STDEVP(終値!AL21:BE21)/AVERAGE(終値!AL21:BE21),""))</f>
        <v>0.21099110554418329</v>
      </c>
      <c r="AJ21" s="500">
        <f>IF(終値!A21="","",IFERROR(4*STDEVP(終値!AM21:BF21)/AVERAGE(終値!AM21:BF21),""))</f>
        <v>0.22046982452964836</v>
      </c>
      <c r="AK21" s="500">
        <f>IF(終値!A21="","",IFERROR(4*STDEVP(終値!AN21:BG21)/AVERAGE(終値!AN21:BG21),""))</f>
        <v>0.24143663979290225</v>
      </c>
      <c r="AL21" s="500">
        <f>IF(終値!A21="","",IFERROR(4*STDEVP(終値!AO21:BH21)/AVERAGE(終値!AO21:BH21),""))</f>
        <v>0.26168652136208143</v>
      </c>
      <c r="AM21" s="500">
        <f>IF(終値!A21="","",IFERROR(4*STDEVP(終値!AP21:BI21)/AVERAGE(終値!AP21:BI21),""))</f>
        <v>0.26483008349700987</v>
      </c>
      <c r="AN21" s="500">
        <f>IF(終値!A21="","",IFERROR(4*STDEVP(終値!AQ21:BJ21)/AVERAGE(終値!AQ21:BJ21),""))</f>
        <v>0.25234806380899227</v>
      </c>
      <c r="AO21" s="500">
        <f>IF(終値!A21="","",IFERROR(4*STDEVP(終値!AR21:BK21)/AVERAGE(終値!AR21:BK21),""))</f>
        <v>0.25020598923302062</v>
      </c>
      <c r="AP21" s="500">
        <f>IF(終値!A21="","",IFERROR(4*STDEVP(終値!AS21:BL21)/AVERAGE(終値!AS21:BL21),""))</f>
        <v>0.24990862597801022</v>
      </c>
    </row>
    <row r="22" spans="1:42">
      <c r="A22" s="497" t="str">
        <f>IF(終値!A22="","",終値!A22)</f>
        <v>8725</v>
      </c>
      <c r="B22" s="500">
        <f>IF(終値!A22="","",IFERROR(4*STDEVP(終値!E22:X22)/AVERAGE(終値!E22:X22),""))</f>
        <v>0.17386123212749274</v>
      </c>
      <c r="C22" s="500">
        <f>IF(終値!A22="","",IFERROR(4*STDEVP(終値!F22:Y22)/AVERAGE(終値!F22:Y22),""))</f>
        <v>0.17868675360742545</v>
      </c>
      <c r="D22" s="500">
        <f>IF(終値!A22="","",IFERROR(4*STDEVP(終値!G22:Z22)/AVERAGE(終値!G22:Z22),""))</f>
        <v>0.18264254094491975</v>
      </c>
      <c r="E22" s="500">
        <f>IF(終値!A22="","",IFERROR(4*STDEVP(終値!H22:AA22)/AVERAGE(終値!H22:AA22),""))</f>
        <v>0.18562836895467166</v>
      </c>
      <c r="F22" s="500">
        <f>IF(終値!A22="","",IFERROR(4*STDEVP(終値!I22:AB22)/AVERAGE(終値!I22:AB22),""))</f>
        <v>0.19104132849779273</v>
      </c>
      <c r="G22" s="500">
        <f>IF(終値!A22="","",IFERROR(4*STDEVP(終値!J22:AC22)/AVERAGE(終値!J22:AC22),""))</f>
        <v>0.1943075563897233</v>
      </c>
      <c r="H22" s="500">
        <f>IF(終値!A22="","",IFERROR(4*STDEVP(終値!K22:AD22)/AVERAGE(終値!K22:AD22),""))</f>
        <v>0.19790889606383669</v>
      </c>
      <c r="I22" s="500">
        <f>IF(終値!A22="","",IFERROR(4*STDEVP(終値!L22:AE22)/AVERAGE(終値!L22:AE22),""))</f>
        <v>0.19457221713708689</v>
      </c>
      <c r="J22" s="500">
        <f>IF(終値!A22="","",IFERROR(4*STDEVP(終値!M22:AF22)/AVERAGE(終値!M22:AF22),""))</f>
        <v>0.18409252679341637</v>
      </c>
      <c r="K22" s="500">
        <f>IF(終値!A22="","",IFERROR(4*STDEVP(終値!N22:AG22)/AVERAGE(終値!N22:AG22),""))</f>
        <v>0.16793836900511178</v>
      </c>
      <c r="L22" s="500">
        <f>IF(終値!A22="","",IFERROR(4*STDEVP(終値!O22:AH22)/AVERAGE(終値!O22:AH22),""))</f>
        <v>0.15694121823254112</v>
      </c>
      <c r="M22" s="500">
        <f>IF(終値!A22="","",IFERROR(4*STDEVP(終値!P22:AI22)/AVERAGE(終値!P22:AI22),""))</f>
        <v>0.13557839159197538</v>
      </c>
      <c r="N22" s="500">
        <f>IF(終値!A22="","",IFERROR(4*STDEVP(終値!Q22:AJ22)/AVERAGE(終値!Q22:AJ22),""))</f>
        <v>0.12116709120907786</v>
      </c>
      <c r="O22" s="500">
        <f>IF(終値!A22="","",IFERROR(4*STDEVP(終値!R22:AK22)/AVERAGE(終値!R22:AK22),""))</f>
        <v>0.11296291191307314</v>
      </c>
      <c r="P22" s="500">
        <f>IF(終値!A22="","",IFERROR(4*STDEVP(終値!S22:AL22)/AVERAGE(終値!S22:AL22),""))</f>
        <v>0.11454873769207688</v>
      </c>
      <c r="Q22" s="500">
        <f>IF(終値!A22="","",IFERROR(4*STDEVP(終値!T22:AM22)/AVERAGE(終値!T22:AM22),""))</f>
        <v>0.11597677283938598</v>
      </c>
      <c r="R22" s="500">
        <f>IF(終値!A22="","",IFERROR(4*STDEVP(終値!U22:AN22)/AVERAGE(終値!U22:AN22),""))</f>
        <v>0.11531810426371414</v>
      </c>
      <c r="S22" s="500">
        <f>IF(終値!A22="","",IFERROR(4*STDEVP(終値!V22:AO22)/AVERAGE(終値!V22:AO22),""))</f>
        <v>0.1191358952244283</v>
      </c>
      <c r="T22" s="500">
        <f>IF(終値!A22="","",IFERROR(4*STDEVP(終値!W22:AP22)/AVERAGE(終値!W22:AP22),""))</f>
        <v>0.12597715904028597</v>
      </c>
      <c r="U22" s="500">
        <f>IF(終値!A22="","",IFERROR(4*STDEVP(終値!X22:AQ22)/AVERAGE(終値!X22:AQ22),""))</f>
        <v>0.12790097313426158</v>
      </c>
      <c r="V22" s="500">
        <f>IF(終値!A22="","",IFERROR(4*STDEVP(終値!Y22:AR22)/AVERAGE(終値!Y22:AR22),""))</f>
        <v>0.12858288684808991</v>
      </c>
      <c r="W22" s="500">
        <f>IF(終値!A22="","",IFERROR(4*STDEVP(終値!Z22:AS22)/AVERAGE(終値!Z22:AS22),""))</f>
        <v>0.13032359122246848</v>
      </c>
      <c r="X22" s="500">
        <f>IF(終値!A22="","",IFERROR(4*STDEVP(終値!AA22:AT22)/AVERAGE(終値!AA22:AT22),""))</f>
        <v>0.13041482678814131</v>
      </c>
      <c r="Y22" s="500">
        <f>IF(終値!A22="","",IFERROR(4*STDEVP(終値!AB22:AU22)/AVERAGE(終値!AB22:AU22),""))</f>
        <v>0.13071822479006065</v>
      </c>
      <c r="Z22" s="500">
        <f>IF(終値!A22="","",IFERROR(4*STDEVP(終値!AC22:AV22)/AVERAGE(終値!AC22:AV22),""))</f>
        <v>0.13411955056348338</v>
      </c>
      <c r="AA22" s="500">
        <f>IF(終値!A22="","",IFERROR(4*STDEVP(終値!AD22:AW22)/AVERAGE(終値!AD22:AW22),""))</f>
        <v>0.14057195225175739</v>
      </c>
      <c r="AB22" s="500">
        <f>IF(終値!A22="","",IFERROR(4*STDEVP(終値!AE22:AX22)/AVERAGE(終値!AE22:AX22),""))</f>
        <v>0.13990299235013204</v>
      </c>
      <c r="AC22" s="500">
        <f>IF(終値!A22="","",IFERROR(4*STDEVP(終値!AF22:AY22)/AVERAGE(終値!AF22:AY22),""))</f>
        <v>0.1382889578398056</v>
      </c>
      <c r="AD22" s="500">
        <f>IF(終値!A22="","",IFERROR(4*STDEVP(終値!AG22:AZ22)/AVERAGE(終値!AG22:AZ22),""))</f>
        <v>0.13617243783463015</v>
      </c>
      <c r="AE22" s="500">
        <f>IF(終値!A22="","",IFERROR(4*STDEVP(終値!AH22:BA22)/AVERAGE(終値!AH22:BA22),""))</f>
        <v>0.13333411244700463</v>
      </c>
      <c r="AF22" s="500">
        <f>IF(終値!A22="","",IFERROR(4*STDEVP(終値!AI22:BB22)/AVERAGE(終値!AI22:BB22),""))</f>
        <v>0.13380409779106794</v>
      </c>
      <c r="AG22" s="500">
        <f>IF(終値!A22="","",IFERROR(4*STDEVP(終値!AJ22:BC22)/AVERAGE(終値!AJ22:BC22),""))</f>
        <v>0.13844087824488863</v>
      </c>
      <c r="AH22" s="500">
        <f>IF(終値!A22="","",IFERROR(4*STDEVP(終値!AK22:BD22)/AVERAGE(終値!AK22:BD22),""))</f>
        <v>0.14380551924332849</v>
      </c>
      <c r="AI22" s="500">
        <f>IF(終値!A22="","",IFERROR(4*STDEVP(終値!AL22:BE22)/AVERAGE(終値!AL22:BE22),""))</f>
        <v>0.14446562854440451</v>
      </c>
      <c r="AJ22" s="500">
        <f>IF(終値!A22="","",IFERROR(4*STDEVP(終値!AM22:BF22)/AVERAGE(終値!AM22:BF22),""))</f>
        <v>0.14596655296937783</v>
      </c>
      <c r="AK22" s="500">
        <f>IF(終値!A22="","",IFERROR(4*STDEVP(終値!AN22:BG22)/AVERAGE(終値!AN22:BG22),""))</f>
        <v>0.14134170216241276</v>
      </c>
      <c r="AL22" s="500">
        <f>IF(終値!A22="","",IFERROR(4*STDEVP(終値!AO22:BH22)/AVERAGE(終値!AO22:BH22),""))</f>
        <v>0.13739160922712118</v>
      </c>
      <c r="AM22" s="500">
        <f>IF(終値!A22="","",IFERROR(4*STDEVP(終値!AP22:BI22)/AVERAGE(終値!AP22:BI22),""))</f>
        <v>0.13127898051155415</v>
      </c>
      <c r="AN22" s="500">
        <f>IF(終値!A22="","",IFERROR(4*STDEVP(終値!AQ22:BJ22)/AVERAGE(終値!AQ22:BJ22),""))</f>
        <v>0.11665289008491686</v>
      </c>
      <c r="AO22" s="500">
        <f>IF(終値!A22="","",IFERROR(4*STDEVP(終値!AR22:BK22)/AVERAGE(終値!AR22:BK22),""))</f>
        <v>0.10647543454561728</v>
      </c>
      <c r="AP22" s="500">
        <f>IF(終値!A22="","",IFERROR(4*STDEVP(終値!AS22:BL22)/AVERAGE(終値!AS22:BL22),""))</f>
        <v>9.8791484426423229E-2</v>
      </c>
    </row>
    <row r="23" spans="1:42">
      <c r="A23" s="497" t="str">
        <f>IF(終値!A23="","",終値!A23)</f>
        <v>8795</v>
      </c>
      <c r="B23" s="500">
        <f>IF(終値!A23="","",IFERROR(4*STDEVP(終値!E23:X23)/AVERAGE(終値!E23:X23),""))</f>
        <v>6.5641372216758698E-2</v>
      </c>
      <c r="C23" s="500">
        <f>IF(終値!A23="","",IFERROR(4*STDEVP(終値!F23:Y23)/AVERAGE(終値!F23:Y23),""))</f>
        <v>6.6403378628080059E-2</v>
      </c>
      <c r="D23" s="500">
        <f>IF(終値!A23="","",IFERROR(4*STDEVP(終値!G23:Z23)/AVERAGE(終値!G23:Z23),""))</f>
        <v>6.6747386288747781E-2</v>
      </c>
      <c r="E23" s="500">
        <f>IF(終値!A23="","",IFERROR(4*STDEVP(終値!H23:AA23)/AVERAGE(終値!H23:AA23),""))</f>
        <v>6.7120813214510314E-2</v>
      </c>
      <c r="F23" s="500">
        <f>IF(終値!A23="","",IFERROR(4*STDEVP(終値!I23:AB23)/AVERAGE(終値!I23:AB23),""))</f>
        <v>6.7419827344362859E-2</v>
      </c>
      <c r="G23" s="500">
        <f>IF(終値!A23="","",IFERROR(4*STDEVP(終値!J23:AC23)/AVERAGE(終値!J23:AC23),""))</f>
        <v>6.763581352601955E-2</v>
      </c>
      <c r="H23" s="500">
        <f>IF(終値!A23="","",IFERROR(4*STDEVP(終値!K23:AD23)/AVERAGE(終値!K23:AD23),""))</f>
        <v>7.4270500026215144E-2</v>
      </c>
      <c r="I23" s="500">
        <f>IF(終値!A23="","",IFERROR(4*STDEVP(終値!L23:AE23)/AVERAGE(終値!L23:AE23),""))</f>
        <v>7.8169368091972224E-2</v>
      </c>
      <c r="J23" s="500">
        <f>IF(終値!A23="","",IFERROR(4*STDEVP(終値!M23:AF23)/AVERAGE(終値!M23:AF23),""))</f>
        <v>9.2400174458273837E-2</v>
      </c>
      <c r="K23" s="500">
        <f>IF(終値!A23="","",IFERROR(4*STDEVP(終値!N23:AG23)/AVERAGE(終値!N23:AG23),""))</f>
        <v>9.4531965093291023E-2</v>
      </c>
      <c r="L23" s="500">
        <f>IF(終値!A23="","",IFERROR(4*STDEVP(終値!O23:AH23)/AVERAGE(終値!O23:AH23),""))</f>
        <v>9.7632536772710762E-2</v>
      </c>
      <c r="M23" s="500">
        <f>IF(終値!A23="","",IFERROR(4*STDEVP(終値!P23:AI23)/AVERAGE(終値!P23:AI23),""))</f>
        <v>0.10596130806460162</v>
      </c>
      <c r="N23" s="500">
        <f>IF(終値!A23="","",IFERROR(4*STDEVP(終値!Q23:AJ23)/AVERAGE(終値!Q23:AJ23),""))</f>
        <v>0.10054248357414768</v>
      </c>
      <c r="O23" s="500">
        <f>IF(終値!A23="","",IFERROR(4*STDEVP(終値!R23:AK23)/AVERAGE(終値!R23:AK23),""))</f>
        <v>0.10009682872758674</v>
      </c>
      <c r="P23" s="500">
        <f>IF(終値!A23="","",IFERROR(4*STDEVP(終値!S23:AL23)/AVERAGE(終値!S23:AL23),""))</f>
        <v>9.8801573283647359E-2</v>
      </c>
      <c r="Q23" s="500">
        <f>IF(終値!A23="","",IFERROR(4*STDEVP(終値!T23:AM23)/AVERAGE(終値!T23:AM23),""))</f>
        <v>9.8626952497775533E-2</v>
      </c>
      <c r="R23" s="500">
        <f>IF(終値!A23="","",IFERROR(4*STDEVP(終値!U23:AN23)/AVERAGE(終値!U23:AN23),""))</f>
        <v>9.6287860451917132E-2</v>
      </c>
      <c r="S23" s="500">
        <f>IF(終値!A23="","",IFERROR(4*STDEVP(終値!V23:AO23)/AVERAGE(終値!V23:AO23),""))</f>
        <v>9.5224716987751465E-2</v>
      </c>
      <c r="T23" s="500">
        <f>IF(終値!A23="","",IFERROR(4*STDEVP(終値!W23:AP23)/AVERAGE(終値!W23:AP23),""))</f>
        <v>9.5105889407434349E-2</v>
      </c>
      <c r="U23" s="500">
        <f>IF(終値!A23="","",IFERROR(4*STDEVP(終値!X23:AQ23)/AVERAGE(終値!X23:AQ23),""))</f>
        <v>9.7991423233871541E-2</v>
      </c>
      <c r="V23" s="500">
        <f>IF(終値!A23="","",IFERROR(4*STDEVP(終値!Y23:AR23)/AVERAGE(終値!Y23:AR23),""))</f>
        <v>0.10201784637645456</v>
      </c>
      <c r="W23" s="500">
        <f>IF(終値!A23="","",IFERROR(4*STDEVP(終値!Z23:AS23)/AVERAGE(終値!Z23:AS23),""))</f>
        <v>0.10356678034494014</v>
      </c>
      <c r="X23" s="500">
        <f>IF(終値!A23="","",IFERROR(4*STDEVP(終値!AA23:AT23)/AVERAGE(終値!AA23:AT23),""))</f>
        <v>0.10451512534390009</v>
      </c>
      <c r="Y23" s="500">
        <f>IF(終値!A23="","",IFERROR(4*STDEVP(終値!AB23:AU23)/AVERAGE(終値!AB23:AU23),""))</f>
        <v>0.11848410852788334</v>
      </c>
      <c r="Z23" s="500">
        <f>IF(終値!A23="","",IFERROR(4*STDEVP(終値!AC23:AV23)/AVERAGE(終値!AC23:AV23),""))</f>
        <v>0.13280427589524094</v>
      </c>
      <c r="AA23" s="500">
        <f>IF(終値!A23="","",IFERROR(4*STDEVP(終値!AD23:AW23)/AVERAGE(終値!AD23:AW23),""))</f>
        <v>0.17241515932436305</v>
      </c>
      <c r="AB23" s="500">
        <f>IF(終値!A23="","",IFERROR(4*STDEVP(終値!AE23:AX23)/AVERAGE(終値!AE23:AX23),""))</f>
        <v>0.19296134628454215</v>
      </c>
      <c r="AC23" s="500">
        <f>IF(終値!A23="","",IFERROR(4*STDEVP(終値!AF23:AY23)/AVERAGE(終値!AF23:AY23),""))</f>
        <v>0.20776020320256974</v>
      </c>
      <c r="AD23" s="500">
        <f>IF(終値!A23="","",IFERROR(4*STDEVP(終値!AG23:AZ23)/AVERAGE(終値!AG23:AZ23),""))</f>
        <v>0.22487822483163009</v>
      </c>
      <c r="AE23" s="500">
        <f>IF(終値!A23="","",IFERROR(4*STDEVP(終値!AH23:BA23)/AVERAGE(終値!AH23:BA23),""))</f>
        <v>0.23980652493324034</v>
      </c>
      <c r="AF23" s="500">
        <f>IF(終値!A23="","",IFERROR(4*STDEVP(終値!AI23:BB23)/AVERAGE(終値!AI23:BB23),""))</f>
        <v>0.25884829516378277</v>
      </c>
      <c r="AG23" s="500">
        <f>IF(終値!A23="","",IFERROR(4*STDEVP(終値!AJ23:BC23)/AVERAGE(終値!AJ23:BC23),""))</f>
        <v>0.27187618313146933</v>
      </c>
      <c r="AH23" s="500">
        <f>IF(終値!A23="","",IFERROR(4*STDEVP(終値!AK23:BD23)/AVERAGE(終値!AK23:BD23),""))</f>
        <v>0.27429132157488667</v>
      </c>
      <c r="AI23" s="500">
        <f>IF(終値!A23="","",IFERROR(4*STDEVP(終値!AL23:BE23)/AVERAGE(終値!AL23:BE23),""))</f>
        <v>0.27014210614333745</v>
      </c>
      <c r="AJ23" s="500">
        <f>IF(終値!A23="","",IFERROR(4*STDEVP(終値!AM23:BF23)/AVERAGE(終値!AM23:BF23),""))</f>
        <v>0.26510037121245711</v>
      </c>
      <c r="AK23" s="500">
        <f>IF(終値!A23="","",IFERROR(4*STDEVP(終値!AN23:BG23)/AVERAGE(終値!AN23:BG23),""))</f>
        <v>0.25401519082895746</v>
      </c>
      <c r="AL23" s="500">
        <f>IF(終値!A23="","",IFERROR(4*STDEVP(終値!AO23:BH23)/AVERAGE(終値!AO23:BH23),""))</f>
        <v>0.2479441198567259</v>
      </c>
      <c r="AM23" s="500">
        <f>IF(終値!A23="","",IFERROR(4*STDEVP(終値!AP23:BI23)/AVERAGE(終値!AP23:BI23),""))</f>
        <v>0.22357797894055936</v>
      </c>
      <c r="AN23" s="500">
        <f>IF(終値!A23="","",IFERROR(4*STDEVP(終値!AQ23:BJ23)/AVERAGE(終値!AQ23:BJ23),""))</f>
        <v>0.20814781059579363</v>
      </c>
      <c r="AO23" s="500">
        <f>IF(終値!A23="","",IFERROR(4*STDEVP(終値!AR23:BK23)/AVERAGE(終値!AR23:BK23),""))</f>
        <v>0.19725001588040228</v>
      </c>
      <c r="AP23" s="500">
        <f>IF(終値!A23="","",IFERROR(4*STDEVP(終値!AS23:BL23)/AVERAGE(終値!AS23:BL23),""))</f>
        <v>0.18159479890777661</v>
      </c>
    </row>
    <row r="24" spans="1:42">
      <c r="A24" s="497" t="str">
        <f>IF(終値!A24="","",終値!A24)</f>
        <v>5019</v>
      </c>
      <c r="B24" s="500">
        <f>IF(終値!A24="","",IFERROR(4*STDEVP(終値!E24:X24)/AVERAGE(終値!E24:X24),""))</f>
        <v>0.1005064490494449</v>
      </c>
      <c r="C24" s="500">
        <f>IF(終値!A24="","",IFERROR(4*STDEVP(終値!F24:Y24)/AVERAGE(終値!F24:Y24),""))</f>
        <v>0.10408924687478338</v>
      </c>
      <c r="D24" s="500">
        <f>IF(終値!A24="","",IFERROR(4*STDEVP(終値!G24:Z24)/AVERAGE(終値!G24:Z24),""))</f>
        <v>0.10518654374193973</v>
      </c>
      <c r="E24" s="500">
        <f>IF(終値!A24="","",IFERROR(4*STDEVP(終値!H24:AA24)/AVERAGE(終値!H24:AA24),""))</f>
        <v>0.10613622823148204</v>
      </c>
      <c r="F24" s="500">
        <f>IF(終値!A24="","",IFERROR(4*STDEVP(終値!I24:AB24)/AVERAGE(終値!I24:AB24),""))</f>
        <v>0.11510761264450957</v>
      </c>
      <c r="G24" s="500">
        <f>IF(終値!A24="","",IFERROR(4*STDEVP(終値!J24:AC24)/AVERAGE(終値!J24:AC24),""))</f>
        <v>0.12336579478935461</v>
      </c>
      <c r="H24" s="500">
        <f>IF(終値!A24="","",IFERROR(4*STDEVP(終値!K24:AD24)/AVERAGE(終値!K24:AD24),""))</f>
        <v>0.13394301056558366</v>
      </c>
      <c r="I24" s="500">
        <f>IF(終値!A24="","",IFERROR(4*STDEVP(終値!L24:AE24)/AVERAGE(終値!L24:AE24),""))</f>
        <v>0.13597277402847821</v>
      </c>
      <c r="J24" s="500">
        <f>IF(終値!A24="","",IFERROR(4*STDEVP(終値!M24:AF24)/AVERAGE(終値!M24:AF24),""))</f>
        <v>0.13657827409381793</v>
      </c>
      <c r="K24" s="500">
        <f>IF(終値!A24="","",IFERROR(4*STDEVP(終値!N24:AG24)/AVERAGE(終値!N24:AG24),""))</f>
        <v>0.13133588104641819</v>
      </c>
      <c r="L24" s="500">
        <f>IF(終値!A24="","",IFERROR(4*STDEVP(終値!O24:AH24)/AVERAGE(終値!O24:AH24),""))</f>
        <v>0.11937348042854093</v>
      </c>
      <c r="M24" s="500">
        <f>IF(終値!A24="","",IFERROR(4*STDEVP(終値!P24:AI24)/AVERAGE(終値!P24:AI24),""))</f>
        <v>0.10367580297953437</v>
      </c>
      <c r="N24" s="500">
        <f>IF(終値!A24="","",IFERROR(4*STDEVP(終値!Q24:AJ24)/AVERAGE(終値!Q24:AJ24),""))</f>
        <v>8.7491114661967781E-2</v>
      </c>
      <c r="O24" s="500">
        <f>IF(終値!A24="","",IFERROR(4*STDEVP(終値!R24:AK24)/AVERAGE(終値!R24:AK24),""))</f>
        <v>7.8251580065373541E-2</v>
      </c>
      <c r="P24" s="500">
        <f>IF(終値!A24="","",IFERROR(4*STDEVP(終値!S24:AL24)/AVERAGE(終値!S24:AL24),""))</f>
        <v>8.014705445057102E-2</v>
      </c>
      <c r="Q24" s="500">
        <f>IF(終値!A24="","",IFERROR(4*STDEVP(終値!T24:AM24)/AVERAGE(終値!T24:AM24),""))</f>
        <v>7.802131326613633E-2</v>
      </c>
      <c r="R24" s="500">
        <f>IF(終値!A24="","",IFERROR(4*STDEVP(終値!U24:AN24)/AVERAGE(終値!U24:AN24),""))</f>
        <v>7.9602501229400241E-2</v>
      </c>
      <c r="S24" s="500">
        <f>IF(終値!A24="","",IFERROR(4*STDEVP(終値!V24:AO24)/AVERAGE(終値!V24:AO24),""))</f>
        <v>8.4374959241146616E-2</v>
      </c>
      <c r="T24" s="500">
        <f>IF(終値!A24="","",IFERROR(4*STDEVP(終値!W24:AP24)/AVERAGE(終値!W24:AP24),""))</f>
        <v>0.10797900781666947</v>
      </c>
      <c r="U24" s="500">
        <f>IF(終値!A24="","",IFERROR(4*STDEVP(終値!X24:AQ24)/AVERAGE(終値!X24:AQ24),""))</f>
        <v>0.11989043636982055</v>
      </c>
      <c r="V24" s="500">
        <f>IF(終値!A24="","",IFERROR(4*STDEVP(終値!Y24:AR24)/AVERAGE(終値!Y24:AR24),""))</f>
        <v>0.13867993268740914</v>
      </c>
      <c r="W24" s="500">
        <f>IF(終値!A24="","",IFERROR(4*STDEVP(終値!Z24:AS24)/AVERAGE(終値!Z24:AS24),""))</f>
        <v>0.14958253768368343</v>
      </c>
      <c r="X24" s="500">
        <f>IF(終値!A24="","",IFERROR(4*STDEVP(終値!AA24:AT24)/AVERAGE(終値!AA24:AT24),""))</f>
        <v>0.15974970845748754</v>
      </c>
      <c r="Y24" s="500">
        <f>IF(終値!A24="","",IFERROR(4*STDEVP(終値!AB24:AU24)/AVERAGE(終値!AB24:AU24),""))</f>
        <v>0.17038094204818571</v>
      </c>
      <c r="Z24" s="500">
        <f>IF(終値!A24="","",IFERROR(4*STDEVP(終値!AC24:AV24)/AVERAGE(終値!AC24:AV24),""))</f>
        <v>0.18342539727780821</v>
      </c>
      <c r="AA24" s="500">
        <f>IF(終値!A24="","",IFERROR(4*STDEVP(終値!AD24:AW24)/AVERAGE(終値!AD24:AW24),""))</f>
        <v>0.19388131429718569</v>
      </c>
      <c r="AB24" s="500">
        <f>IF(終値!A24="","",IFERROR(4*STDEVP(終値!AE24:AX24)/AVERAGE(終値!AE24:AX24),""))</f>
        <v>0.19774757101848514</v>
      </c>
      <c r="AC24" s="500">
        <f>IF(終値!A24="","",IFERROR(4*STDEVP(終値!AF24:AY24)/AVERAGE(終値!AF24:AY24),""))</f>
        <v>0.18886625123813658</v>
      </c>
      <c r="AD24" s="500">
        <f>IF(終値!A24="","",IFERROR(4*STDEVP(終値!AG24:AZ24)/AVERAGE(終値!AG24:AZ24),""))</f>
        <v>0.17926753483645236</v>
      </c>
      <c r="AE24" s="500">
        <f>IF(終値!A24="","",IFERROR(4*STDEVP(終値!AH24:BA24)/AVERAGE(終値!AH24:BA24),""))</f>
        <v>0.17758766843155305</v>
      </c>
      <c r="AF24" s="500">
        <f>IF(終値!A24="","",IFERROR(4*STDEVP(終値!AI24:BB24)/AVERAGE(終値!AI24:BB24),""))</f>
        <v>0.16061875003541415</v>
      </c>
      <c r="AG24" s="500">
        <f>IF(終値!A24="","",IFERROR(4*STDEVP(終値!AJ24:BC24)/AVERAGE(終値!AJ24:BC24),""))</f>
        <v>0.14782031306204377</v>
      </c>
      <c r="AH24" s="500">
        <f>IF(終値!A24="","",IFERROR(4*STDEVP(終値!AK24:BD24)/AVERAGE(終値!AK24:BD24),""))</f>
        <v>0.13868849982000006</v>
      </c>
      <c r="AI24" s="500">
        <f>IF(終値!A24="","",IFERROR(4*STDEVP(終値!AL24:BE24)/AVERAGE(終値!AL24:BE24),""))</f>
        <v>0.12900075726283286</v>
      </c>
      <c r="AJ24" s="500">
        <f>IF(終値!A24="","",IFERROR(4*STDEVP(終値!AM24:BF24)/AVERAGE(終値!AM24:BF24),""))</f>
        <v>0.11860973319717816</v>
      </c>
      <c r="AK24" s="500">
        <f>IF(終値!A24="","",IFERROR(4*STDEVP(終値!AN24:BG24)/AVERAGE(終値!AN24:BG24),""))</f>
        <v>0.10100984386426932</v>
      </c>
      <c r="AL24" s="500">
        <f>IF(終値!A24="","",IFERROR(4*STDEVP(終値!AO24:BH24)/AVERAGE(終値!AO24:BH24),""))</f>
        <v>9.518734152076519E-2</v>
      </c>
      <c r="AM24" s="500">
        <f>IF(終値!A24="","",IFERROR(4*STDEVP(終値!AP24:BI24)/AVERAGE(終値!AP24:BI24),""))</f>
        <v>8.8268421722829837E-2</v>
      </c>
      <c r="AN24" s="500">
        <f>IF(終値!A24="","",IFERROR(4*STDEVP(終値!AQ24:BJ24)/AVERAGE(終値!AQ24:BJ24),""))</f>
        <v>8.7810366167427628E-2</v>
      </c>
      <c r="AO24" s="500">
        <f>IF(終値!A24="","",IFERROR(4*STDEVP(終値!AR24:BK24)/AVERAGE(終値!AR24:BK24),""))</f>
        <v>9.656013502308966E-2</v>
      </c>
      <c r="AP24" s="500">
        <f>IF(終値!A24="","",IFERROR(4*STDEVP(終値!AS24:BL24)/AVERAGE(終値!AS24:BL24),""))</f>
        <v>0.10324966015535895</v>
      </c>
    </row>
    <row r="25" spans="1:42">
      <c r="A25" s="497" t="str">
        <f>IF(終値!A25="","",終値!A25)</f>
        <v>8053</v>
      </c>
      <c r="B25" s="500">
        <f>IF(終値!A25="","",IFERROR(4*STDEVP(終値!E25:X25)/AVERAGE(終値!E25:X25),""))</f>
        <v>0.13983141077460845</v>
      </c>
      <c r="C25" s="500">
        <f>IF(終値!A25="","",IFERROR(4*STDEVP(終値!F25:Y25)/AVERAGE(終値!F25:Y25),""))</f>
        <v>0.11774905755655543</v>
      </c>
      <c r="D25" s="500">
        <f>IF(終値!A25="","",IFERROR(4*STDEVP(終値!G25:Z25)/AVERAGE(終値!G25:Z25),""))</f>
        <v>9.6233637455472462E-2</v>
      </c>
      <c r="E25" s="500">
        <f>IF(終値!A25="","",IFERROR(4*STDEVP(終値!H25:AA25)/AVERAGE(終値!H25:AA25),""))</f>
        <v>8.8221089625830001E-2</v>
      </c>
      <c r="F25" s="500">
        <f>IF(終値!A25="","",IFERROR(4*STDEVP(終値!I25:AB25)/AVERAGE(終値!I25:AB25),""))</f>
        <v>7.9206235527185365E-2</v>
      </c>
      <c r="G25" s="500">
        <f>IF(終値!A25="","",IFERROR(4*STDEVP(終値!J25:AC25)/AVERAGE(終値!J25:AC25),""))</f>
        <v>6.3208334076116396E-2</v>
      </c>
      <c r="H25" s="500">
        <f>IF(終値!A25="","",IFERROR(4*STDEVP(終値!K25:AD25)/AVERAGE(終値!K25:AD25),""))</f>
        <v>6.3706944254330128E-2</v>
      </c>
      <c r="I25" s="500">
        <f>IF(終値!A25="","",IFERROR(4*STDEVP(終値!L25:AE25)/AVERAGE(終値!L25:AE25),""))</f>
        <v>6.5342113218035222E-2</v>
      </c>
      <c r="J25" s="500">
        <f>IF(終値!A25="","",IFERROR(4*STDEVP(終値!M25:AF25)/AVERAGE(終値!M25:AF25),""))</f>
        <v>6.9805531240884705E-2</v>
      </c>
      <c r="K25" s="500">
        <f>IF(終値!A25="","",IFERROR(4*STDEVP(終値!N25:AG25)/AVERAGE(終値!N25:AG25),""))</f>
        <v>6.8095937657059125E-2</v>
      </c>
      <c r="L25" s="500">
        <f>IF(終値!A25="","",IFERROR(4*STDEVP(終値!O25:AH25)/AVERAGE(終値!O25:AH25),""))</f>
        <v>6.9222493435472321E-2</v>
      </c>
      <c r="M25" s="500">
        <f>IF(終値!A25="","",IFERROR(4*STDEVP(終値!P25:AI25)/AVERAGE(終値!P25:AI25),""))</f>
        <v>5.9909933203833296E-2</v>
      </c>
      <c r="N25" s="500">
        <f>IF(終値!A25="","",IFERROR(4*STDEVP(終値!Q25:AJ25)/AVERAGE(終値!Q25:AJ25),""))</f>
        <v>5.8264292127599267E-2</v>
      </c>
      <c r="O25" s="500">
        <f>IF(終値!A25="","",IFERROR(4*STDEVP(終値!R25:AK25)/AVERAGE(終値!R25:AK25),""))</f>
        <v>6.6048400160703527E-2</v>
      </c>
      <c r="P25" s="500">
        <f>IF(終値!A25="","",IFERROR(4*STDEVP(終値!S25:AL25)/AVERAGE(終値!S25:AL25),""))</f>
        <v>6.1398599247222754E-2</v>
      </c>
      <c r="Q25" s="500">
        <f>IF(終値!A25="","",IFERROR(4*STDEVP(終値!T25:AM25)/AVERAGE(終値!T25:AM25),""))</f>
        <v>6.8030075375986793E-2</v>
      </c>
      <c r="R25" s="500">
        <f>IF(終値!A25="","",IFERROR(4*STDEVP(終値!U25:AN25)/AVERAGE(終値!U25:AN25),""))</f>
        <v>7.5679988433438469E-2</v>
      </c>
      <c r="S25" s="500">
        <f>IF(終値!A25="","",IFERROR(4*STDEVP(終値!V25:AO25)/AVERAGE(終値!V25:AO25),""))</f>
        <v>8.0729340998459895E-2</v>
      </c>
      <c r="T25" s="500">
        <f>IF(終値!A25="","",IFERROR(4*STDEVP(終値!W25:AP25)/AVERAGE(終値!W25:AP25),""))</f>
        <v>8.5630609233685512E-2</v>
      </c>
      <c r="U25" s="500">
        <f>IF(終値!A25="","",IFERROR(4*STDEVP(終値!X25:AQ25)/AVERAGE(終値!X25:AQ25),""))</f>
        <v>8.4728192620871806E-2</v>
      </c>
      <c r="V25" s="500">
        <f>IF(終値!A25="","",IFERROR(4*STDEVP(終値!Y25:AR25)/AVERAGE(終値!Y25:AR25),""))</f>
        <v>8.6843635339596312E-2</v>
      </c>
      <c r="W25" s="500">
        <f>IF(終値!A25="","",IFERROR(4*STDEVP(終値!Z25:AS25)/AVERAGE(終値!Z25:AS25),""))</f>
        <v>8.5993486839092373E-2</v>
      </c>
      <c r="X25" s="500">
        <f>IF(終値!A25="","",IFERROR(4*STDEVP(終値!AA25:AT25)/AVERAGE(終値!AA25:AT25),""))</f>
        <v>9.0343452772699839E-2</v>
      </c>
      <c r="Y25" s="500">
        <f>IF(終値!A25="","",IFERROR(4*STDEVP(終値!AB25:AU25)/AVERAGE(終値!AB25:AU25),""))</f>
        <v>9.734395232277239E-2</v>
      </c>
      <c r="Z25" s="500">
        <f>IF(終値!A25="","",IFERROR(4*STDEVP(終値!AC25:AV25)/AVERAGE(終値!AC25:AV25),""))</f>
        <v>0.11637567756739922</v>
      </c>
      <c r="AA25" s="500">
        <f>IF(終値!A25="","",IFERROR(4*STDEVP(終値!AD25:AW25)/AVERAGE(終値!AD25:AW25),""))</f>
        <v>0.12689859822514804</v>
      </c>
      <c r="AB25" s="500">
        <f>IF(終値!A25="","",IFERROR(4*STDEVP(終値!AE25:AX25)/AVERAGE(終値!AE25:AX25),""))</f>
        <v>0.13705206072332682</v>
      </c>
      <c r="AC25" s="500">
        <f>IF(終値!A25="","",IFERROR(4*STDEVP(終値!AF25:AY25)/AVERAGE(終値!AF25:AY25),""))</f>
        <v>0.14087523237406732</v>
      </c>
      <c r="AD25" s="500">
        <f>IF(終値!A25="","",IFERROR(4*STDEVP(終値!AG25:AZ25)/AVERAGE(終値!AG25:AZ25),""))</f>
        <v>0.14703428471232083</v>
      </c>
      <c r="AE25" s="500">
        <f>IF(終値!A25="","",IFERROR(4*STDEVP(終値!AH25:BA25)/AVERAGE(終値!AH25:BA25),""))</f>
        <v>0.15847661816769254</v>
      </c>
      <c r="AF25" s="500">
        <f>IF(終値!A25="","",IFERROR(4*STDEVP(終値!AI25:BB25)/AVERAGE(終値!AI25:BB25),""))</f>
        <v>0.16114177150703701</v>
      </c>
      <c r="AG25" s="500">
        <f>IF(終値!A25="","",IFERROR(4*STDEVP(終値!AJ25:BC25)/AVERAGE(終値!AJ25:BC25),""))</f>
        <v>0.17003093881461473</v>
      </c>
      <c r="AH25" s="500">
        <f>IF(終値!A25="","",IFERROR(4*STDEVP(終値!AK25:BD25)/AVERAGE(終値!AK25:BD25),""))</f>
        <v>0.18757267926034993</v>
      </c>
      <c r="AI25" s="500">
        <f>IF(終値!A25="","",IFERROR(4*STDEVP(終値!AL25:BE25)/AVERAGE(終値!AL25:BE25),""))</f>
        <v>0.20217960675588725</v>
      </c>
      <c r="AJ25" s="500">
        <f>IF(終値!A25="","",IFERROR(4*STDEVP(終値!AM25:BF25)/AVERAGE(終値!AM25:BF25),""))</f>
        <v>0.20230056157422271</v>
      </c>
      <c r="AK25" s="500">
        <f>IF(終値!A25="","",IFERROR(4*STDEVP(終値!AN25:BG25)/AVERAGE(終値!AN25:BG25),""))</f>
        <v>0.20228440707391621</v>
      </c>
      <c r="AL25" s="500">
        <f>IF(終値!A25="","",IFERROR(4*STDEVP(終値!AO25:BH25)/AVERAGE(終値!AO25:BH25),""))</f>
        <v>0.1998421295581258</v>
      </c>
      <c r="AM25" s="500">
        <f>IF(終値!A25="","",IFERROR(4*STDEVP(終値!AP25:BI25)/AVERAGE(終値!AP25:BI25),""))</f>
        <v>0.20006068757151493</v>
      </c>
      <c r="AN25" s="500">
        <f>IF(終値!A25="","",IFERROR(4*STDEVP(終値!AQ25:BJ25)/AVERAGE(終値!AQ25:BJ25),""))</f>
        <v>0.20053325758675003</v>
      </c>
      <c r="AO25" s="500">
        <f>IF(終値!A25="","",IFERROR(4*STDEVP(終値!AR25:BK25)/AVERAGE(終値!AR25:BK25),""))</f>
        <v>0.19340815080100146</v>
      </c>
      <c r="AP25" s="500">
        <f>IF(終値!A25="","",IFERROR(4*STDEVP(終値!AS25:BL25)/AVERAGE(終値!AS25:BL25),""))</f>
        <v>0.17515905313814131</v>
      </c>
    </row>
    <row r="26" spans="1:42">
      <c r="A26" s="497" t="str">
        <f>IF(終値!A26="","",終値!A26)</f>
        <v>8591</v>
      </c>
      <c r="B26" s="500">
        <f>IF(終値!A26="","",IFERROR(4*STDEVP(終値!E26:X26)/AVERAGE(終値!E26:X26),""))</f>
        <v>6.9581309825930748E-2</v>
      </c>
      <c r="C26" s="500">
        <f>IF(終値!A26="","",IFERROR(4*STDEVP(終値!F26:Y26)/AVERAGE(終値!F26:Y26),""))</f>
        <v>7.030302156559852E-2</v>
      </c>
      <c r="D26" s="500">
        <f>IF(終値!A26="","",IFERROR(4*STDEVP(終値!G26:Z26)/AVERAGE(終値!G26:Z26),""))</f>
        <v>6.942561869770475E-2</v>
      </c>
      <c r="E26" s="500">
        <f>IF(終値!A26="","",IFERROR(4*STDEVP(終値!H26:AA26)/AVERAGE(終値!H26:AA26),""))</f>
        <v>6.7780367316941204E-2</v>
      </c>
      <c r="F26" s="500">
        <f>IF(終値!A26="","",IFERROR(4*STDEVP(終値!I26:AB26)/AVERAGE(終値!I26:AB26),""))</f>
        <v>6.834379728642162E-2</v>
      </c>
      <c r="G26" s="500">
        <f>IF(終値!A26="","",IFERROR(4*STDEVP(終値!J26:AC26)/AVERAGE(終値!J26:AC26),""))</f>
        <v>7.2291019299142528E-2</v>
      </c>
      <c r="H26" s="500">
        <f>IF(終値!A26="","",IFERROR(4*STDEVP(終値!K26:AD26)/AVERAGE(終値!K26:AD26),""))</f>
        <v>7.7955275333923019E-2</v>
      </c>
      <c r="I26" s="500">
        <f>IF(終値!A26="","",IFERROR(4*STDEVP(終値!L26:AE26)/AVERAGE(終値!L26:AE26),""))</f>
        <v>8.7203663905430495E-2</v>
      </c>
      <c r="J26" s="500">
        <f>IF(終値!A26="","",IFERROR(4*STDEVP(終値!M26:AF26)/AVERAGE(終値!M26:AF26),""))</f>
        <v>9.5702420131667645E-2</v>
      </c>
      <c r="K26" s="500">
        <f>IF(終値!A26="","",IFERROR(4*STDEVP(終値!N26:AG26)/AVERAGE(終値!N26:AG26),""))</f>
        <v>9.5230005066930259E-2</v>
      </c>
      <c r="L26" s="500">
        <f>IF(終値!A26="","",IFERROR(4*STDEVP(終値!O26:AH26)/AVERAGE(終値!O26:AH26),""))</f>
        <v>9.7305624495301127E-2</v>
      </c>
      <c r="M26" s="500">
        <f>IF(終値!A26="","",IFERROR(4*STDEVP(終値!P26:AI26)/AVERAGE(終値!P26:AI26),""))</f>
        <v>9.2887839438769132E-2</v>
      </c>
      <c r="N26" s="500">
        <f>IF(終値!A26="","",IFERROR(4*STDEVP(終値!Q26:AJ26)/AVERAGE(終値!Q26:AJ26),""))</f>
        <v>8.6584482428974249E-2</v>
      </c>
      <c r="O26" s="500">
        <f>IF(終値!A26="","",IFERROR(4*STDEVP(終値!R26:AK26)/AVERAGE(終値!R26:AK26),""))</f>
        <v>8.5967616427151061E-2</v>
      </c>
      <c r="P26" s="500">
        <f>IF(終値!A26="","",IFERROR(4*STDEVP(終値!S26:AL26)/AVERAGE(終値!S26:AL26),""))</f>
        <v>8.3818318225308885E-2</v>
      </c>
      <c r="Q26" s="500">
        <f>IF(終値!A26="","",IFERROR(4*STDEVP(終値!T26:AM26)/AVERAGE(終値!T26:AM26),""))</f>
        <v>8.1935226292553329E-2</v>
      </c>
      <c r="R26" s="500">
        <f>IF(終値!A26="","",IFERROR(4*STDEVP(終値!U26:AN26)/AVERAGE(終値!U26:AN26),""))</f>
        <v>7.3208467974357955E-2</v>
      </c>
      <c r="S26" s="500">
        <f>IF(終値!A26="","",IFERROR(4*STDEVP(終値!V26:AO26)/AVERAGE(終値!V26:AO26),""))</f>
        <v>7.1660244716487409E-2</v>
      </c>
      <c r="T26" s="500">
        <f>IF(終値!A26="","",IFERROR(4*STDEVP(終値!W26:AP26)/AVERAGE(終値!W26:AP26),""))</f>
        <v>7.3709163847197515E-2</v>
      </c>
      <c r="U26" s="500">
        <f>IF(終値!A26="","",IFERROR(4*STDEVP(終値!X26:AQ26)/AVERAGE(終値!X26:AQ26),""))</f>
        <v>7.5616140511142863E-2</v>
      </c>
      <c r="V26" s="500">
        <f>IF(終値!A26="","",IFERROR(4*STDEVP(終値!Y26:AR26)/AVERAGE(終値!Y26:AR26),""))</f>
        <v>7.881193530820399E-2</v>
      </c>
      <c r="W26" s="500">
        <f>IF(終値!A26="","",IFERROR(4*STDEVP(終値!Z26:AS26)/AVERAGE(終値!Z26:AS26),""))</f>
        <v>7.8420648285617109E-2</v>
      </c>
      <c r="X26" s="500">
        <f>IF(終値!A26="","",IFERROR(4*STDEVP(終値!AA26:AT26)/AVERAGE(終値!AA26:AT26),""))</f>
        <v>7.4897368576391843E-2</v>
      </c>
      <c r="Y26" s="500">
        <f>IF(終値!A26="","",IFERROR(4*STDEVP(終値!AB26:AU26)/AVERAGE(終値!AB26:AU26),""))</f>
        <v>7.481159149151044E-2</v>
      </c>
      <c r="Z26" s="500">
        <f>IF(終値!A26="","",IFERROR(4*STDEVP(終値!AC26:AV26)/AVERAGE(終値!AC26:AV26),""))</f>
        <v>7.5338171271874005E-2</v>
      </c>
      <c r="AA26" s="500">
        <f>IF(終値!A26="","",IFERROR(4*STDEVP(終値!AD26:AW26)/AVERAGE(終値!AD26:AW26),""))</f>
        <v>7.5035378825970667E-2</v>
      </c>
      <c r="AB26" s="500">
        <f>IF(終値!A26="","",IFERROR(4*STDEVP(終値!AE26:AX26)/AVERAGE(終値!AE26:AX26),""))</f>
        <v>7.5672407008885001E-2</v>
      </c>
      <c r="AC26" s="500">
        <f>IF(終値!A26="","",IFERROR(4*STDEVP(終値!AF26:AY26)/AVERAGE(終値!AF26:AY26),""))</f>
        <v>7.4771669009244757E-2</v>
      </c>
      <c r="AD26" s="500">
        <f>IF(終値!A26="","",IFERROR(4*STDEVP(終値!AG26:AZ26)/AVERAGE(終値!AG26:AZ26),""))</f>
        <v>7.3605878452473114E-2</v>
      </c>
      <c r="AE26" s="500">
        <f>IF(終値!A26="","",IFERROR(4*STDEVP(終値!AH26:BA26)/AVERAGE(終値!AH26:BA26),""))</f>
        <v>7.2246035658494162E-2</v>
      </c>
      <c r="AF26" s="500">
        <f>IF(終値!A26="","",IFERROR(4*STDEVP(終値!AI26:BB26)/AVERAGE(終値!AI26:BB26),""))</f>
        <v>7.3427425029449309E-2</v>
      </c>
      <c r="AG26" s="500">
        <f>IF(終値!A26="","",IFERROR(4*STDEVP(終値!AJ26:BC26)/AVERAGE(終値!AJ26:BC26),""))</f>
        <v>7.4218555171209524E-2</v>
      </c>
      <c r="AH26" s="500">
        <f>IF(終値!A26="","",IFERROR(4*STDEVP(終値!AK26:BD26)/AVERAGE(終値!AK26:BD26),""))</f>
        <v>7.5078424681492714E-2</v>
      </c>
      <c r="AI26" s="500">
        <f>IF(終値!A26="","",IFERROR(4*STDEVP(終値!AL26:BE26)/AVERAGE(終値!AL26:BE26),""))</f>
        <v>6.6171257843069903E-2</v>
      </c>
      <c r="AJ26" s="500">
        <f>IF(終値!A26="","",IFERROR(4*STDEVP(終値!AM26:BF26)/AVERAGE(終値!AM26:BF26),""))</f>
        <v>6.4579776752673221E-2</v>
      </c>
      <c r="AK26" s="500">
        <f>IF(終値!A26="","",IFERROR(4*STDEVP(終値!AN26:BG26)/AVERAGE(終値!AN26:BG26),""))</f>
        <v>5.4156122757989505E-2</v>
      </c>
      <c r="AL26" s="500">
        <f>IF(終値!A26="","",IFERROR(4*STDEVP(終値!AO26:BH26)/AVERAGE(終値!AO26:BH26),""))</f>
        <v>5.5178007556716868E-2</v>
      </c>
      <c r="AM26" s="500">
        <f>IF(終値!A26="","",IFERROR(4*STDEVP(終値!AP26:BI26)/AVERAGE(終値!AP26:BI26),""))</f>
        <v>6.56455669228483E-2</v>
      </c>
      <c r="AN26" s="500">
        <f>IF(終値!A26="","",IFERROR(4*STDEVP(終値!AQ26:BJ26)/AVERAGE(終値!AQ26:BJ26),""))</f>
        <v>8.6671621115955E-2</v>
      </c>
      <c r="AO26" s="500">
        <f>IF(終値!A26="","",IFERROR(4*STDEVP(終値!AR26:BK26)/AVERAGE(終値!AR26:BK26),""))</f>
        <v>0.10239779353011884</v>
      </c>
      <c r="AP26" s="500">
        <f>IF(終値!A26="","",IFERROR(4*STDEVP(終値!AS26:BL26)/AVERAGE(終値!AS26:BL26),""))</f>
        <v>0.11375487337553535</v>
      </c>
    </row>
    <row r="27" spans="1:42">
      <c r="A27" s="497" t="str">
        <f>IF(終値!A27="","",終値!A27)</f>
        <v>3401</v>
      </c>
      <c r="B27" s="500">
        <f>IF(終値!A27="","",IFERROR(4*STDEVP(終値!E27:X27)/AVERAGE(終値!E27:X27),""))</f>
        <v>0.12722766236000155</v>
      </c>
      <c r="C27" s="500">
        <f>IF(終値!A27="","",IFERROR(4*STDEVP(終値!F27:Y27)/AVERAGE(終値!F27:Y27),""))</f>
        <v>0.12774113447118279</v>
      </c>
      <c r="D27" s="500">
        <f>IF(終値!A27="","",IFERROR(4*STDEVP(終値!G27:Z27)/AVERAGE(終値!G27:Z27),""))</f>
        <v>0.12925420426218653</v>
      </c>
      <c r="E27" s="500">
        <f>IF(終値!A27="","",IFERROR(4*STDEVP(終値!H27:AA27)/AVERAGE(終値!H27:AA27),""))</f>
        <v>0.13329808015089803</v>
      </c>
      <c r="F27" s="500">
        <f>IF(終値!A27="","",IFERROR(4*STDEVP(終値!I27:AB27)/AVERAGE(終値!I27:AB27),""))</f>
        <v>0.14763492377343107</v>
      </c>
      <c r="G27" s="500">
        <f>IF(終値!A27="","",IFERROR(4*STDEVP(終値!J27:AC27)/AVERAGE(終値!J27:AC27),""))</f>
        <v>0.15717368385037464</v>
      </c>
      <c r="H27" s="500">
        <f>IF(終値!A27="","",IFERROR(4*STDEVP(終値!K27:AD27)/AVERAGE(終値!K27:AD27),""))</f>
        <v>0.1625261951255795</v>
      </c>
      <c r="I27" s="500">
        <f>IF(終値!A27="","",IFERROR(4*STDEVP(終値!L27:AE27)/AVERAGE(終値!L27:AE27),""))</f>
        <v>0.13361588425134158</v>
      </c>
      <c r="J27" s="500">
        <f>IF(終値!A27="","",IFERROR(4*STDEVP(終値!M27:AF27)/AVERAGE(終値!M27:AF27),""))</f>
        <v>0.1204314921994004</v>
      </c>
      <c r="K27" s="500">
        <f>IF(終値!A27="","",IFERROR(4*STDEVP(終値!N27:AG27)/AVERAGE(終値!N27:AG27),""))</f>
        <v>0.11811087101091627</v>
      </c>
      <c r="L27" s="500">
        <f>IF(終値!A27="","",IFERROR(4*STDEVP(終値!O27:AH27)/AVERAGE(終値!O27:AH27),""))</f>
        <v>0.12213514388408002</v>
      </c>
      <c r="M27" s="500">
        <f>IF(終値!A27="","",IFERROR(4*STDEVP(終値!P27:AI27)/AVERAGE(終値!P27:AI27),""))</f>
        <v>0.1264531348684089</v>
      </c>
      <c r="N27" s="500">
        <f>IF(終値!A27="","",IFERROR(4*STDEVP(終値!Q27:AJ27)/AVERAGE(終値!Q27:AJ27),""))</f>
        <v>0.13018711922889492</v>
      </c>
      <c r="O27" s="500">
        <f>IF(終値!A27="","",IFERROR(4*STDEVP(終値!R27:AK27)/AVERAGE(終値!R27:AK27),""))</f>
        <v>0.12816804502848672</v>
      </c>
      <c r="P27" s="500">
        <f>IF(終値!A27="","",IFERROR(4*STDEVP(終値!S27:AL27)/AVERAGE(終値!S27:AL27),""))</f>
        <v>0.12027142193389236</v>
      </c>
      <c r="Q27" s="500">
        <f>IF(終値!A27="","",IFERROR(4*STDEVP(終値!T27:AM27)/AVERAGE(終値!T27:AM27),""))</f>
        <v>0.11598156257446444</v>
      </c>
      <c r="R27" s="500">
        <f>IF(終値!A27="","",IFERROR(4*STDEVP(終値!U27:AN27)/AVERAGE(終値!U27:AN27),""))</f>
        <v>0.11380413851446973</v>
      </c>
      <c r="S27" s="500">
        <f>IF(終値!A27="","",IFERROR(4*STDEVP(終値!V27:AO27)/AVERAGE(終値!V27:AO27),""))</f>
        <v>0.10623662503367663</v>
      </c>
      <c r="T27" s="500">
        <f>IF(終値!A27="","",IFERROR(4*STDEVP(終値!W27:AP27)/AVERAGE(終値!W27:AP27),""))</f>
        <v>9.7803393118189502E-2</v>
      </c>
      <c r="U27" s="500">
        <f>IF(終値!A27="","",IFERROR(4*STDEVP(終値!X27:AQ27)/AVERAGE(終値!X27:AQ27),""))</f>
        <v>9.8938345377219891E-2</v>
      </c>
      <c r="V27" s="500">
        <f>IF(終値!A27="","",IFERROR(4*STDEVP(終値!Y27:AR27)/AVERAGE(終値!Y27:AR27),""))</f>
        <v>9.7620778790633633E-2</v>
      </c>
      <c r="W27" s="500">
        <f>IF(終値!A27="","",IFERROR(4*STDEVP(終値!Z27:AS27)/AVERAGE(終値!Z27:AS27),""))</f>
        <v>8.9024612452897056E-2</v>
      </c>
      <c r="X27" s="500">
        <f>IF(終値!A27="","",IFERROR(4*STDEVP(終値!AA27:AT27)/AVERAGE(終値!AA27:AT27),""))</f>
        <v>8.0278923843224576E-2</v>
      </c>
      <c r="Y27" s="500">
        <f>IF(終値!A27="","",IFERROR(4*STDEVP(終値!AB27:AU27)/AVERAGE(終値!AB27:AU27),""))</f>
        <v>7.7043573285943537E-2</v>
      </c>
      <c r="Z27" s="500">
        <f>IF(終値!A27="","",IFERROR(4*STDEVP(終値!AC27:AV27)/AVERAGE(終値!AC27:AV27),""))</f>
        <v>7.6101818967141771E-2</v>
      </c>
      <c r="AA27" s="500">
        <f>IF(終値!A27="","",IFERROR(4*STDEVP(終値!AD27:AW27)/AVERAGE(終値!AD27:AW27),""))</f>
        <v>7.5545146784454204E-2</v>
      </c>
      <c r="AB27" s="500">
        <f>IF(終値!A27="","",IFERROR(4*STDEVP(終値!AE27:AX27)/AVERAGE(終値!AE27:AX27),""))</f>
        <v>6.4291754865065234E-2</v>
      </c>
      <c r="AC27" s="500">
        <f>IF(終値!A27="","",IFERROR(4*STDEVP(終値!AF27:AY27)/AVERAGE(終値!AF27:AY27),""))</f>
        <v>6.3826000052630824E-2</v>
      </c>
      <c r="AD27" s="500">
        <f>IF(終値!A27="","",IFERROR(4*STDEVP(終値!AG27:AZ27)/AVERAGE(終値!AG27:AZ27),""))</f>
        <v>6.4187121171214195E-2</v>
      </c>
      <c r="AE27" s="500">
        <f>IF(終値!A27="","",IFERROR(4*STDEVP(終値!AH27:BA27)/AVERAGE(終値!AH27:BA27),""))</f>
        <v>7.9587297963286119E-2</v>
      </c>
      <c r="AF27" s="500">
        <f>IF(終値!A27="","",IFERROR(4*STDEVP(終値!AI27:BB27)/AVERAGE(終値!AI27:BB27),""))</f>
        <v>8.173690462152354E-2</v>
      </c>
      <c r="AG27" s="500">
        <f>IF(終値!A27="","",IFERROR(4*STDEVP(終値!AJ27:BC27)/AVERAGE(終値!AJ27:BC27),""))</f>
        <v>8.1612123623497235E-2</v>
      </c>
      <c r="AH27" s="500">
        <f>IF(終値!A27="","",IFERROR(4*STDEVP(終値!AK27:BD27)/AVERAGE(終値!AK27:BD27),""))</f>
        <v>8.3007045571405605E-2</v>
      </c>
      <c r="AI27" s="500">
        <f>IF(終値!A27="","",IFERROR(4*STDEVP(終値!AL27:BE27)/AVERAGE(終値!AL27:BE27),""))</f>
        <v>8.1168605320765197E-2</v>
      </c>
      <c r="AJ27" s="500">
        <f>IF(終値!A27="","",IFERROR(4*STDEVP(終値!AM27:BF27)/AVERAGE(終値!AM27:BF27),""))</f>
        <v>8.4435805929562527E-2</v>
      </c>
      <c r="AK27" s="500">
        <f>IF(終値!A27="","",IFERROR(4*STDEVP(終値!AN27:BG27)/AVERAGE(終値!AN27:BG27),""))</f>
        <v>8.9083726498267318E-2</v>
      </c>
      <c r="AL27" s="500">
        <f>IF(終値!A27="","",IFERROR(4*STDEVP(終値!AO27:BH27)/AVERAGE(終値!AO27:BH27),""))</f>
        <v>9.450738404596562E-2</v>
      </c>
      <c r="AM27" s="500">
        <f>IF(終値!A27="","",IFERROR(4*STDEVP(終値!AP27:BI27)/AVERAGE(終値!AP27:BI27),""))</f>
        <v>0.10344778214980245</v>
      </c>
      <c r="AN27" s="500">
        <f>IF(終値!A27="","",IFERROR(4*STDEVP(終値!AQ27:BJ27)/AVERAGE(終値!AQ27:BJ27),""))</f>
        <v>0.10637716474190878</v>
      </c>
      <c r="AO27" s="500">
        <f>IF(終値!A27="","",IFERROR(4*STDEVP(終値!AR27:BK27)/AVERAGE(終値!AR27:BK27),""))</f>
        <v>0.10899926984972517</v>
      </c>
      <c r="AP27" s="500">
        <f>IF(終値!A27="","",IFERROR(4*STDEVP(終値!AS27:BL27)/AVERAGE(終値!AS27:BL27),""))</f>
        <v>0.10745850499634604</v>
      </c>
    </row>
    <row r="28" spans="1:42">
      <c r="A28" s="497" t="str">
        <f>IF(終値!A28="","",終値!A28)</f>
        <v>3436</v>
      </c>
      <c r="B28" s="500">
        <f>IF(終値!A28="","",IFERROR(4*STDEVP(終値!E28:X28)/AVERAGE(終値!E28:X28),""))</f>
        <v>0.74869725491060468</v>
      </c>
      <c r="C28" s="500">
        <f>IF(終値!A28="","",IFERROR(4*STDEVP(終値!F28:Y28)/AVERAGE(終値!F28:Y28),""))</f>
        <v>0.74223113344107405</v>
      </c>
      <c r="D28" s="500">
        <f>IF(終値!A28="","",IFERROR(4*STDEVP(終値!G28:Z28)/AVERAGE(終値!G28:Z28),""))</f>
        <v>0.7418733884428117</v>
      </c>
      <c r="E28" s="500">
        <f>IF(終値!A28="","",IFERROR(4*STDEVP(終値!H28:AA28)/AVERAGE(終値!H28:AA28),""))</f>
        <v>0.75463283676096948</v>
      </c>
      <c r="F28" s="500">
        <f>IF(終値!A28="","",IFERROR(4*STDEVP(終値!I28:AB28)/AVERAGE(終値!I28:AB28),""))</f>
        <v>0.75007397046892677</v>
      </c>
      <c r="G28" s="500">
        <f>IF(終値!A28="","",IFERROR(4*STDEVP(終値!J28:AC28)/AVERAGE(終値!J28:AC28),""))</f>
        <v>0.71902332732993868</v>
      </c>
      <c r="H28" s="500">
        <f>IF(終値!A28="","",IFERROR(4*STDEVP(終値!K28:AD28)/AVERAGE(終値!K28:AD28),""))</f>
        <v>0.64185123060649985</v>
      </c>
      <c r="I28" s="500">
        <f>IF(終値!A28="","",IFERROR(4*STDEVP(終値!L28:AE28)/AVERAGE(終値!L28:AE28),""))</f>
        <v>0.56726902430879367</v>
      </c>
      <c r="J28" s="500">
        <f>IF(終値!A28="","",IFERROR(4*STDEVP(終値!M28:AF28)/AVERAGE(終値!M28:AF28),""))</f>
        <v>0.51307813844484118</v>
      </c>
      <c r="K28" s="500">
        <f>IF(終値!A28="","",IFERROR(4*STDEVP(終値!N28:AG28)/AVERAGE(終値!N28:AG28),""))</f>
        <v>0.50980842362557133</v>
      </c>
      <c r="L28" s="500">
        <f>IF(終値!A28="","",IFERROR(4*STDEVP(終値!O28:AH28)/AVERAGE(終値!O28:AH28),""))</f>
        <v>0.49854620257759541</v>
      </c>
      <c r="M28" s="500">
        <f>IF(終値!A28="","",IFERROR(4*STDEVP(終値!P28:AI28)/AVERAGE(終値!P28:AI28),""))</f>
        <v>0.50069165087252487</v>
      </c>
      <c r="N28" s="500">
        <f>IF(終値!A28="","",IFERROR(4*STDEVP(終値!Q28:AJ28)/AVERAGE(終値!Q28:AJ28),""))</f>
        <v>0.49805292509990495</v>
      </c>
      <c r="O28" s="500">
        <f>IF(終値!A28="","",IFERROR(4*STDEVP(終値!R28:AK28)/AVERAGE(終値!R28:AK28),""))</f>
        <v>0.4854176582539757</v>
      </c>
      <c r="P28" s="500">
        <f>IF(終値!A28="","",IFERROR(4*STDEVP(終値!S28:AL28)/AVERAGE(終値!S28:AL28),""))</f>
        <v>0.47206087046608891</v>
      </c>
      <c r="Q28" s="500">
        <f>IF(終値!A28="","",IFERROR(4*STDEVP(終値!T28:AM28)/AVERAGE(終値!T28:AM28),""))</f>
        <v>0.47431271516095952</v>
      </c>
      <c r="R28" s="500">
        <f>IF(終値!A28="","",IFERROR(4*STDEVP(終値!U28:AN28)/AVERAGE(終値!U28:AN28),""))</f>
        <v>0.46756900648976374</v>
      </c>
      <c r="S28" s="500">
        <f>IF(終値!A28="","",IFERROR(4*STDEVP(終値!V28:AO28)/AVERAGE(終値!V28:AO28),""))</f>
        <v>0.44039993039850883</v>
      </c>
      <c r="T28" s="500">
        <f>IF(終値!A28="","",IFERROR(4*STDEVP(終値!W28:AP28)/AVERAGE(終値!W28:AP28),""))</f>
        <v>0.41560575965323621</v>
      </c>
      <c r="U28" s="500">
        <f>IF(終値!A28="","",IFERROR(4*STDEVP(終値!X28:AQ28)/AVERAGE(終値!X28:AQ28),""))</f>
        <v>0.39864592280682443</v>
      </c>
      <c r="V28" s="500">
        <f>IF(終値!A28="","",IFERROR(4*STDEVP(終値!Y28:AR28)/AVERAGE(終値!Y28:AR28),""))</f>
        <v>0.435734706407786</v>
      </c>
      <c r="W28" s="500">
        <f>IF(終値!A28="","",IFERROR(4*STDEVP(終値!Z28:AS28)/AVERAGE(終値!Z28:AS28),""))</f>
        <v>0.48476906642518969</v>
      </c>
      <c r="X28" s="500">
        <f>IF(終値!A28="","",IFERROR(4*STDEVP(終値!AA28:AT28)/AVERAGE(終値!AA28:AT28),""))</f>
        <v>0.49929923765270479</v>
      </c>
      <c r="Y28" s="500">
        <f>IF(終値!A28="","",IFERROR(4*STDEVP(終値!AB28:AU28)/AVERAGE(終値!AB28:AU28),""))</f>
        <v>0.45868293573669111</v>
      </c>
      <c r="Z28" s="500">
        <f>IF(終値!A28="","",IFERROR(4*STDEVP(終値!AC28:AV28)/AVERAGE(終値!AC28:AV28),""))</f>
        <v>0.39065131108959233</v>
      </c>
      <c r="AA28" s="500">
        <f>IF(終値!A28="","",IFERROR(4*STDEVP(終値!AD28:AW28)/AVERAGE(終値!AD28:AW28),""))</f>
        <v>0.3768929227184819</v>
      </c>
      <c r="AB28" s="500">
        <f>IF(終値!A28="","",IFERROR(4*STDEVP(終値!AE28:AX28)/AVERAGE(終値!AE28:AX28),""))</f>
        <v>0.35298938454368334</v>
      </c>
      <c r="AC28" s="500">
        <f>IF(終値!A28="","",IFERROR(4*STDEVP(終値!AF28:AY28)/AVERAGE(終値!AF28:AY28),""))</f>
        <v>0.36005308654898532</v>
      </c>
      <c r="AD28" s="500">
        <f>IF(終値!A28="","",IFERROR(4*STDEVP(終値!AG28:AZ28)/AVERAGE(終値!AG28:AZ28),""))</f>
        <v>0.36885176781161622</v>
      </c>
      <c r="AE28" s="500">
        <f>IF(終値!A28="","",IFERROR(4*STDEVP(終値!AH28:BA28)/AVERAGE(終値!AH28:BA28),""))</f>
        <v>0.36641764183950454</v>
      </c>
      <c r="AF28" s="500">
        <f>IF(終値!A28="","",IFERROR(4*STDEVP(終値!AI28:BB28)/AVERAGE(終値!AI28:BB28),""))</f>
        <v>0.39217573584152426</v>
      </c>
      <c r="AG28" s="500">
        <f>IF(終値!A28="","",IFERROR(4*STDEVP(終値!AJ28:BC28)/AVERAGE(終値!AJ28:BC28),""))</f>
        <v>0.41848265867475648</v>
      </c>
      <c r="AH28" s="500">
        <f>IF(終値!A28="","",IFERROR(4*STDEVP(終値!AK28:BD28)/AVERAGE(終値!AK28:BD28),""))</f>
        <v>0.44010279320187246</v>
      </c>
      <c r="AI28" s="500">
        <f>IF(終値!A28="","",IFERROR(4*STDEVP(終値!AL28:BE28)/AVERAGE(終値!AL28:BE28),""))</f>
        <v>0.45085969231759743</v>
      </c>
      <c r="AJ28" s="500">
        <f>IF(終値!A28="","",IFERROR(4*STDEVP(終値!AM28:BF28)/AVERAGE(終値!AM28:BF28),""))</f>
        <v>0.47344780922176255</v>
      </c>
      <c r="AK28" s="500">
        <f>IF(終値!A28="","",IFERROR(4*STDEVP(終値!AN28:BG28)/AVERAGE(終値!AN28:BG28),""))</f>
        <v>0.49373823999900363</v>
      </c>
      <c r="AL28" s="500">
        <f>IF(終値!A28="","",IFERROR(4*STDEVP(終値!AO28:BH28)/AVERAGE(終値!AO28:BH28),""))</f>
        <v>0.51944064125995393</v>
      </c>
      <c r="AM28" s="500">
        <f>IF(終値!A28="","",IFERROR(4*STDEVP(終値!AP28:BI28)/AVERAGE(終値!AP28:BI28),""))</f>
        <v>0.54283173727671818</v>
      </c>
      <c r="AN28" s="500">
        <f>IF(終値!A28="","",IFERROR(4*STDEVP(終値!AQ28:BJ28)/AVERAGE(終値!AQ28:BJ28),""))</f>
        <v>0.54628076742829668</v>
      </c>
      <c r="AO28" s="500">
        <f>IF(終値!A28="","",IFERROR(4*STDEVP(終値!AR28:BK28)/AVERAGE(終値!AR28:BK28),""))</f>
        <v>0.56263690535171718</v>
      </c>
      <c r="AP28" s="500">
        <f>IF(終値!A28="","",IFERROR(4*STDEVP(終値!AS28:BL28)/AVERAGE(終値!AS28:BL28),""))</f>
        <v>0.56221311529936424</v>
      </c>
    </row>
    <row r="29" spans="1:42">
      <c r="A29" s="497" t="str">
        <f>IF(終値!A29="","",終値!A29)</f>
        <v>5020</v>
      </c>
      <c r="B29" s="500">
        <f>IF(終値!A29="","",IFERROR(4*STDEVP(終値!E29:X29)/AVERAGE(終値!E29:X29),""))</f>
        <v>8.3363351976472475E-2</v>
      </c>
      <c r="C29" s="500">
        <f>IF(終値!A29="","",IFERROR(4*STDEVP(終値!F29:Y29)/AVERAGE(終値!F29:Y29),""))</f>
        <v>8.9246509572601052E-2</v>
      </c>
      <c r="D29" s="500">
        <f>IF(終値!A29="","",IFERROR(4*STDEVP(終値!G29:Z29)/AVERAGE(終値!G29:Z29),""))</f>
        <v>9.3346506987447439E-2</v>
      </c>
      <c r="E29" s="500">
        <f>IF(終値!A29="","",IFERROR(4*STDEVP(終値!H29:AA29)/AVERAGE(終値!H29:AA29),""))</f>
        <v>9.5125839129314355E-2</v>
      </c>
      <c r="F29" s="500">
        <f>IF(終値!A29="","",IFERROR(4*STDEVP(終値!I29:AB29)/AVERAGE(終値!I29:AB29),""))</f>
        <v>0.1047361262709581</v>
      </c>
      <c r="G29" s="500">
        <f>IF(終値!A29="","",IFERROR(4*STDEVP(終値!J29:AC29)/AVERAGE(終値!J29:AC29),""))</f>
        <v>0.10805096913969386</v>
      </c>
      <c r="H29" s="500">
        <f>IF(終値!A29="","",IFERROR(4*STDEVP(終値!K29:AD29)/AVERAGE(終値!K29:AD29),""))</f>
        <v>0.11684462204442404</v>
      </c>
      <c r="I29" s="500">
        <f>IF(終値!A29="","",IFERROR(4*STDEVP(終値!L29:AE29)/AVERAGE(終値!L29:AE29),""))</f>
        <v>0.12442694000449006</v>
      </c>
      <c r="J29" s="500">
        <f>IF(終値!A29="","",IFERROR(4*STDEVP(終値!M29:AF29)/AVERAGE(終値!M29:AF29),""))</f>
        <v>0.13078305749893149</v>
      </c>
      <c r="K29" s="500">
        <f>IF(終値!A29="","",IFERROR(4*STDEVP(終値!N29:AG29)/AVERAGE(終値!N29:AG29),""))</f>
        <v>0.12683123794193746</v>
      </c>
      <c r="L29" s="500">
        <f>IF(終値!A29="","",IFERROR(4*STDEVP(終値!O29:AH29)/AVERAGE(終値!O29:AH29),""))</f>
        <v>0.12592040806435043</v>
      </c>
      <c r="M29" s="500">
        <f>IF(終値!A29="","",IFERROR(4*STDEVP(終値!P29:AI29)/AVERAGE(終値!P29:AI29),""))</f>
        <v>0.11191126008222115</v>
      </c>
      <c r="N29" s="500">
        <f>IF(終値!A29="","",IFERROR(4*STDEVP(終値!Q29:AJ29)/AVERAGE(終値!Q29:AJ29),""))</f>
        <v>9.6631958793387332E-2</v>
      </c>
      <c r="O29" s="500">
        <f>IF(終値!A29="","",IFERROR(4*STDEVP(終値!R29:AK29)/AVERAGE(終値!R29:AK29),""))</f>
        <v>8.6077892772494974E-2</v>
      </c>
      <c r="P29" s="500">
        <f>IF(終値!A29="","",IFERROR(4*STDEVP(終値!S29:AL29)/AVERAGE(終値!S29:AL29),""))</f>
        <v>8.8072170613142278E-2</v>
      </c>
      <c r="Q29" s="500">
        <f>IF(終値!A29="","",IFERROR(4*STDEVP(終値!T29:AM29)/AVERAGE(終値!T29:AM29),""))</f>
        <v>8.4207756359657909E-2</v>
      </c>
      <c r="R29" s="500">
        <f>IF(終値!A29="","",IFERROR(4*STDEVP(終値!U29:AN29)/AVERAGE(終値!U29:AN29),""))</f>
        <v>7.7061348499961976E-2</v>
      </c>
      <c r="S29" s="500">
        <f>IF(終値!A29="","",IFERROR(4*STDEVP(終値!V29:AO29)/AVERAGE(終値!V29:AO29),""))</f>
        <v>7.3843548174613402E-2</v>
      </c>
      <c r="T29" s="500">
        <f>IF(終値!A29="","",IFERROR(4*STDEVP(終値!W29:AP29)/AVERAGE(終値!W29:AP29),""))</f>
        <v>7.2746236614129864E-2</v>
      </c>
      <c r="U29" s="500">
        <f>IF(終値!A29="","",IFERROR(4*STDEVP(終値!X29:AQ29)/AVERAGE(終値!X29:AQ29),""))</f>
        <v>7.1284684972737114E-2</v>
      </c>
      <c r="V29" s="500">
        <f>IF(終値!A29="","",IFERROR(4*STDEVP(終値!Y29:AR29)/AVERAGE(終値!Y29:AR29),""))</f>
        <v>6.904819562983415E-2</v>
      </c>
      <c r="W29" s="500">
        <f>IF(終値!A29="","",IFERROR(4*STDEVP(終値!Z29:AS29)/AVERAGE(終値!Z29:AS29),""))</f>
        <v>6.9762096121592579E-2</v>
      </c>
      <c r="X29" s="500">
        <f>IF(終値!A29="","",IFERROR(4*STDEVP(終値!AA29:AT29)/AVERAGE(終値!AA29:AT29),""))</f>
        <v>6.8058183579159354E-2</v>
      </c>
      <c r="Y29" s="500">
        <f>IF(終値!A29="","",IFERROR(4*STDEVP(終値!AB29:AU29)/AVERAGE(終値!AB29:AU29),""))</f>
        <v>6.5772588415796279E-2</v>
      </c>
      <c r="Z29" s="500">
        <f>IF(終値!A29="","",IFERROR(4*STDEVP(終値!AC29:AV29)/AVERAGE(終値!AC29:AV29),""))</f>
        <v>7.4886900199739231E-2</v>
      </c>
      <c r="AA29" s="500">
        <f>IF(終値!A29="","",IFERROR(4*STDEVP(終値!AD29:AW29)/AVERAGE(終値!AD29:AW29),""))</f>
        <v>8.4973759276044961E-2</v>
      </c>
      <c r="AB29" s="500">
        <f>IF(終値!A29="","",IFERROR(4*STDEVP(終値!AE29:AX29)/AVERAGE(終値!AE29:AX29),""))</f>
        <v>0.10570954772823782</v>
      </c>
      <c r="AC29" s="500">
        <f>IF(終値!A29="","",IFERROR(4*STDEVP(終値!AF29:AY29)/AVERAGE(終値!AF29:AY29),""))</f>
        <v>0.10601465768540529</v>
      </c>
      <c r="AD29" s="500">
        <f>IF(終値!A29="","",IFERROR(4*STDEVP(終値!AG29:AZ29)/AVERAGE(終値!AG29:AZ29),""))</f>
        <v>0.10201187313503292</v>
      </c>
      <c r="AE29" s="500">
        <f>IF(終値!A29="","",IFERROR(4*STDEVP(終値!AH29:BA29)/AVERAGE(終値!AH29:BA29),""))</f>
        <v>0.10701998901521259</v>
      </c>
      <c r="AF29" s="500">
        <f>IF(終値!A29="","",IFERROR(4*STDEVP(終値!AI29:BB29)/AVERAGE(終値!AI29:BB29),""))</f>
        <v>0.10094270183829239</v>
      </c>
      <c r="AG29" s="500">
        <f>IF(終値!A29="","",IFERROR(4*STDEVP(終値!AJ29:BC29)/AVERAGE(終値!AJ29:BC29),""))</f>
        <v>9.7884535947449058E-2</v>
      </c>
      <c r="AH29" s="500">
        <f>IF(終値!A29="","",IFERROR(4*STDEVP(終値!AK29:BD29)/AVERAGE(終値!AK29:BD29),""))</f>
        <v>9.8671192307522027E-2</v>
      </c>
      <c r="AI29" s="500">
        <f>IF(終値!A29="","",IFERROR(4*STDEVP(終値!AL29:BE29)/AVERAGE(終値!AL29:BE29),""))</f>
        <v>9.9980189115234916E-2</v>
      </c>
      <c r="AJ29" s="500">
        <f>IF(終値!A29="","",IFERROR(4*STDEVP(終値!AM29:BF29)/AVERAGE(終値!AM29:BF29),""))</f>
        <v>0.10289752622716586</v>
      </c>
      <c r="AK29" s="500">
        <f>IF(終値!A29="","",IFERROR(4*STDEVP(終値!AN29:BG29)/AVERAGE(終値!AN29:BG29),""))</f>
        <v>0.10230444858367069</v>
      </c>
      <c r="AL29" s="500">
        <f>IF(終値!A29="","",IFERROR(4*STDEVP(終値!AO29:BH29)/AVERAGE(終値!AO29:BH29),""))</f>
        <v>0.10479360279742703</v>
      </c>
      <c r="AM29" s="500">
        <f>IF(終値!A29="","",IFERROR(4*STDEVP(終値!AP29:BI29)/AVERAGE(終値!AP29:BI29),""))</f>
        <v>0.11716856921043965</v>
      </c>
      <c r="AN29" s="500">
        <f>IF(終値!A29="","",IFERROR(4*STDEVP(終値!AQ29:BJ29)/AVERAGE(終値!AQ29:BJ29),""))</f>
        <v>0.12570847553518866</v>
      </c>
      <c r="AO29" s="500">
        <f>IF(終値!A29="","",IFERROR(4*STDEVP(終値!AR29:BK29)/AVERAGE(終値!AR29:BK29),""))</f>
        <v>0.13728796154456022</v>
      </c>
      <c r="AP29" s="500">
        <f>IF(終値!A29="","",IFERROR(4*STDEVP(終値!AS29:BL29)/AVERAGE(終値!AS29:BL29),""))</f>
        <v>0.12830078622033414</v>
      </c>
    </row>
    <row r="30" spans="1:42">
      <c r="A30" s="497" t="str">
        <f>IF(終値!A30="","",終値!A30)</f>
        <v>6254</v>
      </c>
      <c r="B30" s="500">
        <f>IF(終値!A30="","",IFERROR(4*STDEVP(終値!E30:X30)/AVERAGE(終値!E30:X30),""))</f>
        <v>0.3012618000577445</v>
      </c>
      <c r="C30" s="500">
        <f>IF(終値!A30="","",IFERROR(4*STDEVP(終値!F30:Y30)/AVERAGE(終値!F30:Y30),""))</f>
        <v>0.29642363368588487</v>
      </c>
      <c r="D30" s="500">
        <f>IF(終値!A30="","",IFERROR(4*STDEVP(終値!G30:Z30)/AVERAGE(終値!G30:Z30),""))</f>
        <v>0.28423693580764514</v>
      </c>
      <c r="E30" s="500">
        <f>IF(終値!A30="","",IFERROR(4*STDEVP(終値!H30:AA30)/AVERAGE(終値!H30:AA30),""))</f>
        <v>0.30750015776174866</v>
      </c>
      <c r="F30" s="500">
        <f>IF(終値!A30="","",IFERROR(4*STDEVP(終値!I30:AB30)/AVERAGE(終値!I30:AB30),""))</f>
        <v>0.34062145740530764</v>
      </c>
      <c r="G30" s="500">
        <f>IF(終値!A30="","",IFERROR(4*STDEVP(終値!J30:AC30)/AVERAGE(終値!J30:AC30),""))</f>
        <v>0.3509192333376816</v>
      </c>
      <c r="H30" s="500">
        <f>IF(終値!A30="","",IFERROR(4*STDEVP(終値!K30:AD30)/AVERAGE(終値!K30:AD30),""))</f>
        <v>0.36467851048613836</v>
      </c>
      <c r="I30" s="500">
        <f>IF(終値!A30="","",IFERROR(4*STDEVP(終値!L30:AE30)/AVERAGE(終値!L30:AE30),""))</f>
        <v>0.32883459711299723</v>
      </c>
      <c r="J30" s="500">
        <f>IF(終値!A30="","",IFERROR(4*STDEVP(終値!M30:AF30)/AVERAGE(終値!M30:AF30),""))</f>
        <v>0.30992965260313254</v>
      </c>
      <c r="K30" s="500">
        <f>IF(終値!A30="","",IFERROR(4*STDEVP(終値!N30:AG30)/AVERAGE(終値!N30:AG30),""))</f>
        <v>0.30371634349888943</v>
      </c>
      <c r="L30" s="500">
        <f>IF(終値!A30="","",IFERROR(4*STDEVP(終値!O30:AH30)/AVERAGE(終値!O30:AH30),""))</f>
        <v>0.30486393269174539</v>
      </c>
      <c r="M30" s="500">
        <f>IF(終値!A30="","",IFERROR(4*STDEVP(終値!P30:AI30)/AVERAGE(終値!P30:AI30),""))</f>
        <v>0.30311723381436734</v>
      </c>
      <c r="N30" s="500">
        <f>IF(終値!A30="","",IFERROR(4*STDEVP(終値!Q30:AJ30)/AVERAGE(終値!Q30:AJ30),""))</f>
        <v>0.30074898467571576</v>
      </c>
      <c r="O30" s="500">
        <f>IF(終値!A30="","",IFERROR(4*STDEVP(終値!R30:AK30)/AVERAGE(終値!R30:AK30),""))</f>
        <v>0.32305302143903547</v>
      </c>
      <c r="P30" s="500">
        <f>IF(終値!A30="","",IFERROR(4*STDEVP(終値!S30:AL30)/AVERAGE(終値!S30:AL30),""))</f>
        <v>0.27987282222896137</v>
      </c>
      <c r="Q30" s="500">
        <f>IF(終値!A30="","",IFERROR(4*STDEVP(終値!T30:AM30)/AVERAGE(終値!T30:AM30),""))</f>
        <v>0.27135339075744858</v>
      </c>
      <c r="R30" s="500">
        <f>IF(終値!A30="","",IFERROR(4*STDEVP(終値!U30:AN30)/AVERAGE(終値!U30:AN30),""))</f>
        <v>0.26251149581509237</v>
      </c>
      <c r="S30" s="500">
        <f>IF(終値!A30="","",IFERROR(4*STDEVP(終値!V30:AO30)/AVERAGE(終値!V30:AO30),""))</f>
        <v>0.25326049659501926</v>
      </c>
      <c r="T30" s="500">
        <f>IF(終値!A30="","",IFERROR(4*STDEVP(終値!W30:AP30)/AVERAGE(終値!W30:AP30),""))</f>
        <v>0.24191699329652197</v>
      </c>
      <c r="U30" s="500">
        <f>IF(終値!A30="","",IFERROR(4*STDEVP(終値!X30:AQ30)/AVERAGE(終値!X30:AQ30),""))</f>
        <v>0.25585449103192726</v>
      </c>
      <c r="V30" s="500">
        <f>IF(終値!A30="","",IFERROR(4*STDEVP(終値!Y30:AR30)/AVERAGE(終値!Y30:AR30),""))</f>
        <v>0.2891737786048596</v>
      </c>
      <c r="W30" s="500">
        <f>IF(終値!A30="","",IFERROR(4*STDEVP(終値!Z30:AS30)/AVERAGE(終値!Z30:AS30),""))</f>
        <v>0.30971456245344958</v>
      </c>
      <c r="X30" s="500">
        <f>IF(終値!A30="","",IFERROR(4*STDEVP(終値!AA30:AT30)/AVERAGE(終値!AA30:AT30),""))</f>
        <v>0.32406392927519651</v>
      </c>
      <c r="Y30" s="500">
        <f>IF(終値!A30="","",IFERROR(4*STDEVP(終値!AB30:AU30)/AVERAGE(終値!AB30:AU30),""))</f>
        <v>0.3521792073474993</v>
      </c>
      <c r="Z30" s="500">
        <f>IF(終値!A30="","",IFERROR(4*STDEVP(終値!AC30:AV30)/AVERAGE(終値!AC30:AV30),""))</f>
        <v>0.36077892026633879</v>
      </c>
      <c r="AA30" s="500">
        <f>IF(終値!A30="","",IFERROR(4*STDEVP(終値!AD30:AW30)/AVERAGE(終値!AD30:AW30),""))</f>
        <v>0.36359860873866057</v>
      </c>
      <c r="AB30" s="500">
        <f>IF(終値!A30="","",IFERROR(4*STDEVP(終値!AE30:AX30)/AVERAGE(終値!AE30:AX30),""))</f>
        <v>0.35314477373938691</v>
      </c>
      <c r="AC30" s="500">
        <f>IF(終値!A30="","",IFERROR(4*STDEVP(終値!AF30:AY30)/AVERAGE(終値!AF30:AY30),""))</f>
        <v>0.35238968570491802</v>
      </c>
      <c r="AD30" s="500">
        <f>IF(終値!A30="","",IFERROR(4*STDEVP(終値!AG30:AZ30)/AVERAGE(終値!AG30:AZ30),""))</f>
        <v>0.34459406275997084</v>
      </c>
      <c r="AE30" s="500">
        <f>IF(終値!A30="","",IFERROR(4*STDEVP(終値!AH30:BA30)/AVERAGE(終値!AH30:BA30),""))</f>
        <v>0.34443693022168492</v>
      </c>
      <c r="AF30" s="500">
        <f>IF(終値!A30="","",IFERROR(4*STDEVP(終値!AI30:BB30)/AVERAGE(終値!AI30:BB30),""))</f>
        <v>0.33840663613261901</v>
      </c>
      <c r="AG30" s="500">
        <f>IF(終値!A30="","",IFERROR(4*STDEVP(終値!AJ30:BC30)/AVERAGE(終値!AJ30:BC30),""))</f>
        <v>0.33768399551219841</v>
      </c>
      <c r="AH30" s="500">
        <f>IF(終値!A30="","",IFERROR(4*STDEVP(終値!AK30:BD30)/AVERAGE(終値!AK30:BD30),""))</f>
        <v>0.33520433687993278</v>
      </c>
      <c r="AI30" s="500">
        <f>IF(終値!A30="","",IFERROR(4*STDEVP(終値!AL30:BE30)/AVERAGE(終値!AL30:BE30),""))</f>
        <v>0.30698079819400376</v>
      </c>
      <c r="AJ30" s="500">
        <f>IF(終値!A30="","",IFERROR(4*STDEVP(終値!AM30:BF30)/AVERAGE(終値!AM30:BF30),""))</f>
        <v>0.31435074788453343</v>
      </c>
      <c r="AK30" s="500">
        <f>IF(終値!A30="","",IFERROR(4*STDEVP(終値!AN30:BG30)/AVERAGE(終値!AN30:BG30),""))</f>
        <v>0.29701970228396424</v>
      </c>
      <c r="AL30" s="500">
        <f>IF(終値!A30="","",IFERROR(4*STDEVP(終値!AO30:BH30)/AVERAGE(終値!AO30:BH30),""))</f>
        <v>0.28811618663128952</v>
      </c>
      <c r="AM30" s="500">
        <f>IF(終値!A30="","",IFERROR(4*STDEVP(終値!AP30:BI30)/AVERAGE(終値!AP30:BI30),""))</f>
        <v>0.2894239233788326</v>
      </c>
      <c r="AN30" s="500">
        <f>IF(終値!A30="","",IFERROR(4*STDEVP(終値!AQ30:BJ30)/AVERAGE(終値!AQ30:BJ30),""))</f>
        <v>0.29705433697494349</v>
      </c>
      <c r="AO30" s="500">
        <f>IF(終値!A30="","",IFERROR(4*STDEVP(終値!AR30:BK30)/AVERAGE(終値!AR30:BK30),""))</f>
        <v>0.30441297698981817</v>
      </c>
      <c r="AP30" s="500">
        <f>IF(終値!A30="","",IFERROR(4*STDEVP(終値!AS30:BL30)/AVERAGE(終値!AS30:BL30),""))</f>
        <v>0.28121684884015485</v>
      </c>
    </row>
    <row r="31" spans="1:42">
      <c r="A31" s="497" t="str">
        <f>IF(終値!A31="","",終値!A31)</f>
        <v>8309</v>
      </c>
      <c r="B31" s="500">
        <f>IF(終値!A31="","",IFERROR(4*STDEVP(終値!E31:X31)/AVERAGE(終値!E31:X31),""))</f>
        <v>7.2887021611806393E-2</v>
      </c>
      <c r="C31" s="500">
        <f>IF(終値!A31="","",IFERROR(4*STDEVP(終値!F31:Y31)/AVERAGE(終値!F31:Y31),""))</f>
        <v>7.4180918187475547E-2</v>
      </c>
      <c r="D31" s="500">
        <f>IF(終値!A31="","",IFERROR(4*STDEVP(終値!G31:Z31)/AVERAGE(終値!G31:Z31),""))</f>
        <v>7.5908793548016135E-2</v>
      </c>
      <c r="E31" s="500">
        <f>IF(終値!A31="","",IFERROR(4*STDEVP(終値!H31:AA31)/AVERAGE(終値!H31:AA31),""))</f>
        <v>7.5350910427078449E-2</v>
      </c>
      <c r="F31" s="500">
        <f>IF(終値!A31="","",IFERROR(4*STDEVP(終値!I31:AB31)/AVERAGE(終値!I31:AB31),""))</f>
        <v>8.5756943974844305E-2</v>
      </c>
      <c r="G31" s="500">
        <f>IF(終値!A31="","",IFERROR(4*STDEVP(終値!J31:AC31)/AVERAGE(終値!J31:AC31),""))</f>
        <v>0.10119655092179827</v>
      </c>
      <c r="H31" s="500">
        <f>IF(終値!A31="","",IFERROR(4*STDEVP(終値!K31:AD31)/AVERAGE(終値!K31:AD31),""))</f>
        <v>0.12302946544113724</v>
      </c>
      <c r="I31" s="500">
        <f>IF(終値!A31="","",IFERROR(4*STDEVP(終値!L31:AE31)/AVERAGE(終値!L31:AE31),""))</f>
        <v>0.1405043908922938</v>
      </c>
      <c r="J31" s="500">
        <f>IF(終値!A31="","",IFERROR(4*STDEVP(終値!M31:AF31)/AVERAGE(終値!M31:AF31),""))</f>
        <v>0.15723735029950911</v>
      </c>
      <c r="K31" s="500">
        <f>IF(終値!A31="","",IFERROR(4*STDEVP(終値!N31:AG31)/AVERAGE(終値!N31:AG31),""))</f>
        <v>0.16842787909366994</v>
      </c>
      <c r="L31" s="500">
        <f>IF(終値!A31="","",IFERROR(4*STDEVP(終値!O31:AH31)/AVERAGE(終値!O31:AH31),""))</f>
        <v>0.17718568818876376</v>
      </c>
      <c r="M31" s="500">
        <f>IF(終値!A31="","",IFERROR(4*STDEVP(終値!P31:AI31)/AVERAGE(終値!P31:AI31),""))</f>
        <v>0.18536150398903639</v>
      </c>
      <c r="N31" s="500">
        <f>IF(終値!A31="","",IFERROR(4*STDEVP(終値!Q31:AJ31)/AVERAGE(終値!Q31:AJ31),""))</f>
        <v>0.18158374005983097</v>
      </c>
      <c r="O31" s="500">
        <f>IF(終値!A31="","",IFERROR(4*STDEVP(終値!R31:AK31)/AVERAGE(終値!R31:AK31),""))</f>
        <v>0.17561955883055658</v>
      </c>
      <c r="P31" s="500">
        <f>IF(終値!A31="","",IFERROR(4*STDEVP(終値!S31:AL31)/AVERAGE(終値!S31:AL31),""))</f>
        <v>0.17956466020577025</v>
      </c>
      <c r="Q31" s="500">
        <f>IF(終値!A31="","",IFERROR(4*STDEVP(終値!T31:AM31)/AVERAGE(終値!T31:AM31),""))</f>
        <v>0.17277394281171471</v>
      </c>
      <c r="R31" s="500">
        <f>IF(終値!A31="","",IFERROR(4*STDEVP(終値!U31:AN31)/AVERAGE(終値!U31:AN31),""))</f>
        <v>0.16378512474885162</v>
      </c>
      <c r="S31" s="500">
        <f>IF(終値!A31="","",IFERROR(4*STDEVP(終値!V31:AO31)/AVERAGE(終値!V31:AO31),""))</f>
        <v>0.15859135943171479</v>
      </c>
      <c r="T31" s="500">
        <f>IF(終値!A31="","",IFERROR(4*STDEVP(終値!W31:AP31)/AVERAGE(終値!W31:AP31),""))</f>
        <v>0.14917084305574518</v>
      </c>
      <c r="U31" s="500">
        <f>IF(終値!A31="","",IFERROR(4*STDEVP(終値!X31:AQ31)/AVERAGE(終値!X31:AQ31),""))</f>
        <v>0.14356871236141736</v>
      </c>
      <c r="V31" s="500">
        <f>IF(終値!A31="","",IFERROR(4*STDEVP(終値!Y31:AR31)/AVERAGE(終値!Y31:AR31),""))</f>
        <v>0.13660347239135776</v>
      </c>
      <c r="W31" s="500">
        <f>IF(終値!A31="","",IFERROR(4*STDEVP(終値!Z31:AS31)/AVERAGE(終値!Z31:AS31),""))</f>
        <v>0.12323228178360594</v>
      </c>
      <c r="X31" s="500">
        <f>IF(終値!A31="","",IFERROR(4*STDEVP(終値!AA31:AT31)/AVERAGE(終値!AA31:AT31),""))</f>
        <v>0.10527935284353931</v>
      </c>
      <c r="Y31" s="500">
        <f>IF(終値!A31="","",IFERROR(4*STDEVP(終値!AB31:AU31)/AVERAGE(終値!AB31:AU31),""))</f>
        <v>8.6992870836712144E-2</v>
      </c>
      <c r="Z31" s="500">
        <f>IF(終値!A31="","",IFERROR(4*STDEVP(終値!AC31:AV31)/AVERAGE(終値!AC31:AV31),""))</f>
        <v>8.0022860303822621E-2</v>
      </c>
      <c r="AA31" s="500">
        <f>IF(終値!A31="","",IFERROR(4*STDEVP(終値!AD31:AW31)/AVERAGE(終値!AD31:AW31),""))</f>
        <v>8.0765220145943228E-2</v>
      </c>
      <c r="AB31" s="500">
        <f>IF(終値!A31="","",IFERROR(4*STDEVP(終値!AE31:AX31)/AVERAGE(終値!AE31:AX31),""))</f>
        <v>8.6709837361216097E-2</v>
      </c>
      <c r="AC31" s="500">
        <f>IF(終値!A31="","",IFERROR(4*STDEVP(終値!AF31:AY31)/AVERAGE(終値!AF31:AY31),""))</f>
        <v>0.10410599456607619</v>
      </c>
      <c r="AD31" s="500">
        <f>IF(終値!A31="","",IFERROR(4*STDEVP(終値!AG31:AZ31)/AVERAGE(終値!AG31:AZ31),""))</f>
        <v>0.12441897480372745</v>
      </c>
      <c r="AE31" s="500">
        <f>IF(終値!A31="","",IFERROR(4*STDEVP(終値!AH31:BA31)/AVERAGE(終値!AH31:BA31),""))</f>
        <v>0.14006571633924272</v>
      </c>
      <c r="AF31" s="500">
        <f>IF(終値!A31="","",IFERROR(4*STDEVP(終値!AI31:BB31)/AVERAGE(終値!AI31:BB31),""))</f>
        <v>0.14794789376245301</v>
      </c>
      <c r="AG31" s="500">
        <f>IF(終値!A31="","",IFERROR(4*STDEVP(終値!AJ31:BC31)/AVERAGE(終値!AJ31:BC31),""))</f>
        <v>0.15227345439717727</v>
      </c>
      <c r="AH31" s="500">
        <f>IF(終値!A31="","",IFERROR(4*STDEVP(終値!AK31:BD31)/AVERAGE(終値!AK31:BD31),""))</f>
        <v>0.15179197971145075</v>
      </c>
      <c r="AI31" s="500">
        <f>IF(終値!A31="","",IFERROR(4*STDEVP(終値!AL31:BE31)/AVERAGE(終値!AL31:BE31),""))</f>
        <v>0.14182182047298686</v>
      </c>
      <c r="AJ31" s="500">
        <f>IF(終値!A31="","",IFERROR(4*STDEVP(終値!AM31:BF31)/AVERAGE(終値!AM31:BF31),""))</f>
        <v>0.13881556867094444</v>
      </c>
      <c r="AK31" s="500">
        <f>IF(終値!A31="","",IFERROR(4*STDEVP(終値!AN31:BG31)/AVERAGE(終値!AN31:BG31),""))</f>
        <v>0.12463375345105383</v>
      </c>
      <c r="AL31" s="500">
        <f>IF(終値!A31="","",IFERROR(4*STDEVP(終値!AO31:BH31)/AVERAGE(終値!AO31:BH31),""))</f>
        <v>0.11798756699790131</v>
      </c>
      <c r="AM31" s="500">
        <f>IF(終値!A31="","",IFERROR(4*STDEVP(終値!AP31:BI31)/AVERAGE(終値!AP31:BI31),""))</f>
        <v>0.11175895330834931</v>
      </c>
      <c r="AN31" s="500">
        <f>IF(終値!A31="","",IFERROR(4*STDEVP(終値!AQ31:BJ31)/AVERAGE(終値!AQ31:BJ31),""))</f>
        <v>0.10516386463340827</v>
      </c>
      <c r="AO31" s="500">
        <f>IF(終値!A31="","",IFERROR(4*STDEVP(終値!AR31:BK31)/AVERAGE(終値!AR31:BK31),""))</f>
        <v>9.6688942334349715E-2</v>
      </c>
      <c r="AP31" s="500">
        <f>IF(終値!A31="","",IFERROR(4*STDEVP(終値!AS31:BL31)/AVERAGE(終値!AS31:BL31),""))</f>
        <v>9.1538711518405078E-2</v>
      </c>
    </row>
    <row r="32" spans="1:42">
      <c r="A32" s="497" t="str">
        <f>IF(終値!A32="","",終値!A32)</f>
        <v>3863</v>
      </c>
      <c r="B32" s="500">
        <f>IF(終値!A32="","",IFERROR(4*STDEVP(終値!E32:X32)/AVERAGE(終値!E32:X32),""))</f>
        <v>0.23189469267373358</v>
      </c>
      <c r="C32" s="500">
        <f>IF(終値!A32="","",IFERROR(4*STDEVP(終値!F32:Y32)/AVERAGE(終値!F32:Y32),""))</f>
        <v>0.23447907834687268</v>
      </c>
      <c r="D32" s="500">
        <f>IF(終値!A32="","",IFERROR(4*STDEVP(終値!G32:Z32)/AVERAGE(終値!G32:Z32),""))</f>
        <v>0.22793300503780398</v>
      </c>
      <c r="E32" s="500">
        <f>IF(終値!A32="","",IFERROR(4*STDEVP(終値!H32:AA32)/AVERAGE(終値!H32:AA32),""))</f>
        <v>0.22808988354822829</v>
      </c>
      <c r="F32" s="500">
        <f>IF(終値!A32="","",IFERROR(4*STDEVP(終値!I32:AB32)/AVERAGE(終値!I32:AB32),""))</f>
        <v>0.23426469222600557</v>
      </c>
      <c r="G32" s="500">
        <f>IF(終値!A32="","",IFERROR(4*STDEVP(終値!J32:AC32)/AVERAGE(終値!J32:AC32),""))</f>
        <v>0.24097275946053917</v>
      </c>
      <c r="H32" s="500">
        <f>IF(終値!A32="","",IFERROR(4*STDEVP(終値!K32:AD32)/AVERAGE(終値!K32:AD32),""))</f>
        <v>0.25282430766717989</v>
      </c>
      <c r="I32" s="500">
        <f>IF(終値!A32="","",IFERROR(4*STDEVP(終値!L32:AE32)/AVERAGE(終値!L32:AE32),""))</f>
        <v>0.26442738550979117</v>
      </c>
      <c r="J32" s="500">
        <f>IF(終値!A32="","",IFERROR(4*STDEVP(終値!M32:AF32)/AVERAGE(終値!M32:AF32),""))</f>
        <v>0.26966583048394077</v>
      </c>
      <c r="K32" s="500">
        <f>IF(終値!A32="","",IFERROR(4*STDEVP(終値!N32:AG32)/AVERAGE(終値!N32:AG32),""))</f>
        <v>0.27529064146282461</v>
      </c>
      <c r="L32" s="500">
        <f>IF(終値!A32="","",IFERROR(4*STDEVP(終値!O32:AH32)/AVERAGE(終値!O32:AH32),""))</f>
        <v>0.27515394872591598</v>
      </c>
      <c r="M32" s="500">
        <f>IF(終値!A32="","",IFERROR(4*STDEVP(終値!P32:AI32)/AVERAGE(終値!P32:AI32),""))</f>
        <v>0.25198659060324097</v>
      </c>
      <c r="N32" s="500">
        <f>IF(終値!A32="","",IFERROR(4*STDEVP(終値!Q32:AJ32)/AVERAGE(終値!Q32:AJ32),""))</f>
        <v>0.24418577600020736</v>
      </c>
      <c r="O32" s="500">
        <f>IF(終値!A32="","",IFERROR(4*STDEVP(終値!R32:AK32)/AVERAGE(終値!R32:AK32),""))</f>
        <v>0.22320038686886878</v>
      </c>
      <c r="P32" s="500">
        <f>IF(終値!A32="","",IFERROR(4*STDEVP(終値!S32:AL32)/AVERAGE(終値!S32:AL32),""))</f>
        <v>0.21237984820940695</v>
      </c>
      <c r="Q32" s="500">
        <f>IF(終値!A32="","",IFERROR(4*STDEVP(終値!T32:AM32)/AVERAGE(終値!T32:AM32),""))</f>
        <v>0.19601078113995446</v>
      </c>
      <c r="R32" s="500">
        <f>IF(終値!A32="","",IFERROR(4*STDEVP(終値!U32:AN32)/AVERAGE(終値!U32:AN32),""))</f>
        <v>0.18038517971971191</v>
      </c>
      <c r="S32" s="500">
        <f>IF(終値!A32="","",IFERROR(4*STDEVP(終値!V32:AO32)/AVERAGE(終値!V32:AO32),""))</f>
        <v>0.17388856547808601</v>
      </c>
      <c r="T32" s="500">
        <f>IF(終値!A32="","",IFERROR(4*STDEVP(終値!W32:AP32)/AVERAGE(終値!W32:AP32),""))</f>
        <v>0.16854873905050938</v>
      </c>
      <c r="U32" s="500">
        <f>IF(終値!A32="","",IFERROR(4*STDEVP(終値!X32:AQ32)/AVERAGE(終値!X32:AQ32),""))</f>
        <v>0.16636014644009381</v>
      </c>
      <c r="V32" s="500">
        <f>IF(終値!A32="","",IFERROR(4*STDEVP(終値!Y32:AR32)/AVERAGE(終値!Y32:AR32),""))</f>
        <v>0.16495778287246671</v>
      </c>
      <c r="W32" s="500">
        <f>IF(終値!A32="","",IFERROR(4*STDEVP(終値!Z32:AS32)/AVERAGE(終値!Z32:AS32),""))</f>
        <v>0.15464307474446812</v>
      </c>
      <c r="X32" s="500">
        <f>IF(終値!A32="","",IFERROR(4*STDEVP(終値!AA32:AT32)/AVERAGE(終値!AA32:AT32),""))</f>
        <v>0.14041816317159206</v>
      </c>
      <c r="Y32" s="500">
        <f>IF(終値!A32="","",IFERROR(4*STDEVP(終値!AB32:AU32)/AVERAGE(終値!AB32:AU32),""))</f>
        <v>0.12324444961819075</v>
      </c>
      <c r="Z32" s="500">
        <f>IF(終値!A32="","",IFERROR(4*STDEVP(終値!AC32:AV32)/AVERAGE(終値!AC32:AV32),""))</f>
        <v>0.11299103976977855</v>
      </c>
      <c r="AA32" s="500">
        <f>IF(終値!A32="","",IFERROR(4*STDEVP(終値!AD32:AW32)/AVERAGE(終値!AD32:AW32),""))</f>
        <v>9.7527274623454049E-2</v>
      </c>
      <c r="AB32" s="500">
        <f>IF(終値!A32="","",IFERROR(4*STDEVP(終値!AE32:AX32)/AVERAGE(終値!AE32:AX32),""))</f>
        <v>8.5472487946830045E-2</v>
      </c>
      <c r="AC32" s="500">
        <f>IF(終値!A32="","",IFERROR(4*STDEVP(終値!AF32:AY32)/AVERAGE(終値!AF32:AY32),""))</f>
        <v>7.6015133342258748E-2</v>
      </c>
      <c r="AD32" s="500">
        <f>IF(終値!A32="","",IFERROR(4*STDEVP(終値!AG32:AZ32)/AVERAGE(終値!AG32:AZ32),""))</f>
        <v>6.6646694429012582E-2</v>
      </c>
      <c r="AE32" s="500">
        <f>IF(終値!A32="","",IFERROR(4*STDEVP(終値!AH32:BA32)/AVERAGE(終値!AH32:BA32),""))</f>
        <v>6.9413691706234848E-2</v>
      </c>
      <c r="AF32" s="500">
        <f>IF(終値!A32="","",IFERROR(4*STDEVP(終値!AI32:BB32)/AVERAGE(終値!AI32:BB32),""))</f>
        <v>0.12520224372018962</v>
      </c>
      <c r="AG32" s="500">
        <f>IF(終値!A32="","",IFERROR(4*STDEVP(終値!AJ32:BC32)/AVERAGE(終値!AJ32:BC32),""))</f>
        <v>0.15171831038842143</v>
      </c>
      <c r="AH32" s="500">
        <f>IF(終値!A32="","",IFERROR(4*STDEVP(終値!AK32:BD32)/AVERAGE(終値!AK32:BD32),""))</f>
        <v>0.16825264739559256</v>
      </c>
      <c r="AI32" s="500">
        <f>IF(終値!A32="","",IFERROR(4*STDEVP(終値!AL32:BE32)/AVERAGE(終値!AL32:BE32),""))</f>
        <v>0.183761196624494</v>
      </c>
      <c r="AJ32" s="500">
        <f>IF(終値!A32="","",IFERROR(4*STDEVP(終値!AM32:BF32)/AVERAGE(終値!AM32:BF32),""))</f>
        <v>0.19525819486269375</v>
      </c>
      <c r="AK32" s="500">
        <f>IF(終値!A32="","",IFERROR(4*STDEVP(終値!AN32:BG32)/AVERAGE(終値!AN32:BG32),""))</f>
        <v>0.20269498906999497</v>
      </c>
      <c r="AL32" s="500">
        <f>IF(終値!A32="","",IFERROR(4*STDEVP(終値!AO32:BH32)/AVERAGE(終値!AO32:BH32),""))</f>
        <v>0.2196130173497772</v>
      </c>
      <c r="AM32" s="500">
        <f>IF(終値!A32="","",IFERROR(4*STDEVP(終値!AP32:BI32)/AVERAGE(終値!AP32:BI32),""))</f>
        <v>0.24197063734349944</v>
      </c>
      <c r="AN32" s="500">
        <f>IF(終値!A32="","",IFERROR(4*STDEVP(終値!AQ32:BJ32)/AVERAGE(終値!AQ32:BJ32),""))</f>
        <v>0.2687777774870162</v>
      </c>
      <c r="AO32" s="500">
        <f>IF(終値!A32="","",IFERROR(4*STDEVP(終値!AR32:BK32)/AVERAGE(終値!AR32:BK32),""))</f>
        <v>0.27934827980121013</v>
      </c>
      <c r="AP32" s="500">
        <f>IF(終値!A32="","",IFERROR(4*STDEVP(終値!AS32:BL32)/AVERAGE(終値!AS32:BL32),""))</f>
        <v>0.28909093479747677</v>
      </c>
    </row>
    <row r="33" spans="1:42">
      <c r="A33" s="497" t="str">
        <f>IF(終値!A33="","",終値!A33)</f>
        <v>8601</v>
      </c>
      <c r="B33" s="500">
        <f>IF(終値!A33="","",IFERROR(4*STDEVP(終値!E33:X33)/AVERAGE(終値!E33:X33),""))</f>
        <v>8.8227138921054743E-2</v>
      </c>
      <c r="C33" s="500">
        <f>IF(終値!A33="","",IFERROR(4*STDEVP(終値!F33:Y33)/AVERAGE(終値!F33:Y33),""))</f>
        <v>9.0619512953650005E-2</v>
      </c>
      <c r="D33" s="500">
        <f>IF(終値!A33="","",IFERROR(4*STDEVP(終値!G33:Z33)/AVERAGE(終値!G33:Z33),""))</f>
        <v>9.4535664563865973E-2</v>
      </c>
      <c r="E33" s="500">
        <f>IF(終値!A33="","",IFERROR(4*STDEVP(終値!H33:AA33)/AVERAGE(終値!H33:AA33),""))</f>
        <v>0.1041697810167181</v>
      </c>
      <c r="F33" s="500">
        <f>IF(終値!A33="","",IFERROR(4*STDEVP(終値!I33:AB33)/AVERAGE(終値!I33:AB33),""))</f>
        <v>0.12163288141044575</v>
      </c>
      <c r="G33" s="500">
        <f>IF(終値!A33="","",IFERROR(4*STDEVP(終値!J33:AC33)/AVERAGE(終値!J33:AC33),""))</f>
        <v>0.14454968331745474</v>
      </c>
      <c r="H33" s="500">
        <f>IF(終値!A33="","",IFERROR(4*STDEVP(終値!K33:AD33)/AVERAGE(終値!K33:AD33),""))</f>
        <v>0.1664423156545978</v>
      </c>
      <c r="I33" s="500">
        <f>IF(終値!A33="","",IFERROR(4*STDEVP(終値!L33:AE33)/AVERAGE(終値!L33:AE33),""))</f>
        <v>0.19067005674945373</v>
      </c>
      <c r="J33" s="500">
        <f>IF(終値!A33="","",IFERROR(4*STDEVP(終値!M33:AF33)/AVERAGE(終値!M33:AF33),""))</f>
        <v>0.21084634891664555</v>
      </c>
      <c r="K33" s="500">
        <f>IF(終値!A33="","",IFERROR(4*STDEVP(終値!N33:AG33)/AVERAGE(終値!N33:AG33),""))</f>
        <v>0.22075519938349267</v>
      </c>
      <c r="L33" s="500">
        <f>IF(終値!A33="","",IFERROR(4*STDEVP(終値!O33:AH33)/AVERAGE(終値!O33:AH33),""))</f>
        <v>0.22938978435172913</v>
      </c>
      <c r="M33" s="500">
        <f>IF(終値!A33="","",IFERROR(4*STDEVP(終値!P33:AI33)/AVERAGE(終値!P33:AI33),""))</f>
        <v>0.23371142668642902</v>
      </c>
      <c r="N33" s="500">
        <f>IF(終値!A33="","",IFERROR(4*STDEVP(終値!Q33:AJ33)/AVERAGE(終値!Q33:AJ33),""))</f>
        <v>0.23379874830184641</v>
      </c>
      <c r="O33" s="500">
        <f>IF(終値!A33="","",IFERROR(4*STDEVP(終値!R33:AK33)/AVERAGE(終値!R33:AK33),""))</f>
        <v>0.22724122735269697</v>
      </c>
      <c r="P33" s="500">
        <f>IF(終値!A33="","",IFERROR(4*STDEVP(終値!S33:AL33)/AVERAGE(終値!S33:AL33),""))</f>
        <v>0.22911403195116165</v>
      </c>
      <c r="Q33" s="500">
        <f>IF(終値!A33="","",IFERROR(4*STDEVP(終値!T33:AM33)/AVERAGE(終値!T33:AM33),""))</f>
        <v>0.20955630998140176</v>
      </c>
      <c r="R33" s="500">
        <f>IF(終値!A33="","",IFERROR(4*STDEVP(終値!U33:AN33)/AVERAGE(終値!U33:AN33),""))</f>
        <v>0.18326877459387003</v>
      </c>
      <c r="S33" s="500">
        <f>IF(終値!A33="","",IFERROR(4*STDEVP(終値!V33:AO33)/AVERAGE(終値!V33:AO33),""))</f>
        <v>0.17082538031305317</v>
      </c>
      <c r="T33" s="500">
        <f>IF(終値!A33="","",IFERROR(4*STDEVP(終値!W33:AP33)/AVERAGE(終値!W33:AP33),""))</f>
        <v>0.16058299695494296</v>
      </c>
      <c r="U33" s="500">
        <f>IF(終値!A33="","",IFERROR(4*STDEVP(終値!X33:AQ33)/AVERAGE(終値!X33:AQ33),""))</f>
        <v>0.15124482889916829</v>
      </c>
      <c r="V33" s="500">
        <f>IF(終値!A33="","",IFERROR(4*STDEVP(終値!Y33:AR33)/AVERAGE(終値!Y33:AR33),""))</f>
        <v>0.14938914047566162</v>
      </c>
      <c r="W33" s="500">
        <f>IF(終値!A33="","",IFERROR(4*STDEVP(終値!Z33:AS33)/AVERAGE(終値!Z33:AS33),""))</f>
        <v>0.12727891351039475</v>
      </c>
      <c r="X33" s="500">
        <f>IF(終値!A33="","",IFERROR(4*STDEVP(終値!AA33:AT33)/AVERAGE(終値!AA33:AT33),""))</f>
        <v>9.9396005741686055E-2</v>
      </c>
      <c r="Y33" s="500">
        <f>IF(終値!A33="","",IFERROR(4*STDEVP(終値!AB33:AU33)/AVERAGE(終値!AB33:AU33),""))</f>
        <v>8.6415709627727544E-2</v>
      </c>
      <c r="Z33" s="500">
        <f>IF(終値!A33="","",IFERROR(4*STDEVP(終値!AC33:AV33)/AVERAGE(終値!AC33:AV33),""))</f>
        <v>7.3073199811923728E-2</v>
      </c>
      <c r="AA33" s="500">
        <f>IF(終値!A33="","",IFERROR(4*STDEVP(終値!AD33:AW33)/AVERAGE(終値!AD33:AW33),""))</f>
        <v>7.2682043157597076E-2</v>
      </c>
      <c r="AB33" s="500">
        <f>IF(終値!A33="","",IFERROR(4*STDEVP(終値!AE33:AX33)/AVERAGE(終値!AE33:AX33),""))</f>
        <v>7.3386373206190791E-2</v>
      </c>
      <c r="AC33" s="500">
        <f>IF(終値!A33="","",IFERROR(4*STDEVP(終値!AF33:AY33)/AVERAGE(終値!AF33:AY33),""))</f>
        <v>8.5696056588067115E-2</v>
      </c>
      <c r="AD33" s="500">
        <f>IF(終値!A33="","",IFERROR(4*STDEVP(終値!AG33:AZ33)/AVERAGE(終値!AG33:AZ33),""))</f>
        <v>9.6615590000778059E-2</v>
      </c>
      <c r="AE33" s="500">
        <f>IF(終値!A33="","",IFERROR(4*STDEVP(終値!AH33:BA33)/AVERAGE(終値!AH33:BA33),""))</f>
        <v>0.10323074844762477</v>
      </c>
      <c r="AF33" s="500">
        <f>IF(終値!A33="","",IFERROR(4*STDEVP(終値!AI33:BB33)/AVERAGE(終値!AI33:BB33),""))</f>
        <v>0.1151302957517274</v>
      </c>
      <c r="AG33" s="500">
        <f>IF(終値!A33="","",IFERROR(4*STDEVP(終値!AJ33:BC33)/AVERAGE(終値!AJ33:BC33),""))</f>
        <v>0.12627484962490185</v>
      </c>
      <c r="AH33" s="500">
        <f>IF(終値!A33="","",IFERROR(4*STDEVP(終値!AK33:BD33)/AVERAGE(終値!AK33:BD33),""))</f>
        <v>0.13069995263580564</v>
      </c>
      <c r="AI33" s="500">
        <f>IF(終値!A33="","",IFERROR(4*STDEVP(終値!AL33:BE33)/AVERAGE(終値!AL33:BE33),""))</f>
        <v>0.12621685340564492</v>
      </c>
      <c r="AJ33" s="500">
        <f>IF(終値!A33="","",IFERROR(4*STDEVP(終値!AM33:BF33)/AVERAGE(終値!AM33:BF33),""))</f>
        <v>0.12406035122092297</v>
      </c>
      <c r="AK33" s="500">
        <f>IF(終値!A33="","",IFERROR(4*STDEVP(終値!AN33:BG33)/AVERAGE(終値!AN33:BG33),""))</f>
        <v>0.11203816957845797</v>
      </c>
      <c r="AL33" s="500">
        <f>IF(終値!A33="","",IFERROR(4*STDEVP(終値!AO33:BH33)/AVERAGE(終値!AO33:BH33),""))</f>
        <v>0.10714670406202108</v>
      </c>
      <c r="AM33" s="500">
        <f>IF(終値!A33="","",IFERROR(4*STDEVP(終値!AP33:BI33)/AVERAGE(終値!AP33:BI33),""))</f>
        <v>9.7832338350642575E-2</v>
      </c>
      <c r="AN33" s="500">
        <f>IF(終値!A33="","",IFERROR(4*STDEVP(終値!AQ33:BJ33)/AVERAGE(終値!AQ33:BJ33),""))</f>
        <v>9.0732460429379533E-2</v>
      </c>
      <c r="AO33" s="500">
        <f>IF(終値!A33="","",IFERROR(4*STDEVP(終値!AR33:BK33)/AVERAGE(終値!AR33:BK33),""))</f>
        <v>8.5359611430503135E-2</v>
      </c>
      <c r="AP33" s="500">
        <f>IF(終値!A33="","",IFERROR(4*STDEVP(終値!AS33:BL33)/AVERAGE(終値!AS33:BL33),""))</f>
        <v>8.5057489048327301E-2</v>
      </c>
    </row>
    <row r="34" spans="1:42">
      <c r="A34" s="497" t="str">
        <f>IF(終値!A34="","",終値!A34)</f>
        <v>5233</v>
      </c>
      <c r="B34" s="500">
        <f>IF(終値!A34="","",IFERROR(4*STDEVP(終値!E34:X34)/AVERAGE(終値!E34:X34),""))</f>
        <v>0.12624077201943495</v>
      </c>
      <c r="C34" s="500">
        <f>IF(終値!A34="","",IFERROR(4*STDEVP(終値!F34:Y34)/AVERAGE(終値!F34:Y34),""))</f>
        <v>0.11262268585973796</v>
      </c>
      <c r="D34" s="500">
        <f>IF(終値!A34="","",IFERROR(4*STDEVP(終値!G34:Z34)/AVERAGE(終値!G34:Z34),""))</f>
        <v>0.11262268585973796</v>
      </c>
      <c r="E34" s="500">
        <f>IF(終値!A34="","",IFERROR(4*STDEVP(終値!H34:AA34)/AVERAGE(終値!H34:AA34),""))</f>
        <v>0.11452626127098561</v>
      </c>
      <c r="F34" s="500">
        <f>IF(終値!A34="","",IFERROR(4*STDEVP(終値!I34:AB34)/AVERAGE(終値!I34:AB34),""))</f>
        <v>0.11201926536807093</v>
      </c>
      <c r="G34" s="500">
        <f>IF(終値!A34="","",IFERROR(4*STDEVP(終値!J34:AC34)/AVERAGE(終値!J34:AC34),""))</f>
        <v>0.11570680081137978</v>
      </c>
      <c r="H34" s="500">
        <f>IF(終値!A34="","",IFERROR(4*STDEVP(終値!K34:AD34)/AVERAGE(終値!K34:AD34),""))</f>
        <v>0.11876140290996197</v>
      </c>
      <c r="I34" s="500">
        <f>IF(終値!A34="","",IFERROR(4*STDEVP(終値!L34:AE34)/AVERAGE(終値!L34:AE34),""))</f>
        <v>0.11315398938306338</v>
      </c>
      <c r="J34" s="500">
        <f>IF(終値!A34="","",IFERROR(4*STDEVP(終値!M34:AF34)/AVERAGE(終値!M34:AF34),""))</f>
        <v>0.10622241855788414</v>
      </c>
      <c r="K34" s="500">
        <f>IF(終値!A34="","",IFERROR(4*STDEVP(終値!N34:AG34)/AVERAGE(終値!N34:AG34),""))</f>
        <v>9.9209415869805528E-2</v>
      </c>
      <c r="L34" s="500">
        <f>IF(終値!A34="","",IFERROR(4*STDEVP(終値!O34:AH34)/AVERAGE(終値!O34:AH34),""))</f>
        <v>9.7994297832175017E-2</v>
      </c>
      <c r="M34" s="500">
        <f>IF(終値!A34="","",IFERROR(4*STDEVP(終値!P34:AI34)/AVERAGE(終値!P34:AI34),""))</f>
        <v>9.2536424075808629E-2</v>
      </c>
      <c r="N34" s="500">
        <f>IF(終値!A34="","",IFERROR(4*STDEVP(終値!Q34:AJ34)/AVERAGE(終値!Q34:AJ34),""))</f>
        <v>8.6609844421889792E-2</v>
      </c>
      <c r="O34" s="500">
        <f>IF(終値!A34="","",IFERROR(4*STDEVP(終値!R34:AK34)/AVERAGE(終値!R34:AK34),""))</f>
        <v>9.487509695657606E-2</v>
      </c>
      <c r="P34" s="500">
        <f>IF(終値!A34="","",IFERROR(4*STDEVP(終値!S34:AL34)/AVERAGE(終値!S34:AL34),""))</f>
        <v>0.10743153728735681</v>
      </c>
      <c r="Q34" s="500">
        <f>IF(終値!A34="","",IFERROR(4*STDEVP(終値!T34:AM34)/AVERAGE(終値!T34:AM34),""))</f>
        <v>0.12796746291368563</v>
      </c>
      <c r="R34" s="500">
        <f>IF(終値!A34="","",IFERROR(4*STDEVP(終値!U34:AN34)/AVERAGE(終値!U34:AN34),""))</f>
        <v>0.14843134973681224</v>
      </c>
      <c r="S34" s="500">
        <f>IF(終値!A34="","",IFERROR(4*STDEVP(終値!V34:AO34)/AVERAGE(終値!V34:AO34),""))</f>
        <v>0.15771834749893443</v>
      </c>
      <c r="T34" s="500">
        <f>IF(終値!A34="","",IFERROR(4*STDEVP(終値!W34:AP34)/AVERAGE(終値!W34:AP34),""))</f>
        <v>0.16087121078306199</v>
      </c>
      <c r="U34" s="500">
        <f>IF(終値!A34="","",IFERROR(4*STDEVP(終値!X34:AQ34)/AVERAGE(終値!X34:AQ34),""))</f>
        <v>0.15320832426982808</v>
      </c>
      <c r="V34" s="500">
        <f>IF(終値!A34="","",IFERROR(4*STDEVP(終値!Y34:AR34)/AVERAGE(終値!Y34:AR34),""))</f>
        <v>0.1472720934438464</v>
      </c>
      <c r="W34" s="500">
        <f>IF(終値!A34="","",IFERROR(4*STDEVP(終値!Z34:AS34)/AVERAGE(終値!Z34:AS34),""))</f>
        <v>0.14351201560354013</v>
      </c>
      <c r="X34" s="500">
        <f>IF(終値!A34="","",IFERROR(4*STDEVP(終値!AA34:AT34)/AVERAGE(終値!AA34:AT34),""))</f>
        <v>0.14276998362298518</v>
      </c>
      <c r="Y34" s="500">
        <f>IF(終値!A34="","",IFERROR(4*STDEVP(終値!AB34:AU34)/AVERAGE(終値!AB34:AU34),""))</f>
        <v>0.14435120932440892</v>
      </c>
      <c r="Z34" s="500">
        <f>IF(終値!A34="","",IFERROR(4*STDEVP(終値!AC34:AV34)/AVERAGE(終値!AC34:AV34),""))</f>
        <v>0.14791247252838594</v>
      </c>
      <c r="AA34" s="500">
        <f>IF(終値!A34="","",IFERROR(4*STDEVP(終値!AD34:AW34)/AVERAGE(終値!AD34:AW34),""))</f>
        <v>0.14604881371928488</v>
      </c>
      <c r="AB34" s="500">
        <f>IF(終値!A34="","",IFERROR(4*STDEVP(終値!AE34:AX34)/AVERAGE(終値!AE34:AX34),""))</f>
        <v>0.13812996450669099</v>
      </c>
      <c r="AC34" s="500">
        <f>IF(終値!A34="","",IFERROR(4*STDEVP(終値!AF34:AY34)/AVERAGE(終値!AF34:AY34),""))</f>
        <v>0.12804025794005419</v>
      </c>
      <c r="AD34" s="500">
        <f>IF(終値!A34="","",IFERROR(4*STDEVP(終値!AG34:AZ34)/AVERAGE(終値!AG34:AZ34),""))</f>
        <v>0.12703184827805653</v>
      </c>
      <c r="AE34" s="500">
        <f>IF(終値!A34="","",IFERROR(4*STDEVP(終値!AH34:BA34)/AVERAGE(終値!AH34:BA34),""))</f>
        <v>0.13078249036113204</v>
      </c>
      <c r="AF34" s="500">
        <f>IF(終値!A34="","",IFERROR(4*STDEVP(終値!AI34:BB34)/AVERAGE(終値!AI34:BB34),""))</f>
        <v>0.1234629238439164</v>
      </c>
      <c r="AG34" s="500">
        <f>IF(終値!A34="","",IFERROR(4*STDEVP(終値!AJ34:BC34)/AVERAGE(終値!AJ34:BC34),""))</f>
        <v>0.11542031275072526</v>
      </c>
      <c r="AH34" s="500">
        <f>IF(終値!A34="","",IFERROR(4*STDEVP(終値!AK34:BD34)/AVERAGE(終値!AK34:BD34),""))</f>
        <v>0.11421659687721733</v>
      </c>
      <c r="AI34" s="500">
        <f>IF(終値!A34="","",IFERROR(4*STDEVP(終値!AL34:BE34)/AVERAGE(終値!AL34:BE34),""))</f>
        <v>0.11758472207770047</v>
      </c>
      <c r="AJ34" s="500">
        <f>IF(終値!A34="","",IFERROR(4*STDEVP(終値!AM34:BF34)/AVERAGE(終値!AM34:BF34),""))</f>
        <v>0.12256206803323175</v>
      </c>
      <c r="AK34" s="500">
        <f>IF(終値!A34="","",IFERROR(4*STDEVP(終値!AN34:BG34)/AVERAGE(終値!AN34:BG34),""))</f>
        <v>0.12950023819101869</v>
      </c>
      <c r="AL34" s="500">
        <f>IF(終値!A34="","",IFERROR(4*STDEVP(終値!AO34:BH34)/AVERAGE(終値!AO34:BH34),""))</f>
        <v>0.14112184776809222</v>
      </c>
      <c r="AM34" s="500">
        <f>IF(終値!A34="","",IFERROR(4*STDEVP(終値!AP34:BI34)/AVERAGE(終値!AP34:BI34),""))</f>
        <v>0.15631641371324295</v>
      </c>
      <c r="AN34" s="500">
        <f>IF(終値!A34="","",IFERROR(4*STDEVP(終値!AQ34:BJ34)/AVERAGE(終値!AQ34:BJ34),""))</f>
        <v>0.17503364803622107</v>
      </c>
      <c r="AO34" s="500">
        <f>IF(終値!A34="","",IFERROR(4*STDEVP(終値!AR34:BK34)/AVERAGE(終値!AR34:BK34),""))</f>
        <v>0.18252931556491922</v>
      </c>
      <c r="AP34" s="500">
        <f>IF(終値!A34="","",IFERROR(4*STDEVP(終値!AS34:BL34)/AVERAGE(終値!AS34:BL34),""))</f>
        <v>0.18307627095611245</v>
      </c>
    </row>
    <row r="35" spans="1:42">
      <c r="A35" s="497" t="str">
        <f>IF(終値!A35="","",終値!A35)</f>
        <v>8308</v>
      </c>
      <c r="B35" s="500">
        <f>IF(終値!A35="","",IFERROR(4*STDEVP(終値!E35:X35)/AVERAGE(終値!E35:X35),""))</f>
        <v>0.11832724735474021</v>
      </c>
      <c r="C35" s="500">
        <f>IF(終値!A35="","",IFERROR(4*STDEVP(終値!F35:Y35)/AVERAGE(終値!F35:Y35),""))</f>
        <v>0.11924247093201014</v>
      </c>
      <c r="D35" s="500">
        <f>IF(終値!A35="","",IFERROR(4*STDEVP(終値!G35:Z35)/AVERAGE(終値!G35:Z35),""))</f>
        <v>0.1191367023784065</v>
      </c>
      <c r="E35" s="500">
        <f>IF(終値!A35="","",IFERROR(4*STDEVP(終値!H35:AA35)/AVERAGE(終値!H35:AA35),""))</f>
        <v>0.11046677643939115</v>
      </c>
      <c r="F35" s="500">
        <f>IF(終値!A35="","",IFERROR(4*STDEVP(終値!I35:AB35)/AVERAGE(終値!I35:AB35),""))</f>
        <v>0.11055602429695449</v>
      </c>
      <c r="G35" s="500">
        <f>IF(終値!A35="","",IFERROR(4*STDEVP(終値!J35:AC35)/AVERAGE(終値!J35:AC35),""))</f>
        <v>0.10967522572756865</v>
      </c>
      <c r="H35" s="500">
        <f>IF(終値!A35="","",IFERROR(4*STDEVP(終値!K35:AD35)/AVERAGE(終値!K35:AD35),""))</f>
        <v>0.12313567895126723</v>
      </c>
      <c r="I35" s="500">
        <f>IF(終値!A35="","",IFERROR(4*STDEVP(終値!L35:AE35)/AVERAGE(終値!L35:AE35),""))</f>
        <v>0.14369685365909302</v>
      </c>
      <c r="J35" s="500">
        <f>IF(終値!A35="","",IFERROR(4*STDEVP(終値!M35:AF35)/AVERAGE(終値!M35:AF35),""))</f>
        <v>0.1619783496302182</v>
      </c>
      <c r="K35" s="500">
        <f>IF(終値!A35="","",IFERROR(4*STDEVP(終値!N35:AG35)/AVERAGE(終値!N35:AG35),""))</f>
        <v>0.17293450290376156</v>
      </c>
      <c r="L35" s="500">
        <f>IF(終値!A35="","",IFERROR(4*STDEVP(終値!O35:AH35)/AVERAGE(終値!O35:AH35),""))</f>
        <v>0.18181384939685791</v>
      </c>
      <c r="M35" s="500">
        <f>IF(終値!A35="","",IFERROR(4*STDEVP(終値!P35:AI35)/AVERAGE(終値!P35:AI35),""))</f>
        <v>0.187296941698327</v>
      </c>
      <c r="N35" s="500">
        <f>IF(終値!A35="","",IFERROR(4*STDEVP(終値!Q35:AJ35)/AVERAGE(終値!Q35:AJ35),""))</f>
        <v>0.18892779502756402</v>
      </c>
      <c r="O35" s="500">
        <f>IF(終値!A35="","",IFERROR(4*STDEVP(終値!R35:AK35)/AVERAGE(終値!R35:AK35),""))</f>
        <v>0.18849131795799015</v>
      </c>
      <c r="P35" s="500">
        <f>IF(終値!A35="","",IFERROR(4*STDEVP(終値!S35:AL35)/AVERAGE(終値!S35:AL35),""))</f>
        <v>0.18936523284907245</v>
      </c>
      <c r="Q35" s="500">
        <f>IF(終値!A35="","",IFERROR(4*STDEVP(終値!T35:AM35)/AVERAGE(終値!T35:AM35),""))</f>
        <v>0.18420158054018679</v>
      </c>
      <c r="R35" s="500">
        <f>IF(終値!A35="","",IFERROR(4*STDEVP(終値!U35:AN35)/AVERAGE(終値!U35:AN35),""))</f>
        <v>0.17734381275603575</v>
      </c>
      <c r="S35" s="500">
        <f>IF(終値!A35="","",IFERROR(4*STDEVP(終値!V35:AO35)/AVERAGE(終値!V35:AO35),""))</f>
        <v>0.17027062858852071</v>
      </c>
      <c r="T35" s="500">
        <f>IF(終値!A35="","",IFERROR(4*STDEVP(終値!W35:AP35)/AVERAGE(終値!W35:AP35),""))</f>
        <v>0.15930908218529233</v>
      </c>
      <c r="U35" s="500">
        <f>IF(終値!A35="","",IFERROR(4*STDEVP(終値!X35:AQ35)/AVERAGE(終値!X35:AQ35),""))</f>
        <v>0.15195907940924483</v>
      </c>
      <c r="V35" s="500">
        <f>IF(終値!A35="","",IFERROR(4*STDEVP(終値!Y35:AR35)/AVERAGE(終値!Y35:AR35),""))</f>
        <v>0.13851447386308674</v>
      </c>
      <c r="W35" s="500">
        <f>IF(終値!A35="","",IFERROR(4*STDEVP(終値!Z35:AS35)/AVERAGE(終値!Z35:AS35),""))</f>
        <v>0.11912046396128483</v>
      </c>
      <c r="X35" s="500">
        <f>IF(終値!A35="","",IFERROR(4*STDEVP(終値!AA35:AT35)/AVERAGE(終値!AA35:AT35),""))</f>
        <v>0.10059234960556553</v>
      </c>
      <c r="Y35" s="500">
        <f>IF(終値!A35="","",IFERROR(4*STDEVP(終値!AB35:AU35)/AVERAGE(終値!AB35:AU35),""))</f>
        <v>9.2355912931637626E-2</v>
      </c>
      <c r="Z35" s="500">
        <f>IF(終値!A35="","",IFERROR(4*STDEVP(終値!AC35:AV35)/AVERAGE(終値!AC35:AV35),""))</f>
        <v>8.508376650240311E-2</v>
      </c>
      <c r="AA35" s="500">
        <f>IF(終値!A35="","",IFERROR(4*STDEVP(終値!AD35:AW35)/AVERAGE(終値!AD35:AW35),""))</f>
        <v>8.5021483524302471E-2</v>
      </c>
      <c r="AB35" s="500">
        <f>IF(終値!A35="","",IFERROR(4*STDEVP(終値!AE35:AX35)/AVERAGE(終値!AE35:AX35),""))</f>
        <v>9.224753232763297E-2</v>
      </c>
      <c r="AC35" s="500">
        <f>IF(終値!A35="","",IFERROR(4*STDEVP(終値!AF35:AY35)/AVERAGE(終値!AF35:AY35),""))</f>
        <v>0.10336134115560741</v>
      </c>
      <c r="AD35" s="500">
        <f>IF(終値!A35="","",IFERROR(4*STDEVP(終値!AG35:AZ35)/AVERAGE(終値!AG35:AZ35),""))</f>
        <v>0.11437371801407986</v>
      </c>
      <c r="AE35" s="500">
        <f>IF(終値!A35="","",IFERROR(4*STDEVP(終値!AH35:BA35)/AVERAGE(終値!AH35:BA35),""))</f>
        <v>0.12010762434529251</v>
      </c>
      <c r="AF35" s="500">
        <f>IF(終値!A35="","",IFERROR(4*STDEVP(終値!AI35:BB35)/AVERAGE(終値!AI35:BB35),""))</f>
        <v>0.1259359888002767</v>
      </c>
      <c r="AG35" s="500">
        <f>IF(終値!A35="","",IFERROR(4*STDEVP(終値!AJ35:BC35)/AVERAGE(終値!AJ35:BC35),""))</f>
        <v>0.13031267255274878</v>
      </c>
      <c r="AH35" s="500">
        <f>IF(終値!A35="","",IFERROR(4*STDEVP(終値!AK35:BD35)/AVERAGE(終値!AK35:BD35),""))</f>
        <v>0.13010941153679123</v>
      </c>
      <c r="AI35" s="500">
        <f>IF(終値!A35="","",IFERROR(4*STDEVP(終値!AL35:BE35)/AVERAGE(終値!AL35:BE35),""))</f>
        <v>0.12098266481502057</v>
      </c>
      <c r="AJ35" s="500">
        <f>IF(終値!A35="","",IFERROR(4*STDEVP(終値!AM35:BF35)/AVERAGE(終値!AM35:BF35),""))</f>
        <v>0.11623783786923918</v>
      </c>
      <c r="AK35" s="500">
        <f>IF(終値!A35="","",IFERROR(4*STDEVP(終値!AN35:BG35)/AVERAGE(終値!AN35:BG35),""))</f>
        <v>9.7687276103933504E-2</v>
      </c>
      <c r="AL35" s="500">
        <f>IF(終値!A35="","",IFERROR(4*STDEVP(終値!AO35:BH35)/AVERAGE(終値!AO35:BH35),""))</f>
        <v>9.8956816171042392E-2</v>
      </c>
      <c r="AM35" s="500">
        <f>IF(終値!A35="","",IFERROR(4*STDEVP(終値!AP35:BI35)/AVERAGE(終値!AP35:BI35),""))</f>
        <v>9.6964912540285539E-2</v>
      </c>
      <c r="AN35" s="500">
        <f>IF(終値!A35="","",IFERROR(4*STDEVP(終値!AQ35:BJ35)/AVERAGE(終値!AQ35:BJ35),""))</f>
        <v>8.8754450728692494E-2</v>
      </c>
      <c r="AO35" s="500">
        <f>IF(終値!A35="","",IFERROR(4*STDEVP(終値!AR35:BK35)/AVERAGE(終値!AR35:BK35),""))</f>
        <v>8.5857276798105675E-2</v>
      </c>
      <c r="AP35" s="500">
        <f>IF(終値!A35="","",IFERROR(4*STDEVP(終値!AS35:BL35)/AVERAGE(終値!AS35:BL35),""))</f>
        <v>8.5194556006865069E-2</v>
      </c>
    </row>
    <row r="36" spans="1:42">
      <c r="A36" s="497" t="str">
        <f>IF(終値!A36="","",終値!A36)</f>
        <v>5938</v>
      </c>
      <c r="B36" s="500">
        <f>IF(終値!A36="","",IFERROR(4*STDEVP(終値!E36:X36)/AVERAGE(終値!E36:X36),""))</f>
        <v>0.1349322714566924</v>
      </c>
      <c r="C36" s="500">
        <f>IF(終値!A36="","",IFERROR(4*STDEVP(終値!F36:Y36)/AVERAGE(終値!F36:Y36),""))</f>
        <v>0.13411226741132623</v>
      </c>
      <c r="D36" s="500">
        <f>IF(終値!A36="","",IFERROR(4*STDEVP(終値!G36:Z36)/AVERAGE(終値!G36:Z36),""))</f>
        <v>0.12790168213748962</v>
      </c>
      <c r="E36" s="500">
        <f>IF(終値!A36="","",IFERROR(4*STDEVP(終値!H36:AA36)/AVERAGE(終値!H36:AA36),""))</f>
        <v>0.11059508809592201</v>
      </c>
      <c r="F36" s="500">
        <f>IF(終値!A36="","",IFERROR(4*STDEVP(終値!I36:AB36)/AVERAGE(終値!I36:AB36),""))</f>
        <v>8.64572293620164E-2</v>
      </c>
      <c r="G36" s="500">
        <f>IF(終値!A36="","",IFERROR(4*STDEVP(終値!J36:AC36)/AVERAGE(終値!J36:AC36),""))</f>
        <v>6.0891106434205408E-2</v>
      </c>
      <c r="H36" s="500">
        <f>IF(終値!A36="","",IFERROR(4*STDEVP(終値!K36:AD36)/AVERAGE(終値!K36:AD36),""))</f>
        <v>7.0560325018842088E-2</v>
      </c>
      <c r="I36" s="500">
        <f>IF(終値!A36="","",IFERROR(4*STDEVP(終値!L36:AE36)/AVERAGE(終値!L36:AE36),""))</f>
        <v>6.8489857571941551E-2</v>
      </c>
      <c r="J36" s="500">
        <f>IF(終値!A36="","",IFERROR(4*STDEVP(終値!M36:AF36)/AVERAGE(終値!M36:AF36),""))</f>
        <v>7.1749657846720064E-2</v>
      </c>
      <c r="K36" s="500">
        <f>IF(終値!A36="","",IFERROR(4*STDEVP(終値!N36:AG36)/AVERAGE(終値!N36:AG36),""))</f>
        <v>7.8113419669584919E-2</v>
      </c>
      <c r="L36" s="500">
        <f>IF(終値!A36="","",IFERROR(4*STDEVP(終値!O36:AH36)/AVERAGE(終値!O36:AH36),""))</f>
        <v>8.783298172322003E-2</v>
      </c>
      <c r="M36" s="500">
        <f>IF(終値!A36="","",IFERROR(4*STDEVP(終値!P36:AI36)/AVERAGE(終値!P36:AI36),""))</f>
        <v>0.11126402073264403</v>
      </c>
      <c r="N36" s="500">
        <f>IF(終値!A36="","",IFERROR(4*STDEVP(終値!Q36:AJ36)/AVERAGE(終値!Q36:AJ36),""))</f>
        <v>0.1278881764428578</v>
      </c>
      <c r="O36" s="500">
        <f>IF(終値!A36="","",IFERROR(4*STDEVP(終値!R36:AK36)/AVERAGE(終値!R36:AK36),""))</f>
        <v>0.13416604977791141</v>
      </c>
      <c r="P36" s="500">
        <f>IF(終値!A36="","",IFERROR(4*STDEVP(終値!S36:AL36)/AVERAGE(終値!S36:AL36),""))</f>
        <v>0.13923805948251264</v>
      </c>
      <c r="Q36" s="500">
        <f>IF(終値!A36="","",IFERROR(4*STDEVP(終値!T36:AM36)/AVERAGE(終値!T36:AM36),""))</f>
        <v>0.14272460348897198</v>
      </c>
      <c r="R36" s="500">
        <f>IF(終値!A36="","",IFERROR(4*STDEVP(終値!U36:AN36)/AVERAGE(終値!U36:AN36),""))</f>
        <v>0.1434853155766756</v>
      </c>
      <c r="S36" s="500">
        <f>IF(終値!A36="","",IFERROR(4*STDEVP(終値!V36:AO36)/AVERAGE(終値!V36:AO36),""))</f>
        <v>0.14214472588355209</v>
      </c>
      <c r="T36" s="500">
        <f>IF(終値!A36="","",IFERROR(4*STDEVP(終値!W36:AP36)/AVERAGE(終値!W36:AP36),""))</f>
        <v>0.14337819479872344</v>
      </c>
      <c r="U36" s="500">
        <f>IF(終値!A36="","",IFERROR(4*STDEVP(終値!X36:AQ36)/AVERAGE(終値!X36:AQ36),""))</f>
        <v>0.14520269931609397</v>
      </c>
      <c r="V36" s="500">
        <f>IF(終値!A36="","",IFERROR(4*STDEVP(終値!Y36:AR36)/AVERAGE(終値!Y36:AR36),""))</f>
        <v>0.14146495350770932</v>
      </c>
      <c r="W36" s="500">
        <f>IF(終値!A36="","",IFERROR(4*STDEVP(終値!Z36:AS36)/AVERAGE(終値!Z36:AS36),""))</f>
        <v>0.12938105484843604</v>
      </c>
      <c r="X36" s="500">
        <f>IF(終値!A36="","",IFERROR(4*STDEVP(終値!AA36:AT36)/AVERAGE(終値!AA36:AT36),""))</f>
        <v>0.11513926616516583</v>
      </c>
      <c r="Y36" s="500">
        <f>IF(終値!A36="","",IFERROR(4*STDEVP(終値!AB36:AU36)/AVERAGE(終値!AB36:AU36),""))</f>
        <v>9.8347236217365366E-2</v>
      </c>
      <c r="Z36" s="500">
        <f>IF(終値!A36="","",IFERROR(4*STDEVP(終値!AC36:AV36)/AVERAGE(終値!AC36:AV36),""))</f>
        <v>8.0886855823787074E-2</v>
      </c>
      <c r="AA36" s="500">
        <f>IF(終値!A36="","",IFERROR(4*STDEVP(終値!AD36:AW36)/AVERAGE(終値!AD36:AW36),""))</f>
        <v>6.9714287074348125E-2</v>
      </c>
      <c r="AB36" s="500">
        <f>IF(終値!A36="","",IFERROR(4*STDEVP(終値!AE36:AX36)/AVERAGE(終値!AE36:AX36),""))</f>
        <v>6.5472590616381041E-2</v>
      </c>
      <c r="AC36" s="500">
        <f>IF(終値!A36="","",IFERROR(4*STDEVP(終値!AF36:AY36)/AVERAGE(終値!AF36:AY36),""))</f>
        <v>6.1000742746748798E-2</v>
      </c>
      <c r="AD36" s="500">
        <f>IF(終値!A36="","",IFERROR(4*STDEVP(終値!AG36:AZ36)/AVERAGE(終値!AG36:AZ36),""))</f>
        <v>5.1870445512356943E-2</v>
      </c>
      <c r="AE36" s="500">
        <f>IF(終値!A36="","",IFERROR(4*STDEVP(終値!AH36:BA36)/AVERAGE(終値!AH36:BA36),""))</f>
        <v>4.7753126088712398E-2</v>
      </c>
      <c r="AF36" s="500">
        <f>IF(終値!A36="","",IFERROR(4*STDEVP(終値!AI36:BB36)/AVERAGE(終値!AI36:BB36),""))</f>
        <v>4.4042391059323935E-2</v>
      </c>
      <c r="AG36" s="500">
        <f>IF(終値!A36="","",IFERROR(4*STDEVP(終値!AJ36:BC36)/AVERAGE(終値!AJ36:BC36),""))</f>
        <v>4.6739363021568787E-2</v>
      </c>
      <c r="AH36" s="500">
        <f>IF(終値!A36="","",IFERROR(4*STDEVP(終値!AK36:BD36)/AVERAGE(終値!AK36:BD36),""))</f>
        <v>5.5546259244705382E-2</v>
      </c>
      <c r="AI36" s="500">
        <f>IF(終値!A36="","",IFERROR(4*STDEVP(終値!AL36:BE36)/AVERAGE(終値!AL36:BE36),""))</f>
        <v>5.9201388711905438E-2</v>
      </c>
      <c r="AJ36" s="500">
        <f>IF(終値!A36="","",IFERROR(4*STDEVP(終値!AM36:BF36)/AVERAGE(終値!AM36:BF36),""))</f>
        <v>6.5373314839894808E-2</v>
      </c>
      <c r="AK36" s="500">
        <f>IF(終値!A36="","",IFERROR(4*STDEVP(終値!AN36:BG36)/AVERAGE(終値!AN36:BG36),""))</f>
        <v>7.2157518928134753E-2</v>
      </c>
      <c r="AL36" s="500">
        <f>IF(終値!A36="","",IFERROR(4*STDEVP(終値!AO36:BH36)/AVERAGE(終値!AO36:BH36),""))</f>
        <v>8.0976253274765986E-2</v>
      </c>
      <c r="AM36" s="500">
        <f>IF(終値!A36="","",IFERROR(4*STDEVP(終値!AP36:BI36)/AVERAGE(終値!AP36:BI36),""))</f>
        <v>7.9664281450426699E-2</v>
      </c>
      <c r="AN36" s="500">
        <f>IF(終値!A36="","",IFERROR(4*STDEVP(終値!AQ36:BJ36)/AVERAGE(終値!AQ36:BJ36),""))</f>
        <v>8.0452850556301997E-2</v>
      </c>
      <c r="AO36" s="500">
        <f>IF(終値!A36="","",IFERROR(4*STDEVP(終値!AR36:BK36)/AVERAGE(終値!AR36:BK36),""))</f>
        <v>7.815033624701076E-2</v>
      </c>
      <c r="AP36" s="500">
        <f>IF(終値!A36="","",IFERROR(4*STDEVP(終値!AS36:BL36)/AVERAGE(終値!AS36:BL36),""))</f>
        <v>7.4399020309128802E-2</v>
      </c>
    </row>
    <row r="37" spans="1:42">
      <c r="A37" s="497" t="str">
        <f>IF(終値!A37="","",終値!A37)</f>
        <v>8570</v>
      </c>
      <c r="B37" s="500">
        <f>IF(終値!A37="","",IFERROR(4*STDEVP(終値!E37:X37)/AVERAGE(終値!E37:X37),""))</f>
        <v>5.4290894629595569E-2</v>
      </c>
      <c r="C37" s="500">
        <f>IF(終値!A37="","",IFERROR(4*STDEVP(終値!F37:Y37)/AVERAGE(終値!F37:Y37),""))</f>
        <v>5.0750960708919594E-2</v>
      </c>
      <c r="D37" s="500">
        <f>IF(終値!A37="","",IFERROR(4*STDEVP(終値!G37:Z37)/AVERAGE(終値!G37:Z37),""))</f>
        <v>5.3257093171623263E-2</v>
      </c>
      <c r="E37" s="500">
        <f>IF(終値!A37="","",IFERROR(4*STDEVP(終値!H37:AA37)/AVERAGE(終値!H37:AA37),""))</f>
        <v>5.435061335188085E-2</v>
      </c>
      <c r="F37" s="500">
        <f>IF(終値!A37="","",IFERROR(4*STDEVP(終値!I37:AB37)/AVERAGE(終値!I37:AB37),""))</f>
        <v>5.9836368761861151E-2</v>
      </c>
      <c r="G37" s="500">
        <f>IF(終値!A37="","",IFERROR(4*STDEVP(終値!J37:AC37)/AVERAGE(終値!J37:AC37),""))</f>
        <v>6.9869429092531757E-2</v>
      </c>
      <c r="H37" s="500">
        <f>IF(終値!A37="","",IFERROR(4*STDEVP(終値!K37:AD37)/AVERAGE(終値!K37:AD37),""))</f>
        <v>8.0754033872570352E-2</v>
      </c>
      <c r="I37" s="500">
        <f>IF(終値!A37="","",IFERROR(4*STDEVP(終値!L37:AE37)/AVERAGE(終値!L37:AE37),""))</f>
        <v>8.7259392202689523E-2</v>
      </c>
      <c r="J37" s="500">
        <f>IF(終値!A37="","",IFERROR(4*STDEVP(終値!M37:AF37)/AVERAGE(終値!M37:AF37),""))</f>
        <v>9.1679779818298474E-2</v>
      </c>
      <c r="K37" s="500">
        <f>IF(終値!A37="","",IFERROR(4*STDEVP(終値!N37:AG37)/AVERAGE(終値!N37:AG37),""))</f>
        <v>9.37745547160099E-2</v>
      </c>
      <c r="L37" s="500">
        <f>IF(終値!A37="","",IFERROR(4*STDEVP(終値!O37:AH37)/AVERAGE(終値!O37:AH37),""))</f>
        <v>9.6725102491632284E-2</v>
      </c>
      <c r="M37" s="500">
        <f>IF(終値!A37="","",IFERROR(4*STDEVP(終値!P37:AI37)/AVERAGE(終値!P37:AI37),""))</f>
        <v>0.10106847960515367</v>
      </c>
      <c r="N37" s="500">
        <f>IF(終値!A37="","",IFERROR(4*STDEVP(終値!Q37:AJ37)/AVERAGE(終値!Q37:AJ37),""))</f>
        <v>0.10034646030904901</v>
      </c>
      <c r="O37" s="500">
        <f>IF(終値!A37="","",IFERROR(4*STDEVP(終値!R37:AK37)/AVERAGE(終値!R37:AK37),""))</f>
        <v>9.5597485055003109E-2</v>
      </c>
      <c r="P37" s="500">
        <f>IF(終値!A37="","",IFERROR(4*STDEVP(終値!S37:AL37)/AVERAGE(終値!S37:AL37),""))</f>
        <v>9.5294537076380914E-2</v>
      </c>
      <c r="Q37" s="500">
        <f>IF(終値!A37="","",IFERROR(4*STDEVP(終値!T37:AM37)/AVERAGE(終値!T37:AM37),""))</f>
        <v>9.3412153016666666E-2</v>
      </c>
      <c r="R37" s="500">
        <f>IF(終値!A37="","",IFERROR(4*STDEVP(終値!U37:AN37)/AVERAGE(終値!U37:AN37),""))</f>
        <v>8.887760627986431E-2</v>
      </c>
      <c r="S37" s="500">
        <f>IF(終値!A37="","",IFERROR(4*STDEVP(終値!V37:AO37)/AVERAGE(終値!V37:AO37),""))</f>
        <v>8.0620724298227864E-2</v>
      </c>
      <c r="T37" s="500">
        <f>IF(終値!A37="","",IFERROR(4*STDEVP(終値!W37:AP37)/AVERAGE(終値!W37:AP37),""))</f>
        <v>7.5171299964788815E-2</v>
      </c>
      <c r="U37" s="500">
        <f>IF(終値!A37="","",IFERROR(4*STDEVP(終値!X37:AQ37)/AVERAGE(終値!X37:AQ37),""))</f>
        <v>7.4130599755230953E-2</v>
      </c>
      <c r="V37" s="500">
        <f>IF(終値!A37="","",IFERROR(4*STDEVP(終値!Y37:AR37)/AVERAGE(終値!Y37:AR37),""))</f>
        <v>6.9910239710153255E-2</v>
      </c>
      <c r="W37" s="500">
        <f>IF(終値!A37="","",IFERROR(4*STDEVP(終値!Z37:AS37)/AVERAGE(終値!Z37:AS37),""))</f>
        <v>6.4941375780821195E-2</v>
      </c>
      <c r="X37" s="500">
        <f>IF(終値!A37="","",IFERROR(4*STDEVP(終値!AA37:AT37)/AVERAGE(終値!AA37:AT37),""))</f>
        <v>6.0698005851008596E-2</v>
      </c>
      <c r="Y37" s="500">
        <f>IF(終値!A37="","",IFERROR(4*STDEVP(終値!AB37:AU37)/AVERAGE(終値!AB37:AU37),""))</f>
        <v>5.7278265033204566E-2</v>
      </c>
      <c r="Z37" s="500">
        <f>IF(終値!A37="","",IFERROR(4*STDEVP(終値!AC37:AV37)/AVERAGE(終値!AC37:AV37),""))</f>
        <v>5.557531178763335E-2</v>
      </c>
      <c r="AA37" s="500">
        <f>IF(終値!A37="","",IFERROR(4*STDEVP(終値!AD37:AW37)/AVERAGE(終値!AD37:AW37),""))</f>
        <v>6.108654127160458E-2</v>
      </c>
      <c r="AB37" s="500">
        <f>IF(終値!A37="","",IFERROR(4*STDEVP(終値!AE37:AX37)/AVERAGE(終値!AE37:AX37),""))</f>
        <v>6.1774463943750565E-2</v>
      </c>
      <c r="AC37" s="500">
        <f>IF(終値!A37="","",IFERROR(4*STDEVP(終値!AF37:AY37)/AVERAGE(終値!AF37:AY37),""))</f>
        <v>6.2177439534921795E-2</v>
      </c>
      <c r="AD37" s="500">
        <f>IF(終値!A37="","",IFERROR(4*STDEVP(終値!AG37:AZ37)/AVERAGE(終値!AG37:AZ37),""))</f>
        <v>6.3700525877578434E-2</v>
      </c>
      <c r="AE37" s="500">
        <f>IF(終値!A37="","",IFERROR(4*STDEVP(終値!AH37:BA37)/AVERAGE(終値!AH37:BA37),""))</f>
        <v>6.7029266095253559E-2</v>
      </c>
      <c r="AF37" s="500">
        <f>IF(終値!A37="","",IFERROR(4*STDEVP(終値!AI37:BB37)/AVERAGE(終値!AI37:BB37),""))</f>
        <v>7.1182631997684376E-2</v>
      </c>
      <c r="AG37" s="500">
        <f>IF(終値!A37="","",IFERROR(4*STDEVP(終値!AJ37:BC37)/AVERAGE(終値!AJ37:BC37),""))</f>
        <v>7.6895949814863709E-2</v>
      </c>
      <c r="AH37" s="500">
        <f>IF(終値!A37="","",IFERROR(4*STDEVP(終値!AK37:BD37)/AVERAGE(終値!AK37:BD37),""))</f>
        <v>8.200139764501431E-2</v>
      </c>
      <c r="AI37" s="500">
        <f>IF(終値!A37="","",IFERROR(4*STDEVP(終値!AL37:BE37)/AVERAGE(終値!AL37:BE37),""))</f>
        <v>8.8022009721197031E-2</v>
      </c>
      <c r="AJ37" s="500">
        <f>IF(終値!A37="","",IFERROR(4*STDEVP(終値!AM37:BF37)/AVERAGE(終値!AM37:BF37),""))</f>
        <v>9.5582325837129362E-2</v>
      </c>
      <c r="AK37" s="500">
        <f>IF(終値!A37="","",IFERROR(4*STDEVP(終値!AN37:BG37)/AVERAGE(終値!AN37:BG37),""))</f>
        <v>0.10915678239207895</v>
      </c>
      <c r="AL37" s="500">
        <f>IF(終値!A37="","",IFERROR(4*STDEVP(終値!AO37:BH37)/AVERAGE(終値!AO37:BH37),""))</f>
        <v>0.11590240043879615</v>
      </c>
      <c r="AM37" s="500">
        <f>IF(終値!A37="","",IFERROR(4*STDEVP(終値!AP37:BI37)/AVERAGE(終値!AP37:BI37),""))</f>
        <v>0.12382315382463301</v>
      </c>
      <c r="AN37" s="500">
        <f>IF(終値!A37="","",IFERROR(4*STDEVP(終値!AQ37:BJ37)/AVERAGE(終値!AQ37:BJ37),""))</f>
        <v>0.13050512742694176</v>
      </c>
      <c r="AO37" s="500">
        <f>IF(終値!A37="","",IFERROR(4*STDEVP(終値!AR37:BK37)/AVERAGE(終値!AR37:BK37),""))</f>
        <v>0.13289608810847309</v>
      </c>
      <c r="AP37" s="500">
        <f>IF(終値!A37="","",IFERROR(4*STDEVP(終値!AS37:BL37)/AVERAGE(終値!AS37:BL37),""))</f>
        <v>0.13478408763334515</v>
      </c>
    </row>
    <row r="38" spans="1:42">
      <c r="A38" s="497" t="str">
        <f>IF(終値!A38="","",終値!A38)</f>
        <v>5406</v>
      </c>
      <c r="B38" s="500">
        <f>IF(終値!A38="","",IFERROR(4*STDEVP(終値!E38:X38)/AVERAGE(終値!E38:X38),""))</f>
        <v>0.14032356054370584</v>
      </c>
      <c r="C38" s="500">
        <f>IF(終値!A38="","",IFERROR(4*STDEVP(終値!F38:Y38)/AVERAGE(終値!F38:Y38),""))</f>
        <v>0.14632403970828217</v>
      </c>
      <c r="D38" s="500">
        <f>IF(終値!A38="","",IFERROR(4*STDEVP(終値!G38:Z38)/AVERAGE(終値!G38:Z38),""))</f>
        <v>0.14942969766123698</v>
      </c>
      <c r="E38" s="500">
        <f>IF(終値!A38="","",IFERROR(4*STDEVP(終値!H38:AA38)/AVERAGE(終値!H38:AA38),""))</f>
        <v>0.14670828373222319</v>
      </c>
      <c r="F38" s="500">
        <f>IF(終値!A38="","",IFERROR(4*STDEVP(終値!I38:AB38)/AVERAGE(終値!I38:AB38),""))</f>
        <v>0.1406610305818895</v>
      </c>
      <c r="G38" s="500">
        <f>IF(終値!A38="","",IFERROR(4*STDEVP(終値!J38:AC38)/AVERAGE(終値!J38:AC38),""))</f>
        <v>0.13639629125777802</v>
      </c>
      <c r="H38" s="500">
        <f>IF(終値!A38="","",IFERROR(4*STDEVP(終値!K38:AD38)/AVERAGE(終値!K38:AD38),""))</f>
        <v>0.13057412323745665</v>
      </c>
      <c r="I38" s="500">
        <f>IF(終値!A38="","",IFERROR(4*STDEVP(終値!L38:AE38)/AVERAGE(終値!L38:AE38),""))</f>
        <v>0.11677187473132895</v>
      </c>
      <c r="J38" s="500">
        <f>IF(終値!A38="","",IFERROR(4*STDEVP(終値!M38:AF38)/AVERAGE(終値!M38:AF38),""))</f>
        <v>0.11303130459543295</v>
      </c>
      <c r="K38" s="500">
        <f>IF(終値!A38="","",IFERROR(4*STDEVP(終値!N38:AG38)/AVERAGE(終値!N38:AG38),""))</f>
        <v>9.7439904358555304E-2</v>
      </c>
      <c r="L38" s="500">
        <f>IF(終値!A38="","",IFERROR(4*STDEVP(終値!O38:AH38)/AVERAGE(終値!O38:AH38),""))</f>
        <v>9.202153250520112E-2</v>
      </c>
      <c r="M38" s="500">
        <f>IF(終値!A38="","",IFERROR(4*STDEVP(終値!P38:AI38)/AVERAGE(終値!P38:AI38),""))</f>
        <v>8.2534383040678311E-2</v>
      </c>
      <c r="N38" s="500">
        <f>IF(終値!A38="","",IFERROR(4*STDEVP(終値!Q38:AJ38)/AVERAGE(終値!Q38:AJ38),""))</f>
        <v>7.1704905873873001E-2</v>
      </c>
      <c r="O38" s="500">
        <f>IF(終値!A38="","",IFERROR(4*STDEVP(終値!R38:AK38)/AVERAGE(終値!R38:AK38),""))</f>
        <v>7.0909959854600038E-2</v>
      </c>
      <c r="P38" s="500">
        <f>IF(終値!A38="","",IFERROR(4*STDEVP(終値!S38:AL38)/AVERAGE(終値!S38:AL38),""))</f>
        <v>7.6159314835869657E-2</v>
      </c>
      <c r="Q38" s="500">
        <f>IF(終値!A38="","",IFERROR(4*STDEVP(終値!T38:AM38)/AVERAGE(終値!T38:AM38),""))</f>
        <v>8.771148922654208E-2</v>
      </c>
      <c r="R38" s="500">
        <f>IF(終値!A38="","",IFERROR(4*STDEVP(終値!U38:AN38)/AVERAGE(終値!U38:AN38),""))</f>
        <v>9.3455817424992718E-2</v>
      </c>
      <c r="S38" s="500">
        <f>IF(終値!A38="","",IFERROR(4*STDEVP(終値!V38:AO38)/AVERAGE(終値!V38:AO38),""))</f>
        <v>0.10159741935618143</v>
      </c>
      <c r="T38" s="500">
        <f>IF(終値!A38="","",IFERROR(4*STDEVP(終値!W38:AP38)/AVERAGE(終値!W38:AP38),""))</f>
        <v>0.10567241142459469</v>
      </c>
      <c r="U38" s="500">
        <f>IF(終値!A38="","",IFERROR(4*STDEVP(終値!X38:AQ38)/AVERAGE(終値!X38:AQ38),""))</f>
        <v>0.10297921460811608</v>
      </c>
      <c r="V38" s="500">
        <f>IF(終値!A38="","",IFERROR(4*STDEVP(終値!Y38:AR38)/AVERAGE(終値!Y38:AR38),""))</f>
        <v>0.10193091642970842</v>
      </c>
      <c r="W38" s="500">
        <f>IF(終値!A38="","",IFERROR(4*STDEVP(終値!Z38:AS38)/AVERAGE(終値!Z38:AS38),""))</f>
        <v>0.10087835665441709</v>
      </c>
      <c r="X38" s="500">
        <f>IF(終値!A38="","",IFERROR(4*STDEVP(終値!AA38:AT38)/AVERAGE(終値!AA38:AT38),""))</f>
        <v>0.10100388271323295</v>
      </c>
      <c r="Y38" s="500">
        <f>IF(終値!A38="","",IFERROR(4*STDEVP(終値!AB38:AU38)/AVERAGE(終値!AB38:AU38),""))</f>
        <v>0.10103926357101461</v>
      </c>
      <c r="Z38" s="500">
        <f>IF(終値!A38="","",IFERROR(4*STDEVP(終値!AC38:AV38)/AVERAGE(終値!AC38:AV38),""))</f>
        <v>0.10116357393038852</v>
      </c>
      <c r="AA38" s="500">
        <f>IF(終値!A38="","",IFERROR(4*STDEVP(終値!AD38:AW38)/AVERAGE(終値!AD38:AW38),""))</f>
        <v>9.7102508660583758E-2</v>
      </c>
      <c r="AB38" s="500">
        <f>IF(終値!A38="","",IFERROR(4*STDEVP(終値!AE38:AX38)/AVERAGE(終値!AE38:AX38),""))</f>
        <v>9.3117261845908073E-2</v>
      </c>
      <c r="AC38" s="500">
        <f>IF(終値!A38="","",IFERROR(4*STDEVP(終値!AF38:AY38)/AVERAGE(終値!AF38:AY38),""))</f>
        <v>8.9413899582022893E-2</v>
      </c>
      <c r="AD38" s="500">
        <f>IF(終値!A38="","",IFERROR(4*STDEVP(終値!AG38:AZ38)/AVERAGE(終値!AG38:AZ38),""))</f>
        <v>8.4415587897114577E-2</v>
      </c>
      <c r="AE38" s="500">
        <f>IF(終値!A38="","",IFERROR(4*STDEVP(終値!AH38:BA38)/AVERAGE(終値!AH38:BA38),""))</f>
        <v>8.1060040290774224E-2</v>
      </c>
      <c r="AF38" s="500">
        <f>IF(終値!A38="","",IFERROR(4*STDEVP(終値!AI38:BB38)/AVERAGE(終値!AI38:BB38),""))</f>
        <v>7.4427070207569404E-2</v>
      </c>
      <c r="AG38" s="500">
        <f>IF(終値!A38="","",IFERROR(4*STDEVP(終値!AJ38:BC38)/AVERAGE(終値!AJ38:BC38),""))</f>
        <v>6.8583115964259686E-2</v>
      </c>
      <c r="AH38" s="500">
        <f>IF(終値!A38="","",IFERROR(4*STDEVP(終値!AK38:BD38)/AVERAGE(終値!AK38:BD38),""))</f>
        <v>6.2935771096020984E-2</v>
      </c>
      <c r="AI38" s="500">
        <f>IF(終値!A38="","",IFERROR(4*STDEVP(終値!AL38:BE38)/AVERAGE(終値!AL38:BE38),""))</f>
        <v>6.2769233637403457E-2</v>
      </c>
      <c r="AJ38" s="500">
        <f>IF(終値!A38="","",IFERROR(4*STDEVP(終値!AM38:BF38)/AVERAGE(終値!AM38:BF38),""))</f>
        <v>6.2592551831948576E-2</v>
      </c>
      <c r="AK38" s="500">
        <f>IF(終値!A38="","",IFERROR(4*STDEVP(終値!AN38:BG38)/AVERAGE(終値!AN38:BG38),""))</f>
        <v>5.8427669777889761E-2</v>
      </c>
      <c r="AL38" s="500">
        <f>IF(終値!A38="","",IFERROR(4*STDEVP(終値!AO38:BH38)/AVERAGE(終値!AO38:BH38),""))</f>
        <v>6.4128969510879083E-2</v>
      </c>
      <c r="AM38" s="500">
        <f>IF(終値!A38="","",IFERROR(4*STDEVP(終値!AP38:BI38)/AVERAGE(終値!AP38:BI38),""))</f>
        <v>6.1276783683501874E-2</v>
      </c>
      <c r="AN38" s="500">
        <f>IF(終値!A38="","",IFERROR(4*STDEVP(終値!AQ38:BJ38)/AVERAGE(終値!AQ38:BJ38),""))</f>
        <v>6.082892335325938E-2</v>
      </c>
      <c r="AO38" s="500">
        <f>IF(終値!A38="","",IFERROR(4*STDEVP(終値!AR38:BK38)/AVERAGE(終値!AR38:BK38),""))</f>
        <v>6.2057352683367178E-2</v>
      </c>
      <c r="AP38" s="500">
        <f>IF(終値!A38="","",IFERROR(4*STDEVP(終値!AS38:BL38)/AVERAGE(終値!AS38:BL38),""))</f>
        <v>6.2382161293443143E-2</v>
      </c>
    </row>
    <row r="39" spans="1:42">
      <c r="A39" s="497" t="str">
        <f>IF(終値!A39="","",終値!A39)</f>
        <v>8593</v>
      </c>
      <c r="B39" s="500">
        <f>IF(終値!A39="","",IFERROR(4*STDEVP(終値!E39:X39)/AVERAGE(終値!E39:X39),""))</f>
        <v>0.10957118992779033</v>
      </c>
      <c r="C39" s="500">
        <f>IF(終値!A39="","",IFERROR(4*STDEVP(終値!F39:Y39)/AVERAGE(終値!F39:Y39),""))</f>
        <v>0.1130367150901955</v>
      </c>
      <c r="D39" s="500">
        <f>IF(終値!A39="","",IFERROR(4*STDEVP(終値!G39:Z39)/AVERAGE(終値!G39:Z39),""))</f>
        <v>0.11638188771329064</v>
      </c>
      <c r="E39" s="500">
        <f>IF(終値!A39="","",IFERROR(4*STDEVP(終値!H39:AA39)/AVERAGE(終値!H39:AA39),""))</f>
        <v>0.12075368834146177</v>
      </c>
      <c r="F39" s="500">
        <f>IF(終値!A39="","",IFERROR(4*STDEVP(終値!I39:AB39)/AVERAGE(終値!I39:AB39),""))</f>
        <v>0.12889007613555026</v>
      </c>
      <c r="G39" s="500">
        <f>IF(終値!A39="","",IFERROR(4*STDEVP(終値!J39:AC39)/AVERAGE(終値!J39:AC39),""))</f>
        <v>0.13584067913867845</v>
      </c>
      <c r="H39" s="500">
        <f>IF(終値!A39="","",IFERROR(4*STDEVP(終値!K39:AD39)/AVERAGE(終値!K39:AD39),""))</f>
        <v>0.14135585690010663</v>
      </c>
      <c r="I39" s="500">
        <f>IF(終値!A39="","",IFERROR(4*STDEVP(終値!L39:AE39)/AVERAGE(終値!L39:AE39),""))</f>
        <v>0.13150812842156079</v>
      </c>
      <c r="J39" s="500">
        <f>IF(終値!A39="","",IFERROR(4*STDEVP(終値!M39:AF39)/AVERAGE(終値!M39:AF39),""))</f>
        <v>0.13044763635553816</v>
      </c>
      <c r="K39" s="500">
        <f>IF(終値!A39="","",IFERROR(4*STDEVP(終値!N39:AG39)/AVERAGE(終値!N39:AG39),""))</f>
        <v>0.12715217083661343</v>
      </c>
      <c r="L39" s="500">
        <f>IF(終値!A39="","",IFERROR(4*STDEVP(終値!O39:AH39)/AVERAGE(終値!O39:AH39),""))</f>
        <v>0.12940610146323095</v>
      </c>
      <c r="M39" s="500">
        <f>IF(終値!A39="","",IFERROR(4*STDEVP(終値!P39:AI39)/AVERAGE(終値!P39:AI39),""))</f>
        <v>0.13023785834156593</v>
      </c>
      <c r="N39" s="500">
        <f>IF(終値!A39="","",IFERROR(4*STDEVP(終値!Q39:AJ39)/AVERAGE(終値!Q39:AJ39),""))</f>
        <v>0.12945301475005408</v>
      </c>
      <c r="O39" s="500">
        <f>IF(終値!A39="","",IFERROR(4*STDEVP(終値!R39:AK39)/AVERAGE(終値!R39:AK39),""))</f>
        <v>0.12043119647054572</v>
      </c>
      <c r="P39" s="500">
        <f>IF(終値!A39="","",IFERROR(4*STDEVP(終値!S39:AL39)/AVERAGE(終値!S39:AL39),""))</f>
        <v>0.11983511035435693</v>
      </c>
      <c r="Q39" s="500">
        <f>IF(終値!A39="","",IFERROR(4*STDEVP(終値!T39:AM39)/AVERAGE(終値!T39:AM39),""))</f>
        <v>0.11272873682128172</v>
      </c>
      <c r="R39" s="500">
        <f>IF(終値!A39="","",IFERROR(4*STDEVP(終値!U39:AN39)/AVERAGE(終値!U39:AN39),""))</f>
        <v>0.10171219865648413</v>
      </c>
      <c r="S39" s="500">
        <f>IF(終値!A39="","",IFERROR(4*STDEVP(終値!V39:AO39)/AVERAGE(終値!V39:AO39),""))</f>
        <v>9.3346774719990228E-2</v>
      </c>
      <c r="T39" s="500">
        <f>IF(終値!A39="","",IFERROR(4*STDEVP(終値!W39:AP39)/AVERAGE(終値!W39:AP39),""))</f>
        <v>8.8086478413465744E-2</v>
      </c>
      <c r="U39" s="500">
        <f>IF(終値!A39="","",IFERROR(4*STDEVP(終値!X39:AQ39)/AVERAGE(終値!X39:AQ39),""))</f>
        <v>8.5211451739093683E-2</v>
      </c>
      <c r="V39" s="500">
        <f>IF(終値!A39="","",IFERROR(4*STDEVP(終値!Y39:AR39)/AVERAGE(終値!Y39:AR39),""))</f>
        <v>8.0020066282953634E-2</v>
      </c>
      <c r="W39" s="500">
        <f>IF(終値!A39="","",IFERROR(4*STDEVP(終値!Z39:AS39)/AVERAGE(終値!Z39:AS39),""))</f>
        <v>6.8611944244686571E-2</v>
      </c>
      <c r="X39" s="500">
        <f>IF(終値!A39="","",IFERROR(4*STDEVP(終値!AA39:AT39)/AVERAGE(終値!AA39:AT39),""))</f>
        <v>5.551137151974421E-2</v>
      </c>
      <c r="Y39" s="500">
        <f>IF(終値!A39="","",IFERROR(4*STDEVP(終値!AB39:AU39)/AVERAGE(終値!AB39:AU39),""))</f>
        <v>4.2624509981382813E-2</v>
      </c>
      <c r="Z39" s="500">
        <f>IF(終値!A39="","",IFERROR(4*STDEVP(終値!AC39:AV39)/AVERAGE(終値!AC39:AV39),""))</f>
        <v>4.3483445866724715E-2</v>
      </c>
      <c r="AA39" s="500">
        <f>IF(終値!A39="","",IFERROR(4*STDEVP(終値!AD39:AW39)/AVERAGE(終値!AD39:AW39),""))</f>
        <v>5.3662295141804775E-2</v>
      </c>
      <c r="AB39" s="500">
        <f>IF(終値!A39="","",IFERROR(4*STDEVP(終値!AE39:AX39)/AVERAGE(終値!AE39:AX39),""))</f>
        <v>6.063830480190905E-2</v>
      </c>
      <c r="AC39" s="500">
        <f>IF(終値!A39="","",IFERROR(4*STDEVP(終値!AF39:AY39)/AVERAGE(終値!AF39:AY39),""))</f>
        <v>6.5932500079556755E-2</v>
      </c>
      <c r="AD39" s="500">
        <f>IF(終値!A39="","",IFERROR(4*STDEVP(終値!AG39:AZ39)/AVERAGE(終値!AG39:AZ39),""))</f>
        <v>6.8320511617612364E-2</v>
      </c>
      <c r="AE39" s="500">
        <f>IF(終値!A39="","",IFERROR(4*STDEVP(終値!AH39:BA39)/AVERAGE(終値!AH39:BA39),""))</f>
        <v>6.8056995385893909E-2</v>
      </c>
      <c r="AF39" s="500">
        <f>IF(終値!A39="","",IFERROR(4*STDEVP(終値!AI39:BB39)/AVERAGE(終値!AI39:BB39),""))</f>
        <v>6.8279876055681615E-2</v>
      </c>
      <c r="AG39" s="500">
        <f>IF(終値!A39="","",IFERROR(4*STDEVP(終値!AJ39:BC39)/AVERAGE(終値!AJ39:BC39),""))</f>
        <v>6.8446977815425081E-2</v>
      </c>
      <c r="AH39" s="500">
        <f>IF(終値!A39="","",IFERROR(4*STDEVP(終値!AK39:BD39)/AVERAGE(終値!AK39:BD39),""))</f>
        <v>7.1473535413200465E-2</v>
      </c>
      <c r="AI39" s="500">
        <f>IF(終値!A39="","",IFERROR(4*STDEVP(終値!AL39:BE39)/AVERAGE(終値!AL39:BE39),""))</f>
        <v>7.1926900274820071E-2</v>
      </c>
      <c r="AJ39" s="500">
        <f>IF(終値!A39="","",IFERROR(4*STDEVP(終値!AM39:BF39)/AVERAGE(終値!AM39:BF39),""))</f>
        <v>7.2114736648722519E-2</v>
      </c>
      <c r="AK39" s="500">
        <f>IF(終値!A39="","",IFERROR(4*STDEVP(終値!AN39:BG39)/AVERAGE(終値!AN39:BG39),""))</f>
        <v>7.4232811730765902E-2</v>
      </c>
      <c r="AL39" s="500">
        <f>IF(終値!A39="","",IFERROR(4*STDEVP(終値!AO39:BH39)/AVERAGE(終値!AO39:BH39),""))</f>
        <v>7.6885872034250388E-2</v>
      </c>
      <c r="AM39" s="500">
        <f>IF(終値!A39="","",IFERROR(4*STDEVP(終値!AP39:BI39)/AVERAGE(終値!AP39:BI39),""))</f>
        <v>8.089492987373556E-2</v>
      </c>
      <c r="AN39" s="500">
        <f>IF(終値!A39="","",IFERROR(4*STDEVP(終値!AQ39:BJ39)/AVERAGE(終値!AQ39:BJ39),""))</f>
        <v>8.1221965457677611E-2</v>
      </c>
      <c r="AO39" s="500">
        <f>IF(終値!A39="","",IFERROR(4*STDEVP(終値!AR39:BK39)/AVERAGE(終値!AR39:BK39),""))</f>
        <v>0.11321814562155305</v>
      </c>
      <c r="AP39" s="500">
        <f>IF(終値!A39="","",IFERROR(4*STDEVP(終値!AS39:BL39)/AVERAGE(終値!AS39:BL39),""))</f>
        <v>0.13844908763416075</v>
      </c>
    </row>
    <row r="40" spans="1:42">
      <c r="A40" s="497" t="str">
        <f>IF(終値!A40="","",終値!A40)</f>
        <v>8604</v>
      </c>
      <c r="B40" s="500">
        <f>IF(終値!A40="","",IFERROR(4*STDEVP(終値!E40:X40)/AVERAGE(終値!E40:X40),""))</f>
        <v>0.10832672144575069</v>
      </c>
      <c r="C40" s="500">
        <f>IF(終値!A40="","",IFERROR(4*STDEVP(終値!F40:Y40)/AVERAGE(終値!F40:Y40),""))</f>
        <v>0.10850405766197711</v>
      </c>
      <c r="D40" s="500">
        <f>IF(終値!A40="","",IFERROR(4*STDEVP(終値!G40:Z40)/AVERAGE(終値!G40:Z40),""))</f>
        <v>0.10946522976654723</v>
      </c>
      <c r="E40" s="500">
        <f>IF(終値!A40="","",IFERROR(4*STDEVP(終値!H40:AA40)/AVERAGE(終値!H40:AA40),""))</f>
        <v>0.11364874919483413</v>
      </c>
      <c r="F40" s="500">
        <f>IF(終値!A40="","",IFERROR(4*STDEVP(終値!I40:AB40)/AVERAGE(終値!I40:AB40),""))</f>
        <v>0.12029889122905672</v>
      </c>
      <c r="G40" s="500">
        <f>IF(終値!A40="","",IFERROR(4*STDEVP(終値!J40:AC40)/AVERAGE(終値!J40:AC40),""))</f>
        <v>0.13117532962233053</v>
      </c>
      <c r="H40" s="500">
        <f>IF(終値!A40="","",IFERROR(4*STDEVP(終値!K40:AD40)/AVERAGE(終値!K40:AD40),""))</f>
        <v>0.13859427222419621</v>
      </c>
      <c r="I40" s="500">
        <f>IF(終値!A40="","",IFERROR(4*STDEVP(終値!L40:AE40)/AVERAGE(終値!L40:AE40),""))</f>
        <v>0.15867157642361568</v>
      </c>
      <c r="J40" s="500">
        <f>IF(終値!A40="","",IFERROR(4*STDEVP(終値!M40:AF40)/AVERAGE(終値!M40:AF40),""))</f>
        <v>0.17412018089885364</v>
      </c>
      <c r="K40" s="500">
        <f>IF(終値!A40="","",IFERROR(4*STDEVP(終値!N40:AG40)/AVERAGE(終値!N40:AG40),""))</f>
        <v>0.18083921188951563</v>
      </c>
      <c r="L40" s="500">
        <f>IF(終値!A40="","",IFERROR(4*STDEVP(終値!O40:AH40)/AVERAGE(終値!O40:AH40),""))</f>
        <v>0.18712129499110922</v>
      </c>
      <c r="M40" s="500">
        <f>IF(終値!A40="","",IFERROR(4*STDEVP(終値!P40:AI40)/AVERAGE(終値!P40:AI40),""))</f>
        <v>0.18667791864438768</v>
      </c>
      <c r="N40" s="500">
        <f>IF(終値!A40="","",IFERROR(4*STDEVP(終値!Q40:AJ40)/AVERAGE(終値!Q40:AJ40),""))</f>
        <v>0.18750556178164768</v>
      </c>
      <c r="O40" s="500">
        <f>IF(終値!A40="","",IFERROR(4*STDEVP(終値!R40:AK40)/AVERAGE(終値!R40:AK40),""))</f>
        <v>0.1827811127228752</v>
      </c>
      <c r="P40" s="500">
        <f>IF(終値!A40="","",IFERROR(4*STDEVP(終値!S40:AL40)/AVERAGE(終値!S40:AL40),""))</f>
        <v>0.18811698349877895</v>
      </c>
      <c r="Q40" s="500">
        <f>IF(終値!A40="","",IFERROR(4*STDEVP(終値!T40:AM40)/AVERAGE(終値!T40:AM40),""))</f>
        <v>0.17384064312602829</v>
      </c>
      <c r="R40" s="500">
        <f>IF(終値!A40="","",IFERROR(4*STDEVP(終値!U40:AN40)/AVERAGE(終値!U40:AN40),""))</f>
        <v>0.14699396060583864</v>
      </c>
      <c r="S40" s="500">
        <f>IF(終値!A40="","",IFERROR(4*STDEVP(終値!V40:AO40)/AVERAGE(終値!V40:AO40),""))</f>
        <v>0.13968800443240315</v>
      </c>
      <c r="T40" s="500">
        <f>IF(終値!A40="","",IFERROR(4*STDEVP(終値!W40:AP40)/AVERAGE(終値!W40:AP40),""))</f>
        <v>0.13204808209740473</v>
      </c>
      <c r="U40" s="500">
        <f>IF(終値!A40="","",IFERROR(4*STDEVP(終値!X40:AQ40)/AVERAGE(終値!X40:AQ40),""))</f>
        <v>0.12960546329127948</v>
      </c>
      <c r="V40" s="500">
        <f>IF(終値!A40="","",IFERROR(4*STDEVP(終値!Y40:AR40)/AVERAGE(終値!Y40:AR40),""))</f>
        <v>0.13011091117982532</v>
      </c>
      <c r="W40" s="500">
        <f>IF(終値!A40="","",IFERROR(4*STDEVP(終値!Z40:AS40)/AVERAGE(終値!Z40:AS40),""))</f>
        <v>0.11349054867052612</v>
      </c>
      <c r="X40" s="500">
        <f>IF(終値!A40="","",IFERROR(4*STDEVP(終値!AA40:AT40)/AVERAGE(終値!AA40:AT40),""))</f>
        <v>9.0955484719513674E-2</v>
      </c>
      <c r="Y40" s="500">
        <f>IF(終値!A40="","",IFERROR(4*STDEVP(終値!AB40:AU40)/AVERAGE(終値!AB40:AU40),""))</f>
        <v>8.6534968097435133E-2</v>
      </c>
      <c r="Z40" s="500">
        <f>IF(終値!A40="","",IFERROR(4*STDEVP(終値!AC40:AV40)/AVERAGE(終値!AC40:AV40),""))</f>
        <v>8.3863484454955242E-2</v>
      </c>
      <c r="AA40" s="500">
        <f>IF(終値!A40="","",IFERROR(4*STDEVP(終値!AD40:AW40)/AVERAGE(終値!AD40:AW40),""))</f>
        <v>8.4847281662476362E-2</v>
      </c>
      <c r="AB40" s="500">
        <f>IF(終値!A40="","",IFERROR(4*STDEVP(終値!AE40:AX40)/AVERAGE(終値!AE40:AX40),""))</f>
        <v>8.7262932534475951E-2</v>
      </c>
      <c r="AC40" s="500">
        <f>IF(終値!A40="","",IFERROR(4*STDEVP(終値!AF40:AY40)/AVERAGE(終値!AF40:AY40),""))</f>
        <v>9.8209593981854165E-2</v>
      </c>
      <c r="AD40" s="500">
        <f>IF(終値!A40="","",IFERROR(4*STDEVP(終値!AG40:AZ40)/AVERAGE(終値!AG40:AZ40),""))</f>
        <v>0.1139745422921761</v>
      </c>
      <c r="AE40" s="500">
        <f>IF(終値!A40="","",IFERROR(4*STDEVP(終値!AH40:BA40)/AVERAGE(終値!AH40:BA40),""))</f>
        <v>0.12880080892876247</v>
      </c>
      <c r="AF40" s="500">
        <f>IF(終値!A40="","",IFERROR(4*STDEVP(終値!AI40:BB40)/AVERAGE(終値!AI40:BB40),""))</f>
        <v>0.15151002265764885</v>
      </c>
      <c r="AG40" s="500">
        <f>IF(終値!A40="","",IFERROR(4*STDEVP(終値!AJ40:BC40)/AVERAGE(終値!AJ40:BC40),""))</f>
        <v>0.16630796832635258</v>
      </c>
      <c r="AH40" s="500">
        <f>IF(終値!A40="","",IFERROR(4*STDEVP(終値!AK40:BD40)/AVERAGE(終値!AK40:BD40),""))</f>
        <v>0.17606092820155864</v>
      </c>
      <c r="AI40" s="500">
        <f>IF(終値!A40="","",IFERROR(4*STDEVP(終値!AL40:BE40)/AVERAGE(終値!AL40:BE40),""))</f>
        <v>0.17700019791976843</v>
      </c>
      <c r="AJ40" s="500">
        <f>IF(終値!A40="","",IFERROR(4*STDEVP(終値!AM40:BF40)/AVERAGE(終値!AM40:BF40),""))</f>
        <v>0.17766768794694107</v>
      </c>
      <c r="AK40" s="500">
        <f>IF(終値!A40="","",IFERROR(4*STDEVP(終値!AN40:BG40)/AVERAGE(終値!AN40:BG40),""))</f>
        <v>0.17044453802635445</v>
      </c>
      <c r="AL40" s="500">
        <f>IF(終値!A40="","",IFERROR(4*STDEVP(終値!AO40:BH40)/AVERAGE(終値!AO40:BH40),""))</f>
        <v>0.1615025826310581</v>
      </c>
      <c r="AM40" s="500">
        <f>IF(終値!A40="","",IFERROR(4*STDEVP(終値!AP40:BI40)/AVERAGE(終値!AP40:BI40),""))</f>
        <v>0.15348313881989795</v>
      </c>
      <c r="AN40" s="500">
        <f>IF(終値!A40="","",IFERROR(4*STDEVP(終値!AQ40:BJ40)/AVERAGE(終値!AQ40:BJ40),""))</f>
        <v>0.14672859862056481</v>
      </c>
      <c r="AO40" s="500">
        <f>IF(終値!A40="","",IFERROR(4*STDEVP(終値!AR40:BK40)/AVERAGE(終値!AR40:BK40),""))</f>
        <v>0.14452222593041755</v>
      </c>
      <c r="AP40" s="500">
        <f>IF(終値!A40="","",IFERROR(4*STDEVP(終値!AS40:BL40)/AVERAGE(終値!AS40:BL40),""))</f>
        <v>0.14394066049859361</v>
      </c>
    </row>
    <row r="41" spans="1:42">
      <c r="A41" s="497" t="str">
        <f>IF(終値!A41="","",終値!A41)</f>
        <v>3861</v>
      </c>
      <c r="B41" s="500">
        <f>IF(終値!A41="","",IFERROR(4*STDEVP(終値!E41:X41)/AVERAGE(終値!E41:X41),""))</f>
        <v>0.11827203516040766</v>
      </c>
      <c r="C41" s="500">
        <f>IF(終値!A41="","",IFERROR(4*STDEVP(終値!F41:Y41)/AVERAGE(終値!F41:Y41),""))</f>
        <v>0.12014925669658306</v>
      </c>
      <c r="D41" s="500">
        <f>IF(終値!A41="","",IFERROR(4*STDEVP(終値!G41:Z41)/AVERAGE(終値!G41:Z41),""))</f>
        <v>0.1226888357490858</v>
      </c>
      <c r="E41" s="500">
        <f>IF(終値!A41="","",IFERROR(4*STDEVP(終値!H41:AA41)/AVERAGE(終値!H41:AA41),""))</f>
        <v>0.12350022953081</v>
      </c>
      <c r="F41" s="500">
        <f>IF(終値!A41="","",IFERROR(4*STDEVP(終値!I41:AB41)/AVERAGE(終値!I41:AB41),""))</f>
        <v>0.1264789451642212</v>
      </c>
      <c r="G41" s="500">
        <f>IF(終値!A41="","",IFERROR(4*STDEVP(終値!J41:AC41)/AVERAGE(終値!J41:AC41),""))</f>
        <v>0.12730692702781893</v>
      </c>
      <c r="H41" s="500">
        <f>IF(終値!A41="","",IFERROR(4*STDEVP(終値!K41:AD41)/AVERAGE(終値!K41:AD41),""))</f>
        <v>0.1270059009109937</v>
      </c>
      <c r="I41" s="500">
        <f>IF(終値!A41="","",IFERROR(4*STDEVP(終値!L41:AE41)/AVERAGE(終値!L41:AE41),""))</f>
        <v>0.11983038953677221</v>
      </c>
      <c r="J41" s="500">
        <f>IF(終値!A41="","",IFERROR(4*STDEVP(終値!M41:AF41)/AVERAGE(終値!M41:AF41),""))</f>
        <v>0.11174668384719304</v>
      </c>
      <c r="K41" s="500">
        <f>IF(終値!A41="","",IFERROR(4*STDEVP(終値!N41:AG41)/AVERAGE(終値!N41:AG41),""))</f>
        <v>0.10520053467212209</v>
      </c>
      <c r="L41" s="500">
        <f>IF(終値!A41="","",IFERROR(4*STDEVP(終値!O41:AH41)/AVERAGE(終値!O41:AH41),""))</f>
        <v>0.10853552737275872</v>
      </c>
      <c r="M41" s="500">
        <f>IF(終値!A41="","",IFERROR(4*STDEVP(終値!P41:AI41)/AVERAGE(終値!P41:AI41),""))</f>
        <v>0.10696350846833848</v>
      </c>
      <c r="N41" s="500">
        <f>IF(終値!A41="","",IFERROR(4*STDEVP(終値!Q41:AJ41)/AVERAGE(終値!Q41:AJ41),""))</f>
        <v>0.10263872567757575</v>
      </c>
      <c r="O41" s="500">
        <f>IF(終値!A41="","",IFERROR(4*STDEVP(終値!R41:AK41)/AVERAGE(終値!R41:AK41),""))</f>
        <v>9.3615287361602101E-2</v>
      </c>
      <c r="P41" s="500">
        <f>IF(終値!A41="","",IFERROR(4*STDEVP(終値!S41:AL41)/AVERAGE(終値!S41:AL41),""))</f>
        <v>8.9287772942203109E-2</v>
      </c>
      <c r="Q41" s="500">
        <f>IF(終値!A41="","",IFERROR(4*STDEVP(終値!T41:AM41)/AVERAGE(終値!T41:AM41),""))</f>
        <v>8.3700571516210867E-2</v>
      </c>
      <c r="R41" s="500">
        <f>IF(終値!A41="","",IFERROR(4*STDEVP(終値!U41:AN41)/AVERAGE(終値!U41:AN41),""))</f>
        <v>8.1193144604119555E-2</v>
      </c>
      <c r="S41" s="500">
        <f>IF(終値!A41="","",IFERROR(4*STDEVP(終値!V41:AO41)/AVERAGE(終値!V41:AO41),""))</f>
        <v>7.9558916888339687E-2</v>
      </c>
      <c r="T41" s="500">
        <f>IF(終値!A41="","",IFERROR(4*STDEVP(終値!W41:AP41)/AVERAGE(終値!W41:AP41),""))</f>
        <v>7.9134512380456754E-2</v>
      </c>
      <c r="U41" s="500">
        <f>IF(終値!A41="","",IFERROR(4*STDEVP(終値!X41:AQ41)/AVERAGE(終値!X41:AQ41),""))</f>
        <v>7.9196283977891496E-2</v>
      </c>
      <c r="V41" s="500">
        <f>IF(終値!A41="","",IFERROR(4*STDEVP(終値!Y41:AR41)/AVERAGE(終値!Y41:AR41),""))</f>
        <v>7.7957757252226575E-2</v>
      </c>
      <c r="W41" s="500">
        <f>IF(終値!A41="","",IFERROR(4*STDEVP(終値!Z41:AS41)/AVERAGE(終値!Z41:AS41),""))</f>
        <v>7.2267870980898694E-2</v>
      </c>
      <c r="X41" s="500">
        <f>IF(終値!A41="","",IFERROR(4*STDEVP(終値!AA41:AT41)/AVERAGE(終値!AA41:AT41),""))</f>
        <v>6.2833395588649574E-2</v>
      </c>
      <c r="Y41" s="500">
        <f>IF(終値!A41="","",IFERROR(4*STDEVP(終値!AB41:AU41)/AVERAGE(終値!AB41:AU41),""))</f>
        <v>5.2074460857789009E-2</v>
      </c>
      <c r="Z41" s="500">
        <f>IF(終値!A41="","",IFERROR(4*STDEVP(終値!AC41:AV41)/AVERAGE(終値!AC41:AV41),""))</f>
        <v>4.8966409265441053E-2</v>
      </c>
      <c r="AA41" s="500">
        <f>IF(終値!A41="","",IFERROR(4*STDEVP(終値!AD41:AW41)/AVERAGE(終値!AD41:AW41),""))</f>
        <v>4.6977619747125159E-2</v>
      </c>
      <c r="AB41" s="500">
        <f>IF(終値!A41="","",IFERROR(4*STDEVP(終値!AE41:AX41)/AVERAGE(終値!AE41:AX41),""))</f>
        <v>4.7414527629062002E-2</v>
      </c>
      <c r="AC41" s="500">
        <f>IF(終値!A41="","",IFERROR(4*STDEVP(終値!AF41:AY41)/AVERAGE(終値!AF41:AY41),""))</f>
        <v>5.2587521635379303E-2</v>
      </c>
      <c r="AD41" s="500">
        <f>IF(終値!A41="","",IFERROR(4*STDEVP(終値!AG41:AZ41)/AVERAGE(終値!AG41:AZ41),""))</f>
        <v>5.2296233916162914E-2</v>
      </c>
      <c r="AE41" s="500">
        <f>IF(終値!A41="","",IFERROR(4*STDEVP(終値!AH41:BA41)/AVERAGE(終値!AH41:BA41),""))</f>
        <v>5.2394968180996128E-2</v>
      </c>
      <c r="AF41" s="500">
        <f>IF(終値!A41="","",IFERROR(4*STDEVP(終値!AI41:BB41)/AVERAGE(終値!AI41:BB41),""))</f>
        <v>5.2306051748485093E-2</v>
      </c>
      <c r="AG41" s="500">
        <f>IF(終値!A41="","",IFERROR(4*STDEVP(終値!AJ41:BC41)/AVERAGE(終値!AJ41:BC41),""))</f>
        <v>5.1159040407021295E-2</v>
      </c>
      <c r="AH41" s="500">
        <f>IF(終値!A41="","",IFERROR(4*STDEVP(終値!AK41:BD41)/AVERAGE(終値!AK41:BD41),""))</f>
        <v>5.4215799841474448E-2</v>
      </c>
      <c r="AI41" s="500">
        <f>IF(終値!A41="","",IFERROR(4*STDEVP(終値!AL41:BE41)/AVERAGE(終値!AL41:BE41),""))</f>
        <v>5.2905862164936125E-2</v>
      </c>
      <c r="AJ41" s="500">
        <f>IF(終値!A41="","",IFERROR(4*STDEVP(終値!AM41:BF41)/AVERAGE(終値!AM41:BF41),""))</f>
        <v>4.8173803151582151E-2</v>
      </c>
      <c r="AK41" s="500">
        <f>IF(終値!A41="","",IFERROR(4*STDEVP(終値!AN41:BG41)/AVERAGE(終値!AN41:BG41),""))</f>
        <v>4.5526643062406981E-2</v>
      </c>
      <c r="AL41" s="500">
        <f>IF(終値!A41="","",IFERROR(4*STDEVP(終値!AO41:BH41)/AVERAGE(終値!AO41:BH41),""))</f>
        <v>4.9326959393910214E-2</v>
      </c>
      <c r="AM41" s="500">
        <f>IF(終値!A41="","",IFERROR(4*STDEVP(終値!AP41:BI41)/AVERAGE(終値!AP41:BI41),""))</f>
        <v>5.9659444468783199E-2</v>
      </c>
      <c r="AN41" s="500">
        <f>IF(終値!A41="","",IFERROR(4*STDEVP(終値!AQ41:BJ41)/AVERAGE(終値!AQ41:BJ41),""))</f>
        <v>6.4614028680182164E-2</v>
      </c>
      <c r="AO41" s="500">
        <f>IF(終値!A41="","",IFERROR(4*STDEVP(終値!AR41:BK41)/AVERAGE(終値!AR41:BK41),""))</f>
        <v>0.1023022554229459</v>
      </c>
      <c r="AP41" s="500">
        <f>IF(終値!A41="","",IFERROR(4*STDEVP(終値!AS41:BL41)/AVERAGE(終値!AS41:BL41),""))</f>
        <v>0.11734796426352909</v>
      </c>
    </row>
    <row r="42" spans="1:42">
      <c r="A42" s="497" t="str">
        <f>IF(終値!A42="","",終値!A42)</f>
        <v>5947</v>
      </c>
      <c r="B42" s="500">
        <f>IF(終値!A42="","",IFERROR(4*STDEVP(終値!E42:X42)/AVERAGE(終値!E42:X42),""))</f>
        <v>7.7933539968252169E-2</v>
      </c>
      <c r="C42" s="500">
        <f>IF(終値!A42="","",IFERROR(4*STDEVP(終値!F42:Y42)/AVERAGE(終値!F42:Y42),""))</f>
        <v>7.7984004379966693E-2</v>
      </c>
      <c r="D42" s="500">
        <f>IF(終値!A42="","",IFERROR(4*STDEVP(終値!G42:Z42)/AVERAGE(終値!G42:Z42),""))</f>
        <v>7.4238749707907115E-2</v>
      </c>
      <c r="E42" s="500">
        <f>IF(終値!A42="","",IFERROR(4*STDEVP(終値!H42:AA42)/AVERAGE(終値!H42:AA42),""))</f>
        <v>6.6687480362284779E-2</v>
      </c>
      <c r="F42" s="500">
        <f>IF(終値!A42="","",IFERROR(4*STDEVP(終値!I42:AB42)/AVERAGE(終値!I42:AB42),""))</f>
        <v>6.4089943199504673E-2</v>
      </c>
      <c r="G42" s="500">
        <f>IF(終値!A42="","",IFERROR(4*STDEVP(終値!J42:AC42)/AVERAGE(終値!J42:AC42),""))</f>
        <v>6.4550879403058134E-2</v>
      </c>
      <c r="H42" s="500">
        <f>IF(終値!A42="","",IFERROR(4*STDEVP(終値!K42:AD42)/AVERAGE(終値!K42:AD42),""))</f>
        <v>5.7776034811650077E-2</v>
      </c>
      <c r="I42" s="500">
        <f>IF(終値!A42="","",IFERROR(4*STDEVP(終値!L42:AE42)/AVERAGE(終値!L42:AE42),""))</f>
        <v>4.0694741572598683E-2</v>
      </c>
      <c r="J42" s="500">
        <f>IF(終値!A42="","",IFERROR(4*STDEVP(終値!M42:AF42)/AVERAGE(終値!M42:AF42),""))</f>
        <v>3.4854070061468734E-2</v>
      </c>
      <c r="K42" s="500">
        <f>IF(終値!A42="","",IFERROR(4*STDEVP(終値!N42:AG42)/AVERAGE(終値!N42:AG42),""))</f>
        <v>3.1633898950478981E-2</v>
      </c>
      <c r="L42" s="500">
        <f>IF(終値!A42="","",IFERROR(4*STDEVP(終値!O42:AH42)/AVERAGE(終値!O42:AH42),""))</f>
        <v>3.2830393734866473E-2</v>
      </c>
      <c r="M42" s="500">
        <f>IF(終値!A42="","",IFERROR(4*STDEVP(終値!P42:AI42)/AVERAGE(終値!P42:AI42),""))</f>
        <v>3.7796839162545399E-2</v>
      </c>
      <c r="N42" s="500">
        <f>IF(終値!A42="","",IFERROR(4*STDEVP(終値!Q42:AJ42)/AVERAGE(終値!Q42:AJ42),""))</f>
        <v>4.6908579675849785E-2</v>
      </c>
      <c r="O42" s="500">
        <f>IF(終値!A42="","",IFERROR(4*STDEVP(終値!R42:AK42)/AVERAGE(終値!R42:AK42),""))</f>
        <v>5.1856877880146965E-2</v>
      </c>
      <c r="P42" s="500">
        <f>IF(終値!A42="","",IFERROR(4*STDEVP(終値!S42:AL42)/AVERAGE(終値!S42:AL42),""))</f>
        <v>6.0610892963938991E-2</v>
      </c>
      <c r="Q42" s="500">
        <f>IF(終値!A42="","",IFERROR(4*STDEVP(終値!T42:AM42)/AVERAGE(終値!T42:AM42),""))</f>
        <v>6.781290955491176E-2</v>
      </c>
      <c r="R42" s="500">
        <f>IF(終値!A42="","",IFERROR(4*STDEVP(終値!U42:AN42)/AVERAGE(終値!U42:AN42),""))</f>
        <v>7.117068822667337E-2</v>
      </c>
      <c r="S42" s="500">
        <f>IF(終値!A42="","",IFERROR(4*STDEVP(終値!V42:AO42)/AVERAGE(終値!V42:AO42),""))</f>
        <v>7.6457383226116282E-2</v>
      </c>
      <c r="T42" s="500">
        <f>IF(終値!A42="","",IFERROR(4*STDEVP(終値!W42:AP42)/AVERAGE(終値!W42:AP42),""))</f>
        <v>7.7971456323162325E-2</v>
      </c>
      <c r="U42" s="500">
        <f>IF(終値!A42="","",IFERROR(4*STDEVP(終値!X42:AQ42)/AVERAGE(終値!X42:AQ42),""))</f>
        <v>7.903938146109761E-2</v>
      </c>
      <c r="V42" s="500">
        <f>IF(終値!A42="","",IFERROR(4*STDEVP(終値!Y42:AR42)/AVERAGE(終値!Y42:AR42),""))</f>
        <v>7.8166674121955285E-2</v>
      </c>
      <c r="W42" s="500">
        <f>IF(終値!A42="","",IFERROR(4*STDEVP(終値!Z42:AS42)/AVERAGE(終値!Z42:AS42),""))</f>
        <v>7.4878859464913489E-2</v>
      </c>
      <c r="X42" s="500">
        <f>IF(終値!A42="","",IFERROR(4*STDEVP(終値!AA42:AT42)/AVERAGE(終値!AA42:AT42),""))</f>
        <v>6.6421107826730788E-2</v>
      </c>
      <c r="Y42" s="500">
        <f>IF(終値!A42="","",IFERROR(4*STDEVP(終値!AB42:AU42)/AVERAGE(終値!AB42:AU42),""))</f>
        <v>6.1421542563324473E-2</v>
      </c>
      <c r="Z42" s="500">
        <f>IF(終値!A42="","",IFERROR(4*STDEVP(終値!AC42:AV42)/AVERAGE(終値!AC42:AV42),""))</f>
        <v>5.7860216868107876E-2</v>
      </c>
      <c r="AA42" s="500">
        <f>IF(終値!A42="","",IFERROR(4*STDEVP(終値!AD42:AW42)/AVERAGE(終値!AD42:AW42),""))</f>
        <v>6.0223673495543507E-2</v>
      </c>
      <c r="AB42" s="500">
        <f>IF(終値!A42="","",IFERROR(4*STDEVP(終値!AE42:AX42)/AVERAGE(終値!AE42:AX42),""))</f>
        <v>6.4362252189454475E-2</v>
      </c>
      <c r="AC42" s="500">
        <f>IF(終値!A42="","",IFERROR(4*STDEVP(終値!AF42:AY42)/AVERAGE(終値!AF42:AY42),""))</f>
        <v>7.2925032364035219E-2</v>
      </c>
      <c r="AD42" s="500">
        <f>IF(終値!A42="","",IFERROR(4*STDEVP(終値!AG42:AZ42)/AVERAGE(終値!AG42:AZ42),""))</f>
        <v>7.4099510670269084E-2</v>
      </c>
      <c r="AE42" s="500">
        <f>IF(終値!A42="","",IFERROR(4*STDEVP(終値!AH42:BA42)/AVERAGE(終値!AH42:BA42),""))</f>
        <v>7.0245228517678088E-2</v>
      </c>
      <c r="AF42" s="500">
        <f>IF(終値!A42="","",IFERROR(4*STDEVP(終値!AI42:BB42)/AVERAGE(終値!AI42:BB42),""))</f>
        <v>6.7596861835594449E-2</v>
      </c>
      <c r="AG42" s="500">
        <f>IF(終値!A42="","",IFERROR(4*STDEVP(終値!AJ42:BC42)/AVERAGE(終値!AJ42:BC42),""))</f>
        <v>6.5833426192968808E-2</v>
      </c>
      <c r="AH42" s="500">
        <f>IF(終値!A42="","",IFERROR(4*STDEVP(終値!AK42:BD42)/AVERAGE(終値!AK42:BD42),""))</f>
        <v>6.6375569652744146E-2</v>
      </c>
      <c r="AI42" s="500">
        <f>IF(終値!A42="","",IFERROR(4*STDEVP(終値!AL42:BE42)/AVERAGE(終値!AL42:BE42),""))</f>
        <v>6.5907356922054683E-2</v>
      </c>
      <c r="AJ42" s="500">
        <f>IF(終値!A42="","",IFERROR(4*STDEVP(終値!AM42:BF42)/AVERAGE(終値!AM42:BF42),""))</f>
        <v>6.7354222964198115E-2</v>
      </c>
      <c r="AK42" s="500">
        <f>IF(終値!A42="","",IFERROR(4*STDEVP(終値!AN42:BG42)/AVERAGE(終値!AN42:BG42),""))</f>
        <v>7.0364366218787985E-2</v>
      </c>
      <c r="AL42" s="500">
        <f>IF(終値!A42="","",IFERROR(4*STDEVP(終値!AO42:BH42)/AVERAGE(終値!AO42:BH42),""))</f>
        <v>7.4093835396125185E-2</v>
      </c>
      <c r="AM42" s="500">
        <f>IF(終値!A42="","",IFERROR(4*STDEVP(終値!AP42:BI42)/AVERAGE(終値!AP42:BI42),""))</f>
        <v>7.6811856200543607E-2</v>
      </c>
      <c r="AN42" s="500">
        <f>IF(終値!A42="","",IFERROR(4*STDEVP(終値!AQ42:BJ42)/AVERAGE(終値!AQ42:BJ42),""))</f>
        <v>7.6768478191824058E-2</v>
      </c>
      <c r="AO42" s="500">
        <f>IF(終値!A42="","",IFERROR(4*STDEVP(終値!AR42:BK42)/AVERAGE(終値!AR42:BK42),""))</f>
        <v>7.6686503880942072E-2</v>
      </c>
      <c r="AP42" s="500">
        <f>IF(終値!A42="","",IFERROR(4*STDEVP(終値!AS42:BL42)/AVERAGE(終値!AS42:BL42),""))</f>
        <v>7.7650951634850363E-2</v>
      </c>
    </row>
    <row r="43" spans="1:42">
      <c r="A43" s="497" t="str">
        <f>IF(終値!A43="","",終値!A43)</f>
        <v>8750</v>
      </c>
      <c r="B43" s="500">
        <f>IF(終値!A43="","",IFERROR(4*STDEVP(終値!E43:X43)/AVERAGE(終値!E43:X43),""))</f>
        <v>7.9690301848974562E-2</v>
      </c>
      <c r="C43" s="500">
        <f>IF(終値!A43="","",IFERROR(4*STDEVP(終値!F43:Y43)/AVERAGE(終値!F43:Y43),""))</f>
        <v>7.8889260577940143E-2</v>
      </c>
      <c r="D43" s="500">
        <f>IF(終値!A43="","",IFERROR(4*STDEVP(終値!G43:Z43)/AVERAGE(終値!G43:Z43),""))</f>
        <v>7.8619642637351064E-2</v>
      </c>
      <c r="E43" s="500">
        <f>IF(終値!A43="","",IFERROR(4*STDEVP(終値!H43:AA43)/AVERAGE(終値!H43:AA43),""))</f>
        <v>7.8698806827163903E-2</v>
      </c>
      <c r="F43" s="500">
        <f>IF(終値!A43="","",IFERROR(4*STDEVP(終値!I43:AB43)/AVERAGE(終値!I43:AB43),""))</f>
        <v>8.0795896892970967E-2</v>
      </c>
      <c r="G43" s="500">
        <f>IF(終値!A43="","",IFERROR(4*STDEVP(終値!J43:AC43)/AVERAGE(終値!J43:AC43),""))</f>
        <v>8.2638145526687079E-2</v>
      </c>
      <c r="H43" s="500">
        <f>IF(終値!A43="","",IFERROR(4*STDEVP(終値!K43:AD43)/AVERAGE(終値!K43:AD43),""))</f>
        <v>9.0835760783566075E-2</v>
      </c>
      <c r="I43" s="500">
        <f>IF(終値!A43="","",IFERROR(4*STDEVP(終値!L43:AE43)/AVERAGE(終値!L43:AE43),""))</f>
        <v>9.4693784170169784E-2</v>
      </c>
      <c r="J43" s="500">
        <f>IF(終値!A43="","",IFERROR(4*STDEVP(終値!M43:AF43)/AVERAGE(終値!M43:AF43),""))</f>
        <v>0.10903940973947969</v>
      </c>
      <c r="K43" s="500">
        <f>IF(終値!A43="","",IFERROR(4*STDEVP(終値!N43:AG43)/AVERAGE(終値!N43:AG43),""))</f>
        <v>0.11242218190168608</v>
      </c>
      <c r="L43" s="500">
        <f>IF(終値!A43="","",IFERROR(4*STDEVP(終値!O43:AH43)/AVERAGE(終値!O43:AH43),""))</f>
        <v>0.12271469706154647</v>
      </c>
      <c r="M43" s="500">
        <f>IF(終値!A43="","",IFERROR(4*STDEVP(終値!P43:AI43)/AVERAGE(終値!P43:AI43),""))</f>
        <v>0.126811698514429</v>
      </c>
      <c r="N43" s="500">
        <f>IF(終値!A43="","",IFERROR(4*STDEVP(終値!Q43:AJ43)/AVERAGE(終値!Q43:AJ43),""))</f>
        <v>0.12146936326849365</v>
      </c>
      <c r="O43" s="500">
        <f>IF(終値!A43="","",IFERROR(4*STDEVP(終値!R43:AK43)/AVERAGE(終値!R43:AK43),""))</f>
        <v>0.11824114811025506</v>
      </c>
      <c r="P43" s="500">
        <f>IF(終値!A43="","",IFERROR(4*STDEVP(終値!S43:AL43)/AVERAGE(終値!S43:AL43),""))</f>
        <v>0.11787924833432309</v>
      </c>
      <c r="Q43" s="500">
        <f>IF(終値!A43="","",IFERROR(4*STDEVP(終値!T43:AM43)/AVERAGE(終値!T43:AM43),""))</f>
        <v>0.1175364506005315</v>
      </c>
      <c r="R43" s="500">
        <f>IF(終値!A43="","",IFERROR(4*STDEVP(終値!U43:AN43)/AVERAGE(終値!U43:AN43),""))</f>
        <v>0.1130958958762612</v>
      </c>
      <c r="S43" s="500">
        <f>IF(終値!A43="","",IFERROR(4*STDEVP(終値!V43:AO43)/AVERAGE(終値!V43:AO43),""))</f>
        <v>0.1114451644063718</v>
      </c>
      <c r="T43" s="500">
        <f>IF(終値!A43="","",IFERROR(4*STDEVP(終値!W43:AP43)/AVERAGE(終値!W43:AP43),""))</f>
        <v>0.11217011677992922</v>
      </c>
      <c r="U43" s="500">
        <f>IF(終値!A43="","",IFERROR(4*STDEVP(終値!X43:AQ43)/AVERAGE(終値!X43:AQ43),""))</f>
        <v>0.11148919495590519</v>
      </c>
      <c r="V43" s="500">
        <f>IF(終値!A43="","",IFERROR(4*STDEVP(終値!Y43:AR43)/AVERAGE(終値!Y43:AR43),""))</f>
        <v>0.10959550577825841</v>
      </c>
      <c r="W43" s="500">
        <f>IF(終値!A43="","",IFERROR(4*STDEVP(終値!Z43:AS43)/AVERAGE(終値!Z43:AS43),""))</f>
        <v>0.10745905051635123</v>
      </c>
      <c r="X43" s="500">
        <f>IF(終値!A43="","",IFERROR(4*STDEVP(終値!AA43:AT43)/AVERAGE(終値!AA43:AT43),""))</f>
        <v>0.10792425428829953</v>
      </c>
      <c r="Y43" s="500">
        <f>IF(終値!A43="","",IFERROR(4*STDEVP(終値!AB43:AU43)/AVERAGE(終値!AB43:AU43),""))</f>
        <v>0.10951078977682555</v>
      </c>
      <c r="Z43" s="500">
        <f>IF(終値!A43="","",IFERROR(4*STDEVP(終値!AC43:AV43)/AVERAGE(終値!AC43:AV43),""))</f>
        <v>0.11463542575114166</v>
      </c>
      <c r="AA43" s="500">
        <f>IF(終値!A43="","",IFERROR(4*STDEVP(終値!AD43:AW43)/AVERAGE(終値!AD43:AW43),""))</f>
        <v>0.1225245255561979</v>
      </c>
      <c r="AB43" s="500">
        <f>IF(終値!A43="","",IFERROR(4*STDEVP(終値!AE43:AX43)/AVERAGE(終値!AE43:AX43),""))</f>
        <v>0.1307283349585921</v>
      </c>
      <c r="AC43" s="500">
        <f>IF(終値!A43="","",IFERROR(4*STDEVP(終値!AF43:AY43)/AVERAGE(終値!AF43:AY43),""))</f>
        <v>0.14317869164970629</v>
      </c>
      <c r="AD43" s="500">
        <f>IF(終値!A43="","",IFERROR(4*STDEVP(終値!AG43:AZ43)/AVERAGE(終値!AG43:AZ43),""))</f>
        <v>0.15231813028770574</v>
      </c>
      <c r="AE43" s="500">
        <f>IF(終値!A43="","",IFERROR(4*STDEVP(終値!AH43:BA43)/AVERAGE(終値!AH43:BA43),""))</f>
        <v>0.15998819046950266</v>
      </c>
      <c r="AF43" s="500">
        <f>IF(終値!A43="","",IFERROR(4*STDEVP(終値!AI43:BB43)/AVERAGE(終値!AI43:BB43),""))</f>
        <v>0.1677030430599129</v>
      </c>
      <c r="AG43" s="500">
        <f>IF(終値!A43="","",IFERROR(4*STDEVP(終値!AJ43:BC43)/AVERAGE(終値!AJ43:BC43),""))</f>
        <v>0.17049877054669474</v>
      </c>
      <c r="AH43" s="500">
        <f>IF(終値!A43="","",IFERROR(4*STDEVP(終値!AK43:BD43)/AVERAGE(終値!AK43:BD43),""))</f>
        <v>0.16512692079071536</v>
      </c>
      <c r="AI43" s="500">
        <f>IF(終値!A43="","",IFERROR(4*STDEVP(終値!AL43:BE43)/AVERAGE(終値!AL43:BE43),""))</f>
        <v>0.15348007776707814</v>
      </c>
      <c r="AJ43" s="500">
        <f>IF(終値!A43="","",IFERROR(4*STDEVP(終値!AM43:BF43)/AVERAGE(終値!AM43:BF43),""))</f>
        <v>0.14399341755002193</v>
      </c>
      <c r="AK43" s="500">
        <f>IF(終値!A43="","",IFERROR(4*STDEVP(終値!AN43:BG43)/AVERAGE(終値!AN43:BG43),""))</f>
        <v>0.12791801461754737</v>
      </c>
      <c r="AL43" s="500">
        <f>IF(終値!A43="","",IFERROR(4*STDEVP(終値!AO43:BH43)/AVERAGE(終値!AO43:BH43),""))</f>
        <v>0.11555702063037196</v>
      </c>
      <c r="AM43" s="500">
        <f>IF(終値!A43="","",IFERROR(4*STDEVP(終値!AP43:BI43)/AVERAGE(終値!AP43:BI43),""))</f>
        <v>0.10006653896054445</v>
      </c>
      <c r="AN43" s="500">
        <f>IF(終値!A43="","",IFERROR(4*STDEVP(終値!AQ43:BJ43)/AVERAGE(終値!AQ43:BJ43),""))</f>
        <v>8.7875297659849416E-2</v>
      </c>
      <c r="AO43" s="500">
        <f>IF(終値!A43="","",IFERROR(4*STDEVP(終値!AR43:BK43)/AVERAGE(終値!AR43:BK43),""))</f>
        <v>7.709056559040102E-2</v>
      </c>
      <c r="AP43" s="500">
        <f>IF(終値!A43="","",IFERROR(4*STDEVP(終値!AS43:BL43)/AVERAGE(終値!AS43:BL43),""))</f>
        <v>0.10575854466778695</v>
      </c>
    </row>
    <row r="44" spans="1:42">
      <c r="A44" s="497" t="str">
        <f>IF(終値!A44="","",終値!A44)</f>
        <v>3402</v>
      </c>
      <c r="B44" s="500">
        <f>IF(終値!A44="","",IFERROR(4*STDEVP(終値!E44:X44)/AVERAGE(終値!E44:X44),""))</f>
        <v>0.11685378404663663</v>
      </c>
      <c r="C44" s="500">
        <f>IF(終値!A44="","",IFERROR(4*STDEVP(終値!F44:Y44)/AVERAGE(終値!F44:Y44),""))</f>
        <v>5.04004679448928E-2</v>
      </c>
      <c r="D44" s="500">
        <f>IF(終値!A44="","",IFERROR(4*STDEVP(終値!G44:Z44)/AVERAGE(終値!G44:Z44),""))</f>
        <v>4.5659914616026101E-2</v>
      </c>
      <c r="E44" s="500">
        <f>IF(終値!A44="","",IFERROR(4*STDEVP(終値!H44:AA44)/AVERAGE(終値!H44:AA44),""))</f>
        <v>4.6474617663226123E-2</v>
      </c>
      <c r="F44" s="500">
        <f>IF(終値!A44="","",IFERROR(4*STDEVP(終値!I44:AB44)/AVERAGE(終値!I44:AB44),""))</f>
        <v>4.1201461271565383E-2</v>
      </c>
      <c r="G44" s="500">
        <f>IF(終値!A44="","",IFERROR(4*STDEVP(終値!J44:AC44)/AVERAGE(終値!J44:AC44),""))</f>
        <v>4.639269075299441E-2</v>
      </c>
      <c r="H44" s="500">
        <f>IF(終値!A44="","",IFERROR(4*STDEVP(終値!K44:AD44)/AVERAGE(終値!K44:AD44),""))</f>
        <v>5.3386622875660712E-2</v>
      </c>
      <c r="I44" s="500">
        <f>IF(終値!A44="","",IFERROR(4*STDEVP(終値!L44:AE44)/AVERAGE(終値!L44:AE44),""))</f>
        <v>5.8178383776585227E-2</v>
      </c>
      <c r="J44" s="500">
        <f>IF(終値!A44="","",IFERROR(4*STDEVP(終値!M44:AF44)/AVERAGE(終値!M44:AF44),""))</f>
        <v>5.9633838887573898E-2</v>
      </c>
      <c r="K44" s="500">
        <f>IF(終値!A44="","",IFERROR(4*STDEVP(終値!N44:AG44)/AVERAGE(終値!N44:AG44),""))</f>
        <v>5.8384798290430993E-2</v>
      </c>
      <c r="L44" s="500">
        <f>IF(終値!A44="","",IFERROR(4*STDEVP(終値!O44:AH44)/AVERAGE(終値!O44:AH44),""))</f>
        <v>5.8445600978438775E-2</v>
      </c>
      <c r="M44" s="500">
        <f>IF(終値!A44="","",IFERROR(4*STDEVP(終値!P44:AI44)/AVERAGE(終値!P44:AI44),""))</f>
        <v>5.5194505833413884E-2</v>
      </c>
      <c r="N44" s="500">
        <f>IF(終値!A44="","",IFERROR(4*STDEVP(終値!Q44:AJ44)/AVERAGE(終値!Q44:AJ44),""))</f>
        <v>5.4253724570146308E-2</v>
      </c>
      <c r="O44" s="500">
        <f>IF(終値!A44="","",IFERROR(4*STDEVP(終値!R44:AK44)/AVERAGE(終値!R44:AK44),""))</f>
        <v>5.5436870631724686E-2</v>
      </c>
      <c r="P44" s="500">
        <f>IF(終値!A44="","",IFERROR(4*STDEVP(終値!S44:AL44)/AVERAGE(終値!S44:AL44),""))</f>
        <v>5.5621045148038901E-2</v>
      </c>
      <c r="Q44" s="500">
        <f>IF(終値!A44="","",IFERROR(4*STDEVP(終値!T44:AM44)/AVERAGE(終値!T44:AM44),""))</f>
        <v>6.2615977685074306E-2</v>
      </c>
      <c r="R44" s="500">
        <f>IF(終値!A44="","",IFERROR(4*STDEVP(終値!U44:AN44)/AVERAGE(終値!U44:AN44),""))</f>
        <v>6.7080543749809735E-2</v>
      </c>
      <c r="S44" s="500">
        <f>IF(終値!A44="","",IFERROR(4*STDEVP(終値!V44:AO44)/AVERAGE(終値!V44:AO44),""))</f>
        <v>6.9156165571585174E-2</v>
      </c>
      <c r="T44" s="500">
        <f>IF(終値!A44="","",IFERROR(4*STDEVP(終値!W44:AP44)/AVERAGE(終値!W44:AP44),""))</f>
        <v>7.4306705338219967E-2</v>
      </c>
      <c r="U44" s="500">
        <f>IF(終値!A44="","",IFERROR(4*STDEVP(終値!X44:AQ44)/AVERAGE(終値!X44:AQ44),""))</f>
        <v>7.4001558938408887E-2</v>
      </c>
      <c r="V44" s="500">
        <f>IF(終値!A44="","",IFERROR(4*STDEVP(終値!Y44:AR44)/AVERAGE(終値!Y44:AR44),""))</f>
        <v>7.9576527550017248E-2</v>
      </c>
      <c r="W44" s="500">
        <f>IF(終値!A44="","",IFERROR(4*STDEVP(終値!Z44:AS44)/AVERAGE(終値!Z44:AS44),""))</f>
        <v>8.6051104014130714E-2</v>
      </c>
      <c r="X44" s="500">
        <f>IF(終値!A44="","",IFERROR(4*STDEVP(終値!AA44:AT44)/AVERAGE(終値!AA44:AT44),""))</f>
        <v>9.7009359652759128E-2</v>
      </c>
      <c r="Y44" s="500">
        <f>IF(終値!A44="","",IFERROR(4*STDEVP(終値!AB44:AU44)/AVERAGE(終値!AB44:AU44),""))</f>
        <v>0.10412623724615763</v>
      </c>
      <c r="Z44" s="500">
        <f>IF(終値!A44="","",IFERROR(4*STDEVP(終値!AC44:AV44)/AVERAGE(終値!AC44:AV44),""))</f>
        <v>0.10371371480978259</v>
      </c>
      <c r="AA44" s="500">
        <f>IF(終値!A44="","",IFERROR(4*STDEVP(終値!AD44:AW44)/AVERAGE(終値!AD44:AW44),""))</f>
        <v>0.10768376095618971</v>
      </c>
      <c r="AB44" s="500">
        <f>IF(終値!A44="","",IFERROR(4*STDEVP(終値!AE44:AX44)/AVERAGE(終値!AE44:AX44),""))</f>
        <v>0.10680607409232037</v>
      </c>
      <c r="AC44" s="500">
        <f>IF(終値!A44="","",IFERROR(4*STDEVP(終値!AF44:AY44)/AVERAGE(終値!AF44:AY44),""))</f>
        <v>0.10749832553918821</v>
      </c>
      <c r="AD44" s="500">
        <f>IF(終値!A44="","",IFERROR(4*STDEVP(終値!AG44:AZ44)/AVERAGE(終値!AG44:AZ44),""))</f>
        <v>0.10748171753385349</v>
      </c>
      <c r="AE44" s="500">
        <f>IF(終値!A44="","",IFERROR(4*STDEVP(終値!AH44:BA44)/AVERAGE(終値!AH44:BA44),""))</f>
        <v>0.11318116033052658</v>
      </c>
      <c r="AF44" s="500">
        <f>IF(終値!A44="","",IFERROR(4*STDEVP(終値!AI44:BB44)/AVERAGE(終値!AI44:BB44),""))</f>
        <v>0.11334843294509338</v>
      </c>
      <c r="AG44" s="500">
        <f>IF(終値!A44="","",IFERROR(4*STDEVP(終値!AJ44:BC44)/AVERAGE(終値!AJ44:BC44),""))</f>
        <v>0.11336316624050337</v>
      </c>
      <c r="AH44" s="500">
        <f>IF(終値!A44="","",IFERROR(4*STDEVP(終値!AK44:BD44)/AVERAGE(終値!AK44:BD44),""))</f>
        <v>0.11329552913894626</v>
      </c>
      <c r="AI44" s="500">
        <f>IF(終値!A44="","",IFERROR(4*STDEVP(終値!AL44:BE44)/AVERAGE(終値!AL44:BE44),""))</f>
        <v>0.11169860320336956</v>
      </c>
      <c r="AJ44" s="500">
        <f>IF(終値!A44="","",IFERROR(4*STDEVP(終値!AM44:BF44)/AVERAGE(終値!AM44:BF44),""))</f>
        <v>0.11965161777822102</v>
      </c>
      <c r="AK44" s="500">
        <f>IF(終値!A44="","",IFERROR(4*STDEVP(終値!AN44:BG44)/AVERAGE(終値!AN44:BG44),""))</f>
        <v>0.11920194883600235</v>
      </c>
      <c r="AL44" s="500">
        <f>IF(終値!A44="","",IFERROR(4*STDEVP(終値!AO44:BH44)/AVERAGE(終値!AO44:BH44),""))</f>
        <v>0.11885322224007881</v>
      </c>
      <c r="AM44" s="500">
        <f>IF(終値!A44="","",IFERROR(4*STDEVP(終値!AP44:BI44)/AVERAGE(終値!AP44:BI44),""))</f>
        <v>0.11780841001102829</v>
      </c>
      <c r="AN44" s="500">
        <f>IF(終値!A44="","",IFERROR(4*STDEVP(終値!AQ44:BJ44)/AVERAGE(終値!AQ44:BJ44),""))</f>
        <v>0.10751305903875548</v>
      </c>
      <c r="AO44" s="500">
        <f>IF(終値!A44="","",IFERROR(4*STDEVP(終値!AR44:BK44)/AVERAGE(終値!AR44:BK44),""))</f>
        <v>0.10835889086648248</v>
      </c>
      <c r="AP44" s="500">
        <f>IF(終値!A44="","",IFERROR(4*STDEVP(終値!AS44:BL44)/AVERAGE(終値!AS44:BL44),""))</f>
        <v>0.11372412599364209</v>
      </c>
    </row>
    <row r="45" spans="1:42">
      <c r="A45" s="497" t="str">
        <f>IF(終値!A45="","",終値!A45)</f>
        <v>8306</v>
      </c>
      <c r="B45" s="500">
        <f>IF(終値!A45="","",IFERROR(4*STDEVP(終値!E45:X45)/AVERAGE(終値!E45:X45),""))</f>
        <v>0.11366755112886855</v>
      </c>
      <c r="C45" s="500">
        <f>IF(終値!A45="","",IFERROR(4*STDEVP(終値!F45:Y45)/AVERAGE(終値!F45:Y45),""))</f>
        <v>0.12054526788500022</v>
      </c>
      <c r="D45" s="500">
        <f>IF(終値!A45="","",IFERROR(4*STDEVP(終値!G45:Z45)/AVERAGE(終値!G45:Z45),""))</f>
        <v>0.12518821320947907</v>
      </c>
      <c r="E45" s="500">
        <f>IF(終値!A45="","",IFERROR(4*STDEVP(終値!H45:AA45)/AVERAGE(終値!H45:AA45),""))</f>
        <v>0.13317885261434215</v>
      </c>
      <c r="F45" s="500">
        <f>IF(終値!A45="","",IFERROR(4*STDEVP(終値!I45:AB45)/AVERAGE(終値!I45:AB45),""))</f>
        <v>0.14730295309928287</v>
      </c>
      <c r="G45" s="500">
        <f>IF(終値!A45="","",IFERROR(4*STDEVP(終値!J45:AC45)/AVERAGE(終値!J45:AC45),""))</f>
        <v>0.16112043877158802</v>
      </c>
      <c r="H45" s="500">
        <f>IF(終値!A45="","",IFERROR(4*STDEVP(終値!K45:AD45)/AVERAGE(終値!K45:AD45),""))</f>
        <v>0.17854994996513229</v>
      </c>
      <c r="I45" s="500">
        <f>IF(終値!A45="","",IFERROR(4*STDEVP(終値!L45:AE45)/AVERAGE(終値!L45:AE45),""))</f>
        <v>0.19516006660211757</v>
      </c>
      <c r="J45" s="500">
        <f>IF(終値!A45="","",IFERROR(4*STDEVP(終値!M45:AF45)/AVERAGE(終値!M45:AF45),""))</f>
        <v>0.2067705892004269</v>
      </c>
      <c r="K45" s="500">
        <f>IF(終値!A45="","",IFERROR(4*STDEVP(終値!N45:AG45)/AVERAGE(終値!N45:AG45),""))</f>
        <v>0.20117947305962408</v>
      </c>
      <c r="L45" s="500">
        <f>IF(終値!A45="","",IFERROR(4*STDEVP(終値!O45:AH45)/AVERAGE(終値!O45:AH45),""))</f>
        <v>0.19588311421119856</v>
      </c>
      <c r="M45" s="500">
        <f>IF(終値!A45="","",IFERROR(4*STDEVP(終値!P45:AI45)/AVERAGE(終値!P45:AI45),""))</f>
        <v>0.1878825157916606</v>
      </c>
      <c r="N45" s="500">
        <f>IF(終値!A45="","",IFERROR(4*STDEVP(終値!Q45:AJ45)/AVERAGE(終値!Q45:AJ45),""))</f>
        <v>0.1794837051599088</v>
      </c>
      <c r="O45" s="500">
        <f>IF(終値!A45="","",IFERROR(4*STDEVP(終値!R45:AK45)/AVERAGE(終値!R45:AK45),""))</f>
        <v>0.17348352046038157</v>
      </c>
      <c r="P45" s="500">
        <f>IF(終値!A45="","",IFERROR(4*STDEVP(終値!S45:AL45)/AVERAGE(終値!S45:AL45),""))</f>
        <v>0.17412888928967926</v>
      </c>
      <c r="Q45" s="500">
        <f>IF(終値!A45="","",IFERROR(4*STDEVP(終値!T45:AM45)/AVERAGE(終値!T45:AM45),""))</f>
        <v>0.16017609427979343</v>
      </c>
      <c r="R45" s="500">
        <f>IF(終値!A45="","",IFERROR(4*STDEVP(終値!U45:AN45)/AVERAGE(終値!U45:AN45),""))</f>
        <v>0.1331218010082392</v>
      </c>
      <c r="S45" s="500">
        <f>IF(終値!A45="","",IFERROR(4*STDEVP(終値!V45:AO45)/AVERAGE(終値!V45:AO45),""))</f>
        <v>0.11549157648777331</v>
      </c>
      <c r="T45" s="500">
        <f>IF(終値!A45="","",IFERROR(4*STDEVP(終値!W45:AP45)/AVERAGE(終値!W45:AP45),""))</f>
        <v>9.9967858888746444E-2</v>
      </c>
      <c r="U45" s="500">
        <f>IF(終値!A45="","",IFERROR(4*STDEVP(終値!X45:AQ45)/AVERAGE(終値!X45:AQ45),""))</f>
        <v>9.727539506082665E-2</v>
      </c>
      <c r="V45" s="500">
        <f>IF(終値!A45="","",IFERROR(4*STDEVP(終値!Y45:AR45)/AVERAGE(終値!Y45:AR45),""))</f>
        <v>9.8845381811055372E-2</v>
      </c>
      <c r="W45" s="500">
        <f>IF(終値!A45="","",IFERROR(4*STDEVP(終値!Z45:AS45)/AVERAGE(終値!Z45:AS45),""))</f>
        <v>9.1762518371884594E-2</v>
      </c>
      <c r="X45" s="500">
        <f>IF(終値!A45="","",IFERROR(4*STDEVP(終値!AA45:AT45)/AVERAGE(終値!AA45:AT45),""))</f>
        <v>7.8991824541667838E-2</v>
      </c>
      <c r="Y45" s="500">
        <f>IF(終値!A45="","",IFERROR(4*STDEVP(終値!AB45:AU45)/AVERAGE(終値!AB45:AU45),""))</f>
        <v>7.4523740406677932E-2</v>
      </c>
      <c r="Z45" s="500">
        <f>IF(終値!A45="","",IFERROR(4*STDEVP(終値!AC45:AV45)/AVERAGE(終値!AC45:AV45),""))</f>
        <v>7.0734063623088872E-2</v>
      </c>
      <c r="AA45" s="500">
        <f>IF(終値!A45="","",IFERROR(4*STDEVP(終値!AD45:AW45)/AVERAGE(終値!AD45:AW45),""))</f>
        <v>7.0007067138602608E-2</v>
      </c>
      <c r="AB45" s="500">
        <f>IF(終値!A45="","",IFERROR(4*STDEVP(終値!AE45:AX45)/AVERAGE(終値!AE45:AX45),""))</f>
        <v>7.4057972948991801E-2</v>
      </c>
      <c r="AC45" s="500">
        <f>IF(終値!A45="","",IFERROR(4*STDEVP(終値!AF45:AY45)/AVERAGE(終値!AF45:AY45),""))</f>
        <v>8.8372944156103153E-2</v>
      </c>
      <c r="AD45" s="500">
        <f>IF(終値!A45="","",IFERROR(4*STDEVP(終値!AG45:AZ45)/AVERAGE(終値!AG45:AZ45),""))</f>
        <v>0.10284513027433156</v>
      </c>
      <c r="AE45" s="500">
        <f>IF(終値!A45="","",IFERROR(4*STDEVP(終値!AH45:BA45)/AVERAGE(終値!AH45:BA45),""))</f>
        <v>0.11677072203146953</v>
      </c>
      <c r="AF45" s="500">
        <f>IF(終値!A45="","",IFERROR(4*STDEVP(終値!AI45:BB45)/AVERAGE(終値!AI45:BB45),""))</f>
        <v>0.12994906905920237</v>
      </c>
      <c r="AG45" s="500">
        <f>IF(終値!A45="","",IFERROR(4*STDEVP(終値!AJ45:BC45)/AVERAGE(終値!AJ45:BC45),""))</f>
        <v>0.1363306744017404</v>
      </c>
      <c r="AH45" s="500">
        <f>IF(終値!A45="","",IFERROR(4*STDEVP(終値!AK45:BD45)/AVERAGE(終値!AK45:BD45),""))</f>
        <v>0.13708192197282962</v>
      </c>
      <c r="AI45" s="500">
        <f>IF(終値!A45="","",IFERROR(4*STDEVP(終値!AL45:BE45)/AVERAGE(終値!AL45:BE45),""))</f>
        <v>0.13046475789490872</v>
      </c>
      <c r="AJ45" s="500">
        <f>IF(終値!A45="","",IFERROR(4*STDEVP(終値!AM45:BF45)/AVERAGE(終値!AM45:BF45),""))</f>
        <v>0.12599046724358365</v>
      </c>
      <c r="AK45" s="500">
        <f>IF(終値!A45="","",IFERROR(4*STDEVP(終値!AN45:BG45)/AVERAGE(終値!AN45:BG45),""))</f>
        <v>0.10735342224054044</v>
      </c>
      <c r="AL45" s="500">
        <f>IF(終値!A45="","",IFERROR(4*STDEVP(終値!AO45:BH45)/AVERAGE(終値!AO45:BH45),""))</f>
        <v>0.10132401757229607</v>
      </c>
      <c r="AM45" s="500">
        <f>IF(終値!A45="","",IFERROR(4*STDEVP(終値!AP45:BI45)/AVERAGE(終値!AP45:BI45),""))</f>
        <v>9.5480604324758148E-2</v>
      </c>
      <c r="AN45" s="500">
        <f>IF(終値!A45="","",IFERROR(4*STDEVP(終値!AQ45:BJ45)/AVERAGE(終値!AQ45:BJ45),""))</f>
        <v>9.1580533064225825E-2</v>
      </c>
      <c r="AO45" s="500">
        <f>IF(終値!A45="","",IFERROR(4*STDEVP(終値!AR45:BK45)/AVERAGE(終値!AR45:BK45),""))</f>
        <v>0.10041433855341311</v>
      </c>
      <c r="AP45" s="500">
        <f>IF(終値!A45="","",IFERROR(4*STDEVP(終値!AS45:BL45)/AVERAGE(終値!AS45:BL45),""))</f>
        <v>0.11452508767705834</v>
      </c>
    </row>
    <row r="46" spans="1:42">
      <c r="A46" s="497" t="str">
        <f>IF(終値!A46="","",終値!A46)</f>
        <v>5401</v>
      </c>
      <c r="B46" s="500">
        <f>IF(終値!A46="","",IFERROR(4*STDEVP(終値!E46:X46)/AVERAGE(終値!E46:X46),""))</f>
        <v>0.27453546374335375</v>
      </c>
      <c r="C46" s="500">
        <f>IF(終値!A46="","",IFERROR(4*STDEVP(終値!F46:Y46)/AVERAGE(終値!F46:Y46),""))</f>
        <v>0.27035216133539719</v>
      </c>
      <c r="D46" s="500">
        <f>IF(終値!A46="","",IFERROR(4*STDEVP(終値!G46:Z46)/AVERAGE(終値!G46:Z46),""))</f>
        <v>0.26426104335095774</v>
      </c>
      <c r="E46" s="500">
        <f>IF(終値!A46="","",IFERROR(4*STDEVP(終値!H46:AA46)/AVERAGE(終値!H46:AA46),""))</f>
        <v>0.26564312496369358</v>
      </c>
      <c r="F46" s="500">
        <f>IF(終値!A46="","",IFERROR(4*STDEVP(終値!I46:AB46)/AVERAGE(終値!I46:AB46),""))</f>
        <v>0.26744906501779764</v>
      </c>
      <c r="G46" s="500">
        <f>IF(終値!A46="","",IFERROR(4*STDEVP(終値!J46:AC46)/AVERAGE(終値!J46:AC46),""))</f>
        <v>0.26634041497739291</v>
      </c>
      <c r="H46" s="500">
        <f>IF(終値!A46="","",IFERROR(4*STDEVP(終値!K46:AD46)/AVERAGE(終値!K46:AD46),""))</f>
        <v>0.25840056038711079</v>
      </c>
      <c r="I46" s="500">
        <f>IF(終値!A46="","",IFERROR(4*STDEVP(終値!L46:AE46)/AVERAGE(終値!L46:AE46),""))</f>
        <v>0.22770983427093214</v>
      </c>
      <c r="J46" s="500">
        <f>IF(終値!A46="","",IFERROR(4*STDEVP(終値!M46:AF46)/AVERAGE(終値!M46:AF46),""))</f>
        <v>0.19658512669863934</v>
      </c>
      <c r="K46" s="500">
        <f>IF(終値!A46="","",IFERROR(4*STDEVP(終値!N46:AG46)/AVERAGE(終値!N46:AG46),""))</f>
        <v>0.17049885384442307</v>
      </c>
      <c r="L46" s="500">
        <f>IF(終値!A46="","",IFERROR(4*STDEVP(終値!O46:AH46)/AVERAGE(終値!O46:AH46),""))</f>
        <v>0.15212835423409368</v>
      </c>
      <c r="M46" s="500">
        <f>IF(終値!A46="","",IFERROR(4*STDEVP(終値!P46:AI46)/AVERAGE(終値!P46:AI46),""))</f>
        <v>0.1350951168699383</v>
      </c>
      <c r="N46" s="500">
        <f>IF(終値!A46="","",IFERROR(4*STDEVP(終値!Q46:AJ46)/AVERAGE(終値!Q46:AJ46),""))</f>
        <v>0.11935513928587758</v>
      </c>
      <c r="O46" s="500">
        <f>IF(終値!A46="","",IFERROR(4*STDEVP(終値!R46:AK46)/AVERAGE(終値!R46:AK46),""))</f>
        <v>9.8722728607781973E-2</v>
      </c>
      <c r="P46" s="500">
        <f>IF(終値!A46="","",IFERROR(4*STDEVP(終値!S46:AL46)/AVERAGE(終値!S46:AL46),""))</f>
        <v>8.5709061922699073E-2</v>
      </c>
      <c r="Q46" s="500">
        <f>IF(終値!A46="","",IFERROR(4*STDEVP(終値!T46:AM46)/AVERAGE(終値!T46:AM46),""))</f>
        <v>7.6633979479865333E-2</v>
      </c>
      <c r="R46" s="500">
        <f>IF(終値!A46="","",IFERROR(4*STDEVP(終値!U46:AN46)/AVERAGE(終値!U46:AN46),""))</f>
        <v>6.876925318899757E-2</v>
      </c>
      <c r="S46" s="500">
        <f>IF(終値!A46="","",IFERROR(4*STDEVP(終値!V46:AO46)/AVERAGE(終値!V46:AO46),""))</f>
        <v>6.7886070940425786E-2</v>
      </c>
      <c r="T46" s="500">
        <f>IF(終値!A46="","",IFERROR(4*STDEVP(終値!W46:AP46)/AVERAGE(終値!W46:AP46),""))</f>
        <v>7.5339865014360755E-2</v>
      </c>
      <c r="U46" s="500">
        <f>IF(終値!A46="","",IFERROR(4*STDEVP(終値!X46:AQ46)/AVERAGE(終値!X46:AQ46),""))</f>
        <v>7.5229864974383026E-2</v>
      </c>
      <c r="V46" s="500">
        <f>IF(終値!A46="","",IFERROR(4*STDEVP(終値!Y46:AR46)/AVERAGE(終値!Y46:AR46),""))</f>
        <v>8.0314164932659526E-2</v>
      </c>
      <c r="W46" s="500">
        <f>IF(終値!A46="","",IFERROR(4*STDEVP(終値!Z46:AS46)/AVERAGE(終値!Z46:AS46),""))</f>
        <v>8.1508689528097034E-2</v>
      </c>
      <c r="X46" s="500">
        <f>IF(終値!A46="","",IFERROR(4*STDEVP(終値!AA46:AT46)/AVERAGE(終値!AA46:AT46),""))</f>
        <v>8.1796512559875176E-2</v>
      </c>
      <c r="Y46" s="500">
        <f>IF(終値!A46="","",IFERROR(4*STDEVP(終値!AB46:AU46)/AVERAGE(終値!AB46:AU46),""))</f>
        <v>8.2523338445806255E-2</v>
      </c>
      <c r="Z46" s="500">
        <f>IF(終値!A46="","",IFERROR(4*STDEVP(終値!AC46:AV46)/AVERAGE(終値!AC46:AV46),""))</f>
        <v>8.2595955803230675E-2</v>
      </c>
      <c r="AA46" s="500">
        <f>IF(終値!A46="","",IFERROR(4*STDEVP(終値!AD46:AW46)/AVERAGE(終値!AD46:AW46),""))</f>
        <v>8.2988476166182781E-2</v>
      </c>
      <c r="AB46" s="500">
        <f>IF(終値!A46="","",IFERROR(4*STDEVP(終値!AE46:AX46)/AVERAGE(終値!AE46:AX46),""))</f>
        <v>7.732857892365666E-2</v>
      </c>
      <c r="AC46" s="500">
        <f>IF(終値!A46="","",IFERROR(4*STDEVP(終値!AF46:AY46)/AVERAGE(終値!AF46:AY46),""))</f>
        <v>7.7092233628909546E-2</v>
      </c>
      <c r="AD46" s="500">
        <f>IF(終値!A46="","",IFERROR(4*STDEVP(終値!AG46:AZ46)/AVERAGE(終値!AG46:AZ46),""))</f>
        <v>7.6804053847575146E-2</v>
      </c>
      <c r="AE46" s="500">
        <f>IF(終値!A46="","",IFERROR(4*STDEVP(終値!AH46:BA46)/AVERAGE(終値!AH46:BA46),""))</f>
        <v>7.9960837548004593E-2</v>
      </c>
      <c r="AF46" s="500">
        <f>IF(終値!A46="","",IFERROR(4*STDEVP(終値!AI46:BB46)/AVERAGE(終値!AI46:BB46),""))</f>
        <v>8.1775993330404709E-2</v>
      </c>
      <c r="AG46" s="500">
        <f>IF(終値!A46="","",IFERROR(4*STDEVP(終値!AJ46:BC46)/AVERAGE(終値!AJ46:BC46),""))</f>
        <v>8.3017873807689241E-2</v>
      </c>
      <c r="AH46" s="500">
        <f>IF(終値!A46="","",IFERROR(4*STDEVP(終値!AK46:BD46)/AVERAGE(終値!AK46:BD46),""))</f>
        <v>8.3206798424536391E-2</v>
      </c>
      <c r="AI46" s="500">
        <f>IF(終値!A46="","",IFERROR(4*STDEVP(終値!AL46:BE46)/AVERAGE(終値!AL46:BE46),""))</f>
        <v>8.2064687485143242E-2</v>
      </c>
      <c r="AJ46" s="500">
        <f>IF(終値!A46="","",IFERROR(4*STDEVP(終値!AM46:BF46)/AVERAGE(終値!AM46:BF46),""))</f>
        <v>8.1331465626076682E-2</v>
      </c>
      <c r="AK46" s="500">
        <f>IF(終値!A46="","",IFERROR(4*STDEVP(終値!AN46:BG46)/AVERAGE(終値!AN46:BG46),""))</f>
        <v>7.9218038860497914E-2</v>
      </c>
      <c r="AL46" s="500">
        <f>IF(終値!A46="","",IFERROR(4*STDEVP(終値!AO46:BH46)/AVERAGE(終値!AO46:BH46),""))</f>
        <v>8.052481676906266E-2</v>
      </c>
      <c r="AM46" s="500">
        <f>IF(終値!A46="","",IFERROR(4*STDEVP(終値!AP46:BI46)/AVERAGE(終値!AP46:BI46),""))</f>
        <v>7.6561661866939371E-2</v>
      </c>
      <c r="AN46" s="500">
        <f>IF(終値!A46="","",IFERROR(4*STDEVP(終値!AQ46:BJ46)/AVERAGE(終値!AQ46:BJ46),""))</f>
        <v>6.5221252394579279E-2</v>
      </c>
      <c r="AO46" s="500">
        <f>IF(終値!A46="","",IFERROR(4*STDEVP(終値!AR46:BK46)/AVERAGE(終値!AR46:BK46),""))</f>
        <v>6.7424311655194941E-2</v>
      </c>
      <c r="AP46" s="500">
        <f>IF(終値!A46="","",IFERROR(4*STDEVP(終値!AS46:BL46)/AVERAGE(終値!AS46:BL46),""))</f>
        <v>6.3785809830909215E-2</v>
      </c>
    </row>
    <row r="47" spans="1:42">
      <c r="A47" s="497" t="str">
        <f>IF(終値!A47="","",終値!A47)</f>
        <v>8572</v>
      </c>
      <c r="B47" s="500">
        <f>IF(終値!A47="","",IFERROR(4*STDEVP(終値!E47:X47)/AVERAGE(終値!E47:X47),""))</f>
        <v>5.3634521152676272E-2</v>
      </c>
      <c r="C47" s="500">
        <f>IF(終値!A47="","",IFERROR(4*STDEVP(終値!F47:Y47)/AVERAGE(終値!F47:Y47),""))</f>
        <v>5.3227680614205228E-2</v>
      </c>
      <c r="D47" s="500">
        <f>IF(終値!A47="","",IFERROR(4*STDEVP(終値!G47:Z47)/AVERAGE(終値!G47:Z47),""))</f>
        <v>4.9919544746708087E-2</v>
      </c>
      <c r="E47" s="500">
        <f>IF(終値!A47="","",IFERROR(4*STDEVP(終値!H47:AA47)/AVERAGE(終値!H47:AA47),""))</f>
        <v>4.0757767494196177E-2</v>
      </c>
      <c r="F47" s="500">
        <f>IF(終値!A47="","",IFERROR(4*STDEVP(終値!I47:AB47)/AVERAGE(終値!I47:AB47),""))</f>
        <v>4.5886930625515222E-2</v>
      </c>
      <c r="G47" s="500">
        <f>IF(終値!A47="","",IFERROR(4*STDEVP(終値!J47:AC47)/AVERAGE(終値!J47:AC47),""))</f>
        <v>6.0382912101650921E-2</v>
      </c>
      <c r="H47" s="500">
        <f>IF(終値!A47="","",IFERROR(4*STDEVP(終値!K47:AD47)/AVERAGE(終値!K47:AD47),""))</f>
        <v>7.9348693527366176E-2</v>
      </c>
      <c r="I47" s="500">
        <f>IF(終値!A47="","",IFERROR(4*STDEVP(終値!L47:AE47)/AVERAGE(終値!L47:AE47),""))</f>
        <v>9.2870935013942307E-2</v>
      </c>
      <c r="J47" s="500">
        <f>IF(終値!A47="","",IFERROR(4*STDEVP(終値!M47:AF47)/AVERAGE(終値!M47:AF47),""))</f>
        <v>0.10375663168903494</v>
      </c>
      <c r="K47" s="500">
        <f>IF(終値!A47="","",IFERROR(4*STDEVP(終値!N47:AG47)/AVERAGE(終値!N47:AG47),""))</f>
        <v>0.11379112823313746</v>
      </c>
      <c r="L47" s="500">
        <f>IF(終値!A47="","",IFERROR(4*STDEVP(終値!O47:AH47)/AVERAGE(終値!O47:AH47),""))</f>
        <v>0.12686967470007268</v>
      </c>
      <c r="M47" s="500">
        <f>IF(終値!A47="","",IFERROR(4*STDEVP(終値!P47:AI47)/AVERAGE(終値!P47:AI47),""))</f>
        <v>0.13698241109481971</v>
      </c>
      <c r="N47" s="500">
        <f>IF(終値!A47="","",IFERROR(4*STDEVP(終値!Q47:AJ47)/AVERAGE(終値!Q47:AJ47),""))</f>
        <v>0.14003519377110873</v>
      </c>
      <c r="O47" s="500">
        <f>IF(終値!A47="","",IFERROR(4*STDEVP(終値!R47:AK47)/AVERAGE(終値!R47:AK47),""))</f>
        <v>0.14195548245350906</v>
      </c>
      <c r="P47" s="500">
        <f>IF(終値!A47="","",IFERROR(4*STDEVP(終値!S47:AL47)/AVERAGE(終値!S47:AL47),""))</f>
        <v>0.14367286868706616</v>
      </c>
      <c r="Q47" s="500">
        <f>IF(終値!A47="","",IFERROR(4*STDEVP(終値!T47:AM47)/AVERAGE(終値!T47:AM47),""))</f>
        <v>0.14348272613020982</v>
      </c>
      <c r="R47" s="500">
        <f>IF(終値!A47="","",IFERROR(4*STDEVP(終値!U47:AN47)/AVERAGE(終値!U47:AN47),""))</f>
        <v>0.13841880938105966</v>
      </c>
      <c r="S47" s="500">
        <f>IF(終値!A47="","",IFERROR(4*STDEVP(終値!V47:AO47)/AVERAGE(終値!V47:AO47),""))</f>
        <v>0.13459094933867397</v>
      </c>
      <c r="T47" s="500">
        <f>IF(終値!A47="","",IFERROR(4*STDEVP(終値!W47:AP47)/AVERAGE(終値!W47:AP47),""))</f>
        <v>0.12928491837567105</v>
      </c>
      <c r="U47" s="500">
        <f>IF(終値!A47="","",IFERROR(4*STDEVP(終値!X47:AQ47)/AVERAGE(終値!X47:AQ47),""))</f>
        <v>0.12407431998645821</v>
      </c>
      <c r="V47" s="500">
        <f>IF(終値!A47="","",IFERROR(4*STDEVP(終値!Y47:AR47)/AVERAGE(終値!Y47:AR47),""))</f>
        <v>0.11459618834402828</v>
      </c>
      <c r="W47" s="500">
        <f>IF(終値!A47="","",IFERROR(4*STDEVP(終値!Z47:AS47)/AVERAGE(終値!Z47:AS47),""))</f>
        <v>9.8419723291531466E-2</v>
      </c>
      <c r="X47" s="500">
        <f>IF(終値!A47="","",IFERROR(4*STDEVP(終値!AA47:AT47)/AVERAGE(終値!AA47:AT47),""))</f>
        <v>8.2468928637582706E-2</v>
      </c>
      <c r="Y47" s="500">
        <f>IF(終値!A47="","",IFERROR(4*STDEVP(終値!AB47:AU47)/AVERAGE(終値!AB47:AU47),""))</f>
        <v>5.3348498019918048E-2</v>
      </c>
      <c r="Z47" s="500">
        <f>IF(終値!A47="","",IFERROR(4*STDEVP(終値!AC47:AV47)/AVERAGE(終値!AC47:AV47),""))</f>
        <v>3.7485695591847085E-2</v>
      </c>
      <c r="AA47" s="500">
        <f>IF(終値!A47="","",IFERROR(4*STDEVP(終値!AD47:AW47)/AVERAGE(終値!AD47:AW47),""))</f>
        <v>3.1477057840151215E-2</v>
      </c>
      <c r="AB47" s="500">
        <f>IF(終値!A47="","",IFERROR(4*STDEVP(終値!AE47:AX47)/AVERAGE(終値!AE47:AX47),""))</f>
        <v>2.8637848907316174E-2</v>
      </c>
      <c r="AC47" s="500">
        <f>IF(終値!A47="","",IFERROR(4*STDEVP(終値!AF47:AY47)/AVERAGE(終値!AF47:AY47),""))</f>
        <v>2.6774673941327924E-2</v>
      </c>
      <c r="AD47" s="500">
        <f>IF(終値!A47="","",IFERROR(4*STDEVP(終値!AG47:AZ47)/AVERAGE(終値!AG47:AZ47),""))</f>
        <v>2.9832400699150965E-2</v>
      </c>
      <c r="AE47" s="500">
        <f>IF(終値!A47="","",IFERROR(4*STDEVP(終値!AH47:BA47)/AVERAGE(終値!AH47:BA47),""))</f>
        <v>4.7109442878567061E-2</v>
      </c>
      <c r="AF47" s="500">
        <f>IF(終値!A47="","",IFERROR(4*STDEVP(終値!AI47:BB47)/AVERAGE(終値!AI47:BB47),""))</f>
        <v>5.6079361598012016E-2</v>
      </c>
      <c r="AG47" s="500">
        <f>IF(終値!A47="","",IFERROR(4*STDEVP(終値!AJ47:BC47)/AVERAGE(終値!AJ47:BC47),""))</f>
        <v>5.9207888368232979E-2</v>
      </c>
      <c r="AH47" s="500">
        <f>IF(終値!A47="","",IFERROR(4*STDEVP(終値!AK47:BD47)/AVERAGE(終値!AK47:BD47),""))</f>
        <v>6.8635165599637366E-2</v>
      </c>
      <c r="AI47" s="500">
        <f>IF(終値!A47="","",IFERROR(4*STDEVP(終値!AL47:BE47)/AVERAGE(終値!AL47:BE47),""))</f>
        <v>7.0183403127931074E-2</v>
      </c>
      <c r="AJ47" s="500">
        <f>IF(終値!A47="","",IFERROR(4*STDEVP(終値!AM47:BF47)/AVERAGE(終値!AM47:BF47),""))</f>
        <v>7.2073087680155939E-2</v>
      </c>
      <c r="AK47" s="500">
        <f>IF(終値!A47="","",IFERROR(4*STDEVP(終値!AN47:BG47)/AVERAGE(終値!AN47:BG47),""))</f>
        <v>7.5575818106529399E-2</v>
      </c>
      <c r="AL47" s="500">
        <f>IF(終値!A47="","",IFERROR(4*STDEVP(終値!AO47:BH47)/AVERAGE(終値!AO47:BH47),""))</f>
        <v>7.532757702875835E-2</v>
      </c>
      <c r="AM47" s="500">
        <f>IF(終値!A47="","",IFERROR(4*STDEVP(終値!AP47:BI47)/AVERAGE(終値!AP47:BI47),""))</f>
        <v>7.6015473563426694E-2</v>
      </c>
      <c r="AN47" s="500">
        <f>IF(終値!A47="","",IFERROR(4*STDEVP(終値!AQ47:BJ47)/AVERAGE(終値!AQ47:BJ47),""))</f>
        <v>7.5660673614127455E-2</v>
      </c>
      <c r="AO47" s="500">
        <f>IF(終値!A47="","",IFERROR(4*STDEVP(終値!AR47:BK47)/AVERAGE(終値!AR47:BK47),""))</f>
        <v>7.5881316743234395E-2</v>
      </c>
      <c r="AP47" s="500">
        <f>IF(終値!A47="","",IFERROR(4*STDEVP(終値!AS47:BL47)/AVERAGE(終値!AS47:BL47),""))</f>
        <v>7.4005587895379879E-2</v>
      </c>
    </row>
    <row r="48" spans="1:42">
      <c r="A48" s="497" t="str">
        <f>IF(終値!A48="","",終値!A48)</f>
        <v>3941</v>
      </c>
      <c r="B48" s="500">
        <f>IF(終値!A48="","",IFERROR(4*STDEVP(終値!E48:X48)/AVERAGE(終値!E48:X48),""))</f>
        <v>0.15419888198990672</v>
      </c>
      <c r="C48" s="500">
        <f>IF(終値!A48="","",IFERROR(4*STDEVP(終値!F48:Y48)/AVERAGE(終値!F48:Y48),""))</f>
        <v>0.13848435243554433</v>
      </c>
      <c r="D48" s="500">
        <f>IF(終値!A48="","",IFERROR(4*STDEVP(終値!G48:Z48)/AVERAGE(終値!G48:Z48),""))</f>
        <v>0.11134470542358893</v>
      </c>
      <c r="E48" s="500">
        <f>IF(終値!A48="","",IFERROR(4*STDEVP(終値!H48:AA48)/AVERAGE(終値!H48:AA48),""))</f>
        <v>0.11184884298235867</v>
      </c>
      <c r="F48" s="500">
        <f>IF(終値!A48="","",IFERROR(4*STDEVP(終値!I48:AB48)/AVERAGE(終値!I48:AB48),""))</f>
        <v>0.11427675379930101</v>
      </c>
      <c r="G48" s="500">
        <f>IF(終値!A48="","",IFERROR(4*STDEVP(終値!J48:AC48)/AVERAGE(終値!J48:AC48),""))</f>
        <v>0.11607858895936067</v>
      </c>
      <c r="H48" s="500">
        <f>IF(終値!A48="","",IFERROR(4*STDEVP(終値!K48:AD48)/AVERAGE(終値!K48:AD48),""))</f>
        <v>0.1102672660115608</v>
      </c>
      <c r="I48" s="500">
        <f>IF(終値!A48="","",IFERROR(4*STDEVP(終値!L48:AE48)/AVERAGE(終値!L48:AE48),""))</f>
        <v>9.6912421198018101E-2</v>
      </c>
      <c r="J48" s="500">
        <f>IF(終値!A48="","",IFERROR(4*STDEVP(終値!M48:AF48)/AVERAGE(終値!M48:AF48),""))</f>
        <v>8.3372118091828998E-2</v>
      </c>
      <c r="K48" s="500">
        <f>IF(終値!A48="","",IFERROR(4*STDEVP(終値!N48:AG48)/AVERAGE(終値!N48:AG48),""))</f>
        <v>6.0120245449969238E-2</v>
      </c>
      <c r="L48" s="500">
        <f>IF(終値!A48="","",IFERROR(4*STDEVP(終値!O48:AH48)/AVERAGE(終値!O48:AH48),""))</f>
        <v>5.9064779059615873E-2</v>
      </c>
      <c r="M48" s="500">
        <f>IF(終値!A48="","",IFERROR(4*STDEVP(終値!P48:AI48)/AVERAGE(終値!P48:AI48),""))</f>
        <v>5.3902133180774595E-2</v>
      </c>
      <c r="N48" s="500">
        <f>IF(終値!A48="","",IFERROR(4*STDEVP(終値!Q48:AJ48)/AVERAGE(終値!Q48:AJ48),""))</f>
        <v>4.9189049376550865E-2</v>
      </c>
      <c r="O48" s="500">
        <f>IF(終値!A48="","",IFERROR(4*STDEVP(終値!R48:AK48)/AVERAGE(終値!R48:AK48),""))</f>
        <v>4.3228574986578526E-2</v>
      </c>
      <c r="P48" s="500">
        <f>IF(終値!A48="","",IFERROR(4*STDEVP(終値!S48:AL48)/AVERAGE(終値!S48:AL48),""))</f>
        <v>4.3228574986578526E-2</v>
      </c>
      <c r="Q48" s="500">
        <f>IF(終値!A48="","",IFERROR(4*STDEVP(終値!T48:AM48)/AVERAGE(終値!T48:AM48),""))</f>
        <v>3.9129076723118328E-2</v>
      </c>
      <c r="R48" s="500">
        <f>IF(終値!A48="","",IFERROR(4*STDEVP(終値!U48:AN48)/AVERAGE(終値!U48:AN48),""))</f>
        <v>3.7948303311847426E-2</v>
      </c>
      <c r="S48" s="500">
        <f>IF(終値!A48="","",IFERROR(4*STDEVP(終値!V48:AO48)/AVERAGE(終値!V48:AO48),""))</f>
        <v>3.7981754739269818E-2</v>
      </c>
      <c r="T48" s="500">
        <f>IF(終値!A48="","",IFERROR(4*STDEVP(終値!W48:AP48)/AVERAGE(終値!W48:AP48),""))</f>
        <v>3.7290300719615074E-2</v>
      </c>
      <c r="U48" s="500">
        <f>IF(終値!A48="","",IFERROR(4*STDEVP(終値!X48:AQ48)/AVERAGE(終値!X48:AQ48),""))</f>
        <v>4.2681028055175117E-2</v>
      </c>
      <c r="V48" s="500">
        <f>IF(終値!A48="","",IFERROR(4*STDEVP(終値!Y48:AR48)/AVERAGE(終値!Y48:AR48),""))</f>
        <v>5.0524571556551719E-2</v>
      </c>
      <c r="W48" s="500">
        <f>IF(終値!A48="","",IFERROR(4*STDEVP(終値!Z48:AS48)/AVERAGE(終値!Z48:AS48),""))</f>
        <v>4.7583324938478729E-2</v>
      </c>
      <c r="X48" s="500">
        <f>IF(終値!A48="","",IFERROR(4*STDEVP(終値!AA48:AT48)/AVERAGE(終値!AA48:AT48),""))</f>
        <v>4.8890554132635509E-2</v>
      </c>
      <c r="Y48" s="500">
        <f>IF(終値!A48="","",IFERROR(4*STDEVP(終値!AB48:AU48)/AVERAGE(終値!AB48:AU48),""))</f>
        <v>5.1120667326637559E-2</v>
      </c>
      <c r="Z48" s="500">
        <f>IF(終値!A48="","",IFERROR(4*STDEVP(終値!AC48:AV48)/AVERAGE(終値!AC48:AV48),""))</f>
        <v>5.2258557695175789E-2</v>
      </c>
      <c r="AA48" s="500">
        <f>IF(終値!A48="","",IFERROR(4*STDEVP(終値!AD48:AW48)/AVERAGE(終値!AD48:AW48),""))</f>
        <v>5.4887467998711331E-2</v>
      </c>
      <c r="AB48" s="500">
        <f>IF(終値!A48="","",IFERROR(4*STDEVP(終値!AE48:AX48)/AVERAGE(終値!AE48:AX48),""))</f>
        <v>5.4467766919876461E-2</v>
      </c>
      <c r="AC48" s="500">
        <f>IF(終値!A48="","",IFERROR(4*STDEVP(終値!AF48:AY48)/AVERAGE(終値!AF48:AY48),""))</f>
        <v>5.3886626740842748E-2</v>
      </c>
      <c r="AD48" s="500">
        <f>IF(終値!A48="","",IFERROR(4*STDEVP(終値!AG48:AZ48)/AVERAGE(終値!AG48:AZ48),""))</f>
        <v>4.9462830491583475E-2</v>
      </c>
      <c r="AE48" s="500">
        <f>IF(終値!A48="","",IFERROR(4*STDEVP(終値!AH48:BA48)/AVERAGE(終値!AH48:BA48),""))</f>
        <v>5.7103910480389437E-2</v>
      </c>
      <c r="AF48" s="500">
        <f>IF(終値!A48="","",IFERROR(4*STDEVP(終値!AI48:BB48)/AVERAGE(終値!AI48:BB48),""))</f>
        <v>5.8618128252616176E-2</v>
      </c>
      <c r="AG48" s="500">
        <f>IF(終値!A48="","",IFERROR(4*STDEVP(終値!AJ48:BC48)/AVERAGE(終値!AJ48:BC48),""))</f>
        <v>5.8953643548082899E-2</v>
      </c>
      <c r="AH48" s="500">
        <f>IF(終値!A48="","",IFERROR(4*STDEVP(終値!AK48:BD48)/AVERAGE(終値!AK48:BD48),""))</f>
        <v>6.0938731751354502E-2</v>
      </c>
      <c r="AI48" s="500">
        <f>IF(終値!A48="","",IFERROR(4*STDEVP(終値!AL48:BE48)/AVERAGE(終値!AL48:BE48),""))</f>
        <v>6.2047783970874321E-2</v>
      </c>
      <c r="AJ48" s="500">
        <f>IF(終値!A48="","",IFERROR(4*STDEVP(終値!AM48:BF48)/AVERAGE(終値!AM48:BF48),""))</f>
        <v>6.0115626438672243E-2</v>
      </c>
      <c r="AK48" s="500">
        <f>IF(終値!A48="","",IFERROR(4*STDEVP(終値!AN48:BG48)/AVERAGE(終値!AN48:BG48),""))</f>
        <v>5.8882786036201312E-2</v>
      </c>
      <c r="AL48" s="500">
        <f>IF(終値!A48="","",IFERROR(4*STDEVP(終値!AO48:BH48)/AVERAGE(終値!AO48:BH48),""))</f>
        <v>5.9200239547230263E-2</v>
      </c>
      <c r="AM48" s="500">
        <f>IF(終値!A48="","",IFERROR(4*STDEVP(終値!AP48:BI48)/AVERAGE(終値!AP48:BI48),""))</f>
        <v>5.8962764102987411E-2</v>
      </c>
      <c r="AN48" s="500">
        <f>IF(終値!A48="","",IFERROR(4*STDEVP(終値!AQ48:BJ48)/AVERAGE(終値!AQ48:BJ48),""))</f>
        <v>5.8682918667393662E-2</v>
      </c>
      <c r="AO48" s="500">
        <f>IF(終値!A48="","",IFERROR(4*STDEVP(終値!AR48:BK48)/AVERAGE(終値!AR48:BK48),""))</f>
        <v>5.7643303122335302E-2</v>
      </c>
      <c r="AP48" s="500">
        <f>IF(終値!A48="","",IFERROR(4*STDEVP(終値!AS48:BL48)/AVERAGE(終値!AS48:BL48),""))</f>
        <v>5.5461403943835717E-2</v>
      </c>
    </row>
    <row r="49" spans="1:42">
      <c r="A49" s="497" t="str">
        <f>IF(終値!A49="","",終値!A49)</f>
        <v>5929</v>
      </c>
      <c r="B49" s="500">
        <f>IF(終値!A49="","",IFERROR(4*STDEVP(終値!E49:X49)/AVERAGE(終値!E49:X49),""))</f>
        <v>0.15104298385318837</v>
      </c>
      <c r="C49" s="500">
        <f>IF(終値!A49="","",IFERROR(4*STDEVP(終値!F49:Y49)/AVERAGE(終値!F49:Y49),""))</f>
        <v>0.1493184607966839</v>
      </c>
      <c r="D49" s="500">
        <f>IF(終値!A49="","",IFERROR(4*STDEVP(終値!G49:Z49)/AVERAGE(終値!G49:Z49),""))</f>
        <v>0.14909907732362385</v>
      </c>
      <c r="E49" s="500">
        <f>IF(終値!A49="","",IFERROR(4*STDEVP(終値!H49:AA49)/AVERAGE(終値!H49:AA49),""))</f>
        <v>0.13860246110247232</v>
      </c>
      <c r="F49" s="500">
        <f>IF(終値!A49="","",IFERROR(4*STDEVP(終値!I49:AB49)/AVERAGE(終値!I49:AB49),""))</f>
        <v>0.1263917037388477</v>
      </c>
      <c r="G49" s="500">
        <f>IF(終値!A49="","",IFERROR(4*STDEVP(終値!J49:AC49)/AVERAGE(終値!J49:AC49),""))</f>
        <v>9.6606135838541884E-2</v>
      </c>
      <c r="H49" s="500">
        <f>IF(終値!A49="","",IFERROR(4*STDEVP(終値!K49:AD49)/AVERAGE(終値!K49:AD49),""))</f>
        <v>9.0119267426654742E-2</v>
      </c>
      <c r="I49" s="500">
        <f>IF(終値!A49="","",IFERROR(4*STDEVP(終値!L49:AE49)/AVERAGE(終値!L49:AE49),""))</f>
        <v>8.0360882499556863E-2</v>
      </c>
      <c r="J49" s="500">
        <f>IF(終値!A49="","",IFERROR(4*STDEVP(終値!M49:AF49)/AVERAGE(終値!M49:AF49),""))</f>
        <v>7.0342851485959645E-2</v>
      </c>
      <c r="K49" s="500">
        <f>IF(終値!A49="","",IFERROR(4*STDEVP(終値!N49:AG49)/AVERAGE(終値!N49:AG49),""))</f>
        <v>6.3483255114643172E-2</v>
      </c>
      <c r="L49" s="500">
        <f>IF(終値!A49="","",IFERROR(4*STDEVP(終値!O49:AH49)/AVERAGE(終値!O49:AH49),""))</f>
        <v>6.3287015129509863E-2</v>
      </c>
      <c r="M49" s="500">
        <f>IF(終値!A49="","",IFERROR(4*STDEVP(終値!P49:AI49)/AVERAGE(終値!P49:AI49),""))</f>
        <v>6.6857200640311143E-2</v>
      </c>
      <c r="N49" s="500">
        <f>IF(終値!A49="","",IFERROR(4*STDEVP(終値!Q49:AJ49)/AVERAGE(終値!Q49:AJ49),""))</f>
        <v>7.0224014960945477E-2</v>
      </c>
      <c r="O49" s="500">
        <f>IF(終値!A49="","",IFERROR(4*STDEVP(終値!R49:AK49)/AVERAGE(終値!R49:AK49),""))</f>
        <v>7.1882882609775489E-2</v>
      </c>
      <c r="P49" s="500">
        <f>IF(終値!A49="","",IFERROR(4*STDEVP(終値!S49:AL49)/AVERAGE(終値!S49:AL49),""))</f>
        <v>7.3475867601412864E-2</v>
      </c>
      <c r="Q49" s="500">
        <f>IF(終値!A49="","",IFERROR(4*STDEVP(終値!T49:AM49)/AVERAGE(終値!T49:AM49),""))</f>
        <v>7.3426559715766324E-2</v>
      </c>
      <c r="R49" s="500">
        <f>IF(終値!A49="","",IFERROR(4*STDEVP(終値!U49:AN49)/AVERAGE(終値!U49:AN49),""))</f>
        <v>7.3315219726314509E-2</v>
      </c>
      <c r="S49" s="500">
        <f>IF(終値!A49="","",IFERROR(4*STDEVP(終値!V49:AO49)/AVERAGE(終値!V49:AO49),""))</f>
        <v>7.2867481195541775E-2</v>
      </c>
      <c r="T49" s="500">
        <f>IF(終値!A49="","",IFERROR(4*STDEVP(終値!W49:AP49)/AVERAGE(終値!W49:AP49),""))</f>
        <v>7.0195854893866358E-2</v>
      </c>
      <c r="U49" s="500">
        <f>IF(終値!A49="","",IFERROR(4*STDEVP(終値!X49:AQ49)/AVERAGE(終値!X49:AQ49),""))</f>
        <v>7.4261395159036625E-2</v>
      </c>
      <c r="V49" s="500">
        <f>IF(終値!A49="","",IFERROR(4*STDEVP(終値!Y49:AR49)/AVERAGE(終値!Y49:AR49),""))</f>
        <v>8.1434331105459376E-2</v>
      </c>
      <c r="W49" s="500">
        <f>IF(終値!A49="","",IFERROR(4*STDEVP(終値!Z49:AS49)/AVERAGE(終値!Z49:AS49),""))</f>
        <v>8.3895400085149258E-2</v>
      </c>
      <c r="X49" s="500">
        <f>IF(終値!A49="","",IFERROR(4*STDEVP(終値!AA49:AT49)/AVERAGE(終値!AA49:AT49),""))</f>
        <v>8.3643340886615444E-2</v>
      </c>
      <c r="Y49" s="500">
        <f>IF(終値!A49="","",IFERROR(4*STDEVP(終値!AB49:AU49)/AVERAGE(終値!AB49:AU49),""))</f>
        <v>8.8781329251547511E-2</v>
      </c>
      <c r="Z49" s="500">
        <f>IF(終値!A49="","",IFERROR(4*STDEVP(終値!AC49:AV49)/AVERAGE(終値!AC49:AV49),""))</f>
        <v>9.2410114119049785E-2</v>
      </c>
      <c r="AA49" s="500">
        <f>IF(終値!A49="","",IFERROR(4*STDEVP(終値!AD49:AW49)/AVERAGE(終値!AD49:AW49),""))</f>
        <v>0.10211991771138422</v>
      </c>
      <c r="AB49" s="500">
        <f>IF(終値!A49="","",IFERROR(4*STDEVP(終値!AE49:AX49)/AVERAGE(終値!AE49:AX49),""))</f>
        <v>0.11593162624005754</v>
      </c>
      <c r="AC49" s="500">
        <f>IF(終値!A49="","",IFERROR(4*STDEVP(終値!AF49:AY49)/AVERAGE(終値!AF49:AY49),""))</f>
        <v>0.13377194401672046</v>
      </c>
      <c r="AD49" s="500">
        <f>IF(終値!A49="","",IFERROR(4*STDEVP(終値!AG49:AZ49)/AVERAGE(終値!AG49:AZ49),""))</f>
        <v>0.12248949217851292</v>
      </c>
      <c r="AE49" s="500">
        <f>IF(終値!A49="","",IFERROR(4*STDEVP(終値!AH49:BA49)/AVERAGE(終値!AH49:BA49),""))</f>
        <v>0.11958446382674777</v>
      </c>
      <c r="AF49" s="500">
        <f>IF(終値!A49="","",IFERROR(4*STDEVP(終値!AI49:BB49)/AVERAGE(終値!AI49:BB49),""))</f>
        <v>0.11924064734157007</v>
      </c>
      <c r="AG49" s="500">
        <f>IF(終値!A49="","",IFERROR(4*STDEVP(終値!AJ49:BC49)/AVERAGE(終値!AJ49:BC49),""))</f>
        <v>0.12790257189796908</v>
      </c>
      <c r="AH49" s="500">
        <f>IF(終値!A49="","",IFERROR(4*STDEVP(終値!AK49:BD49)/AVERAGE(終値!AK49:BD49),""))</f>
        <v>0.13540903838175625</v>
      </c>
      <c r="AI49" s="500">
        <f>IF(終値!A49="","",IFERROR(4*STDEVP(終値!AL49:BE49)/AVERAGE(終値!AL49:BE49),""))</f>
        <v>0.14892305814675999</v>
      </c>
      <c r="AJ49" s="500">
        <f>IF(終値!A49="","",IFERROR(4*STDEVP(終値!AM49:BF49)/AVERAGE(終値!AM49:BF49),""))</f>
        <v>0.15821985538263175</v>
      </c>
      <c r="AK49" s="500">
        <f>IF(終値!A49="","",IFERROR(4*STDEVP(終値!AN49:BG49)/AVERAGE(終値!AN49:BG49),""))</f>
        <v>0.15818310260642612</v>
      </c>
      <c r="AL49" s="500">
        <f>IF(終値!A49="","",IFERROR(4*STDEVP(終値!AO49:BH49)/AVERAGE(終値!AO49:BH49),""))</f>
        <v>0.16053909901133476</v>
      </c>
      <c r="AM49" s="500">
        <f>IF(終値!A49="","",IFERROR(4*STDEVP(終値!AP49:BI49)/AVERAGE(終値!AP49:BI49),""))</f>
        <v>0.15361196034835745</v>
      </c>
      <c r="AN49" s="500">
        <f>IF(終値!A49="","",IFERROR(4*STDEVP(終値!AQ49:BJ49)/AVERAGE(終値!AQ49:BJ49),""))</f>
        <v>0.14243594179348609</v>
      </c>
      <c r="AO49" s="500">
        <f>IF(終値!A49="","",IFERROR(4*STDEVP(終値!AR49:BK49)/AVERAGE(終値!AR49:BK49),""))</f>
        <v>0.13627560210668574</v>
      </c>
      <c r="AP49" s="500">
        <f>IF(終値!A49="","",IFERROR(4*STDEVP(終値!AS49:BL49)/AVERAGE(終値!AS49:BL49),""))</f>
        <v>0.14017094474636629</v>
      </c>
    </row>
    <row r="50" spans="1:42">
      <c r="A50" s="497" t="str">
        <f>IF(終値!A50="","",終値!A50)</f>
        <v>8316</v>
      </c>
      <c r="B50" s="500">
        <f>IF(終値!A50="","",IFERROR(4*STDEVP(終値!E50:X50)/AVERAGE(終値!E50:X50),""))</f>
        <v>0.11231519953896962</v>
      </c>
      <c r="C50" s="500">
        <f>IF(終値!A50="","",IFERROR(4*STDEVP(終値!F50:Y50)/AVERAGE(終値!F50:Y50),""))</f>
        <v>0.11185805344238992</v>
      </c>
      <c r="D50" s="500">
        <f>IF(終値!A50="","",IFERROR(4*STDEVP(終値!G50:Z50)/AVERAGE(終値!G50:Z50),""))</f>
        <v>0.1082288602607772</v>
      </c>
      <c r="E50" s="500">
        <f>IF(終値!A50="","",IFERROR(4*STDEVP(終値!H50:AA50)/AVERAGE(終値!H50:AA50),""))</f>
        <v>9.6352443011900282E-2</v>
      </c>
      <c r="F50" s="500">
        <f>IF(終値!A50="","",IFERROR(4*STDEVP(終値!I50:AB50)/AVERAGE(終値!I50:AB50),""))</f>
        <v>9.3525477438194254E-2</v>
      </c>
      <c r="G50" s="500">
        <f>IF(終値!A50="","",IFERROR(4*STDEVP(終値!J50:AC50)/AVERAGE(終値!J50:AC50),""))</f>
        <v>0.10265437761919599</v>
      </c>
      <c r="H50" s="500">
        <f>IF(終値!A50="","",IFERROR(4*STDEVP(終値!K50:AD50)/AVERAGE(終値!K50:AD50),""))</f>
        <v>0.11540350104735296</v>
      </c>
      <c r="I50" s="500">
        <f>IF(終値!A50="","",IFERROR(4*STDEVP(終値!L50:AE50)/AVERAGE(終値!L50:AE50),""))</f>
        <v>0.13514020075553468</v>
      </c>
      <c r="J50" s="500">
        <f>IF(終値!A50="","",IFERROR(4*STDEVP(終値!M50:AF50)/AVERAGE(終値!M50:AF50),""))</f>
        <v>0.15075385899169882</v>
      </c>
      <c r="K50" s="500">
        <f>IF(終値!A50="","",IFERROR(4*STDEVP(終値!N50:AG50)/AVERAGE(終値!N50:AG50),""))</f>
        <v>0.15301632760921116</v>
      </c>
      <c r="L50" s="500">
        <f>IF(終値!A50="","",IFERROR(4*STDEVP(終値!O50:AH50)/AVERAGE(終値!O50:AH50),""))</f>
        <v>0.15629591860735445</v>
      </c>
      <c r="M50" s="500">
        <f>IF(終値!A50="","",IFERROR(4*STDEVP(終値!P50:AI50)/AVERAGE(終値!P50:AI50),""))</f>
        <v>0.15479798168298356</v>
      </c>
      <c r="N50" s="500">
        <f>IF(終値!A50="","",IFERROR(4*STDEVP(終値!Q50:AJ50)/AVERAGE(終値!Q50:AJ50),""))</f>
        <v>0.15079970329806122</v>
      </c>
      <c r="O50" s="500">
        <f>IF(終値!A50="","",IFERROR(4*STDEVP(終値!R50:AK50)/AVERAGE(終値!R50:AK50),""))</f>
        <v>0.14665029136452917</v>
      </c>
      <c r="P50" s="500">
        <f>IF(終値!A50="","",IFERROR(4*STDEVP(終値!S50:AL50)/AVERAGE(終値!S50:AL50),""))</f>
        <v>0.14870227223464527</v>
      </c>
      <c r="Q50" s="500">
        <f>IF(終値!A50="","",IFERROR(4*STDEVP(終値!T50:AM50)/AVERAGE(終値!T50:AM50),""))</f>
        <v>0.14034375355875531</v>
      </c>
      <c r="R50" s="500">
        <f>IF(終値!A50="","",IFERROR(4*STDEVP(終値!U50:AN50)/AVERAGE(終値!U50:AN50),""))</f>
        <v>0.12628945431562807</v>
      </c>
      <c r="S50" s="500">
        <f>IF(終値!A50="","",IFERROR(4*STDEVP(終値!V50:AO50)/AVERAGE(終値!V50:AO50),""))</f>
        <v>0.11895582910765599</v>
      </c>
      <c r="T50" s="500">
        <f>IF(終値!A50="","",IFERROR(4*STDEVP(終値!W50:AP50)/AVERAGE(終値!W50:AP50),""))</f>
        <v>0.10929414514059305</v>
      </c>
      <c r="U50" s="500">
        <f>IF(終値!A50="","",IFERROR(4*STDEVP(終値!X50:AQ50)/AVERAGE(終値!X50:AQ50),""))</f>
        <v>0.10535730682160101</v>
      </c>
      <c r="V50" s="500">
        <f>IF(終値!A50="","",IFERROR(4*STDEVP(終値!Y50:AR50)/AVERAGE(終値!Y50:AR50),""))</f>
        <v>0.10745158495899083</v>
      </c>
      <c r="W50" s="500">
        <f>IF(終値!A50="","",IFERROR(4*STDEVP(終値!Z50:AS50)/AVERAGE(終値!Z50:AS50),""))</f>
        <v>0.1053586484574166</v>
      </c>
      <c r="X50" s="500">
        <f>IF(終値!A50="","",IFERROR(4*STDEVP(終値!AA50:AT50)/AVERAGE(終値!AA50:AT50),""))</f>
        <v>0.10201929713915216</v>
      </c>
      <c r="Y50" s="500">
        <f>IF(終値!A50="","",IFERROR(4*STDEVP(終値!AB50:AU50)/AVERAGE(終値!AB50:AU50),""))</f>
        <v>9.9674732738491839E-2</v>
      </c>
      <c r="Z50" s="500">
        <f>IF(終値!A50="","",IFERROR(4*STDEVP(終値!AC50:AV50)/AVERAGE(終値!AC50:AV50),""))</f>
        <v>9.5720926401648337E-2</v>
      </c>
      <c r="AA50" s="500">
        <f>IF(終値!A50="","",IFERROR(4*STDEVP(終値!AD50:AW50)/AVERAGE(終値!AD50:AW50),""))</f>
        <v>9.8684906547764822E-2</v>
      </c>
      <c r="AB50" s="500">
        <f>IF(終値!A50="","",IFERROR(4*STDEVP(終値!AE50:AX50)/AVERAGE(終値!AE50:AX50),""))</f>
        <v>0.1029079777124047</v>
      </c>
      <c r="AC50" s="500">
        <f>IF(終値!A50="","",IFERROR(4*STDEVP(終値!AF50:AY50)/AVERAGE(終値!AF50:AY50),""))</f>
        <v>0.11726424146352935</v>
      </c>
      <c r="AD50" s="500">
        <f>IF(終値!A50="","",IFERROR(4*STDEVP(終値!AG50:AZ50)/AVERAGE(終値!AG50:AZ50),""))</f>
        <v>0.13467063029344301</v>
      </c>
      <c r="AE50" s="500">
        <f>IF(終値!A50="","",IFERROR(4*STDEVP(終値!AH50:BA50)/AVERAGE(終値!AH50:BA50),""))</f>
        <v>0.15082054332928557</v>
      </c>
      <c r="AF50" s="500">
        <f>IF(終値!A50="","",IFERROR(4*STDEVP(終値!AI50:BB50)/AVERAGE(終値!AI50:BB50),""))</f>
        <v>0.16263106442441841</v>
      </c>
      <c r="AG50" s="500">
        <f>IF(終値!A50="","",IFERROR(4*STDEVP(終値!AJ50:BC50)/AVERAGE(終値!AJ50:BC50),""))</f>
        <v>0.16793578899385395</v>
      </c>
      <c r="AH50" s="500">
        <f>IF(終値!A50="","",IFERROR(4*STDEVP(終値!AK50:BD50)/AVERAGE(終値!AK50:BD50),""))</f>
        <v>0.16682820376465102</v>
      </c>
      <c r="AI50" s="500">
        <f>IF(終値!A50="","",IFERROR(4*STDEVP(終値!AL50:BE50)/AVERAGE(終値!AL50:BE50),""))</f>
        <v>0.15643478063801411</v>
      </c>
      <c r="AJ50" s="500">
        <f>IF(終値!A50="","",IFERROR(4*STDEVP(終値!AM50:BF50)/AVERAGE(終値!AM50:BF50),""))</f>
        <v>0.1526742506093941</v>
      </c>
      <c r="AK50" s="500">
        <f>IF(終値!A50="","",IFERROR(4*STDEVP(終値!AN50:BG50)/AVERAGE(終値!AN50:BG50),""))</f>
        <v>0.12915634611470439</v>
      </c>
      <c r="AL50" s="500">
        <f>IF(終値!A50="","",IFERROR(4*STDEVP(終値!AO50:BH50)/AVERAGE(終値!AO50:BH50),""))</f>
        <v>0.12492651407287483</v>
      </c>
      <c r="AM50" s="500">
        <f>IF(終値!A50="","",IFERROR(4*STDEVP(終値!AP50:BI50)/AVERAGE(終値!AP50:BI50),""))</f>
        <v>0.11828735172953028</v>
      </c>
      <c r="AN50" s="500">
        <f>IF(終値!A50="","",IFERROR(4*STDEVP(終値!AQ50:BJ50)/AVERAGE(終値!AQ50:BJ50),""))</f>
        <v>0.10888965252722554</v>
      </c>
      <c r="AO50" s="500">
        <f>IF(終値!A50="","",IFERROR(4*STDEVP(終値!AR50:BK50)/AVERAGE(終値!AR50:BK50),""))</f>
        <v>0.10472917470500667</v>
      </c>
      <c r="AP50" s="500">
        <f>IF(終値!A50="","",IFERROR(4*STDEVP(終値!AS50:BL50)/AVERAGE(終値!AS50:BL50),""))</f>
        <v>0.11080787948405678</v>
      </c>
    </row>
    <row r="51" spans="1:42">
      <c r="A51" s="497" t="str">
        <f>IF(終値!A51="","",終値!A51)</f>
        <v>5449</v>
      </c>
      <c r="B51" s="500">
        <f>IF(終値!A51="","",IFERROR(4*STDEVP(終値!E51:X51)/AVERAGE(終値!E51:X51),""))</f>
        <v>0.20431857875744075</v>
      </c>
      <c r="C51" s="500">
        <f>IF(終値!A51="","",IFERROR(4*STDEVP(終値!F51:Y51)/AVERAGE(終値!F51:Y51),""))</f>
        <v>0.19794848836436882</v>
      </c>
      <c r="D51" s="500">
        <f>IF(終値!A51="","",IFERROR(4*STDEVP(終値!G51:Z51)/AVERAGE(終値!G51:Z51),""))</f>
        <v>0.19395582027509589</v>
      </c>
      <c r="E51" s="500">
        <f>IF(終値!A51="","",IFERROR(4*STDEVP(終値!H51:AA51)/AVERAGE(終値!H51:AA51),""))</f>
        <v>0.19813605635875559</v>
      </c>
      <c r="F51" s="500">
        <f>IF(終値!A51="","",IFERROR(4*STDEVP(終値!I51:AB51)/AVERAGE(終値!I51:AB51),""))</f>
        <v>0.19190546312637868</v>
      </c>
      <c r="G51" s="500">
        <f>IF(終値!A51="","",IFERROR(4*STDEVP(終値!J51:AC51)/AVERAGE(終値!J51:AC51),""))</f>
        <v>0.20958329334637946</v>
      </c>
      <c r="H51" s="500">
        <f>IF(終値!A51="","",IFERROR(4*STDEVP(終値!K51:AD51)/AVERAGE(終値!K51:AD51),""))</f>
        <v>0.21758927332552486</v>
      </c>
      <c r="I51" s="500">
        <f>IF(終値!A51="","",IFERROR(4*STDEVP(終値!L51:AE51)/AVERAGE(終値!L51:AE51),""))</f>
        <v>0.20322766513979498</v>
      </c>
      <c r="J51" s="500">
        <f>IF(終値!A51="","",IFERROR(4*STDEVP(終値!M51:AF51)/AVERAGE(終値!M51:AF51),""))</f>
        <v>0.18326155706334327</v>
      </c>
      <c r="K51" s="500">
        <f>IF(終値!A51="","",IFERROR(4*STDEVP(終値!N51:AG51)/AVERAGE(終値!N51:AG51),""))</f>
        <v>0.17993935140295722</v>
      </c>
      <c r="L51" s="500">
        <f>IF(終値!A51="","",IFERROR(4*STDEVP(終値!O51:AH51)/AVERAGE(終値!O51:AH51),""))</f>
        <v>0.18065453138154974</v>
      </c>
      <c r="M51" s="500">
        <f>IF(終値!A51="","",IFERROR(4*STDEVP(終値!P51:AI51)/AVERAGE(終値!P51:AI51),""))</f>
        <v>0.17864075441271951</v>
      </c>
      <c r="N51" s="500">
        <f>IF(終値!A51="","",IFERROR(4*STDEVP(終値!Q51:AJ51)/AVERAGE(終値!Q51:AJ51),""))</f>
        <v>0.17656201358350967</v>
      </c>
      <c r="O51" s="500">
        <f>IF(終値!A51="","",IFERROR(4*STDEVP(終値!R51:AK51)/AVERAGE(終値!R51:AK51),""))</f>
        <v>0.1698429175055958</v>
      </c>
      <c r="P51" s="500">
        <f>IF(終値!A51="","",IFERROR(4*STDEVP(終値!S51:AL51)/AVERAGE(終値!S51:AL51),""))</f>
        <v>0.16485485236347183</v>
      </c>
      <c r="Q51" s="500">
        <f>IF(終値!A51="","",IFERROR(4*STDEVP(終値!T51:AM51)/AVERAGE(終値!T51:AM51),""))</f>
        <v>0.1613634383212165</v>
      </c>
      <c r="R51" s="500">
        <f>IF(終値!A51="","",IFERROR(4*STDEVP(終値!U51:AN51)/AVERAGE(終値!U51:AN51),""))</f>
        <v>0.16184952167358432</v>
      </c>
      <c r="S51" s="500">
        <f>IF(終値!A51="","",IFERROR(4*STDEVP(終値!V51:AO51)/AVERAGE(終値!V51:AO51),""))</f>
        <v>0.15714261334277355</v>
      </c>
      <c r="T51" s="500">
        <f>IF(終値!A51="","",IFERROR(4*STDEVP(終値!W51:AP51)/AVERAGE(終値!W51:AP51),""))</f>
        <v>0.14577033699945563</v>
      </c>
      <c r="U51" s="500">
        <f>IF(終値!A51="","",IFERROR(4*STDEVP(終値!X51:AQ51)/AVERAGE(終値!X51:AQ51),""))</f>
        <v>0.13298917426273973</v>
      </c>
      <c r="V51" s="500">
        <f>IF(終値!A51="","",IFERROR(4*STDEVP(終値!Y51:AR51)/AVERAGE(終値!Y51:AR51),""))</f>
        <v>0.12610989847094781</v>
      </c>
      <c r="W51" s="500">
        <f>IF(終値!A51="","",IFERROR(4*STDEVP(終値!Z51:AS51)/AVERAGE(終値!Z51:AS51),""))</f>
        <v>0.10940254647536146</v>
      </c>
      <c r="X51" s="500">
        <f>IF(終値!A51="","",IFERROR(4*STDEVP(終値!AA51:AT51)/AVERAGE(終値!AA51:AT51),""))</f>
        <v>8.7416835813089303E-2</v>
      </c>
      <c r="Y51" s="500">
        <f>IF(終値!A51="","",IFERROR(4*STDEVP(終値!AB51:AU51)/AVERAGE(終値!AB51:AU51),""))</f>
        <v>8.3175192885860519E-2</v>
      </c>
      <c r="Z51" s="500">
        <f>IF(終値!A51="","",IFERROR(4*STDEVP(終値!AC51:AV51)/AVERAGE(終値!AC51:AV51),""))</f>
        <v>7.5409613538128584E-2</v>
      </c>
      <c r="AA51" s="500">
        <f>IF(終値!A51="","",IFERROR(4*STDEVP(終値!AD51:AW51)/AVERAGE(終値!AD51:AW51),""))</f>
        <v>7.6667119351697607E-2</v>
      </c>
      <c r="AB51" s="500">
        <f>IF(終値!A51="","",IFERROR(4*STDEVP(終値!AE51:AX51)/AVERAGE(終値!AE51:AX51),""))</f>
        <v>7.8789872377239389E-2</v>
      </c>
      <c r="AC51" s="500">
        <f>IF(終値!A51="","",IFERROR(4*STDEVP(終値!AF51:AY51)/AVERAGE(終値!AF51:AY51),""))</f>
        <v>7.6166268310910723E-2</v>
      </c>
      <c r="AD51" s="500">
        <f>IF(終値!A51="","",IFERROR(4*STDEVP(終値!AG51:AZ51)/AVERAGE(終値!AG51:AZ51),""))</f>
        <v>7.3329516306501183E-2</v>
      </c>
      <c r="AE51" s="500">
        <f>IF(終値!A51="","",IFERROR(4*STDEVP(終値!AH51:BA51)/AVERAGE(終値!AH51:BA51),""))</f>
        <v>0.12108959511403782</v>
      </c>
      <c r="AF51" s="500">
        <f>IF(終値!A51="","",IFERROR(4*STDEVP(終値!AI51:BB51)/AVERAGE(終値!AI51:BB51),""))</f>
        <v>0.15005691814083524</v>
      </c>
      <c r="AG51" s="500">
        <f>IF(終値!A51="","",IFERROR(4*STDEVP(終値!AJ51:BC51)/AVERAGE(終値!AJ51:BC51),""))</f>
        <v>0.18776929691171543</v>
      </c>
      <c r="AH51" s="500">
        <f>IF(終値!A51="","",IFERROR(4*STDEVP(終値!AK51:BD51)/AVERAGE(終値!AK51:BD51),""))</f>
        <v>0.19348927703040855</v>
      </c>
      <c r="AI51" s="500">
        <f>IF(終値!A51="","",IFERROR(4*STDEVP(終値!AL51:BE51)/AVERAGE(終値!AL51:BE51),""))</f>
        <v>0.19677392692701096</v>
      </c>
      <c r="AJ51" s="500">
        <f>IF(終値!A51="","",IFERROR(4*STDEVP(終値!AM51:BF51)/AVERAGE(終値!AM51:BF51),""))</f>
        <v>0.19624062385326818</v>
      </c>
      <c r="AK51" s="500">
        <f>IF(終値!A51="","",IFERROR(4*STDEVP(終値!AN51:BG51)/AVERAGE(終値!AN51:BG51),""))</f>
        <v>0.19145131430411891</v>
      </c>
      <c r="AL51" s="500">
        <f>IF(終値!A51="","",IFERROR(4*STDEVP(終値!AO51:BH51)/AVERAGE(終値!AO51:BH51),""))</f>
        <v>0.18765239117717478</v>
      </c>
      <c r="AM51" s="500">
        <f>IF(終値!A51="","",IFERROR(4*STDEVP(終値!AP51:BI51)/AVERAGE(終値!AP51:BI51),""))</f>
        <v>0.19499030376031906</v>
      </c>
      <c r="AN51" s="500">
        <f>IF(終値!A51="","",IFERROR(4*STDEVP(終値!AQ51:BJ51)/AVERAGE(終値!AQ51:BJ51),""))</f>
        <v>0.20261143937895978</v>
      </c>
      <c r="AO51" s="500">
        <f>IF(終値!A51="","",IFERROR(4*STDEVP(終値!AR51:BK51)/AVERAGE(終値!AR51:BK51),""))</f>
        <v>0.20152513576394601</v>
      </c>
      <c r="AP51" s="500">
        <f>IF(終値!A51="","",IFERROR(4*STDEVP(終値!AS51:BL51)/AVERAGE(終値!AS51:BL51),""))</f>
        <v>0.19964183038727881</v>
      </c>
    </row>
    <row r="52" spans="1:42">
      <c r="A52" s="497" t="str">
        <f>IF(終値!A52="","",終値!A52)</f>
        <v>8766</v>
      </c>
      <c r="B52" s="500">
        <f>IF(終値!A52="","",IFERROR(4*STDEVP(終値!E52:X52)/AVERAGE(終値!E52:X52),""))</f>
        <v>0.12301749915653597</v>
      </c>
      <c r="C52" s="500">
        <f>IF(終値!A52="","",IFERROR(4*STDEVP(終値!F52:Y52)/AVERAGE(終値!F52:Y52),""))</f>
        <v>0.12476931654598807</v>
      </c>
      <c r="D52" s="500">
        <f>IF(終値!A52="","",IFERROR(4*STDEVP(終値!G52:Z52)/AVERAGE(終値!G52:Z52),""))</f>
        <v>0.12522513895917531</v>
      </c>
      <c r="E52" s="500">
        <f>IF(終値!A52="","",IFERROR(4*STDEVP(終値!H52:AA52)/AVERAGE(終値!H52:AA52),""))</f>
        <v>0.12374682278512956</v>
      </c>
      <c r="F52" s="500">
        <f>IF(終値!A52="","",IFERROR(4*STDEVP(終値!I52:AB52)/AVERAGE(終値!I52:AB52),""))</f>
        <v>0.12871667857021551</v>
      </c>
      <c r="G52" s="500">
        <f>IF(終値!A52="","",IFERROR(4*STDEVP(終値!J52:AC52)/AVERAGE(終値!J52:AC52),""))</f>
        <v>0.13242209346129158</v>
      </c>
      <c r="H52" s="500">
        <f>IF(終値!A52="","",IFERROR(4*STDEVP(終値!K52:AD52)/AVERAGE(終値!K52:AD52),""))</f>
        <v>0.15022852514116339</v>
      </c>
      <c r="I52" s="500">
        <f>IF(終値!A52="","",IFERROR(4*STDEVP(終値!L52:AE52)/AVERAGE(終値!L52:AE52),""))</f>
        <v>0.1481245116643965</v>
      </c>
      <c r="J52" s="500">
        <f>IF(終値!A52="","",IFERROR(4*STDEVP(終値!M52:AF52)/AVERAGE(終値!M52:AF52),""))</f>
        <v>0.14649148950662058</v>
      </c>
      <c r="K52" s="500">
        <f>IF(終値!A52="","",IFERROR(4*STDEVP(終値!N52:AG52)/AVERAGE(終値!N52:AG52),""))</f>
        <v>0.15760165297458761</v>
      </c>
      <c r="L52" s="500">
        <f>IF(終値!A52="","",IFERROR(4*STDEVP(終値!O52:AH52)/AVERAGE(終値!O52:AH52),""))</f>
        <v>0.17034955356937673</v>
      </c>
      <c r="M52" s="500">
        <f>IF(終値!A52="","",IFERROR(4*STDEVP(終値!P52:AI52)/AVERAGE(終値!P52:AI52),""))</f>
        <v>0.1770029417075917</v>
      </c>
      <c r="N52" s="500">
        <f>IF(終値!A52="","",IFERROR(4*STDEVP(終値!Q52:AJ52)/AVERAGE(終値!Q52:AJ52),""))</f>
        <v>0.17002050742656016</v>
      </c>
      <c r="O52" s="500">
        <f>IF(終値!A52="","",IFERROR(4*STDEVP(終値!R52:AK52)/AVERAGE(終値!R52:AK52),""))</f>
        <v>0.16440131741207747</v>
      </c>
      <c r="P52" s="500">
        <f>IF(終値!A52="","",IFERROR(4*STDEVP(終値!S52:AL52)/AVERAGE(終値!S52:AL52),""))</f>
        <v>0.16699705531219908</v>
      </c>
      <c r="Q52" s="500">
        <f>IF(終値!A52="","",IFERROR(4*STDEVP(終値!T52:AM52)/AVERAGE(終値!T52:AM52),""))</f>
        <v>0.16633524953846046</v>
      </c>
      <c r="R52" s="500">
        <f>IF(終値!A52="","",IFERROR(4*STDEVP(終値!U52:AN52)/AVERAGE(終値!U52:AN52),""))</f>
        <v>0.1618069651546343</v>
      </c>
      <c r="S52" s="500">
        <f>IF(終値!A52="","",IFERROR(4*STDEVP(終値!V52:AO52)/AVERAGE(終値!V52:AO52),""))</f>
        <v>0.15725558286536639</v>
      </c>
      <c r="T52" s="500">
        <f>IF(終値!A52="","",IFERROR(4*STDEVP(終値!W52:AP52)/AVERAGE(終値!W52:AP52),""))</f>
        <v>0.15469952824069402</v>
      </c>
      <c r="U52" s="500">
        <f>IF(終値!A52="","",IFERROR(4*STDEVP(終値!X52:AQ52)/AVERAGE(終値!X52:AQ52),""))</f>
        <v>0.15162409402770244</v>
      </c>
      <c r="V52" s="500">
        <f>IF(終値!A52="","",IFERROR(4*STDEVP(終値!Y52:AR52)/AVERAGE(終値!Y52:AR52),""))</f>
        <v>0.13710223889029952</v>
      </c>
      <c r="W52" s="500">
        <f>IF(終値!A52="","",IFERROR(4*STDEVP(終値!Z52:AS52)/AVERAGE(終値!Z52:AS52),""))</f>
        <v>0.1292200431227255</v>
      </c>
      <c r="X52" s="500">
        <f>IF(終値!A52="","",IFERROR(4*STDEVP(終値!AA52:AT52)/AVERAGE(終値!AA52:AT52),""))</f>
        <v>0.11943223037304737</v>
      </c>
      <c r="Y52" s="500">
        <f>IF(終値!A52="","",IFERROR(4*STDEVP(終値!AB52:AU52)/AVERAGE(終値!AB52:AU52),""))</f>
        <v>9.980007933199507E-2</v>
      </c>
      <c r="Z52" s="500">
        <f>IF(終値!A52="","",IFERROR(4*STDEVP(終値!AC52:AV52)/AVERAGE(終値!AC52:AV52),""))</f>
        <v>9.5642644987711953E-2</v>
      </c>
      <c r="AA52" s="500">
        <f>IF(終値!A52="","",IFERROR(4*STDEVP(終値!AD52:AW52)/AVERAGE(終値!AD52:AW52),""))</f>
        <v>9.4720570351437688E-2</v>
      </c>
      <c r="AB52" s="500">
        <f>IF(終値!A52="","",IFERROR(4*STDEVP(終値!AE52:AX52)/AVERAGE(終値!AE52:AX52),""))</f>
        <v>9.4939126588841113E-2</v>
      </c>
      <c r="AC52" s="500">
        <f>IF(終値!A52="","",IFERROR(4*STDEVP(終値!AF52:AY52)/AVERAGE(終値!AF52:AY52),""))</f>
        <v>9.6768315741801642E-2</v>
      </c>
      <c r="AD52" s="500">
        <f>IF(終値!A52="","",IFERROR(4*STDEVP(終値!AG52:AZ52)/AVERAGE(終値!AG52:AZ52),""))</f>
        <v>9.7022798774560021E-2</v>
      </c>
      <c r="AE52" s="500">
        <f>IF(終値!A52="","",IFERROR(4*STDEVP(終値!AH52:BA52)/AVERAGE(終値!AH52:BA52),""))</f>
        <v>9.0714233855351434E-2</v>
      </c>
      <c r="AF52" s="500">
        <f>IF(終値!A52="","",IFERROR(4*STDEVP(終値!AI52:BB52)/AVERAGE(終値!AI52:BB52),""))</f>
        <v>7.9379400874482975E-2</v>
      </c>
      <c r="AG52" s="500">
        <f>IF(終値!A52="","",IFERROR(4*STDEVP(終値!AJ52:BC52)/AVERAGE(終値!AJ52:BC52),""))</f>
        <v>7.5190371322902766E-2</v>
      </c>
      <c r="AH52" s="500">
        <f>IF(終値!A52="","",IFERROR(4*STDEVP(終値!AK52:BD52)/AVERAGE(終値!AK52:BD52),""))</f>
        <v>7.6410088902940543E-2</v>
      </c>
      <c r="AI52" s="500">
        <f>IF(終値!A52="","",IFERROR(4*STDEVP(終値!AL52:BE52)/AVERAGE(終値!AL52:BE52),""))</f>
        <v>7.826274156806684E-2</v>
      </c>
      <c r="AJ52" s="500">
        <f>IF(終値!A52="","",IFERROR(4*STDEVP(終値!AM52:BF52)/AVERAGE(終値!AM52:BF52),""))</f>
        <v>7.982544842403938E-2</v>
      </c>
      <c r="AK52" s="500">
        <f>IF(終値!A52="","",IFERROR(4*STDEVP(終値!AN52:BG52)/AVERAGE(終値!AN52:BG52),""))</f>
        <v>9.6043903865242558E-2</v>
      </c>
      <c r="AL52" s="500">
        <f>IF(終値!A52="","",IFERROR(4*STDEVP(終値!AO52:BH52)/AVERAGE(終値!AO52:BH52),""))</f>
        <v>0.11618395346009748</v>
      </c>
      <c r="AM52" s="500">
        <f>IF(終値!A52="","",IFERROR(4*STDEVP(終値!AP52:BI52)/AVERAGE(終値!AP52:BI52),""))</f>
        <v>0.13952306549725799</v>
      </c>
      <c r="AN52" s="500">
        <f>IF(終値!A52="","",IFERROR(4*STDEVP(終値!AQ52:BJ52)/AVERAGE(終値!AQ52:BJ52),""))</f>
        <v>0.14365483838354867</v>
      </c>
      <c r="AO52" s="500">
        <f>IF(終値!A52="","",IFERROR(4*STDEVP(終値!AR52:BK52)/AVERAGE(終値!AR52:BK52),""))</f>
        <v>0.14585586751662571</v>
      </c>
      <c r="AP52" s="500">
        <f>IF(終値!A52="","",IFERROR(4*STDEVP(終値!AS52:BL52)/AVERAGE(終値!AS52:BL52),""))</f>
        <v>0.14577136821955616</v>
      </c>
    </row>
    <row r="53" spans="1:42">
      <c r="A53" s="497" t="str">
        <f>IF(終値!A53="","",終値!A53)</f>
        <v>5201</v>
      </c>
      <c r="B53" s="500">
        <f>IF(終値!A53="","",IFERROR(4*STDEVP(終値!E53:X53)/AVERAGE(終値!E53:X53),""))</f>
        <v>0.16031763115231629</v>
      </c>
      <c r="C53" s="500">
        <f>IF(終値!A53="","",IFERROR(4*STDEVP(終値!F53:Y53)/AVERAGE(終値!F53:Y53),""))</f>
        <v>0.15167132393523439</v>
      </c>
      <c r="D53" s="500">
        <f>IF(終値!A53="","",IFERROR(4*STDEVP(終値!G53:Z53)/AVERAGE(終値!G53:Z53),""))</f>
        <v>0.14395486819963899</v>
      </c>
      <c r="E53" s="500">
        <f>IF(終値!A53="","",IFERROR(4*STDEVP(終値!H53:AA53)/AVERAGE(終値!H53:AA53),""))</f>
        <v>0.12176404287010377</v>
      </c>
      <c r="F53" s="500">
        <f>IF(終値!A53="","",IFERROR(4*STDEVP(終値!I53:AB53)/AVERAGE(終値!I53:AB53),""))</f>
        <v>0.13909191242148233</v>
      </c>
      <c r="G53" s="500">
        <f>IF(終値!A53="","",IFERROR(4*STDEVP(終値!J53:AC53)/AVERAGE(終値!J53:AC53),""))</f>
        <v>0.14435008339761726</v>
      </c>
      <c r="H53" s="500">
        <f>IF(終値!A53="","",IFERROR(4*STDEVP(終値!K53:AD53)/AVERAGE(終値!K53:AD53),""))</f>
        <v>0.15052191593022773</v>
      </c>
      <c r="I53" s="500">
        <f>IF(終値!A53="","",IFERROR(4*STDEVP(終値!L53:AE53)/AVERAGE(終値!L53:AE53),""))</f>
        <v>0.15575613526949031</v>
      </c>
      <c r="J53" s="500">
        <f>IF(終値!A53="","",IFERROR(4*STDEVP(終値!M53:AF53)/AVERAGE(終値!M53:AF53),""))</f>
        <v>0.15870530382308848</v>
      </c>
      <c r="K53" s="500">
        <f>IF(終値!A53="","",IFERROR(4*STDEVP(終値!N53:AG53)/AVERAGE(終値!N53:AG53),""))</f>
        <v>0.17392719696008196</v>
      </c>
      <c r="L53" s="500">
        <f>IF(終値!A53="","",IFERROR(4*STDEVP(終値!O53:AH53)/AVERAGE(終値!O53:AH53),""))</f>
        <v>0.18754734084719149</v>
      </c>
      <c r="M53" s="500">
        <f>IF(終値!A53="","",IFERROR(4*STDEVP(終値!P53:AI53)/AVERAGE(終値!P53:AI53),""))</f>
        <v>0.19530762976503141</v>
      </c>
      <c r="N53" s="500">
        <f>IF(終値!A53="","",IFERROR(4*STDEVP(終値!Q53:AJ53)/AVERAGE(終値!Q53:AJ53),""))</f>
        <v>0.2034242627845278</v>
      </c>
      <c r="O53" s="500">
        <f>IF(終値!A53="","",IFERROR(4*STDEVP(終値!R53:AK53)/AVERAGE(終値!R53:AK53),""))</f>
        <v>0.21954185568731141</v>
      </c>
      <c r="P53" s="500">
        <f>IF(終値!A53="","",IFERROR(4*STDEVP(終値!S53:AL53)/AVERAGE(終値!S53:AL53),""))</f>
        <v>0.2252179357674905</v>
      </c>
      <c r="Q53" s="500">
        <f>IF(終値!A53="","",IFERROR(4*STDEVP(終値!T53:AM53)/AVERAGE(終値!T53:AM53),""))</f>
        <v>0.23362728311087422</v>
      </c>
      <c r="R53" s="500">
        <f>IF(終値!A53="","",IFERROR(4*STDEVP(終値!U53:AN53)/AVERAGE(終値!U53:AN53),""))</f>
        <v>0.23510135871423765</v>
      </c>
      <c r="S53" s="500">
        <f>IF(終値!A53="","",IFERROR(4*STDEVP(終値!V53:AO53)/AVERAGE(終値!V53:AO53),""))</f>
        <v>0.22644410174548799</v>
      </c>
      <c r="T53" s="500">
        <f>IF(終値!A53="","",IFERROR(4*STDEVP(終値!W53:AP53)/AVERAGE(終値!W53:AP53),""))</f>
        <v>0.21303650251236045</v>
      </c>
      <c r="U53" s="500">
        <f>IF(終値!A53="","",IFERROR(4*STDEVP(終値!X53:AQ53)/AVERAGE(終値!X53:AQ53),""))</f>
        <v>0.19673310972093339</v>
      </c>
      <c r="V53" s="500">
        <f>IF(終値!A53="","",IFERROR(4*STDEVP(終値!Y53:AR53)/AVERAGE(終値!Y53:AR53),""))</f>
        <v>0.18136865066336741</v>
      </c>
      <c r="W53" s="500">
        <f>IF(終値!A53="","",IFERROR(4*STDEVP(終値!Z53:AS53)/AVERAGE(終値!Z53:AS53),""))</f>
        <v>0.16002546734781917</v>
      </c>
      <c r="X53" s="500">
        <f>IF(終値!A53="","",IFERROR(4*STDEVP(終値!AA53:AT53)/AVERAGE(終値!AA53:AT53),""))</f>
        <v>0.14343865352820476</v>
      </c>
      <c r="Y53" s="500">
        <f>IF(終値!A53="","",IFERROR(4*STDEVP(終値!AB53:AU53)/AVERAGE(終値!AB53:AU53),""))</f>
        <v>0.13301012634585882</v>
      </c>
      <c r="Z53" s="500">
        <f>IF(終値!A53="","",IFERROR(4*STDEVP(終値!AC53:AV53)/AVERAGE(終値!AC53:AV53),""))</f>
        <v>0.1432467638602028</v>
      </c>
      <c r="AA53" s="500">
        <f>IF(終値!A53="","",IFERROR(4*STDEVP(終値!AD53:AW53)/AVERAGE(終値!AD53:AW53),""))</f>
        <v>0.16797054805373435</v>
      </c>
      <c r="AB53" s="500">
        <f>IF(終値!A53="","",IFERROR(4*STDEVP(終値!AE53:AX53)/AVERAGE(終値!AE53:AX53),""))</f>
        <v>0.19508489817513619</v>
      </c>
      <c r="AC53" s="500">
        <f>IF(終値!A53="","",IFERROR(4*STDEVP(終値!AF53:AY53)/AVERAGE(終値!AF53:AY53),""))</f>
        <v>0.19118761416310068</v>
      </c>
      <c r="AD53" s="500">
        <f>IF(終値!A53="","",IFERROR(4*STDEVP(終値!AG53:AZ53)/AVERAGE(終値!AG53:AZ53),""))</f>
        <v>0.18806818690980726</v>
      </c>
      <c r="AE53" s="500">
        <f>IF(終値!A53="","",IFERROR(4*STDEVP(終値!AH53:BA53)/AVERAGE(終値!AH53:BA53),""))</f>
        <v>0.19372358745796806</v>
      </c>
      <c r="AF53" s="500">
        <f>IF(終値!A53="","",IFERROR(4*STDEVP(終値!AI53:BB53)/AVERAGE(終値!AI53:BB53),""))</f>
        <v>0.20247024990113019</v>
      </c>
      <c r="AG53" s="500">
        <f>IF(終値!A53="","",IFERROR(4*STDEVP(終値!AJ53:BC53)/AVERAGE(終値!AJ53:BC53),""))</f>
        <v>0.2055702236246196</v>
      </c>
      <c r="AH53" s="500">
        <f>IF(終値!A53="","",IFERROR(4*STDEVP(終値!AK53:BD53)/AVERAGE(終値!AK53:BD53),""))</f>
        <v>0.2075491525182733</v>
      </c>
      <c r="AI53" s="500">
        <f>IF(終値!A53="","",IFERROR(4*STDEVP(終値!AL53:BE53)/AVERAGE(終値!AL53:BE53),""))</f>
        <v>0.22207942326815022</v>
      </c>
      <c r="AJ53" s="500">
        <f>IF(終値!A53="","",IFERROR(4*STDEVP(終値!AM53:BF53)/AVERAGE(終値!AM53:BF53),""))</f>
        <v>0.23936772471580842</v>
      </c>
      <c r="AK53" s="500">
        <f>IF(終値!A53="","",IFERROR(4*STDEVP(終値!AN53:BG53)/AVERAGE(終値!AN53:BG53),""))</f>
        <v>0.26751969246914808</v>
      </c>
      <c r="AL53" s="500">
        <f>IF(終値!A53="","",IFERROR(4*STDEVP(終値!AO53:BH53)/AVERAGE(終値!AO53:BH53),""))</f>
        <v>0.30070816884679258</v>
      </c>
      <c r="AM53" s="500">
        <f>IF(終値!A53="","",IFERROR(4*STDEVP(終値!AP53:BI53)/AVERAGE(終値!AP53:BI53),""))</f>
        <v>0.32061374099342377</v>
      </c>
      <c r="AN53" s="500">
        <f>IF(終値!A53="","",IFERROR(4*STDEVP(終値!AQ53:BJ53)/AVERAGE(終値!AQ53:BJ53),""))</f>
        <v>0.34791344357097748</v>
      </c>
      <c r="AO53" s="500">
        <f>IF(終値!A53="","",IFERROR(4*STDEVP(終値!AR53:BK53)/AVERAGE(終値!AR53:BK53),""))</f>
        <v>0.37139135586568683</v>
      </c>
      <c r="AP53" s="500">
        <f>IF(終値!A53="","",IFERROR(4*STDEVP(終値!AS53:BL53)/AVERAGE(終値!AS53:BL53),""))</f>
        <v>0.39059855437348584</v>
      </c>
    </row>
    <row r="54" spans="1:42">
      <c r="A54" s="497" t="str">
        <f>IF(終値!A54="","",終値!A54)</f>
        <v>8630</v>
      </c>
      <c r="B54" s="500">
        <f>IF(終値!A54="","",IFERROR(4*STDEVP(終値!E54:X54)/AVERAGE(終値!E54:X54),""))</f>
        <v>0.1527088341728027</v>
      </c>
      <c r="C54" s="500">
        <f>IF(終値!A54="","",IFERROR(4*STDEVP(終値!F54:Y54)/AVERAGE(終値!F54:Y54),""))</f>
        <v>0.15390052615464486</v>
      </c>
      <c r="D54" s="500">
        <f>IF(終値!A54="","",IFERROR(4*STDEVP(終値!G54:Z54)/AVERAGE(終値!G54:Z54),""))</f>
        <v>0.15658835711624841</v>
      </c>
      <c r="E54" s="500">
        <f>IF(終値!A54="","",IFERROR(4*STDEVP(終値!H54:AA54)/AVERAGE(終値!H54:AA54),""))</f>
        <v>0.15694213931738163</v>
      </c>
      <c r="F54" s="500">
        <f>IF(終値!A54="","",IFERROR(4*STDEVP(終値!I54:AB54)/AVERAGE(終値!I54:AB54),""))</f>
        <v>0.15974235241202808</v>
      </c>
      <c r="G54" s="500">
        <f>IF(終値!A54="","",IFERROR(4*STDEVP(終値!J54:AC54)/AVERAGE(終値!J54:AC54),""))</f>
        <v>0.16258143099641076</v>
      </c>
      <c r="H54" s="500">
        <f>IF(終値!A54="","",IFERROR(4*STDEVP(終値!K54:AD54)/AVERAGE(終値!K54:AD54),""))</f>
        <v>0.16949379315810631</v>
      </c>
      <c r="I54" s="500">
        <f>IF(終値!A54="","",IFERROR(4*STDEVP(終値!L54:AE54)/AVERAGE(終値!L54:AE54),""))</f>
        <v>0.1636704893394611</v>
      </c>
      <c r="J54" s="500">
        <f>IF(終値!A54="","",IFERROR(4*STDEVP(終値!M54:AF54)/AVERAGE(終値!M54:AF54),""))</f>
        <v>0.15857145109616527</v>
      </c>
      <c r="K54" s="500">
        <f>IF(終値!A54="","",IFERROR(4*STDEVP(終値!N54:AG54)/AVERAGE(終値!N54:AG54),""))</f>
        <v>0.15141223130163106</v>
      </c>
      <c r="L54" s="500">
        <f>IF(終値!A54="","",IFERROR(4*STDEVP(終値!O54:AH54)/AVERAGE(終値!O54:AH54),""))</f>
        <v>0.15248183719286168</v>
      </c>
      <c r="M54" s="500">
        <f>IF(終値!A54="","",IFERROR(4*STDEVP(終値!P54:AI54)/AVERAGE(終値!P54:AI54),""))</f>
        <v>0.15201627544931889</v>
      </c>
      <c r="N54" s="500">
        <f>IF(終値!A54="","",IFERROR(4*STDEVP(終値!Q54:AJ54)/AVERAGE(終値!Q54:AJ54),""))</f>
        <v>0.14352980393066445</v>
      </c>
      <c r="O54" s="500">
        <f>IF(終値!A54="","",IFERROR(4*STDEVP(終値!R54:AK54)/AVERAGE(終値!R54:AK54),""))</f>
        <v>0.12846306050041945</v>
      </c>
      <c r="P54" s="500">
        <f>IF(終値!A54="","",IFERROR(4*STDEVP(終値!S54:AL54)/AVERAGE(終値!S54:AL54),""))</f>
        <v>0.12741518955326223</v>
      </c>
      <c r="Q54" s="500">
        <f>IF(終値!A54="","",IFERROR(4*STDEVP(終値!T54:AM54)/AVERAGE(終値!T54:AM54),""))</f>
        <v>0.12558152077717746</v>
      </c>
      <c r="R54" s="500">
        <f>IF(終値!A54="","",IFERROR(4*STDEVP(終値!U54:AN54)/AVERAGE(終値!U54:AN54),""))</f>
        <v>0.12666129965631887</v>
      </c>
      <c r="S54" s="500">
        <f>IF(終値!A54="","",IFERROR(4*STDEVP(終値!V54:AO54)/AVERAGE(終値!V54:AO54),""))</f>
        <v>0.12644968318623817</v>
      </c>
      <c r="T54" s="500">
        <f>IF(終値!A54="","",IFERROR(4*STDEVP(終値!W54:AP54)/AVERAGE(終値!W54:AP54),""))</f>
        <v>0.12781871901027442</v>
      </c>
      <c r="U54" s="500">
        <f>IF(終値!A54="","",IFERROR(4*STDEVP(終値!X54:AQ54)/AVERAGE(終値!X54:AQ54),""))</f>
        <v>0.13069240693624529</v>
      </c>
      <c r="V54" s="500">
        <f>IF(終値!A54="","",IFERROR(4*STDEVP(終値!Y54:AR54)/AVERAGE(終値!Y54:AR54),""))</f>
        <v>0.12725174769635991</v>
      </c>
      <c r="W54" s="500">
        <f>IF(終値!A54="","",IFERROR(4*STDEVP(終値!Z54:AS54)/AVERAGE(終値!Z54:AS54),""))</f>
        <v>0.11851326541307221</v>
      </c>
      <c r="X54" s="500">
        <f>IF(終値!A54="","",IFERROR(4*STDEVP(終値!AA54:AT54)/AVERAGE(終値!AA54:AT54),""))</f>
        <v>0.10952203071295384</v>
      </c>
      <c r="Y54" s="500">
        <f>IF(終値!A54="","",IFERROR(4*STDEVP(終値!AB54:AU54)/AVERAGE(終値!AB54:AU54),""))</f>
        <v>9.3566792002603275E-2</v>
      </c>
      <c r="Z54" s="500">
        <f>IF(終値!A54="","",IFERROR(4*STDEVP(終値!AC54:AV54)/AVERAGE(終値!AC54:AV54),""))</f>
        <v>8.914133332590049E-2</v>
      </c>
      <c r="AA54" s="500">
        <f>IF(終値!A54="","",IFERROR(4*STDEVP(終値!AD54:AW54)/AVERAGE(終値!AD54:AW54),""))</f>
        <v>0.10067082514836775</v>
      </c>
      <c r="AB54" s="500">
        <f>IF(終値!A54="","",IFERROR(4*STDEVP(終値!AE54:AX54)/AVERAGE(終値!AE54:AX54),""))</f>
        <v>0.10792558629258321</v>
      </c>
      <c r="AC54" s="500">
        <f>IF(終値!A54="","",IFERROR(4*STDEVP(終値!AF54:AY54)/AVERAGE(終値!AF54:AY54),""))</f>
        <v>0.1138654759274622</v>
      </c>
      <c r="AD54" s="500">
        <f>IF(終値!A54="","",IFERROR(4*STDEVP(終値!AG54:AZ54)/AVERAGE(終値!AG54:AZ54),""))</f>
        <v>0.11867878434371464</v>
      </c>
      <c r="AE54" s="500">
        <f>IF(終値!A54="","",IFERROR(4*STDEVP(終値!AH54:BA54)/AVERAGE(終値!AH54:BA54),""))</f>
        <v>0.12142314563397122</v>
      </c>
      <c r="AF54" s="500">
        <f>IF(終値!A54="","",IFERROR(4*STDEVP(終値!AI54:BB54)/AVERAGE(終値!AI54:BB54),""))</f>
        <v>0.12569194119633736</v>
      </c>
      <c r="AG54" s="500">
        <f>IF(終値!A54="","",IFERROR(4*STDEVP(終値!AJ54:BC54)/AVERAGE(終値!AJ54:BC54),""))</f>
        <v>0.12837433682577892</v>
      </c>
      <c r="AH54" s="500">
        <f>IF(終値!A54="","",IFERROR(4*STDEVP(終値!AK54:BD54)/AVERAGE(終値!AK54:BD54),""))</f>
        <v>0.13316272770321558</v>
      </c>
      <c r="AI54" s="500">
        <f>IF(終値!A54="","",IFERROR(4*STDEVP(終値!AL54:BE54)/AVERAGE(終値!AL54:BE54),""))</f>
        <v>0.13894165915619894</v>
      </c>
      <c r="AJ54" s="500">
        <f>IF(終値!A54="","",IFERROR(4*STDEVP(終値!AM54:BF54)/AVERAGE(終値!AM54:BF54),""))</f>
        <v>0.14002602713759293</v>
      </c>
      <c r="AK54" s="500">
        <f>IF(終値!A54="","",IFERROR(4*STDEVP(終値!AN54:BG54)/AVERAGE(終値!AN54:BG54),""))</f>
        <v>0.14111063192766521</v>
      </c>
      <c r="AL54" s="500">
        <f>IF(終値!A54="","",IFERROR(4*STDEVP(終値!AO54:BH54)/AVERAGE(終値!AO54:BH54),""))</f>
        <v>0.14287662711267379</v>
      </c>
      <c r="AM54" s="500">
        <f>IF(終値!A54="","",IFERROR(4*STDEVP(終値!AP54:BI54)/AVERAGE(終値!AP54:BI54),""))</f>
        <v>0.15343800663279136</v>
      </c>
      <c r="AN54" s="500">
        <f>IF(終値!A54="","",IFERROR(4*STDEVP(終値!AQ54:BJ54)/AVERAGE(終値!AQ54:BJ54),""))</f>
        <v>0.14998112870809663</v>
      </c>
      <c r="AO54" s="500">
        <f>IF(終値!A54="","",IFERROR(4*STDEVP(終値!AR54:BK54)/AVERAGE(終値!AR54:BK54),""))</f>
        <v>0.1488245579520486</v>
      </c>
      <c r="AP54" s="500">
        <f>IF(終値!A54="","",IFERROR(4*STDEVP(終値!AS54:BL54)/AVERAGE(終値!AS54:BL54),""))</f>
        <v>0.14547926519925994</v>
      </c>
    </row>
    <row r="55" spans="1:42">
      <c r="A55" s="497" t="str">
        <f>IF(終値!A55="","",終値!A55)</f>
        <v>5901</v>
      </c>
      <c r="B55" s="500">
        <f>IF(終値!A55="","",IFERROR(4*STDEVP(終値!E55:X55)/AVERAGE(終値!E55:X55),""))</f>
        <v>7.2819736798650142E-2</v>
      </c>
      <c r="C55" s="500">
        <f>IF(終値!A55="","",IFERROR(4*STDEVP(終値!F55:Y55)/AVERAGE(終値!F55:Y55),""))</f>
        <v>6.3436358510101917E-2</v>
      </c>
      <c r="D55" s="500">
        <f>IF(終値!A55="","",IFERROR(4*STDEVP(終値!G55:Z55)/AVERAGE(終値!G55:Z55),""))</f>
        <v>5.5064392962572928E-2</v>
      </c>
      <c r="E55" s="500">
        <f>IF(終値!A55="","",IFERROR(4*STDEVP(終値!H55:AA55)/AVERAGE(終値!H55:AA55),""))</f>
        <v>5.4670592222882314E-2</v>
      </c>
      <c r="F55" s="500">
        <f>IF(終値!A55="","",IFERROR(4*STDEVP(終値!I55:AB55)/AVERAGE(終値!I55:AB55),""))</f>
        <v>5.1968603845370852E-2</v>
      </c>
      <c r="G55" s="500">
        <f>IF(終値!A55="","",IFERROR(4*STDEVP(終値!J55:AC55)/AVERAGE(終値!J55:AC55),""))</f>
        <v>5.1936309478350477E-2</v>
      </c>
      <c r="H55" s="500">
        <f>IF(終値!A55="","",IFERROR(4*STDEVP(終値!K55:AD55)/AVERAGE(終値!K55:AD55),""))</f>
        <v>5.1871940480925721E-2</v>
      </c>
      <c r="I55" s="500">
        <f>IF(終値!A55="","",IFERROR(4*STDEVP(終値!L55:AE55)/AVERAGE(終値!L55:AE55),""))</f>
        <v>4.7094477676043613E-2</v>
      </c>
      <c r="J55" s="500">
        <f>IF(終値!A55="","",IFERROR(4*STDEVP(終値!M55:AF55)/AVERAGE(終値!M55:AF55),""))</f>
        <v>4.6524641444025273E-2</v>
      </c>
      <c r="K55" s="500">
        <f>IF(終値!A55="","",IFERROR(4*STDEVP(終値!N55:AG55)/AVERAGE(終値!N55:AG55),""))</f>
        <v>4.8068060478311581E-2</v>
      </c>
      <c r="L55" s="500">
        <f>IF(終値!A55="","",IFERROR(4*STDEVP(終値!O55:AH55)/AVERAGE(終値!O55:AH55),""))</f>
        <v>4.8333503131851044E-2</v>
      </c>
      <c r="M55" s="500">
        <f>IF(終値!A55="","",IFERROR(4*STDEVP(終値!P55:AI55)/AVERAGE(終値!P55:AI55),""))</f>
        <v>4.81876792807934E-2</v>
      </c>
      <c r="N55" s="500">
        <f>IF(終値!A55="","",IFERROR(4*STDEVP(終値!Q55:AJ55)/AVERAGE(終値!Q55:AJ55),""))</f>
        <v>4.7671337767300995E-2</v>
      </c>
      <c r="O55" s="500">
        <f>IF(終値!A55="","",IFERROR(4*STDEVP(終値!R55:AK55)/AVERAGE(終値!R55:AK55),""))</f>
        <v>4.7707541087235829E-2</v>
      </c>
      <c r="P55" s="500">
        <f>IF(終値!A55="","",IFERROR(4*STDEVP(終値!S55:AL55)/AVERAGE(終値!S55:AL55),""))</f>
        <v>4.7975539875851014E-2</v>
      </c>
      <c r="Q55" s="500">
        <f>IF(終値!A55="","",IFERROR(4*STDEVP(終値!T55:AM55)/AVERAGE(終値!T55:AM55),""))</f>
        <v>4.7515156885824375E-2</v>
      </c>
      <c r="R55" s="500">
        <f>IF(終値!A55="","",IFERROR(4*STDEVP(終値!U55:AN55)/AVERAGE(終値!U55:AN55),""))</f>
        <v>4.5476506426549518E-2</v>
      </c>
      <c r="S55" s="500">
        <f>IF(終値!A55="","",IFERROR(4*STDEVP(終値!V55:AO55)/AVERAGE(終値!V55:AO55),""))</f>
        <v>4.6850546470749231E-2</v>
      </c>
      <c r="T55" s="500">
        <f>IF(終値!A55="","",IFERROR(4*STDEVP(終値!W55:AP55)/AVERAGE(終値!W55:AP55),""))</f>
        <v>4.8907438329698787E-2</v>
      </c>
      <c r="U55" s="500">
        <f>IF(終値!A55="","",IFERROR(4*STDEVP(終値!X55:AQ55)/AVERAGE(終値!X55:AQ55),""))</f>
        <v>5.8100287451119108E-2</v>
      </c>
      <c r="V55" s="500">
        <f>IF(終値!A55="","",IFERROR(4*STDEVP(終値!Y55:AR55)/AVERAGE(終値!Y55:AR55),""))</f>
        <v>7.8750191313008033E-2</v>
      </c>
      <c r="W55" s="500">
        <f>IF(終値!A55="","",IFERROR(4*STDEVP(終値!Z55:AS55)/AVERAGE(終値!Z55:AS55),""))</f>
        <v>9.2718149484767046E-2</v>
      </c>
      <c r="X55" s="500">
        <f>IF(終値!A55="","",IFERROR(4*STDEVP(終値!AA55:AT55)/AVERAGE(終値!AA55:AT55),""))</f>
        <v>0.10614930641433196</v>
      </c>
      <c r="Y55" s="500">
        <f>IF(終値!A55="","",IFERROR(4*STDEVP(終値!AB55:AU55)/AVERAGE(終値!AB55:AU55),""))</f>
        <v>0.11172020801947126</v>
      </c>
      <c r="Z55" s="500">
        <f>IF(終値!A55="","",IFERROR(4*STDEVP(終値!AC55:AV55)/AVERAGE(終値!AC55:AV55),""))</f>
        <v>0.12357582814715211</v>
      </c>
      <c r="AA55" s="500">
        <f>IF(終値!A55="","",IFERROR(4*STDEVP(終値!AD55:AW55)/AVERAGE(終値!AD55:AW55),""))</f>
        <v>0.13178064972280176</v>
      </c>
      <c r="AB55" s="500">
        <f>IF(終値!A55="","",IFERROR(4*STDEVP(終値!AE55:AX55)/AVERAGE(終値!AE55:AX55),""))</f>
        <v>0.13353920698310362</v>
      </c>
      <c r="AC55" s="500">
        <f>IF(終値!A55="","",IFERROR(4*STDEVP(終値!AF55:AY55)/AVERAGE(終値!AF55:AY55),""))</f>
        <v>0.13972851632369976</v>
      </c>
      <c r="AD55" s="500">
        <f>IF(終値!A55="","",IFERROR(4*STDEVP(終値!AG55:AZ55)/AVERAGE(終値!AG55:AZ55),""))</f>
        <v>0.13472238614198342</v>
      </c>
      <c r="AE55" s="500">
        <f>IF(終値!A55="","",IFERROR(4*STDEVP(終値!AH55:BA55)/AVERAGE(終値!AH55:BA55),""))</f>
        <v>0.12734995995794299</v>
      </c>
      <c r="AF55" s="500">
        <f>IF(終値!A55="","",IFERROR(4*STDEVP(終値!AI55:BB55)/AVERAGE(終値!AI55:BB55),""))</f>
        <v>0.12322037901806873</v>
      </c>
      <c r="AG55" s="500">
        <f>IF(終値!A55="","",IFERROR(4*STDEVP(終値!AJ55:BC55)/AVERAGE(終値!AJ55:BC55),""))</f>
        <v>0.11961793341211999</v>
      </c>
      <c r="AH55" s="500">
        <f>IF(終値!A55="","",IFERROR(4*STDEVP(終値!AK55:BD55)/AVERAGE(終値!AK55:BD55),""))</f>
        <v>0.11357868749129821</v>
      </c>
      <c r="AI55" s="500">
        <f>IF(終値!A55="","",IFERROR(4*STDEVP(終値!AL55:BE55)/AVERAGE(終値!AL55:BE55),""))</f>
        <v>0.104627871642662</v>
      </c>
      <c r="AJ55" s="500">
        <f>IF(終値!A55="","",IFERROR(4*STDEVP(終値!AM55:BF55)/AVERAGE(終値!AM55:BF55),""))</f>
        <v>9.4397782531386629E-2</v>
      </c>
      <c r="AK55" s="500">
        <f>IF(終値!A55="","",IFERROR(4*STDEVP(終値!AN55:BG55)/AVERAGE(終値!AN55:BG55),""))</f>
        <v>0.12879085289511061</v>
      </c>
      <c r="AL55" s="500">
        <f>IF(終値!A55="","",IFERROR(4*STDEVP(終値!AO55:BH55)/AVERAGE(終値!AO55:BH55),""))</f>
        <v>0.12581454691408425</v>
      </c>
      <c r="AM55" s="500">
        <f>IF(終値!A55="","",IFERROR(4*STDEVP(終値!AP55:BI55)/AVERAGE(終値!AP55:BI55),""))</f>
        <v>0.12619482298345394</v>
      </c>
      <c r="AN55" s="500">
        <f>IF(終値!A55="","",IFERROR(4*STDEVP(終値!AQ55:BJ55)/AVERAGE(終値!AQ55:BJ55),""))</f>
        <v>0.12725336726253988</v>
      </c>
      <c r="AO55" s="500">
        <f>IF(終値!A55="","",IFERROR(4*STDEVP(終値!AR55:BK55)/AVERAGE(終値!AR55:BK55),""))</f>
        <v>0.13524770424539523</v>
      </c>
      <c r="AP55" s="500">
        <f>IF(終値!A55="","",IFERROR(4*STDEVP(終値!AS55:BL55)/AVERAGE(終値!AS55:BL55),""))</f>
        <v>0.17129269531579897</v>
      </c>
    </row>
    <row r="56" spans="1:42">
      <c r="A56" s="497" t="str">
        <f>IF(終値!A56="","",終値!A56)</f>
        <v>9412</v>
      </c>
      <c r="B56" s="500">
        <f>IF(終値!A56="","",IFERROR(4*STDEVP(終値!E56:X56)/AVERAGE(終値!E56:X56),""))</f>
        <v>0.27325700758117333</v>
      </c>
      <c r="C56" s="500">
        <f>IF(終値!A56="","",IFERROR(4*STDEVP(終値!F56:Y56)/AVERAGE(終値!F56:Y56),""))</f>
        <v>0.28777952025506176</v>
      </c>
      <c r="D56" s="500">
        <f>IF(終値!A56="","",IFERROR(4*STDEVP(終値!G56:Z56)/AVERAGE(終値!G56:Z56),""))</f>
        <v>0.30812851467228869</v>
      </c>
      <c r="E56" s="500">
        <f>IF(終値!A56="","",IFERROR(4*STDEVP(終値!H56:AA56)/AVERAGE(終値!H56:AA56),""))</f>
        <v>0.32803789531078659</v>
      </c>
      <c r="F56" s="500">
        <f>IF(終値!A56="","",IFERROR(4*STDEVP(終値!I56:AB56)/AVERAGE(終値!I56:AB56),""))</f>
        <v>0.35100753214925517</v>
      </c>
      <c r="G56" s="500">
        <f>IF(終値!A56="","",IFERROR(4*STDEVP(終値!J56:AC56)/AVERAGE(終値!J56:AC56),""))</f>
        <v>0.3416763189922965</v>
      </c>
      <c r="H56" s="500">
        <f>IF(終値!A56="","",IFERROR(4*STDEVP(終値!K56:AD56)/AVERAGE(終値!K56:AD56),""))</f>
        <v>0.31525594237091042</v>
      </c>
      <c r="I56" s="500">
        <f>IF(終値!A56="","",IFERROR(4*STDEVP(終値!L56:AE56)/AVERAGE(終値!L56:AE56),""))</f>
        <v>0.28897267312481778</v>
      </c>
      <c r="J56" s="500">
        <f>IF(終値!A56="","",IFERROR(4*STDEVP(終値!M56:AF56)/AVERAGE(終値!M56:AF56),""))</f>
        <v>0.27064783105325646</v>
      </c>
      <c r="K56" s="500">
        <f>IF(終値!A56="","",IFERROR(4*STDEVP(終値!N56:AG56)/AVERAGE(終値!N56:AG56),""))</f>
        <v>0.25179080429203954</v>
      </c>
      <c r="L56" s="500">
        <f>IF(終値!A56="","",IFERROR(4*STDEVP(終値!O56:AH56)/AVERAGE(終値!O56:AH56),""))</f>
        <v>0.23092067246088252</v>
      </c>
      <c r="M56" s="500">
        <f>IF(終値!A56="","",IFERROR(4*STDEVP(終値!P56:AI56)/AVERAGE(終値!P56:AI56),""))</f>
        <v>0.23057505200483336</v>
      </c>
      <c r="N56" s="500">
        <f>IF(終値!A56="","",IFERROR(4*STDEVP(終値!Q56:AJ56)/AVERAGE(終値!Q56:AJ56),""))</f>
        <v>0.23799778884858475</v>
      </c>
      <c r="O56" s="500">
        <f>IF(終値!A56="","",IFERROR(4*STDEVP(終値!R56:AK56)/AVERAGE(終値!R56:AK56),""))</f>
        <v>0.30603817403979688</v>
      </c>
      <c r="P56" s="500">
        <f>IF(終値!A56="","",IFERROR(4*STDEVP(終値!S56:AL56)/AVERAGE(終値!S56:AL56),""))</f>
        <v>0.33579686964972849</v>
      </c>
      <c r="Q56" s="500">
        <f>IF(終値!A56="","",IFERROR(4*STDEVP(終値!T56:AM56)/AVERAGE(終値!T56:AM56),""))</f>
        <v>0.36836149773869076</v>
      </c>
      <c r="R56" s="500">
        <f>IF(終値!A56="","",IFERROR(4*STDEVP(終値!U56:AN56)/AVERAGE(終値!U56:AN56),""))</f>
        <v>0.40548871398574732</v>
      </c>
      <c r="S56" s="500">
        <f>IF(終値!A56="","",IFERROR(4*STDEVP(終値!V56:AO56)/AVERAGE(終値!V56:AO56),""))</f>
        <v>0.42117533492660764</v>
      </c>
      <c r="T56" s="500">
        <f>IF(終値!A56="","",IFERROR(4*STDEVP(終値!W56:AP56)/AVERAGE(終値!W56:AP56),""))</f>
        <v>0.4241462399292722</v>
      </c>
      <c r="U56" s="500">
        <f>IF(終値!A56="","",IFERROR(4*STDEVP(終値!X56:AQ56)/AVERAGE(終値!X56:AQ56),""))</f>
        <v>0.45123605891208124</v>
      </c>
      <c r="V56" s="500">
        <f>IF(終値!A56="","",IFERROR(4*STDEVP(終値!Y56:AR56)/AVERAGE(終値!Y56:AR56),""))</f>
        <v>0.4488924457237029</v>
      </c>
      <c r="W56" s="500">
        <f>IF(終値!A56="","",IFERROR(4*STDEVP(終値!Z56:AS56)/AVERAGE(終値!Z56:AS56),""))</f>
        <v>0.43661736604797313</v>
      </c>
      <c r="X56" s="500">
        <f>IF(終値!A56="","",IFERROR(4*STDEVP(終値!AA56:AT56)/AVERAGE(終値!AA56:AT56),""))</f>
        <v>0.43487885485252947</v>
      </c>
      <c r="Y56" s="500">
        <f>IF(終値!A56="","",IFERROR(4*STDEVP(終値!AB56:AU56)/AVERAGE(終値!AB56:AU56),""))</f>
        <v>0.44442529266005026</v>
      </c>
      <c r="Z56" s="500">
        <f>IF(終値!A56="","",IFERROR(4*STDEVP(終値!AC56:AV56)/AVERAGE(終値!AC56:AV56),""))</f>
        <v>0.46732645000569556</v>
      </c>
      <c r="AA56" s="500">
        <f>IF(終値!A56="","",IFERROR(4*STDEVP(終値!AD56:AW56)/AVERAGE(終値!AD56:AW56),""))</f>
        <v>0.45248168029382152</v>
      </c>
      <c r="AB56" s="500">
        <f>IF(終値!A56="","",IFERROR(4*STDEVP(終値!AE56:AX56)/AVERAGE(終値!AE56:AX56),""))</f>
        <v>0.44720991420764822</v>
      </c>
      <c r="AC56" s="500">
        <f>IF(終値!A56="","",IFERROR(4*STDEVP(終値!AF56:AY56)/AVERAGE(終値!AF56:AY56),""))</f>
        <v>0.44700011074218099</v>
      </c>
      <c r="AD56" s="500">
        <f>IF(終値!A56="","",IFERROR(4*STDEVP(終値!AG56:AZ56)/AVERAGE(終値!AG56:AZ56),""))</f>
        <v>0.44536063866371917</v>
      </c>
      <c r="AE56" s="500">
        <f>IF(終値!A56="","",IFERROR(4*STDEVP(終値!AH56:BA56)/AVERAGE(終値!AH56:BA56),""))</f>
        <v>0.47993507780429473</v>
      </c>
      <c r="AF56" s="500">
        <f>IF(終値!A56="","",IFERROR(4*STDEVP(終値!AI56:BB56)/AVERAGE(終値!AI56:BB56),""))</f>
        <v>0.50466704571988352</v>
      </c>
      <c r="AG56" s="500">
        <f>IF(終値!A56="","",IFERROR(4*STDEVP(終値!AJ56:BC56)/AVERAGE(終値!AJ56:BC56),""))</f>
        <v>0.51673389042505358</v>
      </c>
      <c r="AH56" s="500">
        <f>IF(終値!A56="","",IFERROR(4*STDEVP(終値!AK56:BD56)/AVERAGE(終値!AK56:BD56),""))</f>
        <v>0.52901313992534138</v>
      </c>
      <c r="AI56" s="500">
        <f>IF(終値!A56="","",IFERROR(4*STDEVP(終値!AL56:BE56)/AVERAGE(終値!AL56:BE56),""))</f>
        <v>0.54409078235585506</v>
      </c>
      <c r="AJ56" s="500">
        <f>IF(終値!A56="","",IFERROR(4*STDEVP(終値!AM56:BF56)/AVERAGE(終値!AM56:BF56),""))</f>
        <v>0.53702063873341555</v>
      </c>
      <c r="AK56" s="500">
        <f>IF(終値!A56="","",IFERROR(4*STDEVP(終値!AN56:BG56)/AVERAGE(終値!AN56:BG56),""))</f>
        <v>0.52425810723013666</v>
      </c>
      <c r="AL56" s="500">
        <f>IF(終値!A56="","",IFERROR(4*STDEVP(終値!AO56:BH56)/AVERAGE(終値!AO56:BH56),""))</f>
        <v>0.51491309462828239</v>
      </c>
      <c r="AM56" s="500">
        <f>IF(終値!A56="","",IFERROR(4*STDEVP(終値!AP56:BI56)/AVERAGE(終値!AP56:BI56),""))</f>
        <v>0.49356587016060294</v>
      </c>
      <c r="AN56" s="500">
        <f>IF(終値!A56="","",IFERROR(4*STDEVP(終値!AQ56:BJ56)/AVERAGE(終値!AQ56:BJ56),""))</f>
        <v>0.46467943045706683</v>
      </c>
      <c r="AO56" s="500">
        <f>IF(終値!A56="","",IFERROR(4*STDEVP(終値!AR56:BK56)/AVERAGE(終値!AR56:BK56),""))</f>
        <v>0.45283389792753542</v>
      </c>
      <c r="AP56" s="500">
        <f>IF(終値!A56="","",IFERROR(4*STDEVP(終値!AS56:BL56)/AVERAGE(終値!AS56:BL56),""))</f>
        <v>0.41843267704322368</v>
      </c>
    </row>
    <row r="57" spans="1:42">
      <c r="A57" s="497" t="str">
        <f>IF(終値!A57="","",終値!A57)</f>
        <v>6203</v>
      </c>
      <c r="B57" s="500">
        <f>IF(終値!A57="","",IFERROR(4*STDEVP(終値!E57:X57)/AVERAGE(終値!E57:X57),""))</f>
        <v>0.26493014862268105</v>
      </c>
      <c r="C57" s="500">
        <f>IF(終値!A57="","",IFERROR(4*STDEVP(終値!F57:Y57)/AVERAGE(終値!F57:Y57),""))</f>
        <v>0.27383649267715965</v>
      </c>
      <c r="D57" s="500">
        <f>IF(終値!A57="","",IFERROR(4*STDEVP(終値!G57:Z57)/AVERAGE(終値!G57:Z57),""))</f>
        <v>0.29670419676261167</v>
      </c>
      <c r="E57" s="500">
        <f>IF(終値!A57="","",IFERROR(4*STDEVP(終値!H57:AA57)/AVERAGE(終値!H57:AA57),""))</f>
        <v>0.30862326805264634</v>
      </c>
      <c r="F57" s="500">
        <f>IF(終値!A57="","",IFERROR(4*STDEVP(終値!I57:AB57)/AVERAGE(終値!I57:AB57),""))</f>
        <v>0.3042680183349093</v>
      </c>
      <c r="G57" s="500">
        <f>IF(終値!A57="","",IFERROR(4*STDEVP(終値!J57:AC57)/AVERAGE(終値!J57:AC57),""))</f>
        <v>0.29386464094130155</v>
      </c>
      <c r="H57" s="500">
        <f>IF(終値!A57="","",IFERROR(4*STDEVP(終値!K57:AD57)/AVERAGE(終値!K57:AD57),""))</f>
        <v>0.27473998740884653</v>
      </c>
      <c r="I57" s="500">
        <f>IF(終値!A57="","",IFERROR(4*STDEVP(終値!L57:AE57)/AVERAGE(終値!L57:AE57),""))</f>
        <v>0.24533883926715819</v>
      </c>
      <c r="J57" s="500">
        <f>IF(終値!A57="","",IFERROR(4*STDEVP(終値!M57:AF57)/AVERAGE(終値!M57:AF57),""))</f>
        <v>0.22394024178224206</v>
      </c>
      <c r="K57" s="500">
        <f>IF(終値!A57="","",IFERROR(4*STDEVP(終値!N57:AG57)/AVERAGE(終値!N57:AG57),""))</f>
        <v>0.21542336125124992</v>
      </c>
      <c r="L57" s="500">
        <f>IF(終値!A57="","",IFERROR(4*STDEVP(終値!O57:AH57)/AVERAGE(終値!O57:AH57),""))</f>
        <v>0.20297295487808659</v>
      </c>
      <c r="M57" s="500">
        <f>IF(終値!A57="","",IFERROR(4*STDEVP(終値!P57:AI57)/AVERAGE(終値!P57:AI57),""))</f>
        <v>0.1899034566898537</v>
      </c>
      <c r="N57" s="500">
        <f>IF(終値!A57="","",IFERROR(4*STDEVP(終値!Q57:AJ57)/AVERAGE(終値!Q57:AJ57),""))</f>
        <v>0.17412357054940167</v>
      </c>
      <c r="O57" s="500">
        <f>IF(終値!A57="","",IFERROR(4*STDEVP(終値!R57:AK57)/AVERAGE(終値!R57:AK57),""))</f>
        <v>0.175344420617773</v>
      </c>
      <c r="P57" s="500">
        <f>IF(終値!A57="","",IFERROR(4*STDEVP(終値!S57:AL57)/AVERAGE(終値!S57:AL57),""))</f>
        <v>0.14811843025308025</v>
      </c>
      <c r="Q57" s="500">
        <f>IF(終値!A57="","",IFERROR(4*STDEVP(終値!T57:AM57)/AVERAGE(終値!T57:AM57),""))</f>
        <v>0.13386191448040749</v>
      </c>
      <c r="R57" s="500">
        <f>IF(終値!A57="","",IFERROR(4*STDEVP(終値!U57:AN57)/AVERAGE(終値!U57:AN57),""))</f>
        <v>0.13248921184841336</v>
      </c>
      <c r="S57" s="500">
        <f>IF(終値!A57="","",IFERROR(4*STDEVP(終値!V57:AO57)/AVERAGE(終値!V57:AO57),""))</f>
        <v>0.13550707539678075</v>
      </c>
      <c r="T57" s="500">
        <f>IF(終値!A57="","",IFERROR(4*STDEVP(終値!W57:AP57)/AVERAGE(終値!W57:AP57),""))</f>
        <v>0.13937226932649169</v>
      </c>
      <c r="U57" s="500">
        <f>IF(終値!A57="","",IFERROR(4*STDEVP(終値!X57:AQ57)/AVERAGE(終値!X57:AQ57),""))</f>
        <v>0.14204083419011287</v>
      </c>
      <c r="V57" s="500">
        <f>IF(終値!A57="","",IFERROR(4*STDEVP(終値!Y57:AR57)/AVERAGE(終値!Y57:AR57),""))</f>
        <v>0.14202285810259258</v>
      </c>
      <c r="W57" s="500">
        <f>IF(終値!A57="","",IFERROR(4*STDEVP(終値!Z57:AS57)/AVERAGE(終値!Z57:AS57),""))</f>
        <v>0.14749430444152453</v>
      </c>
      <c r="X57" s="500">
        <f>IF(終値!A57="","",IFERROR(4*STDEVP(終値!AA57:AT57)/AVERAGE(終値!AA57:AT57),""))</f>
        <v>0.180970242293164</v>
      </c>
      <c r="Y57" s="500">
        <f>IF(終値!A57="","",IFERROR(4*STDEVP(終値!AB57:AU57)/AVERAGE(終値!AB57:AU57),""))</f>
        <v>0.2033642908006659</v>
      </c>
      <c r="Z57" s="500">
        <f>IF(終値!A57="","",IFERROR(4*STDEVP(終値!AC57:AV57)/AVERAGE(終値!AC57:AV57),""))</f>
        <v>0.2291641717712227</v>
      </c>
      <c r="AA57" s="500">
        <f>IF(終値!A57="","",IFERROR(4*STDEVP(終値!AD57:AW57)/AVERAGE(終値!AD57:AW57),""))</f>
        <v>0.23488376751555984</v>
      </c>
      <c r="AB57" s="500">
        <f>IF(終値!A57="","",IFERROR(4*STDEVP(終値!AE57:AX57)/AVERAGE(終値!AE57:AX57),""))</f>
        <v>0.24410608110214346</v>
      </c>
      <c r="AC57" s="500">
        <f>IF(終値!A57="","",IFERROR(4*STDEVP(終値!AF57:AY57)/AVERAGE(終値!AF57:AY57),""))</f>
        <v>0.2679222696417754</v>
      </c>
      <c r="AD57" s="500">
        <f>IF(終値!A57="","",IFERROR(4*STDEVP(終値!AG57:AZ57)/AVERAGE(終値!AG57:AZ57),""))</f>
        <v>0.25874472451315422</v>
      </c>
      <c r="AE57" s="500">
        <f>IF(終値!A57="","",IFERROR(4*STDEVP(終値!AH57:BA57)/AVERAGE(終値!AH57:BA57),""))</f>
        <v>0.25953674249341768</v>
      </c>
      <c r="AF57" s="500">
        <f>IF(終値!A57="","",IFERROR(4*STDEVP(終値!AI57:BB57)/AVERAGE(終値!AI57:BB57),""))</f>
        <v>0.25254443856087483</v>
      </c>
      <c r="AG57" s="500">
        <f>IF(終値!A57="","",IFERROR(4*STDEVP(終値!AJ57:BC57)/AVERAGE(終値!AJ57:BC57),""))</f>
        <v>0.29955820861525551</v>
      </c>
      <c r="AH57" s="500">
        <f>IF(終値!A57="","",IFERROR(4*STDEVP(終値!AK57:BD57)/AVERAGE(終値!AK57:BD57),""))</f>
        <v>0.33532785455031316</v>
      </c>
      <c r="AI57" s="500">
        <f>IF(終値!A57="","",IFERROR(4*STDEVP(終値!AL57:BE57)/AVERAGE(終値!AL57:BE57),""))</f>
        <v>0.37348858745197738</v>
      </c>
      <c r="AJ57" s="500">
        <f>IF(終値!A57="","",IFERROR(4*STDEVP(終値!AM57:BF57)/AVERAGE(終値!AM57:BF57),""))</f>
        <v>0.4091454571731773</v>
      </c>
      <c r="AK57" s="500">
        <f>IF(終値!A57="","",IFERROR(4*STDEVP(終値!AN57:BG57)/AVERAGE(終値!AN57:BG57),""))</f>
        <v>0.44716097305992564</v>
      </c>
      <c r="AL57" s="500">
        <f>IF(終値!A57="","",IFERROR(4*STDEVP(終値!AO57:BH57)/AVERAGE(終値!AO57:BH57),""))</f>
        <v>0.489629248640369</v>
      </c>
      <c r="AM57" s="500">
        <f>IF(終値!A57="","",IFERROR(4*STDEVP(終値!AP57:BI57)/AVERAGE(終値!AP57:BI57),""))</f>
        <v>0.51642134513276539</v>
      </c>
      <c r="AN57" s="500">
        <f>IF(終値!A57="","",IFERROR(4*STDEVP(終値!AQ57:BJ57)/AVERAGE(終値!AQ57:BJ57),""))</f>
        <v>0.54459313823205979</v>
      </c>
      <c r="AO57" s="500">
        <f>IF(終値!A57="","",IFERROR(4*STDEVP(終値!AR57:BK57)/AVERAGE(終値!AR57:BK57),""))</f>
        <v>0.55732140971035249</v>
      </c>
      <c r="AP57" s="500">
        <f>IF(終値!A57="","",IFERROR(4*STDEVP(終値!AS57:BL57)/AVERAGE(終値!AS57:BL57),""))</f>
        <v>0.56992264120668168</v>
      </c>
    </row>
    <row r="58" spans="1:42">
      <c r="A58" s="497" t="str">
        <f>IF(終値!A58="","",終値!A58)</f>
        <v>4676</v>
      </c>
      <c r="B58" s="500">
        <f>IF(終値!A58="","",IFERROR(4*STDEVP(終値!E58:X58)/AVERAGE(終値!E58:X58),""))</f>
        <v>9.0912053079091754E-2</v>
      </c>
      <c r="C58" s="500">
        <f>IF(終値!A58="","",IFERROR(4*STDEVP(終値!F58:Y58)/AVERAGE(終値!F58:Y58),""))</f>
        <v>9.0647092959984771E-2</v>
      </c>
      <c r="D58" s="500">
        <f>IF(終値!A58="","",IFERROR(4*STDEVP(終値!G58:Z58)/AVERAGE(終値!G58:Z58),""))</f>
        <v>9.1244516197509076E-2</v>
      </c>
      <c r="E58" s="500">
        <f>IF(終値!A58="","",IFERROR(4*STDEVP(終値!H58:AA58)/AVERAGE(終値!H58:AA58),""))</f>
        <v>7.6860921735874346E-2</v>
      </c>
      <c r="F58" s="500">
        <f>IF(終値!A58="","",IFERROR(4*STDEVP(終値!I58:AB58)/AVERAGE(終値!I58:AB58),""))</f>
        <v>7.1520518454044654E-2</v>
      </c>
      <c r="G58" s="500">
        <f>IF(終値!A58="","",IFERROR(4*STDEVP(終値!J58:AC58)/AVERAGE(終値!J58:AC58),""))</f>
        <v>7.030431450637957E-2</v>
      </c>
      <c r="H58" s="500">
        <f>IF(終値!A58="","",IFERROR(4*STDEVP(終値!K58:AD58)/AVERAGE(終値!K58:AD58),""))</f>
        <v>7.9058061392199008E-2</v>
      </c>
      <c r="I58" s="500">
        <f>IF(終値!A58="","",IFERROR(4*STDEVP(終値!L58:AE58)/AVERAGE(終値!L58:AE58),""))</f>
        <v>9.004948174870718E-2</v>
      </c>
      <c r="J58" s="500">
        <f>IF(終値!A58="","",IFERROR(4*STDEVP(終値!M58:AF58)/AVERAGE(終値!M58:AF58),""))</f>
        <v>0.10046436221761823</v>
      </c>
      <c r="K58" s="500">
        <f>IF(終値!A58="","",IFERROR(4*STDEVP(終値!N58:AG58)/AVERAGE(終値!N58:AG58),""))</f>
        <v>0.10768218230780283</v>
      </c>
      <c r="L58" s="500">
        <f>IF(終値!A58="","",IFERROR(4*STDEVP(終値!O58:AH58)/AVERAGE(終値!O58:AH58),""))</f>
        <v>0.10830069786716409</v>
      </c>
      <c r="M58" s="500">
        <f>IF(終値!A58="","",IFERROR(4*STDEVP(終値!P58:AI58)/AVERAGE(終値!P58:AI58),""))</f>
        <v>0.11965932724892077</v>
      </c>
      <c r="N58" s="500">
        <f>IF(終値!A58="","",IFERROR(4*STDEVP(終値!Q58:AJ58)/AVERAGE(終値!Q58:AJ58),""))</f>
        <v>0.12179028393176936</v>
      </c>
      <c r="O58" s="500">
        <f>IF(終値!A58="","",IFERROR(4*STDEVP(終値!R58:AK58)/AVERAGE(終値!R58:AK58),""))</f>
        <v>0.12139690067180862</v>
      </c>
      <c r="P58" s="500">
        <f>IF(終値!A58="","",IFERROR(4*STDEVP(終値!S58:AL58)/AVERAGE(終値!S58:AL58),""))</f>
        <v>0.12145181013579807</v>
      </c>
      <c r="Q58" s="500">
        <f>IF(終値!A58="","",IFERROR(4*STDEVP(終値!T58:AM58)/AVERAGE(終値!T58:AM58),""))</f>
        <v>0.1196297871013869</v>
      </c>
      <c r="R58" s="500">
        <f>IF(終値!A58="","",IFERROR(4*STDEVP(終値!U58:AN58)/AVERAGE(終値!U58:AN58),""))</f>
        <v>0.11298465062715307</v>
      </c>
      <c r="S58" s="500">
        <f>IF(終値!A58="","",IFERROR(4*STDEVP(終値!V58:AO58)/AVERAGE(終値!V58:AO58),""))</f>
        <v>0.10600388276732306</v>
      </c>
      <c r="T58" s="500">
        <f>IF(終値!A58="","",IFERROR(4*STDEVP(終値!W58:AP58)/AVERAGE(終値!W58:AP58),""))</f>
        <v>0.1007208232496066</v>
      </c>
      <c r="U58" s="500">
        <f>IF(終値!A58="","",IFERROR(4*STDEVP(終値!X58:AQ58)/AVERAGE(終値!X58:AQ58),""))</f>
        <v>9.76619826324681E-2</v>
      </c>
      <c r="V58" s="500">
        <f>IF(終値!A58="","",IFERROR(4*STDEVP(終値!Y58:AR58)/AVERAGE(終値!Y58:AR58),""))</f>
        <v>9.8592525253189636E-2</v>
      </c>
      <c r="W58" s="500">
        <f>IF(終値!A58="","",IFERROR(4*STDEVP(終値!Z58:AS58)/AVERAGE(終値!Z58:AS58),""))</f>
        <v>0.10152822281962157</v>
      </c>
      <c r="X58" s="500">
        <f>IF(終値!A58="","",IFERROR(4*STDEVP(終値!AA58:AT58)/AVERAGE(終値!AA58:AT58),""))</f>
        <v>0.10093766599923981</v>
      </c>
      <c r="Y58" s="500">
        <f>IF(終値!A58="","",IFERROR(4*STDEVP(終値!AB58:AU58)/AVERAGE(終値!AB58:AU58),""))</f>
        <v>0.10348537638672546</v>
      </c>
      <c r="Z58" s="500">
        <f>IF(終値!A58="","",IFERROR(4*STDEVP(終値!AC58:AV58)/AVERAGE(終値!AC58:AV58),""))</f>
        <v>0.11053546726675291</v>
      </c>
      <c r="AA58" s="500">
        <f>IF(終値!A58="","",IFERROR(4*STDEVP(終値!AD58:AW58)/AVERAGE(終値!AD58:AW58),""))</f>
        <v>0.11641788834766514</v>
      </c>
      <c r="AB58" s="500">
        <f>IF(終値!A58="","",IFERROR(4*STDEVP(終値!AE58:AX58)/AVERAGE(終値!AE58:AX58),""))</f>
        <v>0.12051775945497165</v>
      </c>
      <c r="AC58" s="500">
        <f>IF(終値!A58="","",IFERROR(4*STDEVP(終値!AF58:AY58)/AVERAGE(終値!AF58:AY58),""))</f>
        <v>0.11823320401835953</v>
      </c>
      <c r="AD58" s="500">
        <f>IF(終値!A58="","",IFERROR(4*STDEVP(終値!AG58:AZ58)/AVERAGE(終値!AG58:AZ58),""))</f>
        <v>0.12237453281299819</v>
      </c>
      <c r="AE58" s="500">
        <f>IF(終値!A58="","",IFERROR(4*STDEVP(終値!AH58:BA58)/AVERAGE(終値!AH58:BA58),""))</f>
        <v>0.12745308293699301</v>
      </c>
      <c r="AF58" s="500">
        <f>IF(終値!A58="","",IFERROR(4*STDEVP(終値!AI58:BB58)/AVERAGE(終値!AI58:BB58),""))</f>
        <v>0.13898998426540779</v>
      </c>
      <c r="AG58" s="500">
        <f>IF(終値!A58="","",IFERROR(4*STDEVP(終値!AJ58:BC58)/AVERAGE(終値!AJ58:BC58),""))</f>
        <v>0.14347448388080197</v>
      </c>
      <c r="AH58" s="500">
        <f>IF(終値!A58="","",IFERROR(4*STDEVP(終値!AK58:BD58)/AVERAGE(終値!AK58:BD58),""))</f>
        <v>0.15323560373845663</v>
      </c>
      <c r="AI58" s="500">
        <f>IF(終値!A58="","",IFERROR(4*STDEVP(終値!AL58:BE58)/AVERAGE(終値!AL58:BE58),""))</f>
        <v>0.16046351107751131</v>
      </c>
      <c r="AJ58" s="500">
        <f>IF(終値!A58="","",IFERROR(4*STDEVP(終値!AM58:BF58)/AVERAGE(終値!AM58:BF58),""))</f>
        <v>0.16305946287448769</v>
      </c>
      <c r="AK58" s="500">
        <f>IF(終値!A58="","",IFERROR(4*STDEVP(終値!AN58:BG58)/AVERAGE(終値!AN58:BG58),""))</f>
        <v>0.16422512377087339</v>
      </c>
      <c r="AL58" s="500">
        <f>IF(終値!A58="","",IFERROR(4*STDEVP(終値!AO58:BH58)/AVERAGE(終値!AO58:BH58),""))</f>
        <v>0.164336662827017</v>
      </c>
      <c r="AM58" s="500">
        <f>IF(終値!A58="","",IFERROR(4*STDEVP(終値!AP58:BI58)/AVERAGE(終値!AP58:BI58),""))</f>
        <v>0.16422545237804367</v>
      </c>
      <c r="AN58" s="500">
        <f>IF(終値!A58="","",IFERROR(4*STDEVP(終値!AQ58:BJ58)/AVERAGE(終値!AQ58:BJ58),""))</f>
        <v>0.16602806875738552</v>
      </c>
      <c r="AO58" s="500">
        <f>IF(終値!A58="","",IFERROR(4*STDEVP(終値!AR58:BK58)/AVERAGE(終値!AR58:BK58),""))</f>
        <v>0.16258733800967062</v>
      </c>
      <c r="AP58" s="500">
        <f>IF(終値!A58="","",IFERROR(4*STDEVP(終値!AS58:BL58)/AVERAGE(終値!AS58:BL58),""))</f>
        <v>0.15519839854833709</v>
      </c>
    </row>
    <row r="59" spans="1:42">
      <c r="A59" s="497" t="str">
        <f>IF(終値!A59="","",終値!A59)</f>
        <v>1961</v>
      </c>
      <c r="B59" s="500">
        <f>IF(終値!A59="","",IFERROR(4*STDEVP(終値!E59:X59)/AVERAGE(終値!E59:X59),""))</f>
        <v>0.2257350735853442</v>
      </c>
      <c r="C59" s="500">
        <f>IF(終値!A59="","",IFERROR(4*STDEVP(終値!F59:Y59)/AVERAGE(終値!F59:Y59),""))</f>
        <v>0.23403860794722492</v>
      </c>
      <c r="D59" s="500">
        <f>IF(終値!A59="","",IFERROR(4*STDEVP(終値!G59:Z59)/AVERAGE(終値!G59:Z59),""))</f>
        <v>0.26471365262069135</v>
      </c>
      <c r="E59" s="500">
        <f>IF(終値!A59="","",IFERROR(4*STDEVP(終値!H59:AA59)/AVERAGE(終値!H59:AA59),""))</f>
        <v>0.29293304114550889</v>
      </c>
      <c r="F59" s="500">
        <f>IF(終値!A59="","",IFERROR(4*STDEVP(終値!I59:AB59)/AVERAGE(終値!I59:AB59),""))</f>
        <v>0.28724394836836376</v>
      </c>
      <c r="G59" s="500">
        <f>IF(終値!A59="","",IFERROR(4*STDEVP(終値!J59:AC59)/AVERAGE(終値!J59:AC59),""))</f>
        <v>0.29190912541405761</v>
      </c>
      <c r="H59" s="500">
        <f>IF(終値!A59="","",IFERROR(4*STDEVP(終値!K59:AD59)/AVERAGE(終値!K59:AD59),""))</f>
        <v>0.28037441187600176</v>
      </c>
      <c r="I59" s="500">
        <f>IF(終値!A59="","",IFERROR(4*STDEVP(終値!L59:AE59)/AVERAGE(終値!L59:AE59),""))</f>
        <v>0.26711312123827641</v>
      </c>
      <c r="J59" s="500">
        <f>IF(終値!A59="","",IFERROR(4*STDEVP(終値!M59:AF59)/AVERAGE(終値!M59:AF59),""))</f>
        <v>0.27724270687729613</v>
      </c>
      <c r="K59" s="500">
        <f>IF(終値!A59="","",IFERROR(4*STDEVP(終値!N59:AG59)/AVERAGE(終値!N59:AG59),""))</f>
        <v>0.30214959505492883</v>
      </c>
      <c r="L59" s="500">
        <f>IF(終値!A59="","",IFERROR(4*STDEVP(終値!O59:AH59)/AVERAGE(終値!O59:AH59),""))</f>
        <v>0.31429059538303034</v>
      </c>
      <c r="M59" s="500">
        <f>IF(終値!A59="","",IFERROR(4*STDEVP(終値!P59:AI59)/AVERAGE(終値!P59:AI59),""))</f>
        <v>0.30984270087702831</v>
      </c>
      <c r="N59" s="500">
        <f>IF(終値!A59="","",IFERROR(4*STDEVP(終値!Q59:AJ59)/AVERAGE(終値!Q59:AJ59),""))</f>
        <v>0.30351452479250463</v>
      </c>
      <c r="O59" s="500">
        <f>IF(終値!A59="","",IFERROR(4*STDEVP(終値!R59:AK59)/AVERAGE(終値!R59:AK59),""))</f>
        <v>0.29888405057377604</v>
      </c>
      <c r="P59" s="500">
        <f>IF(終値!A59="","",IFERROR(4*STDEVP(終値!S59:AL59)/AVERAGE(終値!S59:AL59),""))</f>
        <v>0.2798597200928748</v>
      </c>
      <c r="Q59" s="500">
        <f>IF(終値!A59="","",IFERROR(4*STDEVP(終値!T59:AM59)/AVERAGE(終値!T59:AM59),""))</f>
        <v>0.26724962737364955</v>
      </c>
      <c r="R59" s="500">
        <f>IF(終値!A59="","",IFERROR(4*STDEVP(終値!U59:AN59)/AVERAGE(終値!U59:AN59),""))</f>
        <v>0.26148474550276074</v>
      </c>
      <c r="S59" s="500">
        <f>IF(終値!A59="","",IFERROR(4*STDEVP(終値!V59:AO59)/AVERAGE(終値!V59:AO59),""))</f>
        <v>0.25678178416698849</v>
      </c>
      <c r="T59" s="500">
        <f>IF(終値!A59="","",IFERROR(4*STDEVP(終値!W59:AP59)/AVERAGE(終値!W59:AP59),""))</f>
        <v>0.24463026176114588</v>
      </c>
      <c r="U59" s="500">
        <f>IF(終値!A59="","",IFERROR(4*STDEVP(終値!X59:AQ59)/AVERAGE(終値!X59:AQ59),""))</f>
        <v>0.26685100257936462</v>
      </c>
      <c r="V59" s="500">
        <f>IF(終値!A59="","",IFERROR(4*STDEVP(終値!Y59:AR59)/AVERAGE(終値!Y59:AR59),""))</f>
        <v>0.29067883259333671</v>
      </c>
      <c r="W59" s="500">
        <f>IF(終値!A59="","",IFERROR(4*STDEVP(終値!Z59:AS59)/AVERAGE(終値!Z59:AS59),""))</f>
        <v>0.30917150919122177</v>
      </c>
      <c r="X59" s="500">
        <f>IF(終値!A59="","",IFERROR(4*STDEVP(終値!AA59:AT59)/AVERAGE(終値!AA59:AT59),""))</f>
        <v>0.33652553617662107</v>
      </c>
      <c r="Y59" s="500">
        <f>IF(終値!A59="","",IFERROR(4*STDEVP(終値!AB59:AU59)/AVERAGE(終値!AB59:AU59),""))</f>
        <v>0.37532782151368949</v>
      </c>
      <c r="Z59" s="500">
        <f>IF(終値!A59="","",IFERROR(4*STDEVP(終値!AC59:AV59)/AVERAGE(終値!AC59:AV59),""))</f>
        <v>0.40789574090309477</v>
      </c>
      <c r="AA59" s="500">
        <f>IF(終値!A59="","",IFERROR(4*STDEVP(終値!AD59:AW59)/AVERAGE(終値!AD59:AW59),""))</f>
        <v>0.44355608800951485</v>
      </c>
      <c r="AB59" s="500">
        <f>IF(終値!A59="","",IFERROR(4*STDEVP(終値!AE59:AX59)/AVERAGE(終値!AE59:AX59),""))</f>
        <v>0.48500385803875135</v>
      </c>
      <c r="AC59" s="500">
        <f>IF(終値!A59="","",IFERROR(4*STDEVP(終値!AF59:AY59)/AVERAGE(終値!AF59:AY59),""))</f>
        <v>0.51572807484612904</v>
      </c>
      <c r="AD59" s="500">
        <f>IF(終値!A59="","",IFERROR(4*STDEVP(終値!AG59:AZ59)/AVERAGE(終値!AG59:AZ59),""))</f>
        <v>0.5278304305664826</v>
      </c>
      <c r="AE59" s="500">
        <f>IF(終値!A59="","",IFERROR(4*STDEVP(終値!AH59:BA59)/AVERAGE(終値!AH59:BA59),""))</f>
        <v>0.51643042998150901</v>
      </c>
      <c r="AF59" s="500">
        <f>IF(終値!A59="","",IFERROR(4*STDEVP(終値!AI59:BB59)/AVERAGE(終値!AI59:BB59),""))</f>
        <v>0.49967280329036634</v>
      </c>
      <c r="AG59" s="500">
        <f>IF(終値!A59="","",IFERROR(4*STDEVP(終値!AJ59:BC59)/AVERAGE(終値!AJ59:BC59),""))</f>
        <v>0.48549515837903373</v>
      </c>
      <c r="AH59" s="500">
        <f>IF(終値!A59="","",IFERROR(4*STDEVP(終値!AK59:BD59)/AVERAGE(終値!AK59:BD59),""))</f>
        <v>0.45927848727408038</v>
      </c>
      <c r="AI59" s="500">
        <f>IF(終値!A59="","",IFERROR(4*STDEVP(終値!AL59:BE59)/AVERAGE(終値!AL59:BE59),""))</f>
        <v>0.40294498220969988</v>
      </c>
      <c r="AJ59" s="500">
        <f>IF(終値!A59="","",IFERROR(4*STDEVP(終値!AM59:BF59)/AVERAGE(終値!AM59:BF59),""))</f>
        <v>0.34397159363971908</v>
      </c>
      <c r="AK59" s="500">
        <f>IF(終値!A59="","",IFERROR(4*STDEVP(終値!AN59:BG59)/AVERAGE(終値!AN59:BG59),""))</f>
        <v>0.27677115764150856</v>
      </c>
      <c r="AL59" s="500">
        <f>IF(終値!A59="","",IFERROR(4*STDEVP(終値!AO59:BH59)/AVERAGE(終値!AO59:BH59),""))</f>
        <v>0.24214283959759714</v>
      </c>
      <c r="AM59" s="500">
        <f>IF(終値!A59="","",IFERROR(4*STDEVP(終値!AP59:BI59)/AVERAGE(終値!AP59:BI59),""))</f>
        <v>0.22123269378208757</v>
      </c>
      <c r="AN59" s="500">
        <f>IF(終値!A59="","",IFERROR(4*STDEVP(終値!AQ59:BJ59)/AVERAGE(終値!AQ59:BJ59),""))</f>
        <v>0.17813698794183264</v>
      </c>
      <c r="AO59" s="500">
        <f>IF(終値!A59="","",IFERROR(4*STDEVP(終値!AR59:BK59)/AVERAGE(終値!AR59:BK59),""))</f>
        <v>0.19635773611764698</v>
      </c>
      <c r="AP59" s="500">
        <f>IF(終値!A59="","",IFERROR(4*STDEVP(終値!AS59:BL59)/AVERAGE(終値!AS59:BL59),""))</f>
        <v>0.22817481268878712</v>
      </c>
    </row>
    <row r="60" spans="1:42">
      <c r="A60" s="497" t="str">
        <f>IF(終値!A60="","",終値!A60)</f>
        <v>3107</v>
      </c>
      <c r="B60" s="500">
        <f>IF(終値!A60="","",IFERROR(4*STDEVP(終値!E60:X60)/AVERAGE(終値!E60:X60),""))</f>
        <v>0.12759753956604167</v>
      </c>
      <c r="C60" s="500">
        <f>IF(終値!A60="","",IFERROR(4*STDEVP(終値!F60:Y60)/AVERAGE(終値!F60:Y60),""))</f>
        <v>0.118880721645809</v>
      </c>
      <c r="D60" s="500">
        <f>IF(終値!A60="","",IFERROR(4*STDEVP(終値!G60:Z60)/AVERAGE(終値!G60:Z60),""))</f>
        <v>0.10129156829400578</v>
      </c>
      <c r="E60" s="500">
        <f>IF(終値!A60="","",IFERROR(4*STDEVP(終値!H60:AA60)/AVERAGE(終値!H60:AA60),""))</f>
        <v>9.6827638915085876E-2</v>
      </c>
      <c r="F60" s="500">
        <f>IF(終値!A60="","",IFERROR(4*STDEVP(終値!I60:AB60)/AVERAGE(終値!I60:AB60),""))</f>
        <v>9.6096489445615607E-2</v>
      </c>
      <c r="G60" s="500">
        <f>IF(終値!A60="","",IFERROR(4*STDEVP(終値!J60:AC60)/AVERAGE(終値!J60:AC60),""))</f>
        <v>9.3093784364095877E-2</v>
      </c>
      <c r="H60" s="500">
        <f>IF(終値!A60="","",IFERROR(4*STDEVP(終値!K60:AD60)/AVERAGE(終値!K60:AD60),""))</f>
        <v>8.8279854079340914E-2</v>
      </c>
      <c r="I60" s="500">
        <f>IF(終値!A60="","",IFERROR(4*STDEVP(終値!L60:AE60)/AVERAGE(終値!L60:AE60),""))</f>
        <v>7.3204588295003467E-2</v>
      </c>
      <c r="J60" s="500">
        <f>IF(終値!A60="","",IFERROR(4*STDEVP(終値!M60:AF60)/AVERAGE(終値!M60:AF60),""))</f>
        <v>6.556971346755483E-2</v>
      </c>
      <c r="K60" s="500">
        <f>IF(終値!A60="","",IFERROR(4*STDEVP(終値!N60:AG60)/AVERAGE(終値!N60:AG60),""))</f>
        <v>5.3345549663515637E-2</v>
      </c>
      <c r="L60" s="500">
        <f>IF(終値!A60="","",IFERROR(4*STDEVP(終値!O60:AH60)/AVERAGE(終値!O60:AH60),""))</f>
        <v>5.2178277269367961E-2</v>
      </c>
      <c r="M60" s="500">
        <f>IF(終値!A60="","",IFERROR(4*STDEVP(終値!P60:AI60)/AVERAGE(終値!P60:AI60),""))</f>
        <v>5.9132411220946458E-2</v>
      </c>
      <c r="N60" s="500">
        <f>IF(終値!A60="","",IFERROR(4*STDEVP(終値!Q60:AJ60)/AVERAGE(終値!Q60:AJ60),""))</f>
        <v>6.2822739386188903E-2</v>
      </c>
      <c r="O60" s="500">
        <f>IF(終値!A60="","",IFERROR(4*STDEVP(終値!R60:AK60)/AVERAGE(終値!R60:AK60),""))</f>
        <v>6.4167274028840662E-2</v>
      </c>
      <c r="P60" s="500">
        <f>IF(終値!A60="","",IFERROR(4*STDEVP(終値!S60:AL60)/AVERAGE(終値!S60:AL60),""))</f>
        <v>6.7431027204859453E-2</v>
      </c>
      <c r="Q60" s="500">
        <f>IF(終値!A60="","",IFERROR(4*STDEVP(終値!T60:AM60)/AVERAGE(終値!T60:AM60),""))</f>
        <v>6.8569083408328457E-2</v>
      </c>
      <c r="R60" s="500">
        <f>IF(終値!A60="","",IFERROR(4*STDEVP(終値!U60:AN60)/AVERAGE(終値!U60:AN60),""))</f>
        <v>7.0406223162963397E-2</v>
      </c>
      <c r="S60" s="500">
        <f>IF(終値!A60="","",IFERROR(4*STDEVP(終値!V60:AO60)/AVERAGE(終値!V60:AO60),""))</f>
        <v>7.0368079415312923E-2</v>
      </c>
      <c r="T60" s="500">
        <f>IF(終値!A60="","",IFERROR(4*STDEVP(終値!W60:AP60)/AVERAGE(終値!W60:AP60),""))</f>
        <v>6.9810307310799874E-2</v>
      </c>
      <c r="U60" s="500">
        <f>IF(終値!A60="","",IFERROR(4*STDEVP(終値!X60:AQ60)/AVERAGE(終値!X60:AQ60),""))</f>
        <v>6.9647860640499673E-2</v>
      </c>
      <c r="V60" s="500">
        <f>IF(終値!A60="","",IFERROR(4*STDEVP(終値!Y60:AR60)/AVERAGE(終値!Y60:AR60),""))</f>
        <v>7.0352108692520204E-2</v>
      </c>
      <c r="W60" s="500">
        <f>IF(終値!A60="","",IFERROR(4*STDEVP(終値!Z60:AS60)/AVERAGE(終値!Z60:AS60),""))</f>
        <v>7.0828054541578631E-2</v>
      </c>
      <c r="X60" s="500">
        <f>IF(終値!A60="","",IFERROR(4*STDEVP(終値!AA60:AT60)/AVERAGE(終値!AA60:AT60),""))</f>
        <v>7.2302411583938894E-2</v>
      </c>
      <c r="Y60" s="500">
        <f>IF(終値!A60="","",IFERROR(4*STDEVP(終値!AB60:AU60)/AVERAGE(終値!AB60:AU60),""))</f>
        <v>7.2380811294158895E-2</v>
      </c>
      <c r="Z60" s="500">
        <f>IF(終値!A60="","",IFERROR(4*STDEVP(終値!AC60:AV60)/AVERAGE(終値!AC60:AV60),""))</f>
        <v>7.3147779003736257E-2</v>
      </c>
      <c r="AA60" s="500">
        <f>IF(終値!A60="","",IFERROR(4*STDEVP(終値!AD60:AW60)/AVERAGE(終値!AD60:AW60),""))</f>
        <v>7.5099193382698423E-2</v>
      </c>
      <c r="AB60" s="500">
        <f>IF(終値!A60="","",IFERROR(4*STDEVP(終値!AE60:AX60)/AVERAGE(終値!AE60:AX60),""))</f>
        <v>8.6489937622954136E-2</v>
      </c>
      <c r="AC60" s="500">
        <f>IF(終値!A60="","",IFERROR(4*STDEVP(終値!AF60:AY60)/AVERAGE(終値!AF60:AY60),""))</f>
        <v>9.0348974712061117E-2</v>
      </c>
      <c r="AD60" s="500">
        <f>IF(終値!A60="","",IFERROR(4*STDEVP(終値!AG60:AZ60)/AVERAGE(終値!AG60:AZ60),""))</f>
        <v>8.8444500829808481E-2</v>
      </c>
      <c r="AE60" s="500">
        <f>IF(終値!A60="","",IFERROR(4*STDEVP(終値!AH60:BA60)/AVERAGE(終値!AH60:BA60),""))</f>
        <v>8.8428617554727695E-2</v>
      </c>
      <c r="AF60" s="500">
        <f>IF(終値!A60="","",IFERROR(4*STDEVP(終値!AI60:BB60)/AVERAGE(終値!AI60:BB60),""))</f>
        <v>8.8079895653307816E-2</v>
      </c>
      <c r="AG60" s="500">
        <f>IF(終値!A60="","",IFERROR(4*STDEVP(終値!AJ60:BC60)/AVERAGE(終値!AJ60:BC60),""))</f>
        <v>8.6323895816466947E-2</v>
      </c>
      <c r="AH60" s="500">
        <f>IF(終値!A60="","",IFERROR(4*STDEVP(終値!AK60:BD60)/AVERAGE(終値!AK60:BD60),""))</f>
        <v>8.5114615072051869E-2</v>
      </c>
      <c r="AI60" s="500">
        <f>IF(終値!A60="","",IFERROR(4*STDEVP(終値!AL60:BE60)/AVERAGE(終値!AL60:BE60),""))</f>
        <v>8.4120309511465971E-2</v>
      </c>
      <c r="AJ60" s="500">
        <f>IF(終値!A60="","",IFERROR(4*STDEVP(終値!AM60:BF60)/AVERAGE(終値!AM60:BF60),""))</f>
        <v>8.0466595547971226E-2</v>
      </c>
      <c r="AK60" s="500">
        <f>IF(終値!A60="","",IFERROR(4*STDEVP(終値!AN60:BG60)/AVERAGE(終値!AN60:BG60),""))</f>
        <v>8.0337953473448132E-2</v>
      </c>
      <c r="AL60" s="500">
        <f>IF(終値!A60="","",IFERROR(4*STDEVP(終値!AO60:BH60)/AVERAGE(終値!AO60:BH60),""))</f>
        <v>7.5048846939759523E-2</v>
      </c>
      <c r="AM60" s="500">
        <f>IF(終値!A60="","",IFERROR(4*STDEVP(終値!AP60:BI60)/AVERAGE(終値!AP60:BI60),""))</f>
        <v>7.961952173176691E-2</v>
      </c>
      <c r="AN60" s="500">
        <f>IF(終値!A60="","",IFERROR(4*STDEVP(終値!AQ60:BJ60)/AVERAGE(終値!AQ60:BJ60),""))</f>
        <v>8.0409457985433294E-2</v>
      </c>
      <c r="AO60" s="500">
        <f>IF(終値!A60="","",IFERROR(4*STDEVP(終値!AR60:BK60)/AVERAGE(終値!AR60:BK60),""))</f>
        <v>7.9057980190877813E-2</v>
      </c>
      <c r="AP60" s="500">
        <f>IF(終値!A60="","",IFERROR(4*STDEVP(終値!AS60:BL60)/AVERAGE(終値!AS60:BL60),""))</f>
        <v>7.9767499017615415E-2</v>
      </c>
    </row>
    <row r="61" spans="1:42">
      <c r="A61" s="497" t="str">
        <f>IF(終値!A61="","",終値!A61)</f>
        <v>4045</v>
      </c>
      <c r="B61" s="500">
        <f>IF(終値!A61="","",IFERROR(4*STDEVP(終値!E61:X61)/AVERAGE(終値!E61:X61),""))</f>
        <v>9.2836585909945646E-2</v>
      </c>
      <c r="C61" s="500">
        <f>IF(終値!A61="","",IFERROR(4*STDEVP(終値!F61:Y61)/AVERAGE(終値!F61:Y61),""))</f>
        <v>8.638136178238294E-2</v>
      </c>
      <c r="D61" s="500">
        <f>IF(終値!A61="","",IFERROR(4*STDEVP(終値!G61:Z61)/AVERAGE(終値!G61:Z61),""))</f>
        <v>7.8066164294752147E-2</v>
      </c>
      <c r="E61" s="500">
        <f>IF(終値!A61="","",IFERROR(4*STDEVP(終値!H61:AA61)/AVERAGE(終値!H61:AA61),""))</f>
        <v>7.2229700837130539E-2</v>
      </c>
      <c r="F61" s="500">
        <f>IF(終値!A61="","",IFERROR(4*STDEVP(終値!I61:AB61)/AVERAGE(終値!I61:AB61),""))</f>
        <v>6.2634296022032993E-2</v>
      </c>
      <c r="G61" s="500">
        <f>IF(終値!A61="","",IFERROR(4*STDEVP(終値!J61:AC61)/AVERAGE(終値!J61:AC61),""))</f>
        <v>5.9660357620826554E-2</v>
      </c>
      <c r="H61" s="500">
        <f>IF(終値!A61="","",IFERROR(4*STDEVP(終値!K61:AD61)/AVERAGE(終値!K61:AD61),""))</f>
        <v>5.8098706751425616E-2</v>
      </c>
      <c r="I61" s="500">
        <f>IF(終値!A61="","",IFERROR(4*STDEVP(終値!L61:AE61)/AVERAGE(終値!L61:AE61),""))</f>
        <v>5.4293852522762899E-2</v>
      </c>
      <c r="J61" s="500">
        <f>IF(終値!A61="","",IFERROR(4*STDEVP(終値!M61:AF61)/AVERAGE(終値!M61:AF61),""))</f>
        <v>5.097201284319642E-2</v>
      </c>
      <c r="K61" s="500">
        <f>IF(終値!A61="","",IFERROR(4*STDEVP(終値!N61:AG61)/AVERAGE(終値!N61:AG61),""))</f>
        <v>4.618310815969031E-2</v>
      </c>
      <c r="L61" s="500">
        <f>IF(終値!A61="","",IFERROR(4*STDEVP(終値!O61:AH61)/AVERAGE(終値!O61:AH61),""))</f>
        <v>4.8225627091863559E-2</v>
      </c>
      <c r="M61" s="500">
        <f>IF(終値!A61="","",IFERROR(4*STDEVP(終値!P61:AI61)/AVERAGE(終値!P61:AI61),""))</f>
        <v>4.7144883853482818E-2</v>
      </c>
      <c r="N61" s="500">
        <f>IF(終値!A61="","",IFERROR(4*STDEVP(終値!Q61:AJ61)/AVERAGE(終値!Q61:AJ61),""))</f>
        <v>4.5750681110262328E-2</v>
      </c>
      <c r="O61" s="500">
        <f>IF(終値!A61="","",IFERROR(4*STDEVP(終値!R61:AK61)/AVERAGE(終値!R61:AK61),""))</f>
        <v>4.6470360415370726E-2</v>
      </c>
      <c r="P61" s="500">
        <f>IF(終値!A61="","",IFERROR(4*STDEVP(終値!S61:AL61)/AVERAGE(終値!S61:AL61),""))</f>
        <v>4.4855855413027584E-2</v>
      </c>
      <c r="Q61" s="500">
        <f>IF(終値!A61="","",IFERROR(4*STDEVP(終値!T61:AM61)/AVERAGE(終値!T61:AM61),""))</f>
        <v>4.5710822890545032E-2</v>
      </c>
      <c r="R61" s="500">
        <f>IF(終値!A61="","",IFERROR(4*STDEVP(終値!U61:AN61)/AVERAGE(終値!U61:AN61),""))</f>
        <v>4.565761213125747E-2</v>
      </c>
      <c r="S61" s="500">
        <f>IF(終値!A61="","",IFERROR(4*STDEVP(終値!V61:AO61)/AVERAGE(終値!V61:AO61),""))</f>
        <v>4.4721128720846111E-2</v>
      </c>
      <c r="T61" s="500">
        <f>IF(終値!A61="","",IFERROR(4*STDEVP(終値!W61:AP61)/AVERAGE(終値!W61:AP61),""))</f>
        <v>3.7330866780215757E-2</v>
      </c>
      <c r="U61" s="500">
        <f>IF(終値!A61="","",IFERROR(4*STDEVP(終値!X61:AQ61)/AVERAGE(終値!X61:AQ61),""))</f>
        <v>3.6459089262730907E-2</v>
      </c>
      <c r="V61" s="500">
        <f>IF(終値!A61="","",IFERROR(4*STDEVP(終値!Y61:AR61)/AVERAGE(終値!Y61:AR61),""))</f>
        <v>4.3587108876463061E-2</v>
      </c>
      <c r="W61" s="500">
        <f>IF(終値!A61="","",IFERROR(4*STDEVP(終値!Z61:AS61)/AVERAGE(終値!Z61:AS61),""))</f>
        <v>5.2648637564166836E-2</v>
      </c>
      <c r="X61" s="500">
        <f>IF(終値!A61="","",IFERROR(4*STDEVP(終値!AA61:AT61)/AVERAGE(終値!AA61:AT61),""))</f>
        <v>5.7290752399789487E-2</v>
      </c>
      <c r="Y61" s="500">
        <f>IF(終値!A61="","",IFERROR(4*STDEVP(終値!AB61:AU61)/AVERAGE(終値!AB61:AU61),""))</f>
        <v>5.657934172718368E-2</v>
      </c>
      <c r="Z61" s="500">
        <f>IF(終値!A61="","",IFERROR(4*STDEVP(終値!AC61:AV61)/AVERAGE(終値!AC61:AV61),""))</f>
        <v>5.5792541657057222E-2</v>
      </c>
      <c r="AA61" s="500">
        <f>IF(終値!A61="","",IFERROR(4*STDEVP(終値!AD61:AW61)/AVERAGE(終値!AD61:AW61),""))</f>
        <v>5.561810650413046E-2</v>
      </c>
      <c r="AB61" s="500">
        <f>IF(終値!A61="","",IFERROR(4*STDEVP(終値!AE61:AX61)/AVERAGE(終値!AE61:AX61),""))</f>
        <v>5.5640269488719855E-2</v>
      </c>
      <c r="AC61" s="500">
        <f>IF(終値!A61="","",IFERROR(4*STDEVP(終値!AF61:AY61)/AVERAGE(終値!AF61:AY61),""))</f>
        <v>5.5707072897736194E-2</v>
      </c>
      <c r="AD61" s="500">
        <f>IF(終値!A61="","",IFERROR(4*STDEVP(終値!AG61:AZ61)/AVERAGE(終値!AG61:AZ61),""))</f>
        <v>5.5866120567906817E-2</v>
      </c>
      <c r="AE61" s="500">
        <f>IF(終値!A61="","",IFERROR(4*STDEVP(終値!AH61:BA61)/AVERAGE(終値!AH61:BA61),""))</f>
        <v>5.3398859876539785E-2</v>
      </c>
      <c r="AF61" s="500">
        <f>IF(終値!A61="","",IFERROR(4*STDEVP(終値!AI61:BB61)/AVERAGE(終値!AI61:BB61),""))</f>
        <v>4.9564758195268434E-2</v>
      </c>
      <c r="AG61" s="500">
        <f>IF(終値!A61="","",IFERROR(4*STDEVP(終値!AJ61:BC61)/AVERAGE(終値!AJ61:BC61),""))</f>
        <v>4.9249949381731398E-2</v>
      </c>
      <c r="AH61" s="500">
        <f>IF(終値!A61="","",IFERROR(4*STDEVP(終値!AK61:BD61)/AVERAGE(終値!AK61:BD61),""))</f>
        <v>4.9436782569396528E-2</v>
      </c>
      <c r="AI61" s="500">
        <f>IF(終値!A61="","",IFERROR(4*STDEVP(終値!AL61:BE61)/AVERAGE(終値!AL61:BE61),""))</f>
        <v>4.8184980726107607E-2</v>
      </c>
      <c r="AJ61" s="500">
        <f>IF(終値!A61="","",IFERROR(4*STDEVP(終値!AM61:BF61)/AVERAGE(終値!AM61:BF61),""))</f>
        <v>4.8711590501630854E-2</v>
      </c>
      <c r="AK61" s="500">
        <f>IF(終値!A61="","",IFERROR(4*STDEVP(終値!AN61:BG61)/AVERAGE(終値!AN61:BG61),""))</f>
        <v>4.7116656455075526E-2</v>
      </c>
      <c r="AL61" s="500">
        <f>IF(終値!A61="","",IFERROR(4*STDEVP(終値!AO61:BH61)/AVERAGE(終値!AO61:BH61),""))</f>
        <v>5.1030403638506847E-2</v>
      </c>
      <c r="AM61" s="500">
        <f>IF(終値!A61="","",IFERROR(4*STDEVP(終値!AP61:BI61)/AVERAGE(終値!AP61:BI61),""))</f>
        <v>4.8661856560888304E-2</v>
      </c>
      <c r="AN61" s="500">
        <f>IF(終値!A61="","",IFERROR(4*STDEVP(終値!AQ61:BJ61)/AVERAGE(終値!AQ61:BJ61),""))</f>
        <v>4.5530317058788197E-2</v>
      </c>
      <c r="AO61" s="500">
        <f>IF(終値!A61="","",IFERROR(4*STDEVP(終値!AR61:BK61)/AVERAGE(終値!AR61:BK61),""))</f>
        <v>4.674570429912088E-2</v>
      </c>
      <c r="AP61" s="500">
        <f>IF(終値!A61="","",IFERROR(4*STDEVP(終値!AS61:BL61)/AVERAGE(終値!AS61:BL61),""))</f>
        <v>4.8262153783766013E-2</v>
      </c>
    </row>
    <row r="62" spans="1:42">
      <c r="A62" s="497" t="str">
        <f>IF(終値!A62="","",終値!A62)</f>
        <v>5857</v>
      </c>
      <c r="B62" s="500">
        <f>IF(終値!A62="","",IFERROR(4*STDEVP(終値!E62:X62)/AVERAGE(終値!E62:X62),""))</f>
        <v>0.15508462772125114</v>
      </c>
      <c r="C62" s="500">
        <f>IF(終値!A62="","",IFERROR(4*STDEVP(終値!F62:Y62)/AVERAGE(終値!F62:Y62),""))</f>
        <v>0.107636156841212</v>
      </c>
      <c r="D62" s="500">
        <f>IF(終値!A62="","",IFERROR(4*STDEVP(終値!G62:Z62)/AVERAGE(終値!G62:Z62),""))</f>
        <v>8.0601080019063673E-2</v>
      </c>
      <c r="E62" s="500">
        <f>IF(終値!A62="","",IFERROR(4*STDEVP(終値!H62:AA62)/AVERAGE(終値!H62:AA62),""))</f>
        <v>8.0325626312675091E-2</v>
      </c>
      <c r="F62" s="500">
        <f>IF(終値!A62="","",IFERROR(4*STDEVP(終値!I62:AB62)/AVERAGE(終値!I62:AB62),""))</f>
        <v>8.0219259827492173E-2</v>
      </c>
      <c r="G62" s="500">
        <f>IF(終値!A62="","",IFERROR(4*STDEVP(終値!J62:AC62)/AVERAGE(終値!J62:AC62),""))</f>
        <v>8.0905760559308898E-2</v>
      </c>
      <c r="H62" s="500">
        <f>IF(終値!A62="","",IFERROR(4*STDEVP(終値!K62:AD62)/AVERAGE(終値!K62:AD62),""))</f>
        <v>8.6735474954402036E-2</v>
      </c>
      <c r="I62" s="500">
        <f>IF(終値!A62="","",IFERROR(4*STDEVP(終値!L62:AE62)/AVERAGE(終値!L62:AE62),""))</f>
        <v>9.0887378207990477E-2</v>
      </c>
      <c r="J62" s="500">
        <f>IF(終値!A62="","",IFERROR(4*STDEVP(終値!M62:AF62)/AVERAGE(終値!M62:AF62),""))</f>
        <v>9.2544278730111521E-2</v>
      </c>
      <c r="K62" s="500">
        <f>IF(終値!A62="","",IFERROR(4*STDEVP(終値!N62:AG62)/AVERAGE(終値!N62:AG62),""))</f>
        <v>9.0883101590614995E-2</v>
      </c>
      <c r="L62" s="500">
        <f>IF(終値!A62="","",IFERROR(4*STDEVP(終値!O62:AH62)/AVERAGE(終値!O62:AH62),""))</f>
        <v>9.7350015203662099E-2</v>
      </c>
      <c r="M62" s="500">
        <f>IF(終値!A62="","",IFERROR(4*STDEVP(終値!P62:AI62)/AVERAGE(終値!P62:AI62),""))</f>
        <v>8.8521340631380868E-2</v>
      </c>
      <c r="N62" s="500">
        <f>IF(終値!A62="","",IFERROR(4*STDEVP(終値!Q62:AJ62)/AVERAGE(終値!Q62:AJ62),""))</f>
        <v>9.2163780163996234E-2</v>
      </c>
      <c r="O62" s="500">
        <f>IF(終値!A62="","",IFERROR(4*STDEVP(終値!R62:AK62)/AVERAGE(終値!R62:AK62),""))</f>
        <v>0.11551925217884977</v>
      </c>
      <c r="P62" s="500">
        <f>IF(終値!A62="","",IFERROR(4*STDEVP(終値!S62:AL62)/AVERAGE(終値!S62:AL62),""))</f>
        <v>0.12688881378169276</v>
      </c>
      <c r="Q62" s="500">
        <f>IF(終値!A62="","",IFERROR(4*STDEVP(終値!T62:AM62)/AVERAGE(終値!T62:AM62),""))</f>
        <v>0.13565604378243493</v>
      </c>
      <c r="R62" s="500">
        <f>IF(終値!A62="","",IFERROR(4*STDEVP(終値!U62:AN62)/AVERAGE(終値!U62:AN62),""))</f>
        <v>0.15703361128503823</v>
      </c>
      <c r="S62" s="500">
        <f>IF(終値!A62="","",IFERROR(4*STDEVP(終値!V62:AO62)/AVERAGE(終値!V62:AO62),""))</f>
        <v>0.16223027751594679</v>
      </c>
      <c r="T62" s="500">
        <f>IF(終値!A62="","",IFERROR(4*STDEVP(終値!W62:AP62)/AVERAGE(終値!W62:AP62),""))</f>
        <v>0.16743754978230577</v>
      </c>
      <c r="U62" s="500">
        <f>IF(終値!A62="","",IFERROR(4*STDEVP(終値!X62:AQ62)/AVERAGE(終値!X62:AQ62),""))</f>
        <v>0.16445535080433402</v>
      </c>
      <c r="V62" s="500">
        <f>IF(終値!A62="","",IFERROR(4*STDEVP(終値!Y62:AR62)/AVERAGE(終値!Y62:AR62),""))</f>
        <v>0.16596847516523058</v>
      </c>
      <c r="W62" s="500">
        <f>IF(終値!A62="","",IFERROR(4*STDEVP(終値!Z62:AS62)/AVERAGE(終値!Z62:AS62),""))</f>
        <v>0.16383906211264859</v>
      </c>
      <c r="X62" s="500">
        <f>IF(終値!A62="","",IFERROR(4*STDEVP(終値!AA62:AT62)/AVERAGE(終値!AA62:AT62),""))</f>
        <v>0.16288786881947154</v>
      </c>
      <c r="Y62" s="500">
        <f>IF(終値!A62="","",IFERROR(4*STDEVP(終値!AB62:AU62)/AVERAGE(終値!AB62:AU62),""))</f>
        <v>0.16300362495447387</v>
      </c>
      <c r="Z62" s="500">
        <f>IF(終値!A62="","",IFERROR(4*STDEVP(終値!AC62:AV62)/AVERAGE(終値!AC62:AV62),""))</f>
        <v>0.16567916339495378</v>
      </c>
      <c r="AA62" s="500">
        <f>IF(終値!A62="","",IFERROR(4*STDEVP(終値!AD62:AW62)/AVERAGE(終値!AD62:AW62),""))</f>
        <v>0.16357151659313754</v>
      </c>
      <c r="AB62" s="500">
        <f>IF(終値!A62="","",IFERROR(4*STDEVP(終値!AE62:AX62)/AVERAGE(終値!AE62:AX62),""))</f>
        <v>0.16589005171826476</v>
      </c>
      <c r="AC62" s="500">
        <f>IF(終値!A62="","",IFERROR(4*STDEVP(終値!AF62:AY62)/AVERAGE(終値!AF62:AY62),""))</f>
        <v>0.16294448974552236</v>
      </c>
      <c r="AD62" s="500">
        <f>IF(終値!A62="","",IFERROR(4*STDEVP(終値!AG62:AZ62)/AVERAGE(終値!AG62:AZ62),""))</f>
        <v>0.158309677972341</v>
      </c>
      <c r="AE62" s="500">
        <f>IF(終値!A62="","",IFERROR(4*STDEVP(終値!AH62:BA62)/AVERAGE(終値!AH62:BA62),""))</f>
        <v>0.15769571360364645</v>
      </c>
      <c r="AF62" s="500">
        <f>IF(終値!A62="","",IFERROR(4*STDEVP(終値!AI62:BB62)/AVERAGE(終値!AI62:BB62),""))</f>
        <v>0.1341787116796446</v>
      </c>
      <c r="AG62" s="500">
        <f>IF(終値!A62="","",IFERROR(4*STDEVP(終値!AJ62:BC62)/AVERAGE(終値!AJ62:BC62),""))</f>
        <v>0.13819597096763636</v>
      </c>
      <c r="AH62" s="500">
        <f>IF(終値!A62="","",IFERROR(4*STDEVP(終値!AK62:BD62)/AVERAGE(終値!AK62:BD62),""))</f>
        <v>0.15457228760029917</v>
      </c>
      <c r="AI62" s="500">
        <f>IF(終値!A62="","",IFERROR(4*STDEVP(終値!AL62:BE62)/AVERAGE(終値!AL62:BE62),""))</f>
        <v>0.17166090744444998</v>
      </c>
      <c r="AJ62" s="500">
        <f>IF(終値!A62="","",IFERROR(4*STDEVP(終値!AM62:BF62)/AVERAGE(終値!AM62:BF62),""))</f>
        <v>0.19037659351391381</v>
      </c>
      <c r="AK62" s="500">
        <f>IF(終値!A62="","",IFERROR(4*STDEVP(終値!AN62:BG62)/AVERAGE(終値!AN62:BG62),""))</f>
        <v>0.19599826902764272</v>
      </c>
      <c r="AL62" s="500">
        <f>IF(終値!A62="","",IFERROR(4*STDEVP(終値!AO62:BH62)/AVERAGE(終値!AO62:BH62),""))</f>
        <v>0.20374368303165719</v>
      </c>
      <c r="AM62" s="500">
        <f>IF(終値!A62="","",IFERROR(4*STDEVP(終値!AP62:BI62)/AVERAGE(終値!AP62:BI62),""))</f>
        <v>0.23173371705414997</v>
      </c>
      <c r="AN62" s="500">
        <f>IF(終値!A62="","",IFERROR(4*STDEVP(終値!AQ62:BJ62)/AVERAGE(終値!AQ62:BJ62),""))</f>
        <v>0.25618343442728175</v>
      </c>
      <c r="AO62" s="500">
        <f>IF(終値!A62="","",IFERROR(4*STDEVP(終値!AR62:BK62)/AVERAGE(終値!AR62:BK62),""))</f>
        <v>0.29122962200902652</v>
      </c>
      <c r="AP62" s="500">
        <f>IF(終値!A62="","",IFERROR(4*STDEVP(終値!AS62:BL62)/AVERAGE(終値!AS62:BL62),""))</f>
        <v>0.29270538067349322</v>
      </c>
    </row>
    <row r="63" spans="1:42">
      <c r="A63" s="497" t="str">
        <f>IF(終値!A63="","",終値!A63)</f>
        <v>8281</v>
      </c>
      <c r="B63" s="500">
        <f>IF(終値!A63="","",IFERROR(4*STDEVP(終値!E63:X63)/AVERAGE(終値!E63:X63),""))</f>
        <v>5.9453045985678583E-2</v>
      </c>
      <c r="C63" s="500">
        <f>IF(終値!A63="","",IFERROR(4*STDEVP(終値!F63:Y63)/AVERAGE(終値!F63:Y63),""))</f>
        <v>5.8505564937065546E-2</v>
      </c>
      <c r="D63" s="500">
        <f>IF(終値!A63="","",IFERROR(4*STDEVP(終値!G63:Z63)/AVERAGE(終値!G63:Z63),""))</f>
        <v>5.247975957041439E-2</v>
      </c>
      <c r="E63" s="500">
        <f>IF(終値!A63="","",IFERROR(4*STDEVP(終値!H63:AA63)/AVERAGE(終値!H63:AA63),""))</f>
        <v>4.6779781799986743E-2</v>
      </c>
      <c r="F63" s="500">
        <f>IF(終値!A63="","",IFERROR(4*STDEVP(終値!I63:AB63)/AVERAGE(終値!I63:AB63),""))</f>
        <v>5.0201637385083826E-2</v>
      </c>
      <c r="G63" s="500">
        <f>IF(終値!A63="","",IFERROR(4*STDEVP(終値!J63:AC63)/AVERAGE(終値!J63:AC63),""))</f>
        <v>5.7422494665413847E-2</v>
      </c>
      <c r="H63" s="500">
        <f>IF(終値!A63="","",IFERROR(4*STDEVP(終値!K63:AD63)/AVERAGE(終値!K63:AD63),""))</f>
        <v>6.7337340399108062E-2</v>
      </c>
      <c r="I63" s="500">
        <f>IF(終値!A63="","",IFERROR(4*STDEVP(終値!L63:AE63)/AVERAGE(終値!L63:AE63),""))</f>
        <v>6.8989437979050938E-2</v>
      </c>
      <c r="J63" s="500">
        <f>IF(終値!A63="","",IFERROR(4*STDEVP(終値!M63:AF63)/AVERAGE(終値!M63:AF63),""))</f>
        <v>6.9899796284212987E-2</v>
      </c>
      <c r="K63" s="500">
        <f>IF(終値!A63="","",IFERROR(4*STDEVP(終値!N63:AG63)/AVERAGE(終値!N63:AG63),""))</f>
        <v>6.9903833435067342E-2</v>
      </c>
      <c r="L63" s="500">
        <f>IF(終値!A63="","",IFERROR(4*STDEVP(終値!O63:AH63)/AVERAGE(終値!O63:AH63),""))</f>
        <v>7.850310812822768E-2</v>
      </c>
      <c r="M63" s="500">
        <f>IF(終値!A63="","",IFERROR(4*STDEVP(終値!P63:AI63)/AVERAGE(終値!P63:AI63),""))</f>
        <v>8.9934178290741434E-2</v>
      </c>
      <c r="N63" s="500">
        <f>IF(終値!A63="","",IFERROR(4*STDEVP(終値!Q63:AJ63)/AVERAGE(終値!Q63:AJ63),""))</f>
        <v>9.8187982542077362E-2</v>
      </c>
      <c r="O63" s="500">
        <f>IF(終値!A63="","",IFERROR(4*STDEVP(終値!R63:AK63)/AVERAGE(終値!R63:AK63),""))</f>
        <v>0.10529422609161854</v>
      </c>
      <c r="P63" s="500">
        <f>IF(終値!A63="","",IFERROR(4*STDEVP(終値!S63:AL63)/AVERAGE(終値!S63:AL63),""))</f>
        <v>0.10399340119415124</v>
      </c>
      <c r="Q63" s="500">
        <f>IF(終値!A63="","",IFERROR(4*STDEVP(終値!T63:AM63)/AVERAGE(終値!T63:AM63),""))</f>
        <v>0.1037487529640012</v>
      </c>
      <c r="R63" s="500">
        <f>IF(終値!A63="","",IFERROR(4*STDEVP(終値!U63:AN63)/AVERAGE(終値!U63:AN63),""))</f>
        <v>0.10264380296703046</v>
      </c>
      <c r="S63" s="500">
        <f>IF(終値!A63="","",IFERROR(4*STDEVP(終値!V63:AO63)/AVERAGE(終値!V63:AO63),""))</f>
        <v>0.10109873951629521</v>
      </c>
      <c r="T63" s="500">
        <f>IF(終値!A63="","",IFERROR(4*STDEVP(終値!W63:AP63)/AVERAGE(終値!W63:AP63),""))</f>
        <v>0.10017321154136093</v>
      </c>
      <c r="U63" s="500">
        <f>IF(終値!A63="","",IFERROR(4*STDEVP(終値!X63:AQ63)/AVERAGE(終値!X63:AQ63),""))</f>
        <v>9.7801163913053213E-2</v>
      </c>
      <c r="V63" s="500">
        <f>IF(終値!A63="","",IFERROR(4*STDEVP(終値!Y63:AR63)/AVERAGE(終値!Y63:AR63),""))</f>
        <v>9.4040828438990282E-2</v>
      </c>
      <c r="W63" s="500">
        <f>IF(終値!A63="","",IFERROR(4*STDEVP(終値!Z63:AS63)/AVERAGE(終値!Z63:AS63),""))</f>
        <v>8.5707738920172721E-2</v>
      </c>
      <c r="X63" s="500">
        <f>IF(終値!A63="","",IFERROR(4*STDEVP(終値!AA63:AT63)/AVERAGE(終値!AA63:AT63),""))</f>
        <v>7.310342408871362E-2</v>
      </c>
      <c r="Y63" s="500">
        <f>IF(終値!A63="","",IFERROR(4*STDEVP(終値!AB63:AU63)/AVERAGE(終値!AB63:AU63),""))</f>
        <v>6.065007661618789E-2</v>
      </c>
      <c r="Z63" s="500">
        <f>IF(終値!A63="","",IFERROR(4*STDEVP(終値!AC63:AV63)/AVERAGE(終値!AC63:AV63),""))</f>
        <v>5.9800089027783075E-2</v>
      </c>
      <c r="AA63" s="500">
        <f>IF(終値!A63="","",IFERROR(4*STDEVP(終値!AD63:AW63)/AVERAGE(終値!AD63:AW63),""))</f>
        <v>6.3875771092223893E-2</v>
      </c>
      <c r="AB63" s="500">
        <f>IF(終値!A63="","",IFERROR(4*STDEVP(終値!AE63:AX63)/AVERAGE(終値!AE63:AX63),""))</f>
        <v>6.8817156123442039E-2</v>
      </c>
      <c r="AC63" s="500">
        <f>IF(終値!A63="","",IFERROR(4*STDEVP(終値!AF63:AY63)/AVERAGE(終値!AF63:AY63),""))</f>
        <v>6.944962503878653E-2</v>
      </c>
      <c r="AD63" s="500">
        <f>IF(終値!A63="","",IFERROR(4*STDEVP(終値!AG63:AZ63)/AVERAGE(終値!AG63:AZ63),""))</f>
        <v>6.5565886459609743E-2</v>
      </c>
      <c r="AE63" s="500">
        <f>IF(終値!A63="","",IFERROR(4*STDEVP(終値!AH63:BA63)/AVERAGE(終値!AH63:BA63),""))</f>
        <v>6.3714811875022093E-2</v>
      </c>
      <c r="AF63" s="500">
        <f>IF(終値!A63="","",IFERROR(4*STDEVP(終値!AI63:BB63)/AVERAGE(終値!AI63:BB63),""))</f>
        <v>6.4546538345894064E-2</v>
      </c>
      <c r="AG63" s="500">
        <f>IF(終値!A63="","",IFERROR(4*STDEVP(終値!AJ63:BC63)/AVERAGE(終値!AJ63:BC63),""))</f>
        <v>6.3952255058569857E-2</v>
      </c>
      <c r="AH63" s="500">
        <f>IF(終値!A63="","",IFERROR(4*STDEVP(終値!AK63:BD63)/AVERAGE(終値!AK63:BD63),""))</f>
        <v>6.2752841776725243E-2</v>
      </c>
      <c r="AI63" s="500">
        <f>IF(終値!A63="","",IFERROR(4*STDEVP(終値!AL63:BE63)/AVERAGE(終値!AL63:BE63),""))</f>
        <v>6.0451184863123376E-2</v>
      </c>
      <c r="AJ63" s="500">
        <f>IF(終値!A63="","",IFERROR(4*STDEVP(終値!AM63:BF63)/AVERAGE(終値!AM63:BF63),""))</f>
        <v>6.0975142151031926E-2</v>
      </c>
      <c r="AK63" s="500">
        <f>IF(終値!A63="","",IFERROR(4*STDEVP(終値!AN63:BG63)/AVERAGE(終値!AN63:BG63),""))</f>
        <v>6.109693816119055E-2</v>
      </c>
      <c r="AL63" s="500">
        <f>IF(終値!A63="","",IFERROR(4*STDEVP(終値!AO63:BH63)/AVERAGE(終値!AO63:BH63),""))</f>
        <v>6.0955942740509847E-2</v>
      </c>
      <c r="AM63" s="500">
        <f>IF(終値!A63="","",IFERROR(4*STDEVP(終値!AP63:BI63)/AVERAGE(終値!AP63:BI63),""))</f>
        <v>6.065648304532522E-2</v>
      </c>
      <c r="AN63" s="500">
        <f>IF(終値!A63="","",IFERROR(4*STDEVP(終値!AQ63:BJ63)/AVERAGE(終値!AQ63:BJ63),""))</f>
        <v>5.8713744718908945E-2</v>
      </c>
      <c r="AO63" s="500">
        <f>IF(終値!A63="","",IFERROR(4*STDEVP(終値!AR63:BK63)/AVERAGE(終値!AR63:BK63),""))</f>
        <v>6.3289102010228249E-2</v>
      </c>
      <c r="AP63" s="500">
        <f>IF(終値!A63="","",IFERROR(4*STDEVP(終値!AS63:BL63)/AVERAGE(終値!AS63:BL63),""))</f>
        <v>8.7565675975962348E-2</v>
      </c>
    </row>
    <row r="64" spans="1:42">
      <c r="A64" s="497" t="str">
        <f>IF(終値!A64="","",終値!A64)</f>
        <v>4540</v>
      </c>
      <c r="B64" s="500">
        <f>IF(終値!A64="","",IFERROR(4*STDEVP(終値!E64:X64)/AVERAGE(終値!E64:X64),""))</f>
        <v>7.6284859321561538E-2</v>
      </c>
      <c r="C64" s="500">
        <f>IF(終値!A64="","",IFERROR(4*STDEVP(終値!F64:Y64)/AVERAGE(終値!F64:Y64),""))</f>
        <v>7.5044494481130694E-2</v>
      </c>
      <c r="D64" s="500">
        <f>IF(終値!A64="","",IFERROR(4*STDEVP(終値!G64:Z64)/AVERAGE(終値!G64:Z64),""))</f>
        <v>7.0169941936631175E-2</v>
      </c>
      <c r="E64" s="500">
        <f>IF(終値!A64="","",IFERROR(4*STDEVP(終値!H64:AA64)/AVERAGE(終値!H64:AA64),""))</f>
        <v>6.8626117272646406E-2</v>
      </c>
      <c r="F64" s="500">
        <f>IF(終値!A64="","",IFERROR(4*STDEVP(終値!I64:AB64)/AVERAGE(終値!I64:AB64),""))</f>
        <v>7.0829423872671465E-2</v>
      </c>
      <c r="G64" s="500">
        <f>IF(終値!A64="","",IFERROR(4*STDEVP(終値!J64:AC64)/AVERAGE(終値!J64:AC64),""))</f>
        <v>7.6052194354436983E-2</v>
      </c>
      <c r="H64" s="500">
        <f>IF(終値!A64="","",IFERROR(4*STDEVP(終値!K64:AD64)/AVERAGE(終値!K64:AD64),""))</f>
        <v>8.0329182719399386E-2</v>
      </c>
      <c r="I64" s="500">
        <f>IF(終値!A64="","",IFERROR(4*STDEVP(終値!L64:AE64)/AVERAGE(終値!L64:AE64),""))</f>
        <v>6.7481198592497793E-2</v>
      </c>
      <c r="J64" s="500">
        <f>IF(終値!A64="","",IFERROR(4*STDEVP(終値!M64:AF64)/AVERAGE(終値!M64:AF64),""))</f>
        <v>6.4552035768009164E-2</v>
      </c>
      <c r="K64" s="500">
        <f>IF(終値!A64="","",IFERROR(4*STDEVP(終値!N64:AG64)/AVERAGE(終値!N64:AG64),""))</f>
        <v>5.8916098118994793E-2</v>
      </c>
      <c r="L64" s="500">
        <f>IF(終値!A64="","",IFERROR(4*STDEVP(終値!O64:AH64)/AVERAGE(終値!O64:AH64),""))</f>
        <v>6.3489296930745301E-2</v>
      </c>
      <c r="M64" s="500">
        <f>IF(終値!A64="","",IFERROR(4*STDEVP(終値!P64:AI64)/AVERAGE(終値!P64:AI64),""))</f>
        <v>6.3156358755898187E-2</v>
      </c>
      <c r="N64" s="500">
        <f>IF(終値!A64="","",IFERROR(4*STDEVP(終値!Q64:AJ64)/AVERAGE(終値!Q64:AJ64),""))</f>
        <v>6.3312503918705132E-2</v>
      </c>
      <c r="O64" s="500">
        <f>IF(終値!A64="","",IFERROR(4*STDEVP(終値!R64:AK64)/AVERAGE(終値!R64:AK64),""))</f>
        <v>5.9585890280890022E-2</v>
      </c>
      <c r="P64" s="500">
        <f>IF(終値!A64="","",IFERROR(4*STDEVP(終値!S64:AL64)/AVERAGE(終値!S64:AL64),""))</f>
        <v>5.8239479867500325E-2</v>
      </c>
      <c r="Q64" s="500">
        <f>IF(終値!A64="","",IFERROR(4*STDEVP(終値!T64:AM64)/AVERAGE(終値!T64:AM64),""))</f>
        <v>5.520766553121554E-2</v>
      </c>
      <c r="R64" s="500">
        <f>IF(終値!A64="","",IFERROR(4*STDEVP(終値!U64:AN64)/AVERAGE(終値!U64:AN64),""))</f>
        <v>5.2465228129366839E-2</v>
      </c>
      <c r="S64" s="500">
        <f>IF(終値!A64="","",IFERROR(4*STDEVP(終値!V64:AO64)/AVERAGE(終値!V64:AO64),""))</f>
        <v>4.1674166690187406E-2</v>
      </c>
      <c r="T64" s="500">
        <f>IF(終値!A64="","",IFERROR(4*STDEVP(終値!W64:AP64)/AVERAGE(終値!W64:AP64),""))</f>
        <v>3.828924214620702E-2</v>
      </c>
      <c r="U64" s="500">
        <f>IF(終値!A64="","",IFERROR(4*STDEVP(終値!X64:AQ64)/AVERAGE(終値!X64:AQ64),""))</f>
        <v>3.4089057556851599E-2</v>
      </c>
      <c r="V64" s="500">
        <f>IF(終値!A64="","",IFERROR(4*STDEVP(終値!Y64:AR64)/AVERAGE(終値!Y64:AR64),""))</f>
        <v>3.0978184539114738E-2</v>
      </c>
      <c r="W64" s="500">
        <f>IF(終値!A64="","",IFERROR(4*STDEVP(終値!Z64:AS64)/AVERAGE(終値!Z64:AS64),""))</f>
        <v>2.8943762429594771E-2</v>
      </c>
      <c r="X64" s="500">
        <f>IF(終値!A64="","",IFERROR(4*STDEVP(終値!AA64:AT64)/AVERAGE(終値!AA64:AT64),""))</f>
        <v>2.8826814729708116E-2</v>
      </c>
      <c r="Y64" s="500">
        <f>IF(終値!A64="","",IFERROR(4*STDEVP(終値!AB64:AU64)/AVERAGE(終値!AB64:AU64),""))</f>
        <v>2.4939627674589702E-2</v>
      </c>
      <c r="Z64" s="500">
        <f>IF(終値!A64="","",IFERROR(4*STDEVP(終値!AC64:AV64)/AVERAGE(終値!AC64:AV64),""))</f>
        <v>2.6595608227626535E-2</v>
      </c>
      <c r="AA64" s="500">
        <f>IF(終値!A64="","",IFERROR(4*STDEVP(終値!AD64:AW64)/AVERAGE(終値!AD64:AW64),""))</f>
        <v>2.6778408158449497E-2</v>
      </c>
      <c r="AB64" s="500">
        <f>IF(終値!A64="","",IFERROR(4*STDEVP(終値!AE64:AX64)/AVERAGE(終値!AE64:AX64),""))</f>
        <v>2.5955010962351033E-2</v>
      </c>
      <c r="AC64" s="500">
        <f>IF(終値!A64="","",IFERROR(4*STDEVP(終値!AF64:AY64)/AVERAGE(終値!AF64:AY64),""))</f>
        <v>2.6256943579043141E-2</v>
      </c>
      <c r="AD64" s="500">
        <f>IF(終値!A64="","",IFERROR(4*STDEVP(終値!AG64:AZ64)/AVERAGE(終値!AG64:AZ64),""))</f>
        <v>2.6156291531075876E-2</v>
      </c>
      <c r="AE64" s="500">
        <f>IF(終値!A64="","",IFERROR(4*STDEVP(終値!AH64:BA64)/AVERAGE(終値!AH64:BA64),""))</f>
        <v>3.2797371523315112E-2</v>
      </c>
      <c r="AF64" s="500">
        <f>IF(終値!A64="","",IFERROR(4*STDEVP(終値!AI64:BB64)/AVERAGE(終値!AI64:BB64),""))</f>
        <v>3.2100705534559348E-2</v>
      </c>
      <c r="AG64" s="500">
        <f>IF(終値!A64="","",IFERROR(4*STDEVP(終値!AJ64:BC64)/AVERAGE(終値!AJ64:BC64),""))</f>
        <v>3.981341737123794E-2</v>
      </c>
      <c r="AH64" s="500">
        <f>IF(終値!A64="","",IFERROR(4*STDEVP(終値!AK64:BD64)/AVERAGE(終値!AK64:BD64),""))</f>
        <v>3.9749380586165693E-2</v>
      </c>
      <c r="AI64" s="500">
        <f>IF(終値!A64="","",IFERROR(4*STDEVP(終値!AL64:BE64)/AVERAGE(終値!AL64:BE64),""))</f>
        <v>3.9837597089572414E-2</v>
      </c>
      <c r="AJ64" s="500">
        <f>IF(終値!A64="","",IFERROR(4*STDEVP(終値!AM64:BF64)/AVERAGE(終値!AM64:BF64),""))</f>
        <v>4.4075303770390331E-2</v>
      </c>
      <c r="AK64" s="500">
        <f>IF(終値!A64="","",IFERROR(4*STDEVP(終値!AN64:BG64)/AVERAGE(終値!AN64:BG64),""))</f>
        <v>5.6233135662905886E-2</v>
      </c>
      <c r="AL64" s="500">
        <f>IF(終値!A64="","",IFERROR(4*STDEVP(終値!AO64:BH64)/AVERAGE(終値!AO64:BH64),""))</f>
        <v>6.8838501757980952E-2</v>
      </c>
      <c r="AM64" s="500">
        <f>IF(終値!A64="","",IFERROR(4*STDEVP(終値!AP64:BI64)/AVERAGE(終値!AP64:BI64),""))</f>
        <v>7.9381628286910588E-2</v>
      </c>
      <c r="AN64" s="500">
        <f>IF(終値!A64="","",IFERROR(4*STDEVP(終値!AQ64:BJ64)/AVERAGE(終値!AQ64:BJ64),""))</f>
        <v>7.9125214089730223E-2</v>
      </c>
      <c r="AO64" s="500">
        <f>IF(終値!A64="","",IFERROR(4*STDEVP(終値!AR64:BK64)/AVERAGE(終値!AR64:BK64),""))</f>
        <v>7.8084470736866321E-2</v>
      </c>
      <c r="AP64" s="500">
        <f>IF(終値!A64="","",IFERROR(4*STDEVP(終値!AS64:BL64)/AVERAGE(終値!AS64:BL64),""))</f>
        <v>7.8471054546163113E-2</v>
      </c>
    </row>
    <row r="65" spans="1:42">
      <c r="A65" s="497" t="str">
        <f>IF(終値!A65="","",終値!A65)</f>
        <v>9984</v>
      </c>
      <c r="B65" s="500">
        <f>IF(終値!A65="","",IFERROR(4*STDEVP(終値!E65:X65)/AVERAGE(終値!E65:X65),""))</f>
        <v>0.36916611992061477</v>
      </c>
      <c r="C65" s="500">
        <f>IF(終値!A65="","",IFERROR(4*STDEVP(終値!F65:Y65)/AVERAGE(終値!F65:Y65),""))</f>
        <v>0.36929936845472905</v>
      </c>
      <c r="D65" s="500">
        <f>IF(終値!A65="","",IFERROR(4*STDEVP(終値!G65:Z65)/AVERAGE(終値!G65:Z65),""))</f>
        <v>0.36716496133225168</v>
      </c>
      <c r="E65" s="500">
        <f>IF(終値!A65="","",IFERROR(4*STDEVP(終値!H65:AA65)/AVERAGE(終値!H65:AA65),""))</f>
        <v>0.36168596684010995</v>
      </c>
      <c r="F65" s="500">
        <f>IF(終値!A65="","",IFERROR(4*STDEVP(終値!I65:AB65)/AVERAGE(終値!I65:AB65),""))</f>
        <v>0.36341974630771812</v>
      </c>
      <c r="G65" s="500">
        <f>IF(終値!A65="","",IFERROR(4*STDEVP(終値!J65:AC65)/AVERAGE(終値!J65:AC65),""))</f>
        <v>0.35944153953316244</v>
      </c>
      <c r="H65" s="500">
        <f>IF(終値!A65="","",IFERROR(4*STDEVP(終値!K65:AD65)/AVERAGE(終値!K65:AD65),""))</f>
        <v>0.30723586456536844</v>
      </c>
      <c r="I65" s="500">
        <f>IF(終値!A65="","",IFERROR(4*STDEVP(終値!L65:AE65)/AVERAGE(終値!L65:AE65),""))</f>
        <v>0.25200117939661365</v>
      </c>
      <c r="J65" s="500">
        <f>IF(終値!A65="","",IFERROR(4*STDEVP(終値!M65:AF65)/AVERAGE(終値!M65:AF65),""))</f>
        <v>0.21752593970529399</v>
      </c>
      <c r="K65" s="500">
        <f>IF(終値!A65="","",IFERROR(4*STDEVP(終値!N65:AG65)/AVERAGE(終値!N65:AG65),""))</f>
        <v>0.19839434808875689</v>
      </c>
      <c r="L65" s="500">
        <f>IF(終値!A65="","",IFERROR(4*STDEVP(終値!O65:AH65)/AVERAGE(終値!O65:AH65),""))</f>
        <v>0.24184709359617543</v>
      </c>
      <c r="M65" s="500">
        <f>IF(終値!A65="","",IFERROR(4*STDEVP(終値!P65:AI65)/AVERAGE(終値!P65:AI65),""))</f>
        <v>0.25105523454291812</v>
      </c>
      <c r="N65" s="500">
        <f>IF(終値!A65="","",IFERROR(4*STDEVP(終値!Q65:AJ65)/AVERAGE(終値!Q65:AJ65),""))</f>
        <v>0.24876316427402323</v>
      </c>
      <c r="O65" s="500">
        <f>IF(終値!A65="","",IFERROR(4*STDEVP(終値!R65:AK65)/AVERAGE(終値!R65:AK65),""))</f>
        <v>0.28351720785845436</v>
      </c>
      <c r="P65" s="500">
        <f>IF(終値!A65="","",IFERROR(4*STDEVP(終値!S65:AL65)/AVERAGE(終値!S65:AL65),""))</f>
        <v>0.28132396899546125</v>
      </c>
      <c r="Q65" s="500">
        <f>IF(終値!A65="","",IFERROR(4*STDEVP(終値!T65:AM65)/AVERAGE(終値!T65:AM65),""))</f>
        <v>0.29944806933635293</v>
      </c>
      <c r="R65" s="500">
        <f>IF(終値!A65="","",IFERROR(4*STDEVP(終値!U65:AN65)/AVERAGE(終値!U65:AN65),""))</f>
        <v>0.30663777748010268</v>
      </c>
      <c r="S65" s="500">
        <f>IF(終値!A65="","",IFERROR(4*STDEVP(終値!V65:AO65)/AVERAGE(終値!V65:AO65),""))</f>
        <v>0.31987399665531607</v>
      </c>
      <c r="T65" s="500">
        <f>IF(終値!A65="","",IFERROR(4*STDEVP(終値!W65:AP65)/AVERAGE(終値!W65:AP65),""))</f>
        <v>0.33270138014863171</v>
      </c>
      <c r="U65" s="500">
        <f>IF(終値!A65="","",IFERROR(4*STDEVP(終値!X65:AQ65)/AVERAGE(終値!X65:AQ65),""))</f>
        <v>0.33225841313882948</v>
      </c>
      <c r="V65" s="500">
        <f>IF(終値!A65="","",IFERROR(4*STDEVP(終値!Y65:AR65)/AVERAGE(終値!Y65:AR65),""))</f>
        <v>0.31601206097940321</v>
      </c>
      <c r="W65" s="500">
        <f>IF(終値!A65="","",IFERROR(4*STDEVP(終値!Z65:AS65)/AVERAGE(終値!Z65:AS65),""))</f>
        <v>0.29755774530359963</v>
      </c>
      <c r="X65" s="500">
        <f>IF(終値!A65="","",IFERROR(4*STDEVP(終値!AA65:AT65)/AVERAGE(終値!AA65:AT65),""))</f>
        <v>0.28306362833416965</v>
      </c>
      <c r="Y65" s="500">
        <f>IF(終値!A65="","",IFERROR(4*STDEVP(終値!AB65:AU65)/AVERAGE(終値!AB65:AU65),""))</f>
        <v>0.27234508275818325</v>
      </c>
      <c r="Z65" s="500">
        <f>IF(終値!A65="","",IFERROR(4*STDEVP(終値!AC65:AV65)/AVERAGE(終値!AC65:AV65),""))</f>
        <v>0.28058859756278842</v>
      </c>
      <c r="AA65" s="500">
        <f>IF(終値!A65="","",IFERROR(4*STDEVP(終値!AD65:AW65)/AVERAGE(終値!AD65:AW65),""))</f>
        <v>0.28257202192098207</v>
      </c>
      <c r="AB65" s="500">
        <f>IF(終値!A65="","",IFERROR(4*STDEVP(終値!AE65:AX65)/AVERAGE(終値!AE65:AX65),""))</f>
        <v>0.3227638243300795</v>
      </c>
      <c r="AC65" s="500">
        <f>IF(終値!A65="","",IFERROR(4*STDEVP(終値!AF65:AY65)/AVERAGE(終値!AF65:AY65),""))</f>
        <v>0.36267864559993263</v>
      </c>
      <c r="AD65" s="500">
        <f>IF(終値!A65="","",IFERROR(4*STDEVP(終値!AG65:AZ65)/AVERAGE(終値!AG65:AZ65),""))</f>
        <v>0.37268452785285217</v>
      </c>
      <c r="AE65" s="500">
        <f>IF(終値!A65="","",IFERROR(4*STDEVP(終値!AH65:BA65)/AVERAGE(終値!AH65:BA65),""))</f>
        <v>0.35264014525663467</v>
      </c>
      <c r="AF65" s="500">
        <f>IF(終値!A65="","",IFERROR(4*STDEVP(終値!AI65:BB65)/AVERAGE(終値!AI65:BB65),""))</f>
        <v>0.35259881442746399</v>
      </c>
      <c r="AG65" s="500">
        <f>IF(終値!A65="","",IFERROR(4*STDEVP(終値!AJ65:BC65)/AVERAGE(終値!AJ65:BC65),""))</f>
        <v>0.34253204824729494</v>
      </c>
      <c r="AH65" s="500">
        <f>IF(終値!A65="","",IFERROR(4*STDEVP(終値!AK65:BD65)/AVERAGE(終値!AK65:BD65),""))</f>
        <v>0.33405401743471203</v>
      </c>
      <c r="AI65" s="500">
        <f>IF(終値!A65="","",IFERROR(4*STDEVP(終値!AL65:BE65)/AVERAGE(終値!AL65:BE65),""))</f>
        <v>0.33554227821494942</v>
      </c>
      <c r="AJ65" s="500">
        <f>IF(終値!A65="","",IFERROR(4*STDEVP(終値!AM65:BF65)/AVERAGE(終値!AM65:BF65),""))</f>
        <v>0.34187045789114423</v>
      </c>
      <c r="AK65" s="500">
        <f>IF(終値!A65="","",IFERROR(4*STDEVP(終値!AN65:BG65)/AVERAGE(終値!AN65:BG65),""))</f>
        <v>0.37557957235820794</v>
      </c>
      <c r="AL65" s="500">
        <f>IF(終値!A65="","",IFERROR(4*STDEVP(終値!AO65:BH65)/AVERAGE(終値!AO65:BH65),""))</f>
        <v>0.4637020862446492</v>
      </c>
      <c r="AM65" s="500">
        <f>IF(終値!A65="","",IFERROR(4*STDEVP(終値!AP65:BI65)/AVERAGE(終値!AP65:BI65),""))</f>
        <v>0.51784723292239232</v>
      </c>
      <c r="AN65" s="500">
        <f>IF(終値!A65="","",IFERROR(4*STDEVP(終値!AQ65:BJ65)/AVERAGE(終値!AQ65:BJ65),""))</f>
        <v>0.55360754498025366</v>
      </c>
      <c r="AO65" s="500">
        <f>IF(終値!A65="","",IFERROR(4*STDEVP(終値!AR65:BK65)/AVERAGE(終値!AR65:BK65),""))</f>
        <v>0.5744020183604468</v>
      </c>
      <c r="AP65" s="500">
        <f>IF(終値!A65="","",IFERROR(4*STDEVP(終値!AS65:BL65)/AVERAGE(終値!AS65:BL65),""))</f>
        <v>0.59148557474011154</v>
      </c>
    </row>
    <row r="66" spans="1:42">
      <c r="A66" s="497" t="str">
        <f>IF(終値!A66="","",終値!A66)</f>
        <v>4063</v>
      </c>
      <c r="B66" s="500">
        <f>IF(終値!A66="","",IFERROR(4*STDEVP(終値!E66:X66)/AVERAGE(終値!E66:X66),""))</f>
        <v>0.40485905882479156</v>
      </c>
      <c r="C66" s="500">
        <f>IF(終値!A66="","",IFERROR(4*STDEVP(終値!F66:Y66)/AVERAGE(終値!F66:Y66),""))</f>
        <v>0.39880584015071419</v>
      </c>
      <c r="D66" s="500">
        <f>IF(終値!A66="","",IFERROR(4*STDEVP(終値!G66:Z66)/AVERAGE(終値!G66:Z66),""))</f>
        <v>0.3941444452656977</v>
      </c>
      <c r="E66" s="500">
        <f>IF(終値!A66="","",IFERROR(4*STDEVP(終値!H66:AA66)/AVERAGE(終値!H66:AA66),""))</f>
        <v>0.38627720413990585</v>
      </c>
      <c r="F66" s="500">
        <f>IF(終値!A66="","",IFERROR(4*STDEVP(終値!I66:AB66)/AVERAGE(終値!I66:AB66),""))</f>
        <v>0.36166801981713381</v>
      </c>
      <c r="G66" s="500">
        <f>IF(終値!A66="","",IFERROR(4*STDEVP(終値!J66:AC66)/AVERAGE(終値!J66:AC66),""))</f>
        <v>0.33053937536588102</v>
      </c>
      <c r="H66" s="500">
        <f>IF(終値!A66="","",IFERROR(4*STDEVP(終値!K66:AD66)/AVERAGE(終値!K66:AD66),""))</f>
        <v>0.29179253131908967</v>
      </c>
      <c r="I66" s="500">
        <f>IF(終値!A66="","",IFERROR(4*STDEVP(終値!L66:AE66)/AVERAGE(終値!L66:AE66),""))</f>
        <v>0.23475549420369965</v>
      </c>
      <c r="J66" s="500">
        <f>IF(終値!A66="","",IFERROR(4*STDEVP(終値!M66:AF66)/AVERAGE(終値!M66:AF66),""))</f>
        <v>0.17741558673052563</v>
      </c>
      <c r="K66" s="500">
        <f>IF(終値!A66="","",IFERROR(4*STDEVP(終値!N66:AG66)/AVERAGE(終値!N66:AG66),""))</f>
        <v>0.13222332404688722</v>
      </c>
      <c r="L66" s="500">
        <f>IF(終値!A66="","",IFERROR(4*STDEVP(終値!O66:AH66)/AVERAGE(終値!O66:AH66),""))</f>
        <v>0.11922287225781997</v>
      </c>
      <c r="M66" s="500">
        <f>IF(終値!A66="","",IFERROR(4*STDEVP(終値!P66:AI66)/AVERAGE(終値!P66:AI66),""))</f>
        <v>0.11685744805113786</v>
      </c>
      <c r="N66" s="500">
        <f>IF(終値!A66="","",IFERROR(4*STDEVP(終値!Q66:AJ66)/AVERAGE(終値!Q66:AJ66),""))</f>
        <v>0.11704708044087217</v>
      </c>
      <c r="O66" s="500">
        <f>IF(終値!A66="","",IFERROR(4*STDEVP(終値!R66:AK66)/AVERAGE(終値!R66:AK66),""))</f>
        <v>0.11793600954533524</v>
      </c>
      <c r="P66" s="500">
        <f>IF(終値!A66="","",IFERROR(4*STDEVP(終値!S66:AL66)/AVERAGE(終値!S66:AL66),""))</f>
        <v>0.11867816921040843</v>
      </c>
      <c r="Q66" s="500">
        <f>IF(終値!A66="","",IFERROR(4*STDEVP(終値!T66:AM66)/AVERAGE(終値!T66:AM66),""))</f>
        <v>0.12129147224048205</v>
      </c>
      <c r="R66" s="500">
        <f>IF(終値!A66="","",IFERROR(4*STDEVP(終値!U66:AN66)/AVERAGE(終値!U66:AN66),""))</f>
        <v>0.11353554453640234</v>
      </c>
      <c r="S66" s="500">
        <f>IF(終値!A66="","",IFERROR(4*STDEVP(終値!V66:AO66)/AVERAGE(終値!V66:AO66),""))</f>
        <v>0.11291922862572669</v>
      </c>
      <c r="T66" s="500">
        <f>IF(終値!A66="","",IFERROR(4*STDEVP(終値!W66:AP66)/AVERAGE(終値!W66:AP66),""))</f>
        <v>0.12031685530949868</v>
      </c>
      <c r="U66" s="500">
        <f>IF(終値!A66="","",IFERROR(4*STDEVP(終値!X66:AQ66)/AVERAGE(終値!X66:AQ66),""))</f>
        <v>0.11948954215894443</v>
      </c>
      <c r="V66" s="500">
        <f>IF(終値!A66="","",IFERROR(4*STDEVP(終値!Y66:AR66)/AVERAGE(終値!Y66:AR66),""))</f>
        <v>0.1245841653771728</v>
      </c>
      <c r="W66" s="500">
        <f>IF(終値!A66="","",IFERROR(4*STDEVP(終値!Z66:AS66)/AVERAGE(終値!Z66:AS66),""))</f>
        <v>0.13486954463914402</v>
      </c>
      <c r="X66" s="500">
        <f>IF(終値!A66="","",IFERROR(4*STDEVP(終値!AA66:AT66)/AVERAGE(終値!AA66:AT66),""))</f>
        <v>0.14140866773163821</v>
      </c>
      <c r="Y66" s="500">
        <f>IF(終値!A66="","",IFERROR(4*STDEVP(終値!AB66:AU66)/AVERAGE(終値!AB66:AU66),""))</f>
        <v>0.14243192606135024</v>
      </c>
      <c r="Z66" s="500">
        <f>IF(終値!A66="","",IFERROR(4*STDEVP(終値!AC66:AV66)/AVERAGE(終値!AC66:AV66),""))</f>
        <v>0.14252414324954374</v>
      </c>
      <c r="AA66" s="500">
        <f>IF(終値!A66="","",IFERROR(4*STDEVP(終値!AD66:AW66)/AVERAGE(終値!AD66:AW66),""))</f>
        <v>0.15259624375509981</v>
      </c>
      <c r="AB66" s="500">
        <f>IF(終値!A66="","",IFERROR(4*STDEVP(終値!AE66:AX66)/AVERAGE(終値!AE66:AX66),""))</f>
        <v>0.16957122543690037</v>
      </c>
      <c r="AC66" s="500">
        <f>IF(終値!A66="","",IFERROR(4*STDEVP(終値!AF66:AY66)/AVERAGE(終値!AF66:AY66),""))</f>
        <v>0.16978468584396444</v>
      </c>
      <c r="AD66" s="500">
        <f>IF(終値!A66="","",IFERROR(4*STDEVP(終値!AG66:AZ66)/AVERAGE(終値!AG66:AZ66),""))</f>
        <v>0.17713078428983475</v>
      </c>
      <c r="AE66" s="500">
        <f>IF(終値!A66="","",IFERROR(4*STDEVP(終値!AH66:BA66)/AVERAGE(終値!AH66:BA66),""))</f>
        <v>0.17576588887594841</v>
      </c>
      <c r="AF66" s="500">
        <f>IF(終値!A66="","",IFERROR(4*STDEVP(終値!AI66:BB66)/AVERAGE(終値!AI66:BB66),""))</f>
        <v>0.17420286125468082</v>
      </c>
      <c r="AG66" s="500">
        <f>IF(終値!A66="","",IFERROR(4*STDEVP(終値!AJ66:BC66)/AVERAGE(終値!AJ66:BC66),""))</f>
        <v>0.17155327856335023</v>
      </c>
      <c r="AH66" s="500">
        <f>IF(終値!A66="","",IFERROR(4*STDEVP(終値!AK66:BD66)/AVERAGE(終値!AK66:BD66),""))</f>
        <v>0.17615486881120013</v>
      </c>
      <c r="AI66" s="500">
        <f>IF(終値!A66="","",IFERROR(4*STDEVP(終値!AL66:BE66)/AVERAGE(終値!AL66:BE66),""))</f>
        <v>0.17988797558081979</v>
      </c>
      <c r="AJ66" s="500">
        <f>IF(終値!A66="","",IFERROR(4*STDEVP(終値!AM66:BF66)/AVERAGE(終値!AM66:BF66),""))</f>
        <v>0.18344831326167757</v>
      </c>
      <c r="AK66" s="500">
        <f>IF(終値!A66="","",IFERROR(4*STDEVP(終値!AN66:BG66)/AVERAGE(終値!AN66:BG66),""))</f>
        <v>0.19069221179817394</v>
      </c>
      <c r="AL66" s="500">
        <f>IF(終値!A66="","",IFERROR(4*STDEVP(終値!AO66:BH66)/AVERAGE(終値!AO66:BH66),""))</f>
        <v>0.19506332633587212</v>
      </c>
      <c r="AM66" s="500">
        <f>IF(終値!A66="","",IFERROR(4*STDEVP(終値!AP66:BI66)/AVERAGE(終値!AP66:BI66),""))</f>
        <v>0.19523076432260736</v>
      </c>
      <c r="AN66" s="500">
        <f>IF(終値!A66="","",IFERROR(4*STDEVP(終値!AQ66:BJ66)/AVERAGE(終値!AQ66:BJ66),""))</f>
        <v>0.19238164608956851</v>
      </c>
      <c r="AO66" s="500">
        <f>IF(終値!A66="","",IFERROR(4*STDEVP(終値!AR66:BK66)/AVERAGE(終値!AR66:BK66),""))</f>
        <v>0.19278736062216442</v>
      </c>
      <c r="AP66" s="500">
        <f>IF(終値!A66="","",IFERROR(4*STDEVP(終値!AS66:BL66)/AVERAGE(終値!AS66:BL66),""))</f>
        <v>0.19012261957777371</v>
      </c>
    </row>
    <row r="67" spans="1:42">
      <c r="A67" s="497" t="str">
        <f>IF(終値!A67="","",終値!A67)</f>
        <v>4536</v>
      </c>
      <c r="B67" s="500">
        <f>IF(終値!A67="","",IFERROR(4*STDEVP(終値!E67:X67)/AVERAGE(終値!E67:X67),""))</f>
        <v>0.20025570234188872</v>
      </c>
      <c r="C67" s="500">
        <f>IF(終値!A67="","",IFERROR(4*STDEVP(終値!F67:Y67)/AVERAGE(終値!F67:Y67),""))</f>
        <v>0.20374738898242045</v>
      </c>
      <c r="D67" s="500">
        <f>IF(終値!A67="","",IFERROR(4*STDEVP(終値!G67:Z67)/AVERAGE(終値!G67:Z67),""))</f>
        <v>0.20623867713341937</v>
      </c>
      <c r="E67" s="500">
        <f>IF(終値!A67="","",IFERROR(4*STDEVP(終値!H67:AA67)/AVERAGE(終値!H67:AA67),""))</f>
        <v>0.20787433344679807</v>
      </c>
      <c r="F67" s="500">
        <f>IF(終値!A67="","",IFERROR(4*STDEVP(終値!I67:AB67)/AVERAGE(終値!I67:AB67),""))</f>
        <v>0.19954003426394484</v>
      </c>
      <c r="G67" s="500">
        <f>IF(終値!A67="","",IFERROR(4*STDEVP(終値!J67:AC67)/AVERAGE(終値!J67:AC67),""))</f>
        <v>0.1851330184549734</v>
      </c>
      <c r="H67" s="500">
        <f>IF(終値!A67="","",IFERROR(4*STDEVP(終値!K67:AD67)/AVERAGE(終値!K67:AD67),""))</f>
        <v>0.17356978906142151</v>
      </c>
      <c r="I67" s="500">
        <f>IF(終値!A67="","",IFERROR(4*STDEVP(終値!L67:AE67)/AVERAGE(終値!L67:AE67),""))</f>
        <v>0.17079840872551283</v>
      </c>
      <c r="J67" s="500">
        <f>IF(終値!A67="","",IFERROR(4*STDEVP(終値!M67:AF67)/AVERAGE(終値!M67:AF67),""))</f>
        <v>0.15982700914940479</v>
      </c>
      <c r="K67" s="500">
        <f>IF(終値!A67="","",IFERROR(4*STDEVP(終値!N67:AG67)/AVERAGE(終値!N67:AG67),""))</f>
        <v>0.14794815644044262</v>
      </c>
      <c r="L67" s="500">
        <f>IF(終値!A67="","",IFERROR(4*STDEVP(終値!O67:AH67)/AVERAGE(終値!O67:AH67),""))</f>
        <v>0.13391328412688253</v>
      </c>
      <c r="M67" s="500">
        <f>IF(終値!A67="","",IFERROR(4*STDEVP(終値!P67:AI67)/AVERAGE(終値!P67:AI67),""))</f>
        <v>0.11958664895012174</v>
      </c>
      <c r="N67" s="500">
        <f>IF(終値!A67="","",IFERROR(4*STDEVP(終値!Q67:AJ67)/AVERAGE(終値!Q67:AJ67),""))</f>
        <v>0.11615349069727016</v>
      </c>
      <c r="O67" s="500">
        <f>IF(終値!A67="","",IFERROR(4*STDEVP(終値!R67:AK67)/AVERAGE(終値!R67:AK67),""))</f>
        <v>0.13206280307552265</v>
      </c>
      <c r="P67" s="500">
        <f>IF(終値!A67="","",IFERROR(4*STDEVP(終値!S67:AL67)/AVERAGE(終値!S67:AL67),""))</f>
        <v>0.16541611591346755</v>
      </c>
      <c r="Q67" s="500">
        <f>IF(終値!A67="","",IFERROR(4*STDEVP(終値!T67:AM67)/AVERAGE(終値!T67:AM67),""))</f>
        <v>0.1911354664747327</v>
      </c>
      <c r="R67" s="500">
        <f>IF(終値!A67="","",IFERROR(4*STDEVP(終値!U67:AN67)/AVERAGE(終値!U67:AN67),""))</f>
        <v>0.21364934252649467</v>
      </c>
      <c r="S67" s="500">
        <f>IF(終値!A67="","",IFERROR(4*STDEVP(終値!V67:AO67)/AVERAGE(終値!V67:AO67),""))</f>
        <v>0.22631186317762941</v>
      </c>
      <c r="T67" s="500">
        <f>IF(終値!A67="","",IFERROR(4*STDEVP(終値!W67:AP67)/AVERAGE(終値!W67:AP67),""))</f>
        <v>0.23802098188832763</v>
      </c>
      <c r="U67" s="500">
        <f>IF(終値!A67="","",IFERROR(4*STDEVP(終値!X67:AQ67)/AVERAGE(終値!X67:AQ67),""))</f>
        <v>0.24549493771163663</v>
      </c>
      <c r="V67" s="500">
        <f>IF(終値!A67="","",IFERROR(4*STDEVP(終値!Y67:AR67)/AVERAGE(終値!Y67:AR67),""))</f>
        <v>0.24738944657038542</v>
      </c>
      <c r="W67" s="500">
        <f>IF(終値!A67="","",IFERROR(4*STDEVP(終値!Z67:AS67)/AVERAGE(終値!Z67:AS67),""))</f>
        <v>0.24635296806231757</v>
      </c>
      <c r="X67" s="500">
        <f>IF(終値!A67="","",IFERROR(4*STDEVP(終値!AA67:AT67)/AVERAGE(終値!AA67:AT67),""))</f>
        <v>0.23628763334068836</v>
      </c>
      <c r="Y67" s="500">
        <f>IF(終値!A67="","",IFERROR(4*STDEVP(終値!AB67:AU67)/AVERAGE(終値!AB67:AU67),""))</f>
        <v>0.21927861022279196</v>
      </c>
      <c r="Z67" s="500">
        <f>IF(終値!A67="","",IFERROR(4*STDEVP(終値!AC67:AV67)/AVERAGE(終値!AC67:AV67),""))</f>
        <v>0.20378122249452482</v>
      </c>
      <c r="AA67" s="500">
        <f>IF(終値!A67="","",IFERROR(4*STDEVP(終値!AD67:AW67)/AVERAGE(終値!AD67:AW67),""))</f>
        <v>0.19482827232622707</v>
      </c>
      <c r="AB67" s="500">
        <f>IF(終値!A67="","",IFERROR(4*STDEVP(終値!AE67:AX67)/AVERAGE(終値!AE67:AX67),""))</f>
        <v>0.19035440367714138</v>
      </c>
      <c r="AC67" s="500">
        <f>IF(終値!A67="","",IFERROR(4*STDEVP(終値!AF67:AY67)/AVERAGE(終値!AF67:AY67),""))</f>
        <v>0.18049577887672202</v>
      </c>
      <c r="AD67" s="500">
        <f>IF(終値!A67="","",IFERROR(4*STDEVP(終値!AG67:AZ67)/AVERAGE(終値!AG67:AZ67),""))</f>
        <v>0.16216361680449129</v>
      </c>
      <c r="AE67" s="500">
        <f>IF(終値!A67="","",IFERROR(4*STDEVP(終値!AH67:BA67)/AVERAGE(終値!AH67:BA67),""))</f>
        <v>0.13641170401727237</v>
      </c>
      <c r="AF67" s="500">
        <f>IF(終値!A67="","",IFERROR(4*STDEVP(終値!AI67:BB67)/AVERAGE(終値!AI67:BB67),""))</f>
        <v>0.10005053079198485</v>
      </c>
      <c r="AG67" s="500">
        <f>IF(終値!A67="","",IFERROR(4*STDEVP(終値!AJ67:BC67)/AVERAGE(終値!AJ67:BC67),""))</f>
        <v>8.0229520939644985E-2</v>
      </c>
      <c r="AH67" s="500">
        <f>IF(終値!A67="","",IFERROR(4*STDEVP(終値!AK67:BD67)/AVERAGE(終値!AK67:BD67),""))</f>
        <v>6.7950231016592824E-2</v>
      </c>
      <c r="AI67" s="500">
        <f>IF(終値!A67="","",IFERROR(4*STDEVP(終値!AL67:BE67)/AVERAGE(終値!AL67:BE67),""))</f>
        <v>6.614058578823731E-2</v>
      </c>
      <c r="AJ67" s="500">
        <f>IF(終値!A67="","",IFERROR(4*STDEVP(終値!AM67:BF67)/AVERAGE(終値!AM67:BF67),""))</f>
        <v>6.4147929895396749E-2</v>
      </c>
      <c r="AK67" s="500">
        <f>IF(終値!A67="","",IFERROR(4*STDEVP(終値!AN67:BG67)/AVERAGE(終値!AN67:BG67),""))</f>
        <v>6.4587592520300094E-2</v>
      </c>
      <c r="AL67" s="500">
        <f>IF(終値!A67="","",IFERROR(4*STDEVP(終値!AO67:BH67)/AVERAGE(終値!AO67:BH67),""))</f>
        <v>6.3370748899080301E-2</v>
      </c>
      <c r="AM67" s="500">
        <f>IF(終値!A67="","",IFERROR(4*STDEVP(終値!AP67:BI67)/AVERAGE(終値!AP67:BI67),""))</f>
        <v>6.3631973040952333E-2</v>
      </c>
      <c r="AN67" s="500">
        <f>IF(終値!A67="","",IFERROR(4*STDEVP(終値!AQ67:BJ67)/AVERAGE(終値!AQ67:BJ67),""))</f>
        <v>7.0191146223671383E-2</v>
      </c>
      <c r="AO67" s="500">
        <f>IF(終値!A67="","",IFERROR(4*STDEVP(終値!AR67:BK67)/AVERAGE(終値!AR67:BK67),""))</f>
        <v>7.2538603758072903E-2</v>
      </c>
      <c r="AP67" s="500">
        <f>IF(終値!A67="","",IFERROR(4*STDEVP(終値!AS67:BL67)/AVERAGE(終値!AS67:BL67),""))</f>
        <v>7.1345329162809223E-2</v>
      </c>
    </row>
    <row r="68" spans="1:42">
      <c r="A68" s="497" t="str">
        <f>IF(終値!A68="","",終値!A68)</f>
        <v>6503</v>
      </c>
      <c r="B68" s="500">
        <f>IF(終値!A68="","",IFERROR(4*STDEVP(終値!E68:X68)/AVERAGE(終値!E68:X68),""))</f>
        <v>0.13903079830887455</v>
      </c>
      <c r="C68" s="500">
        <f>IF(終値!A68="","",IFERROR(4*STDEVP(終値!F68:Y68)/AVERAGE(終値!F68:Y68),""))</f>
        <v>0.13414367592734389</v>
      </c>
      <c r="D68" s="500">
        <f>IF(終値!A68="","",IFERROR(4*STDEVP(終値!G68:Z68)/AVERAGE(終値!G68:Z68),""))</f>
        <v>0.13908019013155515</v>
      </c>
      <c r="E68" s="500">
        <f>IF(終値!A68="","",IFERROR(4*STDEVP(終値!H68:AA68)/AVERAGE(終値!H68:AA68),""))</f>
        <v>0.15297378449591897</v>
      </c>
      <c r="F68" s="500">
        <f>IF(終値!A68="","",IFERROR(4*STDEVP(終値!I68:AB68)/AVERAGE(終値!I68:AB68),""))</f>
        <v>0.15804552373176151</v>
      </c>
      <c r="G68" s="500">
        <f>IF(終値!A68="","",IFERROR(4*STDEVP(終値!J68:AC68)/AVERAGE(終値!J68:AC68),""))</f>
        <v>0.15808326006469262</v>
      </c>
      <c r="H68" s="500">
        <f>IF(終値!A68="","",IFERROR(4*STDEVP(終値!K68:AD68)/AVERAGE(終値!K68:AD68),""))</f>
        <v>0.15637621707316648</v>
      </c>
      <c r="I68" s="500">
        <f>IF(終値!A68="","",IFERROR(4*STDEVP(終値!L68:AE68)/AVERAGE(終値!L68:AE68),""))</f>
        <v>0.13234990567563235</v>
      </c>
      <c r="J68" s="500">
        <f>IF(終値!A68="","",IFERROR(4*STDEVP(終値!M68:AF68)/AVERAGE(終値!M68:AF68),""))</f>
        <v>0.11487104703548569</v>
      </c>
      <c r="K68" s="500">
        <f>IF(終値!A68="","",IFERROR(4*STDEVP(終値!N68:AG68)/AVERAGE(終値!N68:AG68),""))</f>
        <v>0.11453546965013309</v>
      </c>
      <c r="L68" s="500">
        <f>IF(終値!A68="","",IFERROR(4*STDEVP(終値!O68:AH68)/AVERAGE(終値!O68:AH68),""))</f>
        <v>0.11681765768349087</v>
      </c>
      <c r="M68" s="500">
        <f>IF(終値!A68="","",IFERROR(4*STDEVP(終値!P68:AI68)/AVERAGE(終値!P68:AI68),""))</f>
        <v>0.1198715474103715</v>
      </c>
      <c r="N68" s="500">
        <f>IF(終値!A68="","",IFERROR(4*STDEVP(終値!Q68:AJ68)/AVERAGE(終値!Q68:AJ68),""))</f>
        <v>0.12435327474432752</v>
      </c>
      <c r="O68" s="500">
        <f>IF(終値!A68="","",IFERROR(4*STDEVP(終値!R68:AK68)/AVERAGE(終値!R68:AK68),""))</f>
        <v>0.12896412147480502</v>
      </c>
      <c r="P68" s="500">
        <f>IF(終値!A68="","",IFERROR(4*STDEVP(終値!S68:AL68)/AVERAGE(終値!S68:AL68),""))</f>
        <v>0.10676068764761372</v>
      </c>
      <c r="Q68" s="500">
        <f>IF(終値!A68="","",IFERROR(4*STDEVP(終値!T68:AM68)/AVERAGE(終値!T68:AM68),""))</f>
        <v>0.10327875054567487</v>
      </c>
      <c r="R68" s="500">
        <f>IF(終値!A68="","",IFERROR(4*STDEVP(終値!U68:AN68)/AVERAGE(終値!U68:AN68),""))</f>
        <v>0.10105301542459488</v>
      </c>
      <c r="S68" s="500">
        <f>IF(終値!A68="","",IFERROR(4*STDEVP(終値!V68:AO68)/AVERAGE(終値!V68:AO68),""))</f>
        <v>8.8165466078541366E-2</v>
      </c>
      <c r="T68" s="500">
        <f>IF(終値!A68="","",IFERROR(4*STDEVP(終値!W68:AP68)/AVERAGE(終値!W68:AP68),""))</f>
        <v>7.7649254195544665E-2</v>
      </c>
      <c r="U68" s="500">
        <f>IF(終値!A68="","",IFERROR(4*STDEVP(終値!X68:AQ68)/AVERAGE(終値!X68:AQ68),""))</f>
        <v>9.5891520035700464E-2</v>
      </c>
      <c r="V68" s="500">
        <f>IF(終値!A68="","",IFERROR(4*STDEVP(終値!Y68:AR68)/AVERAGE(終値!Y68:AR68),""))</f>
        <v>0.11783068741988231</v>
      </c>
      <c r="W68" s="500">
        <f>IF(終値!A68="","",IFERROR(4*STDEVP(終値!Z68:AS68)/AVERAGE(終値!Z68:AS68),""))</f>
        <v>0.12439712108433232</v>
      </c>
      <c r="X68" s="500">
        <f>IF(終値!A68="","",IFERROR(4*STDEVP(終値!AA68:AT68)/AVERAGE(終値!AA68:AT68),""))</f>
        <v>0.12485025111719295</v>
      </c>
      <c r="Y68" s="500">
        <f>IF(終値!A68="","",IFERROR(4*STDEVP(終値!AB68:AU68)/AVERAGE(終値!AB68:AU68),""))</f>
        <v>0.12720293443386241</v>
      </c>
      <c r="Z68" s="500">
        <f>IF(終値!A68="","",IFERROR(4*STDEVP(終値!AC68:AV68)/AVERAGE(終値!AC68:AV68),""))</f>
        <v>0.12843051458021831</v>
      </c>
      <c r="AA68" s="500">
        <f>IF(終値!A68="","",IFERROR(4*STDEVP(終値!AD68:AW68)/AVERAGE(終値!AD68:AW68),""))</f>
        <v>0.12876359108155869</v>
      </c>
      <c r="AB68" s="500">
        <f>IF(終値!A68="","",IFERROR(4*STDEVP(終値!AE68:AX68)/AVERAGE(終値!AE68:AX68),""))</f>
        <v>0.13033067622446159</v>
      </c>
      <c r="AC68" s="500">
        <f>IF(終値!A68="","",IFERROR(4*STDEVP(終値!AF68:AY68)/AVERAGE(終値!AF68:AY68),""))</f>
        <v>0.13135829606094862</v>
      </c>
      <c r="AD68" s="500">
        <f>IF(終値!A68="","",IFERROR(4*STDEVP(終値!AG68:AZ68)/AVERAGE(終値!AG68:AZ68),""))</f>
        <v>0.13424607707897668</v>
      </c>
      <c r="AE68" s="500">
        <f>IF(終値!A68="","",IFERROR(4*STDEVP(終値!AH68:BA68)/AVERAGE(終値!AH68:BA68),""))</f>
        <v>0.16444351814470326</v>
      </c>
      <c r="AF68" s="500">
        <f>IF(終値!A68="","",IFERROR(4*STDEVP(終値!AI68:BB68)/AVERAGE(終値!AI68:BB68),""))</f>
        <v>0.18723442507968929</v>
      </c>
      <c r="AG68" s="500">
        <f>IF(終値!A68="","",IFERROR(4*STDEVP(終値!AJ68:BC68)/AVERAGE(終値!AJ68:BC68),""))</f>
        <v>0.202141734398714</v>
      </c>
      <c r="AH68" s="500">
        <f>IF(終値!A68="","",IFERROR(4*STDEVP(終値!AK68:BD68)/AVERAGE(終値!AK68:BD68),""))</f>
        <v>0.21621563161057916</v>
      </c>
      <c r="AI68" s="500">
        <f>IF(終値!A68="","",IFERROR(4*STDEVP(終値!AL68:BE68)/AVERAGE(終値!AL68:BE68),""))</f>
        <v>0.22863784603135542</v>
      </c>
      <c r="AJ68" s="500">
        <f>IF(終値!A68="","",IFERROR(4*STDEVP(終値!AM68:BF68)/AVERAGE(終値!AM68:BF68),""))</f>
        <v>0.23149067635800236</v>
      </c>
      <c r="AK68" s="500">
        <f>IF(終値!A68="","",IFERROR(4*STDEVP(終値!AN68:BG68)/AVERAGE(終値!AN68:BG68),""))</f>
        <v>0.23148973584233057</v>
      </c>
      <c r="AL68" s="500">
        <f>IF(終値!A68="","",IFERROR(4*STDEVP(終値!AO68:BH68)/AVERAGE(終値!AO68:BH68),""))</f>
        <v>0.23428471724130909</v>
      </c>
      <c r="AM68" s="500">
        <f>IF(終値!A68="","",IFERROR(4*STDEVP(終値!AP68:BI68)/AVERAGE(終値!AP68:BI68),""))</f>
        <v>0.23267525409581394</v>
      </c>
      <c r="AN68" s="500">
        <f>IF(終値!A68="","",IFERROR(4*STDEVP(終値!AQ68:BJ68)/AVERAGE(終値!AQ68:BJ68),""))</f>
        <v>0.23387773146994439</v>
      </c>
      <c r="AO68" s="500">
        <f>IF(終値!A68="","",IFERROR(4*STDEVP(終値!AR68:BK68)/AVERAGE(終値!AR68:BK68),""))</f>
        <v>0.22313523978747801</v>
      </c>
      <c r="AP68" s="500">
        <f>IF(終値!A68="","",IFERROR(4*STDEVP(終値!AS68:BL68)/AVERAGE(終値!AS68:BL68),""))</f>
        <v>0.20194635709661035</v>
      </c>
    </row>
    <row r="69" spans="1:42">
      <c r="A69" s="497" t="str">
        <f>IF(終値!A69="","",終値!A69)</f>
        <v>4980</v>
      </c>
      <c r="B69" s="500">
        <f>IF(終値!A69="","",IFERROR(4*STDEVP(終値!E69:X69)/AVERAGE(終値!E69:X69),""))</f>
        <v>0.34238171191969674</v>
      </c>
      <c r="C69" s="500">
        <f>IF(終値!A69="","",IFERROR(4*STDEVP(終値!F69:Y69)/AVERAGE(終値!F69:Y69),""))</f>
        <v>0.32701085722274237</v>
      </c>
      <c r="D69" s="500">
        <f>IF(終値!A69="","",IFERROR(4*STDEVP(終値!G69:Z69)/AVERAGE(終値!G69:Z69),""))</f>
        <v>0.32727192155368201</v>
      </c>
      <c r="E69" s="500">
        <f>IF(終値!A69="","",IFERROR(4*STDEVP(終値!H69:AA69)/AVERAGE(終値!H69:AA69),""))</f>
        <v>0.35002589721205296</v>
      </c>
      <c r="F69" s="500">
        <f>IF(終値!A69="","",IFERROR(4*STDEVP(終値!I69:AB69)/AVERAGE(終値!I69:AB69),""))</f>
        <v>0.35803228348933069</v>
      </c>
      <c r="G69" s="500">
        <f>IF(終値!A69="","",IFERROR(4*STDEVP(終値!J69:AC69)/AVERAGE(終値!J69:AC69),""))</f>
        <v>0.34579497619256011</v>
      </c>
      <c r="H69" s="500">
        <f>IF(終値!A69="","",IFERROR(4*STDEVP(終値!K69:AD69)/AVERAGE(終値!K69:AD69),""))</f>
        <v>0.31590909755376334</v>
      </c>
      <c r="I69" s="500">
        <f>IF(終値!A69="","",IFERROR(4*STDEVP(終値!L69:AE69)/AVERAGE(終値!L69:AE69),""))</f>
        <v>0.2768869702242826</v>
      </c>
      <c r="J69" s="500">
        <f>IF(終値!A69="","",IFERROR(4*STDEVP(終値!M69:AF69)/AVERAGE(終値!M69:AF69),""))</f>
        <v>0.25735567438351648</v>
      </c>
      <c r="K69" s="500">
        <f>IF(終値!A69="","",IFERROR(4*STDEVP(終値!N69:AG69)/AVERAGE(終値!N69:AG69),""))</f>
        <v>0.26433387655102725</v>
      </c>
      <c r="L69" s="500">
        <f>IF(終値!A69="","",IFERROR(4*STDEVP(終値!O69:AH69)/AVERAGE(終値!O69:AH69),""))</f>
        <v>0.32589957614996268</v>
      </c>
      <c r="M69" s="500">
        <f>IF(終値!A69="","",IFERROR(4*STDEVP(終値!P69:AI69)/AVERAGE(終値!P69:AI69),""))</f>
        <v>0.36371161008139596</v>
      </c>
      <c r="N69" s="500">
        <f>IF(終値!A69="","",IFERROR(4*STDEVP(終値!Q69:AJ69)/AVERAGE(終値!Q69:AJ69),""))</f>
        <v>0.37664340243710509</v>
      </c>
      <c r="O69" s="500">
        <f>IF(終値!A69="","",IFERROR(4*STDEVP(終値!R69:AK69)/AVERAGE(終値!R69:AK69),""))</f>
        <v>0.38096392835293102</v>
      </c>
      <c r="P69" s="500">
        <f>IF(終値!A69="","",IFERROR(4*STDEVP(終値!S69:AL69)/AVERAGE(終値!S69:AL69),""))</f>
        <v>0.36083250447734649</v>
      </c>
      <c r="Q69" s="500">
        <f>IF(終値!A69="","",IFERROR(4*STDEVP(終値!T69:AM69)/AVERAGE(終値!T69:AM69),""))</f>
        <v>0.34613550386840797</v>
      </c>
      <c r="R69" s="500">
        <f>IF(終値!A69="","",IFERROR(4*STDEVP(終値!U69:AN69)/AVERAGE(終値!U69:AN69),""))</f>
        <v>0.33577476114137966</v>
      </c>
      <c r="S69" s="500">
        <f>IF(終値!A69="","",IFERROR(4*STDEVP(終値!V69:AO69)/AVERAGE(終値!V69:AO69),""))</f>
        <v>0.32120852392987126</v>
      </c>
      <c r="T69" s="500">
        <f>IF(終値!A69="","",IFERROR(4*STDEVP(終値!W69:AP69)/AVERAGE(終値!W69:AP69),""))</f>
        <v>0.30461690257869245</v>
      </c>
      <c r="U69" s="500">
        <f>IF(終値!A69="","",IFERROR(4*STDEVP(終値!X69:AQ69)/AVERAGE(終値!X69:AQ69),""))</f>
        <v>0.3106520623532894</v>
      </c>
      <c r="V69" s="500">
        <f>IF(終値!A69="","",IFERROR(4*STDEVP(終値!Y69:AR69)/AVERAGE(終値!Y69:AR69),""))</f>
        <v>0.32731163966352189</v>
      </c>
      <c r="W69" s="500">
        <f>IF(終値!A69="","",IFERROR(4*STDEVP(終値!Z69:AS69)/AVERAGE(終値!Z69:AS69),""))</f>
        <v>0.34769819754019493</v>
      </c>
      <c r="X69" s="500">
        <f>IF(終値!A69="","",IFERROR(4*STDEVP(終値!AA69:AT69)/AVERAGE(終値!AA69:AT69),""))</f>
        <v>0.35394409304142821</v>
      </c>
      <c r="Y69" s="500">
        <f>IF(終値!A69="","",IFERROR(4*STDEVP(終値!AB69:AU69)/AVERAGE(終値!AB69:AU69),""))</f>
        <v>0.3671628361014086</v>
      </c>
      <c r="Z69" s="500">
        <f>IF(終値!A69="","",IFERROR(4*STDEVP(終値!AC69:AV69)/AVERAGE(終値!AC69:AV69),""))</f>
        <v>0.36646459566892081</v>
      </c>
      <c r="AA69" s="500">
        <f>IF(終値!A69="","",IFERROR(4*STDEVP(終値!AD69:AW69)/AVERAGE(終値!AD69:AW69),""))</f>
        <v>0.36076675136769271</v>
      </c>
      <c r="AB69" s="500">
        <f>IF(終値!A69="","",IFERROR(4*STDEVP(終値!AE69:AX69)/AVERAGE(終値!AE69:AX69),""))</f>
        <v>0.35779819429919879</v>
      </c>
      <c r="AC69" s="500">
        <f>IF(終値!A69="","",IFERROR(4*STDEVP(終値!AF69:AY69)/AVERAGE(終値!AF69:AY69),""))</f>
        <v>0.35559709004073514</v>
      </c>
      <c r="AD69" s="500">
        <f>IF(終値!A69="","",IFERROR(4*STDEVP(終値!AG69:AZ69)/AVERAGE(終値!AG69:AZ69),""))</f>
        <v>0.3539364688469756</v>
      </c>
      <c r="AE69" s="500">
        <f>IF(終値!A69="","",IFERROR(4*STDEVP(終値!AH69:BA69)/AVERAGE(終値!AH69:BA69),""))</f>
        <v>0.36399767035450248</v>
      </c>
      <c r="AF69" s="500">
        <f>IF(終値!A69="","",IFERROR(4*STDEVP(終値!AI69:BB69)/AVERAGE(終値!AI69:BB69),""))</f>
        <v>0.35284689837024324</v>
      </c>
      <c r="AG69" s="500">
        <f>IF(終値!A69="","",IFERROR(4*STDEVP(終値!AJ69:BC69)/AVERAGE(終値!AJ69:BC69),""))</f>
        <v>0.33777230423200749</v>
      </c>
      <c r="AH69" s="500">
        <f>IF(終値!A69="","",IFERROR(4*STDEVP(終値!AK69:BD69)/AVERAGE(終値!AK69:BD69),""))</f>
        <v>0.32154662529278039</v>
      </c>
      <c r="AI69" s="500">
        <f>IF(終値!A69="","",IFERROR(4*STDEVP(終値!AL69:BE69)/AVERAGE(終値!AL69:BE69),""))</f>
        <v>0.29366147515573859</v>
      </c>
      <c r="AJ69" s="500">
        <f>IF(終値!A69="","",IFERROR(4*STDEVP(終値!AM69:BF69)/AVERAGE(終値!AM69:BF69),""))</f>
        <v>0.26795166748160609</v>
      </c>
      <c r="AK69" s="500">
        <f>IF(終値!A69="","",IFERROR(4*STDEVP(終値!AN69:BG69)/AVERAGE(終値!AN69:BG69),""))</f>
        <v>0.25176063055487907</v>
      </c>
      <c r="AL69" s="500">
        <f>IF(終値!A69="","",IFERROR(4*STDEVP(終値!AO69:BH69)/AVERAGE(終値!AO69:BH69),""))</f>
        <v>0.25327390530256694</v>
      </c>
      <c r="AM69" s="500">
        <f>IF(終値!A69="","",IFERROR(4*STDEVP(終値!AP69:BI69)/AVERAGE(終値!AP69:BI69),""))</f>
        <v>0.24406645412947123</v>
      </c>
      <c r="AN69" s="500">
        <f>IF(終値!A69="","",IFERROR(4*STDEVP(終値!AQ69:BJ69)/AVERAGE(終値!AQ69:BJ69),""))</f>
        <v>0.24202875424408693</v>
      </c>
      <c r="AO69" s="500">
        <f>IF(終値!A69="","",IFERROR(4*STDEVP(終値!AR69:BK69)/AVERAGE(終値!AR69:BK69),""))</f>
        <v>0.24823249679493914</v>
      </c>
      <c r="AP69" s="500">
        <f>IF(終値!A69="","",IFERROR(4*STDEVP(終値!AS69:BL69)/AVERAGE(終値!AS69:BL69),""))</f>
        <v>0.31726108129285235</v>
      </c>
    </row>
    <row r="70" spans="1:42">
      <c r="A70" s="497" t="str">
        <f>IF(終値!A70="","",終値!A70)</f>
        <v>9424</v>
      </c>
      <c r="B70" s="500">
        <f>IF(終値!A70="","",IFERROR(4*STDEVP(終値!E70:X70)/AVERAGE(終値!E70:X70),""))</f>
        <v>6.6116044587406261E-2</v>
      </c>
      <c r="C70" s="500">
        <f>IF(終値!A70="","",IFERROR(4*STDEVP(終値!F70:Y70)/AVERAGE(終値!F70:Y70),""))</f>
        <v>6.994639276672196E-2</v>
      </c>
      <c r="D70" s="500">
        <f>IF(終値!A70="","",IFERROR(4*STDEVP(終値!G70:Z70)/AVERAGE(終値!G70:Z70),""))</f>
        <v>7.132149492599224E-2</v>
      </c>
      <c r="E70" s="500">
        <f>IF(終値!A70="","",IFERROR(4*STDEVP(終値!H70:AA70)/AVERAGE(終値!H70:AA70),""))</f>
        <v>7.1740772714808623E-2</v>
      </c>
      <c r="F70" s="500">
        <f>IF(終値!A70="","",IFERROR(4*STDEVP(終値!I70:AB70)/AVERAGE(終値!I70:AB70),""))</f>
        <v>7.7093371834881394E-2</v>
      </c>
      <c r="G70" s="500">
        <f>IF(終値!A70="","",IFERROR(4*STDEVP(終値!J70:AC70)/AVERAGE(終値!J70:AC70),""))</f>
        <v>8.6712051376583998E-2</v>
      </c>
      <c r="H70" s="500">
        <f>IF(終値!A70="","",IFERROR(4*STDEVP(終値!K70:AD70)/AVERAGE(終値!K70:AD70),""))</f>
        <v>0.10460454417579408</v>
      </c>
      <c r="I70" s="500">
        <f>IF(終値!A70="","",IFERROR(4*STDEVP(終値!L70:AE70)/AVERAGE(終値!L70:AE70),""))</f>
        <v>0.10934204064973817</v>
      </c>
      <c r="J70" s="500">
        <f>IF(終値!A70="","",IFERROR(4*STDEVP(終値!M70:AF70)/AVERAGE(終値!M70:AF70),""))</f>
        <v>0.11410823735129486</v>
      </c>
      <c r="K70" s="500">
        <f>IF(終値!A70="","",IFERROR(4*STDEVP(終値!N70:AG70)/AVERAGE(終値!N70:AG70),""))</f>
        <v>0.1191852253132784</v>
      </c>
      <c r="L70" s="500">
        <f>IF(終値!A70="","",IFERROR(4*STDEVP(終値!O70:AH70)/AVERAGE(終値!O70:AH70),""))</f>
        <v>0.12407290874808613</v>
      </c>
      <c r="M70" s="500">
        <f>IF(終値!A70="","",IFERROR(4*STDEVP(終値!P70:AI70)/AVERAGE(終値!P70:AI70),""))</f>
        <v>0.12889068623694988</v>
      </c>
      <c r="N70" s="500">
        <f>IF(終値!A70="","",IFERROR(4*STDEVP(終値!Q70:AJ70)/AVERAGE(終値!Q70:AJ70),""))</f>
        <v>0.13296525584250141</v>
      </c>
      <c r="O70" s="500">
        <f>IF(終値!A70="","",IFERROR(4*STDEVP(終値!R70:AK70)/AVERAGE(終値!R70:AK70),""))</f>
        <v>0.12915436240858671</v>
      </c>
      <c r="P70" s="500">
        <f>IF(終値!A70="","",IFERROR(4*STDEVP(終値!S70:AL70)/AVERAGE(終値!S70:AL70),""))</f>
        <v>0.12915436240858671</v>
      </c>
      <c r="Q70" s="500">
        <f>IF(終値!A70="","",IFERROR(4*STDEVP(終値!T70:AM70)/AVERAGE(終値!T70:AM70),""))</f>
        <v>0.12484848758665434</v>
      </c>
      <c r="R70" s="500">
        <f>IF(終値!A70="","",IFERROR(4*STDEVP(終値!U70:AN70)/AVERAGE(終値!U70:AN70),""))</f>
        <v>0.11532693083854474</v>
      </c>
      <c r="S70" s="500">
        <f>IF(終値!A70="","",IFERROR(4*STDEVP(終値!V70:AO70)/AVERAGE(終値!V70:AO70),""))</f>
        <v>0.11011073985742846</v>
      </c>
      <c r="T70" s="500">
        <f>IF(終値!A70="","",IFERROR(4*STDEVP(終値!W70:AP70)/AVERAGE(終値!W70:AP70),""))</f>
        <v>0.10240824667634037</v>
      </c>
      <c r="U70" s="500">
        <f>IF(終値!A70="","",IFERROR(4*STDEVP(終値!X70:AQ70)/AVERAGE(終値!X70:AQ70),""))</f>
        <v>0.10240824667634035</v>
      </c>
      <c r="V70" s="500">
        <f>IF(終値!A70="","",IFERROR(4*STDEVP(終値!Y70:AR70)/AVERAGE(終値!Y70:AR70),""))</f>
        <v>0.10454060058313383</v>
      </c>
      <c r="W70" s="500">
        <f>IF(終値!A70="","",IFERROR(4*STDEVP(終値!Z70:AS70)/AVERAGE(終値!Z70:AS70),""))</f>
        <v>0.10832909740983993</v>
      </c>
      <c r="X70" s="500">
        <f>IF(終値!A70="","",IFERROR(4*STDEVP(終値!AA70:AT70)/AVERAGE(終値!AA70:AT70),""))</f>
        <v>0.10949852280365013</v>
      </c>
      <c r="Y70" s="500">
        <f>IF(終値!A70="","",IFERROR(4*STDEVP(終値!AB70:AU70)/AVERAGE(終値!AB70:AU70),""))</f>
        <v>0.11062390408836147</v>
      </c>
      <c r="Z70" s="500">
        <f>IF(終値!A70="","",IFERROR(4*STDEVP(終値!AC70:AV70)/AVERAGE(終値!AC70:AV70),""))</f>
        <v>0.11737522160701876</v>
      </c>
      <c r="AA70" s="500">
        <f>IF(終値!A70="","",IFERROR(4*STDEVP(終値!AD70:AW70)/AVERAGE(終値!AD70:AW70),""))</f>
        <v>0.11863806527206412</v>
      </c>
      <c r="AB70" s="500">
        <f>IF(終値!A70="","",IFERROR(4*STDEVP(終値!AE70:AX70)/AVERAGE(終値!AE70:AX70),""))</f>
        <v>0.1096698967327322</v>
      </c>
      <c r="AC70" s="500">
        <f>IF(終値!A70="","",IFERROR(4*STDEVP(終値!AF70:AY70)/AVERAGE(終値!AF70:AY70),""))</f>
        <v>0.10534200859823303</v>
      </c>
      <c r="AD70" s="500">
        <f>IF(終値!A70="","",IFERROR(4*STDEVP(終値!AG70:AZ70)/AVERAGE(終値!AG70:AZ70),""))</f>
        <v>0.10212236410690501</v>
      </c>
      <c r="AE70" s="500">
        <f>IF(終値!A70="","",IFERROR(4*STDEVP(終値!AH70:BA70)/AVERAGE(終値!AH70:BA70),""))</f>
        <v>9.2099155610069705E-2</v>
      </c>
      <c r="AF70" s="500">
        <f>IF(終値!A70="","",IFERROR(4*STDEVP(終値!AI70:BB70)/AVERAGE(終値!AI70:BB70),""))</f>
        <v>8.1052356932014541E-2</v>
      </c>
      <c r="AG70" s="500">
        <f>IF(終値!A70="","",IFERROR(4*STDEVP(終値!AJ70:BC70)/AVERAGE(終値!AJ70:BC70),""))</f>
        <v>6.5464767307632038E-2</v>
      </c>
      <c r="AH70" s="500">
        <f>IF(終値!A70="","",IFERROR(4*STDEVP(終値!AK70:BD70)/AVERAGE(終値!AK70:BD70),""))</f>
        <v>4.6403875617033033E-2</v>
      </c>
      <c r="AI70" s="500">
        <f>IF(終値!A70="","",IFERROR(4*STDEVP(終値!AL70:BE70)/AVERAGE(終値!AL70:BE70),""))</f>
        <v>6.2843005590631149E-2</v>
      </c>
      <c r="AJ70" s="500">
        <f>IF(終値!A70="","",IFERROR(4*STDEVP(終値!AM70:BF70)/AVERAGE(終値!AM70:BF70),""))</f>
        <v>8.9661058158335236E-2</v>
      </c>
      <c r="AK70" s="500">
        <f>IF(終値!A70="","",IFERROR(4*STDEVP(終値!AN70:BG70)/AVERAGE(終値!AN70:BG70),""))</f>
        <v>9.7186868144422262E-2</v>
      </c>
      <c r="AL70" s="500">
        <f>IF(終値!A70="","",IFERROR(4*STDEVP(終値!AO70:BH70)/AVERAGE(終値!AO70:BH70),""))</f>
        <v>0.1097895583317566</v>
      </c>
      <c r="AM70" s="500">
        <f>IF(終値!A70="","",IFERROR(4*STDEVP(終値!AP70:BI70)/AVERAGE(終値!AP70:BI70),""))</f>
        <v>0.12273221795388028</v>
      </c>
      <c r="AN70" s="500">
        <f>IF(終値!A70="","",IFERROR(4*STDEVP(終値!AQ70:BJ70)/AVERAGE(終値!AQ70:BJ70),""))</f>
        <v>0.12498042728378572</v>
      </c>
      <c r="AO70" s="500">
        <f>IF(終値!A70="","",IFERROR(4*STDEVP(終値!AR70:BK70)/AVERAGE(終値!AR70:BK70),""))</f>
        <v>0.1330022701780017</v>
      </c>
      <c r="AP70" s="500">
        <f>IF(終値!A70="","",IFERROR(4*STDEVP(終値!AS70:BL70)/AVERAGE(終値!AS70:BL70),""))</f>
        <v>0.14070678756770272</v>
      </c>
    </row>
    <row r="71" spans="1:42">
      <c r="A71" s="497" t="str">
        <f>IF(終値!A71="","",終値!A71)</f>
        <v>3854</v>
      </c>
      <c r="B71" s="500">
        <f>IF(終値!A71="","",IFERROR(4*STDEVP(終値!E71:X71)/AVERAGE(終値!E71:X71),""))</f>
        <v>0.13187742346099154</v>
      </c>
      <c r="C71" s="500">
        <f>IF(終値!A71="","",IFERROR(4*STDEVP(終値!F71:Y71)/AVERAGE(終値!F71:Y71),""))</f>
        <v>0.13754899495454603</v>
      </c>
      <c r="D71" s="500">
        <f>IF(終値!A71="","",IFERROR(4*STDEVP(終値!G71:Z71)/AVERAGE(終値!G71:Z71),""))</f>
        <v>0.13467619769466849</v>
      </c>
      <c r="E71" s="500">
        <f>IF(終値!A71="","",IFERROR(4*STDEVP(終値!H71:AA71)/AVERAGE(終値!H71:AA71),""))</f>
        <v>0.12404177636276112</v>
      </c>
      <c r="F71" s="500">
        <f>IF(終値!A71="","",IFERROR(4*STDEVP(終値!I71:AB71)/AVERAGE(終値!I71:AB71),""))</f>
        <v>0.11472474608165303</v>
      </c>
      <c r="G71" s="500">
        <f>IF(終値!A71="","",IFERROR(4*STDEVP(終値!J71:AC71)/AVERAGE(終値!J71:AC71),""))</f>
        <v>0.11521325539503664</v>
      </c>
      <c r="H71" s="500">
        <f>IF(終値!A71="","",IFERROR(4*STDEVP(終値!K71:AD71)/AVERAGE(終値!K71:AD71),""))</f>
        <v>0.12402028289334055</v>
      </c>
      <c r="I71" s="500">
        <f>IF(終値!A71="","",IFERROR(4*STDEVP(終値!L71:AE71)/AVERAGE(終値!L71:AE71),""))</f>
        <v>0.13451166585874824</v>
      </c>
      <c r="J71" s="500">
        <f>IF(終値!A71="","",IFERROR(4*STDEVP(終値!M71:AF71)/AVERAGE(終値!M71:AF71),""))</f>
        <v>0.14416914366231154</v>
      </c>
      <c r="K71" s="500">
        <f>IF(終値!A71="","",IFERROR(4*STDEVP(終値!N71:AG71)/AVERAGE(終値!N71:AG71),""))</f>
        <v>0.16003107843325159</v>
      </c>
      <c r="L71" s="500">
        <f>IF(終値!A71="","",IFERROR(4*STDEVP(終値!O71:AH71)/AVERAGE(終値!O71:AH71),""))</f>
        <v>0.17355010117939548</v>
      </c>
      <c r="M71" s="500">
        <f>IF(終値!A71="","",IFERROR(4*STDEVP(終値!P71:AI71)/AVERAGE(終値!P71:AI71),""))</f>
        <v>0.18311156219351138</v>
      </c>
      <c r="N71" s="500">
        <f>IF(終値!A71="","",IFERROR(4*STDEVP(終値!Q71:AJ71)/AVERAGE(終値!Q71:AJ71),""))</f>
        <v>0.19315740127670963</v>
      </c>
      <c r="O71" s="500">
        <f>IF(終値!A71="","",IFERROR(4*STDEVP(終値!R71:AK71)/AVERAGE(終値!R71:AK71),""))</f>
        <v>0.20025817770895141</v>
      </c>
      <c r="P71" s="500">
        <f>IF(終値!A71="","",IFERROR(4*STDEVP(終値!S71:AL71)/AVERAGE(終値!S71:AL71),""))</f>
        <v>0.20484443704815544</v>
      </c>
      <c r="Q71" s="500">
        <f>IF(終値!A71="","",IFERROR(4*STDEVP(終値!T71:AM71)/AVERAGE(終値!T71:AM71),""))</f>
        <v>0.20616464404701579</v>
      </c>
      <c r="R71" s="500">
        <f>IF(終値!A71="","",IFERROR(4*STDEVP(終値!U71:AN71)/AVERAGE(終値!U71:AN71),""))</f>
        <v>0.20494340832392272</v>
      </c>
      <c r="S71" s="500">
        <f>IF(終値!A71="","",IFERROR(4*STDEVP(終値!V71:AO71)/AVERAGE(終値!V71:AO71),""))</f>
        <v>0.20457800175847407</v>
      </c>
      <c r="T71" s="500">
        <f>IF(終値!A71="","",IFERROR(4*STDEVP(終値!W71:AP71)/AVERAGE(終値!W71:AP71),""))</f>
        <v>0.19645496235591717</v>
      </c>
      <c r="U71" s="500">
        <f>IF(終値!A71="","",IFERROR(4*STDEVP(終値!X71:AQ71)/AVERAGE(終値!X71:AQ71),""))</f>
        <v>0.18550534255866949</v>
      </c>
      <c r="V71" s="500">
        <f>IF(終値!A71="","",IFERROR(4*STDEVP(終値!Y71:AR71)/AVERAGE(終値!Y71:AR71),""))</f>
        <v>0.17107976916168338</v>
      </c>
      <c r="W71" s="500">
        <f>IF(終値!A71="","",IFERROR(4*STDEVP(終値!Z71:AS71)/AVERAGE(終値!Z71:AS71),""))</f>
        <v>0.15842709040459416</v>
      </c>
      <c r="X71" s="500">
        <f>IF(終値!A71="","",IFERROR(4*STDEVP(終値!AA71:AT71)/AVERAGE(終値!AA71:AT71),""))</f>
        <v>0.14421853086443914</v>
      </c>
      <c r="Y71" s="500">
        <f>IF(終値!A71="","",IFERROR(4*STDEVP(終値!AB71:AU71)/AVERAGE(終値!AB71:AU71),""))</f>
        <v>0.15997177603529322</v>
      </c>
      <c r="Z71" s="500">
        <f>IF(終値!A71="","",IFERROR(4*STDEVP(終値!AC71:AV71)/AVERAGE(終値!AC71:AV71),""))</f>
        <v>0.18547424173219271</v>
      </c>
      <c r="AA71" s="500">
        <f>IF(終値!A71="","",IFERROR(4*STDEVP(終値!AD71:AW71)/AVERAGE(終値!AD71:AW71),""))</f>
        <v>0.20468579259255837</v>
      </c>
      <c r="AB71" s="500">
        <f>IF(終値!A71="","",IFERROR(4*STDEVP(終値!AE71:AX71)/AVERAGE(終値!AE71:AX71),""))</f>
        <v>0.24168567639518651</v>
      </c>
      <c r="AC71" s="500">
        <f>IF(終値!A71="","",IFERROR(4*STDEVP(終値!AF71:AY71)/AVERAGE(終値!AF71:AY71),""))</f>
        <v>0.27129560800064573</v>
      </c>
      <c r="AD71" s="500">
        <f>IF(終値!A71="","",IFERROR(4*STDEVP(終値!AG71:AZ71)/AVERAGE(終値!AG71:AZ71),""))</f>
        <v>0.28808684397803469</v>
      </c>
      <c r="AE71" s="500">
        <f>IF(終値!A71="","",IFERROR(4*STDEVP(終値!AH71:BA71)/AVERAGE(終値!AH71:BA71),""))</f>
        <v>0.29064635660418459</v>
      </c>
      <c r="AF71" s="500">
        <f>IF(終値!A71="","",IFERROR(4*STDEVP(終値!AI71:BB71)/AVERAGE(終値!AI71:BB71),""))</f>
        <v>0.28868725464440215</v>
      </c>
      <c r="AG71" s="500">
        <f>IF(終値!A71="","",IFERROR(4*STDEVP(終値!AJ71:BC71)/AVERAGE(終値!AJ71:BC71),""))</f>
        <v>0.28154406337726967</v>
      </c>
      <c r="AH71" s="500">
        <f>IF(終値!A71="","",IFERROR(4*STDEVP(終値!AK71:BD71)/AVERAGE(終値!AK71:BD71),""))</f>
        <v>0.27010509604867544</v>
      </c>
      <c r="AI71" s="500">
        <f>IF(終値!A71="","",IFERROR(4*STDEVP(終値!AL71:BE71)/AVERAGE(終値!AL71:BE71),""))</f>
        <v>0.25879396298427276</v>
      </c>
      <c r="AJ71" s="500">
        <f>IF(終値!A71="","",IFERROR(4*STDEVP(終値!AM71:BF71)/AVERAGE(終値!AM71:BF71),""))</f>
        <v>0.24835545403266715</v>
      </c>
      <c r="AK71" s="500">
        <f>IF(終値!A71="","",IFERROR(4*STDEVP(終値!AN71:BG71)/AVERAGE(終値!AN71:BG71),""))</f>
        <v>0.23099470873422034</v>
      </c>
      <c r="AL71" s="500">
        <f>IF(終値!A71="","",IFERROR(4*STDEVP(終値!AO71:BH71)/AVERAGE(終値!AO71:BH71),""))</f>
        <v>0.20940987326993196</v>
      </c>
      <c r="AM71" s="500">
        <f>IF(終値!A71="","",IFERROR(4*STDEVP(終値!AP71:BI71)/AVERAGE(終値!AP71:BI71),""))</f>
        <v>0.18154889178432099</v>
      </c>
      <c r="AN71" s="500">
        <f>IF(終値!A71="","",IFERROR(4*STDEVP(終値!AQ71:BJ71)/AVERAGE(終値!AQ71:BJ71),""))</f>
        <v>0.15362487383688353</v>
      </c>
      <c r="AO71" s="500">
        <f>IF(終値!A71="","",IFERROR(4*STDEVP(終値!AR71:BK71)/AVERAGE(終値!AR71:BK71),""))</f>
        <v>0.12961653582029664</v>
      </c>
      <c r="AP71" s="500">
        <f>IF(終値!A71="","",IFERROR(4*STDEVP(終値!AS71:BL71)/AVERAGE(終値!AS71:BL71),""))</f>
        <v>0.13573339831083983</v>
      </c>
    </row>
    <row r="72" spans="1:42">
      <c r="A72" s="497" t="str">
        <f>IF(終値!A72="","",終値!A72)</f>
        <v>6027</v>
      </c>
      <c r="B72" s="500">
        <f>IF(終値!A72="","",IFERROR(4*STDEVP(終値!E72:X72)/AVERAGE(終値!E72:X72),""))</f>
        <v>9.7179332874371943E-2</v>
      </c>
      <c r="C72" s="500">
        <f>IF(終値!A72="","",IFERROR(4*STDEVP(終値!F72:Y72)/AVERAGE(終値!F72:Y72),""))</f>
        <v>0.10455033328099538</v>
      </c>
      <c r="D72" s="500">
        <f>IF(終値!A72="","",IFERROR(4*STDEVP(終値!G72:Z72)/AVERAGE(終値!G72:Z72),""))</f>
        <v>0.10659028030989279</v>
      </c>
      <c r="E72" s="500">
        <f>IF(終値!A72="","",IFERROR(4*STDEVP(終値!H72:AA72)/AVERAGE(終値!H72:AA72),""))</f>
        <v>0.10902108402339913</v>
      </c>
      <c r="F72" s="500">
        <f>IF(終値!A72="","",IFERROR(4*STDEVP(終値!I72:AB72)/AVERAGE(終値!I72:AB72),""))</f>
        <v>0.1079781983412291</v>
      </c>
      <c r="G72" s="500">
        <f>IF(終値!A72="","",IFERROR(4*STDEVP(終値!J72:AC72)/AVERAGE(終値!J72:AC72),""))</f>
        <v>0.1143036529941608</v>
      </c>
      <c r="H72" s="500">
        <f>IF(終値!A72="","",IFERROR(4*STDEVP(終値!K72:AD72)/AVERAGE(終値!K72:AD72),""))</f>
        <v>0.11552583777585645</v>
      </c>
      <c r="I72" s="500">
        <f>IF(終値!A72="","",IFERROR(4*STDEVP(終値!L72:AE72)/AVERAGE(終値!L72:AE72),""))</f>
        <v>0.11585802662874117</v>
      </c>
      <c r="J72" s="500">
        <f>IF(終値!A72="","",IFERROR(4*STDEVP(終値!M72:AF72)/AVERAGE(終値!M72:AF72),""))</f>
        <v>0.1174581589341706</v>
      </c>
      <c r="K72" s="500">
        <f>IF(終値!A72="","",IFERROR(4*STDEVP(終値!N72:AG72)/AVERAGE(終値!N72:AG72),""))</f>
        <v>0.16290026515889808</v>
      </c>
      <c r="L72" s="500">
        <f>IF(終値!A72="","",IFERROR(4*STDEVP(終値!O72:AH72)/AVERAGE(終値!O72:AH72),""))</f>
        <v>0.19901002555932276</v>
      </c>
      <c r="M72" s="500">
        <f>IF(終値!A72="","",IFERROR(4*STDEVP(終値!P72:AI72)/AVERAGE(終値!P72:AI72),""))</f>
        <v>0.22055385203610736</v>
      </c>
      <c r="N72" s="500">
        <f>IF(終値!A72="","",IFERROR(4*STDEVP(終値!Q72:AJ72)/AVERAGE(終値!Q72:AJ72),""))</f>
        <v>0.23821156222623943</v>
      </c>
      <c r="O72" s="500">
        <f>IF(終値!A72="","",IFERROR(4*STDEVP(終値!R72:AK72)/AVERAGE(終値!R72:AK72),""))</f>
        <v>0.24267000585193865</v>
      </c>
      <c r="P72" s="500">
        <f>IF(終値!A72="","",IFERROR(4*STDEVP(終値!S72:AL72)/AVERAGE(終値!S72:AL72),""))</f>
        <v>0.24226695690943773</v>
      </c>
      <c r="Q72" s="500">
        <f>IF(終値!A72="","",IFERROR(4*STDEVP(終値!T72:AM72)/AVERAGE(終値!T72:AM72),""))</f>
        <v>0.24862853463106127</v>
      </c>
      <c r="R72" s="500">
        <f>IF(終値!A72="","",IFERROR(4*STDEVP(終値!U72:AN72)/AVERAGE(終値!U72:AN72),""))</f>
        <v>0.25236489650075566</v>
      </c>
      <c r="S72" s="500">
        <f>IF(終値!A72="","",IFERROR(4*STDEVP(終値!V72:AO72)/AVERAGE(終値!V72:AO72),""))</f>
        <v>0.25513085871554037</v>
      </c>
      <c r="T72" s="500">
        <f>IF(終値!A72="","",IFERROR(4*STDEVP(終値!W72:AP72)/AVERAGE(終値!W72:AP72),""))</f>
        <v>0.26165428610187647</v>
      </c>
      <c r="U72" s="500">
        <f>IF(終値!A72="","",IFERROR(4*STDEVP(終値!X72:AQ72)/AVERAGE(終値!X72:AQ72),""))</f>
        <v>0.2623980541033813</v>
      </c>
      <c r="V72" s="500">
        <f>IF(終値!A72="","",IFERROR(4*STDEVP(終値!Y72:AR72)/AVERAGE(終値!Y72:AR72),""))</f>
        <v>0.26347637488725573</v>
      </c>
      <c r="W72" s="500">
        <f>IF(終値!A72="","",IFERROR(4*STDEVP(終値!Z72:AS72)/AVERAGE(終値!Z72:AS72),""))</f>
        <v>0.24963639261683171</v>
      </c>
      <c r="X72" s="500">
        <f>IF(終値!A72="","",IFERROR(4*STDEVP(終値!AA72:AT72)/AVERAGE(終値!AA72:AT72),""))</f>
        <v>0.23540213558434728</v>
      </c>
      <c r="Y72" s="500">
        <f>IF(終値!A72="","",IFERROR(4*STDEVP(終値!AB72:AU72)/AVERAGE(終値!AB72:AU72),""))</f>
        <v>0.21856649251026228</v>
      </c>
      <c r="Z72" s="500">
        <f>IF(終値!A72="","",IFERROR(4*STDEVP(終値!AC72:AV72)/AVERAGE(終値!AC72:AV72),""))</f>
        <v>0.20630043772831225</v>
      </c>
      <c r="AA72" s="500">
        <f>IF(終値!A72="","",IFERROR(4*STDEVP(終値!AD72:AW72)/AVERAGE(終値!AD72:AW72),""))</f>
        <v>0.17385252654434188</v>
      </c>
      <c r="AB72" s="500">
        <f>IF(終値!A72="","",IFERROR(4*STDEVP(終値!AE72:AX72)/AVERAGE(終値!AE72:AX72),""))</f>
        <v>0.15060580003833854</v>
      </c>
      <c r="AC72" s="500">
        <f>IF(終値!A72="","",IFERROR(4*STDEVP(終値!AF72:AY72)/AVERAGE(終値!AF72:AY72),""))</f>
        <v>0.15673996858307193</v>
      </c>
      <c r="AD72" s="500">
        <f>IF(終値!A72="","",IFERROR(4*STDEVP(終値!AG72:AZ72)/AVERAGE(終値!AG72:AZ72),""))</f>
        <v>0.17575050472646372</v>
      </c>
      <c r="AE72" s="500">
        <f>IF(終値!A72="","",IFERROR(4*STDEVP(終値!AH72:BA72)/AVERAGE(終値!AH72:BA72),""))</f>
        <v>0.19096308570738774</v>
      </c>
      <c r="AF72" s="500">
        <f>IF(終値!A72="","",IFERROR(4*STDEVP(終値!AI72:BB72)/AVERAGE(終値!AI72:BB72),""))</f>
        <v>0.19849519535953311</v>
      </c>
      <c r="AG72" s="500">
        <f>IF(終値!A72="","",IFERROR(4*STDEVP(終値!AJ72:BC72)/AVERAGE(終値!AJ72:BC72),""))</f>
        <v>0.21126700264539244</v>
      </c>
      <c r="AH72" s="500">
        <f>IF(終値!A72="","",IFERROR(4*STDEVP(終値!AK72:BD72)/AVERAGE(終値!AK72:BD72),""))</f>
        <v>0.22565450800944528</v>
      </c>
      <c r="AI72" s="500">
        <f>IF(終値!A72="","",IFERROR(4*STDEVP(終値!AL72:BE72)/AVERAGE(終値!AL72:BE72),""))</f>
        <v>0.25377997891551041</v>
      </c>
      <c r="AJ72" s="500">
        <f>IF(終値!A72="","",IFERROR(4*STDEVP(終値!AM72:BF72)/AVERAGE(終値!AM72:BF72),""))</f>
        <v>0.27358877810977583</v>
      </c>
      <c r="AK72" s="500">
        <f>IF(終値!A72="","",IFERROR(4*STDEVP(終値!AN72:BG72)/AVERAGE(終値!AN72:BG72),""))</f>
        <v>0.28412015566245069</v>
      </c>
      <c r="AL72" s="500">
        <f>IF(終値!A72="","",IFERROR(4*STDEVP(終値!AO72:BH72)/AVERAGE(終値!AO72:BH72),""))</f>
        <v>0.29054469877560801</v>
      </c>
      <c r="AM72" s="500">
        <f>IF(終値!A72="","",IFERROR(4*STDEVP(終値!AP72:BI72)/AVERAGE(終値!AP72:BI72),""))</f>
        <v>0.31595628449618307</v>
      </c>
      <c r="AN72" s="500">
        <f>IF(終値!A72="","",IFERROR(4*STDEVP(終値!AQ72:BJ72)/AVERAGE(終値!AQ72:BJ72),""))</f>
        <v>0.32624628982649273</v>
      </c>
      <c r="AO72" s="500">
        <f>IF(終値!A72="","",IFERROR(4*STDEVP(終値!AR72:BK72)/AVERAGE(終値!AR72:BK72),""))</f>
        <v>0.32215478561937366</v>
      </c>
      <c r="AP72" s="500">
        <f>IF(終値!A72="","",IFERROR(4*STDEVP(終値!AS72:BL72)/AVERAGE(終値!AS72:BL72),""))</f>
        <v>0.31545466346035705</v>
      </c>
    </row>
    <row r="73" spans="1:42">
      <c r="A73" s="497" t="str">
        <f>IF(終値!A73="","",終値!A73)</f>
        <v>7806</v>
      </c>
      <c r="B73" s="500">
        <f>IF(終値!A73="","",IFERROR(4*STDEVP(終値!E73:X73)/AVERAGE(終値!E73:X73),""))</f>
        <v>0.11896850233612939</v>
      </c>
      <c r="C73" s="500">
        <f>IF(終値!A73="","",IFERROR(4*STDEVP(終値!F73:Y73)/AVERAGE(終値!F73:Y73),""))</f>
        <v>0.13219482063771423</v>
      </c>
      <c r="D73" s="500">
        <f>IF(終値!A73="","",IFERROR(4*STDEVP(終値!G73:Z73)/AVERAGE(終値!G73:Z73),""))</f>
        <v>0.14519682680994858</v>
      </c>
      <c r="E73" s="500">
        <f>IF(終値!A73="","",IFERROR(4*STDEVP(終値!H73:AA73)/AVERAGE(終値!H73:AA73),""))</f>
        <v>0.15255989545793683</v>
      </c>
      <c r="F73" s="500">
        <f>IF(終値!A73="","",IFERROR(4*STDEVP(終値!I73:AB73)/AVERAGE(終値!I73:AB73),""))</f>
        <v>0.15938264010263092</v>
      </c>
      <c r="G73" s="500">
        <f>IF(終値!A73="","",IFERROR(4*STDEVP(終値!J73:AC73)/AVERAGE(終値!J73:AC73),""))</f>
        <v>0.16005983101552593</v>
      </c>
      <c r="H73" s="500">
        <f>IF(終値!A73="","",IFERROR(4*STDEVP(終値!K73:AD73)/AVERAGE(終値!K73:AD73),""))</f>
        <v>0.14918574525723036</v>
      </c>
      <c r="I73" s="500">
        <f>IF(終値!A73="","",IFERROR(4*STDEVP(終値!L73:AE73)/AVERAGE(終値!L73:AE73),""))</f>
        <v>0.14408051951034687</v>
      </c>
      <c r="J73" s="500">
        <f>IF(終値!A73="","",IFERROR(4*STDEVP(終値!M73:AF73)/AVERAGE(終値!M73:AF73),""))</f>
        <v>0.14638844118113103</v>
      </c>
      <c r="K73" s="500">
        <f>IF(終値!A73="","",IFERROR(4*STDEVP(終値!N73:AG73)/AVERAGE(終値!N73:AG73),""))</f>
        <v>0.15526850545581686</v>
      </c>
      <c r="L73" s="500">
        <f>IF(終値!A73="","",IFERROR(4*STDEVP(終値!O73:AH73)/AVERAGE(終値!O73:AH73),""))</f>
        <v>0.15762246611628017</v>
      </c>
      <c r="M73" s="500">
        <f>IF(終値!A73="","",IFERROR(4*STDEVP(終値!P73:AI73)/AVERAGE(終値!P73:AI73),""))</f>
        <v>0.16098931662530191</v>
      </c>
      <c r="N73" s="500">
        <f>IF(終値!A73="","",IFERROR(4*STDEVP(終値!Q73:AJ73)/AVERAGE(終値!Q73:AJ73),""))</f>
        <v>0.16510915656109806</v>
      </c>
      <c r="O73" s="500">
        <f>IF(終値!A73="","",IFERROR(4*STDEVP(終値!R73:AK73)/AVERAGE(終値!R73:AK73),""))</f>
        <v>0.16252774620319582</v>
      </c>
      <c r="P73" s="500">
        <f>IF(終値!A73="","",IFERROR(4*STDEVP(終値!S73:AL73)/AVERAGE(終値!S73:AL73),""))</f>
        <v>0.16085179250194326</v>
      </c>
      <c r="Q73" s="500">
        <f>IF(終値!A73="","",IFERROR(4*STDEVP(終値!T73:AM73)/AVERAGE(終値!T73:AM73),""))</f>
        <v>0.15076339887294313</v>
      </c>
      <c r="R73" s="500">
        <f>IF(終値!A73="","",IFERROR(4*STDEVP(終値!U73:AN73)/AVERAGE(終値!U73:AN73),""))</f>
        <v>0.15511860729408428</v>
      </c>
      <c r="S73" s="500">
        <f>IF(終値!A73="","",IFERROR(4*STDEVP(終値!V73:AO73)/AVERAGE(終値!V73:AO73),""))</f>
        <v>0.15736742660226405</v>
      </c>
      <c r="T73" s="500">
        <f>IF(終値!A73="","",IFERROR(4*STDEVP(終値!W73:AP73)/AVERAGE(終値!W73:AP73),""))</f>
        <v>0.1636318929183167</v>
      </c>
      <c r="U73" s="500">
        <f>IF(終値!A73="","",IFERROR(4*STDEVP(終値!X73:AQ73)/AVERAGE(終値!X73:AQ73),""))</f>
        <v>0.17537034579167998</v>
      </c>
      <c r="V73" s="500">
        <f>IF(終値!A73="","",IFERROR(4*STDEVP(終値!Y73:AR73)/AVERAGE(終値!Y73:AR73),""))</f>
        <v>0.18241129453583146</v>
      </c>
      <c r="W73" s="500">
        <f>IF(終値!A73="","",IFERROR(4*STDEVP(終値!Z73:AS73)/AVERAGE(終値!Z73:AS73),""))</f>
        <v>0.18098743079427596</v>
      </c>
      <c r="X73" s="500">
        <f>IF(終値!A73="","",IFERROR(4*STDEVP(終値!AA73:AT73)/AVERAGE(終値!AA73:AT73),""))</f>
        <v>0.17235022870722883</v>
      </c>
      <c r="Y73" s="500">
        <f>IF(終値!A73="","",IFERROR(4*STDEVP(終値!AB73:AU73)/AVERAGE(終値!AB73:AU73),""))</f>
        <v>0.17077836957996592</v>
      </c>
      <c r="Z73" s="500">
        <f>IF(終値!A73="","",IFERROR(4*STDEVP(終値!AC73:AV73)/AVERAGE(終値!AC73:AV73),""))</f>
        <v>0.15944199895840616</v>
      </c>
      <c r="AA73" s="500">
        <f>IF(終値!A73="","",IFERROR(4*STDEVP(終値!AD73:AW73)/AVERAGE(終値!AD73:AW73),""))</f>
        <v>0.16060764519661097</v>
      </c>
      <c r="AB73" s="500">
        <f>IF(終値!A73="","",IFERROR(4*STDEVP(終値!AE73:AX73)/AVERAGE(終値!AE73:AX73),""))</f>
        <v>0.15733576822400056</v>
      </c>
      <c r="AC73" s="500">
        <f>IF(終値!A73="","",IFERROR(4*STDEVP(終値!AF73:AY73)/AVERAGE(終値!AF73:AY73),""))</f>
        <v>0.15923960845249052</v>
      </c>
      <c r="AD73" s="500">
        <f>IF(終値!A73="","",IFERROR(4*STDEVP(終値!AG73:AZ73)/AVERAGE(終値!AG73:AZ73),""))</f>
        <v>0.15944816830033093</v>
      </c>
      <c r="AE73" s="500">
        <f>IF(終値!A73="","",IFERROR(4*STDEVP(終値!AH73:BA73)/AVERAGE(終値!AH73:BA73),""))</f>
        <v>0.1629788463032999</v>
      </c>
      <c r="AF73" s="500">
        <f>IF(終値!A73="","",IFERROR(4*STDEVP(終値!AI73:BB73)/AVERAGE(終値!AI73:BB73),""))</f>
        <v>0.16234523422439973</v>
      </c>
      <c r="AG73" s="500">
        <f>IF(終値!A73="","",IFERROR(4*STDEVP(終値!AJ73:BC73)/AVERAGE(終値!AJ73:BC73),""))</f>
        <v>0.163496548510774</v>
      </c>
      <c r="AH73" s="500">
        <f>IF(終値!A73="","",IFERROR(4*STDEVP(終値!AK73:BD73)/AVERAGE(終値!AK73:BD73),""))</f>
        <v>0.16502800527257716</v>
      </c>
      <c r="AI73" s="500">
        <f>IF(終値!A73="","",IFERROR(4*STDEVP(終値!AL73:BE73)/AVERAGE(終値!AL73:BE73),""))</f>
        <v>0.17963146956869663</v>
      </c>
      <c r="AJ73" s="500">
        <f>IF(終値!A73="","",IFERROR(4*STDEVP(終値!AM73:BF73)/AVERAGE(終値!AM73:BF73),""))</f>
        <v>0.19883259406731563</v>
      </c>
      <c r="AK73" s="500">
        <f>IF(終値!A73="","",IFERROR(4*STDEVP(終値!AN73:BG73)/AVERAGE(終値!AN73:BG73),""))</f>
        <v>0.19871222206102387</v>
      </c>
      <c r="AL73" s="500">
        <f>IF(終値!A73="","",IFERROR(4*STDEVP(終値!AO73:BH73)/AVERAGE(終値!AO73:BH73),""))</f>
        <v>0.20764639906414772</v>
      </c>
      <c r="AM73" s="500">
        <f>IF(終値!A73="","",IFERROR(4*STDEVP(終値!AP73:BI73)/AVERAGE(終値!AP73:BI73),""))</f>
        <v>0.20752452512631483</v>
      </c>
      <c r="AN73" s="500">
        <f>IF(終値!A73="","",IFERROR(4*STDEVP(終値!AQ73:BJ73)/AVERAGE(終値!AQ73:BJ73),""))</f>
        <v>0.22077825229253467</v>
      </c>
      <c r="AO73" s="500">
        <f>IF(終値!A73="","",IFERROR(4*STDEVP(終値!AR73:BK73)/AVERAGE(終値!AR73:BK73),""))</f>
        <v>0.22049736677546708</v>
      </c>
      <c r="AP73" s="500">
        <f>IF(終値!A73="","",IFERROR(4*STDEVP(終値!AS73:BL73)/AVERAGE(終値!AS73:BL73),""))</f>
        <v>0.22140312963823219</v>
      </c>
    </row>
    <row r="74" spans="1:42">
      <c r="A74" s="497" t="str">
        <f>IF(終値!A74="","",終値!A74)</f>
        <v>9202</v>
      </c>
      <c r="B74" s="500">
        <f>IF(終値!A74="","",IFERROR(4*STDEVP(終値!E74:X74)/AVERAGE(終値!E74:X74),""))</f>
        <v>9.1765091819889885E-2</v>
      </c>
      <c r="C74" s="500">
        <f>IF(終値!A74="","",IFERROR(4*STDEVP(終値!F74:Y74)/AVERAGE(終値!F74:Y74),""))</f>
        <v>8.9301187911016364E-2</v>
      </c>
      <c r="D74" s="500">
        <f>IF(終値!A74="","",IFERROR(4*STDEVP(終値!G74:Z74)/AVERAGE(終値!G74:Z74),""))</f>
        <v>9.0366050596966868E-2</v>
      </c>
      <c r="E74" s="500">
        <f>IF(終値!A74="","",IFERROR(4*STDEVP(終値!H74:AA74)/AVERAGE(終値!H74:AA74),""))</f>
        <v>9.524283398864393E-2</v>
      </c>
      <c r="F74" s="500">
        <f>IF(終値!A74="","",IFERROR(4*STDEVP(終値!I74:AB74)/AVERAGE(終値!I74:AB74),""))</f>
        <v>9.5816537012825637E-2</v>
      </c>
      <c r="G74" s="500">
        <f>IF(終値!A74="","",IFERROR(4*STDEVP(終値!J74:AC74)/AVERAGE(終値!J74:AC74),""))</f>
        <v>9.5102132273564927E-2</v>
      </c>
      <c r="H74" s="500">
        <f>IF(終値!A74="","",IFERROR(4*STDEVP(終値!K74:AD74)/AVERAGE(終値!K74:AD74),""))</f>
        <v>9.7640450654741986E-2</v>
      </c>
      <c r="I74" s="500">
        <f>IF(終値!A74="","",IFERROR(4*STDEVP(終値!L74:AE74)/AVERAGE(終値!L74:AE74),""))</f>
        <v>8.9184868512768786E-2</v>
      </c>
      <c r="J74" s="500">
        <f>IF(終値!A74="","",IFERROR(4*STDEVP(終値!M74:AF74)/AVERAGE(終値!M74:AF74),""))</f>
        <v>8.6203788192969519E-2</v>
      </c>
      <c r="K74" s="500">
        <f>IF(終値!A74="","",IFERROR(4*STDEVP(終値!N74:AG74)/AVERAGE(終値!N74:AG74),""))</f>
        <v>8.6357274611274765E-2</v>
      </c>
      <c r="L74" s="500">
        <f>IF(終値!A74="","",IFERROR(4*STDEVP(終値!O74:AH74)/AVERAGE(終値!O74:AH74),""))</f>
        <v>8.3437333265490396E-2</v>
      </c>
      <c r="M74" s="500">
        <f>IF(終値!A74="","",IFERROR(4*STDEVP(終値!P74:AI74)/AVERAGE(終値!P74:AI74),""))</f>
        <v>8.6316137739928064E-2</v>
      </c>
      <c r="N74" s="500">
        <f>IF(終値!A74="","",IFERROR(4*STDEVP(終値!Q74:AJ74)/AVERAGE(終値!Q74:AJ74),""))</f>
        <v>9.2625452525151197E-2</v>
      </c>
      <c r="O74" s="500">
        <f>IF(終値!A74="","",IFERROR(4*STDEVP(終値!R74:AK74)/AVERAGE(終値!R74:AK74),""))</f>
        <v>9.6953790441266077E-2</v>
      </c>
      <c r="P74" s="500">
        <f>IF(終値!A74="","",IFERROR(4*STDEVP(終値!S74:AL74)/AVERAGE(終値!S74:AL74),""))</f>
        <v>9.9005755830091469E-2</v>
      </c>
      <c r="Q74" s="500">
        <f>IF(終値!A74="","",IFERROR(4*STDEVP(終値!T74:AM74)/AVERAGE(終値!T74:AM74),""))</f>
        <v>9.9071873198637153E-2</v>
      </c>
      <c r="R74" s="500">
        <f>IF(終値!A74="","",IFERROR(4*STDEVP(終値!U74:AN74)/AVERAGE(終値!U74:AN74),""))</f>
        <v>9.8831782631471493E-2</v>
      </c>
      <c r="S74" s="500">
        <f>IF(終値!A74="","",IFERROR(4*STDEVP(終値!V74:AO74)/AVERAGE(終値!V74:AO74),""))</f>
        <v>9.8831782631471493E-2</v>
      </c>
      <c r="T74" s="500">
        <f>IF(終値!A74="","",IFERROR(4*STDEVP(終値!W74:AP74)/AVERAGE(終値!W74:AP74),""))</f>
        <v>9.8902333994264541E-2</v>
      </c>
      <c r="U74" s="500">
        <f>IF(終値!A74="","",IFERROR(4*STDEVP(終値!X74:AQ74)/AVERAGE(終値!X74:AQ74),""))</f>
        <v>0.11305034101097008</v>
      </c>
      <c r="V74" s="500">
        <f>IF(終値!A74="","",IFERROR(4*STDEVP(終値!Y74:AR74)/AVERAGE(終値!Y74:AR74),""))</f>
        <v>0.12855557893773725</v>
      </c>
      <c r="W74" s="500">
        <f>IF(終値!A74="","",IFERROR(4*STDEVP(終値!Z74:AS74)/AVERAGE(終値!Z74:AS74),""))</f>
        <v>0.13370755940082676</v>
      </c>
      <c r="X74" s="500">
        <f>IF(終値!A74="","",IFERROR(4*STDEVP(終値!AA74:AT74)/AVERAGE(終値!AA74:AT74),""))</f>
        <v>0.13716201866404817</v>
      </c>
      <c r="Y74" s="500">
        <f>IF(終値!A74="","",IFERROR(4*STDEVP(終値!AB74:AU74)/AVERAGE(終値!AB74:AU74),""))</f>
        <v>0.13063095342775743</v>
      </c>
      <c r="Z74" s="500">
        <f>IF(終値!A74="","",IFERROR(4*STDEVP(終値!AC74:AV74)/AVERAGE(終値!AC74:AV74),""))</f>
        <v>0.12115544400170353</v>
      </c>
      <c r="AA74" s="500">
        <f>IF(終値!A74="","",IFERROR(4*STDEVP(終値!AD74:AW74)/AVERAGE(終値!AD74:AW74),""))</f>
        <v>0.11764206641387817</v>
      </c>
      <c r="AB74" s="500">
        <f>IF(終値!A74="","",IFERROR(4*STDEVP(終値!AE74:AX74)/AVERAGE(終値!AE74:AX74),""))</f>
        <v>0.12056217112813464</v>
      </c>
      <c r="AC74" s="500">
        <f>IF(終値!A74="","",IFERROR(4*STDEVP(終値!AF74:AY74)/AVERAGE(終値!AF74:AY74),""))</f>
        <v>0.12145676298495543</v>
      </c>
      <c r="AD74" s="500">
        <f>IF(終値!A74="","",IFERROR(4*STDEVP(終値!AG74:AZ74)/AVERAGE(終値!AG74:AZ74),""))</f>
        <v>0.11842707625271949</v>
      </c>
      <c r="AE74" s="500">
        <f>IF(終値!A74="","",IFERROR(4*STDEVP(終値!AH74:BA74)/AVERAGE(終値!AH74:BA74),""))</f>
        <v>0.11763822025933621</v>
      </c>
      <c r="AF74" s="500">
        <f>IF(終値!A74="","",IFERROR(4*STDEVP(終値!AI74:BB74)/AVERAGE(終値!AI74:BB74),""))</f>
        <v>0.11475952445149143</v>
      </c>
      <c r="AG74" s="500">
        <f>IF(終値!A74="","",IFERROR(4*STDEVP(終値!AJ74:BC74)/AVERAGE(終値!AJ74:BC74),""))</f>
        <v>0.11382803915959042</v>
      </c>
      <c r="AH74" s="500">
        <f>IF(終値!A74="","",IFERROR(4*STDEVP(終値!AK74:BD74)/AVERAGE(終値!AK74:BD74),""))</f>
        <v>0.11367539316140939</v>
      </c>
      <c r="AI74" s="500">
        <f>IF(終値!A74="","",IFERROR(4*STDEVP(終値!AL74:BE74)/AVERAGE(終値!AL74:BE74),""))</f>
        <v>0.11327159674901255</v>
      </c>
      <c r="AJ74" s="500">
        <f>IF(終値!A74="","",IFERROR(4*STDEVP(終値!AM74:BF74)/AVERAGE(終値!AM74:BF74),""))</f>
        <v>0.1159554204970587</v>
      </c>
      <c r="AK74" s="500">
        <f>IF(終値!A74="","",IFERROR(4*STDEVP(終値!AN74:BG74)/AVERAGE(終値!AN74:BG74),""))</f>
        <v>0.11426245750989751</v>
      </c>
      <c r="AL74" s="500">
        <f>IF(終値!A74="","",IFERROR(4*STDEVP(終値!AO74:BH74)/AVERAGE(終値!AO74:BH74),""))</f>
        <v>0.1122706306795551</v>
      </c>
      <c r="AM74" s="500">
        <f>IF(終値!A74="","",IFERROR(4*STDEVP(終値!AP74:BI74)/AVERAGE(終値!AP74:BI74),""))</f>
        <v>0.10061169207539004</v>
      </c>
      <c r="AN74" s="500">
        <f>IF(終値!A74="","",IFERROR(4*STDEVP(終値!AQ74:BJ74)/AVERAGE(終値!AQ74:BJ74),""))</f>
        <v>9.2600296453544367E-2</v>
      </c>
      <c r="AO74" s="500">
        <f>IF(終値!A74="","",IFERROR(4*STDEVP(終値!AR74:BK74)/AVERAGE(終値!AR74:BK74),""))</f>
        <v>9.6113721821333986E-2</v>
      </c>
      <c r="AP74" s="500">
        <f>IF(終値!A74="","",IFERROR(4*STDEVP(終値!AS74:BL74)/AVERAGE(終値!AS74:BL74),""))</f>
        <v>9.7487149904651127E-2</v>
      </c>
    </row>
    <row r="75" spans="1:42">
      <c r="A75" s="497" t="str">
        <f>IF(終値!A75="","",終値!A75)</f>
        <v>7846</v>
      </c>
      <c r="B75" s="500">
        <f>IF(終値!A75="","",IFERROR(4*STDEVP(終値!E75:X75)/AVERAGE(終値!E75:X75),""))</f>
        <v>5.5704463773862248E-2</v>
      </c>
      <c r="C75" s="500">
        <f>IF(終値!A75="","",IFERROR(4*STDEVP(終値!F75:Y75)/AVERAGE(終値!F75:Y75),""))</f>
        <v>5.5760376548338209E-2</v>
      </c>
      <c r="D75" s="500">
        <f>IF(終値!A75="","",IFERROR(4*STDEVP(終値!G75:Z75)/AVERAGE(終値!G75:Z75),""))</f>
        <v>6.0294455195503097E-2</v>
      </c>
      <c r="E75" s="500">
        <f>IF(終値!A75="","",IFERROR(4*STDEVP(終値!H75:AA75)/AVERAGE(終値!H75:AA75),""))</f>
        <v>6.4261294314761366E-2</v>
      </c>
      <c r="F75" s="500">
        <f>IF(終値!A75="","",IFERROR(4*STDEVP(終値!I75:AB75)/AVERAGE(終値!I75:AB75),""))</f>
        <v>7.1456959701970912E-2</v>
      </c>
      <c r="G75" s="500">
        <f>IF(終値!A75="","",IFERROR(4*STDEVP(終値!J75:AC75)/AVERAGE(終値!J75:AC75),""))</f>
        <v>7.6266595473315602E-2</v>
      </c>
      <c r="H75" s="500">
        <f>IF(終値!A75="","",IFERROR(4*STDEVP(終値!K75:AD75)/AVERAGE(終値!K75:AD75),""))</f>
        <v>8.321655811934299E-2</v>
      </c>
      <c r="I75" s="500">
        <f>IF(終値!A75="","",IFERROR(4*STDEVP(終値!L75:AE75)/AVERAGE(終値!L75:AE75),""))</f>
        <v>8.1258379312428464E-2</v>
      </c>
      <c r="J75" s="500">
        <f>IF(終値!A75="","",IFERROR(4*STDEVP(終値!M75:AF75)/AVERAGE(終値!M75:AF75),""))</f>
        <v>8.7686824663843532E-2</v>
      </c>
      <c r="K75" s="500">
        <f>IF(終値!A75="","",IFERROR(4*STDEVP(終値!N75:AG75)/AVERAGE(終値!N75:AG75),""))</f>
        <v>8.5539761780036333E-2</v>
      </c>
      <c r="L75" s="500">
        <f>IF(終値!A75="","",IFERROR(4*STDEVP(終値!O75:AH75)/AVERAGE(終値!O75:AH75),""))</f>
        <v>8.7962579474976876E-2</v>
      </c>
      <c r="M75" s="500">
        <f>IF(終値!A75="","",IFERROR(4*STDEVP(終値!P75:AI75)/AVERAGE(終値!P75:AI75),""))</f>
        <v>9.798886496364996E-2</v>
      </c>
      <c r="N75" s="500">
        <f>IF(終値!A75="","",IFERROR(4*STDEVP(終値!Q75:AJ75)/AVERAGE(終値!Q75:AJ75),""))</f>
        <v>0.10854724719538336</v>
      </c>
      <c r="O75" s="500">
        <f>IF(終値!A75="","",IFERROR(4*STDEVP(終値!R75:AK75)/AVERAGE(終値!R75:AK75),""))</f>
        <v>0.11184538494543235</v>
      </c>
      <c r="P75" s="500">
        <f>IF(終値!A75="","",IFERROR(4*STDEVP(終値!S75:AL75)/AVERAGE(終値!S75:AL75),""))</f>
        <v>0.11349794745763207</v>
      </c>
      <c r="Q75" s="500">
        <f>IF(終値!A75="","",IFERROR(4*STDEVP(終値!T75:AM75)/AVERAGE(終値!T75:AM75),""))</f>
        <v>0.11150304410862959</v>
      </c>
      <c r="R75" s="500">
        <f>IF(終値!A75="","",IFERROR(4*STDEVP(終値!U75:AN75)/AVERAGE(終値!U75:AN75),""))</f>
        <v>0.10674489452750363</v>
      </c>
      <c r="S75" s="500">
        <f>IF(終値!A75="","",IFERROR(4*STDEVP(終値!V75:AO75)/AVERAGE(終値!V75:AO75),""))</f>
        <v>0.10698981369463045</v>
      </c>
      <c r="T75" s="500">
        <f>IF(終値!A75="","",IFERROR(4*STDEVP(終値!W75:AP75)/AVERAGE(終値!W75:AP75),""))</f>
        <v>0.10639416827570784</v>
      </c>
      <c r="U75" s="500">
        <f>IF(終値!A75="","",IFERROR(4*STDEVP(終値!X75:AQ75)/AVERAGE(終値!X75:AQ75),""))</f>
        <v>0.10249462420545605</v>
      </c>
      <c r="V75" s="500">
        <f>IF(終値!A75="","",IFERROR(4*STDEVP(終値!Y75:AR75)/AVERAGE(終値!Y75:AR75),""))</f>
        <v>9.4553080859634514E-2</v>
      </c>
      <c r="W75" s="500">
        <f>IF(終値!A75="","",IFERROR(4*STDEVP(終値!Z75:AS75)/AVERAGE(終値!Z75:AS75),""))</f>
        <v>8.6501477408455402E-2</v>
      </c>
      <c r="X75" s="500">
        <f>IF(終値!A75="","",IFERROR(4*STDEVP(終値!AA75:AT75)/AVERAGE(終値!AA75:AT75),""))</f>
        <v>8.4970180406725826E-2</v>
      </c>
      <c r="Y75" s="500">
        <f>IF(終値!A75="","",IFERROR(4*STDEVP(終値!AB75:AU75)/AVERAGE(終値!AB75:AU75),""))</f>
        <v>7.8288090346718575E-2</v>
      </c>
      <c r="Z75" s="500">
        <f>IF(終値!A75="","",IFERROR(4*STDEVP(終値!AC75:AV75)/AVERAGE(終値!AC75:AV75),""))</f>
        <v>7.3784698148823297E-2</v>
      </c>
      <c r="AA75" s="500">
        <f>IF(終値!A75="","",IFERROR(4*STDEVP(終値!AD75:AW75)/AVERAGE(終値!AD75:AW75),""))</f>
        <v>7.1604353068844856E-2</v>
      </c>
      <c r="AB75" s="500">
        <f>IF(終値!A75="","",IFERROR(4*STDEVP(終値!AE75:AX75)/AVERAGE(終値!AE75:AX75),""))</f>
        <v>6.8931442345758306E-2</v>
      </c>
      <c r="AC75" s="500">
        <f>IF(終値!A75="","",IFERROR(4*STDEVP(終値!AF75:AY75)/AVERAGE(終値!AF75:AY75),""))</f>
        <v>6.7604199864282288E-2</v>
      </c>
      <c r="AD75" s="500">
        <f>IF(終値!A75="","",IFERROR(4*STDEVP(終値!AG75:AZ75)/AVERAGE(終値!AG75:AZ75),""))</f>
        <v>6.5783062515424068E-2</v>
      </c>
      <c r="AE75" s="500">
        <f>IF(終値!A75="","",IFERROR(4*STDEVP(終値!AH75:BA75)/AVERAGE(終値!AH75:BA75),""))</f>
        <v>5.3162437523151716E-2</v>
      </c>
      <c r="AF75" s="500">
        <f>IF(終値!A75="","",IFERROR(4*STDEVP(終値!AI75:BB75)/AVERAGE(終値!AI75:BB75),""))</f>
        <v>4.0808837633741719E-2</v>
      </c>
      <c r="AG75" s="500">
        <f>IF(終値!A75="","",IFERROR(4*STDEVP(終値!AJ75:BC75)/AVERAGE(終値!AJ75:BC75),""))</f>
        <v>3.8627962850213936E-2</v>
      </c>
      <c r="AH75" s="500">
        <f>IF(終値!A75="","",IFERROR(4*STDEVP(終値!AK75:BD75)/AVERAGE(終値!AK75:BD75),""))</f>
        <v>3.8454855689611128E-2</v>
      </c>
      <c r="AI75" s="500">
        <f>IF(終値!A75="","",IFERROR(4*STDEVP(終値!AL75:BE75)/AVERAGE(終値!AL75:BE75),""))</f>
        <v>3.6937124398779969E-2</v>
      </c>
      <c r="AJ75" s="500">
        <f>IF(終値!A75="","",IFERROR(4*STDEVP(終値!AM75:BF75)/AVERAGE(終値!AM75:BF75),""))</f>
        <v>3.7289524506004409E-2</v>
      </c>
      <c r="AK75" s="500">
        <f>IF(終値!A75="","",IFERROR(4*STDEVP(終値!AN75:BG75)/AVERAGE(終値!AN75:BG75),""))</f>
        <v>3.7074058957769357E-2</v>
      </c>
      <c r="AL75" s="500">
        <f>IF(終値!A75="","",IFERROR(4*STDEVP(終値!AO75:BH75)/AVERAGE(終値!AO75:BH75),""))</f>
        <v>3.3115617523112345E-2</v>
      </c>
      <c r="AM75" s="500">
        <f>IF(終値!A75="","",IFERROR(4*STDEVP(終値!AP75:BI75)/AVERAGE(終値!AP75:BI75),""))</f>
        <v>4.0880546306223037E-2</v>
      </c>
      <c r="AN75" s="500">
        <f>IF(終値!A75="","",IFERROR(4*STDEVP(終値!AQ75:BJ75)/AVERAGE(終値!AQ75:BJ75),""))</f>
        <v>5.5993934228537143E-2</v>
      </c>
      <c r="AO75" s="500">
        <f>IF(終値!A75="","",IFERROR(4*STDEVP(終値!AR75:BK75)/AVERAGE(終値!AR75:BK75),""))</f>
        <v>6.6677902650981433E-2</v>
      </c>
      <c r="AP75" s="500">
        <f>IF(終値!A75="","",IFERROR(4*STDEVP(終値!AS75:BL75)/AVERAGE(終値!AS75:BL75),""))</f>
        <v>8.3102000316410393E-2</v>
      </c>
    </row>
    <row r="76" spans="1:42">
      <c r="A76" s="497" t="str">
        <f>IF(終値!A76="","",終値!A76)</f>
        <v>2802</v>
      </c>
      <c r="B76" s="500">
        <f>IF(終値!A76="","",IFERROR(4*STDEVP(終値!E76:X76)/AVERAGE(終値!E76:X76),""))</f>
        <v>0.22497595967419301</v>
      </c>
      <c r="C76" s="500">
        <f>IF(終値!A76="","",IFERROR(4*STDEVP(終値!F76:Y76)/AVERAGE(終値!F76:Y76),""))</f>
        <v>0.23710662388736267</v>
      </c>
      <c r="D76" s="500">
        <f>IF(終値!A76="","",IFERROR(4*STDEVP(終値!G76:Z76)/AVERAGE(終値!G76:Z76),""))</f>
        <v>0.25439066873664457</v>
      </c>
      <c r="E76" s="500">
        <f>IF(終値!A76="","",IFERROR(4*STDEVP(終値!H76:AA76)/AVERAGE(終値!H76:AA76),""))</f>
        <v>0.27761985912667331</v>
      </c>
      <c r="F76" s="500">
        <f>IF(終値!A76="","",IFERROR(4*STDEVP(終値!I76:AB76)/AVERAGE(終値!I76:AB76),""))</f>
        <v>0.29446161301468066</v>
      </c>
      <c r="G76" s="500">
        <f>IF(終値!A76="","",IFERROR(4*STDEVP(終値!J76:AC76)/AVERAGE(終値!J76:AC76),""))</f>
        <v>0.29913470600512099</v>
      </c>
      <c r="H76" s="500">
        <f>IF(終値!A76="","",IFERROR(4*STDEVP(終値!K76:AD76)/AVERAGE(終値!K76:AD76),""))</f>
        <v>0.29793221585792862</v>
      </c>
      <c r="I76" s="500">
        <f>IF(終値!A76="","",IFERROR(4*STDEVP(終値!L76:AE76)/AVERAGE(終値!L76:AE76),""))</f>
        <v>0.27806535069755933</v>
      </c>
      <c r="J76" s="500">
        <f>IF(終値!A76="","",IFERROR(4*STDEVP(終値!M76:AF76)/AVERAGE(終値!M76:AF76),""))</f>
        <v>0.25424611279912407</v>
      </c>
      <c r="K76" s="500">
        <f>IF(終値!A76="","",IFERROR(4*STDEVP(終値!N76:AG76)/AVERAGE(終値!N76:AG76),""))</f>
        <v>0.23683186727764682</v>
      </c>
      <c r="L76" s="500">
        <f>IF(終値!A76="","",IFERROR(4*STDEVP(終値!O76:AH76)/AVERAGE(終値!O76:AH76),""))</f>
        <v>0.21802430983060306</v>
      </c>
      <c r="M76" s="500">
        <f>IF(終値!A76="","",IFERROR(4*STDEVP(終値!P76:AI76)/AVERAGE(終値!P76:AI76),""))</f>
        <v>0.19939701787920633</v>
      </c>
      <c r="N76" s="500">
        <f>IF(終値!A76="","",IFERROR(4*STDEVP(終値!Q76:AJ76)/AVERAGE(終値!Q76:AJ76),""))</f>
        <v>0.18556055549666409</v>
      </c>
      <c r="O76" s="500">
        <f>IF(終値!A76="","",IFERROR(4*STDEVP(終値!R76:AK76)/AVERAGE(終値!R76:AK76),""))</f>
        <v>0.17952238745755378</v>
      </c>
      <c r="P76" s="500">
        <f>IF(終値!A76="","",IFERROR(4*STDEVP(終値!S76:AL76)/AVERAGE(終値!S76:AL76),""))</f>
        <v>0.153869911406154</v>
      </c>
      <c r="Q76" s="500">
        <f>IF(終値!A76="","",IFERROR(4*STDEVP(終値!T76:AM76)/AVERAGE(終値!T76:AM76),""))</f>
        <v>0.13713470034158062</v>
      </c>
      <c r="R76" s="500">
        <f>IF(終値!A76="","",IFERROR(4*STDEVP(終値!U76:AN76)/AVERAGE(終値!U76:AN76),""))</f>
        <v>0.15219996649555714</v>
      </c>
      <c r="S76" s="500">
        <f>IF(終値!A76="","",IFERROR(4*STDEVP(終値!V76:AO76)/AVERAGE(終値!V76:AO76),""))</f>
        <v>0.1814364657933861</v>
      </c>
      <c r="T76" s="500">
        <f>IF(終値!A76="","",IFERROR(4*STDEVP(終値!W76:AP76)/AVERAGE(終値!W76:AP76),""))</f>
        <v>0.21147142994726179</v>
      </c>
      <c r="U76" s="500">
        <f>IF(終値!A76="","",IFERROR(4*STDEVP(終値!X76:AQ76)/AVERAGE(終値!X76:AQ76),""))</f>
        <v>0.23099382775011626</v>
      </c>
      <c r="V76" s="500">
        <f>IF(終値!A76="","",IFERROR(4*STDEVP(終値!Y76:AR76)/AVERAGE(終値!Y76:AR76),""))</f>
        <v>0.25205713363840543</v>
      </c>
      <c r="W76" s="500">
        <f>IF(終値!A76="","",IFERROR(4*STDEVP(終値!Z76:AS76)/AVERAGE(終値!Z76:AS76),""))</f>
        <v>0.29443104870752496</v>
      </c>
      <c r="X76" s="500">
        <f>IF(終値!A76="","",IFERROR(4*STDEVP(終値!AA76:AT76)/AVERAGE(終値!AA76:AT76),""))</f>
        <v>0.32564530490808791</v>
      </c>
      <c r="Y76" s="500">
        <f>IF(終値!A76="","",IFERROR(4*STDEVP(終値!AB76:AU76)/AVERAGE(終値!AB76:AU76),""))</f>
        <v>0.34028463316247171</v>
      </c>
      <c r="Z76" s="500">
        <f>IF(終値!A76="","",IFERROR(4*STDEVP(終値!AC76:AV76)/AVERAGE(終値!AC76:AV76),""))</f>
        <v>0.33824072506810643</v>
      </c>
      <c r="AA76" s="500">
        <f>IF(終値!A76="","",IFERROR(4*STDEVP(終値!AD76:AW76)/AVERAGE(終値!AD76:AW76),""))</f>
        <v>0.33061706710027572</v>
      </c>
      <c r="AB76" s="500">
        <f>IF(終値!A76="","",IFERROR(4*STDEVP(終値!AE76:AX76)/AVERAGE(終値!AE76:AX76),""))</f>
        <v>0.3082971291076822</v>
      </c>
      <c r="AC76" s="500">
        <f>IF(終値!A76="","",IFERROR(4*STDEVP(終値!AF76:AY76)/AVERAGE(終値!AF76:AY76),""))</f>
        <v>0.29802635105156727</v>
      </c>
      <c r="AD76" s="500">
        <f>IF(終値!A76="","",IFERROR(4*STDEVP(終値!AG76:AZ76)/AVERAGE(終値!AG76:AZ76),""))</f>
        <v>0.28789914899248936</v>
      </c>
      <c r="AE76" s="500">
        <f>IF(終値!A76="","",IFERROR(4*STDEVP(終値!AH76:BA76)/AVERAGE(終値!AH76:BA76),""))</f>
        <v>0.28183145335386789</v>
      </c>
      <c r="AF76" s="500">
        <f>IF(終値!A76="","",IFERROR(4*STDEVP(終値!AI76:BB76)/AVERAGE(終値!AI76:BB76),""))</f>
        <v>0.27293156041994887</v>
      </c>
      <c r="AG76" s="500">
        <f>IF(終値!A76="","",IFERROR(4*STDEVP(終値!AJ76:BC76)/AVERAGE(終値!AJ76:BC76),""))</f>
        <v>0.2707647552919501</v>
      </c>
      <c r="AH76" s="500">
        <f>IF(終値!A76="","",IFERROR(4*STDEVP(終値!AK76:BD76)/AVERAGE(終値!AK76:BD76),""))</f>
        <v>0.26292238950616242</v>
      </c>
      <c r="AI76" s="500">
        <f>IF(終値!A76="","",IFERROR(4*STDEVP(終値!AL76:BE76)/AVERAGE(終値!AL76:BE76),""))</f>
        <v>0.21372236746529502</v>
      </c>
      <c r="AJ76" s="500">
        <f>IF(終値!A76="","",IFERROR(4*STDEVP(終値!AM76:BF76)/AVERAGE(終値!AM76:BF76),""))</f>
        <v>0.18877064351345865</v>
      </c>
      <c r="AK76" s="500">
        <f>IF(終値!A76="","",IFERROR(4*STDEVP(終値!AN76:BG76)/AVERAGE(終値!AN76:BG76),""))</f>
        <v>0.15546283545192136</v>
      </c>
      <c r="AL76" s="500">
        <f>IF(終値!A76="","",IFERROR(4*STDEVP(終値!AO76:BH76)/AVERAGE(終値!AO76:BH76),""))</f>
        <v>0.15231032228985783</v>
      </c>
      <c r="AM76" s="500">
        <f>IF(終値!A76="","",IFERROR(4*STDEVP(終値!AP76:BI76)/AVERAGE(終値!AP76:BI76),""))</f>
        <v>0.15245707323758936</v>
      </c>
      <c r="AN76" s="500">
        <f>IF(終値!A76="","",IFERROR(4*STDEVP(終値!AQ76:BJ76)/AVERAGE(終値!AQ76:BJ76),""))</f>
        <v>0.15201682023558563</v>
      </c>
      <c r="AO76" s="500">
        <f>IF(終値!A76="","",IFERROR(4*STDEVP(終値!AR76:BK76)/AVERAGE(終値!AR76:BK76),""))</f>
        <v>0.1534294070720213</v>
      </c>
      <c r="AP76" s="500">
        <f>IF(終値!A76="","",IFERROR(4*STDEVP(終値!AS76:BL76)/AVERAGE(終値!AS76:BL76),""))</f>
        <v>0.16625572172860825</v>
      </c>
    </row>
    <row r="77" spans="1:42">
      <c r="A77" s="497" t="str">
        <f>IF(終値!A77="","",終値!A77)</f>
        <v>7203</v>
      </c>
      <c r="B77" s="500">
        <f>IF(終値!A77="","",IFERROR(4*STDEVP(終値!E77:X77)/AVERAGE(終値!E77:X77),""))</f>
        <v>0.13721155680560093</v>
      </c>
      <c r="C77" s="500">
        <f>IF(終値!A77="","",IFERROR(4*STDEVP(終値!F77:Y77)/AVERAGE(終値!F77:Y77),""))</f>
        <v>0.13776525695025557</v>
      </c>
      <c r="D77" s="500">
        <f>IF(終値!A77="","",IFERROR(4*STDEVP(終値!G77:Z77)/AVERAGE(終値!G77:Z77),""))</f>
        <v>0.13748682515461969</v>
      </c>
      <c r="E77" s="500">
        <f>IF(終値!A77="","",IFERROR(4*STDEVP(終値!H77:AA77)/AVERAGE(終値!H77:AA77),""))</f>
        <v>0.1374155507091607</v>
      </c>
      <c r="F77" s="500">
        <f>IF(終値!A77="","",IFERROR(4*STDEVP(終値!I77:AB77)/AVERAGE(終値!I77:AB77),""))</f>
        <v>0.14150137908741336</v>
      </c>
      <c r="G77" s="500">
        <f>IF(終値!A77="","",IFERROR(4*STDEVP(終値!J77:AC77)/AVERAGE(終値!J77:AC77),""))</f>
        <v>0.14167622635671642</v>
      </c>
      <c r="H77" s="500">
        <f>IF(終値!A77="","",IFERROR(4*STDEVP(終値!K77:AD77)/AVERAGE(終値!K77:AD77),""))</f>
        <v>0.13862864463474103</v>
      </c>
      <c r="I77" s="500">
        <f>IF(終値!A77="","",IFERROR(4*STDEVP(終値!L77:AE77)/AVERAGE(終値!L77:AE77),""))</f>
        <v>0.1057846363550046</v>
      </c>
      <c r="J77" s="500">
        <f>IF(終値!A77="","",IFERROR(4*STDEVP(終値!M77:AF77)/AVERAGE(終値!M77:AF77),""))</f>
        <v>0.10168576070546985</v>
      </c>
      <c r="K77" s="500">
        <f>IF(終値!A77="","",IFERROR(4*STDEVP(終値!N77:AG77)/AVERAGE(終値!N77:AG77),""))</f>
        <v>0.10049296490078478</v>
      </c>
      <c r="L77" s="500">
        <f>IF(終値!A77="","",IFERROR(4*STDEVP(終値!O77:AH77)/AVERAGE(終値!O77:AH77),""))</f>
        <v>0.11007169209767992</v>
      </c>
      <c r="M77" s="500">
        <f>IF(終値!A77="","",IFERROR(4*STDEVP(終値!P77:AI77)/AVERAGE(終値!P77:AI77),""))</f>
        <v>0.11509882495923757</v>
      </c>
      <c r="N77" s="500">
        <f>IF(終値!A77="","",IFERROR(4*STDEVP(終値!Q77:AJ77)/AVERAGE(終値!Q77:AJ77),""))</f>
        <v>0.11606051532894465</v>
      </c>
      <c r="O77" s="500">
        <f>IF(終値!A77="","",IFERROR(4*STDEVP(終値!R77:AK77)/AVERAGE(終値!R77:AK77),""))</f>
        <v>0.11123740687789876</v>
      </c>
      <c r="P77" s="500">
        <f>IF(終値!A77="","",IFERROR(4*STDEVP(終値!S77:AL77)/AVERAGE(終値!S77:AL77),""))</f>
        <v>0.10780857699559658</v>
      </c>
      <c r="Q77" s="500">
        <f>IF(終値!A77="","",IFERROR(4*STDEVP(終値!T77:AM77)/AVERAGE(終値!T77:AM77),""))</f>
        <v>0.10226166355222638</v>
      </c>
      <c r="R77" s="500">
        <f>IF(終値!A77="","",IFERROR(4*STDEVP(終値!U77:AN77)/AVERAGE(終値!U77:AN77),""))</f>
        <v>9.9225431167585532E-2</v>
      </c>
      <c r="S77" s="500">
        <f>IF(終値!A77="","",IFERROR(4*STDEVP(終値!V77:AO77)/AVERAGE(終値!V77:AO77),""))</f>
        <v>9.9642320077313981E-2</v>
      </c>
      <c r="T77" s="500">
        <f>IF(終値!A77="","",IFERROR(4*STDEVP(終値!W77:AP77)/AVERAGE(終値!W77:AP77),""))</f>
        <v>0.10503006017104609</v>
      </c>
      <c r="U77" s="500">
        <f>IF(終値!A77="","",IFERROR(4*STDEVP(終値!X77:AQ77)/AVERAGE(終値!X77:AQ77),""))</f>
        <v>0.10505163631874055</v>
      </c>
      <c r="V77" s="500">
        <f>IF(終値!A77="","",IFERROR(4*STDEVP(終値!Y77:AR77)/AVERAGE(終値!Y77:AR77),""))</f>
        <v>0.10586006725383325</v>
      </c>
      <c r="W77" s="500">
        <f>IF(終値!A77="","",IFERROR(4*STDEVP(終値!Z77:AS77)/AVERAGE(終値!Z77:AS77),""))</f>
        <v>0.10149701425360892</v>
      </c>
      <c r="X77" s="500">
        <f>IF(終値!A77="","",IFERROR(4*STDEVP(終値!AA77:AT77)/AVERAGE(終値!AA77:AT77),""))</f>
        <v>8.8902923919552457E-2</v>
      </c>
      <c r="Y77" s="500">
        <f>IF(終値!A77="","",IFERROR(4*STDEVP(終値!AB77:AU77)/AVERAGE(終値!AB77:AU77),""))</f>
        <v>7.7555773402393668E-2</v>
      </c>
      <c r="Z77" s="500">
        <f>IF(終値!A77="","",IFERROR(4*STDEVP(終値!AC77:AV77)/AVERAGE(終値!AC77:AV77),""))</f>
        <v>7.9276052032017E-2</v>
      </c>
      <c r="AA77" s="500">
        <f>IF(終値!A77="","",IFERROR(4*STDEVP(終値!AD77:AW77)/AVERAGE(終値!AD77:AW77),""))</f>
        <v>8.1281464901448303E-2</v>
      </c>
      <c r="AB77" s="500">
        <f>IF(終値!A77="","",IFERROR(4*STDEVP(終値!AE77:AX77)/AVERAGE(終値!AE77:AX77),""))</f>
        <v>8.4410917496379134E-2</v>
      </c>
      <c r="AC77" s="500">
        <f>IF(終値!A77="","",IFERROR(4*STDEVP(終値!AF77:AY77)/AVERAGE(終値!AF77:AY77),""))</f>
        <v>8.3084390706284733E-2</v>
      </c>
      <c r="AD77" s="500">
        <f>IF(終値!A77="","",IFERROR(4*STDEVP(終値!AG77:AZ77)/AVERAGE(終値!AG77:AZ77),""))</f>
        <v>8.9219325289924989E-2</v>
      </c>
      <c r="AE77" s="500">
        <f>IF(終値!A77="","",IFERROR(4*STDEVP(終値!AH77:BA77)/AVERAGE(終値!AH77:BA77),""))</f>
        <v>0.11488298270696348</v>
      </c>
      <c r="AF77" s="500">
        <f>IF(終値!A77="","",IFERROR(4*STDEVP(終値!AI77:BB77)/AVERAGE(終値!AI77:BB77),""))</f>
        <v>0.1255332655538621</v>
      </c>
      <c r="AG77" s="500">
        <f>IF(終値!A77="","",IFERROR(4*STDEVP(終値!AJ77:BC77)/AVERAGE(終値!AJ77:BC77),""))</f>
        <v>0.12652908251285225</v>
      </c>
      <c r="AH77" s="500">
        <f>IF(終値!A77="","",IFERROR(4*STDEVP(終値!AK77:BD77)/AVERAGE(終値!AK77:BD77),""))</f>
        <v>0.12772711707112216</v>
      </c>
      <c r="AI77" s="500">
        <f>IF(終値!A77="","",IFERROR(4*STDEVP(終値!AL77:BE77)/AVERAGE(終値!AL77:BE77),""))</f>
        <v>0.12977760077581008</v>
      </c>
      <c r="AJ77" s="500">
        <f>IF(終値!A77="","",IFERROR(4*STDEVP(終値!AM77:BF77)/AVERAGE(終値!AM77:BF77),""))</f>
        <v>0.12901771005516505</v>
      </c>
      <c r="AK77" s="500">
        <f>IF(終値!A77="","",IFERROR(4*STDEVP(終値!AN77:BG77)/AVERAGE(終値!AN77:BG77),""))</f>
        <v>0.12754877812929402</v>
      </c>
      <c r="AL77" s="500">
        <f>IF(終値!A77="","",IFERROR(4*STDEVP(終値!AO77:BH77)/AVERAGE(終値!AO77:BH77),""))</f>
        <v>0.12473833253237679</v>
      </c>
      <c r="AM77" s="500">
        <f>IF(終値!A77="","",IFERROR(4*STDEVP(終値!AP77:BI77)/AVERAGE(終値!AP77:BI77),""))</f>
        <v>0.12407401990761956</v>
      </c>
      <c r="AN77" s="500">
        <f>IF(終値!A77="","",IFERROR(4*STDEVP(終値!AQ77:BJ77)/AVERAGE(終値!AQ77:BJ77),""))</f>
        <v>0.12463584459569579</v>
      </c>
      <c r="AO77" s="500">
        <f>IF(終値!A77="","",IFERROR(4*STDEVP(終値!AR77:BK77)/AVERAGE(終値!AR77:BK77),""))</f>
        <v>0.12623054052536803</v>
      </c>
      <c r="AP77" s="500">
        <f>IF(終値!A77="","",IFERROR(4*STDEVP(終値!AS77:BL77)/AVERAGE(終値!AS77:BL77),""))</f>
        <v>0.11422651884288884</v>
      </c>
    </row>
    <row r="78" spans="1:42">
      <c r="A78" s="497" t="str">
        <f>IF(終値!A78="","",終値!A78)</f>
        <v>6954</v>
      </c>
      <c r="B78" s="500">
        <f>IF(終値!A78="","",IFERROR(4*STDEVP(終値!E78:X78)/AVERAGE(終値!E78:X78),""))</f>
        <v>0.17448513797359247</v>
      </c>
      <c r="C78" s="500">
        <f>IF(終値!A78="","",IFERROR(4*STDEVP(終値!F78:Y78)/AVERAGE(終値!F78:Y78),""))</f>
        <v>0.16985286823559329</v>
      </c>
      <c r="D78" s="500">
        <f>IF(終値!A78="","",IFERROR(4*STDEVP(終値!G78:Z78)/AVERAGE(終値!G78:Z78),""))</f>
        <v>0.1706431093802826</v>
      </c>
      <c r="E78" s="500">
        <f>IF(終値!A78="","",IFERROR(4*STDEVP(終値!H78:AA78)/AVERAGE(終値!H78:AA78),""))</f>
        <v>0.17459997832192484</v>
      </c>
      <c r="F78" s="500">
        <f>IF(終値!A78="","",IFERROR(4*STDEVP(終値!I78:AB78)/AVERAGE(終値!I78:AB78),""))</f>
        <v>0.16256627821935146</v>
      </c>
      <c r="G78" s="500">
        <f>IF(終値!A78="","",IFERROR(4*STDEVP(終値!J78:AC78)/AVERAGE(終値!J78:AC78),""))</f>
        <v>0.16463455998196971</v>
      </c>
      <c r="H78" s="500">
        <f>IF(終値!A78="","",IFERROR(4*STDEVP(終値!K78:AD78)/AVERAGE(終値!K78:AD78),""))</f>
        <v>0.17221930421609491</v>
      </c>
      <c r="I78" s="500">
        <f>IF(終値!A78="","",IFERROR(4*STDEVP(終値!L78:AE78)/AVERAGE(終値!L78:AE78),""))</f>
        <v>0.1673130231014599</v>
      </c>
      <c r="J78" s="500">
        <f>IF(終値!A78="","",IFERROR(4*STDEVP(終値!M78:AF78)/AVERAGE(終値!M78:AF78),""))</f>
        <v>0.14675637090071544</v>
      </c>
      <c r="K78" s="500">
        <f>IF(終値!A78="","",IFERROR(4*STDEVP(終値!N78:AG78)/AVERAGE(終値!N78:AG78),""))</f>
        <v>0.14354816891178176</v>
      </c>
      <c r="L78" s="500">
        <f>IF(終値!A78="","",IFERROR(4*STDEVP(終値!O78:AH78)/AVERAGE(終値!O78:AH78),""))</f>
        <v>0.13870668251491794</v>
      </c>
      <c r="M78" s="500">
        <f>IF(終値!A78="","",IFERROR(4*STDEVP(終値!P78:AI78)/AVERAGE(終値!P78:AI78),""))</f>
        <v>0.14222921360005461</v>
      </c>
      <c r="N78" s="500">
        <f>IF(終値!A78="","",IFERROR(4*STDEVP(終値!Q78:AJ78)/AVERAGE(終値!Q78:AJ78),""))</f>
        <v>0.14630535915284926</v>
      </c>
      <c r="O78" s="500">
        <f>IF(終値!A78="","",IFERROR(4*STDEVP(終値!R78:AK78)/AVERAGE(終値!R78:AK78),""))</f>
        <v>0.17186664975980051</v>
      </c>
      <c r="P78" s="500">
        <f>IF(終値!A78="","",IFERROR(4*STDEVP(終値!S78:AL78)/AVERAGE(終値!S78:AL78),""))</f>
        <v>0.16050992313659196</v>
      </c>
      <c r="Q78" s="500">
        <f>IF(終値!A78="","",IFERROR(4*STDEVP(終値!T78:AM78)/AVERAGE(終値!T78:AM78),""))</f>
        <v>0.16444376403781522</v>
      </c>
      <c r="R78" s="500">
        <f>IF(終値!A78="","",IFERROR(4*STDEVP(終値!U78:AN78)/AVERAGE(終値!U78:AN78),""))</f>
        <v>0.16437223737488529</v>
      </c>
      <c r="S78" s="500">
        <f>IF(終値!A78="","",IFERROR(4*STDEVP(終値!V78:AO78)/AVERAGE(終値!V78:AO78),""))</f>
        <v>0.15538232950246139</v>
      </c>
      <c r="T78" s="500">
        <f>IF(終値!A78="","",IFERROR(4*STDEVP(終値!W78:AP78)/AVERAGE(終値!W78:AP78),""))</f>
        <v>0.14923292661316373</v>
      </c>
      <c r="U78" s="500">
        <f>IF(終値!A78="","",IFERROR(4*STDEVP(終値!X78:AQ78)/AVERAGE(終値!X78:AQ78),""))</f>
        <v>0.1545835431748967</v>
      </c>
      <c r="V78" s="500">
        <f>IF(終値!A78="","",IFERROR(4*STDEVP(終値!Y78:AR78)/AVERAGE(終値!Y78:AR78),""))</f>
        <v>0.15805758778765064</v>
      </c>
      <c r="W78" s="500">
        <f>IF(終値!A78="","",IFERROR(4*STDEVP(終値!Z78:AS78)/AVERAGE(終値!Z78:AS78),""))</f>
        <v>0.15455810055378047</v>
      </c>
      <c r="X78" s="500">
        <f>IF(終値!A78="","",IFERROR(4*STDEVP(終値!AA78:AT78)/AVERAGE(終値!AA78:AT78),""))</f>
        <v>0.15352889724023369</v>
      </c>
      <c r="Y78" s="500">
        <f>IF(終値!A78="","",IFERROR(4*STDEVP(終値!AB78:AU78)/AVERAGE(終値!AB78:AU78),""))</f>
        <v>0.15359810372557289</v>
      </c>
      <c r="Z78" s="500">
        <f>IF(終値!A78="","",IFERROR(4*STDEVP(終値!AC78:AV78)/AVERAGE(終値!AC78:AV78),""))</f>
        <v>0.15847968829216713</v>
      </c>
      <c r="AA78" s="500">
        <f>IF(終値!A78="","",IFERROR(4*STDEVP(終値!AD78:AW78)/AVERAGE(終値!AD78:AW78),""))</f>
        <v>0.16833436586308548</v>
      </c>
      <c r="AB78" s="500">
        <f>IF(終値!A78="","",IFERROR(4*STDEVP(終値!AE78:AX78)/AVERAGE(終値!AE78:AX78),""))</f>
        <v>0.18444467792773936</v>
      </c>
      <c r="AC78" s="500">
        <f>IF(終値!A78="","",IFERROR(4*STDEVP(終値!AF78:AY78)/AVERAGE(終値!AF78:AY78),""))</f>
        <v>0.18632586979175103</v>
      </c>
      <c r="AD78" s="500">
        <f>IF(終値!A78="","",IFERROR(4*STDEVP(終値!AG78:AZ78)/AVERAGE(終値!AG78:AZ78),""))</f>
        <v>0.19871868841066098</v>
      </c>
      <c r="AE78" s="500">
        <f>IF(終値!A78="","",IFERROR(4*STDEVP(終値!AH78:BA78)/AVERAGE(終値!AH78:BA78),""))</f>
        <v>0.1988778964217312</v>
      </c>
      <c r="AF78" s="500">
        <f>IF(終値!A78="","",IFERROR(4*STDEVP(終値!AI78:BB78)/AVERAGE(終値!AI78:BB78),""))</f>
        <v>0.20666259633500503</v>
      </c>
      <c r="AG78" s="500">
        <f>IF(終値!A78="","",IFERROR(4*STDEVP(終値!AJ78:BC78)/AVERAGE(終値!AJ78:BC78),""))</f>
        <v>0.2185927981139261</v>
      </c>
      <c r="AH78" s="500">
        <f>IF(終値!A78="","",IFERROR(4*STDEVP(終値!AK78:BD78)/AVERAGE(終値!AK78:BD78),""))</f>
        <v>0.23876509914611585</v>
      </c>
      <c r="AI78" s="500">
        <f>IF(終値!A78="","",IFERROR(4*STDEVP(終値!AL78:BE78)/AVERAGE(終値!AL78:BE78),""))</f>
        <v>0.25395682492379773</v>
      </c>
      <c r="AJ78" s="500">
        <f>IF(終値!A78="","",IFERROR(4*STDEVP(終値!AM78:BF78)/AVERAGE(終値!AM78:BF78),""))</f>
        <v>0.26046902600743305</v>
      </c>
      <c r="AK78" s="500">
        <f>IF(終値!A78="","",IFERROR(4*STDEVP(終値!AN78:BG78)/AVERAGE(終値!AN78:BG78),""))</f>
        <v>0.2603239739196232</v>
      </c>
      <c r="AL78" s="500">
        <f>IF(終値!A78="","",IFERROR(4*STDEVP(終値!AO78:BH78)/AVERAGE(終値!AO78:BH78),""))</f>
        <v>0.26284558537726743</v>
      </c>
      <c r="AM78" s="500">
        <f>IF(終値!A78="","",IFERROR(4*STDEVP(終値!AP78:BI78)/AVERAGE(終値!AP78:BI78),""))</f>
        <v>0.26094712672742165</v>
      </c>
      <c r="AN78" s="500">
        <f>IF(終値!A78="","",IFERROR(4*STDEVP(終値!AQ78:BJ78)/AVERAGE(終値!AQ78:BJ78),""))</f>
        <v>0.2597693194740715</v>
      </c>
      <c r="AO78" s="500">
        <f>IF(終値!A78="","",IFERROR(4*STDEVP(終値!AR78:BK78)/AVERAGE(終値!AR78:BK78),""))</f>
        <v>0.24973581781392465</v>
      </c>
      <c r="AP78" s="500">
        <f>IF(終値!A78="","",IFERROR(4*STDEVP(終値!AS78:BL78)/AVERAGE(終値!AS78:BL78),""))</f>
        <v>0.22220134565753091</v>
      </c>
    </row>
    <row r="79" spans="1:42">
      <c r="A79" s="497" t="str">
        <f>IF(終値!A79="","",終値!A79)</f>
        <v>6479</v>
      </c>
      <c r="B79" s="500">
        <f>IF(終値!A79="","",IFERROR(4*STDEVP(終値!E79:X79)/AVERAGE(終値!E79:X79),""))</f>
        <v>0.24391106028843004</v>
      </c>
      <c r="C79" s="500">
        <f>IF(終値!A79="","",IFERROR(4*STDEVP(終値!F79:Y79)/AVERAGE(終値!F79:Y79),""))</f>
        <v>0.2520925399486772</v>
      </c>
      <c r="D79" s="500">
        <f>IF(終値!A79="","",IFERROR(4*STDEVP(終値!G79:Z79)/AVERAGE(終値!G79:Z79),""))</f>
        <v>0.26564128312555485</v>
      </c>
      <c r="E79" s="500">
        <f>IF(終値!A79="","",IFERROR(4*STDEVP(終値!H79:AA79)/AVERAGE(終値!H79:AA79),""))</f>
        <v>0.28517342201278184</v>
      </c>
      <c r="F79" s="500">
        <f>IF(終値!A79="","",IFERROR(4*STDEVP(終値!I79:AB79)/AVERAGE(終値!I79:AB79),""))</f>
        <v>0.32833418716706769</v>
      </c>
      <c r="G79" s="500">
        <f>IF(終値!A79="","",IFERROR(4*STDEVP(終値!J79:AC79)/AVERAGE(終値!J79:AC79),""))</f>
        <v>0.34022327933559016</v>
      </c>
      <c r="H79" s="500">
        <f>IF(終値!A79="","",IFERROR(4*STDEVP(終値!K79:AD79)/AVERAGE(終値!K79:AD79),""))</f>
        <v>0.35529036399071579</v>
      </c>
      <c r="I79" s="500">
        <f>IF(終値!A79="","",IFERROR(4*STDEVP(終値!L79:AE79)/AVERAGE(終値!L79:AE79),""))</f>
        <v>0.3401446074852903</v>
      </c>
      <c r="J79" s="500">
        <f>IF(終値!A79="","",IFERROR(4*STDEVP(終値!M79:AF79)/AVERAGE(終値!M79:AF79),""))</f>
        <v>0.32808237910064653</v>
      </c>
      <c r="K79" s="500">
        <f>IF(終値!A79="","",IFERROR(4*STDEVP(終値!N79:AG79)/AVERAGE(終値!N79:AG79),""))</f>
        <v>0.32809881767096805</v>
      </c>
      <c r="L79" s="500">
        <f>IF(終値!A79="","",IFERROR(4*STDEVP(終値!O79:AH79)/AVERAGE(終値!O79:AH79),""))</f>
        <v>0.35329540133381865</v>
      </c>
      <c r="M79" s="500">
        <f>IF(終値!A79="","",IFERROR(4*STDEVP(終値!P79:AI79)/AVERAGE(終値!P79:AI79),""))</f>
        <v>0.35045568744436939</v>
      </c>
      <c r="N79" s="500">
        <f>IF(終値!A79="","",IFERROR(4*STDEVP(終値!Q79:AJ79)/AVERAGE(終値!Q79:AJ79),""))</f>
        <v>0.34137484738650919</v>
      </c>
      <c r="O79" s="500">
        <f>IF(終値!A79="","",IFERROR(4*STDEVP(終値!R79:AK79)/AVERAGE(終値!R79:AK79),""))</f>
        <v>0.32891464364161899</v>
      </c>
      <c r="P79" s="500">
        <f>IF(終値!A79="","",IFERROR(4*STDEVP(終値!S79:AL79)/AVERAGE(終値!S79:AL79),""))</f>
        <v>0.2901241287599175</v>
      </c>
      <c r="Q79" s="500">
        <f>IF(終値!A79="","",IFERROR(4*STDEVP(終値!T79:AM79)/AVERAGE(終値!T79:AM79),""))</f>
        <v>0.26854281588703127</v>
      </c>
      <c r="R79" s="500">
        <f>IF(終値!A79="","",IFERROR(4*STDEVP(終値!U79:AN79)/AVERAGE(終値!U79:AN79),""))</f>
        <v>0.25206149900700781</v>
      </c>
      <c r="S79" s="500">
        <f>IF(終値!A79="","",IFERROR(4*STDEVP(終値!V79:AO79)/AVERAGE(終値!V79:AO79),""))</f>
        <v>0.23031024532096869</v>
      </c>
      <c r="T79" s="500">
        <f>IF(終値!A79="","",IFERROR(4*STDEVP(終値!W79:AP79)/AVERAGE(終値!W79:AP79),""))</f>
        <v>0.2105477179237136</v>
      </c>
      <c r="U79" s="500">
        <f>IF(終値!A79="","",IFERROR(4*STDEVP(終値!X79:AQ79)/AVERAGE(終値!X79:AQ79),""))</f>
        <v>0.22061188293264178</v>
      </c>
      <c r="V79" s="500">
        <f>IF(終値!A79="","",IFERROR(4*STDEVP(終値!Y79:AR79)/AVERAGE(終値!Y79:AR79),""))</f>
        <v>0.22363745498884147</v>
      </c>
      <c r="W79" s="500">
        <f>IF(終値!A79="","",IFERROR(4*STDEVP(終値!Z79:AS79)/AVERAGE(終値!Z79:AS79),""))</f>
        <v>0.21934224810227557</v>
      </c>
      <c r="X79" s="500">
        <f>IF(終値!A79="","",IFERROR(4*STDEVP(終値!AA79:AT79)/AVERAGE(終値!AA79:AT79),""))</f>
        <v>0.20973134001840163</v>
      </c>
      <c r="Y79" s="500">
        <f>IF(終値!A79="","",IFERROR(4*STDEVP(終値!AB79:AU79)/AVERAGE(終値!AB79:AU79),""))</f>
        <v>0.20814207990192571</v>
      </c>
      <c r="Z79" s="500">
        <f>IF(終値!A79="","",IFERROR(4*STDEVP(終値!AC79:AV79)/AVERAGE(終値!AC79:AV79),""))</f>
        <v>0.21295239762298174</v>
      </c>
      <c r="AA79" s="500">
        <f>IF(終値!A79="","",IFERROR(4*STDEVP(終値!AD79:AW79)/AVERAGE(終値!AD79:AW79),""))</f>
        <v>0.21713754367705593</v>
      </c>
      <c r="AB79" s="500">
        <f>IF(終値!A79="","",IFERROR(4*STDEVP(終値!AE79:AX79)/AVERAGE(終値!AE79:AX79),""))</f>
        <v>0.21329896183685459</v>
      </c>
      <c r="AC79" s="500">
        <f>IF(終値!A79="","",IFERROR(4*STDEVP(終値!AF79:AY79)/AVERAGE(終値!AF79:AY79),""))</f>
        <v>0.21360536018314516</v>
      </c>
      <c r="AD79" s="500">
        <f>IF(終値!A79="","",IFERROR(4*STDEVP(終値!AG79:AZ79)/AVERAGE(終値!AG79:AZ79),""))</f>
        <v>0.21351089489814015</v>
      </c>
      <c r="AE79" s="500">
        <f>IF(終値!A79="","",IFERROR(4*STDEVP(終値!AH79:BA79)/AVERAGE(終値!AH79:BA79),""))</f>
        <v>0.21530696180232292</v>
      </c>
      <c r="AF79" s="500">
        <f>IF(終値!A79="","",IFERROR(4*STDEVP(終値!AI79:BB79)/AVERAGE(終値!AI79:BB79),""))</f>
        <v>0.20444461291503871</v>
      </c>
      <c r="AG79" s="500">
        <f>IF(終値!A79="","",IFERROR(4*STDEVP(終値!AJ79:BC79)/AVERAGE(終値!AJ79:BC79),""))</f>
        <v>0.21397696583211614</v>
      </c>
      <c r="AH79" s="500">
        <f>IF(終値!A79="","",IFERROR(4*STDEVP(終値!AK79:BD79)/AVERAGE(終値!AK79:BD79),""))</f>
        <v>0.21401116767488612</v>
      </c>
      <c r="AI79" s="500">
        <f>IF(終値!A79="","",IFERROR(4*STDEVP(終値!AL79:BE79)/AVERAGE(終値!AL79:BE79),""))</f>
        <v>0.20622531100513081</v>
      </c>
      <c r="AJ79" s="500">
        <f>IF(終値!A79="","",IFERROR(4*STDEVP(終値!AM79:BF79)/AVERAGE(終値!AM79:BF79),""))</f>
        <v>0.23328365907111562</v>
      </c>
      <c r="AK79" s="500">
        <f>IF(終値!A79="","",IFERROR(4*STDEVP(終値!AN79:BG79)/AVERAGE(終値!AN79:BG79),""))</f>
        <v>0.26515638781674894</v>
      </c>
      <c r="AL79" s="500">
        <f>IF(終値!A79="","",IFERROR(4*STDEVP(終値!AO79:BH79)/AVERAGE(終値!AO79:BH79),""))</f>
        <v>0.30127849441051635</v>
      </c>
      <c r="AM79" s="500">
        <f>IF(終値!A79="","",IFERROR(4*STDEVP(終値!AP79:BI79)/AVERAGE(終値!AP79:BI79),""))</f>
        <v>0.32026831507040487</v>
      </c>
      <c r="AN79" s="500">
        <f>IF(終値!A79="","",IFERROR(4*STDEVP(終値!AQ79:BJ79)/AVERAGE(終値!AQ79:BJ79),""))</f>
        <v>0.3423307503662622</v>
      </c>
      <c r="AO79" s="500">
        <f>IF(終値!A79="","",IFERROR(4*STDEVP(終値!AR79:BK79)/AVERAGE(終値!AR79:BK79),""))</f>
        <v>0.35288885162926192</v>
      </c>
      <c r="AP79" s="500">
        <f>IF(終値!A79="","",IFERROR(4*STDEVP(終値!AS79:BL79)/AVERAGE(終値!AS79:BL79),""))</f>
        <v>0.36209479710112719</v>
      </c>
    </row>
    <row r="80" spans="1:42">
      <c r="A80" s="497" t="str">
        <f>IF(終値!A80="","",終値!A80)</f>
        <v>1833</v>
      </c>
      <c r="B80" s="500">
        <f>IF(終値!A80="","",IFERROR(4*STDEVP(終値!E80:X80)/AVERAGE(終値!E80:X80),""))</f>
        <v>5.565138815694369E-2</v>
      </c>
      <c r="C80" s="500">
        <f>IF(終値!A80="","",IFERROR(4*STDEVP(終値!F80:Y80)/AVERAGE(終値!F80:Y80),""))</f>
        <v>5.4962891526304944E-2</v>
      </c>
      <c r="D80" s="500">
        <f>IF(終値!A80="","",IFERROR(4*STDEVP(終値!G80:Z80)/AVERAGE(終値!G80:Z80),""))</f>
        <v>5.5686544638889439E-2</v>
      </c>
      <c r="E80" s="500">
        <f>IF(終値!A80="","",IFERROR(4*STDEVP(終値!H80:AA80)/AVERAGE(終値!H80:AA80),""))</f>
        <v>5.600359020734199E-2</v>
      </c>
      <c r="F80" s="500">
        <f>IF(終値!A80="","",IFERROR(4*STDEVP(終値!I80:AB80)/AVERAGE(終値!I80:AB80),""))</f>
        <v>5.5525823145971279E-2</v>
      </c>
      <c r="G80" s="500">
        <f>IF(終値!A80="","",IFERROR(4*STDEVP(終値!J80:AC80)/AVERAGE(終値!J80:AC80),""))</f>
        <v>5.4852289440672157E-2</v>
      </c>
      <c r="H80" s="500">
        <f>IF(終値!A80="","",IFERROR(4*STDEVP(終値!K80:AD80)/AVERAGE(終値!K80:AD80),""))</f>
        <v>5.4265185306408788E-2</v>
      </c>
      <c r="I80" s="500">
        <f>IF(終値!A80="","",IFERROR(4*STDEVP(終値!L80:AE80)/AVERAGE(終値!L80:AE80),""))</f>
        <v>5.2757060798660466E-2</v>
      </c>
      <c r="J80" s="500">
        <f>IF(終値!A80="","",IFERROR(4*STDEVP(終値!M80:AF80)/AVERAGE(終値!M80:AF80),""))</f>
        <v>4.632866098119811E-2</v>
      </c>
      <c r="K80" s="500">
        <f>IF(終値!A80="","",IFERROR(4*STDEVP(終値!N80:AG80)/AVERAGE(終値!N80:AG80),""))</f>
        <v>3.8122095572652691E-2</v>
      </c>
      <c r="L80" s="500">
        <f>IF(終値!A80="","",IFERROR(4*STDEVP(終値!O80:AH80)/AVERAGE(終値!O80:AH80),""))</f>
        <v>3.8228091774758104E-2</v>
      </c>
      <c r="M80" s="500">
        <f>IF(終値!A80="","",IFERROR(4*STDEVP(終値!P80:AI80)/AVERAGE(終値!P80:AI80),""))</f>
        <v>3.7020339121367436E-2</v>
      </c>
      <c r="N80" s="500">
        <f>IF(終値!A80="","",IFERROR(4*STDEVP(終値!Q80:AJ80)/AVERAGE(終値!Q80:AJ80),""))</f>
        <v>3.8216816380892679E-2</v>
      </c>
      <c r="O80" s="500">
        <f>IF(終値!A80="","",IFERROR(4*STDEVP(終値!R80:AK80)/AVERAGE(終値!R80:AK80),""))</f>
        <v>3.8483624280732834E-2</v>
      </c>
      <c r="P80" s="500">
        <f>IF(終値!A80="","",IFERROR(4*STDEVP(終値!S80:AL80)/AVERAGE(終値!S80:AL80),""))</f>
        <v>3.7248940486484791E-2</v>
      </c>
      <c r="Q80" s="500">
        <f>IF(終値!A80="","",IFERROR(4*STDEVP(終値!T80:AM80)/AVERAGE(終値!T80:AM80),""))</f>
        <v>4.2739298559626909E-2</v>
      </c>
      <c r="R80" s="500">
        <f>IF(終値!A80="","",IFERROR(4*STDEVP(終値!U80:AN80)/AVERAGE(終値!U80:AN80),""))</f>
        <v>4.2969854907488003E-2</v>
      </c>
      <c r="S80" s="500">
        <f>IF(終値!A80="","",IFERROR(4*STDEVP(終値!V80:AO80)/AVERAGE(終値!V80:AO80),""))</f>
        <v>4.2432135826741914E-2</v>
      </c>
      <c r="T80" s="500">
        <f>IF(終値!A80="","",IFERROR(4*STDEVP(終値!W80:AP80)/AVERAGE(終値!W80:AP80),""))</f>
        <v>4.2131816540235657E-2</v>
      </c>
      <c r="U80" s="500">
        <f>IF(終値!A80="","",IFERROR(4*STDEVP(終値!X80:AQ80)/AVERAGE(終値!X80:AQ80),""))</f>
        <v>4.2382823689629902E-2</v>
      </c>
      <c r="V80" s="500">
        <f>IF(終値!A80="","",IFERROR(4*STDEVP(終値!Y80:AR80)/AVERAGE(終値!Y80:AR80),""))</f>
        <v>4.6951805668285183E-2</v>
      </c>
      <c r="W80" s="500">
        <f>IF(終値!A80="","",IFERROR(4*STDEVP(終値!Z80:AS80)/AVERAGE(終値!Z80:AS80),""))</f>
        <v>5.0401424616955431E-2</v>
      </c>
      <c r="X80" s="500">
        <f>IF(終値!A80="","",IFERROR(4*STDEVP(終値!AA80:AT80)/AVERAGE(終値!AA80:AT80),""))</f>
        <v>5.1273630958105776E-2</v>
      </c>
      <c r="Y80" s="500">
        <f>IF(終値!A80="","",IFERROR(4*STDEVP(終値!AB80:AU80)/AVERAGE(終値!AB80:AU80),""))</f>
        <v>5.5054981552889806E-2</v>
      </c>
      <c r="Z80" s="500">
        <f>IF(終値!A80="","",IFERROR(4*STDEVP(終値!AC80:AV80)/AVERAGE(終値!AC80:AV80),""))</f>
        <v>5.4961009129245342E-2</v>
      </c>
      <c r="AA80" s="500">
        <f>IF(終値!A80="","",IFERROR(4*STDEVP(終値!AD80:AW80)/AVERAGE(終値!AD80:AW80),""))</f>
        <v>6.0503971144234343E-2</v>
      </c>
      <c r="AB80" s="500">
        <f>IF(終値!A80="","",IFERROR(4*STDEVP(終値!AE80:AX80)/AVERAGE(終値!AE80:AX80),""))</f>
        <v>6.1952023965049688E-2</v>
      </c>
      <c r="AC80" s="500">
        <f>IF(終値!A80="","",IFERROR(4*STDEVP(終値!AF80:AY80)/AVERAGE(終値!AF80:AY80),""))</f>
        <v>6.2931472623967935E-2</v>
      </c>
      <c r="AD80" s="500">
        <f>IF(終値!A80="","",IFERROR(4*STDEVP(終値!AG80:AZ80)/AVERAGE(終値!AG80:AZ80),""))</f>
        <v>6.2091566643248462E-2</v>
      </c>
      <c r="AE80" s="500">
        <f>IF(終値!A80="","",IFERROR(4*STDEVP(終値!AH80:BA80)/AVERAGE(終値!AH80:BA80),""))</f>
        <v>6.1966687144993357E-2</v>
      </c>
      <c r="AF80" s="500">
        <f>IF(終値!A80="","",IFERROR(4*STDEVP(終値!AI80:BB80)/AVERAGE(終値!AI80:BB80),""))</f>
        <v>6.1787877619953725E-2</v>
      </c>
      <c r="AG80" s="500">
        <f>IF(終値!A80="","",IFERROR(4*STDEVP(終値!AJ80:BC80)/AVERAGE(終値!AJ80:BC80),""))</f>
        <v>6.3697071331495811E-2</v>
      </c>
      <c r="AH80" s="500">
        <f>IF(終値!A80="","",IFERROR(4*STDEVP(終値!AK80:BD80)/AVERAGE(終値!AK80:BD80),""))</f>
        <v>6.3671098500094683E-2</v>
      </c>
      <c r="AI80" s="500">
        <f>IF(終値!A80="","",IFERROR(4*STDEVP(終値!AL80:BE80)/AVERAGE(終値!AL80:BE80),""))</f>
        <v>6.2944751011927244E-2</v>
      </c>
      <c r="AJ80" s="500">
        <f>IF(終値!A80="","",IFERROR(4*STDEVP(終値!AM80:BF80)/AVERAGE(終値!AM80:BF80),""))</f>
        <v>6.6394000220698579E-2</v>
      </c>
      <c r="AK80" s="500">
        <f>IF(終値!A80="","",IFERROR(4*STDEVP(終値!AN80:BG80)/AVERAGE(終値!AN80:BG80),""))</f>
        <v>5.804763044441888E-2</v>
      </c>
      <c r="AL80" s="500">
        <f>IF(終値!A80="","",IFERROR(4*STDEVP(終値!AO80:BH80)/AVERAGE(終値!AO80:BH80),""))</f>
        <v>5.5176776584603703E-2</v>
      </c>
      <c r="AM80" s="500">
        <f>IF(終値!A80="","",IFERROR(4*STDEVP(終値!AP80:BI80)/AVERAGE(終値!AP80:BI80),""))</f>
        <v>5.6513131585432724E-2</v>
      </c>
      <c r="AN80" s="500">
        <f>IF(終値!A80="","",IFERROR(4*STDEVP(終値!AQ80:BJ80)/AVERAGE(終値!AQ80:BJ80),""))</f>
        <v>4.6098515945408397E-2</v>
      </c>
      <c r="AO80" s="500">
        <f>IF(終値!A80="","",IFERROR(4*STDEVP(終値!AR80:BK80)/AVERAGE(終値!AR80:BK80),""))</f>
        <v>7.3807979082875064E-2</v>
      </c>
      <c r="AP80" s="500">
        <f>IF(終値!A80="","",IFERROR(4*STDEVP(終値!AS80:BL80)/AVERAGE(終値!AS80:BL80),""))</f>
        <v>9.4535138101158447E-2</v>
      </c>
    </row>
    <row r="81" spans="1:42">
      <c r="A81" s="497" t="str">
        <f>IF(終値!A81="","",終値!A81)</f>
        <v>6841</v>
      </c>
      <c r="B81" s="500">
        <f>IF(終値!A81="","",IFERROR(4*STDEVP(終値!E81:X81)/AVERAGE(終値!E81:X81),""))</f>
        <v>0.1260467492667183</v>
      </c>
      <c r="C81" s="500">
        <f>IF(終値!A81="","",IFERROR(4*STDEVP(終値!F81:Y81)/AVERAGE(終値!F81:Y81),""))</f>
        <v>0.12093101684997003</v>
      </c>
      <c r="D81" s="500">
        <f>IF(終値!A81="","",IFERROR(4*STDEVP(終値!G81:Z81)/AVERAGE(終値!G81:Z81),""))</f>
        <v>0.10828153799540981</v>
      </c>
      <c r="E81" s="500">
        <f>IF(終値!A81="","",IFERROR(4*STDEVP(終値!H81:AA81)/AVERAGE(終値!H81:AA81),""))</f>
        <v>0.10616674136905024</v>
      </c>
      <c r="F81" s="500">
        <f>IF(終値!A81="","",IFERROR(4*STDEVP(終値!I81:AB81)/AVERAGE(終値!I81:AB81),""))</f>
        <v>0.10888960967755332</v>
      </c>
      <c r="G81" s="500">
        <f>IF(終値!A81="","",IFERROR(4*STDEVP(終値!J81:AC81)/AVERAGE(終値!J81:AC81),""))</f>
        <v>0.10726854704366356</v>
      </c>
      <c r="H81" s="500">
        <f>IF(終値!A81="","",IFERROR(4*STDEVP(終値!K81:AD81)/AVERAGE(終値!K81:AD81),""))</f>
        <v>0.107625662159491</v>
      </c>
      <c r="I81" s="500">
        <f>IF(終値!A81="","",IFERROR(4*STDEVP(終値!L81:AE81)/AVERAGE(終値!L81:AE81),""))</f>
        <v>0.10670220385118698</v>
      </c>
      <c r="J81" s="500">
        <f>IF(終値!A81="","",IFERROR(4*STDEVP(終値!M81:AF81)/AVERAGE(終値!M81:AF81),""))</f>
        <v>0.10707319842924236</v>
      </c>
      <c r="K81" s="500">
        <f>IF(終値!A81="","",IFERROR(4*STDEVP(終値!N81:AG81)/AVERAGE(終値!N81:AG81),""))</f>
        <v>8.8317333257711447E-2</v>
      </c>
      <c r="L81" s="500">
        <f>IF(終値!A81="","",IFERROR(4*STDEVP(終値!O81:AH81)/AVERAGE(終値!O81:AH81),""))</f>
        <v>8.4242815002799162E-2</v>
      </c>
      <c r="M81" s="500">
        <f>IF(終値!A81="","",IFERROR(4*STDEVP(終値!P81:AI81)/AVERAGE(終値!P81:AI81),""))</f>
        <v>8.1499655689769759E-2</v>
      </c>
      <c r="N81" s="500">
        <f>IF(終値!A81="","",IFERROR(4*STDEVP(終値!Q81:AJ81)/AVERAGE(終値!Q81:AJ81),""))</f>
        <v>7.9455185180812946E-2</v>
      </c>
      <c r="O81" s="500">
        <f>IF(終値!A81="","",IFERROR(4*STDEVP(終値!R81:AK81)/AVERAGE(終値!R81:AK81),""))</f>
        <v>7.9135197564778992E-2</v>
      </c>
      <c r="P81" s="500">
        <f>IF(終値!A81="","",IFERROR(4*STDEVP(終値!S81:AL81)/AVERAGE(終値!S81:AL81),""))</f>
        <v>8.1991177433987802E-2</v>
      </c>
      <c r="Q81" s="500">
        <f>IF(終値!A81="","",IFERROR(4*STDEVP(終値!T81:AM81)/AVERAGE(終値!T81:AM81),""))</f>
        <v>8.2533810400541266E-2</v>
      </c>
      <c r="R81" s="500">
        <f>IF(終値!A81="","",IFERROR(4*STDEVP(終値!U81:AN81)/AVERAGE(終値!U81:AN81),""))</f>
        <v>8.8686679921083228E-2</v>
      </c>
      <c r="S81" s="500">
        <f>IF(終値!A81="","",IFERROR(4*STDEVP(終値!V81:AO81)/AVERAGE(終値!V81:AO81),""))</f>
        <v>0.10304578136669069</v>
      </c>
      <c r="T81" s="500">
        <f>IF(終値!A81="","",IFERROR(4*STDEVP(終値!W81:AP81)/AVERAGE(終値!W81:AP81),""))</f>
        <v>0.12107739276094809</v>
      </c>
      <c r="U81" s="500">
        <f>IF(終値!A81="","",IFERROR(4*STDEVP(終値!X81:AQ81)/AVERAGE(終値!X81:AQ81),""))</f>
        <v>0.16400005673948437</v>
      </c>
      <c r="V81" s="500">
        <f>IF(終値!A81="","",IFERROR(4*STDEVP(終値!Y81:AR81)/AVERAGE(終値!Y81:AR81),""))</f>
        <v>0.20287382513716556</v>
      </c>
      <c r="W81" s="500">
        <f>IF(終値!A81="","",IFERROR(4*STDEVP(終値!Z81:AS81)/AVERAGE(終値!Z81:AS81),""))</f>
        <v>0.23427273091040202</v>
      </c>
      <c r="X81" s="500">
        <f>IF(終値!A81="","",IFERROR(4*STDEVP(終値!AA81:AT81)/AVERAGE(終値!AA81:AT81),""))</f>
        <v>0.2462729394665038</v>
      </c>
      <c r="Y81" s="500">
        <f>IF(終値!A81="","",IFERROR(4*STDEVP(終値!AB81:AU81)/AVERAGE(終値!AB81:AU81),""))</f>
        <v>0.24669848551931919</v>
      </c>
      <c r="Z81" s="500">
        <f>IF(終値!A81="","",IFERROR(4*STDEVP(終値!AC81:AV81)/AVERAGE(終値!AC81:AV81),""))</f>
        <v>0.23610454253215488</v>
      </c>
      <c r="AA81" s="500">
        <f>IF(終値!A81="","",IFERROR(4*STDEVP(終値!AD81:AW81)/AVERAGE(終値!AD81:AW81),""))</f>
        <v>0.23258041583458761</v>
      </c>
      <c r="AB81" s="500">
        <f>IF(終値!A81="","",IFERROR(4*STDEVP(終値!AE81:AX81)/AVERAGE(終値!AE81:AX81),""))</f>
        <v>0.2231252937117906</v>
      </c>
      <c r="AC81" s="500">
        <f>IF(終値!A81="","",IFERROR(4*STDEVP(終値!AF81:AY81)/AVERAGE(終値!AF81:AY81),""))</f>
        <v>0.21786850629886936</v>
      </c>
      <c r="AD81" s="500">
        <f>IF(終値!A81="","",IFERROR(4*STDEVP(終値!AG81:AZ81)/AVERAGE(終値!AG81:AZ81),""))</f>
        <v>0.2136210896528217</v>
      </c>
      <c r="AE81" s="500">
        <f>IF(終値!A81="","",IFERROR(4*STDEVP(終値!AH81:BA81)/AVERAGE(終値!AH81:BA81),""))</f>
        <v>0.20973685497736264</v>
      </c>
      <c r="AF81" s="500">
        <f>IF(終値!A81="","",IFERROR(4*STDEVP(終値!AI81:BB81)/AVERAGE(終値!AI81:BB81),""))</f>
        <v>0.20668151042392266</v>
      </c>
      <c r="AG81" s="500">
        <f>IF(終値!A81="","",IFERROR(4*STDEVP(終値!AJ81:BC81)/AVERAGE(終値!AJ81:BC81),""))</f>
        <v>0.20310095217754828</v>
      </c>
      <c r="AH81" s="500">
        <f>IF(終値!A81="","",IFERROR(4*STDEVP(終値!AK81:BD81)/AVERAGE(終値!AK81:BD81),""))</f>
        <v>0.1961464955358779</v>
      </c>
      <c r="AI81" s="500">
        <f>IF(終値!A81="","",IFERROR(4*STDEVP(終値!AL81:BE81)/AVERAGE(終値!AL81:BE81),""))</f>
        <v>0.16818113259628725</v>
      </c>
      <c r="AJ81" s="500">
        <f>IF(終値!A81="","",IFERROR(4*STDEVP(終値!AM81:BF81)/AVERAGE(終値!AM81:BF81),""))</f>
        <v>0.16438557874726589</v>
      </c>
      <c r="AK81" s="500">
        <f>IF(終値!A81="","",IFERROR(4*STDEVP(終値!AN81:BG81)/AVERAGE(終値!AN81:BG81),""))</f>
        <v>0.15419279827768459</v>
      </c>
      <c r="AL81" s="500">
        <f>IF(終値!A81="","",IFERROR(4*STDEVP(終値!AO81:BH81)/AVERAGE(終値!AO81:BH81),""))</f>
        <v>0.15079161198549104</v>
      </c>
      <c r="AM81" s="500">
        <f>IF(終値!A81="","",IFERROR(4*STDEVP(終値!AP81:BI81)/AVERAGE(終値!AP81:BI81),""))</f>
        <v>0.14766067212184311</v>
      </c>
      <c r="AN81" s="500">
        <f>IF(終値!A81="","",IFERROR(4*STDEVP(終値!AQ81:BJ81)/AVERAGE(終値!AQ81:BJ81),""))</f>
        <v>0.14483799801005567</v>
      </c>
      <c r="AO81" s="500">
        <f>IF(終値!A81="","",IFERROR(4*STDEVP(終値!AR81:BK81)/AVERAGE(終値!AR81:BK81),""))</f>
        <v>0.14348649078308404</v>
      </c>
      <c r="AP81" s="500">
        <f>IF(終値!A81="","",IFERROR(4*STDEVP(終値!AS81:BL81)/AVERAGE(終値!AS81:BL81),""))</f>
        <v>0.139795928241947</v>
      </c>
    </row>
    <row r="82" spans="1:42">
      <c r="A82" s="497" t="str">
        <f>IF(終値!A82="","",終値!A82)</f>
        <v>7167</v>
      </c>
      <c r="B82" s="500">
        <f>IF(終値!A82="","",IFERROR(4*STDEVP(終値!E82:X82)/AVERAGE(終値!E82:X82),""))</f>
        <v>0.10567706133356845</v>
      </c>
      <c r="C82" s="500">
        <f>IF(終値!A82="","",IFERROR(4*STDEVP(終値!F82:Y82)/AVERAGE(終値!F82:Y82),""))</f>
        <v>8.7160230557349935E-2</v>
      </c>
      <c r="D82" s="500">
        <f>IF(終値!A82="","",IFERROR(4*STDEVP(終値!G82:Z82)/AVERAGE(終値!G82:Z82),""))</f>
        <v>8.7440903079189086E-2</v>
      </c>
      <c r="E82" s="500">
        <f>IF(終値!A82="","",IFERROR(4*STDEVP(終値!H82:AA82)/AVERAGE(終値!H82:AA82),""))</f>
        <v>8.7269820692881958E-2</v>
      </c>
      <c r="F82" s="500">
        <f>IF(終値!A82="","",IFERROR(4*STDEVP(終値!I82:AB82)/AVERAGE(終値!I82:AB82),""))</f>
        <v>8.5193945482284358E-2</v>
      </c>
      <c r="G82" s="500">
        <f>IF(終値!A82="","",IFERROR(4*STDEVP(終値!J82:AC82)/AVERAGE(終値!J82:AC82),""))</f>
        <v>8.7155055394544545E-2</v>
      </c>
      <c r="H82" s="500">
        <f>IF(終値!A82="","",IFERROR(4*STDEVP(終値!K82:AD82)/AVERAGE(終値!K82:AD82),""))</f>
        <v>9.575373485335352E-2</v>
      </c>
      <c r="I82" s="500">
        <f>IF(終値!A82="","",IFERROR(4*STDEVP(終値!L82:AE82)/AVERAGE(終値!L82:AE82),""))</f>
        <v>0.11228756587984298</v>
      </c>
      <c r="J82" s="500">
        <f>IF(終値!A82="","",IFERROR(4*STDEVP(終値!M82:AF82)/AVERAGE(終値!M82:AF82),""))</f>
        <v>0.12542811482304805</v>
      </c>
      <c r="K82" s="500">
        <f>IF(終値!A82="","",IFERROR(4*STDEVP(終値!N82:AG82)/AVERAGE(終値!N82:AG82),""))</f>
        <v>0.13363184350887319</v>
      </c>
      <c r="L82" s="500">
        <f>IF(終値!A82="","",IFERROR(4*STDEVP(終値!O82:AH82)/AVERAGE(終値!O82:AH82),""))</f>
        <v>0.14724818728101446</v>
      </c>
      <c r="M82" s="500">
        <f>IF(終値!A82="","",IFERROR(4*STDEVP(終値!P82:AI82)/AVERAGE(終値!P82:AI82),""))</f>
        <v>0.15872954393987368</v>
      </c>
      <c r="N82" s="500">
        <f>IF(終値!A82="","",IFERROR(4*STDEVP(終値!Q82:AJ82)/AVERAGE(終値!Q82:AJ82),""))</f>
        <v>0.16405349688347354</v>
      </c>
      <c r="O82" s="500">
        <f>IF(終値!A82="","",IFERROR(4*STDEVP(終値!R82:AK82)/AVERAGE(終値!R82:AK82),""))</f>
        <v>0.16714041239272609</v>
      </c>
      <c r="P82" s="500">
        <f>IF(終値!A82="","",IFERROR(4*STDEVP(終値!S82:AL82)/AVERAGE(終値!S82:AL82),""))</f>
        <v>0.16916672147901937</v>
      </c>
      <c r="Q82" s="500">
        <f>IF(終値!A82="","",IFERROR(4*STDEVP(終値!T82:AM82)/AVERAGE(終値!T82:AM82),""))</f>
        <v>0.1693195540198851</v>
      </c>
      <c r="R82" s="500">
        <f>IF(終値!A82="","",IFERROR(4*STDEVP(終値!U82:AN82)/AVERAGE(終値!U82:AN82),""))</f>
        <v>0.17228447398119601</v>
      </c>
      <c r="S82" s="500">
        <f>IF(終値!A82="","",IFERROR(4*STDEVP(終値!V82:AO82)/AVERAGE(終値!V82:AO82),""))</f>
        <v>0.17113521097030315</v>
      </c>
      <c r="T82" s="500">
        <f>IF(終値!A82="","",IFERROR(4*STDEVP(終値!W82:AP82)/AVERAGE(終値!W82:AP82),""))</f>
        <v>0.16716068208426466</v>
      </c>
      <c r="U82" s="500">
        <f>IF(終値!A82="","",IFERROR(4*STDEVP(終値!X82:AQ82)/AVERAGE(終値!X82:AQ82),""))</f>
        <v>0.16080519607102281</v>
      </c>
      <c r="V82" s="500">
        <f>IF(終値!A82="","",IFERROR(4*STDEVP(終値!Y82:AR82)/AVERAGE(終値!Y82:AR82),""))</f>
        <v>0.15098027210079973</v>
      </c>
      <c r="W82" s="500">
        <f>IF(終値!A82="","",IFERROR(4*STDEVP(終値!Z82:AS82)/AVERAGE(終値!Z82:AS82),""))</f>
        <v>0.13118095861743886</v>
      </c>
      <c r="X82" s="500">
        <f>IF(終値!A82="","",IFERROR(4*STDEVP(終値!AA82:AT82)/AVERAGE(終値!AA82:AT82),""))</f>
        <v>0.11664455320411173</v>
      </c>
      <c r="Y82" s="500">
        <f>IF(終値!A82="","",IFERROR(4*STDEVP(終値!AB82:AU82)/AVERAGE(終値!AB82:AU82),""))</f>
        <v>0.10109274067451547</v>
      </c>
      <c r="Z82" s="500">
        <f>IF(終値!A82="","",IFERROR(4*STDEVP(終値!AC82:AV82)/AVERAGE(終値!AC82:AV82),""))</f>
        <v>8.3674199825723619E-2</v>
      </c>
      <c r="AA82" s="500">
        <f>IF(終値!A82="","",IFERROR(4*STDEVP(終値!AD82:AW82)/AVERAGE(終値!AD82:AW82),""))</f>
        <v>7.6088752132570284E-2</v>
      </c>
      <c r="AB82" s="500">
        <f>IF(終値!A82="","",IFERROR(4*STDEVP(終値!AE82:AX82)/AVERAGE(終値!AE82:AX82),""))</f>
        <v>8.0504596010816692E-2</v>
      </c>
      <c r="AC82" s="500">
        <f>IF(終値!A82="","",IFERROR(4*STDEVP(終値!AF82:AY82)/AVERAGE(終値!AF82:AY82),""))</f>
        <v>9.257499228080221E-2</v>
      </c>
      <c r="AD82" s="500">
        <f>IF(終値!A82="","",IFERROR(4*STDEVP(終値!AG82:AZ82)/AVERAGE(終値!AG82:AZ82),""))</f>
        <v>0.1055864732082883</v>
      </c>
      <c r="AE82" s="500">
        <f>IF(終値!A82="","",IFERROR(4*STDEVP(終値!AH82:BA82)/AVERAGE(終値!AH82:BA82),""))</f>
        <v>0.10892893356889474</v>
      </c>
      <c r="AF82" s="500">
        <f>IF(終値!A82="","",IFERROR(4*STDEVP(終値!AI82:BB82)/AVERAGE(終値!AI82:BB82),""))</f>
        <v>0.10999795641110682</v>
      </c>
      <c r="AG82" s="500">
        <f>IF(終値!A82="","",IFERROR(4*STDEVP(終値!AJ82:BC82)/AVERAGE(終値!AJ82:BC82),""))</f>
        <v>0.10988852779703429</v>
      </c>
      <c r="AH82" s="500">
        <f>IF(終値!A82="","",IFERROR(4*STDEVP(終値!AK82:BD82)/AVERAGE(終値!AK82:BD82),""))</f>
        <v>0.10771082786287699</v>
      </c>
      <c r="AI82" s="500">
        <f>IF(終値!A82="","",IFERROR(4*STDEVP(終値!AL82:BE82)/AVERAGE(終値!AL82:BE82),""))</f>
        <v>0.10265087201700715</v>
      </c>
      <c r="AJ82" s="500">
        <f>IF(終値!A82="","",IFERROR(4*STDEVP(終値!AM82:BF82)/AVERAGE(終値!AM82:BF82),""))</f>
        <v>0.10072260509525778</v>
      </c>
      <c r="AK82" s="500">
        <f>IF(終値!A82="","",IFERROR(4*STDEVP(終値!AN82:BG82)/AVERAGE(終値!AN82:BG82),""))</f>
        <v>9.3655098063049461E-2</v>
      </c>
      <c r="AL82" s="500">
        <f>IF(終値!A82="","",IFERROR(4*STDEVP(終値!AO82:BH82)/AVERAGE(終値!AO82:BH82),""))</f>
        <v>9.3421025823871559E-2</v>
      </c>
      <c r="AM82" s="500">
        <f>IF(終値!A82="","",IFERROR(4*STDEVP(終値!AP82:BI82)/AVERAGE(終値!AP82:BI82),""))</f>
        <v>8.8818060673684307E-2</v>
      </c>
      <c r="AN82" s="500">
        <f>IF(終値!A82="","",IFERROR(4*STDEVP(終値!AQ82:BJ82)/AVERAGE(終値!AQ82:BJ82),""))</f>
        <v>8.3229147757428082E-2</v>
      </c>
      <c r="AO82" s="500">
        <f>IF(終値!A82="","",IFERROR(4*STDEVP(終値!AR82:BK82)/AVERAGE(終値!AR82:BK82),""))</f>
        <v>7.9942284459466412E-2</v>
      </c>
      <c r="AP82" s="500">
        <f>IF(終値!A82="","",IFERROR(4*STDEVP(終値!AS82:BL82)/AVERAGE(終値!AS82:BL82),""))</f>
        <v>7.9857342268758236E-2</v>
      </c>
    </row>
    <row r="83" spans="1:42">
      <c r="A83" s="497" t="str">
        <f>IF(終値!A83="","",終値!A83)</f>
        <v>1925</v>
      </c>
      <c r="B83" s="500">
        <f>IF(終値!A83="","",IFERROR(4*STDEVP(終値!E83:X83)/AVERAGE(終値!E83:X83),""))</f>
        <v>9.150921188875967E-2</v>
      </c>
      <c r="C83" s="500">
        <f>IF(終値!A83="","",IFERROR(4*STDEVP(終値!F83:Y83)/AVERAGE(終値!F83:Y83),""))</f>
        <v>9.2542353607095118E-2</v>
      </c>
      <c r="D83" s="500">
        <f>IF(終値!A83="","",IFERROR(4*STDEVP(終値!G83:Z83)/AVERAGE(終値!G83:Z83),""))</f>
        <v>9.0441107785415309E-2</v>
      </c>
      <c r="E83" s="500">
        <f>IF(終値!A83="","",IFERROR(4*STDEVP(終値!H83:AA83)/AVERAGE(終値!H83:AA83),""))</f>
        <v>8.9853836728433514E-2</v>
      </c>
      <c r="F83" s="500">
        <f>IF(終値!A83="","",IFERROR(4*STDEVP(終値!I83:AB83)/AVERAGE(終値!I83:AB83),""))</f>
        <v>9.2611906040521066E-2</v>
      </c>
      <c r="G83" s="500">
        <f>IF(終値!A83="","",IFERROR(4*STDEVP(終値!J83:AC83)/AVERAGE(終値!J83:AC83),""))</f>
        <v>9.7069648288422156E-2</v>
      </c>
      <c r="H83" s="500">
        <f>IF(終値!A83="","",IFERROR(4*STDEVP(終値!K83:AD83)/AVERAGE(終値!K83:AD83),""))</f>
        <v>9.5553573272807252E-2</v>
      </c>
      <c r="I83" s="500">
        <f>IF(終値!A83="","",IFERROR(4*STDEVP(終値!L83:AE83)/AVERAGE(終値!L83:AE83),""))</f>
        <v>7.7267689405049814E-2</v>
      </c>
      <c r="J83" s="500">
        <f>IF(終値!A83="","",IFERROR(4*STDEVP(終値!M83:AF83)/AVERAGE(終値!M83:AF83),""))</f>
        <v>6.8963127422468157E-2</v>
      </c>
      <c r="K83" s="500">
        <f>IF(終値!A83="","",IFERROR(4*STDEVP(終値!N83:AG83)/AVERAGE(終値!N83:AG83),""))</f>
        <v>6.1464059656094326E-2</v>
      </c>
      <c r="L83" s="500">
        <f>IF(終値!A83="","",IFERROR(4*STDEVP(終値!O83:AH83)/AVERAGE(終値!O83:AH83),""))</f>
        <v>7.0060901779403287E-2</v>
      </c>
      <c r="M83" s="500">
        <f>IF(終値!A83="","",IFERROR(4*STDEVP(終値!P83:AI83)/AVERAGE(終値!P83:AI83),""))</f>
        <v>7.9610019141674981E-2</v>
      </c>
      <c r="N83" s="500">
        <f>IF(終値!A83="","",IFERROR(4*STDEVP(終値!Q83:AJ83)/AVERAGE(終値!Q83:AJ83),""))</f>
        <v>8.9338235300257834E-2</v>
      </c>
      <c r="O83" s="500">
        <f>IF(終値!A83="","",IFERROR(4*STDEVP(終値!R83:AK83)/AVERAGE(終値!R83:AK83),""))</f>
        <v>9.2518037459080493E-2</v>
      </c>
      <c r="P83" s="500">
        <f>IF(終値!A83="","",IFERROR(4*STDEVP(終値!S83:AL83)/AVERAGE(終値!S83:AL83),""))</f>
        <v>9.2505335988332257E-2</v>
      </c>
      <c r="Q83" s="500">
        <f>IF(終値!A83="","",IFERROR(4*STDEVP(終値!T83:AM83)/AVERAGE(終値!T83:AM83),""))</f>
        <v>9.006861826239998E-2</v>
      </c>
      <c r="R83" s="500">
        <f>IF(終値!A83="","",IFERROR(4*STDEVP(終値!U83:AN83)/AVERAGE(終値!U83:AN83),""))</f>
        <v>8.6777656743807385E-2</v>
      </c>
      <c r="S83" s="500">
        <f>IF(終値!A83="","",IFERROR(4*STDEVP(終値!V83:AO83)/AVERAGE(終値!V83:AO83),""))</f>
        <v>8.2833878253440851E-2</v>
      </c>
      <c r="T83" s="500">
        <f>IF(終値!A83="","",IFERROR(4*STDEVP(終値!W83:AP83)/AVERAGE(終値!W83:AP83),""))</f>
        <v>7.9926821359294367E-2</v>
      </c>
      <c r="U83" s="500">
        <f>IF(終値!A83="","",IFERROR(4*STDEVP(終値!X83:AQ83)/AVERAGE(終値!X83:AQ83),""))</f>
        <v>8.1460888469728876E-2</v>
      </c>
      <c r="V83" s="500">
        <f>IF(終値!A83="","",IFERROR(4*STDEVP(終値!Y83:AR83)/AVERAGE(終値!Y83:AR83),""))</f>
        <v>8.2072268964979128E-2</v>
      </c>
      <c r="W83" s="500">
        <f>IF(終値!A83="","",IFERROR(4*STDEVP(終値!Z83:AS83)/AVERAGE(終値!Z83:AS83),""))</f>
        <v>7.636789478849608E-2</v>
      </c>
      <c r="X83" s="500">
        <f>IF(終値!A83="","",IFERROR(4*STDEVP(終値!AA83:AT83)/AVERAGE(終値!AA83:AT83),""))</f>
        <v>7.117151963883242E-2</v>
      </c>
      <c r="Y83" s="500">
        <f>IF(終値!A83="","",IFERROR(4*STDEVP(終値!AB83:AU83)/AVERAGE(終値!AB83:AU83),""))</f>
        <v>6.3676275795602186E-2</v>
      </c>
      <c r="Z83" s="500">
        <f>IF(終値!A83="","",IFERROR(4*STDEVP(終値!AC83:AV83)/AVERAGE(終値!AC83:AV83),""))</f>
        <v>6.4676894463737616E-2</v>
      </c>
      <c r="AA83" s="500">
        <f>IF(終値!A83="","",IFERROR(4*STDEVP(終値!AD83:AW83)/AVERAGE(終値!AD83:AW83),""))</f>
        <v>6.4035418394184848E-2</v>
      </c>
      <c r="AB83" s="500">
        <f>IF(終値!A83="","",IFERROR(4*STDEVP(終値!AE83:AX83)/AVERAGE(終値!AE83:AX83),""))</f>
        <v>6.4149696427521552E-2</v>
      </c>
      <c r="AC83" s="500">
        <f>IF(終値!A83="","",IFERROR(4*STDEVP(終値!AF83:AY83)/AVERAGE(終値!AF83:AY83),""))</f>
        <v>6.6934982292605069E-2</v>
      </c>
      <c r="AD83" s="500">
        <f>IF(終値!A83="","",IFERROR(4*STDEVP(終値!AG83:AZ83)/AVERAGE(終値!AG83:AZ83),""))</f>
        <v>6.3054035161083252E-2</v>
      </c>
      <c r="AE83" s="500">
        <f>IF(終値!A83="","",IFERROR(4*STDEVP(終値!AH83:BA83)/AVERAGE(終値!AH83:BA83),""))</f>
        <v>5.8001761405583677E-2</v>
      </c>
      <c r="AF83" s="500">
        <f>IF(終値!A83="","",IFERROR(4*STDEVP(終値!AI83:BB83)/AVERAGE(終値!AI83:BB83),""))</f>
        <v>5.9086552394100766E-2</v>
      </c>
      <c r="AG83" s="500">
        <f>IF(終値!A83="","",IFERROR(4*STDEVP(終値!AJ83:BC83)/AVERAGE(終値!AJ83:BC83),""))</f>
        <v>6.2559708902223066E-2</v>
      </c>
      <c r="AH83" s="500">
        <f>IF(終値!A83="","",IFERROR(4*STDEVP(終値!AK83:BD83)/AVERAGE(終値!AK83:BD83),""))</f>
        <v>6.5279764642190485E-2</v>
      </c>
      <c r="AI83" s="500">
        <f>IF(終値!A83="","",IFERROR(4*STDEVP(終値!AL83:BE83)/AVERAGE(終値!AL83:BE83),""))</f>
        <v>6.9533401103495485E-2</v>
      </c>
      <c r="AJ83" s="500">
        <f>IF(終値!A83="","",IFERROR(4*STDEVP(終値!AM83:BF83)/AVERAGE(終値!AM83:BF83),""))</f>
        <v>7.1819652147733601E-2</v>
      </c>
      <c r="AK83" s="500">
        <f>IF(終値!A83="","",IFERROR(4*STDEVP(終値!AN83:BG83)/AVERAGE(終値!AN83:BG83),""))</f>
        <v>7.6070524352617033E-2</v>
      </c>
      <c r="AL83" s="500">
        <f>IF(終値!A83="","",IFERROR(4*STDEVP(終値!AO83:BH83)/AVERAGE(終値!AO83:BH83),""))</f>
        <v>8.251581834002597E-2</v>
      </c>
      <c r="AM83" s="500">
        <f>IF(終値!A83="","",IFERROR(4*STDEVP(終値!AP83:BI83)/AVERAGE(終値!AP83:BI83),""))</f>
        <v>9.3001063491921832E-2</v>
      </c>
      <c r="AN83" s="500">
        <f>IF(終値!A83="","",IFERROR(4*STDEVP(終値!AQ83:BJ83)/AVERAGE(終値!AQ83:BJ83),""))</f>
        <v>9.6905385319335083E-2</v>
      </c>
      <c r="AO83" s="500">
        <f>IF(終値!A83="","",IFERROR(4*STDEVP(終値!AR83:BK83)/AVERAGE(終値!AR83:BK83),""))</f>
        <v>0.10361263303963951</v>
      </c>
      <c r="AP83" s="500">
        <f>IF(終値!A83="","",IFERROR(4*STDEVP(終値!AS83:BL83)/AVERAGE(終値!AS83:BL83),""))</f>
        <v>0.10823528129957258</v>
      </c>
    </row>
    <row r="84" spans="1:42">
      <c r="A84" s="497" t="str">
        <f>IF(終値!A84="","",終値!A84)</f>
        <v>5411</v>
      </c>
      <c r="B84" s="500">
        <f>IF(終値!A84="","",IFERROR(4*STDEVP(終値!E84:X84)/AVERAGE(終値!E84:X84),""))</f>
        <v>0.18366993947042443</v>
      </c>
      <c r="C84" s="500">
        <f>IF(終値!A84="","",IFERROR(4*STDEVP(終値!F84:Y84)/AVERAGE(終値!F84:Y84),""))</f>
        <v>0.1815948844873653</v>
      </c>
      <c r="D84" s="500">
        <f>IF(終値!A84="","",IFERROR(4*STDEVP(終値!G84:Z84)/AVERAGE(終値!G84:Z84),""))</f>
        <v>0.17884775247290385</v>
      </c>
      <c r="E84" s="500">
        <f>IF(終値!A84="","",IFERROR(4*STDEVP(終値!H84:AA84)/AVERAGE(終値!H84:AA84),""))</f>
        <v>0.17909153262287705</v>
      </c>
      <c r="F84" s="500">
        <f>IF(終値!A84="","",IFERROR(4*STDEVP(終値!I84:AB84)/AVERAGE(終値!I84:AB84),""))</f>
        <v>0.18559328202482112</v>
      </c>
      <c r="G84" s="500">
        <f>IF(終値!A84="","",IFERROR(4*STDEVP(終値!J84:AC84)/AVERAGE(終値!J84:AC84),""))</f>
        <v>0.19079768727640933</v>
      </c>
      <c r="H84" s="500">
        <f>IF(終値!A84="","",IFERROR(4*STDEVP(終値!K84:AD84)/AVERAGE(終値!K84:AD84),""))</f>
        <v>0.18422523820043873</v>
      </c>
      <c r="I84" s="500">
        <f>IF(終値!A84="","",IFERROR(4*STDEVP(終値!L84:AE84)/AVERAGE(終値!L84:AE84),""))</f>
        <v>0.16670480682365857</v>
      </c>
      <c r="J84" s="500">
        <f>IF(終値!A84="","",IFERROR(4*STDEVP(終値!M84:AF84)/AVERAGE(終値!M84:AF84),""))</f>
        <v>0.16076635938477302</v>
      </c>
      <c r="K84" s="500">
        <f>IF(終値!A84="","",IFERROR(4*STDEVP(終値!N84:AG84)/AVERAGE(終値!N84:AG84),""))</f>
        <v>0.14933714825133682</v>
      </c>
      <c r="L84" s="500">
        <f>IF(終値!A84="","",IFERROR(4*STDEVP(終値!O84:AH84)/AVERAGE(終値!O84:AH84),""))</f>
        <v>0.15117926096477607</v>
      </c>
      <c r="M84" s="500">
        <f>IF(終値!A84="","",IFERROR(4*STDEVP(終値!P84:AI84)/AVERAGE(終値!P84:AI84),""))</f>
        <v>0.14718859772187246</v>
      </c>
      <c r="N84" s="500">
        <f>IF(終値!A84="","",IFERROR(4*STDEVP(終値!Q84:AJ84)/AVERAGE(終値!Q84:AJ84),""))</f>
        <v>0.14274580104173423</v>
      </c>
      <c r="O84" s="500">
        <f>IF(終値!A84="","",IFERROR(4*STDEVP(終値!R84:AK84)/AVERAGE(終値!R84:AK84),""))</f>
        <v>0.12577401957614712</v>
      </c>
      <c r="P84" s="500">
        <f>IF(終値!A84="","",IFERROR(4*STDEVP(終値!S84:AL84)/AVERAGE(終値!S84:AL84),""))</f>
        <v>0.11623513536812441</v>
      </c>
      <c r="Q84" s="500">
        <f>IF(終値!A84="","",IFERROR(4*STDEVP(終値!T84:AM84)/AVERAGE(終値!T84:AM84),""))</f>
        <v>0.10712046381123769</v>
      </c>
      <c r="R84" s="500">
        <f>IF(終値!A84="","",IFERROR(4*STDEVP(終値!U84:AN84)/AVERAGE(終値!U84:AN84),""))</f>
        <v>0.10043064002995408</v>
      </c>
      <c r="S84" s="500">
        <f>IF(終値!A84="","",IFERROR(4*STDEVP(終値!V84:AO84)/AVERAGE(終値!V84:AO84),""))</f>
        <v>9.723934113571446E-2</v>
      </c>
      <c r="T84" s="500">
        <f>IF(終値!A84="","",IFERROR(4*STDEVP(終値!W84:AP84)/AVERAGE(終値!W84:AP84),""))</f>
        <v>9.948335816336705E-2</v>
      </c>
      <c r="U84" s="500">
        <f>IF(終値!A84="","",IFERROR(4*STDEVP(終値!X84:AQ84)/AVERAGE(終値!X84:AQ84),""))</f>
        <v>9.9030245114819698E-2</v>
      </c>
      <c r="V84" s="500">
        <f>IF(終値!A84="","",IFERROR(4*STDEVP(終値!Y84:AR84)/AVERAGE(終値!Y84:AR84),""))</f>
        <v>9.9861990288346636E-2</v>
      </c>
      <c r="W84" s="500">
        <f>IF(終値!A84="","",IFERROR(4*STDEVP(終値!Z84:AS84)/AVERAGE(終値!Z84:AS84),""))</f>
        <v>9.6611959123149765E-2</v>
      </c>
      <c r="X84" s="500">
        <f>IF(終値!A84="","",IFERROR(4*STDEVP(終値!AA84:AT84)/AVERAGE(終値!AA84:AT84),""))</f>
        <v>9.1837442143816145E-2</v>
      </c>
      <c r="Y84" s="500">
        <f>IF(終値!A84="","",IFERROR(4*STDEVP(終値!AB84:AU84)/AVERAGE(終値!AB84:AU84),""))</f>
        <v>8.5109152293730769E-2</v>
      </c>
      <c r="Z84" s="500">
        <f>IF(終値!A84="","",IFERROR(4*STDEVP(終値!AC84:AV84)/AVERAGE(終値!AC84:AV84),""))</f>
        <v>8.5990200466595307E-2</v>
      </c>
      <c r="AA84" s="500">
        <f>IF(終値!A84="","",IFERROR(4*STDEVP(終値!AD84:AW84)/AVERAGE(終値!AD84:AW84),""))</f>
        <v>8.5424999637177965E-2</v>
      </c>
      <c r="AB84" s="500">
        <f>IF(終値!A84="","",IFERROR(4*STDEVP(終値!AE84:AX84)/AVERAGE(終値!AE84:AX84),""))</f>
        <v>8.2363882981832434E-2</v>
      </c>
      <c r="AC84" s="500">
        <f>IF(終値!A84="","",IFERROR(4*STDEVP(終値!AF84:AY84)/AVERAGE(終値!AF84:AY84),""))</f>
        <v>8.0031528186628689E-2</v>
      </c>
      <c r="AD84" s="500">
        <f>IF(終値!A84="","",IFERROR(4*STDEVP(終値!AG84:AZ84)/AVERAGE(終値!AG84:AZ84),""))</f>
        <v>7.997824142461786E-2</v>
      </c>
      <c r="AE84" s="500">
        <f>IF(終値!A84="","",IFERROR(4*STDEVP(終値!AH84:BA84)/AVERAGE(終値!AH84:BA84),""))</f>
        <v>9.1610923555639379E-2</v>
      </c>
      <c r="AF84" s="500">
        <f>IF(終値!A84="","",IFERROR(4*STDEVP(終値!AI84:BB84)/AVERAGE(終値!AI84:BB84),""))</f>
        <v>9.2256923090806964E-2</v>
      </c>
      <c r="AG84" s="500">
        <f>IF(終値!A84="","",IFERROR(4*STDEVP(終値!AJ84:BC84)/AVERAGE(終値!AJ84:BC84),""))</f>
        <v>9.2733288801318009E-2</v>
      </c>
      <c r="AH84" s="500">
        <f>IF(終値!A84="","",IFERROR(4*STDEVP(終値!AK84:BD84)/AVERAGE(終値!AK84:BD84),""))</f>
        <v>8.7341481505808491E-2</v>
      </c>
      <c r="AI84" s="500">
        <f>IF(終値!A84="","",IFERROR(4*STDEVP(終値!AL84:BE84)/AVERAGE(終値!AL84:BE84),""))</f>
        <v>8.6905011390664588E-2</v>
      </c>
      <c r="AJ84" s="500">
        <f>IF(終値!A84="","",IFERROR(4*STDEVP(終値!AM84:BF84)/AVERAGE(終値!AM84:BF84),""))</f>
        <v>8.686533538532859E-2</v>
      </c>
      <c r="AK84" s="500">
        <f>IF(終値!A84="","",IFERROR(4*STDEVP(終値!AN84:BG84)/AVERAGE(終値!AN84:BG84),""))</f>
        <v>8.773662248826182E-2</v>
      </c>
      <c r="AL84" s="500">
        <f>IF(終値!A84="","",IFERROR(4*STDEVP(終値!AO84:BH84)/AVERAGE(終値!AO84:BH84),""))</f>
        <v>8.7718230299198188E-2</v>
      </c>
      <c r="AM84" s="500">
        <f>IF(終値!A84="","",IFERROR(4*STDEVP(終値!AP84:BI84)/AVERAGE(終値!AP84:BI84),""))</f>
        <v>8.9996377522767748E-2</v>
      </c>
      <c r="AN84" s="500">
        <f>IF(終値!A84="","",IFERROR(4*STDEVP(終値!AQ84:BJ84)/AVERAGE(終値!AQ84:BJ84),""))</f>
        <v>9.0376499324381257E-2</v>
      </c>
      <c r="AO84" s="500">
        <f>IF(終値!A84="","",IFERROR(4*STDEVP(終値!AR84:BK84)/AVERAGE(終値!AR84:BK84),""))</f>
        <v>9.3865311802904139E-2</v>
      </c>
      <c r="AP84" s="500">
        <f>IF(終値!A84="","",IFERROR(4*STDEVP(終値!AS84:BL84)/AVERAGE(終値!AS84:BL84),""))</f>
        <v>9.3128228861517351E-2</v>
      </c>
    </row>
    <row r="85" spans="1:42">
      <c r="A85" s="497" t="str">
        <f>IF(終値!A85="","",終値!A85)</f>
        <v>7182</v>
      </c>
      <c r="B85" s="500">
        <f>IF(終値!A85="","",IFERROR(4*STDEVP(終値!E85:X85)/AVERAGE(終値!E85:X85),""))</f>
        <v>0.13764686960728256</v>
      </c>
      <c r="C85" s="500">
        <f>IF(終値!A85="","",IFERROR(4*STDEVP(終値!F85:Y85)/AVERAGE(終値!F85:Y85),""))</f>
        <v>0.1375835821629984</v>
      </c>
      <c r="D85" s="500">
        <f>IF(終値!A85="","",IFERROR(4*STDEVP(終値!G85:Z85)/AVERAGE(終値!G85:Z85),""))</f>
        <v>0.13635324294900963</v>
      </c>
      <c r="E85" s="500">
        <f>IF(終値!A85="","",IFERROR(4*STDEVP(終値!H85:AA85)/AVERAGE(終値!H85:AA85),""))</f>
        <v>0.12664782967466526</v>
      </c>
      <c r="F85" s="500">
        <f>IF(終値!A85="","",IFERROR(4*STDEVP(終値!I85:AB85)/AVERAGE(終値!I85:AB85),""))</f>
        <v>0.11715007201071188</v>
      </c>
      <c r="G85" s="500">
        <f>IF(終値!A85="","",IFERROR(4*STDEVP(終値!J85:AC85)/AVERAGE(終値!J85:AC85),""))</f>
        <v>0.11329584903776818</v>
      </c>
      <c r="H85" s="500">
        <f>IF(終値!A85="","",IFERROR(4*STDEVP(終値!K85:AD85)/AVERAGE(終値!K85:AD85),""))</f>
        <v>0.11616579694836415</v>
      </c>
      <c r="I85" s="500">
        <f>IF(終値!A85="","",IFERROR(4*STDEVP(終値!L85:AE85)/AVERAGE(終値!L85:AE85),""))</f>
        <v>0.12987066404317868</v>
      </c>
      <c r="J85" s="500">
        <f>IF(終値!A85="","",IFERROR(4*STDEVP(終値!M85:AF85)/AVERAGE(終値!M85:AF85),""))</f>
        <v>0.14098683885750418</v>
      </c>
      <c r="K85" s="500">
        <f>IF(終値!A85="","",IFERROR(4*STDEVP(終値!N85:AG85)/AVERAGE(終値!N85:AG85),""))</f>
        <v>0.14559115458246694</v>
      </c>
      <c r="L85" s="500">
        <f>IF(終値!A85="","",IFERROR(4*STDEVP(終値!O85:AH85)/AVERAGE(終値!O85:AH85),""))</f>
        <v>0.14629919584202125</v>
      </c>
      <c r="M85" s="500">
        <f>IF(終値!A85="","",IFERROR(4*STDEVP(終値!P85:AI85)/AVERAGE(終値!P85:AI85),""))</f>
        <v>0.1382231872109474</v>
      </c>
      <c r="N85" s="500">
        <f>IF(終値!A85="","",IFERROR(4*STDEVP(終値!Q85:AJ85)/AVERAGE(終値!Q85:AJ85),""))</f>
        <v>0.12719854667772795</v>
      </c>
      <c r="O85" s="500">
        <f>IF(終値!A85="","",IFERROR(4*STDEVP(終値!R85:AK85)/AVERAGE(終値!R85:AK85),""))</f>
        <v>0.12230150219470858</v>
      </c>
      <c r="P85" s="500">
        <f>IF(終値!A85="","",IFERROR(4*STDEVP(終値!S85:AL85)/AVERAGE(終値!S85:AL85),""))</f>
        <v>0.12096079830727879</v>
      </c>
      <c r="Q85" s="500">
        <f>IF(終値!A85="","",IFERROR(4*STDEVP(終値!T85:AM85)/AVERAGE(終値!T85:AM85),""))</f>
        <v>0.12257644166884288</v>
      </c>
      <c r="R85" s="500">
        <f>IF(終値!A85="","",IFERROR(4*STDEVP(終値!U85:AN85)/AVERAGE(終値!U85:AN85),""))</f>
        <v>0.11793188897788752</v>
      </c>
      <c r="S85" s="500">
        <f>IF(終値!A85="","",IFERROR(4*STDEVP(終値!V85:AO85)/AVERAGE(終値!V85:AO85),""))</f>
        <v>0.11426496646634018</v>
      </c>
      <c r="T85" s="500">
        <f>IF(終値!A85="","",IFERROR(4*STDEVP(終値!W85:AP85)/AVERAGE(終値!W85:AP85),""))</f>
        <v>0.11015072156641877</v>
      </c>
      <c r="U85" s="500">
        <f>IF(終値!A85="","",IFERROR(4*STDEVP(終値!X85:AQ85)/AVERAGE(終値!X85:AQ85),""))</f>
        <v>0.10836423093588103</v>
      </c>
      <c r="V85" s="500">
        <f>IF(終値!A85="","",IFERROR(4*STDEVP(終値!Y85:AR85)/AVERAGE(終値!Y85:AR85),""))</f>
        <v>0.10663942578060412</v>
      </c>
      <c r="W85" s="500">
        <f>IF(終値!A85="","",IFERROR(4*STDEVP(終値!Z85:AS85)/AVERAGE(終値!Z85:AS85),""))</f>
        <v>9.9845452860577055E-2</v>
      </c>
      <c r="X85" s="500">
        <f>IF(終値!A85="","",IFERROR(4*STDEVP(終値!AA85:AT85)/AVERAGE(終値!AA85:AT85),""))</f>
        <v>9.1446407467154919E-2</v>
      </c>
      <c r="Y85" s="500">
        <f>IF(終値!A85="","",IFERROR(4*STDEVP(終値!AB85:AU85)/AVERAGE(終値!AB85:AU85),""))</f>
        <v>8.6960405354966644E-2</v>
      </c>
      <c r="Z85" s="500">
        <f>IF(終値!A85="","",IFERROR(4*STDEVP(終値!AC85:AV85)/AVERAGE(終値!AC85:AV85),""))</f>
        <v>8.4140510393474088E-2</v>
      </c>
      <c r="AA85" s="500">
        <f>IF(終値!A85="","",IFERROR(4*STDEVP(終値!AD85:AW85)/AVERAGE(終値!AD85:AW85),""))</f>
        <v>8.6624987116138849E-2</v>
      </c>
      <c r="AB85" s="500">
        <f>IF(終値!A85="","",IFERROR(4*STDEVP(終値!AE85:AX85)/AVERAGE(終値!AE85:AX85),""))</f>
        <v>8.4400119384170705E-2</v>
      </c>
      <c r="AC85" s="500">
        <f>IF(終値!A85="","",IFERROR(4*STDEVP(終値!AF85:AY85)/AVERAGE(終値!AF85:AY85),""))</f>
        <v>8.4132657857279317E-2</v>
      </c>
      <c r="AD85" s="500">
        <f>IF(終値!A85="","",IFERROR(4*STDEVP(終値!AG85:AZ85)/AVERAGE(終値!AG85:AZ85),""))</f>
        <v>9.1280107512330136E-2</v>
      </c>
      <c r="AE85" s="500">
        <f>IF(終値!A85="","",IFERROR(4*STDEVP(終値!AH85:BA85)/AVERAGE(終値!AH85:BA85),""))</f>
        <v>9.1280107512330136E-2</v>
      </c>
      <c r="AF85" s="500">
        <f>IF(終値!A85="","",IFERROR(4*STDEVP(終値!AI85:BB85)/AVERAGE(終値!AI85:BB85),""))</f>
        <v>0.10228231403489348</v>
      </c>
      <c r="AG85" s="500">
        <f>IF(終値!A85="","",IFERROR(4*STDEVP(終値!AJ85:BC85)/AVERAGE(終値!AJ85:BC85),""))</f>
        <v>0.10971842125840969</v>
      </c>
      <c r="AH85" s="500">
        <f>IF(終値!A85="","",IFERROR(4*STDEVP(終値!AK85:BD85)/AVERAGE(終値!AK85:BD85),""))</f>
        <v>0.11115491054639239</v>
      </c>
      <c r="AI85" s="500">
        <f>IF(終値!A85="","",IFERROR(4*STDEVP(終値!AL85:BE85)/AVERAGE(終値!AL85:BE85),""))</f>
        <v>0.1048683304476547</v>
      </c>
      <c r="AJ85" s="500">
        <f>IF(終値!A85="","",IFERROR(4*STDEVP(終値!AM85:BF85)/AVERAGE(終値!AM85:BF85),""))</f>
        <v>0.10351557093635332</v>
      </c>
      <c r="AK85" s="500">
        <f>IF(終値!A85="","",IFERROR(4*STDEVP(終値!AN85:BG85)/AVERAGE(終値!AN85:BG85),""))</f>
        <v>9.2964651803302253E-2</v>
      </c>
      <c r="AL85" s="500">
        <f>IF(終値!A85="","",IFERROR(4*STDEVP(終値!AO85:BH85)/AVERAGE(終値!AO85:BH85),""))</f>
        <v>9.375975648465544E-2</v>
      </c>
      <c r="AM85" s="500">
        <f>IF(終値!A85="","",IFERROR(4*STDEVP(終値!AP85:BI85)/AVERAGE(終値!AP85:BI85),""))</f>
        <v>9.6043549300875192E-2</v>
      </c>
      <c r="AN85" s="500">
        <f>IF(終値!A85="","",IFERROR(4*STDEVP(終値!AQ85:BJ85)/AVERAGE(終値!AQ85:BJ85),""))</f>
        <v>9.9088826173198405E-2</v>
      </c>
      <c r="AO85" s="500">
        <f>IF(終値!A85="","",IFERROR(4*STDEVP(終値!AR85:BK85)/AVERAGE(終値!AR85:BK85),""))</f>
        <v>0.1194480632261071</v>
      </c>
      <c r="AP85" s="500">
        <f>IF(終値!A85="","",IFERROR(4*STDEVP(終値!AS85:BL85)/AVERAGE(終値!AS85:BL85),""))</f>
        <v>0.13805842011857347</v>
      </c>
    </row>
    <row r="86" spans="1:42">
      <c r="A86" s="497" t="str">
        <f>IF(終値!A86="","",終値!A86)</f>
        <v>1963</v>
      </c>
      <c r="B86" s="500">
        <f>IF(終値!A86="","",IFERROR(4*STDEVP(終値!E86:X86)/AVERAGE(終値!E86:X86),""))</f>
        <v>7.0603584595334029E-2</v>
      </c>
      <c r="C86" s="500">
        <f>IF(終値!A86="","",IFERROR(4*STDEVP(終値!F86:Y86)/AVERAGE(終値!F86:Y86),""))</f>
        <v>7.3497900864401722E-2</v>
      </c>
      <c r="D86" s="500">
        <f>IF(終値!A86="","",IFERROR(4*STDEVP(終値!G86:Z86)/AVERAGE(終値!G86:Z86),""))</f>
        <v>0.10030499986111728</v>
      </c>
      <c r="E86" s="500">
        <f>IF(終値!A86="","",IFERROR(4*STDEVP(終値!H86:AA86)/AVERAGE(終値!H86:AA86),""))</f>
        <v>0.13799175868766847</v>
      </c>
      <c r="F86" s="500">
        <f>IF(終値!A86="","",IFERROR(4*STDEVP(終値!I86:AB86)/AVERAGE(終値!I86:AB86),""))</f>
        <v>0.15145627383064666</v>
      </c>
      <c r="G86" s="500">
        <f>IF(終値!A86="","",IFERROR(4*STDEVP(終値!J86:AC86)/AVERAGE(終値!J86:AC86),""))</f>
        <v>0.16174359207306666</v>
      </c>
      <c r="H86" s="500">
        <f>IF(終値!A86="","",IFERROR(4*STDEVP(終値!K86:AD86)/AVERAGE(終値!K86:AD86),""))</f>
        <v>0.16389589336272609</v>
      </c>
      <c r="I86" s="500">
        <f>IF(終値!A86="","",IFERROR(4*STDEVP(終値!L86:AE86)/AVERAGE(終値!L86:AE86),""))</f>
        <v>0.16535304878076751</v>
      </c>
      <c r="J86" s="500">
        <f>IF(終値!A86="","",IFERROR(4*STDEVP(終値!M86:AF86)/AVERAGE(終値!M86:AF86),""))</f>
        <v>0.17589391253486217</v>
      </c>
      <c r="K86" s="500">
        <f>IF(終値!A86="","",IFERROR(4*STDEVP(終値!N86:AG86)/AVERAGE(終値!N86:AG86),""))</f>
        <v>0.18559380372671727</v>
      </c>
      <c r="L86" s="500">
        <f>IF(終値!A86="","",IFERROR(4*STDEVP(終値!O86:AH86)/AVERAGE(終値!O86:AH86),""))</f>
        <v>0.18952669854134163</v>
      </c>
      <c r="M86" s="500">
        <f>IF(終値!A86="","",IFERROR(4*STDEVP(終値!P86:AI86)/AVERAGE(終値!P86:AI86),""))</f>
        <v>0.19638752853680111</v>
      </c>
      <c r="N86" s="500">
        <f>IF(終値!A86="","",IFERROR(4*STDEVP(終値!Q86:AJ86)/AVERAGE(終値!Q86:AJ86),""))</f>
        <v>0.20217784858917859</v>
      </c>
      <c r="O86" s="500">
        <f>IF(終値!A86="","",IFERROR(4*STDEVP(終値!R86:AK86)/AVERAGE(終値!R86:AK86),""))</f>
        <v>0.20405531759646969</v>
      </c>
      <c r="P86" s="500">
        <f>IF(終値!A86="","",IFERROR(4*STDEVP(終値!S86:AL86)/AVERAGE(終値!S86:AL86),""))</f>
        <v>0.20356962846204005</v>
      </c>
      <c r="Q86" s="500">
        <f>IF(終値!A86="","",IFERROR(4*STDEVP(終値!T86:AM86)/AVERAGE(終値!T86:AM86),""))</f>
        <v>0.21963172047895074</v>
      </c>
      <c r="R86" s="500">
        <f>IF(終値!A86="","",IFERROR(4*STDEVP(終値!U86:AN86)/AVERAGE(終値!U86:AN86),""))</f>
        <v>0.22700466284033854</v>
      </c>
      <c r="S86" s="500">
        <f>IF(終値!A86="","",IFERROR(4*STDEVP(終値!V86:AO86)/AVERAGE(終値!V86:AO86),""))</f>
        <v>0.2137904011677737</v>
      </c>
      <c r="T86" s="500">
        <f>IF(終値!A86="","",IFERROR(4*STDEVP(終値!W86:AP86)/AVERAGE(終値!W86:AP86),""))</f>
        <v>0.20094642610314634</v>
      </c>
      <c r="U86" s="500">
        <f>IF(終値!A86="","",IFERROR(4*STDEVP(終値!X86:AQ86)/AVERAGE(終値!X86:AQ86),""))</f>
        <v>0.18443868921436246</v>
      </c>
      <c r="V86" s="500">
        <f>IF(終値!A86="","",IFERROR(4*STDEVP(終値!Y86:AR86)/AVERAGE(終値!Y86:AR86),""))</f>
        <v>0.16814263974403912</v>
      </c>
      <c r="W86" s="500">
        <f>IF(終値!A86="","",IFERROR(4*STDEVP(終値!Z86:AS86)/AVERAGE(終値!Z86:AS86),""))</f>
        <v>0.14818328060731059</v>
      </c>
      <c r="X86" s="500">
        <f>IF(終値!A86="","",IFERROR(4*STDEVP(終値!AA86:AT86)/AVERAGE(終値!AA86:AT86),""))</f>
        <v>0.14353005866270016</v>
      </c>
      <c r="Y86" s="500">
        <f>IF(終値!A86="","",IFERROR(4*STDEVP(終値!AB86:AU86)/AVERAGE(終値!AB86:AU86),""))</f>
        <v>0.14329316801327069</v>
      </c>
      <c r="Z86" s="500">
        <f>IF(終値!A86="","",IFERROR(4*STDEVP(終値!AC86:AV86)/AVERAGE(終値!AC86:AV86),""))</f>
        <v>0.1404175363775183</v>
      </c>
      <c r="AA86" s="500">
        <f>IF(終値!A86="","",IFERROR(4*STDEVP(終値!AD86:AW86)/AVERAGE(終値!AD86:AW86),""))</f>
        <v>0.13611327572256118</v>
      </c>
      <c r="AB86" s="500">
        <f>IF(終値!A86="","",IFERROR(4*STDEVP(終値!AE86:AX86)/AVERAGE(終値!AE86:AX86),""))</f>
        <v>0.13077166487998129</v>
      </c>
      <c r="AC86" s="500">
        <f>IF(終値!A86="","",IFERROR(4*STDEVP(終値!AF86:AY86)/AVERAGE(終値!AF86:AY86),""))</f>
        <v>0.12576346229665614</v>
      </c>
      <c r="AD86" s="500">
        <f>IF(終値!A86="","",IFERROR(4*STDEVP(終値!AG86:AZ86)/AVERAGE(終値!AG86:AZ86),""))</f>
        <v>0.12372626754769618</v>
      </c>
      <c r="AE86" s="500">
        <f>IF(終値!A86="","",IFERROR(4*STDEVP(終値!AH86:BA86)/AVERAGE(終値!AH86:BA86),""))</f>
        <v>0.12563091055799955</v>
      </c>
      <c r="AF86" s="500">
        <f>IF(終値!A86="","",IFERROR(4*STDEVP(終値!AI86:BB86)/AVERAGE(終値!AI86:BB86),""))</f>
        <v>0.12213050661301529</v>
      </c>
      <c r="AG86" s="500">
        <f>IF(終値!A86="","",IFERROR(4*STDEVP(終値!AJ86:BC86)/AVERAGE(終値!AJ86:BC86),""))</f>
        <v>0.12332118993481021</v>
      </c>
      <c r="AH86" s="500">
        <f>IF(終値!A86="","",IFERROR(4*STDEVP(終値!AK86:BD86)/AVERAGE(終値!AK86:BD86),""))</f>
        <v>0.13067167338622671</v>
      </c>
      <c r="AI86" s="500">
        <f>IF(終値!A86="","",IFERROR(4*STDEVP(終値!AL86:BE86)/AVERAGE(終値!AL86:BE86),""))</f>
        <v>0.14723806221109509</v>
      </c>
      <c r="AJ86" s="500">
        <f>IF(終値!A86="","",IFERROR(4*STDEVP(終値!AM86:BF86)/AVERAGE(終値!AM86:BF86),""))</f>
        <v>0.14789986728174209</v>
      </c>
      <c r="AK86" s="500">
        <f>IF(終値!A86="","",IFERROR(4*STDEVP(終値!AN86:BG86)/AVERAGE(終値!AN86:BG86),""))</f>
        <v>0.14012325257361444</v>
      </c>
      <c r="AL86" s="500">
        <f>IF(終値!A86="","",IFERROR(4*STDEVP(終値!AO86:BH86)/AVERAGE(終値!AO86:BH86),""))</f>
        <v>0.1356459447416638</v>
      </c>
      <c r="AM86" s="500">
        <f>IF(終値!A86="","",IFERROR(4*STDEVP(終値!AP86:BI86)/AVERAGE(終値!AP86:BI86),""))</f>
        <v>0.13559872656983349</v>
      </c>
      <c r="AN86" s="500">
        <f>IF(終値!A86="","",IFERROR(4*STDEVP(終値!AQ86:BJ86)/AVERAGE(終値!AQ86:BJ86),""))</f>
        <v>0.13626473706316375</v>
      </c>
      <c r="AO86" s="500">
        <f>IF(終値!A86="","",IFERROR(4*STDEVP(終値!AR86:BK86)/AVERAGE(終値!AR86:BK86),""))</f>
        <v>0.13234825582465132</v>
      </c>
      <c r="AP86" s="500">
        <f>IF(終値!A86="","",IFERROR(4*STDEVP(終値!AS86:BL86)/AVERAGE(終値!AS86:BL86),""))</f>
        <v>0.14721010283436928</v>
      </c>
    </row>
    <row r="87" spans="1:42">
      <c r="A87" s="497" t="str">
        <f>IF(終値!A87="","",終値!A87)</f>
        <v>2914</v>
      </c>
      <c r="B87" s="500">
        <f>IF(終値!A87="","",IFERROR(4*STDEVP(終値!E87:X87)/AVERAGE(終値!E87:X87),""))</f>
        <v>0.19918041145668422</v>
      </c>
      <c r="C87" s="500">
        <f>IF(終値!A87="","",IFERROR(4*STDEVP(終値!F87:Y87)/AVERAGE(終値!F87:Y87),""))</f>
        <v>0.19066798722259018</v>
      </c>
      <c r="D87" s="500">
        <f>IF(終値!A87="","",IFERROR(4*STDEVP(終値!G87:Z87)/AVERAGE(終値!G87:Z87),""))</f>
        <v>0.18768873058404062</v>
      </c>
      <c r="E87" s="500">
        <f>IF(終値!A87="","",IFERROR(4*STDEVP(終値!H87:AA87)/AVERAGE(終値!H87:AA87),""))</f>
        <v>0.18361534947922595</v>
      </c>
      <c r="F87" s="500">
        <f>IF(終値!A87="","",IFERROR(4*STDEVP(終値!I87:AB87)/AVERAGE(終値!I87:AB87),""))</f>
        <v>0.17083843546145036</v>
      </c>
      <c r="G87" s="500">
        <f>IF(終値!A87="","",IFERROR(4*STDEVP(終値!J87:AC87)/AVERAGE(終値!J87:AC87),""))</f>
        <v>0.13500792988199667</v>
      </c>
      <c r="H87" s="500">
        <f>IF(終値!A87="","",IFERROR(4*STDEVP(終値!K87:AD87)/AVERAGE(終値!K87:AD87),""))</f>
        <v>0.13325654544109494</v>
      </c>
      <c r="I87" s="500">
        <f>IF(終値!A87="","",IFERROR(4*STDEVP(終値!L87:AE87)/AVERAGE(終値!L87:AE87),""))</f>
        <v>0.11683560745189533</v>
      </c>
      <c r="J87" s="500">
        <f>IF(終値!A87="","",IFERROR(4*STDEVP(終値!M87:AF87)/AVERAGE(終値!M87:AF87),""))</f>
        <v>0.10436219458026218</v>
      </c>
      <c r="K87" s="500">
        <f>IF(終値!A87="","",IFERROR(4*STDEVP(終値!N87:AG87)/AVERAGE(終値!N87:AG87),""))</f>
        <v>9.4773228761986669E-2</v>
      </c>
      <c r="L87" s="500">
        <f>IF(終値!A87="","",IFERROR(4*STDEVP(終値!O87:AH87)/AVERAGE(終値!O87:AH87),""))</f>
        <v>9.1574858315081664E-2</v>
      </c>
      <c r="M87" s="500">
        <f>IF(終値!A87="","",IFERROR(4*STDEVP(終値!P87:AI87)/AVERAGE(終値!P87:AI87),""))</f>
        <v>9.0980448584419768E-2</v>
      </c>
      <c r="N87" s="500">
        <f>IF(終値!A87="","",IFERROR(4*STDEVP(終値!Q87:AJ87)/AVERAGE(終値!Q87:AJ87),""))</f>
        <v>8.289601301059582E-2</v>
      </c>
      <c r="O87" s="500">
        <f>IF(終値!A87="","",IFERROR(4*STDEVP(終値!R87:AK87)/AVERAGE(終値!R87:AK87),""))</f>
        <v>7.1077674576945929E-2</v>
      </c>
      <c r="P87" s="500">
        <f>IF(終値!A87="","",IFERROR(4*STDEVP(終値!S87:AL87)/AVERAGE(終値!S87:AL87),""))</f>
        <v>5.9750845408680309E-2</v>
      </c>
      <c r="Q87" s="500">
        <f>IF(終値!A87="","",IFERROR(4*STDEVP(終値!T87:AM87)/AVERAGE(終値!T87:AM87),""))</f>
        <v>5.7111363442676283E-2</v>
      </c>
      <c r="R87" s="500">
        <f>IF(終値!A87="","",IFERROR(4*STDEVP(終値!U87:AN87)/AVERAGE(終値!U87:AN87),""))</f>
        <v>5.6827571662661738E-2</v>
      </c>
      <c r="S87" s="500">
        <f>IF(終値!A87="","",IFERROR(4*STDEVP(終値!V87:AO87)/AVERAGE(終値!V87:AO87),""))</f>
        <v>5.6583338126194219E-2</v>
      </c>
      <c r="T87" s="500">
        <f>IF(終値!A87="","",IFERROR(4*STDEVP(終値!W87:AP87)/AVERAGE(終値!W87:AP87),""))</f>
        <v>5.6383991908492567E-2</v>
      </c>
      <c r="U87" s="500">
        <f>IF(終値!A87="","",IFERROR(4*STDEVP(終値!X87:AQ87)/AVERAGE(終値!X87:AQ87),""))</f>
        <v>5.8147058371268219E-2</v>
      </c>
      <c r="V87" s="500">
        <f>IF(終値!A87="","",IFERROR(4*STDEVP(終値!Y87:AR87)/AVERAGE(終値!Y87:AR87),""))</f>
        <v>6.530963089132702E-2</v>
      </c>
      <c r="W87" s="500">
        <f>IF(終値!A87="","",IFERROR(4*STDEVP(終値!Z87:AS87)/AVERAGE(終値!Z87:AS87),""))</f>
        <v>6.3950729113206359E-2</v>
      </c>
      <c r="X87" s="500">
        <f>IF(終値!A87="","",IFERROR(4*STDEVP(終値!AA87:AT87)/AVERAGE(終値!AA87:AT87),""))</f>
        <v>6.0149330938132822E-2</v>
      </c>
      <c r="Y87" s="500">
        <f>IF(終値!A87="","",IFERROR(4*STDEVP(終値!AB87:AU87)/AVERAGE(終値!AB87:AU87),""))</f>
        <v>5.8252447705604483E-2</v>
      </c>
      <c r="Z87" s="500">
        <f>IF(終値!A87="","",IFERROR(4*STDEVP(終値!AC87:AV87)/AVERAGE(終値!AC87:AV87),""))</f>
        <v>5.9737984983950131E-2</v>
      </c>
      <c r="AA87" s="500">
        <f>IF(終値!A87="","",IFERROR(4*STDEVP(終値!AD87:AW87)/AVERAGE(終値!AD87:AW87),""))</f>
        <v>5.9790564646615203E-2</v>
      </c>
      <c r="AB87" s="500">
        <f>IF(終値!A87="","",IFERROR(4*STDEVP(終値!AE87:AX87)/AVERAGE(終値!AE87:AX87),""))</f>
        <v>5.8907499218188428E-2</v>
      </c>
      <c r="AC87" s="500">
        <f>IF(終値!A87="","",IFERROR(4*STDEVP(終値!AF87:AY87)/AVERAGE(終値!AF87:AY87),""))</f>
        <v>5.9107772984205928E-2</v>
      </c>
      <c r="AD87" s="500">
        <f>IF(終値!A87="","",IFERROR(4*STDEVP(終値!AG87:AZ87)/AVERAGE(終値!AG87:AZ87),""))</f>
        <v>5.8728325086942715E-2</v>
      </c>
      <c r="AE87" s="500">
        <f>IF(終値!A87="","",IFERROR(4*STDEVP(終値!AH87:BA87)/AVERAGE(終値!AH87:BA87),""))</f>
        <v>6.0270264973242442E-2</v>
      </c>
      <c r="AF87" s="500">
        <f>IF(終値!A87="","",IFERROR(4*STDEVP(終値!AI87:BB87)/AVERAGE(終値!AI87:BB87),""))</f>
        <v>5.7057294705523828E-2</v>
      </c>
      <c r="AG87" s="500">
        <f>IF(終値!A87="","",IFERROR(4*STDEVP(終値!AJ87:BC87)/AVERAGE(終値!AJ87:BC87),""))</f>
        <v>5.3428067265444815E-2</v>
      </c>
      <c r="AH87" s="500">
        <f>IF(終値!A87="","",IFERROR(4*STDEVP(終値!AK87:BD87)/AVERAGE(終値!AK87:BD87),""))</f>
        <v>4.7072720769778489E-2</v>
      </c>
      <c r="AI87" s="500">
        <f>IF(終値!A87="","",IFERROR(4*STDEVP(終値!AL87:BE87)/AVERAGE(終値!AL87:BE87),""))</f>
        <v>4.2562674981900118E-2</v>
      </c>
      <c r="AJ87" s="500">
        <f>IF(終値!A87="","",IFERROR(4*STDEVP(終値!AM87:BF87)/AVERAGE(終値!AM87:BF87),""))</f>
        <v>4.2395550548141495E-2</v>
      </c>
      <c r="AK87" s="500">
        <f>IF(終値!A87="","",IFERROR(4*STDEVP(終値!AN87:BG87)/AVERAGE(終値!AN87:BG87),""))</f>
        <v>4.5571162440584817E-2</v>
      </c>
      <c r="AL87" s="500">
        <f>IF(終値!A87="","",IFERROR(4*STDEVP(終値!AO87:BH87)/AVERAGE(終値!AO87:BH87),""))</f>
        <v>5.5169345721405777E-2</v>
      </c>
      <c r="AM87" s="500">
        <f>IF(終値!A87="","",IFERROR(4*STDEVP(終値!AP87:BI87)/AVERAGE(終値!AP87:BI87),""))</f>
        <v>7.107067346596517E-2</v>
      </c>
      <c r="AN87" s="500">
        <f>IF(終値!A87="","",IFERROR(4*STDEVP(終値!AQ87:BJ87)/AVERAGE(終値!AQ87:BJ87),""))</f>
        <v>7.4859362756431916E-2</v>
      </c>
      <c r="AO87" s="500">
        <f>IF(終値!A87="","",IFERROR(4*STDEVP(終値!AR87:BK87)/AVERAGE(終値!AR87:BK87),""))</f>
        <v>7.727283038751287E-2</v>
      </c>
      <c r="AP87" s="500">
        <f>IF(終値!A87="","",IFERROR(4*STDEVP(終値!AS87:BL87)/AVERAGE(終値!AS87:BL87),""))</f>
        <v>7.5744817805170089E-2</v>
      </c>
    </row>
    <row r="88" spans="1:42">
      <c r="A88" s="497" t="str">
        <f>IF(終値!A88="","",終値!A88)</f>
        <v>3003</v>
      </c>
      <c r="B88" s="500">
        <f>IF(終値!A88="","",IFERROR(4*STDEVP(終値!E88:X88)/AVERAGE(終値!E88:X88),""))</f>
        <v>0.10600162021249758</v>
      </c>
      <c r="C88" s="500">
        <f>IF(終値!A88="","",IFERROR(4*STDEVP(終値!F88:Y88)/AVERAGE(終値!F88:Y88),""))</f>
        <v>0.10149907318550944</v>
      </c>
      <c r="D88" s="500">
        <f>IF(終値!A88="","",IFERROR(4*STDEVP(終値!G88:Z88)/AVERAGE(終値!G88:Z88),""))</f>
        <v>9.4766780384793747E-2</v>
      </c>
      <c r="E88" s="500">
        <f>IF(終値!A88="","",IFERROR(4*STDEVP(終値!H88:AA88)/AVERAGE(終値!H88:AA88),""))</f>
        <v>8.9021511605402337E-2</v>
      </c>
      <c r="F88" s="500">
        <f>IF(終値!A88="","",IFERROR(4*STDEVP(終値!I88:AB88)/AVERAGE(終値!I88:AB88),""))</f>
        <v>8.4197460949055419E-2</v>
      </c>
      <c r="G88" s="500">
        <f>IF(終値!A88="","",IFERROR(4*STDEVP(終値!J88:AC88)/AVERAGE(終値!J88:AC88),""))</f>
        <v>9.1129464765347404E-2</v>
      </c>
      <c r="H88" s="500">
        <f>IF(終値!A88="","",IFERROR(4*STDEVP(終値!K88:AD88)/AVERAGE(終値!K88:AD88),""))</f>
        <v>0.10704734212880433</v>
      </c>
      <c r="I88" s="500">
        <f>IF(終値!A88="","",IFERROR(4*STDEVP(終値!L88:AE88)/AVERAGE(終値!L88:AE88),""))</f>
        <v>9.3001263835366527E-2</v>
      </c>
      <c r="J88" s="500">
        <f>IF(終値!A88="","",IFERROR(4*STDEVP(終値!M88:AF88)/AVERAGE(終値!M88:AF88),""))</f>
        <v>9.4945504210159085E-2</v>
      </c>
      <c r="K88" s="500">
        <f>IF(終値!A88="","",IFERROR(4*STDEVP(終値!N88:AG88)/AVERAGE(終値!N88:AG88),""))</f>
        <v>9.0746427461476362E-2</v>
      </c>
      <c r="L88" s="500">
        <f>IF(終値!A88="","",IFERROR(4*STDEVP(終値!O88:AH88)/AVERAGE(終値!O88:AH88),""))</f>
        <v>9.5186690350250097E-2</v>
      </c>
      <c r="M88" s="500">
        <f>IF(終値!A88="","",IFERROR(4*STDEVP(終値!P88:AI88)/AVERAGE(終値!P88:AI88),""))</f>
        <v>9.9877619445100735E-2</v>
      </c>
      <c r="N88" s="500">
        <f>IF(終値!A88="","",IFERROR(4*STDEVP(終値!Q88:AJ88)/AVERAGE(終値!Q88:AJ88),""))</f>
        <v>0.10025258369674776</v>
      </c>
      <c r="O88" s="500">
        <f>IF(終値!A88="","",IFERROR(4*STDEVP(終値!R88:AK88)/AVERAGE(終値!R88:AK88),""))</f>
        <v>9.5128210436867117E-2</v>
      </c>
      <c r="P88" s="500">
        <f>IF(終値!A88="","",IFERROR(4*STDEVP(終値!S88:AL88)/AVERAGE(終値!S88:AL88),""))</f>
        <v>9.2504817707171186E-2</v>
      </c>
      <c r="Q88" s="500">
        <f>IF(終値!A88="","",IFERROR(4*STDEVP(終値!T88:AM88)/AVERAGE(終値!T88:AM88),""))</f>
        <v>8.8050877867980923E-2</v>
      </c>
      <c r="R88" s="500">
        <f>IF(終値!A88="","",IFERROR(4*STDEVP(終値!U88:AN88)/AVERAGE(終値!U88:AN88),""))</f>
        <v>8.1872610635618293E-2</v>
      </c>
      <c r="S88" s="500">
        <f>IF(終値!A88="","",IFERROR(4*STDEVP(終値!V88:AO88)/AVERAGE(終値!V88:AO88),""))</f>
        <v>7.567526471416551E-2</v>
      </c>
      <c r="T88" s="500">
        <f>IF(終値!A88="","",IFERROR(4*STDEVP(終値!W88:AP88)/AVERAGE(終値!W88:AP88),""))</f>
        <v>7.2763056768588824E-2</v>
      </c>
      <c r="U88" s="500">
        <f>IF(終値!A88="","",IFERROR(4*STDEVP(終値!X88:AQ88)/AVERAGE(終値!X88:AQ88),""))</f>
        <v>7.0540082472812043E-2</v>
      </c>
      <c r="V88" s="500">
        <f>IF(終値!A88="","",IFERROR(4*STDEVP(終値!Y88:AR88)/AVERAGE(終値!Y88:AR88),""))</f>
        <v>6.75088954567101E-2</v>
      </c>
      <c r="W88" s="500">
        <f>IF(終値!A88="","",IFERROR(4*STDEVP(終値!Z88:AS88)/AVERAGE(終値!Z88:AS88),""))</f>
        <v>5.5729768470604485E-2</v>
      </c>
      <c r="X88" s="500">
        <f>IF(終値!A88="","",IFERROR(4*STDEVP(終値!AA88:AT88)/AVERAGE(終値!AA88:AT88),""))</f>
        <v>5.0078979699292106E-2</v>
      </c>
      <c r="Y88" s="500">
        <f>IF(終値!A88="","",IFERROR(4*STDEVP(終値!AB88:AU88)/AVERAGE(終値!AB88:AU88),""))</f>
        <v>4.6779276996452929E-2</v>
      </c>
      <c r="Z88" s="500">
        <f>IF(終値!A88="","",IFERROR(4*STDEVP(終値!AC88:AV88)/AVERAGE(終値!AC88:AV88),""))</f>
        <v>5.0565245422718959E-2</v>
      </c>
      <c r="AA88" s="500">
        <f>IF(終値!A88="","",IFERROR(4*STDEVP(終値!AD88:AW88)/AVERAGE(終値!AD88:AW88),""))</f>
        <v>6.1633107727260848E-2</v>
      </c>
      <c r="AB88" s="500">
        <f>IF(終値!A88="","",IFERROR(4*STDEVP(終値!AE88:AX88)/AVERAGE(終値!AE88:AX88),""))</f>
        <v>6.4210010521667443E-2</v>
      </c>
      <c r="AC88" s="500">
        <f>IF(終値!A88="","",IFERROR(4*STDEVP(終値!AF88:AY88)/AVERAGE(終値!AF88:AY88),""))</f>
        <v>6.819886093101897E-2</v>
      </c>
      <c r="AD88" s="500">
        <f>IF(終値!A88="","",IFERROR(4*STDEVP(終値!AG88:AZ88)/AVERAGE(終値!AG88:AZ88),""))</f>
        <v>7.1128970259282498E-2</v>
      </c>
      <c r="AE88" s="500">
        <f>IF(終値!A88="","",IFERROR(4*STDEVP(終値!AH88:BA88)/AVERAGE(終値!AH88:BA88),""))</f>
        <v>7.0151730749419092E-2</v>
      </c>
      <c r="AF88" s="500">
        <f>IF(終値!A88="","",IFERROR(4*STDEVP(終値!AI88:BB88)/AVERAGE(終値!AI88:BB88),""))</f>
        <v>7.0798605463637157E-2</v>
      </c>
      <c r="AG88" s="500">
        <f>IF(終値!A88="","",IFERROR(4*STDEVP(終値!AJ88:BC88)/AVERAGE(終値!AJ88:BC88),""))</f>
        <v>7.2125341145171912E-2</v>
      </c>
      <c r="AH88" s="500">
        <f>IF(終値!A88="","",IFERROR(4*STDEVP(終値!AK88:BD88)/AVERAGE(終値!AK88:BD88),""))</f>
        <v>7.217765927625365E-2</v>
      </c>
      <c r="AI88" s="500">
        <f>IF(終値!A88="","",IFERROR(4*STDEVP(終値!AL88:BE88)/AVERAGE(終値!AL88:BE88),""))</f>
        <v>7.2684875701855459E-2</v>
      </c>
      <c r="AJ88" s="500">
        <f>IF(終値!A88="","",IFERROR(4*STDEVP(終値!AM88:BF88)/AVERAGE(終値!AM88:BF88),""))</f>
        <v>7.4363592065057146E-2</v>
      </c>
      <c r="AK88" s="500">
        <f>IF(終値!A88="","",IFERROR(4*STDEVP(終値!AN88:BG88)/AVERAGE(終値!AN88:BG88),""))</f>
        <v>7.7639651929064982E-2</v>
      </c>
      <c r="AL88" s="500">
        <f>IF(終値!A88="","",IFERROR(4*STDEVP(終値!AO88:BH88)/AVERAGE(終値!AO88:BH88),""))</f>
        <v>7.8621874042719031E-2</v>
      </c>
      <c r="AM88" s="500">
        <f>IF(終値!A88="","",IFERROR(4*STDEVP(終値!AP88:BI88)/AVERAGE(終値!AP88:BI88),""))</f>
        <v>8.4666418858836107E-2</v>
      </c>
      <c r="AN88" s="500">
        <f>IF(終値!A88="","",IFERROR(4*STDEVP(終値!AQ88:BJ88)/AVERAGE(終値!AQ88:BJ88),""))</f>
        <v>8.2206503295326541E-2</v>
      </c>
      <c r="AO88" s="500">
        <f>IF(終値!A88="","",IFERROR(4*STDEVP(終値!AR88:BK88)/AVERAGE(終値!AR88:BK88),""))</f>
        <v>8.8481465240948451E-2</v>
      </c>
      <c r="AP88" s="500">
        <f>IF(終値!A88="","",IFERROR(4*STDEVP(終値!AS88:BL88)/AVERAGE(終値!AS88:BL88),""))</f>
        <v>9.4413446081839644E-2</v>
      </c>
    </row>
    <row r="89" spans="1:42">
      <c r="A89" s="497" t="str">
        <f>IF(終値!A89="","",終値!A89)</f>
        <v>5892</v>
      </c>
      <c r="B89" s="500">
        <f>IF(終値!A89="","",IFERROR(4*STDEVP(終値!E89:X89)/AVERAGE(終値!E89:X89),""))</f>
        <v>0.13060973001978193</v>
      </c>
      <c r="C89" s="500">
        <f>IF(終値!A89="","",IFERROR(4*STDEVP(終値!F89:Y89)/AVERAGE(終値!F89:Y89),""))</f>
        <v>0.11212529148295115</v>
      </c>
      <c r="D89" s="500">
        <f>IF(終値!A89="","",IFERROR(4*STDEVP(終値!G89:Z89)/AVERAGE(終値!G89:Z89),""))</f>
        <v>9.2918364395148598E-2</v>
      </c>
      <c r="E89" s="500">
        <f>IF(終値!A89="","",IFERROR(4*STDEVP(終値!H89:AA89)/AVERAGE(終値!H89:AA89),""))</f>
        <v>8.8821435042114413E-2</v>
      </c>
      <c r="F89" s="500">
        <f>IF(終値!A89="","",IFERROR(4*STDEVP(終値!I89:AB89)/AVERAGE(終値!I89:AB89),""))</f>
        <v>8.6347724620770117E-2</v>
      </c>
      <c r="G89" s="500">
        <f>IF(終値!A89="","",IFERROR(4*STDEVP(終値!J89:AC89)/AVERAGE(終値!J89:AC89),""))</f>
        <v>8.2603394875357811E-2</v>
      </c>
      <c r="H89" s="500">
        <f>IF(終値!A89="","",IFERROR(4*STDEVP(終値!K89:AD89)/AVERAGE(終値!K89:AD89),""))</f>
        <v>8.1674208753466981E-2</v>
      </c>
      <c r="I89" s="500">
        <f>IF(終値!A89="","",IFERROR(4*STDEVP(終値!L89:AE89)/AVERAGE(終値!L89:AE89),""))</f>
        <v>8.1551920352728374E-2</v>
      </c>
      <c r="J89" s="500">
        <f>IF(終値!A89="","",IFERROR(4*STDEVP(終値!M89:AF89)/AVERAGE(終値!M89:AF89),""))</f>
        <v>7.976736381444291E-2</v>
      </c>
      <c r="K89" s="500">
        <f>IF(終値!A89="","",IFERROR(4*STDEVP(終値!N89:AG89)/AVERAGE(終値!N89:AG89),""))</f>
        <v>8.6268370873593833E-2</v>
      </c>
      <c r="L89" s="500">
        <f>IF(終値!A89="","",IFERROR(4*STDEVP(終値!O89:AH89)/AVERAGE(終値!O89:AH89),""))</f>
        <v>7.9114148752583296E-2</v>
      </c>
      <c r="M89" s="500">
        <f>IF(終値!A89="","",IFERROR(4*STDEVP(終値!P89:AI89)/AVERAGE(終値!P89:AI89),""))</f>
        <v>7.3012636720864083E-2</v>
      </c>
      <c r="N89" s="500">
        <f>IF(終値!A89="","",IFERROR(4*STDEVP(終値!Q89:AJ89)/AVERAGE(終値!Q89:AJ89),""))</f>
        <v>7.4159737471703305E-2</v>
      </c>
      <c r="O89" s="500">
        <f>IF(終値!A89="","",IFERROR(4*STDEVP(終値!R89:AK89)/AVERAGE(終値!R89:AK89),""))</f>
        <v>7.374633815166394E-2</v>
      </c>
      <c r="P89" s="500">
        <f>IF(終値!A89="","",IFERROR(4*STDEVP(終値!S89:AL89)/AVERAGE(終値!S89:AL89),""))</f>
        <v>7.3607046970208506E-2</v>
      </c>
      <c r="Q89" s="500">
        <f>IF(終値!A89="","",IFERROR(4*STDEVP(終値!T89:AM89)/AVERAGE(終値!T89:AM89),""))</f>
        <v>7.3901216004219103E-2</v>
      </c>
      <c r="R89" s="500">
        <f>IF(終値!A89="","",IFERROR(4*STDEVP(終値!U89:AN89)/AVERAGE(終値!U89:AN89),""))</f>
        <v>9.2556276588922487E-2</v>
      </c>
      <c r="S89" s="500">
        <f>IF(終値!A89="","",IFERROR(4*STDEVP(終値!V89:AO89)/AVERAGE(終値!V89:AO89),""))</f>
        <v>9.2466769945246358E-2</v>
      </c>
      <c r="T89" s="500">
        <f>IF(終値!A89="","",IFERROR(4*STDEVP(終値!W89:AP89)/AVERAGE(終値!W89:AP89),""))</f>
        <v>0.10452387632765434</v>
      </c>
      <c r="U89" s="500">
        <f>IF(終値!A89="","",IFERROR(4*STDEVP(終値!X89:AQ89)/AVERAGE(終値!X89:AQ89),""))</f>
        <v>0.10616641505960799</v>
      </c>
      <c r="V89" s="500">
        <f>IF(終値!A89="","",IFERROR(4*STDEVP(終値!Y89:AR89)/AVERAGE(終値!Y89:AR89),""))</f>
        <v>0.11027181891743192</v>
      </c>
      <c r="W89" s="500">
        <f>IF(終値!A89="","",IFERROR(4*STDEVP(終値!Z89:AS89)/AVERAGE(終値!Z89:AS89),""))</f>
        <v>0.12581253338595305</v>
      </c>
      <c r="X89" s="500">
        <f>IF(終値!A89="","",IFERROR(4*STDEVP(終値!AA89:AT89)/AVERAGE(終値!AA89:AT89),""))</f>
        <v>0.13433269166126491</v>
      </c>
      <c r="Y89" s="500">
        <f>IF(終値!A89="","",IFERROR(4*STDEVP(終値!AB89:AU89)/AVERAGE(終値!AB89:AU89),""))</f>
        <v>0.1503897023631893</v>
      </c>
      <c r="Z89" s="500">
        <f>IF(終値!A89="","",IFERROR(4*STDEVP(終値!AC89:AV89)/AVERAGE(終値!AC89:AV89),""))</f>
        <v>0.19449705692245092</v>
      </c>
      <c r="AA89" s="500">
        <f>IF(終値!A89="","",IFERROR(4*STDEVP(終値!AD89:AW89)/AVERAGE(終値!AD89:AW89),""))</f>
        <v>0.1998479156605073</v>
      </c>
      <c r="AB89" s="500">
        <f>IF(終値!A89="","",IFERROR(4*STDEVP(終値!AE89:AX89)/AVERAGE(終値!AE89:AX89),""))</f>
        <v>0.19900987440512063</v>
      </c>
      <c r="AC89" s="500">
        <f>IF(終値!A89="","",IFERROR(4*STDEVP(終値!AF89:AY89)/AVERAGE(終値!AF89:AY89),""))</f>
        <v>0.19818740949963509</v>
      </c>
      <c r="AD89" s="500">
        <f>IF(終値!A89="","",IFERROR(4*STDEVP(終値!AG89:AZ89)/AVERAGE(終値!AG89:AZ89),""))</f>
        <v>0.19932536572220297</v>
      </c>
      <c r="AE89" s="500">
        <f>IF(終値!A89="","",IFERROR(4*STDEVP(終値!AH89:BA89)/AVERAGE(終値!AH89:BA89),""))</f>
        <v>0.20476001444306913</v>
      </c>
      <c r="AF89" s="500">
        <f>IF(終値!A89="","",IFERROR(4*STDEVP(終値!AI89:BB89)/AVERAGE(終値!AI89:BB89),""))</f>
        <v>0.21292356421911349</v>
      </c>
      <c r="AG89" s="500">
        <f>IF(終値!A89="","",IFERROR(4*STDEVP(終値!AJ89:BC89)/AVERAGE(終値!AJ89:BC89),""))</f>
        <v>0.22459046562109314</v>
      </c>
      <c r="AH89" s="500">
        <f>IF(終値!A89="","",IFERROR(4*STDEVP(終値!AK89:BD89)/AVERAGE(終値!AK89:BD89),""))</f>
        <v>0.26623736159225059</v>
      </c>
      <c r="AI89" s="500">
        <f>IF(終値!A89="","",IFERROR(4*STDEVP(終値!AL89:BE89)/AVERAGE(終値!AL89:BE89),""))</f>
        <v>0.26869600684544548</v>
      </c>
      <c r="AJ89" s="500">
        <f>IF(終値!A89="","",IFERROR(4*STDEVP(終値!AM89:BF89)/AVERAGE(終値!AM89:BF89),""))</f>
        <v>0.26616146240486488</v>
      </c>
      <c r="AK89" s="500">
        <f>IF(終値!A89="","",IFERROR(4*STDEVP(終値!AN89:BG89)/AVERAGE(終値!AN89:BG89),""))</f>
        <v>0.27773587424227741</v>
      </c>
      <c r="AL89" s="500">
        <f>IF(終値!A89="","",IFERROR(4*STDEVP(終値!AO89:BH89)/AVERAGE(終値!AO89:BH89),""))</f>
        <v>0.30217551282242</v>
      </c>
      <c r="AM89" s="500">
        <f>IF(終値!A89="","",IFERROR(4*STDEVP(終値!AP89:BI89)/AVERAGE(終値!AP89:BI89),""))</f>
        <v>0.32114653873286247</v>
      </c>
      <c r="AN89" s="500">
        <f>IF(終値!A89="","",IFERROR(4*STDEVP(終値!AQ89:BJ89)/AVERAGE(終値!AQ89:BJ89),""))</f>
        <v>0.3058803839849451</v>
      </c>
      <c r="AO89" s="500">
        <f>IF(終値!A89="","",IFERROR(4*STDEVP(終値!AR89:BK89)/AVERAGE(終値!AR89:BK89),""))</f>
        <v>0.27773897643518641</v>
      </c>
      <c r="AP89" s="500">
        <f>IF(終値!A89="","",IFERROR(4*STDEVP(終値!AS89:BL89)/AVERAGE(終値!AS89:BL89),""))</f>
        <v>0.29810361502014754</v>
      </c>
    </row>
    <row r="90" spans="1:42">
      <c r="A90" s="497" t="str">
        <f>IF(終値!A90="","",終値!A90)</f>
        <v>6323</v>
      </c>
      <c r="B90" s="500">
        <f>IF(終値!A90="","",IFERROR(4*STDEVP(終値!E90:X90)/AVERAGE(終値!E90:X90),""))</f>
        <v>0.36817478628479944</v>
      </c>
      <c r="C90" s="500">
        <f>IF(終値!A90="","",IFERROR(4*STDEVP(終値!F90:Y90)/AVERAGE(終値!F90:Y90),""))</f>
        <v>0.36593233420224319</v>
      </c>
      <c r="D90" s="500">
        <f>IF(終値!A90="","",IFERROR(4*STDEVP(終値!G90:Z90)/AVERAGE(終値!G90:Z90),""))</f>
        <v>0.36500706655414</v>
      </c>
      <c r="E90" s="500">
        <f>IF(終値!A90="","",IFERROR(4*STDEVP(終値!H90:AA90)/AVERAGE(終値!H90:AA90),""))</f>
        <v>0.37256172514222108</v>
      </c>
      <c r="F90" s="500">
        <f>IF(終値!A90="","",IFERROR(4*STDEVP(終値!I90:AB90)/AVERAGE(終値!I90:AB90),""))</f>
        <v>0.37757625397562722</v>
      </c>
      <c r="G90" s="500">
        <f>IF(終値!A90="","",IFERROR(4*STDEVP(終値!J90:AC90)/AVERAGE(終値!J90:AC90),""))</f>
        <v>0.36913176701117983</v>
      </c>
      <c r="H90" s="500">
        <f>IF(終値!A90="","",IFERROR(4*STDEVP(終値!K90:AD90)/AVERAGE(終値!K90:AD90),""))</f>
        <v>0.31766132225554106</v>
      </c>
      <c r="I90" s="500">
        <f>IF(終値!A90="","",IFERROR(4*STDEVP(終値!L90:AE90)/AVERAGE(終値!L90:AE90),""))</f>
        <v>0.23444749703416518</v>
      </c>
      <c r="J90" s="500">
        <f>IF(終値!A90="","",IFERROR(4*STDEVP(終値!M90:AF90)/AVERAGE(終値!M90:AF90),""))</f>
        <v>0.17874353516177482</v>
      </c>
      <c r="K90" s="500">
        <f>IF(終値!A90="","",IFERROR(4*STDEVP(終値!N90:AG90)/AVERAGE(終値!N90:AG90),""))</f>
        <v>0.17833393859732696</v>
      </c>
      <c r="L90" s="500">
        <f>IF(終値!A90="","",IFERROR(4*STDEVP(終値!O90:AH90)/AVERAGE(終値!O90:AH90),""))</f>
        <v>0.17598899564730341</v>
      </c>
      <c r="M90" s="500">
        <f>IF(終値!A90="","",IFERROR(4*STDEVP(終値!P90:AI90)/AVERAGE(終値!P90:AI90),""))</f>
        <v>0.17990212661594368</v>
      </c>
      <c r="N90" s="500">
        <f>IF(終値!A90="","",IFERROR(4*STDEVP(終値!Q90:AJ90)/AVERAGE(終値!Q90:AJ90),""))</f>
        <v>0.17802700559581783</v>
      </c>
      <c r="O90" s="500">
        <f>IF(終値!A90="","",IFERROR(4*STDEVP(終値!R90:AK90)/AVERAGE(終値!R90:AK90),""))</f>
        <v>0.18040888999084145</v>
      </c>
      <c r="P90" s="500">
        <f>IF(終値!A90="","",IFERROR(4*STDEVP(終値!S90:AL90)/AVERAGE(終値!S90:AL90),""))</f>
        <v>0.17479897536061031</v>
      </c>
      <c r="Q90" s="500">
        <f>IF(終値!A90="","",IFERROR(4*STDEVP(終値!T90:AM90)/AVERAGE(終値!T90:AM90),""))</f>
        <v>0.17623124777529139</v>
      </c>
      <c r="R90" s="500">
        <f>IF(終値!A90="","",IFERROR(4*STDEVP(終値!U90:AN90)/AVERAGE(終値!U90:AN90),""))</f>
        <v>0.17208044690819879</v>
      </c>
      <c r="S90" s="500">
        <f>IF(終値!A90="","",IFERROR(4*STDEVP(終値!V90:AO90)/AVERAGE(終値!V90:AO90),""))</f>
        <v>0.17618577128017077</v>
      </c>
      <c r="T90" s="500">
        <f>IF(終値!A90="","",IFERROR(4*STDEVP(終値!W90:AP90)/AVERAGE(終値!W90:AP90),""))</f>
        <v>0.17947007349913335</v>
      </c>
      <c r="U90" s="500">
        <f>IF(終値!A90="","",IFERROR(4*STDEVP(終値!X90:AQ90)/AVERAGE(終値!X90:AQ90),""))</f>
        <v>0.20356363311869871</v>
      </c>
      <c r="V90" s="500">
        <f>IF(終値!A90="","",IFERROR(4*STDEVP(終値!Y90:AR90)/AVERAGE(終値!Y90:AR90),""))</f>
        <v>0.25557053817977726</v>
      </c>
      <c r="W90" s="500">
        <f>IF(終値!A90="","",IFERROR(4*STDEVP(終値!Z90:AS90)/AVERAGE(終値!Z90:AS90),""))</f>
        <v>0.28952181690870621</v>
      </c>
      <c r="X90" s="500">
        <f>IF(終値!A90="","",IFERROR(4*STDEVP(終値!AA90:AT90)/AVERAGE(終値!AA90:AT90),""))</f>
        <v>0.31700681877497555</v>
      </c>
      <c r="Y90" s="500">
        <f>IF(終値!A90="","",IFERROR(4*STDEVP(終値!AB90:AU90)/AVERAGE(終値!AB90:AU90),""))</f>
        <v>0.3385473286444366</v>
      </c>
      <c r="Z90" s="500">
        <f>IF(終値!A90="","",IFERROR(4*STDEVP(終値!AC90:AV90)/AVERAGE(終値!AC90:AV90),""))</f>
        <v>0.3342896871042057</v>
      </c>
      <c r="AA90" s="500">
        <f>IF(終値!A90="","",IFERROR(4*STDEVP(終値!AD90:AW90)/AVERAGE(終値!AD90:AW90),""))</f>
        <v>0.33248309804411591</v>
      </c>
      <c r="AB90" s="500">
        <f>IF(終値!A90="","",IFERROR(4*STDEVP(終値!AE90:AX90)/AVERAGE(終値!AE90:AX90),""))</f>
        <v>0.31405845924487669</v>
      </c>
      <c r="AC90" s="500">
        <f>IF(終値!A90="","",IFERROR(4*STDEVP(終値!AF90:AY90)/AVERAGE(終値!AF90:AY90),""))</f>
        <v>0.3260339873255248</v>
      </c>
      <c r="AD90" s="500">
        <f>IF(終値!A90="","",IFERROR(4*STDEVP(終値!AG90:AZ90)/AVERAGE(終値!AG90:AZ90),""))</f>
        <v>0.34355274440365513</v>
      </c>
      <c r="AE90" s="500">
        <f>IF(終値!A90="","",IFERROR(4*STDEVP(終値!AH90:BA90)/AVERAGE(終値!AH90:BA90),""))</f>
        <v>0.35303863190826285</v>
      </c>
      <c r="AF90" s="500">
        <f>IF(終値!A90="","",IFERROR(4*STDEVP(終値!AI90:BB90)/AVERAGE(終値!AI90:BB90),""))</f>
        <v>0.34810375385589087</v>
      </c>
      <c r="AG90" s="500">
        <f>IF(終値!A90="","",IFERROR(4*STDEVP(終値!AJ90:BC90)/AVERAGE(終値!AJ90:BC90),""))</f>
        <v>0.35727039968045549</v>
      </c>
      <c r="AH90" s="500">
        <f>IF(終値!A90="","",IFERROR(4*STDEVP(終値!AK90:BD90)/AVERAGE(終値!AK90:BD90),""))</f>
        <v>0.35874272152356174</v>
      </c>
      <c r="AI90" s="500">
        <f>IF(終値!A90="","",IFERROR(4*STDEVP(終値!AL90:BE90)/AVERAGE(終値!AL90:BE90),""))</f>
        <v>0.31679088810321698</v>
      </c>
      <c r="AJ90" s="500">
        <f>IF(終値!A90="","",IFERROR(4*STDEVP(終値!AM90:BF90)/AVERAGE(終値!AM90:BF90),""))</f>
        <v>0.28231038619789051</v>
      </c>
      <c r="AK90" s="500">
        <f>IF(終値!A90="","",IFERROR(4*STDEVP(終値!AN90:BG90)/AVERAGE(終値!AN90:BG90),""))</f>
        <v>0.24329633676738363</v>
      </c>
      <c r="AL90" s="500">
        <f>IF(終値!A90="","",IFERROR(4*STDEVP(終値!AO90:BH90)/AVERAGE(終値!AO90:BH90),""))</f>
        <v>0.24690796019942493</v>
      </c>
      <c r="AM90" s="500">
        <f>IF(終値!A90="","",IFERROR(4*STDEVP(終値!AP90:BI90)/AVERAGE(終値!AP90:BI90),""))</f>
        <v>0.24467837856094574</v>
      </c>
      <c r="AN90" s="500">
        <f>IF(終値!A90="","",IFERROR(4*STDEVP(終値!AQ90:BJ90)/AVERAGE(終値!AQ90:BJ90),""))</f>
        <v>0.21841185650414249</v>
      </c>
      <c r="AO90" s="500">
        <f>IF(終値!A90="","",IFERROR(4*STDEVP(終値!AR90:BK90)/AVERAGE(終値!AR90:BK90),""))</f>
        <v>0.21428626185255406</v>
      </c>
      <c r="AP90" s="500">
        <f>IF(終値!A90="","",IFERROR(4*STDEVP(終値!AS90:BL90)/AVERAGE(終値!AS90:BL90),""))</f>
        <v>0.2147518522861758</v>
      </c>
    </row>
    <row r="91" spans="1:42">
      <c r="A91" s="497" t="str">
        <f>IF(終値!A91="","",終値!A91)</f>
        <v>6501</v>
      </c>
      <c r="B91" s="500">
        <f>IF(終値!A91="","",IFERROR(4*STDEVP(終値!E91:X91)/AVERAGE(終値!E91:X91),""))</f>
        <v>0.21435361792286459</v>
      </c>
      <c r="C91" s="500">
        <f>IF(終値!A91="","",IFERROR(4*STDEVP(終値!F91:Y91)/AVERAGE(終値!F91:Y91),""))</f>
        <v>0.19623367322988253</v>
      </c>
      <c r="D91" s="500">
        <f>IF(終値!A91="","",IFERROR(4*STDEVP(終値!G91:Z91)/AVERAGE(終値!G91:Z91),""))</f>
        <v>0.17112953008480697</v>
      </c>
      <c r="E91" s="500">
        <f>IF(終値!A91="","",IFERROR(4*STDEVP(終値!H91:AA91)/AVERAGE(終値!H91:AA91),""))</f>
        <v>0.14654424552131984</v>
      </c>
      <c r="F91" s="500">
        <f>IF(終値!A91="","",IFERROR(4*STDEVP(終値!I91:AB91)/AVERAGE(終値!I91:AB91),""))</f>
        <v>0.13381749755876779</v>
      </c>
      <c r="G91" s="500">
        <f>IF(終値!A91="","",IFERROR(4*STDEVP(終値!J91:AC91)/AVERAGE(終値!J91:AC91),""))</f>
        <v>0.1139459502863828</v>
      </c>
      <c r="H91" s="500">
        <f>IF(終値!A91="","",IFERROR(4*STDEVP(終値!K91:AD91)/AVERAGE(終値!K91:AD91),""))</f>
        <v>9.8262706942862724E-2</v>
      </c>
      <c r="I91" s="500">
        <f>IF(終値!A91="","",IFERROR(4*STDEVP(終値!L91:AE91)/AVERAGE(終値!L91:AE91),""))</f>
        <v>0.10923378362623735</v>
      </c>
      <c r="J91" s="500">
        <f>IF(終値!A91="","",IFERROR(4*STDEVP(終値!M91:AF91)/AVERAGE(終値!M91:AF91),""))</f>
        <v>0.1181829851360108</v>
      </c>
      <c r="K91" s="500">
        <f>IF(終値!A91="","",IFERROR(4*STDEVP(終値!N91:AG91)/AVERAGE(終値!N91:AG91),""))</f>
        <v>0.11571349300885207</v>
      </c>
      <c r="L91" s="500">
        <f>IF(終値!A91="","",IFERROR(4*STDEVP(終値!O91:AH91)/AVERAGE(終値!O91:AH91),""))</f>
        <v>0.11686805891993067</v>
      </c>
      <c r="M91" s="500">
        <f>IF(終値!A91="","",IFERROR(4*STDEVP(終値!P91:AI91)/AVERAGE(終値!P91:AI91),""))</f>
        <v>0.11330265176229913</v>
      </c>
      <c r="N91" s="500">
        <f>IF(終値!A91="","",IFERROR(4*STDEVP(終値!Q91:AJ91)/AVERAGE(終値!Q91:AJ91),""))</f>
        <v>0.111810162609362</v>
      </c>
      <c r="O91" s="500">
        <f>IF(終値!A91="","",IFERROR(4*STDEVP(終値!R91:AK91)/AVERAGE(終値!R91:AK91),""))</f>
        <v>0.11481470285288273</v>
      </c>
      <c r="P91" s="500">
        <f>IF(終値!A91="","",IFERROR(4*STDEVP(終値!S91:AL91)/AVERAGE(終値!S91:AL91),""))</f>
        <v>0.11540155375403595</v>
      </c>
      <c r="Q91" s="500">
        <f>IF(終値!A91="","",IFERROR(4*STDEVP(終値!T91:AM91)/AVERAGE(終値!T91:AM91),""))</f>
        <v>0.1144061216829261</v>
      </c>
      <c r="R91" s="500">
        <f>IF(終値!A91="","",IFERROR(4*STDEVP(終値!U91:AN91)/AVERAGE(終値!U91:AN91),""))</f>
        <v>0.11287857701102133</v>
      </c>
      <c r="S91" s="500">
        <f>IF(終値!A91="","",IFERROR(4*STDEVP(終値!V91:AO91)/AVERAGE(終値!V91:AO91),""))</f>
        <v>0.11144889066400297</v>
      </c>
      <c r="T91" s="500">
        <f>IF(終値!A91="","",IFERROR(4*STDEVP(終値!W91:AP91)/AVERAGE(終値!W91:AP91),""))</f>
        <v>0.11167536205922635</v>
      </c>
      <c r="U91" s="500">
        <f>IF(終値!A91="","",IFERROR(4*STDEVP(終値!X91:AQ91)/AVERAGE(終値!X91:AQ91),""))</f>
        <v>0.11187671953371475</v>
      </c>
      <c r="V91" s="500">
        <f>IF(終値!A91="","",IFERROR(4*STDEVP(終値!Y91:AR91)/AVERAGE(終値!Y91:AR91),""))</f>
        <v>0.11129555491030303</v>
      </c>
      <c r="W91" s="500">
        <f>IF(終値!A91="","",IFERROR(4*STDEVP(終値!Z91:AS91)/AVERAGE(終値!Z91:AS91),""))</f>
        <v>0.11148067861675094</v>
      </c>
      <c r="X91" s="500">
        <f>IF(終値!A91="","",IFERROR(4*STDEVP(終値!AA91:AT91)/AVERAGE(終値!AA91:AT91),""))</f>
        <v>0.10693466732676614</v>
      </c>
      <c r="Y91" s="500">
        <f>IF(終値!A91="","",IFERROR(4*STDEVP(終値!AB91:AU91)/AVERAGE(終値!AB91:AU91),""))</f>
        <v>0.12325639331265231</v>
      </c>
      <c r="Z91" s="500">
        <f>IF(終値!A91="","",IFERROR(4*STDEVP(終値!AC91:AV91)/AVERAGE(終値!AC91:AV91),""))</f>
        <v>0.16486689463729406</v>
      </c>
      <c r="AA91" s="500">
        <f>IF(終値!A91="","",IFERROR(4*STDEVP(終値!AD91:AW91)/AVERAGE(終値!AD91:AW91),""))</f>
        <v>0.18360408959432445</v>
      </c>
      <c r="AB91" s="500">
        <f>IF(終値!A91="","",IFERROR(4*STDEVP(終値!AE91:AX91)/AVERAGE(終値!AE91:AX91),""))</f>
        <v>0.19803510354260226</v>
      </c>
      <c r="AC91" s="500">
        <f>IF(終値!A91="","",IFERROR(4*STDEVP(終値!AF91:AY91)/AVERAGE(終値!AF91:AY91),""))</f>
        <v>0.19369748211397111</v>
      </c>
      <c r="AD91" s="500">
        <f>IF(終値!A91="","",IFERROR(4*STDEVP(終値!AG91:AZ91)/AVERAGE(終値!AG91:AZ91),""))</f>
        <v>0.18890244799930447</v>
      </c>
      <c r="AE91" s="500">
        <f>IF(終値!A91="","",IFERROR(4*STDEVP(終値!AH91:BA91)/AVERAGE(終値!AH91:BA91),""))</f>
        <v>0.18157388714231168</v>
      </c>
      <c r="AF91" s="500">
        <f>IF(終値!A91="","",IFERROR(4*STDEVP(終値!AI91:BB91)/AVERAGE(終値!AI91:BB91),""))</f>
        <v>0.17597054990884242</v>
      </c>
      <c r="AG91" s="500">
        <f>IF(終値!A91="","",IFERROR(4*STDEVP(終値!AJ91:BC91)/AVERAGE(終値!AJ91:BC91),""))</f>
        <v>0.17040140028799447</v>
      </c>
      <c r="AH91" s="500">
        <f>IF(終値!A91="","",IFERROR(4*STDEVP(終値!AK91:BD91)/AVERAGE(終値!AK91:BD91),""))</f>
        <v>0.16772028285291127</v>
      </c>
      <c r="AI91" s="500">
        <f>IF(終値!A91="","",IFERROR(4*STDEVP(終値!AL91:BE91)/AVERAGE(終値!AL91:BE91),""))</f>
        <v>0.16766656900007643</v>
      </c>
      <c r="AJ91" s="500">
        <f>IF(終値!A91="","",IFERROR(4*STDEVP(終値!AM91:BF91)/AVERAGE(終値!AM91:BF91),""))</f>
        <v>0.16356023265825748</v>
      </c>
      <c r="AK91" s="500">
        <f>IF(終値!A91="","",IFERROR(4*STDEVP(終値!AN91:BG91)/AVERAGE(終値!AN91:BG91),""))</f>
        <v>0.1620721816949601</v>
      </c>
      <c r="AL91" s="500">
        <f>IF(終値!A91="","",IFERROR(4*STDEVP(終値!AO91:BH91)/AVERAGE(終値!AO91:BH91),""))</f>
        <v>0.15394730422652128</v>
      </c>
      <c r="AM91" s="500">
        <f>IF(終値!A91="","",IFERROR(4*STDEVP(終値!AP91:BI91)/AVERAGE(終値!AP91:BI91),""))</f>
        <v>0.1471887829485842</v>
      </c>
      <c r="AN91" s="500">
        <f>IF(終値!A91="","",IFERROR(4*STDEVP(終値!AQ91:BJ91)/AVERAGE(終値!AQ91:BJ91),""))</f>
        <v>0.14343621648108831</v>
      </c>
      <c r="AO91" s="500">
        <f>IF(終値!A91="","",IFERROR(4*STDEVP(終値!AR91:BK91)/AVERAGE(終値!AR91:BK91),""))</f>
        <v>0.13331723625782468</v>
      </c>
      <c r="AP91" s="500">
        <f>IF(終値!A91="","",IFERROR(4*STDEVP(終値!AS91:BL91)/AVERAGE(終値!AS91:BL91),""))</f>
        <v>0.13194056189631523</v>
      </c>
    </row>
    <row r="92" spans="1:42">
      <c r="A92" s="497" t="str">
        <f>IF(終値!A92="","",終値!A92)</f>
        <v>6134</v>
      </c>
      <c r="B92" s="500">
        <f>IF(終値!A92="","",IFERROR(4*STDEVP(終値!E92:X92)/AVERAGE(終値!E92:X92),""))</f>
        <v>0.27144820024184435</v>
      </c>
      <c r="C92" s="500">
        <f>IF(終値!A92="","",IFERROR(4*STDEVP(終値!F92:Y92)/AVERAGE(終値!F92:Y92),""))</f>
        <v>0.26403760146124416</v>
      </c>
      <c r="D92" s="500">
        <f>IF(終値!A92="","",IFERROR(4*STDEVP(終値!G92:Z92)/AVERAGE(終値!G92:Z92),""))</f>
        <v>0.24096044237986677</v>
      </c>
      <c r="E92" s="500">
        <f>IF(終値!A92="","",IFERROR(4*STDEVP(終値!H92:AA92)/AVERAGE(終値!H92:AA92),""))</f>
        <v>0.26511468819831419</v>
      </c>
      <c r="F92" s="500">
        <f>IF(終値!A92="","",IFERROR(4*STDEVP(終値!I92:AB92)/AVERAGE(終値!I92:AB92),""))</f>
        <v>0.29743167411697768</v>
      </c>
      <c r="G92" s="500">
        <f>IF(終値!A92="","",IFERROR(4*STDEVP(終値!J92:AC92)/AVERAGE(終値!J92:AC92),""))</f>
        <v>0.30888647061045238</v>
      </c>
      <c r="H92" s="500">
        <f>IF(終値!A92="","",IFERROR(4*STDEVP(終値!K92:AD92)/AVERAGE(終値!K92:AD92),""))</f>
        <v>0.30452670300975293</v>
      </c>
      <c r="I92" s="500">
        <f>IF(終値!A92="","",IFERROR(4*STDEVP(終値!L92:AE92)/AVERAGE(終値!L92:AE92),""))</f>
        <v>0.27149332468225529</v>
      </c>
      <c r="J92" s="500">
        <f>IF(終値!A92="","",IFERROR(4*STDEVP(終値!M92:AF92)/AVERAGE(終値!M92:AF92),""))</f>
        <v>0.24014702053062023</v>
      </c>
      <c r="K92" s="500">
        <f>IF(終値!A92="","",IFERROR(4*STDEVP(終値!N92:AG92)/AVERAGE(終値!N92:AG92),""))</f>
        <v>0.23550400703652305</v>
      </c>
      <c r="L92" s="500">
        <f>IF(終値!A92="","",IFERROR(4*STDEVP(終値!O92:AH92)/AVERAGE(終値!O92:AH92),""))</f>
        <v>0.2325191615726824</v>
      </c>
      <c r="M92" s="500">
        <f>IF(終値!A92="","",IFERROR(4*STDEVP(終値!P92:AI92)/AVERAGE(終値!P92:AI92),""))</f>
        <v>0.22793108794637454</v>
      </c>
      <c r="N92" s="500">
        <f>IF(終値!A92="","",IFERROR(4*STDEVP(終値!Q92:AJ92)/AVERAGE(終値!Q92:AJ92),""))</f>
        <v>0.21762702327823732</v>
      </c>
      <c r="O92" s="500">
        <f>IF(終値!A92="","",IFERROR(4*STDEVP(終値!R92:AK92)/AVERAGE(終値!R92:AK92),""))</f>
        <v>0.20903196346349009</v>
      </c>
      <c r="P92" s="500">
        <f>IF(終値!A92="","",IFERROR(4*STDEVP(終値!S92:AL92)/AVERAGE(終値!S92:AL92),""))</f>
        <v>0.18654642686981415</v>
      </c>
      <c r="Q92" s="500">
        <f>IF(終値!A92="","",IFERROR(4*STDEVP(終値!T92:AM92)/AVERAGE(終値!T92:AM92),""))</f>
        <v>0.17637912150985233</v>
      </c>
      <c r="R92" s="500">
        <f>IF(終値!A92="","",IFERROR(4*STDEVP(終値!U92:AN92)/AVERAGE(終値!U92:AN92),""))</f>
        <v>0.17530113417286694</v>
      </c>
      <c r="S92" s="500">
        <f>IF(終値!A92="","",IFERROR(4*STDEVP(終値!V92:AO92)/AVERAGE(終値!V92:AO92),""))</f>
        <v>0.16353424659120527</v>
      </c>
      <c r="T92" s="500">
        <f>IF(終値!A92="","",IFERROR(4*STDEVP(終値!W92:AP92)/AVERAGE(終値!W92:AP92),""))</f>
        <v>0.15673309419356379</v>
      </c>
      <c r="U92" s="500">
        <f>IF(終値!A92="","",IFERROR(4*STDEVP(終値!X92:AQ92)/AVERAGE(終値!X92:AQ92),""))</f>
        <v>0.16947882646159487</v>
      </c>
      <c r="V92" s="500">
        <f>IF(終値!A92="","",IFERROR(4*STDEVP(終値!Y92:AR92)/AVERAGE(終値!Y92:AR92),""))</f>
        <v>0.18435293254749474</v>
      </c>
      <c r="W92" s="500">
        <f>IF(終値!A92="","",IFERROR(4*STDEVP(終値!Z92:AS92)/AVERAGE(終値!Z92:AS92),""))</f>
        <v>0.19589904666028993</v>
      </c>
      <c r="X92" s="500">
        <f>IF(終値!A92="","",IFERROR(4*STDEVP(終値!AA92:AT92)/AVERAGE(終値!AA92:AT92),""))</f>
        <v>0.20990904218071788</v>
      </c>
      <c r="Y92" s="500">
        <f>IF(終値!A92="","",IFERROR(4*STDEVP(終値!AB92:AU92)/AVERAGE(終値!AB92:AU92),""))</f>
        <v>0.23192215770824176</v>
      </c>
      <c r="Z92" s="500">
        <f>IF(終値!A92="","",IFERROR(4*STDEVP(終値!AC92:AV92)/AVERAGE(終値!AC92:AV92),""))</f>
        <v>0.22512972634649081</v>
      </c>
      <c r="AA92" s="500">
        <f>IF(終値!A92="","",IFERROR(4*STDEVP(終値!AD92:AW92)/AVERAGE(終値!AD92:AW92),""))</f>
        <v>0.22347330122333256</v>
      </c>
      <c r="AB92" s="500">
        <f>IF(終値!A92="","",IFERROR(4*STDEVP(終値!AE92:AX92)/AVERAGE(終値!AE92:AX92),""))</f>
        <v>0.2004214865720316</v>
      </c>
      <c r="AC92" s="500">
        <f>IF(終値!A92="","",IFERROR(4*STDEVP(終値!AF92:AY92)/AVERAGE(終値!AF92:AY92),""))</f>
        <v>0.19506288546930176</v>
      </c>
      <c r="AD92" s="500">
        <f>IF(終値!A92="","",IFERROR(4*STDEVP(終値!AG92:AZ92)/AVERAGE(終値!AG92:AZ92),""))</f>
        <v>0.19658480984690119</v>
      </c>
      <c r="AE92" s="500">
        <f>IF(終値!A92="","",IFERROR(4*STDEVP(終値!AH92:BA92)/AVERAGE(終値!AH92:BA92),""))</f>
        <v>0.19664165942259693</v>
      </c>
      <c r="AF92" s="500">
        <f>IF(終値!A92="","",IFERROR(4*STDEVP(終値!AI92:BB92)/AVERAGE(終値!AI92:BB92),""))</f>
        <v>0.18870182400161642</v>
      </c>
      <c r="AG92" s="500">
        <f>IF(終値!A92="","",IFERROR(4*STDEVP(終値!AJ92:BC92)/AVERAGE(終値!AJ92:BC92),""))</f>
        <v>0.18742685323165809</v>
      </c>
      <c r="AH92" s="500">
        <f>IF(終値!A92="","",IFERROR(4*STDEVP(終値!AK92:BD92)/AVERAGE(終値!AK92:BD92),""))</f>
        <v>0.187691059851056</v>
      </c>
      <c r="AI92" s="500">
        <f>IF(終値!A92="","",IFERROR(4*STDEVP(終値!AL92:BE92)/AVERAGE(終値!AL92:BE92),""))</f>
        <v>0.18135854856854966</v>
      </c>
      <c r="AJ92" s="500">
        <f>IF(終値!A92="","",IFERROR(4*STDEVP(終値!AM92:BF92)/AVERAGE(終値!AM92:BF92),""))</f>
        <v>0.17350755126029407</v>
      </c>
      <c r="AK92" s="500">
        <f>IF(終値!A92="","",IFERROR(4*STDEVP(終値!AN92:BG92)/AVERAGE(終値!AN92:BG92),""))</f>
        <v>0.17070713217116315</v>
      </c>
      <c r="AL92" s="500">
        <f>IF(終値!A92="","",IFERROR(4*STDEVP(終値!AO92:BH92)/AVERAGE(終値!AO92:BH92),""))</f>
        <v>0.17622525319466806</v>
      </c>
      <c r="AM92" s="500">
        <f>IF(終値!A92="","",IFERROR(4*STDEVP(終値!AP92:BI92)/AVERAGE(終値!AP92:BI92),""))</f>
        <v>0.17046803795164597</v>
      </c>
      <c r="AN92" s="500">
        <f>IF(終値!A92="","",IFERROR(4*STDEVP(終値!AQ92:BJ92)/AVERAGE(終値!AQ92:BJ92),""))</f>
        <v>0.1595359802842739</v>
      </c>
      <c r="AO92" s="500">
        <f>IF(終値!A92="","",IFERROR(4*STDEVP(終値!AR92:BK92)/AVERAGE(終値!AR92:BK92),""))</f>
        <v>0.16158106556609006</v>
      </c>
      <c r="AP92" s="500">
        <f>IF(終値!A92="","",IFERROR(4*STDEVP(終値!AS92:BL92)/AVERAGE(終値!AS92:BL92),""))</f>
        <v>0.16964848561735604</v>
      </c>
    </row>
    <row r="93" spans="1:42">
      <c r="A93" s="497" t="str">
        <f>IF(終値!A93="","",終値!A93)</f>
        <v>7746</v>
      </c>
      <c r="B93" s="500">
        <f>IF(終値!A93="","",IFERROR(4*STDEVP(終値!E93:X93)/AVERAGE(終値!E93:X93),""))</f>
        <v>0.14079574003088965</v>
      </c>
      <c r="C93" s="500">
        <f>IF(終値!A93="","",IFERROR(4*STDEVP(終値!F93:Y93)/AVERAGE(終値!F93:Y93),""))</f>
        <v>0.14033696938150134</v>
      </c>
      <c r="D93" s="500">
        <f>IF(終値!A93="","",IFERROR(4*STDEVP(終値!G93:Z93)/AVERAGE(終値!G93:Z93),""))</f>
        <v>0.15512654807963641</v>
      </c>
      <c r="E93" s="500">
        <f>IF(終値!A93="","",IFERROR(4*STDEVP(終値!H93:AA93)/AVERAGE(終値!H93:AA93),""))</f>
        <v>0.17947183459387095</v>
      </c>
      <c r="F93" s="500">
        <f>IF(終値!A93="","",IFERROR(4*STDEVP(終値!I93:AB93)/AVERAGE(終値!I93:AB93),""))</f>
        <v>0.19432486643948518</v>
      </c>
      <c r="G93" s="500">
        <f>IF(終値!A93="","",IFERROR(4*STDEVP(終値!J93:AC93)/AVERAGE(終値!J93:AC93),""))</f>
        <v>0.21299296613675647</v>
      </c>
      <c r="H93" s="500">
        <f>IF(終値!A93="","",IFERROR(4*STDEVP(終値!K93:AD93)/AVERAGE(終値!K93:AD93),""))</f>
        <v>0.22248595247347103</v>
      </c>
      <c r="I93" s="500">
        <f>IF(終値!A93="","",IFERROR(4*STDEVP(終値!L93:AE93)/AVERAGE(終値!L93:AE93),""))</f>
        <v>0.25604545552848057</v>
      </c>
      <c r="J93" s="500">
        <f>IF(終値!A93="","",IFERROR(4*STDEVP(終値!M93:AF93)/AVERAGE(終値!M93:AF93),""))</f>
        <v>0.28782856397155698</v>
      </c>
      <c r="K93" s="500">
        <f>IF(終値!A93="","",IFERROR(4*STDEVP(終値!N93:AG93)/AVERAGE(終値!N93:AG93),""))</f>
        <v>0.28535490477091136</v>
      </c>
      <c r="L93" s="500">
        <f>IF(終値!A93="","",IFERROR(4*STDEVP(終値!O93:AH93)/AVERAGE(終値!O93:AH93),""))</f>
        <v>0.2838724904395179</v>
      </c>
      <c r="M93" s="500">
        <f>IF(終値!A93="","",IFERROR(4*STDEVP(終値!P93:AI93)/AVERAGE(終値!P93:AI93),""))</f>
        <v>0.28552690472783004</v>
      </c>
      <c r="N93" s="500">
        <f>IF(終値!A93="","",IFERROR(4*STDEVP(終値!Q93:AJ93)/AVERAGE(終値!Q93:AJ93),""))</f>
        <v>0.28485800546384621</v>
      </c>
      <c r="O93" s="500">
        <f>IF(終値!A93="","",IFERROR(4*STDEVP(終値!R93:AK93)/AVERAGE(終値!R93:AK93),""))</f>
        <v>0.28043070649077217</v>
      </c>
      <c r="P93" s="500">
        <f>IF(終値!A93="","",IFERROR(4*STDEVP(終値!S93:AL93)/AVERAGE(終値!S93:AL93),""))</f>
        <v>0.26569953225145321</v>
      </c>
      <c r="Q93" s="500">
        <f>IF(終値!A93="","",IFERROR(4*STDEVP(終値!T93:AM93)/AVERAGE(終値!T93:AM93),""))</f>
        <v>0.26148783451508067</v>
      </c>
      <c r="R93" s="500">
        <f>IF(終値!A93="","",IFERROR(4*STDEVP(終値!U93:AN93)/AVERAGE(終値!U93:AN93),""))</f>
        <v>0.26014541861970686</v>
      </c>
      <c r="S93" s="500">
        <f>IF(終値!A93="","",IFERROR(4*STDEVP(終値!V93:AO93)/AVERAGE(終値!V93:AO93),""))</f>
        <v>0.26769511561056264</v>
      </c>
      <c r="T93" s="500">
        <f>IF(終値!A93="","",IFERROR(4*STDEVP(終値!W93:AP93)/AVERAGE(終値!W93:AP93),""))</f>
        <v>0.27973744736874168</v>
      </c>
      <c r="U93" s="500">
        <f>IF(終値!A93="","",IFERROR(4*STDEVP(終値!X93:AQ93)/AVERAGE(終値!X93:AQ93),""))</f>
        <v>0.29759503810089361</v>
      </c>
      <c r="V93" s="500">
        <f>IF(終値!A93="","",IFERROR(4*STDEVP(終値!Y93:AR93)/AVERAGE(終値!Y93:AR93),""))</f>
        <v>0.32014258129541112</v>
      </c>
      <c r="W93" s="500">
        <f>IF(終値!A93="","",IFERROR(4*STDEVP(終値!Z93:AS93)/AVERAGE(終値!Z93:AS93),""))</f>
        <v>0.3531553358929489</v>
      </c>
      <c r="X93" s="500">
        <f>IF(終値!A93="","",IFERROR(4*STDEVP(終値!AA93:AT93)/AVERAGE(終値!AA93:AT93),""))</f>
        <v>0.36471356074152556</v>
      </c>
      <c r="Y93" s="500">
        <f>IF(終値!A93="","",IFERROR(4*STDEVP(終値!AB93:AU93)/AVERAGE(終値!AB93:AU93),""))</f>
        <v>0.37592406825848618</v>
      </c>
      <c r="Z93" s="500">
        <f>IF(終値!A93="","",IFERROR(4*STDEVP(終値!AC93:AV93)/AVERAGE(終値!AC93:AV93),""))</f>
        <v>0.37447113463401704</v>
      </c>
      <c r="AA93" s="500">
        <f>IF(終値!A93="","",IFERROR(4*STDEVP(終値!AD93:AW93)/AVERAGE(終値!AD93:AW93),""))</f>
        <v>0.36973195370444356</v>
      </c>
      <c r="AB93" s="500">
        <f>IF(終値!A93="","",IFERROR(4*STDEVP(終値!AE93:AX93)/AVERAGE(終値!AE93:AX93),""))</f>
        <v>0.35990891381743889</v>
      </c>
      <c r="AC93" s="500">
        <f>IF(終値!A93="","",IFERROR(4*STDEVP(終値!AF93:AY93)/AVERAGE(終値!AF93:AY93),""))</f>
        <v>0.32191299283856922</v>
      </c>
      <c r="AD93" s="500">
        <f>IF(終値!A93="","",IFERROR(4*STDEVP(終値!AG93:AZ93)/AVERAGE(終値!AG93:AZ93),""))</f>
        <v>0.25948339984985952</v>
      </c>
      <c r="AE93" s="500">
        <f>IF(終値!A93="","",IFERROR(4*STDEVP(終値!AH93:BA93)/AVERAGE(終値!AH93:BA93),""))</f>
        <v>0.2576866522921486</v>
      </c>
      <c r="AF93" s="500">
        <f>IF(終値!A93="","",IFERROR(4*STDEVP(終値!AI93:BB93)/AVERAGE(終値!AI93:BB93),""))</f>
        <v>0.26716736079817427</v>
      </c>
      <c r="AG93" s="500">
        <f>IF(終値!A93="","",IFERROR(4*STDEVP(終値!AJ93:BC93)/AVERAGE(終値!AJ93:BC93),""))</f>
        <v>0.27618998303998066</v>
      </c>
      <c r="AH93" s="500">
        <f>IF(終値!A93="","",IFERROR(4*STDEVP(終値!AK93:BD93)/AVERAGE(終値!AK93:BD93),""))</f>
        <v>0.28900423294663469</v>
      </c>
      <c r="AI93" s="500">
        <f>IF(終値!A93="","",IFERROR(4*STDEVP(終値!AL93:BE93)/AVERAGE(終値!AL93:BE93),""))</f>
        <v>0.30963107771543263</v>
      </c>
      <c r="AJ93" s="500">
        <f>IF(終値!A93="","",IFERROR(4*STDEVP(終値!AM93:BF93)/AVERAGE(終値!AM93:BF93),""))</f>
        <v>0.33363514824678941</v>
      </c>
      <c r="AK93" s="500">
        <f>IF(終値!A93="","",IFERROR(4*STDEVP(終値!AN93:BG93)/AVERAGE(終値!AN93:BG93),""))</f>
        <v>0.35960480009354689</v>
      </c>
      <c r="AL93" s="500">
        <f>IF(終値!A93="","",IFERROR(4*STDEVP(終値!AO93:BH93)/AVERAGE(終値!AO93:BH93),""))</f>
        <v>0.4079841066035973</v>
      </c>
      <c r="AM93" s="500">
        <f>IF(終値!A93="","",IFERROR(4*STDEVP(終値!AP93:BI93)/AVERAGE(終値!AP93:BI93),""))</f>
        <v>0.47260413382736222</v>
      </c>
      <c r="AN93" s="500">
        <f>IF(終値!A93="","",IFERROR(4*STDEVP(終値!AQ93:BJ93)/AVERAGE(終値!AQ93:BJ93),""))</f>
        <v>0.46912675899792239</v>
      </c>
      <c r="AO93" s="500">
        <f>IF(終値!A93="","",IFERROR(4*STDEVP(終値!AR93:BK93)/AVERAGE(終値!AR93:BK93),""))</f>
        <v>0.46102362321373547</v>
      </c>
      <c r="AP93" s="500">
        <f>IF(終値!A93="","",IFERROR(4*STDEVP(終値!AS93:BL93)/AVERAGE(終値!AS93:BL93),""))</f>
        <v>0.44039012667855454</v>
      </c>
    </row>
    <row r="94" spans="1:42">
      <c r="A94" s="497" t="str">
        <f>IF(終値!A94="","",終値!A94)</f>
        <v>3407</v>
      </c>
      <c r="B94" s="500">
        <f>IF(終値!A94="","",IFERROR(4*STDEVP(終値!E94:X94)/AVERAGE(終値!E94:X94),""))</f>
        <v>0.2029332841490015</v>
      </c>
      <c r="C94" s="500">
        <f>IF(終値!A94="","",IFERROR(4*STDEVP(終値!F94:Y94)/AVERAGE(終値!F94:Y94),""))</f>
        <v>0.19245283643553857</v>
      </c>
      <c r="D94" s="500">
        <f>IF(終値!A94="","",IFERROR(4*STDEVP(終値!G94:Z94)/AVERAGE(終値!G94:Z94),""))</f>
        <v>0.17252932127660395</v>
      </c>
      <c r="E94" s="500">
        <f>IF(終値!A94="","",IFERROR(4*STDEVP(終値!H94:AA94)/AVERAGE(終値!H94:AA94),""))</f>
        <v>0.1251521289094337</v>
      </c>
      <c r="F94" s="500">
        <f>IF(終値!A94="","",IFERROR(4*STDEVP(終値!I94:AB94)/AVERAGE(終値!I94:AB94),""))</f>
        <v>8.1189320847277646E-2</v>
      </c>
      <c r="G94" s="500">
        <f>IF(終値!A94="","",IFERROR(4*STDEVP(終値!J94:AC94)/AVERAGE(終値!J94:AC94),""))</f>
        <v>6.1908188166827451E-2</v>
      </c>
      <c r="H94" s="500">
        <f>IF(終値!A94="","",IFERROR(4*STDEVP(終値!K94:AD94)/AVERAGE(終値!K94:AD94),""))</f>
        <v>6.729406577714156E-2</v>
      </c>
      <c r="I94" s="500">
        <f>IF(終値!A94="","",IFERROR(4*STDEVP(終値!L94:AE94)/AVERAGE(終値!L94:AE94),""))</f>
        <v>7.2332867671285286E-2</v>
      </c>
      <c r="J94" s="500">
        <f>IF(終値!A94="","",IFERROR(4*STDEVP(終値!M94:AF94)/AVERAGE(終値!M94:AF94),""))</f>
        <v>7.3945656369413179E-2</v>
      </c>
      <c r="K94" s="500">
        <f>IF(終値!A94="","",IFERROR(4*STDEVP(終値!N94:AG94)/AVERAGE(終値!N94:AG94),""))</f>
        <v>7.6880973539871403E-2</v>
      </c>
      <c r="L94" s="500">
        <f>IF(終値!A94="","",IFERROR(4*STDEVP(終値!O94:AH94)/AVERAGE(終値!O94:AH94),""))</f>
        <v>8.0328169471194213E-2</v>
      </c>
      <c r="M94" s="500">
        <f>IF(終値!A94="","",IFERROR(4*STDEVP(終値!P94:AI94)/AVERAGE(終値!P94:AI94),""))</f>
        <v>8.1931491667941655E-2</v>
      </c>
      <c r="N94" s="500">
        <f>IF(終値!A94="","",IFERROR(4*STDEVP(終値!Q94:AJ94)/AVERAGE(終値!Q94:AJ94),""))</f>
        <v>8.3896379537776941E-2</v>
      </c>
      <c r="O94" s="500">
        <f>IF(終値!A94="","",IFERROR(4*STDEVP(終値!R94:AK94)/AVERAGE(終値!R94:AK94),""))</f>
        <v>8.2840993754955197E-2</v>
      </c>
      <c r="P94" s="500">
        <f>IF(終値!A94="","",IFERROR(4*STDEVP(終値!S94:AL94)/AVERAGE(終値!S94:AL94),""))</f>
        <v>8.4976194203241762E-2</v>
      </c>
      <c r="Q94" s="500">
        <f>IF(終値!A94="","",IFERROR(4*STDEVP(終値!T94:AM94)/AVERAGE(終値!T94:AM94),""))</f>
        <v>8.447399935042256E-2</v>
      </c>
      <c r="R94" s="500">
        <f>IF(終値!A94="","",IFERROR(4*STDEVP(終値!U94:AN94)/AVERAGE(終値!U94:AN94),""))</f>
        <v>8.0059225480873186E-2</v>
      </c>
      <c r="S94" s="500">
        <f>IF(終値!A94="","",IFERROR(4*STDEVP(終値!V94:AO94)/AVERAGE(終値!V94:AO94),""))</f>
        <v>8.1302898666895995E-2</v>
      </c>
      <c r="T94" s="500">
        <f>IF(終値!A94="","",IFERROR(4*STDEVP(終値!W94:AP94)/AVERAGE(終値!W94:AP94),""))</f>
        <v>8.4931003433341992E-2</v>
      </c>
      <c r="U94" s="500">
        <f>IF(終値!A94="","",IFERROR(4*STDEVP(終値!X94:AQ94)/AVERAGE(終値!X94:AQ94),""))</f>
        <v>8.4387386224131417E-2</v>
      </c>
      <c r="V94" s="500">
        <f>IF(終値!A94="","",IFERROR(4*STDEVP(終値!Y94:AR94)/AVERAGE(終値!Y94:AR94),""))</f>
        <v>8.507418468594416E-2</v>
      </c>
      <c r="W94" s="500">
        <f>IF(終値!A94="","",IFERROR(4*STDEVP(終値!Z94:AS94)/AVERAGE(終値!Z94:AS94),""))</f>
        <v>8.2310374813884576E-2</v>
      </c>
      <c r="X94" s="500">
        <f>IF(終値!A94="","",IFERROR(4*STDEVP(終値!AA94:AT94)/AVERAGE(終値!AA94:AT94),""))</f>
        <v>8.0969719612976984E-2</v>
      </c>
      <c r="Y94" s="500">
        <f>IF(終値!A94="","",IFERROR(4*STDEVP(終値!AB94:AU94)/AVERAGE(終値!AB94:AU94),""))</f>
        <v>6.1584242788381448E-2</v>
      </c>
      <c r="Z94" s="500">
        <f>IF(終値!A94="","",IFERROR(4*STDEVP(終値!AC94:AV94)/AVERAGE(終値!AC94:AV94),""))</f>
        <v>5.1715353269335067E-2</v>
      </c>
      <c r="AA94" s="500">
        <f>IF(終値!A94="","",IFERROR(4*STDEVP(終値!AD94:AW94)/AVERAGE(終値!AD94:AW94),""))</f>
        <v>5.1764920274546662E-2</v>
      </c>
      <c r="AB94" s="500">
        <f>IF(終値!A94="","",IFERROR(4*STDEVP(終値!AE94:AX94)/AVERAGE(終値!AE94:AX94),""))</f>
        <v>5.2986058707153748E-2</v>
      </c>
      <c r="AC94" s="500">
        <f>IF(終値!A94="","",IFERROR(4*STDEVP(終値!AF94:AY94)/AVERAGE(終値!AF94:AY94),""))</f>
        <v>5.5600526212564227E-2</v>
      </c>
      <c r="AD94" s="500">
        <f>IF(終値!A94="","",IFERROR(4*STDEVP(終値!AG94:AZ94)/AVERAGE(終値!AG94:AZ94),""))</f>
        <v>5.4035188781583594E-2</v>
      </c>
      <c r="AE94" s="500">
        <f>IF(終値!A94="","",IFERROR(4*STDEVP(終値!AH94:BA94)/AVERAGE(終値!AH94:BA94),""))</f>
        <v>5.3527648739516272E-2</v>
      </c>
      <c r="AF94" s="500">
        <f>IF(終値!A94="","",IFERROR(4*STDEVP(終値!AI94:BB94)/AVERAGE(終値!AI94:BB94),""))</f>
        <v>5.339108730299192E-2</v>
      </c>
      <c r="AG94" s="500">
        <f>IF(終値!A94="","",IFERROR(4*STDEVP(終値!AJ94:BC94)/AVERAGE(終値!AJ94:BC94),""))</f>
        <v>5.3146577470388083E-2</v>
      </c>
      <c r="AH94" s="500">
        <f>IF(終値!A94="","",IFERROR(4*STDEVP(終値!AK94:BD94)/AVERAGE(終値!AK94:BD94),""))</f>
        <v>5.2720306763243047E-2</v>
      </c>
      <c r="AI94" s="500">
        <f>IF(終値!A94="","",IFERROR(4*STDEVP(終値!AL94:BE94)/AVERAGE(終値!AL94:BE94),""))</f>
        <v>4.4383994253385579E-2</v>
      </c>
      <c r="AJ94" s="500">
        <f>IF(終値!A94="","",IFERROR(4*STDEVP(終値!AM94:BF94)/AVERAGE(終値!AM94:BF94),""))</f>
        <v>4.6247461736538133E-2</v>
      </c>
      <c r="AK94" s="500">
        <f>IF(終値!A94="","",IFERROR(4*STDEVP(終値!AN94:BG94)/AVERAGE(終値!AN94:BG94),""))</f>
        <v>5.1848810434057979E-2</v>
      </c>
      <c r="AL94" s="500">
        <f>IF(終値!A94="","",IFERROR(4*STDEVP(終値!AO94:BH94)/AVERAGE(終値!AO94:BH94),""))</f>
        <v>6.4463943680587069E-2</v>
      </c>
      <c r="AM94" s="500">
        <f>IF(終値!A94="","",IFERROR(4*STDEVP(終値!AP94:BI94)/AVERAGE(終値!AP94:BI94),""))</f>
        <v>6.9477707879294526E-2</v>
      </c>
      <c r="AN94" s="500">
        <f>IF(終値!A94="","",IFERROR(4*STDEVP(終値!AQ94:BJ94)/AVERAGE(終値!AQ94:BJ94),""))</f>
        <v>7.5172317530647514E-2</v>
      </c>
      <c r="AO94" s="500">
        <f>IF(終値!A94="","",IFERROR(4*STDEVP(終値!AR94:BK94)/AVERAGE(終値!AR94:BK94),""))</f>
        <v>7.2315704613264919E-2</v>
      </c>
      <c r="AP94" s="500">
        <f>IF(終値!A94="","",IFERROR(4*STDEVP(終値!AS94:BL94)/AVERAGE(終値!AS94:BL94),""))</f>
        <v>7.211121055012755E-2</v>
      </c>
    </row>
    <row r="95" spans="1:42">
      <c r="A95" s="497" t="str">
        <f>IF(終値!A95="","",終値!A95)</f>
        <v>4008</v>
      </c>
      <c r="B95" s="500">
        <f>IF(終値!A95="","",IFERROR(4*STDEVP(終値!E95:X95)/AVERAGE(終値!E95:X95),""))</f>
        <v>0.15254848886545211</v>
      </c>
      <c r="C95" s="500">
        <f>IF(終値!A95="","",IFERROR(4*STDEVP(終値!F95:Y95)/AVERAGE(終値!F95:Y95),""))</f>
        <v>8.9880401098721668E-2</v>
      </c>
      <c r="D95" s="500">
        <f>IF(終値!A95="","",IFERROR(4*STDEVP(終値!G95:Z95)/AVERAGE(終値!G95:Z95),""))</f>
        <v>9.4054511342492958E-2</v>
      </c>
      <c r="E95" s="500">
        <f>IF(終値!A95="","",IFERROR(4*STDEVP(終値!H95:AA95)/AVERAGE(終値!H95:AA95),""))</f>
        <v>0.10707213670074861</v>
      </c>
      <c r="F95" s="500">
        <f>IF(終値!A95="","",IFERROR(4*STDEVP(終値!I95:AB95)/AVERAGE(終値!I95:AB95),""))</f>
        <v>0.11995397733142511</v>
      </c>
      <c r="G95" s="500">
        <f>IF(終値!A95="","",IFERROR(4*STDEVP(終値!J95:AC95)/AVERAGE(終値!J95:AC95),""))</f>
        <v>0.11304881612867999</v>
      </c>
      <c r="H95" s="500">
        <f>IF(終値!A95="","",IFERROR(4*STDEVP(終値!K95:AD95)/AVERAGE(終値!K95:AD95),""))</f>
        <v>0.10433624611795299</v>
      </c>
      <c r="I95" s="500">
        <f>IF(終値!A95="","",IFERROR(4*STDEVP(終値!L95:AE95)/AVERAGE(終値!L95:AE95),""))</f>
        <v>9.4873032948417299E-2</v>
      </c>
      <c r="J95" s="500">
        <f>IF(終値!A95="","",IFERROR(4*STDEVP(終値!M95:AF95)/AVERAGE(終値!M95:AF95),""))</f>
        <v>8.433285894314671E-2</v>
      </c>
      <c r="K95" s="500">
        <f>IF(終値!A95="","",IFERROR(4*STDEVP(終値!N95:AG95)/AVERAGE(終値!N95:AG95),""))</f>
        <v>8.4042617498417058E-2</v>
      </c>
      <c r="L95" s="500">
        <f>IF(終値!A95="","",IFERROR(4*STDEVP(終値!O95:AH95)/AVERAGE(終値!O95:AH95),""))</f>
        <v>8.3053485596421006E-2</v>
      </c>
      <c r="M95" s="500">
        <f>IF(終値!A95="","",IFERROR(4*STDEVP(終値!P95:AI95)/AVERAGE(終値!P95:AI95),""))</f>
        <v>8.5133955694684696E-2</v>
      </c>
      <c r="N95" s="500">
        <f>IF(終値!A95="","",IFERROR(4*STDEVP(終値!Q95:AJ95)/AVERAGE(終値!Q95:AJ95),""))</f>
        <v>8.5160296646322922E-2</v>
      </c>
      <c r="O95" s="500">
        <f>IF(終値!A95="","",IFERROR(4*STDEVP(終値!R95:AK95)/AVERAGE(終値!R95:AK95),""))</f>
        <v>8.8428284082294806E-2</v>
      </c>
      <c r="P95" s="500">
        <f>IF(終値!A95="","",IFERROR(4*STDEVP(終値!S95:AL95)/AVERAGE(終値!S95:AL95),""))</f>
        <v>8.8552201703209751E-2</v>
      </c>
      <c r="Q95" s="500">
        <f>IF(終値!A95="","",IFERROR(4*STDEVP(終値!T95:AM95)/AVERAGE(終値!T95:AM95),""))</f>
        <v>9.0629919781607379E-2</v>
      </c>
      <c r="R95" s="500">
        <f>IF(終値!A95="","",IFERROR(4*STDEVP(終値!U95:AN95)/AVERAGE(終値!U95:AN95),""))</f>
        <v>9.094644749249596E-2</v>
      </c>
      <c r="S95" s="500">
        <f>IF(終値!A95="","",IFERROR(4*STDEVP(終値!V95:AO95)/AVERAGE(終値!V95:AO95),""))</f>
        <v>9.0971547335687006E-2</v>
      </c>
      <c r="T95" s="500">
        <f>IF(終値!A95="","",IFERROR(4*STDEVP(終値!W95:AP95)/AVERAGE(終値!W95:AP95),""))</f>
        <v>8.7566294915078197E-2</v>
      </c>
      <c r="U95" s="500">
        <f>IF(終値!A95="","",IFERROR(4*STDEVP(終値!X95:AQ95)/AVERAGE(終値!X95:AQ95),""))</f>
        <v>8.4870555073948778E-2</v>
      </c>
      <c r="V95" s="500">
        <f>IF(終値!A95="","",IFERROR(4*STDEVP(終値!Y95:AR95)/AVERAGE(終値!Y95:AR95),""))</f>
        <v>8.9067043983158387E-2</v>
      </c>
      <c r="W95" s="500">
        <f>IF(終値!A95="","",IFERROR(4*STDEVP(終値!Z95:AS95)/AVERAGE(終値!Z95:AS95),""))</f>
        <v>9.4673167544216633E-2</v>
      </c>
      <c r="X95" s="500">
        <f>IF(終値!A95="","",IFERROR(4*STDEVP(終値!AA95:AT95)/AVERAGE(終値!AA95:AT95),""))</f>
        <v>9.5937833790949306E-2</v>
      </c>
      <c r="Y95" s="500">
        <f>IF(終値!A95="","",IFERROR(4*STDEVP(終値!AB95:AU95)/AVERAGE(終値!AB95:AU95),""))</f>
        <v>9.5104513924900921E-2</v>
      </c>
      <c r="Z95" s="500">
        <f>IF(終値!A95="","",IFERROR(4*STDEVP(終値!AC95:AV95)/AVERAGE(終値!AC95:AV95),""))</f>
        <v>7.7589339852364866E-2</v>
      </c>
      <c r="AA95" s="500">
        <f>IF(終値!A95="","",IFERROR(4*STDEVP(終値!AD95:AW95)/AVERAGE(終値!AD95:AW95),""))</f>
        <v>7.8363932150606941E-2</v>
      </c>
      <c r="AB95" s="500">
        <f>IF(終値!A95="","",IFERROR(4*STDEVP(終値!AE95:AX95)/AVERAGE(終値!AE95:AX95),""))</f>
        <v>7.9342862344513446E-2</v>
      </c>
      <c r="AC95" s="500">
        <f>IF(終値!A95="","",IFERROR(4*STDEVP(終値!AF95:AY95)/AVERAGE(終値!AF95:AY95),""))</f>
        <v>7.8083769536939629E-2</v>
      </c>
      <c r="AD95" s="500">
        <f>IF(終値!A95="","",IFERROR(4*STDEVP(終値!AG95:AZ95)/AVERAGE(終値!AG95:AZ95),""))</f>
        <v>7.9491215715536231E-2</v>
      </c>
      <c r="AE95" s="500">
        <f>IF(終値!A95="","",IFERROR(4*STDEVP(終値!AH95:BA95)/AVERAGE(終値!AH95:BA95),""))</f>
        <v>8.362181359231477E-2</v>
      </c>
      <c r="AF95" s="500">
        <f>IF(終値!A95="","",IFERROR(4*STDEVP(終値!AI95:BB95)/AVERAGE(終値!AI95:BB95),""))</f>
        <v>8.5599653477079402E-2</v>
      </c>
      <c r="AG95" s="500">
        <f>IF(終値!A95="","",IFERROR(4*STDEVP(終値!AJ95:BC95)/AVERAGE(終値!AJ95:BC95),""))</f>
        <v>8.4104685061594936E-2</v>
      </c>
      <c r="AH95" s="500">
        <f>IF(終値!A95="","",IFERROR(4*STDEVP(終値!AK95:BD95)/AVERAGE(終値!AK95:BD95),""))</f>
        <v>8.4645893434460065E-2</v>
      </c>
      <c r="AI95" s="500">
        <f>IF(終値!A95="","",IFERROR(4*STDEVP(終値!AL95:BE95)/AVERAGE(終値!AL95:BE95),""))</f>
        <v>8.1827751969640969E-2</v>
      </c>
      <c r="AJ95" s="500">
        <f>IF(終値!A95="","",IFERROR(4*STDEVP(終値!AM95:BF95)/AVERAGE(終値!AM95:BF95),""))</f>
        <v>8.0402269518201647E-2</v>
      </c>
      <c r="AK95" s="500">
        <f>IF(終値!A95="","",IFERROR(4*STDEVP(終値!AN95:BG95)/AVERAGE(終値!AN95:BG95),""))</f>
        <v>8.7247006620103013E-2</v>
      </c>
      <c r="AL95" s="500">
        <f>IF(終値!A95="","",IFERROR(4*STDEVP(終値!AO95:BH95)/AVERAGE(終値!AO95:BH95),""))</f>
        <v>9.7563362620853064E-2</v>
      </c>
      <c r="AM95" s="500">
        <f>IF(終値!A95="","",IFERROR(4*STDEVP(終値!AP95:BI95)/AVERAGE(終値!AP95:BI95),""))</f>
        <v>9.9987306627925307E-2</v>
      </c>
      <c r="AN95" s="500">
        <f>IF(終値!A95="","",IFERROR(4*STDEVP(終値!AQ95:BJ95)/AVERAGE(終値!AQ95:BJ95),""))</f>
        <v>9.6917426766233716E-2</v>
      </c>
      <c r="AO95" s="500">
        <f>IF(終値!A95="","",IFERROR(4*STDEVP(終値!AR95:BK95)/AVERAGE(終値!AR95:BK95),""))</f>
        <v>9.7515391424320336E-2</v>
      </c>
      <c r="AP95" s="500">
        <f>IF(終値!A95="","",IFERROR(4*STDEVP(終値!AS95:BL95)/AVERAGE(終値!AS95:BL95),""))</f>
        <v>9.8193516863011684E-2</v>
      </c>
    </row>
    <row r="96" spans="1:42">
      <c r="A96" s="497" t="str">
        <f>IF(終値!A96="","",終値!A96)</f>
        <v>4062</v>
      </c>
      <c r="B96" s="500">
        <f>IF(終値!A96="","",IFERROR(4*STDEVP(終値!E96:X96)/AVERAGE(終値!E96:X96),""))</f>
        <v>0.44857427032504149</v>
      </c>
      <c r="C96" s="500">
        <f>IF(終値!A96="","",IFERROR(4*STDEVP(終値!F96:Y96)/AVERAGE(終値!F96:Y96),""))</f>
        <v>0.44937861578334476</v>
      </c>
      <c r="D96" s="500">
        <f>IF(終値!A96="","",IFERROR(4*STDEVP(終値!G96:Z96)/AVERAGE(終値!G96:Z96),""))</f>
        <v>0.44268135614912868</v>
      </c>
      <c r="E96" s="500">
        <f>IF(終値!A96="","",IFERROR(4*STDEVP(終値!H96:AA96)/AVERAGE(終値!H96:AA96),""))</f>
        <v>0.47718019321480665</v>
      </c>
      <c r="F96" s="500">
        <f>IF(終値!A96="","",IFERROR(4*STDEVP(終値!I96:AB96)/AVERAGE(終値!I96:AB96),""))</f>
        <v>0.5320406506847255</v>
      </c>
      <c r="G96" s="500">
        <f>IF(終値!A96="","",IFERROR(4*STDEVP(終値!J96:AC96)/AVERAGE(終値!J96:AC96),""))</f>
        <v>0.57841548923166508</v>
      </c>
      <c r="H96" s="500">
        <f>IF(終値!A96="","",IFERROR(4*STDEVP(終値!K96:AD96)/AVERAGE(終値!K96:AD96),""))</f>
        <v>0.61186817610295252</v>
      </c>
      <c r="I96" s="500">
        <f>IF(終値!A96="","",IFERROR(4*STDEVP(終値!L96:AE96)/AVERAGE(終値!L96:AE96),""))</f>
        <v>0.57624999732697124</v>
      </c>
      <c r="J96" s="500">
        <f>IF(終値!A96="","",IFERROR(4*STDEVP(終値!M96:AF96)/AVERAGE(終値!M96:AF96),""))</f>
        <v>0.55182168897170036</v>
      </c>
      <c r="K96" s="500">
        <f>IF(終値!A96="","",IFERROR(4*STDEVP(終値!N96:AG96)/AVERAGE(終値!N96:AG96),""))</f>
        <v>0.54993155058868859</v>
      </c>
      <c r="L96" s="500">
        <f>IF(終値!A96="","",IFERROR(4*STDEVP(終値!O96:AH96)/AVERAGE(終値!O96:AH96),""))</f>
        <v>0.58075590340852323</v>
      </c>
      <c r="M96" s="500">
        <f>IF(終値!A96="","",IFERROR(4*STDEVP(終値!P96:AI96)/AVERAGE(終値!P96:AI96),""))</f>
        <v>0.58386581414628125</v>
      </c>
      <c r="N96" s="500">
        <f>IF(終値!A96="","",IFERROR(4*STDEVP(終値!Q96:AJ96)/AVERAGE(終値!Q96:AJ96),""))</f>
        <v>0.57835876797569397</v>
      </c>
      <c r="O96" s="500">
        <f>IF(終値!A96="","",IFERROR(4*STDEVP(終値!R96:AK96)/AVERAGE(終値!R96:AK96),""))</f>
        <v>0.5764656784500426</v>
      </c>
      <c r="P96" s="500">
        <f>IF(終値!A96="","",IFERROR(4*STDEVP(終値!S96:AL96)/AVERAGE(終値!S96:AL96),""))</f>
        <v>0.51521792017074752</v>
      </c>
      <c r="Q96" s="500">
        <f>IF(終値!A96="","",IFERROR(4*STDEVP(終値!T96:AM96)/AVERAGE(終値!T96:AM96),""))</f>
        <v>0.48321756249351944</v>
      </c>
      <c r="R96" s="500">
        <f>IF(終値!A96="","",IFERROR(4*STDEVP(終値!U96:AN96)/AVERAGE(終値!U96:AN96),""))</f>
        <v>0.46201727791988745</v>
      </c>
      <c r="S96" s="500">
        <f>IF(終値!A96="","",IFERROR(4*STDEVP(終値!V96:AO96)/AVERAGE(終値!V96:AO96),""))</f>
        <v>0.4151723135160531</v>
      </c>
      <c r="T96" s="500">
        <f>IF(終値!A96="","",IFERROR(4*STDEVP(終値!W96:AP96)/AVERAGE(終値!W96:AP96),""))</f>
        <v>0.37397615783920823</v>
      </c>
      <c r="U96" s="500">
        <f>IF(終値!A96="","",IFERROR(4*STDEVP(終値!X96:AQ96)/AVERAGE(終値!X96:AQ96),""))</f>
        <v>0.39137186534983798</v>
      </c>
      <c r="V96" s="500">
        <f>IF(終値!A96="","",IFERROR(4*STDEVP(終値!Y96:AR96)/AVERAGE(終値!Y96:AR96),""))</f>
        <v>0.41346199757349811</v>
      </c>
      <c r="W96" s="500">
        <f>IF(終値!A96="","",IFERROR(4*STDEVP(終値!Z96:AS96)/AVERAGE(終値!Z96:AS96),""))</f>
        <v>0.44393440560482206</v>
      </c>
      <c r="X96" s="500">
        <f>IF(終値!A96="","",IFERROR(4*STDEVP(終値!AA96:AT96)/AVERAGE(終値!AA96:AT96),""))</f>
        <v>0.46163985558712994</v>
      </c>
      <c r="Y96" s="500">
        <f>IF(終値!A96="","",IFERROR(4*STDEVP(終値!AB96:AU96)/AVERAGE(終値!AB96:AU96),""))</f>
        <v>0.51595313203424631</v>
      </c>
      <c r="Z96" s="500">
        <f>IF(終値!A96="","",IFERROR(4*STDEVP(終値!AC96:AV96)/AVERAGE(終値!AC96:AV96),""))</f>
        <v>0.54321077244584437</v>
      </c>
      <c r="AA96" s="500">
        <f>IF(終値!A96="","",IFERROR(4*STDEVP(終値!AD96:AW96)/AVERAGE(終値!AD96:AW96),""))</f>
        <v>0.55374271296103439</v>
      </c>
      <c r="AB96" s="500">
        <f>IF(終値!A96="","",IFERROR(4*STDEVP(終値!AE96:AX96)/AVERAGE(終値!AE96:AX96),""))</f>
        <v>0.54086462306890648</v>
      </c>
      <c r="AC96" s="500">
        <f>IF(終値!A96="","",IFERROR(4*STDEVP(終値!AF96:AY96)/AVERAGE(終値!AF96:AY96),""))</f>
        <v>0.54144656882740971</v>
      </c>
      <c r="AD96" s="500">
        <f>IF(終値!A96="","",IFERROR(4*STDEVP(終値!AG96:AZ96)/AVERAGE(終値!AG96:AZ96),""))</f>
        <v>0.5395977709722426</v>
      </c>
      <c r="AE96" s="500">
        <f>IF(終値!A96="","",IFERROR(4*STDEVP(終値!AH96:BA96)/AVERAGE(終値!AH96:BA96),""))</f>
        <v>0.53605317829475929</v>
      </c>
      <c r="AF96" s="500">
        <f>IF(終値!A96="","",IFERROR(4*STDEVP(終値!AI96:BB96)/AVERAGE(終値!AI96:BB96),""))</f>
        <v>0.51660193315735425</v>
      </c>
      <c r="AG96" s="500">
        <f>IF(終値!A96="","",IFERROR(4*STDEVP(終値!AJ96:BC96)/AVERAGE(終値!AJ96:BC96),""))</f>
        <v>0.50528815142278549</v>
      </c>
      <c r="AH96" s="500">
        <f>IF(終値!A96="","",IFERROR(4*STDEVP(終値!AK96:BD96)/AVERAGE(終値!AK96:BD96),""))</f>
        <v>0.49260147113191499</v>
      </c>
      <c r="AI96" s="500">
        <f>IF(終値!A96="","",IFERROR(4*STDEVP(終値!AL96:BE96)/AVERAGE(終値!AL96:BE96),""))</f>
        <v>0.44360855826967299</v>
      </c>
      <c r="AJ96" s="500">
        <f>IF(終値!A96="","",IFERROR(4*STDEVP(終値!AM96:BF96)/AVERAGE(終値!AM96:BF96),""))</f>
        <v>0.42418222166579345</v>
      </c>
      <c r="AK96" s="500">
        <f>IF(終値!A96="","",IFERROR(4*STDEVP(終値!AN96:BG96)/AVERAGE(終値!AN96:BG96),""))</f>
        <v>0.38290107507498644</v>
      </c>
      <c r="AL96" s="500">
        <f>IF(終値!A96="","",IFERROR(4*STDEVP(終値!AO96:BH96)/AVERAGE(終値!AO96:BH96),""))</f>
        <v>0.40156350241379923</v>
      </c>
      <c r="AM96" s="500">
        <f>IF(終値!A96="","",IFERROR(4*STDEVP(終値!AP96:BI96)/AVERAGE(終値!AP96:BI96),""))</f>
        <v>0.43717286886956669</v>
      </c>
      <c r="AN96" s="500">
        <f>IF(終値!A96="","",IFERROR(4*STDEVP(終値!AQ96:BJ96)/AVERAGE(終値!AQ96:BJ96),""))</f>
        <v>0.44987895742696188</v>
      </c>
      <c r="AO96" s="500">
        <f>IF(終値!A96="","",IFERROR(4*STDEVP(終値!AR96:BK96)/AVERAGE(終値!AR96:BK96),""))</f>
        <v>0.48142918105358268</v>
      </c>
      <c r="AP96" s="500">
        <f>IF(終値!A96="","",IFERROR(4*STDEVP(終値!AS96:BL96)/AVERAGE(終値!AS96:BL96),""))</f>
        <v>0.49081935057176146</v>
      </c>
    </row>
    <row r="97" spans="1:42">
      <c r="A97" s="497" t="str">
        <f>IF(終値!A97="","",終値!A97)</f>
        <v>4182</v>
      </c>
      <c r="B97" s="500">
        <f>IF(終値!A97="","",IFERROR(4*STDEVP(終値!E97:X97)/AVERAGE(終値!E97:X97),""))</f>
        <v>0.2410664588859702</v>
      </c>
      <c r="C97" s="500">
        <f>IF(終値!A97="","",IFERROR(4*STDEVP(終値!F97:Y97)/AVERAGE(終値!F97:Y97),""))</f>
        <v>0.24340814992547022</v>
      </c>
      <c r="D97" s="500">
        <f>IF(終値!A97="","",IFERROR(4*STDEVP(終値!G97:Z97)/AVERAGE(終値!G97:Z97),""))</f>
        <v>0.24199129332401709</v>
      </c>
      <c r="E97" s="500">
        <f>IF(終値!A97="","",IFERROR(4*STDEVP(終値!H97:AA97)/AVERAGE(終値!H97:AA97),""))</f>
        <v>0.25464861113251808</v>
      </c>
      <c r="F97" s="500">
        <f>IF(終値!A97="","",IFERROR(4*STDEVP(終値!I97:AB97)/AVERAGE(終値!I97:AB97),""))</f>
        <v>0.268164324474716</v>
      </c>
      <c r="G97" s="500">
        <f>IF(終値!A97="","",IFERROR(4*STDEVP(終値!J97:AC97)/AVERAGE(終値!J97:AC97),""))</f>
        <v>0.26935243511040341</v>
      </c>
      <c r="H97" s="500">
        <f>IF(終値!A97="","",IFERROR(4*STDEVP(終値!K97:AD97)/AVERAGE(終値!K97:AD97),""))</f>
        <v>0.26023483356925337</v>
      </c>
      <c r="I97" s="500">
        <f>IF(終値!A97="","",IFERROR(4*STDEVP(終値!L97:AE97)/AVERAGE(終値!L97:AE97),""))</f>
        <v>0.22596984760500477</v>
      </c>
      <c r="J97" s="500">
        <f>IF(終値!A97="","",IFERROR(4*STDEVP(終値!M97:AF97)/AVERAGE(終値!M97:AF97),""))</f>
        <v>0.20598778962308303</v>
      </c>
      <c r="K97" s="500">
        <f>IF(終値!A97="","",IFERROR(4*STDEVP(終値!N97:AG97)/AVERAGE(終値!N97:AG97),""))</f>
        <v>0.2070088658826498</v>
      </c>
      <c r="L97" s="500">
        <f>IF(終値!A97="","",IFERROR(4*STDEVP(終値!O97:AH97)/AVERAGE(終値!O97:AH97),""))</f>
        <v>0.21647228024134771</v>
      </c>
      <c r="M97" s="500">
        <f>IF(終値!A97="","",IFERROR(4*STDEVP(終値!P97:AI97)/AVERAGE(終値!P97:AI97),""))</f>
        <v>0.22648955428523043</v>
      </c>
      <c r="N97" s="500">
        <f>IF(終値!A97="","",IFERROR(4*STDEVP(終値!Q97:AJ97)/AVERAGE(終値!Q97:AJ97),""))</f>
        <v>0.23794808847314661</v>
      </c>
      <c r="O97" s="500">
        <f>IF(終値!A97="","",IFERROR(4*STDEVP(終値!R97:AK97)/AVERAGE(終値!R97:AK97),""))</f>
        <v>0.26431755833105197</v>
      </c>
      <c r="P97" s="500">
        <f>IF(終値!A97="","",IFERROR(4*STDEVP(終値!S97:AL97)/AVERAGE(終値!S97:AL97),""))</f>
        <v>0.25349263211052642</v>
      </c>
      <c r="Q97" s="500">
        <f>IF(終値!A97="","",IFERROR(4*STDEVP(終値!T97:AM97)/AVERAGE(終値!T97:AM97),""))</f>
        <v>0.25120283747539013</v>
      </c>
      <c r="R97" s="500">
        <f>IF(終値!A97="","",IFERROR(4*STDEVP(終値!U97:AN97)/AVERAGE(終値!U97:AN97),""))</f>
        <v>0.24714699476212668</v>
      </c>
      <c r="S97" s="500">
        <f>IF(終値!A97="","",IFERROR(4*STDEVP(終値!V97:AO97)/AVERAGE(終値!V97:AO97),""))</f>
        <v>0.23600482580449159</v>
      </c>
      <c r="T97" s="500">
        <f>IF(終値!A97="","",IFERROR(4*STDEVP(終値!W97:AP97)/AVERAGE(終値!W97:AP97),""))</f>
        <v>0.21846080580800548</v>
      </c>
      <c r="U97" s="500">
        <f>IF(終値!A97="","",IFERROR(4*STDEVP(終値!X97:AQ97)/AVERAGE(終値!X97:AQ97),""))</f>
        <v>0.20923870423328689</v>
      </c>
      <c r="V97" s="500">
        <f>IF(終値!A97="","",IFERROR(4*STDEVP(終値!Y97:AR97)/AVERAGE(終値!Y97:AR97),""))</f>
        <v>0.22392184119967065</v>
      </c>
      <c r="W97" s="500">
        <f>IF(終値!A97="","",IFERROR(4*STDEVP(終値!Z97:AS97)/AVERAGE(終値!Z97:AS97),""))</f>
        <v>0.23767905597327182</v>
      </c>
      <c r="X97" s="500">
        <f>IF(終値!A97="","",IFERROR(4*STDEVP(終値!AA97:AT97)/AVERAGE(終値!AA97:AT97),""))</f>
        <v>0.23885877459059787</v>
      </c>
      <c r="Y97" s="500">
        <f>IF(終値!A97="","",IFERROR(4*STDEVP(終値!AB97:AU97)/AVERAGE(終値!AB97:AU97),""))</f>
        <v>0.24584743513616128</v>
      </c>
      <c r="Z97" s="500">
        <f>IF(終値!A97="","",IFERROR(4*STDEVP(終値!AC97:AV97)/AVERAGE(終値!AC97:AV97),""))</f>
        <v>0.24598539946382941</v>
      </c>
      <c r="AA97" s="500">
        <f>IF(終値!A97="","",IFERROR(4*STDEVP(終値!AD97:AW97)/AVERAGE(終値!AD97:AW97),""))</f>
        <v>0.24464347794080149</v>
      </c>
      <c r="AB97" s="500">
        <f>IF(終値!A97="","",IFERROR(4*STDEVP(終値!AE97:AX97)/AVERAGE(終値!AE97:AX97),""))</f>
        <v>0.24930870800385788</v>
      </c>
      <c r="AC97" s="500">
        <f>IF(終値!A97="","",IFERROR(4*STDEVP(終値!AF97:AY97)/AVERAGE(終値!AF97:AY97),""))</f>
        <v>0.25030980897134608</v>
      </c>
      <c r="AD97" s="500">
        <f>IF(終値!A97="","",IFERROR(4*STDEVP(終値!AG97:AZ97)/AVERAGE(終値!AG97:AZ97),""))</f>
        <v>0.25728641840398059</v>
      </c>
      <c r="AE97" s="500">
        <f>IF(終値!A97="","",IFERROR(4*STDEVP(終値!AH97:BA97)/AVERAGE(終値!AH97:BA97),""))</f>
        <v>0.26629416147750784</v>
      </c>
      <c r="AF97" s="500">
        <f>IF(終値!A97="","",IFERROR(4*STDEVP(終値!AI97:BB97)/AVERAGE(終値!AI97:BB97),""))</f>
        <v>0.26854614734694193</v>
      </c>
      <c r="AG97" s="500">
        <f>IF(終値!A97="","",IFERROR(4*STDEVP(終値!AJ97:BC97)/AVERAGE(終値!AJ97:BC97),""))</f>
        <v>0.2713014777388334</v>
      </c>
      <c r="AH97" s="500">
        <f>IF(終値!A97="","",IFERROR(4*STDEVP(終値!AK97:BD97)/AVERAGE(終値!AK97:BD97),""))</f>
        <v>0.27342875151866064</v>
      </c>
      <c r="AI97" s="500">
        <f>IF(終値!A97="","",IFERROR(4*STDEVP(終値!AL97:BE97)/AVERAGE(終値!AL97:BE97),""))</f>
        <v>0.2597895382676686</v>
      </c>
      <c r="AJ97" s="500">
        <f>IF(終値!A97="","",IFERROR(4*STDEVP(終値!AM97:BF97)/AVERAGE(終値!AM97:BF97),""))</f>
        <v>0.25572853116425076</v>
      </c>
      <c r="AK97" s="500">
        <f>IF(終値!A97="","",IFERROR(4*STDEVP(終値!AN97:BG97)/AVERAGE(終値!AN97:BG97),""))</f>
        <v>0.2539858475787144</v>
      </c>
      <c r="AL97" s="500">
        <f>IF(終値!A97="","",IFERROR(4*STDEVP(終値!AO97:BH97)/AVERAGE(終値!AO97:BH97),""))</f>
        <v>0.26843589658380546</v>
      </c>
      <c r="AM97" s="500">
        <f>IF(終値!A97="","",IFERROR(4*STDEVP(終値!AP97:BI97)/AVERAGE(終値!AP97:BI97),""))</f>
        <v>0.28492567113670425</v>
      </c>
      <c r="AN97" s="500">
        <f>IF(終値!A97="","",IFERROR(4*STDEVP(終値!AQ97:BJ97)/AVERAGE(終値!AQ97:BJ97),""))</f>
        <v>0.29549991470689391</v>
      </c>
      <c r="AO97" s="500">
        <f>IF(終値!A97="","",IFERROR(4*STDEVP(終値!AR97:BK97)/AVERAGE(終値!AR97:BK97),""))</f>
        <v>0.30311659220476639</v>
      </c>
      <c r="AP97" s="500">
        <f>IF(終値!A97="","",IFERROR(4*STDEVP(終値!AS97:BL97)/AVERAGE(終値!AS97:BL97),""))</f>
        <v>0.28462318239647183</v>
      </c>
    </row>
    <row r="98" spans="1:42">
      <c r="A98" s="497" t="str">
        <f>IF(終値!A98="","",終値!A98)</f>
        <v>4188</v>
      </c>
      <c r="B98" s="500">
        <f>IF(終値!A98="","",IFERROR(4*STDEVP(終値!E98:X98)/AVERAGE(終値!E98:X98),""))</f>
        <v>9.8141380643033058E-2</v>
      </c>
      <c r="C98" s="500">
        <f>IF(終値!A98="","",IFERROR(4*STDEVP(終値!F98:Y98)/AVERAGE(終値!F98:Y98),""))</f>
        <v>9.8009733856604275E-2</v>
      </c>
      <c r="D98" s="500">
        <f>IF(終値!A98="","",IFERROR(4*STDEVP(終値!G98:Z98)/AVERAGE(終値!G98:Z98),""))</f>
        <v>9.7000401939554642E-2</v>
      </c>
      <c r="E98" s="500">
        <f>IF(終値!A98="","",IFERROR(4*STDEVP(終値!H98:AA98)/AVERAGE(終値!H98:AA98),""))</f>
        <v>8.6283593767921912E-2</v>
      </c>
      <c r="F98" s="500">
        <f>IF(終値!A98="","",IFERROR(4*STDEVP(終値!I98:AB98)/AVERAGE(終値!I98:AB98),""))</f>
        <v>7.9642640143708657E-2</v>
      </c>
      <c r="G98" s="500">
        <f>IF(終値!A98="","",IFERROR(4*STDEVP(終値!J98:AC98)/AVERAGE(終値!J98:AC98),""))</f>
        <v>8.9466785432830237E-2</v>
      </c>
      <c r="H98" s="500">
        <f>IF(終値!A98="","",IFERROR(4*STDEVP(終値!K98:AD98)/AVERAGE(終値!K98:AD98),""))</f>
        <v>9.7133622439260284E-2</v>
      </c>
      <c r="I98" s="500">
        <f>IF(終値!A98="","",IFERROR(4*STDEVP(終値!L98:AE98)/AVERAGE(終値!L98:AE98),""))</f>
        <v>0.10310705637670795</v>
      </c>
      <c r="J98" s="500">
        <f>IF(終値!A98="","",IFERROR(4*STDEVP(終値!M98:AF98)/AVERAGE(終値!M98:AF98),""))</f>
        <v>0.10910969716628571</v>
      </c>
      <c r="K98" s="500">
        <f>IF(終値!A98="","",IFERROR(4*STDEVP(終値!N98:AG98)/AVERAGE(終値!N98:AG98),""))</f>
        <v>0.11927084806439442</v>
      </c>
      <c r="L98" s="500">
        <f>IF(終値!A98="","",IFERROR(4*STDEVP(終値!O98:AH98)/AVERAGE(終値!O98:AH98),""))</f>
        <v>0.13142003428844454</v>
      </c>
      <c r="M98" s="500">
        <f>IF(終値!A98="","",IFERROR(4*STDEVP(終値!P98:AI98)/AVERAGE(終値!P98:AI98),""))</f>
        <v>0.13894592700960912</v>
      </c>
      <c r="N98" s="500">
        <f>IF(終値!A98="","",IFERROR(4*STDEVP(終値!Q98:AJ98)/AVERAGE(終値!Q98:AJ98),""))</f>
        <v>0.14673811326168487</v>
      </c>
      <c r="O98" s="500">
        <f>IF(終値!A98="","",IFERROR(4*STDEVP(終値!R98:AK98)/AVERAGE(終値!R98:AK98),""))</f>
        <v>0.14948502235486957</v>
      </c>
      <c r="P98" s="500">
        <f>IF(終値!A98="","",IFERROR(4*STDEVP(終値!S98:AL98)/AVERAGE(終値!S98:AL98),""))</f>
        <v>0.15522727521601307</v>
      </c>
      <c r="Q98" s="500">
        <f>IF(終値!A98="","",IFERROR(4*STDEVP(終値!T98:AM98)/AVERAGE(終値!T98:AM98),""))</f>
        <v>0.14975346754241159</v>
      </c>
      <c r="R98" s="500">
        <f>IF(終値!A98="","",IFERROR(4*STDEVP(終値!U98:AN98)/AVERAGE(終値!U98:AN98),""))</f>
        <v>0.13566171813773581</v>
      </c>
      <c r="S98" s="500">
        <f>IF(終値!A98="","",IFERROR(4*STDEVP(終値!V98:AO98)/AVERAGE(終値!V98:AO98),""))</f>
        <v>0.12762292150458512</v>
      </c>
      <c r="T98" s="500">
        <f>IF(終値!A98="","",IFERROR(4*STDEVP(終値!W98:AP98)/AVERAGE(終値!W98:AP98),""))</f>
        <v>0.12568039625138672</v>
      </c>
      <c r="U98" s="500">
        <f>IF(終値!A98="","",IFERROR(4*STDEVP(終値!X98:AQ98)/AVERAGE(終値!X98:AQ98),""))</f>
        <v>0.12935672326058048</v>
      </c>
      <c r="V98" s="500">
        <f>IF(終値!A98="","",IFERROR(4*STDEVP(終値!Y98:AR98)/AVERAGE(終値!Y98:AR98),""))</f>
        <v>0.14359365550972497</v>
      </c>
      <c r="W98" s="500">
        <f>IF(終値!A98="","",IFERROR(4*STDEVP(終値!Z98:AS98)/AVERAGE(終値!Z98:AS98),""))</f>
        <v>0.15721086391277281</v>
      </c>
      <c r="X98" s="500">
        <f>IF(終値!A98="","",IFERROR(4*STDEVP(終値!AA98:AT98)/AVERAGE(終値!AA98:AT98),""))</f>
        <v>0.15921426984903261</v>
      </c>
      <c r="Y98" s="500">
        <f>IF(終値!A98="","",IFERROR(4*STDEVP(終値!AB98:AU98)/AVERAGE(終値!AB98:AU98),""))</f>
        <v>0.14464097865292994</v>
      </c>
      <c r="Z98" s="500">
        <f>IF(終値!A98="","",IFERROR(4*STDEVP(終値!AC98:AV98)/AVERAGE(終値!AC98:AV98),""))</f>
        <v>0.13563925612021266</v>
      </c>
      <c r="AA98" s="500">
        <f>IF(終値!A98="","",IFERROR(4*STDEVP(終値!AD98:AW98)/AVERAGE(終値!AD98:AW98),""))</f>
        <v>0.13188977289483234</v>
      </c>
      <c r="AB98" s="500">
        <f>IF(終値!A98="","",IFERROR(4*STDEVP(終値!AE98:AX98)/AVERAGE(終値!AE98:AX98),""))</f>
        <v>0.13043689335177974</v>
      </c>
      <c r="AC98" s="500">
        <f>IF(終値!A98="","",IFERROR(4*STDEVP(終値!AF98:AY98)/AVERAGE(終値!AF98:AY98),""))</f>
        <v>0.12610189111973905</v>
      </c>
      <c r="AD98" s="500">
        <f>IF(終値!A98="","",IFERROR(4*STDEVP(終値!AG98:AZ98)/AVERAGE(終値!AG98:AZ98),""))</f>
        <v>0.12077723491072488</v>
      </c>
      <c r="AE98" s="500">
        <f>IF(終値!A98="","",IFERROR(4*STDEVP(終値!AH98:BA98)/AVERAGE(終値!AH98:BA98),""))</f>
        <v>0.13063048882470274</v>
      </c>
      <c r="AF98" s="500">
        <f>IF(終値!A98="","",IFERROR(4*STDEVP(終値!AI98:BB98)/AVERAGE(終値!AI98:BB98),""))</f>
        <v>0.13259558273909233</v>
      </c>
      <c r="AG98" s="500">
        <f>IF(終値!A98="","",IFERROR(4*STDEVP(終値!AJ98:BC98)/AVERAGE(終値!AJ98:BC98),""))</f>
        <v>0.13430606638321207</v>
      </c>
      <c r="AH98" s="500">
        <f>IF(終値!A98="","",IFERROR(4*STDEVP(終値!AK98:BD98)/AVERAGE(終値!AK98:BD98),""))</f>
        <v>0.13617246595398472</v>
      </c>
      <c r="AI98" s="500">
        <f>IF(終値!A98="","",IFERROR(4*STDEVP(終値!AL98:BE98)/AVERAGE(終値!AL98:BE98),""))</f>
        <v>0.13601972703095291</v>
      </c>
      <c r="AJ98" s="500">
        <f>IF(終値!A98="","",IFERROR(4*STDEVP(終値!AM98:BF98)/AVERAGE(終値!AM98:BF98),""))</f>
        <v>0.14526709608274579</v>
      </c>
      <c r="AK98" s="500">
        <f>IF(終値!A98="","",IFERROR(4*STDEVP(終値!AN98:BG98)/AVERAGE(終値!AN98:BG98),""))</f>
        <v>0.15718173439983843</v>
      </c>
      <c r="AL98" s="500">
        <f>IF(終値!A98="","",IFERROR(4*STDEVP(終値!AO98:BH98)/AVERAGE(終値!AO98:BH98),""))</f>
        <v>0.16224734613501815</v>
      </c>
      <c r="AM98" s="500">
        <f>IF(終値!A98="","",IFERROR(4*STDEVP(終値!AP98:BI98)/AVERAGE(終値!AP98:BI98),""))</f>
        <v>0.1641997165073901</v>
      </c>
      <c r="AN98" s="500">
        <f>IF(終値!A98="","",IFERROR(4*STDEVP(終値!AQ98:BJ98)/AVERAGE(終値!AQ98:BJ98),""))</f>
        <v>0.16462774739306096</v>
      </c>
      <c r="AO98" s="500">
        <f>IF(終値!A98="","",IFERROR(4*STDEVP(終値!AR98:BK98)/AVERAGE(終値!AR98:BK98),""))</f>
        <v>0.16891101295543892</v>
      </c>
      <c r="AP98" s="500">
        <f>IF(終値!A98="","",IFERROR(4*STDEVP(終値!AS98:BL98)/AVERAGE(終値!AS98:BL98),""))</f>
        <v>0.16753326263073662</v>
      </c>
    </row>
    <row r="99" spans="1:42">
      <c r="A99" s="497" t="str">
        <f>IF(終値!A99="","",終値!A99)</f>
        <v>4523</v>
      </c>
      <c r="B99" s="500">
        <f>IF(終値!A99="","",IFERROR(4*STDEVP(終値!E99:X99)/AVERAGE(終値!E99:X99),""))</f>
        <v>0.21074562173469222</v>
      </c>
      <c r="C99" s="500">
        <f>IF(終値!A99="","",IFERROR(4*STDEVP(終値!F99:Y99)/AVERAGE(終値!F99:Y99),""))</f>
        <v>0.21578171972288837</v>
      </c>
      <c r="D99" s="500">
        <f>IF(終値!A99="","",IFERROR(4*STDEVP(終値!G99:Z99)/AVERAGE(終値!G99:Z99),""))</f>
        <v>0.22158896234951231</v>
      </c>
      <c r="E99" s="500">
        <f>IF(終値!A99="","",IFERROR(4*STDEVP(終値!H99:AA99)/AVERAGE(終値!H99:AA99),""))</f>
        <v>0.22513450572899724</v>
      </c>
      <c r="F99" s="500">
        <f>IF(終値!A99="","",IFERROR(4*STDEVP(終値!I99:AB99)/AVERAGE(終値!I99:AB99),""))</f>
        <v>0.2307438678785757</v>
      </c>
      <c r="G99" s="500">
        <f>IF(終値!A99="","",IFERROR(4*STDEVP(終値!J99:AC99)/AVERAGE(終値!J99:AC99),""))</f>
        <v>0.23110419590354092</v>
      </c>
      <c r="H99" s="500">
        <f>IF(終値!A99="","",IFERROR(4*STDEVP(終値!K99:AD99)/AVERAGE(終値!K99:AD99),""))</f>
        <v>0.21463016237485086</v>
      </c>
      <c r="I99" s="500">
        <f>IF(終値!A99="","",IFERROR(4*STDEVP(終値!L99:AE99)/AVERAGE(終値!L99:AE99),""))</f>
        <v>0.17378014603487391</v>
      </c>
      <c r="J99" s="500">
        <f>IF(終値!A99="","",IFERROR(4*STDEVP(終値!M99:AF99)/AVERAGE(終値!M99:AF99),""))</f>
        <v>0.15880912859564955</v>
      </c>
      <c r="K99" s="500">
        <f>IF(終値!A99="","",IFERROR(4*STDEVP(終値!N99:AG99)/AVERAGE(終値!N99:AG99),""))</f>
        <v>0.15209462007803976</v>
      </c>
      <c r="L99" s="500">
        <f>IF(終値!A99="","",IFERROR(4*STDEVP(終値!O99:AH99)/AVERAGE(終値!O99:AH99),""))</f>
        <v>0.15215289762116704</v>
      </c>
      <c r="M99" s="500">
        <f>IF(終値!A99="","",IFERROR(4*STDEVP(終値!P99:AI99)/AVERAGE(終値!P99:AI99),""))</f>
        <v>0.15843909590444777</v>
      </c>
      <c r="N99" s="500">
        <f>IF(終値!A99="","",IFERROR(4*STDEVP(終値!Q99:AJ99)/AVERAGE(終値!Q99:AJ99),""))</f>
        <v>0.16076263668431229</v>
      </c>
      <c r="O99" s="500">
        <f>IF(終値!A99="","",IFERROR(4*STDEVP(終値!R99:AK99)/AVERAGE(終値!R99:AK99),""))</f>
        <v>0.16277542783096133</v>
      </c>
      <c r="P99" s="500">
        <f>IF(終値!A99="","",IFERROR(4*STDEVP(終値!S99:AL99)/AVERAGE(終値!S99:AL99),""))</f>
        <v>0.16272134996906654</v>
      </c>
      <c r="Q99" s="500">
        <f>IF(終値!A99="","",IFERROR(4*STDEVP(終値!T99:AM99)/AVERAGE(終値!T99:AM99),""))</f>
        <v>0.16263501506495578</v>
      </c>
      <c r="R99" s="500">
        <f>IF(終値!A99="","",IFERROR(4*STDEVP(終値!U99:AN99)/AVERAGE(終値!U99:AN99),""))</f>
        <v>0.17346706773314025</v>
      </c>
      <c r="S99" s="500">
        <f>IF(終値!A99="","",IFERROR(4*STDEVP(終値!V99:AO99)/AVERAGE(終値!V99:AO99),""))</f>
        <v>0.18097448933962282</v>
      </c>
      <c r="T99" s="500">
        <f>IF(終値!A99="","",IFERROR(4*STDEVP(終値!W99:AP99)/AVERAGE(終値!W99:AP99),""))</f>
        <v>0.18651080533248937</v>
      </c>
      <c r="U99" s="500">
        <f>IF(終値!A99="","",IFERROR(4*STDEVP(終値!X99:AQ99)/AVERAGE(終値!X99:AQ99),""))</f>
        <v>0.18930842513387439</v>
      </c>
      <c r="V99" s="500">
        <f>IF(終値!A99="","",IFERROR(4*STDEVP(終値!Y99:AR99)/AVERAGE(終値!Y99:AR99),""))</f>
        <v>0.19333461057289258</v>
      </c>
      <c r="W99" s="500">
        <f>IF(終値!A99="","",IFERROR(4*STDEVP(終値!Z99:AS99)/AVERAGE(終値!Z99:AS99),""))</f>
        <v>0.18948868560063767</v>
      </c>
      <c r="X99" s="500">
        <f>IF(終値!A99="","",IFERROR(4*STDEVP(終値!AA99:AT99)/AVERAGE(終値!AA99:AT99),""))</f>
        <v>0.18186832344088755</v>
      </c>
      <c r="Y99" s="500">
        <f>IF(終値!A99="","",IFERROR(4*STDEVP(終値!AB99:AU99)/AVERAGE(終値!AB99:AU99),""))</f>
        <v>0.1614674131596589</v>
      </c>
      <c r="Z99" s="500">
        <f>IF(終値!A99="","",IFERROR(4*STDEVP(終値!AC99:AV99)/AVERAGE(終値!AC99:AV99),""))</f>
        <v>0.14579595608188226</v>
      </c>
      <c r="AA99" s="500">
        <f>IF(終値!A99="","",IFERROR(4*STDEVP(終値!AD99:AW99)/AVERAGE(終値!AD99:AW99),""))</f>
        <v>0.13084730912138737</v>
      </c>
      <c r="AB99" s="500">
        <f>IF(終値!A99="","",IFERROR(4*STDEVP(終値!AE99:AX99)/AVERAGE(終値!AE99:AX99),""))</f>
        <v>0.12255491210439901</v>
      </c>
      <c r="AC99" s="500">
        <f>IF(終値!A99="","",IFERROR(4*STDEVP(終値!AF99:AY99)/AVERAGE(終値!AF99:AY99),""))</f>
        <v>0.1073855574667151</v>
      </c>
      <c r="AD99" s="500">
        <f>IF(終値!A99="","",IFERROR(4*STDEVP(終値!AG99:AZ99)/AVERAGE(終値!AG99:AZ99),""))</f>
        <v>8.1742482964216948E-2</v>
      </c>
      <c r="AE99" s="500">
        <f>IF(終値!A99="","",IFERROR(4*STDEVP(終値!AH99:BA99)/AVERAGE(終値!AH99:BA99),""))</f>
        <v>8.1026188869808294E-2</v>
      </c>
      <c r="AF99" s="500">
        <f>IF(終値!A99="","",IFERROR(4*STDEVP(終値!AI99:BB99)/AVERAGE(終値!AI99:BB99),""))</f>
        <v>7.8003674307692214E-2</v>
      </c>
      <c r="AG99" s="500">
        <f>IF(終値!A99="","",IFERROR(4*STDEVP(終値!AJ99:BC99)/AVERAGE(終値!AJ99:BC99),""))</f>
        <v>9.087653989539643E-2</v>
      </c>
      <c r="AH99" s="500">
        <f>IF(終値!A99="","",IFERROR(4*STDEVP(終値!AK99:BD99)/AVERAGE(終値!AK99:BD99),""))</f>
        <v>9.5615194832637806E-2</v>
      </c>
      <c r="AI99" s="500">
        <f>IF(終値!A99="","",IFERROR(4*STDEVP(終値!AL99:BE99)/AVERAGE(終値!AL99:BE99),""))</f>
        <v>0.11665911180709808</v>
      </c>
      <c r="AJ99" s="500">
        <f>IF(終値!A99="","",IFERROR(4*STDEVP(終値!AM99:BF99)/AVERAGE(終値!AM99:BF99),""))</f>
        <v>0.13461593553307713</v>
      </c>
      <c r="AK99" s="500">
        <f>IF(終値!A99="","",IFERROR(4*STDEVP(終値!AN99:BG99)/AVERAGE(終値!AN99:BG99),""))</f>
        <v>0.15730616828811878</v>
      </c>
      <c r="AL99" s="500">
        <f>IF(終値!A99="","",IFERROR(4*STDEVP(終値!AO99:BH99)/AVERAGE(終値!AO99:BH99),""))</f>
        <v>0.17564873031921202</v>
      </c>
      <c r="AM99" s="500">
        <f>IF(終値!A99="","",IFERROR(4*STDEVP(終値!AP99:BI99)/AVERAGE(終値!AP99:BI99),""))</f>
        <v>0.21027381302109122</v>
      </c>
      <c r="AN99" s="500">
        <f>IF(終値!A99="","",IFERROR(4*STDEVP(終値!AQ99:BJ99)/AVERAGE(終値!AQ99:BJ99),""))</f>
        <v>0.23277927034915466</v>
      </c>
      <c r="AO99" s="500">
        <f>IF(終値!A99="","",IFERROR(4*STDEVP(終値!AR99:BK99)/AVERAGE(終値!AR99:BK99),""))</f>
        <v>0.27795303235846203</v>
      </c>
      <c r="AP99" s="500">
        <f>IF(終値!A99="","",IFERROR(4*STDEVP(終値!AS99:BL99)/AVERAGE(終値!AS99:BL99),""))</f>
        <v>0.30489431641898851</v>
      </c>
    </row>
    <row r="100" spans="1:42">
      <c r="A100" s="497" t="str">
        <f>IF(終値!A100="","",終値!A100)</f>
        <v>4528</v>
      </c>
      <c r="B100" s="500">
        <f>IF(終値!A100="","",IFERROR(4*STDEVP(終値!E100:X100)/AVERAGE(終値!E100:X100),""))</f>
        <v>8.2624022085972679E-2</v>
      </c>
      <c r="C100" s="500">
        <f>IF(終値!A100="","",IFERROR(4*STDEVP(終値!F100:Y100)/AVERAGE(終値!F100:Y100),""))</f>
        <v>8.5049832204578055E-2</v>
      </c>
      <c r="D100" s="500">
        <f>IF(終値!A100="","",IFERROR(4*STDEVP(終値!G100:Z100)/AVERAGE(終値!G100:Z100),""))</f>
        <v>7.654884299127071E-2</v>
      </c>
      <c r="E100" s="500">
        <f>IF(終値!A100="","",IFERROR(4*STDEVP(終値!H100:AA100)/AVERAGE(終値!H100:AA100),""))</f>
        <v>6.5381709165897778E-2</v>
      </c>
      <c r="F100" s="500">
        <f>IF(終値!A100="","",IFERROR(4*STDEVP(終値!I100:AB100)/AVERAGE(終値!I100:AB100),""))</f>
        <v>5.7076535951801517E-2</v>
      </c>
      <c r="G100" s="500">
        <f>IF(終値!A100="","",IFERROR(4*STDEVP(終値!J100:AC100)/AVERAGE(終値!J100:AC100),""))</f>
        <v>5.5623837562606637E-2</v>
      </c>
      <c r="H100" s="500">
        <f>IF(終値!A100="","",IFERROR(4*STDEVP(終値!K100:AD100)/AVERAGE(終値!K100:AD100),""))</f>
        <v>5.8177947872313396E-2</v>
      </c>
      <c r="I100" s="500">
        <f>IF(終値!A100="","",IFERROR(4*STDEVP(終値!L100:AE100)/AVERAGE(終値!L100:AE100),""))</f>
        <v>5.3114520121564514E-2</v>
      </c>
      <c r="J100" s="500">
        <f>IF(終値!A100="","",IFERROR(4*STDEVP(終値!M100:AF100)/AVERAGE(終値!M100:AF100),""))</f>
        <v>5.3178150229851687E-2</v>
      </c>
      <c r="K100" s="500">
        <f>IF(終値!A100="","",IFERROR(4*STDEVP(終値!N100:AG100)/AVERAGE(終値!N100:AG100),""))</f>
        <v>5.4256502288179936E-2</v>
      </c>
      <c r="L100" s="500">
        <f>IF(終値!A100="","",IFERROR(4*STDEVP(終値!O100:AH100)/AVERAGE(終値!O100:AH100),""))</f>
        <v>5.9668364340281624E-2</v>
      </c>
      <c r="M100" s="500">
        <f>IF(終値!A100="","",IFERROR(4*STDEVP(終値!P100:AI100)/AVERAGE(終値!P100:AI100),""))</f>
        <v>6.3337516302695032E-2</v>
      </c>
      <c r="N100" s="500">
        <f>IF(終値!A100="","",IFERROR(4*STDEVP(終値!Q100:AJ100)/AVERAGE(終値!Q100:AJ100),""))</f>
        <v>6.9352026038592196E-2</v>
      </c>
      <c r="O100" s="500">
        <f>IF(終値!A100="","",IFERROR(4*STDEVP(終値!R100:AK100)/AVERAGE(終値!R100:AK100),""))</f>
        <v>7.2435791558159351E-2</v>
      </c>
      <c r="P100" s="500">
        <f>IF(終値!A100="","",IFERROR(4*STDEVP(終値!S100:AL100)/AVERAGE(終値!S100:AL100),""))</f>
        <v>9.0319759260045471E-2</v>
      </c>
      <c r="Q100" s="500">
        <f>IF(終値!A100="","",IFERROR(4*STDEVP(終値!T100:AM100)/AVERAGE(終値!T100:AM100),""))</f>
        <v>9.8453377921952259E-2</v>
      </c>
      <c r="R100" s="500">
        <f>IF(終値!A100="","",IFERROR(4*STDEVP(終値!U100:AN100)/AVERAGE(終値!U100:AN100),""))</f>
        <v>0.11091271155035549</v>
      </c>
      <c r="S100" s="500">
        <f>IF(終値!A100="","",IFERROR(4*STDEVP(終値!V100:AO100)/AVERAGE(終値!V100:AO100),""))</f>
        <v>0.11787674081865171</v>
      </c>
      <c r="T100" s="500">
        <f>IF(終値!A100="","",IFERROR(4*STDEVP(終値!W100:AP100)/AVERAGE(終値!W100:AP100),""))</f>
        <v>0.12393448516438123</v>
      </c>
      <c r="U100" s="500">
        <f>IF(終値!A100="","",IFERROR(4*STDEVP(終値!X100:AQ100)/AVERAGE(終値!X100:AQ100),""))</f>
        <v>0.133998090527575</v>
      </c>
      <c r="V100" s="500">
        <f>IF(終値!A100="","",IFERROR(4*STDEVP(終値!Y100:AR100)/AVERAGE(終値!Y100:AR100),""))</f>
        <v>0.13592062520293069</v>
      </c>
      <c r="W100" s="500">
        <f>IF(終値!A100="","",IFERROR(4*STDEVP(終値!Z100:AS100)/AVERAGE(終値!Z100:AS100),""))</f>
        <v>0.13104402525013406</v>
      </c>
      <c r="X100" s="500">
        <f>IF(終値!A100="","",IFERROR(4*STDEVP(終値!AA100:AT100)/AVERAGE(終値!AA100:AT100),""))</f>
        <v>0.12847791172515483</v>
      </c>
      <c r="Y100" s="500">
        <f>IF(終値!A100="","",IFERROR(4*STDEVP(終値!AB100:AU100)/AVERAGE(終値!AB100:AU100),""))</f>
        <v>0.12059070519976796</v>
      </c>
      <c r="Z100" s="500">
        <f>IF(終値!A100="","",IFERROR(4*STDEVP(終値!AC100:AV100)/AVERAGE(終値!AC100:AV100),""))</f>
        <v>0.11649402553811573</v>
      </c>
      <c r="AA100" s="500">
        <f>IF(終値!A100="","",IFERROR(4*STDEVP(終値!AD100:AW100)/AVERAGE(終値!AD100:AW100),""))</f>
        <v>0.11555793481319139</v>
      </c>
      <c r="AB100" s="500">
        <f>IF(終値!A100="","",IFERROR(4*STDEVP(終値!AE100:AX100)/AVERAGE(終値!AE100:AX100),""))</f>
        <v>0.12152825800201612</v>
      </c>
      <c r="AC100" s="500">
        <f>IF(終値!A100="","",IFERROR(4*STDEVP(終値!AF100:AY100)/AVERAGE(終値!AF100:AY100),""))</f>
        <v>0.11551678006889514</v>
      </c>
      <c r="AD100" s="500">
        <f>IF(終値!A100="","",IFERROR(4*STDEVP(終値!AG100:AZ100)/AVERAGE(終値!AG100:AZ100),""))</f>
        <v>0.10332586933971705</v>
      </c>
      <c r="AE100" s="500">
        <f>IF(終値!A100="","",IFERROR(4*STDEVP(終値!AH100:BA100)/AVERAGE(終値!AH100:BA100),""))</f>
        <v>0.10597095572503205</v>
      </c>
      <c r="AF100" s="500">
        <f>IF(終値!A100="","",IFERROR(4*STDEVP(終値!AI100:BB100)/AVERAGE(終値!AI100:BB100),""))</f>
        <v>0.11441647767765226</v>
      </c>
      <c r="AG100" s="500">
        <f>IF(終値!A100="","",IFERROR(4*STDEVP(終値!AJ100:BC100)/AVERAGE(終値!AJ100:BC100),""))</f>
        <v>0.11642530802836688</v>
      </c>
      <c r="AH100" s="500">
        <f>IF(終値!A100="","",IFERROR(4*STDEVP(終値!AK100:BD100)/AVERAGE(終値!AK100:BD100),""))</f>
        <v>0.12385722074739278</v>
      </c>
      <c r="AI100" s="500">
        <f>IF(終値!A100="","",IFERROR(4*STDEVP(終値!AL100:BE100)/AVERAGE(終値!AL100:BE100),""))</f>
        <v>0.13643764192482077</v>
      </c>
      <c r="AJ100" s="500">
        <f>IF(終値!A100="","",IFERROR(4*STDEVP(終値!AM100:BF100)/AVERAGE(終値!AM100:BF100),""))</f>
        <v>0.15597443809497849</v>
      </c>
      <c r="AK100" s="500">
        <f>IF(終値!A100="","",IFERROR(4*STDEVP(終値!AN100:BG100)/AVERAGE(終値!AN100:BG100),""))</f>
        <v>0.16630253438818601</v>
      </c>
      <c r="AL100" s="500">
        <f>IF(終値!A100="","",IFERROR(4*STDEVP(終値!AO100:BH100)/AVERAGE(終値!AO100:BH100),""))</f>
        <v>0.17139918568773158</v>
      </c>
      <c r="AM100" s="500">
        <f>IF(終値!A100="","",IFERROR(4*STDEVP(終値!AP100:BI100)/AVERAGE(終値!AP100:BI100),""))</f>
        <v>0.17532941399535779</v>
      </c>
      <c r="AN100" s="500">
        <f>IF(終値!A100="","",IFERROR(4*STDEVP(終値!AQ100:BJ100)/AVERAGE(終値!AQ100:BJ100),""))</f>
        <v>0.17974368292802501</v>
      </c>
      <c r="AO100" s="500">
        <f>IF(終値!A100="","",IFERROR(4*STDEVP(終値!AR100:BK100)/AVERAGE(終値!AR100:BK100),""))</f>
        <v>0.18916142521348012</v>
      </c>
      <c r="AP100" s="500">
        <f>IF(終値!A100="","",IFERROR(4*STDEVP(終値!AS100:BL100)/AVERAGE(終値!AS100:BL100),""))</f>
        <v>0.20216615231408144</v>
      </c>
    </row>
    <row r="101" spans="1:42">
      <c r="A101" s="497" t="str">
        <f>IF(終値!A101="","",終値!A101)</f>
        <v>4661</v>
      </c>
      <c r="B101" s="500">
        <f>IF(終値!A101="","",IFERROR(4*STDEVP(終値!E101:X101)/AVERAGE(終値!E101:X101),""))</f>
        <v>0.23730099085799947</v>
      </c>
      <c r="C101" s="500">
        <f>IF(終値!A101="","",IFERROR(4*STDEVP(終値!F101:Y101)/AVERAGE(終値!F101:Y101),""))</f>
        <v>0.24139444790215939</v>
      </c>
      <c r="D101" s="500">
        <f>IF(終値!A101="","",IFERROR(4*STDEVP(終値!G101:Z101)/AVERAGE(終値!G101:Z101),""))</f>
        <v>0.24925047424912325</v>
      </c>
      <c r="E101" s="500">
        <f>IF(終値!A101="","",IFERROR(4*STDEVP(終値!H101:AA101)/AVERAGE(終値!H101:AA101),""))</f>
        <v>0.25255145613049385</v>
      </c>
      <c r="F101" s="500">
        <f>IF(終値!A101="","",IFERROR(4*STDEVP(終値!I101:AB101)/AVERAGE(終値!I101:AB101),""))</f>
        <v>0.23713654564597234</v>
      </c>
      <c r="G101" s="500">
        <f>IF(終値!A101="","",IFERROR(4*STDEVP(終値!J101:AC101)/AVERAGE(終値!J101:AC101),""))</f>
        <v>0.19793006999455248</v>
      </c>
      <c r="H101" s="500">
        <f>IF(終値!A101="","",IFERROR(4*STDEVP(終値!K101:AD101)/AVERAGE(終値!K101:AD101),""))</f>
        <v>0.20389542988231735</v>
      </c>
      <c r="I101" s="500">
        <f>IF(終値!A101="","",IFERROR(4*STDEVP(終値!L101:AE101)/AVERAGE(終値!L101:AE101),""))</f>
        <v>0.17123790046652251</v>
      </c>
      <c r="J101" s="500">
        <f>IF(終値!A101="","",IFERROR(4*STDEVP(終値!M101:AF101)/AVERAGE(終値!M101:AF101),""))</f>
        <v>0.15199155830113317</v>
      </c>
      <c r="K101" s="500">
        <f>IF(終値!A101="","",IFERROR(4*STDEVP(終値!N101:AG101)/AVERAGE(終値!N101:AG101),""))</f>
        <v>0.15144826054391239</v>
      </c>
      <c r="L101" s="500">
        <f>IF(終値!A101="","",IFERROR(4*STDEVP(終値!O101:AH101)/AVERAGE(終値!O101:AH101),""))</f>
        <v>0.1640925659144207</v>
      </c>
      <c r="M101" s="500">
        <f>IF(終値!A101="","",IFERROR(4*STDEVP(終値!P101:AI101)/AVERAGE(終値!P101:AI101),""))</f>
        <v>0.17860002017460255</v>
      </c>
      <c r="N101" s="500">
        <f>IF(終値!A101="","",IFERROR(4*STDEVP(終値!Q101:AJ101)/AVERAGE(終値!Q101:AJ101),""))</f>
        <v>0.18907022269423224</v>
      </c>
      <c r="O101" s="500">
        <f>IF(終値!A101="","",IFERROR(4*STDEVP(終値!R101:AK101)/AVERAGE(終値!R101:AK101),""))</f>
        <v>0.19511677699359092</v>
      </c>
      <c r="P101" s="500">
        <f>IF(終値!A101="","",IFERROR(4*STDEVP(終値!S101:AL101)/AVERAGE(終値!S101:AL101),""))</f>
        <v>0.1947496313371827</v>
      </c>
      <c r="Q101" s="500">
        <f>IF(終値!A101="","",IFERROR(4*STDEVP(終値!T101:AM101)/AVERAGE(終値!T101:AM101),""))</f>
        <v>0.19843661598166307</v>
      </c>
      <c r="R101" s="500">
        <f>IF(終値!A101="","",IFERROR(4*STDEVP(終値!U101:AN101)/AVERAGE(終値!U101:AN101),""))</f>
        <v>0.20637913345082687</v>
      </c>
      <c r="S101" s="500">
        <f>IF(終値!A101="","",IFERROR(4*STDEVP(終値!V101:AO101)/AVERAGE(終値!V101:AO101),""))</f>
        <v>0.1951536938723302</v>
      </c>
      <c r="T101" s="500">
        <f>IF(終値!A101="","",IFERROR(4*STDEVP(終値!W101:AP101)/AVERAGE(終値!W101:AP101),""))</f>
        <v>0.19398059324410805</v>
      </c>
      <c r="U101" s="500">
        <f>IF(終値!A101="","",IFERROR(4*STDEVP(終値!X101:AQ101)/AVERAGE(終値!X101:AQ101),""))</f>
        <v>0.19244859785268639</v>
      </c>
      <c r="V101" s="500">
        <f>IF(終値!A101="","",IFERROR(4*STDEVP(終値!Y101:AR101)/AVERAGE(終値!Y101:AR101),""))</f>
        <v>0.18436145589757624</v>
      </c>
      <c r="W101" s="500">
        <f>IF(終値!A101="","",IFERROR(4*STDEVP(終値!Z101:AS101)/AVERAGE(終値!Z101:AS101),""))</f>
        <v>0.17327892855575142</v>
      </c>
      <c r="X101" s="500">
        <f>IF(終値!A101="","",IFERROR(4*STDEVP(終値!AA101:AT101)/AVERAGE(終値!AA101:AT101),""))</f>
        <v>0.17081470827164988</v>
      </c>
      <c r="Y101" s="500">
        <f>IF(終値!A101="","",IFERROR(4*STDEVP(終値!AB101:AU101)/AVERAGE(終値!AB101:AU101),""))</f>
        <v>0.16326074072576369</v>
      </c>
      <c r="Z101" s="500">
        <f>IF(終値!A101="","",IFERROR(4*STDEVP(終値!AC101:AV101)/AVERAGE(終値!AC101:AV101),""))</f>
        <v>0.15834814215137322</v>
      </c>
      <c r="AA101" s="500">
        <f>IF(終値!A101="","",IFERROR(4*STDEVP(終値!AD101:AW101)/AVERAGE(終値!AD101:AW101),""))</f>
        <v>0.15385428661610911</v>
      </c>
      <c r="AB101" s="500">
        <f>IF(終値!A101="","",IFERROR(4*STDEVP(終値!AE101:AX101)/AVERAGE(終値!AE101:AX101),""))</f>
        <v>0.1544581625464363</v>
      </c>
      <c r="AC101" s="500">
        <f>IF(終値!A101="","",IFERROR(4*STDEVP(終値!AF101:AY101)/AVERAGE(終値!AF101:AY101),""))</f>
        <v>0.14361473911934328</v>
      </c>
      <c r="AD101" s="500">
        <f>IF(終値!A101="","",IFERROR(4*STDEVP(終値!AG101:AZ101)/AVERAGE(終値!AG101:AZ101),""))</f>
        <v>0.1191875926357913</v>
      </c>
      <c r="AE101" s="500">
        <f>IF(終値!A101="","",IFERROR(4*STDEVP(終値!AH101:BA101)/AVERAGE(終値!AH101:BA101),""))</f>
        <v>0.10990391531849535</v>
      </c>
      <c r="AF101" s="500">
        <f>IF(終値!A101="","",IFERROR(4*STDEVP(終値!AI101:BB101)/AVERAGE(終値!AI101:BB101),""))</f>
        <v>9.977060633305658E-2</v>
      </c>
      <c r="AG101" s="500">
        <f>IF(終値!A101="","",IFERROR(4*STDEVP(終値!AJ101:BC101)/AVERAGE(終値!AJ101:BC101),""))</f>
        <v>9.3810148455653747E-2</v>
      </c>
      <c r="AH101" s="500">
        <f>IF(終値!A101="","",IFERROR(4*STDEVP(終値!AK101:BD101)/AVERAGE(終値!AK101:BD101),""))</f>
        <v>9.2569945542451418E-2</v>
      </c>
      <c r="AI101" s="500">
        <f>IF(終値!A101="","",IFERROR(4*STDEVP(終値!AL101:BE101)/AVERAGE(終値!AL101:BE101),""))</f>
        <v>9.9625827548206716E-2</v>
      </c>
      <c r="AJ101" s="500">
        <f>IF(終値!A101="","",IFERROR(4*STDEVP(終値!AM101:BF101)/AVERAGE(終値!AM101:BF101),""))</f>
        <v>9.8884671470043151E-2</v>
      </c>
      <c r="AK101" s="500">
        <f>IF(終値!A101="","",IFERROR(4*STDEVP(終値!AN101:BG101)/AVERAGE(終値!AN101:BG101),""))</f>
        <v>0.10050103012914376</v>
      </c>
      <c r="AL101" s="500">
        <f>IF(終値!A101="","",IFERROR(4*STDEVP(終値!AO101:BH101)/AVERAGE(終値!AO101:BH101),""))</f>
        <v>9.6593828477672714E-2</v>
      </c>
      <c r="AM101" s="500">
        <f>IF(終値!A101="","",IFERROR(4*STDEVP(終値!AP101:BI101)/AVERAGE(終値!AP101:BI101),""))</f>
        <v>9.3766822387627305E-2</v>
      </c>
      <c r="AN101" s="500">
        <f>IF(終値!A101="","",IFERROR(4*STDEVP(終値!AQ101:BJ101)/AVERAGE(終値!AQ101:BJ101),""))</f>
        <v>9.6834637163489667E-2</v>
      </c>
      <c r="AO101" s="500">
        <f>IF(終値!A101="","",IFERROR(4*STDEVP(終値!AR101:BK101)/AVERAGE(終値!AR101:BK101),""))</f>
        <v>9.6027204244572825E-2</v>
      </c>
      <c r="AP101" s="500">
        <f>IF(終値!A101="","",IFERROR(4*STDEVP(終値!AS101:BL101)/AVERAGE(終値!AS101:BL101),""))</f>
        <v>8.8841615221003173E-2</v>
      </c>
    </row>
    <row r="102" spans="1:42">
      <c r="A102" s="497" t="str">
        <f>IF(終値!A102="","",終値!A102)</f>
        <v>5802</v>
      </c>
      <c r="B102" s="500">
        <f>IF(終値!A102="","",IFERROR(4*STDEVP(終値!E102:X102)/AVERAGE(終値!E102:X102),""))</f>
        <v>0.27632735741787823</v>
      </c>
      <c r="C102" s="500">
        <f>IF(終値!A102="","",IFERROR(4*STDEVP(終値!F102:Y102)/AVERAGE(終値!F102:Y102),""))</f>
        <v>0.26724331386242489</v>
      </c>
      <c r="D102" s="500">
        <f>IF(終値!A102="","",IFERROR(4*STDEVP(終値!G102:Z102)/AVERAGE(終値!G102:Z102),""))</f>
        <v>0.26950175797938208</v>
      </c>
      <c r="E102" s="500">
        <f>IF(終値!A102="","",IFERROR(4*STDEVP(終値!H102:AA102)/AVERAGE(終値!H102:AA102),""))</f>
        <v>0.27291991431585744</v>
      </c>
      <c r="F102" s="500">
        <f>IF(終値!A102="","",IFERROR(4*STDEVP(終値!I102:AB102)/AVERAGE(終値!I102:AB102),""))</f>
        <v>0.26511994318195353</v>
      </c>
      <c r="G102" s="500">
        <f>IF(終値!A102="","",IFERROR(4*STDEVP(終値!J102:AC102)/AVERAGE(終値!J102:AC102),""))</f>
        <v>0.27050919409347796</v>
      </c>
      <c r="H102" s="500">
        <f>IF(終値!A102="","",IFERROR(4*STDEVP(終値!K102:AD102)/AVERAGE(終値!K102:AD102),""))</f>
        <v>0.27929908944949872</v>
      </c>
      <c r="I102" s="500">
        <f>IF(終値!A102="","",IFERROR(4*STDEVP(終値!L102:AE102)/AVERAGE(終値!L102:AE102),""))</f>
        <v>0.28414302084191478</v>
      </c>
      <c r="J102" s="500">
        <f>IF(終値!A102="","",IFERROR(4*STDEVP(終値!M102:AF102)/AVERAGE(終値!M102:AF102),""))</f>
        <v>0.28853875530993989</v>
      </c>
      <c r="K102" s="500">
        <f>IF(終値!A102="","",IFERROR(4*STDEVP(終値!N102:AG102)/AVERAGE(終値!N102:AG102),""))</f>
        <v>0.31606263147448155</v>
      </c>
      <c r="L102" s="500">
        <f>IF(終値!A102="","",IFERROR(4*STDEVP(終値!O102:AH102)/AVERAGE(終値!O102:AH102),""))</f>
        <v>0.35195888723233631</v>
      </c>
      <c r="M102" s="500">
        <f>IF(終値!A102="","",IFERROR(4*STDEVP(終値!P102:AI102)/AVERAGE(終値!P102:AI102),""))</f>
        <v>0.37930520191660966</v>
      </c>
      <c r="N102" s="500">
        <f>IF(終値!A102="","",IFERROR(4*STDEVP(終値!Q102:AJ102)/AVERAGE(終値!Q102:AJ102),""))</f>
        <v>0.40725516478402179</v>
      </c>
      <c r="O102" s="500">
        <f>IF(終値!A102="","",IFERROR(4*STDEVP(終値!R102:AK102)/AVERAGE(終値!R102:AK102),""))</f>
        <v>0.44636068871756707</v>
      </c>
      <c r="P102" s="500">
        <f>IF(終値!A102="","",IFERROR(4*STDEVP(終値!S102:AL102)/AVERAGE(終値!S102:AL102),""))</f>
        <v>0.45710765572216133</v>
      </c>
      <c r="Q102" s="500">
        <f>IF(終値!A102="","",IFERROR(4*STDEVP(終値!T102:AM102)/AVERAGE(終値!T102:AM102),""))</f>
        <v>0.44350416988752567</v>
      </c>
      <c r="R102" s="500">
        <f>IF(終値!A102="","",IFERROR(4*STDEVP(終値!U102:AN102)/AVERAGE(終値!U102:AN102),""))</f>
        <v>0.43854876063590359</v>
      </c>
      <c r="S102" s="500">
        <f>IF(終値!A102="","",IFERROR(4*STDEVP(終値!V102:AO102)/AVERAGE(終値!V102:AO102),""))</f>
        <v>0.42396279226980343</v>
      </c>
      <c r="T102" s="500">
        <f>IF(終値!A102="","",IFERROR(4*STDEVP(終値!W102:AP102)/AVERAGE(終値!W102:AP102),""))</f>
        <v>0.40434184247478044</v>
      </c>
      <c r="U102" s="500">
        <f>IF(終値!A102="","",IFERROR(4*STDEVP(終値!X102:AQ102)/AVERAGE(終値!X102:AQ102),""))</f>
        <v>0.39487299590772307</v>
      </c>
      <c r="V102" s="500">
        <f>IF(終値!A102="","",IFERROR(4*STDEVP(終値!Y102:AR102)/AVERAGE(終値!Y102:AR102),""))</f>
        <v>0.37756740327943616</v>
      </c>
      <c r="W102" s="500">
        <f>IF(終値!A102="","",IFERROR(4*STDEVP(終値!Z102:AS102)/AVERAGE(終値!Z102:AS102),""))</f>
        <v>0.34547271024041393</v>
      </c>
      <c r="X102" s="500">
        <f>IF(終値!A102="","",IFERROR(4*STDEVP(終値!AA102:AT102)/AVERAGE(終値!AA102:AT102),""))</f>
        <v>0.31111659725185797</v>
      </c>
      <c r="Y102" s="500">
        <f>IF(終値!A102="","",IFERROR(4*STDEVP(終値!AB102:AU102)/AVERAGE(終値!AB102:AU102),""))</f>
        <v>0.29120636910064562</v>
      </c>
      <c r="Z102" s="500">
        <f>IF(終値!A102="","",IFERROR(4*STDEVP(終値!AC102:AV102)/AVERAGE(終値!AC102:AV102),""))</f>
        <v>0.28624438753087267</v>
      </c>
      <c r="AA102" s="500">
        <f>IF(終値!A102="","",IFERROR(4*STDEVP(終値!AD102:AW102)/AVERAGE(終値!AD102:AW102),""))</f>
        <v>0.28846827705295824</v>
      </c>
      <c r="AB102" s="500">
        <f>IF(終値!A102="","",IFERROR(4*STDEVP(終値!AE102:AX102)/AVERAGE(終値!AE102:AX102),""))</f>
        <v>0.30965863781517011</v>
      </c>
      <c r="AC102" s="500">
        <f>IF(終値!A102="","",IFERROR(4*STDEVP(終値!AF102:AY102)/AVERAGE(終値!AF102:AY102),""))</f>
        <v>0.31080464435666427</v>
      </c>
      <c r="AD102" s="500">
        <f>IF(終値!A102="","",IFERROR(4*STDEVP(終値!AG102:AZ102)/AVERAGE(終値!AG102:AZ102),""))</f>
        <v>0.31066890692500926</v>
      </c>
      <c r="AE102" s="500">
        <f>IF(終値!A102="","",IFERROR(4*STDEVP(終値!AH102:BA102)/AVERAGE(終値!AH102:BA102),""))</f>
        <v>0.30869105039635431</v>
      </c>
      <c r="AF102" s="500">
        <f>IF(終値!A102="","",IFERROR(4*STDEVP(終値!AI102:BB102)/AVERAGE(終値!AI102:BB102),""))</f>
        <v>0.31038279433266719</v>
      </c>
      <c r="AG102" s="500">
        <f>IF(終値!A102="","",IFERROR(4*STDEVP(終値!AJ102:BC102)/AVERAGE(終値!AJ102:BC102),""))</f>
        <v>0.31150502394786989</v>
      </c>
      <c r="AH102" s="500">
        <f>IF(終値!A102="","",IFERROR(4*STDEVP(終値!AK102:BD102)/AVERAGE(終値!AK102:BD102),""))</f>
        <v>0.31314488904294269</v>
      </c>
      <c r="AI102" s="500">
        <f>IF(終値!A102="","",IFERROR(4*STDEVP(終値!AL102:BE102)/AVERAGE(終値!AL102:BE102),""))</f>
        <v>0.30218415414568173</v>
      </c>
      <c r="AJ102" s="500">
        <f>IF(終値!A102="","",IFERROR(4*STDEVP(終値!AM102:BF102)/AVERAGE(終値!AM102:BF102),""))</f>
        <v>0.29124851244158834</v>
      </c>
      <c r="AK102" s="500">
        <f>IF(終値!A102="","",IFERROR(4*STDEVP(終値!AN102:BG102)/AVERAGE(終値!AN102:BG102),""))</f>
        <v>0.31102940325681955</v>
      </c>
      <c r="AL102" s="500">
        <f>IF(終値!A102="","",IFERROR(4*STDEVP(終値!AO102:BH102)/AVERAGE(終値!AO102:BH102),""))</f>
        <v>0.33308146581517706</v>
      </c>
      <c r="AM102" s="500">
        <f>IF(終値!A102="","",IFERROR(4*STDEVP(終値!AP102:BI102)/AVERAGE(終値!AP102:BI102),""))</f>
        <v>0.34492137346655793</v>
      </c>
      <c r="AN102" s="500">
        <f>IF(終値!A102="","",IFERROR(4*STDEVP(終値!AQ102:BJ102)/AVERAGE(終値!AQ102:BJ102),""))</f>
        <v>0.34631909499821001</v>
      </c>
      <c r="AO102" s="500">
        <f>IF(終値!A102="","",IFERROR(4*STDEVP(終値!AR102:BK102)/AVERAGE(終値!AR102:BK102),""))</f>
        <v>0.34614870057152253</v>
      </c>
      <c r="AP102" s="500">
        <f>IF(終値!A102="","",IFERROR(4*STDEVP(終値!AS102:BL102)/AVERAGE(終値!AS102:BL102),""))</f>
        <v>0.31852677111320077</v>
      </c>
    </row>
    <row r="103" spans="1:42">
      <c r="A103" s="497" t="str">
        <f>IF(終値!A103="","",終値!A103)</f>
        <v>5803</v>
      </c>
      <c r="B103" s="500">
        <f>IF(終値!A103="","",IFERROR(4*STDEVP(終値!E103:X103)/AVERAGE(終値!E103:X103),""))</f>
        <v>0.35654021798044894</v>
      </c>
      <c r="C103" s="500">
        <f>IF(終値!A103="","",IFERROR(4*STDEVP(終値!F103:Y103)/AVERAGE(終値!F103:Y103),""))</f>
        <v>0.35859936889979971</v>
      </c>
      <c r="D103" s="500">
        <f>IF(終値!A103="","",IFERROR(4*STDEVP(終値!G103:Z103)/AVERAGE(終値!G103:Z103),""))</f>
        <v>0.35855269124921135</v>
      </c>
      <c r="E103" s="500">
        <f>IF(終値!A103="","",IFERROR(4*STDEVP(終値!H103:AA103)/AVERAGE(終値!H103:AA103),""))</f>
        <v>0.38350783634668023</v>
      </c>
      <c r="F103" s="500">
        <f>IF(終値!A103="","",IFERROR(4*STDEVP(終値!I103:AB103)/AVERAGE(終値!I103:AB103),""))</f>
        <v>0.39591943547746639</v>
      </c>
      <c r="G103" s="500">
        <f>IF(終値!A103="","",IFERROR(4*STDEVP(終値!J103:AC103)/AVERAGE(終値!J103:AC103),""))</f>
        <v>0.3970156629665228</v>
      </c>
      <c r="H103" s="500">
        <f>IF(終値!A103="","",IFERROR(4*STDEVP(終値!K103:AD103)/AVERAGE(終値!K103:AD103),""))</f>
        <v>0.38409875456808495</v>
      </c>
      <c r="I103" s="500">
        <f>IF(終値!A103="","",IFERROR(4*STDEVP(終値!L103:AE103)/AVERAGE(終値!L103:AE103),""))</f>
        <v>0.39296496180388851</v>
      </c>
      <c r="J103" s="500">
        <f>IF(終値!A103="","",IFERROR(4*STDEVP(終値!M103:AF103)/AVERAGE(終値!M103:AF103),""))</f>
        <v>0.38017661380029077</v>
      </c>
      <c r="K103" s="500">
        <f>IF(終値!A103="","",IFERROR(4*STDEVP(終値!N103:AG103)/AVERAGE(終値!N103:AG103),""))</f>
        <v>0.39053849147472774</v>
      </c>
      <c r="L103" s="500">
        <f>IF(終値!A103="","",IFERROR(4*STDEVP(終値!O103:AH103)/AVERAGE(終値!O103:AH103),""))</f>
        <v>0.42537665595854895</v>
      </c>
      <c r="M103" s="500">
        <f>IF(終値!A103="","",IFERROR(4*STDEVP(終値!P103:AI103)/AVERAGE(終値!P103:AI103),""))</f>
        <v>0.44338539905168795</v>
      </c>
      <c r="N103" s="500">
        <f>IF(終値!A103="","",IFERROR(4*STDEVP(終値!Q103:AJ103)/AVERAGE(終値!Q103:AJ103),""))</f>
        <v>0.46270555491675913</v>
      </c>
      <c r="O103" s="500">
        <f>IF(終値!A103="","",IFERROR(4*STDEVP(終値!R103:AK103)/AVERAGE(終値!R103:AK103),""))</f>
        <v>0.45359328622485101</v>
      </c>
      <c r="P103" s="500">
        <f>IF(終値!A103="","",IFERROR(4*STDEVP(終値!S103:AL103)/AVERAGE(終値!S103:AL103),""))</f>
        <v>0.42230053241951343</v>
      </c>
      <c r="Q103" s="500">
        <f>IF(終値!A103="","",IFERROR(4*STDEVP(終値!T103:AM103)/AVERAGE(終値!T103:AM103),""))</f>
        <v>0.43999727837866609</v>
      </c>
      <c r="R103" s="500">
        <f>IF(終値!A103="","",IFERROR(4*STDEVP(終値!U103:AN103)/AVERAGE(終値!U103:AN103),""))</f>
        <v>0.45543579899650066</v>
      </c>
      <c r="S103" s="500">
        <f>IF(終値!A103="","",IFERROR(4*STDEVP(終値!V103:AO103)/AVERAGE(終値!V103:AO103),""))</f>
        <v>0.45827363786682618</v>
      </c>
      <c r="T103" s="500">
        <f>IF(終値!A103="","",IFERROR(4*STDEVP(終値!W103:AP103)/AVERAGE(終値!W103:AP103),""))</f>
        <v>0.49058106479495417</v>
      </c>
      <c r="U103" s="500">
        <f>IF(終値!A103="","",IFERROR(4*STDEVP(終値!X103:AQ103)/AVERAGE(終値!X103:AQ103),""))</f>
        <v>0.52924622984677827</v>
      </c>
      <c r="V103" s="500">
        <f>IF(終値!A103="","",IFERROR(4*STDEVP(終値!Y103:AR103)/AVERAGE(終値!Y103:AR103),""))</f>
        <v>0.56713074395855245</v>
      </c>
      <c r="W103" s="500">
        <f>IF(終値!A103="","",IFERROR(4*STDEVP(終値!Z103:AS103)/AVERAGE(終値!Z103:AS103),""))</f>
        <v>0.59599138214697489</v>
      </c>
      <c r="X103" s="500">
        <f>IF(終値!A103="","",IFERROR(4*STDEVP(終値!AA103:AT103)/AVERAGE(終値!AA103:AT103),""))</f>
        <v>0.61353184988250675</v>
      </c>
      <c r="Y103" s="500">
        <f>IF(終値!A103="","",IFERROR(4*STDEVP(終値!AB103:AU103)/AVERAGE(終値!AB103:AU103),""))</f>
        <v>0.63679398359234807</v>
      </c>
      <c r="Z103" s="500">
        <f>IF(終値!A103="","",IFERROR(4*STDEVP(終値!AC103:AV103)/AVERAGE(終値!AC103:AV103),""))</f>
        <v>0.64576854889206636</v>
      </c>
      <c r="AA103" s="500">
        <f>IF(終値!A103="","",IFERROR(4*STDEVP(終値!AD103:AW103)/AVERAGE(終値!AD103:AW103),""))</f>
        <v>0.65247712783741441</v>
      </c>
      <c r="AB103" s="500">
        <f>IF(終値!A103="","",IFERROR(4*STDEVP(終値!AE103:AX103)/AVERAGE(終値!AE103:AX103),""))</f>
        <v>0.64871647029568913</v>
      </c>
      <c r="AC103" s="500">
        <f>IF(終値!A103="","",IFERROR(4*STDEVP(終値!AF103:AY103)/AVERAGE(終値!AF103:AY103),""))</f>
        <v>0.63611571220517837</v>
      </c>
      <c r="AD103" s="500">
        <f>IF(終値!A103="","",IFERROR(4*STDEVP(終値!AG103:AZ103)/AVERAGE(終値!AG103:AZ103),""))</f>
        <v>0.62941170375546662</v>
      </c>
      <c r="AE103" s="500">
        <f>IF(終値!A103="","",IFERROR(4*STDEVP(終値!AH103:BA103)/AVERAGE(終値!AH103:BA103),""))</f>
        <v>0.60425355317287599</v>
      </c>
      <c r="AF103" s="500">
        <f>IF(終値!A103="","",IFERROR(4*STDEVP(終値!AI103:BB103)/AVERAGE(終値!AI103:BB103),""))</f>
        <v>0.54566010051376579</v>
      </c>
      <c r="AG103" s="500">
        <f>IF(終値!A103="","",IFERROR(4*STDEVP(終値!AJ103:BC103)/AVERAGE(終値!AJ103:BC103),""))</f>
        <v>0.48339145526713734</v>
      </c>
      <c r="AH103" s="500">
        <f>IF(終値!A103="","",IFERROR(4*STDEVP(終値!AK103:BD103)/AVERAGE(終値!AK103:BD103),""))</f>
        <v>0.38415311160480542</v>
      </c>
      <c r="AI103" s="500">
        <f>IF(終値!A103="","",IFERROR(4*STDEVP(終値!AL103:BE103)/AVERAGE(終値!AL103:BE103),""))</f>
        <v>0.31745227813710791</v>
      </c>
      <c r="AJ103" s="500">
        <f>IF(終値!A103="","",IFERROR(4*STDEVP(終値!AM103:BF103)/AVERAGE(終値!AM103:BF103),""))</f>
        <v>0.30825708260080681</v>
      </c>
      <c r="AK103" s="500">
        <f>IF(終値!A103="","",IFERROR(4*STDEVP(終値!AN103:BG103)/AVERAGE(終値!AN103:BG103),""))</f>
        <v>0.30704286413963883</v>
      </c>
      <c r="AL103" s="500">
        <f>IF(終値!A103="","",IFERROR(4*STDEVP(終値!AO103:BH103)/AVERAGE(終値!AO103:BH103),""))</f>
        <v>0.31805524429004134</v>
      </c>
      <c r="AM103" s="500">
        <f>IF(終値!A103="","",IFERROR(4*STDEVP(終値!AP103:BI103)/AVERAGE(終値!AP103:BI103),""))</f>
        <v>0.318073592968805</v>
      </c>
      <c r="AN103" s="500">
        <f>IF(終値!A103="","",IFERROR(4*STDEVP(終値!AQ103:BJ103)/AVERAGE(終値!AQ103:BJ103),""))</f>
        <v>0.35222203025023324</v>
      </c>
      <c r="AO103" s="500">
        <f>IF(終値!A103="","",IFERROR(4*STDEVP(終値!AR103:BK103)/AVERAGE(終値!AR103:BK103),""))</f>
        <v>0.38230732799722406</v>
      </c>
      <c r="AP103" s="500">
        <f>IF(終値!A103="","",IFERROR(4*STDEVP(終値!AS103:BL103)/AVERAGE(終値!AS103:BL103),""))</f>
        <v>0.43803109621933445</v>
      </c>
    </row>
    <row r="104" spans="1:42">
      <c r="A104" s="497" t="str">
        <f>IF(終値!A104="","",終値!A104)</f>
        <v>6178</v>
      </c>
      <c r="B104" s="500">
        <f>IF(終値!A104="","",IFERROR(4*STDEVP(終値!E104:X104)/AVERAGE(終値!E104:X104),""))</f>
        <v>9.981455657945501E-2</v>
      </c>
      <c r="C104" s="500">
        <f>IF(終値!A104="","",IFERROR(4*STDEVP(終値!F104:Y104)/AVERAGE(終値!F104:Y104),""))</f>
        <v>0.10043854249110368</v>
      </c>
      <c r="D104" s="500">
        <f>IF(終値!A104="","",IFERROR(4*STDEVP(終値!G104:Z104)/AVERAGE(終値!G104:Z104),""))</f>
        <v>0.10052901589808245</v>
      </c>
      <c r="E104" s="500">
        <f>IF(終値!A104="","",IFERROR(4*STDEVP(終値!H104:AA104)/AVERAGE(終値!H104:AA104),""))</f>
        <v>0.10068041686407933</v>
      </c>
      <c r="F104" s="500">
        <f>IF(終値!A104="","",IFERROR(4*STDEVP(終値!I104:AB104)/AVERAGE(終値!I104:AB104),""))</f>
        <v>0.10874594556156079</v>
      </c>
      <c r="G104" s="500">
        <f>IF(終値!A104="","",IFERROR(4*STDEVP(終値!J104:AC104)/AVERAGE(終値!J104:AC104),""))</f>
        <v>0.12332003923727176</v>
      </c>
      <c r="H104" s="500">
        <f>IF(終値!A104="","",IFERROR(4*STDEVP(終値!K104:AD104)/AVERAGE(終値!K104:AD104),""))</f>
        <v>0.14698087064355883</v>
      </c>
      <c r="I104" s="500">
        <f>IF(終値!A104="","",IFERROR(4*STDEVP(終値!L104:AE104)/AVERAGE(終値!L104:AE104),""))</f>
        <v>0.16019341450906671</v>
      </c>
      <c r="J104" s="500">
        <f>IF(終値!A104="","",IFERROR(4*STDEVP(終値!M104:AF104)/AVERAGE(終値!M104:AF104),""))</f>
        <v>0.17299461489624976</v>
      </c>
      <c r="K104" s="500">
        <f>IF(終値!A104="","",IFERROR(4*STDEVP(終値!N104:AG104)/AVERAGE(終値!N104:AG104),""))</f>
        <v>0.17242519700761277</v>
      </c>
      <c r="L104" s="500">
        <f>IF(終値!A104="","",IFERROR(4*STDEVP(終値!O104:AH104)/AVERAGE(終値!O104:AH104),""))</f>
        <v>0.16932305023132091</v>
      </c>
      <c r="M104" s="500">
        <f>IF(終値!A104="","",IFERROR(4*STDEVP(終値!P104:AI104)/AVERAGE(終値!P104:AI104),""))</f>
        <v>0.16206405352164183</v>
      </c>
      <c r="N104" s="500">
        <f>IF(終値!A104="","",IFERROR(4*STDEVP(終値!Q104:AJ104)/AVERAGE(終値!Q104:AJ104),""))</f>
        <v>0.15344693794520683</v>
      </c>
      <c r="O104" s="500">
        <f>IF(終値!A104="","",IFERROR(4*STDEVP(終値!R104:AK104)/AVERAGE(終値!R104:AK104),""))</f>
        <v>0.14613916330620869</v>
      </c>
      <c r="P104" s="500">
        <f>IF(終値!A104="","",IFERROR(4*STDEVP(終値!S104:AL104)/AVERAGE(終値!S104:AL104),""))</f>
        <v>0.14555439238436121</v>
      </c>
      <c r="Q104" s="500">
        <f>IF(終値!A104="","",IFERROR(4*STDEVP(終値!T104:AM104)/AVERAGE(終値!T104:AM104),""))</f>
        <v>0.1390486975518414</v>
      </c>
      <c r="R104" s="500">
        <f>IF(終値!A104="","",IFERROR(4*STDEVP(終値!U104:AN104)/AVERAGE(終値!U104:AN104),""))</f>
        <v>0.12941186302364549</v>
      </c>
      <c r="S104" s="500">
        <f>IF(終値!A104="","",IFERROR(4*STDEVP(終値!V104:AO104)/AVERAGE(終値!V104:AO104),""))</f>
        <v>0.12348923928621169</v>
      </c>
      <c r="T104" s="500">
        <f>IF(終値!A104="","",IFERROR(4*STDEVP(終値!W104:AP104)/AVERAGE(終値!W104:AP104),""))</f>
        <v>0.11992542684914746</v>
      </c>
      <c r="U104" s="500">
        <f>IF(終値!A104="","",IFERROR(4*STDEVP(終値!X104:AQ104)/AVERAGE(終値!X104:AQ104),""))</f>
        <v>0.11978965183885773</v>
      </c>
      <c r="V104" s="500">
        <f>IF(終値!A104="","",IFERROR(4*STDEVP(終値!Y104:AR104)/AVERAGE(終値!Y104:AR104),""))</f>
        <v>0.11176476255763199</v>
      </c>
      <c r="W104" s="500">
        <f>IF(終値!A104="","",IFERROR(4*STDEVP(終値!Z104:AS104)/AVERAGE(終値!Z104:AS104),""))</f>
        <v>9.9402005777770877E-2</v>
      </c>
      <c r="X104" s="500">
        <f>IF(終値!A104="","",IFERROR(4*STDEVP(終値!AA104:AT104)/AVERAGE(終値!AA104:AT104),""))</f>
        <v>8.7663906769142597E-2</v>
      </c>
      <c r="Y104" s="500">
        <f>IF(終値!A104="","",IFERROR(4*STDEVP(終値!AB104:AU104)/AVERAGE(終値!AB104:AU104),""))</f>
        <v>8.4945140313826273E-2</v>
      </c>
      <c r="Z104" s="500">
        <f>IF(終値!A104="","",IFERROR(4*STDEVP(終値!AC104:AV104)/AVERAGE(終値!AC104:AV104),""))</f>
        <v>8.8888600556232197E-2</v>
      </c>
      <c r="AA104" s="500">
        <f>IF(終値!A104="","",IFERROR(4*STDEVP(終値!AD104:AW104)/AVERAGE(終値!AD104:AW104),""))</f>
        <v>9.1175993889423296E-2</v>
      </c>
      <c r="AB104" s="500">
        <f>IF(終値!A104="","",IFERROR(4*STDEVP(終値!AE104:AX104)/AVERAGE(終値!AE104:AX104),""))</f>
        <v>9.541517223157496E-2</v>
      </c>
      <c r="AC104" s="500">
        <f>IF(終値!A104="","",IFERROR(4*STDEVP(終値!AF104:AY104)/AVERAGE(終値!AF104:AY104),""))</f>
        <v>0.10737728191629554</v>
      </c>
      <c r="AD104" s="500">
        <f>IF(終値!A104="","",IFERROR(4*STDEVP(終値!AG104:AZ104)/AVERAGE(終値!AG104:AZ104),""))</f>
        <v>0.12428232421041348</v>
      </c>
      <c r="AE104" s="500">
        <f>IF(終値!A104="","",IFERROR(4*STDEVP(終値!AH104:BA104)/AVERAGE(終値!AH104:BA104),""))</f>
        <v>0.13326067419277102</v>
      </c>
      <c r="AF104" s="500">
        <f>IF(終値!A104="","",IFERROR(4*STDEVP(終値!AI104:BB104)/AVERAGE(終値!AI104:BB104),""))</f>
        <v>0.14739586820730191</v>
      </c>
      <c r="AG104" s="500">
        <f>IF(終値!A104="","",IFERROR(4*STDEVP(終値!AJ104:BC104)/AVERAGE(終値!AJ104:BC104),""))</f>
        <v>0.15355339361053733</v>
      </c>
      <c r="AH104" s="500">
        <f>IF(終値!A104="","",IFERROR(4*STDEVP(終値!AK104:BD104)/AVERAGE(終値!AK104:BD104),""))</f>
        <v>0.15661146144301971</v>
      </c>
      <c r="AI104" s="500">
        <f>IF(終値!A104="","",IFERROR(4*STDEVP(終値!AL104:BE104)/AVERAGE(終値!AL104:BE104),""))</f>
        <v>0.15688927517002216</v>
      </c>
      <c r="AJ104" s="500">
        <f>IF(終値!A104="","",IFERROR(4*STDEVP(終値!AM104:BF104)/AVERAGE(終値!AM104:BF104),""))</f>
        <v>0.15363679316269516</v>
      </c>
      <c r="AK104" s="500">
        <f>IF(終値!A104="","",IFERROR(4*STDEVP(終値!AN104:BG104)/AVERAGE(終値!AN104:BG104),""))</f>
        <v>0.14962792973910674</v>
      </c>
      <c r="AL104" s="500">
        <f>IF(終値!A104="","",IFERROR(4*STDEVP(終値!AO104:BH104)/AVERAGE(終値!AO104:BH104),""))</f>
        <v>0.14871638676723509</v>
      </c>
      <c r="AM104" s="500">
        <f>IF(終値!A104="","",IFERROR(4*STDEVP(終値!AP104:BI104)/AVERAGE(終値!AP104:BI104),""))</f>
        <v>0.14013865280635063</v>
      </c>
      <c r="AN104" s="500">
        <f>IF(終値!A104="","",IFERROR(4*STDEVP(終値!AQ104:BJ104)/AVERAGE(終値!AQ104:BJ104),""))</f>
        <v>0.12704591310038962</v>
      </c>
      <c r="AO104" s="500">
        <f>IF(終値!A104="","",IFERROR(4*STDEVP(終値!AR104:BK104)/AVERAGE(終値!AR104:BK104),""))</f>
        <v>0.11318418089860115</v>
      </c>
      <c r="AP104" s="500">
        <f>IF(終値!A104="","",IFERROR(4*STDEVP(終値!AS104:BL104)/AVERAGE(終値!AS104:BL104),""))</f>
        <v>0.11964832775372131</v>
      </c>
    </row>
    <row r="105" spans="1:42">
      <c r="A105" s="497" t="str">
        <f>IF(終値!A105="","",終値!A105)</f>
        <v>6925</v>
      </c>
      <c r="B105" s="500">
        <f>IF(終値!A105="","",IFERROR(4*STDEVP(終値!E105:X105)/AVERAGE(終値!E105:X105),""))</f>
        <v>0.2227198947845471</v>
      </c>
      <c r="C105" s="500">
        <f>IF(終値!A105="","",IFERROR(4*STDEVP(終値!F105:Y105)/AVERAGE(終値!F105:Y105),""))</f>
        <v>0.22358651708683228</v>
      </c>
      <c r="D105" s="500">
        <f>IF(終値!A105="","",IFERROR(4*STDEVP(終値!G105:Z105)/AVERAGE(終値!G105:Z105),""))</f>
        <v>0.22412581612921426</v>
      </c>
      <c r="E105" s="500">
        <f>IF(終値!A105="","",IFERROR(4*STDEVP(終値!H105:AA105)/AVERAGE(終値!H105:AA105),""))</f>
        <v>0.24245589103509388</v>
      </c>
      <c r="F105" s="500">
        <f>IF(終値!A105="","",IFERROR(4*STDEVP(終値!I105:AB105)/AVERAGE(終値!I105:AB105),""))</f>
        <v>0.2666414120795319</v>
      </c>
      <c r="G105" s="500">
        <f>IF(終値!A105="","",IFERROR(4*STDEVP(終値!J105:AC105)/AVERAGE(終値!J105:AC105),""))</f>
        <v>0.27912179521602593</v>
      </c>
      <c r="H105" s="500">
        <f>IF(終値!A105="","",IFERROR(4*STDEVP(終値!K105:AD105)/AVERAGE(終値!K105:AD105),""))</f>
        <v>0.28066681533461368</v>
      </c>
      <c r="I105" s="500">
        <f>IF(終値!A105="","",IFERROR(4*STDEVP(終値!L105:AE105)/AVERAGE(終値!L105:AE105),""))</f>
        <v>0.24633733250961043</v>
      </c>
      <c r="J105" s="500">
        <f>IF(終値!A105="","",IFERROR(4*STDEVP(終値!M105:AF105)/AVERAGE(終値!M105:AF105),""))</f>
        <v>0.22610194905149927</v>
      </c>
      <c r="K105" s="500">
        <f>IF(終値!A105="","",IFERROR(4*STDEVP(終値!N105:AG105)/AVERAGE(終値!N105:AG105),""))</f>
        <v>0.22378364655372648</v>
      </c>
      <c r="L105" s="500">
        <f>IF(終値!A105="","",IFERROR(4*STDEVP(終値!O105:AH105)/AVERAGE(終値!O105:AH105),""))</f>
        <v>0.2248160053540684</v>
      </c>
      <c r="M105" s="500">
        <f>IF(終値!A105="","",IFERROR(4*STDEVP(終値!P105:AI105)/AVERAGE(終値!P105:AI105),""))</f>
        <v>0.22429025257255653</v>
      </c>
      <c r="N105" s="500">
        <f>IF(終値!A105="","",IFERROR(4*STDEVP(終値!Q105:AJ105)/AVERAGE(終値!Q105:AJ105),""))</f>
        <v>0.22211971422554599</v>
      </c>
      <c r="O105" s="500">
        <f>IF(終値!A105="","",IFERROR(4*STDEVP(終値!R105:AK105)/AVERAGE(終値!R105:AK105),""))</f>
        <v>0.22606926780710954</v>
      </c>
      <c r="P105" s="500">
        <f>IF(終値!A105="","",IFERROR(4*STDEVP(終値!S105:AL105)/AVERAGE(終値!S105:AL105),""))</f>
        <v>0.19668755710522884</v>
      </c>
      <c r="Q105" s="500">
        <f>IF(終値!A105="","",IFERROR(4*STDEVP(終値!T105:AM105)/AVERAGE(終値!T105:AM105),""))</f>
        <v>0.1865923919033948</v>
      </c>
      <c r="R105" s="500">
        <f>IF(終値!A105="","",IFERROR(4*STDEVP(終値!U105:AN105)/AVERAGE(終値!U105:AN105),""))</f>
        <v>0.18238406400597285</v>
      </c>
      <c r="S105" s="500">
        <f>IF(終値!A105="","",IFERROR(4*STDEVP(終値!V105:AO105)/AVERAGE(終値!V105:AO105),""))</f>
        <v>0.1681740831038093</v>
      </c>
      <c r="T105" s="500">
        <f>IF(終値!A105="","",IFERROR(4*STDEVP(終値!W105:AP105)/AVERAGE(終値!W105:AP105),""))</f>
        <v>0.16556506742078383</v>
      </c>
      <c r="U105" s="500">
        <f>IF(終値!A105="","",IFERROR(4*STDEVP(終値!X105:AQ105)/AVERAGE(終値!X105:AQ105),""))</f>
        <v>0.18184714246094838</v>
      </c>
      <c r="V105" s="500">
        <f>IF(終値!A105="","",IFERROR(4*STDEVP(終値!Y105:AR105)/AVERAGE(終値!Y105:AR105),""))</f>
        <v>0.20898157837982281</v>
      </c>
      <c r="W105" s="500">
        <f>IF(終値!A105="","",IFERROR(4*STDEVP(終値!Z105:AS105)/AVERAGE(終値!Z105:AS105),""))</f>
        <v>0.22179497907948473</v>
      </c>
      <c r="X105" s="500">
        <f>IF(終値!A105="","",IFERROR(4*STDEVP(終値!AA105:AT105)/AVERAGE(終値!AA105:AT105),""))</f>
        <v>0.23559809073556887</v>
      </c>
      <c r="Y105" s="500">
        <f>IF(終値!A105="","",IFERROR(4*STDEVP(終値!AB105:AU105)/AVERAGE(終値!AB105:AU105),""))</f>
        <v>0.25252507518868295</v>
      </c>
      <c r="Z105" s="500">
        <f>IF(終値!A105="","",IFERROR(4*STDEVP(終値!AC105:AV105)/AVERAGE(終値!AC105:AV105),""))</f>
        <v>0.24708283347532964</v>
      </c>
      <c r="AA105" s="500">
        <f>IF(終値!A105="","",IFERROR(4*STDEVP(終値!AD105:AW105)/AVERAGE(終値!AD105:AW105),""))</f>
        <v>0.23982618393516877</v>
      </c>
      <c r="AB105" s="500">
        <f>IF(終値!A105="","",IFERROR(4*STDEVP(終値!AE105:AX105)/AVERAGE(終値!AE105:AX105),""))</f>
        <v>0.2246842645126314</v>
      </c>
      <c r="AC105" s="500">
        <f>IF(終値!A105="","",IFERROR(4*STDEVP(終値!AF105:AY105)/AVERAGE(終値!AF105:AY105),""))</f>
        <v>0.22879082665252973</v>
      </c>
      <c r="AD105" s="500">
        <f>IF(終値!A105="","",IFERROR(4*STDEVP(終値!AG105:AZ105)/AVERAGE(終値!AG105:AZ105),""))</f>
        <v>0.23463902142930215</v>
      </c>
      <c r="AE105" s="500">
        <f>IF(終値!A105="","",IFERROR(4*STDEVP(終値!AH105:BA105)/AVERAGE(終値!AH105:BA105),""))</f>
        <v>0.23620850535886895</v>
      </c>
      <c r="AF105" s="500">
        <f>IF(終値!A105="","",IFERROR(4*STDEVP(終値!AI105:BB105)/AVERAGE(終値!AI105:BB105),""))</f>
        <v>0.23428465189438583</v>
      </c>
      <c r="AG105" s="500">
        <f>IF(終値!A105="","",IFERROR(4*STDEVP(終値!AJ105:BC105)/AVERAGE(終値!AJ105:BC105),""))</f>
        <v>0.23317802877580446</v>
      </c>
      <c r="AH105" s="500">
        <f>IF(終値!A105="","",IFERROR(4*STDEVP(終値!AK105:BD105)/AVERAGE(終値!AK105:BD105),""))</f>
        <v>0.22668266897205844</v>
      </c>
      <c r="AI105" s="500">
        <f>IF(終値!A105="","",IFERROR(4*STDEVP(終値!AL105:BE105)/AVERAGE(終値!AL105:BE105),""))</f>
        <v>0.19598698679522694</v>
      </c>
      <c r="AJ105" s="500">
        <f>IF(終値!A105="","",IFERROR(4*STDEVP(終値!AM105:BF105)/AVERAGE(終値!AM105:BF105),""))</f>
        <v>0.17453920870520603</v>
      </c>
      <c r="AK105" s="500">
        <f>IF(終値!A105="","",IFERROR(4*STDEVP(終値!AN105:BG105)/AVERAGE(終値!AN105:BG105),""))</f>
        <v>0.14257954226971153</v>
      </c>
      <c r="AL105" s="500">
        <f>IF(終値!A105="","",IFERROR(4*STDEVP(終値!AO105:BH105)/AVERAGE(終値!AO105:BH105),""))</f>
        <v>0.12566751393992837</v>
      </c>
      <c r="AM105" s="500">
        <f>IF(終値!A105="","",IFERROR(4*STDEVP(終値!AP105:BI105)/AVERAGE(終値!AP105:BI105),""))</f>
        <v>0.12323099842022826</v>
      </c>
      <c r="AN105" s="500">
        <f>IF(終値!A105="","",IFERROR(4*STDEVP(終値!AQ105:BJ105)/AVERAGE(終値!AQ105:BJ105),""))</f>
        <v>0.12058821930301529</v>
      </c>
      <c r="AO105" s="500">
        <f>IF(終値!A105="","",IFERROR(4*STDEVP(終値!AR105:BK105)/AVERAGE(終値!AR105:BK105),""))</f>
        <v>0.1249487301072597</v>
      </c>
      <c r="AP105" s="500">
        <f>IF(終値!A105="","",IFERROR(4*STDEVP(終値!AS105:BL105)/AVERAGE(終値!AS105:BL105),""))</f>
        <v>0.16917847450744955</v>
      </c>
    </row>
    <row r="106" spans="1:42">
      <c r="A106" s="497" t="str">
        <f>IF(終値!A106="","",終値!A106)</f>
        <v>7021</v>
      </c>
      <c r="B106" s="500">
        <f>IF(終値!A106="","",IFERROR(4*STDEVP(終値!E106:X106)/AVERAGE(終値!E106:X106),""))</f>
        <v>0.16801057451758403</v>
      </c>
      <c r="C106" s="500">
        <f>IF(終値!A106="","",IFERROR(4*STDEVP(終値!F106:Y106)/AVERAGE(終値!F106:Y106),""))</f>
        <v>0.15983801075425769</v>
      </c>
      <c r="D106" s="500">
        <f>IF(終値!A106="","",IFERROR(4*STDEVP(終値!G106:Z106)/AVERAGE(終値!G106:Z106),""))</f>
        <v>0.15313165884462981</v>
      </c>
      <c r="E106" s="500">
        <f>IF(終値!A106="","",IFERROR(4*STDEVP(終値!H106:AA106)/AVERAGE(終値!H106:AA106),""))</f>
        <v>0.14255149878120005</v>
      </c>
      <c r="F106" s="500">
        <f>IF(終値!A106="","",IFERROR(4*STDEVP(終値!I106:AB106)/AVERAGE(終値!I106:AB106),""))</f>
        <v>0.13510719426071324</v>
      </c>
      <c r="G106" s="500">
        <f>IF(終値!A106="","",IFERROR(4*STDEVP(終値!J106:AC106)/AVERAGE(終値!J106:AC106),""))</f>
        <v>0.13025062880073462</v>
      </c>
      <c r="H106" s="500">
        <f>IF(終値!A106="","",IFERROR(4*STDEVP(終値!K106:AD106)/AVERAGE(終値!K106:AD106),""))</f>
        <v>0.12764773591770767</v>
      </c>
      <c r="I106" s="500">
        <f>IF(終値!A106="","",IFERROR(4*STDEVP(終値!L106:AE106)/AVERAGE(終値!L106:AE106),""))</f>
        <v>0.11756925935213215</v>
      </c>
      <c r="J106" s="500">
        <f>IF(終値!A106="","",IFERROR(4*STDEVP(終値!M106:AF106)/AVERAGE(終値!M106:AF106),""))</f>
        <v>0.10629228268221504</v>
      </c>
      <c r="K106" s="500">
        <f>IF(終値!A106="","",IFERROR(4*STDEVP(終値!N106:AG106)/AVERAGE(終値!N106:AG106),""))</f>
        <v>9.6493134502884936E-2</v>
      </c>
      <c r="L106" s="500">
        <f>IF(終値!A106="","",IFERROR(4*STDEVP(終値!O106:AH106)/AVERAGE(終値!O106:AH106),""))</f>
        <v>8.6220270985340394E-2</v>
      </c>
      <c r="M106" s="500">
        <f>IF(終値!A106="","",IFERROR(4*STDEVP(終値!P106:AI106)/AVERAGE(終値!P106:AI106),""))</f>
        <v>7.3538557543051122E-2</v>
      </c>
      <c r="N106" s="500">
        <f>IF(終値!A106="","",IFERROR(4*STDEVP(終値!Q106:AJ106)/AVERAGE(終値!Q106:AJ106),""))</f>
        <v>6.9738629083315684E-2</v>
      </c>
      <c r="O106" s="500">
        <f>IF(終値!A106="","",IFERROR(4*STDEVP(終値!R106:AK106)/AVERAGE(終値!R106:AK106),""))</f>
        <v>7.0230340837164576E-2</v>
      </c>
      <c r="P106" s="500">
        <f>IF(終値!A106="","",IFERROR(4*STDEVP(終値!S106:AL106)/AVERAGE(終値!S106:AL106),""))</f>
        <v>6.6697084268930257E-2</v>
      </c>
      <c r="Q106" s="500">
        <f>IF(終値!A106="","",IFERROR(4*STDEVP(終値!T106:AM106)/AVERAGE(終値!T106:AM106),""))</f>
        <v>6.2405042984234355E-2</v>
      </c>
      <c r="R106" s="500">
        <f>IF(終値!A106="","",IFERROR(4*STDEVP(終値!U106:AN106)/AVERAGE(終値!U106:AN106),""))</f>
        <v>5.92732195819042E-2</v>
      </c>
      <c r="S106" s="500">
        <f>IF(終値!A106="","",IFERROR(4*STDEVP(終値!V106:AO106)/AVERAGE(終値!V106:AO106),""))</f>
        <v>5.4952893439395481E-2</v>
      </c>
      <c r="T106" s="500">
        <f>IF(終値!A106="","",IFERROR(4*STDEVP(終値!W106:AP106)/AVERAGE(終値!W106:AP106),""))</f>
        <v>5.4192818067692626E-2</v>
      </c>
      <c r="U106" s="500">
        <f>IF(終値!A106="","",IFERROR(4*STDEVP(終値!X106:AQ106)/AVERAGE(終値!X106:AQ106),""))</f>
        <v>4.5987655024321013E-2</v>
      </c>
      <c r="V106" s="500">
        <f>IF(終値!A106="","",IFERROR(4*STDEVP(終値!Y106:AR106)/AVERAGE(終値!Y106:AR106),""))</f>
        <v>4.5066744220547433E-2</v>
      </c>
      <c r="W106" s="500">
        <f>IF(終値!A106="","",IFERROR(4*STDEVP(終値!Z106:AS106)/AVERAGE(終値!Z106:AS106),""))</f>
        <v>4.2589970391097458E-2</v>
      </c>
      <c r="X106" s="500">
        <f>IF(終値!A106="","",IFERROR(4*STDEVP(終値!AA106:AT106)/AVERAGE(終値!AA106:AT106),""))</f>
        <v>3.5950303517956167E-2</v>
      </c>
      <c r="Y106" s="500">
        <f>IF(終値!A106="","",IFERROR(4*STDEVP(終値!AB106:AU106)/AVERAGE(終値!AB106:AU106),""))</f>
        <v>3.530404763830066E-2</v>
      </c>
      <c r="Z106" s="500">
        <f>IF(終値!A106="","",IFERROR(4*STDEVP(終値!AC106:AV106)/AVERAGE(終値!AC106:AV106),""))</f>
        <v>3.5586309311118725E-2</v>
      </c>
      <c r="AA106" s="500">
        <f>IF(終値!A106="","",IFERROR(4*STDEVP(終値!AD106:AW106)/AVERAGE(終値!AD106:AW106),""))</f>
        <v>3.6751241723100049E-2</v>
      </c>
      <c r="AB106" s="500">
        <f>IF(終値!A106="","",IFERROR(4*STDEVP(終値!AE106:AX106)/AVERAGE(終値!AE106:AX106),""))</f>
        <v>3.9811576866528781E-2</v>
      </c>
      <c r="AC106" s="500">
        <f>IF(終値!A106="","",IFERROR(4*STDEVP(終値!AF106:AY106)/AVERAGE(終値!AF106:AY106),""))</f>
        <v>4.0175297863044489E-2</v>
      </c>
      <c r="AD106" s="500">
        <f>IF(終値!A106="","",IFERROR(4*STDEVP(終値!AG106:AZ106)/AVERAGE(終値!AG106:AZ106),""))</f>
        <v>4.0462583796232791E-2</v>
      </c>
      <c r="AE106" s="500">
        <f>IF(終値!A106="","",IFERROR(4*STDEVP(終値!AH106:BA106)/AVERAGE(終値!AH106:BA106),""))</f>
        <v>5.1734495266362868E-2</v>
      </c>
      <c r="AF106" s="500">
        <f>IF(終値!A106="","",IFERROR(4*STDEVP(終値!AI106:BB106)/AVERAGE(終値!AI106:BB106),""))</f>
        <v>6.0317162462971648E-2</v>
      </c>
      <c r="AG106" s="500">
        <f>IF(終値!A106="","",IFERROR(4*STDEVP(終値!AJ106:BC106)/AVERAGE(終値!AJ106:BC106),""))</f>
        <v>7.6564401359959483E-2</v>
      </c>
      <c r="AH106" s="500">
        <f>IF(終値!A106="","",IFERROR(4*STDEVP(終値!AK106:BD106)/AVERAGE(終値!AK106:BD106),""))</f>
        <v>8.0939101096253963E-2</v>
      </c>
      <c r="AI106" s="500">
        <f>IF(終値!A106="","",IFERROR(4*STDEVP(終値!AL106:BE106)/AVERAGE(終値!AL106:BE106),""))</f>
        <v>7.8151070929496885E-2</v>
      </c>
      <c r="AJ106" s="500">
        <f>IF(終値!A106="","",IFERROR(4*STDEVP(終値!AM106:BF106)/AVERAGE(終値!AM106:BF106),""))</f>
        <v>7.7614600321283131E-2</v>
      </c>
      <c r="AK106" s="500">
        <f>IF(終値!A106="","",IFERROR(4*STDEVP(終値!AN106:BG106)/AVERAGE(終値!AN106:BG106),""))</f>
        <v>7.4619765381603628E-2</v>
      </c>
      <c r="AL106" s="500">
        <f>IF(終値!A106="","",IFERROR(4*STDEVP(終値!AO106:BH106)/AVERAGE(終値!AO106:BH106),""))</f>
        <v>7.675820941191272E-2</v>
      </c>
      <c r="AM106" s="500">
        <f>IF(終値!A106="","",IFERROR(4*STDEVP(終値!AP106:BI106)/AVERAGE(終値!AP106:BI106),""))</f>
        <v>8.3127008211872161E-2</v>
      </c>
      <c r="AN106" s="500">
        <f>IF(終値!A106="","",IFERROR(4*STDEVP(終値!AQ106:BJ106)/AVERAGE(終値!AQ106:BJ106),""))</f>
        <v>9.4092768253315917E-2</v>
      </c>
      <c r="AO106" s="500">
        <f>IF(終値!A106="","",IFERROR(4*STDEVP(終値!AR106:BK106)/AVERAGE(終値!AR106:BK106),""))</f>
        <v>0.12543263685677952</v>
      </c>
      <c r="AP106" s="500">
        <f>IF(終値!A106="","",IFERROR(4*STDEVP(終値!AS106:BL106)/AVERAGE(終値!AS106:BL106),""))</f>
        <v>0.19550032740772136</v>
      </c>
    </row>
    <row r="107" spans="1:42">
      <c r="A107" s="497" t="str">
        <f>IF(終値!A107="","",終値!A107)</f>
        <v>7729</v>
      </c>
      <c r="B107" s="500">
        <f>IF(終値!A107="","",IFERROR(4*STDEVP(終値!E107:X107)/AVERAGE(終値!E107:X107),""))</f>
        <v>0.25901227299955898</v>
      </c>
      <c r="C107" s="500">
        <f>IF(終値!A107="","",IFERROR(4*STDEVP(終値!F107:Y107)/AVERAGE(終値!F107:Y107),""))</f>
        <v>0.25998988314211652</v>
      </c>
      <c r="D107" s="500">
        <f>IF(終値!A107="","",IFERROR(4*STDEVP(終値!G107:Z107)/AVERAGE(終値!G107:Z107),""))</f>
        <v>0.2551620494160835</v>
      </c>
      <c r="E107" s="500">
        <f>IF(終値!A107="","",IFERROR(4*STDEVP(終値!H107:AA107)/AVERAGE(終値!H107:AA107),""))</f>
        <v>0.26037889322834434</v>
      </c>
      <c r="F107" s="500">
        <f>IF(終値!A107="","",IFERROR(4*STDEVP(終値!I107:AB107)/AVERAGE(終値!I107:AB107),""))</f>
        <v>0.26984143142609474</v>
      </c>
      <c r="G107" s="500">
        <f>IF(終値!A107="","",IFERROR(4*STDEVP(終値!J107:AC107)/AVERAGE(終値!J107:AC107),""))</f>
        <v>0.27325168839279512</v>
      </c>
      <c r="H107" s="500">
        <f>IF(終値!A107="","",IFERROR(4*STDEVP(終値!K107:AD107)/AVERAGE(終値!K107:AD107),""))</f>
        <v>0.27563543600312301</v>
      </c>
      <c r="I107" s="500">
        <f>IF(終値!A107="","",IFERROR(4*STDEVP(終値!L107:AE107)/AVERAGE(終値!L107:AE107),""))</f>
        <v>0.22738675471344003</v>
      </c>
      <c r="J107" s="500">
        <f>IF(終値!A107="","",IFERROR(4*STDEVP(終値!M107:AF107)/AVERAGE(終値!M107:AF107),""))</f>
        <v>0.19660838910897963</v>
      </c>
      <c r="K107" s="500">
        <f>IF(終値!A107="","",IFERROR(4*STDEVP(終値!N107:AG107)/AVERAGE(終値!N107:AG107),""))</f>
        <v>0.19488932748368093</v>
      </c>
      <c r="L107" s="500">
        <f>IF(終値!A107="","",IFERROR(4*STDEVP(終値!O107:AH107)/AVERAGE(終値!O107:AH107),""))</f>
        <v>0.19480811560350111</v>
      </c>
      <c r="M107" s="500">
        <f>IF(終値!A107="","",IFERROR(4*STDEVP(終値!P107:AI107)/AVERAGE(終値!P107:AI107),""))</f>
        <v>0.19389451147711989</v>
      </c>
      <c r="N107" s="500">
        <f>IF(終値!A107="","",IFERROR(4*STDEVP(終値!Q107:AJ107)/AVERAGE(終値!Q107:AJ107),""))</f>
        <v>0.19156905096758683</v>
      </c>
      <c r="O107" s="500">
        <f>IF(終値!A107="","",IFERROR(4*STDEVP(終値!R107:AK107)/AVERAGE(終値!R107:AK107),""))</f>
        <v>0.19658703472380726</v>
      </c>
      <c r="P107" s="500">
        <f>IF(終値!A107="","",IFERROR(4*STDEVP(終値!S107:AL107)/AVERAGE(終値!S107:AL107),""))</f>
        <v>0.17846876841405901</v>
      </c>
      <c r="Q107" s="500">
        <f>IF(終値!A107="","",IFERROR(4*STDEVP(終値!T107:AM107)/AVERAGE(終値!T107:AM107),""))</f>
        <v>0.18343750487884658</v>
      </c>
      <c r="R107" s="500">
        <f>IF(終値!A107="","",IFERROR(4*STDEVP(終値!U107:AN107)/AVERAGE(終値!U107:AN107),""))</f>
        <v>0.18344727277901254</v>
      </c>
      <c r="S107" s="500">
        <f>IF(終値!A107="","",IFERROR(4*STDEVP(終値!V107:AO107)/AVERAGE(終値!V107:AO107),""))</f>
        <v>0.17848279450939275</v>
      </c>
      <c r="T107" s="500">
        <f>IF(終値!A107="","",IFERROR(4*STDEVP(終値!W107:AP107)/AVERAGE(終値!W107:AP107),""))</f>
        <v>0.17856624635501558</v>
      </c>
      <c r="U107" s="500">
        <f>IF(終値!A107="","",IFERROR(4*STDEVP(終値!X107:AQ107)/AVERAGE(終値!X107:AQ107),""))</f>
        <v>0.18012351879982044</v>
      </c>
      <c r="V107" s="500">
        <f>IF(終値!A107="","",IFERROR(4*STDEVP(終値!Y107:AR107)/AVERAGE(終値!Y107:AR107),""))</f>
        <v>0.19094677560403803</v>
      </c>
      <c r="W107" s="500">
        <f>IF(終値!A107="","",IFERROR(4*STDEVP(終値!Z107:AS107)/AVERAGE(終値!Z107:AS107),""))</f>
        <v>0.20050073193511794</v>
      </c>
      <c r="X107" s="500">
        <f>IF(終値!A107="","",IFERROR(4*STDEVP(終値!AA107:AT107)/AVERAGE(終値!AA107:AT107),""))</f>
        <v>0.20431210432998234</v>
      </c>
      <c r="Y107" s="500">
        <f>IF(終値!A107="","",IFERROR(4*STDEVP(終値!AB107:AU107)/AVERAGE(終値!AB107:AU107),""))</f>
        <v>0.23601891300428102</v>
      </c>
      <c r="Z107" s="500">
        <f>IF(終値!A107="","",IFERROR(4*STDEVP(終値!AC107:AV107)/AVERAGE(終値!AC107:AV107),""))</f>
        <v>0.24238172187484527</v>
      </c>
      <c r="AA107" s="500">
        <f>IF(終値!A107="","",IFERROR(4*STDEVP(終値!AD107:AW107)/AVERAGE(終値!AD107:AW107),""))</f>
        <v>0.2448220147600404</v>
      </c>
      <c r="AB107" s="500">
        <f>IF(終値!A107="","",IFERROR(4*STDEVP(終値!AE107:AX107)/AVERAGE(終値!AE107:AX107),""))</f>
        <v>0.23398006303592542</v>
      </c>
      <c r="AC107" s="500">
        <f>IF(終値!A107="","",IFERROR(4*STDEVP(終値!AF107:AY107)/AVERAGE(終値!AF107:AY107),""))</f>
        <v>0.24244144770683626</v>
      </c>
      <c r="AD107" s="500">
        <f>IF(終値!A107="","",IFERROR(4*STDEVP(終値!AG107:AZ107)/AVERAGE(終値!AG107:AZ107),""))</f>
        <v>0.25636824868326591</v>
      </c>
      <c r="AE107" s="500">
        <f>IF(終値!A107="","",IFERROR(4*STDEVP(終値!AH107:BA107)/AVERAGE(終値!AH107:BA107),""))</f>
        <v>0.2598960757990853</v>
      </c>
      <c r="AF107" s="500">
        <f>IF(終値!A107="","",IFERROR(4*STDEVP(終値!AI107:BB107)/AVERAGE(終値!AI107:BB107),""))</f>
        <v>0.25124799340807746</v>
      </c>
      <c r="AG107" s="500">
        <f>IF(終値!A107="","",IFERROR(4*STDEVP(終値!AJ107:BC107)/AVERAGE(終値!AJ107:BC107),""))</f>
        <v>0.25254259485680891</v>
      </c>
      <c r="AH107" s="500">
        <f>IF(終値!A107="","",IFERROR(4*STDEVP(終値!AK107:BD107)/AVERAGE(終値!AK107:BD107),""))</f>
        <v>0.25415499899594268</v>
      </c>
      <c r="AI107" s="500">
        <f>IF(終値!A107="","",IFERROR(4*STDEVP(終値!AL107:BE107)/AVERAGE(終値!AL107:BE107),""))</f>
        <v>0.23520945049306036</v>
      </c>
      <c r="AJ107" s="500">
        <f>IF(終値!A107="","",IFERROR(4*STDEVP(終値!AM107:BF107)/AVERAGE(終値!AM107:BF107),""))</f>
        <v>0.22062637705111515</v>
      </c>
      <c r="AK107" s="500">
        <f>IF(終値!A107="","",IFERROR(4*STDEVP(終値!AN107:BG107)/AVERAGE(終値!AN107:BG107),""))</f>
        <v>0.20362444721567693</v>
      </c>
      <c r="AL107" s="500">
        <f>IF(終値!A107="","",IFERROR(4*STDEVP(終値!AO107:BH107)/AVERAGE(終値!AO107:BH107),""))</f>
        <v>0.21512603865891575</v>
      </c>
      <c r="AM107" s="500">
        <f>IF(終値!A107="","",IFERROR(4*STDEVP(終値!AP107:BI107)/AVERAGE(終値!AP107:BI107),""))</f>
        <v>0.2142566981615541</v>
      </c>
      <c r="AN107" s="500">
        <f>IF(終値!A107="","",IFERROR(4*STDEVP(終値!AQ107:BJ107)/AVERAGE(終値!AQ107:BJ107),""))</f>
        <v>0.18156933861413546</v>
      </c>
      <c r="AO107" s="500">
        <f>IF(終値!A107="","",IFERROR(4*STDEVP(終値!AR107:BK107)/AVERAGE(終値!AR107:BK107),""))</f>
        <v>0.16915454817406078</v>
      </c>
      <c r="AP107" s="500">
        <f>IF(終値!A107="","",IFERROR(4*STDEVP(終値!AS107:BL107)/AVERAGE(終値!AS107:BL107),""))</f>
        <v>0.17125941718769741</v>
      </c>
    </row>
    <row r="108" spans="1:42">
      <c r="A108" s="497" t="str">
        <f>IF(終値!A108="","",終値!A108)</f>
        <v>8424</v>
      </c>
      <c r="B108" s="500">
        <f>IF(終値!A108="","",IFERROR(4*STDEVP(終値!E108:X108)/AVERAGE(終値!E108:X108),""))</f>
        <v>8.1500952603056204E-2</v>
      </c>
      <c r="C108" s="500">
        <f>IF(終値!A108="","",IFERROR(4*STDEVP(終値!F108:Y108)/AVERAGE(終値!F108:Y108),""))</f>
        <v>8.6801938914017204E-2</v>
      </c>
      <c r="D108" s="500">
        <f>IF(終値!A108="","",IFERROR(4*STDEVP(終値!G108:Z108)/AVERAGE(終値!G108:Z108),""))</f>
        <v>8.9996874401178387E-2</v>
      </c>
      <c r="E108" s="500">
        <f>IF(終値!A108="","",IFERROR(4*STDEVP(終値!H108:AA108)/AVERAGE(終値!H108:AA108),""))</f>
        <v>9.5281143595546097E-2</v>
      </c>
      <c r="F108" s="500">
        <f>IF(終値!A108="","",IFERROR(4*STDEVP(終値!I108:AB108)/AVERAGE(終値!I108:AB108),""))</f>
        <v>0.10220878476011484</v>
      </c>
      <c r="G108" s="500">
        <f>IF(終値!A108="","",IFERROR(4*STDEVP(終値!J108:AC108)/AVERAGE(終値!J108:AC108),""))</f>
        <v>0.10346902405640389</v>
      </c>
      <c r="H108" s="500">
        <f>IF(終値!A108="","",IFERROR(4*STDEVP(終値!K108:AD108)/AVERAGE(終値!K108:AD108),""))</f>
        <v>0.10529193171362963</v>
      </c>
      <c r="I108" s="500">
        <f>IF(終値!A108="","",IFERROR(4*STDEVP(終値!L108:AE108)/AVERAGE(終値!L108:AE108),""))</f>
        <v>9.3992260889573034E-2</v>
      </c>
      <c r="J108" s="500">
        <f>IF(終値!A108="","",IFERROR(4*STDEVP(終値!M108:AF108)/AVERAGE(終値!M108:AF108),""))</f>
        <v>8.9710262971636978E-2</v>
      </c>
      <c r="K108" s="500">
        <f>IF(終値!A108="","",IFERROR(4*STDEVP(終値!N108:AG108)/AVERAGE(終値!N108:AG108),""))</f>
        <v>7.9030797500378114E-2</v>
      </c>
      <c r="L108" s="500">
        <f>IF(終値!A108="","",IFERROR(4*STDEVP(終値!O108:AH108)/AVERAGE(終値!O108:AH108),""))</f>
        <v>7.6090518419775141E-2</v>
      </c>
      <c r="M108" s="500">
        <f>IF(終値!A108="","",IFERROR(4*STDEVP(終値!P108:AI108)/AVERAGE(終値!P108:AI108),""))</f>
        <v>7.2943011895320542E-2</v>
      </c>
      <c r="N108" s="500">
        <f>IF(終値!A108="","",IFERROR(4*STDEVP(終値!Q108:AJ108)/AVERAGE(終値!Q108:AJ108),""))</f>
        <v>6.6854984011686852E-2</v>
      </c>
      <c r="O108" s="500">
        <f>IF(終値!A108="","",IFERROR(4*STDEVP(終値!R108:AK108)/AVERAGE(終値!R108:AK108),""))</f>
        <v>5.6972742023484638E-2</v>
      </c>
      <c r="P108" s="500">
        <f>IF(終値!A108="","",IFERROR(4*STDEVP(終値!S108:AL108)/AVERAGE(終値!S108:AL108),""))</f>
        <v>5.3107061448367548E-2</v>
      </c>
      <c r="Q108" s="500">
        <f>IF(終値!A108="","",IFERROR(4*STDEVP(終値!T108:AM108)/AVERAGE(終値!T108:AM108),""))</f>
        <v>4.7718629178008808E-2</v>
      </c>
      <c r="R108" s="500">
        <f>IF(終値!A108="","",IFERROR(4*STDEVP(終値!U108:AN108)/AVERAGE(終値!U108:AN108),""))</f>
        <v>3.9663721651343097E-2</v>
      </c>
      <c r="S108" s="500">
        <f>IF(終値!A108="","",IFERROR(4*STDEVP(終値!V108:AO108)/AVERAGE(終値!V108:AO108),""))</f>
        <v>3.4914949028345015E-2</v>
      </c>
      <c r="T108" s="500">
        <f>IF(終値!A108="","",IFERROR(4*STDEVP(終値!W108:AP108)/AVERAGE(終値!W108:AP108),""))</f>
        <v>3.7887118686459616E-2</v>
      </c>
      <c r="U108" s="500">
        <f>IF(終値!A108="","",IFERROR(4*STDEVP(終値!X108:AQ108)/AVERAGE(終値!X108:AQ108),""))</f>
        <v>3.875005756432761E-2</v>
      </c>
      <c r="V108" s="500">
        <f>IF(終値!A108="","",IFERROR(4*STDEVP(終値!Y108:AR108)/AVERAGE(終値!Y108:AR108),""))</f>
        <v>3.875005756432761E-2</v>
      </c>
      <c r="W108" s="500">
        <f>IF(終値!A108="","",IFERROR(4*STDEVP(終値!Z108:AS108)/AVERAGE(終値!Z108:AS108),""))</f>
        <v>4.1930173939969562E-2</v>
      </c>
      <c r="X108" s="500">
        <f>IF(終値!A108="","",IFERROR(4*STDEVP(終値!AA108:AT108)/AVERAGE(終値!AA108:AT108),""))</f>
        <v>4.0952985636462214E-2</v>
      </c>
      <c r="Y108" s="500">
        <f>IF(終値!A108="","",IFERROR(4*STDEVP(終値!AB108:AU108)/AVERAGE(終値!AB108:AU108),""))</f>
        <v>4.1714841337100586E-2</v>
      </c>
      <c r="Z108" s="500">
        <f>IF(終値!A108="","",IFERROR(4*STDEVP(終値!AC108:AV108)/AVERAGE(終値!AC108:AV108),""))</f>
        <v>4.5216512963720396E-2</v>
      </c>
      <c r="AA108" s="500">
        <f>IF(終値!A108="","",IFERROR(4*STDEVP(終値!AD108:AW108)/AVERAGE(終値!AD108:AW108),""))</f>
        <v>5.5045462695719333E-2</v>
      </c>
      <c r="AB108" s="500">
        <f>IF(終値!A108="","",IFERROR(4*STDEVP(終値!AE108:AX108)/AVERAGE(終値!AE108:AX108),""))</f>
        <v>6.0462761531388173E-2</v>
      </c>
      <c r="AC108" s="500">
        <f>IF(終値!A108="","",IFERROR(4*STDEVP(終値!AF108:AY108)/AVERAGE(終値!AF108:AY108),""))</f>
        <v>6.6804907152997209E-2</v>
      </c>
      <c r="AD108" s="500">
        <f>IF(終値!A108="","",IFERROR(4*STDEVP(終値!AG108:AZ108)/AVERAGE(終値!AG108:AZ108),""))</f>
        <v>7.0991686215281249E-2</v>
      </c>
      <c r="AE108" s="500">
        <f>IF(終値!A108="","",IFERROR(4*STDEVP(終値!AH108:BA108)/AVERAGE(終値!AH108:BA108),""))</f>
        <v>7.0718962271620001E-2</v>
      </c>
      <c r="AF108" s="500">
        <f>IF(終値!A108="","",IFERROR(4*STDEVP(終値!AI108:BB108)/AVERAGE(終値!AI108:BB108),""))</f>
        <v>7.0832419724657633E-2</v>
      </c>
      <c r="AG108" s="500">
        <f>IF(終値!A108="","",IFERROR(4*STDEVP(終値!AJ108:BC108)/AVERAGE(終値!AJ108:BC108),""))</f>
        <v>7.077975966346671E-2</v>
      </c>
      <c r="AH108" s="500">
        <f>IF(終値!A108="","",IFERROR(4*STDEVP(終値!AK108:BD108)/AVERAGE(終値!AK108:BD108),""))</f>
        <v>7.055107592941251E-2</v>
      </c>
      <c r="AI108" s="500">
        <f>IF(終値!A108="","",IFERROR(4*STDEVP(終値!AL108:BE108)/AVERAGE(終値!AL108:BE108),""))</f>
        <v>7.0790869404566678E-2</v>
      </c>
      <c r="AJ108" s="500">
        <f>IF(終値!A108="","",IFERROR(4*STDEVP(終値!AM108:BF108)/AVERAGE(終値!AM108:BF108),""))</f>
        <v>7.2087838853452713E-2</v>
      </c>
      <c r="AK108" s="500">
        <f>IF(終値!A108="","",IFERROR(4*STDEVP(終値!AN108:BG108)/AVERAGE(終値!AN108:BG108),""))</f>
        <v>7.9926842228239203E-2</v>
      </c>
      <c r="AL108" s="500">
        <f>IF(終値!A108="","",IFERROR(4*STDEVP(終値!AO108:BH108)/AVERAGE(終値!AO108:BH108),""))</f>
        <v>8.3596559538317447E-2</v>
      </c>
      <c r="AM108" s="500">
        <f>IF(終値!A108="","",IFERROR(4*STDEVP(終値!AP108:BI108)/AVERAGE(終値!AP108:BI108),""))</f>
        <v>8.979811783793494E-2</v>
      </c>
      <c r="AN108" s="500">
        <f>IF(終値!A108="","",IFERROR(4*STDEVP(終値!AQ108:BJ108)/AVERAGE(終値!AQ108:BJ108),""))</f>
        <v>8.9975811253556512E-2</v>
      </c>
      <c r="AO108" s="500">
        <f>IF(終値!A108="","",IFERROR(4*STDEVP(終値!AR108:BK108)/AVERAGE(終値!AR108:BK108),""))</f>
        <v>9.4739149831645164E-2</v>
      </c>
      <c r="AP108" s="500">
        <f>IF(終値!A108="","",IFERROR(4*STDEVP(終値!AS108:BL108)/AVERAGE(終値!AS108:BL108),""))</f>
        <v>0.1003720910567437</v>
      </c>
    </row>
    <row r="109" spans="1:42">
      <c r="A109" s="497" t="str">
        <f>IF(終値!A109="","",終値!A109)</f>
        <v>9020</v>
      </c>
      <c r="B109" s="500">
        <f>IF(終値!A109="","",IFERROR(4*STDEVP(終値!E109:X109)/AVERAGE(終値!E109:X109),""))</f>
        <v>0.16261953786619529</v>
      </c>
      <c r="C109" s="500">
        <f>IF(終値!A109="","",IFERROR(4*STDEVP(終値!F109:Y109)/AVERAGE(終値!F109:Y109),""))</f>
        <v>0.15720947087205348</v>
      </c>
      <c r="D109" s="500">
        <f>IF(終値!A109="","",IFERROR(4*STDEVP(終値!G109:Z109)/AVERAGE(終値!G109:Z109),""))</f>
        <v>0.14565503783243208</v>
      </c>
      <c r="E109" s="500">
        <f>IF(終値!A109="","",IFERROR(4*STDEVP(終値!H109:AA109)/AVERAGE(終値!H109:AA109),""))</f>
        <v>0.13891076317139667</v>
      </c>
      <c r="F109" s="500">
        <f>IF(終値!A109="","",IFERROR(4*STDEVP(終値!I109:AB109)/AVERAGE(終値!I109:AB109),""))</f>
        <v>0.1358795706192211</v>
      </c>
      <c r="G109" s="500">
        <f>IF(終値!A109="","",IFERROR(4*STDEVP(終値!J109:AC109)/AVERAGE(終値!J109:AC109),""))</f>
        <v>0.14474654606478987</v>
      </c>
      <c r="H109" s="500">
        <f>IF(終値!A109="","",IFERROR(4*STDEVP(終値!K109:AD109)/AVERAGE(終値!K109:AD109),""))</f>
        <v>0.15403309749819538</v>
      </c>
      <c r="I109" s="500">
        <f>IF(終値!A109="","",IFERROR(4*STDEVP(終値!L109:AE109)/AVERAGE(終値!L109:AE109),""))</f>
        <v>0.13128129908510336</v>
      </c>
      <c r="J109" s="500">
        <f>IF(終値!A109="","",IFERROR(4*STDEVP(終値!M109:AF109)/AVERAGE(終値!M109:AF109),""))</f>
        <v>0.11346999476689988</v>
      </c>
      <c r="K109" s="500">
        <f>IF(終値!A109="","",IFERROR(4*STDEVP(終値!N109:AG109)/AVERAGE(終値!N109:AG109),""))</f>
        <v>0.10457364317876268</v>
      </c>
      <c r="L109" s="500">
        <f>IF(終値!A109="","",IFERROR(4*STDEVP(終値!O109:AH109)/AVERAGE(終値!O109:AH109),""))</f>
        <v>0.10915959369028774</v>
      </c>
      <c r="M109" s="500">
        <f>IF(終値!A109="","",IFERROR(4*STDEVP(終値!P109:AI109)/AVERAGE(終値!P109:AI109),""))</f>
        <v>0.11357162845402551</v>
      </c>
      <c r="N109" s="500">
        <f>IF(終値!A109="","",IFERROR(4*STDEVP(終値!Q109:AJ109)/AVERAGE(終値!Q109:AJ109),""))</f>
        <v>0.11448230736494885</v>
      </c>
      <c r="O109" s="500">
        <f>IF(終値!A109="","",IFERROR(4*STDEVP(終値!R109:AK109)/AVERAGE(終値!R109:AK109),""))</f>
        <v>0.112209112542934</v>
      </c>
      <c r="P109" s="500">
        <f>IF(終値!A109="","",IFERROR(4*STDEVP(終値!S109:AL109)/AVERAGE(終値!S109:AL109),""))</f>
        <v>0.10473293331614793</v>
      </c>
      <c r="Q109" s="500">
        <f>IF(終値!A109="","",IFERROR(4*STDEVP(終値!T109:AM109)/AVERAGE(終値!T109:AM109),""))</f>
        <v>9.8356395726553594E-2</v>
      </c>
      <c r="R109" s="500">
        <f>IF(終値!A109="","",IFERROR(4*STDEVP(終値!U109:AN109)/AVERAGE(終値!U109:AN109),""))</f>
        <v>9.4549899729960404E-2</v>
      </c>
      <c r="S109" s="500">
        <f>IF(終値!A109="","",IFERROR(4*STDEVP(終値!V109:AO109)/AVERAGE(終値!V109:AO109),""))</f>
        <v>8.8137710497948274E-2</v>
      </c>
      <c r="T109" s="500">
        <f>IF(終値!A109="","",IFERROR(4*STDEVP(終値!W109:AP109)/AVERAGE(終値!W109:AP109),""))</f>
        <v>8.4098311713807161E-2</v>
      </c>
      <c r="U109" s="500">
        <f>IF(終値!A109="","",IFERROR(4*STDEVP(終値!X109:AQ109)/AVERAGE(終値!X109:AQ109),""))</f>
        <v>8.2523938929381868E-2</v>
      </c>
      <c r="V109" s="500">
        <f>IF(終値!A109="","",IFERROR(4*STDEVP(終値!Y109:AR109)/AVERAGE(終値!Y109:AR109),""))</f>
        <v>7.8796479831959365E-2</v>
      </c>
      <c r="W109" s="500">
        <f>IF(終値!A109="","",IFERROR(4*STDEVP(終値!Z109:AS109)/AVERAGE(終値!Z109:AS109),""))</f>
        <v>7.1959676734226652E-2</v>
      </c>
      <c r="X109" s="500">
        <f>IF(終値!A109="","",IFERROR(4*STDEVP(終値!AA109:AT109)/AVERAGE(終値!AA109:AT109),""))</f>
        <v>5.9963522849244964E-2</v>
      </c>
      <c r="Y109" s="500">
        <f>IF(終値!A109="","",IFERROR(4*STDEVP(終値!AB109:AU109)/AVERAGE(終値!AB109:AU109),""))</f>
        <v>5.2908929766239829E-2</v>
      </c>
      <c r="Z109" s="500">
        <f>IF(終値!A109="","",IFERROR(4*STDEVP(終値!AC109:AV109)/AVERAGE(終値!AC109:AV109),""))</f>
        <v>4.9886699651107543E-2</v>
      </c>
      <c r="AA109" s="500">
        <f>IF(終値!A109="","",IFERROR(4*STDEVP(終値!AD109:AW109)/AVERAGE(終値!AD109:AW109),""))</f>
        <v>5.6387387083283648E-2</v>
      </c>
      <c r="AB109" s="500">
        <f>IF(終値!A109="","",IFERROR(4*STDEVP(終値!AE109:AX109)/AVERAGE(終値!AE109:AX109),""))</f>
        <v>5.4655910054489533E-2</v>
      </c>
      <c r="AC109" s="500">
        <f>IF(終値!A109="","",IFERROR(4*STDEVP(終値!AF109:AY109)/AVERAGE(終値!AF109:AY109),""))</f>
        <v>5.4866219747282022E-2</v>
      </c>
      <c r="AD109" s="500">
        <f>IF(終値!A109="","",IFERROR(4*STDEVP(終値!AG109:AZ109)/AVERAGE(終値!AG109:AZ109),""))</f>
        <v>5.1238137067404869E-2</v>
      </c>
      <c r="AE109" s="500">
        <f>IF(終値!A109="","",IFERROR(4*STDEVP(終値!AH109:BA109)/AVERAGE(終値!AH109:BA109),""))</f>
        <v>5.2150303129873246E-2</v>
      </c>
      <c r="AF109" s="500">
        <f>IF(終値!A109="","",IFERROR(4*STDEVP(終値!AI109:BB109)/AVERAGE(終値!AI109:BB109),""))</f>
        <v>5.4422325199262496E-2</v>
      </c>
      <c r="AG109" s="500">
        <f>IF(終値!A109="","",IFERROR(4*STDEVP(終値!AJ109:BC109)/AVERAGE(終値!AJ109:BC109),""))</f>
        <v>6.6318283665237204E-2</v>
      </c>
      <c r="AH109" s="500">
        <f>IF(終値!A109="","",IFERROR(4*STDEVP(終値!AK109:BD109)/AVERAGE(終値!AK109:BD109),""))</f>
        <v>7.7587627159943717E-2</v>
      </c>
      <c r="AI109" s="500">
        <f>IF(終値!A109="","",IFERROR(4*STDEVP(終値!AL109:BE109)/AVERAGE(終値!AL109:BE109),""))</f>
        <v>8.6459605616681409E-2</v>
      </c>
      <c r="AJ109" s="500">
        <f>IF(終値!A109="","",IFERROR(4*STDEVP(終値!AM109:BF109)/AVERAGE(終値!AM109:BF109),""))</f>
        <v>9.9828172212448413E-2</v>
      </c>
      <c r="AK109" s="500">
        <f>IF(終値!A109="","",IFERROR(4*STDEVP(終値!AN109:BG109)/AVERAGE(終値!AN109:BG109),""))</f>
        <v>0.12087187451890677</v>
      </c>
      <c r="AL109" s="500">
        <f>IF(終値!A109="","",IFERROR(4*STDEVP(終値!AO109:BH109)/AVERAGE(終値!AO109:BH109),""))</f>
        <v>0.14527984179476627</v>
      </c>
      <c r="AM109" s="500">
        <f>IF(終値!A109="","",IFERROR(4*STDEVP(終値!AP109:BI109)/AVERAGE(終値!AP109:BI109),""))</f>
        <v>0.16584533046476069</v>
      </c>
      <c r="AN109" s="500">
        <f>IF(終値!A109="","",IFERROR(4*STDEVP(終値!AQ109:BJ109)/AVERAGE(終値!AQ109:BJ109),""))</f>
        <v>0.17078433364742776</v>
      </c>
      <c r="AO109" s="500">
        <f>IF(終値!A109="","",IFERROR(4*STDEVP(終値!AR109:BK109)/AVERAGE(終値!AR109:BK109),""))</f>
        <v>0.18146474315437947</v>
      </c>
      <c r="AP109" s="500">
        <f>IF(終値!A109="","",IFERROR(4*STDEVP(終値!AS109:BL109)/AVERAGE(終値!AS109:BL109),""))</f>
        <v>0.1853031413102077</v>
      </c>
    </row>
    <row r="110" spans="1:42">
      <c r="A110" s="497" t="str">
        <f>IF(終値!A110="","",終値!A110)</f>
        <v>9069</v>
      </c>
      <c r="B110" s="500">
        <f>IF(終値!A110="","",IFERROR(4*STDEVP(終値!E110:X110)/AVERAGE(終値!E110:X110),""))</f>
        <v>0.10756558071781949</v>
      </c>
      <c r="C110" s="500">
        <f>IF(終値!A110="","",IFERROR(4*STDEVP(終値!F110:Y110)/AVERAGE(終値!F110:Y110),""))</f>
        <v>0.1234547562505838</v>
      </c>
      <c r="D110" s="500">
        <f>IF(終値!A110="","",IFERROR(4*STDEVP(終値!G110:Z110)/AVERAGE(終値!G110:Z110),""))</f>
        <v>0.13702299400625037</v>
      </c>
      <c r="E110" s="500">
        <f>IF(終値!A110="","",IFERROR(4*STDEVP(終値!H110:AA110)/AVERAGE(終値!H110:AA110),""))</f>
        <v>0.15123077923288858</v>
      </c>
      <c r="F110" s="500">
        <f>IF(終値!A110="","",IFERROR(4*STDEVP(終値!I110:AB110)/AVERAGE(終値!I110:AB110),""))</f>
        <v>0.16376542808101985</v>
      </c>
      <c r="G110" s="500">
        <f>IF(終値!A110="","",IFERROR(4*STDEVP(終値!J110:AC110)/AVERAGE(終値!J110:AC110),""))</f>
        <v>0.18612630653966858</v>
      </c>
      <c r="H110" s="500">
        <f>IF(終値!A110="","",IFERROR(4*STDEVP(終値!K110:AD110)/AVERAGE(終値!K110:AD110),""))</f>
        <v>0.20064515050477252</v>
      </c>
      <c r="I110" s="500">
        <f>IF(終値!A110="","",IFERROR(4*STDEVP(終値!L110:AE110)/AVERAGE(終値!L110:AE110),""))</f>
        <v>0.19768508759988482</v>
      </c>
      <c r="J110" s="500">
        <f>IF(終値!A110="","",IFERROR(4*STDEVP(終値!M110:AF110)/AVERAGE(終値!M110:AF110),""))</f>
        <v>0.20239110987171333</v>
      </c>
      <c r="K110" s="500">
        <f>IF(終値!A110="","",IFERROR(4*STDEVP(終値!N110:AG110)/AVERAGE(終値!N110:AG110),""))</f>
        <v>0.20448906493256913</v>
      </c>
      <c r="L110" s="500">
        <f>IF(終値!A110="","",IFERROR(4*STDEVP(終値!O110:AH110)/AVERAGE(終値!O110:AH110),""))</f>
        <v>0.20808928072507124</v>
      </c>
      <c r="M110" s="500">
        <f>IF(終値!A110="","",IFERROR(4*STDEVP(終値!P110:AI110)/AVERAGE(終値!P110:AI110),""))</f>
        <v>0.20921005227363204</v>
      </c>
      <c r="N110" s="500">
        <f>IF(終値!A110="","",IFERROR(4*STDEVP(終値!Q110:AJ110)/AVERAGE(終値!Q110:AJ110),""))</f>
        <v>0.20285706839039172</v>
      </c>
      <c r="O110" s="500">
        <f>IF(終値!A110="","",IFERROR(4*STDEVP(終値!R110:AK110)/AVERAGE(終値!R110:AK110),""))</f>
        <v>0.18568748497657508</v>
      </c>
      <c r="P110" s="500">
        <f>IF(終値!A110="","",IFERROR(4*STDEVP(終値!S110:AL110)/AVERAGE(終値!S110:AL110),""))</f>
        <v>0.16997394228200685</v>
      </c>
      <c r="Q110" s="500">
        <f>IF(終値!A110="","",IFERROR(4*STDEVP(終値!T110:AM110)/AVERAGE(終値!T110:AM110),""))</f>
        <v>0.16211887778779258</v>
      </c>
      <c r="R110" s="500">
        <f>IF(終値!A110="","",IFERROR(4*STDEVP(終値!U110:AN110)/AVERAGE(終値!U110:AN110),""))</f>
        <v>0.14693992946631135</v>
      </c>
      <c r="S110" s="500">
        <f>IF(終値!A110="","",IFERROR(4*STDEVP(終値!V110:AO110)/AVERAGE(終値!V110:AO110),""))</f>
        <v>0.12914182084180548</v>
      </c>
      <c r="T110" s="500">
        <f>IF(終値!A110="","",IFERROR(4*STDEVP(終値!W110:AP110)/AVERAGE(終値!W110:AP110),""))</f>
        <v>0.10837191209693388</v>
      </c>
      <c r="U110" s="500">
        <f>IF(終値!A110="","",IFERROR(4*STDEVP(終値!X110:AQ110)/AVERAGE(終値!X110:AQ110),""))</f>
        <v>9.6409524101021646E-2</v>
      </c>
      <c r="V110" s="500">
        <f>IF(終値!A110="","",IFERROR(4*STDEVP(終値!Y110:AR110)/AVERAGE(終値!Y110:AR110),""))</f>
        <v>8.3328105913870243E-2</v>
      </c>
      <c r="W110" s="500">
        <f>IF(終値!A110="","",IFERROR(4*STDEVP(終値!Z110:AS110)/AVERAGE(終値!Z110:AS110),""))</f>
        <v>7.3991575470649648E-2</v>
      </c>
      <c r="X110" s="500">
        <f>IF(終値!A110="","",IFERROR(4*STDEVP(終値!AA110:AT110)/AVERAGE(終値!AA110:AT110),""))</f>
        <v>6.2908906491544972E-2</v>
      </c>
      <c r="Y110" s="500">
        <f>IF(終値!A110="","",IFERROR(4*STDEVP(終値!AB110:AU110)/AVERAGE(終値!AB110:AU110),""))</f>
        <v>5.5802959196172508E-2</v>
      </c>
      <c r="Z110" s="500">
        <f>IF(終値!A110="","",IFERROR(4*STDEVP(終値!AC110:AV110)/AVERAGE(終値!AC110:AV110),""))</f>
        <v>5.1122615285085458E-2</v>
      </c>
      <c r="AA110" s="500">
        <f>IF(終値!A110="","",IFERROR(4*STDEVP(終値!AD110:AW110)/AVERAGE(終値!AD110:AW110),""))</f>
        <v>5.1411195636979129E-2</v>
      </c>
      <c r="AB110" s="500">
        <f>IF(終値!A110="","",IFERROR(4*STDEVP(終値!AE110:AX110)/AVERAGE(終値!AE110:AX110),""))</f>
        <v>5.0443045933344671E-2</v>
      </c>
      <c r="AC110" s="500">
        <f>IF(終値!A110="","",IFERROR(4*STDEVP(終値!AF110:AY110)/AVERAGE(終値!AF110:AY110),""))</f>
        <v>4.9017829870460251E-2</v>
      </c>
      <c r="AD110" s="500">
        <f>IF(終値!A110="","",IFERROR(4*STDEVP(終値!AG110:AZ110)/AVERAGE(終値!AG110:AZ110),""))</f>
        <v>4.9867855545684937E-2</v>
      </c>
      <c r="AE110" s="500">
        <f>IF(終値!A110="","",IFERROR(4*STDEVP(終値!AH110:BA110)/AVERAGE(終値!AH110:BA110),""))</f>
        <v>5.0034607814058718E-2</v>
      </c>
      <c r="AF110" s="500">
        <f>IF(終値!A110="","",IFERROR(4*STDEVP(終値!AI110:BB110)/AVERAGE(終値!AI110:BB110),""))</f>
        <v>4.9444581220515857E-2</v>
      </c>
      <c r="AG110" s="500">
        <f>IF(終値!A110="","",IFERROR(4*STDEVP(終値!AJ110:BC110)/AVERAGE(終値!AJ110:BC110),""))</f>
        <v>4.7837258787287076E-2</v>
      </c>
      <c r="AH110" s="500">
        <f>IF(終値!A110="","",IFERROR(4*STDEVP(終値!AK110:BD110)/AVERAGE(終値!AK110:BD110),""))</f>
        <v>4.6977507162628732E-2</v>
      </c>
      <c r="AI110" s="500">
        <f>IF(終値!A110="","",IFERROR(4*STDEVP(終値!AL110:BE110)/AVERAGE(終値!AL110:BE110),""))</f>
        <v>4.6628633170368958E-2</v>
      </c>
      <c r="AJ110" s="500">
        <f>IF(終値!A110="","",IFERROR(4*STDEVP(終値!AM110:BF110)/AVERAGE(終値!AM110:BF110),""))</f>
        <v>4.7339445971714161E-2</v>
      </c>
      <c r="AK110" s="500">
        <f>IF(終値!A110="","",IFERROR(4*STDEVP(終値!AN110:BG110)/AVERAGE(終値!AN110:BG110),""))</f>
        <v>6.5835378367200215E-2</v>
      </c>
      <c r="AL110" s="500">
        <f>IF(終値!A110="","",IFERROR(4*STDEVP(終値!AO110:BH110)/AVERAGE(終値!AO110:BH110),""))</f>
        <v>7.3803094126670063E-2</v>
      </c>
      <c r="AM110" s="500">
        <f>IF(終値!A110="","",IFERROR(4*STDEVP(終値!AP110:BI110)/AVERAGE(終値!AP110:BI110),""))</f>
        <v>8.3936275344160899E-2</v>
      </c>
      <c r="AN110" s="500">
        <f>IF(終値!A110="","",IFERROR(4*STDEVP(終値!AQ110:BJ110)/AVERAGE(終値!AQ110:BJ110),""))</f>
        <v>8.8077193987365313E-2</v>
      </c>
      <c r="AO110" s="500">
        <f>IF(終値!A110="","",IFERROR(4*STDEVP(終値!AR110:BK110)/AVERAGE(終値!AR110:BK110),""))</f>
        <v>9.5499578373038477E-2</v>
      </c>
      <c r="AP110" s="500">
        <f>IF(終値!A110="","",IFERROR(4*STDEVP(終値!AS110:BL110)/AVERAGE(終値!AS110:BL110),""))</f>
        <v>9.8634489336199213E-2</v>
      </c>
    </row>
    <row r="111" spans="1:42">
      <c r="A111" s="497" t="str">
        <f>IF(終値!A111="","",終値!A111)</f>
        <v>9227</v>
      </c>
      <c r="B111" s="500">
        <f>IF(終値!A111="","",IFERROR(4*STDEVP(終値!E111:X111)/AVERAGE(終値!E111:X111),""))</f>
        <v>0.18348598943826774</v>
      </c>
      <c r="C111" s="500">
        <f>IF(終値!A111="","",IFERROR(4*STDEVP(終値!F111:Y111)/AVERAGE(終値!F111:Y111),""))</f>
        <v>0.18515982032345202</v>
      </c>
      <c r="D111" s="500">
        <f>IF(終値!A111="","",IFERROR(4*STDEVP(終値!G111:Z111)/AVERAGE(終値!G111:Z111),""))</f>
        <v>0.21779912367112661</v>
      </c>
      <c r="E111" s="500">
        <f>IF(終値!A111="","",IFERROR(4*STDEVP(終値!H111:AA111)/AVERAGE(終値!H111:AA111),""))</f>
        <v>0.24017540570426194</v>
      </c>
      <c r="F111" s="500">
        <f>IF(終値!A111="","",IFERROR(4*STDEVP(終値!I111:AB111)/AVERAGE(終値!I111:AB111),""))</f>
        <v>0.25438708366801527</v>
      </c>
      <c r="G111" s="500">
        <f>IF(終値!A111="","",IFERROR(4*STDEVP(終値!J111:AC111)/AVERAGE(終値!J111:AC111),""))</f>
        <v>0.26914556404890666</v>
      </c>
      <c r="H111" s="500">
        <f>IF(終値!A111="","",IFERROR(4*STDEVP(終値!K111:AD111)/AVERAGE(終値!K111:AD111),""))</f>
        <v>0.27895077395491125</v>
      </c>
      <c r="I111" s="500">
        <f>IF(終値!A111="","",IFERROR(4*STDEVP(終値!L111:AE111)/AVERAGE(終値!L111:AE111),""))</f>
        <v>0.27622049604404852</v>
      </c>
      <c r="J111" s="500">
        <f>IF(終値!A111="","",IFERROR(4*STDEVP(終値!M111:AF111)/AVERAGE(終値!M111:AF111),""))</f>
        <v>0.27116041043966765</v>
      </c>
      <c r="K111" s="500">
        <f>IF(終値!A111="","",IFERROR(4*STDEVP(終値!N111:AG111)/AVERAGE(終値!N111:AG111),""))</f>
        <v>0.26663246022368281</v>
      </c>
      <c r="L111" s="500">
        <f>IF(終値!A111="","",IFERROR(4*STDEVP(終値!O111:AH111)/AVERAGE(終値!O111:AH111),""))</f>
        <v>0.25302247077204748</v>
      </c>
      <c r="M111" s="500">
        <f>IF(終値!A111="","",IFERROR(4*STDEVP(終値!P111:AI111)/AVERAGE(終値!P111:AI111),""))</f>
        <v>0.24287924451360285</v>
      </c>
      <c r="N111" s="500">
        <f>IF(終値!A111="","",IFERROR(4*STDEVP(終値!Q111:AJ111)/AVERAGE(終値!Q111:AJ111),""))</f>
        <v>0.23164505224015089</v>
      </c>
      <c r="O111" s="500">
        <f>IF(終値!A111="","",IFERROR(4*STDEVP(終値!R111:AK111)/AVERAGE(終値!R111:AK111),""))</f>
        <v>0.22558139036487498</v>
      </c>
      <c r="P111" s="500">
        <f>IF(終値!A111="","",IFERROR(4*STDEVP(終値!S111:AL111)/AVERAGE(終値!S111:AL111),""))</f>
        <v>0.1874349688894309</v>
      </c>
      <c r="Q111" s="500">
        <f>IF(終値!A111="","",IFERROR(4*STDEVP(終値!T111:AM111)/AVERAGE(終値!T111:AM111),""))</f>
        <v>0.17070821304674078</v>
      </c>
      <c r="R111" s="500">
        <f>IF(終値!A111="","",IFERROR(4*STDEVP(終値!U111:AN111)/AVERAGE(終値!U111:AN111),""))</f>
        <v>0.16229118789498106</v>
      </c>
      <c r="S111" s="500">
        <f>IF(終値!A111="","",IFERROR(4*STDEVP(終値!V111:AO111)/AVERAGE(終値!V111:AO111),""))</f>
        <v>0.15374552112312614</v>
      </c>
      <c r="T111" s="500">
        <f>IF(終値!A111="","",IFERROR(4*STDEVP(終値!W111:AP111)/AVERAGE(終値!W111:AP111),""))</f>
        <v>0.13945826786841836</v>
      </c>
      <c r="U111" s="500">
        <f>IF(終値!A111="","",IFERROR(4*STDEVP(終値!X111:AQ111)/AVERAGE(終値!X111:AQ111),""))</f>
        <v>0.14187647483475285</v>
      </c>
      <c r="V111" s="500">
        <f>IF(終値!A111="","",IFERROR(4*STDEVP(終値!Y111:AR111)/AVERAGE(終値!Y111:AR111),""))</f>
        <v>0.14130141557157105</v>
      </c>
      <c r="W111" s="500">
        <f>IF(終値!A111="","",IFERROR(4*STDEVP(終値!Z111:AS111)/AVERAGE(終値!Z111:AS111),""))</f>
        <v>0.14639909725362443</v>
      </c>
      <c r="X111" s="500">
        <f>IF(終値!A111="","",IFERROR(4*STDEVP(終値!AA111:AT111)/AVERAGE(終値!AA111:AT111),""))</f>
        <v>0.13409099766069738</v>
      </c>
      <c r="Y111" s="500">
        <f>IF(終値!A111="","",IFERROR(4*STDEVP(終値!AB111:AU111)/AVERAGE(終値!AB111:AU111),""))</f>
        <v>0.12403820397826144</v>
      </c>
      <c r="Z111" s="500">
        <f>IF(終値!A111="","",IFERROR(4*STDEVP(終値!AC111:AV111)/AVERAGE(終値!AC111:AV111),""))</f>
        <v>0.12172949868737272</v>
      </c>
      <c r="AA111" s="500">
        <f>IF(終値!A111="","",IFERROR(4*STDEVP(終値!AD111:AW111)/AVERAGE(終値!AD111:AW111),""))</f>
        <v>0.11120543745090901</v>
      </c>
      <c r="AB111" s="500">
        <f>IF(終値!A111="","",IFERROR(4*STDEVP(終値!AE111:AX111)/AVERAGE(終値!AE111:AX111),""))</f>
        <v>0.1017085761359643</v>
      </c>
      <c r="AC111" s="500">
        <f>IF(終値!A111="","",IFERROR(4*STDEVP(終値!AF111:AY111)/AVERAGE(終値!AF111:AY111),""))</f>
        <v>0.10251217887334542</v>
      </c>
      <c r="AD111" s="500">
        <f>IF(終値!A111="","",IFERROR(4*STDEVP(終値!AG111:AZ111)/AVERAGE(終値!AG111:AZ111),""))</f>
        <v>0.14124144149650211</v>
      </c>
      <c r="AE111" s="500">
        <f>IF(終値!A111="","",IFERROR(4*STDEVP(終値!AH111:BA111)/AVERAGE(終値!AH111:BA111),""))</f>
        <v>0.18703001770542996</v>
      </c>
      <c r="AF111" s="500">
        <f>IF(終値!A111="","",IFERROR(4*STDEVP(終値!AI111:BB111)/AVERAGE(終値!AI111:BB111),""))</f>
        <v>0.27389295240958811</v>
      </c>
      <c r="AG111" s="500">
        <f>IF(終値!A111="","",IFERROR(4*STDEVP(終値!AJ111:BC111)/AVERAGE(終値!AJ111:BC111),""))</f>
        <v>0.38156344890442423</v>
      </c>
      <c r="AH111" s="500">
        <f>IF(終値!A111="","",IFERROR(4*STDEVP(終値!AK111:BD111)/AVERAGE(終値!AK111:BD111),""))</f>
        <v>0.40993450279323512</v>
      </c>
      <c r="AI111" s="500">
        <f>IF(終値!A111="","",IFERROR(4*STDEVP(終値!AL111:BE111)/AVERAGE(終値!AL111:BE111),""))</f>
        <v>0.42895972220683193</v>
      </c>
      <c r="AJ111" s="500">
        <f>IF(終値!A111="","",IFERROR(4*STDEVP(終値!AM111:BF111)/AVERAGE(終値!AM111:BF111),""))</f>
        <v>0.42329307241916414</v>
      </c>
      <c r="AK111" s="500">
        <f>IF(終値!A111="","",IFERROR(4*STDEVP(終値!AN111:BG111)/AVERAGE(終値!AN111:BG111),""))</f>
        <v>0.44683155174672878</v>
      </c>
      <c r="AL111" s="500">
        <f>IF(終値!A111="","",IFERROR(4*STDEVP(終値!AO111:BH111)/AVERAGE(終値!AO111:BH111),""))</f>
        <v>0.47563253210028261</v>
      </c>
      <c r="AM111" s="500">
        <f>IF(終値!A111="","",IFERROR(4*STDEVP(終値!AP111:BI111)/AVERAGE(終値!AP111:BI111),""))</f>
        <v>0.49092933135032601</v>
      </c>
      <c r="AN111" s="500">
        <f>IF(終値!A111="","",IFERROR(4*STDEVP(終値!AQ111:BJ111)/AVERAGE(終値!AQ111:BJ111),""))</f>
        <v>0.5042968492189982</v>
      </c>
      <c r="AO111" s="500">
        <f>IF(終値!A111="","",IFERROR(4*STDEVP(終値!AR111:BK111)/AVERAGE(終値!AR111:BK111),""))</f>
        <v>0.51263676191316043</v>
      </c>
      <c r="AP111" s="500">
        <f>IF(終値!A111="","",IFERROR(4*STDEVP(終値!AS111:BL111)/AVERAGE(終値!AS111:BL111),""))</f>
        <v>0.52439831795254399</v>
      </c>
    </row>
    <row r="112" spans="1:42">
      <c r="A112" s="497" t="str">
        <f>IF(終値!A112="","",終値!A112)</f>
        <v>9348</v>
      </c>
      <c r="B112" s="500">
        <f>IF(終値!A112="","",IFERROR(4*STDEVP(終値!E112:X112)/AVERAGE(終値!E112:X112),""))</f>
        <v>0.22574568824848665</v>
      </c>
      <c r="C112" s="500">
        <f>IF(終値!A112="","",IFERROR(4*STDEVP(終値!F112:Y112)/AVERAGE(終値!F112:Y112),""))</f>
        <v>0.22521906615544662</v>
      </c>
      <c r="D112" s="500">
        <f>IF(終値!A112="","",IFERROR(4*STDEVP(終値!G112:Z112)/AVERAGE(終値!G112:Z112),""))</f>
        <v>0.22738894509860397</v>
      </c>
      <c r="E112" s="500">
        <f>IF(終値!A112="","",IFERROR(4*STDEVP(終値!H112:AA112)/AVERAGE(終値!H112:AA112),""))</f>
        <v>0.22971156486538599</v>
      </c>
      <c r="F112" s="500">
        <f>IF(終値!A112="","",IFERROR(4*STDEVP(終値!I112:AB112)/AVERAGE(終値!I112:AB112),""))</f>
        <v>0.22735429153648021</v>
      </c>
      <c r="G112" s="500">
        <f>IF(終値!A112="","",IFERROR(4*STDEVP(終値!J112:AC112)/AVERAGE(終値!J112:AC112),""))</f>
        <v>0.22169206713582465</v>
      </c>
      <c r="H112" s="500">
        <f>IF(終値!A112="","",IFERROR(4*STDEVP(終値!K112:AD112)/AVERAGE(終値!K112:AD112),""))</f>
        <v>0.21511393978720286</v>
      </c>
      <c r="I112" s="500">
        <f>IF(終値!A112="","",IFERROR(4*STDEVP(終値!L112:AE112)/AVERAGE(終値!L112:AE112),""))</f>
        <v>0.20486765400472276</v>
      </c>
      <c r="J112" s="500">
        <f>IF(終値!A112="","",IFERROR(4*STDEVP(終値!M112:AF112)/AVERAGE(終値!M112:AF112),""))</f>
        <v>0.19625308905717428</v>
      </c>
      <c r="K112" s="500">
        <f>IF(終値!A112="","",IFERROR(4*STDEVP(終値!N112:AG112)/AVERAGE(終値!N112:AG112),""))</f>
        <v>0.1931218577655254</v>
      </c>
      <c r="L112" s="500">
        <f>IF(終値!A112="","",IFERROR(4*STDEVP(終値!O112:AH112)/AVERAGE(終値!O112:AH112),""))</f>
        <v>0.18606263885620603</v>
      </c>
      <c r="M112" s="500">
        <f>IF(終値!A112="","",IFERROR(4*STDEVP(終値!P112:AI112)/AVERAGE(終値!P112:AI112),""))</f>
        <v>0.17954066592367915</v>
      </c>
      <c r="N112" s="500">
        <f>IF(終値!A112="","",IFERROR(4*STDEVP(終値!Q112:AJ112)/AVERAGE(終値!Q112:AJ112),""))</f>
        <v>0.17200088847877307</v>
      </c>
      <c r="O112" s="500">
        <f>IF(終値!A112="","",IFERROR(4*STDEVP(終値!R112:AK112)/AVERAGE(終値!R112:AK112),""))</f>
        <v>0.16324273890625496</v>
      </c>
      <c r="P112" s="500">
        <f>IF(終値!A112="","",IFERROR(4*STDEVP(終値!S112:AL112)/AVERAGE(終値!S112:AL112),""))</f>
        <v>0.15037497338625017</v>
      </c>
      <c r="Q112" s="500">
        <f>IF(終値!A112="","",IFERROR(4*STDEVP(終値!T112:AM112)/AVERAGE(終値!T112:AM112),""))</f>
        <v>0.14879234555936419</v>
      </c>
      <c r="R112" s="500">
        <f>IF(終値!A112="","",IFERROR(4*STDEVP(終値!U112:AN112)/AVERAGE(終値!U112:AN112),""))</f>
        <v>0.15723969588652087</v>
      </c>
      <c r="S112" s="500">
        <f>IF(終値!A112="","",IFERROR(4*STDEVP(終値!V112:AO112)/AVERAGE(終値!V112:AO112),""))</f>
        <v>0.16080983192197765</v>
      </c>
      <c r="T112" s="500">
        <f>IF(終値!A112="","",IFERROR(4*STDEVP(終値!W112:AP112)/AVERAGE(終値!W112:AP112),""))</f>
        <v>0.18989454758850793</v>
      </c>
      <c r="U112" s="500">
        <f>IF(終値!A112="","",IFERROR(4*STDEVP(終値!X112:AQ112)/AVERAGE(終値!X112:AQ112),""))</f>
        <v>0.26539432566045607</v>
      </c>
      <c r="V112" s="500">
        <f>IF(終値!A112="","",IFERROR(4*STDEVP(終値!Y112:AR112)/AVERAGE(終値!Y112:AR112),""))</f>
        <v>0.33463455561266969</v>
      </c>
      <c r="W112" s="500">
        <f>IF(終値!A112="","",IFERROR(4*STDEVP(終値!Z112:AS112)/AVERAGE(終値!Z112:AS112),""))</f>
        <v>0.38720050975210074</v>
      </c>
      <c r="X112" s="500">
        <f>IF(終値!A112="","",IFERROR(4*STDEVP(終値!AA112:AT112)/AVERAGE(終値!AA112:AT112),""))</f>
        <v>0.42969600788874313</v>
      </c>
      <c r="Y112" s="500">
        <f>IF(終値!A112="","",IFERROR(4*STDEVP(終値!AB112:AU112)/AVERAGE(終値!AB112:AU112),""))</f>
        <v>0.47375073815131347</v>
      </c>
      <c r="Z112" s="500">
        <f>IF(終値!A112="","",IFERROR(4*STDEVP(終値!AC112:AV112)/AVERAGE(終値!AC112:AV112),""))</f>
        <v>0.51683261244190204</v>
      </c>
      <c r="AA112" s="500">
        <f>IF(終値!A112="","",IFERROR(4*STDEVP(終値!AD112:AW112)/AVERAGE(終値!AD112:AW112),""))</f>
        <v>0.5140035176526252</v>
      </c>
      <c r="AB112" s="500">
        <f>IF(終値!A112="","",IFERROR(4*STDEVP(終値!AE112:AX112)/AVERAGE(終値!AE112:AX112),""))</f>
        <v>0.51850267225844004</v>
      </c>
      <c r="AC112" s="500">
        <f>IF(終値!A112="","",IFERROR(4*STDEVP(終値!AF112:AY112)/AVERAGE(終値!AF112:AY112),""))</f>
        <v>0.5186824755430679</v>
      </c>
      <c r="AD112" s="500">
        <f>IF(終値!A112="","",IFERROR(4*STDEVP(終値!AG112:AZ112)/AVERAGE(終値!AG112:AZ112),""))</f>
        <v>0.51050611290149417</v>
      </c>
      <c r="AE112" s="500">
        <f>IF(終値!A112="","",IFERROR(4*STDEVP(終値!AH112:BA112)/AVERAGE(終値!AH112:BA112),""))</f>
        <v>0.53400696467306874</v>
      </c>
      <c r="AF112" s="500">
        <f>IF(終値!A112="","",IFERROR(4*STDEVP(終値!AI112:BB112)/AVERAGE(終値!AI112:BB112),""))</f>
        <v>0.56552618977672386</v>
      </c>
      <c r="AG112" s="500">
        <f>IF(終値!A112="","",IFERROR(4*STDEVP(終値!AJ112:BC112)/AVERAGE(終値!AJ112:BC112),""))</f>
        <v>0.53716133126555277</v>
      </c>
      <c r="AH112" s="500">
        <f>IF(終値!A112="","",IFERROR(4*STDEVP(終値!AK112:BD112)/AVERAGE(終値!AK112:BD112),""))</f>
        <v>0.49796299338509542</v>
      </c>
      <c r="AI112" s="500">
        <f>IF(終値!A112="","",IFERROR(4*STDEVP(終値!AL112:BE112)/AVERAGE(終値!AL112:BE112),""))</f>
        <v>0.46325603812804961</v>
      </c>
      <c r="AJ112" s="500">
        <f>IF(終値!A112="","",IFERROR(4*STDEVP(終値!AM112:BF112)/AVERAGE(終値!AM112:BF112),""))</f>
        <v>0.40660423990810979</v>
      </c>
      <c r="AK112" s="500">
        <f>IF(終値!A112="","",IFERROR(4*STDEVP(終値!AN112:BG112)/AVERAGE(終値!AN112:BG112),""))</f>
        <v>0.38474349366901878</v>
      </c>
      <c r="AL112" s="500">
        <f>IF(終値!A112="","",IFERROR(4*STDEVP(終値!AO112:BH112)/AVERAGE(終値!AO112:BH112),""))</f>
        <v>0.37181834798616298</v>
      </c>
      <c r="AM112" s="500">
        <f>IF(終値!A112="","",IFERROR(4*STDEVP(終値!AP112:BI112)/AVERAGE(終値!AP112:BI112),""))</f>
        <v>0.33587403783746894</v>
      </c>
      <c r="AN112" s="500">
        <f>IF(終値!A112="","",IFERROR(4*STDEVP(終値!AQ112:BJ112)/AVERAGE(終値!AQ112:BJ112),""))</f>
        <v>0.33997345099543114</v>
      </c>
      <c r="AO112" s="500">
        <f>IF(終値!A112="","",IFERROR(4*STDEVP(終値!AR112:BK112)/AVERAGE(終値!AR112:BK112),""))</f>
        <v>0.35632481011349915</v>
      </c>
      <c r="AP112" s="500">
        <f>IF(終値!A112="","",IFERROR(4*STDEVP(終値!AS112:BL112)/AVERAGE(終値!AS112:BL112),""))</f>
        <v>0.37724863997998165</v>
      </c>
    </row>
    <row r="113" spans="1:42">
      <c r="A113" s="497" t="str">
        <f>IF(終値!A113="","",終値!A113)</f>
        <v>9449</v>
      </c>
      <c r="B113" s="500">
        <f>IF(終値!A113="","",IFERROR(4*STDEVP(終値!E113:X113)/AVERAGE(終値!E113:X113),""))</f>
        <v>0.1227433677021217</v>
      </c>
      <c r="C113" s="500">
        <f>IF(終値!A113="","",IFERROR(4*STDEVP(終値!F113:Y113)/AVERAGE(終値!F113:Y113),""))</f>
        <v>0.12869231985065063</v>
      </c>
      <c r="D113" s="500">
        <f>IF(終値!A113="","",IFERROR(4*STDEVP(終値!G113:Z113)/AVERAGE(終値!G113:Z113),""))</f>
        <v>0.14848582397668916</v>
      </c>
      <c r="E113" s="500">
        <f>IF(終値!A113="","",IFERROR(4*STDEVP(終値!H113:AA113)/AVERAGE(終値!H113:AA113),""))</f>
        <v>0.16720721089324664</v>
      </c>
      <c r="F113" s="500">
        <f>IF(終値!A113="","",IFERROR(4*STDEVP(終値!I113:AB113)/AVERAGE(終値!I113:AB113),""))</f>
        <v>0.18440432994008296</v>
      </c>
      <c r="G113" s="500">
        <f>IF(終値!A113="","",IFERROR(4*STDEVP(終値!J113:AC113)/AVERAGE(終値!J113:AC113),""))</f>
        <v>0.19723232321829673</v>
      </c>
      <c r="H113" s="500">
        <f>IF(終値!A113="","",IFERROR(4*STDEVP(終値!K113:AD113)/AVERAGE(終値!K113:AD113),""))</f>
        <v>0.22480925233064242</v>
      </c>
      <c r="I113" s="500">
        <f>IF(終値!A113="","",IFERROR(4*STDEVP(終値!L113:AE113)/AVERAGE(終値!L113:AE113),""))</f>
        <v>0.2419182842346996</v>
      </c>
      <c r="J113" s="500">
        <f>IF(終値!A113="","",IFERROR(4*STDEVP(終値!M113:AF113)/AVERAGE(終値!M113:AF113),""))</f>
        <v>0.2572713121357515</v>
      </c>
      <c r="K113" s="500">
        <f>IF(終値!A113="","",IFERROR(4*STDEVP(終値!N113:AG113)/AVERAGE(終値!N113:AG113),""))</f>
        <v>0.27552362277859105</v>
      </c>
      <c r="L113" s="500">
        <f>IF(終値!A113="","",IFERROR(4*STDEVP(終値!O113:AH113)/AVERAGE(終値!O113:AH113),""))</f>
        <v>0.30248744730809479</v>
      </c>
      <c r="M113" s="500">
        <f>IF(終値!A113="","",IFERROR(4*STDEVP(終値!P113:AI113)/AVERAGE(終値!P113:AI113),""))</f>
        <v>0.31786751873339897</v>
      </c>
      <c r="N113" s="500">
        <f>IF(終値!A113="","",IFERROR(4*STDEVP(終値!Q113:AJ113)/AVERAGE(終値!Q113:AJ113),""))</f>
        <v>0.33198348274445388</v>
      </c>
      <c r="O113" s="500">
        <f>IF(終値!A113="","",IFERROR(4*STDEVP(終値!R113:AK113)/AVERAGE(終値!R113:AK113),""))</f>
        <v>0.32012123837655032</v>
      </c>
      <c r="P113" s="500">
        <f>IF(終値!A113="","",IFERROR(4*STDEVP(終値!S113:AL113)/AVERAGE(終値!S113:AL113),""))</f>
        <v>0.34132266479325846</v>
      </c>
      <c r="Q113" s="500">
        <f>IF(終値!A113="","",IFERROR(4*STDEVP(終値!T113:AM113)/AVERAGE(終値!T113:AM113),""))</f>
        <v>0.33914393235720919</v>
      </c>
      <c r="R113" s="500">
        <f>IF(終値!A113="","",IFERROR(4*STDEVP(終値!U113:AN113)/AVERAGE(終値!U113:AN113),""))</f>
        <v>0.33389153897604906</v>
      </c>
      <c r="S113" s="500">
        <f>IF(終値!A113="","",IFERROR(4*STDEVP(終値!V113:AO113)/AVERAGE(終値!V113:AO113),""))</f>
        <v>0.3254424704309577</v>
      </c>
      <c r="T113" s="500">
        <f>IF(終値!A113="","",IFERROR(4*STDEVP(終値!W113:AP113)/AVERAGE(終値!W113:AP113),""))</f>
        <v>0.31513989083238775</v>
      </c>
      <c r="U113" s="500">
        <f>IF(終値!A113="","",IFERROR(4*STDEVP(終値!X113:AQ113)/AVERAGE(終値!X113:AQ113),""))</f>
        <v>0.29791008012037912</v>
      </c>
      <c r="V113" s="500">
        <f>IF(終値!A113="","",IFERROR(4*STDEVP(終値!Y113:AR113)/AVERAGE(終値!Y113:AR113),""))</f>
        <v>0.27956251562743656</v>
      </c>
      <c r="W113" s="500">
        <f>IF(終値!A113="","",IFERROR(4*STDEVP(終値!Z113:AS113)/AVERAGE(終値!Z113:AS113),""))</f>
        <v>0.24699051955416013</v>
      </c>
      <c r="X113" s="500">
        <f>IF(終値!A113="","",IFERROR(4*STDEVP(終値!AA113:AT113)/AVERAGE(終値!AA113:AT113),""))</f>
        <v>0.2260655110367604</v>
      </c>
      <c r="Y113" s="500">
        <f>IF(終値!A113="","",IFERROR(4*STDEVP(終値!AB113:AU113)/AVERAGE(終値!AB113:AU113),""))</f>
        <v>0.20341706856966235</v>
      </c>
      <c r="Z113" s="500">
        <f>IF(終値!A113="","",IFERROR(4*STDEVP(終値!AC113:AV113)/AVERAGE(終値!AC113:AV113),""))</f>
        <v>0.17719618943620802</v>
      </c>
      <c r="AA113" s="500">
        <f>IF(終値!A113="","",IFERROR(4*STDEVP(終値!AD113:AW113)/AVERAGE(終値!AD113:AW113),""))</f>
        <v>0.15563682081243069</v>
      </c>
      <c r="AB113" s="500">
        <f>IF(終値!A113="","",IFERROR(4*STDEVP(終値!AE113:AX113)/AVERAGE(終値!AE113:AX113),""))</f>
        <v>0.15183370619656913</v>
      </c>
      <c r="AC113" s="500">
        <f>IF(終値!A113="","",IFERROR(4*STDEVP(終値!AF113:AY113)/AVERAGE(終値!AF113:AY113),""))</f>
        <v>0.15092761712854927</v>
      </c>
      <c r="AD113" s="500">
        <f>IF(終値!A113="","",IFERROR(4*STDEVP(終値!AG113:AZ113)/AVERAGE(終値!AG113:AZ113),""))</f>
        <v>0.14825303135468162</v>
      </c>
      <c r="AE113" s="500">
        <f>IF(終値!A113="","",IFERROR(4*STDEVP(終値!AH113:BA113)/AVERAGE(終値!AH113:BA113),""))</f>
        <v>0.14832589918940181</v>
      </c>
      <c r="AF113" s="500">
        <f>IF(終値!A113="","",IFERROR(4*STDEVP(終値!AI113:BB113)/AVERAGE(終値!AI113:BB113),""))</f>
        <v>0.1494665932354548</v>
      </c>
      <c r="AG113" s="500">
        <f>IF(終値!A113="","",IFERROR(4*STDEVP(終値!AJ113:BC113)/AVERAGE(終値!AJ113:BC113),""))</f>
        <v>0.15183325829456482</v>
      </c>
      <c r="AH113" s="500">
        <f>IF(終値!A113="","",IFERROR(4*STDEVP(終値!AK113:BD113)/AVERAGE(終値!AK113:BD113),""))</f>
        <v>0.16051143310216973</v>
      </c>
      <c r="AI113" s="500">
        <f>IF(終値!A113="","",IFERROR(4*STDEVP(終値!AL113:BE113)/AVERAGE(終値!AL113:BE113),""))</f>
        <v>0.14675191818379862</v>
      </c>
      <c r="AJ113" s="500">
        <f>IF(終値!A113="","",IFERROR(4*STDEVP(終値!AM113:BF113)/AVERAGE(終値!AM113:BF113),""))</f>
        <v>0.13932038323780696</v>
      </c>
      <c r="AK113" s="500">
        <f>IF(終値!A113="","",IFERROR(4*STDEVP(終値!AN113:BG113)/AVERAGE(終値!AN113:BG113),""))</f>
        <v>0.13645417989451214</v>
      </c>
      <c r="AL113" s="500">
        <f>IF(終値!A113="","",IFERROR(4*STDEVP(終値!AO113:BH113)/AVERAGE(終値!AO113:BH113),""))</f>
        <v>0.12996432032755231</v>
      </c>
      <c r="AM113" s="500">
        <f>IF(終値!A113="","",IFERROR(4*STDEVP(終値!AP113:BI113)/AVERAGE(終値!AP113:BI113),""))</f>
        <v>0.12155294093428147</v>
      </c>
      <c r="AN113" s="500">
        <f>IF(終値!A113="","",IFERROR(4*STDEVP(終値!AQ113:BJ113)/AVERAGE(終値!AQ113:BJ113),""))</f>
        <v>0.11158918905593328</v>
      </c>
      <c r="AO113" s="500">
        <f>IF(終値!A113="","",IFERROR(4*STDEVP(終値!AR113:BK113)/AVERAGE(終値!AR113:BK113),""))</f>
        <v>0.11213087207515976</v>
      </c>
      <c r="AP113" s="500">
        <f>IF(終値!A113="","",IFERROR(4*STDEVP(終値!AS113:BL113)/AVERAGE(終値!AS113:BL113),""))</f>
        <v>0.11799890194404121</v>
      </c>
    </row>
    <row r="114" spans="1:42">
      <c r="A114" s="497" t="str">
        <f>IF(終値!A114="","",終値!A114)</f>
        <v>9501</v>
      </c>
      <c r="B114" s="500">
        <f>IF(終値!A114="","",IFERROR(4*STDEVP(終値!E114:X114)/AVERAGE(終値!E114:X114),""))</f>
        <v>0.13217685754036315</v>
      </c>
      <c r="C114" s="500">
        <f>IF(終値!A114="","",IFERROR(4*STDEVP(終値!F114:Y114)/AVERAGE(終値!F114:Y114),""))</f>
        <v>0.13678810012231482</v>
      </c>
      <c r="D114" s="500">
        <f>IF(終値!A114="","",IFERROR(4*STDEVP(終値!G114:Z114)/AVERAGE(終値!G114:Z114),""))</f>
        <v>0.15685106410632008</v>
      </c>
      <c r="E114" s="500">
        <f>IF(終値!A114="","",IFERROR(4*STDEVP(終値!H114:AA114)/AVERAGE(終値!H114:AA114),""))</f>
        <v>0.16778194379222441</v>
      </c>
      <c r="F114" s="500">
        <f>IF(終値!A114="","",IFERROR(4*STDEVP(終値!I114:AB114)/AVERAGE(終値!I114:AB114),""))</f>
        <v>0.17673009326672331</v>
      </c>
      <c r="G114" s="500">
        <f>IF(終値!A114="","",IFERROR(4*STDEVP(終値!J114:AC114)/AVERAGE(終値!J114:AC114),""))</f>
        <v>0.18970093227560861</v>
      </c>
      <c r="H114" s="500">
        <f>IF(終値!A114="","",IFERROR(4*STDEVP(終値!K114:AD114)/AVERAGE(終値!K114:AD114),""))</f>
        <v>0.19871830762722278</v>
      </c>
      <c r="I114" s="500">
        <f>IF(終値!A114="","",IFERROR(4*STDEVP(終値!L114:AE114)/AVERAGE(終値!L114:AE114),""))</f>
        <v>0.19429722130362656</v>
      </c>
      <c r="J114" s="500">
        <f>IF(終値!A114="","",IFERROR(4*STDEVP(終値!M114:AF114)/AVERAGE(終値!M114:AF114),""))</f>
        <v>0.19180226024536767</v>
      </c>
      <c r="K114" s="500">
        <f>IF(終値!A114="","",IFERROR(4*STDEVP(終値!N114:AG114)/AVERAGE(終値!N114:AG114),""))</f>
        <v>0.17702825221556151</v>
      </c>
      <c r="L114" s="500">
        <f>IF(終値!A114="","",IFERROR(4*STDEVP(終値!O114:AH114)/AVERAGE(終値!O114:AH114),""))</f>
        <v>0.16625065375926085</v>
      </c>
      <c r="M114" s="500">
        <f>IF(終値!A114="","",IFERROR(4*STDEVP(終値!P114:AI114)/AVERAGE(終値!P114:AI114),""))</f>
        <v>0.15432148041681865</v>
      </c>
      <c r="N114" s="500">
        <f>IF(終値!A114="","",IFERROR(4*STDEVP(終値!Q114:AJ114)/AVERAGE(終値!Q114:AJ114),""))</f>
        <v>0.14754659422301383</v>
      </c>
      <c r="O114" s="500">
        <f>IF(終値!A114="","",IFERROR(4*STDEVP(終値!R114:AK114)/AVERAGE(終値!R114:AK114),""))</f>
        <v>0.13961153516710292</v>
      </c>
      <c r="P114" s="500">
        <f>IF(終値!A114="","",IFERROR(4*STDEVP(終値!S114:AL114)/AVERAGE(終値!S114:AL114),""))</f>
        <v>0.14560853631781953</v>
      </c>
      <c r="Q114" s="500">
        <f>IF(終値!A114="","",IFERROR(4*STDEVP(終値!T114:AM114)/AVERAGE(終値!T114:AM114),""))</f>
        <v>0.15137966544127521</v>
      </c>
      <c r="R114" s="500">
        <f>IF(終値!A114="","",IFERROR(4*STDEVP(終値!U114:AN114)/AVERAGE(終値!U114:AN114),""))</f>
        <v>0.1509580582877951</v>
      </c>
      <c r="S114" s="500">
        <f>IF(終値!A114="","",IFERROR(4*STDEVP(終値!V114:AO114)/AVERAGE(終値!V114:AO114),""))</f>
        <v>0.158012950834304</v>
      </c>
      <c r="T114" s="500">
        <f>IF(終値!A114="","",IFERROR(4*STDEVP(終値!W114:AP114)/AVERAGE(終値!W114:AP114),""))</f>
        <v>0.18451502422737043</v>
      </c>
      <c r="U114" s="500">
        <f>IF(終値!A114="","",IFERROR(4*STDEVP(終値!X114:AQ114)/AVERAGE(終値!X114:AQ114),""))</f>
        <v>0.19132787803842488</v>
      </c>
      <c r="V114" s="500">
        <f>IF(終値!A114="","",IFERROR(4*STDEVP(終値!Y114:AR114)/AVERAGE(終値!Y114:AR114),""))</f>
        <v>0.19238372678086693</v>
      </c>
      <c r="W114" s="500">
        <f>IF(終値!A114="","",IFERROR(4*STDEVP(終値!Z114:AS114)/AVERAGE(終値!Z114:AS114),""))</f>
        <v>0.19894289423236661</v>
      </c>
      <c r="X114" s="500">
        <f>IF(終値!A114="","",IFERROR(4*STDEVP(終値!AA114:AT114)/AVERAGE(終値!AA114:AT114),""))</f>
        <v>0.20279112016235704</v>
      </c>
      <c r="Y114" s="500">
        <f>IF(終値!A114="","",IFERROR(4*STDEVP(終値!AB114:AU114)/AVERAGE(終値!AB114:AU114),""))</f>
        <v>0.21574949836467036</v>
      </c>
      <c r="Z114" s="500">
        <f>IF(終値!A114="","",IFERROR(4*STDEVP(終値!AC114:AV114)/AVERAGE(終値!AC114:AV114),""))</f>
        <v>0.21901621320536171</v>
      </c>
      <c r="AA114" s="500">
        <f>IF(終値!A114="","",IFERROR(4*STDEVP(終値!AD114:AW114)/AVERAGE(終値!AD114:AW114),""))</f>
        <v>0.22168742782928016</v>
      </c>
      <c r="AB114" s="500">
        <f>IF(終値!A114="","",IFERROR(4*STDEVP(終値!AE114:AX114)/AVERAGE(終値!AE114:AX114),""))</f>
        <v>0.24080393102397094</v>
      </c>
      <c r="AC114" s="500">
        <f>IF(終値!A114="","",IFERROR(4*STDEVP(終値!AF114:AY114)/AVERAGE(終値!AF114:AY114),""))</f>
        <v>0.24437173933040662</v>
      </c>
      <c r="AD114" s="500">
        <f>IF(終値!A114="","",IFERROR(4*STDEVP(終値!AG114:AZ114)/AVERAGE(終値!AG114:AZ114),""))</f>
        <v>0.24155102462033154</v>
      </c>
      <c r="AE114" s="500">
        <f>IF(終値!A114="","",IFERROR(4*STDEVP(終値!AH114:BA114)/AVERAGE(終値!AH114:BA114),""))</f>
        <v>0.23173170350211703</v>
      </c>
      <c r="AF114" s="500">
        <f>IF(終値!A114="","",IFERROR(4*STDEVP(終値!AI114:BB114)/AVERAGE(終値!AI114:BB114),""))</f>
        <v>0.22872937173288974</v>
      </c>
      <c r="AG114" s="500">
        <f>IF(終値!A114="","",IFERROR(4*STDEVP(終値!AJ114:BC114)/AVERAGE(終値!AJ114:BC114),""))</f>
        <v>0.22191016129021099</v>
      </c>
      <c r="AH114" s="500">
        <f>IF(終値!A114="","",IFERROR(4*STDEVP(終値!AK114:BD114)/AVERAGE(終値!AK114:BD114),""))</f>
        <v>0.21049147782110542</v>
      </c>
      <c r="AI114" s="500">
        <f>IF(終値!A114="","",IFERROR(4*STDEVP(終値!AL114:BE114)/AVERAGE(終値!AL114:BE114),""))</f>
        <v>0.19292384920666977</v>
      </c>
      <c r="AJ114" s="500">
        <f>IF(終値!A114="","",IFERROR(4*STDEVP(終値!AM114:BF114)/AVERAGE(終値!AM114:BF114),""))</f>
        <v>0.18888833610300318</v>
      </c>
      <c r="AK114" s="500">
        <f>IF(終値!A114="","",IFERROR(4*STDEVP(終値!AN114:BG114)/AVERAGE(終値!AN114:BG114),""))</f>
        <v>0.18360807656783812</v>
      </c>
      <c r="AL114" s="500">
        <f>IF(終値!A114="","",IFERROR(4*STDEVP(終値!AO114:BH114)/AVERAGE(終値!AO114:BH114),""))</f>
        <v>0.17420011647466163</v>
      </c>
      <c r="AM114" s="500">
        <f>IF(終値!A114="","",IFERROR(4*STDEVP(終値!AP114:BI114)/AVERAGE(終値!AP114:BI114),""))</f>
        <v>0.1751481616597324</v>
      </c>
      <c r="AN114" s="500">
        <f>IF(終値!A114="","",IFERROR(4*STDEVP(終値!AQ114:BJ114)/AVERAGE(終値!AQ114:BJ114),""))</f>
        <v>0.17363062109146618</v>
      </c>
      <c r="AO114" s="500">
        <f>IF(終値!A114="","",IFERROR(4*STDEVP(終値!AR114:BK114)/AVERAGE(終値!AR114:BK114),""))</f>
        <v>0.17324373934596071</v>
      </c>
      <c r="AP114" s="500">
        <f>IF(終値!A114="","",IFERROR(4*STDEVP(終値!AS114:BL114)/AVERAGE(終値!AS114:BL114),""))</f>
        <v>0.16571172361415945</v>
      </c>
    </row>
    <row r="115" spans="1:42">
      <c r="A115" s="497" t="str">
        <f>IF(終値!A115="","",終値!A115)</f>
        <v>9531</v>
      </c>
      <c r="B115" s="500">
        <f>IF(終値!A115="","",IFERROR(4*STDEVP(終値!E115:X115)/AVERAGE(終値!E115:X115),""))</f>
        <v>7.4820602069950767E-2</v>
      </c>
      <c r="C115" s="500">
        <f>IF(終値!A115="","",IFERROR(4*STDEVP(終値!F115:Y115)/AVERAGE(終値!F115:Y115),""))</f>
        <v>7.1449782590404076E-2</v>
      </c>
      <c r="D115" s="500">
        <f>IF(終値!A115="","",IFERROR(4*STDEVP(終値!G115:Z115)/AVERAGE(終値!G115:Z115),""))</f>
        <v>6.5720224432798263E-2</v>
      </c>
      <c r="E115" s="500">
        <f>IF(終値!A115="","",IFERROR(4*STDEVP(終値!H115:AA115)/AVERAGE(終値!H115:AA115),""))</f>
        <v>6.4190473818820468E-2</v>
      </c>
      <c r="F115" s="500">
        <f>IF(終値!A115="","",IFERROR(4*STDEVP(終値!I115:AB115)/AVERAGE(終値!I115:AB115),""))</f>
        <v>6.5463687227600084E-2</v>
      </c>
      <c r="G115" s="500">
        <f>IF(終値!A115="","",IFERROR(4*STDEVP(終値!J115:AC115)/AVERAGE(終値!J115:AC115),""))</f>
        <v>6.6468216802109556E-2</v>
      </c>
      <c r="H115" s="500">
        <f>IF(終値!A115="","",IFERROR(4*STDEVP(終値!K115:AD115)/AVERAGE(終値!K115:AD115),""))</f>
        <v>6.5561151406019688E-2</v>
      </c>
      <c r="I115" s="500">
        <f>IF(終値!A115="","",IFERROR(4*STDEVP(終値!L115:AE115)/AVERAGE(終値!L115:AE115),""))</f>
        <v>5.9649642670129288E-2</v>
      </c>
      <c r="J115" s="500">
        <f>IF(終値!A115="","",IFERROR(4*STDEVP(終値!M115:AF115)/AVERAGE(終値!M115:AF115),""))</f>
        <v>5.6946956212252799E-2</v>
      </c>
      <c r="K115" s="500">
        <f>IF(終値!A115="","",IFERROR(4*STDEVP(終値!N115:AG115)/AVERAGE(終値!N115:AG115),""))</f>
        <v>5.0390842160324092E-2</v>
      </c>
      <c r="L115" s="500">
        <f>IF(終値!A115="","",IFERROR(4*STDEVP(終値!O115:AH115)/AVERAGE(終値!O115:AH115),""))</f>
        <v>4.5852399981480794E-2</v>
      </c>
      <c r="M115" s="500">
        <f>IF(終値!A115="","",IFERROR(4*STDEVP(終値!P115:AI115)/AVERAGE(終値!P115:AI115),""))</f>
        <v>4.4480086304785872E-2</v>
      </c>
      <c r="N115" s="500">
        <f>IF(終値!A115="","",IFERROR(4*STDEVP(終値!Q115:AJ115)/AVERAGE(終値!Q115:AJ115),""))</f>
        <v>4.4045114396565437E-2</v>
      </c>
      <c r="O115" s="500">
        <f>IF(終値!A115="","",IFERROR(4*STDEVP(終値!R115:AK115)/AVERAGE(終値!R115:AK115),""))</f>
        <v>4.7597121274978303E-2</v>
      </c>
      <c r="P115" s="500">
        <f>IF(終値!A115="","",IFERROR(4*STDEVP(終値!S115:AL115)/AVERAGE(終値!S115:AL115),""))</f>
        <v>4.9624829138658864E-2</v>
      </c>
      <c r="Q115" s="500">
        <f>IF(終値!A115="","",IFERROR(4*STDEVP(終値!T115:AM115)/AVERAGE(終値!T115:AM115),""))</f>
        <v>5.1131020327584542E-2</v>
      </c>
      <c r="R115" s="500">
        <f>IF(終値!A115="","",IFERROR(4*STDEVP(終値!U115:AN115)/AVERAGE(終値!U115:AN115),""))</f>
        <v>5.1770558711027426E-2</v>
      </c>
      <c r="S115" s="500">
        <f>IF(終値!A115="","",IFERROR(4*STDEVP(終値!V115:AO115)/AVERAGE(終値!V115:AO115),""))</f>
        <v>5.3927996055251351E-2</v>
      </c>
      <c r="T115" s="500">
        <f>IF(終値!A115="","",IFERROR(4*STDEVP(終値!W115:AP115)/AVERAGE(終値!W115:AP115),""))</f>
        <v>4.9547541081567115E-2</v>
      </c>
      <c r="U115" s="500">
        <f>IF(終値!A115="","",IFERROR(4*STDEVP(終値!X115:AQ115)/AVERAGE(終値!X115:AQ115),""))</f>
        <v>5.0198296106927817E-2</v>
      </c>
      <c r="V115" s="500">
        <f>IF(終値!A115="","",IFERROR(4*STDEVP(終値!Y115:AR115)/AVERAGE(終値!Y115:AR115),""))</f>
        <v>6.1323488995677571E-2</v>
      </c>
      <c r="W115" s="500">
        <f>IF(終値!A115="","",IFERROR(4*STDEVP(終値!Z115:AS115)/AVERAGE(終値!Z115:AS115),""))</f>
        <v>6.4881380831176824E-2</v>
      </c>
      <c r="X115" s="500">
        <f>IF(終値!A115="","",IFERROR(4*STDEVP(終値!AA115:AT115)/AVERAGE(終値!AA115:AT115),""))</f>
        <v>6.9622248307684445E-2</v>
      </c>
      <c r="Y115" s="500">
        <f>IF(終値!A115="","",IFERROR(4*STDEVP(終値!AB115:AU115)/AVERAGE(終値!AB115:AU115),""))</f>
        <v>7.2161888539892957E-2</v>
      </c>
      <c r="Z115" s="500">
        <f>IF(終値!A115="","",IFERROR(4*STDEVP(終値!AC115:AV115)/AVERAGE(終値!AC115:AV115),""))</f>
        <v>6.8880424542979629E-2</v>
      </c>
      <c r="AA115" s="500">
        <f>IF(終値!A115="","",IFERROR(4*STDEVP(終値!AD115:AW115)/AVERAGE(終値!AD115:AW115),""))</f>
        <v>6.3355560163296118E-2</v>
      </c>
      <c r="AB115" s="500">
        <f>IF(終値!A115="","",IFERROR(4*STDEVP(終値!AE115:AX115)/AVERAGE(終値!AE115:AX115),""))</f>
        <v>5.616076244456155E-2</v>
      </c>
      <c r="AC115" s="500">
        <f>IF(終値!A115="","",IFERROR(4*STDEVP(終値!AF115:AY115)/AVERAGE(終値!AF115:AY115),""))</f>
        <v>5.4427286270574513E-2</v>
      </c>
      <c r="AD115" s="500">
        <f>IF(終値!A115="","",IFERROR(4*STDEVP(終値!AG115:AZ115)/AVERAGE(終値!AG115:AZ115),""))</f>
        <v>5.4194206041897071E-2</v>
      </c>
      <c r="AE115" s="500">
        <f>IF(終値!A115="","",IFERROR(4*STDEVP(終値!AH115:BA115)/AVERAGE(終値!AH115:BA115),""))</f>
        <v>5.6051685503977655E-2</v>
      </c>
      <c r="AF115" s="500">
        <f>IF(終値!A115="","",IFERROR(4*STDEVP(終値!AI115:BB115)/AVERAGE(終値!AI115:BB115),""))</f>
        <v>5.0984634557701657E-2</v>
      </c>
      <c r="AG115" s="500">
        <f>IF(終値!A115="","",IFERROR(4*STDEVP(終値!AJ115:BC115)/AVERAGE(終値!AJ115:BC115),""))</f>
        <v>5.6017455523099433E-2</v>
      </c>
      <c r="AH115" s="500">
        <f>IF(終値!A115="","",IFERROR(4*STDEVP(終値!AK115:BD115)/AVERAGE(終値!AK115:BD115),""))</f>
        <v>6.045848726980934E-2</v>
      </c>
      <c r="AI115" s="500">
        <f>IF(終値!A115="","",IFERROR(4*STDEVP(終値!AL115:BE115)/AVERAGE(終値!AL115:BE115),""))</f>
        <v>6.3183191085814272E-2</v>
      </c>
      <c r="AJ115" s="500">
        <f>IF(終値!A115="","",IFERROR(4*STDEVP(終値!AM115:BF115)/AVERAGE(終値!AM115:BF115),""))</f>
        <v>6.8385772909618822E-2</v>
      </c>
      <c r="AK115" s="500">
        <f>IF(終値!A115="","",IFERROR(4*STDEVP(終値!AN115:BG115)/AVERAGE(終値!AN115:BG115),""))</f>
        <v>8.0475295010695183E-2</v>
      </c>
      <c r="AL115" s="500">
        <f>IF(終値!A115="","",IFERROR(4*STDEVP(終値!AO115:BH115)/AVERAGE(終値!AO115:BH115),""))</f>
        <v>8.6111690612210343E-2</v>
      </c>
      <c r="AM115" s="500">
        <f>IF(終値!A115="","",IFERROR(4*STDEVP(終値!AP115:BI115)/AVERAGE(終値!AP115:BI115),""))</f>
        <v>9.5399665505845235E-2</v>
      </c>
      <c r="AN115" s="500">
        <f>IF(終値!A115="","",IFERROR(4*STDEVP(終値!AQ115:BJ115)/AVERAGE(終値!AQ115:BJ115),""))</f>
        <v>9.6756188701348625E-2</v>
      </c>
      <c r="AO115" s="500">
        <f>IF(終値!A115="","",IFERROR(4*STDEVP(終値!AR115:BK115)/AVERAGE(終値!AR115:BK115),""))</f>
        <v>0.10508511141588775</v>
      </c>
      <c r="AP115" s="500">
        <f>IF(終値!A115="","",IFERROR(4*STDEVP(終値!AS115:BL115)/AVERAGE(終値!AS115:BL115),""))</f>
        <v>0.10857947069750393</v>
      </c>
    </row>
    <row r="116" spans="1:42">
      <c r="A116" s="497" t="str">
        <f>IF(終値!A116="","",終値!A116)</f>
        <v>9882</v>
      </c>
      <c r="B116" s="500">
        <f>IF(終値!A116="","",IFERROR(4*STDEVP(終値!E116:X116)/AVERAGE(終値!E116:X116),""))</f>
        <v>9.7262546093571392E-2</v>
      </c>
      <c r="C116" s="500">
        <f>IF(終値!A116="","",IFERROR(4*STDEVP(終値!F116:Y116)/AVERAGE(終値!F116:Y116),""))</f>
        <v>9.301988569690299E-2</v>
      </c>
      <c r="D116" s="500">
        <f>IF(終値!A116="","",IFERROR(4*STDEVP(終値!G116:Z116)/AVERAGE(終値!G116:Z116),""))</f>
        <v>7.9020327671141727E-2</v>
      </c>
      <c r="E116" s="500">
        <f>IF(終値!A116="","",IFERROR(4*STDEVP(終値!H116:AA116)/AVERAGE(終値!H116:AA116),""))</f>
        <v>6.2542824357697868E-2</v>
      </c>
      <c r="F116" s="500">
        <f>IF(終値!A116="","",IFERROR(4*STDEVP(終値!I116:AB116)/AVERAGE(終値!I116:AB116),""))</f>
        <v>5.4028611178741921E-2</v>
      </c>
      <c r="G116" s="500">
        <f>IF(終値!A116="","",IFERROR(4*STDEVP(終値!J116:AC116)/AVERAGE(終値!J116:AC116),""))</f>
        <v>6.0346392591340899E-2</v>
      </c>
      <c r="H116" s="500">
        <f>IF(終値!A116="","",IFERROR(4*STDEVP(終値!K116:AD116)/AVERAGE(終値!K116:AD116),""))</f>
        <v>6.5934111697477149E-2</v>
      </c>
      <c r="I116" s="500">
        <f>IF(終値!A116="","",IFERROR(4*STDEVP(終値!L116:AE116)/AVERAGE(終値!L116:AE116),""))</f>
        <v>6.1305713506040325E-2</v>
      </c>
      <c r="J116" s="500">
        <f>IF(終値!A116="","",IFERROR(4*STDEVP(終値!M116:AF116)/AVERAGE(終値!M116:AF116),""))</f>
        <v>6.0464886926587191E-2</v>
      </c>
      <c r="K116" s="500">
        <f>IF(終値!A116="","",IFERROR(4*STDEVP(終値!N116:AG116)/AVERAGE(終値!N116:AG116),""))</f>
        <v>6.2103188501034856E-2</v>
      </c>
      <c r="L116" s="500">
        <f>IF(終値!A116="","",IFERROR(4*STDEVP(終値!O116:AH116)/AVERAGE(終値!O116:AH116),""))</f>
        <v>6.4441282450297802E-2</v>
      </c>
      <c r="M116" s="500">
        <f>IF(終値!A116="","",IFERROR(4*STDEVP(終値!P116:AI116)/AVERAGE(終値!P116:AI116),""))</f>
        <v>6.877736261615551E-2</v>
      </c>
      <c r="N116" s="500">
        <f>IF(終値!A116="","",IFERROR(4*STDEVP(終値!Q116:AJ116)/AVERAGE(終値!Q116:AJ116),""))</f>
        <v>7.3249741041866684E-2</v>
      </c>
      <c r="O116" s="500">
        <f>IF(終値!A116="","",IFERROR(4*STDEVP(終値!R116:AK116)/AVERAGE(終値!R116:AK116),""))</f>
        <v>7.4317908848111291E-2</v>
      </c>
      <c r="P116" s="500">
        <f>IF(終値!A116="","",IFERROR(4*STDEVP(終値!S116:AL116)/AVERAGE(終値!S116:AL116),""))</f>
        <v>7.3147862801246161E-2</v>
      </c>
      <c r="Q116" s="500">
        <f>IF(終値!A116="","",IFERROR(4*STDEVP(終値!T116:AM116)/AVERAGE(終値!T116:AM116),""))</f>
        <v>7.3301921409809345E-2</v>
      </c>
      <c r="R116" s="500">
        <f>IF(終値!A116="","",IFERROR(4*STDEVP(終値!U116:AN116)/AVERAGE(終値!U116:AN116),""))</f>
        <v>7.5519096633526808E-2</v>
      </c>
      <c r="S116" s="500">
        <f>IF(終値!A116="","",IFERROR(4*STDEVP(終値!V116:AO116)/AVERAGE(終値!V116:AO116),""))</f>
        <v>7.5241313753924011E-2</v>
      </c>
      <c r="T116" s="500">
        <f>IF(終値!A116="","",IFERROR(4*STDEVP(終値!W116:AP116)/AVERAGE(終値!W116:AP116),""))</f>
        <v>7.5924411832595323E-2</v>
      </c>
      <c r="U116" s="500">
        <f>IF(終値!A116="","",IFERROR(4*STDEVP(終値!X116:AQ116)/AVERAGE(終値!X116:AQ116),""))</f>
        <v>7.4237798953032008E-2</v>
      </c>
      <c r="V116" s="500">
        <f>IF(終値!A116="","",IFERROR(4*STDEVP(終値!Y116:AR116)/AVERAGE(終値!Y116:AR116),""))</f>
        <v>7.0360268332022774E-2</v>
      </c>
      <c r="W116" s="500">
        <f>IF(終値!A116="","",IFERROR(4*STDEVP(終値!Z116:AS116)/AVERAGE(終値!Z116:AS116),""))</f>
        <v>5.9779258154321224E-2</v>
      </c>
      <c r="X116" s="500">
        <f>IF(終値!A116="","",IFERROR(4*STDEVP(終値!AA116:AT116)/AVERAGE(終値!AA116:AT116),""))</f>
        <v>6.2096004750678467E-2</v>
      </c>
      <c r="Y116" s="500">
        <f>IF(終値!A116="","",IFERROR(4*STDEVP(終値!AB116:AU116)/AVERAGE(終値!AB116:AU116),""))</f>
        <v>6.2546978670407136E-2</v>
      </c>
      <c r="Z116" s="500">
        <f>IF(終値!A116="","",IFERROR(4*STDEVP(終値!AC116:AV116)/AVERAGE(終値!AC116:AV116),""))</f>
        <v>7.1029882661189869E-2</v>
      </c>
      <c r="AA116" s="500">
        <f>IF(終値!A116="","",IFERROR(4*STDEVP(終値!AD116:AW116)/AVERAGE(終値!AD116:AW116),""))</f>
        <v>8.1189268355880403E-2</v>
      </c>
      <c r="AB116" s="500">
        <f>IF(終値!A116="","",IFERROR(4*STDEVP(終値!AE116:AX116)/AVERAGE(終値!AE116:AX116),""))</f>
        <v>8.4011236820439816E-2</v>
      </c>
      <c r="AC116" s="500">
        <f>IF(終値!A116="","",IFERROR(4*STDEVP(終値!AF116:AY116)/AVERAGE(終値!AF116:AY116),""))</f>
        <v>9.4905289585335673E-2</v>
      </c>
      <c r="AD116" s="500">
        <f>IF(終値!A116="","",IFERROR(4*STDEVP(終値!AG116:AZ116)/AVERAGE(終値!AG116:AZ116),""))</f>
        <v>0.10417384334024352</v>
      </c>
      <c r="AE116" s="500">
        <f>IF(終値!A116="","",IFERROR(4*STDEVP(終値!AH116:BA116)/AVERAGE(終値!AH116:BA116),""))</f>
        <v>0.10520851496903361</v>
      </c>
      <c r="AF116" s="500">
        <f>IF(終値!A116="","",IFERROR(4*STDEVP(終値!AI116:BB116)/AVERAGE(終値!AI116:BB116),""))</f>
        <v>0.1092642415615354</v>
      </c>
      <c r="AG116" s="500">
        <f>IF(終値!A116="","",IFERROR(4*STDEVP(終値!AJ116:BC116)/AVERAGE(終値!AJ116:BC116),""))</f>
        <v>0.11334515727282345</v>
      </c>
      <c r="AH116" s="500">
        <f>IF(終値!A116="","",IFERROR(4*STDEVP(終値!AK116:BD116)/AVERAGE(終値!AK116:BD116),""))</f>
        <v>0.11587129460348029</v>
      </c>
      <c r="AI116" s="500">
        <f>IF(終値!A116="","",IFERROR(4*STDEVP(終値!AL116:BE116)/AVERAGE(終値!AL116:BE116),""))</f>
        <v>0.11714551617505413</v>
      </c>
      <c r="AJ116" s="500">
        <f>IF(終値!A116="","",IFERROR(4*STDEVP(終値!AM116:BF116)/AVERAGE(終値!AM116:BF116),""))</f>
        <v>0.10975516763303733</v>
      </c>
      <c r="AK116" s="500">
        <f>IF(終値!A116="","",IFERROR(4*STDEVP(終値!AN116:BG116)/AVERAGE(終値!AN116:BG116),""))</f>
        <v>0.10559844274844009</v>
      </c>
      <c r="AL116" s="500">
        <f>IF(終値!A116="","",IFERROR(4*STDEVP(終値!AO116:BH116)/AVERAGE(終値!AO116:BH116),""))</f>
        <v>0.10252806253318476</v>
      </c>
      <c r="AM116" s="500">
        <f>IF(終値!A116="","",IFERROR(4*STDEVP(終値!AP116:BI116)/AVERAGE(終値!AP116:BI116),""))</f>
        <v>9.4240649673750426E-2</v>
      </c>
      <c r="AN116" s="500">
        <f>IF(終値!A116="","",IFERROR(4*STDEVP(終値!AQ116:BJ116)/AVERAGE(終値!AQ116:BJ116),""))</f>
        <v>8.7295975263277786E-2</v>
      </c>
      <c r="AO116" s="500">
        <f>IF(終値!A116="","",IFERROR(4*STDEVP(終値!AR116:BK116)/AVERAGE(終値!AR116:BK116),""))</f>
        <v>7.5786088833267137E-2</v>
      </c>
      <c r="AP116" s="500">
        <f>IF(終値!A116="","",IFERROR(4*STDEVP(終値!AS116:BL116)/AVERAGE(終値!AS116:BL116),""))</f>
        <v>6.7527475907463677E-2</v>
      </c>
    </row>
    <row r="117" spans="1:42">
      <c r="A117" s="497" t="str">
        <f>IF(終値!A117="","",終値!A117)</f>
        <v>5838</v>
      </c>
      <c r="B117" s="500">
        <f>IF(終値!A117="","",IFERROR(4*STDEVP(終値!E117:X117)/AVERAGE(終値!E117:X117),""))</f>
        <v>0.12020632355838395</v>
      </c>
      <c r="C117" s="500">
        <f>IF(終値!A117="","",IFERROR(4*STDEVP(終値!F117:Y117)/AVERAGE(終値!F117:Y117),""))</f>
        <v>0.12580219954851388</v>
      </c>
      <c r="D117" s="500">
        <f>IF(終値!A117="","",IFERROR(4*STDEVP(終値!G117:Z117)/AVERAGE(終値!G117:Z117),""))</f>
        <v>0.12648577107637696</v>
      </c>
      <c r="E117" s="500">
        <f>IF(終値!A117="","",IFERROR(4*STDEVP(終値!H117:AA117)/AVERAGE(終値!H117:AA117),""))</f>
        <v>0.12589795303650317</v>
      </c>
      <c r="F117" s="500">
        <f>IF(終値!A117="","",IFERROR(4*STDEVP(終値!I117:AB117)/AVERAGE(終値!I117:AB117),""))</f>
        <v>0.12172928988019988</v>
      </c>
      <c r="G117" s="500">
        <f>IF(終値!A117="","",IFERROR(4*STDEVP(終値!J117:AC117)/AVERAGE(終値!J117:AC117),""))</f>
        <v>0.1267729289617672</v>
      </c>
      <c r="H117" s="500">
        <f>IF(終値!A117="","",IFERROR(4*STDEVP(終値!K117:AD117)/AVERAGE(終値!K117:AD117),""))</f>
        <v>0.13939126825335568</v>
      </c>
      <c r="I117" s="500">
        <f>IF(終値!A117="","",IFERROR(4*STDEVP(終値!L117:AE117)/AVERAGE(終値!L117:AE117),""))</f>
        <v>0.1513564169116236</v>
      </c>
      <c r="J117" s="500">
        <f>IF(終値!A117="","",IFERROR(4*STDEVP(終値!M117:AF117)/AVERAGE(終値!M117:AF117),""))</f>
        <v>0.16692684275308695</v>
      </c>
      <c r="K117" s="500">
        <f>IF(終値!A117="","",IFERROR(4*STDEVP(終値!N117:AG117)/AVERAGE(終値!N117:AG117),""))</f>
        <v>0.18208010606391625</v>
      </c>
      <c r="L117" s="500">
        <f>IF(終値!A117="","",IFERROR(4*STDEVP(終値!O117:AH117)/AVERAGE(終値!O117:AH117),""))</f>
        <v>0.19764749229233691</v>
      </c>
      <c r="M117" s="500">
        <f>IF(終値!A117="","",IFERROR(4*STDEVP(終値!P117:AI117)/AVERAGE(終値!P117:AI117),""))</f>
        <v>0.20645399871796147</v>
      </c>
      <c r="N117" s="500">
        <f>IF(終値!A117="","",IFERROR(4*STDEVP(終値!Q117:AJ117)/AVERAGE(終値!Q117:AJ117),""))</f>
        <v>0.21657358702912027</v>
      </c>
      <c r="O117" s="500">
        <f>IF(終値!A117="","",IFERROR(4*STDEVP(終値!R117:AK117)/AVERAGE(終値!R117:AK117),""))</f>
        <v>0.22468921502935874</v>
      </c>
      <c r="P117" s="500">
        <f>IF(終値!A117="","",IFERROR(4*STDEVP(終値!S117:AL117)/AVERAGE(終値!S117:AL117),""))</f>
        <v>0.2273154183596007</v>
      </c>
      <c r="Q117" s="500">
        <f>IF(終値!A117="","",IFERROR(4*STDEVP(終値!T117:AM117)/AVERAGE(終値!T117:AM117),""))</f>
        <v>0.22603626757017334</v>
      </c>
      <c r="R117" s="500">
        <f>IF(終値!A117="","",IFERROR(4*STDEVP(終値!U117:AN117)/AVERAGE(終値!U117:AN117),""))</f>
        <v>0.22245256012277007</v>
      </c>
      <c r="S117" s="500">
        <f>IF(終値!A117="","",IFERROR(4*STDEVP(終値!V117:AO117)/AVERAGE(終値!V117:AO117),""))</f>
        <v>0.20897750977175306</v>
      </c>
      <c r="T117" s="500">
        <f>IF(終値!A117="","",IFERROR(4*STDEVP(終値!W117:AP117)/AVERAGE(終値!W117:AP117),""))</f>
        <v>0.19325674542718649</v>
      </c>
      <c r="U117" s="500">
        <f>IF(終値!A117="","",IFERROR(4*STDEVP(終値!X117:AQ117)/AVERAGE(終値!X117:AQ117),""))</f>
        <v>0.17654687612761094</v>
      </c>
      <c r="V117" s="500">
        <f>IF(終値!A117="","",IFERROR(4*STDEVP(終値!Y117:AR117)/AVERAGE(終値!Y117:AR117),""))</f>
        <v>0.15912862737419917</v>
      </c>
      <c r="W117" s="500">
        <f>IF(終値!A117="","",IFERROR(4*STDEVP(終値!Z117:AS117)/AVERAGE(終値!Z117:AS117),""))</f>
        <v>0.14435521721839681</v>
      </c>
      <c r="X117" s="500">
        <f>IF(終値!A117="","",IFERROR(4*STDEVP(終値!AA117:AT117)/AVERAGE(終値!AA117:AT117),""))</f>
        <v>0.11742837247198275</v>
      </c>
      <c r="Y117" s="500">
        <f>IF(終値!A117="","",IFERROR(4*STDEVP(終値!AB117:AU117)/AVERAGE(終値!AB117:AU117),""))</f>
        <v>0.11516361907065674</v>
      </c>
      <c r="Z117" s="500">
        <f>IF(終値!A117="","",IFERROR(4*STDEVP(終値!AC117:AV117)/AVERAGE(終値!AC117:AV117),""))</f>
        <v>0.10697738646811113</v>
      </c>
      <c r="AA117" s="500">
        <f>IF(終値!A117="","",IFERROR(4*STDEVP(終値!AD117:AW117)/AVERAGE(終値!AD117:AW117),""))</f>
        <v>0.10069554736514906</v>
      </c>
      <c r="AB117" s="500">
        <f>IF(終値!A117="","",IFERROR(4*STDEVP(終値!AE117:AX117)/AVERAGE(終値!AE117:AX117),""))</f>
        <v>0.10470850665746009</v>
      </c>
      <c r="AC117" s="500">
        <f>IF(終値!A117="","",IFERROR(4*STDEVP(終値!AF117:AY117)/AVERAGE(終値!AF117:AY117),""))</f>
        <v>0.13420830675118534</v>
      </c>
      <c r="AD117" s="500">
        <f>IF(終値!A117="","",IFERROR(4*STDEVP(終値!AG117:AZ117)/AVERAGE(終値!AG117:AZ117),""))</f>
        <v>0.1630694021351477</v>
      </c>
      <c r="AE117" s="500">
        <f>IF(終値!A117="","",IFERROR(4*STDEVP(終値!AH117:BA117)/AVERAGE(終値!AH117:BA117),""))</f>
        <v>0.17438284727221634</v>
      </c>
      <c r="AF117" s="500">
        <f>IF(終値!A117="","",IFERROR(4*STDEVP(終値!AI117:BB117)/AVERAGE(終値!AI117:BB117),""))</f>
        <v>0.17777884915502573</v>
      </c>
      <c r="AG117" s="500">
        <f>IF(終値!A117="","",IFERROR(4*STDEVP(終値!AJ117:BC117)/AVERAGE(終値!AJ117:BC117),""))</f>
        <v>0.18059524958914458</v>
      </c>
      <c r="AH117" s="500">
        <f>IF(終値!A117="","",IFERROR(4*STDEVP(終値!AK117:BD117)/AVERAGE(終値!AK117:BD117),""))</f>
        <v>0.18043315770774282</v>
      </c>
      <c r="AI117" s="500">
        <f>IF(終値!A117="","",IFERROR(4*STDEVP(終値!AL117:BE117)/AVERAGE(終値!AL117:BE117),""))</f>
        <v>0.18144075606324578</v>
      </c>
      <c r="AJ117" s="500">
        <f>IF(終値!A117="","",IFERROR(4*STDEVP(終値!AM117:BF117)/AVERAGE(終値!AM117:BF117),""))</f>
        <v>0.18046681512904658</v>
      </c>
      <c r="AK117" s="500">
        <f>IF(終値!A117="","",IFERROR(4*STDEVP(終値!AN117:BG117)/AVERAGE(終値!AN117:BG117),""))</f>
        <v>0.19387373652351469</v>
      </c>
      <c r="AL117" s="500">
        <f>IF(終値!A117="","",IFERROR(4*STDEVP(終値!AO117:BH117)/AVERAGE(終値!AO117:BH117),""))</f>
        <v>0.32553243473464399</v>
      </c>
      <c r="AM117" s="500">
        <f>IF(終値!A117="","",IFERROR(4*STDEVP(終値!AP117:BI117)/AVERAGE(終値!AP117:BI117),""))</f>
        <v>0.43729253486580133</v>
      </c>
      <c r="AN117" s="500">
        <f>IF(終値!A117="","",IFERROR(4*STDEVP(終値!AQ117:BJ117)/AVERAGE(終値!AQ117:BJ117),""))</f>
        <v>0.49981458359963715</v>
      </c>
      <c r="AO117" s="500">
        <f>IF(終値!A117="","",IFERROR(4*STDEVP(終値!AR117:BK117)/AVERAGE(終値!AR117:BK117),""))</f>
        <v>0.51511953864318738</v>
      </c>
      <c r="AP117" s="500">
        <f>IF(終値!A117="","",IFERROR(4*STDEVP(終値!AS117:BL117)/AVERAGE(終値!AS117:BL117),""))</f>
        <v>0.52809605692130257</v>
      </c>
    </row>
    <row r="118" spans="1:42">
      <c r="A118" s="497" t="str">
        <f>IF(終値!A118="","",終値!A118)</f>
        <v>5844</v>
      </c>
      <c r="B118" s="500">
        <f>IF(終値!A118="","",IFERROR(4*STDEVP(終値!E118:X118)/AVERAGE(終値!E118:X118),""))</f>
        <v>9.0448816564653964E-2</v>
      </c>
      <c r="C118" s="500">
        <f>IF(終値!A118="","",IFERROR(4*STDEVP(終値!F118:Y118)/AVERAGE(終値!F118:Y118),""))</f>
        <v>9.473458916619594E-2</v>
      </c>
      <c r="D118" s="500">
        <f>IF(終値!A118="","",IFERROR(4*STDEVP(終値!G118:Z118)/AVERAGE(終値!G118:Z118),""))</f>
        <v>9.6090088429680448E-2</v>
      </c>
      <c r="E118" s="500">
        <f>IF(終値!A118="","",IFERROR(4*STDEVP(終値!H118:AA118)/AVERAGE(終値!H118:AA118),""))</f>
        <v>0.10189614566960255</v>
      </c>
      <c r="F118" s="500">
        <f>IF(終値!A118="","",IFERROR(4*STDEVP(終値!I118:AB118)/AVERAGE(終値!I118:AB118),""))</f>
        <v>9.908146548430298E-2</v>
      </c>
      <c r="G118" s="500">
        <f>IF(終値!A118="","",IFERROR(4*STDEVP(終値!J118:AC118)/AVERAGE(終値!J118:AC118),""))</f>
        <v>9.0631223001389108E-2</v>
      </c>
      <c r="H118" s="500">
        <f>IF(終値!A118="","",IFERROR(4*STDEVP(終値!K118:AD118)/AVERAGE(終値!K118:AD118),""))</f>
        <v>8.5197820369778271E-2</v>
      </c>
      <c r="I118" s="500">
        <f>IF(終値!A118="","",IFERROR(4*STDEVP(終値!L118:AE118)/AVERAGE(終値!L118:AE118),""))</f>
        <v>8.7536163407564302E-2</v>
      </c>
      <c r="J118" s="500">
        <f>IF(終値!A118="","",IFERROR(4*STDEVP(終値!M118:AF118)/AVERAGE(終値!M118:AF118),""))</f>
        <v>9.1099214878811896E-2</v>
      </c>
      <c r="K118" s="500">
        <f>IF(終値!A118="","",IFERROR(4*STDEVP(終値!N118:AG118)/AVERAGE(終値!N118:AG118),""))</f>
        <v>9.6188970045233482E-2</v>
      </c>
      <c r="L118" s="500">
        <f>IF(終値!A118="","",IFERROR(4*STDEVP(終値!O118:AH118)/AVERAGE(終値!O118:AH118),""))</f>
        <v>9.8241678798480753E-2</v>
      </c>
      <c r="M118" s="500">
        <f>IF(終値!A118="","",IFERROR(4*STDEVP(終値!P118:AI118)/AVERAGE(終値!P118:AI118),""))</f>
        <v>9.9535992841771267E-2</v>
      </c>
      <c r="N118" s="500">
        <f>IF(終値!A118="","",IFERROR(4*STDEVP(終値!Q118:AJ118)/AVERAGE(終値!Q118:AJ118),""))</f>
        <v>9.952072038276584E-2</v>
      </c>
      <c r="O118" s="500">
        <f>IF(終値!A118="","",IFERROR(4*STDEVP(終値!R118:AK118)/AVERAGE(終値!R118:AK118),""))</f>
        <v>0.10249091330169369</v>
      </c>
      <c r="P118" s="500">
        <f>IF(終値!A118="","",IFERROR(4*STDEVP(終値!S118:AL118)/AVERAGE(終値!S118:AL118),""))</f>
        <v>8.97498597859437E-2</v>
      </c>
      <c r="Q118" s="500">
        <f>IF(終値!A118="","",IFERROR(4*STDEVP(終値!T118:AM118)/AVERAGE(終値!T118:AM118),""))</f>
        <v>8.9725195321881862E-2</v>
      </c>
      <c r="R118" s="500">
        <f>IF(終値!A118="","",IFERROR(4*STDEVP(終値!U118:AN118)/AVERAGE(終値!U118:AN118),""))</f>
        <v>8.9920631214915461E-2</v>
      </c>
      <c r="S118" s="500">
        <f>IF(終値!A118="","",IFERROR(4*STDEVP(終値!V118:AO118)/AVERAGE(終値!V118:AO118),""))</f>
        <v>8.9366204339376532E-2</v>
      </c>
      <c r="T118" s="500">
        <f>IF(終値!A118="","",IFERROR(4*STDEVP(終値!W118:AP118)/AVERAGE(終値!W118:AP118),""))</f>
        <v>9.3433038730742213E-2</v>
      </c>
      <c r="U118" s="500">
        <f>IF(終値!A118="","",IFERROR(4*STDEVP(終値!X118:AQ118)/AVERAGE(終値!X118:AQ118),""))</f>
        <v>9.9085867808901357E-2</v>
      </c>
      <c r="V118" s="500">
        <f>IF(終値!A118="","",IFERROR(4*STDEVP(終値!Y118:AR118)/AVERAGE(終値!Y118:AR118),""))</f>
        <v>0.10022065265116518</v>
      </c>
      <c r="W118" s="500">
        <f>IF(終値!A118="","",IFERROR(4*STDEVP(終値!Z118:AS118)/AVERAGE(終値!Z118:AS118),""))</f>
        <v>9.8183929208762025E-2</v>
      </c>
      <c r="X118" s="500">
        <f>IF(終値!A118="","",IFERROR(4*STDEVP(終値!AA118:AT118)/AVERAGE(終値!AA118:AT118),""))</f>
        <v>9.6988560651930178E-2</v>
      </c>
      <c r="Y118" s="500">
        <f>IF(終値!A118="","",IFERROR(4*STDEVP(終値!AB118:AU118)/AVERAGE(終値!AB118:AU118),""))</f>
        <v>8.7672628967395957E-2</v>
      </c>
      <c r="Z118" s="500">
        <f>IF(終値!A118="","",IFERROR(4*STDEVP(終値!AC118:AV118)/AVERAGE(終値!AC118:AV118),""))</f>
        <v>8.4448024383808815E-2</v>
      </c>
      <c r="AA118" s="500">
        <f>IF(終値!A118="","",IFERROR(4*STDEVP(終値!AD118:AW118)/AVERAGE(終値!AD118:AW118),""))</f>
        <v>8.5497385635214085E-2</v>
      </c>
      <c r="AB118" s="500">
        <f>IF(終値!A118="","",IFERROR(4*STDEVP(終値!AE118:AX118)/AVERAGE(終値!AE118:AX118),""))</f>
        <v>9.5795065202874494E-2</v>
      </c>
      <c r="AC118" s="500">
        <f>IF(終値!A118="","",IFERROR(4*STDEVP(終値!AF118:AY118)/AVERAGE(終値!AF118:AY118),""))</f>
        <v>0.10173613436175406</v>
      </c>
      <c r="AD118" s="500">
        <f>IF(終値!A118="","",IFERROR(4*STDEVP(終値!AG118:AZ118)/AVERAGE(終値!AG118:AZ118),""))</f>
        <v>0.10960154831817422</v>
      </c>
      <c r="AE118" s="500">
        <f>IF(終値!A118="","",IFERROR(4*STDEVP(終値!AH118:BA118)/AVERAGE(終値!AH118:BA118),""))</f>
        <v>0.11161477373887885</v>
      </c>
      <c r="AF118" s="500">
        <f>IF(終値!A118="","",IFERROR(4*STDEVP(終値!AI118:BB118)/AVERAGE(終値!AI118:BB118),""))</f>
        <v>0.11419388993130596</v>
      </c>
      <c r="AG118" s="500">
        <f>IF(終値!A118="","",IFERROR(4*STDEVP(終値!AJ118:BC118)/AVERAGE(終値!AJ118:BC118),""))</f>
        <v>0.11443051646462991</v>
      </c>
      <c r="AH118" s="500">
        <f>IF(終値!A118="","",IFERROR(4*STDEVP(終値!AK118:BD118)/AVERAGE(終値!AK118:BD118),""))</f>
        <v>0.11298252023183508</v>
      </c>
      <c r="AI118" s="500">
        <f>IF(終値!A118="","",IFERROR(4*STDEVP(終値!AL118:BE118)/AVERAGE(終値!AL118:BE118),""))</f>
        <v>9.7318938387520648E-2</v>
      </c>
      <c r="AJ118" s="500">
        <f>IF(終値!A118="","",IFERROR(4*STDEVP(終値!AM118:BF118)/AVERAGE(終値!AM118:BF118),""))</f>
        <v>8.8015056866713626E-2</v>
      </c>
      <c r="AK118" s="500">
        <f>IF(終値!A118="","",IFERROR(4*STDEVP(終値!AN118:BG118)/AVERAGE(終値!AN118:BG118),""))</f>
        <v>8.2470554400970231E-2</v>
      </c>
      <c r="AL118" s="500">
        <f>IF(終値!A118="","",IFERROR(4*STDEVP(終値!AO118:BH118)/AVERAGE(終値!AO118:BH118),""))</f>
        <v>8.4967457830525076E-2</v>
      </c>
      <c r="AM118" s="500">
        <f>IF(終値!A118="","",IFERROR(4*STDEVP(終値!AP118:BI118)/AVERAGE(終値!AP118:BI118),""))</f>
        <v>7.9373346195223071E-2</v>
      </c>
      <c r="AN118" s="500">
        <f>IF(終値!A118="","",IFERROR(4*STDEVP(終値!AQ118:BJ118)/AVERAGE(終値!AQ118:BJ118),""))</f>
        <v>8.1789872340584824E-2</v>
      </c>
      <c r="AO118" s="500">
        <f>IF(終値!A118="","",IFERROR(4*STDEVP(終値!AR118:BK118)/AVERAGE(終値!AR118:BK118),""))</f>
        <v>8.2598313003142035E-2</v>
      </c>
      <c r="AP118" s="500">
        <f>IF(終値!A118="","",IFERROR(4*STDEVP(終値!AS118:BL118)/AVERAGE(終値!AS118:BL118),""))</f>
        <v>8.3573603024219512E-2</v>
      </c>
    </row>
    <row r="119" spans="1:42">
      <c r="A119" s="497" t="str">
        <f>IF(終値!A119="","",終値!A119)</f>
        <v>9404</v>
      </c>
      <c r="B119" s="500">
        <f>IF(終値!A119="","",IFERROR(4*STDEVP(終値!E119:X119)/AVERAGE(終値!E119:X119),""))</f>
        <v>9.0048967776495015E-2</v>
      </c>
      <c r="C119" s="500">
        <f>IF(終値!A119="","",IFERROR(4*STDEVP(終値!F119:Y119)/AVERAGE(終値!F119:Y119),""))</f>
        <v>9.0115676548184337E-2</v>
      </c>
      <c r="D119" s="500">
        <f>IF(終値!A119="","",IFERROR(4*STDEVP(終値!G119:Z119)/AVERAGE(終値!G119:Z119),""))</f>
        <v>8.1868151934942041E-2</v>
      </c>
      <c r="E119" s="500">
        <f>IF(終値!A119="","",IFERROR(4*STDEVP(終値!H119:AA119)/AVERAGE(終値!H119:AA119),""))</f>
        <v>7.2674542381827384E-2</v>
      </c>
      <c r="F119" s="500">
        <f>IF(終値!A119="","",IFERROR(4*STDEVP(終値!I119:AB119)/AVERAGE(終値!I119:AB119),""))</f>
        <v>7.406614462510995E-2</v>
      </c>
      <c r="G119" s="500">
        <f>IF(終値!A119="","",IFERROR(4*STDEVP(終値!J119:AC119)/AVERAGE(終値!J119:AC119),""))</f>
        <v>7.4856073991126343E-2</v>
      </c>
      <c r="H119" s="500">
        <f>IF(終値!A119="","",IFERROR(4*STDEVP(終値!K119:AD119)/AVERAGE(終値!K119:AD119),""))</f>
        <v>7.1918848220250756E-2</v>
      </c>
      <c r="I119" s="500">
        <f>IF(終値!A119="","",IFERROR(4*STDEVP(終値!L119:AE119)/AVERAGE(終値!L119:AE119),""))</f>
        <v>5.8216575085301647E-2</v>
      </c>
      <c r="J119" s="500">
        <f>IF(終値!A119="","",IFERROR(4*STDEVP(終値!M119:AF119)/AVERAGE(終値!M119:AF119),""))</f>
        <v>6.6354610808735046E-2</v>
      </c>
      <c r="K119" s="500">
        <f>IF(終値!A119="","",IFERROR(4*STDEVP(終値!N119:AG119)/AVERAGE(終値!N119:AG119),""))</f>
        <v>7.7476137520757368E-2</v>
      </c>
      <c r="L119" s="500">
        <f>IF(終値!A119="","",IFERROR(4*STDEVP(終値!O119:AH119)/AVERAGE(終値!O119:AH119),""))</f>
        <v>9.2053634797045397E-2</v>
      </c>
      <c r="M119" s="500">
        <f>IF(終値!A119="","",IFERROR(4*STDEVP(終値!P119:AI119)/AVERAGE(終値!P119:AI119),""))</f>
        <v>0.10232636662244614</v>
      </c>
      <c r="N119" s="500">
        <f>IF(終値!A119="","",IFERROR(4*STDEVP(終値!Q119:AJ119)/AVERAGE(終値!Q119:AJ119),""))</f>
        <v>0.10709575121750674</v>
      </c>
      <c r="O119" s="500">
        <f>IF(終値!A119="","",IFERROR(4*STDEVP(終値!R119:AK119)/AVERAGE(終値!R119:AK119),""))</f>
        <v>0.10777484923671976</v>
      </c>
      <c r="P119" s="500">
        <f>IF(終値!A119="","",IFERROR(4*STDEVP(終値!S119:AL119)/AVERAGE(終値!S119:AL119),""))</f>
        <v>0.10406064004726322</v>
      </c>
      <c r="Q119" s="500">
        <f>IF(終値!A119="","",IFERROR(4*STDEVP(終値!T119:AM119)/AVERAGE(終値!T119:AM119),""))</f>
        <v>0.1036367958680751</v>
      </c>
      <c r="R119" s="500">
        <f>IF(終値!A119="","",IFERROR(4*STDEVP(終値!U119:AN119)/AVERAGE(終値!U119:AN119),""))</f>
        <v>0.10290372843170854</v>
      </c>
      <c r="S119" s="500">
        <f>IF(終値!A119="","",IFERROR(4*STDEVP(終値!V119:AO119)/AVERAGE(終値!V119:AO119),""))</f>
        <v>0.10311154502881484</v>
      </c>
      <c r="T119" s="500">
        <f>IF(終値!A119="","",IFERROR(4*STDEVP(終値!W119:AP119)/AVERAGE(終値!W119:AP119),""))</f>
        <v>0.10198444260063197</v>
      </c>
      <c r="U119" s="500">
        <f>IF(終値!A119="","",IFERROR(4*STDEVP(終値!X119:AQ119)/AVERAGE(終値!X119:AQ119),""))</f>
        <v>0.10021244562321406</v>
      </c>
      <c r="V119" s="500">
        <f>IF(終値!A119="","",IFERROR(4*STDEVP(終値!Y119:AR119)/AVERAGE(終値!Y119:AR119),""))</f>
        <v>9.7377007621459524E-2</v>
      </c>
      <c r="W119" s="500">
        <f>IF(終値!A119="","",IFERROR(4*STDEVP(終値!Z119:AS119)/AVERAGE(終値!Z119:AS119),""))</f>
        <v>9.4289115683914196E-2</v>
      </c>
      <c r="X119" s="500">
        <f>IF(終値!A119="","",IFERROR(4*STDEVP(終値!AA119:AT119)/AVERAGE(終値!AA119:AT119),""))</f>
        <v>8.8273324944498008E-2</v>
      </c>
      <c r="Y119" s="500">
        <f>IF(終値!A119="","",IFERROR(4*STDEVP(終値!AB119:AU119)/AVERAGE(終値!AB119:AU119),""))</f>
        <v>8.6044860992647645E-2</v>
      </c>
      <c r="Z119" s="500">
        <f>IF(終値!A119="","",IFERROR(4*STDEVP(終値!AC119:AV119)/AVERAGE(終値!AC119:AV119),""))</f>
        <v>8.7191081164080322E-2</v>
      </c>
      <c r="AA119" s="500">
        <f>IF(終値!A119="","",IFERROR(4*STDEVP(終値!AD119:AW119)/AVERAGE(終値!AD119:AW119),""))</f>
        <v>8.5619033674127001E-2</v>
      </c>
      <c r="AB119" s="500">
        <f>IF(終値!A119="","",IFERROR(4*STDEVP(終値!AE119:AX119)/AVERAGE(終値!AE119:AX119),""))</f>
        <v>8.5737084516518069E-2</v>
      </c>
      <c r="AC119" s="500">
        <f>IF(終値!A119="","",IFERROR(4*STDEVP(終値!AF119:AY119)/AVERAGE(終値!AF119:AY119),""))</f>
        <v>8.567962259063748E-2</v>
      </c>
      <c r="AD119" s="500">
        <f>IF(終値!A119="","",IFERROR(4*STDEVP(終値!AG119:AZ119)/AVERAGE(終値!AG119:AZ119),""))</f>
        <v>8.2620545611711088E-2</v>
      </c>
      <c r="AE119" s="500">
        <f>IF(終値!A119="","",IFERROR(4*STDEVP(終値!AH119:BA119)/AVERAGE(終値!AH119:BA119),""))</f>
        <v>7.7216115877563288E-2</v>
      </c>
      <c r="AF119" s="500">
        <f>IF(終値!A119="","",IFERROR(4*STDEVP(終値!AI119:BB119)/AVERAGE(終値!AI119:BB119),""))</f>
        <v>6.685601722700843E-2</v>
      </c>
      <c r="AG119" s="500">
        <f>IF(終値!A119="","",IFERROR(4*STDEVP(終値!AJ119:BC119)/AVERAGE(終値!AJ119:BC119),""))</f>
        <v>5.5140997992194102E-2</v>
      </c>
      <c r="AH119" s="500">
        <f>IF(終値!A119="","",IFERROR(4*STDEVP(終値!AK119:BD119)/AVERAGE(終値!AK119:BD119),""))</f>
        <v>4.8459823598052933E-2</v>
      </c>
      <c r="AI119" s="500">
        <f>IF(終値!A119="","",IFERROR(4*STDEVP(終値!AL119:BE119)/AVERAGE(終値!AL119:BE119),""))</f>
        <v>4.4663471239931356E-2</v>
      </c>
      <c r="AJ119" s="500">
        <f>IF(終値!A119="","",IFERROR(4*STDEVP(終値!AM119:BF119)/AVERAGE(終値!AM119:BF119),""))</f>
        <v>4.6703362062166402E-2</v>
      </c>
      <c r="AK119" s="500">
        <f>IF(終値!A119="","",IFERROR(4*STDEVP(終値!AN119:BG119)/AVERAGE(終値!AN119:BG119),""))</f>
        <v>5.621008249598268E-2</v>
      </c>
      <c r="AL119" s="500">
        <f>IF(終値!A119="","",IFERROR(4*STDEVP(終値!AO119:BH119)/AVERAGE(終値!AO119:BH119),""))</f>
        <v>6.0588270571600024E-2</v>
      </c>
      <c r="AM119" s="500">
        <f>IF(終値!A119="","",IFERROR(4*STDEVP(終値!AP119:BI119)/AVERAGE(終値!AP119:BI119),""))</f>
        <v>6.5084847398004866E-2</v>
      </c>
      <c r="AN119" s="500">
        <f>IF(終値!A119="","",IFERROR(4*STDEVP(終値!AQ119:BJ119)/AVERAGE(終値!AQ119:BJ119),""))</f>
        <v>6.4064277437102718E-2</v>
      </c>
      <c r="AO119" s="500">
        <f>IF(終値!A119="","",IFERROR(4*STDEVP(終値!AR119:BK119)/AVERAGE(終値!AR119:BK119),""))</f>
        <v>6.4937184790887129E-2</v>
      </c>
      <c r="AP119" s="500">
        <f>IF(終値!A119="","",IFERROR(4*STDEVP(終値!AS119:BL119)/AVERAGE(終値!AS119:BL119),""))</f>
        <v>6.6676593073523457E-2</v>
      </c>
    </row>
    <row r="120" spans="1:42">
      <c r="A120" s="497" t="str">
        <f>IF(終値!A120="","",終値!A120)</f>
        <v>6744</v>
      </c>
      <c r="B120" s="500">
        <f>IF(終値!A120="","",IFERROR(4*STDEVP(終値!E120:X120)/AVERAGE(終値!E120:X120),""))</f>
        <v>0.10520300357780654</v>
      </c>
      <c r="C120" s="500">
        <f>IF(終値!A120="","",IFERROR(4*STDEVP(終値!F120:Y120)/AVERAGE(終値!F120:Y120),""))</f>
        <v>9.3955235122352557E-2</v>
      </c>
      <c r="D120" s="500">
        <f>IF(終値!A120="","",IFERROR(4*STDEVP(終値!G120:Z120)/AVERAGE(終値!G120:Z120),""))</f>
        <v>7.6371735801681176E-2</v>
      </c>
      <c r="E120" s="500">
        <f>IF(終値!A120="","",IFERROR(4*STDEVP(終値!H120:AA120)/AVERAGE(終値!H120:AA120),""))</f>
        <v>7.1480356954394267E-2</v>
      </c>
      <c r="F120" s="500">
        <f>IF(終値!A120="","",IFERROR(4*STDEVP(終値!I120:AB120)/AVERAGE(終値!I120:AB120),""))</f>
        <v>6.6190577779247362E-2</v>
      </c>
      <c r="G120" s="500">
        <f>IF(終値!A120="","",IFERROR(4*STDEVP(終値!J120:AC120)/AVERAGE(終値!J120:AC120),""))</f>
        <v>6.8393750586162108E-2</v>
      </c>
      <c r="H120" s="500">
        <f>IF(終値!A120="","",IFERROR(4*STDEVP(終値!K120:AD120)/AVERAGE(終値!K120:AD120),""))</f>
        <v>7.7875828271761358E-2</v>
      </c>
      <c r="I120" s="500">
        <f>IF(終値!A120="","",IFERROR(4*STDEVP(終値!L120:AE120)/AVERAGE(終値!L120:AE120),""))</f>
        <v>8.6266840286271837E-2</v>
      </c>
      <c r="J120" s="500">
        <f>IF(終値!A120="","",IFERROR(4*STDEVP(終値!M120:AF120)/AVERAGE(終値!M120:AF120),""))</f>
        <v>8.7086552594645039E-2</v>
      </c>
      <c r="K120" s="500">
        <f>IF(終値!A120="","",IFERROR(4*STDEVP(終値!N120:AG120)/AVERAGE(終値!N120:AG120),""))</f>
        <v>8.7160637073441058E-2</v>
      </c>
      <c r="L120" s="500">
        <f>IF(終値!A120="","",IFERROR(4*STDEVP(終値!O120:AH120)/AVERAGE(終値!O120:AH120),""))</f>
        <v>8.8603977263004202E-2</v>
      </c>
      <c r="M120" s="500">
        <f>IF(終値!A120="","",IFERROR(4*STDEVP(終値!P120:AI120)/AVERAGE(終値!P120:AI120),""))</f>
        <v>8.9960862245052564E-2</v>
      </c>
      <c r="N120" s="500">
        <f>IF(終値!A120="","",IFERROR(4*STDEVP(終値!Q120:AJ120)/AVERAGE(終値!Q120:AJ120),""))</f>
        <v>9.1246872272512478E-2</v>
      </c>
      <c r="O120" s="500">
        <f>IF(終値!A120="","",IFERROR(4*STDEVP(終値!R120:AK120)/AVERAGE(終値!R120:AK120),""))</f>
        <v>9.1352541598052256E-2</v>
      </c>
      <c r="P120" s="500">
        <f>IF(終値!A120="","",IFERROR(4*STDEVP(終値!S120:AL120)/AVERAGE(終値!S120:AL120),""))</f>
        <v>9.074010460143718E-2</v>
      </c>
      <c r="Q120" s="500">
        <f>IF(終値!A120="","",IFERROR(4*STDEVP(終値!T120:AM120)/AVERAGE(終値!T120:AM120),""))</f>
        <v>9.0809130166587926E-2</v>
      </c>
      <c r="R120" s="500">
        <f>IF(終値!A120="","",IFERROR(4*STDEVP(終値!U120:AN120)/AVERAGE(終値!U120:AN120),""))</f>
        <v>8.834383519327807E-2</v>
      </c>
      <c r="S120" s="500">
        <f>IF(終値!A120="","",IFERROR(4*STDEVP(終値!V120:AO120)/AVERAGE(終値!V120:AO120),""))</f>
        <v>8.8695595280094533E-2</v>
      </c>
      <c r="T120" s="500">
        <f>IF(終値!A120="","",IFERROR(4*STDEVP(終値!W120:AP120)/AVERAGE(終値!W120:AP120),""))</f>
        <v>8.8840677096003018E-2</v>
      </c>
      <c r="U120" s="500">
        <f>IF(終値!A120="","",IFERROR(4*STDEVP(終値!X120:AQ120)/AVERAGE(終値!X120:AQ120),""))</f>
        <v>8.7531206289894165E-2</v>
      </c>
      <c r="V120" s="500">
        <f>IF(終値!A120="","",IFERROR(4*STDEVP(終値!Y120:AR120)/AVERAGE(終値!Y120:AR120),""))</f>
        <v>8.5184890495891188E-2</v>
      </c>
      <c r="W120" s="500">
        <f>IF(終値!A120="","",IFERROR(4*STDEVP(終値!Z120:AS120)/AVERAGE(終値!Z120:AS120),""))</f>
        <v>8.4984518147247695E-2</v>
      </c>
      <c r="X120" s="500">
        <f>IF(終値!A120="","",IFERROR(4*STDEVP(終値!AA120:AT120)/AVERAGE(終値!AA120:AT120),""))</f>
        <v>7.6293913718139497E-2</v>
      </c>
      <c r="Y120" s="500">
        <f>IF(終値!A120="","",IFERROR(4*STDEVP(終値!AB120:AU120)/AVERAGE(終値!AB120:AU120),""))</f>
        <v>7.0745540769769036E-2</v>
      </c>
      <c r="Z120" s="500">
        <f>IF(終値!A120="","",IFERROR(4*STDEVP(終値!AC120:AV120)/AVERAGE(終値!AC120:AV120),""))</f>
        <v>8.7326406475630614E-2</v>
      </c>
      <c r="AA120" s="500">
        <f>IF(終値!A120="","",IFERROR(4*STDEVP(終値!AD120:AW120)/AVERAGE(終値!AD120:AW120),""))</f>
        <v>0.10695083859496191</v>
      </c>
      <c r="AB120" s="500">
        <f>IF(終値!A120="","",IFERROR(4*STDEVP(終値!AE120:AX120)/AVERAGE(終値!AE120:AX120),""))</f>
        <v>0.12097353103114872</v>
      </c>
      <c r="AC120" s="500">
        <f>IF(終値!A120="","",IFERROR(4*STDEVP(終値!AF120:AY120)/AVERAGE(終値!AF120:AY120),""))</f>
        <v>0.13927576219065643</v>
      </c>
      <c r="AD120" s="500">
        <f>IF(終値!A120="","",IFERROR(4*STDEVP(終値!AG120:AZ120)/AVERAGE(終値!AG120:AZ120),""))</f>
        <v>0.15837973338613712</v>
      </c>
      <c r="AE120" s="500">
        <f>IF(終値!A120="","",IFERROR(4*STDEVP(終値!AH120:BA120)/AVERAGE(終値!AH120:BA120),""))</f>
        <v>0.19603794743785816</v>
      </c>
      <c r="AF120" s="500">
        <f>IF(終値!A120="","",IFERROR(4*STDEVP(終値!AI120:BB120)/AVERAGE(終値!AI120:BB120),""))</f>
        <v>0.20934404531791981</v>
      </c>
      <c r="AG120" s="500">
        <f>IF(終値!A120="","",IFERROR(4*STDEVP(終値!AJ120:BC120)/AVERAGE(終値!AJ120:BC120),""))</f>
        <v>0.21757366660403757</v>
      </c>
      <c r="AH120" s="500">
        <f>IF(終値!A120="","",IFERROR(4*STDEVP(終値!AK120:BD120)/AVERAGE(終値!AK120:BD120),""))</f>
        <v>0.23287646414017149</v>
      </c>
      <c r="AI120" s="500">
        <f>IF(終値!A120="","",IFERROR(4*STDEVP(終値!AL120:BE120)/AVERAGE(終値!AL120:BE120),""))</f>
        <v>0.23222794589062773</v>
      </c>
      <c r="AJ120" s="500">
        <f>IF(終値!A120="","",IFERROR(4*STDEVP(終値!AM120:BF120)/AVERAGE(終値!AM120:BF120),""))</f>
        <v>0.22795252065542412</v>
      </c>
      <c r="AK120" s="500">
        <f>IF(終値!A120="","",IFERROR(4*STDEVP(終値!AN120:BG120)/AVERAGE(終値!AN120:BG120),""))</f>
        <v>0.22138366335242277</v>
      </c>
      <c r="AL120" s="500">
        <f>IF(終値!A120="","",IFERROR(4*STDEVP(終値!AO120:BH120)/AVERAGE(終値!AO120:BH120),""))</f>
        <v>0.20937800682009036</v>
      </c>
      <c r="AM120" s="500">
        <f>IF(終値!A120="","",IFERROR(4*STDEVP(終値!AP120:BI120)/AVERAGE(終値!AP120:BI120),""))</f>
        <v>0.19667325251254916</v>
      </c>
      <c r="AN120" s="500">
        <f>IF(終値!A120="","",IFERROR(4*STDEVP(終値!AQ120:BJ120)/AVERAGE(終値!AQ120:BJ120),""))</f>
        <v>0.18320096507538353</v>
      </c>
      <c r="AO120" s="500">
        <f>IF(終値!A120="","",IFERROR(4*STDEVP(終値!AR120:BK120)/AVERAGE(終値!AR120:BK120),""))</f>
        <v>0.16980935596573182</v>
      </c>
      <c r="AP120" s="500">
        <f>IF(終値!A120="","",IFERROR(4*STDEVP(終値!AS120:BL120)/AVERAGE(終値!AS120:BL120),""))</f>
        <v>0.15097404708300813</v>
      </c>
    </row>
    <row r="121" spans="1:42">
      <c r="A121" s="497" t="str">
        <f>IF(終値!A121="","",終値!A121)</f>
        <v>7685</v>
      </c>
      <c r="B121" s="500">
        <f>IF(終値!A121="","",IFERROR(4*STDEVP(終値!E121:X121)/AVERAGE(終値!E121:X121),""))</f>
        <v>0.28496828268420227</v>
      </c>
      <c r="C121" s="500">
        <f>IF(終値!A121="","",IFERROR(4*STDEVP(終値!F121:Y121)/AVERAGE(終値!F121:Y121),""))</f>
        <v>0.30098993588799827</v>
      </c>
      <c r="D121" s="500">
        <f>IF(終値!A121="","",IFERROR(4*STDEVP(終値!G121:Z121)/AVERAGE(終値!G121:Z121),""))</f>
        <v>0.30318368353564545</v>
      </c>
      <c r="E121" s="500">
        <f>IF(終値!A121="","",IFERROR(4*STDEVP(終値!H121:AA121)/AVERAGE(終値!H121:AA121),""))</f>
        <v>0.29246067864338898</v>
      </c>
      <c r="F121" s="500">
        <f>IF(終値!A121="","",IFERROR(4*STDEVP(終値!I121:AB121)/AVERAGE(終値!I121:AB121),""))</f>
        <v>0.27957276013251675</v>
      </c>
      <c r="G121" s="500">
        <f>IF(終値!A121="","",IFERROR(4*STDEVP(終値!J121:AC121)/AVERAGE(終値!J121:AC121),""))</f>
        <v>0.25946351148882135</v>
      </c>
      <c r="H121" s="500">
        <f>IF(終値!A121="","",IFERROR(4*STDEVP(終値!K121:AD121)/AVERAGE(終値!K121:AD121),""))</f>
        <v>0.23280669984979044</v>
      </c>
      <c r="I121" s="500">
        <f>IF(終値!A121="","",IFERROR(4*STDEVP(終値!L121:AE121)/AVERAGE(終値!L121:AE121),""))</f>
        <v>0.212768627850206</v>
      </c>
      <c r="J121" s="500">
        <f>IF(終値!A121="","",IFERROR(4*STDEVP(終値!M121:AF121)/AVERAGE(終値!M121:AF121),""))</f>
        <v>0.1956805978680074</v>
      </c>
      <c r="K121" s="500">
        <f>IF(終値!A121="","",IFERROR(4*STDEVP(終値!N121:AG121)/AVERAGE(終値!N121:AG121),""))</f>
        <v>0.17380723267130929</v>
      </c>
      <c r="L121" s="500">
        <f>IF(終値!A121="","",IFERROR(4*STDEVP(終値!O121:AH121)/AVERAGE(終値!O121:AH121),""))</f>
        <v>0.15692381685875684</v>
      </c>
      <c r="M121" s="500">
        <f>IF(終値!A121="","",IFERROR(4*STDEVP(終値!P121:AI121)/AVERAGE(終値!P121:AI121),""))</f>
        <v>0.13552417286244961</v>
      </c>
      <c r="N121" s="500">
        <f>IF(終値!A121="","",IFERROR(4*STDEVP(終値!Q121:AJ121)/AVERAGE(終値!Q121:AJ121),""))</f>
        <v>0.12459803002311468</v>
      </c>
      <c r="O121" s="500">
        <f>IF(終値!A121="","",IFERROR(4*STDEVP(終値!R121:AK121)/AVERAGE(終値!R121:AK121),""))</f>
        <v>0.11967123115921806</v>
      </c>
      <c r="P121" s="500">
        <f>IF(終値!A121="","",IFERROR(4*STDEVP(終値!S121:AL121)/AVERAGE(終値!S121:AL121),""))</f>
        <v>0.11784864692881002</v>
      </c>
      <c r="Q121" s="500">
        <f>IF(終値!A121="","",IFERROR(4*STDEVP(終値!T121:AM121)/AVERAGE(終値!T121:AM121),""))</f>
        <v>0.11914236765660549</v>
      </c>
      <c r="R121" s="500">
        <f>IF(終値!A121="","",IFERROR(4*STDEVP(終値!U121:AN121)/AVERAGE(終値!U121:AN121),""))</f>
        <v>0.11966517566661655</v>
      </c>
      <c r="S121" s="500">
        <f>IF(終値!A121="","",IFERROR(4*STDEVP(終値!V121:AO121)/AVERAGE(終値!V121:AO121),""))</f>
        <v>0.12421505963270306</v>
      </c>
      <c r="T121" s="500">
        <f>IF(終値!A121="","",IFERROR(4*STDEVP(終値!W121:AP121)/AVERAGE(終値!W121:AP121),""))</f>
        <v>0.1240259998438443</v>
      </c>
      <c r="U121" s="500">
        <f>IF(終値!A121="","",IFERROR(4*STDEVP(終値!X121:AQ121)/AVERAGE(終値!X121:AQ121),""))</f>
        <v>0.13921483035356483</v>
      </c>
      <c r="V121" s="500">
        <f>IF(終値!A121="","",IFERROR(4*STDEVP(終値!Y121:AR121)/AVERAGE(終値!Y121:AR121),""))</f>
        <v>0.16005808283699113</v>
      </c>
      <c r="W121" s="500">
        <f>IF(終値!A121="","",IFERROR(4*STDEVP(終値!Z121:AS121)/AVERAGE(終値!Z121:AS121),""))</f>
        <v>0.17283038574018356</v>
      </c>
      <c r="X121" s="500">
        <f>IF(終値!A121="","",IFERROR(4*STDEVP(終値!AA121:AT121)/AVERAGE(終値!AA121:AT121),""))</f>
        <v>0.17605012938850714</v>
      </c>
      <c r="Y121" s="500">
        <f>IF(終値!A121="","",IFERROR(4*STDEVP(終値!AB121:AU121)/AVERAGE(終値!AB121:AU121),""))</f>
        <v>0.17526851373300753</v>
      </c>
      <c r="Z121" s="500">
        <f>IF(終値!A121="","",IFERROR(4*STDEVP(終値!AC121:AV121)/AVERAGE(終値!AC121:AV121),""))</f>
        <v>0.18122538661409232</v>
      </c>
      <c r="AA121" s="500">
        <f>IF(終値!A121="","",IFERROR(4*STDEVP(終値!AD121:AW121)/AVERAGE(終値!AD121:AW121),""))</f>
        <v>0.1802406597331046</v>
      </c>
      <c r="AB121" s="500">
        <f>IF(終値!A121="","",IFERROR(4*STDEVP(終値!AE121:AX121)/AVERAGE(終値!AE121:AX121),""))</f>
        <v>0.1764797404969374</v>
      </c>
      <c r="AC121" s="500">
        <f>IF(終値!A121="","",IFERROR(4*STDEVP(終値!AF121:AY121)/AVERAGE(終値!AF121:AY121),""))</f>
        <v>0.1740610136334132</v>
      </c>
      <c r="AD121" s="500">
        <f>IF(終値!A121="","",IFERROR(4*STDEVP(終値!AG121:AZ121)/AVERAGE(終値!AG121:AZ121),""))</f>
        <v>0.18447614522941744</v>
      </c>
      <c r="AE121" s="500">
        <f>IF(終値!A121="","",IFERROR(4*STDEVP(終値!AH121:BA121)/AVERAGE(終値!AH121:BA121),""))</f>
        <v>0.19379998364472731</v>
      </c>
      <c r="AF121" s="500">
        <f>IF(終値!A121="","",IFERROR(4*STDEVP(終値!AI121:BB121)/AVERAGE(終値!AI121:BB121),""))</f>
        <v>0.19787808216601846</v>
      </c>
      <c r="AG121" s="500">
        <f>IF(終値!A121="","",IFERROR(4*STDEVP(終値!AJ121:BC121)/AVERAGE(終値!AJ121:BC121),""))</f>
        <v>0.19871938470209954</v>
      </c>
      <c r="AH121" s="500">
        <f>IF(終値!A121="","",IFERROR(4*STDEVP(終値!AK121:BD121)/AVERAGE(終値!AK121:BD121),""))</f>
        <v>0.19650710983549674</v>
      </c>
      <c r="AI121" s="500">
        <f>IF(終値!A121="","",IFERROR(4*STDEVP(終値!AL121:BE121)/AVERAGE(終値!AL121:BE121),""))</f>
        <v>0.18318185051307237</v>
      </c>
      <c r="AJ121" s="500">
        <f>IF(終値!A121="","",IFERROR(4*STDEVP(終値!AM121:BF121)/AVERAGE(終値!AM121:BF121),""))</f>
        <v>0.16508002616709502</v>
      </c>
      <c r="AK121" s="500">
        <f>IF(終値!A121="","",IFERROR(4*STDEVP(終値!AN121:BG121)/AVERAGE(終値!AN121:BG121),""))</f>
        <v>0.15887238063002249</v>
      </c>
      <c r="AL121" s="500">
        <f>IF(終値!A121="","",IFERROR(4*STDEVP(終値!AO121:BH121)/AVERAGE(終値!AO121:BH121),""))</f>
        <v>0.15115925097736183</v>
      </c>
      <c r="AM121" s="500">
        <f>IF(終値!A121="","",IFERROR(4*STDEVP(終値!AP121:BI121)/AVERAGE(終値!AP121:BI121),""))</f>
        <v>0.14543538519670726</v>
      </c>
      <c r="AN121" s="500">
        <f>IF(終値!A121="","",IFERROR(4*STDEVP(終値!AQ121:BJ121)/AVERAGE(終値!AQ121:BJ121),""))</f>
        <v>0.17297479683229175</v>
      </c>
      <c r="AO121" s="500">
        <f>IF(終値!A121="","",IFERROR(4*STDEVP(終値!AR121:BK121)/AVERAGE(終値!AR121:BK121),""))</f>
        <v>0.19125101548086745</v>
      </c>
      <c r="AP121" s="500">
        <f>IF(終値!A121="","",IFERROR(4*STDEVP(終値!AS121:BL121)/AVERAGE(終値!AS121:BL121),""))</f>
        <v>0.20694775263575113</v>
      </c>
    </row>
    <row r="122" spans="1:42">
      <c r="A122" s="497" t="str">
        <f>IF(終値!A122="","",終値!A122)</f>
        <v>8334</v>
      </c>
      <c r="B122" s="500">
        <f>IF(終値!A122="","",IFERROR(4*STDEVP(終値!E122:X122)/AVERAGE(終値!E122:X122),""))</f>
        <v>8.5744056831767057E-2</v>
      </c>
      <c r="C122" s="500">
        <f>IF(終値!A122="","",IFERROR(4*STDEVP(終値!F122:Y122)/AVERAGE(終値!F122:Y122),""))</f>
        <v>8.5340282812756962E-2</v>
      </c>
      <c r="D122" s="500">
        <f>IF(終値!A122="","",IFERROR(4*STDEVP(終値!G122:Z122)/AVERAGE(終値!G122:Z122),""))</f>
        <v>9.1827665833816768E-2</v>
      </c>
      <c r="E122" s="500">
        <f>IF(終値!A122="","",IFERROR(4*STDEVP(終値!H122:AA122)/AVERAGE(終値!H122:AA122),""))</f>
        <v>9.2768418303743216E-2</v>
      </c>
      <c r="F122" s="500">
        <f>IF(終値!A122="","",IFERROR(4*STDEVP(終値!I122:AB122)/AVERAGE(終値!I122:AB122),""))</f>
        <v>0.10143234907544581</v>
      </c>
      <c r="G122" s="500">
        <f>IF(終値!A122="","",IFERROR(4*STDEVP(終値!J122:AC122)/AVERAGE(終値!J122:AC122),""))</f>
        <v>0.11050248208268126</v>
      </c>
      <c r="H122" s="500">
        <f>IF(終値!A122="","",IFERROR(4*STDEVP(終値!K122:AD122)/AVERAGE(終値!K122:AD122),""))</f>
        <v>0.1238999096947177</v>
      </c>
      <c r="I122" s="500">
        <f>IF(終値!A122="","",IFERROR(4*STDEVP(終値!L122:AE122)/AVERAGE(終値!L122:AE122),""))</f>
        <v>0.13860506756051749</v>
      </c>
      <c r="J122" s="500">
        <f>IF(終値!A122="","",IFERROR(4*STDEVP(終値!M122:AF122)/AVERAGE(終値!M122:AF122),""))</f>
        <v>0.14911873205721002</v>
      </c>
      <c r="K122" s="500">
        <f>IF(終値!A122="","",IFERROR(4*STDEVP(終値!N122:AG122)/AVERAGE(終値!N122:AG122),""))</f>
        <v>0.14856674122722022</v>
      </c>
      <c r="L122" s="500">
        <f>IF(終値!A122="","",IFERROR(4*STDEVP(終値!O122:AH122)/AVERAGE(終値!O122:AH122),""))</f>
        <v>0.15240159895243868</v>
      </c>
      <c r="M122" s="500">
        <f>IF(終値!A122="","",IFERROR(4*STDEVP(終値!P122:AI122)/AVERAGE(終値!P122:AI122),""))</f>
        <v>0.157986560032886</v>
      </c>
      <c r="N122" s="500">
        <f>IF(終値!A122="","",IFERROR(4*STDEVP(終値!Q122:AJ122)/AVERAGE(終値!Q122:AJ122),""))</f>
        <v>0.15877205136520806</v>
      </c>
      <c r="O122" s="500">
        <f>IF(終値!A122="","",IFERROR(4*STDEVP(終値!R122:AK122)/AVERAGE(終値!R122:AK122),""))</f>
        <v>0.15951634180993884</v>
      </c>
      <c r="P122" s="500">
        <f>IF(終値!A122="","",IFERROR(4*STDEVP(終値!S122:AL122)/AVERAGE(終値!S122:AL122),""))</f>
        <v>0.16491192250306533</v>
      </c>
      <c r="Q122" s="500">
        <f>IF(終値!A122="","",IFERROR(4*STDEVP(終値!T122:AM122)/AVERAGE(終値!T122:AM122),""))</f>
        <v>0.15718963193448449</v>
      </c>
      <c r="R122" s="500">
        <f>IF(終値!A122="","",IFERROR(4*STDEVP(終値!U122:AN122)/AVERAGE(終値!U122:AN122),""))</f>
        <v>0.14025249001561094</v>
      </c>
      <c r="S122" s="500">
        <f>IF(終値!A122="","",IFERROR(4*STDEVP(終値!V122:AO122)/AVERAGE(終値!V122:AO122),""))</f>
        <v>0.12639275733370162</v>
      </c>
      <c r="T122" s="500">
        <f>IF(終値!A122="","",IFERROR(4*STDEVP(終値!W122:AP122)/AVERAGE(終値!W122:AP122),""))</f>
        <v>0.11661179016690287</v>
      </c>
      <c r="U122" s="500">
        <f>IF(終値!A122="","",IFERROR(4*STDEVP(終値!X122:AQ122)/AVERAGE(終値!X122:AQ122),""))</f>
        <v>0.10826883302107006</v>
      </c>
      <c r="V122" s="500">
        <f>IF(終値!A122="","",IFERROR(4*STDEVP(終値!Y122:AR122)/AVERAGE(終値!Y122:AR122),""))</f>
        <v>0.10029830881492369</v>
      </c>
      <c r="W122" s="500">
        <f>IF(終値!A122="","",IFERROR(4*STDEVP(終値!Z122:AS122)/AVERAGE(終値!Z122:AS122),""))</f>
        <v>8.3655444912580562E-2</v>
      </c>
      <c r="X122" s="500">
        <f>IF(終値!A122="","",IFERROR(4*STDEVP(終値!AA122:AT122)/AVERAGE(終値!AA122:AT122),""))</f>
        <v>7.5804185666060425E-2</v>
      </c>
      <c r="Y122" s="500">
        <f>IF(終値!A122="","",IFERROR(4*STDEVP(終値!AB122:AU122)/AVERAGE(終値!AB122:AU122),""))</f>
        <v>6.1877746492848808E-2</v>
      </c>
      <c r="Z122" s="500">
        <f>IF(終値!A122="","",IFERROR(4*STDEVP(終値!AC122:AV122)/AVERAGE(終値!AC122:AV122),""))</f>
        <v>5.7865408060951765E-2</v>
      </c>
      <c r="AA122" s="500">
        <f>IF(終値!A122="","",IFERROR(4*STDEVP(終値!AD122:AW122)/AVERAGE(終値!AD122:AW122),""))</f>
        <v>6.0753688831500896E-2</v>
      </c>
      <c r="AB122" s="500">
        <f>IF(終値!A122="","",IFERROR(4*STDEVP(終値!AE122:AX122)/AVERAGE(終値!AE122:AX122),""))</f>
        <v>7.3156694551231291E-2</v>
      </c>
      <c r="AC122" s="500">
        <f>IF(終値!A122="","",IFERROR(4*STDEVP(終値!AF122:AY122)/AVERAGE(終値!AF122:AY122),""))</f>
        <v>8.9752987960218383E-2</v>
      </c>
      <c r="AD122" s="500">
        <f>IF(終値!A122="","",IFERROR(4*STDEVP(終値!AG122:AZ122)/AVERAGE(終値!AG122:AZ122),""))</f>
        <v>0.10123432130689132</v>
      </c>
      <c r="AE122" s="500">
        <f>IF(終値!A122="","",IFERROR(4*STDEVP(終値!AH122:BA122)/AVERAGE(終値!AH122:BA122),""))</f>
        <v>0.10057483642339282</v>
      </c>
      <c r="AF122" s="500">
        <f>IF(終値!A122="","",IFERROR(4*STDEVP(終値!AI122:BB122)/AVERAGE(終値!AI122:BB122),""))</f>
        <v>0.10196786246930699</v>
      </c>
      <c r="AG122" s="500">
        <f>IF(終値!A122="","",IFERROR(4*STDEVP(終値!AJ122:BC122)/AVERAGE(終値!AJ122:BC122),""))</f>
        <v>0.10214547132273197</v>
      </c>
      <c r="AH122" s="500">
        <f>IF(終値!A122="","",IFERROR(4*STDEVP(終値!AK122:BD122)/AVERAGE(終値!AK122:BD122),""))</f>
        <v>0.10172708004475335</v>
      </c>
      <c r="AI122" s="500">
        <f>IF(終値!A122="","",IFERROR(4*STDEVP(終値!AL122:BE122)/AVERAGE(終値!AL122:BE122),""))</f>
        <v>9.9990841495635918E-2</v>
      </c>
      <c r="AJ122" s="500">
        <f>IF(終値!A122="","",IFERROR(4*STDEVP(終値!AM122:BF122)/AVERAGE(終値!AM122:BF122),""))</f>
        <v>9.9963909244948912E-2</v>
      </c>
      <c r="AK122" s="500">
        <f>IF(終値!A122="","",IFERROR(4*STDEVP(終値!AN122:BG122)/AVERAGE(終値!AN122:BG122),""))</f>
        <v>0.10123074557786821</v>
      </c>
      <c r="AL122" s="500">
        <f>IF(終値!A122="","",IFERROR(4*STDEVP(終値!AO122:BH122)/AVERAGE(終値!AO122:BH122),""))</f>
        <v>0.10130953717992026</v>
      </c>
      <c r="AM122" s="500">
        <f>IF(終値!A122="","",IFERROR(4*STDEVP(終値!AP122:BI122)/AVERAGE(終値!AP122:BI122),""))</f>
        <v>9.9214106366828661E-2</v>
      </c>
      <c r="AN122" s="500">
        <f>IF(終値!A122="","",IFERROR(4*STDEVP(終値!AQ122:BJ122)/AVERAGE(終値!AQ122:BJ122),""))</f>
        <v>9.5078980444244357E-2</v>
      </c>
      <c r="AO122" s="500">
        <f>IF(終値!A122="","",IFERROR(4*STDEVP(終値!AR122:BK122)/AVERAGE(終値!AR122:BK122),""))</f>
        <v>9.1873405064395397E-2</v>
      </c>
      <c r="AP122" s="500">
        <f>IF(終値!A122="","",IFERROR(4*STDEVP(終値!AS122:BL122)/AVERAGE(終値!AS122:BL122),""))</f>
        <v>9.6940882016016833E-2</v>
      </c>
    </row>
    <row r="123" spans="1:42">
      <c r="A123" s="497" t="str">
        <f>IF(終値!A123="","",終値!A123)</f>
        <v>8359</v>
      </c>
      <c r="B123" s="500">
        <f>IF(終値!A123="","",IFERROR(4*STDEVP(終値!E123:X123)/AVERAGE(終値!E123:X123),""))</f>
        <v>9.934917663558411E-2</v>
      </c>
      <c r="C123" s="500">
        <f>IF(終値!A123="","",IFERROR(4*STDEVP(終値!F123:Y123)/AVERAGE(終値!F123:Y123),""))</f>
        <v>9.9106668304819151E-2</v>
      </c>
      <c r="D123" s="500">
        <f>IF(終値!A123="","",IFERROR(4*STDEVP(終値!G123:Z123)/AVERAGE(終値!G123:Z123),""))</f>
        <v>9.9376655291073812E-2</v>
      </c>
      <c r="E123" s="500">
        <f>IF(終値!A123="","",IFERROR(4*STDEVP(終値!H123:AA123)/AVERAGE(終値!H123:AA123),""))</f>
        <v>9.5016359684706966E-2</v>
      </c>
      <c r="F123" s="500">
        <f>IF(終値!A123="","",IFERROR(4*STDEVP(終値!I123:AB123)/AVERAGE(終値!I123:AB123),""))</f>
        <v>9.1786125365908855E-2</v>
      </c>
      <c r="G123" s="500">
        <f>IF(終値!A123="","",IFERROR(4*STDEVP(終値!J123:AC123)/AVERAGE(終値!J123:AC123),""))</f>
        <v>9.6427048536589857E-2</v>
      </c>
      <c r="H123" s="500">
        <f>IF(終値!A123="","",IFERROR(4*STDEVP(終値!K123:AD123)/AVERAGE(終値!K123:AD123),""))</f>
        <v>0.10821889884136424</v>
      </c>
      <c r="I123" s="500">
        <f>IF(終値!A123="","",IFERROR(4*STDEVP(終値!L123:AE123)/AVERAGE(終値!L123:AE123),""))</f>
        <v>0.12472720490776551</v>
      </c>
      <c r="J123" s="500">
        <f>IF(終値!A123="","",IFERROR(4*STDEVP(終値!M123:AF123)/AVERAGE(終値!M123:AF123),""))</f>
        <v>0.13772764955833952</v>
      </c>
      <c r="K123" s="500">
        <f>IF(終値!A123="","",IFERROR(4*STDEVP(終値!N123:AG123)/AVERAGE(終値!N123:AG123),""))</f>
        <v>0.13937467225478012</v>
      </c>
      <c r="L123" s="500">
        <f>IF(終値!A123="","",IFERROR(4*STDEVP(終値!O123:AH123)/AVERAGE(終値!O123:AH123),""))</f>
        <v>0.14463696255068417</v>
      </c>
      <c r="M123" s="500">
        <f>IF(終値!A123="","",IFERROR(4*STDEVP(終値!P123:AI123)/AVERAGE(終値!P123:AI123),""))</f>
        <v>0.14844397069954612</v>
      </c>
      <c r="N123" s="500">
        <f>IF(終値!A123="","",IFERROR(4*STDEVP(終値!Q123:AJ123)/AVERAGE(終値!Q123:AJ123),""))</f>
        <v>0.14829576267752329</v>
      </c>
      <c r="O123" s="500">
        <f>IF(終値!A123="","",IFERROR(4*STDEVP(終値!R123:AK123)/AVERAGE(終値!R123:AK123),""))</f>
        <v>0.14870755478632991</v>
      </c>
      <c r="P123" s="500">
        <f>IF(終値!A123="","",IFERROR(4*STDEVP(終値!S123:AL123)/AVERAGE(終値!S123:AL123),""))</f>
        <v>0.15675809555227696</v>
      </c>
      <c r="Q123" s="500">
        <f>IF(終値!A123="","",IFERROR(4*STDEVP(終値!T123:AM123)/AVERAGE(終値!T123:AM123),""))</f>
        <v>0.15715416437954088</v>
      </c>
      <c r="R123" s="500">
        <f>IF(終値!A123="","",IFERROR(4*STDEVP(終値!U123:AN123)/AVERAGE(終値!U123:AN123),""))</f>
        <v>0.15780614711346075</v>
      </c>
      <c r="S123" s="500">
        <f>IF(終値!A123="","",IFERROR(4*STDEVP(終値!V123:AO123)/AVERAGE(終値!V123:AO123),""))</f>
        <v>0.153984953597155</v>
      </c>
      <c r="T123" s="500">
        <f>IF(終値!A123="","",IFERROR(4*STDEVP(終値!W123:AP123)/AVERAGE(終値!W123:AP123),""))</f>
        <v>0.14841986719483111</v>
      </c>
      <c r="U123" s="500">
        <f>IF(終値!A123="","",IFERROR(4*STDEVP(終値!X123:AQ123)/AVERAGE(終値!X123:AQ123),""))</f>
        <v>0.14493543560652131</v>
      </c>
      <c r="V123" s="500">
        <f>IF(終値!A123="","",IFERROR(4*STDEVP(終値!Y123:AR123)/AVERAGE(終値!Y123:AR123),""))</f>
        <v>0.13810205456928351</v>
      </c>
      <c r="W123" s="500">
        <f>IF(終値!A123="","",IFERROR(4*STDEVP(終値!Z123:AS123)/AVERAGE(終値!Z123:AS123),""))</f>
        <v>0.1238111231718193</v>
      </c>
      <c r="X123" s="500">
        <f>IF(終値!A123="","",IFERROR(4*STDEVP(終値!AA123:AT123)/AVERAGE(終値!AA123:AT123),""))</f>
        <v>0.10934120723270106</v>
      </c>
      <c r="Y123" s="500">
        <f>IF(終値!A123="","",IFERROR(4*STDEVP(終値!AB123:AU123)/AVERAGE(終値!AB123:AU123),""))</f>
        <v>9.0769067398817974E-2</v>
      </c>
      <c r="Z123" s="500">
        <f>IF(終値!A123="","",IFERROR(4*STDEVP(終値!AC123:AV123)/AVERAGE(終値!AC123:AV123),""))</f>
        <v>6.9823339606919735E-2</v>
      </c>
      <c r="AA123" s="500">
        <f>IF(終値!A123="","",IFERROR(4*STDEVP(終値!AD123:AW123)/AVERAGE(終値!AD123:AW123),""))</f>
        <v>5.9523935992162283E-2</v>
      </c>
      <c r="AB123" s="500">
        <f>IF(終値!A123="","",IFERROR(4*STDEVP(終値!AE123:AX123)/AVERAGE(終値!AE123:AX123),""))</f>
        <v>5.9651335467367755E-2</v>
      </c>
      <c r="AC123" s="500">
        <f>IF(終値!A123="","",IFERROR(4*STDEVP(終値!AF123:AY123)/AVERAGE(終値!AF123:AY123),""))</f>
        <v>6.0828794448161465E-2</v>
      </c>
      <c r="AD123" s="500">
        <f>IF(終値!A123="","",IFERROR(4*STDEVP(終値!AG123:AZ123)/AVERAGE(終値!AG123:AZ123),""))</f>
        <v>6.0008609146761434E-2</v>
      </c>
      <c r="AE123" s="500">
        <f>IF(終値!A123="","",IFERROR(4*STDEVP(終値!AH123:BA123)/AVERAGE(終値!AH123:BA123),""))</f>
        <v>5.9506998771821064E-2</v>
      </c>
      <c r="AF123" s="500">
        <f>IF(終値!A123="","",IFERROR(4*STDEVP(終値!AI123:BB123)/AVERAGE(終値!AI123:BB123),""))</f>
        <v>6.3272186694022417E-2</v>
      </c>
      <c r="AG123" s="500">
        <f>IF(終値!A123="","",IFERROR(4*STDEVP(終値!AJ123:BC123)/AVERAGE(終値!AJ123:BC123),""))</f>
        <v>6.6038021640735287E-2</v>
      </c>
      <c r="AH123" s="500">
        <f>IF(終値!A123="","",IFERROR(4*STDEVP(終値!AK123:BD123)/AVERAGE(終値!AK123:BD123),""))</f>
        <v>6.3760884648879232E-2</v>
      </c>
      <c r="AI123" s="500">
        <f>IF(終値!A123="","",IFERROR(4*STDEVP(終値!AL123:BE123)/AVERAGE(終値!AL123:BE123),""))</f>
        <v>5.8394106239649357E-2</v>
      </c>
      <c r="AJ123" s="500">
        <f>IF(終値!A123="","",IFERROR(4*STDEVP(終値!AM123:BF123)/AVERAGE(終値!AM123:BF123),""))</f>
        <v>5.8284030987808447E-2</v>
      </c>
      <c r="AK123" s="500">
        <f>IF(終値!A123="","",IFERROR(4*STDEVP(終値!AN123:BG123)/AVERAGE(終値!AN123:BG123),""))</f>
        <v>5.81324167606578E-2</v>
      </c>
      <c r="AL123" s="500">
        <f>IF(終値!A123="","",IFERROR(4*STDEVP(終値!AO123:BH123)/AVERAGE(終値!AO123:BH123),""))</f>
        <v>5.6635817565304794E-2</v>
      </c>
      <c r="AM123" s="500">
        <f>IF(終値!A123="","",IFERROR(4*STDEVP(終値!AP123:BI123)/AVERAGE(終値!AP123:BI123),""))</f>
        <v>6.183815422864742E-2</v>
      </c>
      <c r="AN123" s="500">
        <f>IF(終値!A123="","",IFERROR(4*STDEVP(終値!AQ123:BJ123)/AVERAGE(終値!AQ123:BJ123),""))</f>
        <v>7.3335540596807275E-2</v>
      </c>
      <c r="AO123" s="500">
        <f>IF(終値!A123="","",IFERROR(4*STDEVP(終値!AR123:BK123)/AVERAGE(終値!AR123:BK123),""))</f>
        <v>7.676788704720014E-2</v>
      </c>
      <c r="AP123" s="500">
        <f>IF(終値!A123="","",IFERROR(4*STDEVP(終値!AS123:BL123)/AVERAGE(終値!AS123:BL123),""))</f>
        <v>7.6218347465747335E-2</v>
      </c>
    </row>
    <row r="124" spans="1:42">
      <c r="A124" s="497" t="str">
        <f>IF(終値!A124="","",終値!A124)</f>
        <v>8801</v>
      </c>
      <c r="B124" s="500">
        <f>IF(終値!A124="","",IFERROR(4*STDEVP(終値!E124:X124)/AVERAGE(終値!E124:X124),""))</f>
        <v>0.10821656310139557</v>
      </c>
      <c r="C124" s="500">
        <f>IF(終値!A124="","",IFERROR(4*STDEVP(終値!F124:Y124)/AVERAGE(終値!F124:Y124),""))</f>
        <v>0.10281002464067998</v>
      </c>
      <c r="D124" s="500">
        <f>IF(終値!A124="","",IFERROR(4*STDEVP(終値!G124:Z124)/AVERAGE(終値!G124:Z124),""))</f>
        <v>9.5727190233024562E-2</v>
      </c>
      <c r="E124" s="500">
        <f>IF(終値!A124="","",IFERROR(4*STDEVP(終値!H124:AA124)/AVERAGE(終値!H124:AA124),""))</f>
        <v>8.3902478456611113E-2</v>
      </c>
      <c r="F124" s="500">
        <f>IF(終値!A124="","",IFERROR(4*STDEVP(終値!I124:AB124)/AVERAGE(終値!I124:AB124),""))</f>
        <v>7.4692315374743468E-2</v>
      </c>
      <c r="G124" s="500">
        <f>IF(終値!A124="","",IFERROR(4*STDEVP(終値!J124:AC124)/AVERAGE(終値!J124:AC124),""))</f>
        <v>7.9072361306006908E-2</v>
      </c>
      <c r="H124" s="500">
        <f>IF(終値!A124="","",IFERROR(4*STDEVP(終値!K124:AD124)/AVERAGE(終値!K124:AD124),""))</f>
        <v>8.3291636228996019E-2</v>
      </c>
      <c r="I124" s="500">
        <f>IF(終値!A124="","",IFERROR(4*STDEVP(終値!L124:AE124)/AVERAGE(終値!L124:AE124),""))</f>
        <v>7.4188134681608106E-2</v>
      </c>
      <c r="J124" s="500">
        <f>IF(終値!A124="","",IFERROR(4*STDEVP(終値!M124:AF124)/AVERAGE(終値!M124:AF124),""))</f>
        <v>6.8182555714825899E-2</v>
      </c>
      <c r="K124" s="500">
        <f>IF(終値!A124="","",IFERROR(4*STDEVP(終値!N124:AG124)/AVERAGE(終値!N124:AG124),""))</f>
        <v>6.9501771682931035E-2</v>
      </c>
      <c r="L124" s="500">
        <f>IF(終値!A124="","",IFERROR(4*STDEVP(終値!O124:AH124)/AVERAGE(終値!O124:AH124),""))</f>
        <v>7.6329364832200403E-2</v>
      </c>
      <c r="M124" s="500">
        <f>IF(終値!A124="","",IFERROR(4*STDEVP(終値!P124:AI124)/AVERAGE(終値!P124:AI124),""))</f>
        <v>8.4066141329265862E-2</v>
      </c>
      <c r="N124" s="500">
        <f>IF(終値!A124="","",IFERROR(4*STDEVP(終値!Q124:AJ124)/AVERAGE(終値!Q124:AJ124),""))</f>
        <v>9.2906994227173884E-2</v>
      </c>
      <c r="O124" s="500">
        <f>IF(終値!A124="","",IFERROR(4*STDEVP(終値!R124:AK124)/AVERAGE(終値!R124:AK124),""))</f>
        <v>8.988436089660734E-2</v>
      </c>
      <c r="P124" s="500">
        <f>IF(終値!A124="","",IFERROR(4*STDEVP(終値!S124:AL124)/AVERAGE(終値!S124:AL124),""))</f>
        <v>8.9009683077632046E-2</v>
      </c>
      <c r="Q124" s="500">
        <f>IF(終値!A124="","",IFERROR(4*STDEVP(終値!T124:AM124)/AVERAGE(終値!T124:AM124),""))</f>
        <v>8.6527652267411881E-2</v>
      </c>
      <c r="R124" s="500">
        <f>IF(終値!A124="","",IFERROR(4*STDEVP(終値!U124:AN124)/AVERAGE(終値!U124:AN124),""))</f>
        <v>8.2819536071955066E-2</v>
      </c>
      <c r="S124" s="500">
        <f>IF(終値!A124="","",IFERROR(4*STDEVP(終値!V124:AO124)/AVERAGE(終値!V124:AO124),""))</f>
        <v>8.1349257274035927E-2</v>
      </c>
      <c r="T124" s="500">
        <f>IF(終値!A124="","",IFERROR(4*STDEVP(終値!W124:AP124)/AVERAGE(終値!W124:AP124),""))</f>
        <v>8.8555028213516948E-2</v>
      </c>
      <c r="U124" s="500">
        <f>IF(終値!A124="","",IFERROR(4*STDEVP(終値!X124:AQ124)/AVERAGE(終値!X124:AQ124),""))</f>
        <v>9.2328451643701667E-2</v>
      </c>
      <c r="V124" s="500">
        <f>IF(終値!A124="","",IFERROR(4*STDEVP(終値!Y124:AR124)/AVERAGE(終値!Y124:AR124),""))</f>
        <v>9.32103052347594E-2</v>
      </c>
      <c r="W124" s="500">
        <f>IF(終値!A124="","",IFERROR(4*STDEVP(終値!Z124:AS124)/AVERAGE(終値!Z124:AS124),""))</f>
        <v>9.3432171233622893E-2</v>
      </c>
      <c r="X124" s="500">
        <f>IF(終値!A124="","",IFERROR(4*STDEVP(終値!AA124:AT124)/AVERAGE(終値!AA124:AT124),""))</f>
        <v>8.8378430630621702E-2</v>
      </c>
      <c r="Y124" s="500">
        <f>IF(終値!A124="","",IFERROR(4*STDEVP(終値!AB124:AU124)/AVERAGE(終値!AB124:AU124),""))</f>
        <v>8.8456844312971961E-2</v>
      </c>
      <c r="Z124" s="500">
        <f>IF(終値!A124="","",IFERROR(4*STDEVP(終値!AC124:AV124)/AVERAGE(終値!AC124:AV124),""))</f>
        <v>8.6318662862679044E-2</v>
      </c>
      <c r="AA124" s="500">
        <f>IF(終値!A124="","",IFERROR(4*STDEVP(終値!AD124:AW124)/AVERAGE(終値!AD124:AW124),""))</f>
        <v>8.8795564206535699E-2</v>
      </c>
      <c r="AB124" s="500">
        <f>IF(終値!A124="","",IFERROR(4*STDEVP(終値!AE124:AX124)/AVERAGE(終値!AE124:AX124),""))</f>
        <v>8.8842802361395398E-2</v>
      </c>
      <c r="AC124" s="500">
        <f>IF(終値!A124="","",IFERROR(4*STDEVP(終値!AF124:AY124)/AVERAGE(終値!AF124:AY124),""))</f>
        <v>8.8937811056340341E-2</v>
      </c>
      <c r="AD124" s="500">
        <f>IF(終値!A124="","",IFERROR(4*STDEVP(終値!AG124:AZ124)/AVERAGE(終値!AG124:AZ124),""))</f>
        <v>8.934267757725671E-2</v>
      </c>
      <c r="AE124" s="500">
        <f>IF(終値!A124="","",IFERROR(4*STDEVP(終値!AH124:BA124)/AVERAGE(終値!AH124:BA124),""))</f>
        <v>8.9964041236006584E-2</v>
      </c>
      <c r="AF124" s="500">
        <f>IF(終値!A124="","",IFERROR(4*STDEVP(終値!AI124:BB124)/AVERAGE(終値!AI124:BB124),""))</f>
        <v>8.8278553206388152E-2</v>
      </c>
      <c r="AG124" s="500">
        <f>IF(終値!A124="","",IFERROR(4*STDEVP(終値!AJ124:BC124)/AVERAGE(終値!AJ124:BC124),""))</f>
        <v>8.59196848285326E-2</v>
      </c>
      <c r="AH124" s="500">
        <f>IF(終値!A124="","",IFERROR(4*STDEVP(終値!AK124:BD124)/AVERAGE(終値!AK124:BD124),""))</f>
        <v>8.0059464270542752E-2</v>
      </c>
      <c r="AI124" s="500">
        <f>IF(終値!A124="","",IFERROR(4*STDEVP(終値!AL124:BE124)/AVERAGE(終値!AL124:BE124),""))</f>
        <v>7.7429724869639463E-2</v>
      </c>
      <c r="AJ124" s="500">
        <f>IF(終値!A124="","",IFERROR(4*STDEVP(終値!AM124:BF124)/AVERAGE(終値!AM124:BF124),""))</f>
        <v>8.000668089998654E-2</v>
      </c>
      <c r="AK124" s="500">
        <f>IF(終値!A124="","",IFERROR(4*STDEVP(終値!AN124:BG124)/AVERAGE(終値!AN124:BG124),""))</f>
        <v>8.0018324888367895E-2</v>
      </c>
      <c r="AL124" s="500">
        <f>IF(終値!A124="","",IFERROR(4*STDEVP(終値!AO124:BH124)/AVERAGE(終値!AO124:BH124),""))</f>
        <v>8.0086694670927674E-2</v>
      </c>
      <c r="AM124" s="500">
        <f>IF(終値!A124="","",IFERROR(4*STDEVP(終値!AP124:BI124)/AVERAGE(終値!AP124:BI124),""))</f>
        <v>8.0400387147242125E-2</v>
      </c>
      <c r="AN124" s="500">
        <f>IF(終値!A124="","",IFERROR(4*STDEVP(終値!AQ124:BJ124)/AVERAGE(終値!AQ124:BJ124),""))</f>
        <v>7.3115886728653531E-2</v>
      </c>
      <c r="AO124" s="500">
        <f>IF(終値!A124="","",IFERROR(4*STDEVP(終値!AR124:BK124)/AVERAGE(終値!AR124:BK124),""))</f>
        <v>6.9575580074805465E-2</v>
      </c>
      <c r="AP124" s="500">
        <f>IF(終値!A124="","",IFERROR(4*STDEVP(終値!AS124:BL124)/AVERAGE(終値!AS124:BL124),""))</f>
        <v>6.8358760333728022E-2</v>
      </c>
    </row>
    <row r="125" spans="1:42">
      <c r="A125" s="497" t="str">
        <f>IF(終値!A125="","",終値!A125)</f>
        <v>8934</v>
      </c>
      <c r="B125" s="500">
        <f>IF(終値!A125="","",IFERROR(4*STDEVP(終値!E125:X125)/AVERAGE(終値!E125:X125),""))</f>
        <v>7.1831045000648214E-2</v>
      </c>
      <c r="C125" s="500">
        <f>IF(終値!A125="","",IFERROR(4*STDEVP(終値!F125:Y125)/AVERAGE(終値!F125:Y125),""))</f>
        <v>6.9447621397261697E-2</v>
      </c>
      <c r="D125" s="500">
        <f>IF(終値!A125="","",IFERROR(4*STDEVP(終値!G125:Z125)/AVERAGE(終値!G125:Z125),""))</f>
        <v>6.3880016643760931E-2</v>
      </c>
      <c r="E125" s="500">
        <f>IF(終値!A125="","",IFERROR(4*STDEVP(終値!H125:AA125)/AVERAGE(終値!H125:AA125),""))</f>
        <v>5.2112489794361512E-2</v>
      </c>
      <c r="F125" s="500">
        <f>IF(終値!A125="","",IFERROR(4*STDEVP(終値!I125:AB125)/AVERAGE(終値!I125:AB125),""))</f>
        <v>4.8749104559367651E-2</v>
      </c>
      <c r="G125" s="500">
        <f>IF(終値!A125="","",IFERROR(4*STDEVP(終値!J125:AC125)/AVERAGE(終値!J125:AC125),""))</f>
        <v>5.8441530454075824E-2</v>
      </c>
      <c r="H125" s="500">
        <f>IF(終値!A125="","",IFERROR(4*STDEVP(終値!K125:AD125)/AVERAGE(終値!K125:AD125),""))</f>
        <v>7.2219651678176941E-2</v>
      </c>
      <c r="I125" s="500">
        <f>IF(終値!A125="","",IFERROR(4*STDEVP(終値!L125:AE125)/AVERAGE(終値!L125:AE125),""))</f>
        <v>7.1713328038004218E-2</v>
      </c>
      <c r="J125" s="500">
        <f>IF(終値!A125="","",IFERROR(4*STDEVP(終値!M125:AF125)/AVERAGE(終値!M125:AF125),""))</f>
        <v>7.1343163751402899E-2</v>
      </c>
      <c r="K125" s="500">
        <f>IF(終値!A125="","",IFERROR(4*STDEVP(終値!N125:AG125)/AVERAGE(終値!N125:AG125),""))</f>
        <v>7.6108701831460929E-2</v>
      </c>
      <c r="L125" s="500">
        <f>IF(終値!A125="","",IFERROR(4*STDEVP(終値!O125:AH125)/AVERAGE(終値!O125:AH125),""))</f>
        <v>8.7246900504551042E-2</v>
      </c>
      <c r="M125" s="500">
        <f>IF(終値!A125="","",IFERROR(4*STDEVP(終値!P125:AI125)/AVERAGE(終値!P125:AI125),""))</f>
        <v>9.9606197053230552E-2</v>
      </c>
      <c r="N125" s="500">
        <f>IF(終値!A125="","",IFERROR(4*STDEVP(終値!Q125:AJ125)/AVERAGE(終値!Q125:AJ125),""))</f>
        <v>0.10635452436158199</v>
      </c>
      <c r="O125" s="500">
        <f>IF(終値!A125="","",IFERROR(4*STDEVP(終値!R125:AK125)/AVERAGE(終値!R125:AK125),""))</f>
        <v>0.11152453660879898</v>
      </c>
      <c r="P125" s="500">
        <f>IF(終値!A125="","",IFERROR(4*STDEVP(終値!S125:AL125)/AVERAGE(終値!S125:AL125),""))</f>
        <v>0.11285662221347416</v>
      </c>
      <c r="Q125" s="500">
        <f>IF(終値!A125="","",IFERROR(4*STDEVP(終値!T125:AM125)/AVERAGE(終値!T125:AM125),""))</f>
        <v>0.11331459914728724</v>
      </c>
      <c r="R125" s="500">
        <f>IF(終値!A125="","",IFERROR(4*STDEVP(終値!U125:AN125)/AVERAGE(終値!U125:AN125),""))</f>
        <v>0.11056970825860574</v>
      </c>
      <c r="S125" s="500">
        <f>IF(終値!A125="","",IFERROR(4*STDEVP(終値!V125:AO125)/AVERAGE(終値!V125:AO125),""))</f>
        <v>0.10982690361426373</v>
      </c>
      <c r="T125" s="500">
        <f>IF(終値!A125="","",IFERROR(4*STDEVP(終値!W125:AP125)/AVERAGE(終値!W125:AP125),""))</f>
        <v>0.10904532421609182</v>
      </c>
      <c r="U125" s="500">
        <f>IF(終値!A125="","",IFERROR(4*STDEVP(終値!X125:AQ125)/AVERAGE(終値!X125:AQ125),""))</f>
        <v>0.10521447606872823</v>
      </c>
      <c r="V125" s="500">
        <f>IF(終値!A125="","",IFERROR(4*STDEVP(終値!Y125:AR125)/AVERAGE(終値!Y125:AR125),""))</f>
        <v>0.10051214734235281</v>
      </c>
      <c r="W125" s="500">
        <f>IF(終値!A125="","",IFERROR(4*STDEVP(終値!Z125:AS125)/AVERAGE(終値!Z125:AS125),""))</f>
        <v>8.6660082803258903E-2</v>
      </c>
      <c r="X125" s="500">
        <f>IF(終値!A125="","",IFERROR(4*STDEVP(終値!AA125:AT125)/AVERAGE(終値!AA125:AT125),""))</f>
        <v>7.2163956755890407E-2</v>
      </c>
      <c r="Y125" s="500">
        <f>IF(終値!A125="","",IFERROR(4*STDEVP(終値!AB125:AU125)/AVERAGE(終値!AB125:AU125),""))</f>
        <v>6.1950829633708723E-2</v>
      </c>
      <c r="Z125" s="500">
        <f>IF(終値!A125="","",IFERROR(4*STDEVP(終値!AC125:AV125)/AVERAGE(終値!AC125:AV125),""))</f>
        <v>5.7987483715074228E-2</v>
      </c>
      <c r="AA125" s="500">
        <f>IF(終値!A125="","",IFERROR(4*STDEVP(終値!AD125:AW125)/AVERAGE(終値!AD125:AW125),""))</f>
        <v>6.4139166108999182E-2</v>
      </c>
      <c r="AB125" s="500">
        <f>IF(終値!A125="","",IFERROR(4*STDEVP(終値!AE125:AX125)/AVERAGE(終値!AE125:AX125),""))</f>
        <v>7.1684328866955527E-2</v>
      </c>
      <c r="AC125" s="500">
        <f>IF(終値!A125="","",IFERROR(4*STDEVP(終値!AF125:AY125)/AVERAGE(終値!AF125:AY125),""))</f>
        <v>7.4202216896915543E-2</v>
      </c>
      <c r="AD125" s="500">
        <f>IF(終値!A125="","",IFERROR(4*STDEVP(終値!AG125:AZ125)/AVERAGE(終値!AG125:AZ125),""))</f>
        <v>6.9750123691519839E-2</v>
      </c>
      <c r="AE125" s="500">
        <f>IF(終値!A125="","",IFERROR(4*STDEVP(終値!AH125:BA125)/AVERAGE(終値!AH125:BA125),""))</f>
        <v>6.8515446505457073E-2</v>
      </c>
      <c r="AF125" s="500">
        <f>IF(終値!A125="","",IFERROR(4*STDEVP(終値!AI125:BB125)/AVERAGE(終値!AI125:BB125),""))</f>
        <v>6.8285992040133789E-2</v>
      </c>
      <c r="AG125" s="500">
        <f>IF(終値!A125="","",IFERROR(4*STDEVP(終値!AJ125:BC125)/AVERAGE(終値!AJ125:BC125),""))</f>
        <v>6.8283059243170213E-2</v>
      </c>
      <c r="AH125" s="500">
        <f>IF(終値!A125="","",IFERROR(4*STDEVP(終値!AK125:BD125)/AVERAGE(終値!AK125:BD125),""))</f>
        <v>6.8638602037549665E-2</v>
      </c>
      <c r="AI125" s="500">
        <f>IF(終値!A125="","",IFERROR(4*STDEVP(終値!AL125:BE125)/AVERAGE(終値!AL125:BE125),""))</f>
        <v>6.8910406647660308E-2</v>
      </c>
      <c r="AJ125" s="500">
        <f>IF(終値!A125="","",IFERROR(4*STDEVP(終値!AM125:BF125)/AVERAGE(終値!AM125:BF125),""))</f>
        <v>6.7378680662263907E-2</v>
      </c>
      <c r="AK125" s="500">
        <f>IF(終値!A125="","",IFERROR(4*STDEVP(終値!AN125:BG125)/AVERAGE(終値!AN125:BG125),""))</f>
        <v>7.1342606424054697E-2</v>
      </c>
      <c r="AL125" s="500">
        <f>IF(終値!A125="","",IFERROR(4*STDEVP(終値!AO125:BH125)/AVERAGE(終値!AO125:BH125),""))</f>
        <v>7.1100075285273498E-2</v>
      </c>
      <c r="AM125" s="500">
        <f>IF(終値!A125="","",IFERROR(4*STDEVP(終値!AP125:BI125)/AVERAGE(終値!AP125:BI125),""))</f>
        <v>7.8704351228255767E-2</v>
      </c>
      <c r="AN125" s="500">
        <f>IF(終値!A125="","",IFERROR(4*STDEVP(終値!AQ125:BJ125)/AVERAGE(終値!AQ125:BJ125),""))</f>
        <v>8.0134887152771991E-2</v>
      </c>
      <c r="AO125" s="500">
        <f>IF(終値!A125="","",IFERROR(4*STDEVP(終値!AR125:BK125)/AVERAGE(終値!AR125:BK125),""))</f>
        <v>9.0934843228435744E-2</v>
      </c>
      <c r="AP125" s="500">
        <f>IF(終値!A125="","",IFERROR(4*STDEVP(終値!AS125:BL125)/AVERAGE(終値!AS125:BL125),""))</f>
        <v>9.7164376571692912E-2</v>
      </c>
    </row>
    <row r="126" spans="1:42">
      <c r="A126" s="497" t="str">
        <f>IF(終値!A126="","",終値!A126)</f>
        <v>9416</v>
      </c>
      <c r="B126" s="500">
        <f>IF(終値!A126="","",IFERROR(4*STDEVP(終値!E126:X126)/AVERAGE(終値!E126:X126),""))</f>
        <v>5.9205183106840843E-2</v>
      </c>
      <c r="C126" s="500">
        <f>IF(終値!A126="","",IFERROR(4*STDEVP(終値!F126:Y126)/AVERAGE(終値!F126:Y126),""))</f>
        <v>5.9622860402765536E-2</v>
      </c>
      <c r="D126" s="500">
        <f>IF(終値!A126="","",IFERROR(4*STDEVP(終値!G126:Z126)/AVERAGE(終値!G126:Z126),""))</f>
        <v>5.9407723501508448E-2</v>
      </c>
      <c r="E126" s="500">
        <f>IF(終値!A126="","",IFERROR(4*STDEVP(終値!H126:AA126)/AVERAGE(終値!H126:AA126),""))</f>
        <v>5.9348752669425964E-2</v>
      </c>
      <c r="F126" s="500">
        <f>IF(終値!A126="","",IFERROR(4*STDEVP(終値!I126:AB126)/AVERAGE(終値!I126:AB126),""))</f>
        <v>5.9134024046043641E-2</v>
      </c>
      <c r="G126" s="500">
        <f>IF(終値!A126="","",IFERROR(4*STDEVP(終値!J126:AC126)/AVERAGE(終値!J126:AC126),""))</f>
        <v>6.1392526017095356E-2</v>
      </c>
      <c r="H126" s="500">
        <f>IF(終値!A126="","",IFERROR(4*STDEVP(終値!K126:AD126)/AVERAGE(終値!K126:AD126),""))</f>
        <v>6.7692996171266548E-2</v>
      </c>
      <c r="I126" s="500">
        <f>IF(終値!A126="","",IFERROR(4*STDEVP(終値!L126:AE126)/AVERAGE(終値!L126:AE126),""))</f>
        <v>6.3353910295883664E-2</v>
      </c>
      <c r="J126" s="500">
        <f>IF(終値!A126="","",IFERROR(4*STDEVP(終値!M126:AF126)/AVERAGE(終値!M126:AF126),""))</f>
        <v>6.4734048651619691E-2</v>
      </c>
      <c r="K126" s="500">
        <f>IF(終値!A126="","",IFERROR(4*STDEVP(終値!N126:AG126)/AVERAGE(終値!N126:AG126),""))</f>
        <v>6.2855699227579623E-2</v>
      </c>
      <c r="L126" s="500">
        <f>IF(終値!A126="","",IFERROR(4*STDEVP(終値!O126:AH126)/AVERAGE(終値!O126:AH126),""))</f>
        <v>6.5545731382624692E-2</v>
      </c>
      <c r="M126" s="500">
        <f>IF(終値!A126="","",IFERROR(4*STDEVP(終値!P126:AI126)/AVERAGE(終値!P126:AI126),""))</f>
        <v>6.749440282651599E-2</v>
      </c>
      <c r="N126" s="500">
        <f>IF(終値!A126="","",IFERROR(4*STDEVP(終値!Q126:AJ126)/AVERAGE(終値!Q126:AJ126),""))</f>
        <v>6.8289674688228608E-2</v>
      </c>
      <c r="O126" s="500">
        <f>IF(終値!A126="","",IFERROR(4*STDEVP(終値!R126:AK126)/AVERAGE(終値!R126:AK126),""))</f>
        <v>7.0415744533094918E-2</v>
      </c>
      <c r="P126" s="500">
        <f>IF(終値!A126="","",IFERROR(4*STDEVP(終値!S126:AL126)/AVERAGE(終値!S126:AL126),""))</f>
        <v>7.607577189617018E-2</v>
      </c>
      <c r="Q126" s="500">
        <f>IF(終値!A126="","",IFERROR(4*STDEVP(終値!T126:AM126)/AVERAGE(終値!T126:AM126),""))</f>
        <v>7.8778713910101619E-2</v>
      </c>
      <c r="R126" s="500">
        <f>IF(終値!A126="","",IFERROR(4*STDEVP(終値!U126:AN126)/AVERAGE(終値!U126:AN126),""))</f>
        <v>7.8929977877670865E-2</v>
      </c>
      <c r="S126" s="500">
        <f>IF(終値!A126="","",IFERROR(4*STDEVP(終値!V126:AO126)/AVERAGE(終値!V126:AO126),""))</f>
        <v>7.9280567450686526E-2</v>
      </c>
      <c r="T126" s="500">
        <f>IF(終値!A126="","",IFERROR(4*STDEVP(終値!W126:AP126)/AVERAGE(終値!W126:AP126),""))</f>
        <v>8.0725819423959483E-2</v>
      </c>
      <c r="U126" s="500">
        <f>IF(終値!A126="","",IFERROR(4*STDEVP(終値!X126:AQ126)/AVERAGE(終値!X126:AQ126),""))</f>
        <v>8.126721852086248E-2</v>
      </c>
      <c r="V126" s="500">
        <f>IF(終値!A126="","",IFERROR(4*STDEVP(終値!Y126:AR126)/AVERAGE(終値!Y126:AR126),""))</f>
        <v>8.1052355496759113E-2</v>
      </c>
      <c r="W126" s="500">
        <f>IF(終値!A126="","",IFERROR(4*STDEVP(終値!Z126:AS126)/AVERAGE(終値!Z126:AS126),""))</f>
        <v>8.1358466062235957E-2</v>
      </c>
      <c r="X126" s="500">
        <f>IF(終値!A126="","",IFERROR(4*STDEVP(終値!AA126:AT126)/AVERAGE(終値!AA126:AT126),""))</f>
        <v>8.1129256901844762E-2</v>
      </c>
      <c r="Y126" s="500">
        <f>IF(終値!A126="","",IFERROR(4*STDEVP(終値!AB126:AU126)/AVERAGE(終値!AB126:AU126),""))</f>
        <v>8.5096385437300692E-2</v>
      </c>
      <c r="Z126" s="500">
        <f>IF(終値!A126="","",IFERROR(4*STDEVP(終値!AC126:AV126)/AVERAGE(終値!AC126:AV126),""))</f>
        <v>8.7332543064545076E-2</v>
      </c>
      <c r="AA126" s="500">
        <f>IF(終値!A126="","",IFERROR(4*STDEVP(終値!AD126:AW126)/AVERAGE(終値!AD126:AW126),""))</f>
        <v>8.5485178761861805E-2</v>
      </c>
      <c r="AB126" s="500">
        <f>IF(終値!A126="","",IFERROR(4*STDEVP(終値!AE126:AX126)/AVERAGE(終値!AE126:AX126),""))</f>
        <v>7.7958046746537613E-2</v>
      </c>
      <c r="AC126" s="500">
        <f>IF(終値!A126="","",IFERROR(4*STDEVP(終値!AF126:AY126)/AVERAGE(終値!AF126:AY126),""))</f>
        <v>7.1398666674504091E-2</v>
      </c>
      <c r="AD126" s="500">
        <f>IF(終値!A126="","",IFERROR(4*STDEVP(終値!AG126:AZ126)/AVERAGE(終値!AG126:AZ126),""))</f>
        <v>6.5995554369791168E-2</v>
      </c>
      <c r="AE126" s="500">
        <f>IF(終値!A126="","",IFERROR(4*STDEVP(終値!AH126:BA126)/AVERAGE(終値!AH126:BA126),""))</f>
        <v>7.7477597099982018E-2</v>
      </c>
      <c r="AF126" s="500">
        <f>IF(終値!A126="","",IFERROR(4*STDEVP(終値!AI126:BB126)/AVERAGE(終値!AI126:BB126),""))</f>
        <v>7.6177640085231937E-2</v>
      </c>
      <c r="AG126" s="500">
        <f>IF(終値!A126="","",IFERROR(4*STDEVP(終値!AJ126:BC126)/AVERAGE(終値!AJ126:BC126),""))</f>
        <v>7.3215038088961557E-2</v>
      </c>
      <c r="AH126" s="500">
        <f>IF(終値!A126="","",IFERROR(4*STDEVP(終値!AK126:BD126)/AVERAGE(終値!AK126:BD126),""))</f>
        <v>7.1224987448138294E-2</v>
      </c>
      <c r="AI126" s="500">
        <f>IF(終値!A126="","",IFERROR(4*STDEVP(終値!AL126:BE126)/AVERAGE(終値!AL126:BE126),""))</f>
        <v>9.2844657423222621E-2</v>
      </c>
      <c r="AJ126" s="500">
        <f>IF(終値!A126="","",IFERROR(4*STDEVP(終値!AM126:BF126)/AVERAGE(終値!AM126:BF126),""))</f>
        <v>9.3558095640195849E-2</v>
      </c>
      <c r="AK126" s="500">
        <f>IF(終値!A126="","",IFERROR(4*STDEVP(終値!AN126:BG126)/AVERAGE(終値!AN126:BG126),""))</f>
        <v>9.3977629104405547E-2</v>
      </c>
      <c r="AL126" s="500">
        <f>IF(終値!A126="","",IFERROR(4*STDEVP(終値!AO126:BH126)/AVERAGE(終値!AO126:BH126),""))</f>
        <v>9.3274061390893254E-2</v>
      </c>
      <c r="AM126" s="500">
        <f>IF(終値!A126="","",IFERROR(4*STDEVP(終値!AP126:BI126)/AVERAGE(終値!AP126:BI126),""))</f>
        <v>9.2667863530523267E-2</v>
      </c>
      <c r="AN126" s="500">
        <f>IF(終値!A126="","",IFERROR(4*STDEVP(終値!AQ126:BJ126)/AVERAGE(終値!AQ126:BJ126),""))</f>
        <v>9.5282097999437793E-2</v>
      </c>
      <c r="AO126" s="500">
        <f>IF(終値!A126="","",IFERROR(4*STDEVP(終値!AR126:BK126)/AVERAGE(終値!AR126:BK126),""))</f>
        <v>9.5032702578274938E-2</v>
      </c>
      <c r="AP126" s="500">
        <f>IF(終値!A126="","",IFERROR(4*STDEVP(終値!AS126:BL126)/AVERAGE(終値!AS126:BL126),""))</f>
        <v>0.11040040772609432</v>
      </c>
    </row>
    <row r="127" spans="1:42">
      <c r="A127" s="497" t="str">
        <f>IF(終値!A127="","",終値!A127)</f>
        <v>9532</v>
      </c>
      <c r="B127" s="500">
        <f>IF(終値!A127="","",IFERROR(4*STDEVP(終値!E127:X127)/AVERAGE(終値!E127:X127),""))</f>
        <v>6.19228095328756E-2</v>
      </c>
      <c r="C127" s="500">
        <f>IF(終値!A127="","",IFERROR(4*STDEVP(終値!F127:Y127)/AVERAGE(終値!F127:Y127),""))</f>
        <v>6.2147303533604689E-2</v>
      </c>
      <c r="D127" s="500">
        <f>IF(終値!A127="","",IFERROR(4*STDEVP(終値!G127:Z127)/AVERAGE(終値!G127:Z127),""))</f>
        <v>5.9643001031798266E-2</v>
      </c>
      <c r="E127" s="500">
        <f>IF(終値!A127="","",IFERROR(4*STDEVP(終値!H127:AA127)/AVERAGE(終値!H127:AA127),""))</f>
        <v>5.9084504762492274E-2</v>
      </c>
      <c r="F127" s="500">
        <f>IF(終値!A127="","",IFERROR(4*STDEVP(終値!I127:AB127)/AVERAGE(終値!I127:AB127),""))</f>
        <v>6.0747028161051882E-2</v>
      </c>
      <c r="G127" s="500">
        <f>IF(終値!A127="","",IFERROR(4*STDEVP(終値!J127:AC127)/AVERAGE(終値!J127:AC127),""))</f>
        <v>6.2759014615547684E-2</v>
      </c>
      <c r="H127" s="500">
        <f>IF(終値!A127="","",IFERROR(4*STDEVP(終値!K127:AD127)/AVERAGE(終値!K127:AD127),""))</f>
        <v>6.5693194234112184E-2</v>
      </c>
      <c r="I127" s="500">
        <f>IF(終値!A127="","",IFERROR(4*STDEVP(終値!L127:AE127)/AVERAGE(終値!L127:AE127),""))</f>
        <v>5.8296705705006661E-2</v>
      </c>
      <c r="J127" s="500">
        <f>IF(終値!A127="","",IFERROR(4*STDEVP(終値!M127:AF127)/AVERAGE(終値!M127:AF127),""))</f>
        <v>5.5679228614297027E-2</v>
      </c>
      <c r="K127" s="500">
        <f>IF(終値!A127="","",IFERROR(4*STDEVP(終値!N127:AG127)/AVERAGE(終値!N127:AG127),""))</f>
        <v>5.0266471321058513E-2</v>
      </c>
      <c r="L127" s="500">
        <f>IF(終値!A127="","",IFERROR(4*STDEVP(終値!O127:AH127)/AVERAGE(終値!O127:AH127),""))</f>
        <v>4.7291666523243389E-2</v>
      </c>
      <c r="M127" s="500">
        <f>IF(終値!A127="","",IFERROR(4*STDEVP(終値!P127:AI127)/AVERAGE(終値!P127:AI127),""))</f>
        <v>4.662619670098709E-2</v>
      </c>
      <c r="N127" s="500">
        <f>IF(終値!A127="","",IFERROR(4*STDEVP(終値!Q127:AJ127)/AVERAGE(終値!Q127:AJ127),""))</f>
        <v>4.6970749939084913E-2</v>
      </c>
      <c r="O127" s="500">
        <f>IF(終値!A127="","",IFERROR(4*STDEVP(終値!R127:AK127)/AVERAGE(終値!R127:AK127),""))</f>
        <v>4.7312271712687211E-2</v>
      </c>
      <c r="P127" s="500">
        <f>IF(終値!A127="","",IFERROR(4*STDEVP(終値!S127:AL127)/AVERAGE(終値!S127:AL127),""))</f>
        <v>4.6880378207258891E-2</v>
      </c>
      <c r="Q127" s="500">
        <f>IF(終値!A127="","",IFERROR(4*STDEVP(終値!T127:AM127)/AVERAGE(終値!T127:AM127),""))</f>
        <v>4.6533462802004356E-2</v>
      </c>
      <c r="R127" s="500">
        <f>IF(終値!A127="","",IFERROR(4*STDEVP(終値!U127:AN127)/AVERAGE(終値!U127:AN127),""))</f>
        <v>4.6794847989067002E-2</v>
      </c>
      <c r="S127" s="500">
        <f>IF(終値!A127="","",IFERROR(4*STDEVP(終値!V127:AO127)/AVERAGE(終値!V127:AO127),""))</f>
        <v>4.7761830810299971E-2</v>
      </c>
      <c r="T127" s="500">
        <f>IF(終値!A127="","",IFERROR(4*STDEVP(終値!W127:AP127)/AVERAGE(終値!W127:AP127),""))</f>
        <v>4.5104087813050857E-2</v>
      </c>
      <c r="U127" s="500">
        <f>IF(終値!A127="","",IFERROR(4*STDEVP(終値!X127:AQ127)/AVERAGE(終値!X127:AQ127),""))</f>
        <v>5.2848885614537856E-2</v>
      </c>
      <c r="V127" s="500">
        <f>IF(終値!A127="","",IFERROR(4*STDEVP(終値!Y127:AR127)/AVERAGE(終値!Y127:AR127),""))</f>
        <v>6.4353677235091292E-2</v>
      </c>
      <c r="W127" s="500">
        <f>IF(終値!A127="","",IFERROR(4*STDEVP(終値!Z127:AS127)/AVERAGE(終値!Z127:AS127),""))</f>
        <v>6.4866265498737682E-2</v>
      </c>
      <c r="X127" s="500">
        <f>IF(終値!A127="","",IFERROR(4*STDEVP(終値!AA127:AT127)/AVERAGE(終値!AA127:AT127),""))</f>
        <v>6.3687358322739029E-2</v>
      </c>
      <c r="Y127" s="500">
        <f>IF(終値!A127="","",IFERROR(4*STDEVP(終値!AB127:AU127)/AVERAGE(終値!AB127:AU127),""))</f>
        <v>6.3714673956681067E-2</v>
      </c>
      <c r="Z127" s="500">
        <f>IF(終値!A127="","",IFERROR(4*STDEVP(終値!AC127:AV127)/AVERAGE(終値!AC127:AV127),""))</f>
        <v>6.2204156279405433E-2</v>
      </c>
      <c r="AA127" s="500">
        <f>IF(終値!A127="","",IFERROR(4*STDEVP(終値!AD127:AW127)/AVERAGE(終値!AD127:AW127),""))</f>
        <v>5.8791812616907135E-2</v>
      </c>
      <c r="AB127" s="500">
        <f>IF(終値!A127="","",IFERROR(4*STDEVP(終値!AE127:AX127)/AVERAGE(終値!AE127:AX127),""))</f>
        <v>5.4241014179343711E-2</v>
      </c>
      <c r="AC127" s="500">
        <f>IF(終値!A127="","",IFERROR(4*STDEVP(終値!AF127:AY127)/AVERAGE(終値!AF127:AY127),""))</f>
        <v>5.553767189998312E-2</v>
      </c>
      <c r="AD127" s="500">
        <f>IF(終値!A127="","",IFERROR(4*STDEVP(終値!AG127:AZ127)/AVERAGE(終値!AG127:AZ127),""))</f>
        <v>5.9449508821615697E-2</v>
      </c>
      <c r="AE127" s="500">
        <f>IF(終値!A127="","",IFERROR(4*STDEVP(終値!AH127:BA127)/AVERAGE(終値!AH127:BA127),""))</f>
        <v>6.0187452340574925E-2</v>
      </c>
      <c r="AF127" s="500">
        <f>IF(終値!A127="","",IFERROR(4*STDEVP(終値!AI127:BB127)/AVERAGE(終値!AI127:BB127),""))</f>
        <v>5.9082099605058537E-2</v>
      </c>
      <c r="AG127" s="500">
        <f>IF(終値!A127="","",IFERROR(4*STDEVP(終値!AJ127:BC127)/AVERAGE(終値!AJ127:BC127),""))</f>
        <v>5.8542390546015975E-2</v>
      </c>
      <c r="AH127" s="500">
        <f>IF(終値!A127="","",IFERROR(4*STDEVP(終値!AK127:BD127)/AVERAGE(終値!AK127:BD127),""))</f>
        <v>5.9372932266217156E-2</v>
      </c>
      <c r="AI127" s="500">
        <f>IF(終値!A127="","",IFERROR(4*STDEVP(終値!AL127:BE127)/AVERAGE(終値!AL127:BE127),""))</f>
        <v>6.0864882948242861E-2</v>
      </c>
      <c r="AJ127" s="500">
        <f>IF(終値!A127="","",IFERROR(4*STDEVP(終値!AM127:BF127)/AVERAGE(終値!AM127:BF127),""))</f>
        <v>6.5017007375490002E-2</v>
      </c>
      <c r="AK127" s="500">
        <f>IF(終値!A127="","",IFERROR(4*STDEVP(終値!AN127:BG127)/AVERAGE(終値!AN127:BG127),""))</f>
        <v>6.9247369378811846E-2</v>
      </c>
      <c r="AL127" s="500">
        <f>IF(終値!A127="","",IFERROR(4*STDEVP(終値!AO127:BH127)/AVERAGE(終値!AO127:BH127),""))</f>
        <v>7.8979938204189692E-2</v>
      </c>
      <c r="AM127" s="500">
        <f>IF(終値!A127="","",IFERROR(4*STDEVP(終値!AP127:BI127)/AVERAGE(終値!AP127:BI127),""))</f>
        <v>9.0164029099838269E-2</v>
      </c>
      <c r="AN127" s="500">
        <f>IF(終値!A127="","",IFERROR(4*STDEVP(終値!AQ127:BJ127)/AVERAGE(終値!AQ127:BJ127),""))</f>
        <v>9.147599324707445E-2</v>
      </c>
      <c r="AO127" s="500">
        <f>IF(終値!A127="","",IFERROR(4*STDEVP(終値!AR127:BK127)/AVERAGE(終値!AR127:BK127),""))</f>
        <v>9.544961940304654E-2</v>
      </c>
      <c r="AP127" s="500">
        <f>IF(終値!A127="","",IFERROR(4*STDEVP(終値!AS127:BL127)/AVERAGE(終値!AS127:BL127),""))</f>
        <v>9.8275885650298295E-2</v>
      </c>
    </row>
    <row r="128" spans="1:42">
      <c r="A128" s="497" t="str">
        <f>IF(終値!A128="","",終値!A128)</f>
        <v>6330</v>
      </c>
      <c r="B128" s="500">
        <f>IF(終値!A128="","",IFERROR(4*STDEVP(終値!E128:X128)/AVERAGE(終値!E128:X128),""))</f>
        <v>0.16046906419558712</v>
      </c>
      <c r="C128" s="500">
        <f>IF(終値!A128="","",IFERROR(4*STDEVP(終値!F128:Y128)/AVERAGE(終値!F128:Y128),""))</f>
        <v>0.15739744680637346</v>
      </c>
      <c r="D128" s="500">
        <f>IF(終値!A128="","",IFERROR(4*STDEVP(終値!G128:Z128)/AVERAGE(終値!G128:Z128),""))</f>
        <v>0.14651179608372639</v>
      </c>
      <c r="E128" s="500">
        <f>IF(終値!A128="","",IFERROR(4*STDEVP(終値!H128:AA128)/AVERAGE(終値!H128:AA128),""))</f>
        <v>0.17707121217909444</v>
      </c>
      <c r="F128" s="500">
        <f>IF(終値!A128="","",IFERROR(4*STDEVP(終値!I128:AB128)/AVERAGE(終値!I128:AB128),""))</f>
        <v>0.18290166043095987</v>
      </c>
      <c r="G128" s="500">
        <f>IF(終値!A128="","",IFERROR(4*STDEVP(終値!J128:AC128)/AVERAGE(終値!J128:AC128),""))</f>
        <v>0.18629981380663599</v>
      </c>
      <c r="H128" s="500">
        <f>IF(終値!A128="","",IFERROR(4*STDEVP(終値!K128:AD128)/AVERAGE(終値!K128:AD128),""))</f>
        <v>0.18372001696384643</v>
      </c>
      <c r="I128" s="500">
        <f>IF(終値!A128="","",IFERROR(4*STDEVP(終値!L128:AE128)/AVERAGE(終値!L128:AE128),""))</f>
        <v>0.18179574303018542</v>
      </c>
      <c r="J128" s="500">
        <f>IF(終値!A128="","",IFERROR(4*STDEVP(終値!M128:AF128)/AVERAGE(終値!M128:AF128),""))</f>
        <v>0.19899266562472642</v>
      </c>
      <c r="K128" s="500">
        <f>IF(終値!A128="","",IFERROR(4*STDEVP(終値!N128:AG128)/AVERAGE(終値!N128:AG128),""))</f>
        <v>0.19219715737020543</v>
      </c>
      <c r="L128" s="500">
        <f>IF(終値!A128="","",IFERROR(4*STDEVP(終値!O128:AH128)/AVERAGE(終値!O128:AH128),""))</f>
        <v>0.18807183722385612</v>
      </c>
      <c r="M128" s="500">
        <f>IF(終値!A128="","",IFERROR(4*STDEVP(終値!P128:AI128)/AVERAGE(終値!P128:AI128),""))</f>
        <v>0.18814059064217217</v>
      </c>
      <c r="N128" s="500">
        <f>IF(終値!A128="","",IFERROR(4*STDEVP(終値!Q128:AJ128)/AVERAGE(終値!Q128:AJ128),""))</f>
        <v>0.18961304974416349</v>
      </c>
      <c r="O128" s="500">
        <f>IF(終値!A128="","",IFERROR(4*STDEVP(終値!R128:AK128)/AVERAGE(終値!R128:AK128),""))</f>
        <v>0.18415931945323741</v>
      </c>
      <c r="P128" s="500">
        <f>IF(終値!A128="","",IFERROR(4*STDEVP(終値!S128:AL128)/AVERAGE(終値!S128:AL128),""))</f>
        <v>0.1550554037874726</v>
      </c>
      <c r="Q128" s="500">
        <f>IF(終値!A128="","",IFERROR(4*STDEVP(終値!T128:AM128)/AVERAGE(終値!T128:AM128),""))</f>
        <v>0.15732303958675439</v>
      </c>
      <c r="R128" s="500">
        <f>IF(終値!A128="","",IFERROR(4*STDEVP(終値!U128:AN128)/AVERAGE(終値!U128:AN128),""))</f>
        <v>0.17561933741898986</v>
      </c>
      <c r="S128" s="500">
        <f>IF(終値!A128="","",IFERROR(4*STDEVP(終値!V128:AO128)/AVERAGE(終値!V128:AO128),""))</f>
        <v>0.17589389266632988</v>
      </c>
      <c r="T128" s="500">
        <f>IF(終値!A128="","",IFERROR(4*STDEVP(終値!W128:AP128)/AVERAGE(終値!W128:AP128),""))</f>
        <v>0.17222749052764941</v>
      </c>
      <c r="U128" s="500">
        <f>IF(終値!A128="","",IFERROR(4*STDEVP(終値!X128:AQ128)/AVERAGE(終値!X128:AQ128),""))</f>
        <v>0.17447097630911601</v>
      </c>
      <c r="V128" s="500">
        <f>IF(終値!A128="","",IFERROR(4*STDEVP(終値!Y128:AR128)/AVERAGE(終値!Y128:AR128),""))</f>
        <v>0.19413233106552544</v>
      </c>
      <c r="W128" s="500">
        <f>IF(終値!A128="","",IFERROR(4*STDEVP(終値!Z128:AS128)/AVERAGE(終値!Z128:AS128),""))</f>
        <v>0.20158004948000674</v>
      </c>
      <c r="X128" s="500">
        <f>IF(終値!A128="","",IFERROR(4*STDEVP(終値!AA128:AT128)/AVERAGE(終値!AA128:AT128),""))</f>
        <v>0.20143304673303508</v>
      </c>
      <c r="Y128" s="500">
        <f>IF(終値!A128="","",IFERROR(4*STDEVP(終値!AB128:AU128)/AVERAGE(終値!AB128:AU128),""))</f>
        <v>0.19041917554950591</v>
      </c>
      <c r="Z128" s="500">
        <f>IF(終値!A128="","",IFERROR(4*STDEVP(終値!AC128:AV128)/AVERAGE(終値!AC128:AV128),""))</f>
        <v>0.18963372431964923</v>
      </c>
      <c r="AA128" s="500">
        <f>IF(終値!A128="","",IFERROR(4*STDEVP(終値!AD128:AW128)/AVERAGE(終値!AD128:AW128),""))</f>
        <v>0.18966754883778419</v>
      </c>
      <c r="AB128" s="500">
        <f>IF(終値!A128="","",IFERROR(4*STDEVP(終値!AE128:AX128)/AVERAGE(終値!AE128:AX128),""))</f>
        <v>0.18716109126539798</v>
      </c>
      <c r="AC128" s="500">
        <f>IF(終値!A128="","",IFERROR(4*STDEVP(終値!AF128:AY128)/AVERAGE(終値!AF128:AY128),""))</f>
        <v>0.1912438552764828</v>
      </c>
      <c r="AD128" s="500">
        <f>IF(終値!A128="","",IFERROR(4*STDEVP(終値!AG128:AZ128)/AVERAGE(終値!AG128:AZ128),""))</f>
        <v>0.18166279542731301</v>
      </c>
      <c r="AE128" s="500">
        <f>IF(終値!A128="","",IFERROR(4*STDEVP(終値!AH128:BA128)/AVERAGE(終値!AH128:BA128),""))</f>
        <v>0.18010292079961776</v>
      </c>
      <c r="AF128" s="500">
        <f>IF(終値!A128="","",IFERROR(4*STDEVP(終値!AI128:BB128)/AVERAGE(終値!AI128:BB128),""))</f>
        <v>0.18544735768231418</v>
      </c>
      <c r="AG128" s="500">
        <f>IF(終値!A128="","",IFERROR(4*STDEVP(終値!AJ128:BC128)/AVERAGE(終値!AJ128:BC128),""))</f>
        <v>0.18442914020671508</v>
      </c>
      <c r="AH128" s="500">
        <f>IF(終値!A128="","",IFERROR(4*STDEVP(終値!AK128:BD128)/AVERAGE(終値!AK128:BD128),""))</f>
        <v>0.18955413315119804</v>
      </c>
      <c r="AI128" s="500">
        <f>IF(終値!A128="","",IFERROR(4*STDEVP(終値!AL128:BE128)/AVERAGE(終値!AL128:BE128),""))</f>
        <v>0.19830092659547019</v>
      </c>
      <c r="AJ128" s="500">
        <f>IF(終値!A128="","",IFERROR(4*STDEVP(終値!AM128:BF128)/AVERAGE(終値!AM128:BF128),""))</f>
        <v>0.20637546401425436</v>
      </c>
      <c r="AK128" s="500">
        <f>IF(終値!A128="","",IFERROR(4*STDEVP(終値!AN128:BG128)/AVERAGE(終値!AN128:BG128),""))</f>
        <v>0.20343655276120309</v>
      </c>
      <c r="AL128" s="500">
        <f>IF(終値!A128="","",IFERROR(4*STDEVP(終値!AO128:BH128)/AVERAGE(終値!AO128:BH128),""))</f>
        <v>0.18999743160271862</v>
      </c>
      <c r="AM128" s="500">
        <f>IF(終値!A128="","",IFERROR(4*STDEVP(終値!AP128:BI128)/AVERAGE(終値!AP128:BI128),""))</f>
        <v>0.19182691190501611</v>
      </c>
      <c r="AN128" s="500">
        <f>IF(終値!A128="","",IFERROR(4*STDEVP(終値!AQ128:BJ128)/AVERAGE(終値!AQ128:BJ128),""))</f>
        <v>0.19172833669543449</v>
      </c>
      <c r="AO128" s="500">
        <f>IF(終値!A128="","",IFERROR(4*STDEVP(終値!AR128:BK128)/AVERAGE(終値!AR128:BK128),""))</f>
        <v>0.18700792209016695</v>
      </c>
      <c r="AP128" s="500">
        <f>IF(終値!A128="","",IFERROR(4*STDEVP(終値!AS128:BL128)/AVERAGE(終値!AS128:BL128),""))</f>
        <v>0.16775391236212839</v>
      </c>
    </row>
    <row r="129" spans="1:42">
      <c r="A129" s="497" t="str">
        <f>IF(終値!A129="","",終値!A129)</f>
        <v>4082</v>
      </c>
      <c r="B129" s="500">
        <f>IF(終値!A129="","",IFERROR(4*STDEVP(終値!E129:X129)/AVERAGE(終値!E129:X129),""))</f>
        <v>0.18499027353782502</v>
      </c>
      <c r="C129" s="500">
        <f>IF(終値!A129="","",IFERROR(4*STDEVP(終値!F129:Y129)/AVERAGE(終値!F129:Y129),""))</f>
        <v>0.19659633840110124</v>
      </c>
      <c r="D129" s="500">
        <f>IF(終値!A129="","",IFERROR(4*STDEVP(終値!G129:Z129)/AVERAGE(終値!G129:Z129),""))</f>
        <v>0.20391225517093503</v>
      </c>
      <c r="E129" s="500">
        <f>IF(終値!A129="","",IFERROR(4*STDEVP(終値!H129:AA129)/AVERAGE(終値!H129:AA129),""))</f>
        <v>0.22743500704924782</v>
      </c>
      <c r="F129" s="500">
        <f>IF(終値!A129="","",IFERROR(4*STDEVP(終値!I129:AB129)/AVERAGE(終値!I129:AB129),""))</f>
        <v>0.2394432047357597</v>
      </c>
      <c r="G129" s="500">
        <f>IF(終値!A129="","",IFERROR(4*STDEVP(終値!J129:AC129)/AVERAGE(終値!J129:AC129),""))</f>
        <v>0.24295073412054555</v>
      </c>
      <c r="H129" s="500">
        <f>IF(終値!A129="","",IFERROR(4*STDEVP(終値!K129:AD129)/AVERAGE(終値!K129:AD129),""))</f>
        <v>0.2325342957295192</v>
      </c>
      <c r="I129" s="500">
        <f>IF(終値!A129="","",IFERROR(4*STDEVP(終値!L129:AE129)/AVERAGE(終値!L129:AE129),""))</f>
        <v>0.21096310264891088</v>
      </c>
      <c r="J129" s="500">
        <f>IF(終値!A129="","",IFERROR(4*STDEVP(終値!M129:AF129)/AVERAGE(終値!M129:AF129),""))</f>
        <v>0.20736580378534125</v>
      </c>
      <c r="K129" s="500">
        <f>IF(終値!A129="","",IFERROR(4*STDEVP(終値!N129:AG129)/AVERAGE(終値!N129:AG129),""))</f>
        <v>0.20578602935088017</v>
      </c>
      <c r="L129" s="500">
        <f>IF(終値!A129="","",IFERROR(4*STDEVP(終値!O129:AH129)/AVERAGE(終値!O129:AH129),""))</f>
        <v>0.21177659085337869</v>
      </c>
      <c r="M129" s="500">
        <f>IF(終値!A129="","",IFERROR(4*STDEVP(終値!P129:AI129)/AVERAGE(終値!P129:AI129),""))</f>
        <v>0.20398594827901906</v>
      </c>
      <c r="N129" s="500">
        <f>IF(終値!A129="","",IFERROR(4*STDEVP(終値!Q129:AJ129)/AVERAGE(終値!Q129:AJ129),""))</f>
        <v>0.19538066671668364</v>
      </c>
      <c r="O129" s="500">
        <f>IF(終値!A129="","",IFERROR(4*STDEVP(終値!R129:AK129)/AVERAGE(終値!R129:AK129),""))</f>
        <v>0.18510838983074479</v>
      </c>
      <c r="P129" s="500">
        <f>IF(終値!A129="","",IFERROR(4*STDEVP(終値!S129:AL129)/AVERAGE(終値!S129:AL129),""))</f>
        <v>0.13815548984996653</v>
      </c>
      <c r="Q129" s="500">
        <f>IF(終値!A129="","",IFERROR(4*STDEVP(終値!T129:AM129)/AVERAGE(終値!T129:AM129),""))</f>
        <v>0.12183512195831436</v>
      </c>
      <c r="R129" s="500">
        <f>IF(終値!A129="","",IFERROR(4*STDEVP(終値!U129:AN129)/AVERAGE(終値!U129:AN129),""))</f>
        <v>0.11790527833213171</v>
      </c>
      <c r="S129" s="500">
        <f>IF(終値!A129="","",IFERROR(4*STDEVP(終値!V129:AO129)/AVERAGE(終値!V129:AO129),""))</f>
        <v>0.11209319678390604</v>
      </c>
      <c r="T129" s="500">
        <f>IF(終値!A129="","",IFERROR(4*STDEVP(終値!W129:AP129)/AVERAGE(終値!W129:AP129),""))</f>
        <v>0.10205391466364411</v>
      </c>
      <c r="U129" s="500">
        <f>IF(終値!A129="","",IFERROR(4*STDEVP(終値!X129:AQ129)/AVERAGE(終値!X129:AQ129),""))</f>
        <v>0.11805868892169655</v>
      </c>
      <c r="V129" s="500">
        <f>IF(終値!A129="","",IFERROR(4*STDEVP(終値!Y129:AR129)/AVERAGE(終値!Y129:AR129),""))</f>
        <v>0.13522593293394641</v>
      </c>
      <c r="W129" s="500">
        <f>IF(終値!A129="","",IFERROR(4*STDEVP(終値!Z129:AS129)/AVERAGE(終値!Z129:AS129),""))</f>
        <v>0.15791248321769827</v>
      </c>
      <c r="X129" s="500">
        <f>IF(終値!A129="","",IFERROR(4*STDEVP(終値!AA129:AT129)/AVERAGE(終値!AA129:AT129),""))</f>
        <v>0.1582153532149656</v>
      </c>
      <c r="Y129" s="500">
        <f>IF(終値!A129="","",IFERROR(4*STDEVP(終値!AB129:AU129)/AVERAGE(終値!AB129:AU129),""))</f>
        <v>0.1575289469173495</v>
      </c>
      <c r="Z129" s="500">
        <f>IF(終値!A129="","",IFERROR(4*STDEVP(終値!AC129:AV129)/AVERAGE(終値!AC129:AV129),""))</f>
        <v>0.16094407690053192</v>
      </c>
      <c r="AA129" s="500">
        <f>IF(終値!A129="","",IFERROR(4*STDEVP(終値!AD129:AW129)/AVERAGE(終値!AD129:AW129),""))</f>
        <v>0.16487857128552597</v>
      </c>
      <c r="AB129" s="500">
        <f>IF(終値!A129="","",IFERROR(4*STDEVP(終値!AE129:AX129)/AVERAGE(終値!AE129:AX129),""))</f>
        <v>0.1822053004034587</v>
      </c>
      <c r="AC129" s="500">
        <f>IF(終値!A129="","",IFERROR(4*STDEVP(終値!AF129:AY129)/AVERAGE(終値!AF129:AY129),""))</f>
        <v>0.1904841122640816</v>
      </c>
      <c r="AD129" s="500">
        <f>IF(終値!A129="","",IFERROR(4*STDEVP(終値!AG129:AZ129)/AVERAGE(終値!AG129:AZ129),""))</f>
        <v>0.21515162628321349</v>
      </c>
      <c r="AE129" s="500">
        <f>IF(終値!A129="","",IFERROR(4*STDEVP(終値!AH129:BA129)/AVERAGE(終値!AH129:BA129),""))</f>
        <v>0.23876743792822364</v>
      </c>
      <c r="AF129" s="500">
        <f>IF(終値!A129="","",IFERROR(4*STDEVP(終値!AI129:BB129)/AVERAGE(終値!AI129:BB129),""))</f>
        <v>0.24869150672551674</v>
      </c>
      <c r="AG129" s="500">
        <f>IF(終値!A129="","",IFERROR(4*STDEVP(終値!AJ129:BC129)/AVERAGE(終値!AJ129:BC129),""))</f>
        <v>0.25262623018592639</v>
      </c>
      <c r="AH129" s="500">
        <f>IF(終値!A129="","",IFERROR(4*STDEVP(終値!AK129:BD129)/AVERAGE(終値!AK129:BD129),""))</f>
        <v>0.25343149176618424</v>
      </c>
      <c r="AI129" s="500">
        <f>IF(終値!A129="","",IFERROR(4*STDEVP(終値!AL129:BE129)/AVERAGE(終値!AL129:BE129),""))</f>
        <v>0.25354833102648472</v>
      </c>
      <c r="AJ129" s="500">
        <f>IF(終値!A129="","",IFERROR(4*STDEVP(終値!AM129:BF129)/AVERAGE(終値!AM129:BF129),""))</f>
        <v>0.2546020523717224</v>
      </c>
      <c r="AK129" s="500">
        <f>IF(終値!A129="","",IFERROR(4*STDEVP(終値!AN129:BG129)/AVERAGE(終値!AN129:BG129),""))</f>
        <v>0.25757010958901533</v>
      </c>
      <c r="AL129" s="500">
        <f>IF(終値!A129="","",IFERROR(4*STDEVP(終値!AO129:BH129)/AVERAGE(終値!AO129:BH129),""))</f>
        <v>0.26260897295302776</v>
      </c>
      <c r="AM129" s="500">
        <f>IF(終値!A129="","",IFERROR(4*STDEVP(終値!AP129:BI129)/AVERAGE(終値!AP129:BI129),""))</f>
        <v>0.26281610677081529</v>
      </c>
      <c r="AN129" s="500">
        <f>IF(終値!A129="","",IFERROR(4*STDEVP(終値!AQ129:BJ129)/AVERAGE(終値!AQ129:BJ129),""))</f>
        <v>0.25954485795908794</v>
      </c>
      <c r="AO129" s="500">
        <f>IF(終値!A129="","",IFERROR(4*STDEVP(終値!AR129:BK129)/AVERAGE(終値!AR129:BK129),""))</f>
        <v>0.2454575438615007</v>
      </c>
      <c r="AP129" s="500">
        <f>IF(終値!A129="","",IFERROR(4*STDEVP(終値!AS129:BL129)/AVERAGE(終値!AS129:BL129),""))</f>
        <v>0.28160710988713822</v>
      </c>
    </row>
    <row r="130" spans="1:42">
      <c r="A130" s="497" t="str">
        <f>IF(終値!A130="","",終値!A130)</f>
        <v>4519</v>
      </c>
      <c r="B130" s="500">
        <f>IF(終値!A130="","",IFERROR(4*STDEVP(終値!E130:X130)/AVERAGE(終値!E130:X130),""))</f>
        <v>0.14001756733569151</v>
      </c>
      <c r="C130" s="500">
        <f>IF(終値!A130="","",IFERROR(4*STDEVP(終値!F130:Y130)/AVERAGE(終値!F130:Y130),""))</f>
        <v>0.13551284980245207</v>
      </c>
      <c r="D130" s="500">
        <f>IF(終値!A130="","",IFERROR(4*STDEVP(終値!G130:Z130)/AVERAGE(終値!G130:Z130),""))</f>
        <v>0.13490675042586109</v>
      </c>
      <c r="E130" s="500">
        <f>IF(終値!A130="","",IFERROR(4*STDEVP(終値!H130:AA130)/AVERAGE(終値!H130:AA130),""))</f>
        <v>0.12536033382636863</v>
      </c>
      <c r="F130" s="500">
        <f>IF(終値!A130="","",IFERROR(4*STDEVP(終値!I130:AB130)/AVERAGE(終値!I130:AB130),""))</f>
        <v>0.11521905906827214</v>
      </c>
      <c r="G130" s="500">
        <f>IF(終値!A130="","",IFERROR(4*STDEVP(終値!J130:AC130)/AVERAGE(終値!J130:AC130),""))</f>
        <v>0.10812847874329526</v>
      </c>
      <c r="H130" s="500">
        <f>IF(終値!A130="","",IFERROR(4*STDEVP(終値!K130:AD130)/AVERAGE(終値!K130:AD130),""))</f>
        <v>0.1044350626994886</v>
      </c>
      <c r="I130" s="500">
        <f>IF(終値!A130="","",IFERROR(4*STDEVP(終値!L130:AE130)/AVERAGE(終値!L130:AE130),""))</f>
        <v>0.10339659468067444</v>
      </c>
      <c r="J130" s="500">
        <f>IF(終値!A130="","",IFERROR(4*STDEVP(終値!M130:AF130)/AVERAGE(終値!M130:AF130),""))</f>
        <v>9.8639126180332673E-2</v>
      </c>
      <c r="K130" s="500">
        <f>IF(終値!A130="","",IFERROR(4*STDEVP(終値!N130:AG130)/AVERAGE(終値!N130:AG130),""))</f>
        <v>7.5908791057025138E-2</v>
      </c>
      <c r="L130" s="500">
        <f>IF(終値!A130="","",IFERROR(4*STDEVP(終値!O130:AH130)/AVERAGE(終値!O130:AH130),""))</f>
        <v>7.7880165636487822E-2</v>
      </c>
      <c r="M130" s="500">
        <f>IF(終値!A130="","",IFERROR(4*STDEVP(終値!P130:AI130)/AVERAGE(終値!P130:AI130),""))</f>
        <v>7.5597660400878036E-2</v>
      </c>
      <c r="N130" s="500">
        <f>IF(終値!A130="","",IFERROR(4*STDEVP(終値!Q130:AJ130)/AVERAGE(終値!Q130:AJ130),""))</f>
        <v>7.4656570315016532E-2</v>
      </c>
      <c r="O130" s="500">
        <f>IF(終値!A130="","",IFERROR(4*STDEVP(終値!R130:AK130)/AVERAGE(終値!R130:AK130),""))</f>
        <v>7.5753246929148144E-2</v>
      </c>
      <c r="P130" s="500">
        <f>IF(終値!A130="","",IFERROR(4*STDEVP(終値!S130:AL130)/AVERAGE(終値!S130:AL130),""))</f>
        <v>7.6376065521903014E-2</v>
      </c>
      <c r="Q130" s="500">
        <f>IF(終値!A130="","",IFERROR(4*STDEVP(終値!T130:AM130)/AVERAGE(終値!T130:AM130),""))</f>
        <v>7.4302092120956745E-2</v>
      </c>
      <c r="R130" s="500">
        <f>IF(終値!A130="","",IFERROR(4*STDEVP(終値!U130:AN130)/AVERAGE(終値!U130:AN130),""))</f>
        <v>6.7009193817414589E-2</v>
      </c>
      <c r="S130" s="500">
        <f>IF(終値!A130="","",IFERROR(4*STDEVP(終値!V130:AO130)/AVERAGE(終値!V130:AO130),""))</f>
        <v>6.1000055836669252E-2</v>
      </c>
      <c r="T130" s="500">
        <f>IF(終値!A130="","",IFERROR(4*STDEVP(終値!W130:AP130)/AVERAGE(終値!W130:AP130),""))</f>
        <v>5.3080302492237039E-2</v>
      </c>
      <c r="U130" s="500">
        <f>IF(終値!A130="","",IFERROR(4*STDEVP(終値!X130:AQ130)/AVERAGE(終値!X130:AQ130),""))</f>
        <v>5.1827635298111831E-2</v>
      </c>
      <c r="V130" s="500">
        <f>IF(終値!A130="","",IFERROR(4*STDEVP(終値!Y130:AR130)/AVERAGE(終値!Y130:AR130),""))</f>
        <v>4.9802454477467221E-2</v>
      </c>
      <c r="W130" s="500">
        <f>IF(終値!A130="","",IFERROR(4*STDEVP(終値!Z130:AS130)/AVERAGE(終値!Z130:AS130),""))</f>
        <v>4.6453959798804789E-2</v>
      </c>
      <c r="X130" s="500">
        <f>IF(終値!A130="","",IFERROR(4*STDEVP(終値!AA130:AT130)/AVERAGE(終値!AA130:AT130),""))</f>
        <v>4.6934543141838876E-2</v>
      </c>
      <c r="Y130" s="500">
        <f>IF(終値!A130="","",IFERROR(4*STDEVP(終値!AB130:AU130)/AVERAGE(終値!AB130:AU130),""))</f>
        <v>4.6783934412728621E-2</v>
      </c>
      <c r="Z130" s="500">
        <f>IF(終値!A130="","",IFERROR(4*STDEVP(終値!AC130:AV130)/AVERAGE(終値!AC130:AV130),""))</f>
        <v>4.3858616466978438E-2</v>
      </c>
      <c r="AA130" s="500">
        <f>IF(終値!A130="","",IFERROR(4*STDEVP(終値!AD130:AW130)/AVERAGE(終値!AD130:AW130),""))</f>
        <v>4.3847840881975166E-2</v>
      </c>
      <c r="AB130" s="500">
        <f>IF(終値!A130="","",IFERROR(4*STDEVP(終値!AE130:AX130)/AVERAGE(終値!AE130:AX130),""))</f>
        <v>3.635353751860524E-2</v>
      </c>
      <c r="AC130" s="500">
        <f>IF(終値!A130="","",IFERROR(4*STDEVP(終値!AF130:AY130)/AVERAGE(終値!AF130:AY130),""))</f>
        <v>3.8571009475483302E-2</v>
      </c>
      <c r="AD130" s="500">
        <f>IF(終値!A130="","",IFERROR(4*STDEVP(終値!AG130:AZ130)/AVERAGE(終値!AG130:AZ130),""))</f>
        <v>4.1999290181121564E-2</v>
      </c>
      <c r="AE130" s="500">
        <f>IF(終値!A130="","",IFERROR(4*STDEVP(終値!AH130:BA130)/AVERAGE(終値!AH130:BA130),""))</f>
        <v>5.9585343869007566E-2</v>
      </c>
      <c r="AF130" s="500">
        <f>IF(終値!A130="","",IFERROR(4*STDEVP(終値!AI130:BB130)/AVERAGE(終値!AI130:BB130),""))</f>
        <v>6.4160717791658883E-2</v>
      </c>
      <c r="AG130" s="500">
        <f>IF(終値!A130="","",IFERROR(4*STDEVP(終値!AJ130:BC130)/AVERAGE(終値!AJ130:BC130),""))</f>
        <v>7.4237995577365365E-2</v>
      </c>
      <c r="AH130" s="500">
        <f>IF(終値!A130="","",IFERROR(4*STDEVP(終値!AK130:BD130)/AVERAGE(終値!AK130:BD130),""))</f>
        <v>7.2475704036980143E-2</v>
      </c>
      <c r="AI130" s="500">
        <f>IF(終値!A130="","",IFERROR(4*STDEVP(終値!AL130:BE130)/AVERAGE(終値!AL130:BE130),""))</f>
        <v>9.5086442922658221E-2</v>
      </c>
      <c r="AJ130" s="500">
        <f>IF(終値!A130="","",IFERROR(4*STDEVP(終値!AM130:BF130)/AVERAGE(終値!AM130:BF130),""))</f>
        <v>0.10961250522533256</v>
      </c>
      <c r="AK130" s="500">
        <f>IF(終値!A130="","",IFERROR(4*STDEVP(終値!AN130:BG130)/AVERAGE(終値!AN130:BG130),""))</f>
        <v>0.1116057798162793</v>
      </c>
      <c r="AL130" s="500">
        <f>IF(終値!A130="","",IFERROR(4*STDEVP(終値!AO130:BH130)/AVERAGE(終値!AO130:BH130),""))</f>
        <v>0.11520066010594296</v>
      </c>
      <c r="AM130" s="500">
        <f>IF(終値!A130="","",IFERROR(4*STDEVP(終値!AP130:BI130)/AVERAGE(終値!AP130:BI130),""))</f>
        <v>0.11798889491747948</v>
      </c>
      <c r="AN130" s="500">
        <f>IF(終値!A130="","",IFERROR(4*STDEVP(終値!AQ130:BJ130)/AVERAGE(終値!AQ130:BJ130),""))</f>
        <v>0.11603223553096836</v>
      </c>
      <c r="AO130" s="500">
        <f>IF(終値!A130="","",IFERROR(4*STDEVP(終値!AR130:BK130)/AVERAGE(終値!AR130:BK130),""))</f>
        <v>0.11472519737638752</v>
      </c>
      <c r="AP130" s="500">
        <f>IF(終値!A130="","",IFERROR(4*STDEVP(終値!AS130:BL130)/AVERAGE(終値!AS130:BL130),""))</f>
        <v>0.11597152528353941</v>
      </c>
    </row>
    <row r="131" spans="1:42">
      <c r="A131" s="497" t="str">
        <f>IF(終値!A131="","",終値!A131)</f>
        <v>2160</v>
      </c>
      <c r="B131" s="500">
        <f>IF(終値!A131="","",IFERROR(4*STDEVP(終値!E131:X131)/AVERAGE(終値!E131:X131),""))</f>
        <v>0.15236844246190723</v>
      </c>
      <c r="C131" s="500">
        <f>IF(終値!A131="","",IFERROR(4*STDEVP(終値!F131:Y131)/AVERAGE(終値!F131:Y131),""))</f>
        <v>0.13965006835811034</v>
      </c>
      <c r="D131" s="500">
        <f>IF(終値!A131="","",IFERROR(4*STDEVP(終値!G131:Z131)/AVERAGE(終値!G131:Z131),""))</f>
        <v>0.17089480534918042</v>
      </c>
      <c r="E131" s="500">
        <f>IF(終値!A131="","",IFERROR(4*STDEVP(終値!H131:AA131)/AVERAGE(終値!H131:AA131),""))</f>
        <v>0.20744256032585662</v>
      </c>
      <c r="F131" s="500">
        <f>IF(終値!A131="","",IFERROR(4*STDEVP(終値!I131:AB131)/AVERAGE(終値!I131:AB131),""))</f>
        <v>0.22873732729933804</v>
      </c>
      <c r="G131" s="500">
        <f>IF(終値!A131="","",IFERROR(4*STDEVP(終値!J131:AC131)/AVERAGE(終値!J131:AC131),""))</f>
        <v>0.24334723167742051</v>
      </c>
      <c r="H131" s="500">
        <f>IF(終値!A131="","",IFERROR(4*STDEVP(終値!K131:AD131)/AVERAGE(終値!K131:AD131),""))</f>
        <v>0.23299148939811773</v>
      </c>
      <c r="I131" s="500">
        <f>IF(終値!A131="","",IFERROR(4*STDEVP(終値!L131:AE131)/AVERAGE(終値!L131:AE131),""))</f>
        <v>0.21565322780696161</v>
      </c>
      <c r="J131" s="500">
        <f>IF(終値!A131="","",IFERROR(4*STDEVP(終値!M131:AF131)/AVERAGE(終値!M131:AF131),""))</f>
        <v>0.20952235082019166</v>
      </c>
      <c r="K131" s="500">
        <f>IF(終値!A131="","",IFERROR(4*STDEVP(終値!N131:AG131)/AVERAGE(終値!N131:AG131),""))</f>
        <v>0.21317084979558212</v>
      </c>
      <c r="L131" s="500">
        <f>IF(終値!A131="","",IFERROR(4*STDEVP(終値!O131:AH131)/AVERAGE(終値!O131:AH131),""))</f>
        <v>0.21390931675865957</v>
      </c>
      <c r="M131" s="500">
        <f>IF(終値!A131="","",IFERROR(4*STDEVP(終値!P131:AI131)/AVERAGE(終値!P131:AI131),""))</f>
        <v>0.21899811275730058</v>
      </c>
      <c r="N131" s="500">
        <f>IF(終値!A131="","",IFERROR(4*STDEVP(終値!Q131:AJ131)/AVERAGE(終値!Q131:AJ131),""))</f>
        <v>0.21668019867508548</v>
      </c>
      <c r="O131" s="500">
        <f>IF(終値!A131="","",IFERROR(4*STDEVP(終値!R131:AK131)/AVERAGE(終値!R131:AK131),""))</f>
        <v>0.21954633103515134</v>
      </c>
      <c r="P131" s="500">
        <f>IF(終値!A131="","",IFERROR(4*STDEVP(終値!S131:AL131)/AVERAGE(終値!S131:AL131),""))</f>
        <v>0.21149873504053943</v>
      </c>
      <c r="Q131" s="500">
        <f>IF(終値!A131="","",IFERROR(4*STDEVP(終値!T131:AM131)/AVERAGE(終値!T131:AM131),""))</f>
        <v>0.20647395406501001</v>
      </c>
      <c r="R131" s="500">
        <f>IF(終値!A131="","",IFERROR(4*STDEVP(終値!U131:AN131)/AVERAGE(終値!U131:AN131),""))</f>
        <v>0.20948605688913313</v>
      </c>
      <c r="S131" s="500">
        <f>IF(終値!A131="","",IFERROR(4*STDEVP(終値!V131:AO131)/AVERAGE(終値!V131:AO131),""))</f>
        <v>0.21527037283749309</v>
      </c>
      <c r="T131" s="500">
        <f>IF(終値!A131="","",IFERROR(4*STDEVP(終値!W131:AP131)/AVERAGE(終値!W131:AP131),""))</f>
        <v>0.22024535854018706</v>
      </c>
      <c r="U131" s="500">
        <f>IF(終値!A131="","",IFERROR(4*STDEVP(終値!X131:AQ131)/AVERAGE(終値!X131:AQ131),""))</f>
        <v>0.22421794402198211</v>
      </c>
      <c r="V131" s="500">
        <f>IF(終値!A131="","",IFERROR(4*STDEVP(終値!Y131:AR131)/AVERAGE(終値!Y131:AR131),""))</f>
        <v>0.22336298422466747</v>
      </c>
      <c r="W131" s="500">
        <f>IF(終値!A131="","",IFERROR(4*STDEVP(終値!Z131:AS131)/AVERAGE(終値!Z131:AS131),""))</f>
        <v>0.22406126267109158</v>
      </c>
      <c r="X131" s="500">
        <f>IF(終値!A131="","",IFERROR(4*STDEVP(終値!AA131:AT131)/AVERAGE(終値!AA131:AT131),""))</f>
        <v>0.22109759083111427</v>
      </c>
      <c r="Y131" s="500">
        <f>IF(終値!A131="","",IFERROR(4*STDEVP(終値!AB131:AU131)/AVERAGE(終値!AB131:AU131),""))</f>
        <v>0.21366870850385333</v>
      </c>
      <c r="Z131" s="500">
        <f>IF(終値!A131="","",IFERROR(4*STDEVP(終値!AC131:AV131)/AVERAGE(終値!AC131:AV131),""))</f>
        <v>0.21111784185667423</v>
      </c>
      <c r="AA131" s="500">
        <f>IF(終値!A131="","",IFERROR(4*STDEVP(終値!AD131:AW131)/AVERAGE(終値!AD131:AW131),""))</f>
        <v>0.19962112153980666</v>
      </c>
      <c r="AB131" s="500">
        <f>IF(終値!A131="","",IFERROR(4*STDEVP(終値!AE131:AX131)/AVERAGE(終値!AE131:AX131),""))</f>
        <v>0.19309843065284463</v>
      </c>
      <c r="AC131" s="500">
        <f>IF(終値!A131="","",IFERROR(4*STDEVP(終値!AF131:AY131)/AVERAGE(終値!AF131:AY131),""))</f>
        <v>0.17895841453606084</v>
      </c>
      <c r="AD131" s="500">
        <f>IF(終値!A131="","",IFERROR(4*STDEVP(終値!AG131:AZ131)/AVERAGE(終値!AG131:AZ131),""))</f>
        <v>0.16971118283997186</v>
      </c>
      <c r="AE131" s="500">
        <f>IF(終値!A131="","",IFERROR(4*STDEVP(終値!AH131:BA131)/AVERAGE(終値!AH131:BA131),""))</f>
        <v>0.16808802089473907</v>
      </c>
      <c r="AF131" s="500">
        <f>IF(終値!A131="","",IFERROR(4*STDEVP(終値!AI131:BB131)/AVERAGE(終値!AI131:BB131),""))</f>
        <v>0.16774559473656178</v>
      </c>
      <c r="AG131" s="500">
        <f>IF(終値!A131="","",IFERROR(4*STDEVP(終値!AJ131:BC131)/AVERAGE(終値!AJ131:BC131),""))</f>
        <v>0.16371547087783278</v>
      </c>
      <c r="AH131" s="500">
        <f>IF(終値!A131="","",IFERROR(4*STDEVP(終値!AK131:BD131)/AVERAGE(終値!AK131:BD131),""))</f>
        <v>0.16382262227945088</v>
      </c>
      <c r="AI131" s="500">
        <f>IF(終値!A131="","",IFERROR(4*STDEVP(終値!AL131:BE131)/AVERAGE(終値!AL131:BE131),""))</f>
        <v>0.16680089406051576</v>
      </c>
      <c r="AJ131" s="500">
        <f>IF(終値!A131="","",IFERROR(4*STDEVP(終値!AM131:BF131)/AVERAGE(終値!AM131:BF131),""))</f>
        <v>0.17170639911631205</v>
      </c>
      <c r="AK131" s="500">
        <f>IF(終値!A131="","",IFERROR(4*STDEVP(終値!AN131:BG131)/AVERAGE(終値!AN131:BG131),""))</f>
        <v>0.1785839046956598</v>
      </c>
      <c r="AL131" s="500">
        <f>IF(終値!A131="","",IFERROR(4*STDEVP(終値!AO131:BH131)/AVERAGE(終値!AO131:BH131),""))</f>
        <v>0.17362511757260396</v>
      </c>
      <c r="AM131" s="500">
        <f>IF(終値!A131="","",IFERROR(4*STDEVP(終値!AP131:BI131)/AVERAGE(終値!AP131:BI131),""))</f>
        <v>0.16689471750617241</v>
      </c>
      <c r="AN131" s="500">
        <f>IF(終値!A131="","",IFERROR(4*STDEVP(終値!AQ131:BJ131)/AVERAGE(終値!AQ131:BJ131),""))</f>
        <v>0.15167930218829934</v>
      </c>
      <c r="AO131" s="500">
        <f>IF(終値!A131="","",IFERROR(4*STDEVP(終値!AR131:BK131)/AVERAGE(終値!AR131:BK131),""))</f>
        <v>0.15691599603493608</v>
      </c>
      <c r="AP131" s="500">
        <f>IF(終値!A131="","",IFERROR(4*STDEVP(終値!AS131:BL131)/AVERAGE(終値!AS131:BL131),""))</f>
        <v>0.17989389430505395</v>
      </c>
    </row>
    <row r="132" spans="1:42">
      <c r="A132" s="497" t="str">
        <f>IF(終値!A132="","",終値!A132)</f>
        <v>6227</v>
      </c>
      <c r="B132" s="500">
        <f>IF(終値!A132="","",IFERROR(4*STDEVP(終値!E132:X132)/AVERAGE(終値!E132:X132),""))</f>
        <v>0.39441839115940291</v>
      </c>
      <c r="C132" s="500">
        <f>IF(終値!A132="","",IFERROR(4*STDEVP(終値!F132:Y132)/AVERAGE(終値!F132:Y132),""))</f>
        <v>0.41670160342056267</v>
      </c>
      <c r="D132" s="500">
        <f>IF(終値!A132="","",IFERROR(4*STDEVP(終値!G132:Z132)/AVERAGE(終値!G132:Z132),""))</f>
        <v>0.42254302101153374</v>
      </c>
      <c r="E132" s="500">
        <f>IF(終値!A132="","",IFERROR(4*STDEVP(終値!H132:AA132)/AVERAGE(終値!H132:AA132),""))</f>
        <v>0.42463170769713993</v>
      </c>
      <c r="F132" s="500">
        <f>IF(終値!A132="","",IFERROR(4*STDEVP(終値!I132:AB132)/AVERAGE(終値!I132:AB132),""))</f>
        <v>0.42428887604783866</v>
      </c>
      <c r="G132" s="500">
        <f>IF(終値!A132="","",IFERROR(4*STDEVP(終値!J132:AC132)/AVERAGE(終値!J132:AC132),""))</f>
        <v>0.42642011301864069</v>
      </c>
      <c r="H132" s="500">
        <f>IF(終値!A132="","",IFERROR(4*STDEVP(終値!K132:AD132)/AVERAGE(終値!K132:AD132),""))</f>
        <v>0.40841241937233969</v>
      </c>
      <c r="I132" s="500">
        <f>IF(終値!A132="","",IFERROR(4*STDEVP(終値!L132:AE132)/AVERAGE(終値!L132:AE132),""))</f>
        <v>0.36340851741369801</v>
      </c>
      <c r="J132" s="500">
        <f>IF(終値!A132="","",IFERROR(4*STDEVP(終値!M132:AF132)/AVERAGE(終値!M132:AF132),""))</f>
        <v>0.34264822946424067</v>
      </c>
      <c r="K132" s="500">
        <f>IF(終値!A132="","",IFERROR(4*STDEVP(終値!N132:AG132)/AVERAGE(終値!N132:AG132),""))</f>
        <v>0.3451239353501156</v>
      </c>
      <c r="L132" s="500">
        <f>IF(終値!A132="","",IFERROR(4*STDEVP(終値!O132:AH132)/AVERAGE(終値!O132:AH132),""))</f>
        <v>0.35000251434736379</v>
      </c>
      <c r="M132" s="500">
        <f>IF(終値!A132="","",IFERROR(4*STDEVP(終値!P132:AI132)/AVERAGE(終値!P132:AI132),""))</f>
        <v>0.34844755785156273</v>
      </c>
      <c r="N132" s="500">
        <f>IF(終値!A132="","",IFERROR(4*STDEVP(終値!Q132:AJ132)/AVERAGE(終値!Q132:AJ132),""))</f>
        <v>0.34809441955672049</v>
      </c>
      <c r="O132" s="500">
        <f>IF(終値!A132="","",IFERROR(4*STDEVP(終値!R132:AK132)/AVERAGE(終値!R132:AK132),""))</f>
        <v>0.36778752327690978</v>
      </c>
      <c r="P132" s="500">
        <f>IF(終値!A132="","",IFERROR(4*STDEVP(終値!S132:AL132)/AVERAGE(終値!S132:AL132),""))</f>
        <v>0.36776101053388216</v>
      </c>
      <c r="Q132" s="500">
        <f>IF(終値!A132="","",IFERROR(4*STDEVP(終値!T132:AM132)/AVERAGE(終値!T132:AM132),""))</f>
        <v>0.36973859843922963</v>
      </c>
      <c r="R132" s="500">
        <f>IF(終値!A132="","",IFERROR(4*STDEVP(終値!U132:AN132)/AVERAGE(終値!U132:AN132),""))</f>
        <v>0.39306166824678984</v>
      </c>
      <c r="S132" s="500">
        <f>IF(終値!A132="","",IFERROR(4*STDEVP(終値!V132:AO132)/AVERAGE(終値!V132:AO132),""))</f>
        <v>0.39223069223409779</v>
      </c>
      <c r="T132" s="500">
        <f>IF(終値!A132="","",IFERROR(4*STDEVP(終値!W132:AP132)/AVERAGE(終値!W132:AP132),""))</f>
        <v>0.41349134354127109</v>
      </c>
      <c r="U132" s="500">
        <f>IF(終値!A132="","",IFERROR(4*STDEVP(終値!X132:AQ132)/AVERAGE(終値!X132:AQ132),""))</f>
        <v>0.42047187093664706</v>
      </c>
      <c r="V132" s="500">
        <f>IF(終値!A132="","",IFERROR(4*STDEVP(終値!Y132:AR132)/AVERAGE(終値!Y132:AR132),""))</f>
        <v>0.3840620189732436</v>
      </c>
      <c r="W132" s="500">
        <f>IF(終値!A132="","",IFERROR(4*STDEVP(終値!Z132:AS132)/AVERAGE(終値!Z132:AS132),""))</f>
        <v>0.33255784938051774</v>
      </c>
      <c r="X132" s="500">
        <f>IF(終値!A132="","",IFERROR(4*STDEVP(終値!AA132:AT132)/AVERAGE(終値!AA132:AT132),""))</f>
        <v>0.29056602792895675</v>
      </c>
      <c r="Y132" s="500">
        <f>IF(終値!A132="","",IFERROR(4*STDEVP(終値!AB132:AU132)/AVERAGE(終値!AB132:AU132),""))</f>
        <v>0.2681360241393107</v>
      </c>
      <c r="Z132" s="500">
        <f>IF(終値!A132="","",IFERROR(4*STDEVP(終値!AC132:AV132)/AVERAGE(終値!AC132:AV132),""))</f>
        <v>0.26293077446366858</v>
      </c>
      <c r="AA132" s="500">
        <f>IF(終値!A132="","",IFERROR(4*STDEVP(終値!AD132:AW132)/AVERAGE(終値!AD132:AW132),""))</f>
        <v>0.28192256448650904</v>
      </c>
      <c r="AB132" s="500">
        <f>IF(終値!A132="","",IFERROR(4*STDEVP(終値!AE132:AX132)/AVERAGE(終値!AE132:AX132),""))</f>
        <v>0.32143153262062196</v>
      </c>
      <c r="AC132" s="500">
        <f>IF(終値!A132="","",IFERROR(4*STDEVP(終値!AF132:AY132)/AVERAGE(終値!AF132:AY132),""))</f>
        <v>0.3490176056020714</v>
      </c>
      <c r="AD132" s="500">
        <f>IF(終値!A132="","",IFERROR(4*STDEVP(終値!AG132:AZ132)/AVERAGE(終値!AG132:AZ132),""))</f>
        <v>0.37935580593210966</v>
      </c>
      <c r="AE132" s="500">
        <f>IF(終値!A132="","",IFERROR(4*STDEVP(終値!AH132:BA132)/AVERAGE(終値!AH132:BA132),""))</f>
        <v>0.41885056175695812</v>
      </c>
      <c r="AF132" s="500">
        <f>IF(終値!A132="","",IFERROR(4*STDEVP(終値!AI132:BB132)/AVERAGE(終値!AI132:BB132),""))</f>
        <v>0.46061442243113382</v>
      </c>
      <c r="AG132" s="500">
        <f>IF(終値!A132="","",IFERROR(4*STDEVP(終値!AJ132:BC132)/AVERAGE(終値!AJ132:BC132),""))</f>
        <v>0.50474925699063111</v>
      </c>
      <c r="AH132" s="500">
        <f>IF(終値!A132="","",IFERROR(4*STDEVP(終値!AK132:BD132)/AVERAGE(終値!AK132:BD132),""))</f>
        <v>0.51615672026229409</v>
      </c>
      <c r="AI132" s="500">
        <f>IF(終値!A132="","",IFERROR(4*STDEVP(終値!AL132:BE132)/AVERAGE(終値!AL132:BE132),""))</f>
        <v>0.51120575845635541</v>
      </c>
      <c r="AJ132" s="500">
        <f>IF(終値!A132="","",IFERROR(4*STDEVP(終値!AM132:BF132)/AVERAGE(終値!AM132:BF132),""))</f>
        <v>0.5237097393835709</v>
      </c>
      <c r="AK132" s="500">
        <f>IF(終値!A132="","",IFERROR(4*STDEVP(終値!AN132:BG132)/AVERAGE(終値!AN132:BG132),""))</f>
        <v>0.53092477529025395</v>
      </c>
      <c r="AL132" s="500">
        <f>IF(終値!A132="","",IFERROR(4*STDEVP(終値!AO132:BH132)/AVERAGE(終値!AO132:BH132),""))</f>
        <v>0.4987545878699593</v>
      </c>
      <c r="AM132" s="500">
        <f>IF(終値!A132="","",IFERROR(4*STDEVP(終値!AP132:BI132)/AVERAGE(終値!AP132:BI132),""))</f>
        <v>0.46321985749090838</v>
      </c>
      <c r="AN132" s="500">
        <f>IF(終値!A132="","",IFERROR(4*STDEVP(終値!AQ132:BJ132)/AVERAGE(終値!AQ132:BJ132),""))</f>
        <v>0.40887889981319203</v>
      </c>
      <c r="AO132" s="500">
        <f>IF(終値!A132="","",IFERROR(4*STDEVP(終値!AR132:BK132)/AVERAGE(終値!AR132:BK132),""))</f>
        <v>0.36936330208159746</v>
      </c>
      <c r="AP132" s="500">
        <f>IF(終値!A132="","",IFERROR(4*STDEVP(終値!AS132:BL132)/AVERAGE(終値!AS132:BL132),""))</f>
        <v>0.36705006835842141</v>
      </c>
    </row>
    <row r="133" spans="1:42">
      <c r="A133" s="497" t="str">
        <f>IF(終値!A133="","",終値!A133)</f>
        <v>6327</v>
      </c>
      <c r="B133" s="500">
        <f>IF(終値!A133="","",IFERROR(4*STDEVP(終値!E133:X133)/AVERAGE(終値!E133:X133),""))</f>
        <v>0.98974997786879615</v>
      </c>
      <c r="C133" s="500">
        <f>IF(終値!A133="","",IFERROR(4*STDEVP(終値!F133:Y133)/AVERAGE(終値!F133:Y133),""))</f>
        <v>0.98847127109126454</v>
      </c>
      <c r="D133" s="500">
        <f>IF(終値!A133="","",IFERROR(4*STDEVP(終値!G133:Z133)/AVERAGE(終値!G133:Z133),""))</f>
        <v>1.0122095274986653</v>
      </c>
      <c r="E133" s="500">
        <f>IF(終値!A133="","",IFERROR(4*STDEVP(終値!H133:AA133)/AVERAGE(終値!H133:AA133),""))</f>
        <v>1.0743279871987532</v>
      </c>
      <c r="F133" s="500">
        <f>IF(終値!A133="","",IFERROR(4*STDEVP(終値!I133:AB133)/AVERAGE(終値!I133:AB133),""))</f>
        <v>1.2092845321717314</v>
      </c>
      <c r="G133" s="500">
        <f>IF(終値!A133="","",IFERROR(4*STDEVP(終値!J133:AC133)/AVERAGE(終値!J133:AC133),""))</f>
        <v>1.2284811430233213</v>
      </c>
      <c r="H133" s="500">
        <f>IF(終値!A133="","",IFERROR(4*STDEVP(終値!K133:AD133)/AVERAGE(終値!K133:AD133),""))</f>
        <v>1.2405726473937899</v>
      </c>
      <c r="I133" s="500">
        <f>IF(終値!A133="","",IFERROR(4*STDEVP(終値!L133:AE133)/AVERAGE(終値!L133:AE133),""))</f>
        <v>1.1843298387070673</v>
      </c>
      <c r="J133" s="500">
        <f>IF(終値!A133="","",IFERROR(4*STDEVP(終値!M133:AF133)/AVERAGE(終値!M133:AF133),""))</f>
        <v>1.0908463890836346</v>
      </c>
      <c r="K133" s="500">
        <f>IF(終値!A133="","",IFERROR(4*STDEVP(終値!N133:AG133)/AVERAGE(終値!N133:AG133),""))</f>
        <v>1.0226483408909044</v>
      </c>
      <c r="L133" s="500">
        <f>IF(終値!A133="","",IFERROR(4*STDEVP(終値!O133:AH133)/AVERAGE(終値!O133:AH133),""))</f>
        <v>0.96074553107642446</v>
      </c>
      <c r="M133" s="500">
        <f>IF(終値!A133="","",IFERROR(4*STDEVP(終値!P133:AI133)/AVERAGE(終値!P133:AI133),""))</f>
        <v>0.90438869891612328</v>
      </c>
      <c r="N133" s="500">
        <f>IF(終値!A133="","",IFERROR(4*STDEVP(終値!Q133:AJ133)/AVERAGE(終値!Q133:AJ133),""))</f>
        <v>0.84399403868662493</v>
      </c>
      <c r="O133" s="500">
        <f>IF(終値!A133="","",IFERROR(4*STDEVP(終値!R133:AK133)/AVERAGE(終値!R133:AK133),""))</f>
        <v>0.77602551798723096</v>
      </c>
      <c r="P133" s="500">
        <f>IF(終値!A133="","",IFERROR(4*STDEVP(終値!S133:AL133)/AVERAGE(終値!S133:AL133),""))</f>
        <v>0.70971978647906064</v>
      </c>
      <c r="Q133" s="500">
        <f>IF(終値!A133="","",IFERROR(4*STDEVP(終値!T133:AM133)/AVERAGE(終値!T133:AM133),""))</f>
        <v>0.65941168005679107</v>
      </c>
      <c r="R133" s="500">
        <f>IF(終値!A133="","",IFERROR(4*STDEVP(終値!U133:AN133)/AVERAGE(終値!U133:AN133),""))</f>
        <v>0.66212595262993301</v>
      </c>
      <c r="S133" s="500">
        <f>IF(終値!A133="","",IFERROR(4*STDEVP(終値!V133:AO133)/AVERAGE(終値!V133:AO133),""))</f>
        <v>0.69872584269760574</v>
      </c>
      <c r="T133" s="500">
        <f>IF(終値!A133="","",IFERROR(4*STDEVP(終値!W133:AP133)/AVERAGE(終値!W133:AP133),""))</f>
        <v>0.78102679017690413</v>
      </c>
      <c r="U133" s="500">
        <f>IF(終値!A133="","",IFERROR(4*STDEVP(終値!X133:AQ133)/AVERAGE(終値!X133:AQ133),""))</f>
        <v>0.91992001044801919</v>
      </c>
      <c r="V133" s="500">
        <f>IF(終値!A133="","",IFERROR(4*STDEVP(終値!Y133:AR133)/AVERAGE(終値!Y133:AR133),""))</f>
        <v>1.0268194632070167</v>
      </c>
      <c r="W133" s="500">
        <f>IF(終値!A133="","",IFERROR(4*STDEVP(終値!Z133:AS133)/AVERAGE(終値!Z133:AS133),""))</f>
        <v>1.1216223600408335</v>
      </c>
      <c r="X133" s="500">
        <f>IF(終値!A133="","",IFERROR(4*STDEVP(終値!AA133:AT133)/AVERAGE(終値!AA133:AT133),""))</f>
        <v>1.1924035160212691</v>
      </c>
      <c r="Y133" s="500">
        <f>IF(終値!A133="","",IFERROR(4*STDEVP(終値!AB133:AU133)/AVERAGE(終値!AB133:AU133),""))</f>
        <v>1.2559542361721978</v>
      </c>
      <c r="Z133" s="500">
        <f>IF(終値!A133="","",IFERROR(4*STDEVP(終値!AC133:AV133)/AVERAGE(終値!AC133:AV133),""))</f>
        <v>1.2431278137823802</v>
      </c>
      <c r="AA133" s="500">
        <f>IF(終値!A133="","",IFERROR(4*STDEVP(終値!AD133:AW133)/AVERAGE(終値!AD133:AW133),""))</f>
        <v>1.2360601445288484</v>
      </c>
      <c r="AB133" s="500">
        <f>IF(終値!A133="","",IFERROR(4*STDEVP(終値!AE133:AX133)/AVERAGE(終値!AE133:AX133),""))</f>
        <v>1.1429430120148856</v>
      </c>
      <c r="AC133" s="500">
        <f>IF(終値!A133="","",IFERROR(4*STDEVP(終値!AF133:AY133)/AVERAGE(終値!AF133:AY133),""))</f>
        <v>1.0329087319406876</v>
      </c>
      <c r="AD133" s="500">
        <f>IF(終値!A133="","",IFERROR(4*STDEVP(終値!AG133:AZ133)/AVERAGE(終値!AG133:AZ133),""))</f>
        <v>0.9711340280282712</v>
      </c>
      <c r="AE133" s="500">
        <f>IF(終値!A133="","",IFERROR(4*STDEVP(終値!AH133:BA133)/AVERAGE(終値!AH133:BA133),""))</f>
        <v>0.95405730794874954</v>
      </c>
      <c r="AF133" s="500">
        <f>IF(終値!A133="","",IFERROR(4*STDEVP(終値!AI133:BB133)/AVERAGE(終値!AI133:BB133),""))</f>
        <v>0.89372886911660554</v>
      </c>
      <c r="AG133" s="500">
        <f>IF(終値!A133="","",IFERROR(4*STDEVP(終値!AJ133:BC133)/AVERAGE(終値!AJ133:BC133),""))</f>
        <v>0.88110742094051542</v>
      </c>
      <c r="AH133" s="500">
        <f>IF(終値!A133="","",IFERROR(4*STDEVP(終値!AK133:BD133)/AVERAGE(終値!AK133:BD133),""))</f>
        <v>0.88198369597647186</v>
      </c>
      <c r="AI133" s="500">
        <f>IF(終値!A133="","",IFERROR(4*STDEVP(終値!AL133:BE133)/AVERAGE(終値!AL133:BE133),""))</f>
        <v>0.84721207473776716</v>
      </c>
      <c r="AJ133" s="500">
        <f>IF(終値!A133="","",IFERROR(4*STDEVP(終値!AM133:BF133)/AVERAGE(終値!AM133:BF133),""))</f>
        <v>0.89017086579868365</v>
      </c>
      <c r="AK133" s="500">
        <f>IF(終値!A133="","",IFERROR(4*STDEVP(終値!AN133:BG133)/AVERAGE(終値!AN133:BG133),""))</f>
        <v>0.88734588017773808</v>
      </c>
      <c r="AL133" s="500">
        <f>IF(終値!A133="","",IFERROR(4*STDEVP(終値!AO133:BH133)/AVERAGE(終値!AO133:BH133),""))</f>
        <v>0.94617976633533218</v>
      </c>
      <c r="AM133" s="500">
        <f>IF(終値!A133="","",IFERROR(4*STDEVP(終値!AP133:BI133)/AVERAGE(終値!AP133:BI133),""))</f>
        <v>1.0173492710189673</v>
      </c>
      <c r="AN133" s="500">
        <f>IF(終値!A133="","",IFERROR(4*STDEVP(終値!AQ133:BJ133)/AVERAGE(終値!AQ133:BJ133),""))</f>
        <v>1.0694011447313088</v>
      </c>
      <c r="AO133" s="500">
        <f>IF(終値!A133="","",IFERROR(4*STDEVP(終値!AR133:BK133)/AVERAGE(終値!AR133:BK133),""))</f>
        <v>1.0998489816676815</v>
      </c>
      <c r="AP133" s="500">
        <f>IF(終値!A133="","",IFERROR(4*STDEVP(終値!AS133:BL133)/AVERAGE(終値!AS133:BL133),""))</f>
        <v>1.1215925702416252</v>
      </c>
    </row>
    <row r="134" spans="1:42">
      <c r="A134" s="497" t="str">
        <f>IF(終値!A134="","",終値!A134)</f>
        <v>3110</v>
      </c>
      <c r="B134" s="500">
        <f>IF(終値!A134="","",IFERROR(4*STDEVP(終値!E134:X134)/AVERAGE(終値!E134:X134),""))</f>
        <v>0.36865787357493973</v>
      </c>
      <c r="C134" s="500">
        <f>IF(終値!A134="","",IFERROR(4*STDEVP(終値!F134:Y134)/AVERAGE(終値!F134:Y134),""))</f>
        <v>0.37285896871350116</v>
      </c>
      <c r="D134" s="500">
        <f>IF(終値!A134="","",IFERROR(4*STDEVP(終値!G134:Z134)/AVERAGE(終値!G134:Z134),""))</f>
        <v>0.37401712596341097</v>
      </c>
      <c r="E134" s="500">
        <f>IF(終値!A134="","",IFERROR(4*STDEVP(終値!H134:AA134)/AVERAGE(終値!H134:AA134),""))</f>
        <v>0.38357793775766569</v>
      </c>
      <c r="F134" s="500">
        <f>IF(終値!A134="","",IFERROR(4*STDEVP(終値!I134:AB134)/AVERAGE(終値!I134:AB134),""))</f>
        <v>0.37662970749988339</v>
      </c>
      <c r="G134" s="500">
        <f>IF(終値!A134="","",IFERROR(4*STDEVP(終値!J134:AC134)/AVERAGE(終値!J134:AC134),""))</f>
        <v>0.36579913924513524</v>
      </c>
      <c r="H134" s="500">
        <f>IF(終値!A134="","",IFERROR(4*STDEVP(終値!K134:AD134)/AVERAGE(終値!K134:AD134),""))</f>
        <v>0.34913114578417714</v>
      </c>
      <c r="I134" s="500">
        <f>IF(終値!A134="","",IFERROR(4*STDEVP(終値!L134:AE134)/AVERAGE(終値!L134:AE134),""))</f>
        <v>0.36803187489265704</v>
      </c>
      <c r="J134" s="500">
        <f>IF(終値!A134="","",IFERROR(4*STDEVP(終値!M134:AF134)/AVERAGE(終値!M134:AF134),""))</f>
        <v>0.43256742184448588</v>
      </c>
      <c r="K134" s="500">
        <f>IF(終値!A134="","",IFERROR(4*STDEVP(終値!N134:AG134)/AVERAGE(終値!N134:AG134),""))</f>
        <v>0.42967410172874054</v>
      </c>
      <c r="L134" s="500">
        <f>IF(終値!A134="","",IFERROR(4*STDEVP(終値!O134:AH134)/AVERAGE(終値!O134:AH134),""))</f>
        <v>0.43338078184545625</v>
      </c>
      <c r="M134" s="500">
        <f>IF(終値!A134="","",IFERROR(4*STDEVP(終値!P134:AI134)/AVERAGE(終値!P134:AI134),""))</f>
        <v>0.42972253957727696</v>
      </c>
      <c r="N134" s="500">
        <f>IF(終値!A134="","",IFERROR(4*STDEVP(終値!Q134:AJ134)/AVERAGE(終値!Q134:AJ134),""))</f>
        <v>0.413682837953738</v>
      </c>
      <c r="O134" s="500">
        <f>IF(終値!A134="","",IFERROR(4*STDEVP(終値!R134:AK134)/AVERAGE(終値!R134:AK134),""))</f>
        <v>0.39776786072326109</v>
      </c>
      <c r="P134" s="500">
        <f>IF(終値!A134="","",IFERROR(4*STDEVP(終値!S134:AL134)/AVERAGE(終値!S134:AL134),""))</f>
        <v>0.35775385669747983</v>
      </c>
      <c r="Q134" s="500">
        <f>IF(終値!A134="","",IFERROR(4*STDEVP(終値!T134:AM134)/AVERAGE(終値!T134:AM134),""))</f>
        <v>0.3356657680571396</v>
      </c>
      <c r="R134" s="500">
        <f>IF(終値!A134="","",IFERROR(4*STDEVP(終値!U134:AN134)/AVERAGE(終値!U134:AN134),""))</f>
        <v>0.3424264129628769</v>
      </c>
      <c r="S134" s="500">
        <f>IF(終値!A134="","",IFERROR(4*STDEVP(終値!V134:AO134)/AVERAGE(終値!V134:AO134),""))</f>
        <v>0.34385755725309641</v>
      </c>
      <c r="T134" s="500">
        <f>IF(終値!A134="","",IFERROR(4*STDEVP(終値!W134:AP134)/AVERAGE(終値!W134:AP134),""))</f>
        <v>0.32335386260381349</v>
      </c>
      <c r="U134" s="500">
        <f>IF(終値!A134="","",IFERROR(4*STDEVP(終値!X134:AQ134)/AVERAGE(終値!X134:AQ134),""))</f>
        <v>0.30941749202740332</v>
      </c>
      <c r="V134" s="500">
        <f>IF(終値!A134="","",IFERROR(4*STDEVP(終値!Y134:AR134)/AVERAGE(終値!Y134:AR134),""))</f>
        <v>0.31049525661775568</v>
      </c>
      <c r="W134" s="500">
        <f>IF(終値!A134="","",IFERROR(4*STDEVP(終値!Z134:AS134)/AVERAGE(終値!Z134:AS134),""))</f>
        <v>0.30701091790985713</v>
      </c>
      <c r="X134" s="500">
        <f>IF(終値!A134="","",IFERROR(4*STDEVP(終値!AA134:AT134)/AVERAGE(終値!AA134:AT134),""))</f>
        <v>0.30174160473596789</v>
      </c>
      <c r="Y134" s="500">
        <f>IF(終値!A134="","",IFERROR(4*STDEVP(終値!AB134:AU134)/AVERAGE(終値!AB134:AU134),""))</f>
        <v>0.28954801926139384</v>
      </c>
      <c r="Z134" s="500">
        <f>IF(終値!A134="","",IFERROR(4*STDEVP(終値!AC134:AV134)/AVERAGE(終値!AC134:AV134),""))</f>
        <v>0.28063900717981299</v>
      </c>
      <c r="AA134" s="500">
        <f>IF(終値!A134="","",IFERROR(4*STDEVP(終値!AD134:AW134)/AVERAGE(終値!AD134:AW134),""))</f>
        <v>0.27286535754534647</v>
      </c>
      <c r="AB134" s="500">
        <f>IF(終値!A134="","",IFERROR(4*STDEVP(終値!AE134:AX134)/AVERAGE(終値!AE134:AX134),""))</f>
        <v>0.28407366910754817</v>
      </c>
      <c r="AC134" s="500">
        <f>IF(終値!A134="","",IFERROR(4*STDEVP(終値!AF134:AY134)/AVERAGE(終値!AF134:AY134),""))</f>
        <v>0.28790399337577804</v>
      </c>
      <c r="AD134" s="500">
        <f>IF(終値!A134="","",IFERROR(4*STDEVP(終値!AG134:AZ134)/AVERAGE(終値!AG134:AZ134),""))</f>
        <v>0.31845515809826797</v>
      </c>
      <c r="AE134" s="500">
        <f>IF(終値!A134="","",IFERROR(4*STDEVP(終値!AH134:BA134)/AVERAGE(終値!AH134:BA134),""))</f>
        <v>0.33515102916632161</v>
      </c>
      <c r="AF134" s="500">
        <f>IF(終値!A134="","",IFERROR(4*STDEVP(終値!AI134:BB134)/AVERAGE(終値!AI134:BB134),""))</f>
        <v>0.35047254714247628</v>
      </c>
      <c r="AG134" s="500">
        <f>IF(終値!A134="","",IFERROR(4*STDEVP(終値!AJ134:BC134)/AVERAGE(終値!AJ134:BC134),""))</f>
        <v>0.36998646485244435</v>
      </c>
      <c r="AH134" s="500">
        <f>IF(終値!A134="","",IFERROR(4*STDEVP(終値!AK134:BD134)/AVERAGE(終値!AK134:BD134),""))</f>
        <v>0.42553281991653108</v>
      </c>
      <c r="AI134" s="500">
        <f>IF(終値!A134="","",IFERROR(4*STDEVP(終値!AL134:BE134)/AVERAGE(終値!AL134:BE134),""))</f>
        <v>0.50311688736828897</v>
      </c>
      <c r="AJ134" s="500">
        <f>IF(終値!A134="","",IFERROR(4*STDEVP(終値!AM134:BF134)/AVERAGE(終値!AM134:BF134),""))</f>
        <v>0.51879852911405655</v>
      </c>
      <c r="AK134" s="500">
        <f>IF(終値!A134="","",IFERROR(4*STDEVP(終値!AN134:BG134)/AVERAGE(終値!AN134:BG134),""))</f>
        <v>0.50693380925357279</v>
      </c>
      <c r="AL134" s="500">
        <f>IF(終値!A134="","",IFERROR(4*STDEVP(終値!AO134:BH134)/AVERAGE(終値!AO134:BH134),""))</f>
        <v>0.50714515630963808</v>
      </c>
      <c r="AM134" s="500">
        <f>IF(終値!A134="","",IFERROR(4*STDEVP(終値!AP134:BI134)/AVERAGE(終値!AP134:BI134),""))</f>
        <v>0.50724553111594928</v>
      </c>
      <c r="AN134" s="500">
        <f>IF(終値!A134="","",IFERROR(4*STDEVP(終値!AQ134:BJ134)/AVERAGE(終値!AQ134:BJ134),""))</f>
        <v>0.4974281576271643</v>
      </c>
      <c r="AO134" s="500">
        <f>IF(終値!A134="","",IFERROR(4*STDEVP(終値!AR134:BK134)/AVERAGE(終値!AR134:BK134),""))</f>
        <v>0.47769344707009953</v>
      </c>
      <c r="AP134" s="500">
        <f>IF(終値!A134="","",IFERROR(4*STDEVP(終値!AS134:BL134)/AVERAGE(終値!AS134:BL134),""))</f>
        <v>0.45435940749751647</v>
      </c>
    </row>
    <row r="135" spans="1:42">
      <c r="A135" s="497" t="str">
        <f>IF(終値!A135="","",終値!A135)</f>
        <v>6232</v>
      </c>
      <c r="B135" s="500">
        <f>IF(終値!A135="","",IFERROR(4*STDEVP(終値!E135:X135)/AVERAGE(終値!E135:X135),""))</f>
        <v>0.25174237420115753</v>
      </c>
      <c r="C135" s="500">
        <f>IF(終値!A135="","",IFERROR(4*STDEVP(終値!F135:Y135)/AVERAGE(終値!F135:Y135),""))</f>
        <v>0.25214904560332901</v>
      </c>
      <c r="D135" s="500">
        <f>IF(終値!A135="","",IFERROR(4*STDEVP(終値!G135:Z135)/AVERAGE(終値!G135:Z135),""))</f>
        <v>0.25302530341971219</v>
      </c>
      <c r="E135" s="500">
        <f>IF(終値!A135="","",IFERROR(4*STDEVP(終値!H135:AA135)/AVERAGE(終値!H135:AA135),""))</f>
        <v>0.26573828365054197</v>
      </c>
      <c r="F135" s="500">
        <f>IF(終値!A135="","",IFERROR(4*STDEVP(終値!I135:AB135)/AVERAGE(終値!I135:AB135),""))</f>
        <v>0.26789639025151646</v>
      </c>
      <c r="G135" s="500">
        <f>IF(終値!A135="","",IFERROR(4*STDEVP(終値!J135:AC135)/AVERAGE(終値!J135:AC135),""))</f>
        <v>0.25006428936327824</v>
      </c>
      <c r="H135" s="500">
        <f>IF(終値!A135="","",IFERROR(4*STDEVP(終値!K135:AD135)/AVERAGE(終値!K135:AD135),""))</f>
        <v>0.21664201953845472</v>
      </c>
      <c r="I135" s="500">
        <f>IF(終値!A135="","",IFERROR(4*STDEVP(終値!L135:AE135)/AVERAGE(終値!L135:AE135),""))</f>
        <v>0.17258840382609997</v>
      </c>
      <c r="J135" s="500">
        <f>IF(終値!A135="","",IFERROR(4*STDEVP(終値!M135:AF135)/AVERAGE(終値!M135:AF135),""))</f>
        <v>0.13788139734484325</v>
      </c>
      <c r="K135" s="500">
        <f>IF(終値!A135="","",IFERROR(4*STDEVP(終値!N135:AG135)/AVERAGE(終値!N135:AG135),""))</f>
        <v>0.14064445561410552</v>
      </c>
      <c r="L135" s="500">
        <f>IF(終値!A135="","",IFERROR(4*STDEVP(終値!O135:AH135)/AVERAGE(終値!O135:AH135),""))</f>
        <v>0.14094281790645868</v>
      </c>
      <c r="M135" s="500">
        <f>IF(終値!A135="","",IFERROR(4*STDEVP(終値!P135:AI135)/AVERAGE(終値!P135:AI135),""))</f>
        <v>0.15030589216025178</v>
      </c>
      <c r="N135" s="500">
        <f>IF(終値!A135="","",IFERROR(4*STDEVP(終値!Q135:AJ135)/AVERAGE(終値!Q135:AJ135),""))</f>
        <v>0.15460569949147537</v>
      </c>
      <c r="O135" s="500">
        <f>IF(終値!A135="","",IFERROR(4*STDEVP(終値!R135:AK135)/AVERAGE(終値!R135:AK135),""))</f>
        <v>0.19390164254572478</v>
      </c>
      <c r="P135" s="500">
        <f>IF(終値!A135="","",IFERROR(4*STDEVP(終値!S135:AL135)/AVERAGE(終値!S135:AL135),""))</f>
        <v>0.18327346349086029</v>
      </c>
      <c r="Q135" s="500">
        <f>IF(終値!A135="","",IFERROR(4*STDEVP(終値!T135:AM135)/AVERAGE(終値!T135:AM135),""))</f>
        <v>0.18379932078619621</v>
      </c>
      <c r="R135" s="500">
        <f>IF(終値!A135="","",IFERROR(4*STDEVP(終値!U135:AN135)/AVERAGE(終値!U135:AN135),""))</f>
        <v>0.18469725739515139</v>
      </c>
      <c r="S135" s="500">
        <f>IF(終値!A135="","",IFERROR(4*STDEVP(終値!V135:AO135)/AVERAGE(終値!V135:AO135),""))</f>
        <v>0.18174244212585686</v>
      </c>
      <c r="T135" s="500">
        <f>IF(終値!A135="","",IFERROR(4*STDEVP(終値!W135:AP135)/AVERAGE(終値!W135:AP135),""))</f>
        <v>0.18386290930780491</v>
      </c>
      <c r="U135" s="500">
        <f>IF(終値!A135="","",IFERROR(4*STDEVP(終値!X135:AQ135)/AVERAGE(終値!X135:AQ135),""))</f>
        <v>0.18391021689860931</v>
      </c>
      <c r="V135" s="500">
        <f>IF(終値!A135="","",IFERROR(4*STDEVP(終値!Y135:AR135)/AVERAGE(終値!Y135:AR135),""))</f>
        <v>0.18053144296035817</v>
      </c>
      <c r="W135" s="500">
        <f>IF(終値!A135="","",IFERROR(4*STDEVP(終値!Z135:AS135)/AVERAGE(終値!Z135:AS135),""))</f>
        <v>0.18343005571124921</v>
      </c>
      <c r="X135" s="500">
        <f>IF(終値!A135="","",IFERROR(4*STDEVP(終値!AA135:AT135)/AVERAGE(終値!AA135:AT135),""))</f>
        <v>0.22428304044320233</v>
      </c>
      <c r="Y135" s="500">
        <f>IF(終値!A135="","",IFERROR(4*STDEVP(終値!AB135:AU135)/AVERAGE(終値!AB135:AU135),""))</f>
        <v>0.24184627888269866</v>
      </c>
      <c r="Z135" s="500">
        <f>IF(終値!A135="","",IFERROR(4*STDEVP(終値!AC135:AV135)/AVERAGE(終値!AC135:AV135),""))</f>
        <v>0.27078206733889215</v>
      </c>
      <c r="AA135" s="500">
        <f>IF(終値!A135="","",IFERROR(4*STDEVP(終値!AD135:AW135)/AVERAGE(終値!AD135:AW135),""))</f>
        <v>0.26943711221306577</v>
      </c>
      <c r="AB135" s="500">
        <f>IF(終値!A135="","",IFERROR(4*STDEVP(終値!AE135:AX135)/AVERAGE(終値!AE135:AX135),""))</f>
        <v>0.27384851265439297</v>
      </c>
      <c r="AC135" s="500">
        <f>IF(終値!A135="","",IFERROR(4*STDEVP(終値!AF135:AY135)/AVERAGE(終値!AF135:AY135),""))</f>
        <v>0.26709259715128786</v>
      </c>
      <c r="AD135" s="500">
        <f>IF(終値!A135="","",IFERROR(4*STDEVP(終値!AG135:AZ135)/AVERAGE(終値!AG135:AZ135),""))</f>
        <v>0.27236103737162026</v>
      </c>
      <c r="AE135" s="500">
        <f>IF(終値!A135="","",IFERROR(4*STDEVP(終値!AH135:BA135)/AVERAGE(終値!AH135:BA135),""))</f>
        <v>0.30684664067959661</v>
      </c>
      <c r="AF135" s="500">
        <f>IF(終値!A135="","",IFERROR(4*STDEVP(終値!AI135:BB135)/AVERAGE(終値!AI135:BB135),""))</f>
        <v>0.379252316584753</v>
      </c>
      <c r="AG135" s="500">
        <f>IF(終値!A135="","",IFERROR(4*STDEVP(終値!AJ135:BC135)/AVERAGE(終値!AJ135:BC135),""))</f>
        <v>0.40414349800948446</v>
      </c>
      <c r="AH135" s="500">
        <f>IF(終値!A135="","",IFERROR(4*STDEVP(終値!AK135:BD135)/AVERAGE(終値!AK135:BD135),""))</f>
        <v>0.45021854278374279</v>
      </c>
      <c r="AI135" s="500">
        <f>IF(終値!A135="","",IFERROR(4*STDEVP(終値!AL135:BE135)/AVERAGE(終値!AL135:BE135),""))</f>
        <v>0.53286862296577575</v>
      </c>
      <c r="AJ135" s="500">
        <f>IF(終値!A135="","",IFERROR(4*STDEVP(終値!AM135:BF135)/AVERAGE(終値!AM135:BF135),""))</f>
        <v>0.60048263446769801</v>
      </c>
      <c r="AK135" s="500">
        <f>IF(終値!A135="","",IFERROR(4*STDEVP(終値!AN135:BG135)/AVERAGE(終値!AN135:BG135),""))</f>
        <v>0.63063541441800119</v>
      </c>
      <c r="AL135" s="500">
        <f>IF(終値!A135="","",IFERROR(4*STDEVP(終値!AO135:BH135)/AVERAGE(終値!AO135:BH135),""))</f>
        <v>0.6407678655658301</v>
      </c>
      <c r="AM135" s="500">
        <f>IF(終値!A135="","",IFERROR(4*STDEVP(終値!AP135:BI135)/AVERAGE(終値!AP135:BI135),""))</f>
        <v>0.74016312947289964</v>
      </c>
      <c r="AN135" s="500">
        <f>IF(終値!A135="","",IFERROR(4*STDEVP(終値!AQ135:BJ135)/AVERAGE(終値!AQ135:BJ135),""))</f>
        <v>0.73712640011840336</v>
      </c>
      <c r="AO135" s="500">
        <f>IF(終値!A135="","",IFERROR(4*STDEVP(終値!AR135:BK135)/AVERAGE(終値!AR135:BK135),""))</f>
        <v>0.73138257951739705</v>
      </c>
      <c r="AP135" s="500">
        <f>IF(終値!A135="","",IFERROR(4*STDEVP(終値!AS135:BL135)/AVERAGE(終値!AS135:BL135),""))</f>
        <v>0.70178506492487658</v>
      </c>
    </row>
    <row r="136" spans="1:42">
      <c r="A136" s="497" t="str">
        <f>IF(終値!A136="","",終値!A136)</f>
        <v>7794</v>
      </c>
      <c r="B136" s="500">
        <f>IF(終値!A136="","",IFERROR(4*STDEVP(終値!E136:X136)/AVERAGE(終値!E136:X136),""))</f>
        <v>0.31445585872035642</v>
      </c>
      <c r="C136" s="500">
        <f>IF(終値!A136="","",IFERROR(4*STDEVP(終値!F136:Y136)/AVERAGE(終値!F136:Y136),""))</f>
        <v>0.33443366981796335</v>
      </c>
      <c r="D136" s="500">
        <f>IF(終値!A136="","",IFERROR(4*STDEVP(終値!G136:Z136)/AVERAGE(終値!G136:Z136),""))</f>
        <v>0.35927277970910126</v>
      </c>
      <c r="E136" s="500">
        <f>IF(終値!A136="","",IFERROR(4*STDEVP(終値!H136:AA136)/AVERAGE(終値!H136:AA136),""))</f>
        <v>0.39690593176264832</v>
      </c>
      <c r="F136" s="500">
        <f>IF(終値!A136="","",IFERROR(4*STDEVP(終値!I136:AB136)/AVERAGE(終値!I136:AB136),""))</f>
        <v>0.43618174826832656</v>
      </c>
      <c r="G136" s="500">
        <f>IF(終値!A136="","",IFERROR(4*STDEVP(終値!J136:AC136)/AVERAGE(終値!J136:AC136),""))</f>
        <v>0.45634401879812553</v>
      </c>
      <c r="H136" s="500">
        <f>IF(終値!A136="","",IFERROR(4*STDEVP(終値!K136:AD136)/AVERAGE(終値!K136:AD136),""))</f>
        <v>0.44878082099719779</v>
      </c>
      <c r="I136" s="500">
        <f>IF(終値!A136="","",IFERROR(4*STDEVP(終値!L136:AE136)/AVERAGE(終値!L136:AE136),""))</f>
        <v>0.44129648204507421</v>
      </c>
      <c r="J136" s="500">
        <f>IF(終値!A136="","",IFERROR(4*STDEVP(終値!M136:AF136)/AVERAGE(終値!M136:AF136),""))</f>
        <v>0.4231235258189765</v>
      </c>
      <c r="K136" s="500">
        <f>IF(終値!A136="","",IFERROR(4*STDEVP(終値!N136:AG136)/AVERAGE(終値!N136:AG136),""))</f>
        <v>0.4087024050560093</v>
      </c>
      <c r="L136" s="500">
        <f>IF(終値!A136="","",IFERROR(4*STDEVP(終値!O136:AH136)/AVERAGE(終値!O136:AH136),""))</f>
        <v>0.38708023597659241</v>
      </c>
      <c r="M136" s="500">
        <f>IF(終値!A136="","",IFERROR(4*STDEVP(終値!P136:AI136)/AVERAGE(終値!P136:AI136),""))</f>
        <v>0.37221692492415703</v>
      </c>
      <c r="N136" s="500">
        <f>IF(終値!A136="","",IFERROR(4*STDEVP(終値!Q136:AJ136)/AVERAGE(終値!Q136:AJ136),""))</f>
        <v>0.35112756985588639</v>
      </c>
      <c r="O136" s="500">
        <f>IF(終値!A136="","",IFERROR(4*STDEVP(終値!R136:AK136)/AVERAGE(終値!R136:AK136),""))</f>
        <v>0.33341165083291957</v>
      </c>
      <c r="P136" s="500">
        <f>IF(終値!A136="","",IFERROR(4*STDEVP(終値!S136:AL136)/AVERAGE(終値!S136:AL136),""))</f>
        <v>0.2931621022237047</v>
      </c>
      <c r="Q136" s="500">
        <f>IF(終値!A136="","",IFERROR(4*STDEVP(終値!T136:AM136)/AVERAGE(終値!T136:AM136),""))</f>
        <v>0.26186060353836671</v>
      </c>
      <c r="R136" s="500">
        <f>IF(終値!A136="","",IFERROR(4*STDEVP(終値!U136:AN136)/AVERAGE(終値!U136:AN136),""))</f>
        <v>0.2505381080675303</v>
      </c>
      <c r="S136" s="500">
        <f>IF(終値!A136="","",IFERROR(4*STDEVP(終値!V136:AO136)/AVERAGE(終値!V136:AO136),""))</f>
        <v>0.24167119079057811</v>
      </c>
      <c r="T136" s="500">
        <f>IF(終値!A136="","",IFERROR(4*STDEVP(終値!W136:AP136)/AVERAGE(終値!W136:AP136),""))</f>
        <v>0.23587396860254115</v>
      </c>
      <c r="U136" s="500">
        <f>IF(終値!A136="","",IFERROR(4*STDEVP(終値!X136:AQ136)/AVERAGE(終値!X136:AQ136),""))</f>
        <v>0.2344302564779841</v>
      </c>
      <c r="V136" s="500">
        <f>IF(終値!A136="","",IFERROR(4*STDEVP(終値!Y136:AR136)/AVERAGE(終値!Y136:AR136),""))</f>
        <v>0.23459851555480676</v>
      </c>
      <c r="W136" s="500">
        <f>IF(終値!A136="","",IFERROR(4*STDEVP(終値!Z136:AS136)/AVERAGE(終値!Z136:AS136),""))</f>
        <v>0.23406679353394913</v>
      </c>
      <c r="X136" s="500">
        <f>IF(終値!A136="","",IFERROR(4*STDEVP(終値!AA136:AT136)/AVERAGE(終値!AA136:AT136),""))</f>
        <v>0.23373461306163679</v>
      </c>
      <c r="Y136" s="500">
        <f>IF(終値!A136="","",IFERROR(4*STDEVP(終値!AB136:AU136)/AVERAGE(終値!AB136:AU136),""))</f>
        <v>0.23087762109087653</v>
      </c>
      <c r="Z136" s="500">
        <f>IF(終値!A136="","",IFERROR(4*STDEVP(終値!AC136:AV136)/AVERAGE(終値!AC136:AV136),""))</f>
        <v>0.21564369574302572</v>
      </c>
      <c r="AA136" s="500">
        <f>IF(終値!A136="","",IFERROR(4*STDEVP(終値!AD136:AW136)/AVERAGE(終値!AD136:AW136),""))</f>
        <v>0.21391020813639811</v>
      </c>
      <c r="AB136" s="500">
        <f>IF(終値!A136="","",IFERROR(4*STDEVP(終値!AE136:AX136)/AVERAGE(終値!AE136:AX136),""))</f>
        <v>0.19380377995780787</v>
      </c>
      <c r="AC136" s="500">
        <f>IF(終値!A136="","",IFERROR(4*STDEVP(終値!AF136:AY136)/AVERAGE(終値!AF136:AY136),""))</f>
        <v>0.15781911357616099</v>
      </c>
      <c r="AD136" s="500">
        <f>IF(終値!A136="","",IFERROR(4*STDEVP(終値!AG136:AZ136)/AVERAGE(終値!AG136:AZ136),""))</f>
        <v>0.15944387500368751</v>
      </c>
      <c r="AE136" s="500">
        <f>IF(終値!A136="","",IFERROR(4*STDEVP(終値!AH136:BA136)/AVERAGE(終値!AH136:BA136),""))</f>
        <v>0.1568394687348576</v>
      </c>
      <c r="AF136" s="500">
        <f>IF(終値!A136="","",IFERROR(4*STDEVP(終値!AI136:BB136)/AVERAGE(終値!AI136:BB136),""))</f>
        <v>0.21141483688025109</v>
      </c>
      <c r="AG136" s="500">
        <f>IF(終値!A136="","",IFERROR(4*STDEVP(終値!AJ136:BC136)/AVERAGE(終値!AJ136:BC136),""))</f>
        <v>0.20679047641500553</v>
      </c>
      <c r="AH136" s="500">
        <f>IF(終値!A136="","",IFERROR(4*STDEVP(終値!AK136:BD136)/AVERAGE(終値!AK136:BD136),""))</f>
        <v>0.20696145782096828</v>
      </c>
      <c r="AI136" s="500">
        <f>IF(終値!A136="","",IFERROR(4*STDEVP(終値!AL136:BE136)/AVERAGE(終値!AL136:BE136),""))</f>
        <v>0.19696441541417176</v>
      </c>
      <c r="AJ136" s="500">
        <f>IF(終値!A136="","",IFERROR(4*STDEVP(終値!AM136:BF136)/AVERAGE(終値!AM136:BF136),""))</f>
        <v>0.19664373841462943</v>
      </c>
      <c r="AK136" s="500">
        <f>IF(終値!A136="","",IFERROR(4*STDEVP(終値!AN136:BG136)/AVERAGE(終値!AN136:BG136),""))</f>
        <v>0.19752774534562068</v>
      </c>
      <c r="AL136" s="500">
        <f>IF(終値!A136="","",IFERROR(4*STDEVP(終値!AO136:BH136)/AVERAGE(終値!AO136:BH136),""))</f>
        <v>0.19790059400685001</v>
      </c>
      <c r="AM136" s="500">
        <f>IF(終値!A136="","",IFERROR(4*STDEVP(終値!AP136:BI136)/AVERAGE(終値!AP136:BI136),""))</f>
        <v>0.19592454038948634</v>
      </c>
      <c r="AN136" s="500">
        <f>IF(終値!A136="","",IFERROR(4*STDEVP(終値!AQ136:BJ136)/AVERAGE(終値!AQ136:BJ136),""))</f>
        <v>0.19461065033096117</v>
      </c>
      <c r="AO136" s="500">
        <f>IF(終値!A136="","",IFERROR(4*STDEVP(終値!AR136:BK136)/AVERAGE(終値!AR136:BK136),""))</f>
        <v>0.1942329047845158</v>
      </c>
      <c r="AP136" s="500">
        <f>IF(終値!A136="","",IFERROR(4*STDEVP(終値!AS136:BL136)/AVERAGE(終値!AS136:BL136),""))</f>
        <v>0.18935073251760665</v>
      </c>
    </row>
    <row r="137" spans="1:42">
      <c r="A137" s="497" t="str">
        <f>IF(終値!A137="","",終値!A137)</f>
        <v>6085</v>
      </c>
      <c r="B137" s="500">
        <f>IF(終値!A137="","",IFERROR(4*STDEVP(終値!E137:X137)/AVERAGE(終値!E137:X137),""))</f>
        <v>1.5720980333684875</v>
      </c>
      <c r="C137" s="500">
        <f>IF(終値!A137="","",IFERROR(4*STDEVP(終値!F137:Y137)/AVERAGE(終値!F137:Y137),""))</f>
        <v>1.5456236102222063</v>
      </c>
      <c r="D137" s="500">
        <f>IF(終値!A137="","",IFERROR(4*STDEVP(終値!G137:Z137)/AVERAGE(終値!G137:Z137),""))</f>
        <v>1.5607684838263274</v>
      </c>
      <c r="E137" s="500">
        <f>IF(終値!A137="","",IFERROR(4*STDEVP(終値!H137:AA137)/AVERAGE(終値!H137:AA137),""))</f>
        <v>1.496852419519431</v>
      </c>
      <c r="F137" s="500">
        <f>IF(終値!A137="","",IFERROR(4*STDEVP(終値!I137:AB137)/AVERAGE(終値!I137:AB137),""))</f>
        <v>1.3692379129327266</v>
      </c>
      <c r="G137" s="500">
        <f>IF(終値!A137="","",IFERROR(4*STDEVP(終値!J137:AC137)/AVERAGE(終値!J137:AC137),""))</f>
        <v>1.2869427933835007</v>
      </c>
      <c r="H137" s="500">
        <f>IF(終値!A137="","",IFERROR(4*STDEVP(終値!K137:AD137)/AVERAGE(終値!K137:AD137),""))</f>
        <v>1.203676051944458</v>
      </c>
      <c r="I137" s="500">
        <f>IF(終値!A137="","",IFERROR(4*STDEVP(終値!L137:AE137)/AVERAGE(終値!L137:AE137),""))</f>
        <v>1.1087366712212212</v>
      </c>
      <c r="J137" s="500">
        <f>IF(終値!A137="","",IFERROR(4*STDEVP(終値!M137:AF137)/AVERAGE(終値!M137:AF137),""))</f>
        <v>1.0272438854628438</v>
      </c>
      <c r="K137" s="500">
        <f>IF(終値!A137="","",IFERROR(4*STDEVP(終値!N137:AG137)/AVERAGE(終値!N137:AG137),""))</f>
        <v>0.98508040227882943</v>
      </c>
      <c r="L137" s="500">
        <f>IF(終値!A137="","",IFERROR(4*STDEVP(終値!O137:AH137)/AVERAGE(終値!O137:AH137),""))</f>
        <v>0.92859217071759692</v>
      </c>
      <c r="M137" s="500">
        <f>IF(終値!A137="","",IFERROR(4*STDEVP(終値!P137:AI137)/AVERAGE(終値!P137:AI137),""))</f>
        <v>0.84533452917644947</v>
      </c>
      <c r="N137" s="500">
        <f>IF(終値!A137="","",IFERROR(4*STDEVP(終値!Q137:AJ137)/AVERAGE(終値!Q137:AJ137),""))</f>
        <v>0.76223319658971789</v>
      </c>
      <c r="O137" s="500">
        <f>IF(終値!A137="","",IFERROR(4*STDEVP(終値!R137:AK137)/AVERAGE(終値!R137:AK137),""))</f>
        <v>0.81363818542564614</v>
      </c>
      <c r="P137" s="500">
        <f>IF(終値!A137="","",IFERROR(4*STDEVP(終値!S137:AL137)/AVERAGE(終値!S137:AL137),""))</f>
        <v>0.75438476436548441</v>
      </c>
      <c r="Q137" s="500">
        <f>IF(終値!A137="","",IFERROR(4*STDEVP(終値!T137:AM137)/AVERAGE(終値!T137:AM137),""))</f>
        <v>0.69550354265652004</v>
      </c>
      <c r="R137" s="500">
        <f>IF(終値!A137="","",IFERROR(4*STDEVP(終値!U137:AN137)/AVERAGE(終値!U137:AN137),""))</f>
        <v>0.66995075190196585</v>
      </c>
      <c r="S137" s="500">
        <f>IF(終値!A137="","",IFERROR(4*STDEVP(終値!V137:AO137)/AVERAGE(終値!V137:AO137),""))</f>
        <v>0.64105808569485945</v>
      </c>
      <c r="T137" s="500">
        <f>IF(終値!A137="","",IFERROR(4*STDEVP(終値!W137:AP137)/AVERAGE(終値!W137:AP137),""))</f>
        <v>0.58784220081528005</v>
      </c>
      <c r="U137" s="500">
        <f>IF(終値!A137="","",IFERROR(4*STDEVP(終値!X137:AQ137)/AVERAGE(終値!X137:AQ137),""))</f>
        <v>0.58170630699069537</v>
      </c>
      <c r="V137" s="500">
        <f>IF(終値!A137="","",IFERROR(4*STDEVP(終値!Y137:AR137)/AVERAGE(終値!Y137:AR137),""))</f>
        <v>0.60936616918137765</v>
      </c>
      <c r="W137" s="500">
        <f>IF(終値!A137="","",IFERROR(4*STDEVP(終値!Z137:AS137)/AVERAGE(終値!Z137:AS137),""))</f>
        <v>0.6540956788284995</v>
      </c>
      <c r="X137" s="500">
        <f>IF(終値!A137="","",IFERROR(4*STDEVP(終値!AA137:AT137)/AVERAGE(終値!AA137:AT137),""))</f>
        <v>0.67566593350121529</v>
      </c>
      <c r="Y137" s="500">
        <f>IF(終値!A137="","",IFERROR(4*STDEVP(終値!AB137:AU137)/AVERAGE(終値!AB137:AU137),""))</f>
        <v>0.6409027151303367</v>
      </c>
      <c r="Z137" s="500">
        <f>IF(終値!A137="","",IFERROR(4*STDEVP(終値!AC137:AV137)/AVERAGE(終値!AC137:AV137),""))</f>
        <v>0.56316639613002406</v>
      </c>
      <c r="AA137" s="500">
        <f>IF(終値!A137="","",IFERROR(4*STDEVP(終値!AD137:AW137)/AVERAGE(終値!AD137:AW137),""))</f>
        <v>0.53685498881491001</v>
      </c>
      <c r="AB137" s="500">
        <f>IF(終値!A137="","",IFERROR(4*STDEVP(終値!AE137:AX137)/AVERAGE(終値!AE137:AX137),""))</f>
        <v>0.54016927698447326</v>
      </c>
      <c r="AC137" s="500">
        <f>IF(終値!A137="","",IFERROR(4*STDEVP(終値!AF137:AY137)/AVERAGE(終値!AF137:AY137),""))</f>
        <v>0.53064368686592822</v>
      </c>
      <c r="AD137" s="500">
        <f>IF(終値!A137="","",IFERROR(4*STDEVP(終値!AG137:AZ137)/AVERAGE(終値!AG137:AZ137),""))</f>
        <v>0.51883385989663633</v>
      </c>
      <c r="AE137" s="500">
        <f>IF(終値!A137="","",IFERROR(4*STDEVP(終値!AH137:BA137)/AVERAGE(終値!AH137:BA137),""))</f>
        <v>0.51308694274663436</v>
      </c>
      <c r="AF137" s="500">
        <f>IF(終値!A137="","",IFERROR(4*STDEVP(終値!AI137:BB137)/AVERAGE(終値!AI137:BB137),""))</f>
        <v>0.50639929984252119</v>
      </c>
      <c r="AG137" s="500">
        <f>IF(終値!A137="","",IFERROR(4*STDEVP(終値!AJ137:BC137)/AVERAGE(終値!AJ137:BC137),""))</f>
        <v>0.54865463479246201</v>
      </c>
      <c r="AH137" s="500">
        <f>IF(終値!A137="","",IFERROR(4*STDEVP(終値!AK137:BD137)/AVERAGE(終値!AK137:BD137),""))</f>
        <v>0.70821234023944835</v>
      </c>
      <c r="AI137" s="500">
        <f>IF(終値!A137="","",IFERROR(4*STDEVP(終値!AL137:BE137)/AVERAGE(終値!AL137:BE137),""))</f>
        <v>0.82022021400656253</v>
      </c>
      <c r="AJ137" s="500">
        <f>IF(終値!A137="","",IFERROR(4*STDEVP(終値!AM137:BF137)/AVERAGE(終値!AM137:BF137),""))</f>
        <v>0.8580078522259228</v>
      </c>
      <c r="AK137" s="500">
        <f>IF(終値!A137="","",IFERROR(4*STDEVP(終値!AN137:BG137)/AVERAGE(終値!AN137:BG137),""))</f>
        <v>0.87041398793733504</v>
      </c>
      <c r="AL137" s="500">
        <f>IF(終値!A137="","",IFERROR(4*STDEVP(終値!AO137:BH137)/AVERAGE(終値!AO137:BH137),""))</f>
        <v>0.86125171295374892</v>
      </c>
      <c r="AM137" s="500">
        <f>IF(終値!A137="","",IFERROR(4*STDEVP(終値!AP137:BI137)/AVERAGE(終値!AP137:BI137),""))</f>
        <v>0.85466093727153236</v>
      </c>
      <c r="AN137" s="500">
        <f>IF(終値!A137="","",IFERROR(4*STDEVP(終値!AQ137:BJ137)/AVERAGE(終値!AQ137:BJ137),""))</f>
        <v>0.89952186283516156</v>
      </c>
      <c r="AO137" s="500">
        <f>IF(終値!A137="","",IFERROR(4*STDEVP(終値!AR137:BK137)/AVERAGE(終値!AR137:BK137),""))</f>
        <v>0.90434034357555371</v>
      </c>
      <c r="AP137" s="500">
        <f>IF(終値!A137="","",IFERROR(4*STDEVP(終値!AS137:BL137)/AVERAGE(終値!AS137:BL137),""))</f>
        <v>0.930222174735021</v>
      </c>
    </row>
    <row r="138" spans="1:42">
      <c r="A138" s="497" t="str">
        <f>IF(終値!A138="","",終値!A138)</f>
        <v>3103</v>
      </c>
      <c r="B138" s="500">
        <f>IF(終値!A138="","",IFERROR(4*STDEVP(終値!E138:X138)/AVERAGE(終値!E138:X138),""))</f>
        <v>0.45412518717285655</v>
      </c>
      <c r="C138" s="500">
        <f>IF(終値!A138="","",IFERROR(4*STDEVP(終値!F138:Y138)/AVERAGE(終値!F138:Y138),""))</f>
        <v>0.2784390264524142</v>
      </c>
      <c r="D138" s="500">
        <f>IF(終値!A138="","",IFERROR(4*STDEVP(終値!G138:Z138)/AVERAGE(終値!G138:Z138),""))</f>
        <v>0.26729139047541506</v>
      </c>
      <c r="E138" s="500">
        <f>IF(終値!A138="","",IFERROR(4*STDEVP(終値!H138:AA138)/AVERAGE(終値!H138:AA138),""))</f>
        <v>0.29132715104081836</v>
      </c>
      <c r="F138" s="500">
        <f>IF(終値!A138="","",IFERROR(4*STDEVP(終値!I138:AB138)/AVERAGE(終値!I138:AB138),""))</f>
        <v>0.31495181551647389</v>
      </c>
      <c r="G138" s="500">
        <f>IF(終値!A138="","",IFERROR(4*STDEVP(終値!J138:AC138)/AVERAGE(終値!J138:AC138),""))</f>
        <v>0.31936036103383014</v>
      </c>
      <c r="H138" s="500">
        <f>IF(終値!A138="","",IFERROR(4*STDEVP(終値!K138:AD138)/AVERAGE(終値!K138:AD138),""))</f>
        <v>0.2998355732952695</v>
      </c>
      <c r="I138" s="500">
        <f>IF(終値!A138="","",IFERROR(4*STDEVP(終値!L138:AE138)/AVERAGE(終値!L138:AE138),""))</f>
        <v>0.27228479057284066</v>
      </c>
      <c r="J138" s="500">
        <f>IF(終値!A138="","",IFERROR(4*STDEVP(終値!M138:AF138)/AVERAGE(終値!M138:AF138),""))</f>
        <v>0.26522123418719684</v>
      </c>
      <c r="K138" s="500">
        <f>IF(終値!A138="","",IFERROR(4*STDEVP(終値!N138:AG138)/AVERAGE(終値!N138:AG138),""))</f>
        <v>0.26264609715261361</v>
      </c>
      <c r="L138" s="500">
        <f>IF(終値!A138="","",IFERROR(4*STDEVP(終値!O138:AH138)/AVERAGE(終値!O138:AH138),""))</f>
        <v>0.25713986728692423</v>
      </c>
      <c r="M138" s="500">
        <f>IF(終値!A138="","",IFERROR(4*STDEVP(終値!P138:AI138)/AVERAGE(終値!P138:AI138),""))</f>
        <v>0.25626550013041427</v>
      </c>
      <c r="N138" s="500">
        <f>IF(終値!A138="","",IFERROR(4*STDEVP(終値!Q138:AJ138)/AVERAGE(終値!Q138:AJ138),""))</f>
        <v>0.27539743791197691</v>
      </c>
      <c r="O138" s="500">
        <f>IF(終値!A138="","",IFERROR(4*STDEVP(終値!R138:AK138)/AVERAGE(終値!R138:AK138),""))</f>
        <v>0.32834610534311465</v>
      </c>
      <c r="P138" s="500">
        <f>IF(終値!A138="","",IFERROR(4*STDEVP(終値!S138:AL138)/AVERAGE(終値!S138:AL138),""))</f>
        <v>0.30849314211248097</v>
      </c>
      <c r="Q138" s="500">
        <f>IF(終値!A138="","",IFERROR(4*STDEVP(終値!T138:AM138)/AVERAGE(終値!T138:AM138),""))</f>
        <v>0.32754919589615317</v>
      </c>
      <c r="R138" s="500">
        <f>IF(終値!A138="","",IFERROR(4*STDEVP(終値!U138:AN138)/AVERAGE(終値!U138:AN138),""))</f>
        <v>0.36713881983700969</v>
      </c>
      <c r="S138" s="500">
        <f>IF(終値!A138="","",IFERROR(4*STDEVP(終値!V138:AO138)/AVERAGE(終値!V138:AO138),""))</f>
        <v>0.35498966335656557</v>
      </c>
      <c r="T138" s="500">
        <f>IF(終値!A138="","",IFERROR(4*STDEVP(終値!W138:AP138)/AVERAGE(終値!W138:AP138),""))</f>
        <v>0.32846662580547925</v>
      </c>
      <c r="U138" s="500">
        <f>IF(終値!A138="","",IFERROR(4*STDEVP(終値!X138:AQ138)/AVERAGE(終値!X138:AQ138),""))</f>
        <v>0.31501139144867624</v>
      </c>
      <c r="V138" s="500">
        <f>IF(終値!A138="","",IFERROR(4*STDEVP(終値!Y138:AR138)/AVERAGE(終値!Y138:AR138),""))</f>
        <v>0.29246932060573827</v>
      </c>
      <c r="W138" s="500">
        <f>IF(終値!A138="","",IFERROR(4*STDEVP(終値!Z138:AS138)/AVERAGE(終値!Z138:AS138),""))</f>
        <v>0.28367283804049614</v>
      </c>
      <c r="X138" s="500">
        <f>IF(終値!A138="","",IFERROR(4*STDEVP(終値!AA138:AT138)/AVERAGE(終値!AA138:AT138),""))</f>
        <v>0.29488710727756795</v>
      </c>
      <c r="Y138" s="500">
        <f>IF(終値!A138="","",IFERROR(4*STDEVP(終値!AB138:AU138)/AVERAGE(終値!AB138:AU138),""))</f>
        <v>0.28737805715523418</v>
      </c>
      <c r="Z138" s="500">
        <f>IF(終値!A138="","",IFERROR(4*STDEVP(終値!AC138:AV138)/AVERAGE(終値!AC138:AV138),""))</f>
        <v>0.28815626094547186</v>
      </c>
      <c r="AA138" s="500">
        <f>IF(終値!A138="","",IFERROR(4*STDEVP(終値!AD138:AW138)/AVERAGE(終値!AD138:AW138),""))</f>
        <v>0.27046733267875533</v>
      </c>
      <c r="AB138" s="500">
        <f>IF(終値!A138="","",IFERROR(4*STDEVP(終値!AE138:AX138)/AVERAGE(終値!AE138:AX138),""))</f>
        <v>0.26352764515229832</v>
      </c>
      <c r="AC138" s="500">
        <f>IF(終値!A138="","",IFERROR(4*STDEVP(終値!AF138:AY138)/AVERAGE(終値!AF138:AY138),""))</f>
        <v>0.25046155501620021</v>
      </c>
      <c r="AD138" s="500">
        <f>IF(終値!A138="","",IFERROR(4*STDEVP(終値!AG138:AZ138)/AVERAGE(終値!AG138:AZ138),""))</f>
        <v>0.25303051654068204</v>
      </c>
      <c r="AE138" s="500">
        <f>IF(終値!A138="","",IFERROR(4*STDEVP(終値!AH138:BA138)/AVERAGE(終値!AH138:BA138),""))</f>
        <v>0.28139561591766615</v>
      </c>
      <c r="AF138" s="500">
        <f>IF(終値!A138="","",IFERROR(4*STDEVP(終値!AI138:BB138)/AVERAGE(終値!AI138:BB138),""))</f>
        <v>0.29514269851016922</v>
      </c>
      <c r="AG138" s="500">
        <f>IF(終値!A138="","",IFERROR(4*STDEVP(終値!AJ138:BC138)/AVERAGE(終値!AJ138:BC138),""))</f>
        <v>0.30900566522047168</v>
      </c>
      <c r="AH138" s="500">
        <f>IF(終値!A138="","",IFERROR(4*STDEVP(終値!AK138:BD138)/AVERAGE(終値!AK138:BD138),""))</f>
        <v>0.34920480072264004</v>
      </c>
      <c r="AI138" s="500">
        <f>IF(終値!A138="","",IFERROR(4*STDEVP(終値!AL138:BE138)/AVERAGE(終値!AL138:BE138),""))</f>
        <v>0.4114212855494378</v>
      </c>
      <c r="AJ138" s="500">
        <f>IF(終値!A138="","",IFERROR(4*STDEVP(終値!AM138:BF138)/AVERAGE(終値!AM138:BF138),""))</f>
        <v>0.43878567851400563</v>
      </c>
      <c r="AK138" s="500">
        <f>IF(終値!A138="","",IFERROR(4*STDEVP(終値!AN138:BG138)/AVERAGE(終値!AN138:BG138),""))</f>
        <v>0.42892447253702981</v>
      </c>
      <c r="AL138" s="500">
        <f>IF(終値!A138="","",IFERROR(4*STDEVP(終値!AO138:BH138)/AVERAGE(終値!AO138:BH138),""))</f>
        <v>0.4263280546296867</v>
      </c>
      <c r="AM138" s="500">
        <f>IF(終値!A138="","",IFERROR(4*STDEVP(終値!AP138:BI138)/AVERAGE(終値!AP138:BI138),""))</f>
        <v>0.41177119323832545</v>
      </c>
      <c r="AN138" s="500">
        <f>IF(終値!A138="","",IFERROR(4*STDEVP(終値!AQ138:BJ138)/AVERAGE(終値!AQ138:BJ138),""))</f>
        <v>0.39285657441637395</v>
      </c>
      <c r="AO138" s="500">
        <f>IF(終値!A138="","",IFERROR(4*STDEVP(終値!AR138:BK138)/AVERAGE(終値!AR138:BK138),""))</f>
        <v>0.37592973446387845</v>
      </c>
      <c r="AP138" s="500">
        <f>IF(終値!A138="","",IFERROR(4*STDEVP(終値!AS138:BL138)/AVERAGE(終値!AS138:BL138),""))</f>
        <v>0.45640936779917707</v>
      </c>
    </row>
    <row r="139" spans="1:42">
      <c r="A139" s="497" t="str">
        <f>IF(終値!A139="","",終値!A139)</f>
        <v>4422</v>
      </c>
      <c r="B139" s="500">
        <f>IF(終値!A139="","",IFERROR(4*STDEVP(終値!E139:X139)/AVERAGE(終値!E139:X139),""))</f>
        <v>0.16992701238467134</v>
      </c>
      <c r="C139" s="500">
        <f>IF(終値!A139="","",IFERROR(4*STDEVP(終値!F139:Y139)/AVERAGE(終値!F139:Y139),""))</f>
        <v>0.17216970869433507</v>
      </c>
      <c r="D139" s="500">
        <f>IF(終値!A139="","",IFERROR(4*STDEVP(終値!G139:Z139)/AVERAGE(終値!G139:Z139),""))</f>
        <v>0.17941988370537709</v>
      </c>
      <c r="E139" s="500">
        <f>IF(終値!A139="","",IFERROR(4*STDEVP(終値!H139:AA139)/AVERAGE(終値!H139:AA139),""))</f>
        <v>0.20047423293315911</v>
      </c>
      <c r="F139" s="500">
        <f>IF(終値!A139="","",IFERROR(4*STDEVP(終値!I139:AB139)/AVERAGE(終値!I139:AB139),""))</f>
        <v>0.21065593636411273</v>
      </c>
      <c r="G139" s="500">
        <f>IF(終値!A139="","",IFERROR(4*STDEVP(終値!J139:AC139)/AVERAGE(終値!J139:AC139),""))</f>
        <v>0.20709558367865352</v>
      </c>
      <c r="H139" s="500">
        <f>IF(終値!A139="","",IFERROR(4*STDEVP(終値!K139:AD139)/AVERAGE(終値!K139:AD139),""))</f>
        <v>0.18015952373990121</v>
      </c>
      <c r="I139" s="500">
        <f>IF(終値!A139="","",IFERROR(4*STDEVP(終値!L139:AE139)/AVERAGE(終値!L139:AE139),""))</f>
        <v>0.15249859467369392</v>
      </c>
      <c r="J139" s="500">
        <f>IF(終値!A139="","",IFERROR(4*STDEVP(終値!M139:AF139)/AVERAGE(終値!M139:AF139),""))</f>
        <v>0.13821710386707867</v>
      </c>
      <c r="K139" s="500">
        <f>IF(終値!A139="","",IFERROR(4*STDEVP(終値!N139:AG139)/AVERAGE(終値!N139:AG139),""))</f>
        <v>0.13661511452828903</v>
      </c>
      <c r="L139" s="500">
        <f>IF(終値!A139="","",IFERROR(4*STDEVP(終値!O139:AH139)/AVERAGE(終値!O139:AH139),""))</f>
        <v>0.12978991658001029</v>
      </c>
      <c r="M139" s="500">
        <f>IF(終値!A139="","",IFERROR(4*STDEVP(終値!P139:AI139)/AVERAGE(終値!P139:AI139),""))</f>
        <v>0.12505818834307786</v>
      </c>
      <c r="N139" s="500">
        <f>IF(終値!A139="","",IFERROR(4*STDEVP(終値!Q139:AJ139)/AVERAGE(終値!Q139:AJ139),""))</f>
        <v>0.12137698341397439</v>
      </c>
      <c r="O139" s="500">
        <f>IF(終値!A139="","",IFERROR(4*STDEVP(終値!R139:AK139)/AVERAGE(終値!R139:AK139),""))</f>
        <v>0.1337870996567761</v>
      </c>
      <c r="P139" s="500">
        <f>IF(終値!A139="","",IFERROR(4*STDEVP(終値!S139:AL139)/AVERAGE(終値!S139:AL139),""))</f>
        <v>0.11324146883997589</v>
      </c>
      <c r="Q139" s="500">
        <f>IF(終値!A139="","",IFERROR(4*STDEVP(終値!T139:AM139)/AVERAGE(終値!T139:AM139),""))</f>
        <v>0.14244982235578385</v>
      </c>
      <c r="R139" s="500">
        <f>IF(終値!A139="","",IFERROR(4*STDEVP(終値!U139:AN139)/AVERAGE(終値!U139:AN139),""))</f>
        <v>0.16782726499103895</v>
      </c>
      <c r="S139" s="500">
        <f>IF(終値!A139="","",IFERROR(4*STDEVP(終値!V139:AO139)/AVERAGE(終値!V139:AO139),""))</f>
        <v>0.17443517583311788</v>
      </c>
      <c r="T139" s="500">
        <f>IF(終値!A139="","",IFERROR(4*STDEVP(終値!W139:AP139)/AVERAGE(終値!W139:AP139),""))</f>
        <v>0.18032618646059595</v>
      </c>
      <c r="U139" s="500">
        <f>IF(終値!A139="","",IFERROR(4*STDEVP(終値!X139:AQ139)/AVERAGE(終値!X139:AQ139),""))</f>
        <v>0.19917892419946187</v>
      </c>
      <c r="V139" s="500">
        <f>IF(終値!A139="","",IFERROR(4*STDEVP(終値!Y139:AR139)/AVERAGE(終値!Y139:AR139),""))</f>
        <v>0.33545207702511737</v>
      </c>
      <c r="W139" s="500">
        <f>IF(終値!A139="","",IFERROR(4*STDEVP(終値!Z139:AS139)/AVERAGE(終値!Z139:AS139),""))</f>
        <v>0.38752707604149322</v>
      </c>
      <c r="X139" s="500">
        <f>IF(終値!A139="","",IFERROR(4*STDEVP(終値!AA139:AT139)/AVERAGE(終値!AA139:AT139),""))</f>
        <v>0.45173014798506295</v>
      </c>
      <c r="Y139" s="500">
        <f>IF(終値!A139="","",IFERROR(4*STDEVP(終値!AB139:AU139)/AVERAGE(終値!AB139:AU139),""))</f>
        <v>0.59882724246922792</v>
      </c>
      <c r="Z139" s="500">
        <f>IF(終値!A139="","",IFERROR(4*STDEVP(終値!AC139:AV139)/AVERAGE(終値!AC139:AV139),""))</f>
        <v>0.61169040556954335</v>
      </c>
      <c r="AA139" s="500">
        <f>IF(終値!A139="","",IFERROR(4*STDEVP(終値!AD139:AW139)/AVERAGE(終値!AD139:AW139),""))</f>
        <v>0.59476910851012654</v>
      </c>
      <c r="AB139" s="500">
        <f>IF(終値!A139="","",IFERROR(4*STDEVP(終値!AE139:AX139)/AVERAGE(終値!AE139:AX139),""))</f>
        <v>0.57496355891334305</v>
      </c>
      <c r="AC139" s="500">
        <f>IF(終値!A139="","",IFERROR(4*STDEVP(終値!AF139:AY139)/AVERAGE(終値!AF139:AY139),""))</f>
        <v>0.56107369858296141</v>
      </c>
      <c r="AD139" s="500">
        <f>IF(終値!A139="","",IFERROR(4*STDEVP(終値!AG139:AZ139)/AVERAGE(終値!AG139:AZ139),""))</f>
        <v>0.54132516577805689</v>
      </c>
      <c r="AE139" s="500">
        <f>IF(終値!A139="","",IFERROR(4*STDEVP(終値!AH139:BA139)/AVERAGE(終値!AH139:BA139),""))</f>
        <v>0.51978935886810396</v>
      </c>
      <c r="AF139" s="500">
        <f>IF(終値!A139="","",IFERROR(4*STDEVP(終値!AI139:BB139)/AVERAGE(終値!AI139:BB139),""))</f>
        <v>0.49623428278815906</v>
      </c>
      <c r="AG139" s="500">
        <f>IF(終値!A139="","",IFERROR(4*STDEVP(終値!AJ139:BC139)/AVERAGE(終値!AJ139:BC139),""))</f>
        <v>0.46815779001542779</v>
      </c>
      <c r="AH139" s="500">
        <f>IF(終値!A139="","",IFERROR(4*STDEVP(終値!AK139:BD139)/AVERAGE(終値!AK139:BD139),""))</f>
        <v>0.44910236549076354</v>
      </c>
      <c r="AI139" s="500">
        <f>IF(終値!A139="","",IFERROR(4*STDEVP(終値!AL139:BE139)/AVERAGE(終値!AL139:BE139),""))</f>
        <v>0.45355120014143646</v>
      </c>
      <c r="AJ139" s="500">
        <f>IF(終値!A139="","",IFERROR(4*STDEVP(終値!AM139:BF139)/AVERAGE(終値!AM139:BF139),""))</f>
        <v>0.43000119832969308</v>
      </c>
      <c r="AK139" s="500">
        <f>IF(終値!A139="","",IFERROR(4*STDEVP(終値!AN139:BG139)/AVERAGE(終値!AN139:BG139),""))</f>
        <v>0.41182044956612462</v>
      </c>
      <c r="AL139" s="500">
        <f>IF(終値!A139="","",IFERROR(4*STDEVP(終値!AO139:BH139)/AVERAGE(終値!AO139:BH139),""))</f>
        <v>0.39078911995898052</v>
      </c>
      <c r="AM139" s="500">
        <f>IF(終値!A139="","",IFERROR(4*STDEVP(終値!AP139:BI139)/AVERAGE(終値!AP139:BI139),""))</f>
        <v>0.36908349854002853</v>
      </c>
      <c r="AN139" s="500">
        <f>IF(終値!A139="","",IFERROR(4*STDEVP(終値!AQ139:BJ139)/AVERAGE(終値!AQ139:BJ139),""))</f>
        <v>0.35088822390670182</v>
      </c>
      <c r="AO139" s="500">
        <f>IF(終値!A139="","",IFERROR(4*STDEVP(終値!AR139:BK139)/AVERAGE(終値!AR139:BK139),""))</f>
        <v>0.33211901189908016</v>
      </c>
      <c r="AP139" s="500">
        <f>IF(終値!A139="","",IFERROR(4*STDEVP(終値!AS139:BL139)/AVERAGE(終値!AS139:BL139),""))</f>
        <v>0.34774435807878484</v>
      </c>
    </row>
    <row r="140" spans="1:42">
      <c r="A140" s="497" t="str">
        <f>IF(終値!A140="","",終値!A140)</f>
        <v>6740</v>
      </c>
      <c r="B140" s="500">
        <f>IF(終値!A140="","",IFERROR(4*STDEVP(終値!E140:X140)/AVERAGE(終値!E140:X140),""))</f>
        <v>0.16877465963788199</v>
      </c>
      <c r="C140" s="500">
        <f>IF(終値!A140="","",IFERROR(4*STDEVP(終値!F140:Y140)/AVERAGE(終値!F140:Y140),""))</f>
        <v>0.18177102413832333</v>
      </c>
      <c r="D140" s="500">
        <f>IF(終値!A140="","",IFERROR(4*STDEVP(終値!G140:Z140)/AVERAGE(終値!G140:Z140),""))</f>
        <v>0.19923052176055606</v>
      </c>
      <c r="E140" s="500">
        <f>IF(終値!A140="","",IFERROR(4*STDEVP(終値!H140:AA140)/AVERAGE(終値!H140:AA140),""))</f>
        <v>0.23134039474013104</v>
      </c>
      <c r="F140" s="500">
        <f>IF(終値!A140="","",IFERROR(4*STDEVP(終値!I140:AB140)/AVERAGE(終値!I140:AB140),""))</f>
        <v>0.23669206485023447</v>
      </c>
      <c r="G140" s="500">
        <f>IF(終値!A140="","",IFERROR(4*STDEVP(終値!J140:AC140)/AVERAGE(終値!J140:AC140),""))</f>
        <v>0.23875820659810701</v>
      </c>
      <c r="H140" s="500">
        <f>IF(終値!A140="","",IFERROR(4*STDEVP(終値!K140:AD140)/AVERAGE(終値!K140:AD140),""))</f>
        <v>0.24767621799880682</v>
      </c>
      <c r="I140" s="500">
        <f>IF(終値!A140="","",IFERROR(4*STDEVP(終値!L140:AE140)/AVERAGE(終値!L140:AE140),""))</f>
        <v>0.24240778190224693</v>
      </c>
      <c r="J140" s="500">
        <f>IF(終値!A140="","",IFERROR(4*STDEVP(終値!M140:AF140)/AVERAGE(終値!M140:AF140),""))</f>
        <v>0.27568062149868733</v>
      </c>
      <c r="K140" s="500">
        <f>IF(終値!A140="","",IFERROR(4*STDEVP(終値!N140:AG140)/AVERAGE(終値!N140:AG140),""))</f>
        <v>0.30418675286790164</v>
      </c>
      <c r="L140" s="500">
        <f>IF(終値!A140="","",IFERROR(4*STDEVP(終値!O140:AH140)/AVERAGE(終値!O140:AH140),""))</f>
        <v>0.29435417108321021</v>
      </c>
      <c r="M140" s="500">
        <f>IF(終値!A140="","",IFERROR(4*STDEVP(終値!P140:AI140)/AVERAGE(終値!P140:AI140),""))</f>
        <v>0.30359795317445271</v>
      </c>
      <c r="N140" s="500">
        <f>IF(終値!A140="","",IFERROR(4*STDEVP(終値!Q140:AJ140)/AVERAGE(終値!Q140:AJ140),""))</f>
        <v>0.29373042872673016</v>
      </c>
      <c r="O140" s="500">
        <f>IF(終値!A140="","",IFERROR(4*STDEVP(終値!R140:AK140)/AVERAGE(終値!R140:AK140),""))</f>
        <v>0.27985209088471191</v>
      </c>
      <c r="P140" s="500">
        <f>IF(終値!A140="","",IFERROR(4*STDEVP(終値!S140:AL140)/AVERAGE(終値!S140:AL140),""))</f>
        <v>0.25019484498865985</v>
      </c>
      <c r="Q140" s="500">
        <f>IF(終値!A140="","",IFERROR(4*STDEVP(終値!T140:AM140)/AVERAGE(終値!T140:AM140),""))</f>
        <v>0.24533209146352872</v>
      </c>
      <c r="R140" s="500">
        <f>IF(終値!A140="","",IFERROR(4*STDEVP(終値!U140:AN140)/AVERAGE(終値!U140:AN140),""))</f>
        <v>0.24148327862118926</v>
      </c>
      <c r="S140" s="500">
        <f>IF(終値!A140="","",IFERROR(4*STDEVP(終値!V140:AO140)/AVERAGE(終値!V140:AO140),""))</f>
        <v>0.27866779382379436</v>
      </c>
      <c r="T140" s="500">
        <f>IF(終値!A140="","",IFERROR(4*STDEVP(終値!W140:AP140)/AVERAGE(終値!W140:AP140),""))</f>
        <v>0.28788187261513409</v>
      </c>
      <c r="U140" s="500">
        <f>IF(終値!A140="","",IFERROR(4*STDEVP(終値!X140:AQ140)/AVERAGE(終値!X140:AQ140),""))</f>
        <v>0.28788187261513409</v>
      </c>
      <c r="V140" s="500">
        <f>IF(終値!A140="","",IFERROR(4*STDEVP(終値!Y140:AR140)/AVERAGE(終値!Y140:AR140),""))</f>
        <v>0.28148297541411066</v>
      </c>
      <c r="W140" s="500">
        <f>IF(終値!A140="","",IFERROR(4*STDEVP(終値!Z140:AS140)/AVERAGE(終値!Z140:AS140),""))</f>
        <v>0.27996261186793892</v>
      </c>
      <c r="X140" s="500">
        <f>IF(終値!A140="","",IFERROR(4*STDEVP(終値!AA140:AT140)/AVERAGE(終値!AA140:AT140),""))</f>
        <v>0.30898746095724755</v>
      </c>
      <c r="Y140" s="500">
        <f>IF(終値!A140="","",IFERROR(4*STDEVP(終値!AB140:AU140)/AVERAGE(終値!AB140:AU140),""))</f>
        <v>0.30768701212063637</v>
      </c>
      <c r="Z140" s="500">
        <f>IF(終値!A140="","",IFERROR(4*STDEVP(終値!AC140:AV140)/AVERAGE(終値!AC140:AV140),""))</f>
        <v>0.30823556063455665</v>
      </c>
      <c r="AA140" s="500">
        <f>IF(終値!A140="","",IFERROR(4*STDEVP(終値!AD140:AW140)/AVERAGE(終値!AD140:AW140),""))</f>
        <v>0.30570920696842513</v>
      </c>
      <c r="AB140" s="500">
        <f>IF(終値!A140="","",IFERROR(4*STDEVP(終値!AE140:AX140)/AVERAGE(終値!AE140:AX140),""))</f>
        <v>0.30571682918388166</v>
      </c>
      <c r="AC140" s="500">
        <f>IF(終値!A140="","",IFERROR(4*STDEVP(終値!AF140:AY140)/AVERAGE(終値!AF140:AY140),""))</f>
        <v>0.30571682918388166</v>
      </c>
      <c r="AD140" s="500">
        <f>IF(終値!A140="","",IFERROR(4*STDEVP(終値!AG140:AZ140)/AVERAGE(終値!AG140:AZ140),""))</f>
        <v>0.29113239697117671</v>
      </c>
      <c r="AE140" s="500">
        <f>IF(終値!A140="","",IFERROR(4*STDEVP(終値!AH140:BA140)/AVERAGE(終値!AH140:BA140),""))</f>
        <v>0.27832458649243896</v>
      </c>
      <c r="AF140" s="500">
        <f>IF(終値!A140="","",IFERROR(4*STDEVP(終値!AI140:BB140)/AVERAGE(終値!AI140:BB140),""))</f>
        <v>0.27977528211489638</v>
      </c>
      <c r="AG140" s="500">
        <f>IF(終値!A140="","",IFERROR(4*STDEVP(終値!AJ140:BC140)/AVERAGE(終値!AJ140:BC140),""))</f>
        <v>0.26141122979790288</v>
      </c>
      <c r="AH140" s="500">
        <f>IF(終値!A140="","",IFERROR(4*STDEVP(終値!AK140:BD140)/AVERAGE(終値!AK140:BD140),""))</f>
        <v>0.26648164570706245</v>
      </c>
      <c r="AI140" s="500">
        <f>IF(終値!A140="","",IFERROR(4*STDEVP(終値!AL140:BE140)/AVERAGE(終値!AL140:BE140),""))</f>
        <v>0.31461242799705963</v>
      </c>
      <c r="AJ140" s="500">
        <f>IF(終値!A140="","",IFERROR(4*STDEVP(終値!AM140:BF140)/AVERAGE(終値!AM140:BF140),""))</f>
        <v>0.36676332250523602</v>
      </c>
      <c r="AK140" s="500">
        <f>IF(終値!A140="","",IFERROR(4*STDEVP(終値!AN140:BG140)/AVERAGE(終値!AN140:BG140),""))</f>
        <v>0.37043483996126492</v>
      </c>
      <c r="AL140" s="500">
        <f>IF(終値!A140="","",IFERROR(4*STDEVP(終値!AO140:BH140)/AVERAGE(終値!AO140:BH140),""))</f>
        <v>0.36888964163151933</v>
      </c>
      <c r="AM140" s="500">
        <f>IF(終値!A140="","",IFERROR(4*STDEVP(終値!AP140:BI140)/AVERAGE(終値!AP140:BI140),""))</f>
        <v>0.34012985530820705</v>
      </c>
      <c r="AN140" s="500">
        <f>IF(終値!A140="","",IFERROR(4*STDEVP(終値!AQ140:BJ140)/AVERAGE(終値!AQ140:BJ140),""))</f>
        <v>0.35429185726582885</v>
      </c>
      <c r="AO140" s="500">
        <f>IF(終値!A140="","",IFERROR(4*STDEVP(終値!AR140:BK140)/AVERAGE(終値!AR140:BK140),""))</f>
        <v>0.35974977479307962</v>
      </c>
      <c r="AP140" s="500">
        <f>IF(終値!A140="","",IFERROR(4*STDEVP(終値!AS140:BL140)/AVERAGE(終値!AS140:BL140),""))</f>
        <v>0.37622292802370938</v>
      </c>
    </row>
    <row r="141" spans="1:42">
      <c r="A141" s="497" t="str">
        <f>IF(終値!A141="","",終値!A141)</f>
        <v>6613</v>
      </c>
      <c r="B141" s="500">
        <f>IF(終値!A141="","",IFERROR(4*STDEVP(終値!E141:X141)/AVERAGE(終値!E141:X141),""))</f>
        <v>0.90211740613023672</v>
      </c>
      <c r="C141" s="500">
        <f>IF(終値!A141="","",IFERROR(4*STDEVP(終値!F141:Y141)/AVERAGE(終値!F141:Y141),""))</f>
        <v>0.955352106083729</v>
      </c>
      <c r="D141" s="500">
        <f>IF(終値!A141="","",IFERROR(4*STDEVP(終値!G141:Z141)/AVERAGE(終値!G141:Z141),""))</f>
        <v>0.99133522197165336</v>
      </c>
      <c r="E141" s="500">
        <f>IF(終値!A141="","",IFERROR(4*STDEVP(終値!H141:AA141)/AVERAGE(終値!H141:AA141),""))</f>
        <v>1.0165772846367436</v>
      </c>
      <c r="F141" s="500">
        <f>IF(終値!A141="","",IFERROR(4*STDEVP(終値!I141:AB141)/AVERAGE(終値!I141:AB141),""))</f>
        <v>0.9993168781842513</v>
      </c>
      <c r="G141" s="500">
        <f>IF(終値!A141="","",IFERROR(4*STDEVP(終値!J141:AC141)/AVERAGE(終値!J141:AC141),""))</f>
        <v>0.97911417413561752</v>
      </c>
      <c r="H141" s="500">
        <f>IF(終値!A141="","",IFERROR(4*STDEVP(終値!K141:AD141)/AVERAGE(終値!K141:AD141),""))</f>
        <v>0.92376136763499783</v>
      </c>
      <c r="I141" s="500">
        <f>IF(終値!A141="","",IFERROR(4*STDEVP(終値!L141:AE141)/AVERAGE(終値!L141:AE141),""))</f>
        <v>0.84436185260559316</v>
      </c>
      <c r="J141" s="500">
        <f>IF(終値!A141="","",IFERROR(4*STDEVP(終値!M141:AF141)/AVERAGE(終値!M141:AF141),""))</f>
        <v>0.7718275676256674</v>
      </c>
      <c r="K141" s="500">
        <f>IF(終値!A141="","",IFERROR(4*STDEVP(終値!N141:AG141)/AVERAGE(終値!N141:AG141),""))</f>
        <v>0.71802545336398271</v>
      </c>
      <c r="L141" s="500">
        <f>IF(終値!A141="","",IFERROR(4*STDEVP(終値!O141:AH141)/AVERAGE(終値!O141:AH141),""))</f>
        <v>0.71046238230548331</v>
      </c>
      <c r="M141" s="500">
        <f>IF(終値!A141="","",IFERROR(4*STDEVP(終値!P141:AI141)/AVERAGE(終値!P141:AI141),""))</f>
        <v>0.65617007271039984</v>
      </c>
      <c r="N141" s="500">
        <f>IF(終値!A141="","",IFERROR(4*STDEVP(終値!Q141:AJ141)/AVERAGE(終値!Q141:AJ141),""))</f>
        <v>0.57830066521871903</v>
      </c>
      <c r="O141" s="500">
        <f>IF(終値!A141="","",IFERROR(4*STDEVP(終値!R141:AK141)/AVERAGE(終値!R141:AK141),""))</f>
        <v>0.49398079233339787</v>
      </c>
      <c r="P141" s="500">
        <f>IF(終値!A141="","",IFERROR(4*STDEVP(終値!S141:AL141)/AVERAGE(終値!S141:AL141),""))</f>
        <v>0.39109773267189202</v>
      </c>
      <c r="Q141" s="500">
        <f>IF(終値!A141="","",IFERROR(4*STDEVP(終値!T141:AM141)/AVERAGE(終値!T141:AM141),""))</f>
        <v>0.30923741751584244</v>
      </c>
      <c r="R141" s="500">
        <f>IF(終値!A141="","",IFERROR(4*STDEVP(終値!U141:AN141)/AVERAGE(終値!U141:AN141),""))</f>
        <v>0.31003022469516317</v>
      </c>
      <c r="S141" s="500">
        <f>IF(終値!A141="","",IFERROR(4*STDEVP(終値!V141:AO141)/AVERAGE(終値!V141:AO141),""))</f>
        <v>0.29742592329328943</v>
      </c>
      <c r="T141" s="500">
        <f>IF(終値!A141="","",IFERROR(4*STDEVP(終値!W141:AP141)/AVERAGE(終値!W141:AP141),""))</f>
        <v>0.29308397922531254</v>
      </c>
      <c r="U141" s="500">
        <f>IF(終値!A141="","",IFERROR(4*STDEVP(終値!X141:AQ141)/AVERAGE(終値!X141:AQ141),""))</f>
        <v>0.28637187459166896</v>
      </c>
      <c r="V141" s="500">
        <f>IF(終値!A141="","",IFERROR(4*STDEVP(終値!Y141:AR141)/AVERAGE(終値!Y141:AR141),""))</f>
        <v>0.29826555234201091</v>
      </c>
      <c r="W141" s="500">
        <f>IF(終値!A141="","",IFERROR(4*STDEVP(終値!Z141:AS141)/AVERAGE(終値!Z141:AS141),""))</f>
        <v>0.31721486364589124</v>
      </c>
      <c r="X141" s="500">
        <f>IF(終値!A141="","",IFERROR(4*STDEVP(終値!AA141:AT141)/AVERAGE(終値!AA141:AT141),""))</f>
        <v>0.31809024405003411</v>
      </c>
      <c r="Y141" s="500">
        <f>IF(終値!A141="","",IFERROR(4*STDEVP(終値!AB141:AU141)/AVERAGE(終値!AB141:AU141),""))</f>
        <v>0.32190987293131545</v>
      </c>
      <c r="Z141" s="500">
        <f>IF(終値!A141="","",IFERROR(4*STDEVP(終値!AC141:AV141)/AVERAGE(終値!AC141:AV141),""))</f>
        <v>0.32287746073972273</v>
      </c>
      <c r="AA141" s="500">
        <f>IF(終値!A141="","",IFERROR(4*STDEVP(終値!AD141:AW141)/AVERAGE(終値!AD141:AW141),""))</f>
        <v>0.33164867551629779</v>
      </c>
      <c r="AB141" s="500">
        <f>IF(終値!A141="","",IFERROR(4*STDEVP(終値!AE141:AX141)/AVERAGE(終値!AE141:AX141),""))</f>
        <v>0.33199895849915062</v>
      </c>
      <c r="AC141" s="500">
        <f>IF(終値!A141="","",IFERROR(4*STDEVP(終値!AF141:AY141)/AVERAGE(終値!AF141:AY141),""))</f>
        <v>0.330013444250429</v>
      </c>
      <c r="AD141" s="500">
        <f>IF(終値!A141="","",IFERROR(4*STDEVP(終値!AG141:AZ141)/AVERAGE(終値!AG141:AZ141),""))</f>
        <v>0.33858643755712903</v>
      </c>
      <c r="AE141" s="500">
        <f>IF(終値!A141="","",IFERROR(4*STDEVP(終値!AH141:BA141)/AVERAGE(終値!AH141:BA141),""))</f>
        <v>0.34099760455495692</v>
      </c>
      <c r="AF141" s="500">
        <f>IF(終値!A141="","",IFERROR(4*STDEVP(終値!AI141:BB141)/AVERAGE(終値!AI141:BB141),""))</f>
        <v>0.26551721907443493</v>
      </c>
      <c r="AG141" s="500">
        <f>IF(終値!A141="","",IFERROR(4*STDEVP(終値!AJ141:BC141)/AVERAGE(終値!AJ141:BC141),""))</f>
        <v>0.26045374534311766</v>
      </c>
      <c r="AH141" s="500">
        <f>IF(終値!A141="","",IFERROR(4*STDEVP(終値!AK141:BD141)/AVERAGE(終値!AK141:BD141),""))</f>
        <v>0.34468371115123403</v>
      </c>
      <c r="AI141" s="500">
        <f>IF(終値!A141="","",IFERROR(4*STDEVP(終値!AL141:BE141)/AVERAGE(終値!AL141:BE141),""))</f>
        <v>0.37088607082600172</v>
      </c>
      <c r="AJ141" s="500">
        <f>IF(終値!A141="","",IFERROR(4*STDEVP(終値!AM141:BF141)/AVERAGE(終値!AM141:BF141),""))</f>
        <v>0.39766222884033664</v>
      </c>
      <c r="AK141" s="500">
        <f>IF(終値!A141="","",IFERROR(4*STDEVP(終値!AN141:BG141)/AVERAGE(終値!AN141:BG141),""))</f>
        <v>0.39220603689202305</v>
      </c>
      <c r="AL141" s="500">
        <f>IF(終値!A141="","",IFERROR(4*STDEVP(終値!AO141:BH141)/AVERAGE(終値!AO141:BH141),""))</f>
        <v>0.37855561695501388</v>
      </c>
      <c r="AM141" s="500">
        <f>IF(終値!A141="","",IFERROR(4*STDEVP(終値!AP141:BI141)/AVERAGE(終値!AP141:BI141),""))</f>
        <v>0.37843501967617166</v>
      </c>
      <c r="AN141" s="500">
        <f>IF(終値!A141="","",IFERROR(4*STDEVP(終値!AQ141:BJ141)/AVERAGE(終値!AQ141:BJ141),""))</f>
        <v>0.42040293101486464</v>
      </c>
      <c r="AO141" s="500">
        <f>IF(終値!A141="","",IFERROR(4*STDEVP(終値!AR141:BK141)/AVERAGE(終値!AR141:BK141),""))</f>
        <v>0.52571257460397891</v>
      </c>
      <c r="AP141" s="500">
        <f>IF(終値!A141="","",IFERROR(4*STDEVP(終値!AS141:BL141)/AVERAGE(終値!AS141:BL141),""))</f>
        <v>0.63489008557470406</v>
      </c>
    </row>
    <row r="142" spans="1:42">
      <c r="A142" s="497" t="str">
        <f>IF(終値!A142="","",終値!A142)</f>
        <v>4568</v>
      </c>
      <c r="B142" s="500">
        <f>IF(終値!A142="","",IFERROR(4*STDEVP(終値!E142:X142)/AVERAGE(終値!E142:X142),""))</f>
        <v>0.16031433961040414</v>
      </c>
      <c r="C142" s="500">
        <f>IF(終値!A142="","",IFERROR(4*STDEVP(終値!F142:Y142)/AVERAGE(終値!F142:Y142),""))</f>
        <v>0.158595440820194</v>
      </c>
      <c r="D142" s="500">
        <f>IF(終値!A142="","",IFERROR(4*STDEVP(終値!G142:Z142)/AVERAGE(終値!G142:Z142),""))</f>
        <v>0.15063639950443983</v>
      </c>
      <c r="E142" s="500">
        <f>IF(終値!A142="","",IFERROR(4*STDEVP(終値!H142:AA142)/AVERAGE(終値!H142:AA142),""))</f>
        <v>0.12739195602603595</v>
      </c>
      <c r="F142" s="500">
        <f>IF(終値!A142="","",IFERROR(4*STDEVP(終値!I142:AB142)/AVERAGE(終値!I142:AB142),""))</f>
        <v>0.11746121666526352</v>
      </c>
      <c r="G142" s="500">
        <f>IF(終値!A142="","",IFERROR(4*STDEVP(終値!J142:AC142)/AVERAGE(終値!J142:AC142),""))</f>
        <v>0.10685164719184609</v>
      </c>
      <c r="H142" s="500">
        <f>IF(終値!A142="","",IFERROR(4*STDEVP(終値!K142:AD142)/AVERAGE(終値!K142:AD142),""))</f>
        <v>0.11229368271960904</v>
      </c>
      <c r="I142" s="500">
        <f>IF(終値!A142="","",IFERROR(4*STDEVP(終値!L142:AE142)/AVERAGE(終値!L142:AE142),""))</f>
        <v>0.10954061365817924</v>
      </c>
      <c r="J142" s="500">
        <f>IF(終値!A142="","",IFERROR(4*STDEVP(終値!M142:AF142)/AVERAGE(終値!M142:AF142),""))</f>
        <v>0.10148288163494752</v>
      </c>
      <c r="K142" s="500">
        <f>IF(終値!A142="","",IFERROR(4*STDEVP(終値!N142:AG142)/AVERAGE(終値!N142:AG142),""))</f>
        <v>0.11039191291653201</v>
      </c>
      <c r="L142" s="500">
        <f>IF(終値!A142="","",IFERROR(4*STDEVP(終値!O142:AH142)/AVERAGE(終値!O142:AH142),""))</f>
        <v>0.11345137944976223</v>
      </c>
      <c r="M142" s="500">
        <f>IF(終値!A142="","",IFERROR(4*STDEVP(終値!P142:AI142)/AVERAGE(終値!P142:AI142),""))</f>
        <v>0.12296688137519812</v>
      </c>
      <c r="N142" s="500">
        <f>IF(終値!A142="","",IFERROR(4*STDEVP(終値!Q142:AJ142)/AVERAGE(終値!Q142:AJ142),""))</f>
        <v>0.13000262395870257</v>
      </c>
      <c r="O142" s="500">
        <f>IF(終値!A142="","",IFERROR(4*STDEVP(終値!R142:AK142)/AVERAGE(終値!R142:AK142),""))</f>
        <v>0.12650310857008124</v>
      </c>
      <c r="P142" s="500">
        <f>IF(終値!A142="","",IFERROR(4*STDEVP(終値!S142:AL142)/AVERAGE(終値!S142:AL142),""))</f>
        <v>0.12212828859408253</v>
      </c>
      <c r="Q142" s="500">
        <f>IF(終値!A142="","",IFERROR(4*STDEVP(終値!T142:AM142)/AVERAGE(終値!T142:AM142),""))</f>
        <v>0.11878453627070287</v>
      </c>
      <c r="R142" s="500">
        <f>IF(終値!A142="","",IFERROR(4*STDEVP(終値!U142:AN142)/AVERAGE(終値!U142:AN142),""))</f>
        <v>0.11881705962356873</v>
      </c>
      <c r="S142" s="500">
        <f>IF(終値!A142="","",IFERROR(4*STDEVP(終値!V142:AO142)/AVERAGE(終値!V142:AO142),""))</f>
        <v>0.12358901116413708</v>
      </c>
      <c r="T142" s="500">
        <f>IF(終値!A142="","",IFERROR(4*STDEVP(終値!W142:AP142)/AVERAGE(終値!W142:AP142),""))</f>
        <v>0.12419456889950521</v>
      </c>
      <c r="U142" s="500">
        <f>IF(終値!A142="","",IFERROR(4*STDEVP(終値!X142:AQ142)/AVERAGE(終値!X142:AQ142),""))</f>
        <v>0.12382133149042993</v>
      </c>
      <c r="V142" s="500">
        <f>IF(終値!A142="","",IFERROR(4*STDEVP(終値!Y142:AR142)/AVERAGE(終値!Y142:AR142),""))</f>
        <v>0.12106260660497183</v>
      </c>
      <c r="W142" s="500">
        <f>IF(終値!A142="","",IFERROR(4*STDEVP(終値!Z142:AS142)/AVERAGE(終値!Z142:AS142),""))</f>
        <v>0.11830350555641686</v>
      </c>
      <c r="X142" s="500">
        <f>IF(終値!A142="","",IFERROR(4*STDEVP(終値!AA142:AT142)/AVERAGE(終値!AA142:AT142),""))</f>
        <v>0.10831414542783444</v>
      </c>
      <c r="Y142" s="500">
        <f>IF(終値!A142="","",IFERROR(4*STDEVP(終値!AB142:AU142)/AVERAGE(終値!AB142:AU142),""))</f>
        <v>8.7480503167517931E-2</v>
      </c>
      <c r="Z142" s="500">
        <f>IF(終値!A142="","",IFERROR(4*STDEVP(終値!AC142:AV142)/AVERAGE(終値!AC142:AV142),""))</f>
        <v>8.5253298767373933E-2</v>
      </c>
      <c r="AA142" s="500">
        <f>IF(終値!A142="","",IFERROR(4*STDEVP(終値!AD142:AW142)/AVERAGE(終値!AD142:AW142),""))</f>
        <v>9.6491022054633363E-2</v>
      </c>
      <c r="AB142" s="500">
        <f>IF(終値!A142="","",IFERROR(4*STDEVP(終値!AE142:AX142)/AVERAGE(終値!AE142:AX142),""))</f>
        <v>9.6050380389938253E-2</v>
      </c>
      <c r="AC142" s="500">
        <f>IF(終値!A142="","",IFERROR(4*STDEVP(終値!AF142:AY142)/AVERAGE(終値!AF142:AY142),""))</f>
        <v>9.4165484630953797E-2</v>
      </c>
      <c r="AD142" s="500">
        <f>IF(終値!A142="","",IFERROR(4*STDEVP(終値!AG142:AZ142)/AVERAGE(終値!AG142:AZ142),""))</f>
        <v>9.4672466206013439E-2</v>
      </c>
      <c r="AE142" s="500">
        <f>IF(終値!A142="","",IFERROR(4*STDEVP(終値!AH142:BA142)/AVERAGE(終値!AH142:BA142),""))</f>
        <v>0.10949469111853823</v>
      </c>
      <c r="AF142" s="500">
        <f>IF(終値!A142="","",IFERROR(4*STDEVP(終値!AI142:BB142)/AVERAGE(終値!AI142:BB142),""))</f>
        <v>0.11616850099773784</v>
      </c>
      <c r="AG142" s="500">
        <f>IF(終値!A142="","",IFERROR(4*STDEVP(終値!AJ142:BC142)/AVERAGE(終値!AJ142:BC142),""))</f>
        <v>0.12362087091019255</v>
      </c>
      <c r="AH142" s="500">
        <f>IF(終値!A142="","",IFERROR(4*STDEVP(終値!AK142:BD142)/AVERAGE(終値!AK142:BD142),""))</f>
        <v>0.13191101329121357</v>
      </c>
      <c r="AI142" s="500">
        <f>IF(終値!A142="","",IFERROR(4*STDEVP(終値!AL142:BE142)/AVERAGE(終値!AL142:BE142),""))</f>
        <v>0.13817730287925198</v>
      </c>
      <c r="AJ142" s="500">
        <f>IF(終値!A142="","",IFERROR(4*STDEVP(終値!AM142:BF142)/AVERAGE(終値!AM142:BF142),""))</f>
        <v>0.13940731527136796</v>
      </c>
      <c r="AK142" s="500">
        <f>IF(終値!A142="","",IFERROR(4*STDEVP(終値!AN142:BG142)/AVERAGE(終値!AN142:BG142),""))</f>
        <v>0.13573786943149452</v>
      </c>
      <c r="AL142" s="500">
        <f>IF(終値!A142="","",IFERROR(4*STDEVP(終値!AO142:BH142)/AVERAGE(終値!AO142:BH142),""))</f>
        <v>0.13589183467831306</v>
      </c>
      <c r="AM142" s="500">
        <f>IF(終値!A142="","",IFERROR(4*STDEVP(終値!AP142:BI142)/AVERAGE(終値!AP142:BI142),""))</f>
        <v>0.13501545711311433</v>
      </c>
      <c r="AN142" s="500">
        <f>IF(終値!A142="","",IFERROR(4*STDEVP(終値!AQ142:BJ142)/AVERAGE(終値!AQ142:BJ142),""))</f>
        <v>0.13450373084544978</v>
      </c>
      <c r="AO142" s="500">
        <f>IF(終値!A142="","",IFERROR(4*STDEVP(終値!AR142:BK142)/AVERAGE(終値!AR142:BK142),""))</f>
        <v>0.1307172950314163</v>
      </c>
      <c r="AP142" s="500">
        <f>IF(終値!A142="","",IFERROR(4*STDEVP(終値!AS142:BL142)/AVERAGE(終値!AS142:BL142),""))</f>
        <v>0.12589116608485426</v>
      </c>
    </row>
    <row r="143" spans="1:42">
      <c r="A143" s="497" t="str">
        <f>IF(終値!A143="","",終値!A143)</f>
        <v>6522</v>
      </c>
      <c r="B143" s="500">
        <f>IF(終値!A143="","",IFERROR(4*STDEVP(終値!E143:X143)/AVERAGE(終値!E143:X143),""))</f>
        <v>0.49024146068584257</v>
      </c>
      <c r="C143" s="500">
        <f>IF(終値!A143="","",IFERROR(4*STDEVP(終値!F143:Y143)/AVERAGE(終値!F143:Y143),""))</f>
        <v>0.61614357520394236</v>
      </c>
      <c r="D143" s="500">
        <f>IF(終値!A143="","",IFERROR(4*STDEVP(終値!G143:Z143)/AVERAGE(終値!G143:Z143),""))</f>
        <v>0.64285534257700938</v>
      </c>
      <c r="E143" s="500">
        <f>IF(終値!A143="","",IFERROR(4*STDEVP(終値!H143:AA143)/AVERAGE(終値!H143:AA143),""))</f>
        <v>0.64320497949864663</v>
      </c>
      <c r="F143" s="500">
        <f>IF(終値!A143="","",IFERROR(4*STDEVP(終値!I143:AB143)/AVERAGE(終値!I143:AB143),""))</f>
        <v>0.63672160135401723</v>
      </c>
      <c r="G143" s="500">
        <f>IF(終値!A143="","",IFERROR(4*STDEVP(終値!J143:AC143)/AVERAGE(終値!J143:AC143),""))</f>
        <v>0.63611982489043595</v>
      </c>
      <c r="H143" s="500">
        <f>IF(終値!A143="","",IFERROR(4*STDEVP(終値!K143:AD143)/AVERAGE(終値!K143:AD143),""))</f>
        <v>0.6294119757203176</v>
      </c>
      <c r="I143" s="500">
        <f>IF(終値!A143="","",IFERROR(4*STDEVP(終値!L143:AE143)/AVERAGE(終値!L143:AE143),""))</f>
        <v>0.66694798190417359</v>
      </c>
      <c r="J143" s="500">
        <f>IF(終値!A143="","",IFERROR(4*STDEVP(終値!M143:AF143)/AVERAGE(終値!M143:AF143),""))</f>
        <v>0.75363063126307317</v>
      </c>
      <c r="K143" s="500">
        <f>IF(終値!A143="","",IFERROR(4*STDEVP(終値!N143:AG143)/AVERAGE(終値!N143:AG143),""))</f>
        <v>0.84659412797305911</v>
      </c>
      <c r="L143" s="500">
        <f>IF(終値!A143="","",IFERROR(4*STDEVP(終値!O143:AH143)/AVERAGE(終値!O143:AH143),""))</f>
        <v>0.93249762008346038</v>
      </c>
      <c r="M143" s="500">
        <f>IF(終値!A143="","",IFERROR(4*STDEVP(終値!P143:AI143)/AVERAGE(終値!P143:AI143),""))</f>
        <v>0.98582704708526248</v>
      </c>
      <c r="N143" s="500">
        <f>IF(終値!A143="","",IFERROR(4*STDEVP(終値!Q143:AJ143)/AVERAGE(終値!Q143:AJ143),""))</f>
        <v>1.0399829384726471</v>
      </c>
      <c r="O143" s="500">
        <f>IF(終値!A143="","",IFERROR(4*STDEVP(終値!R143:AK143)/AVERAGE(終値!R143:AK143),""))</f>
        <v>1.0608777559190088</v>
      </c>
      <c r="P143" s="500">
        <f>IF(終値!A143="","",IFERROR(4*STDEVP(終値!S143:AL143)/AVERAGE(終値!S143:AL143),""))</f>
        <v>1.1086232449875555</v>
      </c>
      <c r="Q143" s="500">
        <f>IF(終値!A143="","",IFERROR(4*STDEVP(終値!T143:AM143)/AVERAGE(終値!T143:AM143),""))</f>
        <v>1.1970151363376631</v>
      </c>
      <c r="R143" s="500">
        <f>IF(終値!A143="","",IFERROR(4*STDEVP(終値!U143:AN143)/AVERAGE(終値!U143:AN143),""))</f>
        <v>1.3112845660549028</v>
      </c>
      <c r="S143" s="500">
        <f>IF(終値!A143="","",IFERROR(4*STDEVP(終値!V143:AO143)/AVERAGE(終値!V143:AO143),""))</f>
        <v>1.4204710529623432</v>
      </c>
      <c r="T143" s="500">
        <f>IF(終値!A143="","",IFERROR(4*STDEVP(終値!W143:AP143)/AVERAGE(終値!W143:AP143),""))</f>
        <v>1.5073012736442581</v>
      </c>
      <c r="U143" s="500">
        <f>IF(終値!A143="","",IFERROR(4*STDEVP(終値!X143:AQ143)/AVERAGE(終値!X143:AQ143),""))</f>
        <v>1.5679878515978878</v>
      </c>
      <c r="V143" s="500">
        <f>IF(終値!A143="","",IFERROR(4*STDEVP(終値!Y143:AR143)/AVERAGE(終値!Y143:AR143),""))</f>
        <v>1.6240437623562956</v>
      </c>
      <c r="W143" s="500">
        <f>IF(終値!A143="","",IFERROR(4*STDEVP(終値!Z143:AS143)/AVERAGE(終値!Z143:AS143),""))</f>
        <v>1.518689391073422</v>
      </c>
      <c r="X143" s="500">
        <f>IF(終値!A143="","",IFERROR(4*STDEVP(終値!AA143:AT143)/AVERAGE(終値!AA143:AT143),""))</f>
        <v>1.4376903325661727</v>
      </c>
      <c r="Y143" s="500">
        <f>IF(終値!A143="","",IFERROR(4*STDEVP(終値!AB143:AU143)/AVERAGE(終値!AB143:AU143),""))</f>
        <v>1.4333687790357543</v>
      </c>
      <c r="Z143" s="500">
        <f>IF(終値!A143="","",IFERROR(4*STDEVP(終値!AC143:AV143)/AVERAGE(終値!AC143:AV143),""))</f>
        <v>1.2896283183258637</v>
      </c>
      <c r="AA143" s="500">
        <f>IF(終値!A143="","",IFERROR(4*STDEVP(終値!AD143:AW143)/AVERAGE(終値!AD143:AW143),""))</f>
        <v>0.99354169569993933</v>
      </c>
      <c r="AB143" s="500">
        <f>IF(終値!A143="","",IFERROR(4*STDEVP(終値!AE143:AX143)/AVERAGE(終値!AE143:AX143),""))</f>
        <v>0.81389701932343317</v>
      </c>
      <c r="AC143" s="500">
        <f>IF(終値!A143="","",IFERROR(4*STDEVP(終値!AF143:AY143)/AVERAGE(終値!AF143:AY143),""))</f>
        <v>0.70489403901624259</v>
      </c>
      <c r="AD143" s="500">
        <f>IF(終値!A143="","",IFERROR(4*STDEVP(終値!AG143:AZ143)/AVERAGE(終値!AG143:AZ143),""))</f>
        <v>0.69243724016493646</v>
      </c>
      <c r="AE143" s="500">
        <f>IF(終値!A143="","",IFERROR(4*STDEVP(終値!AH143:BA143)/AVERAGE(終値!AH143:BA143),""))</f>
        <v>0.68368588404170794</v>
      </c>
      <c r="AF143" s="500">
        <f>IF(終値!A143="","",IFERROR(4*STDEVP(終値!AI143:BB143)/AVERAGE(終値!AI143:BB143),""))</f>
        <v>0.67158948610313718</v>
      </c>
      <c r="AG143" s="500">
        <f>IF(終値!A143="","",IFERROR(4*STDEVP(終値!AJ143:BC143)/AVERAGE(終値!AJ143:BC143),""))</f>
        <v>0.60083380502483041</v>
      </c>
      <c r="AH143" s="500">
        <f>IF(終値!A143="","",IFERROR(4*STDEVP(終値!AK143:BD143)/AVERAGE(終値!AK143:BD143),""))</f>
        <v>0.54783917219501232</v>
      </c>
      <c r="AI143" s="500">
        <f>IF(終値!A143="","",IFERROR(4*STDEVP(終値!AL143:BE143)/AVERAGE(終値!AL143:BE143),""))</f>
        <v>0.42240216578360584</v>
      </c>
      <c r="AJ143" s="500">
        <f>IF(終値!A143="","",IFERROR(4*STDEVP(終値!AM143:BF143)/AVERAGE(終値!AM143:BF143),""))</f>
        <v>0.40773872239500236</v>
      </c>
      <c r="AK143" s="500">
        <f>IF(終値!A143="","",IFERROR(4*STDEVP(終値!AN143:BG143)/AVERAGE(終値!AN143:BG143),""))</f>
        <v>0.41790860943918667</v>
      </c>
      <c r="AL143" s="500">
        <f>IF(終値!A143="","",IFERROR(4*STDEVP(終値!AO143:BH143)/AVERAGE(終値!AO143:BH143),""))</f>
        <v>0.43338440616747703</v>
      </c>
      <c r="AM143" s="500">
        <f>IF(終値!A143="","",IFERROR(4*STDEVP(終値!AP143:BI143)/AVERAGE(終値!AP143:BI143),""))</f>
        <v>0.45339763407295064</v>
      </c>
      <c r="AN143" s="500">
        <f>IF(終値!A143="","",IFERROR(4*STDEVP(終値!AQ143:BJ143)/AVERAGE(終値!AQ143:BJ143),""))</f>
        <v>0.45821677729030696</v>
      </c>
      <c r="AO143" s="500">
        <f>IF(終値!A143="","",IFERROR(4*STDEVP(終値!AR143:BK143)/AVERAGE(終値!AR143:BK143),""))</f>
        <v>0.4556855399769682</v>
      </c>
      <c r="AP143" s="500">
        <f>IF(終値!A143="","",IFERROR(4*STDEVP(終値!AS143:BL143)/AVERAGE(終値!AS143:BL143),""))</f>
        <v>0.46302681396182394</v>
      </c>
    </row>
    <row r="144" spans="1:42">
      <c r="A144" s="497" t="str">
        <f>IF(終値!A144="","",終値!A144)</f>
        <v>6777</v>
      </c>
      <c r="B144" s="500">
        <f>IF(終値!A144="","",IFERROR(4*STDEVP(終値!E144:X144)/AVERAGE(終値!E144:X144),""))</f>
        <v>0.38808302078110946</v>
      </c>
      <c r="C144" s="500">
        <f>IF(終値!A144="","",IFERROR(4*STDEVP(終値!F144:Y144)/AVERAGE(終値!F144:Y144),""))</f>
        <v>0.39044942436548424</v>
      </c>
      <c r="D144" s="500">
        <f>IF(終値!A144="","",IFERROR(4*STDEVP(終値!G144:Z144)/AVERAGE(終値!G144:Z144),""))</f>
        <v>0.38948829659679596</v>
      </c>
      <c r="E144" s="500">
        <f>IF(終値!A144="","",IFERROR(4*STDEVP(終値!H144:AA144)/AVERAGE(終値!H144:AA144),""))</f>
        <v>0.42684775653438695</v>
      </c>
      <c r="F144" s="500">
        <f>IF(終値!A144="","",IFERROR(4*STDEVP(終値!I144:AB144)/AVERAGE(終値!I144:AB144),""))</f>
        <v>0.45301237245107878</v>
      </c>
      <c r="G144" s="500">
        <f>IF(終値!A144="","",IFERROR(4*STDEVP(終値!J144:AC144)/AVERAGE(終値!J144:AC144),""))</f>
        <v>0.4680092825843426</v>
      </c>
      <c r="H144" s="500">
        <f>IF(終値!A144="","",IFERROR(4*STDEVP(終値!K144:AD144)/AVERAGE(終値!K144:AD144),""))</f>
        <v>0.47400536247347635</v>
      </c>
      <c r="I144" s="500">
        <f>IF(終値!A144="","",IFERROR(4*STDEVP(終値!L144:AE144)/AVERAGE(終値!L144:AE144),""))</f>
        <v>0.47290420947769618</v>
      </c>
      <c r="J144" s="500">
        <f>IF(終値!A144="","",IFERROR(4*STDEVP(終値!M144:AF144)/AVERAGE(終値!M144:AF144),""))</f>
        <v>0.47034606836785436</v>
      </c>
      <c r="K144" s="500">
        <f>IF(終値!A144="","",IFERROR(4*STDEVP(終値!N144:AG144)/AVERAGE(終値!N144:AG144),""))</f>
        <v>0.50860481790160816</v>
      </c>
      <c r="L144" s="500">
        <f>IF(終値!A144="","",IFERROR(4*STDEVP(終値!O144:AH144)/AVERAGE(終値!O144:AH144),""))</f>
        <v>0.53661991657215646</v>
      </c>
      <c r="M144" s="500">
        <f>IF(終値!A144="","",IFERROR(4*STDEVP(終値!P144:AI144)/AVERAGE(終値!P144:AI144),""))</f>
        <v>0.53854207281034594</v>
      </c>
      <c r="N144" s="500">
        <f>IF(終値!A144="","",IFERROR(4*STDEVP(終値!Q144:AJ144)/AVERAGE(終値!Q144:AJ144),""))</f>
        <v>0.53401393567016575</v>
      </c>
      <c r="O144" s="500">
        <f>IF(終値!A144="","",IFERROR(4*STDEVP(終値!R144:AK144)/AVERAGE(終値!R144:AK144),""))</f>
        <v>0.55211113089795705</v>
      </c>
      <c r="P144" s="500">
        <f>IF(終値!A144="","",IFERROR(4*STDEVP(終値!S144:AL144)/AVERAGE(終値!S144:AL144),""))</f>
        <v>0.53363903726501427</v>
      </c>
      <c r="Q144" s="500">
        <f>IF(終値!A144="","",IFERROR(4*STDEVP(終値!T144:AM144)/AVERAGE(終値!T144:AM144),""))</f>
        <v>0.51508245238687356</v>
      </c>
      <c r="R144" s="500">
        <f>IF(終値!A144="","",IFERROR(4*STDEVP(終値!U144:AN144)/AVERAGE(終値!U144:AN144),""))</f>
        <v>0.50615983414214993</v>
      </c>
      <c r="S144" s="500">
        <f>IF(終値!A144="","",IFERROR(4*STDEVP(終値!V144:AO144)/AVERAGE(終値!V144:AO144),""))</f>
        <v>0.48492285461357776</v>
      </c>
      <c r="T144" s="500">
        <f>IF(終値!A144="","",IFERROR(4*STDEVP(終値!W144:AP144)/AVERAGE(終値!W144:AP144),""))</f>
        <v>0.45470582085940858</v>
      </c>
      <c r="U144" s="500">
        <f>IF(終値!A144="","",IFERROR(4*STDEVP(終値!X144:AQ144)/AVERAGE(終値!X144:AQ144),""))</f>
        <v>0.42929739913866921</v>
      </c>
      <c r="V144" s="500">
        <f>IF(終値!A144="","",IFERROR(4*STDEVP(終値!Y144:AR144)/AVERAGE(終値!Y144:AR144),""))</f>
        <v>0.40095366577993513</v>
      </c>
      <c r="W144" s="500">
        <f>IF(終値!A144="","",IFERROR(4*STDEVP(終値!Z144:AS144)/AVERAGE(終値!Z144:AS144),""))</f>
        <v>0.35729643420617269</v>
      </c>
      <c r="X144" s="500">
        <f>IF(終値!A144="","",IFERROR(4*STDEVP(終値!AA144:AT144)/AVERAGE(終値!AA144:AT144),""))</f>
        <v>0.31926695780945202</v>
      </c>
      <c r="Y144" s="500">
        <f>IF(終値!A144="","",IFERROR(4*STDEVP(終値!AB144:AU144)/AVERAGE(終値!AB144:AU144),""))</f>
        <v>0.3184754426852226</v>
      </c>
      <c r="Z144" s="500">
        <f>IF(終値!A144="","",IFERROR(4*STDEVP(終値!AC144:AV144)/AVERAGE(終値!AC144:AV144),""))</f>
        <v>0.30472345819358165</v>
      </c>
      <c r="AA144" s="500">
        <f>IF(終値!A144="","",IFERROR(4*STDEVP(終値!AD144:AW144)/AVERAGE(終値!AD144:AW144),""))</f>
        <v>0.29176148690884707</v>
      </c>
      <c r="AB144" s="500">
        <f>IF(終値!A144="","",IFERROR(4*STDEVP(終値!AE144:AX144)/AVERAGE(終値!AE144:AX144),""))</f>
        <v>0.29118736496150333</v>
      </c>
      <c r="AC144" s="500">
        <f>IF(終値!A144="","",IFERROR(4*STDEVP(終値!AF144:AY144)/AVERAGE(終値!AF144:AY144),""))</f>
        <v>0.29283068873391332</v>
      </c>
      <c r="AD144" s="500">
        <f>IF(終値!A144="","",IFERROR(4*STDEVP(終値!AG144:AZ144)/AVERAGE(終値!AG144:AZ144),""))</f>
        <v>0.29462358533823968</v>
      </c>
      <c r="AE144" s="500">
        <f>IF(終値!A144="","",IFERROR(4*STDEVP(終値!AH144:BA144)/AVERAGE(終値!AH144:BA144),""))</f>
        <v>0.29146873739738766</v>
      </c>
      <c r="AF144" s="500">
        <f>IF(終値!A144="","",IFERROR(4*STDEVP(終値!AI144:BB144)/AVERAGE(終値!AI144:BB144),""))</f>
        <v>0.2869354408055429</v>
      </c>
      <c r="AG144" s="500">
        <f>IF(終値!A144="","",IFERROR(4*STDEVP(終値!AJ144:BC144)/AVERAGE(終値!AJ144:BC144),""))</f>
        <v>0.28532966090915984</v>
      </c>
      <c r="AH144" s="500">
        <f>IF(終値!A144="","",IFERROR(4*STDEVP(終値!AK144:BD144)/AVERAGE(終値!AK144:BD144),""))</f>
        <v>0.28067386769098884</v>
      </c>
      <c r="AI144" s="500">
        <f>IF(終値!A144="","",IFERROR(4*STDEVP(終値!AL144:BE144)/AVERAGE(終値!AL144:BE144),""))</f>
        <v>0.25259192324948848</v>
      </c>
      <c r="AJ144" s="500">
        <f>IF(終値!A144="","",IFERROR(4*STDEVP(終値!AM144:BF144)/AVERAGE(終値!AM144:BF144),""))</f>
        <v>0.23173423897548029</v>
      </c>
      <c r="AK144" s="500">
        <f>IF(終値!A144="","",IFERROR(4*STDEVP(終値!AN144:BG144)/AVERAGE(終値!AN144:BG144),""))</f>
        <v>0.22860297874345206</v>
      </c>
      <c r="AL144" s="500">
        <f>IF(終値!A144="","",IFERROR(4*STDEVP(終値!AO144:BH144)/AVERAGE(終値!AO144:BH144),""))</f>
        <v>0.22694533631584551</v>
      </c>
      <c r="AM144" s="500">
        <f>IF(終値!A144="","",IFERROR(4*STDEVP(終値!AP144:BI144)/AVERAGE(終値!AP144:BI144),""))</f>
        <v>0.23267849540401439</v>
      </c>
      <c r="AN144" s="500">
        <f>IF(終値!A144="","",IFERROR(4*STDEVP(終値!AQ144:BJ144)/AVERAGE(終値!AQ144:BJ144),""))</f>
        <v>0.32489468579272579</v>
      </c>
      <c r="AO144" s="500">
        <f>IF(終値!A144="","",IFERROR(4*STDEVP(終値!AR144:BK144)/AVERAGE(終値!AR144:BK144),""))</f>
        <v>0.33267997530963422</v>
      </c>
      <c r="AP144" s="500">
        <f>IF(終値!A144="","",IFERROR(4*STDEVP(終値!AS144:BL144)/AVERAGE(終値!AS144:BL144),""))</f>
        <v>0.35732490865571104</v>
      </c>
    </row>
    <row r="145" spans="1:42">
      <c r="A145" s="497" t="str">
        <f>IF(終値!A145="","",終値!A145)</f>
        <v>6787</v>
      </c>
      <c r="B145" s="500">
        <f>IF(終値!A145="","",IFERROR(4*STDEVP(終値!E145:X145)/AVERAGE(終値!E145:X145),""))</f>
        <v>0.39846087618022119</v>
      </c>
      <c r="C145" s="500">
        <f>IF(終値!A145="","",IFERROR(4*STDEVP(終値!F145:Y145)/AVERAGE(終値!F145:Y145),""))</f>
        <v>0.40474800113165327</v>
      </c>
      <c r="D145" s="500">
        <f>IF(終値!A145="","",IFERROR(4*STDEVP(終値!G145:Z145)/AVERAGE(終値!G145:Z145),""))</f>
        <v>0.41716576547676038</v>
      </c>
      <c r="E145" s="500">
        <f>IF(終値!A145="","",IFERROR(4*STDEVP(終値!H145:AA145)/AVERAGE(終値!H145:AA145),""))</f>
        <v>0.43449054908968143</v>
      </c>
      <c r="F145" s="500">
        <f>IF(終値!A145="","",IFERROR(4*STDEVP(終値!I145:AB145)/AVERAGE(終値!I145:AB145),""))</f>
        <v>0.4591933892852863</v>
      </c>
      <c r="G145" s="500">
        <f>IF(終値!A145="","",IFERROR(4*STDEVP(終値!J145:AC145)/AVERAGE(終値!J145:AC145),""))</f>
        <v>0.45749695134905799</v>
      </c>
      <c r="H145" s="500">
        <f>IF(終値!A145="","",IFERROR(4*STDEVP(終値!K145:AD145)/AVERAGE(終値!K145:AD145),""))</f>
        <v>0.42997835089332048</v>
      </c>
      <c r="I145" s="500">
        <f>IF(終値!A145="","",IFERROR(4*STDEVP(終値!L145:AE145)/AVERAGE(終値!L145:AE145),""))</f>
        <v>0.39354779474061768</v>
      </c>
      <c r="J145" s="500">
        <f>IF(終値!A145="","",IFERROR(4*STDEVP(終値!M145:AF145)/AVERAGE(終値!M145:AF145),""))</f>
        <v>0.39334983341706609</v>
      </c>
      <c r="K145" s="500">
        <f>IF(終値!A145="","",IFERROR(4*STDEVP(終値!N145:AG145)/AVERAGE(終値!N145:AG145),""))</f>
        <v>0.39143410527170575</v>
      </c>
      <c r="L145" s="500">
        <f>IF(終値!A145="","",IFERROR(4*STDEVP(終値!O145:AH145)/AVERAGE(終値!O145:AH145),""))</f>
        <v>0.40722801250467466</v>
      </c>
      <c r="M145" s="500">
        <f>IF(終値!A145="","",IFERROR(4*STDEVP(終値!P145:AI145)/AVERAGE(終値!P145:AI145),""))</f>
        <v>0.41841246329364956</v>
      </c>
      <c r="N145" s="500">
        <f>IF(終値!A145="","",IFERROR(4*STDEVP(終値!Q145:AJ145)/AVERAGE(終値!Q145:AJ145),""))</f>
        <v>0.42694023886872168</v>
      </c>
      <c r="O145" s="500">
        <f>IF(終値!A145="","",IFERROR(4*STDEVP(終値!R145:AK145)/AVERAGE(終値!R145:AK145),""))</f>
        <v>0.47637493700135253</v>
      </c>
      <c r="P145" s="500">
        <f>IF(終値!A145="","",IFERROR(4*STDEVP(終値!S145:AL145)/AVERAGE(終値!S145:AL145),""))</f>
        <v>0.53324575621799442</v>
      </c>
      <c r="Q145" s="500">
        <f>IF(終値!A145="","",IFERROR(4*STDEVP(終値!T145:AM145)/AVERAGE(終値!T145:AM145),""))</f>
        <v>0.53399777434911666</v>
      </c>
      <c r="R145" s="500">
        <f>IF(終値!A145="","",IFERROR(4*STDEVP(終値!U145:AN145)/AVERAGE(終値!U145:AN145),""))</f>
        <v>0.54175152196755216</v>
      </c>
      <c r="S145" s="500">
        <f>IF(終値!A145="","",IFERROR(4*STDEVP(終値!V145:AO145)/AVERAGE(終値!V145:AO145),""))</f>
        <v>0.52777468533781979</v>
      </c>
      <c r="T145" s="500">
        <f>IF(終値!A145="","",IFERROR(4*STDEVP(終値!W145:AP145)/AVERAGE(終値!W145:AP145),""))</f>
        <v>0.50288903157886755</v>
      </c>
      <c r="U145" s="500">
        <f>IF(終値!A145="","",IFERROR(4*STDEVP(終値!X145:AQ145)/AVERAGE(終値!X145:AQ145),""))</f>
        <v>0.47755380989989371</v>
      </c>
      <c r="V145" s="500">
        <f>IF(終値!A145="","",IFERROR(4*STDEVP(終値!Y145:AR145)/AVERAGE(終値!Y145:AR145),""))</f>
        <v>0.4516506352608089</v>
      </c>
      <c r="W145" s="500">
        <f>IF(終値!A145="","",IFERROR(4*STDEVP(終値!Z145:AS145)/AVERAGE(終値!Z145:AS145),""))</f>
        <v>0.41283234586981921</v>
      </c>
      <c r="X145" s="500">
        <f>IF(終値!A145="","",IFERROR(4*STDEVP(終値!AA145:AT145)/AVERAGE(終値!AA145:AT145),""))</f>
        <v>0.38397872010997725</v>
      </c>
      <c r="Y145" s="500">
        <f>IF(終値!A145="","",IFERROR(4*STDEVP(終値!AB145:AU145)/AVERAGE(終値!AB145:AU145),""))</f>
        <v>0.35956471341362578</v>
      </c>
      <c r="Z145" s="500">
        <f>IF(終値!A145="","",IFERROR(4*STDEVP(終値!AC145:AV145)/AVERAGE(終値!AC145:AV145),""))</f>
        <v>0.35321885111241791</v>
      </c>
      <c r="AA145" s="500">
        <f>IF(終値!A145="","",IFERROR(4*STDEVP(終値!AD145:AW145)/AVERAGE(終値!AD145:AW145),""))</f>
        <v>0.3463799675438527</v>
      </c>
      <c r="AB145" s="500">
        <f>IF(終値!A145="","",IFERROR(4*STDEVP(終値!AE145:AX145)/AVERAGE(終値!AE145:AX145),""))</f>
        <v>0.33997782186483466</v>
      </c>
      <c r="AC145" s="500">
        <f>IF(終値!A145="","",IFERROR(4*STDEVP(終値!AF145:AY145)/AVERAGE(終値!AF145:AY145),""))</f>
        <v>0.35607704642770971</v>
      </c>
      <c r="AD145" s="500">
        <f>IF(終値!A145="","",IFERROR(4*STDEVP(終値!AG145:AZ145)/AVERAGE(終値!AG145:AZ145),""))</f>
        <v>0.36368145110511874</v>
      </c>
      <c r="AE145" s="500">
        <f>IF(終値!A145="","",IFERROR(4*STDEVP(終値!AH145:BA145)/AVERAGE(終値!AH145:BA145),""))</f>
        <v>0.35627922669025797</v>
      </c>
      <c r="AF145" s="500">
        <f>IF(終値!A145="","",IFERROR(4*STDEVP(終値!AI145:BB145)/AVERAGE(終値!AI145:BB145),""))</f>
        <v>0.3540070721426048</v>
      </c>
      <c r="AG145" s="500">
        <f>IF(終値!A145="","",IFERROR(4*STDEVP(終値!AJ145:BC145)/AVERAGE(終値!AJ145:BC145),""))</f>
        <v>0.35046234194264209</v>
      </c>
      <c r="AH145" s="500">
        <f>IF(終値!A145="","",IFERROR(4*STDEVP(終値!AK145:BD145)/AVERAGE(終値!AK145:BD145),""))</f>
        <v>0.35570317420773034</v>
      </c>
      <c r="AI145" s="500">
        <f>IF(終値!A145="","",IFERROR(4*STDEVP(終値!AL145:BE145)/AVERAGE(終値!AL145:BE145),""))</f>
        <v>0.39091440679851025</v>
      </c>
      <c r="AJ145" s="500">
        <f>IF(終値!A145="","",IFERROR(4*STDEVP(終値!AM145:BF145)/AVERAGE(終値!AM145:BF145),""))</f>
        <v>0.4188728806082212</v>
      </c>
      <c r="AK145" s="500">
        <f>IF(終値!A145="","",IFERROR(4*STDEVP(終値!AN145:BG145)/AVERAGE(終値!AN145:BG145),""))</f>
        <v>0.42637328236075939</v>
      </c>
      <c r="AL145" s="500">
        <f>IF(終値!A145="","",IFERROR(4*STDEVP(終値!AO145:BH145)/AVERAGE(終値!AO145:BH145),""))</f>
        <v>0.42698597395699162</v>
      </c>
      <c r="AM145" s="500">
        <f>IF(終値!A145="","",IFERROR(4*STDEVP(終値!AP145:BI145)/AVERAGE(終値!AP145:BI145),""))</f>
        <v>0.42415031549726423</v>
      </c>
      <c r="AN145" s="500">
        <f>IF(終値!A145="","",IFERROR(4*STDEVP(終値!AQ145:BJ145)/AVERAGE(終値!AQ145:BJ145),""))</f>
        <v>0.39683236377259923</v>
      </c>
      <c r="AO145" s="500">
        <f>IF(終値!A145="","",IFERROR(4*STDEVP(終値!AR145:BK145)/AVERAGE(終値!AR145:BK145),""))</f>
        <v>0.36494290032489085</v>
      </c>
      <c r="AP145" s="500">
        <f>IF(終値!A145="","",IFERROR(4*STDEVP(終値!AS145:BL145)/AVERAGE(終値!AS145:BL145),""))</f>
        <v>0.30336757658922797</v>
      </c>
    </row>
    <row r="146" spans="1:42">
      <c r="A146" s="497" t="str">
        <f>IF(終値!A146="","",終値!A146)</f>
        <v>4888</v>
      </c>
      <c r="B146" s="500">
        <f>IF(終値!A146="","",IFERROR(4*STDEVP(終値!E146:X146)/AVERAGE(終値!E146:X146),""))</f>
        <v>0.1282755836802178</v>
      </c>
      <c r="C146" s="500">
        <f>IF(終値!A146="","",IFERROR(4*STDEVP(終値!F146:Y146)/AVERAGE(終値!F146:Y146),""))</f>
        <v>0.13256263340038099</v>
      </c>
      <c r="D146" s="500">
        <f>IF(終値!A146="","",IFERROR(4*STDEVP(終値!G146:Z146)/AVERAGE(終値!G146:Z146),""))</f>
        <v>0.13287425332441574</v>
      </c>
      <c r="E146" s="500">
        <f>IF(終値!A146="","",IFERROR(4*STDEVP(終値!H146:AA146)/AVERAGE(終値!H146:AA146),""))</f>
        <v>0.13238263343096207</v>
      </c>
      <c r="F146" s="500">
        <f>IF(終値!A146="","",IFERROR(4*STDEVP(終値!I146:AB146)/AVERAGE(終値!I146:AB146),""))</f>
        <v>0.13236294143234867</v>
      </c>
      <c r="G146" s="500">
        <f>IF(終値!A146="","",IFERROR(4*STDEVP(終値!J146:AC146)/AVERAGE(終値!J146:AC146),""))</f>
        <v>0.13352982631207477</v>
      </c>
      <c r="H146" s="500">
        <f>IF(終値!A146="","",IFERROR(4*STDEVP(終値!K146:AD146)/AVERAGE(終値!K146:AD146),""))</f>
        <v>0.12725430111992417</v>
      </c>
      <c r="I146" s="500">
        <f>IF(終値!A146="","",IFERROR(4*STDEVP(終値!L146:AE146)/AVERAGE(終値!L146:AE146),""))</f>
        <v>0.12134795477218567</v>
      </c>
      <c r="J146" s="500">
        <f>IF(終値!A146="","",IFERROR(4*STDEVP(終値!M146:AF146)/AVERAGE(終値!M146:AF146),""))</f>
        <v>0.12134795477218567</v>
      </c>
      <c r="K146" s="500">
        <f>IF(終値!A146="","",IFERROR(4*STDEVP(終値!N146:AG146)/AVERAGE(終値!N146:AG146),""))</f>
        <v>0.12311118218694903</v>
      </c>
      <c r="L146" s="500">
        <f>IF(終値!A146="","",IFERROR(4*STDEVP(終値!O146:AH146)/AVERAGE(終値!O146:AH146),""))</f>
        <v>0.12198399579104639</v>
      </c>
      <c r="M146" s="500">
        <f>IF(終値!A146="","",IFERROR(4*STDEVP(終値!P146:AI146)/AVERAGE(終値!P146:AI146),""))</f>
        <v>0.12097084161780844</v>
      </c>
      <c r="N146" s="500">
        <f>IF(終値!A146="","",IFERROR(4*STDEVP(終値!Q146:AJ146)/AVERAGE(終値!Q146:AJ146),""))</f>
        <v>0.1225333885138368</v>
      </c>
      <c r="O146" s="500">
        <f>IF(終値!A146="","",IFERROR(4*STDEVP(終値!R146:AK146)/AVERAGE(終値!R146:AK146),""))</f>
        <v>0.1355318247454036</v>
      </c>
      <c r="P146" s="500">
        <f>IF(終値!A146="","",IFERROR(4*STDEVP(終値!S146:AL146)/AVERAGE(終値!S146:AL146),""))</f>
        <v>0.16693093167327577</v>
      </c>
      <c r="Q146" s="500">
        <f>IF(終値!A146="","",IFERROR(4*STDEVP(終値!T146:AM146)/AVERAGE(終値!T146:AM146),""))</f>
        <v>0.30679938303633614</v>
      </c>
      <c r="R146" s="500">
        <f>IF(終値!A146="","",IFERROR(4*STDEVP(終値!U146:AN146)/AVERAGE(終値!U146:AN146),""))</f>
        <v>0.31326645492441096</v>
      </c>
      <c r="S146" s="500">
        <f>IF(終値!A146="","",IFERROR(4*STDEVP(終値!V146:AO146)/AVERAGE(終値!V146:AO146),""))</f>
        <v>0.31402260540318977</v>
      </c>
      <c r="T146" s="500">
        <f>IF(終値!A146="","",IFERROR(4*STDEVP(終値!W146:AP146)/AVERAGE(終値!W146:AP146),""))</f>
        <v>0.31509960816040178</v>
      </c>
      <c r="U146" s="500">
        <f>IF(終値!A146="","",IFERROR(4*STDEVP(終値!X146:AQ146)/AVERAGE(終値!X146:AQ146),""))</f>
        <v>0.31588004912785622</v>
      </c>
      <c r="V146" s="500">
        <f>IF(終値!A146="","",IFERROR(4*STDEVP(終値!Y146:AR146)/AVERAGE(終値!Y146:AR146),""))</f>
        <v>0.30981059004279077</v>
      </c>
      <c r="W146" s="500">
        <f>IF(終値!A146="","",IFERROR(4*STDEVP(終値!Z146:AS146)/AVERAGE(終値!Z146:AS146),""))</f>
        <v>0.30754193622504689</v>
      </c>
      <c r="X146" s="500">
        <f>IF(終値!A146="","",IFERROR(4*STDEVP(終値!AA146:AT146)/AVERAGE(終値!AA146:AT146),""))</f>
        <v>0.30357590105395227</v>
      </c>
      <c r="Y146" s="500">
        <f>IF(終値!A146="","",IFERROR(4*STDEVP(終値!AB146:AU146)/AVERAGE(終値!AB146:AU146),""))</f>
        <v>0.3092949025447761</v>
      </c>
      <c r="Z146" s="500">
        <f>IF(終値!A146="","",IFERROR(4*STDEVP(終値!AC146:AV146)/AVERAGE(終値!AC146:AV146),""))</f>
        <v>0.31003919465928931</v>
      </c>
      <c r="AA146" s="500">
        <f>IF(終値!A146="","",IFERROR(4*STDEVP(終値!AD146:AW146)/AVERAGE(終値!AD146:AW146),""))</f>
        <v>0.30499984697816146</v>
      </c>
      <c r="AB146" s="500">
        <f>IF(終値!A146="","",IFERROR(4*STDEVP(終値!AE146:AX146)/AVERAGE(終値!AE146:AX146),""))</f>
        <v>0.30214069887674821</v>
      </c>
      <c r="AC146" s="500">
        <f>IF(終値!A146="","",IFERROR(4*STDEVP(終値!AF146:AY146)/AVERAGE(終値!AF146:AY146),""))</f>
        <v>0.29657765649426898</v>
      </c>
      <c r="AD146" s="500">
        <f>IF(終値!A146="","",IFERROR(4*STDEVP(終値!AG146:AZ146)/AVERAGE(終値!AG146:AZ146),""))</f>
        <v>0.2901025582613726</v>
      </c>
      <c r="AE146" s="500">
        <f>IF(終値!A146="","",IFERROR(4*STDEVP(終値!AH146:BA146)/AVERAGE(終値!AH146:BA146),""))</f>
        <v>0.27995480069102702</v>
      </c>
      <c r="AF146" s="500">
        <f>IF(終値!A146="","",IFERROR(4*STDEVP(終値!AI146:BB146)/AVERAGE(終値!AI146:BB146),""))</f>
        <v>0.3002730486984086</v>
      </c>
      <c r="AG146" s="500">
        <f>IF(終値!A146="","",IFERROR(4*STDEVP(終値!AJ146:BC146)/AVERAGE(終値!AJ146:BC146),""))</f>
        <v>0.31814823265572312</v>
      </c>
      <c r="AH146" s="500">
        <f>IF(終値!A146="","",IFERROR(4*STDEVP(終値!AK146:BD146)/AVERAGE(終値!AK146:BD146),""))</f>
        <v>0.36602583058988519</v>
      </c>
      <c r="AI146" s="500">
        <f>IF(終値!A146="","",IFERROR(4*STDEVP(終値!AL146:BE146)/AVERAGE(終値!AL146:BE146),""))</f>
        <v>0.4291892338623528</v>
      </c>
      <c r="AJ146" s="500">
        <f>IF(終値!A146="","",IFERROR(4*STDEVP(終値!AM146:BF146)/AVERAGE(終値!AM146:BF146),""))</f>
        <v>0.47856784153971921</v>
      </c>
      <c r="AK146" s="500">
        <f>IF(終値!A146="","",IFERROR(4*STDEVP(終値!AN146:BG146)/AVERAGE(終値!AN146:BG146),""))</f>
        <v>0.50147149629541854</v>
      </c>
      <c r="AL146" s="500">
        <f>IF(終値!A146="","",IFERROR(4*STDEVP(終値!AO146:BH146)/AVERAGE(終値!AO146:BH146),""))</f>
        <v>0.51205766261770114</v>
      </c>
      <c r="AM146" s="500">
        <f>IF(終値!A146="","",IFERROR(4*STDEVP(終値!AP146:BI146)/AVERAGE(終値!AP146:BI146),""))</f>
        <v>0.52446682212627682</v>
      </c>
      <c r="AN146" s="500">
        <f>IF(終値!A146="","",IFERROR(4*STDEVP(終値!AQ146:BJ146)/AVERAGE(終値!AQ146:BJ146),""))</f>
        <v>0.53203928328903327</v>
      </c>
      <c r="AO146" s="500">
        <f>IF(終値!A146="","",IFERROR(4*STDEVP(終値!AR146:BK146)/AVERAGE(終値!AR146:BK146),""))</f>
        <v>0.52501489900174469</v>
      </c>
      <c r="AP146" s="500">
        <f>IF(終値!A146="","",IFERROR(4*STDEVP(終値!AS146:BL146)/AVERAGE(終値!AS146:BL146),""))</f>
        <v>0.50417317850750831</v>
      </c>
    </row>
    <row r="147" spans="1:42">
      <c r="A147" s="497" t="str">
        <f>IF(終値!A147="","",終値!A147)</f>
        <v>6387</v>
      </c>
      <c r="B147" s="500">
        <f>IF(終値!A147="","",IFERROR(4*STDEVP(終値!E147:X147)/AVERAGE(終値!E147:X147),""))</f>
        <v>0.65113769067725547</v>
      </c>
      <c r="C147" s="500">
        <f>IF(終値!A147="","",IFERROR(4*STDEVP(終値!F147:Y147)/AVERAGE(終値!F147:Y147),""))</f>
        <v>0.64640874895973677</v>
      </c>
      <c r="D147" s="500">
        <f>IF(終値!A147="","",IFERROR(4*STDEVP(終値!G147:Z147)/AVERAGE(終値!G147:Z147),""))</f>
        <v>0.65138692819724697</v>
      </c>
      <c r="E147" s="500">
        <f>IF(終値!A147="","",IFERROR(4*STDEVP(終値!H147:AA147)/AVERAGE(終値!H147:AA147),""))</f>
        <v>0.65322687197904239</v>
      </c>
      <c r="F147" s="500">
        <f>IF(終値!A147="","",IFERROR(4*STDEVP(終値!I147:AB147)/AVERAGE(終値!I147:AB147),""))</f>
        <v>0.65885440584965449</v>
      </c>
      <c r="G147" s="500">
        <f>IF(終値!A147="","",IFERROR(4*STDEVP(終値!J147:AC147)/AVERAGE(終値!J147:AC147),""))</f>
        <v>0.64721992228786041</v>
      </c>
      <c r="H147" s="500">
        <f>IF(終値!A147="","",IFERROR(4*STDEVP(終値!K147:AD147)/AVERAGE(終値!K147:AD147),""))</f>
        <v>0.60203446546890338</v>
      </c>
      <c r="I147" s="500">
        <f>IF(終値!A147="","",IFERROR(4*STDEVP(終値!L147:AE147)/AVERAGE(終値!L147:AE147),""))</f>
        <v>0.54058679632631101</v>
      </c>
      <c r="J147" s="500">
        <f>IF(終値!A147="","",IFERROR(4*STDEVP(終値!M147:AF147)/AVERAGE(終値!M147:AF147),""))</f>
        <v>0.49459757664158499</v>
      </c>
      <c r="K147" s="500">
        <f>IF(終値!A147="","",IFERROR(4*STDEVP(終値!N147:AG147)/AVERAGE(終値!N147:AG147),""))</f>
        <v>0.46533041100213413</v>
      </c>
      <c r="L147" s="500">
        <f>IF(終値!A147="","",IFERROR(4*STDEVP(終値!O147:AH147)/AVERAGE(終値!O147:AH147),""))</f>
        <v>0.45136499396965463</v>
      </c>
      <c r="M147" s="500">
        <f>IF(終値!A147="","",IFERROR(4*STDEVP(終値!P147:AI147)/AVERAGE(終値!P147:AI147),""))</f>
        <v>0.43332480845398186</v>
      </c>
      <c r="N147" s="500">
        <f>IF(終値!A147="","",IFERROR(4*STDEVP(終値!Q147:AJ147)/AVERAGE(終値!Q147:AJ147),""))</f>
        <v>0.4193258102951854</v>
      </c>
      <c r="O147" s="500">
        <f>IF(終値!A147="","",IFERROR(4*STDEVP(終値!R147:AK147)/AVERAGE(終値!R147:AK147),""))</f>
        <v>0.41457839731942042</v>
      </c>
      <c r="P147" s="500">
        <f>IF(終値!A147="","",IFERROR(4*STDEVP(終値!S147:AL147)/AVERAGE(終値!S147:AL147),""))</f>
        <v>0.36286841000380426</v>
      </c>
      <c r="Q147" s="500">
        <f>IF(終値!A147="","",IFERROR(4*STDEVP(終値!T147:AM147)/AVERAGE(終値!T147:AM147),""))</f>
        <v>0.35651259893602988</v>
      </c>
      <c r="R147" s="500">
        <f>IF(終値!A147="","",IFERROR(4*STDEVP(終値!U147:AN147)/AVERAGE(終値!U147:AN147),""))</f>
        <v>0.38758116866210018</v>
      </c>
      <c r="S147" s="500">
        <f>IF(終値!A147="","",IFERROR(4*STDEVP(終値!V147:AO147)/AVERAGE(終値!V147:AO147),""))</f>
        <v>0.40343598532469394</v>
      </c>
      <c r="T147" s="500">
        <f>IF(終値!A147="","",IFERROR(4*STDEVP(終値!W147:AP147)/AVERAGE(終値!W147:AP147),""))</f>
        <v>0.40498897304488535</v>
      </c>
      <c r="U147" s="500">
        <f>IF(終値!A147="","",IFERROR(4*STDEVP(終値!X147:AQ147)/AVERAGE(終値!X147:AQ147),""))</f>
        <v>0.41460683890284761</v>
      </c>
      <c r="V147" s="500">
        <f>IF(終値!A147="","",IFERROR(4*STDEVP(終値!Y147:AR147)/AVERAGE(終値!Y147:AR147),""))</f>
        <v>0.43040504042464822</v>
      </c>
      <c r="W147" s="500">
        <f>IF(終値!A147="","",IFERROR(4*STDEVP(終値!Z147:AS147)/AVERAGE(終値!Z147:AS147),""))</f>
        <v>0.41559934897084722</v>
      </c>
      <c r="X147" s="500">
        <f>IF(終値!A147="","",IFERROR(4*STDEVP(終値!AA147:AT147)/AVERAGE(終値!AA147:AT147),""))</f>
        <v>0.397795435327498</v>
      </c>
      <c r="Y147" s="500">
        <f>IF(終値!A147="","",IFERROR(4*STDEVP(終値!AB147:AU147)/AVERAGE(終値!AB147:AU147),""))</f>
        <v>0.40482025882163492</v>
      </c>
      <c r="Z147" s="500">
        <f>IF(終値!A147="","",IFERROR(4*STDEVP(終値!AC147:AV147)/AVERAGE(終値!AC147:AV147),""))</f>
        <v>0.41206030517565623</v>
      </c>
      <c r="AA147" s="500">
        <f>IF(終値!A147="","",IFERROR(4*STDEVP(終値!AD147:AW147)/AVERAGE(終値!AD147:AW147),""))</f>
        <v>0.41517695235054219</v>
      </c>
      <c r="AB147" s="500">
        <f>IF(終値!A147="","",IFERROR(4*STDEVP(終値!AE147:AX147)/AVERAGE(終値!AE147:AX147),""))</f>
        <v>0.42759237674585104</v>
      </c>
      <c r="AC147" s="500">
        <f>IF(終値!A147="","",IFERROR(4*STDEVP(終値!AF147:AY147)/AVERAGE(終値!AF147:AY147),""))</f>
        <v>0.44399816470013309</v>
      </c>
      <c r="AD147" s="500">
        <f>IF(終値!A147="","",IFERROR(4*STDEVP(終値!AG147:AZ147)/AVERAGE(終値!AG147:AZ147),""))</f>
        <v>0.47879942061674619</v>
      </c>
      <c r="AE147" s="500">
        <f>IF(終値!A147="","",IFERROR(4*STDEVP(終値!AH147:BA147)/AVERAGE(終値!AH147:BA147),""))</f>
        <v>0.53440456363724498</v>
      </c>
      <c r="AF147" s="500">
        <f>IF(終値!A147="","",IFERROR(4*STDEVP(終値!AI147:BB147)/AVERAGE(終値!AI147:BB147),""))</f>
        <v>0.57341481793916838</v>
      </c>
      <c r="AG147" s="500">
        <f>IF(終値!A147="","",IFERROR(4*STDEVP(終値!AJ147:BC147)/AVERAGE(終値!AJ147:BC147),""))</f>
        <v>0.60293743486924944</v>
      </c>
      <c r="AH147" s="500">
        <f>IF(終値!A147="","",IFERROR(4*STDEVP(終値!AK147:BD147)/AVERAGE(終値!AK147:BD147),""))</f>
        <v>0.61338582132882236</v>
      </c>
      <c r="AI147" s="500">
        <f>IF(終値!A147="","",IFERROR(4*STDEVP(終値!AL147:BE147)/AVERAGE(終値!AL147:BE147),""))</f>
        <v>0.59211645376880706</v>
      </c>
      <c r="AJ147" s="500">
        <f>IF(終値!A147="","",IFERROR(4*STDEVP(終値!AM147:BF147)/AVERAGE(終値!AM147:BF147),""))</f>
        <v>0.58141633413307614</v>
      </c>
      <c r="AK147" s="500">
        <f>IF(終値!A147="","",IFERROR(4*STDEVP(終値!AN147:BG147)/AVERAGE(終値!AN147:BG147),""))</f>
        <v>0.56460572723083624</v>
      </c>
      <c r="AL147" s="500">
        <f>IF(終値!A147="","",IFERROR(4*STDEVP(終値!AO147:BH147)/AVERAGE(終値!AO147:BH147),""))</f>
        <v>0.49699247061453616</v>
      </c>
      <c r="AM147" s="500">
        <f>IF(終値!A147="","",IFERROR(4*STDEVP(終値!AP147:BI147)/AVERAGE(終値!AP147:BI147),""))</f>
        <v>0.38606602028840997</v>
      </c>
      <c r="AN147" s="500">
        <f>IF(終値!A147="","",IFERROR(4*STDEVP(終値!AQ147:BJ147)/AVERAGE(終値!AQ147:BJ147),""))</f>
        <v>0.27883475106548017</v>
      </c>
      <c r="AO147" s="500">
        <f>IF(終値!A147="","",IFERROR(4*STDEVP(終値!AR147:BK147)/AVERAGE(終値!AR147:BK147),""))</f>
        <v>0.27549667490236934</v>
      </c>
      <c r="AP147" s="500">
        <f>IF(終値!A147="","",IFERROR(4*STDEVP(終値!AS147:BL147)/AVERAGE(終値!AS147:BL147),""))</f>
        <v>0.29856761856721836</v>
      </c>
    </row>
    <row r="148" spans="1:42">
      <c r="A148" s="497" t="str">
        <f>IF(終値!A148="","",終値!A148)</f>
        <v>6838</v>
      </c>
      <c r="B148" s="500">
        <f>IF(終値!A148="","",IFERROR(4*STDEVP(終値!E148:X148)/AVERAGE(終値!E148:X148),""))</f>
        <v>0.27772533281477846</v>
      </c>
      <c r="C148" s="500">
        <f>IF(終値!A148="","",IFERROR(4*STDEVP(終値!F148:Y148)/AVERAGE(終値!F148:Y148),""))</f>
        <v>0.28346661457441746</v>
      </c>
      <c r="D148" s="500">
        <f>IF(終値!A148="","",IFERROR(4*STDEVP(終値!G148:Z148)/AVERAGE(終値!G148:Z148),""))</f>
        <v>0.31143443702441242</v>
      </c>
      <c r="E148" s="500">
        <f>IF(終値!A148="","",IFERROR(4*STDEVP(終値!H148:AA148)/AVERAGE(終値!H148:AA148),""))</f>
        <v>0.37176424003799091</v>
      </c>
      <c r="F148" s="500">
        <f>IF(終値!A148="","",IFERROR(4*STDEVP(終値!I148:AB148)/AVERAGE(終値!I148:AB148),""))</f>
        <v>0.41650044393649976</v>
      </c>
      <c r="G148" s="500">
        <f>IF(終値!A148="","",IFERROR(4*STDEVP(終値!J148:AC148)/AVERAGE(終値!J148:AC148),""))</f>
        <v>0.4335811443537132</v>
      </c>
      <c r="H148" s="500">
        <f>IF(終値!A148="","",IFERROR(4*STDEVP(終値!K148:AD148)/AVERAGE(終値!K148:AD148),""))</f>
        <v>0.42939899302225537</v>
      </c>
      <c r="I148" s="500">
        <f>IF(終値!A148="","",IFERROR(4*STDEVP(終値!L148:AE148)/AVERAGE(終値!L148:AE148),""))</f>
        <v>0.41508902661880848</v>
      </c>
      <c r="J148" s="500">
        <f>IF(終値!A148="","",IFERROR(4*STDEVP(終値!M148:AF148)/AVERAGE(終値!M148:AF148),""))</f>
        <v>0.41139150323909701</v>
      </c>
      <c r="K148" s="500">
        <f>IF(終値!A148="","",IFERROR(4*STDEVP(終値!N148:AG148)/AVERAGE(終値!N148:AG148),""))</f>
        <v>0.44661610375714311</v>
      </c>
      <c r="L148" s="500">
        <f>IF(終値!A148="","",IFERROR(4*STDEVP(終値!O148:AH148)/AVERAGE(終値!O148:AH148),""))</f>
        <v>0.51162427529133814</v>
      </c>
      <c r="M148" s="500">
        <f>IF(終値!A148="","",IFERROR(4*STDEVP(終値!P148:AI148)/AVERAGE(終値!P148:AI148),""))</f>
        <v>0.51196947241903401</v>
      </c>
      <c r="N148" s="500">
        <f>IF(終値!A148="","",IFERROR(4*STDEVP(終値!Q148:AJ148)/AVERAGE(終値!Q148:AJ148),""))</f>
        <v>0.51688772642224645</v>
      </c>
      <c r="O148" s="500">
        <f>IF(終値!A148="","",IFERROR(4*STDEVP(終値!R148:AK148)/AVERAGE(終値!R148:AK148),""))</f>
        <v>0.5109627845514958</v>
      </c>
      <c r="P148" s="500">
        <f>IF(終値!A148="","",IFERROR(4*STDEVP(終値!S148:AL148)/AVERAGE(終値!S148:AL148),""))</f>
        <v>0.49408725047376495</v>
      </c>
      <c r="Q148" s="500">
        <f>IF(終値!A148="","",IFERROR(4*STDEVP(終値!T148:AM148)/AVERAGE(終値!T148:AM148),""))</f>
        <v>0.50470648350838698</v>
      </c>
      <c r="R148" s="500">
        <f>IF(終値!A148="","",IFERROR(4*STDEVP(終値!U148:AN148)/AVERAGE(終値!U148:AN148),""))</f>
        <v>0.50861927224120385</v>
      </c>
      <c r="S148" s="500">
        <f>IF(終値!A148="","",IFERROR(4*STDEVP(終値!V148:AO148)/AVERAGE(終値!V148:AO148),""))</f>
        <v>0.51339289347580763</v>
      </c>
      <c r="T148" s="500">
        <f>IF(終値!A148="","",IFERROR(4*STDEVP(終値!W148:AP148)/AVERAGE(終値!W148:AP148),""))</f>
        <v>0.47067402288822563</v>
      </c>
      <c r="U148" s="500">
        <f>IF(終値!A148="","",IFERROR(4*STDEVP(終値!X148:AQ148)/AVERAGE(終値!X148:AQ148),""))</f>
        <v>0.44207528815284758</v>
      </c>
      <c r="V148" s="500">
        <f>IF(終値!A148="","",IFERROR(4*STDEVP(終値!Y148:AR148)/AVERAGE(終値!Y148:AR148),""))</f>
        <v>0.4104189194687014</v>
      </c>
      <c r="W148" s="500">
        <f>IF(終値!A148="","",IFERROR(4*STDEVP(終値!Z148:AS148)/AVERAGE(終値!Z148:AS148),""))</f>
        <v>0.36815038863145166</v>
      </c>
      <c r="X148" s="500">
        <f>IF(終値!A148="","",IFERROR(4*STDEVP(終値!AA148:AT148)/AVERAGE(終値!AA148:AT148),""))</f>
        <v>0.34366101091179585</v>
      </c>
      <c r="Y148" s="500">
        <f>IF(終値!A148="","",IFERROR(4*STDEVP(終値!AB148:AU148)/AVERAGE(終値!AB148:AU148),""))</f>
        <v>0.34261066634055354</v>
      </c>
      <c r="Z148" s="500">
        <f>IF(終値!A148="","",IFERROR(4*STDEVP(終値!AC148:AV148)/AVERAGE(終値!AC148:AV148),""))</f>
        <v>0.37842262764408946</v>
      </c>
      <c r="AA148" s="500">
        <f>IF(終値!A148="","",IFERROR(4*STDEVP(終値!AD148:AW148)/AVERAGE(終値!AD148:AW148),""))</f>
        <v>0.40688890785251031</v>
      </c>
      <c r="AB148" s="500">
        <f>IF(終値!A148="","",IFERROR(4*STDEVP(終値!AE148:AX148)/AVERAGE(終値!AE148:AX148),""))</f>
        <v>0.41528490657458178</v>
      </c>
      <c r="AC148" s="500">
        <f>IF(終値!A148="","",IFERROR(4*STDEVP(終値!AF148:AY148)/AVERAGE(終値!AF148:AY148),""))</f>
        <v>0.40269134783590071</v>
      </c>
      <c r="AD148" s="500">
        <f>IF(終値!A148="","",IFERROR(4*STDEVP(終値!AG148:AZ148)/AVERAGE(終値!AG148:AZ148),""))</f>
        <v>0.39286494803297262</v>
      </c>
      <c r="AE148" s="500">
        <f>IF(終値!A148="","",IFERROR(4*STDEVP(終値!AH148:BA148)/AVERAGE(終値!AH148:BA148),""))</f>
        <v>0.38602284669652503</v>
      </c>
      <c r="AF148" s="500">
        <f>IF(終値!A148="","",IFERROR(4*STDEVP(終値!AI148:BB148)/AVERAGE(終値!AI148:BB148),""))</f>
        <v>0.38793033453325793</v>
      </c>
      <c r="AG148" s="500">
        <f>IF(終値!A148="","",IFERROR(4*STDEVP(終値!AJ148:BC148)/AVERAGE(終値!AJ148:BC148),""))</f>
        <v>0.37674947740906634</v>
      </c>
      <c r="AH148" s="500">
        <f>IF(終値!A148="","",IFERROR(4*STDEVP(終値!AK148:BD148)/AVERAGE(終値!AK148:BD148),""))</f>
        <v>0.37362879708890501</v>
      </c>
      <c r="AI148" s="500">
        <f>IF(終値!A148="","",IFERROR(4*STDEVP(終値!AL148:BE148)/AVERAGE(終値!AL148:BE148),""))</f>
        <v>0.37003018248450381</v>
      </c>
      <c r="AJ148" s="500">
        <f>IF(終値!A148="","",IFERROR(4*STDEVP(終値!AM148:BF148)/AVERAGE(終値!AM148:BF148),""))</f>
        <v>0.36846302853926116</v>
      </c>
      <c r="AK148" s="500">
        <f>IF(終値!A148="","",IFERROR(4*STDEVP(終値!AN148:BG148)/AVERAGE(終値!AN148:BG148),""))</f>
        <v>0.37772196775836014</v>
      </c>
      <c r="AL148" s="500">
        <f>IF(終値!A148="","",IFERROR(4*STDEVP(終値!AO148:BH148)/AVERAGE(終値!AO148:BH148),""))</f>
        <v>0.38969014166244936</v>
      </c>
      <c r="AM148" s="500">
        <f>IF(終値!A148="","",IFERROR(4*STDEVP(終値!AP148:BI148)/AVERAGE(終値!AP148:BI148),""))</f>
        <v>0.38757450694797618</v>
      </c>
      <c r="AN148" s="500">
        <f>IF(終値!A148="","",IFERROR(4*STDEVP(終値!AQ148:BJ148)/AVERAGE(終値!AQ148:BJ148),""))</f>
        <v>0.37289490459201907</v>
      </c>
      <c r="AO148" s="500">
        <f>IF(終値!A148="","",IFERROR(4*STDEVP(終値!AR148:BK148)/AVERAGE(終値!AR148:BK148),""))</f>
        <v>0.34800321830546643</v>
      </c>
      <c r="AP148" s="500">
        <f>IF(終値!A148="","",IFERROR(4*STDEVP(終値!AS148:BL148)/AVERAGE(終値!AS148:BL148),""))</f>
        <v>0.32102277078342256</v>
      </c>
    </row>
    <row r="149" spans="1:42">
      <c r="A149" s="497" t="str">
        <f>IF(終値!A149="","",終値!A149)</f>
        <v>7375</v>
      </c>
      <c r="B149" s="500">
        <f>IF(終値!A149="","",IFERROR(4*STDEVP(終値!E149:X149)/AVERAGE(終値!E149:X149),""))</f>
        <v>0.24387135936569551</v>
      </c>
      <c r="C149" s="500">
        <f>IF(終値!A149="","",IFERROR(4*STDEVP(終値!F149:Y149)/AVERAGE(終値!F149:Y149),""))</f>
        <v>0.23923166687760167</v>
      </c>
      <c r="D149" s="500">
        <f>IF(終値!A149="","",IFERROR(4*STDEVP(終値!G149:Z149)/AVERAGE(終値!G149:Z149),""))</f>
        <v>0.24268804026824906</v>
      </c>
      <c r="E149" s="500">
        <f>IF(終値!A149="","",IFERROR(4*STDEVP(終値!H149:AA149)/AVERAGE(終値!H149:AA149),""))</f>
        <v>0.24026420479565333</v>
      </c>
      <c r="F149" s="500">
        <f>IF(終値!A149="","",IFERROR(4*STDEVP(終値!I149:AB149)/AVERAGE(終値!I149:AB149),""))</f>
        <v>0.22910071064237764</v>
      </c>
      <c r="G149" s="500">
        <f>IF(終値!A149="","",IFERROR(4*STDEVP(終値!J149:AC149)/AVERAGE(終値!J149:AC149),""))</f>
        <v>0.21182535577736802</v>
      </c>
      <c r="H149" s="500">
        <f>IF(終値!A149="","",IFERROR(4*STDEVP(終値!K149:AD149)/AVERAGE(終値!K149:AD149),""))</f>
        <v>0.18352204121224372</v>
      </c>
      <c r="I149" s="500">
        <f>IF(終値!A149="","",IFERROR(4*STDEVP(終値!L149:AE149)/AVERAGE(終値!L149:AE149),""))</f>
        <v>0.13134262056852347</v>
      </c>
      <c r="J149" s="500">
        <f>IF(終値!A149="","",IFERROR(4*STDEVP(終値!M149:AF149)/AVERAGE(終値!M149:AF149),""))</f>
        <v>9.4083917024544231E-2</v>
      </c>
      <c r="K149" s="500">
        <f>IF(終値!A149="","",IFERROR(4*STDEVP(終値!N149:AG149)/AVERAGE(終値!N149:AG149),""))</f>
        <v>0.10501681095678961</v>
      </c>
      <c r="L149" s="500">
        <f>IF(終値!A149="","",IFERROR(4*STDEVP(終値!O149:AH149)/AVERAGE(終値!O149:AH149),""))</f>
        <v>0.12114053867189627</v>
      </c>
      <c r="M149" s="500">
        <f>IF(終値!A149="","",IFERROR(4*STDEVP(終値!P149:AI149)/AVERAGE(終値!P149:AI149),""))</f>
        <v>0.14334787829233506</v>
      </c>
      <c r="N149" s="500">
        <f>IF(終値!A149="","",IFERROR(4*STDEVP(終値!Q149:AJ149)/AVERAGE(終値!Q149:AJ149),""))</f>
        <v>0.15459598390838847</v>
      </c>
      <c r="O149" s="500">
        <f>IF(終値!A149="","",IFERROR(4*STDEVP(終値!R149:AK149)/AVERAGE(終値!R149:AK149),""))</f>
        <v>0.17821232537922746</v>
      </c>
      <c r="P149" s="500">
        <f>IF(終値!A149="","",IFERROR(4*STDEVP(終値!S149:AL149)/AVERAGE(終値!S149:AL149),""))</f>
        <v>0.17627798782259033</v>
      </c>
      <c r="Q149" s="500">
        <f>IF(終値!A149="","",IFERROR(4*STDEVP(終値!T149:AM149)/AVERAGE(終値!T149:AM149),""))</f>
        <v>0.18403057268695114</v>
      </c>
      <c r="R149" s="500">
        <f>IF(終値!A149="","",IFERROR(4*STDEVP(終値!U149:AN149)/AVERAGE(終値!U149:AN149),""))</f>
        <v>0.18558975924518459</v>
      </c>
      <c r="S149" s="500">
        <f>IF(終値!A149="","",IFERROR(4*STDEVP(終値!V149:AO149)/AVERAGE(終値!V149:AO149),""))</f>
        <v>0.18478888305918165</v>
      </c>
      <c r="T149" s="500">
        <f>IF(終値!A149="","",IFERROR(4*STDEVP(終値!W149:AP149)/AVERAGE(終値!W149:AP149),""))</f>
        <v>0.18500297234846924</v>
      </c>
      <c r="U149" s="500">
        <f>IF(終値!A149="","",IFERROR(4*STDEVP(終値!X149:AQ149)/AVERAGE(終値!X149:AQ149),""))</f>
        <v>0.18315326122469305</v>
      </c>
      <c r="V149" s="500">
        <f>IF(終値!A149="","",IFERROR(4*STDEVP(終値!Y149:AR149)/AVERAGE(終値!Y149:AR149),""))</f>
        <v>0.17694226766271076</v>
      </c>
      <c r="W149" s="500">
        <f>IF(終値!A149="","",IFERROR(4*STDEVP(終値!Z149:AS149)/AVERAGE(終値!Z149:AS149),""))</f>
        <v>0.16839565558113229</v>
      </c>
      <c r="X149" s="500">
        <f>IF(終値!A149="","",IFERROR(4*STDEVP(終値!AA149:AT149)/AVERAGE(終値!AA149:AT149),""))</f>
        <v>0.17373700770361214</v>
      </c>
      <c r="Y149" s="500">
        <f>IF(終値!A149="","",IFERROR(4*STDEVP(終値!AB149:AU149)/AVERAGE(終値!AB149:AU149),""))</f>
        <v>0.17718640372288003</v>
      </c>
      <c r="Z149" s="500">
        <f>IF(終値!A149="","",IFERROR(4*STDEVP(終値!AC149:AV149)/AVERAGE(終値!AC149:AV149),""))</f>
        <v>0.18484676206877582</v>
      </c>
      <c r="AA149" s="500">
        <f>IF(終値!A149="","",IFERROR(4*STDEVP(終値!AD149:AW149)/AVERAGE(終値!AD149:AW149),""))</f>
        <v>0.17833335047034068</v>
      </c>
      <c r="AB149" s="500">
        <f>IF(終値!A149="","",IFERROR(4*STDEVP(終値!AE149:AX149)/AVERAGE(終値!AE149:AX149),""))</f>
        <v>0.17177699649794093</v>
      </c>
      <c r="AC149" s="500">
        <f>IF(終値!A149="","",IFERROR(4*STDEVP(終値!AF149:AY149)/AVERAGE(終値!AF149:AY149),""))</f>
        <v>0.1609786242441448</v>
      </c>
      <c r="AD149" s="500">
        <f>IF(終値!A149="","",IFERROR(4*STDEVP(終値!AG149:AZ149)/AVERAGE(終値!AG149:AZ149),""))</f>
        <v>0.15004387350370998</v>
      </c>
      <c r="AE149" s="500">
        <f>IF(終値!A149="","",IFERROR(4*STDEVP(終値!AH149:BA149)/AVERAGE(終値!AH149:BA149),""))</f>
        <v>0.16112339494196243</v>
      </c>
      <c r="AF149" s="500">
        <f>IF(終値!A149="","",IFERROR(4*STDEVP(終値!AI149:BB149)/AVERAGE(終値!AI149:BB149),""))</f>
        <v>0.20453430597676436</v>
      </c>
      <c r="AG149" s="500">
        <f>IF(終値!A149="","",IFERROR(4*STDEVP(終値!AJ149:BC149)/AVERAGE(終値!AJ149:BC149),""))</f>
        <v>0.24237130359597447</v>
      </c>
      <c r="AH149" s="500">
        <f>IF(終値!A149="","",IFERROR(4*STDEVP(終値!AK149:BD149)/AVERAGE(終値!AK149:BD149),""))</f>
        <v>0.29549802797227837</v>
      </c>
      <c r="AI149" s="500">
        <f>IF(終値!A149="","",IFERROR(4*STDEVP(終値!AL149:BE149)/AVERAGE(終値!AL149:BE149),""))</f>
        <v>0.40763845598263665</v>
      </c>
      <c r="AJ149" s="500">
        <f>IF(終値!A149="","",IFERROR(4*STDEVP(終値!AM149:BF149)/AVERAGE(終値!AM149:BF149),""))</f>
        <v>0.52590847571514721</v>
      </c>
      <c r="AK149" s="500">
        <f>IF(終値!A149="","",IFERROR(4*STDEVP(終値!AN149:BG149)/AVERAGE(終値!AN149:BG149),""))</f>
        <v>0.54225780149586422</v>
      </c>
      <c r="AL149" s="500">
        <f>IF(終値!A149="","",IFERROR(4*STDEVP(終値!AO149:BH149)/AVERAGE(終値!AO149:BH149),""))</f>
        <v>0.56520697893050098</v>
      </c>
      <c r="AM149" s="500">
        <f>IF(終値!A149="","",IFERROR(4*STDEVP(終値!AP149:BI149)/AVERAGE(終値!AP149:BI149),""))</f>
        <v>0.59173151958738135</v>
      </c>
      <c r="AN149" s="500">
        <f>IF(終値!A149="","",IFERROR(4*STDEVP(終値!AQ149:BJ149)/AVERAGE(終値!AQ149:BJ149),""))</f>
        <v>0.5913014637176448</v>
      </c>
      <c r="AO149" s="500">
        <f>IF(終値!A149="","",IFERROR(4*STDEVP(終値!AR149:BK149)/AVERAGE(終値!AR149:BK149),""))</f>
        <v>0.56316587610919866</v>
      </c>
      <c r="AP149" s="500">
        <f>IF(終値!A149="","",IFERROR(4*STDEVP(終値!AS149:BL149)/AVERAGE(終値!AS149:BL149),""))</f>
        <v>0.53678816453105294</v>
      </c>
    </row>
    <row r="150" spans="1:42">
      <c r="A150" s="497" t="str">
        <f>IF(終値!A150="","",終値!A150)</f>
        <v>4307</v>
      </c>
      <c r="B150" s="500">
        <f>IF(終値!A150="","",IFERROR(4*STDEVP(終値!E150:X150)/AVERAGE(終値!E150:X150),""))</f>
        <v>0.21113049152174496</v>
      </c>
      <c r="C150" s="500">
        <f>IF(終値!A150="","",IFERROR(4*STDEVP(終値!F150:Y150)/AVERAGE(終値!F150:Y150),""))</f>
        <v>0.20489590215462797</v>
      </c>
      <c r="D150" s="500">
        <f>IF(終値!A150="","",IFERROR(4*STDEVP(終値!G150:Z150)/AVERAGE(終値!G150:Z150),""))</f>
        <v>0.18731555307512218</v>
      </c>
      <c r="E150" s="500">
        <f>IF(終値!A150="","",IFERROR(4*STDEVP(終値!H150:AA150)/AVERAGE(終値!H150:AA150),""))</f>
        <v>0.17046380532993372</v>
      </c>
      <c r="F150" s="500">
        <f>IF(終値!A150="","",IFERROR(4*STDEVP(終値!I150:AB150)/AVERAGE(終値!I150:AB150),""))</f>
        <v>0.15859772394300484</v>
      </c>
      <c r="G150" s="500">
        <f>IF(終値!A150="","",IFERROR(4*STDEVP(終値!J150:AC150)/AVERAGE(終値!J150:AC150),""))</f>
        <v>0.14864483465131759</v>
      </c>
      <c r="H150" s="500">
        <f>IF(終値!A150="","",IFERROR(4*STDEVP(終値!K150:AD150)/AVERAGE(終値!K150:AD150),""))</f>
        <v>0.1495696975090017</v>
      </c>
      <c r="I150" s="500">
        <f>IF(終値!A150="","",IFERROR(4*STDEVP(終値!L150:AE150)/AVERAGE(終値!L150:AE150),""))</f>
        <v>0.14507684293508974</v>
      </c>
      <c r="J150" s="500">
        <f>IF(終値!A150="","",IFERROR(4*STDEVP(終値!M150:AF150)/AVERAGE(終値!M150:AF150),""))</f>
        <v>0.14062640759853676</v>
      </c>
      <c r="K150" s="500">
        <f>IF(終値!A150="","",IFERROR(4*STDEVP(終値!N150:AG150)/AVERAGE(終値!N150:AG150),""))</f>
        <v>0.17591852098588773</v>
      </c>
      <c r="L150" s="500">
        <f>IF(終値!A150="","",IFERROR(4*STDEVP(終値!O150:AH150)/AVERAGE(終値!O150:AH150),""))</f>
        <v>0.21078083255185701</v>
      </c>
      <c r="M150" s="500">
        <f>IF(終値!A150="","",IFERROR(4*STDEVP(終値!P150:AI150)/AVERAGE(終値!P150:AI150),""))</f>
        <v>0.23052146807589835</v>
      </c>
      <c r="N150" s="500">
        <f>IF(終値!A150="","",IFERROR(4*STDEVP(終値!Q150:AJ150)/AVERAGE(終値!Q150:AJ150),""))</f>
        <v>0.25038987248858491</v>
      </c>
      <c r="O150" s="500">
        <f>IF(終値!A150="","",IFERROR(4*STDEVP(終値!R150:AK150)/AVERAGE(終値!R150:AK150),""))</f>
        <v>0.26553995903459737</v>
      </c>
      <c r="P150" s="500">
        <f>IF(終値!A150="","",IFERROR(4*STDEVP(終値!S150:AL150)/AVERAGE(終値!S150:AL150),""))</f>
        <v>0.27102938402798116</v>
      </c>
      <c r="Q150" s="500">
        <f>IF(終値!A150="","",IFERROR(4*STDEVP(終値!T150:AM150)/AVERAGE(終値!T150:AM150),""))</f>
        <v>0.26314962099552347</v>
      </c>
      <c r="R150" s="500">
        <f>IF(終値!A150="","",IFERROR(4*STDEVP(終値!U150:AN150)/AVERAGE(終値!U150:AN150),""))</f>
        <v>0.26123113678717708</v>
      </c>
      <c r="S150" s="500">
        <f>IF(終値!A150="","",IFERROR(4*STDEVP(終値!V150:AO150)/AVERAGE(終値!V150:AO150),""))</f>
        <v>0.2547504750685658</v>
      </c>
      <c r="T150" s="500">
        <f>IF(終値!A150="","",IFERROR(4*STDEVP(終値!W150:AP150)/AVERAGE(終値!W150:AP150),""))</f>
        <v>0.24597991751617404</v>
      </c>
      <c r="U150" s="500">
        <f>IF(終値!A150="","",IFERROR(4*STDEVP(終値!X150:AQ150)/AVERAGE(終値!X150:AQ150),""))</f>
        <v>0.23947795998629326</v>
      </c>
      <c r="V150" s="500">
        <f>IF(終値!A150="","",IFERROR(4*STDEVP(終値!Y150:AR150)/AVERAGE(終値!Y150:AR150),""))</f>
        <v>0.22713351865388448</v>
      </c>
      <c r="W150" s="500">
        <f>IF(終値!A150="","",IFERROR(4*STDEVP(終値!Z150:AS150)/AVERAGE(終値!Z150:AS150),""))</f>
        <v>0.21388084626619147</v>
      </c>
      <c r="X150" s="500">
        <f>IF(終値!A150="","",IFERROR(4*STDEVP(終値!AA150:AT150)/AVERAGE(終値!AA150:AT150),""))</f>
        <v>0.18642191306860237</v>
      </c>
      <c r="Y150" s="500">
        <f>IF(終値!A150="","",IFERROR(4*STDEVP(終値!AB150:AU150)/AVERAGE(終値!AB150:AU150),""))</f>
        <v>0.15700421650363258</v>
      </c>
      <c r="Z150" s="500">
        <f>IF(終値!A150="","",IFERROR(4*STDEVP(終値!AC150:AV150)/AVERAGE(終値!AC150:AV150),""))</f>
        <v>0.1545488740043775</v>
      </c>
      <c r="AA150" s="500">
        <f>IF(終値!A150="","",IFERROR(4*STDEVP(終値!AD150:AW150)/AVERAGE(終値!AD150:AW150),""))</f>
        <v>0.14861805415082024</v>
      </c>
      <c r="AB150" s="500">
        <f>IF(終値!A150="","",IFERROR(4*STDEVP(終値!AE150:AX150)/AVERAGE(終値!AE150:AX150),""))</f>
        <v>0.16352312917797951</v>
      </c>
      <c r="AC150" s="500">
        <f>IF(終値!A150="","",IFERROR(4*STDEVP(終値!AF150:AY150)/AVERAGE(終値!AF150:AY150),""))</f>
        <v>0.18837832266597393</v>
      </c>
      <c r="AD150" s="500">
        <f>IF(終値!A150="","",IFERROR(4*STDEVP(終値!AG150:AZ150)/AVERAGE(終値!AG150:AZ150),""))</f>
        <v>0.22425697256194027</v>
      </c>
      <c r="AE150" s="500">
        <f>IF(終値!A150="","",IFERROR(4*STDEVP(終値!AH150:BA150)/AVERAGE(終値!AH150:BA150),""))</f>
        <v>0.22748077770837788</v>
      </c>
      <c r="AF150" s="500">
        <f>IF(終値!A150="","",IFERROR(4*STDEVP(終値!AI150:BB150)/AVERAGE(終値!AI150:BB150),""))</f>
        <v>0.21649022863206688</v>
      </c>
      <c r="AG150" s="500">
        <f>IF(終値!A150="","",IFERROR(4*STDEVP(終値!AJ150:BC150)/AVERAGE(終値!AJ150:BC150),""))</f>
        <v>0.20791250231165281</v>
      </c>
      <c r="AH150" s="500">
        <f>IF(終値!A150="","",IFERROR(4*STDEVP(終値!AK150:BD150)/AVERAGE(終値!AK150:BD150),""))</f>
        <v>0.19528053437215309</v>
      </c>
      <c r="AI150" s="500">
        <f>IF(終値!A150="","",IFERROR(4*STDEVP(終値!AL150:BE150)/AVERAGE(終値!AL150:BE150),""))</f>
        <v>0.17565947849303323</v>
      </c>
      <c r="AJ150" s="500">
        <f>IF(終値!A150="","",IFERROR(4*STDEVP(終値!AM150:BF150)/AVERAGE(終値!AM150:BF150),""))</f>
        <v>0.16084006437921369</v>
      </c>
      <c r="AK150" s="500">
        <f>IF(終値!A150="","",IFERROR(4*STDEVP(終値!AN150:BG150)/AVERAGE(終値!AN150:BG150),""))</f>
        <v>0.16041768608937149</v>
      </c>
      <c r="AL150" s="500">
        <f>IF(終値!A150="","",IFERROR(4*STDEVP(終値!AO150:BH150)/AVERAGE(終値!AO150:BH150),""))</f>
        <v>0.15794084052876828</v>
      </c>
      <c r="AM150" s="500">
        <f>IF(終値!A150="","",IFERROR(4*STDEVP(終値!AP150:BI150)/AVERAGE(終値!AP150:BI150),""))</f>
        <v>0.150960216761023</v>
      </c>
      <c r="AN150" s="500">
        <f>IF(終値!A150="","",IFERROR(4*STDEVP(終値!AQ150:BJ150)/AVERAGE(終値!AQ150:BJ150),""))</f>
        <v>0.15114706696006944</v>
      </c>
      <c r="AO150" s="500">
        <f>IF(終値!A150="","",IFERROR(4*STDEVP(終値!AR150:BK150)/AVERAGE(終値!AR150:BK150),""))</f>
        <v>0.16387135659345331</v>
      </c>
      <c r="AP150" s="500">
        <f>IF(終値!A150="","",IFERROR(4*STDEVP(終値!AS150:BL150)/AVERAGE(終値!AS150:BL150),""))</f>
        <v>0.19434324774895584</v>
      </c>
    </row>
    <row r="151" spans="1:42">
      <c r="A151" s="497" t="str">
        <f>IF(終値!A151="","",終値!A151)</f>
        <v>6516</v>
      </c>
      <c r="B151" s="500">
        <f>IF(終値!A151="","",IFERROR(4*STDEVP(終値!E151:X151)/AVERAGE(終値!E151:X151),""))</f>
        <v>0.17680412500950421</v>
      </c>
      <c r="C151" s="500">
        <f>IF(終値!A151="","",IFERROR(4*STDEVP(終値!F151:Y151)/AVERAGE(終値!F151:Y151),""))</f>
        <v>0.17711371467696355</v>
      </c>
      <c r="D151" s="500">
        <f>IF(終値!A151="","",IFERROR(4*STDEVP(終値!G151:Z151)/AVERAGE(終値!G151:Z151),""))</f>
        <v>0.17818507474637288</v>
      </c>
      <c r="E151" s="500">
        <f>IF(終値!A151="","",IFERROR(4*STDEVP(終値!H151:AA151)/AVERAGE(終値!H151:AA151),""))</f>
        <v>0.20731734982028605</v>
      </c>
      <c r="F151" s="500">
        <f>IF(終値!A151="","",IFERROR(4*STDEVP(終値!I151:AB151)/AVERAGE(終値!I151:AB151),""))</f>
        <v>0.23320834516333402</v>
      </c>
      <c r="G151" s="500">
        <f>IF(終値!A151="","",IFERROR(4*STDEVP(終値!J151:AC151)/AVERAGE(終値!J151:AC151),""))</f>
        <v>0.25018398998325619</v>
      </c>
      <c r="H151" s="500">
        <f>IF(終値!A151="","",IFERROR(4*STDEVP(終値!K151:AD151)/AVERAGE(終値!K151:AD151),""))</f>
        <v>0.25319581563187366</v>
      </c>
      <c r="I151" s="500">
        <f>IF(終値!A151="","",IFERROR(4*STDEVP(終値!L151:AE151)/AVERAGE(終値!L151:AE151),""))</f>
        <v>0.23578484072432634</v>
      </c>
      <c r="J151" s="500">
        <f>IF(終値!A151="","",IFERROR(4*STDEVP(終値!M151:AF151)/AVERAGE(終値!M151:AF151),""))</f>
        <v>0.23309756072753943</v>
      </c>
      <c r="K151" s="500">
        <f>IF(終値!A151="","",IFERROR(4*STDEVP(終値!N151:AG151)/AVERAGE(終値!N151:AG151),""))</f>
        <v>0.25679012087058456</v>
      </c>
      <c r="L151" s="500">
        <f>IF(終値!A151="","",IFERROR(4*STDEVP(終値!O151:AH151)/AVERAGE(終値!O151:AH151),""))</f>
        <v>0.28595912881981517</v>
      </c>
      <c r="M151" s="500">
        <f>IF(終値!A151="","",IFERROR(4*STDEVP(終値!P151:AI151)/AVERAGE(終値!P151:AI151),""))</f>
        <v>0.3001973100104785</v>
      </c>
      <c r="N151" s="500">
        <f>IF(終値!A151="","",IFERROR(4*STDEVP(終値!Q151:AJ151)/AVERAGE(終値!Q151:AJ151),""))</f>
        <v>0.31058513352886441</v>
      </c>
      <c r="O151" s="500">
        <f>IF(終値!A151="","",IFERROR(4*STDEVP(終値!R151:AK151)/AVERAGE(終値!R151:AK151),""))</f>
        <v>0.30797154610195676</v>
      </c>
      <c r="P151" s="500">
        <f>IF(終値!A151="","",IFERROR(4*STDEVP(終値!S151:AL151)/AVERAGE(終値!S151:AL151),""))</f>
        <v>0.28070374567405226</v>
      </c>
      <c r="Q151" s="500">
        <f>IF(終値!A151="","",IFERROR(4*STDEVP(終値!T151:AM151)/AVERAGE(終値!T151:AM151),""))</f>
        <v>0.26562773710393445</v>
      </c>
      <c r="R151" s="500">
        <f>IF(終値!A151="","",IFERROR(4*STDEVP(終値!U151:AN151)/AVERAGE(終値!U151:AN151),""))</f>
        <v>0.25467637916694702</v>
      </c>
      <c r="S151" s="500">
        <f>IF(終値!A151="","",IFERROR(4*STDEVP(終値!V151:AO151)/AVERAGE(終値!V151:AO151),""))</f>
        <v>0.23438426886229158</v>
      </c>
      <c r="T151" s="500">
        <f>IF(終値!A151="","",IFERROR(4*STDEVP(終値!W151:AP151)/AVERAGE(終値!W151:AP151),""))</f>
        <v>0.2166735592288874</v>
      </c>
      <c r="U151" s="500">
        <f>IF(終値!A151="","",IFERROR(4*STDEVP(終値!X151:AQ151)/AVERAGE(終値!X151:AQ151),""))</f>
        <v>0.20912729936693886</v>
      </c>
      <c r="V151" s="500">
        <f>IF(終値!A151="","",IFERROR(4*STDEVP(終値!Y151:AR151)/AVERAGE(終値!Y151:AR151),""))</f>
        <v>0.19211221585308794</v>
      </c>
      <c r="W151" s="500">
        <f>IF(終値!A151="","",IFERROR(4*STDEVP(終値!Z151:AS151)/AVERAGE(終値!Z151:AS151),""))</f>
        <v>0.17488728680902157</v>
      </c>
      <c r="X151" s="500">
        <f>IF(終値!A151="","",IFERROR(4*STDEVP(終値!AA151:AT151)/AVERAGE(終値!AA151:AT151),""))</f>
        <v>0.159062876991313</v>
      </c>
      <c r="Y151" s="500">
        <f>IF(終値!A151="","",IFERROR(4*STDEVP(終値!AB151:AU151)/AVERAGE(終値!AB151:AU151),""))</f>
        <v>0.159062876991313</v>
      </c>
      <c r="Z151" s="500">
        <f>IF(終値!A151="","",IFERROR(4*STDEVP(終値!AC151:AV151)/AVERAGE(終値!AC151:AV151),""))</f>
        <v>0.15811532214640034</v>
      </c>
      <c r="AA151" s="500">
        <f>IF(終値!A151="","",IFERROR(4*STDEVP(終値!AD151:AW151)/AVERAGE(終値!AD151:AW151),""))</f>
        <v>0.15752200456725929</v>
      </c>
      <c r="AB151" s="500">
        <f>IF(終値!A151="","",IFERROR(4*STDEVP(終値!AE151:AX151)/AVERAGE(終値!AE151:AX151),""))</f>
        <v>0.15673211733648384</v>
      </c>
      <c r="AC151" s="500">
        <f>IF(終値!A151="","",IFERROR(4*STDEVP(終値!AF151:AY151)/AVERAGE(終値!AF151:AY151),""))</f>
        <v>0.15542579097925668</v>
      </c>
      <c r="AD151" s="500">
        <f>IF(終値!A151="","",IFERROR(4*STDEVP(終値!AG151:AZ151)/AVERAGE(終値!AG151:AZ151),""))</f>
        <v>0.1589757381555843</v>
      </c>
      <c r="AE151" s="500">
        <f>IF(終値!A151="","",IFERROR(4*STDEVP(終値!AH151:BA151)/AVERAGE(終値!AH151:BA151),""))</f>
        <v>0.15724316969683491</v>
      </c>
      <c r="AF151" s="500">
        <f>IF(終値!A151="","",IFERROR(4*STDEVP(終値!AI151:BB151)/AVERAGE(終値!AI151:BB151),""))</f>
        <v>0.14698525303986965</v>
      </c>
      <c r="AG151" s="500">
        <f>IF(終値!A151="","",IFERROR(4*STDEVP(終値!AJ151:BC151)/AVERAGE(終値!AJ151:BC151),""))</f>
        <v>0.14145647654807442</v>
      </c>
      <c r="AH151" s="500">
        <f>IF(終値!A151="","",IFERROR(4*STDEVP(終値!AK151:BD151)/AVERAGE(終値!AK151:BD151),""))</f>
        <v>0.13499243361653374</v>
      </c>
      <c r="AI151" s="500">
        <f>IF(終値!A151="","",IFERROR(4*STDEVP(終値!AL151:BE151)/AVERAGE(終値!AL151:BE151),""))</f>
        <v>0.13694715595004875</v>
      </c>
      <c r="AJ151" s="500">
        <f>IF(終値!A151="","",IFERROR(4*STDEVP(終値!AM151:BF151)/AVERAGE(終値!AM151:BF151),""))</f>
        <v>0.14605899099899183</v>
      </c>
      <c r="AK151" s="500">
        <f>IF(終値!A151="","",IFERROR(4*STDEVP(終値!AN151:BG151)/AVERAGE(終値!AN151:BG151),""))</f>
        <v>0.15794928403802952</v>
      </c>
      <c r="AL151" s="500">
        <f>IF(終値!A151="","",IFERROR(4*STDEVP(終値!AO151:BH151)/AVERAGE(終値!AO151:BH151),""))</f>
        <v>0.15885123758856498</v>
      </c>
      <c r="AM151" s="500">
        <f>IF(終値!A151="","",IFERROR(4*STDEVP(終値!AP151:BI151)/AVERAGE(終値!AP151:BI151),""))</f>
        <v>0.16305674386342081</v>
      </c>
      <c r="AN151" s="500">
        <f>IF(終値!A151="","",IFERROR(4*STDEVP(終値!AQ151:BJ151)/AVERAGE(終値!AQ151:BJ151),""))</f>
        <v>0.17253615833283711</v>
      </c>
      <c r="AO151" s="500">
        <f>IF(終値!A151="","",IFERROR(4*STDEVP(終値!AR151:BK151)/AVERAGE(終値!AR151:BK151),""))</f>
        <v>0.17643991833409908</v>
      </c>
      <c r="AP151" s="500">
        <f>IF(終値!A151="","",IFERROR(4*STDEVP(終値!AS151:BL151)/AVERAGE(終値!AS151:BL151),""))</f>
        <v>0.1764588063829563</v>
      </c>
    </row>
    <row r="152" spans="1:42">
      <c r="A152" s="497" t="str">
        <f>IF(終値!A152="","",終値!A152)</f>
        <v>7381</v>
      </c>
      <c r="B152" s="500">
        <f>IF(終値!A152="","",IFERROR(4*STDEVP(終値!E152:X152)/AVERAGE(終値!E152:X152),""))</f>
        <v>0.18105335768893829</v>
      </c>
      <c r="C152" s="500">
        <f>IF(終値!A152="","",IFERROR(4*STDEVP(終値!F152:Y152)/AVERAGE(終値!F152:Y152),""))</f>
        <v>0.16712375543642596</v>
      </c>
      <c r="D152" s="500">
        <f>IF(終値!A152="","",IFERROR(4*STDEVP(終値!G152:Z152)/AVERAGE(終値!G152:Z152),""))</f>
        <v>0.16628352195753784</v>
      </c>
      <c r="E152" s="500">
        <f>IF(終値!A152="","",IFERROR(4*STDEVP(終値!H152:AA152)/AVERAGE(終値!H152:AA152),""))</f>
        <v>0.1710026405146956</v>
      </c>
      <c r="F152" s="500">
        <f>IF(終値!A152="","",IFERROR(4*STDEVP(終値!I152:AB152)/AVERAGE(終値!I152:AB152),""))</f>
        <v>0.17717743947951636</v>
      </c>
      <c r="G152" s="500">
        <f>IF(終値!A152="","",IFERROR(4*STDEVP(終値!J152:AC152)/AVERAGE(終値!J152:AC152),""))</f>
        <v>0.18619720355821479</v>
      </c>
      <c r="H152" s="500">
        <f>IF(終値!A152="","",IFERROR(4*STDEVP(終値!K152:AD152)/AVERAGE(終値!K152:AD152),""))</f>
        <v>0.19326257189659848</v>
      </c>
      <c r="I152" s="500">
        <f>IF(終値!A152="","",IFERROR(4*STDEVP(終値!L152:AE152)/AVERAGE(終値!L152:AE152),""))</f>
        <v>0.20233221078384514</v>
      </c>
      <c r="J152" s="500">
        <f>IF(終値!A152="","",IFERROR(4*STDEVP(終値!M152:AF152)/AVERAGE(終値!M152:AF152),""))</f>
        <v>0.20846515923009076</v>
      </c>
      <c r="K152" s="500">
        <f>IF(終値!A152="","",IFERROR(4*STDEVP(終値!N152:AG152)/AVERAGE(終値!N152:AG152),""))</f>
        <v>0.20767004100659506</v>
      </c>
      <c r="L152" s="500">
        <f>IF(終値!A152="","",IFERROR(4*STDEVP(終値!O152:AH152)/AVERAGE(終値!O152:AH152),""))</f>
        <v>0.20988876152165109</v>
      </c>
      <c r="M152" s="500">
        <f>IF(終値!A152="","",IFERROR(4*STDEVP(終値!P152:AI152)/AVERAGE(終値!P152:AI152),""))</f>
        <v>0.21046540837751165</v>
      </c>
      <c r="N152" s="500">
        <f>IF(終値!A152="","",IFERROR(4*STDEVP(終値!Q152:AJ152)/AVERAGE(終値!Q152:AJ152),""))</f>
        <v>0.19960332780187992</v>
      </c>
      <c r="O152" s="500">
        <f>IF(終値!A152="","",IFERROR(4*STDEVP(終値!R152:AK152)/AVERAGE(終値!R152:AK152),""))</f>
        <v>0.19218968471226591</v>
      </c>
      <c r="P152" s="500">
        <f>IF(終値!A152="","",IFERROR(4*STDEVP(終値!S152:AL152)/AVERAGE(終値!S152:AL152),""))</f>
        <v>0.19960363899523809</v>
      </c>
      <c r="Q152" s="500">
        <f>IF(終値!A152="","",IFERROR(4*STDEVP(終値!T152:AM152)/AVERAGE(終値!T152:AM152),""))</f>
        <v>0.17513200824565045</v>
      </c>
      <c r="R152" s="500">
        <f>IF(終値!A152="","",IFERROR(4*STDEVP(終値!U152:AN152)/AVERAGE(終値!U152:AN152),""))</f>
        <v>0.15396143218187183</v>
      </c>
      <c r="S152" s="500">
        <f>IF(終値!A152="","",IFERROR(4*STDEVP(終値!V152:AO152)/AVERAGE(終値!V152:AO152),""))</f>
        <v>0.14611990050753065</v>
      </c>
      <c r="T152" s="500">
        <f>IF(終値!A152="","",IFERROR(4*STDEVP(終値!W152:AP152)/AVERAGE(終値!W152:AP152),""))</f>
        <v>0.14381172430034678</v>
      </c>
      <c r="U152" s="500">
        <f>IF(終値!A152="","",IFERROR(4*STDEVP(終値!X152:AQ152)/AVERAGE(終値!X152:AQ152),""))</f>
        <v>0.14297433656427469</v>
      </c>
      <c r="V152" s="500">
        <f>IF(終値!A152="","",IFERROR(4*STDEVP(終値!Y152:AR152)/AVERAGE(終値!Y152:AR152),""))</f>
        <v>0.14270241054680019</v>
      </c>
      <c r="W152" s="500">
        <f>IF(終値!A152="","",IFERROR(4*STDEVP(終値!Z152:AS152)/AVERAGE(終値!Z152:AS152),""))</f>
        <v>0.12594995080136809</v>
      </c>
      <c r="X152" s="500">
        <f>IF(終値!A152="","",IFERROR(4*STDEVP(終値!AA152:AT152)/AVERAGE(終値!AA152:AT152),""))</f>
        <v>0.11195846053754629</v>
      </c>
      <c r="Y152" s="500">
        <f>IF(終値!A152="","",IFERROR(4*STDEVP(終値!AB152:AU152)/AVERAGE(終値!AB152:AU152),""))</f>
        <v>9.7289545294200433E-2</v>
      </c>
      <c r="Z152" s="500">
        <f>IF(終値!A152="","",IFERROR(4*STDEVP(終値!AC152:AV152)/AVERAGE(終値!AC152:AV152),""))</f>
        <v>9.3576287305945291E-2</v>
      </c>
      <c r="AA152" s="500">
        <f>IF(終値!A152="","",IFERROR(4*STDEVP(終値!AD152:AW152)/AVERAGE(終値!AD152:AW152),""))</f>
        <v>9.1610360772202054E-2</v>
      </c>
      <c r="AB152" s="500">
        <f>IF(終値!A152="","",IFERROR(4*STDEVP(終値!AE152:AX152)/AVERAGE(終値!AE152:AX152),""))</f>
        <v>8.7824729682689534E-2</v>
      </c>
      <c r="AC152" s="500">
        <f>IF(終値!A152="","",IFERROR(4*STDEVP(終値!AF152:AY152)/AVERAGE(終値!AF152:AY152),""))</f>
        <v>8.599694325213994E-2</v>
      </c>
      <c r="AD152" s="500">
        <f>IF(終値!A152="","",IFERROR(4*STDEVP(終値!AG152:AZ152)/AVERAGE(終値!AG152:AZ152),""))</f>
        <v>8.8026649294006568E-2</v>
      </c>
      <c r="AE152" s="500">
        <f>IF(終値!A152="","",IFERROR(4*STDEVP(終値!AH152:BA152)/AVERAGE(終値!AH152:BA152),""))</f>
        <v>9.6777041610485198E-2</v>
      </c>
      <c r="AF152" s="500">
        <f>IF(終値!A152="","",IFERROR(4*STDEVP(終値!AI152:BB152)/AVERAGE(終値!AI152:BB152),""))</f>
        <v>0.10180185681697258</v>
      </c>
      <c r="AG152" s="500">
        <f>IF(終値!A152="","",IFERROR(4*STDEVP(終値!AJ152:BC152)/AVERAGE(終値!AJ152:BC152),""))</f>
        <v>0.10337076223176471</v>
      </c>
      <c r="AH152" s="500">
        <f>IF(終値!A152="","",IFERROR(4*STDEVP(終値!AK152:BD152)/AVERAGE(終値!AK152:BD152),""))</f>
        <v>0.11200445618180364</v>
      </c>
      <c r="AI152" s="500">
        <f>IF(終値!A152="","",IFERROR(4*STDEVP(終値!AL152:BE152)/AVERAGE(終値!AL152:BE152),""))</f>
        <v>0.11544411694477055</v>
      </c>
      <c r="AJ152" s="500">
        <f>IF(終値!A152="","",IFERROR(4*STDEVP(終値!AM152:BF152)/AVERAGE(終値!AM152:BF152),""))</f>
        <v>0.11345992331224251</v>
      </c>
      <c r="AK152" s="500">
        <f>IF(終値!A152="","",IFERROR(4*STDEVP(終値!AN152:BG152)/AVERAGE(終値!AN152:BG152),""))</f>
        <v>0.11725861896239047</v>
      </c>
      <c r="AL152" s="500">
        <f>IF(終値!A152="","",IFERROR(4*STDEVP(終値!AO152:BH152)/AVERAGE(終値!AO152:BH152),""))</f>
        <v>0.11069506098492732</v>
      </c>
      <c r="AM152" s="500">
        <f>IF(終値!A152="","",IFERROR(4*STDEVP(終値!AP152:BI152)/AVERAGE(終値!AP152:BI152),""))</f>
        <v>0.10942054455154442</v>
      </c>
      <c r="AN152" s="500">
        <f>IF(終値!A152="","",IFERROR(4*STDEVP(終値!AQ152:BJ152)/AVERAGE(終値!AQ152:BJ152),""))</f>
        <v>0.10849486520916719</v>
      </c>
      <c r="AO152" s="500">
        <f>IF(終値!A152="","",IFERROR(4*STDEVP(終値!AR152:BK152)/AVERAGE(終値!AR152:BK152),""))</f>
        <v>0.10552746262873595</v>
      </c>
      <c r="AP152" s="500">
        <f>IF(終値!A152="","",IFERROR(4*STDEVP(終値!AS152:BL152)/AVERAGE(終値!AS152:BL152),""))</f>
        <v>9.5217090519094244E-2</v>
      </c>
    </row>
    <row r="153" spans="1:42">
      <c r="A153" s="497" t="str">
        <f>IF(終値!A153="","",終値!A153)</f>
        <v>4417</v>
      </c>
      <c r="B153" s="500">
        <f>IF(終値!A153="","",IFERROR(4*STDEVP(終値!E153:X153)/AVERAGE(終値!E153:X153),""))</f>
        <v>0.17540424350274905</v>
      </c>
      <c r="C153" s="500">
        <f>IF(終値!A153="","",IFERROR(4*STDEVP(終値!F153:Y153)/AVERAGE(終値!F153:Y153),""))</f>
        <v>0.18076260471007125</v>
      </c>
      <c r="D153" s="500">
        <f>IF(終値!A153="","",IFERROR(4*STDEVP(終値!G153:Z153)/AVERAGE(終値!G153:Z153),""))</f>
        <v>0.18921703883070307</v>
      </c>
      <c r="E153" s="500">
        <f>IF(終値!A153="","",IFERROR(4*STDEVP(終値!H153:AA153)/AVERAGE(終値!H153:AA153),""))</f>
        <v>0.1905051000267875</v>
      </c>
      <c r="F153" s="500">
        <f>IF(終値!A153="","",IFERROR(4*STDEVP(終値!I153:AB153)/AVERAGE(終値!I153:AB153),""))</f>
        <v>0.19034532274857588</v>
      </c>
      <c r="G153" s="500">
        <f>IF(終値!A153="","",IFERROR(4*STDEVP(終値!J153:AC153)/AVERAGE(終値!J153:AC153),""))</f>
        <v>0.18454385244988256</v>
      </c>
      <c r="H153" s="500">
        <f>IF(終値!A153="","",IFERROR(4*STDEVP(終値!K153:AD153)/AVERAGE(終値!K153:AD153),""))</f>
        <v>0.20219125004471633</v>
      </c>
      <c r="I153" s="500">
        <f>IF(終値!A153="","",IFERROR(4*STDEVP(終値!L153:AE153)/AVERAGE(終値!L153:AE153),""))</f>
        <v>0.20512656978065666</v>
      </c>
      <c r="J153" s="500">
        <f>IF(終値!A153="","",IFERROR(4*STDEVP(終値!M153:AF153)/AVERAGE(終値!M153:AF153),""))</f>
        <v>0.21239312992373344</v>
      </c>
      <c r="K153" s="500">
        <f>IF(終値!A153="","",IFERROR(4*STDEVP(終値!N153:AG153)/AVERAGE(終値!N153:AG153),""))</f>
        <v>0.26881679039108125</v>
      </c>
      <c r="L153" s="500">
        <f>IF(終値!A153="","",IFERROR(4*STDEVP(終値!O153:AH153)/AVERAGE(終値!O153:AH153),""))</f>
        <v>0.31827649130518659</v>
      </c>
      <c r="M153" s="500">
        <f>IF(終値!A153="","",IFERROR(4*STDEVP(終値!P153:AI153)/AVERAGE(終値!P153:AI153),""))</f>
        <v>0.36760024598461444</v>
      </c>
      <c r="N153" s="500">
        <f>IF(終値!A153="","",IFERROR(4*STDEVP(終値!Q153:AJ153)/AVERAGE(終値!Q153:AJ153),""))</f>
        <v>0.40850048146537354</v>
      </c>
      <c r="O153" s="500">
        <f>IF(終値!A153="","",IFERROR(4*STDEVP(終値!R153:AK153)/AVERAGE(終値!R153:AK153),""))</f>
        <v>0.4197237725834449</v>
      </c>
      <c r="P153" s="500">
        <f>IF(終値!A153="","",IFERROR(4*STDEVP(終値!S153:AL153)/AVERAGE(終値!S153:AL153),""))</f>
        <v>0.43149933086026726</v>
      </c>
      <c r="Q153" s="500">
        <f>IF(終値!A153="","",IFERROR(4*STDEVP(終値!T153:AM153)/AVERAGE(終値!T153:AM153),""))</f>
        <v>0.43111259979323974</v>
      </c>
      <c r="R153" s="500">
        <f>IF(終値!A153="","",IFERROR(4*STDEVP(終値!U153:AN153)/AVERAGE(終値!U153:AN153),""))</f>
        <v>0.4271779227395367</v>
      </c>
      <c r="S153" s="500">
        <f>IF(終値!A153="","",IFERROR(4*STDEVP(終値!V153:AO153)/AVERAGE(終値!V153:AO153),""))</f>
        <v>0.43996990586813439</v>
      </c>
      <c r="T153" s="500">
        <f>IF(終値!A153="","",IFERROR(4*STDEVP(終値!W153:AP153)/AVERAGE(終値!W153:AP153),""))</f>
        <v>0.45627080012217874</v>
      </c>
      <c r="U153" s="500">
        <f>IF(終値!A153="","",IFERROR(4*STDEVP(終値!X153:AQ153)/AVERAGE(終値!X153:AQ153),""))</f>
        <v>0.4773653568325994</v>
      </c>
      <c r="V153" s="500">
        <f>IF(終値!A153="","",IFERROR(4*STDEVP(終値!Y153:AR153)/AVERAGE(終値!Y153:AR153),""))</f>
        <v>0.490133687871181</v>
      </c>
      <c r="W153" s="500">
        <f>IF(終値!A153="","",IFERROR(4*STDEVP(終値!Z153:AS153)/AVERAGE(終値!Z153:AS153),""))</f>
        <v>0.49325291652489406</v>
      </c>
      <c r="X153" s="500">
        <f>IF(終値!A153="","",IFERROR(4*STDEVP(終値!AA153:AT153)/AVERAGE(終値!AA153:AT153),""))</f>
        <v>0.48638853666437104</v>
      </c>
      <c r="Y153" s="500">
        <f>IF(終値!A153="","",IFERROR(4*STDEVP(終値!AB153:AU153)/AVERAGE(終値!AB153:AU153),""))</f>
        <v>0.42248045031509424</v>
      </c>
      <c r="Z153" s="500">
        <f>IF(終値!A153="","",IFERROR(4*STDEVP(終値!AC153:AV153)/AVERAGE(終値!AC153:AV153),""))</f>
        <v>0.3663811008862759</v>
      </c>
      <c r="AA153" s="500">
        <f>IF(終値!A153="","",IFERROR(4*STDEVP(終値!AD153:AW153)/AVERAGE(終値!AD153:AW153),""))</f>
        <v>0.31489110384017394</v>
      </c>
      <c r="AB153" s="500">
        <f>IF(終値!A153="","",IFERROR(4*STDEVP(終値!AE153:AX153)/AVERAGE(終値!AE153:AX153),""))</f>
        <v>0.27704009139793107</v>
      </c>
      <c r="AC153" s="500">
        <f>IF(終値!A153="","",IFERROR(4*STDEVP(終値!AF153:AY153)/AVERAGE(終値!AF153:AY153),""))</f>
        <v>0.21929132147580202</v>
      </c>
      <c r="AD153" s="500">
        <f>IF(終値!A153="","",IFERROR(4*STDEVP(終値!AG153:AZ153)/AVERAGE(終値!AG153:AZ153),""))</f>
        <v>0.14487395774424761</v>
      </c>
      <c r="AE153" s="500">
        <f>IF(終値!A153="","",IFERROR(4*STDEVP(終値!AH153:BA153)/AVERAGE(終値!AH153:BA153),""))</f>
        <v>0.1568283926235734</v>
      </c>
      <c r="AF153" s="500">
        <f>IF(終値!A153="","",IFERROR(4*STDEVP(終値!AI153:BB153)/AVERAGE(終値!AI153:BB153),""))</f>
        <v>0.15472319431439904</v>
      </c>
      <c r="AG153" s="500">
        <f>IF(終値!A153="","",IFERROR(4*STDEVP(終値!AJ153:BC153)/AVERAGE(終値!AJ153:BC153),""))</f>
        <v>0.16360082690098918</v>
      </c>
      <c r="AH153" s="500">
        <f>IF(終値!A153="","",IFERROR(4*STDEVP(終値!AK153:BD153)/AVERAGE(終値!AK153:BD153),""))</f>
        <v>0.16444122450833815</v>
      </c>
      <c r="AI153" s="500">
        <f>IF(終値!A153="","",IFERROR(4*STDEVP(終値!AL153:BE153)/AVERAGE(終値!AL153:BE153),""))</f>
        <v>0.16508459776590723</v>
      </c>
      <c r="AJ153" s="500">
        <f>IF(終値!A153="","",IFERROR(4*STDEVP(終値!AM153:BF153)/AVERAGE(終値!AM153:BF153),""))</f>
        <v>0.16520275675600979</v>
      </c>
      <c r="AK153" s="500">
        <f>IF(終値!A153="","",IFERROR(4*STDEVP(終値!AN153:BG153)/AVERAGE(終値!AN153:BG153),""))</f>
        <v>0.16679590397830543</v>
      </c>
      <c r="AL153" s="500">
        <f>IF(終値!A153="","",IFERROR(4*STDEVP(終値!AO153:BH153)/AVERAGE(終値!AO153:BH153),""))</f>
        <v>0.19020301534827602</v>
      </c>
      <c r="AM153" s="500">
        <f>IF(終値!A153="","",IFERROR(4*STDEVP(終値!AP153:BI153)/AVERAGE(終値!AP153:BI153),""))</f>
        <v>0.20261246520435253</v>
      </c>
      <c r="AN153" s="500">
        <f>IF(終値!A153="","",IFERROR(4*STDEVP(終値!AQ153:BJ153)/AVERAGE(終値!AQ153:BJ153),""))</f>
        <v>0.23261264748461719</v>
      </c>
      <c r="AO153" s="500">
        <f>IF(終値!A153="","",IFERROR(4*STDEVP(終値!AR153:BK153)/AVERAGE(終値!AR153:BK153),""))</f>
        <v>0.24705468594898711</v>
      </c>
      <c r="AP153" s="500">
        <f>IF(終値!A153="","",IFERROR(4*STDEVP(終値!AS153:BL153)/AVERAGE(終値!AS153:BL153),""))</f>
        <v>0.26893355804676139</v>
      </c>
    </row>
    <row r="154" spans="1:42">
      <c r="A154" s="497" t="str">
        <f>IF(終値!A154="","",終値!A154)</f>
        <v>6981</v>
      </c>
      <c r="B154" s="500">
        <f>IF(終値!A154="","",IFERROR(4*STDEVP(終値!E154:X154)/AVERAGE(終値!E154:X154),""))</f>
        <v>0.47873824373675811</v>
      </c>
      <c r="C154" s="500">
        <f>IF(終値!A154="","",IFERROR(4*STDEVP(終値!F154:Y154)/AVERAGE(終値!F154:Y154),""))</f>
        <v>0.48017565220937125</v>
      </c>
      <c r="D154" s="500">
        <f>IF(終値!A154="","",IFERROR(4*STDEVP(終値!G154:Z154)/AVERAGE(終値!G154:Z154),""))</f>
        <v>0.48888339526165819</v>
      </c>
      <c r="E154" s="500">
        <f>IF(終値!A154="","",IFERROR(4*STDEVP(終値!H154:AA154)/AVERAGE(終値!H154:AA154),""))</f>
        <v>0.51084713615145994</v>
      </c>
      <c r="F154" s="500">
        <f>IF(終値!A154="","",IFERROR(4*STDEVP(終値!I154:AB154)/AVERAGE(終値!I154:AB154),""))</f>
        <v>0.55499128650465102</v>
      </c>
      <c r="G154" s="500">
        <f>IF(終値!A154="","",IFERROR(4*STDEVP(終値!J154:AC154)/AVERAGE(終値!J154:AC154),""))</f>
        <v>0.57810070083633935</v>
      </c>
      <c r="H154" s="500">
        <f>IF(終値!A154="","",IFERROR(4*STDEVP(終値!K154:AD154)/AVERAGE(終値!K154:AD154),""))</f>
        <v>0.58964217994721801</v>
      </c>
      <c r="I154" s="500">
        <f>IF(終値!A154="","",IFERROR(4*STDEVP(終値!L154:AE154)/AVERAGE(終値!L154:AE154),""))</f>
        <v>0.54750355991593613</v>
      </c>
      <c r="J154" s="500">
        <f>IF(終値!A154="","",IFERROR(4*STDEVP(終値!M154:AF154)/AVERAGE(終値!M154:AF154),""))</f>
        <v>0.51353109606057246</v>
      </c>
      <c r="K154" s="500">
        <f>IF(終値!A154="","",IFERROR(4*STDEVP(終値!N154:AG154)/AVERAGE(終値!N154:AG154),""))</f>
        <v>0.50407881904561891</v>
      </c>
      <c r="L154" s="500">
        <f>IF(終値!A154="","",IFERROR(4*STDEVP(終値!O154:AH154)/AVERAGE(終値!O154:AH154),""))</f>
        <v>0.52003992488558426</v>
      </c>
      <c r="M154" s="500">
        <f>IF(終値!A154="","",IFERROR(4*STDEVP(終値!P154:AI154)/AVERAGE(終値!P154:AI154),""))</f>
        <v>0.51322500007581462</v>
      </c>
      <c r="N154" s="500">
        <f>IF(終値!A154="","",IFERROR(4*STDEVP(終値!Q154:AJ154)/AVERAGE(終値!Q154:AJ154),""))</f>
        <v>0.49518965815641508</v>
      </c>
      <c r="O154" s="500">
        <f>IF(終値!A154="","",IFERROR(4*STDEVP(終値!R154:AK154)/AVERAGE(終値!R154:AK154),""))</f>
        <v>0.487068502001201</v>
      </c>
      <c r="P154" s="500">
        <f>IF(終値!A154="","",IFERROR(4*STDEVP(終値!S154:AL154)/AVERAGE(終値!S154:AL154),""))</f>
        <v>0.43675147546291399</v>
      </c>
      <c r="Q154" s="500">
        <f>IF(終値!A154="","",IFERROR(4*STDEVP(終値!T154:AM154)/AVERAGE(終値!T154:AM154),""))</f>
        <v>0.40600369464564695</v>
      </c>
      <c r="R154" s="500">
        <f>IF(終値!A154="","",IFERROR(4*STDEVP(終値!U154:AN154)/AVERAGE(終値!U154:AN154),""))</f>
        <v>0.38258327926142366</v>
      </c>
      <c r="S154" s="500">
        <f>IF(終値!A154="","",IFERROR(4*STDEVP(終値!V154:AO154)/AVERAGE(終値!V154:AO154),""))</f>
        <v>0.35625813361184439</v>
      </c>
      <c r="T154" s="500">
        <f>IF(終値!A154="","",IFERROR(4*STDEVP(終値!W154:AP154)/AVERAGE(終値!W154:AP154),""))</f>
        <v>0.33078520137285838</v>
      </c>
      <c r="U154" s="500">
        <f>IF(終値!A154="","",IFERROR(4*STDEVP(終値!X154:AQ154)/AVERAGE(終値!X154:AQ154),""))</f>
        <v>0.3724943374941227</v>
      </c>
      <c r="V154" s="500">
        <f>IF(終値!A154="","",IFERROR(4*STDEVP(終値!Y154:AR154)/AVERAGE(終値!Y154:AR154),""))</f>
        <v>0.38724217445835168</v>
      </c>
      <c r="W154" s="500">
        <f>IF(終値!A154="","",IFERROR(4*STDEVP(終値!Z154:AS154)/AVERAGE(終値!Z154:AS154),""))</f>
        <v>0.40031010536817546</v>
      </c>
      <c r="X154" s="500">
        <f>IF(終値!A154="","",IFERROR(4*STDEVP(終値!AA154:AT154)/AVERAGE(終値!AA154:AT154),""))</f>
        <v>0.3889191732303896</v>
      </c>
      <c r="Y154" s="500">
        <f>IF(終値!A154="","",IFERROR(4*STDEVP(終値!AB154:AU154)/AVERAGE(終値!AB154:AU154),""))</f>
        <v>0.42327860466694356</v>
      </c>
      <c r="Z154" s="500">
        <f>IF(終値!A154="","",IFERROR(4*STDEVP(終値!AC154:AV154)/AVERAGE(終値!AC154:AV154),""))</f>
        <v>0.43063930707091558</v>
      </c>
      <c r="AA154" s="500">
        <f>IF(終値!A154="","",IFERROR(4*STDEVP(終値!AD154:AW154)/AVERAGE(終値!AD154:AW154),""))</f>
        <v>0.43484329369946823</v>
      </c>
      <c r="AB154" s="500">
        <f>IF(終値!A154="","",IFERROR(4*STDEVP(終値!AE154:AX154)/AVERAGE(終値!AE154:AX154),""))</f>
        <v>0.42051661825197562</v>
      </c>
      <c r="AC154" s="500">
        <f>IF(終値!A154="","",IFERROR(4*STDEVP(終値!AF154:AY154)/AVERAGE(終値!AF154:AY154),""))</f>
        <v>0.41431451599667773</v>
      </c>
      <c r="AD154" s="500">
        <f>IF(終値!A154="","",IFERROR(4*STDEVP(終値!AG154:AZ154)/AVERAGE(終値!AG154:AZ154),""))</f>
        <v>0.41368261958503899</v>
      </c>
      <c r="AE154" s="500">
        <f>IF(終値!A154="","",IFERROR(4*STDEVP(終値!AH154:BA154)/AVERAGE(終値!AH154:BA154),""))</f>
        <v>0.41869477469361344</v>
      </c>
      <c r="AF154" s="500">
        <f>IF(終値!A154="","",IFERROR(4*STDEVP(終値!AI154:BB154)/AVERAGE(終値!AI154:BB154),""))</f>
        <v>0.42766363457030915</v>
      </c>
      <c r="AG154" s="500">
        <f>IF(終値!A154="","",IFERROR(4*STDEVP(終値!AJ154:BC154)/AVERAGE(終値!AJ154:BC154),""))</f>
        <v>0.47049759649198958</v>
      </c>
      <c r="AH154" s="500">
        <f>IF(終値!A154="","",IFERROR(4*STDEVP(終値!AK154:BD154)/AVERAGE(終値!AK154:BD154),""))</f>
        <v>0.49549556890268576</v>
      </c>
      <c r="AI154" s="500">
        <f>IF(終値!A154="","",IFERROR(4*STDEVP(終値!AL154:BE154)/AVERAGE(終値!AL154:BE154),""))</f>
        <v>0.47866075707772687</v>
      </c>
      <c r="AJ154" s="500">
        <f>IF(終値!A154="","",IFERROR(4*STDEVP(終値!AM154:BF154)/AVERAGE(終値!AM154:BF154),""))</f>
        <v>0.49531568512745922</v>
      </c>
      <c r="AK154" s="500">
        <f>IF(終値!A154="","",IFERROR(4*STDEVP(終値!AN154:BG154)/AVERAGE(終値!AN154:BG154),""))</f>
        <v>0.51083387093992827</v>
      </c>
      <c r="AL154" s="500">
        <f>IF(終値!A154="","",IFERROR(4*STDEVP(終値!AO154:BH154)/AVERAGE(終値!AO154:BH154),""))</f>
        <v>0.56773865015394465</v>
      </c>
      <c r="AM154" s="500">
        <f>IF(終値!A154="","",IFERROR(4*STDEVP(終値!AP154:BI154)/AVERAGE(終値!AP154:BI154),""))</f>
        <v>0.61530954130525739</v>
      </c>
      <c r="AN154" s="500">
        <f>IF(終値!A154="","",IFERROR(4*STDEVP(終値!AQ154:BJ154)/AVERAGE(終値!AQ154:BJ154),""))</f>
        <v>0.66060740693375553</v>
      </c>
      <c r="AO154" s="500">
        <f>IF(終値!A154="","",IFERROR(4*STDEVP(終値!AR154:BK154)/AVERAGE(終値!AR154:BK154),""))</f>
        <v>0.71267904439687924</v>
      </c>
      <c r="AP154" s="500">
        <f>IF(終値!A154="","",IFERROR(4*STDEVP(終値!AS154:BL154)/AVERAGE(終値!AS154:BL154),""))</f>
        <v>0.75117474861432754</v>
      </c>
    </row>
    <row r="155" spans="1:42">
      <c r="A155" s="497" t="str">
        <f>IF(終値!A155="","",終値!A155)</f>
        <v>6754</v>
      </c>
      <c r="B155" s="500">
        <f>IF(終値!A155="","",IFERROR(4*STDEVP(終値!E155:X155)/AVERAGE(終値!E155:X155),""))</f>
        <v>0.24452969180263986</v>
      </c>
      <c r="C155" s="500">
        <f>IF(終値!A155="","",IFERROR(4*STDEVP(終値!F155:Y155)/AVERAGE(終値!F155:Y155),""))</f>
        <v>0.23596302593785726</v>
      </c>
      <c r="D155" s="500">
        <f>IF(終値!A155="","",IFERROR(4*STDEVP(終値!G155:Z155)/AVERAGE(終値!G155:Z155),""))</f>
        <v>0.2400720239808587</v>
      </c>
      <c r="E155" s="500">
        <f>IF(終値!A155="","",IFERROR(4*STDEVP(終値!H155:AA155)/AVERAGE(終値!H155:AA155),""))</f>
        <v>0.24469502469533003</v>
      </c>
      <c r="F155" s="500">
        <f>IF(終値!A155="","",IFERROR(4*STDEVP(終値!I155:AB155)/AVERAGE(終値!I155:AB155),""))</f>
        <v>0.26004627138211711</v>
      </c>
      <c r="G155" s="500">
        <f>IF(終値!A155="","",IFERROR(4*STDEVP(終値!J155:AC155)/AVERAGE(終値!J155:AC155),""))</f>
        <v>0.26304437968575156</v>
      </c>
      <c r="H155" s="500">
        <f>IF(終値!A155="","",IFERROR(4*STDEVP(終値!K155:AD155)/AVERAGE(終値!K155:AD155),""))</f>
        <v>0.28271202631093223</v>
      </c>
      <c r="I155" s="500">
        <f>IF(終値!A155="","",IFERROR(4*STDEVP(終値!L155:AE155)/AVERAGE(終値!L155:AE155),""))</f>
        <v>0.25491961572556132</v>
      </c>
      <c r="J155" s="500">
        <f>IF(終値!A155="","",IFERROR(4*STDEVP(終値!M155:AF155)/AVERAGE(終値!M155:AF155),""))</f>
        <v>0.23994772241697118</v>
      </c>
      <c r="K155" s="500">
        <f>IF(終値!A155="","",IFERROR(4*STDEVP(終値!N155:AG155)/AVERAGE(終値!N155:AG155),""))</f>
        <v>0.23959460418585674</v>
      </c>
      <c r="L155" s="500">
        <f>IF(終値!A155="","",IFERROR(4*STDEVP(終値!O155:AH155)/AVERAGE(終値!O155:AH155),""))</f>
        <v>0.24900513582873376</v>
      </c>
      <c r="M155" s="500">
        <f>IF(終値!A155="","",IFERROR(4*STDEVP(終値!P155:AI155)/AVERAGE(終値!P155:AI155),""))</f>
        <v>0.25106948593390127</v>
      </c>
      <c r="N155" s="500">
        <f>IF(終値!A155="","",IFERROR(4*STDEVP(終値!Q155:AJ155)/AVERAGE(終値!Q155:AJ155),""))</f>
        <v>0.24921068209313707</v>
      </c>
      <c r="O155" s="500">
        <f>IF(終値!A155="","",IFERROR(4*STDEVP(終値!R155:AK155)/AVERAGE(終値!R155:AK155),""))</f>
        <v>0.23298540236658535</v>
      </c>
      <c r="P155" s="500">
        <f>IF(終値!A155="","",IFERROR(4*STDEVP(終値!S155:AL155)/AVERAGE(終値!S155:AL155),""))</f>
        <v>0.19325373499156404</v>
      </c>
      <c r="Q155" s="500">
        <f>IF(終値!A155="","",IFERROR(4*STDEVP(終値!T155:AM155)/AVERAGE(終値!T155:AM155),""))</f>
        <v>0.18585164461265649</v>
      </c>
      <c r="R155" s="500">
        <f>IF(終値!A155="","",IFERROR(4*STDEVP(終値!U155:AN155)/AVERAGE(終値!U155:AN155),""))</f>
        <v>0.18451397109397175</v>
      </c>
      <c r="S155" s="500">
        <f>IF(終値!A155="","",IFERROR(4*STDEVP(終値!V155:AO155)/AVERAGE(終値!V155:AO155),""))</f>
        <v>0.18100245865118064</v>
      </c>
      <c r="T155" s="500">
        <f>IF(終値!A155="","",IFERROR(4*STDEVP(終値!W155:AP155)/AVERAGE(終値!W155:AP155),""))</f>
        <v>0.18939018228637319</v>
      </c>
      <c r="U155" s="500">
        <f>IF(終値!A155="","",IFERROR(4*STDEVP(終値!X155:AQ155)/AVERAGE(終値!X155:AQ155),""))</f>
        <v>0.20737802836928843</v>
      </c>
      <c r="V155" s="500">
        <f>IF(終値!A155="","",IFERROR(4*STDEVP(終値!Y155:AR155)/AVERAGE(終値!Y155:AR155),""))</f>
        <v>0.21998685745181129</v>
      </c>
      <c r="W155" s="500">
        <f>IF(終値!A155="","",IFERROR(4*STDEVP(終値!Z155:AS155)/AVERAGE(終値!Z155:AS155),""))</f>
        <v>0.23186756768408562</v>
      </c>
      <c r="X155" s="500">
        <f>IF(終値!A155="","",IFERROR(4*STDEVP(終値!AA155:AT155)/AVERAGE(終値!AA155:AT155),""))</f>
        <v>0.22760894627249845</v>
      </c>
      <c r="Y155" s="500">
        <f>IF(終値!A155="","",IFERROR(4*STDEVP(終値!AB155:AU155)/AVERAGE(終値!AB155:AU155),""))</f>
        <v>0.22738484513262078</v>
      </c>
      <c r="Z155" s="500">
        <f>IF(終値!A155="","",IFERROR(4*STDEVP(終値!AC155:AV155)/AVERAGE(終値!AC155:AV155),""))</f>
        <v>0.23860981288105038</v>
      </c>
      <c r="AA155" s="500">
        <f>IF(終値!A155="","",IFERROR(4*STDEVP(終値!AD155:AW155)/AVERAGE(終値!AD155:AW155),""))</f>
        <v>0.24757397654437813</v>
      </c>
      <c r="AB155" s="500">
        <f>IF(終値!A155="","",IFERROR(4*STDEVP(終値!AE155:AX155)/AVERAGE(終値!AE155:AX155),""))</f>
        <v>0.25418736390527052</v>
      </c>
      <c r="AC155" s="500">
        <f>IF(終値!A155="","",IFERROR(4*STDEVP(終値!AF155:AY155)/AVERAGE(終値!AF155:AY155),""))</f>
        <v>0.25999003377304486</v>
      </c>
      <c r="AD155" s="500">
        <f>IF(終値!A155="","",IFERROR(4*STDEVP(終値!AG155:AZ155)/AVERAGE(終値!AG155:AZ155),""))</f>
        <v>0.27575634164678309</v>
      </c>
      <c r="AE155" s="500">
        <f>IF(終値!A155="","",IFERROR(4*STDEVP(終値!AH155:BA155)/AVERAGE(終値!AH155:BA155),""))</f>
        <v>0.27898187010320896</v>
      </c>
      <c r="AF155" s="500">
        <f>IF(終値!A155="","",IFERROR(4*STDEVP(終値!AI155:BB155)/AVERAGE(終値!AI155:BB155),""))</f>
        <v>0.27970451965999887</v>
      </c>
      <c r="AG155" s="500">
        <f>IF(終値!A155="","",IFERROR(4*STDEVP(終値!AJ155:BC155)/AVERAGE(終値!AJ155:BC155),""))</f>
        <v>0.28413803451982395</v>
      </c>
      <c r="AH155" s="500">
        <f>IF(終値!A155="","",IFERROR(4*STDEVP(終値!AK155:BD155)/AVERAGE(終値!AK155:BD155),""))</f>
        <v>0.29020774906534313</v>
      </c>
      <c r="AI155" s="500">
        <f>IF(終値!A155="","",IFERROR(4*STDEVP(終値!AL155:BE155)/AVERAGE(終値!AL155:BE155),""))</f>
        <v>0.29910784465563545</v>
      </c>
      <c r="AJ155" s="500">
        <f>IF(終値!A155="","",IFERROR(4*STDEVP(終値!AM155:BF155)/AVERAGE(終値!AM155:BF155),""))</f>
        <v>0.30185339225935626</v>
      </c>
      <c r="AK155" s="500">
        <f>IF(終値!A155="","",IFERROR(4*STDEVP(終値!AN155:BG155)/AVERAGE(終値!AN155:BG155),""))</f>
        <v>0.29148579195572794</v>
      </c>
      <c r="AL155" s="500">
        <f>IF(終値!A155="","",IFERROR(4*STDEVP(終値!AO155:BH155)/AVERAGE(終値!AO155:BH155),""))</f>
        <v>0.28497297497039731</v>
      </c>
      <c r="AM155" s="500">
        <f>IF(終値!A155="","",IFERROR(4*STDEVP(終値!AP155:BI155)/AVERAGE(終値!AP155:BI155),""))</f>
        <v>0.28278913510317655</v>
      </c>
      <c r="AN155" s="500">
        <f>IF(終値!A155="","",IFERROR(4*STDEVP(終値!AQ155:BJ155)/AVERAGE(終値!AQ155:BJ155),""))</f>
        <v>0.26781533201442975</v>
      </c>
      <c r="AO155" s="500">
        <f>IF(終値!A155="","",IFERROR(4*STDEVP(終値!AR155:BK155)/AVERAGE(終値!AR155:BK155),""))</f>
        <v>0.24556206207154141</v>
      </c>
      <c r="AP155" s="500">
        <f>IF(終値!A155="","",IFERROR(4*STDEVP(終値!AS155:BL155)/AVERAGE(終値!AS155:BL155),""))</f>
        <v>0.22485535373486129</v>
      </c>
    </row>
    <row r="156" spans="1:42">
      <c r="A156" s="497" t="str">
        <f>IF(終値!A156="","",終値!A156)</f>
        <v>4088</v>
      </c>
      <c r="B156" s="500">
        <f>IF(終値!A156="","",IFERROR(4*STDEVP(終値!E156:X156)/AVERAGE(終値!E156:X156),""))</f>
        <v>5.8534656687475643E-2</v>
      </c>
      <c r="C156" s="500">
        <f>IF(終値!A156="","",IFERROR(4*STDEVP(終値!F156:Y156)/AVERAGE(終値!F156:Y156),""))</f>
        <v>6.5473144066988107E-2</v>
      </c>
      <c r="D156" s="500">
        <f>IF(終値!A156="","",IFERROR(4*STDEVP(終値!G156:Z156)/AVERAGE(終値!G156:Z156),""))</f>
        <v>8.0870356768788537E-2</v>
      </c>
      <c r="E156" s="500">
        <f>IF(終値!A156="","",IFERROR(4*STDEVP(終値!H156:AA156)/AVERAGE(終値!H156:AA156),""))</f>
        <v>0.10124206678038003</v>
      </c>
      <c r="F156" s="500">
        <f>IF(終値!A156="","",IFERROR(4*STDEVP(終値!I156:AB156)/AVERAGE(終値!I156:AB156),""))</f>
        <v>0.11645012643223945</v>
      </c>
      <c r="G156" s="500">
        <f>IF(終値!A156="","",IFERROR(4*STDEVP(終値!J156:AC156)/AVERAGE(終値!J156:AC156),""))</f>
        <v>0.12282002793979457</v>
      </c>
      <c r="H156" s="500">
        <f>IF(終値!A156="","",IFERROR(4*STDEVP(終値!K156:AD156)/AVERAGE(終値!K156:AD156),""))</f>
        <v>0.12900301776372811</v>
      </c>
      <c r="I156" s="500">
        <f>IF(終値!A156="","",IFERROR(4*STDEVP(終値!L156:AE156)/AVERAGE(終値!L156:AE156),""))</f>
        <v>0.13683676008298487</v>
      </c>
      <c r="J156" s="500">
        <f>IF(終値!A156="","",IFERROR(4*STDEVP(終値!M156:AF156)/AVERAGE(終値!M156:AF156),""))</f>
        <v>0.14485698363984398</v>
      </c>
      <c r="K156" s="500">
        <f>IF(終値!A156="","",IFERROR(4*STDEVP(終値!N156:AG156)/AVERAGE(終値!N156:AG156),""))</f>
        <v>0.15147058367177896</v>
      </c>
      <c r="L156" s="500">
        <f>IF(終値!A156="","",IFERROR(4*STDEVP(終値!O156:AH156)/AVERAGE(終値!O156:AH156),""))</f>
        <v>0.1646075790365123</v>
      </c>
      <c r="M156" s="500">
        <f>IF(終値!A156="","",IFERROR(4*STDEVP(終値!P156:AI156)/AVERAGE(終値!P156:AI156),""))</f>
        <v>0.16088581823963949</v>
      </c>
      <c r="N156" s="500">
        <f>IF(終値!A156="","",IFERROR(4*STDEVP(終値!Q156:AJ156)/AVERAGE(終値!Q156:AJ156),""))</f>
        <v>0.15622392673790433</v>
      </c>
      <c r="O156" s="500">
        <f>IF(終値!A156="","",IFERROR(4*STDEVP(終値!R156:AK156)/AVERAGE(終値!R156:AK156),""))</f>
        <v>0.16237860970691542</v>
      </c>
      <c r="P156" s="500">
        <f>IF(終値!A156="","",IFERROR(4*STDEVP(終値!S156:AL156)/AVERAGE(終値!S156:AL156),""))</f>
        <v>0.16895953861717769</v>
      </c>
      <c r="Q156" s="500">
        <f>IF(終値!A156="","",IFERROR(4*STDEVP(終値!T156:AM156)/AVERAGE(終値!T156:AM156),""))</f>
        <v>0.17461372101195263</v>
      </c>
      <c r="R156" s="500">
        <f>IF(終値!A156="","",IFERROR(4*STDEVP(終値!U156:AN156)/AVERAGE(終値!U156:AN156),""))</f>
        <v>0.18178910106054974</v>
      </c>
      <c r="S156" s="500">
        <f>IF(終値!A156="","",IFERROR(4*STDEVP(終値!V156:AO156)/AVERAGE(終値!V156:AO156),""))</f>
        <v>0.18550656029728654</v>
      </c>
      <c r="T156" s="500">
        <f>IF(終値!A156="","",IFERROR(4*STDEVP(終値!W156:AP156)/AVERAGE(終値!W156:AP156),""))</f>
        <v>0.18317944205840919</v>
      </c>
      <c r="U156" s="500">
        <f>IF(終値!A156="","",IFERROR(4*STDEVP(終値!X156:AQ156)/AVERAGE(終値!X156:AQ156),""))</f>
        <v>0.19437527792267334</v>
      </c>
      <c r="V156" s="500">
        <f>IF(終値!A156="","",IFERROR(4*STDEVP(終値!Y156:AR156)/AVERAGE(終値!Y156:AR156),""))</f>
        <v>0.20980275292699008</v>
      </c>
      <c r="W156" s="500">
        <f>IF(終値!A156="","",IFERROR(4*STDEVP(終値!Z156:AS156)/AVERAGE(終値!Z156:AS156),""))</f>
        <v>0.2208327005300427</v>
      </c>
      <c r="X156" s="500">
        <f>IF(終値!A156="","",IFERROR(4*STDEVP(終値!AA156:AT156)/AVERAGE(終値!AA156:AT156),""))</f>
        <v>0.2295043760820302</v>
      </c>
      <c r="Y156" s="500">
        <f>IF(終値!A156="","",IFERROR(4*STDEVP(終値!AB156:AU156)/AVERAGE(終値!AB156:AU156),""))</f>
        <v>0.22941488921827191</v>
      </c>
      <c r="Z156" s="500">
        <f>IF(終値!A156="","",IFERROR(4*STDEVP(終値!AC156:AV156)/AVERAGE(終値!AC156:AV156),""))</f>
        <v>0.22647643474153312</v>
      </c>
      <c r="AA156" s="500">
        <f>IF(終値!A156="","",IFERROR(4*STDEVP(終値!AD156:AW156)/AVERAGE(終値!AD156:AW156),""))</f>
        <v>0.22134179764308598</v>
      </c>
      <c r="AB156" s="500">
        <f>IF(終値!A156="","",IFERROR(4*STDEVP(終値!AE156:AX156)/AVERAGE(終値!AE156:AX156),""))</f>
        <v>0.2140231971073896</v>
      </c>
      <c r="AC156" s="500">
        <f>IF(終値!A156="","",IFERROR(4*STDEVP(終値!AF156:AY156)/AVERAGE(終値!AF156:AY156),""))</f>
        <v>0.20403821022386057</v>
      </c>
      <c r="AD156" s="500">
        <f>IF(終値!A156="","",IFERROR(4*STDEVP(終値!AG156:AZ156)/AVERAGE(終値!AG156:AZ156),""))</f>
        <v>0.18791994519867261</v>
      </c>
      <c r="AE156" s="500">
        <f>IF(終値!A156="","",IFERROR(4*STDEVP(終値!AH156:BA156)/AVERAGE(終値!AH156:BA156),""))</f>
        <v>0.1677414874100579</v>
      </c>
      <c r="AF156" s="500">
        <f>IF(終値!A156="","",IFERROR(4*STDEVP(終値!AI156:BB156)/AVERAGE(終値!AI156:BB156),""))</f>
        <v>0.11797465660903886</v>
      </c>
      <c r="AG156" s="500">
        <f>IF(終値!A156="","",IFERROR(4*STDEVP(終値!AJ156:BC156)/AVERAGE(終値!AJ156:BC156),""))</f>
        <v>0.10593437099462848</v>
      </c>
      <c r="AH156" s="500">
        <f>IF(終値!A156="","",IFERROR(4*STDEVP(終値!AK156:BD156)/AVERAGE(終値!AK156:BD156),""))</f>
        <v>0.10020473841969878</v>
      </c>
      <c r="AI156" s="500">
        <f>IF(終値!A156="","",IFERROR(4*STDEVP(終値!AL156:BE156)/AVERAGE(終値!AL156:BE156),""))</f>
        <v>0.1002691300765432</v>
      </c>
      <c r="AJ156" s="500">
        <f>IF(終値!A156="","",IFERROR(4*STDEVP(終値!AM156:BF156)/AVERAGE(終値!AM156:BF156),""))</f>
        <v>0.10279684479093955</v>
      </c>
      <c r="AK156" s="500">
        <f>IF(終値!A156="","",IFERROR(4*STDEVP(終値!AN156:BG156)/AVERAGE(終値!AN156:BG156),""))</f>
        <v>0.10289692448230289</v>
      </c>
      <c r="AL156" s="500">
        <f>IF(終値!A156="","",IFERROR(4*STDEVP(終値!AO156:BH156)/AVERAGE(終値!AO156:BH156),""))</f>
        <v>0.10319390765892536</v>
      </c>
      <c r="AM156" s="500">
        <f>IF(終値!A156="","",IFERROR(4*STDEVP(終値!AP156:BI156)/AVERAGE(終値!AP156:BI156),""))</f>
        <v>0.1034530345866421</v>
      </c>
      <c r="AN156" s="500">
        <f>IF(終値!A156="","",IFERROR(4*STDEVP(終値!AQ156:BJ156)/AVERAGE(終値!AQ156:BJ156),""))</f>
        <v>0.12515006843565257</v>
      </c>
      <c r="AO156" s="500">
        <f>IF(終値!A156="","",IFERROR(4*STDEVP(終値!AR156:BK156)/AVERAGE(終値!AR156:BK156),""))</f>
        <v>0.14520894890672503</v>
      </c>
      <c r="AP156" s="500">
        <f>IF(終値!A156="","",IFERROR(4*STDEVP(終値!AS156:BL156)/AVERAGE(終値!AS156:BL156),""))</f>
        <v>0.1810442941672295</v>
      </c>
    </row>
    <row r="157" spans="1:42">
      <c r="A157" s="497" t="str">
        <f>IF(終値!A157="","",終値!A157)</f>
        <v>4091</v>
      </c>
      <c r="B157" s="500">
        <f>IF(終値!A157="","",IFERROR(4*STDEVP(終値!E157:X157)/AVERAGE(終値!E157:X157),""))</f>
        <v>8.9691869859810994E-2</v>
      </c>
      <c r="C157" s="500">
        <f>IF(終値!A157="","",IFERROR(4*STDEVP(終値!F157:Y157)/AVERAGE(終値!F157:Y157),""))</f>
        <v>9.3908928452676926E-2</v>
      </c>
      <c r="D157" s="500">
        <f>IF(終値!A157="","",IFERROR(4*STDEVP(終値!G157:Z157)/AVERAGE(終値!G157:Z157),""))</f>
        <v>9.9909168482859773E-2</v>
      </c>
      <c r="E157" s="500">
        <f>IF(終値!A157="","",IFERROR(4*STDEVP(終値!H157:AA157)/AVERAGE(終値!H157:AA157),""))</f>
        <v>0.10583481080455071</v>
      </c>
      <c r="F157" s="500">
        <f>IF(終値!A157="","",IFERROR(4*STDEVP(終値!I157:AB157)/AVERAGE(終値!I157:AB157),""))</f>
        <v>9.8489249053767977E-2</v>
      </c>
      <c r="G157" s="500">
        <f>IF(終値!A157="","",IFERROR(4*STDEVP(終値!J157:AC157)/AVERAGE(終値!J157:AC157),""))</f>
        <v>9.5129209424268252E-2</v>
      </c>
      <c r="H157" s="500">
        <f>IF(終値!A157="","",IFERROR(4*STDEVP(終値!K157:AD157)/AVERAGE(終値!K157:AD157),""))</f>
        <v>8.8966197218945497E-2</v>
      </c>
      <c r="I157" s="500">
        <f>IF(終値!A157="","",IFERROR(4*STDEVP(終値!L157:AE157)/AVERAGE(終値!L157:AE157),""))</f>
        <v>8.2601774949254206E-2</v>
      </c>
      <c r="J157" s="500">
        <f>IF(終値!A157="","",IFERROR(4*STDEVP(終値!M157:AF157)/AVERAGE(終値!M157:AF157),""))</f>
        <v>7.7185305875582297E-2</v>
      </c>
      <c r="K157" s="500">
        <f>IF(終値!A157="","",IFERROR(4*STDEVP(終値!N157:AG157)/AVERAGE(終値!N157:AG157),""))</f>
        <v>7.9813868825493281E-2</v>
      </c>
      <c r="L157" s="500">
        <f>IF(終値!A157="","",IFERROR(4*STDEVP(終値!O157:AH157)/AVERAGE(終値!O157:AH157),""))</f>
        <v>9.5445362385264146E-2</v>
      </c>
      <c r="M157" s="500">
        <f>IF(終値!A157="","",IFERROR(4*STDEVP(終値!P157:AI157)/AVERAGE(終値!P157:AI157),""))</f>
        <v>0.11931917815628569</v>
      </c>
      <c r="N157" s="500">
        <f>IF(終値!A157="","",IFERROR(4*STDEVP(終値!Q157:AJ157)/AVERAGE(終値!Q157:AJ157),""))</f>
        <v>0.13213340486285299</v>
      </c>
      <c r="O157" s="500">
        <f>IF(終値!A157="","",IFERROR(4*STDEVP(終値!R157:AK157)/AVERAGE(終値!R157:AK157),""))</f>
        <v>0.15384723956260837</v>
      </c>
      <c r="P157" s="500">
        <f>IF(終値!A157="","",IFERROR(4*STDEVP(終値!S157:AL157)/AVERAGE(終値!S157:AL157),""))</f>
        <v>0.16688583147731464</v>
      </c>
      <c r="Q157" s="500">
        <f>IF(終値!A157="","",IFERROR(4*STDEVP(終値!T157:AM157)/AVERAGE(終値!T157:AM157),""))</f>
        <v>0.17759374023168636</v>
      </c>
      <c r="R157" s="500">
        <f>IF(終値!A157="","",IFERROR(4*STDEVP(終値!U157:AN157)/AVERAGE(終値!U157:AN157),""))</f>
        <v>0.18325514251279273</v>
      </c>
      <c r="S157" s="500">
        <f>IF(終値!A157="","",IFERROR(4*STDEVP(終値!V157:AO157)/AVERAGE(終値!V157:AO157),""))</f>
        <v>0.19128549664089195</v>
      </c>
      <c r="T157" s="500">
        <f>IF(終値!A157="","",IFERROR(4*STDEVP(終値!W157:AP157)/AVERAGE(終値!W157:AP157),""))</f>
        <v>0.19439530421003146</v>
      </c>
      <c r="U157" s="500">
        <f>IF(終値!A157="","",IFERROR(4*STDEVP(終値!X157:AQ157)/AVERAGE(終値!X157:AQ157),""))</f>
        <v>0.20511461304811512</v>
      </c>
      <c r="V157" s="500">
        <f>IF(終値!A157="","",IFERROR(4*STDEVP(終値!Y157:AR157)/AVERAGE(終値!Y157:AR157),""))</f>
        <v>0.21636136120032004</v>
      </c>
      <c r="W157" s="500">
        <f>IF(終値!A157="","",IFERROR(4*STDEVP(終値!Z157:AS157)/AVERAGE(終値!Z157:AS157),""))</f>
        <v>0.22393446378993875</v>
      </c>
      <c r="X157" s="500">
        <f>IF(終値!A157="","",IFERROR(4*STDEVP(終値!AA157:AT157)/AVERAGE(終値!AA157:AT157),""))</f>
        <v>0.22266660880876724</v>
      </c>
      <c r="Y157" s="500">
        <f>IF(終値!A157="","",IFERROR(4*STDEVP(終値!AB157:AU157)/AVERAGE(終値!AB157:AU157),""))</f>
        <v>0.20590806800856062</v>
      </c>
      <c r="Z157" s="500">
        <f>IF(終値!A157="","",IFERROR(4*STDEVP(終値!AC157:AV157)/AVERAGE(終値!AC157:AV157),""))</f>
        <v>0.18232862559102669</v>
      </c>
      <c r="AA157" s="500">
        <f>IF(終値!A157="","",IFERROR(4*STDEVP(終値!AD157:AW157)/AVERAGE(終値!AD157:AW157),""))</f>
        <v>0.1531979885187561</v>
      </c>
      <c r="AB157" s="500">
        <f>IF(終値!A157="","",IFERROR(4*STDEVP(終値!AE157:AX157)/AVERAGE(終値!AE157:AX157),""))</f>
        <v>0.13840777056662332</v>
      </c>
      <c r="AC157" s="500">
        <f>IF(終値!A157="","",IFERROR(4*STDEVP(終値!AF157:AY157)/AVERAGE(終値!AF157:AY157),""))</f>
        <v>0.12337977353318683</v>
      </c>
      <c r="AD157" s="500">
        <f>IF(終値!A157="","",IFERROR(4*STDEVP(終値!AG157:AZ157)/AVERAGE(終値!AG157:AZ157),""))</f>
        <v>0.12709800952648684</v>
      </c>
      <c r="AE157" s="500">
        <f>IF(終値!A157="","",IFERROR(4*STDEVP(終値!AH157:BA157)/AVERAGE(終値!AH157:BA157),""))</f>
        <v>0.14880595298711674</v>
      </c>
      <c r="AF157" s="500">
        <f>IF(終値!A157="","",IFERROR(4*STDEVP(終値!AI157:BB157)/AVERAGE(終値!AI157:BB157),""))</f>
        <v>0.18072204892302582</v>
      </c>
      <c r="AG157" s="500">
        <f>IF(終値!A157="","",IFERROR(4*STDEVP(終値!AJ157:BC157)/AVERAGE(終値!AJ157:BC157),""))</f>
        <v>0.21343699884448977</v>
      </c>
      <c r="AH157" s="500">
        <f>IF(終値!A157="","",IFERROR(4*STDEVP(終値!AK157:BD157)/AVERAGE(終値!AK157:BD157),""))</f>
        <v>0.24072660534951376</v>
      </c>
      <c r="AI157" s="500">
        <f>IF(終値!A157="","",IFERROR(4*STDEVP(終値!AL157:BE157)/AVERAGE(終値!AL157:BE157),""))</f>
        <v>0.25287323130973277</v>
      </c>
      <c r="AJ157" s="500">
        <f>IF(終値!A157="","",IFERROR(4*STDEVP(終値!AM157:BF157)/AVERAGE(終値!AM157:BF157),""))</f>
        <v>0.25905848994216857</v>
      </c>
      <c r="AK157" s="500">
        <f>IF(終値!A157="","",IFERROR(4*STDEVP(終値!AN157:BG157)/AVERAGE(終値!AN157:BG157),""))</f>
        <v>0.2567354993927432</v>
      </c>
      <c r="AL157" s="500">
        <f>IF(終値!A157="","",IFERROR(4*STDEVP(終値!AO157:BH157)/AVERAGE(終値!AO157:BH157),""))</f>
        <v>0.25448585468752816</v>
      </c>
      <c r="AM157" s="500">
        <f>IF(終値!A157="","",IFERROR(4*STDEVP(終値!AP157:BI157)/AVERAGE(終値!AP157:BI157),""))</f>
        <v>0.25150752233287482</v>
      </c>
      <c r="AN157" s="500">
        <f>IF(終値!A157="","",IFERROR(4*STDEVP(終値!AQ157:BJ157)/AVERAGE(終値!AQ157:BJ157),""))</f>
        <v>0.25031793807189789</v>
      </c>
      <c r="AO157" s="500">
        <f>IF(終値!A157="","",IFERROR(4*STDEVP(終値!AR157:BK157)/AVERAGE(終値!AR157:BK157),""))</f>
        <v>0.24272105077218181</v>
      </c>
      <c r="AP157" s="500">
        <f>IF(終値!A157="","",IFERROR(4*STDEVP(終値!AS157:BL157)/AVERAGE(終値!AS157:BL157),""))</f>
        <v>0.22580142475878914</v>
      </c>
    </row>
    <row r="158" spans="1:42">
      <c r="A158" s="497" t="str">
        <f>IF(終値!A158="","",終値!A158)</f>
        <v>6857</v>
      </c>
      <c r="B158" s="500">
        <f>IF(終値!A158="","",IFERROR(4*STDEVP(終値!E158:X158)/AVERAGE(終値!E158:X158),""))</f>
        <v>0.29014639759446853</v>
      </c>
      <c r="C158" s="500">
        <f>IF(終値!A158="","",IFERROR(4*STDEVP(終値!F158:Y158)/AVERAGE(終値!F158:Y158),""))</f>
        <v>0.28097253144471512</v>
      </c>
      <c r="D158" s="500">
        <f>IF(終値!A158="","",IFERROR(4*STDEVP(終値!G158:Z158)/AVERAGE(終値!G158:Z158),""))</f>
        <v>0.24910727915228942</v>
      </c>
      <c r="E158" s="500">
        <f>IF(終値!A158="","",IFERROR(4*STDEVP(終値!H158:AA158)/AVERAGE(終値!H158:AA158),""))</f>
        <v>0.243466523592094</v>
      </c>
      <c r="F158" s="500">
        <f>IF(終値!A158="","",IFERROR(4*STDEVP(終値!I158:AB158)/AVERAGE(終値!I158:AB158),""))</f>
        <v>0.23328761590111854</v>
      </c>
      <c r="G158" s="500">
        <f>IF(終値!A158="","",IFERROR(4*STDEVP(終値!J158:AC158)/AVERAGE(終値!J158:AC158),""))</f>
        <v>0.20671137470873269</v>
      </c>
      <c r="H158" s="500">
        <f>IF(終値!A158="","",IFERROR(4*STDEVP(終値!K158:AD158)/AVERAGE(終値!K158:AD158),""))</f>
        <v>0.22407757353386823</v>
      </c>
      <c r="I158" s="500">
        <f>IF(終値!A158="","",IFERROR(4*STDEVP(終値!L158:AE158)/AVERAGE(終値!L158:AE158),""))</f>
        <v>0.2080556621973422</v>
      </c>
      <c r="J158" s="500">
        <f>IF(終値!A158="","",IFERROR(4*STDEVP(終値!M158:AF158)/AVERAGE(終値!M158:AF158),""))</f>
        <v>0.18133227738674246</v>
      </c>
      <c r="K158" s="500">
        <f>IF(終値!A158="","",IFERROR(4*STDEVP(終値!N158:AG158)/AVERAGE(終値!N158:AG158),""))</f>
        <v>0.19194254511601427</v>
      </c>
      <c r="L158" s="500">
        <f>IF(終値!A158="","",IFERROR(4*STDEVP(終値!O158:AH158)/AVERAGE(終値!O158:AH158),""))</f>
        <v>0.25395920062165317</v>
      </c>
      <c r="M158" s="500">
        <f>IF(終値!A158="","",IFERROR(4*STDEVP(終値!P158:AI158)/AVERAGE(終値!P158:AI158),""))</f>
        <v>0.25480374214285667</v>
      </c>
      <c r="N158" s="500">
        <f>IF(終値!A158="","",IFERROR(4*STDEVP(終値!Q158:AJ158)/AVERAGE(終値!Q158:AJ158),""))</f>
        <v>0.25521552265735092</v>
      </c>
      <c r="O158" s="500">
        <f>IF(終値!A158="","",IFERROR(4*STDEVP(終値!R158:AK158)/AVERAGE(終値!R158:AK158),""))</f>
        <v>0.25817522492692957</v>
      </c>
      <c r="P158" s="500">
        <f>IF(終値!A158="","",IFERROR(4*STDEVP(終値!S158:AL158)/AVERAGE(終値!S158:AL158),""))</f>
        <v>0.2423376416430876</v>
      </c>
      <c r="Q158" s="500">
        <f>IF(終値!A158="","",IFERROR(4*STDEVP(終値!T158:AM158)/AVERAGE(終値!T158:AM158),""))</f>
        <v>0.24033913158236175</v>
      </c>
      <c r="R158" s="500">
        <f>IF(終値!A158="","",IFERROR(4*STDEVP(終値!U158:AN158)/AVERAGE(終値!U158:AN158),""))</f>
        <v>0.2404742671268375</v>
      </c>
      <c r="S158" s="500">
        <f>IF(終値!A158="","",IFERROR(4*STDEVP(終値!V158:AO158)/AVERAGE(終値!V158:AO158),""))</f>
        <v>0.23900974844361178</v>
      </c>
      <c r="T158" s="500">
        <f>IF(終値!A158="","",IFERROR(4*STDEVP(終値!W158:AP158)/AVERAGE(終値!W158:AP158),""))</f>
        <v>0.23537103505945961</v>
      </c>
      <c r="U158" s="500">
        <f>IF(終値!A158="","",IFERROR(4*STDEVP(終値!X158:AQ158)/AVERAGE(終値!X158:AQ158),""))</f>
        <v>0.25449758258120631</v>
      </c>
      <c r="V158" s="500">
        <f>IF(終値!A158="","",IFERROR(4*STDEVP(終値!Y158:AR158)/AVERAGE(終値!Y158:AR158),""))</f>
        <v>0.29765623682232517</v>
      </c>
      <c r="W158" s="500">
        <f>IF(終値!A158="","",IFERROR(4*STDEVP(終値!Z158:AS158)/AVERAGE(終値!Z158:AS158),""))</f>
        <v>0.32434160212984292</v>
      </c>
      <c r="X158" s="500">
        <f>IF(終値!A158="","",IFERROR(4*STDEVP(終値!AA158:AT158)/AVERAGE(終値!AA158:AT158),""))</f>
        <v>0.3433201960427974</v>
      </c>
      <c r="Y158" s="500">
        <f>IF(終値!A158="","",IFERROR(4*STDEVP(終値!AB158:AU158)/AVERAGE(終値!AB158:AU158),""))</f>
        <v>0.37420747383790215</v>
      </c>
      <c r="Z158" s="500">
        <f>IF(終値!A158="","",IFERROR(4*STDEVP(終値!AC158:AV158)/AVERAGE(終値!AC158:AV158),""))</f>
        <v>0.38690038116180608</v>
      </c>
      <c r="AA158" s="500">
        <f>IF(終値!A158="","",IFERROR(4*STDEVP(終値!AD158:AW158)/AVERAGE(終値!AD158:AW158),""))</f>
        <v>0.38926770319942228</v>
      </c>
      <c r="AB158" s="500">
        <f>IF(終値!A158="","",IFERROR(4*STDEVP(終値!AE158:AX158)/AVERAGE(終値!AE158:AX158),""))</f>
        <v>0.3904777364386498</v>
      </c>
      <c r="AC158" s="500">
        <f>IF(終値!A158="","",IFERROR(4*STDEVP(終値!AF158:AY158)/AVERAGE(終値!AF158:AY158),""))</f>
        <v>0.39561630869442821</v>
      </c>
      <c r="AD158" s="500">
        <f>IF(終値!A158="","",IFERROR(4*STDEVP(終値!AG158:AZ158)/AVERAGE(終値!AG158:AZ158),""))</f>
        <v>0.40420987805495551</v>
      </c>
      <c r="AE158" s="500">
        <f>IF(終値!A158="","",IFERROR(4*STDEVP(終値!AH158:BA158)/AVERAGE(終値!AH158:BA158),""))</f>
        <v>0.40081552817906924</v>
      </c>
      <c r="AF158" s="500">
        <f>IF(終値!A158="","",IFERROR(4*STDEVP(終値!AI158:BB158)/AVERAGE(終値!AI158:BB158),""))</f>
        <v>0.33690924062595184</v>
      </c>
      <c r="AG158" s="500">
        <f>IF(終値!A158="","",IFERROR(4*STDEVP(終値!AJ158:BC158)/AVERAGE(終値!AJ158:BC158),""))</f>
        <v>0.32539567996488555</v>
      </c>
      <c r="AH158" s="500">
        <f>IF(終値!A158="","",IFERROR(4*STDEVP(終値!AK158:BD158)/AVERAGE(終値!AK158:BD158),""))</f>
        <v>0.31219393505140824</v>
      </c>
      <c r="AI158" s="500">
        <f>IF(終値!A158="","",IFERROR(4*STDEVP(終値!AL158:BE158)/AVERAGE(終値!AL158:BE158),""))</f>
        <v>0.27683887301582144</v>
      </c>
      <c r="AJ158" s="500">
        <f>IF(終値!A158="","",IFERROR(4*STDEVP(終値!AM158:BF158)/AVERAGE(終値!AM158:BF158),""))</f>
        <v>0.23951033224833107</v>
      </c>
      <c r="AK158" s="500">
        <f>IF(終値!A158="","",IFERROR(4*STDEVP(終値!AN158:BG158)/AVERAGE(終値!AN158:BG158),""))</f>
        <v>0.21741082989870944</v>
      </c>
      <c r="AL158" s="500">
        <f>IF(終値!A158="","",IFERROR(4*STDEVP(終値!AO158:BH158)/AVERAGE(終値!AO158:BH158),""))</f>
        <v>0.19754748871728753</v>
      </c>
      <c r="AM158" s="500">
        <f>IF(終値!A158="","",IFERROR(4*STDEVP(終値!AP158:BI158)/AVERAGE(終値!AP158:BI158),""))</f>
        <v>0.16399566377868552</v>
      </c>
      <c r="AN158" s="500">
        <f>IF(終値!A158="","",IFERROR(4*STDEVP(終値!AQ158:BJ158)/AVERAGE(終値!AQ158:BJ158),""))</f>
        <v>0.1321043562253994</v>
      </c>
      <c r="AO158" s="500">
        <f>IF(終値!A158="","",IFERROR(4*STDEVP(終値!AR158:BK158)/AVERAGE(終値!AR158:BK158),""))</f>
        <v>0.12837340829730731</v>
      </c>
      <c r="AP158" s="500">
        <f>IF(終値!A158="","",IFERROR(4*STDEVP(終値!AS158:BL158)/AVERAGE(終値!AS158:BL158),""))</f>
        <v>0.14084737943191655</v>
      </c>
    </row>
    <row r="159" spans="1:42">
      <c r="A159" s="497" t="str">
        <f>IF(終値!A159="","",終値!A159)</f>
        <v>3891</v>
      </c>
      <c r="B159" s="500">
        <f>IF(終値!A159="","",IFERROR(4*STDEVP(終値!E159:X159)/AVERAGE(終値!E159:X159),""))</f>
        <v>0.37717697735566547</v>
      </c>
      <c r="C159" s="500">
        <f>IF(終値!A159="","",IFERROR(4*STDEVP(終値!F159:Y159)/AVERAGE(終値!F159:Y159),""))</f>
        <v>0.39112177748868321</v>
      </c>
      <c r="D159" s="500">
        <f>IF(終値!A159="","",IFERROR(4*STDEVP(終値!G159:Z159)/AVERAGE(終値!G159:Z159),""))</f>
        <v>0.4077326375088145</v>
      </c>
      <c r="E159" s="500">
        <f>IF(終値!A159="","",IFERROR(4*STDEVP(終値!H159:AA159)/AVERAGE(終値!H159:AA159),""))</f>
        <v>0.43705199043613518</v>
      </c>
      <c r="F159" s="500">
        <f>IF(終値!A159="","",IFERROR(4*STDEVP(終値!I159:AB159)/AVERAGE(終値!I159:AB159),""))</f>
        <v>0.49020413555778825</v>
      </c>
      <c r="G159" s="500">
        <f>IF(終値!A159="","",IFERROR(4*STDEVP(終値!J159:AC159)/AVERAGE(終値!J159:AC159),""))</f>
        <v>0.52950103742720867</v>
      </c>
      <c r="H159" s="500">
        <f>IF(終値!A159="","",IFERROR(4*STDEVP(終値!K159:AD159)/AVERAGE(終値!K159:AD159),""))</f>
        <v>0.56032382047281692</v>
      </c>
      <c r="I159" s="500">
        <f>IF(終値!A159="","",IFERROR(4*STDEVP(終値!L159:AE159)/AVERAGE(終値!L159:AE159),""))</f>
        <v>0.51939015248856002</v>
      </c>
      <c r="J159" s="500">
        <f>IF(終値!A159="","",IFERROR(4*STDEVP(終値!M159:AF159)/AVERAGE(終値!M159:AF159),""))</f>
        <v>0.50507784380547638</v>
      </c>
      <c r="K159" s="500">
        <f>IF(終値!A159="","",IFERROR(4*STDEVP(終値!N159:AG159)/AVERAGE(終値!N159:AG159),""))</f>
        <v>0.51631983879630738</v>
      </c>
      <c r="L159" s="500">
        <f>IF(終値!A159="","",IFERROR(4*STDEVP(終値!O159:AH159)/AVERAGE(終値!O159:AH159),""))</f>
        <v>0.53458705707093934</v>
      </c>
      <c r="M159" s="500">
        <f>IF(終値!A159="","",IFERROR(4*STDEVP(終値!P159:AI159)/AVERAGE(終値!P159:AI159),""))</f>
        <v>0.52567086664442297</v>
      </c>
      <c r="N159" s="500">
        <f>IF(終値!A159="","",IFERROR(4*STDEVP(終値!Q159:AJ159)/AVERAGE(終値!Q159:AJ159),""))</f>
        <v>0.51400114206137637</v>
      </c>
      <c r="O159" s="500">
        <f>IF(終値!A159="","",IFERROR(4*STDEVP(終値!R159:AK159)/AVERAGE(終値!R159:AK159),""))</f>
        <v>0.50120969573507901</v>
      </c>
      <c r="P159" s="500">
        <f>IF(終値!A159="","",IFERROR(4*STDEVP(終値!S159:AL159)/AVERAGE(終値!S159:AL159),""))</f>
        <v>0.48486966328077352</v>
      </c>
      <c r="Q159" s="500">
        <f>IF(終値!A159="","",IFERROR(4*STDEVP(終値!T159:AM159)/AVERAGE(終値!T159:AM159),""))</f>
        <v>0.47688429537629884</v>
      </c>
      <c r="R159" s="500">
        <f>IF(終値!A159="","",IFERROR(4*STDEVP(終値!U159:AN159)/AVERAGE(終値!U159:AN159),""))</f>
        <v>0.46024774750104192</v>
      </c>
      <c r="S159" s="500">
        <f>IF(終値!A159="","",IFERROR(4*STDEVP(終値!V159:AO159)/AVERAGE(終値!V159:AO159),""))</f>
        <v>0.42504058042407206</v>
      </c>
      <c r="T159" s="500">
        <f>IF(終値!A159="","",IFERROR(4*STDEVP(終値!W159:AP159)/AVERAGE(終値!W159:AP159),""))</f>
        <v>0.39228196461997861</v>
      </c>
      <c r="U159" s="500">
        <f>IF(終値!A159="","",IFERROR(4*STDEVP(終値!X159:AQ159)/AVERAGE(終値!X159:AQ159),""))</f>
        <v>0.37892236347766112</v>
      </c>
      <c r="V159" s="500">
        <f>IF(終値!A159="","",IFERROR(4*STDEVP(終値!Y159:AR159)/AVERAGE(終値!Y159:AR159),""))</f>
        <v>0.34217244160077581</v>
      </c>
      <c r="W159" s="500">
        <f>IF(終値!A159="","",IFERROR(4*STDEVP(終値!Z159:AS159)/AVERAGE(終値!Z159:AS159),""))</f>
        <v>0.30848825542691394</v>
      </c>
      <c r="X159" s="500">
        <f>IF(終値!A159="","",IFERROR(4*STDEVP(終値!AA159:AT159)/AVERAGE(終値!AA159:AT159),""))</f>
        <v>0.28066804805962847</v>
      </c>
      <c r="Y159" s="500">
        <f>IF(終値!A159="","",IFERROR(4*STDEVP(終値!AB159:AU159)/AVERAGE(終値!AB159:AU159),""))</f>
        <v>0.26905748960567927</v>
      </c>
      <c r="Z159" s="500">
        <f>IF(終値!A159="","",IFERROR(4*STDEVP(終値!AC159:AV159)/AVERAGE(終値!AC159:AV159),""))</f>
        <v>0.27106861151706291</v>
      </c>
      <c r="AA159" s="500">
        <f>IF(終値!A159="","",IFERROR(4*STDEVP(終値!AD159:AW159)/AVERAGE(終値!AD159:AW159),""))</f>
        <v>0.29647277051852855</v>
      </c>
      <c r="AB159" s="500">
        <f>IF(終値!A159="","",IFERROR(4*STDEVP(終値!AE159:AX159)/AVERAGE(終値!AE159:AX159),""))</f>
        <v>0.30994007444391175</v>
      </c>
      <c r="AC159" s="500">
        <f>IF(終値!A159="","",IFERROR(4*STDEVP(終値!AF159:AY159)/AVERAGE(終値!AF159:AY159),""))</f>
        <v>0.33824572692431615</v>
      </c>
      <c r="AD159" s="500">
        <f>IF(終値!A159="","",IFERROR(4*STDEVP(終値!AG159:AZ159)/AVERAGE(終値!AG159:AZ159),""))</f>
        <v>0.36201581114602405</v>
      </c>
      <c r="AE159" s="500">
        <f>IF(終値!A159="","",IFERROR(4*STDEVP(終値!AH159:BA159)/AVERAGE(終値!AH159:BA159),""))</f>
        <v>0.40976226262637599</v>
      </c>
      <c r="AF159" s="500">
        <f>IF(終値!A159="","",IFERROR(4*STDEVP(終値!AI159:BB159)/AVERAGE(終値!AI159:BB159),""))</f>
        <v>0.44464747958544087</v>
      </c>
      <c r="AG159" s="500">
        <f>IF(終値!A159="","",IFERROR(4*STDEVP(終値!AJ159:BC159)/AVERAGE(終値!AJ159:BC159),""))</f>
        <v>0.49498117594092861</v>
      </c>
      <c r="AH159" s="500">
        <f>IF(終値!A159="","",IFERROR(4*STDEVP(終値!AK159:BD159)/AVERAGE(終値!AK159:BD159),""))</f>
        <v>0.51047578367151103</v>
      </c>
      <c r="AI159" s="500">
        <f>IF(終値!A159="","",IFERROR(4*STDEVP(終値!AL159:BE159)/AVERAGE(終値!AL159:BE159),""))</f>
        <v>0.50536282656439824</v>
      </c>
      <c r="AJ159" s="500">
        <f>IF(終値!A159="","",IFERROR(4*STDEVP(終値!AM159:BF159)/AVERAGE(終値!AM159:BF159),""))</f>
        <v>0.47811595393337181</v>
      </c>
      <c r="AK159" s="500">
        <f>IF(終値!A159="","",IFERROR(4*STDEVP(終値!AN159:BG159)/AVERAGE(終値!AN159:BG159),""))</f>
        <v>0.46314007228093568</v>
      </c>
      <c r="AL159" s="500">
        <f>IF(終値!A159="","",IFERROR(4*STDEVP(終値!AO159:BH159)/AVERAGE(終値!AO159:BH159),""))</f>
        <v>0.45999049939949344</v>
      </c>
      <c r="AM159" s="500">
        <f>IF(終値!A159="","",IFERROR(4*STDEVP(終値!AP159:BI159)/AVERAGE(終値!AP159:BI159),""))</f>
        <v>0.49011200239083019</v>
      </c>
      <c r="AN159" s="500">
        <f>IF(終値!A159="","",IFERROR(4*STDEVP(終値!AQ159:BJ159)/AVERAGE(終値!AQ159:BJ159),""))</f>
        <v>0.52065902658774621</v>
      </c>
      <c r="AO159" s="500">
        <f>IF(終値!A159="","",IFERROR(4*STDEVP(終値!AR159:BK159)/AVERAGE(終値!AR159:BK159),""))</f>
        <v>0.5625783947196763</v>
      </c>
      <c r="AP159" s="500">
        <f>IF(終値!A159="","",IFERROR(4*STDEVP(終値!AS159:BL159)/AVERAGE(終値!AS159:BL159),""))</f>
        <v>0.58507683694056889</v>
      </c>
    </row>
    <row r="160" spans="1:42">
      <c r="A160" s="497" t="str">
        <f>IF(終値!A160="","",終値!A160)</f>
        <v>4373</v>
      </c>
      <c r="B160" s="500">
        <f>IF(終値!A160="","",IFERROR(4*STDEVP(終値!E160:X160)/AVERAGE(終値!E160:X160),""))</f>
        <v>0.16750761450243529</v>
      </c>
      <c r="C160" s="500">
        <f>IF(終値!A160="","",IFERROR(4*STDEVP(終値!F160:Y160)/AVERAGE(終値!F160:Y160),""))</f>
        <v>0.16889979901523941</v>
      </c>
      <c r="D160" s="500">
        <f>IF(終値!A160="","",IFERROR(4*STDEVP(終値!G160:Z160)/AVERAGE(終値!G160:Z160),""))</f>
        <v>0.16908169548055735</v>
      </c>
      <c r="E160" s="500">
        <f>IF(終値!A160="","",IFERROR(4*STDEVP(終値!H160:AA160)/AVERAGE(終値!H160:AA160),""))</f>
        <v>0.17646644086364699</v>
      </c>
      <c r="F160" s="500">
        <f>IF(終値!A160="","",IFERROR(4*STDEVP(終値!I160:AB160)/AVERAGE(終値!I160:AB160),""))</f>
        <v>0.18270408477600197</v>
      </c>
      <c r="G160" s="500">
        <f>IF(終値!A160="","",IFERROR(4*STDEVP(終値!J160:AC160)/AVERAGE(終値!J160:AC160),""))</f>
        <v>0.18902967065376128</v>
      </c>
      <c r="H160" s="500">
        <f>IF(終値!A160="","",IFERROR(4*STDEVP(終値!K160:AD160)/AVERAGE(終値!K160:AD160),""))</f>
        <v>0.19713242722780741</v>
      </c>
      <c r="I160" s="500">
        <f>IF(終値!A160="","",IFERROR(4*STDEVP(終値!L160:AE160)/AVERAGE(終値!L160:AE160),""))</f>
        <v>0.1897976313862185</v>
      </c>
      <c r="J160" s="500">
        <f>IF(終値!A160="","",IFERROR(4*STDEVP(終値!M160:AF160)/AVERAGE(終値!M160:AF160),""))</f>
        <v>0.18086289617442583</v>
      </c>
      <c r="K160" s="500">
        <f>IF(終値!A160="","",IFERROR(4*STDEVP(終値!N160:AG160)/AVERAGE(終値!N160:AG160),""))</f>
        <v>0.18296553116251849</v>
      </c>
      <c r="L160" s="500">
        <f>IF(終値!A160="","",IFERROR(4*STDEVP(終値!O160:AH160)/AVERAGE(終値!O160:AH160),""))</f>
        <v>0.20395683158670994</v>
      </c>
      <c r="M160" s="500">
        <f>IF(終値!A160="","",IFERROR(4*STDEVP(終値!P160:AI160)/AVERAGE(終値!P160:AI160),""))</f>
        <v>0.22073582501881944</v>
      </c>
      <c r="N160" s="500">
        <f>IF(終値!A160="","",IFERROR(4*STDEVP(終値!Q160:AJ160)/AVERAGE(終値!Q160:AJ160),""))</f>
        <v>0.23517181385098088</v>
      </c>
      <c r="O160" s="500">
        <f>IF(終値!A160="","",IFERROR(4*STDEVP(終値!R160:AK160)/AVERAGE(終値!R160:AK160),""))</f>
        <v>0.23355108600676749</v>
      </c>
      <c r="P160" s="500">
        <f>IF(終値!A160="","",IFERROR(4*STDEVP(終値!S160:AL160)/AVERAGE(終値!S160:AL160),""))</f>
        <v>0.23076685527988142</v>
      </c>
      <c r="Q160" s="500">
        <f>IF(終値!A160="","",IFERROR(4*STDEVP(終値!T160:AM160)/AVERAGE(終値!T160:AM160),""))</f>
        <v>0.22274335720423044</v>
      </c>
      <c r="R160" s="500">
        <f>IF(終値!A160="","",IFERROR(4*STDEVP(終値!U160:AN160)/AVERAGE(終値!U160:AN160),""))</f>
        <v>0.22018667579277787</v>
      </c>
      <c r="S160" s="500">
        <f>IF(終値!A160="","",IFERROR(4*STDEVP(終値!V160:AO160)/AVERAGE(終値!V160:AO160),""))</f>
        <v>0.21386130689006438</v>
      </c>
      <c r="T160" s="500">
        <f>IF(終値!A160="","",IFERROR(4*STDEVP(終値!W160:AP160)/AVERAGE(終値!W160:AP160),""))</f>
        <v>0.20796412736049635</v>
      </c>
      <c r="U160" s="500">
        <f>IF(終値!A160="","",IFERROR(4*STDEVP(終値!X160:AQ160)/AVERAGE(終値!X160:AQ160),""))</f>
        <v>0.19775821537615584</v>
      </c>
      <c r="V160" s="500">
        <f>IF(終値!A160="","",IFERROR(4*STDEVP(終値!Y160:AR160)/AVERAGE(終値!Y160:AR160),""))</f>
        <v>0.18895190788498809</v>
      </c>
      <c r="W160" s="500">
        <f>IF(終値!A160="","",IFERROR(4*STDEVP(終値!Z160:AS160)/AVERAGE(終値!Z160:AS160),""))</f>
        <v>0.18222851886601366</v>
      </c>
      <c r="X160" s="500">
        <f>IF(終値!A160="","",IFERROR(4*STDEVP(終値!AA160:AT160)/AVERAGE(終値!AA160:AT160),""))</f>
        <v>0.17831299758757729</v>
      </c>
      <c r="Y160" s="500">
        <f>IF(終値!A160="","",IFERROR(4*STDEVP(終値!AB160:AU160)/AVERAGE(終値!AB160:AU160),""))</f>
        <v>0.19523062331549654</v>
      </c>
      <c r="Z160" s="500">
        <f>IF(終値!A160="","",IFERROR(4*STDEVP(終値!AC160:AV160)/AVERAGE(終値!AC160:AV160),""))</f>
        <v>0.21956742003205143</v>
      </c>
      <c r="AA160" s="500">
        <f>IF(終値!A160="","",IFERROR(4*STDEVP(終値!AD160:AW160)/AVERAGE(終値!AD160:AW160),""))</f>
        <v>0.2390690688420968</v>
      </c>
      <c r="AB160" s="500">
        <f>IF(終値!A160="","",IFERROR(4*STDEVP(終値!AE160:AX160)/AVERAGE(終値!AE160:AX160),""))</f>
        <v>0.26008152991160371</v>
      </c>
      <c r="AC160" s="500">
        <f>IF(終値!A160="","",IFERROR(4*STDEVP(終値!AF160:AY160)/AVERAGE(終値!AF160:AY160),""))</f>
        <v>0.27802539051869479</v>
      </c>
      <c r="AD160" s="500">
        <f>IF(終値!A160="","",IFERROR(4*STDEVP(終値!AG160:AZ160)/AVERAGE(終値!AG160:AZ160),""))</f>
        <v>0.29487044594747758</v>
      </c>
      <c r="AE160" s="500">
        <f>IF(終値!A160="","",IFERROR(4*STDEVP(終値!AH160:BA160)/AVERAGE(終値!AH160:BA160),""))</f>
        <v>0.28443388251459778</v>
      </c>
      <c r="AF160" s="500">
        <f>IF(終値!A160="","",IFERROR(4*STDEVP(終値!AI160:BB160)/AVERAGE(終値!AI160:BB160),""))</f>
        <v>0.26974263561699691</v>
      </c>
      <c r="AG160" s="500">
        <f>IF(終値!A160="","",IFERROR(4*STDEVP(終値!AJ160:BC160)/AVERAGE(終値!AJ160:BC160),""))</f>
        <v>0.2536837123272444</v>
      </c>
      <c r="AH160" s="500">
        <f>IF(終値!A160="","",IFERROR(4*STDEVP(終値!AK160:BD160)/AVERAGE(終値!AK160:BD160),""))</f>
        <v>0.23232256172532406</v>
      </c>
      <c r="AI160" s="500">
        <f>IF(終値!A160="","",IFERROR(4*STDEVP(終値!AL160:BE160)/AVERAGE(終値!AL160:BE160),""))</f>
        <v>0.21964938936954212</v>
      </c>
      <c r="AJ160" s="500">
        <f>IF(終値!A160="","",IFERROR(4*STDEVP(終値!AM160:BF160)/AVERAGE(終値!AM160:BF160),""))</f>
        <v>0.19971009831900516</v>
      </c>
      <c r="AK160" s="500">
        <f>IF(終値!A160="","",IFERROR(4*STDEVP(終値!AN160:BG160)/AVERAGE(終値!AN160:BG160),""))</f>
        <v>0.18885310454840895</v>
      </c>
      <c r="AL160" s="500">
        <f>IF(終値!A160="","",IFERROR(4*STDEVP(終値!AO160:BH160)/AVERAGE(終値!AO160:BH160),""))</f>
        <v>0.18013556366220798</v>
      </c>
      <c r="AM160" s="500">
        <f>IF(終値!A160="","",IFERROR(4*STDEVP(終値!AP160:BI160)/AVERAGE(終値!AP160:BI160),""))</f>
        <v>0.16394119919313041</v>
      </c>
      <c r="AN160" s="500">
        <f>IF(終値!A160="","",IFERROR(4*STDEVP(終値!AQ160:BJ160)/AVERAGE(終値!AQ160:BJ160),""))</f>
        <v>0.17128896472185134</v>
      </c>
      <c r="AO160" s="500">
        <f>IF(終値!A160="","",IFERROR(4*STDEVP(終値!AR160:BK160)/AVERAGE(終値!AR160:BK160),""))</f>
        <v>0.18328339625443602</v>
      </c>
      <c r="AP160" s="500">
        <f>IF(終値!A160="","",IFERROR(4*STDEVP(終値!AS160:BL160)/AVERAGE(終値!AS160:BL160),""))</f>
        <v>0.205816662797247</v>
      </c>
    </row>
    <row r="161" spans="1:42">
      <c r="A161" s="497" t="str">
        <f>IF(終値!A161="","",終値!A161)</f>
        <v>8892</v>
      </c>
      <c r="B161" s="500">
        <f>IF(終値!A161="","",IFERROR(4*STDEVP(終値!E161:X161)/AVERAGE(終値!E161:X161),""))</f>
        <v>6.8683109125563288E-2</v>
      </c>
      <c r="C161" s="500">
        <f>IF(終値!A161="","",IFERROR(4*STDEVP(終値!F161:Y161)/AVERAGE(終値!F161:Y161),""))</f>
        <v>6.5229437231942883E-2</v>
      </c>
      <c r="D161" s="500">
        <f>IF(終値!A161="","",IFERROR(4*STDEVP(終値!G161:Z161)/AVERAGE(終値!G161:Z161),""))</f>
        <v>6.0053472367943658E-2</v>
      </c>
      <c r="E161" s="500">
        <f>IF(終値!A161="","",IFERROR(4*STDEVP(終値!H161:AA161)/AVERAGE(終値!H161:AA161),""))</f>
        <v>5.3739288326459252E-2</v>
      </c>
      <c r="F161" s="500">
        <f>IF(終値!A161="","",IFERROR(4*STDEVP(終値!I161:AB161)/AVERAGE(終値!I161:AB161),""))</f>
        <v>4.4932874935583643E-2</v>
      </c>
      <c r="G161" s="500">
        <f>IF(終値!A161="","",IFERROR(4*STDEVP(終値!J161:AC161)/AVERAGE(終値!J161:AC161),""))</f>
        <v>3.9662547304719367E-2</v>
      </c>
      <c r="H161" s="500">
        <f>IF(終値!A161="","",IFERROR(4*STDEVP(終値!K161:AD161)/AVERAGE(終値!K161:AD161),""))</f>
        <v>4.4440429952127186E-2</v>
      </c>
      <c r="I161" s="500">
        <f>IF(終値!A161="","",IFERROR(4*STDEVP(終値!L161:AE161)/AVERAGE(終値!L161:AE161),""))</f>
        <v>4.9501898299457302E-2</v>
      </c>
      <c r="J161" s="500">
        <f>IF(終値!A161="","",IFERROR(4*STDEVP(終値!M161:AF161)/AVERAGE(終値!M161:AF161),""))</f>
        <v>5.1616088010346187E-2</v>
      </c>
      <c r="K161" s="500">
        <f>IF(終値!A161="","",IFERROR(4*STDEVP(終値!N161:AG161)/AVERAGE(終値!N161:AG161),""))</f>
        <v>5.9498988079914647E-2</v>
      </c>
      <c r="L161" s="500">
        <f>IF(終値!A161="","",IFERROR(4*STDEVP(終値!O161:AH161)/AVERAGE(終値!O161:AH161),""))</f>
        <v>6.980790855207053E-2</v>
      </c>
      <c r="M161" s="500">
        <f>IF(終値!A161="","",IFERROR(4*STDEVP(終値!P161:AI161)/AVERAGE(終値!P161:AI161),""))</f>
        <v>7.9458472319781495E-2</v>
      </c>
      <c r="N161" s="500">
        <f>IF(終値!A161="","",IFERROR(4*STDEVP(終値!Q161:AJ161)/AVERAGE(終値!Q161:AJ161),""))</f>
        <v>8.3900578410548335E-2</v>
      </c>
      <c r="O161" s="500">
        <f>IF(終値!A161="","",IFERROR(4*STDEVP(終値!R161:AK161)/AVERAGE(終値!R161:AK161),""))</f>
        <v>8.6135841215038117E-2</v>
      </c>
      <c r="P161" s="500">
        <f>IF(終値!A161="","",IFERROR(4*STDEVP(終値!S161:AL161)/AVERAGE(終値!S161:AL161),""))</f>
        <v>8.8073995519806436E-2</v>
      </c>
      <c r="Q161" s="500">
        <f>IF(終値!A161="","",IFERROR(4*STDEVP(終値!T161:AM161)/AVERAGE(終値!T161:AM161),""))</f>
        <v>8.7583885309876805E-2</v>
      </c>
      <c r="R161" s="500">
        <f>IF(終値!A161="","",IFERROR(4*STDEVP(終値!U161:AN161)/AVERAGE(終値!U161:AN161),""))</f>
        <v>8.4712136681454983E-2</v>
      </c>
      <c r="S161" s="500">
        <f>IF(終値!A161="","",IFERROR(4*STDEVP(終値!V161:AO161)/AVERAGE(終値!V161:AO161),""))</f>
        <v>8.0147571856588537E-2</v>
      </c>
      <c r="T161" s="500">
        <f>IF(終値!A161="","",IFERROR(4*STDEVP(終値!W161:AP161)/AVERAGE(終値!W161:AP161),""))</f>
        <v>7.7145100097080158E-2</v>
      </c>
      <c r="U161" s="500">
        <f>IF(終値!A161="","",IFERROR(4*STDEVP(終値!X161:AQ161)/AVERAGE(終値!X161:AQ161),""))</f>
        <v>7.4635048459418318E-2</v>
      </c>
      <c r="V161" s="500">
        <f>IF(終値!A161="","",IFERROR(4*STDEVP(終値!Y161:AR161)/AVERAGE(終値!Y161:AR161),""))</f>
        <v>7.0774620447965536E-2</v>
      </c>
      <c r="W161" s="500">
        <f>IF(終値!A161="","",IFERROR(4*STDEVP(終値!Z161:AS161)/AVERAGE(終値!Z161:AS161),""))</f>
        <v>6.9625484915113278E-2</v>
      </c>
      <c r="X161" s="500">
        <f>IF(終値!A161="","",IFERROR(4*STDEVP(終値!AA161:AT161)/AVERAGE(終値!AA161:AT161),""))</f>
        <v>6.8380087373085388E-2</v>
      </c>
      <c r="Y161" s="500">
        <f>IF(終値!A161="","",IFERROR(4*STDEVP(終値!AB161:AU161)/AVERAGE(終値!AB161:AU161),""))</f>
        <v>6.5102475344408217E-2</v>
      </c>
      <c r="Z161" s="500">
        <f>IF(終値!A161="","",IFERROR(4*STDEVP(終値!AC161:AV161)/AVERAGE(終値!AC161:AV161),""))</f>
        <v>6.4398650211348205E-2</v>
      </c>
      <c r="AA161" s="500">
        <f>IF(終値!A161="","",IFERROR(4*STDEVP(終値!AD161:AW161)/AVERAGE(終値!AD161:AW161),""))</f>
        <v>6.5166055359000205E-2</v>
      </c>
      <c r="AB161" s="500">
        <f>IF(終値!A161="","",IFERROR(4*STDEVP(終値!AE161:AX161)/AVERAGE(終値!AE161:AX161),""))</f>
        <v>6.5054387168663325E-2</v>
      </c>
      <c r="AC161" s="500">
        <f>IF(終値!A161="","",IFERROR(4*STDEVP(終値!AF161:AY161)/AVERAGE(終値!AF161:AY161),""))</f>
        <v>6.5571933725249054E-2</v>
      </c>
      <c r="AD161" s="500">
        <f>IF(終値!A161="","",IFERROR(4*STDEVP(終値!AG161:AZ161)/AVERAGE(終値!AG161:AZ161),""))</f>
        <v>6.552546621898829E-2</v>
      </c>
      <c r="AE161" s="500">
        <f>IF(終値!A161="","",IFERROR(4*STDEVP(終値!AH161:BA161)/AVERAGE(終値!AH161:BA161),""))</f>
        <v>6.6129523320490796E-2</v>
      </c>
      <c r="AF161" s="500">
        <f>IF(終値!A161="","",IFERROR(4*STDEVP(終値!AI161:BB161)/AVERAGE(終値!AI161:BB161),""))</f>
        <v>6.5809098137955671E-2</v>
      </c>
      <c r="AG161" s="500">
        <f>IF(終値!A161="","",IFERROR(4*STDEVP(終値!AJ161:BC161)/AVERAGE(終値!AJ161:BC161),""))</f>
        <v>6.202506621532889E-2</v>
      </c>
      <c r="AH161" s="500">
        <f>IF(終値!A161="","",IFERROR(4*STDEVP(終値!AK161:BD161)/AVERAGE(終値!AK161:BD161),""))</f>
        <v>5.8599075661392171E-2</v>
      </c>
      <c r="AI161" s="500">
        <f>IF(終値!A161="","",IFERROR(4*STDEVP(終値!AL161:BE161)/AVERAGE(終値!AL161:BE161),""))</f>
        <v>5.5289978617685739E-2</v>
      </c>
      <c r="AJ161" s="500">
        <f>IF(終値!A161="","",IFERROR(4*STDEVP(終値!AM161:BF161)/AVERAGE(終値!AM161:BF161),""))</f>
        <v>5.3721293118537336E-2</v>
      </c>
      <c r="AK161" s="500">
        <f>IF(終値!A161="","",IFERROR(4*STDEVP(終値!AN161:BG161)/AVERAGE(終値!AN161:BG161),""))</f>
        <v>6.2205994190723819E-2</v>
      </c>
      <c r="AL161" s="500">
        <f>IF(終値!A161="","",IFERROR(4*STDEVP(終値!AO161:BH161)/AVERAGE(終値!AO161:BH161),""))</f>
        <v>6.3375951385718748E-2</v>
      </c>
      <c r="AM161" s="500">
        <f>IF(終値!A161="","",IFERROR(4*STDEVP(終値!AP161:BI161)/AVERAGE(終値!AP161:BI161),""))</f>
        <v>7.55274100487279E-2</v>
      </c>
      <c r="AN161" s="500">
        <f>IF(終値!A161="","",IFERROR(4*STDEVP(終値!AQ161:BJ161)/AVERAGE(終値!AQ161:BJ161),""))</f>
        <v>7.6897404136300543E-2</v>
      </c>
      <c r="AO161" s="500">
        <f>IF(終値!A161="","",IFERROR(4*STDEVP(終値!AR161:BK161)/AVERAGE(終値!AR161:BK161),""))</f>
        <v>7.889221964133003E-2</v>
      </c>
      <c r="AP161" s="500">
        <f>IF(終値!A161="","",IFERROR(4*STDEVP(終値!AS161:BL161)/AVERAGE(終値!AS161:BL161),""))</f>
        <v>8.8291192856360987E-2</v>
      </c>
    </row>
    <row r="162" spans="1:42">
      <c r="A162" s="497" t="str">
        <f>IF(終値!A162="","",終値!A162)</f>
        <v>9687</v>
      </c>
      <c r="B162" s="500">
        <f>IF(終値!A162="","",IFERROR(4*STDEVP(終値!E162:X162)/AVERAGE(終値!E162:X162),""))</f>
        <v>7.1113891923978753E-2</v>
      </c>
      <c r="C162" s="500">
        <f>IF(終値!A162="","",IFERROR(4*STDEVP(終値!F162:Y162)/AVERAGE(終値!F162:Y162),""))</f>
        <v>7.2956628464724282E-2</v>
      </c>
      <c r="D162" s="500">
        <f>IF(終値!A162="","",IFERROR(4*STDEVP(終値!G162:Z162)/AVERAGE(終値!G162:Z162),""))</f>
        <v>7.5513588994460604E-2</v>
      </c>
      <c r="E162" s="500">
        <f>IF(終値!A162="","",IFERROR(4*STDEVP(終値!H162:AA162)/AVERAGE(終値!H162:AA162),""))</f>
        <v>7.6088194167059892E-2</v>
      </c>
      <c r="F162" s="500">
        <f>IF(終値!A162="","",IFERROR(4*STDEVP(終値!I162:AB162)/AVERAGE(終値!I162:AB162),""))</f>
        <v>7.7584940845841194E-2</v>
      </c>
      <c r="G162" s="500">
        <f>IF(終値!A162="","",IFERROR(4*STDEVP(終値!J162:AC162)/AVERAGE(終値!J162:AC162),""))</f>
        <v>7.8204833573474922E-2</v>
      </c>
      <c r="H162" s="500">
        <f>IF(終値!A162="","",IFERROR(4*STDEVP(終値!K162:AD162)/AVERAGE(終値!K162:AD162),""))</f>
        <v>7.8330808787769851E-2</v>
      </c>
      <c r="I162" s="500">
        <f>IF(終値!A162="","",IFERROR(4*STDEVP(終値!L162:AE162)/AVERAGE(終値!L162:AE162),""))</f>
        <v>7.8462537280863512E-2</v>
      </c>
      <c r="J162" s="500">
        <f>IF(終値!A162="","",IFERROR(4*STDEVP(終値!M162:AF162)/AVERAGE(終値!M162:AF162),""))</f>
        <v>7.4362239696193197E-2</v>
      </c>
      <c r="K162" s="500">
        <f>IF(終値!A162="","",IFERROR(4*STDEVP(終値!N162:AG162)/AVERAGE(終値!N162:AG162),""))</f>
        <v>5.9659605165439791E-2</v>
      </c>
      <c r="L162" s="500">
        <f>IF(終値!A162="","",IFERROR(4*STDEVP(終値!O162:AH162)/AVERAGE(終値!O162:AH162),""))</f>
        <v>3.616181159181741E-2</v>
      </c>
      <c r="M162" s="500">
        <f>IF(終値!A162="","",IFERROR(4*STDEVP(終値!P162:AI162)/AVERAGE(終値!P162:AI162),""))</f>
        <v>2.8115039175932135E-2</v>
      </c>
      <c r="N162" s="500">
        <f>IF(終値!A162="","",IFERROR(4*STDEVP(終値!Q162:AJ162)/AVERAGE(終値!Q162:AJ162),""))</f>
        <v>2.6183993535038797E-2</v>
      </c>
      <c r="O162" s="500">
        <f>IF(終値!A162="","",IFERROR(4*STDEVP(終値!R162:AK162)/AVERAGE(終値!R162:AK162),""))</f>
        <v>2.4201480710435229E-2</v>
      </c>
      <c r="P162" s="500">
        <f>IF(終値!A162="","",IFERROR(4*STDEVP(終値!S162:AL162)/AVERAGE(終値!S162:AL162),""))</f>
        <v>2.5585271347709215E-2</v>
      </c>
      <c r="Q162" s="500">
        <f>IF(終値!A162="","",IFERROR(4*STDEVP(終値!T162:AM162)/AVERAGE(終値!T162:AM162),""))</f>
        <v>2.6148402947971303E-2</v>
      </c>
      <c r="R162" s="500">
        <f>IF(終値!A162="","",IFERROR(4*STDEVP(終値!U162:AN162)/AVERAGE(終値!U162:AN162),""))</f>
        <v>2.4471492412414447E-2</v>
      </c>
      <c r="S162" s="500">
        <f>IF(終値!A162="","",IFERROR(4*STDEVP(終値!V162:AO162)/AVERAGE(終値!V162:AO162),""))</f>
        <v>2.5058939596158163E-2</v>
      </c>
      <c r="T162" s="500">
        <f>IF(終値!A162="","",IFERROR(4*STDEVP(終値!W162:AP162)/AVERAGE(終値!W162:AP162),""))</f>
        <v>2.4531236963821177E-2</v>
      </c>
      <c r="U162" s="500">
        <f>IF(終値!A162="","",IFERROR(4*STDEVP(終値!X162:AQ162)/AVERAGE(終値!X162:AQ162),""))</f>
        <v>2.3395536599607348E-2</v>
      </c>
      <c r="V162" s="500">
        <f>IF(終値!A162="","",IFERROR(4*STDEVP(終値!Y162:AR162)/AVERAGE(終値!Y162:AR162),""))</f>
        <v>2.2147655551269515E-2</v>
      </c>
      <c r="W162" s="500">
        <f>IF(終値!A162="","",IFERROR(4*STDEVP(終値!Z162:AS162)/AVERAGE(終値!Z162:AS162),""))</f>
        <v>2.1949989892214892E-2</v>
      </c>
      <c r="X162" s="500">
        <f>IF(終値!A162="","",IFERROR(4*STDEVP(終値!AA162:AT162)/AVERAGE(終値!AA162:AT162),""))</f>
        <v>2.2870666807942447E-2</v>
      </c>
      <c r="Y162" s="500">
        <f>IF(終値!A162="","",IFERROR(4*STDEVP(終値!AB162:AU162)/AVERAGE(終値!AB162:AU162),""))</f>
        <v>2.2942405207549338E-2</v>
      </c>
      <c r="Z162" s="500">
        <f>IF(終値!A162="","",IFERROR(4*STDEVP(終値!AC162:AV162)/AVERAGE(終値!AC162:AV162),""))</f>
        <v>2.2041171179829674E-2</v>
      </c>
      <c r="AA162" s="500">
        <f>IF(終値!A162="","",IFERROR(4*STDEVP(終値!AD162:AW162)/AVERAGE(終値!AD162:AW162),""))</f>
        <v>2.0667960446480726E-2</v>
      </c>
      <c r="AB162" s="500">
        <f>IF(終値!A162="","",IFERROR(4*STDEVP(終値!AE162:AX162)/AVERAGE(終値!AE162:AX162),""))</f>
        <v>1.8608763592304969E-2</v>
      </c>
      <c r="AC162" s="500">
        <f>IF(終値!A162="","",IFERROR(4*STDEVP(終値!AF162:AY162)/AVERAGE(終値!AF162:AY162),""))</f>
        <v>1.8511656477467796E-2</v>
      </c>
      <c r="AD162" s="500">
        <f>IF(終値!A162="","",IFERROR(4*STDEVP(終値!AG162:AZ162)/AVERAGE(終値!AG162:AZ162),""))</f>
        <v>1.8341430232683469E-2</v>
      </c>
      <c r="AE162" s="500">
        <f>IF(終値!A162="","",IFERROR(4*STDEVP(終値!AH162:BA162)/AVERAGE(終値!AH162:BA162),""))</f>
        <v>1.7972199828655371E-2</v>
      </c>
      <c r="AF162" s="500">
        <f>IF(終値!A162="","",IFERROR(4*STDEVP(終値!AI162:BB162)/AVERAGE(終値!AI162:BB162),""))</f>
        <v>1.5650772889330335E-2</v>
      </c>
      <c r="AG162" s="500">
        <f>IF(終値!A162="","",IFERROR(4*STDEVP(終値!AJ162:BC162)/AVERAGE(終値!AJ162:BC162),""))</f>
        <v>1.5283716974920506E-2</v>
      </c>
      <c r="AH162" s="500">
        <f>IF(終値!A162="","",IFERROR(4*STDEVP(終値!AK162:BD162)/AVERAGE(終値!AK162:BD162),""))</f>
        <v>1.6295214409958812E-2</v>
      </c>
      <c r="AI162" s="500">
        <f>IF(終値!A162="","",IFERROR(4*STDEVP(終値!AL162:BE162)/AVERAGE(終値!AL162:BE162),""))</f>
        <v>1.6946835236147099E-2</v>
      </c>
      <c r="AJ162" s="500">
        <f>IF(終値!A162="","",IFERROR(4*STDEVP(終値!AM162:BF162)/AVERAGE(終値!AM162:BF162),""))</f>
        <v>1.7889068573706313E-2</v>
      </c>
      <c r="AK162" s="500">
        <f>IF(終値!A162="","",IFERROR(4*STDEVP(終値!AN162:BG162)/AVERAGE(終値!AN162:BG162),""))</f>
        <v>1.8016935163705533E-2</v>
      </c>
      <c r="AL162" s="500">
        <f>IF(終値!A162="","",IFERROR(4*STDEVP(終値!AO162:BH162)/AVERAGE(終値!AO162:BH162),""))</f>
        <v>1.8722954221048582E-2</v>
      </c>
      <c r="AM162" s="500">
        <f>IF(終値!A162="","",IFERROR(4*STDEVP(終値!AP162:BI162)/AVERAGE(終値!AP162:BI162),""))</f>
        <v>1.8467098076306046E-2</v>
      </c>
      <c r="AN162" s="500">
        <f>IF(終値!A162="","",IFERROR(4*STDEVP(終値!AQ162:BJ162)/AVERAGE(終値!AQ162:BJ162),""))</f>
        <v>1.7615951962610746E-2</v>
      </c>
      <c r="AO162" s="500">
        <f>IF(終値!A162="","",IFERROR(4*STDEVP(終値!AR162:BK162)/AVERAGE(終値!AR162:BK162),""))</f>
        <v>1.7615951962610746E-2</v>
      </c>
      <c r="AP162" s="500">
        <f>IF(終値!A162="","",IFERROR(4*STDEVP(終値!AS162:BL162)/AVERAGE(終値!AS162:BL162),""))</f>
        <v>1.7456244534538666E-2</v>
      </c>
    </row>
    <row r="163" spans="1:42">
      <c r="A163" s="497" t="str">
        <f>IF(終値!A163="","",終値!A163)</f>
        <v>1930</v>
      </c>
      <c r="B163" s="500">
        <f>IF(終値!A163="","",IFERROR(4*STDEVP(終値!E163:X163)/AVERAGE(終値!E163:X163),""))</f>
        <v>0.16260748220441243</v>
      </c>
      <c r="C163" s="500">
        <f>IF(終値!A163="","",IFERROR(4*STDEVP(終値!F163:Y163)/AVERAGE(終値!F163:Y163),""))</f>
        <v>0.16371930866701795</v>
      </c>
      <c r="D163" s="500">
        <f>IF(終値!A163="","",IFERROR(4*STDEVP(終値!G163:Z163)/AVERAGE(終値!G163:Z163),""))</f>
        <v>0.1669087954321519</v>
      </c>
      <c r="E163" s="500">
        <f>IF(終値!A163="","",IFERROR(4*STDEVP(終値!H163:AA163)/AVERAGE(終値!H163:AA163),""))</f>
        <v>0.16649322349046641</v>
      </c>
      <c r="F163" s="500">
        <f>IF(終値!A163="","",IFERROR(4*STDEVP(終値!I163:AB163)/AVERAGE(終値!I163:AB163),""))</f>
        <v>0.15762413191782315</v>
      </c>
      <c r="G163" s="500">
        <f>IF(終値!A163="","",IFERROR(4*STDEVP(終値!J163:AC163)/AVERAGE(終値!J163:AC163),""))</f>
        <v>0.14902372258659313</v>
      </c>
      <c r="H163" s="500">
        <f>IF(終値!A163="","",IFERROR(4*STDEVP(終値!K163:AD163)/AVERAGE(終値!K163:AD163),""))</f>
        <v>0.13436118364266325</v>
      </c>
      <c r="I163" s="500">
        <f>IF(終値!A163="","",IFERROR(4*STDEVP(終値!L163:AE163)/AVERAGE(終値!L163:AE163),""))</f>
        <v>0.11022490002660219</v>
      </c>
      <c r="J163" s="500">
        <f>IF(終値!A163="","",IFERROR(4*STDEVP(終値!M163:AF163)/AVERAGE(終値!M163:AF163),""))</f>
        <v>8.4038613165605167E-2</v>
      </c>
      <c r="K163" s="500">
        <f>IF(終値!A163="","",IFERROR(4*STDEVP(終値!N163:AG163)/AVERAGE(終値!N163:AG163),""))</f>
        <v>9.5947871931264389E-2</v>
      </c>
      <c r="L163" s="500">
        <f>IF(終値!A163="","",IFERROR(4*STDEVP(終値!O163:AH163)/AVERAGE(終値!O163:AH163),""))</f>
        <v>0.10412395323690045</v>
      </c>
      <c r="M163" s="500">
        <f>IF(終値!A163="","",IFERROR(4*STDEVP(終値!P163:AI163)/AVERAGE(終値!P163:AI163),""))</f>
        <v>0.10849757693058115</v>
      </c>
      <c r="N163" s="500">
        <f>IF(終値!A163="","",IFERROR(4*STDEVP(終値!Q163:AJ163)/AVERAGE(終値!Q163:AJ163),""))</f>
        <v>0.1086999771686912</v>
      </c>
      <c r="O163" s="500">
        <f>IF(終値!A163="","",IFERROR(4*STDEVP(終値!R163:AK163)/AVERAGE(終値!R163:AK163),""))</f>
        <v>0.11017194968174376</v>
      </c>
      <c r="P163" s="500">
        <f>IF(終値!A163="","",IFERROR(4*STDEVP(終値!S163:AL163)/AVERAGE(終値!S163:AL163),""))</f>
        <v>0.10136077786936794</v>
      </c>
      <c r="Q163" s="500">
        <f>IF(終値!A163="","",IFERROR(4*STDEVP(終値!T163:AM163)/AVERAGE(終値!T163:AM163),""))</f>
        <v>0.10796877004543903</v>
      </c>
      <c r="R163" s="500">
        <f>IF(終値!A163="","",IFERROR(4*STDEVP(終値!U163:AN163)/AVERAGE(終値!U163:AN163),""))</f>
        <v>0.10486986621867912</v>
      </c>
      <c r="S163" s="500">
        <f>IF(終値!A163="","",IFERROR(4*STDEVP(終値!V163:AO163)/AVERAGE(終値!V163:AO163),""))</f>
        <v>9.5127384910225765E-2</v>
      </c>
      <c r="T163" s="500">
        <f>IF(終値!A163="","",IFERROR(4*STDEVP(終値!W163:AP163)/AVERAGE(終値!W163:AP163),""))</f>
        <v>8.368389466382245E-2</v>
      </c>
      <c r="U163" s="500">
        <f>IF(終値!A163="","",IFERROR(4*STDEVP(終値!X163:AQ163)/AVERAGE(終値!X163:AQ163),""))</f>
        <v>8.5658410693973397E-2</v>
      </c>
      <c r="V163" s="500">
        <f>IF(終値!A163="","",IFERROR(4*STDEVP(終値!Y163:AR163)/AVERAGE(終値!Y163:AR163),""))</f>
        <v>9.6688295184930606E-2</v>
      </c>
      <c r="W163" s="500">
        <f>IF(終値!A163="","",IFERROR(4*STDEVP(終値!Z163:AS163)/AVERAGE(終値!Z163:AS163),""))</f>
        <v>0.10142292144194467</v>
      </c>
      <c r="X163" s="500">
        <f>IF(終値!A163="","",IFERROR(4*STDEVP(終値!AA163:AT163)/AVERAGE(終値!AA163:AT163),""))</f>
        <v>0.10802725307068253</v>
      </c>
      <c r="Y163" s="500">
        <f>IF(終値!A163="","",IFERROR(4*STDEVP(終値!AB163:AU163)/AVERAGE(終値!AB163:AU163),""))</f>
        <v>0.11838469165688902</v>
      </c>
      <c r="Z163" s="500">
        <f>IF(終値!A163="","",IFERROR(4*STDEVP(終値!AC163:AV163)/AVERAGE(終値!AC163:AV163),""))</f>
        <v>0.1211886997233687</v>
      </c>
      <c r="AA163" s="500">
        <f>IF(終値!A163="","",IFERROR(4*STDEVP(終値!AD163:AW163)/AVERAGE(終値!AD163:AW163),""))</f>
        <v>0.13568626706122569</v>
      </c>
      <c r="AB163" s="500">
        <f>IF(終値!A163="","",IFERROR(4*STDEVP(終値!AE163:AX163)/AVERAGE(終値!AE163:AX163),""))</f>
        <v>0.14202250041274198</v>
      </c>
      <c r="AC163" s="500">
        <f>IF(終値!A163="","",IFERROR(4*STDEVP(終値!AF163:AY163)/AVERAGE(終値!AF163:AY163),""))</f>
        <v>0.14957409726646664</v>
      </c>
      <c r="AD163" s="500">
        <f>IF(終値!A163="","",IFERROR(4*STDEVP(終値!AG163:AZ163)/AVERAGE(終値!AG163:AZ163),""))</f>
        <v>0.1487230044433589</v>
      </c>
      <c r="AE163" s="500">
        <f>IF(終値!A163="","",IFERROR(4*STDEVP(終値!AH163:BA163)/AVERAGE(終値!AH163:BA163),""))</f>
        <v>0.14744141668898297</v>
      </c>
      <c r="AF163" s="500">
        <f>IF(終値!A163="","",IFERROR(4*STDEVP(終値!AI163:BB163)/AVERAGE(終値!AI163:BB163),""))</f>
        <v>0.14489268783774245</v>
      </c>
      <c r="AG163" s="500">
        <f>IF(終値!A163="","",IFERROR(4*STDEVP(終値!AJ163:BC163)/AVERAGE(終値!AJ163:BC163),""))</f>
        <v>0.14315443428661551</v>
      </c>
      <c r="AH163" s="500">
        <f>IF(終値!A163="","",IFERROR(4*STDEVP(終値!AK163:BD163)/AVERAGE(終値!AK163:BD163),""))</f>
        <v>0.14462455953198844</v>
      </c>
      <c r="AI163" s="500">
        <f>IF(終値!A163="","",IFERROR(4*STDEVP(終値!AL163:BE163)/AVERAGE(終値!AL163:BE163),""))</f>
        <v>0.13890691824221033</v>
      </c>
      <c r="AJ163" s="500">
        <f>IF(終値!A163="","",IFERROR(4*STDEVP(終値!AM163:BF163)/AVERAGE(終値!AM163:BF163),""))</f>
        <v>0.13691253416319582</v>
      </c>
      <c r="AK163" s="500">
        <f>IF(終値!A163="","",IFERROR(4*STDEVP(終値!AN163:BG163)/AVERAGE(終値!AN163:BG163),""))</f>
        <v>0.12502585267015495</v>
      </c>
      <c r="AL163" s="500">
        <f>IF(終値!A163="","",IFERROR(4*STDEVP(終値!AO163:BH163)/AVERAGE(終値!AO163:BH163),""))</f>
        <v>0.12111549418499627</v>
      </c>
      <c r="AM163" s="500">
        <f>IF(終値!A163="","",IFERROR(4*STDEVP(終値!AP163:BI163)/AVERAGE(終値!AP163:BI163),""))</f>
        <v>0.12044003746895209</v>
      </c>
      <c r="AN163" s="500">
        <f>IF(終値!A163="","",IFERROR(4*STDEVP(終値!AQ163:BJ163)/AVERAGE(終値!AQ163:BJ163),""))</f>
        <v>0.11322106665609849</v>
      </c>
      <c r="AO163" s="500">
        <f>IF(終値!A163="","",IFERROR(4*STDEVP(終値!AR163:BK163)/AVERAGE(終値!AR163:BK163),""))</f>
        <v>0.11583341524152144</v>
      </c>
      <c r="AP163" s="500">
        <f>IF(終値!A163="","",IFERROR(4*STDEVP(終値!AS163:BL163)/AVERAGE(終値!AS163:BL163),""))</f>
        <v>0.11732303349590649</v>
      </c>
    </row>
    <row r="164" spans="1:42">
      <c r="A164" s="497" t="str">
        <f>IF(終値!A164="","",終値!A164)</f>
        <v>8704</v>
      </c>
      <c r="B164" s="500">
        <f>IF(終値!A164="","",IFERROR(4*STDEVP(終値!E164:X164)/AVERAGE(終値!E164:X164),""))</f>
        <v>0.11926610334467518</v>
      </c>
      <c r="C164" s="500">
        <f>IF(終値!A164="","",IFERROR(4*STDEVP(終値!F164:Y164)/AVERAGE(終値!F164:Y164),""))</f>
        <v>0.11706121218331578</v>
      </c>
      <c r="D164" s="500">
        <f>IF(終値!A164="","",IFERROR(4*STDEVP(終値!G164:Z164)/AVERAGE(終値!G164:Z164),""))</f>
        <v>0.1079022679776514</v>
      </c>
      <c r="E164" s="500">
        <f>IF(終値!A164="","",IFERROR(4*STDEVP(終値!H164:AA164)/AVERAGE(終値!H164:AA164),""))</f>
        <v>0.10343869312548101</v>
      </c>
      <c r="F164" s="500">
        <f>IF(終値!A164="","",IFERROR(4*STDEVP(終値!I164:AB164)/AVERAGE(終値!I164:AB164),""))</f>
        <v>9.1856993952440888E-2</v>
      </c>
      <c r="G164" s="500">
        <f>IF(終値!A164="","",IFERROR(4*STDEVP(終値!J164:AC164)/AVERAGE(終値!J164:AC164),""))</f>
        <v>9.4157198830598643E-2</v>
      </c>
      <c r="H164" s="500">
        <f>IF(終値!A164="","",IFERROR(4*STDEVP(終値!K164:AD164)/AVERAGE(終値!K164:AD164),""))</f>
        <v>9.2818303489422618E-2</v>
      </c>
      <c r="I164" s="500">
        <f>IF(終値!A164="","",IFERROR(4*STDEVP(終値!L164:AE164)/AVERAGE(終値!L164:AE164),""))</f>
        <v>0.10186999167310924</v>
      </c>
      <c r="J164" s="500">
        <f>IF(終値!A164="","",IFERROR(4*STDEVP(終値!M164:AF164)/AVERAGE(終値!M164:AF164),""))</f>
        <v>0.12695320713127656</v>
      </c>
      <c r="K164" s="500">
        <f>IF(終値!A164="","",IFERROR(4*STDEVP(終値!N164:AG164)/AVERAGE(終値!N164:AG164),""))</f>
        <v>0.14275429221963812</v>
      </c>
      <c r="L164" s="500">
        <f>IF(終値!A164="","",IFERROR(4*STDEVP(終値!O164:AH164)/AVERAGE(終値!O164:AH164),""))</f>
        <v>0.1458519037902809</v>
      </c>
      <c r="M164" s="500">
        <f>IF(終値!A164="","",IFERROR(4*STDEVP(終値!P164:AI164)/AVERAGE(終値!P164:AI164),""))</f>
        <v>0.14873523645916398</v>
      </c>
      <c r="N164" s="500">
        <f>IF(終値!A164="","",IFERROR(4*STDEVP(終値!Q164:AJ164)/AVERAGE(終値!Q164:AJ164),""))</f>
        <v>0.14930655075140209</v>
      </c>
      <c r="O164" s="500">
        <f>IF(終値!A164="","",IFERROR(4*STDEVP(終値!R164:AK164)/AVERAGE(終値!R164:AK164),""))</f>
        <v>0.1465451528801833</v>
      </c>
      <c r="P164" s="500">
        <f>IF(終値!A164="","",IFERROR(4*STDEVP(終値!S164:AL164)/AVERAGE(終値!S164:AL164),""))</f>
        <v>0.15331703791556175</v>
      </c>
      <c r="Q164" s="500">
        <f>IF(終値!A164="","",IFERROR(4*STDEVP(終値!T164:AM164)/AVERAGE(終値!T164:AM164),""))</f>
        <v>0.14808646267592124</v>
      </c>
      <c r="R164" s="500">
        <f>IF(終値!A164="","",IFERROR(4*STDEVP(終値!U164:AN164)/AVERAGE(終値!U164:AN164),""))</f>
        <v>0.13500276305272979</v>
      </c>
      <c r="S164" s="500">
        <f>IF(終値!A164="","",IFERROR(4*STDEVP(終値!V164:AO164)/AVERAGE(終値!V164:AO164),""))</f>
        <v>0.13099051017868671</v>
      </c>
      <c r="T164" s="500">
        <f>IF(終値!A164="","",IFERROR(4*STDEVP(終値!W164:AP164)/AVERAGE(終値!W164:AP164),""))</f>
        <v>0.13097430367258053</v>
      </c>
      <c r="U164" s="500">
        <f>IF(終値!A164="","",IFERROR(4*STDEVP(終値!X164:AQ164)/AVERAGE(終値!X164:AQ164),""))</f>
        <v>0.12983809208972191</v>
      </c>
      <c r="V164" s="500">
        <f>IF(終値!A164="","",IFERROR(4*STDEVP(終値!Y164:AR164)/AVERAGE(終値!Y164:AR164),""))</f>
        <v>0.1431480511344842</v>
      </c>
      <c r="W164" s="500">
        <f>IF(終値!A164="","",IFERROR(4*STDEVP(終値!Z164:AS164)/AVERAGE(終値!Z164:AS164),""))</f>
        <v>0.15526136557975481</v>
      </c>
      <c r="X164" s="500">
        <f>IF(終値!A164="","",IFERROR(4*STDEVP(終値!AA164:AT164)/AVERAGE(終値!AA164:AT164),""))</f>
        <v>0.15057735038656775</v>
      </c>
      <c r="Y164" s="500">
        <f>IF(終値!A164="","",IFERROR(4*STDEVP(終値!AB164:AU164)/AVERAGE(終値!AB164:AU164),""))</f>
        <v>0.13670721379137687</v>
      </c>
      <c r="Z164" s="500">
        <f>IF(終値!A164="","",IFERROR(4*STDEVP(終値!AC164:AV164)/AVERAGE(終値!AC164:AV164),""))</f>
        <v>0.11426830127295107</v>
      </c>
      <c r="AA164" s="500">
        <f>IF(終値!A164="","",IFERROR(4*STDEVP(終値!AD164:AW164)/AVERAGE(終値!AD164:AW164),""))</f>
        <v>0.1105790966536646</v>
      </c>
      <c r="AB164" s="500">
        <f>IF(終値!A164="","",IFERROR(4*STDEVP(終値!AE164:AX164)/AVERAGE(終値!AE164:AX164),""))</f>
        <v>0.10453164689259394</v>
      </c>
      <c r="AC164" s="500">
        <f>IF(終値!A164="","",IFERROR(4*STDEVP(終値!AF164:AY164)/AVERAGE(終値!AF164:AY164),""))</f>
        <v>0.10598042955779371</v>
      </c>
      <c r="AD164" s="500">
        <f>IF(終値!A164="","",IFERROR(4*STDEVP(終値!AG164:AZ164)/AVERAGE(終値!AG164:AZ164),""))</f>
        <v>0.11284981455603912</v>
      </c>
      <c r="AE164" s="500">
        <f>IF(終値!A164="","",IFERROR(4*STDEVP(終値!AH164:BA164)/AVERAGE(終値!AH164:BA164),""))</f>
        <v>0.11515764011297523</v>
      </c>
      <c r="AF164" s="500">
        <f>IF(終値!A164="","",IFERROR(4*STDEVP(終値!AI164:BB164)/AVERAGE(終値!AI164:BB164),""))</f>
        <v>0.11356420608065745</v>
      </c>
      <c r="AG164" s="500">
        <f>IF(終値!A164="","",IFERROR(4*STDEVP(終値!AJ164:BC164)/AVERAGE(終値!AJ164:BC164),""))</f>
        <v>0.11464940332324179</v>
      </c>
      <c r="AH164" s="500">
        <f>IF(終値!A164="","",IFERROR(4*STDEVP(終値!AK164:BD164)/AVERAGE(終値!AK164:BD164),""))</f>
        <v>0.1091868568233476</v>
      </c>
      <c r="AI164" s="500">
        <f>IF(終値!A164="","",IFERROR(4*STDEVP(終値!AL164:BE164)/AVERAGE(終値!AL164:BE164),""))</f>
        <v>9.9107810450222933E-2</v>
      </c>
      <c r="AJ164" s="500">
        <f>IF(終値!A164="","",IFERROR(4*STDEVP(終値!AM164:BF164)/AVERAGE(終値!AM164:BF164),""))</f>
        <v>9.9343204533745177E-2</v>
      </c>
      <c r="AK164" s="500">
        <f>IF(終値!A164="","",IFERROR(4*STDEVP(終値!AN164:BG164)/AVERAGE(終値!AN164:BG164),""))</f>
        <v>9.869313549808835E-2</v>
      </c>
      <c r="AL164" s="500">
        <f>IF(終値!A164="","",IFERROR(4*STDEVP(終値!AO164:BH164)/AVERAGE(終値!AO164:BH164),""))</f>
        <v>0.10117806911346307</v>
      </c>
      <c r="AM164" s="500">
        <f>IF(終値!A164="","",IFERROR(4*STDEVP(終値!AP164:BI164)/AVERAGE(終値!AP164:BI164),""))</f>
        <v>0.1016183835250971</v>
      </c>
      <c r="AN164" s="500">
        <f>IF(終値!A164="","",IFERROR(4*STDEVP(終値!AQ164:BJ164)/AVERAGE(終値!AQ164:BJ164),""))</f>
        <v>9.976429236567011E-2</v>
      </c>
      <c r="AO164" s="500">
        <f>IF(終値!A164="","",IFERROR(4*STDEVP(終値!AR164:BK164)/AVERAGE(終値!AR164:BK164),""))</f>
        <v>0.10117593345064023</v>
      </c>
      <c r="AP164" s="500">
        <f>IF(終値!A164="","",IFERROR(4*STDEVP(終値!AS164:BL164)/AVERAGE(終値!AS164:BL164),""))</f>
        <v>9.7403072026445894E-2</v>
      </c>
    </row>
    <row r="165" spans="1:42">
      <c r="A165" s="497" t="str">
        <f>IF(終値!A165="","",終値!A165)</f>
        <v>4733</v>
      </c>
      <c r="B165" s="500">
        <f>IF(終値!A165="","",IFERROR(4*STDEVP(終値!E165:X165)/AVERAGE(終値!E165:X165),""))</f>
        <v>0.37897171708403327</v>
      </c>
      <c r="C165" s="500">
        <f>IF(終値!A165="","",IFERROR(4*STDEVP(終値!F165:Y165)/AVERAGE(終値!F165:Y165),""))</f>
        <v>0.38578578901158578</v>
      </c>
      <c r="D165" s="500">
        <f>IF(終値!A165="","",IFERROR(4*STDEVP(終値!G165:Z165)/AVERAGE(終値!G165:Z165),""))</f>
        <v>0.39186152177708433</v>
      </c>
      <c r="E165" s="500">
        <f>IF(終値!A165="","",IFERROR(4*STDEVP(終値!H165:AA165)/AVERAGE(終値!H165:AA165),""))</f>
        <v>0.39581160546840183</v>
      </c>
      <c r="F165" s="500">
        <f>IF(終値!A165="","",IFERROR(4*STDEVP(終値!I165:AB165)/AVERAGE(終値!I165:AB165),""))</f>
        <v>0.39491748475723482</v>
      </c>
      <c r="G165" s="500">
        <f>IF(終値!A165="","",IFERROR(4*STDEVP(終値!J165:AC165)/AVERAGE(終値!J165:AC165),""))</f>
        <v>0.38663586975608338</v>
      </c>
      <c r="H165" s="500">
        <f>IF(終値!A165="","",IFERROR(4*STDEVP(終値!K165:AD165)/AVERAGE(終値!K165:AD165),""))</f>
        <v>0.36274018334537561</v>
      </c>
      <c r="I165" s="500">
        <f>IF(終値!A165="","",IFERROR(4*STDEVP(終値!L165:AE165)/AVERAGE(終値!L165:AE165),""))</f>
        <v>0.31247902991541798</v>
      </c>
      <c r="J165" s="500">
        <f>IF(終値!A165="","",IFERROR(4*STDEVP(終値!M165:AF165)/AVERAGE(終値!M165:AF165),""))</f>
        <v>0.27355165498756562</v>
      </c>
      <c r="K165" s="500">
        <f>IF(終値!A165="","",IFERROR(4*STDEVP(終値!N165:AG165)/AVERAGE(終値!N165:AG165),""))</f>
        <v>0.22559800478446096</v>
      </c>
      <c r="L165" s="500">
        <f>IF(終値!A165="","",IFERROR(4*STDEVP(終値!O165:AH165)/AVERAGE(終値!O165:AH165),""))</f>
        <v>0.19368844391161275</v>
      </c>
      <c r="M165" s="500">
        <f>IF(終値!A165="","",IFERROR(4*STDEVP(終値!P165:AI165)/AVERAGE(終値!P165:AI165),""))</f>
        <v>0.19521762245044011</v>
      </c>
      <c r="N165" s="500">
        <f>IF(終値!A165="","",IFERROR(4*STDEVP(終値!Q165:AJ165)/AVERAGE(終値!Q165:AJ165),""))</f>
        <v>0.20917690846646719</v>
      </c>
      <c r="O165" s="500">
        <f>IF(終値!A165="","",IFERROR(4*STDEVP(終値!R165:AK165)/AVERAGE(終値!R165:AK165),""))</f>
        <v>0.2254203566393119</v>
      </c>
      <c r="P165" s="500">
        <f>IF(終値!A165="","",IFERROR(4*STDEVP(終値!S165:AL165)/AVERAGE(終値!S165:AL165),""))</f>
        <v>0.23399957622863155</v>
      </c>
      <c r="Q165" s="500">
        <f>IF(終値!A165="","",IFERROR(4*STDEVP(終値!T165:AM165)/AVERAGE(終値!T165:AM165),""))</f>
        <v>0.2321048025141513</v>
      </c>
      <c r="R165" s="500">
        <f>IF(終値!A165="","",IFERROR(4*STDEVP(終値!U165:AN165)/AVERAGE(終値!U165:AN165),""))</f>
        <v>0.23229131036894335</v>
      </c>
      <c r="S165" s="500">
        <f>IF(終値!A165="","",IFERROR(4*STDEVP(終値!V165:AO165)/AVERAGE(終値!V165:AO165),""))</f>
        <v>0.22706351187062659</v>
      </c>
      <c r="T165" s="500">
        <f>IF(終値!A165="","",IFERROR(4*STDEVP(終値!W165:AP165)/AVERAGE(終値!W165:AP165),""))</f>
        <v>0.21885869836553734</v>
      </c>
      <c r="U165" s="500">
        <f>IF(終値!A165="","",IFERROR(4*STDEVP(終値!X165:AQ165)/AVERAGE(終値!X165:AQ165),""))</f>
        <v>0.21083441610840481</v>
      </c>
      <c r="V165" s="500">
        <f>IF(終値!A165="","",IFERROR(4*STDEVP(終値!Y165:AR165)/AVERAGE(終値!Y165:AR165),""))</f>
        <v>0.19916701543817344</v>
      </c>
      <c r="W165" s="500">
        <f>IF(終値!A165="","",IFERROR(4*STDEVP(終値!Z165:AS165)/AVERAGE(終値!Z165:AS165),""))</f>
        <v>0.18478232191205313</v>
      </c>
      <c r="X165" s="500">
        <f>IF(終値!A165="","",IFERROR(4*STDEVP(終値!AA165:AT165)/AVERAGE(終値!AA165:AT165),""))</f>
        <v>0.16541566375549185</v>
      </c>
      <c r="Y165" s="500">
        <f>IF(終値!A165="","",IFERROR(4*STDEVP(終値!AB165:AU165)/AVERAGE(終値!AB165:AU165),""))</f>
        <v>0.14032328595607343</v>
      </c>
      <c r="Z165" s="500">
        <f>IF(終値!A165="","",IFERROR(4*STDEVP(終値!AC165:AV165)/AVERAGE(終値!AC165:AV165),""))</f>
        <v>0.11678056692663025</v>
      </c>
      <c r="AA165" s="500">
        <f>IF(終値!A165="","",IFERROR(4*STDEVP(終値!AD165:AW165)/AVERAGE(終値!AD165:AW165),""))</f>
        <v>9.3234268402881099E-2</v>
      </c>
      <c r="AB165" s="500">
        <f>IF(終値!A165="","",IFERROR(4*STDEVP(終値!AE165:AX165)/AVERAGE(終値!AE165:AX165),""))</f>
        <v>0.10205916046195684</v>
      </c>
      <c r="AC165" s="500">
        <f>IF(終値!A165="","",IFERROR(4*STDEVP(終値!AF165:AY165)/AVERAGE(終値!AF165:AY165),""))</f>
        <v>0.12542868185565939</v>
      </c>
      <c r="AD165" s="500">
        <f>IF(終値!A165="","",IFERROR(4*STDEVP(終値!AG165:AZ165)/AVERAGE(終値!AG165:AZ165),""))</f>
        <v>0.13995575564577975</v>
      </c>
      <c r="AE165" s="500">
        <f>IF(終値!A165="","",IFERROR(4*STDEVP(終値!AH165:BA165)/AVERAGE(終値!AH165:BA165),""))</f>
        <v>0.14119206859457548</v>
      </c>
      <c r="AF165" s="500">
        <f>IF(終値!A165="","",IFERROR(4*STDEVP(終値!AI165:BB165)/AVERAGE(終値!AI165:BB165),""))</f>
        <v>0.13786494571665575</v>
      </c>
      <c r="AG165" s="500">
        <f>IF(終値!A165="","",IFERROR(4*STDEVP(終値!AJ165:BC165)/AVERAGE(終値!AJ165:BC165),""))</f>
        <v>0.13787896255659049</v>
      </c>
      <c r="AH165" s="500">
        <f>IF(終値!A165="","",IFERROR(4*STDEVP(終値!AK165:BD165)/AVERAGE(終値!AK165:BD165),""))</f>
        <v>0.12689202255637613</v>
      </c>
      <c r="AI165" s="500">
        <f>IF(終値!A165="","",IFERROR(4*STDEVP(終値!AL165:BE165)/AVERAGE(終値!AL165:BE165),""))</f>
        <v>0.11480475962333904</v>
      </c>
      <c r="AJ165" s="500">
        <f>IF(終値!A165="","",IFERROR(4*STDEVP(終値!AM165:BF165)/AVERAGE(終値!AM165:BF165),""))</f>
        <v>0.10403670237312346</v>
      </c>
      <c r="AK165" s="500">
        <f>IF(終値!A165="","",IFERROR(4*STDEVP(終値!AN165:BG165)/AVERAGE(終値!AN165:BG165),""))</f>
        <v>0.10317841320153824</v>
      </c>
      <c r="AL165" s="500">
        <f>IF(終値!A165="","",IFERROR(4*STDEVP(終値!AO165:BH165)/AVERAGE(終値!AO165:BH165),""))</f>
        <v>0.10075732909093468</v>
      </c>
      <c r="AM165" s="500">
        <f>IF(終値!A165="","",IFERROR(4*STDEVP(終値!AP165:BI165)/AVERAGE(終値!AP165:BI165),""))</f>
        <v>9.8325820986250312E-2</v>
      </c>
      <c r="AN165" s="500">
        <f>IF(終値!A165="","",IFERROR(4*STDEVP(終値!AQ165:BJ165)/AVERAGE(終値!AQ165:BJ165),""))</f>
        <v>9.39247346911362E-2</v>
      </c>
      <c r="AO165" s="500">
        <f>IF(終値!A165="","",IFERROR(4*STDEVP(終値!AR165:BK165)/AVERAGE(終値!AR165:BK165),""))</f>
        <v>8.6898630834792073E-2</v>
      </c>
      <c r="AP165" s="500">
        <f>IF(終値!A165="","",IFERROR(4*STDEVP(終値!AS165:BL165)/AVERAGE(終値!AS165:BL165),""))</f>
        <v>8.4339251468477303E-2</v>
      </c>
    </row>
    <row r="166" spans="1:42">
      <c r="A166" s="497" t="str">
        <f>IF(終値!A166="","",終値!A166)</f>
        <v>9733</v>
      </c>
      <c r="B166" s="500">
        <f>IF(終値!A166="","",IFERROR(4*STDEVP(終値!E166:X166)/AVERAGE(終値!E166:X166),""))</f>
        <v>5.2409367393549768E-2</v>
      </c>
      <c r="C166" s="500">
        <f>IF(終値!A166="","",IFERROR(4*STDEVP(終値!F166:Y166)/AVERAGE(終値!F166:Y166),""))</f>
        <v>5.2352104361285234E-2</v>
      </c>
      <c r="D166" s="500">
        <f>IF(終値!A166="","",IFERROR(4*STDEVP(終値!G166:Z166)/AVERAGE(終値!G166:Z166),""))</f>
        <v>5.3259424285268253E-2</v>
      </c>
      <c r="E166" s="500">
        <f>IF(終値!A166="","",IFERROR(4*STDEVP(終値!H166:AA166)/AVERAGE(終値!H166:AA166),""))</f>
        <v>5.1646648156214191E-2</v>
      </c>
      <c r="F166" s="500">
        <f>IF(終値!A166="","",IFERROR(4*STDEVP(終値!I166:AB166)/AVERAGE(終値!I166:AB166),""))</f>
        <v>5.0792785216596671E-2</v>
      </c>
      <c r="G166" s="500">
        <f>IF(終値!A166="","",IFERROR(4*STDEVP(終値!J166:AC166)/AVERAGE(終値!J166:AC166),""))</f>
        <v>5.0949694409190879E-2</v>
      </c>
      <c r="H166" s="500">
        <f>IF(終値!A166="","",IFERROR(4*STDEVP(終値!K166:AD166)/AVERAGE(終値!K166:AD166),""))</f>
        <v>5.2911870373058653E-2</v>
      </c>
      <c r="I166" s="500">
        <f>IF(終値!A166="","",IFERROR(4*STDEVP(終値!L166:AE166)/AVERAGE(終値!L166:AE166),""))</f>
        <v>5.6013003799599122E-2</v>
      </c>
      <c r="J166" s="500">
        <f>IF(終値!A166="","",IFERROR(4*STDEVP(終値!M166:AF166)/AVERAGE(終値!M166:AF166),""))</f>
        <v>5.4019141282964214E-2</v>
      </c>
      <c r="K166" s="500">
        <f>IF(終値!A166="","",IFERROR(4*STDEVP(終値!N166:AG166)/AVERAGE(終値!N166:AG166),""))</f>
        <v>5.9430221986367375E-2</v>
      </c>
      <c r="L166" s="500">
        <f>IF(終値!A166="","",IFERROR(4*STDEVP(終値!O166:AH166)/AVERAGE(終値!O166:AH166),""))</f>
        <v>7.282869641624197E-2</v>
      </c>
      <c r="M166" s="500">
        <f>IF(終値!A166="","",IFERROR(4*STDEVP(終値!P166:AI166)/AVERAGE(終値!P166:AI166),""))</f>
        <v>8.3545008027214096E-2</v>
      </c>
      <c r="N166" s="500">
        <f>IF(終値!A166="","",IFERROR(4*STDEVP(終値!Q166:AJ166)/AVERAGE(終値!Q166:AJ166),""))</f>
        <v>9.3420315433797904E-2</v>
      </c>
      <c r="O166" s="500">
        <f>IF(終値!A166="","",IFERROR(4*STDEVP(終値!R166:AK166)/AVERAGE(終値!R166:AK166),""))</f>
        <v>0.10185786418154873</v>
      </c>
      <c r="P166" s="500">
        <f>IF(終値!A166="","",IFERROR(4*STDEVP(終値!S166:AL166)/AVERAGE(終値!S166:AL166),""))</f>
        <v>0.1103370985509235</v>
      </c>
      <c r="Q166" s="500">
        <f>IF(終値!A166="","",IFERROR(4*STDEVP(終値!T166:AM166)/AVERAGE(終値!T166:AM166),""))</f>
        <v>0.11868231235760882</v>
      </c>
      <c r="R166" s="500">
        <f>IF(終値!A166="","",IFERROR(4*STDEVP(終値!U166:AN166)/AVERAGE(終値!U166:AN166),""))</f>
        <v>0.12479277038037631</v>
      </c>
      <c r="S166" s="500">
        <f>IF(終値!A166="","",IFERROR(4*STDEVP(終値!V166:AO166)/AVERAGE(終値!V166:AO166),""))</f>
        <v>0.12927391833461202</v>
      </c>
      <c r="T166" s="500">
        <f>IF(終値!A166="","",IFERROR(4*STDEVP(終値!W166:AP166)/AVERAGE(終値!W166:AP166),""))</f>
        <v>0.12948411524546719</v>
      </c>
      <c r="U166" s="500">
        <f>IF(終値!A166="","",IFERROR(4*STDEVP(終値!X166:AQ166)/AVERAGE(終値!X166:AQ166),""))</f>
        <v>0.12694350896741288</v>
      </c>
      <c r="V166" s="500">
        <f>IF(終値!A166="","",IFERROR(4*STDEVP(終値!Y166:AR166)/AVERAGE(終値!Y166:AR166),""))</f>
        <v>0.12193404288091308</v>
      </c>
      <c r="W166" s="500">
        <f>IF(終値!A166="","",IFERROR(4*STDEVP(終値!Z166:AS166)/AVERAGE(終値!Z166:AS166),""))</f>
        <v>0.11394520570168036</v>
      </c>
      <c r="X166" s="500">
        <f>IF(終値!A166="","",IFERROR(4*STDEVP(終値!AA166:AT166)/AVERAGE(終値!AA166:AT166),""))</f>
        <v>9.9746616064340474E-2</v>
      </c>
      <c r="Y166" s="500">
        <f>IF(終値!A166="","",IFERROR(4*STDEVP(終値!AB166:AU166)/AVERAGE(終値!AB166:AU166),""))</f>
        <v>8.7255292261948378E-2</v>
      </c>
      <c r="Z166" s="500">
        <f>IF(終値!A166="","",IFERROR(4*STDEVP(終値!AC166:AV166)/AVERAGE(終値!AC166:AV166),""))</f>
        <v>7.5949941922737282E-2</v>
      </c>
      <c r="AA166" s="500">
        <f>IF(終値!A166="","",IFERROR(4*STDEVP(終値!AD166:AW166)/AVERAGE(終値!AD166:AW166),""))</f>
        <v>6.877627991206417E-2</v>
      </c>
      <c r="AB166" s="500">
        <f>IF(終値!A166="","",IFERROR(4*STDEVP(終値!AE166:AX166)/AVERAGE(終値!AE166:AX166),""))</f>
        <v>6.2243480887997596E-2</v>
      </c>
      <c r="AC166" s="500">
        <f>IF(終値!A166="","",IFERROR(4*STDEVP(終値!AF166:AY166)/AVERAGE(終値!AF166:AY166),""))</f>
        <v>5.6092444067911779E-2</v>
      </c>
      <c r="AD166" s="500">
        <f>IF(終値!A166="","",IFERROR(4*STDEVP(終値!AG166:AZ166)/AVERAGE(終値!AG166:AZ166),""))</f>
        <v>3.6774911816163748E-2</v>
      </c>
      <c r="AE166" s="500">
        <f>IF(終値!A166="","",IFERROR(4*STDEVP(終値!AH166:BA166)/AVERAGE(終値!AH166:BA166),""))</f>
        <v>4.0176010524090172E-2</v>
      </c>
      <c r="AF166" s="500">
        <f>IF(終値!A166="","",IFERROR(4*STDEVP(終値!AI166:BB166)/AVERAGE(終値!AI166:BB166),""))</f>
        <v>4.3693508096917487E-2</v>
      </c>
      <c r="AG166" s="500">
        <f>IF(終値!A166="","",IFERROR(4*STDEVP(終値!AJ166:BC166)/AVERAGE(終値!AJ166:BC166),""))</f>
        <v>4.6646014025665476E-2</v>
      </c>
      <c r="AH166" s="500">
        <f>IF(終値!A166="","",IFERROR(4*STDEVP(終値!AK166:BD166)/AVERAGE(終値!AK166:BD166),""))</f>
        <v>4.9796195401156665E-2</v>
      </c>
      <c r="AI166" s="500">
        <f>IF(終値!A166="","",IFERROR(4*STDEVP(終値!AL166:BE166)/AVERAGE(終値!AL166:BE166),""))</f>
        <v>5.2728828744849104E-2</v>
      </c>
      <c r="AJ166" s="500">
        <f>IF(終値!A166="","",IFERROR(4*STDEVP(終値!AM166:BF166)/AVERAGE(終値!AM166:BF166),""))</f>
        <v>6.0574286280360684E-2</v>
      </c>
      <c r="AK166" s="500">
        <f>IF(終値!A166="","",IFERROR(4*STDEVP(終値!AN166:BG166)/AVERAGE(終値!AN166:BG166),""))</f>
        <v>6.313326278191482E-2</v>
      </c>
      <c r="AL166" s="500">
        <f>IF(終値!A166="","",IFERROR(4*STDEVP(終値!AO166:BH166)/AVERAGE(終値!AO166:BH166),""))</f>
        <v>6.8142966796397073E-2</v>
      </c>
      <c r="AM166" s="500">
        <f>IF(終値!A166="","",IFERROR(4*STDEVP(終値!AP166:BI166)/AVERAGE(終値!AP166:BI166),""))</f>
        <v>7.084402715377916E-2</v>
      </c>
      <c r="AN166" s="500">
        <f>IF(終値!A166="","",IFERROR(4*STDEVP(終値!AQ166:BJ166)/AVERAGE(終値!AQ166:BJ166),""))</f>
        <v>7.1265501325373723E-2</v>
      </c>
      <c r="AO166" s="500">
        <f>IF(終値!A166="","",IFERROR(4*STDEVP(終値!AR166:BK166)/AVERAGE(終値!AR166:BK166),""))</f>
        <v>7.0931820108170063E-2</v>
      </c>
      <c r="AP166" s="500">
        <f>IF(終値!A166="","",IFERROR(4*STDEVP(終値!AS166:BL166)/AVERAGE(終値!AS166:BL166),""))</f>
        <v>7.0185499478166338E-2</v>
      </c>
    </row>
    <row r="167" spans="1:42">
      <c r="A167" s="497" t="str">
        <f>IF(終値!A167="","",終値!A167)</f>
        <v>9551</v>
      </c>
      <c r="B167" s="500">
        <f>IF(終値!A167="","",IFERROR(4*STDEVP(終値!E167:X167)/AVERAGE(終値!E167:X167),""))</f>
        <v>9.5208241013005804E-2</v>
      </c>
      <c r="C167" s="500">
        <f>IF(終値!A167="","",IFERROR(4*STDEVP(終値!F167:Y167)/AVERAGE(終値!F167:Y167),""))</f>
        <v>9.0405376605939225E-2</v>
      </c>
      <c r="D167" s="500">
        <f>IF(終値!A167="","",IFERROR(4*STDEVP(終値!G167:Z167)/AVERAGE(終値!G167:Z167),""))</f>
        <v>8.2648492725688319E-2</v>
      </c>
      <c r="E167" s="500">
        <f>IF(終値!A167="","",IFERROR(4*STDEVP(終値!H167:AA167)/AVERAGE(終値!H167:AA167),""))</f>
        <v>9.090490640856283E-2</v>
      </c>
      <c r="F167" s="500">
        <f>IF(終値!A167="","",IFERROR(4*STDEVP(終値!I167:AB167)/AVERAGE(終値!I167:AB167),""))</f>
        <v>9.7271625030011258E-2</v>
      </c>
      <c r="G167" s="500">
        <f>IF(終値!A167="","",IFERROR(4*STDEVP(終値!J167:AC167)/AVERAGE(終値!J167:AC167),""))</f>
        <v>9.5301980712699796E-2</v>
      </c>
      <c r="H167" s="500">
        <f>IF(終値!A167="","",IFERROR(4*STDEVP(終値!K167:AD167)/AVERAGE(終値!K167:AD167),""))</f>
        <v>9.3623122508817477E-2</v>
      </c>
      <c r="I167" s="500">
        <f>IF(終値!A167="","",IFERROR(4*STDEVP(終値!L167:AE167)/AVERAGE(終値!L167:AE167),""))</f>
        <v>8.7389152265966039E-2</v>
      </c>
      <c r="J167" s="500">
        <f>IF(終値!A167="","",IFERROR(4*STDEVP(終値!M167:AF167)/AVERAGE(終値!M167:AF167),""))</f>
        <v>8.5122854062274933E-2</v>
      </c>
      <c r="K167" s="500">
        <f>IF(終値!A167="","",IFERROR(4*STDEVP(終値!N167:AG167)/AVERAGE(終値!N167:AG167),""))</f>
        <v>0.12107967798091734</v>
      </c>
      <c r="L167" s="500">
        <f>IF(終値!A167="","",IFERROR(4*STDEVP(終値!O167:AH167)/AVERAGE(終値!O167:AH167),""))</f>
        <v>0.14166572750438411</v>
      </c>
      <c r="M167" s="500">
        <f>IF(終値!A167="","",IFERROR(4*STDEVP(終値!P167:AI167)/AVERAGE(終値!P167:AI167),""))</f>
        <v>0.1521185814978627</v>
      </c>
      <c r="N167" s="500">
        <f>IF(終値!A167="","",IFERROR(4*STDEVP(終値!Q167:AJ167)/AVERAGE(終値!Q167:AJ167),""))</f>
        <v>0.16005282553969877</v>
      </c>
      <c r="O167" s="500">
        <f>IF(終値!A167="","",IFERROR(4*STDEVP(終値!R167:AK167)/AVERAGE(終値!R167:AK167),""))</f>
        <v>0.16465030127084457</v>
      </c>
      <c r="P167" s="500">
        <f>IF(終値!A167="","",IFERROR(4*STDEVP(終値!S167:AL167)/AVERAGE(終値!S167:AL167),""))</f>
        <v>0.15651586724021424</v>
      </c>
      <c r="Q167" s="500">
        <f>IF(終値!A167="","",IFERROR(4*STDEVP(終値!T167:AM167)/AVERAGE(終値!T167:AM167),""))</f>
        <v>0.15315498217887707</v>
      </c>
      <c r="R167" s="500">
        <f>IF(終値!A167="","",IFERROR(4*STDEVP(終値!U167:AN167)/AVERAGE(終値!U167:AN167),""))</f>
        <v>0.14921093835818394</v>
      </c>
      <c r="S167" s="500">
        <f>IF(終値!A167="","",IFERROR(4*STDEVP(終値!V167:AO167)/AVERAGE(終値!V167:AO167),""))</f>
        <v>0.13976015843765599</v>
      </c>
      <c r="T167" s="500">
        <f>IF(終値!A167="","",IFERROR(4*STDEVP(終値!W167:AP167)/AVERAGE(終値!W167:AP167),""))</f>
        <v>0.13239950153008254</v>
      </c>
      <c r="U167" s="500">
        <f>IF(終値!A167="","",IFERROR(4*STDEVP(終値!X167:AQ167)/AVERAGE(終値!X167:AQ167),""))</f>
        <v>0.14128141158603669</v>
      </c>
      <c r="V167" s="500">
        <f>IF(終値!A167="","",IFERROR(4*STDEVP(終値!Y167:AR167)/AVERAGE(終値!Y167:AR167),""))</f>
        <v>0.15558667660292108</v>
      </c>
      <c r="W167" s="500">
        <f>IF(終値!A167="","",IFERROR(4*STDEVP(終値!Z167:AS167)/AVERAGE(終値!Z167:AS167),""))</f>
        <v>0.15839245051365369</v>
      </c>
      <c r="X167" s="500">
        <f>IF(終値!A167="","",IFERROR(4*STDEVP(終値!AA167:AT167)/AVERAGE(終値!AA167:AT167),""))</f>
        <v>0.16273184933678952</v>
      </c>
      <c r="Y167" s="500">
        <f>IF(終値!A167="","",IFERROR(4*STDEVP(終値!AB167:AU167)/AVERAGE(終値!AB167:AU167),""))</f>
        <v>0.16583775600089493</v>
      </c>
      <c r="Z167" s="500">
        <f>IF(終値!A167="","",IFERROR(4*STDEVP(終値!AC167:AV167)/AVERAGE(終値!AC167:AV167),""))</f>
        <v>0.16684926109704937</v>
      </c>
      <c r="AA167" s="500">
        <f>IF(終値!A167="","",IFERROR(4*STDEVP(終値!AD167:AW167)/AVERAGE(終値!AD167:AW167),""))</f>
        <v>0.16825851432778655</v>
      </c>
      <c r="AB167" s="500">
        <f>IF(終値!A167="","",IFERROR(4*STDEVP(終値!AE167:AX167)/AVERAGE(終値!AE167:AX167),""))</f>
        <v>0.16958411407457763</v>
      </c>
      <c r="AC167" s="500">
        <f>IF(終値!A167="","",IFERROR(4*STDEVP(終値!AF167:AY167)/AVERAGE(終値!AF167:AY167),""))</f>
        <v>0.17095225424740929</v>
      </c>
      <c r="AD167" s="500">
        <f>IF(終値!A167="","",IFERROR(4*STDEVP(終値!AG167:AZ167)/AVERAGE(終値!AG167:AZ167),""))</f>
        <v>0.17062539029929985</v>
      </c>
      <c r="AE167" s="500">
        <f>IF(終値!A167="","",IFERROR(4*STDEVP(終値!AH167:BA167)/AVERAGE(終値!AH167:BA167),""))</f>
        <v>0.16930262377976724</v>
      </c>
      <c r="AF167" s="500">
        <f>IF(終値!A167="","",IFERROR(4*STDEVP(終値!AI167:BB167)/AVERAGE(終値!AI167:BB167),""))</f>
        <v>0.16111365150942503</v>
      </c>
      <c r="AG167" s="500">
        <f>IF(終値!A167="","",IFERROR(4*STDEVP(終値!AJ167:BC167)/AVERAGE(終値!AJ167:BC167),""))</f>
        <v>0.15506477436619881</v>
      </c>
      <c r="AH167" s="500">
        <f>IF(終値!A167="","",IFERROR(4*STDEVP(終値!AK167:BD167)/AVERAGE(終値!AK167:BD167),""))</f>
        <v>0.14571975999957293</v>
      </c>
      <c r="AI167" s="500">
        <f>IF(終値!A167="","",IFERROR(4*STDEVP(終値!AL167:BE167)/AVERAGE(終値!AL167:BE167),""))</f>
        <v>0.13220080817013571</v>
      </c>
      <c r="AJ167" s="500">
        <f>IF(終値!A167="","",IFERROR(4*STDEVP(終値!AM167:BF167)/AVERAGE(終値!AM167:BF167),""))</f>
        <v>0.12507296762722897</v>
      </c>
      <c r="AK167" s="500">
        <f>IF(終値!A167="","",IFERROR(4*STDEVP(終値!AN167:BG167)/AVERAGE(終値!AN167:BG167),""))</f>
        <v>0.11623117750576696</v>
      </c>
      <c r="AL167" s="500">
        <f>IF(終値!A167="","",IFERROR(4*STDEVP(終値!AO167:BH167)/AVERAGE(終値!AO167:BH167),""))</f>
        <v>0.11082176137669141</v>
      </c>
      <c r="AM167" s="500">
        <f>IF(終値!A167="","",IFERROR(4*STDEVP(終値!AP167:BI167)/AVERAGE(終値!AP167:BI167),""))</f>
        <v>0.10921427264897583</v>
      </c>
      <c r="AN167" s="500">
        <f>IF(終値!A167="","",IFERROR(4*STDEVP(終値!AQ167:BJ167)/AVERAGE(終値!AQ167:BJ167),""))</f>
        <v>0.11076905956346891</v>
      </c>
      <c r="AO167" s="500">
        <f>IF(終値!A167="","",IFERROR(4*STDEVP(終値!AR167:BK167)/AVERAGE(終値!AR167:BK167),""))</f>
        <v>0.12274218561207759</v>
      </c>
      <c r="AP167" s="500">
        <f>IF(終値!A167="","",IFERROR(4*STDEVP(終値!AS167:BL167)/AVERAGE(終値!AS167:BL167),""))</f>
        <v>0.11687530949932716</v>
      </c>
    </row>
    <row r="168" spans="1:42">
      <c r="A168" s="497" t="str">
        <f>IF(終値!A168="","",終値!A168)</f>
        <v>2359</v>
      </c>
      <c r="B168" s="500">
        <f>IF(終値!A168="","",IFERROR(4*STDEVP(終値!E168:X168)/AVERAGE(終値!E168:X168),""))</f>
        <v>5.0554262302313774E-2</v>
      </c>
      <c r="C168" s="500">
        <f>IF(終値!A168="","",IFERROR(4*STDEVP(終値!F168:Y168)/AVERAGE(終値!F168:Y168),""))</f>
        <v>5.5434681565460046E-2</v>
      </c>
      <c r="D168" s="500">
        <f>IF(終値!A168="","",IFERROR(4*STDEVP(終値!G168:Z168)/AVERAGE(終値!G168:Z168),""))</f>
        <v>5.7620198941708417E-2</v>
      </c>
      <c r="E168" s="500">
        <f>IF(終値!A168="","",IFERROR(4*STDEVP(終値!H168:AA168)/AVERAGE(終値!H168:AA168),""))</f>
        <v>6.1567643106550468E-2</v>
      </c>
      <c r="F168" s="500">
        <f>IF(終値!A168="","",IFERROR(4*STDEVP(終値!I168:AB168)/AVERAGE(終値!I168:AB168),""))</f>
        <v>6.3550075000355796E-2</v>
      </c>
      <c r="G168" s="500">
        <f>IF(終値!A168="","",IFERROR(4*STDEVP(終値!J168:AC168)/AVERAGE(終値!J168:AC168),""))</f>
        <v>6.4831739228646504E-2</v>
      </c>
      <c r="H168" s="500">
        <f>IF(終値!A168="","",IFERROR(4*STDEVP(終値!K168:AD168)/AVERAGE(終値!K168:AD168),""))</f>
        <v>6.0451006786110269E-2</v>
      </c>
      <c r="I168" s="500">
        <f>IF(終値!A168="","",IFERROR(4*STDEVP(終値!L168:AE168)/AVERAGE(終値!L168:AE168),""))</f>
        <v>5.4734235925704984E-2</v>
      </c>
      <c r="J168" s="500">
        <f>IF(終値!A168="","",IFERROR(4*STDEVP(終値!M168:AF168)/AVERAGE(終値!M168:AF168),""))</f>
        <v>5.2484120500948438E-2</v>
      </c>
      <c r="K168" s="500">
        <f>IF(終値!A168="","",IFERROR(4*STDEVP(終値!N168:AG168)/AVERAGE(終値!N168:AG168),""))</f>
        <v>5.291357602181649E-2</v>
      </c>
      <c r="L168" s="500">
        <f>IF(終値!A168="","",IFERROR(4*STDEVP(終値!O168:AH168)/AVERAGE(終値!O168:AH168),""))</f>
        <v>5.3123727606743429E-2</v>
      </c>
      <c r="M168" s="500">
        <f>IF(終値!A168="","",IFERROR(4*STDEVP(終値!P168:AI168)/AVERAGE(終値!P168:AI168),""))</f>
        <v>5.789738439253294E-2</v>
      </c>
      <c r="N168" s="500">
        <f>IF(終値!A168="","",IFERROR(4*STDEVP(終値!Q168:AJ168)/AVERAGE(終値!Q168:AJ168),""))</f>
        <v>5.8396507249703786E-2</v>
      </c>
      <c r="O168" s="500">
        <f>IF(終値!A168="","",IFERROR(4*STDEVP(終値!R168:AK168)/AVERAGE(終値!R168:AK168),""))</f>
        <v>6.2691148621281154E-2</v>
      </c>
      <c r="P168" s="500">
        <f>IF(終値!A168="","",IFERROR(4*STDEVP(終値!S168:AL168)/AVERAGE(終値!S168:AL168),""))</f>
        <v>6.6313794831964312E-2</v>
      </c>
      <c r="Q168" s="500">
        <f>IF(終値!A168="","",IFERROR(4*STDEVP(終値!T168:AM168)/AVERAGE(終値!T168:AM168),""))</f>
        <v>6.87800966406098E-2</v>
      </c>
      <c r="R168" s="500">
        <f>IF(終値!A168="","",IFERROR(4*STDEVP(終値!U168:AN168)/AVERAGE(終値!U168:AN168),""))</f>
        <v>6.9618723026116436E-2</v>
      </c>
      <c r="S168" s="500">
        <f>IF(終値!A168="","",IFERROR(4*STDEVP(終値!V168:AO168)/AVERAGE(終値!V168:AO168),""))</f>
        <v>6.937997713716143E-2</v>
      </c>
      <c r="T168" s="500">
        <f>IF(終値!A168="","",IFERROR(4*STDEVP(終値!W168:AP168)/AVERAGE(終値!W168:AP168),""))</f>
        <v>6.9937175082386754E-2</v>
      </c>
      <c r="U168" s="500">
        <f>IF(終値!A168="","",IFERROR(4*STDEVP(終値!X168:AQ168)/AVERAGE(終値!X168:AQ168),""))</f>
        <v>6.9974706647824153E-2</v>
      </c>
      <c r="V168" s="500">
        <f>IF(終値!A168="","",IFERROR(4*STDEVP(終値!Y168:AR168)/AVERAGE(終値!Y168:AR168),""))</f>
        <v>6.9075905684834862E-2</v>
      </c>
      <c r="W168" s="500">
        <f>IF(終値!A168="","",IFERROR(4*STDEVP(終値!Z168:AS168)/AVERAGE(終値!Z168:AS168),""))</f>
        <v>6.8275560076387465E-2</v>
      </c>
      <c r="X168" s="500">
        <f>IF(終値!A168="","",IFERROR(4*STDEVP(終値!AA168:AT168)/AVERAGE(終値!AA168:AT168),""))</f>
        <v>6.6673306822199352E-2</v>
      </c>
      <c r="Y168" s="500">
        <f>IF(終値!A168="","",IFERROR(4*STDEVP(終値!AB168:AU168)/AVERAGE(終値!AB168:AU168),""))</f>
        <v>6.4743708647295922E-2</v>
      </c>
      <c r="Z168" s="500">
        <f>IF(終値!A168="","",IFERROR(4*STDEVP(終値!AC168:AV168)/AVERAGE(終値!AC168:AV168),""))</f>
        <v>6.7647896659661338E-2</v>
      </c>
      <c r="AA168" s="500">
        <f>IF(終値!A168="","",IFERROR(4*STDEVP(終値!AD168:AW168)/AVERAGE(終値!AD168:AW168),""))</f>
        <v>6.3297667346462763E-2</v>
      </c>
      <c r="AB168" s="500">
        <f>IF(終値!A168="","",IFERROR(4*STDEVP(終値!AE168:AX168)/AVERAGE(終値!AE168:AX168),""))</f>
        <v>5.0350767782630597E-2</v>
      </c>
      <c r="AC168" s="500">
        <f>IF(終値!A168="","",IFERROR(4*STDEVP(終値!AF168:AY168)/AVERAGE(終値!AF168:AY168),""))</f>
        <v>4.120111963761014E-2</v>
      </c>
      <c r="AD168" s="500">
        <f>IF(終値!A168="","",IFERROR(4*STDEVP(終値!AG168:AZ168)/AVERAGE(終値!AG168:AZ168),""))</f>
        <v>3.7997604136276231E-2</v>
      </c>
      <c r="AE168" s="500">
        <f>IF(終値!A168="","",IFERROR(4*STDEVP(終値!AH168:BA168)/AVERAGE(終値!AH168:BA168),""))</f>
        <v>3.7763426240299873E-2</v>
      </c>
      <c r="AF168" s="500">
        <f>IF(終値!A168="","",IFERROR(4*STDEVP(終値!AI168:BB168)/AVERAGE(終値!AI168:BB168),""))</f>
        <v>3.8986900505059874E-2</v>
      </c>
      <c r="AG168" s="500">
        <f>IF(終値!A168="","",IFERROR(4*STDEVP(終値!AJ168:BC168)/AVERAGE(終値!AJ168:BC168),""))</f>
        <v>3.8986900505059874E-2</v>
      </c>
      <c r="AH168" s="500">
        <f>IF(終値!A168="","",IFERROR(4*STDEVP(終値!AK168:BD168)/AVERAGE(終値!AK168:BD168),""))</f>
        <v>4.459072371060073E-2</v>
      </c>
      <c r="AI168" s="500">
        <f>IF(終値!A168="","",IFERROR(4*STDEVP(終値!AL168:BE168)/AVERAGE(終値!AL168:BE168),""))</f>
        <v>5.2009219538314812E-2</v>
      </c>
      <c r="AJ168" s="500">
        <f>IF(終値!A168="","",IFERROR(4*STDEVP(終値!AM168:BF168)/AVERAGE(終値!AM168:BF168),""))</f>
        <v>5.8326997079354521E-2</v>
      </c>
      <c r="AK168" s="500">
        <f>IF(終値!A168="","",IFERROR(4*STDEVP(終値!AN168:BG168)/AVERAGE(終値!AN168:BG168),""))</f>
        <v>6.357417058325962E-2</v>
      </c>
      <c r="AL168" s="500">
        <f>IF(終値!A168="","",IFERROR(4*STDEVP(終値!AO168:BH168)/AVERAGE(終値!AO168:BH168),""))</f>
        <v>6.6847737212649708E-2</v>
      </c>
      <c r="AM168" s="500">
        <f>IF(終値!A168="","",IFERROR(4*STDEVP(終値!AP168:BI168)/AVERAGE(終値!AP168:BI168),""))</f>
        <v>6.5780358783165599E-2</v>
      </c>
      <c r="AN168" s="500">
        <f>IF(終値!A168="","",IFERROR(4*STDEVP(終値!AQ168:BJ168)/AVERAGE(終値!AQ168:BJ168),""))</f>
        <v>6.2913650915577865E-2</v>
      </c>
      <c r="AO168" s="500">
        <f>IF(終値!A168="","",IFERROR(4*STDEVP(終値!AR168:BK168)/AVERAGE(終値!AR168:BK168),""))</f>
        <v>5.6775932322212737E-2</v>
      </c>
      <c r="AP168" s="500">
        <f>IF(終値!A168="","",IFERROR(4*STDEVP(終値!AS168:BL168)/AVERAGE(終値!AS168:BL168),""))</f>
        <v>5.4268330308425532E-2</v>
      </c>
    </row>
    <row r="169" spans="1:42">
      <c r="A169" s="497" t="str">
        <f>IF(終値!A169="","",終値!A169)</f>
        <v>8103</v>
      </c>
      <c r="B169" s="500">
        <f>IF(終値!A169="","",IFERROR(4*STDEVP(終値!E169:X169)/AVERAGE(終値!E169:X169),""))</f>
        <v>4.2055604579314253E-2</v>
      </c>
      <c r="C169" s="500">
        <f>IF(終値!A169="","",IFERROR(4*STDEVP(終値!F169:Y169)/AVERAGE(終値!F169:Y169),""))</f>
        <v>4.1411656050166917E-2</v>
      </c>
      <c r="D169" s="500">
        <f>IF(終値!A169="","",IFERROR(4*STDEVP(終値!G169:Z169)/AVERAGE(終値!G169:Z169),""))</f>
        <v>3.7145380580003717E-2</v>
      </c>
      <c r="E169" s="500">
        <f>IF(終値!A169="","",IFERROR(4*STDEVP(終値!H169:AA169)/AVERAGE(終値!H169:AA169),""))</f>
        <v>3.5718436873155075E-2</v>
      </c>
      <c r="F169" s="500">
        <f>IF(終値!A169="","",IFERROR(4*STDEVP(終値!I169:AB169)/AVERAGE(終値!I169:AB169),""))</f>
        <v>3.3838111438736232E-2</v>
      </c>
      <c r="G169" s="500">
        <f>IF(終値!A169="","",IFERROR(4*STDEVP(終値!J169:AC169)/AVERAGE(終値!J169:AC169),""))</f>
        <v>3.6573321505714212E-2</v>
      </c>
      <c r="H169" s="500">
        <f>IF(終値!A169="","",IFERROR(4*STDEVP(終値!K169:AD169)/AVERAGE(終値!K169:AD169),""))</f>
        <v>4.6826798327330658E-2</v>
      </c>
      <c r="I169" s="500">
        <f>IF(終値!A169="","",IFERROR(4*STDEVP(終値!L169:AE169)/AVERAGE(終値!L169:AE169),""))</f>
        <v>5.2183582045803256E-2</v>
      </c>
      <c r="J169" s="500">
        <f>IF(終値!A169="","",IFERROR(4*STDEVP(終値!M169:AF169)/AVERAGE(終値!M169:AF169),""))</f>
        <v>5.7109270166167334E-2</v>
      </c>
      <c r="K169" s="500">
        <f>IF(終値!A169="","",IFERROR(4*STDEVP(終値!N169:AG169)/AVERAGE(終値!N169:AG169),""))</f>
        <v>6.600884070978276E-2</v>
      </c>
      <c r="L169" s="500">
        <f>IF(終値!A169="","",IFERROR(4*STDEVP(終値!O169:AH169)/AVERAGE(終値!O169:AH169),""))</f>
        <v>7.3318692402195365E-2</v>
      </c>
      <c r="M169" s="500">
        <f>IF(終値!A169="","",IFERROR(4*STDEVP(終値!P169:AI169)/AVERAGE(終値!P169:AI169),""))</f>
        <v>8.4125606347504919E-2</v>
      </c>
      <c r="N169" s="500">
        <f>IF(終値!A169="","",IFERROR(4*STDEVP(終値!Q169:AJ169)/AVERAGE(終値!Q169:AJ169),""))</f>
        <v>8.7035880789205891E-2</v>
      </c>
      <c r="O169" s="500">
        <f>IF(終値!A169="","",IFERROR(4*STDEVP(終値!R169:AK169)/AVERAGE(終値!R169:AK169),""))</f>
        <v>8.6221951348458198E-2</v>
      </c>
      <c r="P169" s="500">
        <f>IF(終値!A169="","",IFERROR(4*STDEVP(終値!S169:AL169)/AVERAGE(終値!S169:AL169),""))</f>
        <v>8.9371101680502926E-2</v>
      </c>
      <c r="Q169" s="500">
        <f>IF(終値!A169="","",IFERROR(4*STDEVP(終値!T169:AM169)/AVERAGE(終値!T169:AM169),""))</f>
        <v>9.1401717673810695E-2</v>
      </c>
      <c r="R169" s="500">
        <f>IF(終値!A169="","",IFERROR(4*STDEVP(終値!U169:AN169)/AVERAGE(終値!U169:AN169),""))</f>
        <v>8.8451780741632333E-2</v>
      </c>
      <c r="S169" s="500">
        <f>IF(終値!A169="","",IFERROR(4*STDEVP(終値!V169:AO169)/AVERAGE(終値!V169:AO169),""))</f>
        <v>8.7920964841073479E-2</v>
      </c>
      <c r="T169" s="500">
        <f>IF(終値!A169="","",IFERROR(4*STDEVP(終値!W169:AP169)/AVERAGE(終値!W169:AP169),""))</f>
        <v>8.676348404861163E-2</v>
      </c>
      <c r="U169" s="500">
        <f>IF(終値!A169="","",IFERROR(4*STDEVP(終値!X169:AQ169)/AVERAGE(終値!X169:AQ169),""))</f>
        <v>8.3995283659016373E-2</v>
      </c>
      <c r="V169" s="500">
        <f>IF(終値!A169="","",IFERROR(4*STDEVP(終値!Y169:AR169)/AVERAGE(終値!Y169:AR169),""))</f>
        <v>8.2895223943822968E-2</v>
      </c>
      <c r="W169" s="500">
        <f>IF(終値!A169="","",IFERROR(4*STDEVP(終値!Z169:AS169)/AVERAGE(終値!Z169:AS169),""))</f>
        <v>7.8391216559037788E-2</v>
      </c>
      <c r="X169" s="500">
        <f>IF(終値!A169="","",IFERROR(4*STDEVP(終値!AA169:AT169)/AVERAGE(終値!AA169:AT169),""))</f>
        <v>6.9422295153024602E-2</v>
      </c>
      <c r="Y169" s="500">
        <f>IF(終値!A169="","",IFERROR(4*STDEVP(終値!AB169:AU169)/AVERAGE(終値!AB169:AU169),""))</f>
        <v>5.3206201224087951E-2</v>
      </c>
      <c r="Z169" s="500">
        <f>IF(終値!A169="","",IFERROR(4*STDEVP(終値!AC169:AV169)/AVERAGE(終値!AC169:AV169),""))</f>
        <v>4.2520830645582056E-2</v>
      </c>
      <c r="AA169" s="500">
        <f>IF(終値!A169="","",IFERROR(4*STDEVP(終値!AD169:AW169)/AVERAGE(終値!AD169:AW169),""))</f>
        <v>3.7949652675094904E-2</v>
      </c>
      <c r="AB169" s="500">
        <f>IF(終値!A169="","",IFERROR(4*STDEVP(終値!AE169:AX169)/AVERAGE(終値!AE169:AX169),""))</f>
        <v>3.9512852424874463E-2</v>
      </c>
      <c r="AC169" s="500">
        <f>IF(終値!A169="","",IFERROR(4*STDEVP(終値!AF169:AY169)/AVERAGE(終値!AF169:AY169),""))</f>
        <v>3.9619929020164271E-2</v>
      </c>
      <c r="AD169" s="500">
        <f>IF(終値!A169="","",IFERROR(4*STDEVP(終値!AG169:AZ169)/AVERAGE(終値!AG169:AZ169),""))</f>
        <v>4.0167007782850768E-2</v>
      </c>
      <c r="AE169" s="500">
        <f>IF(終値!A169="","",IFERROR(4*STDEVP(終値!AH169:BA169)/AVERAGE(終値!AH169:BA169),""))</f>
        <v>3.9308254398430165E-2</v>
      </c>
      <c r="AF169" s="500">
        <f>IF(終値!A169="","",IFERROR(4*STDEVP(終値!AI169:BB169)/AVERAGE(終値!AI169:BB169),""))</f>
        <v>4.0594676471954937E-2</v>
      </c>
      <c r="AG169" s="500">
        <f>IF(終値!A169="","",IFERROR(4*STDEVP(終値!AJ169:BC169)/AVERAGE(終値!AJ169:BC169),""))</f>
        <v>3.5153339129991509E-2</v>
      </c>
      <c r="AH169" s="500">
        <f>IF(終値!A169="","",IFERROR(4*STDEVP(終値!AK169:BD169)/AVERAGE(終値!AK169:BD169),""))</f>
        <v>3.8830385209177191E-2</v>
      </c>
      <c r="AI169" s="500">
        <f>IF(終値!A169="","",IFERROR(4*STDEVP(終値!AL169:BE169)/AVERAGE(終値!AL169:BE169),""))</f>
        <v>4.8015781687301043E-2</v>
      </c>
      <c r="AJ169" s="500">
        <f>IF(終値!A169="","",IFERROR(4*STDEVP(終値!AM169:BF169)/AVERAGE(終値!AM169:BF169),""))</f>
        <v>5.1499995432590859E-2</v>
      </c>
      <c r="AK169" s="500">
        <f>IF(終値!A169="","",IFERROR(4*STDEVP(終値!AN169:BG169)/AVERAGE(終値!AN169:BG169),""))</f>
        <v>5.0257188945523799E-2</v>
      </c>
      <c r="AL169" s="500">
        <f>IF(終値!A169="","",IFERROR(4*STDEVP(終値!AO169:BH169)/AVERAGE(終値!AO169:BH169),""))</f>
        <v>5.0322715374169734E-2</v>
      </c>
      <c r="AM169" s="500">
        <f>IF(終値!A169="","",IFERROR(4*STDEVP(終値!AP169:BI169)/AVERAGE(終値!AP169:BI169),""))</f>
        <v>5.4805104171518668E-2</v>
      </c>
      <c r="AN169" s="500">
        <f>IF(終値!A169="","",IFERROR(4*STDEVP(終値!AQ169:BJ169)/AVERAGE(終値!AQ169:BJ169),""))</f>
        <v>5.4928409937723417E-2</v>
      </c>
      <c r="AO169" s="500">
        <f>IF(終値!A169="","",IFERROR(4*STDEVP(終値!AR169:BK169)/AVERAGE(終値!AR169:BK169),""))</f>
        <v>5.3947749375292627E-2</v>
      </c>
      <c r="AP169" s="500">
        <f>IF(終値!A169="","",IFERROR(4*STDEVP(終値!AS169:BL169)/AVERAGE(終値!AS169:BL169),""))</f>
        <v>4.7101170589859978E-2</v>
      </c>
    </row>
    <row r="170" spans="1:42">
      <c r="A170" s="497" t="str">
        <f>IF(終値!A170="","",終値!A170)</f>
        <v>4709</v>
      </c>
      <c r="B170" s="500">
        <f>IF(終値!A170="","",IFERROR(4*STDEVP(終値!E170:X170)/AVERAGE(終値!E170:X170),""))</f>
        <v>0.16696758615986546</v>
      </c>
      <c r="C170" s="500">
        <f>IF(終値!A170="","",IFERROR(4*STDEVP(終値!F170:Y170)/AVERAGE(終値!F170:Y170),""))</f>
        <v>0.15420046890402053</v>
      </c>
      <c r="D170" s="500">
        <f>IF(終値!A170="","",IFERROR(4*STDEVP(終値!G170:Z170)/AVERAGE(終値!G170:Z170),""))</f>
        <v>0.13620708832564943</v>
      </c>
      <c r="E170" s="500">
        <f>IF(終値!A170="","",IFERROR(4*STDEVP(終値!H170:AA170)/AVERAGE(終値!H170:AA170),""))</f>
        <v>0.11468455811908751</v>
      </c>
      <c r="F170" s="500">
        <f>IF(終値!A170="","",IFERROR(4*STDEVP(終値!I170:AB170)/AVERAGE(終値!I170:AB170),""))</f>
        <v>0.10213690013613992</v>
      </c>
      <c r="G170" s="500">
        <f>IF(終値!A170="","",IFERROR(4*STDEVP(終値!J170:AC170)/AVERAGE(終値!J170:AC170),""))</f>
        <v>8.4038683786087906E-2</v>
      </c>
      <c r="H170" s="500">
        <f>IF(終値!A170="","",IFERROR(4*STDEVP(終値!K170:AD170)/AVERAGE(終値!K170:AD170),""))</f>
        <v>8.7398656919526654E-2</v>
      </c>
      <c r="I170" s="500">
        <f>IF(終値!A170="","",IFERROR(4*STDEVP(終値!L170:AE170)/AVERAGE(終値!L170:AE170),""))</f>
        <v>7.9508077983174788E-2</v>
      </c>
      <c r="J170" s="500">
        <f>IF(終値!A170="","",IFERROR(4*STDEVP(終値!M170:AF170)/AVERAGE(終値!M170:AF170),""))</f>
        <v>7.8250941995853251E-2</v>
      </c>
      <c r="K170" s="500">
        <f>IF(終値!A170="","",IFERROR(4*STDEVP(終値!N170:AG170)/AVERAGE(終値!N170:AG170),""))</f>
        <v>7.901171398346199E-2</v>
      </c>
      <c r="L170" s="500">
        <f>IF(終値!A170="","",IFERROR(4*STDEVP(終値!O170:AH170)/AVERAGE(終値!O170:AH170),""))</f>
        <v>8.4881333453317886E-2</v>
      </c>
      <c r="M170" s="500">
        <f>IF(終値!A170="","",IFERROR(4*STDEVP(終値!P170:AI170)/AVERAGE(終値!P170:AI170),""))</f>
        <v>9.3766459669562638E-2</v>
      </c>
      <c r="N170" s="500">
        <f>IF(終値!A170="","",IFERROR(4*STDEVP(終値!Q170:AJ170)/AVERAGE(終値!Q170:AJ170),""))</f>
        <v>9.8592026525657253E-2</v>
      </c>
      <c r="O170" s="500">
        <f>IF(終値!A170="","",IFERROR(4*STDEVP(終値!R170:AK170)/AVERAGE(終値!R170:AK170),""))</f>
        <v>9.8820090431569016E-2</v>
      </c>
      <c r="P170" s="500">
        <f>IF(終値!A170="","",IFERROR(4*STDEVP(終値!S170:AL170)/AVERAGE(終値!S170:AL170),""))</f>
        <v>9.6504274414666968E-2</v>
      </c>
      <c r="Q170" s="500">
        <f>IF(終値!A170="","",IFERROR(4*STDEVP(終値!T170:AM170)/AVERAGE(終値!T170:AM170),""))</f>
        <v>9.0328474085773797E-2</v>
      </c>
      <c r="R170" s="500">
        <f>IF(終値!A170="","",IFERROR(4*STDEVP(終値!U170:AN170)/AVERAGE(終値!U170:AN170),""))</f>
        <v>8.0492159228220325E-2</v>
      </c>
      <c r="S170" s="500">
        <f>IF(終値!A170="","",IFERROR(4*STDEVP(終値!V170:AO170)/AVERAGE(終値!V170:AO170),""))</f>
        <v>8.0798065480891773E-2</v>
      </c>
      <c r="T170" s="500">
        <f>IF(終値!A170="","",IFERROR(4*STDEVP(終値!W170:AP170)/AVERAGE(終値!W170:AP170),""))</f>
        <v>7.6127686190061827E-2</v>
      </c>
      <c r="U170" s="500">
        <f>IF(終値!A170="","",IFERROR(4*STDEVP(終値!X170:AQ170)/AVERAGE(終値!X170:AQ170),""))</f>
        <v>7.0433812228867479E-2</v>
      </c>
      <c r="V170" s="500">
        <f>IF(終値!A170="","",IFERROR(4*STDEVP(終値!Y170:AR170)/AVERAGE(終値!Y170:AR170),""))</f>
        <v>6.8422180611760031E-2</v>
      </c>
      <c r="W170" s="500">
        <f>IF(終値!A170="","",IFERROR(4*STDEVP(終値!Z170:AS170)/AVERAGE(終値!Z170:AS170),""))</f>
        <v>6.313960886772127E-2</v>
      </c>
      <c r="X170" s="500">
        <f>IF(終値!A170="","",IFERROR(4*STDEVP(終値!AA170:AT170)/AVERAGE(終値!AA170:AT170),""))</f>
        <v>6.439663322558753E-2</v>
      </c>
      <c r="Y170" s="500">
        <f>IF(終値!A170="","",IFERROR(4*STDEVP(終値!AB170:AU170)/AVERAGE(終値!AB170:AU170),""))</f>
        <v>7.2896133618082296E-2</v>
      </c>
      <c r="Z170" s="500">
        <f>IF(終値!A170="","",IFERROR(4*STDEVP(終値!AC170:AV170)/AVERAGE(終値!AC170:AV170),""))</f>
        <v>8.6708824843314075E-2</v>
      </c>
      <c r="AA170" s="500">
        <f>IF(終値!A170="","",IFERROR(4*STDEVP(終値!AD170:AW170)/AVERAGE(終値!AD170:AW170),""))</f>
        <v>0.1039832654306338</v>
      </c>
      <c r="AB170" s="500">
        <f>IF(終値!A170="","",IFERROR(4*STDEVP(終値!AE170:AX170)/AVERAGE(終値!AE170:AX170),""))</f>
        <v>0.11231416808667</v>
      </c>
      <c r="AC170" s="500">
        <f>IF(終値!A170="","",IFERROR(4*STDEVP(終値!AF170:AY170)/AVERAGE(終値!AF170:AY170),""))</f>
        <v>0.1135542839418518</v>
      </c>
      <c r="AD170" s="500">
        <f>IF(終値!A170="","",IFERROR(4*STDEVP(終値!AG170:AZ170)/AVERAGE(終値!AG170:AZ170),""))</f>
        <v>0.11298576609583895</v>
      </c>
      <c r="AE170" s="500">
        <f>IF(終値!A170="","",IFERROR(4*STDEVP(終値!AH170:BA170)/AVERAGE(終値!AH170:BA170),""))</f>
        <v>0.11299793058784093</v>
      </c>
      <c r="AF170" s="500">
        <f>IF(終値!A170="","",IFERROR(4*STDEVP(終値!AI170:BB170)/AVERAGE(終値!AI170:BB170),""))</f>
        <v>0.11526634876392301</v>
      </c>
      <c r="AG170" s="500">
        <f>IF(終値!A170="","",IFERROR(4*STDEVP(終値!AJ170:BC170)/AVERAGE(終値!AJ170:BC170),""))</f>
        <v>0.12112300672090598</v>
      </c>
      <c r="AH170" s="500">
        <f>IF(終値!A170="","",IFERROR(4*STDEVP(終値!AK170:BD170)/AVERAGE(終値!AK170:BD170),""))</f>
        <v>0.12359097731214969</v>
      </c>
      <c r="AI170" s="500">
        <f>IF(終値!A170="","",IFERROR(4*STDEVP(終値!AL170:BE170)/AVERAGE(終値!AL170:BE170),""))</f>
        <v>0.12320947551186651</v>
      </c>
      <c r="AJ170" s="500">
        <f>IF(終値!A170="","",IFERROR(4*STDEVP(終値!AM170:BF170)/AVERAGE(終値!AM170:BF170),""))</f>
        <v>0.12261144487983941</v>
      </c>
      <c r="AK170" s="500">
        <f>IF(終値!A170="","",IFERROR(4*STDEVP(終値!AN170:BG170)/AVERAGE(終値!AN170:BG170),""))</f>
        <v>0.12055124360434247</v>
      </c>
      <c r="AL170" s="500">
        <f>IF(終値!A170="","",IFERROR(4*STDEVP(終値!AO170:BH170)/AVERAGE(終値!AO170:BH170),""))</f>
        <v>0.11148510972761255</v>
      </c>
      <c r="AM170" s="500">
        <f>IF(終値!A170="","",IFERROR(4*STDEVP(終値!AP170:BI170)/AVERAGE(終値!AP170:BI170),""))</f>
        <v>9.2235254420319171E-2</v>
      </c>
      <c r="AN170" s="500">
        <f>IF(終値!A170="","",IFERROR(4*STDEVP(終値!AQ170:BJ170)/AVERAGE(終値!AQ170:BJ170),""))</f>
        <v>8.8573184087041817E-2</v>
      </c>
      <c r="AO170" s="500">
        <f>IF(終値!A170="","",IFERROR(4*STDEVP(終値!AR170:BK170)/AVERAGE(終値!AR170:BK170),""))</f>
        <v>8.4871108777975837E-2</v>
      </c>
      <c r="AP170" s="500">
        <f>IF(終値!A170="","",IFERROR(4*STDEVP(終値!AS170:BL170)/AVERAGE(終値!AS170:BL170),""))</f>
        <v>8.1652181297525106E-2</v>
      </c>
    </row>
    <row r="171" spans="1:42">
      <c r="A171" s="497" t="str">
        <f>IF(終値!A171="","",終値!A171)</f>
        <v>7981</v>
      </c>
      <c r="B171" s="500">
        <f>IF(終値!A171="","",IFERROR(4*STDEVP(終値!E171:X171)/AVERAGE(終値!E171:X171),""))</f>
        <v>0.10652888422271761</v>
      </c>
      <c r="C171" s="500">
        <f>IF(終値!A171="","",IFERROR(4*STDEVP(終値!F171:Y171)/AVERAGE(終値!F171:Y171),""))</f>
        <v>0.10599149795732428</v>
      </c>
      <c r="D171" s="500">
        <f>IF(終値!A171="","",IFERROR(4*STDEVP(終値!G171:Z171)/AVERAGE(終値!G171:Z171),""))</f>
        <v>0.10279148872143057</v>
      </c>
      <c r="E171" s="500">
        <f>IF(終値!A171="","",IFERROR(4*STDEVP(終値!H171:AA171)/AVERAGE(終値!H171:AA171),""))</f>
        <v>9.7413014095385539E-2</v>
      </c>
      <c r="F171" s="500">
        <f>IF(終値!A171="","",IFERROR(4*STDEVP(終値!I171:AB171)/AVERAGE(終値!I171:AB171),""))</f>
        <v>9.1744071804239158E-2</v>
      </c>
      <c r="G171" s="500">
        <f>IF(終値!A171="","",IFERROR(4*STDEVP(終値!J171:AC171)/AVERAGE(終値!J171:AC171),""))</f>
        <v>8.8417353745689611E-2</v>
      </c>
      <c r="H171" s="500">
        <f>IF(終値!A171="","",IFERROR(4*STDEVP(終値!K171:AD171)/AVERAGE(終値!K171:AD171),""))</f>
        <v>8.7394675366340671E-2</v>
      </c>
      <c r="I171" s="500">
        <f>IF(終値!A171="","",IFERROR(4*STDEVP(終値!L171:AE171)/AVERAGE(終値!L171:AE171),""))</f>
        <v>7.2646040218340396E-2</v>
      </c>
      <c r="J171" s="500">
        <f>IF(終値!A171="","",IFERROR(4*STDEVP(終値!M171:AF171)/AVERAGE(終値!M171:AF171),""))</f>
        <v>5.4206912292551819E-2</v>
      </c>
      <c r="K171" s="500">
        <f>IF(終値!A171="","",IFERROR(4*STDEVP(終値!N171:AG171)/AVERAGE(終値!N171:AG171),""))</f>
        <v>3.3467196527563671E-2</v>
      </c>
      <c r="L171" s="500">
        <f>IF(終値!A171="","",IFERROR(4*STDEVP(終値!O171:AH171)/AVERAGE(終値!O171:AH171),""))</f>
        <v>3.3467196527563671E-2</v>
      </c>
      <c r="M171" s="500">
        <f>IF(終値!A171="","",IFERROR(4*STDEVP(終値!P171:AI171)/AVERAGE(終値!P171:AI171),""))</f>
        <v>3.3872455491071721E-2</v>
      </c>
      <c r="N171" s="500">
        <f>IF(終値!A171="","",IFERROR(4*STDEVP(終値!Q171:AJ171)/AVERAGE(終値!Q171:AJ171),""))</f>
        <v>3.4037297125813958E-2</v>
      </c>
      <c r="O171" s="500">
        <f>IF(終値!A171="","",IFERROR(4*STDEVP(終値!R171:AK171)/AVERAGE(終値!R171:AK171),""))</f>
        <v>3.556774362626676E-2</v>
      </c>
      <c r="P171" s="500">
        <f>IF(終値!A171="","",IFERROR(4*STDEVP(終値!S171:AL171)/AVERAGE(終値!S171:AL171),""))</f>
        <v>3.7949743516219742E-2</v>
      </c>
      <c r="Q171" s="500">
        <f>IF(終値!A171="","",IFERROR(4*STDEVP(終値!T171:AM171)/AVERAGE(終値!T171:AM171),""))</f>
        <v>4.1361950901244629E-2</v>
      </c>
      <c r="R171" s="500">
        <f>IF(終値!A171="","",IFERROR(4*STDEVP(終値!U171:AN171)/AVERAGE(終値!U171:AN171),""))</f>
        <v>4.4557131854866337E-2</v>
      </c>
      <c r="S171" s="500">
        <f>IF(終値!A171="","",IFERROR(4*STDEVP(終値!V171:AO171)/AVERAGE(終値!V171:AO171),""))</f>
        <v>4.8681938135511256E-2</v>
      </c>
      <c r="T171" s="500">
        <f>IF(終値!A171="","",IFERROR(4*STDEVP(終値!W171:AP171)/AVERAGE(終値!W171:AP171),""))</f>
        <v>4.9334872338755741E-2</v>
      </c>
      <c r="U171" s="500">
        <f>IF(終値!A171="","",IFERROR(4*STDEVP(終値!X171:AQ171)/AVERAGE(終値!X171:AQ171),""))</f>
        <v>5.6964218684490822E-2</v>
      </c>
      <c r="V171" s="500">
        <f>IF(終値!A171="","",IFERROR(4*STDEVP(終値!Y171:AR171)/AVERAGE(終値!Y171:AR171),""))</f>
        <v>6.3964242098695931E-2</v>
      </c>
      <c r="W171" s="500">
        <f>IF(終値!A171="","",IFERROR(4*STDEVP(終値!Z171:AS171)/AVERAGE(終値!Z171:AS171),""))</f>
        <v>7.1396261006916872E-2</v>
      </c>
      <c r="X171" s="500">
        <f>IF(終値!A171="","",IFERROR(4*STDEVP(終値!AA171:AT171)/AVERAGE(終値!AA171:AT171),""))</f>
        <v>7.2228991916100535E-2</v>
      </c>
      <c r="Y171" s="500">
        <f>IF(終値!A171="","",IFERROR(4*STDEVP(終値!AB171:AU171)/AVERAGE(終値!AB171:AU171),""))</f>
        <v>7.4565504151154399E-2</v>
      </c>
      <c r="Z171" s="500">
        <f>IF(終値!A171="","",IFERROR(4*STDEVP(終値!AC171:AV171)/AVERAGE(終値!AC171:AV171),""))</f>
        <v>7.4693220647344905E-2</v>
      </c>
      <c r="AA171" s="500">
        <f>IF(終値!A171="","",IFERROR(4*STDEVP(終値!AD171:AW171)/AVERAGE(終値!AD171:AW171),""))</f>
        <v>7.7095777059771248E-2</v>
      </c>
      <c r="AB171" s="500">
        <f>IF(終値!A171="","",IFERROR(4*STDEVP(終値!AE171:AX171)/AVERAGE(終値!AE171:AX171),""))</f>
        <v>7.9935861950681864E-2</v>
      </c>
      <c r="AC171" s="500">
        <f>IF(終値!A171="","",IFERROR(4*STDEVP(終値!AF171:AY171)/AVERAGE(終値!AF171:AY171),""))</f>
        <v>8.0117397377168623E-2</v>
      </c>
      <c r="AD171" s="500">
        <f>IF(終値!A171="","",IFERROR(4*STDEVP(終値!AG171:AZ171)/AVERAGE(終値!AG171:AZ171),""))</f>
        <v>7.7748760785266435E-2</v>
      </c>
      <c r="AE171" s="500">
        <f>IF(終値!A171="","",IFERROR(4*STDEVP(終値!AH171:BA171)/AVERAGE(終値!AH171:BA171),""))</f>
        <v>7.2225372953920716E-2</v>
      </c>
      <c r="AF171" s="500">
        <f>IF(終値!A171="","",IFERROR(4*STDEVP(終値!AI171:BB171)/AVERAGE(終値!AI171:BB171),""))</f>
        <v>5.8736150758839964E-2</v>
      </c>
      <c r="AG171" s="500">
        <f>IF(終値!A171="","",IFERROR(4*STDEVP(終値!AJ171:BC171)/AVERAGE(終値!AJ171:BC171),""))</f>
        <v>5.3546785446104882E-2</v>
      </c>
      <c r="AH171" s="500">
        <f>IF(終値!A171="","",IFERROR(4*STDEVP(終値!AK171:BD171)/AVERAGE(終値!AK171:BD171),""))</f>
        <v>4.6706644781407125E-2</v>
      </c>
      <c r="AI171" s="500">
        <f>IF(終値!A171="","",IFERROR(4*STDEVP(終値!AL171:BE171)/AVERAGE(終値!AL171:BE171),""))</f>
        <v>4.0829739765130921E-2</v>
      </c>
      <c r="AJ171" s="500">
        <f>IF(終値!A171="","",IFERROR(4*STDEVP(終値!AM171:BF171)/AVERAGE(終値!AM171:BF171),""))</f>
        <v>4.0075618166821966E-2</v>
      </c>
      <c r="AK171" s="500">
        <f>IF(終値!A171="","",IFERROR(4*STDEVP(終値!AN171:BG171)/AVERAGE(終値!AN171:BG171),""))</f>
        <v>4.1859798638829063E-2</v>
      </c>
      <c r="AL171" s="500">
        <f>IF(終値!A171="","",IFERROR(4*STDEVP(終値!AO171:BH171)/AVERAGE(終値!AO171:BH171),""))</f>
        <v>4.3203943489624419E-2</v>
      </c>
      <c r="AM171" s="500">
        <f>IF(終値!A171="","",IFERROR(4*STDEVP(終値!AP171:BI171)/AVERAGE(終値!AP171:BI171),""))</f>
        <v>4.0831289801955516E-2</v>
      </c>
      <c r="AN171" s="500">
        <f>IF(終値!A171="","",IFERROR(4*STDEVP(終値!AQ171:BJ171)/AVERAGE(終値!AQ171:BJ171),""))</f>
        <v>3.3584385736836621E-2</v>
      </c>
      <c r="AO171" s="500">
        <f>IF(終値!A171="","",IFERROR(4*STDEVP(終値!AR171:BK171)/AVERAGE(終値!AR171:BK171),""))</f>
        <v>3.5589656936041124E-2</v>
      </c>
      <c r="AP171" s="500">
        <f>IF(終値!A171="","",IFERROR(4*STDEVP(終値!AS171:BL171)/AVERAGE(終値!AS171:BL171),""))</f>
        <v>3.942413178848754E-2</v>
      </c>
    </row>
    <row r="172" spans="1:42">
      <c r="A172" s="497" t="str">
        <f>IF(終値!A172="","",終値!A172)</f>
        <v>8303</v>
      </c>
      <c r="B172" s="500">
        <f>IF(終値!A172="","",IFERROR(4*STDEVP(終値!E172:X172)/AVERAGE(終値!E172:X172),""))</f>
        <v>9.1874385599589908E-2</v>
      </c>
      <c r="C172" s="500">
        <f>IF(終値!A172="","",IFERROR(4*STDEVP(終値!F172:Y172)/AVERAGE(終値!F172:Y172),""))</f>
        <v>6.0644043415384395E-2</v>
      </c>
      <c r="D172" s="500">
        <f>IF(終値!A172="","",IFERROR(4*STDEVP(終値!G172:Z172)/AVERAGE(終値!G172:Z172),""))</f>
        <v>5.9846897499806373E-2</v>
      </c>
      <c r="E172" s="500">
        <f>IF(終値!A172="","",IFERROR(4*STDEVP(終値!H172:AA172)/AVERAGE(終値!H172:AA172),""))</f>
        <v>6.0393097041286092E-2</v>
      </c>
      <c r="F172" s="500">
        <f>IF(終値!A172="","",IFERROR(4*STDEVP(終値!I172:AB172)/AVERAGE(終値!I172:AB172),""))</f>
        <v>6.0388520254082423E-2</v>
      </c>
      <c r="G172" s="500">
        <f>IF(終値!A172="","",IFERROR(4*STDEVP(終値!J172:AC172)/AVERAGE(終値!J172:AC172),""))</f>
        <v>5.8612315676304018E-2</v>
      </c>
      <c r="H172" s="500">
        <f>IF(終値!A172="","",IFERROR(4*STDEVP(終値!K172:AD172)/AVERAGE(終値!K172:AD172),""))</f>
        <v>7.4040457137044907E-2</v>
      </c>
      <c r="I172" s="500">
        <f>IF(終値!A172="","",IFERROR(4*STDEVP(終値!L172:AE172)/AVERAGE(終値!L172:AE172),""))</f>
        <v>8.2922066875807832E-2</v>
      </c>
      <c r="J172" s="500">
        <f>IF(終値!A172="","",IFERROR(4*STDEVP(終値!M172:AF172)/AVERAGE(終値!M172:AF172),""))</f>
        <v>8.3521071719551407E-2</v>
      </c>
      <c r="K172" s="500">
        <f>IF(終値!A172="","",IFERROR(4*STDEVP(終値!N172:AG172)/AVERAGE(終値!N172:AG172),""))</f>
        <v>8.803424507963406E-2</v>
      </c>
      <c r="L172" s="500">
        <f>IF(終値!A172="","",IFERROR(4*STDEVP(終値!O172:AH172)/AVERAGE(終値!O172:AH172),""))</f>
        <v>9.1397766245148254E-2</v>
      </c>
      <c r="M172" s="500">
        <f>IF(終値!A172="","",IFERROR(4*STDEVP(終値!P172:AI172)/AVERAGE(終値!P172:AI172),""))</f>
        <v>9.1799064192336827E-2</v>
      </c>
      <c r="N172" s="500">
        <f>IF(終値!A172="","",IFERROR(4*STDEVP(終値!Q172:AJ172)/AVERAGE(終値!Q172:AJ172),""))</f>
        <v>9.4451758515827627E-2</v>
      </c>
      <c r="O172" s="500">
        <f>IF(終値!A172="","",IFERROR(4*STDEVP(終値!R172:AK172)/AVERAGE(終値!R172:AK172),""))</f>
        <v>9.4442264818115296E-2</v>
      </c>
      <c r="P172" s="500">
        <f>IF(終値!A172="","",IFERROR(4*STDEVP(終値!S172:AL172)/AVERAGE(終値!S172:AL172),""))</f>
        <v>9.4874739479780423E-2</v>
      </c>
      <c r="Q172" s="500">
        <f>IF(終値!A172="","",IFERROR(4*STDEVP(終値!T172:AM172)/AVERAGE(終値!T172:AM172),""))</f>
        <v>9.9839314003346044E-2</v>
      </c>
      <c r="R172" s="500">
        <f>IF(終値!A172="","",IFERROR(4*STDEVP(終値!U172:AN172)/AVERAGE(終値!U172:AN172),""))</f>
        <v>9.7276894920813053E-2</v>
      </c>
      <c r="S172" s="500">
        <f>IF(終値!A172="","",IFERROR(4*STDEVP(終値!V172:AO172)/AVERAGE(終値!V172:AO172),""))</f>
        <v>9.718061992918163E-2</v>
      </c>
      <c r="T172" s="500">
        <f>IF(終値!A172="","",IFERROR(4*STDEVP(終値!W172:AP172)/AVERAGE(終値!W172:AP172),""))</f>
        <v>0.10323121102880131</v>
      </c>
      <c r="U172" s="500">
        <f>IF(終値!A172="","",IFERROR(4*STDEVP(終値!X172:AQ172)/AVERAGE(終値!X172:AQ172),""))</f>
        <v>0.1039746889656387</v>
      </c>
      <c r="V172" s="500">
        <f>IF(終値!A172="","",IFERROR(4*STDEVP(終値!Y172:AR172)/AVERAGE(終値!Y172:AR172),""))</f>
        <v>0.10395445234238339</v>
      </c>
      <c r="W172" s="500">
        <f>IF(終値!A172="","",IFERROR(4*STDEVP(終値!Z172:AS172)/AVERAGE(終値!Z172:AS172),""))</f>
        <v>0.10241315186326935</v>
      </c>
      <c r="X172" s="500">
        <f>IF(終値!A172="","",IFERROR(4*STDEVP(終値!AA172:AT172)/AVERAGE(終値!AA172:AT172),""))</f>
        <v>0.10160100167632723</v>
      </c>
      <c r="Y172" s="500">
        <f>IF(終値!A172="","",IFERROR(4*STDEVP(終値!AB172:AU172)/AVERAGE(終値!AB172:AU172),""))</f>
        <v>0.1026451297585053</v>
      </c>
      <c r="Z172" s="500">
        <f>IF(終値!A172="","",IFERROR(4*STDEVP(終値!AC172:AV172)/AVERAGE(終値!AC172:AV172),""))</f>
        <v>0.10431025745433445</v>
      </c>
      <c r="AA172" s="500">
        <f>IF(終値!A172="","",IFERROR(4*STDEVP(終値!AD172:AW172)/AVERAGE(終値!AD172:AW172),""))</f>
        <v>0.10399013253174909</v>
      </c>
      <c r="AB172" s="500">
        <f>IF(終値!A172="","",IFERROR(4*STDEVP(終値!AE172:AX172)/AVERAGE(終値!AE172:AX172),""))</f>
        <v>9.9129864393139047E-2</v>
      </c>
      <c r="AC172" s="500">
        <f>IF(終値!A172="","",IFERROR(4*STDEVP(終値!AF172:AY172)/AVERAGE(終値!AF172:AY172),""))</f>
        <v>0.10402909717553455</v>
      </c>
      <c r="AD172" s="500">
        <f>IF(終値!A172="","",IFERROR(4*STDEVP(終値!AG172:AZ172)/AVERAGE(終値!AG172:AZ172),""))</f>
        <v>0.11263444290660785</v>
      </c>
      <c r="AE172" s="500">
        <f>IF(終値!A172="","",IFERROR(4*STDEVP(終値!AH172:BA172)/AVERAGE(終値!AH172:BA172),""))</f>
        <v>0.11165466124471017</v>
      </c>
      <c r="AF172" s="500">
        <f>IF(終値!A172="","",IFERROR(4*STDEVP(終値!AI172:BB172)/AVERAGE(終値!AI172:BB172),""))</f>
        <v>0.11759941946556886</v>
      </c>
      <c r="AG172" s="500">
        <f>IF(終値!A172="","",IFERROR(4*STDEVP(終値!AJ172:BC172)/AVERAGE(終値!AJ172:BC172),""))</f>
        <v>0.12070801683355466</v>
      </c>
      <c r="AH172" s="500">
        <f>IF(終値!A172="","",IFERROR(4*STDEVP(終値!AK172:BD172)/AVERAGE(終値!AK172:BD172),""))</f>
        <v>0.11942524130193984</v>
      </c>
      <c r="AI172" s="500">
        <f>IF(終値!A172="","",IFERROR(4*STDEVP(終値!AL172:BE172)/AVERAGE(終値!AL172:BE172),""))</f>
        <v>0.12114007850921932</v>
      </c>
      <c r="AJ172" s="500">
        <f>IF(終値!A172="","",IFERROR(4*STDEVP(終値!AM172:BF172)/AVERAGE(終値!AM172:BF172),""))</f>
        <v>0.12404161666956492</v>
      </c>
      <c r="AK172" s="500">
        <f>IF(終値!A172="","",IFERROR(4*STDEVP(終値!AN172:BG172)/AVERAGE(終値!AN172:BG172),""))</f>
        <v>0.12623296717010332</v>
      </c>
      <c r="AL172" s="500">
        <f>IF(終値!A172="","",IFERROR(4*STDEVP(終値!AO172:BH172)/AVERAGE(終値!AO172:BH172),""))</f>
        <v>0.14933873701518349</v>
      </c>
      <c r="AM172" s="500">
        <f>IF(終値!A172="","",IFERROR(4*STDEVP(終値!AP172:BI172)/AVERAGE(終値!AP172:BI172),""))</f>
        <v>0.17577620370272068</v>
      </c>
      <c r="AN172" s="500">
        <f>IF(終値!A172="","",IFERROR(4*STDEVP(終値!AQ172:BJ172)/AVERAGE(終値!AQ172:BJ172),""))</f>
        <v>0.20711937170021349</v>
      </c>
      <c r="AO172" s="500">
        <f>IF(終値!A172="","",IFERROR(4*STDEVP(終値!AR172:BK172)/AVERAGE(終値!AR172:BK172),""))</f>
        <v>0.23868152057939049</v>
      </c>
      <c r="AP172" s="500">
        <f>IF(終値!A172="","",IFERROR(4*STDEVP(終値!AS172:BL172)/AVERAGE(終値!AS172:BL172),""))</f>
        <v>0.25513266644125548</v>
      </c>
    </row>
    <row r="173" spans="1:42">
      <c r="A173" s="497" t="str">
        <f>IF(終値!A173="","",終値!A173)</f>
        <v>4382</v>
      </c>
      <c r="B173" s="500">
        <f>IF(終値!A173="","",IFERROR(4*STDEVP(終値!E173:X173)/AVERAGE(終値!E173:X173),""))</f>
        <v>5.5876450017309426E-2</v>
      </c>
      <c r="C173" s="500">
        <f>IF(終値!A173="","",IFERROR(4*STDEVP(終値!F173:Y173)/AVERAGE(終値!F173:Y173),""))</f>
        <v>5.1806122292659545E-2</v>
      </c>
      <c r="D173" s="500">
        <f>IF(終値!A173="","",IFERROR(4*STDEVP(終値!G173:Z173)/AVERAGE(終値!G173:Z173),""))</f>
        <v>5.3943725225563115E-2</v>
      </c>
      <c r="E173" s="500">
        <f>IF(終値!A173="","",IFERROR(4*STDEVP(終値!H173:AA173)/AVERAGE(終値!H173:AA173),""))</f>
        <v>5.7689462780260901E-2</v>
      </c>
      <c r="F173" s="500">
        <f>IF(終値!A173="","",IFERROR(4*STDEVP(終値!I173:AB173)/AVERAGE(終値!I173:AB173),""))</f>
        <v>5.9467284740033682E-2</v>
      </c>
      <c r="G173" s="500">
        <f>IF(終値!A173="","",IFERROR(4*STDEVP(終値!J173:AC173)/AVERAGE(終値!J173:AC173),""))</f>
        <v>5.9723620860126808E-2</v>
      </c>
      <c r="H173" s="500">
        <f>IF(終値!A173="","",IFERROR(4*STDEVP(終値!K173:AD173)/AVERAGE(終値!K173:AD173),""))</f>
        <v>6.0700142619061669E-2</v>
      </c>
      <c r="I173" s="500">
        <f>IF(終値!A173="","",IFERROR(4*STDEVP(終値!L173:AE173)/AVERAGE(終値!L173:AE173),""))</f>
        <v>5.9794565538304208E-2</v>
      </c>
      <c r="J173" s="500">
        <f>IF(終値!A173="","",IFERROR(4*STDEVP(終値!M173:AF173)/AVERAGE(終値!M173:AF173),""))</f>
        <v>7.9829197981181044E-2</v>
      </c>
      <c r="K173" s="500">
        <f>IF(終値!A173="","",IFERROR(4*STDEVP(終値!N173:AG173)/AVERAGE(終値!N173:AG173),""))</f>
        <v>7.9714463151927858E-2</v>
      </c>
      <c r="L173" s="500">
        <f>IF(終値!A173="","",IFERROR(4*STDEVP(終値!O173:AH173)/AVERAGE(終値!O173:AH173),""))</f>
        <v>7.7266116791663231E-2</v>
      </c>
      <c r="M173" s="500">
        <f>IF(終値!A173="","",IFERROR(4*STDEVP(終値!P173:AI173)/AVERAGE(終値!P173:AI173),""))</f>
        <v>7.6334849612858677E-2</v>
      </c>
      <c r="N173" s="500">
        <f>IF(終値!A173="","",IFERROR(4*STDEVP(終値!Q173:AJ173)/AVERAGE(終値!Q173:AJ173),""))</f>
        <v>7.4978696493353258E-2</v>
      </c>
      <c r="O173" s="500">
        <f>IF(終値!A173="","",IFERROR(4*STDEVP(終値!R173:AK173)/AVERAGE(終値!R173:AK173),""))</f>
        <v>7.6719924304930576E-2</v>
      </c>
      <c r="P173" s="500">
        <f>IF(終値!A173="","",IFERROR(4*STDEVP(終値!S173:AL173)/AVERAGE(終値!S173:AL173),""))</f>
        <v>7.7122113991406921E-2</v>
      </c>
      <c r="Q173" s="500">
        <f>IF(終値!A173="","",IFERROR(4*STDEVP(終値!T173:AM173)/AVERAGE(終値!T173:AM173),""))</f>
        <v>0.10166659926310488</v>
      </c>
      <c r="R173" s="500">
        <f>IF(終値!A173="","",IFERROR(4*STDEVP(終値!U173:AN173)/AVERAGE(終値!U173:AN173),""))</f>
        <v>0.13094007029511179</v>
      </c>
      <c r="S173" s="500">
        <f>IF(終値!A173="","",IFERROR(4*STDEVP(終値!V173:AO173)/AVERAGE(終値!V173:AO173),""))</f>
        <v>0.15375291794296278</v>
      </c>
      <c r="T173" s="500">
        <f>IF(終値!A173="","",IFERROR(4*STDEVP(終値!W173:AP173)/AVERAGE(終値!W173:AP173),""))</f>
        <v>0.16357140536543044</v>
      </c>
      <c r="U173" s="500">
        <f>IF(終値!A173="","",IFERROR(4*STDEVP(終値!X173:AQ173)/AVERAGE(終値!X173:AQ173),""))</f>
        <v>0.17611587405708148</v>
      </c>
      <c r="V173" s="500">
        <f>IF(終値!A173="","",IFERROR(4*STDEVP(終値!Y173:AR173)/AVERAGE(終値!Y173:AR173),""))</f>
        <v>0.16909518479229746</v>
      </c>
      <c r="W173" s="500">
        <f>IF(終値!A173="","",IFERROR(4*STDEVP(終値!Z173:AS173)/AVERAGE(終値!Z173:AS173),""))</f>
        <v>0.16786368562141696</v>
      </c>
      <c r="X173" s="500">
        <f>IF(終値!A173="","",IFERROR(4*STDEVP(終値!AA173:AT173)/AVERAGE(終値!AA173:AT173),""))</f>
        <v>0.18066017370887094</v>
      </c>
      <c r="Y173" s="500">
        <f>IF(終値!A173="","",IFERROR(4*STDEVP(終値!AB173:AU173)/AVERAGE(終値!AB173:AU173),""))</f>
        <v>0.18435008522010091</v>
      </c>
      <c r="Z173" s="500">
        <f>IF(終値!A173="","",IFERROR(4*STDEVP(終値!AC173:AV173)/AVERAGE(終値!AC173:AV173),""))</f>
        <v>0.1836767244555805</v>
      </c>
      <c r="AA173" s="500">
        <f>IF(終値!A173="","",IFERROR(4*STDEVP(終値!AD173:AW173)/AVERAGE(終値!AD173:AW173),""))</f>
        <v>0.18848718989382238</v>
      </c>
      <c r="AB173" s="500">
        <f>IF(終値!A173="","",IFERROR(4*STDEVP(終値!AE173:AX173)/AVERAGE(終値!AE173:AX173),""))</f>
        <v>0.19354639367152981</v>
      </c>
      <c r="AC173" s="500">
        <f>IF(終値!A173="","",IFERROR(4*STDEVP(終値!AF173:AY173)/AVERAGE(終値!AF173:AY173),""))</f>
        <v>0.19805658249421498</v>
      </c>
      <c r="AD173" s="500">
        <f>IF(終値!A173="","",IFERROR(4*STDEVP(終値!AG173:AZ173)/AVERAGE(終値!AG173:AZ173),""))</f>
        <v>0.20288010174205012</v>
      </c>
      <c r="AE173" s="500">
        <f>IF(終値!A173="","",IFERROR(4*STDEVP(終値!AH173:BA173)/AVERAGE(終値!AH173:BA173),""))</f>
        <v>0.20246654944100267</v>
      </c>
      <c r="AF173" s="500">
        <f>IF(終値!A173="","",IFERROR(4*STDEVP(終値!AI173:BB173)/AVERAGE(終値!AI173:BB173),""))</f>
        <v>0.20228421256839615</v>
      </c>
      <c r="AG173" s="500">
        <f>IF(終値!A173="","",IFERROR(4*STDEVP(終値!AJ173:BC173)/AVERAGE(終値!AJ173:BC173),""))</f>
        <v>0.19824115128464476</v>
      </c>
      <c r="AH173" s="500">
        <f>IF(終値!A173="","",IFERROR(4*STDEVP(終値!AK173:BD173)/AVERAGE(終値!AK173:BD173),""))</f>
        <v>0.19445996073404556</v>
      </c>
      <c r="AI173" s="500">
        <f>IF(終値!A173="","",IFERROR(4*STDEVP(終値!AL173:BE173)/AVERAGE(終値!AL173:BE173),""))</f>
        <v>0.19376831043740633</v>
      </c>
      <c r="AJ173" s="500">
        <f>IF(終値!A173="","",IFERROR(4*STDEVP(終値!AM173:BF173)/AVERAGE(終値!AM173:BF173),""))</f>
        <v>0.19394949107948761</v>
      </c>
      <c r="AK173" s="500">
        <f>IF(終値!A173="","",IFERROR(4*STDEVP(終値!AN173:BG173)/AVERAGE(終値!AN173:BG173),""))</f>
        <v>0.19283657392161729</v>
      </c>
      <c r="AL173" s="500">
        <f>IF(終値!A173="","",IFERROR(4*STDEVP(終値!AO173:BH173)/AVERAGE(終値!AO173:BH173),""))</f>
        <v>0.18823955824753366</v>
      </c>
      <c r="AM173" s="500">
        <f>IF(終値!A173="","",IFERROR(4*STDEVP(終値!AP173:BI173)/AVERAGE(終値!AP173:BI173),""))</f>
        <v>0.18334124675405078</v>
      </c>
      <c r="AN173" s="500">
        <f>IF(終値!A173="","",IFERROR(4*STDEVP(終値!AQ173:BJ173)/AVERAGE(終値!AQ173:BJ173),""))</f>
        <v>0.17731913431794011</v>
      </c>
      <c r="AO173" s="500">
        <f>IF(終値!A173="","",IFERROR(4*STDEVP(終値!AR173:BK173)/AVERAGE(終値!AR173:BK173),""))</f>
        <v>0.16453244252157576</v>
      </c>
      <c r="AP173" s="500">
        <f>IF(終値!A173="","",IFERROR(4*STDEVP(終値!AS173:BL173)/AVERAGE(終値!AS173:BL173),""))</f>
        <v>0.16623381493796305</v>
      </c>
    </row>
    <row r="174" spans="1:42">
      <c r="A174" s="497" t="str">
        <f>IF(終値!A174="","",終値!A174)</f>
        <v>2327</v>
      </c>
      <c r="B174" s="500">
        <f>IF(終値!A174="","",IFERROR(4*STDEVP(終値!E174:X174)/AVERAGE(終値!E174:X174),""))</f>
        <v>8.9686133048365202E-2</v>
      </c>
      <c r="C174" s="500">
        <f>IF(終値!A174="","",IFERROR(4*STDEVP(終値!F174:Y174)/AVERAGE(終値!F174:Y174),""))</f>
        <v>8.8831435032669548E-2</v>
      </c>
      <c r="D174" s="500">
        <f>IF(終値!A174="","",IFERROR(4*STDEVP(終値!G174:Z174)/AVERAGE(終値!G174:Z174),""))</f>
        <v>8.1705382859746767E-2</v>
      </c>
      <c r="E174" s="500">
        <f>IF(終値!A174="","",IFERROR(4*STDEVP(終値!H174:AA174)/AVERAGE(終値!H174:AA174),""))</f>
        <v>8.3959176245957987E-2</v>
      </c>
      <c r="F174" s="500">
        <f>IF(終値!A174="","",IFERROR(4*STDEVP(終値!I174:AB174)/AVERAGE(終値!I174:AB174),""))</f>
        <v>9.6630919923808456E-2</v>
      </c>
      <c r="G174" s="500">
        <f>IF(終値!A174="","",IFERROR(4*STDEVP(終値!J174:AC174)/AVERAGE(終値!J174:AC174),""))</f>
        <v>0.11929323339316461</v>
      </c>
      <c r="H174" s="500">
        <f>IF(終値!A174="","",IFERROR(4*STDEVP(終値!K174:AD174)/AVERAGE(終値!K174:AD174),""))</f>
        <v>0.15742032771795855</v>
      </c>
      <c r="I174" s="500">
        <f>IF(終値!A174="","",IFERROR(4*STDEVP(終値!L174:AE174)/AVERAGE(終値!L174:AE174),""))</f>
        <v>0.16943994174661467</v>
      </c>
      <c r="J174" s="500">
        <f>IF(終値!A174="","",IFERROR(4*STDEVP(終値!M174:AF174)/AVERAGE(終値!M174:AF174),""))</f>
        <v>0.18206779450444721</v>
      </c>
      <c r="K174" s="500">
        <f>IF(終値!A174="","",IFERROR(4*STDEVP(終値!N174:AG174)/AVERAGE(終値!N174:AG174),""))</f>
        <v>0.20484536866303485</v>
      </c>
      <c r="L174" s="500">
        <f>IF(終値!A174="","",IFERROR(4*STDEVP(終値!O174:AH174)/AVERAGE(終値!O174:AH174),""))</f>
        <v>0.23039479090254208</v>
      </c>
      <c r="M174" s="500">
        <f>IF(終値!A174="","",IFERROR(4*STDEVP(終値!P174:AI174)/AVERAGE(終値!P174:AI174),""))</f>
        <v>0.25091732302951775</v>
      </c>
      <c r="N174" s="500">
        <f>IF(終値!A174="","",IFERROR(4*STDEVP(終値!Q174:AJ174)/AVERAGE(終値!Q174:AJ174),""))</f>
        <v>0.27012958042038993</v>
      </c>
      <c r="O174" s="500">
        <f>IF(終値!A174="","",IFERROR(4*STDEVP(終値!R174:AK174)/AVERAGE(終値!R174:AK174),""))</f>
        <v>0.27656486494309834</v>
      </c>
      <c r="P174" s="500">
        <f>IF(終値!A174="","",IFERROR(4*STDEVP(終値!S174:AL174)/AVERAGE(終値!S174:AL174),""))</f>
        <v>0.28243828234720786</v>
      </c>
      <c r="Q174" s="500">
        <f>IF(終値!A174="","",IFERROR(4*STDEVP(終値!T174:AM174)/AVERAGE(終値!T174:AM174),""))</f>
        <v>0.28674271047930533</v>
      </c>
      <c r="R174" s="500">
        <f>IF(終値!A174="","",IFERROR(4*STDEVP(終値!U174:AN174)/AVERAGE(終値!U174:AN174),""))</f>
        <v>0.29184147627614615</v>
      </c>
      <c r="S174" s="500">
        <f>IF(終値!A174="","",IFERROR(4*STDEVP(終値!V174:AO174)/AVERAGE(終値!V174:AO174),""))</f>
        <v>0.28714642286630121</v>
      </c>
      <c r="T174" s="500">
        <f>IF(終値!A174="","",IFERROR(4*STDEVP(終値!W174:AP174)/AVERAGE(終値!W174:AP174),""))</f>
        <v>0.27537749376526321</v>
      </c>
      <c r="U174" s="500">
        <f>IF(終値!A174="","",IFERROR(4*STDEVP(終値!X174:AQ174)/AVERAGE(終値!X174:AQ174),""))</f>
        <v>0.26089552048080128</v>
      </c>
      <c r="V174" s="500">
        <f>IF(終値!A174="","",IFERROR(4*STDEVP(終値!Y174:AR174)/AVERAGE(終値!Y174:AR174),""))</f>
        <v>0.24409472122225123</v>
      </c>
      <c r="W174" s="500">
        <f>IF(終値!A174="","",IFERROR(4*STDEVP(終値!Z174:AS174)/AVERAGE(終値!Z174:AS174),""))</f>
        <v>0.2140830760684507</v>
      </c>
      <c r="X174" s="500">
        <f>IF(終値!A174="","",IFERROR(4*STDEVP(終値!AA174:AT174)/AVERAGE(終値!AA174:AT174),""))</f>
        <v>0.17396243560544702</v>
      </c>
      <c r="Y174" s="500">
        <f>IF(終値!A174="","",IFERROR(4*STDEVP(終値!AB174:AU174)/AVERAGE(終値!AB174:AU174),""))</f>
        <v>0.13967481817354988</v>
      </c>
      <c r="Z174" s="500">
        <f>IF(終値!A174="","",IFERROR(4*STDEVP(終値!AC174:AV174)/AVERAGE(終値!AC174:AV174),""))</f>
        <v>0.11549287583119539</v>
      </c>
      <c r="AA174" s="500">
        <f>IF(終値!A174="","",IFERROR(4*STDEVP(終値!AD174:AW174)/AVERAGE(終値!AD174:AW174),""))</f>
        <v>0.10876635750607885</v>
      </c>
      <c r="AB174" s="500">
        <f>IF(終値!A174="","",IFERROR(4*STDEVP(終値!AE174:AX174)/AVERAGE(終値!AE174:AX174),""))</f>
        <v>0.11597530285235565</v>
      </c>
      <c r="AC174" s="500">
        <f>IF(終値!A174="","",IFERROR(4*STDEVP(終値!AF174:AY174)/AVERAGE(終値!AF174:AY174),""))</f>
        <v>0.13337691374339758</v>
      </c>
      <c r="AD174" s="500">
        <f>IF(終値!A174="","",IFERROR(4*STDEVP(終値!AG174:AZ174)/AVERAGE(終値!AG174:AZ174),""))</f>
        <v>0.15186308081371069</v>
      </c>
      <c r="AE174" s="500">
        <f>IF(終値!A174="","",IFERROR(4*STDEVP(終値!AH174:BA174)/AVERAGE(終値!AH174:BA174),""))</f>
        <v>0.16004422612133859</v>
      </c>
      <c r="AF174" s="500">
        <f>IF(終値!A174="","",IFERROR(4*STDEVP(終値!AI174:BB174)/AVERAGE(終値!AI174:BB174),""))</f>
        <v>0.16723045885167456</v>
      </c>
      <c r="AG174" s="500">
        <f>IF(終値!A174="","",IFERROR(4*STDEVP(終値!AJ174:BC174)/AVERAGE(終値!AJ174:BC174),""))</f>
        <v>0.17756822858093213</v>
      </c>
      <c r="AH174" s="500">
        <f>IF(終値!A174="","",IFERROR(4*STDEVP(終値!AK174:BD174)/AVERAGE(終値!AK174:BD174),""))</f>
        <v>0.19157148029016927</v>
      </c>
      <c r="AI174" s="500">
        <f>IF(終値!A174="","",IFERROR(4*STDEVP(終値!AL174:BE174)/AVERAGE(終値!AL174:BE174),""))</f>
        <v>0.2019742207839238</v>
      </c>
      <c r="AJ174" s="500">
        <f>IF(終値!A174="","",IFERROR(4*STDEVP(終値!AM174:BF174)/AVERAGE(終値!AM174:BF174),""))</f>
        <v>0.20126622368190505</v>
      </c>
      <c r="AK174" s="500">
        <f>IF(終値!A174="","",IFERROR(4*STDEVP(終値!AN174:BG174)/AVERAGE(終値!AN174:BG174),""))</f>
        <v>0.19491259318188456</v>
      </c>
      <c r="AL174" s="500">
        <f>IF(終値!A174="","",IFERROR(4*STDEVP(終値!AO174:BH174)/AVERAGE(終値!AO174:BH174),""))</f>
        <v>0.18195212791039214</v>
      </c>
      <c r="AM174" s="500">
        <f>IF(終値!A174="","",IFERROR(4*STDEVP(終値!AP174:BI174)/AVERAGE(終値!AP174:BI174),""))</f>
        <v>0.16476036221486245</v>
      </c>
      <c r="AN174" s="500">
        <f>IF(終値!A174="","",IFERROR(4*STDEVP(終値!AQ174:BJ174)/AVERAGE(終値!AQ174:BJ174),""))</f>
        <v>0.15533711973760861</v>
      </c>
      <c r="AO174" s="500">
        <f>IF(終値!A174="","",IFERROR(4*STDEVP(終値!AR174:BK174)/AVERAGE(終値!AR174:BK174),""))</f>
        <v>0.13952931253819356</v>
      </c>
      <c r="AP174" s="500">
        <f>IF(終値!A174="","",IFERROR(4*STDEVP(終値!AS174:BL174)/AVERAGE(終値!AS174:BL174),""))</f>
        <v>0.12290241680801486</v>
      </c>
    </row>
    <row r="175" spans="1:42">
      <c r="A175" s="497" t="str">
        <f>IF(終値!A175="","",終値!A175)</f>
        <v>1942</v>
      </c>
      <c r="B175" s="500">
        <f>IF(終値!A175="","",IFERROR(4*STDEVP(終値!E175:X175)/AVERAGE(終値!E175:X175),""))</f>
        <v>0.21337044229662377</v>
      </c>
      <c r="C175" s="500">
        <f>IF(終値!A175="","",IFERROR(4*STDEVP(終値!F175:Y175)/AVERAGE(終値!F175:Y175),""))</f>
        <v>0.22446533439722371</v>
      </c>
      <c r="D175" s="500">
        <f>IF(終値!A175="","",IFERROR(4*STDEVP(終値!G175:Z175)/AVERAGE(終値!G175:Z175),""))</f>
        <v>0.25281142250224076</v>
      </c>
      <c r="E175" s="500">
        <f>IF(終値!A175="","",IFERROR(4*STDEVP(終値!H175:AA175)/AVERAGE(終値!H175:AA175),""))</f>
        <v>0.26883302545002535</v>
      </c>
      <c r="F175" s="500">
        <f>IF(終値!A175="","",IFERROR(4*STDEVP(終値!I175:AB175)/AVERAGE(終値!I175:AB175),""))</f>
        <v>0.2607673593747048</v>
      </c>
      <c r="G175" s="500">
        <f>IF(終値!A175="","",IFERROR(4*STDEVP(終値!J175:AC175)/AVERAGE(終値!J175:AC175),""))</f>
        <v>0.24192064505393693</v>
      </c>
      <c r="H175" s="500">
        <f>IF(終値!A175="","",IFERROR(4*STDEVP(終値!K175:AD175)/AVERAGE(終値!K175:AD175),""))</f>
        <v>0.22724763611923213</v>
      </c>
      <c r="I175" s="500">
        <f>IF(終値!A175="","",IFERROR(4*STDEVP(終値!L175:AE175)/AVERAGE(終値!L175:AE175),""))</f>
        <v>0.21279679463470921</v>
      </c>
      <c r="J175" s="500">
        <f>IF(終値!A175="","",IFERROR(4*STDEVP(終値!M175:AF175)/AVERAGE(終値!M175:AF175),""))</f>
        <v>0.21308635953543933</v>
      </c>
      <c r="K175" s="500">
        <f>IF(終値!A175="","",IFERROR(4*STDEVP(終値!N175:AG175)/AVERAGE(終値!N175:AG175),""))</f>
        <v>0.21405844049692366</v>
      </c>
      <c r="L175" s="500">
        <f>IF(終値!A175="","",IFERROR(4*STDEVP(終値!O175:AH175)/AVERAGE(終値!O175:AH175),""))</f>
        <v>0.20788485563223111</v>
      </c>
      <c r="M175" s="500">
        <f>IF(終値!A175="","",IFERROR(4*STDEVP(終値!P175:AI175)/AVERAGE(終値!P175:AI175),""))</f>
        <v>0.20128212932097556</v>
      </c>
      <c r="N175" s="500">
        <f>IF(終値!A175="","",IFERROR(4*STDEVP(終値!Q175:AJ175)/AVERAGE(終値!Q175:AJ175),""))</f>
        <v>0.18862985090510617</v>
      </c>
      <c r="O175" s="500">
        <f>IF(終値!A175="","",IFERROR(4*STDEVP(終値!R175:AK175)/AVERAGE(終値!R175:AK175),""))</f>
        <v>0.17321334401477839</v>
      </c>
      <c r="P175" s="500">
        <f>IF(終値!A175="","",IFERROR(4*STDEVP(終値!S175:AL175)/AVERAGE(終値!S175:AL175),""))</f>
        <v>0.1471729580222583</v>
      </c>
      <c r="Q175" s="500">
        <f>IF(終値!A175="","",IFERROR(4*STDEVP(終値!T175:AM175)/AVERAGE(終値!T175:AM175),""))</f>
        <v>0.13163923704431688</v>
      </c>
      <c r="R175" s="500">
        <f>IF(終値!A175="","",IFERROR(4*STDEVP(終値!U175:AN175)/AVERAGE(終値!U175:AN175),""))</f>
        <v>0.12746549009499303</v>
      </c>
      <c r="S175" s="500">
        <f>IF(終値!A175="","",IFERROR(4*STDEVP(終値!V175:AO175)/AVERAGE(終値!V175:AO175),""))</f>
        <v>0.1218953990833908</v>
      </c>
      <c r="T175" s="500">
        <f>IF(終値!A175="","",IFERROR(4*STDEVP(終値!W175:AP175)/AVERAGE(終値!W175:AP175),""))</f>
        <v>0.10882508775490909</v>
      </c>
      <c r="U175" s="500">
        <f>IF(終値!A175="","",IFERROR(4*STDEVP(終値!X175:AQ175)/AVERAGE(終値!X175:AQ175),""))</f>
        <v>0.15366763964124983</v>
      </c>
      <c r="V175" s="500">
        <f>IF(終値!A175="","",IFERROR(4*STDEVP(終値!Y175:AR175)/AVERAGE(終値!Y175:AR175),""))</f>
        <v>0.18545670719736179</v>
      </c>
      <c r="W175" s="500">
        <f>IF(終値!A175="","",IFERROR(4*STDEVP(終値!Z175:AS175)/AVERAGE(終値!Z175:AS175),""))</f>
        <v>0.2042158548726688</v>
      </c>
      <c r="X175" s="500">
        <f>IF(終値!A175="","",IFERROR(4*STDEVP(終値!AA175:AT175)/AVERAGE(終値!AA175:AT175),""))</f>
        <v>0.21412756153037268</v>
      </c>
      <c r="Y175" s="500">
        <f>IF(終値!A175="","",IFERROR(4*STDEVP(終値!AB175:AU175)/AVERAGE(終値!AB175:AU175),""))</f>
        <v>0.23235680135497513</v>
      </c>
      <c r="Z175" s="500">
        <f>IF(終値!A175="","",IFERROR(4*STDEVP(終値!AC175:AV175)/AVERAGE(終値!AC175:AV175),""))</f>
        <v>0.24221161027972993</v>
      </c>
      <c r="AA175" s="500">
        <f>IF(終値!A175="","",IFERROR(4*STDEVP(終値!AD175:AW175)/AVERAGE(終値!AD175:AW175),""))</f>
        <v>0.25492525569794161</v>
      </c>
      <c r="AB175" s="500">
        <f>IF(終値!A175="","",IFERROR(4*STDEVP(終値!AE175:AX175)/AVERAGE(終値!AE175:AX175),""))</f>
        <v>0.26171908888798623</v>
      </c>
      <c r="AC175" s="500">
        <f>IF(終値!A175="","",IFERROR(4*STDEVP(終値!AF175:AY175)/AVERAGE(終値!AF175:AY175),""))</f>
        <v>0.25791930136812902</v>
      </c>
      <c r="AD175" s="500">
        <f>IF(終値!A175="","",IFERROR(4*STDEVP(終値!AG175:AZ175)/AVERAGE(終値!AG175:AZ175),""))</f>
        <v>0.24889868637998477</v>
      </c>
      <c r="AE175" s="500">
        <f>IF(終値!A175="","",IFERROR(4*STDEVP(終値!AH175:BA175)/AVERAGE(終値!AH175:BA175),""))</f>
        <v>0.2432941102473265</v>
      </c>
      <c r="AF175" s="500">
        <f>IF(終値!A175="","",IFERROR(4*STDEVP(終値!AI175:BB175)/AVERAGE(終値!AI175:BB175),""))</f>
        <v>0.23999759487471395</v>
      </c>
      <c r="AG175" s="500">
        <f>IF(終値!A175="","",IFERROR(4*STDEVP(終値!AJ175:BC175)/AVERAGE(終値!AJ175:BC175),""))</f>
        <v>0.23186398751135548</v>
      </c>
      <c r="AH175" s="500">
        <f>IF(終値!A175="","",IFERROR(4*STDEVP(終値!AK175:BD175)/AVERAGE(終値!AK175:BD175),""))</f>
        <v>0.2307609806682229</v>
      </c>
      <c r="AI175" s="500">
        <f>IF(終値!A175="","",IFERROR(4*STDEVP(終値!AL175:BE175)/AVERAGE(終値!AL175:BE175),""))</f>
        <v>0.22091850037548799</v>
      </c>
      <c r="AJ175" s="500">
        <f>IF(終値!A175="","",IFERROR(4*STDEVP(終値!AM175:BF175)/AVERAGE(終値!AM175:BF175),""))</f>
        <v>0.20354753697518699</v>
      </c>
      <c r="AK175" s="500">
        <f>IF(終値!A175="","",IFERROR(4*STDEVP(終値!AN175:BG175)/AVERAGE(終値!AN175:BG175),""))</f>
        <v>0.19275533903336295</v>
      </c>
      <c r="AL175" s="500">
        <f>IF(終値!A175="","",IFERROR(4*STDEVP(終値!AO175:BH175)/AVERAGE(終値!AO175:BH175),""))</f>
        <v>0.18658596447861914</v>
      </c>
      <c r="AM175" s="500">
        <f>IF(終値!A175="","",IFERROR(4*STDEVP(終値!AP175:BI175)/AVERAGE(終値!AP175:BI175),""))</f>
        <v>0.190813577970257</v>
      </c>
      <c r="AN175" s="500">
        <f>IF(終値!A175="","",IFERROR(4*STDEVP(終値!AQ175:BJ175)/AVERAGE(終値!AQ175:BJ175),""))</f>
        <v>0.19463518615267439</v>
      </c>
      <c r="AO175" s="500">
        <f>IF(終値!A175="","",IFERROR(4*STDEVP(終値!AR175:BK175)/AVERAGE(終値!AR175:BK175),""))</f>
        <v>0.21041044630614558</v>
      </c>
      <c r="AP175" s="500">
        <f>IF(終値!A175="","",IFERROR(4*STDEVP(終値!AS175:BL175)/AVERAGE(終値!AS175:BL175),""))</f>
        <v>0.22538915885044308</v>
      </c>
    </row>
    <row r="176" spans="1:42">
      <c r="A176" s="497" t="str">
        <f>IF(終値!A176="","",終値!A176)</f>
        <v>1938</v>
      </c>
      <c r="B176" s="500">
        <f>IF(終値!A176="","",IFERROR(4*STDEVP(終値!E176:X176)/AVERAGE(終値!E176:X176),""))</f>
        <v>0.1027096770029837</v>
      </c>
      <c r="C176" s="500">
        <f>IF(終値!A176="","",IFERROR(4*STDEVP(終値!F176:Y176)/AVERAGE(終値!F176:Y176),""))</f>
        <v>0.10705121357602847</v>
      </c>
      <c r="D176" s="500">
        <f>IF(終値!A176="","",IFERROR(4*STDEVP(終値!G176:Z176)/AVERAGE(終値!G176:Z176),""))</f>
        <v>0.12228930157674255</v>
      </c>
      <c r="E176" s="500">
        <f>IF(終値!A176="","",IFERROR(4*STDEVP(終値!H176:AA176)/AVERAGE(終値!H176:AA176),""))</f>
        <v>0.14116558477050753</v>
      </c>
      <c r="F176" s="500">
        <f>IF(終値!A176="","",IFERROR(4*STDEVP(終値!I176:AB176)/AVERAGE(終値!I176:AB176),""))</f>
        <v>0.14090394929230535</v>
      </c>
      <c r="G176" s="500">
        <f>IF(終値!A176="","",IFERROR(4*STDEVP(終値!J176:AC176)/AVERAGE(終値!J176:AC176),""))</f>
        <v>0.13829651511790772</v>
      </c>
      <c r="H176" s="500">
        <f>IF(終値!A176="","",IFERROR(4*STDEVP(終値!K176:AD176)/AVERAGE(終値!K176:AD176),""))</f>
        <v>0.13175493308449454</v>
      </c>
      <c r="I176" s="500">
        <f>IF(終値!A176="","",IFERROR(4*STDEVP(終値!L176:AE176)/AVERAGE(終値!L176:AE176),""))</f>
        <v>0.12397818561673039</v>
      </c>
      <c r="J176" s="500">
        <f>IF(終値!A176="","",IFERROR(4*STDEVP(終値!M176:AF176)/AVERAGE(終値!M176:AF176),""))</f>
        <v>0.12361963859697915</v>
      </c>
      <c r="K176" s="500">
        <f>IF(終値!A176="","",IFERROR(4*STDEVP(終値!N176:AG176)/AVERAGE(終値!N176:AG176),""))</f>
        <v>0.12909499317453205</v>
      </c>
      <c r="L176" s="500">
        <f>IF(終値!A176="","",IFERROR(4*STDEVP(終値!O176:AH176)/AVERAGE(終値!O176:AH176),""))</f>
        <v>0.12738659634869937</v>
      </c>
      <c r="M176" s="500">
        <f>IF(終値!A176="","",IFERROR(4*STDEVP(終値!P176:AI176)/AVERAGE(終値!P176:AI176),""))</f>
        <v>0.12612090688090455</v>
      </c>
      <c r="N176" s="500">
        <f>IF(終値!A176="","",IFERROR(4*STDEVP(終値!Q176:AJ176)/AVERAGE(終値!Q176:AJ176),""))</f>
        <v>0.12244266451028887</v>
      </c>
      <c r="O176" s="500">
        <f>IF(終値!A176="","",IFERROR(4*STDEVP(終値!R176:AK176)/AVERAGE(終値!R176:AK176),""))</f>
        <v>0.121963343925865</v>
      </c>
      <c r="P176" s="500">
        <f>IF(終値!A176="","",IFERROR(4*STDEVP(終値!S176:AL176)/AVERAGE(終値!S176:AL176),""))</f>
        <v>0.11122847986964855</v>
      </c>
      <c r="Q176" s="500">
        <f>IF(終値!A176="","",IFERROR(4*STDEVP(終値!T176:AM176)/AVERAGE(終値!T176:AM176),""))</f>
        <v>0.11921793287202653</v>
      </c>
      <c r="R176" s="500">
        <f>IF(終値!A176="","",IFERROR(4*STDEVP(終値!U176:AN176)/AVERAGE(終値!U176:AN176),""))</f>
        <v>0.11769461402807545</v>
      </c>
      <c r="S176" s="500">
        <f>IF(終値!A176="","",IFERROR(4*STDEVP(終値!V176:AO176)/AVERAGE(終値!V176:AO176),""))</f>
        <v>0.11420739617361063</v>
      </c>
      <c r="T176" s="500">
        <f>IF(終値!A176="","",IFERROR(4*STDEVP(終値!W176:AP176)/AVERAGE(終値!W176:AP176),""))</f>
        <v>0.10776926021622472</v>
      </c>
      <c r="U176" s="500">
        <f>IF(終値!A176="","",IFERROR(4*STDEVP(終値!X176:AQ176)/AVERAGE(終値!X176:AQ176),""))</f>
        <v>9.8292977159824199E-2</v>
      </c>
      <c r="V176" s="500">
        <f>IF(終値!A176="","",IFERROR(4*STDEVP(終値!Y176:AR176)/AVERAGE(終値!Y176:AR176),""))</f>
        <v>8.5481167909573622E-2</v>
      </c>
      <c r="W176" s="500">
        <f>IF(終値!A176="","",IFERROR(4*STDEVP(終値!Z176:AS176)/AVERAGE(終値!Z176:AS176),""))</f>
        <v>7.2805365574127437E-2</v>
      </c>
      <c r="X176" s="500">
        <f>IF(終値!A176="","",IFERROR(4*STDEVP(終値!AA176:AT176)/AVERAGE(終値!AA176:AT176),""))</f>
        <v>7.0843199080001792E-2</v>
      </c>
      <c r="Y176" s="500">
        <f>IF(終値!A176="","",IFERROR(4*STDEVP(終値!AB176:AU176)/AVERAGE(終値!AB176:AU176),""))</f>
        <v>7.183991826769244E-2</v>
      </c>
      <c r="Z176" s="500">
        <f>IF(終値!A176="","",IFERROR(4*STDEVP(終値!AC176:AV176)/AVERAGE(終値!AC176:AV176),""))</f>
        <v>7.1234044792821569E-2</v>
      </c>
      <c r="AA176" s="500">
        <f>IF(終値!A176="","",IFERROR(4*STDEVP(終値!AD176:AW176)/AVERAGE(終値!AD176:AW176),""))</f>
        <v>6.6380091279937867E-2</v>
      </c>
      <c r="AB176" s="500">
        <f>IF(終値!A176="","",IFERROR(4*STDEVP(終値!AE176:AX176)/AVERAGE(終値!AE176:AX176),""))</f>
        <v>6.3031148392574121E-2</v>
      </c>
      <c r="AC176" s="500">
        <f>IF(終値!A176="","",IFERROR(4*STDEVP(終値!AF176:AY176)/AVERAGE(終値!AF176:AY176),""))</f>
        <v>6.2828451363066473E-2</v>
      </c>
      <c r="AD176" s="500">
        <f>IF(終値!A176="","",IFERROR(4*STDEVP(終値!AG176:AZ176)/AVERAGE(終値!AG176:AZ176),""))</f>
        <v>6.2845389525720954E-2</v>
      </c>
      <c r="AE176" s="500">
        <f>IF(終値!A176="","",IFERROR(4*STDEVP(終値!AH176:BA176)/AVERAGE(終値!AH176:BA176),""))</f>
        <v>6.8506944196559547E-2</v>
      </c>
      <c r="AF176" s="500">
        <f>IF(終値!A176="","",IFERROR(4*STDEVP(終値!AI176:BB176)/AVERAGE(終値!AI176:BB176),""))</f>
        <v>6.7617524721929195E-2</v>
      </c>
      <c r="AG176" s="500">
        <f>IF(終値!A176="","",IFERROR(4*STDEVP(終値!AJ176:BC176)/AVERAGE(終値!AJ176:BC176),""))</f>
        <v>6.6768622410264447E-2</v>
      </c>
      <c r="AH176" s="500">
        <f>IF(終値!A176="","",IFERROR(4*STDEVP(終値!AK176:BD176)/AVERAGE(終値!AK176:BD176),""))</f>
        <v>7.3974115150134287E-2</v>
      </c>
      <c r="AI176" s="500">
        <f>IF(終値!A176="","",IFERROR(4*STDEVP(終値!AL176:BE176)/AVERAGE(終値!AL176:BE176),""))</f>
        <v>7.6924222210705467E-2</v>
      </c>
      <c r="AJ176" s="500">
        <f>IF(終値!A176="","",IFERROR(4*STDEVP(終値!AM176:BF176)/AVERAGE(終値!AM176:BF176),""))</f>
        <v>8.5784366820773658E-2</v>
      </c>
      <c r="AK176" s="500">
        <f>IF(終値!A176="","",IFERROR(4*STDEVP(終値!AN176:BG176)/AVERAGE(終値!AN176:BG176),""))</f>
        <v>8.7168350147781445E-2</v>
      </c>
      <c r="AL176" s="500">
        <f>IF(終値!A176="","",IFERROR(4*STDEVP(終値!AO176:BH176)/AVERAGE(終値!AO176:BH176),""))</f>
        <v>8.7913084945289835E-2</v>
      </c>
      <c r="AM176" s="500">
        <f>IF(終値!A176="","",IFERROR(4*STDEVP(終値!AP176:BI176)/AVERAGE(終値!AP176:BI176),""))</f>
        <v>8.9765945029308444E-2</v>
      </c>
      <c r="AN176" s="500">
        <f>IF(終値!A176="","",IFERROR(4*STDEVP(終値!AQ176:BJ176)/AVERAGE(終値!AQ176:BJ176),""))</f>
        <v>9.3494126808623845E-2</v>
      </c>
      <c r="AO176" s="500">
        <f>IF(終値!A176="","",IFERROR(4*STDEVP(終値!AR176:BK176)/AVERAGE(終値!AR176:BK176),""))</f>
        <v>0.1059447947479924</v>
      </c>
      <c r="AP176" s="500">
        <f>IF(終値!A176="","",IFERROR(4*STDEVP(終値!AS176:BL176)/AVERAGE(終値!AS176:BL176),""))</f>
        <v>0.11204768471500198</v>
      </c>
    </row>
    <row r="177" spans="1:42">
      <c r="A177" s="497" t="str">
        <f>IF(終値!A177="","",終値!A177)</f>
        <v>7236</v>
      </c>
      <c r="B177" s="500">
        <f>IF(終値!A177="","",IFERROR(4*STDEVP(終値!E177:X177)/AVERAGE(終値!E177:X177),""))</f>
        <v>7.3073104150209595E-2</v>
      </c>
      <c r="C177" s="500">
        <f>IF(終値!A177="","",IFERROR(4*STDEVP(終値!F177:Y177)/AVERAGE(終値!F177:Y177),""))</f>
        <v>7.3330845278395423E-2</v>
      </c>
      <c r="D177" s="500">
        <f>IF(終値!A177="","",IFERROR(4*STDEVP(終値!G177:Z177)/AVERAGE(終値!G177:Z177),""))</f>
        <v>7.1530172196808475E-2</v>
      </c>
      <c r="E177" s="500">
        <f>IF(終値!A177="","",IFERROR(4*STDEVP(終値!H177:AA177)/AVERAGE(終値!H177:AA177),""))</f>
        <v>7.3506694657777955E-2</v>
      </c>
      <c r="F177" s="500">
        <f>IF(終値!A177="","",IFERROR(4*STDEVP(終値!I177:AB177)/AVERAGE(終値!I177:AB177),""))</f>
        <v>7.9365181447226207E-2</v>
      </c>
      <c r="G177" s="500">
        <f>IF(終値!A177="","",IFERROR(4*STDEVP(終値!J177:AC177)/AVERAGE(終値!J177:AC177),""))</f>
        <v>7.8178828095769953E-2</v>
      </c>
      <c r="H177" s="500">
        <f>IF(終値!A177="","",IFERROR(4*STDEVP(終値!K177:AD177)/AVERAGE(終値!K177:AD177),""))</f>
        <v>7.7508773722399532E-2</v>
      </c>
      <c r="I177" s="500">
        <f>IF(終値!A177="","",IFERROR(4*STDEVP(終値!L177:AE177)/AVERAGE(終値!L177:AE177),""))</f>
        <v>8.3502043454084157E-2</v>
      </c>
      <c r="J177" s="500">
        <f>IF(終値!A177="","",IFERROR(4*STDEVP(終値!M177:AF177)/AVERAGE(終値!M177:AF177),""))</f>
        <v>8.3398272775770832E-2</v>
      </c>
      <c r="K177" s="500">
        <f>IF(終値!A177="","",IFERROR(4*STDEVP(終値!N177:AG177)/AVERAGE(終値!N177:AG177),""))</f>
        <v>8.0785286009543419E-2</v>
      </c>
      <c r="L177" s="500">
        <f>IF(終値!A177="","",IFERROR(4*STDEVP(終値!O177:AH177)/AVERAGE(終値!O177:AH177),""))</f>
        <v>8.232134320272079E-2</v>
      </c>
      <c r="M177" s="500">
        <f>IF(終値!A177="","",IFERROR(4*STDEVP(終値!P177:AI177)/AVERAGE(終値!P177:AI177),""))</f>
        <v>8.8988965858524421E-2</v>
      </c>
      <c r="N177" s="500">
        <f>IF(終値!A177="","",IFERROR(4*STDEVP(終値!Q177:AJ177)/AVERAGE(終値!Q177:AJ177),""))</f>
        <v>9.0695485287849181E-2</v>
      </c>
      <c r="O177" s="500">
        <f>IF(終値!A177="","",IFERROR(4*STDEVP(終値!R177:AK177)/AVERAGE(終値!R177:AK177),""))</f>
        <v>8.732175907498145E-2</v>
      </c>
      <c r="P177" s="500">
        <f>IF(終値!A177="","",IFERROR(4*STDEVP(終値!S177:AL177)/AVERAGE(終値!S177:AL177),""))</f>
        <v>9.5164508757852234E-2</v>
      </c>
      <c r="Q177" s="500">
        <f>IF(終値!A177="","",IFERROR(4*STDEVP(終値!T177:AM177)/AVERAGE(終値!T177:AM177),""))</f>
        <v>9.9720731808234403E-2</v>
      </c>
      <c r="R177" s="500">
        <f>IF(終値!A177="","",IFERROR(4*STDEVP(終値!U177:AN177)/AVERAGE(終値!U177:AN177),""))</f>
        <v>0.10177650757624269</v>
      </c>
      <c r="S177" s="500">
        <f>IF(終値!A177="","",IFERROR(4*STDEVP(終値!V177:AO177)/AVERAGE(終値!V177:AO177),""))</f>
        <v>0.10570771103638017</v>
      </c>
      <c r="T177" s="500">
        <f>IF(終値!A177="","",IFERROR(4*STDEVP(終値!W177:AP177)/AVERAGE(終値!W177:AP177),""))</f>
        <v>0.10778300774952623</v>
      </c>
      <c r="U177" s="500">
        <f>IF(終値!A177="","",IFERROR(4*STDEVP(終値!X177:AQ177)/AVERAGE(終値!X177:AQ177),""))</f>
        <v>0.11766804220294537</v>
      </c>
      <c r="V177" s="500">
        <f>IF(終値!A177="","",IFERROR(4*STDEVP(終値!Y177:AR177)/AVERAGE(終値!Y177:AR177),""))</f>
        <v>0.12209856461920864</v>
      </c>
      <c r="W177" s="500">
        <f>IF(終値!A177="","",IFERROR(4*STDEVP(終値!Z177:AS177)/AVERAGE(終値!Z177:AS177),""))</f>
        <v>0.12360336378393841</v>
      </c>
      <c r="X177" s="500">
        <f>IF(終値!A177="","",IFERROR(4*STDEVP(終値!AA177:AT177)/AVERAGE(終値!AA177:AT177),""))</f>
        <v>0.12135718581612073</v>
      </c>
      <c r="Y177" s="500">
        <f>IF(終値!A177="","",IFERROR(4*STDEVP(終値!AB177:AU177)/AVERAGE(終値!AB177:AU177),""))</f>
        <v>0.10964454739185096</v>
      </c>
      <c r="Z177" s="500">
        <f>IF(終値!A177="","",IFERROR(4*STDEVP(終値!AC177:AV177)/AVERAGE(終値!AC177:AV177),""))</f>
        <v>8.7474441496332975E-2</v>
      </c>
      <c r="AA177" s="500">
        <f>IF(終値!A177="","",IFERROR(4*STDEVP(終値!AD177:AW177)/AVERAGE(終値!AD177:AW177),""))</f>
        <v>8.1278572025168749E-2</v>
      </c>
      <c r="AB177" s="500">
        <f>IF(終値!A177="","",IFERROR(4*STDEVP(終値!AE177:AX177)/AVERAGE(終値!AE177:AX177),""))</f>
        <v>7.7641683852018611E-2</v>
      </c>
      <c r="AC177" s="500">
        <f>IF(終値!A177="","",IFERROR(4*STDEVP(終値!AF177:AY177)/AVERAGE(終値!AF177:AY177),""))</f>
        <v>8.5121823532377322E-2</v>
      </c>
      <c r="AD177" s="500">
        <f>IF(終値!A177="","",IFERROR(4*STDEVP(終値!AG177:AZ177)/AVERAGE(終値!AG177:AZ177),""))</f>
        <v>9.818275288689729E-2</v>
      </c>
      <c r="AE177" s="500">
        <f>IF(終値!A177="","",IFERROR(4*STDEVP(終値!AH177:BA177)/AVERAGE(終値!AH177:BA177),""))</f>
        <v>9.4397922173313789E-2</v>
      </c>
      <c r="AF177" s="500">
        <f>IF(終値!A177="","",IFERROR(4*STDEVP(終値!AI177:BB177)/AVERAGE(終値!AI177:BB177),""))</f>
        <v>9.5555455564197311E-2</v>
      </c>
      <c r="AG177" s="500">
        <f>IF(終値!A177="","",IFERROR(4*STDEVP(終値!AJ177:BC177)/AVERAGE(終値!AJ177:BC177),""))</f>
        <v>0.1002226673406582</v>
      </c>
      <c r="AH177" s="500">
        <f>IF(終値!A177="","",IFERROR(4*STDEVP(終値!AK177:BD177)/AVERAGE(終値!AK177:BD177),""))</f>
        <v>0.10979329690993879</v>
      </c>
      <c r="AI177" s="500">
        <f>IF(終値!A177="","",IFERROR(4*STDEVP(終値!AL177:BE177)/AVERAGE(終値!AL177:BE177),""))</f>
        <v>0.12182501267541029</v>
      </c>
      <c r="AJ177" s="500">
        <f>IF(終値!A177="","",IFERROR(4*STDEVP(終値!AM177:BF177)/AVERAGE(終値!AM177:BF177),""))</f>
        <v>0.12109611144962203</v>
      </c>
      <c r="AK177" s="500">
        <f>IF(終値!A177="","",IFERROR(4*STDEVP(終値!AN177:BG177)/AVERAGE(終値!AN177:BG177),""))</f>
        <v>0.12030976575828521</v>
      </c>
      <c r="AL177" s="500">
        <f>IF(終値!A177="","",IFERROR(4*STDEVP(終値!AO177:BH177)/AVERAGE(終値!AO177:BH177),""))</f>
        <v>0.13135608386327866</v>
      </c>
      <c r="AM177" s="500">
        <f>IF(終値!A177="","",IFERROR(4*STDEVP(終値!AP177:BI177)/AVERAGE(終値!AP177:BI177),""))</f>
        <v>0.13673499037074746</v>
      </c>
      <c r="AN177" s="500">
        <f>IF(終値!A177="","",IFERROR(4*STDEVP(終値!AQ177:BJ177)/AVERAGE(終値!AQ177:BJ177),""))</f>
        <v>0.14298400382139062</v>
      </c>
      <c r="AO177" s="500">
        <f>IF(終値!A177="","",IFERROR(4*STDEVP(終値!AR177:BK177)/AVERAGE(終値!AR177:BK177),""))</f>
        <v>0.13896329188058928</v>
      </c>
      <c r="AP177" s="500">
        <f>IF(終値!A177="","",IFERROR(4*STDEVP(終値!AS177:BL177)/AVERAGE(終値!AS177:BL177),""))</f>
        <v>0.13682867187111536</v>
      </c>
    </row>
    <row r="178" spans="1:42">
      <c r="A178" s="497" t="str">
        <f>IF(終値!A178="","",終値!A178)</f>
        <v>6436</v>
      </c>
      <c r="B178" s="500">
        <f>IF(終値!A178="","",IFERROR(4*STDEVP(終値!E178:X178)/AVERAGE(終値!E178:X178),""))</f>
        <v>8.0887811972327237E-2</v>
      </c>
      <c r="C178" s="500">
        <f>IF(終値!A178="","",IFERROR(4*STDEVP(終値!F178:Y178)/AVERAGE(終値!F178:Y178),""))</f>
        <v>8.4331992179098106E-2</v>
      </c>
      <c r="D178" s="500">
        <f>IF(終値!A178="","",IFERROR(4*STDEVP(終値!G178:Z178)/AVERAGE(終値!G178:Z178),""))</f>
        <v>8.6119877469089098E-2</v>
      </c>
      <c r="E178" s="500">
        <f>IF(終値!A178="","",IFERROR(4*STDEVP(終値!H178:AA178)/AVERAGE(終値!H178:AA178),""))</f>
        <v>8.7064377373301721E-2</v>
      </c>
      <c r="F178" s="500">
        <f>IF(終値!A178="","",IFERROR(4*STDEVP(終値!I178:AB178)/AVERAGE(終値!I178:AB178),""))</f>
        <v>8.7941249483272366E-2</v>
      </c>
      <c r="G178" s="500">
        <f>IF(終値!A178="","",IFERROR(4*STDEVP(終値!J178:AC178)/AVERAGE(終値!J178:AC178),""))</f>
        <v>8.9041082901902963E-2</v>
      </c>
      <c r="H178" s="500">
        <f>IF(終値!A178="","",IFERROR(4*STDEVP(終値!K178:AD178)/AVERAGE(終値!K178:AD178),""))</f>
        <v>9.036739534311844E-2</v>
      </c>
      <c r="I178" s="500">
        <f>IF(終値!A178="","",IFERROR(4*STDEVP(終値!L178:AE178)/AVERAGE(終値!L178:AE178),""))</f>
        <v>9.2353352304999539E-2</v>
      </c>
      <c r="J178" s="500">
        <f>IF(終値!A178="","",IFERROR(4*STDEVP(終値!M178:AF178)/AVERAGE(終値!M178:AF178),""))</f>
        <v>9.6711026342490555E-2</v>
      </c>
      <c r="K178" s="500">
        <f>IF(終値!A178="","",IFERROR(4*STDEVP(終値!N178:AG178)/AVERAGE(終値!N178:AG178),""))</f>
        <v>7.5217985081051403E-2</v>
      </c>
      <c r="L178" s="500">
        <f>IF(終値!A178="","",IFERROR(4*STDEVP(終値!O178:AH178)/AVERAGE(終値!O178:AH178),""))</f>
        <v>7.4625465725721749E-2</v>
      </c>
      <c r="M178" s="500">
        <f>IF(終値!A178="","",IFERROR(4*STDEVP(終値!P178:AI178)/AVERAGE(終値!P178:AI178),""))</f>
        <v>7.678944024825396E-2</v>
      </c>
      <c r="N178" s="500">
        <f>IF(終値!A178="","",IFERROR(4*STDEVP(終値!Q178:AJ178)/AVERAGE(終値!Q178:AJ178),""))</f>
        <v>7.7830175900774429E-2</v>
      </c>
      <c r="O178" s="500">
        <f>IF(終値!A178="","",IFERROR(4*STDEVP(終値!R178:AK178)/AVERAGE(終値!R178:AK178),""))</f>
        <v>7.2104975644663824E-2</v>
      </c>
      <c r="P178" s="500">
        <f>IF(終値!A178="","",IFERROR(4*STDEVP(終値!S178:AL178)/AVERAGE(終値!S178:AL178),""))</f>
        <v>7.3349347501849196E-2</v>
      </c>
      <c r="Q178" s="500">
        <f>IF(終値!A178="","",IFERROR(4*STDEVP(終値!T178:AM178)/AVERAGE(終値!T178:AM178),""))</f>
        <v>7.3308692002188605E-2</v>
      </c>
      <c r="R178" s="500">
        <f>IF(終値!A178="","",IFERROR(4*STDEVP(終値!U178:AN178)/AVERAGE(終値!U178:AN178),""))</f>
        <v>7.290770484791774E-2</v>
      </c>
      <c r="S178" s="500">
        <f>IF(終値!A178="","",IFERROR(4*STDEVP(終値!V178:AO178)/AVERAGE(終値!V178:AO178),""))</f>
        <v>7.332181859672661E-2</v>
      </c>
      <c r="T178" s="500">
        <f>IF(終値!A178="","",IFERROR(4*STDEVP(終値!W178:AP178)/AVERAGE(終値!W178:AP178),""))</f>
        <v>7.3372880422453809E-2</v>
      </c>
      <c r="U178" s="500">
        <f>IF(終値!A178="","",IFERROR(4*STDEVP(終値!X178:AQ178)/AVERAGE(終値!X178:AQ178),""))</f>
        <v>7.0062150361038217E-2</v>
      </c>
      <c r="V178" s="500">
        <f>IF(終値!A178="","",IFERROR(4*STDEVP(終値!Y178:AR178)/AVERAGE(終値!Y178:AR178),""))</f>
        <v>6.5178279527974586E-2</v>
      </c>
      <c r="W178" s="500">
        <f>IF(終値!A178="","",IFERROR(4*STDEVP(終値!Z178:AS178)/AVERAGE(終値!Z178:AS178),""))</f>
        <v>6.1187326564174326E-2</v>
      </c>
      <c r="X178" s="500">
        <f>IF(終値!A178="","",IFERROR(4*STDEVP(終値!AA178:AT178)/AVERAGE(終値!AA178:AT178),""))</f>
        <v>5.5159674611110425E-2</v>
      </c>
      <c r="Y178" s="500">
        <f>IF(終値!A178="","",IFERROR(4*STDEVP(終値!AB178:AU178)/AVERAGE(終値!AB178:AU178),""))</f>
        <v>4.6308030753777679E-2</v>
      </c>
      <c r="Z178" s="500">
        <f>IF(終値!A178="","",IFERROR(4*STDEVP(終値!AC178:AV178)/AVERAGE(終値!AC178:AV178),""))</f>
        <v>4.5992601568455853E-2</v>
      </c>
      <c r="AA178" s="500">
        <f>IF(終値!A178="","",IFERROR(4*STDEVP(終値!AD178:AW178)/AVERAGE(終値!AD178:AW178),""))</f>
        <v>4.1668397640254956E-2</v>
      </c>
      <c r="AB178" s="500">
        <f>IF(終値!A178="","",IFERROR(4*STDEVP(終値!AE178:AX178)/AVERAGE(終値!AE178:AX178),""))</f>
        <v>4.0348495190766394E-2</v>
      </c>
      <c r="AC178" s="500">
        <f>IF(終値!A178="","",IFERROR(4*STDEVP(終値!AF178:AY178)/AVERAGE(終値!AF178:AY178),""))</f>
        <v>3.9702158183903137E-2</v>
      </c>
      <c r="AD178" s="500">
        <f>IF(終値!A178="","",IFERROR(4*STDEVP(終値!AG178:AZ178)/AVERAGE(終値!AG178:AZ178),""))</f>
        <v>3.6765702136480845E-2</v>
      </c>
      <c r="AE178" s="500">
        <f>IF(終値!A178="","",IFERROR(4*STDEVP(終値!AH178:BA178)/AVERAGE(終値!AH178:BA178),""))</f>
        <v>3.2577885829272298E-2</v>
      </c>
      <c r="AF178" s="500">
        <f>IF(終値!A178="","",IFERROR(4*STDEVP(終値!AI178:BB178)/AVERAGE(終値!AI178:BB178),""))</f>
        <v>3.1096480375069888E-2</v>
      </c>
      <c r="AG178" s="500">
        <f>IF(終値!A178="","",IFERROR(4*STDEVP(終値!AJ178:BC178)/AVERAGE(終値!AJ178:BC178),""))</f>
        <v>3.0993760636385672E-2</v>
      </c>
      <c r="AH178" s="500">
        <f>IF(終値!A178="","",IFERROR(4*STDEVP(終値!AK178:BD178)/AVERAGE(終値!AK178:BD178),""))</f>
        <v>3.0769464326701697E-2</v>
      </c>
      <c r="AI178" s="500">
        <f>IF(終値!A178="","",IFERROR(4*STDEVP(終値!AL178:BE178)/AVERAGE(終値!AL178:BE178),""))</f>
        <v>3.0580645061393855E-2</v>
      </c>
      <c r="AJ178" s="500">
        <f>IF(終値!A178="","",IFERROR(4*STDEVP(終値!AM178:BF178)/AVERAGE(終値!AM178:BF178),""))</f>
        <v>3.3547393372039019E-2</v>
      </c>
      <c r="AK178" s="500">
        <f>IF(終値!A178="","",IFERROR(4*STDEVP(終値!AN178:BG178)/AVERAGE(終値!AN178:BG178),""))</f>
        <v>3.7315874788200289E-2</v>
      </c>
      <c r="AL178" s="500">
        <f>IF(終値!A178="","",IFERROR(4*STDEVP(終値!AO178:BH178)/AVERAGE(終値!AO178:BH178),""))</f>
        <v>4.0877764708545788E-2</v>
      </c>
      <c r="AM178" s="500">
        <f>IF(終値!A178="","",IFERROR(4*STDEVP(終値!AP178:BI178)/AVERAGE(終値!AP178:BI178),""))</f>
        <v>5.0249239975869164E-2</v>
      </c>
      <c r="AN178" s="500">
        <f>IF(終値!A178="","",IFERROR(4*STDEVP(終値!AQ178:BJ178)/AVERAGE(終値!AQ178:BJ178),""))</f>
        <v>5.1700697318525481E-2</v>
      </c>
      <c r="AO178" s="500">
        <f>IF(終値!A178="","",IFERROR(4*STDEVP(終値!AR178:BK178)/AVERAGE(終値!AR178:BK178),""))</f>
        <v>5.5923004451074072E-2</v>
      </c>
      <c r="AP178" s="500">
        <f>IF(終値!A178="","",IFERROR(4*STDEVP(終値!AS178:BL178)/AVERAGE(終値!AS178:BL178),""))</f>
        <v>5.9547995896831116E-2</v>
      </c>
    </row>
    <row r="179" spans="1:42">
      <c r="A179" s="497" t="str">
        <f>IF(終値!A179="","",終値!A179)</f>
        <v>5410</v>
      </c>
      <c r="B179" s="500">
        <f>IF(終値!A179="","",IFERROR(4*STDEVP(終値!E179:X179)/AVERAGE(終値!E179:X179),""))</f>
        <v>0.12098329215622369</v>
      </c>
      <c r="C179" s="500">
        <f>IF(終値!A179="","",IFERROR(4*STDEVP(終値!F179:Y179)/AVERAGE(終値!F179:Y179),""))</f>
        <v>0.12145740566751845</v>
      </c>
      <c r="D179" s="500">
        <f>IF(終値!A179="","",IFERROR(4*STDEVP(終値!G179:Z179)/AVERAGE(終値!G179:Z179),""))</f>
        <v>0.12153247821127262</v>
      </c>
      <c r="E179" s="500">
        <f>IF(終値!A179="","",IFERROR(4*STDEVP(終値!H179:AA179)/AVERAGE(終値!H179:AA179),""))</f>
        <v>0.12316765212947124</v>
      </c>
      <c r="F179" s="500">
        <f>IF(終値!A179="","",IFERROR(4*STDEVP(終値!I179:AB179)/AVERAGE(終値!I179:AB179),""))</f>
        <v>0.12027802870193187</v>
      </c>
      <c r="G179" s="500">
        <f>IF(終値!A179="","",IFERROR(4*STDEVP(終値!J179:AC179)/AVERAGE(終値!J179:AC179),""))</f>
        <v>0.12350705828207778</v>
      </c>
      <c r="H179" s="500">
        <f>IF(終値!A179="","",IFERROR(4*STDEVP(終値!K179:AD179)/AVERAGE(終値!K179:AD179),""))</f>
        <v>0.12525659027629249</v>
      </c>
      <c r="I179" s="500">
        <f>IF(終値!A179="","",IFERROR(4*STDEVP(終値!L179:AE179)/AVERAGE(終値!L179:AE179),""))</f>
        <v>0.10509430658621691</v>
      </c>
      <c r="J179" s="500">
        <f>IF(終値!A179="","",IFERROR(4*STDEVP(終値!M179:AF179)/AVERAGE(終値!M179:AF179),""))</f>
        <v>9.5201954606954409E-2</v>
      </c>
      <c r="K179" s="500">
        <f>IF(終値!A179="","",IFERROR(4*STDEVP(終値!N179:AG179)/AVERAGE(終値!N179:AG179),""))</f>
        <v>8.7165656481108966E-2</v>
      </c>
      <c r="L179" s="500">
        <f>IF(終値!A179="","",IFERROR(4*STDEVP(終値!O179:AH179)/AVERAGE(終値!O179:AH179),""))</f>
        <v>8.6344217487335853E-2</v>
      </c>
      <c r="M179" s="500">
        <f>IF(終値!A179="","",IFERROR(4*STDEVP(終値!P179:AI179)/AVERAGE(終値!P179:AI179),""))</f>
        <v>8.1453824970210587E-2</v>
      </c>
      <c r="N179" s="500">
        <f>IF(終値!A179="","",IFERROR(4*STDEVP(終値!Q179:AJ179)/AVERAGE(終値!Q179:AJ179),""))</f>
        <v>7.9541677780376643E-2</v>
      </c>
      <c r="O179" s="500">
        <f>IF(終値!A179="","",IFERROR(4*STDEVP(終値!R179:AK179)/AVERAGE(終値!R179:AK179),""))</f>
        <v>7.732146168193077E-2</v>
      </c>
      <c r="P179" s="500">
        <f>IF(終値!A179="","",IFERROR(4*STDEVP(終値!S179:AL179)/AVERAGE(終値!S179:AL179),""))</f>
        <v>7.7093478214010677E-2</v>
      </c>
      <c r="Q179" s="500">
        <f>IF(終値!A179="","",IFERROR(4*STDEVP(終値!T179:AM179)/AVERAGE(終値!T179:AM179),""))</f>
        <v>7.4672353731672469E-2</v>
      </c>
      <c r="R179" s="500">
        <f>IF(終値!A179="","",IFERROR(4*STDEVP(終値!U179:AN179)/AVERAGE(終値!U179:AN179),""))</f>
        <v>7.159556121958445E-2</v>
      </c>
      <c r="S179" s="500">
        <f>IF(終値!A179="","",IFERROR(4*STDEVP(終値!V179:AO179)/AVERAGE(終値!V179:AO179),""))</f>
        <v>6.9851842663699412E-2</v>
      </c>
      <c r="T179" s="500">
        <f>IF(終値!A179="","",IFERROR(4*STDEVP(終値!W179:AP179)/AVERAGE(終値!W179:AP179),""))</f>
        <v>6.5808180258123128E-2</v>
      </c>
      <c r="U179" s="500">
        <f>IF(終値!A179="","",IFERROR(4*STDEVP(終値!X179:AQ179)/AVERAGE(終値!X179:AQ179),""))</f>
        <v>6.0846095139339904E-2</v>
      </c>
      <c r="V179" s="500">
        <f>IF(終値!A179="","",IFERROR(4*STDEVP(終値!Y179:AR179)/AVERAGE(終値!Y179:AR179),""))</f>
        <v>6.3496905821922717E-2</v>
      </c>
      <c r="W179" s="500">
        <f>IF(終値!A179="","",IFERROR(4*STDEVP(終値!Z179:AS179)/AVERAGE(終値!Z179:AS179),""))</f>
        <v>6.1585247005593931E-2</v>
      </c>
      <c r="X179" s="500">
        <f>IF(終値!A179="","",IFERROR(4*STDEVP(終値!AA179:AT179)/AVERAGE(終値!AA179:AT179),""))</f>
        <v>5.3429647507060189E-2</v>
      </c>
      <c r="Y179" s="500">
        <f>IF(終値!A179="","",IFERROR(4*STDEVP(終値!AB179:AU179)/AVERAGE(終値!AB179:AU179),""))</f>
        <v>5.1316439123526056E-2</v>
      </c>
      <c r="Z179" s="500">
        <f>IF(終値!A179="","",IFERROR(4*STDEVP(終値!AC179:AV179)/AVERAGE(終値!AC179:AV179),""))</f>
        <v>4.5181285165281852E-2</v>
      </c>
      <c r="AA179" s="500">
        <f>IF(終値!A179="","",IFERROR(4*STDEVP(終値!AD179:AW179)/AVERAGE(終値!AD179:AW179),""))</f>
        <v>4.5712625886936968E-2</v>
      </c>
      <c r="AB179" s="500">
        <f>IF(終値!A179="","",IFERROR(4*STDEVP(終値!AE179:AX179)/AVERAGE(終値!AE179:AX179),""))</f>
        <v>4.3911501903579356E-2</v>
      </c>
      <c r="AC179" s="500">
        <f>IF(終値!A179="","",IFERROR(4*STDEVP(終値!AF179:AY179)/AVERAGE(終値!AF179:AY179),""))</f>
        <v>4.4192435767273407E-2</v>
      </c>
      <c r="AD179" s="500">
        <f>IF(終値!A179="","",IFERROR(4*STDEVP(終値!AG179:AZ179)/AVERAGE(終値!AG179:AZ179),""))</f>
        <v>4.2392562195610405E-2</v>
      </c>
      <c r="AE179" s="500">
        <f>IF(終値!A179="","",IFERROR(4*STDEVP(終値!AH179:BA179)/AVERAGE(終値!AH179:BA179),""))</f>
        <v>7.0226876000413649E-2</v>
      </c>
      <c r="AF179" s="500">
        <f>IF(終値!A179="","",IFERROR(4*STDEVP(終値!AI179:BB179)/AVERAGE(終値!AI179:BB179),""))</f>
        <v>7.9543761287812653E-2</v>
      </c>
      <c r="AG179" s="500">
        <f>IF(終値!A179="","",IFERROR(4*STDEVP(終値!AJ179:BC179)/AVERAGE(終値!AJ179:BC179),""))</f>
        <v>8.7083711595673366E-2</v>
      </c>
      <c r="AH179" s="500">
        <f>IF(終値!A179="","",IFERROR(4*STDEVP(終値!AK179:BD179)/AVERAGE(終値!AK179:BD179),""))</f>
        <v>8.7770770769380918E-2</v>
      </c>
      <c r="AI179" s="500">
        <f>IF(終値!A179="","",IFERROR(4*STDEVP(終値!AL179:BE179)/AVERAGE(終値!AL179:BE179),""))</f>
        <v>8.9326212223179241E-2</v>
      </c>
      <c r="AJ179" s="500">
        <f>IF(終値!A179="","",IFERROR(4*STDEVP(終値!AM179:BF179)/AVERAGE(終値!AM179:BF179),""))</f>
        <v>9.2603098522505492E-2</v>
      </c>
      <c r="AK179" s="500">
        <f>IF(終値!A179="","",IFERROR(4*STDEVP(終値!AN179:BG179)/AVERAGE(終値!AN179:BG179),""))</f>
        <v>9.8378079726975834E-2</v>
      </c>
      <c r="AL179" s="500">
        <f>IF(終値!A179="","",IFERROR(4*STDEVP(終値!AO179:BH179)/AVERAGE(終値!AO179:BH179),""))</f>
        <v>0.10017399985454829</v>
      </c>
      <c r="AM179" s="500">
        <f>IF(終値!A179="","",IFERROR(4*STDEVP(終値!AP179:BI179)/AVERAGE(終値!AP179:BI179),""))</f>
        <v>0.11256353180962113</v>
      </c>
      <c r="AN179" s="500">
        <f>IF(終値!A179="","",IFERROR(4*STDEVP(終値!AQ179:BJ179)/AVERAGE(終値!AQ179:BJ179),""))</f>
        <v>0.12065215325546071</v>
      </c>
      <c r="AO179" s="500">
        <f>IF(終値!A179="","",IFERROR(4*STDEVP(終値!AR179:BK179)/AVERAGE(終値!AR179:BK179),""))</f>
        <v>0.13686174566723841</v>
      </c>
      <c r="AP179" s="500">
        <f>IF(終値!A179="","",IFERROR(4*STDEVP(終値!AS179:BL179)/AVERAGE(終値!AS179:BL179),""))</f>
        <v>0.14565609617064035</v>
      </c>
    </row>
    <row r="180" spans="1:42">
      <c r="A180" s="497" t="str">
        <f>IF(終値!A180="","",終値!A180)</f>
        <v>5440</v>
      </c>
      <c r="B180" s="500">
        <f>IF(終値!A180="","",IFERROR(4*STDEVP(終値!E180:X180)/AVERAGE(終値!E180:X180),""))</f>
        <v>0.1239900214328792</v>
      </c>
      <c r="C180" s="500">
        <f>IF(終値!A180="","",IFERROR(4*STDEVP(終値!F180:Y180)/AVERAGE(終値!F180:Y180),""))</f>
        <v>0.12929309952903911</v>
      </c>
      <c r="D180" s="500">
        <f>IF(終値!A180="","",IFERROR(4*STDEVP(終値!G180:Z180)/AVERAGE(終値!G180:Z180),""))</f>
        <v>0.13333113394592291</v>
      </c>
      <c r="E180" s="500">
        <f>IF(終値!A180="","",IFERROR(4*STDEVP(終値!H180:AA180)/AVERAGE(終値!H180:AA180),""))</f>
        <v>0.13816695310807822</v>
      </c>
      <c r="F180" s="500">
        <f>IF(終値!A180="","",IFERROR(4*STDEVP(終値!I180:AB180)/AVERAGE(終値!I180:AB180),""))</f>
        <v>0.14464386352221312</v>
      </c>
      <c r="G180" s="500">
        <f>IF(終値!A180="","",IFERROR(4*STDEVP(終値!J180:AC180)/AVERAGE(終値!J180:AC180),""))</f>
        <v>0.14862872241988487</v>
      </c>
      <c r="H180" s="500">
        <f>IF(終値!A180="","",IFERROR(4*STDEVP(終値!K180:AD180)/AVERAGE(終値!K180:AD180),""))</f>
        <v>0.14044544971881465</v>
      </c>
      <c r="I180" s="500">
        <f>IF(終値!A180="","",IFERROR(4*STDEVP(終値!L180:AE180)/AVERAGE(終値!L180:AE180),""))</f>
        <v>0.12770989995606655</v>
      </c>
      <c r="J180" s="500">
        <f>IF(終値!A180="","",IFERROR(4*STDEVP(終値!M180:AF180)/AVERAGE(終値!M180:AF180),""))</f>
        <v>0.12235525616592777</v>
      </c>
      <c r="K180" s="500">
        <f>IF(終値!A180="","",IFERROR(4*STDEVP(終値!N180:AG180)/AVERAGE(終値!N180:AG180),""))</f>
        <v>0.11518794222218029</v>
      </c>
      <c r="L180" s="500">
        <f>IF(終値!A180="","",IFERROR(4*STDEVP(終値!O180:AH180)/AVERAGE(終値!O180:AH180),""))</f>
        <v>0.11777094816474533</v>
      </c>
      <c r="M180" s="500">
        <f>IF(終値!A180="","",IFERROR(4*STDEVP(終値!P180:AI180)/AVERAGE(終値!P180:AI180),""))</f>
        <v>0.11645322685902275</v>
      </c>
      <c r="N180" s="500">
        <f>IF(終値!A180="","",IFERROR(4*STDEVP(終値!Q180:AJ180)/AVERAGE(終値!Q180:AJ180),""))</f>
        <v>0.1123006974998058</v>
      </c>
      <c r="O180" s="500">
        <f>IF(終値!A180="","",IFERROR(4*STDEVP(終値!R180:AK180)/AVERAGE(終値!R180:AK180),""))</f>
        <v>0.10170614087543382</v>
      </c>
      <c r="P180" s="500">
        <f>IF(終値!A180="","",IFERROR(4*STDEVP(終値!S180:AL180)/AVERAGE(終値!S180:AL180),""))</f>
        <v>9.6898250689500143E-2</v>
      </c>
      <c r="Q180" s="500">
        <f>IF(終値!A180="","",IFERROR(4*STDEVP(終値!T180:AM180)/AVERAGE(終値!T180:AM180),""))</f>
        <v>9.0648682736111957E-2</v>
      </c>
      <c r="R180" s="500">
        <f>IF(終値!A180="","",IFERROR(4*STDEVP(終値!U180:AN180)/AVERAGE(終値!U180:AN180),""))</f>
        <v>8.2087207904946238E-2</v>
      </c>
      <c r="S180" s="500">
        <f>IF(終値!A180="","",IFERROR(4*STDEVP(終値!V180:AO180)/AVERAGE(終値!V180:AO180),""))</f>
        <v>7.4345227142593812E-2</v>
      </c>
      <c r="T180" s="500">
        <f>IF(終値!A180="","",IFERROR(4*STDEVP(終値!W180:AP180)/AVERAGE(終値!W180:AP180),""))</f>
        <v>7.253723350371212E-2</v>
      </c>
      <c r="U180" s="500">
        <f>IF(終値!A180="","",IFERROR(4*STDEVP(終値!X180:AQ180)/AVERAGE(終値!X180:AQ180),""))</f>
        <v>6.8237205190105468E-2</v>
      </c>
      <c r="V180" s="500">
        <f>IF(終値!A180="","",IFERROR(4*STDEVP(終値!Y180:AR180)/AVERAGE(終値!Y180:AR180),""))</f>
        <v>6.8374168989113734E-2</v>
      </c>
      <c r="W180" s="500">
        <f>IF(終値!A180="","",IFERROR(4*STDEVP(終値!Z180:AS180)/AVERAGE(終値!Z180:AS180),""))</f>
        <v>6.5469994405615434E-2</v>
      </c>
      <c r="X180" s="500">
        <f>IF(終値!A180="","",IFERROR(4*STDEVP(終値!AA180:AT180)/AVERAGE(終値!AA180:AT180),""))</f>
        <v>5.9037318173124971E-2</v>
      </c>
      <c r="Y180" s="500">
        <f>IF(終値!A180="","",IFERROR(4*STDEVP(終値!AB180:AU180)/AVERAGE(終値!AB180:AU180),""))</f>
        <v>5.2220186811834518E-2</v>
      </c>
      <c r="Z180" s="500">
        <f>IF(終値!A180="","",IFERROR(4*STDEVP(終値!AC180:AV180)/AVERAGE(終値!AC180:AV180),""))</f>
        <v>4.8037378902286113E-2</v>
      </c>
      <c r="AA180" s="500">
        <f>IF(終値!A180="","",IFERROR(4*STDEVP(終値!AD180:AW180)/AVERAGE(終値!AD180:AW180),""))</f>
        <v>4.7046269908093019E-2</v>
      </c>
      <c r="AB180" s="500">
        <f>IF(終値!A180="","",IFERROR(4*STDEVP(終値!AE180:AX180)/AVERAGE(終値!AE180:AX180),""))</f>
        <v>4.6384635665552981E-2</v>
      </c>
      <c r="AC180" s="500">
        <f>IF(終値!A180="","",IFERROR(4*STDEVP(終値!AF180:AY180)/AVERAGE(終値!AF180:AY180),""))</f>
        <v>4.6491661080903156E-2</v>
      </c>
      <c r="AD180" s="500">
        <f>IF(終値!A180="","",IFERROR(4*STDEVP(終値!AG180:AZ180)/AVERAGE(終値!AG180:AZ180),""))</f>
        <v>4.6901180451046895E-2</v>
      </c>
      <c r="AE180" s="500">
        <f>IF(終値!A180="","",IFERROR(4*STDEVP(終値!AH180:BA180)/AVERAGE(終値!AH180:BA180),""))</f>
        <v>5.9934179451832492E-2</v>
      </c>
      <c r="AF180" s="500">
        <f>IF(終値!A180="","",IFERROR(4*STDEVP(終値!AI180:BB180)/AVERAGE(終値!AI180:BB180),""))</f>
        <v>6.7548522277061554E-2</v>
      </c>
      <c r="AG180" s="500">
        <f>IF(終値!A180="","",IFERROR(4*STDEVP(終値!AJ180:BC180)/AVERAGE(終値!AJ180:BC180),""))</f>
        <v>7.4226961902520538E-2</v>
      </c>
      <c r="AH180" s="500">
        <f>IF(終値!A180="","",IFERROR(4*STDEVP(終値!AK180:BD180)/AVERAGE(終値!AK180:BD180),""))</f>
        <v>7.8076471891430105E-2</v>
      </c>
      <c r="AI180" s="500">
        <f>IF(終値!A180="","",IFERROR(4*STDEVP(終値!AL180:BE180)/AVERAGE(終値!AL180:BE180),""))</f>
        <v>8.8744630652257239E-2</v>
      </c>
      <c r="AJ180" s="500">
        <f>IF(終値!A180="","",IFERROR(4*STDEVP(終値!AM180:BF180)/AVERAGE(終値!AM180:BF180),""))</f>
        <v>9.8430986329871573E-2</v>
      </c>
      <c r="AK180" s="500">
        <f>IF(終値!A180="","",IFERROR(4*STDEVP(終値!AN180:BG180)/AVERAGE(終値!AN180:BG180),""))</f>
        <v>0.10350304973301427</v>
      </c>
      <c r="AL180" s="500">
        <f>IF(終値!A180="","",IFERROR(4*STDEVP(終値!AO180:BH180)/AVERAGE(終値!AO180:BH180),""))</f>
        <v>0.10454935992557261</v>
      </c>
      <c r="AM180" s="500">
        <f>IF(終値!A180="","",IFERROR(4*STDEVP(終値!AP180:BI180)/AVERAGE(終値!AP180:BI180),""))</f>
        <v>0.10689250035910525</v>
      </c>
      <c r="AN180" s="500">
        <f>IF(終値!A180="","",IFERROR(4*STDEVP(終値!AQ180:BJ180)/AVERAGE(終値!AQ180:BJ180),""))</f>
        <v>0.10834559401842739</v>
      </c>
      <c r="AO180" s="500">
        <f>IF(終値!A180="","",IFERROR(4*STDEVP(終値!AR180:BK180)/AVERAGE(終値!AR180:BK180),""))</f>
        <v>0.11429310972110077</v>
      </c>
      <c r="AP180" s="500">
        <f>IF(終値!A180="","",IFERROR(4*STDEVP(終値!AS180:BL180)/AVERAGE(終値!AS180:BL180),""))</f>
        <v>0.11530254886860326</v>
      </c>
    </row>
    <row r="181" spans="1:42">
      <c r="A181" s="497" t="str">
        <f>IF(終値!A181="","",終値!A181)</f>
        <v>9505</v>
      </c>
      <c r="B181" s="500">
        <f>IF(終値!A181="","",IFERROR(4*STDEVP(終値!E181:X181)/AVERAGE(終値!E181:X181),""))</f>
        <v>0.11960595579960778</v>
      </c>
      <c r="C181" s="500">
        <f>IF(終値!A181="","",IFERROR(4*STDEVP(終値!F181:Y181)/AVERAGE(終値!F181:Y181),""))</f>
        <v>0.12029587435741992</v>
      </c>
      <c r="D181" s="500">
        <f>IF(終値!A181="","",IFERROR(4*STDEVP(終値!G181:Z181)/AVERAGE(終値!G181:Z181),""))</f>
        <v>0.12133315382814429</v>
      </c>
      <c r="E181" s="500">
        <f>IF(終値!A181="","",IFERROR(4*STDEVP(終値!H181:AA181)/AVERAGE(終値!H181:AA181),""))</f>
        <v>0.1221920787161897</v>
      </c>
      <c r="F181" s="500">
        <f>IF(終値!A181="","",IFERROR(4*STDEVP(終値!I181:AB181)/AVERAGE(終値!I181:AB181),""))</f>
        <v>0.12947730587899092</v>
      </c>
      <c r="G181" s="500">
        <f>IF(終値!A181="","",IFERROR(4*STDEVP(終値!J181:AC181)/AVERAGE(終値!J181:AC181),""))</f>
        <v>0.13233600400695211</v>
      </c>
      <c r="H181" s="500">
        <f>IF(終値!A181="","",IFERROR(4*STDEVP(終値!K181:AD181)/AVERAGE(終値!K181:AD181),""))</f>
        <v>0.12774157288220739</v>
      </c>
      <c r="I181" s="500">
        <f>IF(終値!A181="","",IFERROR(4*STDEVP(終値!L181:AE181)/AVERAGE(終値!L181:AE181),""))</f>
        <v>0.11602350225998065</v>
      </c>
      <c r="J181" s="500">
        <f>IF(終値!A181="","",IFERROR(4*STDEVP(終値!M181:AF181)/AVERAGE(終値!M181:AF181),""))</f>
        <v>0.11339745479038485</v>
      </c>
      <c r="K181" s="500">
        <f>IF(終値!A181="","",IFERROR(4*STDEVP(終値!N181:AG181)/AVERAGE(終値!N181:AG181),""))</f>
        <v>0.10516881981813878</v>
      </c>
      <c r="L181" s="500">
        <f>IF(終値!A181="","",IFERROR(4*STDEVP(終値!O181:AH181)/AVERAGE(終値!O181:AH181),""))</f>
        <v>0.1070646063761173</v>
      </c>
      <c r="M181" s="500">
        <f>IF(終値!A181="","",IFERROR(4*STDEVP(終値!P181:AI181)/AVERAGE(終値!P181:AI181),""))</f>
        <v>0.10513160758216047</v>
      </c>
      <c r="N181" s="500">
        <f>IF(終値!A181="","",IFERROR(4*STDEVP(終値!Q181:AJ181)/AVERAGE(終値!Q181:AJ181),""))</f>
        <v>0.10611274968292446</v>
      </c>
      <c r="O181" s="500">
        <f>IF(終値!A181="","",IFERROR(4*STDEVP(終値!R181:AK181)/AVERAGE(終値!R181:AK181),""))</f>
        <v>0.10491173425272635</v>
      </c>
      <c r="P181" s="500">
        <f>IF(終値!A181="","",IFERROR(4*STDEVP(終値!S181:AL181)/AVERAGE(終値!S181:AL181),""))</f>
        <v>0.11073663158095653</v>
      </c>
      <c r="Q181" s="500">
        <f>IF(終値!A181="","",IFERROR(4*STDEVP(終値!T181:AM181)/AVERAGE(終値!T181:AM181),""))</f>
        <v>0.1139045549408549</v>
      </c>
      <c r="R181" s="500">
        <f>IF(終値!A181="","",IFERROR(4*STDEVP(終値!U181:AN181)/AVERAGE(終値!U181:AN181),""))</f>
        <v>0.11374083969498851</v>
      </c>
      <c r="S181" s="500">
        <f>IF(終値!A181="","",IFERROR(4*STDEVP(終値!V181:AO181)/AVERAGE(終値!V181:AO181),""))</f>
        <v>0.11382249606808752</v>
      </c>
      <c r="T181" s="500">
        <f>IF(終値!A181="","",IFERROR(4*STDEVP(終値!W181:AP181)/AVERAGE(終値!W181:AP181),""))</f>
        <v>0.11423424073705349</v>
      </c>
      <c r="U181" s="500">
        <f>IF(終値!A181="","",IFERROR(4*STDEVP(終値!X181:AQ181)/AVERAGE(終値!X181:AQ181),""))</f>
        <v>0.11185016722218094</v>
      </c>
      <c r="V181" s="500">
        <f>IF(終値!A181="","",IFERROR(4*STDEVP(終値!Y181:AR181)/AVERAGE(終値!Y181:AR181),""))</f>
        <v>0.10567944669683384</v>
      </c>
      <c r="W181" s="500">
        <f>IF(終値!A181="","",IFERROR(4*STDEVP(終値!Z181:AS181)/AVERAGE(終値!Z181:AS181),""))</f>
        <v>9.5322411883510344E-2</v>
      </c>
      <c r="X181" s="500">
        <f>IF(終値!A181="","",IFERROR(4*STDEVP(終値!AA181:AT181)/AVERAGE(終値!AA181:AT181),""))</f>
        <v>8.6764136570663217E-2</v>
      </c>
      <c r="Y181" s="500">
        <f>IF(終値!A181="","",IFERROR(4*STDEVP(終値!AB181:AU181)/AVERAGE(終値!AB181:AU181),""))</f>
        <v>7.2158369345841689E-2</v>
      </c>
      <c r="Z181" s="500">
        <f>IF(終値!A181="","",IFERROR(4*STDEVP(終値!AC181:AV181)/AVERAGE(終値!AC181:AV181),""))</f>
        <v>7.7607417490444738E-2</v>
      </c>
      <c r="AA181" s="500">
        <f>IF(終値!A181="","",IFERROR(4*STDEVP(終値!AD181:AW181)/AVERAGE(終値!AD181:AW181),""))</f>
        <v>9.2168727886765556E-2</v>
      </c>
      <c r="AB181" s="500">
        <f>IF(終値!A181="","",IFERROR(4*STDEVP(終値!AE181:AX181)/AVERAGE(終値!AE181:AX181),""))</f>
        <v>9.7669931307052704E-2</v>
      </c>
      <c r="AC181" s="500">
        <f>IF(終値!A181="","",IFERROR(4*STDEVP(終値!AF181:AY181)/AVERAGE(終値!AF181:AY181),""))</f>
        <v>0.10473129070249941</v>
      </c>
      <c r="AD181" s="500">
        <f>IF(終値!A181="","",IFERROR(4*STDEVP(終値!AG181:AZ181)/AVERAGE(終値!AG181:AZ181),""))</f>
        <v>0.10800709146212785</v>
      </c>
      <c r="AE181" s="500">
        <f>IF(終値!A181="","",IFERROR(4*STDEVP(終値!AH181:BA181)/AVERAGE(終値!AH181:BA181),""))</f>
        <v>0.10484084126413999</v>
      </c>
      <c r="AF181" s="500">
        <f>IF(終値!A181="","",IFERROR(4*STDEVP(終値!AI181:BB181)/AVERAGE(終値!AI181:BB181),""))</f>
        <v>0.10131470579789491</v>
      </c>
      <c r="AG181" s="500">
        <f>IF(終値!A181="","",IFERROR(4*STDEVP(終値!AJ181:BC181)/AVERAGE(終値!AJ181:BC181),""))</f>
        <v>0.10208790735192869</v>
      </c>
      <c r="AH181" s="500">
        <f>IF(終値!A181="","",IFERROR(4*STDEVP(終値!AK181:BD181)/AVERAGE(終値!AK181:BD181),""))</f>
        <v>0.10255971267469163</v>
      </c>
      <c r="AI181" s="500">
        <f>IF(終値!A181="","",IFERROR(4*STDEVP(終値!AL181:BE181)/AVERAGE(終値!AL181:BE181),""))</f>
        <v>0.10278083964951994</v>
      </c>
      <c r="AJ181" s="500">
        <f>IF(終値!A181="","",IFERROR(4*STDEVP(終値!AM181:BF181)/AVERAGE(終値!AM181:BF181),""))</f>
        <v>0.10469777612507088</v>
      </c>
      <c r="AK181" s="500">
        <f>IF(終値!A181="","",IFERROR(4*STDEVP(終値!AN181:BG181)/AVERAGE(終値!AN181:BG181),""))</f>
        <v>0.10919740274418444</v>
      </c>
      <c r="AL181" s="500">
        <f>IF(終値!A181="","",IFERROR(4*STDEVP(終値!AO181:BH181)/AVERAGE(終値!AO181:BH181),""))</f>
        <v>0.11099391678534543</v>
      </c>
      <c r="AM181" s="500">
        <f>IF(終値!A181="","",IFERROR(4*STDEVP(終値!AP181:BI181)/AVERAGE(終値!AP181:BI181),""))</f>
        <v>0.11645993983250065</v>
      </c>
      <c r="AN181" s="500">
        <f>IF(終値!A181="","",IFERROR(4*STDEVP(終値!AQ181:BJ181)/AVERAGE(終値!AQ181:BJ181),""))</f>
        <v>0.10961429108080539</v>
      </c>
      <c r="AO181" s="500">
        <f>IF(終値!A181="","",IFERROR(4*STDEVP(終値!AR181:BK181)/AVERAGE(終値!AR181:BK181),""))</f>
        <v>0.12598748340617794</v>
      </c>
      <c r="AP181" s="500">
        <f>IF(終値!A181="","",IFERROR(4*STDEVP(終値!AS181:BL181)/AVERAGE(終値!AS181:BL181),""))</f>
        <v>0.14415932557981675</v>
      </c>
    </row>
    <row r="182" spans="1:42">
      <c r="A182" s="497" t="str">
        <f>IF(終値!A182="","",終値!A182)</f>
        <v>8091</v>
      </c>
      <c r="B182" s="500">
        <f>IF(終値!A182="","",IFERROR(4*STDEVP(終値!E182:X182)/AVERAGE(終値!E182:X182),""))</f>
        <v>6.2078266734136592E-2</v>
      </c>
      <c r="C182" s="500">
        <f>IF(終値!A182="","",IFERROR(4*STDEVP(終値!F182:Y182)/AVERAGE(終値!F182:Y182),""))</f>
        <v>6.4782293392299434E-2</v>
      </c>
      <c r="D182" s="500">
        <f>IF(終値!A182="","",IFERROR(4*STDEVP(終値!G182:Z182)/AVERAGE(終値!G182:Z182),""))</f>
        <v>6.4760712828738409E-2</v>
      </c>
      <c r="E182" s="500">
        <f>IF(終値!A182="","",IFERROR(4*STDEVP(終値!H182:AA182)/AVERAGE(終値!H182:AA182),""))</f>
        <v>6.3766421677880589E-2</v>
      </c>
      <c r="F182" s="500">
        <f>IF(終値!A182="","",IFERROR(4*STDEVP(終値!I182:AB182)/AVERAGE(終値!I182:AB182),""))</f>
        <v>6.0986320923671483E-2</v>
      </c>
      <c r="G182" s="500">
        <f>IF(終値!A182="","",IFERROR(4*STDEVP(終値!J182:AC182)/AVERAGE(終値!J182:AC182),""))</f>
        <v>5.6358613777564022E-2</v>
      </c>
      <c r="H182" s="500">
        <f>IF(終値!A182="","",IFERROR(4*STDEVP(終値!K182:AD182)/AVERAGE(終値!K182:AD182),""))</f>
        <v>4.9735236496713797E-2</v>
      </c>
      <c r="I182" s="500">
        <f>IF(終値!A182="","",IFERROR(4*STDEVP(終値!L182:AE182)/AVERAGE(終値!L182:AE182),""))</f>
        <v>4.3055395692673193E-2</v>
      </c>
      <c r="J182" s="500">
        <f>IF(終値!A182="","",IFERROR(4*STDEVP(終値!M182:AF182)/AVERAGE(終値!M182:AF182),""))</f>
        <v>4.1412248643560565E-2</v>
      </c>
      <c r="K182" s="500">
        <f>IF(終値!A182="","",IFERROR(4*STDEVP(終値!N182:AG182)/AVERAGE(終値!N182:AG182),""))</f>
        <v>4.121663624158018E-2</v>
      </c>
      <c r="L182" s="500">
        <f>IF(終値!A182="","",IFERROR(4*STDEVP(終値!O182:AH182)/AVERAGE(終値!O182:AH182),""))</f>
        <v>4.1501549752360235E-2</v>
      </c>
      <c r="M182" s="500">
        <f>IF(終値!A182="","",IFERROR(4*STDEVP(終値!P182:AI182)/AVERAGE(終値!P182:AI182),""))</f>
        <v>4.0589190102054917E-2</v>
      </c>
      <c r="N182" s="500">
        <f>IF(終値!A182="","",IFERROR(4*STDEVP(終値!Q182:AJ182)/AVERAGE(終値!Q182:AJ182),""))</f>
        <v>3.8625543795265949E-2</v>
      </c>
      <c r="O182" s="500">
        <f>IF(終値!A182="","",IFERROR(4*STDEVP(終値!R182:AK182)/AVERAGE(終値!R182:AK182),""))</f>
        <v>3.7915039609808396E-2</v>
      </c>
      <c r="P182" s="500">
        <f>IF(終値!A182="","",IFERROR(4*STDEVP(終値!S182:AL182)/AVERAGE(終値!S182:AL182),""))</f>
        <v>3.7254706169205488E-2</v>
      </c>
      <c r="Q182" s="500">
        <f>IF(終値!A182="","",IFERROR(4*STDEVP(終値!T182:AM182)/AVERAGE(終値!T182:AM182),""))</f>
        <v>3.7551715015837268E-2</v>
      </c>
      <c r="R182" s="500">
        <f>IF(終値!A182="","",IFERROR(4*STDEVP(終値!U182:AN182)/AVERAGE(終値!U182:AN182),""))</f>
        <v>4.4616114632457689E-2</v>
      </c>
      <c r="S182" s="500">
        <f>IF(終値!A182="","",IFERROR(4*STDEVP(終値!V182:AO182)/AVERAGE(終値!V182:AO182),""))</f>
        <v>5.146369233318273E-2</v>
      </c>
      <c r="T182" s="500">
        <f>IF(終値!A182="","",IFERROR(4*STDEVP(終値!W182:AP182)/AVERAGE(終値!W182:AP182),""))</f>
        <v>5.7446878486040749E-2</v>
      </c>
      <c r="U182" s="500">
        <f>IF(終値!A182="","",IFERROR(4*STDEVP(終値!X182:AQ182)/AVERAGE(終値!X182:AQ182),""))</f>
        <v>6.6605417909545384E-2</v>
      </c>
      <c r="V182" s="500">
        <f>IF(終値!A182="","",IFERROR(4*STDEVP(終値!Y182:AR182)/AVERAGE(終値!Y182:AR182),""))</f>
        <v>7.5661287661436039E-2</v>
      </c>
      <c r="W182" s="500">
        <f>IF(終値!A182="","",IFERROR(4*STDEVP(終値!Z182:AS182)/AVERAGE(終値!Z182:AS182),""))</f>
        <v>7.8655069645326509E-2</v>
      </c>
      <c r="X182" s="500">
        <f>IF(終値!A182="","",IFERROR(4*STDEVP(終値!AA182:AT182)/AVERAGE(終値!AA182:AT182),""))</f>
        <v>7.8669549529666594E-2</v>
      </c>
      <c r="Y182" s="500">
        <f>IF(終値!A182="","",IFERROR(4*STDEVP(終値!AB182:AU182)/AVERAGE(終値!AB182:AU182),""))</f>
        <v>7.7860503306039816E-2</v>
      </c>
      <c r="Z182" s="500">
        <f>IF(終値!A182="","",IFERROR(4*STDEVP(終値!AC182:AV182)/AVERAGE(終値!AC182:AV182),""))</f>
        <v>7.5126850134354231E-2</v>
      </c>
      <c r="AA182" s="500">
        <f>IF(終値!A182="","",IFERROR(4*STDEVP(終値!AD182:AW182)/AVERAGE(終値!AD182:AW182),""))</f>
        <v>7.812900713611988E-2</v>
      </c>
      <c r="AB182" s="500">
        <f>IF(終値!A182="","",IFERROR(4*STDEVP(終値!AE182:AX182)/AVERAGE(終値!AE182:AX182),""))</f>
        <v>8.5173376664438638E-2</v>
      </c>
      <c r="AC182" s="500">
        <f>IF(終値!A182="","",IFERROR(4*STDEVP(終値!AF182:AY182)/AVERAGE(終値!AF182:AY182),""))</f>
        <v>9.1295640895890207E-2</v>
      </c>
      <c r="AD182" s="500">
        <f>IF(終値!A182="","",IFERROR(4*STDEVP(終値!AG182:AZ182)/AVERAGE(終値!AG182:AZ182),""))</f>
        <v>8.9825165473806506E-2</v>
      </c>
      <c r="AE182" s="500">
        <f>IF(終値!A182="","",IFERROR(4*STDEVP(終値!AH182:BA182)/AVERAGE(終値!AH182:BA182),""))</f>
        <v>8.7913143293586044E-2</v>
      </c>
      <c r="AF182" s="500">
        <f>IF(終値!A182="","",IFERROR(4*STDEVP(終値!AI182:BB182)/AVERAGE(終値!AI182:BB182),""))</f>
        <v>8.4143656250024387E-2</v>
      </c>
      <c r="AG182" s="500">
        <f>IF(終値!A182="","",IFERROR(4*STDEVP(終値!AJ182:BC182)/AVERAGE(終値!AJ182:BC182),""))</f>
        <v>8.115229613118996E-2</v>
      </c>
      <c r="AH182" s="500">
        <f>IF(終値!A182="","",IFERROR(4*STDEVP(終値!AK182:BD182)/AVERAGE(終値!AK182:BD182),""))</f>
        <v>7.8021615336988023E-2</v>
      </c>
      <c r="AI182" s="500">
        <f>IF(終値!A182="","",IFERROR(4*STDEVP(終値!AL182:BE182)/AVERAGE(終値!AL182:BE182),""))</f>
        <v>7.3263277394483281E-2</v>
      </c>
      <c r="AJ182" s="500">
        <f>IF(終値!A182="","",IFERROR(4*STDEVP(終値!AM182:BF182)/AVERAGE(終値!AM182:BF182),""))</f>
        <v>6.3675246616924072E-2</v>
      </c>
      <c r="AK182" s="500">
        <f>IF(終値!A182="","",IFERROR(4*STDEVP(終値!AN182:BG182)/AVERAGE(終値!AN182:BG182),""))</f>
        <v>5.2398024652756503E-2</v>
      </c>
      <c r="AL182" s="500">
        <f>IF(終値!A182="","",IFERROR(4*STDEVP(終値!AO182:BH182)/AVERAGE(終値!AO182:BH182),""))</f>
        <v>4.9860900000477507E-2</v>
      </c>
      <c r="AM182" s="500">
        <f>IF(終値!A182="","",IFERROR(4*STDEVP(終値!AP182:BI182)/AVERAGE(終値!AP182:BI182),""))</f>
        <v>4.6854179252627373E-2</v>
      </c>
      <c r="AN182" s="500">
        <f>IF(終値!A182="","",IFERROR(4*STDEVP(終値!AQ182:BJ182)/AVERAGE(終値!AQ182:BJ182),""))</f>
        <v>4.2815586180529358E-2</v>
      </c>
      <c r="AO182" s="500">
        <f>IF(終値!A182="","",IFERROR(4*STDEVP(終値!AR182:BK182)/AVERAGE(終値!AR182:BK182),""))</f>
        <v>7.2565249877721422E-2</v>
      </c>
      <c r="AP182" s="500">
        <f>IF(終値!A182="","",IFERROR(4*STDEVP(終値!AS182:BL182)/AVERAGE(終値!AS182:BL182),""))</f>
        <v>8.4699790499105129E-2</v>
      </c>
    </row>
    <row r="183" spans="1:42">
      <c r="A183" s="497" t="str">
        <f>IF(終値!A183="","",終値!A183)</f>
        <v>6507</v>
      </c>
      <c r="B183" s="500">
        <f>IF(終値!A183="","",IFERROR(4*STDEVP(終値!E183:X183)/AVERAGE(終値!E183:X183),""))</f>
        <v>0.23626885101879605</v>
      </c>
      <c r="C183" s="500">
        <f>IF(終値!A183="","",IFERROR(4*STDEVP(終値!F183:Y183)/AVERAGE(終値!F183:Y183),""))</f>
        <v>0.23900120205394584</v>
      </c>
      <c r="D183" s="500">
        <f>IF(終値!A183="","",IFERROR(4*STDEVP(終値!G183:Z183)/AVERAGE(終値!G183:Z183),""))</f>
        <v>0.25465858310019496</v>
      </c>
      <c r="E183" s="500">
        <f>IF(終値!A183="","",IFERROR(4*STDEVP(終値!H183:AA183)/AVERAGE(終値!H183:AA183),""))</f>
        <v>0.30169004351395745</v>
      </c>
      <c r="F183" s="500">
        <f>IF(終値!A183="","",IFERROR(4*STDEVP(終値!I183:AB183)/AVERAGE(終値!I183:AB183),""))</f>
        <v>0.31242581884297893</v>
      </c>
      <c r="G183" s="500">
        <f>IF(終値!A183="","",IFERROR(4*STDEVP(終値!J183:AC183)/AVERAGE(終値!J183:AC183),""))</f>
        <v>0.31273731952261347</v>
      </c>
      <c r="H183" s="500">
        <f>IF(終値!A183="","",IFERROR(4*STDEVP(終値!K183:AD183)/AVERAGE(終値!K183:AD183),""))</f>
        <v>0.3073201730563595</v>
      </c>
      <c r="I183" s="500">
        <f>IF(終値!A183="","",IFERROR(4*STDEVP(終値!L183:AE183)/AVERAGE(終値!L183:AE183),""))</f>
        <v>0.2690686822636672</v>
      </c>
      <c r="J183" s="500">
        <f>IF(終値!A183="","",IFERROR(4*STDEVP(終値!M183:AF183)/AVERAGE(終値!M183:AF183),""))</f>
        <v>0.23225542594223167</v>
      </c>
      <c r="K183" s="500">
        <f>IF(終値!A183="","",IFERROR(4*STDEVP(終値!N183:AG183)/AVERAGE(終値!N183:AG183),""))</f>
        <v>0.22561806774111359</v>
      </c>
      <c r="L183" s="500">
        <f>IF(終値!A183="","",IFERROR(4*STDEVP(終値!O183:AH183)/AVERAGE(終値!O183:AH183),""))</f>
        <v>0.22860269037179345</v>
      </c>
      <c r="M183" s="500">
        <f>IF(終値!A183="","",IFERROR(4*STDEVP(終値!P183:AI183)/AVERAGE(終値!P183:AI183),""))</f>
        <v>0.22517209855909573</v>
      </c>
      <c r="N183" s="500">
        <f>IF(終値!A183="","",IFERROR(4*STDEVP(終値!Q183:AJ183)/AVERAGE(終値!Q183:AJ183),""))</f>
        <v>0.21485032797670511</v>
      </c>
      <c r="O183" s="500">
        <f>IF(終値!A183="","",IFERROR(4*STDEVP(終値!R183:AK183)/AVERAGE(終値!R183:AK183),""))</f>
        <v>0.21496732821948558</v>
      </c>
      <c r="P183" s="500">
        <f>IF(終値!A183="","",IFERROR(4*STDEVP(終値!S183:AL183)/AVERAGE(終値!S183:AL183),""))</f>
        <v>0.19275321199457682</v>
      </c>
      <c r="Q183" s="500">
        <f>IF(終値!A183="","",IFERROR(4*STDEVP(終値!T183:AM183)/AVERAGE(終値!T183:AM183),""))</f>
        <v>0.18780300480621948</v>
      </c>
      <c r="R183" s="500">
        <f>IF(終値!A183="","",IFERROR(4*STDEVP(終値!U183:AN183)/AVERAGE(終値!U183:AN183),""))</f>
        <v>0.18420472389005491</v>
      </c>
      <c r="S183" s="500">
        <f>IF(終値!A183="","",IFERROR(4*STDEVP(終値!V183:AO183)/AVERAGE(終値!V183:AO183),""))</f>
        <v>0.17441701283020902</v>
      </c>
      <c r="T183" s="500">
        <f>IF(終値!A183="","",IFERROR(4*STDEVP(終値!W183:AP183)/AVERAGE(終値!W183:AP183),""))</f>
        <v>0.19008781352649215</v>
      </c>
      <c r="U183" s="500">
        <f>IF(終値!A183="","",IFERROR(4*STDEVP(終値!X183:AQ183)/AVERAGE(終値!X183:AQ183),""))</f>
        <v>0.22366811456097038</v>
      </c>
      <c r="V183" s="500">
        <f>IF(終値!A183="","",IFERROR(4*STDEVP(終値!Y183:AR183)/AVERAGE(終値!Y183:AR183),""))</f>
        <v>0.25516821470995316</v>
      </c>
      <c r="W183" s="500">
        <f>IF(終値!A183="","",IFERROR(4*STDEVP(終値!Z183:AS183)/AVERAGE(終値!Z183:AS183),""))</f>
        <v>0.27899955385130998</v>
      </c>
      <c r="X183" s="500">
        <f>IF(終値!A183="","",IFERROR(4*STDEVP(終値!AA183:AT183)/AVERAGE(終値!AA183:AT183),""))</f>
        <v>0.29093858749172313</v>
      </c>
      <c r="Y183" s="500">
        <f>IF(終値!A183="","",IFERROR(4*STDEVP(終値!AB183:AU183)/AVERAGE(終値!AB183:AU183),""))</f>
        <v>0.28674002923191266</v>
      </c>
      <c r="Z183" s="500">
        <f>IF(終値!A183="","",IFERROR(4*STDEVP(終値!AC183:AV183)/AVERAGE(終値!AC183:AV183),""))</f>
        <v>0.28536301978729056</v>
      </c>
      <c r="AA183" s="500">
        <f>IF(終値!A183="","",IFERROR(4*STDEVP(終値!AD183:AW183)/AVERAGE(終値!AD183:AW183),""))</f>
        <v>0.28542067129024262</v>
      </c>
      <c r="AB183" s="500">
        <f>IF(終値!A183="","",IFERROR(4*STDEVP(終値!AE183:AX183)/AVERAGE(終値!AE183:AX183),""))</f>
        <v>0.28122959909649287</v>
      </c>
      <c r="AC183" s="500">
        <f>IF(終値!A183="","",IFERROR(4*STDEVP(終値!AF183:AY183)/AVERAGE(終値!AF183:AY183),""))</f>
        <v>0.28076826103768882</v>
      </c>
      <c r="AD183" s="500">
        <f>IF(終値!A183="","",IFERROR(4*STDEVP(終値!AG183:AZ183)/AVERAGE(終値!AG183:AZ183),""))</f>
        <v>0.29484842605833983</v>
      </c>
      <c r="AE183" s="500">
        <f>IF(終値!A183="","",IFERROR(4*STDEVP(終値!AH183:BA183)/AVERAGE(終値!AH183:BA183),""))</f>
        <v>0.29944655189635705</v>
      </c>
      <c r="AF183" s="500">
        <f>IF(終値!A183="","",IFERROR(4*STDEVP(終値!AI183:BB183)/AVERAGE(終値!AI183:BB183),""))</f>
        <v>0.29289719624906929</v>
      </c>
      <c r="AG183" s="500">
        <f>IF(終値!A183="","",IFERROR(4*STDEVP(終値!AJ183:BC183)/AVERAGE(終値!AJ183:BC183),""))</f>
        <v>0.28749114231156792</v>
      </c>
      <c r="AH183" s="500">
        <f>IF(終値!A183="","",IFERROR(4*STDEVP(終値!AK183:BD183)/AVERAGE(終値!AK183:BD183),""))</f>
        <v>0.28223415070176094</v>
      </c>
      <c r="AI183" s="500">
        <f>IF(終値!A183="","",IFERROR(4*STDEVP(終値!AL183:BE183)/AVERAGE(終値!AL183:BE183),""))</f>
        <v>0.25080422989315487</v>
      </c>
      <c r="AJ183" s="500">
        <f>IF(終値!A183="","",IFERROR(4*STDEVP(終値!AM183:BF183)/AVERAGE(終値!AM183:BF183),""))</f>
        <v>0.22720353248813707</v>
      </c>
      <c r="AK183" s="500">
        <f>IF(終値!A183="","",IFERROR(4*STDEVP(終値!AN183:BG183)/AVERAGE(終値!AN183:BG183),""))</f>
        <v>0.19243087594196492</v>
      </c>
      <c r="AL183" s="500">
        <f>IF(終値!A183="","",IFERROR(4*STDEVP(終値!AO183:BH183)/AVERAGE(終値!AO183:BH183),""))</f>
        <v>0.17625969805701569</v>
      </c>
      <c r="AM183" s="500">
        <f>IF(終値!A183="","",IFERROR(4*STDEVP(終値!AP183:BI183)/AVERAGE(終値!AP183:BI183),""))</f>
        <v>0.17311817090684023</v>
      </c>
      <c r="AN183" s="500">
        <f>IF(終値!A183="","",IFERROR(4*STDEVP(終値!AQ183:BJ183)/AVERAGE(終値!AQ183:BJ183),""))</f>
        <v>0.18314132969525412</v>
      </c>
      <c r="AO183" s="500">
        <f>IF(終値!A183="","",IFERROR(4*STDEVP(終値!AR183:BK183)/AVERAGE(終値!AR183:BK183),""))</f>
        <v>0.19031415857610809</v>
      </c>
      <c r="AP183" s="500">
        <f>IF(終値!A183="","",IFERROR(4*STDEVP(終値!AS183:BL183)/AVERAGE(終値!AS183:BL183),""))</f>
        <v>0.20082374961297622</v>
      </c>
    </row>
    <row r="184" spans="1:42">
      <c r="A184" s="497" t="str">
        <f>IF(終値!A184="","",終値!A184)</f>
        <v>9022</v>
      </c>
      <c r="B184" s="500">
        <f>IF(終値!A184="","",IFERROR(4*STDEVP(終値!E184:X184)/AVERAGE(終値!E184:X184),""))</f>
        <v>0.17553018681966168</v>
      </c>
      <c r="C184" s="500">
        <f>IF(終値!A184="","",IFERROR(4*STDEVP(終値!F184:Y184)/AVERAGE(終値!F184:Y184),""))</f>
        <v>0.18117817845263062</v>
      </c>
      <c r="D184" s="500">
        <f>IF(終値!A184="","",IFERROR(4*STDEVP(終値!G184:Z184)/AVERAGE(終値!G184:Z184),""))</f>
        <v>0.18445501550287768</v>
      </c>
      <c r="E184" s="500">
        <f>IF(終値!A184="","",IFERROR(4*STDEVP(終値!H184:AA184)/AVERAGE(終値!H184:AA184),""))</f>
        <v>0.19577655058989579</v>
      </c>
      <c r="F184" s="500">
        <f>IF(終値!A184="","",IFERROR(4*STDEVP(終値!I184:AB184)/AVERAGE(終値!I184:AB184),""))</f>
        <v>0.208201595960119</v>
      </c>
      <c r="G184" s="500">
        <f>IF(終値!A184="","",IFERROR(4*STDEVP(終値!J184:AC184)/AVERAGE(終値!J184:AC184),""))</f>
        <v>0.21978078728024122</v>
      </c>
      <c r="H184" s="500">
        <f>IF(終値!A184="","",IFERROR(4*STDEVP(終値!K184:AD184)/AVERAGE(終値!K184:AD184),""))</f>
        <v>0.21816120007325887</v>
      </c>
      <c r="I184" s="500">
        <f>IF(終値!A184="","",IFERROR(4*STDEVP(終値!L184:AE184)/AVERAGE(終値!L184:AE184),""))</f>
        <v>0.1906946076444816</v>
      </c>
      <c r="J184" s="500">
        <f>IF(終値!A184="","",IFERROR(4*STDEVP(終値!M184:AF184)/AVERAGE(終値!M184:AF184),""))</f>
        <v>0.17231364423960066</v>
      </c>
      <c r="K184" s="500">
        <f>IF(終値!A184="","",IFERROR(4*STDEVP(終値!N184:AG184)/AVERAGE(終値!N184:AG184),""))</f>
        <v>0.15943823474337435</v>
      </c>
      <c r="L184" s="500">
        <f>IF(終値!A184="","",IFERROR(4*STDEVP(終値!O184:AH184)/AVERAGE(終値!O184:AH184),""))</f>
        <v>0.1628817023381641</v>
      </c>
      <c r="M184" s="500">
        <f>IF(終値!A184="","",IFERROR(4*STDEVP(終値!P184:AI184)/AVERAGE(終値!P184:AI184),""))</f>
        <v>0.16417026526302414</v>
      </c>
      <c r="N184" s="500">
        <f>IF(終値!A184="","",IFERROR(4*STDEVP(終値!Q184:AJ184)/AVERAGE(終値!Q184:AJ184),""))</f>
        <v>0.16660326864868985</v>
      </c>
      <c r="O184" s="500">
        <f>IF(終値!A184="","",IFERROR(4*STDEVP(終値!R184:AK184)/AVERAGE(終値!R184:AK184),""))</f>
        <v>0.16905799595650051</v>
      </c>
      <c r="P184" s="500">
        <f>IF(終値!A184="","",IFERROR(4*STDEVP(終値!S184:AL184)/AVERAGE(終値!S184:AL184),""))</f>
        <v>0.17321956280269343</v>
      </c>
      <c r="Q184" s="500">
        <f>IF(終値!A184="","",IFERROR(4*STDEVP(終値!T184:AM184)/AVERAGE(終値!T184:AM184),""))</f>
        <v>0.17187361540756144</v>
      </c>
      <c r="R184" s="500">
        <f>IF(終値!A184="","",IFERROR(4*STDEVP(終値!U184:AN184)/AVERAGE(終値!U184:AN184),""))</f>
        <v>0.17120022179428784</v>
      </c>
      <c r="S184" s="500">
        <f>IF(終値!A184="","",IFERROR(4*STDEVP(終値!V184:AO184)/AVERAGE(終値!V184:AO184),""))</f>
        <v>0.16290023923489963</v>
      </c>
      <c r="T184" s="500">
        <f>IF(終値!A184="","",IFERROR(4*STDEVP(終値!W184:AP184)/AVERAGE(終値!W184:AP184),""))</f>
        <v>0.15659095868643275</v>
      </c>
      <c r="U184" s="500">
        <f>IF(終値!A184="","",IFERROR(4*STDEVP(終値!X184:AQ184)/AVERAGE(終値!X184:AQ184),""))</f>
        <v>0.15062141046588701</v>
      </c>
      <c r="V184" s="500">
        <f>IF(終値!A184="","",IFERROR(4*STDEVP(終値!Y184:AR184)/AVERAGE(終値!Y184:AR184),""))</f>
        <v>0.13797469153775585</v>
      </c>
      <c r="W184" s="500">
        <f>IF(終値!A184="","",IFERROR(4*STDEVP(終値!Z184:AS184)/AVERAGE(終値!Z184:AS184),""))</f>
        <v>0.12399302939890534</v>
      </c>
      <c r="X184" s="500">
        <f>IF(終値!A184="","",IFERROR(4*STDEVP(終値!AA184:AT184)/AVERAGE(終値!AA184:AT184),""))</f>
        <v>9.7919388150064846E-2</v>
      </c>
      <c r="Y184" s="500">
        <f>IF(終値!A184="","",IFERROR(4*STDEVP(終値!AB184:AU184)/AVERAGE(終値!AB184:AU184),""))</f>
        <v>8.7724504169248235E-2</v>
      </c>
      <c r="Z184" s="500">
        <f>IF(終値!A184="","",IFERROR(4*STDEVP(終値!AC184:AV184)/AVERAGE(終値!AC184:AV184),""))</f>
        <v>8.1564687397648744E-2</v>
      </c>
      <c r="AA184" s="500">
        <f>IF(終値!A184="","",IFERROR(4*STDEVP(終値!AD184:AW184)/AVERAGE(終値!AD184:AW184),""))</f>
        <v>8.1847307751999346E-2</v>
      </c>
      <c r="AB184" s="500">
        <f>IF(終値!A184="","",IFERROR(4*STDEVP(終値!AE184:AX184)/AVERAGE(終値!AE184:AX184),""))</f>
        <v>8.2718488571132856E-2</v>
      </c>
      <c r="AC184" s="500">
        <f>IF(終値!A184="","",IFERROR(4*STDEVP(終値!AF184:AY184)/AVERAGE(終値!AF184:AY184),""))</f>
        <v>7.8212436206044067E-2</v>
      </c>
      <c r="AD184" s="500">
        <f>IF(終値!A184="","",IFERROR(4*STDEVP(終値!AG184:AZ184)/AVERAGE(終値!AG184:AZ184),""))</f>
        <v>7.1350288847378776E-2</v>
      </c>
      <c r="AE184" s="500">
        <f>IF(終値!A184="","",IFERROR(4*STDEVP(終値!AH184:BA184)/AVERAGE(終値!AH184:BA184),""))</f>
        <v>7.6344916800619278E-2</v>
      </c>
      <c r="AF184" s="500">
        <f>IF(終値!A184="","",IFERROR(4*STDEVP(終値!AI184:BB184)/AVERAGE(終値!AI184:BB184),""))</f>
        <v>8.0997396538044594E-2</v>
      </c>
      <c r="AG184" s="500">
        <f>IF(終値!A184="","",IFERROR(4*STDEVP(終値!AJ184:BC184)/AVERAGE(終値!AJ184:BC184),""))</f>
        <v>8.7742205375702778E-2</v>
      </c>
      <c r="AH184" s="500">
        <f>IF(終値!A184="","",IFERROR(4*STDEVP(終値!AK184:BD184)/AVERAGE(終値!AK184:BD184),""))</f>
        <v>9.7631358642946295E-2</v>
      </c>
      <c r="AI184" s="500">
        <f>IF(終値!A184="","",IFERROR(4*STDEVP(終値!AL184:BE184)/AVERAGE(終値!AL184:BE184),""))</f>
        <v>0.10000328615991948</v>
      </c>
      <c r="AJ184" s="500">
        <f>IF(終値!A184="","",IFERROR(4*STDEVP(終値!AM184:BF184)/AVERAGE(終値!AM184:BF184),""))</f>
        <v>9.9122031961242293E-2</v>
      </c>
      <c r="AK184" s="500">
        <f>IF(終値!A184="","",IFERROR(4*STDEVP(終値!AN184:BG184)/AVERAGE(終値!AN184:BG184),""))</f>
        <v>0.10075151717808051</v>
      </c>
      <c r="AL184" s="500">
        <f>IF(終値!A184="","",IFERROR(4*STDEVP(終値!AO184:BH184)/AVERAGE(終値!AO184:BH184),""))</f>
        <v>9.9157051639267468E-2</v>
      </c>
      <c r="AM184" s="500">
        <f>IF(終値!A184="","",IFERROR(4*STDEVP(終値!AP184:BI184)/AVERAGE(終値!AP184:BI184),""))</f>
        <v>0.10501519836013165</v>
      </c>
      <c r="AN184" s="500">
        <f>IF(終値!A184="","",IFERROR(4*STDEVP(終値!AQ184:BJ184)/AVERAGE(終値!AQ184:BJ184),""))</f>
        <v>0.10449943294719682</v>
      </c>
      <c r="AO184" s="500">
        <f>IF(終値!A184="","",IFERROR(4*STDEVP(終値!AR184:BK184)/AVERAGE(終値!AR184:BK184),""))</f>
        <v>0.1095338845425846</v>
      </c>
      <c r="AP184" s="500">
        <f>IF(終値!A184="","",IFERROR(4*STDEVP(終値!AS184:BL184)/AVERAGE(終値!AS184:BL184),""))</f>
        <v>0.11330256905103492</v>
      </c>
    </row>
    <row r="185" spans="1:42">
      <c r="A185" s="497" t="str">
        <f>IF(終値!A185="","",終値!A185)</f>
        <v>9536</v>
      </c>
      <c r="B185" s="500">
        <f>IF(終値!A185="","",IFERROR(4*STDEVP(終値!E185:X185)/AVERAGE(終値!E185:X185),""))</f>
        <v>5.1213185931739569E-2</v>
      </c>
      <c r="C185" s="500">
        <f>IF(終値!A185="","",IFERROR(4*STDEVP(終値!F185:Y185)/AVERAGE(終値!F185:Y185),""))</f>
        <v>5.1159392592429145E-2</v>
      </c>
      <c r="D185" s="500">
        <f>IF(終値!A185="","",IFERROR(4*STDEVP(終値!G185:Z185)/AVERAGE(終値!G185:Z185),""))</f>
        <v>5.1725948515840538E-2</v>
      </c>
      <c r="E185" s="500">
        <f>IF(終値!A185="","",IFERROR(4*STDEVP(終値!H185:AA185)/AVERAGE(終値!H185:AA185),""))</f>
        <v>5.3172259467421823E-2</v>
      </c>
      <c r="F185" s="500">
        <f>IF(終値!A185="","",IFERROR(4*STDEVP(終値!I185:AB185)/AVERAGE(終値!I185:AB185),""))</f>
        <v>5.5233743200413188E-2</v>
      </c>
      <c r="G185" s="500">
        <f>IF(終値!A185="","",IFERROR(4*STDEVP(終値!J185:AC185)/AVERAGE(終値!J185:AC185),""))</f>
        <v>6.8876158169088542E-2</v>
      </c>
      <c r="H185" s="500">
        <f>IF(終値!A185="","",IFERROR(4*STDEVP(終値!K185:AD185)/AVERAGE(終値!K185:AD185),""))</f>
        <v>7.6771238443385181E-2</v>
      </c>
      <c r="I185" s="500">
        <f>IF(終値!A185="","",IFERROR(4*STDEVP(終値!L185:AE185)/AVERAGE(終値!L185:AE185),""))</f>
        <v>7.9748859093096633E-2</v>
      </c>
      <c r="J185" s="500">
        <f>IF(終値!A185="","",IFERROR(4*STDEVP(終値!M185:AF185)/AVERAGE(終値!M185:AF185),""))</f>
        <v>8.0646403244168496E-2</v>
      </c>
      <c r="K185" s="500">
        <f>IF(終値!A185="","",IFERROR(4*STDEVP(終値!N185:AG185)/AVERAGE(終値!N185:AG185),""))</f>
        <v>7.821441218686627E-2</v>
      </c>
      <c r="L185" s="500">
        <f>IF(終値!A185="","",IFERROR(4*STDEVP(終値!O185:AH185)/AVERAGE(終値!O185:AH185),""))</f>
        <v>8.3080678350026957E-2</v>
      </c>
      <c r="M185" s="500">
        <f>IF(終値!A185="","",IFERROR(4*STDEVP(終値!P185:AI185)/AVERAGE(終値!P185:AI185),""))</f>
        <v>8.5332137486376469E-2</v>
      </c>
      <c r="N185" s="500">
        <f>IF(終値!A185="","",IFERROR(4*STDEVP(終値!Q185:AJ185)/AVERAGE(終値!Q185:AJ185),""))</f>
        <v>8.524036261368087E-2</v>
      </c>
      <c r="O185" s="500">
        <f>IF(終値!A185="","",IFERROR(4*STDEVP(終値!R185:AK185)/AVERAGE(終値!R185:AK185),""))</f>
        <v>8.5470329587298152E-2</v>
      </c>
      <c r="P185" s="500">
        <f>IF(終値!A185="","",IFERROR(4*STDEVP(終値!S185:AL185)/AVERAGE(終値!S185:AL185),""))</f>
        <v>8.5258403942385763E-2</v>
      </c>
      <c r="Q185" s="500">
        <f>IF(終値!A185="","",IFERROR(4*STDEVP(終値!T185:AM185)/AVERAGE(終値!T185:AM185),""))</f>
        <v>8.4689050818468628E-2</v>
      </c>
      <c r="R185" s="500">
        <f>IF(終値!A185="","",IFERROR(4*STDEVP(終値!U185:AN185)/AVERAGE(終値!U185:AN185),""))</f>
        <v>8.1502166879558122E-2</v>
      </c>
      <c r="S185" s="500">
        <f>IF(終値!A185="","",IFERROR(4*STDEVP(終値!V185:AO185)/AVERAGE(終値!V185:AO185),""))</f>
        <v>8.0791644441121996E-2</v>
      </c>
      <c r="T185" s="500">
        <f>IF(終値!A185="","",IFERROR(4*STDEVP(終値!W185:AP185)/AVERAGE(終値!W185:AP185),""))</f>
        <v>7.971895311675907E-2</v>
      </c>
      <c r="U185" s="500">
        <f>IF(終値!A185="","",IFERROR(4*STDEVP(終値!X185:AQ185)/AVERAGE(終値!X185:AQ185),""))</f>
        <v>7.5123052880506538E-2</v>
      </c>
      <c r="V185" s="500">
        <f>IF(終値!A185="","",IFERROR(4*STDEVP(終値!Y185:AR185)/AVERAGE(終値!Y185:AR185),""))</f>
        <v>6.5916197797635509E-2</v>
      </c>
      <c r="W185" s="500">
        <f>IF(終値!A185="","",IFERROR(4*STDEVP(終値!Z185:AS185)/AVERAGE(終値!Z185:AS185),""))</f>
        <v>5.0299761728099211E-2</v>
      </c>
      <c r="X185" s="500">
        <f>IF(終値!A185="","",IFERROR(4*STDEVP(終値!AA185:AT185)/AVERAGE(終値!AA185:AT185),""))</f>
        <v>3.9582859654814409E-2</v>
      </c>
      <c r="Y185" s="500">
        <f>IF(終値!A185="","",IFERROR(4*STDEVP(終値!AB185:AU185)/AVERAGE(終値!AB185:AU185),""))</f>
        <v>3.095397675930342E-2</v>
      </c>
      <c r="Z185" s="500">
        <f>IF(終値!A185="","",IFERROR(4*STDEVP(終値!AC185:AV185)/AVERAGE(終値!AC185:AV185),""))</f>
        <v>3.1894716636758247E-2</v>
      </c>
      <c r="AA185" s="500">
        <f>IF(終値!A185="","",IFERROR(4*STDEVP(終値!AD185:AW185)/AVERAGE(終値!AD185:AW185),""))</f>
        <v>3.7172873935047729E-2</v>
      </c>
      <c r="AB185" s="500">
        <f>IF(終値!A185="","",IFERROR(4*STDEVP(終値!AE185:AX185)/AVERAGE(終値!AE185:AX185),""))</f>
        <v>4.0305217067681309E-2</v>
      </c>
      <c r="AC185" s="500">
        <f>IF(終値!A185="","",IFERROR(4*STDEVP(終値!AF185:AY185)/AVERAGE(終値!AF185:AY185),""))</f>
        <v>4.843203088537687E-2</v>
      </c>
      <c r="AD185" s="500">
        <f>IF(終値!A185="","",IFERROR(4*STDEVP(終値!AG185:AZ185)/AVERAGE(終値!AG185:AZ185),""))</f>
        <v>4.516109174703014E-2</v>
      </c>
      <c r="AE185" s="500">
        <f>IF(終値!A185="","",IFERROR(4*STDEVP(終値!AH185:BA185)/AVERAGE(終値!AH185:BA185),""))</f>
        <v>4.4597810601782882E-2</v>
      </c>
      <c r="AF185" s="500">
        <f>IF(終値!A185="","",IFERROR(4*STDEVP(終値!AI185:BB185)/AVERAGE(終値!AI185:BB185),""))</f>
        <v>4.6564734041886456E-2</v>
      </c>
      <c r="AG185" s="500">
        <f>IF(終値!A185="","",IFERROR(4*STDEVP(終値!AJ185:BC185)/AVERAGE(終値!AJ185:BC185),""))</f>
        <v>4.6608152454425275E-2</v>
      </c>
      <c r="AH185" s="500">
        <f>IF(終値!A185="","",IFERROR(4*STDEVP(終値!AK185:BD185)/AVERAGE(終値!AK185:BD185),""))</f>
        <v>4.7546764958799823E-2</v>
      </c>
      <c r="AI185" s="500">
        <f>IF(終値!A185="","",IFERROR(4*STDEVP(終値!AL185:BE185)/AVERAGE(終値!AL185:BE185),""))</f>
        <v>4.7951639111845967E-2</v>
      </c>
      <c r="AJ185" s="500">
        <f>IF(終値!A185="","",IFERROR(4*STDEVP(終値!AM185:BF185)/AVERAGE(終値!AM185:BF185),""))</f>
        <v>4.6961261604192783E-2</v>
      </c>
      <c r="AK185" s="500">
        <f>IF(終値!A185="","",IFERROR(4*STDEVP(終値!AN185:BG185)/AVERAGE(終値!AN185:BG185),""))</f>
        <v>4.5978490399312413E-2</v>
      </c>
      <c r="AL185" s="500">
        <f>IF(終値!A185="","",IFERROR(4*STDEVP(終値!AO185:BH185)/AVERAGE(終値!AO185:BH185),""))</f>
        <v>4.429722963544986E-2</v>
      </c>
      <c r="AM185" s="500">
        <f>IF(終値!A185="","",IFERROR(4*STDEVP(終値!AP185:BI185)/AVERAGE(終値!AP185:BI185),""))</f>
        <v>4.429722963544986E-2</v>
      </c>
      <c r="AN185" s="500">
        <f>IF(終値!A185="","",IFERROR(4*STDEVP(終値!AQ185:BJ185)/AVERAGE(終値!AQ185:BJ185),""))</f>
        <v>3.8155100295198661E-2</v>
      </c>
      <c r="AO185" s="500">
        <f>IF(終値!A185="","",IFERROR(4*STDEVP(終値!AR185:BK185)/AVERAGE(終値!AR185:BK185),""))</f>
        <v>4.1568953738551843E-2</v>
      </c>
      <c r="AP185" s="500">
        <f>IF(終値!A185="","",IFERROR(4*STDEVP(終値!AS185:BL185)/AVERAGE(終値!AS185:BL185),""))</f>
        <v>4.3023545441536561E-2</v>
      </c>
    </row>
    <row r="186" spans="1:42">
      <c r="A186" s="497" t="str">
        <f>IF(終値!A186="","",終値!A186)</f>
        <v>9506</v>
      </c>
      <c r="B186" s="500">
        <f>IF(終値!A186="","",IFERROR(4*STDEVP(終値!E186:X186)/AVERAGE(終値!E186:X186),""))</f>
        <v>0.12522918066786845</v>
      </c>
      <c r="C186" s="500">
        <f>IF(終値!A186="","",IFERROR(4*STDEVP(終値!F186:Y186)/AVERAGE(終値!F186:Y186),""))</f>
        <v>0.1247358929380161</v>
      </c>
      <c r="D186" s="500">
        <f>IF(終値!A186="","",IFERROR(4*STDEVP(終値!G186:Z186)/AVERAGE(終値!G186:Z186),""))</f>
        <v>0.12831877825075705</v>
      </c>
      <c r="E186" s="500">
        <f>IF(終値!A186="","",IFERROR(4*STDEVP(終値!H186:AA186)/AVERAGE(終値!H186:AA186),""))</f>
        <v>0.12671271350465607</v>
      </c>
      <c r="F186" s="500">
        <f>IF(終値!A186="","",IFERROR(4*STDEVP(終値!I186:AB186)/AVERAGE(終値!I186:AB186),""))</f>
        <v>0.12865333246727634</v>
      </c>
      <c r="G186" s="500">
        <f>IF(終値!A186="","",IFERROR(4*STDEVP(終値!J186:AC186)/AVERAGE(終値!J186:AC186),""))</f>
        <v>0.13154281672320653</v>
      </c>
      <c r="H186" s="500">
        <f>IF(終値!A186="","",IFERROR(4*STDEVP(終値!K186:AD186)/AVERAGE(終値!K186:AD186),""))</f>
        <v>0.1319761740958284</v>
      </c>
      <c r="I186" s="500">
        <f>IF(終値!A186="","",IFERROR(4*STDEVP(終値!L186:AE186)/AVERAGE(終値!L186:AE186),""))</f>
        <v>0.12328629982773019</v>
      </c>
      <c r="J186" s="500">
        <f>IF(終値!A186="","",IFERROR(4*STDEVP(終値!M186:AF186)/AVERAGE(終値!M186:AF186),""))</f>
        <v>0.12460011811096669</v>
      </c>
      <c r="K186" s="500">
        <f>IF(終値!A186="","",IFERROR(4*STDEVP(終値!N186:AG186)/AVERAGE(終値!N186:AG186),""))</f>
        <v>0.11943073756853415</v>
      </c>
      <c r="L186" s="500">
        <f>IF(終値!A186="","",IFERROR(4*STDEVP(終値!O186:AH186)/AVERAGE(終値!O186:AH186),""))</f>
        <v>0.12150047975767393</v>
      </c>
      <c r="M186" s="500">
        <f>IF(終値!A186="","",IFERROR(4*STDEVP(終値!P186:AI186)/AVERAGE(終値!P186:AI186),""))</f>
        <v>0.12373116000458848</v>
      </c>
      <c r="N186" s="500">
        <f>IF(終値!A186="","",IFERROR(4*STDEVP(終値!Q186:AJ186)/AVERAGE(終値!Q186:AJ186),""))</f>
        <v>0.12392112579779488</v>
      </c>
      <c r="O186" s="500">
        <f>IF(終値!A186="","",IFERROR(4*STDEVP(終値!R186:AK186)/AVERAGE(終値!R186:AK186),""))</f>
        <v>0.11603236140868148</v>
      </c>
      <c r="P186" s="500">
        <f>IF(終値!A186="","",IFERROR(4*STDEVP(終値!S186:AL186)/AVERAGE(終値!S186:AL186),""))</f>
        <v>0.11015040946505807</v>
      </c>
      <c r="Q186" s="500">
        <f>IF(終値!A186="","",IFERROR(4*STDEVP(終値!T186:AM186)/AVERAGE(終値!T186:AM186),""))</f>
        <v>9.9544564644976366E-2</v>
      </c>
      <c r="R186" s="500">
        <f>IF(終値!A186="","",IFERROR(4*STDEVP(終値!U186:AN186)/AVERAGE(終値!U186:AN186),""))</f>
        <v>8.7652814792396228E-2</v>
      </c>
      <c r="S186" s="500">
        <f>IF(終値!A186="","",IFERROR(4*STDEVP(終値!V186:AO186)/AVERAGE(終値!V186:AO186),""))</f>
        <v>8.2936360574310072E-2</v>
      </c>
      <c r="T186" s="500">
        <f>IF(終値!A186="","",IFERROR(4*STDEVP(終値!W186:AP186)/AVERAGE(終値!W186:AP186),""))</f>
        <v>7.9984594717383728E-2</v>
      </c>
      <c r="U186" s="500">
        <f>IF(終値!A186="","",IFERROR(4*STDEVP(終値!X186:AQ186)/AVERAGE(終値!X186:AQ186),""))</f>
        <v>8.2936372221653107E-2</v>
      </c>
      <c r="V186" s="500">
        <f>IF(終値!A186="","",IFERROR(4*STDEVP(終値!Y186:AR186)/AVERAGE(終値!Y186:AR186),""))</f>
        <v>8.2212310011833961E-2</v>
      </c>
      <c r="W186" s="500">
        <f>IF(終値!A186="","",IFERROR(4*STDEVP(終値!Z186:AS186)/AVERAGE(終値!Z186:AS186),""))</f>
        <v>8.0521750908863057E-2</v>
      </c>
      <c r="X186" s="500">
        <f>IF(終値!A186="","",IFERROR(4*STDEVP(終値!AA186:AT186)/AVERAGE(終値!AA186:AT186),""))</f>
        <v>8.0619419305987552E-2</v>
      </c>
      <c r="Y186" s="500">
        <f>IF(終値!A186="","",IFERROR(4*STDEVP(終値!AB186:AU186)/AVERAGE(終値!AB186:AU186),""))</f>
        <v>7.3330339483086079E-2</v>
      </c>
      <c r="Z186" s="500">
        <f>IF(終値!A186="","",IFERROR(4*STDEVP(終値!AC186:AV186)/AVERAGE(終値!AC186:AV186),""))</f>
        <v>7.9416655877669523E-2</v>
      </c>
      <c r="AA186" s="500">
        <f>IF(終値!A186="","",IFERROR(4*STDEVP(終値!AD186:AW186)/AVERAGE(終値!AD186:AW186),""))</f>
        <v>8.488551368558403E-2</v>
      </c>
      <c r="AB186" s="500">
        <f>IF(終値!A186="","",IFERROR(4*STDEVP(終値!AE186:AX186)/AVERAGE(終値!AE186:AX186),""))</f>
        <v>8.2735622328090563E-2</v>
      </c>
      <c r="AC186" s="500">
        <f>IF(終値!A186="","",IFERROR(4*STDEVP(終値!AF186:AY186)/AVERAGE(終値!AF186:AY186),""))</f>
        <v>8.6720153203323533E-2</v>
      </c>
      <c r="AD186" s="500">
        <f>IF(終値!A186="","",IFERROR(4*STDEVP(終値!AG186:AZ186)/AVERAGE(終値!AG186:AZ186),""))</f>
        <v>9.001544885261438E-2</v>
      </c>
      <c r="AE186" s="500">
        <f>IF(終値!A186="","",IFERROR(4*STDEVP(終値!AH186:BA186)/AVERAGE(終値!AH186:BA186),""))</f>
        <v>8.9847942063692052E-2</v>
      </c>
      <c r="AF186" s="500">
        <f>IF(終値!A186="","",IFERROR(4*STDEVP(終値!AI186:BB186)/AVERAGE(終値!AI186:BB186),""))</f>
        <v>9.0361736386794525E-2</v>
      </c>
      <c r="AG186" s="500">
        <f>IF(終値!A186="","",IFERROR(4*STDEVP(終値!AJ186:BC186)/AVERAGE(終値!AJ186:BC186),""))</f>
        <v>9.193667692291646E-2</v>
      </c>
      <c r="AH186" s="500">
        <f>IF(終値!A186="","",IFERROR(4*STDEVP(終値!AK186:BD186)/AVERAGE(終値!AK186:BD186),""))</f>
        <v>9.1647117192508384E-2</v>
      </c>
      <c r="AI186" s="500">
        <f>IF(終値!A186="","",IFERROR(4*STDEVP(終値!AL186:BE186)/AVERAGE(終値!AL186:BE186),""))</f>
        <v>8.9464109953865376E-2</v>
      </c>
      <c r="AJ186" s="500">
        <f>IF(終値!A186="","",IFERROR(4*STDEVP(終値!AM186:BF186)/AVERAGE(終値!AM186:BF186),""))</f>
        <v>8.4449548200019278E-2</v>
      </c>
      <c r="AK186" s="500">
        <f>IF(終値!A186="","",IFERROR(4*STDEVP(終値!AN186:BG186)/AVERAGE(終値!AN186:BG186),""))</f>
        <v>7.8683492017628601E-2</v>
      </c>
      <c r="AL186" s="500">
        <f>IF(終値!A186="","",IFERROR(4*STDEVP(終値!AO186:BH186)/AVERAGE(終値!AO186:BH186),""))</f>
        <v>7.2858902828364921E-2</v>
      </c>
      <c r="AM186" s="500">
        <f>IF(終値!A186="","",IFERROR(4*STDEVP(終値!AP186:BI186)/AVERAGE(終値!AP186:BI186),""))</f>
        <v>6.7083727992437558E-2</v>
      </c>
      <c r="AN186" s="500">
        <f>IF(終値!A186="","",IFERROR(4*STDEVP(終値!AQ186:BJ186)/AVERAGE(終値!AQ186:BJ186),""))</f>
        <v>4.3052856579107464E-2</v>
      </c>
      <c r="AO186" s="500">
        <f>IF(終値!A186="","",IFERROR(4*STDEVP(終値!AR186:BK186)/AVERAGE(終値!AR186:BK186),""))</f>
        <v>5.7251309152621964E-2</v>
      </c>
      <c r="AP186" s="500">
        <f>IF(終値!A186="","",IFERROR(4*STDEVP(終値!AS186:BL186)/AVERAGE(終値!AS186:BL186),""))</f>
        <v>6.8505008730729566E-2</v>
      </c>
    </row>
    <row r="187" spans="1:42">
      <c r="A187" s="497" t="str">
        <f>IF(終値!A187="","",終値!A187)</f>
        <v>2127</v>
      </c>
      <c r="B187" s="500">
        <f>IF(終値!A187="","",IFERROR(4*STDEVP(終値!E187:X187)/AVERAGE(終値!E187:X187),""))</f>
        <v>0.11670830918621981</v>
      </c>
      <c r="C187" s="500">
        <f>IF(終値!A187="","",IFERROR(4*STDEVP(終値!F187:Y187)/AVERAGE(終値!F187:Y187),""))</f>
        <v>0.11124532168101001</v>
      </c>
      <c r="D187" s="500">
        <f>IF(終値!A187="","",IFERROR(4*STDEVP(終値!G187:Z187)/AVERAGE(終値!G187:Z187),""))</f>
        <v>0.10381300133466249</v>
      </c>
      <c r="E187" s="500">
        <f>IF(終値!A187="","",IFERROR(4*STDEVP(終値!H187:AA187)/AVERAGE(終値!H187:AA187),""))</f>
        <v>9.0965136342636227E-2</v>
      </c>
      <c r="F187" s="500">
        <f>IF(終値!A187="","",IFERROR(4*STDEVP(終値!I187:AB187)/AVERAGE(終値!I187:AB187),""))</f>
        <v>8.1535176167688531E-2</v>
      </c>
      <c r="G187" s="500">
        <f>IF(終値!A187="","",IFERROR(4*STDEVP(終値!J187:AC187)/AVERAGE(終値!J187:AC187),""))</f>
        <v>7.2970746636160475E-2</v>
      </c>
      <c r="H187" s="500">
        <f>IF(終値!A187="","",IFERROR(4*STDEVP(終値!K187:AD187)/AVERAGE(終値!K187:AD187),""))</f>
        <v>8.1372886390494004E-2</v>
      </c>
      <c r="I187" s="500">
        <f>IF(終値!A187="","",IFERROR(4*STDEVP(終値!L187:AE187)/AVERAGE(終値!L187:AE187),""))</f>
        <v>8.6899595290616485E-2</v>
      </c>
      <c r="J187" s="500">
        <f>IF(終値!A187="","",IFERROR(4*STDEVP(終値!M187:AF187)/AVERAGE(終値!M187:AF187),""))</f>
        <v>9.7127122006167632E-2</v>
      </c>
      <c r="K187" s="500">
        <f>IF(終値!A187="","",IFERROR(4*STDEVP(終値!N187:AG187)/AVERAGE(終値!N187:AG187),""))</f>
        <v>0.11301998133092345</v>
      </c>
      <c r="L187" s="500">
        <f>IF(終値!A187="","",IFERROR(4*STDEVP(終値!O187:AH187)/AVERAGE(終値!O187:AH187),""))</f>
        <v>0.12502676787929662</v>
      </c>
      <c r="M187" s="500">
        <f>IF(終値!A187="","",IFERROR(4*STDEVP(終値!P187:AI187)/AVERAGE(終値!P187:AI187),""))</f>
        <v>0.13240669405108016</v>
      </c>
      <c r="N187" s="500">
        <f>IF(終値!A187="","",IFERROR(4*STDEVP(終値!Q187:AJ187)/AVERAGE(終値!Q187:AJ187),""))</f>
        <v>0.1392778135164485</v>
      </c>
      <c r="O187" s="500">
        <f>IF(終値!A187="","",IFERROR(4*STDEVP(終値!R187:AK187)/AVERAGE(終値!R187:AK187),""))</f>
        <v>0.14090889799013692</v>
      </c>
      <c r="P187" s="500">
        <f>IF(終値!A187="","",IFERROR(4*STDEVP(終値!S187:AL187)/AVERAGE(終値!S187:AL187),""))</f>
        <v>0.14027748938307052</v>
      </c>
      <c r="Q187" s="500">
        <f>IF(終値!A187="","",IFERROR(4*STDEVP(終値!T187:AM187)/AVERAGE(終値!T187:AM187),""))</f>
        <v>0.13847070250402541</v>
      </c>
      <c r="R187" s="500">
        <f>IF(終値!A187="","",IFERROR(4*STDEVP(終値!U187:AN187)/AVERAGE(終値!U187:AN187),""))</f>
        <v>0.13452278127063658</v>
      </c>
      <c r="S187" s="500">
        <f>IF(終値!A187="","",IFERROR(4*STDEVP(終値!V187:AO187)/AVERAGE(終値!V187:AO187),""))</f>
        <v>0.13092704906014394</v>
      </c>
      <c r="T187" s="500">
        <f>IF(終値!A187="","",IFERROR(4*STDEVP(終値!W187:AP187)/AVERAGE(終値!W187:AP187),""))</f>
        <v>0.12826719059175015</v>
      </c>
      <c r="U187" s="500">
        <f>IF(終値!A187="","",IFERROR(4*STDEVP(終値!X187:AQ187)/AVERAGE(終値!X187:AQ187),""))</f>
        <v>0.12385588403810581</v>
      </c>
      <c r="V187" s="500">
        <f>IF(終値!A187="","",IFERROR(4*STDEVP(終値!Y187:AR187)/AVERAGE(終値!Y187:AR187),""))</f>
        <v>0.11718669090921094</v>
      </c>
      <c r="W187" s="500">
        <f>IF(終値!A187="","",IFERROR(4*STDEVP(終値!Z187:AS187)/AVERAGE(終値!Z187:AS187),""))</f>
        <v>0.10605870403614451</v>
      </c>
      <c r="X187" s="500">
        <f>IF(終値!A187="","",IFERROR(4*STDEVP(終値!AA187:AT187)/AVERAGE(終値!AA187:AT187),""))</f>
        <v>8.4173883327919349E-2</v>
      </c>
      <c r="Y187" s="500">
        <f>IF(終値!A187="","",IFERROR(4*STDEVP(終値!AB187:AU187)/AVERAGE(終値!AB187:AU187),""))</f>
        <v>6.4057683911180149E-2</v>
      </c>
      <c r="Z187" s="500">
        <f>IF(終値!A187="","",IFERROR(4*STDEVP(終値!AC187:AV187)/AVERAGE(終値!AC187:AV187),""))</f>
        <v>5.8660487154233047E-2</v>
      </c>
      <c r="AA187" s="500">
        <f>IF(終値!A187="","",IFERROR(4*STDEVP(終値!AD187:AW187)/AVERAGE(終値!AD187:AW187),""))</f>
        <v>5.8901299944583832E-2</v>
      </c>
      <c r="AB187" s="500">
        <f>IF(終値!A187="","",IFERROR(4*STDEVP(終値!AE187:AX187)/AVERAGE(終値!AE187:AX187),""))</f>
        <v>6.0046968685130986E-2</v>
      </c>
      <c r="AC187" s="500">
        <f>IF(終値!A187="","",IFERROR(4*STDEVP(終値!AF187:AY187)/AVERAGE(終値!AF187:AY187),""))</f>
        <v>6.539964914725363E-2</v>
      </c>
      <c r="AD187" s="500">
        <f>IF(終値!A187="","",IFERROR(4*STDEVP(終値!AG187:AZ187)/AVERAGE(終値!AG187:AZ187),""))</f>
        <v>6.8896897856042597E-2</v>
      </c>
      <c r="AE187" s="500">
        <f>IF(終値!A187="","",IFERROR(4*STDEVP(終値!AH187:BA187)/AVERAGE(終値!AH187:BA187),""))</f>
        <v>6.5616911931048835E-2</v>
      </c>
      <c r="AF187" s="500">
        <f>IF(終値!A187="","",IFERROR(4*STDEVP(終値!AI187:BB187)/AVERAGE(終値!AI187:BB187),""))</f>
        <v>6.3115783732177161E-2</v>
      </c>
      <c r="AG187" s="500">
        <f>IF(終値!A187="","",IFERROR(4*STDEVP(終値!AJ187:BC187)/AVERAGE(終値!AJ187:BC187),""))</f>
        <v>6.8128723053841614E-2</v>
      </c>
      <c r="AH187" s="500">
        <f>IF(終値!A187="","",IFERROR(4*STDEVP(終値!AK187:BD187)/AVERAGE(終値!AK187:BD187),""))</f>
        <v>6.6206801714963529E-2</v>
      </c>
      <c r="AI187" s="500">
        <f>IF(終値!A187="","",IFERROR(4*STDEVP(終値!AL187:BE187)/AVERAGE(終値!AL187:BE187),""))</f>
        <v>6.5588597235294477E-2</v>
      </c>
      <c r="AJ187" s="500">
        <f>IF(終値!A187="","",IFERROR(4*STDEVP(終値!AM187:BF187)/AVERAGE(終値!AM187:BF187),""))</f>
        <v>6.8839903554702403E-2</v>
      </c>
      <c r="AK187" s="500">
        <f>IF(終値!A187="","",IFERROR(4*STDEVP(終値!AN187:BG187)/AVERAGE(終値!AN187:BG187),""))</f>
        <v>6.717027875613138E-2</v>
      </c>
      <c r="AL187" s="500">
        <f>IF(終値!A187="","",IFERROR(4*STDEVP(終値!AO187:BH187)/AVERAGE(終値!AO187:BH187),""))</f>
        <v>6.6951205477648559E-2</v>
      </c>
      <c r="AM187" s="500">
        <f>IF(終値!A187="","",IFERROR(4*STDEVP(終値!AP187:BI187)/AVERAGE(終値!AP187:BI187),""))</f>
        <v>6.8311693378386329E-2</v>
      </c>
      <c r="AN187" s="500">
        <f>IF(終値!A187="","",IFERROR(4*STDEVP(終値!AQ187:BJ187)/AVERAGE(終値!AQ187:BJ187),""))</f>
        <v>7.0782817501404374E-2</v>
      </c>
      <c r="AO187" s="500">
        <f>IF(終値!A187="","",IFERROR(4*STDEVP(終値!AR187:BK187)/AVERAGE(終値!AR187:BK187),""))</f>
        <v>7.0157873758169564E-2</v>
      </c>
      <c r="AP187" s="500">
        <f>IF(終値!A187="","",IFERROR(4*STDEVP(終値!AS187:BL187)/AVERAGE(終値!AS187:BL187),""))</f>
        <v>7.0916859972824917E-2</v>
      </c>
    </row>
    <row r="188" spans="1:42">
      <c r="A188" s="497" t="str">
        <f>IF(終値!A188="","",終値!A188)</f>
        <v>6753</v>
      </c>
      <c r="B188" s="500">
        <f>IF(終値!A188="","",IFERROR(4*STDEVP(終値!E188:X188)/AVERAGE(終値!E188:X188),""))</f>
        <v>9.4176570266711584E-2</v>
      </c>
      <c r="C188" s="500">
        <f>IF(終値!A188="","",IFERROR(4*STDEVP(終値!F188:Y188)/AVERAGE(終値!F188:Y188),""))</f>
        <v>9.6408256504055337E-2</v>
      </c>
      <c r="D188" s="500">
        <f>IF(終値!A188="","",IFERROR(4*STDEVP(終値!G188:Z188)/AVERAGE(終値!G188:Z188),""))</f>
        <v>0.10397750905362671</v>
      </c>
      <c r="E188" s="500">
        <f>IF(終値!A188="","",IFERROR(4*STDEVP(終値!H188:AA188)/AVERAGE(終値!H188:AA188),""))</f>
        <v>0.10391332255905006</v>
      </c>
      <c r="F188" s="500">
        <f>IF(終値!A188="","",IFERROR(4*STDEVP(終値!I188:AB188)/AVERAGE(終値!I188:AB188),""))</f>
        <v>0.10418744996249971</v>
      </c>
      <c r="G188" s="500">
        <f>IF(終値!A188="","",IFERROR(4*STDEVP(終値!J188:AC188)/AVERAGE(終値!J188:AC188),""))</f>
        <v>0.1040670427609483</v>
      </c>
      <c r="H188" s="500">
        <f>IF(終値!A188="","",IFERROR(4*STDEVP(終値!K188:AD188)/AVERAGE(終値!K188:AD188),""))</f>
        <v>0.10423161173357608</v>
      </c>
      <c r="I188" s="500">
        <f>IF(終値!A188="","",IFERROR(4*STDEVP(終値!L188:AE188)/AVERAGE(終値!L188:AE188),""))</f>
        <v>0.10749878711738606</v>
      </c>
      <c r="J188" s="500">
        <f>IF(終値!A188="","",IFERROR(4*STDEVP(終値!M188:AF188)/AVERAGE(終値!M188:AF188),""))</f>
        <v>0.1023736097897221</v>
      </c>
      <c r="K188" s="500">
        <f>IF(終値!A188="","",IFERROR(4*STDEVP(終値!N188:AG188)/AVERAGE(終値!N188:AG188),""))</f>
        <v>0.10365361241391807</v>
      </c>
      <c r="L188" s="500">
        <f>IF(終値!A188="","",IFERROR(4*STDEVP(終値!O188:AH188)/AVERAGE(終値!O188:AH188),""))</f>
        <v>9.2015349073218761E-2</v>
      </c>
      <c r="M188" s="500">
        <f>IF(終値!A188="","",IFERROR(4*STDEVP(終値!P188:AI188)/AVERAGE(終値!P188:AI188),""))</f>
        <v>9.4408120656139502E-2</v>
      </c>
      <c r="N188" s="500">
        <f>IF(終値!A188="","",IFERROR(4*STDEVP(終値!Q188:AJ188)/AVERAGE(終値!Q188:AJ188),""))</f>
        <v>0.12345367915726267</v>
      </c>
      <c r="O188" s="500">
        <f>IF(終値!A188="","",IFERROR(4*STDEVP(終値!R188:AK188)/AVERAGE(終値!R188:AK188),""))</f>
        <v>0.14099623107295328</v>
      </c>
      <c r="P188" s="500">
        <f>IF(終値!A188="","",IFERROR(4*STDEVP(終値!S188:AL188)/AVERAGE(終値!S188:AL188),""))</f>
        <v>0.16383534249028922</v>
      </c>
      <c r="Q188" s="500">
        <f>IF(終値!A188="","",IFERROR(4*STDEVP(終値!T188:AM188)/AVERAGE(終値!T188:AM188),""))</f>
        <v>0.17068571219400019</v>
      </c>
      <c r="R188" s="500">
        <f>IF(終値!A188="","",IFERROR(4*STDEVP(終値!U188:AN188)/AVERAGE(終値!U188:AN188),""))</f>
        <v>0.17695280885620077</v>
      </c>
      <c r="S188" s="500">
        <f>IF(終値!A188="","",IFERROR(4*STDEVP(終値!V188:AO188)/AVERAGE(終値!V188:AO188),""))</f>
        <v>0.1808186572976134</v>
      </c>
      <c r="T188" s="500">
        <f>IF(終値!A188="","",IFERROR(4*STDEVP(終値!W188:AP188)/AVERAGE(終値!W188:AP188),""))</f>
        <v>0.18038153955027236</v>
      </c>
      <c r="U188" s="500">
        <f>IF(終値!A188="","",IFERROR(4*STDEVP(終値!X188:AQ188)/AVERAGE(終値!X188:AQ188),""))</f>
        <v>0.17758221984598127</v>
      </c>
      <c r="V188" s="500">
        <f>IF(終値!A188="","",IFERROR(4*STDEVP(終値!Y188:AR188)/AVERAGE(終値!Y188:AR188),""))</f>
        <v>0.17350154314209454</v>
      </c>
      <c r="W188" s="500">
        <f>IF(終値!A188="","",IFERROR(4*STDEVP(終値!Z188:AS188)/AVERAGE(終値!Z188:AS188),""))</f>
        <v>0.17180408839432873</v>
      </c>
      <c r="X188" s="500">
        <f>IF(終値!A188="","",IFERROR(4*STDEVP(終値!AA188:AT188)/AVERAGE(終値!AA188:AT188),""))</f>
        <v>0.16616917513135521</v>
      </c>
      <c r="Y188" s="500">
        <f>IF(終値!A188="","",IFERROR(4*STDEVP(終値!AB188:AU188)/AVERAGE(終値!AB188:AU188),""))</f>
        <v>0.17225507421642497</v>
      </c>
      <c r="Z188" s="500">
        <f>IF(終値!A188="","",IFERROR(4*STDEVP(終値!AC188:AV188)/AVERAGE(終値!AC188:AV188),""))</f>
        <v>0.17863654908783669</v>
      </c>
      <c r="AA188" s="500">
        <f>IF(終値!A188="","",IFERROR(4*STDEVP(終値!AD188:AW188)/AVERAGE(終値!AD188:AW188),""))</f>
        <v>0.18998579277095101</v>
      </c>
      <c r="AB188" s="500">
        <f>IF(終値!A188="","",IFERROR(4*STDEVP(終値!AE188:AX188)/AVERAGE(終値!AE188:AX188),""))</f>
        <v>0.19993207206490962</v>
      </c>
      <c r="AC188" s="500">
        <f>IF(終値!A188="","",IFERROR(4*STDEVP(終値!AF188:AY188)/AVERAGE(終値!AF188:AY188),""))</f>
        <v>0.20010146521514208</v>
      </c>
      <c r="AD188" s="500">
        <f>IF(終値!A188="","",IFERROR(4*STDEVP(終値!AG188:AZ188)/AVERAGE(終値!AG188:AZ188),""))</f>
        <v>0.19984394897607971</v>
      </c>
      <c r="AE188" s="500">
        <f>IF(終値!A188="","",IFERROR(4*STDEVP(終値!AH188:BA188)/AVERAGE(終値!AH188:BA188),""))</f>
        <v>0.19816455856785795</v>
      </c>
      <c r="AF188" s="500">
        <f>IF(終値!A188="","",IFERROR(4*STDEVP(終値!AI188:BB188)/AVERAGE(終値!AI188:BB188),""))</f>
        <v>0.19514786736021417</v>
      </c>
      <c r="AG188" s="500">
        <f>IF(終値!A188="","",IFERROR(4*STDEVP(終値!AJ188:BC188)/AVERAGE(終値!AJ188:BC188),""))</f>
        <v>0.18711224884706773</v>
      </c>
      <c r="AH188" s="500">
        <f>IF(終値!A188="","",IFERROR(4*STDEVP(終値!AK188:BD188)/AVERAGE(終値!AK188:BD188),""))</f>
        <v>0.17580125212149533</v>
      </c>
      <c r="AI188" s="500">
        <f>IF(終値!A188="","",IFERROR(4*STDEVP(終値!AL188:BE188)/AVERAGE(終値!AL188:BE188),""))</f>
        <v>0.16609239152777494</v>
      </c>
      <c r="AJ188" s="500">
        <f>IF(終値!A188="","",IFERROR(4*STDEVP(終値!AM188:BF188)/AVERAGE(終値!AM188:BF188),""))</f>
        <v>0.14546867882190243</v>
      </c>
      <c r="AK188" s="500">
        <f>IF(終値!A188="","",IFERROR(4*STDEVP(終値!AN188:BG188)/AVERAGE(終値!AN188:BG188),""))</f>
        <v>0.14127929305755921</v>
      </c>
      <c r="AL188" s="500">
        <f>IF(終値!A188="","",IFERROR(4*STDEVP(終値!AO188:BH188)/AVERAGE(終値!AO188:BH188),""))</f>
        <v>0.13806713494441414</v>
      </c>
      <c r="AM188" s="500">
        <f>IF(終値!A188="","",IFERROR(4*STDEVP(終値!AP188:BI188)/AVERAGE(終値!AP188:BI188),""))</f>
        <v>0.12702249957426651</v>
      </c>
      <c r="AN188" s="500">
        <f>IF(終値!A188="","",IFERROR(4*STDEVP(終値!AQ188:BJ188)/AVERAGE(終値!AQ188:BJ188),""))</f>
        <v>0.12981518724444174</v>
      </c>
      <c r="AO188" s="500">
        <f>IF(終値!A188="","",IFERROR(4*STDEVP(終値!AR188:BK188)/AVERAGE(終値!AR188:BK188),""))</f>
        <v>0.1319861266360251</v>
      </c>
      <c r="AP188" s="500">
        <f>IF(終値!A188="","",IFERROR(4*STDEVP(終値!AS188:BL188)/AVERAGE(終値!AS188:BL188),""))</f>
        <v>0.15648383684062617</v>
      </c>
    </row>
    <row r="189" spans="1:42">
      <c r="A189" s="497" t="str">
        <f>IF(終値!A189="","",終値!A189)</f>
        <v>9064</v>
      </c>
      <c r="B189" s="500">
        <f>IF(終値!A189="","",IFERROR(4*STDEVP(終値!E189:X189)/AVERAGE(終値!E189:X189),""))</f>
        <v>0.15778920811704289</v>
      </c>
      <c r="C189" s="500">
        <f>IF(終値!A189="","",IFERROR(4*STDEVP(終値!F189:Y189)/AVERAGE(終値!F189:Y189),""))</f>
        <v>0.14967764589912902</v>
      </c>
      <c r="D189" s="500">
        <f>IF(終値!A189="","",IFERROR(4*STDEVP(終値!G189:Z189)/AVERAGE(終値!G189:Z189),""))</f>
        <v>0.13776463589380336</v>
      </c>
      <c r="E189" s="500">
        <f>IF(終値!A189="","",IFERROR(4*STDEVP(終値!H189:AA189)/AVERAGE(終値!H189:AA189),""))</f>
        <v>0.13008504700135898</v>
      </c>
      <c r="F189" s="500">
        <f>IF(終値!A189="","",IFERROR(4*STDEVP(終値!I189:AB189)/AVERAGE(終値!I189:AB189),""))</f>
        <v>0.13396124839394852</v>
      </c>
      <c r="G189" s="500">
        <f>IF(終値!A189="","",IFERROR(4*STDEVP(終値!J189:AC189)/AVERAGE(終値!J189:AC189),""))</f>
        <v>0.13976555576553701</v>
      </c>
      <c r="H189" s="500">
        <f>IF(終値!A189="","",IFERROR(4*STDEVP(終値!K189:AD189)/AVERAGE(終値!K189:AD189),""))</f>
        <v>0.14552950781578097</v>
      </c>
      <c r="I189" s="500">
        <f>IF(終値!A189="","",IFERROR(4*STDEVP(終値!L189:AE189)/AVERAGE(終値!L189:AE189),""))</f>
        <v>0.13528608257175498</v>
      </c>
      <c r="J189" s="500">
        <f>IF(終値!A189="","",IFERROR(4*STDEVP(終値!M189:AF189)/AVERAGE(終値!M189:AF189),""))</f>
        <v>0.12895385304678608</v>
      </c>
      <c r="K189" s="500">
        <f>IF(終値!A189="","",IFERROR(4*STDEVP(終値!N189:AG189)/AVERAGE(終値!N189:AG189),""))</f>
        <v>0.13479281932756026</v>
      </c>
      <c r="L189" s="500">
        <f>IF(終値!A189="","",IFERROR(4*STDEVP(終値!O189:AH189)/AVERAGE(終値!O189:AH189),""))</f>
        <v>0.1413083484780725</v>
      </c>
      <c r="M189" s="500">
        <f>IF(終値!A189="","",IFERROR(4*STDEVP(終値!P189:AI189)/AVERAGE(終値!P189:AI189),""))</f>
        <v>0.1568376713599573</v>
      </c>
      <c r="N189" s="500">
        <f>IF(終値!A189="","",IFERROR(4*STDEVP(終値!Q189:AJ189)/AVERAGE(終値!Q189:AJ189),""))</f>
        <v>0.16519594162315612</v>
      </c>
      <c r="O189" s="500">
        <f>IF(終値!A189="","",IFERROR(4*STDEVP(終値!R189:AK189)/AVERAGE(終値!R189:AK189),""))</f>
        <v>0.17201144073935271</v>
      </c>
      <c r="P189" s="500">
        <f>IF(終値!A189="","",IFERROR(4*STDEVP(終値!S189:AL189)/AVERAGE(終値!S189:AL189),""))</f>
        <v>0.17505406705140547</v>
      </c>
      <c r="Q189" s="500">
        <f>IF(終値!A189="","",IFERROR(4*STDEVP(終値!T189:AM189)/AVERAGE(終値!T189:AM189),""))</f>
        <v>0.18013408812317805</v>
      </c>
      <c r="R189" s="500">
        <f>IF(終値!A189="","",IFERROR(4*STDEVP(終値!U189:AN189)/AVERAGE(終値!U189:AN189),""))</f>
        <v>0.18170729946979794</v>
      </c>
      <c r="S189" s="500">
        <f>IF(終値!A189="","",IFERROR(4*STDEVP(終値!V189:AO189)/AVERAGE(終値!V189:AO189),""))</f>
        <v>0.18154314656072257</v>
      </c>
      <c r="T189" s="500">
        <f>IF(終値!A189="","",IFERROR(4*STDEVP(終値!W189:AP189)/AVERAGE(終値!W189:AP189),""))</f>
        <v>0.18092034359170464</v>
      </c>
      <c r="U189" s="500">
        <f>IF(終値!A189="","",IFERROR(4*STDEVP(終値!X189:AQ189)/AVERAGE(終値!X189:AQ189),""))</f>
        <v>0.17794518110911459</v>
      </c>
      <c r="V189" s="500">
        <f>IF(終値!A189="","",IFERROR(4*STDEVP(終値!Y189:AR189)/AVERAGE(終値!Y189:AR189),""))</f>
        <v>0.17015220253350696</v>
      </c>
      <c r="W189" s="500">
        <f>IF(終値!A189="","",IFERROR(4*STDEVP(終値!Z189:AS189)/AVERAGE(終値!Z189:AS189),""))</f>
        <v>0.15754341792317322</v>
      </c>
      <c r="X189" s="500">
        <f>IF(終値!A189="","",IFERROR(4*STDEVP(終値!AA189:AT189)/AVERAGE(終値!AA189:AT189),""))</f>
        <v>0.13927799512597527</v>
      </c>
      <c r="Y189" s="500">
        <f>IF(終値!A189="","",IFERROR(4*STDEVP(終値!AB189:AU189)/AVERAGE(終値!AB189:AU189),""))</f>
        <v>0.10737758859114549</v>
      </c>
      <c r="Z189" s="500">
        <f>IF(終値!A189="","",IFERROR(4*STDEVP(終値!AC189:AV189)/AVERAGE(終値!AC189:AV189),""))</f>
        <v>8.1739926151761094E-2</v>
      </c>
      <c r="AA189" s="500">
        <f>IF(終値!A189="","",IFERROR(4*STDEVP(終値!AD189:AW189)/AVERAGE(終値!AD189:AW189),""))</f>
        <v>6.0321672733675349E-2</v>
      </c>
      <c r="AB189" s="500">
        <f>IF(終値!A189="","",IFERROR(4*STDEVP(終値!AE189:AX189)/AVERAGE(終値!AE189:AX189),""))</f>
        <v>5.8111364796082053E-2</v>
      </c>
      <c r="AC189" s="500">
        <f>IF(終値!A189="","",IFERROR(4*STDEVP(終値!AF189:AY189)/AVERAGE(終値!AF189:AY189),""))</f>
        <v>5.4509492690499754E-2</v>
      </c>
      <c r="AD189" s="500">
        <f>IF(終値!A189="","",IFERROR(4*STDEVP(終値!AG189:AZ189)/AVERAGE(終値!AG189:AZ189),""))</f>
        <v>4.4811456055989123E-2</v>
      </c>
      <c r="AE189" s="500">
        <f>IF(終値!A189="","",IFERROR(4*STDEVP(終値!AH189:BA189)/AVERAGE(終値!AH189:BA189),""))</f>
        <v>4.4569257611809875E-2</v>
      </c>
      <c r="AF189" s="500">
        <f>IF(終値!A189="","",IFERROR(4*STDEVP(終値!AI189:BB189)/AVERAGE(終値!AI189:BB189),""))</f>
        <v>4.3374690268399262E-2</v>
      </c>
      <c r="AG189" s="500">
        <f>IF(終値!A189="","",IFERROR(4*STDEVP(終値!AJ189:BC189)/AVERAGE(終値!AJ189:BC189),""))</f>
        <v>4.2290907231421891E-2</v>
      </c>
      <c r="AH189" s="500">
        <f>IF(終値!A189="","",IFERROR(4*STDEVP(終値!AK189:BD189)/AVERAGE(終値!AK189:BD189),""))</f>
        <v>4.1962156622204046E-2</v>
      </c>
      <c r="AI189" s="500">
        <f>IF(終値!A189="","",IFERROR(4*STDEVP(終値!AL189:BE189)/AVERAGE(終値!AL189:BE189),""))</f>
        <v>3.9548530899087289E-2</v>
      </c>
      <c r="AJ189" s="500">
        <f>IF(終値!A189="","",IFERROR(4*STDEVP(終値!AM189:BF189)/AVERAGE(終値!AM189:BF189),""))</f>
        <v>3.9489217388999284E-2</v>
      </c>
      <c r="AK189" s="500">
        <f>IF(終値!A189="","",IFERROR(4*STDEVP(終値!AN189:BG189)/AVERAGE(終値!AN189:BG189),""))</f>
        <v>3.7481397834305791E-2</v>
      </c>
      <c r="AL189" s="500">
        <f>IF(終値!A189="","",IFERROR(4*STDEVP(終値!AO189:BH189)/AVERAGE(終値!AO189:BH189),""))</f>
        <v>4.1240199619232039E-2</v>
      </c>
      <c r="AM189" s="500">
        <f>IF(終値!A189="","",IFERROR(4*STDEVP(終値!AP189:BI189)/AVERAGE(終値!AP189:BI189),""))</f>
        <v>4.0819953396784958E-2</v>
      </c>
      <c r="AN189" s="500">
        <f>IF(終値!A189="","",IFERROR(4*STDEVP(終値!AQ189:BJ189)/AVERAGE(終値!AQ189:BJ189),""))</f>
        <v>5.1092898059576793E-2</v>
      </c>
      <c r="AO189" s="500">
        <f>IF(終値!A189="","",IFERROR(4*STDEVP(終値!AR189:BK189)/AVERAGE(終値!AR189:BK189),""))</f>
        <v>5.7662783887735027E-2</v>
      </c>
      <c r="AP189" s="500">
        <f>IF(終値!A189="","",IFERROR(4*STDEVP(終値!AS189:BL189)/AVERAGE(終値!AS189:BL189),""))</f>
        <v>5.5443291900933646E-2</v>
      </c>
    </row>
    <row r="190" spans="1:42">
      <c r="A190" s="497" t="str">
        <f>IF(終値!A190="","",終値!A190)</f>
        <v>7181</v>
      </c>
      <c r="B190" s="500">
        <f>IF(終値!A190="","",IFERROR(4*STDEVP(終値!E190:X190)/AVERAGE(終値!E190:X190),""))</f>
        <v>0.13683315600036697</v>
      </c>
      <c r="C190" s="500">
        <f>IF(終値!A190="","",IFERROR(4*STDEVP(終値!F190:Y190)/AVERAGE(終値!F190:Y190),""))</f>
        <v>0.1387751896382326</v>
      </c>
      <c r="D190" s="500">
        <f>IF(終値!A190="","",IFERROR(4*STDEVP(終値!G190:Z190)/AVERAGE(終値!G190:Z190),""))</f>
        <v>0.13980762386844572</v>
      </c>
      <c r="E190" s="500">
        <f>IF(終値!A190="","",IFERROR(4*STDEVP(終値!H190:AA190)/AVERAGE(終値!H190:AA190),""))</f>
        <v>0.14174716372796906</v>
      </c>
      <c r="F190" s="500">
        <f>IF(終値!A190="","",IFERROR(4*STDEVP(終値!I190:AB190)/AVERAGE(終値!I190:AB190),""))</f>
        <v>0.14782323530329672</v>
      </c>
      <c r="G190" s="500">
        <f>IF(終値!A190="","",IFERROR(4*STDEVP(終値!J190:AC190)/AVERAGE(終値!J190:AC190),""))</f>
        <v>0.15288196623230269</v>
      </c>
      <c r="H190" s="500">
        <f>IF(終値!A190="","",IFERROR(4*STDEVP(終値!K190:AD190)/AVERAGE(終値!K190:AD190),""))</f>
        <v>0.16922631777988506</v>
      </c>
      <c r="I190" s="500">
        <f>IF(終値!A190="","",IFERROR(4*STDEVP(終値!L190:AE190)/AVERAGE(終値!L190:AE190),""))</f>
        <v>0.17471747375663502</v>
      </c>
      <c r="J190" s="500">
        <f>IF(終値!A190="","",IFERROR(4*STDEVP(終値!M190:AF190)/AVERAGE(終値!M190:AF190),""))</f>
        <v>0.18685112004556509</v>
      </c>
      <c r="K190" s="500">
        <f>IF(終値!A190="","",IFERROR(4*STDEVP(終値!N190:AG190)/AVERAGE(終値!N190:AG190),""))</f>
        <v>0.18588107878275553</v>
      </c>
      <c r="L190" s="500">
        <f>IF(終値!A190="","",IFERROR(4*STDEVP(終値!O190:AH190)/AVERAGE(終値!O190:AH190),""))</f>
        <v>0.18840607754709177</v>
      </c>
      <c r="M190" s="500">
        <f>IF(終値!A190="","",IFERROR(4*STDEVP(終値!P190:AI190)/AVERAGE(終値!P190:AI190),""))</f>
        <v>0.18604963152391787</v>
      </c>
      <c r="N190" s="500">
        <f>IF(終値!A190="","",IFERROR(4*STDEVP(終値!Q190:AJ190)/AVERAGE(終値!Q190:AJ190),""))</f>
        <v>0.17785147083490604</v>
      </c>
      <c r="O190" s="500">
        <f>IF(終値!A190="","",IFERROR(4*STDEVP(終値!R190:AK190)/AVERAGE(終値!R190:AK190),""))</f>
        <v>0.17370644668441415</v>
      </c>
      <c r="P190" s="500">
        <f>IF(終値!A190="","",IFERROR(4*STDEVP(終値!S190:AL190)/AVERAGE(終値!S190:AL190),""))</f>
        <v>0.17637190929227869</v>
      </c>
      <c r="Q190" s="500">
        <f>IF(終値!A190="","",IFERROR(4*STDEVP(終値!T190:AM190)/AVERAGE(終値!T190:AM190),""))</f>
        <v>0.17164132064408999</v>
      </c>
      <c r="R190" s="500">
        <f>IF(終値!A190="","",IFERROR(4*STDEVP(終値!U190:AN190)/AVERAGE(終値!U190:AN190),""))</f>
        <v>0.16528206030095155</v>
      </c>
      <c r="S190" s="500">
        <f>IF(終値!A190="","",IFERROR(4*STDEVP(終値!V190:AO190)/AVERAGE(終値!V190:AO190),""))</f>
        <v>0.15643337357226766</v>
      </c>
      <c r="T190" s="500">
        <f>IF(終値!A190="","",IFERROR(4*STDEVP(終値!W190:AP190)/AVERAGE(終値!W190:AP190),""))</f>
        <v>0.15258678200946965</v>
      </c>
      <c r="U190" s="500">
        <f>IF(終値!A190="","",IFERROR(4*STDEVP(終値!X190:AQ190)/AVERAGE(終値!X190:AQ190),""))</f>
        <v>0.14981402024365503</v>
      </c>
      <c r="V190" s="500">
        <f>IF(終値!A190="","",IFERROR(4*STDEVP(終値!Y190:AR190)/AVERAGE(終値!Y190:AR190),""))</f>
        <v>0.14159341533688452</v>
      </c>
      <c r="W190" s="500">
        <f>IF(終値!A190="","",IFERROR(4*STDEVP(終値!Z190:AS190)/AVERAGE(終値!Z190:AS190),""))</f>
        <v>0.1305857459154488</v>
      </c>
      <c r="X190" s="500">
        <f>IF(終値!A190="","",IFERROR(4*STDEVP(終値!AA190:AT190)/AVERAGE(終値!AA190:AT190),""))</f>
        <v>0.11124866478408146</v>
      </c>
      <c r="Y190" s="500">
        <f>IF(終値!A190="","",IFERROR(4*STDEVP(終値!AB190:AU190)/AVERAGE(終値!AB190:AU190),""))</f>
        <v>9.7557356940415341E-2</v>
      </c>
      <c r="Z190" s="500">
        <f>IF(終値!A190="","",IFERROR(4*STDEVP(終値!AC190:AV190)/AVERAGE(終値!AC190:AV190),""))</f>
        <v>0.1015872221792997</v>
      </c>
      <c r="AA190" s="500">
        <f>IF(終値!A190="","",IFERROR(4*STDEVP(終値!AD190:AW190)/AVERAGE(終値!AD190:AW190),""))</f>
        <v>0.11409593461894896</v>
      </c>
      <c r="AB190" s="500">
        <f>IF(終値!A190="","",IFERROR(4*STDEVP(終値!AE190:AX190)/AVERAGE(終値!AE190:AX190),""))</f>
        <v>0.12316811547343756</v>
      </c>
      <c r="AC190" s="500">
        <f>IF(終値!A190="","",IFERROR(4*STDEVP(終値!AF190:AY190)/AVERAGE(終値!AF190:AY190),""))</f>
        <v>0.13507249471261151</v>
      </c>
      <c r="AD190" s="500">
        <f>IF(終値!A190="","",IFERROR(4*STDEVP(終値!AG190:AZ190)/AVERAGE(終値!AG190:AZ190),""))</f>
        <v>0.14592478906573511</v>
      </c>
      <c r="AE190" s="500">
        <f>IF(終値!A190="","",IFERROR(4*STDEVP(終値!AH190:BA190)/AVERAGE(終値!AH190:BA190),""))</f>
        <v>0.1510568495434042</v>
      </c>
      <c r="AF190" s="500">
        <f>IF(終値!A190="","",IFERROR(4*STDEVP(終値!AI190:BB190)/AVERAGE(終値!AI190:BB190),""))</f>
        <v>0.15782838631771845</v>
      </c>
      <c r="AG190" s="500">
        <f>IF(終値!A190="","",IFERROR(4*STDEVP(終値!AJ190:BC190)/AVERAGE(終値!AJ190:BC190),""))</f>
        <v>0.15796100213497402</v>
      </c>
      <c r="AH190" s="500">
        <f>IF(終値!A190="","",IFERROR(4*STDEVP(終値!AK190:BD190)/AVERAGE(終値!AK190:BD190),""))</f>
        <v>0.15705121129784022</v>
      </c>
      <c r="AI190" s="500">
        <f>IF(終値!A190="","",IFERROR(4*STDEVP(終値!AL190:BE190)/AVERAGE(終値!AL190:BE190),""))</f>
        <v>0.15560856217844937</v>
      </c>
      <c r="AJ190" s="500">
        <f>IF(終値!A190="","",IFERROR(4*STDEVP(終値!AM190:BF190)/AVERAGE(終値!AM190:BF190),""))</f>
        <v>0.15574936492045771</v>
      </c>
      <c r="AK190" s="500">
        <f>IF(終値!A190="","",IFERROR(4*STDEVP(終値!AN190:BG190)/AVERAGE(終値!AN190:BG190),""))</f>
        <v>0.15481580545859502</v>
      </c>
      <c r="AL190" s="500">
        <f>IF(終値!A190="","",IFERROR(4*STDEVP(終値!AO190:BH190)/AVERAGE(終値!AO190:BH190),""))</f>
        <v>0.15593866018859728</v>
      </c>
      <c r="AM190" s="500">
        <f>IF(終値!A190="","",IFERROR(4*STDEVP(終値!AP190:BI190)/AVERAGE(終値!AP190:BI190),""))</f>
        <v>0.15116877054244679</v>
      </c>
      <c r="AN190" s="500">
        <f>IF(終値!A190="","",IFERROR(4*STDEVP(終値!AQ190:BJ190)/AVERAGE(終値!AQ190:BJ190),""))</f>
        <v>0.14298623549284414</v>
      </c>
      <c r="AO190" s="500">
        <f>IF(終値!A190="","",IFERROR(4*STDEVP(終値!AR190:BK190)/AVERAGE(終値!AR190:BK190),""))</f>
        <v>0.17104148927081253</v>
      </c>
      <c r="AP190" s="500">
        <f>IF(終値!A190="","",IFERROR(4*STDEVP(終値!AS190:BL190)/AVERAGE(終値!AS190:BL190),""))</f>
        <v>0.18065317388601318</v>
      </c>
    </row>
    <row r="191" spans="1:42">
      <c r="A191" s="497" t="str">
        <f>IF(終値!A191="","",終値!A191)</f>
        <v>6485</v>
      </c>
      <c r="B191" s="500">
        <f>IF(終値!A191="","",IFERROR(4*STDEVP(終値!E191:X191)/AVERAGE(終値!E191:X191),""))</f>
        <v>5.5854141474652376E-2</v>
      </c>
      <c r="C191" s="500">
        <f>IF(終値!A191="","",IFERROR(4*STDEVP(終値!F191:Y191)/AVERAGE(終値!F191:Y191),""))</f>
        <v>5.0238853575575074E-2</v>
      </c>
      <c r="D191" s="500">
        <f>IF(終値!A191="","",IFERROR(4*STDEVP(終値!G191:Z191)/AVERAGE(終値!G191:Z191),""))</f>
        <v>5.0394808345917107E-2</v>
      </c>
      <c r="E191" s="500">
        <f>IF(終値!A191="","",IFERROR(4*STDEVP(終値!H191:AA191)/AVERAGE(終値!H191:AA191),""))</f>
        <v>5.2346993547161075E-2</v>
      </c>
      <c r="F191" s="500">
        <f>IF(終値!A191="","",IFERROR(4*STDEVP(終値!I191:AB191)/AVERAGE(終値!I191:AB191),""))</f>
        <v>5.4704353818788819E-2</v>
      </c>
      <c r="G191" s="500">
        <f>IF(終値!A191="","",IFERROR(4*STDEVP(終値!J191:AC191)/AVERAGE(終値!J191:AC191),""))</f>
        <v>5.4563847300574522E-2</v>
      </c>
      <c r="H191" s="500">
        <f>IF(終値!A191="","",IFERROR(4*STDEVP(終値!K191:AD191)/AVERAGE(終値!K191:AD191),""))</f>
        <v>5.180903641746247E-2</v>
      </c>
      <c r="I191" s="500">
        <f>IF(終値!A191="","",IFERROR(4*STDEVP(終値!L191:AE191)/AVERAGE(終値!L191:AE191),""))</f>
        <v>5.0128070085214027E-2</v>
      </c>
      <c r="J191" s="500">
        <f>IF(終値!A191="","",IFERROR(4*STDEVP(終値!M191:AF191)/AVERAGE(終値!M191:AF191),""))</f>
        <v>5.0514981025694149E-2</v>
      </c>
      <c r="K191" s="500">
        <f>IF(終値!A191="","",IFERROR(4*STDEVP(終値!N191:AG191)/AVERAGE(終値!N191:AG191),""))</f>
        <v>4.7484309594558738E-2</v>
      </c>
      <c r="L191" s="500">
        <f>IF(終値!A191="","",IFERROR(4*STDEVP(終値!O191:AH191)/AVERAGE(終値!O191:AH191),""))</f>
        <v>5.5004127389614008E-2</v>
      </c>
      <c r="M191" s="500">
        <f>IF(終値!A191="","",IFERROR(4*STDEVP(終値!P191:AI191)/AVERAGE(終値!P191:AI191),""))</f>
        <v>6.6135033706992183E-2</v>
      </c>
      <c r="N191" s="500">
        <f>IF(終値!A191="","",IFERROR(4*STDEVP(終値!Q191:AJ191)/AVERAGE(終値!Q191:AJ191),""))</f>
        <v>7.4265932522132719E-2</v>
      </c>
      <c r="O191" s="500">
        <f>IF(終値!A191="","",IFERROR(4*STDEVP(終値!R191:AK191)/AVERAGE(終値!R191:AK191),""))</f>
        <v>7.7259005936991934E-2</v>
      </c>
      <c r="P191" s="500">
        <f>IF(終値!A191="","",IFERROR(4*STDEVP(終値!S191:AL191)/AVERAGE(終値!S191:AL191),""))</f>
        <v>8.4713562482545399E-2</v>
      </c>
      <c r="Q191" s="500">
        <f>IF(終値!A191="","",IFERROR(4*STDEVP(終値!T191:AM191)/AVERAGE(終値!T191:AM191),""))</f>
        <v>8.5478143079838823E-2</v>
      </c>
      <c r="R191" s="500">
        <f>IF(終値!A191="","",IFERROR(4*STDEVP(終値!U191:AN191)/AVERAGE(終値!U191:AN191),""))</f>
        <v>8.8071225270267464E-2</v>
      </c>
      <c r="S191" s="500">
        <f>IF(終値!A191="","",IFERROR(4*STDEVP(終値!V191:AO191)/AVERAGE(終値!V191:AO191),""))</f>
        <v>9.2592937926578522E-2</v>
      </c>
      <c r="T191" s="500">
        <f>IF(終値!A191="","",IFERROR(4*STDEVP(終値!W191:AP191)/AVERAGE(終値!W191:AP191),""))</f>
        <v>9.6943066203117309E-2</v>
      </c>
      <c r="U191" s="500">
        <f>IF(終値!A191="","",IFERROR(4*STDEVP(終値!X191:AQ191)/AVERAGE(終値!X191:AQ191),""))</f>
        <v>9.5322946223890093E-2</v>
      </c>
      <c r="V191" s="500">
        <f>IF(終値!A191="","",IFERROR(4*STDEVP(終値!Y191:AR191)/AVERAGE(終値!Y191:AR191),""))</f>
        <v>0.10007777841977564</v>
      </c>
      <c r="W191" s="500">
        <f>IF(終値!A191="","",IFERROR(4*STDEVP(終値!Z191:AS191)/AVERAGE(終値!Z191:AS191),""))</f>
        <v>9.7330803628247892E-2</v>
      </c>
      <c r="X191" s="500">
        <f>IF(終値!A191="","",IFERROR(4*STDEVP(終値!AA191:AT191)/AVERAGE(終値!AA191:AT191),""))</f>
        <v>9.5875386454595216E-2</v>
      </c>
      <c r="Y191" s="500">
        <f>IF(終値!A191="","",IFERROR(4*STDEVP(終値!AB191:AU191)/AVERAGE(終値!AB191:AU191),""))</f>
        <v>9.5842794713722868E-2</v>
      </c>
      <c r="Z191" s="500">
        <f>IF(終値!A191="","",IFERROR(4*STDEVP(終値!AC191:AV191)/AVERAGE(終値!AC191:AV191),""))</f>
        <v>9.2185342911431253E-2</v>
      </c>
      <c r="AA191" s="500">
        <f>IF(終値!A191="","",IFERROR(4*STDEVP(終値!AD191:AW191)/AVERAGE(終値!AD191:AW191),""))</f>
        <v>8.7414189630179787E-2</v>
      </c>
      <c r="AB191" s="500">
        <f>IF(終値!A191="","",IFERROR(4*STDEVP(終値!AE191:AX191)/AVERAGE(終値!AE191:AX191),""))</f>
        <v>8.4952130240823528E-2</v>
      </c>
      <c r="AC191" s="500">
        <f>IF(終値!A191="","",IFERROR(4*STDEVP(終値!AF191:AY191)/AVERAGE(終値!AF191:AY191),""))</f>
        <v>9.2084889764217914E-2</v>
      </c>
      <c r="AD191" s="500">
        <f>IF(終値!A191="","",IFERROR(4*STDEVP(終値!AG191:AZ191)/AVERAGE(終値!AG191:AZ191),""))</f>
        <v>8.9691476401057416E-2</v>
      </c>
      <c r="AE191" s="500">
        <f>IF(終値!A191="","",IFERROR(4*STDEVP(終値!AH191:BA191)/AVERAGE(終値!AH191:BA191),""))</f>
        <v>8.1972202942779765E-2</v>
      </c>
      <c r="AF191" s="500">
        <f>IF(終値!A191="","",IFERROR(4*STDEVP(終値!AI191:BB191)/AVERAGE(終値!AI191:BB191),""))</f>
        <v>7.6556216631484375E-2</v>
      </c>
      <c r="AG191" s="500">
        <f>IF(終値!A191="","",IFERROR(4*STDEVP(終値!AJ191:BC191)/AVERAGE(終値!AJ191:BC191),""))</f>
        <v>7.4362780871945547E-2</v>
      </c>
      <c r="AH191" s="500">
        <f>IF(終値!A191="","",IFERROR(4*STDEVP(終値!AK191:BD191)/AVERAGE(終値!AK191:BD191),""))</f>
        <v>7.1871170091080391E-2</v>
      </c>
      <c r="AI191" s="500">
        <f>IF(終値!A191="","",IFERROR(4*STDEVP(終値!AL191:BE191)/AVERAGE(終値!AL191:BE191),""))</f>
        <v>6.3823016394122939E-2</v>
      </c>
      <c r="AJ191" s="500">
        <f>IF(終値!A191="","",IFERROR(4*STDEVP(終値!AM191:BF191)/AVERAGE(終値!AM191:BF191),""))</f>
        <v>6.0435679466837464E-2</v>
      </c>
      <c r="AK191" s="500">
        <f>IF(終値!A191="","",IFERROR(4*STDEVP(終値!AN191:BG191)/AVERAGE(終値!AN191:BG191),""))</f>
        <v>5.1228647755928856E-2</v>
      </c>
      <c r="AL191" s="500">
        <f>IF(終値!A191="","",IFERROR(4*STDEVP(終値!AO191:BH191)/AVERAGE(終値!AO191:BH191),""))</f>
        <v>4.6537307089776075E-2</v>
      </c>
      <c r="AM191" s="500">
        <f>IF(終値!A191="","",IFERROR(4*STDEVP(終値!AP191:BI191)/AVERAGE(終値!AP191:BI191),""))</f>
        <v>4.8234841337539434E-2</v>
      </c>
      <c r="AN191" s="500">
        <f>IF(終値!A191="","",IFERROR(4*STDEVP(終値!AQ191:BJ191)/AVERAGE(終値!AQ191:BJ191),""))</f>
        <v>4.8604324114835361E-2</v>
      </c>
      <c r="AO191" s="500">
        <f>IF(終値!A191="","",IFERROR(4*STDEVP(終値!AR191:BK191)/AVERAGE(終値!AR191:BK191),""))</f>
        <v>6.8407080369689552E-2</v>
      </c>
      <c r="AP191" s="500">
        <f>IF(終値!A191="","",IFERROR(4*STDEVP(終値!AS191:BL191)/AVERAGE(終値!AS191:BL191),""))</f>
        <v>7.7858892733838128E-2</v>
      </c>
    </row>
    <row r="192" spans="1:42">
      <c r="A192" s="497" t="str">
        <f>IF(終値!A192="","",終値!A192)</f>
        <v>4887</v>
      </c>
      <c r="B192" s="500">
        <f>IF(終値!A192="","",IFERROR(4*STDEVP(終値!E192:X192)/AVERAGE(終値!E192:X192),""))</f>
        <v>7.3308157622052533E-2</v>
      </c>
      <c r="C192" s="500">
        <f>IF(終値!A192="","",IFERROR(4*STDEVP(終値!F192:Y192)/AVERAGE(終値!F192:Y192),""))</f>
        <v>7.4289220589200136E-2</v>
      </c>
      <c r="D192" s="500">
        <f>IF(終値!A192="","",IFERROR(4*STDEVP(終値!G192:Z192)/AVERAGE(終値!G192:Z192),""))</f>
        <v>7.2441323361983723E-2</v>
      </c>
      <c r="E192" s="500">
        <f>IF(終値!A192="","",IFERROR(4*STDEVP(終値!H192:AA192)/AVERAGE(終値!H192:AA192),""))</f>
        <v>6.907682473696726E-2</v>
      </c>
      <c r="F192" s="500">
        <f>IF(終値!A192="","",IFERROR(4*STDEVP(終値!I192:AB192)/AVERAGE(終値!I192:AB192),""))</f>
        <v>6.0661797004833207E-2</v>
      </c>
      <c r="G192" s="500">
        <f>IF(終値!A192="","",IFERROR(4*STDEVP(終値!J192:AC192)/AVERAGE(終値!J192:AC192),""))</f>
        <v>5.7271330030272266E-2</v>
      </c>
      <c r="H192" s="500">
        <f>IF(終値!A192="","",IFERROR(4*STDEVP(終値!K192:AD192)/AVERAGE(終値!K192:AD192),""))</f>
        <v>5.7770900901306321E-2</v>
      </c>
      <c r="I192" s="500">
        <f>IF(終値!A192="","",IFERROR(4*STDEVP(終値!L192:AE192)/AVERAGE(終値!L192:AE192),""))</f>
        <v>5.6754520023805238E-2</v>
      </c>
      <c r="J192" s="500">
        <f>IF(終値!A192="","",IFERROR(4*STDEVP(終値!M192:AF192)/AVERAGE(終値!M192:AF192),""))</f>
        <v>5.7849139609416018E-2</v>
      </c>
      <c r="K192" s="500">
        <f>IF(終値!A192="","",IFERROR(4*STDEVP(終値!N192:AG192)/AVERAGE(終値!N192:AG192),""))</f>
        <v>6.6172337576743678E-2</v>
      </c>
      <c r="L192" s="500">
        <f>IF(終値!A192="","",IFERROR(4*STDEVP(終値!O192:AH192)/AVERAGE(終値!O192:AH192),""))</f>
        <v>6.7336233200034318E-2</v>
      </c>
      <c r="M192" s="500">
        <f>IF(終値!A192="","",IFERROR(4*STDEVP(終値!P192:AI192)/AVERAGE(終値!P192:AI192),""))</f>
        <v>6.7806720645346194E-2</v>
      </c>
      <c r="N192" s="500">
        <f>IF(終値!A192="","",IFERROR(4*STDEVP(終値!Q192:AJ192)/AVERAGE(終値!Q192:AJ192),""))</f>
        <v>7.0699004882009461E-2</v>
      </c>
      <c r="O192" s="500">
        <f>IF(終値!A192="","",IFERROR(4*STDEVP(終値!R192:AK192)/AVERAGE(終値!R192:AK192),""))</f>
        <v>7.5326306111425947E-2</v>
      </c>
      <c r="P192" s="500">
        <f>IF(終値!A192="","",IFERROR(4*STDEVP(終値!S192:AL192)/AVERAGE(終値!S192:AL192),""))</f>
        <v>7.8605528757679552E-2</v>
      </c>
      <c r="Q192" s="500">
        <f>IF(終値!A192="","",IFERROR(4*STDEVP(終値!T192:AM192)/AVERAGE(終値!T192:AM192),""))</f>
        <v>7.9819233295414141E-2</v>
      </c>
      <c r="R192" s="500">
        <f>IF(終値!A192="","",IFERROR(4*STDEVP(終値!U192:AN192)/AVERAGE(終値!U192:AN192),""))</f>
        <v>7.9362772728494499E-2</v>
      </c>
      <c r="S192" s="500">
        <f>IF(終値!A192="","",IFERROR(4*STDEVP(終値!V192:AO192)/AVERAGE(終値!V192:AO192),""))</f>
        <v>8.055920653130004E-2</v>
      </c>
      <c r="T192" s="500">
        <f>IF(終値!A192="","",IFERROR(4*STDEVP(終値!W192:AP192)/AVERAGE(終値!W192:AP192),""))</f>
        <v>8.0159224810965532E-2</v>
      </c>
      <c r="U192" s="500">
        <f>IF(終値!A192="","",IFERROR(4*STDEVP(終値!X192:AQ192)/AVERAGE(終値!X192:AQ192),""))</f>
        <v>8.2096420445904456E-2</v>
      </c>
      <c r="V192" s="500">
        <f>IF(終値!A192="","",IFERROR(4*STDEVP(終値!Y192:AR192)/AVERAGE(終値!Y192:AR192),""))</f>
        <v>8.364604964532607E-2</v>
      </c>
      <c r="W192" s="500">
        <f>IF(終値!A192="","",IFERROR(4*STDEVP(終値!Z192:AS192)/AVERAGE(終値!Z192:AS192),""))</f>
        <v>8.4165444273977957E-2</v>
      </c>
      <c r="X192" s="500">
        <f>IF(終値!A192="","",IFERROR(4*STDEVP(終値!AA192:AT192)/AVERAGE(終値!AA192:AT192),""))</f>
        <v>7.8923776470819579E-2</v>
      </c>
      <c r="Y192" s="500">
        <f>IF(終値!A192="","",IFERROR(4*STDEVP(終値!AB192:AU192)/AVERAGE(終値!AB192:AU192),""))</f>
        <v>6.947628355438111E-2</v>
      </c>
      <c r="Z192" s="500">
        <f>IF(終値!A192="","",IFERROR(4*STDEVP(終値!AC192:AV192)/AVERAGE(終値!AC192:AV192),""))</f>
        <v>6.8553620796943632E-2</v>
      </c>
      <c r="AA192" s="500">
        <f>IF(終値!A192="","",IFERROR(4*STDEVP(終値!AD192:AW192)/AVERAGE(終値!AD192:AW192),""))</f>
        <v>7.0678869051561372E-2</v>
      </c>
      <c r="AB192" s="500">
        <f>IF(終値!A192="","",IFERROR(4*STDEVP(終値!AE192:AX192)/AVERAGE(終値!AE192:AX192),""))</f>
        <v>7.431314231599255E-2</v>
      </c>
      <c r="AC192" s="500">
        <f>IF(終値!A192="","",IFERROR(4*STDEVP(終値!AF192:AY192)/AVERAGE(終値!AF192:AY192),""))</f>
        <v>7.585254470655628E-2</v>
      </c>
      <c r="AD192" s="500">
        <f>IF(終値!A192="","",IFERROR(4*STDEVP(終値!AG192:AZ192)/AVERAGE(終値!AG192:AZ192),""))</f>
        <v>8.0146772418874052E-2</v>
      </c>
      <c r="AE192" s="500">
        <f>IF(終値!A192="","",IFERROR(4*STDEVP(終値!AH192:BA192)/AVERAGE(終値!AH192:BA192),""))</f>
        <v>8.1078270286002854E-2</v>
      </c>
      <c r="AF192" s="500">
        <f>IF(終値!A192="","",IFERROR(4*STDEVP(終値!AI192:BB192)/AVERAGE(終値!AI192:BB192),""))</f>
        <v>8.1649747859322594E-2</v>
      </c>
      <c r="AG192" s="500">
        <f>IF(終値!A192="","",IFERROR(4*STDEVP(終値!AJ192:BC192)/AVERAGE(終値!AJ192:BC192),""))</f>
        <v>8.9240539154177081E-2</v>
      </c>
      <c r="AH192" s="500">
        <f>IF(終値!A192="","",IFERROR(4*STDEVP(終値!AK192:BD192)/AVERAGE(終値!AK192:BD192),""))</f>
        <v>9.2226190267528207E-2</v>
      </c>
      <c r="AI192" s="500">
        <f>IF(終値!A192="","",IFERROR(4*STDEVP(終値!AL192:BE192)/AVERAGE(終値!AL192:BE192),""))</f>
        <v>9.3237987622745142E-2</v>
      </c>
      <c r="AJ192" s="500">
        <f>IF(終値!A192="","",IFERROR(4*STDEVP(終値!AM192:BF192)/AVERAGE(終値!AM192:BF192),""))</f>
        <v>8.8217094308338795E-2</v>
      </c>
      <c r="AK192" s="500">
        <f>IF(終値!A192="","",IFERROR(4*STDEVP(終値!AN192:BG192)/AVERAGE(終値!AN192:BG192),""))</f>
        <v>8.268659733175987E-2</v>
      </c>
      <c r="AL192" s="500">
        <f>IF(終値!A192="","",IFERROR(4*STDEVP(終値!AO192:BH192)/AVERAGE(終値!AO192:BH192),""))</f>
        <v>8.4736183117721506E-2</v>
      </c>
      <c r="AM192" s="500">
        <f>IF(終値!A192="","",IFERROR(4*STDEVP(終値!AP192:BI192)/AVERAGE(終値!AP192:BI192),""))</f>
        <v>8.1775934297646846E-2</v>
      </c>
      <c r="AN192" s="500">
        <f>IF(終値!A192="","",IFERROR(4*STDEVP(終値!AQ192:BJ192)/AVERAGE(終値!AQ192:BJ192),""))</f>
        <v>7.4588614442168744E-2</v>
      </c>
      <c r="AO192" s="500">
        <f>IF(終値!A192="","",IFERROR(4*STDEVP(終値!AR192:BK192)/AVERAGE(終値!AR192:BK192),""))</f>
        <v>0.16146107049835856</v>
      </c>
      <c r="AP192" s="500">
        <f>IF(終値!A192="","",IFERROR(4*STDEVP(終値!AS192:BL192)/AVERAGE(終値!AS192:BL192),""))</f>
        <v>0.22425837762342923</v>
      </c>
    </row>
    <row r="193" spans="1:42">
      <c r="A193" s="497" t="str">
        <f>IF(終値!A193="","",終値!A193)</f>
        <v>5243</v>
      </c>
      <c r="B193" s="500">
        <f>IF(終値!A193="","",IFERROR(4*STDEVP(終値!E193:X193)/AVERAGE(終値!E193:X193),""))</f>
        <v>0.19081423721798749</v>
      </c>
      <c r="C193" s="500">
        <f>IF(終値!A193="","",IFERROR(4*STDEVP(終値!F193:Y193)/AVERAGE(終値!F193:Y193),""))</f>
        <v>0.18601241538186913</v>
      </c>
      <c r="D193" s="500">
        <f>IF(終値!A193="","",IFERROR(4*STDEVP(終値!G193:Z193)/AVERAGE(終値!G193:Z193),""))</f>
        <v>0.17531012513921498</v>
      </c>
      <c r="E193" s="500">
        <f>IF(終値!A193="","",IFERROR(4*STDEVP(終値!H193:AA193)/AVERAGE(終値!H193:AA193),""))</f>
        <v>0.18495885363678152</v>
      </c>
      <c r="F193" s="500">
        <f>IF(終値!A193="","",IFERROR(4*STDEVP(終値!I193:AB193)/AVERAGE(終値!I193:AB193),""))</f>
        <v>0.17810572556125009</v>
      </c>
      <c r="G193" s="500">
        <f>IF(終値!A193="","",IFERROR(4*STDEVP(終値!J193:AC193)/AVERAGE(終値!J193:AC193),""))</f>
        <v>0.18107047477244989</v>
      </c>
      <c r="H193" s="500">
        <f>IF(終値!A193="","",IFERROR(4*STDEVP(終値!K193:AD193)/AVERAGE(終値!K193:AD193),""))</f>
        <v>0.19489370028105729</v>
      </c>
      <c r="I193" s="500">
        <f>IF(終値!A193="","",IFERROR(4*STDEVP(終値!L193:AE193)/AVERAGE(終値!L193:AE193),""))</f>
        <v>0.2082044627178756</v>
      </c>
      <c r="J193" s="500">
        <f>IF(終値!A193="","",IFERROR(4*STDEVP(終値!M193:AF193)/AVERAGE(終値!M193:AF193),""))</f>
        <v>0.2332095600652685</v>
      </c>
      <c r="K193" s="500">
        <f>IF(終値!A193="","",IFERROR(4*STDEVP(終値!N193:AG193)/AVERAGE(終値!N193:AG193),""))</f>
        <v>0.2726016208040955</v>
      </c>
      <c r="L193" s="500">
        <f>IF(終値!A193="","",IFERROR(4*STDEVP(終値!O193:AH193)/AVERAGE(終値!O193:AH193),""))</f>
        <v>0.30780872722466829</v>
      </c>
      <c r="M193" s="500">
        <f>IF(終値!A193="","",IFERROR(4*STDEVP(終値!P193:AI193)/AVERAGE(終値!P193:AI193),""))</f>
        <v>0.33652824205737525</v>
      </c>
      <c r="N193" s="500">
        <f>IF(終値!A193="","",IFERROR(4*STDEVP(終値!Q193:AJ193)/AVERAGE(終値!Q193:AJ193),""))</f>
        <v>0.35804505578377044</v>
      </c>
      <c r="O193" s="500">
        <f>IF(終値!A193="","",IFERROR(4*STDEVP(終値!R193:AK193)/AVERAGE(終値!R193:AK193),""))</f>
        <v>0.37211479200196645</v>
      </c>
      <c r="P193" s="500">
        <f>IF(終値!A193="","",IFERROR(4*STDEVP(終値!S193:AL193)/AVERAGE(終値!S193:AL193),""))</f>
        <v>0.38911940629756542</v>
      </c>
      <c r="Q193" s="500">
        <f>IF(終値!A193="","",IFERROR(4*STDEVP(終値!T193:AM193)/AVERAGE(終値!T193:AM193),""))</f>
        <v>0.38311174375582124</v>
      </c>
      <c r="R193" s="500">
        <f>IF(終値!A193="","",IFERROR(4*STDEVP(終値!U193:AN193)/AVERAGE(終値!U193:AN193),""))</f>
        <v>0.3836072261343535</v>
      </c>
      <c r="S193" s="500">
        <f>IF(終値!A193="","",IFERROR(4*STDEVP(終値!V193:AO193)/AVERAGE(終値!V193:AO193),""))</f>
        <v>0.39704883261656426</v>
      </c>
      <c r="T193" s="500">
        <f>IF(終値!A193="","",IFERROR(4*STDEVP(終値!W193:AP193)/AVERAGE(終値!W193:AP193),""))</f>
        <v>0.41127788841020158</v>
      </c>
      <c r="U193" s="500">
        <f>IF(終値!A193="","",IFERROR(4*STDEVP(終値!X193:AQ193)/AVERAGE(終値!X193:AQ193),""))</f>
        <v>0.40113704429673019</v>
      </c>
      <c r="V193" s="500">
        <f>IF(終値!A193="","",IFERROR(4*STDEVP(終値!Y193:AR193)/AVERAGE(終値!Y193:AR193),""))</f>
        <v>0.41122077242867067</v>
      </c>
      <c r="W193" s="500">
        <f>IF(終値!A193="","",IFERROR(4*STDEVP(終値!Z193:AS193)/AVERAGE(終値!Z193:AS193),""))</f>
        <v>0.37304271146766016</v>
      </c>
      <c r="X193" s="500">
        <f>IF(終値!A193="","",IFERROR(4*STDEVP(終値!AA193:AT193)/AVERAGE(終値!AA193:AT193),""))</f>
        <v>0.3307278370486384</v>
      </c>
      <c r="Y193" s="500">
        <f>IF(終値!A193="","",IFERROR(4*STDEVP(終値!AB193:AU193)/AVERAGE(終値!AB193:AU193),""))</f>
        <v>0.25351458962867601</v>
      </c>
      <c r="Z193" s="500">
        <f>IF(終値!A193="","",IFERROR(4*STDEVP(終値!AC193:AV193)/AVERAGE(終値!AC193:AV193),""))</f>
        <v>0.21291367628462204</v>
      </c>
      <c r="AA193" s="500">
        <f>IF(終値!A193="","",IFERROR(4*STDEVP(終値!AD193:AW193)/AVERAGE(終値!AD193:AW193),""))</f>
        <v>0.17547707599875789</v>
      </c>
      <c r="AB193" s="500">
        <f>IF(終値!A193="","",IFERROR(4*STDEVP(終値!AE193:AX193)/AVERAGE(終値!AE193:AX193),""))</f>
        <v>0.17873541889224032</v>
      </c>
      <c r="AC193" s="500">
        <f>IF(終値!A193="","",IFERROR(4*STDEVP(終値!AF193:AY193)/AVERAGE(終値!AF193:AY193),""))</f>
        <v>0.17506474053487039</v>
      </c>
      <c r="AD193" s="500">
        <f>IF(終値!A193="","",IFERROR(4*STDEVP(終値!AG193:AZ193)/AVERAGE(終値!AG193:AZ193),""))</f>
        <v>0.20716394416252165</v>
      </c>
      <c r="AE193" s="500">
        <f>IF(終値!A193="","",IFERROR(4*STDEVP(終値!AH193:BA193)/AVERAGE(終値!AH193:BA193),""))</f>
        <v>0.2474617862923203</v>
      </c>
      <c r="AF193" s="500">
        <f>IF(終値!A193="","",IFERROR(4*STDEVP(終値!AI193:BB193)/AVERAGE(終値!AI193:BB193),""))</f>
        <v>0.27363778279500783</v>
      </c>
      <c r="AG193" s="500">
        <f>IF(終値!A193="","",IFERROR(4*STDEVP(終値!AJ193:BC193)/AVERAGE(終値!AJ193:BC193),""))</f>
        <v>0.29215502372721691</v>
      </c>
      <c r="AH193" s="500">
        <f>IF(終値!A193="","",IFERROR(4*STDEVP(終値!AK193:BD193)/AVERAGE(終値!AK193:BD193),""))</f>
        <v>0.33297997340367791</v>
      </c>
      <c r="AI193" s="500">
        <f>IF(終値!A193="","",IFERROR(4*STDEVP(終値!AL193:BE193)/AVERAGE(終値!AL193:BE193),""))</f>
        <v>0.36370733250098375</v>
      </c>
      <c r="AJ193" s="500">
        <f>IF(終値!A193="","",IFERROR(4*STDEVP(終値!AM193:BF193)/AVERAGE(終値!AM193:BF193),""))</f>
        <v>0.39346359851818169</v>
      </c>
      <c r="AK193" s="500">
        <f>IF(終値!A193="","",IFERROR(4*STDEVP(終値!AN193:BG193)/AVERAGE(終値!AN193:BG193),""))</f>
        <v>0.41604718999004814</v>
      </c>
      <c r="AL193" s="500">
        <f>IF(終値!A193="","",IFERROR(4*STDEVP(終値!AO193:BH193)/AVERAGE(終値!AO193:BH193),""))</f>
        <v>0.42297619686231563</v>
      </c>
      <c r="AM193" s="500">
        <f>IF(終値!A193="","",IFERROR(4*STDEVP(終値!AP193:BI193)/AVERAGE(終値!AP193:BI193),""))</f>
        <v>0.42368762630414669</v>
      </c>
      <c r="AN193" s="500">
        <f>IF(終値!A193="","",IFERROR(4*STDEVP(終値!AQ193:BJ193)/AVERAGE(終値!AQ193:BJ193),""))</f>
        <v>0.41738197146812556</v>
      </c>
      <c r="AO193" s="500">
        <f>IF(終値!A193="","",IFERROR(4*STDEVP(終値!AR193:BK193)/AVERAGE(終値!AR193:BK193),""))</f>
        <v>0.39851064907549899</v>
      </c>
      <c r="AP193" s="500">
        <f>IF(終値!A193="","",IFERROR(4*STDEVP(終値!AS193:BL193)/AVERAGE(終値!AS193:BL193),""))</f>
        <v>0.38078742248958103</v>
      </c>
    </row>
    <row r="194" spans="1:42">
      <c r="A194" s="497" t="str">
        <f>IF(終値!A194="","",終値!A194)</f>
        <v>2702</v>
      </c>
      <c r="B194" s="500">
        <f>IF(終値!A194="","",IFERROR(4*STDEVP(終値!E194:X194)/AVERAGE(終値!E194:X194),""))</f>
        <v>0.12148186607772452</v>
      </c>
      <c r="C194" s="500">
        <f>IF(終値!A194="","",IFERROR(4*STDEVP(終値!F194:Y194)/AVERAGE(終値!F194:Y194),""))</f>
        <v>0.1187815890186229</v>
      </c>
      <c r="D194" s="500">
        <f>IF(終値!A194="","",IFERROR(4*STDEVP(終値!G194:Z194)/AVERAGE(終値!G194:Z194),""))</f>
        <v>0.11695912237595295</v>
      </c>
      <c r="E194" s="500">
        <f>IF(終値!A194="","",IFERROR(4*STDEVP(終値!H194:AA194)/AVERAGE(終値!H194:AA194),""))</f>
        <v>0.11043805537752317</v>
      </c>
      <c r="F194" s="500">
        <f>IF(終値!A194="","",IFERROR(4*STDEVP(終値!I194:AB194)/AVERAGE(終値!I194:AB194),""))</f>
        <v>9.7442696453242647E-2</v>
      </c>
      <c r="G194" s="500">
        <f>IF(終値!A194="","",IFERROR(4*STDEVP(終値!J194:AC194)/AVERAGE(終値!J194:AC194),""))</f>
        <v>9.0457383222371943E-2</v>
      </c>
      <c r="H194" s="500">
        <f>IF(終値!A194="","",IFERROR(4*STDEVP(終値!K194:AD194)/AVERAGE(終値!K194:AD194),""))</f>
        <v>8.0973750533267927E-2</v>
      </c>
      <c r="I194" s="500">
        <f>IF(終値!A194="","",IFERROR(4*STDEVP(終値!L194:AE194)/AVERAGE(終値!L194:AE194),""))</f>
        <v>6.9126739568482906E-2</v>
      </c>
      <c r="J194" s="500">
        <f>IF(終値!A194="","",IFERROR(4*STDEVP(終値!M194:AF194)/AVERAGE(終値!M194:AF194),""))</f>
        <v>6.1441127425172722E-2</v>
      </c>
      <c r="K194" s="500">
        <f>IF(終値!A194="","",IFERROR(4*STDEVP(終値!N194:AG194)/AVERAGE(終値!N194:AG194),""))</f>
        <v>6.2883786549660647E-2</v>
      </c>
      <c r="L194" s="500">
        <f>IF(終値!A194="","",IFERROR(4*STDEVP(終値!O194:AH194)/AVERAGE(終値!O194:AH194),""))</f>
        <v>6.743146733966339E-2</v>
      </c>
      <c r="M194" s="500">
        <f>IF(終値!A194="","",IFERROR(4*STDEVP(終値!P194:AI194)/AVERAGE(終値!P194:AI194),""))</f>
        <v>7.8606465187805841E-2</v>
      </c>
      <c r="N194" s="500">
        <f>IF(終値!A194="","",IFERROR(4*STDEVP(終値!Q194:AJ194)/AVERAGE(終値!Q194:AJ194),""))</f>
        <v>9.6709152749623509E-2</v>
      </c>
      <c r="O194" s="500">
        <f>IF(終値!A194="","",IFERROR(4*STDEVP(終値!R194:AK194)/AVERAGE(終値!R194:AK194),""))</f>
        <v>0.10808648263464102</v>
      </c>
      <c r="P194" s="500">
        <f>IF(終値!A194="","",IFERROR(4*STDEVP(終値!S194:AL194)/AVERAGE(終値!S194:AL194),""))</f>
        <v>0.1132302232019437</v>
      </c>
      <c r="Q194" s="500">
        <f>IF(終値!A194="","",IFERROR(4*STDEVP(終値!T194:AM194)/AVERAGE(終値!T194:AM194),""))</f>
        <v>0.11556062293399337</v>
      </c>
      <c r="R194" s="500">
        <f>IF(終値!A194="","",IFERROR(4*STDEVP(終値!U194:AN194)/AVERAGE(終値!U194:AN194),""))</f>
        <v>0.11599888844210091</v>
      </c>
      <c r="S194" s="500">
        <f>IF(終値!A194="","",IFERROR(4*STDEVP(終値!V194:AO194)/AVERAGE(終値!V194:AO194),""))</f>
        <v>0.11456598665012205</v>
      </c>
      <c r="T194" s="500">
        <f>IF(終値!A194="","",IFERROR(4*STDEVP(終値!W194:AP194)/AVERAGE(終値!W194:AP194),""))</f>
        <v>0.11122210247639756</v>
      </c>
      <c r="U194" s="500">
        <f>IF(終値!A194="","",IFERROR(4*STDEVP(終値!X194:AQ194)/AVERAGE(終値!X194:AQ194),""))</f>
        <v>0.10851164646656869</v>
      </c>
      <c r="V194" s="500">
        <f>IF(終値!A194="","",IFERROR(4*STDEVP(終値!Y194:AR194)/AVERAGE(終値!Y194:AR194),""))</f>
        <v>9.539507431443997E-2</v>
      </c>
      <c r="W194" s="500">
        <f>IF(終値!A194="","",IFERROR(4*STDEVP(終値!Z194:AS194)/AVERAGE(終値!Z194:AS194),""))</f>
        <v>8.9559286931731263E-2</v>
      </c>
      <c r="X194" s="500">
        <f>IF(終値!A194="","",IFERROR(4*STDEVP(終値!AA194:AT194)/AVERAGE(終値!AA194:AT194),""))</f>
        <v>8.1911197111164041E-2</v>
      </c>
      <c r="Y194" s="500">
        <f>IF(終値!A194="","",IFERROR(4*STDEVP(終値!AB194:AU194)/AVERAGE(終値!AB194:AU194),""))</f>
        <v>7.6314823031292098E-2</v>
      </c>
      <c r="Z194" s="500">
        <f>IF(終値!A194="","",IFERROR(4*STDEVP(終値!AC194:AV194)/AVERAGE(終値!AC194:AV194),""))</f>
        <v>6.8864601037016401E-2</v>
      </c>
      <c r="AA194" s="500">
        <f>IF(終値!A194="","",IFERROR(4*STDEVP(終値!AD194:AW194)/AVERAGE(終値!AD194:AW194),""))</f>
        <v>6.4493181271077019E-2</v>
      </c>
      <c r="AB194" s="500">
        <f>IF(終値!A194="","",IFERROR(4*STDEVP(終値!AE194:AX194)/AVERAGE(終値!AE194:AX194),""))</f>
        <v>6.6315171668186568E-2</v>
      </c>
      <c r="AC194" s="500">
        <f>IF(終値!A194="","",IFERROR(4*STDEVP(終値!AF194:AY194)/AVERAGE(終値!AF194:AY194),""))</f>
        <v>6.9398368496472171E-2</v>
      </c>
      <c r="AD194" s="500">
        <f>IF(終値!A194="","",IFERROR(4*STDEVP(終値!AG194:AZ194)/AVERAGE(終値!AG194:AZ194),""))</f>
        <v>7.9190561111808278E-2</v>
      </c>
      <c r="AE194" s="500">
        <f>IF(終値!A194="","",IFERROR(4*STDEVP(終値!AH194:BA194)/AVERAGE(終値!AH194:BA194),""))</f>
        <v>9.2570102730743981E-2</v>
      </c>
      <c r="AF194" s="500">
        <f>IF(終値!A194="","",IFERROR(4*STDEVP(終値!AI194:BB194)/AVERAGE(終値!AI194:BB194),""))</f>
        <v>0.10298657569293403</v>
      </c>
      <c r="AG194" s="500">
        <f>IF(終値!A194="","",IFERROR(4*STDEVP(終値!AJ194:BC194)/AVERAGE(終値!AJ194:BC194),""))</f>
        <v>0.11357805559950383</v>
      </c>
      <c r="AH194" s="500">
        <f>IF(終値!A194="","",IFERROR(4*STDEVP(終値!AK194:BD194)/AVERAGE(終値!AK194:BD194),""))</f>
        <v>0.1325833696732473</v>
      </c>
      <c r="AI194" s="500">
        <f>IF(終値!A194="","",IFERROR(4*STDEVP(終値!AL194:BE194)/AVERAGE(終値!AL194:BE194),""))</f>
        <v>0.14099686106104967</v>
      </c>
      <c r="AJ194" s="500">
        <f>IF(終値!A194="","",IFERROR(4*STDEVP(終値!AM194:BF194)/AVERAGE(終値!AM194:BF194),""))</f>
        <v>0.1504497298742698</v>
      </c>
      <c r="AK194" s="500">
        <f>IF(終値!A194="","",IFERROR(4*STDEVP(終値!AN194:BG194)/AVERAGE(終値!AN194:BG194),""))</f>
        <v>0.15290038948838749</v>
      </c>
      <c r="AL194" s="500">
        <f>IF(終値!A194="","",IFERROR(4*STDEVP(終値!AO194:BH194)/AVERAGE(終値!AO194:BH194),""))</f>
        <v>0.15830972073691665</v>
      </c>
      <c r="AM194" s="500">
        <f>IF(終値!A194="","",IFERROR(4*STDEVP(終値!AP194:BI194)/AVERAGE(終値!AP194:BI194),""))</f>
        <v>0.1588655218208436</v>
      </c>
      <c r="AN194" s="500">
        <f>IF(終値!A194="","",IFERROR(4*STDEVP(終値!AQ194:BJ194)/AVERAGE(終値!AQ194:BJ194),""))</f>
        <v>0.15552394714452697</v>
      </c>
      <c r="AO194" s="500">
        <f>IF(終値!A194="","",IFERROR(4*STDEVP(終値!AR194:BK194)/AVERAGE(終値!AR194:BK194),""))</f>
        <v>0.16006718536579445</v>
      </c>
      <c r="AP194" s="500">
        <f>IF(終値!A194="","",IFERROR(4*STDEVP(終値!AS194:BL194)/AVERAGE(終値!AS194:BL194),""))</f>
        <v>0.16919347004515078</v>
      </c>
    </row>
    <row r="195" spans="1:42">
      <c r="A195" s="497" t="str">
        <f>IF(終値!A195="","",終値!A195)</f>
        <v>6890</v>
      </c>
      <c r="B195" s="500">
        <f>IF(終値!A195="","",IFERROR(4*STDEVP(終値!E195:X195)/AVERAGE(終値!E195:X195),""))</f>
        <v>0.3399763208168925</v>
      </c>
      <c r="C195" s="500">
        <f>IF(終値!A195="","",IFERROR(4*STDEVP(終値!F195:Y195)/AVERAGE(終値!F195:Y195),""))</f>
        <v>0.33252288768490473</v>
      </c>
      <c r="D195" s="500">
        <f>IF(終値!A195="","",IFERROR(4*STDEVP(終値!G195:Z195)/AVERAGE(終値!G195:Z195),""))</f>
        <v>0.30704418439484871</v>
      </c>
      <c r="E195" s="500">
        <f>IF(終値!A195="","",IFERROR(4*STDEVP(終値!H195:AA195)/AVERAGE(終値!H195:AA195),""))</f>
        <v>0.31623657677917377</v>
      </c>
      <c r="F195" s="500">
        <f>IF(終値!A195="","",IFERROR(4*STDEVP(終値!I195:AB195)/AVERAGE(終値!I195:AB195),""))</f>
        <v>0.3375749866159462</v>
      </c>
      <c r="G195" s="500">
        <f>IF(終値!A195="","",IFERROR(4*STDEVP(終値!J195:AC195)/AVERAGE(終値!J195:AC195),""))</f>
        <v>0.34601630551980428</v>
      </c>
      <c r="H195" s="500">
        <f>IF(終値!A195="","",IFERROR(4*STDEVP(終値!K195:AD195)/AVERAGE(終値!K195:AD195),""))</f>
        <v>0.35485278635204093</v>
      </c>
      <c r="I195" s="500">
        <f>IF(終値!A195="","",IFERROR(4*STDEVP(終値!L195:AE195)/AVERAGE(終値!L195:AE195),""))</f>
        <v>0.34977404561372033</v>
      </c>
      <c r="J195" s="500">
        <f>IF(終値!A195="","",IFERROR(4*STDEVP(終値!M195:AF195)/AVERAGE(終値!M195:AF195),""))</f>
        <v>0.33908228627761311</v>
      </c>
      <c r="K195" s="500">
        <f>IF(終値!A195="","",IFERROR(4*STDEVP(終値!N195:AG195)/AVERAGE(終値!N195:AG195),""))</f>
        <v>0.35040973826168065</v>
      </c>
      <c r="L195" s="500">
        <f>IF(終値!A195="","",IFERROR(4*STDEVP(終値!O195:AH195)/AVERAGE(終値!O195:AH195),""))</f>
        <v>0.38620527182132214</v>
      </c>
      <c r="M195" s="500">
        <f>IF(終値!A195="","",IFERROR(4*STDEVP(終値!P195:AI195)/AVERAGE(終値!P195:AI195),""))</f>
        <v>0.40077676285348385</v>
      </c>
      <c r="N195" s="500">
        <f>IF(終値!A195="","",IFERROR(4*STDEVP(終値!Q195:AJ195)/AVERAGE(終値!Q195:AJ195),""))</f>
        <v>0.41390226338925246</v>
      </c>
      <c r="O195" s="500">
        <f>IF(終値!A195="","",IFERROR(4*STDEVP(終値!R195:AK195)/AVERAGE(終値!R195:AK195),""))</f>
        <v>0.44857439612276212</v>
      </c>
      <c r="P195" s="500">
        <f>IF(終値!A195="","",IFERROR(4*STDEVP(終値!S195:AL195)/AVERAGE(終値!S195:AL195),""))</f>
        <v>0.40912139274032916</v>
      </c>
      <c r="Q195" s="500">
        <f>IF(終値!A195="","",IFERROR(4*STDEVP(終値!T195:AM195)/AVERAGE(終値!T195:AM195),""))</f>
        <v>0.39633198963074312</v>
      </c>
      <c r="R195" s="500">
        <f>IF(終値!A195="","",IFERROR(4*STDEVP(終値!U195:AN195)/AVERAGE(終値!U195:AN195),""))</f>
        <v>0.37932646179724372</v>
      </c>
      <c r="S195" s="500">
        <f>IF(終値!A195="","",IFERROR(4*STDEVP(終値!V195:AO195)/AVERAGE(終値!V195:AO195),""))</f>
        <v>0.35539936601434008</v>
      </c>
      <c r="T195" s="500">
        <f>IF(終値!A195="","",IFERROR(4*STDEVP(終値!W195:AP195)/AVERAGE(終値!W195:AP195),""))</f>
        <v>0.33996530818724235</v>
      </c>
      <c r="U195" s="500">
        <f>IF(終値!A195="","",IFERROR(4*STDEVP(終値!X195:AQ195)/AVERAGE(終値!X195:AQ195),""))</f>
        <v>0.33983961441217692</v>
      </c>
      <c r="V195" s="500">
        <f>IF(終値!A195="","",IFERROR(4*STDEVP(終値!Y195:AR195)/AVERAGE(終値!Y195:AR195),""))</f>
        <v>0.35414971938077539</v>
      </c>
      <c r="W195" s="500">
        <f>IF(終値!A195="","",IFERROR(4*STDEVP(終値!Z195:AS195)/AVERAGE(終値!Z195:AS195),""))</f>
        <v>0.36447579113371464</v>
      </c>
      <c r="X195" s="500">
        <f>IF(終値!A195="","",IFERROR(4*STDEVP(終値!AA195:AT195)/AVERAGE(終値!AA195:AT195),""))</f>
        <v>0.36942016071399053</v>
      </c>
      <c r="Y195" s="500">
        <f>IF(終値!A195="","",IFERROR(4*STDEVP(終値!AB195:AU195)/AVERAGE(終値!AB195:AU195),""))</f>
        <v>0.38686584819963338</v>
      </c>
      <c r="Z195" s="500">
        <f>IF(終値!A195="","",IFERROR(4*STDEVP(終値!AC195:AV195)/AVERAGE(終値!AC195:AV195),""))</f>
        <v>0.38820710077037257</v>
      </c>
      <c r="AA195" s="500">
        <f>IF(終値!A195="","",IFERROR(4*STDEVP(終値!AD195:AW195)/AVERAGE(終値!AD195:AW195),""))</f>
        <v>0.38735619034474972</v>
      </c>
      <c r="AB195" s="500">
        <f>IF(終値!A195="","",IFERROR(4*STDEVP(終値!AE195:AX195)/AVERAGE(終値!AE195:AX195),""))</f>
        <v>0.41294019752703576</v>
      </c>
      <c r="AC195" s="500">
        <f>IF(終値!A195="","",IFERROR(4*STDEVP(終値!AF195:AY195)/AVERAGE(終値!AF195:AY195),""))</f>
        <v>0.43384152552416128</v>
      </c>
      <c r="AD195" s="500">
        <f>IF(終値!A195="","",IFERROR(4*STDEVP(終値!AG195:AZ195)/AVERAGE(終値!AG195:AZ195),""))</f>
        <v>0.44931526368808516</v>
      </c>
      <c r="AE195" s="500">
        <f>IF(終値!A195="","",IFERROR(4*STDEVP(終値!AH195:BA195)/AVERAGE(終値!AH195:BA195),""))</f>
        <v>0.4530061163836499</v>
      </c>
      <c r="AF195" s="500">
        <f>IF(終値!A195="","",IFERROR(4*STDEVP(終値!AI195:BB195)/AVERAGE(終値!AI195:BB195),""))</f>
        <v>0.44711206082238386</v>
      </c>
      <c r="AG195" s="500">
        <f>IF(終値!A195="","",IFERROR(4*STDEVP(終値!AJ195:BC195)/AVERAGE(終値!AJ195:BC195),""))</f>
        <v>0.44703700157455245</v>
      </c>
      <c r="AH195" s="500">
        <f>IF(終値!A195="","",IFERROR(4*STDEVP(終値!AK195:BD195)/AVERAGE(終値!AK195:BD195),""))</f>
        <v>0.42169960354847102</v>
      </c>
      <c r="AI195" s="500">
        <f>IF(終値!A195="","",IFERROR(4*STDEVP(終値!AL195:BE195)/AVERAGE(終値!AL195:BE195),""))</f>
        <v>0.3280989140647686</v>
      </c>
      <c r="AJ195" s="500">
        <f>IF(終値!A195="","",IFERROR(4*STDEVP(終値!AM195:BF195)/AVERAGE(終値!AM195:BF195),""))</f>
        <v>0.28209363370015794</v>
      </c>
      <c r="AK195" s="500">
        <f>IF(終値!A195="","",IFERROR(4*STDEVP(終値!AN195:BG195)/AVERAGE(終値!AN195:BG195),""))</f>
        <v>0.2327681584082143</v>
      </c>
      <c r="AL195" s="500">
        <f>IF(終値!A195="","",IFERROR(4*STDEVP(終値!AO195:BH195)/AVERAGE(終値!AO195:BH195),""))</f>
        <v>0.21875568298899051</v>
      </c>
      <c r="AM195" s="500">
        <f>IF(終値!A195="","",IFERROR(4*STDEVP(終値!AP195:BI195)/AVERAGE(終値!AP195:BI195),""))</f>
        <v>0.20742483121332422</v>
      </c>
      <c r="AN195" s="500">
        <f>IF(終値!A195="","",IFERROR(4*STDEVP(終値!AQ195:BJ195)/AVERAGE(終値!AQ195:BJ195),""))</f>
        <v>0.20401458517836357</v>
      </c>
      <c r="AO195" s="500">
        <f>IF(終値!A195="","",IFERROR(4*STDEVP(終値!AR195:BK195)/AVERAGE(終値!AR195:BK195),""))</f>
        <v>0.21642757369109422</v>
      </c>
      <c r="AP195" s="500">
        <f>IF(終値!A195="","",IFERROR(4*STDEVP(終値!AS195:BL195)/AVERAGE(終値!AS195:BL195),""))</f>
        <v>0.23402943740181656</v>
      </c>
    </row>
    <row r="196" spans="1:42">
      <c r="A196" s="497" t="str">
        <f>IF(終値!A196="","",終値!A196)</f>
        <v>4966</v>
      </c>
      <c r="B196" s="500">
        <f>IF(終値!A196="","",IFERROR(4*STDEVP(終値!E196:X196)/AVERAGE(終値!E196:X196),""))</f>
        <v>0.23155783658489396</v>
      </c>
      <c r="C196" s="500">
        <f>IF(終値!A196="","",IFERROR(4*STDEVP(終値!F196:Y196)/AVERAGE(終値!F196:Y196),""))</f>
        <v>0.22963919514248685</v>
      </c>
      <c r="D196" s="500">
        <f>IF(終値!A196="","",IFERROR(4*STDEVP(終値!G196:Z196)/AVERAGE(終値!G196:Z196),""))</f>
        <v>0.21748247491987921</v>
      </c>
      <c r="E196" s="500">
        <f>IF(終値!A196="","",IFERROR(4*STDEVP(終値!H196:AA196)/AVERAGE(終値!H196:AA196),""))</f>
        <v>0.23352564056140712</v>
      </c>
      <c r="F196" s="500">
        <f>IF(終値!A196="","",IFERROR(4*STDEVP(終値!I196:AB196)/AVERAGE(終値!I196:AB196),""))</f>
        <v>0.25880418862608573</v>
      </c>
      <c r="G196" s="500">
        <f>IF(終値!A196="","",IFERROR(4*STDEVP(終値!J196:AC196)/AVERAGE(終値!J196:AC196),""))</f>
        <v>0.26358362499729127</v>
      </c>
      <c r="H196" s="500">
        <f>IF(終値!A196="","",IFERROR(4*STDEVP(終値!K196:AD196)/AVERAGE(終値!K196:AD196),""))</f>
        <v>0.26204830741838225</v>
      </c>
      <c r="I196" s="500">
        <f>IF(終値!A196="","",IFERROR(4*STDEVP(終値!L196:AE196)/AVERAGE(終値!L196:AE196),""))</f>
        <v>0.23922314418220536</v>
      </c>
      <c r="J196" s="500">
        <f>IF(終値!A196="","",IFERROR(4*STDEVP(終値!M196:AF196)/AVERAGE(終値!M196:AF196),""))</f>
        <v>0.22476346479916867</v>
      </c>
      <c r="K196" s="500">
        <f>IF(終値!A196="","",IFERROR(4*STDEVP(終値!N196:AG196)/AVERAGE(終値!N196:AG196),""))</f>
        <v>0.22670952577560374</v>
      </c>
      <c r="L196" s="500">
        <f>IF(終値!A196="","",IFERROR(4*STDEVP(終値!O196:AH196)/AVERAGE(終値!O196:AH196),""))</f>
        <v>0.23485734589205201</v>
      </c>
      <c r="M196" s="500">
        <f>IF(終値!A196="","",IFERROR(4*STDEVP(終値!P196:AI196)/AVERAGE(終値!P196:AI196),""))</f>
        <v>0.24021169058775274</v>
      </c>
      <c r="N196" s="500">
        <f>IF(終値!A196="","",IFERROR(4*STDEVP(終値!Q196:AJ196)/AVERAGE(終値!Q196:AJ196),""))</f>
        <v>0.23936618037638407</v>
      </c>
      <c r="O196" s="500">
        <f>IF(終値!A196="","",IFERROR(4*STDEVP(終値!R196:AK196)/AVERAGE(終値!R196:AK196),""))</f>
        <v>0.24654800484638503</v>
      </c>
      <c r="P196" s="500">
        <f>IF(終値!A196="","",IFERROR(4*STDEVP(終値!S196:AL196)/AVERAGE(終値!S196:AL196),""))</f>
        <v>0.22945248035632251</v>
      </c>
      <c r="Q196" s="500">
        <f>IF(終値!A196="","",IFERROR(4*STDEVP(終値!T196:AM196)/AVERAGE(終値!T196:AM196),""))</f>
        <v>0.22256958940221827</v>
      </c>
      <c r="R196" s="500">
        <f>IF(終値!A196="","",IFERROR(4*STDEVP(終値!U196:AN196)/AVERAGE(終値!U196:AN196),""))</f>
        <v>0.22062302853995186</v>
      </c>
      <c r="S196" s="500">
        <f>IF(終値!A196="","",IFERROR(4*STDEVP(終値!V196:AO196)/AVERAGE(終値!V196:AO196),""))</f>
        <v>0.20758146702576527</v>
      </c>
      <c r="T196" s="500">
        <f>IF(終値!A196="","",IFERROR(4*STDEVP(終値!W196:AP196)/AVERAGE(終値!W196:AP196),""))</f>
        <v>0.18376993529506211</v>
      </c>
      <c r="U196" s="500">
        <f>IF(終値!A196="","",IFERROR(4*STDEVP(終値!X196:AQ196)/AVERAGE(終値!X196:AQ196),""))</f>
        <v>0.19066047432842489</v>
      </c>
      <c r="V196" s="500">
        <f>IF(終値!A196="","",IFERROR(4*STDEVP(終値!Y196:AR196)/AVERAGE(終値!Y196:AR196),""))</f>
        <v>0.20756751405714924</v>
      </c>
      <c r="W196" s="500">
        <f>IF(終値!A196="","",IFERROR(4*STDEVP(終値!Z196:AS196)/AVERAGE(終値!Z196:AS196),""))</f>
        <v>0.22929105962670593</v>
      </c>
      <c r="X196" s="500">
        <f>IF(終値!A196="","",IFERROR(4*STDEVP(終値!AA196:AT196)/AVERAGE(終値!AA196:AT196),""))</f>
        <v>0.24926452513152103</v>
      </c>
      <c r="Y196" s="500">
        <f>IF(終値!A196="","",IFERROR(4*STDEVP(終値!AB196:AU196)/AVERAGE(終値!AB196:AU196),""))</f>
        <v>0.29005619199664906</v>
      </c>
      <c r="Z196" s="500">
        <f>IF(終値!A196="","",IFERROR(4*STDEVP(終値!AC196:AV196)/AVERAGE(終値!AC196:AV196),""))</f>
        <v>0.30995377774839061</v>
      </c>
      <c r="AA196" s="500">
        <f>IF(終値!A196="","",IFERROR(4*STDEVP(終値!AD196:AW196)/AVERAGE(終値!AD196:AW196),""))</f>
        <v>0.32489853036232885</v>
      </c>
      <c r="AB196" s="500">
        <f>IF(終値!A196="","",IFERROR(4*STDEVP(終値!AE196:AX196)/AVERAGE(終値!AE196:AX196),""))</f>
        <v>0.32577334866796548</v>
      </c>
      <c r="AC196" s="500">
        <f>IF(終値!A196="","",IFERROR(4*STDEVP(終値!AF196:AY196)/AVERAGE(終値!AF196:AY196),""))</f>
        <v>0.32814816705040567</v>
      </c>
      <c r="AD196" s="500">
        <f>IF(終値!A196="","",IFERROR(4*STDEVP(終値!AG196:AZ196)/AVERAGE(終値!AG196:AZ196),""))</f>
        <v>0.33068099448044114</v>
      </c>
      <c r="AE196" s="500">
        <f>IF(終値!A196="","",IFERROR(4*STDEVP(終値!AH196:BA196)/AVERAGE(終値!AH196:BA196),""))</f>
        <v>0.32993454507963249</v>
      </c>
      <c r="AF196" s="500">
        <f>IF(終値!A196="","",IFERROR(4*STDEVP(終値!AI196:BB196)/AVERAGE(終値!AI196:BB196),""))</f>
        <v>0.31921342908805317</v>
      </c>
      <c r="AG196" s="500">
        <f>IF(終値!A196="","",IFERROR(4*STDEVP(終値!AJ196:BC196)/AVERAGE(終値!AJ196:BC196),""))</f>
        <v>0.30744598583021471</v>
      </c>
      <c r="AH196" s="500">
        <f>IF(終値!A196="","",IFERROR(4*STDEVP(終値!AK196:BD196)/AVERAGE(終値!AK196:BD196),""))</f>
        <v>0.29453958414406262</v>
      </c>
      <c r="AI196" s="500">
        <f>IF(終値!A196="","",IFERROR(4*STDEVP(終値!AL196:BE196)/AVERAGE(終値!AL196:BE196),""))</f>
        <v>0.26035300432181319</v>
      </c>
      <c r="AJ196" s="500">
        <f>IF(終値!A196="","",IFERROR(4*STDEVP(終値!AM196:BF196)/AVERAGE(終値!AM196:BF196),""))</f>
        <v>0.23581239168371743</v>
      </c>
      <c r="AK196" s="500">
        <f>IF(終値!A196="","",IFERROR(4*STDEVP(終値!AN196:BG196)/AVERAGE(終値!AN196:BG196),""))</f>
        <v>0.20495740275610766</v>
      </c>
      <c r="AL196" s="500">
        <f>IF(終値!A196="","",IFERROR(4*STDEVP(終値!AO196:BH196)/AVERAGE(終値!AO196:BH196),""))</f>
        <v>0.1833238713015389</v>
      </c>
      <c r="AM196" s="500">
        <f>IF(終値!A196="","",IFERROR(4*STDEVP(終値!AP196:BI196)/AVERAGE(終値!AP196:BI196),""))</f>
        <v>0.14948226817517404</v>
      </c>
      <c r="AN196" s="500">
        <f>IF(終値!A196="","",IFERROR(4*STDEVP(終値!AQ196:BJ196)/AVERAGE(終値!AQ196:BJ196),""))</f>
        <v>0.10440161313913389</v>
      </c>
      <c r="AO196" s="500">
        <f>IF(終値!A196="","",IFERROR(4*STDEVP(終値!AR196:BK196)/AVERAGE(終値!AR196:BK196),""))</f>
        <v>0.10250124525649523</v>
      </c>
      <c r="AP196" s="500">
        <f>IF(終値!A196="","",IFERROR(4*STDEVP(終値!AS196:BL196)/AVERAGE(終値!AS196:BL196),""))</f>
        <v>0.13556033821458383</v>
      </c>
    </row>
    <row r="197" spans="1:42">
      <c r="A197" s="497" t="str">
        <f>IF(終値!A197="","",終値!A197)</f>
        <v>6146</v>
      </c>
      <c r="B197" s="500">
        <f>IF(終値!A197="","",IFERROR(4*STDEVP(終値!E197:X197)/AVERAGE(終値!E197:X197),""))</f>
        <v>0.41384758863162402</v>
      </c>
      <c r="C197" s="500">
        <f>IF(終値!A197="","",IFERROR(4*STDEVP(終値!F197:Y197)/AVERAGE(終値!F197:Y197),""))</f>
        <v>0.41290583227270716</v>
      </c>
      <c r="D197" s="500">
        <f>IF(終値!A197="","",IFERROR(4*STDEVP(終値!G197:Z197)/AVERAGE(終値!G197:Z197),""))</f>
        <v>0.42115179107529555</v>
      </c>
      <c r="E197" s="500">
        <f>IF(終値!A197="","",IFERROR(4*STDEVP(終値!H197:AA197)/AVERAGE(終値!H197:AA197),""))</f>
        <v>0.44435262128731789</v>
      </c>
      <c r="F197" s="500">
        <f>IF(終値!A197="","",IFERROR(4*STDEVP(終値!I197:AB197)/AVERAGE(終値!I197:AB197),""))</f>
        <v>0.45321540215712303</v>
      </c>
      <c r="G197" s="500">
        <f>IF(終値!A197="","",IFERROR(4*STDEVP(終値!J197:AC197)/AVERAGE(終値!J197:AC197),""))</f>
        <v>0.45029165176428337</v>
      </c>
      <c r="H197" s="500">
        <f>IF(終値!A197="","",IFERROR(4*STDEVP(終値!K197:AD197)/AVERAGE(終値!K197:AD197),""))</f>
        <v>0.43596947864668889</v>
      </c>
      <c r="I197" s="500">
        <f>IF(終値!A197="","",IFERROR(4*STDEVP(終値!L197:AE197)/AVERAGE(終値!L197:AE197),""))</f>
        <v>0.38223836152547563</v>
      </c>
      <c r="J197" s="500">
        <f>IF(終値!A197="","",IFERROR(4*STDEVP(終値!M197:AF197)/AVERAGE(終値!M197:AF197),""))</f>
        <v>0.33051606842663628</v>
      </c>
      <c r="K197" s="500">
        <f>IF(終値!A197="","",IFERROR(4*STDEVP(終値!N197:AG197)/AVERAGE(終値!N197:AG197),""))</f>
        <v>0.31303995365438231</v>
      </c>
      <c r="L197" s="500">
        <f>IF(終値!A197="","",IFERROR(4*STDEVP(終値!O197:AH197)/AVERAGE(終値!O197:AH197),""))</f>
        <v>0.30738487486033345</v>
      </c>
      <c r="M197" s="500">
        <f>IF(終値!A197="","",IFERROR(4*STDEVP(終値!P197:AI197)/AVERAGE(終値!P197:AI197),""))</f>
        <v>0.30637226645356713</v>
      </c>
      <c r="N197" s="500">
        <f>IF(終値!A197="","",IFERROR(4*STDEVP(終値!Q197:AJ197)/AVERAGE(終値!Q197:AJ197),""))</f>
        <v>0.30853212949215009</v>
      </c>
      <c r="O197" s="500">
        <f>IF(終値!A197="","",IFERROR(4*STDEVP(終値!R197:AK197)/AVERAGE(終値!R197:AK197),""))</f>
        <v>0.3212495115783332</v>
      </c>
      <c r="P197" s="500">
        <f>IF(終値!A197="","",IFERROR(4*STDEVP(終値!S197:AL197)/AVERAGE(終値!S197:AL197),""))</f>
        <v>0.29908975041298086</v>
      </c>
      <c r="Q197" s="500">
        <f>IF(終値!A197="","",IFERROR(4*STDEVP(終値!T197:AM197)/AVERAGE(終値!T197:AM197),""))</f>
        <v>0.29648936176427371</v>
      </c>
      <c r="R197" s="500">
        <f>IF(終値!A197="","",IFERROR(4*STDEVP(終値!U197:AN197)/AVERAGE(終値!U197:AN197),""))</f>
        <v>0.29566935647314818</v>
      </c>
      <c r="S197" s="500">
        <f>IF(終値!A197="","",IFERROR(4*STDEVP(終値!V197:AO197)/AVERAGE(終値!V197:AO197),""))</f>
        <v>0.28383219904814772</v>
      </c>
      <c r="T197" s="500">
        <f>IF(終値!A197="","",IFERROR(4*STDEVP(終値!W197:AP197)/AVERAGE(終値!W197:AP197),""))</f>
        <v>0.27196479092653697</v>
      </c>
      <c r="U197" s="500">
        <f>IF(終値!A197="","",IFERROR(4*STDEVP(終値!X197:AQ197)/AVERAGE(終値!X197:AQ197),""))</f>
        <v>0.25759041636512192</v>
      </c>
      <c r="V197" s="500">
        <f>IF(終値!A197="","",IFERROR(4*STDEVP(終値!Y197:AR197)/AVERAGE(終値!Y197:AR197),""))</f>
        <v>0.26446901008700363</v>
      </c>
      <c r="W197" s="500">
        <f>IF(終値!A197="","",IFERROR(4*STDEVP(終値!Z197:AS197)/AVERAGE(終値!Z197:AS197),""))</f>
        <v>0.25448453255518805</v>
      </c>
      <c r="X197" s="500">
        <f>IF(終値!A197="","",IFERROR(4*STDEVP(終値!AA197:AT197)/AVERAGE(終値!AA197:AT197),""))</f>
        <v>0.25611993818004664</v>
      </c>
      <c r="Y197" s="500">
        <f>IF(終値!A197="","",IFERROR(4*STDEVP(終値!AB197:AU197)/AVERAGE(終値!AB197:AU197),""))</f>
        <v>0.29253504147178072</v>
      </c>
      <c r="Z197" s="500">
        <f>IF(終値!A197="","",IFERROR(4*STDEVP(終値!AC197:AV197)/AVERAGE(終値!AC197:AV197),""))</f>
        <v>0.3018076016817251</v>
      </c>
      <c r="AA197" s="500">
        <f>IF(終値!A197="","",IFERROR(4*STDEVP(終値!AD197:AW197)/AVERAGE(終値!AD197:AW197),""))</f>
        <v>0.31200932911075158</v>
      </c>
      <c r="AB197" s="500">
        <f>IF(終値!A197="","",IFERROR(4*STDEVP(終値!AE197:AX197)/AVERAGE(終値!AE197:AX197),""))</f>
        <v>0.32945178683306564</v>
      </c>
      <c r="AC197" s="500">
        <f>IF(終値!A197="","",IFERROR(4*STDEVP(終値!AF197:AY197)/AVERAGE(終値!AF197:AY197),""))</f>
        <v>0.36740312439253348</v>
      </c>
      <c r="AD197" s="500">
        <f>IF(終値!A197="","",IFERROR(4*STDEVP(終値!AG197:AZ197)/AVERAGE(終値!AG197:AZ197),""))</f>
        <v>0.40196694555242596</v>
      </c>
      <c r="AE197" s="500">
        <f>IF(終値!A197="","",IFERROR(4*STDEVP(終値!AH197:BA197)/AVERAGE(終値!AH197:BA197),""))</f>
        <v>0.4263630255161554</v>
      </c>
      <c r="AF197" s="500">
        <f>IF(終値!A197="","",IFERROR(4*STDEVP(終値!AI197:BB197)/AVERAGE(終値!AI197:BB197),""))</f>
        <v>0.42869310499900765</v>
      </c>
      <c r="AG197" s="500">
        <f>IF(終値!A197="","",IFERROR(4*STDEVP(終値!AJ197:BC197)/AVERAGE(終値!AJ197:BC197),""))</f>
        <v>0.43690930345847412</v>
      </c>
      <c r="AH197" s="500">
        <f>IF(終値!A197="","",IFERROR(4*STDEVP(終値!AK197:BD197)/AVERAGE(終値!AK197:BD197),""))</f>
        <v>0.43776145593809374</v>
      </c>
      <c r="AI197" s="500">
        <f>IF(終値!A197="","",IFERROR(4*STDEVP(終値!AL197:BE197)/AVERAGE(終値!AL197:BE197),""))</f>
        <v>0.40458269605525959</v>
      </c>
      <c r="AJ197" s="500">
        <f>IF(終値!A197="","",IFERROR(4*STDEVP(終値!AM197:BF197)/AVERAGE(終値!AM197:BF197),""))</f>
        <v>0.38756805754088447</v>
      </c>
      <c r="AK197" s="500">
        <f>IF(終値!A197="","",IFERROR(4*STDEVP(終値!AN197:BG197)/AVERAGE(終値!AN197:BG197),""))</f>
        <v>0.36079995673306386</v>
      </c>
      <c r="AL197" s="500">
        <f>IF(終値!A197="","",IFERROR(4*STDEVP(終値!AO197:BH197)/AVERAGE(終値!AO197:BH197),""))</f>
        <v>0.34417650836629837</v>
      </c>
      <c r="AM197" s="500">
        <f>IF(終値!A197="","",IFERROR(4*STDEVP(終値!AP197:BI197)/AVERAGE(終値!AP197:BI197),""))</f>
        <v>0.32639737620243769</v>
      </c>
      <c r="AN197" s="500">
        <f>IF(終値!A197="","",IFERROR(4*STDEVP(終値!AQ197:BJ197)/AVERAGE(終値!AQ197:BJ197),""))</f>
        <v>0.25199874324432919</v>
      </c>
      <c r="AO197" s="500">
        <f>IF(終値!A197="","",IFERROR(4*STDEVP(終値!AR197:BK197)/AVERAGE(終値!AR197:BK197),""))</f>
        <v>0.19444723330883584</v>
      </c>
      <c r="AP197" s="500">
        <f>IF(終値!A197="","",IFERROR(4*STDEVP(終値!AS197:BL197)/AVERAGE(終値!AS197:BL197),""))</f>
        <v>0.19436738978670876</v>
      </c>
    </row>
    <row r="198" spans="1:42">
      <c r="A198" s="497" t="str">
        <f>IF(終値!A198="","",終値!A198)</f>
        <v>8035</v>
      </c>
      <c r="B198" s="500">
        <f>IF(終値!A198="","",IFERROR(4*STDEVP(終値!E198:X198)/AVERAGE(終値!E198:X198),""))</f>
        <v>0.47002317244184932</v>
      </c>
      <c r="C198" s="500">
        <f>IF(終値!A198="","",IFERROR(4*STDEVP(終値!F198:Y198)/AVERAGE(終値!F198:Y198),""))</f>
        <v>0.45550263631477572</v>
      </c>
      <c r="D198" s="500">
        <f>IF(終値!A198="","",IFERROR(4*STDEVP(終値!G198:Z198)/AVERAGE(終値!G198:Z198),""))</f>
        <v>0.45230397204114042</v>
      </c>
      <c r="E198" s="500">
        <f>IF(終値!A198="","",IFERROR(4*STDEVP(終値!H198:AA198)/AVERAGE(終値!H198:AA198),""))</f>
        <v>0.44673654250862421</v>
      </c>
      <c r="F198" s="500">
        <f>IF(終値!A198="","",IFERROR(4*STDEVP(終値!I198:AB198)/AVERAGE(終値!I198:AB198),""))</f>
        <v>0.43068195182491331</v>
      </c>
      <c r="G198" s="500">
        <f>IF(終値!A198="","",IFERROR(4*STDEVP(終値!J198:AC198)/AVERAGE(終値!J198:AC198),""))</f>
        <v>0.40967899063380464</v>
      </c>
      <c r="H198" s="500">
        <f>IF(終値!A198="","",IFERROR(4*STDEVP(終値!K198:AD198)/AVERAGE(終値!K198:AD198),""))</f>
        <v>0.37999717912040321</v>
      </c>
      <c r="I198" s="500">
        <f>IF(終値!A198="","",IFERROR(4*STDEVP(終値!L198:AE198)/AVERAGE(終値!L198:AE198),""))</f>
        <v>0.3041115029486699</v>
      </c>
      <c r="J198" s="500">
        <f>IF(終値!A198="","",IFERROR(4*STDEVP(終値!M198:AF198)/AVERAGE(終値!M198:AF198),""))</f>
        <v>0.2498111090062673</v>
      </c>
      <c r="K198" s="500">
        <f>IF(終値!A198="","",IFERROR(4*STDEVP(終値!N198:AG198)/AVERAGE(終値!N198:AG198),""))</f>
        <v>0.22965323890279526</v>
      </c>
      <c r="L198" s="500">
        <f>IF(終値!A198="","",IFERROR(4*STDEVP(終値!O198:AH198)/AVERAGE(終値!O198:AH198),""))</f>
        <v>0.2080161087472758</v>
      </c>
      <c r="M198" s="500">
        <f>IF(終値!A198="","",IFERROR(4*STDEVP(終値!P198:AI198)/AVERAGE(終値!P198:AI198),""))</f>
        <v>0.1963488157445526</v>
      </c>
      <c r="N198" s="500">
        <f>IF(終値!A198="","",IFERROR(4*STDEVP(終値!Q198:AJ198)/AVERAGE(終値!Q198:AJ198),""))</f>
        <v>0.18177239875413531</v>
      </c>
      <c r="O198" s="500">
        <f>IF(終値!A198="","",IFERROR(4*STDEVP(終値!R198:AK198)/AVERAGE(終値!R198:AK198),""))</f>
        <v>0.17932520264858787</v>
      </c>
      <c r="P198" s="500">
        <f>IF(終値!A198="","",IFERROR(4*STDEVP(終値!S198:AL198)/AVERAGE(終値!S198:AL198),""))</f>
        <v>0.15398578917866845</v>
      </c>
      <c r="Q198" s="500">
        <f>IF(終値!A198="","",IFERROR(4*STDEVP(終値!T198:AM198)/AVERAGE(終値!T198:AM198),""))</f>
        <v>0.15477684762427968</v>
      </c>
      <c r="R198" s="500">
        <f>IF(終値!A198="","",IFERROR(4*STDEVP(終値!U198:AN198)/AVERAGE(終値!U198:AN198),""))</f>
        <v>0.1547425817599431</v>
      </c>
      <c r="S198" s="500">
        <f>IF(終値!A198="","",IFERROR(4*STDEVP(終値!V198:AO198)/AVERAGE(終値!V198:AO198),""))</f>
        <v>0.15535937156708945</v>
      </c>
      <c r="T198" s="500">
        <f>IF(終値!A198="","",IFERROR(4*STDEVP(終値!W198:AP198)/AVERAGE(終値!W198:AP198),""))</f>
        <v>0.15342965894944233</v>
      </c>
      <c r="U198" s="500">
        <f>IF(終値!A198="","",IFERROR(4*STDEVP(終値!X198:AQ198)/AVERAGE(終値!X198:AQ198),""))</f>
        <v>0.16657193748057963</v>
      </c>
      <c r="V198" s="500">
        <f>IF(終値!A198="","",IFERROR(4*STDEVP(終値!Y198:AR198)/AVERAGE(終値!Y198:AR198),""))</f>
        <v>0.20288625295658183</v>
      </c>
      <c r="W198" s="500">
        <f>IF(終値!A198="","",IFERROR(4*STDEVP(終値!Z198:AS198)/AVERAGE(終値!Z198:AS198),""))</f>
        <v>0.23430163134519921</v>
      </c>
      <c r="X198" s="500">
        <f>IF(終値!A198="","",IFERROR(4*STDEVP(終値!AA198:AT198)/AVERAGE(終値!AA198:AT198),""))</f>
        <v>0.27880662944211138</v>
      </c>
      <c r="Y198" s="500">
        <f>IF(終値!A198="","",IFERROR(4*STDEVP(終値!AB198:AU198)/AVERAGE(終値!AB198:AU198),""))</f>
        <v>0.35014057023539952</v>
      </c>
      <c r="Z198" s="500">
        <f>IF(終値!A198="","",IFERROR(4*STDEVP(終値!AC198:AV198)/AVERAGE(終値!AC198:AV198),""))</f>
        <v>0.38024515814022869</v>
      </c>
      <c r="AA198" s="500">
        <f>IF(終値!A198="","",IFERROR(4*STDEVP(終値!AD198:AW198)/AVERAGE(終値!AD198:AW198),""))</f>
        <v>0.39007421136091958</v>
      </c>
      <c r="AB198" s="500">
        <f>IF(終値!A198="","",IFERROR(4*STDEVP(終値!AE198:AX198)/AVERAGE(終値!AE198:AX198),""))</f>
        <v>0.39230757934253496</v>
      </c>
      <c r="AC198" s="500">
        <f>IF(終値!A198="","",IFERROR(4*STDEVP(終値!AF198:AY198)/AVERAGE(終値!AF198:AY198),""))</f>
        <v>0.42875861797200931</v>
      </c>
      <c r="AD198" s="500">
        <f>IF(終値!A198="","",IFERROR(4*STDEVP(終値!AG198:AZ198)/AVERAGE(終値!AG198:AZ198),""))</f>
        <v>0.46534383037425658</v>
      </c>
      <c r="AE198" s="500">
        <f>IF(終値!A198="","",IFERROR(4*STDEVP(終値!AH198:BA198)/AVERAGE(終値!AH198:BA198),""))</f>
        <v>0.50062905245072065</v>
      </c>
      <c r="AF198" s="500">
        <f>IF(終値!A198="","",IFERROR(4*STDEVP(終値!AI198:BB198)/AVERAGE(終値!AI198:BB198),""))</f>
        <v>0.52109134181490002</v>
      </c>
      <c r="AG198" s="500">
        <f>IF(終値!A198="","",IFERROR(4*STDEVP(終値!AJ198:BC198)/AVERAGE(終値!AJ198:BC198),""))</f>
        <v>0.54711932640948002</v>
      </c>
      <c r="AH198" s="500">
        <f>IF(終値!A198="","",IFERROR(4*STDEVP(終値!AK198:BD198)/AVERAGE(終値!AK198:BD198),""))</f>
        <v>0.56438727778558062</v>
      </c>
      <c r="AI198" s="500">
        <f>IF(終値!A198="","",IFERROR(4*STDEVP(終値!AL198:BE198)/AVERAGE(終値!AL198:BE198),""))</f>
        <v>0.54735133925898616</v>
      </c>
      <c r="AJ198" s="500">
        <f>IF(終値!A198="","",IFERROR(4*STDEVP(終値!AM198:BF198)/AVERAGE(終値!AM198:BF198),""))</f>
        <v>0.53984597521216948</v>
      </c>
      <c r="AK198" s="500">
        <f>IF(終値!A198="","",IFERROR(4*STDEVP(終値!AN198:BG198)/AVERAGE(終値!AN198:BG198),""))</f>
        <v>0.5165898228037864</v>
      </c>
      <c r="AL198" s="500">
        <f>IF(終値!A198="","",IFERROR(4*STDEVP(終値!AO198:BH198)/AVERAGE(終値!AO198:BH198),""))</f>
        <v>0.51244593668736316</v>
      </c>
      <c r="AM198" s="500">
        <f>IF(終値!A198="","",IFERROR(4*STDEVP(終値!AP198:BI198)/AVERAGE(終値!AP198:BI198),""))</f>
        <v>0.49744232695016877</v>
      </c>
      <c r="AN198" s="500">
        <f>IF(終値!A198="","",IFERROR(4*STDEVP(終値!AQ198:BJ198)/AVERAGE(終値!AQ198:BJ198),""))</f>
        <v>0.43751950496151654</v>
      </c>
      <c r="AO198" s="500">
        <f>IF(終値!A198="","",IFERROR(4*STDEVP(終値!AR198:BK198)/AVERAGE(終値!AR198:BK198),""))</f>
        <v>0.39226535686079822</v>
      </c>
      <c r="AP198" s="500">
        <f>IF(終値!A198="","",IFERROR(4*STDEVP(終値!AS198:BL198)/AVERAGE(終値!AS198:BL198),""))</f>
        <v>0.36600367908189568</v>
      </c>
    </row>
    <row r="199" spans="1:42">
      <c r="A199" s="497" t="str">
        <f>IF(終値!A199="","",終値!A199)</f>
        <v>6920</v>
      </c>
      <c r="B199" s="500">
        <f>IF(終値!A199="","",IFERROR(4*STDEVP(終値!E199:X199)/AVERAGE(終値!E199:X199),""))</f>
        <v>0.36827862606397788</v>
      </c>
      <c r="C199" s="500">
        <f>IF(終値!A199="","",IFERROR(4*STDEVP(終値!F199:Y199)/AVERAGE(終値!F199:Y199),""))</f>
        <v>0.36862287047202658</v>
      </c>
      <c r="D199" s="500">
        <f>IF(終値!A199="","",IFERROR(4*STDEVP(終値!G199:Z199)/AVERAGE(終値!G199:Z199),""))</f>
        <v>0.36030772114283777</v>
      </c>
      <c r="E199" s="500">
        <f>IF(終値!A199="","",IFERROR(4*STDEVP(終値!H199:AA199)/AVERAGE(終値!H199:AA199),""))</f>
        <v>0.37027800083857909</v>
      </c>
      <c r="F199" s="500">
        <f>IF(終値!A199="","",IFERROR(4*STDEVP(終値!I199:AB199)/AVERAGE(終値!I199:AB199),""))</f>
        <v>0.38001973325301475</v>
      </c>
      <c r="G199" s="500">
        <f>IF(終値!A199="","",IFERROR(4*STDEVP(終値!J199:AC199)/AVERAGE(終値!J199:AC199),""))</f>
        <v>0.37280216234167751</v>
      </c>
      <c r="H199" s="500">
        <f>IF(終値!A199="","",IFERROR(4*STDEVP(終値!K199:AD199)/AVERAGE(終値!K199:AD199),""))</f>
        <v>0.33430518807652471</v>
      </c>
      <c r="I199" s="500">
        <f>IF(終値!A199="","",IFERROR(4*STDEVP(終値!L199:AE199)/AVERAGE(終値!L199:AE199),""))</f>
        <v>0.2772095288062047</v>
      </c>
      <c r="J199" s="500">
        <f>IF(終値!A199="","",IFERROR(4*STDEVP(終値!M199:AF199)/AVERAGE(終値!M199:AF199),""))</f>
        <v>0.23948671463207957</v>
      </c>
      <c r="K199" s="500">
        <f>IF(終値!A199="","",IFERROR(4*STDEVP(終値!N199:AG199)/AVERAGE(終値!N199:AG199),""))</f>
        <v>0.24861448637301267</v>
      </c>
      <c r="L199" s="500">
        <f>IF(終値!A199="","",IFERROR(4*STDEVP(終値!O199:AH199)/AVERAGE(終値!O199:AH199),""))</f>
        <v>0.27533099414322082</v>
      </c>
      <c r="M199" s="500">
        <f>IF(終値!A199="","",IFERROR(4*STDEVP(終値!P199:AI199)/AVERAGE(終値!P199:AI199),""))</f>
        <v>0.28358522618871762</v>
      </c>
      <c r="N199" s="500">
        <f>IF(終値!A199="","",IFERROR(4*STDEVP(終値!Q199:AJ199)/AVERAGE(終値!Q199:AJ199),""))</f>
        <v>0.28804500693753454</v>
      </c>
      <c r="O199" s="500">
        <f>IF(終値!A199="","",IFERROR(4*STDEVP(終値!R199:AK199)/AVERAGE(終値!R199:AK199),""))</f>
        <v>0.32793344114991885</v>
      </c>
      <c r="P199" s="500">
        <f>IF(終値!A199="","",IFERROR(4*STDEVP(終値!S199:AL199)/AVERAGE(終値!S199:AL199),""))</f>
        <v>0.32803658979555061</v>
      </c>
      <c r="Q199" s="500">
        <f>IF(終値!A199="","",IFERROR(4*STDEVP(終値!T199:AM199)/AVERAGE(終値!T199:AM199),""))</f>
        <v>0.35114346599887492</v>
      </c>
      <c r="R199" s="500">
        <f>IF(終値!A199="","",IFERROR(4*STDEVP(終値!U199:AN199)/AVERAGE(終値!U199:AN199),""))</f>
        <v>0.3560589083189582</v>
      </c>
      <c r="S199" s="500">
        <f>IF(終値!A199="","",IFERROR(4*STDEVP(終値!V199:AO199)/AVERAGE(終値!V199:AO199),""))</f>
        <v>0.35092345291756843</v>
      </c>
      <c r="T199" s="500">
        <f>IF(終値!A199="","",IFERROR(4*STDEVP(終値!W199:AP199)/AVERAGE(終値!W199:AP199),""))</f>
        <v>0.34036064990523951</v>
      </c>
      <c r="U199" s="500">
        <f>IF(終値!A199="","",IFERROR(4*STDEVP(終値!X199:AQ199)/AVERAGE(終値!X199:AQ199),""))</f>
        <v>0.34238999854510038</v>
      </c>
      <c r="V199" s="500">
        <f>IF(終値!A199="","",IFERROR(4*STDEVP(終値!Y199:AR199)/AVERAGE(終値!Y199:AR199),""))</f>
        <v>0.36363656465826377</v>
      </c>
      <c r="W199" s="500">
        <f>IF(終値!A199="","",IFERROR(4*STDEVP(終値!Z199:AS199)/AVERAGE(終値!Z199:AS199),""))</f>
        <v>0.37367692844329825</v>
      </c>
      <c r="X199" s="500">
        <f>IF(終値!A199="","",IFERROR(4*STDEVP(終値!AA199:AT199)/AVERAGE(終値!AA199:AT199),""))</f>
        <v>0.39607558152409944</v>
      </c>
      <c r="Y199" s="500">
        <f>IF(終値!A199="","",IFERROR(4*STDEVP(終値!AB199:AU199)/AVERAGE(終値!AB199:AU199),""))</f>
        <v>0.43616767559450542</v>
      </c>
      <c r="Z199" s="500">
        <f>IF(終値!A199="","",IFERROR(4*STDEVP(終値!AC199:AV199)/AVERAGE(終値!AC199:AV199),""))</f>
        <v>0.45352439975825781</v>
      </c>
      <c r="AA199" s="500">
        <f>IF(終値!A199="","",IFERROR(4*STDEVP(終値!AD199:AW199)/AVERAGE(終値!AD199:AW199),""))</f>
        <v>0.46693092571973543</v>
      </c>
      <c r="AB199" s="500">
        <f>IF(終値!A199="","",IFERROR(4*STDEVP(終値!AE199:AX199)/AVERAGE(終値!AE199:AX199),""))</f>
        <v>0.48181512480348609</v>
      </c>
      <c r="AC199" s="500">
        <f>IF(終値!A199="","",IFERROR(4*STDEVP(終値!AF199:AY199)/AVERAGE(終値!AF199:AY199),""))</f>
        <v>0.50899108501918156</v>
      </c>
      <c r="AD199" s="500">
        <f>IF(終値!A199="","",IFERROR(4*STDEVP(終値!AG199:AZ199)/AVERAGE(終値!AG199:AZ199),""))</f>
        <v>0.53795426484190678</v>
      </c>
      <c r="AE199" s="500">
        <f>IF(終値!A199="","",IFERROR(4*STDEVP(終値!AH199:BA199)/AVERAGE(終値!AH199:BA199),""))</f>
        <v>0.55218078967687512</v>
      </c>
      <c r="AF199" s="500">
        <f>IF(終値!A199="","",IFERROR(4*STDEVP(終値!AI199:BB199)/AVERAGE(終値!AI199:BB199),""))</f>
        <v>0.55185333884680976</v>
      </c>
      <c r="AG199" s="500">
        <f>IF(終値!A199="","",IFERROR(4*STDEVP(終値!AJ199:BC199)/AVERAGE(終値!AJ199:BC199),""))</f>
        <v>0.55168415936913018</v>
      </c>
      <c r="AH199" s="500">
        <f>IF(終値!A199="","",IFERROR(4*STDEVP(終値!AK199:BD199)/AVERAGE(終値!AK199:BD199),""))</f>
        <v>0.54181574506794095</v>
      </c>
      <c r="AI199" s="500">
        <f>IF(終値!A199="","",IFERROR(4*STDEVP(終値!AL199:BE199)/AVERAGE(終値!AL199:BE199),""))</f>
        <v>0.47806901805096857</v>
      </c>
      <c r="AJ199" s="500">
        <f>IF(終値!A199="","",IFERROR(4*STDEVP(終値!AM199:BF199)/AVERAGE(終値!AM199:BF199),""))</f>
        <v>0.43429181241328202</v>
      </c>
      <c r="AK199" s="500">
        <f>IF(終値!A199="","",IFERROR(4*STDEVP(終値!AN199:BG199)/AVERAGE(終値!AN199:BG199),""))</f>
        <v>0.34050724114970116</v>
      </c>
      <c r="AL199" s="500">
        <f>IF(終値!A199="","",IFERROR(4*STDEVP(終値!AO199:BH199)/AVERAGE(終値!AO199:BH199),""))</f>
        <v>0.27923907979504642</v>
      </c>
      <c r="AM199" s="500">
        <f>IF(終値!A199="","",IFERROR(4*STDEVP(終値!AP199:BI199)/AVERAGE(終値!AP199:BI199),""))</f>
        <v>0.27403672404314416</v>
      </c>
      <c r="AN199" s="500">
        <f>IF(終値!A199="","",IFERROR(4*STDEVP(終値!AQ199:BJ199)/AVERAGE(終値!AQ199:BJ199),""))</f>
        <v>0.21798166852258358</v>
      </c>
      <c r="AO199" s="500">
        <f>IF(終値!A199="","",IFERROR(4*STDEVP(終値!AR199:BK199)/AVERAGE(終値!AR199:BK199),""))</f>
        <v>0.20238778939389662</v>
      </c>
      <c r="AP199" s="500">
        <f>IF(終値!A199="","",IFERROR(4*STDEVP(終値!AS199:BL199)/AVERAGE(終値!AS199:BL199),""))</f>
        <v>0.20282078766434575</v>
      </c>
    </row>
    <row r="200" spans="1:42">
      <c r="A200" s="497" t="str">
        <f>IF(終値!A200="","",終値!A200)</f>
        <v>5801</v>
      </c>
      <c r="B200" s="500">
        <f>IF(終値!A200="","",IFERROR(4*STDEVP(終値!E200:X200)/AVERAGE(終値!E200:X200),""))</f>
        <v>0.36764026889875984</v>
      </c>
      <c r="C200" s="500">
        <f>IF(終値!A200="","",IFERROR(4*STDEVP(終値!F200:Y200)/AVERAGE(終値!F200:Y200),""))</f>
        <v>0.34688744539362715</v>
      </c>
      <c r="D200" s="500">
        <f>IF(終値!A200="","",IFERROR(4*STDEVP(終値!G200:Z200)/AVERAGE(終値!G200:Z200),""))</f>
        <v>0.32757198644435392</v>
      </c>
      <c r="E200" s="500">
        <f>IF(終値!A200="","",IFERROR(4*STDEVP(終値!H200:AA200)/AVERAGE(終値!H200:AA200),""))</f>
        <v>0.34814271935887248</v>
      </c>
      <c r="F200" s="500">
        <f>IF(終値!A200="","",IFERROR(4*STDEVP(終値!I200:AB200)/AVERAGE(終値!I200:AB200),""))</f>
        <v>0.37125397424086909</v>
      </c>
      <c r="G200" s="500">
        <f>IF(終値!A200="","",IFERROR(4*STDEVP(終値!J200:AC200)/AVERAGE(終値!J200:AC200),""))</f>
        <v>0.38138973926887887</v>
      </c>
      <c r="H200" s="500">
        <f>IF(終値!A200="","",IFERROR(4*STDEVP(終値!K200:AD200)/AVERAGE(終値!K200:AD200),""))</f>
        <v>0.38424296963360366</v>
      </c>
      <c r="I200" s="500">
        <f>IF(終値!A200="","",IFERROR(4*STDEVP(終値!L200:AE200)/AVERAGE(終値!L200:AE200),""))</f>
        <v>0.4159519072097943</v>
      </c>
      <c r="J200" s="500">
        <f>IF(終値!A200="","",IFERROR(4*STDEVP(終値!M200:AF200)/AVERAGE(終値!M200:AF200),""))</f>
        <v>0.41199731393084726</v>
      </c>
      <c r="K200" s="500">
        <f>IF(終値!A200="","",IFERROR(4*STDEVP(終値!N200:AG200)/AVERAGE(終値!N200:AG200),""))</f>
        <v>0.42894047913918182</v>
      </c>
      <c r="L200" s="500">
        <f>IF(終値!A200="","",IFERROR(4*STDEVP(終値!O200:AH200)/AVERAGE(終値!O200:AH200),""))</f>
        <v>0.48764418863852732</v>
      </c>
      <c r="M200" s="500">
        <f>IF(終値!A200="","",IFERROR(4*STDEVP(終値!P200:AI200)/AVERAGE(終値!P200:AI200),""))</f>
        <v>0.51371536706457854</v>
      </c>
      <c r="N200" s="500">
        <f>IF(終値!A200="","",IFERROR(4*STDEVP(終値!Q200:AJ200)/AVERAGE(終値!Q200:AJ200),""))</f>
        <v>0.53674548025485713</v>
      </c>
      <c r="O200" s="500">
        <f>IF(終値!A200="","",IFERROR(4*STDEVP(終値!R200:AK200)/AVERAGE(終値!R200:AK200),""))</f>
        <v>0.62751293876360781</v>
      </c>
      <c r="P200" s="500">
        <f>IF(終値!A200="","",IFERROR(4*STDEVP(終値!S200:AL200)/AVERAGE(終値!S200:AL200),""))</f>
        <v>0.63051287383052934</v>
      </c>
      <c r="Q200" s="500">
        <f>IF(終値!A200="","",IFERROR(4*STDEVP(終値!T200:AM200)/AVERAGE(終値!T200:AM200),""))</f>
        <v>0.60532267643279092</v>
      </c>
      <c r="R200" s="500">
        <f>IF(終値!A200="","",IFERROR(4*STDEVP(終値!U200:AN200)/AVERAGE(終値!U200:AN200),""))</f>
        <v>0.59463424057840464</v>
      </c>
      <c r="S200" s="500">
        <f>IF(終値!A200="","",IFERROR(4*STDEVP(終値!V200:AO200)/AVERAGE(終値!V200:AO200),""))</f>
        <v>0.5639250091695478</v>
      </c>
      <c r="T200" s="500">
        <f>IF(終値!A200="","",IFERROR(4*STDEVP(終値!W200:AP200)/AVERAGE(終値!W200:AP200),""))</f>
        <v>0.53365822109736771</v>
      </c>
      <c r="U200" s="500">
        <f>IF(終値!A200="","",IFERROR(4*STDEVP(終値!X200:AQ200)/AVERAGE(終値!X200:AQ200),""))</f>
        <v>0.51299766385332157</v>
      </c>
      <c r="V200" s="500">
        <f>IF(終値!A200="","",IFERROR(4*STDEVP(終値!Y200:AR200)/AVERAGE(終値!Y200:AR200),""))</f>
        <v>0.48169235548898659</v>
      </c>
      <c r="W200" s="500">
        <f>IF(終値!A200="","",IFERROR(4*STDEVP(終値!Z200:AS200)/AVERAGE(終値!Z200:AS200),""))</f>
        <v>0.44648589719817106</v>
      </c>
      <c r="X200" s="500">
        <f>IF(終値!A200="","",IFERROR(4*STDEVP(終値!AA200:AT200)/AVERAGE(終値!AA200:AT200),""))</f>
        <v>0.40888969563233324</v>
      </c>
      <c r="Y200" s="500">
        <f>IF(終値!A200="","",IFERROR(4*STDEVP(終値!AB200:AU200)/AVERAGE(終値!AB200:AU200),""))</f>
        <v>0.38354474713637993</v>
      </c>
      <c r="Z200" s="500">
        <f>IF(終値!A200="","",IFERROR(4*STDEVP(終値!AC200:AV200)/AVERAGE(終値!AC200:AV200),""))</f>
        <v>0.36535161787603354</v>
      </c>
      <c r="AA200" s="500">
        <f>IF(終値!A200="","",IFERROR(4*STDEVP(終値!AD200:AW200)/AVERAGE(終値!AD200:AW200),""))</f>
        <v>0.34693870902040913</v>
      </c>
      <c r="AB200" s="500">
        <f>IF(終値!A200="","",IFERROR(4*STDEVP(終値!AE200:AX200)/AVERAGE(終値!AE200:AX200),""))</f>
        <v>0.35467875103103685</v>
      </c>
      <c r="AC200" s="500">
        <f>IF(終値!A200="","",IFERROR(4*STDEVP(終値!AF200:AY200)/AVERAGE(終値!AF200:AY200),""))</f>
        <v>0.35913464987099741</v>
      </c>
      <c r="AD200" s="500">
        <f>IF(終値!A200="","",IFERROR(4*STDEVP(終値!AG200:AZ200)/AVERAGE(終値!AG200:AZ200),""))</f>
        <v>0.35914148000431684</v>
      </c>
      <c r="AE200" s="500">
        <f>IF(終値!A200="","",IFERROR(4*STDEVP(終値!AH200:BA200)/AVERAGE(終値!AH200:BA200),""))</f>
        <v>0.36004564488936946</v>
      </c>
      <c r="AF200" s="500">
        <f>IF(終値!A200="","",IFERROR(4*STDEVP(終値!AI200:BB200)/AVERAGE(終値!AI200:BB200),""))</f>
        <v>0.3643664994394023</v>
      </c>
      <c r="AG200" s="500">
        <f>IF(終値!A200="","",IFERROR(4*STDEVP(終値!AJ200:BC200)/AVERAGE(終値!AJ200:BC200),""))</f>
        <v>0.3863963612918469</v>
      </c>
      <c r="AH200" s="500">
        <f>IF(終値!A200="","",IFERROR(4*STDEVP(終値!AK200:BD200)/AVERAGE(終値!AK200:BD200),""))</f>
        <v>0.43122773282931587</v>
      </c>
      <c r="AI200" s="500">
        <f>IF(終値!A200="","",IFERROR(4*STDEVP(終値!AL200:BE200)/AVERAGE(終値!AL200:BE200),""))</f>
        <v>0.43171969836314161</v>
      </c>
      <c r="AJ200" s="500">
        <f>IF(終値!A200="","",IFERROR(4*STDEVP(終値!AM200:BF200)/AVERAGE(終値!AM200:BF200),""))</f>
        <v>0.43249911435446986</v>
      </c>
      <c r="AK200" s="500">
        <f>IF(終値!A200="","",IFERROR(4*STDEVP(終値!AN200:BG200)/AVERAGE(終値!AN200:BG200),""))</f>
        <v>0.42757159382121851</v>
      </c>
      <c r="AL200" s="500">
        <f>IF(終値!A200="","",IFERROR(4*STDEVP(終値!AO200:BH200)/AVERAGE(終値!AO200:BH200),""))</f>
        <v>0.42486095646093763</v>
      </c>
      <c r="AM200" s="500">
        <f>IF(終値!A200="","",IFERROR(4*STDEVP(終値!AP200:BI200)/AVERAGE(終値!AP200:BI200),""))</f>
        <v>0.41799664831108818</v>
      </c>
      <c r="AN200" s="500">
        <f>IF(終値!A200="","",IFERROR(4*STDEVP(終値!AQ200:BJ200)/AVERAGE(終値!AQ200:BJ200),""))</f>
        <v>0.40696169254039749</v>
      </c>
      <c r="AO200" s="500">
        <f>IF(終値!A200="","",IFERROR(4*STDEVP(終値!AR200:BK200)/AVERAGE(終値!AR200:BK200),""))</f>
        <v>0.37780372898470055</v>
      </c>
      <c r="AP200" s="500">
        <f>IF(終値!A200="","",IFERROR(4*STDEVP(終値!AS200:BL200)/AVERAGE(終値!AS200:BL200),""))</f>
        <v>0.33751738327378444</v>
      </c>
    </row>
    <row r="201" spans="1:42">
      <c r="A201" s="497" t="str">
        <f>IF(終値!A201="","",終値!A201)</f>
        <v>6506</v>
      </c>
      <c r="B201" s="500">
        <f>IF(終値!A201="","",IFERROR(4*STDEVP(終値!E201:X201)/AVERAGE(終値!E201:X201),""))</f>
        <v>0.45511714798856479</v>
      </c>
      <c r="C201" s="500">
        <f>IF(終値!A201="","",IFERROR(4*STDEVP(終値!F201:Y201)/AVERAGE(終値!F201:Y201),""))</f>
        <v>0.49479914655745683</v>
      </c>
      <c r="D201" s="500">
        <f>IF(終値!A201="","",IFERROR(4*STDEVP(終値!G201:Z201)/AVERAGE(終値!G201:Z201),""))</f>
        <v>0.54215833756735432</v>
      </c>
      <c r="E201" s="500">
        <f>IF(終値!A201="","",IFERROR(4*STDEVP(終値!H201:AA201)/AVERAGE(終値!H201:AA201),""))</f>
        <v>0.60828166428654695</v>
      </c>
      <c r="F201" s="500">
        <f>IF(終値!A201="","",IFERROR(4*STDEVP(終値!I201:AB201)/AVERAGE(終値!I201:AB201),""))</f>
        <v>0.6486933059965061</v>
      </c>
      <c r="G201" s="500">
        <f>IF(終値!A201="","",IFERROR(4*STDEVP(終値!J201:AC201)/AVERAGE(終値!J201:AC201),""))</f>
        <v>0.64648740317747311</v>
      </c>
      <c r="H201" s="500">
        <f>IF(終値!A201="","",IFERROR(4*STDEVP(終値!K201:AD201)/AVERAGE(終値!K201:AD201),""))</f>
        <v>0.63355842254173056</v>
      </c>
      <c r="I201" s="500">
        <f>IF(終値!A201="","",IFERROR(4*STDEVP(終値!L201:AE201)/AVERAGE(終値!L201:AE201),""))</f>
        <v>0.60391440383941974</v>
      </c>
      <c r="J201" s="500">
        <f>IF(終値!A201="","",IFERROR(4*STDEVP(終値!M201:AF201)/AVERAGE(終値!M201:AF201),""))</f>
        <v>0.56916861007570774</v>
      </c>
      <c r="K201" s="500">
        <f>IF(終値!A201="","",IFERROR(4*STDEVP(終値!N201:AG201)/AVERAGE(終値!N201:AG201),""))</f>
        <v>0.55056084018233509</v>
      </c>
      <c r="L201" s="500">
        <f>IF(終値!A201="","",IFERROR(4*STDEVP(終値!O201:AH201)/AVERAGE(終値!O201:AH201),""))</f>
        <v>0.52918906743828509</v>
      </c>
      <c r="M201" s="500">
        <f>IF(終値!A201="","",IFERROR(4*STDEVP(終値!P201:AI201)/AVERAGE(終値!P201:AI201),""))</f>
        <v>0.50777455593693144</v>
      </c>
      <c r="N201" s="500">
        <f>IF(終値!A201="","",IFERROR(4*STDEVP(終値!Q201:AJ201)/AVERAGE(終値!Q201:AJ201),""))</f>
        <v>0.47568910304631939</v>
      </c>
      <c r="O201" s="500">
        <f>IF(終値!A201="","",IFERROR(4*STDEVP(終値!R201:AK201)/AVERAGE(終値!R201:AK201),""))</f>
        <v>0.44256378528840118</v>
      </c>
      <c r="P201" s="500">
        <f>IF(終値!A201="","",IFERROR(4*STDEVP(終値!S201:AL201)/AVERAGE(終値!S201:AL201),""))</f>
        <v>0.38314827954937125</v>
      </c>
      <c r="Q201" s="500">
        <f>IF(終値!A201="","",IFERROR(4*STDEVP(終値!T201:AM201)/AVERAGE(終値!T201:AM201),""))</f>
        <v>0.33988854316295009</v>
      </c>
      <c r="R201" s="500">
        <f>IF(終値!A201="","",IFERROR(4*STDEVP(終値!U201:AN201)/AVERAGE(終値!U201:AN201),""))</f>
        <v>0.28185526039387465</v>
      </c>
      <c r="S201" s="500">
        <f>IF(終値!A201="","",IFERROR(4*STDEVP(終値!V201:AO201)/AVERAGE(終値!V201:AO201),""))</f>
        <v>0.19727313681809522</v>
      </c>
      <c r="T201" s="500">
        <f>IF(終値!A201="","",IFERROR(4*STDEVP(終値!W201:AP201)/AVERAGE(終値!W201:AP201),""))</f>
        <v>0.14996913565999168</v>
      </c>
      <c r="U201" s="500">
        <f>IF(終値!A201="","",IFERROR(4*STDEVP(終値!X201:AQ201)/AVERAGE(終値!X201:AQ201),""))</f>
        <v>0.17554299762620076</v>
      </c>
      <c r="V201" s="500">
        <f>IF(終値!A201="","",IFERROR(4*STDEVP(終値!Y201:AR201)/AVERAGE(終値!Y201:AR201),""))</f>
        <v>0.21624690090166368</v>
      </c>
      <c r="W201" s="500">
        <f>IF(終値!A201="","",IFERROR(4*STDEVP(終値!Z201:AS201)/AVERAGE(終値!Z201:AS201),""))</f>
        <v>0.2477892492803549</v>
      </c>
      <c r="X201" s="500">
        <f>IF(終値!A201="","",IFERROR(4*STDEVP(終値!AA201:AT201)/AVERAGE(終値!AA201:AT201),""))</f>
        <v>0.25859632210394512</v>
      </c>
      <c r="Y201" s="500">
        <f>IF(終値!A201="","",IFERROR(4*STDEVP(終値!AB201:AU201)/AVERAGE(終値!AB201:AU201),""))</f>
        <v>0.25860455118852127</v>
      </c>
      <c r="Z201" s="500">
        <f>IF(終値!A201="","",IFERROR(4*STDEVP(終値!AC201:AV201)/AVERAGE(終値!AC201:AV201),""))</f>
        <v>0.24718950548107599</v>
      </c>
      <c r="AA201" s="500">
        <f>IF(終値!A201="","",IFERROR(4*STDEVP(終値!AD201:AW201)/AVERAGE(終値!AD201:AW201),""))</f>
        <v>0.24718950548107599</v>
      </c>
      <c r="AB201" s="500">
        <f>IF(終値!A201="","",IFERROR(4*STDEVP(終値!AE201:AX201)/AVERAGE(終値!AE201:AX201),""))</f>
        <v>0.24350595106580689</v>
      </c>
      <c r="AC201" s="500">
        <f>IF(終値!A201="","",IFERROR(4*STDEVP(終値!AF201:AY201)/AVERAGE(終値!AF201:AY201),""))</f>
        <v>0.24450400929647914</v>
      </c>
      <c r="AD201" s="500">
        <f>IF(終値!A201="","",IFERROR(4*STDEVP(終値!AG201:AZ201)/AVERAGE(終値!AG201:AZ201),""))</f>
        <v>0.24724622335725302</v>
      </c>
      <c r="AE201" s="500">
        <f>IF(終値!A201="","",IFERROR(4*STDEVP(終値!AH201:BA201)/AVERAGE(終値!AH201:BA201),""))</f>
        <v>0.25097018922723657</v>
      </c>
      <c r="AF201" s="500">
        <f>IF(終値!A201="","",IFERROR(4*STDEVP(終値!AI201:BB201)/AVERAGE(終値!AI201:BB201),""))</f>
        <v>0.24919846179912339</v>
      </c>
      <c r="AG201" s="500">
        <f>IF(終値!A201="","",IFERROR(4*STDEVP(終値!AJ201:BC201)/AVERAGE(終値!AJ201:BC201),""))</f>
        <v>0.2497146712995193</v>
      </c>
      <c r="AH201" s="500">
        <f>IF(終値!A201="","",IFERROR(4*STDEVP(終値!AK201:BD201)/AVERAGE(終値!AK201:BD201),""))</f>
        <v>0.25287534813716556</v>
      </c>
      <c r="AI201" s="500">
        <f>IF(終値!A201="","",IFERROR(4*STDEVP(終値!AL201:BE201)/AVERAGE(終値!AL201:BE201),""))</f>
        <v>0.2447133313696796</v>
      </c>
      <c r="AJ201" s="500">
        <f>IF(終値!A201="","",IFERROR(4*STDEVP(終値!AM201:BF201)/AVERAGE(終値!AM201:BF201),""))</f>
        <v>0.24357245621368073</v>
      </c>
      <c r="AK201" s="500">
        <f>IF(終値!A201="","",IFERROR(4*STDEVP(終値!AN201:BG201)/AVERAGE(終値!AN201:BG201),""))</f>
        <v>0.23896752932576784</v>
      </c>
      <c r="AL201" s="500">
        <f>IF(終値!A201="","",IFERROR(4*STDEVP(終値!AO201:BH201)/AVERAGE(終値!AO201:BH201),""))</f>
        <v>0.25664938841900214</v>
      </c>
      <c r="AM201" s="500">
        <f>IF(終値!A201="","",IFERROR(4*STDEVP(終値!AP201:BI201)/AVERAGE(終値!AP201:BI201),""))</f>
        <v>0.26333563723484854</v>
      </c>
      <c r="AN201" s="500">
        <f>IF(終値!A201="","",IFERROR(4*STDEVP(終値!AQ201:BJ201)/AVERAGE(終値!AQ201:BJ201),""))</f>
        <v>0.26314194953065723</v>
      </c>
      <c r="AO201" s="500">
        <f>IF(終値!A201="","",IFERROR(4*STDEVP(終値!AR201:BK201)/AVERAGE(終値!AR201:BK201),""))</f>
        <v>0.25738831517747485</v>
      </c>
      <c r="AP201" s="500">
        <f>IF(終値!A201="","",IFERROR(4*STDEVP(終値!AS201:BL201)/AVERAGE(終値!AS201:BL201),""))</f>
        <v>0.23519335692591617</v>
      </c>
    </row>
    <row r="202" spans="1:42">
      <c r="A202" s="497" t="str">
        <f>IF(終値!A202="","",終値!A202)</f>
        <v>2768</v>
      </c>
      <c r="B202" s="500">
        <f>IF(終値!A202="","",IFERROR(4*STDEVP(終値!E202:X202)/AVERAGE(終値!E202:X202),""))</f>
        <v>0.10409917179070849</v>
      </c>
      <c r="C202" s="500">
        <f>IF(終値!A202="","",IFERROR(4*STDEVP(終値!F202:Y202)/AVERAGE(終値!F202:Y202),""))</f>
        <v>9.5144920073049657E-2</v>
      </c>
      <c r="D202" s="500">
        <f>IF(終値!A202="","",IFERROR(4*STDEVP(終値!G202:Z202)/AVERAGE(終値!G202:Z202),""))</f>
        <v>9.2998310119121144E-2</v>
      </c>
      <c r="E202" s="500">
        <f>IF(終値!A202="","",IFERROR(4*STDEVP(終値!H202:AA202)/AVERAGE(終値!H202:AA202),""))</f>
        <v>9.3419195686600232E-2</v>
      </c>
      <c r="F202" s="500">
        <f>IF(終値!A202="","",IFERROR(4*STDEVP(終値!I202:AB202)/AVERAGE(終値!I202:AB202),""))</f>
        <v>9.2810577922693843E-2</v>
      </c>
      <c r="G202" s="500">
        <f>IF(終値!A202="","",IFERROR(4*STDEVP(終値!J202:AC202)/AVERAGE(終値!J202:AC202),""))</f>
        <v>9.1197702843762787E-2</v>
      </c>
      <c r="H202" s="500">
        <f>IF(終値!A202="","",IFERROR(4*STDEVP(終値!K202:AD202)/AVERAGE(終値!K202:AD202),""))</f>
        <v>9.1380021985916784E-2</v>
      </c>
      <c r="I202" s="500">
        <f>IF(終値!A202="","",IFERROR(4*STDEVP(終値!L202:AE202)/AVERAGE(終値!L202:AE202),""))</f>
        <v>9.0940185240435095E-2</v>
      </c>
      <c r="J202" s="500">
        <f>IF(終値!A202="","",IFERROR(4*STDEVP(終値!M202:AF202)/AVERAGE(終値!M202:AF202),""))</f>
        <v>8.8616079210763948E-2</v>
      </c>
      <c r="K202" s="500">
        <f>IF(終値!A202="","",IFERROR(4*STDEVP(終値!N202:AG202)/AVERAGE(終値!N202:AG202),""))</f>
        <v>8.1108587262974194E-2</v>
      </c>
      <c r="L202" s="500">
        <f>IF(終値!A202="","",IFERROR(4*STDEVP(終値!O202:AH202)/AVERAGE(終値!O202:AH202),""))</f>
        <v>7.5900762065945163E-2</v>
      </c>
      <c r="M202" s="500">
        <f>IF(終値!A202="","",IFERROR(4*STDEVP(終値!P202:AI202)/AVERAGE(終値!P202:AI202),""))</f>
        <v>6.168064719945137E-2</v>
      </c>
      <c r="N202" s="500">
        <f>IF(終値!A202="","",IFERROR(4*STDEVP(終値!Q202:AJ202)/AVERAGE(終値!Q202:AJ202),""))</f>
        <v>5.229792819963338E-2</v>
      </c>
      <c r="O202" s="500">
        <f>IF(終値!A202="","",IFERROR(4*STDEVP(終値!R202:AK202)/AVERAGE(終値!R202:AK202),""))</f>
        <v>5.3286814603636073E-2</v>
      </c>
      <c r="P202" s="500">
        <f>IF(終値!A202="","",IFERROR(4*STDEVP(終値!S202:AL202)/AVERAGE(終値!S202:AL202),""))</f>
        <v>5.1317903138868456E-2</v>
      </c>
      <c r="Q202" s="500">
        <f>IF(終値!A202="","",IFERROR(4*STDEVP(終値!T202:AM202)/AVERAGE(終値!T202:AM202),""))</f>
        <v>5.6876458456195107E-2</v>
      </c>
      <c r="R202" s="500">
        <f>IF(終値!A202="","",IFERROR(4*STDEVP(終値!U202:AN202)/AVERAGE(終値!U202:AN202),""))</f>
        <v>5.8560949439045933E-2</v>
      </c>
      <c r="S202" s="500">
        <f>IF(終値!A202="","",IFERROR(4*STDEVP(終値!V202:AO202)/AVERAGE(終値!V202:AO202),""))</f>
        <v>5.72411684083836E-2</v>
      </c>
      <c r="T202" s="500">
        <f>IF(終値!A202="","",IFERROR(4*STDEVP(終値!W202:AP202)/AVERAGE(終値!W202:AP202),""))</f>
        <v>5.0650679899827612E-2</v>
      </c>
      <c r="U202" s="500">
        <f>IF(終値!A202="","",IFERROR(4*STDEVP(終値!X202:AQ202)/AVERAGE(終値!X202:AQ202),""))</f>
        <v>5.2233511146307511E-2</v>
      </c>
      <c r="V202" s="500">
        <f>IF(終値!A202="","",IFERROR(4*STDEVP(終値!Y202:AR202)/AVERAGE(終値!Y202:AR202),""))</f>
        <v>6.1219612760490212E-2</v>
      </c>
      <c r="W202" s="500">
        <f>IF(終値!A202="","",IFERROR(4*STDEVP(終値!Z202:AS202)/AVERAGE(終値!Z202:AS202),""))</f>
        <v>6.5522163427277513E-2</v>
      </c>
      <c r="X202" s="500">
        <f>IF(終値!A202="","",IFERROR(4*STDEVP(終値!AA202:AT202)/AVERAGE(終値!AA202:AT202),""))</f>
        <v>6.9831324712909204E-2</v>
      </c>
      <c r="Y202" s="500">
        <f>IF(終値!A202="","",IFERROR(4*STDEVP(終値!AB202:AU202)/AVERAGE(終値!AB202:AU202),""))</f>
        <v>7.0160864616664334E-2</v>
      </c>
      <c r="Z202" s="500">
        <f>IF(終値!A202="","",IFERROR(4*STDEVP(終値!AC202:AV202)/AVERAGE(終値!AC202:AV202),""))</f>
        <v>7.010930893804318E-2</v>
      </c>
      <c r="AA202" s="500">
        <f>IF(終値!A202="","",IFERROR(4*STDEVP(終値!AD202:AW202)/AVERAGE(終値!AD202:AW202),""))</f>
        <v>7.0600825779979781E-2</v>
      </c>
      <c r="AB202" s="500">
        <f>IF(終値!A202="","",IFERROR(4*STDEVP(終値!AE202:AX202)/AVERAGE(終値!AE202:AX202),""))</f>
        <v>7.0637787423688911E-2</v>
      </c>
      <c r="AC202" s="500">
        <f>IF(終値!A202="","",IFERROR(4*STDEVP(終値!AF202:AY202)/AVERAGE(終値!AF202:AY202),""))</f>
        <v>7.1777562429240466E-2</v>
      </c>
      <c r="AD202" s="500">
        <f>IF(終値!A202="","",IFERROR(4*STDEVP(終値!AG202:AZ202)/AVERAGE(終値!AG202:AZ202),""))</f>
        <v>7.2235947419777721E-2</v>
      </c>
      <c r="AE202" s="500">
        <f>IF(終値!A202="","",IFERROR(4*STDEVP(終値!AH202:BA202)/AVERAGE(終値!AH202:BA202),""))</f>
        <v>7.8134550452493276E-2</v>
      </c>
      <c r="AF202" s="500">
        <f>IF(終値!A202="","",IFERROR(4*STDEVP(終値!AI202:BB202)/AVERAGE(終値!AI202:BB202),""))</f>
        <v>8.6717361949197103E-2</v>
      </c>
      <c r="AG202" s="500">
        <f>IF(終値!A202="","",IFERROR(4*STDEVP(終値!AJ202:BC202)/AVERAGE(終値!AJ202:BC202),""))</f>
        <v>9.9820823430617517E-2</v>
      </c>
      <c r="AH202" s="500">
        <f>IF(終値!A202="","",IFERROR(4*STDEVP(終値!AK202:BD202)/AVERAGE(終値!AK202:BD202),""))</f>
        <v>0.11552667735185135</v>
      </c>
      <c r="AI202" s="500">
        <f>IF(終値!A202="","",IFERROR(4*STDEVP(終値!AL202:BE202)/AVERAGE(終値!AL202:BE202),""))</f>
        <v>0.12881371238934305</v>
      </c>
      <c r="AJ202" s="500">
        <f>IF(終値!A202="","",IFERROR(4*STDEVP(終値!AM202:BF202)/AVERAGE(終値!AM202:BF202),""))</f>
        <v>0.13713735361745935</v>
      </c>
      <c r="AK202" s="500">
        <f>IF(終値!A202="","",IFERROR(4*STDEVP(終値!AN202:BG202)/AVERAGE(終値!AN202:BG202),""))</f>
        <v>0.14464837107137507</v>
      </c>
      <c r="AL202" s="500">
        <f>IF(終値!A202="","",IFERROR(4*STDEVP(終値!AO202:BH202)/AVERAGE(終値!AO202:BH202),""))</f>
        <v>0.15009598668079918</v>
      </c>
      <c r="AM202" s="500">
        <f>IF(終値!A202="","",IFERROR(4*STDEVP(終値!AP202:BI202)/AVERAGE(終値!AP202:BI202),""))</f>
        <v>0.16419953558763742</v>
      </c>
      <c r="AN202" s="500">
        <f>IF(終値!A202="","",IFERROR(4*STDEVP(終値!AQ202:BJ202)/AVERAGE(終値!AQ202:BJ202),""))</f>
        <v>0.17502113660768037</v>
      </c>
      <c r="AO202" s="500">
        <f>IF(終値!A202="","",IFERROR(4*STDEVP(終値!AR202:BK202)/AVERAGE(終値!AR202:BK202),""))</f>
        <v>0.19158813559551499</v>
      </c>
      <c r="AP202" s="500">
        <f>IF(終値!A202="","",IFERROR(4*STDEVP(終値!AS202:BL202)/AVERAGE(終値!AS202:BL202),""))</f>
        <v>0.19580482398550375</v>
      </c>
    </row>
    <row r="203" spans="1:42">
      <c r="A203" s="497" t="str">
        <f>IF(終値!A203="","",終値!A203)</f>
        <v>6305</v>
      </c>
      <c r="B203" s="500">
        <f>IF(終値!A203="","",IFERROR(4*STDEVP(終値!E203:X203)/AVERAGE(終値!E203:X203),""))</f>
        <v>0.12109635560344659</v>
      </c>
      <c r="C203" s="500">
        <f>IF(終値!A203="","",IFERROR(4*STDEVP(終値!F203:Y203)/AVERAGE(終値!F203:Y203),""))</f>
        <v>0.11207804947193321</v>
      </c>
      <c r="D203" s="500">
        <f>IF(終値!A203="","",IFERROR(4*STDEVP(終値!G203:Z203)/AVERAGE(終値!G203:Z203),""))</f>
        <v>0.11019199603188344</v>
      </c>
      <c r="E203" s="500">
        <f>IF(終値!A203="","",IFERROR(4*STDEVP(終値!H203:AA203)/AVERAGE(終値!H203:AA203),""))</f>
        <v>0.11141070876006037</v>
      </c>
      <c r="F203" s="500">
        <f>IF(終値!A203="","",IFERROR(4*STDEVP(終値!I203:AB203)/AVERAGE(終値!I203:AB203),""))</f>
        <v>0.10991399563756397</v>
      </c>
      <c r="G203" s="500">
        <f>IF(終値!A203="","",IFERROR(4*STDEVP(終値!J203:AC203)/AVERAGE(終値!J203:AC203),""))</f>
        <v>0.11232279100818519</v>
      </c>
      <c r="H203" s="500">
        <f>IF(終値!A203="","",IFERROR(4*STDEVP(終値!K203:AD203)/AVERAGE(終値!K203:AD203),""))</f>
        <v>0.10566559050636147</v>
      </c>
      <c r="I203" s="500">
        <f>IF(終値!A203="","",IFERROR(4*STDEVP(終値!L203:AE203)/AVERAGE(終値!L203:AE203),""))</f>
        <v>9.3758911573546572E-2</v>
      </c>
      <c r="J203" s="500">
        <f>IF(終値!A203="","",IFERROR(4*STDEVP(終値!M203:AF203)/AVERAGE(終値!M203:AF203),""))</f>
        <v>9.1117491267890288E-2</v>
      </c>
      <c r="K203" s="500">
        <f>IF(終値!A203="","",IFERROR(4*STDEVP(終値!N203:AG203)/AVERAGE(終値!N203:AG203),""))</f>
        <v>6.3569063778835214E-2</v>
      </c>
      <c r="L203" s="500">
        <f>IF(終値!A203="","",IFERROR(4*STDEVP(終値!O203:AH203)/AVERAGE(終値!O203:AH203),""))</f>
        <v>6.2355603304204921E-2</v>
      </c>
      <c r="M203" s="500">
        <f>IF(終値!A203="","",IFERROR(4*STDEVP(終値!P203:AI203)/AVERAGE(終値!P203:AI203),""))</f>
        <v>5.7624215410836198E-2</v>
      </c>
      <c r="N203" s="500">
        <f>IF(終値!A203="","",IFERROR(4*STDEVP(終値!Q203:AJ203)/AVERAGE(終値!Q203:AJ203),""))</f>
        <v>5.8347338772070843E-2</v>
      </c>
      <c r="O203" s="500">
        <f>IF(終値!A203="","",IFERROR(4*STDEVP(終値!R203:AK203)/AVERAGE(終値!R203:AK203),""))</f>
        <v>6.1599117665900788E-2</v>
      </c>
      <c r="P203" s="500">
        <f>IF(終値!A203="","",IFERROR(4*STDEVP(終値!S203:AL203)/AVERAGE(終値!S203:AL203),""))</f>
        <v>5.7472156967316015E-2</v>
      </c>
      <c r="Q203" s="500">
        <f>IF(終値!A203="","",IFERROR(4*STDEVP(終値!T203:AM203)/AVERAGE(終値!T203:AM203),""))</f>
        <v>6.1939367807954629E-2</v>
      </c>
      <c r="R203" s="500">
        <f>IF(終値!A203="","",IFERROR(4*STDEVP(終値!U203:AN203)/AVERAGE(終値!U203:AN203),""))</f>
        <v>6.3722625039542458E-2</v>
      </c>
      <c r="S203" s="500">
        <f>IF(終値!A203="","",IFERROR(4*STDEVP(終値!V203:AO203)/AVERAGE(終値!V203:AO203),""))</f>
        <v>6.4184213671268059E-2</v>
      </c>
      <c r="T203" s="500">
        <f>IF(終値!A203="","",IFERROR(4*STDEVP(終値!W203:AP203)/AVERAGE(終値!W203:AP203),""))</f>
        <v>7.0071444653220696E-2</v>
      </c>
      <c r="U203" s="500">
        <f>IF(終値!A203="","",IFERROR(4*STDEVP(終値!X203:AQ203)/AVERAGE(終値!X203:AQ203),""))</f>
        <v>6.8512741313432476E-2</v>
      </c>
      <c r="V203" s="500">
        <f>IF(終値!A203="","",IFERROR(4*STDEVP(終値!Y203:AR203)/AVERAGE(終値!Y203:AR203),""))</f>
        <v>7.3273533495238172E-2</v>
      </c>
      <c r="W203" s="500">
        <f>IF(終値!A203="","",IFERROR(4*STDEVP(終値!Z203:AS203)/AVERAGE(終値!Z203:AS203),""))</f>
        <v>7.3877078388115705E-2</v>
      </c>
      <c r="X203" s="500">
        <f>IF(終値!A203="","",IFERROR(4*STDEVP(終値!AA203:AT203)/AVERAGE(終値!AA203:AT203),""))</f>
        <v>7.3414180094409406E-2</v>
      </c>
      <c r="Y203" s="500">
        <f>IF(終値!A203="","",IFERROR(4*STDEVP(終値!AB203:AU203)/AVERAGE(終値!AB203:AU203),""))</f>
        <v>7.1758714059619574E-2</v>
      </c>
      <c r="Z203" s="500">
        <f>IF(終値!A203="","",IFERROR(4*STDEVP(終値!AC203:AV203)/AVERAGE(終値!AC203:AV203),""))</f>
        <v>7.3176376546505481E-2</v>
      </c>
      <c r="AA203" s="500">
        <f>IF(終値!A203="","",IFERROR(4*STDEVP(終値!AD203:AW203)/AVERAGE(終値!AD203:AW203),""))</f>
        <v>7.0139142531561935E-2</v>
      </c>
      <c r="AB203" s="500">
        <f>IF(終値!A203="","",IFERROR(4*STDEVP(終値!AE203:AX203)/AVERAGE(終値!AE203:AX203),""))</f>
        <v>6.7004910377186783E-2</v>
      </c>
      <c r="AC203" s="500">
        <f>IF(終値!A203="","",IFERROR(4*STDEVP(終値!AF203:AY203)/AVERAGE(終値!AF203:AY203),""))</f>
        <v>7.7276053913251055E-2</v>
      </c>
      <c r="AD203" s="500">
        <f>IF(終値!A203="","",IFERROR(4*STDEVP(終値!AG203:AZ203)/AVERAGE(終値!AG203:AZ203),""))</f>
        <v>8.5874312972374758E-2</v>
      </c>
      <c r="AE203" s="500">
        <f>IF(終値!A203="","",IFERROR(4*STDEVP(終値!AH203:BA203)/AVERAGE(終値!AH203:BA203),""))</f>
        <v>8.8295690670283297E-2</v>
      </c>
      <c r="AF203" s="500">
        <f>IF(終値!A203="","",IFERROR(4*STDEVP(終値!AI203:BB203)/AVERAGE(終値!AI203:BB203),""))</f>
        <v>8.9376594242892848E-2</v>
      </c>
      <c r="AG203" s="500">
        <f>IF(終値!A203="","",IFERROR(4*STDEVP(終値!AJ203:BC203)/AVERAGE(終値!AJ203:BC203),""))</f>
        <v>9.0627517759949705E-2</v>
      </c>
      <c r="AH203" s="500">
        <f>IF(終値!A203="","",IFERROR(4*STDEVP(終値!AK203:BD203)/AVERAGE(終値!AK203:BD203),""))</f>
        <v>9.719556975008363E-2</v>
      </c>
      <c r="AI203" s="500">
        <f>IF(終値!A203="","",IFERROR(4*STDEVP(終値!AL203:BE203)/AVERAGE(終値!AL203:BE203),""))</f>
        <v>0.10368332977330054</v>
      </c>
      <c r="AJ203" s="500">
        <f>IF(終値!A203="","",IFERROR(4*STDEVP(終値!AM203:BF203)/AVERAGE(終値!AM203:BF203),""))</f>
        <v>0.11272052560869597</v>
      </c>
      <c r="AK203" s="500">
        <f>IF(終値!A203="","",IFERROR(4*STDEVP(終値!AN203:BG203)/AVERAGE(終値!AN203:BG203),""))</f>
        <v>0.11731254713044396</v>
      </c>
      <c r="AL203" s="500">
        <f>IF(終値!A203="","",IFERROR(4*STDEVP(終値!AO203:BH203)/AVERAGE(終値!AO203:BH203),""))</f>
        <v>0.12527742193268596</v>
      </c>
      <c r="AM203" s="500">
        <f>IF(終値!A203="","",IFERROR(4*STDEVP(終値!AP203:BI203)/AVERAGE(終値!AP203:BI203),""))</f>
        <v>0.12274988503043792</v>
      </c>
      <c r="AN203" s="500">
        <f>IF(終値!A203="","",IFERROR(4*STDEVP(終値!AQ203:BJ203)/AVERAGE(終値!AQ203:BJ203),""))</f>
        <v>0.1070115760261728</v>
      </c>
      <c r="AO203" s="500">
        <f>IF(終値!A203="","",IFERROR(4*STDEVP(終値!AR203:BK203)/AVERAGE(終値!AR203:BK203),""))</f>
        <v>0.1049663640664823</v>
      </c>
      <c r="AP203" s="500">
        <f>IF(終値!A203="","",IFERROR(4*STDEVP(終値!AS203:BL203)/AVERAGE(終値!AS203:BL203),""))</f>
        <v>0.10722883646625592</v>
      </c>
    </row>
    <row r="204" spans="1:42">
      <c r="A204" s="497" t="str">
        <f>IF(終値!A204="","",終値!A204)</f>
        <v>8015</v>
      </c>
      <c r="B204" s="500">
        <f>IF(終値!A204="","",IFERROR(4*STDEVP(終値!E204:X204)/AVERAGE(終値!E204:X204),""))</f>
        <v>0.22984146398652219</v>
      </c>
      <c r="C204" s="500">
        <f>IF(終値!A204="","",IFERROR(4*STDEVP(終値!F204:Y204)/AVERAGE(終値!F204:Y204),""))</f>
        <v>0.19115713983242591</v>
      </c>
      <c r="D204" s="500">
        <f>IF(終値!A204="","",IFERROR(4*STDEVP(終値!G204:Z204)/AVERAGE(終値!G204:Z204),""))</f>
        <v>0.15349706705465366</v>
      </c>
      <c r="E204" s="500">
        <f>IF(終値!A204="","",IFERROR(4*STDEVP(終値!H204:AA204)/AVERAGE(終値!H204:AA204),""))</f>
        <v>0.14172419095737207</v>
      </c>
      <c r="F204" s="500">
        <f>IF(終値!A204="","",IFERROR(4*STDEVP(終値!I204:AB204)/AVERAGE(終値!I204:AB204),""))</f>
        <v>0.1356966706053874</v>
      </c>
      <c r="G204" s="500">
        <f>IF(終値!A204="","",IFERROR(4*STDEVP(終値!J204:AC204)/AVERAGE(終値!J204:AC204),""))</f>
        <v>0.12702856365351467</v>
      </c>
      <c r="H204" s="500">
        <f>IF(終値!A204="","",IFERROR(4*STDEVP(終値!K204:AD204)/AVERAGE(終値!K204:AD204),""))</f>
        <v>0.12417071196314358</v>
      </c>
      <c r="I204" s="500">
        <f>IF(終値!A204="","",IFERROR(4*STDEVP(終値!L204:AE204)/AVERAGE(終値!L204:AE204),""))</f>
        <v>0.12247920551648937</v>
      </c>
      <c r="J204" s="500">
        <f>IF(終値!A204="","",IFERROR(4*STDEVP(終値!M204:AF204)/AVERAGE(終値!M204:AF204),""))</f>
        <v>0.12402542320644273</v>
      </c>
      <c r="K204" s="500">
        <f>IF(終値!A204="","",IFERROR(4*STDEVP(終値!N204:AG204)/AVERAGE(終値!N204:AG204),""))</f>
        <v>0.11859001281922407</v>
      </c>
      <c r="L204" s="500">
        <f>IF(終値!A204="","",IFERROR(4*STDEVP(終値!O204:AH204)/AVERAGE(終値!O204:AH204),""))</f>
        <v>0.11605727678000619</v>
      </c>
      <c r="M204" s="500">
        <f>IF(終値!A204="","",IFERROR(4*STDEVP(終値!P204:AI204)/AVERAGE(終値!P204:AI204),""))</f>
        <v>9.7498220834257562E-2</v>
      </c>
      <c r="N204" s="500">
        <f>IF(終値!A204="","",IFERROR(4*STDEVP(終値!Q204:AJ204)/AVERAGE(終値!Q204:AJ204),""))</f>
        <v>8.5487877601801668E-2</v>
      </c>
      <c r="O204" s="500">
        <f>IF(終値!A204="","",IFERROR(4*STDEVP(終値!R204:AK204)/AVERAGE(終値!R204:AK204),""))</f>
        <v>6.4339827768517432E-2</v>
      </c>
      <c r="P204" s="500">
        <f>IF(終値!A204="","",IFERROR(4*STDEVP(終値!S204:AL204)/AVERAGE(終値!S204:AL204),""))</f>
        <v>6.5263592092347847E-2</v>
      </c>
      <c r="Q204" s="500">
        <f>IF(終値!A204="","",IFERROR(4*STDEVP(終値!T204:AM204)/AVERAGE(終値!T204:AM204),""))</f>
        <v>6.5527429214551652E-2</v>
      </c>
      <c r="R204" s="500">
        <f>IF(終値!A204="","",IFERROR(4*STDEVP(終値!U204:AN204)/AVERAGE(終値!U204:AN204),""))</f>
        <v>7.1852305827253521E-2</v>
      </c>
      <c r="S204" s="500">
        <f>IF(終値!A204="","",IFERROR(4*STDEVP(終値!V204:AO204)/AVERAGE(終値!V204:AO204),""))</f>
        <v>8.2741122033763159E-2</v>
      </c>
      <c r="T204" s="500">
        <f>IF(終値!A204="","",IFERROR(4*STDEVP(終値!W204:AP204)/AVERAGE(終値!W204:AP204),""))</f>
        <v>9.6651348761087011E-2</v>
      </c>
      <c r="U204" s="500">
        <f>IF(終値!A204="","",IFERROR(4*STDEVP(終値!X204:AQ204)/AVERAGE(終値!X204:AQ204),""))</f>
        <v>9.4799218511284575E-2</v>
      </c>
      <c r="V204" s="500">
        <f>IF(終値!A204="","",IFERROR(4*STDEVP(終値!Y204:AR204)/AVERAGE(終値!Y204:AR204),""))</f>
        <v>9.8629214890276762E-2</v>
      </c>
      <c r="W204" s="500">
        <f>IF(終値!A204="","",IFERROR(4*STDEVP(終値!Z204:AS204)/AVERAGE(終値!Z204:AS204),""))</f>
        <v>9.9083139595506659E-2</v>
      </c>
      <c r="X204" s="500">
        <f>IF(終値!A204="","",IFERROR(4*STDEVP(終値!AA204:AT204)/AVERAGE(終値!AA204:AT204),""))</f>
        <v>9.7739848202760174E-2</v>
      </c>
      <c r="Y204" s="500">
        <f>IF(終値!A204="","",IFERROR(4*STDEVP(終値!AB204:AU204)/AVERAGE(終値!AB204:AU204),""))</f>
        <v>9.5644391739892753E-2</v>
      </c>
      <c r="Z204" s="500">
        <f>IF(終値!A204="","",IFERROR(4*STDEVP(終値!AC204:AV204)/AVERAGE(終値!AC204:AV204),""))</f>
        <v>0.10507630737921979</v>
      </c>
      <c r="AA204" s="500">
        <f>IF(終値!A204="","",IFERROR(4*STDEVP(終値!AD204:AW204)/AVERAGE(終値!AD204:AW204),""))</f>
        <v>0.11190660435483132</v>
      </c>
      <c r="AB204" s="500">
        <f>IF(終値!A204="","",IFERROR(4*STDEVP(終値!AE204:AX204)/AVERAGE(終値!AE204:AX204),""))</f>
        <v>0.11825331193635193</v>
      </c>
      <c r="AC204" s="500">
        <f>IF(終値!A204="","",IFERROR(4*STDEVP(終値!AF204:AY204)/AVERAGE(終値!AF204:AY204),""))</f>
        <v>0.1192973405403799</v>
      </c>
      <c r="AD204" s="500">
        <f>IF(終値!A204="","",IFERROR(4*STDEVP(終値!AG204:AZ204)/AVERAGE(終値!AG204:AZ204),""))</f>
        <v>0.12500567990534836</v>
      </c>
      <c r="AE204" s="500">
        <f>IF(終値!A204="","",IFERROR(4*STDEVP(終値!AH204:BA204)/AVERAGE(終値!AH204:BA204),""))</f>
        <v>0.14848888441085115</v>
      </c>
      <c r="AF204" s="500">
        <f>IF(終値!A204="","",IFERROR(4*STDEVP(終値!AI204:BB204)/AVERAGE(終値!AI204:BB204),""))</f>
        <v>0.15227908301555446</v>
      </c>
      <c r="AG204" s="500">
        <f>IF(終値!A204="","",IFERROR(4*STDEVP(終値!AJ204:BC204)/AVERAGE(終値!AJ204:BC204),""))</f>
        <v>0.16162587842320134</v>
      </c>
      <c r="AH204" s="500">
        <f>IF(終値!A204="","",IFERROR(4*STDEVP(終値!AK204:BD204)/AVERAGE(終値!AK204:BD204),""))</f>
        <v>0.1773264701237163</v>
      </c>
      <c r="AI204" s="500">
        <f>IF(終値!A204="","",IFERROR(4*STDEVP(終値!AL204:BE204)/AVERAGE(終値!AL204:BE204),""))</f>
        <v>0.19463067417940866</v>
      </c>
      <c r="AJ204" s="500">
        <f>IF(終値!A204="","",IFERROR(4*STDEVP(終値!AM204:BF204)/AVERAGE(終値!AM204:BF204),""))</f>
        <v>0.20101526745265186</v>
      </c>
      <c r="AK204" s="500">
        <f>IF(終値!A204="","",IFERROR(4*STDEVP(終値!AN204:BG204)/AVERAGE(終値!AN204:BG204),""))</f>
        <v>0.19997029676822028</v>
      </c>
      <c r="AL204" s="500">
        <f>IF(終値!A204="","",IFERROR(4*STDEVP(終値!AO204:BH204)/AVERAGE(終値!AO204:BH204),""))</f>
        <v>0.19979356399183293</v>
      </c>
      <c r="AM204" s="500">
        <f>IF(終値!A204="","",IFERROR(4*STDEVP(終値!AP204:BI204)/AVERAGE(終値!AP204:BI204),""))</f>
        <v>0.20855504346273507</v>
      </c>
      <c r="AN204" s="500">
        <f>IF(終値!A204="","",IFERROR(4*STDEVP(終値!AQ204:BJ204)/AVERAGE(終値!AQ204:BJ204),""))</f>
        <v>0.21665880177668009</v>
      </c>
      <c r="AO204" s="500">
        <f>IF(終値!A204="","",IFERROR(4*STDEVP(終値!AR204:BK204)/AVERAGE(終値!AR204:BK204),""))</f>
        <v>0.2282763045745842</v>
      </c>
      <c r="AP204" s="500">
        <f>IF(終値!A204="","",IFERROR(4*STDEVP(終値!AS204:BL204)/AVERAGE(終値!AS204:BL204),""))</f>
        <v>0.22168869244001863</v>
      </c>
    </row>
    <row r="205" spans="1:42">
      <c r="A205" s="497" t="str">
        <f>IF(終値!A205="","",終値!A205)</f>
        <v>6758</v>
      </c>
      <c r="B205" s="500">
        <f>IF(終値!A205="","",IFERROR(4*STDEVP(終値!E205:X205)/AVERAGE(終値!E205:X205),""))</f>
        <v>0.16486851102959016</v>
      </c>
      <c r="C205" s="500">
        <f>IF(終値!A205="","",IFERROR(4*STDEVP(終値!F205:Y205)/AVERAGE(終値!F205:Y205),""))</f>
        <v>0.1636420443009162</v>
      </c>
      <c r="D205" s="500">
        <f>IF(終値!A205="","",IFERROR(4*STDEVP(終値!G205:Z205)/AVERAGE(終値!G205:Z205),""))</f>
        <v>0.16334647835043675</v>
      </c>
      <c r="E205" s="500">
        <f>IF(終値!A205="","",IFERROR(4*STDEVP(終値!H205:AA205)/AVERAGE(終値!H205:AA205),""))</f>
        <v>0.16504297782395627</v>
      </c>
      <c r="F205" s="500">
        <f>IF(終値!A205="","",IFERROR(4*STDEVP(終値!I205:AB205)/AVERAGE(終値!I205:AB205),""))</f>
        <v>0.16706650559062133</v>
      </c>
      <c r="G205" s="500">
        <f>IF(終値!A205="","",IFERROR(4*STDEVP(終値!J205:AC205)/AVERAGE(終値!J205:AC205),""))</f>
        <v>0.15465564481865623</v>
      </c>
      <c r="H205" s="500">
        <f>IF(終値!A205="","",IFERROR(4*STDEVP(終値!K205:AD205)/AVERAGE(終値!K205:AD205),""))</f>
        <v>0.13841040108980385</v>
      </c>
      <c r="I205" s="500">
        <f>IF(終値!A205="","",IFERROR(4*STDEVP(終値!L205:AE205)/AVERAGE(終値!L205:AE205),""))</f>
        <v>0.10701687152414628</v>
      </c>
      <c r="J205" s="500">
        <f>IF(終値!A205="","",IFERROR(4*STDEVP(終値!M205:AF205)/AVERAGE(終値!M205:AF205),""))</f>
        <v>9.0095852361191983E-2</v>
      </c>
      <c r="K205" s="500">
        <f>IF(終値!A205="","",IFERROR(4*STDEVP(終値!N205:AG205)/AVERAGE(終値!N205:AG205),""))</f>
        <v>9.249129233659785E-2</v>
      </c>
      <c r="L205" s="500">
        <f>IF(終値!A205="","",IFERROR(4*STDEVP(終値!O205:AH205)/AVERAGE(終値!O205:AH205),""))</f>
        <v>0.10420062499448696</v>
      </c>
      <c r="M205" s="500">
        <f>IF(終値!A205="","",IFERROR(4*STDEVP(終値!P205:AI205)/AVERAGE(終値!P205:AI205),""))</f>
        <v>0.10720909700367597</v>
      </c>
      <c r="N205" s="500">
        <f>IF(終値!A205="","",IFERROR(4*STDEVP(終値!Q205:AJ205)/AVERAGE(終値!Q205:AJ205),""))</f>
        <v>0.11755249914179801</v>
      </c>
      <c r="O205" s="500">
        <f>IF(終値!A205="","",IFERROR(4*STDEVP(終値!R205:AK205)/AVERAGE(終値!R205:AK205),""))</f>
        <v>0.12163050348808335</v>
      </c>
      <c r="P205" s="500">
        <f>IF(終値!A205="","",IFERROR(4*STDEVP(終値!S205:AL205)/AVERAGE(終値!S205:AL205),""))</f>
        <v>0.12650369615629792</v>
      </c>
      <c r="Q205" s="500">
        <f>IF(終値!A205="","",IFERROR(4*STDEVP(終値!T205:AM205)/AVERAGE(終値!T205:AM205),""))</f>
        <v>0.12359536892529295</v>
      </c>
      <c r="R205" s="500">
        <f>IF(終値!A205="","",IFERROR(4*STDEVP(終値!U205:AN205)/AVERAGE(終値!U205:AN205),""))</f>
        <v>0.12190976168709818</v>
      </c>
      <c r="S205" s="500">
        <f>IF(終値!A205="","",IFERROR(4*STDEVP(終値!V205:AO205)/AVERAGE(終値!V205:AO205),""))</f>
        <v>0.12031801512024019</v>
      </c>
      <c r="T205" s="500">
        <f>IF(終値!A205="","",IFERROR(4*STDEVP(終値!W205:AP205)/AVERAGE(終値!W205:AP205),""))</f>
        <v>0.11994396235009371</v>
      </c>
      <c r="U205" s="500">
        <f>IF(終値!A205="","",IFERROR(4*STDEVP(終値!X205:AQ205)/AVERAGE(終値!X205:AQ205),""))</f>
        <v>0.1188557619573673</v>
      </c>
      <c r="V205" s="500">
        <f>IF(終値!A205="","",IFERROR(4*STDEVP(終値!Y205:AR205)/AVERAGE(終値!Y205:AR205),""))</f>
        <v>0.11653481439593674</v>
      </c>
      <c r="W205" s="500">
        <f>IF(終値!A205="","",IFERROR(4*STDEVP(終値!Z205:AS205)/AVERAGE(終値!Z205:AS205),""))</f>
        <v>0.10928933028572205</v>
      </c>
      <c r="X205" s="500">
        <f>IF(終値!A205="","",IFERROR(4*STDEVP(終値!AA205:AT205)/AVERAGE(終値!AA205:AT205),""))</f>
        <v>0.10169896426204286</v>
      </c>
      <c r="Y205" s="500">
        <f>IF(終値!A205="","",IFERROR(4*STDEVP(終値!AB205:AU205)/AVERAGE(終値!AB205:AU205),""))</f>
        <v>0.11212126100581145</v>
      </c>
      <c r="Z205" s="500">
        <f>IF(終値!A205="","",IFERROR(4*STDEVP(終値!AC205:AV205)/AVERAGE(終値!AC205:AV205),""))</f>
        <v>0.13082930684335584</v>
      </c>
      <c r="AA205" s="500">
        <f>IF(終値!A205="","",IFERROR(4*STDEVP(終値!AD205:AW205)/AVERAGE(終値!AD205:AW205),""))</f>
        <v>0.1450131908236697</v>
      </c>
      <c r="AB205" s="500">
        <f>IF(終値!A205="","",IFERROR(4*STDEVP(終値!AE205:AX205)/AVERAGE(終値!AE205:AX205),""))</f>
        <v>0.16427152052384983</v>
      </c>
      <c r="AC205" s="500">
        <f>IF(終値!A205="","",IFERROR(4*STDEVP(終値!AF205:AY205)/AVERAGE(終値!AF205:AY205),""))</f>
        <v>0.18517710624732794</v>
      </c>
      <c r="AD205" s="500">
        <f>IF(終値!A205="","",IFERROR(4*STDEVP(終値!AG205:AZ205)/AVERAGE(終値!AG205:AZ205),""))</f>
        <v>0.19068976284027642</v>
      </c>
      <c r="AE205" s="500">
        <f>IF(終値!A205="","",IFERROR(4*STDEVP(終値!AH205:BA205)/AVERAGE(終値!AH205:BA205),""))</f>
        <v>0.18597248111073444</v>
      </c>
      <c r="AF205" s="500">
        <f>IF(終値!A205="","",IFERROR(4*STDEVP(終値!AI205:BB205)/AVERAGE(終値!AI205:BB205),""))</f>
        <v>0.1800439255548103</v>
      </c>
      <c r="AG205" s="500">
        <f>IF(終値!A205="","",IFERROR(4*STDEVP(終値!AJ205:BC205)/AVERAGE(終値!AJ205:BC205),""))</f>
        <v>0.17893508349959422</v>
      </c>
      <c r="AH205" s="500">
        <f>IF(終値!A205="","",IFERROR(4*STDEVP(終値!AK205:BD205)/AVERAGE(終値!AK205:BD205),""))</f>
        <v>0.16960880131904776</v>
      </c>
      <c r="AI205" s="500">
        <f>IF(終値!A205="","",IFERROR(4*STDEVP(終値!AL205:BE205)/AVERAGE(終値!AL205:BE205),""))</f>
        <v>0.16225645360227284</v>
      </c>
      <c r="AJ205" s="500">
        <f>IF(終値!A205="","",IFERROR(4*STDEVP(終値!AM205:BF205)/AVERAGE(終値!AM205:BF205),""))</f>
        <v>0.14175469518093023</v>
      </c>
      <c r="AK205" s="500">
        <f>IF(終値!A205="","",IFERROR(4*STDEVP(終値!AN205:BG205)/AVERAGE(終値!AN205:BG205),""))</f>
        <v>0.13182469684812401</v>
      </c>
      <c r="AL205" s="500">
        <f>IF(終値!A205="","",IFERROR(4*STDEVP(終値!AO205:BH205)/AVERAGE(終値!AO205:BH205),""))</f>
        <v>0.12555122136758926</v>
      </c>
      <c r="AM205" s="500">
        <f>IF(終値!A205="","",IFERROR(4*STDEVP(終値!AP205:BI205)/AVERAGE(終値!AP205:BI205),""))</f>
        <v>0.12423936827405267</v>
      </c>
      <c r="AN205" s="500">
        <f>IF(終値!A205="","",IFERROR(4*STDEVP(終値!AQ205:BJ205)/AVERAGE(終値!AQ205:BJ205),""))</f>
        <v>0.11485157689570029</v>
      </c>
      <c r="AO205" s="500">
        <f>IF(終値!A205="","",IFERROR(4*STDEVP(終値!AR205:BK205)/AVERAGE(終値!AR205:BK205),""))</f>
        <v>9.7665172332176947E-2</v>
      </c>
      <c r="AP205" s="500">
        <f>IF(終値!A205="","",IFERROR(4*STDEVP(終値!AS205:BL205)/AVERAGE(終値!AS205:BL205),""))</f>
        <v>9.0746228375610777E-2</v>
      </c>
    </row>
    <row r="206" spans="1:42">
      <c r="A206" s="497" t="str">
        <f>IF(終値!A206="","",終値!A206)</f>
        <v>9101</v>
      </c>
      <c r="B206" s="500">
        <f>IF(終値!A206="","",IFERROR(4*STDEVP(終値!E206:X206)/AVERAGE(終値!E206:X206),""))</f>
        <v>0.18335714967624597</v>
      </c>
      <c r="C206" s="500">
        <f>IF(終値!A206="","",IFERROR(4*STDEVP(終値!F206:Y206)/AVERAGE(終値!F206:Y206),""))</f>
        <v>0.19448643520543954</v>
      </c>
      <c r="D206" s="500">
        <f>IF(終値!A206="","",IFERROR(4*STDEVP(終値!G206:Z206)/AVERAGE(終値!G206:Z206),""))</f>
        <v>0.2103984497413762</v>
      </c>
      <c r="E206" s="500">
        <f>IF(終値!A206="","",IFERROR(4*STDEVP(終値!H206:AA206)/AVERAGE(終値!H206:AA206),""))</f>
        <v>0.21392437206837184</v>
      </c>
      <c r="F206" s="500">
        <f>IF(終値!A206="","",IFERROR(4*STDEVP(終値!I206:AB206)/AVERAGE(終値!I206:AB206),""))</f>
        <v>0.22137830617039983</v>
      </c>
      <c r="G206" s="500">
        <f>IF(終値!A206="","",IFERROR(4*STDEVP(終値!J206:AC206)/AVERAGE(終値!J206:AC206),""))</f>
        <v>0.22301163781702665</v>
      </c>
      <c r="H206" s="500">
        <f>IF(終値!A206="","",IFERROR(4*STDEVP(終値!K206:AD206)/AVERAGE(終値!K206:AD206),""))</f>
        <v>0.22569487224194801</v>
      </c>
      <c r="I206" s="500">
        <f>IF(終値!A206="","",IFERROR(4*STDEVP(終値!L206:AE206)/AVERAGE(終値!L206:AE206),""))</f>
        <v>0.21315010785113694</v>
      </c>
      <c r="J206" s="500">
        <f>IF(終値!A206="","",IFERROR(4*STDEVP(終値!M206:AF206)/AVERAGE(終値!M206:AF206),""))</f>
        <v>0.20373506681896991</v>
      </c>
      <c r="K206" s="500">
        <f>IF(終値!A206="","",IFERROR(4*STDEVP(終値!N206:AG206)/AVERAGE(終値!N206:AG206),""))</f>
        <v>0.18174524831082242</v>
      </c>
      <c r="L206" s="500">
        <f>IF(終値!A206="","",IFERROR(4*STDEVP(終値!O206:AH206)/AVERAGE(終値!O206:AH206),""))</f>
        <v>0.1633877614254049</v>
      </c>
      <c r="M206" s="500">
        <f>IF(終値!A206="","",IFERROR(4*STDEVP(終値!P206:AI206)/AVERAGE(終値!P206:AI206),""))</f>
        <v>0.14873259767692679</v>
      </c>
      <c r="N206" s="500">
        <f>IF(終値!A206="","",IFERROR(4*STDEVP(終値!Q206:AJ206)/AVERAGE(終値!Q206:AJ206),""))</f>
        <v>0.13069188657161199</v>
      </c>
      <c r="O206" s="500">
        <f>IF(終値!A206="","",IFERROR(4*STDEVP(終値!R206:AK206)/AVERAGE(終値!R206:AK206),""))</f>
        <v>0.11526542920608578</v>
      </c>
      <c r="P206" s="500">
        <f>IF(終値!A206="","",IFERROR(4*STDEVP(終値!S206:AL206)/AVERAGE(終値!S206:AL206),""))</f>
        <v>9.9516024561458125E-2</v>
      </c>
      <c r="Q206" s="500">
        <f>IF(終値!A206="","",IFERROR(4*STDEVP(終値!T206:AM206)/AVERAGE(終値!T206:AM206),""))</f>
        <v>9.1001937792548421E-2</v>
      </c>
      <c r="R206" s="500">
        <f>IF(終値!A206="","",IFERROR(4*STDEVP(終値!U206:AN206)/AVERAGE(終値!U206:AN206),""))</f>
        <v>7.280350390972759E-2</v>
      </c>
      <c r="S206" s="500">
        <f>IF(終値!A206="","",IFERROR(4*STDEVP(終値!V206:AO206)/AVERAGE(終値!V206:AO206),""))</f>
        <v>6.9428877544091785E-2</v>
      </c>
      <c r="T206" s="500">
        <f>IF(終値!A206="","",IFERROR(4*STDEVP(終値!W206:AP206)/AVERAGE(終値!W206:AP206),""))</f>
        <v>8.0415580775668169E-2</v>
      </c>
      <c r="U206" s="500">
        <f>IF(終値!A206="","",IFERROR(4*STDEVP(終値!X206:AQ206)/AVERAGE(終値!X206:AQ206),""))</f>
        <v>9.821661838479831E-2</v>
      </c>
      <c r="V206" s="500">
        <f>IF(終値!A206="","",IFERROR(4*STDEVP(終値!Y206:AR206)/AVERAGE(終値!Y206:AR206),""))</f>
        <v>0.11292159009723064</v>
      </c>
      <c r="W206" s="500">
        <f>IF(終値!A206="","",IFERROR(4*STDEVP(終値!Z206:AS206)/AVERAGE(終値!Z206:AS206),""))</f>
        <v>0.11992091487112336</v>
      </c>
      <c r="X206" s="500">
        <f>IF(終値!A206="","",IFERROR(4*STDEVP(終値!AA206:AT206)/AVERAGE(終値!AA206:AT206),""))</f>
        <v>0.13350283912909242</v>
      </c>
      <c r="Y206" s="500">
        <f>IF(終値!A206="","",IFERROR(4*STDEVP(終値!AB206:AU206)/AVERAGE(終値!AB206:AU206),""))</f>
        <v>0.14177491361495179</v>
      </c>
      <c r="Z206" s="500">
        <f>IF(終値!A206="","",IFERROR(4*STDEVP(終値!AC206:AV206)/AVERAGE(終値!AC206:AV206),""))</f>
        <v>0.14427801476310378</v>
      </c>
      <c r="AA206" s="500">
        <f>IF(終値!A206="","",IFERROR(4*STDEVP(終値!AD206:AW206)/AVERAGE(終値!AD206:AW206),""))</f>
        <v>0.14015884143893059</v>
      </c>
      <c r="AB206" s="500">
        <f>IF(終値!A206="","",IFERROR(4*STDEVP(終値!AE206:AX206)/AVERAGE(終値!AE206:AX206),""))</f>
        <v>0.12951143109023511</v>
      </c>
      <c r="AC206" s="500">
        <f>IF(終値!A206="","",IFERROR(4*STDEVP(終値!AF206:AY206)/AVERAGE(終値!AF206:AY206),""))</f>
        <v>0.12625092358308312</v>
      </c>
      <c r="AD206" s="500">
        <f>IF(終値!A206="","",IFERROR(4*STDEVP(終値!AG206:AZ206)/AVERAGE(終値!AG206:AZ206),""))</f>
        <v>0.12316192895506813</v>
      </c>
      <c r="AE206" s="500">
        <f>IF(終値!A206="","",IFERROR(4*STDEVP(終値!AH206:BA206)/AVERAGE(終値!AH206:BA206),""))</f>
        <v>0.12173259503435158</v>
      </c>
      <c r="AF206" s="500">
        <f>IF(終値!A206="","",IFERROR(4*STDEVP(終値!AI206:BB206)/AVERAGE(終値!AI206:BB206),""))</f>
        <v>0.12025612058332001</v>
      </c>
      <c r="AG206" s="500">
        <f>IF(終値!A206="","",IFERROR(4*STDEVP(終値!AJ206:BC206)/AVERAGE(終値!AJ206:BC206),""))</f>
        <v>0.12386336533218861</v>
      </c>
      <c r="AH206" s="500">
        <f>IF(終値!A206="","",IFERROR(4*STDEVP(終値!AK206:BD206)/AVERAGE(終値!AK206:BD206),""))</f>
        <v>0.12448477450765683</v>
      </c>
      <c r="AI206" s="500">
        <f>IF(終値!A206="","",IFERROR(4*STDEVP(終値!AL206:BE206)/AVERAGE(終値!AL206:BE206),""))</f>
        <v>0.12026689632163294</v>
      </c>
      <c r="AJ206" s="500">
        <f>IF(終値!A206="","",IFERROR(4*STDEVP(終値!AM206:BF206)/AVERAGE(終値!AM206:BF206),""))</f>
        <v>0.11132960130448614</v>
      </c>
      <c r="AK206" s="500">
        <f>IF(終値!A206="","",IFERROR(4*STDEVP(終値!AN206:BG206)/AVERAGE(終値!AN206:BG206),""))</f>
        <v>0.10806326990049203</v>
      </c>
      <c r="AL206" s="500">
        <f>IF(終値!A206="","",IFERROR(4*STDEVP(終値!AO206:BH206)/AVERAGE(終値!AO206:BH206),""))</f>
        <v>0.10966501486950828</v>
      </c>
      <c r="AM206" s="500">
        <f>IF(終値!A206="","",IFERROR(4*STDEVP(終値!AP206:BI206)/AVERAGE(終値!AP206:BI206),""))</f>
        <v>0.11253441125968867</v>
      </c>
      <c r="AN206" s="500">
        <f>IF(終値!A206="","",IFERROR(4*STDEVP(終値!AQ206:BJ206)/AVERAGE(終値!AQ206:BJ206),""))</f>
        <v>0.11311031775178727</v>
      </c>
      <c r="AO206" s="500">
        <f>IF(終値!A206="","",IFERROR(4*STDEVP(終値!AR206:BK206)/AVERAGE(終値!AR206:BK206),""))</f>
        <v>0.11003718136834929</v>
      </c>
      <c r="AP206" s="500">
        <f>IF(終値!A206="","",IFERROR(4*STDEVP(終値!AS206:BL206)/AVERAGE(終値!AS206:BL206),""))</f>
        <v>0.10495889442293022</v>
      </c>
    </row>
    <row r="207" spans="1:42">
      <c r="A207" s="497" t="str">
        <f>IF(終値!A207="","",終値!A207)</f>
        <v>7011</v>
      </c>
      <c r="B207" s="500">
        <f>IF(終値!A207="","",IFERROR(4*STDEVP(終値!E207:X207)/AVERAGE(終値!E207:X207),""))</f>
        <v>0.1066228222665158</v>
      </c>
      <c r="C207" s="500">
        <f>IF(終値!A207="","",IFERROR(4*STDEVP(終値!F207:Y207)/AVERAGE(終値!F207:Y207),""))</f>
        <v>0.10048143853037986</v>
      </c>
      <c r="D207" s="500">
        <f>IF(終値!A207="","",IFERROR(4*STDEVP(終値!G207:Z207)/AVERAGE(終値!G207:Z207),""))</f>
        <v>0.10128435478065068</v>
      </c>
      <c r="E207" s="500">
        <f>IF(終値!A207="","",IFERROR(4*STDEVP(終値!H207:AA207)/AVERAGE(終値!H207:AA207),""))</f>
        <v>0.10390854881617401</v>
      </c>
      <c r="F207" s="500">
        <f>IF(終値!A207="","",IFERROR(4*STDEVP(終値!I207:AB207)/AVERAGE(終値!I207:AB207),""))</f>
        <v>0.10407152889650877</v>
      </c>
      <c r="G207" s="500">
        <f>IF(終値!A207="","",IFERROR(4*STDEVP(終値!J207:AC207)/AVERAGE(終値!J207:AC207),""))</f>
        <v>0.10326077818694213</v>
      </c>
      <c r="H207" s="500">
        <f>IF(終値!A207="","",IFERROR(4*STDEVP(終値!K207:AD207)/AVERAGE(終値!K207:AD207),""))</f>
        <v>0.10326077818694213</v>
      </c>
      <c r="I207" s="500">
        <f>IF(終値!A207="","",IFERROR(4*STDEVP(終値!L207:AE207)/AVERAGE(終値!L207:AE207),""))</f>
        <v>0.10844091046155653</v>
      </c>
      <c r="J207" s="500">
        <f>IF(終値!A207="","",IFERROR(4*STDEVP(終値!M207:AF207)/AVERAGE(終値!M207:AF207),""))</f>
        <v>0.11635598942950226</v>
      </c>
      <c r="K207" s="500">
        <f>IF(終値!A207="","",IFERROR(4*STDEVP(終値!N207:AG207)/AVERAGE(終値!N207:AG207),""))</f>
        <v>0.12987160825352626</v>
      </c>
      <c r="L207" s="500">
        <f>IF(終値!A207="","",IFERROR(4*STDEVP(終値!O207:AH207)/AVERAGE(終値!O207:AH207),""))</f>
        <v>0.1333549681462326</v>
      </c>
      <c r="M207" s="500">
        <f>IF(終値!A207="","",IFERROR(4*STDEVP(終値!P207:AI207)/AVERAGE(終値!P207:AI207),""))</f>
        <v>0.12999177744958768</v>
      </c>
      <c r="N207" s="500">
        <f>IF(終値!A207="","",IFERROR(4*STDEVP(終値!Q207:AJ207)/AVERAGE(終値!Q207:AJ207),""))</f>
        <v>0.12793423926172934</v>
      </c>
      <c r="O207" s="500">
        <f>IF(終値!A207="","",IFERROR(4*STDEVP(終値!R207:AK207)/AVERAGE(終値!R207:AK207),""))</f>
        <v>0.13034327720561467</v>
      </c>
      <c r="P207" s="500">
        <f>IF(終値!A207="","",IFERROR(4*STDEVP(終値!S207:AL207)/AVERAGE(終値!S207:AL207),""))</f>
        <v>0.13119950936248909</v>
      </c>
      <c r="Q207" s="500">
        <f>IF(終値!A207="","",IFERROR(4*STDEVP(終値!T207:AM207)/AVERAGE(終値!T207:AM207),""))</f>
        <v>0.13691982307120659</v>
      </c>
      <c r="R207" s="500">
        <f>IF(終値!A207="","",IFERROR(4*STDEVP(終値!U207:AN207)/AVERAGE(終値!U207:AN207),""))</f>
        <v>0.13742545063504874</v>
      </c>
      <c r="S207" s="500">
        <f>IF(終値!A207="","",IFERROR(4*STDEVP(終値!V207:AO207)/AVERAGE(終値!V207:AO207),""))</f>
        <v>0.13666944272017403</v>
      </c>
      <c r="T207" s="500">
        <f>IF(終値!A207="","",IFERROR(4*STDEVP(終値!W207:AP207)/AVERAGE(終値!W207:AP207),""))</f>
        <v>0.1405430994563891</v>
      </c>
      <c r="U207" s="500">
        <f>IF(終値!A207="","",IFERROR(4*STDEVP(終値!X207:AQ207)/AVERAGE(終値!X207:AQ207),""))</f>
        <v>0.15303791657177207</v>
      </c>
      <c r="V207" s="500">
        <f>IF(終値!A207="","",IFERROR(4*STDEVP(終値!Y207:AR207)/AVERAGE(終値!Y207:AR207),""))</f>
        <v>0.16764597240017431</v>
      </c>
      <c r="W207" s="500">
        <f>IF(終値!A207="","",IFERROR(4*STDEVP(終値!Z207:AS207)/AVERAGE(終値!Z207:AS207),""))</f>
        <v>0.1733810696251897</v>
      </c>
      <c r="X207" s="500">
        <f>IF(終値!A207="","",IFERROR(4*STDEVP(終値!AA207:AT207)/AVERAGE(終値!AA207:AT207),""))</f>
        <v>0.16521035123122571</v>
      </c>
      <c r="Y207" s="500">
        <f>IF(終値!A207="","",IFERROR(4*STDEVP(終値!AB207:AU207)/AVERAGE(終値!AB207:AU207),""))</f>
        <v>0.13867010924661943</v>
      </c>
      <c r="Z207" s="500">
        <f>IF(終値!A207="","",IFERROR(4*STDEVP(終値!AC207:AV207)/AVERAGE(終値!AC207:AV207),""))</f>
        <v>0.13861311087176337</v>
      </c>
      <c r="AA207" s="500">
        <f>IF(終値!A207="","",IFERROR(4*STDEVP(終値!AD207:AW207)/AVERAGE(終値!AD207:AW207),""))</f>
        <v>0.13773616740252131</v>
      </c>
      <c r="AB207" s="500">
        <f>IF(終値!A207="","",IFERROR(4*STDEVP(終値!AE207:AX207)/AVERAGE(終値!AE207:AX207),""))</f>
        <v>0.14179056774701787</v>
      </c>
      <c r="AC207" s="500">
        <f>IF(終値!A207="","",IFERROR(4*STDEVP(終値!AF207:AY207)/AVERAGE(終値!AF207:AY207),""))</f>
        <v>0.14877216046182531</v>
      </c>
      <c r="AD207" s="500">
        <f>IF(終値!A207="","",IFERROR(4*STDEVP(終値!AG207:AZ207)/AVERAGE(終値!AG207:AZ207),""))</f>
        <v>0.14912244813232775</v>
      </c>
      <c r="AE207" s="500">
        <f>IF(終値!A207="","",IFERROR(4*STDEVP(終値!AH207:BA207)/AVERAGE(終値!AH207:BA207),""))</f>
        <v>0.14705130904655578</v>
      </c>
      <c r="AF207" s="500">
        <f>IF(終値!A207="","",IFERROR(4*STDEVP(終値!AI207:BB207)/AVERAGE(終値!AI207:BB207),""))</f>
        <v>0.1464596437156884</v>
      </c>
      <c r="AG207" s="500">
        <f>IF(終値!A207="","",IFERROR(4*STDEVP(終値!AJ207:BC207)/AVERAGE(終値!AJ207:BC207),""))</f>
        <v>0.15202024997842348</v>
      </c>
      <c r="AH207" s="500">
        <f>IF(終値!A207="","",IFERROR(4*STDEVP(終値!AK207:BD207)/AVERAGE(終値!AK207:BD207),""))</f>
        <v>0.15989524449770529</v>
      </c>
      <c r="AI207" s="500">
        <f>IF(終値!A207="","",IFERROR(4*STDEVP(終値!AL207:BE207)/AVERAGE(終値!AL207:BE207),""))</f>
        <v>0.1598357434185842</v>
      </c>
      <c r="AJ207" s="500">
        <f>IF(終値!A207="","",IFERROR(4*STDEVP(終値!AM207:BF207)/AVERAGE(終値!AM207:BF207),""))</f>
        <v>0.16350257224838358</v>
      </c>
      <c r="AK207" s="500">
        <f>IF(終値!A207="","",IFERROR(4*STDEVP(終値!AN207:BG207)/AVERAGE(終値!AN207:BG207),""))</f>
        <v>0.16273798445245485</v>
      </c>
      <c r="AL207" s="500">
        <f>IF(終値!A207="","",IFERROR(4*STDEVP(終値!AO207:BH207)/AVERAGE(終値!AO207:BH207),""))</f>
        <v>0.17347351979015857</v>
      </c>
      <c r="AM207" s="500">
        <f>IF(終値!A207="","",IFERROR(4*STDEVP(終値!AP207:BI207)/AVERAGE(終値!AP207:BI207),""))</f>
        <v>0.19354204142084916</v>
      </c>
      <c r="AN207" s="500">
        <f>IF(終値!A207="","",IFERROR(4*STDEVP(終値!AQ207:BJ207)/AVERAGE(終値!AQ207:BJ207),""))</f>
        <v>0.20568737821049518</v>
      </c>
      <c r="AO207" s="500">
        <f>IF(終値!A207="","",IFERROR(4*STDEVP(終値!AR207:BK207)/AVERAGE(終値!AR207:BK207),""))</f>
        <v>0.20593393108017355</v>
      </c>
      <c r="AP207" s="500">
        <f>IF(終値!A207="","",IFERROR(4*STDEVP(終値!AS207:BL207)/AVERAGE(終値!AS207:BL207),""))</f>
        <v>0.20406544499181031</v>
      </c>
    </row>
    <row r="208" spans="1:42">
      <c r="A208" s="497" t="str">
        <f>IF(終値!A208="","",終値!A208)</f>
        <v>1812</v>
      </c>
      <c r="B208" s="500">
        <f>IF(終値!A208="","",IFERROR(4*STDEVP(終値!E208:X208)/AVERAGE(終値!E208:X208),""))</f>
        <v>0.13199403745530697</v>
      </c>
      <c r="C208" s="500">
        <f>IF(終値!A208="","",IFERROR(4*STDEVP(終値!F208:Y208)/AVERAGE(終値!F208:Y208),""))</f>
        <v>0.12417774789428269</v>
      </c>
      <c r="D208" s="500">
        <f>IF(終値!A208="","",IFERROR(4*STDEVP(終値!G208:Z208)/AVERAGE(終値!G208:Z208),""))</f>
        <v>0.13886848485280925</v>
      </c>
      <c r="E208" s="500">
        <f>IF(終値!A208="","",IFERROR(4*STDEVP(終値!H208:AA208)/AVERAGE(終値!H208:AA208),""))</f>
        <v>0.16087689409029815</v>
      </c>
      <c r="F208" s="500">
        <f>IF(終値!A208="","",IFERROR(4*STDEVP(終値!I208:AB208)/AVERAGE(終値!I208:AB208),""))</f>
        <v>0.16340416149978657</v>
      </c>
      <c r="G208" s="500">
        <f>IF(終値!A208="","",IFERROR(4*STDEVP(終値!J208:AC208)/AVERAGE(終値!J208:AC208),""))</f>
        <v>0.1613433291735106</v>
      </c>
      <c r="H208" s="500">
        <f>IF(終値!A208="","",IFERROR(4*STDEVP(終値!K208:AD208)/AVERAGE(終値!K208:AD208),""))</f>
        <v>0.15522307922148684</v>
      </c>
      <c r="I208" s="500">
        <f>IF(終値!A208="","",IFERROR(4*STDEVP(終値!L208:AE208)/AVERAGE(終値!L208:AE208),""))</f>
        <v>0.14530479166138857</v>
      </c>
      <c r="J208" s="500">
        <f>IF(終値!A208="","",IFERROR(4*STDEVP(終値!M208:AF208)/AVERAGE(終値!M208:AF208),""))</f>
        <v>0.13826621704278191</v>
      </c>
      <c r="K208" s="500">
        <f>IF(終値!A208="","",IFERROR(4*STDEVP(終値!N208:AG208)/AVERAGE(終値!N208:AG208),""))</f>
        <v>0.13658397026391078</v>
      </c>
      <c r="L208" s="500">
        <f>IF(終値!A208="","",IFERROR(4*STDEVP(終値!O208:AH208)/AVERAGE(終値!O208:AH208),""))</f>
        <v>0.13377902700554511</v>
      </c>
      <c r="M208" s="500">
        <f>IF(終値!A208="","",IFERROR(4*STDEVP(終値!P208:AI208)/AVERAGE(終値!P208:AI208),""))</f>
        <v>0.13273526827379345</v>
      </c>
      <c r="N208" s="500">
        <f>IF(終値!A208="","",IFERROR(4*STDEVP(終値!Q208:AJ208)/AVERAGE(終値!Q208:AJ208),""))</f>
        <v>0.12933435138488728</v>
      </c>
      <c r="O208" s="500">
        <f>IF(終値!A208="","",IFERROR(4*STDEVP(終値!R208:AK208)/AVERAGE(終値!R208:AK208),""))</f>
        <v>0.12701933888653039</v>
      </c>
      <c r="P208" s="500">
        <f>IF(終値!A208="","",IFERROR(4*STDEVP(終値!S208:AL208)/AVERAGE(終値!S208:AL208),""))</f>
        <v>0.11880070646461889</v>
      </c>
      <c r="Q208" s="500">
        <f>IF(終値!A208="","",IFERROR(4*STDEVP(終値!T208:AM208)/AVERAGE(終値!T208:AM208),""))</f>
        <v>0.11763726550062517</v>
      </c>
      <c r="R208" s="500">
        <f>IF(終値!A208="","",IFERROR(4*STDEVP(終値!U208:AN208)/AVERAGE(終値!U208:AN208),""))</f>
        <v>0.11539250527305193</v>
      </c>
      <c r="S208" s="500">
        <f>IF(終値!A208="","",IFERROR(4*STDEVP(終値!V208:AO208)/AVERAGE(終値!V208:AO208),""))</f>
        <v>0.10418273156492744</v>
      </c>
      <c r="T208" s="500">
        <f>IF(終値!A208="","",IFERROR(4*STDEVP(終値!W208:AP208)/AVERAGE(終値!W208:AP208),""))</f>
        <v>0.10108629480067582</v>
      </c>
      <c r="U208" s="500">
        <f>IF(終値!A208="","",IFERROR(4*STDEVP(終値!X208:AQ208)/AVERAGE(終値!X208:AQ208),""))</f>
        <v>0.11490715954845743</v>
      </c>
      <c r="V208" s="500">
        <f>IF(終値!A208="","",IFERROR(4*STDEVP(終値!Y208:AR208)/AVERAGE(終値!Y208:AR208),""))</f>
        <v>0.13300236439318378</v>
      </c>
      <c r="W208" s="500">
        <f>IF(終値!A208="","",IFERROR(4*STDEVP(終値!Z208:AS208)/AVERAGE(終値!Z208:AS208),""))</f>
        <v>0.14134818355036818</v>
      </c>
      <c r="X208" s="500">
        <f>IF(終値!A208="","",IFERROR(4*STDEVP(終値!AA208:AT208)/AVERAGE(終値!AA208:AT208),""))</f>
        <v>0.14994771727714634</v>
      </c>
      <c r="Y208" s="500">
        <f>IF(終値!A208="","",IFERROR(4*STDEVP(終値!AB208:AU208)/AVERAGE(終値!AB208:AU208),""))</f>
        <v>0.15230778049815505</v>
      </c>
      <c r="Z208" s="500">
        <f>IF(終値!A208="","",IFERROR(4*STDEVP(終値!AC208:AV208)/AVERAGE(終値!AC208:AV208),""))</f>
        <v>0.14761224734529768</v>
      </c>
      <c r="AA208" s="500">
        <f>IF(終値!A208="","",IFERROR(4*STDEVP(終値!AD208:AW208)/AVERAGE(終値!AD208:AW208),""))</f>
        <v>0.15112820196471707</v>
      </c>
      <c r="AB208" s="500">
        <f>IF(終値!A208="","",IFERROR(4*STDEVP(終値!AE208:AX208)/AVERAGE(終値!AE208:AX208),""))</f>
        <v>0.15069371254156935</v>
      </c>
      <c r="AC208" s="500">
        <f>IF(終値!A208="","",IFERROR(4*STDEVP(終値!AF208:AY208)/AVERAGE(終値!AF208:AY208),""))</f>
        <v>0.15207531802779001</v>
      </c>
      <c r="AD208" s="500">
        <f>IF(終値!A208="","",IFERROR(4*STDEVP(終値!AG208:AZ208)/AVERAGE(終値!AG208:AZ208),""))</f>
        <v>0.15046054079451934</v>
      </c>
      <c r="AE208" s="500">
        <f>IF(終値!A208="","",IFERROR(4*STDEVP(終値!AH208:BA208)/AVERAGE(終値!AH208:BA208),""))</f>
        <v>0.15347128736207277</v>
      </c>
      <c r="AF208" s="500">
        <f>IF(終値!A208="","",IFERROR(4*STDEVP(終値!AI208:BB208)/AVERAGE(終値!AI208:BB208),""))</f>
        <v>0.15355142238543942</v>
      </c>
      <c r="AG208" s="500">
        <f>IF(終値!A208="","",IFERROR(4*STDEVP(終値!AJ208:BC208)/AVERAGE(終値!AJ208:BC208),""))</f>
        <v>0.15367408335939747</v>
      </c>
      <c r="AH208" s="500">
        <f>IF(終値!A208="","",IFERROR(4*STDEVP(終値!AK208:BD208)/AVERAGE(終値!AK208:BD208),""))</f>
        <v>0.15818245177604681</v>
      </c>
      <c r="AI208" s="500">
        <f>IF(終値!A208="","",IFERROR(4*STDEVP(終値!AL208:BE208)/AVERAGE(終値!AL208:BE208),""))</f>
        <v>0.15351141917560454</v>
      </c>
      <c r="AJ208" s="500">
        <f>IF(終値!A208="","",IFERROR(4*STDEVP(終値!AM208:BF208)/AVERAGE(終値!AM208:BF208),""))</f>
        <v>0.15215956794841615</v>
      </c>
      <c r="AK208" s="500">
        <f>IF(終値!A208="","",IFERROR(4*STDEVP(終値!AN208:BG208)/AVERAGE(終値!AN208:BG208),""))</f>
        <v>0.1438028529150206</v>
      </c>
      <c r="AL208" s="500">
        <f>IF(終値!A208="","",IFERROR(4*STDEVP(終値!AO208:BH208)/AVERAGE(終値!AO208:BH208),""))</f>
        <v>0.13825384536885332</v>
      </c>
      <c r="AM208" s="500">
        <f>IF(終値!A208="","",IFERROR(4*STDEVP(終値!AP208:BI208)/AVERAGE(終値!AP208:BI208),""))</f>
        <v>0.13566947746961744</v>
      </c>
      <c r="AN208" s="500">
        <f>IF(終値!A208="","",IFERROR(4*STDEVP(終値!AQ208:BJ208)/AVERAGE(終値!AQ208:BJ208),""))</f>
        <v>0.10990988957970643</v>
      </c>
      <c r="AO208" s="500">
        <f>IF(終値!A208="","",IFERROR(4*STDEVP(終値!AR208:BK208)/AVERAGE(終値!AR208:BK208),""))</f>
        <v>0.11409259368259535</v>
      </c>
      <c r="AP208" s="500">
        <f>IF(終値!A208="","",IFERROR(4*STDEVP(終値!AS208:BL208)/AVERAGE(終値!AS208:BL208),""))</f>
        <v>0.1384326709491496</v>
      </c>
    </row>
    <row r="209" spans="1:42">
      <c r="A209" s="497" t="str">
        <f>IF(終値!A209="","",終値!A209)</f>
        <v>6861</v>
      </c>
      <c r="B209" s="500">
        <f>IF(終値!A209="","",IFERROR(4*STDEVP(終値!E209:X209)/AVERAGE(終値!E209:X209),""))</f>
        <v>0.24520830517626396</v>
      </c>
      <c r="C209" s="500">
        <f>IF(終値!A209="","",IFERROR(4*STDEVP(終値!F209:Y209)/AVERAGE(終値!F209:Y209),""))</f>
        <v>0.22340590929281284</v>
      </c>
      <c r="D209" s="500">
        <f>IF(終値!A209="","",IFERROR(4*STDEVP(終値!G209:Z209)/AVERAGE(終値!G209:Z209),""))</f>
        <v>0.18127145545251735</v>
      </c>
      <c r="E209" s="500">
        <f>IF(終値!A209="","",IFERROR(4*STDEVP(終値!H209:AA209)/AVERAGE(終値!H209:AA209),""))</f>
        <v>0.17160369555487609</v>
      </c>
      <c r="F209" s="500">
        <f>IF(終値!A209="","",IFERROR(4*STDEVP(終値!I209:AB209)/AVERAGE(終値!I209:AB209),""))</f>
        <v>0.17039870939918517</v>
      </c>
      <c r="G209" s="500">
        <f>IF(終値!A209="","",IFERROR(4*STDEVP(終値!J209:AC209)/AVERAGE(終値!J209:AC209),""))</f>
        <v>0.16722554041616619</v>
      </c>
      <c r="H209" s="500">
        <f>IF(終値!A209="","",IFERROR(4*STDEVP(終値!K209:AD209)/AVERAGE(終値!K209:AD209),""))</f>
        <v>0.17710379950890923</v>
      </c>
      <c r="I209" s="500">
        <f>IF(終値!A209="","",IFERROR(4*STDEVP(終値!L209:AE209)/AVERAGE(終値!L209:AE209),""))</f>
        <v>0.18621902369696522</v>
      </c>
      <c r="J209" s="500">
        <f>IF(終値!A209="","",IFERROR(4*STDEVP(終値!M209:AF209)/AVERAGE(終値!M209:AF209),""))</f>
        <v>0.1774054848496544</v>
      </c>
      <c r="K209" s="500">
        <f>IF(終値!A209="","",IFERROR(4*STDEVP(終値!N209:AG209)/AVERAGE(終値!N209:AG209),""))</f>
        <v>0.17561963154295154</v>
      </c>
      <c r="L209" s="500">
        <f>IF(終値!A209="","",IFERROR(4*STDEVP(終値!O209:AH209)/AVERAGE(終値!O209:AH209),""))</f>
        <v>0.16663372491412387</v>
      </c>
      <c r="M209" s="500">
        <f>IF(終値!A209="","",IFERROR(4*STDEVP(終値!P209:AI209)/AVERAGE(終値!P209:AI209),""))</f>
        <v>0.15778383461199591</v>
      </c>
      <c r="N209" s="500">
        <f>IF(終値!A209="","",IFERROR(4*STDEVP(終値!Q209:AJ209)/AVERAGE(終値!Q209:AJ209),""))</f>
        <v>0.14783483789243893</v>
      </c>
      <c r="O209" s="500">
        <f>IF(終値!A209="","",IFERROR(4*STDEVP(終値!R209:AK209)/AVERAGE(終値!R209:AK209),""))</f>
        <v>0.1346767864620812</v>
      </c>
      <c r="P209" s="500">
        <f>IF(終値!A209="","",IFERROR(4*STDEVP(終値!S209:AL209)/AVERAGE(終値!S209:AL209),""))</f>
        <v>0.11037105863288935</v>
      </c>
      <c r="Q209" s="500">
        <f>IF(終値!A209="","",IFERROR(4*STDEVP(終値!T209:AM209)/AVERAGE(終値!T209:AM209),""))</f>
        <v>0.10161347125735347</v>
      </c>
      <c r="R209" s="500">
        <f>IF(終値!A209="","",IFERROR(4*STDEVP(終値!U209:AN209)/AVERAGE(終値!U209:AN209),""))</f>
        <v>0.10391420011196766</v>
      </c>
      <c r="S209" s="500">
        <f>IF(終値!A209="","",IFERROR(4*STDEVP(終値!V209:AO209)/AVERAGE(終値!V209:AO209),""))</f>
        <v>0.10357812729136068</v>
      </c>
      <c r="T209" s="500">
        <f>IF(終値!A209="","",IFERROR(4*STDEVP(終値!W209:AP209)/AVERAGE(終値!W209:AP209),""))</f>
        <v>0.10576104872159965</v>
      </c>
      <c r="U209" s="500">
        <f>IF(終値!A209="","",IFERROR(4*STDEVP(終値!X209:AQ209)/AVERAGE(終値!X209:AQ209),""))</f>
        <v>0.12055499570781439</v>
      </c>
      <c r="V209" s="500">
        <f>IF(終値!A209="","",IFERROR(4*STDEVP(終値!Y209:AR209)/AVERAGE(終値!Y209:AR209),""))</f>
        <v>0.13866699773347968</v>
      </c>
      <c r="W209" s="500">
        <f>IF(終値!A209="","",IFERROR(4*STDEVP(終値!Z209:AS209)/AVERAGE(終値!Z209:AS209),""))</f>
        <v>0.14476620760608547</v>
      </c>
      <c r="X209" s="500">
        <f>IF(終値!A209="","",IFERROR(4*STDEVP(終値!AA209:AT209)/AVERAGE(終値!AA209:AT209),""))</f>
        <v>0.14714902942392696</v>
      </c>
      <c r="Y209" s="500">
        <f>IF(終値!A209="","",IFERROR(4*STDEVP(終値!AB209:AU209)/AVERAGE(終値!AB209:AU209),""))</f>
        <v>0.1418900729890448</v>
      </c>
      <c r="Z209" s="500">
        <f>IF(終値!A209="","",IFERROR(4*STDEVP(終値!AC209:AV209)/AVERAGE(終値!AC209:AV209),""))</f>
        <v>0.13666636027177984</v>
      </c>
      <c r="AA209" s="500">
        <f>IF(終値!A209="","",IFERROR(4*STDEVP(終値!AD209:AW209)/AVERAGE(終値!AD209:AW209),""))</f>
        <v>0.13540341198805134</v>
      </c>
      <c r="AB209" s="500">
        <f>IF(終値!A209="","",IFERROR(4*STDEVP(終値!AE209:AX209)/AVERAGE(終値!AE209:AX209),""))</f>
        <v>0.130844504909187</v>
      </c>
      <c r="AC209" s="500">
        <f>IF(終値!A209="","",IFERROR(4*STDEVP(終値!AF209:AY209)/AVERAGE(終値!AF209:AY209),""))</f>
        <v>0.12164938398203116</v>
      </c>
      <c r="AD209" s="500">
        <f>IF(終値!A209="","",IFERROR(4*STDEVP(終値!AG209:AZ209)/AVERAGE(終値!AG209:AZ209),""))</f>
        <v>0.12752905864393324</v>
      </c>
      <c r="AE209" s="500">
        <f>IF(終値!A209="","",IFERROR(4*STDEVP(終値!AH209:BA209)/AVERAGE(終値!AH209:BA209),""))</f>
        <v>0.13354372758611702</v>
      </c>
      <c r="AF209" s="500">
        <f>IF(終値!A209="","",IFERROR(4*STDEVP(終値!AI209:BB209)/AVERAGE(終値!AI209:BB209),""))</f>
        <v>0.1345260268523876</v>
      </c>
      <c r="AG209" s="500">
        <f>IF(終値!A209="","",IFERROR(4*STDEVP(終値!AJ209:BC209)/AVERAGE(終値!AJ209:BC209),""))</f>
        <v>0.13489276126573932</v>
      </c>
      <c r="AH209" s="500">
        <f>IF(終値!A209="","",IFERROR(4*STDEVP(終値!AK209:BD209)/AVERAGE(終値!AK209:BD209),""))</f>
        <v>0.13452828518450718</v>
      </c>
      <c r="AI209" s="500">
        <f>IF(終値!A209="","",IFERROR(4*STDEVP(終値!AL209:BE209)/AVERAGE(終値!AL209:BE209),""))</f>
        <v>0.13603264790250563</v>
      </c>
      <c r="AJ209" s="500">
        <f>IF(終値!A209="","",IFERROR(4*STDEVP(終値!AM209:BF209)/AVERAGE(終値!AM209:BF209),""))</f>
        <v>0.13894122585746616</v>
      </c>
      <c r="AK209" s="500">
        <f>IF(終値!A209="","",IFERROR(4*STDEVP(終値!AN209:BG209)/AVERAGE(終値!AN209:BG209),""))</f>
        <v>0.13870234331594888</v>
      </c>
      <c r="AL209" s="500">
        <f>IF(終値!A209="","",IFERROR(4*STDEVP(終値!AO209:BH209)/AVERAGE(終値!AO209:BH209),""))</f>
        <v>0.14508730142623963</v>
      </c>
      <c r="AM209" s="500">
        <f>IF(終値!A209="","",IFERROR(4*STDEVP(終値!AP209:BI209)/AVERAGE(終値!AP209:BI209),""))</f>
        <v>0.14574548362393688</v>
      </c>
      <c r="AN209" s="500">
        <f>IF(終値!A209="","",IFERROR(4*STDEVP(終値!AQ209:BJ209)/AVERAGE(終値!AQ209:BJ209),""))</f>
        <v>0.14527039642509265</v>
      </c>
      <c r="AO209" s="500">
        <f>IF(終値!A209="","",IFERROR(4*STDEVP(終値!AR209:BK209)/AVERAGE(終値!AR209:BK209),""))</f>
        <v>0.13689088026956181</v>
      </c>
      <c r="AP209" s="500">
        <f>IF(終値!A209="","",IFERROR(4*STDEVP(終値!AS209:BL209)/AVERAGE(終値!AS209:BL209),""))</f>
        <v>0.11928220211039693</v>
      </c>
    </row>
    <row r="210" spans="1:42">
      <c r="A210" s="497" t="str">
        <f>IF(終値!A210="","",終値!A210)</f>
        <v>6324</v>
      </c>
      <c r="B210" s="500">
        <f>IF(終値!A210="","",IFERROR(4*STDEVP(終値!E210:X210)/AVERAGE(終値!E210:X210),""))</f>
        <v>0.39475572087279276</v>
      </c>
      <c r="C210" s="500">
        <f>IF(終値!A210="","",IFERROR(4*STDEVP(終値!F210:Y210)/AVERAGE(終値!F210:Y210),""))</f>
        <v>0.40510188816093451</v>
      </c>
      <c r="D210" s="500">
        <f>IF(終値!A210="","",IFERROR(4*STDEVP(終値!G210:Z210)/AVERAGE(終値!G210:Z210),""))</f>
        <v>0.42326310950435125</v>
      </c>
      <c r="E210" s="500">
        <f>IF(終値!A210="","",IFERROR(4*STDEVP(終値!H210:AA210)/AVERAGE(終値!H210:AA210),""))</f>
        <v>0.49228153865358931</v>
      </c>
      <c r="F210" s="500">
        <f>IF(終値!A210="","",IFERROR(4*STDEVP(終値!I210:AB210)/AVERAGE(終値!I210:AB210),""))</f>
        <v>0.53173574041322691</v>
      </c>
      <c r="G210" s="500">
        <f>IF(終値!A210="","",IFERROR(4*STDEVP(終値!J210:AC210)/AVERAGE(終値!J210:AC210),""))</f>
        <v>0.5268368732494042</v>
      </c>
      <c r="H210" s="500">
        <f>IF(終値!A210="","",IFERROR(4*STDEVP(終値!K210:AD210)/AVERAGE(終値!K210:AD210),""))</f>
        <v>0.48355308588868373</v>
      </c>
      <c r="I210" s="500">
        <f>IF(終値!A210="","",IFERROR(4*STDEVP(終値!L210:AE210)/AVERAGE(終値!L210:AE210),""))</f>
        <v>0.42116452088855072</v>
      </c>
      <c r="J210" s="500">
        <f>IF(終値!A210="","",IFERROR(4*STDEVP(終値!M210:AF210)/AVERAGE(終値!M210:AF210),""))</f>
        <v>0.36986243889430548</v>
      </c>
      <c r="K210" s="500">
        <f>IF(終値!A210="","",IFERROR(4*STDEVP(終値!N210:AG210)/AVERAGE(終値!N210:AG210),""))</f>
        <v>0.35611243977256618</v>
      </c>
      <c r="L210" s="500">
        <f>IF(終値!A210="","",IFERROR(4*STDEVP(終値!O210:AH210)/AVERAGE(終値!O210:AH210),""))</f>
        <v>0.33759721401380832</v>
      </c>
      <c r="M210" s="500">
        <f>IF(終値!A210="","",IFERROR(4*STDEVP(終値!P210:AI210)/AVERAGE(終値!P210:AI210),""))</f>
        <v>0.32665103075982971</v>
      </c>
      <c r="N210" s="500">
        <f>IF(終値!A210="","",IFERROR(4*STDEVP(終値!Q210:AJ210)/AVERAGE(終値!Q210:AJ210),""))</f>
        <v>0.31348837860655998</v>
      </c>
      <c r="O210" s="500">
        <f>IF(終値!A210="","",IFERROR(4*STDEVP(終値!R210:AK210)/AVERAGE(終値!R210:AK210),""))</f>
        <v>0.304733952607812</v>
      </c>
      <c r="P210" s="500">
        <f>IF(終値!A210="","",IFERROR(4*STDEVP(終値!S210:AL210)/AVERAGE(終値!S210:AL210),""))</f>
        <v>0.26270734578781102</v>
      </c>
      <c r="Q210" s="500">
        <f>IF(終値!A210="","",IFERROR(4*STDEVP(終値!T210:AM210)/AVERAGE(終値!T210:AM210),""))</f>
        <v>0.25205686087025014</v>
      </c>
      <c r="R210" s="500">
        <f>IF(終値!A210="","",IFERROR(4*STDEVP(終値!U210:AN210)/AVERAGE(終値!U210:AN210),""))</f>
        <v>0.24690284610017038</v>
      </c>
      <c r="S210" s="500">
        <f>IF(終値!A210="","",IFERROR(4*STDEVP(終値!V210:AO210)/AVERAGE(終値!V210:AO210),""))</f>
        <v>0.26352662417212175</v>
      </c>
      <c r="T210" s="500">
        <f>IF(終値!A210="","",IFERROR(4*STDEVP(終値!W210:AP210)/AVERAGE(終値!W210:AP210),""))</f>
        <v>0.27829995995293633</v>
      </c>
      <c r="U210" s="500">
        <f>IF(終値!A210="","",IFERROR(4*STDEVP(終値!X210:AQ210)/AVERAGE(終値!X210:AQ210),""))</f>
        <v>0.3141780738416397</v>
      </c>
      <c r="V210" s="500">
        <f>IF(終値!A210="","",IFERROR(4*STDEVP(終値!Y210:AR210)/AVERAGE(終値!Y210:AR210),""))</f>
        <v>0.35714474652169126</v>
      </c>
      <c r="W210" s="500">
        <f>IF(終値!A210="","",IFERROR(4*STDEVP(終値!Z210:AS210)/AVERAGE(終値!Z210:AS210),""))</f>
        <v>0.39639032947380254</v>
      </c>
      <c r="X210" s="500">
        <f>IF(終値!A210="","",IFERROR(4*STDEVP(終値!AA210:AT210)/AVERAGE(終値!AA210:AT210),""))</f>
        <v>0.40214529174863334</v>
      </c>
      <c r="Y210" s="500">
        <f>IF(終値!A210="","",IFERROR(4*STDEVP(終値!AB210:AU210)/AVERAGE(終値!AB210:AU210),""))</f>
        <v>0.37519484970298372</v>
      </c>
      <c r="Z210" s="500">
        <f>IF(終値!A210="","",IFERROR(4*STDEVP(終値!AC210:AV210)/AVERAGE(終値!AC210:AV210),""))</f>
        <v>0.34226953662265447</v>
      </c>
      <c r="AA210" s="500">
        <f>IF(終値!A210="","",IFERROR(4*STDEVP(終値!AD210:AW210)/AVERAGE(終値!AD210:AW210),""))</f>
        <v>0.33681339776939534</v>
      </c>
      <c r="AB210" s="500">
        <f>IF(終値!A210="","",IFERROR(4*STDEVP(終値!AE210:AX210)/AVERAGE(終値!AE210:AX210),""))</f>
        <v>0.32761436208705014</v>
      </c>
      <c r="AC210" s="500">
        <f>IF(終値!A210="","",IFERROR(4*STDEVP(終値!AF210:AY210)/AVERAGE(終値!AF210:AY210),""))</f>
        <v>0.32399279044216206</v>
      </c>
      <c r="AD210" s="500">
        <f>IF(終値!A210="","",IFERROR(4*STDEVP(終値!AG210:AZ210)/AVERAGE(終値!AG210:AZ210),""))</f>
        <v>0.32752458945813956</v>
      </c>
      <c r="AE210" s="500">
        <f>IF(終値!A210="","",IFERROR(4*STDEVP(終値!AH210:BA210)/AVERAGE(終値!AH210:BA210),""))</f>
        <v>0.33008450363365494</v>
      </c>
      <c r="AF210" s="500">
        <f>IF(終値!A210="","",IFERROR(4*STDEVP(終値!AI210:BB210)/AVERAGE(終値!AI210:BB210),""))</f>
        <v>0.32614728405612919</v>
      </c>
      <c r="AG210" s="500">
        <f>IF(終値!A210="","",IFERROR(4*STDEVP(終値!AJ210:BC210)/AVERAGE(終値!AJ210:BC210),""))</f>
        <v>0.32657070282420919</v>
      </c>
      <c r="AH210" s="500">
        <f>IF(終値!A210="","",IFERROR(4*STDEVP(終値!AK210:BD210)/AVERAGE(終値!AK210:BD210),""))</f>
        <v>0.33285627953716551</v>
      </c>
      <c r="AI210" s="500">
        <f>IF(終値!A210="","",IFERROR(4*STDEVP(終値!AL210:BE210)/AVERAGE(終値!AL210:BE210),""))</f>
        <v>0.29146394359319927</v>
      </c>
      <c r="AJ210" s="500">
        <f>IF(終値!A210="","",IFERROR(4*STDEVP(終値!AM210:BF210)/AVERAGE(終値!AM210:BF210),""))</f>
        <v>0.28827807132188515</v>
      </c>
      <c r="AK210" s="500">
        <f>IF(終値!A210="","",IFERROR(4*STDEVP(終値!AN210:BG210)/AVERAGE(終値!AN210:BG210),""))</f>
        <v>0.29472043554066807</v>
      </c>
      <c r="AL210" s="500">
        <f>IF(終値!A210="","",IFERROR(4*STDEVP(終値!AO210:BH210)/AVERAGE(終値!AO210:BH210),""))</f>
        <v>0.32416214710790003</v>
      </c>
      <c r="AM210" s="500">
        <f>IF(終値!A210="","",IFERROR(4*STDEVP(終値!AP210:BI210)/AVERAGE(終値!AP210:BI210),""))</f>
        <v>0.35199938735698882</v>
      </c>
      <c r="AN210" s="500">
        <f>IF(終値!A210="","",IFERROR(4*STDEVP(終値!AQ210:BJ210)/AVERAGE(終値!AQ210:BJ210),""))</f>
        <v>0.35273952997300667</v>
      </c>
      <c r="AO210" s="500">
        <f>IF(終値!A210="","",IFERROR(4*STDEVP(終値!AR210:BK210)/AVERAGE(終値!AR210:BK210),""))</f>
        <v>0.34550190961368638</v>
      </c>
      <c r="AP210" s="500">
        <f>IF(終値!A210="","",IFERROR(4*STDEVP(終値!AS210:BL210)/AVERAGE(終値!AS210:BL210),""))</f>
        <v>0.34010468261578475</v>
      </c>
    </row>
    <row r="211" spans="1:42">
      <c r="A211" s="497" t="str">
        <f>IF(終値!A211="","",終値!A211)</f>
        <v>6273</v>
      </c>
      <c r="B211" s="500">
        <f>IF(終値!A211="","",IFERROR(4*STDEVP(終値!E211:X211)/AVERAGE(終値!E211:X211),""))</f>
        <v>0.17609131489148644</v>
      </c>
      <c r="C211" s="500">
        <f>IF(終値!A211="","",IFERROR(4*STDEVP(終値!F211:Y211)/AVERAGE(終値!F211:Y211),""))</f>
        <v>0.17040811065335468</v>
      </c>
      <c r="D211" s="500">
        <f>IF(終値!A211="","",IFERROR(4*STDEVP(終値!G211:Z211)/AVERAGE(終値!G211:Z211),""))</f>
        <v>0.16194034213261396</v>
      </c>
      <c r="E211" s="500">
        <f>IF(終値!A211="","",IFERROR(4*STDEVP(終値!H211:AA211)/AVERAGE(終値!H211:AA211),""))</f>
        <v>0.16873937312773285</v>
      </c>
      <c r="F211" s="500">
        <f>IF(終値!A211="","",IFERROR(4*STDEVP(終値!I211:AB211)/AVERAGE(終値!I211:AB211),""))</f>
        <v>0.17669790500363475</v>
      </c>
      <c r="G211" s="500">
        <f>IF(終値!A211="","",IFERROR(4*STDEVP(終値!J211:AC211)/AVERAGE(終値!J211:AC211),""))</f>
        <v>0.17636259449860658</v>
      </c>
      <c r="H211" s="500">
        <f>IF(終値!A211="","",IFERROR(4*STDEVP(終値!K211:AD211)/AVERAGE(終値!K211:AD211),""))</f>
        <v>0.16531812629190476</v>
      </c>
      <c r="I211" s="500">
        <f>IF(終値!A211="","",IFERROR(4*STDEVP(終値!L211:AE211)/AVERAGE(終値!L211:AE211),""))</f>
        <v>0.13787805891540916</v>
      </c>
      <c r="J211" s="500">
        <f>IF(終値!A211="","",IFERROR(4*STDEVP(終値!M211:AF211)/AVERAGE(終値!M211:AF211),""))</f>
        <v>0.1063570320805366</v>
      </c>
      <c r="K211" s="500">
        <f>IF(終値!A211="","",IFERROR(4*STDEVP(終値!N211:AG211)/AVERAGE(終値!N211:AG211),""))</f>
        <v>0.10660651287456846</v>
      </c>
      <c r="L211" s="500">
        <f>IF(終値!A211="","",IFERROR(4*STDEVP(終値!O211:AH211)/AVERAGE(終値!O211:AH211),""))</f>
        <v>0.10424241170886631</v>
      </c>
      <c r="M211" s="500">
        <f>IF(終値!A211="","",IFERROR(4*STDEVP(終値!P211:AI211)/AVERAGE(終値!P211:AI211),""))</f>
        <v>0.1133176639080086</v>
      </c>
      <c r="N211" s="500">
        <f>IF(終値!A211="","",IFERROR(4*STDEVP(終値!Q211:AJ211)/AVERAGE(終値!Q211:AJ211),""))</f>
        <v>0.11404946051216447</v>
      </c>
      <c r="O211" s="500">
        <f>IF(終値!A211="","",IFERROR(4*STDEVP(終値!R211:AK211)/AVERAGE(終値!R211:AK211),""))</f>
        <v>0.11215269374650648</v>
      </c>
      <c r="P211" s="500">
        <f>IF(終値!A211="","",IFERROR(4*STDEVP(終値!S211:AL211)/AVERAGE(終値!S211:AL211),""))</f>
        <v>0.10268541645500016</v>
      </c>
      <c r="Q211" s="500">
        <f>IF(終値!A211="","",IFERROR(4*STDEVP(終値!T211:AM211)/AVERAGE(終値!T211:AM211),""))</f>
        <v>0.10262919428205257</v>
      </c>
      <c r="R211" s="500">
        <f>IF(終値!A211="","",IFERROR(4*STDEVP(終値!U211:AN211)/AVERAGE(終値!U211:AN211),""))</f>
        <v>9.9355737356072504E-2</v>
      </c>
      <c r="S211" s="500">
        <f>IF(終値!A211="","",IFERROR(4*STDEVP(終値!V211:AO211)/AVERAGE(終値!V211:AO211),""))</f>
        <v>0.10933114131842045</v>
      </c>
      <c r="T211" s="500">
        <f>IF(終値!A211="","",IFERROR(4*STDEVP(終値!W211:AP211)/AVERAGE(終値!W211:AP211),""))</f>
        <v>0.1123050437646787</v>
      </c>
      <c r="U211" s="500">
        <f>IF(終値!A211="","",IFERROR(4*STDEVP(終値!X211:AQ211)/AVERAGE(終値!X211:AQ211),""))</f>
        <v>0.133565420522057</v>
      </c>
      <c r="V211" s="500">
        <f>IF(終値!A211="","",IFERROR(4*STDEVP(終値!Y211:AR211)/AVERAGE(終値!Y211:AR211),""))</f>
        <v>0.18152824671727502</v>
      </c>
      <c r="W211" s="500">
        <f>IF(終値!A211="","",IFERROR(4*STDEVP(終値!Z211:AS211)/AVERAGE(終値!Z211:AS211),""))</f>
        <v>0.21717093432588189</v>
      </c>
      <c r="X211" s="500">
        <f>IF(終値!A211="","",IFERROR(4*STDEVP(終値!AA211:AT211)/AVERAGE(終値!AA211:AT211),""))</f>
        <v>0.24134643067637276</v>
      </c>
      <c r="Y211" s="500">
        <f>IF(終値!A211="","",IFERROR(4*STDEVP(終値!AB211:AU211)/AVERAGE(終値!AB211:AU211),""))</f>
        <v>0.25383072962573816</v>
      </c>
      <c r="Z211" s="500">
        <f>IF(終値!A211="","",IFERROR(4*STDEVP(終値!AC211:AV211)/AVERAGE(終値!AC211:AV211),""))</f>
        <v>0.24877752975064232</v>
      </c>
      <c r="AA211" s="500">
        <f>IF(終値!A211="","",IFERROR(4*STDEVP(終値!AD211:AW211)/AVERAGE(終値!AD211:AW211),""))</f>
        <v>0.25116907071878458</v>
      </c>
      <c r="AB211" s="500">
        <f>IF(終値!A211="","",IFERROR(4*STDEVP(終値!AE211:AX211)/AVERAGE(終値!AE211:AX211),""))</f>
        <v>0.24560449144395471</v>
      </c>
      <c r="AC211" s="500">
        <f>IF(終値!A211="","",IFERROR(4*STDEVP(終値!AF211:AY211)/AVERAGE(終値!AF211:AY211),""))</f>
        <v>0.25044138786045067</v>
      </c>
      <c r="AD211" s="500">
        <f>IF(終値!A211="","",IFERROR(4*STDEVP(終値!AG211:AZ211)/AVERAGE(終値!AG211:AZ211),""))</f>
        <v>0.24941827088545596</v>
      </c>
      <c r="AE211" s="500">
        <f>IF(終値!A211="","",IFERROR(4*STDEVP(終値!AH211:BA211)/AVERAGE(終値!AH211:BA211),""))</f>
        <v>0.24509906543698981</v>
      </c>
      <c r="AF211" s="500">
        <f>IF(終値!A211="","",IFERROR(4*STDEVP(終値!AI211:BB211)/AVERAGE(終値!AI211:BB211),""))</f>
        <v>0.23525412897072914</v>
      </c>
      <c r="AG211" s="500">
        <f>IF(終値!A211="","",IFERROR(4*STDEVP(終値!AJ211:BC211)/AVERAGE(終値!AJ211:BC211),""))</f>
        <v>0.23472388973417427</v>
      </c>
      <c r="AH211" s="500">
        <f>IF(終値!A211="","",IFERROR(4*STDEVP(終値!AK211:BD211)/AVERAGE(終値!AK211:BD211),""))</f>
        <v>0.22872077818276274</v>
      </c>
      <c r="AI211" s="500">
        <f>IF(終値!A211="","",IFERROR(4*STDEVP(終値!AL211:BE211)/AVERAGE(終値!AL211:BE211),""))</f>
        <v>0.20740059334719088</v>
      </c>
      <c r="AJ211" s="500">
        <f>IF(終値!A211="","",IFERROR(4*STDEVP(終値!AM211:BF211)/AVERAGE(終値!AM211:BF211),""))</f>
        <v>0.19003220926811981</v>
      </c>
      <c r="AK211" s="500">
        <f>IF(終値!A211="","",IFERROR(4*STDEVP(終値!AN211:BG211)/AVERAGE(終値!AN211:BG211),""))</f>
        <v>0.17079948474939288</v>
      </c>
      <c r="AL211" s="500">
        <f>IF(終値!A211="","",IFERROR(4*STDEVP(終値!AO211:BH211)/AVERAGE(終値!AO211:BH211),""))</f>
        <v>0.14459075314312655</v>
      </c>
      <c r="AM211" s="500">
        <f>IF(終値!A211="","",IFERROR(4*STDEVP(終値!AP211:BI211)/AVERAGE(終値!AP211:BI211),""))</f>
        <v>0.13830041581017594</v>
      </c>
      <c r="AN211" s="500">
        <f>IF(終値!A211="","",IFERROR(4*STDEVP(終値!AQ211:BJ211)/AVERAGE(終値!AQ211:BJ211),""))</f>
        <v>0.12384334864984006</v>
      </c>
      <c r="AO211" s="500">
        <f>IF(終値!A211="","",IFERROR(4*STDEVP(終値!AR211:BK211)/AVERAGE(終値!AR211:BK211),""))</f>
        <v>0.12838873111821822</v>
      </c>
      <c r="AP211" s="500">
        <f>IF(終値!A211="","",IFERROR(4*STDEVP(終値!AS211:BL211)/AVERAGE(終値!AS211:BL211),""))</f>
        <v>0.2170350623711364</v>
      </c>
    </row>
    <row r="212" spans="1:42">
      <c r="A212" s="497" t="str">
        <f>IF(終値!A212="","",終値!A212)</f>
        <v>4502</v>
      </c>
      <c r="B212" s="500">
        <f>IF(終値!A212="","",IFERROR(4*STDEVP(終値!E212:X212)/AVERAGE(終値!E212:X212),""))</f>
        <v>0.12631111922904489</v>
      </c>
      <c r="C212" s="500">
        <f>IF(終値!A212="","",IFERROR(4*STDEVP(終値!F212:Y212)/AVERAGE(終値!F212:Y212),""))</f>
        <v>0.1260056468654476</v>
      </c>
      <c r="D212" s="500">
        <f>IF(終値!A212="","",IFERROR(4*STDEVP(終値!G212:Z212)/AVERAGE(終値!G212:Z212),""))</f>
        <v>0.12061055853559964</v>
      </c>
      <c r="E212" s="500">
        <f>IF(終値!A212="","",IFERROR(4*STDEVP(終値!H212:AA212)/AVERAGE(終値!H212:AA212),""))</f>
        <v>0.11507075671816609</v>
      </c>
      <c r="F212" s="500">
        <f>IF(終値!A212="","",IFERROR(4*STDEVP(終値!I212:AB212)/AVERAGE(終値!I212:AB212),""))</f>
        <v>0.11651446133774648</v>
      </c>
      <c r="G212" s="500">
        <f>IF(終値!A212="","",IFERROR(4*STDEVP(終値!J212:AC212)/AVERAGE(終値!J212:AC212),""))</f>
        <v>0.12246242407849295</v>
      </c>
      <c r="H212" s="500">
        <f>IF(終値!A212="","",IFERROR(4*STDEVP(終値!K212:AD212)/AVERAGE(終値!K212:AD212),""))</f>
        <v>0.12876142948199421</v>
      </c>
      <c r="I212" s="500">
        <f>IF(終値!A212="","",IFERROR(4*STDEVP(終値!L212:AE212)/AVERAGE(終値!L212:AE212),""))</f>
        <v>0.12188203522774835</v>
      </c>
      <c r="J212" s="500">
        <f>IF(終値!A212="","",IFERROR(4*STDEVP(終値!M212:AF212)/AVERAGE(終値!M212:AF212),""))</f>
        <v>0.11705339498250905</v>
      </c>
      <c r="K212" s="500">
        <f>IF(終値!A212="","",IFERROR(4*STDEVP(終値!N212:AG212)/AVERAGE(終値!N212:AG212),""))</f>
        <v>0.11095557882521893</v>
      </c>
      <c r="L212" s="500">
        <f>IF(終値!A212="","",IFERROR(4*STDEVP(終値!O212:AH212)/AVERAGE(終値!O212:AH212),""))</f>
        <v>0.11213142702317265</v>
      </c>
      <c r="M212" s="500">
        <f>IF(終値!A212="","",IFERROR(4*STDEVP(終値!P212:AI212)/AVERAGE(終値!P212:AI212),""))</f>
        <v>0.11508119606785359</v>
      </c>
      <c r="N212" s="500">
        <f>IF(終値!A212="","",IFERROR(4*STDEVP(終値!Q212:AJ212)/AVERAGE(終値!Q212:AJ212),""))</f>
        <v>0.11893892534846948</v>
      </c>
      <c r="O212" s="500">
        <f>IF(終値!A212="","",IFERROR(4*STDEVP(終値!R212:AK212)/AVERAGE(終値!R212:AK212),""))</f>
        <v>0.12144226755848267</v>
      </c>
      <c r="P212" s="500">
        <f>IF(終値!A212="","",IFERROR(4*STDEVP(終値!S212:AL212)/AVERAGE(終値!S212:AL212),""))</f>
        <v>0.12758178762368316</v>
      </c>
      <c r="Q212" s="500">
        <f>IF(終値!A212="","",IFERROR(4*STDEVP(終値!T212:AM212)/AVERAGE(終値!T212:AM212),""))</f>
        <v>0.13060098651612648</v>
      </c>
      <c r="R212" s="500">
        <f>IF(終値!A212="","",IFERROR(4*STDEVP(終値!U212:AN212)/AVERAGE(終値!U212:AN212),""))</f>
        <v>0.1386586951883822</v>
      </c>
      <c r="S212" s="500">
        <f>IF(終値!A212="","",IFERROR(4*STDEVP(終値!V212:AO212)/AVERAGE(終値!V212:AO212),""))</f>
        <v>0.14053248898452173</v>
      </c>
      <c r="T212" s="500">
        <f>IF(終値!A212="","",IFERROR(4*STDEVP(終値!W212:AP212)/AVERAGE(終値!W212:AP212),""))</f>
        <v>0.1398417588119184</v>
      </c>
      <c r="U212" s="500">
        <f>IF(終値!A212="","",IFERROR(4*STDEVP(終値!X212:AQ212)/AVERAGE(終値!X212:AQ212),""))</f>
        <v>0.13717947525365845</v>
      </c>
      <c r="V212" s="500">
        <f>IF(終値!A212="","",IFERROR(4*STDEVP(終値!Y212:AR212)/AVERAGE(終値!Y212:AR212),""))</f>
        <v>0.13262730567088021</v>
      </c>
      <c r="W212" s="500">
        <f>IF(終値!A212="","",IFERROR(4*STDEVP(終値!Z212:AS212)/AVERAGE(終値!Z212:AS212),""))</f>
        <v>0.12170391968695385</v>
      </c>
      <c r="X212" s="500">
        <f>IF(終値!A212="","",IFERROR(4*STDEVP(終値!AA212:AT212)/AVERAGE(終値!AA212:AT212),""))</f>
        <v>0.11003726639027094</v>
      </c>
      <c r="Y212" s="500">
        <f>IF(終値!A212="","",IFERROR(4*STDEVP(終値!AB212:AU212)/AVERAGE(終値!AB212:AU212),""))</f>
        <v>8.1376062144439931E-2</v>
      </c>
      <c r="Z212" s="500">
        <f>IF(終値!A212="","",IFERROR(4*STDEVP(終値!AC212:AV212)/AVERAGE(終値!AC212:AV212),""))</f>
        <v>6.8223789008869384E-2</v>
      </c>
      <c r="AA212" s="500">
        <f>IF(終値!A212="","",IFERROR(4*STDEVP(終値!AD212:AW212)/AVERAGE(終値!AD212:AW212),""))</f>
        <v>6.5384154753442128E-2</v>
      </c>
      <c r="AB212" s="500">
        <f>IF(終値!A212="","",IFERROR(4*STDEVP(終値!AE212:AX212)/AVERAGE(終値!AE212:AX212),""))</f>
        <v>7.918625556295511E-2</v>
      </c>
      <c r="AC212" s="500">
        <f>IF(終値!A212="","",IFERROR(4*STDEVP(終値!AF212:AY212)/AVERAGE(終値!AF212:AY212),""))</f>
        <v>8.0103675965022159E-2</v>
      </c>
      <c r="AD212" s="500">
        <f>IF(終値!A212="","",IFERROR(4*STDEVP(終値!AG212:AZ212)/AVERAGE(終値!AG212:AZ212),""))</f>
        <v>7.6032840810274741E-2</v>
      </c>
      <c r="AE212" s="500">
        <f>IF(終値!A212="","",IFERROR(4*STDEVP(終値!AH212:BA212)/AVERAGE(終値!AH212:BA212),""))</f>
        <v>7.7516943101118355E-2</v>
      </c>
      <c r="AF212" s="500">
        <f>IF(終値!A212="","",IFERROR(4*STDEVP(終値!AI212:BB212)/AVERAGE(終値!AI212:BB212),""))</f>
        <v>8.0106790011455903E-2</v>
      </c>
      <c r="AG212" s="500">
        <f>IF(終値!A212="","",IFERROR(4*STDEVP(終値!AJ212:BC212)/AVERAGE(終値!AJ212:BC212),""))</f>
        <v>8.1280365204172117E-2</v>
      </c>
      <c r="AH212" s="500">
        <f>IF(終値!A212="","",IFERROR(4*STDEVP(終値!AK212:BD212)/AVERAGE(終値!AK212:BD212),""))</f>
        <v>8.2060012068592939E-2</v>
      </c>
      <c r="AI212" s="500">
        <f>IF(終値!A212="","",IFERROR(4*STDEVP(終値!AL212:BE212)/AVERAGE(終値!AL212:BE212),""))</f>
        <v>8.4048712623176147E-2</v>
      </c>
      <c r="AJ212" s="500">
        <f>IF(終値!A212="","",IFERROR(4*STDEVP(終値!AM212:BF212)/AVERAGE(終値!AM212:BF212),""))</f>
        <v>8.4993640244780427E-2</v>
      </c>
      <c r="AK212" s="500">
        <f>IF(終値!A212="","",IFERROR(4*STDEVP(終値!AN212:BG212)/AVERAGE(終値!AN212:BG212),""))</f>
        <v>8.9845973308736116E-2</v>
      </c>
      <c r="AL212" s="500">
        <f>IF(終値!A212="","",IFERROR(4*STDEVP(終値!AO212:BH212)/AVERAGE(終値!AO212:BH212),""))</f>
        <v>9.728847654149593E-2</v>
      </c>
      <c r="AM212" s="500">
        <f>IF(終値!A212="","",IFERROR(4*STDEVP(終値!AP212:BI212)/AVERAGE(終値!AP212:BI212),""))</f>
        <v>0.10434608007082963</v>
      </c>
      <c r="AN212" s="500">
        <f>IF(終値!A212="","",IFERROR(4*STDEVP(終値!AQ212:BJ212)/AVERAGE(終値!AQ212:BJ212),""))</f>
        <v>0.10985583248406937</v>
      </c>
      <c r="AO212" s="500">
        <f>IF(終値!A212="","",IFERROR(4*STDEVP(終値!AR212:BK212)/AVERAGE(終値!AR212:BK212),""))</f>
        <v>0.11624625532832862</v>
      </c>
      <c r="AP212" s="500">
        <f>IF(終値!A212="","",IFERROR(4*STDEVP(終値!AS212:BL212)/AVERAGE(終値!AS212:BL212),""))</f>
        <v>0.12050612381530772</v>
      </c>
    </row>
    <row r="213" spans="1:42">
      <c r="A213" s="497" t="str">
        <f>IF(終値!A213="","",終値!A213)</f>
        <v>4004</v>
      </c>
      <c r="B213" s="500">
        <f>IF(終値!A213="","",IFERROR(4*STDEVP(終値!E213:X213)/AVERAGE(終値!E213:X213),""))</f>
        <v>0.331921262667072</v>
      </c>
      <c r="C213" s="500">
        <f>IF(終値!A213="","",IFERROR(4*STDEVP(終値!F213:Y213)/AVERAGE(終値!F213:Y213),""))</f>
        <v>0.33302092869451239</v>
      </c>
      <c r="D213" s="500">
        <f>IF(終値!A213="","",IFERROR(4*STDEVP(終値!G213:Z213)/AVERAGE(終値!G213:Z213),""))</f>
        <v>0.32589052712882843</v>
      </c>
      <c r="E213" s="500">
        <f>IF(終値!A213="","",IFERROR(4*STDEVP(終値!H213:AA213)/AVERAGE(終値!H213:AA213),""))</f>
        <v>0.34872798968106727</v>
      </c>
      <c r="F213" s="500">
        <f>IF(終値!A213="","",IFERROR(4*STDEVP(終値!I213:AB213)/AVERAGE(終値!I213:AB213),""))</f>
        <v>0.38003906841583013</v>
      </c>
      <c r="G213" s="500">
        <f>IF(終値!A213="","",IFERROR(4*STDEVP(終値!J213:AC213)/AVERAGE(終値!J213:AC213),""))</f>
        <v>0.40747149941871497</v>
      </c>
      <c r="H213" s="500">
        <f>IF(終値!A213="","",IFERROR(4*STDEVP(終値!K213:AD213)/AVERAGE(終値!K213:AD213),""))</f>
        <v>0.40916904561505785</v>
      </c>
      <c r="I213" s="500">
        <f>IF(終値!A213="","",IFERROR(4*STDEVP(終値!L213:AE213)/AVERAGE(終値!L213:AE213),""))</f>
        <v>0.37729451612101017</v>
      </c>
      <c r="J213" s="500">
        <f>IF(終値!A213="","",IFERROR(4*STDEVP(終値!M213:AF213)/AVERAGE(終値!M213:AF213),""))</f>
        <v>0.33784876799130925</v>
      </c>
      <c r="K213" s="500">
        <f>IF(終値!A213="","",IFERROR(4*STDEVP(終値!N213:AG213)/AVERAGE(終値!N213:AG213),""))</f>
        <v>0.3229844982399368</v>
      </c>
      <c r="L213" s="500">
        <f>IF(終値!A213="","",IFERROR(4*STDEVP(終値!O213:AH213)/AVERAGE(終値!O213:AH213),""))</f>
        <v>0.3185913002850726</v>
      </c>
      <c r="M213" s="500">
        <f>IF(終値!A213="","",IFERROR(4*STDEVP(終値!P213:AI213)/AVERAGE(終値!P213:AI213),""))</f>
        <v>0.32196737372554596</v>
      </c>
      <c r="N213" s="500">
        <f>IF(終値!A213="","",IFERROR(4*STDEVP(終値!Q213:AJ213)/AVERAGE(終値!Q213:AJ213),""))</f>
        <v>0.32871692943995839</v>
      </c>
      <c r="O213" s="500">
        <f>IF(終値!A213="","",IFERROR(4*STDEVP(終値!R213:AK213)/AVERAGE(終値!R213:AK213),""))</f>
        <v>0.33652981684517819</v>
      </c>
      <c r="P213" s="500">
        <f>IF(終値!A213="","",IFERROR(4*STDEVP(終値!S213:AL213)/AVERAGE(終値!S213:AL213),""))</f>
        <v>0.30364849084944001</v>
      </c>
      <c r="Q213" s="500">
        <f>IF(終値!A213="","",IFERROR(4*STDEVP(終値!T213:AM213)/AVERAGE(終値!T213:AM213),""))</f>
        <v>0.28681660637862116</v>
      </c>
      <c r="R213" s="500">
        <f>IF(終値!A213="","",IFERROR(4*STDEVP(終値!U213:AN213)/AVERAGE(終値!U213:AN213),""))</f>
        <v>0.28478818490445879</v>
      </c>
      <c r="S213" s="500">
        <f>IF(終値!A213="","",IFERROR(4*STDEVP(終値!V213:AO213)/AVERAGE(終値!V213:AO213),""))</f>
        <v>0.26831366502438037</v>
      </c>
      <c r="T213" s="500">
        <f>IF(終値!A213="","",IFERROR(4*STDEVP(終値!W213:AP213)/AVERAGE(終値!W213:AP213),""))</f>
        <v>0.24575988603112778</v>
      </c>
      <c r="U213" s="500">
        <f>IF(終値!A213="","",IFERROR(4*STDEVP(終値!X213:AQ213)/AVERAGE(終値!X213:AQ213),""))</f>
        <v>0.23611793541499465</v>
      </c>
      <c r="V213" s="500">
        <f>IF(終値!A213="","",IFERROR(4*STDEVP(終値!Y213:AR213)/AVERAGE(終値!Y213:AR213),""))</f>
        <v>0.22466396217611342</v>
      </c>
      <c r="W213" s="500">
        <f>IF(終値!A213="","",IFERROR(4*STDEVP(終値!Z213:AS213)/AVERAGE(終値!Z213:AS213),""))</f>
        <v>0.22452772874521432</v>
      </c>
      <c r="X213" s="500">
        <f>IF(終値!A213="","",IFERROR(4*STDEVP(終値!AA213:AT213)/AVERAGE(終値!AA213:AT213),""))</f>
        <v>0.20755648514777769</v>
      </c>
      <c r="Y213" s="500">
        <f>IF(終値!A213="","",IFERROR(4*STDEVP(終値!AB213:AU213)/AVERAGE(終値!AB213:AU213),""))</f>
        <v>0.22040857307746775</v>
      </c>
      <c r="Z213" s="500">
        <f>IF(終値!A213="","",IFERROR(4*STDEVP(終値!AC213:AV213)/AVERAGE(終値!AC213:AV213),""))</f>
        <v>0.22107559827704321</v>
      </c>
      <c r="AA213" s="500">
        <f>IF(終値!A213="","",IFERROR(4*STDEVP(終値!AD213:AW213)/AVERAGE(終値!AD213:AW213),""))</f>
        <v>0.22099779532620875</v>
      </c>
      <c r="AB213" s="500">
        <f>IF(終値!A213="","",IFERROR(4*STDEVP(終値!AE213:AX213)/AVERAGE(終値!AE213:AX213),""))</f>
        <v>0.2212247735735649</v>
      </c>
      <c r="AC213" s="500">
        <f>IF(終値!A213="","",IFERROR(4*STDEVP(終値!AF213:AY213)/AVERAGE(終値!AF213:AY213),""))</f>
        <v>0.22129263349612727</v>
      </c>
      <c r="AD213" s="500">
        <f>IF(終値!A213="","",IFERROR(4*STDEVP(終値!AG213:AZ213)/AVERAGE(終値!AG213:AZ213),""))</f>
        <v>0.22398094734967341</v>
      </c>
      <c r="AE213" s="500">
        <f>IF(終値!A213="","",IFERROR(4*STDEVP(終値!AH213:BA213)/AVERAGE(終値!AH213:BA213),""))</f>
        <v>0.22775196911280021</v>
      </c>
      <c r="AF213" s="500">
        <f>IF(終値!A213="","",IFERROR(4*STDEVP(終値!AI213:BB213)/AVERAGE(終値!AI213:BB213),""))</f>
        <v>0.23014015618227959</v>
      </c>
      <c r="AG213" s="500">
        <f>IF(終値!A213="","",IFERROR(4*STDEVP(終値!AJ213:BC213)/AVERAGE(終値!AJ213:BC213),""))</f>
        <v>0.23784996102915168</v>
      </c>
      <c r="AH213" s="500">
        <f>IF(終値!A213="","",IFERROR(4*STDEVP(終値!AK213:BD213)/AVERAGE(終値!AK213:BD213),""))</f>
        <v>0.24354153294664871</v>
      </c>
      <c r="AI213" s="500">
        <f>IF(終値!A213="","",IFERROR(4*STDEVP(終値!AL213:BE213)/AVERAGE(終値!AL213:BE213),""))</f>
        <v>0.24534703887413367</v>
      </c>
      <c r="AJ213" s="500">
        <f>IF(終値!A213="","",IFERROR(4*STDEVP(終値!AM213:BF213)/AVERAGE(終値!AM213:BF213),""))</f>
        <v>0.24444171346048332</v>
      </c>
      <c r="AK213" s="500">
        <f>IF(終値!A213="","",IFERROR(4*STDEVP(終値!AN213:BG213)/AVERAGE(終値!AN213:BG213),""))</f>
        <v>0.24516825256607977</v>
      </c>
      <c r="AL213" s="500">
        <f>IF(終値!A213="","",IFERROR(4*STDEVP(終値!AO213:BH213)/AVERAGE(終値!AO213:BH213),""))</f>
        <v>0.26149244250295167</v>
      </c>
      <c r="AM213" s="500">
        <f>IF(終値!A213="","",IFERROR(4*STDEVP(終値!AP213:BI213)/AVERAGE(終値!AP213:BI213),""))</f>
        <v>0.26989218027622269</v>
      </c>
      <c r="AN213" s="500">
        <f>IF(終値!A213="","",IFERROR(4*STDEVP(終値!AQ213:BJ213)/AVERAGE(終値!AQ213:BJ213),""))</f>
        <v>0.27151873374723995</v>
      </c>
      <c r="AO213" s="500">
        <f>IF(終値!A213="","",IFERROR(4*STDEVP(終値!AR213:BK213)/AVERAGE(終値!AR213:BK213),""))</f>
        <v>0.27024315254490033</v>
      </c>
      <c r="AP213" s="500">
        <f>IF(終値!A213="","",IFERROR(4*STDEVP(終値!AS213:BL213)/AVERAGE(終値!AS213:BL213),""))</f>
        <v>0.26720780303448249</v>
      </c>
    </row>
    <row r="214" spans="1:42">
      <c r="A214" s="497" t="str">
        <f>IF(終値!A214="","",終値!A214)</f>
        <v>9519</v>
      </c>
      <c r="B214" s="500">
        <f>IF(終値!A214="","",IFERROR(4*STDEVP(終値!E214:X214)/AVERAGE(終値!E214:X214),""))</f>
        <v>0.16890248590017901</v>
      </c>
      <c r="C214" s="500">
        <f>IF(終値!A214="","",IFERROR(4*STDEVP(終値!F214:Y214)/AVERAGE(終値!F214:Y214),""))</f>
        <v>0.16663537681886942</v>
      </c>
      <c r="D214" s="500">
        <f>IF(終値!A214="","",IFERROR(4*STDEVP(終値!G214:Z214)/AVERAGE(終値!G214:Z214),""))</f>
        <v>0.16299215274396256</v>
      </c>
      <c r="E214" s="500">
        <f>IF(終値!A214="","",IFERROR(4*STDEVP(終値!H214:AA214)/AVERAGE(終値!H214:AA214),""))</f>
        <v>0.15630618540525007</v>
      </c>
      <c r="F214" s="500">
        <f>IF(終値!A214="","",IFERROR(4*STDEVP(終値!I214:AB214)/AVERAGE(終値!I214:AB214),""))</f>
        <v>0.1451630817162298</v>
      </c>
      <c r="G214" s="500">
        <f>IF(終値!A214="","",IFERROR(4*STDEVP(終値!J214:AC214)/AVERAGE(終値!J214:AC214),""))</f>
        <v>0.13892106992469039</v>
      </c>
      <c r="H214" s="500">
        <f>IF(終値!A214="","",IFERROR(4*STDEVP(終値!K214:AD214)/AVERAGE(終値!K214:AD214),""))</f>
        <v>0.13155998874027613</v>
      </c>
      <c r="I214" s="500">
        <f>IF(終値!A214="","",IFERROR(4*STDEVP(終値!L214:AE214)/AVERAGE(終値!L214:AE214),""))</f>
        <v>0.13076107368812565</v>
      </c>
      <c r="J214" s="500">
        <f>IF(終値!A214="","",IFERROR(4*STDEVP(終値!M214:AF214)/AVERAGE(終値!M214:AF214),""))</f>
        <v>0.13074653231237418</v>
      </c>
      <c r="K214" s="500">
        <f>IF(終値!A214="","",IFERROR(4*STDEVP(終値!N214:AG214)/AVERAGE(終値!N214:AG214),""))</f>
        <v>0.13499810307617541</v>
      </c>
      <c r="L214" s="500">
        <f>IF(終値!A214="","",IFERROR(4*STDEVP(終値!O214:AH214)/AVERAGE(終値!O214:AH214),""))</f>
        <v>0.15476505919246572</v>
      </c>
      <c r="M214" s="500">
        <f>IF(終値!A214="","",IFERROR(4*STDEVP(終値!P214:AI214)/AVERAGE(終値!P214:AI214),""))</f>
        <v>0.15944438060207045</v>
      </c>
      <c r="N214" s="500">
        <f>IF(終値!A214="","",IFERROR(4*STDEVP(終値!Q214:AJ214)/AVERAGE(終値!Q214:AJ214),""))</f>
        <v>0.16185524925741585</v>
      </c>
      <c r="O214" s="500">
        <f>IF(終値!A214="","",IFERROR(4*STDEVP(終値!R214:AK214)/AVERAGE(終値!R214:AK214),""))</f>
        <v>0.17304845136475083</v>
      </c>
      <c r="P214" s="500">
        <f>IF(終値!A214="","",IFERROR(4*STDEVP(終値!S214:AL214)/AVERAGE(終値!S214:AL214),""))</f>
        <v>0.21434575936579789</v>
      </c>
      <c r="Q214" s="500">
        <f>IF(終値!A214="","",IFERROR(4*STDEVP(終値!T214:AM214)/AVERAGE(終値!T214:AM214),""))</f>
        <v>0.22566872858386014</v>
      </c>
      <c r="R214" s="500">
        <f>IF(終値!A214="","",IFERROR(4*STDEVP(終値!U214:AN214)/AVERAGE(終値!U214:AN214),""))</f>
        <v>0.21150708927271492</v>
      </c>
      <c r="S214" s="500">
        <f>IF(終値!A214="","",IFERROR(4*STDEVP(終値!V214:AO214)/AVERAGE(終値!V214:AO214),""))</f>
        <v>0.21408808947750327</v>
      </c>
      <c r="T214" s="500">
        <f>IF(終値!A214="","",IFERROR(4*STDEVP(終値!W214:AP214)/AVERAGE(終値!W214:AP214),""))</f>
        <v>0.21636489419849397</v>
      </c>
      <c r="U214" s="500">
        <f>IF(終値!A214="","",IFERROR(4*STDEVP(終値!X214:AQ214)/AVERAGE(終値!X214:AQ214),""))</f>
        <v>0.21879767141536494</v>
      </c>
      <c r="V214" s="500">
        <f>IF(終値!A214="","",IFERROR(4*STDEVP(終値!Y214:AR214)/AVERAGE(終値!Y214:AR214),""))</f>
        <v>0.21964040137221499</v>
      </c>
      <c r="W214" s="500">
        <f>IF(終値!A214="","",IFERROR(4*STDEVP(終値!Z214:AS214)/AVERAGE(終値!Z214:AS214),""))</f>
        <v>0.21923593553627116</v>
      </c>
      <c r="X214" s="500">
        <f>IF(終値!A214="","",IFERROR(4*STDEVP(終値!AA214:AT214)/AVERAGE(終値!AA214:AT214),""))</f>
        <v>0.21232138929335623</v>
      </c>
      <c r="Y214" s="500">
        <f>IF(終値!A214="","",IFERROR(4*STDEVP(終値!AB214:AU214)/AVERAGE(終値!AB214:AU214),""))</f>
        <v>0.22285376881355989</v>
      </c>
      <c r="Z214" s="500">
        <f>IF(終値!A214="","",IFERROR(4*STDEVP(終値!AC214:AV214)/AVERAGE(終値!AC214:AV214),""))</f>
        <v>0.23251788062279588</v>
      </c>
      <c r="AA214" s="500">
        <f>IF(終値!A214="","",IFERROR(4*STDEVP(終値!AD214:AW214)/AVERAGE(終値!AD214:AW214),""))</f>
        <v>0.23322546092827098</v>
      </c>
      <c r="AB214" s="500">
        <f>IF(終値!A214="","",IFERROR(4*STDEVP(終値!AE214:AX214)/AVERAGE(終値!AE214:AX214),""))</f>
        <v>0.24846716098253474</v>
      </c>
      <c r="AC214" s="500">
        <f>IF(終値!A214="","",IFERROR(4*STDEVP(終値!AF214:AY214)/AVERAGE(終値!AF214:AY214),""))</f>
        <v>0.29785110998207015</v>
      </c>
      <c r="AD214" s="500">
        <f>IF(終値!A214="","",IFERROR(4*STDEVP(終値!AG214:AZ214)/AVERAGE(終値!AG214:AZ214),""))</f>
        <v>0.3832762903851164</v>
      </c>
      <c r="AE214" s="500">
        <f>IF(終値!A214="","",IFERROR(4*STDEVP(終値!AH214:BA214)/AVERAGE(終値!AH214:BA214),""))</f>
        <v>0.44529342186141474</v>
      </c>
      <c r="AF214" s="500">
        <f>IF(終値!A214="","",IFERROR(4*STDEVP(終値!AI214:BB214)/AVERAGE(終値!AI214:BB214),""))</f>
        <v>0.49251768991629313</v>
      </c>
      <c r="AG214" s="500">
        <f>IF(終値!A214="","",IFERROR(4*STDEVP(終値!AJ214:BC214)/AVERAGE(終値!AJ214:BC214),""))</f>
        <v>0.55467330227508704</v>
      </c>
      <c r="AH214" s="500">
        <f>IF(終値!A214="","",IFERROR(4*STDEVP(終値!AK214:BD214)/AVERAGE(終値!AK214:BD214),""))</f>
        <v>0.59136765849395234</v>
      </c>
      <c r="AI214" s="500">
        <f>IF(終値!A214="","",IFERROR(4*STDEVP(終値!AL214:BE214)/AVERAGE(終値!AL214:BE214),""))</f>
        <v>0.63028093197267354</v>
      </c>
      <c r="AJ214" s="500">
        <f>IF(終値!A214="","",IFERROR(4*STDEVP(終値!AM214:BF214)/AVERAGE(終値!AM214:BF214),""))</f>
        <v>0.63858679580389766</v>
      </c>
      <c r="AK214" s="500">
        <f>IF(終値!A214="","",IFERROR(4*STDEVP(終値!AN214:BG214)/AVERAGE(終値!AN214:BG214),""))</f>
        <v>0.62408978669961879</v>
      </c>
      <c r="AL214" s="500">
        <f>IF(終値!A214="","",IFERROR(4*STDEVP(終値!AO214:BH214)/AVERAGE(終値!AO214:BH214),""))</f>
        <v>0.60602714865911478</v>
      </c>
      <c r="AM214" s="500">
        <f>IF(終値!A214="","",IFERROR(4*STDEVP(終値!AP214:BI214)/AVERAGE(終値!AP214:BI214),""))</f>
        <v>0.60160483800434017</v>
      </c>
      <c r="AN214" s="500">
        <f>IF(終値!A214="","",IFERROR(4*STDEVP(終値!AQ214:BJ214)/AVERAGE(終値!AQ214:BJ214),""))</f>
        <v>0.57185363890742524</v>
      </c>
      <c r="AO214" s="500">
        <f>IF(終値!A214="","",IFERROR(4*STDEVP(終値!AR214:BK214)/AVERAGE(終値!AR214:BK214),""))</f>
        <v>0.54381232343767238</v>
      </c>
      <c r="AP214" s="500">
        <f>IF(終値!A214="","",IFERROR(4*STDEVP(終値!AS214:BL214)/AVERAGE(終値!AS214:BL214),""))</f>
        <v>0.50186261778184116</v>
      </c>
    </row>
    <row r="215" spans="1:42">
      <c r="A215" s="497" t="str">
        <f>IF(終値!A215="","",終値!A215)</f>
        <v>6752</v>
      </c>
      <c r="B215" s="500">
        <f>IF(終値!A215="","",IFERROR(4*STDEVP(終値!E215:X215)/AVERAGE(終値!E215:X215),""))</f>
        <v>0.28801674683036999</v>
      </c>
      <c r="C215" s="500">
        <f>IF(終値!A215="","",IFERROR(4*STDEVP(終値!F215:Y215)/AVERAGE(終値!F215:Y215),""))</f>
        <v>0.28496009729398158</v>
      </c>
      <c r="D215" s="500">
        <f>IF(終値!A215="","",IFERROR(4*STDEVP(終値!G215:Z215)/AVERAGE(終値!G215:Z215),""))</f>
        <v>0.27868166896214119</v>
      </c>
      <c r="E215" s="500">
        <f>IF(終値!A215="","",IFERROR(4*STDEVP(終値!H215:AA215)/AVERAGE(終値!H215:AA215),""))</f>
        <v>0.29224419209104191</v>
      </c>
      <c r="F215" s="500">
        <f>IF(終値!A215="","",IFERROR(4*STDEVP(終値!I215:AB215)/AVERAGE(終値!I215:AB215),""))</f>
        <v>0.30154417557366214</v>
      </c>
      <c r="G215" s="500">
        <f>IF(終値!A215="","",IFERROR(4*STDEVP(終値!J215:AC215)/AVERAGE(終値!J215:AC215),""))</f>
        <v>0.31131127977625267</v>
      </c>
      <c r="H215" s="500">
        <f>IF(終値!A215="","",IFERROR(4*STDEVP(終値!K215:AD215)/AVERAGE(終値!K215:AD215),""))</f>
        <v>0.30591677826135549</v>
      </c>
      <c r="I215" s="500">
        <f>IF(終値!A215="","",IFERROR(4*STDEVP(終値!L215:AE215)/AVERAGE(終値!L215:AE215),""))</f>
        <v>0.26647624422831889</v>
      </c>
      <c r="J215" s="500">
        <f>IF(終値!A215="","",IFERROR(4*STDEVP(終値!M215:AF215)/AVERAGE(終値!M215:AF215),""))</f>
        <v>0.22444863644294724</v>
      </c>
      <c r="K215" s="500">
        <f>IF(終値!A215="","",IFERROR(4*STDEVP(終値!N215:AG215)/AVERAGE(終値!N215:AG215),""))</f>
        <v>0.20921639759443739</v>
      </c>
      <c r="L215" s="500">
        <f>IF(終値!A215="","",IFERROR(4*STDEVP(終値!O215:AH215)/AVERAGE(終値!O215:AH215),""))</f>
        <v>0.19128642923043795</v>
      </c>
      <c r="M215" s="500">
        <f>IF(終値!A215="","",IFERROR(4*STDEVP(終値!P215:AI215)/AVERAGE(終値!P215:AI215),""))</f>
        <v>0.17578442354739557</v>
      </c>
      <c r="N215" s="500">
        <f>IF(終値!A215="","",IFERROR(4*STDEVP(終値!Q215:AJ215)/AVERAGE(終値!Q215:AJ215),""))</f>
        <v>0.16792783812537046</v>
      </c>
      <c r="O215" s="500">
        <f>IF(終値!A215="","",IFERROR(4*STDEVP(終値!R215:AK215)/AVERAGE(終値!R215:AK215),""))</f>
        <v>0.15302564446644928</v>
      </c>
      <c r="P215" s="500">
        <f>IF(終値!A215="","",IFERROR(4*STDEVP(終値!S215:AL215)/AVERAGE(終値!S215:AL215),""))</f>
        <v>0.12479794078191549</v>
      </c>
      <c r="Q215" s="500">
        <f>IF(終値!A215="","",IFERROR(4*STDEVP(終値!T215:AM215)/AVERAGE(終値!T215:AM215),""))</f>
        <v>0.11955116796715003</v>
      </c>
      <c r="R215" s="500">
        <f>IF(終値!A215="","",IFERROR(4*STDEVP(終値!U215:AN215)/AVERAGE(終値!U215:AN215),""))</f>
        <v>0.12668509175410461</v>
      </c>
      <c r="S215" s="500">
        <f>IF(終値!A215="","",IFERROR(4*STDEVP(終値!V215:AO215)/AVERAGE(終値!V215:AO215),""))</f>
        <v>0.13577042288444732</v>
      </c>
      <c r="T215" s="500">
        <f>IF(終値!A215="","",IFERROR(4*STDEVP(終値!W215:AP215)/AVERAGE(終値!W215:AP215),""))</f>
        <v>0.15976790939973756</v>
      </c>
      <c r="U215" s="500">
        <f>IF(終値!A215="","",IFERROR(4*STDEVP(終値!X215:AQ215)/AVERAGE(終値!X215:AQ215),""))</f>
        <v>0.20073873205471274</v>
      </c>
      <c r="V215" s="500">
        <f>IF(終値!A215="","",IFERROR(4*STDEVP(終値!Y215:AR215)/AVERAGE(終値!Y215:AR215),""))</f>
        <v>0.23538464946603257</v>
      </c>
      <c r="W215" s="500">
        <f>IF(終値!A215="","",IFERROR(4*STDEVP(終値!Z215:AS215)/AVERAGE(終値!Z215:AS215),""))</f>
        <v>0.26491146622964934</v>
      </c>
      <c r="X215" s="500">
        <f>IF(終値!A215="","",IFERROR(4*STDEVP(終値!AA215:AT215)/AVERAGE(終値!AA215:AT215),""))</f>
        <v>0.27695828472920048</v>
      </c>
      <c r="Y215" s="500">
        <f>IF(終値!A215="","",IFERROR(4*STDEVP(終値!AB215:AU215)/AVERAGE(終値!AB215:AU215),""))</f>
        <v>0.30966310072510062</v>
      </c>
      <c r="Z215" s="500">
        <f>IF(終値!A215="","",IFERROR(4*STDEVP(終値!AC215:AV215)/AVERAGE(終値!AC215:AV215),""))</f>
        <v>0.32155691517036505</v>
      </c>
      <c r="AA215" s="500">
        <f>IF(終値!A215="","",IFERROR(4*STDEVP(終値!AD215:AW215)/AVERAGE(終値!AD215:AW215),""))</f>
        <v>0.32541441129060894</v>
      </c>
      <c r="AB215" s="500">
        <f>IF(終値!A215="","",IFERROR(4*STDEVP(終値!AE215:AX215)/AVERAGE(終値!AE215:AX215),""))</f>
        <v>0.30328645385725939</v>
      </c>
      <c r="AC215" s="500">
        <f>IF(終値!A215="","",IFERROR(4*STDEVP(終値!AF215:AY215)/AVERAGE(終値!AF215:AY215),""))</f>
        <v>0.3137186455316564</v>
      </c>
      <c r="AD215" s="500">
        <f>IF(終値!A215="","",IFERROR(4*STDEVP(終値!AG215:AZ215)/AVERAGE(終値!AG215:AZ215),""))</f>
        <v>0.3243987470630284</v>
      </c>
      <c r="AE215" s="500">
        <f>IF(終値!A215="","",IFERROR(4*STDEVP(終値!AH215:BA215)/AVERAGE(終値!AH215:BA215),""))</f>
        <v>0.31403394053558847</v>
      </c>
      <c r="AF215" s="500">
        <f>IF(終値!A215="","",IFERROR(4*STDEVP(終値!AI215:BB215)/AVERAGE(終値!AI215:BB215),""))</f>
        <v>0.29877365680825996</v>
      </c>
      <c r="AG215" s="500">
        <f>IF(終値!A215="","",IFERROR(4*STDEVP(終値!AJ215:BC215)/AVERAGE(終値!AJ215:BC215),""))</f>
        <v>0.28747657888339767</v>
      </c>
      <c r="AH215" s="500">
        <f>IF(終値!A215="","",IFERROR(4*STDEVP(終値!AK215:BD215)/AVERAGE(終値!AK215:BD215),""))</f>
        <v>0.28543527191363699</v>
      </c>
      <c r="AI215" s="500">
        <f>IF(終値!A215="","",IFERROR(4*STDEVP(終値!AL215:BE215)/AVERAGE(終値!AL215:BE215),""))</f>
        <v>0.26654230365152304</v>
      </c>
      <c r="AJ215" s="500">
        <f>IF(終値!A215="","",IFERROR(4*STDEVP(終値!AM215:BF215)/AVERAGE(終値!AM215:BF215),""))</f>
        <v>0.23713325364611545</v>
      </c>
      <c r="AK215" s="500">
        <f>IF(終値!A215="","",IFERROR(4*STDEVP(終値!AN215:BG215)/AVERAGE(終値!AN215:BG215),""))</f>
        <v>0.21621378311588171</v>
      </c>
      <c r="AL215" s="500">
        <f>IF(終値!A215="","",IFERROR(4*STDEVP(終値!AO215:BH215)/AVERAGE(終値!AO215:BH215),""))</f>
        <v>0.22069057899604697</v>
      </c>
      <c r="AM215" s="500">
        <f>IF(終値!A215="","",IFERROR(4*STDEVP(終値!AP215:BI215)/AVERAGE(終値!AP215:BI215),""))</f>
        <v>0.21295434166420782</v>
      </c>
      <c r="AN215" s="500">
        <f>IF(終値!A215="","",IFERROR(4*STDEVP(終値!AQ215:BJ215)/AVERAGE(終値!AQ215:BJ215),""))</f>
        <v>0.20579204521584485</v>
      </c>
      <c r="AO215" s="500">
        <f>IF(終値!A215="","",IFERROR(4*STDEVP(終値!AR215:BK215)/AVERAGE(終値!AR215:BK215),""))</f>
        <v>0.21557867637264383</v>
      </c>
      <c r="AP215" s="500">
        <f>IF(終値!A215="","",IFERROR(4*STDEVP(終値!AS215:BL215)/AVERAGE(終値!AS215:BL215),""))</f>
        <v>0.21766322209539754</v>
      </c>
    </row>
    <row r="216" spans="1:42">
      <c r="A216" s="497" t="str">
        <f>IF(終値!A216="","",終値!A216)</f>
        <v>6622</v>
      </c>
      <c r="B216" s="500">
        <f>IF(終値!A216="","",IFERROR(4*STDEVP(終値!E216:X216)/AVERAGE(終値!E216:X216),""))</f>
        <v>0.28038093144441889</v>
      </c>
      <c r="C216" s="500">
        <f>IF(終値!A216="","",IFERROR(4*STDEVP(終値!F216:Y216)/AVERAGE(終値!F216:Y216),""))</f>
        <v>0.27993498315064275</v>
      </c>
      <c r="D216" s="500">
        <f>IF(終値!A216="","",IFERROR(4*STDEVP(終値!G216:Z216)/AVERAGE(終値!G216:Z216),""))</f>
        <v>0.2911793377404126</v>
      </c>
      <c r="E216" s="500">
        <f>IF(終値!A216="","",IFERROR(4*STDEVP(終値!H216:AA216)/AVERAGE(終値!H216:AA216),""))</f>
        <v>0.32961952128651645</v>
      </c>
      <c r="F216" s="500">
        <f>IF(終値!A216="","",IFERROR(4*STDEVP(終値!I216:AB216)/AVERAGE(終値!I216:AB216),""))</f>
        <v>0.3493337769376072</v>
      </c>
      <c r="G216" s="500">
        <f>IF(終値!A216="","",IFERROR(4*STDEVP(終値!J216:AC216)/AVERAGE(終値!J216:AC216),""))</f>
        <v>0.3655355442471675</v>
      </c>
      <c r="H216" s="500">
        <f>IF(終値!A216="","",IFERROR(4*STDEVP(終値!K216:AD216)/AVERAGE(終値!K216:AD216),""))</f>
        <v>0.37548633939193848</v>
      </c>
      <c r="I216" s="500">
        <f>IF(終値!A216="","",IFERROR(4*STDEVP(終値!L216:AE216)/AVERAGE(終値!L216:AE216),""))</f>
        <v>0.34296157910333247</v>
      </c>
      <c r="J216" s="500">
        <f>IF(終値!A216="","",IFERROR(4*STDEVP(終値!M216:AF216)/AVERAGE(終値!M216:AF216),""))</f>
        <v>0.32653610264573624</v>
      </c>
      <c r="K216" s="500">
        <f>IF(終値!A216="","",IFERROR(4*STDEVP(終値!N216:AG216)/AVERAGE(終値!N216:AG216),""))</f>
        <v>0.34263823650850339</v>
      </c>
      <c r="L216" s="500">
        <f>IF(終値!A216="","",IFERROR(4*STDEVP(終値!O216:AH216)/AVERAGE(終値!O216:AH216),""))</f>
        <v>0.36405373812088387</v>
      </c>
      <c r="M216" s="500">
        <f>IF(終値!A216="","",IFERROR(4*STDEVP(終値!P216:AI216)/AVERAGE(終値!P216:AI216),""))</f>
        <v>0.37235538109855454</v>
      </c>
      <c r="N216" s="500">
        <f>IF(終値!A216="","",IFERROR(4*STDEVP(終値!Q216:AJ216)/AVERAGE(終値!Q216:AJ216),""))</f>
        <v>0.37690138902835901</v>
      </c>
      <c r="O216" s="500">
        <f>IF(終値!A216="","",IFERROR(4*STDEVP(終値!R216:AK216)/AVERAGE(終値!R216:AK216),""))</f>
        <v>0.38344340409358629</v>
      </c>
      <c r="P216" s="500">
        <f>IF(終値!A216="","",IFERROR(4*STDEVP(終値!S216:AL216)/AVERAGE(終値!S216:AL216),""))</f>
        <v>0.35152494183498106</v>
      </c>
      <c r="Q216" s="500">
        <f>IF(終値!A216="","",IFERROR(4*STDEVP(終値!T216:AM216)/AVERAGE(終値!T216:AM216),""))</f>
        <v>0.33722985189471588</v>
      </c>
      <c r="R216" s="500">
        <f>IF(終値!A216="","",IFERROR(4*STDEVP(終値!U216:AN216)/AVERAGE(終値!U216:AN216),""))</f>
        <v>0.32808634451815388</v>
      </c>
      <c r="S216" s="500">
        <f>IF(終値!A216="","",IFERROR(4*STDEVP(終値!V216:AO216)/AVERAGE(終値!V216:AO216),""))</f>
        <v>0.31248048693926234</v>
      </c>
      <c r="T216" s="500">
        <f>IF(終値!A216="","",IFERROR(4*STDEVP(終値!W216:AP216)/AVERAGE(終値!W216:AP216),""))</f>
        <v>0.29476999627279055</v>
      </c>
      <c r="U216" s="500">
        <f>IF(終値!A216="","",IFERROR(4*STDEVP(終値!X216:AQ216)/AVERAGE(終値!X216:AQ216),""))</f>
        <v>0.30647192055158734</v>
      </c>
      <c r="V216" s="500">
        <f>IF(終値!A216="","",IFERROR(4*STDEVP(終値!Y216:AR216)/AVERAGE(終値!Y216:AR216),""))</f>
        <v>0.32445261646631235</v>
      </c>
      <c r="W216" s="500">
        <f>IF(終値!A216="","",IFERROR(4*STDEVP(終値!Z216:AS216)/AVERAGE(終値!Z216:AS216),""))</f>
        <v>0.32574379545887849</v>
      </c>
      <c r="X216" s="500">
        <f>IF(終値!A216="","",IFERROR(4*STDEVP(終値!AA216:AT216)/AVERAGE(終値!AA216:AT216),""))</f>
        <v>0.3336671450313069</v>
      </c>
      <c r="Y216" s="500">
        <f>IF(終値!A216="","",IFERROR(4*STDEVP(終値!AB216:AU216)/AVERAGE(終値!AB216:AU216),""))</f>
        <v>0.34850642774812174</v>
      </c>
      <c r="Z216" s="500">
        <f>IF(終値!A216="","",IFERROR(4*STDEVP(終値!AC216:AV216)/AVERAGE(終値!AC216:AV216),""))</f>
        <v>0.35248649499015927</v>
      </c>
      <c r="AA216" s="500">
        <f>IF(終値!A216="","",IFERROR(4*STDEVP(終値!AD216:AW216)/AVERAGE(終値!AD216:AW216),""))</f>
        <v>0.36034023109424518</v>
      </c>
      <c r="AB216" s="500">
        <f>IF(終値!A216="","",IFERROR(4*STDEVP(終値!AE216:AX216)/AVERAGE(終値!AE216:AX216),""))</f>
        <v>0.35943432874145681</v>
      </c>
      <c r="AC216" s="500">
        <f>IF(終値!A216="","",IFERROR(4*STDEVP(終値!AF216:AY216)/AVERAGE(終値!AF216:AY216),""))</f>
        <v>0.36547889045839299</v>
      </c>
      <c r="AD216" s="500">
        <f>IF(終値!A216="","",IFERROR(4*STDEVP(終値!AG216:AZ216)/AVERAGE(終値!AG216:AZ216),""))</f>
        <v>0.36636604163868958</v>
      </c>
      <c r="AE216" s="500">
        <f>IF(終値!A216="","",IFERROR(4*STDEVP(終値!AH216:BA216)/AVERAGE(終値!AH216:BA216),""))</f>
        <v>0.35913787971705413</v>
      </c>
      <c r="AF216" s="500">
        <f>IF(終値!A216="","",IFERROR(4*STDEVP(終値!AI216:BB216)/AVERAGE(終値!AI216:BB216),""))</f>
        <v>0.33574384772875215</v>
      </c>
      <c r="AG216" s="500">
        <f>IF(終値!A216="","",IFERROR(4*STDEVP(終値!AJ216:BC216)/AVERAGE(終値!AJ216:BC216),""))</f>
        <v>0.31814624341596787</v>
      </c>
      <c r="AH216" s="500">
        <f>IF(終値!A216="","",IFERROR(4*STDEVP(終値!AK216:BD216)/AVERAGE(終値!AK216:BD216),""))</f>
        <v>0.29408866419263507</v>
      </c>
      <c r="AI216" s="500">
        <f>IF(終値!A216="","",IFERROR(4*STDEVP(終値!AL216:BE216)/AVERAGE(終値!AL216:BE216),""))</f>
        <v>0.236025874822195</v>
      </c>
      <c r="AJ216" s="500">
        <f>IF(終値!A216="","",IFERROR(4*STDEVP(終値!AM216:BF216)/AVERAGE(終値!AM216:BF216),""))</f>
        <v>0.21561826683560326</v>
      </c>
      <c r="AK216" s="500">
        <f>IF(終値!A216="","",IFERROR(4*STDEVP(終値!AN216:BG216)/AVERAGE(終値!AN216:BG216),""))</f>
        <v>0.17511446539160413</v>
      </c>
      <c r="AL216" s="500">
        <f>IF(終値!A216="","",IFERROR(4*STDEVP(終値!AO216:BH216)/AVERAGE(終値!AO216:BH216),""))</f>
        <v>0.17016357162608664</v>
      </c>
      <c r="AM216" s="500">
        <f>IF(終値!A216="","",IFERROR(4*STDEVP(終値!AP216:BI216)/AVERAGE(終値!AP216:BI216),""))</f>
        <v>0.16866746442412994</v>
      </c>
      <c r="AN216" s="500">
        <f>IF(終値!A216="","",IFERROR(4*STDEVP(終値!AQ216:BJ216)/AVERAGE(終値!AQ216:BJ216),""))</f>
        <v>0.17197416489086745</v>
      </c>
      <c r="AO216" s="500">
        <f>IF(終値!A216="","",IFERROR(4*STDEVP(終値!AR216:BK216)/AVERAGE(終値!AR216:BK216),""))</f>
        <v>0.17364926662283892</v>
      </c>
      <c r="AP216" s="500">
        <f>IF(終値!A216="","",IFERROR(4*STDEVP(終値!AS216:BL216)/AVERAGE(終値!AS216:BL216),""))</f>
        <v>0.16712560782522395</v>
      </c>
    </row>
    <row r="217" spans="1:42">
      <c r="A217" s="497" t="str">
        <f>IF(終値!A217="","",終値!A217)</f>
        <v>1407</v>
      </c>
      <c r="B217" s="500">
        <f>IF(終値!A217="","",IFERROR(4*STDEVP(終値!E217:X217)/AVERAGE(終値!E217:X217),""))</f>
        <v>0.31834485131580131</v>
      </c>
      <c r="C217" s="500">
        <f>IF(終値!A217="","",IFERROR(4*STDEVP(終値!F217:Y217)/AVERAGE(終値!F217:Y217),""))</f>
        <v>0.34112736209108419</v>
      </c>
      <c r="D217" s="500">
        <f>IF(終値!A217="","",IFERROR(4*STDEVP(終値!G217:Z217)/AVERAGE(終値!G217:Z217),""))</f>
        <v>0.35558589713103406</v>
      </c>
      <c r="E217" s="500">
        <f>IF(終値!A217="","",IFERROR(4*STDEVP(終値!H217:AA217)/AVERAGE(終値!H217:AA217),""))</f>
        <v>0.36113519498082858</v>
      </c>
      <c r="F217" s="500">
        <f>IF(終値!A217="","",IFERROR(4*STDEVP(終値!I217:AB217)/AVERAGE(終値!I217:AB217),""))</f>
        <v>0.36464531946206025</v>
      </c>
      <c r="G217" s="500">
        <f>IF(終値!A217="","",IFERROR(4*STDEVP(終値!J217:AC217)/AVERAGE(終値!J217:AC217),""))</f>
        <v>0.37103381890631698</v>
      </c>
      <c r="H217" s="500">
        <f>IF(終値!A217="","",IFERROR(4*STDEVP(終値!K217:AD217)/AVERAGE(終値!K217:AD217),""))</f>
        <v>0.37321856075035686</v>
      </c>
      <c r="I217" s="500">
        <f>IF(終値!A217="","",IFERROR(4*STDEVP(終値!L217:AE217)/AVERAGE(終値!L217:AE217),""))</f>
        <v>0.37409400966014672</v>
      </c>
      <c r="J217" s="500">
        <f>IF(終値!A217="","",IFERROR(4*STDEVP(終値!M217:AF217)/AVERAGE(終値!M217:AF217),""))</f>
        <v>0.37286159254773404</v>
      </c>
      <c r="K217" s="500">
        <f>IF(終値!A217="","",IFERROR(4*STDEVP(終値!N217:AG217)/AVERAGE(終値!N217:AG217),""))</f>
        <v>0.36233187945544054</v>
      </c>
      <c r="L217" s="500">
        <f>IF(終値!A217="","",IFERROR(4*STDEVP(終値!O217:AH217)/AVERAGE(終値!O217:AH217),""))</f>
        <v>0.34813843843408943</v>
      </c>
      <c r="M217" s="500">
        <f>IF(終値!A217="","",IFERROR(4*STDEVP(終値!P217:AI217)/AVERAGE(終値!P217:AI217),""))</f>
        <v>0.33821158984902222</v>
      </c>
      <c r="N217" s="500">
        <f>IF(終値!A217="","",IFERROR(4*STDEVP(終値!Q217:AJ217)/AVERAGE(終値!Q217:AJ217),""))</f>
        <v>0.32948182753571975</v>
      </c>
      <c r="O217" s="500">
        <f>IF(終値!A217="","",IFERROR(4*STDEVP(終値!R217:AK217)/AVERAGE(終値!R217:AK217),""))</f>
        <v>0.31287251662683174</v>
      </c>
      <c r="P217" s="500">
        <f>IF(終値!A217="","",IFERROR(4*STDEVP(終値!S217:AL217)/AVERAGE(終値!S217:AL217),""))</f>
        <v>0.26954444912991865</v>
      </c>
      <c r="Q217" s="500">
        <f>IF(終値!A217="","",IFERROR(4*STDEVP(終値!T217:AM217)/AVERAGE(終値!T217:AM217),""))</f>
        <v>0.22415906960111229</v>
      </c>
      <c r="R217" s="500">
        <f>IF(終値!A217="","",IFERROR(4*STDEVP(終値!U217:AN217)/AVERAGE(終値!U217:AN217),""))</f>
        <v>0.12825043046480392</v>
      </c>
      <c r="S217" s="500">
        <f>IF(終値!A217="","",IFERROR(4*STDEVP(終値!V217:AO217)/AVERAGE(終値!V217:AO217),""))</f>
        <v>0.12985836317619986</v>
      </c>
      <c r="T217" s="500">
        <f>IF(終値!A217="","",IFERROR(4*STDEVP(終値!W217:AP217)/AVERAGE(終値!W217:AP217),""))</f>
        <v>0.12005843981376771</v>
      </c>
      <c r="U217" s="500">
        <f>IF(終値!A217="","",IFERROR(4*STDEVP(終値!X217:AQ217)/AVERAGE(終値!X217:AQ217),""))</f>
        <v>0.10165301529414363</v>
      </c>
      <c r="V217" s="500">
        <f>IF(終値!A217="","",IFERROR(4*STDEVP(終値!Y217:AR217)/AVERAGE(終値!Y217:AR217),""))</f>
        <v>0.10022107786385009</v>
      </c>
      <c r="W217" s="500">
        <f>IF(終値!A217="","",IFERROR(4*STDEVP(終値!Z217:AS217)/AVERAGE(終値!Z217:AS217),""))</f>
        <v>9.511177074545564E-2</v>
      </c>
      <c r="X217" s="500">
        <f>IF(終値!A217="","",IFERROR(4*STDEVP(終値!AA217:AT217)/AVERAGE(終値!AA217:AT217),""))</f>
        <v>9.8490607027313437E-2</v>
      </c>
      <c r="Y217" s="500">
        <f>IF(終値!A217="","",IFERROR(4*STDEVP(終値!AB217:AU217)/AVERAGE(終値!AB217:AU217),""))</f>
        <v>0.10780266391951508</v>
      </c>
      <c r="Z217" s="500">
        <f>IF(終値!A217="","",IFERROR(4*STDEVP(終値!AC217:AV217)/AVERAGE(終値!AC217:AV217),""))</f>
        <v>0.1184905840972765</v>
      </c>
      <c r="AA217" s="500">
        <f>IF(終値!A217="","",IFERROR(4*STDEVP(終値!AD217:AW217)/AVERAGE(終値!AD217:AW217),""))</f>
        <v>0.12343997791695334</v>
      </c>
      <c r="AB217" s="500">
        <f>IF(終値!A217="","",IFERROR(4*STDEVP(終値!AE217:AX217)/AVERAGE(終値!AE217:AX217),""))</f>
        <v>0.14896510230547491</v>
      </c>
      <c r="AC217" s="500">
        <f>IF(終値!A217="","",IFERROR(4*STDEVP(終値!AF217:AY217)/AVERAGE(終値!AF217:AY217),""))</f>
        <v>0.15654747893956145</v>
      </c>
      <c r="AD217" s="500">
        <f>IF(終値!A217="","",IFERROR(4*STDEVP(終値!AG217:AZ217)/AVERAGE(終値!AG217:AZ217),""))</f>
        <v>0.17811296542201635</v>
      </c>
      <c r="AE217" s="500">
        <f>IF(終値!A217="","",IFERROR(4*STDEVP(終値!AH217:BA217)/AVERAGE(終値!AH217:BA217),""))</f>
        <v>0.21297273299889799</v>
      </c>
      <c r="AF217" s="500">
        <f>IF(終値!A217="","",IFERROR(4*STDEVP(終値!AI217:BB217)/AVERAGE(終値!AI217:BB217),""))</f>
        <v>0.28558890905331774</v>
      </c>
      <c r="AG217" s="500">
        <f>IF(終値!A217="","",IFERROR(4*STDEVP(終値!AJ217:BC217)/AVERAGE(終値!AJ217:BC217),""))</f>
        <v>0.37263412898375781</v>
      </c>
      <c r="AH217" s="500">
        <f>IF(終値!A217="","",IFERROR(4*STDEVP(終値!AK217:BD217)/AVERAGE(終値!AK217:BD217),""))</f>
        <v>0.40969780590508281</v>
      </c>
      <c r="AI217" s="500">
        <f>IF(終値!A217="","",IFERROR(4*STDEVP(終値!AL217:BE217)/AVERAGE(終値!AL217:BE217),""))</f>
        <v>0.42984920771886592</v>
      </c>
      <c r="AJ217" s="500">
        <f>IF(終値!A217="","",IFERROR(4*STDEVP(終値!AM217:BF217)/AVERAGE(終値!AM217:BF217),""))</f>
        <v>0.42701374099098061</v>
      </c>
      <c r="AK217" s="500">
        <f>IF(終値!A217="","",IFERROR(4*STDEVP(終値!AN217:BG217)/AVERAGE(終値!AN217:BG217),""))</f>
        <v>0.42960197727573601</v>
      </c>
      <c r="AL217" s="500">
        <f>IF(終値!A217="","",IFERROR(4*STDEVP(終値!AO217:BH217)/AVERAGE(終値!AO217:BH217),""))</f>
        <v>0.44230638841183945</v>
      </c>
      <c r="AM217" s="500">
        <f>IF(終値!A217="","",IFERROR(4*STDEVP(終値!AP217:BI217)/AVERAGE(終値!AP217:BI217),""))</f>
        <v>0.43643718788458341</v>
      </c>
      <c r="AN217" s="500">
        <f>IF(終値!A217="","",IFERROR(4*STDEVP(終値!AQ217:BJ217)/AVERAGE(終値!AQ217:BJ217),""))</f>
        <v>0.4214089853868625</v>
      </c>
      <c r="AO217" s="500">
        <f>IF(終値!A217="","",IFERROR(4*STDEVP(終値!AR217:BK217)/AVERAGE(終値!AR217:BK217),""))</f>
        <v>0.40566647278236456</v>
      </c>
      <c r="AP217" s="500">
        <f>IF(終値!A217="","",IFERROR(4*STDEVP(終値!AS217:BL217)/AVERAGE(終値!AS217:BL217),""))</f>
        <v>0.38677676904598185</v>
      </c>
    </row>
    <row r="218" spans="1:42">
      <c r="A218" s="497" t="str">
        <f>IF(終値!A218="","",終値!A218)</f>
        <v>285A</v>
      </c>
      <c r="B218" s="500">
        <f>IF(終値!A218="","",IFERROR(4*STDEVP(終値!E218:X218)/AVERAGE(終値!E218:X218),""))</f>
        <v>0.7886762163688692</v>
      </c>
      <c r="C218" s="500">
        <f>IF(終値!A218="","",IFERROR(4*STDEVP(終値!F218:Y218)/AVERAGE(終値!F218:Y218),""))</f>
        <v>0.78868745061853396</v>
      </c>
      <c r="D218" s="500">
        <f>IF(終値!A218="","",IFERROR(4*STDEVP(終値!G218:Z218)/AVERAGE(終値!G218:Z218),""))</f>
        <v>0.79885777248835377</v>
      </c>
      <c r="E218" s="500">
        <f>IF(終値!A218="","",IFERROR(4*STDEVP(終値!H218:AA218)/AVERAGE(終値!H218:AA218),""))</f>
        <v>0.83129042746650306</v>
      </c>
      <c r="F218" s="500">
        <f>IF(終値!A218="","",IFERROR(4*STDEVP(終値!I218:AB218)/AVERAGE(終値!I218:AB218),""))</f>
        <v>0.84537159881014823</v>
      </c>
      <c r="G218" s="500">
        <f>IF(終値!A218="","",IFERROR(4*STDEVP(終値!J218:AC218)/AVERAGE(終値!J218:AC218),""))</f>
        <v>0.81112627583323604</v>
      </c>
      <c r="H218" s="500">
        <f>IF(終値!A218="","",IFERROR(4*STDEVP(終値!K218:AD218)/AVERAGE(終値!K218:AD218),""))</f>
        <v>0.7633679535904816</v>
      </c>
      <c r="I218" s="500">
        <f>IF(終値!A218="","",IFERROR(4*STDEVP(終値!L218:AE218)/AVERAGE(終値!L218:AE218),""))</f>
        <v>0.68829421245856948</v>
      </c>
      <c r="J218" s="500">
        <f>IF(終値!A218="","",IFERROR(4*STDEVP(終値!M218:AF218)/AVERAGE(終値!M218:AF218),""))</f>
        <v>0.62672053357121593</v>
      </c>
      <c r="K218" s="500">
        <f>IF(終値!A218="","",IFERROR(4*STDEVP(終値!N218:AG218)/AVERAGE(終値!N218:AG218),""))</f>
        <v>0.62003832442713158</v>
      </c>
      <c r="L218" s="500">
        <f>IF(終値!A218="","",IFERROR(4*STDEVP(終値!O218:AH218)/AVERAGE(終値!O218:AH218),""))</f>
        <v>0.65843486028001286</v>
      </c>
      <c r="M218" s="500">
        <f>IF(終値!A218="","",IFERROR(4*STDEVP(終値!P218:AI218)/AVERAGE(終値!P218:AI218),""))</f>
        <v>0.65019585991538875</v>
      </c>
      <c r="N218" s="500">
        <f>IF(終値!A218="","",IFERROR(4*STDEVP(終値!Q218:AJ218)/AVERAGE(終値!Q218:AJ218),""))</f>
        <v>0.6407814501840573</v>
      </c>
      <c r="O218" s="500">
        <f>IF(終値!A218="","",IFERROR(4*STDEVP(終値!R218:AK218)/AVERAGE(終値!R218:AK218),""))</f>
        <v>0.6678238426242451</v>
      </c>
      <c r="P218" s="500">
        <f>IF(終値!A218="","",IFERROR(4*STDEVP(終値!S218:AL218)/AVERAGE(終値!S218:AL218),""))</f>
        <v>0.62468102630194944</v>
      </c>
      <c r="Q218" s="500">
        <f>IF(終値!A218="","",IFERROR(4*STDEVP(終値!T218:AM218)/AVERAGE(終値!T218:AM218),""))</f>
        <v>0.57896738660224356</v>
      </c>
      <c r="R218" s="500">
        <f>IF(終値!A218="","",IFERROR(4*STDEVP(終値!U218:AN218)/AVERAGE(終値!U218:AN218),""))</f>
        <v>0.56460063337122379</v>
      </c>
      <c r="S218" s="500">
        <f>IF(終値!A218="","",IFERROR(4*STDEVP(終値!V218:AO218)/AVERAGE(終値!V218:AO218),""))</f>
        <v>0.52995763068783119</v>
      </c>
      <c r="T218" s="500">
        <f>IF(終値!A218="","",IFERROR(4*STDEVP(終値!W218:AP218)/AVERAGE(終値!W218:AP218),""))</f>
        <v>0.47706827046959205</v>
      </c>
      <c r="U218" s="500">
        <f>IF(終値!A218="","",IFERROR(4*STDEVP(終値!X218:AQ218)/AVERAGE(終値!X218:AQ218),""))</f>
        <v>0.46687644631307096</v>
      </c>
      <c r="V218" s="500">
        <f>IF(終値!A218="","",IFERROR(4*STDEVP(終値!Y218:AR218)/AVERAGE(終値!Y218:AR218),""))</f>
        <v>0.47404505093339006</v>
      </c>
      <c r="W218" s="500">
        <f>IF(終値!A218="","",IFERROR(4*STDEVP(終値!Z218:AS218)/AVERAGE(終値!Z218:AS218),""))</f>
        <v>0.47961778885559009</v>
      </c>
      <c r="X218" s="500">
        <f>IF(終値!A218="","",IFERROR(4*STDEVP(終値!AA218:AT218)/AVERAGE(終値!AA218:AT218),""))</f>
        <v>0.46577067391217059</v>
      </c>
      <c r="Y218" s="500">
        <f>IF(終値!A218="","",IFERROR(4*STDEVP(終値!AB218:AU218)/AVERAGE(終値!AB218:AU218),""))</f>
        <v>0.49366496514885777</v>
      </c>
      <c r="Z218" s="500">
        <f>IF(終値!A218="","",IFERROR(4*STDEVP(終値!AC218:AV218)/AVERAGE(終値!AC218:AV218),""))</f>
        <v>0.50356995128402948</v>
      </c>
      <c r="AA218" s="500">
        <f>IF(終値!A218="","",IFERROR(4*STDEVP(終値!AD218:AW218)/AVERAGE(終値!AD218:AW218),""))</f>
        <v>0.5017703987206612</v>
      </c>
      <c r="AB218" s="500">
        <f>IF(終値!A218="","",IFERROR(4*STDEVP(終値!AE218:AX218)/AVERAGE(終値!AE218:AX218),""))</f>
        <v>0.51540956768259627</v>
      </c>
      <c r="AC218" s="500">
        <f>IF(終値!A218="","",IFERROR(4*STDEVP(終値!AF218:AY218)/AVERAGE(終値!AF218:AY218),""))</f>
        <v>0.52926830222708376</v>
      </c>
      <c r="AD218" s="500">
        <f>IF(終値!A218="","",IFERROR(4*STDEVP(終値!AG218:AZ218)/AVERAGE(終値!AG218:AZ218),""))</f>
        <v>0.55495276474563404</v>
      </c>
      <c r="AE218" s="500">
        <f>IF(終値!A218="","",IFERROR(4*STDEVP(終値!AH218:BA218)/AVERAGE(終値!AH218:BA218),""))</f>
        <v>0.59870994481201767</v>
      </c>
      <c r="AF218" s="500">
        <f>IF(終値!A218="","",IFERROR(4*STDEVP(終値!AI218:BB218)/AVERAGE(終値!AI218:BB218),""))</f>
        <v>0.62837158414675509</v>
      </c>
      <c r="AG218" s="500">
        <f>IF(終値!A218="","",IFERROR(4*STDEVP(終値!AJ218:BC218)/AVERAGE(終値!AJ218:BC218),""))</f>
        <v>0.67552647761297413</v>
      </c>
      <c r="AH218" s="500">
        <f>IF(終値!A218="","",IFERROR(4*STDEVP(終値!AK218:BD218)/AVERAGE(終値!AK218:BD218),""))</f>
        <v>0.70722412912609189</v>
      </c>
      <c r="AI218" s="500">
        <f>IF(終値!A218="","",IFERROR(4*STDEVP(終値!AL218:BE218)/AVERAGE(終値!AL218:BE218),""))</f>
        <v>0.66202306165328917</v>
      </c>
      <c r="AJ218" s="500">
        <f>IF(終値!A218="","",IFERROR(4*STDEVP(終値!AM218:BF218)/AVERAGE(終値!AM218:BF218),""))</f>
        <v>0.61583206272819857</v>
      </c>
      <c r="AK218" s="500">
        <f>IF(終値!A218="","",IFERROR(4*STDEVP(終値!AN218:BG218)/AVERAGE(終値!AN218:BG218),""))</f>
        <v>0.616979006462545</v>
      </c>
      <c r="AL218" s="500">
        <f>IF(終値!A218="","",IFERROR(4*STDEVP(終値!AO218:BH218)/AVERAGE(終値!AO218:BH218),""))</f>
        <v>0.62140283527762297</v>
      </c>
      <c r="AM218" s="500">
        <f>IF(終値!A218="","",IFERROR(4*STDEVP(終値!AP218:BI218)/AVERAGE(終値!AP218:BI218),""))</f>
        <v>0.61549919396439023</v>
      </c>
      <c r="AN218" s="500">
        <f>IF(終値!A218="","",IFERROR(4*STDEVP(終値!AQ218:BJ218)/AVERAGE(終値!AQ218:BJ218),""))</f>
        <v>0.59680819396889828</v>
      </c>
      <c r="AO218" s="500">
        <f>IF(終値!A218="","",IFERROR(4*STDEVP(終値!AR218:BK218)/AVERAGE(終値!AR218:BK218),""))</f>
        <v>0.64910161474033723</v>
      </c>
      <c r="AP218" s="500">
        <f>IF(終値!A218="","",IFERROR(4*STDEVP(終値!AS218:BL218)/AVERAGE(終値!AS218:BL218),""))</f>
        <v>0.68264037999594929</v>
      </c>
    </row>
    <row r="219" spans="1:42">
      <c r="A219" s="497" t="str">
        <f>IF(終値!A219="","",終値!A219)</f>
        <v>141A</v>
      </c>
      <c r="B219" s="500">
        <f>IF(終値!A219="","",IFERROR(4*STDEVP(終値!E219:X219)/AVERAGE(終値!E219:X219),""))</f>
        <v>0.11389224797381443</v>
      </c>
      <c r="C219" s="500">
        <f>IF(終値!A219="","",IFERROR(4*STDEVP(終値!F219:Y219)/AVERAGE(終値!F219:Y219),""))</f>
        <v>0.10932036093101766</v>
      </c>
      <c r="D219" s="500">
        <f>IF(終値!A219="","",IFERROR(4*STDEVP(終値!G219:Z219)/AVERAGE(終値!G219:Z219),""))</f>
        <v>9.4051583516779322E-2</v>
      </c>
      <c r="E219" s="500">
        <f>IF(終値!A219="","",IFERROR(4*STDEVP(終値!H219:AA219)/AVERAGE(終値!H219:AA219),""))</f>
        <v>7.513514607506154E-2</v>
      </c>
      <c r="F219" s="500">
        <f>IF(終値!A219="","",IFERROR(4*STDEVP(終値!I219:AB219)/AVERAGE(終値!I219:AB219),""))</f>
        <v>5.7109355439964107E-2</v>
      </c>
      <c r="G219" s="500">
        <f>IF(終値!A219="","",IFERROR(4*STDEVP(終値!J219:AC219)/AVERAGE(終値!J219:AC219),""))</f>
        <v>5.1909273352847479E-2</v>
      </c>
      <c r="H219" s="500">
        <f>IF(終値!A219="","",IFERROR(4*STDEVP(終値!K219:AD219)/AVERAGE(終値!K219:AD219),""))</f>
        <v>6.4811922869043428E-2</v>
      </c>
      <c r="I219" s="500">
        <f>IF(終値!A219="","",IFERROR(4*STDEVP(終値!L219:AE219)/AVERAGE(終値!L219:AE219),""))</f>
        <v>6.5491723430198587E-2</v>
      </c>
      <c r="J219" s="500">
        <f>IF(終値!A219="","",IFERROR(4*STDEVP(終値!M219:AF219)/AVERAGE(終値!M219:AF219),""))</f>
        <v>6.6573148226904438E-2</v>
      </c>
      <c r="K219" s="500">
        <f>IF(終値!A219="","",IFERROR(4*STDEVP(終値!N219:AG219)/AVERAGE(終値!N219:AG219),""))</f>
        <v>6.9871243659791943E-2</v>
      </c>
      <c r="L219" s="500">
        <f>IF(終値!A219="","",IFERROR(4*STDEVP(終値!O219:AH219)/AVERAGE(終値!O219:AH219),""))</f>
        <v>6.9153823716797805E-2</v>
      </c>
      <c r="M219" s="500">
        <f>IF(終値!A219="","",IFERROR(4*STDEVP(終値!P219:AI219)/AVERAGE(終値!P219:AI219),""))</f>
        <v>6.866129565704665E-2</v>
      </c>
      <c r="N219" s="500">
        <f>IF(終値!A219="","",IFERROR(4*STDEVP(終値!Q219:AJ219)/AVERAGE(終値!Q219:AJ219),""))</f>
        <v>9.4139725440956737E-2</v>
      </c>
      <c r="O219" s="500">
        <f>IF(終値!A219="","",IFERROR(4*STDEVP(終値!R219:AK219)/AVERAGE(終値!R219:AK219),""))</f>
        <v>0.12317164688282657</v>
      </c>
      <c r="P219" s="500">
        <f>IF(終値!A219="","",IFERROR(4*STDEVP(終値!S219:AL219)/AVERAGE(終値!S219:AL219),""))</f>
        <v>0.1444828337575936</v>
      </c>
      <c r="Q219" s="500">
        <f>IF(終値!A219="","",IFERROR(4*STDEVP(終値!T219:AM219)/AVERAGE(終値!T219:AM219),""))</f>
        <v>0.16299529355177447</v>
      </c>
      <c r="R219" s="500">
        <f>IF(終値!A219="","",IFERROR(4*STDEVP(終値!U219:AN219)/AVERAGE(終値!U219:AN219),""))</f>
        <v>0.17074095563472511</v>
      </c>
      <c r="S219" s="500">
        <f>IF(終値!A219="","",IFERROR(4*STDEVP(終値!V219:AO219)/AVERAGE(終値!V219:AO219),""))</f>
        <v>0.18138037499255746</v>
      </c>
      <c r="T219" s="500">
        <f>IF(終値!A219="","",IFERROR(4*STDEVP(終値!W219:AP219)/AVERAGE(終値!W219:AP219),""))</f>
        <v>0.18203170736210636</v>
      </c>
      <c r="U219" s="500">
        <f>IF(終値!A219="","",IFERROR(4*STDEVP(終値!X219:AQ219)/AVERAGE(終値!X219:AQ219),""))</f>
        <v>0.18502886916086847</v>
      </c>
      <c r="V219" s="500">
        <f>IF(終値!A219="","",IFERROR(4*STDEVP(終値!Y219:AR219)/AVERAGE(終値!Y219:AR219),""))</f>
        <v>0.17862537231906275</v>
      </c>
      <c r="W219" s="500">
        <f>IF(終値!A219="","",IFERROR(4*STDEVP(終値!Z219:AS219)/AVERAGE(終値!Z219:AS219),""))</f>
        <v>0.18000158821819587</v>
      </c>
      <c r="X219" s="500">
        <f>IF(終値!A219="","",IFERROR(4*STDEVP(終値!AA219:AT219)/AVERAGE(終値!AA219:AT219),""))</f>
        <v>0.16601554455259454</v>
      </c>
      <c r="Y219" s="500">
        <f>IF(終値!A219="","",IFERROR(4*STDEVP(終値!AB219:AU219)/AVERAGE(終値!AB219:AU219),""))</f>
        <v>0.16245330999528698</v>
      </c>
      <c r="Z219" s="500">
        <f>IF(終値!A219="","",IFERROR(4*STDEVP(終値!AC219:AV219)/AVERAGE(終値!AC219:AV219),""))</f>
        <v>0.15235136668993352</v>
      </c>
      <c r="AA219" s="500">
        <f>IF(終値!A219="","",IFERROR(4*STDEVP(終値!AD219:AW219)/AVERAGE(終値!AD219:AW219),""))</f>
        <v>0.15683108509632029</v>
      </c>
      <c r="AB219" s="500">
        <f>IF(終値!A219="","",IFERROR(4*STDEVP(終値!AE219:AX219)/AVERAGE(終値!AE219:AX219),""))</f>
        <v>0.15983310469054995</v>
      </c>
      <c r="AC219" s="500">
        <f>IF(終値!A219="","",IFERROR(4*STDEVP(終値!AF219:AY219)/AVERAGE(終値!AF219:AY219),""))</f>
        <v>0.17192408476037471</v>
      </c>
      <c r="AD219" s="500">
        <f>IF(終値!A219="","",IFERROR(4*STDEVP(終値!AG219:AZ219)/AVERAGE(終値!AG219:AZ219),""))</f>
        <v>0.15520706303824638</v>
      </c>
      <c r="AE219" s="500">
        <f>IF(終値!A219="","",IFERROR(4*STDEVP(終値!AH219:BA219)/AVERAGE(終値!AH219:BA219),""))</f>
        <v>0.14856850507950842</v>
      </c>
      <c r="AF219" s="500">
        <f>IF(終値!A219="","",IFERROR(4*STDEVP(終値!AI219:BB219)/AVERAGE(終値!AI219:BB219),""))</f>
        <v>0.13274679631078035</v>
      </c>
      <c r="AG219" s="500">
        <f>IF(終値!A219="","",IFERROR(4*STDEVP(終値!AJ219:BC219)/AVERAGE(終値!AJ219:BC219),""))</f>
        <v>0.10458081473580272</v>
      </c>
      <c r="AH219" s="500">
        <f>IF(終値!A219="","",IFERROR(4*STDEVP(終値!AK219:BD219)/AVERAGE(終値!AK219:BD219),""))</f>
        <v>0.10458081473580272</v>
      </c>
      <c r="AI219" s="500">
        <f>IF(終値!A219="","",IFERROR(4*STDEVP(終値!AL219:BE219)/AVERAGE(終値!AL219:BE219),""))</f>
        <v>0.10898025944106678</v>
      </c>
      <c r="AJ219" s="500">
        <f>IF(終値!A219="","",IFERROR(4*STDEVP(終値!AM219:BF219)/AVERAGE(終値!AM219:BF219),""))</f>
        <v>0.12335584147199072</v>
      </c>
      <c r="AK219" s="500">
        <f>IF(終値!A219="","",IFERROR(4*STDEVP(終値!AN219:BG219)/AVERAGE(終値!AN219:BG219),""))</f>
        <v>0.14597902243651961</v>
      </c>
      <c r="AL219" s="500">
        <f>IF(終値!A219="","",IFERROR(4*STDEVP(終値!AO219:BH219)/AVERAGE(終値!AO219:BH219),""))</f>
        <v>0.17209396842896313</v>
      </c>
      <c r="AM219" s="500">
        <f>IF(終値!A219="","",IFERROR(4*STDEVP(終値!AP219:BI219)/AVERAGE(終値!AP219:BI219),""))</f>
        <v>0.20098294670405448</v>
      </c>
      <c r="AN219" s="500">
        <f>IF(終値!A219="","",IFERROR(4*STDEVP(終値!AQ219:BJ219)/AVERAGE(終値!AQ219:BJ219),""))</f>
        <v>0.20175034135950093</v>
      </c>
      <c r="AO219" s="500">
        <f>IF(終値!A219="","",IFERROR(4*STDEVP(終値!AR219:BK219)/AVERAGE(終値!AR219:BK219),""))</f>
        <v>0.29430915884037145</v>
      </c>
      <c r="AP219" s="500">
        <f>IF(終値!A219="","",IFERROR(4*STDEVP(終値!AS219:BL219)/AVERAGE(終値!AS219:BL219),""))</f>
        <v>0.49850645291363876</v>
      </c>
    </row>
    <row r="220" spans="1:42">
      <c r="A220" s="497" t="str">
        <f>IF(終値!A220="","",終値!A220)</f>
        <v>464A</v>
      </c>
      <c r="B220" s="500">
        <f>IF(終値!A220="","",IFERROR(4*STDEVP(終値!E220:X220)/AVERAGE(終値!E220:X220),""))</f>
        <v>0.36798033161598942</v>
      </c>
      <c r="C220" s="500">
        <f>IF(終値!A220="","",IFERROR(4*STDEVP(終値!F220:Y220)/AVERAGE(終値!F220:Y220),""))</f>
        <v>0.37673483675097913</v>
      </c>
      <c r="D220" s="500">
        <f>IF(終値!A220="","",IFERROR(4*STDEVP(終値!G220:Z220)/AVERAGE(終値!G220:Z220),""))</f>
        <v>0.40756269042837062</v>
      </c>
      <c r="E220" s="500">
        <f>IF(終値!A220="","",IFERROR(4*STDEVP(終値!H220:AA220)/AVERAGE(終値!H220:AA220),""))</f>
        <v>0.45075261739342298</v>
      </c>
      <c r="F220" s="500">
        <f>IF(終値!A220="","",IFERROR(4*STDEVP(終値!I220:AB220)/AVERAGE(終値!I220:AB220),""))</f>
        <v>0.48472114069167188</v>
      </c>
      <c r="G220" s="500">
        <f>IF(終値!A220="","",IFERROR(4*STDEVP(終値!J220:AC220)/AVERAGE(終値!J220:AC220),""))</f>
        <v>0.48941451483140075</v>
      </c>
      <c r="H220" s="500">
        <f>IF(終値!A220="","",IFERROR(4*STDEVP(終値!K220:AD220)/AVERAGE(終値!K220:AD220),""))</f>
        <v>0.45563290999557676</v>
      </c>
      <c r="I220" s="500">
        <f>IF(終値!A220="","",IFERROR(4*STDEVP(終値!L220:AE220)/AVERAGE(終値!L220:AE220),""))</f>
        <v>0.41181228230767464</v>
      </c>
      <c r="J220" s="500">
        <f>IF(終値!A220="","",IFERROR(4*STDEVP(終値!M220:AF220)/AVERAGE(終値!M220:AF220),""))</f>
        <v>0.38660458472070508</v>
      </c>
      <c r="K220" s="500">
        <f>IF(終値!A220="","",IFERROR(4*STDEVP(終値!N220:AG220)/AVERAGE(終値!N220:AG220),""))</f>
        <v>0.3379903540764706</v>
      </c>
      <c r="L220" s="500">
        <f>IF(終値!A220="","",IFERROR(4*STDEVP(終値!O220:AH220)/AVERAGE(終値!O220:AH220),""))</f>
        <v>0.30365708039159489</v>
      </c>
      <c r="M220" s="500">
        <f>IF(終値!A220="","",IFERROR(4*STDEVP(終値!P220:AI220)/AVERAGE(終値!P220:AI220),""))</f>
        <v>0.28425597823304011</v>
      </c>
      <c r="N220" s="500">
        <f>IF(終値!A220="","",IFERROR(4*STDEVP(終値!Q220:AJ220)/AVERAGE(終値!Q220:AJ220),""))</f>
        <v>0.2633429731898308</v>
      </c>
      <c r="O220" s="500">
        <f>IF(終値!A220="","",IFERROR(4*STDEVP(終値!R220:AK220)/AVERAGE(終値!R220:AK220),""))</f>
        <v>0.29111919129321789</v>
      </c>
      <c r="P220" s="500">
        <f>IF(終値!A220="","",IFERROR(4*STDEVP(終値!S220:AL220)/AVERAGE(終値!S220:AL220),""))</f>
        <v>0.2694394302907161</v>
      </c>
      <c r="Q220" s="500">
        <f>IF(終値!A220="","",IFERROR(4*STDEVP(終値!T220:AM220)/AVERAGE(終値!T220:AM220),""))</f>
        <v>0.28112145578416786</v>
      </c>
      <c r="R220" s="500">
        <f>IF(終値!A220="","",IFERROR(4*STDEVP(終値!U220:AN220)/AVERAGE(終値!U220:AN220),""))</f>
        <v>0.29422005007247909</v>
      </c>
      <c r="S220" s="500">
        <f>IF(終値!A220="","",IFERROR(4*STDEVP(終値!V220:AO220)/AVERAGE(終値!V220:AO220),""))</f>
        <v>0.31051688037931185</v>
      </c>
      <c r="T220" s="500">
        <f>IF(終値!A220="","",IFERROR(4*STDEVP(終値!W220:AP220)/AVERAGE(終値!W220:AP220),""))</f>
        <v>0.3235896935410848</v>
      </c>
      <c r="U220" s="500">
        <f>IF(終値!A220="","",IFERROR(4*STDEVP(終値!X220:AQ220)/AVERAGE(終値!X220:AQ220),""))</f>
        <v>0.43772634362093849</v>
      </c>
      <c r="V220" s="500">
        <f>IF(終値!A220="","",IFERROR(4*STDEVP(終値!Y220:AR220)/AVERAGE(終値!Y220:AR220),""))</f>
        <v>0.46640685939580717</v>
      </c>
      <c r="W220" s="500">
        <f>IF(終値!A220="","",IFERROR(4*STDEVP(終値!Z220:AS220)/AVERAGE(終値!Z220:AS220),""))</f>
        <v>0.46642328579629583</v>
      </c>
      <c r="X220" s="500">
        <f>IF(終値!A220="","",IFERROR(4*STDEVP(終値!AA220:AT220)/AVERAGE(終値!AA220:AT220),""))</f>
        <v>0.49194867894015654</v>
      </c>
      <c r="Y220" s="500">
        <f>IF(終値!A220="","",IFERROR(4*STDEVP(終値!AB220:AU220)/AVERAGE(終値!AB220:AU220),""))</f>
        <v>0.54705230110516534</v>
      </c>
      <c r="Z220" s="500">
        <f>IF(終値!A220="","",IFERROR(4*STDEVP(終値!AC220:AV220)/AVERAGE(終値!AC220:AV220),""))</f>
        <v>0.59499402410609403</v>
      </c>
      <c r="AA220" s="500">
        <f>IF(終値!A220="","",IFERROR(4*STDEVP(終値!AD220:AW220)/AVERAGE(終値!AD220:AW220),""))</f>
        <v>0.59696175915714589</v>
      </c>
      <c r="AB220" s="500">
        <f>IF(終値!A220="","",IFERROR(4*STDEVP(終値!AE220:AX220)/AVERAGE(終値!AE220:AX220),""))</f>
        <v>0.61374694917677419</v>
      </c>
      <c r="AC220" s="500">
        <f>IF(終値!A220="","",IFERROR(4*STDEVP(終値!AF220:AY220)/AVERAGE(終値!AF220:AY220),""))</f>
        <v>0.63022069404255576</v>
      </c>
      <c r="AD220" s="500">
        <f>IF(終値!A220="","",IFERROR(4*STDEVP(終値!AG220:AZ220)/AVERAGE(終値!AG220:AZ220),""))</f>
        <v>0.68179101860096269</v>
      </c>
      <c r="AE220" s="500">
        <f>IF(終値!A220="","",IFERROR(4*STDEVP(終値!AH220:BA220)/AVERAGE(終値!AH220:BA220),""))</f>
        <v>0.79776367588796848</v>
      </c>
      <c r="AF220" s="500">
        <f>IF(終値!A220="","",IFERROR(4*STDEVP(終値!AI220:BB220)/AVERAGE(終値!AI220:BB220),""))</f>
        <v>0.91676272226130262</v>
      </c>
      <c r="AG220" s="500">
        <f>IF(終値!A220="","",IFERROR(4*STDEVP(終値!AJ220:BC220)/AVERAGE(終値!AJ220:BC220),""))</f>
        <v>0.95240774028665831</v>
      </c>
      <c r="AH220" s="500">
        <f>IF(終値!A220="","",IFERROR(4*STDEVP(終値!AK220:BD220)/AVERAGE(終値!AK220:BD220),""))</f>
        <v>0.96193621950474761</v>
      </c>
      <c r="AI220" s="500">
        <f>IF(終値!A220="","",IFERROR(4*STDEVP(終値!AL220:BE220)/AVERAGE(終値!AL220:BE220),""))</f>
        <v>0.95269408585859472</v>
      </c>
      <c r="AJ220" s="500">
        <f>IF(終値!A220="","",IFERROR(4*STDEVP(終値!AM220:BF220)/AVERAGE(終値!AM220:BF220),""))</f>
        <v>0.91245895069460292</v>
      </c>
      <c r="AK220" s="500">
        <f>IF(終値!A220="","",IFERROR(4*STDEVP(終値!AN220:BG220)/AVERAGE(終値!AN220:BG220),""))</f>
        <v>0.86356127369498581</v>
      </c>
      <c r="AL220" s="500">
        <f>IF(終値!A220="","",IFERROR(4*STDEVP(終値!AO220:BH220)/AVERAGE(終値!AO220:BH220),""))</f>
        <v>0.80370386841028907</v>
      </c>
      <c r="AM220" s="500">
        <f>IF(終値!A220="","",IFERROR(4*STDEVP(終値!AP220:BI220)/AVERAGE(終値!AP220:BI220),""))</f>
        <v>0.74688523202252377</v>
      </c>
      <c r="AN220" s="500">
        <f>IF(終値!A220="","",IFERROR(4*STDEVP(終値!AQ220:BJ220)/AVERAGE(終値!AQ220:BJ220),""))</f>
        <v>0.68798819815993406</v>
      </c>
      <c r="AO220" s="500">
        <f>IF(終値!A220="","",IFERROR(4*STDEVP(終値!AR220:BK220)/AVERAGE(終値!AR220:BK220),""))</f>
        <v>0.66685648346473703</v>
      </c>
      <c r="AP220" s="500">
        <f>IF(終値!A220="","",IFERROR(4*STDEVP(終値!AS220:BL220)/AVERAGE(終値!AS220:BL220),""))</f>
        <v>0.6289933507239247</v>
      </c>
    </row>
    <row r="221" spans="1:42">
      <c r="A221" s="497" t="str">
        <f>IF(終値!A221="","",終値!A221)</f>
        <v>485A</v>
      </c>
      <c r="B221" s="500">
        <f>IF(終値!A221="","",IFERROR(4*STDEVP(終値!E221:X221)/AVERAGE(終値!E221:X221),""))</f>
        <v>0.42754701876084888</v>
      </c>
      <c r="C221" s="500">
        <f>IF(終値!A221="","",IFERROR(4*STDEVP(終値!F221:Y221)/AVERAGE(終値!F221:Y221),""))</f>
        <v>0.42737093930641884</v>
      </c>
      <c r="D221" s="500">
        <f>IF(終値!A221="","",IFERROR(4*STDEVP(終値!G221:Z221)/AVERAGE(終値!G221:Z221),""))</f>
        <v>0.42817349633931301</v>
      </c>
      <c r="E221" s="500">
        <f>IF(終値!A221="","",IFERROR(4*STDEVP(終値!H221:AA221)/AVERAGE(終値!H221:AA221),""))</f>
        <v>0.43834533209926069</v>
      </c>
      <c r="F221" s="500">
        <f>IF(終値!A221="","",IFERROR(4*STDEVP(終値!I221:AB221)/AVERAGE(終値!I221:AB221),""))</f>
        <v>0.43694527013511508</v>
      </c>
      <c r="G221" s="500">
        <f>IF(終値!A221="","",IFERROR(4*STDEVP(終値!J221:AC221)/AVERAGE(終値!J221:AC221),""))</f>
        <v>0.41427246315360489</v>
      </c>
      <c r="H221" s="500">
        <f>IF(終値!A221="","",IFERROR(4*STDEVP(終値!K221:AD221)/AVERAGE(終値!K221:AD221),""))</f>
        <v>0.36396605490896672</v>
      </c>
      <c r="I221" s="500">
        <f>IF(終値!A221="","",IFERROR(4*STDEVP(終値!L221:AE221)/AVERAGE(終値!L221:AE221),""))</f>
        <v>0.26202598540553834</v>
      </c>
      <c r="J221" s="500">
        <f>IF(終値!A221="","",IFERROR(4*STDEVP(終値!M221:AF221)/AVERAGE(終値!M221:AF221),""))</f>
        <v>0.18995832174946634</v>
      </c>
      <c r="K221" s="500">
        <f>IF(終値!A221="","",IFERROR(4*STDEVP(終値!N221:AG221)/AVERAGE(終値!N221:AG221),""))</f>
        <v>0.17893447101596535</v>
      </c>
      <c r="L221" s="500">
        <f>IF(終値!A221="","",IFERROR(4*STDEVP(終値!O221:AH221)/AVERAGE(終値!O221:AH221),""))</f>
        <v>0.17598995896374259</v>
      </c>
      <c r="M221" s="500">
        <f>IF(終値!A221="","",IFERROR(4*STDEVP(終値!P221:AI221)/AVERAGE(終値!P221:AI221),""))</f>
        <v>0.2011144441716779</v>
      </c>
      <c r="N221" s="500">
        <f>IF(終値!A221="","",IFERROR(4*STDEVP(終値!Q221:AJ221)/AVERAGE(終値!Q221:AJ221),""))</f>
        <v>0.21502814839724713</v>
      </c>
      <c r="O221" s="500">
        <f>IF(終値!A221="","",IFERROR(4*STDEVP(終値!R221:AK221)/AVERAGE(終値!R221:AK221),""))</f>
        <v>0.23970438024280458</v>
      </c>
      <c r="P221" s="500">
        <f>IF(終値!A221="","",IFERROR(4*STDEVP(終値!S221:AL221)/AVERAGE(終値!S221:AL221),""))</f>
        <v>0.25139414319125641</v>
      </c>
      <c r="Q221" s="500">
        <f>IF(終値!A221="","",IFERROR(4*STDEVP(終値!T221:AM221)/AVERAGE(終値!T221:AM221),""))</f>
        <v>0.25235615606624345</v>
      </c>
      <c r="R221" s="500">
        <f>IF(終値!A221="","",IFERROR(4*STDEVP(終値!U221:AN221)/AVERAGE(終値!U221:AN221),""))</f>
        <v>0.27976715783572154</v>
      </c>
      <c r="S221" s="500">
        <f>IF(終値!A221="","",IFERROR(4*STDEVP(終値!V221:AO221)/AVERAGE(終値!V221:AO221),""))</f>
        <v>0.4452213811380008</v>
      </c>
      <c r="T221" s="500">
        <f>IF(終値!A221="","",IFERROR(4*STDEVP(終値!W221:AP221)/AVERAGE(終値!W221:AP221),""))</f>
        <v>0.45596329327049778</v>
      </c>
      <c r="U221" s="500">
        <f>IF(終値!A221="","",IFERROR(4*STDEVP(終値!X221:AQ221)/AVERAGE(終値!X221:AQ221),""))</f>
        <v>0.49007632269572854</v>
      </c>
      <c r="V221" s="500">
        <f>IF(終値!A221="","",IFERROR(4*STDEVP(終値!Y221:AR221)/AVERAGE(終値!Y221:AR221),""))</f>
        <v>0.51300389629068521</v>
      </c>
      <c r="W221" s="500">
        <f>IF(終値!A221="","",IFERROR(4*STDEVP(終値!Z221:AS221)/AVERAGE(終値!Z221:AS221),""))</f>
        <v>0.50039103845534882</v>
      </c>
      <c r="X221" s="500">
        <f>IF(終値!A221="","",IFERROR(4*STDEVP(終値!AA221:AT221)/AVERAGE(終値!AA221:AT221),""))</f>
        <v>0.50825863255023607</v>
      </c>
      <c r="Y221" s="500">
        <f>IF(終値!A221="","",IFERROR(4*STDEVP(終値!AB221:AU221)/AVERAGE(終値!AB221:AU221),""))</f>
        <v>0.54596868046222125</v>
      </c>
      <c r="Z221" s="500">
        <f>IF(終値!A221="","",IFERROR(4*STDEVP(終値!AC221:AV221)/AVERAGE(終値!AC221:AV221),""))</f>
        <v>0.59499221380444323</v>
      </c>
      <c r="AA221" s="500">
        <f>IF(終値!A221="","",IFERROR(4*STDEVP(終値!AD221:AW221)/AVERAGE(終値!AD221:AW221),""))</f>
        <v>0.61316139694444105</v>
      </c>
      <c r="AB221" s="500">
        <f>IF(終値!A221="","",IFERROR(4*STDEVP(終値!AE221:AX221)/AVERAGE(終値!AE221:AX221),""))</f>
        <v>0.65351708783803752</v>
      </c>
      <c r="AC221" s="500">
        <f>IF(終値!A221="","",IFERROR(4*STDEVP(終値!AF221:AY221)/AVERAGE(終値!AF221:AY221),""))</f>
        <v>0.69241898394691881</v>
      </c>
      <c r="AD221" s="500">
        <f>IF(終値!A221="","",IFERROR(4*STDEVP(終値!AG221:AZ221)/AVERAGE(終値!AG221:AZ221),""))</f>
        <v>0.74106249846034022</v>
      </c>
      <c r="AE221" s="500">
        <f>IF(終値!A221="","",IFERROR(4*STDEVP(終値!AH221:BA221)/AVERAGE(終値!AH221:BA221),""))</f>
        <v>0.82136447291439652</v>
      </c>
      <c r="AF221" s="500">
        <f>IF(終値!A221="","",IFERROR(4*STDEVP(終値!AI221:BB221)/AVERAGE(終値!AI221:BB221),""))</f>
        <v>0.93043986120427924</v>
      </c>
      <c r="AG221" s="500">
        <f>IF(終値!A221="","",IFERROR(4*STDEVP(終値!AJ221:BC221)/AVERAGE(終値!AJ221:BC221),""))</f>
        <v>1.0307465218629253</v>
      </c>
      <c r="AH221" s="500">
        <f>IF(終値!A221="","",IFERROR(4*STDEVP(終値!AK221:BD221)/AVERAGE(終値!AK221:BD221),""))</f>
        <v>1.078757595643266</v>
      </c>
      <c r="AI221" s="500">
        <f>IF(終値!A221="","",IFERROR(4*STDEVP(終値!AL221:BE221)/AVERAGE(終値!AL221:BE221),""))</f>
        <v>1.1427718109028058</v>
      </c>
      <c r="AJ221" s="500">
        <f>IF(終値!A221="","",IFERROR(4*STDEVP(終値!AM221:BF221)/AVERAGE(終値!AM221:BF221),""))</f>
        <v>1.0794063318549498</v>
      </c>
      <c r="AK221" s="500">
        <f>IF(終値!A221="","",IFERROR(4*STDEVP(終値!AN221:BG221)/AVERAGE(終値!AN221:BG221),""))</f>
        <v>1.0331102078662548</v>
      </c>
      <c r="AL221" s="500">
        <f>IF(終値!A221="","",IFERROR(4*STDEVP(終値!AO221:BH221)/AVERAGE(終値!AO221:BH221),""))</f>
        <v>1.0038073930256619</v>
      </c>
      <c r="AM221" s="500">
        <f>IF(終値!A221="","",IFERROR(4*STDEVP(終値!AP221:BI221)/AVERAGE(終値!AP221:BI221),""))</f>
        <v>1.0241363210893324</v>
      </c>
      <c r="AN221" s="500">
        <f>IF(終値!A221="","",IFERROR(4*STDEVP(終値!AQ221:BJ221)/AVERAGE(終値!AQ221:BJ221),""))</f>
        <v>0.99875361874172897</v>
      </c>
      <c r="AO221" s="500">
        <f>IF(終値!A221="","",IFERROR(4*STDEVP(終値!AR221:BK221)/AVERAGE(終値!AR221:BK221),""))</f>
        <v>0.94282069335503416</v>
      </c>
      <c r="AP221" s="500">
        <f>IF(終値!A221="","",IFERROR(4*STDEVP(終値!AS221:BL221)/AVERAGE(終値!AS221:BL221),""))</f>
        <v>0.8742639152280548</v>
      </c>
    </row>
    <row r="222" spans="1:42">
      <c r="A222" s="497" t="str">
        <f>IF(終値!A222="","",終値!A222)</f>
        <v>1570</v>
      </c>
      <c r="B222" s="500">
        <f>IF(終値!A222="","",IFERROR(4*STDEVP(終値!E222:X222)/AVERAGE(終値!E222:X222),""))</f>
        <v>0.26423219642590023</v>
      </c>
      <c r="C222" s="500">
        <f>IF(終値!A222="","",IFERROR(4*STDEVP(終値!F222:Y222)/AVERAGE(終値!F222:Y222),""))</f>
        <v>0.26790230107378332</v>
      </c>
      <c r="D222" s="500">
        <f>IF(終値!A222="","",IFERROR(4*STDEVP(終値!G222:Z222)/AVERAGE(終値!G222:Z222),""))</f>
        <v>0.27916741996548522</v>
      </c>
      <c r="E222" s="500">
        <f>IF(終値!A222="","",IFERROR(4*STDEVP(終値!H222:AA222)/AVERAGE(終値!H222:AA222),""))</f>
        <v>0.29468112783445743</v>
      </c>
      <c r="F222" s="500">
        <f>IF(終値!A222="","",IFERROR(4*STDEVP(終値!I222:AB222)/AVERAGE(終値!I222:AB222),""))</f>
        <v>0.30311348202105437</v>
      </c>
      <c r="G222" s="500">
        <f>IF(終値!A222="","",IFERROR(4*STDEVP(終値!J222:AC222)/AVERAGE(終値!J222:AC222),""))</f>
        <v>0.30328505365838604</v>
      </c>
      <c r="H222" s="500">
        <f>IF(終値!A222="","",IFERROR(4*STDEVP(終値!K222:AD222)/AVERAGE(終値!K222:AD222),""))</f>
        <v>0.29073969377006503</v>
      </c>
      <c r="I222" s="500">
        <f>IF(終値!A222="","",IFERROR(4*STDEVP(終値!L222:AE222)/AVERAGE(終値!L222:AE222),""))</f>
        <v>0.26101509383212196</v>
      </c>
      <c r="J222" s="500">
        <f>IF(終値!A222="","",IFERROR(4*STDEVP(終値!M222:AF222)/AVERAGE(終値!M222:AF222),""))</f>
        <v>0.22669234285855724</v>
      </c>
      <c r="K222" s="500">
        <f>IF(終値!A222="","",IFERROR(4*STDEVP(終値!N222:AG222)/AVERAGE(終値!N222:AG222),""))</f>
        <v>0.21616446717394858</v>
      </c>
      <c r="L222" s="500">
        <f>IF(終値!A222="","",IFERROR(4*STDEVP(終値!O222:AH222)/AVERAGE(終値!O222:AH222),""))</f>
        <v>0.22635371515636643</v>
      </c>
      <c r="M222" s="500">
        <f>IF(終値!A222="","",IFERROR(4*STDEVP(終値!P222:AI222)/AVERAGE(終値!P222:AI222),""))</f>
        <v>0.21967874611811694</v>
      </c>
      <c r="N222" s="500">
        <f>IF(終値!A222="","",IFERROR(4*STDEVP(終値!Q222:AJ222)/AVERAGE(終値!Q222:AJ222),""))</f>
        <v>0.21074870365047005</v>
      </c>
      <c r="O222" s="500">
        <f>IF(終値!A222="","",IFERROR(4*STDEVP(終値!R222:AK222)/AVERAGE(終値!R222:AK222),""))</f>
        <v>0.22254204680719797</v>
      </c>
      <c r="P222" s="500">
        <f>IF(終値!A222="","",IFERROR(4*STDEVP(終値!S222:AL222)/AVERAGE(終値!S222:AL222),""))</f>
        <v>0.19060577973057335</v>
      </c>
      <c r="Q222" s="500">
        <f>IF(終値!A222="","",IFERROR(4*STDEVP(終値!T222:AM222)/AVERAGE(終値!T222:AM222),""))</f>
        <v>0.18372867549712199</v>
      </c>
      <c r="R222" s="500">
        <f>IF(終値!A222="","",IFERROR(4*STDEVP(終値!U222:AN222)/AVERAGE(終値!U222:AN222),""))</f>
        <v>0.18222336076134737</v>
      </c>
      <c r="S222" s="500">
        <f>IF(終値!A222="","",IFERROR(4*STDEVP(終値!V222:AO222)/AVERAGE(終値!V222:AO222),""))</f>
        <v>0.17405424779110965</v>
      </c>
      <c r="T222" s="500">
        <f>IF(終値!A222="","",IFERROR(4*STDEVP(終値!W222:AP222)/AVERAGE(終値!W222:AP222),""))</f>
        <v>0.16020567047648127</v>
      </c>
      <c r="U222" s="500">
        <f>IF(終値!A222="","",IFERROR(4*STDEVP(終値!X222:AQ222)/AVERAGE(終値!X222:AQ222),""))</f>
        <v>0.179172495825278</v>
      </c>
      <c r="V222" s="500">
        <f>IF(終値!A222="","",IFERROR(4*STDEVP(終値!Y222:AR222)/AVERAGE(終値!Y222:AR222),""))</f>
        <v>0.21537410248872593</v>
      </c>
      <c r="W222" s="500">
        <f>IF(終値!A222="","",IFERROR(4*STDEVP(終値!Z222:AS222)/AVERAGE(終値!Z222:AS222),""))</f>
        <v>0.23957737580962765</v>
      </c>
      <c r="X222" s="500">
        <f>IF(終値!A222="","",IFERROR(4*STDEVP(終値!AA222:AT222)/AVERAGE(終値!AA222:AT222),""))</f>
        <v>0.25617480544029148</v>
      </c>
      <c r="Y222" s="500">
        <f>IF(終値!A222="","",IFERROR(4*STDEVP(終値!AB222:AU222)/AVERAGE(終値!AB222:AU222),""))</f>
        <v>0.28416540650434968</v>
      </c>
      <c r="Z222" s="500">
        <f>IF(終値!A222="","",IFERROR(4*STDEVP(終値!AC222:AV222)/AVERAGE(終値!AC222:AV222),""))</f>
        <v>0.28877650374136749</v>
      </c>
      <c r="AA222" s="500">
        <f>IF(終値!A222="","",IFERROR(4*STDEVP(終値!AD222:AW222)/AVERAGE(終値!AD222:AW222),""))</f>
        <v>0.29009012406437257</v>
      </c>
      <c r="AB222" s="500">
        <f>IF(終値!A222="","",IFERROR(4*STDEVP(終値!AE222:AX222)/AVERAGE(終値!AE222:AX222),""))</f>
        <v>0.28778612739287163</v>
      </c>
      <c r="AC222" s="500">
        <f>IF(終値!A222="","",IFERROR(4*STDEVP(終値!AF222:AY222)/AVERAGE(終値!AF222:AY222),""))</f>
        <v>0.28931056376512759</v>
      </c>
      <c r="AD222" s="500">
        <f>IF(終値!A222="","",IFERROR(4*STDEVP(終値!AG222:AZ222)/AVERAGE(終値!AG222:AZ222),""))</f>
        <v>0.29077277668035961</v>
      </c>
      <c r="AE222" s="500">
        <f>IF(終値!A222="","",IFERROR(4*STDEVP(終値!AH222:BA222)/AVERAGE(終値!AH222:BA222),""))</f>
        <v>0.29427682621737311</v>
      </c>
      <c r="AF222" s="500">
        <f>IF(終値!A222="","",IFERROR(4*STDEVP(終値!AI222:BB222)/AVERAGE(終値!AI222:BB222),""))</f>
        <v>0.28573346622575346</v>
      </c>
      <c r="AG222" s="500">
        <f>IF(終値!A222="","",IFERROR(4*STDEVP(終値!AJ222:BC222)/AVERAGE(終値!AJ222:BC222),""))</f>
        <v>0.29143138703945726</v>
      </c>
      <c r="AH222" s="500">
        <f>IF(終値!A222="","",IFERROR(4*STDEVP(終値!AK222:BD222)/AVERAGE(終値!AK222:BD222),""))</f>
        <v>0.29330704087394555</v>
      </c>
      <c r="AI222" s="500">
        <f>IF(終値!A222="","",IFERROR(4*STDEVP(終値!AL222:BE222)/AVERAGE(終値!AL222:BE222),""))</f>
        <v>0.26187049107783517</v>
      </c>
      <c r="AJ222" s="500">
        <f>IF(終値!A222="","",IFERROR(4*STDEVP(終値!AM222:BF222)/AVERAGE(終値!AM222:BF222),""))</f>
        <v>0.2497198100698475</v>
      </c>
      <c r="AK222" s="500">
        <f>IF(終値!A222="","",IFERROR(4*STDEVP(終値!AN222:BG222)/AVERAGE(終値!AN222:BG222),""))</f>
        <v>0.24655661843195772</v>
      </c>
      <c r="AL222" s="500">
        <f>IF(終値!A222="","",IFERROR(4*STDEVP(終値!AO222:BH222)/AVERAGE(終値!AO222:BH222),""))</f>
        <v>0.26962907356449534</v>
      </c>
      <c r="AM222" s="500">
        <f>IF(終値!A222="","",IFERROR(4*STDEVP(終値!AP222:BI222)/AVERAGE(終値!AP222:BI222),""))</f>
        <v>0.27861643364157085</v>
      </c>
      <c r="AN222" s="500">
        <f>IF(終値!A222="","",IFERROR(4*STDEVP(終値!AQ222:BJ222)/AVERAGE(終値!AQ222:BJ222),""))</f>
        <v>0.27621494356055049</v>
      </c>
      <c r="AO222" s="500">
        <f>IF(終値!A222="","",IFERROR(4*STDEVP(終値!AR222:BK222)/AVERAGE(終値!AR222:BK222),""))</f>
        <v>0.2870736732024044</v>
      </c>
      <c r="AP222" s="500">
        <f>IF(終値!A222="","",IFERROR(4*STDEVP(終値!AS222:BL222)/AVERAGE(終値!AS222:BL222),""))</f>
        <v>0.29065482587150404</v>
      </c>
    </row>
    <row r="223" spans="1:42">
      <c r="A223" s="497" t="str">
        <f>IF(終値!A223="","",終値!A223)</f>
        <v>6135</v>
      </c>
      <c r="B223" s="500">
        <f>IF(終値!A223="","",IFERROR(4*STDEVP(終値!E223:X223)/AVERAGE(終値!E223:X223),""))</f>
        <v>9.6258849065585697E-2</v>
      </c>
      <c r="C223" s="500">
        <f>IF(終値!A223="","",IFERROR(4*STDEVP(終値!F223:Y223)/AVERAGE(終値!F223:Y223),""))</f>
        <v>9.229398710355409E-2</v>
      </c>
      <c r="D223" s="500">
        <f>IF(終値!A223="","",IFERROR(4*STDEVP(終値!G223:Z223)/AVERAGE(終値!G223:Z223),""))</f>
        <v>8.4970911111053787E-2</v>
      </c>
      <c r="E223" s="500">
        <f>IF(終値!A223="","",IFERROR(4*STDEVP(終値!H223:AA223)/AVERAGE(終値!H223:AA223),""))</f>
        <v>8.8748079019781878E-2</v>
      </c>
      <c r="F223" s="500">
        <f>IF(終値!A223="","",IFERROR(4*STDEVP(終値!I223:AB223)/AVERAGE(終値!I223:AB223),""))</f>
        <v>9.8775063911065289E-2</v>
      </c>
      <c r="G223" s="500">
        <f>IF(終値!A223="","",IFERROR(4*STDEVP(終値!J223:AC223)/AVERAGE(終値!J223:AC223),""))</f>
        <v>9.3646721550117981E-2</v>
      </c>
      <c r="H223" s="500">
        <f>IF(終値!A223="","",IFERROR(4*STDEVP(終値!K223:AD223)/AVERAGE(終値!K223:AD223),""))</f>
        <v>9.4513473576304574E-2</v>
      </c>
      <c r="I223" s="500">
        <f>IF(終値!A223="","",IFERROR(4*STDEVP(終値!L223:AE223)/AVERAGE(終値!L223:AE223),""))</f>
        <v>8.2570312364712711E-2</v>
      </c>
      <c r="J223" s="500">
        <f>IF(終値!A223="","",IFERROR(4*STDEVP(終値!M223:AF223)/AVERAGE(終値!M223:AF223),""))</f>
        <v>7.6911747662952931E-2</v>
      </c>
      <c r="K223" s="500">
        <f>IF(終値!A223="","",IFERROR(4*STDEVP(終値!N223:AG223)/AVERAGE(終値!N223:AG223),""))</f>
        <v>8.156550034449439E-2</v>
      </c>
      <c r="L223" s="500">
        <f>IF(終値!A223="","",IFERROR(4*STDEVP(終値!O223:AH223)/AVERAGE(終値!O223:AH223),""))</f>
        <v>9.3497395280930429E-2</v>
      </c>
      <c r="M223" s="500">
        <f>IF(終値!A223="","",IFERROR(4*STDEVP(終値!P223:AI223)/AVERAGE(終値!P223:AI223),""))</f>
        <v>0.10057321248438979</v>
      </c>
      <c r="N223" s="500">
        <f>IF(終値!A223="","",IFERROR(4*STDEVP(終値!Q223:AJ223)/AVERAGE(終値!Q223:AJ223),""))</f>
        <v>0.1083075615201758</v>
      </c>
      <c r="O223" s="500">
        <f>IF(終値!A223="","",IFERROR(4*STDEVP(終値!R223:AK223)/AVERAGE(終値!R223:AK223),""))</f>
        <v>0.10630476562025634</v>
      </c>
      <c r="P223" s="500">
        <f>IF(終値!A223="","",IFERROR(4*STDEVP(終値!S223:AL223)/AVERAGE(終値!S223:AL223),""))</f>
        <v>0.10428185472234267</v>
      </c>
      <c r="Q223" s="500">
        <f>IF(終値!A223="","",IFERROR(4*STDEVP(終値!T223:AM223)/AVERAGE(終値!T223:AM223),""))</f>
        <v>0.10822277371898845</v>
      </c>
      <c r="R223" s="500">
        <f>IF(終値!A223="","",IFERROR(4*STDEVP(終値!U223:AN223)/AVERAGE(終値!U223:AN223),""))</f>
        <v>0.11471804703065834</v>
      </c>
      <c r="S223" s="500">
        <f>IF(終値!A223="","",IFERROR(4*STDEVP(終値!V223:AO223)/AVERAGE(終値!V223:AO223),""))</f>
        <v>0.11818677147387031</v>
      </c>
      <c r="T223" s="500">
        <f>IF(終値!A223="","",IFERROR(4*STDEVP(終値!W223:AP223)/AVERAGE(終値!W223:AP223),""))</f>
        <v>0.12496385551758699</v>
      </c>
      <c r="U223" s="500">
        <f>IF(終値!A223="","",IFERROR(4*STDEVP(終値!X223:AQ223)/AVERAGE(終値!X223:AQ223),""))</f>
        <v>0.13421753963874503</v>
      </c>
      <c r="V223" s="500">
        <f>IF(終値!A223="","",IFERROR(4*STDEVP(終値!Y223:AR223)/AVERAGE(終値!Y223:AR223),""))</f>
        <v>0.13928111055807935</v>
      </c>
      <c r="W223" s="500">
        <f>IF(終値!A223="","",IFERROR(4*STDEVP(終値!Z223:AS223)/AVERAGE(終値!Z223:AS223),""))</f>
        <v>0.13978575294930989</v>
      </c>
      <c r="X223" s="500">
        <f>IF(終値!A223="","",IFERROR(4*STDEVP(終値!AA223:AT223)/AVERAGE(終値!AA223:AT223),""))</f>
        <v>0.14008865802814396</v>
      </c>
      <c r="Y223" s="500">
        <f>IF(終値!A223="","",IFERROR(4*STDEVP(終値!AB223:AU223)/AVERAGE(終値!AB223:AU223),""))</f>
        <v>0.14204571779677255</v>
      </c>
      <c r="Z223" s="500">
        <f>IF(終値!A223="","",IFERROR(4*STDEVP(終値!AC223:AV223)/AVERAGE(終値!AC223:AV223),""))</f>
        <v>0.13686958266703661</v>
      </c>
      <c r="AA223" s="500">
        <f>IF(終値!A223="","",IFERROR(4*STDEVP(終値!AD223:AW223)/AVERAGE(終値!AD223:AW223),""))</f>
        <v>0.13713350147071371</v>
      </c>
      <c r="AB223" s="500">
        <f>IF(終値!A223="","",IFERROR(4*STDEVP(終値!AE223:AX223)/AVERAGE(終値!AE223:AX223),""))</f>
        <v>0.13188753327905317</v>
      </c>
      <c r="AC223" s="500">
        <f>IF(終値!A223="","",IFERROR(4*STDEVP(終値!AF223:AY223)/AVERAGE(終値!AF223:AY223),""))</f>
        <v>0.13276956871930179</v>
      </c>
      <c r="AD223" s="500">
        <f>IF(終値!A223="","",IFERROR(4*STDEVP(終値!AG223:AZ223)/AVERAGE(終値!AG223:AZ223),""))</f>
        <v>0.12714354540654541</v>
      </c>
      <c r="AE223" s="500">
        <f>IF(終値!A223="","",IFERROR(4*STDEVP(終値!AH223:BA223)/AVERAGE(終値!AH223:BA223),""))</f>
        <v>0.1312825758509864</v>
      </c>
      <c r="AF223" s="500">
        <f>IF(終値!A223="","",IFERROR(4*STDEVP(終値!AI223:BB223)/AVERAGE(終値!AI223:BB223),""))</f>
        <v>0.11342174899787552</v>
      </c>
      <c r="AG223" s="500">
        <f>IF(終値!A223="","",IFERROR(4*STDEVP(終値!AJ223:BC223)/AVERAGE(終値!AJ223:BC223),""))</f>
        <v>0.12732810996778182</v>
      </c>
      <c r="AH223" s="500">
        <f>IF(終値!A223="","",IFERROR(4*STDEVP(終値!AK223:BD223)/AVERAGE(終値!AK223:BD223),""))</f>
        <v>0.14513884923176457</v>
      </c>
      <c r="AI223" s="500">
        <f>IF(終値!A223="","",IFERROR(4*STDEVP(終値!AL223:BE223)/AVERAGE(終値!AL223:BE223),""))</f>
        <v>0.14729806305262996</v>
      </c>
      <c r="AJ223" s="500">
        <f>IF(終値!A223="","",IFERROR(4*STDEVP(終値!AM223:BF223)/AVERAGE(終値!AM223:BF223),""))</f>
        <v>0.15298504372679642</v>
      </c>
      <c r="AK223" s="500">
        <f>IF(終値!A223="","",IFERROR(4*STDEVP(終値!AN223:BG223)/AVERAGE(終値!AN223:BG223),""))</f>
        <v>0.15609100517360386</v>
      </c>
      <c r="AL223" s="500">
        <f>IF(終値!A223="","",IFERROR(4*STDEVP(終値!AO223:BH223)/AVERAGE(終値!AO223:BH223),""))</f>
        <v>0.16017969691773901</v>
      </c>
      <c r="AM223" s="500">
        <f>IF(終値!A223="","",IFERROR(4*STDEVP(終値!AP223:BI223)/AVERAGE(終値!AP223:BI223),""))</f>
        <v>0.1559437149127442</v>
      </c>
      <c r="AN223" s="500">
        <f>IF(終値!A223="","",IFERROR(4*STDEVP(終値!AQ223:BJ223)/AVERAGE(終値!AQ223:BJ223),""))</f>
        <v>0.15424534004287785</v>
      </c>
      <c r="AO223" s="500">
        <f>IF(終値!A223="","",IFERROR(4*STDEVP(終値!AR223:BK223)/AVERAGE(終値!AR223:BK223),""))</f>
        <v>0.15400756188158368</v>
      </c>
      <c r="AP223" s="500">
        <f>IF(終値!A223="","",IFERROR(4*STDEVP(終値!AS223:BL223)/AVERAGE(終値!AS223:BL223),""))</f>
        <v>0.15246805183356135</v>
      </c>
    </row>
    <row r="224" spans="1:42">
      <c r="A224" s="497" t="str">
        <f>IF(終値!A224="","",終値!A224)</f>
        <v>6055</v>
      </c>
      <c r="B224" s="500">
        <f>IF(終値!A224="","",IFERROR(4*STDEVP(終値!E224:X224)/AVERAGE(終値!E224:X224),""))</f>
        <v>0.3146693257385979</v>
      </c>
      <c r="C224" s="500">
        <f>IF(終値!A224="","",IFERROR(4*STDEVP(終値!F224:Y224)/AVERAGE(終値!F224:Y224),""))</f>
        <v>0.31735236900438646</v>
      </c>
      <c r="D224" s="500">
        <f>IF(終値!A224="","",IFERROR(4*STDEVP(終値!G224:Z224)/AVERAGE(終値!G224:Z224),""))</f>
        <v>0.33224260879771267</v>
      </c>
      <c r="E224" s="500">
        <f>IF(終値!A224="","",IFERROR(4*STDEVP(終値!H224:AA224)/AVERAGE(終値!H224:AA224),""))</f>
        <v>0.33252772721306795</v>
      </c>
      <c r="F224" s="500">
        <f>IF(終値!A224="","",IFERROR(4*STDEVP(終値!I224:AB224)/AVERAGE(終値!I224:AB224),""))</f>
        <v>0.33221022213530088</v>
      </c>
      <c r="G224" s="500">
        <f>IF(終値!A224="","",IFERROR(4*STDEVP(終値!J224:AC224)/AVERAGE(終値!J224:AC224),""))</f>
        <v>0.32985295838097284</v>
      </c>
      <c r="H224" s="500">
        <f>IF(終値!A224="","",IFERROR(4*STDEVP(終値!K224:AD224)/AVERAGE(終値!K224:AD224),""))</f>
        <v>0.30886112412961947</v>
      </c>
      <c r="I224" s="500">
        <f>IF(終値!A224="","",IFERROR(4*STDEVP(終値!L224:AE224)/AVERAGE(終値!L224:AE224),""))</f>
        <v>0.25993323103383364</v>
      </c>
      <c r="J224" s="500">
        <f>IF(終値!A224="","",IFERROR(4*STDEVP(終値!M224:AF224)/AVERAGE(終値!M224:AF224),""))</f>
        <v>0.22659973506476563</v>
      </c>
      <c r="K224" s="500">
        <f>IF(終値!A224="","",IFERROR(4*STDEVP(終値!N224:AG224)/AVERAGE(終値!N224:AG224),""))</f>
        <v>0.2208393847401251</v>
      </c>
      <c r="L224" s="500">
        <f>IF(終値!A224="","",IFERROR(4*STDEVP(終値!O224:AH224)/AVERAGE(終値!O224:AH224),""))</f>
        <v>0.20999949495782202</v>
      </c>
      <c r="M224" s="500">
        <f>IF(終値!A224="","",IFERROR(4*STDEVP(終値!P224:AI224)/AVERAGE(終値!P224:AI224),""))</f>
        <v>0.19686709174535233</v>
      </c>
      <c r="N224" s="500">
        <f>IF(終値!A224="","",IFERROR(4*STDEVP(終値!Q224:AJ224)/AVERAGE(終値!Q224:AJ224),""))</f>
        <v>0.17949688209383965</v>
      </c>
      <c r="O224" s="500">
        <f>IF(終値!A224="","",IFERROR(4*STDEVP(終値!R224:AK224)/AVERAGE(終値!R224:AK224),""))</f>
        <v>0.16160564929404828</v>
      </c>
      <c r="P224" s="500">
        <f>IF(終値!A224="","",IFERROR(4*STDEVP(終値!S224:AL224)/AVERAGE(終値!S224:AL224),""))</f>
        <v>0.1251653855851346</v>
      </c>
      <c r="Q224" s="500">
        <f>IF(終値!A224="","",IFERROR(4*STDEVP(終値!T224:AM224)/AVERAGE(終値!T224:AM224),""))</f>
        <v>0.1246515538929136</v>
      </c>
      <c r="R224" s="500">
        <f>IF(終値!A224="","",IFERROR(4*STDEVP(終値!U224:AN224)/AVERAGE(終値!U224:AN224),""))</f>
        <v>0.14281864737677813</v>
      </c>
      <c r="S224" s="500">
        <f>IF(終値!A224="","",IFERROR(4*STDEVP(終値!V224:AO224)/AVERAGE(終値!V224:AO224),""))</f>
        <v>0.1533457241743264</v>
      </c>
      <c r="T224" s="500">
        <f>IF(終値!A224="","",IFERROR(4*STDEVP(終値!W224:AP224)/AVERAGE(終値!W224:AP224),""))</f>
        <v>0.15351435336448332</v>
      </c>
      <c r="U224" s="500">
        <f>IF(終値!A224="","",IFERROR(4*STDEVP(終値!X224:AQ224)/AVERAGE(終値!X224:AQ224),""))</f>
        <v>0.17511203906155151</v>
      </c>
      <c r="V224" s="500">
        <f>IF(終値!A224="","",IFERROR(4*STDEVP(終値!Y224:AR224)/AVERAGE(終値!Y224:AR224),""))</f>
        <v>0.21471028758026262</v>
      </c>
      <c r="W224" s="500">
        <f>IF(終値!A224="","",IFERROR(4*STDEVP(終値!Z224:AS224)/AVERAGE(終値!Z224:AS224),""))</f>
        <v>0.25481841981943398</v>
      </c>
      <c r="X224" s="500">
        <f>IF(終値!A224="","",IFERROR(4*STDEVP(終値!AA224:AT224)/AVERAGE(終値!AA224:AT224),""))</f>
        <v>0.27660337599658058</v>
      </c>
      <c r="Y224" s="500">
        <f>IF(終値!A224="","",IFERROR(4*STDEVP(終値!AB224:AU224)/AVERAGE(終値!AB224:AU224),""))</f>
        <v>0.30927968476821904</v>
      </c>
      <c r="Z224" s="500">
        <f>IF(終値!A224="","",IFERROR(4*STDEVP(終値!AC224:AV224)/AVERAGE(終値!AC224:AV224),""))</f>
        <v>0.31603313559104662</v>
      </c>
      <c r="AA224" s="500">
        <f>IF(終値!A224="","",IFERROR(4*STDEVP(終値!AD224:AW224)/AVERAGE(終値!AD224:AW224),""))</f>
        <v>0.31564098329281903</v>
      </c>
      <c r="AB224" s="500">
        <f>IF(終値!A224="","",IFERROR(4*STDEVP(終値!AE224:AX224)/AVERAGE(終値!AE224:AX224),""))</f>
        <v>0.32209867043425422</v>
      </c>
      <c r="AC224" s="500">
        <f>IF(終値!A224="","",IFERROR(4*STDEVP(終値!AF224:AY224)/AVERAGE(終値!AF224:AY224),""))</f>
        <v>0.34848894587641466</v>
      </c>
      <c r="AD224" s="500">
        <f>IF(終値!A224="","",IFERROR(4*STDEVP(終値!AG224:AZ224)/AVERAGE(終値!AG224:AZ224),""))</f>
        <v>0.35235496597313942</v>
      </c>
      <c r="AE224" s="500">
        <f>IF(終値!A224="","",IFERROR(4*STDEVP(終値!AH224:BA224)/AVERAGE(終値!AH224:BA224),""))</f>
        <v>0.35356360947814713</v>
      </c>
      <c r="AF224" s="500">
        <f>IF(終値!A224="","",IFERROR(4*STDEVP(終値!AI224:BB224)/AVERAGE(終値!AI224:BB224),""))</f>
        <v>0.33308881588742328</v>
      </c>
      <c r="AG224" s="500">
        <f>IF(終値!A224="","",IFERROR(4*STDEVP(終値!AJ224:BC224)/AVERAGE(終値!AJ224:BC224),""))</f>
        <v>0.33252180760691458</v>
      </c>
      <c r="AH224" s="500">
        <f>IF(終値!A224="","",IFERROR(4*STDEVP(終値!AK224:BD224)/AVERAGE(終値!AK224:BD224),""))</f>
        <v>0.31688943793127106</v>
      </c>
      <c r="AI224" s="500">
        <f>IF(終値!A224="","",IFERROR(4*STDEVP(終値!AL224:BE224)/AVERAGE(終値!AL224:BE224),""))</f>
        <v>0.27762378913678254</v>
      </c>
      <c r="AJ224" s="500">
        <f>IF(終値!A224="","",IFERROR(4*STDEVP(終値!AM224:BF224)/AVERAGE(終値!AM224:BF224),""))</f>
        <v>0.27385741100984806</v>
      </c>
      <c r="AK224" s="500">
        <f>IF(終値!A224="","",IFERROR(4*STDEVP(終値!AN224:BG224)/AVERAGE(終値!AN224:BG224),""))</f>
        <v>0.26331129358355254</v>
      </c>
      <c r="AL224" s="500">
        <f>IF(終値!A224="","",IFERROR(4*STDEVP(終値!AO224:BH224)/AVERAGE(終値!AO224:BH224),""))</f>
        <v>0.26836176974114423</v>
      </c>
      <c r="AM224" s="500">
        <f>IF(終値!A224="","",IFERROR(4*STDEVP(終値!AP224:BI224)/AVERAGE(終値!AP224:BI224),""))</f>
        <v>0.25691043993009627</v>
      </c>
      <c r="AN224" s="500">
        <f>IF(終値!A224="","",IFERROR(4*STDEVP(終値!AQ224:BJ224)/AVERAGE(終値!AQ224:BJ224),""))</f>
        <v>0.21112435070123711</v>
      </c>
      <c r="AO224" s="500">
        <f>IF(終値!A224="","",IFERROR(4*STDEVP(終値!AR224:BK224)/AVERAGE(終値!AR224:BK224),""))</f>
        <v>0.20474907790857028</v>
      </c>
      <c r="AP224" s="500">
        <f>IF(終値!A224="","",IFERROR(4*STDEVP(終値!AS224:BL224)/AVERAGE(終値!AS224:BL224),""))</f>
        <v>0.20510369931571434</v>
      </c>
    </row>
    <row r="225" spans="1:42">
      <c r="A225" s="497" t="str">
        <f>IF(終値!A225="","",終値!A225)</f>
        <v>6862</v>
      </c>
      <c r="B225" s="500">
        <f>IF(終値!A225="","",IFERROR(4*STDEVP(終値!E225:X225)/AVERAGE(終値!E225:X225),""))</f>
        <v>0.39226672815200259</v>
      </c>
      <c r="C225" s="500">
        <f>IF(終値!A225="","",IFERROR(4*STDEVP(終値!F225:Y225)/AVERAGE(終値!F225:Y225),""))</f>
        <v>0.35529754264033292</v>
      </c>
      <c r="D225" s="500">
        <f>IF(終値!A225="","",IFERROR(4*STDEVP(終値!G225:Z225)/AVERAGE(終値!G225:Z225),""))</f>
        <v>0.30893113711556441</v>
      </c>
      <c r="E225" s="500">
        <f>IF(終値!A225="","",IFERROR(4*STDEVP(終値!H225:AA225)/AVERAGE(終値!H225:AA225),""))</f>
        <v>0.28206326295992284</v>
      </c>
      <c r="F225" s="500">
        <f>IF(終値!A225="","",IFERROR(4*STDEVP(終値!I225:AB225)/AVERAGE(終値!I225:AB225),""))</f>
        <v>0.28557069859226508</v>
      </c>
      <c r="G225" s="500">
        <f>IF(終値!A225="","",IFERROR(4*STDEVP(終値!J225:AC225)/AVERAGE(終値!J225:AC225),""))</f>
        <v>0.29641923288534522</v>
      </c>
      <c r="H225" s="500">
        <f>IF(終値!A225="","",IFERROR(4*STDEVP(終値!K225:AD225)/AVERAGE(終値!K225:AD225),""))</f>
        <v>0.30467671810300384</v>
      </c>
      <c r="I225" s="500">
        <f>IF(終値!A225="","",IFERROR(4*STDEVP(終値!L225:AE225)/AVERAGE(終値!L225:AE225),""))</f>
        <v>0.25390987756708761</v>
      </c>
      <c r="J225" s="500">
        <f>IF(終値!A225="","",IFERROR(4*STDEVP(終値!M225:AF225)/AVERAGE(終値!M225:AF225),""))</f>
        <v>0.22065050393735977</v>
      </c>
      <c r="K225" s="500">
        <f>IF(終値!A225="","",IFERROR(4*STDEVP(終値!N225:AG225)/AVERAGE(終値!N225:AG225),""))</f>
        <v>0.22417878347878525</v>
      </c>
      <c r="L225" s="500">
        <f>IF(終値!A225="","",IFERROR(4*STDEVP(終値!O225:AH225)/AVERAGE(終値!O225:AH225),""))</f>
        <v>0.24975700258348429</v>
      </c>
      <c r="M225" s="500">
        <f>IF(終値!A225="","",IFERROR(4*STDEVP(終値!P225:AI225)/AVERAGE(終値!P225:AI225),""))</f>
        <v>0.25708290159978509</v>
      </c>
      <c r="N225" s="500">
        <f>IF(終値!A225="","",IFERROR(4*STDEVP(終値!Q225:AJ225)/AVERAGE(終値!Q225:AJ225),""))</f>
        <v>0.25155334523309913</v>
      </c>
      <c r="O225" s="500">
        <f>IF(終値!A225="","",IFERROR(4*STDEVP(終値!R225:AK225)/AVERAGE(終値!R225:AK225),""))</f>
        <v>0.25821967105789095</v>
      </c>
      <c r="P225" s="500">
        <f>IF(終値!A225="","",IFERROR(4*STDEVP(終値!S225:AL225)/AVERAGE(終値!S225:AL225),""))</f>
        <v>0.27794614381196064</v>
      </c>
      <c r="Q225" s="500">
        <f>IF(終値!A225="","",IFERROR(4*STDEVP(終値!T225:AM225)/AVERAGE(終値!T225:AM225),""))</f>
        <v>0.2684264228310847</v>
      </c>
      <c r="R225" s="500">
        <f>IF(終値!A225="","",IFERROR(4*STDEVP(終値!U225:AN225)/AVERAGE(終値!U225:AN225),""))</f>
        <v>0.26702673138109945</v>
      </c>
      <c r="S225" s="500">
        <f>IF(終値!A225="","",IFERROR(4*STDEVP(終値!V225:AO225)/AVERAGE(終値!V225:AO225),""))</f>
        <v>0.26000823717034521</v>
      </c>
      <c r="T225" s="500">
        <f>IF(終値!A225="","",IFERROR(4*STDEVP(終値!W225:AP225)/AVERAGE(終値!W225:AP225),""))</f>
        <v>0.25394901863369246</v>
      </c>
      <c r="U225" s="500">
        <f>IF(終値!A225="","",IFERROR(4*STDEVP(終値!X225:AQ225)/AVERAGE(終値!X225:AQ225),""))</f>
        <v>0.26849092320307688</v>
      </c>
      <c r="V225" s="500">
        <f>IF(終値!A225="","",IFERROR(4*STDEVP(終値!Y225:AR225)/AVERAGE(終値!Y225:AR225),""))</f>
        <v>0.27741596238899346</v>
      </c>
      <c r="W225" s="500">
        <f>IF(終値!A225="","",IFERROR(4*STDEVP(終値!Z225:AS225)/AVERAGE(終値!Z225:AS225),""))</f>
        <v>0.27334395244690152</v>
      </c>
      <c r="X225" s="500">
        <f>IF(終値!A225="","",IFERROR(4*STDEVP(終値!AA225:AT225)/AVERAGE(終値!AA225:AT225),""))</f>
        <v>0.26673463946466641</v>
      </c>
      <c r="Y225" s="500">
        <f>IF(終値!A225="","",IFERROR(4*STDEVP(終値!AB225:AU225)/AVERAGE(終値!AB225:AU225),""))</f>
        <v>0.2657628709920718</v>
      </c>
      <c r="Z225" s="500">
        <f>IF(終値!A225="","",IFERROR(4*STDEVP(終値!AC225:AV225)/AVERAGE(終値!AC225:AV225),""))</f>
        <v>0.26915053758193491</v>
      </c>
      <c r="AA225" s="500">
        <f>IF(終値!A225="","",IFERROR(4*STDEVP(終値!AD225:AW225)/AVERAGE(終値!AD225:AW225),""))</f>
        <v>0.2689128212913196</v>
      </c>
      <c r="AB225" s="500">
        <f>IF(終値!A225="","",IFERROR(4*STDEVP(終値!AE225:AX225)/AVERAGE(終値!AE225:AX225),""))</f>
        <v>0.27099097868180827</v>
      </c>
      <c r="AC225" s="500">
        <f>IF(終値!A225="","",IFERROR(4*STDEVP(終値!AF225:AY225)/AVERAGE(終値!AF225:AY225),""))</f>
        <v>0.26969509311256235</v>
      </c>
      <c r="AD225" s="500">
        <f>IF(終値!A225="","",IFERROR(4*STDEVP(終値!AG225:AZ225)/AVERAGE(終値!AG225:AZ225),""))</f>
        <v>0.26846195885017665</v>
      </c>
      <c r="AE225" s="500">
        <f>IF(終値!A225="","",IFERROR(4*STDEVP(終値!AH225:BA225)/AVERAGE(終値!AH225:BA225),""))</f>
        <v>0.26861646147115475</v>
      </c>
      <c r="AF225" s="500">
        <f>IF(終値!A225="","",IFERROR(4*STDEVP(終値!AI225:BB225)/AVERAGE(終値!AI225:BB225),""))</f>
        <v>0.26132127525288185</v>
      </c>
      <c r="AG225" s="500">
        <f>IF(終値!A225="","",IFERROR(4*STDEVP(終値!AJ225:BC225)/AVERAGE(終値!AJ225:BC225),""))</f>
        <v>0.26256679708525793</v>
      </c>
      <c r="AH225" s="500">
        <f>IF(終値!A225="","",IFERROR(4*STDEVP(終値!AK225:BD225)/AVERAGE(終値!AK225:BD225),""))</f>
        <v>0.27768545996701371</v>
      </c>
      <c r="AI225" s="500">
        <f>IF(終値!A225="","",IFERROR(4*STDEVP(終値!AL225:BE225)/AVERAGE(終値!AL225:BE225),""))</f>
        <v>0.30628395205264902</v>
      </c>
      <c r="AJ225" s="500">
        <f>IF(終値!A225="","",IFERROR(4*STDEVP(終値!AM225:BF225)/AVERAGE(終値!AM225:BF225),""))</f>
        <v>0.30778420786814592</v>
      </c>
      <c r="AK225" s="500">
        <f>IF(終値!A225="","",IFERROR(4*STDEVP(終値!AN225:BG225)/AVERAGE(終値!AN225:BG225),""))</f>
        <v>0.31961478998189946</v>
      </c>
      <c r="AL225" s="500">
        <f>IF(終値!A225="","",IFERROR(4*STDEVP(終値!AO225:BH225)/AVERAGE(終値!AO225:BH225),""))</f>
        <v>0.3244434866387052</v>
      </c>
      <c r="AM225" s="500">
        <f>IF(終値!A225="","",IFERROR(4*STDEVP(終値!AP225:BI225)/AVERAGE(終値!AP225:BI225),""))</f>
        <v>0.34460006213717931</v>
      </c>
      <c r="AN225" s="500">
        <f>IF(終値!A225="","",IFERROR(4*STDEVP(終値!AQ225:BJ225)/AVERAGE(終値!AQ225:BJ225),""))</f>
        <v>0.3839013358625134</v>
      </c>
      <c r="AO225" s="500">
        <f>IF(終値!A225="","",IFERROR(4*STDEVP(終値!AR225:BK225)/AVERAGE(終値!AR225:BK225),""))</f>
        <v>0.39105141148311812</v>
      </c>
      <c r="AP225" s="500">
        <f>IF(終値!A225="","",IFERROR(4*STDEVP(終値!AS225:BL225)/AVERAGE(終値!AS225:BL225),""))</f>
        <v>0.42540953989212132</v>
      </c>
    </row>
    <row r="226" spans="1:42">
      <c r="A226" s="497" t="str">
        <f>IF(終値!A226="","",終値!A226)</f>
        <v>2267</v>
      </c>
      <c r="B226" s="500">
        <f>IF(終値!A226="","",IFERROR(4*STDEVP(終値!E226:X226)/AVERAGE(終値!E226:X226),""))</f>
        <v>6.180318592519915E-2</v>
      </c>
      <c r="C226" s="500">
        <f>IF(終値!A226="","",IFERROR(4*STDEVP(終値!F226:Y226)/AVERAGE(終値!F226:Y226),""))</f>
        <v>6.9431240744651915E-2</v>
      </c>
      <c r="D226" s="500">
        <f>IF(終値!A226="","",IFERROR(4*STDEVP(終値!G226:Z226)/AVERAGE(終値!G226:Z226),""))</f>
        <v>6.7860830420710005E-2</v>
      </c>
      <c r="E226" s="500">
        <f>IF(終値!A226="","",IFERROR(4*STDEVP(終値!H226:AA226)/AVERAGE(終値!H226:AA226),""))</f>
        <v>7.0905845477918977E-2</v>
      </c>
      <c r="F226" s="500">
        <f>IF(終値!A226="","",IFERROR(4*STDEVP(終値!I226:AB226)/AVERAGE(終値!I226:AB226),""))</f>
        <v>6.8997294080474933E-2</v>
      </c>
      <c r="G226" s="500">
        <f>IF(終値!A226="","",IFERROR(4*STDEVP(終値!J226:AC226)/AVERAGE(終値!J226:AC226),""))</f>
        <v>7.0251353904463298E-2</v>
      </c>
      <c r="H226" s="500">
        <f>IF(終値!A226="","",IFERROR(4*STDEVP(終値!K226:AD226)/AVERAGE(終値!K226:AD226),""))</f>
        <v>7.7534259332270358E-2</v>
      </c>
      <c r="I226" s="500">
        <f>IF(終値!A226="","",IFERROR(4*STDEVP(終値!L226:AE226)/AVERAGE(終値!L226:AE226),""))</f>
        <v>7.5818409107281229E-2</v>
      </c>
      <c r="J226" s="500">
        <f>IF(終値!A226="","",IFERROR(4*STDEVP(終値!M226:AF226)/AVERAGE(終値!M226:AF226),""))</f>
        <v>7.8632717242052119E-2</v>
      </c>
      <c r="K226" s="500">
        <f>IF(終値!A226="","",IFERROR(4*STDEVP(終値!N226:AG226)/AVERAGE(終値!N226:AG226),""))</f>
        <v>8.0841274733288435E-2</v>
      </c>
      <c r="L226" s="500">
        <f>IF(終値!A226="","",IFERROR(4*STDEVP(終値!O226:AH226)/AVERAGE(終値!O226:AH226),""))</f>
        <v>8.2729947694747744E-2</v>
      </c>
      <c r="M226" s="500">
        <f>IF(終値!A226="","",IFERROR(4*STDEVP(終値!P226:AI226)/AVERAGE(終値!P226:AI226),""))</f>
        <v>8.6015064466031854E-2</v>
      </c>
      <c r="N226" s="500">
        <f>IF(終値!A226="","",IFERROR(4*STDEVP(終値!Q226:AJ226)/AVERAGE(終値!Q226:AJ226),""))</f>
        <v>9.1834784804254402E-2</v>
      </c>
      <c r="O226" s="500">
        <f>IF(終値!A226="","",IFERROR(4*STDEVP(終値!R226:AK226)/AVERAGE(終値!R226:AK226),""))</f>
        <v>9.6863452420129462E-2</v>
      </c>
      <c r="P226" s="500">
        <f>IF(終値!A226="","",IFERROR(4*STDEVP(終値!S226:AL226)/AVERAGE(終値!S226:AL226),""))</f>
        <v>0.1006666482598874</v>
      </c>
      <c r="Q226" s="500">
        <f>IF(終値!A226="","",IFERROR(4*STDEVP(終値!T226:AM226)/AVERAGE(終値!T226:AM226),""))</f>
        <v>0.10609143523620365</v>
      </c>
      <c r="R226" s="500">
        <f>IF(終値!A226="","",IFERROR(4*STDEVP(終値!U226:AN226)/AVERAGE(終値!U226:AN226),""))</f>
        <v>0.1179279446840535</v>
      </c>
      <c r="S226" s="500">
        <f>IF(終値!A226="","",IFERROR(4*STDEVP(終値!V226:AO226)/AVERAGE(終値!V226:AO226),""))</f>
        <v>0.12440374172188422</v>
      </c>
      <c r="T226" s="500">
        <f>IF(終値!A226="","",IFERROR(4*STDEVP(終値!W226:AP226)/AVERAGE(終値!W226:AP226),""))</f>
        <v>0.12714939894332189</v>
      </c>
      <c r="U226" s="500">
        <f>IF(終値!A226="","",IFERROR(4*STDEVP(終値!X226:AQ226)/AVERAGE(終値!X226:AQ226),""))</f>
        <v>0.127249569632017</v>
      </c>
      <c r="V226" s="500">
        <f>IF(終値!A226="","",IFERROR(4*STDEVP(終値!Y226:AR226)/AVERAGE(終値!Y226:AR226),""))</f>
        <v>0.12700815711153887</v>
      </c>
      <c r="W226" s="500">
        <f>IF(終値!A226="","",IFERROR(4*STDEVP(終値!Z226:AS226)/AVERAGE(終値!Z226:AS226),""))</f>
        <v>0.1129631966949238</v>
      </c>
      <c r="X226" s="500">
        <f>IF(終値!A226="","",IFERROR(4*STDEVP(終値!AA226:AT226)/AVERAGE(終値!AA226:AT226),""))</f>
        <v>0.10130326672119319</v>
      </c>
      <c r="Y226" s="500">
        <f>IF(終値!A226="","",IFERROR(4*STDEVP(終値!AB226:AU226)/AVERAGE(終値!AB226:AU226),""))</f>
        <v>7.9481248240539121E-2</v>
      </c>
      <c r="Z226" s="500">
        <f>IF(終値!A226="","",IFERROR(4*STDEVP(終値!AC226:AV226)/AVERAGE(終値!AC226:AV226),""))</f>
        <v>6.6648189177498887E-2</v>
      </c>
      <c r="AA226" s="500">
        <f>IF(終値!A226="","",IFERROR(4*STDEVP(終値!AD226:AW226)/AVERAGE(終値!AD226:AW226),""))</f>
        <v>5.7801184772117251E-2</v>
      </c>
      <c r="AB226" s="500">
        <f>IF(終値!A226="","",IFERROR(4*STDEVP(終値!AE226:AX226)/AVERAGE(終値!AE226:AX226),""))</f>
        <v>5.8230332385474544E-2</v>
      </c>
      <c r="AC226" s="500">
        <f>IF(終値!A226="","",IFERROR(4*STDEVP(終値!AF226:AY226)/AVERAGE(終値!AF226:AY226),""))</f>
        <v>5.479707914112486E-2</v>
      </c>
      <c r="AD226" s="500">
        <f>IF(終値!A226="","",IFERROR(4*STDEVP(終値!AG226:AZ226)/AVERAGE(終値!AG226:AZ226),""))</f>
        <v>5.5890151513253356E-2</v>
      </c>
      <c r="AE226" s="500">
        <f>IF(終値!A226="","",IFERROR(4*STDEVP(終値!AH226:BA226)/AVERAGE(終値!AH226:BA226),""))</f>
        <v>5.0904737213512435E-2</v>
      </c>
      <c r="AF226" s="500">
        <f>IF(終値!A226="","",IFERROR(4*STDEVP(終値!AI226:BB226)/AVERAGE(終値!AI226:BB226),""))</f>
        <v>5.0452222199091436E-2</v>
      </c>
      <c r="AG226" s="500">
        <f>IF(終値!A226="","",IFERROR(4*STDEVP(終値!AJ226:BC226)/AVERAGE(終値!AJ226:BC226),""))</f>
        <v>5.1643209578475943E-2</v>
      </c>
      <c r="AH226" s="500">
        <f>IF(終値!A226="","",IFERROR(4*STDEVP(終値!AK226:BD226)/AVERAGE(終値!AK226:BD226),""))</f>
        <v>5.1896215353781548E-2</v>
      </c>
      <c r="AI226" s="500">
        <f>IF(終値!A226="","",IFERROR(4*STDEVP(終値!AL226:BE226)/AVERAGE(終値!AL226:BE226),""))</f>
        <v>5.9733196164143749E-2</v>
      </c>
      <c r="AJ226" s="500">
        <f>IF(終値!A226="","",IFERROR(4*STDEVP(終値!AM226:BF226)/AVERAGE(終値!AM226:BF226),""))</f>
        <v>7.1680381725596765E-2</v>
      </c>
      <c r="AK226" s="500">
        <f>IF(終値!A226="","",IFERROR(4*STDEVP(終値!AN226:BG226)/AVERAGE(終値!AN226:BG226),""))</f>
        <v>7.5758785515227897E-2</v>
      </c>
      <c r="AL226" s="500">
        <f>IF(終値!A226="","",IFERROR(4*STDEVP(終値!AO226:BH226)/AVERAGE(終値!AO226:BH226),""))</f>
        <v>7.5549676737192512E-2</v>
      </c>
      <c r="AM226" s="500">
        <f>IF(終値!A226="","",IFERROR(4*STDEVP(終値!AP226:BI226)/AVERAGE(終値!AP226:BI226),""))</f>
        <v>7.9900944149140257E-2</v>
      </c>
      <c r="AN226" s="500">
        <f>IF(終値!A226="","",IFERROR(4*STDEVP(終値!AQ226:BJ226)/AVERAGE(終値!AQ226:BJ226),""))</f>
        <v>7.6890566537270097E-2</v>
      </c>
      <c r="AO226" s="500">
        <f>IF(終値!A226="","",IFERROR(4*STDEVP(終値!AR226:BK226)/AVERAGE(終値!AR226:BK226),""))</f>
        <v>7.674182201609861E-2</v>
      </c>
      <c r="AP226" s="500">
        <f>IF(終値!A226="","",IFERROR(4*STDEVP(終値!AS226:BL226)/AVERAGE(終値!AS226:BL226),""))</f>
        <v>7.6806060389263575E-2</v>
      </c>
    </row>
    <row r="227" spans="1:42">
      <c r="A227" s="497" t="str">
        <f>IF(終値!A227="","",終値!A227)</f>
        <v>1618</v>
      </c>
      <c r="B227" s="500">
        <f>IF(終値!A227="","",IFERROR(4*STDEVP(終値!E227:X227)/AVERAGE(終値!E227:X227),""))</f>
        <v>8.6627892689483052E-2</v>
      </c>
      <c r="C227" s="500">
        <f>IF(終値!A227="","",IFERROR(4*STDEVP(終値!F227:Y227)/AVERAGE(終値!F227:Y227),""))</f>
        <v>8.8014780174698451E-2</v>
      </c>
      <c r="D227" s="500">
        <f>IF(終値!A227="","",IFERROR(4*STDEVP(終値!G227:Z227)/AVERAGE(終値!G227:Z227),""))</f>
        <v>8.633471264387077E-2</v>
      </c>
      <c r="E227" s="500">
        <f>IF(終値!A227="","",IFERROR(4*STDEVP(終値!H227:AA227)/AVERAGE(終値!H227:AA227),""))</f>
        <v>8.6377160283807639E-2</v>
      </c>
      <c r="F227" s="500">
        <f>IF(終値!A227="","",IFERROR(4*STDEVP(終値!I227:AB227)/AVERAGE(終値!I227:AB227),""))</f>
        <v>9.2830444232604434E-2</v>
      </c>
      <c r="G227" s="500">
        <f>IF(終値!A227="","",IFERROR(4*STDEVP(終値!J227:AC227)/AVERAGE(終値!J227:AC227),""))</f>
        <v>9.9621631850587866E-2</v>
      </c>
      <c r="H227" s="500">
        <f>IF(終値!A227="","",IFERROR(4*STDEVP(終値!K227:AD227)/AVERAGE(終値!K227:AD227),""))</f>
        <v>0.10697938448078743</v>
      </c>
      <c r="I227" s="500">
        <f>IF(終値!A227="","",IFERROR(4*STDEVP(終値!L227:AE227)/AVERAGE(終値!L227:AE227),""))</f>
        <v>0.11130478201813636</v>
      </c>
      <c r="J227" s="500">
        <f>IF(終値!A227="","",IFERROR(4*STDEVP(終値!M227:AF227)/AVERAGE(終値!M227:AF227),""))</f>
        <v>0.11097492764568788</v>
      </c>
      <c r="K227" s="500">
        <f>IF(終値!A227="","",IFERROR(4*STDEVP(終値!N227:AG227)/AVERAGE(終値!N227:AG227),""))</f>
        <v>0.10764073520399932</v>
      </c>
      <c r="L227" s="500">
        <f>IF(終値!A227="","",IFERROR(4*STDEVP(終値!O227:AH227)/AVERAGE(終値!O227:AH227),""))</f>
        <v>9.9280314062830055E-2</v>
      </c>
      <c r="M227" s="500">
        <f>IF(終値!A227="","",IFERROR(4*STDEVP(終値!P227:AI227)/AVERAGE(終値!P227:AI227),""))</f>
        <v>8.4592797334001144E-2</v>
      </c>
      <c r="N227" s="500">
        <f>IF(終値!A227="","",IFERROR(4*STDEVP(終値!Q227:AJ227)/AVERAGE(終値!Q227:AJ227),""))</f>
        <v>7.4580231642866507E-2</v>
      </c>
      <c r="O227" s="500">
        <f>IF(終値!A227="","",IFERROR(4*STDEVP(終値!R227:AK227)/AVERAGE(終値!R227:AK227),""))</f>
        <v>6.9212341325266435E-2</v>
      </c>
      <c r="P227" s="500">
        <f>IF(終値!A227="","",IFERROR(4*STDEVP(終値!S227:AL227)/AVERAGE(終値!S227:AL227),""))</f>
        <v>7.3361112108939586E-2</v>
      </c>
      <c r="Q227" s="500">
        <f>IF(終値!A227="","",IFERROR(4*STDEVP(終値!T227:AM227)/AVERAGE(終値!T227:AM227),""))</f>
        <v>7.3692502350094877E-2</v>
      </c>
      <c r="R227" s="500">
        <f>IF(終値!A227="","",IFERROR(4*STDEVP(終値!U227:AN227)/AVERAGE(終値!U227:AN227),""))</f>
        <v>7.3356200205347638E-2</v>
      </c>
      <c r="S227" s="500">
        <f>IF(終値!A227="","",IFERROR(4*STDEVP(終値!V227:AO227)/AVERAGE(終値!V227:AO227),""))</f>
        <v>7.3561502278777391E-2</v>
      </c>
      <c r="T227" s="500">
        <f>IF(終値!A227="","",IFERROR(4*STDEVP(終値!W227:AP227)/AVERAGE(終値!W227:AP227),""))</f>
        <v>7.5755913524684679E-2</v>
      </c>
      <c r="U227" s="500">
        <f>IF(終値!A227="","",IFERROR(4*STDEVP(終値!X227:AQ227)/AVERAGE(終値!X227:AQ227),""))</f>
        <v>7.5003342814231849E-2</v>
      </c>
      <c r="V227" s="500">
        <f>IF(終値!A227="","",IFERROR(4*STDEVP(終値!Y227:AR227)/AVERAGE(終値!Y227:AR227),""))</f>
        <v>7.7038185429548364E-2</v>
      </c>
      <c r="W227" s="500">
        <f>IF(終値!A227="","",IFERROR(4*STDEVP(終値!Z227:AS227)/AVERAGE(終値!Z227:AS227),""))</f>
        <v>7.6532315007373383E-2</v>
      </c>
      <c r="X227" s="500">
        <f>IF(終値!A227="","",IFERROR(4*STDEVP(終値!AA227:AT227)/AVERAGE(終値!AA227:AT227),""))</f>
        <v>8.318453467619355E-2</v>
      </c>
      <c r="Y227" s="500">
        <f>IF(終値!A227="","",IFERROR(4*STDEVP(終値!AB227:AU227)/AVERAGE(終値!AB227:AU227),""))</f>
        <v>9.1298957707046449E-2</v>
      </c>
      <c r="Z227" s="500">
        <f>IF(終値!A227="","",IFERROR(4*STDEVP(終値!AC227:AV227)/AVERAGE(終値!AC227:AV227),""))</f>
        <v>0.10287066175229824</v>
      </c>
      <c r="AA227" s="500">
        <f>IF(終値!A227="","",IFERROR(4*STDEVP(終値!AD227:AW227)/AVERAGE(終値!AD227:AW227),""))</f>
        <v>0.1079789884760875</v>
      </c>
      <c r="AB227" s="500">
        <f>IF(終値!A227="","",IFERROR(4*STDEVP(終値!AE227:AX227)/AVERAGE(終値!AE227:AX227),""))</f>
        <v>0.12039710671481346</v>
      </c>
      <c r="AC227" s="500">
        <f>IF(終値!A227="","",IFERROR(4*STDEVP(終値!AF227:AY227)/AVERAGE(終値!AF227:AY227),""))</f>
        <v>0.11514657077237976</v>
      </c>
      <c r="AD227" s="500">
        <f>IF(終値!A227="","",IFERROR(4*STDEVP(終値!AG227:AZ227)/AVERAGE(終値!AG227:AZ227),""))</f>
        <v>0.11112403593988684</v>
      </c>
      <c r="AE227" s="500">
        <f>IF(終値!A227="","",IFERROR(4*STDEVP(終値!AH227:BA227)/AVERAGE(終値!AH227:BA227),""))</f>
        <v>0.10769815792046553</v>
      </c>
      <c r="AF227" s="500">
        <f>IF(終値!A227="","",IFERROR(4*STDEVP(終値!AI227:BB227)/AVERAGE(終値!AI227:BB227),""))</f>
        <v>9.8825094192373661E-2</v>
      </c>
      <c r="AG227" s="500">
        <f>IF(終値!A227="","",IFERROR(4*STDEVP(終値!AJ227:BC227)/AVERAGE(終値!AJ227:BC227),""))</f>
        <v>9.5931859808612824E-2</v>
      </c>
      <c r="AH227" s="500">
        <f>IF(終値!A227="","",IFERROR(4*STDEVP(終値!AK227:BD227)/AVERAGE(終値!AK227:BD227),""))</f>
        <v>9.3446215256276985E-2</v>
      </c>
      <c r="AI227" s="500">
        <f>IF(終値!A227="","",IFERROR(4*STDEVP(終値!AL227:BE227)/AVERAGE(終値!AL227:BE227),""))</f>
        <v>9.3092842638944309E-2</v>
      </c>
      <c r="AJ227" s="500">
        <f>IF(終値!A227="","",IFERROR(4*STDEVP(終値!AM227:BF227)/AVERAGE(終値!AM227:BF227),""))</f>
        <v>0.10002416327932279</v>
      </c>
      <c r="AK227" s="500">
        <f>IF(終値!A227="","",IFERROR(4*STDEVP(終値!AN227:BG227)/AVERAGE(終値!AN227:BG227),""))</f>
        <v>0.10270082901758085</v>
      </c>
      <c r="AL227" s="500">
        <f>IF(終値!A227="","",IFERROR(4*STDEVP(終値!AO227:BH227)/AVERAGE(終値!AO227:BH227),""))</f>
        <v>0.10951676900053028</v>
      </c>
      <c r="AM227" s="500">
        <f>IF(終値!A227="","",IFERROR(4*STDEVP(終値!AP227:BI227)/AVERAGE(終値!AP227:BI227),""))</f>
        <v>0.11681849736934628</v>
      </c>
      <c r="AN227" s="500">
        <f>IF(終値!A227="","",IFERROR(4*STDEVP(終値!AQ227:BJ227)/AVERAGE(終値!AQ227:BJ227),""))</f>
        <v>0.12268577843332303</v>
      </c>
      <c r="AO227" s="500">
        <f>IF(終値!A227="","",IFERROR(4*STDEVP(終値!AR227:BK227)/AVERAGE(終値!AR227:BK227),""))</f>
        <v>0.1273534400585547</v>
      </c>
      <c r="AP227" s="500">
        <f>IF(終値!A227="","",IFERROR(4*STDEVP(終値!AS227:BL227)/AVERAGE(終値!AS227:BL227),""))</f>
        <v>0.12631900578675423</v>
      </c>
    </row>
    <row r="228" spans="1:42">
      <c r="A228" s="497" t="str">
        <f>IF(終値!A228="","",終値!A228)</f>
        <v>3696</v>
      </c>
      <c r="B228" s="500">
        <f>IF(終値!A228="","",IFERROR(4*STDEVP(終値!E228:X228)/AVERAGE(終値!E228:X228),""))</f>
        <v>6.5964951863957025E-2</v>
      </c>
      <c r="C228" s="500">
        <f>IF(終値!A228="","",IFERROR(4*STDEVP(終値!F228:Y228)/AVERAGE(終値!F228:Y228),""))</f>
        <v>6.3199671809318889E-2</v>
      </c>
      <c r="D228" s="500">
        <f>IF(終値!A228="","",IFERROR(4*STDEVP(終値!G228:Z228)/AVERAGE(終値!G228:Z228),""))</f>
        <v>5.6264589184809061E-2</v>
      </c>
      <c r="E228" s="500">
        <f>IF(終値!A228="","",IFERROR(4*STDEVP(終値!H228:AA228)/AVERAGE(終値!H228:AA228),""))</f>
        <v>4.6108276867230728E-2</v>
      </c>
      <c r="F228" s="500">
        <f>IF(終値!A228="","",IFERROR(4*STDEVP(終値!I228:AB228)/AVERAGE(終値!I228:AB228),""))</f>
        <v>4.8111798265401608E-2</v>
      </c>
      <c r="G228" s="500">
        <f>IF(終値!A228="","",IFERROR(4*STDEVP(終値!J228:AC228)/AVERAGE(終値!J228:AC228),""))</f>
        <v>5.3008922198965004E-2</v>
      </c>
      <c r="H228" s="500">
        <f>IF(終値!A228="","",IFERROR(4*STDEVP(終値!K228:AD228)/AVERAGE(終値!K228:AD228),""))</f>
        <v>5.0533309584250528E-2</v>
      </c>
      <c r="I228" s="500">
        <f>IF(終値!A228="","",IFERROR(4*STDEVP(終値!L228:AE228)/AVERAGE(終値!L228:AE228),""))</f>
        <v>5.2506686080757738E-2</v>
      </c>
      <c r="J228" s="500">
        <f>IF(終値!A228="","",IFERROR(4*STDEVP(終値!M228:AF228)/AVERAGE(終値!M228:AF228),""))</f>
        <v>6.036772684838581E-2</v>
      </c>
      <c r="K228" s="500">
        <f>IF(終値!A228="","",IFERROR(4*STDEVP(終値!N228:AG228)/AVERAGE(終値!N228:AG228),""))</f>
        <v>6.9369362972280524E-2</v>
      </c>
      <c r="L228" s="500">
        <f>IF(終値!A228="","",IFERROR(4*STDEVP(終値!O228:AH228)/AVERAGE(終値!O228:AH228),""))</f>
        <v>0.18750699162730633</v>
      </c>
      <c r="M228" s="500">
        <f>IF(終値!A228="","",IFERROR(4*STDEVP(終値!P228:AI228)/AVERAGE(終値!P228:AI228),""))</f>
        <v>0.25022794214883565</v>
      </c>
      <c r="N228" s="500">
        <f>IF(終値!A228="","",IFERROR(4*STDEVP(終値!Q228:AJ228)/AVERAGE(終値!Q228:AJ228),""))</f>
        <v>0.29615996423425384</v>
      </c>
      <c r="O228" s="500">
        <f>IF(終値!A228="","",IFERROR(4*STDEVP(終値!R228:AK228)/AVERAGE(終値!R228:AK228),""))</f>
        <v>0.32758554471366991</v>
      </c>
      <c r="P228" s="500">
        <f>IF(終値!A228="","",IFERROR(4*STDEVP(終値!S228:AL228)/AVERAGE(終値!S228:AL228),""))</f>
        <v>0.35127141464168016</v>
      </c>
      <c r="Q228" s="500">
        <f>IF(終値!A228="","",IFERROR(4*STDEVP(終値!T228:AM228)/AVERAGE(終値!T228:AM228),""))</f>
        <v>0.36060025935330242</v>
      </c>
      <c r="R228" s="500">
        <f>IF(終値!A228="","",IFERROR(4*STDEVP(終値!U228:AN228)/AVERAGE(終値!U228:AN228),""))</f>
        <v>0.36665148767257127</v>
      </c>
      <c r="S228" s="500">
        <f>IF(終値!A228="","",IFERROR(4*STDEVP(終値!V228:AO228)/AVERAGE(終値!V228:AO228),""))</f>
        <v>0.37172705718510302</v>
      </c>
      <c r="T228" s="500">
        <f>IF(終値!A228="","",IFERROR(4*STDEVP(終値!W228:AP228)/AVERAGE(終値!W228:AP228),""))</f>
        <v>0.37005092875526285</v>
      </c>
      <c r="U228" s="500">
        <f>IF(終値!A228="","",IFERROR(4*STDEVP(終値!X228:AQ228)/AVERAGE(終値!X228:AQ228),""))</f>
        <v>0.36860358653861336</v>
      </c>
      <c r="V228" s="500">
        <f>IF(終値!A228="","",IFERROR(4*STDEVP(終値!Y228:AR228)/AVERAGE(終値!Y228:AR228),""))</f>
        <v>0.36619930770324383</v>
      </c>
      <c r="W228" s="500">
        <f>IF(終値!A228="","",IFERROR(4*STDEVP(終値!Z228:AS228)/AVERAGE(終値!Z228:AS228),""))</f>
        <v>0.35885017239376854</v>
      </c>
      <c r="X228" s="500">
        <f>IF(終値!A228="","",IFERROR(4*STDEVP(終値!AA228:AT228)/AVERAGE(終値!AA228:AT228),""))</f>
        <v>0.34888300621632889</v>
      </c>
      <c r="Y228" s="500">
        <f>IF(終値!A228="","",IFERROR(4*STDEVP(終値!AB228:AU228)/AVERAGE(終値!AB228:AU228),""))</f>
        <v>0.34197493518973598</v>
      </c>
      <c r="Z228" s="500">
        <f>IF(終値!A228="","",IFERROR(4*STDEVP(終値!AC228:AV228)/AVERAGE(終値!AC228:AV228),""))</f>
        <v>0.32595282554596505</v>
      </c>
      <c r="AA228" s="500">
        <f>IF(終値!A228="","",IFERROR(4*STDEVP(終値!AD228:AW228)/AVERAGE(終値!AD228:AW228),""))</f>
        <v>0.28639057645662708</v>
      </c>
      <c r="AB228" s="500">
        <f>IF(終値!A228="","",IFERROR(4*STDEVP(終値!AE228:AX228)/AVERAGE(終値!AE228:AX228),""))</f>
        <v>0.24966604955495386</v>
      </c>
      <c r="AC228" s="500">
        <f>IF(終値!A228="","",IFERROR(4*STDEVP(終値!AF228:AY228)/AVERAGE(終値!AF228:AY228),""))</f>
        <v>0.21008466658513467</v>
      </c>
      <c r="AD228" s="500">
        <f>IF(終値!A228="","",IFERROR(4*STDEVP(終値!AG228:AZ228)/AVERAGE(終値!AG228:AZ228),""))</f>
        <v>0.16693294745713735</v>
      </c>
      <c r="AE228" s="500">
        <f>IF(終値!A228="","",IFERROR(4*STDEVP(終値!AH228:BA228)/AVERAGE(終値!AH228:BA228),""))</f>
        <v>0.10640505632929217</v>
      </c>
      <c r="AF228" s="500">
        <f>IF(終値!A228="","",IFERROR(4*STDEVP(終値!AI228:BB228)/AVERAGE(終値!AI228:BB228),""))</f>
        <v>0.10107036421991993</v>
      </c>
      <c r="AG228" s="500">
        <f>IF(終値!A228="","",IFERROR(4*STDEVP(終値!AJ228:BC228)/AVERAGE(終値!AJ228:BC228),""))</f>
        <v>0.10124024071622442</v>
      </c>
      <c r="AH228" s="500">
        <f>IF(終値!A228="","",IFERROR(4*STDEVP(終値!AK228:BD228)/AVERAGE(終値!AK228:BD228),""))</f>
        <v>9.4942911631740484E-2</v>
      </c>
      <c r="AI228" s="500">
        <f>IF(終値!A228="","",IFERROR(4*STDEVP(終値!AL228:BE228)/AVERAGE(終値!AL228:BE228),""))</f>
        <v>9.1915784709359544E-2</v>
      </c>
      <c r="AJ228" s="500">
        <f>IF(終値!A228="","",IFERROR(4*STDEVP(終値!AM228:BF228)/AVERAGE(終値!AM228:BF228),""))</f>
        <v>9.0803145697654117E-2</v>
      </c>
      <c r="AK228" s="500">
        <f>IF(終値!A228="","",IFERROR(4*STDEVP(終値!AN228:BG228)/AVERAGE(終値!AN228:BG228),""))</f>
        <v>9.3495596449154214E-2</v>
      </c>
      <c r="AL228" s="500">
        <f>IF(終値!A228="","",IFERROR(4*STDEVP(終値!AO228:BH228)/AVERAGE(終値!AO228:BH228),""))</f>
        <v>9.2988204772763317E-2</v>
      </c>
      <c r="AM228" s="500">
        <f>IF(終値!A228="","",IFERROR(4*STDEVP(終値!AP228:BI228)/AVERAGE(終値!AP228:BI228),""))</f>
        <v>0.1056314681328427</v>
      </c>
      <c r="AN228" s="500">
        <f>IF(終値!A228="","",IFERROR(4*STDEVP(終値!AQ228:BJ228)/AVERAGE(終値!AQ228:BJ228),""))</f>
        <v>0.11288174864409667</v>
      </c>
      <c r="AO228" s="500">
        <f>IF(終値!A228="","",IFERROR(4*STDEVP(終値!AR228:BK228)/AVERAGE(終値!AR228:BK228),""))</f>
        <v>0.12671171839977308</v>
      </c>
      <c r="AP228" s="500">
        <f>IF(終値!A228="","",IFERROR(4*STDEVP(終値!AS228:BL228)/AVERAGE(終値!AS228:BL228),""))</f>
        <v>0.12788046778854772</v>
      </c>
    </row>
    <row r="229" spans="1:42">
      <c r="A229" s="497" t="str">
        <f>IF(終値!A229="","",終値!A229)</f>
        <v>4222</v>
      </c>
      <c r="B229" s="500">
        <f>IF(終値!A229="","",IFERROR(4*STDEVP(終値!E229:X229)/AVERAGE(終値!E229:X229),""))</f>
        <v>0.21557891798743906</v>
      </c>
      <c r="C229" s="500">
        <f>IF(終値!A229="","",IFERROR(4*STDEVP(終値!F229:Y229)/AVERAGE(終値!F229:Y229),""))</f>
        <v>0.22192485427098452</v>
      </c>
      <c r="D229" s="500">
        <f>IF(終値!A229="","",IFERROR(4*STDEVP(終値!G229:Z229)/AVERAGE(終値!G229:Z229),""))</f>
        <v>0.23487400323440893</v>
      </c>
      <c r="E229" s="500">
        <f>IF(終値!A229="","",IFERROR(4*STDEVP(終値!H229:AA229)/AVERAGE(終値!H229:AA229),""))</f>
        <v>0.24985853872596428</v>
      </c>
      <c r="F229" s="500">
        <f>IF(終値!A229="","",IFERROR(4*STDEVP(終値!I229:AB229)/AVERAGE(終値!I229:AB229),""))</f>
        <v>0.25262409191694868</v>
      </c>
      <c r="G229" s="500">
        <f>IF(終値!A229="","",IFERROR(4*STDEVP(終値!J229:AC229)/AVERAGE(終値!J229:AC229),""))</f>
        <v>0.24390006346866624</v>
      </c>
      <c r="H229" s="500">
        <f>IF(終値!A229="","",IFERROR(4*STDEVP(終値!K229:AD229)/AVERAGE(終値!K229:AD229),""))</f>
        <v>0.2176084341795361</v>
      </c>
      <c r="I229" s="500">
        <f>IF(終値!A229="","",IFERROR(4*STDEVP(終値!L229:AE229)/AVERAGE(終値!L229:AE229),""))</f>
        <v>0.1879839963690744</v>
      </c>
      <c r="J229" s="500">
        <f>IF(終値!A229="","",IFERROR(4*STDEVP(終値!M229:AF229)/AVERAGE(終値!M229:AF229),""))</f>
        <v>0.16279137303287433</v>
      </c>
      <c r="K229" s="500">
        <f>IF(終値!A229="","",IFERROR(4*STDEVP(終値!N229:AG229)/AVERAGE(終値!N229:AG229),""))</f>
        <v>0.15013373805933772</v>
      </c>
      <c r="L229" s="500">
        <f>IF(終値!A229="","",IFERROR(4*STDEVP(終値!O229:AH229)/AVERAGE(終値!O229:AH229),""))</f>
        <v>0.13465926306385162</v>
      </c>
      <c r="M229" s="500">
        <f>IF(終値!A229="","",IFERROR(4*STDEVP(終値!P229:AI229)/AVERAGE(終値!P229:AI229),""))</f>
        <v>0.12886930959190174</v>
      </c>
      <c r="N229" s="500">
        <f>IF(終値!A229="","",IFERROR(4*STDEVP(終値!Q229:AJ229)/AVERAGE(終値!Q229:AJ229),""))</f>
        <v>0.13639075288977828</v>
      </c>
      <c r="O229" s="500">
        <f>IF(終値!A229="","",IFERROR(4*STDEVP(終値!R229:AK229)/AVERAGE(終値!R229:AK229),""))</f>
        <v>0.14740999072178268</v>
      </c>
      <c r="P229" s="500">
        <f>IF(終値!A229="","",IFERROR(4*STDEVP(終値!S229:AL229)/AVERAGE(終値!S229:AL229),""))</f>
        <v>0.13704984161760986</v>
      </c>
      <c r="Q229" s="500">
        <f>IF(終値!A229="","",IFERROR(4*STDEVP(終値!T229:AM229)/AVERAGE(終値!T229:AM229),""))</f>
        <v>0.13506412284599026</v>
      </c>
      <c r="R229" s="500">
        <f>IF(終値!A229="","",IFERROR(4*STDEVP(終値!U229:AN229)/AVERAGE(終値!U229:AN229),""))</f>
        <v>0.15035613238355222</v>
      </c>
      <c r="S229" s="500">
        <f>IF(終値!A229="","",IFERROR(4*STDEVP(終値!V229:AO229)/AVERAGE(終値!V229:AO229),""))</f>
        <v>0.1492803956199954</v>
      </c>
      <c r="T229" s="500">
        <f>IF(終値!A229="","",IFERROR(4*STDEVP(終値!W229:AP229)/AVERAGE(終値!W229:AP229),""))</f>
        <v>0.14818244382131968</v>
      </c>
      <c r="U229" s="500">
        <f>IF(終値!A229="","",IFERROR(4*STDEVP(終値!X229:AQ229)/AVERAGE(終値!X229:AQ229),""))</f>
        <v>0.14970572238935051</v>
      </c>
      <c r="V229" s="500">
        <f>IF(終値!A229="","",IFERROR(4*STDEVP(終値!Y229:AR229)/AVERAGE(終値!Y229:AR229),""))</f>
        <v>0.14586203776519582</v>
      </c>
      <c r="W229" s="500">
        <f>IF(終値!A229="","",IFERROR(4*STDEVP(終値!Z229:AS229)/AVERAGE(終値!Z229:AS229),""))</f>
        <v>0.14050353515359093</v>
      </c>
      <c r="X229" s="500">
        <f>IF(終値!A229="","",IFERROR(4*STDEVP(終値!AA229:AT229)/AVERAGE(終値!AA229:AT229),""))</f>
        <v>0.13970051152226298</v>
      </c>
      <c r="Y229" s="500">
        <f>IF(終値!A229="","",IFERROR(4*STDEVP(終値!AB229:AU229)/AVERAGE(終値!AB229:AU229),""))</f>
        <v>0.14094469246020919</v>
      </c>
      <c r="Z229" s="500">
        <f>IF(終値!A229="","",IFERROR(4*STDEVP(終値!AC229:AV229)/AVERAGE(終値!AC229:AV229),""))</f>
        <v>0.14785665928696523</v>
      </c>
      <c r="AA229" s="500">
        <f>IF(終値!A229="","",IFERROR(4*STDEVP(終値!AD229:AW229)/AVERAGE(終値!AD229:AW229),""))</f>
        <v>0.14421538917284746</v>
      </c>
      <c r="AB229" s="500">
        <f>IF(終値!A229="","",IFERROR(4*STDEVP(終値!AE229:AX229)/AVERAGE(終値!AE229:AX229),""))</f>
        <v>0.14206539838295962</v>
      </c>
      <c r="AC229" s="500">
        <f>IF(終値!A229="","",IFERROR(4*STDEVP(終値!AF229:AY229)/AVERAGE(終値!AF229:AY229),""))</f>
        <v>0.12853184974151055</v>
      </c>
      <c r="AD229" s="500">
        <f>IF(終値!A229="","",IFERROR(4*STDEVP(終値!AG229:AZ229)/AVERAGE(終値!AG229:AZ229),""))</f>
        <v>0.12288211516392776</v>
      </c>
      <c r="AE229" s="500">
        <f>IF(終値!A229="","",IFERROR(4*STDEVP(終値!AH229:BA229)/AVERAGE(終値!AH229:BA229),""))</f>
        <v>0.12403084502438029</v>
      </c>
      <c r="AF229" s="500">
        <f>IF(終値!A229="","",IFERROR(4*STDEVP(終値!AI229:BB229)/AVERAGE(終値!AI229:BB229),""))</f>
        <v>0.13190883776200613</v>
      </c>
      <c r="AG229" s="500">
        <f>IF(終値!A229="","",IFERROR(4*STDEVP(終値!AJ229:BC229)/AVERAGE(終値!AJ229:BC229),""))</f>
        <v>0.14351229865394199</v>
      </c>
      <c r="AH229" s="500">
        <f>IF(終値!A229="","",IFERROR(4*STDEVP(終値!AK229:BD229)/AVERAGE(終値!AK229:BD229),""))</f>
        <v>0.17362376781856417</v>
      </c>
      <c r="AI229" s="500">
        <f>IF(終値!A229="","",IFERROR(4*STDEVP(終値!AL229:BE229)/AVERAGE(終値!AL229:BE229),""))</f>
        <v>0.20115935229924031</v>
      </c>
      <c r="AJ229" s="500">
        <f>IF(終値!A229="","",IFERROR(4*STDEVP(終値!AM229:BF229)/AVERAGE(終値!AM229:BF229),""))</f>
        <v>0.22116313203662163</v>
      </c>
      <c r="AK229" s="500">
        <f>IF(終値!A229="","",IFERROR(4*STDEVP(終値!AN229:BG229)/AVERAGE(終値!AN229:BG229),""))</f>
        <v>0.24190592760997801</v>
      </c>
      <c r="AL229" s="500">
        <f>IF(終値!A229="","",IFERROR(4*STDEVP(終値!AO229:BH229)/AVERAGE(終値!AO229:BH229),""))</f>
        <v>0.26363472803774646</v>
      </c>
      <c r="AM229" s="500">
        <f>IF(終値!A229="","",IFERROR(4*STDEVP(終値!AP229:BI229)/AVERAGE(終値!AP229:BI229),""))</f>
        <v>0.30015942886611852</v>
      </c>
      <c r="AN229" s="500">
        <f>IF(終値!A229="","",IFERROR(4*STDEVP(終値!AQ229:BJ229)/AVERAGE(終値!AQ229:BJ229),""))</f>
        <v>0.32869132013163327</v>
      </c>
      <c r="AO229" s="500">
        <f>IF(終値!A229="","",IFERROR(4*STDEVP(終値!AR229:BK229)/AVERAGE(終値!AR229:BK229),""))</f>
        <v>0.35161143622241614</v>
      </c>
      <c r="AP229" s="500">
        <f>IF(終値!A229="","",IFERROR(4*STDEVP(終値!AS229:BL229)/AVERAGE(終値!AS229:BL229),""))</f>
        <v>0.58572000056195406</v>
      </c>
    </row>
    <row r="230" spans="1:42">
      <c r="A230" s="497" t="str">
        <f>IF(終値!A230="","",終値!A230)</f>
        <v>3563</v>
      </c>
      <c r="B230" s="500">
        <f>IF(終値!A230="","",IFERROR(4*STDEVP(終値!E230:X230)/AVERAGE(終値!E230:X230),""))</f>
        <v>0.21983279365036296</v>
      </c>
      <c r="C230" s="500">
        <f>IF(終値!A230="","",IFERROR(4*STDEVP(終値!F230:Y230)/AVERAGE(終値!F230:Y230),""))</f>
        <v>0.22704650904597581</v>
      </c>
      <c r="D230" s="500">
        <f>IF(終値!A230="","",IFERROR(4*STDEVP(終値!G230:Z230)/AVERAGE(終値!G230:Z230),""))</f>
        <v>0.23416920581434333</v>
      </c>
      <c r="E230" s="500">
        <f>IF(終値!A230="","",IFERROR(4*STDEVP(終値!H230:AA230)/AVERAGE(終値!H230:AA230),""))</f>
        <v>0.25977380068929812</v>
      </c>
      <c r="F230" s="500">
        <f>IF(終値!A230="","",IFERROR(4*STDEVP(終値!I230:AB230)/AVERAGE(終値!I230:AB230),""))</f>
        <v>0.28018732873953117</v>
      </c>
      <c r="G230" s="500">
        <f>IF(終値!A230="","",IFERROR(4*STDEVP(終値!J230:AC230)/AVERAGE(終値!J230:AC230),""))</f>
        <v>0.2900051557538682</v>
      </c>
      <c r="H230" s="500">
        <f>IF(終値!A230="","",IFERROR(4*STDEVP(終値!K230:AD230)/AVERAGE(終値!K230:AD230),""))</f>
        <v>0.2857259804056107</v>
      </c>
      <c r="I230" s="500">
        <f>IF(終値!A230="","",IFERROR(4*STDEVP(終値!L230:AE230)/AVERAGE(終値!L230:AE230),""))</f>
        <v>0.26446670072563605</v>
      </c>
      <c r="J230" s="500">
        <f>IF(終値!A230="","",IFERROR(4*STDEVP(終値!M230:AF230)/AVERAGE(終値!M230:AF230),""))</f>
        <v>0.24153163278817802</v>
      </c>
      <c r="K230" s="500">
        <f>IF(終値!A230="","",IFERROR(4*STDEVP(終値!N230:AG230)/AVERAGE(終値!N230:AG230),""))</f>
        <v>0.21975107625369636</v>
      </c>
      <c r="L230" s="500">
        <f>IF(終値!A230="","",IFERROR(4*STDEVP(終値!O230:AH230)/AVERAGE(終値!O230:AH230),""))</f>
        <v>0.21012503605160759</v>
      </c>
      <c r="M230" s="500">
        <f>IF(終値!A230="","",IFERROR(4*STDEVP(終値!P230:AI230)/AVERAGE(終値!P230:AI230),""))</f>
        <v>0.20364840080128579</v>
      </c>
      <c r="N230" s="500">
        <f>IF(終値!A230="","",IFERROR(4*STDEVP(終値!Q230:AJ230)/AVERAGE(終値!Q230:AJ230),""))</f>
        <v>0.19978454852734856</v>
      </c>
      <c r="O230" s="500">
        <f>IF(終値!A230="","",IFERROR(4*STDEVP(終値!R230:AK230)/AVERAGE(終値!R230:AK230),""))</f>
        <v>0.19385227909882743</v>
      </c>
      <c r="P230" s="500">
        <f>IF(終値!A230="","",IFERROR(4*STDEVP(終値!S230:AL230)/AVERAGE(終値!S230:AL230),""))</f>
        <v>0.17953622386807072</v>
      </c>
      <c r="Q230" s="500">
        <f>IF(終値!A230="","",IFERROR(4*STDEVP(終値!T230:AM230)/AVERAGE(終値!T230:AM230),""))</f>
        <v>0.15223862095171964</v>
      </c>
      <c r="R230" s="500">
        <f>IF(終値!A230="","",IFERROR(4*STDEVP(終値!U230:AN230)/AVERAGE(終値!U230:AN230),""))</f>
        <v>0.13693873413796631</v>
      </c>
      <c r="S230" s="500">
        <f>IF(終値!A230="","",IFERROR(4*STDEVP(終値!V230:AO230)/AVERAGE(終値!V230:AO230),""))</f>
        <v>0.12149350877167504</v>
      </c>
      <c r="T230" s="500">
        <f>IF(終値!A230="","",IFERROR(4*STDEVP(終値!W230:AP230)/AVERAGE(終値!W230:AP230),""))</f>
        <v>0.11802819632025877</v>
      </c>
      <c r="U230" s="500">
        <f>IF(終値!A230="","",IFERROR(4*STDEVP(終値!X230:AQ230)/AVERAGE(終値!X230:AQ230),""))</f>
        <v>0.12191130340154917</v>
      </c>
      <c r="V230" s="500">
        <f>IF(終値!A230="","",IFERROR(4*STDEVP(終値!Y230:AR230)/AVERAGE(終値!Y230:AR230),""))</f>
        <v>0.1223309966769081</v>
      </c>
      <c r="W230" s="500">
        <f>IF(終値!A230="","",IFERROR(4*STDEVP(終値!Z230:AS230)/AVERAGE(終値!Z230:AS230),""))</f>
        <v>0.12234457045317658</v>
      </c>
      <c r="X230" s="500">
        <f>IF(終値!A230="","",IFERROR(4*STDEVP(終値!AA230:AT230)/AVERAGE(終値!AA230:AT230),""))</f>
        <v>0.12223552280031695</v>
      </c>
      <c r="Y230" s="500">
        <f>IF(終値!A230="","",IFERROR(4*STDEVP(終値!AB230:AU230)/AVERAGE(終値!AB230:AU230),""))</f>
        <v>0.11505336335693959</v>
      </c>
      <c r="Z230" s="500">
        <f>IF(終値!A230="","",IFERROR(4*STDEVP(終値!AC230:AV230)/AVERAGE(終値!AC230:AV230),""))</f>
        <v>0.10950763213982453</v>
      </c>
      <c r="AA230" s="500">
        <f>IF(終値!A230="","",IFERROR(4*STDEVP(終値!AD230:AW230)/AVERAGE(終値!AD230:AW230),""))</f>
        <v>0.10698065456255183</v>
      </c>
      <c r="AB230" s="500">
        <f>IF(終値!A230="","",IFERROR(4*STDEVP(終値!AE230:AX230)/AVERAGE(終値!AE230:AX230),""))</f>
        <v>0.12230796833895992</v>
      </c>
      <c r="AC230" s="500">
        <f>IF(終値!A230="","",IFERROR(4*STDEVP(終値!AF230:AY230)/AVERAGE(終値!AF230:AY230),""))</f>
        <v>0.13658982231832073</v>
      </c>
      <c r="AD230" s="500">
        <f>IF(終値!A230="","",IFERROR(4*STDEVP(終値!AG230:AZ230)/AVERAGE(終値!AG230:AZ230),""))</f>
        <v>0.15091766452284625</v>
      </c>
      <c r="AE230" s="500">
        <f>IF(終値!A230="","",IFERROR(4*STDEVP(終値!AH230:BA230)/AVERAGE(終値!AH230:BA230),""))</f>
        <v>0.17572090725627215</v>
      </c>
      <c r="AF230" s="500">
        <f>IF(終値!A230="","",IFERROR(4*STDEVP(終値!AI230:BB230)/AVERAGE(終値!AI230:BB230),""))</f>
        <v>0.18082178898677545</v>
      </c>
      <c r="AG230" s="500">
        <f>IF(終値!A230="","",IFERROR(4*STDEVP(終値!AJ230:BC230)/AVERAGE(終値!AJ230:BC230),""))</f>
        <v>0.17557845316888884</v>
      </c>
      <c r="AH230" s="500">
        <f>IF(終値!A230="","",IFERROR(4*STDEVP(終値!AK230:BD230)/AVERAGE(終値!AK230:BD230),""))</f>
        <v>0.17033459900517164</v>
      </c>
      <c r="AI230" s="500">
        <f>IF(終値!A230="","",IFERROR(4*STDEVP(終値!AL230:BE230)/AVERAGE(終値!AL230:BE230),""))</f>
        <v>0.15951019020521995</v>
      </c>
      <c r="AJ230" s="500">
        <f>IF(終値!A230="","",IFERROR(4*STDEVP(終値!AM230:BF230)/AVERAGE(終値!AM230:BF230),""))</f>
        <v>0.15620018598132179</v>
      </c>
      <c r="AK230" s="500">
        <f>IF(終値!A230="","",IFERROR(4*STDEVP(終値!AN230:BG230)/AVERAGE(終値!AN230:BG230),""))</f>
        <v>0.14651020964337533</v>
      </c>
      <c r="AL230" s="500">
        <f>IF(終値!A230="","",IFERROR(4*STDEVP(終値!AO230:BH230)/AVERAGE(終値!AO230:BH230),""))</f>
        <v>0.14796810681658976</v>
      </c>
      <c r="AM230" s="500">
        <f>IF(終値!A230="","",IFERROR(4*STDEVP(終値!AP230:BI230)/AVERAGE(終値!AP230:BI230),""))</f>
        <v>0.15354199263288798</v>
      </c>
      <c r="AN230" s="500">
        <f>IF(終値!A230="","",IFERROR(4*STDEVP(終値!AQ230:BJ230)/AVERAGE(終値!AQ230:BJ230),""))</f>
        <v>0.15325274116621407</v>
      </c>
      <c r="AO230" s="500">
        <f>IF(終値!A230="","",IFERROR(4*STDEVP(終値!AR230:BK230)/AVERAGE(終値!AR230:BK230),""))</f>
        <v>0.15101940816250803</v>
      </c>
      <c r="AP230" s="500">
        <f>IF(終値!A230="","",IFERROR(4*STDEVP(終値!AS230:BL230)/AVERAGE(終値!AS230:BL230),""))</f>
        <v>0.14715685863542433</v>
      </c>
    </row>
    <row r="231" spans="1:42">
      <c r="A231" s="497" t="str">
        <f>IF(終値!A231="","",終値!A231)</f>
        <v>7013</v>
      </c>
      <c r="B231" s="500">
        <f>IF(終値!A231="","",IFERROR(4*STDEVP(終値!E231:X231)/AVERAGE(終値!E231:X231),""))</f>
        <v>9.1987388429828454E-2</v>
      </c>
      <c r="C231" s="500">
        <f>IF(終値!A231="","",IFERROR(4*STDEVP(終値!F231:Y231)/AVERAGE(終値!F231:Y231),""))</f>
        <v>8.2195631318633305E-2</v>
      </c>
      <c r="D231" s="500">
        <f>IF(終値!A231="","",IFERROR(4*STDEVP(終値!G231:Z231)/AVERAGE(終値!G231:Z231),""))</f>
        <v>9.0711386980510289E-2</v>
      </c>
      <c r="E231" s="500">
        <f>IF(終値!A231="","",IFERROR(4*STDEVP(終値!H231:AA231)/AVERAGE(終値!H231:AA231),""))</f>
        <v>0.11844640183063181</v>
      </c>
      <c r="F231" s="500">
        <f>IF(終値!A231="","",IFERROR(4*STDEVP(終値!I231:AB231)/AVERAGE(終値!I231:AB231),""))</f>
        <v>0.11745161153483304</v>
      </c>
      <c r="G231" s="500">
        <f>IF(終値!A231="","",IFERROR(4*STDEVP(終値!J231:AC231)/AVERAGE(終値!J231:AC231),""))</f>
        <v>0.11788100248780962</v>
      </c>
      <c r="H231" s="500">
        <f>IF(終値!A231="","",IFERROR(4*STDEVP(終値!K231:AD231)/AVERAGE(終値!K231:AD231),""))</f>
        <v>0.12658552746657176</v>
      </c>
      <c r="I231" s="500">
        <f>IF(終値!A231="","",IFERROR(4*STDEVP(終値!L231:AE231)/AVERAGE(終値!L231:AE231),""))</f>
        <v>0.12980158269969727</v>
      </c>
      <c r="J231" s="500">
        <f>IF(終値!A231="","",IFERROR(4*STDEVP(終値!M231:AF231)/AVERAGE(終値!M231:AF231),""))</f>
        <v>0.13726865363725518</v>
      </c>
      <c r="K231" s="500">
        <f>IF(終値!A231="","",IFERROR(4*STDEVP(終値!N231:AG231)/AVERAGE(終値!N231:AG231),""))</f>
        <v>0.14476012771612159</v>
      </c>
      <c r="L231" s="500">
        <f>IF(終値!A231="","",IFERROR(4*STDEVP(終値!O231:AH231)/AVERAGE(終値!O231:AH231),""))</f>
        <v>0.14605475111798091</v>
      </c>
      <c r="M231" s="500">
        <f>IF(終値!A231="","",IFERROR(4*STDEVP(終値!P231:AI231)/AVERAGE(終値!P231:AI231),""))</f>
        <v>0.14364910810506148</v>
      </c>
      <c r="N231" s="500">
        <f>IF(終値!A231="","",IFERROR(4*STDEVP(終値!Q231:AJ231)/AVERAGE(終値!Q231:AJ231),""))</f>
        <v>0.14587636582074151</v>
      </c>
      <c r="O231" s="500">
        <f>IF(終値!A231="","",IFERROR(4*STDEVP(終値!R231:AK231)/AVERAGE(終値!R231:AK231),""))</f>
        <v>0.14585959266718768</v>
      </c>
      <c r="P231" s="500">
        <f>IF(終値!A231="","",IFERROR(4*STDEVP(終値!S231:AL231)/AVERAGE(終値!S231:AL231),""))</f>
        <v>0.13921457302683291</v>
      </c>
      <c r="Q231" s="500">
        <f>IF(終値!A231="","",IFERROR(4*STDEVP(終値!T231:AM231)/AVERAGE(終値!T231:AM231),""))</f>
        <v>0.14041757218724765</v>
      </c>
      <c r="R231" s="500">
        <f>IF(終値!A231="","",IFERROR(4*STDEVP(終値!U231:AN231)/AVERAGE(終値!U231:AN231),""))</f>
        <v>0.14425730508070767</v>
      </c>
      <c r="S231" s="500">
        <f>IF(終値!A231="","",IFERROR(4*STDEVP(終値!V231:AO231)/AVERAGE(終値!V231:AO231),""))</f>
        <v>0.1448143740908362</v>
      </c>
      <c r="T231" s="500">
        <f>IF(終値!A231="","",IFERROR(4*STDEVP(終値!W231:AP231)/AVERAGE(終値!W231:AP231),""))</f>
        <v>0.14868499241193209</v>
      </c>
      <c r="U231" s="500">
        <f>IF(終値!A231="","",IFERROR(4*STDEVP(終値!X231:AQ231)/AVERAGE(終値!X231:AQ231),""))</f>
        <v>0.19002378112325544</v>
      </c>
      <c r="V231" s="500">
        <f>IF(終値!A231="","",IFERROR(4*STDEVP(終値!Y231:AR231)/AVERAGE(終値!Y231:AR231),""))</f>
        <v>0.23383843602659554</v>
      </c>
      <c r="W231" s="500">
        <f>IF(終値!A231="","",IFERROR(4*STDEVP(終値!Z231:AS231)/AVERAGE(終値!Z231:AS231),""))</f>
        <v>0.25264932842993731</v>
      </c>
      <c r="X231" s="500">
        <f>IF(終値!A231="","",IFERROR(4*STDEVP(終値!AA231:AT231)/AVERAGE(終値!AA231:AT231),""))</f>
        <v>0.25666358681747553</v>
      </c>
      <c r="Y231" s="500">
        <f>IF(終値!A231="","",IFERROR(4*STDEVP(終値!AB231:AU231)/AVERAGE(終値!AB231:AU231),""))</f>
        <v>0.23699046873614685</v>
      </c>
      <c r="Z231" s="500">
        <f>IF(終値!A231="","",IFERROR(4*STDEVP(終値!AC231:AV231)/AVERAGE(終値!AC231:AV231),""))</f>
        <v>0.2321384682384259</v>
      </c>
      <c r="AA231" s="500">
        <f>IF(終値!A231="","",IFERROR(4*STDEVP(終値!AD231:AW231)/AVERAGE(終値!AD231:AW231),""))</f>
        <v>0.23252605907347515</v>
      </c>
      <c r="AB231" s="500">
        <f>IF(終値!A231="","",IFERROR(4*STDEVP(終値!AE231:AX231)/AVERAGE(終値!AE231:AX231),""))</f>
        <v>0.23991030716798029</v>
      </c>
      <c r="AC231" s="500">
        <f>IF(終値!A231="","",IFERROR(4*STDEVP(終値!AF231:AY231)/AVERAGE(終値!AF231:AY231),""))</f>
        <v>0.24017840485605094</v>
      </c>
      <c r="AD231" s="500">
        <f>IF(終値!A231="","",IFERROR(4*STDEVP(終値!AG231:AZ231)/AVERAGE(終値!AG231:AZ231),""))</f>
        <v>0.24047289096519381</v>
      </c>
      <c r="AE231" s="500">
        <f>IF(終値!A231="","",IFERROR(4*STDEVP(終値!AH231:BA231)/AVERAGE(終値!AH231:BA231),""))</f>
        <v>0.24334051720571265</v>
      </c>
      <c r="AF231" s="500">
        <f>IF(終値!A231="","",IFERROR(4*STDEVP(終値!AI231:BB231)/AVERAGE(終値!AI231:BB231),""))</f>
        <v>0.24368474550460403</v>
      </c>
      <c r="AG231" s="500">
        <f>IF(終値!A231="","",IFERROR(4*STDEVP(終値!AJ231:BC231)/AVERAGE(終値!AJ231:BC231),""))</f>
        <v>0.24601956152900983</v>
      </c>
      <c r="AH231" s="500">
        <f>IF(終値!A231="","",IFERROR(4*STDEVP(終値!AK231:BD231)/AVERAGE(終値!AK231:BD231),""))</f>
        <v>0.26268593887168512</v>
      </c>
      <c r="AI231" s="500">
        <f>IF(終値!A231="","",IFERROR(4*STDEVP(終値!AL231:BE231)/AVERAGE(終値!AL231:BE231),""))</f>
        <v>0.26420962768020534</v>
      </c>
      <c r="AJ231" s="500">
        <f>IF(終値!A231="","",IFERROR(4*STDEVP(終値!AM231:BF231)/AVERAGE(終値!AM231:BF231),""))</f>
        <v>0.26140600213147686</v>
      </c>
      <c r="AK231" s="500">
        <f>IF(終値!A231="","",IFERROR(4*STDEVP(終値!AN231:BG231)/AVERAGE(終値!AN231:BG231),""))</f>
        <v>0.25257707068314444</v>
      </c>
      <c r="AL231" s="500">
        <f>IF(終値!A231="","",IFERROR(4*STDEVP(終値!AO231:BH231)/AVERAGE(終値!AO231:BH231),""))</f>
        <v>0.23828277606328968</v>
      </c>
      <c r="AM231" s="500">
        <f>IF(終値!A231="","",IFERROR(4*STDEVP(終値!AP231:BI231)/AVERAGE(終値!AP231:BI231),""))</f>
        <v>0.23494565019800004</v>
      </c>
      <c r="AN231" s="500">
        <f>IF(終値!A231="","",IFERROR(4*STDEVP(終値!AQ231:BJ231)/AVERAGE(終値!AQ231:BJ231),""))</f>
        <v>0.23394641034853361</v>
      </c>
      <c r="AO231" s="500">
        <f>IF(終値!A231="","",IFERROR(4*STDEVP(終値!AR231:BK231)/AVERAGE(終値!AR231:BK231),""))</f>
        <v>0.22398697353340519</v>
      </c>
      <c r="AP231" s="500">
        <f>IF(終値!A231="","",IFERROR(4*STDEVP(終値!AS231:BL231)/AVERAGE(終値!AS231:BL231),""))</f>
        <v>0.20159960940292992</v>
      </c>
    </row>
    <row r="232" spans="1:42">
      <c r="A232" s="497" t="str">
        <f>IF(終値!A232="","",終値!A232)</f>
        <v>8793</v>
      </c>
      <c r="B232" s="500">
        <f>IF(終値!A232="","",IFERROR(4*STDEVP(終値!E232:X232)/AVERAGE(終値!E232:X232),""))</f>
        <v>4.959280402810351E-2</v>
      </c>
      <c r="C232" s="500">
        <f>IF(終値!A232="","",IFERROR(4*STDEVP(終値!F232:Y232)/AVERAGE(終値!F232:Y232),""))</f>
        <v>4.8339074153539489E-2</v>
      </c>
      <c r="D232" s="500">
        <f>IF(終値!A232="","",IFERROR(4*STDEVP(終値!G232:Z232)/AVERAGE(終値!G232:Z232),""))</f>
        <v>4.4958311666344682E-2</v>
      </c>
      <c r="E232" s="500">
        <f>IF(終値!A232="","",IFERROR(4*STDEVP(終値!H232:AA232)/AVERAGE(終値!H232:AA232),""))</f>
        <v>4.1079114503999037E-2</v>
      </c>
      <c r="F232" s="500">
        <f>IF(終値!A232="","",IFERROR(4*STDEVP(終値!I232:AB232)/AVERAGE(終値!I232:AB232),""))</f>
        <v>4.8431553998874284E-2</v>
      </c>
      <c r="G232" s="500">
        <f>IF(終値!A232="","",IFERROR(4*STDEVP(終値!J232:AC232)/AVERAGE(終値!J232:AC232),""))</f>
        <v>5.5653995654149836E-2</v>
      </c>
      <c r="H232" s="500">
        <f>IF(終値!A232="","",IFERROR(4*STDEVP(終値!K232:AD232)/AVERAGE(終値!K232:AD232),""))</f>
        <v>5.7367670577091065E-2</v>
      </c>
      <c r="I232" s="500">
        <f>IF(終値!A232="","",IFERROR(4*STDEVP(終値!L232:AE232)/AVERAGE(終値!L232:AE232),""))</f>
        <v>5.5028531928728586E-2</v>
      </c>
      <c r="J232" s="500">
        <f>IF(終値!A232="","",IFERROR(4*STDEVP(終値!M232:AF232)/AVERAGE(終値!M232:AF232),""))</f>
        <v>5.8218981610053178E-2</v>
      </c>
      <c r="K232" s="500">
        <f>IF(終値!A232="","",IFERROR(4*STDEVP(終値!N232:AG232)/AVERAGE(終値!N232:AG232),""))</f>
        <v>6.0888396864064699E-2</v>
      </c>
      <c r="L232" s="500">
        <f>IF(終値!A232="","",IFERROR(4*STDEVP(終値!O232:AH232)/AVERAGE(終値!O232:AH232),""))</f>
        <v>6.1300239416894095E-2</v>
      </c>
      <c r="M232" s="500">
        <f>IF(終値!A232="","",IFERROR(4*STDEVP(終値!P232:AI232)/AVERAGE(終値!P232:AI232),""))</f>
        <v>6.121710920814346E-2</v>
      </c>
      <c r="N232" s="500">
        <f>IF(終値!A232="","",IFERROR(4*STDEVP(終値!Q232:AJ232)/AVERAGE(終値!Q232:AJ232),""))</f>
        <v>6.0074010345720935E-2</v>
      </c>
      <c r="O232" s="500">
        <f>IF(終値!A232="","",IFERROR(4*STDEVP(終値!R232:AK232)/AVERAGE(終値!R232:AK232),""))</f>
        <v>5.9689794047967676E-2</v>
      </c>
      <c r="P232" s="500">
        <f>IF(終値!A232="","",IFERROR(4*STDEVP(終値!S232:AL232)/AVERAGE(終値!S232:AL232),""))</f>
        <v>5.9998988537685947E-2</v>
      </c>
      <c r="Q232" s="500">
        <f>IF(終値!A232="","",IFERROR(4*STDEVP(終値!T232:AM232)/AVERAGE(終値!T232:AM232),""))</f>
        <v>6.027884077065216E-2</v>
      </c>
      <c r="R232" s="500">
        <f>IF(終値!A232="","",IFERROR(4*STDEVP(終値!U232:AN232)/AVERAGE(終値!U232:AN232),""))</f>
        <v>6.0089004395948095E-2</v>
      </c>
      <c r="S232" s="500">
        <f>IF(終値!A232="","",IFERROR(4*STDEVP(終値!V232:AO232)/AVERAGE(終値!V232:AO232),""))</f>
        <v>6.0399803799588481E-2</v>
      </c>
      <c r="T232" s="500">
        <f>IF(終値!A232="","",IFERROR(4*STDEVP(終値!W232:AP232)/AVERAGE(終値!W232:AP232),""))</f>
        <v>6.1073205177962817E-2</v>
      </c>
      <c r="U232" s="500">
        <f>IF(終値!A232="","",IFERROR(4*STDEVP(終値!X232:AQ232)/AVERAGE(終値!X232:AQ232),""))</f>
        <v>6.3486301539067536E-2</v>
      </c>
      <c r="V232" s="500">
        <f>IF(終値!A232="","",IFERROR(4*STDEVP(終値!Y232:AR232)/AVERAGE(終値!Y232:AR232),""))</f>
        <v>6.2849998808380131E-2</v>
      </c>
      <c r="W232" s="500">
        <f>IF(終値!A232="","",IFERROR(4*STDEVP(終値!Z232:AS232)/AVERAGE(終値!Z232:AS232),""))</f>
        <v>6.3996965868309399E-2</v>
      </c>
      <c r="X232" s="500">
        <f>IF(終値!A232="","",IFERROR(4*STDEVP(終値!AA232:AT232)/AVERAGE(終値!AA232:AT232),""))</f>
        <v>6.503485661258028E-2</v>
      </c>
      <c r="Y232" s="500">
        <f>IF(終値!A232="","",IFERROR(4*STDEVP(終値!AB232:AU232)/AVERAGE(終値!AB232:AU232),""))</f>
        <v>6.5354532594448386E-2</v>
      </c>
      <c r="Z232" s="500">
        <f>IF(終値!A232="","",IFERROR(4*STDEVP(終値!AC232:AV232)/AVERAGE(終値!AC232:AV232),""))</f>
        <v>6.3648337447482592E-2</v>
      </c>
      <c r="AA232" s="500">
        <f>IF(終値!A232="","",IFERROR(4*STDEVP(終値!AD232:AW232)/AVERAGE(終値!AD232:AW232),""))</f>
        <v>6.5564223909785682E-2</v>
      </c>
      <c r="AB232" s="500">
        <f>IF(終値!A232="","",IFERROR(4*STDEVP(終値!AE232:AX232)/AVERAGE(終値!AE232:AX232),""))</f>
        <v>6.868951702975E-2</v>
      </c>
      <c r="AC232" s="500">
        <f>IF(終値!A232="","",IFERROR(4*STDEVP(終値!AF232:AY232)/AVERAGE(終値!AF232:AY232),""))</f>
        <v>7.8345955262476313E-2</v>
      </c>
      <c r="AD232" s="500">
        <f>IF(終値!A232="","",IFERROR(4*STDEVP(終値!AG232:AZ232)/AVERAGE(終値!AG232:AZ232),""))</f>
        <v>8.2794602003898723E-2</v>
      </c>
      <c r="AE232" s="500">
        <f>IF(終値!A232="","",IFERROR(4*STDEVP(終値!AH232:BA232)/AVERAGE(終値!AH232:BA232),""))</f>
        <v>8.2794602003898723E-2</v>
      </c>
      <c r="AF232" s="500">
        <f>IF(終値!A232="","",IFERROR(4*STDEVP(終値!AI232:BB232)/AVERAGE(終値!AI232:BB232),""))</f>
        <v>8.4898183008921185E-2</v>
      </c>
      <c r="AG232" s="500">
        <f>IF(終値!A232="","",IFERROR(4*STDEVP(終値!AJ232:BC232)/AVERAGE(終値!AJ232:BC232),""))</f>
        <v>8.7606631417366423E-2</v>
      </c>
      <c r="AH232" s="500">
        <f>IF(終値!A232="","",IFERROR(4*STDEVP(終値!AK232:BD232)/AVERAGE(終値!AK232:BD232),""))</f>
        <v>8.9104935678528924E-2</v>
      </c>
      <c r="AI232" s="500">
        <f>IF(終値!A232="","",IFERROR(4*STDEVP(終値!AL232:BE232)/AVERAGE(終値!AL232:BE232),""))</f>
        <v>9.0874799500751544E-2</v>
      </c>
      <c r="AJ232" s="500">
        <f>IF(終値!A232="","",IFERROR(4*STDEVP(終値!AM232:BF232)/AVERAGE(終値!AM232:BF232),""))</f>
        <v>9.0087381333939606E-2</v>
      </c>
      <c r="AK232" s="500">
        <f>IF(終値!A232="","",IFERROR(4*STDEVP(終値!AN232:BG232)/AVERAGE(終値!AN232:BG232),""))</f>
        <v>8.8790101625184123E-2</v>
      </c>
      <c r="AL232" s="500">
        <f>IF(終値!A232="","",IFERROR(4*STDEVP(終値!AO232:BH232)/AVERAGE(終値!AO232:BH232),""))</f>
        <v>8.7792103345499944E-2</v>
      </c>
      <c r="AM232" s="500">
        <f>IF(終値!A232="","",IFERROR(4*STDEVP(終値!AP232:BI232)/AVERAGE(終値!AP232:BI232),""))</f>
        <v>8.3892424464143356E-2</v>
      </c>
      <c r="AN232" s="500">
        <f>IF(終値!A232="","",IFERROR(4*STDEVP(終値!AQ232:BJ232)/AVERAGE(終値!AQ232:BJ232),""))</f>
        <v>8.0176494980973206E-2</v>
      </c>
      <c r="AO232" s="500">
        <f>IF(終値!A232="","",IFERROR(4*STDEVP(終値!AR232:BK232)/AVERAGE(終値!AR232:BK232),""))</f>
        <v>6.8751278376586303E-2</v>
      </c>
      <c r="AP232" s="500">
        <f>IF(終値!A232="","",IFERROR(4*STDEVP(終値!AS232:BL232)/AVERAGE(終値!AS232:BL232),""))</f>
        <v>6.2997857890069356E-2</v>
      </c>
    </row>
    <row r="233" spans="1:42">
      <c r="A233" s="497" t="str">
        <f>IF(終値!A233="","",終値!A233)</f>
        <v>9962</v>
      </c>
      <c r="B233" s="500">
        <f>IF(終値!A233="","",IFERROR(4*STDEVP(終値!E233:X233)/AVERAGE(終値!E233:X233),""))</f>
        <v>0.17424033494919952</v>
      </c>
      <c r="C233" s="500">
        <f>IF(終値!A233="","",IFERROR(4*STDEVP(終値!F233:Y233)/AVERAGE(終値!F233:Y233),""))</f>
        <v>0.17667623766265175</v>
      </c>
      <c r="D233" s="500">
        <f>IF(終値!A233="","",IFERROR(4*STDEVP(終値!G233:Z233)/AVERAGE(終値!G233:Z233),""))</f>
        <v>0.18406293245020247</v>
      </c>
      <c r="E233" s="500">
        <f>IF(終値!A233="","",IFERROR(4*STDEVP(終値!H233:AA233)/AVERAGE(終値!H233:AA233),""))</f>
        <v>0.19330230734717885</v>
      </c>
      <c r="F233" s="500">
        <f>IF(終値!A233="","",IFERROR(4*STDEVP(終値!I233:AB233)/AVERAGE(終値!I233:AB233),""))</f>
        <v>0.21104497799236682</v>
      </c>
      <c r="G233" s="500">
        <f>IF(終値!A233="","",IFERROR(4*STDEVP(終値!J233:AC233)/AVERAGE(終値!J233:AC233),""))</f>
        <v>0.2191878299454699</v>
      </c>
      <c r="H233" s="500">
        <f>IF(終値!A233="","",IFERROR(4*STDEVP(終値!K233:AD233)/AVERAGE(終値!K233:AD233),""))</f>
        <v>0.20678569626534921</v>
      </c>
      <c r="I233" s="500">
        <f>IF(終値!A233="","",IFERROR(4*STDEVP(終値!L233:AE233)/AVERAGE(終値!L233:AE233),""))</f>
        <v>0.19481683727922242</v>
      </c>
      <c r="J233" s="500">
        <f>IF(終値!A233="","",IFERROR(4*STDEVP(終値!M233:AF233)/AVERAGE(終値!M233:AF233),""))</f>
        <v>0.17042701585501982</v>
      </c>
      <c r="K233" s="500">
        <f>IF(終値!A233="","",IFERROR(4*STDEVP(終値!N233:AG233)/AVERAGE(終値!N233:AG233),""))</f>
        <v>0.16434928874426954</v>
      </c>
      <c r="L233" s="500">
        <f>IF(終値!A233="","",IFERROR(4*STDEVP(終値!O233:AH233)/AVERAGE(終値!O233:AH233),""))</f>
        <v>0.15090802464982384</v>
      </c>
      <c r="M233" s="500">
        <f>IF(終値!A233="","",IFERROR(4*STDEVP(終値!P233:AI233)/AVERAGE(終値!P233:AI233),""))</f>
        <v>0.14921731719786954</v>
      </c>
      <c r="N233" s="500">
        <f>IF(終値!A233="","",IFERROR(4*STDEVP(終値!Q233:AJ233)/AVERAGE(終値!Q233:AJ233),""))</f>
        <v>0.15111613857829354</v>
      </c>
      <c r="O233" s="500">
        <f>IF(終値!A233="","",IFERROR(4*STDEVP(終値!R233:AK233)/AVERAGE(終値!R233:AK233),""))</f>
        <v>0.14583159433532031</v>
      </c>
      <c r="P233" s="500">
        <f>IF(終値!A233="","",IFERROR(4*STDEVP(終値!S233:AL233)/AVERAGE(終値!S233:AL233),""))</f>
        <v>0.13204875847658093</v>
      </c>
      <c r="Q233" s="500">
        <f>IF(終値!A233="","",IFERROR(4*STDEVP(終値!T233:AM233)/AVERAGE(終値!T233:AM233),""))</f>
        <v>0.12795586780589352</v>
      </c>
      <c r="R233" s="500">
        <f>IF(終値!A233="","",IFERROR(4*STDEVP(終値!U233:AN233)/AVERAGE(終値!U233:AN233),""))</f>
        <v>0.1278276844512034</v>
      </c>
      <c r="S233" s="500">
        <f>IF(終値!A233="","",IFERROR(4*STDEVP(終値!V233:AO233)/AVERAGE(終値!V233:AO233),""))</f>
        <v>0.12430384630794337</v>
      </c>
      <c r="T233" s="500">
        <f>IF(終値!A233="","",IFERROR(4*STDEVP(終値!W233:AP233)/AVERAGE(終値!W233:AP233),""))</f>
        <v>0.12635463526087024</v>
      </c>
      <c r="U233" s="500">
        <f>IF(終値!A233="","",IFERROR(4*STDEVP(終値!X233:AQ233)/AVERAGE(終値!X233:AQ233),""))</f>
        <v>0.13384309225905758</v>
      </c>
      <c r="V233" s="500">
        <f>IF(終値!A233="","",IFERROR(4*STDEVP(終値!Y233:AR233)/AVERAGE(終値!Y233:AR233),""))</f>
        <v>0.14558471924144975</v>
      </c>
      <c r="W233" s="500">
        <f>IF(終値!A233="","",IFERROR(4*STDEVP(終値!Z233:AS233)/AVERAGE(終値!Z233:AS233),""))</f>
        <v>0.15639795519245867</v>
      </c>
      <c r="X233" s="500">
        <f>IF(終値!A233="","",IFERROR(4*STDEVP(終値!AA233:AT233)/AVERAGE(終値!AA233:AT233),""))</f>
        <v>0.16598836126435798</v>
      </c>
      <c r="Y233" s="500">
        <f>IF(終値!A233="","",IFERROR(4*STDEVP(終値!AB233:AU233)/AVERAGE(終値!AB233:AU233),""))</f>
        <v>0.15998984179339387</v>
      </c>
      <c r="Z233" s="500">
        <f>IF(終値!A233="","",IFERROR(4*STDEVP(終値!AC233:AV233)/AVERAGE(終値!AC233:AV233),""))</f>
        <v>0.13637284529683247</v>
      </c>
      <c r="AA233" s="500">
        <f>IF(終値!A233="","",IFERROR(4*STDEVP(終値!AD233:AW233)/AVERAGE(終値!AD233:AW233),""))</f>
        <v>0.12168727431184352</v>
      </c>
      <c r="AB233" s="500">
        <f>IF(終値!A233="","",IFERROR(4*STDEVP(終値!AE233:AX233)/AVERAGE(終値!AE233:AX233),""))</f>
        <v>0.1133351274215163</v>
      </c>
      <c r="AC233" s="500">
        <f>IF(終値!A233="","",IFERROR(4*STDEVP(終値!AF233:AY233)/AVERAGE(終値!AF233:AY233),""))</f>
        <v>0.10690010982853836</v>
      </c>
      <c r="AD233" s="500">
        <f>IF(終値!A233="","",IFERROR(4*STDEVP(終値!AG233:AZ233)/AVERAGE(終値!AG233:AZ233),""))</f>
        <v>0.1008314831263173</v>
      </c>
      <c r="AE233" s="500">
        <f>IF(終値!A233="","",IFERROR(4*STDEVP(終値!AH233:BA233)/AVERAGE(終値!AH233:BA233),""))</f>
        <v>9.9880679218355584E-2</v>
      </c>
      <c r="AF233" s="500">
        <f>IF(終値!A233="","",IFERROR(4*STDEVP(終値!AI233:BB233)/AVERAGE(終値!AI233:BB233),""))</f>
        <v>0.10338459269245798</v>
      </c>
      <c r="AG233" s="500">
        <f>IF(終値!A233="","",IFERROR(4*STDEVP(終値!AJ233:BC233)/AVERAGE(終値!AJ233:BC233),""))</f>
        <v>0.11217452427511924</v>
      </c>
      <c r="AH233" s="500">
        <f>IF(終値!A233="","",IFERROR(4*STDEVP(終値!AK233:BD233)/AVERAGE(終値!AK233:BD233),""))</f>
        <v>0.11854508040670551</v>
      </c>
      <c r="AI233" s="500">
        <f>IF(終値!A233="","",IFERROR(4*STDEVP(終値!AL233:BE233)/AVERAGE(終値!AL233:BE233),""))</f>
        <v>0.12454956468496962</v>
      </c>
      <c r="AJ233" s="500">
        <f>IF(終値!A233="","",IFERROR(4*STDEVP(終値!AM233:BF233)/AVERAGE(終値!AM233:BF233),""))</f>
        <v>0.14272057867426843</v>
      </c>
      <c r="AK233" s="500">
        <f>IF(終値!A233="","",IFERROR(4*STDEVP(終値!AN233:BG233)/AVERAGE(終値!AN233:BG233),""))</f>
        <v>0.17119120017314562</v>
      </c>
      <c r="AL233" s="500">
        <f>IF(終値!A233="","",IFERROR(4*STDEVP(終値!AO233:BH233)/AVERAGE(終値!AO233:BH233),""))</f>
        <v>0.20570376945877897</v>
      </c>
      <c r="AM233" s="500">
        <f>IF(終値!A233="","",IFERROR(4*STDEVP(終値!AP233:BI233)/AVERAGE(終値!AP233:BI233),""))</f>
        <v>0.22795588582564189</v>
      </c>
      <c r="AN233" s="500">
        <f>IF(終値!A233="","",IFERROR(4*STDEVP(終値!AQ233:BJ233)/AVERAGE(終値!AQ233:BJ233),""))</f>
        <v>0.2442216846220063</v>
      </c>
      <c r="AO233" s="500">
        <f>IF(終値!A233="","",IFERROR(4*STDEVP(終値!AR233:BK233)/AVERAGE(終値!AR233:BK233),""))</f>
        <v>0.2539137481835968</v>
      </c>
      <c r="AP233" s="500">
        <f>IF(終値!A233="","",IFERROR(4*STDEVP(終値!AS233:BL233)/AVERAGE(終値!AS233:BL233),""))</f>
        <v>0.25518683207559784</v>
      </c>
    </row>
    <row r="234" spans="1:42">
      <c r="A234" s="497" t="str">
        <f>IF(終値!A234="","",終値!A234)</f>
        <v>6762</v>
      </c>
      <c r="B234" s="500">
        <f>IF(終値!A234="","",IFERROR(4*STDEVP(終値!E234:X234)/AVERAGE(終値!E234:X234),""))</f>
        <v>0.20484783420116512</v>
      </c>
      <c r="C234" s="500">
        <f>IF(終値!A234="","",IFERROR(4*STDEVP(終値!F234:Y234)/AVERAGE(終値!F234:Y234),""))</f>
        <v>0.21152856566290873</v>
      </c>
      <c r="D234" s="500">
        <f>IF(終値!A234="","",IFERROR(4*STDEVP(終値!G234:Z234)/AVERAGE(終値!G234:Z234),""))</f>
        <v>0.22287460188091715</v>
      </c>
      <c r="E234" s="500">
        <f>IF(終値!A234="","",IFERROR(4*STDEVP(終値!H234:AA234)/AVERAGE(終値!H234:AA234),""))</f>
        <v>0.24621450360526806</v>
      </c>
      <c r="F234" s="500">
        <f>IF(終値!A234="","",IFERROR(4*STDEVP(終値!I234:AB234)/AVERAGE(終値!I234:AB234),""))</f>
        <v>0.28971239393701953</v>
      </c>
      <c r="G234" s="500">
        <f>IF(終値!A234="","",IFERROR(4*STDEVP(終値!J234:AC234)/AVERAGE(終値!J234:AC234),""))</f>
        <v>0.31377978609843249</v>
      </c>
      <c r="H234" s="500">
        <f>IF(終値!A234="","",IFERROR(4*STDEVP(終値!K234:AD234)/AVERAGE(終値!K234:AD234),""))</f>
        <v>0.3184941332751352</v>
      </c>
      <c r="I234" s="500">
        <f>IF(終値!A234="","",IFERROR(4*STDEVP(終値!L234:AE234)/AVERAGE(終値!L234:AE234),""))</f>
        <v>0.29457520445680641</v>
      </c>
      <c r="J234" s="500">
        <f>IF(終値!A234="","",IFERROR(4*STDEVP(終値!M234:AF234)/AVERAGE(終値!M234:AF234),""))</f>
        <v>0.28592699037571639</v>
      </c>
      <c r="K234" s="500">
        <f>IF(終値!A234="","",IFERROR(4*STDEVP(終値!N234:AG234)/AVERAGE(終値!N234:AG234),""))</f>
        <v>0.27902392809287546</v>
      </c>
      <c r="L234" s="500">
        <f>IF(終値!A234="","",IFERROR(4*STDEVP(終値!O234:AH234)/AVERAGE(終値!O234:AH234),""))</f>
        <v>0.29775237228439705</v>
      </c>
      <c r="M234" s="500">
        <f>IF(終値!A234="","",IFERROR(4*STDEVP(終値!P234:AI234)/AVERAGE(終値!P234:AI234),""))</f>
        <v>0.30513875493506404</v>
      </c>
      <c r="N234" s="500">
        <f>IF(終値!A234="","",IFERROR(4*STDEVP(終値!Q234:AJ234)/AVERAGE(終値!Q234:AJ234),""))</f>
        <v>0.31697199974404383</v>
      </c>
      <c r="O234" s="500">
        <f>IF(終値!A234="","",IFERROR(4*STDEVP(終値!R234:AK234)/AVERAGE(終値!R234:AK234),""))</f>
        <v>0.32918621282754895</v>
      </c>
      <c r="P234" s="500">
        <f>IF(終値!A234="","",IFERROR(4*STDEVP(終値!S234:AL234)/AVERAGE(終値!S234:AL234),""))</f>
        <v>0.307024803460138</v>
      </c>
      <c r="Q234" s="500">
        <f>IF(終値!A234="","",IFERROR(4*STDEVP(終値!T234:AM234)/AVERAGE(終値!T234:AM234),""))</f>
        <v>0.28665451555912885</v>
      </c>
      <c r="R234" s="500">
        <f>IF(終値!A234="","",IFERROR(4*STDEVP(終値!U234:AN234)/AVERAGE(終値!U234:AN234),""))</f>
        <v>0.27523643202545284</v>
      </c>
      <c r="S234" s="500">
        <f>IF(終値!A234="","",IFERROR(4*STDEVP(終値!V234:AO234)/AVERAGE(終値!V234:AO234),""))</f>
        <v>0.25763738976896844</v>
      </c>
      <c r="T234" s="500">
        <f>IF(終値!A234="","",IFERROR(4*STDEVP(終値!W234:AP234)/AVERAGE(終値!W234:AP234),""))</f>
        <v>0.23568302577412695</v>
      </c>
      <c r="U234" s="500">
        <f>IF(終値!A234="","",IFERROR(4*STDEVP(終値!X234:AQ234)/AVERAGE(終値!X234:AQ234),""))</f>
        <v>0.22821125979168902</v>
      </c>
      <c r="V234" s="500">
        <f>IF(終値!A234="","",IFERROR(4*STDEVP(終値!Y234:AR234)/AVERAGE(終値!Y234:AR234),""))</f>
        <v>0.21701683258242524</v>
      </c>
      <c r="W234" s="500">
        <f>IF(終値!A234="","",IFERROR(4*STDEVP(終値!Z234:AS234)/AVERAGE(終値!Z234:AS234),""))</f>
        <v>0.19259033663202016</v>
      </c>
      <c r="X234" s="500">
        <f>IF(終値!A234="","",IFERROR(4*STDEVP(終値!AA234:AT234)/AVERAGE(終値!AA234:AT234),""))</f>
        <v>0.17094246570921356</v>
      </c>
      <c r="Y234" s="500">
        <f>IF(終値!A234="","",IFERROR(4*STDEVP(終値!AB234:AU234)/AVERAGE(終値!AB234:AU234),""))</f>
        <v>0.16010366919392727</v>
      </c>
      <c r="Z234" s="500">
        <f>IF(終値!A234="","",IFERROR(4*STDEVP(終値!AC234:AV234)/AVERAGE(終値!AC234:AV234),""))</f>
        <v>0.17847705628133029</v>
      </c>
      <c r="AA234" s="500">
        <f>IF(終値!A234="","",IFERROR(4*STDEVP(終値!AD234:AW234)/AVERAGE(終値!AD234:AW234),""))</f>
        <v>0.17986763182705839</v>
      </c>
      <c r="AB234" s="500">
        <f>IF(終値!A234="","",IFERROR(4*STDEVP(終値!AE234:AX234)/AVERAGE(終値!AE234:AX234),""))</f>
        <v>0.18153508795010767</v>
      </c>
      <c r="AC234" s="500">
        <f>IF(終値!A234="","",IFERROR(4*STDEVP(終値!AF234:AY234)/AVERAGE(終値!AF234:AY234),""))</f>
        <v>0.17225199982583919</v>
      </c>
      <c r="AD234" s="500">
        <f>IF(終値!A234="","",IFERROR(4*STDEVP(終値!AG234:AZ234)/AVERAGE(終値!AG234:AZ234),""))</f>
        <v>0.17431054374008501</v>
      </c>
      <c r="AE234" s="500">
        <f>IF(終値!A234="","",IFERROR(4*STDEVP(終値!AH234:BA234)/AVERAGE(終値!AH234:BA234),""))</f>
        <v>0.17093499839841528</v>
      </c>
      <c r="AF234" s="500">
        <f>IF(終値!A234="","",IFERROR(4*STDEVP(終値!AI234:BB234)/AVERAGE(終値!AI234:BB234),""))</f>
        <v>0.17164360822921529</v>
      </c>
      <c r="AG234" s="500">
        <f>IF(終値!A234="","",IFERROR(4*STDEVP(終値!AJ234:BC234)/AVERAGE(終値!AJ234:BC234),""))</f>
        <v>0.18131875646677248</v>
      </c>
      <c r="AH234" s="500">
        <f>IF(終値!A234="","",IFERROR(4*STDEVP(終値!AK234:BD234)/AVERAGE(終値!AK234:BD234),""))</f>
        <v>0.18755439420143344</v>
      </c>
      <c r="AI234" s="500">
        <f>IF(終値!A234="","",IFERROR(4*STDEVP(終値!AL234:BE234)/AVERAGE(終値!AL234:BE234),""))</f>
        <v>0.18206551467640528</v>
      </c>
      <c r="AJ234" s="500">
        <f>IF(終値!A234="","",IFERROR(4*STDEVP(終値!AM234:BF234)/AVERAGE(終値!AM234:BF234),""))</f>
        <v>0.20872030442793224</v>
      </c>
      <c r="AK234" s="500">
        <f>IF(終値!A234="","",IFERROR(4*STDEVP(終値!AN234:BG234)/AVERAGE(終値!AN234:BG234),""))</f>
        <v>0.25834260941217968</v>
      </c>
      <c r="AL234" s="500">
        <f>IF(終値!A234="","",IFERROR(4*STDEVP(終値!AO234:BH234)/AVERAGE(終値!AO234:BH234),""))</f>
        <v>0.32269823872496445</v>
      </c>
      <c r="AM234" s="500">
        <f>IF(終値!A234="","",IFERROR(4*STDEVP(終値!AP234:BI234)/AVERAGE(終値!AP234:BI234),""))</f>
        <v>0.36784891389420993</v>
      </c>
      <c r="AN234" s="500">
        <f>IF(終値!A234="","",IFERROR(4*STDEVP(終値!AQ234:BJ234)/AVERAGE(終値!AQ234:BJ234),""))</f>
        <v>0.40260735425321864</v>
      </c>
      <c r="AO234" s="500">
        <f>IF(終値!A234="","",IFERROR(4*STDEVP(終値!AR234:BK234)/AVERAGE(終値!AR234:BK234),""))</f>
        <v>0.43281667653875372</v>
      </c>
      <c r="AP234" s="500">
        <f>IF(終値!A234="","",IFERROR(4*STDEVP(終値!AS234:BL234)/AVERAGE(終値!AS234:BL234),""))</f>
        <v>0.454366519127892</v>
      </c>
    </row>
    <row r="235" spans="1:42">
      <c r="A235" s="497" t="str">
        <f>IF(終値!A235="","",終値!A235)</f>
        <v>4392</v>
      </c>
      <c r="B235" s="500">
        <f>IF(終値!A235="","",IFERROR(4*STDEVP(終値!E235:X235)/AVERAGE(終値!E235:X235),""))</f>
        <v>0.39971449725776576</v>
      </c>
      <c r="C235" s="500">
        <f>IF(終値!A235="","",IFERROR(4*STDEVP(終値!F235:Y235)/AVERAGE(終値!F235:Y235),""))</f>
        <v>0.40619842318637139</v>
      </c>
      <c r="D235" s="500">
        <f>IF(終値!A235="","",IFERROR(4*STDEVP(終値!G235:Z235)/AVERAGE(終値!G235:Z235),""))</f>
        <v>0.40859633884549451</v>
      </c>
      <c r="E235" s="500">
        <f>IF(終値!A235="","",IFERROR(4*STDEVP(終値!H235:AA235)/AVERAGE(終値!H235:AA235),""))</f>
        <v>0.40118484851755359</v>
      </c>
      <c r="F235" s="500">
        <f>IF(終値!A235="","",IFERROR(4*STDEVP(終値!I235:AB235)/AVERAGE(終値!I235:AB235),""))</f>
        <v>0.38200287617910722</v>
      </c>
      <c r="G235" s="500">
        <f>IF(終値!A235="","",IFERROR(4*STDEVP(終値!J235:AC235)/AVERAGE(終値!J235:AC235),""))</f>
        <v>0.35725849868526399</v>
      </c>
      <c r="H235" s="500">
        <f>IF(終値!A235="","",IFERROR(4*STDEVP(終値!K235:AD235)/AVERAGE(終値!K235:AD235),""))</f>
        <v>0.29496446849323382</v>
      </c>
      <c r="I235" s="500">
        <f>IF(終値!A235="","",IFERROR(4*STDEVP(終値!L235:AE235)/AVERAGE(終値!L235:AE235),""))</f>
        <v>0.23327297749987405</v>
      </c>
      <c r="J235" s="500">
        <f>IF(終値!A235="","",IFERROR(4*STDEVP(終値!M235:AF235)/AVERAGE(終値!M235:AF235),""))</f>
        <v>0.1745016210801032</v>
      </c>
      <c r="K235" s="500">
        <f>IF(終値!A235="","",IFERROR(4*STDEVP(終値!N235:AG235)/AVERAGE(終値!N235:AG235),""))</f>
        <v>0.13341697765069144</v>
      </c>
      <c r="L235" s="500">
        <f>IF(終値!A235="","",IFERROR(4*STDEVP(終値!O235:AH235)/AVERAGE(終値!O235:AH235),""))</f>
        <v>0.1274472939344414</v>
      </c>
      <c r="M235" s="500">
        <f>IF(終値!A235="","",IFERROR(4*STDEVP(終値!P235:AI235)/AVERAGE(終値!P235:AI235),""))</f>
        <v>0.14967334643011893</v>
      </c>
      <c r="N235" s="500">
        <f>IF(終値!A235="","",IFERROR(4*STDEVP(終値!Q235:AJ235)/AVERAGE(終値!Q235:AJ235),""))</f>
        <v>0.14638177444470787</v>
      </c>
      <c r="O235" s="500">
        <f>IF(終値!A235="","",IFERROR(4*STDEVP(終値!R235:AK235)/AVERAGE(終値!R235:AK235),""))</f>
        <v>0.1579221175105899</v>
      </c>
      <c r="P235" s="500">
        <f>IF(終値!A235="","",IFERROR(4*STDEVP(終値!S235:AL235)/AVERAGE(終値!S235:AL235),""))</f>
        <v>0.15338351273665124</v>
      </c>
      <c r="Q235" s="500">
        <f>IF(終値!A235="","",IFERROR(4*STDEVP(終値!T235:AM235)/AVERAGE(終値!T235:AM235),""))</f>
        <v>0.19733631057527468</v>
      </c>
      <c r="R235" s="500">
        <f>IF(終値!A235="","",IFERROR(4*STDEVP(終値!U235:AN235)/AVERAGE(終値!U235:AN235),""))</f>
        <v>0.22422853842064633</v>
      </c>
      <c r="S235" s="500">
        <f>IF(終値!A235="","",IFERROR(4*STDEVP(終値!V235:AO235)/AVERAGE(終値!V235:AO235),""))</f>
        <v>0.22189729510349976</v>
      </c>
      <c r="T235" s="500">
        <f>IF(終値!A235="","",IFERROR(4*STDEVP(終値!W235:AP235)/AVERAGE(終値!W235:AP235),""))</f>
        <v>0.24178446526141542</v>
      </c>
      <c r="U235" s="500">
        <f>IF(終値!A235="","",IFERROR(4*STDEVP(終値!X235:AQ235)/AVERAGE(終値!X235:AQ235),""))</f>
        <v>0.27090057043460369</v>
      </c>
      <c r="V235" s="500">
        <f>IF(終値!A235="","",IFERROR(4*STDEVP(終値!Y235:AR235)/AVERAGE(終値!Y235:AR235),""))</f>
        <v>0.30896525300707967</v>
      </c>
      <c r="W235" s="500">
        <f>IF(終値!A235="","",IFERROR(4*STDEVP(終値!Z235:AS235)/AVERAGE(終値!Z235:AS235),""))</f>
        <v>0.40938292943808807</v>
      </c>
      <c r="X235" s="500">
        <f>IF(終値!A235="","",IFERROR(4*STDEVP(終値!AA235:AT235)/AVERAGE(終値!AA235:AT235),""))</f>
        <v>0.45545140188039945</v>
      </c>
      <c r="Y235" s="500">
        <f>IF(終値!A235="","",IFERROR(4*STDEVP(終値!AB235:AU235)/AVERAGE(終値!AB235:AU235),""))</f>
        <v>0.50512136565192256</v>
      </c>
      <c r="Z235" s="500">
        <f>IF(終値!A235="","",IFERROR(4*STDEVP(終値!AC235:AV235)/AVERAGE(終値!AC235:AV235),""))</f>
        <v>0.50171852095619207</v>
      </c>
      <c r="AA235" s="500">
        <f>IF(終値!A235="","",IFERROR(4*STDEVP(終値!AD235:AW235)/AVERAGE(終値!AD235:AW235),""))</f>
        <v>0.48814175584174413</v>
      </c>
      <c r="AB235" s="500">
        <f>IF(終値!A235="","",IFERROR(4*STDEVP(終値!AE235:AX235)/AVERAGE(終値!AE235:AX235),""))</f>
        <v>0.51351442009919201</v>
      </c>
      <c r="AC235" s="500">
        <f>IF(終値!A235="","",IFERROR(4*STDEVP(終値!AF235:AY235)/AVERAGE(終値!AF235:AY235),""))</f>
        <v>0.54873437060788355</v>
      </c>
      <c r="AD235" s="500">
        <f>IF(終値!A235="","",IFERROR(4*STDEVP(終値!AG235:AZ235)/AVERAGE(終値!AG235:AZ235),""))</f>
        <v>0.66056161612676589</v>
      </c>
      <c r="AE235" s="500">
        <f>IF(終値!A235="","",IFERROR(4*STDEVP(終値!AH235:BA235)/AVERAGE(終値!AH235:BA235),""))</f>
        <v>0.66533041279371419</v>
      </c>
      <c r="AF235" s="500">
        <f>IF(終値!A235="","",IFERROR(4*STDEVP(終値!AI235:BB235)/AVERAGE(終値!AI235:BB235),""))</f>
        <v>0.72391925984572036</v>
      </c>
      <c r="AG235" s="500">
        <f>IF(終値!A235="","",IFERROR(4*STDEVP(終値!AJ235:BC235)/AVERAGE(終値!AJ235:BC235),""))</f>
        <v>0.81477383746615584</v>
      </c>
      <c r="AH235" s="500">
        <f>IF(終値!A235="","",IFERROR(4*STDEVP(終値!AK235:BD235)/AVERAGE(終値!AK235:BD235),""))</f>
        <v>0.93945744554902599</v>
      </c>
      <c r="AI235" s="500">
        <f>IF(終値!A235="","",IFERROR(4*STDEVP(終値!AL235:BE235)/AVERAGE(終値!AL235:BE235),""))</f>
        <v>0.9377398177598969</v>
      </c>
      <c r="AJ235" s="500">
        <f>IF(終値!A235="","",IFERROR(4*STDEVP(終値!AM235:BF235)/AVERAGE(終値!AM235:BF235),""))</f>
        <v>0.88168411330198926</v>
      </c>
      <c r="AK235" s="500">
        <f>IF(終値!A235="","",IFERROR(4*STDEVP(終値!AN235:BG235)/AVERAGE(終値!AN235:BG235),""))</f>
        <v>0.85182713306621838</v>
      </c>
      <c r="AL235" s="500">
        <f>IF(終値!A235="","",IFERROR(4*STDEVP(終値!AO235:BH235)/AVERAGE(終値!AO235:BH235),""))</f>
        <v>0.81537253059853443</v>
      </c>
      <c r="AM235" s="500">
        <f>IF(終値!A235="","",IFERROR(4*STDEVP(終値!AP235:BI235)/AVERAGE(終値!AP235:BI235),""))</f>
        <v>0.79678971765605044</v>
      </c>
      <c r="AN235" s="500">
        <f>IF(終値!A235="","",IFERROR(4*STDEVP(終値!AQ235:BJ235)/AVERAGE(終値!AQ235:BJ235),""))</f>
        <v>0.84769915686450237</v>
      </c>
      <c r="AO235" s="500">
        <f>IF(終値!A235="","",IFERROR(4*STDEVP(終値!AR235:BK235)/AVERAGE(終値!AR235:BK235),""))</f>
        <v>0.93657204272913952</v>
      </c>
      <c r="AP235" s="500">
        <f>IF(終値!A235="","",IFERROR(4*STDEVP(終値!AS235:BL235)/AVERAGE(終値!AS235:BL235),""))</f>
        <v>1.0661704555618048</v>
      </c>
    </row>
    <row r="236" spans="1:42">
      <c r="A236" s="497" t="str">
        <f>IF(終値!A236="","",終値!A236)</f>
        <v>8005</v>
      </c>
      <c r="B236" s="500">
        <f>IF(終値!A236="","",IFERROR(4*STDEVP(終値!E236:X236)/AVERAGE(終値!E236:X236),""))</f>
        <v>9.5543195683289978E-2</v>
      </c>
      <c r="C236" s="500">
        <f>IF(終値!A236="","",IFERROR(4*STDEVP(終値!F236:Y236)/AVERAGE(終値!F236:Y236),""))</f>
        <v>7.9616807535385622E-2</v>
      </c>
      <c r="D236" s="500">
        <f>IF(終値!A236="","",IFERROR(4*STDEVP(終値!G236:Z236)/AVERAGE(終値!G236:Z236),""))</f>
        <v>6.9740856431615011E-2</v>
      </c>
      <c r="E236" s="500">
        <f>IF(終値!A236="","",IFERROR(4*STDEVP(終値!H236:AA236)/AVERAGE(終値!H236:AA236),""))</f>
        <v>5.6171111345251774E-2</v>
      </c>
      <c r="F236" s="500">
        <f>IF(終値!A236="","",IFERROR(4*STDEVP(終値!I236:AB236)/AVERAGE(終値!I236:AB236),""))</f>
        <v>3.8225212871242455E-2</v>
      </c>
      <c r="G236" s="500">
        <f>IF(終値!A236="","",IFERROR(4*STDEVP(終値!J236:AC236)/AVERAGE(終値!J236:AC236),""))</f>
        <v>5.2416640778004363E-2</v>
      </c>
      <c r="H236" s="500">
        <f>IF(終値!A236="","",IFERROR(4*STDEVP(終値!K236:AD236)/AVERAGE(終値!K236:AD236),""))</f>
        <v>7.1374678716293244E-2</v>
      </c>
      <c r="I236" s="500">
        <f>IF(終値!A236="","",IFERROR(4*STDEVP(終値!L236:AE236)/AVERAGE(終値!L236:AE236),""))</f>
        <v>8.1835818538975688E-2</v>
      </c>
      <c r="J236" s="500">
        <f>IF(終値!A236="","",IFERROR(4*STDEVP(終値!M236:AF236)/AVERAGE(終値!M236:AF236),""))</f>
        <v>8.8148985673426147E-2</v>
      </c>
      <c r="K236" s="500">
        <f>IF(終値!A236="","",IFERROR(4*STDEVP(終値!N236:AG236)/AVERAGE(終値!N236:AG236),""))</f>
        <v>9.4607480030471966E-2</v>
      </c>
      <c r="L236" s="500">
        <f>IF(終値!A236="","",IFERROR(4*STDEVP(終値!O236:AH236)/AVERAGE(終値!O236:AH236),""))</f>
        <v>9.8683166884999715E-2</v>
      </c>
      <c r="M236" s="500">
        <f>IF(終値!A236="","",IFERROR(4*STDEVP(終値!P236:AI236)/AVERAGE(終値!P236:AI236),""))</f>
        <v>0.10432420410721757</v>
      </c>
      <c r="N236" s="500">
        <f>IF(終値!A236="","",IFERROR(4*STDEVP(終値!Q236:AJ236)/AVERAGE(終値!Q236:AJ236),""))</f>
        <v>0.1058825694015627</v>
      </c>
      <c r="O236" s="500">
        <f>IF(終値!A236="","",IFERROR(4*STDEVP(終値!R236:AK236)/AVERAGE(終値!R236:AK236),""))</f>
        <v>0.10328603278024022</v>
      </c>
      <c r="P236" s="500">
        <f>IF(終値!A236="","",IFERROR(4*STDEVP(終値!S236:AL236)/AVERAGE(終値!S236:AL236),""))</f>
        <v>0.10419393000779816</v>
      </c>
      <c r="Q236" s="500">
        <f>IF(終値!A236="","",IFERROR(4*STDEVP(終値!T236:AM236)/AVERAGE(終値!T236:AM236),""))</f>
        <v>9.9311083633125019E-2</v>
      </c>
      <c r="R236" s="500">
        <f>IF(終値!A236="","",IFERROR(4*STDEVP(終値!U236:AN236)/AVERAGE(終値!U236:AN236),""))</f>
        <v>9.2456310560893762E-2</v>
      </c>
      <c r="S236" s="500">
        <f>IF(終値!A236="","",IFERROR(4*STDEVP(終値!V236:AO236)/AVERAGE(終値!V236:AO236),""))</f>
        <v>8.8415788483813831E-2</v>
      </c>
      <c r="T236" s="500">
        <f>IF(終値!A236="","",IFERROR(4*STDEVP(終値!W236:AP236)/AVERAGE(終値!W236:AP236),""))</f>
        <v>8.3300491854018513E-2</v>
      </c>
      <c r="U236" s="500">
        <f>IF(終値!A236="","",IFERROR(4*STDEVP(終値!X236:AQ236)/AVERAGE(終値!X236:AQ236),""))</f>
        <v>7.9466694381935682E-2</v>
      </c>
      <c r="V236" s="500">
        <f>IF(終値!A236="","",IFERROR(4*STDEVP(終値!Y236:AR236)/AVERAGE(終値!Y236:AR236),""))</f>
        <v>7.3933733991204606E-2</v>
      </c>
      <c r="W236" s="500">
        <f>IF(終値!A236="","",IFERROR(4*STDEVP(終値!Z236:AS236)/AVERAGE(終値!Z236:AS236),""))</f>
        <v>6.1562190204600395E-2</v>
      </c>
      <c r="X236" s="500">
        <f>IF(終値!A236="","",IFERROR(4*STDEVP(終値!AA236:AT236)/AVERAGE(終値!AA236:AT236),""))</f>
        <v>5.0777539083980937E-2</v>
      </c>
      <c r="Y236" s="500">
        <f>IF(終値!A236="","",IFERROR(4*STDEVP(終値!AB236:AU236)/AVERAGE(終値!AB236:AU236),""))</f>
        <v>3.4373920810195142E-2</v>
      </c>
      <c r="Z236" s="500">
        <f>IF(終値!A236="","",IFERROR(4*STDEVP(終値!AC236:AV236)/AVERAGE(終値!AC236:AV236),""))</f>
        <v>2.7767681698015263E-2</v>
      </c>
      <c r="AA236" s="500">
        <f>IF(終値!A236="","",IFERROR(4*STDEVP(終値!AD236:AW236)/AVERAGE(終値!AD236:AW236),""))</f>
        <v>2.744167576533715E-2</v>
      </c>
      <c r="AB236" s="500">
        <f>IF(終値!A236="","",IFERROR(4*STDEVP(終値!AE236:AX236)/AVERAGE(終値!AE236:AX236),""))</f>
        <v>2.722135375559704E-2</v>
      </c>
      <c r="AC236" s="500">
        <f>IF(終値!A236="","",IFERROR(4*STDEVP(終値!AF236:AY236)/AVERAGE(終値!AF236:AY236),""))</f>
        <v>2.7312130599870924E-2</v>
      </c>
      <c r="AD236" s="500">
        <f>IF(終値!A236="","",IFERROR(4*STDEVP(終値!AG236:AZ236)/AVERAGE(終値!AG236:AZ236),""))</f>
        <v>3.6860631986521647E-2</v>
      </c>
      <c r="AE236" s="500">
        <f>IF(終値!A236="","",IFERROR(4*STDEVP(終値!AH236:BA236)/AVERAGE(終値!AH236:BA236),""))</f>
        <v>3.7592766584445637E-2</v>
      </c>
      <c r="AF236" s="500">
        <f>IF(終値!A236="","",IFERROR(4*STDEVP(終値!AI236:BB236)/AVERAGE(終値!AI236:BB236),""))</f>
        <v>3.7719296482304661E-2</v>
      </c>
      <c r="AG236" s="500">
        <f>IF(終値!A236="","",IFERROR(4*STDEVP(終値!AJ236:BC236)/AVERAGE(終値!AJ236:BC236),""))</f>
        <v>3.7524226926179009E-2</v>
      </c>
      <c r="AH236" s="500">
        <f>IF(終値!A236="","",IFERROR(4*STDEVP(終値!AK236:BD236)/AVERAGE(終値!AK236:BD236),""))</f>
        <v>3.8000291358030708E-2</v>
      </c>
      <c r="AI236" s="500">
        <f>IF(終値!A236="","",IFERROR(4*STDEVP(終値!AL236:BE236)/AVERAGE(終値!AL236:BE236),""))</f>
        <v>3.7874805224860891E-2</v>
      </c>
      <c r="AJ236" s="500">
        <f>IF(終値!A236="","",IFERROR(4*STDEVP(終値!AM236:BF236)/AVERAGE(終値!AM236:BF236),""))</f>
        <v>3.7873960615537737E-2</v>
      </c>
      <c r="AK236" s="500">
        <f>IF(終値!A236="","",IFERROR(4*STDEVP(終値!AN236:BG236)/AVERAGE(終値!AN236:BG236),""))</f>
        <v>3.6413485845830006E-2</v>
      </c>
      <c r="AL236" s="500">
        <f>IF(終値!A236="","",IFERROR(4*STDEVP(終値!AO236:BH236)/AVERAGE(終値!AO236:BH236),""))</f>
        <v>3.814627269448375E-2</v>
      </c>
      <c r="AM236" s="500">
        <f>IF(終値!A236="","",IFERROR(4*STDEVP(終値!AP236:BI236)/AVERAGE(終値!AP236:BI236),""))</f>
        <v>4.5294801162180806E-2</v>
      </c>
      <c r="AN236" s="500">
        <f>IF(終値!A236="","",IFERROR(4*STDEVP(終値!AQ236:BJ236)/AVERAGE(終値!AQ236:BJ236),""))</f>
        <v>4.4396357672933012E-2</v>
      </c>
      <c r="AO236" s="500">
        <f>IF(終値!A236="","",IFERROR(4*STDEVP(終値!AR236:BK236)/AVERAGE(終値!AR236:BK236),""))</f>
        <v>4.3934709360378327E-2</v>
      </c>
      <c r="AP236" s="500">
        <f>IF(終値!A236="","",IFERROR(4*STDEVP(終値!AS236:BL236)/AVERAGE(終値!AS236:BL236),""))</f>
        <v>4.4720078580809723E-2</v>
      </c>
    </row>
    <row r="237" spans="1:42">
      <c r="A237" s="497" t="str">
        <f>IF(終値!A237="","",終値!A237)</f>
        <v>2326</v>
      </c>
      <c r="B237" s="500">
        <f>IF(終値!A237="","",IFERROR(4*STDEVP(終値!E237:X237)/AVERAGE(終値!E237:X237),""))</f>
        <v>0.14301846972027676</v>
      </c>
      <c r="C237" s="500">
        <f>IF(終値!A237="","",IFERROR(4*STDEVP(終値!F237:Y237)/AVERAGE(終値!F237:Y237),""))</f>
        <v>0.11358489059312928</v>
      </c>
      <c r="D237" s="500">
        <f>IF(終値!A237="","",IFERROR(4*STDEVP(終値!G237:Z237)/AVERAGE(終値!G237:Z237),""))</f>
        <v>0.10122185850552004</v>
      </c>
      <c r="E237" s="500">
        <f>IF(終値!A237="","",IFERROR(4*STDEVP(終値!H237:AA237)/AVERAGE(終値!H237:AA237),""))</f>
        <v>8.4536927317739902E-2</v>
      </c>
      <c r="F237" s="500">
        <f>IF(終値!A237="","",IFERROR(4*STDEVP(終値!I237:AB237)/AVERAGE(終値!I237:AB237),""))</f>
        <v>8.1566455264339061E-2</v>
      </c>
      <c r="G237" s="500">
        <f>IF(終値!A237="","",IFERROR(4*STDEVP(終値!J237:AC237)/AVERAGE(終値!J237:AC237),""))</f>
        <v>9.6382264565382611E-2</v>
      </c>
      <c r="H237" s="500">
        <f>IF(終値!A237="","",IFERROR(4*STDEVP(終値!K237:AD237)/AVERAGE(終値!K237:AD237),""))</f>
        <v>0.11702271061902876</v>
      </c>
      <c r="I237" s="500">
        <f>IF(終値!A237="","",IFERROR(4*STDEVP(終値!L237:AE237)/AVERAGE(終値!L237:AE237),""))</f>
        <v>0.12088616229670103</v>
      </c>
      <c r="J237" s="500">
        <f>IF(終値!A237="","",IFERROR(4*STDEVP(終値!M237:AF237)/AVERAGE(終値!M237:AF237),""))</f>
        <v>0.12692338311224097</v>
      </c>
      <c r="K237" s="500">
        <f>IF(終値!A237="","",IFERROR(4*STDEVP(終値!N237:AG237)/AVERAGE(終値!N237:AG237),""))</f>
        <v>0.13953045015372245</v>
      </c>
      <c r="L237" s="500">
        <f>IF(終値!A237="","",IFERROR(4*STDEVP(終値!O237:AH237)/AVERAGE(終値!O237:AH237),""))</f>
        <v>0.15793468471328312</v>
      </c>
      <c r="M237" s="500">
        <f>IF(終値!A237="","",IFERROR(4*STDEVP(終値!P237:AI237)/AVERAGE(終値!P237:AI237),""))</f>
        <v>0.17085874607594465</v>
      </c>
      <c r="N237" s="500">
        <f>IF(終値!A237="","",IFERROR(4*STDEVP(終値!Q237:AJ237)/AVERAGE(終値!Q237:AJ237),""))</f>
        <v>0.18150470345228154</v>
      </c>
      <c r="O237" s="500">
        <f>IF(終値!A237="","",IFERROR(4*STDEVP(終値!R237:AK237)/AVERAGE(終値!R237:AK237),""))</f>
        <v>0.17925030686778634</v>
      </c>
      <c r="P237" s="500">
        <f>IF(終値!A237="","",IFERROR(4*STDEVP(終値!S237:AL237)/AVERAGE(終値!S237:AL237),""))</f>
        <v>0.18546075461388908</v>
      </c>
      <c r="Q237" s="500">
        <f>IF(終値!A237="","",IFERROR(4*STDEVP(終値!T237:AM237)/AVERAGE(終値!T237:AM237),""))</f>
        <v>0.1809066808028309</v>
      </c>
      <c r="R237" s="500">
        <f>IF(終値!A237="","",IFERROR(4*STDEVP(終値!U237:AN237)/AVERAGE(終値!U237:AN237),""))</f>
        <v>0.1725019611988764</v>
      </c>
      <c r="S237" s="500">
        <f>IF(終値!A237="","",IFERROR(4*STDEVP(終値!V237:AO237)/AVERAGE(終値!V237:AO237),""))</f>
        <v>0.16524051658668129</v>
      </c>
      <c r="T237" s="500">
        <f>IF(終値!A237="","",IFERROR(4*STDEVP(終値!W237:AP237)/AVERAGE(終値!W237:AP237),""))</f>
        <v>0.1550092209894651</v>
      </c>
      <c r="U237" s="500">
        <f>IF(終値!A237="","",IFERROR(4*STDEVP(終値!X237:AQ237)/AVERAGE(終値!X237:AQ237),""))</f>
        <v>0.14462673498486184</v>
      </c>
      <c r="V237" s="500">
        <f>IF(終値!A237="","",IFERROR(4*STDEVP(終値!Y237:AR237)/AVERAGE(終値!Y237:AR237),""))</f>
        <v>0.13343079373690298</v>
      </c>
      <c r="W237" s="500">
        <f>IF(終値!A237="","",IFERROR(4*STDEVP(終値!Z237:AS237)/AVERAGE(終値!Z237:AS237),""))</f>
        <v>0.12199093949018686</v>
      </c>
      <c r="X237" s="500">
        <f>IF(終値!A237="","",IFERROR(4*STDEVP(終値!AA237:AT237)/AVERAGE(終値!AA237:AT237),""))</f>
        <v>0.10268083671218824</v>
      </c>
      <c r="Y237" s="500">
        <f>IF(終値!A237="","",IFERROR(4*STDEVP(終値!AB237:AU237)/AVERAGE(終値!AB237:AU237),""))</f>
        <v>8.5460409842140039E-2</v>
      </c>
      <c r="Z237" s="500">
        <f>IF(終値!A237="","",IFERROR(4*STDEVP(終値!AC237:AV237)/AVERAGE(終値!AC237:AV237),""))</f>
        <v>8.3287694162559572E-2</v>
      </c>
      <c r="AA237" s="500">
        <f>IF(終値!A237="","",IFERROR(4*STDEVP(終値!AD237:AW237)/AVERAGE(終値!AD237:AW237),""))</f>
        <v>7.920138495682931E-2</v>
      </c>
      <c r="AB237" s="500">
        <f>IF(終値!A237="","",IFERROR(4*STDEVP(終値!AE237:AX237)/AVERAGE(終値!AE237:AX237),""))</f>
        <v>8.0471739981200094E-2</v>
      </c>
      <c r="AC237" s="500">
        <f>IF(終値!A237="","",IFERROR(4*STDEVP(終値!AF237:AY237)/AVERAGE(終値!AF237:AY237),""))</f>
        <v>8.313013104938459E-2</v>
      </c>
      <c r="AD237" s="500">
        <f>IF(終値!A237="","",IFERROR(4*STDEVP(終値!AG237:AZ237)/AVERAGE(終値!AG237:AZ237),""))</f>
        <v>0.13249493440172955</v>
      </c>
      <c r="AE237" s="500">
        <f>IF(終値!A237="","",IFERROR(4*STDEVP(終値!AH237:BA237)/AVERAGE(終値!AH237:BA237),""))</f>
        <v>0.1526131915312369</v>
      </c>
      <c r="AF237" s="500">
        <f>IF(終値!A237="","",IFERROR(4*STDEVP(終値!AI237:BB237)/AVERAGE(終値!AI237:BB237),""))</f>
        <v>0.17296159877070297</v>
      </c>
      <c r="AG237" s="500">
        <f>IF(終値!A237="","",IFERROR(4*STDEVP(終値!AJ237:BC237)/AVERAGE(終値!AJ237:BC237),""))</f>
        <v>0.19745349142163382</v>
      </c>
      <c r="AH237" s="500">
        <f>IF(終値!A237="","",IFERROR(4*STDEVP(終値!AK237:BD237)/AVERAGE(終値!AK237:BD237),""))</f>
        <v>0.21005136249056844</v>
      </c>
      <c r="AI237" s="500">
        <f>IF(終値!A237="","",IFERROR(4*STDEVP(終値!AL237:BE237)/AVERAGE(終値!AL237:BE237),""))</f>
        <v>0.21982385091366935</v>
      </c>
      <c r="AJ237" s="500">
        <f>IF(終値!A237="","",IFERROR(4*STDEVP(終値!AM237:BF237)/AVERAGE(終値!AM237:BF237),""))</f>
        <v>0.22473077944524794</v>
      </c>
      <c r="AK237" s="500">
        <f>IF(終値!A237="","",IFERROR(4*STDEVP(終値!AN237:BG237)/AVERAGE(終値!AN237:BG237),""))</f>
        <v>0.22924603835744192</v>
      </c>
      <c r="AL237" s="500">
        <f>IF(終値!A237="","",IFERROR(4*STDEVP(終値!AO237:BH237)/AVERAGE(終値!AO237:BH237),""))</f>
        <v>0.23133194544166913</v>
      </c>
      <c r="AM237" s="500">
        <f>IF(終値!A237="","",IFERROR(4*STDEVP(終値!AP237:BI237)/AVERAGE(終値!AP237:BI237),""))</f>
        <v>0.24348985806316178</v>
      </c>
      <c r="AN237" s="500">
        <f>IF(終値!A237="","",IFERROR(4*STDEVP(終値!AQ237:BJ237)/AVERAGE(終値!AQ237:BJ237),""))</f>
        <v>0.24310016693702285</v>
      </c>
      <c r="AO237" s="500">
        <f>IF(終値!A237="","",IFERROR(4*STDEVP(終値!AR237:BK237)/AVERAGE(終値!AR237:BK237),""))</f>
        <v>0.23436760628410347</v>
      </c>
      <c r="AP237" s="500">
        <f>IF(終値!A237="","",IFERROR(4*STDEVP(終値!AS237:BL237)/AVERAGE(終値!AS237:BL237),""))</f>
        <v>0.21852814293197381</v>
      </c>
    </row>
    <row r="238" spans="1:42">
      <c r="A238" s="497" t="str">
        <f>IF(終値!A238="","",終値!A238)</f>
        <v>6809</v>
      </c>
      <c r="B238" s="500">
        <f>IF(終値!A238="","",IFERROR(4*STDEVP(終値!E238:X238)/AVERAGE(終値!E238:X238),""))</f>
        <v>5.842262183487993E-2</v>
      </c>
      <c r="C238" s="500">
        <f>IF(終値!A238="","",IFERROR(4*STDEVP(終値!F238:Y238)/AVERAGE(終値!F238:Y238),""))</f>
        <v>5.162586994515915E-2</v>
      </c>
      <c r="D238" s="500">
        <f>IF(終値!A238="","",IFERROR(4*STDEVP(終値!G238:Z238)/AVERAGE(終値!G238:Z238),""))</f>
        <v>4.7650562531494411E-2</v>
      </c>
      <c r="E238" s="500">
        <f>IF(終値!A238="","",IFERROR(4*STDEVP(終値!H238:AA238)/AVERAGE(終値!H238:AA238),""))</f>
        <v>4.7753847366108292E-2</v>
      </c>
      <c r="F238" s="500">
        <f>IF(終値!A238="","",IFERROR(4*STDEVP(終値!I238:AB238)/AVERAGE(終値!I238:AB238),""))</f>
        <v>4.7945103865235261E-2</v>
      </c>
      <c r="G238" s="500">
        <f>IF(終値!A238="","",IFERROR(4*STDEVP(終値!J238:AC238)/AVERAGE(終値!J238:AC238),""))</f>
        <v>5.4405246546190965E-2</v>
      </c>
      <c r="H238" s="500">
        <f>IF(終値!A238="","",IFERROR(4*STDEVP(終値!K238:AD238)/AVERAGE(終値!K238:AD238),""))</f>
        <v>6.2271598222005668E-2</v>
      </c>
      <c r="I238" s="500">
        <f>IF(終値!A238="","",IFERROR(4*STDEVP(終値!L238:AE238)/AVERAGE(終値!L238:AE238),""))</f>
        <v>6.4104847137777463E-2</v>
      </c>
      <c r="J238" s="500">
        <f>IF(終値!A238="","",IFERROR(4*STDEVP(終値!M238:AF238)/AVERAGE(終値!M238:AF238),""))</f>
        <v>6.3433558316052532E-2</v>
      </c>
      <c r="K238" s="500">
        <f>IF(終値!A238="","",IFERROR(4*STDEVP(終値!N238:AG238)/AVERAGE(終値!N238:AG238),""))</f>
        <v>6.0551272807337513E-2</v>
      </c>
      <c r="L238" s="500">
        <f>IF(終値!A238="","",IFERROR(4*STDEVP(終値!O238:AH238)/AVERAGE(終値!O238:AH238),""))</f>
        <v>6.0974982697544408E-2</v>
      </c>
      <c r="M238" s="500">
        <f>IF(終値!A238="","",IFERROR(4*STDEVP(終値!P238:AI238)/AVERAGE(終値!P238:AI238),""))</f>
        <v>6.413026546360992E-2</v>
      </c>
      <c r="N238" s="500">
        <f>IF(終値!A238="","",IFERROR(4*STDEVP(終値!Q238:AJ238)/AVERAGE(終値!Q238:AJ238),""))</f>
        <v>6.5343758197957347E-2</v>
      </c>
      <c r="O238" s="500">
        <f>IF(終値!A238="","",IFERROR(4*STDEVP(終値!R238:AK238)/AVERAGE(終値!R238:AK238),""))</f>
        <v>6.6467053730771011E-2</v>
      </c>
      <c r="P238" s="500">
        <f>IF(終値!A238="","",IFERROR(4*STDEVP(終値!S238:AL238)/AVERAGE(終値!S238:AL238),""))</f>
        <v>6.7484731711672463E-2</v>
      </c>
      <c r="Q238" s="500">
        <f>IF(終値!A238="","",IFERROR(4*STDEVP(終値!T238:AM238)/AVERAGE(終値!T238:AM238),""))</f>
        <v>6.8127569980496475E-2</v>
      </c>
      <c r="R238" s="500">
        <f>IF(終値!A238="","",IFERROR(4*STDEVP(終値!U238:AN238)/AVERAGE(終値!U238:AN238),""))</f>
        <v>6.792316397965685E-2</v>
      </c>
      <c r="S238" s="500">
        <f>IF(終値!A238="","",IFERROR(4*STDEVP(終値!V238:AO238)/AVERAGE(終値!V238:AO238),""))</f>
        <v>6.8256496290418828E-2</v>
      </c>
      <c r="T238" s="500">
        <f>IF(終値!A238="","",IFERROR(4*STDEVP(終値!W238:AP238)/AVERAGE(終値!W238:AP238),""))</f>
        <v>6.8574858683751294E-2</v>
      </c>
      <c r="U238" s="500">
        <f>IF(終値!A238="","",IFERROR(4*STDEVP(終値!X238:AQ238)/AVERAGE(終値!X238:AQ238),""))</f>
        <v>6.819886426144052E-2</v>
      </c>
      <c r="V238" s="500">
        <f>IF(終値!A238="","",IFERROR(4*STDEVP(終値!Y238:AR238)/AVERAGE(終値!Y238:AR238),""))</f>
        <v>6.7238084380855004E-2</v>
      </c>
      <c r="W238" s="500">
        <f>IF(終値!A238="","",IFERROR(4*STDEVP(終値!Z238:AS238)/AVERAGE(終値!Z238:AS238),""))</f>
        <v>5.9064408410965552E-2</v>
      </c>
      <c r="X238" s="500">
        <f>IF(終値!A238="","",IFERROR(4*STDEVP(終値!AA238:AT238)/AVERAGE(終値!AA238:AT238),""))</f>
        <v>4.4344600551271908E-2</v>
      </c>
      <c r="Y238" s="500">
        <f>IF(終値!A238="","",IFERROR(4*STDEVP(終値!AB238:AU238)/AVERAGE(終値!AB238:AU238),""))</f>
        <v>3.1838393763438985E-2</v>
      </c>
      <c r="Z238" s="500">
        <f>IF(終値!A238="","",IFERROR(4*STDEVP(終値!AC238:AV238)/AVERAGE(終値!AC238:AV238),""))</f>
        <v>2.5225736146258445E-2</v>
      </c>
      <c r="AA238" s="500">
        <f>IF(終値!A238="","",IFERROR(4*STDEVP(終値!AD238:AW238)/AVERAGE(終値!AD238:AW238),""))</f>
        <v>2.7640361682991589E-2</v>
      </c>
      <c r="AB238" s="500">
        <f>IF(終値!A238="","",IFERROR(4*STDEVP(終値!AE238:AX238)/AVERAGE(終値!AE238:AX238),""))</f>
        <v>2.9964162399906423E-2</v>
      </c>
      <c r="AC238" s="500">
        <f>IF(終値!A238="","",IFERROR(4*STDEVP(終値!AF238:AY238)/AVERAGE(終値!AF238:AY238),""))</f>
        <v>3.0045421271944314E-2</v>
      </c>
      <c r="AD238" s="500">
        <f>IF(終値!A238="","",IFERROR(4*STDEVP(終値!AG238:AZ238)/AVERAGE(終値!AG238:AZ238),""))</f>
        <v>3.2568724249948326E-2</v>
      </c>
      <c r="AE238" s="500">
        <f>IF(終値!A238="","",IFERROR(4*STDEVP(終値!AH238:BA238)/AVERAGE(終値!AH238:BA238),""))</f>
        <v>2.9983317888503537E-2</v>
      </c>
      <c r="AF238" s="500">
        <f>IF(終値!A238="","",IFERROR(4*STDEVP(終値!AI238:BB238)/AVERAGE(終値!AI238:BB238),""))</f>
        <v>2.8306796868979696E-2</v>
      </c>
      <c r="AG238" s="500">
        <f>IF(終値!A238="","",IFERROR(4*STDEVP(終値!AJ238:BC238)/AVERAGE(終値!AJ238:BC238),""))</f>
        <v>3.0421044663927279E-2</v>
      </c>
      <c r="AH238" s="500">
        <f>IF(終値!A238="","",IFERROR(4*STDEVP(終値!AK238:BD238)/AVERAGE(終値!AK238:BD238),""))</f>
        <v>3.0422782649325606E-2</v>
      </c>
      <c r="AI238" s="500">
        <f>IF(終値!A238="","",IFERROR(4*STDEVP(終値!AL238:BE238)/AVERAGE(終値!AL238:BE238),""))</f>
        <v>3.0503644162861339E-2</v>
      </c>
      <c r="AJ238" s="500">
        <f>IF(終値!A238="","",IFERROR(4*STDEVP(終値!AM238:BF238)/AVERAGE(終値!AM238:BF238),""))</f>
        <v>3.0422782649325606E-2</v>
      </c>
      <c r="AK238" s="500">
        <f>IF(終値!A238="","",IFERROR(4*STDEVP(終値!AN238:BG238)/AVERAGE(終値!AN238:BG238),""))</f>
        <v>3.1212160128054178E-2</v>
      </c>
      <c r="AL238" s="500">
        <f>IF(終値!A238="","",IFERROR(4*STDEVP(終値!AO238:BH238)/AVERAGE(終値!AO238:BH238),""))</f>
        <v>3.4236552066933289E-2</v>
      </c>
      <c r="AM238" s="500">
        <f>IF(終値!A238="","",IFERROR(4*STDEVP(終値!AP238:BI238)/AVERAGE(終値!AP238:BI238),""))</f>
        <v>4.2751055679911526E-2</v>
      </c>
      <c r="AN238" s="500">
        <f>IF(終値!A238="","",IFERROR(4*STDEVP(終値!AQ238:BJ238)/AVERAGE(終値!AQ238:BJ238),""))</f>
        <v>4.367211063211688E-2</v>
      </c>
      <c r="AO238" s="500">
        <f>IF(終値!A238="","",IFERROR(4*STDEVP(終値!AR238:BK238)/AVERAGE(終値!AR238:BK238),""))</f>
        <v>5.2162182170271944E-2</v>
      </c>
      <c r="AP238" s="500">
        <f>IF(終値!A238="","",IFERROR(4*STDEVP(終値!AS238:BL238)/AVERAGE(終値!AS238:BL238),""))</f>
        <v>5.36038145963873E-2</v>
      </c>
    </row>
    <row r="239" spans="1:42">
      <c r="A239" s="497" t="str">
        <f>IF(終値!A239="","",終値!A239)</f>
        <v>3984</v>
      </c>
      <c r="B239" s="500">
        <f>IF(終値!A239="","",IFERROR(4*STDEVP(終値!E239:X239)/AVERAGE(終値!E239:X239),""))</f>
        <v>7.2891429185451759E-2</v>
      </c>
      <c r="C239" s="500">
        <f>IF(終値!A239="","",IFERROR(4*STDEVP(終値!F239:Y239)/AVERAGE(終値!F239:Y239),""))</f>
        <v>7.0626259984122211E-2</v>
      </c>
      <c r="D239" s="500">
        <f>IF(終値!A239="","",IFERROR(4*STDEVP(終値!G239:Z239)/AVERAGE(終値!G239:Z239),""))</f>
        <v>6.5986001726854579E-2</v>
      </c>
      <c r="E239" s="500">
        <f>IF(終値!A239="","",IFERROR(4*STDEVP(終値!H239:AA239)/AVERAGE(終値!H239:AA239),""))</f>
        <v>6.5245097205852767E-2</v>
      </c>
      <c r="F239" s="500">
        <f>IF(終値!A239="","",IFERROR(4*STDEVP(終値!I239:AB239)/AVERAGE(終値!I239:AB239),""))</f>
        <v>6.5191484406563305E-2</v>
      </c>
      <c r="G239" s="500">
        <f>IF(終値!A239="","",IFERROR(4*STDEVP(終値!J239:AC239)/AVERAGE(終値!J239:AC239),""))</f>
        <v>7.000712049951642E-2</v>
      </c>
      <c r="H239" s="500">
        <f>IF(終値!A239="","",IFERROR(4*STDEVP(終値!K239:AD239)/AVERAGE(終値!K239:AD239),""))</f>
        <v>7.839589635332693E-2</v>
      </c>
      <c r="I239" s="500">
        <f>IF(終値!A239="","",IFERROR(4*STDEVP(終値!L239:AE239)/AVERAGE(終値!L239:AE239),""))</f>
        <v>0.10179524837227642</v>
      </c>
      <c r="J239" s="500">
        <f>IF(終値!A239="","",IFERROR(4*STDEVP(終値!M239:AF239)/AVERAGE(終値!M239:AF239),""))</f>
        <v>0.13035470837139174</v>
      </c>
      <c r="K239" s="500">
        <f>IF(終値!A239="","",IFERROR(4*STDEVP(終値!N239:AG239)/AVERAGE(終値!N239:AG239),""))</f>
        <v>0.15437383598169599</v>
      </c>
      <c r="L239" s="500">
        <f>IF(終値!A239="","",IFERROR(4*STDEVP(終値!O239:AH239)/AVERAGE(終値!O239:AH239),""))</f>
        <v>0.16074674551530965</v>
      </c>
      <c r="M239" s="500">
        <f>IF(終値!A239="","",IFERROR(4*STDEVP(終値!P239:AI239)/AVERAGE(終値!P239:AI239),""))</f>
        <v>0.16392945577202239</v>
      </c>
      <c r="N239" s="500">
        <f>IF(終値!A239="","",IFERROR(4*STDEVP(終値!Q239:AJ239)/AVERAGE(終値!Q239:AJ239),""))</f>
        <v>0.16618044798512704</v>
      </c>
      <c r="O239" s="500">
        <f>IF(終値!A239="","",IFERROR(4*STDEVP(終値!R239:AK239)/AVERAGE(終値!R239:AK239),""))</f>
        <v>0.16503490037719845</v>
      </c>
      <c r="P239" s="500">
        <f>IF(終値!A239="","",IFERROR(4*STDEVP(終値!S239:AL239)/AVERAGE(終値!S239:AL239),""))</f>
        <v>0.16242052773387769</v>
      </c>
      <c r="Q239" s="500">
        <f>IF(終値!A239="","",IFERROR(4*STDEVP(終値!T239:AM239)/AVERAGE(終値!T239:AM239),""))</f>
        <v>0.16023104960441931</v>
      </c>
      <c r="R239" s="500">
        <f>IF(終値!A239="","",IFERROR(4*STDEVP(終値!U239:AN239)/AVERAGE(終値!U239:AN239),""))</f>
        <v>0.15663311415917408</v>
      </c>
      <c r="S239" s="500">
        <f>IF(終値!A239="","",IFERROR(4*STDEVP(終値!V239:AO239)/AVERAGE(終値!V239:AO239),""))</f>
        <v>0.15367939321996932</v>
      </c>
      <c r="T239" s="500">
        <f>IF(終値!A239="","",IFERROR(4*STDEVP(終値!W239:AP239)/AVERAGE(終値!W239:AP239),""))</f>
        <v>0.1520007837471794</v>
      </c>
      <c r="U239" s="500">
        <f>IF(終値!A239="","",IFERROR(4*STDEVP(終値!X239:AQ239)/AVERAGE(終値!X239:AQ239),""))</f>
        <v>0.15003074042381503</v>
      </c>
      <c r="V239" s="500">
        <f>IF(終値!A239="","",IFERROR(4*STDEVP(終値!Y239:AR239)/AVERAGE(終値!Y239:AR239),""))</f>
        <v>0.15293083046727296</v>
      </c>
      <c r="W239" s="500">
        <f>IF(終値!A239="","",IFERROR(4*STDEVP(終値!Z239:AS239)/AVERAGE(終値!Z239:AS239),""))</f>
        <v>0.15456207181436246</v>
      </c>
      <c r="X239" s="500">
        <f>IF(終値!A239="","",IFERROR(4*STDEVP(終値!AA239:AT239)/AVERAGE(終値!AA239:AT239),""))</f>
        <v>0.15788730201928855</v>
      </c>
      <c r="Y239" s="500">
        <f>IF(終値!A239="","",IFERROR(4*STDEVP(終値!AB239:AU239)/AVERAGE(終値!AB239:AU239),""))</f>
        <v>0.16273692119209932</v>
      </c>
      <c r="Z239" s="500">
        <f>IF(終値!A239="","",IFERROR(4*STDEVP(終値!AC239:AV239)/AVERAGE(終値!AC239:AV239),""))</f>
        <v>0.18237877624751539</v>
      </c>
      <c r="AA239" s="500">
        <f>IF(終値!A239="","",IFERROR(4*STDEVP(終値!AD239:AW239)/AVERAGE(終値!AD239:AW239),""))</f>
        <v>0.18456372963905471</v>
      </c>
      <c r="AB239" s="500">
        <f>IF(終値!A239="","",IFERROR(4*STDEVP(終値!AE239:AX239)/AVERAGE(終値!AE239:AX239),""))</f>
        <v>0.18589877881358194</v>
      </c>
      <c r="AC239" s="500">
        <f>IF(終値!A239="","",IFERROR(4*STDEVP(終値!AF239:AY239)/AVERAGE(終値!AF239:AY239),""))</f>
        <v>0.17907591077021445</v>
      </c>
      <c r="AD239" s="500">
        <f>IF(終値!A239="","",IFERROR(4*STDEVP(終値!AG239:AZ239)/AVERAGE(終値!AG239:AZ239),""))</f>
        <v>0.1600595576347246</v>
      </c>
      <c r="AE239" s="500">
        <f>IF(終値!A239="","",IFERROR(4*STDEVP(終値!AH239:BA239)/AVERAGE(終値!AH239:BA239),""))</f>
        <v>0.13199679702637263</v>
      </c>
      <c r="AF239" s="500">
        <f>IF(終値!A239="","",IFERROR(4*STDEVP(終値!AI239:BB239)/AVERAGE(終値!AI239:BB239),""))</f>
        <v>0.12859275725230765</v>
      </c>
      <c r="AG239" s="500">
        <f>IF(終値!A239="","",IFERROR(4*STDEVP(終値!AJ239:BC239)/AVERAGE(終値!AJ239:BC239),""))</f>
        <v>0.12405429823319618</v>
      </c>
      <c r="AH239" s="500">
        <f>IF(終値!A239="","",IFERROR(4*STDEVP(終値!AK239:BD239)/AVERAGE(終値!AK239:BD239),""))</f>
        <v>0.12183388749641859</v>
      </c>
      <c r="AI239" s="500">
        <f>IF(終値!A239="","",IFERROR(4*STDEVP(終値!AL239:BE239)/AVERAGE(終値!AL239:BE239),""))</f>
        <v>0.12249624226725424</v>
      </c>
      <c r="AJ239" s="500">
        <f>IF(終値!A239="","",IFERROR(4*STDEVP(終値!AM239:BF239)/AVERAGE(終値!AM239:BF239),""))</f>
        <v>0.12025644791218686</v>
      </c>
      <c r="AK239" s="500">
        <f>IF(終値!A239="","",IFERROR(4*STDEVP(終値!AN239:BG239)/AVERAGE(終値!AN239:BG239),""))</f>
        <v>0.119878428682889</v>
      </c>
      <c r="AL239" s="500">
        <f>IF(終値!A239="","",IFERROR(4*STDEVP(終値!AO239:BH239)/AVERAGE(終値!AO239:BH239),""))</f>
        <v>0.12081408291296575</v>
      </c>
      <c r="AM239" s="500">
        <f>IF(終値!A239="","",IFERROR(4*STDEVP(終値!AP239:BI239)/AVERAGE(終値!AP239:BI239),""))</f>
        <v>0.12311474709249065</v>
      </c>
      <c r="AN239" s="500">
        <f>IF(終値!A239="","",IFERROR(4*STDEVP(終値!AQ239:BJ239)/AVERAGE(終値!AQ239:BJ239),""))</f>
        <v>0.12772362599194809</v>
      </c>
      <c r="AO239" s="500">
        <f>IF(終値!A239="","",IFERROR(4*STDEVP(終値!AR239:BK239)/AVERAGE(終値!AR239:BK239),""))</f>
        <v>0.13204088881553816</v>
      </c>
      <c r="AP239" s="500">
        <f>IF(終値!A239="","",IFERROR(4*STDEVP(終値!AS239:BL239)/AVERAGE(終値!AS239:BL239),""))</f>
        <v>0.13527330518539368</v>
      </c>
    </row>
    <row r="240" spans="1:42">
      <c r="A240" s="497" t="str">
        <f>IF(終値!A240="","",終値!A240)</f>
        <v>7609</v>
      </c>
      <c r="B240" s="500">
        <f>IF(終値!A240="","",IFERROR(4*STDEVP(終値!E240:X240)/AVERAGE(終値!E240:X240),""))</f>
        <v>0.36636578672860853</v>
      </c>
      <c r="C240" s="500">
        <f>IF(終値!A240="","",IFERROR(4*STDEVP(終値!F240:Y240)/AVERAGE(終値!F240:Y240),""))</f>
        <v>0.3241208947122588</v>
      </c>
      <c r="D240" s="500">
        <f>IF(終値!A240="","",IFERROR(4*STDEVP(終値!G240:Z240)/AVERAGE(終値!G240:Z240),""))</f>
        <v>0.24131965705561745</v>
      </c>
      <c r="E240" s="500">
        <f>IF(終値!A240="","",IFERROR(4*STDEVP(終値!H240:AA240)/AVERAGE(終値!H240:AA240),""))</f>
        <v>0.16442164484411936</v>
      </c>
      <c r="F240" s="500">
        <f>IF(終値!A240="","",IFERROR(4*STDEVP(終値!I240:AB240)/AVERAGE(終値!I240:AB240),""))</f>
        <v>0.17153914197702683</v>
      </c>
      <c r="G240" s="500">
        <f>IF(終値!A240="","",IFERROR(4*STDEVP(終値!J240:AC240)/AVERAGE(終値!J240:AC240),""))</f>
        <v>0.17640452902868803</v>
      </c>
      <c r="H240" s="500">
        <f>IF(終値!A240="","",IFERROR(4*STDEVP(終値!K240:AD240)/AVERAGE(終値!K240:AD240),""))</f>
        <v>0.17697589992423884</v>
      </c>
      <c r="I240" s="500">
        <f>IF(終値!A240="","",IFERROR(4*STDEVP(終値!L240:AE240)/AVERAGE(終値!L240:AE240),""))</f>
        <v>0.14878112749466668</v>
      </c>
      <c r="J240" s="500">
        <f>IF(終値!A240="","",IFERROR(4*STDEVP(終値!M240:AF240)/AVERAGE(終値!M240:AF240),""))</f>
        <v>0.14056785808061803</v>
      </c>
      <c r="K240" s="500">
        <f>IF(終値!A240="","",IFERROR(4*STDEVP(終値!N240:AG240)/AVERAGE(終値!N240:AG240),""))</f>
        <v>0.14836480662641635</v>
      </c>
      <c r="L240" s="500">
        <f>IF(終値!A240="","",IFERROR(4*STDEVP(終値!O240:AH240)/AVERAGE(終値!O240:AH240),""))</f>
        <v>0.16291972772273561</v>
      </c>
      <c r="M240" s="500">
        <f>IF(終値!A240="","",IFERROR(4*STDEVP(終値!P240:AI240)/AVERAGE(終値!P240:AI240),""))</f>
        <v>0.16637005489200493</v>
      </c>
      <c r="N240" s="500">
        <f>IF(終値!A240="","",IFERROR(4*STDEVP(終値!Q240:AJ240)/AVERAGE(終値!Q240:AJ240),""))</f>
        <v>0.17330765600289097</v>
      </c>
      <c r="O240" s="500">
        <f>IF(終値!A240="","",IFERROR(4*STDEVP(終値!R240:AK240)/AVERAGE(終値!R240:AK240),""))</f>
        <v>0.18644777025972484</v>
      </c>
      <c r="P240" s="500">
        <f>IF(終値!A240="","",IFERROR(4*STDEVP(終値!S240:AL240)/AVERAGE(終値!S240:AL240),""))</f>
        <v>0.18242319235358459</v>
      </c>
      <c r="Q240" s="500">
        <f>IF(終値!A240="","",IFERROR(4*STDEVP(終値!T240:AM240)/AVERAGE(終値!T240:AM240),""))</f>
        <v>0.18218315536812499</v>
      </c>
      <c r="R240" s="500">
        <f>IF(終値!A240="","",IFERROR(4*STDEVP(終値!U240:AN240)/AVERAGE(終値!U240:AN240),""))</f>
        <v>0.17787975388549915</v>
      </c>
      <c r="S240" s="500">
        <f>IF(終値!A240="","",IFERROR(4*STDEVP(終値!V240:AO240)/AVERAGE(終値!V240:AO240),""))</f>
        <v>0.16036279252118454</v>
      </c>
      <c r="T240" s="500">
        <f>IF(終値!A240="","",IFERROR(4*STDEVP(終値!W240:AP240)/AVERAGE(終値!W240:AP240),""))</f>
        <v>0.14523074867078717</v>
      </c>
      <c r="U240" s="500">
        <f>IF(終値!A240="","",IFERROR(4*STDEVP(終値!X240:AQ240)/AVERAGE(終値!X240:AQ240),""))</f>
        <v>0.15151229669789937</v>
      </c>
      <c r="V240" s="500">
        <f>IF(終値!A240="","",IFERROR(4*STDEVP(終値!Y240:AR240)/AVERAGE(終値!Y240:AR240),""))</f>
        <v>0.15538529413439225</v>
      </c>
      <c r="W240" s="500">
        <f>IF(終値!A240="","",IFERROR(4*STDEVP(終値!Z240:AS240)/AVERAGE(終値!Z240:AS240),""))</f>
        <v>0.15295835357646786</v>
      </c>
      <c r="X240" s="500">
        <f>IF(終値!A240="","",IFERROR(4*STDEVP(終値!AA240:AT240)/AVERAGE(終値!AA240:AT240),""))</f>
        <v>0.14976016514294629</v>
      </c>
      <c r="Y240" s="500">
        <f>IF(終値!A240="","",IFERROR(4*STDEVP(終値!AB240:AU240)/AVERAGE(終値!AB240:AU240),""))</f>
        <v>0.15193956805162082</v>
      </c>
      <c r="Z240" s="500">
        <f>IF(終値!A240="","",IFERROR(4*STDEVP(終値!AC240:AV240)/AVERAGE(終値!AC240:AV240),""))</f>
        <v>0.15378433126551119</v>
      </c>
      <c r="AA240" s="500">
        <f>IF(終値!A240="","",IFERROR(4*STDEVP(終値!AD240:AW240)/AVERAGE(終値!AD240:AW240),""))</f>
        <v>0.15379872576781853</v>
      </c>
      <c r="AB240" s="500">
        <f>IF(終値!A240="","",IFERROR(4*STDEVP(終値!AE240:AX240)/AVERAGE(終値!AE240:AX240),""))</f>
        <v>0.1517718550104403</v>
      </c>
      <c r="AC240" s="500">
        <f>IF(終値!A240="","",IFERROR(4*STDEVP(終値!AF240:AY240)/AVERAGE(終値!AF240:AY240),""))</f>
        <v>0.15379563359105142</v>
      </c>
      <c r="AD240" s="500">
        <f>IF(終値!A240="","",IFERROR(4*STDEVP(終値!AG240:AZ240)/AVERAGE(終値!AG240:AZ240),""))</f>
        <v>0.15592204232898779</v>
      </c>
      <c r="AE240" s="500">
        <f>IF(終値!A240="","",IFERROR(4*STDEVP(終値!AH240:BA240)/AVERAGE(終値!AH240:BA240),""))</f>
        <v>0.15680195792350982</v>
      </c>
      <c r="AF240" s="500">
        <f>IF(終値!A240="","",IFERROR(4*STDEVP(終値!AI240:BB240)/AVERAGE(終値!AI240:BB240),""))</f>
        <v>0.15445687992191692</v>
      </c>
      <c r="AG240" s="500">
        <f>IF(終値!A240="","",IFERROR(4*STDEVP(終値!AJ240:BC240)/AVERAGE(終値!AJ240:BC240),""))</f>
        <v>0.15650046022879352</v>
      </c>
      <c r="AH240" s="500">
        <f>IF(終値!A240="","",IFERROR(4*STDEVP(終値!AK240:BD240)/AVERAGE(終値!AK240:BD240),""))</f>
        <v>0.1532139194892404</v>
      </c>
      <c r="AI240" s="500">
        <f>IF(終値!A240="","",IFERROR(4*STDEVP(終値!AL240:BE240)/AVERAGE(終値!AL240:BE240),""))</f>
        <v>0.133209267313495</v>
      </c>
      <c r="AJ240" s="500">
        <f>IF(終値!A240="","",IFERROR(4*STDEVP(終値!AM240:BF240)/AVERAGE(終値!AM240:BF240),""))</f>
        <v>0.11243695134320893</v>
      </c>
      <c r="AK240" s="500">
        <f>IF(終値!A240="","",IFERROR(4*STDEVP(終値!AN240:BG240)/AVERAGE(終値!AN240:BG240),""))</f>
        <v>9.7438294809466502E-2</v>
      </c>
      <c r="AL240" s="500">
        <f>IF(終値!A240="","",IFERROR(4*STDEVP(終値!AO240:BH240)/AVERAGE(終値!AO240:BH240),""))</f>
        <v>9.9507293491800486E-2</v>
      </c>
      <c r="AM240" s="500">
        <f>IF(終値!A240="","",IFERROR(4*STDEVP(終値!AP240:BI240)/AVERAGE(終値!AP240:BI240),""))</f>
        <v>9.9433767697319819E-2</v>
      </c>
      <c r="AN240" s="500">
        <f>IF(終値!A240="","",IFERROR(4*STDEVP(終値!AQ240:BJ240)/AVERAGE(終値!AQ240:BJ240),""))</f>
        <v>0.11952970105278592</v>
      </c>
      <c r="AO240" s="500">
        <f>IF(終値!A240="","",IFERROR(4*STDEVP(終値!AR240:BK240)/AVERAGE(終値!AR240:BK240),""))</f>
        <v>0.12671246926005642</v>
      </c>
      <c r="AP240" s="500">
        <f>IF(終値!A240="","",IFERROR(4*STDEVP(終値!AS240:BL240)/AVERAGE(終値!AS240:BL240),""))</f>
        <v>0.1388183530079809</v>
      </c>
    </row>
    <row r="241" spans="1:42">
      <c r="A241" s="497" t="str">
        <f>IF(終値!A241="","",終値!A241)</f>
        <v>7972</v>
      </c>
      <c r="B241" s="500">
        <f>IF(終値!A241="","",IFERROR(4*STDEVP(終値!E241:X241)/AVERAGE(終値!E241:X241),""))</f>
        <v>7.7058120335624467E-2</v>
      </c>
      <c r="C241" s="500">
        <f>IF(終値!A241="","",IFERROR(4*STDEVP(終値!F241:Y241)/AVERAGE(終値!F241:Y241),""))</f>
        <v>7.4529737775932151E-2</v>
      </c>
      <c r="D241" s="500">
        <f>IF(終値!A241="","",IFERROR(4*STDEVP(終値!G241:Z241)/AVERAGE(終値!G241:Z241),""))</f>
        <v>7.3342487191960584E-2</v>
      </c>
      <c r="E241" s="500">
        <f>IF(終値!A241="","",IFERROR(4*STDEVP(終値!H241:AA241)/AVERAGE(終値!H241:AA241),""))</f>
        <v>7.2595330683371637E-2</v>
      </c>
      <c r="F241" s="500">
        <f>IF(終値!A241="","",IFERROR(4*STDEVP(終値!I241:AB241)/AVERAGE(終値!I241:AB241),""))</f>
        <v>8.1045000069608686E-2</v>
      </c>
      <c r="G241" s="500">
        <f>IF(終値!A241="","",IFERROR(4*STDEVP(終値!J241:AC241)/AVERAGE(終値!J241:AC241),""))</f>
        <v>9.4595370278347538E-2</v>
      </c>
      <c r="H241" s="500">
        <f>IF(終値!A241="","",IFERROR(4*STDEVP(終値!K241:AD241)/AVERAGE(終値!K241:AD241),""))</f>
        <v>0.11171286256637061</v>
      </c>
      <c r="I241" s="500">
        <f>IF(終値!A241="","",IFERROR(4*STDEVP(終値!L241:AE241)/AVERAGE(終値!L241:AE241),""))</f>
        <v>0.12181950732160335</v>
      </c>
      <c r="J241" s="500">
        <f>IF(終値!A241="","",IFERROR(4*STDEVP(終値!M241:AF241)/AVERAGE(終値!M241:AF241),""))</f>
        <v>0.12487526504527205</v>
      </c>
      <c r="K241" s="500">
        <f>IF(終値!A241="","",IFERROR(4*STDEVP(終値!N241:AG241)/AVERAGE(終値!N241:AG241),""))</f>
        <v>0.12559723275380077</v>
      </c>
      <c r="L241" s="500">
        <f>IF(終値!A241="","",IFERROR(4*STDEVP(終値!O241:AH241)/AVERAGE(終値!O241:AH241),""))</f>
        <v>0.13851272348742427</v>
      </c>
      <c r="M241" s="500">
        <f>IF(終値!A241="","",IFERROR(4*STDEVP(終値!P241:AI241)/AVERAGE(終値!P241:AI241),""))</f>
        <v>0.15030872072811038</v>
      </c>
      <c r="N241" s="500">
        <f>IF(終値!A241="","",IFERROR(4*STDEVP(終値!Q241:AJ241)/AVERAGE(終値!Q241:AJ241),""))</f>
        <v>0.16113994033832357</v>
      </c>
      <c r="O241" s="500">
        <f>IF(終値!A241="","",IFERROR(4*STDEVP(終値!R241:AK241)/AVERAGE(終値!R241:AK241),""))</f>
        <v>0.16395089778300867</v>
      </c>
      <c r="P241" s="500">
        <f>IF(終値!A241="","",IFERROR(4*STDEVP(終値!S241:AL241)/AVERAGE(終値!S241:AL241),""))</f>
        <v>0.1770137540865396</v>
      </c>
      <c r="Q241" s="500">
        <f>IF(終値!A241="","",IFERROR(4*STDEVP(終値!T241:AM241)/AVERAGE(終値!T241:AM241),""))</f>
        <v>0.18866826255397443</v>
      </c>
      <c r="R241" s="500">
        <f>IF(終値!A241="","",IFERROR(4*STDEVP(終値!U241:AN241)/AVERAGE(終値!U241:AN241),""))</f>
        <v>0.19993717199953465</v>
      </c>
      <c r="S241" s="500">
        <f>IF(終値!A241="","",IFERROR(4*STDEVP(終値!V241:AO241)/AVERAGE(終値!V241:AO241),""))</f>
        <v>0.20470964928945024</v>
      </c>
      <c r="T241" s="500">
        <f>IF(終値!A241="","",IFERROR(4*STDEVP(終値!W241:AP241)/AVERAGE(終値!W241:AP241),""))</f>
        <v>0.21264515930739342</v>
      </c>
      <c r="U241" s="500">
        <f>IF(終値!A241="","",IFERROR(4*STDEVP(終値!X241:AQ241)/AVERAGE(終値!X241:AQ241),""))</f>
        <v>0.21471332323392694</v>
      </c>
      <c r="V241" s="500">
        <f>IF(終値!A241="","",IFERROR(4*STDEVP(終値!Y241:AR241)/AVERAGE(終値!Y241:AR241),""))</f>
        <v>0.21027039719379115</v>
      </c>
      <c r="W241" s="500">
        <f>IF(終値!A241="","",IFERROR(4*STDEVP(終値!Z241:AS241)/AVERAGE(終値!Z241:AS241),""))</f>
        <v>0.19947259763091199</v>
      </c>
      <c r="X241" s="500">
        <f>IF(終値!A241="","",IFERROR(4*STDEVP(終値!AA241:AT241)/AVERAGE(終値!AA241:AT241),""))</f>
        <v>0.18221503702032218</v>
      </c>
      <c r="Y241" s="500">
        <f>IF(終値!A241="","",IFERROR(4*STDEVP(終値!AB241:AU241)/AVERAGE(終値!AB241:AU241),""))</f>
        <v>0.15702813071459665</v>
      </c>
      <c r="Z241" s="500">
        <f>IF(終値!A241="","",IFERROR(4*STDEVP(終値!AC241:AV241)/AVERAGE(終値!AC241:AV241),""))</f>
        <v>0.14425017693357592</v>
      </c>
      <c r="AA241" s="500">
        <f>IF(終値!A241="","",IFERROR(4*STDEVP(終値!AD241:AW241)/AVERAGE(終値!AD241:AW241),""))</f>
        <v>0.14415827816728627</v>
      </c>
      <c r="AB241" s="500">
        <f>IF(終値!A241="","",IFERROR(4*STDEVP(終値!AE241:AX241)/AVERAGE(終値!AE241:AX241),""))</f>
        <v>0.13852232318274291</v>
      </c>
      <c r="AC241" s="500">
        <f>IF(終値!A241="","",IFERROR(4*STDEVP(終値!AF241:AY241)/AVERAGE(終値!AF241:AY241),""))</f>
        <v>0.12774048408355984</v>
      </c>
      <c r="AD241" s="500">
        <f>IF(終値!A241="","",IFERROR(4*STDEVP(終値!AG241:AZ241)/AVERAGE(終値!AG241:AZ241),""))</f>
        <v>0.10992974417993397</v>
      </c>
      <c r="AE241" s="500">
        <f>IF(終値!A241="","",IFERROR(4*STDEVP(終値!AH241:BA241)/AVERAGE(終値!AH241:BA241),""))</f>
        <v>0.10008166469962181</v>
      </c>
      <c r="AF241" s="500">
        <f>IF(終値!A241="","",IFERROR(4*STDEVP(終値!AI241:BB241)/AVERAGE(終値!AI241:BB241),""))</f>
        <v>0.10665899326065915</v>
      </c>
      <c r="AG241" s="500">
        <f>IF(終値!A241="","",IFERROR(4*STDEVP(終値!AJ241:BC241)/AVERAGE(終値!AJ241:BC241),""))</f>
        <v>0.13273783563516456</v>
      </c>
      <c r="AH241" s="500">
        <f>IF(終値!A241="","",IFERROR(4*STDEVP(終値!AK241:BD241)/AVERAGE(終値!AK241:BD241),""))</f>
        <v>0.14719173505897051</v>
      </c>
      <c r="AI241" s="500">
        <f>IF(終値!A241="","",IFERROR(4*STDEVP(終値!AL241:BE241)/AVERAGE(終値!AL241:BE241),""))</f>
        <v>0.15172183846822235</v>
      </c>
      <c r="AJ241" s="500">
        <f>IF(終値!A241="","",IFERROR(4*STDEVP(終値!AM241:BF241)/AVERAGE(終値!AM241:BF241),""))</f>
        <v>0.15830179824533913</v>
      </c>
      <c r="AK241" s="500">
        <f>IF(終値!A241="","",IFERROR(4*STDEVP(終値!AN241:BG241)/AVERAGE(終値!AN241:BG241),""))</f>
        <v>0.16015405167338895</v>
      </c>
      <c r="AL241" s="500">
        <f>IF(終値!A241="","",IFERROR(4*STDEVP(終値!AO241:BH241)/AVERAGE(終値!AO241:BH241),""))</f>
        <v>0.16554166155571448</v>
      </c>
      <c r="AM241" s="500">
        <f>IF(終値!A241="","",IFERROR(4*STDEVP(終値!AP241:BI241)/AVERAGE(終値!AP241:BI241),""))</f>
        <v>0.17590374885121104</v>
      </c>
      <c r="AN241" s="500">
        <f>IF(終値!A241="","",IFERROR(4*STDEVP(終値!AQ241:BJ241)/AVERAGE(終値!AQ241:BJ241),""))</f>
        <v>0.18239469571354883</v>
      </c>
      <c r="AO241" s="500">
        <f>IF(終値!A241="","",IFERROR(4*STDEVP(終値!AR241:BK241)/AVERAGE(終値!AR241:BK241),""))</f>
        <v>0.18737369666867895</v>
      </c>
      <c r="AP241" s="500">
        <f>IF(終値!A241="","",IFERROR(4*STDEVP(終値!AS241:BL241)/AVERAGE(終値!AS241:BL241),""))</f>
        <v>0.19596852265873074</v>
      </c>
    </row>
    <row r="242" spans="1:42">
      <c r="A242" s="497" t="str">
        <f>IF(終値!A242="","",終値!A242)</f>
        <v>6521</v>
      </c>
      <c r="B242" s="500">
        <f>IF(終値!A242="","",IFERROR(4*STDEVP(終値!E242:X242)/AVERAGE(終値!E242:X242),""))</f>
        <v>0.54948933754272977</v>
      </c>
      <c r="C242" s="500">
        <f>IF(終値!A242="","",IFERROR(4*STDEVP(終値!F242:Y242)/AVERAGE(終値!F242:Y242),""))</f>
        <v>0.56556552894537815</v>
      </c>
      <c r="D242" s="500">
        <f>IF(終値!A242="","",IFERROR(4*STDEVP(終値!G242:Z242)/AVERAGE(終値!G242:Z242),""))</f>
        <v>0.58804766204586545</v>
      </c>
      <c r="E242" s="500">
        <f>IF(終値!A242="","",IFERROR(4*STDEVP(終値!H242:AA242)/AVERAGE(終値!H242:AA242),""))</f>
        <v>0.6120338268954908</v>
      </c>
      <c r="F242" s="500">
        <f>IF(終値!A242="","",IFERROR(4*STDEVP(終値!I242:AB242)/AVERAGE(終値!I242:AB242),""))</f>
        <v>0.62703267636615689</v>
      </c>
      <c r="G242" s="500">
        <f>IF(終値!A242="","",IFERROR(4*STDEVP(終値!J242:AC242)/AVERAGE(終値!J242:AC242),""))</f>
        <v>0.61169800523306728</v>
      </c>
      <c r="H242" s="500">
        <f>IF(終値!A242="","",IFERROR(4*STDEVP(終値!K242:AD242)/AVERAGE(終値!K242:AD242),""))</f>
        <v>0.57481830945465895</v>
      </c>
      <c r="I242" s="500">
        <f>IF(終値!A242="","",IFERROR(4*STDEVP(終値!L242:AE242)/AVERAGE(終値!L242:AE242),""))</f>
        <v>0.5403322348882198</v>
      </c>
      <c r="J242" s="500">
        <f>IF(終値!A242="","",IFERROR(4*STDEVP(終値!M242:AF242)/AVERAGE(終値!M242:AF242),""))</f>
        <v>0.50220646799962321</v>
      </c>
      <c r="K242" s="500">
        <f>IF(終値!A242="","",IFERROR(4*STDEVP(終値!N242:AG242)/AVERAGE(終値!N242:AG242),""))</f>
        <v>0.48039156505463704</v>
      </c>
      <c r="L242" s="500">
        <f>IF(終値!A242="","",IFERROR(4*STDEVP(終値!O242:AH242)/AVERAGE(終値!O242:AH242),""))</f>
        <v>0.48752448929221143</v>
      </c>
      <c r="M242" s="500">
        <f>IF(終値!A242="","",IFERROR(4*STDEVP(終値!P242:AI242)/AVERAGE(終値!P242:AI242),""))</f>
        <v>0.48661466357591709</v>
      </c>
      <c r="N242" s="500">
        <f>IF(終値!A242="","",IFERROR(4*STDEVP(終値!Q242:AJ242)/AVERAGE(終値!Q242:AJ242),""))</f>
        <v>0.45147526499128349</v>
      </c>
      <c r="O242" s="500">
        <f>IF(終値!A242="","",IFERROR(4*STDEVP(終値!R242:AK242)/AVERAGE(終値!R242:AK242),""))</f>
        <v>0.4295850096536058</v>
      </c>
      <c r="P242" s="500">
        <f>IF(終値!A242="","",IFERROR(4*STDEVP(終値!S242:AL242)/AVERAGE(終値!S242:AL242),""))</f>
        <v>0.38435585847663079</v>
      </c>
      <c r="Q242" s="500">
        <f>IF(終値!A242="","",IFERROR(4*STDEVP(終値!T242:AM242)/AVERAGE(終値!T242:AM242),""))</f>
        <v>0.34073163654737287</v>
      </c>
      <c r="R242" s="500">
        <f>IF(終値!A242="","",IFERROR(4*STDEVP(終値!U242:AN242)/AVERAGE(終値!U242:AN242),""))</f>
        <v>0.31922529311093445</v>
      </c>
      <c r="S242" s="500">
        <f>IF(終値!A242="","",IFERROR(4*STDEVP(終値!V242:AO242)/AVERAGE(終値!V242:AO242),""))</f>
        <v>0.27878324018864298</v>
      </c>
      <c r="T242" s="500">
        <f>IF(終値!A242="","",IFERROR(4*STDEVP(終値!W242:AP242)/AVERAGE(終値!W242:AP242),""))</f>
        <v>0.26570589604470479</v>
      </c>
      <c r="U242" s="500">
        <f>IF(終値!A242="","",IFERROR(4*STDEVP(終値!X242:AQ242)/AVERAGE(終値!X242:AQ242),""))</f>
        <v>0.26127100041953899</v>
      </c>
      <c r="V242" s="500">
        <f>IF(終値!A242="","",IFERROR(4*STDEVP(終値!Y242:AR242)/AVERAGE(終値!Y242:AR242),""))</f>
        <v>0.24938203585517615</v>
      </c>
      <c r="W242" s="500">
        <f>IF(終値!A242="","",IFERROR(4*STDEVP(終値!Z242:AS242)/AVERAGE(終値!Z242:AS242),""))</f>
        <v>0.22273352062004664</v>
      </c>
      <c r="X242" s="500">
        <f>IF(終値!A242="","",IFERROR(4*STDEVP(終値!AA242:AT242)/AVERAGE(終値!AA242:AT242),""))</f>
        <v>0.20493534150851134</v>
      </c>
      <c r="Y242" s="500">
        <f>IF(終値!A242="","",IFERROR(4*STDEVP(終値!AB242:AU242)/AVERAGE(終値!AB242:AU242),""))</f>
        <v>0.19885900545154631</v>
      </c>
      <c r="Z242" s="500">
        <f>IF(終値!A242="","",IFERROR(4*STDEVP(終値!AC242:AV242)/AVERAGE(終値!AC242:AV242),""))</f>
        <v>0.20818273337578919</v>
      </c>
      <c r="AA242" s="500">
        <f>IF(終値!A242="","",IFERROR(4*STDEVP(終値!AD242:AW242)/AVERAGE(終値!AD242:AW242),""))</f>
        <v>0.19775573960314918</v>
      </c>
      <c r="AB242" s="500">
        <f>IF(終値!A242="","",IFERROR(4*STDEVP(終値!AE242:AX242)/AVERAGE(終値!AE242:AX242),""))</f>
        <v>0.20591314538983235</v>
      </c>
      <c r="AC242" s="500">
        <f>IF(終値!A242="","",IFERROR(4*STDEVP(終値!AF242:AY242)/AVERAGE(終値!AF242:AY242),""))</f>
        <v>0.20763407395575914</v>
      </c>
      <c r="AD242" s="500">
        <f>IF(終値!A242="","",IFERROR(4*STDEVP(終値!AG242:AZ242)/AVERAGE(終値!AG242:AZ242),""))</f>
        <v>0.22160119613792983</v>
      </c>
      <c r="AE242" s="500">
        <f>IF(終値!A242="","",IFERROR(4*STDEVP(終値!AH242:BA242)/AVERAGE(終値!AH242:BA242),""))</f>
        <v>0.23893902786854412</v>
      </c>
      <c r="AF242" s="500">
        <f>IF(終値!A242="","",IFERROR(4*STDEVP(終値!AI242:BB242)/AVERAGE(終値!AI242:BB242),""))</f>
        <v>0.28830908490490037</v>
      </c>
      <c r="AG242" s="500">
        <f>IF(終値!A242="","",IFERROR(4*STDEVP(終値!AJ242:BC242)/AVERAGE(終値!AJ242:BC242),""))</f>
        <v>0.30808522344219524</v>
      </c>
      <c r="AH242" s="500">
        <f>IF(終値!A242="","",IFERROR(4*STDEVP(終値!AK242:BD242)/AVERAGE(終値!AK242:BD242),""))</f>
        <v>0.33995639184681126</v>
      </c>
      <c r="AI242" s="500">
        <f>IF(終値!A242="","",IFERROR(4*STDEVP(終値!AL242:BE242)/AVERAGE(終値!AL242:BE242),""))</f>
        <v>0.3853287630753322</v>
      </c>
      <c r="AJ242" s="500">
        <f>IF(終値!A242="","",IFERROR(4*STDEVP(終値!AM242:BF242)/AVERAGE(終値!AM242:BF242),""))</f>
        <v>0.444245607598929</v>
      </c>
      <c r="AK242" s="500">
        <f>IF(終値!A242="","",IFERROR(4*STDEVP(終値!AN242:BG242)/AVERAGE(終値!AN242:BG242),""))</f>
        <v>0.43981439096527231</v>
      </c>
      <c r="AL242" s="500">
        <f>IF(終値!A242="","",IFERROR(4*STDEVP(終値!AO242:BH242)/AVERAGE(終値!AO242:BH242),""))</f>
        <v>0.44215077072781916</v>
      </c>
      <c r="AM242" s="500">
        <f>IF(終値!A242="","",IFERROR(4*STDEVP(終値!AP242:BI242)/AVERAGE(終値!AP242:BI242),""))</f>
        <v>0.43746864612513109</v>
      </c>
      <c r="AN242" s="500">
        <f>IF(終値!A242="","",IFERROR(4*STDEVP(終値!AQ242:BJ242)/AVERAGE(終値!AQ242:BJ242),""))</f>
        <v>0.46975593722167103</v>
      </c>
      <c r="AO242" s="500">
        <f>IF(終値!A242="","",IFERROR(4*STDEVP(終値!AR242:BK242)/AVERAGE(終値!AR242:BK242),""))</f>
        <v>0.44178363705386392</v>
      </c>
      <c r="AP242" s="500">
        <f>IF(終値!A242="","",IFERROR(4*STDEVP(終値!AS242:BL242)/AVERAGE(終値!AS242:BL242),""))</f>
        <v>0.42405642623827017</v>
      </c>
    </row>
    <row r="243" spans="1:42">
      <c r="A243" s="497" t="str">
        <f>IF(終値!A243="","",終値!A243)</f>
        <v>9165</v>
      </c>
      <c r="B243" s="500">
        <f>IF(終値!A243="","",IFERROR(4*STDEVP(終値!E243:X243)/AVERAGE(終値!E243:X243),""))</f>
        <v>5.6149071998519685E-2</v>
      </c>
      <c r="C243" s="500">
        <f>IF(終値!A243="","",IFERROR(4*STDEVP(終値!F243:Y243)/AVERAGE(終値!F243:Y243),""))</f>
        <v>5.1907618873113605E-2</v>
      </c>
      <c r="D243" s="500">
        <f>IF(終値!A243="","",IFERROR(4*STDEVP(終値!G243:Z243)/AVERAGE(終値!G243:Z243),""))</f>
        <v>4.8314440667920171E-2</v>
      </c>
      <c r="E243" s="500">
        <f>IF(終値!A243="","",IFERROR(4*STDEVP(終値!H243:AA243)/AVERAGE(終値!H243:AA243),""))</f>
        <v>4.7519679028244222E-2</v>
      </c>
      <c r="F243" s="500">
        <f>IF(終値!A243="","",IFERROR(4*STDEVP(終値!I243:AB243)/AVERAGE(終値!I243:AB243),""))</f>
        <v>5.3181665641825561E-2</v>
      </c>
      <c r="G243" s="500">
        <f>IF(終値!A243="","",IFERROR(4*STDEVP(終値!J243:AC243)/AVERAGE(終値!J243:AC243),""))</f>
        <v>5.352381299554837E-2</v>
      </c>
      <c r="H243" s="500">
        <f>IF(終値!A243="","",IFERROR(4*STDEVP(終値!K243:AD243)/AVERAGE(終値!K243:AD243),""))</f>
        <v>5.5457180019438945E-2</v>
      </c>
      <c r="I243" s="500">
        <f>IF(終値!A243="","",IFERROR(4*STDEVP(終値!L243:AE243)/AVERAGE(終値!L243:AE243),""))</f>
        <v>5.7884911687472035E-2</v>
      </c>
      <c r="J243" s="500">
        <f>IF(終値!A243="","",IFERROR(4*STDEVP(終値!M243:AF243)/AVERAGE(終値!M243:AF243),""))</f>
        <v>5.9907682853406204E-2</v>
      </c>
      <c r="K243" s="500">
        <f>IF(終値!A243="","",IFERROR(4*STDEVP(終値!N243:AG243)/AVERAGE(終値!N243:AG243),""))</f>
        <v>5.9400340124721562E-2</v>
      </c>
      <c r="L243" s="500">
        <f>IF(終値!A243="","",IFERROR(4*STDEVP(終値!O243:AH243)/AVERAGE(終値!O243:AH243),""))</f>
        <v>5.749657742896043E-2</v>
      </c>
      <c r="M243" s="500">
        <f>IF(終値!A243="","",IFERROR(4*STDEVP(終値!P243:AI243)/AVERAGE(終値!P243:AI243),""))</f>
        <v>5.7213730474615837E-2</v>
      </c>
      <c r="N243" s="500">
        <f>IF(終値!A243="","",IFERROR(4*STDEVP(終値!Q243:AJ243)/AVERAGE(終値!Q243:AJ243),""))</f>
        <v>5.8940376302605381E-2</v>
      </c>
      <c r="O243" s="500">
        <f>IF(終値!A243="","",IFERROR(4*STDEVP(終値!R243:AK243)/AVERAGE(終値!R243:AK243),""))</f>
        <v>6.4297850776105794E-2</v>
      </c>
      <c r="P243" s="500">
        <f>IF(終値!A243="","",IFERROR(4*STDEVP(終値!S243:AL243)/AVERAGE(終値!S243:AL243),""))</f>
        <v>6.5599003551608012E-2</v>
      </c>
      <c r="Q243" s="500">
        <f>IF(終値!A243="","",IFERROR(4*STDEVP(終値!T243:AM243)/AVERAGE(終値!T243:AM243),""))</f>
        <v>6.415768334138347E-2</v>
      </c>
      <c r="R243" s="500">
        <f>IF(終値!A243="","",IFERROR(4*STDEVP(終値!U243:AN243)/AVERAGE(終値!U243:AN243),""))</f>
        <v>6.8276585054263123E-2</v>
      </c>
      <c r="S243" s="500">
        <f>IF(終値!A243="","",IFERROR(4*STDEVP(終値!V243:AO243)/AVERAGE(終値!V243:AO243),""))</f>
        <v>6.8276585054263123E-2</v>
      </c>
      <c r="T243" s="500">
        <f>IF(終値!A243="","",IFERROR(4*STDEVP(終値!W243:AP243)/AVERAGE(終値!W243:AP243),""))</f>
        <v>7.0238331871866691E-2</v>
      </c>
      <c r="U243" s="500">
        <f>IF(終値!A243="","",IFERROR(4*STDEVP(終値!X243:AQ243)/AVERAGE(終値!X243:AQ243),""))</f>
        <v>7.0034394517434942E-2</v>
      </c>
      <c r="V243" s="500">
        <f>IF(終値!A243="","",IFERROR(4*STDEVP(終値!Y243:AR243)/AVERAGE(終値!Y243:AR243),""))</f>
        <v>7.2586086560340282E-2</v>
      </c>
      <c r="W243" s="500">
        <f>IF(終値!A243="","",IFERROR(4*STDEVP(終値!Z243:AS243)/AVERAGE(終値!Z243:AS243),""))</f>
        <v>7.320317107179887E-2</v>
      </c>
      <c r="X243" s="500">
        <f>IF(終値!A243="","",IFERROR(4*STDEVP(終値!AA243:AT243)/AVERAGE(終値!AA243:AT243),""))</f>
        <v>7.3203171071798856E-2</v>
      </c>
      <c r="Y243" s="500">
        <f>IF(終値!A243="","",IFERROR(4*STDEVP(終値!AB243:AU243)/AVERAGE(終値!AB243:AU243),""))</f>
        <v>7.2126686688242972E-2</v>
      </c>
      <c r="Z243" s="500">
        <f>IF(終値!A243="","",IFERROR(4*STDEVP(終値!AC243:AV243)/AVERAGE(終値!AC243:AV243),""))</f>
        <v>8.9351891463183175E-2</v>
      </c>
      <c r="AA243" s="500">
        <f>IF(終値!A243="","",IFERROR(4*STDEVP(終値!AD243:AW243)/AVERAGE(終値!AD243:AW243),""))</f>
        <v>9.5984679702555753E-2</v>
      </c>
      <c r="AB243" s="500">
        <f>IF(終値!A243="","",IFERROR(4*STDEVP(終値!AE243:AX243)/AVERAGE(終値!AE243:AX243),""))</f>
        <v>0.10239378334139566</v>
      </c>
      <c r="AC243" s="500">
        <f>IF(終値!A243="","",IFERROR(4*STDEVP(終値!AF243:AY243)/AVERAGE(終値!AF243:AY243),""))</f>
        <v>0.10227294981516884</v>
      </c>
      <c r="AD243" s="500">
        <f>IF(終値!A243="","",IFERROR(4*STDEVP(終値!AG243:AZ243)/AVERAGE(終値!AG243:AZ243),""))</f>
        <v>0.1066689004575728</v>
      </c>
      <c r="AE243" s="500">
        <f>IF(終値!A243="","",IFERROR(4*STDEVP(終値!AH243:BA243)/AVERAGE(終値!AH243:BA243),""))</f>
        <v>0.1233259424832691</v>
      </c>
      <c r="AF243" s="500">
        <f>IF(終値!A243="","",IFERROR(4*STDEVP(終値!AI243:BB243)/AVERAGE(終値!AI243:BB243),""))</f>
        <v>0.13474491876448258</v>
      </c>
      <c r="AG243" s="500">
        <f>IF(終値!A243="","",IFERROR(4*STDEVP(終値!AJ243:BC243)/AVERAGE(終値!AJ243:BC243),""))</f>
        <v>0.16126216717796385</v>
      </c>
      <c r="AH243" s="500">
        <f>IF(終値!A243="","",IFERROR(4*STDEVP(終値!AK243:BD243)/AVERAGE(終値!AK243:BD243),""))</f>
        <v>0.23274158945937509</v>
      </c>
      <c r="AI243" s="500">
        <f>IF(終値!A243="","",IFERROR(4*STDEVP(終値!AL243:BE243)/AVERAGE(終値!AL243:BE243),""))</f>
        <v>0.30223191612389805</v>
      </c>
      <c r="AJ243" s="500">
        <f>IF(終値!A243="","",IFERROR(4*STDEVP(終値!AM243:BF243)/AVERAGE(終値!AM243:BF243),""))</f>
        <v>0.30816079984475597</v>
      </c>
      <c r="AK243" s="500">
        <f>IF(終値!A243="","",IFERROR(4*STDEVP(終値!AN243:BG243)/AVERAGE(終値!AN243:BG243),""))</f>
        <v>0.30618212437379799</v>
      </c>
      <c r="AL243" s="500">
        <f>IF(終値!A243="","",IFERROR(4*STDEVP(終値!AO243:BH243)/AVERAGE(終値!AO243:BH243),""))</f>
        <v>0.29776964506411935</v>
      </c>
      <c r="AM243" s="500">
        <f>IF(終値!A243="","",IFERROR(4*STDEVP(終値!AP243:BI243)/AVERAGE(終値!AP243:BI243),""))</f>
        <v>0.29033759738760151</v>
      </c>
      <c r="AN243" s="500">
        <f>IF(終値!A243="","",IFERROR(4*STDEVP(終値!AQ243:BJ243)/AVERAGE(終値!AQ243:BJ243),""))</f>
        <v>0.28130957659497846</v>
      </c>
      <c r="AO243" s="500">
        <f>IF(終値!A243="","",IFERROR(4*STDEVP(終値!AR243:BK243)/AVERAGE(終値!AR243:BK243),""))</f>
        <v>0.28493321541304245</v>
      </c>
      <c r="AP243" s="500">
        <f>IF(終値!A243="","",IFERROR(4*STDEVP(終値!AS243:BL243)/AVERAGE(終値!AS243:BL243),""))</f>
        <v>0.27939306598256464</v>
      </c>
    </row>
    <row r="244" spans="1:42">
      <c r="A244" s="497" t="str">
        <f>IF(終値!A244="","",終値!A244)</f>
        <v>6902</v>
      </c>
      <c r="B244" s="500">
        <f>IF(終値!A244="","",IFERROR(4*STDEVP(終値!E244:X244)/AVERAGE(終値!E244:X244),""))</f>
        <v>0.16976199851237972</v>
      </c>
      <c r="C244" s="500">
        <f>IF(終値!A244="","",IFERROR(4*STDEVP(終値!F244:Y244)/AVERAGE(終値!F244:Y244),""))</f>
        <v>0.16841419985152956</v>
      </c>
      <c r="D244" s="500">
        <f>IF(終値!A244="","",IFERROR(4*STDEVP(終値!G244:Z244)/AVERAGE(終値!G244:Z244),""))</f>
        <v>0.16510903949350655</v>
      </c>
      <c r="E244" s="500">
        <f>IF(終値!A244="","",IFERROR(4*STDEVP(終値!H244:AA244)/AVERAGE(終値!H244:AA244),""))</f>
        <v>0.15802243365415042</v>
      </c>
      <c r="F244" s="500">
        <f>IF(終値!A244="","",IFERROR(4*STDEVP(終値!I244:AB244)/AVERAGE(終値!I244:AB244),""))</f>
        <v>0.1559633926204359</v>
      </c>
      <c r="G244" s="500">
        <f>IF(終値!A244="","",IFERROR(4*STDEVP(終値!J244:AC244)/AVERAGE(終値!J244:AC244),""))</f>
        <v>0.15820601551741575</v>
      </c>
      <c r="H244" s="500">
        <f>IF(終値!A244="","",IFERROR(4*STDEVP(終値!K244:AD244)/AVERAGE(終値!K244:AD244),""))</f>
        <v>0.13896463382428872</v>
      </c>
      <c r="I244" s="500">
        <f>IF(終値!A244="","",IFERROR(4*STDEVP(終値!L244:AE244)/AVERAGE(終値!L244:AE244),""))</f>
        <v>9.9666976068531171E-2</v>
      </c>
      <c r="J244" s="500">
        <f>IF(終値!A244="","",IFERROR(4*STDEVP(終値!M244:AF244)/AVERAGE(終値!M244:AF244),""))</f>
        <v>8.9460600379210276E-2</v>
      </c>
      <c r="K244" s="500">
        <f>IF(終値!A244="","",IFERROR(4*STDEVP(終値!N244:AG244)/AVERAGE(終値!N244:AG244),""))</f>
        <v>8.2629858189553887E-2</v>
      </c>
      <c r="L244" s="500">
        <f>IF(終値!A244="","",IFERROR(4*STDEVP(終値!O244:AH244)/AVERAGE(終値!O244:AH244),""))</f>
        <v>8.9491143108178087E-2</v>
      </c>
      <c r="M244" s="500">
        <f>IF(終値!A244="","",IFERROR(4*STDEVP(終値!P244:AI244)/AVERAGE(終値!P244:AI244),""))</f>
        <v>9.1089657315661376E-2</v>
      </c>
      <c r="N244" s="500">
        <f>IF(終値!A244="","",IFERROR(4*STDEVP(終値!Q244:AJ244)/AVERAGE(終値!Q244:AJ244),""))</f>
        <v>8.9490033344145903E-2</v>
      </c>
      <c r="O244" s="500">
        <f>IF(終値!A244="","",IFERROR(4*STDEVP(終値!R244:AK244)/AVERAGE(終値!R244:AK244),""))</f>
        <v>8.5423202674552501E-2</v>
      </c>
      <c r="P244" s="500">
        <f>IF(終値!A244="","",IFERROR(4*STDEVP(終値!S244:AL244)/AVERAGE(終値!S244:AL244),""))</f>
        <v>8.3704859941252902E-2</v>
      </c>
      <c r="Q244" s="500">
        <f>IF(終値!A244="","",IFERROR(4*STDEVP(終値!T244:AM244)/AVERAGE(終値!T244:AM244),""))</f>
        <v>7.9804868411097865E-2</v>
      </c>
      <c r="R244" s="500">
        <f>IF(終値!A244="","",IFERROR(4*STDEVP(終値!U244:AN244)/AVERAGE(終値!U244:AN244),""))</f>
        <v>7.7971202425587471E-2</v>
      </c>
      <c r="S244" s="500">
        <f>IF(終値!A244="","",IFERROR(4*STDEVP(終値!V244:AO244)/AVERAGE(終値!V244:AO244),""))</f>
        <v>7.7624212109179941E-2</v>
      </c>
      <c r="T244" s="500">
        <f>IF(終値!A244="","",IFERROR(4*STDEVP(終値!W244:AP244)/AVERAGE(終値!W244:AP244),""))</f>
        <v>7.7476524563129839E-2</v>
      </c>
      <c r="U244" s="500">
        <f>IF(終値!A244="","",IFERROR(4*STDEVP(終値!X244:AQ244)/AVERAGE(終値!X244:AQ244),""))</f>
        <v>8.1225436633103013E-2</v>
      </c>
      <c r="V244" s="500">
        <f>IF(終値!A244="","",IFERROR(4*STDEVP(終値!Y244:AR244)/AVERAGE(終値!Y244:AR244),""))</f>
        <v>8.74137924949005E-2</v>
      </c>
      <c r="W244" s="500">
        <f>IF(終値!A244="","",IFERROR(4*STDEVP(終値!Z244:AS244)/AVERAGE(終値!Z244:AS244),""))</f>
        <v>8.5652979683987815E-2</v>
      </c>
      <c r="X244" s="500">
        <f>IF(終値!A244="","",IFERROR(4*STDEVP(終値!AA244:AT244)/AVERAGE(終値!AA244:AT244),""))</f>
        <v>7.6551774140045145E-2</v>
      </c>
      <c r="Y244" s="500">
        <f>IF(終値!A244="","",IFERROR(4*STDEVP(終値!AB244:AU244)/AVERAGE(終値!AB244:AU244),""))</f>
        <v>6.1687345528620506E-2</v>
      </c>
      <c r="Z244" s="500">
        <f>IF(終値!A244="","",IFERROR(4*STDEVP(終値!AC244:AV244)/AVERAGE(終値!AC244:AV244),""))</f>
        <v>5.3802007085550128E-2</v>
      </c>
      <c r="AA244" s="500">
        <f>IF(終値!A244="","",IFERROR(4*STDEVP(終値!AD244:AW244)/AVERAGE(終値!AD244:AW244),""))</f>
        <v>5.0440302738657523E-2</v>
      </c>
      <c r="AB244" s="500">
        <f>IF(終値!A244="","",IFERROR(4*STDEVP(終値!AE244:AX244)/AVERAGE(終値!AE244:AX244),""))</f>
        <v>5.247034566564282E-2</v>
      </c>
      <c r="AC244" s="500">
        <f>IF(終値!A244="","",IFERROR(4*STDEVP(終値!AF244:AY244)/AVERAGE(終値!AF244:AY244),""))</f>
        <v>5.316514471862846E-2</v>
      </c>
      <c r="AD244" s="500">
        <f>IF(終値!A244="","",IFERROR(4*STDEVP(終値!AG244:AZ244)/AVERAGE(終値!AG244:AZ244),""))</f>
        <v>5.4106418981756492E-2</v>
      </c>
      <c r="AE244" s="500">
        <f>IF(終値!A244="","",IFERROR(4*STDEVP(終値!AH244:BA244)/AVERAGE(終値!AH244:BA244),""))</f>
        <v>5.4212602858321648E-2</v>
      </c>
      <c r="AF244" s="500">
        <f>IF(終値!A244="","",IFERROR(4*STDEVP(終値!AI244:BB244)/AVERAGE(終値!AI244:BB244),""))</f>
        <v>5.2185235065759519E-2</v>
      </c>
      <c r="AG244" s="500">
        <f>IF(終値!A244="","",IFERROR(4*STDEVP(終値!AJ244:BC244)/AVERAGE(終値!AJ244:BC244),""))</f>
        <v>5.1012505557480145E-2</v>
      </c>
      <c r="AH244" s="500">
        <f>IF(終値!A244="","",IFERROR(4*STDEVP(終値!AK244:BD244)/AVERAGE(終値!AK244:BD244),""))</f>
        <v>5.4692623656477694E-2</v>
      </c>
      <c r="AI244" s="500">
        <f>IF(終値!A244="","",IFERROR(4*STDEVP(終値!AL244:BE244)/AVERAGE(終値!AL244:BE244),""))</f>
        <v>6.0301868320531311E-2</v>
      </c>
      <c r="AJ244" s="500">
        <f>IF(終値!A244="","",IFERROR(4*STDEVP(終値!AM244:BF244)/AVERAGE(終値!AM244:BF244),""))</f>
        <v>6.5087382476984729E-2</v>
      </c>
      <c r="AK244" s="500">
        <f>IF(終値!A244="","",IFERROR(4*STDEVP(終値!AN244:BG244)/AVERAGE(終値!AN244:BG244),""))</f>
        <v>6.2527787697549547E-2</v>
      </c>
      <c r="AL244" s="500">
        <f>IF(終値!A244="","",IFERROR(4*STDEVP(終値!AO244:BH244)/AVERAGE(終値!AO244:BH244),""))</f>
        <v>6.3568512969853552E-2</v>
      </c>
      <c r="AM244" s="500">
        <f>IF(終値!A244="","",IFERROR(4*STDEVP(終値!AP244:BI244)/AVERAGE(終値!AP244:BI244),""))</f>
        <v>6.3620053621454176E-2</v>
      </c>
      <c r="AN244" s="500">
        <f>IF(終値!A244="","",IFERROR(4*STDEVP(終値!AQ244:BJ244)/AVERAGE(終値!AQ244:BJ244),""))</f>
        <v>6.4075594177920595E-2</v>
      </c>
      <c r="AO244" s="500">
        <f>IF(終値!A244="","",IFERROR(4*STDEVP(終値!AR244:BK244)/AVERAGE(終値!AR244:BK244),""))</f>
        <v>7.1342574955644805E-2</v>
      </c>
      <c r="AP244" s="500">
        <f>IF(終値!A244="","",IFERROR(4*STDEVP(終値!AS244:BL244)/AVERAGE(終値!AS244:BL244),""))</f>
        <v>6.8243983497180763E-2</v>
      </c>
    </row>
    <row r="245" spans="1:42">
      <c r="A245" s="497" t="str">
        <f>IF(終値!A245="","",終値!A245)</f>
        <v>3936</v>
      </c>
      <c r="B245" s="500">
        <f>IF(終値!A245="","",IFERROR(4*STDEVP(終値!E245:X245)/AVERAGE(終値!E245:X245),""))</f>
        <v>0.12512055537335073</v>
      </c>
      <c r="C245" s="500">
        <f>IF(終値!A245="","",IFERROR(4*STDEVP(終値!F245:Y245)/AVERAGE(終値!F245:Y245),""))</f>
        <v>0.13007136403700173</v>
      </c>
      <c r="D245" s="500">
        <f>IF(終値!A245="","",IFERROR(4*STDEVP(終値!G245:Z245)/AVERAGE(終値!G245:Z245),""))</f>
        <v>0.12943211062246046</v>
      </c>
      <c r="E245" s="500">
        <f>IF(終値!A245="","",IFERROR(4*STDEVP(終値!H245:AA245)/AVERAGE(終値!H245:AA245),""))</f>
        <v>0.12943211062246046</v>
      </c>
      <c r="F245" s="500">
        <f>IF(終値!A245="","",IFERROR(4*STDEVP(終値!I245:AB245)/AVERAGE(終値!I245:AB245),""))</f>
        <v>0.12897168020167896</v>
      </c>
      <c r="G245" s="500">
        <f>IF(終値!A245="","",IFERROR(4*STDEVP(終値!J245:AC245)/AVERAGE(終値!J245:AC245),""))</f>
        <v>0.1300872380322789</v>
      </c>
      <c r="H245" s="500">
        <f>IF(終値!A245="","",IFERROR(4*STDEVP(終値!K245:AD245)/AVERAGE(終値!K245:AD245),""))</f>
        <v>0.1300872380322789</v>
      </c>
      <c r="I245" s="500">
        <f>IF(終値!A245="","",IFERROR(4*STDEVP(終値!L245:AE245)/AVERAGE(終値!L245:AE245),""))</f>
        <v>0.1324182498975667</v>
      </c>
      <c r="J245" s="500">
        <f>IF(終値!A245="","",IFERROR(4*STDEVP(終値!M245:AF245)/AVERAGE(終値!M245:AF245),""))</f>
        <v>0.14273623158206336</v>
      </c>
      <c r="K245" s="500">
        <f>IF(終値!A245="","",IFERROR(4*STDEVP(終値!N245:AG245)/AVERAGE(終値!N245:AG245),""))</f>
        <v>0.14413814689800203</v>
      </c>
      <c r="L245" s="500">
        <f>IF(終値!A245="","",IFERROR(4*STDEVP(終値!O245:AH245)/AVERAGE(終値!O245:AH245),""))</f>
        <v>0.14760245079085915</v>
      </c>
      <c r="M245" s="500">
        <f>IF(終値!A245="","",IFERROR(4*STDEVP(終値!P245:AI245)/AVERAGE(終値!P245:AI245),""))</f>
        <v>0.14864656910315938</v>
      </c>
      <c r="N245" s="500">
        <f>IF(終値!A245="","",IFERROR(4*STDEVP(終値!Q245:AJ245)/AVERAGE(終値!Q245:AJ245),""))</f>
        <v>0.14996875976223537</v>
      </c>
      <c r="O245" s="500">
        <f>IF(終値!A245="","",IFERROR(4*STDEVP(終値!R245:AK245)/AVERAGE(終値!R245:AK245),""))</f>
        <v>0.16375319209982739</v>
      </c>
      <c r="P245" s="500">
        <f>IF(終値!A245="","",IFERROR(4*STDEVP(終値!S245:AL245)/AVERAGE(終値!S245:AL245),""))</f>
        <v>0.17471966270076711</v>
      </c>
      <c r="Q245" s="500">
        <f>IF(終値!A245="","",IFERROR(4*STDEVP(終値!T245:AM245)/AVERAGE(終値!T245:AM245),""))</f>
        <v>0.17673812508016476</v>
      </c>
      <c r="R245" s="500">
        <f>IF(終値!A245="","",IFERROR(4*STDEVP(終値!U245:AN245)/AVERAGE(終値!U245:AN245),""))</f>
        <v>0.16869205989950931</v>
      </c>
      <c r="S245" s="500">
        <f>IF(終値!A245="","",IFERROR(4*STDEVP(終値!V245:AO245)/AVERAGE(終値!V245:AO245),""))</f>
        <v>0.16538212541367261</v>
      </c>
      <c r="T245" s="500">
        <f>IF(終値!A245="","",IFERROR(4*STDEVP(終値!W245:AP245)/AVERAGE(終値!W245:AP245),""))</f>
        <v>0.17041302914447817</v>
      </c>
      <c r="U245" s="500">
        <f>IF(終値!A245="","",IFERROR(4*STDEVP(終値!X245:AQ245)/AVERAGE(終値!X245:AQ245),""))</f>
        <v>0.17096001026398724</v>
      </c>
      <c r="V245" s="500">
        <f>IF(終値!A245="","",IFERROR(4*STDEVP(終値!Y245:AR245)/AVERAGE(終値!Y245:AR245),""))</f>
        <v>0.17703426569161607</v>
      </c>
      <c r="W245" s="500">
        <f>IF(終値!A245="","",IFERROR(4*STDEVP(終値!Z245:AS245)/AVERAGE(終値!Z245:AS245),""))</f>
        <v>0.18469589779097009</v>
      </c>
      <c r="X245" s="500">
        <f>IF(終値!A245="","",IFERROR(4*STDEVP(終値!AA245:AT245)/AVERAGE(終値!AA245:AT245),""))</f>
        <v>0.20372467598979163</v>
      </c>
      <c r="Y245" s="500">
        <f>IF(終値!A245="","",IFERROR(4*STDEVP(終値!AB245:AU245)/AVERAGE(終値!AB245:AU245),""))</f>
        <v>0.22470164420353364</v>
      </c>
      <c r="Z245" s="500">
        <f>IF(終値!A245="","",IFERROR(4*STDEVP(終値!AC245:AV245)/AVERAGE(終値!AC245:AV245),""))</f>
        <v>0.24191009307228473</v>
      </c>
      <c r="AA245" s="500">
        <f>IF(終値!A245="","",IFERROR(4*STDEVP(終値!AD245:AW245)/AVERAGE(終値!AD245:AW245),""))</f>
        <v>0.24270894437602217</v>
      </c>
      <c r="AB245" s="500">
        <f>IF(終値!A245="","",IFERROR(4*STDEVP(終値!AE245:AX245)/AVERAGE(終値!AE245:AX245),""))</f>
        <v>0.22726498305410361</v>
      </c>
      <c r="AC245" s="500">
        <f>IF(終値!A245="","",IFERROR(4*STDEVP(終値!AF245:AY245)/AVERAGE(終値!AF245:AY245),""))</f>
        <v>0.20545004077794846</v>
      </c>
      <c r="AD245" s="500">
        <f>IF(終値!A245="","",IFERROR(4*STDEVP(終値!AG245:AZ245)/AVERAGE(終値!AG245:AZ245),""))</f>
        <v>0.1775269272849688</v>
      </c>
      <c r="AE245" s="500">
        <f>IF(終値!A245="","",IFERROR(4*STDEVP(終値!AH245:BA245)/AVERAGE(終値!AH245:BA245),""))</f>
        <v>0.15855718606741398</v>
      </c>
      <c r="AF245" s="500">
        <f>IF(終値!A245="","",IFERROR(4*STDEVP(終値!AI245:BB245)/AVERAGE(終値!AI245:BB245),""))</f>
        <v>0.15730734136805533</v>
      </c>
      <c r="AG245" s="500">
        <f>IF(終値!A245="","",IFERROR(4*STDEVP(終値!AJ245:BC245)/AVERAGE(終値!AJ245:BC245),""))</f>
        <v>0.15857105620560152</v>
      </c>
      <c r="AH245" s="500">
        <f>IF(終値!A245="","",IFERROR(4*STDEVP(終値!AK245:BD245)/AVERAGE(終値!AK245:BD245),""))</f>
        <v>0.16156343511513888</v>
      </c>
      <c r="AI245" s="500">
        <f>IF(終値!A245="","",IFERROR(4*STDEVP(終値!AL245:BE245)/AVERAGE(終値!AL245:BE245),""))</f>
        <v>0.16169461766223273</v>
      </c>
      <c r="AJ245" s="500">
        <f>IF(終値!A245="","",IFERROR(4*STDEVP(終値!AM245:BF245)/AVERAGE(終値!AM245:BF245),""))</f>
        <v>0.16492492701788938</v>
      </c>
      <c r="AK245" s="500">
        <f>IF(終値!A245="","",IFERROR(4*STDEVP(終値!AN245:BG245)/AVERAGE(終値!AN245:BG245),""))</f>
        <v>0.16719527389537719</v>
      </c>
      <c r="AL245" s="500">
        <f>IF(終値!A245="","",IFERROR(4*STDEVP(終値!AO245:BH245)/AVERAGE(終値!AO245:BH245),""))</f>
        <v>0.15199857395087527</v>
      </c>
      <c r="AM245" s="500">
        <f>IF(終値!A245="","",IFERROR(4*STDEVP(終値!AP245:BI245)/AVERAGE(終値!AP245:BI245),""))</f>
        <v>0.133437179243136</v>
      </c>
      <c r="AN245" s="500">
        <f>IF(終値!A245="","",IFERROR(4*STDEVP(終値!AQ245:BJ245)/AVERAGE(終値!AQ245:BJ245),""))</f>
        <v>0.13470678162565794</v>
      </c>
      <c r="AO245" s="500">
        <f>IF(終値!A245="","",IFERROR(4*STDEVP(終値!AR245:BK245)/AVERAGE(終値!AR245:BK245),""))</f>
        <v>0.13470678162565794</v>
      </c>
      <c r="AP245" s="500">
        <f>IF(終値!A245="","",IFERROR(4*STDEVP(終値!AS245:BL245)/AVERAGE(終値!AS245:BL245),""))</f>
        <v>0.20510217336871406</v>
      </c>
    </row>
    <row r="246" spans="1:42">
      <c r="A246" s="497" t="str">
        <f>IF(終値!A246="","",終値!A246)</f>
        <v>6928</v>
      </c>
      <c r="B246" s="500">
        <f>IF(終値!A246="","",IFERROR(4*STDEVP(終値!E246:X246)/AVERAGE(終値!E246:X246),""))</f>
        <v>0.32104925563512243</v>
      </c>
      <c r="C246" s="500">
        <f>IF(終値!A246="","",IFERROR(4*STDEVP(終値!F246:Y246)/AVERAGE(終値!F246:Y246),""))</f>
        <v>0.32324770542609216</v>
      </c>
      <c r="D246" s="500">
        <f>IF(終値!A246="","",IFERROR(4*STDEVP(終値!G246:Z246)/AVERAGE(終値!G246:Z246),""))</f>
        <v>0.33047956671307238</v>
      </c>
      <c r="E246" s="500">
        <f>IF(終値!A246="","",IFERROR(4*STDEVP(終値!H246:AA246)/AVERAGE(終値!H246:AA246),""))</f>
        <v>0.34156877002518427</v>
      </c>
      <c r="F246" s="500">
        <f>IF(終値!A246="","",IFERROR(4*STDEVP(終値!I246:AB246)/AVERAGE(終値!I246:AB246),""))</f>
        <v>0.34426971023793046</v>
      </c>
      <c r="G246" s="500">
        <f>IF(終値!A246="","",IFERROR(4*STDEVP(終値!J246:AC246)/AVERAGE(終値!J246:AC246),""))</f>
        <v>0.33683427295741442</v>
      </c>
      <c r="H246" s="500">
        <f>IF(終値!A246="","",IFERROR(4*STDEVP(終値!K246:AD246)/AVERAGE(終値!K246:AD246),""))</f>
        <v>0.31541462639469137</v>
      </c>
      <c r="I246" s="500">
        <f>IF(終値!A246="","",IFERROR(4*STDEVP(終値!L246:AE246)/AVERAGE(終値!L246:AE246),""))</f>
        <v>0.27774705280129347</v>
      </c>
      <c r="J246" s="500">
        <f>IF(終値!A246="","",IFERROR(4*STDEVP(終値!M246:AF246)/AVERAGE(終値!M246:AF246),""))</f>
        <v>0.25764380860448483</v>
      </c>
      <c r="K246" s="500">
        <f>IF(終値!A246="","",IFERROR(4*STDEVP(終値!N246:AG246)/AVERAGE(終値!N246:AG246),""))</f>
        <v>0.26028304540392594</v>
      </c>
      <c r="L246" s="500">
        <f>IF(終値!A246="","",IFERROR(4*STDEVP(終値!O246:AH246)/AVERAGE(終値!O246:AH246),""))</f>
        <v>0.29033186117795584</v>
      </c>
      <c r="M246" s="500">
        <f>IF(終値!A246="","",IFERROR(4*STDEVP(終値!P246:AI246)/AVERAGE(終値!P246:AI246),""))</f>
        <v>0.3067918912791589</v>
      </c>
      <c r="N246" s="500">
        <f>IF(終値!A246="","",IFERROR(4*STDEVP(終値!Q246:AJ246)/AVERAGE(終値!Q246:AJ246),""))</f>
        <v>0.31545748788703926</v>
      </c>
      <c r="O246" s="500">
        <f>IF(終値!A246="","",IFERROR(4*STDEVP(終値!R246:AK246)/AVERAGE(終値!R246:AK246),""))</f>
        <v>0.32557836699738635</v>
      </c>
      <c r="P246" s="500">
        <f>IF(終値!A246="","",IFERROR(4*STDEVP(終値!S246:AL246)/AVERAGE(終値!S246:AL246),""))</f>
        <v>0.31498973145912312</v>
      </c>
      <c r="Q246" s="500">
        <f>IF(終値!A246="","",IFERROR(4*STDEVP(終値!T246:AM246)/AVERAGE(終値!T246:AM246),""))</f>
        <v>0.32679977961085899</v>
      </c>
      <c r="R246" s="500">
        <f>IF(終値!A246="","",IFERROR(4*STDEVP(終値!U246:AN246)/AVERAGE(終値!U246:AN246),""))</f>
        <v>0.3280472835832498</v>
      </c>
      <c r="S246" s="500">
        <f>IF(終値!A246="","",IFERROR(4*STDEVP(終値!V246:AO246)/AVERAGE(終値!V246:AO246),""))</f>
        <v>0.32205341075545152</v>
      </c>
      <c r="T246" s="500">
        <f>IF(終値!A246="","",IFERROR(4*STDEVP(終値!W246:AP246)/AVERAGE(終値!W246:AP246),""))</f>
        <v>0.31748579435474894</v>
      </c>
      <c r="U246" s="500">
        <f>IF(終値!A246="","",IFERROR(4*STDEVP(終値!X246:AQ246)/AVERAGE(終値!X246:AQ246),""))</f>
        <v>0.30293158797920927</v>
      </c>
      <c r="V246" s="500">
        <f>IF(終値!A246="","",IFERROR(4*STDEVP(終値!Y246:AR246)/AVERAGE(終値!Y246:AR246),""))</f>
        <v>0.28969943901077227</v>
      </c>
      <c r="W246" s="500">
        <f>IF(終値!A246="","",IFERROR(4*STDEVP(終値!Z246:AS246)/AVERAGE(終値!Z246:AS246),""))</f>
        <v>0.26248766133146589</v>
      </c>
      <c r="X246" s="500">
        <f>IF(終値!A246="","",IFERROR(4*STDEVP(終値!AA246:AT246)/AVERAGE(終値!AA246:AT246),""))</f>
        <v>0.24686523366890509</v>
      </c>
      <c r="Y246" s="500">
        <f>IF(終値!A246="","",IFERROR(4*STDEVP(終値!AB246:AU246)/AVERAGE(終値!AB246:AU246),""))</f>
        <v>0.22664136984463612</v>
      </c>
      <c r="Z246" s="500">
        <f>IF(終値!A246="","",IFERROR(4*STDEVP(終値!AC246:AV246)/AVERAGE(終値!AC246:AV246),""))</f>
        <v>0.21633113677994692</v>
      </c>
      <c r="AA246" s="500">
        <f>IF(終値!A246="","",IFERROR(4*STDEVP(終値!AD246:AW246)/AVERAGE(終値!AD246:AW246),""))</f>
        <v>0.20239170942199117</v>
      </c>
      <c r="AB246" s="500">
        <f>IF(終値!A246="","",IFERROR(4*STDEVP(終値!AE246:AX246)/AVERAGE(終値!AE246:AX246),""))</f>
        <v>0.19723755677917201</v>
      </c>
      <c r="AC246" s="500">
        <f>IF(終値!A246="","",IFERROR(4*STDEVP(終値!AF246:AY246)/AVERAGE(終値!AF246:AY246),""))</f>
        <v>0.19643641480695892</v>
      </c>
      <c r="AD246" s="500">
        <f>IF(終値!A246="","",IFERROR(4*STDEVP(終値!AG246:AZ246)/AVERAGE(終値!AG246:AZ246),""))</f>
        <v>0.20894088033888342</v>
      </c>
      <c r="AE246" s="500">
        <f>IF(終値!A246="","",IFERROR(4*STDEVP(終値!AH246:BA246)/AVERAGE(終値!AH246:BA246),""))</f>
        <v>0.20793695982079588</v>
      </c>
      <c r="AF246" s="500">
        <f>IF(終値!A246="","",IFERROR(4*STDEVP(終値!AI246:BB246)/AVERAGE(終値!AI246:BB246),""))</f>
        <v>0.21214595449536297</v>
      </c>
      <c r="AG246" s="500">
        <f>IF(終値!A246="","",IFERROR(4*STDEVP(終値!AJ246:BC246)/AVERAGE(終値!AJ246:BC246),""))</f>
        <v>0.20853402226909309</v>
      </c>
      <c r="AH246" s="500">
        <f>IF(終値!A246="","",IFERROR(4*STDEVP(終値!AK246:BD246)/AVERAGE(終値!AK246:BD246),""))</f>
        <v>0.20901432461881117</v>
      </c>
      <c r="AI246" s="500">
        <f>IF(終値!A246="","",IFERROR(4*STDEVP(終値!AL246:BE246)/AVERAGE(終値!AL246:BE246),""))</f>
        <v>0.20942266850614727</v>
      </c>
      <c r="AJ246" s="500">
        <f>IF(終値!A246="","",IFERROR(4*STDEVP(終値!AM246:BF246)/AVERAGE(終値!AM246:BF246),""))</f>
        <v>0.2091508935628085</v>
      </c>
      <c r="AK246" s="500">
        <f>IF(終値!A246="","",IFERROR(4*STDEVP(終値!AN246:BG246)/AVERAGE(終値!AN246:BG246),""))</f>
        <v>0.20948674153329919</v>
      </c>
      <c r="AL246" s="500">
        <f>IF(終値!A246="","",IFERROR(4*STDEVP(終値!AO246:BH246)/AVERAGE(終値!AO246:BH246),""))</f>
        <v>0.20384223085324707</v>
      </c>
      <c r="AM246" s="500">
        <f>IF(終値!A246="","",IFERROR(4*STDEVP(終値!AP246:BI246)/AVERAGE(終値!AP246:BI246),""))</f>
        <v>0.19512214248483159</v>
      </c>
      <c r="AN246" s="500">
        <f>IF(終値!A246="","",IFERROR(4*STDEVP(終値!AQ246:BJ246)/AVERAGE(終値!AQ246:BJ246),""))</f>
        <v>0.18748605572511062</v>
      </c>
      <c r="AO246" s="500">
        <f>IF(終値!A246="","",IFERROR(4*STDEVP(終値!AR246:BK246)/AVERAGE(終値!AR246:BK246),""))</f>
        <v>0.15628335848211256</v>
      </c>
      <c r="AP246" s="500">
        <f>IF(終値!A246="","",IFERROR(4*STDEVP(終値!AS246:BL246)/AVERAGE(終値!AS246:BL246),""))</f>
        <v>0.14508966652416061</v>
      </c>
    </row>
    <row r="247" spans="1:42">
      <c r="A247" s="497" t="str">
        <f>IF(終値!A247="","",終値!A247)</f>
        <v>5632</v>
      </c>
      <c r="B247" s="500">
        <f>IF(終値!A247="","",IFERROR(4*STDEVP(終値!E247:X247)/AVERAGE(終値!E247:X247),""))</f>
        <v>0.10024220690764675</v>
      </c>
      <c r="C247" s="500">
        <f>IF(終値!A247="","",IFERROR(4*STDEVP(終値!F247:Y247)/AVERAGE(終値!F247:Y247),""))</f>
        <v>7.8887897528263404E-2</v>
      </c>
      <c r="D247" s="500">
        <f>IF(終値!A247="","",IFERROR(4*STDEVP(終値!G247:Z247)/AVERAGE(終値!G247:Z247),""))</f>
        <v>6.1090135668441375E-2</v>
      </c>
      <c r="E247" s="500">
        <f>IF(終値!A247="","",IFERROR(4*STDEVP(終値!H247:AA247)/AVERAGE(終値!H247:AA247),""))</f>
        <v>6.2351655751034983E-2</v>
      </c>
      <c r="F247" s="500">
        <f>IF(終値!A247="","",IFERROR(4*STDEVP(終値!I247:AB247)/AVERAGE(終値!I247:AB247),""))</f>
        <v>6.6864297221037941E-2</v>
      </c>
      <c r="G247" s="500">
        <f>IF(終値!A247="","",IFERROR(4*STDEVP(終値!J247:AC247)/AVERAGE(終値!J247:AC247),""))</f>
        <v>6.5366269522582746E-2</v>
      </c>
      <c r="H247" s="500">
        <f>IF(終値!A247="","",IFERROR(4*STDEVP(終値!K247:AD247)/AVERAGE(終値!K247:AD247),""))</f>
        <v>6.5310800094113067E-2</v>
      </c>
      <c r="I247" s="500">
        <f>IF(終値!A247="","",IFERROR(4*STDEVP(終値!L247:AE247)/AVERAGE(終値!L247:AE247),""))</f>
        <v>6.4352222697547756E-2</v>
      </c>
      <c r="J247" s="500">
        <f>IF(終値!A247="","",IFERROR(4*STDEVP(終値!M247:AF247)/AVERAGE(終値!M247:AF247),""))</f>
        <v>6.8027032817008434E-2</v>
      </c>
      <c r="K247" s="500">
        <f>IF(終値!A247="","",IFERROR(4*STDEVP(終値!N247:AG247)/AVERAGE(終値!N247:AG247),""))</f>
        <v>6.7329845735439112E-2</v>
      </c>
      <c r="L247" s="500">
        <f>IF(終値!A247="","",IFERROR(4*STDEVP(終値!O247:AH247)/AVERAGE(終値!O247:AH247),""))</f>
        <v>7.1802135924959445E-2</v>
      </c>
      <c r="M247" s="500">
        <f>IF(終値!A247="","",IFERROR(4*STDEVP(終値!P247:AI247)/AVERAGE(終値!P247:AI247),""))</f>
        <v>7.5192258651286578E-2</v>
      </c>
      <c r="N247" s="500">
        <f>IF(終値!A247="","",IFERROR(4*STDEVP(終値!Q247:AJ247)/AVERAGE(終値!Q247:AJ247),""))</f>
        <v>8.5863686503593217E-2</v>
      </c>
      <c r="O247" s="500">
        <f>IF(終値!A247="","",IFERROR(4*STDEVP(終値!R247:AK247)/AVERAGE(終値!R247:AK247),""))</f>
        <v>0.13583643409164611</v>
      </c>
      <c r="P247" s="500">
        <f>IF(終値!A247="","",IFERROR(4*STDEVP(終値!S247:AL247)/AVERAGE(終値!S247:AL247),""))</f>
        <v>0.14515729598232704</v>
      </c>
      <c r="Q247" s="500">
        <f>IF(終値!A247="","",IFERROR(4*STDEVP(終値!T247:AM247)/AVERAGE(終値!T247:AM247),""))</f>
        <v>0.14927719090721181</v>
      </c>
      <c r="R247" s="500">
        <f>IF(終値!A247="","",IFERROR(4*STDEVP(終値!U247:AN247)/AVERAGE(終値!U247:AN247),""))</f>
        <v>0.15076011170011852</v>
      </c>
      <c r="S247" s="500">
        <f>IF(終値!A247="","",IFERROR(4*STDEVP(終値!V247:AO247)/AVERAGE(終値!V247:AO247),""))</f>
        <v>0.14960776984023533</v>
      </c>
      <c r="T247" s="500">
        <f>IF(終値!A247="","",IFERROR(4*STDEVP(終値!W247:AP247)/AVERAGE(終値!W247:AP247),""))</f>
        <v>0.14056786324412787</v>
      </c>
      <c r="U247" s="500">
        <f>IF(終値!A247="","",IFERROR(4*STDEVP(終値!X247:AQ247)/AVERAGE(終値!X247:AQ247),""))</f>
        <v>0.13758426419752137</v>
      </c>
      <c r="V247" s="500">
        <f>IF(終値!A247="","",IFERROR(4*STDEVP(終値!Y247:AR247)/AVERAGE(終値!Y247:AR247),""))</f>
        <v>0.13604646742044599</v>
      </c>
      <c r="W247" s="500">
        <f>IF(終値!A247="","",IFERROR(4*STDEVP(終値!Z247:AS247)/AVERAGE(終値!Z247:AS247),""))</f>
        <v>0.1376384699158914</v>
      </c>
      <c r="X247" s="500">
        <f>IF(終値!A247="","",IFERROR(4*STDEVP(終値!AA247:AT247)/AVERAGE(終値!AA247:AT247),""))</f>
        <v>0.14435891730516123</v>
      </c>
      <c r="Y247" s="500">
        <f>IF(終値!A247="","",IFERROR(4*STDEVP(終値!AB247:AU247)/AVERAGE(終値!AB247:AU247),""))</f>
        <v>0.14923929820404536</v>
      </c>
      <c r="Z247" s="500">
        <f>IF(終値!A247="","",IFERROR(4*STDEVP(終値!AC247:AV247)/AVERAGE(終値!AC247:AV247),""))</f>
        <v>0.15012610878340737</v>
      </c>
      <c r="AA247" s="500">
        <f>IF(終値!A247="","",IFERROR(4*STDEVP(終値!AD247:AW247)/AVERAGE(終値!AD247:AW247),""))</f>
        <v>0.15324427245070021</v>
      </c>
      <c r="AB247" s="500">
        <f>IF(終値!A247="","",IFERROR(4*STDEVP(終値!AE247:AX247)/AVERAGE(終値!AE247:AX247),""))</f>
        <v>0.15793777237169393</v>
      </c>
      <c r="AC247" s="500">
        <f>IF(終値!A247="","",IFERROR(4*STDEVP(終値!AF247:AY247)/AVERAGE(終値!AF247:AY247),""))</f>
        <v>0.163567600259863</v>
      </c>
      <c r="AD247" s="500">
        <f>IF(終値!A247="","",IFERROR(4*STDEVP(終値!AG247:AZ247)/AVERAGE(終値!AG247:AZ247),""))</f>
        <v>0.16469523828964738</v>
      </c>
      <c r="AE247" s="500">
        <f>IF(終値!A247="","",IFERROR(4*STDEVP(終値!AH247:BA247)/AVERAGE(終値!AH247:BA247),""))</f>
        <v>0.16493213560742567</v>
      </c>
      <c r="AF247" s="500">
        <f>IF(終値!A247="","",IFERROR(4*STDEVP(終値!AI247:BB247)/AVERAGE(終値!AI247:BB247),""))</f>
        <v>0.16533177953315115</v>
      </c>
      <c r="AG247" s="500">
        <f>IF(終値!A247="","",IFERROR(4*STDEVP(終値!AJ247:BC247)/AVERAGE(終値!AJ247:BC247),""))</f>
        <v>0.16478918333687648</v>
      </c>
      <c r="AH247" s="500">
        <f>IF(終値!A247="","",IFERROR(4*STDEVP(終値!AK247:BD247)/AVERAGE(終値!AK247:BD247),""))</f>
        <v>0.16180318614187794</v>
      </c>
      <c r="AI247" s="500">
        <f>IF(終値!A247="","",IFERROR(4*STDEVP(終値!AL247:BE247)/AVERAGE(終値!AL247:BE247),""))</f>
        <v>0.11660116332860503</v>
      </c>
      <c r="AJ247" s="500">
        <f>IF(終値!A247="","",IFERROR(4*STDEVP(終値!AM247:BF247)/AVERAGE(終値!AM247:BF247),""))</f>
        <v>8.5467659628779724E-2</v>
      </c>
      <c r="AK247" s="500">
        <f>IF(終値!A247="","",IFERROR(4*STDEVP(終値!AN247:BG247)/AVERAGE(終値!AN247:BG247),""))</f>
        <v>5.5651380166869872E-2</v>
      </c>
      <c r="AL247" s="500">
        <f>IF(終値!A247="","",IFERROR(4*STDEVP(終値!AO247:BH247)/AVERAGE(終値!AO247:BH247),""))</f>
        <v>7.1609121448055812E-2</v>
      </c>
      <c r="AM247" s="500">
        <f>IF(終値!A247="","",IFERROR(4*STDEVP(終値!AP247:BI247)/AVERAGE(終値!AP247:BI247),""))</f>
        <v>6.9643968976737206E-2</v>
      </c>
      <c r="AN247" s="500">
        <f>IF(終値!A247="","",IFERROR(4*STDEVP(終値!AQ247:BJ247)/AVERAGE(終値!AQ247:BJ247),""))</f>
        <v>6.5004305488196523E-2</v>
      </c>
      <c r="AO247" s="500">
        <f>IF(終値!A247="","",IFERROR(4*STDEVP(終値!AR247:BK247)/AVERAGE(終値!AR247:BK247),""))</f>
        <v>6.8599976434716936E-2</v>
      </c>
      <c r="AP247" s="500">
        <f>IF(終値!A247="","",IFERROR(4*STDEVP(終値!AS247:BL247)/AVERAGE(終値!AS247:BL247),""))</f>
        <v>7.0216929124066851E-2</v>
      </c>
    </row>
    <row r="248" spans="1:42">
      <c r="A248" s="497" t="str">
        <f>IF(終値!A248="","",終値!A248)</f>
        <v>6098</v>
      </c>
      <c r="B248" s="500">
        <f>IF(終値!A248="","",IFERROR(4*STDEVP(終値!E248:X248)/AVERAGE(終値!E248:X248),""))</f>
        <v>8.1094299471341127E-2</v>
      </c>
      <c r="C248" s="500">
        <f>IF(終値!A248="","",IFERROR(4*STDEVP(終値!F248:Y248)/AVERAGE(終値!F248:Y248),""))</f>
        <v>8.3074479768886281E-2</v>
      </c>
      <c r="D248" s="500">
        <f>IF(終値!A248="","",IFERROR(4*STDEVP(終値!G248:Z248)/AVERAGE(終値!G248:Z248),""))</f>
        <v>8.3682802862269298E-2</v>
      </c>
      <c r="E248" s="500">
        <f>IF(終値!A248="","",IFERROR(4*STDEVP(終値!H248:AA248)/AVERAGE(終値!H248:AA248),""))</f>
        <v>9.432286204093715E-2</v>
      </c>
      <c r="F248" s="500">
        <f>IF(終値!A248="","",IFERROR(4*STDEVP(終値!I248:AB248)/AVERAGE(終値!I248:AB248),""))</f>
        <v>0.10245937962590827</v>
      </c>
      <c r="G248" s="500">
        <f>IF(終値!A248="","",IFERROR(4*STDEVP(終値!J248:AC248)/AVERAGE(終値!J248:AC248),""))</f>
        <v>0.11818133431133396</v>
      </c>
      <c r="H248" s="500">
        <f>IF(終値!A248="","",IFERROR(4*STDEVP(終値!K248:AD248)/AVERAGE(終値!K248:AD248),""))</f>
        <v>0.12855087491775552</v>
      </c>
      <c r="I248" s="500">
        <f>IF(終値!A248="","",IFERROR(4*STDEVP(終値!L248:AE248)/AVERAGE(終値!L248:AE248),""))</f>
        <v>0.13614107150251811</v>
      </c>
      <c r="J248" s="500">
        <f>IF(終値!A248="","",IFERROR(4*STDEVP(終値!M248:AF248)/AVERAGE(終値!M248:AF248),""))</f>
        <v>0.15082051305503241</v>
      </c>
      <c r="K248" s="500">
        <f>IF(終値!A248="","",IFERROR(4*STDEVP(終値!N248:AG248)/AVERAGE(終値!N248:AG248),""))</f>
        <v>0.17096628592160035</v>
      </c>
      <c r="L248" s="500">
        <f>IF(終値!A248="","",IFERROR(4*STDEVP(終値!O248:AH248)/AVERAGE(終値!O248:AH248),""))</f>
        <v>0.18308258421644216</v>
      </c>
      <c r="M248" s="500">
        <f>IF(終値!A248="","",IFERROR(4*STDEVP(終値!P248:AI248)/AVERAGE(終値!P248:AI248),""))</f>
        <v>0.19280602512726688</v>
      </c>
      <c r="N248" s="500">
        <f>IF(終値!A248="","",IFERROR(4*STDEVP(終値!Q248:AJ248)/AVERAGE(終値!Q248:AJ248),""))</f>
        <v>0.20344215040461713</v>
      </c>
      <c r="O248" s="500">
        <f>IF(終値!A248="","",IFERROR(4*STDEVP(終値!R248:AK248)/AVERAGE(終値!R248:AK248),""))</f>
        <v>0.20179795587229163</v>
      </c>
      <c r="P248" s="500">
        <f>IF(終値!A248="","",IFERROR(4*STDEVP(終値!S248:AL248)/AVERAGE(終値!S248:AL248),""))</f>
        <v>0.20261903449074906</v>
      </c>
      <c r="Q248" s="500">
        <f>IF(終値!A248="","",IFERROR(4*STDEVP(終値!T248:AM248)/AVERAGE(終値!T248:AM248),""))</f>
        <v>0.19763290485096646</v>
      </c>
      <c r="R248" s="500">
        <f>IF(終値!A248="","",IFERROR(4*STDEVP(終値!U248:AN248)/AVERAGE(終値!U248:AN248),""))</f>
        <v>0.20568827229855394</v>
      </c>
      <c r="S248" s="500">
        <f>IF(終値!A248="","",IFERROR(4*STDEVP(終値!V248:AO248)/AVERAGE(終値!V248:AO248),""))</f>
        <v>0.19887437094777985</v>
      </c>
      <c r="T248" s="500">
        <f>IF(終値!A248="","",IFERROR(4*STDEVP(終値!W248:AP248)/AVERAGE(終値!W248:AP248),""))</f>
        <v>0.19684718459777306</v>
      </c>
      <c r="U248" s="500">
        <f>IF(終値!A248="","",IFERROR(4*STDEVP(終値!X248:AQ248)/AVERAGE(終値!X248:AQ248),""))</f>
        <v>0.19231851456656635</v>
      </c>
      <c r="V248" s="500">
        <f>IF(終値!A248="","",IFERROR(4*STDEVP(終値!Y248:AR248)/AVERAGE(終値!Y248:AR248),""))</f>
        <v>0.16962529865672485</v>
      </c>
      <c r="W248" s="500">
        <f>IF(終値!A248="","",IFERROR(4*STDEVP(終値!Z248:AS248)/AVERAGE(終値!Z248:AS248),""))</f>
        <v>0.15418478851105147</v>
      </c>
      <c r="X248" s="500">
        <f>IF(終値!A248="","",IFERROR(4*STDEVP(終値!AA248:AT248)/AVERAGE(終値!AA248:AT248),""))</f>
        <v>0.12859196222399047</v>
      </c>
      <c r="Y248" s="500">
        <f>IF(終値!A248="","",IFERROR(4*STDEVP(終値!AB248:AU248)/AVERAGE(終値!AB248:AU248),""))</f>
        <v>0.11958062540661618</v>
      </c>
      <c r="Z248" s="500">
        <f>IF(終値!A248="","",IFERROR(4*STDEVP(終値!AC248:AV248)/AVERAGE(終値!AC248:AV248),""))</f>
        <v>0.10836403411344304</v>
      </c>
      <c r="AA248" s="500">
        <f>IF(終値!A248="","",IFERROR(4*STDEVP(終値!AD248:AW248)/AVERAGE(終値!AD248:AW248),""))</f>
        <v>0.10375717717998348</v>
      </c>
      <c r="AB248" s="500">
        <f>IF(終値!A248="","",IFERROR(4*STDEVP(終値!AE248:AX248)/AVERAGE(終値!AE248:AX248),""))</f>
        <v>9.4930547569973878E-2</v>
      </c>
      <c r="AC248" s="500">
        <f>IF(終値!A248="","",IFERROR(4*STDEVP(終値!AF248:AY248)/AVERAGE(終値!AF248:AY248),""))</f>
        <v>9.1184616141716759E-2</v>
      </c>
      <c r="AD248" s="500">
        <f>IF(終値!A248="","",IFERROR(4*STDEVP(終値!AG248:AZ248)/AVERAGE(終値!AG248:AZ248),""))</f>
        <v>8.7024498897220817E-2</v>
      </c>
      <c r="AE248" s="500">
        <f>IF(終値!A248="","",IFERROR(4*STDEVP(終値!AH248:BA248)/AVERAGE(終値!AH248:BA248),""))</f>
        <v>9.1612747207723444E-2</v>
      </c>
      <c r="AF248" s="500">
        <f>IF(終値!A248="","",IFERROR(4*STDEVP(終値!AI248:BB248)/AVERAGE(終値!AI248:BB248),""))</f>
        <v>0.10505151459310649</v>
      </c>
      <c r="AG248" s="500">
        <f>IF(終値!A248="","",IFERROR(4*STDEVP(終値!AJ248:BC248)/AVERAGE(終値!AJ248:BC248),""))</f>
        <v>0.12643608798076275</v>
      </c>
      <c r="AH248" s="500">
        <f>IF(終値!A248="","",IFERROR(4*STDEVP(終値!AK248:BD248)/AVERAGE(終値!AK248:BD248),""))</f>
        <v>0.14667289220301422</v>
      </c>
      <c r="AI248" s="500">
        <f>IF(終値!A248="","",IFERROR(4*STDEVP(終値!AL248:BE248)/AVERAGE(終値!AL248:BE248),""))</f>
        <v>0.16775731322433993</v>
      </c>
      <c r="AJ248" s="500">
        <f>IF(終値!A248="","",IFERROR(4*STDEVP(終値!AM248:BF248)/AVERAGE(終値!AM248:BF248),""))</f>
        <v>0.1822352833995094</v>
      </c>
      <c r="AK248" s="500">
        <f>IF(終値!A248="","",IFERROR(4*STDEVP(終値!AN248:BG248)/AVERAGE(終値!AN248:BG248),""))</f>
        <v>0.19628483410777497</v>
      </c>
      <c r="AL248" s="500">
        <f>IF(終値!A248="","",IFERROR(4*STDEVP(終値!AO248:BH248)/AVERAGE(終値!AO248:BH248),""))</f>
        <v>0.21024019162442892</v>
      </c>
      <c r="AM248" s="500">
        <f>IF(終値!A248="","",IFERROR(4*STDEVP(終値!AP248:BI248)/AVERAGE(終値!AP248:BI248),""))</f>
        <v>0.21638827935487562</v>
      </c>
      <c r="AN248" s="500">
        <f>IF(終値!A248="","",IFERROR(4*STDEVP(終値!AQ248:BJ248)/AVERAGE(終値!AQ248:BJ248),""))</f>
        <v>0.24300858435713152</v>
      </c>
      <c r="AO248" s="500">
        <f>IF(終値!A248="","",IFERROR(4*STDEVP(終値!AR248:BK248)/AVERAGE(終値!AR248:BK248),""))</f>
        <v>0.32473118546378504</v>
      </c>
      <c r="AP248" s="500">
        <f>IF(終値!A248="","",IFERROR(4*STDEVP(終値!AS248:BL248)/AVERAGE(終値!AS248:BL248),""))</f>
        <v>0.38020447783763672</v>
      </c>
    </row>
    <row r="249" spans="1:42">
      <c r="A249" s="497" t="str">
        <f>IF(終値!A249="","",終値!A249)</f>
        <v>6361</v>
      </c>
      <c r="B249" s="500">
        <f>IF(終値!A249="","",IFERROR(4*STDEVP(終値!E249:X249)/AVERAGE(終値!E249:X249),""))</f>
        <v>0.24486510126818367</v>
      </c>
      <c r="C249" s="500">
        <f>IF(終値!A249="","",IFERROR(4*STDEVP(終値!F249:Y249)/AVERAGE(終値!F249:Y249),""))</f>
        <v>0.24419555507658863</v>
      </c>
      <c r="D249" s="500">
        <f>IF(終値!A249="","",IFERROR(4*STDEVP(終値!G249:Z249)/AVERAGE(終値!G249:Z249),""))</f>
        <v>0.24129005374494331</v>
      </c>
      <c r="E249" s="500">
        <f>IF(終値!A249="","",IFERROR(4*STDEVP(終値!H249:AA249)/AVERAGE(終値!H249:AA249),""))</f>
        <v>0.25522634210885681</v>
      </c>
      <c r="F249" s="500">
        <f>IF(終値!A249="","",IFERROR(4*STDEVP(終値!I249:AB249)/AVERAGE(終値!I249:AB249),""))</f>
        <v>0.25995368756291654</v>
      </c>
      <c r="G249" s="500">
        <f>IF(終値!A249="","",IFERROR(4*STDEVP(終値!J249:AC249)/AVERAGE(終値!J249:AC249),""))</f>
        <v>0.26146609180763186</v>
      </c>
      <c r="H249" s="500">
        <f>IF(終値!A249="","",IFERROR(4*STDEVP(終値!K249:AD249)/AVERAGE(終値!K249:AD249),""))</f>
        <v>0.24173138327714097</v>
      </c>
      <c r="I249" s="500">
        <f>IF(終値!A249="","",IFERROR(4*STDEVP(終値!L249:AE249)/AVERAGE(終値!L249:AE249),""))</f>
        <v>0.20050643840618934</v>
      </c>
      <c r="J249" s="500">
        <f>IF(終値!A249="","",IFERROR(4*STDEVP(終値!M249:AF249)/AVERAGE(終値!M249:AF249),""))</f>
        <v>0.17022638146665106</v>
      </c>
      <c r="K249" s="500">
        <f>IF(終値!A249="","",IFERROR(4*STDEVP(終値!N249:AG249)/AVERAGE(終値!N249:AG249),""))</f>
        <v>0.17092376580923374</v>
      </c>
      <c r="L249" s="500">
        <f>IF(終値!A249="","",IFERROR(4*STDEVP(終値!O249:AH249)/AVERAGE(終値!O249:AH249),""))</f>
        <v>0.18105236001058655</v>
      </c>
      <c r="M249" s="500">
        <f>IF(終値!A249="","",IFERROR(4*STDEVP(終値!P249:AI249)/AVERAGE(終値!P249:AI249),""))</f>
        <v>0.18173524097041016</v>
      </c>
      <c r="N249" s="500">
        <f>IF(終値!A249="","",IFERROR(4*STDEVP(終値!Q249:AJ249)/AVERAGE(終値!Q249:AJ249),""))</f>
        <v>0.17586513950081797</v>
      </c>
      <c r="O249" s="500">
        <f>IF(終値!A249="","",IFERROR(4*STDEVP(終値!R249:AK249)/AVERAGE(終値!R249:AK249),""))</f>
        <v>0.18922792519792014</v>
      </c>
      <c r="P249" s="500">
        <f>IF(終値!A249="","",IFERROR(4*STDEVP(終値!S249:AL249)/AVERAGE(終値!S249:AL249),""))</f>
        <v>0.16480777072417419</v>
      </c>
      <c r="Q249" s="500">
        <f>IF(終値!A249="","",IFERROR(4*STDEVP(終値!T249:AM249)/AVERAGE(終値!T249:AM249),""))</f>
        <v>0.17202892895415664</v>
      </c>
      <c r="R249" s="500">
        <f>IF(終値!A249="","",IFERROR(4*STDEVP(終値!U249:AN249)/AVERAGE(終値!U249:AN249),""))</f>
        <v>0.17744927430575766</v>
      </c>
      <c r="S249" s="500">
        <f>IF(終値!A249="","",IFERROR(4*STDEVP(終値!V249:AO249)/AVERAGE(終値!V249:AO249),""))</f>
        <v>0.16977012052064208</v>
      </c>
      <c r="T249" s="500">
        <f>IF(終値!A249="","",IFERROR(4*STDEVP(終値!W249:AP249)/AVERAGE(終値!W249:AP249),""))</f>
        <v>0.16246290591561194</v>
      </c>
      <c r="U249" s="500">
        <f>IF(終値!A249="","",IFERROR(4*STDEVP(終値!X249:AQ249)/AVERAGE(終値!X249:AQ249),""))</f>
        <v>0.19352796251431945</v>
      </c>
      <c r="V249" s="500">
        <f>IF(終値!A249="","",IFERROR(4*STDEVP(終値!Y249:AR249)/AVERAGE(終値!Y249:AR249),""))</f>
        <v>0.23382453526464764</v>
      </c>
      <c r="W249" s="500">
        <f>IF(終値!A249="","",IFERROR(4*STDEVP(終値!Z249:AS249)/AVERAGE(終値!Z249:AS249),""))</f>
        <v>0.26421101549870168</v>
      </c>
      <c r="X249" s="500">
        <f>IF(終値!A249="","",IFERROR(4*STDEVP(終値!AA249:AT249)/AVERAGE(終値!AA249:AT249),""))</f>
        <v>0.29109851857384822</v>
      </c>
      <c r="Y249" s="500">
        <f>IF(終値!A249="","",IFERROR(4*STDEVP(終値!AB249:AU249)/AVERAGE(終値!AB249:AU249),""))</f>
        <v>0.33324555215433771</v>
      </c>
      <c r="Z249" s="500">
        <f>IF(終値!A249="","",IFERROR(4*STDEVP(終値!AC249:AV249)/AVERAGE(終値!AC249:AV249),""))</f>
        <v>0.34357727659168819</v>
      </c>
      <c r="AA249" s="500">
        <f>IF(終値!A249="","",IFERROR(4*STDEVP(終値!AD249:AW249)/AVERAGE(終値!AD249:AW249),""))</f>
        <v>0.35463413656531534</v>
      </c>
      <c r="AB249" s="500">
        <f>IF(終値!A249="","",IFERROR(4*STDEVP(終値!AE249:AX249)/AVERAGE(終値!AE249:AX249),""))</f>
        <v>0.35835747375226357</v>
      </c>
      <c r="AC249" s="500">
        <f>IF(終値!A249="","",IFERROR(4*STDEVP(終値!AF249:AY249)/AVERAGE(終値!AF249:AY249),""))</f>
        <v>0.36988610914019027</v>
      </c>
      <c r="AD249" s="500">
        <f>IF(終値!A249="","",IFERROR(4*STDEVP(終値!AG249:AZ249)/AVERAGE(終値!AG249:AZ249),""))</f>
        <v>0.37082536177008096</v>
      </c>
      <c r="AE249" s="500">
        <f>IF(終値!A249="","",IFERROR(4*STDEVP(終値!AH249:BA249)/AVERAGE(終値!AH249:BA249),""))</f>
        <v>0.37053341848400873</v>
      </c>
      <c r="AF249" s="500">
        <f>IF(終値!A249="","",IFERROR(4*STDEVP(終値!AI249:BB249)/AVERAGE(終値!AI249:BB249),""))</f>
        <v>0.36667180729299637</v>
      </c>
      <c r="AG249" s="500">
        <f>IF(終値!A249="","",IFERROR(4*STDEVP(終値!AJ249:BC249)/AVERAGE(終値!AJ249:BC249),""))</f>
        <v>0.36653132847030417</v>
      </c>
      <c r="AH249" s="500">
        <f>IF(終値!A249="","",IFERROR(4*STDEVP(終値!AK249:BD249)/AVERAGE(終値!AK249:BD249),""))</f>
        <v>0.35873994867123471</v>
      </c>
      <c r="AI249" s="500">
        <f>IF(終値!A249="","",IFERROR(4*STDEVP(終値!AL249:BE249)/AVERAGE(終値!AL249:BE249),""))</f>
        <v>0.32403522256544365</v>
      </c>
      <c r="AJ249" s="500">
        <f>IF(終値!A249="","",IFERROR(4*STDEVP(終値!AM249:BF249)/AVERAGE(終値!AM249:BF249),""))</f>
        <v>0.29892854224994686</v>
      </c>
      <c r="AK249" s="500">
        <f>IF(終値!A249="","",IFERROR(4*STDEVP(終値!AN249:BG249)/AVERAGE(終値!AN249:BG249),""))</f>
        <v>0.26622682624666111</v>
      </c>
      <c r="AL249" s="500">
        <f>IF(終値!A249="","",IFERROR(4*STDEVP(終値!AO249:BH249)/AVERAGE(終値!AO249:BH249),""))</f>
        <v>0.23766341835811325</v>
      </c>
      <c r="AM249" s="500">
        <f>IF(終値!A249="","",IFERROR(4*STDEVP(終値!AP249:BI249)/AVERAGE(終値!AP249:BI249),""))</f>
        <v>0.21114529511182054</v>
      </c>
      <c r="AN249" s="500">
        <f>IF(終値!A249="","",IFERROR(4*STDEVP(終値!AQ249:BJ249)/AVERAGE(終値!AQ249:BJ249),""))</f>
        <v>0.16909688244007548</v>
      </c>
      <c r="AO249" s="500">
        <f>IF(終値!A249="","",IFERROR(4*STDEVP(終値!AR249:BK249)/AVERAGE(終値!AR249:BK249),""))</f>
        <v>0.16957739747190997</v>
      </c>
      <c r="AP249" s="500">
        <f>IF(終値!A249="","",IFERROR(4*STDEVP(終値!AS249:BL249)/AVERAGE(終値!AS249:BL249),""))</f>
        <v>0.17445211055539772</v>
      </c>
    </row>
    <row r="250" spans="1:42">
      <c r="A250" s="497" t="str">
        <f>IF(終値!A250="","",終値!A250)</f>
        <v>155A</v>
      </c>
      <c r="B250" s="500">
        <f>IF(終値!A250="","",IFERROR(4*STDEVP(終値!E250:X250)/AVERAGE(終値!E250:X250),""))</f>
        <v>0.13224012501366056</v>
      </c>
      <c r="C250" s="500">
        <f>IF(終値!A250="","",IFERROR(4*STDEVP(終値!F250:Y250)/AVERAGE(終値!F250:Y250),""))</f>
        <v>0.13432985324690522</v>
      </c>
      <c r="D250" s="500">
        <f>IF(終値!A250="","",IFERROR(4*STDEVP(終値!G250:Z250)/AVERAGE(終値!G250:Z250),""))</f>
        <v>0.14118710145074814</v>
      </c>
      <c r="E250" s="500">
        <f>IF(終値!A250="","",IFERROR(4*STDEVP(終値!H250:AA250)/AVERAGE(終値!H250:AA250),""))</f>
        <v>0.14641548545305361</v>
      </c>
      <c r="F250" s="500">
        <f>IF(終値!A250="","",IFERROR(4*STDEVP(終値!I250:AB250)/AVERAGE(終値!I250:AB250),""))</f>
        <v>0.14279910054627029</v>
      </c>
      <c r="G250" s="500">
        <f>IF(終値!A250="","",IFERROR(4*STDEVP(終値!J250:AC250)/AVERAGE(終値!J250:AC250),""))</f>
        <v>0.13632650233755966</v>
      </c>
      <c r="H250" s="500">
        <f>IF(終値!A250="","",IFERROR(4*STDEVP(終値!K250:AD250)/AVERAGE(終値!K250:AD250),""))</f>
        <v>0.1277522906707709</v>
      </c>
      <c r="I250" s="500">
        <f>IF(終値!A250="","",IFERROR(4*STDEVP(終値!L250:AE250)/AVERAGE(終値!L250:AE250),""))</f>
        <v>0.11026562897205118</v>
      </c>
      <c r="J250" s="500">
        <f>IF(終値!A250="","",IFERROR(4*STDEVP(終値!M250:AF250)/AVERAGE(終値!M250:AF250),""))</f>
        <v>0.10092173465279287</v>
      </c>
      <c r="K250" s="500">
        <f>IF(終値!A250="","",IFERROR(4*STDEVP(終値!N250:AG250)/AVERAGE(終値!N250:AG250),""))</f>
        <v>0.10499124508978006</v>
      </c>
      <c r="L250" s="500">
        <f>IF(終値!A250="","",IFERROR(4*STDEVP(終値!O250:AH250)/AVERAGE(終値!O250:AH250),""))</f>
        <v>9.6501846874602476E-2</v>
      </c>
      <c r="M250" s="500">
        <f>IF(終値!A250="","",IFERROR(4*STDEVP(終値!P250:AI250)/AVERAGE(終値!P250:AI250),""))</f>
        <v>0.10106055702355146</v>
      </c>
      <c r="N250" s="500">
        <f>IF(終値!A250="","",IFERROR(4*STDEVP(終値!Q250:AJ250)/AVERAGE(終値!Q250:AJ250),""))</f>
        <v>9.9912562627580623E-2</v>
      </c>
      <c r="O250" s="500">
        <f>IF(終値!A250="","",IFERROR(4*STDEVP(終値!R250:AK250)/AVERAGE(終値!R250:AK250),""))</f>
        <v>0.10385029643248089</v>
      </c>
      <c r="P250" s="500">
        <f>IF(終値!A250="","",IFERROR(4*STDEVP(終値!S250:AL250)/AVERAGE(終値!S250:AL250),""))</f>
        <v>9.4708656889346945E-2</v>
      </c>
      <c r="Q250" s="500">
        <f>IF(終値!A250="","",IFERROR(4*STDEVP(終値!T250:AM250)/AVERAGE(終値!T250:AM250),""))</f>
        <v>9.457502856565278E-2</v>
      </c>
      <c r="R250" s="500">
        <f>IF(終値!A250="","",IFERROR(4*STDEVP(終値!U250:AN250)/AVERAGE(終値!U250:AN250),""))</f>
        <v>9.6231944201568415E-2</v>
      </c>
      <c r="S250" s="500">
        <f>IF(終値!A250="","",IFERROR(4*STDEVP(終値!V250:AO250)/AVERAGE(終値!V250:AO250),""))</f>
        <v>0.11199651117855366</v>
      </c>
      <c r="T250" s="500">
        <f>IF(終値!A250="","",IFERROR(4*STDEVP(終値!W250:AP250)/AVERAGE(終値!W250:AP250),""))</f>
        <v>0.11451184304824423</v>
      </c>
      <c r="U250" s="500">
        <f>IF(終値!A250="","",IFERROR(4*STDEVP(終値!X250:AQ250)/AVERAGE(終値!X250:AQ250),""))</f>
        <v>0.11758253938750976</v>
      </c>
      <c r="V250" s="500">
        <f>IF(終値!A250="","",IFERROR(4*STDEVP(終値!Y250:AR250)/AVERAGE(終値!Y250:AR250),""))</f>
        <v>0.11821374673188499</v>
      </c>
      <c r="W250" s="500">
        <f>IF(終値!A250="","",IFERROR(4*STDEVP(終値!Z250:AS250)/AVERAGE(終値!Z250:AS250),""))</f>
        <v>0.11881993030156195</v>
      </c>
      <c r="X250" s="500">
        <f>IF(終値!A250="","",IFERROR(4*STDEVP(終値!AA250:AT250)/AVERAGE(終値!AA250:AT250),""))</f>
        <v>0.11484537933937092</v>
      </c>
      <c r="Y250" s="500">
        <f>IF(終値!A250="","",IFERROR(4*STDEVP(終値!AB250:AU250)/AVERAGE(終値!AB250:AU250),""))</f>
        <v>0.10896573299499707</v>
      </c>
      <c r="Z250" s="500">
        <f>IF(終値!A250="","",IFERROR(4*STDEVP(終値!AC250:AV250)/AVERAGE(終値!AC250:AV250),""))</f>
        <v>0.10646043780279899</v>
      </c>
      <c r="AA250" s="500">
        <f>IF(終値!A250="","",IFERROR(4*STDEVP(終値!AD250:AW250)/AVERAGE(終値!AD250:AW250),""))</f>
        <v>0.10885238747962936</v>
      </c>
      <c r="AB250" s="500">
        <f>IF(終値!A250="","",IFERROR(4*STDEVP(終値!AE250:AX250)/AVERAGE(終値!AE250:AX250),""))</f>
        <v>0.11278670706994726</v>
      </c>
      <c r="AC250" s="500">
        <f>IF(終値!A250="","",IFERROR(4*STDEVP(終値!AF250:AY250)/AVERAGE(終値!AF250:AY250),""))</f>
        <v>0.11740006786032937</v>
      </c>
      <c r="AD250" s="500">
        <f>IF(終値!A250="","",IFERROR(4*STDEVP(終値!AG250:AZ250)/AVERAGE(終値!AG250:AZ250),""))</f>
        <v>0.12013022453289311</v>
      </c>
      <c r="AE250" s="500">
        <f>IF(終値!A250="","",IFERROR(4*STDEVP(終値!AH250:BA250)/AVERAGE(終値!AH250:BA250),""))</f>
        <v>0.11877761503697903</v>
      </c>
      <c r="AF250" s="500">
        <f>IF(終値!A250="","",IFERROR(4*STDEVP(終値!AI250:BB250)/AVERAGE(終値!AI250:BB250),""))</f>
        <v>0.11850976573556835</v>
      </c>
      <c r="AG250" s="500">
        <f>IF(終値!A250="","",IFERROR(4*STDEVP(終値!AJ250:BC250)/AVERAGE(終値!AJ250:BC250),""))</f>
        <v>0.11838859357113989</v>
      </c>
      <c r="AH250" s="500">
        <f>IF(終値!A250="","",IFERROR(4*STDEVP(終値!AK250:BD250)/AVERAGE(終値!AK250:BD250),""))</f>
        <v>0.11349459957871399</v>
      </c>
      <c r="AI250" s="500">
        <f>IF(終値!A250="","",IFERROR(4*STDEVP(終値!AL250:BE250)/AVERAGE(終値!AL250:BE250),""))</f>
        <v>0.10056323363495133</v>
      </c>
      <c r="AJ250" s="500">
        <f>IF(終値!A250="","",IFERROR(4*STDEVP(終値!AM250:BF250)/AVERAGE(終値!AM250:BF250),""))</f>
        <v>9.7235808319006703E-2</v>
      </c>
      <c r="AK250" s="500">
        <f>IF(終値!A250="","",IFERROR(4*STDEVP(終値!AN250:BG250)/AVERAGE(終値!AN250:BG250),""))</f>
        <v>9.2597470886460934E-2</v>
      </c>
      <c r="AL250" s="500">
        <f>IF(終値!A250="","",IFERROR(4*STDEVP(終値!AO250:BH250)/AVERAGE(終値!AO250:BH250),""))</f>
        <v>9.3925343938037475E-2</v>
      </c>
      <c r="AM250" s="500">
        <f>IF(終値!A250="","",IFERROR(4*STDEVP(終値!AP250:BI250)/AVERAGE(終値!AP250:BI250),""))</f>
        <v>8.9168528086292623E-2</v>
      </c>
      <c r="AN250" s="500">
        <f>IF(終値!A250="","",IFERROR(4*STDEVP(終値!AQ250:BJ250)/AVERAGE(終値!AQ250:BJ250),""))</f>
        <v>9.1654691975614419E-2</v>
      </c>
      <c r="AO250" s="500">
        <f>IF(終値!A250="","",IFERROR(4*STDEVP(終値!AR250:BK250)/AVERAGE(終値!AR250:BK250),""))</f>
        <v>9.3452562470733525E-2</v>
      </c>
      <c r="AP250" s="500">
        <f>IF(終値!A250="","",IFERROR(4*STDEVP(終値!AS250:BL250)/AVERAGE(終値!AS250:BL250),""))</f>
        <v>0.15538300182226986</v>
      </c>
    </row>
    <row r="251" spans="1:42">
      <c r="A251" s="497" t="str">
        <f>IF(終値!A251="","",終値!A251)</f>
        <v>278A</v>
      </c>
      <c r="B251" s="500">
        <f>IF(終値!A251="","",IFERROR(4*STDEVP(終値!E251:X251)/AVERAGE(終値!E251:X251),""))</f>
        <v>0.5624888860840056</v>
      </c>
      <c r="C251" s="500">
        <f>IF(終値!A251="","",IFERROR(4*STDEVP(終値!F251:Y251)/AVERAGE(終値!F251:Y251),""))</f>
        <v>0.6232018785097625</v>
      </c>
      <c r="D251" s="500">
        <f>IF(終値!A251="","",IFERROR(4*STDEVP(終値!G251:Z251)/AVERAGE(終値!G251:Z251),""))</f>
        <v>0.66396280243073835</v>
      </c>
      <c r="E251" s="500">
        <f>IF(終値!A251="","",IFERROR(4*STDEVP(終値!H251:AA251)/AVERAGE(終値!H251:AA251),""))</f>
        <v>0.66476307351933284</v>
      </c>
      <c r="F251" s="500">
        <f>IF(終値!A251="","",IFERROR(4*STDEVP(終値!I251:AB251)/AVERAGE(終値!I251:AB251),""))</f>
        <v>0.71731967984672562</v>
      </c>
      <c r="G251" s="500">
        <f>IF(終値!A251="","",IFERROR(4*STDEVP(終値!J251:AC251)/AVERAGE(終値!J251:AC251),""))</f>
        <v>0.76700154482517835</v>
      </c>
      <c r="H251" s="500">
        <f>IF(終値!A251="","",IFERROR(4*STDEVP(終値!K251:AD251)/AVERAGE(終値!K251:AD251),""))</f>
        <v>0.81926352872158037</v>
      </c>
      <c r="I251" s="500">
        <f>IF(終値!A251="","",IFERROR(4*STDEVP(終値!L251:AE251)/AVERAGE(終値!L251:AE251),""))</f>
        <v>0.86997185178183301</v>
      </c>
      <c r="J251" s="500">
        <f>IF(終値!A251="","",IFERROR(4*STDEVP(終値!M251:AF251)/AVERAGE(終値!M251:AF251),""))</f>
        <v>0.91639238440989934</v>
      </c>
      <c r="K251" s="500">
        <f>IF(終値!A251="","",IFERROR(4*STDEVP(終値!N251:AG251)/AVERAGE(終値!N251:AG251),""))</f>
        <v>0.96011412399947926</v>
      </c>
      <c r="L251" s="500">
        <f>IF(終値!A251="","",IFERROR(4*STDEVP(終値!O251:AH251)/AVERAGE(終値!O251:AH251),""))</f>
        <v>0.98984299722819002</v>
      </c>
      <c r="M251" s="500">
        <f>IF(終値!A251="","",IFERROR(4*STDEVP(終値!P251:AI251)/AVERAGE(終値!P251:AI251),""))</f>
        <v>0.99240778195075008</v>
      </c>
      <c r="N251" s="500">
        <f>IF(終値!A251="","",IFERROR(4*STDEVP(終値!Q251:AJ251)/AVERAGE(終値!Q251:AJ251),""))</f>
        <v>0.91529026531312252</v>
      </c>
      <c r="O251" s="500">
        <f>IF(終値!A251="","",IFERROR(4*STDEVP(終値!R251:AK251)/AVERAGE(終値!R251:AK251),""))</f>
        <v>0.77557787943940792</v>
      </c>
      <c r="P251" s="500">
        <f>IF(終値!A251="","",IFERROR(4*STDEVP(終値!S251:AL251)/AVERAGE(終値!S251:AL251),""))</f>
        <v>0.68981507863199432</v>
      </c>
      <c r="Q251" s="500">
        <f>IF(終値!A251="","",IFERROR(4*STDEVP(終値!T251:AM251)/AVERAGE(終値!T251:AM251),""))</f>
        <v>0.64173092756094463</v>
      </c>
      <c r="R251" s="500">
        <f>IF(終値!A251="","",IFERROR(4*STDEVP(終値!U251:AN251)/AVERAGE(終値!U251:AN251),""))</f>
        <v>0.51003239088822094</v>
      </c>
      <c r="S251" s="500">
        <f>IF(終値!A251="","",IFERROR(4*STDEVP(終値!V251:AO251)/AVERAGE(終値!V251:AO251),""))</f>
        <v>0.47363108057568215</v>
      </c>
      <c r="T251" s="500">
        <f>IF(終値!A251="","",IFERROR(4*STDEVP(終値!W251:AP251)/AVERAGE(終値!W251:AP251),""))</f>
        <v>0.40653820966630233</v>
      </c>
      <c r="U251" s="500">
        <f>IF(終値!A251="","",IFERROR(4*STDEVP(終値!X251:AQ251)/AVERAGE(終値!X251:AQ251),""))</f>
        <v>0.31887335423184776</v>
      </c>
      <c r="V251" s="500">
        <f>IF(終値!A251="","",IFERROR(4*STDEVP(終値!Y251:AR251)/AVERAGE(終値!Y251:AR251),""))</f>
        <v>0.29484027612517272</v>
      </c>
      <c r="W251" s="500">
        <f>IF(終値!A251="","",IFERROR(4*STDEVP(終値!Z251:AS251)/AVERAGE(終値!Z251:AS251),""))</f>
        <v>0.29990680831441979</v>
      </c>
      <c r="X251" s="500">
        <f>IF(終値!A251="","",IFERROR(4*STDEVP(終値!AA251:AT251)/AVERAGE(終値!AA251:AT251),""))</f>
        <v>0.29593335094457407</v>
      </c>
      <c r="Y251" s="500">
        <f>IF(終値!A251="","",IFERROR(4*STDEVP(終値!AB251:AU251)/AVERAGE(終値!AB251:AU251),""))</f>
        <v>0.249744803663175</v>
      </c>
      <c r="Z251" s="500">
        <f>IF(終値!A251="","",IFERROR(4*STDEVP(終値!AC251:AV251)/AVERAGE(終値!AC251:AV251),""))</f>
        <v>0.24907805589650295</v>
      </c>
      <c r="AA251" s="500">
        <f>IF(終値!A251="","",IFERROR(4*STDEVP(終値!AD251:AW251)/AVERAGE(終値!AD251:AW251),""))</f>
        <v>0.24950596085349</v>
      </c>
      <c r="AB251" s="500">
        <f>IF(終値!A251="","",IFERROR(4*STDEVP(終値!AE251:AX251)/AVERAGE(終値!AE251:AX251),""))</f>
        <v>0.24774932299618882</v>
      </c>
      <c r="AC251" s="500">
        <f>IF(終値!A251="","",IFERROR(4*STDEVP(終値!AF251:AY251)/AVERAGE(終値!AF251:AY251),""))</f>
        <v>0.24101939617682311</v>
      </c>
      <c r="AD251" s="500">
        <f>IF(終値!A251="","",IFERROR(4*STDEVP(終値!AG251:AZ251)/AVERAGE(終値!AG251:AZ251),""))</f>
        <v>0.24888085599434431</v>
      </c>
      <c r="AE251" s="500">
        <f>IF(終値!A251="","",IFERROR(4*STDEVP(終値!AH251:BA251)/AVERAGE(終値!AH251:BA251),""))</f>
        <v>0.27052410588666748</v>
      </c>
      <c r="AF251" s="500">
        <f>IF(終値!A251="","",IFERROR(4*STDEVP(終値!AI251:BB251)/AVERAGE(終値!AI251:BB251),""))</f>
        <v>0.30662576572673156</v>
      </c>
      <c r="AG251" s="500">
        <f>IF(終値!A251="","",IFERROR(4*STDEVP(終値!AJ251:BC251)/AVERAGE(終値!AJ251:BC251),""))</f>
        <v>0.3062636010451571</v>
      </c>
      <c r="AH251" s="500">
        <f>IF(終値!A251="","",IFERROR(4*STDEVP(終値!AK251:BD251)/AVERAGE(終値!AK251:BD251),""))</f>
        <v>0.32192175876190166</v>
      </c>
      <c r="AI251" s="500">
        <f>IF(終値!A251="","",IFERROR(4*STDEVP(終値!AL251:BE251)/AVERAGE(終値!AL251:BE251),""))</f>
        <v>0.38007436475472556</v>
      </c>
      <c r="AJ251" s="500">
        <f>IF(終値!A251="","",IFERROR(4*STDEVP(終値!AM251:BF251)/AVERAGE(終値!AM251:BF251),""))</f>
        <v>0.43704178078183437</v>
      </c>
      <c r="AK251" s="500">
        <f>IF(終値!A251="","",IFERROR(4*STDEVP(終値!AN251:BG251)/AVERAGE(終値!AN251:BG251),""))</f>
        <v>0.46660924590724717</v>
      </c>
      <c r="AL251" s="500">
        <f>IF(終値!A251="","",IFERROR(4*STDEVP(終値!AO251:BH251)/AVERAGE(終値!AO251:BH251),""))</f>
        <v>0.4844435090200031</v>
      </c>
      <c r="AM251" s="500">
        <f>IF(終値!A251="","",IFERROR(4*STDEVP(終値!AP251:BI251)/AVERAGE(終値!AP251:BI251),""))</f>
        <v>0.56347485539482944</v>
      </c>
      <c r="AN251" s="500">
        <f>IF(終値!A251="","",IFERROR(4*STDEVP(終値!AQ251:BJ251)/AVERAGE(終値!AQ251:BJ251),""))</f>
        <v>0.58491983236332046</v>
      </c>
      <c r="AO251" s="500">
        <f>IF(終値!A251="","",IFERROR(4*STDEVP(終値!AR251:BK251)/AVERAGE(終値!AR251:BK251),""))</f>
        <v>0.59332121638270596</v>
      </c>
      <c r="AP251" s="500">
        <f>IF(終値!A251="","",IFERROR(4*STDEVP(終値!AS251:BL251)/AVERAGE(終値!AS251:BL251),""))</f>
        <v>0.57826079595695179</v>
      </c>
    </row>
    <row r="252" spans="1:42">
      <c r="A252" s="497" t="str">
        <f>IF(終値!A252="","",終値!A252)</f>
        <v>300A</v>
      </c>
      <c r="B252" s="500">
        <f>IF(終値!A252="","",IFERROR(4*STDEVP(終値!E252:X252)/AVERAGE(終値!E252:X252),""))</f>
        <v>9.0394460740571531E-2</v>
      </c>
      <c r="C252" s="500">
        <f>IF(終値!A252="","",IFERROR(4*STDEVP(終値!F252:Y252)/AVERAGE(終値!F252:Y252),""))</f>
        <v>8.0753714428147036E-2</v>
      </c>
      <c r="D252" s="500">
        <f>IF(終値!A252="","",IFERROR(4*STDEVP(終値!G252:Z252)/AVERAGE(終値!G252:Z252),""))</f>
        <v>7.4590995877268182E-2</v>
      </c>
      <c r="E252" s="500">
        <f>IF(終値!A252="","",IFERROR(4*STDEVP(終値!H252:AA252)/AVERAGE(終値!H252:AA252),""))</f>
        <v>7.0725942433046002E-2</v>
      </c>
      <c r="F252" s="500">
        <f>IF(終値!A252="","",IFERROR(4*STDEVP(終値!I252:AB252)/AVERAGE(終値!I252:AB252),""))</f>
        <v>6.9746595520670654E-2</v>
      </c>
      <c r="G252" s="500">
        <f>IF(終値!A252="","",IFERROR(4*STDEVP(終値!J252:AC252)/AVERAGE(終値!J252:AC252),""))</f>
        <v>6.4755015347439909E-2</v>
      </c>
      <c r="H252" s="500">
        <f>IF(終値!A252="","",IFERROR(4*STDEVP(終値!K252:AD252)/AVERAGE(終値!K252:AD252),""))</f>
        <v>6.160013388425889E-2</v>
      </c>
      <c r="I252" s="500">
        <f>IF(終値!A252="","",IFERROR(4*STDEVP(終値!L252:AE252)/AVERAGE(終値!L252:AE252),""))</f>
        <v>5.8289438016320291E-2</v>
      </c>
      <c r="J252" s="500">
        <f>IF(終値!A252="","",IFERROR(4*STDEVP(終値!M252:AF252)/AVERAGE(終値!M252:AF252),""))</f>
        <v>5.4006310882704071E-2</v>
      </c>
      <c r="K252" s="500">
        <f>IF(終値!A252="","",IFERROR(4*STDEVP(終値!N252:AG252)/AVERAGE(終値!N252:AG252),""))</f>
        <v>5.7602901589152787E-2</v>
      </c>
      <c r="L252" s="500">
        <f>IF(終値!A252="","",IFERROR(4*STDEVP(終値!O252:AH252)/AVERAGE(終値!O252:AH252),""))</f>
        <v>6.5135958033610233E-2</v>
      </c>
      <c r="M252" s="500">
        <f>IF(終値!A252="","",IFERROR(4*STDEVP(終値!P252:AI252)/AVERAGE(終値!P252:AI252),""))</f>
        <v>6.61062407575361E-2</v>
      </c>
      <c r="N252" s="500">
        <f>IF(終値!A252="","",IFERROR(4*STDEVP(終値!Q252:AJ252)/AVERAGE(終値!Q252:AJ252),""))</f>
        <v>6.7888379365936072E-2</v>
      </c>
      <c r="O252" s="500">
        <f>IF(終値!A252="","",IFERROR(4*STDEVP(終値!R252:AK252)/AVERAGE(終値!R252:AK252),""))</f>
        <v>7.0924681043914473E-2</v>
      </c>
      <c r="P252" s="500">
        <f>IF(終値!A252="","",IFERROR(4*STDEVP(終値!S252:AL252)/AVERAGE(終値!S252:AL252),""))</f>
        <v>7.4365341808823066E-2</v>
      </c>
      <c r="Q252" s="500">
        <f>IF(終値!A252="","",IFERROR(4*STDEVP(終値!T252:AM252)/AVERAGE(終値!T252:AM252),""))</f>
        <v>7.7568325666746415E-2</v>
      </c>
      <c r="R252" s="500">
        <f>IF(終値!A252="","",IFERROR(4*STDEVP(終値!U252:AN252)/AVERAGE(終値!U252:AN252),""))</f>
        <v>7.7630661562107725E-2</v>
      </c>
      <c r="S252" s="500">
        <f>IF(終値!A252="","",IFERROR(4*STDEVP(終値!V252:AO252)/AVERAGE(終値!V252:AO252),""))</f>
        <v>7.9121689212432206E-2</v>
      </c>
      <c r="T252" s="500">
        <f>IF(終値!A252="","",IFERROR(4*STDEVP(終値!W252:AP252)/AVERAGE(終値!W252:AP252),""))</f>
        <v>8.0040050463796766E-2</v>
      </c>
      <c r="U252" s="500">
        <f>IF(終値!A252="","",IFERROR(4*STDEVP(終値!X252:AQ252)/AVERAGE(終値!X252:AQ252),""))</f>
        <v>7.8677759465587638E-2</v>
      </c>
      <c r="V252" s="500">
        <f>IF(終値!A252="","",IFERROR(4*STDEVP(終値!Y252:AR252)/AVERAGE(終値!Y252:AR252),""))</f>
        <v>8.2337115575290956E-2</v>
      </c>
      <c r="W252" s="500">
        <f>IF(終値!A252="","",IFERROR(4*STDEVP(終値!Z252:AS252)/AVERAGE(終値!Z252:AS252),""))</f>
        <v>8.2054600876482517E-2</v>
      </c>
      <c r="X252" s="500">
        <f>IF(終値!A252="","",IFERROR(4*STDEVP(終値!AA252:AT252)/AVERAGE(終値!AA252:AT252),""))</f>
        <v>8.0926588352935924E-2</v>
      </c>
      <c r="Y252" s="500">
        <f>IF(終値!A252="","",IFERROR(4*STDEVP(終値!AB252:AU252)/AVERAGE(終値!AB252:AU252),""))</f>
        <v>8.4256746743801292E-2</v>
      </c>
      <c r="Z252" s="500">
        <f>IF(終値!A252="","",IFERROR(4*STDEVP(終値!AC252:AV252)/AVERAGE(終値!AC252:AV252),""))</f>
        <v>8.0511461834697831E-2</v>
      </c>
      <c r="AA252" s="500">
        <f>IF(終値!A252="","",IFERROR(4*STDEVP(終値!AD252:AW252)/AVERAGE(終値!AD252:AW252),""))</f>
        <v>7.8503010835731982E-2</v>
      </c>
      <c r="AB252" s="500">
        <f>IF(終値!A252="","",IFERROR(4*STDEVP(終値!AE252:AX252)/AVERAGE(終値!AE252:AX252),""))</f>
        <v>6.1743553943500951E-2</v>
      </c>
      <c r="AC252" s="500">
        <f>IF(終値!A252="","",IFERROR(4*STDEVP(終値!AF252:AY252)/AVERAGE(終値!AF252:AY252),""))</f>
        <v>5.0137331471138337E-2</v>
      </c>
      <c r="AD252" s="500">
        <f>IF(終値!A252="","",IFERROR(4*STDEVP(終値!AG252:AZ252)/AVERAGE(終値!AG252:AZ252),""))</f>
        <v>4.5508903806542843E-2</v>
      </c>
      <c r="AE252" s="500">
        <f>IF(終値!A252="","",IFERROR(4*STDEVP(終値!AH252:BA252)/AVERAGE(終値!AH252:BA252),""))</f>
        <v>4.6042087689135008E-2</v>
      </c>
      <c r="AF252" s="500">
        <f>IF(終値!A252="","",IFERROR(4*STDEVP(終値!AI252:BB252)/AVERAGE(終値!AI252:BB252),""))</f>
        <v>5.169408897751681E-2</v>
      </c>
      <c r="AG252" s="500">
        <f>IF(終値!A252="","",IFERROR(4*STDEVP(終値!AJ252:BC252)/AVERAGE(終値!AJ252:BC252),""))</f>
        <v>5.203504790332214E-2</v>
      </c>
      <c r="AH252" s="500">
        <f>IF(終値!A252="","",IFERROR(4*STDEVP(終値!AK252:BD252)/AVERAGE(終値!AK252:BD252),""))</f>
        <v>5.5438735993150204E-2</v>
      </c>
      <c r="AI252" s="500">
        <f>IF(終値!A252="","",IFERROR(4*STDEVP(終値!AL252:BE252)/AVERAGE(終値!AL252:BE252),""))</f>
        <v>5.7068777805925924E-2</v>
      </c>
      <c r="AJ252" s="500">
        <f>IF(終値!A252="","",IFERROR(4*STDEVP(終値!AM252:BF252)/AVERAGE(終値!AM252:BF252),""))</f>
        <v>6.3531685929165846E-2</v>
      </c>
      <c r="AK252" s="500">
        <f>IF(終値!A252="","",IFERROR(4*STDEVP(終値!AN252:BG252)/AVERAGE(終値!AN252:BG252),""))</f>
        <v>6.3450059527242364E-2</v>
      </c>
      <c r="AL252" s="500">
        <f>IF(終値!A252="","",IFERROR(4*STDEVP(終値!AO252:BH252)/AVERAGE(終値!AO252:BH252),""))</f>
        <v>6.5852434475297109E-2</v>
      </c>
      <c r="AM252" s="500">
        <f>IF(終値!A252="","",IFERROR(4*STDEVP(終値!AP252:BI252)/AVERAGE(終値!AP252:BI252),""))</f>
        <v>6.8255536919975379E-2</v>
      </c>
      <c r="AN252" s="500">
        <f>IF(終値!A252="","",IFERROR(4*STDEVP(終値!AQ252:BJ252)/AVERAGE(終値!AQ252:BJ252),""))</f>
        <v>6.8614402955461354E-2</v>
      </c>
      <c r="AO252" s="500">
        <f>IF(終値!A252="","",IFERROR(4*STDEVP(終値!AR252:BK252)/AVERAGE(終値!AR252:BK252),""))</f>
        <v>7.5904774784057591E-2</v>
      </c>
      <c r="AP252" s="500">
        <f>IF(終値!A252="","",IFERROR(4*STDEVP(終値!AS252:BL252)/AVERAGE(終値!AS252:BL252),""))</f>
        <v>0.10495279713171587</v>
      </c>
    </row>
    <row r="253" spans="1:42">
      <c r="A253" s="497" t="str">
        <f>IF(終値!A253="","",終値!A253)</f>
        <v>4776</v>
      </c>
      <c r="B253" s="500">
        <f>IF(終値!A253="","",IFERROR(4*STDEVP(終値!E253:X253)/AVERAGE(終値!E253:X253),""))</f>
        <v>0.13069556420846234</v>
      </c>
      <c r="C253" s="500">
        <f>IF(終値!A253="","",IFERROR(4*STDEVP(終値!F253:Y253)/AVERAGE(終値!F253:Y253),""))</f>
        <v>0.12844557330140668</v>
      </c>
      <c r="D253" s="500">
        <f>IF(終値!A253="","",IFERROR(4*STDEVP(終値!G253:Z253)/AVERAGE(終値!G253:Z253),""))</f>
        <v>0.12329120714866611</v>
      </c>
      <c r="E253" s="500">
        <f>IF(終値!A253="","",IFERROR(4*STDEVP(終値!H253:AA253)/AVERAGE(終値!H253:AA253),""))</f>
        <v>0.12227824201713564</v>
      </c>
      <c r="F253" s="500">
        <f>IF(終値!A253="","",IFERROR(4*STDEVP(終値!I253:AB253)/AVERAGE(終値!I253:AB253),""))</f>
        <v>0.12446433351625971</v>
      </c>
      <c r="G253" s="500">
        <f>IF(終値!A253="","",IFERROR(4*STDEVP(終値!J253:AC253)/AVERAGE(終値!J253:AC253),""))</f>
        <v>0.12843721084425577</v>
      </c>
      <c r="H253" s="500">
        <f>IF(終値!A253="","",IFERROR(4*STDEVP(終値!K253:AD253)/AVERAGE(終値!K253:AD253),""))</f>
        <v>0.1556969459465932</v>
      </c>
      <c r="I253" s="500">
        <f>IF(終値!A253="","",IFERROR(4*STDEVP(終値!L253:AE253)/AVERAGE(終値!L253:AE253),""))</f>
        <v>0.16324661316730629</v>
      </c>
      <c r="J253" s="500">
        <f>IF(終値!A253="","",IFERROR(4*STDEVP(終値!M253:AF253)/AVERAGE(終値!M253:AF253),""))</f>
        <v>0.17490292038238131</v>
      </c>
      <c r="K253" s="500">
        <f>IF(終値!A253="","",IFERROR(4*STDEVP(終値!N253:AG253)/AVERAGE(終値!N253:AG253),""))</f>
        <v>0.21906345787621681</v>
      </c>
      <c r="L253" s="500">
        <f>IF(終値!A253="","",IFERROR(4*STDEVP(終値!O253:AH253)/AVERAGE(終値!O253:AH253),""))</f>
        <v>0.25032542353652443</v>
      </c>
      <c r="M253" s="500">
        <f>IF(終値!A253="","",IFERROR(4*STDEVP(終値!P253:AI253)/AVERAGE(終値!P253:AI253),""))</f>
        <v>0.26649542626341721</v>
      </c>
      <c r="N253" s="500">
        <f>IF(終値!A253="","",IFERROR(4*STDEVP(終値!Q253:AJ253)/AVERAGE(終値!Q253:AJ253),""))</f>
        <v>0.2816275183060844</v>
      </c>
      <c r="O253" s="500">
        <f>IF(終値!A253="","",IFERROR(4*STDEVP(終値!R253:AK253)/AVERAGE(終値!R253:AK253),""))</f>
        <v>0.28330489991285895</v>
      </c>
      <c r="P253" s="500">
        <f>IF(終値!A253="","",IFERROR(4*STDEVP(終値!S253:AL253)/AVERAGE(終値!S253:AL253),""))</f>
        <v>0.28427890775250869</v>
      </c>
      <c r="Q253" s="500">
        <f>IF(終値!A253="","",IFERROR(4*STDEVP(終値!T253:AM253)/AVERAGE(終値!T253:AM253),""))</f>
        <v>0.27790388063598681</v>
      </c>
      <c r="R253" s="500">
        <f>IF(終値!A253="","",IFERROR(4*STDEVP(終値!U253:AN253)/AVERAGE(終値!U253:AN253),""))</f>
        <v>0.27708220250729992</v>
      </c>
      <c r="S253" s="500">
        <f>IF(終値!A253="","",IFERROR(4*STDEVP(終値!V253:AO253)/AVERAGE(終値!V253:AO253),""))</f>
        <v>0.2721869227392823</v>
      </c>
      <c r="T253" s="500">
        <f>IF(終値!A253="","",IFERROR(4*STDEVP(終値!W253:AP253)/AVERAGE(終値!W253:AP253),""))</f>
        <v>0.26467695916386424</v>
      </c>
      <c r="U253" s="500">
        <f>IF(終値!A253="","",IFERROR(4*STDEVP(終値!X253:AQ253)/AVERAGE(終値!X253:AQ253),""))</f>
        <v>0.25384530270007855</v>
      </c>
      <c r="V253" s="500">
        <f>IF(終値!A253="","",IFERROR(4*STDEVP(終値!Y253:AR253)/AVERAGE(終値!Y253:AR253),""))</f>
        <v>0.23518144562275345</v>
      </c>
      <c r="W253" s="500">
        <f>IF(終値!A253="","",IFERROR(4*STDEVP(終値!Z253:AS253)/AVERAGE(終値!Z253:AS253),""))</f>
        <v>0.21107528452518587</v>
      </c>
      <c r="X253" s="500">
        <f>IF(終値!A253="","",IFERROR(4*STDEVP(終値!AA253:AT253)/AVERAGE(終値!AA253:AT253),""))</f>
        <v>0.18213403151280888</v>
      </c>
      <c r="Y253" s="500">
        <f>IF(終値!A253="","",IFERROR(4*STDEVP(終値!AB253:AU253)/AVERAGE(終値!AB253:AU253),""))</f>
        <v>0.15332571192913091</v>
      </c>
      <c r="Z253" s="500">
        <f>IF(終値!A253="","",IFERROR(4*STDEVP(終値!AC253:AV253)/AVERAGE(終値!AC253:AV253),""))</f>
        <v>0.13992936113978205</v>
      </c>
      <c r="AA253" s="500">
        <f>IF(終値!A253="","",IFERROR(4*STDEVP(終値!AD253:AW253)/AVERAGE(終値!AD253:AW253),""))</f>
        <v>0.12933634851032641</v>
      </c>
      <c r="AB253" s="500">
        <f>IF(終値!A253="","",IFERROR(4*STDEVP(終値!AE253:AX253)/AVERAGE(終値!AE253:AX253),""))</f>
        <v>0.14263371972941155</v>
      </c>
      <c r="AC253" s="500">
        <f>IF(終値!A253="","",IFERROR(4*STDEVP(終値!AF253:AY253)/AVERAGE(終値!AF253:AY253),""))</f>
        <v>0.18902075063103027</v>
      </c>
      <c r="AD253" s="500">
        <f>IF(終値!A253="","",IFERROR(4*STDEVP(終値!AG253:AZ253)/AVERAGE(終値!AG253:AZ253),""))</f>
        <v>0.21181069616290743</v>
      </c>
      <c r="AE253" s="500">
        <f>IF(終値!A253="","",IFERROR(4*STDEVP(終値!AH253:BA253)/AVERAGE(終値!AH253:BA253),""))</f>
        <v>0.204574377160013</v>
      </c>
      <c r="AF253" s="500">
        <f>IF(終値!A253="","",IFERROR(4*STDEVP(終値!AI253:BB253)/AVERAGE(終値!AI253:BB253),""))</f>
        <v>0.19417343382502852</v>
      </c>
      <c r="AG253" s="500">
        <f>IF(終値!A253="","",IFERROR(4*STDEVP(終値!AJ253:BC253)/AVERAGE(終値!AJ253:BC253),""))</f>
        <v>0.19409555015201782</v>
      </c>
      <c r="AH253" s="500">
        <f>IF(終値!A253="","",IFERROR(4*STDEVP(終値!AK253:BD253)/AVERAGE(終値!AK253:BD253),""))</f>
        <v>0.19100263622702582</v>
      </c>
      <c r="AI253" s="500">
        <f>IF(終値!A253="","",IFERROR(4*STDEVP(終値!AL253:BE253)/AVERAGE(終値!AL253:BE253),""))</f>
        <v>0.19290719785694868</v>
      </c>
      <c r="AJ253" s="500">
        <f>IF(終値!A253="","",IFERROR(4*STDEVP(終値!AM253:BF253)/AVERAGE(終値!AM253:BF253),""))</f>
        <v>0.18890743545274821</v>
      </c>
      <c r="AK253" s="500">
        <f>IF(終値!A253="","",IFERROR(4*STDEVP(終値!AN253:BG253)/AVERAGE(終値!AN253:BG253),""))</f>
        <v>0.18770327007019499</v>
      </c>
      <c r="AL253" s="500">
        <f>IF(終値!A253="","",IFERROR(4*STDEVP(終値!AO253:BH253)/AVERAGE(終値!AO253:BH253),""))</f>
        <v>0.17853051125865385</v>
      </c>
      <c r="AM253" s="500">
        <f>IF(終値!A253="","",IFERROR(4*STDEVP(終値!AP253:BI253)/AVERAGE(終値!AP253:BI253),""))</f>
        <v>0.16784168135763114</v>
      </c>
      <c r="AN253" s="500">
        <f>IF(終値!A253="","",IFERROR(4*STDEVP(終値!AQ253:BJ253)/AVERAGE(終値!AQ253:BJ253),""))</f>
        <v>0.16733793292711757</v>
      </c>
      <c r="AO253" s="500">
        <f>IF(終値!A253="","",IFERROR(4*STDEVP(終値!AR253:BK253)/AVERAGE(終値!AR253:BK253),""))</f>
        <v>0.15701308434587846</v>
      </c>
      <c r="AP253" s="500">
        <f>IF(終値!A253="","",IFERROR(4*STDEVP(終値!AS253:BL253)/AVERAGE(終値!AS253:BL253),""))</f>
        <v>0.19366303954463251</v>
      </c>
    </row>
    <row r="254" spans="1:42">
      <c r="A254" s="497" t="str">
        <f>IF(終値!A254="","",終値!A254)</f>
        <v>4704</v>
      </c>
      <c r="B254" s="500">
        <f>IF(終値!A254="","",IFERROR(4*STDEVP(終値!E254:X254)/AVERAGE(終値!E254:X254),""))</f>
        <v>0.10644077483415405</v>
      </c>
      <c r="C254" s="500">
        <f>IF(終値!A254="","",IFERROR(4*STDEVP(終値!F254:Y254)/AVERAGE(終値!F254:Y254),""))</f>
        <v>0.10059998045259654</v>
      </c>
      <c r="D254" s="500">
        <f>IF(終値!A254="","",IFERROR(4*STDEVP(終値!G254:Z254)/AVERAGE(終値!G254:Z254),""))</f>
        <v>0.10022201392986479</v>
      </c>
      <c r="E254" s="500">
        <f>IF(終値!A254="","",IFERROR(4*STDEVP(終値!H254:AA254)/AVERAGE(終値!H254:AA254),""))</f>
        <v>9.9820038509300726E-2</v>
      </c>
      <c r="F254" s="500">
        <f>IF(終値!A254="","",IFERROR(4*STDEVP(終値!I254:AB254)/AVERAGE(終値!I254:AB254),""))</f>
        <v>0.10060411577534227</v>
      </c>
      <c r="G254" s="500">
        <f>IF(終値!A254="","",IFERROR(4*STDEVP(終値!J254:AC254)/AVERAGE(終値!J254:AC254),""))</f>
        <v>0.10199870018313434</v>
      </c>
      <c r="H254" s="500">
        <f>IF(終値!A254="","",IFERROR(4*STDEVP(終値!K254:AD254)/AVERAGE(終値!K254:AD254),""))</f>
        <v>0.10456210852834123</v>
      </c>
      <c r="I254" s="500">
        <f>IF(終値!A254="","",IFERROR(4*STDEVP(終値!L254:AE254)/AVERAGE(終値!L254:AE254),""))</f>
        <v>9.4536657575769956E-2</v>
      </c>
      <c r="J254" s="500">
        <f>IF(終値!A254="","",IFERROR(4*STDEVP(終値!M254:AF254)/AVERAGE(終値!M254:AF254),""))</f>
        <v>9.7090382818456084E-2</v>
      </c>
      <c r="K254" s="500">
        <f>IF(終値!A254="","",IFERROR(4*STDEVP(終値!N254:AG254)/AVERAGE(終値!N254:AG254),""))</f>
        <v>0.13208780772677534</v>
      </c>
      <c r="L254" s="500">
        <f>IF(終値!A254="","",IFERROR(4*STDEVP(終値!O254:AH254)/AVERAGE(終値!O254:AH254),""))</f>
        <v>0.15206871476760619</v>
      </c>
      <c r="M254" s="500">
        <f>IF(終値!A254="","",IFERROR(4*STDEVP(終値!P254:AI254)/AVERAGE(終値!P254:AI254),""))</f>
        <v>0.1718996041718843</v>
      </c>
      <c r="N254" s="500">
        <f>IF(終値!A254="","",IFERROR(4*STDEVP(終値!Q254:AJ254)/AVERAGE(終値!Q254:AJ254),""))</f>
        <v>0.19689577241593051</v>
      </c>
      <c r="O254" s="500">
        <f>IF(終値!A254="","",IFERROR(4*STDEVP(終値!R254:AK254)/AVERAGE(終値!R254:AK254),""))</f>
        <v>0.20652701914446217</v>
      </c>
      <c r="P254" s="500">
        <f>IF(終値!A254="","",IFERROR(4*STDEVP(終値!S254:AL254)/AVERAGE(終値!S254:AL254),""))</f>
        <v>0.21103572226938491</v>
      </c>
      <c r="Q254" s="500">
        <f>IF(終値!A254="","",IFERROR(4*STDEVP(終値!T254:AM254)/AVERAGE(終値!T254:AM254),""))</f>
        <v>0.20313371523386334</v>
      </c>
      <c r="R254" s="500">
        <f>IF(終値!A254="","",IFERROR(4*STDEVP(終値!U254:AN254)/AVERAGE(終値!U254:AN254),""))</f>
        <v>0.19819637638091486</v>
      </c>
      <c r="S254" s="500">
        <f>IF(終値!A254="","",IFERROR(4*STDEVP(終値!V254:AO254)/AVERAGE(終値!V254:AO254),""))</f>
        <v>0.19523527641340652</v>
      </c>
      <c r="T254" s="500">
        <f>IF(終値!A254="","",IFERROR(4*STDEVP(終値!W254:AP254)/AVERAGE(終値!W254:AP254),""))</f>
        <v>0.19169750682198353</v>
      </c>
      <c r="U254" s="500">
        <f>IF(終値!A254="","",IFERROR(4*STDEVP(終値!X254:AQ254)/AVERAGE(終値!X254:AQ254),""))</f>
        <v>0.18557305252923867</v>
      </c>
      <c r="V254" s="500">
        <f>IF(終値!A254="","",IFERROR(4*STDEVP(終値!Y254:AR254)/AVERAGE(終値!Y254:AR254),""))</f>
        <v>0.18170300864222011</v>
      </c>
      <c r="W254" s="500">
        <f>IF(終値!A254="","",IFERROR(4*STDEVP(終値!Z254:AS254)/AVERAGE(終値!Z254:AS254),""))</f>
        <v>0.1807805428536402</v>
      </c>
      <c r="X254" s="500">
        <f>IF(終値!A254="","",IFERROR(4*STDEVP(終値!AA254:AT254)/AVERAGE(終値!AA254:AT254),""))</f>
        <v>0.17347604048349036</v>
      </c>
      <c r="Y254" s="500">
        <f>IF(終値!A254="","",IFERROR(4*STDEVP(終値!AB254:AU254)/AVERAGE(終値!AB254:AU254),""))</f>
        <v>0.17099714260250917</v>
      </c>
      <c r="Z254" s="500">
        <f>IF(終値!A254="","",IFERROR(4*STDEVP(終値!AC254:AV254)/AVERAGE(終値!AC254:AV254),""))</f>
        <v>0.1981995325823295</v>
      </c>
      <c r="AA254" s="500">
        <f>IF(終値!A254="","",IFERROR(4*STDEVP(終値!AD254:AW254)/AVERAGE(終値!AD254:AW254),""))</f>
        <v>0.19697697650533891</v>
      </c>
      <c r="AB254" s="500">
        <f>IF(終値!A254="","",IFERROR(4*STDEVP(終値!AE254:AX254)/AVERAGE(終値!AE254:AX254),""))</f>
        <v>0.2049617342647877</v>
      </c>
      <c r="AC254" s="500">
        <f>IF(終値!A254="","",IFERROR(4*STDEVP(終値!AF254:AY254)/AVERAGE(終値!AF254:AY254),""))</f>
        <v>0.21253099914813453</v>
      </c>
      <c r="AD254" s="500">
        <f>IF(終値!A254="","",IFERROR(4*STDEVP(終値!AG254:AZ254)/AVERAGE(終値!AG254:AZ254),""))</f>
        <v>0.21910146601943506</v>
      </c>
      <c r="AE254" s="500">
        <f>IF(終値!A254="","",IFERROR(4*STDEVP(終値!AH254:BA254)/AVERAGE(終値!AH254:BA254),""))</f>
        <v>0.20969072065008521</v>
      </c>
      <c r="AF254" s="500">
        <f>IF(終値!A254="","",IFERROR(4*STDEVP(終値!AI254:BB254)/AVERAGE(終値!AI254:BB254),""))</f>
        <v>0.20501043138813191</v>
      </c>
      <c r="AG254" s="500">
        <f>IF(終値!A254="","",IFERROR(4*STDEVP(終値!AJ254:BC254)/AVERAGE(終値!AJ254:BC254),""))</f>
        <v>0.19620587179275761</v>
      </c>
      <c r="AH254" s="500">
        <f>IF(終値!A254="","",IFERROR(4*STDEVP(終値!AK254:BD254)/AVERAGE(終値!AK254:BD254),""))</f>
        <v>0.1771174182811508</v>
      </c>
      <c r="AI254" s="500">
        <f>IF(終値!A254="","",IFERROR(4*STDEVP(終値!AL254:BE254)/AVERAGE(終値!AL254:BE254),""))</f>
        <v>0.16811989185827705</v>
      </c>
      <c r="AJ254" s="500">
        <f>IF(終値!A254="","",IFERROR(4*STDEVP(終値!AM254:BF254)/AVERAGE(終値!AM254:BF254),""))</f>
        <v>0.14964717108517001</v>
      </c>
      <c r="AK254" s="500">
        <f>IF(終値!A254="","",IFERROR(4*STDEVP(終値!AN254:BG254)/AVERAGE(終値!AN254:BG254),""))</f>
        <v>0.14734661795798085</v>
      </c>
      <c r="AL254" s="500">
        <f>IF(終値!A254="","",IFERROR(4*STDEVP(終値!AO254:BH254)/AVERAGE(終値!AO254:BH254),""))</f>
        <v>0.14243351017181716</v>
      </c>
      <c r="AM254" s="500">
        <f>IF(終値!A254="","",IFERROR(4*STDEVP(終値!AP254:BI254)/AVERAGE(終値!AP254:BI254),""))</f>
        <v>0.12924569495625129</v>
      </c>
      <c r="AN254" s="500">
        <f>IF(終値!A254="","",IFERROR(4*STDEVP(終値!AQ254:BJ254)/AVERAGE(終値!AQ254:BJ254),""))</f>
        <v>0.12735351529603067</v>
      </c>
      <c r="AO254" s="500">
        <f>IF(終値!A254="","",IFERROR(4*STDEVP(終値!AR254:BK254)/AVERAGE(終値!AR254:BK254),""))</f>
        <v>0.15192396151960294</v>
      </c>
      <c r="AP254" s="500">
        <f>IF(終値!A254="","",IFERROR(4*STDEVP(終値!AS254:BL254)/AVERAGE(終値!AS254:BL254),""))</f>
        <v>0.18087300019452496</v>
      </c>
    </row>
    <row r="255" spans="1:42">
      <c r="A255" s="497" t="str">
        <f>IF(終値!A255="","",終値!A255)</f>
        <v>6370</v>
      </c>
      <c r="B255" s="500">
        <f>IF(終値!A255="","",IFERROR(4*STDEVP(終値!E255:X255)/AVERAGE(終値!E255:X255),""))</f>
        <v>0.13809812308153277</v>
      </c>
      <c r="C255" s="500">
        <f>IF(終値!A255="","",IFERROR(4*STDEVP(終値!F255:Y255)/AVERAGE(終値!F255:Y255),""))</f>
        <v>0.13831004727428592</v>
      </c>
      <c r="D255" s="500">
        <f>IF(終値!A255="","",IFERROR(4*STDEVP(終値!G255:Z255)/AVERAGE(終値!G255:Z255),""))</f>
        <v>0.13408464723004701</v>
      </c>
      <c r="E255" s="500">
        <f>IF(終値!A255="","",IFERROR(4*STDEVP(終値!H255:AA255)/AVERAGE(終値!H255:AA255),""))</f>
        <v>0.14924705599484936</v>
      </c>
      <c r="F255" s="500">
        <f>IF(終値!A255="","",IFERROR(4*STDEVP(終値!I255:AB255)/AVERAGE(終値!I255:AB255),""))</f>
        <v>0.15748593260419697</v>
      </c>
      <c r="G255" s="500">
        <f>IF(終値!A255="","",IFERROR(4*STDEVP(終値!J255:AC255)/AVERAGE(終値!J255:AC255),""))</f>
        <v>0.15789353949992305</v>
      </c>
      <c r="H255" s="500">
        <f>IF(終値!A255="","",IFERROR(4*STDEVP(終値!K255:AD255)/AVERAGE(終値!K255:AD255),""))</f>
        <v>0.14735215936552307</v>
      </c>
      <c r="I255" s="500">
        <f>IF(終値!A255="","",IFERROR(4*STDEVP(終値!L255:AE255)/AVERAGE(終値!L255:AE255),""))</f>
        <v>0.12371491565708546</v>
      </c>
      <c r="J255" s="500">
        <f>IF(終値!A255="","",IFERROR(4*STDEVP(終値!M255:AF255)/AVERAGE(終値!M255:AF255),""))</f>
        <v>9.9996645137659379E-2</v>
      </c>
      <c r="K255" s="500">
        <f>IF(終値!A255="","",IFERROR(4*STDEVP(終値!N255:AG255)/AVERAGE(終値!N255:AG255),""))</f>
        <v>9.9712490472084914E-2</v>
      </c>
      <c r="L255" s="500">
        <f>IF(終値!A255="","",IFERROR(4*STDEVP(終値!O255:AH255)/AVERAGE(終値!O255:AH255),""))</f>
        <v>0.10355031999248999</v>
      </c>
      <c r="M255" s="500">
        <f>IF(終値!A255="","",IFERROR(4*STDEVP(終値!P255:AI255)/AVERAGE(終値!P255:AI255),""))</f>
        <v>0.10452996503057081</v>
      </c>
      <c r="N255" s="500">
        <f>IF(終値!A255="","",IFERROR(4*STDEVP(終値!Q255:AJ255)/AVERAGE(終値!Q255:AJ255),""))</f>
        <v>0.10423002198169064</v>
      </c>
      <c r="O255" s="500">
        <f>IF(終値!A255="","",IFERROR(4*STDEVP(終値!R255:AK255)/AVERAGE(終値!R255:AK255),""))</f>
        <v>0.10795455364359492</v>
      </c>
      <c r="P255" s="500">
        <f>IF(終値!A255="","",IFERROR(4*STDEVP(終値!S255:AL255)/AVERAGE(終値!S255:AL255),""))</f>
        <v>9.8484947187165092E-2</v>
      </c>
      <c r="Q255" s="500">
        <f>IF(終値!A255="","",IFERROR(4*STDEVP(終値!T255:AM255)/AVERAGE(終値!T255:AM255),""))</f>
        <v>0.10081903458019729</v>
      </c>
      <c r="R255" s="500">
        <f>IF(終値!A255="","",IFERROR(4*STDEVP(終値!U255:AN255)/AVERAGE(終値!U255:AN255),""))</f>
        <v>0.10167276114048747</v>
      </c>
      <c r="S255" s="500">
        <f>IF(終値!A255="","",IFERROR(4*STDEVP(終値!V255:AO255)/AVERAGE(終値!V255:AO255),""))</f>
        <v>0.10045195864648224</v>
      </c>
      <c r="T255" s="500">
        <f>IF(終値!A255="","",IFERROR(4*STDEVP(終値!W255:AP255)/AVERAGE(終値!W255:AP255),""))</f>
        <v>0.11167174356885617</v>
      </c>
      <c r="U255" s="500">
        <f>IF(終値!A255="","",IFERROR(4*STDEVP(終値!X255:AQ255)/AVERAGE(終値!X255:AQ255),""))</f>
        <v>0.13694311202267925</v>
      </c>
      <c r="V255" s="500">
        <f>IF(終値!A255="","",IFERROR(4*STDEVP(終値!Y255:AR255)/AVERAGE(終値!Y255:AR255),""))</f>
        <v>0.16940068049895446</v>
      </c>
      <c r="W255" s="500">
        <f>IF(終値!A255="","",IFERROR(4*STDEVP(終値!Z255:AS255)/AVERAGE(終値!Z255:AS255),""))</f>
        <v>0.18804031284973055</v>
      </c>
      <c r="X255" s="500">
        <f>IF(終値!A255="","",IFERROR(4*STDEVP(終値!AA255:AT255)/AVERAGE(終値!AA255:AT255),""))</f>
        <v>0.20274024687062361</v>
      </c>
      <c r="Y255" s="500">
        <f>IF(終値!A255="","",IFERROR(4*STDEVP(終値!AB255:AU255)/AVERAGE(終値!AB255:AU255),""))</f>
        <v>0.21331424326401197</v>
      </c>
      <c r="Z255" s="500">
        <f>IF(終値!A255="","",IFERROR(4*STDEVP(終値!AC255:AV255)/AVERAGE(終値!AC255:AV255),""))</f>
        <v>0.21171013275447417</v>
      </c>
      <c r="AA255" s="500">
        <f>IF(終値!A255="","",IFERROR(4*STDEVP(終値!AD255:AW255)/AVERAGE(終値!AD255:AW255),""))</f>
        <v>0.21215764429762332</v>
      </c>
      <c r="AB255" s="500">
        <f>IF(終値!A255="","",IFERROR(4*STDEVP(終値!AE255:AX255)/AVERAGE(終値!AE255:AX255),""))</f>
        <v>0.20727739521715868</v>
      </c>
      <c r="AC255" s="500">
        <f>IF(終値!A255="","",IFERROR(4*STDEVP(終値!AF255:AY255)/AVERAGE(終値!AF255:AY255),""))</f>
        <v>0.21145649182616311</v>
      </c>
      <c r="AD255" s="500">
        <f>IF(終値!A255="","",IFERROR(4*STDEVP(終値!AG255:AZ255)/AVERAGE(終値!AG255:AZ255),""))</f>
        <v>0.21220223777632863</v>
      </c>
      <c r="AE255" s="500">
        <f>IF(終値!A255="","",IFERROR(4*STDEVP(終値!AH255:BA255)/AVERAGE(終値!AH255:BA255),""))</f>
        <v>0.21209471402627278</v>
      </c>
      <c r="AF255" s="500">
        <f>IF(終値!A255="","",IFERROR(4*STDEVP(終値!AI255:BB255)/AVERAGE(終値!AI255:BB255),""))</f>
        <v>0.20695096423696449</v>
      </c>
      <c r="AG255" s="500">
        <f>IF(終値!A255="","",IFERROR(4*STDEVP(終値!AJ255:BC255)/AVERAGE(終値!AJ255:BC255),""))</f>
        <v>0.20328864931239671</v>
      </c>
      <c r="AH255" s="500">
        <f>IF(終値!A255="","",IFERROR(4*STDEVP(終値!AK255:BD255)/AVERAGE(終値!AK255:BD255),""))</f>
        <v>0.19828593415075965</v>
      </c>
      <c r="AI255" s="500">
        <f>IF(終値!A255="","",IFERROR(4*STDEVP(終値!AL255:BE255)/AVERAGE(終値!AL255:BE255),""))</f>
        <v>0.18246060237864339</v>
      </c>
      <c r="AJ255" s="500">
        <f>IF(終値!A255="","",IFERROR(4*STDEVP(終値!AM255:BF255)/AVERAGE(終値!AM255:BF255),""))</f>
        <v>0.16277068141277315</v>
      </c>
      <c r="AK255" s="500">
        <f>IF(終値!A255="","",IFERROR(4*STDEVP(終値!AN255:BG255)/AVERAGE(終値!AN255:BG255),""))</f>
        <v>0.13914846196948388</v>
      </c>
      <c r="AL255" s="500">
        <f>IF(終値!A255="","",IFERROR(4*STDEVP(終値!AO255:BH255)/AVERAGE(終値!AO255:BH255),""))</f>
        <v>0.1207857190727657</v>
      </c>
      <c r="AM255" s="500">
        <f>IF(終値!A255="","",IFERROR(4*STDEVP(終値!AP255:BI255)/AVERAGE(終値!AP255:BI255),""))</f>
        <v>0.10630548303887778</v>
      </c>
      <c r="AN255" s="500">
        <f>IF(終値!A255="","",IFERROR(4*STDEVP(終値!AQ255:BJ255)/AVERAGE(終値!AQ255:BJ255),""))</f>
        <v>0.10655930501536388</v>
      </c>
      <c r="AO255" s="500">
        <f>IF(終値!A255="","",IFERROR(4*STDEVP(終値!AR255:BK255)/AVERAGE(終値!AR255:BK255),""))</f>
        <v>0.11091556956967079</v>
      </c>
      <c r="AP255" s="500">
        <f>IF(終値!A255="","",IFERROR(4*STDEVP(終値!AS255:BL255)/AVERAGE(終値!AS255:BL255),""))</f>
        <v>9.7922340235717581E-2</v>
      </c>
    </row>
    <row r="256" spans="1:42">
      <c r="A256" s="497" t="str">
        <f>IF(終値!A256="","",終値!A256)</f>
        <v>7014</v>
      </c>
      <c r="B256" s="500">
        <f>IF(終値!A256="","",IFERROR(4*STDEVP(終値!E256:X256)/AVERAGE(終値!E256:X256),""))</f>
        <v>0.21466426742600397</v>
      </c>
      <c r="C256" s="500">
        <f>IF(終値!A256="","",IFERROR(4*STDEVP(終値!F256:Y256)/AVERAGE(終値!F256:Y256),""))</f>
        <v>0.21242053992314641</v>
      </c>
      <c r="D256" s="500">
        <f>IF(終値!A256="","",IFERROR(4*STDEVP(終値!G256:Z256)/AVERAGE(終値!G256:Z256),""))</f>
        <v>0.20874338789310218</v>
      </c>
      <c r="E256" s="500">
        <f>IF(終値!A256="","",IFERROR(4*STDEVP(終値!H256:AA256)/AVERAGE(終値!H256:AA256),""))</f>
        <v>0.20920714490215531</v>
      </c>
      <c r="F256" s="500">
        <f>IF(終値!A256="","",IFERROR(4*STDEVP(終値!I256:AB256)/AVERAGE(終値!I256:AB256),""))</f>
        <v>0.22997383588934814</v>
      </c>
      <c r="G256" s="500">
        <f>IF(終値!A256="","",IFERROR(4*STDEVP(終値!J256:AC256)/AVERAGE(終値!J256:AC256),""))</f>
        <v>0.24468828653132563</v>
      </c>
      <c r="H256" s="500">
        <f>IF(終値!A256="","",IFERROR(4*STDEVP(終値!K256:AD256)/AVERAGE(終値!K256:AD256),""))</f>
        <v>0.26339426039104363</v>
      </c>
      <c r="I256" s="500">
        <f>IF(終値!A256="","",IFERROR(4*STDEVP(終値!L256:AE256)/AVERAGE(終値!L256:AE256),""))</f>
        <v>0.27896810357300733</v>
      </c>
      <c r="J256" s="500">
        <f>IF(終値!A256="","",IFERROR(4*STDEVP(終値!M256:AF256)/AVERAGE(終値!M256:AF256),""))</f>
        <v>0.27368307959106669</v>
      </c>
      <c r="K256" s="500">
        <f>IF(終値!A256="","",IFERROR(4*STDEVP(終値!N256:AG256)/AVERAGE(終値!N256:AG256),""))</f>
        <v>0.24717990509547871</v>
      </c>
      <c r="L256" s="500">
        <f>IF(終値!A256="","",IFERROR(4*STDEVP(終値!O256:AH256)/AVERAGE(終値!O256:AH256),""))</f>
        <v>0.23345102120950165</v>
      </c>
      <c r="M256" s="500">
        <f>IF(終値!A256="","",IFERROR(4*STDEVP(終値!P256:AI256)/AVERAGE(終値!P256:AI256),""))</f>
        <v>0.21727202661565517</v>
      </c>
      <c r="N256" s="500">
        <f>IF(終値!A256="","",IFERROR(4*STDEVP(終値!Q256:AJ256)/AVERAGE(終値!Q256:AJ256),""))</f>
        <v>0.20310240284287837</v>
      </c>
      <c r="O256" s="500">
        <f>IF(終値!A256="","",IFERROR(4*STDEVP(終値!R256:AK256)/AVERAGE(終値!R256:AK256),""))</f>
        <v>0.20196491310203743</v>
      </c>
      <c r="P256" s="500">
        <f>IF(終値!A256="","",IFERROR(4*STDEVP(終値!S256:AL256)/AVERAGE(終値!S256:AL256),""))</f>
        <v>0.20226865834558899</v>
      </c>
      <c r="Q256" s="500">
        <f>IF(終値!A256="","",IFERROR(4*STDEVP(終値!T256:AM256)/AVERAGE(終値!T256:AM256),""))</f>
        <v>0.19860885239559709</v>
      </c>
      <c r="R256" s="500">
        <f>IF(終値!A256="","",IFERROR(4*STDEVP(終値!U256:AN256)/AVERAGE(終値!U256:AN256),""))</f>
        <v>0.19212138778756449</v>
      </c>
      <c r="S256" s="500">
        <f>IF(終値!A256="","",IFERROR(4*STDEVP(終値!V256:AO256)/AVERAGE(終値!V256:AO256),""))</f>
        <v>0.19057098021445906</v>
      </c>
      <c r="T256" s="500">
        <f>IF(終値!A256="","",IFERROR(4*STDEVP(終値!W256:AP256)/AVERAGE(終値!W256:AP256),""))</f>
        <v>0.19051360852211707</v>
      </c>
      <c r="U256" s="500">
        <f>IF(終値!A256="","",IFERROR(4*STDEVP(終値!X256:AQ256)/AVERAGE(終値!X256:AQ256),""))</f>
        <v>0.19752872565021168</v>
      </c>
      <c r="V256" s="500">
        <f>IF(終値!A256="","",IFERROR(4*STDEVP(終値!Y256:AR256)/AVERAGE(終値!Y256:AR256),""))</f>
        <v>0.21207117909839734</v>
      </c>
      <c r="W256" s="500">
        <f>IF(終値!A256="","",IFERROR(4*STDEVP(終値!Z256:AS256)/AVERAGE(終値!Z256:AS256),""))</f>
        <v>0.22237054421252547</v>
      </c>
      <c r="X256" s="500">
        <f>IF(終値!A256="","",IFERROR(4*STDEVP(終値!AA256:AT256)/AVERAGE(終値!AA256:AT256),""))</f>
        <v>0.19295797756562261</v>
      </c>
      <c r="Y256" s="500">
        <f>IF(終値!A256="","",IFERROR(4*STDEVP(終値!AB256:AU256)/AVERAGE(終値!AB256:AU256),""))</f>
        <v>0.14836589939245409</v>
      </c>
      <c r="Z256" s="500">
        <f>IF(終値!A256="","",IFERROR(4*STDEVP(終値!AC256:AV256)/AVERAGE(終値!AC256:AV256),""))</f>
        <v>0.14867400400563305</v>
      </c>
      <c r="AA256" s="500">
        <f>IF(終値!A256="","",IFERROR(4*STDEVP(終値!AD256:AW256)/AVERAGE(終値!AD256:AW256),""))</f>
        <v>0.15581836153561537</v>
      </c>
      <c r="AB256" s="500">
        <f>IF(終値!A256="","",IFERROR(4*STDEVP(終値!AE256:AX256)/AVERAGE(終値!AE256:AX256),""))</f>
        <v>0.15402685560711216</v>
      </c>
      <c r="AC256" s="500">
        <f>IF(終値!A256="","",IFERROR(4*STDEVP(終値!AF256:AY256)/AVERAGE(終値!AF256:AY256),""))</f>
        <v>0.15813579115014445</v>
      </c>
      <c r="AD256" s="500">
        <f>IF(終値!A256="","",IFERROR(4*STDEVP(終値!AG256:AZ256)/AVERAGE(終値!AG256:AZ256),""))</f>
        <v>0.1603202300852733</v>
      </c>
      <c r="AE256" s="500">
        <f>IF(終値!A256="","",IFERROR(4*STDEVP(終値!AH256:BA256)/AVERAGE(終値!AH256:BA256),""))</f>
        <v>0.16144737911869581</v>
      </c>
      <c r="AF256" s="500">
        <f>IF(終値!A256="","",IFERROR(4*STDEVP(終値!AI256:BB256)/AVERAGE(終値!AI256:BB256),""))</f>
        <v>0.16550846654149409</v>
      </c>
      <c r="AG256" s="500">
        <f>IF(終値!A256="","",IFERROR(4*STDEVP(終値!AJ256:BC256)/AVERAGE(終値!AJ256:BC256),""))</f>
        <v>0.19325074543592041</v>
      </c>
      <c r="AH256" s="500">
        <f>IF(終値!A256="","",IFERROR(4*STDEVP(終値!AK256:BD256)/AVERAGE(終値!AK256:BD256),""))</f>
        <v>0.23097809070593747</v>
      </c>
      <c r="AI256" s="500">
        <f>IF(終値!A256="","",IFERROR(4*STDEVP(終値!AL256:BE256)/AVERAGE(終値!AL256:BE256),""))</f>
        <v>0.24533235328013911</v>
      </c>
      <c r="AJ256" s="500">
        <f>IF(終値!A256="","",IFERROR(4*STDEVP(終値!AM256:BF256)/AVERAGE(終値!AM256:BF256),""))</f>
        <v>0.24470629474420105</v>
      </c>
      <c r="AK256" s="500">
        <f>IF(終値!A256="","",IFERROR(4*STDEVP(終値!AN256:BG256)/AVERAGE(終値!AN256:BG256),""))</f>
        <v>0.24311541654935456</v>
      </c>
      <c r="AL256" s="500">
        <f>IF(終値!A256="","",IFERROR(4*STDEVP(終値!AO256:BH256)/AVERAGE(終値!AO256:BH256),""))</f>
        <v>0.24005215299785651</v>
      </c>
      <c r="AM256" s="500">
        <f>IF(終値!A256="","",IFERROR(4*STDEVP(終値!AP256:BI256)/AVERAGE(終値!AP256:BI256),""))</f>
        <v>0.24333663596044033</v>
      </c>
      <c r="AN256" s="500">
        <f>IF(終値!A256="","",IFERROR(4*STDEVP(終値!AQ256:BJ256)/AVERAGE(終値!AQ256:BJ256),""))</f>
        <v>0.26398864356812407</v>
      </c>
      <c r="AO256" s="500">
        <f>IF(終値!A256="","",IFERROR(4*STDEVP(終値!AR256:BK256)/AVERAGE(終値!AR256:BK256),""))</f>
        <v>0.29819821746539649</v>
      </c>
      <c r="AP256" s="500">
        <f>IF(終値!A256="","",IFERROR(4*STDEVP(終値!AS256:BL256)/AVERAGE(終値!AS256:BL256),""))</f>
        <v>0.28717029467983524</v>
      </c>
    </row>
    <row r="257" spans="1:42">
      <c r="A257" s="497" t="str">
        <f>IF(終値!A257="","",終値!A257)</f>
        <v>9880</v>
      </c>
      <c r="B257" s="500">
        <f>IF(終値!A257="","",IFERROR(4*STDEVP(終値!E257:X257)/AVERAGE(終値!E257:X257),""))</f>
        <v>0.22633971726078977</v>
      </c>
      <c r="C257" s="500">
        <f>IF(終値!A257="","",IFERROR(4*STDEVP(終値!F257:Y257)/AVERAGE(終値!F257:Y257),""))</f>
        <v>0.21282937002569283</v>
      </c>
      <c r="D257" s="500">
        <f>IF(終値!A257="","",IFERROR(4*STDEVP(終値!G257:Z257)/AVERAGE(終値!G257:Z257),""))</f>
        <v>0.19652181782142031</v>
      </c>
      <c r="E257" s="500">
        <f>IF(終値!A257="","",IFERROR(4*STDEVP(終値!H257:AA257)/AVERAGE(終値!H257:AA257),""))</f>
        <v>0.21353774030094475</v>
      </c>
      <c r="F257" s="500">
        <f>IF(終値!A257="","",IFERROR(4*STDEVP(終値!I257:AB257)/AVERAGE(終値!I257:AB257),""))</f>
        <v>0.23826734552028001</v>
      </c>
      <c r="G257" s="500">
        <f>IF(終値!A257="","",IFERROR(4*STDEVP(終値!J257:AC257)/AVERAGE(終値!J257:AC257),""))</f>
        <v>0.25356763800707954</v>
      </c>
      <c r="H257" s="500">
        <f>IF(終値!A257="","",IFERROR(4*STDEVP(終値!K257:AD257)/AVERAGE(終値!K257:AD257),""))</f>
        <v>0.26158890701930593</v>
      </c>
      <c r="I257" s="500">
        <f>IF(終値!A257="","",IFERROR(4*STDEVP(終値!L257:AE257)/AVERAGE(終値!L257:AE257),""))</f>
        <v>0.25629031121978607</v>
      </c>
      <c r="J257" s="500">
        <f>IF(終値!A257="","",IFERROR(4*STDEVP(終値!M257:AF257)/AVERAGE(終値!M257:AF257),""))</f>
        <v>0.24653482225831599</v>
      </c>
      <c r="K257" s="500">
        <f>IF(終値!A257="","",IFERROR(4*STDEVP(終値!N257:AG257)/AVERAGE(終値!N257:AG257),""))</f>
        <v>0.27004060235247518</v>
      </c>
      <c r="L257" s="500">
        <f>IF(終値!A257="","",IFERROR(4*STDEVP(終値!O257:AH257)/AVERAGE(終値!O257:AH257),""))</f>
        <v>0.30110181844505102</v>
      </c>
      <c r="M257" s="500">
        <f>IF(終値!A257="","",IFERROR(4*STDEVP(終値!P257:AI257)/AVERAGE(終値!P257:AI257),""))</f>
        <v>0.31455326395811362</v>
      </c>
      <c r="N257" s="500">
        <f>IF(終値!A257="","",IFERROR(4*STDEVP(終値!Q257:AJ257)/AVERAGE(終値!Q257:AJ257),""))</f>
        <v>0.33236303310993937</v>
      </c>
      <c r="O257" s="500">
        <f>IF(終値!A257="","",IFERROR(4*STDEVP(終値!R257:AK257)/AVERAGE(終値!R257:AK257),""))</f>
        <v>0.36079698646160419</v>
      </c>
      <c r="P257" s="500">
        <f>IF(終値!A257="","",IFERROR(4*STDEVP(終値!S257:AL257)/AVERAGE(終値!S257:AL257),""))</f>
        <v>0.34287168352216413</v>
      </c>
      <c r="Q257" s="500">
        <f>IF(終値!A257="","",IFERROR(4*STDEVP(終値!T257:AM257)/AVERAGE(終値!T257:AM257),""))</f>
        <v>0.3316892620273737</v>
      </c>
      <c r="R257" s="500">
        <f>IF(終値!A257="","",IFERROR(4*STDEVP(終値!U257:AN257)/AVERAGE(終値!U257:AN257),""))</f>
        <v>0.3220531373132921</v>
      </c>
      <c r="S257" s="500">
        <f>IF(終値!A257="","",IFERROR(4*STDEVP(終値!V257:AO257)/AVERAGE(終値!V257:AO257),""))</f>
        <v>0.30490436551530026</v>
      </c>
      <c r="T257" s="500">
        <f>IF(終値!A257="","",IFERROR(4*STDEVP(終値!W257:AP257)/AVERAGE(終値!W257:AP257),""))</f>
        <v>0.28549689310037485</v>
      </c>
      <c r="U257" s="500">
        <f>IF(終値!A257="","",IFERROR(4*STDEVP(終値!X257:AQ257)/AVERAGE(終値!X257:AQ257),""))</f>
        <v>0.26879393555838588</v>
      </c>
      <c r="V257" s="500">
        <f>IF(終値!A257="","",IFERROR(4*STDEVP(終値!Y257:AR257)/AVERAGE(終値!Y257:AR257),""))</f>
        <v>0.24612036341250756</v>
      </c>
      <c r="W257" s="500">
        <f>IF(終値!A257="","",IFERROR(4*STDEVP(終値!Z257:AS257)/AVERAGE(終値!Z257:AS257),""))</f>
        <v>0.21859427914455309</v>
      </c>
      <c r="X257" s="500">
        <f>IF(終値!A257="","",IFERROR(4*STDEVP(終値!AA257:AT257)/AVERAGE(終値!AA257:AT257),""))</f>
        <v>0.18788565274045532</v>
      </c>
      <c r="Y257" s="500">
        <f>IF(終値!A257="","",IFERROR(4*STDEVP(終値!AB257:AU257)/AVERAGE(終値!AB257:AU257),""))</f>
        <v>0.17515062615240545</v>
      </c>
      <c r="Z257" s="500">
        <f>IF(終値!A257="","",IFERROR(4*STDEVP(終値!AC257:AV257)/AVERAGE(終値!AC257:AV257),""))</f>
        <v>0.17922014345679219</v>
      </c>
      <c r="AA257" s="500">
        <f>IF(終値!A257="","",IFERROR(4*STDEVP(終値!AD257:AW257)/AVERAGE(終値!AD257:AW257),""))</f>
        <v>0.17728122839180188</v>
      </c>
      <c r="AB257" s="500">
        <f>IF(終値!A257="","",IFERROR(4*STDEVP(終値!AE257:AX257)/AVERAGE(終値!AE257:AX257),""))</f>
        <v>0.17095262728946645</v>
      </c>
      <c r="AC257" s="500">
        <f>IF(終値!A257="","",IFERROR(4*STDEVP(終値!AF257:AY257)/AVERAGE(終値!AF257:AY257),""))</f>
        <v>0.16424322382339979</v>
      </c>
      <c r="AD257" s="500">
        <f>IF(終値!A257="","",IFERROR(4*STDEVP(終値!AG257:AZ257)/AVERAGE(終値!AG257:AZ257),""))</f>
        <v>0.15368706589284814</v>
      </c>
      <c r="AE257" s="500">
        <f>IF(終値!A257="","",IFERROR(4*STDEVP(終値!AH257:BA257)/AVERAGE(終値!AH257:BA257),""))</f>
        <v>0.15238196615885338</v>
      </c>
      <c r="AF257" s="500">
        <f>IF(終値!A257="","",IFERROR(4*STDEVP(終値!AI257:BB257)/AVERAGE(終値!AI257:BB257),""))</f>
        <v>0.15301030891828499</v>
      </c>
      <c r="AG257" s="500">
        <f>IF(終値!A257="","",IFERROR(4*STDEVP(終値!AJ257:BC257)/AVERAGE(終値!AJ257:BC257),""))</f>
        <v>0.15300265104113933</v>
      </c>
      <c r="AH257" s="500">
        <f>IF(終値!A257="","",IFERROR(4*STDEVP(終値!AK257:BD257)/AVERAGE(終値!AK257:BD257),""))</f>
        <v>0.16714242737534638</v>
      </c>
      <c r="AI257" s="500">
        <f>IF(終値!A257="","",IFERROR(4*STDEVP(終値!AL257:BE257)/AVERAGE(終値!AL257:BE257),""))</f>
        <v>0.16954993450354583</v>
      </c>
      <c r="AJ257" s="500">
        <f>IF(終値!A257="","",IFERROR(4*STDEVP(終値!AM257:BF257)/AVERAGE(終値!AM257:BF257),""))</f>
        <v>0.17033151626205256</v>
      </c>
      <c r="AK257" s="500">
        <f>IF(終値!A257="","",IFERROR(4*STDEVP(終値!AN257:BG257)/AVERAGE(終値!AN257:BG257),""))</f>
        <v>0.16960004143106427</v>
      </c>
      <c r="AL257" s="500">
        <f>IF(終値!A257="","",IFERROR(4*STDEVP(終値!AO257:BH257)/AVERAGE(終値!AO257:BH257),""))</f>
        <v>0.17024810625589154</v>
      </c>
      <c r="AM257" s="500">
        <f>IF(終値!A257="","",IFERROR(4*STDEVP(終値!AP257:BI257)/AVERAGE(終値!AP257:BI257),""))</f>
        <v>0.15591773795261427</v>
      </c>
      <c r="AN257" s="500">
        <f>IF(終値!A257="","",IFERROR(4*STDEVP(終値!AQ257:BJ257)/AVERAGE(終値!AQ257:BJ257),""))</f>
        <v>0.15858729163319243</v>
      </c>
      <c r="AO257" s="500">
        <f>IF(終値!A257="","",IFERROR(4*STDEVP(終値!AR257:BK257)/AVERAGE(終値!AR257:BK257),""))</f>
        <v>0.17507520972558877</v>
      </c>
      <c r="AP257" s="500">
        <f>IF(終値!A257="","",IFERROR(4*STDEVP(終値!AS257:BL257)/AVERAGE(終値!AS257:BL257),""))</f>
        <v>0.25875025231540039</v>
      </c>
    </row>
    <row r="258" spans="1:42">
      <c r="A258" s="497" t="str">
        <f>IF(終値!A258="","",終値!A258)</f>
        <v>5253</v>
      </c>
      <c r="B258" s="500">
        <f>IF(終値!A258="","",IFERROR(4*STDEVP(終値!E258:X258)/AVERAGE(終値!E258:X258),""))</f>
        <v>0.23374674271910589</v>
      </c>
      <c r="C258" s="500">
        <f>IF(終値!A258="","",IFERROR(4*STDEVP(終値!F258:Y258)/AVERAGE(終値!F258:Y258),""))</f>
        <v>0.23423072900621131</v>
      </c>
      <c r="D258" s="500">
        <f>IF(終値!A258="","",IFERROR(4*STDEVP(終値!G258:Z258)/AVERAGE(終値!G258:Z258),""))</f>
        <v>0.23241321741164261</v>
      </c>
      <c r="E258" s="500">
        <f>IF(終値!A258="","",IFERROR(4*STDEVP(終値!H258:AA258)/AVERAGE(終値!H258:AA258),""))</f>
        <v>0.21911726911078816</v>
      </c>
      <c r="F258" s="500">
        <f>IF(終値!A258="","",IFERROR(4*STDEVP(終値!I258:AB258)/AVERAGE(終値!I258:AB258),""))</f>
        <v>0.20553960585874331</v>
      </c>
      <c r="G258" s="500">
        <f>IF(終値!A258="","",IFERROR(4*STDEVP(終値!J258:AC258)/AVERAGE(終値!J258:AC258),""))</f>
        <v>0.20598448573343825</v>
      </c>
      <c r="H258" s="500">
        <f>IF(終値!A258="","",IFERROR(4*STDEVP(終値!K258:AD258)/AVERAGE(終値!K258:AD258),""))</f>
        <v>0.24958468307574355</v>
      </c>
      <c r="I258" s="500">
        <f>IF(終値!A258="","",IFERROR(4*STDEVP(終値!L258:AE258)/AVERAGE(終値!L258:AE258),""))</f>
        <v>0.27816148146918784</v>
      </c>
      <c r="J258" s="500">
        <f>IF(終値!A258="","",IFERROR(4*STDEVP(終値!M258:AF258)/AVERAGE(終値!M258:AF258),""))</f>
        <v>0.30642172839053528</v>
      </c>
      <c r="K258" s="500">
        <f>IF(終値!A258="","",IFERROR(4*STDEVP(終値!N258:AG258)/AVERAGE(終値!N258:AG258),""))</f>
        <v>0.3641795357614715</v>
      </c>
      <c r="L258" s="500">
        <f>IF(終値!A258="","",IFERROR(4*STDEVP(終値!O258:AH258)/AVERAGE(終値!O258:AH258),""))</f>
        <v>0.4123047151961014</v>
      </c>
      <c r="M258" s="500">
        <f>IF(終値!A258="","",IFERROR(4*STDEVP(終値!P258:AI258)/AVERAGE(終値!P258:AI258),""))</f>
        <v>0.46626194529418319</v>
      </c>
      <c r="N258" s="500">
        <f>IF(終値!A258="","",IFERROR(4*STDEVP(終値!Q258:AJ258)/AVERAGE(終値!Q258:AJ258),""))</f>
        <v>0.49654198481720008</v>
      </c>
      <c r="O258" s="500">
        <f>IF(終値!A258="","",IFERROR(4*STDEVP(終値!R258:AK258)/AVERAGE(終値!R258:AK258),""))</f>
        <v>0.51000355287352273</v>
      </c>
      <c r="P258" s="500">
        <f>IF(終値!A258="","",IFERROR(4*STDEVP(終値!S258:AL258)/AVERAGE(終値!S258:AL258),""))</f>
        <v>0.51581341421340721</v>
      </c>
      <c r="Q258" s="500">
        <f>IF(終値!A258="","",IFERROR(4*STDEVP(終値!T258:AM258)/AVERAGE(終値!T258:AM258),""))</f>
        <v>0.50187567171066139</v>
      </c>
      <c r="R258" s="500">
        <f>IF(終値!A258="","",IFERROR(4*STDEVP(終値!U258:AN258)/AVERAGE(終値!U258:AN258),""))</f>
        <v>0.48102092708672123</v>
      </c>
      <c r="S258" s="500">
        <f>IF(終値!A258="","",IFERROR(4*STDEVP(終値!V258:AO258)/AVERAGE(終値!V258:AO258),""))</f>
        <v>0.45671697870135169</v>
      </c>
      <c r="T258" s="500">
        <f>IF(終値!A258="","",IFERROR(4*STDEVP(終値!W258:AP258)/AVERAGE(終値!W258:AP258),""))</f>
        <v>0.43808545840238972</v>
      </c>
      <c r="U258" s="500">
        <f>IF(終値!A258="","",IFERROR(4*STDEVP(終値!X258:AQ258)/AVERAGE(終値!X258:AQ258),""))</f>
        <v>0.42148530609134699</v>
      </c>
      <c r="V258" s="500">
        <f>IF(終値!A258="","",IFERROR(4*STDEVP(終値!Y258:AR258)/AVERAGE(終値!Y258:AR258),""))</f>
        <v>0.40389832517080571</v>
      </c>
      <c r="W258" s="500">
        <f>IF(終値!A258="","",IFERROR(4*STDEVP(終値!Z258:AS258)/AVERAGE(終値!Z258:AS258),""))</f>
        <v>0.38759465441536739</v>
      </c>
      <c r="X258" s="500">
        <f>IF(終値!A258="","",IFERROR(4*STDEVP(終値!AA258:AT258)/AVERAGE(終値!AA258:AT258),""))</f>
        <v>0.38829826157530128</v>
      </c>
      <c r="Y258" s="500">
        <f>IF(終値!A258="","",IFERROR(4*STDEVP(終値!AB258:AU258)/AVERAGE(終値!AB258:AU258),""))</f>
        <v>0.39292649879846514</v>
      </c>
      <c r="Z258" s="500">
        <f>IF(終値!A258="","",IFERROR(4*STDEVP(終値!AC258:AV258)/AVERAGE(終値!AC258:AV258),""))</f>
        <v>0.4079837730916499</v>
      </c>
      <c r="AA258" s="500">
        <f>IF(終値!A258="","",IFERROR(4*STDEVP(終値!AD258:AW258)/AVERAGE(終値!AD258:AW258),""))</f>
        <v>0.42361106326393061</v>
      </c>
      <c r="AB258" s="500">
        <f>IF(終値!A258="","",IFERROR(4*STDEVP(終値!AE258:AX258)/AVERAGE(終値!AE258:AX258),""))</f>
        <v>0.44037851254288346</v>
      </c>
      <c r="AC258" s="500">
        <f>IF(終値!A258="","",IFERROR(4*STDEVP(終値!AF258:AY258)/AVERAGE(終値!AF258:AY258),""))</f>
        <v>0.45373026941954536</v>
      </c>
      <c r="AD258" s="500">
        <f>IF(終値!A258="","",IFERROR(4*STDEVP(終値!AG258:AZ258)/AVERAGE(終値!AG258:AZ258),""))</f>
        <v>0.46220305756277325</v>
      </c>
      <c r="AE258" s="500">
        <f>IF(終値!A258="","",IFERROR(4*STDEVP(終値!AH258:BA258)/AVERAGE(終値!AH258:BA258),""))</f>
        <v>0.44123194481996642</v>
      </c>
      <c r="AF258" s="500">
        <f>IF(終値!A258="","",IFERROR(4*STDEVP(終値!AI258:BB258)/AVERAGE(終値!AI258:BB258),""))</f>
        <v>0.39821928168001414</v>
      </c>
      <c r="AG258" s="500">
        <f>IF(終値!A258="","",IFERROR(4*STDEVP(終値!AJ258:BC258)/AVERAGE(終値!AJ258:BC258),""))</f>
        <v>0.34627140200532852</v>
      </c>
      <c r="AH258" s="500">
        <f>IF(終値!A258="","",IFERROR(4*STDEVP(終値!AK258:BD258)/AVERAGE(終値!AK258:BD258),""))</f>
        <v>0.29085286899323431</v>
      </c>
      <c r="AI258" s="500">
        <f>IF(終値!A258="","",IFERROR(4*STDEVP(終値!AL258:BE258)/AVERAGE(終値!AL258:BE258),""))</f>
        <v>0.26263611255370445</v>
      </c>
      <c r="AJ258" s="500">
        <f>IF(終値!A258="","",IFERROR(4*STDEVP(終値!AM258:BF258)/AVERAGE(終値!AM258:BF258),""))</f>
        <v>0.24248249018549861</v>
      </c>
      <c r="AK258" s="500">
        <f>IF(終値!A258="","",IFERROR(4*STDEVP(終値!AN258:BG258)/AVERAGE(終値!AN258:BG258),""))</f>
        <v>0.2459336643169697</v>
      </c>
      <c r="AL258" s="500">
        <f>IF(終値!A258="","",IFERROR(4*STDEVP(終値!AO258:BH258)/AVERAGE(終値!AO258:BH258),""))</f>
        <v>0.23867604199871101</v>
      </c>
      <c r="AM258" s="500">
        <f>IF(終値!A258="","",IFERROR(4*STDEVP(終値!AP258:BI258)/AVERAGE(終値!AP258:BI258),""))</f>
        <v>0.21564481536375665</v>
      </c>
      <c r="AN258" s="500">
        <f>IF(終値!A258="","",IFERROR(4*STDEVP(終値!AQ258:BJ258)/AVERAGE(終値!AQ258:BJ258),""))</f>
        <v>0.18675839556652629</v>
      </c>
      <c r="AO258" s="500">
        <f>IF(終値!A258="","",IFERROR(4*STDEVP(終値!AR258:BK258)/AVERAGE(終値!AR258:BK258),""))</f>
        <v>0.17589352431196248</v>
      </c>
      <c r="AP258" s="500">
        <f>IF(終値!A258="","",IFERROR(4*STDEVP(終値!AS258:BL258)/AVERAGE(終値!AS258:BL258),""))</f>
        <v>0.19681911053369908</v>
      </c>
    </row>
    <row r="259" spans="1:42">
      <c r="A259" s="497" t="str">
        <f>IF(終値!A259="","",終値!A259)</f>
        <v>9104</v>
      </c>
      <c r="B259" s="500">
        <f>IF(終値!A259="","",IFERROR(4*STDEVP(終値!E259:X259)/AVERAGE(終値!E259:X259),""))</f>
        <v>0.1524461193356067</v>
      </c>
      <c r="C259" s="500">
        <f>IF(終値!A259="","",IFERROR(4*STDEVP(終値!F259:Y259)/AVERAGE(終値!F259:Y259),""))</f>
        <v>0.15332308301888412</v>
      </c>
      <c r="D259" s="500">
        <f>IF(終値!A259="","",IFERROR(4*STDEVP(終値!G259:Z259)/AVERAGE(終値!G259:Z259),""))</f>
        <v>0.15947141407756465</v>
      </c>
      <c r="E259" s="500">
        <f>IF(終値!A259="","",IFERROR(4*STDEVP(終値!H259:AA259)/AVERAGE(終値!H259:AA259),""))</f>
        <v>0.15457160447128782</v>
      </c>
      <c r="F259" s="500">
        <f>IF(終値!A259="","",IFERROR(4*STDEVP(終値!I259:AB259)/AVERAGE(終値!I259:AB259),""))</f>
        <v>0.16828203958697321</v>
      </c>
      <c r="G259" s="500">
        <f>IF(終値!A259="","",IFERROR(4*STDEVP(終値!J259:AC259)/AVERAGE(終値!J259:AC259),""))</f>
        <v>0.17970741079686553</v>
      </c>
      <c r="H259" s="500">
        <f>IF(終値!A259="","",IFERROR(4*STDEVP(終値!K259:AD259)/AVERAGE(終値!K259:AD259),""))</f>
        <v>0.19052507356381732</v>
      </c>
      <c r="I259" s="500">
        <f>IF(終値!A259="","",IFERROR(4*STDEVP(終値!L259:AE259)/AVERAGE(終値!L259:AE259),""))</f>
        <v>0.18469756371240503</v>
      </c>
      <c r="J259" s="500">
        <f>IF(終値!A259="","",IFERROR(4*STDEVP(終値!M259:AF259)/AVERAGE(終値!M259:AF259),""))</f>
        <v>0.17948404962848555</v>
      </c>
      <c r="K259" s="500">
        <f>IF(終値!A259="","",IFERROR(4*STDEVP(終値!N259:AG259)/AVERAGE(終値!N259:AG259),""))</f>
        <v>0.16788935521440951</v>
      </c>
      <c r="L259" s="500">
        <f>IF(終値!A259="","",IFERROR(4*STDEVP(終値!O259:AH259)/AVERAGE(終値!O259:AH259),""))</f>
        <v>0.15551618851458612</v>
      </c>
      <c r="M259" s="500">
        <f>IF(終値!A259="","",IFERROR(4*STDEVP(終値!P259:AI259)/AVERAGE(終値!P259:AI259),""))</f>
        <v>0.14090816288650573</v>
      </c>
      <c r="N259" s="500">
        <f>IF(終値!A259="","",IFERROR(4*STDEVP(終値!Q259:AJ259)/AVERAGE(終値!Q259:AJ259),""))</f>
        <v>0.12356766647449845</v>
      </c>
      <c r="O259" s="500">
        <f>IF(終値!A259="","",IFERROR(4*STDEVP(終値!R259:AK259)/AVERAGE(終値!R259:AK259),""))</f>
        <v>0.11196162684006519</v>
      </c>
      <c r="P259" s="500">
        <f>IF(終値!A259="","",IFERROR(4*STDEVP(終値!S259:AL259)/AVERAGE(終値!S259:AL259),""))</f>
        <v>0.10259160937223102</v>
      </c>
      <c r="Q259" s="500">
        <f>IF(終値!A259="","",IFERROR(4*STDEVP(終値!T259:AM259)/AVERAGE(終値!T259:AM259),""))</f>
        <v>9.7053254568917474E-2</v>
      </c>
      <c r="R259" s="500">
        <f>IF(終値!A259="","",IFERROR(4*STDEVP(終値!U259:AN259)/AVERAGE(終値!U259:AN259),""))</f>
        <v>8.6170939220743814E-2</v>
      </c>
      <c r="S259" s="500">
        <f>IF(終値!A259="","",IFERROR(4*STDEVP(終値!V259:AO259)/AVERAGE(終値!V259:AO259),""))</f>
        <v>9.0372359476276948E-2</v>
      </c>
      <c r="T259" s="500">
        <f>IF(終値!A259="","",IFERROR(4*STDEVP(終値!W259:AP259)/AVERAGE(終値!W259:AP259),""))</f>
        <v>0.10937984683319761</v>
      </c>
      <c r="U259" s="500">
        <f>IF(終値!A259="","",IFERROR(4*STDEVP(終値!X259:AQ259)/AVERAGE(終値!X259:AQ259),""))</f>
        <v>0.13047513426052085</v>
      </c>
      <c r="V259" s="500">
        <f>IF(終値!A259="","",IFERROR(4*STDEVP(終値!Y259:AR259)/AVERAGE(終値!Y259:AR259),""))</f>
        <v>0.14182062976791202</v>
      </c>
      <c r="W259" s="500">
        <f>IF(終値!A259="","",IFERROR(4*STDEVP(終値!Z259:AS259)/AVERAGE(終値!Z259:AS259),""))</f>
        <v>0.15111963965565692</v>
      </c>
      <c r="X259" s="500">
        <f>IF(終値!A259="","",IFERROR(4*STDEVP(終値!AA259:AT259)/AVERAGE(終値!AA259:AT259),""))</f>
        <v>0.17072277160966337</v>
      </c>
      <c r="Y259" s="500">
        <f>IF(終値!A259="","",IFERROR(4*STDEVP(終値!AB259:AU259)/AVERAGE(終値!AB259:AU259),""))</f>
        <v>0.18000553727727722</v>
      </c>
      <c r="Z259" s="500">
        <f>IF(終値!A259="","",IFERROR(4*STDEVP(終値!AC259:AV259)/AVERAGE(終値!AC259:AV259),""))</f>
        <v>0.18467200148981069</v>
      </c>
      <c r="AA259" s="500">
        <f>IF(終値!A259="","",IFERROR(4*STDEVP(終値!AD259:AW259)/AVERAGE(終値!AD259:AW259),""))</f>
        <v>0.1758686082900266</v>
      </c>
      <c r="AB259" s="500">
        <f>IF(終値!A259="","",IFERROR(4*STDEVP(終値!AE259:AX259)/AVERAGE(終値!AE259:AX259),""))</f>
        <v>0.15918145570083647</v>
      </c>
      <c r="AC259" s="500">
        <f>IF(終値!A259="","",IFERROR(4*STDEVP(終値!AF259:AY259)/AVERAGE(終値!AF259:AY259),""))</f>
        <v>0.15184215065961451</v>
      </c>
      <c r="AD259" s="500">
        <f>IF(終値!A259="","",IFERROR(4*STDEVP(終値!AG259:AZ259)/AVERAGE(終値!AG259:AZ259),""))</f>
        <v>0.14630042640670174</v>
      </c>
      <c r="AE259" s="500">
        <f>IF(終値!A259="","",IFERROR(4*STDEVP(終値!AH259:BA259)/AVERAGE(終値!AH259:BA259),""))</f>
        <v>0.13779199269817186</v>
      </c>
      <c r="AF259" s="500">
        <f>IF(終値!A259="","",IFERROR(4*STDEVP(終値!AI259:BB259)/AVERAGE(終値!AI259:BB259),""))</f>
        <v>0.13111770653297822</v>
      </c>
      <c r="AG259" s="500">
        <f>IF(終値!A259="","",IFERROR(4*STDEVP(終値!AJ259:BC259)/AVERAGE(終値!AJ259:BC259),""))</f>
        <v>0.12891091385681663</v>
      </c>
      <c r="AH259" s="500">
        <f>IF(終値!A259="","",IFERROR(4*STDEVP(終値!AK259:BD259)/AVERAGE(終値!AK259:BD259),""))</f>
        <v>0.12382280003632173</v>
      </c>
      <c r="AI259" s="500">
        <f>IF(終値!A259="","",IFERROR(4*STDEVP(終値!AL259:BE259)/AVERAGE(終値!AL259:BE259),""))</f>
        <v>0.11599971697152647</v>
      </c>
      <c r="AJ259" s="500">
        <f>IF(終値!A259="","",IFERROR(4*STDEVP(終値!AM259:BF259)/AVERAGE(終値!AM259:BF259),""))</f>
        <v>0.10514660040541307</v>
      </c>
      <c r="AK259" s="500">
        <f>IF(終値!A259="","",IFERROR(4*STDEVP(終値!AN259:BG259)/AVERAGE(終値!AN259:BG259),""))</f>
        <v>9.9956368342980884E-2</v>
      </c>
      <c r="AL259" s="500">
        <f>IF(終値!A259="","",IFERROR(4*STDEVP(終値!AO259:BH259)/AVERAGE(終値!AO259:BH259),""))</f>
        <v>0.10028370880013764</v>
      </c>
      <c r="AM259" s="500">
        <f>IF(終値!A259="","",IFERROR(4*STDEVP(終値!AP259:BI259)/AVERAGE(終値!AP259:BI259),""))</f>
        <v>0.10440123577535629</v>
      </c>
      <c r="AN259" s="500">
        <f>IF(終値!A259="","",IFERROR(4*STDEVP(終値!AQ259:BJ259)/AVERAGE(終値!AQ259:BJ259),""))</f>
        <v>0.10940839343207137</v>
      </c>
      <c r="AO259" s="500">
        <f>IF(終値!A259="","",IFERROR(4*STDEVP(終値!AR259:BK259)/AVERAGE(終値!AR259:BK259),""))</f>
        <v>0.1131133356363599</v>
      </c>
      <c r="AP259" s="500">
        <f>IF(終値!A259="","",IFERROR(4*STDEVP(終値!AS259:BL259)/AVERAGE(終値!AS259:BL259),""))</f>
        <v>0.1193217209344782</v>
      </c>
    </row>
    <row r="260" spans="1:42">
      <c r="A260" s="497" t="str">
        <f>IF(終値!A260="","",終値!A260)</f>
        <v>6366</v>
      </c>
      <c r="B260" s="500">
        <f>IF(終値!A260="","",IFERROR(4*STDEVP(終値!E260:X260)/AVERAGE(終値!E260:X260),""))</f>
        <v>0.16041495128380437</v>
      </c>
      <c r="C260" s="500">
        <f>IF(終値!A260="","",IFERROR(4*STDEVP(終値!F260:Y260)/AVERAGE(終値!F260:Y260),""))</f>
        <v>0.16228958864728529</v>
      </c>
      <c r="D260" s="500">
        <f>IF(終値!A260="","",IFERROR(4*STDEVP(終値!G260:Z260)/AVERAGE(終値!G260:Z260),""))</f>
        <v>0.17377930105563821</v>
      </c>
      <c r="E260" s="500">
        <f>IF(終値!A260="","",IFERROR(4*STDEVP(終値!H260:AA260)/AVERAGE(終値!H260:AA260),""))</f>
        <v>0.19005248035773548</v>
      </c>
      <c r="F260" s="500">
        <f>IF(終値!A260="","",IFERROR(4*STDEVP(終値!I260:AB260)/AVERAGE(終値!I260:AB260),""))</f>
        <v>0.18372943943685013</v>
      </c>
      <c r="G260" s="500">
        <f>IF(終値!A260="","",IFERROR(4*STDEVP(終値!J260:AC260)/AVERAGE(終値!J260:AC260),""))</f>
        <v>0.17962305448526117</v>
      </c>
      <c r="H260" s="500">
        <f>IF(終値!A260="","",IFERROR(4*STDEVP(終値!K260:AD260)/AVERAGE(終値!K260:AD260),""))</f>
        <v>0.17155272974621361</v>
      </c>
      <c r="I260" s="500">
        <f>IF(終値!A260="","",IFERROR(4*STDEVP(終値!L260:AE260)/AVERAGE(終値!L260:AE260),""))</f>
        <v>0.1545922119391073</v>
      </c>
      <c r="J260" s="500">
        <f>IF(終値!A260="","",IFERROR(4*STDEVP(終値!M260:AF260)/AVERAGE(終値!M260:AF260),""))</f>
        <v>0.15405685732027827</v>
      </c>
      <c r="K260" s="500">
        <f>IF(終値!A260="","",IFERROR(4*STDEVP(終値!N260:AG260)/AVERAGE(終値!N260:AG260),""))</f>
        <v>0.14799832421955064</v>
      </c>
      <c r="L260" s="500">
        <f>IF(終値!A260="","",IFERROR(4*STDEVP(終値!O260:AH260)/AVERAGE(終値!O260:AH260),""))</f>
        <v>0.1459292307832519</v>
      </c>
      <c r="M260" s="500">
        <f>IF(終値!A260="","",IFERROR(4*STDEVP(終値!P260:AI260)/AVERAGE(終値!P260:AI260),""))</f>
        <v>0.15331570415097592</v>
      </c>
      <c r="N260" s="500">
        <f>IF(終値!A260="","",IFERROR(4*STDEVP(終値!Q260:AJ260)/AVERAGE(終値!Q260:AJ260),""))</f>
        <v>0.15452686666655943</v>
      </c>
      <c r="O260" s="500">
        <f>IF(終値!A260="","",IFERROR(4*STDEVP(終値!R260:AK260)/AVERAGE(終値!R260:AK260),""))</f>
        <v>0.16163768296567882</v>
      </c>
      <c r="P260" s="500">
        <f>IF(終値!A260="","",IFERROR(4*STDEVP(終値!S260:AL260)/AVERAGE(終値!S260:AL260),""))</f>
        <v>0.165966759047078</v>
      </c>
      <c r="Q260" s="500">
        <f>IF(終値!A260="","",IFERROR(4*STDEVP(終値!T260:AM260)/AVERAGE(終値!T260:AM260),""))</f>
        <v>0.18828137453573365</v>
      </c>
      <c r="R260" s="500">
        <f>IF(終値!A260="","",IFERROR(4*STDEVP(終値!U260:AN260)/AVERAGE(終値!U260:AN260),""))</f>
        <v>0.22153369280251947</v>
      </c>
      <c r="S260" s="500">
        <f>IF(終値!A260="","",IFERROR(4*STDEVP(終値!V260:AO260)/AVERAGE(終値!V260:AO260),""))</f>
        <v>0.22537399096023356</v>
      </c>
      <c r="T260" s="500">
        <f>IF(終値!A260="","",IFERROR(4*STDEVP(終値!W260:AP260)/AVERAGE(終値!W260:AP260),""))</f>
        <v>0.21961709439643365</v>
      </c>
      <c r="U260" s="500">
        <f>IF(終値!A260="","",IFERROR(4*STDEVP(終値!X260:AQ260)/AVERAGE(終値!X260:AQ260),""))</f>
        <v>0.21588668773408634</v>
      </c>
      <c r="V260" s="500">
        <f>IF(終値!A260="","",IFERROR(4*STDEVP(終値!Y260:AR260)/AVERAGE(終値!Y260:AR260),""))</f>
        <v>0.22256466150500689</v>
      </c>
      <c r="W260" s="500">
        <f>IF(終値!A260="","",IFERROR(4*STDEVP(終値!Z260:AS260)/AVERAGE(終値!Z260:AS260),""))</f>
        <v>0.229818250642181</v>
      </c>
      <c r="X260" s="500">
        <f>IF(終値!A260="","",IFERROR(4*STDEVP(終値!AA260:AT260)/AVERAGE(終値!AA260:AT260),""))</f>
        <v>0.22888044865197479</v>
      </c>
      <c r="Y260" s="500">
        <f>IF(終値!A260="","",IFERROR(4*STDEVP(終値!AB260:AU260)/AVERAGE(終値!AB260:AU260),""))</f>
        <v>0.22731261023534835</v>
      </c>
      <c r="Z260" s="500">
        <f>IF(終値!A260="","",IFERROR(4*STDEVP(終値!AC260:AV260)/AVERAGE(終値!AC260:AV260),""))</f>
        <v>0.22701000458295897</v>
      </c>
      <c r="AA260" s="500">
        <f>IF(終値!A260="","",IFERROR(4*STDEVP(終値!AD260:AW260)/AVERAGE(終値!AD260:AW260),""))</f>
        <v>0.22488923066139443</v>
      </c>
      <c r="AB260" s="500">
        <f>IF(終値!A260="","",IFERROR(4*STDEVP(終値!AE260:AX260)/AVERAGE(終値!AE260:AX260),""))</f>
        <v>0.20839206819233536</v>
      </c>
      <c r="AC260" s="500">
        <f>IF(終値!A260="","",IFERROR(4*STDEVP(終値!AF260:AY260)/AVERAGE(終値!AF260:AY260),""))</f>
        <v>0.19884297343818819</v>
      </c>
      <c r="AD260" s="500">
        <f>IF(終値!A260="","",IFERROR(4*STDEVP(終値!AG260:AZ260)/AVERAGE(終値!AG260:AZ260),""))</f>
        <v>0.1937549753097299</v>
      </c>
      <c r="AE260" s="500">
        <f>IF(終値!A260="","",IFERROR(4*STDEVP(終値!AH260:BA260)/AVERAGE(終値!AH260:BA260),""))</f>
        <v>0.18674612878775959</v>
      </c>
      <c r="AF260" s="500">
        <f>IF(終値!A260="","",IFERROR(4*STDEVP(終値!AI260:BB260)/AVERAGE(終値!AI260:BB260),""))</f>
        <v>0.18078092564916434</v>
      </c>
      <c r="AG260" s="500">
        <f>IF(終値!A260="","",IFERROR(4*STDEVP(終値!AJ260:BC260)/AVERAGE(終値!AJ260:BC260),""))</f>
        <v>0.18758723144937473</v>
      </c>
      <c r="AH260" s="500">
        <f>IF(終値!A260="","",IFERROR(4*STDEVP(終値!AK260:BD260)/AVERAGE(終値!AK260:BD260),""))</f>
        <v>0.22304642758821039</v>
      </c>
      <c r="AI260" s="500">
        <f>IF(終値!A260="","",IFERROR(4*STDEVP(終値!AL260:BE260)/AVERAGE(終値!AL260:BE260),""))</f>
        <v>0.23748033535822796</v>
      </c>
      <c r="AJ260" s="500">
        <f>IF(終値!A260="","",IFERROR(4*STDEVP(終値!AM260:BF260)/AVERAGE(終値!AM260:BF260),""))</f>
        <v>0.23671235314447189</v>
      </c>
      <c r="AK260" s="500">
        <f>IF(終値!A260="","",IFERROR(4*STDEVP(終値!AN260:BG260)/AVERAGE(終値!AN260:BG260),""))</f>
        <v>0.23589197950061103</v>
      </c>
      <c r="AL260" s="500">
        <f>IF(終値!A260="","",IFERROR(4*STDEVP(終値!AO260:BH260)/AVERAGE(終値!AO260:BH260),""))</f>
        <v>0.22657701448701051</v>
      </c>
      <c r="AM260" s="500">
        <f>IF(終値!A260="","",IFERROR(4*STDEVP(終値!AP260:BI260)/AVERAGE(終値!AP260:BI260),""))</f>
        <v>0.22836768680112163</v>
      </c>
      <c r="AN260" s="500">
        <f>IF(終値!A260="","",IFERROR(4*STDEVP(終値!AQ260:BJ260)/AVERAGE(終値!AQ260:BJ260),""))</f>
        <v>0.22671935186023937</v>
      </c>
      <c r="AO260" s="500">
        <f>IF(終値!A260="","",IFERROR(4*STDEVP(終値!AR260:BK260)/AVERAGE(終値!AR260:BK260),""))</f>
        <v>0.24133495480022044</v>
      </c>
      <c r="AP260" s="500">
        <f>IF(終値!A260="","",IFERROR(4*STDEVP(終値!AS260:BL260)/AVERAGE(終値!AS260:BL260),""))</f>
        <v>0.24080848409217104</v>
      </c>
    </row>
    <row r="261" spans="1:42">
      <c r="A261" s="497" t="str">
        <f>IF(終値!A261="","",終値!A261)</f>
        <v>6140</v>
      </c>
      <c r="B261" s="500">
        <f>IF(終値!A261="","",IFERROR(4*STDEVP(終値!E261:X261)/AVERAGE(終値!E261:X261),""))</f>
        <v>0.16429870454484757</v>
      </c>
      <c r="C261" s="500">
        <f>IF(終値!A261="","",IFERROR(4*STDEVP(終値!F261:Y261)/AVERAGE(終値!F261:Y261),""))</f>
        <v>0.16429870454484757</v>
      </c>
      <c r="D261" s="500">
        <f>IF(終値!A261="","",IFERROR(4*STDEVP(終値!G261:Z261)/AVERAGE(終値!G261:Z261),""))</f>
        <v>0.16088713454390235</v>
      </c>
      <c r="E261" s="500">
        <f>IF(終値!A261="","",IFERROR(4*STDEVP(終値!H261:AA261)/AVERAGE(終値!H261:AA261),""))</f>
        <v>0.17763152258249837</v>
      </c>
      <c r="F261" s="500">
        <f>IF(終値!A261="","",IFERROR(4*STDEVP(終値!I261:AB261)/AVERAGE(終値!I261:AB261),""))</f>
        <v>0.18812731910152627</v>
      </c>
      <c r="G261" s="500">
        <f>IF(終値!A261="","",IFERROR(4*STDEVP(終値!J261:AC261)/AVERAGE(終値!J261:AC261),""))</f>
        <v>0.18858120147431837</v>
      </c>
      <c r="H261" s="500">
        <f>IF(終値!A261="","",IFERROR(4*STDEVP(終値!K261:AD261)/AVERAGE(終値!K261:AD261),""))</f>
        <v>0.17578069730260118</v>
      </c>
      <c r="I261" s="500">
        <f>IF(終値!A261="","",IFERROR(4*STDEVP(終値!L261:AE261)/AVERAGE(終値!L261:AE261),""))</f>
        <v>0.14860674693157352</v>
      </c>
      <c r="J261" s="500">
        <f>IF(終値!A261="","",IFERROR(4*STDEVP(終値!M261:AF261)/AVERAGE(終値!M261:AF261),""))</f>
        <v>0.12685379152589893</v>
      </c>
      <c r="K261" s="500">
        <f>IF(終値!A261="","",IFERROR(4*STDEVP(終値!N261:AG261)/AVERAGE(終値!N261:AG261),""))</f>
        <v>0.12346280629202747</v>
      </c>
      <c r="L261" s="500">
        <f>IF(終値!A261="","",IFERROR(4*STDEVP(終値!O261:AH261)/AVERAGE(終値!O261:AH261),""))</f>
        <v>0.11465435653750659</v>
      </c>
      <c r="M261" s="500">
        <f>IF(終値!A261="","",IFERROR(4*STDEVP(終値!P261:AI261)/AVERAGE(終値!P261:AI261),""))</f>
        <v>0.10793406346706612</v>
      </c>
      <c r="N261" s="500">
        <f>IF(終値!A261="","",IFERROR(4*STDEVP(終値!Q261:AJ261)/AVERAGE(終値!Q261:AJ261),""))</f>
        <v>0.10268212505840617</v>
      </c>
      <c r="O261" s="500">
        <f>IF(終値!A261="","",IFERROR(4*STDEVP(終値!R261:AK261)/AVERAGE(終値!R261:AK261),""))</f>
        <v>0.12690725987938084</v>
      </c>
      <c r="P261" s="500">
        <f>IF(終値!A261="","",IFERROR(4*STDEVP(終値!S261:AL261)/AVERAGE(終値!S261:AL261),""))</f>
        <v>0.13436988269503494</v>
      </c>
      <c r="Q261" s="500">
        <f>IF(終値!A261="","",IFERROR(4*STDEVP(終値!T261:AM261)/AVERAGE(終値!T261:AM261),""))</f>
        <v>0.14405287351157461</v>
      </c>
      <c r="R261" s="500">
        <f>IF(終値!A261="","",IFERROR(4*STDEVP(終値!U261:AN261)/AVERAGE(終値!U261:AN261),""))</f>
        <v>0.15935169877018707</v>
      </c>
      <c r="S261" s="500">
        <f>IF(終値!A261="","",IFERROR(4*STDEVP(終値!V261:AO261)/AVERAGE(終値!V261:AO261),""))</f>
        <v>0.15802216388234069</v>
      </c>
      <c r="T261" s="500">
        <f>IF(終値!A261="","",IFERROR(4*STDEVP(終値!W261:AP261)/AVERAGE(終値!W261:AP261),""))</f>
        <v>0.15547289684378807</v>
      </c>
      <c r="U261" s="500">
        <f>IF(終値!A261="","",IFERROR(4*STDEVP(終値!X261:AQ261)/AVERAGE(終値!X261:AQ261),""))</f>
        <v>0.14958949476467831</v>
      </c>
      <c r="V261" s="500">
        <f>IF(終値!A261="","",IFERROR(4*STDEVP(終値!Y261:AR261)/AVERAGE(終値!Y261:AR261),""))</f>
        <v>0.14168401493554472</v>
      </c>
      <c r="W261" s="500">
        <f>IF(終値!A261="","",IFERROR(4*STDEVP(終値!Z261:AS261)/AVERAGE(終値!Z261:AS261),""))</f>
        <v>0.13441590961228975</v>
      </c>
      <c r="X261" s="500">
        <f>IF(終値!A261="","",IFERROR(4*STDEVP(終値!AA261:AT261)/AVERAGE(終値!AA261:AT261),""))</f>
        <v>0.1287007663847668</v>
      </c>
      <c r="Y261" s="500">
        <f>IF(終値!A261="","",IFERROR(4*STDEVP(終値!AB261:AU261)/AVERAGE(終値!AB261:AU261),""))</f>
        <v>0.13058602808974074</v>
      </c>
      <c r="Z261" s="500">
        <f>IF(終値!A261="","",IFERROR(4*STDEVP(終値!AC261:AV261)/AVERAGE(終値!AC261:AV261),""))</f>
        <v>0.1420759811877432</v>
      </c>
      <c r="AA261" s="500">
        <f>IF(終値!A261="","",IFERROR(4*STDEVP(終値!AD261:AW261)/AVERAGE(終値!AD261:AW261),""))</f>
        <v>0.14345419500038981</v>
      </c>
      <c r="AB261" s="500">
        <f>IF(終値!A261="","",IFERROR(4*STDEVP(終値!AE261:AX261)/AVERAGE(終値!AE261:AX261),""))</f>
        <v>0.14555304099103922</v>
      </c>
      <c r="AC261" s="500">
        <f>IF(終値!A261="","",IFERROR(4*STDEVP(終値!AF261:AY261)/AVERAGE(終値!AF261:AY261),""))</f>
        <v>0.14344130658247864</v>
      </c>
      <c r="AD261" s="500">
        <f>IF(終値!A261="","",IFERROR(4*STDEVP(終値!AG261:AZ261)/AVERAGE(終値!AG261:AZ261),""))</f>
        <v>0.15191834904916174</v>
      </c>
      <c r="AE261" s="500">
        <f>IF(終値!A261="","",IFERROR(4*STDEVP(終値!AH261:BA261)/AVERAGE(終値!AH261:BA261),""))</f>
        <v>0.1491728321636549</v>
      </c>
      <c r="AF261" s="500">
        <f>IF(終値!A261="","",IFERROR(4*STDEVP(終値!AI261:BB261)/AVERAGE(終値!AI261:BB261),""))</f>
        <v>0.15035231441577285</v>
      </c>
      <c r="AG261" s="500">
        <f>IF(終値!A261="","",IFERROR(4*STDEVP(終値!AJ261:BC261)/AVERAGE(終値!AJ261:BC261),""))</f>
        <v>0.13829187221920561</v>
      </c>
      <c r="AH261" s="500">
        <f>IF(終値!A261="","",IFERROR(4*STDEVP(終値!AK261:BD261)/AVERAGE(終値!AK261:BD261),""))</f>
        <v>0.13896641962720999</v>
      </c>
      <c r="AI261" s="500">
        <f>IF(終値!A261="","",IFERROR(4*STDEVP(終値!AL261:BE261)/AVERAGE(終値!AL261:BE261),""))</f>
        <v>0.14937588593216419</v>
      </c>
      <c r="AJ261" s="500">
        <f>IF(終値!A261="","",IFERROR(4*STDEVP(終値!AM261:BF261)/AVERAGE(終値!AM261:BF261),""))</f>
        <v>0.15230557199826164</v>
      </c>
      <c r="AK261" s="500">
        <f>IF(終値!A261="","",IFERROR(4*STDEVP(終値!AN261:BG261)/AVERAGE(終値!AN261:BG261),""))</f>
        <v>0.15446480032863344</v>
      </c>
      <c r="AL261" s="500">
        <f>IF(終値!A261="","",IFERROR(4*STDEVP(終値!AO261:BH261)/AVERAGE(終値!AO261:BH261),""))</f>
        <v>0.15550853602408701</v>
      </c>
      <c r="AM261" s="500">
        <f>IF(終値!A261="","",IFERROR(4*STDEVP(終値!AP261:BI261)/AVERAGE(終値!AP261:BI261),""))</f>
        <v>0.15448817136723467</v>
      </c>
      <c r="AN261" s="500">
        <f>IF(終値!A261="","",IFERROR(4*STDEVP(終値!AQ261:BJ261)/AVERAGE(終値!AQ261:BJ261),""))</f>
        <v>0.15545664325682951</v>
      </c>
      <c r="AO261" s="500">
        <f>IF(終値!A261="","",IFERROR(4*STDEVP(終値!AR261:BK261)/AVERAGE(終値!AR261:BK261),""))</f>
        <v>0.14561010475791639</v>
      </c>
      <c r="AP261" s="500">
        <f>IF(終値!A261="","",IFERROR(4*STDEVP(終値!AS261:BL261)/AVERAGE(終値!AS261:BL261),""))</f>
        <v>0.12750920502305133</v>
      </c>
    </row>
    <row r="262" spans="1:42">
      <c r="A262" s="497" t="str">
        <f>IF(終値!A262="","",終値!A262)</f>
        <v>1514</v>
      </c>
      <c r="B262" s="500">
        <f>IF(終値!A262="","",IFERROR(4*STDEVP(終値!E262:X262)/AVERAGE(終値!E262:X262),""))</f>
        <v>8.7546875280150122E-2</v>
      </c>
      <c r="C262" s="500">
        <f>IF(終値!A262="","",IFERROR(4*STDEVP(終値!F262:Y262)/AVERAGE(終値!F262:Y262),""))</f>
        <v>9.5147523335649437E-2</v>
      </c>
      <c r="D262" s="500">
        <f>IF(終値!A262="","",IFERROR(4*STDEVP(終値!G262:Z262)/AVERAGE(終値!G262:Z262),""))</f>
        <v>0.10067663619745588</v>
      </c>
      <c r="E262" s="500">
        <f>IF(終値!A262="","",IFERROR(4*STDEVP(終値!H262:AA262)/AVERAGE(終値!H262:AA262),""))</f>
        <v>9.5415740025185575E-2</v>
      </c>
      <c r="F262" s="500">
        <f>IF(終値!A262="","",IFERROR(4*STDEVP(終値!I262:AB262)/AVERAGE(終値!I262:AB262),""))</f>
        <v>0.10692571142932808</v>
      </c>
      <c r="G262" s="500">
        <f>IF(終値!A262="","",IFERROR(4*STDEVP(終値!J262:AC262)/AVERAGE(終値!J262:AC262),""))</f>
        <v>0.11796587390628861</v>
      </c>
      <c r="H262" s="500">
        <f>IF(終値!A262="","",IFERROR(4*STDEVP(終値!K262:AD262)/AVERAGE(終値!K262:AD262),""))</f>
        <v>0.14024980756543337</v>
      </c>
      <c r="I262" s="500">
        <f>IF(終値!A262="","",IFERROR(4*STDEVP(終値!L262:AE262)/AVERAGE(終値!L262:AE262),""))</f>
        <v>0.15791342168098693</v>
      </c>
      <c r="J262" s="500">
        <f>IF(終値!A262="","",IFERROR(4*STDEVP(終値!M262:AF262)/AVERAGE(終値!M262:AF262),""))</f>
        <v>0.17555472333749089</v>
      </c>
      <c r="K262" s="500">
        <f>IF(終値!A262="","",IFERROR(4*STDEVP(終値!N262:AG262)/AVERAGE(終値!N262:AG262),""))</f>
        <v>0.18296353416749486</v>
      </c>
      <c r="L262" s="500">
        <f>IF(終値!A262="","",IFERROR(4*STDEVP(終値!O262:AH262)/AVERAGE(終値!O262:AH262),""))</f>
        <v>0.18620312030501399</v>
      </c>
      <c r="M262" s="500">
        <f>IF(終値!A262="","",IFERROR(4*STDEVP(終値!P262:AI262)/AVERAGE(終値!P262:AI262),""))</f>
        <v>0.18303779821365038</v>
      </c>
      <c r="N262" s="500">
        <f>IF(終値!A262="","",IFERROR(4*STDEVP(終値!Q262:AJ262)/AVERAGE(終値!Q262:AJ262),""))</f>
        <v>0.17614930829969611</v>
      </c>
      <c r="O262" s="500">
        <f>IF(終値!A262="","",IFERROR(4*STDEVP(終値!R262:AK262)/AVERAGE(終値!R262:AK262),""))</f>
        <v>0.17008558770199328</v>
      </c>
      <c r="P262" s="500">
        <f>IF(終値!A262="","",IFERROR(4*STDEVP(終値!S262:AL262)/AVERAGE(終値!S262:AL262),""))</f>
        <v>0.17545896341317052</v>
      </c>
      <c r="Q262" s="500">
        <f>IF(終値!A262="","",IFERROR(4*STDEVP(終値!T262:AM262)/AVERAGE(終値!T262:AM262),""))</f>
        <v>0.16758326797921963</v>
      </c>
      <c r="R262" s="500">
        <f>IF(終値!A262="","",IFERROR(4*STDEVP(終値!U262:AN262)/AVERAGE(終値!U262:AN262),""))</f>
        <v>0.15001783079766856</v>
      </c>
      <c r="S262" s="500">
        <f>IF(終値!A262="","",IFERROR(4*STDEVP(終値!V262:AO262)/AVERAGE(終値!V262:AO262),""))</f>
        <v>0.13569929918943438</v>
      </c>
      <c r="T262" s="500">
        <f>IF(終値!A262="","",IFERROR(4*STDEVP(終値!W262:AP262)/AVERAGE(終値!W262:AP262),""))</f>
        <v>0.12850493368706906</v>
      </c>
      <c r="U262" s="500">
        <f>IF(終値!A262="","",IFERROR(4*STDEVP(終値!X262:AQ262)/AVERAGE(終値!X262:AQ262),""))</f>
        <v>0.11638392975269593</v>
      </c>
      <c r="V262" s="500">
        <f>IF(終値!A262="","",IFERROR(4*STDEVP(終値!Y262:AR262)/AVERAGE(終値!Y262:AR262),""))</f>
        <v>0.1127593234275915</v>
      </c>
      <c r="W262" s="500">
        <f>IF(終値!A262="","",IFERROR(4*STDEVP(終値!Z262:AS262)/AVERAGE(終値!Z262:AS262),""))</f>
        <v>0.1127593234275915</v>
      </c>
      <c r="X262" s="500">
        <f>IF(終値!A262="","",IFERROR(4*STDEVP(終値!AA262:AT262)/AVERAGE(終値!AA262:AT262),""))</f>
        <v>0.12017586699234464</v>
      </c>
      <c r="Y262" s="500">
        <f>IF(終値!A262="","",IFERROR(4*STDEVP(終値!AB262:AU262)/AVERAGE(終値!AB262:AU262),""))</f>
        <v>0.11764439172843479</v>
      </c>
      <c r="Z262" s="500">
        <f>IF(終値!A262="","",IFERROR(4*STDEVP(終値!AC262:AV262)/AVERAGE(終値!AC262:AV262),""))</f>
        <v>0.13200294354030861</v>
      </c>
      <c r="AA262" s="500">
        <f>IF(終値!A262="","",IFERROR(4*STDEVP(終値!AD262:AW262)/AVERAGE(終値!AD262:AW262),""))</f>
        <v>0.13242242283678882</v>
      </c>
      <c r="AB262" s="500">
        <f>IF(終値!A262="","",IFERROR(4*STDEVP(終値!AE262:AX262)/AVERAGE(終値!AE262:AX262),""))</f>
        <v>0.13121124203068846</v>
      </c>
      <c r="AC262" s="500">
        <f>IF(終値!A262="","",IFERROR(4*STDEVP(終値!AF262:AY262)/AVERAGE(終値!AF262:AY262),""))</f>
        <v>0.13198628155727626</v>
      </c>
      <c r="AD262" s="500">
        <f>IF(終値!A262="","",IFERROR(4*STDEVP(終値!AG262:AZ262)/AVERAGE(終値!AG262:AZ262),""))</f>
        <v>0.12756345444311837</v>
      </c>
      <c r="AE262" s="500">
        <f>IF(終値!A262="","",IFERROR(4*STDEVP(終値!AH262:BA262)/AVERAGE(終値!AH262:BA262),""))</f>
        <v>0.12989851388397036</v>
      </c>
      <c r="AF262" s="500">
        <f>IF(終値!A262="","",IFERROR(4*STDEVP(終値!AI262:BB262)/AVERAGE(終値!AI262:BB262),""))</f>
        <v>0.13421454463712298</v>
      </c>
      <c r="AG262" s="500">
        <f>IF(終値!A262="","",IFERROR(4*STDEVP(終値!AJ262:BC262)/AVERAGE(終値!AJ262:BC262),""))</f>
        <v>0.14414934177579419</v>
      </c>
      <c r="AH262" s="500">
        <f>IF(終値!A262="","",IFERROR(4*STDEVP(終値!AK262:BD262)/AVERAGE(終値!AK262:BD262),""))</f>
        <v>0.1578206330475253</v>
      </c>
      <c r="AI262" s="500">
        <f>IF(終値!A262="","",IFERROR(4*STDEVP(終値!AL262:BE262)/AVERAGE(終値!AL262:BE262),""))</f>
        <v>0.16259289144543781</v>
      </c>
      <c r="AJ262" s="500">
        <f>IF(終値!A262="","",IFERROR(4*STDEVP(終値!AM262:BF262)/AVERAGE(終値!AM262:BF262),""))</f>
        <v>0.15524522972530261</v>
      </c>
      <c r="AK262" s="500">
        <f>IF(終値!A262="","",IFERROR(4*STDEVP(終値!AN262:BG262)/AVERAGE(終値!AN262:BG262),""))</f>
        <v>0.14958568850424209</v>
      </c>
      <c r="AL262" s="500">
        <f>IF(終値!A262="","",IFERROR(4*STDEVP(終値!AO262:BH262)/AVERAGE(終値!AO262:BH262),""))</f>
        <v>0.1458689881937397</v>
      </c>
      <c r="AM262" s="500">
        <f>IF(終値!A262="","",IFERROR(4*STDEVP(終値!AP262:BI262)/AVERAGE(終値!AP262:BI262),""))</f>
        <v>0.14928174779013478</v>
      </c>
      <c r="AN262" s="500">
        <f>IF(終値!A262="","",IFERROR(4*STDEVP(終値!AQ262:BJ262)/AVERAGE(終値!AQ262:BJ262),""))</f>
        <v>0.1540046853456461</v>
      </c>
      <c r="AO262" s="500">
        <f>IF(終値!A262="","",IFERROR(4*STDEVP(終値!AR262:BK262)/AVERAGE(終値!AR262:BK262),""))</f>
        <v>0.22877196886166409</v>
      </c>
      <c r="AP262" s="500">
        <f>IF(終値!A262="","",IFERROR(4*STDEVP(終値!AS262:BL262)/AVERAGE(終値!AS262:BL262),""))</f>
        <v>0.27416464958617476</v>
      </c>
    </row>
    <row r="263" spans="1:42">
      <c r="A263" s="497" t="str">
        <f>IF(終値!A263="","",終値!A263)</f>
        <v>5631</v>
      </c>
      <c r="B263" s="500">
        <f>IF(終値!A263="","",IFERROR(4*STDEVP(終値!E263:X263)/AVERAGE(終値!E263:X263),""))</f>
        <v>0.10310056526654492</v>
      </c>
      <c r="C263" s="500">
        <f>IF(終値!A263="","",IFERROR(4*STDEVP(終値!F263:Y263)/AVERAGE(終値!F263:Y263),""))</f>
        <v>0.12483988036655112</v>
      </c>
      <c r="D263" s="500">
        <f>IF(終値!A263="","",IFERROR(4*STDEVP(終値!G263:Z263)/AVERAGE(終値!G263:Z263),""))</f>
        <v>0.14294219406236111</v>
      </c>
      <c r="E263" s="500">
        <f>IF(終値!A263="","",IFERROR(4*STDEVP(終値!H263:AA263)/AVERAGE(終値!H263:AA263),""))</f>
        <v>0.17195669212302084</v>
      </c>
      <c r="F263" s="500">
        <f>IF(終値!A263="","",IFERROR(4*STDEVP(終値!I263:AB263)/AVERAGE(終値!I263:AB263),""))</f>
        <v>0.17079243548099637</v>
      </c>
      <c r="G263" s="500">
        <f>IF(終値!A263="","",IFERROR(4*STDEVP(終値!J263:AC263)/AVERAGE(終値!J263:AC263),""))</f>
        <v>0.16846637709114892</v>
      </c>
      <c r="H263" s="500">
        <f>IF(終値!A263="","",IFERROR(4*STDEVP(終値!K263:AD263)/AVERAGE(終値!K263:AD263),""))</f>
        <v>0.1614142253344644</v>
      </c>
      <c r="I263" s="500">
        <f>IF(終値!A263="","",IFERROR(4*STDEVP(終値!L263:AE263)/AVERAGE(終値!L263:AE263),""))</f>
        <v>0.14711471390526629</v>
      </c>
      <c r="J263" s="500">
        <f>IF(終値!A263="","",IFERROR(4*STDEVP(終値!M263:AF263)/AVERAGE(終値!M263:AF263),""))</f>
        <v>0.14237065322850448</v>
      </c>
      <c r="K263" s="500">
        <f>IF(終値!A263="","",IFERROR(4*STDEVP(終値!N263:AG263)/AVERAGE(終値!N263:AG263),""))</f>
        <v>0.14178678968016359</v>
      </c>
      <c r="L263" s="500">
        <f>IF(終値!A263="","",IFERROR(4*STDEVP(終値!O263:AH263)/AVERAGE(終値!O263:AH263),""))</f>
        <v>0.14188184091559075</v>
      </c>
      <c r="M263" s="500">
        <f>IF(終値!A263="","",IFERROR(4*STDEVP(終値!P263:AI263)/AVERAGE(終値!P263:AI263),""))</f>
        <v>0.14271470251565974</v>
      </c>
      <c r="N263" s="500">
        <f>IF(終値!A263="","",IFERROR(4*STDEVP(終値!Q263:AJ263)/AVERAGE(終値!Q263:AJ263),""))</f>
        <v>0.13723888402195511</v>
      </c>
      <c r="O263" s="500">
        <f>IF(終値!A263="","",IFERROR(4*STDEVP(終値!R263:AK263)/AVERAGE(終値!R263:AK263),""))</f>
        <v>0.13194768387010131</v>
      </c>
      <c r="P263" s="500">
        <f>IF(終値!A263="","",IFERROR(4*STDEVP(終値!S263:AL263)/AVERAGE(終値!S263:AL263),""))</f>
        <v>0.11402525643034302</v>
      </c>
      <c r="Q263" s="500">
        <f>IF(終値!A263="","",IFERROR(4*STDEVP(終値!T263:AM263)/AVERAGE(終値!T263:AM263),""))</f>
        <v>0.11893304927114196</v>
      </c>
      <c r="R263" s="500">
        <f>IF(終値!A263="","",IFERROR(4*STDEVP(終値!U263:AN263)/AVERAGE(終値!U263:AN263),""))</f>
        <v>0.12349401457030329</v>
      </c>
      <c r="S263" s="500">
        <f>IF(終値!A263="","",IFERROR(4*STDEVP(終値!V263:AO263)/AVERAGE(終値!V263:AO263),""))</f>
        <v>0.12226414068778442</v>
      </c>
      <c r="T263" s="500">
        <f>IF(終値!A263="","",IFERROR(4*STDEVP(終値!W263:AP263)/AVERAGE(終値!W263:AP263),""))</f>
        <v>0.12684438468908932</v>
      </c>
      <c r="U263" s="500">
        <f>IF(終値!A263="","",IFERROR(4*STDEVP(終値!X263:AQ263)/AVERAGE(終値!X263:AQ263),""))</f>
        <v>0.13413507898003865</v>
      </c>
      <c r="V263" s="500">
        <f>IF(終値!A263="","",IFERROR(4*STDEVP(終値!Y263:AR263)/AVERAGE(終値!Y263:AR263),""))</f>
        <v>0.1633407324284859</v>
      </c>
      <c r="W263" s="500">
        <f>IF(終値!A263="","",IFERROR(4*STDEVP(終値!Z263:AS263)/AVERAGE(終値!Z263:AS263),""))</f>
        <v>0.18258619170589768</v>
      </c>
      <c r="X263" s="500">
        <f>IF(終値!A263="","",IFERROR(4*STDEVP(終値!AA263:AT263)/AVERAGE(終値!AA263:AT263),""))</f>
        <v>0.1867923051909495</v>
      </c>
      <c r="Y263" s="500">
        <f>IF(終値!A263="","",IFERROR(4*STDEVP(終値!AB263:AU263)/AVERAGE(終値!AB263:AU263),""))</f>
        <v>0.16911454587906918</v>
      </c>
      <c r="Z263" s="500">
        <f>IF(終値!A263="","",IFERROR(4*STDEVP(終値!AC263:AV263)/AVERAGE(終値!AC263:AV263),""))</f>
        <v>0.1687558989511716</v>
      </c>
      <c r="AA263" s="500">
        <f>IF(終値!A263="","",IFERROR(4*STDEVP(終値!AD263:AW263)/AVERAGE(終値!AD263:AW263),""))</f>
        <v>0.17593265726719437</v>
      </c>
      <c r="AB263" s="500">
        <f>IF(終値!A263="","",IFERROR(4*STDEVP(終値!AE263:AX263)/AVERAGE(終値!AE263:AX263),""))</f>
        <v>0.18111345563348172</v>
      </c>
      <c r="AC263" s="500">
        <f>IF(終値!A263="","",IFERROR(4*STDEVP(終値!AF263:AY263)/AVERAGE(終値!AF263:AY263),""))</f>
        <v>0.18785119327314806</v>
      </c>
      <c r="AD263" s="500">
        <f>IF(終値!A263="","",IFERROR(4*STDEVP(終値!AG263:AZ263)/AVERAGE(終値!AG263:AZ263),""))</f>
        <v>0.18870085362540387</v>
      </c>
      <c r="AE263" s="500">
        <f>IF(終値!A263="","",IFERROR(4*STDEVP(終値!AH263:BA263)/AVERAGE(終値!AH263:BA263),""))</f>
        <v>0.18863161409426416</v>
      </c>
      <c r="AF263" s="500">
        <f>IF(終値!A263="","",IFERROR(4*STDEVP(終値!AI263:BB263)/AVERAGE(終値!AI263:BB263),""))</f>
        <v>0.18705952172773405</v>
      </c>
      <c r="AG263" s="500">
        <f>IF(終値!A263="","",IFERROR(4*STDEVP(終値!AJ263:BC263)/AVERAGE(終値!AJ263:BC263),""))</f>
        <v>0.18650300513727749</v>
      </c>
      <c r="AH263" s="500">
        <f>IF(終値!A263="","",IFERROR(4*STDEVP(終値!AK263:BD263)/AVERAGE(終値!AK263:BD263),""))</f>
        <v>0.19738468627406408</v>
      </c>
      <c r="AI263" s="500">
        <f>IF(終値!A263="","",IFERROR(4*STDEVP(終値!AL263:BE263)/AVERAGE(終値!AL263:BE263),""))</f>
        <v>0.19094592231145008</v>
      </c>
      <c r="AJ263" s="500">
        <f>IF(終値!A263="","",IFERROR(4*STDEVP(終値!AM263:BF263)/AVERAGE(終値!AM263:BF263),""))</f>
        <v>0.19129015124848481</v>
      </c>
      <c r="AK263" s="500">
        <f>IF(終値!A263="","",IFERROR(4*STDEVP(終値!AN263:BG263)/AVERAGE(終値!AN263:BG263),""))</f>
        <v>0.17921768827606629</v>
      </c>
      <c r="AL263" s="500">
        <f>IF(終値!A263="","",IFERROR(4*STDEVP(終値!AO263:BH263)/AVERAGE(終値!AO263:BH263),""))</f>
        <v>0.17064573487481358</v>
      </c>
      <c r="AM263" s="500">
        <f>IF(終値!A263="","",IFERROR(4*STDEVP(終値!AP263:BI263)/AVERAGE(終値!AP263:BI263),""))</f>
        <v>0.17504458425821928</v>
      </c>
      <c r="AN263" s="500">
        <f>IF(終値!A263="","",IFERROR(4*STDEVP(終値!AQ263:BJ263)/AVERAGE(終値!AQ263:BJ263),""))</f>
        <v>0.17582743535609363</v>
      </c>
      <c r="AO263" s="500">
        <f>IF(終値!A263="","",IFERROR(4*STDEVP(終値!AR263:BK263)/AVERAGE(終値!AR263:BK263),""))</f>
        <v>0.17658880324555343</v>
      </c>
      <c r="AP263" s="500">
        <f>IF(終値!A263="","",IFERROR(4*STDEVP(終値!AS263:BL263)/AVERAGE(終値!AS263:BL263),""))</f>
        <v>0.16821377705795124</v>
      </c>
    </row>
    <row r="264" spans="1:42">
      <c r="A264" s="497" t="str">
        <f>IF(終値!A264="","",終値!A264)</f>
        <v>6674</v>
      </c>
      <c r="B264" s="500">
        <f>IF(終値!A264="","",IFERROR(4*STDEVP(終値!E264:X264)/AVERAGE(終値!E264:X264),""))</f>
        <v>0.2051449512861723</v>
      </c>
      <c r="C264" s="500">
        <f>IF(終値!A264="","",IFERROR(4*STDEVP(終値!F264:Y264)/AVERAGE(終値!F264:Y264),""))</f>
        <v>0.20458589052077852</v>
      </c>
      <c r="D264" s="500">
        <f>IF(終値!A264="","",IFERROR(4*STDEVP(終値!G264:Z264)/AVERAGE(終値!G264:Z264),""))</f>
        <v>0.22581616385010447</v>
      </c>
      <c r="E264" s="500">
        <f>IF(終値!A264="","",IFERROR(4*STDEVP(終値!H264:AA264)/AVERAGE(終値!H264:AA264),""))</f>
        <v>0.25513214744081819</v>
      </c>
      <c r="F264" s="500">
        <f>IF(終値!A264="","",IFERROR(4*STDEVP(終値!I264:AB264)/AVERAGE(終値!I264:AB264),""))</f>
        <v>0.27570554527280061</v>
      </c>
      <c r="G264" s="500">
        <f>IF(終値!A264="","",IFERROR(4*STDEVP(終値!J264:AC264)/AVERAGE(終値!J264:AC264),""))</f>
        <v>0.28062023245914047</v>
      </c>
      <c r="H264" s="500">
        <f>IF(終値!A264="","",IFERROR(4*STDEVP(終値!K264:AD264)/AVERAGE(終値!K264:AD264),""))</f>
        <v>0.27046022230678768</v>
      </c>
      <c r="I264" s="500">
        <f>IF(終値!A264="","",IFERROR(4*STDEVP(終値!L264:AE264)/AVERAGE(終値!L264:AE264),""))</f>
        <v>0.23852192332055419</v>
      </c>
      <c r="J264" s="500">
        <f>IF(終値!A264="","",IFERROR(4*STDEVP(終値!M264:AF264)/AVERAGE(終値!M264:AF264),""))</f>
        <v>0.22803831908208952</v>
      </c>
      <c r="K264" s="500">
        <f>IF(終値!A264="","",IFERROR(4*STDEVP(終値!N264:AG264)/AVERAGE(終値!N264:AG264),""))</f>
        <v>0.23248075787868736</v>
      </c>
      <c r="L264" s="500">
        <f>IF(終値!A264="","",IFERROR(4*STDEVP(終値!O264:AH264)/AVERAGE(終値!O264:AH264),""))</f>
        <v>0.25409601065513621</v>
      </c>
      <c r="M264" s="500">
        <f>IF(終値!A264="","",IFERROR(4*STDEVP(終値!P264:AI264)/AVERAGE(終値!P264:AI264),""))</f>
        <v>0.2763076479096519</v>
      </c>
      <c r="N264" s="500">
        <f>IF(終値!A264="","",IFERROR(4*STDEVP(終値!Q264:AJ264)/AVERAGE(終値!Q264:AJ264),""))</f>
        <v>0.28330249437474492</v>
      </c>
      <c r="O264" s="500">
        <f>IF(終値!A264="","",IFERROR(4*STDEVP(終値!R264:AK264)/AVERAGE(終値!R264:AK264),""))</f>
        <v>0.29835838815591359</v>
      </c>
      <c r="P264" s="500">
        <f>IF(終値!A264="","",IFERROR(4*STDEVP(終値!S264:AL264)/AVERAGE(終値!S264:AL264),""))</f>
        <v>0.27191168990847969</v>
      </c>
      <c r="Q264" s="500">
        <f>IF(終値!A264="","",IFERROR(4*STDEVP(終値!T264:AM264)/AVERAGE(終値!T264:AM264),""))</f>
        <v>0.2539364089229057</v>
      </c>
      <c r="R264" s="500">
        <f>IF(終値!A264="","",IFERROR(4*STDEVP(終値!U264:AN264)/AVERAGE(終値!U264:AN264),""))</f>
        <v>0.2418049861603053</v>
      </c>
      <c r="S264" s="500">
        <f>IF(終値!A264="","",IFERROR(4*STDEVP(終値!V264:AO264)/AVERAGE(終値!V264:AO264),""))</f>
        <v>0.22221073656630946</v>
      </c>
      <c r="T264" s="500">
        <f>IF(終値!A264="","",IFERROR(4*STDEVP(終値!W264:AP264)/AVERAGE(終値!W264:AP264),""))</f>
        <v>0.20863879957437192</v>
      </c>
      <c r="U264" s="500">
        <f>IF(終値!A264="","",IFERROR(4*STDEVP(終値!X264:AQ264)/AVERAGE(終値!X264:AQ264),""))</f>
        <v>0.20778355585380917</v>
      </c>
      <c r="V264" s="500">
        <f>IF(終値!A264="","",IFERROR(4*STDEVP(終値!Y264:AR264)/AVERAGE(終値!Y264:AR264),""))</f>
        <v>0.20354331719659935</v>
      </c>
      <c r="W264" s="500">
        <f>IF(終値!A264="","",IFERROR(4*STDEVP(終値!Z264:AS264)/AVERAGE(終値!Z264:AS264),""))</f>
        <v>0.19440192299205497</v>
      </c>
      <c r="X264" s="500">
        <f>IF(終値!A264="","",IFERROR(4*STDEVP(終値!AA264:AT264)/AVERAGE(終値!AA264:AT264),""))</f>
        <v>0.19176673422805462</v>
      </c>
      <c r="Y264" s="500">
        <f>IF(終値!A264="","",IFERROR(4*STDEVP(終値!AB264:AU264)/AVERAGE(終値!AB264:AU264),""))</f>
        <v>0.19178344395446645</v>
      </c>
      <c r="Z264" s="500">
        <f>IF(終値!A264="","",IFERROR(4*STDEVP(終値!AC264:AV264)/AVERAGE(終値!AC264:AV264),""))</f>
        <v>0.20377145789327072</v>
      </c>
      <c r="AA264" s="500">
        <f>IF(終値!A264="","",IFERROR(4*STDEVP(終値!AD264:AW264)/AVERAGE(終値!AD264:AW264),""))</f>
        <v>0.20887596503902731</v>
      </c>
      <c r="AB264" s="500">
        <f>IF(終値!A264="","",IFERROR(4*STDEVP(終値!AE264:AX264)/AVERAGE(終値!AE264:AX264),""))</f>
        <v>0.22557089624407081</v>
      </c>
      <c r="AC264" s="500">
        <f>IF(終値!A264="","",IFERROR(4*STDEVP(終値!AF264:AY264)/AVERAGE(終値!AF264:AY264),""))</f>
        <v>0.21963656074740195</v>
      </c>
      <c r="AD264" s="500">
        <f>IF(終値!A264="","",IFERROR(4*STDEVP(終値!AG264:AZ264)/AVERAGE(終値!AG264:AZ264),""))</f>
        <v>0.22648750727288255</v>
      </c>
      <c r="AE264" s="500">
        <f>IF(終値!A264="","",IFERROR(4*STDEVP(終値!AH264:BA264)/AVERAGE(終値!AH264:BA264),""))</f>
        <v>0.22938942899242387</v>
      </c>
      <c r="AF264" s="500">
        <f>IF(終値!A264="","",IFERROR(4*STDEVP(終値!AI264:BB264)/AVERAGE(終値!AI264:BB264),""))</f>
        <v>0.23170012737653026</v>
      </c>
      <c r="AG264" s="500">
        <f>IF(終値!A264="","",IFERROR(4*STDEVP(終値!AJ264:BC264)/AVERAGE(終値!AJ264:BC264),""))</f>
        <v>0.23460910068303167</v>
      </c>
      <c r="AH264" s="500">
        <f>IF(終値!A264="","",IFERROR(4*STDEVP(終値!AK264:BD264)/AVERAGE(終値!AK264:BD264),""))</f>
        <v>0.24231712026507077</v>
      </c>
      <c r="AI264" s="500">
        <f>IF(終値!A264="","",IFERROR(4*STDEVP(終値!AL264:BE264)/AVERAGE(終値!AL264:BE264),""))</f>
        <v>0.2211054427890963</v>
      </c>
      <c r="AJ264" s="500">
        <f>IF(終値!A264="","",IFERROR(4*STDEVP(終値!AM264:BF264)/AVERAGE(終値!AM264:BF264),""))</f>
        <v>0.22500442613953833</v>
      </c>
      <c r="AK264" s="500">
        <f>IF(終値!A264="","",IFERROR(4*STDEVP(終値!AN264:BG264)/AVERAGE(終値!AN264:BG264),""))</f>
        <v>0.23707038475942599</v>
      </c>
      <c r="AL264" s="500">
        <f>IF(終値!A264="","",IFERROR(4*STDEVP(終値!AO264:BH264)/AVERAGE(終値!AO264:BH264),""))</f>
        <v>0.24411497411233846</v>
      </c>
      <c r="AM264" s="500">
        <f>IF(終値!A264="","",IFERROR(4*STDEVP(終値!AP264:BI264)/AVERAGE(終値!AP264:BI264),""))</f>
        <v>0.24584603033674166</v>
      </c>
      <c r="AN264" s="500">
        <f>IF(終値!A264="","",IFERROR(4*STDEVP(終値!AQ264:BJ264)/AVERAGE(終値!AQ264:BJ264),""))</f>
        <v>0.24645530577519528</v>
      </c>
      <c r="AO264" s="500">
        <f>IF(終値!A264="","",IFERROR(4*STDEVP(終値!AR264:BK264)/AVERAGE(終値!AR264:BK264),""))</f>
        <v>0.24208429174071039</v>
      </c>
      <c r="AP264" s="500">
        <f>IF(終値!A264="","",IFERROR(4*STDEVP(終値!AS264:BL264)/AVERAGE(終値!AS264:BL264),""))</f>
        <v>0.24230770001337501</v>
      </c>
    </row>
    <row r="265" spans="1:42">
      <c r="A265" s="497" t="str">
        <f>IF(終値!A265="","",終値!A265)</f>
        <v>6955</v>
      </c>
      <c r="B265" s="500">
        <f>IF(終値!A265="","",IFERROR(4*STDEVP(終値!E265:X265)/AVERAGE(終値!E265:X265),""))</f>
        <v>0.16564857704353114</v>
      </c>
      <c r="C265" s="500">
        <f>IF(終値!A265="","",IFERROR(4*STDEVP(終値!F265:Y265)/AVERAGE(終値!F265:Y265),""))</f>
        <v>0.17109054637313589</v>
      </c>
      <c r="D265" s="500">
        <f>IF(終値!A265="","",IFERROR(4*STDEVP(終値!G265:Z265)/AVERAGE(終値!G265:Z265),""))</f>
        <v>0.19054559335350765</v>
      </c>
      <c r="E265" s="500">
        <f>IF(終値!A265="","",IFERROR(4*STDEVP(終値!H265:AA265)/AVERAGE(終値!H265:AA265),""))</f>
        <v>0.20012636432447778</v>
      </c>
      <c r="F265" s="500">
        <f>IF(終値!A265="","",IFERROR(4*STDEVP(終値!I265:AB265)/AVERAGE(終値!I265:AB265),""))</f>
        <v>0.22954996585727286</v>
      </c>
      <c r="G265" s="500">
        <f>IF(終値!A265="","",IFERROR(4*STDEVP(終値!J265:AC265)/AVERAGE(終値!J265:AC265),""))</f>
        <v>0.26806728736205299</v>
      </c>
      <c r="H265" s="500">
        <f>IF(終値!A265="","",IFERROR(4*STDEVP(終値!K265:AD265)/AVERAGE(終値!K265:AD265),""))</f>
        <v>0.27918710187381357</v>
      </c>
      <c r="I265" s="500">
        <f>IF(終値!A265="","",IFERROR(4*STDEVP(終値!L265:AE265)/AVERAGE(終値!L265:AE265),""))</f>
        <v>0.28754762497709485</v>
      </c>
      <c r="J265" s="500">
        <f>IF(終値!A265="","",IFERROR(4*STDEVP(終値!M265:AF265)/AVERAGE(終値!M265:AF265),""))</f>
        <v>0.29558107563795843</v>
      </c>
      <c r="K265" s="500">
        <f>IF(終値!A265="","",IFERROR(4*STDEVP(終値!N265:AG265)/AVERAGE(終値!N265:AG265),""))</f>
        <v>0.30190660986483953</v>
      </c>
      <c r="L265" s="500">
        <f>IF(終値!A265="","",IFERROR(4*STDEVP(終値!O265:AH265)/AVERAGE(終値!O265:AH265),""))</f>
        <v>0.32069873983893582</v>
      </c>
      <c r="M265" s="500">
        <f>IF(終値!A265="","",IFERROR(4*STDEVP(終値!P265:AI265)/AVERAGE(終値!P265:AI265),""))</f>
        <v>0.33327304249687689</v>
      </c>
      <c r="N265" s="500">
        <f>IF(終値!A265="","",IFERROR(4*STDEVP(終値!Q265:AJ265)/AVERAGE(終値!Q265:AJ265),""))</f>
        <v>0.33683968938380876</v>
      </c>
      <c r="O265" s="500">
        <f>IF(終値!A265="","",IFERROR(4*STDEVP(終値!R265:AK265)/AVERAGE(終値!R265:AK265),""))</f>
        <v>0.34792135226831072</v>
      </c>
      <c r="P265" s="500">
        <f>IF(終値!A265="","",IFERROR(4*STDEVP(終値!S265:AL265)/AVERAGE(終値!S265:AL265),""))</f>
        <v>0.32957656440931998</v>
      </c>
      <c r="Q265" s="500">
        <f>IF(終値!A265="","",IFERROR(4*STDEVP(終値!T265:AM265)/AVERAGE(終値!T265:AM265),""))</f>
        <v>0.31096201329834189</v>
      </c>
      <c r="R265" s="500">
        <f>IF(終値!A265="","",IFERROR(4*STDEVP(終値!U265:AN265)/AVERAGE(終値!U265:AN265),""))</f>
        <v>0.30022824843438478</v>
      </c>
      <c r="S265" s="500">
        <f>IF(終値!A265="","",IFERROR(4*STDEVP(終値!V265:AO265)/AVERAGE(終値!V265:AO265),""))</f>
        <v>0.28022512938135413</v>
      </c>
      <c r="T265" s="500">
        <f>IF(終値!A265="","",IFERROR(4*STDEVP(終値!W265:AP265)/AVERAGE(終値!W265:AP265),""))</f>
        <v>0.26450134955869886</v>
      </c>
      <c r="U265" s="500">
        <f>IF(終値!A265="","",IFERROR(4*STDEVP(終値!X265:AQ265)/AVERAGE(終値!X265:AQ265),""))</f>
        <v>0.24420170265892371</v>
      </c>
      <c r="V265" s="500">
        <f>IF(終値!A265="","",IFERROR(4*STDEVP(終値!Y265:AR265)/AVERAGE(終値!Y265:AR265),""))</f>
        <v>0.21444863550520121</v>
      </c>
      <c r="W265" s="500">
        <f>IF(終値!A265="","",IFERROR(4*STDEVP(終値!Z265:AS265)/AVERAGE(終値!Z265:AS265),""))</f>
        <v>0.17975672294086165</v>
      </c>
      <c r="X265" s="500">
        <f>IF(終値!A265="","",IFERROR(4*STDEVP(終値!AA265:AT265)/AVERAGE(終値!AA265:AT265),""))</f>
        <v>0.20737091443288122</v>
      </c>
      <c r="Y265" s="500">
        <f>IF(終値!A265="","",IFERROR(4*STDEVP(終値!AB265:AU265)/AVERAGE(終値!AB265:AU265),""))</f>
        <v>0.28331783363965196</v>
      </c>
      <c r="Z265" s="500">
        <f>IF(終値!A265="","",IFERROR(4*STDEVP(終値!AC265:AV265)/AVERAGE(終値!AC265:AV265),""))</f>
        <v>0.29017151376609318</v>
      </c>
      <c r="AA265" s="500">
        <f>IF(終値!A265="","",IFERROR(4*STDEVP(終値!AD265:AW265)/AVERAGE(終値!AD265:AW265),""))</f>
        <v>0.29128773554429027</v>
      </c>
      <c r="AB265" s="500">
        <f>IF(終値!A265="","",IFERROR(4*STDEVP(終値!AE265:AX265)/AVERAGE(終値!AE265:AX265),""))</f>
        <v>0.28539973571465904</v>
      </c>
      <c r="AC265" s="500">
        <f>IF(終値!A265="","",IFERROR(4*STDEVP(終値!AF265:AY265)/AVERAGE(終値!AF265:AY265),""))</f>
        <v>0.31734907422314568</v>
      </c>
      <c r="AD265" s="500">
        <f>IF(終値!A265="","",IFERROR(4*STDEVP(終値!AG265:AZ265)/AVERAGE(終値!AG265:AZ265),""))</f>
        <v>0.35753473511406303</v>
      </c>
      <c r="AE265" s="500">
        <f>IF(終値!A265="","",IFERROR(4*STDEVP(終値!AH265:BA265)/AVERAGE(終値!AH265:BA265),""))</f>
        <v>0.39253699094345462</v>
      </c>
      <c r="AF265" s="500">
        <f>IF(終値!A265="","",IFERROR(4*STDEVP(終値!AI265:BB265)/AVERAGE(終値!AI265:BB265),""))</f>
        <v>0.40882302448844093</v>
      </c>
      <c r="AG265" s="500">
        <f>IF(終値!A265="","",IFERROR(4*STDEVP(終値!AJ265:BC265)/AVERAGE(終値!AJ265:BC265),""))</f>
        <v>0.43193583568702282</v>
      </c>
      <c r="AH265" s="500">
        <f>IF(終値!A265="","",IFERROR(4*STDEVP(終値!AK265:BD265)/AVERAGE(終値!AK265:BD265),""))</f>
        <v>0.46711838702220676</v>
      </c>
      <c r="AI265" s="500">
        <f>IF(終値!A265="","",IFERROR(4*STDEVP(終値!AL265:BE265)/AVERAGE(終値!AL265:BE265),""))</f>
        <v>0.49371266549679022</v>
      </c>
      <c r="AJ265" s="500">
        <f>IF(終値!A265="","",IFERROR(4*STDEVP(終値!AM265:BF265)/AVERAGE(終値!AM265:BF265),""))</f>
        <v>0.51517279805197413</v>
      </c>
      <c r="AK265" s="500">
        <f>IF(終値!A265="","",IFERROR(4*STDEVP(終値!AN265:BG265)/AVERAGE(終値!AN265:BG265),""))</f>
        <v>0.53749537772464862</v>
      </c>
      <c r="AL265" s="500">
        <f>IF(終値!A265="","",IFERROR(4*STDEVP(終値!AO265:BH265)/AVERAGE(終値!AO265:BH265),""))</f>
        <v>0.55423333514321926</v>
      </c>
      <c r="AM265" s="500">
        <f>IF(終値!A265="","",IFERROR(4*STDEVP(終値!AP265:BI265)/AVERAGE(終値!AP265:BI265),""))</f>
        <v>0.56711037671801523</v>
      </c>
      <c r="AN265" s="500">
        <f>IF(終値!A265="","",IFERROR(4*STDEVP(終値!AQ265:BJ265)/AVERAGE(終値!AQ265:BJ265),""))</f>
        <v>0.58011831428988669</v>
      </c>
      <c r="AO265" s="500">
        <f>IF(終値!A265="","",IFERROR(4*STDEVP(終値!AR265:BK265)/AVERAGE(終値!AR265:BK265),""))</f>
        <v>0.58760268304734342</v>
      </c>
      <c r="AP265" s="500">
        <f>IF(終値!A265="","",IFERROR(4*STDEVP(終値!AS265:BL265)/AVERAGE(終値!AS265:BL265),""))</f>
        <v>0.59009982871353317</v>
      </c>
    </row>
    <row r="266" spans="1:42">
      <c r="A266" s="497" t="str">
        <f>IF(終値!A266="","",終値!A266)</f>
        <v>281A</v>
      </c>
      <c r="B266" s="500">
        <f>IF(終値!A266="","",IFERROR(4*STDEVP(終値!E266:X266)/AVERAGE(終値!E266:X266),""))</f>
        <v>0.2699950613421685</v>
      </c>
      <c r="C266" s="500">
        <f>IF(終値!A266="","",IFERROR(4*STDEVP(終値!F266:Y266)/AVERAGE(終値!F266:Y266),""))</f>
        <v>0.28272267172069465</v>
      </c>
      <c r="D266" s="500">
        <f>IF(終値!A266="","",IFERROR(4*STDEVP(終値!G266:Z266)/AVERAGE(終値!G266:Z266),""))</f>
        <v>0.38835106565059313</v>
      </c>
      <c r="E266" s="500">
        <f>IF(終値!A266="","",IFERROR(4*STDEVP(終値!H266:AA266)/AVERAGE(終値!H266:AA266),""))</f>
        <v>0.4644887275388993</v>
      </c>
      <c r="F266" s="500">
        <f>IF(終値!A266="","",IFERROR(4*STDEVP(終値!I266:AB266)/AVERAGE(終値!I266:AB266),""))</f>
        <v>0.5156332031817138</v>
      </c>
      <c r="G266" s="500">
        <f>IF(終値!A266="","",IFERROR(4*STDEVP(終値!J266:AC266)/AVERAGE(終値!J266:AC266),""))</f>
        <v>0.5402912880420333</v>
      </c>
      <c r="H266" s="500">
        <f>IF(終値!A266="","",IFERROR(4*STDEVP(終値!K266:AD266)/AVERAGE(終値!K266:AD266),""))</f>
        <v>0.54455893596823679</v>
      </c>
      <c r="I266" s="500">
        <f>IF(終値!A266="","",IFERROR(4*STDEVP(終値!L266:AE266)/AVERAGE(終値!L266:AE266),""))</f>
        <v>0.56306773671279298</v>
      </c>
      <c r="J266" s="500">
        <f>IF(終値!A266="","",IFERROR(4*STDEVP(終値!M266:AF266)/AVERAGE(終値!M266:AF266),""))</f>
        <v>0.59555209838806178</v>
      </c>
      <c r="K266" s="500">
        <f>IF(終値!A266="","",IFERROR(4*STDEVP(終値!N266:AG266)/AVERAGE(終値!N266:AG266),""))</f>
        <v>0.59969796961087107</v>
      </c>
      <c r="L266" s="500">
        <f>IF(終値!A266="","",IFERROR(4*STDEVP(終値!O266:AH266)/AVERAGE(終値!O266:AH266),""))</f>
        <v>0.63504026310794515</v>
      </c>
      <c r="M266" s="500">
        <f>IF(終値!A266="","",IFERROR(4*STDEVP(終値!P266:AI266)/AVERAGE(終値!P266:AI266),""))</f>
        <v>0.64827969213086944</v>
      </c>
      <c r="N266" s="500">
        <f>IF(終値!A266="","",IFERROR(4*STDEVP(終値!Q266:AJ266)/AVERAGE(終値!Q266:AJ266),""))</f>
        <v>0.61823066719418929</v>
      </c>
      <c r="O266" s="500">
        <f>IF(終値!A266="","",IFERROR(4*STDEVP(終値!R266:AK266)/AVERAGE(終値!R266:AK266),""))</f>
        <v>0.58421339676072159</v>
      </c>
      <c r="P266" s="500">
        <f>IF(終値!A266="","",IFERROR(4*STDEVP(終値!S266:AL266)/AVERAGE(終値!S266:AL266),""))</f>
        <v>0.53872145161115781</v>
      </c>
      <c r="Q266" s="500">
        <f>IF(終値!A266="","",IFERROR(4*STDEVP(終値!T266:AM266)/AVERAGE(終値!T266:AM266),""))</f>
        <v>0.49955435329040959</v>
      </c>
      <c r="R266" s="500">
        <f>IF(終値!A266="","",IFERROR(4*STDEVP(終値!U266:AN266)/AVERAGE(終値!U266:AN266),""))</f>
        <v>0.47617137701225198</v>
      </c>
      <c r="S266" s="500">
        <f>IF(終値!A266="","",IFERROR(4*STDEVP(終値!V266:AO266)/AVERAGE(終値!V266:AO266),""))</f>
        <v>0.44508810074758109</v>
      </c>
      <c r="T266" s="500">
        <f>IF(終値!A266="","",IFERROR(4*STDEVP(終値!W266:AP266)/AVERAGE(終値!W266:AP266),""))</f>
        <v>0.42092026892833712</v>
      </c>
      <c r="U266" s="500">
        <f>IF(終値!A266="","",IFERROR(4*STDEVP(終値!X266:AQ266)/AVERAGE(終値!X266:AQ266),""))</f>
        <v>0.41018908935441722</v>
      </c>
      <c r="V266" s="500">
        <f>IF(終値!A266="","",IFERROR(4*STDEVP(終値!Y266:AR266)/AVERAGE(終値!Y266:AR266),""))</f>
        <v>0.37482198325045535</v>
      </c>
      <c r="W266" s="500">
        <f>IF(終値!A266="","",IFERROR(4*STDEVP(終値!Z266:AS266)/AVERAGE(終値!Z266:AS266),""))</f>
        <v>0.36103794762850405</v>
      </c>
      <c r="X266" s="500">
        <f>IF(終値!A266="","",IFERROR(4*STDEVP(終値!AA266:AT266)/AVERAGE(終値!AA266:AT266),""))</f>
        <v>0.37958326078162952</v>
      </c>
      <c r="Y266" s="500">
        <f>IF(終値!A266="","",IFERROR(4*STDEVP(終値!AB266:AU266)/AVERAGE(終値!AB266:AU266),""))</f>
        <v>0.38624040719644276</v>
      </c>
      <c r="Z266" s="500">
        <f>IF(終値!A266="","",IFERROR(4*STDEVP(終値!AC266:AV266)/AVERAGE(終値!AC266:AV266),""))</f>
        <v>0.38705302085280896</v>
      </c>
      <c r="AA266" s="500">
        <f>IF(終値!A266="","",IFERROR(4*STDEVP(終値!AD266:AW266)/AVERAGE(終値!AD266:AW266),""))</f>
        <v>0.38808749190302311</v>
      </c>
      <c r="AB266" s="500">
        <f>IF(終値!A266="","",IFERROR(4*STDEVP(終値!AE266:AX266)/AVERAGE(終値!AE266:AX266),""))</f>
        <v>0.39755353989204878</v>
      </c>
      <c r="AC266" s="500">
        <f>IF(終値!A266="","",IFERROR(4*STDEVP(終値!AF266:AY266)/AVERAGE(終値!AF266:AY266),""))</f>
        <v>0.40167004637008341</v>
      </c>
      <c r="AD266" s="500">
        <f>IF(終値!A266="","",IFERROR(4*STDEVP(終値!AG266:AZ266)/AVERAGE(終値!AG266:AZ266),""))</f>
        <v>0.39443643571685616</v>
      </c>
      <c r="AE266" s="500">
        <f>IF(終値!A266="","",IFERROR(4*STDEVP(終値!AH266:BA266)/AVERAGE(終値!AH266:BA266),""))</f>
        <v>0.42710655055177804</v>
      </c>
      <c r="AF266" s="500">
        <f>IF(終値!A266="","",IFERROR(4*STDEVP(終値!AI266:BB266)/AVERAGE(終値!AI266:BB266),""))</f>
        <v>0.4761581626879533</v>
      </c>
      <c r="AG266" s="500">
        <f>IF(終値!A266="","",IFERROR(4*STDEVP(終値!AJ266:BC266)/AVERAGE(終値!AJ266:BC266),""))</f>
        <v>0.52143013001330241</v>
      </c>
      <c r="AH266" s="500">
        <f>IF(終値!A266="","",IFERROR(4*STDEVP(終値!AK266:BD266)/AVERAGE(終値!AK266:BD266),""))</f>
        <v>0.61819871182417718</v>
      </c>
      <c r="AI266" s="500">
        <f>IF(終値!A266="","",IFERROR(4*STDEVP(終値!AL266:BE266)/AVERAGE(終値!AL266:BE266),""))</f>
        <v>0.67455289516540529</v>
      </c>
      <c r="AJ266" s="500">
        <f>IF(終値!A266="","",IFERROR(4*STDEVP(終値!AM266:BF266)/AVERAGE(終値!AM266:BF266),""))</f>
        <v>0.67130525639769312</v>
      </c>
      <c r="AK266" s="500">
        <f>IF(終値!A266="","",IFERROR(4*STDEVP(終値!AN266:BG266)/AVERAGE(終値!AN266:BG266),""))</f>
        <v>0.66881503927309804</v>
      </c>
      <c r="AL266" s="500">
        <f>IF(終値!A266="","",IFERROR(4*STDEVP(終値!AO266:BH266)/AVERAGE(終値!AO266:BH266),""))</f>
        <v>0.66862402849030256</v>
      </c>
      <c r="AM266" s="500">
        <f>IF(終値!A266="","",IFERROR(4*STDEVP(終値!AP266:BI266)/AVERAGE(終値!AP266:BI266),""))</f>
        <v>0.67284311826715471</v>
      </c>
      <c r="AN266" s="500">
        <f>IF(終値!A266="","",IFERROR(4*STDEVP(終値!AQ266:BJ266)/AVERAGE(終値!AQ266:BJ266),""))</f>
        <v>0.6714585965187978</v>
      </c>
      <c r="AO266" s="500">
        <f>IF(終値!A266="","",IFERROR(4*STDEVP(終値!AR266:BK266)/AVERAGE(終値!AR266:BK266),""))</f>
        <v>0.62133322972092397</v>
      </c>
      <c r="AP266" s="500">
        <f>IF(終値!A266="","",IFERROR(4*STDEVP(終値!AS266:BL266)/AVERAGE(終値!AS266:BL266),""))</f>
        <v>0.57245134313151158</v>
      </c>
    </row>
    <row r="267" spans="1:42">
      <c r="A267" s="497" t="str">
        <f>IF(終値!A267="","",終値!A267)</f>
        <v>6356</v>
      </c>
      <c r="B267" s="500">
        <f>IF(終値!A267="","",IFERROR(4*STDEVP(終値!E267:X267)/AVERAGE(終値!E267:X267),""))</f>
        <v>0.28493039942101295</v>
      </c>
      <c r="C267" s="500">
        <f>IF(終値!A267="","",IFERROR(4*STDEVP(終値!F267:Y267)/AVERAGE(終値!F267:Y267),""))</f>
        <v>0.28983674843642815</v>
      </c>
      <c r="D267" s="500">
        <f>IF(終値!A267="","",IFERROR(4*STDEVP(終値!G267:Z267)/AVERAGE(終値!G267:Z267),""))</f>
        <v>0.30621327381901314</v>
      </c>
      <c r="E267" s="500">
        <f>IF(終値!A267="","",IFERROR(4*STDEVP(終値!H267:AA267)/AVERAGE(終値!H267:AA267),""))</f>
        <v>0.35894025316449435</v>
      </c>
      <c r="F267" s="500">
        <f>IF(終値!A267="","",IFERROR(4*STDEVP(終値!I267:AB267)/AVERAGE(終値!I267:AB267),""))</f>
        <v>0.36300381462095932</v>
      </c>
      <c r="G267" s="500">
        <f>IF(終値!A267="","",IFERROR(4*STDEVP(終値!J267:AC267)/AVERAGE(終値!J267:AC267),""))</f>
        <v>0.34251150436028061</v>
      </c>
      <c r="H267" s="500">
        <f>IF(終値!A267="","",IFERROR(4*STDEVP(終値!K267:AD267)/AVERAGE(終値!K267:AD267),""))</f>
        <v>0.31376496145208238</v>
      </c>
      <c r="I267" s="500">
        <f>IF(終値!A267="","",IFERROR(4*STDEVP(終値!L267:AE267)/AVERAGE(終値!L267:AE267),""))</f>
        <v>0.27812781288872807</v>
      </c>
      <c r="J267" s="500">
        <f>IF(終値!A267="","",IFERROR(4*STDEVP(終値!M267:AF267)/AVERAGE(終値!M267:AF267),""))</f>
        <v>0.24980856554220282</v>
      </c>
      <c r="K267" s="500">
        <f>IF(終値!A267="","",IFERROR(4*STDEVP(終値!N267:AG267)/AVERAGE(終値!N267:AG267),""))</f>
        <v>0.23959216546377332</v>
      </c>
      <c r="L267" s="500">
        <f>IF(終値!A267="","",IFERROR(4*STDEVP(終値!O267:AH267)/AVERAGE(終値!O267:AH267),""))</f>
        <v>0.22251933555373335</v>
      </c>
      <c r="M267" s="500">
        <f>IF(終値!A267="","",IFERROR(4*STDEVP(終値!P267:AI267)/AVERAGE(終値!P267:AI267),""))</f>
        <v>0.21338896209806771</v>
      </c>
      <c r="N267" s="500">
        <f>IF(終値!A267="","",IFERROR(4*STDEVP(終値!Q267:AJ267)/AVERAGE(終値!Q267:AJ267),""))</f>
        <v>0.20757507763858879</v>
      </c>
      <c r="O267" s="500">
        <f>IF(終値!A267="","",IFERROR(4*STDEVP(終値!R267:AK267)/AVERAGE(終値!R267:AK267),""))</f>
        <v>0.19094602598051688</v>
      </c>
      <c r="P267" s="500">
        <f>IF(終値!A267="","",IFERROR(4*STDEVP(終値!S267:AL267)/AVERAGE(終値!S267:AL267),""))</f>
        <v>0.1783424335490594</v>
      </c>
      <c r="Q267" s="500">
        <f>IF(終値!A267="","",IFERROR(4*STDEVP(終値!T267:AM267)/AVERAGE(終値!T267:AM267),""))</f>
        <v>0.17835758130788062</v>
      </c>
      <c r="R267" s="500">
        <f>IF(終値!A267="","",IFERROR(4*STDEVP(終値!U267:AN267)/AVERAGE(終値!U267:AN267),""))</f>
        <v>0.18500418773519728</v>
      </c>
      <c r="S267" s="500">
        <f>IF(終値!A267="","",IFERROR(4*STDEVP(終値!V267:AO267)/AVERAGE(終値!V267:AO267),""))</f>
        <v>0.20474651558574036</v>
      </c>
      <c r="T267" s="500">
        <f>IF(終値!A267="","",IFERROR(4*STDEVP(終値!W267:AP267)/AVERAGE(終値!W267:AP267),""))</f>
        <v>0.2114400464461452</v>
      </c>
      <c r="U267" s="500">
        <f>IF(終値!A267="","",IFERROR(4*STDEVP(終値!X267:AQ267)/AVERAGE(終値!X267:AQ267),""))</f>
        <v>0.2202493276277617</v>
      </c>
      <c r="V267" s="500">
        <f>IF(終値!A267="","",IFERROR(4*STDEVP(終値!Y267:AR267)/AVERAGE(終値!Y267:AR267),""))</f>
        <v>0.23478731958805288</v>
      </c>
      <c r="W267" s="500">
        <f>IF(終値!A267="","",IFERROR(4*STDEVP(終値!Z267:AS267)/AVERAGE(終値!Z267:AS267),""))</f>
        <v>0.24056683044576141</v>
      </c>
      <c r="X267" s="500">
        <f>IF(終値!A267="","",IFERROR(4*STDEVP(終値!AA267:AT267)/AVERAGE(終値!AA267:AT267),""))</f>
        <v>0.23813771995788821</v>
      </c>
      <c r="Y267" s="500">
        <f>IF(終値!A267="","",IFERROR(4*STDEVP(終値!AB267:AU267)/AVERAGE(終値!AB267:AU267),""))</f>
        <v>0.18883543819894386</v>
      </c>
      <c r="Z267" s="500">
        <f>IF(終値!A267="","",IFERROR(4*STDEVP(終値!AC267:AV267)/AVERAGE(終値!AC267:AV267),""))</f>
        <v>0.17786037889112979</v>
      </c>
      <c r="AA267" s="500">
        <f>IF(終値!A267="","",IFERROR(4*STDEVP(終値!AD267:AW267)/AVERAGE(終値!AD267:AW267),""))</f>
        <v>0.17803512913934463</v>
      </c>
      <c r="AB267" s="500">
        <f>IF(終値!A267="","",IFERROR(4*STDEVP(終値!AE267:AX267)/AVERAGE(終値!AE267:AX267),""))</f>
        <v>0.17792796769356276</v>
      </c>
      <c r="AC267" s="500">
        <f>IF(終値!A267="","",IFERROR(4*STDEVP(終値!AF267:AY267)/AVERAGE(終値!AF267:AY267),""))</f>
        <v>0.17903073476873135</v>
      </c>
      <c r="AD267" s="500">
        <f>IF(終値!A267="","",IFERROR(4*STDEVP(終値!AG267:AZ267)/AVERAGE(終値!AG267:AZ267),""))</f>
        <v>0.17893864530664047</v>
      </c>
      <c r="AE267" s="500">
        <f>IF(終値!A267="","",IFERROR(4*STDEVP(終値!AH267:BA267)/AVERAGE(終値!AH267:BA267),""))</f>
        <v>0.20367051000856035</v>
      </c>
      <c r="AF267" s="500">
        <f>IF(終値!A267="","",IFERROR(4*STDEVP(終値!AI267:BB267)/AVERAGE(終値!AI267:BB267),""))</f>
        <v>0.23161671152337068</v>
      </c>
      <c r="AG267" s="500">
        <f>IF(終値!A267="","",IFERROR(4*STDEVP(終値!AJ267:BC267)/AVERAGE(終値!AJ267:BC267),""))</f>
        <v>0.26076429459572242</v>
      </c>
      <c r="AH267" s="500">
        <f>IF(終値!A267="","",IFERROR(4*STDEVP(終値!AK267:BD267)/AVERAGE(終値!AK267:BD267),""))</f>
        <v>0.28466941621624203</v>
      </c>
      <c r="AI267" s="500">
        <f>IF(終値!A267="","",IFERROR(4*STDEVP(終値!AL267:BE267)/AVERAGE(終値!AL267:BE267),""))</f>
        <v>0.28361812871287484</v>
      </c>
      <c r="AJ267" s="500">
        <f>IF(終値!A267="","",IFERROR(4*STDEVP(終値!AM267:BF267)/AVERAGE(終値!AM267:BF267),""))</f>
        <v>0.28329247458418644</v>
      </c>
      <c r="AK267" s="500">
        <f>IF(終値!A267="","",IFERROR(4*STDEVP(終値!AN267:BG267)/AVERAGE(終値!AN267:BG267),""))</f>
        <v>0.30196917297905412</v>
      </c>
      <c r="AL267" s="500">
        <f>IF(終値!A267="","",IFERROR(4*STDEVP(終値!AO267:BH267)/AVERAGE(終値!AO267:BH267),""))</f>
        <v>0.30839850976845035</v>
      </c>
      <c r="AM267" s="500">
        <f>IF(終値!A267="","",IFERROR(4*STDEVP(終値!AP267:BI267)/AVERAGE(終値!AP267:BI267),""))</f>
        <v>0.30323895144379731</v>
      </c>
      <c r="AN267" s="500">
        <f>IF(終値!A267="","",IFERROR(4*STDEVP(終値!AQ267:BJ267)/AVERAGE(終値!AQ267:BJ267),""))</f>
        <v>0.30179154325350371</v>
      </c>
      <c r="AO267" s="500">
        <f>IF(終値!A267="","",IFERROR(4*STDEVP(終値!AR267:BK267)/AVERAGE(終値!AR267:BK267),""))</f>
        <v>0.30253129573577703</v>
      </c>
      <c r="AP267" s="500">
        <f>IF(終値!A267="","",IFERROR(4*STDEVP(終値!AS267:BL267)/AVERAGE(終値!AS267:BL267),""))</f>
        <v>0.29462549527446891</v>
      </c>
    </row>
    <row r="268" spans="1:42">
      <c r="A268" s="497" t="str">
        <f>IF(終値!A268="","",終値!A268)</f>
        <v>7711</v>
      </c>
      <c r="B268" s="500">
        <f>IF(終値!A268="","",IFERROR(4*STDEVP(終値!E268:X268)/AVERAGE(終値!E268:X268),""))</f>
        <v>0.2408646719481598</v>
      </c>
      <c r="C268" s="500">
        <f>IF(終値!A268="","",IFERROR(4*STDEVP(終値!F268:Y268)/AVERAGE(終値!F268:Y268),""))</f>
        <v>0.24508399862954983</v>
      </c>
      <c r="D268" s="500">
        <f>IF(終値!A268="","",IFERROR(4*STDEVP(終値!G268:Z268)/AVERAGE(終値!G268:Z268),""))</f>
        <v>0.25428119259782311</v>
      </c>
      <c r="E268" s="500">
        <f>IF(終値!A268="","",IFERROR(4*STDEVP(終値!H268:AA268)/AVERAGE(終値!H268:AA268),""))</f>
        <v>0.27049473864798695</v>
      </c>
      <c r="F268" s="500">
        <f>IF(終値!A268="","",IFERROR(4*STDEVP(終値!I268:AB268)/AVERAGE(終値!I268:AB268),""))</f>
        <v>0.26784092581625141</v>
      </c>
      <c r="G268" s="500">
        <f>IF(終値!A268="","",IFERROR(4*STDEVP(終値!J268:AC268)/AVERAGE(終値!J268:AC268),""))</f>
        <v>0.25524485222484189</v>
      </c>
      <c r="H268" s="500">
        <f>IF(終値!A268="","",IFERROR(4*STDEVP(終値!K268:AD268)/AVERAGE(終値!K268:AD268),""))</f>
        <v>0.2293254144746385</v>
      </c>
      <c r="I268" s="500">
        <f>IF(終値!A268="","",IFERROR(4*STDEVP(終値!L268:AE268)/AVERAGE(終値!L268:AE268),""))</f>
        <v>0.19536996196895962</v>
      </c>
      <c r="J268" s="500">
        <f>IF(終値!A268="","",IFERROR(4*STDEVP(終値!M268:AF268)/AVERAGE(終値!M268:AF268),""))</f>
        <v>0.16660996393060651</v>
      </c>
      <c r="K268" s="500">
        <f>IF(終値!A268="","",IFERROR(4*STDEVP(終値!N268:AG268)/AVERAGE(終値!N268:AG268),""))</f>
        <v>0.15627946301477966</v>
      </c>
      <c r="L268" s="500">
        <f>IF(終値!A268="","",IFERROR(4*STDEVP(終値!O268:AH268)/AVERAGE(終値!O268:AH268),""))</f>
        <v>0.14621149918634438</v>
      </c>
      <c r="M268" s="500">
        <f>IF(終値!A268="","",IFERROR(4*STDEVP(終値!P268:AI268)/AVERAGE(終値!P268:AI268),""))</f>
        <v>0.14842120450157129</v>
      </c>
      <c r="N268" s="500">
        <f>IF(終値!A268="","",IFERROR(4*STDEVP(終値!Q268:AJ268)/AVERAGE(終値!Q268:AJ268),""))</f>
        <v>0.1462210413694244</v>
      </c>
      <c r="O268" s="500">
        <f>IF(終値!A268="","",IFERROR(4*STDEVP(終値!R268:AK268)/AVERAGE(終値!R268:AK268),""))</f>
        <v>0.17013529298743352</v>
      </c>
      <c r="P268" s="500">
        <f>IF(終値!A268="","",IFERROR(4*STDEVP(終値!S268:AL268)/AVERAGE(終値!S268:AL268),""))</f>
        <v>0.1704085098347167</v>
      </c>
      <c r="Q268" s="500">
        <f>IF(終値!A268="","",IFERROR(4*STDEVP(終値!T268:AM268)/AVERAGE(終値!T268:AM268),""))</f>
        <v>0.18894422504701583</v>
      </c>
      <c r="R268" s="500">
        <f>IF(終値!A268="","",IFERROR(4*STDEVP(終値!U268:AN268)/AVERAGE(終値!U268:AN268),""))</f>
        <v>0.21734968530510487</v>
      </c>
      <c r="S268" s="500">
        <f>IF(終値!A268="","",IFERROR(4*STDEVP(終値!V268:AO268)/AVERAGE(終値!V268:AO268),""))</f>
        <v>0.21814720055906847</v>
      </c>
      <c r="T268" s="500">
        <f>IF(終値!A268="","",IFERROR(4*STDEVP(終値!W268:AP268)/AVERAGE(終値!W268:AP268),""))</f>
        <v>0.21635905779433054</v>
      </c>
      <c r="U268" s="500">
        <f>IF(終値!A268="","",IFERROR(4*STDEVP(終値!X268:AQ268)/AVERAGE(終値!X268:AQ268),""))</f>
        <v>0.21249266905288475</v>
      </c>
      <c r="V268" s="500">
        <f>IF(終値!A268="","",IFERROR(4*STDEVP(終値!Y268:AR268)/AVERAGE(終値!Y268:AR268),""))</f>
        <v>0.21249266905288475</v>
      </c>
      <c r="W268" s="500">
        <f>IF(終値!A268="","",IFERROR(4*STDEVP(終値!Z268:AS268)/AVERAGE(終値!Z268:AS268),""))</f>
        <v>0.21809812857419653</v>
      </c>
      <c r="X268" s="500">
        <f>IF(終値!A268="","",IFERROR(4*STDEVP(終値!AA268:AT268)/AVERAGE(終値!AA268:AT268),""))</f>
        <v>0.21898515634435262</v>
      </c>
      <c r="Y268" s="500">
        <f>IF(終値!A268="","",IFERROR(4*STDEVP(終値!AB268:AU268)/AVERAGE(終値!AB268:AU268),""))</f>
        <v>0.21819358344965323</v>
      </c>
      <c r="Z268" s="500">
        <f>IF(終値!A268="","",IFERROR(4*STDEVP(終値!AC268:AV268)/AVERAGE(終値!AC268:AV268),""))</f>
        <v>0.23139741778128944</v>
      </c>
      <c r="AA268" s="500">
        <f>IF(終値!A268="","",IFERROR(4*STDEVP(終値!AD268:AW268)/AVERAGE(終値!AD268:AW268),""))</f>
        <v>0.22666533908930012</v>
      </c>
      <c r="AB268" s="500">
        <f>IF(終値!A268="","",IFERROR(4*STDEVP(終値!AE268:AX268)/AVERAGE(終値!AE268:AX268),""))</f>
        <v>0.2226457337876937</v>
      </c>
      <c r="AC268" s="500">
        <f>IF(終値!A268="","",IFERROR(4*STDEVP(終値!AF268:AY268)/AVERAGE(終値!AF268:AY268),""))</f>
        <v>0.22077952726233505</v>
      </c>
      <c r="AD268" s="500">
        <f>IF(終値!A268="","",IFERROR(4*STDEVP(終値!AG268:AZ268)/AVERAGE(終値!AG268:AZ268),""))</f>
        <v>0.21946667405507178</v>
      </c>
      <c r="AE268" s="500">
        <f>IF(終値!A268="","",IFERROR(4*STDEVP(終値!AH268:BA268)/AVERAGE(終値!AH268:BA268),""))</f>
        <v>0.21910165340770488</v>
      </c>
      <c r="AF268" s="500">
        <f>IF(終値!A268="","",IFERROR(4*STDEVP(終値!AI268:BB268)/AVERAGE(終値!AI268:BB268),""))</f>
        <v>0.22182987650616681</v>
      </c>
      <c r="AG268" s="500">
        <f>IF(終値!A268="","",IFERROR(4*STDEVP(終値!AJ268:BC268)/AVERAGE(終値!AJ268:BC268),""))</f>
        <v>0.22648903721989705</v>
      </c>
      <c r="AH268" s="500">
        <f>IF(終値!A268="","",IFERROR(4*STDEVP(終値!AK268:BD268)/AVERAGE(終値!AK268:BD268),""))</f>
        <v>0.25477125313806842</v>
      </c>
      <c r="AI268" s="500">
        <f>IF(終値!A268="","",IFERROR(4*STDEVP(終値!AL268:BE268)/AVERAGE(終値!AL268:BE268),""))</f>
        <v>0.25268089222017603</v>
      </c>
      <c r="AJ268" s="500">
        <f>IF(終値!A268="","",IFERROR(4*STDEVP(終値!AM268:BF268)/AVERAGE(終値!AM268:BF268),""))</f>
        <v>0.2496901360496413</v>
      </c>
      <c r="AK268" s="500">
        <f>IF(終値!A268="","",IFERROR(4*STDEVP(終値!AN268:BG268)/AVERAGE(終値!AN268:BG268),""))</f>
        <v>0.24692145967233789</v>
      </c>
      <c r="AL268" s="500">
        <f>IF(終値!A268="","",IFERROR(4*STDEVP(終値!AO268:BH268)/AVERAGE(終値!AO268:BH268),""))</f>
        <v>0.23549342621419958</v>
      </c>
      <c r="AM268" s="500">
        <f>IF(終値!A268="","",IFERROR(4*STDEVP(終値!AP268:BI268)/AVERAGE(終値!AP268:BI268),""))</f>
        <v>0.23201235415180488</v>
      </c>
      <c r="AN268" s="500">
        <f>IF(終値!A268="","",IFERROR(4*STDEVP(終値!AQ268:BJ268)/AVERAGE(終値!AQ268:BJ268),""))</f>
        <v>0.22417347899942736</v>
      </c>
      <c r="AO268" s="500">
        <f>IF(終値!A268="","",IFERROR(4*STDEVP(終値!AR268:BK268)/AVERAGE(終値!AR268:BK268),""))</f>
        <v>0.21634291867038316</v>
      </c>
      <c r="AP268" s="500">
        <f>IF(終値!A268="","",IFERROR(4*STDEVP(終値!AS268:BL268)/AVERAGE(終値!AS268:BL268),""))</f>
        <v>0.19006212492435437</v>
      </c>
    </row>
    <row r="269" spans="1:42">
      <c r="A269" s="497" t="str">
        <f>IF(終値!A269="","",終値!A269)</f>
        <v>6376</v>
      </c>
      <c r="B269" s="500">
        <f>IF(終値!A269="","",IFERROR(4*STDEVP(終値!E269:X269)/AVERAGE(終値!E269:X269),""))</f>
        <v>0.1824928313400386</v>
      </c>
      <c r="C269" s="500">
        <f>IF(終値!A269="","",IFERROR(4*STDEVP(終値!F269:Y269)/AVERAGE(終値!F269:Y269),""))</f>
        <v>0.17539211295514046</v>
      </c>
      <c r="D269" s="500">
        <f>IF(終値!A269="","",IFERROR(4*STDEVP(終値!G269:Z269)/AVERAGE(終値!G269:Z269),""))</f>
        <v>0.16676486382656761</v>
      </c>
      <c r="E269" s="500">
        <f>IF(終値!A269="","",IFERROR(4*STDEVP(終値!H269:AA269)/AVERAGE(終値!H269:AA269),""))</f>
        <v>0.17270385476521663</v>
      </c>
      <c r="F269" s="500">
        <f>IF(終値!A269="","",IFERROR(4*STDEVP(終値!I269:AB269)/AVERAGE(終値!I269:AB269),""))</f>
        <v>0.1797450701247324</v>
      </c>
      <c r="G269" s="500">
        <f>IF(終値!A269="","",IFERROR(4*STDEVP(終値!J269:AC269)/AVERAGE(終値!J269:AC269),""))</f>
        <v>0.17917532929271116</v>
      </c>
      <c r="H269" s="500">
        <f>IF(終値!A269="","",IFERROR(4*STDEVP(終値!K269:AD269)/AVERAGE(終値!K269:AD269),""))</f>
        <v>0.16119153250075008</v>
      </c>
      <c r="I269" s="500">
        <f>IF(終値!A269="","",IFERROR(4*STDEVP(終値!L269:AE269)/AVERAGE(終値!L269:AE269),""))</f>
        <v>0.14853672235202967</v>
      </c>
      <c r="J269" s="500">
        <f>IF(終値!A269="","",IFERROR(4*STDEVP(終値!M269:AF269)/AVERAGE(終値!M269:AF269),""))</f>
        <v>0.15393756886335355</v>
      </c>
      <c r="K269" s="500">
        <f>IF(終値!A269="","",IFERROR(4*STDEVP(終値!N269:AG269)/AVERAGE(終値!N269:AG269),""))</f>
        <v>0.16631878892391186</v>
      </c>
      <c r="L269" s="500">
        <f>IF(終値!A269="","",IFERROR(4*STDEVP(終値!O269:AH269)/AVERAGE(終値!O269:AH269),""))</f>
        <v>0.17362794383274685</v>
      </c>
      <c r="M269" s="500">
        <f>IF(終値!A269="","",IFERROR(4*STDEVP(終値!P269:AI269)/AVERAGE(終値!P269:AI269),""))</f>
        <v>0.17458491476020616</v>
      </c>
      <c r="N269" s="500">
        <f>IF(終値!A269="","",IFERROR(4*STDEVP(終値!Q269:AJ269)/AVERAGE(終値!Q269:AJ269),""))</f>
        <v>0.17558217988273497</v>
      </c>
      <c r="O269" s="500">
        <f>IF(終値!A269="","",IFERROR(4*STDEVP(終値!R269:AK269)/AVERAGE(終値!R269:AK269),""))</f>
        <v>0.17411295532761994</v>
      </c>
      <c r="P269" s="500">
        <f>IF(終値!A269="","",IFERROR(4*STDEVP(終値!S269:AL269)/AVERAGE(終値!S269:AL269),""))</f>
        <v>0.17249890437760537</v>
      </c>
      <c r="Q269" s="500">
        <f>IF(終値!A269="","",IFERROR(4*STDEVP(終値!T269:AM269)/AVERAGE(終値!T269:AM269),""))</f>
        <v>0.1714487912707239</v>
      </c>
      <c r="R269" s="500">
        <f>IF(終値!A269="","",IFERROR(4*STDEVP(終値!U269:AN269)/AVERAGE(終値!U269:AN269),""))</f>
        <v>0.17228666537308435</v>
      </c>
      <c r="S269" s="500">
        <f>IF(終値!A269="","",IFERROR(4*STDEVP(終値!V269:AO269)/AVERAGE(終値!V269:AO269),""))</f>
        <v>0.17627602049438693</v>
      </c>
      <c r="T269" s="500">
        <f>IF(終値!A269="","",IFERROR(4*STDEVP(終値!W269:AP269)/AVERAGE(終値!W269:AP269),""))</f>
        <v>0.16763162007822244</v>
      </c>
      <c r="U269" s="500">
        <f>IF(終値!A269="","",IFERROR(4*STDEVP(終値!X269:AQ269)/AVERAGE(終値!X269:AQ269),""))</f>
        <v>0.17642265570407659</v>
      </c>
      <c r="V269" s="500">
        <f>IF(終値!A269="","",IFERROR(4*STDEVP(終値!Y269:AR269)/AVERAGE(終値!Y269:AR269),""))</f>
        <v>0.18856973842322022</v>
      </c>
      <c r="W269" s="500">
        <f>IF(終値!A269="","",IFERROR(4*STDEVP(終値!Z269:AS269)/AVERAGE(終値!Z269:AS269),""))</f>
        <v>0.20059012115723301</v>
      </c>
      <c r="X269" s="500">
        <f>IF(終値!A269="","",IFERROR(4*STDEVP(終値!AA269:AT269)/AVERAGE(終値!AA269:AT269),""))</f>
        <v>0.22982279297375185</v>
      </c>
      <c r="Y269" s="500">
        <f>IF(終値!A269="","",IFERROR(4*STDEVP(終値!AB269:AU269)/AVERAGE(終値!AB269:AU269),""))</f>
        <v>0.26669016711904814</v>
      </c>
      <c r="Z269" s="500">
        <f>IF(終値!A269="","",IFERROR(4*STDEVP(終値!AC269:AV269)/AVERAGE(終値!AC269:AV269),""))</f>
        <v>0.28994086752165393</v>
      </c>
      <c r="AA269" s="500">
        <f>IF(終値!A269="","",IFERROR(4*STDEVP(終値!AD269:AW269)/AVERAGE(終値!AD269:AW269),""))</f>
        <v>0.32474765487600665</v>
      </c>
      <c r="AB269" s="500">
        <f>IF(終値!A269="","",IFERROR(4*STDEVP(終値!AE269:AX269)/AVERAGE(終値!AE269:AX269),""))</f>
        <v>0.35921091982345638</v>
      </c>
      <c r="AC269" s="500">
        <f>IF(終値!A269="","",IFERROR(4*STDEVP(終値!AF269:AY269)/AVERAGE(終値!AF269:AY269),""))</f>
        <v>0.38345777531040737</v>
      </c>
      <c r="AD269" s="500">
        <f>IF(終値!A269="","",IFERROR(4*STDEVP(終値!AG269:AZ269)/AVERAGE(終値!AG269:AZ269),""))</f>
        <v>0.38657561882001529</v>
      </c>
      <c r="AE269" s="500">
        <f>IF(終値!A269="","",IFERROR(4*STDEVP(終値!AH269:BA269)/AVERAGE(終値!AH269:BA269),""))</f>
        <v>0.38526894472767542</v>
      </c>
      <c r="AF269" s="500">
        <f>IF(終値!A269="","",IFERROR(4*STDEVP(終値!AI269:BB269)/AVERAGE(終値!AI269:BB269),""))</f>
        <v>0.37114509588821776</v>
      </c>
      <c r="AG269" s="500">
        <f>IF(終値!A269="","",IFERROR(4*STDEVP(終値!AJ269:BC269)/AVERAGE(終値!AJ269:BC269),""))</f>
        <v>0.35902838140868043</v>
      </c>
      <c r="AH269" s="500">
        <f>IF(終値!A269="","",IFERROR(4*STDEVP(終値!AK269:BD269)/AVERAGE(終値!AK269:BD269),""))</f>
        <v>0.33600792326194262</v>
      </c>
      <c r="AI269" s="500">
        <f>IF(終値!A269="","",IFERROR(4*STDEVP(終値!AL269:BE269)/AVERAGE(終値!AL269:BE269),""))</f>
        <v>0.29900351870996211</v>
      </c>
      <c r="AJ269" s="500">
        <f>IF(終値!A269="","",IFERROR(4*STDEVP(終値!AM269:BF269)/AVERAGE(終値!AM269:BF269),""))</f>
        <v>0.28564633709229714</v>
      </c>
      <c r="AK269" s="500">
        <f>IF(終値!A269="","",IFERROR(4*STDEVP(終値!AN269:BG269)/AVERAGE(終値!AN269:BG269),""))</f>
        <v>0.27206483477204468</v>
      </c>
      <c r="AL269" s="500">
        <f>IF(終値!A269="","",IFERROR(4*STDEVP(終値!AO269:BH269)/AVERAGE(終値!AO269:BH269),""))</f>
        <v>0.27394781489250969</v>
      </c>
      <c r="AM269" s="500">
        <f>IF(終値!A269="","",IFERROR(4*STDEVP(終値!AP269:BI269)/AVERAGE(終値!AP269:BI269),""))</f>
        <v>0.27808777590361794</v>
      </c>
      <c r="AN269" s="500">
        <f>IF(終値!A269="","",IFERROR(4*STDEVP(終値!AQ269:BJ269)/AVERAGE(終値!AQ269:BJ269),""))</f>
        <v>0.26478705813841141</v>
      </c>
      <c r="AO269" s="500">
        <f>IF(終値!A269="","",IFERROR(4*STDEVP(終値!AR269:BK269)/AVERAGE(終値!AR269:BK269),""))</f>
        <v>0.26258655393179414</v>
      </c>
      <c r="AP269" s="500">
        <f>IF(終値!A269="","",IFERROR(4*STDEVP(終値!AS269:BL269)/AVERAGE(終値!AS269:BL269),""))</f>
        <v>0.28302201194396576</v>
      </c>
    </row>
    <row r="270" spans="1:42">
      <c r="A270" s="497" t="str">
        <f>IF(終値!A270="","",終値!A270)</f>
        <v>9115</v>
      </c>
      <c r="B270" s="500">
        <f>IF(終値!A270="","",IFERROR(4*STDEVP(終値!E270:X270)/AVERAGE(終値!E270:X270),""))</f>
        <v>0.15593449695498857</v>
      </c>
      <c r="C270" s="500">
        <f>IF(終値!A270="","",IFERROR(4*STDEVP(終値!F270:Y270)/AVERAGE(終値!F270:Y270),""))</f>
        <v>0.15691617521024756</v>
      </c>
      <c r="D270" s="500">
        <f>IF(終値!A270="","",IFERROR(4*STDEVP(終値!G270:Z270)/AVERAGE(終値!G270:Z270),""))</f>
        <v>0.13646526276994811</v>
      </c>
      <c r="E270" s="500">
        <f>IF(終値!A270="","",IFERROR(4*STDEVP(終値!H270:AA270)/AVERAGE(終値!H270:AA270),""))</f>
        <v>0.13676799956970445</v>
      </c>
      <c r="F270" s="500">
        <f>IF(終値!A270="","",IFERROR(4*STDEVP(終値!I270:AB270)/AVERAGE(終値!I270:AB270),""))</f>
        <v>0.13491129187029197</v>
      </c>
      <c r="G270" s="500">
        <f>IF(終値!A270="","",IFERROR(4*STDEVP(終値!J270:AC270)/AVERAGE(終値!J270:AC270),""))</f>
        <v>0.13420178395223059</v>
      </c>
      <c r="H270" s="500">
        <f>IF(終値!A270="","",IFERROR(4*STDEVP(終値!K270:AD270)/AVERAGE(終値!K270:AD270),""))</f>
        <v>0.12504405995597714</v>
      </c>
      <c r="I270" s="500">
        <f>IF(終値!A270="","",IFERROR(4*STDEVP(終値!L270:AE270)/AVERAGE(終値!L270:AE270),""))</f>
        <v>0.12321000807328161</v>
      </c>
      <c r="J270" s="500">
        <f>IF(終値!A270="","",IFERROR(4*STDEVP(終値!M270:AF270)/AVERAGE(終値!M270:AF270),""))</f>
        <v>0.12561970184863691</v>
      </c>
      <c r="K270" s="500">
        <f>IF(終値!A270="","",IFERROR(4*STDEVP(終値!N270:AG270)/AVERAGE(終値!N270:AG270),""))</f>
        <v>0.12109921942341238</v>
      </c>
      <c r="L270" s="500">
        <f>IF(終値!A270="","",IFERROR(4*STDEVP(終値!O270:AH270)/AVERAGE(終値!O270:AH270),""))</f>
        <v>0.10742483399624578</v>
      </c>
      <c r="M270" s="500">
        <f>IF(終値!A270="","",IFERROR(4*STDEVP(終値!P270:AI270)/AVERAGE(終値!P270:AI270),""))</f>
        <v>0.11258769172215208</v>
      </c>
      <c r="N270" s="500">
        <f>IF(終値!A270="","",IFERROR(4*STDEVP(終値!Q270:AJ270)/AVERAGE(終値!Q270:AJ270),""))</f>
        <v>8.4395739443347301E-2</v>
      </c>
      <c r="O270" s="500">
        <f>IF(終値!A270="","",IFERROR(4*STDEVP(終値!R270:AK270)/AVERAGE(終値!R270:AK270),""))</f>
        <v>0.10587909401416708</v>
      </c>
      <c r="P270" s="500">
        <f>IF(終値!A270="","",IFERROR(4*STDEVP(終値!S270:AL270)/AVERAGE(終値!S270:AL270),""))</f>
        <v>0.11787298653790175</v>
      </c>
      <c r="Q270" s="500">
        <f>IF(終値!A270="","",IFERROR(4*STDEVP(終値!T270:AM270)/AVERAGE(終値!T270:AM270),""))</f>
        <v>0.12239326599277509</v>
      </c>
      <c r="R270" s="500">
        <f>IF(終値!A270="","",IFERROR(4*STDEVP(終値!U270:AN270)/AVERAGE(終値!U270:AN270),""))</f>
        <v>0.11338829338455277</v>
      </c>
      <c r="S270" s="500">
        <f>IF(終値!A270="","",IFERROR(4*STDEVP(終値!V270:AO270)/AVERAGE(終値!V270:AO270),""))</f>
        <v>0.11159556425869596</v>
      </c>
      <c r="T270" s="500">
        <f>IF(終値!A270="","",IFERROR(4*STDEVP(終値!W270:AP270)/AVERAGE(終値!W270:AP270),""))</f>
        <v>0.11501215239872754</v>
      </c>
      <c r="U270" s="500">
        <f>IF(終値!A270="","",IFERROR(4*STDEVP(終値!X270:AQ270)/AVERAGE(終値!X270:AQ270),""))</f>
        <v>0.12185145354238221</v>
      </c>
      <c r="V270" s="500">
        <f>IF(終値!A270="","",IFERROR(4*STDEVP(終値!Y270:AR270)/AVERAGE(終値!Y270:AR270),""))</f>
        <v>0.14976246659153822</v>
      </c>
      <c r="W270" s="500">
        <f>IF(終値!A270="","",IFERROR(4*STDEVP(終値!Z270:AS270)/AVERAGE(終値!Z270:AS270),""))</f>
        <v>0.1769836690108417</v>
      </c>
      <c r="X270" s="500">
        <f>IF(終値!A270="","",IFERROR(4*STDEVP(終値!AA270:AT270)/AVERAGE(終値!AA270:AT270),""))</f>
        <v>0.2152329482363976</v>
      </c>
      <c r="Y270" s="500">
        <f>IF(終値!A270="","",IFERROR(4*STDEVP(終値!AB270:AU270)/AVERAGE(終値!AB270:AU270),""))</f>
        <v>0.26394379762247594</v>
      </c>
      <c r="Z270" s="500">
        <f>IF(終値!A270="","",IFERROR(4*STDEVP(終値!AC270:AV270)/AVERAGE(終値!AC270:AV270),""))</f>
        <v>0.30506903004785213</v>
      </c>
      <c r="AA270" s="500">
        <f>IF(終値!A270="","",IFERROR(4*STDEVP(終値!AD270:AW270)/AVERAGE(終値!AD270:AW270),""))</f>
        <v>0.34333795716897381</v>
      </c>
      <c r="AB270" s="500">
        <f>IF(終値!A270="","",IFERROR(4*STDEVP(終値!AE270:AX270)/AVERAGE(終値!AE270:AX270),""))</f>
        <v>0.38042852706111552</v>
      </c>
      <c r="AC270" s="500">
        <f>IF(終値!A270="","",IFERROR(4*STDEVP(終値!AF270:AY270)/AVERAGE(終値!AF270:AY270),""))</f>
        <v>0.41068361876461229</v>
      </c>
      <c r="AD270" s="500">
        <f>IF(終値!A270="","",IFERROR(4*STDEVP(終値!AG270:AZ270)/AVERAGE(終値!AG270:AZ270),""))</f>
        <v>0.43674657104453146</v>
      </c>
      <c r="AE270" s="500">
        <f>IF(終値!A270="","",IFERROR(4*STDEVP(終値!AH270:BA270)/AVERAGE(終値!AH270:BA270),""))</f>
        <v>0.47492145793886814</v>
      </c>
      <c r="AF270" s="500">
        <f>IF(終値!A270="","",IFERROR(4*STDEVP(終値!AI270:BB270)/AVERAGE(終値!AI270:BB270),""))</f>
        <v>0.50830827434311554</v>
      </c>
      <c r="AG270" s="500">
        <f>IF(終値!A270="","",IFERROR(4*STDEVP(終値!AJ270:BC270)/AVERAGE(終値!AJ270:BC270),""))</f>
        <v>0.527203834700539</v>
      </c>
      <c r="AH270" s="500">
        <f>IF(終値!A270="","",IFERROR(4*STDEVP(終値!AK270:BD270)/AVERAGE(終値!AK270:BD270),""))</f>
        <v>0.54257867615075228</v>
      </c>
      <c r="AI270" s="500">
        <f>IF(終値!A270="","",IFERROR(4*STDEVP(終値!AL270:BE270)/AVERAGE(終値!AL270:BE270),""))</f>
        <v>0.53259901532198262</v>
      </c>
      <c r="AJ270" s="500">
        <f>IF(終値!A270="","",IFERROR(4*STDEVP(終値!AM270:BF270)/AVERAGE(終値!AM270:BF270),""))</f>
        <v>0.51118638397317029</v>
      </c>
      <c r="AK270" s="500">
        <f>IF(終値!A270="","",IFERROR(4*STDEVP(終値!AN270:BG270)/AVERAGE(終値!AN270:BG270),""))</f>
        <v>0.47924247185085173</v>
      </c>
      <c r="AL270" s="500">
        <f>IF(終値!A270="","",IFERROR(4*STDEVP(終値!AO270:BH270)/AVERAGE(終値!AO270:BH270),""))</f>
        <v>0.44287670798255535</v>
      </c>
      <c r="AM270" s="500">
        <f>IF(終値!A270="","",IFERROR(4*STDEVP(終値!AP270:BI270)/AVERAGE(終値!AP270:BI270),""))</f>
        <v>0.41844149540804548</v>
      </c>
      <c r="AN270" s="500">
        <f>IF(終値!A270="","",IFERROR(4*STDEVP(終値!AQ270:BJ270)/AVERAGE(終値!AQ270:BJ270),""))</f>
        <v>0.39681159888258916</v>
      </c>
      <c r="AO270" s="500">
        <f>IF(終値!A270="","",IFERROR(4*STDEVP(終値!AR270:BK270)/AVERAGE(終値!AR270:BK270),""))</f>
        <v>0.37000957145547364</v>
      </c>
      <c r="AP270" s="500">
        <f>IF(終値!A270="","",IFERROR(4*STDEVP(終値!AS270:BL270)/AVERAGE(終値!AS270:BL270),""))</f>
        <v>0.34491957611022095</v>
      </c>
    </row>
    <row r="271" spans="1:42">
      <c r="A271" s="497" t="str">
        <f>IF(終値!A271="","",終値!A271)</f>
        <v>3864</v>
      </c>
      <c r="B271" s="500">
        <f>IF(終値!A271="","",IFERROR(4*STDEVP(終値!E271:X271)/AVERAGE(終値!E271:X271),""))</f>
        <v>0.19967302848831847</v>
      </c>
      <c r="C271" s="500">
        <f>IF(終値!A271="","",IFERROR(4*STDEVP(終値!F271:Y271)/AVERAGE(終値!F271:Y271),""))</f>
        <v>0.21316602594878709</v>
      </c>
      <c r="D271" s="500">
        <f>IF(終値!A271="","",IFERROR(4*STDEVP(終値!G271:Z271)/AVERAGE(終値!G271:Z271),""))</f>
        <v>0.22568731625198396</v>
      </c>
      <c r="E271" s="500">
        <f>IF(終値!A271="","",IFERROR(4*STDEVP(終値!H271:AA271)/AVERAGE(終値!H271:AA271),""))</f>
        <v>0.23316784127857509</v>
      </c>
      <c r="F271" s="500">
        <f>IF(終値!A271="","",IFERROR(4*STDEVP(終値!I271:AB271)/AVERAGE(終値!I271:AB271),""))</f>
        <v>0.24217272523007907</v>
      </c>
      <c r="G271" s="500">
        <f>IF(終値!A271="","",IFERROR(4*STDEVP(終値!J271:AC271)/AVERAGE(終値!J271:AC271),""))</f>
        <v>0.25059516860320102</v>
      </c>
      <c r="H271" s="500">
        <f>IF(終値!A271="","",IFERROR(4*STDEVP(終値!K271:AD271)/AVERAGE(終値!K271:AD271),""))</f>
        <v>0.25834344503530809</v>
      </c>
      <c r="I271" s="500">
        <f>IF(終値!A271="","",IFERROR(4*STDEVP(終値!L271:AE271)/AVERAGE(終値!L271:AE271),""))</f>
        <v>0.26254380212941392</v>
      </c>
      <c r="J271" s="500">
        <f>IF(終値!A271="","",IFERROR(4*STDEVP(終値!M271:AF271)/AVERAGE(終値!M271:AF271),""))</f>
        <v>0.26731566070691942</v>
      </c>
      <c r="K271" s="500">
        <f>IF(終値!A271="","",IFERROR(4*STDEVP(終値!N271:AG271)/AVERAGE(終値!N271:AG271),""))</f>
        <v>0.26050732219329714</v>
      </c>
      <c r="L271" s="500">
        <f>IF(終値!A271="","",IFERROR(4*STDEVP(終値!O271:AH271)/AVERAGE(終値!O271:AH271),""))</f>
        <v>0.25592743535968582</v>
      </c>
      <c r="M271" s="500">
        <f>IF(終値!A271="","",IFERROR(4*STDEVP(終値!P271:AI271)/AVERAGE(終値!P271:AI271),""))</f>
        <v>0.2284799688131125</v>
      </c>
      <c r="N271" s="500">
        <f>IF(終値!A271="","",IFERROR(4*STDEVP(終値!Q271:AJ271)/AVERAGE(終値!Q271:AJ271),""))</f>
        <v>0.2033374311698225</v>
      </c>
      <c r="O271" s="500">
        <f>IF(終値!A271="","",IFERROR(4*STDEVP(終値!R271:AK271)/AVERAGE(終値!R271:AK271),""))</f>
        <v>0.12700436361195402</v>
      </c>
      <c r="P271" s="500">
        <f>IF(終値!A271="","",IFERROR(4*STDEVP(終値!S271:AL271)/AVERAGE(終値!S271:AL271),""))</f>
        <v>0.1167327886100477</v>
      </c>
      <c r="Q271" s="500">
        <f>IF(終値!A271="","",IFERROR(4*STDEVP(終値!T271:AM271)/AVERAGE(終値!T271:AM271),""))</f>
        <v>0.10258943454144714</v>
      </c>
      <c r="R271" s="500">
        <f>IF(終値!A271="","",IFERROR(4*STDEVP(終値!U271:AN271)/AVERAGE(終値!U271:AN271),""))</f>
        <v>7.9898251586429617E-2</v>
      </c>
      <c r="S271" s="500">
        <f>IF(終値!A271="","",IFERROR(4*STDEVP(終値!V271:AO271)/AVERAGE(終値!V271:AO271),""))</f>
        <v>7.6946242254849168E-2</v>
      </c>
      <c r="T271" s="500">
        <f>IF(終値!A271="","",IFERROR(4*STDEVP(終値!W271:AP271)/AVERAGE(終値!W271:AP271),""))</f>
        <v>9.8953535999504572E-2</v>
      </c>
      <c r="U271" s="500">
        <f>IF(終値!A271="","",IFERROR(4*STDEVP(終値!X271:AQ271)/AVERAGE(終値!X271:AQ271),""))</f>
        <v>9.9281404394928857E-2</v>
      </c>
      <c r="V271" s="500">
        <f>IF(終値!A271="","",IFERROR(4*STDEVP(終値!Y271:AR271)/AVERAGE(終値!Y271:AR271),""))</f>
        <v>9.8801167350983293E-2</v>
      </c>
      <c r="W271" s="500">
        <f>IF(終値!A271="","",IFERROR(4*STDEVP(終値!Z271:AS271)/AVERAGE(終値!Z271:AS271),""))</f>
        <v>0.102388438949083</v>
      </c>
      <c r="X271" s="500">
        <f>IF(終値!A271="","",IFERROR(4*STDEVP(終値!AA271:AT271)/AVERAGE(終値!AA271:AT271),""))</f>
        <v>9.8121083714926158E-2</v>
      </c>
      <c r="Y271" s="500">
        <f>IF(終値!A271="","",IFERROR(4*STDEVP(終値!AB271:AU271)/AVERAGE(終値!AB271:AU271),""))</f>
        <v>9.6214005148355528E-2</v>
      </c>
      <c r="Z271" s="500">
        <f>IF(終値!A271="","",IFERROR(4*STDEVP(終値!AC271:AV271)/AVERAGE(終値!AC271:AV271),""))</f>
        <v>9.4440454040208732E-2</v>
      </c>
      <c r="AA271" s="500">
        <f>IF(終値!A271="","",IFERROR(4*STDEVP(終値!AD271:AW271)/AVERAGE(終値!AD271:AW271),""))</f>
        <v>8.9094718770496864E-2</v>
      </c>
      <c r="AB271" s="500">
        <f>IF(終値!A271="","",IFERROR(4*STDEVP(終値!AE271:AX271)/AVERAGE(終値!AE271:AX271),""))</f>
        <v>8.2294069451524718E-2</v>
      </c>
      <c r="AC271" s="500">
        <f>IF(終値!A271="","",IFERROR(4*STDEVP(終値!AF271:AY271)/AVERAGE(終値!AF271:AY271),""))</f>
        <v>7.6036883569802496E-2</v>
      </c>
      <c r="AD271" s="500">
        <f>IF(終値!A271="","",IFERROR(4*STDEVP(終値!AG271:AZ271)/AVERAGE(終値!AG271:AZ271),""))</f>
        <v>6.9710969632199762E-2</v>
      </c>
      <c r="AE271" s="500">
        <f>IF(終値!A271="","",IFERROR(4*STDEVP(終値!AH271:BA271)/AVERAGE(終値!AH271:BA271),""))</f>
        <v>7.920186164285542E-2</v>
      </c>
      <c r="AF271" s="500">
        <f>IF(終値!A271="","",IFERROR(4*STDEVP(終値!AI271:BB271)/AVERAGE(終値!AI271:BB271),""))</f>
        <v>9.8681732988726956E-2</v>
      </c>
      <c r="AG271" s="500">
        <f>IF(終値!A271="","",IFERROR(4*STDEVP(終値!AJ271:BC271)/AVERAGE(終値!AJ271:BC271),""))</f>
        <v>0.10016388061775609</v>
      </c>
      <c r="AH271" s="500">
        <f>IF(終値!A271="","",IFERROR(4*STDEVP(終値!AK271:BD271)/AVERAGE(終値!AK271:BD271),""))</f>
        <v>9.9917911911762955E-2</v>
      </c>
      <c r="AI271" s="500">
        <f>IF(終値!A271="","",IFERROR(4*STDEVP(終値!AL271:BE271)/AVERAGE(終値!AL271:BE271),""))</f>
        <v>9.7438511555128254E-2</v>
      </c>
      <c r="AJ271" s="500">
        <f>IF(終値!A271="","",IFERROR(4*STDEVP(終値!AM271:BF271)/AVERAGE(終値!AM271:BF271),""))</f>
        <v>9.4020110809792293E-2</v>
      </c>
      <c r="AK271" s="500">
        <f>IF(終値!A271="","",IFERROR(4*STDEVP(終値!AN271:BG271)/AVERAGE(終値!AN271:BG271),""))</f>
        <v>8.7619268361575131E-2</v>
      </c>
      <c r="AL271" s="500">
        <f>IF(終値!A271="","",IFERROR(4*STDEVP(終値!AO271:BH271)/AVERAGE(終値!AO271:BH271),""))</f>
        <v>9.3052816063416255E-2</v>
      </c>
      <c r="AM271" s="500">
        <f>IF(終値!A271="","",IFERROR(4*STDEVP(終値!AP271:BI271)/AVERAGE(終値!AP271:BI271),""))</f>
        <v>0.10370744870781647</v>
      </c>
      <c r="AN271" s="500">
        <f>IF(終値!A271="","",IFERROR(4*STDEVP(終値!AQ271:BJ271)/AVERAGE(終値!AQ271:BJ271),""))</f>
        <v>0.10364697940554421</v>
      </c>
      <c r="AO271" s="500">
        <f>IF(終値!A271="","",IFERROR(4*STDEVP(終値!AR271:BK271)/AVERAGE(終値!AR271:BK271),""))</f>
        <v>0.11437151261184164</v>
      </c>
      <c r="AP271" s="500">
        <f>IF(終値!A271="","",IFERROR(4*STDEVP(終値!AS271:BL271)/AVERAGE(終値!AS271:BL271),""))</f>
        <v>0.16111179580643537</v>
      </c>
    </row>
    <row r="272" spans="1:42">
      <c r="A272" s="497" t="str">
        <f>IF(終値!A272="","",終値!A272)</f>
        <v>6997</v>
      </c>
      <c r="B272" s="500">
        <f>IF(終値!A272="","",IFERROR(4*STDEVP(終値!E272:X272)/AVERAGE(終値!E272:X272),""))</f>
        <v>0.44734571732504524</v>
      </c>
      <c r="C272" s="500">
        <f>IF(終値!A272="","",IFERROR(4*STDEVP(終値!F272:Y272)/AVERAGE(終値!F272:Y272),""))</f>
        <v>0.46942423591303983</v>
      </c>
      <c r="D272" s="500">
        <f>IF(終値!A272="","",IFERROR(4*STDEVP(終値!G272:Z272)/AVERAGE(終値!G272:Z272),""))</f>
        <v>0.51794230471850899</v>
      </c>
      <c r="E272" s="500">
        <f>IF(終値!A272="","",IFERROR(4*STDEVP(終値!H272:AA272)/AVERAGE(終値!H272:AA272),""))</f>
        <v>0.64900937854134821</v>
      </c>
      <c r="F272" s="500">
        <f>IF(終値!A272="","",IFERROR(4*STDEVP(終値!I272:AB272)/AVERAGE(終値!I272:AB272),""))</f>
        <v>0.80386881312109182</v>
      </c>
      <c r="G272" s="500">
        <f>IF(終値!A272="","",IFERROR(4*STDEVP(終値!J272:AC272)/AVERAGE(終値!J272:AC272),""))</f>
        <v>0.8531293541733842</v>
      </c>
      <c r="H272" s="500">
        <f>IF(終値!A272="","",IFERROR(4*STDEVP(終値!K272:AD272)/AVERAGE(終値!K272:AD272),""))</f>
        <v>0.90536471457349166</v>
      </c>
      <c r="I272" s="500">
        <f>IF(終値!A272="","",IFERROR(4*STDEVP(終値!L272:AE272)/AVERAGE(終値!L272:AE272),""))</f>
        <v>0.89041352616545988</v>
      </c>
      <c r="J272" s="500">
        <f>IF(終値!A272="","",IFERROR(4*STDEVP(終値!M272:AF272)/AVERAGE(終値!M272:AF272),""))</f>
        <v>0.88219752762113568</v>
      </c>
      <c r="K272" s="500">
        <f>IF(終値!A272="","",IFERROR(4*STDEVP(終値!N272:AG272)/AVERAGE(終値!N272:AG272),""))</f>
        <v>0.88212015801616595</v>
      </c>
      <c r="L272" s="500">
        <f>IF(終値!A272="","",IFERROR(4*STDEVP(終値!O272:AH272)/AVERAGE(終値!O272:AH272),""))</f>
        <v>0.89237028679254782</v>
      </c>
      <c r="M272" s="500">
        <f>IF(終値!A272="","",IFERROR(4*STDEVP(終値!P272:AI272)/AVERAGE(終値!P272:AI272),""))</f>
        <v>0.8608915917861798</v>
      </c>
      <c r="N272" s="500">
        <f>IF(終値!A272="","",IFERROR(4*STDEVP(終値!Q272:AJ272)/AVERAGE(終値!Q272:AJ272),""))</f>
        <v>0.82407502255619891</v>
      </c>
      <c r="O272" s="500">
        <f>IF(終値!A272="","",IFERROR(4*STDEVP(終値!R272:AK272)/AVERAGE(終値!R272:AK272),""))</f>
        <v>0.77527239109641199</v>
      </c>
      <c r="P272" s="500">
        <f>IF(終値!A272="","",IFERROR(4*STDEVP(終値!S272:AL272)/AVERAGE(終値!S272:AL272),""))</f>
        <v>0.71162482536654692</v>
      </c>
      <c r="Q272" s="500">
        <f>IF(終値!A272="","",IFERROR(4*STDEVP(終値!T272:AM272)/AVERAGE(終値!T272:AM272),""))</f>
        <v>0.66886512736072168</v>
      </c>
      <c r="R272" s="500">
        <f>IF(終値!A272="","",IFERROR(4*STDEVP(終値!U272:AN272)/AVERAGE(終値!U272:AN272),""))</f>
        <v>0.61918703102325101</v>
      </c>
      <c r="S272" s="500">
        <f>IF(終値!A272="","",IFERROR(4*STDEVP(終値!V272:AO272)/AVERAGE(終値!V272:AO272),""))</f>
        <v>0.57039537231674342</v>
      </c>
      <c r="T272" s="500">
        <f>IF(終値!A272="","",IFERROR(4*STDEVP(終値!W272:AP272)/AVERAGE(終値!W272:AP272),""))</f>
        <v>0.50767861531333758</v>
      </c>
      <c r="U272" s="500">
        <f>IF(終値!A272="","",IFERROR(4*STDEVP(終値!X272:AQ272)/AVERAGE(終値!X272:AQ272),""))</f>
        <v>0.49312795291142558</v>
      </c>
      <c r="V272" s="500">
        <f>IF(終値!A272="","",IFERROR(4*STDEVP(終値!Y272:AR272)/AVERAGE(終値!Y272:AR272),""))</f>
        <v>0.47890892103615934</v>
      </c>
      <c r="W272" s="500">
        <f>IF(終値!A272="","",IFERROR(4*STDEVP(終値!Z272:AS272)/AVERAGE(終値!Z272:AS272),""))</f>
        <v>0.45498325067713569</v>
      </c>
      <c r="X272" s="500">
        <f>IF(終値!A272="","",IFERROR(4*STDEVP(終値!AA272:AT272)/AVERAGE(終値!AA272:AT272),""))</f>
        <v>0.43752309426835434</v>
      </c>
      <c r="Y272" s="500">
        <f>IF(終値!A272="","",IFERROR(4*STDEVP(終値!AB272:AU272)/AVERAGE(終値!AB272:AU272),""))</f>
        <v>0.45228354078524535</v>
      </c>
      <c r="Z272" s="500">
        <f>IF(終値!A272="","",IFERROR(4*STDEVP(終値!AC272:AV272)/AVERAGE(終値!AC272:AV272),""))</f>
        <v>0.44944973951632855</v>
      </c>
      <c r="AA272" s="500">
        <f>IF(終値!A272="","",IFERROR(4*STDEVP(終値!AD272:AW272)/AVERAGE(終値!AD272:AW272),""))</f>
        <v>0.45131401819025546</v>
      </c>
      <c r="AB272" s="500">
        <f>IF(終値!A272="","",IFERROR(4*STDEVP(終値!AE272:AX272)/AVERAGE(終値!AE272:AX272),""))</f>
        <v>0.44067798170565869</v>
      </c>
      <c r="AC272" s="500">
        <f>IF(終値!A272="","",IFERROR(4*STDEVP(終値!AF272:AY272)/AVERAGE(終値!AF272:AY272),""))</f>
        <v>0.43928026325644487</v>
      </c>
      <c r="AD272" s="500">
        <f>IF(終値!A272="","",IFERROR(4*STDEVP(終値!AG272:AZ272)/AVERAGE(終値!AG272:AZ272),""))</f>
        <v>0.44038460944822494</v>
      </c>
      <c r="AE272" s="500">
        <f>IF(終値!A272="","",IFERROR(4*STDEVP(終値!AH272:BA272)/AVERAGE(終値!AH272:BA272),""))</f>
        <v>0.43088053288136485</v>
      </c>
      <c r="AF272" s="500">
        <f>IF(終値!A272="","",IFERROR(4*STDEVP(終値!AI272:BB272)/AVERAGE(終値!AI272:BB272),""))</f>
        <v>0.41142891383629049</v>
      </c>
      <c r="AG272" s="500">
        <f>IF(終値!A272="","",IFERROR(4*STDEVP(終値!AJ272:BC272)/AVERAGE(終値!AJ272:BC272),""))</f>
        <v>0.45020439828856568</v>
      </c>
      <c r="AH272" s="500">
        <f>IF(終値!A272="","",IFERROR(4*STDEVP(終値!AK272:BD272)/AVERAGE(終値!AK272:BD272),""))</f>
        <v>0.46441306505319241</v>
      </c>
      <c r="AI272" s="500">
        <f>IF(終値!A272="","",IFERROR(4*STDEVP(終値!AL272:BE272)/AVERAGE(終値!AL272:BE272),""))</f>
        <v>0.4469862082534849</v>
      </c>
      <c r="AJ272" s="500">
        <f>IF(終値!A272="","",IFERROR(4*STDEVP(終値!AM272:BF272)/AVERAGE(終値!AM272:BF272),""))</f>
        <v>0.48221451351934574</v>
      </c>
      <c r="AK272" s="500">
        <f>IF(終値!A272="","",IFERROR(4*STDEVP(終値!AN272:BG272)/AVERAGE(終値!AN272:BG272),""))</f>
        <v>0.55557799799958552</v>
      </c>
      <c r="AL272" s="500">
        <f>IF(終値!A272="","",IFERROR(4*STDEVP(終値!AO272:BH272)/AVERAGE(終値!AO272:BH272),""))</f>
        <v>0.6160065884417929</v>
      </c>
      <c r="AM272" s="500">
        <f>IF(終値!A272="","",IFERROR(4*STDEVP(終値!AP272:BI272)/AVERAGE(終値!AP272:BI272),""))</f>
        <v>0.67775368194292285</v>
      </c>
      <c r="AN272" s="500">
        <f>IF(終値!A272="","",IFERROR(4*STDEVP(終値!AQ272:BJ272)/AVERAGE(終値!AQ272:BJ272),""))</f>
        <v>0.735181046914129</v>
      </c>
      <c r="AO272" s="500">
        <f>IF(終値!A272="","",IFERROR(4*STDEVP(終値!AR272:BK272)/AVERAGE(終値!AR272:BK272),""))</f>
        <v>0.78662512734715728</v>
      </c>
      <c r="AP272" s="500">
        <f>IF(終値!A272="","",IFERROR(4*STDEVP(終値!AS272:BL272)/AVERAGE(終値!AS272:BL272),""))</f>
        <v>0.80748809203901872</v>
      </c>
    </row>
    <row r="273" spans="1:42">
      <c r="A273" s="497" t="str">
        <f>IF(終値!A273="","",終値!A273)</f>
        <v>4544</v>
      </c>
      <c r="B273" s="500">
        <f>IF(終値!A273="","",IFERROR(4*STDEVP(終値!E273:X273)/AVERAGE(終値!E273:X273),""))</f>
        <v>7.5385407210310409E-2</v>
      </c>
      <c r="C273" s="500">
        <f>IF(終値!A273="","",IFERROR(4*STDEVP(終値!F273:Y273)/AVERAGE(終値!F273:Y273),""))</f>
        <v>7.8775465960027824E-2</v>
      </c>
      <c r="D273" s="500">
        <f>IF(終値!A273="","",IFERROR(4*STDEVP(終値!G273:Z273)/AVERAGE(終値!G273:Z273),""))</f>
        <v>7.9239427701116194E-2</v>
      </c>
      <c r="E273" s="500">
        <f>IF(終値!A273="","",IFERROR(4*STDEVP(終値!H273:AA273)/AVERAGE(終値!H273:AA273),""))</f>
        <v>7.8337271256550142E-2</v>
      </c>
      <c r="F273" s="500">
        <f>IF(終値!A273="","",IFERROR(4*STDEVP(終値!I273:AB273)/AVERAGE(終値!I273:AB273),""))</f>
        <v>7.7515645630317986E-2</v>
      </c>
      <c r="G273" s="500">
        <f>IF(終値!A273="","",IFERROR(4*STDEVP(終値!J273:AC273)/AVERAGE(終値!J273:AC273),""))</f>
        <v>7.762586996099205E-2</v>
      </c>
      <c r="H273" s="500">
        <f>IF(終値!A273="","",IFERROR(4*STDEVP(終値!K273:AD273)/AVERAGE(終値!K273:AD273),""))</f>
        <v>8.361496216392858E-2</v>
      </c>
      <c r="I273" s="500">
        <f>IF(終値!A273="","",IFERROR(4*STDEVP(終値!L273:AE273)/AVERAGE(終値!L273:AE273),""))</f>
        <v>6.7395182285539618E-2</v>
      </c>
      <c r="J273" s="500">
        <f>IF(終値!A273="","",IFERROR(4*STDEVP(終値!M273:AF273)/AVERAGE(終値!M273:AF273),""))</f>
        <v>6.6261107980665923E-2</v>
      </c>
      <c r="K273" s="500">
        <f>IF(終値!A273="","",IFERROR(4*STDEVP(終値!N273:AG273)/AVERAGE(終値!N273:AG273),""))</f>
        <v>7.1308548349756487E-2</v>
      </c>
      <c r="L273" s="500">
        <f>IF(終値!A273="","",IFERROR(4*STDEVP(終値!O273:AH273)/AVERAGE(終値!O273:AH273),""))</f>
        <v>8.2863281236490283E-2</v>
      </c>
      <c r="M273" s="500">
        <f>IF(終値!A273="","",IFERROR(4*STDEVP(終値!P273:AI273)/AVERAGE(終値!P273:AI273),""))</f>
        <v>9.7032485879276556E-2</v>
      </c>
      <c r="N273" s="500">
        <f>IF(終値!A273="","",IFERROR(4*STDEVP(終値!Q273:AJ273)/AVERAGE(終値!Q273:AJ273),""))</f>
        <v>0.10996830379263381</v>
      </c>
      <c r="O273" s="500">
        <f>IF(終値!A273="","",IFERROR(4*STDEVP(終値!R273:AK273)/AVERAGE(終値!R273:AK273),""))</f>
        <v>0.11733908478424424</v>
      </c>
      <c r="P273" s="500">
        <f>IF(終値!A273="","",IFERROR(4*STDEVP(終値!S273:AL273)/AVERAGE(終値!S273:AL273),""))</f>
        <v>0.12616653597782526</v>
      </c>
      <c r="Q273" s="500">
        <f>IF(終値!A273="","",IFERROR(4*STDEVP(終値!T273:AM273)/AVERAGE(終値!T273:AM273),""))</f>
        <v>0.13121853231409158</v>
      </c>
      <c r="R273" s="500">
        <f>IF(終値!A273="","",IFERROR(4*STDEVP(終値!U273:AN273)/AVERAGE(終値!U273:AN273),""))</f>
        <v>0.13304510164358674</v>
      </c>
      <c r="S273" s="500">
        <f>IF(終値!A273="","",IFERROR(4*STDEVP(終値!V273:AO273)/AVERAGE(終値!V273:AO273),""))</f>
        <v>0.13257288330318867</v>
      </c>
      <c r="T273" s="500">
        <f>IF(終値!A273="","",IFERROR(4*STDEVP(終値!W273:AP273)/AVERAGE(終値!W273:AP273),""))</f>
        <v>0.13223956505666642</v>
      </c>
      <c r="U273" s="500">
        <f>IF(終値!A273="","",IFERROR(4*STDEVP(終値!X273:AQ273)/AVERAGE(終値!X273:AQ273),""))</f>
        <v>0.13285996327114111</v>
      </c>
      <c r="V273" s="500">
        <f>IF(終値!A273="","",IFERROR(4*STDEVP(終値!Y273:AR273)/AVERAGE(終値!Y273:AR273),""))</f>
        <v>0.13607918452955761</v>
      </c>
      <c r="W273" s="500">
        <f>IF(終値!A273="","",IFERROR(4*STDEVP(終値!Z273:AS273)/AVERAGE(終値!Z273:AS273),""))</f>
        <v>0.13449302934283172</v>
      </c>
      <c r="X273" s="500">
        <f>IF(終値!A273="","",IFERROR(4*STDEVP(終値!AA273:AT273)/AVERAGE(終値!AA273:AT273),""))</f>
        <v>0.12837502159782699</v>
      </c>
      <c r="Y273" s="500">
        <f>IF(終値!A273="","",IFERROR(4*STDEVP(終値!AB273:AU273)/AVERAGE(終値!AB273:AU273),""))</f>
        <v>0.12244864950279689</v>
      </c>
      <c r="Z273" s="500">
        <f>IF(終値!A273="","",IFERROR(4*STDEVP(終値!AC273:AV273)/AVERAGE(終値!AC273:AV273),""))</f>
        <v>0.12046004559486331</v>
      </c>
      <c r="AA273" s="500">
        <f>IF(終値!A273="","",IFERROR(4*STDEVP(終値!AD273:AW273)/AVERAGE(終値!AD273:AW273),""))</f>
        <v>0.11655665697095556</v>
      </c>
      <c r="AB273" s="500">
        <f>IF(終値!A273="","",IFERROR(4*STDEVP(終値!AE273:AX273)/AVERAGE(終値!AE273:AX273),""))</f>
        <v>0.11672072882985045</v>
      </c>
      <c r="AC273" s="500">
        <f>IF(終値!A273="","",IFERROR(4*STDEVP(終値!AF273:AY273)/AVERAGE(終値!AF273:AY273),""))</f>
        <v>0.12205448548541338</v>
      </c>
      <c r="AD273" s="500">
        <f>IF(終値!A273="","",IFERROR(4*STDEVP(終値!AG273:AZ273)/AVERAGE(終値!AG273:AZ273),""))</f>
        <v>0.1238154072667476</v>
      </c>
      <c r="AE273" s="500">
        <f>IF(終値!A273="","",IFERROR(4*STDEVP(終値!AH273:BA273)/AVERAGE(終値!AH273:BA273),""))</f>
        <v>0.12979937568728453</v>
      </c>
      <c r="AF273" s="500">
        <f>IF(終値!A273="","",IFERROR(4*STDEVP(終値!AI273:BB273)/AVERAGE(終値!AI273:BB273),""))</f>
        <v>0.13230399877982976</v>
      </c>
      <c r="AG273" s="500">
        <f>IF(終値!A273="","",IFERROR(4*STDEVP(終値!AJ273:BC273)/AVERAGE(終値!AJ273:BC273),""))</f>
        <v>0.13332477317270788</v>
      </c>
      <c r="AH273" s="500">
        <f>IF(終値!A273="","",IFERROR(4*STDEVP(終値!AK273:BD273)/AVERAGE(終値!AK273:BD273),""))</f>
        <v>0.13308935468834818</v>
      </c>
      <c r="AI273" s="500">
        <f>IF(終値!A273="","",IFERROR(4*STDEVP(終値!AL273:BE273)/AVERAGE(終値!AL273:BE273),""))</f>
        <v>0.13220877978734746</v>
      </c>
      <c r="AJ273" s="500">
        <f>IF(終値!A273="","",IFERROR(4*STDEVP(終値!AM273:BF273)/AVERAGE(終値!AM273:BF273),""))</f>
        <v>0.12919119338384502</v>
      </c>
      <c r="AK273" s="500">
        <f>IF(終値!A273="","",IFERROR(4*STDEVP(終値!AN273:BG273)/AVERAGE(終値!AN273:BG273),""))</f>
        <v>0.12903159018606125</v>
      </c>
      <c r="AL273" s="500">
        <f>IF(終値!A273="","",IFERROR(4*STDEVP(終値!AO273:BH273)/AVERAGE(終値!AO273:BH273),""))</f>
        <v>0.12774672957048883</v>
      </c>
      <c r="AM273" s="500">
        <f>IF(終値!A273="","",IFERROR(4*STDEVP(終値!AP273:BI273)/AVERAGE(終値!AP273:BI273),""))</f>
        <v>0.12805359080411349</v>
      </c>
      <c r="AN273" s="500">
        <f>IF(終値!A273="","",IFERROR(4*STDEVP(終値!AQ273:BJ273)/AVERAGE(終値!AQ273:BJ273),""))</f>
        <v>0.13002084292469104</v>
      </c>
      <c r="AO273" s="500">
        <f>IF(終値!A273="","",IFERROR(4*STDEVP(終値!AR273:BK273)/AVERAGE(終値!AR273:BK273),""))</f>
        <v>0.1242517166884857</v>
      </c>
      <c r="AP273" s="500">
        <f>IF(終値!A273="","",IFERROR(4*STDEVP(終値!AS273:BL273)/AVERAGE(終値!AS273:BL273),""))</f>
        <v>0.11521763396491252</v>
      </c>
    </row>
    <row r="274" spans="1:42">
      <c r="A274" s="497" t="str">
        <f>IF(終値!A274="","",終値!A274)</f>
        <v>6848</v>
      </c>
      <c r="B274" s="500">
        <f>IF(終値!A274="","",IFERROR(4*STDEVP(終値!E274:X274)/AVERAGE(終値!E274:X274),""))</f>
        <v>1.4658204996715409E-2</v>
      </c>
      <c r="C274" s="500">
        <f>IF(終値!A274="","",IFERROR(4*STDEVP(終値!F274:Y274)/AVERAGE(終値!F274:Y274),""))</f>
        <v>1.2396771433804262E-2</v>
      </c>
      <c r="D274" s="500">
        <f>IF(終値!A274="","",IFERROR(4*STDEVP(終値!G274:Z274)/AVERAGE(終値!G274:Z274),""))</f>
        <v>1.2845456703523331E-2</v>
      </c>
      <c r="E274" s="500">
        <f>IF(終値!A274="","",IFERROR(4*STDEVP(終値!H274:AA274)/AVERAGE(終値!H274:AA274),""))</f>
        <v>1.7472999308406401E-2</v>
      </c>
      <c r="F274" s="500">
        <f>IF(終値!A274="","",IFERROR(4*STDEVP(終値!I274:AB274)/AVERAGE(終値!I274:AB274),""))</f>
        <v>1.9698536118888881E-2</v>
      </c>
      <c r="G274" s="500">
        <f>IF(終値!A274="","",IFERROR(4*STDEVP(終値!J274:AC274)/AVERAGE(終値!J274:AC274),""))</f>
        <v>2.0005524294555582E-2</v>
      </c>
      <c r="H274" s="500">
        <f>IF(終値!A274="","",IFERROR(4*STDEVP(終値!K274:AD274)/AVERAGE(終値!K274:AD274),""))</f>
        <v>2.0005524294555582E-2</v>
      </c>
      <c r="I274" s="500">
        <f>IF(終値!A274="","",IFERROR(4*STDEVP(終値!L274:AE274)/AVERAGE(終値!L274:AE274),""))</f>
        <v>2.6983140848740678E-2</v>
      </c>
      <c r="J274" s="500">
        <f>IF(終値!A274="","",IFERROR(4*STDEVP(終値!M274:AF274)/AVERAGE(終値!M274:AF274),""))</f>
        <v>2.6766088336094167E-2</v>
      </c>
      <c r="K274" s="500">
        <f>IF(終値!A274="","",IFERROR(4*STDEVP(終値!N274:AG274)/AVERAGE(終値!N274:AG274),""))</f>
        <v>2.6678229011600652E-2</v>
      </c>
      <c r="L274" s="500">
        <f>IF(終値!A274="","",IFERROR(4*STDEVP(終値!O274:AH274)/AVERAGE(終値!O274:AH274),""))</f>
        <v>2.6227025033031068E-2</v>
      </c>
      <c r="M274" s="500">
        <f>IF(終値!A274="","",IFERROR(4*STDEVP(終値!P274:AI274)/AVERAGE(終値!P274:AI274),""))</f>
        <v>2.5472041160182358E-2</v>
      </c>
      <c r="N274" s="500">
        <f>IF(終値!A274="","",IFERROR(4*STDEVP(終値!Q274:AJ274)/AVERAGE(終値!Q274:AJ274),""))</f>
        <v>2.6407225002257811E-2</v>
      </c>
      <c r="O274" s="500">
        <f>IF(終値!A274="","",IFERROR(4*STDEVP(終値!R274:AK274)/AVERAGE(終値!R274:AK274),""))</f>
        <v>3.8385348410966726E-2</v>
      </c>
      <c r="P274" s="500">
        <f>IF(終値!A274="","",IFERROR(4*STDEVP(終値!S274:AL274)/AVERAGE(終値!S274:AL274),""))</f>
        <v>3.8174179310882607E-2</v>
      </c>
      <c r="Q274" s="500">
        <f>IF(終値!A274="","",IFERROR(4*STDEVP(終値!T274:AM274)/AVERAGE(終値!T274:AM274),""))</f>
        <v>3.8103010398673288E-2</v>
      </c>
      <c r="R274" s="500">
        <f>IF(終値!A274="","",IFERROR(4*STDEVP(終値!U274:AN274)/AVERAGE(終値!U274:AN274),""))</f>
        <v>3.8166162438910876E-2</v>
      </c>
      <c r="S274" s="500">
        <f>IF(終値!A274="","",IFERROR(4*STDEVP(終値!V274:AO274)/AVERAGE(終値!V274:AO274),""))</f>
        <v>3.802391911215855E-2</v>
      </c>
      <c r="T274" s="500">
        <f>IF(終値!A274="","",IFERROR(4*STDEVP(終値!W274:AP274)/AVERAGE(終値!W274:AP274),""))</f>
        <v>3.8108023177504446E-2</v>
      </c>
      <c r="U274" s="500">
        <f>IF(終値!A274="","",IFERROR(4*STDEVP(終値!X274:AQ274)/AVERAGE(終値!X274:AQ274),""))</f>
        <v>3.8108023177504446E-2</v>
      </c>
      <c r="V274" s="500">
        <f>IF(終値!A274="","",IFERROR(4*STDEVP(終値!Y274:AR274)/AVERAGE(終値!Y274:AR274),""))</f>
        <v>4.1065178924745774E-2</v>
      </c>
      <c r="W274" s="500">
        <f>IF(終値!A274="","",IFERROR(4*STDEVP(終値!Z274:AS274)/AVERAGE(終値!Z274:AS274),""))</f>
        <v>4.1974855341864369E-2</v>
      </c>
      <c r="X274" s="500">
        <f>IF(終値!A274="","",IFERROR(4*STDEVP(終値!AA274:AT274)/AVERAGE(終値!AA274:AT274),""))</f>
        <v>4.2454576602206438E-2</v>
      </c>
      <c r="Y274" s="500">
        <f>IF(終値!A274="","",IFERROR(4*STDEVP(終値!AB274:AU274)/AVERAGE(終値!AB274:AU274),""))</f>
        <v>4.2666979787566783E-2</v>
      </c>
      <c r="Z274" s="500">
        <f>IF(終値!A274="","",IFERROR(4*STDEVP(終値!AC274:AV274)/AVERAGE(終値!AC274:AV274),""))</f>
        <v>4.3877237902080653E-2</v>
      </c>
      <c r="AA274" s="500">
        <f>IF(終値!A274="","",IFERROR(4*STDEVP(終値!AD274:AW274)/AVERAGE(終値!AD274:AW274),""))</f>
        <v>4.3648276461237819E-2</v>
      </c>
      <c r="AB274" s="500">
        <f>IF(終値!A274="","",IFERROR(4*STDEVP(終値!AE274:AX274)/AVERAGE(終値!AE274:AX274),""))</f>
        <v>4.3042297651778055E-2</v>
      </c>
      <c r="AC274" s="500">
        <f>IF(終値!A274="","",IFERROR(4*STDEVP(終値!AF274:AY274)/AVERAGE(終値!AF274:AY274),""))</f>
        <v>4.2032202611598027E-2</v>
      </c>
      <c r="AD274" s="500">
        <f>IF(終値!A274="","",IFERROR(4*STDEVP(終値!AG274:AZ274)/AVERAGE(終値!AG274:AZ274),""))</f>
        <v>4.2094319136220297E-2</v>
      </c>
      <c r="AE274" s="500">
        <f>IF(終値!A274="","",IFERROR(4*STDEVP(終値!AH274:BA274)/AVERAGE(終値!AH274:BA274),""))</f>
        <v>4.2425561058902113E-2</v>
      </c>
      <c r="AF274" s="500">
        <f>IF(終値!A274="","",IFERROR(4*STDEVP(終値!AI274:BB274)/AVERAGE(終値!AI274:BB274),""))</f>
        <v>4.271469217684911E-2</v>
      </c>
      <c r="AG274" s="500">
        <f>IF(終値!A274="","",IFERROR(4*STDEVP(終値!AJ274:BC274)/AVERAGE(終値!AJ274:BC274),""))</f>
        <v>4.3272572963800729E-2</v>
      </c>
      <c r="AH274" s="500">
        <f>IF(終値!A274="","",IFERROR(4*STDEVP(終値!AK274:BD274)/AVERAGE(終値!AK274:BD274),""))</f>
        <v>4.3125586866436028E-2</v>
      </c>
      <c r="AI274" s="500">
        <f>IF(終値!A274="","",IFERROR(4*STDEVP(終値!AL274:BE274)/AVERAGE(終値!AL274:BE274),""))</f>
        <v>3.4421254830533599E-2</v>
      </c>
      <c r="AJ274" s="500">
        <f>IF(終値!A274="","",IFERROR(4*STDEVP(終値!AM274:BF274)/AVERAGE(終値!AM274:BF274),""))</f>
        <v>3.3883549593908616E-2</v>
      </c>
      <c r="AK274" s="500">
        <f>IF(終値!A274="","",IFERROR(4*STDEVP(終値!AN274:BG274)/AVERAGE(終値!AN274:BG274),""))</f>
        <v>3.382975292118006E-2</v>
      </c>
      <c r="AL274" s="500">
        <f>IF(終値!A274="","",IFERROR(4*STDEVP(終値!AO274:BH274)/AVERAGE(終値!AO274:BH274),""))</f>
        <v>3.7614737733402036E-2</v>
      </c>
      <c r="AM274" s="500">
        <f>IF(終値!A274="","",IFERROR(4*STDEVP(終値!AP274:BI274)/AVERAGE(終値!AP274:BI274),""))</f>
        <v>3.8696981349871269E-2</v>
      </c>
      <c r="AN274" s="500">
        <f>IF(終値!A274="","",IFERROR(4*STDEVP(終値!AQ274:BJ274)/AVERAGE(終値!AQ274:BJ274),""))</f>
        <v>4.0857408459945267E-2</v>
      </c>
      <c r="AO274" s="500">
        <f>IF(終値!A274="","",IFERROR(4*STDEVP(終値!AR274:BK274)/AVERAGE(終値!AR274:BK274),""))</f>
        <v>3.9709952043748532E-2</v>
      </c>
      <c r="AP274" s="500">
        <f>IF(終値!A274="","",IFERROR(4*STDEVP(終値!AS274:BL274)/AVERAGE(終値!AS274:BL274),""))</f>
        <v>3.6672470601810524E-2</v>
      </c>
    </row>
    <row r="275" spans="1:42">
      <c r="A275" s="497" t="str">
        <f>IF(終値!A275="","",終値!A275)</f>
        <v>5702</v>
      </c>
      <c r="B275" s="500">
        <f>IF(終値!A275="","",IFERROR(4*STDEVP(終値!E275:X275)/AVERAGE(終値!E275:X275),""))</f>
        <v>0.24815211997507186</v>
      </c>
      <c r="C275" s="500">
        <f>IF(終値!A275="","",IFERROR(4*STDEVP(終値!F275:Y275)/AVERAGE(終値!F275:Y275),""))</f>
        <v>0.1775107030715744</v>
      </c>
      <c r="D275" s="500">
        <f>IF(終値!A275="","",IFERROR(4*STDEVP(終値!G275:Z275)/AVERAGE(終値!G275:Z275),""))</f>
        <v>6.9022527753661675E-2</v>
      </c>
      <c r="E275" s="500">
        <f>IF(終値!A275="","",IFERROR(4*STDEVP(終値!H275:AA275)/AVERAGE(終値!H275:AA275),""))</f>
        <v>6.5977515358579611E-2</v>
      </c>
      <c r="F275" s="500">
        <f>IF(終値!A275="","",IFERROR(4*STDEVP(終値!I275:AB275)/AVERAGE(終値!I275:AB275),""))</f>
        <v>6.2142781714493583E-2</v>
      </c>
      <c r="G275" s="500">
        <f>IF(終値!A275="","",IFERROR(4*STDEVP(終値!J275:AC275)/AVERAGE(終値!J275:AC275),""))</f>
        <v>6.2155491192020199E-2</v>
      </c>
      <c r="H275" s="500">
        <f>IF(終値!A275="","",IFERROR(4*STDEVP(終値!K275:AD275)/AVERAGE(終値!K275:AD275),""))</f>
        <v>5.9086961312134381E-2</v>
      </c>
      <c r="I275" s="500">
        <f>IF(終値!A275="","",IFERROR(4*STDEVP(終値!L275:AE275)/AVERAGE(終値!L275:AE275),""))</f>
        <v>5.5703606385379939E-2</v>
      </c>
      <c r="J275" s="500">
        <f>IF(終値!A275="","",IFERROR(4*STDEVP(終値!M275:AF275)/AVERAGE(終値!M275:AF275),""))</f>
        <v>5.2295851097033205E-2</v>
      </c>
      <c r="K275" s="500">
        <f>IF(終値!A275="","",IFERROR(4*STDEVP(終値!N275:AG275)/AVERAGE(終値!N275:AG275),""))</f>
        <v>5.3683234915546482E-2</v>
      </c>
      <c r="L275" s="500">
        <f>IF(終値!A275="","",IFERROR(4*STDEVP(終値!O275:AH275)/AVERAGE(終値!O275:AH275),""))</f>
        <v>5.7590634552686794E-2</v>
      </c>
      <c r="M275" s="500">
        <f>IF(終値!A275="","",IFERROR(4*STDEVP(終値!P275:AI275)/AVERAGE(終値!P275:AI275),""))</f>
        <v>8.0423836018954725E-2</v>
      </c>
      <c r="N275" s="500">
        <f>IF(終値!A275="","",IFERROR(4*STDEVP(終値!Q275:AJ275)/AVERAGE(終値!Q275:AJ275),""))</f>
        <v>0.10039915838236499</v>
      </c>
      <c r="O275" s="500">
        <f>IF(終値!A275="","",IFERROR(4*STDEVP(終値!R275:AK275)/AVERAGE(終値!R275:AK275),""))</f>
        <v>0.13229752214419591</v>
      </c>
      <c r="P275" s="500">
        <f>IF(終値!A275="","",IFERROR(4*STDEVP(終値!S275:AL275)/AVERAGE(終値!S275:AL275),""))</f>
        <v>0.15136327153509577</v>
      </c>
      <c r="Q275" s="500">
        <f>IF(終値!A275="","",IFERROR(4*STDEVP(終値!T275:AM275)/AVERAGE(終値!T275:AM275),""))</f>
        <v>0.18234713977493228</v>
      </c>
      <c r="R275" s="500">
        <f>IF(終値!A275="","",IFERROR(4*STDEVP(終値!U275:AN275)/AVERAGE(終値!U275:AN275),""))</f>
        <v>0.20562872797095028</v>
      </c>
      <c r="S275" s="500">
        <f>IF(終値!A275="","",IFERROR(4*STDEVP(終値!V275:AO275)/AVERAGE(終値!V275:AO275),""))</f>
        <v>0.23008330605287927</v>
      </c>
      <c r="T275" s="500">
        <f>IF(終値!A275="","",IFERROR(4*STDEVP(終値!W275:AP275)/AVERAGE(終値!W275:AP275),""))</f>
        <v>0.26853008793483618</v>
      </c>
      <c r="U275" s="500">
        <f>IF(終値!A275="","",IFERROR(4*STDEVP(終値!X275:AQ275)/AVERAGE(終値!X275:AQ275),""))</f>
        <v>0.29392781184219313</v>
      </c>
      <c r="V275" s="500">
        <f>IF(終値!A275="","",IFERROR(4*STDEVP(終値!Y275:AR275)/AVERAGE(終値!Y275:AR275),""))</f>
        <v>0.3082272999448521</v>
      </c>
      <c r="W275" s="500">
        <f>IF(終値!A275="","",IFERROR(4*STDEVP(終値!Z275:AS275)/AVERAGE(終値!Z275:AS275),""))</f>
        <v>0.31582279318483264</v>
      </c>
      <c r="X275" s="500">
        <f>IF(終値!A275="","",IFERROR(4*STDEVP(終値!AA275:AT275)/AVERAGE(終値!AA275:AT275),""))</f>
        <v>0.31817618220007088</v>
      </c>
      <c r="Y275" s="500">
        <f>IF(終値!A275="","",IFERROR(4*STDEVP(終値!AB275:AU275)/AVERAGE(終値!AB275:AU275),""))</f>
        <v>0.32651203350673924</v>
      </c>
      <c r="Z275" s="500">
        <f>IF(終値!A275="","",IFERROR(4*STDEVP(終値!AC275:AV275)/AVERAGE(終値!AC275:AV275),""))</f>
        <v>0.34238979557404187</v>
      </c>
      <c r="AA275" s="500">
        <f>IF(終値!A275="","",IFERROR(4*STDEVP(終値!AD275:AW275)/AVERAGE(終値!AD275:AW275),""))</f>
        <v>0.34071305479357117</v>
      </c>
      <c r="AB275" s="500">
        <f>IF(終値!A275="","",IFERROR(4*STDEVP(終値!AE275:AX275)/AVERAGE(終値!AE275:AX275),""))</f>
        <v>0.3526729400639842</v>
      </c>
      <c r="AC275" s="500">
        <f>IF(終値!A275="","",IFERROR(4*STDEVP(終値!AF275:AY275)/AVERAGE(終値!AF275:AY275),""))</f>
        <v>0.34224915338919648</v>
      </c>
      <c r="AD275" s="500">
        <f>IF(終値!A275="","",IFERROR(4*STDEVP(終値!AG275:AZ275)/AVERAGE(終値!AG275:AZ275),""))</f>
        <v>0.32082066438803292</v>
      </c>
      <c r="AE275" s="500">
        <f>IF(終値!A275="","",IFERROR(4*STDEVP(終値!AH275:BA275)/AVERAGE(終値!AH275:BA275),""))</f>
        <v>0.29651007472055457</v>
      </c>
      <c r="AF275" s="500">
        <f>IF(終値!A275="","",IFERROR(4*STDEVP(終値!AI275:BB275)/AVERAGE(終値!AI275:BB275),""))</f>
        <v>0.27251447065030932</v>
      </c>
      <c r="AG275" s="500">
        <f>IF(終値!A275="","",IFERROR(4*STDEVP(終値!AJ275:BC275)/AVERAGE(終値!AJ275:BC275),""))</f>
        <v>0.2559355485275337</v>
      </c>
      <c r="AH275" s="500">
        <f>IF(終値!A275="","",IFERROR(4*STDEVP(終値!AK275:BD275)/AVERAGE(終値!AK275:BD275),""))</f>
        <v>0.24921083266771424</v>
      </c>
      <c r="AI275" s="500">
        <f>IF(終値!A275="","",IFERROR(4*STDEVP(終値!AL275:BE275)/AVERAGE(終値!AL275:BE275),""))</f>
        <v>0.23176969571657854</v>
      </c>
      <c r="AJ275" s="500">
        <f>IF(終値!A275="","",IFERROR(4*STDEVP(終値!AM275:BF275)/AVERAGE(終値!AM275:BF275),""))</f>
        <v>0.20681921875725018</v>
      </c>
      <c r="AK275" s="500">
        <f>IF(終値!A275="","",IFERROR(4*STDEVP(終値!AN275:BG275)/AVERAGE(終値!AN275:BG275),""))</f>
        <v>0.18730441097265921</v>
      </c>
      <c r="AL275" s="500">
        <f>IF(終値!A275="","",IFERROR(4*STDEVP(終値!AO275:BH275)/AVERAGE(終値!AO275:BH275),""))</f>
        <v>0.17049111066672512</v>
      </c>
      <c r="AM275" s="500">
        <f>IF(終値!A275="","",IFERROR(4*STDEVP(終値!AP275:BI275)/AVERAGE(終値!AP275:BI275),""))</f>
        <v>0.15483734008743766</v>
      </c>
      <c r="AN275" s="500">
        <f>IF(終値!A275="","",IFERROR(4*STDEVP(終値!AQ275:BJ275)/AVERAGE(終値!AQ275:BJ275),""))</f>
        <v>0.15895149061327316</v>
      </c>
      <c r="AO275" s="500">
        <f>IF(終値!A275="","",IFERROR(4*STDEVP(終値!AR275:BK275)/AVERAGE(終値!AR275:BK275),""))</f>
        <v>0.15688554008232664</v>
      </c>
      <c r="AP275" s="500">
        <f>IF(終値!A275="","",IFERROR(4*STDEVP(終値!AS275:BL275)/AVERAGE(終値!AS275:BL275),""))</f>
        <v>0.16089015016661812</v>
      </c>
    </row>
    <row r="276" spans="1:42">
      <c r="A276" s="497" t="str">
        <f>IF(終値!A276="","",終値!A276)</f>
        <v>7952</v>
      </c>
      <c r="B276" s="500">
        <f>IF(終値!A276="","",IFERROR(4*STDEVP(終値!E276:X276)/AVERAGE(終値!E276:X276),""))</f>
        <v>0.15669930971091156</v>
      </c>
      <c r="C276" s="500">
        <f>IF(終値!A276="","",IFERROR(4*STDEVP(終値!F276:Y276)/AVERAGE(終値!F276:Y276),""))</f>
        <v>0.14897294053994667</v>
      </c>
      <c r="D276" s="500">
        <f>IF(終値!A276="","",IFERROR(4*STDEVP(終値!G276:Z276)/AVERAGE(終値!G276:Z276),""))</f>
        <v>0.13801004477880083</v>
      </c>
      <c r="E276" s="500">
        <f>IF(終値!A276="","",IFERROR(4*STDEVP(終値!H276:AA276)/AVERAGE(終値!H276:AA276),""))</f>
        <v>0.11662593231538321</v>
      </c>
      <c r="F276" s="500">
        <f>IF(終値!A276="","",IFERROR(4*STDEVP(終値!I276:AB276)/AVERAGE(終値!I276:AB276),""))</f>
        <v>9.1284914180100429E-2</v>
      </c>
      <c r="G276" s="500">
        <f>IF(終値!A276="","",IFERROR(4*STDEVP(終値!J276:AC276)/AVERAGE(終値!J276:AC276),""))</f>
        <v>7.0830069178997951E-2</v>
      </c>
      <c r="H276" s="500">
        <f>IF(終値!A276="","",IFERROR(4*STDEVP(終値!K276:AD276)/AVERAGE(終値!K276:AD276),""))</f>
        <v>6.3822737149761638E-2</v>
      </c>
      <c r="I276" s="500">
        <f>IF(終値!A276="","",IFERROR(4*STDEVP(終値!L276:AE276)/AVERAGE(終値!L276:AE276),""))</f>
        <v>5.4606485771972108E-2</v>
      </c>
      <c r="J276" s="500">
        <f>IF(終値!A276="","",IFERROR(4*STDEVP(終値!M276:AF276)/AVERAGE(終値!M276:AF276),""))</f>
        <v>5.4134978933457846E-2</v>
      </c>
      <c r="K276" s="500">
        <f>IF(終値!A276="","",IFERROR(4*STDEVP(終値!N276:AG276)/AVERAGE(終値!N276:AG276),""))</f>
        <v>5.7144626227324039E-2</v>
      </c>
      <c r="L276" s="500">
        <f>IF(終値!A276="","",IFERROR(4*STDEVP(終値!O276:AH276)/AVERAGE(終値!O276:AH276),""))</f>
        <v>6.4044485486281721E-2</v>
      </c>
      <c r="M276" s="500">
        <f>IF(終値!A276="","",IFERROR(4*STDEVP(終値!P276:AI276)/AVERAGE(終値!P276:AI276),""))</f>
        <v>6.2431819524787213E-2</v>
      </c>
      <c r="N276" s="500">
        <f>IF(終値!A276="","",IFERROR(4*STDEVP(終値!Q276:AJ276)/AVERAGE(終値!Q276:AJ276),""))</f>
        <v>6.222220112425348E-2</v>
      </c>
      <c r="O276" s="500">
        <f>IF(終値!A276="","",IFERROR(4*STDEVP(終値!R276:AK276)/AVERAGE(終値!R276:AK276),""))</f>
        <v>6.5829488971983624E-2</v>
      </c>
      <c r="P276" s="500">
        <f>IF(終値!A276="","",IFERROR(4*STDEVP(終値!S276:AL276)/AVERAGE(終値!S276:AL276),""))</f>
        <v>6.6100510558616751E-2</v>
      </c>
      <c r="Q276" s="500">
        <f>IF(終値!A276="","",IFERROR(4*STDEVP(終値!T276:AM276)/AVERAGE(終値!T276:AM276),""))</f>
        <v>6.6100510558616751E-2</v>
      </c>
      <c r="R276" s="500">
        <f>IF(終値!A276="","",IFERROR(4*STDEVP(終値!U276:AN276)/AVERAGE(終値!U276:AN276),""))</f>
        <v>6.4307981204450082E-2</v>
      </c>
      <c r="S276" s="500">
        <f>IF(終値!A276="","",IFERROR(4*STDEVP(終値!V276:AO276)/AVERAGE(終値!V276:AO276),""))</f>
        <v>6.2620760845334938E-2</v>
      </c>
      <c r="T276" s="500">
        <f>IF(終値!A276="","",IFERROR(4*STDEVP(終値!W276:AP276)/AVERAGE(終値!W276:AP276),""))</f>
        <v>6.4852159205797594E-2</v>
      </c>
      <c r="U276" s="500">
        <f>IF(終値!A276="","",IFERROR(4*STDEVP(終値!X276:AQ276)/AVERAGE(終値!X276:AQ276),""))</f>
        <v>8.9698294796030434E-2</v>
      </c>
      <c r="V276" s="500">
        <f>IF(終値!A276="","",IFERROR(4*STDEVP(終値!Y276:AR276)/AVERAGE(終値!Y276:AR276),""))</f>
        <v>0.10967440972302905</v>
      </c>
      <c r="W276" s="500">
        <f>IF(終値!A276="","",IFERROR(4*STDEVP(終値!Z276:AS276)/AVERAGE(終値!Z276:AS276),""))</f>
        <v>0.11603811529984388</v>
      </c>
      <c r="X276" s="500">
        <f>IF(終値!A276="","",IFERROR(4*STDEVP(終値!AA276:AT276)/AVERAGE(終値!AA276:AT276),""))</f>
        <v>0.11641857449633053</v>
      </c>
      <c r="Y276" s="500">
        <f>IF(終値!A276="","",IFERROR(4*STDEVP(終値!AB276:AU276)/AVERAGE(終値!AB276:AU276),""))</f>
        <v>0.116170804573314</v>
      </c>
      <c r="Z276" s="500">
        <f>IF(終値!A276="","",IFERROR(4*STDEVP(終値!AC276:AV276)/AVERAGE(終値!AC276:AV276),""))</f>
        <v>0.11705306203700654</v>
      </c>
      <c r="AA276" s="500">
        <f>IF(終値!A276="","",IFERROR(4*STDEVP(終値!AD276:AW276)/AVERAGE(終値!AD276:AW276),""))</f>
        <v>0.11711282939753032</v>
      </c>
      <c r="AB276" s="500">
        <f>IF(終値!A276="","",IFERROR(4*STDEVP(終値!AE276:AX276)/AVERAGE(終値!AE276:AX276),""))</f>
        <v>0.11658537186182982</v>
      </c>
      <c r="AC276" s="500">
        <f>IF(終値!A276="","",IFERROR(4*STDEVP(終値!AF276:AY276)/AVERAGE(終値!AF276:AY276),""))</f>
        <v>0.11840079254187537</v>
      </c>
      <c r="AD276" s="500">
        <f>IF(終値!A276="","",IFERROR(4*STDEVP(終値!AG276:AZ276)/AVERAGE(終値!AG276:AZ276),""))</f>
        <v>0.1189696181220436</v>
      </c>
      <c r="AE276" s="500">
        <f>IF(終値!A276="","",IFERROR(4*STDEVP(終値!AH276:BA276)/AVERAGE(終値!AH276:BA276),""))</f>
        <v>0.11763807485470912</v>
      </c>
      <c r="AF276" s="500">
        <f>IF(終値!A276="","",IFERROR(4*STDEVP(終値!AI276:BB276)/AVERAGE(終値!AI276:BB276),""))</f>
        <v>0.11041514833628246</v>
      </c>
      <c r="AG276" s="500">
        <f>IF(終値!A276="","",IFERROR(4*STDEVP(終値!AJ276:BC276)/AVERAGE(終値!AJ276:BC276),""))</f>
        <v>0.11563386026569067</v>
      </c>
      <c r="AH276" s="500">
        <f>IF(終値!A276="","",IFERROR(4*STDEVP(終値!AK276:BD276)/AVERAGE(終値!AK276:BD276),""))</f>
        <v>0.1240658255835009</v>
      </c>
      <c r="AI276" s="500">
        <f>IF(終値!A276="","",IFERROR(4*STDEVP(終値!AL276:BE276)/AVERAGE(終値!AL276:BE276),""))</f>
        <v>0.12050097507014912</v>
      </c>
      <c r="AJ276" s="500">
        <f>IF(終値!A276="","",IFERROR(4*STDEVP(終値!AM276:BF276)/AVERAGE(終値!AM276:BF276),""))</f>
        <v>0.12743330460974139</v>
      </c>
      <c r="AK276" s="500">
        <f>IF(終値!A276="","",IFERROR(4*STDEVP(終値!AN276:BG276)/AVERAGE(終値!AN276:BG276),""))</f>
        <v>0.13122580560775521</v>
      </c>
      <c r="AL276" s="500">
        <f>IF(終値!A276="","",IFERROR(4*STDEVP(終値!AO276:BH276)/AVERAGE(終値!AO276:BH276),""))</f>
        <v>0.13781573933683583</v>
      </c>
      <c r="AM276" s="500">
        <f>IF(終値!A276="","",IFERROR(4*STDEVP(終値!AP276:BI276)/AVERAGE(終値!AP276:BI276),""))</f>
        <v>0.13182838508140138</v>
      </c>
      <c r="AN276" s="500">
        <f>IF(終値!A276="","",IFERROR(4*STDEVP(終値!AQ276:BJ276)/AVERAGE(終値!AQ276:BJ276),""))</f>
        <v>0.13135959166988997</v>
      </c>
      <c r="AO276" s="500">
        <f>IF(終値!A276="","",IFERROR(4*STDEVP(終値!AR276:BK276)/AVERAGE(終値!AR276:BK276),""))</f>
        <v>0.12911939841504277</v>
      </c>
      <c r="AP276" s="500">
        <f>IF(終値!A276="","",IFERROR(4*STDEVP(終値!AS276:BL276)/AVERAGE(終値!AS276:BL276),""))</f>
        <v>0.12944023117355577</v>
      </c>
    </row>
    <row r="277" spans="1:42">
      <c r="A277" s="497" t="str">
        <f>IF(終値!A277="","",終値!A277)</f>
        <v>3002</v>
      </c>
      <c r="B277" s="500">
        <f>IF(終値!A277="","",IFERROR(4*STDEVP(終値!E277:X277)/AVERAGE(終値!E277:X277),""))</f>
        <v>5.4184185487191484E-2</v>
      </c>
      <c r="C277" s="500">
        <f>IF(終値!A277="","",IFERROR(4*STDEVP(終値!F277:Y277)/AVERAGE(終値!F277:Y277),""))</f>
        <v>4.1080266221217375E-2</v>
      </c>
      <c r="D277" s="500">
        <f>IF(終値!A277="","",IFERROR(4*STDEVP(終値!G277:Z277)/AVERAGE(終値!G277:Z277),""))</f>
        <v>3.8390274344634344E-2</v>
      </c>
      <c r="E277" s="500">
        <f>IF(終値!A277="","",IFERROR(4*STDEVP(終値!H277:AA277)/AVERAGE(終値!H277:AA277),""))</f>
        <v>3.9091518341305267E-2</v>
      </c>
      <c r="F277" s="500">
        <f>IF(終値!A277="","",IFERROR(4*STDEVP(終値!I277:AB277)/AVERAGE(終値!I277:AB277),""))</f>
        <v>3.8930210851166845E-2</v>
      </c>
      <c r="G277" s="500">
        <f>IF(終値!A277="","",IFERROR(4*STDEVP(終値!J277:AC277)/AVERAGE(終値!J277:AC277),""))</f>
        <v>4.1896705402448088E-2</v>
      </c>
      <c r="H277" s="500">
        <f>IF(終値!A277="","",IFERROR(4*STDEVP(終値!K277:AD277)/AVERAGE(終値!K277:AD277),""))</f>
        <v>5.0281427426135832E-2</v>
      </c>
      <c r="I277" s="500">
        <f>IF(終値!A277="","",IFERROR(4*STDEVP(終値!L277:AE277)/AVERAGE(終値!L277:AE277),""))</f>
        <v>5.5089075720519111E-2</v>
      </c>
      <c r="J277" s="500">
        <f>IF(終値!A277="","",IFERROR(4*STDEVP(終値!M277:AF277)/AVERAGE(終値!M277:AF277),""))</f>
        <v>5.7520551195861018E-2</v>
      </c>
      <c r="K277" s="500">
        <f>IF(終値!A277="","",IFERROR(4*STDEVP(終値!N277:AG277)/AVERAGE(終値!N277:AG277),""))</f>
        <v>6.0014510387593249E-2</v>
      </c>
      <c r="L277" s="500">
        <f>IF(終値!A277="","",IFERROR(4*STDEVP(終値!O277:AH277)/AVERAGE(終値!O277:AH277),""))</f>
        <v>6.319873572201351E-2</v>
      </c>
      <c r="M277" s="500">
        <f>IF(終値!A277="","",IFERROR(4*STDEVP(終値!P277:AI277)/AVERAGE(終値!P277:AI277),""))</f>
        <v>7.2088726344392451E-2</v>
      </c>
      <c r="N277" s="500">
        <f>IF(終値!A277="","",IFERROR(4*STDEVP(終値!Q277:AJ277)/AVERAGE(終値!Q277:AJ277),""))</f>
        <v>7.7120316952581744E-2</v>
      </c>
      <c r="O277" s="500">
        <f>IF(終値!A277="","",IFERROR(4*STDEVP(終値!R277:AK277)/AVERAGE(終値!R277:AK277),""))</f>
        <v>7.9275996065158297E-2</v>
      </c>
      <c r="P277" s="500">
        <f>IF(終値!A277="","",IFERROR(4*STDEVP(終値!S277:AL277)/AVERAGE(終値!S277:AL277),""))</f>
        <v>8.4032610430788524E-2</v>
      </c>
      <c r="Q277" s="500">
        <f>IF(終値!A277="","",IFERROR(4*STDEVP(終値!T277:AM277)/AVERAGE(終値!T277:AM277),""))</f>
        <v>8.5162495948749181E-2</v>
      </c>
      <c r="R277" s="500">
        <f>IF(終値!A277="","",IFERROR(4*STDEVP(終値!U277:AN277)/AVERAGE(終値!U277:AN277),""))</f>
        <v>8.6325316756453677E-2</v>
      </c>
      <c r="S277" s="500">
        <f>IF(終値!A277="","",IFERROR(4*STDEVP(終値!V277:AO277)/AVERAGE(終値!V277:AO277),""))</f>
        <v>8.7565002537793021E-2</v>
      </c>
      <c r="T277" s="500">
        <f>IF(終値!A277="","",IFERROR(4*STDEVP(終値!W277:AP277)/AVERAGE(終値!W277:AP277),""))</f>
        <v>8.8446191463174173E-2</v>
      </c>
      <c r="U277" s="500">
        <f>IF(終値!A277="","",IFERROR(4*STDEVP(終値!X277:AQ277)/AVERAGE(終値!X277:AQ277),""))</f>
        <v>8.7004017907927958E-2</v>
      </c>
      <c r="V277" s="500">
        <f>IF(終値!A277="","",IFERROR(4*STDEVP(終値!Y277:AR277)/AVERAGE(終値!Y277:AR277),""))</f>
        <v>8.7682551476650397E-2</v>
      </c>
      <c r="W277" s="500">
        <f>IF(終値!A277="","",IFERROR(4*STDEVP(終値!Z277:AS277)/AVERAGE(終値!Z277:AS277),""))</f>
        <v>8.5750903995475386E-2</v>
      </c>
      <c r="X277" s="500">
        <f>IF(終値!A277="","",IFERROR(4*STDEVP(終値!AA277:AT277)/AVERAGE(終値!AA277:AT277),""))</f>
        <v>8.5725922769415777E-2</v>
      </c>
      <c r="Y277" s="500">
        <f>IF(終値!A277="","",IFERROR(4*STDEVP(終値!AB277:AU277)/AVERAGE(終値!AB277:AU277),""))</f>
        <v>8.1081877607883115E-2</v>
      </c>
      <c r="Z277" s="500">
        <f>IF(終値!A277="","",IFERROR(4*STDEVP(終値!AC277:AV277)/AVERAGE(終値!AC277:AV277),""))</f>
        <v>7.2794624601662611E-2</v>
      </c>
      <c r="AA277" s="500">
        <f>IF(終値!A277="","",IFERROR(4*STDEVP(終値!AD277:AW277)/AVERAGE(終値!AD277:AW277),""))</f>
        <v>7.1940309859461496E-2</v>
      </c>
      <c r="AB277" s="500">
        <f>IF(終値!A277="","",IFERROR(4*STDEVP(終値!AE277:AX277)/AVERAGE(終値!AE277:AX277),""))</f>
        <v>7.3761575566635734E-2</v>
      </c>
      <c r="AC277" s="500">
        <f>IF(終値!A277="","",IFERROR(4*STDEVP(終値!AF277:AY277)/AVERAGE(終値!AF277:AY277),""))</f>
        <v>7.7025523570741758E-2</v>
      </c>
      <c r="AD277" s="500">
        <f>IF(終値!A277="","",IFERROR(4*STDEVP(終値!AG277:AZ277)/AVERAGE(終値!AG277:AZ277),""))</f>
        <v>7.5380116606503553E-2</v>
      </c>
      <c r="AE277" s="500">
        <f>IF(終値!A277="","",IFERROR(4*STDEVP(終値!AH277:BA277)/AVERAGE(終値!AH277:BA277),""))</f>
        <v>7.3867154329466639E-2</v>
      </c>
      <c r="AF277" s="500">
        <f>IF(終値!A277="","",IFERROR(4*STDEVP(終値!AI277:BB277)/AVERAGE(終値!AI277:BB277),""))</f>
        <v>7.0669102545718218E-2</v>
      </c>
      <c r="AG277" s="500">
        <f>IF(終値!A277="","",IFERROR(4*STDEVP(終値!AJ277:BC277)/AVERAGE(終値!AJ277:BC277),""))</f>
        <v>7.0202905430238383E-2</v>
      </c>
      <c r="AH277" s="500">
        <f>IF(終値!A277="","",IFERROR(4*STDEVP(終値!AK277:BD277)/AVERAGE(終値!AK277:BD277),""))</f>
        <v>7.2448629470171708E-2</v>
      </c>
      <c r="AI277" s="500">
        <f>IF(終値!A277="","",IFERROR(4*STDEVP(終値!AL277:BE277)/AVERAGE(終値!AL277:BE277),""))</f>
        <v>7.0073133036368848E-2</v>
      </c>
      <c r="AJ277" s="500">
        <f>IF(終値!A277="","",IFERROR(4*STDEVP(終値!AM277:BF277)/AVERAGE(終値!AM277:BF277),""))</f>
        <v>6.9852191141784883E-2</v>
      </c>
      <c r="AK277" s="500">
        <f>IF(終値!A277="","",IFERROR(4*STDEVP(終値!AN277:BG277)/AVERAGE(終値!AN277:BG277),""))</f>
        <v>6.3763488479039912E-2</v>
      </c>
      <c r="AL277" s="500">
        <f>IF(終値!A277="","",IFERROR(4*STDEVP(終値!AO277:BH277)/AVERAGE(終値!AO277:BH277),""))</f>
        <v>6.0575463457276109E-2</v>
      </c>
      <c r="AM277" s="500">
        <f>IF(終値!A277="","",IFERROR(4*STDEVP(終値!AP277:BI277)/AVERAGE(終値!AP277:BI277),""))</f>
        <v>5.497956506480791E-2</v>
      </c>
      <c r="AN277" s="500">
        <f>IF(終値!A277="","",IFERROR(4*STDEVP(終値!AQ277:BJ277)/AVERAGE(終値!AQ277:BJ277),""))</f>
        <v>4.799465699878163E-2</v>
      </c>
      <c r="AO277" s="500">
        <f>IF(終値!A277="","",IFERROR(4*STDEVP(終値!AR277:BK277)/AVERAGE(終値!AR277:BK277),""))</f>
        <v>3.3433202493360792E-2</v>
      </c>
      <c r="AP277" s="500">
        <f>IF(終値!A277="","",IFERROR(4*STDEVP(終値!AS277:BL277)/AVERAGE(終値!AS277:BL277),""))</f>
        <v>4.3396225073588299E-2</v>
      </c>
    </row>
    <row r="278" spans="1:42">
      <c r="A278" s="497" t="str">
        <f>IF(終値!A278="","",終値!A278)</f>
        <v>8871</v>
      </c>
      <c r="B278" s="500">
        <f>IF(終値!A278="","",IFERROR(4*STDEVP(終値!E278:X278)/AVERAGE(終値!E278:X278),""))</f>
        <v>6.9203727300950382E-2</v>
      </c>
      <c r="C278" s="500">
        <f>IF(終値!A278="","",IFERROR(4*STDEVP(終値!F278:Y278)/AVERAGE(終値!F278:Y278),""))</f>
        <v>6.62172297584738E-2</v>
      </c>
      <c r="D278" s="500">
        <f>IF(終値!A278="","",IFERROR(4*STDEVP(終値!G278:Z278)/AVERAGE(終値!G278:Z278),""))</f>
        <v>6.1058523935181359E-2</v>
      </c>
      <c r="E278" s="500">
        <f>IF(終値!A278="","",IFERROR(4*STDEVP(終値!H278:AA278)/AVERAGE(終値!H278:AA278),""))</f>
        <v>4.7682491369754179E-2</v>
      </c>
      <c r="F278" s="500">
        <f>IF(終値!A278="","",IFERROR(4*STDEVP(終値!I278:AB278)/AVERAGE(終値!I278:AB278),""))</f>
        <v>4.4612623734520684E-2</v>
      </c>
      <c r="G278" s="500">
        <f>IF(終値!A278="","",IFERROR(4*STDEVP(終値!J278:AC278)/AVERAGE(終値!J278:AC278),""))</f>
        <v>3.9520492147973638E-2</v>
      </c>
      <c r="H278" s="500">
        <f>IF(終値!A278="","",IFERROR(4*STDEVP(終値!K278:AD278)/AVERAGE(終値!K278:AD278),""))</f>
        <v>4.6927155444779871E-2</v>
      </c>
      <c r="I278" s="500">
        <f>IF(終値!A278="","",IFERROR(4*STDEVP(終値!L278:AE278)/AVERAGE(終値!L278:AE278),""))</f>
        <v>5.0006787648247168E-2</v>
      </c>
      <c r="J278" s="500">
        <f>IF(終値!A278="","",IFERROR(4*STDEVP(終値!M278:AF278)/AVERAGE(終値!M278:AF278),""))</f>
        <v>4.9749355960970611E-2</v>
      </c>
      <c r="K278" s="500">
        <f>IF(終値!A278="","",IFERROR(4*STDEVP(終値!N278:AG278)/AVERAGE(終値!N278:AG278),""))</f>
        <v>5.1453785307642386E-2</v>
      </c>
      <c r="L278" s="500">
        <f>IF(終値!A278="","",IFERROR(4*STDEVP(終値!O278:AH278)/AVERAGE(終値!O278:AH278),""))</f>
        <v>5.9818634059317026E-2</v>
      </c>
      <c r="M278" s="500">
        <f>IF(終値!A278="","",IFERROR(4*STDEVP(終値!P278:AI278)/AVERAGE(終値!P278:AI278),""))</f>
        <v>6.4745545488343423E-2</v>
      </c>
      <c r="N278" s="500">
        <f>IF(終値!A278="","",IFERROR(4*STDEVP(終値!Q278:AJ278)/AVERAGE(終値!Q278:AJ278),""))</f>
        <v>6.749964289974722E-2</v>
      </c>
      <c r="O278" s="500">
        <f>IF(終値!A278="","",IFERROR(4*STDEVP(終値!R278:AK278)/AVERAGE(終値!R278:AK278),""))</f>
        <v>6.9208972855652875E-2</v>
      </c>
      <c r="P278" s="500">
        <f>IF(終値!A278="","",IFERROR(4*STDEVP(終値!S278:AL278)/AVERAGE(終値!S278:AL278),""))</f>
        <v>6.9322562102394278E-2</v>
      </c>
      <c r="Q278" s="500">
        <f>IF(終値!A278="","",IFERROR(4*STDEVP(終値!T278:AM278)/AVERAGE(終値!T278:AM278),""))</f>
        <v>6.8347375706591704E-2</v>
      </c>
      <c r="R278" s="500">
        <f>IF(終値!A278="","",IFERROR(4*STDEVP(終値!U278:AN278)/AVERAGE(終値!U278:AN278),""))</f>
        <v>6.5642237017352403E-2</v>
      </c>
      <c r="S278" s="500">
        <f>IF(終値!A278="","",IFERROR(4*STDEVP(終値!V278:AO278)/AVERAGE(終値!V278:AO278),""))</f>
        <v>6.2919111343203118E-2</v>
      </c>
      <c r="T278" s="500">
        <f>IF(終値!A278="","",IFERROR(4*STDEVP(終値!W278:AP278)/AVERAGE(終値!W278:AP278),""))</f>
        <v>6.3465899336466444E-2</v>
      </c>
      <c r="U278" s="500">
        <f>IF(終値!A278="","",IFERROR(4*STDEVP(終値!X278:AQ278)/AVERAGE(終値!X278:AQ278),""))</f>
        <v>6.4175076515461879E-2</v>
      </c>
      <c r="V278" s="500">
        <f>IF(終値!A278="","",IFERROR(4*STDEVP(終値!Y278:AR278)/AVERAGE(終値!Y278:AR278),""))</f>
        <v>6.149158405622919E-2</v>
      </c>
      <c r="W278" s="500">
        <f>IF(終値!A278="","",IFERROR(4*STDEVP(終値!Z278:AS278)/AVERAGE(終値!Z278:AS278),""))</f>
        <v>5.583888838887683E-2</v>
      </c>
      <c r="X278" s="500">
        <f>IF(終値!A278="","",IFERROR(4*STDEVP(終値!AA278:AT278)/AVERAGE(終値!AA278:AT278),""))</f>
        <v>5.2190633951794685E-2</v>
      </c>
      <c r="Y278" s="500">
        <f>IF(終値!A278="","",IFERROR(4*STDEVP(終値!AB278:AU278)/AVERAGE(終値!AB278:AU278),""))</f>
        <v>5.0365375356881167E-2</v>
      </c>
      <c r="Z278" s="500">
        <f>IF(終値!A278="","",IFERROR(4*STDEVP(終値!AC278:AV278)/AVERAGE(終値!AC278:AV278),""))</f>
        <v>5.0446253035098795E-2</v>
      </c>
      <c r="AA278" s="500">
        <f>IF(終値!A278="","",IFERROR(4*STDEVP(終値!AD278:AW278)/AVERAGE(終値!AD278:AW278),""))</f>
        <v>5.2558778975350599E-2</v>
      </c>
      <c r="AB278" s="500">
        <f>IF(終値!A278="","",IFERROR(4*STDEVP(終値!AE278:AX278)/AVERAGE(終値!AE278:AX278),""))</f>
        <v>5.2816484422448004E-2</v>
      </c>
      <c r="AC278" s="500">
        <f>IF(終値!A278="","",IFERROR(4*STDEVP(終値!AF278:AY278)/AVERAGE(終値!AF278:AY278),""))</f>
        <v>6.4078921924116752E-2</v>
      </c>
      <c r="AD278" s="500">
        <f>IF(終値!A278="","",IFERROR(4*STDEVP(終値!AG278:AZ278)/AVERAGE(終値!AG278:AZ278),""))</f>
        <v>8.37810700818577E-2</v>
      </c>
      <c r="AE278" s="500">
        <f>IF(終値!A278="","",IFERROR(4*STDEVP(終値!AH278:BA278)/AVERAGE(終値!AH278:BA278),""))</f>
        <v>0.11168152587437891</v>
      </c>
      <c r="AF278" s="500">
        <f>IF(終値!A278="","",IFERROR(4*STDEVP(終値!AI278:BB278)/AVERAGE(終値!AI278:BB278),""))</f>
        <v>0.12768761263593217</v>
      </c>
      <c r="AG278" s="500">
        <f>IF(終値!A278="","",IFERROR(4*STDEVP(終値!AJ278:BC278)/AVERAGE(終値!AJ278:BC278),""))</f>
        <v>0.13574468613637769</v>
      </c>
      <c r="AH278" s="500">
        <f>IF(終値!A278="","",IFERROR(4*STDEVP(終値!AK278:BD278)/AVERAGE(終値!AK278:BD278),""))</f>
        <v>0.14722442560073365</v>
      </c>
      <c r="AI278" s="500">
        <f>IF(終値!A278="","",IFERROR(4*STDEVP(終値!AL278:BE278)/AVERAGE(終値!AL278:BE278),""))</f>
        <v>0.1466026126259104</v>
      </c>
      <c r="AJ278" s="500">
        <f>IF(終値!A278="","",IFERROR(4*STDEVP(終値!AM278:BF278)/AVERAGE(終値!AM278:BF278),""))</f>
        <v>0.1490719000322393</v>
      </c>
      <c r="AK278" s="500">
        <f>IF(終値!A278="","",IFERROR(4*STDEVP(終値!AN278:BG278)/AVERAGE(終値!AN278:BG278),""))</f>
        <v>0.15077703236025106</v>
      </c>
      <c r="AL278" s="500">
        <f>IF(終値!A278="","",IFERROR(4*STDEVP(終値!AO278:BH278)/AVERAGE(終値!AO278:BH278),""))</f>
        <v>0.14912628620367968</v>
      </c>
      <c r="AM278" s="500">
        <f>IF(終値!A278="","",IFERROR(4*STDEVP(終値!AP278:BI278)/AVERAGE(終値!AP278:BI278),""))</f>
        <v>0.15727570848506583</v>
      </c>
      <c r="AN278" s="500">
        <f>IF(終値!A278="","",IFERROR(4*STDEVP(終値!AQ278:BJ278)/AVERAGE(終値!AQ278:BJ278),""))</f>
        <v>0.16781692628242884</v>
      </c>
      <c r="AO278" s="500">
        <f>IF(終値!A278="","",IFERROR(4*STDEVP(終値!AR278:BK278)/AVERAGE(終値!AR278:BK278),""))</f>
        <v>0.172008488915917</v>
      </c>
      <c r="AP278" s="500">
        <f>IF(終値!A278="","",IFERROR(4*STDEVP(終値!AS278:BL278)/AVERAGE(終値!AS278:BL278),""))</f>
        <v>0.17423743638412278</v>
      </c>
    </row>
    <row r="279" spans="1:42">
      <c r="A279" s="497" t="str">
        <f>IF(終値!A279="","",終値!A279)</f>
        <v>6918</v>
      </c>
      <c r="B279" s="500">
        <f>IF(終値!A279="","",IFERROR(4*STDEVP(終値!E279:X279)/AVERAGE(終値!E279:X279),""))</f>
        <v>0.14503334792875544</v>
      </c>
      <c r="C279" s="500">
        <f>IF(終値!A279="","",IFERROR(4*STDEVP(終値!F279:Y279)/AVERAGE(終値!F279:Y279),""))</f>
        <v>0.14116745686264681</v>
      </c>
      <c r="D279" s="500">
        <f>IF(終値!A279="","",IFERROR(4*STDEVP(終値!G279:Z279)/AVERAGE(終値!G279:Z279),""))</f>
        <v>0.13357705479126297</v>
      </c>
      <c r="E279" s="500">
        <f>IF(終値!A279="","",IFERROR(4*STDEVP(終値!H279:AA279)/AVERAGE(終値!H279:AA279),""))</f>
        <v>0.14260916677797447</v>
      </c>
      <c r="F279" s="500">
        <f>IF(終値!A279="","",IFERROR(4*STDEVP(終値!I279:AB279)/AVERAGE(終値!I279:AB279),""))</f>
        <v>0.15009359117723009</v>
      </c>
      <c r="G279" s="500">
        <f>IF(終値!A279="","",IFERROR(4*STDEVP(終値!J279:AC279)/AVERAGE(終値!J279:AC279),""))</f>
        <v>0.15440243388845123</v>
      </c>
      <c r="H279" s="500">
        <f>IF(終値!A279="","",IFERROR(4*STDEVP(終値!K279:AD279)/AVERAGE(終値!K279:AD279),""))</f>
        <v>0.14305090979637955</v>
      </c>
      <c r="I279" s="500">
        <f>IF(終値!A279="","",IFERROR(4*STDEVP(終値!L279:AE279)/AVERAGE(終値!L279:AE279),""))</f>
        <v>0.11415321814632325</v>
      </c>
      <c r="J279" s="500">
        <f>IF(終値!A279="","",IFERROR(4*STDEVP(終値!M279:AF279)/AVERAGE(終値!M279:AF279),""))</f>
        <v>0.10682184284871346</v>
      </c>
      <c r="K279" s="500">
        <f>IF(終値!A279="","",IFERROR(4*STDEVP(終値!N279:AG279)/AVERAGE(終値!N279:AG279),""))</f>
        <v>0.10500288758241634</v>
      </c>
      <c r="L279" s="500">
        <f>IF(終値!A279="","",IFERROR(4*STDEVP(終値!O279:AH279)/AVERAGE(終値!O279:AH279),""))</f>
        <v>0.11010709105503394</v>
      </c>
      <c r="M279" s="500">
        <f>IF(終値!A279="","",IFERROR(4*STDEVP(終値!P279:AI279)/AVERAGE(終値!P279:AI279),""))</f>
        <v>0.11179199934488251</v>
      </c>
      <c r="N279" s="500">
        <f>IF(終値!A279="","",IFERROR(4*STDEVP(終値!Q279:AJ279)/AVERAGE(終値!Q279:AJ279),""))</f>
        <v>0.11612735284249676</v>
      </c>
      <c r="O279" s="500">
        <f>IF(終値!A279="","",IFERROR(4*STDEVP(終値!R279:AK279)/AVERAGE(終値!R279:AK279),""))</f>
        <v>0.13304847790597157</v>
      </c>
      <c r="P279" s="500">
        <f>IF(終値!A279="","",IFERROR(4*STDEVP(終値!S279:AL279)/AVERAGE(終値!S279:AL279),""))</f>
        <v>0.11086283136007324</v>
      </c>
      <c r="Q279" s="500">
        <f>IF(終値!A279="","",IFERROR(4*STDEVP(終値!T279:AM279)/AVERAGE(終値!T279:AM279),""))</f>
        <v>0.11319590355464376</v>
      </c>
      <c r="R279" s="500">
        <f>IF(終値!A279="","",IFERROR(4*STDEVP(終値!U279:AN279)/AVERAGE(終値!U279:AN279),""))</f>
        <v>0.11322543130468751</v>
      </c>
      <c r="S279" s="500">
        <f>IF(終値!A279="","",IFERROR(4*STDEVP(終値!V279:AO279)/AVERAGE(終値!V279:AO279),""))</f>
        <v>0.11188934012961071</v>
      </c>
      <c r="T279" s="500">
        <f>IF(終値!A279="","",IFERROR(4*STDEVP(終値!W279:AP279)/AVERAGE(終値!W279:AP279),""))</f>
        <v>0.11399171179965954</v>
      </c>
      <c r="U279" s="500">
        <f>IF(終値!A279="","",IFERROR(4*STDEVP(終値!X279:AQ279)/AVERAGE(終値!X279:AQ279),""))</f>
        <v>0.13392083719400277</v>
      </c>
      <c r="V279" s="500">
        <f>IF(終値!A279="","",IFERROR(4*STDEVP(終値!Y279:AR279)/AVERAGE(終値!Y279:AR279),""))</f>
        <v>0.15829720898603269</v>
      </c>
      <c r="W279" s="500">
        <f>IF(終値!A279="","",IFERROR(4*STDEVP(終値!Z279:AS279)/AVERAGE(終値!Z279:AS279),""))</f>
        <v>0.18560676623012057</v>
      </c>
      <c r="X279" s="500">
        <f>IF(終値!A279="","",IFERROR(4*STDEVP(終値!AA279:AT279)/AVERAGE(終値!AA279:AT279),""))</f>
        <v>0.19615543065573371</v>
      </c>
      <c r="Y279" s="500">
        <f>IF(終値!A279="","",IFERROR(4*STDEVP(終値!AB279:AU279)/AVERAGE(終値!AB279:AU279),""))</f>
        <v>0.2040965530576436</v>
      </c>
      <c r="Z279" s="500">
        <f>IF(終値!A279="","",IFERROR(4*STDEVP(終値!AC279:AV279)/AVERAGE(終値!AC279:AV279),""))</f>
        <v>0.20206978988668989</v>
      </c>
      <c r="AA279" s="500">
        <f>IF(終値!A279="","",IFERROR(4*STDEVP(終値!AD279:AW279)/AVERAGE(終値!AD279:AW279),""))</f>
        <v>0.20078270631683251</v>
      </c>
      <c r="AB279" s="500">
        <f>IF(終値!A279="","",IFERROR(4*STDEVP(終値!AE279:AX279)/AVERAGE(終値!AE279:AX279),""))</f>
        <v>0.19846700794246788</v>
      </c>
      <c r="AC279" s="500">
        <f>IF(終値!A279="","",IFERROR(4*STDEVP(終値!AF279:AY279)/AVERAGE(終値!AF279:AY279),""))</f>
        <v>0.20260274578790755</v>
      </c>
      <c r="AD279" s="500">
        <f>IF(終値!A279="","",IFERROR(4*STDEVP(終値!AG279:AZ279)/AVERAGE(終値!AG279:AZ279),""))</f>
        <v>0.21412274500137324</v>
      </c>
      <c r="AE279" s="500">
        <f>IF(終値!A279="","",IFERROR(4*STDEVP(終値!AH279:BA279)/AVERAGE(終値!AH279:BA279),""))</f>
        <v>0.22380587062643348</v>
      </c>
      <c r="AF279" s="500">
        <f>IF(終値!A279="","",IFERROR(4*STDEVP(終値!AI279:BB279)/AVERAGE(終値!AI279:BB279),""))</f>
        <v>0.22787825704806211</v>
      </c>
      <c r="AG279" s="500">
        <f>IF(終値!A279="","",IFERROR(4*STDEVP(終値!AJ279:BC279)/AVERAGE(終値!AJ279:BC279),""))</f>
        <v>0.22762635041844528</v>
      </c>
      <c r="AH279" s="500">
        <f>IF(終値!A279="","",IFERROR(4*STDEVP(終値!AK279:BD279)/AVERAGE(終値!AK279:BD279),""))</f>
        <v>0.22684410264372848</v>
      </c>
      <c r="AI279" s="500">
        <f>IF(終値!A279="","",IFERROR(4*STDEVP(終値!AL279:BE279)/AVERAGE(終値!AL279:BE279),""))</f>
        <v>0.22191650591820444</v>
      </c>
      <c r="AJ279" s="500">
        <f>IF(終値!A279="","",IFERROR(4*STDEVP(終値!AM279:BF279)/AVERAGE(終値!AM279:BF279),""))</f>
        <v>0.22298311440806609</v>
      </c>
      <c r="AK279" s="500">
        <f>IF(終値!A279="","",IFERROR(4*STDEVP(終値!AN279:BG279)/AVERAGE(終値!AN279:BG279),""))</f>
        <v>0.22222869469032161</v>
      </c>
      <c r="AL279" s="500">
        <f>IF(終値!A279="","",IFERROR(4*STDEVP(終値!AO279:BH279)/AVERAGE(終値!AO279:BH279),""))</f>
        <v>0.2219629452812559</v>
      </c>
      <c r="AM279" s="500">
        <f>IF(終値!A279="","",IFERROR(4*STDEVP(終値!AP279:BI279)/AVERAGE(終値!AP279:BI279),""))</f>
        <v>0.23383319260686389</v>
      </c>
      <c r="AN279" s="500">
        <f>IF(終値!A279="","",IFERROR(4*STDEVP(終値!AQ279:BJ279)/AVERAGE(終値!AQ279:BJ279),""))</f>
        <v>0.26006870545351779</v>
      </c>
      <c r="AO279" s="500">
        <f>IF(終値!A279="","",IFERROR(4*STDEVP(終値!AR279:BK279)/AVERAGE(終値!AR279:BK279),""))</f>
        <v>0.25212684093962512</v>
      </c>
      <c r="AP279" s="500">
        <f>IF(終値!A279="","",IFERROR(4*STDEVP(終値!AS279:BL279)/AVERAGE(終値!AS279:BL279),""))</f>
        <v>0.2328831460891613</v>
      </c>
    </row>
    <row r="280" spans="1:42">
      <c r="A280" s="497" t="str">
        <f>IF(終値!A280="","",終値!A280)</f>
        <v>6488</v>
      </c>
      <c r="B280" s="500">
        <f>IF(終値!A280="","",IFERROR(4*STDEVP(終値!E280:X280)/AVERAGE(終値!E280:X280),""))</f>
        <v>2.8821965727678141E-2</v>
      </c>
      <c r="C280" s="500">
        <f>IF(終値!A280="","",IFERROR(4*STDEVP(終値!F280:Y280)/AVERAGE(終値!F280:Y280),""))</f>
        <v>3.3248774507518328E-2</v>
      </c>
      <c r="D280" s="500">
        <f>IF(終値!A280="","",IFERROR(4*STDEVP(終値!G280:Z280)/AVERAGE(終値!G280:Z280),""))</f>
        <v>3.4849725036066377E-2</v>
      </c>
      <c r="E280" s="500">
        <f>IF(終値!A280="","",IFERROR(4*STDEVP(終値!H280:AA280)/AVERAGE(終値!H280:AA280),""))</f>
        <v>3.3925564915411634E-2</v>
      </c>
      <c r="F280" s="500">
        <f>IF(終値!A280="","",IFERROR(4*STDEVP(終値!I280:AB280)/AVERAGE(終値!I280:AB280),""))</f>
        <v>3.4532112864652041E-2</v>
      </c>
      <c r="G280" s="500">
        <f>IF(終値!A280="","",IFERROR(4*STDEVP(終値!J280:AC280)/AVERAGE(終値!J280:AC280),""))</f>
        <v>3.4713997802785647E-2</v>
      </c>
      <c r="H280" s="500">
        <f>IF(終値!A280="","",IFERROR(4*STDEVP(終値!K280:AD280)/AVERAGE(終値!K280:AD280),""))</f>
        <v>4.4088815230910162E-2</v>
      </c>
      <c r="I280" s="500">
        <f>IF(終値!A280="","",IFERROR(4*STDEVP(終値!L280:AE280)/AVERAGE(終値!L280:AE280),""))</f>
        <v>5.0441780201976073E-2</v>
      </c>
      <c r="J280" s="500">
        <f>IF(終値!A280="","",IFERROR(4*STDEVP(終値!M280:AF280)/AVERAGE(終値!M280:AF280),""))</f>
        <v>5.6367834075293825E-2</v>
      </c>
      <c r="K280" s="500">
        <f>IF(終値!A280="","",IFERROR(4*STDEVP(終値!N280:AG280)/AVERAGE(終値!N280:AG280),""))</f>
        <v>6.2606299337558943E-2</v>
      </c>
      <c r="L280" s="500">
        <f>IF(終値!A280="","",IFERROR(4*STDEVP(終値!O280:AH280)/AVERAGE(終値!O280:AH280),""))</f>
        <v>6.6610264982368578E-2</v>
      </c>
      <c r="M280" s="500">
        <f>IF(終値!A280="","",IFERROR(4*STDEVP(終値!P280:AI280)/AVERAGE(終値!P280:AI280),""))</f>
        <v>6.9196798352585673E-2</v>
      </c>
      <c r="N280" s="500">
        <f>IF(終値!A280="","",IFERROR(4*STDEVP(終値!Q280:AJ280)/AVERAGE(終値!Q280:AJ280),""))</f>
        <v>6.7613418438138423E-2</v>
      </c>
      <c r="O280" s="500">
        <f>IF(終値!A280="","",IFERROR(4*STDEVP(終値!R280:AK280)/AVERAGE(終値!R280:AK280),""))</f>
        <v>6.6430951012501016E-2</v>
      </c>
      <c r="P280" s="500">
        <f>IF(終値!A280="","",IFERROR(4*STDEVP(終値!S280:AL280)/AVERAGE(終値!S280:AL280),""))</f>
        <v>6.7941245893327604E-2</v>
      </c>
      <c r="Q280" s="500">
        <f>IF(終値!A280="","",IFERROR(4*STDEVP(終値!T280:AM280)/AVERAGE(終値!T280:AM280),""))</f>
        <v>7.0969881844484925E-2</v>
      </c>
      <c r="R280" s="500">
        <f>IF(終値!A280="","",IFERROR(4*STDEVP(終値!U280:AN280)/AVERAGE(終値!U280:AN280),""))</f>
        <v>7.12052906149091E-2</v>
      </c>
      <c r="S280" s="500">
        <f>IF(終値!A280="","",IFERROR(4*STDEVP(終値!V280:AO280)/AVERAGE(終値!V280:AO280),""))</f>
        <v>7.1186524155940109E-2</v>
      </c>
      <c r="T280" s="500">
        <f>IF(終値!A280="","",IFERROR(4*STDEVP(終値!W280:AP280)/AVERAGE(終値!W280:AP280),""))</f>
        <v>6.9433732903954534E-2</v>
      </c>
      <c r="U280" s="500">
        <f>IF(終値!A280="","",IFERROR(4*STDEVP(終値!X280:AQ280)/AVERAGE(終値!X280:AQ280),""))</f>
        <v>7.1678461595489323E-2</v>
      </c>
      <c r="V280" s="500">
        <f>IF(終値!A280="","",IFERROR(4*STDEVP(終値!Y280:AR280)/AVERAGE(終値!Y280:AR280),""))</f>
        <v>7.2465468000298419E-2</v>
      </c>
      <c r="W280" s="500">
        <f>IF(終値!A280="","",IFERROR(4*STDEVP(終値!Z280:AS280)/AVERAGE(終値!Z280:AS280),""))</f>
        <v>7.1294779901434624E-2</v>
      </c>
      <c r="X280" s="500">
        <f>IF(終値!A280="","",IFERROR(4*STDEVP(終値!AA280:AT280)/AVERAGE(終値!AA280:AT280),""))</f>
        <v>6.749889693963243E-2</v>
      </c>
      <c r="Y280" s="500">
        <f>IF(終値!A280="","",IFERROR(4*STDEVP(終値!AB280:AU280)/AVERAGE(終値!AB280:AU280),""))</f>
        <v>6.0541410971304097E-2</v>
      </c>
      <c r="Z280" s="500">
        <f>IF(終値!A280="","",IFERROR(4*STDEVP(終値!AC280:AV280)/AVERAGE(終値!AC280:AV280),""))</f>
        <v>5.235482570563562E-2</v>
      </c>
      <c r="AA280" s="500">
        <f>IF(終値!A280="","",IFERROR(4*STDEVP(終値!AD280:AW280)/AVERAGE(終値!AD280:AW280),""))</f>
        <v>3.8983572051365635E-2</v>
      </c>
      <c r="AB280" s="500">
        <f>IF(終値!A280="","",IFERROR(4*STDEVP(終値!AE280:AX280)/AVERAGE(終値!AE280:AX280),""))</f>
        <v>3.8108151813038012E-2</v>
      </c>
      <c r="AC280" s="500">
        <f>IF(終値!A280="","",IFERROR(4*STDEVP(終値!AF280:AY280)/AVERAGE(終値!AF280:AY280),""))</f>
        <v>3.6888446990422083E-2</v>
      </c>
      <c r="AD280" s="500">
        <f>IF(終値!A280="","",IFERROR(4*STDEVP(終値!AG280:AZ280)/AVERAGE(終値!AG280:AZ280),""))</f>
        <v>3.5811226592280719E-2</v>
      </c>
      <c r="AE280" s="500">
        <f>IF(終値!A280="","",IFERROR(4*STDEVP(終値!AH280:BA280)/AVERAGE(終値!AH280:BA280),""))</f>
        <v>3.5610029068909081E-2</v>
      </c>
      <c r="AF280" s="500">
        <f>IF(終値!A280="","",IFERROR(4*STDEVP(終値!AI280:BB280)/AVERAGE(終値!AI280:BB280),""))</f>
        <v>3.5220643131536222E-2</v>
      </c>
      <c r="AG280" s="500">
        <f>IF(終値!A280="","",IFERROR(4*STDEVP(終値!AJ280:BC280)/AVERAGE(終値!AJ280:BC280),""))</f>
        <v>3.4420407943193392E-2</v>
      </c>
      <c r="AH280" s="500">
        <f>IF(終値!A280="","",IFERROR(4*STDEVP(終値!AK280:BD280)/AVERAGE(終値!AK280:BD280),""))</f>
        <v>3.3729268570307246E-2</v>
      </c>
      <c r="AI280" s="500">
        <f>IF(終値!A280="","",IFERROR(4*STDEVP(終値!AL280:BE280)/AVERAGE(終値!AL280:BE280),""))</f>
        <v>3.738902326104282E-2</v>
      </c>
      <c r="AJ280" s="500">
        <f>IF(終値!A280="","",IFERROR(4*STDEVP(終値!AM280:BF280)/AVERAGE(終値!AM280:BF280),""))</f>
        <v>4.2549404914871733E-2</v>
      </c>
      <c r="AK280" s="500">
        <f>IF(終値!A280="","",IFERROR(4*STDEVP(終値!AN280:BG280)/AVERAGE(終値!AN280:BG280),""))</f>
        <v>5.1183484896833373E-2</v>
      </c>
      <c r="AL280" s="500">
        <f>IF(終値!A280="","",IFERROR(4*STDEVP(終値!AO280:BH280)/AVERAGE(終値!AO280:BH280),""))</f>
        <v>5.4377705076413707E-2</v>
      </c>
      <c r="AM280" s="500">
        <f>IF(終値!A280="","",IFERROR(4*STDEVP(終値!AP280:BI280)/AVERAGE(終値!AP280:BI280),""))</f>
        <v>6.3372748678978824E-2</v>
      </c>
      <c r="AN280" s="500">
        <f>IF(終値!A280="","",IFERROR(4*STDEVP(終値!AQ280:BJ280)/AVERAGE(終値!AQ280:BJ280),""))</f>
        <v>6.3843830819684685E-2</v>
      </c>
      <c r="AO280" s="500">
        <f>IF(終値!A280="","",IFERROR(4*STDEVP(終値!AR280:BK280)/AVERAGE(終値!AR280:BK280),""))</f>
        <v>6.1855230067611247E-2</v>
      </c>
      <c r="AP280" s="500">
        <f>IF(終値!A280="","",IFERROR(4*STDEVP(終値!AS280:BL280)/AVERAGE(終値!AS280:BL280),""))</f>
        <v>6.7465789752837596E-2</v>
      </c>
    </row>
    <row r="281" spans="1:42">
      <c r="A281" s="497" t="str">
        <f>IF(終値!A281="","",終値!A281)</f>
        <v>8007</v>
      </c>
      <c r="B281" s="500">
        <f>IF(終値!A281="","",IFERROR(4*STDEVP(終値!E281:X281)/AVERAGE(終値!E281:X281),""))</f>
        <v>6.0489829035582109E-2</v>
      </c>
      <c r="C281" s="500">
        <f>IF(終値!A281="","",IFERROR(4*STDEVP(終値!F281:Y281)/AVERAGE(終値!F281:Y281),""))</f>
        <v>6.5020951778783212E-2</v>
      </c>
      <c r="D281" s="500">
        <f>IF(終値!A281="","",IFERROR(4*STDEVP(終値!G281:Z281)/AVERAGE(終値!G281:Z281),""))</f>
        <v>6.9167912398297324E-2</v>
      </c>
      <c r="E281" s="500">
        <f>IF(終値!A281="","",IFERROR(4*STDEVP(終値!H281:AA281)/AVERAGE(終値!H281:AA281),""))</f>
        <v>7.243351549330182E-2</v>
      </c>
      <c r="F281" s="500">
        <f>IF(終値!A281="","",IFERROR(4*STDEVP(終値!I281:AB281)/AVERAGE(終値!I281:AB281),""))</f>
        <v>7.717307738850207E-2</v>
      </c>
      <c r="G281" s="500">
        <f>IF(終値!A281="","",IFERROR(4*STDEVP(終値!J281:AC281)/AVERAGE(終値!J281:AC281),""))</f>
        <v>8.0107512631710426E-2</v>
      </c>
      <c r="H281" s="500">
        <f>IF(終値!A281="","",IFERROR(4*STDEVP(終値!K281:AD281)/AVERAGE(終値!K281:AD281),""))</f>
        <v>7.9826914492233669E-2</v>
      </c>
      <c r="I281" s="500">
        <f>IF(終値!A281="","",IFERROR(4*STDEVP(終値!L281:AE281)/AVERAGE(終値!L281:AE281),""))</f>
        <v>7.4377662392491509E-2</v>
      </c>
      <c r="J281" s="500">
        <f>IF(終値!A281="","",IFERROR(4*STDEVP(終値!M281:AF281)/AVERAGE(終値!M281:AF281),""))</f>
        <v>7.1991430471728693E-2</v>
      </c>
      <c r="K281" s="500">
        <f>IF(終値!A281="","",IFERROR(4*STDEVP(終値!N281:AG281)/AVERAGE(終値!N281:AG281),""))</f>
        <v>7.0680197866136094E-2</v>
      </c>
      <c r="L281" s="500">
        <f>IF(終値!A281="","",IFERROR(4*STDEVP(終値!O281:AH281)/AVERAGE(終値!O281:AH281),""))</f>
        <v>7.4011175442846355E-2</v>
      </c>
      <c r="M281" s="500">
        <f>IF(終値!A281="","",IFERROR(4*STDEVP(終値!P281:AI281)/AVERAGE(終値!P281:AI281),""))</f>
        <v>7.4990520136808944E-2</v>
      </c>
      <c r="N281" s="500">
        <f>IF(終値!A281="","",IFERROR(4*STDEVP(終値!Q281:AJ281)/AVERAGE(終値!Q281:AJ281),""))</f>
        <v>7.8083093939662174E-2</v>
      </c>
      <c r="O281" s="500">
        <f>IF(終値!A281="","",IFERROR(4*STDEVP(終値!R281:AK281)/AVERAGE(終値!R281:AK281),""))</f>
        <v>7.773669555382029E-2</v>
      </c>
      <c r="P281" s="500">
        <f>IF(終値!A281="","",IFERROR(4*STDEVP(終値!S281:AL281)/AVERAGE(終値!S281:AL281),""))</f>
        <v>8.0698551683233741E-2</v>
      </c>
      <c r="Q281" s="500">
        <f>IF(終値!A281="","",IFERROR(4*STDEVP(終値!T281:AM281)/AVERAGE(終値!T281:AM281),""))</f>
        <v>7.7798821873760304E-2</v>
      </c>
      <c r="R281" s="500">
        <f>IF(終値!A281="","",IFERROR(4*STDEVP(終値!U281:AN281)/AVERAGE(終値!U281:AN281),""))</f>
        <v>7.067376119695476E-2</v>
      </c>
      <c r="S281" s="500">
        <f>IF(終値!A281="","",IFERROR(4*STDEVP(終値!V281:AO281)/AVERAGE(終値!V281:AO281),""))</f>
        <v>6.6450194761165773E-2</v>
      </c>
      <c r="T281" s="500">
        <f>IF(終値!A281="","",IFERROR(4*STDEVP(終値!W281:AP281)/AVERAGE(終値!W281:AP281),""))</f>
        <v>6.2933838460992986E-2</v>
      </c>
      <c r="U281" s="500">
        <f>IF(終値!A281="","",IFERROR(4*STDEVP(終値!X281:AQ281)/AVERAGE(終値!X281:AQ281),""))</f>
        <v>5.890751168501869E-2</v>
      </c>
      <c r="V281" s="500">
        <f>IF(終値!A281="","",IFERROR(4*STDEVP(終値!Y281:AR281)/AVERAGE(終値!Y281:AR281),""))</f>
        <v>5.8659666760845858E-2</v>
      </c>
      <c r="W281" s="500">
        <f>IF(終値!A281="","",IFERROR(4*STDEVP(終値!Z281:AS281)/AVERAGE(終値!Z281:AS281),""))</f>
        <v>5.6216516593052837E-2</v>
      </c>
      <c r="X281" s="500">
        <f>IF(終値!A281="","",IFERROR(4*STDEVP(終値!AA281:AT281)/AVERAGE(終値!AA281:AT281),""))</f>
        <v>5.3044498849257216E-2</v>
      </c>
      <c r="Y281" s="500">
        <f>IF(終値!A281="","",IFERROR(4*STDEVP(終値!AB281:AU281)/AVERAGE(終値!AB281:AU281),""))</f>
        <v>4.7310058287873047E-2</v>
      </c>
      <c r="Z281" s="500">
        <f>IF(終値!A281="","",IFERROR(4*STDEVP(終値!AC281:AV281)/AVERAGE(終値!AC281:AV281),""))</f>
        <v>4.5141251603658131E-2</v>
      </c>
      <c r="AA281" s="500">
        <f>IF(終値!A281="","",IFERROR(4*STDEVP(終値!AD281:AW281)/AVERAGE(終値!AD281:AW281),""))</f>
        <v>4.8456936764021727E-2</v>
      </c>
      <c r="AB281" s="500">
        <f>IF(終値!A281="","",IFERROR(4*STDEVP(終値!AE281:AX281)/AVERAGE(終値!AE281:AX281),""))</f>
        <v>5.0097931981246936E-2</v>
      </c>
      <c r="AC281" s="500">
        <f>IF(終値!A281="","",IFERROR(4*STDEVP(終値!AF281:AY281)/AVERAGE(終値!AF281:AY281),""))</f>
        <v>4.8166955911353906E-2</v>
      </c>
      <c r="AD281" s="500">
        <f>IF(終値!A281="","",IFERROR(4*STDEVP(終値!AG281:AZ281)/AVERAGE(終値!AG281:AZ281),""))</f>
        <v>4.580748871980507E-2</v>
      </c>
      <c r="AE281" s="500">
        <f>IF(終値!A281="","",IFERROR(4*STDEVP(終値!AH281:BA281)/AVERAGE(終値!AH281:BA281),""))</f>
        <v>5.3344723433228471E-2</v>
      </c>
      <c r="AF281" s="500">
        <f>IF(終値!A281="","",IFERROR(4*STDEVP(終値!AI281:BB281)/AVERAGE(終値!AI281:BB281),""))</f>
        <v>5.8824592909213998E-2</v>
      </c>
      <c r="AG281" s="500">
        <f>IF(終値!A281="","",IFERROR(4*STDEVP(終値!AJ281:BC281)/AVERAGE(終値!AJ281:BC281),""))</f>
        <v>6.003513118063223E-2</v>
      </c>
      <c r="AH281" s="500">
        <f>IF(終値!A281="","",IFERROR(4*STDEVP(終値!AK281:BD281)/AVERAGE(終値!AK281:BD281),""))</f>
        <v>6.0023877031589477E-2</v>
      </c>
      <c r="AI281" s="500">
        <f>IF(終値!A281="","",IFERROR(4*STDEVP(終値!AL281:BE281)/AVERAGE(終値!AL281:BE281),""))</f>
        <v>5.9824086921390171E-2</v>
      </c>
      <c r="AJ281" s="500">
        <f>IF(終値!A281="","",IFERROR(4*STDEVP(終値!AM281:BF281)/AVERAGE(終値!AM281:BF281),""))</f>
        <v>6.043118220612112E-2</v>
      </c>
      <c r="AK281" s="500">
        <f>IF(終値!A281="","",IFERROR(4*STDEVP(終値!AN281:BG281)/AVERAGE(終値!AN281:BG281),""))</f>
        <v>6.0325987371394468E-2</v>
      </c>
      <c r="AL281" s="500">
        <f>IF(終値!A281="","",IFERROR(4*STDEVP(終値!AO281:BH281)/AVERAGE(終値!AO281:BH281),""))</f>
        <v>6.2362920758846863E-2</v>
      </c>
      <c r="AM281" s="500">
        <f>IF(終値!A281="","",IFERROR(4*STDEVP(終値!AP281:BI281)/AVERAGE(終値!AP281:BI281),""))</f>
        <v>6.2224305146407789E-2</v>
      </c>
      <c r="AN281" s="500">
        <f>IF(終値!A281="","",IFERROR(4*STDEVP(終値!AQ281:BJ281)/AVERAGE(終値!AQ281:BJ281),""))</f>
        <v>5.8592799058319031E-2</v>
      </c>
      <c r="AO281" s="500">
        <f>IF(終値!A281="","",IFERROR(4*STDEVP(終値!AR281:BK281)/AVERAGE(終値!AR281:BK281),""))</f>
        <v>6.420237385708176E-2</v>
      </c>
      <c r="AP281" s="500">
        <f>IF(終値!A281="","",IFERROR(4*STDEVP(終値!AS281:BL281)/AVERAGE(終値!AS281:BL281),""))</f>
        <v>7.2658969345020391E-2</v>
      </c>
    </row>
    <row r="282" spans="1:42">
      <c r="A282" s="497" t="str">
        <f>IF(終値!A282="","",終値!A282)</f>
        <v>4218</v>
      </c>
      <c r="B282" s="500">
        <f>IF(終値!A282="","",IFERROR(4*STDEVP(終値!E282:X282)/AVERAGE(終値!E282:X282),""))</f>
        <v>4.566020291922037E-2</v>
      </c>
      <c r="C282" s="500">
        <f>IF(終値!A282="","",IFERROR(4*STDEVP(終値!F282:Y282)/AVERAGE(終値!F282:Y282),""))</f>
        <v>4.2993117357171172E-2</v>
      </c>
      <c r="D282" s="500">
        <f>IF(終値!A282="","",IFERROR(4*STDEVP(終値!G282:Z282)/AVERAGE(終値!G282:Z282),""))</f>
        <v>4.3305467865150417E-2</v>
      </c>
      <c r="E282" s="500">
        <f>IF(終値!A282="","",IFERROR(4*STDEVP(終値!H282:AA282)/AVERAGE(終値!H282:AA282),""))</f>
        <v>4.5522282350650471E-2</v>
      </c>
      <c r="F282" s="500">
        <f>IF(終値!A282="","",IFERROR(4*STDEVP(終値!I282:AB282)/AVERAGE(終値!I282:AB282),""))</f>
        <v>4.6777092519065748E-2</v>
      </c>
      <c r="G282" s="500">
        <f>IF(終値!A282="","",IFERROR(4*STDEVP(終値!J282:AC282)/AVERAGE(終値!J282:AC282),""))</f>
        <v>4.5911957500851322E-2</v>
      </c>
      <c r="H282" s="500">
        <f>IF(終値!A282="","",IFERROR(4*STDEVP(終値!K282:AD282)/AVERAGE(終値!K282:AD282),""))</f>
        <v>4.4242143666549515E-2</v>
      </c>
      <c r="I282" s="500">
        <f>IF(終値!A282="","",IFERROR(4*STDEVP(終値!L282:AE282)/AVERAGE(終値!L282:AE282),""))</f>
        <v>3.6420473562388457E-2</v>
      </c>
      <c r="J282" s="500">
        <f>IF(終値!A282="","",IFERROR(4*STDEVP(終値!M282:AF282)/AVERAGE(終値!M282:AF282),""))</f>
        <v>3.2586030805505171E-2</v>
      </c>
      <c r="K282" s="500">
        <f>IF(終値!A282="","",IFERROR(4*STDEVP(終値!N282:AG282)/AVERAGE(終値!N282:AG282),""))</f>
        <v>3.3949193558257956E-2</v>
      </c>
      <c r="L282" s="500">
        <f>IF(終値!A282="","",IFERROR(4*STDEVP(終値!O282:AH282)/AVERAGE(終値!O282:AH282),""))</f>
        <v>4.1168119596397504E-2</v>
      </c>
      <c r="M282" s="500">
        <f>IF(終値!A282="","",IFERROR(4*STDEVP(終値!P282:AI282)/AVERAGE(終値!P282:AI282),""))</f>
        <v>4.7598311343553946E-2</v>
      </c>
      <c r="N282" s="500">
        <f>IF(終値!A282="","",IFERROR(4*STDEVP(終値!Q282:AJ282)/AVERAGE(終値!Q282:AJ282),""))</f>
        <v>5.2529762432373735E-2</v>
      </c>
      <c r="O282" s="500">
        <f>IF(終値!A282="","",IFERROR(4*STDEVP(終値!R282:AK282)/AVERAGE(終値!R282:AK282),""))</f>
        <v>5.893913725383914E-2</v>
      </c>
      <c r="P282" s="500">
        <f>IF(終値!A282="","",IFERROR(4*STDEVP(終値!S282:AL282)/AVERAGE(終値!S282:AL282),""))</f>
        <v>6.0148232963911218E-2</v>
      </c>
      <c r="Q282" s="500">
        <f>IF(終値!A282="","",IFERROR(4*STDEVP(終値!T282:AM282)/AVERAGE(終値!T282:AM282),""))</f>
        <v>5.9809031584648231E-2</v>
      </c>
      <c r="R282" s="500">
        <f>IF(終値!A282="","",IFERROR(4*STDEVP(終値!U282:AN282)/AVERAGE(終値!U282:AN282),""))</f>
        <v>6.0845451990849016E-2</v>
      </c>
      <c r="S282" s="500">
        <f>IF(終値!A282="","",IFERROR(4*STDEVP(終値!V282:AO282)/AVERAGE(終値!V282:AO282),""))</f>
        <v>6.0601329349507869E-2</v>
      </c>
      <c r="T282" s="500">
        <f>IF(終値!A282="","",IFERROR(4*STDEVP(終値!W282:AP282)/AVERAGE(終値!W282:AP282),""))</f>
        <v>6.0982040414925928E-2</v>
      </c>
      <c r="U282" s="500">
        <f>IF(終値!A282="","",IFERROR(4*STDEVP(終値!X282:AQ282)/AVERAGE(終値!X282:AQ282),""))</f>
        <v>6.0887733351683196E-2</v>
      </c>
      <c r="V282" s="500">
        <f>IF(終値!A282="","",IFERROR(4*STDEVP(終値!Y282:AR282)/AVERAGE(終値!Y282:AR282),""))</f>
        <v>5.8918527604650543E-2</v>
      </c>
      <c r="W282" s="500">
        <f>IF(終値!A282="","",IFERROR(4*STDEVP(終値!Z282:AS282)/AVERAGE(終値!Z282:AS282),""))</f>
        <v>5.5323524874140273E-2</v>
      </c>
      <c r="X282" s="500">
        <f>IF(終値!A282="","",IFERROR(4*STDEVP(終値!AA282:AT282)/AVERAGE(終値!AA282:AT282),""))</f>
        <v>5.5014152829142009E-2</v>
      </c>
      <c r="Y282" s="500">
        <f>IF(終値!A282="","",IFERROR(4*STDEVP(終値!AB282:AU282)/AVERAGE(終値!AB282:AU282),""))</f>
        <v>5.7591209394284006E-2</v>
      </c>
      <c r="Z282" s="500">
        <f>IF(終値!A282="","",IFERROR(4*STDEVP(終値!AC282:AV282)/AVERAGE(終値!AC282:AV282),""))</f>
        <v>5.6036667325716244E-2</v>
      </c>
      <c r="AA282" s="500">
        <f>IF(終値!A282="","",IFERROR(4*STDEVP(終値!AD282:AW282)/AVERAGE(終値!AD282:AW282),""))</f>
        <v>5.4931652219478926E-2</v>
      </c>
      <c r="AB282" s="500">
        <f>IF(終値!A282="","",IFERROR(4*STDEVP(終値!AE282:AX282)/AVERAGE(終値!AE282:AX282),""))</f>
        <v>5.297853461875425E-2</v>
      </c>
      <c r="AC282" s="500">
        <f>IF(終値!A282="","",IFERROR(4*STDEVP(終値!AF282:AY282)/AVERAGE(終値!AF282:AY282),""))</f>
        <v>5.3250229977256043E-2</v>
      </c>
      <c r="AD282" s="500">
        <f>IF(終値!A282="","",IFERROR(4*STDEVP(終値!AG282:AZ282)/AVERAGE(終値!AG282:AZ282),""))</f>
        <v>4.2979952858230377E-2</v>
      </c>
      <c r="AE282" s="500">
        <f>IF(終値!A282="","",IFERROR(4*STDEVP(終値!AH282:BA282)/AVERAGE(終値!AH282:BA282),""))</f>
        <v>3.8133494506377812E-2</v>
      </c>
      <c r="AF282" s="500">
        <f>IF(終値!A282="","",IFERROR(4*STDEVP(終値!AI282:BB282)/AVERAGE(終値!AI282:BB282),""))</f>
        <v>3.8133494506377812E-2</v>
      </c>
      <c r="AG282" s="500">
        <f>IF(終値!A282="","",IFERROR(4*STDEVP(終値!AJ282:BC282)/AVERAGE(終値!AJ282:BC282),""))</f>
        <v>4.1301716531383599E-2</v>
      </c>
      <c r="AH282" s="500">
        <f>IF(終値!A282="","",IFERROR(4*STDEVP(終値!AK282:BD282)/AVERAGE(終値!AK282:BD282),""))</f>
        <v>4.4118676930510019E-2</v>
      </c>
      <c r="AI282" s="500">
        <f>IF(終値!A282="","",IFERROR(4*STDEVP(終値!AL282:BE282)/AVERAGE(終値!AL282:BE282),""))</f>
        <v>4.7801449878660078E-2</v>
      </c>
      <c r="AJ282" s="500">
        <f>IF(終値!A282="","",IFERROR(4*STDEVP(終値!AM282:BF282)/AVERAGE(終値!AM282:BF282),""))</f>
        <v>5.1388220882736022E-2</v>
      </c>
      <c r="AK282" s="500">
        <f>IF(終値!A282="","",IFERROR(4*STDEVP(終値!AN282:BG282)/AVERAGE(終値!AN282:BG282),""))</f>
        <v>5.2560702187516212E-2</v>
      </c>
      <c r="AL282" s="500">
        <f>IF(終値!A282="","",IFERROR(4*STDEVP(終値!AO282:BH282)/AVERAGE(終値!AO282:BH282),""))</f>
        <v>5.4591371405617109E-2</v>
      </c>
      <c r="AM282" s="500">
        <f>IF(終値!A282="","",IFERROR(4*STDEVP(終値!AP282:BI282)/AVERAGE(終値!AP282:BI282),""))</f>
        <v>5.8900846705748064E-2</v>
      </c>
      <c r="AN282" s="500">
        <f>IF(終値!A282="","",IFERROR(4*STDEVP(終値!AQ282:BJ282)/AVERAGE(終値!AQ282:BJ282),""))</f>
        <v>6.0595425015236903E-2</v>
      </c>
      <c r="AO282" s="500">
        <f>IF(終値!A282="","",IFERROR(4*STDEVP(終値!AR282:BK282)/AVERAGE(終値!AR282:BK282),""))</f>
        <v>6.795682126326455E-2</v>
      </c>
      <c r="AP282" s="500">
        <f>IF(終値!A282="","",IFERROR(4*STDEVP(終値!AS282:BL282)/AVERAGE(終値!AS282:BL282),""))</f>
        <v>7.293555972421624E-2</v>
      </c>
    </row>
    <row r="283" spans="1:42">
      <c r="A283" s="497" t="str">
        <f>IF(終値!A283="","",終値!A283)</f>
        <v>7735</v>
      </c>
      <c r="B283" s="500">
        <f>IF(終値!A283="","",IFERROR(4*STDEVP(終値!E283:X283)/AVERAGE(終値!E283:X283),""))</f>
        <v>0.60726090758288309</v>
      </c>
      <c r="C283" s="500">
        <f>IF(終値!A283="","",IFERROR(4*STDEVP(終値!F283:Y283)/AVERAGE(終値!F283:Y283),""))</f>
        <v>0.59502961110635577</v>
      </c>
      <c r="D283" s="500">
        <f>IF(終値!A283="","",IFERROR(4*STDEVP(終値!G283:Z283)/AVERAGE(終値!G283:Z283),""))</f>
        <v>0.58103235029112976</v>
      </c>
      <c r="E283" s="500">
        <f>IF(終値!A283="","",IFERROR(4*STDEVP(終値!H283:AA283)/AVERAGE(終値!H283:AA283),""))</f>
        <v>0.55822918864791859</v>
      </c>
      <c r="F283" s="500">
        <f>IF(終値!A283="","",IFERROR(4*STDEVP(終値!I283:AB283)/AVERAGE(終値!I283:AB283),""))</f>
        <v>0.52347286203405008</v>
      </c>
      <c r="G283" s="500">
        <f>IF(終値!A283="","",IFERROR(4*STDEVP(終値!J283:AC283)/AVERAGE(終値!J283:AC283),""))</f>
        <v>0.47503037844447876</v>
      </c>
      <c r="H283" s="500">
        <f>IF(終値!A283="","",IFERROR(4*STDEVP(終値!K283:AD283)/AVERAGE(終値!K283:AD283),""))</f>
        <v>0.40896111810282626</v>
      </c>
      <c r="I283" s="500">
        <f>IF(終値!A283="","",IFERROR(4*STDEVP(終値!L283:AE283)/AVERAGE(終値!L283:AE283),""))</f>
        <v>0.28563916461811678</v>
      </c>
      <c r="J283" s="500">
        <f>IF(終値!A283="","",IFERROR(4*STDEVP(終値!M283:AF283)/AVERAGE(終値!M283:AF283),""))</f>
        <v>0.23104481307936728</v>
      </c>
      <c r="K283" s="500">
        <f>IF(終値!A283="","",IFERROR(4*STDEVP(終値!N283:AG283)/AVERAGE(終値!N283:AG283),""))</f>
        <v>0.22077355165389126</v>
      </c>
      <c r="L283" s="500">
        <f>IF(終値!A283="","",IFERROR(4*STDEVP(終値!O283:AH283)/AVERAGE(終値!O283:AH283),""))</f>
        <v>0.20062859926309001</v>
      </c>
      <c r="M283" s="500">
        <f>IF(終値!A283="","",IFERROR(4*STDEVP(終値!P283:AI283)/AVERAGE(終値!P283:AI283),""))</f>
        <v>0.20912913563334498</v>
      </c>
      <c r="N283" s="500">
        <f>IF(終値!A283="","",IFERROR(4*STDEVP(終値!Q283:AJ283)/AVERAGE(終値!Q283:AJ283),""))</f>
        <v>0.21486962066377438</v>
      </c>
      <c r="O283" s="500">
        <f>IF(終値!A283="","",IFERROR(4*STDEVP(終値!R283:AK283)/AVERAGE(終値!R283:AK283),""))</f>
        <v>0.21462710641646662</v>
      </c>
      <c r="P283" s="500">
        <f>IF(終値!A283="","",IFERROR(4*STDEVP(終値!S283:AL283)/AVERAGE(終値!S283:AL283),""))</f>
        <v>0.21165422973287565</v>
      </c>
      <c r="Q283" s="500">
        <f>IF(終値!A283="","",IFERROR(4*STDEVP(終値!T283:AM283)/AVERAGE(終値!T283:AM283),""))</f>
        <v>0.21232716914850799</v>
      </c>
      <c r="R283" s="500">
        <f>IF(終値!A283="","",IFERROR(4*STDEVP(終値!U283:AN283)/AVERAGE(終値!U283:AN283),""))</f>
        <v>0.22748944563348539</v>
      </c>
      <c r="S283" s="500">
        <f>IF(終値!A283="","",IFERROR(4*STDEVP(終値!V283:AO283)/AVERAGE(終値!V283:AO283),""))</f>
        <v>0.25420468964559317</v>
      </c>
      <c r="T283" s="500">
        <f>IF(終値!A283="","",IFERROR(4*STDEVP(終値!W283:AP283)/AVERAGE(終値!W283:AP283),""))</f>
        <v>0.27998771503624309</v>
      </c>
      <c r="U283" s="500">
        <f>IF(終値!A283="","",IFERROR(4*STDEVP(終値!X283:AQ283)/AVERAGE(終値!X283:AQ283),""))</f>
        <v>0.31810974667264097</v>
      </c>
      <c r="V283" s="500">
        <f>IF(終値!A283="","",IFERROR(4*STDEVP(終値!Y283:AR283)/AVERAGE(終値!Y283:AR283),""))</f>
        <v>0.37541948107494338</v>
      </c>
      <c r="W283" s="500">
        <f>IF(終値!A283="","",IFERROR(4*STDEVP(終値!Z283:AS283)/AVERAGE(終値!Z283:AS283),""))</f>
        <v>0.4247120749853453</v>
      </c>
      <c r="X283" s="500">
        <f>IF(終値!A283="","",IFERROR(4*STDEVP(終値!AA283:AT283)/AVERAGE(終値!AA283:AT283),""))</f>
        <v>0.47761751350073062</v>
      </c>
      <c r="Y283" s="500">
        <f>IF(終値!A283="","",IFERROR(4*STDEVP(終値!AB283:AU283)/AVERAGE(終値!AB283:AU283),""))</f>
        <v>0.53220101897033079</v>
      </c>
      <c r="Z283" s="500">
        <f>IF(終値!A283="","",IFERROR(4*STDEVP(終値!AC283:AV283)/AVERAGE(終値!AC283:AV283),""))</f>
        <v>0.53933825959934478</v>
      </c>
      <c r="AA283" s="500">
        <f>IF(終値!A283="","",IFERROR(4*STDEVP(終値!AD283:AW283)/AVERAGE(終値!AD283:AW283),""))</f>
        <v>0.53786443709624043</v>
      </c>
      <c r="AB283" s="500">
        <f>IF(終値!A283="","",IFERROR(4*STDEVP(終値!AE283:AX283)/AVERAGE(終値!AE283:AX283),""))</f>
        <v>0.49573521308831425</v>
      </c>
      <c r="AC283" s="500">
        <f>IF(終値!A283="","",IFERROR(4*STDEVP(終値!AF283:AY283)/AVERAGE(終値!AF283:AY283),""))</f>
        <v>0.51949072786385442</v>
      </c>
      <c r="AD283" s="500">
        <f>IF(終値!A283="","",IFERROR(4*STDEVP(終値!AG283:AZ283)/AVERAGE(終値!AG283:AZ283),""))</f>
        <v>0.55953397289513584</v>
      </c>
      <c r="AE283" s="500">
        <f>IF(終値!A283="","",IFERROR(4*STDEVP(終値!AH283:BA283)/AVERAGE(終値!AH283:BA283),""))</f>
        <v>0.5858095942378484</v>
      </c>
      <c r="AF283" s="500">
        <f>IF(終値!A283="","",IFERROR(4*STDEVP(終値!AI283:BB283)/AVERAGE(終値!AI283:BB283),""))</f>
        <v>0.58157487853393086</v>
      </c>
      <c r="AG283" s="500">
        <f>IF(終値!A283="","",IFERROR(4*STDEVP(終値!AJ283:BC283)/AVERAGE(終値!AJ283:BC283),""))</f>
        <v>0.59129391385293983</v>
      </c>
      <c r="AH283" s="500">
        <f>IF(終値!A283="","",IFERROR(4*STDEVP(終値!AK283:BD283)/AVERAGE(終値!AK283:BD283),""))</f>
        <v>0.60180801645080517</v>
      </c>
      <c r="AI283" s="500">
        <f>IF(終値!A283="","",IFERROR(4*STDEVP(終値!AL283:BE283)/AVERAGE(終値!AL283:BE283),""))</f>
        <v>0.5718480213950895</v>
      </c>
      <c r="AJ283" s="500">
        <f>IF(終値!A283="","",IFERROR(4*STDEVP(終値!AM283:BF283)/AVERAGE(終値!AM283:BF283),""))</f>
        <v>0.53495653852630409</v>
      </c>
      <c r="AK283" s="500">
        <f>IF(終値!A283="","",IFERROR(4*STDEVP(終値!AN283:BG283)/AVERAGE(終値!AN283:BG283),""))</f>
        <v>0.48623209985887406</v>
      </c>
      <c r="AL283" s="500">
        <f>IF(終値!A283="","",IFERROR(4*STDEVP(終値!AO283:BH283)/AVERAGE(終値!AO283:BH283),""))</f>
        <v>0.45902612906313872</v>
      </c>
      <c r="AM283" s="500">
        <f>IF(終値!A283="","",IFERROR(4*STDEVP(終値!AP283:BI283)/AVERAGE(終値!AP283:BI283),""))</f>
        <v>0.42723689979454266</v>
      </c>
      <c r="AN283" s="500">
        <f>IF(終値!A283="","",IFERROR(4*STDEVP(終値!AQ283:BJ283)/AVERAGE(終値!AQ283:BJ283),""))</f>
        <v>0.37382078087958542</v>
      </c>
      <c r="AO283" s="500">
        <f>IF(終値!A283="","",IFERROR(4*STDEVP(終値!AR283:BK283)/AVERAGE(終値!AR283:BK283),""))</f>
        <v>0.33480430291570512</v>
      </c>
      <c r="AP283" s="500">
        <f>IF(終値!A283="","",IFERROR(4*STDEVP(終値!AS283:BL283)/AVERAGE(終値!AS283:BL283),""))</f>
        <v>0.32113407639517011</v>
      </c>
    </row>
    <row r="284" spans="1:42">
      <c r="A284" s="497" t="str">
        <f>IF(終値!A284="","",終値!A284)</f>
        <v>3905</v>
      </c>
      <c r="B284" s="500">
        <f>IF(終値!A284="","",IFERROR(4*STDEVP(終値!E284:X284)/AVERAGE(終値!E284:X284),""))</f>
        <v>0.57208953928273565</v>
      </c>
      <c r="C284" s="500">
        <f>IF(終値!A284="","",IFERROR(4*STDEVP(終値!F284:Y284)/AVERAGE(終値!F284:Y284),""))</f>
        <v>0.54028089290414461</v>
      </c>
      <c r="D284" s="500">
        <f>IF(終値!A284="","",IFERROR(4*STDEVP(終値!G284:Z284)/AVERAGE(終値!G284:Z284),""))</f>
        <v>0.5421563958872071</v>
      </c>
      <c r="E284" s="500">
        <f>IF(終値!A284="","",IFERROR(4*STDEVP(終値!H284:AA284)/AVERAGE(終値!H284:AA284),""))</f>
        <v>0.54773677682877497</v>
      </c>
      <c r="F284" s="500">
        <f>IF(終値!A284="","",IFERROR(4*STDEVP(終値!I284:AB284)/AVERAGE(終値!I284:AB284),""))</f>
        <v>0.56542902862896594</v>
      </c>
      <c r="G284" s="500">
        <f>IF(終値!A284="","",IFERROR(4*STDEVP(終値!J284:AC284)/AVERAGE(終値!J284:AC284),""))</f>
        <v>0.55977844060822868</v>
      </c>
      <c r="H284" s="500">
        <f>IF(終値!A284="","",IFERROR(4*STDEVP(終値!K284:AD284)/AVERAGE(終値!K284:AD284),""))</f>
        <v>0.54043629043336738</v>
      </c>
      <c r="I284" s="500">
        <f>IF(終値!A284="","",IFERROR(4*STDEVP(終値!L284:AE284)/AVERAGE(終値!L284:AE284),""))</f>
        <v>0.51379002051285727</v>
      </c>
      <c r="J284" s="500">
        <f>IF(終値!A284="","",IFERROR(4*STDEVP(終値!M284:AF284)/AVERAGE(終値!M284:AF284),""))</f>
        <v>0.5099284005435345</v>
      </c>
      <c r="K284" s="500">
        <f>IF(終値!A284="","",IFERROR(4*STDEVP(終値!N284:AG284)/AVERAGE(終値!N284:AG284),""))</f>
        <v>0.60507645460895187</v>
      </c>
      <c r="L284" s="500">
        <f>IF(終値!A284="","",IFERROR(4*STDEVP(終値!O284:AH284)/AVERAGE(終値!O284:AH284),""))</f>
        <v>0.768047438642665</v>
      </c>
      <c r="M284" s="500">
        <f>IF(終値!A284="","",IFERROR(4*STDEVP(終値!P284:AI284)/AVERAGE(終値!P284:AI284),""))</f>
        <v>0.83319521522632267</v>
      </c>
      <c r="N284" s="500">
        <f>IF(終値!A284="","",IFERROR(4*STDEVP(終値!Q284:AJ284)/AVERAGE(終値!Q284:AJ284),""))</f>
        <v>0.85134589713084596</v>
      </c>
      <c r="O284" s="500">
        <f>IF(終値!A284="","",IFERROR(4*STDEVP(終値!R284:AK284)/AVERAGE(終値!R284:AK284),""))</f>
        <v>0.90506523543032535</v>
      </c>
      <c r="P284" s="500">
        <f>IF(終値!A284="","",IFERROR(4*STDEVP(終値!S284:AL284)/AVERAGE(終値!S284:AL284),""))</f>
        <v>0.95058990491485007</v>
      </c>
      <c r="Q284" s="500">
        <f>IF(終値!A284="","",IFERROR(4*STDEVP(終値!T284:AM284)/AVERAGE(終値!T284:AM284),""))</f>
        <v>0.96388378720591494</v>
      </c>
      <c r="R284" s="500">
        <f>IF(終値!A284="","",IFERROR(4*STDEVP(終値!U284:AN284)/AVERAGE(終値!U284:AN284),""))</f>
        <v>0.96644655026065873</v>
      </c>
      <c r="S284" s="500">
        <f>IF(終値!A284="","",IFERROR(4*STDEVP(終値!V284:AO284)/AVERAGE(終値!V284:AO284),""))</f>
        <v>0.96340307480198073</v>
      </c>
      <c r="T284" s="500">
        <f>IF(終値!A284="","",IFERROR(4*STDEVP(終値!W284:AP284)/AVERAGE(終値!W284:AP284),""))</f>
        <v>0.92947684135481801</v>
      </c>
      <c r="U284" s="500">
        <f>IF(終値!A284="","",IFERROR(4*STDEVP(終値!X284:AQ284)/AVERAGE(終値!X284:AQ284),""))</f>
        <v>0.88236064444747409</v>
      </c>
      <c r="V284" s="500">
        <f>IF(終値!A284="","",IFERROR(4*STDEVP(終値!Y284:AR284)/AVERAGE(終値!Y284:AR284),""))</f>
        <v>0.83065682890644499</v>
      </c>
      <c r="W284" s="500">
        <f>IF(終値!A284="","",IFERROR(4*STDEVP(終値!Z284:AS284)/AVERAGE(終値!Z284:AS284),""))</f>
        <v>0.7559511975273242</v>
      </c>
      <c r="X284" s="500">
        <f>IF(終値!A284="","",IFERROR(4*STDEVP(終値!AA284:AT284)/AVERAGE(終値!AA284:AT284),""))</f>
        <v>0.67801802041241144</v>
      </c>
      <c r="Y284" s="500">
        <f>IF(終値!A284="","",IFERROR(4*STDEVP(終値!AB284:AU284)/AVERAGE(終値!AB284:AU284),""))</f>
        <v>0.6147093739030538</v>
      </c>
      <c r="Z284" s="500">
        <f>IF(終値!A284="","",IFERROR(4*STDEVP(終値!AC284:AV284)/AVERAGE(終値!AC284:AV284),""))</f>
        <v>0.55293802085513333</v>
      </c>
      <c r="AA284" s="500">
        <f>IF(終値!A284="","",IFERROR(4*STDEVP(終値!AD284:AW284)/AVERAGE(終値!AD284:AW284),""))</f>
        <v>0.50816972315695352</v>
      </c>
      <c r="AB284" s="500">
        <f>IF(終値!A284="","",IFERROR(4*STDEVP(終値!AE284:AX284)/AVERAGE(終値!AE284:AX284),""))</f>
        <v>0.44644982699918007</v>
      </c>
      <c r="AC284" s="500">
        <f>IF(終値!A284="","",IFERROR(4*STDEVP(終値!AF284:AY284)/AVERAGE(終値!AF284:AY284),""))</f>
        <v>0.37943114102863018</v>
      </c>
      <c r="AD284" s="500">
        <f>IF(終値!A284="","",IFERROR(4*STDEVP(終値!AG284:AZ284)/AVERAGE(終値!AG284:AZ284),""))</f>
        <v>0.31506606881145149</v>
      </c>
      <c r="AE284" s="500">
        <f>IF(終値!A284="","",IFERROR(4*STDEVP(終値!AH284:BA284)/AVERAGE(終値!AH284:BA284),""))</f>
        <v>0.36228567929672639</v>
      </c>
      <c r="AF284" s="500">
        <f>IF(終値!A284="","",IFERROR(4*STDEVP(終値!AI284:BB284)/AVERAGE(終値!AI284:BB284),""))</f>
        <v>0.36283513556964736</v>
      </c>
      <c r="AG284" s="500">
        <f>IF(終値!A284="","",IFERROR(4*STDEVP(終値!AJ284:BC284)/AVERAGE(終値!AJ284:BC284),""))</f>
        <v>0.37096320994746873</v>
      </c>
      <c r="AH284" s="500">
        <f>IF(終値!A284="","",IFERROR(4*STDEVP(終値!AK284:BD284)/AVERAGE(終値!AK284:BD284),""))</f>
        <v>0.36452120531799864</v>
      </c>
      <c r="AI284" s="500">
        <f>IF(終値!A284="","",IFERROR(4*STDEVP(終値!AL284:BE284)/AVERAGE(終値!AL284:BE284),""))</f>
        <v>0.37476468022064269</v>
      </c>
      <c r="AJ284" s="500">
        <f>IF(終値!A284="","",IFERROR(4*STDEVP(終値!AM284:BF284)/AVERAGE(終値!AM284:BF284),""))</f>
        <v>0.37113681647585745</v>
      </c>
      <c r="AK284" s="500">
        <f>IF(終値!A284="","",IFERROR(4*STDEVP(終値!AN284:BG284)/AVERAGE(終値!AN284:BG284),""))</f>
        <v>0.39849485732092527</v>
      </c>
      <c r="AL284" s="500">
        <f>IF(終値!A284="","",IFERROR(4*STDEVP(終値!AO284:BH284)/AVERAGE(終値!AO284:BH284),""))</f>
        <v>0.48269861492925398</v>
      </c>
      <c r="AM284" s="500">
        <f>IF(終値!A284="","",IFERROR(4*STDEVP(終値!AP284:BI284)/AVERAGE(終値!AP284:BI284),""))</f>
        <v>0.5507196864717786</v>
      </c>
      <c r="AN284" s="500">
        <f>IF(終値!A284="","",IFERROR(4*STDEVP(終値!AQ284:BJ284)/AVERAGE(終値!AQ284:BJ284),""))</f>
        <v>0.66047752138805693</v>
      </c>
      <c r="AO284" s="500">
        <f>IF(終値!A284="","",IFERROR(4*STDEVP(終値!AR284:BK284)/AVERAGE(終値!AR284:BK284),""))</f>
        <v>0.80522458458965751</v>
      </c>
      <c r="AP284" s="500">
        <f>IF(終値!A284="","",IFERROR(4*STDEVP(終値!AS284:BL284)/AVERAGE(終値!AS284:BL284),""))</f>
        <v>0.94693414462066761</v>
      </c>
    </row>
    <row r="285" spans="1:42">
      <c r="A285" s="497" t="str">
        <f>IF(終値!A285="","",終値!A285)</f>
        <v>3397</v>
      </c>
      <c r="B285" s="500">
        <f>IF(終値!A285="","",IFERROR(4*STDEVP(終値!E285:X285)/AVERAGE(終値!E285:X285),""))</f>
        <v>0.15147909900002432</v>
      </c>
      <c r="C285" s="500">
        <f>IF(終値!A285="","",IFERROR(4*STDEVP(終値!F285:Y285)/AVERAGE(終値!F285:Y285),""))</f>
        <v>0.15485150146216223</v>
      </c>
      <c r="D285" s="500">
        <f>IF(終値!A285="","",IFERROR(4*STDEVP(終値!G285:Z285)/AVERAGE(終値!G285:Z285),""))</f>
        <v>0.15970069201902767</v>
      </c>
      <c r="E285" s="500">
        <f>IF(終値!A285="","",IFERROR(4*STDEVP(終値!H285:AA285)/AVERAGE(終値!H285:AA285),""))</f>
        <v>0.16919045169832259</v>
      </c>
      <c r="F285" s="500">
        <f>IF(終値!A285="","",IFERROR(4*STDEVP(終値!I285:AB285)/AVERAGE(終値!I285:AB285),""))</f>
        <v>0.1779257997865715</v>
      </c>
      <c r="G285" s="500">
        <f>IF(終値!A285="","",IFERROR(4*STDEVP(終値!J285:AC285)/AVERAGE(終値!J285:AC285),""))</f>
        <v>0.17805416680596198</v>
      </c>
      <c r="H285" s="500">
        <f>IF(終値!A285="","",IFERROR(4*STDEVP(終値!K285:AD285)/AVERAGE(終値!K285:AD285),""))</f>
        <v>0.1657284033093718</v>
      </c>
      <c r="I285" s="500">
        <f>IF(終値!A285="","",IFERROR(4*STDEVP(終値!L285:AE285)/AVERAGE(終値!L285:AE285),""))</f>
        <v>0.12521897271007656</v>
      </c>
      <c r="J285" s="500">
        <f>IF(終値!A285="","",IFERROR(4*STDEVP(終値!M285:AF285)/AVERAGE(終値!M285:AF285),""))</f>
        <v>0.11181859282686837</v>
      </c>
      <c r="K285" s="500">
        <f>IF(終値!A285="","",IFERROR(4*STDEVP(終値!N285:AG285)/AVERAGE(終値!N285:AG285),""))</f>
        <v>0.11921395087927053</v>
      </c>
      <c r="L285" s="500">
        <f>IF(終値!A285="","",IFERROR(4*STDEVP(終値!O285:AH285)/AVERAGE(終値!O285:AH285),""))</f>
        <v>0.12713619735072951</v>
      </c>
      <c r="M285" s="500">
        <f>IF(終値!A285="","",IFERROR(4*STDEVP(終値!P285:AI285)/AVERAGE(終値!P285:AI285),""))</f>
        <v>0.14418447476097096</v>
      </c>
      <c r="N285" s="500">
        <f>IF(終値!A285="","",IFERROR(4*STDEVP(終値!Q285:AJ285)/AVERAGE(終値!Q285:AJ285),""))</f>
        <v>0.16162255675317833</v>
      </c>
      <c r="O285" s="500">
        <f>IF(終値!A285="","",IFERROR(4*STDEVP(終値!R285:AK285)/AVERAGE(終値!R285:AK285),""))</f>
        <v>0.16781656140779902</v>
      </c>
      <c r="P285" s="500">
        <f>IF(終値!A285="","",IFERROR(4*STDEVP(終値!S285:AL285)/AVERAGE(終値!S285:AL285),""))</f>
        <v>0.17335315556301722</v>
      </c>
      <c r="Q285" s="500">
        <f>IF(終値!A285="","",IFERROR(4*STDEVP(終値!T285:AM285)/AVERAGE(終値!T285:AM285),""))</f>
        <v>0.1778218357169821</v>
      </c>
      <c r="R285" s="500">
        <f>IF(終値!A285="","",IFERROR(4*STDEVP(終値!U285:AN285)/AVERAGE(終値!U285:AN285),""))</f>
        <v>0.17521059230740951</v>
      </c>
      <c r="S285" s="500">
        <f>IF(終値!A285="","",IFERROR(4*STDEVP(終値!V285:AO285)/AVERAGE(終値!V285:AO285),""))</f>
        <v>0.1627373975151705</v>
      </c>
      <c r="T285" s="500">
        <f>IF(終値!A285="","",IFERROR(4*STDEVP(終値!W285:AP285)/AVERAGE(終値!W285:AP285),""))</f>
        <v>0.15518283319465301</v>
      </c>
      <c r="U285" s="500">
        <f>IF(終値!A285="","",IFERROR(4*STDEVP(終値!X285:AQ285)/AVERAGE(終値!X285:AQ285),""))</f>
        <v>0.14959900224787392</v>
      </c>
      <c r="V285" s="500">
        <f>IF(終値!A285="","",IFERROR(4*STDEVP(終値!Y285:AR285)/AVERAGE(終値!Y285:AR285),""))</f>
        <v>0.14121331553019179</v>
      </c>
      <c r="W285" s="500">
        <f>IF(終値!A285="","",IFERROR(4*STDEVP(終値!Z285:AS285)/AVERAGE(終値!Z285:AS285),""))</f>
        <v>0.12954014895158253</v>
      </c>
      <c r="X285" s="500">
        <f>IF(終値!A285="","",IFERROR(4*STDEVP(終値!AA285:AT285)/AVERAGE(終値!AA285:AT285),""))</f>
        <v>0.11891315199155909</v>
      </c>
      <c r="Y285" s="500">
        <f>IF(終値!A285="","",IFERROR(4*STDEVP(終値!AB285:AU285)/AVERAGE(終値!AB285:AU285),""))</f>
        <v>0.1138551193793155</v>
      </c>
      <c r="Z285" s="500">
        <f>IF(終値!A285="","",IFERROR(4*STDEVP(終値!AC285:AV285)/AVERAGE(終値!AC285:AV285),""))</f>
        <v>0.112968886108969</v>
      </c>
      <c r="AA285" s="500">
        <f>IF(終値!A285="","",IFERROR(4*STDEVP(終値!AD285:AW285)/AVERAGE(終値!AD285:AW285),""))</f>
        <v>0.10687876484040304</v>
      </c>
      <c r="AB285" s="500">
        <f>IF(終値!A285="","",IFERROR(4*STDEVP(終値!AE285:AX285)/AVERAGE(終値!AE285:AX285),""))</f>
        <v>0.10805603840269272</v>
      </c>
      <c r="AC285" s="500">
        <f>IF(終値!A285="","",IFERROR(4*STDEVP(終値!AF285:AY285)/AVERAGE(終値!AF285:AY285),""))</f>
        <v>0.10729445275740887</v>
      </c>
      <c r="AD285" s="500">
        <f>IF(終値!A285="","",IFERROR(4*STDEVP(終値!AG285:AZ285)/AVERAGE(終値!AG285:AZ285),""))</f>
        <v>0.10109795080594573</v>
      </c>
      <c r="AE285" s="500">
        <f>IF(終値!A285="","",IFERROR(4*STDEVP(終値!AH285:BA285)/AVERAGE(終値!AH285:BA285),""))</f>
        <v>0.10187168683301745</v>
      </c>
      <c r="AF285" s="500">
        <f>IF(終値!A285="","",IFERROR(4*STDEVP(終値!AI285:BB285)/AVERAGE(終値!AI285:BB285),""))</f>
        <v>0.1024934112280188</v>
      </c>
      <c r="AG285" s="500">
        <f>IF(終値!A285="","",IFERROR(4*STDEVP(終値!AJ285:BC285)/AVERAGE(終値!AJ285:BC285),""))</f>
        <v>0.10064182413783716</v>
      </c>
      <c r="AH285" s="500">
        <f>IF(終値!A285="","",IFERROR(4*STDEVP(終値!AK285:BD285)/AVERAGE(終値!AK285:BD285),""))</f>
        <v>9.5463868698851914E-2</v>
      </c>
      <c r="AI285" s="500">
        <f>IF(終値!A285="","",IFERROR(4*STDEVP(終値!AL285:BE285)/AVERAGE(終値!AL285:BE285),""))</f>
        <v>9.4984302499512369E-2</v>
      </c>
      <c r="AJ285" s="500">
        <f>IF(終値!A285="","",IFERROR(4*STDEVP(終値!AM285:BF285)/AVERAGE(終値!AM285:BF285),""))</f>
        <v>8.5756214125428248E-2</v>
      </c>
      <c r="AK285" s="500">
        <f>IF(終値!A285="","",IFERROR(4*STDEVP(終値!AN285:BG285)/AVERAGE(終値!AN285:BG285),""))</f>
        <v>7.1394851166170406E-2</v>
      </c>
      <c r="AL285" s="500">
        <f>IF(終値!A285="","",IFERROR(4*STDEVP(終値!AO285:BH285)/AVERAGE(終値!AO285:BH285),""))</f>
        <v>6.883031315166506E-2</v>
      </c>
      <c r="AM285" s="500">
        <f>IF(終値!A285="","",IFERROR(4*STDEVP(終値!AP285:BI285)/AVERAGE(終値!AP285:BI285),""))</f>
        <v>6.8641906730606286E-2</v>
      </c>
      <c r="AN285" s="500">
        <f>IF(終値!A285="","",IFERROR(4*STDEVP(終値!AQ285:BJ285)/AVERAGE(終値!AQ285:BJ285),""))</f>
        <v>6.8198567410670277E-2</v>
      </c>
      <c r="AO285" s="500">
        <f>IF(終値!A285="","",IFERROR(4*STDEVP(終値!AR285:BK285)/AVERAGE(終値!AR285:BK285),""))</f>
        <v>6.8652492715714192E-2</v>
      </c>
      <c r="AP285" s="500">
        <f>IF(終値!A285="","",IFERROR(4*STDEVP(終値!AS285:BL285)/AVERAGE(終値!AS285:BL285),""))</f>
        <v>6.711061840532738E-2</v>
      </c>
    </row>
    <row r="286" spans="1:42">
      <c r="A286" s="497" t="str">
        <f>IF(終値!A286="","",終値!A286)</f>
        <v>7270</v>
      </c>
      <c r="B286" s="500">
        <f>IF(終値!A286="","",IFERROR(4*STDEVP(終値!E286:X286)/AVERAGE(終値!E286:X286),""))</f>
        <v>0.1664073397627574</v>
      </c>
      <c r="C286" s="500">
        <f>IF(終値!A286="","",IFERROR(4*STDEVP(終値!F286:Y286)/AVERAGE(終値!F286:Y286),""))</f>
        <v>0.16588502587393628</v>
      </c>
      <c r="D286" s="500">
        <f>IF(終値!A286="","",IFERROR(4*STDEVP(終値!G286:Z286)/AVERAGE(終値!G286:Z286),""))</f>
        <v>0.16082872391236128</v>
      </c>
      <c r="E286" s="500">
        <f>IF(終値!A286="","",IFERROR(4*STDEVP(終値!H286:AA286)/AVERAGE(終値!H286:AA286),""))</f>
        <v>0.1607842646839942</v>
      </c>
      <c r="F286" s="500">
        <f>IF(終値!A286="","",IFERROR(4*STDEVP(終値!I286:AB286)/AVERAGE(終値!I286:AB286),""))</f>
        <v>0.16293904136721013</v>
      </c>
      <c r="G286" s="500">
        <f>IF(終値!A286="","",IFERROR(4*STDEVP(終値!J286:AC286)/AVERAGE(終値!J286:AC286),""))</f>
        <v>0.15957374300717617</v>
      </c>
      <c r="H286" s="500">
        <f>IF(終値!A286="","",IFERROR(4*STDEVP(終値!K286:AD286)/AVERAGE(終値!K286:AD286),""))</f>
        <v>0.14516080108566132</v>
      </c>
      <c r="I286" s="500">
        <f>IF(終値!A286="","",IFERROR(4*STDEVP(終値!L286:AE286)/AVERAGE(終値!L286:AE286),""))</f>
        <v>0.1141387084705512</v>
      </c>
      <c r="J286" s="500">
        <f>IF(終値!A286="","",IFERROR(4*STDEVP(終値!M286:AF286)/AVERAGE(終値!M286:AF286),""))</f>
        <v>0.11050635107910937</v>
      </c>
      <c r="K286" s="500">
        <f>IF(終値!A286="","",IFERROR(4*STDEVP(終値!N286:AG286)/AVERAGE(終値!N286:AG286),""))</f>
        <v>0.10530603706555818</v>
      </c>
      <c r="L286" s="500">
        <f>IF(終値!A286="","",IFERROR(4*STDEVP(終値!O286:AH286)/AVERAGE(終値!O286:AH286),""))</f>
        <v>0.11003634617037823</v>
      </c>
      <c r="M286" s="500">
        <f>IF(終値!A286="","",IFERROR(4*STDEVP(終値!P286:AI286)/AVERAGE(終値!P286:AI286),""))</f>
        <v>0.11056983159869638</v>
      </c>
      <c r="N286" s="500">
        <f>IF(終値!A286="","",IFERROR(4*STDEVP(終値!Q286:AJ286)/AVERAGE(終値!Q286:AJ286),""))</f>
        <v>0.10994393772915952</v>
      </c>
      <c r="O286" s="500">
        <f>IF(終値!A286="","",IFERROR(4*STDEVP(終値!R286:AK286)/AVERAGE(終値!R286:AK286),""))</f>
        <v>0.10316760713625189</v>
      </c>
      <c r="P286" s="500">
        <f>IF(終値!A286="","",IFERROR(4*STDEVP(終値!S286:AL286)/AVERAGE(終値!S286:AL286),""))</f>
        <v>0.10095770752361349</v>
      </c>
      <c r="Q286" s="500">
        <f>IF(終値!A286="","",IFERROR(4*STDEVP(終値!T286:AM286)/AVERAGE(終値!T286:AM286),""))</f>
        <v>0.10685664211122117</v>
      </c>
      <c r="R286" s="500">
        <f>IF(終値!A286="","",IFERROR(4*STDEVP(終値!U286:AN286)/AVERAGE(終値!U286:AN286),""))</f>
        <v>0.11368407433454569</v>
      </c>
      <c r="S286" s="500">
        <f>IF(終値!A286="","",IFERROR(4*STDEVP(終値!V286:AO286)/AVERAGE(終値!V286:AO286),""))</f>
        <v>0.11804407121702054</v>
      </c>
      <c r="T286" s="500">
        <f>IF(終値!A286="","",IFERROR(4*STDEVP(終値!W286:AP286)/AVERAGE(終値!W286:AP286),""))</f>
        <v>0.12217547037993368</v>
      </c>
      <c r="U286" s="500">
        <f>IF(終値!A286="","",IFERROR(4*STDEVP(終値!X286:AQ286)/AVERAGE(終値!X286:AQ286),""))</f>
        <v>0.12216022732575291</v>
      </c>
      <c r="V286" s="500">
        <f>IF(終値!A286="","",IFERROR(4*STDEVP(終値!Y286:AR286)/AVERAGE(終値!Y286:AR286),""))</f>
        <v>0.12213803941271574</v>
      </c>
      <c r="W286" s="500">
        <f>IF(終値!A286="","",IFERROR(4*STDEVP(終値!Z286:AS286)/AVERAGE(終値!Z286:AS286),""))</f>
        <v>0.1226781558046408</v>
      </c>
      <c r="X286" s="500">
        <f>IF(終値!A286="","",IFERROR(4*STDEVP(終値!AA286:AT286)/AVERAGE(終値!AA286:AT286),""))</f>
        <v>0.11900744237263491</v>
      </c>
      <c r="Y286" s="500">
        <f>IF(終値!A286="","",IFERROR(4*STDEVP(終値!AB286:AU286)/AVERAGE(終値!AB286:AU286),""))</f>
        <v>0.11198800435342364</v>
      </c>
      <c r="Z286" s="500">
        <f>IF(終値!A286="","",IFERROR(4*STDEVP(終値!AC286:AV286)/AVERAGE(終値!AC286:AV286),""))</f>
        <v>0.11111721756292521</v>
      </c>
      <c r="AA286" s="500">
        <f>IF(終値!A286="","",IFERROR(4*STDEVP(終値!AD286:AW286)/AVERAGE(終値!AD286:AW286),""))</f>
        <v>0.11056150604189745</v>
      </c>
      <c r="AB286" s="500">
        <f>IF(終値!A286="","",IFERROR(4*STDEVP(終値!AE286:AX286)/AVERAGE(終値!AE286:AX286),""))</f>
        <v>0.10798539638665998</v>
      </c>
      <c r="AC286" s="500">
        <f>IF(終値!A286="","",IFERROR(4*STDEVP(終値!AF286:AY286)/AVERAGE(終値!AF286:AY286),""))</f>
        <v>0.10439903637350036</v>
      </c>
      <c r="AD286" s="500">
        <f>IF(終値!A286="","",IFERROR(4*STDEVP(終値!AG286:AZ286)/AVERAGE(終値!AG286:AZ286),""))</f>
        <v>0.1027398256081755</v>
      </c>
      <c r="AE286" s="500">
        <f>IF(終値!A286="","",IFERROR(4*STDEVP(終値!AH286:BA286)/AVERAGE(終値!AH286:BA286),""))</f>
        <v>9.9787841796602564E-2</v>
      </c>
      <c r="AF286" s="500">
        <f>IF(終値!A286="","",IFERROR(4*STDEVP(終値!AI286:BB286)/AVERAGE(終値!AI286:BB286),""))</f>
        <v>9.5835161876114239E-2</v>
      </c>
      <c r="AG286" s="500">
        <f>IF(終値!A286="","",IFERROR(4*STDEVP(終値!AJ286:BC286)/AVERAGE(終値!AJ286:BC286),""))</f>
        <v>8.9140072738101206E-2</v>
      </c>
      <c r="AH286" s="500">
        <f>IF(終値!A286="","",IFERROR(4*STDEVP(終値!AK286:BD286)/AVERAGE(終値!AK286:BD286),""))</f>
        <v>8.2696381286500892E-2</v>
      </c>
      <c r="AI286" s="500">
        <f>IF(終値!A286="","",IFERROR(4*STDEVP(終値!AL286:BE286)/AVERAGE(終値!AL286:BE286),""))</f>
        <v>8.018394235116591E-2</v>
      </c>
      <c r="AJ286" s="500">
        <f>IF(終値!A286="","",IFERROR(4*STDEVP(終値!AM286:BF286)/AVERAGE(終値!AM286:BF286),""))</f>
        <v>8.0144516909560412E-2</v>
      </c>
      <c r="AK286" s="500">
        <f>IF(終値!A286="","",IFERROR(4*STDEVP(終値!AN286:BG286)/AVERAGE(終値!AN286:BG286),""))</f>
        <v>7.3423823691736931E-2</v>
      </c>
      <c r="AL286" s="500">
        <f>IF(終値!A286="","",IFERROR(4*STDEVP(終値!AO286:BH286)/AVERAGE(終値!AO286:BH286),""))</f>
        <v>6.5779109609228434E-2</v>
      </c>
      <c r="AM286" s="500">
        <f>IF(終値!A286="","",IFERROR(4*STDEVP(終値!AP286:BI286)/AVERAGE(終値!AP286:BI286),""))</f>
        <v>5.7970690509473746E-2</v>
      </c>
      <c r="AN286" s="500">
        <f>IF(終値!A286="","",IFERROR(4*STDEVP(終値!AQ286:BJ286)/AVERAGE(終値!AQ286:BJ286),""))</f>
        <v>5.4066913376427897E-2</v>
      </c>
      <c r="AO286" s="500">
        <f>IF(終値!A286="","",IFERROR(4*STDEVP(終値!AR286:BK286)/AVERAGE(終値!AR286:BK286),""))</f>
        <v>6.549952020364215E-2</v>
      </c>
      <c r="AP286" s="500">
        <f>IF(終値!A286="","",IFERROR(4*STDEVP(終値!AS286:BL286)/AVERAGE(終値!AS286:BL286),""))</f>
        <v>6.9274922248092757E-2</v>
      </c>
    </row>
    <row r="287" spans="1:42">
      <c r="A287" s="497" t="str">
        <f>IF(終値!A287="","",終値!A287)</f>
        <v>6736</v>
      </c>
      <c r="B287" s="500">
        <f>IF(終値!A287="","",IFERROR(4*STDEVP(終値!E287:X287)/AVERAGE(終値!E287:X287),""))</f>
        <v>0.26596612538977316</v>
      </c>
      <c r="C287" s="500">
        <f>IF(終値!A287="","",IFERROR(4*STDEVP(終値!F287:Y287)/AVERAGE(終値!F287:Y287),""))</f>
        <v>0.25588810146520197</v>
      </c>
      <c r="D287" s="500">
        <f>IF(終値!A287="","",IFERROR(4*STDEVP(終値!G287:Z287)/AVERAGE(終値!G287:Z287),""))</f>
        <v>0.28795854920608593</v>
      </c>
      <c r="E287" s="500">
        <f>IF(終値!A287="","",IFERROR(4*STDEVP(終値!H287:AA287)/AVERAGE(終値!H287:AA287),""))</f>
        <v>0.2927241362880505</v>
      </c>
      <c r="F287" s="500">
        <f>IF(終値!A287="","",IFERROR(4*STDEVP(終値!I287:AB287)/AVERAGE(終値!I287:AB287),""))</f>
        <v>0.29384936835064507</v>
      </c>
      <c r="G287" s="500">
        <f>IF(終値!A287="","",IFERROR(4*STDEVP(終値!J287:AC287)/AVERAGE(終値!J287:AC287),""))</f>
        <v>0.29370135233182842</v>
      </c>
      <c r="H287" s="500">
        <f>IF(終値!A287="","",IFERROR(4*STDEVP(終値!K287:AD287)/AVERAGE(終値!K287:AD287),""))</f>
        <v>0.30124305481302355</v>
      </c>
      <c r="I287" s="500">
        <f>IF(終値!A287="","",IFERROR(4*STDEVP(終値!L287:AE287)/AVERAGE(終値!L287:AE287),""))</f>
        <v>0.31330873578184032</v>
      </c>
      <c r="J287" s="500">
        <f>IF(終値!A287="","",IFERROR(4*STDEVP(終値!M287:AF287)/AVERAGE(終値!M287:AF287),""))</f>
        <v>0.32430755072303719</v>
      </c>
      <c r="K287" s="500">
        <f>IF(終値!A287="","",IFERROR(4*STDEVP(終値!N287:AG287)/AVERAGE(終値!N287:AG287),""))</f>
        <v>0.32702263248899582</v>
      </c>
      <c r="L287" s="500">
        <f>IF(終値!A287="","",IFERROR(4*STDEVP(終値!O287:AH287)/AVERAGE(終値!O287:AH287),""))</f>
        <v>0.33253585949280323</v>
      </c>
      <c r="M287" s="500">
        <f>IF(終値!A287="","",IFERROR(4*STDEVP(終値!P287:AI287)/AVERAGE(終値!P287:AI287),""))</f>
        <v>0.34282480856624403</v>
      </c>
      <c r="N287" s="500">
        <f>IF(終値!A287="","",IFERROR(4*STDEVP(終値!Q287:AJ287)/AVERAGE(終値!Q287:AJ287),""))</f>
        <v>0.34309961074948209</v>
      </c>
      <c r="O287" s="500">
        <f>IF(終値!A287="","",IFERROR(4*STDEVP(終値!R287:AK287)/AVERAGE(終値!R287:AK287),""))</f>
        <v>0.34499125262511993</v>
      </c>
      <c r="P287" s="500">
        <f>IF(終値!A287="","",IFERROR(4*STDEVP(終値!S287:AL287)/AVERAGE(終値!S287:AL287),""))</f>
        <v>0.34295149516926693</v>
      </c>
      <c r="Q287" s="500">
        <f>IF(終値!A287="","",IFERROR(4*STDEVP(終値!T287:AM287)/AVERAGE(終値!T287:AM287),""))</f>
        <v>0.34037786835468203</v>
      </c>
      <c r="R287" s="500">
        <f>IF(終値!A287="","",IFERROR(4*STDEVP(終値!U287:AN287)/AVERAGE(終値!U287:AN287),""))</f>
        <v>0.33980273922812582</v>
      </c>
      <c r="S287" s="500">
        <f>IF(終値!A287="","",IFERROR(4*STDEVP(終値!V287:AO287)/AVERAGE(終値!V287:AO287),""))</f>
        <v>0.34075174295180199</v>
      </c>
      <c r="T287" s="500">
        <f>IF(終値!A287="","",IFERROR(4*STDEVP(終値!W287:AP287)/AVERAGE(終値!W287:AP287),""))</f>
        <v>0.34272995831518804</v>
      </c>
      <c r="U287" s="500">
        <f>IF(終値!A287="","",IFERROR(4*STDEVP(終値!X287:AQ287)/AVERAGE(終値!X287:AQ287),""))</f>
        <v>0.34664467212148614</v>
      </c>
      <c r="V287" s="500">
        <f>IF(終値!A287="","",IFERROR(4*STDEVP(終値!Y287:AR287)/AVERAGE(終値!Y287:AR287),""))</f>
        <v>0.32318574182448895</v>
      </c>
      <c r="W287" s="500">
        <f>IF(終値!A287="","",IFERROR(4*STDEVP(終値!Z287:AS287)/AVERAGE(終値!Z287:AS287),""))</f>
        <v>0.30072571105607199</v>
      </c>
      <c r="X287" s="500">
        <f>IF(終値!A287="","",IFERROR(4*STDEVP(終値!AA287:AT287)/AVERAGE(終値!AA287:AT287),""))</f>
        <v>0.21328662968249534</v>
      </c>
      <c r="Y287" s="500">
        <f>IF(終値!A287="","",IFERROR(4*STDEVP(終値!AB287:AU287)/AVERAGE(終値!AB287:AU287),""))</f>
        <v>0.12274370832636644</v>
      </c>
      <c r="Z287" s="500">
        <f>IF(終値!A287="","",IFERROR(4*STDEVP(終値!AC287:AV287)/AVERAGE(終値!AC287:AV287),""))</f>
        <v>0.11893576639930206</v>
      </c>
      <c r="AA287" s="500">
        <f>IF(終値!A287="","",IFERROR(4*STDEVP(終値!AD287:AW287)/AVERAGE(終値!AD287:AW287),""))</f>
        <v>9.169683516073461E-2</v>
      </c>
      <c r="AB287" s="500">
        <f>IF(終値!A287="","",IFERROR(4*STDEVP(終値!AE287:AX287)/AVERAGE(終値!AE287:AX287),""))</f>
        <v>9.1590171228645434E-2</v>
      </c>
      <c r="AC287" s="500">
        <f>IF(終値!A287="","",IFERROR(4*STDEVP(終値!AF287:AY287)/AVERAGE(終値!AF287:AY287),""))</f>
        <v>8.8783597966449079E-2</v>
      </c>
      <c r="AD287" s="500">
        <f>IF(終値!A287="","",IFERROR(4*STDEVP(終値!AG287:AZ287)/AVERAGE(終値!AG287:AZ287),""))</f>
        <v>0.10083450726271323</v>
      </c>
      <c r="AE287" s="500">
        <f>IF(終値!A287="","",IFERROR(4*STDEVP(終値!AH287:BA287)/AVERAGE(終値!AH287:BA287),""))</f>
        <v>0.10440587851252918</v>
      </c>
      <c r="AF287" s="500">
        <f>IF(終値!A287="","",IFERROR(4*STDEVP(終値!AI287:BB287)/AVERAGE(終値!AI287:BB287),""))</f>
        <v>0.10709083807915454</v>
      </c>
      <c r="AG287" s="500">
        <f>IF(終値!A287="","",IFERROR(4*STDEVP(終値!AJ287:BC287)/AVERAGE(終値!AJ287:BC287),""))</f>
        <v>9.5328225690505378E-2</v>
      </c>
      <c r="AH287" s="500">
        <f>IF(終値!A287="","",IFERROR(4*STDEVP(終値!AK287:BD287)/AVERAGE(終値!AK287:BD287),""))</f>
        <v>0.10016565349704855</v>
      </c>
      <c r="AI287" s="500">
        <f>IF(終値!A287="","",IFERROR(4*STDEVP(終値!AL287:BE287)/AVERAGE(終値!AL287:BE287),""))</f>
        <v>0.10091973173460821</v>
      </c>
      <c r="AJ287" s="500">
        <f>IF(終値!A287="","",IFERROR(4*STDEVP(終値!AM287:BF287)/AVERAGE(終値!AM287:BF287),""))</f>
        <v>0.10205521475485342</v>
      </c>
      <c r="AK287" s="500">
        <f>IF(終値!A287="","",IFERROR(4*STDEVP(終値!AN287:BG287)/AVERAGE(終値!AN287:BG287),""))</f>
        <v>0.10842238870922083</v>
      </c>
      <c r="AL287" s="500">
        <f>IF(終値!A287="","",IFERROR(4*STDEVP(終値!AO287:BH287)/AVERAGE(終値!AO287:BH287),""))</f>
        <v>0.10912876050964561</v>
      </c>
      <c r="AM287" s="500">
        <f>IF(終値!A287="","",IFERROR(4*STDEVP(終値!AP287:BI287)/AVERAGE(終値!AP287:BI287),""))</f>
        <v>0.11530522093467538</v>
      </c>
      <c r="AN287" s="500">
        <f>IF(終値!A287="","",IFERROR(4*STDEVP(終値!AQ287:BJ287)/AVERAGE(終値!AQ287:BJ287),""))</f>
        <v>0.13197321914091908</v>
      </c>
      <c r="AO287" s="500">
        <f>IF(終値!A287="","",IFERROR(4*STDEVP(終値!AR287:BK287)/AVERAGE(終値!AR287:BK287),""))</f>
        <v>0.1293978795768044</v>
      </c>
      <c r="AP287" s="500">
        <f>IF(終値!A287="","",IFERROR(4*STDEVP(終値!AS287:BL287)/AVERAGE(終値!AS287:BL287),""))</f>
        <v>0.12761030199670415</v>
      </c>
    </row>
    <row r="288" spans="1:42">
      <c r="A288" s="497" t="str">
        <f>IF(終値!A288="","",終値!A288)</f>
        <v>2933</v>
      </c>
      <c r="B288" s="500">
        <f>IF(終値!A288="","",IFERROR(4*STDEVP(終値!E288:X288)/AVERAGE(終値!E288:X288),""))</f>
        <v>4.3276998101480994E-2</v>
      </c>
      <c r="C288" s="500">
        <f>IF(終値!A288="","",IFERROR(4*STDEVP(終値!F288:Y288)/AVERAGE(終値!F288:Y288),""))</f>
        <v>4.1316454122833801E-2</v>
      </c>
      <c r="D288" s="500">
        <f>IF(終値!A288="","",IFERROR(4*STDEVP(終値!G288:Z288)/AVERAGE(終値!G288:Z288),""))</f>
        <v>4.240401840159537E-2</v>
      </c>
      <c r="E288" s="500">
        <f>IF(終値!A288="","",IFERROR(4*STDEVP(終値!H288:AA288)/AVERAGE(終値!H288:AA288),""))</f>
        <v>4.515695217658737E-2</v>
      </c>
      <c r="F288" s="500">
        <f>IF(終値!A288="","",IFERROR(4*STDEVP(終値!I288:AB288)/AVERAGE(終値!I288:AB288),""))</f>
        <v>4.5293408709906495E-2</v>
      </c>
      <c r="G288" s="500">
        <f>IF(終値!A288="","",IFERROR(4*STDEVP(終値!J288:AC288)/AVERAGE(終値!J288:AC288),""))</f>
        <v>4.7654037860793079E-2</v>
      </c>
      <c r="H288" s="500">
        <f>IF(終値!A288="","",IFERROR(4*STDEVP(終値!K288:AD288)/AVERAGE(終値!K288:AD288),""))</f>
        <v>4.6495259628364191E-2</v>
      </c>
      <c r="I288" s="500">
        <f>IF(終値!A288="","",IFERROR(4*STDEVP(終値!L288:AE288)/AVERAGE(終値!L288:AE288),""))</f>
        <v>3.853641571366305E-2</v>
      </c>
      <c r="J288" s="500">
        <f>IF(終値!A288="","",IFERROR(4*STDEVP(終値!M288:AF288)/AVERAGE(終値!M288:AF288),""))</f>
        <v>3.5357373655418294E-2</v>
      </c>
      <c r="K288" s="500">
        <f>IF(終値!A288="","",IFERROR(4*STDEVP(終値!N288:AG288)/AVERAGE(終値!N288:AG288),""))</f>
        <v>3.3997897124781233E-2</v>
      </c>
      <c r="L288" s="500">
        <f>IF(終値!A288="","",IFERROR(4*STDEVP(終値!O288:AH288)/AVERAGE(終値!O288:AH288),""))</f>
        <v>3.6867403181736078E-2</v>
      </c>
      <c r="M288" s="500">
        <f>IF(終値!A288="","",IFERROR(4*STDEVP(終値!P288:AI288)/AVERAGE(終値!P288:AI288),""))</f>
        <v>3.8826136021298009E-2</v>
      </c>
      <c r="N288" s="500">
        <f>IF(終値!A288="","",IFERROR(4*STDEVP(終値!Q288:AJ288)/AVERAGE(終値!Q288:AJ288),""))</f>
        <v>3.8360381892495639E-2</v>
      </c>
      <c r="O288" s="500">
        <f>IF(終値!A288="","",IFERROR(4*STDEVP(終値!R288:AK288)/AVERAGE(終値!R288:AK288),""))</f>
        <v>3.8439991817139182E-2</v>
      </c>
      <c r="P288" s="500">
        <f>IF(終値!A288="","",IFERROR(4*STDEVP(終値!S288:AL288)/AVERAGE(終値!S288:AL288),""))</f>
        <v>3.3835993158142341E-2</v>
      </c>
      <c r="Q288" s="500">
        <f>IF(終値!A288="","",IFERROR(4*STDEVP(終値!T288:AM288)/AVERAGE(終値!T288:AM288),""))</f>
        <v>3.2913924908502687E-2</v>
      </c>
      <c r="R288" s="500">
        <f>IF(終値!A288="","",IFERROR(4*STDEVP(終値!U288:AN288)/AVERAGE(終値!U288:AN288),""))</f>
        <v>3.3757003173232158E-2</v>
      </c>
      <c r="S288" s="500">
        <f>IF(終値!A288="","",IFERROR(4*STDEVP(終値!V288:AO288)/AVERAGE(終値!V288:AO288),""))</f>
        <v>3.62959906190033E-2</v>
      </c>
      <c r="T288" s="500">
        <f>IF(終値!A288="","",IFERROR(4*STDEVP(終値!W288:AP288)/AVERAGE(終値!W288:AP288),""))</f>
        <v>3.7670857351526671E-2</v>
      </c>
      <c r="U288" s="500">
        <f>IF(終値!A288="","",IFERROR(4*STDEVP(終値!X288:AQ288)/AVERAGE(終値!X288:AQ288),""))</f>
        <v>3.7184009697679744E-2</v>
      </c>
      <c r="V288" s="500">
        <f>IF(終値!A288="","",IFERROR(4*STDEVP(終値!Y288:AR288)/AVERAGE(終値!Y288:AR288),""))</f>
        <v>3.5598088530729217E-2</v>
      </c>
      <c r="W288" s="500">
        <f>IF(終値!A288="","",IFERROR(4*STDEVP(終値!Z288:AS288)/AVERAGE(終値!Z288:AS288),""))</f>
        <v>3.1378631794675919E-2</v>
      </c>
      <c r="X288" s="500">
        <f>IF(終値!A288="","",IFERROR(4*STDEVP(終値!AA288:AT288)/AVERAGE(終値!AA288:AT288),""))</f>
        <v>2.8973302791156171E-2</v>
      </c>
      <c r="Y288" s="500">
        <f>IF(終値!A288="","",IFERROR(4*STDEVP(終値!AB288:AU288)/AVERAGE(終値!AB288:AU288),""))</f>
        <v>3.2033547916138445E-2</v>
      </c>
      <c r="Z288" s="500">
        <f>IF(終値!A288="","",IFERROR(4*STDEVP(終値!AC288:AV288)/AVERAGE(終値!AC288:AV288),""))</f>
        <v>3.6146243002404585E-2</v>
      </c>
      <c r="AA288" s="500">
        <f>IF(終値!A288="","",IFERROR(4*STDEVP(終値!AD288:AW288)/AVERAGE(終値!AD288:AW288),""))</f>
        <v>4.2455258562301056E-2</v>
      </c>
      <c r="AB288" s="500">
        <f>IF(終値!A288="","",IFERROR(4*STDEVP(終値!AE288:AX288)/AVERAGE(終値!AE288:AX288),""))</f>
        <v>4.5612474793702354E-2</v>
      </c>
      <c r="AC288" s="500">
        <f>IF(終値!A288="","",IFERROR(4*STDEVP(終値!AF288:AY288)/AVERAGE(終値!AF288:AY288),""))</f>
        <v>5.1830076214585054E-2</v>
      </c>
      <c r="AD288" s="500">
        <f>IF(終値!A288="","",IFERROR(4*STDEVP(終値!AG288:AZ288)/AVERAGE(終値!AG288:AZ288),""))</f>
        <v>5.176316918326454E-2</v>
      </c>
      <c r="AE288" s="500">
        <f>IF(終値!A288="","",IFERROR(4*STDEVP(終値!AH288:BA288)/AVERAGE(終値!AH288:BA288),""))</f>
        <v>4.9988887728330156E-2</v>
      </c>
      <c r="AF288" s="500">
        <f>IF(終値!A288="","",IFERROR(4*STDEVP(終値!AI288:BB288)/AVERAGE(終値!AI288:BB288),""))</f>
        <v>4.8981377008067657E-2</v>
      </c>
      <c r="AG288" s="500">
        <f>IF(終値!A288="","",IFERROR(4*STDEVP(終値!AJ288:BC288)/AVERAGE(終値!AJ288:BC288),""))</f>
        <v>4.8501201177677852E-2</v>
      </c>
      <c r="AH288" s="500">
        <f>IF(終値!A288="","",IFERROR(4*STDEVP(終値!AK288:BD288)/AVERAGE(終値!AK288:BD288),""))</f>
        <v>4.587773358614735E-2</v>
      </c>
      <c r="AI288" s="500">
        <f>IF(終値!A288="","",IFERROR(4*STDEVP(終値!AL288:BE288)/AVERAGE(終値!AL288:BE288),""))</f>
        <v>4.3352240666002358E-2</v>
      </c>
      <c r="AJ288" s="500">
        <f>IF(終値!A288="","",IFERROR(4*STDEVP(終値!AM288:BF288)/AVERAGE(終値!AM288:BF288),""))</f>
        <v>3.7254212405594102E-2</v>
      </c>
      <c r="AK288" s="500">
        <f>IF(終値!A288="","",IFERROR(4*STDEVP(終値!AN288:BG288)/AVERAGE(終値!AN288:BG288),""))</f>
        <v>3.3980254642234836E-2</v>
      </c>
      <c r="AL288" s="500">
        <f>IF(終値!A288="","",IFERROR(4*STDEVP(終値!AO288:BH288)/AVERAGE(終値!AO288:BH288),""))</f>
        <v>3.2588727663675175E-2</v>
      </c>
      <c r="AM288" s="500">
        <f>IF(終値!A288="","",IFERROR(4*STDEVP(終値!AP288:BI288)/AVERAGE(終値!AP288:BI288),""))</f>
        <v>3.2330736355200451E-2</v>
      </c>
      <c r="AN288" s="500">
        <f>IF(終値!A288="","",IFERROR(4*STDEVP(終値!AQ288:BJ288)/AVERAGE(終値!AQ288:BJ288),""))</f>
        <v>3.1648500912012288E-2</v>
      </c>
      <c r="AO288" s="500">
        <f>IF(終値!A288="","",IFERROR(4*STDEVP(終値!AR288:BK288)/AVERAGE(終値!AR288:BK288),""))</f>
        <v>3.1147171391142269E-2</v>
      </c>
      <c r="AP288" s="500">
        <f>IF(終値!A288="","",IFERROR(4*STDEVP(終値!AS288:BL288)/AVERAGE(終値!AS288:BL288),""))</f>
        <v>2.922585203517775E-2</v>
      </c>
    </row>
    <row r="289" spans="1:42">
      <c r="A289" s="497" t="str">
        <f>IF(終値!A289="","",終値!A289)</f>
        <v>4047</v>
      </c>
      <c r="B289" s="500">
        <f>IF(終値!A289="","",IFERROR(4*STDEVP(終値!E289:X289)/AVERAGE(終値!E289:X289),""))</f>
        <v>0.28099515599741315</v>
      </c>
      <c r="C289" s="500">
        <f>IF(終値!A289="","",IFERROR(4*STDEVP(終値!F289:Y289)/AVERAGE(終値!F289:Y289),""))</f>
        <v>0.28821939999800722</v>
      </c>
      <c r="D289" s="500">
        <f>IF(終値!A289="","",IFERROR(4*STDEVP(終値!G289:Z289)/AVERAGE(終値!G289:Z289),""))</f>
        <v>0.29689834356922462</v>
      </c>
      <c r="E289" s="500">
        <f>IF(終値!A289="","",IFERROR(4*STDEVP(終値!H289:AA289)/AVERAGE(終値!H289:AA289),""))</f>
        <v>0.33246378142461669</v>
      </c>
      <c r="F289" s="500">
        <f>IF(終値!A289="","",IFERROR(4*STDEVP(終値!I289:AB289)/AVERAGE(終値!I289:AB289),""))</f>
        <v>0.37400773692971861</v>
      </c>
      <c r="G289" s="500">
        <f>IF(終値!A289="","",IFERROR(4*STDEVP(終値!J289:AC289)/AVERAGE(終値!J289:AC289),""))</f>
        <v>0.38371226244612189</v>
      </c>
      <c r="H289" s="500">
        <f>IF(終値!A289="","",IFERROR(4*STDEVP(終値!K289:AD289)/AVERAGE(終値!K289:AD289),""))</f>
        <v>0.38437193929379421</v>
      </c>
      <c r="I289" s="500">
        <f>IF(終値!A289="","",IFERROR(4*STDEVP(終値!L289:AE289)/AVERAGE(終値!L289:AE289),""))</f>
        <v>0.36737391422544941</v>
      </c>
      <c r="J289" s="500">
        <f>IF(終値!A289="","",IFERROR(4*STDEVP(終値!M289:AF289)/AVERAGE(終値!M289:AF289),""))</f>
        <v>0.35934962153766969</v>
      </c>
      <c r="K289" s="500">
        <f>IF(終値!A289="","",IFERROR(4*STDEVP(終値!N289:AG289)/AVERAGE(終値!N289:AG289),""))</f>
        <v>0.37615729721777152</v>
      </c>
      <c r="L289" s="500">
        <f>IF(終値!A289="","",IFERROR(4*STDEVP(終値!O289:AH289)/AVERAGE(終値!O289:AH289),""))</f>
        <v>0.42673689274505477</v>
      </c>
      <c r="M289" s="500">
        <f>IF(終値!A289="","",IFERROR(4*STDEVP(終値!P289:AI289)/AVERAGE(終値!P289:AI289),""))</f>
        <v>0.44781563716918094</v>
      </c>
      <c r="N289" s="500">
        <f>IF(終値!A289="","",IFERROR(4*STDEVP(終値!Q289:AJ289)/AVERAGE(終値!Q289:AJ289),""))</f>
        <v>0.44367275358727265</v>
      </c>
      <c r="O289" s="500">
        <f>IF(終値!A289="","",IFERROR(4*STDEVP(終値!R289:AK289)/AVERAGE(終値!R289:AK289),""))</f>
        <v>0.43898238904743303</v>
      </c>
      <c r="P289" s="500">
        <f>IF(終値!A289="","",IFERROR(4*STDEVP(終値!S289:AL289)/AVERAGE(終値!S289:AL289),""))</f>
        <v>0.42365069308121034</v>
      </c>
      <c r="Q289" s="500">
        <f>IF(終値!A289="","",IFERROR(4*STDEVP(終値!T289:AM289)/AVERAGE(終値!T289:AM289),""))</f>
        <v>0.40890407412160268</v>
      </c>
      <c r="R289" s="500">
        <f>IF(終値!A289="","",IFERROR(4*STDEVP(終値!U289:AN289)/AVERAGE(終値!U289:AN289),""))</f>
        <v>0.40188377416548976</v>
      </c>
      <c r="S289" s="500">
        <f>IF(終値!A289="","",IFERROR(4*STDEVP(終値!V289:AO289)/AVERAGE(終値!V289:AO289),""))</f>
        <v>0.38213725966663292</v>
      </c>
      <c r="T289" s="500">
        <f>IF(終値!A289="","",IFERROR(4*STDEVP(終値!W289:AP289)/AVERAGE(終値!W289:AP289),""))</f>
        <v>0.35096696966745305</v>
      </c>
      <c r="U289" s="500">
        <f>IF(終値!A289="","",IFERROR(4*STDEVP(終値!X289:AQ289)/AVERAGE(終値!X289:AQ289),""))</f>
        <v>0.32273218862593905</v>
      </c>
      <c r="V289" s="500">
        <f>IF(終値!A289="","",IFERROR(4*STDEVP(終値!Y289:AR289)/AVERAGE(終値!Y289:AR289),""))</f>
        <v>0.29947023861741934</v>
      </c>
      <c r="W289" s="500">
        <f>IF(終値!A289="","",IFERROR(4*STDEVP(終値!Z289:AS289)/AVERAGE(終値!Z289:AS289),""))</f>
        <v>0.25580268891193247</v>
      </c>
      <c r="X289" s="500">
        <f>IF(終値!A289="","",IFERROR(4*STDEVP(終値!AA289:AT289)/AVERAGE(終値!AA289:AT289),""))</f>
        <v>0.23839985119001419</v>
      </c>
      <c r="Y289" s="500">
        <f>IF(終値!A289="","",IFERROR(4*STDEVP(終値!AB289:AU289)/AVERAGE(終値!AB289:AU289),""))</f>
        <v>0.21623604462304141</v>
      </c>
      <c r="Z289" s="500">
        <f>IF(終値!A289="","",IFERROR(4*STDEVP(終値!AC289:AV289)/AVERAGE(終値!AC289:AV289),""))</f>
        <v>0.21084345323680503</v>
      </c>
      <c r="AA289" s="500">
        <f>IF(終値!A289="","",IFERROR(4*STDEVP(終値!AD289:AW289)/AVERAGE(終値!AD289:AW289),""))</f>
        <v>0.21397329456949121</v>
      </c>
      <c r="AB289" s="500">
        <f>IF(終値!A289="","",IFERROR(4*STDEVP(終値!AE289:AX289)/AVERAGE(終値!AE289:AX289),""))</f>
        <v>0.20523785062108113</v>
      </c>
      <c r="AC289" s="500">
        <f>IF(終値!A289="","",IFERROR(4*STDEVP(終値!AF289:AY289)/AVERAGE(終値!AF289:AY289),""))</f>
        <v>0.20750408708039458</v>
      </c>
      <c r="AD289" s="500">
        <f>IF(終値!A289="","",IFERROR(4*STDEVP(終値!AG289:AZ289)/AVERAGE(終値!AG289:AZ289),""))</f>
        <v>0.21447883134104681</v>
      </c>
      <c r="AE289" s="500">
        <f>IF(終値!A289="","",IFERROR(4*STDEVP(終値!AH289:BA289)/AVERAGE(終値!AH289:BA289),""))</f>
        <v>0.21866026557992591</v>
      </c>
      <c r="AF289" s="500">
        <f>IF(終値!A289="","",IFERROR(4*STDEVP(終値!AI289:BB289)/AVERAGE(終値!AI289:BB289),""))</f>
        <v>0.23549082608220984</v>
      </c>
      <c r="AG289" s="500">
        <f>IF(終値!A289="","",IFERROR(4*STDEVP(終値!AJ289:BC289)/AVERAGE(終値!AJ289:BC289),""))</f>
        <v>0.26454861401893409</v>
      </c>
      <c r="AH289" s="500">
        <f>IF(終値!A289="","",IFERROR(4*STDEVP(終値!AK289:BD289)/AVERAGE(終値!AK289:BD289),""))</f>
        <v>0.27519234044838903</v>
      </c>
      <c r="AI289" s="500">
        <f>IF(終値!A289="","",IFERROR(4*STDEVP(終値!AL289:BE289)/AVERAGE(終値!AL289:BE289),""))</f>
        <v>0.2995662082651257</v>
      </c>
      <c r="AJ289" s="500">
        <f>IF(終値!A289="","",IFERROR(4*STDEVP(終値!AM289:BF289)/AVERAGE(終値!AM289:BF289),""))</f>
        <v>0.34291183017004079</v>
      </c>
      <c r="AK289" s="500">
        <f>IF(終値!A289="","",IFERROR(4*STDEVP(終値!AN289:BG289)/AVERAGE(終値!AN289:BG289),""))</f>
        <v>0.40105407693884787</v>
      </c>
      <c r="AL289" s="500">
        <f>IF(終値!A289="","",IFERROR(4*STDEVP(終値!AO289:BH289)/AVERAGE(終値!AO289:BH289),""))</f>
        <v>0.47110660216808758</v>
      </c>
      <c r="AM289" s="500">
        <f>IF(終値!A289="","",IFERROR(4*STDEVP(終値!AP289:BI289)/AVERAGE(終値!AP289:BI289),""))</f>
        <v>0.51884620385247371</v>
      </c>
      <c r="AN289" s="500">
        <f>IF(終値!A289="","",IFERROR(4*STDEVP(終値!AQ289:BJ289)/AVERAGE(終値!AQ289:BJ289),""))</f>
        <v>0.5789740138992121</v>
      </c>
      <c r="AO289" s="500">
        <f>IF(終値!A289="","",IFERROR(4*STDEVP(終値!AR289:BK289)/AVERAGE(終値!AR289:BK289),""))</f>
        <v>0.69479952819899649</v>
      </c>
      <c r="AP289" s="500">
        <f>IF(終値!A289="","",IFERROR(4*STDEVP(終値!AS289:BL289)/AVERAGE(終値!AS289:BL289),""))</f>
        <v>0.7637752731336388</v>
      </c>
    </row>
    <row r="290" spans="1:42">
      <c r="A290" s="497" t="str">
        <f>IF(終値!A290="","",終値!A290)</f>
        <v>6482</v>
      </c>
      <c r="B290" s="500">
        <f>IF(終値!A290="","",IFERROR(4*STDEVP(終値!E290:X290)/AVERAGE(終値!E290:X290),""))</f>
        <v>5.5565687910182356E-2</v>
      </c>
      <c r="C290" s="500">
        <f>IF(終値!A290="","",IFERROR(4*STDEVP(終値!F290:Y290)/AVERAGE(終値!F290:Y290),""))</f>
        <v>5.8201131105795653E-2</v>
      </c>
      <c r="D290" s="500">
        <f>IF(終値!A290="","",IFERROR(4*STDEVP(終値!G290:Z290)/AVERAGE(終値!G290:Z290),""))</f>
        <v>6.3589175560676475E-2</v>
      </c>
      <c r="E290" s="500">
        <f>IF(終値!A290="","",IFERROR(4*STDEVP(終値!H290:AA290)/AVERAGE(終値!H290:AA290),""))</f>
        <v>6.9639264643848051E-2</v>
      </c>
      <c r="F290" s="500">
        <f>IF(終値!A290="","",IFERROR(4*STDEVP(終値!I290:AB290)/AVERAGE(終値!I290:AB290),""))</f>
        <v>6.6672362005754549E-2</v>
      </c>
      <c r="G290" s="500">
        <f>IF(終値!A290="","",IFERROR(4*STDEVP(終値!J290:AC290)/AVERAGE(終値!J290:AC290),""))</f>
        <v>6.6501427804378732E-2</v>
      </c>
      <c r="H290" s="500">
        <f>IF(終値!A290="","",IFERROR(4*STDEVP(終値!K290:AD290)/AVERAGE(終値!K290:AD290),""))</f>
        <v>6.8943743159072104E-2</v>
      </c>
      <c r="I290" s="500">
        <f>IF(終値!A290="","",IFERROR(4*STDEVP(終値!L290:AE290)/AVERAGE(終値!L290:AE290),""))</f>
        <v>6.5495330755228648E-2</v>
      </c>
      <c r="J290" s="500">
        <f>IF(終値!A290="","",IFERROR(4*STDEVP(終値!M290:AF290)/AVERAGE(終値!M290:AF290),""))</f>
        <v>6.6779950840411953E-2</v>
      </c>
      <c r="K290" s="500">
        <f>IF(終値!A290="","",IFERROR(4*STDEVP(終値!N290:AG290)/AVERAGE(終値!N290:AG290),""))</f>
        <v>7.0343338980376369E-2</v>
      </c>
      <c r="L290" s="500">
        <f>IF(終値!A290="","",IFERROR(4*STDEVP(終値!O290:AH290)/AVERAGE(終値!O290:AH290),""))</f>
        <v>7.945420258051461E-2</v>
      </c>
      <c r="M290" s="500">
        <f>IF(終値!A290="","",IFERROR(4*STDEVP(終値!P290:AI290)/AVERAGE(終値!P290:AI290),""))</f>
        <v>8.2831596188212051E-2</v>
      </c>
      <c r="N290" s="500">
        <f>IF(終値!A290="","",IFERROR(4*STDEVP(終値!Q290:AJ290)/AVERAGE(終値!Q290:AJ290),""))</f>
        <v>0.10200281945833468</v>
      </c>
      <c r="O290" s="500">
        <f>IF(終値!A290="","",IFERROR(4*STDEVP(終値!R290:AK290)/AVERAGE(終値!R290:AK290),""))</f>
        <v>0.1191169213459792</v>
      </c>
      <c r="P290" s="500">
        <f>IF(終値!A290="","",IFERROR(4*STDEVP(終値!S290:AL290)/AVERAGE(終値!S290:AL290),""))</f>
        <v>0.12681727711969759</v>
      </c>
      <c r="Q290" s="500">
        <f>IF(終値!A290="","",IFERROR(4*STDEVP(終値!T290:AM290)/AVERAGE(終値!T290:AM290),""))</f>
        <v>0.13153586575469325</v>
      </c>
      <c r="R290" s="500">
        <f>IF(終値!A290="","",IFERROR(4*STDEVP(終値!U290:AN290)/AVERAGE(終値!U290:AN290),""))</f>
        <v>0.1505832038964183</v>
      </c>
      <c r="S290" s="500">
        <f>IF(終値!A290="","",IFERROR(4*STDEVP(終値!V290:AO290)/AVERAGE(終値!V290:AO290),""))</f>
        <v>0.14063820478691777</v>
      </c>
      <c r="T290" s="500">
        <f>IF(終値!A290="","",IFERROR(4*STDEVP(終値!W290:AP290)/AVERAGE(終値!W290:AP290),""))</f>
        <v>0.1327639239526037</v>
      </c>
      <c r="U290" s="500">
        <f>IF(終値!A290="","",IFERROR(4*STDEVP(終値!X290:AQ290)/AVERAGE(終値!X290:AQ290),""))</f>
        <v>0.13421259254439744</v>
      </c>
      <c r="V290" s="500">
        <f>IF(終値!A290="","",IFERROR(4*STDEVP(終値!Y290:AR290)/AVERAGE(終値!Y290:AR290),""))</f>
        <v>0.13547812788196875</v>
      </c>
      <c r="W290" s="500">
        <f>IF(終値!A290="","",IFERROR(4*STDEVP(終値!Z290:AS290)/AVERAGE(終値!Z290:AS290),""))</f>
        <v>0.1431473892751986</v>
      </c>
      <c r="X290" s="500">
        <f>IF(終値!A290="","",IFERROR(4*STDEVP(終値!AA290:AT290)/AVERAGE(終値!AA290:AT290),""))</f>
        <v>0.14458341750792594</v>
      </c>
      <c r="Y290" s="500">
        <f>IF(終値!A290="","",IFERROR(4*STDEVP(終値!AB290:AU290)/AVERAGE(終値!AB290:AU290),""))</f>
        <v>0.15647466804968879</v>
      </c>
      <c r="Z290" s="500">
        <f>IF(終値!A290="","",IFERROR(4*STDEVP(終値!AC290:AV290)/AVERAGE(終値!AC290:AV290),""))</f>
        <v>0.16023940892625821</v>
      </c>
      <c r="AA290" s="500">
        <f>IF(終値!A290="","",IFERROR(4*STDEVP(終値!AD290:AW290)/AVERAGE(終値!AD290:AW290),""))</f>
        <v>0.16727277497728035</v>
      </c>
      <c r="AB290" s="500">
        <f>IF(終値!A290="","",IFERROR(4*STDEVP(終値!AE290:AX290)/AVERAGE(終値!AE290:AX290),""))</f>
        <v>0.17666709086628926</v>
      </c>
      <c r="AC290" s="500">
        <f>IF(終値!A290="","",IFERROR(4*STDEVP(終値!AF290:AY290)/AVERAGE(終値!AF290:AY290),""))</f>
        <v>0.18941006753183803</v>
      </c>
      <c r="AD290" s="500">
        <f>IF(終値!A290="","",IFERROR(4*STDEVP(終値!AG290:AZ290)/AVERAGE(終値!AG290:AZ290),""))</f>
        <v>0.19551747726295082</v>
      </c>
      <c r="AE290" s="500">
        <f>IF(終値!A290="","",IFERROR(4*STDEVP(終値!AH290:BA290)/AVERAGE(終値!AH290:BA290),""))</f>
        <v>0.19905183221300349</v>
      </c>
      <c r="AF290" s="500">
        <f>IF(終値!A290="","",IFERROR(4*STDEVP(終値!AI290:BB290)/AVERAGE(終値!AI290:BB290),""))</f>
        <v>0.19880246187617026</v>
      </c>
      <c r="AG290" s="500">
        <f>IF(終値!A290="","",IFERROR(4*STDEVP(終値!AJ290:BC290)/AVERAGE(終値!AJ290:BC290),""))</f>
        <v>0.20042279498578688</v>
      </c>
      <c r="AH290" s="500">
        <f>IF(終値!A290="","",IFERROR(4*STDEVP(終値!AK290:BD290)/AVERAGE(終値!AK290:BD290),""))</f>
        <v>0.1958461580568189</v>
      </c>
      <c r="AI290" s="500">
        <f>IF(終値!A290="","",IFERROR(4*STDEVP(終値!AL290:BE290)/AVERAGE(終値!AL290:BE290),""))</f>
        <v>0.18588762492311789</v>
      </c>
      <c r="AJ290" s="500">
        <f>IF(終値!A290="","",IFERROR(4*STDEVP(終値!AM290:BF290)/AVERAGE(終値!AM290:BF290),""))</f>
        <v>0.18093599717462119</v>
      </c>
      <c r="AK290" s="500">
        <f>IF(終値!A290="","",IFERROR(4*STDEVP(終値!AN290:BG290)/AVERAGE(終値!AN290:BG290),""))</f>
        <v>0.16800412524163214</v>
      </c>
      <c r="AL290" s="500">
        <f>IF(終値!A290="","",IFERROR(4*STDEVP(終値!AO290:BH290)/AVERAGE(終値!AO290:BH290),""))</f>
        <v>0.12706646457068935</v>
      </c>
      <c r="AM290" s="500">
        <f>IF(終値!A290="","",IFERROR(4*STDEVP(終値!AP290:BI290)/AVERAGE(終値!AP290:BI290),""))</f>
        <v>0.12663140142938614</v>
      </c>
      <c r="AN290" s="500">
        <f>IF(終値!A290="","",IFERROR(4*STDEVP(終値!AQ290:BJ290)/AVERAGE(終値!AQ290:BJ290),""))</f>
        <v>0.13428133447471691</v>
      </c>
      <c r="AO290" s="500">
        <f>IF(終値!A290="","",IFERROR(4*STDEVP(終値!AR290:BK290)/AVERAGE(終値!AR290:BK290),""))</f>
        <v>0.14967404847135404</v>
      </c>
      <c r="AP290" s="500">
        <f>IF(終値!A290="","",IFERROR(4*STDEVP(終値!AS290:BL290)/AVERAGE(終値!AS290:BL290),""))</f>
        <v>0.17227464406591236</v>
      </c>
    </row>
    <row r="291" spans="1:42">
      <c r="A291" s="497" t="str">
        <f>IF(終値!A291="","",終値!A291)</f>
        <v>6706</v>
      </c>
      <c r="B291" s="500">
        <f>IF(終値!A291="","",IFERROR(4*STDEVP(終値!E291:X291)/AVERAGE(終値!E291:X291),""))</f>
        <v>9.9159607163282079E-2</v>
      </c>
      <c r="C291" s="500">
        <f>IF(終値!A291="","",IFERROR(4*STDEVP(終値!F291:Y291)/AVERAGE(終値!F291:Y291),""))</f>
        <v>8.5073545762133371E-2</v>
      </c>
      <c r="D291" s="500">
        <f>IF(終値!A291="","",IFERROR(4*STDEVP(終値!G291:Z291)/AVERAGE(終値!G291:Z291),""))</f>
        <v>7.1756069346571805E-2</v>
      </c>
      <c r="E291" s="500">
        <f>IF(終値!A291="","",IFERROR(4*STDEVP(終値!H291:AA291)/AVERAGE(終値!H291:AA291),""))</f>
        <v>6.762167669532948E-2</v>
      </c>
      <c r="F291" s="500">
        <f>IF(終値!A291="","",IFERROR(4*STDEVP(終値!I291:AB291)/AVERAGE(終値!I291:AB291),""))</f>
        <v>6.5681409838552016E-2</v>
      </c>
      <c r="G291" s="500">
        <f>IF(終値!A291="","",IFERROR(4*STDEVP(終値!J291:AC291)/AVERAGE(終値!J291:AC291),""))</f>
        <v>6.2041134845144438E-2</v>
      </c>
      <c r="H291" s="500">
        <f>IF(終値!A291="","",IFERROR(4*STDEVP(終値!K291:AD291)/AVERAGE(終値!K291:AD291),""))</f>
        <v>6.2461127559240666E-2</v>
      </c>
      <c r="I291" s="500">
        <f>IF(終値!A291="","",IFERROR(4*STDEVP(終値!L291:AE291)/AVERAGE(終値!L291:AE291),""))</f>
        <v>6.3583947756418124E-2</v>
      </c>
      <c r="J291" s="500">
        <f>IF(終値!A291="","",IFERROR(4*STDEVP(終値!M291:AF291)/AVERAGE(終値!M291:AF291),""))</f>
        <v>7.296208972619804E-2</v>
      </c>
      <c r="K291" s="500">
        <f>IF(終値!A291="","",IFERROR(4*STDEVP(終値!N291:AG291)/AVERAGE(終値!N291:AG291),""))</f>
        <v>7.6290598090224898E-2</v>
      </c>
      <c r="L291" s="500">
        <f>IF(終値!A291="","",IFERROR(4*STDEVP(終値!O291:AH291)/AVERAGE(終値!O291:AH291),""))</f>
        <v>8.1717994289919021E-2</v>
      </c>
      <c r="M291" s="500">
        <f>IF(終値!A291="","",IFERROR(4*STDEVP(終値!P291:AI291)/AVERAGE(終値!P291:AI291),""))</f>
        <v>8.6641694539716027E-2</v>
      </c>
      <c r="N291" s="500">
        <f>IF(終値!A291="","",IFERROR(4*STDEVP(終値!Q291:AJ291)/AVERAGE(終値!Q291:AJ291),""))</f>
        <v>8.9105963791263509E-2</v>
      </c>
      <c r="O291" s="500">
        <f>IF(終値!A291="","",IFERROR(4*STDEVP(終値!R291:AK291)/AVERAGE(終値!R291:AK291),""))</f>
        <v>8.8522069809276127E-2</v>
      </c>
      <c r="P291" s="500">
        <f>IF(終値!A291="","",IFERROR(4*STDEVP(終値!S291:AL291)/AVERAGE(終値!S291:AL291),""))</f>
        <v>8.170509768150816E-2</v>
      </c>
      <c r="Q291" s="500">
        <f>IF(終値!A291="","",IFERROR(4*STDEVP(終値!T291:AM291)/AVERAGE(終値!T291:AM291),""))</f>
        <v>8.4081393219523376E-2</v>
      </c>
      <c r="R291" s="500">
        <f>IF(終値!A291="","",IFERROR(4*STDEVP(終値!U291:AN291)/AVERAGE(終値!U291:AN291),""))</f>
        <v>8.7337755720133275E-2</v>
      </c>
      <c r="S291" s="500">
        <f>IF(終値!A291="","",IFERROR(4*STDEVP(終値!V291:AO291)/AVERAGE(終値!V291:AO291),""))</f>
        <v>9.0086903667609186E-2</v>
      </c>
      <c r="T291" s="500">
        <f>IF(終値!A291="","",IFERROR(4*STDEVP(終値!W291:AP291)/AVERAGE(終値!W291:AP291),""))</f>
        <v>0.10308492974910589</v>
      </c>
      <c r="U291" s="500">
        <f>IF(終値!A291="","",IFERROR(4*STDEVP(終値!X291:AQ291)/AVERAGE(終値!X291:AQ291),""))</f>
        <v>0.10335514794272956</v>
      </c>
      <c r="V291" s="500">
        <f>IF(終値!A291="","",IFERROR(4*STDEVP(終値!Y291:AR291)/AVERAGE(終値!Y291:AR291),""))</f>
        <v>0.10511047220167707</v>
      </c>
      <c r="W291" s="500">
        <f>IF(終値!A291="","",IFERROR(4*STDEVP(終値!Z291:AS291)/AVERAGE(終値!Z291:AS291),""))</f>
        <v>0.10348208589176801</v>
      </c>
      <c r="X291" s="500">
        <f>IF(終値!A291="","",IFERROR(4*STDEVP(終値!AA291:AT291)/AVERAGE(終値!AA291:AT291),""))</f>
        <v>0.11922348344374534</v>
      </c>
      <c r="Y291" s="500">
        <f>IF(終値!A291="","",IFERROR(4*STDEVP(終値!AB291:AU291)/AVERAGE(終値!AB291:AU291),""))</f>
        <v>0.12988414894157935</v>
      </c>
      <c r="Z291" s="500">
        <f>IF(終値!A291="","",IFERROR(4*STDEVP(終値!AC291:AV291)/AVERAGE(終値!AC291:AV291),""))</f>
        <v>0.14770209169042128</v>
      </c>
      <c r="AA291" s="500">
        <f>IF(終値!A291="","",IFERROR(4*STDEVP(終値!AD291:AW291)/AVERAGE(終値!AD291:AW291),""))</f>
        <v>0.16080549993237064</v>
      </c>
      <c r="AB291" s="500">
        <f>IF(終値!A291="","",IFERROR(4*STDEVP(終値!AE291:AX291)/AVERAGE(終値!AE291:AX291),""))</f>
        <v>0.17372155919029794</v>
      </c>
      <c r="AC291" s="500">
        <f>IF(終値!A291="","",IFERROR(4*STDEVP(終値!AF291:AY291)/AVERAGE(終値!AF291:AY291),""))</f>
        <v>0.17598511786906587</v>
      </c>
      <c r="AD291" s="500">
        <f>IF(終値!A291="","",IFERROR(4*STDEVP(終値!AG291:AZ291)/AVERAGE(終値!AG291:AZ291),""))</f>
        <v>0.18565553605995835</v>
      </c>
      <c r="AE291" s="500">
        <f>IF(終値!A291="","",IFERROR(4*STDEVP(終値!AH291:BA291)/AVERAGE(終値!AH291:BA291),""))</f>
        <v>0.18726409025500615</v>
      </c>
      <c r="AF291" s="500">
        <f>IF(終値!A291="","",IFERROR(4*STDEVP(終値!AI291:BB291)/AVERAGE(終値!AI291:BB291),""))</f>
        <v>0.18975734183777485</v>
      </c>
      <c r="AG291" s="500">
        <f>IF(終値!A291="","",IFERROR(4*STDEVP(終値!AJ291:BC291)/AVERAGE(終値!AJ291:BC291),""))</f>
        <v>0.18595701004453699</v>
      </c>
      <c r="AH291" s="500">
        <f>IF(終値!A291="","",IFERROR(4*STDEVP(終値!AK291:BD291)/AVERAGE(終値!AK291:BD291),""))</f>
        <v>0.17872546583413337</v>
      </c>
      <c r="AI291" s="500">
        <f>IF(終値!A291="","",IFERROR(4*STDEVP(終値!AL291:BE291)/AVERAGE(終値!AL291:BE291),""))</f>
        <v>0.1703796528205356</v>
      </c>
      <c r="AJ291" s="500">
        <f>IF(終値!A291="","",IFERROR(4*STDEVP(終値!AM291:BF291)/AVERAGE(終値!AM291:BF291),""))</f>
        <v>0.16187133896297118</v>
      </c>
      <c r="AK291" s="500">
        <f>IF(終値!A291="","",IFERROR(4*STDEVP(終値!AN291:BG291)/AVERAGE(終値!AN291:BG291),""))</f>
        <v>0.14975869351772536</v>
      </c>
      <c r="AL291" s="500">
        <f>IF(終値!A291="","",IFERROR(4*STDEVP(終値!AO291:BH291)/AVERAGE(終値!AO291:BH291),""))</f>
        <v>0.13506618900385908</v>
      </c>
      <c r="AM291" s="500">
        <f>IF(終値!A291="","",IFERROR(4*STDEVP(終値!AP291:BI291)/AVERAGE(終値!AP291:BI291),""))</f>
        <v>0.12049344514264727</v>
      </c>
      <c r="AN291" s="500">
        <f>IF(終値!A291="","",IFERROR(4*STDEVP(終値!AQ291:BJ291)/AVERAGE(終値!AQ291:BJ291),""))</f>
        <v>0.11520006169988226</v>
      </c>
      <c r="AO291" s="500">
        <f>IF(終値!A291="","",IFERROR(4*STDEVP(終値!AR291:BK291)/AVERAGE(終値!AR291:BK291),""))</f>
        <v>9.4823381573445914E-2</v>
      </c>
      <c r="AP291" s="500">
        <f>IF(終値!A291="","",IFERROR(4*STDEVP(終値!AS291:BL291)/AVERAGE(終値!AS291:BL291),""))</f>
        <v>6.3927101475626219E-2</v>
      </c>
    </row>
    <row r="292" spans="1:42">
      <c r="A292" s="497" t="str">
        <f>IF(終値!A292="","",終値!A292)</f>
        <v>8141</v>
      </c>
      <c r="B292" s="500">
        <f>IF(終値!A292="","",IFERROR(4*STDEVP(終値!E292:X292)/AVERAGE(終値!E292:X292),""))</f>
        <v>3.9122961948013353E-2</v>
      </c>
      <c r="C292" s="500">
        <f>IF(終値!A292="","",IFERROR(4*STDEVP(終値!F292:Y292)/AVERAGE(終値!F292:Y292),""))</f>
        <v>3.8021616242657381E-2</v>
      </c>
      <c r="D292" s="500">
        <f>IF(終値!A292="","",IFERROR(4*STDEVP(終値!G292:Z292)/AVERAGE(終値!G292:Z292),""))</f>
        <v>3.6576825963201255E-2</v>
      </c>
      <c r="E292" s="500">
        <f>IF(終値!A292="","",IFERROR(4*STDEVP(終値!H292:AA292)/AVERAGE(終値!H292:AA292),""))</f>
        <v>3.6447621615502523E-2</v>
      </c>
      <c r="F292" s="500">
        <f>IF(終値!A292="","",IFERROR(4*STDEVP(終値!I292:AB292)/AVERAGE(終値!I292:AB292),""))</f>
        <v>3.5139892504926197E-2</v>
      </c>
      <c r="G292" s="500">
        <f>IF(終値!A292="","",IFERROR(4*STDEVP(終値!J292:AC292)/AVERAGE(終値!J292:AC292),""))</f>
        <v>3.0359876981517729E-2</v>
      </c>
      <c r="H292" s="500">
        <f>IF(終値!A292="","",IFERROR(4*STDEVP(終値!K292:AD292)/AVERAGE(終値!K292:AD292),""))</f>
        <v>2.5645000360850774E-2</v>
      </c>
      <c r="I292" s="500">
        <f>IF(終値!A292="","",IFERROR(4*STDEVP(終値!L292:AE292)/AVERAGE(終値!L292:AE292),""))</f>
        <v>2.355876061840341E-2</v>
      </c>
      <c r="J292" s="500">
        <f>IF(終値!A292="","",IFERROR(4*STDEVP(終値!M292:AF292)/AVERAGE(終値!M292:AF292),""))</f>
        <v>2.3192279769113287E-2</v>
      </c>
      <c r="K292" s="500">
        <f>IF(終値!A292="","",IFERROR(4*STDEVP(終値!N292:AG292)/AVERAGE(終値!N292:AG292),""))</f>
        <v>2.6450812293111151E-2</v>
      </c>
      <c r="L292" s="500">
        <f>IF(終値!A292="","",IFERROR(4*STDEVP(終値!O292:AH292)/AVERAGE(終値!O292:AH292),""))</f>
        <v>2.7810846236576769E-2</v>
      </c>
      <c r="M292" s="500">
        <f>IF(終値!A292="","",IFERROR(4*STDEVP(終値!P292:AI292)/AVERAGE(終値!P292:AI292),""))</f>
        <v>2.8573000230949993E-2</v>
      </c>
      <c r="N292" s="500">
        <f>IF(終値!A292="","",IFERROR(4*STDEVP(終値!Q292:AJ292)/AVERAGE(終値!Q292:AJ292),""))</f>
        <v>2.9028161328063556E-2</v>
      </c>
      <c r="O292" s="500">
        <f>IF(終値!A292="","",IFERROR(4*STDEVP(終値!R292:AK292)/AVERAGE(終値!R292:AK292),""))</f>
        <v>2.9334363874379668E-2</v>
      </c>
      <c r="P292" s="500">
        <f>IF(終値!A292="","",IFERROR(4*STDEVP(終値!S292:AL292)/AVERAGE(終値!S292:AL292),""))</f>
        <v>2.8164131572660504E-2</v>
      </c>
      <c r="Q292" s="500">
        <f>IF(終値!A292="","",IFERROR(4*STDEVP(終値!T292:AM292)/AVERAGE(終値!T292:AM292),""))</f>
        <v>2.6993588935987238E-2</v>
      </c>
      <c r="R292" s="500">
        <f>IF(終値!A292="","",IFERROR(4*STDEVP(終値!U292:AN292)/AVERAGE(終値!U292:AN292),""))</f>
        <v>1.773317996036735E-2</v>
      </c>
      <c r="S292" s="500">
        <f>IF(終値!A292="","",IFERROR(4*STDEVP(終値!V292:AO292)/AVERAGE(終値!V292:AO292),""))</f>
        <v>1.7787908576657983E-2</v>
      </c>
      <c r="T292" s="500">
        <f>IF(終値!A292="","",IFERROR(4*STDEVP(終値!W292:AP292)/AVERAGE(終値!W292:AP292),""))</f>
        <v>1.817999965945884E-2</v>
      </c>
      <c r="U292" s="500">
        <f>IF(終値!A292="","",IFERROR(4*STDEVP(終値!X292:AQ292)/AVERAGE(終値!X292:AQ292),""))</f>
        <v>1.8114259352232275E-2</v>
      </c>
      <c r="V292" s="500">
        <f>IF(終値!A292="","",IFERROR(4*STDEVP(終値!Y292:AR292)/AVERAGE(終値!Y292:AR292),""))</f>
        <v>1.805187744683041E-2</v>
      </c>
      <c r="W292" s="500">
        <f>IF(終値!A292="","",IFERROR(4*STDEVP(終値!Z292:AS292)/AVERAGE(終値!Z292:AS292),""))</f>
        <v>1.7748157825356523E-2</v>
      </c>
      <c r="X292" s="500">
        <f>IF(終値!A292="","",IFERROR(4*STDEVP(終値!AA292:AT292)/AVERAGE(終値!AA292:AT292),""))</f>
        <v>1.7443708382079454E-2</v>
      </c>
      <c r="Y292" s="500">
        <f>IF(終値!A292="","",IFERROR(4*STDEVP(終値!AB292:AU292)/AVERAGE(終値!AB292:AU292),""))</f>
        <v>1.6973152995005077E-2</v>
      </c>
      <c r="Z292" s="500">
        <f>IF(終値!A292="","",IFERROR(4*STDEVP(終値!AC292:AV292)/AVERAGE(終値!AC292:AV292),""))</f>
        <v>1.6805682291880078E-2</v>
      </c>
      <c r="AA292" s="500">
        <f>IF(終値!A292="","",IFERROR(4*STDEVP(終値!AD292:AW292)/AVERAGE(終値!AD292:AW292),""))</f>
        <v>1.6453838606664804E-2</v>
      </c>
      <c r="AB292" s="500">
        <f>IF(終値!A292="","",IFERROR(4*STDEVP(終値!AE292:AX292)/AVERAGE(終値!AE292:AX292),""))</f>
        <v>1.6028407656250267E-2</v>
      </c>
      <c r="AC292" s="500">
        <f>IF(終値!A292="","",IFERROR(4*STDEVP(終値!AF292:AY292)/AVERAGE(終値!AF292:AY292),""))</f>
        <v>1.5146860014303281E-2</v>
      </c>
      <c r="AD292" s="500">
        <f>IF(終値!A292="","",IFERROR(4*STDEVP(終値!AG292:AZ292)/AVERAGE(終値!AG292:AZ292),""))</f>
        <v>1.5067178355427386E-2</v>
      </c>
      <c r="AE292" s="500">
        <f>IF(終値!A292="","",IFERROR(4*STDEVP(終値!AH292:BA292)/AVERAGE(終値!AH292:BA292),""))</f>
        <v>1.2659979740399589E-2</v>
      </c>
      <c r="AF292" s="500">
        <f>IF(終値!A292="","",IFERROR(4*STDEVP(終値!AI292:BB292)/AVERAGE(終値!AI292:BB292),""))</f>
        <v>1.2105381708045482E-2</v>
      </c>
      <c r="AG292" s="500">
        <f>IF(終値!A292="","",IFERROR(4*STDEVP(終値!AJ292:BC292)/AVERAGE(終値!AJ292:BC292),""))</f>
        <v>1.413848602705208E-2</v>
      </c>
      <c r="AH292" s="500">
        <f>IF(終値!A292="","",IFERROR(4*STDEVP(終値!AK292:BD292)/AVERAGE(終値!AK292:BD292),""))</f>
        <v>1.6589118802368838E-2</v>
      </c>
      <c r="AI292" s="500">
        <f>IF(終値!A292="","",IFERROR(4*STDEVP(終値!AL292:BE292)/AVERAGE(終値!AL292:BE292),""))</f>
        <v>1.6907484138162985E-2</v>
      </c>
      <c r="AJ292" s="500">
        <f>IF(終値!A292="","",IFERROR(4*STDEVP(終値!AM292:BF292)/AVERAGE(終値!AM292:BF292),""))</f>
        <v>2.0115266015013147E-2</v>
      </c>
      <c r="AK292" s="500">
        <f>IF(終値!A292="","",IFERROR(4*STDEVP(終値!AN292:BG292)/AVERAGE(終値!AN292:BG292),""))</f>
        <v>2.5648231721519213E-2</v>
      </c>
      <c r="AL292" s="500">
        <f>IF(終値!A292="","",IFERROR(4*STDEVP(終値!AO292:BH292)/AVERAGE(終値!AO292:BH292),""))</f>
        <v>2.783459042532449E-2</v>
      </c>
      <c r="AM292" s="500">
        <f>IF(終値!A292="","",IFERROR(4*STDEVP(終値!AP292:BI292)/AVERAGE(終値!AP292:BI292),""))</f>
        <v>3.0999844330379011E-2</v>
      </c>
      <c r="AN292" s="500">
        <f>IF(終値!A292="","",IFERROR(4*STDEVP(終値!AQ292:BJ292)/AVERAGE(終値!AQ292:BJ292),""))</f>
        <v>3.0462676245158481E-2</v>
      </c>
      <c r="AO292" s="500">
        <f>IF(終値!A292="","",IFERROR(4*STDEVP(終値!AR292:BK292)/AVERAGE(終値!AR292:BK292),""))</f>
        <v>4.6561712168669805E-2</v>
      </c>
      <c r="AP292" s="500">
        <f>IF(終値!A292="","",IFERROR(4*STDEVP(終値!AS292:BL292)/AVERAGE(終値!AS292:BL292),""))</f>
        <v>7.2908281472118669E-2</v>
      </c>
    </row>
    <row r="293" spans="1:42">
      <c r="A293" s="497" t="str">
        <f>IF(終値!A293="","",終値!A293)</f>
        <v>8344</v>
      </c>
      <c r="B293" s="500">
        <f>IF(終値!A293="","",IFERROR(4*STDEVP(終値!E293:X293)/AVERAGE(終値!E293:X293),""))</f>
        <v>0.16770159723868927</v>
      </c>
      <c r="C293" s="500">
        <f>IF(終値!A293="","",IFERROR(4*STDEVP(終値!F293:Y293)/AVERAGE(終値!F293:Y293),""))</f>
        <v>0.14448126083205076</v>
      </c>
      <c r="D293" s="500">
        <f>IF(終値!A293="","",IFERROR(4*STDEVP(終値!G293:Z293)/AVERAGE(終値!G293:Z293),""))</f>
        <v>0.13895472993757976</v>
      </c>
      <c r="E293" s="500">
        <f>IF(終値!A293="","",IFERROR(4*STDEVP(終値!H293:AA293)/AVERAGE(終値!H293:AA293),""))</f>
        <v>0.14357708306499911</v>
      </c>
      <c r="F293" s="500">
        <f>IF(終値!A293="","",IFERROR(4*STDEVP(終値!I293:AB293)/AVERAGE(終値!I293:AB293),""))</f>
        <v>0.14443307468162692</v>
      </c>
      <c r="G293" s="500">
        <f>IF(終値!A293="","",IFERROR(4*STDEVP(終値!J293:AC293)/AVERAGE(終値!J293:AC293),""))</f>
        <v>0.14174636422762638</v>
      </c>
      <c r="H293" s="500">
        <f>IF(終値!A293="","",IFERROR(4*STDEVP(終値!K293:AD293)/AVERAGE(終値!K293:AD293),""))</f>
        <v>0.14972144149483527</v>
      </c>
      <c r="I293" s="500">
        <f>IF(終値!A293="","",IFERROR(4*STDEVP(終値!L293:AE293)/AVERAGE(終値!L293:AE293),""))</f>
        <v>0.16836304864182561</v>
      </c>
      <c r="J293" s="500">
        <f>IF(終値!A293="","",IFERROR(4*STDEVP(終値!M293:AF293)/AVERAGE(終値!M293:AF293),""))</f>
        <v>0.18543116192492379</v>
      </c>
      <c r="K293" s="500">
        <f>IF(終値!A293="","",IFERROR(4*STDEVP(終値!N293:AG293)/AVERAGE(終値!N293:AG293),""))</f>
        <v>0.1906794678949236</v>
      </c>
      <c r="L293" s="500">
        <f>IF(終値!A293="","",IFERROR(4*STDEVP(終値!O293:AH293)/AVERAGE(終値!O293:AH293),""))</f>
        <v>0.21499946601063433</v>
      </c>
      <c r="M293" s="500">
        <f>IF(終値!A293="","",IFERROR(4*STDEVP(終値!P293:AI293)/AVERAGE(終値!P293:AI293),""))</f>
        <v>0.23922596242144409</v>
      </c>
      <c r="N293" s="500">
        <f>IF(終値!A293="","",IFERROR(4*STDEVP(終値!Q293:AJ293)/AVERAGE(終値!Q293:AJ293),""))</f>
        <v>0.25185322729006748</v>
      </c>
      <c r="O293" s="500">
        <f>IF(終値!A293="","",IFERROR(4*STDEVP(終値!R293:AK293)/AVERAGE(終値!R293:AK293),""))</f>
        <v>0.26335405994399824</v>
      </c>
      <c r="P293" s="500">
        <f>IF(終値!A293="","",IFERROR(4*STDEVP(終値!S293:AL293)/AVERAGE(終値!S293:AL293),""))</f>
        <v>0.27284080408383909</v>
      </c>
      <c r="Q293" s="500">
        <f>IF(終値!A293="","",IFERROR(4*STDEVP(終値!T293:AM293)/AVERAGE(終値!T293:AM293),""))</f>
        <v>0.26837170490411805</v>
      </c>
      <c r="R293" s="500">
        <f>IF(終値!A293="","",IFERROR(4*STDEVP(終値!U293:AN293)/AVERAGE(終値!U293:AN293),""))</f>
        <v>0.26058954823193115</v>
      </c>
      <c r="S293" s="500">
        <f>IF(終値!A293="","",IFERROR(4*STDEVP(終値!V293:AO293)/AVERAGE(終値!V293:AO293),""))</f>
        <v>0.25791725712280705</v>
      </c>
      <c r="T293" s="500">
        <f>IF(終値!A293="","",IFERROR(4*STDEVP(終値!W293:AP293)/AVERAGE(終値!W293:AP293),""))</f>
        <v>0.25721020145658036</v>
      </c>
      <c r="U293" s="500">
        <f>IF(終値!A293="","",IFERROR(4*STDEVP(終値!X293:AQ293)/AVERAGE(終値!X293:AQ293),""))</f>
        <v>0.25712270134711468</v>
      </c>
      <c r="V293" s="500">
        <f>IF(終値!A293="","",IFERROR(4*STDEVP(終値!Y293:AR293)/AVERAGE(終値!Y293:AR293),""))</f>
        <v>0.25690107628095032</v>
      </c>
      <c r="W293" s="500">
        <f>IF(終値!A293="","",IFERROR(4*STDEVP(終値!Z293:AS293)/AVERAGE(終値!Z293:AS293),""))</f>
        <v>0.24962856854348228</v>
      </c>
      <c r="X293" s="500">
        <f>IF(終値!A293="","",IFERROR(4*STDEVP(終値!AA293:AT293)/AVERAGE(終値!AA293:AT293),""))</f>
        <v>0.2479727080819539</v>
      </c>
      <c r="Y293" s="500">
        <f>IF(終値!A293="","",IFERROR(4*STDEVP(終値!AB293:AU293)/AVERAGE(終値!AB293:AU293),""))</f>
        <v>0.23069695606249893</v>
      </c>
      <c r="Z293" s="500">
        <f>IF(終値!A293="","",IFERROR(4*STDEVP(終値!AC293:AV293)/AVERAGE(終値!AC293:AV293),""))</f>
        <v>0.20588156602052823</v>
      </c>
      <c r="AA293" s="500">
        <f>IF(終値!A293="","",IFERROR(4*STDEVP(終値!AD293:AW293)/AVERAGE(終値!AD293:AW293),""))</f>
        <v>0.19403231766245749</v>
      </c>
      <c r="AB293" s="500">
        <f>IF(終値!A293="","",IFERROR(4*STDEVP(終値!AE293:AX293)/AVERAGE(終値!AE293:AX293),""))</f>
        <v>0.20833769128889248</v>
      </c>
      <c r="AC293" s="500">
        <f>IF(終値!A293="","",IFERROR(4*STDEVP(終値!AF293:AY293)/AVERAGE(終値!AF293:AY293),""))</f>
        <v>0.21404432624049261</v>
      </c>
      <c r="AD293" s="500">
        <f>IF(終値!A293="","",IFERROR(4*STDEVP(終値!AG293:AZ293)/AVERAGE(終値!AG293:AZ293),""))</f>
        <v>0.21951605938897956</v>
      </c>
      <c r="AE293" s="500">
        <f>IF(終値!A293="","",IFERROR(4*STDEVP(終値!AH293:BA293)/AVERAGE(終値!AH293:BA293),""))</f>
        <v>0.22479626100616282</v>
      </c>
      <c r="AF293" s="500">
        <f>IF(終値!A293="","",IFERROR(4*STDEVP(終値!AI293:BB293)/AVERAGE(終値!AI293:BB293),""))</f>
        <v>0.23026256967558856</v>
      </c>
      <c r="AG293" s="500">
        <f>IF(終値!A293="","",IFERROR(4*STDEVP(終値!AJ293:BC293)/AVERAGE(終値!AJ293:BC293),""))</f>
        <v>0.23596942179361757</v>
      </c>
      <c r="AH293" s="500">
        <f>IF(終値!A293="","",IFERROR(4*STDEVP(終値!AK293:BD293)/AVERAGE(終値!AK293:BD293),""))</f>
        <v>0.24322116716309947</v>
      </c>
      <c r="AI293" s="500">
        <f>IF(終値!A293="","",IFERROR(4*STDEVP(終値!AL293:BE293)/AVERAGE(終値!AL293:BE293),""))</f>
        <v>0.25096020991764773</v>
      </c>
      <c r="AJ293" s="500">
        <f>IF(終値!A293="","",IFERROR(4*STDEVP(終値!AM293:BF293)/AVERAGE(終値!AM293:BF293),""))</f>
        <v>0.25216211631279872</v>
      </c>
      <c r="AK293" s="500">
        <f>IF(終値!A293="","",IFERROR(4*STDEVP(終値!AN293:BG293)/AVERAGE(終値!AN293:BG293),""))</f>
        <v>0.24485683351545945</v>
      </c>
      <c r="AL293" s="500">
        <f>IF(終値!A293="","",IFERROR(4*STDEVP(終値!AO293:BH293)/AVERAGE(終値!AO293:BH293),""))</f>
        <v>0.23744131671560212</v>
      </c>
      <c r="AM293" s="500">
        <f>IF(終値!A293="","",IFERROR(4*STDEVP(終値!AP293:BI293)/AVERAGE(終値!AP293:BI293),""))</f>
        <v>0.21598563635564286</v>
      </c>
      <c r="AN293" s="500">
        <f>IF(終値!A293="","",IFERROR(4*STDEVP(終値!AQ293:BJ293)/AVERAGE(終値!AQ293:BJ293),""))</f>
        <v>0.19010572653155802</v>
      </c>
      <c r="AO293" s="500">
        <f>IF(終値!A293="","",IFERROR(4*STDEVP(終値!AR293:BK293)/AVERAGE(終値!AR293:BK293),""))</f>
        <v>0.19189660327465879</v>
      </c>
      <c r="AP293" s="500">
        <f>IF(終値!A293="","",IFERROR(4*STDEVP(終値!AS293:BL293)/AVERAGE(終値!AS293:BL293),""))</f>
        <v>0.20410758427979903</v>
      </c>
    </row>
    <row r="294" spans="1:42">
      <c r="A294" s="497" t="str">
        <f>IF(終値!A294="","",終値!A294)</f>
        <v>7414</v>
      </c>
      <c r="B294" s="500">
        <f>IF(終値!A294="","",IFERROR(4*STDEVP(終値!E294:X294)/AVERAGE(終値!E294:X294),""))</f>
        <v>7.1251513981664086E-2</v>
      </c>
      <c r="C294" s="500">
        <f>IF(終値!A294="","",IFERROR(4*STDEVP(終値!F294:Y294)/AVERAGE(終値!F294:Y294),""))</f>
        <v>7.5793027016024223E-2</v>
      </c>
      <c r="D294" s="500">
        <f>IF(終値!A294="","",IFERROR(4*STDEVP(終値!G294:Z294)/AVERAGE(終値!G294:Z294),""))</f>
        <v>8.0856565301110309E-2</v>
      </c>
      <c r="E294" s="500">
        <f>IF(終値!A294="","",IFERROR(4*STDEVP(終値!H294:AA294)/AVERAGE(終値!H294:AA294),""))</f>
        <v>8.6684815078397925E-2</v>
      </c>
      <c r="F294" s="500">
        <f>IF(終値!A294="","",IFERROR(4*STDEVP(終値!I294:AB294)/AVERAGE(終値!I294:AB294),""))</f>
        <v>9.3357261607836944E-2</v>
      </c>
      <c r="G294" s="500">
        <f>IF(終値!A294="","",IFERROR(4*STDEVP(終値!J294:AC294)/AVERAGE(終値!J294:AC294),""))</f>
        <v>0.10058705963881628</v>
      </c>
      <c r="H294" s="500">
        <f>IF(終値!A294="","",IFERROR(4*STDEVP(終値!K294:AD294)/AVERAGE(終値!K294:AD294),""))</f>
        <v>0.10596547167446653</v>
      </c>
      <c r="I294" s="500">
        <f>IF(終値!A294="","",IFERROR(4*STDEVP(終値!L294:AE294)/AVERAGE(終値!L294:AE294),""))</f>
        <v>0.10395586940046772</v>
      </c>
      <c r="J294" s="500">
        <f>IF(終値!A294="","",IFERROR(4*STDEVP(終値!M294:AF294)/AVERAGE(終値!M294:AF294),""))</f>
        <v>0.10506831568839912</v>
      </c>
      <c r="K294" s="500">
        <f>IF(終値!A294="","",IFERROR(4*STDEVP(終値!N294:AG294)/AVERAGE(終値!N294:AG294),""))</f>
        <v>0.10393991333106435</v>
      </c>
      <c r="L294" s="500">
        <f>IF(終値!A294="","",IFERROR(4*STDEVP(終値!O294:AH294)/AVERAGE(終値!O294:AH294),""))</f>
        <v>0.1040698793449914</v>
      </c>
      <c r="M294" s="500">
        <f>IF(終値!A294="","",IFERROR(4*STDEVP(終値!P294:AI294)/AVERAGE(終値!P294:AI294),""))</f>
        <v>0.10129946012733496</v>
      </c>
      <c r="N294" s="500">
        <f>IF(終値!A294="","",IFERROR(4*STDEVP(終値!Q294:AJ294)/AVERAGE(終値!Q294:AJ294),""))</f>
        <v>9.6728205869424627E-2</v>
      </c>
      <c r="O294" s="500">
        <f>IF(終値!A294="","",IFERROR(4*STDEVP(終値!R294:AK294)/AVERAGE(終値!R294:AK294),""))</f>
        <v>9.3579218380648921E-2</v>
      </c>
      <c r="P294" s="500">
        <f>IF(終値!A294="","",IFERROR(4*STDEVP(終値!S294:AL294)/AVERAGE(終値!S294:AL294),""))</f>
        <v>9.2022336208269856E-2</v>
      </c>
      <c r="Q294" s="500">
        <f>IF(終値!A294="","",IFERROR(4*STDEVP(終値!T294:AM294)/AVERAGE(終値!T294:AM294),""))</f>
        <v>8.354180048087595E-2</v>
      </c>
      <c r="R294" s="500">
        <f>IF(終値!A294="","",IFERROR(4*STDEVP(終値!U294:AN294)/AVERAGE(終値!U294:AN294),""))</f>
        <v>6.9538127829826643E-2</v>
      </c>
      <c r="S294" s="500">
        <f>IF(終値!A294="","",IFERROR(4*STDEVP(終値!V294:AO294)/AVERAGE(終値!V294:AO294),""))</f>
        <v>6.6769543777608326E-2</v>
      </c>
      <c r="T294" s="500">
        <f>IF(終値!A294="","",IFERROR(4*STDEVP(終値!W294:AP294)/AVERAGE(終値!W294:AP294),""))</f>
        <v>6.3114857450453338E-2</v>
      </c>
      <c r="U294" s="500">
        <f>IF(終値!A294="","",IFERROR(4*STDEVP(終値!X294:AQ294)/AVERAGE(終値!X294:AQ294),""))</f>
        <v>5.7245872447167355E-2</v>
      </c>
      <c r="V294" s="500">
        <f>IF(終値!A294="","",IFERROR(4*STDEVP(終値!Y294:AR294)/AVERAGE(終値!Y294:AR294),""))</f>
        <v>5.4554928375854433E-2</v>
      </c>
      <c r="W294" s="500">
        <f>IF(終値!A294="","",IFERROR(4*STDEVP(終値!Z294:AS294)/AVERAGE(終値!Z294:AS294),""))</f>
        <v>4.8203224983497724E-2</v>
      </c>
      <c r="X294" s="500">
        <f>IF(終値!A294="","",IFERROR(4*STDEVP(終値!AA294:AT294)/AVERAGE(終値!AA294:AT294),""))</f>
        <v>4.2039388728597353E-2</v>
      </c>
      <c r="Y294" s="500">
        <f>IF(終値!A294="","",IFERROR(4*STDEVP(終値!AB294:AU294)/AVERAGE(終値!AB294:AU294),""))</f>
        <v>3.5572349367939259E-2</v>
      </c>
      <c r="Z294" s="500">
        <f>IF(終値!A294="","",IFERROR(4*STDEVP(終値!AC294:AV294)/AVERAGE(終値!AC294:AV294),""))</f>
        <v>2.833349550290002E-2</v>
      </c>
      <c r="AA294" s="500">
        <f>IF(終値!A294="","",IFERROR(4*STDEVP(終値!AD294:AW294)/AVERAGE(終値!AD294:AW294),""))</f>
        <v>2.7308126920375618E-2</v>
      </c>
      <c r="AB294" s="500">
        <f>IF(終値!A294="","",IFERROR(4*STDEVP(終値!AE294:AX294)/AVERAGE(終値!AE294:AX294),""))</f>
        <v>2.7980919408840826E-2</v>
      </c>
      <c r="AC294" s="500">
        <f>IF(終値!A294="","",IFERROR(4*STDEVP(終値!AF294:AY294)/AVERAGE(終値!AF294:AY294),""))</f>
        <v>2.9810441301737309E-2</v>
      </c>
      <c r="AD294" s="500">
        <f>IF(終値!A294="","",IFERROR(4*STDEVP(終値!AG294:AZ294)/AVERAGE(終値!AG294:AZ294),""))</f>
        <v>2.7717149501580201E-2</v>
      </c>
      <c r="AE294" s="500">
        <f>IF(終値!A294="","",IFERROR(4*STDEVP(終値!AH294:BA294)/AVERAGE(終値!AH294:BA294),""))</f>
        <v>3.3020921313505452E-2</v>
      </c>
      <c r="AF294" s="500">
        <f>IF(終値!A294="","",IFERROR(4*STDEVP(終値!AI294:BB294)/AVERAGE(終値!AI294:BB294),""))</f>
        <v>3.6531375429806182E-2</v>
      </c>
      <c r="AG294" s="500">
        <f>IF(終値!A294="","",IFERROR(4*STDEVP(終値!AJ294:BC294)/AVERAGE(終値!AJ294:BC294),""))</f>
        <v>3.8118287702314319E-2</v>
      </c>
      <c r="AH294" s="500">
        <f>IF(終値!A294="","",IFERROR(4*STDEVP(終値!AK294:BD294)/AVERAGE(終値!AK294:BD294),""))</f>
        <v>3.8443046044881413E-2</v>
      </c>
      <c r="AI294" s="500">
        <f>IF(終値!A294="","",IFERROR(4*STDEVP(終値!AL294:BE294)/AVERAGE(終値!AL294:BE294),""))</f>
        <v>3.8100451425403949E-2</v>
      </c>
      <c r="AJ294" s="500">
        <f>IF(終値!A294="","",IFERROR(4*STDEVP(終値!AM294:BF294)/AVERAGE(終値!AM294:BF294),""))</f>
        <v>3.8130290816162316E-2</v>
      </c>
      <c r="AK294" s="500">
        <f>IF(終値!A294="","",IFERROR(4*STDEVP(終値!AN294:BG294)/AVERAGE(終値!AN294:BG294),""))</f>
        <v>3.7249765663394108E-2</v>
      </c>
      <c r="AL294" s="500">
        <f>IF(終値!A294="","",IFERROR(4*STDEVP(終値!AO294:BH294)/AVERAGE(終値!AO294:BH294),""))</f>
        <v>3.6830684905081859E-2</v>
      </c>
      <c r="AM294" s="500">
        <f>IF(終値!A294="","",IFERROR(4*STDEVP(終値!AP294:BI294)/AVERAGE(終値!AP294:BI294),""))</f>
        <v>3.9685430007355506E-2</v>
      </c>
      <c r="AN294" s="500">
        <f>IF(終値!A294="","",IFERROR(4*STDEVP(終値!AQ294:BJ294)/AVERAGE(終値!AQ294:BJ294),""))</f>
        <v>4.1121509704192677E-2</v>
      </c>
      <c r="AO294" s="500">
        <f>IF(終値!A294="","",IFERROR(4*STDEVP(終値!AR294:BK294)/AVERAGE(終値!AR294:BK294),""))</f>
        <v>4.956128881644542E-2</v>
      </c>
      <c r="AP294" s="500">
        <f>IF(終値!A294="","",IFERROR(4*STDEVP(終値!AS294:BL294)/AVERAGE(終値!AS294:BL294),""))</f>
        <v>8.8471937798203532E-2</v>
      </c>
    </row>
    <row r="295" spans="1:42">
      <c r="A295" s="497" t="str">
        <f>IF(終値!A295="","",終値!A295)</f>
        <v>6407</v>
      </c>
      <c r="B295" s="500">
        <f>IF(終値!A295="","",IFERROR(4*STDEVP(終値!E295:X295)/AVERAGE(終値!E295:X295),""))</f>
        <v>0.35416343780672099</v>
      </c>
      <c r="C295" s="500">
        <f>IF(終値!A295="","",IFERROR(4*STDEVP(終値!F295:Y295)/AVERAGE(終値!F295:Y295),""))</f>
        <v>0.35607484272069012</v>
      </c>
      <c r="D295" s="500">
        <f>IF(終値!A295="","",IFERROR(4*STDEVP(終値!G295:Z295)/AVERAGE(終値!G295:Z295),""))</f>
        <v>0.35857935322703205</v>
      </c>
      <c r="E295" s="500">
        <f>IF(終値!A295="","",IFERROR(4*STDEVP(終値!H295:AA295)/AVERAGE(終値!H295:AA295),""))</f>
        <v>0.38293365478615982</v>
      </c>
      <c r="F295" s="500">
        <f>IF(終値!A295="","",IFERROR(4*STDEVP(終値!I295:AB295)/AVERAGE(終値!I295:AB295),""))</f>
        <v>0.39141898017850751</v>
      </c>
      <c r="G295" s="500">
        <f>IF(終値!A295="","",IFERROR(4*STDEVP(終値!J295:AC295)/AVERAGE(終値!J295:AC295),""))</f>
        <v>0.39671416520145142</v>
      </c>
      <c r="H295" s="500">
        <f>IF(終値!A295="","",IFERROR(4*STDEVP(終値!K295:AD295)/AVERAGE(終値!K295:AD295),""))</f>
        <v>0.37280598296653877</v>
      </c>
      <c r="I295" s="500">
        <f>IF(終値!A295="","",IFERROR(4*STDEVP(終値!L295:AE295)/AVERAGE(終値!L295:AE295),""))</f>
        <v>0.30585584447341313</v>
      </c>
      <c r="J295" s="500">
        <f>IF(終値!A295="","",IFERROR(4*STDEVP(終値!M295:AF295)/AVERAGE(終値!M295:AF295),""))</f>
        <v>0.25531980585999098</v>
      </c>
      <c r="K295" s="500">
        <f>IF(終値!A295="","",IFERROR(4*STDEVP(終値!N295:AG295)/AVERAGE(終値!N295:AG295),""))</f>
        <v>0.24440486907174819</v>
      </c>
      <c r="L295" s="500">
        <f>IF(終値!A295="","",IFERROR(4*STDEVP(終値!O295:AH295)/AVERAGE(終値!O295:AH295),""))</f>
        <v>0.2465863868469752</v>
      </c>
      <c r="M295" s="500">
        <f>IF(終値!A295="","",IFERROR(4*STDEVP(終値!P295:AI295)/AVERAGE(終値!P295:AI295),""))</f>
        <v>0.24411477458228276</v>
      </c>
      <c r="N295" s="500">
        <f>IF(終値!A295="","",IFERROR(4*STDEVP(終値!Q295:AJ295)/AVERAGE(終値!Q295:AJ295),""))</f>
        <v>0.23798029681119198</v>
      </c>
      <c r="O295" s="500">
        <f>IF(終値!A295="","",IFERROR(4*STDEVP(終値!R295:AK295)/AVERAGE(終値!R295:AK295),""))</f>
        <v>0.2520683737423135</v>
      </c>
      <c r="P295" s="500">
        <f>IF(終値!A295="","",IFERROR(4*STDEVP(終値!S295:AL295)/AVERAGE(終値!S295:AL295),""))</f>
        <v>0.22375832702684412</v>
      </c>
      <c r="Q295" s="500">
        <f>IF(終値!A295="","",IFERROR(4*STDEVP(終値!T295:AM295)/AVERAGE(終値!T295:AM295),""))</f>
        <v>0.21816595124459787</v>
      </c>
      <c r="R295" s="500">
        <f>IF(終値!A295="","",IFERROR(4*STDEVP(終値!U295:AN295)/AVERAGE(終値!U295:AN295),""))</f>
        <v>0.21678741124289577</v>
      </c>
      <c r="S295" s="500">
        <f>IF(終値!A295="","",IFERROR(4*STDEVP(終値!V295:AO295)/AVERAGE(終値!V295:AO295),""))</f>
        <v>0.19930363107822965</v>
      </c>
      <c r="T295" s="500">
        <f>IF(終値!A295="","",IFERROR(4*STDEVP(終値!W295:AP295)/AVERAGE(終値!W295:AP295),""))</f>
        <v>0.18524729894338537</v>
      </c>
      <c r="U295" s="500">
        <f>IF(終値!A295="","",IFERROR(4*STDEVP(終値!X295:AQ295)/AVERAGE(終値!X295:AQ295),""))</f>
        <v>0.20824287294040469</v>
      </c>
      <c r="V295" s="500">
        <f>IF(終値!A295="","",IFERROR(4*STDEVP(終値!Y295:AR295)/AVERAGE(終値!Y295:AR295),""))</f>
        <v>0.25038741576348023</v>
      </c>
      <c r="W295" s="500">
        <f>IF(終値!A295="","",IFERROR(4*STDEVP(終値!Z295:AS295)/AVERAGE(終値!Z295:AS295),""))</f>
        <v>0.27867662097670171</v>
      </c>
      <c r="X295" s="500">
        <f>IF(終値!A295="","",IFERROR(4*STDEVP(終値!AA295:AT295)/AVERAGE(終値!AA295:AT295),""))</f>
        <v>0.31385736016687465</v>
      </c>
      <c r="Y295" s="500">
        <f>IF(終値!A295="","",IFERROR(4*STDEVP(終値!AB295:AU295)/AVERAGE(終値!AB295:AU295),""))</f>
        <v>0.36433206991315265</v>
      </c>
      <c r="Z295" s="500">
        <f>IF(終値!A295="","",IFERROR(4*STDEVP(終値!AC295:AV295)/AVERAGE(終値!AC295:AV295),""))</f>
        <v>0.38489798616154713</v>
      </c>
      <c r="AA295" s="500">
        <f>IF(終値!A295="","",IFERROR(4*STDEVP(終値!AD295:AW295)/AVERAGE(終値!AD295:AW295),""))</f>
        <v>0.40098103216406378</v>
      </c>
      <c r="AB295" s="500">
        <f>IF(終値!A295="","",IFERROR(4*STDEVP(終値!AE295:AX295)/AVERAGE(終値!AE295:AX295),""))</f>
        <v>0.40086030628090608</v>
      </c>
      <c r="AC295" s="500">
        <f>IF(終値!A295="","",IFERROR(4*STDEVP(終値!AF295:AY295)/AVERAGE(終値!AF295:AY295),""))</f>
        <v>0.41021588139832105</v>
      </c>
      <c r="AD295" s="500">
        <f>IF(終値!A295="","",IFERROR(4*STDEVP(終値!AG295:AZ295)/AVERAGE(終値!AG295:AZ295),""))</f>
        <v>0.40948910638017477</v>
      </c>
      <c r="AE295" s="500">
        <f>IF(終値!A295="","",IFERROR(4*STDEVP(終値!AH295:BA295)/AVERAGE(終値!AH295:BA295),""))</f>
        <v>0.41118191891816513</v>
      </c>
      <c r="AF295" s="500">
        <f>IF(終値!A295="","",IFERROR(4*STDEVP(終値!AI295:BB295)/AVERAGE(終値!AI295:BB295),""))</f>
        <v>0.39611407601853826</v>
      </c>
      <c r="AG295" s="500">
        <f>IF(終値!A295="","",IFERROR(4*STDEVP(終値!AJ295:BC295)/AVERAGE(終値!AJ295:BC295),""))</f>
        <v>0.39094347350302155</v>
      </c>
      <c r="AH295" s="500">
        <f>IF(終値!A295="","",IFERROR(4*STDEVP(終値!AK295:BD295)/AVERAGE(終値!AK295:BD295),""))</f>
        <v>0.37920188109971936</v>
      </c>
      <c r="AI295" s="500">
        <f>IF(終値!A295="","",IFERROR(4*STDEVP(終値!AL295:BE295)/AVERAGE(終値!AL295:BE295),""))</f>
        <v>0.33443767606823038</v>
      </c>
      <c r="AJ295" s="500">
        <f>IF(終値!A295="","",IFERROR(4*STDEVP(終値!AM295:BF295)/AVERAGE(終値!AM295:BF295),""))</f>
        <v>0.3065715032876562</v>
      </c>
      <c r="AK295" s="500">
        <f>IF(終値!A295="","",IFERROR(4*STDEVP(終値!AN295:BG295)/AVERAGE(終値!AN295:BG295),""))</f>
        <v>0.26794725561324856</v>
      </c>
      <c r="AL295" s="500">
        <f>IF(終値!A295="","",IFERROR(4*STDEVP(終値!AO295:BH295)/AVERAGE(終値!AO295:BH295),""))</f>
        <v>0.25928402602163469</v>
      </c>
      <c r="AM295" s="500">
        <f>IF(終値!A295="","",IFERROR(4*STDEVP(終値!AP295:BI295)/AVERAGE(終値!AP295:BI295),""))</f>
        <v>0.23697085861008479</v>
      </c>
      <c r="AN295" s="500">
        <f>IF(終値!A295="","",IFERROR(4*STDEVP(終値!AQ295:BJ295)/AVERAGE(終値!AQ295:BJ295),""))</f>
        <v>0.20035144188164203</v>
      </c>
      <c r="AO295" s="500">
        <f>IF(終値!A295="","",IFERROR(4*STDEVP(終値!AR295:BK295)/AVERAGE(終値!AR295:BK295),""))</f>
        <v>0.20454215595860908</v>
      </c>
      <c r="AP295" s="500">
        <f>IF(終値!A295="","",IFERROR(4*STDEVP(終値!AS295:BL295)/AVERAGE(終値!AS295:BL295),""))</f>
        <v>0.21427958865905064</v>
      </c>
    </row>
    <row r="296" spans="1:42">
      <c r="A296" s="497" t="str">
        <f>IF(終値!A296="","",終値!A296)</f>
        <v>7048</v>
      </c>
      <c r="B296" s="500">
        <f>IF(終値!A296="","",IFERROR(4*STDEVP(終値!E296:X296)/AVERAGE(終値!E296:X296),""))</f>
        <v>0.22592240562196747</v>
      </c>
      <c r="C296" s="500">
        <f>IF(終値!A296="","",IFERROR(4*STDEVP(終値!F296:Y296)/AVERAGE(終値!F296:Y296),""))</f>
        <v>0.22403615806399857</v>
      </c>
      <c r="D296" s="500">
        <f>IF(終値!A296="","",IFERROR(4*STDEVP(終値!G296:Z296)/AVERAGE(終値!G296:Z296),""))</f>
        <v>0.22203615989585593</v>
      </c>
      <c r="E296" s="500">
        <f>IF(終値!A296="","",IFERROR(4*STDEVP(終値!H296:AA296)/AVERAGE(終値!H296:AA296),""))</f>
        <v>0.2185811339810651</v>
      </c>
      <c r="F296" s="500">
        <f>IF(終値!A296="","",IFERROR(4*STDEVP(終値!I296:AB296)/AVERAGE(終値!I296:AB296),""))</f>
        <v>0.21811473830858566</v>
      </c>
      <c r="G296" s="500">
        <f>IF(終値!A296="","",IFERROR(4*STDEVP(終値!J296:AC296)/AVERAGE(終値!J296:AC296),""))</f>
        <v>0.21477980236219096</v>
      </c>
      <c r="H296" s="500">
        <f>IF(終値!A296="","",IFERROR(4*STDEVP(終値!K296:AD296)/AVERAGE(終値!K296:AD296),""))</f>
        <v>0.20916354296480028</v>
      </c>
      <c r="I296" s="500">
        <f>IF(終値!A296="","",IFERROR(4*STDEVP(終値!L296:AE296)/AVERAGE(終値!L296:AE296),""))</f>
        <v>0.20264052557390511</v>
      </c>
      <c r="J296" s="500">
        <f>IF(終値!A296="","",IFERROR(4*STDEVP(終値!M296:AF296)/AVERAGE(終値!M296:AF296),""))</f>
        <v>0.19395902653778421</v>
      </c>
      <c r="K296" s="500">
        <f>IF(終値!A296="","",IFERROR(4*STDEVP(終値!N296:AG296)/AVERAGE(終値!N296:AG296),""))</f>
        <v>0.19196365847928254</v>
      </c>
      <c r="L296" s="500">
        <f>IF(終値!A296="","",IFERROR(4*STDEVP(終値!O296:AH296)/AVERAGE(終値!O296:AH296),""))</f>
        <v>0.17395504124713099</v>
      </c>
      <c r="M296" s="500">
        <f>IF(終値!A296="","",IFERROR(4*STDEVP(終値!P296:AI296)/AVERAGE(終値!P296:AI296),""))</f>
        <v>0.15986497160575083</v>
      </c>
      <c r="N296" s="500">
        <f>IF(終値!A296="","",IFERROR(4*STDEVP(終値!Q296:AJ296)/AVERAGE(終値!Q296:AJ296),""))</f>
        <v>0.20563566932355926</v>
      </c>
      <c r="O296" s="500">
        <f>IF(終値!A296="","",IFERROR(4*STDEVP(終値!R296:AK296)/AVERAGE(終値!R296:AK296),""))</f>
        <v>0.20364916704096225</v>
      </c>
      <c r="P296" s="500">
        <f>IF(終値!A296="","",IFERROR(4*STDEVP(終値!S296:AL296)/AVERAGE(終値!S296:AL296),""))</f>
        <v>0.22369892765749419</v>
      </c>
      <c r="Q296" s="500">
        <f>IF(終値!A296="","",IFERROR(4*STDEVP(終値!T296:AM296)/AVERAGE(終値!T296:AM296),""))</f>
        <v>0.24058417351403483</v>
      </c>
      <c r="R296" s="500">
        <f>IF(終値!A296="","",IFERROR(4*STDEVP(終値!U296:AN296)/AVERAGE(終値!U296:AN296),""))</f>
        <v>0.29343757012086097</v>
      </c>
      <c r="S296" s="500">
        <f>IF(終値!A296="","",IFERROR(4*STDEVP(終値!V296:AO296)/AVERAGE(終値!V296:AO296),""))</f>
        <v>0.3589218871722451</v>
      </c>
      <c r="T296" s="500">
        <f>IF(終値!A296="","",IFERROR(4*STDEVP(終値!W296:AP296)/AVERAGE(終値!W296:AP296),""))</f>
        <v>0.40227942559100749</v>
      </c>
      <c r="U296" s="500">
        <f>IF(終値!A296="","",IFERROR(4*STDEVP(終値!X296:AQ296)/AVERAGE(終値!X296:AQ296),""))</f>
        <v>0.46385539186789759</v>
      </c>
      <c r="V296" s="500">
        <f>IF(終値!A296="","",IFERROR(4*STDEVP(終値!Y296:AR296)/AVERAGE(終値!Y296:AR296),""))</f>
        <v>0.52609728321175986</v>
      </c>
      <c r="W296" s="500">
        <f>IF(終値!A296="","",IFERROR(4*STDEVP(終値!Z296:AS296)/AVERAGE(終値!Z296:AS296),""))</f>
        <v>0.56086601457767649</v>
      </c>
      <c r="X296" s="500">
        <f>IF(終値!A296="","",IFERROR(4*STDEVP(終値!AA296:AT296)/AVERAGE(終値!AA296:AT296),""))</f>
        <v>0.59074046422668847</v>
      </c>
      <c r="Y296" s="500">
        <f>IF(終値!A296="","",IFERROR(4*STDEVP(終値!AB296:AU296)/AVERAGE(終値!AB296:AU296),""))</f>
        <v>0.60861092622310731</v>
      </c>
      <c r="Z296" s="500">
        <f>IF(終値!A296="","",IFERROR(4*STDEVP(終値!AC296:AV296)/AVERAGE(終値!AC296:AV296),""))</f>
        <v>0.61250686200817139</v>
      </c>
      <c r="AA296" s="500">
        <f>IF(終値!A296="","",IFERROR(4*STDEVP(終値!AD296:AW296)/AVERAGE(終値!AD296:AW296),""))</f>
        <v>0.61493263476604132</v>
      </c>
      <c r="AB296" s="500">
        <f>IF(終値!A296="","",IFERROR(4*STDEVP(終値!AE296:AX296)/AVERAGE(終値!AE296:AX296),""))</f>
        <v>0.62018166603783786</v>
      </c>
      <c r="AC296" s="500">
        <f>IF(終値!A296="","",IFERROR(4*STDEVP(終値!AF296:AY296)/AVERAGE(終値!AF296:AY296),""))</f>
        <v>0.61974090834389439</v>
      </c>
      <c r="AD296" s="500">
        <f>IF(終値!A296="","",IFERROR(4*STDEVP(終値!AG296:AZ296)/AVERAGE(終値!AG296:AZ296),""))</f>
        <v>0.61290941969013057</v>
      </c>
      <c r="AE296" s="500">
        <f>IF(終値!A296="","",IFERROR(4*STDEVP(終値!AH296:BA296)/AVERAGE(終値!AH296:BA296),""))</f>
        <v>0.60511304013704204</v>
      </c>
      <c r="AF296" s="500">
        <f>IF(終値!A296="","",IFERROR(4*STDEVP(終値!AI296:BB296)/AVERAGE(終値!AI296:BB296),""))</f>
        <v>0.59359997859020319</v>
      </c>
      <c r="AG296" s="500">
        <f>IF(終値!A296="","",IFERROR(4*STDEVP(終値!AJ296:BC296)/AVERAGE(終値!AJ296:BC296),""))</f>
        <v>0.54554758977136986</v>
      </c>
      <c r="AH296" s="500">
        <f>IF(終値!A296="","",IFERROR(4*STDEVP(終値!AK296:BD296)/AVERAGE(終値!AK296:BD296),""))</f>
        <v>0.36389361385756247</v>
      </c>
      <c r="AI296" s="500">
        <f>IF(終値!A296="","",IFERROR(4*STDEVP(終値!AL296:BE296)/AVERAGE(終値!AL296:BE296),""))</f>
        <v>0.25583537037659976</v>
      </c>
      <c r="AJ296" s="500">
        <f>IF(終値!A296="","",IFERROR(4*STDEVP(終値!AM296:BF296)/AVERAGE(終値!AM296:BF296),""))</f>
        <v>0.2274197309002243</v>
      </c>
      <c r="AK296" s="500">
        <f>IF(終値!A296="","",IFERROR(4*STDEVP(終値!AN296:BG296)/AVERAGE(終値!AN296:BG296),""))</f>
        <v>0.20323249231800963</v>
      </c>
      <c r="AL296" s="500">
        <f>IF(終値!A296="","",IFERROR(4*STDEVP(終値!AO296:BH296)/AVERAGE(終値!AO296:BH296),""))</f>
        <v>0.22198240619175016</v>
      </c>
      <c r="AM296" s="500">
        <f>IF(終値!A296="","",IFERROR(4*STDEVP(終値!AP296:BI296)/AVERAGE(終値!AP296:BI296),""))</f>
        <v>0.2422905457231479</v>
      </c>
      <c r="AN296" s="500">
        <f>IF(終値!A296="","",IFERROR(4*STDEVP(終値!AQ296:BJ296)/AVERAGE(終値!AQ296:BJ296),""))</f>
        <v>0.25571432975241382</v>
      </c>
      <c r="AO296" s="500">
        <f>IF(終値!A296="","",IFERROR(4*STDEVP(終値!AR296:BK296)/AVERAGE(終値!AR296:BK296),""))</f>
        <v>0.25434810070289049</v>
      </c>
      <c r="AP296" s="500">
        <f>IF(終値!A296="","",IFERROR(4*STDEVP(終値!AS296:BL296)/AVERAGE(終値!AS296:BL296),""))</f>
        <v>0.26806334233824708</v>
      </c>
    </row>
    <row r="297" spans="1:42">
      <c r="A297" s="497" t="str">
        <f>IF(終値!A297="","",終値!A297)</f>
        <v>1808</v>
      </c>
      <c r="B297" s="500">
        <f>IF(終値!A297="","",IFERROR(4*STDEVP(終値!E297:X297)/AVERAGE(終値!E297:X297),""))</f>
        <v>8.9900282092505987E-2</v>
      </c>
      <c r="C297" s="500">
        <f>IF(終値!A297="","",IFERROR(4*STDEVP(終値!F297:Y297)/AVERAGE(終値!F297:Y297),""))</f>
        <v>8.5367057664753707E-2</v>
      </c>
      <c r="D297" s="500">
        <f>IF(終値!A297="","",IFERROR(4*STDEVP(終値!G297:Z297)/AVERAGE(終値!G297:Z297),""))</f>
        <v>7.6619838372616642E-2</v>
      </c>
      <c r="E297" s="500">
        <f>IF(終値!A297="","",IFERROR(4*STDEVP(終値!H297:AA297)/AVERAGE(終値!H297:AA297),""))</f>
        <v>6.2724051277404214E-2</v>
      </c>
      <c r="F297" s="500">
        <f>IF(終値!A297="","",IFERROR(4*STDEVP(終値!I297:AB297)/AVERAGE(終値!I297:AB297),""))</f>
        <v>5.1962889796988855E-2</v>
      </c>
      <c r="G297" s="500">
        <f>IF(終値!A297="","",IFERROR(4*STDEVP(終値!J297:AC297)/AVERAGE(終値!J297:AC297),""))</f>
        <v>5.0831656885679748E-2</v>
      </c>
      <c r="H297" s="500">
        <f>IF(終値!A297="","",IFERROR(4*STDEVP(終値!K297:AD297)/AVERAGE(終値!K297:AD297),""))</f>
        <v>5.2488553416946894E-2</v>
      </c>
      <c r="I297" s="500">
        <f>IF(終値!A297="","",IFERROR(4*STDEVP(終値!L297:AE297)/AVERAGE(終値!L297:AE297),""))</f>
        <v>4.5416287760683446E-2</v>
      </c>
      <c r="J297" s="500">
        <f>IF(終値!A297="","",IFERROR(4*STDEVP(終値!M297:AF297)/AVERAGE(終値!M297:AF297),""))</f>
        <v>4.5319596497954633E-2</v>
      </c>
      <c r="K297" s="500">
        <f>IF(終値!A297="","",IFERROR(4*STDEVP(終値!N297:AG297)/AVERAGE(終値!N297:AG297),""))</f>
        <v>4.5447998193121814E-2</v>
      </c>
      <c r="L297" s="500">
        <f>IF(終値!A297="","",IFERROR(4*STDEVP(終値!O297:AH297)/AVERAGE(終値!O297:AH297),""))</f>
        <v>4.5330199117842973E-2</v>
      </c>
      <c r="M297" s="500">
        <f>IF(終値!A297="","",IFERROR(4*STDEVP(終値!P297:AI297)/AVERAGE(終値!P297:AI297),""))</f>
        <v>5.3135727586092696E-2</v>
      </c>
      <c r="N297" s="500">
        <f>IF(終値!A297="","",IFERROR(4*STDEVP(終値!Q297:AJ297)/AVERAGE(終値!Q297:AJ297),""))</f>
        <v>6.0169710985659992E-2</v>
      </c>
      <c r="O297" s="500">
        <f>IF(終値!A297="","",IFERROR(4*STDEVP(終値!R297:AK297)/AVERAGE(終値!R297:AK297),""))</f>
        <v>6.560507372401346E-2</v>
      </c>
      <c r="P297" s="500">
        <f>IF(終値!A297="","",IFERROR(4*STDEVP(終値!S297:AL297)/AVERAGE(終値!S297:AL297),""))</f>
        <v>6.9079269399079699E-2</v>
      </c>
      <c r="Q297" s="500">
        <f>IF(終値!A297="","",IFERROR(4*STDEVP(終値!T297:AM297)/AVERAGE(終値!T297:AM297),""))</f>
        <v>7.9943770270036157E-2</v>
      </c>
      <c r="R297" s="500">
        <f>IF(終値!A297="","",IFERROR(4*STDEVP(終値!U297:AN297)/AVERAGE(終値!U297:AN297),""))</f>
        <v>8.3786474794737442E-2</v>
      </c>
      <c r="S297" s="500">
        <f>IF(終値!A297="","",IFERROR(4*STDEVP(終値!V297:AO297)/AVERAGE(終値!V297:AO297),""))</f>
        <v>8.8462535849971199E-2</v>
      </c>
      <c r="T297" s="500">
        <f>IF(終値!A297="","",IFERROR(4*STDEVP(終値!W297:AP297)/AVERAGE(終値!W297:AP297),""))</f>
        <v>9.1372961137731523E-2</v>
      </c>
      <c r="U297" s="500">
        <f>IF(終値!A297="","",IFERROR(4*STDEVP(終値!X297:AQ297)/AVERAGE(終値!X297:AQ297),""))</f>
        <v>9.5071265596025231E-2</v>
      </c>
      <c r="V297" s="500">
        <f>IF(終値!A297="","",IFERROR(4*STDEVP(終値!Y297:AR297)/AVERAGE(終値!Y297:AR297),""))</f>
        <v>9.5842218472735871E-2</v>
      </c>
      <c r="W297" s="500">
        <f>IF(終値!A297="","",IFERROR(4*STDEVP(終値!Z297:AS297)/AVERAGE(終値!Z297:AS297),""))</f>
        <v>9.39717277950506E-2</v>
      </c>
      <c r="X297" s="500">
        <f>IF(終値!A297="","",IFERROR(4*STDEVP(終値!AA297:AT297)/AVERAGE(終値!AA297:AT297),""))</f>
        <v>9.1143858356952628E-2</v>
      </c>
      <c r="Y297" s="500">
        <f>IF(終値!A297="","",IFERROR(4*STDEVP(終値!AB297:AU297)/AVERAGE(終値!AB297:AU297),""))</f>
        <v>8.8436262440651336E-2</v>
      </c>
      <c r="Z297" s="500">
        <f>IF(終値!A297="","",IFERROR(4*STDEVP(終値!AC297:AV297)/AVERAGE(終値!AC297:AV297),""))</f>
        <v>8.813798568464376E-2</v>
      </c>
      <c r="AA297" s="500">
        <f>IF(終値!A297="","",IFERROR(4*STDEVP(終値!AD297:AW297)/AVERAGE(終値!AD297:AW297),""))</f>
        <v>9.150948913663956E-2</v>
      </c>
      <c r="AB297" s="500">
        <f>IF(終値!A297="","",IFERROR(4*STDEVP(終値!AE297:AX297)/AVERAGE(終値!AE297:AX297),""))</f>
        <v>9.4793806550337603E-2</v>
      </c>
      <c r="AC297" s="500">
        <f>IF(終値!A297="","",IFERROR(4*STDEVP(終値!AF297:AY297)/AVERAGE(終値!AF297:AY297),""))</f>
        <v>8.9966164751535724E-2</v>
      </c>
      <c r="AD297" s="500">
        <f>IF(終値!A297="","",IFERROR(4*STDEVP(終値!AG297:AZ297)/AVERAGE(終値!AG297:AZ297),""))</f>
        <v>7.8399804920329816E-2</v>
      </c>
      <c r="AE297" s="500">
        <f>IF(終値!A297="","",IFERROR(4*STDEVP(終値!AH297:BA297)/AVERAGE(終値!AH297:BA297),""))</f>
        <v>5.8291522233839738E-2</v>
      </c>
      <c r="AF297" s="500">
        <f>IF(終値!A297="","",IFERROR(4*STDEVP(終値!AI297:BB297)/AVERAGE(終値!AI297:BB297),""))</f>
        <v>5.3061313010100565E-2</v>
      </c>
      <c r="AG297" s="500">
        <f>IF(終値!A297="","",IFERROR(4*STDEVP(終値!AJ297:BC297)/AVERAGE(終値!AJ297:BC297),""))</f>
        <v>5.2351540577618177E-2</v>
      </c>
      <c r="AH297" s="500">
        <f>IF(終値!A297="","",IFERROR(4*STDEVP(終値!AK297:BD297)/AVERAGE(終値!AK297:BD297),""))</f>
        <v>5.1978811849889096E-2</v>
      </c>
      <c r="AI297" s="500">
        <f>IF(終値!A297="","",IFERROR(4*STDEVP(終値!AL297:BE297)/AVERAGE(終値!AL297:BE297),""))</f>
        <v>5.0808873850626123E-2</v>
      </c>
      <c r="AJ297" s="500">
        <f>IF(終値!A297="","",IFERROR(4*STDEVP(終値!AM297:BF297)/AVERAGE(終値!AM297:BF297),""))</f>
        <v>4.8436697779087712E-2</v>
      </c>
      <c r="AK297" s="500">
        <f>IF(終値!A297="","",IFERROR(4*STDEVP(終値!AN297:BG297)/AVERAGE(終値!AN297:BG297),""))</f>
        <v>4.9653560094077689E-2</v>
      </c>
      <c r="AL297" s="500">
        <f>IF(終値!A297="","",IFERROR(4*STDEVP(終値!AO297:BH297)/AVERAGE(終値!AO297:BH297),""))</f>
        <v>5.0122128608657474E-2</v>
      </c>
      <c r="AM297" s="500">
        <f>IF(終値!A297="","",IFERROR(4*STDEVP(終値!AP297:BI297)/AVERAGE(終値!AP297:BI297),""))</f>
        <v>6.0814814730208416E-2</v>
      </c>
      <c r="AN297" s="500">
        <f>IF(終値!A297="","",IFERROR(4*STDEVP(終値!AQ297:BJ297)/AVERAGE(終値!AQ297:BJ297),""))</f>
        <v>7.8653663191110654E-2</v>
      </c>
      <c r="AO297" s="500">
        <f>IF(終値!A297="","",IFERROR(4*STDEVP(終値!AR297:BK297)/AVERAGE(終値!AR297:BK297),""))</f>
        <v>7.8744176454164705E-2</v>
      </c>
      <c r="AP297" s="500">
        <f>IF(終値!A297="","",IFERROR(4*STDEVP(終値!AS297:BL297)/AVERAGE(終値!AS297:BL297),""))</f>
        <v>7.7887787356836796E-2</v>
      </c>
    </row>
    <row r="298" spans="1:42">
      <c r="A298" s="497" t="str">
        <f>IF(終値!A298="","",終値!A298)</f>
        <v>4208</v>
      </c>
      <c r="B298" s="500">
        <f>IF(終値!A298="","",IFERROR(4*STDEVP(終値!E298:X298)/AVERAGE(終値!E298:X298),""))</f>
        <v>7.2020766531820976E-2</v>
      </c>
      <c r="C298" s="500">
        <f>IF(終値!A298="","",IFERROR(4*STDEVP(終値!F298:Y298)/AVERAGE(終値!F298:Y298),""))</f>
        <v>7.0447207966327682E-2</v>
      </c>
      <c r="D298" s="500">
        <f>IF(終値!A298="","",IFERROR(4*STDEVP(終値!G298:Z298)/AVERAGE(終値!G298:Z298),""))</f>
        <v>7.0402565113319437E-2</v>
      </c>
      <c r="E298" s="500">
        <f>IF(終値!A298="","",IFERROR(4*STDEVP(終値!H298:AA298)/AVERAGE(終値!H298:AA298),""))</f>
        <v>6.934198654262573E-2</v>
      </c>
      <c r="F298" s="500">
        <f>IF(終値!A298="","",IFERROR(4*STDEVP(終値!I298:AB298)/AVERAGE(終値!I298:AB298),""))</f>
        <v>6.7046770824897808E-2</v>
      </c>
      <c r="G298" s="500">
        <f>IF(終値!A298="","",IFERROR(4*STDEVP(終値!J298:AC298)/AVERAGE(終値!J298:AC298),""))</f>
        <v>6.6435447478124188E-2</v>
      </c>
      <c r="H298" s="500">
        <f>IF(終値!A298="","",IFERROR(4*STDEVP(終値!K298:AD298)/AVERAGE(終値!K298:AD298),""))</f>
        <v>6.6986971375394194E-2</v>
      </c>
      <c r="I298" s="500">
        <f>IF(終値!A298="","",IFERROR(4*STDEVP(終値!L298:AE298)/AVERAGE(終値!L298:AE298),""))</f>
        <v>6.7204288516997238E-2</v>
      </c>
      <c r="J298" s="500">
        <f>IF(終値!A298="","",IFERROR(4*STDEVP(終値!M298:AF298)/AVERAGE(終値!M298:AF298),""))</f>
        <v>6.9212682588657815E-2</v>
      </c>
      <c r="K298" s="500">
        <f>IF(終値!A298="","",IFERROR(4*STDEVP(終値!N298:AG298)/AVERAGE(終値!N298:AG298),""))</f>
        <v>6.4706113660412873E-2</v>
      </c>
      <c r="L298" s="500">
        <f>IF(終値!A298="","",IFERROR(4*STDEVP(終値!O298:AH298)/AVERAGE(終値!O298:AH298),""))</f>
        <v>6.2233499146751844E-2</v>
      </c>
      <c r="M298" s="500">
        <f>IF(終値!A298="","",IFERROR(4*STDEVP(終値!P298:AI298)/AVERAGE(終値!P298:AI298),""))</f>
        <v>6.3853273320917198E-2</v>
      </c>
      <c r="N298" s="500">
        <f>IF(終値!A298="","",IFERROR(4*STDEVP(終値!Q298:AJ298)/AVERAGE(終値!Q298:AJ298),""))</f>
        <v>6.4861460080534825E-2</v>
      </c>
      <c r="O298" s="500">
        <f>IF(終値!A298="","",IFERROR(4*STDEVP(終値!R298:AK298)/AVERAGE(終値!R298:AK298),""))</f>
        <v>6.4349739704133477E-2</v>
      </c>
      <c r="P298" s="500">
        <f>IF(終値!A298="","",IFERROR(4*STDEVP(終値!S298:AL298)/AVERAGE(終値!S298:AL298),""))</f>
        <v>6.4285307021138646E-2</v>
      </c>
      <c r="Q298" s="500">
        <f>IF(終値!A298="","",IFERROR(4*STDEVP(終値!T298:AM298)/AVERAGE(終値!T298:AM298),""))</f>
        <v>6.4649915330779018E-2</v>
      </c>
      <c r="R298" s="500">
        <f>IF(終値!A298="","",IFERROR(4*STDEVP(終値!U298:AN298)/AVERAGE(終値!U298:AN298),""))</f>
        <v>6.0237180564718398E-2</v>
      </c>
      <c r="S298" s="500">
        <f>IF(終値!A298="","",IFERROR(4*STDEVP(終値!V298:AO298)/AVERAGE(終値!V298:AO298),""))</f>
        <v>5.962856807795882E-2</v>
      </c>
      <c r="T298" s="500">
        <f>IF(終値!A298="","",IFERROR(4*STDEVP(終値!W298:AP298)/AVERAGE(終値!W298:AP298),""))</f>
        <v>5.488395961178081E-2</v>
      </c>
      <c r="U298" s="500">
        <f>IF(終値!A298="","",IFERROR(4*STDEVP(終値!X298:AQ298)/AVERAGE(終値!X298:AQ298),""))</f>
        <v>6.312778923358639E-2</v>
      </c>
      <c r="V298" s="500">
        <f>IF(終値!A298="","",IFERROR(4*STDEVP(終値!Y298:AR298)/AVERAGE(終値!Y298:AR298),""))</f>
        <v>8.0880961663755302E-2</v>
      </c>
      <c r="W298" s="500">
        <f>IF(終値!A298="","",IFERROR(4*STDEVP(終値!Z298:AS298)/AVERAGE(終値!Z298:AS298),""))</f>
        <v>9.1843343476341696E-2</v>
      </c>
      <c r="X298" s="500">
        <f>IF(終値!A298="","",IFERROR(4*STDEVP(終値!AA298:AT298)/AVERAGE(終値!AA298:AT298),""))</f>
        <v>0.10736291008668739</v>
      </c>
      <c r="Y298" s="500">
        <f>IF(終値!A298="","",IFERROR(4*STDEVP(終値!AB298:AU298)/AVERAGE(終値!AB298:AU298),""))</f>
        <v>0.12116997409506916</v>
      </c>
      <c r="Z298" s="500">
        <f>IF(終値!A298="","",IFERROR(4*STDEVP(終値!AC298:AV298)/AVERAGE(終値!AC298:AV298),""))</f>
        <v>0.12762636716860057</v>
      </c>
      <c r="AA298" s="500">
        <f>IF(終値!A298="","",IFERROR(4*STDEVP(終値!AD298:AW298)/AVERAGE(終値!AD298:AW298),""))</f>
        <v>0.13551466987848673</v>
      </c>
      <c r="AB298" s="500">
        <f>IF(終値!A298="","",IFERROR(4*STDEVP(終値!AE298:AX298)/AVERAGE(終値!AE298:AX298),""))</f>
        <v>0.13899507537447181</v>
      </c>
      <c r="AC298" s="500">
        <f>IF(終値!A298="","",IFERROR(4*STDEVP(終値!AF298:AY298)/AVERAGE(終値!AF298:AY298),""))</f>
        <v>0.14449018777491987</v>
      </c>
      <c r="AD298" s="500">
        <f>IF(終値!A298="","",IFERROR(4*STDEVP(終値!AG298:AZ298)/AVERAGE(終値!AG298:AZ298),""))</f>
        <v>0.15125903311769187</v>
      </c>
      <c r="AE298" s="500">
        <f>IF(終値!A298="","",IFERROR(4*STDEVP(終値!AH298:BA298)/AVERAGE(終値!AH298:BA298),""))</f>
        <v>0.15442337900579117</v>
      </c>
      <c r="AF298" s="500">
        <f>IF(終値!A298="","",IFERROR(4*STDEVP(終値!AI298:BB298)/AVERAGE(終値!AI298:BB298),""))</f>
        <v>0.15590361601372366</v>
      </c>
      <c r="AG298" s="500">
        <f>IF(終値!A298="","",IFERROR(4*STDEVP(終値!AJ298:BC298)/AVERAGE(終値!AJ298:BC298),""))</f>
        <v>0.15701130858907456</v>
      </c>
      <c r="AH298" s="500">
        <f>IF(終値!A298="","",IFERROR(4*STDEVP(終値!AK298:BD298)/AVERAGE(終値!AK298:BD298),""))</f>
        <v>0.1554115284120284</v>
      </c>
      <c r="AI298" s="500">
        <f>IF(終値!A298="","",IFERROR(4*STDEVP(終値!AL298:BE298)/AVERAGE(終値!AL298:BE298),""))</f>
        <v>0.14768835610672251</v>
      </c>
      <c r="AJ298" s="500">
        <f>IF(終値!A298="","",IFERROR(4*STDEVP(終値!AM298:BF298)/AVERAGE(終値!AM298:BF298),""))</f>
        <v>0.13883318828064753</v>
      </c>
      <c r="AK298" s="500">
        <f>IF(終値!A298="","",IFERROR(4*STDEVP(終値!AN298:BG298)/AVERAGE(終値!AN298:BG298),""))</f>
        <v>0.11328582583752636</v>
      </c>
      <c r="AL298" s="500">
        <f>IF(終値!A298="","",IFERROR(4*STDEVP(終値!AO298:BH298)/AVERAGE(終値!AO298:BH298),""))</f>
        <v>0.10840741136791435</v>
      </c>
      <c r="AM298" s="500">
        <f>IF(終値!A298="","",IFERROR(4*STDEVP(終値!AP298:BI298)/AVERAGE(終値!AP298:BI298),""))</f>
        <v>0.19728233364889008</v>
      </c>
      <c r="AN298" s="500">
        <f>IF(終値!A298="","",IFERROR(4*STDEVP(終値!AQ298:BJ298)/AVERAGE(終値!AQ298:BJ298),""))</f>
        <v>0.24520738350094629</v>
      </c>
      <c r="AO298" s="500">
        <f>IF(終値!A298="","",IFERROR(4*STDEVP(終値!AR298:BK298)/AVERAGE(終値!AR298:BK298),""))</f>
        <v>0.29020156083046772</v>
      </c>
      <c r="AP298" s="500">
        <f>IF(終値!A298="","",IFERROR(4*STDEVP(終値!AS298:BL298)/AVERAGE(終値!AS298:BL298),""))</f>
        <v>0.31696306584387246</v>
      </c>
    </row>
    <row r="299" spans="1:42">
      <c r="A299" s="497" t="str">
        <f>IF(終値!A299="","",終値!A299)</f>
        <v>186A</v>
      </c>
      <c r="B299" s="500">
        <f>IF(終値!A299="","",IFERROR(4*STDEVP(終値!E299:X299)/AVERAGE(終値!E299:X299),""))</f>
        <v>0.26441586127702188</v>
      </c>
      <c r="C299" s="500">
        <f>IF(終値!A299="","",IFERROR(4*STDEVP(終値!F299:Y299)/AVERAGE(終値!F299:Y299),""))</f>
        <v>0.24237757049320532</v>
      </c>
      <c r="D299" s="500">
        <f>IF(終値!A299="","",IFERROR(4*STDEVP(終値!G299:Z299)/AVERAGE(終値!G299:Z299),""))</f>
        <v>0.22433990105749652</v>
      </c>
      <c r="E299" s="500">
        <f>IF(終値!A299="","",IFERROR(4*STDEVP(終値!H299:AA299)/AVERAGE(終値!H299:AA299),""))</f>
        <v>0.2635268600648617</v>
      </c>
      <c r="F299" s="500">
        <f>IF(終値!A299="","",IFERROR(4*STDEVP(終値!I299:AB299)/AVERAGE(終値!I299:AB299),""))</f>
        <v>0.29731685088049647</v>
      </c>
      <c r="G299" s="500">
        <f>IF(終値!A299="","",IFERROR(4*STDEVP(終値!J299:AC299)/AVERAGE(終値!J299:AC299),""))</f>
        <v>0.29852211896053998</v>
      </c>
      <c r="H299" s="500">
        <f>IF(終値!A299="","",IFERROR(4*STDEVP(終値!K299:AD299)/AVERAGE(終値!K299:AD299),""))</f>
        <v>0.28784735944223599</v>
      </c>
      <c r="I299" s="500">
        <f>IF(終値!A299="","",IFERROR(4*STDEVP(終値!L299:AE299)/AVERAGE(終値!L299:AE299),""))</f>
        <v>0.26035696059183105</v>
      </c>
      <c r="J299" s="500">
        <f>IF(終値!A299="","",IFERROR(4*STDEVP(終値!M299:AF299)/AVERAGE(終値!M299:AF299),""))</f>
        <v>0.25354759870062793</v>
      </c>
      <c r="K299" s="500">
        <f>IF(終値!A299="","",IFERROR(4*STDEVP(終値!N299:AG299)/AVERAGE(終値!N299:AG299),""))</f>
        <v>0.24680036100800667</v>
      </c>
      <c r="L299" s="500">
        <f>IF(終値!A299="","",IFERROR(4*STDEVP(終値!O299:AH299)/AVERAGE(終値!O299:AH299),""))</f>
        <v>0.24424670628769274</v>
      </c>
      <c r="M299" s="500">
        <f>IF(終値!A299="","",IFERROR(4*STDEVP(終値!P299:AI299)/AVERAGE(終値!P299:AI299),""))</f>
        <v>0.24155641895324678</v>
      </c>
      <c r="N299" s="500">
        <f>IF(終値!A299="","",IFERROR(4*STDEVP(終値!Q299:AJ299)/AVERAGE(終値!Q299:AJ299),""))</f>
        <v>0.22985239674724464</v>
      </c>
      <c r="O299" s="500">
        <f>IF(終値!A299="","",IFERROR(4*STDEVP(終値!R299:AK299)/AVERAGE(終値!R299:AK299),""))</f>
        <v>0.25741732144619373</v>
      </c>
      <c r="P299" s="500">
        <f>IF(終値!A299="","",IFERROR(4*STDEVP(終値!S299:AL299)/AVERAGE(終値!S299:AL299),""))</f>
        <v>0.23022358189293735</v>
      </c>
      <c r="Q299" s="500">
        <f>IF(終値!A299="","",IFERROR(4*STDEVP(終値!T299:AM299)/AVERAGE(終値!T299:AM299),""))</f>
        <v>0.2496177235082653</v>
      </c>
      <c r="R299" s="500">
        <f>IF(終値!A299="","",IFERROR(4*STDEVP(終値!U299:AN299)/AVERAGE(終値!U299:AN299),""))</f>
        <v>0.28169287960863898</v>
      </c>
      <c r="S299" s="500">
        <f>IF(終値!A299="","",IFERROR(4*STDEVP(終値!V299:AO299)/AVERAGE(終値!V299:AO299),""))</f>
        <v>0.30489969025049862</v>
      </c>
      <c r="T299" s="500">
        <f>IF(終値!A299="","",IFERROR(4*STDEVP(終値!W299:AP299)/AVERAGE(終値!W299:AP299),""))</f>
        <v>0.37178380088623803</v>
      </c>
      <c r="U299" s="500">
        <f>IF(終値!A299="","",IFERROR(4*STDEVP(終値!X299:AQ299)/AVERAGE(終値!X299:AQ299),""))</f>
        <v>0.60049798296865686</v>
      </c>
      <c r="V299" s="500">
        <f>IF(終値!A299="","",IFERROR(4*STDEVP(終値!Y299:AR299)/AVERAGE(終値!Y299:AR299),""))</f>
        <v>0.68848741089673982</v>
      </c>
      <c r="W299" s="500">
        <f>IF(終値!A299="","",IFERROR(4*STDEVP(終値!Z299:AS299)/AVERAGE(終値!Z299:AS299),""))</f>
        <v>0.72220515757387027</v>
      </c>
      <c r="X299" s="500">
        <f>IF(終値!A299="","",IFERROR(4*STDEVP(終値!AA299:AT299)/AVERAGE(終値!AA299:AT299),""))</f>
        <v>0.77154611408066653</v>
      </c>
      <c r="Y299" s="500">
        <f>IF(終値!A299="","",IFERROR(4*STDEVP(終値!AB299:AU299)/AVERAGE(終値!AB299:AU299),""))</f>
        <v>0.87434052596533218</v>
      </c>
      <c r="Z299" s="500">
        <f>IF(終値!A299="","",IFERROR(4*STDEVP(終値!AC299:AV299)/AVERAGE(終値!AC299:AV299),""))</f>
        <v>0.93891850927953802</v>
      </c>
      <c r="AA299" s="500">
        <f>IF(終値!A299="","",IFERROR(4*STDEVP(終値!AD299:AW299)/AVERAGE(終値!AD299:AW299),""))</f>
        <v>0.93993898974699264</v>
      </c>
      <c r="AB299" s="500">
        <f>IF(終値!A299="","",IFERROR(4*STDEVP(終値!AE299:AX299)/AVERAGE(終値!AE299:AX299),""))</f>
        <v>0.94624057383790627</v>
      </c>
      <c r="AC299" s="500">
        <f>IF(終値!A299="","",IFERROR(4*STDEVP(終値!AF299:AY299)/AVERAGE(終値!AF299:AY299),""))</f>
        <v>0.95496479755669894</v>
      </c>
      <c r="AD299" s="500">
        <f>IF(終値!A299="","",IFERROR(4*STDEVP(終値!AG299:AZ299)/AVERAGE(終値!AG299:AZ299),""))</f>
        <v>0.97426233518029004</v>
      </c>
      <c r="AE299" s="500">
        <f>IF(終値!A299="","",IFERROR(4*STDEVP(終値!AH299:BA299)/AVERAGE(終値!AH299:BA299),""))</f>
        <v>1.0385094203351866</v>
      </c>
      <c r="AF299" s="500">
        <f>IF(終値!A299="","",IFERROR(4*STDEVP(終値!AI299:BB299)/AVERAGE(終値!AI299:BB299),""))</f>
        <v>1.0936765799464618</v>
      </c>
      <c r="AG299" s="500">
        <f>IF(終値!A299="","",IFERROR(4*STDEVP(終値!AJ299:BC299)/AVERAGE(終値!AJ299:BC299),""))</f>
        <v>1.0774181679156498</v>
      </c>
      <c r="AH299" s="500">
        <f>IF(終値!A299="","",IFERROR(4*STDEVP(終値!AK299:BD299)/AVERAGE(終値!AK299:BD299),""))</f>
        <v>1.0509353035345113</v>
      </c>
      <c r="AI299" s="500">
        <f>IF(終値!A299="","",IFERROR(4*STDEVP(終値!AL299:BE299)/AVERAGE(終値!AL299:BE299),""))</f>
        <v>1.0191087270982415</v>
      </c>
      <c r="AJ299" s="500">
        <f>IF(終値!A299="","",IFERROR(4*STDEVP(終値!AM299:BF299)/AVERAGE(終値!AM299:BF299),""))</f>
        <v>0.92861509900266137</v>
      </c>
      <c r="AK299" s="500">
        <f>IF(終値!A299="","",IFERROR(4*STDEVP(終値!AN299:BG299)/AVERAGE(終値!AN299:BG299),""))</f>
        <v>0.85748707620692843</v>
      </c>
      <c r="AL299" s="500">
        <f>IF(終値!A299="","",IFERROR(4*STDEVP(終値!AO299:BH299)/AVERAGE(終値!AO299:BH299),""))</f>
        <v>0.78548582957608248</v>
      </c>
      <c r="AM299" s="500">
        <f>IF(終値!A299="","",IFERROR(4*STDEVP(終値!AP299:BI299)/AVERAGE(終値!AP299:BI299),""))</f>
        <v>0.70152640249513576</v>
      </c>
      <c r="AN299" s="500">
        <f>IF(終値!A299="","",IFERROR(4*STDEVP(終値!AQ299:BJ299)/AVERAGE(終値!AQ299:BJ299),""))</f>
        <v>0.64845639490829277</v>
      </c>
      <c r="AO299" s="500">
        <f>IF(終値!A299="","",IFERROR(4*STDEVP(終値!AR299:BK299)/AVERAGE(終値!AR299:BK299),""))</f>
        <v>0.64610735346861903</v>
      </c>
      <c r="AP299" s="500">
        <f>IF(終値!A299="","",IFERROR(4*STDEVP(終値!AS299:BL299)/AVERAGE(終値!AS299:BL299),""))</f>
        <v>0.64065357390342581</v>
      </c>
    </row>
    <row r="300" spans="1:42">
      <c r="A300" s="497" t="str">
        <f>IF(終値!A300="","",終値!A300)</f>
        <v>6965</v>
      </c>
      <c r="B300" s="500">
        <f>IF(終値!A300="","",IFERROR(4*STDEVP(終値!E300:X300)/AVERAGE(終値!E300:X300),""))</f>
        <v>0.18553097759924461</v>
      </c>
      <c r="C300" s="500">
        <f>IF(終値!A300="","",IFERROR(4*STDEVP(終値!F300:Y300)/AVERAGE(終値!F300:Y300),""))</f>
        <v>0.18013237331508924</v>
      </c>
      <c r="D300" s="500">
        <f>IF(終値!A300="","",IFERROR(4*STDEVP(終値!G300:Z300)/AVERAGE(終値!G300:Z300),""))</f>
        <v>0.17200992372987103</v>
      </c>
      <c r="E300" s="500">
        <f>IF(終値!A300="","",IFERROR(4*STDEVP(終値!H300:AA300)/AVERAGE(終値!H300:AA300),""))</f>
        <v>0.18929802349737671</v>
      </c>
      <c r="F300" s="500">
        <f>IF(終値!A300="","",IFERROR(4*STDEVP(終値!I300:AB300)/AVERAGE(終値!I300:AB300),""))</f>
        <v>0.2140969248457959</v>
      </c>
      <c r="G300" s="500">
        <f>IF(終値!A300="","",IFERROR(4*STDEVP(終値!J300:AC300)/AVERAGE(終値!J300:AC300),""))</f>
        <v>0.2293347522405593</v>
      </c>
      <c r="H300" s="500">
        <f>IF(終値!A300="","",IFERROR(4*STDEVP(終値!K300:AD300)/AVERAGE(終値!K300:AD300),""))</f>
        <v>0.23504571354402551</v>
      </c>
      <c r="I300" s="500">
        <f>IF(終値!A300="","",IFERROR(4*STDEVP(終値!L300:AE300)/AVERAGE(終値!L300:AE300),""))</f>
        <v>0.2199298770199542</v>
      </c>
      <c r="J300" s="500">
        <f>IF(終値!A300="","",IFERROR(4*STDEVP(終値!M300:AF300)/AVERAGE(終値!M300:AF300),""))</f>
        <v>0.20391093136058255</v>
      </c>
      <c r="K300" s="500">
        <f>IF(終値!A300="","",IFERROR(4*STDEVP(終値!N300:AG300)/AVERAGE(終値!N300:AG300),""))</f>
        <v>0.20276289649164009</v>
      </c>
      <c r="L300" s="500">
        <f>IF(終値!A300="","",IFERROR(4*STDEVP(終値!O300:AH300)/AVERAGE(終値!O300:AH300),""))</f>
        <v>0.20981985859476426</v>
      </c>
      <c r="M300" s="500">
        <f>IF(終値!A300="","",IFERROR(4*STDEVP(終値!P300:AI300)/AVERAGE(終値!P300:AI300),""))</f>
        <v>0.21147462403439707</v>
      </c>
      <c r="N300" s="500">
        <f>IF(終値!A300="","",IFERROR(4*STDEVP(終値!Q300:AJ300)/AVERAGE(終値!Q300:AJ300),""))</f>
        <v>0.20884803180282865</v>
      </c>
      <c r="O300" s="500">
        <f>IF(終値!A300="","",IFERROR(4*STDEVP(終値!R300:AK300)/AVERAGE(終値!R300:AK300),""))</f>
        <v>0.21272677481119528</v>
      </c>
      <c r="P300" s="500">
        <f>IF(終値!A300="","",IFERROR(4*STDEVP(終値!S300:AL300)/AVERAGE(終値!S300:AL300),""))</f>
        <v>0.20080800067650306</v>
      </c>
      <c r="Q300" s="500">
        <f>IF(終値!A300="","",IFERROR(4*STDEVP(終値!T300:AM300)/AVERAGE(終値!T300:AM300),""))</f>
        <v>0.19455335522744599</v>
      </c>
      <c r="R300" s="500">
        <f>IF(終値!A300="","",IFERROR(4*STDEVP(終値!U300:AN300)/AVERAGE(終値!U300:AN300),""))</f>
        <v>0.19696584937480247</v>
      </c>
      <c r="S300" s="500">
        <f>IF(終値!A300="","",IFERROR(4*STDEVP(終値!V300:AO300)/AVERAGE(終値!V300:AO300),""))</f>
        <v>0.18452415260217941</v>
      </c>
      <c r="T300" s="500">
        <f>IF(終値!A300="","",IFERROR(4*STDEVP(終値!W300:AP300)/AVERAGE(終値!W300:AP300),""))</f>
        <v>0.17224139796605381</v>
      </c>
      <c r="U300" s="500">
        <f>IF(終値!A300="","",IFERROR(4*STDEVP(終値!X300:AQ300)/AVERAGE(終値!X300:AQ300),""))</f>
        <v>0.1735373016829681</v>
      </c>
      <c r="V300" s="500">
        <f>IF(終値!A300="","",IFERROR(4*STDEVP(終値!Y300:AR300)/AVERAGE(終値!Y300:AR300),""))</f>
        <v>0.17263391808557615</v>
      </c>
      <c r="W300" s="500">
        <f>IF(終値!A300="","",IFERROR(4*STDEVP(終値!Z300:AS300)/AVERAGE(終値!Z300:AS300),""))</f>
        <v>0.18177829669472159</v>
      </c>
      <c r="X300" s="500">
        <f>IF(終値!A300="","",IFERROR(4*STDEVP(終値!AA300:AT300)/AVERAGE(終値!AA300:AT300),""))</f>
        <v>0.17162738775300102</v>
      </c>
      <c r="Y300" s="500">
        <f>IF(終値!A300="","",IFERROR(4*STDEVP(終値!AB300:AU300)/AVERAGE(終値!AB300:AU300),""))</f>
        <v>0.17028767100542916</v>
      </c>
      <c r="Z300" s="500">
        <f>IF(終値!A300="","",IFERROR(4*STDEVP(終値!AC300:AV300)/AVERAGE(終値!AC300:AV300),""))</f>
        <v>0.18274050256231353</v>
      </c>
      <c r="AA300" s="500">
        <f>IF(終値!A300="","",IFERROR(4*STDEVP(終値!AD300:AW300)/AVERAGE(終値!AD300:AW300),""))</f>
        <v>0.19950342235471494</v>
      </c>
      <c r="AB300" s="500">
        <f>IF(終値!A300="","",IFERROR(4*STDEVP(終値!AE300:AX300)/AVERAGE(終値!AE300:AX300),""))</f>
        <v>0.20811219322517863</v>
      </c>
      <c r="AC300" s="500">
        <f>IF(終値!A300="","",IFERROR(4*STDEVP(終値!AF300:AY300)/AVERAGE(終値!AF300:AY300),""))</f>
        <v>0.20831711433995664</v>
      </c>
      <c r="AD300" s="500">
        <f>IF(終値!A300="","",IFERROR(4*STDEVP(終値!AG300:AZ300)/AVERAGE(終値!AG300:AZ300),""))</f>
        <v>0.21886187363446899</v>
      </c>
      <c r="AE300" s="500">
        <f>IF(終値!A300="","",IFERROR(4*STDEVP(終値!AH300:BA300)/AVERAGE(終値!AH300:BA300),""))</f>
        <v>0.22215276324267424</v>
      </c>
      <c r="AF300" s="500">
        <f>IF(終値!A300="","",IFERROR(4*STDEVP(終値!AI300:BB300)/AVERAGE(終値!AI300:BB300),""))</f>
        <v>0.22446134650585242</v>
      </c>
      <c r="AG300" s="500">
        <f>IF(終値!A300="","",IFERROR(4*STDEVP(終値!AJ300:BC300)/AVERAGE(終値!AJ300:BC300),""))</f>
        <v>0.22384950408204166</v>
      </c>
      <c r="AH300" s="500">
        <f>IF(終値!A300="","",IFERROR(4*STDEVP(終値!AK300:BD300)/AVERAGE(終値!AK300:BD300),""))</f>
        <v>0.23170350622294503</v>
      </c>
      <c r="AI300" s="500">
        <f>IF(終値!A300="","",IFERROR(4*STDEVP(終値!AL300:BE300)/AVERAGE(終値!AL300:BE300),""))</f>
        <v>0.24192329842468216</v>
      </c>
      <c r="AJ300" s="500">
        <f>IF(終値!A300="","",IFERROR(4*STDEVP(終値!AM300:BF300)/AVERAGE(終値!AM300:BF300),""))</f>
        <v>0.24685963742478531</v>
      </c>
      <c r="AK300" s="500">
        <f>IF(終値!A300="","",IFERROR(4*STDEVP(終値!AN300:BG300)/AVERAGE(終値!AN300:BG300),""))</f>
        <v>0.24820190594288019</v>
      </c>
      <c r="AL300" s="500">
        <f>IF(終値!A300="","",IFERROR(4*STDEVP(終値!AO300:BH300)/AVERAGE(終値!AO300:BH300),""))</f>
        <v>0.25084162993576853</v>
      </c>
      <c r="AM300" s="500">
        <f>IF(終値!A300="","",IFERROR(4*STDEVP(終値!AP300:BI300)/AVERAGE(終値!AP300:BI300),""))</f>
        <v>0.24957555379517679</v>
      </c>
      <c r="AN300" s="500">
        <f>IF(終値!A300="","",IFERROR(4*STDEVP(終値!AQ300:BJ300)/AVERAGE(終値!AQ300:BJ300),""))</f>
        <v>0.24945892718992072</v>
      </c>
      <c r="AO300" s="500">
        <f>IF(終値!A300="","",IFERROR(4*STDEVP(終値!AR300:BK300)/AVERAGE(終値!AR300:BK300),""))</f>
        <v>0.23642964302083969</v>
      </c>
      <c r="AP300" s="500">
        <f>IF(終値!A300="","",IFERROR(4*STDEVP(終値!AS300:BL300)/AVERAGE(終値!AS300:BL300),""))</f>
        <v>0.28763583151141559</v>
      </c>
    </row>
    <row r="301" spans="1:42">
      <c r="A301" s="497" t="str">
        <f>IF(終値!A301="","",終値!A301)</f>
        <v>6331</v>
      </c>
      <c r="B301" s="500">
        <f>IF(終値!A301="","",IFERROR(4*STDEVP(終値!E301:X301)/AVERAGE(終値!E301:X301),""))</f>
        <v>0.16955496501660047</v>
      </c>
      <c r="C301" s="500">
        <f>IF(終値!A301="","",IFERROR(4*STDEVP(終値!F301:Y301)/AVERAGE(終値!F301:Y301),""))</f>
        <v>0.18614857899050588</v>
      </c>
      <c r="D301" s="500">
        <f>IF(終値!A301="","",IFERROR(4*STDEVP(終値!G301:Z301)/AVERAGE(終値!G301:Z301),""))</f>
        <v>0.23497338324894948</v>
      </c>
      <c r="E301" s="500">
        <f>IF(終値!A301="","",IFERROR(4*STDEVP(終値!H301:AA301)/AVERAGE(終値!H301:AA301),""))</f>
        <v>0.27363016469233936</v>
      </c>
      <c r="F301" s="500">
        <f>IF(終値!A301="","",IFERROR(4*STDEVP(終値!I301:AB301)/AVERAGE(終値!I301:AB301),""))</f>
        <v>0.27990258480493446</v>
      </c>
      <c r="G301" s="500">
        <f>IF(終値!A301="","",IFERROR(4*STDEVP(終値!J301:AC301)/AVERAGE(終値!J301:AC301),""))</f>
        <v>0.27742786657947338</v>
      </c>
      <c r="H301" s="500">
        <f>IF(終値!A301="","",IFERROR(4*STDEVP(終値!K301:AD301)/AVERAGE(終値!K301:AD301),""))</f>
        <v>0.26640271320276904</v>
      </c>
      <c r="I301" s="500">
        <f>IF(終値!A301="","",IFERROR(4*STDEVP(終値!L301:AE301)/AVERAGE(終値!L301:AE301),""))</f>
        <v>0.24426486987581492</v>
      </c>
      <c r="J301" s="500">
        <f>IF(終値!A301="","",IFERROR(4*STDEVP(終値!M301:AF301)/AVERAGE(終値!M301:AF301),""))</f>
        <v>0.23873251129665793</v>
      </c>
      <c r="K301" s="500">
        <f>IF(終値!A301="","",IFERROR(4*STDEVP(終値!N301:AG301)/AVERAGE(終値!N301:AG301),""))</f>
        <v>0.24509779614230862</v>
      </c>
      <c r="L301" s="500">
        <f>IF(終値!A301="","",IFERROR(4*STDEVP(終値!O301:AH301)/AVERAGE(終値!O301:AH301),""))</f>
        <v>0.25564527675987658</v>
      </c>
      <c r="M301" s="500">
        <f>IF(終値!A301="","",IFERROR(4*STDEVP(終値!P301:AI301)/AVERAGE(終値!P301:AI301),""))</f>
        <v>0.25681515067184496</v>
      </c>
      <c r="N301" s="500">
        <f>IF(終値!A301="","",IFERROR(4*STDEVP(終値!Q301:AJ301)/AVERAGE(終値!Q301:AJ301),""))</f>
        <v>0.25062992340699736</v>
      </c>
      <c r="O301" s="500">
        <f>IF(終値!A301="","",IFERROR(4*STDEVP(終値!R301:AK301)/AVERAGE(終値!R301:AK301),""))</f>
        <v>0.25667498011809148</v>
      </c>
      <c r="P301" s="500">
        <f>IF(終値!A301="","",IFERROR(4*STDEVP(終値!S301:AL301)/AVERAGE(終値!S301:AL301),""))</f>
        <v>0.23152617359228589</v>
      </c>
      <c r="Q301" s="500">
        <f>IF(終値!A301="","",IFERROR(4*STDEVP(終値!T301:AM301)/AVERAGE(終値!T301:AM301),""))</f>
        <v>0.21957062143871456</v>
      </c>
      <c r="R301" s="500">
        <f>IF(終値!A301="","",IFERROR(4*STDEVP(終値!U301:AN301)/AVERAGE(終値!U301:AN301),""))</f>
        <v>0.21993673299365576</v>
      </c>
      <c r="S301" s="500">
        <f>IF(終値!A301="","",IFERROR(4*STDEVP(終値!V301:AO301)/AVERAGE(終値!V301:AO301),""))</f>
        <v>0.20099399395440154</v>
      </c>
      <c r="T301" s="500">
        <f>IF(終値!A301="","",IFERROR(4*STDEVP(終値!W301:AP301)/AVERAGE(終値!W301:AP301),""))</f>
        <v>0.17805946244714288</v>
      </c>
      <c r="U301" s="500">
        <f>IF(終値!A301="","",IFERROR(4*STDEVP(終値!X301:AQ301)/AVERAGE(終値!X301:AQ301),""))</f>
        <v>0.17043231034313355</v>
      </c>
      <c r="V301" s="500">
        <f>IF(終値!A301="","",IFERROR(4*STDEVP(終値!Y301:AR301)/AVERAGE(終値!Y301:AR301),""))</f>
        <v>0.15836139442561983</v>
      </c>
      <c r="W301" s="500">
        <f>IF(終値!A301="","",IFERROR(4*STDEVP(終値!Z301:AS301)/AVERAGE(終値!Z301:AS301),""))</f>
        <v>0.15712262290681833</v>
      </c>
      <c r="X301" s="500">
        <f>IF(終値!A301="","",IFERROR(4*STDEVP(終値!AA301:AT301)/AVERAGE(終値!AA301:AT301),""))</f>
        <v>0.16997057322964687</v>
      </c>
      <c r="Y301" s="500">
        <f>IF(終値!A301="","",IFERROR(4*STDEVP(終値!AB301:AU301)/AVERAGE(終値!AB301:AU301),""))</f>
        <v>0.18339460933903451</v>
      </c>
      <c r="Z301" s="500">
        <f>IF(終値!A301="","",IFERROR(4*STDEVP(終値!AC301:AV301)/AVERAGE(終値!AC301:AV301),""))</f>
        <v>0.18911459207791181</v>
      </c>
      <c r="AA301" s="500">
        <f>IF(終値!A301="","",IFERROR(4*STDEVP(終値!AD301:AW301)/AVERAGE(終値!AD301:AW301),""))</f>
        <v>0.20418417209442416</v>
      </c>
      <c r="AB301" s="500">
        <f>IF(終値!A301="","",IFERROR(4*STDEVP(終値!AE301:AX301)/AVERAGE(終値!AE301:AX301),""))</f>
        <v>0.20612897421804566</v>
      </c>
      <c r="AC301" s="500">
        <f>IF(終値!A301="","",IFERROR(4*STDEVP(終値!AF301:AY301)/AVERAGE(終値!AF301:AY301),""))</f>
        <v>0.22064941669234672</v>
      </c>
      <c r="AD301" s="500">
        <f>IF(終値!A301="","",IFERROR(4*STDEVP(終値!AG301:AZ301)/AVERAGE(終値!AG301:AZ301),""))</f>
        <v>0.23088777379552569</v>
      </c>
      <c r="AE301" s="500">
        <f>IF(終値!A301="","",IFERROR(4*STDEVP(終値!AH301:BA301)/AVERAGE(終値!AH301:BA301),""))</f>
        <v>0.23378092397789585</v>
      </c>
      <c r="AF301" s="500">
        <f>IF(終値!A301="","",IFERROR(4*STDEVP(終値!AI301:BB301)/AVERAGE(終値!AI301:BB301),""))</f>
        <v>0.23053259244763283</v>
      </c>
      <c r="AG301" s="500">
        <f>IF(終値!A301="","",IFERROR(4*STDEVP(終値!AJ301:BC301)/AVERAGE(終値!AJ301:BC301),""))</f>
        <v>0.22976216618766099</v>
      </c>
      <c r="AH301" s="500">
        <f>IF(終値!A301="","",IFERROR(4*STDEVP(終値!AK301:BD301)/AVERAGE(終値!AK301:BD301),""))</f>
        <v>0.22732399763295616</v>
      </c>
      <c r="AI301" s="500">
        <f>IF(終値!A301="","",IFERROR(4*STDEVP(終値!AL301:BE301)/AVERAGE(終値!AL301:BE301),""))</f>
        <v>0.20810768409047797</v>
      </c>
      <c r="AJ301" s="500">
        <f>IF(終値!A301="","",IFERROR(4*STDEVP(終値!AM301:BF301)/AVERAGE(終値!AM301:BF301),""))</f>
        <v>0.20439416033462965</v>
      </c>
      <c r="AK301" s="500">
        <f>IF(終値!A301="","",IFERROR(4*STDEVP(終値!AN301:BG301)/AVERAGE(終値!AN301:BG301),""))</f>
        <v>0.18766495820596282</v>
      </c>
      <c r="AL301" s="500">
        <f>IF(終値!A301="","",IFERROR(4*STDEVP(終値!AO301:BH301)/AVERAGE(終値!AO301:BH301),""))</f>
        <v>0.15064783997477865</v>
      </c>
      <c r="AM301" s="500">
        <f>IF(終値!A301="","",IFERROR(4*STDEVP(終値!AP301:BI301)/AVERAGE(終値!AP301:BI301),""))</f>
        <v>0.12802206897782126</v>
      </c>
      <c r="AN301" s="500">
        <f>IF(終値!A301="","",IFERROR(4*STDEVP(終値!AQ301:BJ301)/AVERAGE(終値!AQ301:BJ301),""))</f>
        <v>0.12865599613447928</v>
      </c>
      <c r="AO301" s="500">
        <f>IF(終値!A301="","",IFERROR(4*STDEVP(終値!AR301:BK301)/AVERAGE(終値!AR301:BK301),""))</f>
        <v>0.12865599613447928</v>
      </c>
      <c r="AP301" s="500">
        <f>IF(終値!A301="","",IFERROR(4*STDEVP(終値!AS301:BL301)/AVERAGE(終値!AS301:BL301),""))</f>
        <v>0.14499572911003303</v>
      </c>
    </row>
    <row r="302" spans="1:42">
      <c r="A302" s="497" t="str">
        <f>IF(終値!A302="","",終値!A302)</f>
        <v>7741</v>
      </c>
      <c r="B302" s="500">
        <f>IF(終値!A302="","",IFERROR(4*STDEVP(終値!E302:X302)/AVERAGE(終値!E302:X302),""))</f>
        <v>0.1007485557646836</v>
      </c>
      <c r="C302" s="500">
        <f>IF(終値!A302="","",IFERROR(4*STDEVP(終値!F302:Y302)/AVERAGE(終値!F302:Y302),""))</f>
        <v>0.10585953868690443</v>
      </c>
      <c r="D302" s="500">
        <f>IF(終値!A302="","",IFERROR(4*STDEVP(終値!G302:Z302)/AVERAGE(終値!G302:Z302),""))</f>
        <v>0.10314107966353535</v>
      </c>
      <c r="E302" s="500">
        <f>IF(終値!A302="","",IFERROR(4*STDEVP(終値!H302:AA302)/AVERAGE(終値!H302:AA302),""))</f>
        <v>9.9312768174765045E-2</v>
      </c>
      <c r="F302" s="500">
        <f>IF(終値!A302="","",IFERROR(4*STDEVP(終値!I302:AB302)/AVERAGE(終値!I302:AB302),""))</f>
        <v>0.10518086345579615</v>
      </c>
      <c r="G302" s="500">
        <f>IF(終値!A302="","",IFERROR(4*STDEVP(終値!J302:AC302)/AVERAGE(終値!J302:AC302),""))</f>
        <v>0.10728587268267534</v>
      </c>
      <c r="H302" s="500">
        <f>IF(終値!A302="","",IFERROR(4*STDEVP(終値!K302:AD302)/AVERAGE(終値!K302:AD302),""))</f>
        <v>0.10366429984220868</v>
      </c>
      <c r="I302" s="500">
        <f>IF(終値!A302="","",IFERROR(4*STDEVP(終値!L302:AE302)/AVERAGE(終値!L302:AE302),""))</f>
        <v>9.6340667826534832E-2</v>
      </c>
      <c r="J302" s="500">
        <f>IF(終値!A302="","",IFERROR(4*STDEVP(終値!M302:AF302)/AVERAGE(終値!M302:AF302),""))</f>
        <v>8.1942185635932391E-2</v>
      </c>
      <c r="K302" s="500">
        <f>IF(終値!A302="","",IFERROR(4*STDEVP(終値!N302:AG302)/AVERAGE(終値!N302:AG302),""))</f>
        <v>7.9997003685141566E-2</v>
      </c>
      <c r="L302" s="500">
        <f>IF(終値!A302="","",IFERROR(4*STDEVP(終値!O302:AH302)/AVERAGE(終値!O302:AH302),""))</f>
        <v>7.9556738071854802E-2</v>
      </c>
      <c r="M302" s="500">
        <f>IF(終値!A302="","",IFERROR(4*STDEVP(終値!P302:AI302)/AVERAGE(終値!P302:AI302),""))</f>
        <v>8.3223934299024402E-2</v>
      </c>
      <c r="N302" s="500">
        <f>IF(終値!A302="","",IFERROR(4*STDEVP(終値!Q302:AJ302)/AVERAGE(終値!Q302:AJ302),""))</f>
        <v>8.8481327157480263E-2</v>
      </c>
      <c r="O302" s="500">
        <f>IF(終値!A302="","",IFERROR(4*STDEVP(終値!R302:AK302)/AVERAGE(終値!R302:AK302),""))</f>
        <v>0.10081043856463087</v>
      </c>
      <c r="P302" s="500">
        <f>IF(終値!A302="","",IFERROR(4*STDEVP(終値!S302:AL302)/AVERAGE(終値!S302:AL302),""))</f>
        <v>0.11347086704027863</v>
      </c>
      <c r="Q302" s="500">
        <f>IF(終値!A302="","",IFERROR(4*STDEVP(終値!T302:AM302)/AVERAGE(終値!T302:AM302),""))</f>
        <v>0.14436853756518336</v>
      </c>
      <c r="R302" s="500">
        <f>IF(終値!A302="","",IFERROR(4*STDEVP(終値!U302:AN302)/AVERAGE(終値!U302:AN302),""))</f>
        <v>0.15344042654086118</v>
      </c>
      <c r="S302" s="500">
        <f>IF(終値!A302="","",IFERROR(4*STDEVP(終値!V302:AO302)/AVERAGE(終値!V302:AO302),""))</f>
        <v>0.15618804322085941</v>
      </c>
      <c r="T302" s="500">
        <f>IF(終値!A302="","",IFERROR(4*STDEVP(終値!W302:AP302)/AVERAGE(終値!W302:AP302),""))</f>
        <v>0.15542454860661234</v>
      </c>
      <c r="U302" s="500">
        <f>IF(終値!A302="","",IFERROR(4*STDEVP(終値!X302:AQ302)/AVERAGE(終値!X302:AQ302),""))</f>
        <v>0.14979437658106096</v>
      </c>
      <c r="V302" s="500">
        <f>IF(終値!A302="","",IFERROR(4*STDEVP(終値!Y302:AR302)/AVERAGE(終値!Y302:AR302),""))</f>
        <v>0.14255128965546843</v>
      </c>
      <c r="W302" s="500">
        <f>IF(終値!A302="","",IFERROR(4*STDEVP(終値!Z302:AS302)/AVERAGE(終値!Z302:AS302),""))</f>
        <v>0.11842822948454108</v>
      </c>
      <c r="X302" s="500">
        <f>IF(終値!A302="","",IFERROR(4*STDEVP(終値!AA302:AT302)/AVERAGE(終値!AA302:AT302),""))</f>
        <v>0.11871425803278018</v>
      </c>
      <c r="Y302" s="500">
        <f>IF(終値!A302="","",IFERROR(4*STDEVP(終値!AB302:AU302)/AVERAGE(終値!AB302:AU302),""))</f>
        <v>0.12133753625751575</v>
      </c>
      <c r="Z302" s="500">
        <f>IF(終値!A302="","",IFERROR(4*STDEVP(終値!AC302:AV302)/AVERAGE(終値!AC302:AV302),""))</f>
        <v>0.12047456345423503</v>
      </c>
      <c r="AA302" s="500">
        <f>IF(終値!A302="","",IFERROR(4*STDEVP(終値!AD302:AW302)/AVERAGE(終値!AD302:AW302),""))</f>
        <v>0.1174175248461837</v>
      </c>
      <c r="AB302" s="500">
        <f>IF(終値!A302="","",IFERROR(4*STDEVP(終値!AE302:AX302)/AVERAGE(終値!AE302:AX302),""))</f>
        <v>0.12127904929423255</v>
      </c>
      <c r="AC302" s="500">
        <f>IF(終値!A302="","",IFERROR(4*STDEVP(終値!AF302:AY302)/AVERAGE(終値!AF302:AY302),""))</f>
        <v>0.12004063284949502</v>
      </c>
      <c r="AD302" s="500">
        <f>IF(終値!A302="","",IFERROR(4*STDEVP(終値!AG302:AZ302)/AVERAGE(終値!AG302:AZ302),""))</f>
        <v>0.11761864223806058</v>
      </c>
      <c r="AE302" s="500">
        <f>IF(終値!A302="","",IFERROR(4*STDEVP(終値!AH302:BA302)/AVERAGE(終値!AH302:BA302),""))</f>
        <v>0.11400335657771087</v>
      </c>
      <c r="AF302" s="500">
        <f>IF(終値!A302="","",IFERROR(4*STDEVP(終値!AI302:BB302)/AVERAGE(終値!AI302:BB302),""))</f>
        <v>0.11327887203901424</v>
      </c>
      <c r="AG302" s="500">
        <f>IF(終値!A302="","",IFERROR(4*STDEVP(終値!AJ302:BC302)/AVERAGE(終値!AJ302:BC302),""))</f>
        <v>0.11411043498536955</v>
      </c>
      <c r="AH302" s="500">
        <f>IF(終値!A302="","",IFERROR(4*STDEVP(終値!AK302:BD302)/AVERAGE(終値!AK302:BD302),""))</f>
        <v>0.11639640721869678</v>
      </c>
      <c r="AI302" s="500">
        <f>IF(終値!A302="","",IFERROR(4*STDEVP(終値!AL302:BE302)/AVERAGE(終値!AL302:BE302),""))</f>
        <v>0.11649576014966331</v>
      </c>
      <c r="AJ302" s="500">
        <f>IF(終値!A302="","",IFERROR(4*STDEVP(終値!AM302:BF302)/AVERAGE(終値!AM302:BF302),""))</f>
        <v>0.11525114073894258</v>
      </c>
      <c r="AK302" s="500">
        <f>IF(終値!A302="","",IFERROR(4*STDEVP(終値!AN302:BG302)/AVERAGE(終値!AN302:BG302),""))</f>
        <v>9.3868536859232354E-2</v>
      </c>
      <c r="AL302" s="500">
        <f>IF(終値!A302="","",IFERROR(4*STDEVP(終値!AO302:BH302)/AVERAGE(終値!AO302:BH302),""))</f>
        <v>8.5142879865325385E-2</v>
      </c>
      <c r="AM302" s="500">
        <f>IF(終値!A302="","",IFERROR(4*STDEVP(終値!AP302:BI302)/AVERAGE(終値!AP302:BI302),""))</f>
        <v>8.3843247307049631E-2</v>
      </c>
      <c r="AN302" s="500">
        <f>IF(終値!A302="","",IFERROR(4*STDEVP(終値!AQ302:BJ302)/AVERAGE(終値!AQ302:BJ302),""))</f>
        <v>9.4211608650169004E-2</v>
      </c>
      <c r="AO302" s="500">
        <f>IF(終値!A302="","",IFERROR(4*STDEVP(終値!AR302:BK302)/AVERAGE(終値!AR302:BK302),""))</f>
        <v>0.10679784177257404</v>
      </c>
      <c r="AP302" s="500">
        <f>IF(終値!A302="","",IFERROR(4*STDEVP(終値!AS302:BL302)/AVERAGE(終値!AS302:BL302),""))</f>
        <v>0.1079760500490012</v>
      </c>
    </row>
    <row r="303" spans="1:42">
      <c r="A303" s="497" t="str">
        <f>IF(終値!A303="","",終値!A303)</f>
        <v>1321</v>
      </c>
      <c r="B303" s="500">
        <f>IF(終値!A303="","",IFERROR(4*STDEVP(終値!E303:X303)/AVERAGE(終値!E303:X303),""))</f>
        <v>0.12643482115495763</v>
      </c>
      <c r="C303" s="500">
        <f>IF(終値!A303="","",IFERROR(4*STDEVP(終値!F303:Y303)/AVERAGE(終値!F303:Y303),""))</f>
        <v>0.12855358154822263</v>
      </c>
      <c r="D303" s="500">
        <f>IF(終値!A303="","",IFERROR(4*STDEVP(終値!G303:Z303)/AVERAGE(終値!G303:Z303),""))</f>
        <v>0.13458414716285907</v>
      </c>
      <c r="E303" s="500">
        <f>IF(終値!A303="","",IFERROR(4*STDEVP(終値!H303:AA303)/AVERAGE(終値!H303:AA303),""))</f>
        <v>0.14565606754285809</v>
      </c>
      <c r="F303" s="500">
        <f>IF(終値!A303="","",IFERROR(4*STDEVP(終値!I303:AB303)/AVERAGE(終値!I303:AB303),""))</f>
        <v>0.15314875679939585</v>
      </c>
      <c r="G303" s="500">
        <f>IF(終値!A303="","",IFERROR(4*STDEVP(終値!J303:AC303)/AVERAGE(終値!J303:AC303),""))</f>
        <v>0.15529799976389119</v>
      </c>
      <c r="H303" s="500">
        <f>IF(終値!A303="","",IFERROR(4*STDEVP(終値!K303:AD303)/AVERAGE(終値!K303:AD303),""))</f>
        <v>0.15104805033833951</v>
      </c>
      <c r="I303" s="500">
        <f>IF(終値!A303="","",IFERROR(4*STDEVP(終値!L303:AE303)/AVERAGE(終値!L303:AE303),""))</f>
        <v>0.13786462594113646</v>
      </c>
      <c r="J303" s="500">
        <f>IF(終値!A303="","",IFERROR(4*STDEVP(終値!M303:AF303)/AVERAGE(終値!M303:AF303),""))</f>
        <v>0.12221084436204391</v>
      </c>
      <c r="K303" s="500">
        <f>IF(終値!A303="","",IFERROR(4*STDEVP(終値!N303:AG303)/AVERAGE(終値!N303:AG303),""))</f>
        <v>0.11787080808116832</v>
      </c>
      <c r="L303" s="500">
        <f>IF(終値!A303="","",IFERROR(4*STDEVP(終値!O303:AH303)/AVERAGE(終値!O303:AH303),""))</f>
        <v>0.12278176181028116</v>
      </c>
      <c r="M303" s="500">
        <f>IF(終値!A303="","",IFERROR(4*STDEVP(終値!P303:AI303)/AVERAGE(終値!P303:AI303),""))</f>
        <v>0.11972835523938444</v>
      </c>
      <c r="N303" s="500">
        <f>IF(終値!A303="","",IFERROR(4*STDEVP(終値!Q303:AJ303)/AVERAGE(終値!Q303:AJ303),""))</f>
        <v>0.11530096859098879</v>
      </c>
      <c r="O303" s="500">
        <f>IF(終値!A303="","",IFERROR(4*STDEVP(終値!R303:AK303)/AVERAGE(終値!R303:AK303),""))</f>
        <v>0.12014131445575771</v>
      </c>
      <c r="P303" s="500">
        <f>IF(終値!A303="","",IFERROR(4*STDEVP(終値!S303:AL303)/AVERAGE(終値!S303:AL303),""))</f>
        <v>0.1065356813072255</v>
      </c>
      <c r="Q303" s="500">
        <f>IF(終値!A303="","",IFERROR(4*STDEVP(終値!T303:AM303)/AVERAGE(終値!T303:AM303),""))</f>
        <v>0.10196243836941328</v>
      </c>
      <c r="R303" s="500">
        <f>IF(終値!A303="","",IFERROR(4*STDEVP(終値!U303:AN303)/AVERAGE(終値!U303:AN303),""))</f>
        <v>0.10066033730397093</v>
      </c>
      <c r="S303" s="500">
        <f>IF(終値!A303="","",IFERROR(4*STDEVP(終値!V303:AO303)/AVERAGE(終値!V303:AO303),""))</f>
        <v>9.524248810301747E-2</v>
      </c>
      <c r="T303" s="500">
        <f>IF(終値!A303="","",IFERROR(4*STDEVP(終値!W303:AP303)/AVERAGE(終値!W303:AP303),""))</f>
        <v>8.6080484854670125E-2</v>
      </c>
      <c r="U303" s="500">
        <f>IF(終値!A303="","",IFERROR(4*STDEVP(終値!X303:AQ303)/AVERAGE(終値!X303:AQ303),""))</f>
        <v>9.538319035572751E-2</v>
      </c>
      <c r="V303" s="500">
        <f>IF(終値!A303="","",IFERROR(4*STDEVP(終値!Y303:AR303)/AVERAGE(終値!Y303:AR303),""))</f>
        <v>0.11321122718719284</v>
      </c>
      <c r="W303" s="500">
        <f>IF(終値!A303="","",IFERROR(4*STDEVP(終値!Z303:AS303)/AVERAGE(終値!Z303:AS303),""))</f>
        <v>0.12577865165407842</v>
      </c>
      <c r="X303" s="500">
        <f>IF(終値!A303="","",IFERROR(4*STDEVP(終値!AA303:AT303)/AVERAGE(終値!AA303:AT303),""))</f>
        <v>0.13444816644507887</v>
      </c>
      <c r="Y303" s="500">
        <f>IF(終値!A303="","",IFERROR(4*STDEVP(終値!AB303:AU303)/AVERAGE(終値!AB303:AU303),""))</f>
        <v>0.14927890984161593</v>
      </c>
      <c r="Z303" s="500">
        <f>IF(終値!A303="","",IFERROR(4*STDEVP(終値!AC303:AV303)/AVERAGE(終値!AC303:AV303),""))</f>
        <v>0.15163106133017945</v>
      </c>
      <c r="AA303" s="500">
        <f>IF(終値!A303="","",IFERROR(4*STDEVP(終値!AD303:AW303)/AVERAGE(終値!AD303:AW303),""))</f>
        <v>0.15262372218664019</v>
      </c>
      <c r="AB303" s="500">
        <f>IF(終値!A303="","",IFERROR(4*STDEVP(終値!AE303:AX303)/AVERAGE(終値!AE303:AX303),""))</f>
        <v>0.15096968917615389</v>
      </c>
      <c r="AC303" s="500">
        <f>IF(終値!A303="","",IFERROR(4*STDEVP(終値!AF303:AY303)/AVERAGE(終値!AF303:AY303),""))</f>
        <v>0.15120208598895141</v>
      </c>
      <c r="AD303" s="500">
        <f>IF(終値!A303="","",IFERROR(4*STDEVP(終値!AG303:AZ303)/AVERAGE(終値!AG303:AZ303),""))</f>
        <v>0.15166194854096093</v>
      </c>
      <c r="AE303" s="500">
        <f>IF(終値!A303="","",IFERROR(4*STDEVP(終値!AH303:BA303)/AVERAGE(終値!AH303:BA303),""))</f>
        <v>0.15328926130173248</v>
      </c>
      <c r="AF303" s="500">
        <f>IF(終値!A303="","",IFERROR(4*STDEVP(終値!AI303:BB303)/AVERAGE(終値!AI303:BB303),""))</f>
        <v>0.14861096884989822</v>
      </c>
      <c r="AG303" s="500">
        <f>IF(終値!A303="","",IFERROR(4*STDEVP(終値!AJ303:BC303)/AVERAGE(終値!AJ303:BC303),""))</f>
        <v>0.15107437978538035</v>
      </c>
      <c r="AH303" s="500">
        <f>IF(終値!A303="","",IFERROR(4*STDEVP(終値!AK303:BD303)/AVERAGE(終値!AK303:BD303),""))</f>
        <v>0.15123971517894647</v>
      </c>
      <c r="AI303" s="500">
        <f>IF(終値!A303="","",IFERROR(4*STDEVP(終値!AL303:BE303)/AVERAGE(終値!AL303:BE303),""))</f>
        <v>0.13477489828290182</v>
      </c>
      <c r="AJ303" s="500">
        <f>IF(終値!A303="","",IFERROR(4*STDEVP(終値!AM303:BF303)/AVERAGE(終値!AM303:BF303),""))</f>
        <v>0.12865587345790783</v>
      </c>
      <c r="AK303" s="500">
        <f>IF(終値!A303="","",IFERROR(4*STDEVP(終値!AN303:BG303)/AVERAGE(終値!AN303:BG303),""))</f>
        <v>0.12764953649459948</v>
      </c>
      <c r="AL303" s="500">
        <f>IF(終値!A303="","",IFERROR(4*STDEVP(終値!AO303:BH303)/AVERAGE(終値!AO303:BH303),""))</f>
        <v>0.13981458619350728</v>
      </c>
      <c r="AM303" s="500">
        <f>IF(終値!A303="","",IFERROR(4*STDEVP(終値!AP303:BI303)/AVERAGE(終値!AP303:BI303),""))</f>
        <v>0.14392703034114063</v>
      </c>
      <c r="AN303" s="500">
        <f>IF(終値!A303="","",IFERROR(4*STDEVP(終値!AQ303:BJ303)/AVERAGE(終値!AQ303:BJ303),""))</f>
        <v>0.14138366830988544</v>
      </c>
      <c r="AO303" s="500">
        <f>IF(終値!A303="","",IFERROR(4*STDEVP(終値!AR303:BK303)/AVERAGE(終値!AR303:BK303),""))</f>
        <v>0.14676738926388747</v>
      </c>
      <c r="AP303" s="500">
        <f>IF(終値!A303="","",IFERROR(4*STDEVP(終値!AS303:BL303)/AVERAGE(終値!AS303:BL303),""))</f>
        <v>0.1487492198692712</v>
      </c>
    </row>
    <row r="304" spans="1:42">
      <c r="A304" s="497" t="str">
        <f>IF(終値!A304="","",終値!A304)</f>
        <v>1944</v>
      </c>
      <c r="B304" s="500">
        <f>IF(終値!A304="","",IFERROR(4*STDEVP(終値!E304:X304)/AVERAGE(終値!E304:X304),""))</f>
        <v>0.12107374320550404</v>
      </c>
      <c r="C304" s="500">
        <f>IF(終値!A304="","",IFERROR(4*STDEVP(終値!F304:Y304)/AVERAGE(終値!F304:Y304),""))</f>
        <v>0.12912873376770273</v>
      </c>
      <c r="D304" s="500">
        <f>IF(終値!A304="","",IFERROR(4*STDEVP(終値!G304:Z304)/AVERAGE(終値!G304:Z304),""))</f>
        <v>0.15544293500112605</v>
      </c>
      <c r="E304" s="500">
        <f>IF(終値!A304="","",IFERROR(4*STDEVP(終値!H304:AA304)/AVERAGE(終値!H304:AA304),""))</f>
        <v>0.16604407020132952</v>
      </c>
      <c r="F304" s="500">
        <f>IF(終値!A304="","",IFERROR(4*STDEVP(終値!I304:AB304)/AVERAGE(終値!I304:AB304),""))</f>
        <v>0.1608856799900826</v>
      </c>
      <c r="G304" s="500">
        <f>IF(終値!A304="","",IFERROR(4*STDEVP(終値!J304:AC304)/AVERAGE(終値!J304:AC304),""))</f>
        <v>0.15495416790416103</v>
      </c>
      <c r="H304" s="500">
        <f>IF(終値!A304="","",IFERROR(4*STDEVP(終値!K304:AD304)/AVERAGE(終値!K304:AD304),""))</f>
        <v>0.15054279522973285</v>
      </c>
      <c r="I304" s="500">
        <f>IF(終値!A304="","",IFERROR(4*STDEVP(終値!L304:AE304)/AVERAGE(終値!L304:AE304),""))</f>
        <v>0.14743687377819459</v>
      </c>
      <c r="J304" s="500">
        <f>IF(終値!A304="","",IFERROR(4*STDEVP(終値!M304:AF304)/AVERAGE(終値!M304:AF304),""))</f>
        <v>0.15402755477873106</v>
      </c>
      <c r="K304" s="500">
        <f>IF(終値!A304="","",IFERROR(4*STDEVP(終値!N304:AG304)/AVERAGE(終値!N304:AG304),""))</f>
        <v>0.16135512192336018</v>
      </c>
      <c r="L304" s="500">
        <f>IF(終値!A304="","",IFERROR(4*STDEVP(終値!O304:AH304)/AVERAGE(終値!O304:AH304),""))</f>
        <v>0.16865708260732287</v>
      </c>
      <c r="M304" s="500">
        <f>IF(終値!A304="","",IFERROR(4*STDEVP(終値!P304:AI304)/AVERAGE(終値!P304:AI304),""))</f>
        <v>0.17341762615876061</v>
      </c>
      <c r="N304" s="500">
        <f>IF(終値!A304="","",IFERROR(4*STDEVP(終値!Q304:AJ304)/AVERAGE(終値!Q304:AJ304),""))</f>
        <v>0.17001025958543831</v>
      </c>
      <c r="O304" s="500">
        <f>IF(終値!A304="","",IFERROR(4*STDEVP(終値!R304:AK304)/AVERAGE(終値!R304:AK304),""))</f>
        <v>0.16806666800669806</v>
      </c>
      <c r="P304" s="500">
        <f>IF(終値!A304="","",IFERROR(4*STDEVP(終値!S304:AL304)/AVERAGE(終値!S304:AL304),""))</f>
        <v>0.14943407456247682</v>
      </c>
      <c r="Q304" s="500">
        <f>IF(終値!A304="","",IFERROR(4*STDEVP(終値!T304:AM304)/AVERAGE(終値!T304:AM304),""))</f>
        <v>0.13743360493263954</v>
      </c>
      <c r="R304" s="500">
        <f>IF(終値!A304="","",IFERROR(4*STDEVP(終値!U304:AN304)/AVERAGE(終値!U304:AN304),""))</f>
        <v>0.13248369503047344</v>
      </c>
      <c r="S304" s="500">
        <f>IF(終値!A304="","",IFERROR(4*STDEVP(終値!V304:AO304)/AVERAGE(終値!V304:AO304),""))</f>
        <v>0.136950997033325</v>
      </c>
      <c r="T304" s="500">
        <f>IF(終値!A304="","",IFERROR(4*STDEVP(終値!W304:AP304)/AVERAGE(終値!W304:AP304),""))</f>
        <v>0.1413890353494055</v>
      </c>
      <c r="U304" s="500">
        <f>IF(終値!A304="","",IFERROR(4*STDEVP(終値!X304:AQ304)/AVERAGE(終値!X304:AQ304),""))</f>
        <v>0.18811623621580476</v>
      </c>
      <c r="V304" s="500">
        <f>IF(終値!A304="","",IFERROR(4*STDEVP(終値!Y304:AR304)/AVERAGE(終値!Y304:AR304),""))</f>
        <v>0.22159544421638938</v>
      </c>
      <c r="W304" s="500">
        <f>IF(終値!A304="","",IFERROR(4*STDEVP(終値!Z304:AS304)/AVERAGE(終値!Z304:AS304),""))</f>
        <v>0.2453086131993491</v>
      </c>
      <c r="X304" s="500">
        <f>IF(終値!A304="","",IFERROR(4*STDEVP(終値!AA304:AT304)/AVERAGE(終値!AA304:AT304),""))</f>
        <v>0.25715012262592007</v>
      </c>
      <c r="Y304" s="500">
        <f>IF(終値!A304="","",IFERROR(4*STDEVP(終値!AB304:AU304)/AVERAGE(終値!AB304:AU304),""))</f>
        <v>0.27864442846043153</v>
      </c>
      <c r="Z304" s="500">
        <f>IF(終値!A304="","",IFERROR(4*STDEVP(終値!AC304:AV304)/AVERAGE(終値!AC304:AV304),""))</f>
        <v>0.30327026833125348</v>
      </c>
      <c r="AA304" s="500">
        <f>IF(終値!A304="","",IFERROR(4*STDEVP(終値!AD304:AW304)/AVERAGE(終値!AD304:AW304),""))</f>
        <v>0.32682999894684744</v>
      </c>
      <c r="AB304" s="500">
        <f>IF(終値!A304="","",IFERROR(4*STDEVP(終値!AE304:AX304)/AVERAGE(終値!AE304:AX304),""))</f>
        <v>0.34772452443093993</v>
      </c>
      <c r="AC304" s="500">
        <f>IF(終値!A304="","",IFERROR(4*STDEVP(終値!AF304:AY304)/AVERAGE(終値!AF304:AY304),""))</f>
        <v>0.35451583812535048</v>
      </c>
      <c r="AD304" s="500">
        <f>IF(終値!A304="","",IFERROR(4*STDEVP(終値!AG304:AZ304)/AVERAGE(終値!AG304:AZ304),""))</f>
        <v>0.35540033420010586</v>
      </c>
      <c r="AE304" s="500">
        <f>IF(終値!A304="","",IFERROR(4*STDEVP(終値!AH304:BA304)/AVERAGE(終値!AH304:BA304),""))</f>
        <v>0.34577371706468435</v>
      </c>
      <c r="AF304" s="500">
        <f>IF(終値!A304="","",IFERROR(4*STDEVP(終値!AI304:BB304)/AVERAGE(終値!AI304:BB304),""))</f>
        <v>0.33093854586230281</v>
      </c>
      <c r="AG304" s="500">
        <f>IF(終値!A304="","",IFERROR(4*STDEVP(終値!AJ304:BC304)/AVERAGE(終値!AJ304:BC304),""))</f>
        <v>0.3117558868177554</v>
      </c>
      <c r="AH304" s="500">
        <f>IF(終値!A304="","",IFERROR(4*STDEVP(終値!AK304:BD304)/AVERAGE(終値!AK304:BD304),""))</f>
        <v>0.29343314583090729</v>
      </c>
      <c r="AI304" s="500">
        <f>IF(終値!A304="","",IFERROR(4*STDEVP(終値!AL304:BE304)/AVERAGE(終値!AL304:BE304),""))</f>
        <v>0.25212956908446293</v>
      </c>
      <c r="AJ304" s="500">
        <f>IF(終値!A304="","",IFERROR(4*STDEVP(終値!AM304:BF304)/AVERAGE(終値!AM304:BF304),""))</f>
        <v>0.20668044582767492</v>
      </c>
      <c r="AK304" s="500">
        <f>IF(終値!A304="","",IFERROR(4*STDEVP(終値!AN304:BG304)/AVERAGE(終値!AN304:BG304),""))</f>
        <v>0.16981126335946234</v>
      </c>
      <c r="AL304" s="500">
        <f>IF(終値!A304="","",IFERROR(4*STDEVP(終値!AO304:BH304)/AVERAGE(終値!AO304:BH304),""))</f>
        <v>0.14055863124638848</v>
      </c>
      <c r="AM304" s="500">
        <f>IF(終値!A304="","",IFERROR(4*STDEVP(終値!AP304:BI304)/AVERAGE(終値!AP304:BI304),""))</f>
        <v>0.13321677904133844</v>
      </c>
      <c r="AN304" s="500">
        <f>IF(終値!A304="","",IFERROR(4*STDEVP(終値!AQ304:BJ304)/AVERAGE(終値!AQ304:BJ304),""))</f>
        <v>0.12305992213413071</v>
      </c>
      <c r="AO304" s="500">
        <f>IF(終値!A304="","",IFERROR(4*STDEVP(終値!AR304:BK304)/AVERAGE(終値!AR304:BK304),""))</f>
        <v>0.14040160089243778</v>
      </c>
      <c r="AP304" s="500">
        <f>IF(終値!A304="","",IFERROR(4*STDEVP(終値!AS304:BL304)/AVERAGE(終値!AS304:BL304),""))</f>
        <v>0.17044051044178013</v>
      </c>
    </row>
    <row r="305" spans="1:42">
      <c r="A305" s="497" t="str">
        <f>IF(終値!A305="","",終値!A305)</f>
        <v>7532</v>
      </c>
      <c r="B305" s="500">
        <f>IF(終値!A305="","",IFERROR(4*STDEVP(終値!E305:X305)/AVERAGE(終値!E305:X305),""))</f>
        <v>0.12722766236000155</v>
      </c>
      <c r="C305" s="500">
        <f>IF(終値!A305="","",IFERROR(4*STDEVP(終値!F305:Y305)/AVERAGE(終値!F305:Y305),""))</f>
        <v>0.12774113447118279</v>
      </c>
      <c r="D305" s="500">
        <f>IF(終値!A305="","",IFERROR(4*STDEVP(終値!G305:Z305)/AVERAGE(終値!G305:Z305),""))</f>
        <v>0.12925420426218653</v>
      </c>
      <c r="E305" s="500">
        <f>IF(終値!A305="","",IFERROR(4*STDEVP(終値!H305:AA305)/AVERAGE(終値!H305:AA305),""))</f>
        <v>0.13329808015089803</v>
      </c>
      <c r="F305" s="500">
        <f>IF(終値!A305="","",IFERROR(4*STDEVP(終値!I305:AB305)/AVERAGE(終値!I305:AB305),""))</f>
        <v>0.14763492377343107</v>
      </c>
      <c r="G305" s="500">
        <f>IF(終値!A305="","",IFERROR(4*STDEVP(終値!J305:AC305)/AVERAGE(終値!J305:AC305),""))</f>
        <v>0.15717368385037464</v>
      </c>
      <c r="H305" s="500">
        <f>IF(終値!A305="","",IFERROR(4*STDEVP(終値!K305:AD305)/AVERAGE(終値!K305:AD305),""))</f>
        <v>0.1625261951255795</v>
      </c>
      <c r="I305" s="500">
        <f>IF(終値!A305="","",IFERROR(4*STDEVP(終値!L305:AE305)/AVERAGE(終値!L305:AE305),""))</f>
        <v>0.13361588425134158</v>
      </c>
      <c r="J305" s="500">
        <f>IF(終値!A305="","",IFERROR(4*STDEVP(終値!M305:AF305)/AVERAGE(終値!M305:AF305),""))</f>
        <v>0.1204314921994004</v>
      </c>
      <c r="K305" s="500">
        <f>IF(終値!A305="","",IFERROR(4*STDEVP(終値!N305:AG305)/AVERAGE(終値!N305:AG305),""))</f>
        <v>0.11811087101091627</v>
      </c>
      <c r="L305" s="500">
        <f>IF(終値!A305="","",IFERROR(4*STDEVP(終値!O305:AH305)/AVERAGE(終値!O305:AH305),""))</f>
        <v>0.12213514388408002</v>
      </c>
      <c r="M305" s="500">
        <f>IF(終値!A305="","",IFERROR(4*STDEVP(終値!P305:AI305)/AVERAGE(終値!P305:AI305),""))</f>
        <v>0.1264531348684089</v>
      </c>
      <c r="N305" s="500">
        <f>IF(終値!A305="","",IFERROR(4*STDEVP(終値!Q305:AJ305)/AVERAGE(終値!Q305:AJ305),""))</f>
        <v>0.13018711922889492</v>
      </c>
      <c r="O305" s="500">
        <f>IF(終値!A305="","",IFERROR(4*STDEVP(終値!R305:AK305)/AVERAGE(終値!R305:AK305),""))</f>
        <v>0.12816804502848672</v>
      </c>
      <c r="P305" s="500">
        <f>IF(終値!A305="","",IFERROR(4*STDEVP(終値!S305:AL305)/AVERAGE(終値!S305:AL305),""))</f>
        <v>0.12027142193389236</v>
      </c>
      <c r="Q305" s="500">
        <f>IF(終値!A305="","",IFERROR(4*STDEVP(終値!T305:AM305)/AVERAGE(終値!T305:AM305),""))</f>
        <v>0.11598156257446444</v>
      </c>
      <c r="R305" s="500">
        <f>IF(終値!A305="","",IFERROR(4*STDEVP(終値!U305:AN305)/AVERAGE(終値!U305:AN305),""))</f>
        <v>0.11380413851446973</v>
      </c>
      <c r="S305" s="500">
        <f>IF(終値!A305="","",IFERROR(4*STDEVP(終値!V305:AO305)/AVERAGE(終値!V305:AO305),""))</f>
        <v>0.10623662503367663</v>
      </c>
      <c r="T305" s="500">
        <f>IF(終値!A305="","",IFERROR(4*STDEVP(終値!W305:AP305)/AVERAGE(終値!W305:AP305),""))</f>
        <v>9.7803393118189502E-2</v>
      </c>
      <c r="U305" s="500">
        <f>IF(終値!A305="","",IFERROR(4*STDEVP(終値!X305:AQ305)/AVERAGE(終値!X305:AQ305),""))</f>
        <v>9.8938345377219891E-2</v>
      </c>
      <c r="V305" s="500">
        <f>IF(終値!A305="","",IFERROR(4*STDEVP(終値!Y305:AR305)/AVERAGE(終値!Y305:AR305),""))</f>
        <v>9.7620778790633633E-2</v>
      </c>
      <c r="W305" s="500">
        <f>IF(終値!A305="","",IFERROR(4*STDEVP(終値!Z305:AS305)/AVERAGE(終値!Z305:AS305),""))</f>
        <v>8.9024612452897056E-2</v>
      </c>
      <c r="X305" s="500">
        <f>IF(終値!A305="","",IFERROR(4*STDEVP(終値!AA305:AT305)/AVERAGE(終値!AA305:AT305),""))</f>
        <v>8.0278923843224576E-2</v>
      </c>
      <c r="Y305" s="500">
        <f>IF(終値!A305="","",IFERROR(4*STDEVP(終値!AB305:AU305)/AVERAGE(終値!AB305:AU305),""))</f>
        <v>7.7043573285943537E-2</v>
      </c>
      <c r="Z305" s="500">
        <f>IF(終値!A305="","",IFERROR(4*STDEVP(終値!AC305:AV305)/AVERAGE(終値!AC305:AV305),""))</f>
        <v>7.6101818967141771E-2</v>
      </c>
      <c r="AA305" s="500">
        <f>IF(終値!A305="","",IFERROR(4*STDEVP(終値!AD305:AW305)/AVERAGE(終値!AD305:AW305),""))</f>
        <v>7.5545146784454204E-2</v>
      </c>
      <c r="AB305" s="500">
        <f>IF(終値!A305="","",IFERROR(4*STDEVP(終値!AE305:AX305)/AVERAGE(終値!AE305:AX305),""))</f>
        <v>6.4291754865065234E-2</v>
      </c>
      <c r="AC305" s="500">
        <f>IF(終値!A305="","",IFERROR(4*STDEVP(終値!AF305:AY305)/AVERAGE(終値!AF305:AY305),""))</f>
        <v>6.3826000052630824E-2</v>
      </c>
      <c r="AD305" s="500">
        <f>IF(終値!A305="","",IFERROR(4*STDEVP(終値!AG305:AZ305)/AVERAGE(終値!AG305:AZ305),""))</f>
        <v>6.4187121171214195E-2</v>
      </c>
      <c r="AE305" s="500">
        <f>IF(終値!A305="","",IFERROR(4*STDEVP(終値!AH305:BA305)/AVERAGE(終値!AH305:BA305),""))</f>
        <v>7.9587297963286119E-2</v>
      </c>
      <c r="AF305" s="500">
        <f>IF(終値!A305="","",IFERROR(4*STDEVP(終値!AI305:BB305)/AVERAGE(終値!AI305:BB305),""))</f>
        <v>8.173690462152354E-2</v>
      </c>
      <c r="AG305" s="500">
        <f>IF(終値!A305="","",IFERROR(4*STDEVP(終値!AJ305:BC305)/AVERAGE(終値!AJ305:BC305),""))</f>
        <v>8.1612123623497235E-2</v>
      </c>
      <c r="AH305" s="500">
        <f>IF(終値!A305="","",IFERROR(4*STDEVP(終値!AK305:BD305)/AVERAGE(終値!AK305:BD305),""))</f>
        <v>8.3007045571405605E-2</v>
      </c>
      <c r="AI305" s="500">
        <f>IF(終値!A305="","",IFERROR(4*STDEVP(終値!AL305:BE305)/AVERAGE(終値!AL305:BE305),""))</f>
        <v>8.1168605320765197E-2</v>
      </c>
      <c r="AJ305" s="500">
        <f>IF(終値!A305="","",IFERROR(4*STDEVP(終値!AM305:BF305)/AVERAGE(終値!AM305:BF305),""))</f>
        <v>8.4435805929562527E-2</v>
      </c>
      <c r="AK305" s="500">
        <f>IF(終値!A305="","",IFERROR(4*STDEVP(終値!AN305:BG305)/AVERAGE(終値!AN305:BG305),""))</f>
        <v>8.9083726498267318E-2</v>
      </c>
      <c r="AL305" s="500">
        <f>IF(終値!A305="","",IFERROR(4*STDEVP(終値!AO305:BH305)/AVERAGE(終値!AO305:BH305),""))</f>
        <v>9.450738404596562E-2</v>
      </c>
      <c r="AM305" s="500">
        <f>IF(終値!A305="","",IFERROR(4*STDEVP(終値!AP305:BI305)/AVERAGE(終値!AP305:BI305),""))</f>
        <v>0.10344778214980245</v>
      </c>
      <c r="AN305" s="500">
        <f>IF(終値!A305="","",IFERROR(4*STDEVP(終値!AQ305:BJ305)/AVERAGE(終値!AQ305:BJ305),""))</f>
        <v>0.10637716474190878</v>
      </c>
      <c r="AO305" s="500">
        <f>IF(終値!A305="","",IFERROR(4*STDEVP(終値!AR305:BK305)/AVERAGE(終値!AR305:BK305),""))</f>
        <v>0.10899926984972517</v>
      </c>
      <c r="AP305" s="500">
        <f>IF(終値!A305="","",IFERROR(4*STDEVP(終値!AS305:BL305)/AVERAGE(終値!AS305:BL305),""))</f>
        <v>0.10745850499634604</v>
      </c>
    </row>
    <row r="306" spans="1:42">
      <c r="A306" s="497" t="str">
        <f>IF(終値!A306="","",終値!A306)</f>
        <v/>
      </c>
      <c r="B306" s="500" t="str">
        <f>IF(終値!A306="","",IFERROR(4*STDEVP(終値!E306:X306)/AVERAGE(終値!E306:X306),""))</f>
        <v/>
      </c>
      <c r="C306" s="500" t="str">
        <f>IF(終値!A306="","",IFERROR(4*STDEVP(終値!F306:Y306)/AVERAGE(終値!F306:Y306),""))</f>
        <v/>
      </c>
      <c r="D306" s="500" t="str">
        <f>IF(終値!A306="","",IFERROR(4*STDEVP(終値!G306:Z306)/AVERAGE(終値!G306:Z306),""))</f>
        <v/>
      </c>
      <c r="E306" s="500" t="str">
        <f>IF(終値!A306="","",IFERROR(4*STDEVP(終値!H306:AA306)/AVERAGE(終値!H306:AA306),""))</f>
        <v/>
      </c>
      <c r="F306" s="500" t="str">
        <f>IF(終値!A306="","",IFERROR(4*STDEVP(終値!I306:AB306)/AVERAGE(終値!I306:AB306),""))</f>
        <v/>
      </c>
      <c r="G306" s="500" t="str">
        <f>IF(終値!A306="","",IFERROR(4*STDEVP(終値!J306:AC306)/AVERAGE(終値!J306:AC306),""))</f>
        <v/>
      </c>
      <c r="H306" s="500" t="str">
        <f>IF(終値!A306="","",IFERROR(4*STDEVP(終値!K306:AD306)/AVERAGE(終値!K306:AD306),""))</f>
        <v/>
      </c>
      <c r="I306" s="500" t="str">
        <f>IF(終値!A306="","",IFERROR(4*STDEVP(終値!L306:AE306)/AVERAGE(終値!L306:AE306),""))</f>
        <v/>
      </c>
      <c r="J306" s="500" t="str">
        <f>IF(終値!A306="","",IFERROR(4*STDEVP(終値!M306:AF306)/AVERAGE(終値!M306:AF306),""))</f>
        <v/>
      </c>
      <c r="K306" s="500" t="str">
        <f>IF(終値!A306="","",IFERROR(4*STDEVP(終値!N306:AG306)/AVERAGE(終値!N306:AG306),""))</f>
        <v/>
      </c>
      <c r="L306" s="500" t="str">
        <f>IF(終値!A306="","",IFERROR(4*STDEVP(終値!O306:AH306)/AVERAGE(終値!O306:AH306),""))</f>
        <v/>
      </c>
      <c r="M306" s="500" t="str">
        <f>IF(終値!A306="","",IFERROR(4*STDEVP(終値!P306:AI306)/AVERAGE(終値!P306:AI306),""))</f>
        <v/>
      </c>
      <c r="N306" s="500" t="str">
        <f>IF(終値!A306="","",IFERROR(4*STDEVP(終値!Q306:AJ306)/AVERAGE(終値!Q306:AJ306),""))</f>
        <v/>
      </c>
      <c r="O306" s="500" t="str">
        <f>IF(終値!A306="","",IFERROR(4*STDEVP(終値!R306:AK306)/AVERAGE(終値!R306:AK306),""))</f>
        <v/>
      </c>
      <c r="P306" s="500" t="str">
        <f>IF(終値!A306="","",IFERROR(4*STDEVP(終値!S306:AL306)/AVERAGE(終値!S306:AL306),""))</f>
        <v/>
      </c>
      <c r="Q306" s="500" t="str">
        <f>IF(終値!A306="","",IFERROR(4*STDEVP(終値!T306:AM306)/AVERAGE(終値!T306:AM306),""))</f>
        <v/>
      </c>
      <c r="R306" s="500" t="str">
        <f>IF(終値!A306="","",IFERROR(4*STDEVP(終値!U306:AN306)/AVERAGE(終値!U306:AN306),""))</f>
        <v/>
      </c>
      <c r="S306" s="500" t="str">
        <f>IF(終値!A306="","",IFERROR(4*STDEVP(終値!V306:AO306)/AVERAGE(終値!V306:AO306),""))</f>
        <v/>
      </c>
      <c r="T306" s="500" t="str">
        <f>IF(終値!A306="","",IFERROR(4*STDEVP(終値!W306:AP306)/AVERAGE(終値!W306:AP306),""))</f>
        <v/>
      </c>
      <c r="U306" s="500" t="str">
        <f>IF(終値!A306="","",IFERROR(4*STDEVP(終値!X306:AQ306)/AVERAGE(終値!X306:AQ306),""))</f>
        <v/>
      </c>
      <c r="V306" s="500" t="str">
        <f>IF(終値!A306="","",IFERROR(4*STDEVP(終値!Y306:AR306)/AVERAGE(終値!Y306:AR306),""))</f>
        <v/>
      </c>
      <c r="W306" s="500" t="str">
        <f>IF(終値!A306="","",IFERROR(4*STDEVP(終値!Z306:AS306)/AVERAGE(終値!Z306:AS306),""))</f>
        <v/>
      </c>
      <c r="X306" s="500" t="str">
        <f>IF(終値!A306="","",IFERROR(4*STDEVP(終値!AA306:AT306)/AVERAGE(終値!AA306:AT306),""))</f>
        <v/>
      </c>
      <c r="Y306" s="500" t="str">
        <f>IF(終値!A306="","",IFERROR(4*STDEVP(終値!AB306:AU306)/AVERAGE(終値!AB306:AU306),""))</f>
        <v/>
      </c>
      <c r="Z306" s="500" t="str">
        <f>IF(終値!A306="","",IFERROR(4*STDEVP(終値!AC306:AV306)/AVERAGE(終値!AC306:AV306),""))</f>
        <v/>
      </c>
      <c r="AA306" s="500" t="str">
        <f>IF(終値!A306="","",IFERROR(4*STDEVP(終値!AD306:AW306)/AVERAGE(終値!AD306:AW306),""))</f>
        <v/>
      </c>
      <c r="AB306" s="500" t="str">
        <f>IF(終値!A306="","",IFERROR(4*STDEVP(終値!AE306:AX306)/AVERAGE(終値!AE306:AX306),""))</f>
        <v/>
      </c>
      <c r="AC306" s="500" t="str">
        <f>IF(終値!A306="","",IFERROR(4*STDEVP(終値!AF306:AY306)/AVERAGE(終値!AF306:AY306),""))</f>
        <v/>
      </c>
      <c r="AD306" s="500" t="str">
        <f>IF(終値!A306="","",IFERROR(4*STDEVP(終値!AG306:AZ306)/AVERAGE(終値!AG306:AZ306),""))</f>
        <v/>
      </c>
      <c r="AE306" s="500" t="str">
        <f>IF(終値!A306="","",IFERROR(4*STDEVP(終値!AH306:BA306)/AVERAGE(終値!AH306:BA306),""))</f>
        <v/>
      </c>
      <c r="AF306" s="500" t="str">
        <f>IF(終値!A306="","",IFERROR(4*STDEVP(終値!AI306:BB306)/AVERAGE(終値!AI306:BB306),""))</f>
        <v/>
      </c>
      <c r="AG306" s="500" t="str">
        <f>IF(終値!A306="","",IFERROR(4*STDEVP(終値!AJ306:BC306)/AVERAGE(終値!AJ306:BC306),""))</f>
        <v/>
      </c>
      <c r="AH306" s="500" t="str">
        <f>IF(終値!A306="","",IFERROR(4*STDEVP(終値!AK306:BD306)/AVERAGE(終値!AK306:BD306),""))</f>
        <v/>
      </c>
      <c r="AI306" s="500" t="str">
        <f>IF(終値!A306="","",IFERROR(4*STDEVP(終値!AL306:BE306)/AVERAGE(終値!AL306:BE306),""))</f>
        <v/>
      </c>
      <c r="AJ306" s="500" t="str">
        <f>IF(終値!A306="","",IFERROR(4*STDEVP(終値!AM306:BF306)/AVERAGE(終値!AM306:BF306),""))</f>
        <v/>
      </c>
      <c r="AK306" s="500" t="str">
        <f>IF(終値!A306="","",IFERROR(4*STDEVP(終値!AN306:BG306)/AVERAGE(終値!AN306:BG306),""))</f>
        <v/>
      </c>
      <c r="AL306" s="500" t="str">
        <f>IF(終値!A306="","",IFERROR(4*STDEVP(終値!AO306:BH306)/AVERAGE(終値!AO306:BH306),""))</f>
        <v/>
      </c>
      <c r="AM306" s="500" t="str">
        <f>IF(終値!A306="","",IFERROR(4*STDEVP(終値!AP306:BI306)/AVERAGE(終値!AP306:BI306),""))</f>
        <v/>
      </c>
      <c r="AN306" s="500" t="str">
        <f>IF(終値!A306="","",IFERROR(4*STDEVP(終値!AQ306:BJ306)/AVERAGE(終値!AQ306:BJ306),""))</f>
        <v/>
      </c>
      <c r="AO306" s="500" t="str">
        <f>IF(終値!A306="","",IFERROR(4*STDEVP(終値!AR306:BK306)/AVERAGE(終値!AR306:BK306),""))</f>
        <v/>
      </c>
      <c r="AP306" s="500" t="str">
        <f>IF(終値!A306="","",IFERROR(4*STDEVP(終値!AS306:BL306)/AVERAGE(終値!AS306:BL306),""))</f>
        <v/>
      </c>
    </row>
    <row r="307" spans="1:42">
      <c r="A307" s="497" t="str">
        <f>IF(終値!A307="","",終値!A307)</f>
        <v/>
      </c>
      <c r="B307" s="500" t="str">
        <f>IF(終値!A307="","",IFERROR(4*STDEVP(終値!E307:X307)/AVERAGE(終値!E307:X307),""))</f>
        <v/>
      </c>
      <c r="C307" s="500" t="str">
        <f>IF(終値!A307="","",IFERROR(4*STDEVP(終値!F307:Y307)/AVERAGE(終値!F307:Y307),""))</f>
        <v/>
      </c>
      <c r="D307" s="500" t="str">
        <f>IF(終値!A307="","",IFERROR(4*STDEVP(終値!G307:Z307)/AVERAGE(終値!G307:Z307),""))</f>
        <v/>
      </c>
      <c r="E307" s="500" t="str">
        <f>IF(終値!A307="","",IFERROR(4*STDEVP(終値!H307:AA307)/AVERAGE(終値!H307:AA307),""))</f>
        <v/>
      </c>
      <c r="F307" s="500" t="str">
        <f>IF(終値!A307="","",IFERROR(4*STDEVP(終値!I307:AB307)/AVERAGE(終値!I307:AB307),""))</f>
        <v/>
      </c>
      <c r="G307" s="500" t="str">
        <f>IF(終値!A307="","",IFERROR(4*STDEVP(終値!J307:AC307)/AVERAGE(終値!J307:AC307),""))</f>
        <v/>
      </c>
      <c r="H307" s="500" t="str">
        <f>IF(終値!A307="","",IFERROR(4*STDEVP(終値!K307:AD307)/AVERAGE(終値!K307:AD307),""))</f>
        <v/>
      </c>
      <c r="I307" s="500" t="str">
        <f>IF(終値!A307="","",IFERROR(4*STDEVP(終値!L307:AE307)/AVERAGE(終値!L307:AE307),""))</f>
        <v/>
      </c>
      <c r="J307" s="500" t="str">
        <f>IF(終値!A307="","",IFERROR(4*STDEVP(終値!M307:AF307)/AVERAGE(終値!M307:AF307),""))</f>
        <v/>
      </c>
      <c r="K307" s="500" t="str">
        <f>IF(終値!A307="","",IFERROR(4*STDEVP(終値!N307:AG307)/AVERAGE(終値!N307:AG307),""))</f>
        <v/>
      </c>
      <c r="L307" s="500" t="str">
        <f>IF(終値!A307="","",IFERROR(4*STDEVP(終値!O307:AH307)/AVERAGE(終値!O307:AH307),""))</f>
        <v/>
      </c>
      <c r="M307" s="500" t="str">
        <f>IF(終値!A307="","",IFERROR(4*STDEVP(終値!P307:AI307)/AVERAGE(終値!P307:AI307),""))</f>
        <v/>
      </c>
      <c r="N307" s="500" t="str">
        <f>IF(終値!A307="","",IFERROR(4*STDEVP(終値!Q307:AJ307)/AVERAGE(終値!Q307:AJ307),""))</f>
        <v/>
      </c>
      <c r="O307" s="500" t="str">
        <f>IF(終値!A307="","",IFERROR(4*STDEVP(終値!R307:AK307)/AVERAGE(終値!R307:AK307),""))</f>
        <v/>
      </c>
      <c r="P307" s="500" t="str">
        <f>IF(終値!A307="","",IFERROR(4*STDEVP(終値!S307:AL307)/AVERAGE(終値!S307:AL307),""))</f>
        <v/>
      </c>
      <c r="Q307" s="500" t="str">
        <f>IF(終値!A307="","",IFERROR(4*STDEVP(終値!T307:AM307)/AVERAGE(終値!T307:AM307),""))</f>
        <v/>
      </c>
      <c r="R307" s="500" t="str">
        <f>IF(終値!A307="","",IFERROR(4*STDEVP(終値!U307:AN307)/AVERAGE(終値!U307:AN307),""))</f>
        <v/>
      </c>
      <c r="S307" s="500" t="str">
        <f>IF(終値!A307="","",IFERROR(4*STDEVP(終値!V307:AO307)/AVERAGE(終値!V307:AO307),""))</f>
        <v/>
      </c>
      <c r="T307" s="500" t="str">
        <f>IF(終値!A307="","",IFERROR(4*STDEVP(終値!W307:AP307)/AVERAGE(終値!W307:AP307),""))</f>
        <v/>
      </c>
      <c r="U307" s="500" t="str">
        <f>IF(終値!A307="","",IFERROR(4*STDEVP(終値!X307:AQ307)/AVERAGE(終値!X307:AQ307),""))</f>
        <v/>
      </c>
      <c r="V307" s="500" t="str">
        <f>IF(終値!A307="","",IFERROR(4*STDEVP(終値!Y307:AR307)/AVERAGE(終値!Y307:AR307),""))</f>
        <v/>
      </c>
      <c r="W307" s="500" t="str">
        <f>IF(終値!A307="","",IFERROR(4*STDEVP(終値!Z307:AS307)/AVERAGE(終値!Z307:AS307),""))</f>
        <v/>
      </c>
      <c r="X307" s="500" t="str">
        <f>IF(終値!A307="","",IFERROR(4*STDEVP(終値!AA307:AT307)/AVERAGE(終値!AA307:AT307),""))</f>
        <v/>
      </c>
      <c r="Y307" s="500" t="str">
        <f>IF(終値!A307="","",IFERROR(4*STDEVP(終値!AB307:AU307)/AVERAGE(終値!AB307:AU307),""))</f>
        <v/>
      </c>
      <c r="Z307" s="500" t="str">
        <f>IF(終値!A307="","",IFERROR(4*STDEVP(終値!AC307:AV307)/AVERAGE(終値!AC307:AV307),""))</f>
        <v/>
      </c>
      <c r="AA307" s="500" t="str">
        <f>IF(終値!A307="","",IFERROR(4*STDEVP(終値!AD307:AW307)/AVERAGE(終値!AD307:AW307),""))</f>
        <v/>
      </c>
      <c r="AB307" s="500" t="str">
        <f>IF(終値!A307="","",IFERROR(4*STDEVP(終値!AE307:AX307)/AVERAGE(終値!AE307:AX307),""))</f>
        <v/>
      </c>
      <c r="AC307" s="500" t="str">
        <f>IF(終値!A307="","",IFERROR(4*STDEVP(終値!AF307:AY307)/AVERAGE(終値!AF307:AY307),""))</f>
        <v/>
      </c>
      <c r="AD307" s="500" t="str">
        <f>IF(終値!A307="","",IFERROR(4*STDEVP(終値!AG307:AZ307)/AVERAGE(終値!AG307:AZ307),""))</f>
        <v/>
      </c>
      <c r="AE307" s="500" t="str">
        <f>IF(終値!A307="","",IFERROR(4*STDEVP(終値!AH307:BA307)/AVERAGE(終値!AH307:BA307),""))</f>
        <v/>
      </c>
      <c r="AF307" s="500" t="str">
        <f>IF(終値!A307="","",IFERROR(4*STDEVP(終値!AI307:BB307)/AVERAGE(終値!AI307:BB307),""))</f>
        <v/>
      </c>
      <c r="AG307" s="500" t="str">
        <f>IF(終値!A307="","",IFERROR(4*STDEVP(終値!AJ307:BC307)/AVERAGE(終値!AJ307:BC307),""))</f>
        <v/>
      </c>
      <c r="AH307" s="500" t="str">
        <f>IF(終値!A307="","",IFERROR(4*STDEVP(終値!AK307:BD307)/AVERAGE(終値!AK307:BD307),""))</f>
        <v/>
      </c>
      <c r="AI307" s="500" t="str">
        <f>IF(終値!A307="","",IFERROR(4*STDEVP(終値!AL307:BE307)/AVERAGE(終値!AL307:BE307),""))</f>
        <v/>
      </c>
      <c r="AJ307" s="500" t="str">
        <f>IF(終値!A307="","",IFERROR(4*STDEVP(終値!AM307:BF307)/AVERAGE(終値!AM307:BF307),""))</f>
        <v/>
      </c>
      <c r="AK307" s="500" t="str">
        <f>IF(終値!A307="","",IFERROR(4*STDEVP(終値!AN307:BG307)/AVERAGE(終値!AN307:BG307),""))</f>
        <v/>
      </c>
      <c r="AL307" s="500" t="str">
        <f>IF(終値!A307="","",IFERROR(4*STDEVP(終値!AO307:BH307)/AVERAGE(終値!AO307:BH307),""))</f>
        <v/>
      </c>
      <c r="AM307" s="500" t="str">
        <f>IF(終値!A307="","",IFERROR(4*STDEVP(終値!AP307:BI307)/AVERAGE(終値!AP307:BI307),""))</f>
        <v/>
      </c>
      <c r="AN307" s="500" t="str">
        <f>IF(終値!A307="","",IFERROR(4*STDEVP(終値!AQ307:BJ307)/AVERAGE(終値!AQ307:BJ307),""))</f>
        <v/>
      </c>
      <c r="AO307" s="500" t="str">
        <f>IF(終値!A307="","",IFERROR(4*STDEVP(終値!AR307:BK307)/AVERAGE(終値!AR307:BK307),""))</f>
        <v/>
      </c>
      <c r="AP307" s="500" t="str">
        <f>IF(終値!A307="","",IFERROR(4*STDEVP(終値!AS307:BL307)/AVERAGE(終値!AS307:BL307),""))</f>
        <v/>
      </c>
    </row>
    <row r="308" spans="1:42">
      <c r="A308" s="497" t="str">
        <f>IF(終値!A308="","",終値!A308)</f>
        <v/>
      </c>
      <c r="B308" s="500" t="str">
        <f>IF(終値!A308="","",IFERROR(4*STDEVP(終値!E308:X308)/AVERAGE(終値!E308:X308),""))</f>
        <v/>
      </c>
      <c r="C308" s="500" t="str">
        <f>IF(終値!A308="","",IFERROR(4*STDEVP(終値!F308:Y308)/AVERAGE(終値!F308:Y308),""))</f>
        <v/>
      </c>
      <c r="D308" s="500" t="str">
        <f>IF(終値!A308="","",IFERROR(4*STDEVP(終値!G308:Z308)/AVERAGE(終値!G308:Z308),""))</f>
        <v/>
      </c>
      <c r="E308" s="500" t="str">
        <f>IF(終値!A308="","",IFERROR(4*STDEVP(終値!H308:AA308)/AVERAGE(終値!H308:AA308),""))</f>
        <v/>
      </c>
      <c r="F308" s="500" t="str">
        <f>IF(終値!A308="","",IFERROR(4*STDEVP(終値!I308:AB308)/AVERAGE(終値!I308:AB308),""))</f>
        <v/>
      </c>
      <c r="G308" s="500" t="str">
        <f>IF(終値!A308="","",IFERROR(4*STDEVP(終値!J308:AC308)/AVERAGE(終値!J308:AC308),""))</f>
        <v/>
      </c>
      <c r="H308" s="500" t="str">
        <f>IF(終値!A308="","",IFERROR(4*STDEVP(終値!K308:AD308)/AVERAGE(終値!K308:AD308),""))</f>
        <v/>
      </c>
      <c r="I308" s="500" t="str">
        <f>IF(終値!A308="","",IFERROR(4*STDEVP(終値!L308:AE308)/AVERAGE(終値!L308:AE308),""))</f>
        <v/>
      </c>
      <c r="J308" s="500" t="str">
        <f>IF(終値!A308="","",IFERROR(4*STDEVP(終値!M308:AF308)/AVERAGE(終値!M308:AF308),""))</f>
        <v/>
      </c>
      <c r="K308" s="500" t="str">
        <f>IF(終値!A308="","",IFERROR(4*STDEVP(終値!N308:AG308)/AVERAGE(終値!N308:AG308),""))</f>
        <v/>
      </c>
      <c r="L308" s="500" t="str">
        <f>IF(終値!A308="","",IFERROR(4*STDEVP(終値!O308:AH308)/AVERAGE(終値!O308:AH308),""))</f>
        <v/>
      </c>
      <c r="M308" s="500" t="str">
        <f>IF(終値!A308="","",IFERROR(4*STDEVP(終値!P308:AI308)/AVERAGE(終値!P308:AI308),""))</f>
        <v/>
      </c>
      <c r="N308" s="500" t="str">
        <f>IF(終値!A308="","",IFERROR(4*STDEVP(終値!Q308:AJ308)/AVERAGE(終値!Q308:AJ308),""))</f>
        <v/>
      </c>
      <c r="O308" s="500" t="str">
        <f>IF(終値!A308="","",IFERROR(4*STDEVP(終値!R308:AK308)/AVERAGE(終値!R308:AK308),""))</f>
        <v/>
      </c>
      <c r="P308" s="500" t="str">
        <f>IF(終値!A308="","",IFERROR(4*STDEVP(終値!S308:AL308)/AVERAGE(終値!S308:AL308),""))</f>
        <v/>
      </c>
      <c r="Q308" s="500" t="str">
        <f>IF(終値!A308="","",IFERROR(4*STDEVP(終値!T308:AM308)/AVERAGE(終値!T308:AM308),""))</f>
        <v/>
      </c>
      <c r="R308" s="500" t="str">
        <f>IF(終値!A308="","",IFERROR(4*STDEVP(終値!U308:AN308)/AVERAGE(終値!U308:AN308),""))</f>
        <v/>
      </c>
      <c r="S308" s="500" t="str">
        <f>IF(終値!A308="","",IFERROR(4*STDEVP(終値!V308:AO308)/AVERAGE(終値!V308:AO308),""))</f>
        <v/>
      </c>
      <c r="T308" s="500" t="str">
        <f>IF(終値!A308="","",IFERROR(4*STDEVP(終値!W308:AP308)/AVERAGE(終値!W308:AP308),""))</f>
        <v/>
      </c>
      <c r="U308" s="500" t="str">
        <f>IF(終値!A308="","",IFERROR(4*STDEVP(終値!X308:AQ308)/AVERAGE(終値!X308:AQ308),""))</f>
        <v/>
      </c>
      <c r="V308" s="500" t="str">
        <f>IF(終値!A308="","",IFERROR(4*STDEVP(終値!Y308:AR308)/AVERAGE(終値!Y308:AR308),""))</f>
        <v/>
      </c>
      <c r="W308" s="500" t="str">
        <f>IF(終値!A308="","",IFERROR(4*STDEVP(終値!Z308:AS308)/AVERAGE(終値!Z308:AS308),""))</f>
        <v/>
      </c>
      <c r="X308" s="500" t="str">
        <f>IF(終値!A308="","",IFERROR(4*STDEVP(終値!AA308:AT308)/AVERAGE(終値!AA308:AT308),""))</f>
        <v/>
      </c>
      <c r="Y308" s="500" t="str">
        <f>IF(終値!A308="","",IFERROR(4*STDEVP(終値!AB308:AU308)/AVERAGE(終値!AB308:AU308),""))</f>
        <v/>
      </c>
      <c r="Z308" s="500" t="str">
        <f>IF(終値!A308="","",IFERROR(4*STDEVP(終値!AC308:AV308)/AVERAGE(終値!AC308:AV308),""))</f>
        <v/>
      </c>
      <c r="AA308" s="500" t="str">
        <f>IF(終値!A308="","",IFERROR(4*STDEVP(終値!AD308:AW308)/AVERAGE(終値!AD308:AW308),""))</f>
        <v/>
      </c>
      <c r="AB308" s="500" t="str">
        <f>IF(終値!A308="","",IFERROR(4*STDEVP(終値!AE308:AX308)/AVERAGE(終値!AE308:AX308),""))</f>
        <v/>
      </c>
      <c r="AC308" s="500" t="str">
        <f>IF(終値!A308="","",IFERROR(4*STDEVP(終値!AF308:AY308)/AVERAGE(終値!AF308:AY308),""))</f>
        <v/>
      </c>
      <c r="AD308" s="500" t="str">
        <f>IF(終値!A308="","",IFERROR(4*STDEVP(終値!AG308:AZ308)/AVERAGE(終値!AG308:AZ308),""))</f>
        <v/>
      </c>
      <c r="AE308" s="500" t="str">
        <f>IF(終値!A308="","",IFERROR(4*STDEVP(終値!AH308:BA308)/AVERAGE(終値!AH308:BA308),""))</f>
        <v/>
      </c>
      <c r="AF308" s="500" t="str">
        <f>IF(終値!A308="","",IFERROR(4*STDEVP(終値!AI308:BB308)/AVERAGE(終値!AI308:BB308),""))</f>
        <v/>
      </c>
      <c r="AG308" s="500" t="str">
        <f>IF(終値!A308="","",IFERROR(4*STDEVP(終値!AJ308:BC308)/AVERAGE(終値!AJ308:BC308),""))</f>
        <v/>
      </c>
      <c r="AH308" s="500" t="str">
        <f>IF(終値!A308="","",IFERROR(4*STDEVP(終値!AK308:BD308)/AVERAGE(終値!AK308:BD308),""))</f>
        <v/>
      </c>
      <c r="AI308" s="500" t="str">
        <f>IF(終値!A308="","",IFERROR(4*STDEVP(終値!AL308:BE308)/AVERAGE(終値!AL308:BE308),""))</f>
        <v/>
      </c>
      <c r="AJ308" s="500" t="str">
        <f>IF(終値!A308="","",IFERROR(4*STDEVP(終値!AM308:BF308)/AVERAGE(終値!AM308:BF308),""))</f>
        <v/>
      </c>
      <c r="AK308" s="500" t="str">
        <f>IF(終値!A308="","",IFERROR(4*STDEVP(終値!AN308:BG308)/AVERAGE(終値!AN308:BG308),""))</f>
        <v/>
      </c>
      <c r="AL308" s="500" t="str">
        <f>IF(終値!A308="","",IFERROR(4*STDEVP(終値!AO308:BH308)/AVERAGE(終値!AO308:BH308),""))</f>
        <v/>
      </c>
      <c r="AM308" s="500" t="str">
        <f>IF(終値!A308="","",IFERROR(4*STDEVP(終値!AP308:BI308)/AVERAGE(終値!AP308:BI308),""))</f>
        <v/>
      </c>
      <c r="AN308" s="500" t="str">
        <f>IF(終値!A308="","",IFERROR(4*STDEVP(終値!AQ308:BJ308)/AVERAGE(終値!AQ308:BJ308),""))</f>
        <v/>
      </c>
      <c r="AO308" s="500" t="str">
        <f>IF(終値!A308="","",IFERROR(4*STDEVP(終値!AR308:BK308)/AVERAGE(終値!AR308:BK308),""))</f>
        <v/>
      </c>
      <c r="AP308" s="500" t="str">
        <f>IF(終値!A308="","",IFERROR(4*STDEVP(終値!AS308:BL308)/AVERAGE(終値!AS308:BL308),""))</f>
        <v/>
      </c>
    </row>
    <row r="309" spans="1:42">
      <c r="A309" s="497" t="str">
        <f>IF(終値!A309="","",終値!A309)</f>
        <v/>
      </c>
      <c r="B309" s="500" t="str">
        <f>IF(終値!A309="","",IFERROR(4*STDEVP(終値!E309:X309)/AVERAGE(終値!E309:X309),""))</f>
        <v/>
      </c>
      <c r="C309" s="500" t="str">
        <f>IF(終値!A309="","",IFERROR(4*STDEVP(終値!F309:Y309)/AVERAGE(終値!F309:Y309),""))</f>
        <v/>
      </c>
      <c r="D309" s="500" t="str">
        <f>IF(終値!A309="","",IFERROR(4*STDEVP(終値!G309:Z309)/AVERAGE(終値!G309:Z309),""))</f>
        <v/>
      </c>
      <c r="E309" s="500" t="str">
        <f>IF(終値!A309="","",IFERROR(4*STDEVP(終値!H309:AA309)/AVERAGE(終値!H309:AA309),""))</f>
        <v/>
      </c>
      <c r="F309" s="500" t="str">
        <f>IF(終値!A309="","",IFERROR(4*STDEVP(終値!I309:AB309)/AVERAGE(終値!I309:AB309),""))</f>
        <v/>
      </c>
      <c r="G309" s="500" t="str">
        <f>IF(終値!A309="","",IFERROR(4*STDEVP(終値!J309:AC309)/AVERAGE(終値!J309:AC309),""))</f>
        <v/>
      </c>
      <c r="H309" s="500" t="str">
        <f>IF(終値!A309="","",IFERROR(4*STDEVP(終値!K309:AD309)/AVERAGE(終値!K309:AD309),""))</f>
        <v/>
      </c>
      <c r="I309" s="500" t="str">
        <f>IF(終値!A309="","",IFERROR(4*STDEVP(終値!L309:AE309)/AVERAGE(終値!L309:AE309),""))</f>
        <v/>
      </c>
      <c r="J309" s="500" t="str">
        <f>IF(終値!A309="","",IFERROR(4*STDEVP(終値!M309:AF309)/AVERAGE(終値!M309:AF309),""))</f>
        <v/>
      </c>
      <c r="K309" s="500" t="str">
        <f>IF(終値!A309="","",IFERROR(4*STDEVP(終値!N309:AG309)/AVERAGE(終値!N309:AG309),""))</f>
        <v/>
      </c>
      <c r="L309" s="500" t="str">
        <f>IF(終値!A309="","",IFERROR(4*STDEVP(終値!O309:AH309)/AVERAGE(終値!O309:AH309),""))</f>
        <v/>
      </c>
      <c r="M309" s="500" t="str">
        <f>IF(終値!A309="","",IFERROR(4*STDEVP(終値!P309:AI309)/AVERAGE(終値!P309:AI309),""))</f>
        <v/>
      </c>
      <c r="N309" s="500" t="str">
        <f>IF(終値!A309="","",IFERROR(4*STDEVP(終値!Q309:AJ309)/AVERAGE(終値!Q309:AJ309),""))</f>
        <v/>
      </c>
      <c r="O309" s="500" t="str">
        <f>IF(終値!A309="","",IFERROR(4*STDEVP(終値!R309:AK309)/AVERAGE(終値!R309:AK309),""))</f>
        <v/>
      </c>
      <c r="P309" s="500" t="str">
        <f>IF(終値!A309="","",IFERROR(4*STDEVP(終値!S309:AL309)/AVERAGE(終値!S309:AL309),""))</f>
        <v/>
      </c>
      <c r="Q309" s="500" t="str">
        <f>IF(終値!A309="","",IFERROR(4*STDEVP(終値!T309:AM309)/AVERAGE(終値!T309:AM309),""))</f>
        <v/>
      </c>
      <c r="R309" s="500" t="str">
        <f>IF(終値!A309="","",IFERROR(4*STDEVP(終値!U309:AN309)/AVERAGE(終値!U309:AN309),""))</f>
        <v/>
      </c>
      <c r="S309" s="500" t="str">
        <f>IF(終値!A309="","",IFERROR(4*STDEVP(終値!V309:AO309)/AVERAGE(終値!V309:AO309),""))</f>
        <v/>
      </c>
      <c r="T309" s="500" t="str">
        <f>IF(終値!A309="","",IFERROR(4*STDEVP(終値!W309:AP309)/AVERAGE(終値!W309:AP309),""))</f>
        <v/>
      </c>
      <c r="U309" s="500" t="str">
        <f>IF(終値!A309="","",IFERROR(4*STDEVP(終値!X309:AQ309)/AVERAGE(終値!X309:AQ309),""))</f>
        <v/>
      </c>
      <c r="V309" s="500" t="str">
        <f>IF(終値!A309="","",IFERROR(4*STDEVP(終値!Y309:AR309)/AVERAGE(終値!Y309:AR309),""))</f>
        <v/>
      </c>
      <c r="W309" s="500" t="str">
        <f>IF(終値!A309="","",IFERROR(4*STDEVP(終値!Z309:AS309)/AVERAGE(終値!Z309:AS309),""))</f>
        <v/>
      </c>
      <c r="X309" s="500" t="str">
        <f>IF(終値!A309="","",IFERROR(4*STDEVP(終値!AA309:AT309)/AVERAGE(終値!AA309:AT309),""))</f>
        <v/>
      </c>
      <c r="Y309" s="500" t="str">
        <f>IF(終値!A309="","",IFERROR(4*STDEVP(終値!AB309:AU309)/AVERAGE(終値!AB309:AU309),""))</f>
        <v/>
      </c>
      <c r="Z309" s="500" t="str">
        <f>IF(終値!A309="","",IFERROR(4*STDEVP(終値!AC309:AV309)/AVERAGE(終値!AC309:AV309),""))</f>
        <v/>
      </c>
      <c r="AA309" s="500" t="str">
        <f>IF(終値!A309="","",IFERROR(4*STDEVP(終値!AD309:AW309)/AVERAGE(終値!AD309:AW309),""))</f>
        <v/>
      </c>
      <c r="AB309" s="500" t="str">
        <f>IF(終値!A309="","",IFERROR(4*STDEVP(終値!AE309:AX309)/AVERAGE(終値!AE309:AX309),""))</f>
        <v/>
      </c>
      <c r="AC309" s="500" t="str">
        <f>IF(終値!A309="","",IFERROR(4*STDEVP(終値!AF309:AY309)/AVERAGE(終値!AF309:AY309),""))</f>
        <v/>
      </c>
      <c r="AD309" s="500" t="str">
        <f>IF(終値!A309="","",IFERROR(4*STDEVP(終値!AG309:AZ309)/AVERAGE(終値!AG309:AZ309),""))</f>
        <v/>
      </c>
      <c r="AE309" s="500" t="str">
        <f>IF(終値!A309="","",IFERROR(4*STDEVP(終値!AH309:BA309)/AVERAGE(終値!AH309:BA309),""))</f>
        <v/>
      </c>
      <c r="AF309" s="500" t="str">
        <f>IF(終値!A309="","",IFERROR(4*STDEVP(終値!AI309:BB309)/AVERAGE(終値!AI309:BB309),""))</f>
        <v/>
      </c>
      <c r="AG309" s="500" t="str">
        <f>IF(終値!A309="","",IFERROR(4*STDEVP(終値!AJ309:BC309)/AVERAGE(終値!AJ309:BC309),""))</f>
        <v/>
      </c>
      <c r="AH309" s="500" t="str">
        <f>IF(終値!A309="","",IFERROR(4*STDEVP(終値!AK309:BD309)/AVERAGE(終値!AK309:BD309),""))</f>
        <v/>
      </c>
      <c r="AI309" s="500" t="str">
        <f>IF(終値!A309="","",IFERROR(4*STDEVP(終値!AL309:BE309)/AVERAGE(終値!AL309:BE309),""))</f>
        <v/>
      </c>
      <c r="AJ309" s="500" t="str">
        <f>IF(終値!A309="","",IFERROR(4*STDEVP(終値!AM309:BF309)/AVERAGE(終値!AM309:BF309),""))</f>
        <v/>
      </c>
      <c r="AK309" s="500" t="str">
        <f>IF(終値!A309="","",IFERROR(4*STDEVP(終値!AN309:BG309)/AVERAGE(終値!AN309:BG309),""))</f>
        <v/>
      </c>
      <c r="AL309" s="500" t="str">
        <f>IF(終値!A309="","",IFERROR(4*STDEVP(終値!AO309:BH309)/AVERAGE(終値!AO309:BH309),""))</f>
        <v/>
      </c>
      <c r="AM309" s="500" t="str">
        <f>IF(終値!A309="","",IFERROR(4*STDEVP(終値!AP309:BI309)/AVERAGE(終値!AP309:BI309),""))</f>
        <v/>
      </c>
      <c r="AN309" s="500" t="str">
        <f>IF(終値!A309="","",IFERROR(4*STDEVP(終値!AQ309:BJ309)/AVERAGE(終値!AQ309:BJ309),""))</f>
        <v/>
      </c>
      <c r="AO309" s="500" t="str">
        <f>IF(終値!A309="","",IFERROR(4*STDEVP(終値!AR309:BK309)/AVERAGE(終値!AR309:BK309),""))</f>
        <v/>
      </c>
      <c r="AP309" s="500" t="str">
        <f>IF(終値!A309="","",IFERROR(4*STDEVP(終値!AS309:BL309)/AVERAGE(終値!AS309:BL309),""))</f>
        <v/>
      </c>
    </row>
    <row r="310" spans="1:42">
      <c r="A310" s="497" t="str">
        <f>IF(終値!A310="","",終値!A310)</f>
        <v/>
      </c>
      <c r="B310" s="500" t="str">
        <f>IF(終値!A310="","",IFERROR(4*STDEVP(終値!E310:X310)/AVERAGE(終値!E310:X310),""))</f>
        <v/>
      </c>
      <c r="C310" s="500" t="str">
        <f>IF(終値!A310="","",IFERROR(4*STDEVP(終値!F310:Y310)/AVERAGE(終値!F310:Y310),""))</f>
        <v/>
      </c>
      <c r="D310" s="500" t="str">
        <f>IF(終値!A310="","",IFERROR(4*STDEVP(終値!G310:Z310)/AVERAGE(終値!G310:Z310),""))</f>
        <v/>
      </c>
      <c r="E310" s="500" t="str">
        <f>IF(終値!A310="","",IFERROR(4*STDEVP(終値!H310:AA310)/AVERAGE(終値!H310:AA310),""))</f>
        <v/>
      </c>
      <c r="F310" s="500" t="str">
        <f>IF(終値!A310="","",IFERROR(4*STDEVP(終値!I310:AB310)/AVERAGE(終値!I310:AB310),""))</f>
        <v/>
      </c>
      <c r="G310" s="500" t="str">
        <f>IF(終値!A310="","",IFERROR(4*STDEVP(終値!J310:AC310)/AVERAGE(終値!J310:AC310),""))</f>
        <v/>
      </c>
      <c r="H310" s="500" t="str">
        <f>IF(終値!A310="","",IFERROR(4*STDEVP(終値!K310:AD310)/AVERAGE(終値!K310:AD310),""))</f>
        <v/>
      </c>
      <c r="I310" s="500" t="str">
        <f>IF(終値!A310="","",IFERROR(4*STDEVP(終値!L310:AE310)/AVERAGE(終値!L310:AE310),""))</f>
        <v/>
      </c>
      <c r="J310" s="500" t="str">
        <f>IF(終値!A310="","",IFERROR(4*STDEVP(終値!M310:AF310)/AVERAGE(終値!M310:AF310),""))</f>
        <v/>
      </c>
      <c r="K310" s="500" t="str">
        <f>IF(終値!A310="","",IFERROR(4*STDEVP(終値!N310:AG310)/AVERAGE(終値!N310:AG310),""))</f>
        <v/>
      </c>
      <c r="L310" s="500" t="str">
        <f>IF(終値!A310="","",IFERROR(4*STDEVP(終値!O310:AH310)/AVERAGE(終値!O310:AH310),""))</f>
        <v/>
      </c>
      <c r="M310" s="500" t="str">
        <f>IF(終値!A310="","",IFERROR(4*STDEVP(終値!P310:AI310)/AVERAGE(終値!P310:AI310),""))</f>
        <v/>
      </c>
      <c r="N310" s="500" t="str">
        <f>IF(終値!A310="","",IFERROR(4*STDEVP(終値!Q310:AJ310)/AVERAGE(終値!Q310:AJ310),""))</f>
        <v/>
      </c>
      <c r="O310" s="500" t="str">
        <f>IF(終値!A310="","",IFERROR(4*STDEVP(終値!R310:AK310)/AVERAGE(終値!R310:AK310),""))</f>
        <v/>
      </c>
      <c r="P310" s="500" t="str">
        <f>IF(終値!A310="","",IFERROR(4*STDEVP(終値!S310:AL310)/AVERAGE(終値!S310:AL310),""))</f>
        <v/>
      </c>
      <c r="Q310" s="500" t="str">
        <f>IF(終値!A310="","",IFERROR(4*STDEVP(終値!T310:AM310)/AVERAGE(終値!T310:AM310),""))</f>
        <v/>
      </c>
      <c r="R310" s="500" t="str">
        <f>IF(終値!A310="","",IFERROR(4*STDEVP(終値!U310:AN310)/AVERAGE(終値!U310:AN310),""))</f>
        <v/>
      </c>
      <c r="S310" s="500" t="str">
        <f>IF(終値!A310="","",IFERROR(4*STDEVP(終値!V310:AO310)/AVERAGE(終値!V310:AO310),""))</f>
        <v/>
      </c>
      <c r="T310" s="500" t="str">
        <f>IF(終値!A310="","",IFERROR(4*STDEVP(終値!W310:AP310)/AVERAGE(終値!W310:AP310),""))</f>
        <v/>
      </c>
      <c r="U310" s="500" t="str">
        <f>IF(終値!A310="","",IFERROR(4*STDEVP(終値!X310:AQ310)/AVERAGE(終値!X310:AQ310),""))</f>
        <v/>
      </c>
      <c r="V310" s="500" t="str">
        <f>IF(終値!A310="","",IFERROR(4*STDEVP(終値!Y310:AR310)/AVERAGE(終値!Y310:AR310),""))</f>
        <v/>
      </c>
      <c r="W310" s="500" t="str">
        <f>IF(終値!A310="","",IFERROR(4*STDEVP(終値!Z310:AS310)/AVERAGE(終値!Z310:AS310),""))</f>
        <v/>
      </c>
      <c r="X310" s="500" t="str">
        <f>IF(終値!A310="","",IFERROR(4*STDEVP(終値!AA310:AT310)/AVERAGE(終値!AA310:AT310),""))</f>
        <v/>
      </c>
      <c r="Y310" s="500" t="str">
        <f>IF(終値!A310="","",IFERROR(4*STDEVP(終値!AB310:AU310)/AVERAGE(終値!AB310:AU310),""))</f>
        <v/>
      </c>
      <c r="Z310" s="500" t="str">
        <f>IF(終値!A310="","",IFERROR(4*STDEVP(終値!AC310:AV310)/AVERAGE(終値!AC310:AV310),""))</f>
        <v/>
      </c>
      <c r="AA310" s="500" t="str">
        <f>IF(終値!A310="","",IFERROR(4*STDEVP(終値!AD310:AW310)/AVERAGE(終値!AD310:AW310),""))</f>
        <v/>
      </c>
      <c r="AB310" s="500" t="str">
        <f>IF(終値!A310="","",IFERROR(4*STDEVP(終値!AE310:AX310)/AVERAGE(終値!AE310:AX310),""))</f>
        <v/>
      </c>
      <c r="AC310" s="500" t="str">
        <f>IF(終値!A310="","",IFERROR(4*STDEVP(終値!AF310:AY310)/AVERAGE(終値!AF310:AY310),""))</f>
        <v/>
      </c>
      <c r="AD310" s="500" t="str">
        <f>IF(終値!A310="","",IFERROR(4*STDEVP(終値!AG310:AZ310)/AVERAGE(終値!AG310:AZ310),""))</f>
        <v/>
      </c>
      <c r="AE310" s="500" t="str">
        <f>IF(終値!A310="","",IFERROR(4*STDEVP(終値!AH310:BA310)/AVERAGE(終値!AH310:BA310),""))</f>
        <v/>
      </c>
      <c r="AF310" s="500" t="str">
        <f>IF(終値!A310="","",IFERROR(4*STDEVP(終値!AI310:BB310)/AVERAGE(終値!AI310:BB310),""))</f>
        <v/>
      </c>
      <c r="AG310" s="500" t="str">
        <f>IF(終値!A310="","",IFERROR(4*STDEVP(終値!AJ310:BC310)/AVERAGE(終値!AJ310:BC310),""))</f>
        <v/>
      </c>
      <c r="AH310" s="500" t="str">
        <f>IF(終値!A310="","",IFERROR(4*STDEVP(終値!AK310:BD310)/AVERAGE(終値!AK310:BD310),""))</f>
        <v/>
      </c>
      <c r="AI310" s="500" t="str">
        <f>IF(終値!A310="","",IFERROR(4*STDEVP(終値!AL310:BE310)/AVERAGE(終値!AL310:BE310),""))</f>
        <v/>
      </c>
      <c r="AJ310" s="500" t="str">
        <f>IF(終値!A310="","",IFERROR(4*STDEVP(終値!AM310:BF310)/AVERAGE(終値!AM310:BF310),""))</f>
        <v/>
      </c>
      <c r="AK310" s="500" t="str">
        <f>IF(終値!A310="","",IFERROR(4*STDEVP(終値!AN310:BG310)/AVERAGE(終値!AN310:BG310),""))</f>
        <v/>
      </c>
      <c r="AL310" s="500" t="str">
        <f>IF(終値!A310="","",IFERROR(4*STDEVP(終値!AO310:BH310)/AVERAGE(終値!AO310:BH310),""))</f>
        <v/>
      </c>
      <c r="AM310" s="500" t="str">
        <f>IF(終値!A310="","",IFERROR(4*STDEVP(終値!AP310:BI310)/AVERAGE(終値!AP310:BI310),""))</f>
        <v/>
      </c>
      <c r="AN310" s="500" t="str">
        <f>IF(終値!A310="","",IFERROR(4*STDEVP(終値!AQ310:BJ310)/AVERAGE(終値!AQ310:BJ310),""))</f>
        <v/>
      </c>
      <c r="AO310" s="500" t="str">
        <f>IF(終値!A310="","",IFERROR(4*STDEVP(終値!AR310:BK310)/AVERAGE(終値!AR310:BK310),""))</f>
        <v/>
      </c>
      <c r="AP310" s="500" t="str">
        <f>IF(終値!A310="","",IFERROR(4*STDEVP(終値!AS310:BL310)/AVERAGE(終値!AS310:BL310),""))</f>
        <v/>
      </c>
    </row>
    <row r="311" spans="1:42">
      <c r="A311" s="497" t="str">
        <f>IF(終値!A311="","",終値!A311)</f>
        <v/>
      </c>
      <c r="B311" s="500" t="str">
        <f>IF(終値!A311="","",IFERROR(4*STDEVP(終値!E311:X311)/AVERAGE(終値!E311:X311),""))</f>
        <v/>
      </c>
      <c r="C311" s="500" t="str">
        <f>IF(終値!A311="","",IFERROR(4*STDEVP(終値!F311:Y311)/AVERAGE(終値!F311:Y311),""))</f>
        <v/>
      </c>
      <c r="D311" s="500" t="str">
        <f>IF(終値!A311="","",IFERROR(4*STDEVP(終値!G311:Z311)/AVERAGE(終値!G311:Z311),""))</f>
        <v/>
      </c>
      <c r="E311" s="500" t="str">
        <f>IF(終値!A311="","",IFERROR(4*STDEVP(終値!H311:AA311)/AVERAGE(終値!H311:AA311),""))</f>
        <v/>
      </c>
      <c r="F311" s="500" t="str">
        <f>IF(終値!A311="","",IFERROR(4*STDEVP(終値!I311:AB311)/AVERAGE(終値!I311:AB311),""))</f>
        <v/>
      </c>
      <c r="G311" s="500" t="str">
        <f>IF(終値!A311="","",IFERROR(4*STDEVP(終値!J311:AC311)/AVERAGE(終値!J311:AC311),""))</f>
        <v/>
      </c>
      <c r="H311" s="500" t="str">
        <f>IF(終値!A311="","",IFERROR(4*STDEVP(終値!K311:AD311)/AVERAGE(終値!K311:AD311),""))</f>
        <v/>
      </c>
      <c r="I311" s="500" t="str">
        <f>IF(終値!A311="","",IFERROR(4*STDEVP(終値!L311:AE311)/AVERAGE(終値!L311:AE311),""))</f>
        <v/>
      </c>
      <c r="J311" s="500" t="str">
        <f>IF(終値!A311="","",IFERROR(4*STDEVP(終値!M311:AF311)/AVERAGE(終値!M311:AF311),""))</f>
        <v/>
      </c>
      <c r="K311" s="500" t="str">
        <f>IF(終値!A311="","",IFERROR(4*STDEVP(終値!N311:AG311)/AVERAGE(終値!N311:AG311),""))</f>
        <v/>
      </c>
      <c r="L311" s="500" t="str">
        <f>IF(終値!A311="","",IFERROR(4*STDEVP(終値!O311:AH311)/AVERAGE(終値!O311:AH311),""))</f>
        <v/>
      </c>
      <c r="M311" s="500" t="str">
        <f>IF(終値!A311="","",IFERROR(4*STDEVP(終値!P311:AI311)/AVERAGE(終値!P311:AI311),""))</f>
        <v/>
      </c>
      <c r="N311" s="500" t="str">
        <f>IF(終値!A311="","",IFERROR(4*STDEVP(終値!Q311:AJ311)/AVERAGE(終値!Q311:AJ311),""))</f>
        <v/>
      </c>
      <c r="O311" s="500" t="str">
        <f>IF(終値!A311="","",IFERROR(4*STDEVP(終値!R311:AK311)/AVERAGE(終値!R311:AK311),""))</f>
        <v/>
      </c>
      <c r="P311" s="500" t="str">
        <f>IF(終値!A311="","",IFERROR(4*STDEVP(終値!S311:AL311)/AVERAGE(終値!S311:AL311),""))</f>
        <v/>
      </c>
      <c r="Q311" s="500" t="str">
        <f>IF(終値!A311="","",IFERROR(4*STDEVP(終値!T311:AM311)/AVERAGE(終値!T311:AM311),""))</f>
        <v/>
      </c>
      <c r="R311" s="500" t="str">
        <f>IF(終値!A311="","",IFERROR(4*STDEVP(終値!U311:AN311)/AVERAGE(終値!U311:AN311),""))</f>
        <v/>
      </c>
      <c r="S311" s="500" t="str">
        <f>IF(終値!A311="","",IFERROR(4*STDEVP(終値!V311:AO311)/AVERAGE(終値!V311:AO311),""))</f>
        <v/>
      </c>
      <c r="T311" s="500" t="str">
        <f>IF(終値!A311="","",IFERROR(4*STDEVP(終値!W311:AP311)/AVERAGE(終値!W311:AP311),""))</f>
        <v/>
      </c>
      <c r="U311" s="500" t="str">
        <f>IF(終値!A311="","",IFERROR(4*STDEVP(終値!X311:AQ311)/AVERAGE(終値!X311:AQ311),""))</f>
        <v/>
      </c>
      <c r="V311" s="500" t="str">
        <f>IF(終値!A311="","",IFERROR(4*STDEVP(終値!Y311:AR311)/AVERAGE(終値!Y311:AR311),""))</f>
        <v/>
      </c>
      <c r="W311" s="500" t="str">
        <f>IF(終値!A311="","",IFERROR(4*STDEVP(終値!Z311:AS311)/AVERAGE(終値!Z311:AS311),""))</f>
        <v/>
      </c>
      <c r="X311" s="500" t="str">
        <f>IF(終値!A311="","",IFERROR(4*STDEVP(終値!AA311:AT311)/AVERAGE(終値!AA311:AT311),""))</f>
        <v/>
      </c>
      <c r="Y311" s="500" t="str">
        <f>IF(終値!A311="","",IFERROR(4*STDEVP(終値!AB311:AU311)/AVERAGE(終値!AB311:AU311),""))</f>
        <v/>
      </c>
      <c r="Z311" s="500" t="str">
        <f>IF(終値!A311="","",IFERROR(4*STDEVP(終値!AC311:AV311)/AVERAGE(終値!AC311:AV311),""))</f>
        <v/>
      </c>
      <c r="AA311" s="500" t="str">
        <f>IF(終値!A311="","",IFERROR(4*STDEVP(終値!AD311:AW311)/AVERAGE(終値!AD311:AW311),""))</f>
        <v/>
      </c>
      <c r="AB311" s="500" t="str">
        <f>IF(終値!A311="","",IFERROR(4*STDEVP(終値!AE311:AX311)/AVERAGE(終値!AE311:AX311),""))</f>
        <v/>
      </c>
      <c r="AC311" s="500" t="str">
        <f>IF(終値!A311="","",IFERROR(4*STDEVP(終値!AF311:AY311)/AVERAGE(終値!AF311:AY311),""))</f>
        <v/>
      </c>
      <c r="AD311" s="500" t="str">
        <f>IF(終値!A311="","",IFERROR(4*STDEVP(終値!AG311:AZ311)/AVERAGE(終値!AG311:AZ311),""))</f>
        <v/>
      </c>
      <c r="AE311" s="500" t="str">
        <f>IF(終値!A311="","",IFERROR(4*STDEVP(終値!AH311:BA311)/AVERAGE(終値!AH311:BA311),""))</f>
        <v/>
      </c>
      <c r="AF311" s="500" t="str">
        <f>IF(終値!A311="","",IFERROR(4*STDEVP(終値!AI311:BB311)/AVERAGE(終値!AI311:BB311),""))</f>
        <v/>
      </c>
      <c r="AG311" s="500" t="str">
        <f>IF(終値!A311="","",IFERROR(4*STDEVP(終値!AJ311:BC311)/AVERAGE(終値!AJ311:BC311),""))</f>
        <v/>
      </c>
      <c r="AH311" s="500" t="str">
        <f>IF(終値!A311="","",IFERROR(4*STDEVP(終値!AK311:BD311)/AVERAGE(終値!AK311:BD311),""))</f>
        <v/>
      </c>
      <c r="AI311" s="500" t="str">
        <f>IF(終値!A311="","",IFERROR(4*STDEVP(終値!AL311:BE311)/AVERAGE(終値!AL311:BE311),""))</f>
        <v/>
      </c>
      <c r="AJ311" s="500" t="str">
        <f>IF(終値!A311="","",IFERROR(4*STDEVP(終値!AM311:BF311)/AVERAGE(終値!AM311:BF311),""))</f>
        <v/>
      </c>
      <c r="AK311" s="500" t="str">
        <f>IF(終値!A311="","",IFERROR(4*STDEVP(終値!AN311:BG311)/AVERAGE(終値!AN311:BG311),""))</f>
        <v/>
      </c>
      <c r="AL311" s="500" t="str">
        <f>IF(終値!A311="","",IFERROR(4*STDEVP(終値!AO311:BH311)/AVERAGE(終値!AO311:BH311),""))</f>
        <v/>
      </c>
      <c r="AM311" s="500" t="str">
        <f>IF(終値!A311="","",IFERROR(4*STDEVP(終値!AP311:BI311)/AVERAGE(終値!AP311:BI311),""))</f>
        <v/>
      </c>
      <c r="AN311" s="500" t="str">
        <f>IF(終値!A311="","",IFERROR(4*STDEVP(終値!AQ311:BJ311)/AVERAGE(終値!AQ311:BJ311),""))</f>
        <v/>
      </c>
      <c r="AO311" s="500" t="str">
        <f>IF(終値!A311="","",IFERROR(4*STDEVP(終値!AR311:BK311)/AVERAGE(終値!AR311:BK311),""))</f>
        <v/>
      </c>
      <c r="AP311" s="500" t="str">
        <f>IF(終値!A311="","",IFERROR(4*STDEVP(終値!AS311:BL311)/AVERAGE(終値!AS311:BL311),""))</f>
        <v/>
      </c>
    </row>
    <row r="312" spans="1:42">
      <c r="A312" s="497" t="str">
        <f>IF(終値!A312="","",終値!A312)</f>
        <v/>
      </c>
      <c r="B312" s="500" t="str">
        <f>IF(終値!A312="","",IFERROR(4*STDEVP(終値!E312:X312)/AVERAGE(終値!E312:X312),""))</f>
        <v/>
      </c>
      <c r="C312" s="500" t="str">
        <f>IF(終値!A312="","",IFERROR(4*STDEVP(終値!F312:Y312)/AVERAGE(終値!F312:Y312),""))</f>
        <v/>
      </c>
      <c r="D312" s="500" t="str">
        <f>IF(終値!A312="","",IFERROR(4*STDEVP(終値!G312:Z312)/AVERAGE(終値!G312:Z312),""))</f>
        <v/>
      </c>
      <c r="E312" s="500" t="str">
        <f>IF(終値!A312="","",IFERROR(4*STDEVP(終値!H312:AA312)/AVERAGE(終値!H312:AA312),""))</f>
        <v/>
      </c>
      <c r="F312" s="500" t="str">
        <f>IF(終値!A312="","",IFERROR(4*STDEVP(終値!I312:AB312)/AVERAGE(終値!I312:AB312),""))</f>
        <v/>
      </c>
      <c r="G312" s="500" t="str">
        <f>IF(終値!A312="","",IFERROR(4*STDEVP(終値!J312:AC312)/AVERAGE(終値!J312:AC312),""))</f>
        <v/>
      </c>
      <c r="H312" s="500" t="str">
        <f>IF(終値!A312="","",IFERROR(4*STDEVP(終値!K312:AD312)/AVERAGE(終値!K312:AD312),""))</f>
        <v/>
      </c>
      <c r="I312" s="500" t="str">
        <f>IF(終値!A312="","",IFERROR(4*STDEVP(終値!L312:AE312)/AVERAGE(終値!L312:AE312),""))</f>
        <v/>
      </c>
      <c r="J312" s="500" t="str">
        <f>IF(終値!A312="","",IFERROR(4*STDEVP(終値!M312:AF312)/AVERAGE(終値!M312:AF312),""))</f>
        <v/>
      </c>
      <c r="K312" s="500" t="str">
        <f>IF(終値!A312="","",IFERROR(4*STDEVP(終値!N312:AG312)/AVERAGE(終値!N312:AG312),""))</f>
        <v/>
      </c>
      <c r="L312" s="500" t="str">
        <f>IF(終値!A312="","",IFERROR(4*STDEVP(終値!O312:AH312)/AVERAGE(終値!O312:AH312),""))</f>
        <v/>
      </c>
      <c r="M312" s="500" t="str">
        <f>IF(終値!A312="","",IFERROR(4*STDEVP(終値!P312:AI312)/AVERAGE(終値!P312:AI312),""))</f>
        <v/>
      </c>
      <c r="N312" s="500" t="str">
        <f>IF(終値!A312="","",IFERROR(4*STDEVP(終値!Q312:AJ312)/AVERAGE(終値!Q312:AJ312),""))</f>
        <v/>
      </c>
      <c r="O312" s="500" t="str">
        <f>IF(終値!A312="","",IFERROR(4*STDEVP(終値!R312:AK312)/AVERAGE(終値!R312:AK312),""))</f>
        <v/>
      </c>
      <c r="P312" s="500" t="str">
        <f>IF(終値!A312="","",IFERROR(4*STDEVP(終値!S312:AL312)/AVERAGE(終値!S312:AL312),""))</f>
        <v/>
      </c>
      <c r="Q312" s="500" t="str">
        <f>IF(終値!A312="","",IFERROR(4*STDEVP(終値!T312:AM312)/AVERAGE(終値!T312:AM312),""))</f>
        <v/>
      </c>
      <c r="R312" s="500" t="str">
        <f>IF(終値!A312="","",IFERROR(4*STDEVP(終値!U312:AN312)/AVERAGE(終値!U312:AN312),""))</f>
        <v/>
      </c>
      <c r="S312" s="500" t="str">
        <f>IF(終値!A312="","",IFERROR(4*STDEVP(終値!V312:AO312)/AVERAGE(終値!V312:AO312),""))</f>
        <v/>
      </c>
      <c r="T312" s="500" t="str">
        <f>IF(終値!A312="","",IFERROR(4*STDEVP(終値!W312:AP312)/AVERAGE(終値!W312:AP312),""))</f>
        <v/>
      </c>
      <c r="U312" s="500" t="str">
        <f>IF(終値!A312="","",IFERROR(4*STDEVP(終値!X312:AQ312)/AVERAGE(終値!X312:AQ312),""))</f>
        <v/>
      </c>
      <c r="V312" s="500" t="str">
        <f>IF(終値!A312="","",IFERROR(4*STDEVP(終値!Y312:AR312)/AVERAGE(終値!Y312:AR312),""))</f>
        <v/>
      </c>
      <c r="W312" s="500" t="str">
        <f>IF(終値!A312="","",IFERROR(4*STDEVP(終値!Z312:AS312)/AVERAGE(終値!Z312:AS312),""))</f>
        <v/>
      </c>
      <c r="X312" s="500" t="str">
        <f>IF(終値!A312="","",IFERROR(4*STDEVP(終値!AA312:AT312)/AVERAGE(終値!AA312:AT312),""))</f>
        <v/>
      </c>
      <c r="Y312" s="500" t="str">
        <f>IF(終値!A312="","",IFERROR(4*STDEVP(終値!AB312:AU312)/AVERAGE(終値!AB312:AU312),""))</f>
        <v/>
      </c>
      <c r="Z312" s="500" t="str">
        <f>IF(終値!A312="","",IFERROR(4*STDEVP(終値!AC312:AV312)/AVERAGE(終値!AC312:AV312),""))</f>
        <v/>
      </c>
      <c r="AA312" s="500" t="str">
        <f>IF(終値!A312="","",IFERROR(4*STDEVP(終値!AD312:AW312)/AVERAGE(終値!AD312:AW312),""))</f>
        <v/>
      </c>
      <c r="AB312" s="500" t="str">
        <f>IF(終値!A312="","",IFERROR(4*STDEVP(終値!AE312:AX312)/AVERAGE(終値!AE312:AX312),""))</f>
        <v/>
      </c>
      <c r="AC312" s="500" t="str">
        <f>IF(終値!A312="","",IFERROR(4*STDEVP(終値!AF312:AY312)/AVERAGE(終値!AF312:AY312),""))</f>
        <v/>
      </c>
      <c r="AD312" s="500" t="str">
        <f>IF(終値!A312="","",IFERROR(4*STDEVP(終値!AG312:AZ312)/AVERAGE(終値!AG312:AZ312),""))</f>
        <v/>
      </c>
      <c r="AE312" s="500" t="str">
        <f>IF(終値!A312="","",IFERROR(4*STDEVP(終値!AH312:BA312)/AVERAGE(終値!AH312:BA312),""))</f>
        <v/>
      </c>
      <c r="AF312" s="500" t="str">
        <f>IF(終値!A312="","",IFERROR(4*STDEVP(終値!AI312:BB312)/AVERAGE(終値!AI312:BB312),""))</f>
        <v/>
      </c>
      <c r="AG312" s="500" t="str">
        <f>IF(終値!A312="","",IFERROR(4*STDEVP(終値!AJ312:BC312)/AVERAGE(終値!AJ312:BC312),""))</f>
        <v/>
      </c>
      <c r="AH312" s="500" t="str">
        <f>IF(終値!A312="","",IFERROR(4*STDEVP(終値!AK312:BD312)/AVERAGE(終値!AK312:BD312),""))</f>
        <v/>
      </c>
      <c r="AI312" s="500" t="str">
        <f>IF(終値!A312="","",IFERROR(4*STDEVP(終値!AL312:BE312)/AVERAGE(終値!AL312:BE312),""))</f>
        <v/>
      </c>
      <c r="AJ312" s="500" t="str">
        <f>IF(終値!A312="","",IFERROR(4*STDEVP(終値!AM312:BF312)/AVERAGE(終値!AM312:BF312),""))</f>
        <v/>
      </c>
      <c r="AK312" s="500" t="str">
        <f>IF(終値!A312="","",IFERROR(4*STDEVP(終値!AN312:BG312)/AVERAGE(終値!AN312:BG312),""))</f>
        <v/>
      </c>
      <c r="AL312" s="500" t="str">
        <f>IF(終値!A312="","",IFERROR(4*STDEVP(終値!AO312:BH312)/AVERAGE(終値!AO312:BH312),""))</f>
        <v/>
      </c>
      <c r="AM312" s="500" t="str">
        <f>IF(終値!A312="","",IFERROR(4*STDEVP(終値!AP312:BI312)/AVERAGE(終値!AP312:BI312),""))</f>
        <v/>
      </c>
      <c r="AN312" s="500" t="str">
        <f>IF(終値!A312="","",IFERROR(4*STDEVP(終値!AQ312:BJ312)/AVERAGE(終値!AQ312:BJ312),""))</f>
        <v/>
      </c>
      <c r="AO312" s="500" t="str">
        <f>IF(終値!A312="","",IFERROR(4*STDEVP(終値!AR312:BK312)/AVERAGE(終値!AR312:BK312),""))</f>
        <v/>
      </c>
      <c r="AP312" s="500" t="str">
        <f>IF(終値!A312="","",IFERROR(4*STDEVP(終値!AS312:BL312)/AVERAGE(終値!AS312:BL312),""))</f>
        <v/>
      </c>
    </row>
    <row r="313" spans="1:42">
      <c r="A313" s="497" t="str">
        <f>IF(終値!A313="","",終値!A313)</f>
        <v/>
      </c>
      <c r="B313" s="500" t="str">
        <f>IF(終値!A313="","",IFERROR(4*STDEVP(終値!E313:X313)/AVERAGE(終値!E313:X313),""))</f>
        <v/>
      </c>
      <c r="C313" s="500" t="str">
        <f>IF(終値!A313="","",IFERROR(4*STDEVP(終値!F313:Y313)/AVERAGE(終値!F313:Y313),""))</f>
        <v/>
      </c>
      <c r="D313" s="500" t="str">
        <f>IF(終値!A313="","",IFERROR(4*STDEVP(終値!G313:Z313)/AVERAGE(終値!G313:Z313),""))</f>
        <v/>
      </c>
      <c r="E313" s="500" t="str">
        <f>IF(終値!A313="","",IFERROR(4*STDEVP(終値!H313:AA313)/AVERAGE(終値!H313:AA313),""))</f>
        <v/>
      </c>
      <c r="F313" s="500" t="str">
        <f>IF(終値!A313="","",IFERROR(4*STDEVP(終値!I313:AB313)/AVERAGE(終値!I313:AB313),""))</f>
        <v/>
      </c>
      <c r="G313" s="500" t="str">
        <f>IF(終値!A313="","",IFERROR(4*STDEVP(終値!J313:AC313)/AVERAGE(終値!J313:AC313),""))</f>
        <v/>
      </c>
      <c r="H313" s="500" t="str">
        <f>IF(終値!A313="","",IFERROR(4*STDEVP(終値!K313:AD313)/AVERAGE(終値!K313:AD313),""))</f>
        <v/>
      </c>
      <c r="I313" s="500" t="str">
        <f>IF(終値!A313="","",IFERROR(4*STDEVP(終値!L313:AE313)/AVERAGE(終値!L313:AE313),""))</f>
        <v/>
      </c>
      <c r="J313" s="500" t="str">
        <f>IF(終値!A313="","",IFERROR(4*STDEVP(終値!M313:AF313)/AVERAGE(終値!M313:AF313),""))</f>
        <v/>
      </c>
      <c r="K313" s="500" t="str">
        <f>IF(終値!A313="","",IFERROR(4*STDEVP(終値!N313:AG313)/AVERAGE(終値!N313:AG313),""))</f>
        <v/>
      </c>
      <c r="L313" s="500" t="str">
        <f>IF(終値!A313="","",IFERROR(4*STDEVP(終値!O313:AH313)/AVERAGE(終値!O313:AH313),""))</f>
        <v/>
      </c>
      <c r="M313" s="500" t="str">
        <f>IF(終値!A313="","",IFERROR(4*STDEVP(終値!P313:AI313)/AVERAGE(終値!P313:AI313),""))</f>
        <v/>
      </c>
      <c r="N313" s="500" t="str">
        <f>IF(終値!A313="","",IFERROR(4*STDEVP(終値!Q313:AJ313)/AVERAGE(終値!Q313:AJ313),""))</f>
        <v/>
      </c>
      <c r="O313" s="500" t="str">
        <f>IF(終値!A313="","",IFERROR(4*STDEVP(終値!R313:AK313)/AVERAGE(終値!R313:AK313),""))</f>
        <v/>
      </c>
      <c r="P313" s="500" t="str">
        <f>IF(終値!A313="","",IFERROR(4*STDEVP(終値!S313:AL313)/AVERAGE(終値!S313:AL313),""))</f>
        <v/>
      </c>
      <c r="Q313" s="500" t="str">
        <f>IF(終値!A313="","",IFERROR(4*STDEVP(終値!T313:AM313)/AVERAGE(終値!T313:AM313),""))</f>
        <v/>
      </c>
      <c r="R313" s="500" t="str">
        <f>IF(終値!A313="","",IFERROR(4*STDEVP(終値!U313:AN313)/AVERAGE(終値!U313:AN313),""))</f>
        <v/>
      </c>
      <c r="S313" s="500" t="str">
        <f>IF(終値!A313="","",IFERROR(4*STDEVP(終値!V313:AO313)/AVERAGE(終値!V313:AO313),""))</f>
        <v/>
      </c>
      <c r="T313" s="500" t="str">
        <f>IF(終値!A313="","",IFERROR(4*STDEVP(終値!W313:AP313)/AVERAGE(終値!W313:AP313),""))</f>
        <v/>
      </c>
      <c r="U313" s="500" t="str">
        <f>IF(終値!A313="","",IFERROR(4*STDEVP(終値!X313:AQ313)/AVERAGE(終値!X313:AQ313),""))</f>
        <v/>
      </c>
      <c r="V313" s="500" t="str">
        <f>IF(終値!A313="","",IFERROR(4*STDEVP(終値!Y313:AR313)/AVERAGE(終値!Y313:AR313),""))</f>
        <v/>
      </c>
      <c r="W313" s="500" t="str">
        <f>IF(終値!A313="","",IFERROR(4*STDEVP(終値!Z313:AS313)/AVERAGE(終値!Z313:AS313),""))</f>
        <v/>
      </c>
      <c r="X313" s="500" t="str">
        <f>IF(終値!A313="","",IFERROR(4*STDEVP(終値!AA313:AT313)/AVERAGE(終値!AA313:AT313),""))</f>
        <v/>
      </c>
      <c r="Y313" s="500" t="str">
        <f>IF(終値!A313="","",IFERROR(4*STDEVP(終値!AB313:AU313)/AVERAGE(終値!AB313:AU313),""))</f>
        <v/>
      </c>
      <c r="Z313" s="500" t="str">
        <f>IF(終値!A313="","",IFERROR(4*STDEVP(終値!AC313:AV313)/AVERAGE(終値!AC313:AV313),""))</f>
        <v/>
      </c>
      <c r="AA313" s="500" t="str">
        <f>IF(終値!A313="","",IFERROR(4*STDEVP(終値!AD313:AW313)/AVERAGE(終値!AD313:AW313),""))</f>
        <v/>
      </c>
      <c r="AB313" s="500" t="str">
        <f>IF(終値!A313="","",IFERROR(4*STDEVP(終値!AE313:AX313)/AVERAGE(終値!AE313:AX313),""))</f>
        <v/>
      </c>
      <c r="AC313" s="500" t="str">
        <f>IF(終値!A313="","",IFERROR(4*STDEVP(終値!AF313:AY313)/AVERAGE(終値!AF313:AY313),""))</f>
        <v/>
      </c>
      <c r="AD313" s="500" t="str">
        <f>IF(終値!A313="","",IFERROR(4*STDEVP(終値!AG313:AZ313)/AVERAGE(終値!AG313:AZ313),""))</f>
        <v/>
      </c>
      <c r="AE313" s="500" t="str">
        <f>IF(終値!A313="","",IFERROR(4*STDEVP(終値!AH313:BA313)/AVERAGE(終値!AH313:BA313),""))</f>
        <v/>
      </c>
      <c r="AF313" s="500" t="str">
        <f>IF(終値!A313="","",IFERROR(4*STDEVP(終値!AI313:BB313)/AVERAGE(終値!AI313:BB313),""))</f>
        <v/>
      </c>
      <c r="AG313" s="500" t="str">
        <f>IF(終値!A313="","",IFERROR(4*STDEVP(終値!AJ313:BC313)/AVERAGE(終値!AJ313:BC313),""))</f>
        <v/>
      </c>
      <c r="AH313" s="500" t="str">
        <f>IF(終値!A313="","",IFERROR(4*STDEVP(終値!AK313:BD313)/AVERAGE(終値!AK313:BD313),""))</f>
        <v/>
      </c>
      <c r="AI313" s="500" t="str">
        <f>IF(終値!A313="","",IFERROR(4*STDEVP(終値!AL313:BE313)/AVERAGE(終値!AL313:BE313),""))</f>
        <v/>
      </c>
      <c r="AJ313" s="500" t="str">
        <f>IF(終値!A313="","",IFERROR(4*STDEVP(終値!AM313:BF313)/AVERAGE(終値!AM313:BF313),""))</f>
        <v/>
      </c>
      <c r="AK313" s="500" t="str">
        <f>IF(終値!A313="","",IFERROR(4*STDEVP(終値!AN313:BG313)/AVERAGE(終値!AN313:BG313),""))</f>
        <v/>
      </c>
      <c r="AL313" s="500" t="str">
        <f>IF(終値!A313="","",IFERROR(4*STDEVP(終値!AO313:BH313)/AVERAGE(終値!AO313:BH313),""))</f>
        <v/>
      </c>
      <c r="AM313" s="500" t="str">
        <f>IF(終値!A313="","",IFERROR(4*STDEVP(終値!AP313:BI313)/AVERAGE(終値!AP313:BI313),""))</f>
        <v/>
      </c>
      <c r="AN313" s="500" t="str">
        <f>IF(終値!A313="","",IFERROR(4*STDEVP(終値!AQ313:BJ313)/AVERAGE(終値!AQ313:BJ313),""))</f>
        <v/>
      </c>
      <c r="AO313" s="500" t="str">
        <f>IF(終値!A313="","",IFERROR(4*STDEVP(終値!AR313:BK313)/AVERAGE(終値!AR313:BK313),""))</f>
        <v/>
      </c>
      <c r="AP313" s="500" t="str">
        <f>IF(終値!A313="","",IFERROR(4*STDEVP(終値!AS313:BL313)/AVERAGE(終値!AS313:BL313),""))</f>
        <v/>
      </c>
    </row>
    <row r="314" spans="1:42">
      <c r="A314" s="497" t="str">
        <f>IF(終値!A314="","",終値!A314)</f>
        <v/>
      </c>
      <c r="B314" s="500" t="str">
        <f>IF(終値!A314="","",IFERROR(4*STDEVP(終値!E314:X314)/AVERAGE(終値!E314:X314),""))</f>
        <v/>
      </c>
      <c r="C314" s="500" t="str">
        <f>IF(終値!A314="","",IFERROR(4*STDEVP(終値!F314:Y314)/AVERAGE(終値!F314:Y314),""))</f>
        <v/>
      </c>
      <c r="D314" s="500" t="str">
        <f>IF(終値!A314="","",IFERROR(4*STDEVP(終値!G314:Z314)/AVERAGE(終値!G314:Z314),""))</f>
        <v/>
      </c>
      <c r="E314" s="500" t="str">
        <f>IF(終値!A314="","",IFERROR(4*STDEVP(終値!H314:AA314)/AVERAGE(終値!H314:AA314),""))</f>
        <v/>
      </c>
      <c r="F314" s="500" t="str">
        <f>IF(終値!A314="","",IFERROR(4*STDEVP(終値!I314:AB314)/AVERAGE(終値!I314:AB314),""))</f>
        <v/>
      </c>
      <c r="G314" s="500" t="str">
        <f>IF(終値!A314="","",IFERROR(4*STDEVP(終値!J314:AC314)/AVERAGE(終値!J314:AC314),""))</f>
        <v/>
      </c>
      <c r="H314" s="500" t="str">
        <f>IF(終値!A314="","",IFERROR(4*STDEVP(終値!K314:AD314)/AVERAGE(終値!K314:AD314),""))</f>
        <v/>
      </c>
      <c r="I314" s="500" t="str">
        <f>IF(終値!A314="","",IFERROR(4*STDEVP(終値!L314:AE314)/AVERAGE(終値!L314:AE314),""))</f>
        <v/>
      </c>
      <c r="J314" s="500" t="str">
        <f>IF(終値!A314="","",IFERROR(4*STDEVP(終値!M314:AF314)/AVERAGE(終値!M314:AF314),""))</f>
        <v/>
      </c>
      <c r="K314" s="500" t="str">
        <f>IF(終値!A314="","",IFERROR(4*STDEVP(終値!N314:AG314)/AVERAGE(終値!N314:AG314),""))</f>
        <v/>
      </c>
      <c r="L314" s="500" t="str">
        <f>IF(終値!A314="","",IFERROR(4*STDEVP(終値!O314:AH314)/AVERAGE(終値!O314:AH314),""))</f>
        <v/>
      </c>
      <c r="M314" s="500" t="str">
        <f>IF(終値!A314="","",IFERROR(4*STDEVP(終値!P314:AI314)/AVERAGE(終値!P314:AI314),""))</f>
        <v/>
      </c>
      <c r="N314" s="500" t="str">
        <f>IF(終値!A314="","",IFERROR(4*STDEVP(終値!Q314:AJ314)/AVERAGE(終値!Q314:AJ314),""))</f>
        <v/>
      </c>
      <c r="O314" s="500" t="str">
        <f>IF(終値!A314="","",IFERROR(4*STDEVP(終値!R314:AK314)/AVERAGE(終値!R314:AK314),""))</f>
        <v/>
      </c>
      <c r="P314" s="500" t="str">
        <f>IF(終値!A314="","",IFERROR(4*STDEVP(終値!S314:AL314)/AVERAGE(終値!S314:AL314),""))</f>
        <v/>
      </c>
      <c r="Q314" s="500" t="str">
        <f>IF(終値!A314="","",IFERROR(4*STDEVP(終値!T314:AM314)/AVERAGE(終値!T314:AM314),""))</f>
        <v/>
      </c>
      <c r="R314" s="500" t="str">
        <f>IF(終値!A314="","",IFERROR(4*STDEVP(終値!U314:AN314)/AVERAGE(終値!U314:AN314),""))</f>
        <v/>
      </c>
      <c r="S314" s="500" t="str">
        <f>IF(終値!A314="","",IFERROR(4*STDEVP(終値!V314:AO314)/AVERAGE(終値!V314:AO314),""))</f>
        <v/>
      </c>
      <c r="T314" s="500" t="str">
        <f>IF(終値!A314="","",IFERROR(4*STDEVP(終値!W314:AP314)/AVERAGE(終値!W314:AP314),""))</f>
        <v/>
      </c>
      <c r="U314" s="500" t="str">
        <f>IF(終値!A314="","",IFERROR(4*STDEVP(終値!X314:AQ314)/AVERAGE(終値!X314:AQ314),""))</f>
        <v/>
      </c>
      <c r="V314" s="500" t="str">
        <f>IF(終値!A314="","",IFERROR(4*STDEVP(終値!Y314:AR314)/AVERAGE(終値!Y314:AR314),""))</f>
        <v/>
      </c>
      <c r="W314" s="500" t="str">
        <f>IF(終値!A314="","",IFERROR(4*STDEVP(終値!Z314:AS314)/AVERAGE(終値!Z314:AS314),""))</f>
        <v/>
      </c>
      <c r="X314" s="500" t="str">
        <f>IF(終値!A314="","",IFERROR(4*STDEVP(終値!AA314:AT314)/AVERAGE(終値!AA314:AT314),""))</f>
        <v/>
      </c>
      <c r="Y314" s="500" t="str">
        <f>IF(終値!A314="","",IFERROR(4*STDEVP(終値!AB314:AU314)/AVERAGE(終値!AB314:AU314),""))</f>
        <v/>
      </c>
      <c r="Z314" s="500" t="str">
        <f>IF(終値!A314="","",IFERROR(4*STDEVP(終値!AC314:AV314)/AVERAGE(終値!AC314:AV314),""))</f>
        <v/>
      </c>
      <c r="AA314" s="500" t="str">
        <f>IF(終値!A314="","",IFERROR(4*STDEVP(終値!AD314:AW314)/AVERAGE(終値!AD314:AW314),""))</f>
        <v/>
      </c>
      <c r="AB314" s="500" t="str">
        <f>IF(終値!A314="","",IFERROR(4*STDEVP(終値!AE314:AX314)/AVERAGE(終値!AE314:AX314),""))</f>
        <v/>
      </c>
      <c r="AC314" s="500" t="str">
        <f>IF(終値!A314="","",IFERROR(4*STDEVP(終値!AF314:AY314)/AVERAGE(終値!AF314:AY314),""))</f>
        <v/>
      </c>
      <c r="AD314" s="500" t="str">
        <f>IF(終値!A314="","",IFERROR(4*STDEVP(終値!AG314:AZ314)/AVERAGE(終値!AG314:AZ314),""))</f>
        <v/>
      </c>
      <c r="AE314" s="500" t="str">
        <f>IF(終値!A314="","",IFERROR(4*STDEVP(終値!AH314:BA314)/AVERAGE(終値!AH314:BA314),""))</f>
        <v/>
      </c>
      <c r="AF314" s="500" t="str">
        <f>IF(終値!A314="","",IFERROR(4*STDEVP(終値!AI314:BB314)/AVERAGE(終値!AI314:BB314),""))</f>
        <v/>
      </c>
      <c r="AG314" s="500" t="str">
        <f>IF(終値!A314="","",IFERROR(4*STDEVP(終値!AJ314:BC314)/AVERAGE(終値!AJ314:BC314),""))</f>
        <v/>
      </c>
      <c r="AH314" s="500" t="str">
        <f>IF(終値!A314="","",IFERROR(4*STDEVP(終値!AK314:BD314)/AVERAGE(終値!AK314:BD314),""))</f>
        <v/>
      </c>
      <c r="AI314" s="500" t="str">
        <f>IF(終値!A314="","",IFERROR(4*STDEVP(終値!AL314:BE314)/AVERAGE(終値!AL314:BE314),""))</f>
        <v/>
      </c>
      <c r="AJ314" s="500" t="str">
        <f>IF(終値!A314="","",IFERROR(4*STDEVP(終値!AM314:BF314)/AVERAGE(終値!AM314:BF314),""))</f>
        <v/>
      </c>
      <c r="AK314" s="500" t="str">
        <f>IF(終値!A314="","",IFERROR(4*STDEVP(終値!AN314:BG314)/AVERAGE(終値!AN314:BG314),""))</f>
        <v/>
      </c>
      <c r="AL314" s="500" t="str">
        <f>IF(終値!A314="","",IFERROR(4*STDEVP(終値!AO314:BH314)/AVERAGE(終値!AO314:BH314),""))</f>
        <v/>
      </c>
      <c r="AM314" s="500" t="str">
        <f>IF(終値!A314="","",IFERROR(4*STDEVP(終値!AP314:BI314)/AVERAGE(終値!AP314:BI314),""))</f>
        <v/>
      </c>
      <c r="AN314" s="500" t="str">
        <f>IF(終値!A314="","",IFERROR(4*STDEVP(終値!AQ314:BJ314)/AVERAGE(終値!AQ314:BJ314),""))</f>
        <v/>
      </c>
      <c r="AO314" s="500" t="str">
        <f>IF(終値!A314="","",IFERROR(4*STDEVP(終値!AR314:BK314)/AVERAGE(終値!AR314:BK314),""))</f>
        <v/>
      </c>
      <c r="AP314" s="500" t="str">
        <f>IF(終値!A314="","",IFERROR(4*STDEVP(終値!AS314:BL314)/AVERAGE(終値!AS314:BL314),""))</f>
        <v/>
      </c>
    </row>
    <row r="315" spans="1:42">
      <c r="A315" s="497" t="str">
        <f>IF(終値!A315="","",終値!A315)</f>
        <v/>
      </c>
      <c r="B315" s="500" t="str">
        <f>IF(終値!A315="","",IFERROR(4*STDEVP(終値!E315:X315)/AVERAGE(終値!E315:X315),""))</f>
        <v/>
      </c>
      <c r="C315" s="500" t="str">
        <f>IF(終値!A315="","",IFERROR(4*STDEVP(終値!F315:Y315)/AVERAGE(終値!F315:Y315),""))</f>
        <v/>
      </c>
      <c r="D315" s="500" t="str">
        <f>IF(終値!A315="","",IFERROR(4*STDEVP(終値!G315:Z315)/AVERAGE(終値!G315:Z315),""))</f>
        <v/>
      </c>
      <c r="E315" s="500" t="str">
        <f>IF(終値!A315="","",IFERROR(4*STDEVP(終値!H315:AA315)/AVERAGE(終値!H315:AA315),""))</f>
        <v/>
      </c>
      <c r="F315" s="500" t="str">
        <f>IF(終値!A315="","",IFERROR(4*STDEVP(終値!I315:AB315)/AVERAGE(終値!I315:AB315),""))</f>
        <v/>
      </c>
      <c r="G315" s="500" t="str">
        <f>IF(終値!A315="","",IFERROR(4*STDEVP(終値!J315:AC315)/AVERAGE(終値!J315:AC315),""))</f>
        <v/>
      </c>
      <c r="H315" s="500" t="str">
        <f>IF(終値!A315="","",IFERROR(4*STDEVP(終値!K315:AD315)/AVERAGE(終値!K315:AD315),""))</f>
        <v/>
      </c>
      <c r="I315" s="500" t="str">
        <f>IF(終値!A315="","",IFERROR(4*STDEVP(終値!L315:AE315)/AVERAGE(終値!L315:AE315),""))</f>
        <v/>
      </c>
      <c r="J315" s="500" t="str">
        <f>IF(終値!A315="","",IFERROR(4*STDEVP(終値!M315:AF315)/AVERAGE(終値!M315:AF315),""))</f>
        <v/>
      </c>
      <c r="K315" s="500" t="str">
        <f>IF(終値!A315="","",IFERROR(4*STDEVP(終値!N315:AG315)/AVERAGE(終値!N315:AG315),""))</f>
        <v/>
      </c>
      <c r="L315" s="500" t="str">
        <f>IF(終値!A315="","",IFERROR(4*STDEVP(終値!O315:AH315)/AVERAGE(終値!O315:AH315),""))</f>
        <v/>
      </c>
      <c r="M315" s="500" t="str">
        <f>IF(終値!A315="","",IFERROR(4*STDEVP(終値!P315:AI315)/AVERAGE(終値!P315:AI315),""))</f>
        <v/>
      </c>
      <c r="N315" s="500" t="str">
        <f>IF(終値!A315="","",IFERROR(4*STDEVP(終値!Q315:AJ315)/AVERAGE(終値!Q315:AJ315),""))</f>
        <v/>
      </c>
      <c r="O315" s="500" t="str">
        <f>IF(終値!A315="","",IFERROR(4*STDEVP(終値!R315:AK315)/AVERAGE(終値!R315:AK315),""))</f>
        <v/>
      </c>
      <c r="P315" s="500" t="str">
        <f>IF(終値!A315="","",IFERROR(4*STDEVP(終値!S315:AL315)/AVERAGE(終値!S315:AL315),""))</f>
        <v/>
      </c>
      <c r="Q315" s="500" t="str">
        <f>IF(終値!A315="","",IFERROR(4*STDEVP(終値!T315:AM315)/AVERAGE(終値!T315:AM315),""))</f>
        <v/>
      </c>
      <c r="R315" s="500" t="str">
        <f>IF(終値!A315="","",IFERROR(4*STDEVP(終値!U315:AN315)/AVERAGE(終値!U315:AN315),""))</f>
        <v/>
      </c>
      <c r="S315" s="500" t="str">
        <f>IF(終値!A315="","",IFERROR(4*STDEVP(終値!V315:AO315)/AVERAGE(終値!V315:AO315),""))</f>
        <v/>
      </c>
      <c r="T315" s="500" t="str">
        <f>IF(終値!A315="","",IFERROR(4*STDEVP(終値!W315:AP315)/AVERAGE(終値!W315:AP315),""))</f>
        <v/>
      </c>
      <c r="U315" s="500" t="str">
        <f>IF(終値!A315="","",IFERROR(4*STDEVP(終値!X315:AQ315)/AVERAGE(終値!X315:AQ315),""))</f>
        <v/>
      </c>
      <c r="V315" s="500" t="str">
        <f>IF(終値!A315="","",IFERROR(4*STDEVP(終値!Y315:AR315)/AVERAGE(終値!Y315:AR315),""))</f>
        <v/>
      </c>
      <c r="W315" s="500" t="str">
        <f>IF(終値!A315="","",IFERROR(4*STDEVP(終値!Z315:AS315)/AVERAGE(終値!Z315:AS315),""))</f>
        <v/>
      </c>
      <c r="X315" s="500" t="str">
        <f>IF(終値!A315="","",IFERROR(4*STDEVP(終値!AA315:AT315)/AVERAGE(終値!AA315:AT315),""))</f>
        <v/>
      </c>
      <c r="Y315" s="500" t="str">
        <f>IF(終値!A315="","",IFERROR(4*STDEVP(終値!AB315:AU315)/AVERAGE(終値!AB315:AU315),""))</f>
        <v/>
      </c>
      <c r="Z315" s="500" t="str">
        <f>IF(終値!A315="","",IFERROR(4*STDEVP(終値!AC315:AV315)/AVERAGE(終値!AC315:AV315),""))</f>
        <v/>
      </c>
      <c r="AA315" s="500" t="str">
        <f>IF(終値!A315="","",IFERROR(4*STDEVP(終値!AD315:AW315)/AVERAGE(終値!AD315:AW315),""))</f>
        <v/>
      </c>
      <c r="AB315" s="500" t="str">
        <f>IF(終値!A315="","",IFERROR(4*STDEVP(終値!AE315:AX315)/AVERAGE(終値!AE315:AX315),""))</f>
        <v/>
      </c>
      <c r="AC315" s="500" t="str">
        <f>IF(終値!A315="","",IFERROR(4*STDEVP(終値!AF315:AY315)/AVERAGE(終値!AF315:AY315),""))</f>
        <v/>
      </c>
      <c r="AD315" s="500" t="str">
        <f>IF(終値!A315="","",IFERROR(4*STDEVP(終値!AG315:AZ315)/AVERAGE(終値!AG315:AZ315),""))</f>
        <v/>
      </c>
      <c r="AE315" s="500" t="str">
        <f>IF(終値!A315="","",IFERROR(4*STDEVP(終値!AH315:BA315)/AVERAGE(終値!AH315:BA315),""))</f>
        <v/>
      </c>
      <c r="AF315" s="500" t="str">
        <f>IF(終値!A315="","",IFERROR(4*STDEVP(終値!AI315:BB315)/AVERAGE(終値!AI315:BB315),""))</f>
        <v/>
      </c>
      <c r="AG315" s="500" t="str">
        <f>IF(終値!A315="","",IFERROR(4*STDEVP(終値!AJ315:BC315)/AVERAGE(終値!AJ315:BC315),""))</f>
        <v/>
      </c>
      <c r="AH315" s="500" t="str">
        <f>IF(終値!A315="","",IFERROR(4*STDEVP(終値!AK315:BD315)/AVERAGE(終値!AK315:BD315),""))</f>
        <v/>
      </c>
      <c r="AI315" s="500" t="str">
        <f>IF(終値!A315="","",IFERROR(4*STDEVP(終値!AL315:BE315)/AVERAGE(終値!AL315:BE315),""))</f>
        <v/>
      </c>
      <c r="AJ315" s="500" t="str">
        <f>IF(終値!A315="","",IFERROR(4*STDEVP(終値!AM315:BF315)/AVERAGE(終値!AM315:BF315),""))</f>
        <v/>
      </c>
      <c r="AK315" s="500" t="str">
        <f>IF(終値!A315="","",IFERROR(4*STDEVP(終値!AN315:BG315)/AVERAGE(終値!AN315:BG315),""))</f>
        <v/>
      </c>
      <c r="AL315" s="500" t="str">
        <f>IF(終値!A315="","",IFERROR(4*STDEVP(終値!AO315:BH315)/AVERAGE(終値!AO315:BH315),""))</f>
        <v/>
      </c>
      <c r="AM315" s="500" t="str">
        <f>IF(終値!A315="","",IFERROR(4*STDEVP(終値!AP315:BI315)/AVERAGE(終値!AP315:BI315),""))</f>
        <v/>
      </c>
      <c r="AN315" s="500" t="str">
        <f>IF(終値!A315="","",IFERROR(4*STDEVP(終値!AQ315:BJ315)/AVERAGE(終値!AQ315:BJ315),""))</f>
        <v/>
      </c>
      <c r="AO315" s="500" t="str">
        <f>IF(終値!A315="","",IFERROR(4*STDEVP(終値!AR315:BK315)/AVERAGE(終値!AR315:BK315),""))</f>
        <v/>
      </c>
      <c r="AP315" s="500" t="str">
        <f>IF(終値!A315="","",IFERROR(4*STDEVP(終値!AS315:BL315)/AVERAGE(終値!AS315:BL315),""))</f>
        <v/>
      </c>
    </row>
    <row r="316" spans="1:42">
      <c r="A316" s="497" t="str">
        <f>IF(終値!A316="","",終値!A316)</f>
        <v/>
      </c>
      <c r="B316" s="500" t="str">
        <f>IF(終値!A316="","",IFERROR(4*STDEVP(終値!E316:X316)/AVERAGE(終値!E316:X316),""))</f>
        <v/>
      </c>
      <c r="C316" s="500" t="str">
        <f>IF(終値!A316="","",IFERROR(4*STDEVP(終値!F316:Y316)/AVERAGE(終値!F316:Y316),""))</f>
        <v/>
      </c>
      <c r="D316" s="500" t="str">
        <f>IF(終値!A316="","",IFERROR(4*STDEVP(終値!G316:Z316)/AVERAGE(終値!G316:Z316),""))</f>
        <v/>
      </c>
      <c r="E316" s="500" t="str">
        <f>IF(終値!A316="","",IFERROR(4*STDEVP(終値!H316:AA316)/AVERAGE(終値!H316:AA316),""))</f>
        <v/>
      </c>
      <c r="F316" s="500" t="str">
        <f>IF(終値!A316="","",IFERROR(4*STDEVP(終値!I316:AB316)/AVERAGE(終値!I316:AB316),""))</f>
        <v/>
      </c>
      <c r="G316" s="500" t="str">
        <f>IF(終値!A316="","",IFERROR(4*STDEVP(終値!J316:AC316)/AVERAGE(終値!J316:AC316),""))</f>
        <v/>
      </c>
      <c r="H316" s="500" t="str">
        <f>IF(終値!A316="","",IFERROR(4*STDEVP(終値!K316:AD316)/AVERAGE(終値!K316:AD316),""))</f>
        <v/>
      </c>
      <c r="I316" s="500" t="str">
        <f>IF(終値!A316="","",IFERROR(4*STDEVP(終値!L316:AE316)/AVERAGE(終値!L316:AE316),""))</f>
        <v/>
      </c>
      <c r="J316" s="500" t="str">
        <f>IF(終値!A316="","",IFERROR(4*STDEVP(終値!M316:AF316)/AVERAGE(終値!M316:AF316),""))</f>
        <v/>
      </c>
      <c r="K316" s="500" t="str">
        <f>IF(終値!A316="","",IFERROR(4*STDEVP(終値!N316:AG316)/AVERAGE(終値!N316:AG316),""))</f>
        <v/>
      </c>
      <c r="L316" s="500" t="str">
        <f>IF(終値!A316="","",IFERROR(4*STDEVP(終値!O316:AH316)/AVERAGE(終値!O316:AH316),""))</f>
        <v/>
      </c>
      <c r="M316" s="500" t="str">
        <f>IF(終値!A316="","",IFERROR(4*STDEVP(終値!P316:AI316)/AVERAGE(終値!P316:AI316),""))</f>
        <v/>
      </c>
      <c r="N316" s="500" t="str">
        <f>IF(終値!A316="","",IFERROR(4*STDEVP(終値!Q316:AJ316)/AVERAGE(終値!Q316:AJ316),""))</f>
        <v/>
      </c>
      <c r="O316" s="500" t="str">
        <f>IF(終値!A316="","",IFERROR(4*STDEVP(終値!R316:AK316)/AVERAGE(終値!R316:AK316),""))</f>
        <v/>
      </c>
      <c r="P316" s="500" t="str">
        <f>IF(終値!A316="","",IFERROR(4*STDEVP(終値!S316:AL316)/AVERAGE(終値!S316:AL316),""))</f>
        <v/>
      </c>
      <c r="Q316" s="500" t="str">
        <f>IF(終値!A316="","",IFERROR(4*STDEVP(終値!T316:AM316)/AVERAGE(終値!T316:AM316),""))</f>
        <v/>
      </c>
      <c r="R316" s="500" t="str">
        <f>IF(終値!A316="","",IFERROR(4*STDEVP(終値!U316:AN316)/AVERAGE(終値!U316:AN316),""))</f>
        <v/>
      </c>
      <c r="S316" s="500" t="str">
        <f>IF(終値!A316="","",IFERROR(4*STDEVP(終値!V316:AO316)/AVERAGE(終値!V316:AO316),""))</f>
        <v/>
      </c>
      <c r="T316" s="500" t="str">
        <f>IF(終値!A316="","",IFERROR(4*STDEVP(終値!W316:AP316)/AVERAGE(終値!W316:AP316),""))</f>
        <v/>
      </c>
      <c r="U316" s="500" t="str">
        <f>IF(終値!A316="","",IFERROR(4*STDEVP(終値!X316:AQ316)/AVERAGE(終値!X316:AQ316),""))</f>
        <v/>
      </c>
      <c r="V316" s="500" t="str">
        <f>IF(終値!A316="","",IFERROR(4*STDEVP(終値!Y316:AR316)/AVERAGE(終値!Y316:AR316),""))</f>
        <v/>
      </c>
      <c r="W316" s="500" t="str">
        <f>IF(終値!A316="","",IFERROR(4*STDEVP(終値!Z316:AS316)/AVERAGE(終値!Z316:AS316),""))</f>
        <v/>
      </c>
      <c r="X316" s="500" t="str">
        <f>IF(終値!A316="","",IFERROR(4*STDEVP(終値!AA316:AT316)/AVERAGE(終値!AA316:AT316),""))</f>
        <v/>
      </c>
      <c r="Y316" s="500" t="str">
        <f>IF(終値!A316="","",IFERROR(4*STDEVP(終値!AB316:AU316)/AVERAGE(終値!AB316:AU316),""))</f>
        <v/>
      </c>
      <c r="Z316" s="500" t="str">
        <f>IF(終値!A316="","",IFERROR(4*STDEVP(終値!AC316:AV316)/AVERAGE(終値!AC316:AV316),""))</f>
        <v/>
      </c>
      <c r="AA316" s="500" t="str">
        <f>IF(終値!A316="","",IFERROR(4*STDEVP(終値!AD316:AW316)/AVERAGE(終値!AD316:AW316),""))</f>
        <v/>
      </c>
      <c r="AB316" s="500" t="str">
        <f>IF(終値!A316="","",IFERROR(4*STDEVP(終値!AE316:AX316)/AVERAGE(終値!AE316:AX316),""))</f>
        <v/>
      </c>
      <c r="AC316" s="500" t="str">
        <f>IF(終値!A316="","",IFERROR(4*STDEVP(終値!AF316:AY316)/AVERAGE(終値!AF316:AY316),""))</f>
        <v/>
      </c>
      <c r="AD316" s="500" t="str">
        <f>IF(終値!A316="","",IFERROR(4*STDEVP(終値!AG316:AZ316)/AVERAGE(終値!AG316:AZ316),""))</f>
        <v/>
      </c>
      <c r="AE316" s="500" t="str">
        <f>IF(終値!A316="","",IFERROR(4*STDEVP(終値!AH316:BA316)/AVERAGE(終値!AH316:BA316),""))</f>
        <v/>
      </c>
      <c r="AF316" s="500" t="str">
        <f>IF(終値!A316="","",IFERROR(4*STDEVP(終値!AI316:BB316)/AVERAGE(終値!AI316:BB316),""))</f>
        <v/>
      </c>
      <c r="AG316" s="500" t="str">
        <f>IF(終値!A316="","",IFERROR(4*STDEVP(終値!AJ316:BC316)/AVERAGE(終値!AJ316:BC316),""))</f>
        <v/>
      </c>
      <c r="AH316" s="500" t="str">
        <f>IF(終値!A316="","",IFERROR(4*STDEVP(終値!AK316:BD316)/AVERAGE(終値!AK316:BD316),""))</f>
        <v/>
      </c>
      <c r="AI316" s="500" t="str">
        <f>IF(終値!A316="","",IFERROR(4*STDEVP(終値!AL316:BE316)/AVERAGE(終値!AL316:BE316),""))</f>
        <v/>
      </c>
      <c r="AJ316" s="500" t="str">
        <f>IF(終値!A316="","",IFERROR(4*STDEVP(終値!AM316:BF316)/AVERAGE(終値!AM316:BF316),""))</f>
        <v/>
      </c>
      <c r="AK316" s="500" t="str">
        <f>IF(終値!A316="","",IFERROR(4*STDEVP(終値!AN316:BG316)/AVERAGE(終値!AN316:BG316),""))</f>
        <v/>
      </c>
      <c r="AL316" s="500" t="str">
        <f>IF(終値!A316="","",IFERROR(4*STDEVP(終値!AO316:BH316)/AVERAGE(終値!AO316:BH316),""))</f>
        <v/>
      </c>
      <c r="AM316" s="500" t="str">
        <f>IF(終値!A316="","",IFERROR(4*STDEVP(終値!AP316:BI316)/AVERAGE(終値!AP316:BI316),""))</f>
        <v/>
      </c>
      <c r="AN316" s="500" t="str">
        <f>IF(終値!A316="","",IFERROR(4*STDEVP(終値!AQ316:BJ316)/AVERAGE(終値!AQ316:BJ316),""))</f>
        <v/>
      </c>
      <c r="AO316" s="500" t="str">
        <f>IF(終値!A316="","",IFERROR(4*STDEVP(終値!AR316:BK316)/AVERAGE(終値!AR316:BK316),""))</f>
        <v/>
      </c>
      <c r="AP316" s="500" t="str">
        <f>IF(終値!A316="","",IFERROR(4*STDEVP(終値!AS316:BL316)/AVERAGE(終値!AS316:BL316),""))</f>
        <v/>
      </c>
    </row>
    <row r="317" spans="1:42">
      <c r="A317" s="497" t="str">
        <f>IF(終値!A317="","",終値!A317)</f>
        <v/>
      </c>
      <c r="B317" s="500" t="str">
        <f>IF(終値!A317="","",IFERROR(4*STDEVP(終値!E317:X317)/AVERAGE(終値!E317:X317),""))</f>
        <v/>
      </c>
      <c r="C317" s="500" t="str">
        <f>IF(終値!A317="","",IFERROR(4*STDEVP(終値!F317:Y317)/AVERAGE(終値!F317:Y317),""))</f>
        <v/>
      </c>
      <c r="D317" s="500" t="str">
        <f>IF(終値!A317="","",IFERROR(4*STDEVP(終値!G317:Z317)/AVERAGE(終値!G317:Z317),""))</f>
        <v/>
      </c>
      <c r="E317" s="500" t="str">
        <f>IF(終値!A317="","",IFERROR(4*STDEVP(終値!H317:AA317)/AVERAGE(終値!H317:AA317),""))</f>
        <v/>
      </c>
      <c r="F317" s="500" t="str">
        <f>IF(終値!A317="","",IFERROR(4*STDEVP(終値!I317:AB317)/AVERAGE(終値!I317:AB317),""))</f>
        <v/>
      </c>
      <c r="G317" s="500" t="str">
        <f>IF(終値!A317="","",IFERROR(4*STDEVP(終値!J317:AC317)/AVERAGE(終値!J317:AC317),""))</f>
        <v/>
      </c>
      <c r="H317" s="500" t="str">
        <f>IF(終値!A317="","",IFERROR(4*STDEVP(終値!K317:AD317)/AVERAGE(終値!K317:AD317),""))</f>
        <v/>
      </c>
      <c r="I317" s="500" t="str">
        <f>IF(終値!A317="","",IFERROR(4*STDEVP(終値!L317:AE317)/AVERAGE(終値!L317:AE317),""))</f>
        <v/>
      </c>
      <c r="J317" s="500" t="str">
        <f>IF(終値!A317="","",IFERROR(4*STDEVP(終値!M317:AF317)/AVERAGE(終値!M317:AF317),""))</f>
        <v/>
      </c>
      <c r="K317" s="500" t="str">
        <f>IF(終値!A317="","",IFERROR(4*STDEVP(終値!N317:AG317)/AVERAGE(終値!N317:AG317),""))</f>
        <v/>
      </c>
      <c r="L317" s="500" t="str">
        <f>IF(終値!A317="","",IFERROR(4*STDEVP(終値!O317:AH317)/AVERAGE(終値!O317:AH317),""))</f>
        <v/>
      </c>
      <c r="M317" s="500" t="str">
        <f>IF(終値!A317="","",IFERROR(4*STDEVP(終値!P317:AI317)/AVERAGE(終値!P317:AI317),""))</f>
        <v/>
      </c>
      <c r="N317" s="500" t="str">
        <f>IF(終値!A317="","",IFERROR(4*STDEVP(終値!Q317:AJ317)/AVERAGE(終値!Q317:AJ317),""))</f>
        <v/>
      </c>
      <c r="O317" s="500" t="str">
        <f>IF(終値!A317="","",IFERROR(4*STDEVP(終値!R317:AK317)/AVERAGE(終値!R317:AK317),""))</f>
        <v/>
      </c>
      <c r="P317" s="500" t="str">
        <f>IF(終値!A317="","",IFERROR(4*STDEVP(終値!S317:AL317)/AVERAGE(終値!S317:AL317),""))</f>
        <v/>
      </c>
      <c r="Q317" s="500" t="str">
        <f>IF(終値!A317="","",IFERROR(4*STDEVP(終値!T317:AM317)/AVERAGE(終値!T317:AM317),""))</f>
        <v/>
      </c>
      <c r="R317" s="500" t="str">
        <f>IF(終値!A317="","",IFERROR(4*STDEVP(終値!U317:AN317)/AVERAGE(終値!U317:AN317),""))</f>
        <v/>
      </c>
      <c r="S317" s="500" t="str">
        <f>IF(終値!A317="","",IFERROR(4*STDEVP(終値!V317:AO317)/AVERAGE(終値!V317:AO317),""))</f>
        <v/>
      </c>
      <c r="T317" s="500" t="str">
        <f>IF(終値!A317="","",IFERROR(4*STDEVP(終値!W317:AP317)/AVERAGE(終値!W317:AP317),""))</f>
        <v/>
      </c>
      <c r="U317" s="500" t="str">
        <f>IF(終値!A317="","",IFERROR(4*STDEVP(終値!X317:AQ317)/AVERAGE(終値!X317:AQ317),""))</f>
        <v/>
      </c>
      <c r="V317" s="500" t="str">
        <f>IF(終値!A317="","",IFERROR(4*STDEVP(終値!Y317:AR317)/AVERAGE(終値!Y317:AR317),""))</f>
        <v/>
      </c>
      <c r="W317" s="500" t="str">
        <f>IF(終値!A317="","",IFERROR(4*STDEVP(終値!Z317:AS317)/AVERAGE(終値!Z317:AS317),""))</f>
        <v/>
      </c>
      <c r="X317" s="500" t="str">
        <f>IF(終値!A317="","",IFERROR(4*STDEVP(終値!AA317:AT317)/AVERAGE(終値!AA317:AT317),""))</f>
        <v/>
      </c>
      <c r="Y317" s="500" t="str">
        <f>IF(終値!A317="","",IFERROR(4*STDEVP(終値!AB317:AU317)/AVERAGE(終値!AB317:AU317),""))</f>
        <v/>
      </c>
      <c r="Z317" s="500" t="str">
        <f>IF(終値!A317="","",IFERROR(4*STDEVP(終値!AC317:AV317)/AVERAGE(終値!AC317:AV317),""))</f>
        <v/>
      </c>
      <c r="AA317" s="500" t="str">
        <f>IF(終値!A317="","",IFERROR(4*STDEVP(終値!AD317:AW317)/AVERAGE(終値!AD317:AW317),""))</f>
        <v/>
      </c>
      <c r="AB317" s="500" t="str">
        <f>IF(終値!A317="","",IFERROR(4*STDEVP(終値!AE317:AX317)/AVERAGE(終値!AE317:AX317),""))</f>
        <v/>
      </c>
      <c r="AC317" s="500" t="str">
        <f>IF(終値!A317="","",IFERROR(4*STDEVP(終値!AF317:AY317)/AVERAGE(終値!AF317:AY317),""))</f>
        <v/>
      </c>
      <c r="AD317" s="500" t="str">
        <f>IF(終値!A317="","",IFERROR(4*STDEVP(終値!AG317:AZ317)/AVERAGE(終値!AG317:AZ317),""))</f>
        <v/>
      </c>
      <c r="AE317" s="500" t="str">
        <f>IF(終値!A317="","",IFERROR(4*STDEVP(終値!AH317:BA317)/AVERAGE(終値!AH317:BA317),""))</f>
        <v/>
      </c>
      <c r="AF317" s="500" t="str">
        <f>IF(終値!A317="","",IFERROR(4*STDEVP(終値!AI317:BB317)/AVERAGE(終値!AI317:BB317),""))</f>
        <v/>
      </c>
      <c r="AG317" s="500" t="str">
        <f>IF(終値!A317="","",IFERROR(4*STDEVP(終値!AJ317:BC317)/AVERAGE(終値!AJ317:BC317),""))</f>
        <v/>
      </c>
      <c r="AH317" s="500" t="str">
        <f>IF(終値!A317="","",IFERROR(4*STDEVP(終値!AK317:BD317)/AVERAGE(終値!AK317:BD317),""))</f>
        <v/>
      </c>
      <c r="AI317" s="500" t="str">
        <f>IF(終値!A317="","",IFERROR(4*STDEVP(終値!AL317:BE317)/AVERAGE(終値!AL317:BE317),""))</f>
        <v/>
      </c>
      <c r="AJ317" s="500" t="str">
        <f>IF(終値!A317="","",IFERROR(4*STDEVP(終値!AM317:BF317)/AVERAGE(終値!AM317:BF317),""))</f>
        <v/>
      </c>
      <c r="AK317" s="500" t="str">
        <f>IF(終値!A317="","",IFERROR(4*STDEVP(終値!AN317:BG317)/AVERAGE(終値!AN317:BG317),""))</f>
        <v/>
      </c>
      <c r="AL317" s="500" t="str">
        <f>IF(終値!A317="","",IFERROR(4*STDEVP(終値!AO317:BH317)/AVERAGE(終値!AO317:BH317),""))</f>
        <v/>
      </c>
      <c r="AM317" s="500" t="str">
        <f>IF(終値!A317="","",IFERROR(4*STDEVP(終値!AP317:BI317)/AVERAGE(終値!AP317:BI317),""))</f>
        <v/>
      </c>
      <c r="AN317" s="500" t="str">
        <f>IF(終値!A317="","",IFERROR(4*STDEVP(終値!AQ317:BJ317)/AVERAGE(終値!AQ317:BJ317),""))</f>
        <v/>
      </c>
      <c r="AO317" s="500" t="str">
        <f>IF(終値!A317="","",IFERROR(4*STDEVP(終値!AR317:BK317)/AVERAGE(終値!AR317:BK317),""))</f>
        <v/>
      </c>
      <c r="AP317" s="500" t="str">
        <f>IF(終値!A317="","",IFERROR(4*STDEVP(終値!AS317:BL317)/AVERAGE(終値!AS317:BL317),""))</f>
        <v/>
      </c>
    </row>
    <row r="318" spans="1:42">
      <c r="A318" s="497" t="str">
        <f>IF(終値!A318="","",終値!A318)</f>
        <v/>
      </c>
      <c r="B318" s="500" t="str">
        <f>IF(終値!A318="","",IFERROR(4*STDEVP(終値!E318:X318)/AVERAGE(終値!E318:X318),""))</f>
        <v/>
      </c>
      <c r="C318" s="500" t="str">
        <f>IF(終値!A318="","",IFERROR(4*STDEVP(終値!F318:Y318)/AVERAGE(終値!F318:Y318),""))</f>
        <v/>
      </c>
      <c r="D318" s="500" t="str">
        <f>IF(終値!A318="","",IFERROR(4*STDEVP(終値!G318:Z318)/AVERAGE(終値!G318:Z318),""))</f>
        <v/>
      </c>
      <c r="E318" s="500" t="str">
        <f>IF(終値!A318="","",IFERROR(4*STDEVP(終値!H318:AA318)/AVERAGE(終値!H318:AA318),""))</f>
        <v/>
      </c>
      <c r="F318" s="500" t="str">
        <f>IF(終値!A318="","",IFERROR(4*STDEVP(終値!I318:AB318)/AVERAGE(終値!I318:AB318),""))</f>
        <v/>
      </c>
      <c r="G318" s="500" t="str">
        <f>IF(終値!A318="","",IFERROR(4*STDEVP(終値!J318:AC318)/AVERAGE(終値!J318:AC318),""))</f>
        <v/>
      </c>
      <c r="H318" s="500" t="str">
        <f>IF(終値!A318="","",IFERROR(4*STDEVP(終値!K318:AD318)/AVERAGE(終値!K318:AD318),""))</f>
        <v/>
      </c>
      <c r="I318" s="500" t="str">
        <f>IF(終値!A318="","",IFERROR(4*STDEVP(終値!L318:AE318)/AVERAGE(終値!L318:AE318),""))</f>
        <v/>
      </c>
      <c r="J318" s="500" t="str">
        <f>IF(終値!A318="","",IFERROR(4*STDEVP(終値!M318:AF318)/AVERAGE(終値!M318:AF318),""))</f>
        <v/>
      </c>
      <c r="K318" s="500" t="str">
        <f>IF(終値!A318="","",IFERROR(4*STDEVP(終値!N318:AG318)/AVERAGE(終値!N318:AG318),""))</f>
        <v/>
      </c>
      <c r="L318" s="500" t="str">
        <f>IF(終値!A318="","",IFERROR(4*STDEVP(終値!O318:AH318)/AVERAGE(終値!O318:AH318),""))</f>
        <v/>
      </c>
      <c r="M318" s="500" t="str">
        <f>IF(終値!A318="","",IFERROR(4*STDEVP(終値!P318:AI318)/AVERAGE(終値!P318:AI318),""))</f>
        <v/>
      </c>
      <c r="N318" s="500" t="str">
        <f>IF(終値!A318="","",IFERROR(4*STDEVP(終値!Q318:AJ318)/AVERAGE(終値!Q318:AJ318),""))</f>
        <v/>
      </c>
      <c r="O318" s="500" t="str">
        <f>IF(終値!A318="","",IFERROR(4*STDEVP(終値!R318:AK318)/AVERAGE(終値!R318:AK318),""))</f>
        <v/>
      </c>
      <c r="P318" s="500" t="str">
        <f>IF(終値!A318="","",IFERROR(4*STDEVP(終値!S318:AL318)/AVERAGE(終値!S318:AL318),""))</f>
        <v/>
      </c>
      <c r="Q318" s="500" t="str">
        <f>IF(終値!A318="","",IFERROR(4*STDEVP(終値!T318:AM318)/AVERAGE(終値!T318:AM318),""))</f>
        <v/>
      </c>
      <c r="R318" s="500" t="str">
        <f>IF(終値!A318="","",IFERROR(4*STDEVP(終値!U318:AN318)/AVERAGE(終値!U318:AN318),""))</f>
        <v/>
      </c>
      <c r="S318" s="500" t="str">
        <f>IF(終値!A318="","",IFERROR(4*STDEVP(終値!V318:AO318)/AVERAGE(終値!V318:AO318),""))</f>
        <v/>
      </c>
      <c r="T318" s="500" t="str">
        <f>IF(終値!A318="","",IFERROR(4*STDEVP(終値!W318:AP318)/AVERAGE(終値!W318:AP318),""))</f>
        <v/>
      </c>
      <c r="U318" s="500" t="str">
        <f>IF(終値!A318="","",IFERROR(4*STDEVP(終値!X318:AQ318)/AVERAGE(終値!X318:AQ318),""))</f>
        <v/>
      </c>
      <c r="V318" s="500" t="str">
        <f>IF(終値!A318="","",IFERROR(4*STDEVP(終値!Y318:AR318)/AVERAGE(終値!Y318:AR318),""))</f>
        <v/>
      </c>
      <c r="W318" s="500" t="str">
        <f>IF(終値!A318="","",IFERROR(4*STDEVP(終値!Z318:AS318)/AVERAGE(終値!Z318:AS318),""))</f>
        <v/>
      </c>
      <c r="X318" s="500" t="str">
        <f>IF(終値!A318="","",IFERROR(4*STDEVP(終値!AA318:AT318)/AVERAGE(終値!AA318:AT318),""))</f>
        <v/>
      </c>
      <c r="Y318" s="500" t="str">
        <f>IF(終値!A318="","",IFERROR(4*STDEVP(終値!AB318:AU318)/AVERAGE(終値!AB318:AU318),""))</f>
        <v/>
      </c>
      <c r="Z318" s="500" t="str">
        <f>IF(終値!A318="","",IFERROR(4*STDEVP(終値!AC318:AV318)/AVERAGE(終値!AC318:AV318),""))</f>
        <v/>
      </c>
      <c r="AA318" s="500" t="str">
        <f>IF(終値!A318="","",IFERROR(4*STDEVP(終値!AD318:AW318)/AVERAGE(終値!AD318:AW318),""))</f>
        <v/>
      </c>
      <c r="AB318" s="500" t="str">
        <f>IF(終値!A318="","",IFERROR(4*STDEVP(終値!AE318:AX318)/AVERAGE(終値!AE318:AX318),""))</f>
        <v/>
      </c>
      <c r="AC318" s="500" t="str">
        <f>IF(終値!A318="","",IFERROR(4*STDEVP(終値!AF318:AY318)/AVERAGE(終値!AF318:AY318),""))</f>
        <v/>
      </c>
      <c r="AD318" s="500" t="str">
        <f>IF(終値!A318="","",IFERROR(4*STDEVP(終値!AG318:AZ318)/AVERAGE(終値!AG318:AZ318),""))</f>
        <v/>
      </c>
      <c r="AE318" s="500" t="str">
        <f>IF(終値!A318="","",IFERROR(4*STDEVP(終値!AH318:BA318)/AVERAGE(終値!AH318:BA318),""))</f>
        <v/>
      </c>
      <c r="AF318" s="500" t="str">
        <f>IF(終値!A318="","",IFERROR(4*STDEVP(終値!AI318:BB318)/AVERAGE(終値!AI318:BB318),""))</f>
        <v/>
      </c>
      <c r="AG318" s="500" t="str">
        <f>IF(終値!A318="","",IFERROR(4*STDEVP(終値!AJ318:BC318)/AVERAGE(終値!AJ318:BC318),""))</f>
        <v/>
      </c>
      <c r="AH318" s="500" t="str">
        <f>IF(終値!A318="","",IFERROR(4*STDEVP(終値!AK318:BD318)/AVERAGE(終値!AK318:BD318),""))</f>
        <v/>
      </c>
      <c r="AI318" s="500" t="str">
        <f>IF(終値!A318="","",IFERROR(4*STDEVP(終値!AL318:BE318)/AVERAGE(終値!AL318:BE318),""))</f>
        <v/>
      </c>
      <c r="AJ318" s="500" t="str">
        <f>IF(終値!A318="","",IFERROR(4*STDEVP(終値!AM318:BF318)/AVERAGE(終値!AM318:BF318),""))</f>
        <v/>
      </c>
      <c r="AK318" s="500" t="str">
        <f>IF(終値!A318="","",IFERROR(4*STDEVP(終値!AN318:BG318)/AVERAGE(終値!AN318:BG318),""))</f>
        <v/>
      </c>
      <c r="AL318" s="500" t="str">
        <f>IF(終値!A318="","",IFERROR(4*STDEVP(終値!AO318:BH318)/AVERAGE(終値!AO318:BH318),""))</f>
        <v/>
      </c>
      <c r="AM318" s="500" t="str">
        <f>IF(終値!A318="","",IFERROR(4*STDEVP(終値!AP318:BI318)/AVERAGE(終値!AP318:BI318),""))</f>
        <v/>
      </c>
      <c r="AN318" s="500" t="str">
        <f>IF(終値!A318="","",IFERROR(4*STDEVP(終値!AQ318:BJ318)/AVERAGE(終値!AQ318:BJ318),""))</f>
        <v/>
      </c>
      <c r="AO318" s="500" t="str">
        <f>IF(終値!A318="","",IFERROR(4*STDEVP(終値!AR318:BK318)/AVERAGE(終値!AR318:BK318),""))</f>
        <v/>
      </c>
      <c r="AP318" s="500" t="str">
        <f>IF(終値!A318="","",IFERROR(4*STDEVP(終値!AS318:BL318)/AVERAGE(終値!AS318:BL318),""))</f>
        <v/>
      </c>
    </row>
    <row r="319" spans="1:42">
      <c r="A319" s="497" t="str">
        <f>IF(終値!A319="","",終値!A319)</f>
        <v/>
      </c>
      <c r="B319" s="500" t="str">
        <f>IF(終値!A319="","",IFERROR(4*STDEVP(終値!E319:X319)/AVERAGE(終値!E319:X319),""))</f>
        <v/>
      </c>
      <c r="C319" s="500" t="str">
        <f>IF(終値!A319="","",IFERROR(4*STDEVP(終値!F319:Y319)/AVERAGE(終値!F319:Y319),""))</f>
        <v/>
      </c>
      <c r="D319" s="500" t="str">
        <f>IF(終値!A319="","",IFERROR(4*STDEVP(終値!G319:Z319)/AVERAGE(終値!G319:Z319),""))</f>
        <v/>
      </c>
      <c r="E319" s="500" t="str">
        <f>IF(終値!A319="","",IFERROR(4*STDEVP(終値!H319:AA319)/AVERAGE(終値!H319:AA319),""))</f>
        <v/>
      </c>
      <c r="F319" s="500" t="str">
        <f>IF(終値!A319="","",IFERROR(4*STDEVP(終値!I319:AB319)/AVERAGE(終値!I319:AB319),""))</f>
        <v/>
      </c>
      <c r="G319" s="500" t="str">
        <f>IF(終値!A319="","",IFERROR(4*STDEVP(終値!J319:AC319)/AVERAGE(終値!J319:AC319),""))</f>
        <v/>
      </c>
      <c r="H319" s="500" t="str">
        <f>IF(終値!A319="","",IFERROR(4*STDEVP(終値!K319:AD319)/AVERAGE(終値!K319:AD319),""))</f>
        <v/>
      </c>
      <c r="I319" s="500" t="str">
        <f>IF(終値!A319="","",IFERROR(4*STDEVP(終値!L319:AE319)/AVERAGE(終値!L319:AE319),""))</f>
        <v/>
      </c>
      <c r="J319" s="500" t="str">
        <f>IF(終値!A319="","",IFERROR(4*STDEVP(終値!M319:AF319)/AVERAGE(終値!M319:AF319),""))</f>
        <v/>
      </c>
      <c r="K319" s="500" t="str">
        <f>IF(終値!A319="","",IFERROR(4*STDEVP(終値!N319:AG319)/AVERAGE(終値!N319:AG319),""))</f>
        <v/>
      </c>
      <c r="L319" s="500" t="str">
        <f>IF(終値!A319="","",IFERROR(4*STDEVP(終値!O319:AH319)/AVERAGE(終値!O319:AH319),""))</f>
        <v/>
      </c>
      <c r="M319" s="500" t="str">
        <f>IF(終値!A319="","",IFERROR(4*STDEVP(終値!P319:AI319)/AVERAGE(終値!P319:AI319),""))</f>
        <v/>
      </c>
      <c r="N319" s="500" t="str">
        <f>IF(終値!A319="","",IFERROR(4*STDEVP(終値!Q319:AJ319)/AVERAGE(終値!Q319:AJ319),""))</f>
        <v/>
      </c>
      <c r="O319" s="500" t="str">
        <f>IF(終値!A319="","",IFERROR(4*STDEVP(終値!R319:AK319)/AVERAGE(終値!R319:AK319),""))</f>
        <v/>
      </c>
      <c r="P319" s="500" t="str">
        <f>IF(終値!A319="","",IFERROR(4*STDEVP(終値!S319:AL319)/AVERAGE(終値!S319:AL319),""))</f>
        <v/>
      </c>
      <c r="Q319" s="500" t="str">
        <f>IF(終値!A319="","",IFERROR(4*STDEVP(終値!T319:AM319)/AVERAGE(終値!T319:AM319),""))</f>
        <v/>
      </c>
      <c r="R319" s="500" t="str">
        <f>IF(終値!A319="","",IFERROR(4*STDEVP(終値!U319:AN319)/AVERAGE(終値!U319:AN319),""))</f>
        <v/>
      </c>
      <c r="S319" s="500" t="str">
        <f>IF(終値!A319="","",IFERROR(4*STDEVP(終値!V319:AO319)/AVERAGE(終値!V319:AO319),""))</f>
        <v/>
      </c>
      <c r="T319" s="500" t="str">
        <f>IF(終値!A319="","",IFERROR(4*STDEVP(終値!W319:AP319)/AVERAGE(終値!W319:AP319),""))</f>
        <v/>
      </c>
      <c r="U319" s="500" t="str">
        <f>IF(終値!A319="","",IFERROR(4*STDEVP(終値!X319:AQ319)/AVERAGE(終値!X319:AQ319),""))</f>
        <v/>
      </c>
      <c r="V319" s="500" t="str">
        <f>IF(終値!A319="","",IFERROR(4*STDEVP(終値!Y319:AR319)/AVERAGE(終値!Y319:AR319),""))</f>
        <v/>
      </c>
      <c r="W319" s="500" t="str">
        <f>IF(終値!A319="","",IFERROR(4*STDEVP(終値!Z319:AS319)/AVERAGE(終値!Z319:AS319),""))</f>
        <v/>
      </c>
      <c r="X319" s="500" t="str">
        <f>IF(終値!A319="","",IFERROR(4*STDEVP(終値!AA319:AT319)/AVERAGE(終値!AA319:AT319),""))</f>
        <v/>
      </c>
      <c r="Y319" s="500" t="str">
        <f>IF(終値!A319="","",IFERROR(4*STDEVP(終値!AB319:AU319)/AVERAGE(終値!AB319:AU319),""))</f>
        <v/>
      </c>
      <c r="Z319" s="500" t="str">
        <f>IF(終値!A319="","",IFERROR(4*STDEVP(終値!AC319:AV319)/AVERAGE(終値!AC319:AV319),""))</f>
        <v/>
      </c>
      <c r="AA319" s="500" t="str">
        <f>IF(終値!A319="","",IFERROR(4*STDEVP(終値!AD319:AW319)/AVERAGE(終値!AD319:AW319),""))</f>
        <v/>
      </c>
      <c r="AB319" s="500" t="str">
        <f>IF(終値!A319="","",IFERROR(4*STDEVP(終値!AE319:AX319)/AVERAGE(終値!AE319:AX319),""))</f>
        <v/>
      </c>
      <c r="AC319" s="500" t="str">
        <f>IF(終値!A319="","",IFERROR(4*STDEVP(終値!AF319:AY319)/AVERAGE(終値!AF319:AY319),""))</f>
        <v/>
      </c>
      <c r="AD319" s="500" t="str">
        <f>IF(終値!A319="","",IFERROR(4*STDEVP(終値!AG319:AZ319)/AVERAGE(終値!AG319:AZ319),""))</f>
        <v/>
      </c>
      <c r="AE319" s="500" t="str">
        <f>IF(終値!A319="","",IFERROR(4*STDEVP(終値!AH319:BA319)/AVERAGE(終値!AH319:BA319),""))</f>
        <v/>
      </c>
      <c r="AF319" s="500" t="str">
        <f>IF(終値!A319="","",IFERROR(4*STDEVP(終値!AI319:BB319)/AVERAGE(終値!AI319:BB319),""))</f>
        <v/>
      </c>
      <c r="AG319" s="500" t="str">
        <f>IF(終値!A319="","",IFERROR(4*STDEVP(終値!AJ319:BC319)/AVERAGE(終値!AJ319:BC319),""))</f>
        <v/>
      </c>
      <c r="AH319" s="500" t="str">
        <f>IF(終値!A319="","",IFERROR(4*STDEVP(終値!AK319:BD319)/AVERAGE(終値!AK319:BD319),""))</f>
        <v/>
      </c>
      <c r="AI319" s="500" t="str">
        <f>IF(終値!A319="","",IFERROR(4*STDEVP(終値!AL319:BE319)/AVERAGE(終値!AL319:BE319),""))</f>
        <v/>
      </c>
      <c r="AJ319" s="500" t="str">
        <f>IF(終値!A319="","",IFERROR(4*STDEVP(終値!AM319:BF319)/AVERAGE(終値!AM319:BF319),""))</f>
        <v/>
      </c>
      <c r="AK319" s="500" t="str">
        <f>IF(終値!A319="","",IFERROR(4*STDEVP(終値!AN319:BG319)/AVERAGE(終値!AN319:BG319),""))</f>
        <v/>
      </c>
      <c r="AL319" s="500" t="str">
        <f>IF(終値!A319="","",IFERROR(4*STDEVP(終値!AO319:BH319)/AVERAGE(終値!AO319:BH319),""))</f>
        <v/>
      </c>
      <c r="AM319" s="500" t="str">
        <f>IF(終値!A319="","",IFERROR(4*STDEVP(終値!AP319:BI319)/AVERAGE(終値!AP319:BI319),""))</f>
        <v/>
      </c>
      <c r="AN319" s="500" t="str">
        <f>IF(終値!A319="","",IFERROR(4*STDEVP(終値!AQ319:BJ319)/AVERAGE(終値!AQ319:BJ319),""))</f>
        <v/>
      </c>
      <c r="AO319" s="500" t="str">
        <f>IF(終値!A319="","",IFERROR(4*STDEVP(終値!AR319:BK319)/AVERAGE(終値!AR319:BK319),""))</f>
        <v/>
      </c>
      <c r="AP319" s="500" t="str">
        <f>IF(終値!A319="","",IFERROR(4*STDEVP(終値!AS319:BL319)/AVERAGE(終値!AS319:BL319),""))</f>
        <v/>
      </c>
    </row>
    <row r="320" spans="1:42">
      <c r="A320" s="497" t="str">
        <f>IF(終値!A320="","",終値!A320)</f>
        <v/>
      </c>
      <c r="B320" s="500" t="str">
        <f>IF(終値!A320="","",IFERROR(4*STDEVP(終値!E320:X320)/AVERAGE(終値!E320:X320),""))</f>
        <v/>
      </c>
      <c r="C320" s="500" t="str">
        <f>IF(終値!A320="","",IFERROR(4*STDEVP(終値!F320:Y320)/AVERAGE(終値!F320:Y320),""))</f>
        <v/>
      </c>
      <c r="D320" s="500" t="str">
        <f>IF(終値!A320="","",IFERROR(4*STDEVP(終値!G320:Z320)/AVERAGE(終値!G320:Z320),""))</f>
        <v/>
      </c>
      <c r="E320" s="500" t="str">
        <f>IF(終値!A320="","",IFERROR(4*STDEVP(終値!H320:AA320)/AVERAGE(終値!H320:AA320),""))</f>
        <v/>
      </c>
      <c r="F320" s="500" t="str">
        <f>IF(終値!A320="","",IFERROR(4*STDEVP(終値!I320:AB320)/AVERAGE(終値!I320:AB320),""))</f>
        <v/>
      </c>
      <c r="G320" s="500" t="str">
        <f>IF(終値!A320="","",IFERROR(4*STDEVP(終値!J320:AC320)/AVERAGE(終値!J320:AC320),""))</f>
        <v/>
      </c>
      <c r="H320" s="500" t="str">
        <f>IF(終値!A320="","",IFERROR(4*STDEVP(終値!K320:AD320)/AVERAGE(終値!K320:AD320),""))</f>
        <v/>
      </c>
      <c r="I320" s="500" t="str">
        <f>IF(終値!A320="","",IFERROR(4*STDEVP(終値!L320:AE320)/AVERAGE(終値!L320:AE320),""))</f>
        <v/>
      </c>
      <c r="J320" s="500" t="str">
        <f>IF(終値!A320="","",IFERROR(4*STDEVP(終値!M320:AF320)/AVERAGE(終値!M320:AF320),""))</f>
        <v/>
      </c>
      <c r="K320" s="500" t="str">
        <f>IF(終値!A320="","",IFERROR(4*STDEVP(終値!N320:AG320)/AVERAGE(終値!N320:AG320),""))</f>
        <v/>
      </c>
      <c r="L320" s="500" t="str">
        <f>IF(終値!A320="","",IFERROR(4*STDEVP(終値!O320:AH320)/AVERAGE(終値!O320:AH320),""))</f>
        <v/>
      </c>
      <c r="M320" s="500" t="str">
        <f>IF(終値!A320="","",IFERROR(4*STDEVP(終値!P320:AI320)/AVERAGE(終値!P320:AI320),""))</f>
        <v/>
      </c>
      <c r="N320" s="500" t="str">
        <f>IF(終値!A320="","",IFERROR(4*STDEVP(終値!Q320:AJ320)/AVERAGE(終値!Q320:AJ320),""))</f>
        <v/>
      </c>
      <c r="O320" s="500" t="str">
        <f>IF(終値!A320="","",IFERROR(4*STDEVP(終値!R320:AK320)/AVERAGE(終値!R320:AK320),""))</f>
        <v/>
      </c>
      <c r="P320" s="500" t="str">
        <f>IF(終値!A320="","",IFERROR(4*STDEVP(終値!S320:AL320)/AVERAGE(終値!S320:AL320),""))</f>
        <v/>
      </c>
      <c r="Q320" s="500" t="str">
        <f>IF(終値!A320="","",IFERROR(4*STDEVP(終値!T320:AM320)/AVERAGE(終値!T320:AM320),""))</f>
        <v/>
      </c>
      <c r="R320" s="500" t="str">
        <f>IF(終値!A320="","",IFERROR(4*STDEVP(終値!U320:AN320)/AVERAGE(終値!U320:AN320),""))</f>
        <v/>
      </c>
      <c r="S320" s="500" t="str">
        <f>IF(終値!A320="","",IFERROR(4*STDEVP(終値!V320:AO320)/AVERAGE(終値!V320:AO320),""))</f>
        <v/>
      </c>
      <c r="T320" s="500" t="str">
        <f>IF(終値!A320="","",IFERROR(4*STDEVP(終値!W320:AP320)/AVERAGE(終値!W320:AP320),""))</f>
        <v/>
      </c>
      <c r="U320" s="500" t="str">
        <f>IF(終値!A320="","",IFERROR(4*STDEVP(終値!X320:AQ320)/AVERAGE(終値!X320:AQ320),""))</f>
        <v/>
      </c>
      <c r="V320" s="500" t="str">
        <f>IF(終値!A320="","",IFERROR(4*STDEVP(終値!Y320:AR320)/AVERAGE(終値!Y320:AR320),""))</f>
        <v/>
      </c>
      <c r="W320" s="500" t="str">
        <f>IF(終値!A320="","",IFERROR(4*STDEVP(終値!Z320:AS320)/AVERAGE(終値!Z320:AS320),""))</f>
        <v/>
      </c>
      <c r="X320" s="500" t="str">
        <f>IF(終値!A320="","",IFERROR(4*STDEVP(終値!AA320:AT320)/AVERAGE(終値!AA320:AT320),""))</f>
        <v/>
      </c>
      <c r="Y320" s="500" t="str">
        <f>IF(終値!A320="","",IFERROR(4*STDEVP(終値!AB320:AU320)/AVERAGE(終値!AB320:AU320),""))</f>
        <v/>
      </c>
      <c r="Z320" s="500" t="str">
        <f>IF(終値!A320="","",IFERROR(4*STDEVP(終値!AC320:AV320)/AVERAGE(終値!AC320:AV320),""))</f>
        <v/>
      </c>
      <c r="AA320" s="500" t="str">
        <f>IF(終値!A320="","",IFERROR(4*STDEVP(終値!AD320:AW320)/AVERAGE(終値!AD320:AW320),""))</f>
        <v/>
      </c>
      <c r="AB320" s="500" t="str">
        <f>IF(終値!A320="","",IFERROR(4*STDEVP(終値!AE320:AX320)/AVERAGE(終値!AE320:AX320),""))</f>
        <v/>
      </c>
      <c r="AC320" s="500" t="str">
        <f>IF(終値!A320="","",IFERROR(4*STDEVP(終値!AF320:AY320)/AVERAGE(終値!AF320:AY320),""))</f>
        <v/>
      </c>
      <c r="AD320" s="500" t="str">
        <f>IF(終値!A320="","",IFERROR(4*STDEVP(終値!AG320:AZ320)/AVERAGE(終値!AG320:AZ320),""))</f>
        <v/>
      </c>
      <c r="AE320" s="500" t="str">
        <f>IF(終値!A320="","",IFERROR(4*STDEVP(終値!AH320:BA320)/AVERAGE(終値!AH320:BA320),""))</f>
        <v/>
      </c>
      <c r="AF320" s="500" t="str">
        <f>IF(終値!A320="","",IFERROR(4*STDEVP(終値!AI320:BB320)/AVERAGE(終値!AI320:BB320),""))</f>
        <v/>
      </c>
      <c r="AG320" s="500" t="str">
        <f>IF(終値!A320="","",IFERROR(4*STDEVP(終値!AJ320:BC320)/AVERAGE(終値!AJ320:BC320),""))</f>
        <v/>
      </c>
      <c r="AH320" s="500" t="str">
        <f>IF(終値!A320="","",IFERROR(4*STDEVP(終値!AK320:BD320)/AVERAGE(終値!AK320:BD320),""))</f>
        <v/>
      </c>
      <c r="AI320" s="500" t="str">
        <f>IF(終値!A320="","",IFERROR(4*STDEVP(終値!AL320:BE320)/AVERAGE(終値!AL320:BE320),""))</f>
        <v/>
      </c>
      <c r="AJ320" s="500" t="str">
        <f>IF(終値!A320="","",IFERROR(4*STDEVP(終値!AM320:BF320)/AVERAGE(終値!AM320:BF320),""))</f>
        <v/>
      </c>
      <c r="AK320" s="500" t="str">
        <f>IF(終値!A320="","",IFERROR(4*STDEVP(終値!AN320:BG320)/AVERAGE(終値!AN320:BG320),""))</f>
        <v/>
      </c>
      <c r="AL320" s="500" t="str">
        <f>IF(終値!A320="","",IFERROR(4*STDEVP(終値!AO320:BH320)/AVERAGE(終値!AO320:BH320),""))</f>
        <v/>
      </c>
      <c r="AM320" s="500" t="str">
        <f>IF(終値!A320="","",IFERROR(4*STDEVP(終値!AP320:BI320)/AVERAGE(終値!AP320:BI320),""))</f>
        <v/>
      </c>
      <c r="AN320" s="500" t="str">
        <f>IF(終値!A320="","",IFERROR(4*STDEVP(終値!AQ320:BJ320)/AVERAGE(終値!AQ320:BJ320),""))</f>
        <v/>
      </c>
      <c r="AO320" s="500" t="str">
        <f>IF(終値!A320="","",IFERROR(4*STDEVP(終値!AR320:BK320)/AVERAGE(終値!AR320:BK320),""))</f>
        <v/>
      </c>
      <c r="AP320" s="500" t="str">
        <f>IF(終値!A320="","",IFERROR(4*STDEVP(終値!AS320:BL320)/AVERAGE(終値!AS320:BL320),""))</f>
        <v/>
      </c>
    </row>
    <row r="321" spans="1:42">
      <c r="A321" s="497" t="str">
        <f>IF(終値!A321="","",終値!A321)</f>
        <v/>
      </c>
      <c r="B321" s="500" t="str">
        <f>IF(終値!A321="","",IFERROR(4*STDEVP(終値!E321:X321)/AVERAGE(終値!E321:X321),""))</f>
        <v/>
      </c>
      <c r="C321" s="500" t="str">
        <f>IF(終値!A321="","",IFERROR(4*STDEVP(終値!F321:Y321)/AVERAGE(終値!F321:Y321),""))</f>
        <v/>
      </c>
      <c r="D321" s="500" t="str">
        <f>IF(終値!A321="","",IFERROR(4*STDEVP(終値!G321:Z321)/AVERAGE(終値!G321:Z321),""))</f>
        <v/>
      </c>
      <c r="E321" s="500" t="str">
        <f>IF(終値!A321="","",IFERROR(4*STDEVP(終値!H321:AA321)/AVERAGE(終値!H321:AA321),""))</f>
        <v/>
      </c>
      <c r="F321" s="500" t="str">
        <f>IF(終値!A321="","",IFERROR(4*STDEVP(終値!I321:AB321)/AVERAGE(終値!I321:AB321),""))</f>
        <v/>
      </c>
      <c r="G321" s="500" t="str">
        <f>IF(終値!A321="","",IFERROR(4*STDEVP(終値!J321:AC321)/AVERAGE(終値!J321:AC321),""))</f>
        <v/>
      </c>
      <c r="H321" s="500" t="str">
        <f>IF(終値!A321="","",IFERROR(4*STDEVP(終値!K321:AD321)/AVERAGE(終値!K321:AD321),""))</f>
        <v/>
      </c>
      <c r="I321" s="500" t="str">
        <f>IF(終値!A321="","",IFERROR(4*STDEVP(終値!L321:AE321)/AVERAGE(終値!L321:AE321),""))</f>
        <v/>
      </c>
      <c r="J321" s="500" t="str">
        <f>IF(終値!A321="","",IFERROR(4*STDEVP(終値!M321:AF321)/AVERAGE(終値!M321:AF321),""))</f>
        <v/>
      </c>
      <c r="K321" s="500" t="str">
        <f>IF(終値!A321="","",IFERROR(4*STDEVP(終値!N321:AG321)/AVERAGE(終値!N321:AG321),""))</f>
        <v/>
      </c>
      <c r="L321" s="500" t="str">
        <f>IF(終値!A321="","",IFERROR(4*STDEVP(終値!O321:AH321)/AVERAGE(終値!O321:AH321),""))</f>
        <v/>
      </c>
      <c r="M321" s="500" t="str">
        <f>IF(終値!A321="","",IFERROR(4*STDEVP(終値!P321:AI321)/AVERAGE(終値!P321:AI321),""))</f>
        <v/>
      </c>
      <c r="N321" s="500" t="str">
        <f>IF(終値!A321="","",IFERROR(4*STDEVP(終値!Q321:AJ321)/AVERAGE(終値!Q321:AJ321),""))</f>
        <v/>
      </c>
      <c r="O321" s="500" t="str">
        <f>IF(終値!A321="","",IFERROR(4*STDEVP(終値!R321:AK321)/AVERAGE(終値!R321:AK321),""))</f>
        <v/>
      </c>
      <c r="P321" s="500" t="str">
        <f>IF(終値!A321="","",IFERROR(4*STDEVP(終値!S321:AL321)/AVERAGE(終値!S321:AL321),""))</f>
        <v/>
      </c>
      <c r="Q321" s="500" t="str">
        <f>IF(終値!A321="","",IFERROR(4*STDEVP(終値!T321:AM321)/AVERAGE(終値!T321:AM321),""))</f>
        <v/>
      </c>
      <c r="R321" s="500" t="str">
        <f>IF(終値!A321="","",IFERROR(4*STDEVP(終値!U321:AN321)/AVERAGE(終値!U321:AN321),""))</f>
        <v/>
      </c>
      <c r="S321" s="500" t="str">
        <f>IF(終値!A321="","",IFERROR(4*STDEVP(終値!V321:AO321)/AVERAGE(終値!V321:AO321),""))</f>
        <v/>
      </c>
      <c r="T321" s="500" t="str">
        <f>IF(終値!A321="","",IFERROR(4*STDEVP(終値!W321:AP321)/AVERAGE(終値!W321:AP321),""))</f>
        <v/>
      </c>
      <c r="U321" s="500" t="str">
        <f>IF(終値!A321="","",IFERROR(4*STDEVP(終値!X321:AQ321)/AVERAGE(終値!X321:AQ321),""))</f>
        <v/>
      </c>
      <c r="V321" s="500" t="str">
        <f>IF(終値!A321="","",IFERROR(4*STDEVP(終値!Y321:AR321)/AVERAGE(終値!Y321:AR321),""))</f>
        <v/>
      </c>
      <c r="W321" s="500" t="str">
        <f>IF(終値!A321="","",IFERROR(4*STDEVP(終値!Z321:AS321)/AVERAGE(終値!Z321:AS321),""))</f>
        <v/>
      </c>
      <c r="X321" s="500" t="str">
        <f>IF(終値!A321="","",IFERROR(4*STDEVP(終値!AA321:AT321)/AVERAGE(終値!AA321:AT321),""))</f>
        <v/>
      </c>
      <c r="Y321" s="500" t="str">
        <f>IF(終値!A321="","",IFERROR(4*STDEVP(終値!AB321:AU321)/AVERAGE(終値!AB321:AU321),""))</f>
        <v/>
      </c>
      <c r="Z321" s="500" t="str">
        <f>IF(終値!A321="","",IFERROR(4*STDEVP(終値!AC321:AV321)/AVERAGE(終値!AC321:AV321),""))</f>
        <v/>
      </c>
      <c r="AA321" s="500" t="str">
        <f>IF(終値!A321="","",IFERROR(4*STDEVP(終値!AD321:AW321)/AVERAGE(終値!AD321:AW321),""))</f>
        <v/>
      </c>
      <c r="AB321" s="500" t="str">
        <f>IF(終値!A321="","",IFERROR(4*STDEVP(終値!AE321:AX321)/AVERAGE(終値!AE321:AX321),""))</f>
        <v/>
      </c>
      <c r="AC321" s="500" t="str">
        <f>IF(終値!A321="","",IFERROR(4*STDEVP(終値!AF321:AY321)/AVERAGE(終値!AF321:AY321),""))</f>
        <v/>
      </c>
      <c r="AD321" s="500" t="str">
        <f>IF(終値!A321="","",IFERROR(4*STDEVP(終値!AG321:AZ321)/AVERAGE(終値!AG321:AZ321),""))</f>
        <v/>
      </c>
      <c r="AE321" s="500" t="str">
        <f>IF(終値!A321="","",IFERROR(4*STDEVP(終値!AH321:BA321)/AVERAGE(終値!AH321:BA321),""))</f>
        <v/>
      </c>
      <c r="AF321" s="500" t="str">
        <f>IF(終値!A321="","",IFERROR(4*STDEVP(終値!AI321:BB321)/AVERAGE(終値!AI321:BB321),""))</f>
        <v/>
      </c>
      <c r="AG321" s="500" t="str">
        <f>IF(終値!A321="","",IFERROR(4*STDEVP(終値!AJ321:BC321)/AVERAGE(終値!AJ321:BC321),""))</f>
        <v/>
      </c>
      <c r="AH321" s="500" t="str">
        <f>IF(終値!A321="","",IFERROR(4*STDEVP(終値!AK321:BD321)/AVERAGE(終値!AK321:BD321),""))</f>
        <v/>
      </c>
      <c r="AI321" s="500" t="str">
        <f>IF(終値!A321="","",IFERROR(4*STDEVP(終値!AL321:BE321)/AVERAGE(終値!AL321:BE321),""))</f>
        <v/>
      </c>
      <c r="AJ321" s="500" t="str">
        <f>IF(終値!A321="","",IFERROR(4*STDEVP(終値!AM321:BF321)/AVERAGE(終値!AM321:BF321),""))</f>
        <v/>
      </c>
      <c r="AK321" s="500" t="str">
        <f>IF(終値!A321="","",IFERROR(4*STDEVP(終値!AN321:BG321)/AVERAGE(終値!AN321:BG321),""))</f>
        <v/>
      </c>
      <c r="AL321" s="500" t="str">
        <f>IF(終値!A321="","",IFERROR(4*STDEVP(終値!AO321:BH321)/AVERAGE(終値!AO321:BH321),""))</f>
        <v/>
      </c>
      <c r="AM321" s="500" t="str">
        <f>IF(終値!A321="","",IFERROR(4*STDEVP(終値!AP321:BI321)/AVERAGE(終値!AP321:BI321),""))</f>
        <v/>
      </c>
      <c r="AN321" s="500" t="str">
        <f>IF(終値!A321="","",IFERROR(4*STDEVP(終値!AQ321:BJ321)/AVERAGE(終値!AQ321:BJ321),""))</f>
        <v/>
      </c>
      <c r="AO321" s="500" t="str">
        <f>IF(終値!A321="","",IFERROR(4*STDEVP(終値!AR321:BK321)/AVERAGE(終値!AR321:BK321),""))</f>
        <v/>
      </c>
      <c r="AP321" s="500" t="str">
        <f>IF(終値!A321="","",IFERROR(4*STDEVP(終値!AS321:BL321)/AVERAGE(終値!AS321:BL321),""))</f>
        <v/>
      </c>
    </row>
    <row r="322" spans="1:42">
      <c r="A322" s="497" t="str">
        <f>IF(終値!A322="","",終値!A322)</f>
        <v/>
      </c>
      <c r="B322" s="500" t="str">
        <f>IF(終値!A322="","",IFERROR(4*STDEVP(終値!E322:X322)/AVERAGE(終値!E322:X322),""))</f>
        <v/>
      </c>
      <c r="C322" s="500" t="str">
        <f>IF(終値!A322="","",IFERROR(4*STDEVP(終値!F322:Y322)/AVERAGE(終値!F322:Y322),""))</f>
        <v/>
      </c>
      <c r="D322" s="500" t="str">
        <f>IF(終値!A322="","",IFERROR(4*STDEVP(終値!G322:Z322)/AVERAGE(終値!G322:Z322),""))</f>
        <v/>
      </c>
      <c r="E322" s="500" t="str">
        <f>IF(終値!A322="","",IFERROR(4*STDEVP(終値!H322:AA322)/AVERAGE(終値!H322:AA322),""))</f>
        <v/>
      </c>
      <c r="F322" s="500" t="str">
        <f>IF(終値!A322="","",IFERROR(4*STDEVP(終値!I322:AB322)/AVERAGE(終値!I322:AB322),""))</f>
        <v/>
      </c>
      <c r="G322" s="500" t="str">
        <f>IF(終値!A322="","",IFERROR(4*STDEVP(終値!J322:AC322)/AVERAGE(終値!J322:AC322),""))</f>
        <v/>
      </c>
      <c r="H322" s="500" t="str">
        <f>IF(終値!A322="","",IFERROR(4*STDEVP(終値!K322:AD322)/AVERAGE(終値!K322:AD322),""))</f>
        <v/>
      </c>
      <c r="I322" s="500" t="str">
        <f>IF(終値!A322="","",IFERROR(4*STDEVP(終値!L322:AE322)/AVERAGE(終値!L322:AE322),""))</f>
        <v/>
      </c>
      <c r="J322" s="500" t="str">
        <f>IF(終値!A322="","",IFERROR(4*STDEVP(終値!M322:AF322)/AVERAGE(終値!M322:AF322),""))</f>
        <v/>
      </c>
      <c r="K322" s="500" t="str">
        <f>IF(終値!A322="","",IFERROR(4*STDEVP(終値!N322:AG322)/AVERAGE(終値!N322:AG322),""))</f>
        <v/>
      </c>
      <c r="L322" s="500" t="str">
        <f>IF(終値!A322="","",IFERROR(4*STDEVP(終値!O322:AH322)/AVERAGE(終値!O322:AH322),""))</f>
        <v/>
      </c>
      <c r="M322" s="500" t="str">
        <f>IF(終値!A322="","",IFERROR(4*STDEVP(終値!P322:AI322)/AVERAGE(終値!P322:AI322),""))</f>
        <v/>
      </c>
      <c r="N322" s="500" t="str">
        <f>IF(終値!A322="","",IFERROR(4*STDEVP(終値!Q322:AJ322)/AVERAGE(終値!Q322:AJ322),""))</f>
        <v/>
      </c>
      <c r="O322" s="500" t="str">
        <f>IF(終値!A322="","",IFERROR(4*STDEVP(終値!R322:AK322)/AVERAGE(終値!R322:AK322),""))</f>
        <v/>
      </c>
      <c r="P322" s="500" t="str">
        <f>IF(終値!A322="","",IFERROR(4*STDEVP(終値!S322:AL322)/AVERAGE(終値!S322:AL322),""))</f>
        <v/>
      </c>
      <c r="Q322" s="500" t="str">
        <f>IF(終値!A322="","",IFERROR(4*STDEVP(終値!T322:AM322)/AVERAGE(終値!T322:AM322),""))</f>
        <v/>
      </c>
      <c r="R322" s="500" t="str">
        <f>IF(終値!A322="","",IFERROR(4*STDEVP(終値!U322:AN322)/AVERAGE(終値!U322:AN322),""))</f>
        <v/>
      </c>
      <c r="S322" s="500" t="str">
        <f>IF(終値!A322="","",IFERROR(4*STDEVP(終値!V322:AO322)/AVERAGE(終値!V322:AO322),""))</f>
        <v/>
      </c>
      <c r="T322" s="500" t="str">
        <f>IF(終値!A322="","",IFERROR(4*STDEVP(終値!W322:AP322)/AVERAGE(終値!W322:AP322),""))</f>
        <v/>
      </c>
      <c r="U322" s="500" t="str">
        <f>IF(終値!A322="","",IFERROR(4*STDEVP(終値!X322:AQ322)/AVERAGE(終値!X322:AQ322),""))</f>
        <v/>
      </c>
      <c r="V322" s="500" t="str">
        <f>IF(終値!A322="","",IFERROR(4*STDEVP(終値!Y322:AR322)/AVERAGE(終値!Y322:AR322),""))</f>
        <v/>
      </c>
      <c r="W322" s="500" t="str">
        <f>IF(終値!A322="","",IFERROR(4*STDEVP(終値!Z322:AS322)/AVERAGE(終値!Z322:AS322),""))</f>
        <v/>
      </c>
      <c r="X322" s="500" t="str">
        <f>IF(終値!A322="","",IFERROR(4*STDEVP(終値!AA322:AT322)/AVERAGE(終値!AA322:AT322),""))</f>
        <v/>
      </c>
      <c r="Y322" s="500" t="str">
        <f>IF(終値!A322="","",IFERROR(4*STDEVP(終値!AB322:AU322)/AVERAGE(終値!AB322:AU322),""))</f>
        <v/>
      </c>
      <c r="Z322" s="500" t="str">
        <f>IF(終値!A322="","",IFERROR(4*STDEVP(終値!AC322:AV322)/AVERAGE(終値!AC322:AV322),""))</f>
        <v/>
      </c>
      <c r="AA322" s="500" t="str">
        <f>IF(終値!A322="","",IFERROR(4*STDEVP(終値!AD322:AW322)/AVERAGE(終値!AD322:AW322),""))</f>
        <v/>
      </c>
      <c r="AB322" s="500" t="str">
        <f>IF(終値!A322="","",IFERROR(4*STDEVP(終値!AE322:AX322)/AVERAGE(終値!AE322:AX322),""))</f>
        <v/>
      </c>
      <c r="AC322" s="500" t="str">
        <f>IF(終値!A322="","",IFERROR(4*STDEVP(終値!AF322:AY322)/AVERAGE(終値!AF322:AY322),""))</f>
        <v/>
      </c>
      <c r="AD322" s="500" t="str">
        <f>IF(終値!A322="","",IFERROR(4*STDEVP(終値!AG322:AZ322)/AVERAGE(終値!AG322:AZ322),""))</f>
        <v/>
      </c>
      <c r="AE322" s="500" t="str">
        <f>IF(終値!A322="","",IFERROR(4*STDEVP(終値!AH322:BA322)/AVERAGE(終値!AH322:BA322),""))</f>
        <v/>
      </c>
      <c r="AF322" s="500" t="str">
        <f>IF(終値!A322="","",IFERROR(4*STDEVP(終値!AI322:BB322)/AVERAGE(終値!AI322:BB322),""))</f>
        <v/>
      </c>
      <c r="AG322" s="500" t="str">
        <f>IF(終値!A322="","",IFERROR(4*STDEVP(終値!AJ322:BC322)/AVERAGE(終値!AJ322:BC322),""))</f>
        <v/>
      </c>
      <c r="AH322" s="500" t="str">
        <f>IF(終値!A322="","",IFERROR(4*STDEVP(終値!AK322:BD322)/AVERAGE(終値!AK322:BD322),""))</f>
        <v/>
      </c>
      <c r="AI322" s="500" t="str">
        <f>IF(終値!A322="","",IFERROR(4*STDEVP(終値!AL322:BE322)/AVERAGE(終値!AL322:BE322),""))</f>
        <v/>
      </c>
      <c r="AJ322" s="500" t="str">
        <f>IF(終値!A322="","",IFERROR(4*STDEVP(終値!AM322:BF322)/AVERAGE(終値!AM322:BF322),""))</f>
        <v/>
      </c>
      <c r="AK322" s="500" t="str">
        <f>IF(終値!A322="","",IFERROR(4*STDEVP(終値!AN322:BG322)/AVERAGE(終値!AN322:BG322),""))</f>
        <v/>
      </c>
      <c r="AL322" s="500" t="str">
        <f>IF(終値!A322="","",IFERROR(4*STDEVP(終値!AO322:BH322)/AVERAGE(終値!AO322:BH322),""))</f>
        <v/>
      </c>
      <c r="AM322" s="500" t="str">
        <f>IF(終値!A322="","",IFERROR(4*STDEVP(終値!AP322:BI322)/AVERAGE(終値!AP322:BI322),""))</f>
        <v/>
      </c>
      <c r="AN322" s="500" t="str">
        <f>IF(終値!A322="","",IFERROR(4*STDEVP(終値!AQ322:BJ322)/AVERAGE(終値!AQ322:BJ322),""))</f>
        <v/>
      </c>
      <c r="AO322" s="500" t="str">
        <f>IF(終値!A322="","",IFERROR(4*STDEVP(終値!AR322:BK322)/AVERAGE(終値!AR322:BK322),""))</f>
        <v/>
      </c>
      <c r="AP322" s="500" t="str">
        <f>IF(終値!A322="","",IFERROR(4*STDEVP(終値!AS322:BL322)/AVERAGE(終値!AS322:BL322),""))</f>
        <v/>
      </c>
    </row>
    <row r="323" spans="1:42">
      <c r="A323" s="497" t="str">
        <f>IF(終値!A323="","",終値!A323)</f>
        <v/>
      </c>
      <c r="B323" s="500" t="str">
        <f>IF(終値!A323="","",IFERROR(4*STDEVP(終値!E323:X323)/AVERAGE(終値!E323:X323),""))</f>
        <v/>
      </c>
      <c r="C323" s="500" t="str">
        <f>IF(終値!A323="","",IFERROR(4*STDEVP(終値!F323:Y323)/AVERAGE(終値!F323:Y323),""))</f>
        <v/>
      </c>
      <c r="D323" s="500" t="str">
        <f>IF(終値!A323="","",IFERROR(4*STDEVP(終値!G323:Z323)/AVERAGE(終値!G323:Z323),""))</f>
        <v/>
      </c>
      <c r="E323" s="500" t="str">
        <f>IF(終値!A323="","",IFERROR(4*STDEVP(終値!H323:AA323)/AVERAGE(終値!H323:AA323),""))</f>
        <v/>
      </c>
      <c r="F323" s="500" t="str">
        <f>IF(終値!A323="","",IFERROR(4*STDEVP(終値!I323:AB323)/AVERAGE(終値!I323:AB323),""))</f>
        <v/>
      </c>
      <c r="G323" s="500" t="str">
        <f>IF(終値!A323="","",IFERROR(4*STDEVP(終値!J323:AC323)/AVERAGE(終値!J323:AC323),""))</f>
        <v/>
      </c>
      <c r="H323" s="500" t="str">
        <f>IF(終値!A323="","",IFERROR(4*STDEVP(終値!K323:AD323)/AVERAGE(終値!K323:AD323),""))</f>
        <v/>
      </c>
      <c r="I323" s="500" t="str">
        <f>IF(終値!A323="","",IFERROR(4*STDEVP(終値!L323:AE323)/AVERAGE(終値!L323:AE323),""))</f>
        <v/>
      </c>
      <c r="J323" s="500" t="str">
        <f>IF(終値!A323="","",IFERROR(4*STDEVP(終値!M323:AF323)/AVERAGE(終値!M323:AF323),""))</f>
        <v/>
      </c>
      <c r="K323" s="500" t="str">
        <f>IF(終値!A323="","",IFERROR(4*STDEVP(終値!N323:AG323)/AVERAGE(終値!N323:AG323),""))</f>
        <v/>
      </c>
      <c r="L323" s="500" t="str">
        <f>IF(終値!A323="","",IFERROR(4*STDEVP(終値!O323:AH323)/AVERAGE(終値!O323:AH323),""))</f>
        <v/>
      </c>
      <c r="M323" s="500" t="str">
        <f>IF(終値!A323="","",IFERROR(4*STDEVP(終値!P323:AI323)/AVERAGE(終値!P323:AI323),""))</f>
        <v/>
      </c>
      <c r="N323" s="500" t="str">
        <f>IF(終値!A323="","",IFERROR(4*STDEVP(終値!Q323:AJ323)/AVERAGE(終値!Q323:AJ323),""))</f>
        <v/>
      </c>
      <c r="O323" s="500" t="str">
        <f>IF(終値!A323="","",IFERROR(4*STDEVP(終値!R323:AK323)/AVERAGE(終値!R323:AK323),""))</f>
        <v/>
      </c>
      <c r="P323" s="500" t="str">
        <f>IF(終値!A323="","",IFERROR(4*STDEVP(終値!S323:AL323)/AVERAGE(終値!S323:AL323),""))</f>
        <v/>
      </c>
      <c r="Q323" s="500" t="str">
        <f>IF(終値!A323="","",IFERROR(4*STDEVP(終値!T323:AM323)/AVERAGE(終値!T323:AM323),""))</f>
        <v/>
      </c>
      <c r="R323" s="500" t="str">
        <f>IF(終値!A323="","",IFERROR(4*STDEVP(終値!U323:AN323)/AVERAGE(終値!U323:AN323),""))</f>
        <v/>
      </c>
      <c r="S323" s="500" t="str">
        <f>IF(終値!A323="","",IFERROR(4*STDEVP(終値!V323:AO323)/AVERAGE(終値!V323:AO323),""))</f>
        <v/>
      </c>
      <c r="T323" s="500" t="str">
        <f>IF(終値!A323="","",IFERROR(4*STDEVP(終値!W323:AP323)/AVERAGE(終値!W323:AP323),""))</f>
        <v/>
      </c>
      <c r="U323" s="500" t="str">
        <f>IF(終値!A323="","",IFERROR(4*STDEVP(終値!X323:AQ323)/AVERAGE(終値!X323:AQ323),""))</f>
        <v/>
      </c>
      <c r="V323" s="500" t="str">
        <f>IF(終値!A323="","",IFERROR(4*STDEVP(終値!Y323:AR323)/AVERAGE(終値!Y323:AR323),""))</f>
        <v/>
      </c>
      <c r="W323" s="500" t="str">
        <f>IF(終値!A323="","",IFERROR(4*STDEVP(終値!Z323:AS323)/AVERAGE(終値!Z323:AS323),""))</f>
        <v/>
      </c>
      <c r="X323" s="500" t="str">
        <f>IF(終値!A323="","",IFERROR(4*STDEVP(終値!AA323:AT323)/AVERAGE(終値!AA323:AT323),""))</f>
        <v/>
      </c>
      <c r="Y323" s="500" t="str">
        <f>IF(終値!A323="","",IFERROR(4*STDEVP(終値!AB323:AU323)/AVERAGE(終値!AB323:AU323),""))</f>
        <v/>
      </c>
      <c r="Z323" s="500" t="str">
        <f>IF(終値!A323="","",IFERROR(4*STDEVP(終値!AC323:AV323)/AVERAGE(終値!AC323:AV323),""))</f>
        <v/>
      </c>
      <c r="AA323" s="500" t="str">
        <f>IF(終値!A323="","",IFERROR(4*STDEVP(終値!AD323:AW323)/AVERAGE(終値!AD323:AW323),""))</f>
        <v/>
      </c>
      <c r="AB323" s="500" t="str">
        <f>IF(終値!A323="","",IFERROR(4*STDEVP(終値!AE323:AX323)/AVERAGE(終値!AE323:AX323),""))</f>
        <v/>
      </c>
      <c r="AC323" s="500" t="str">
        <f>IF(終値!A323="","",IFERROR(4*STDEVP(終値!AF323:AY323)/AVERAGE(終値!AF323:AY323),""))</f>
        <v/>
      </c>
      <c r="AD323" s="500" t="str">
        <f>IF(終値!A323="","",IFERROR(4*STDEVP(終値!AG323:AZ323)/AVERAGE(終値!AG323:AZ323),""))</f>
        <v/>
      </c>
      <c r="AE323" s="500" t="str">
        <f>IF(終値!A323="","",IFERROR(4*STDEVP(終値!AH323:BA323)/AVERAGE(終値!AH323:BA323),""))</f>
        <v/>
      </c>
      <c r="AF323" s="500" t="str">
        <f>IF(終値!A323="","",IFERROR(4*STDEVP(終値!AI323:BB323)/AVERAGE(終値!AI323:BB323),""))</f>
        <v/>
      </c>
      <c r="AG323" s="500" t="str">
        <f>IF(終値!A323="","",IFERROR(4*STDEVP(終値!AJ323:BC323)/AVERAGE(終値!AJ323:BC323),""))</f>
        <v/>
      </c>
      <c r="AH323" s="500" t="str">
        <f>IF(終値!A323="","",IFERROR(4*STDEVP(終値!AK323:BD323)/AVERAGE(終値!AK323:BD323),""))</f>
        <v/>
      </c>
      <c r="AI323" s="500" t="str">
        <f>IF(終値!A323="","",IFERROR(4*STDEVP(終値!AL323:BE323)/AVERAGE(終値!AL323:BE323),""))</f>
        <v/>
      </c>
      <c r="AJ323" s="500" t="str">
        <f>IF(終値!A323="","",IFERROR(4*STDEVP(終値!AM323:BF323)/AVERAGE(終値!AM323:BF323),""))</f>
        <v/>
      </c>
      <c r="AK323" s="500" t="str">
        <f>IF(終値!A323="","",IFERROR(4*STDEVP(終値!AN323:BG323)/AVERAGE(終値!AN323:BG323),""))</f>
        <v/>
      </c>
      <c r="AL323" s="500" t="str">
        <f>IF(終値!A323="","",IFERROR(4*STDEVP(終値!AO323:BH323)/AVERAGE(終値!AO323:BH323),""))</f>
        <v/>
      </c>
      <c r="AM323" s="500" t="str">
        <f>IF(終値!A323="","",IFERROR(4*STDEVP(終値!AP323:BI323)/AVERAGE(終値!AP323:BI323),""))</f>
        <v/>
      </c>
      <c r="AN323" s="500" t="str">
        <f>IF(終値!A323="","",IFERROR(4*STDEVP(終値!AQ323:BJ323)/AVERAGE(終値!AQ323:BJ323),""))</f>
        <v/>
      </c>
      <c r="AO323" s="500" t="str">
        <f>IF(終値!A323="","",IFERROR(4*STDEVP(終値!AR323:BK323)/AVERAGE(終値!AR323:BK323),""))</f>
        <v/>
      </c>
      <c r="AP323" s="500" t="str">
        <f>IF(終値!A323="","",IFERROR(4*STDEVP(終値!AS323:BL323)/AVERAGE(終値!AS323:BL323),""))</f>
        <v/>
      </c>
    </row>
    <row r="324" spans="1:42">
      <c r="A324" s="497" t="str">
        <f>IF(終値!A324="","",終値!A324)</f>
        <v/>
      </c>
      <c r="B324" s="500" t="str">
        <f>IF(終値!A324="","",IFERROR(4*STDEVP(終値!E324:X324)/AVERAGE(終値!E324:X324),""))</f>
        <v/>
      </c>
      <c r="C324" s="500" t="str">
        <f>IF(終値!A324="","",IFERROR(4*STDEVP(終値!F324:Y324)/AVERAGE(終値!F324:Y324),""))</f>
        <v/>
      </c>
      <c r="D324" s="500" t="str">
        <f>IF(終値!A324="","",IFERROR(4*STDEVP(終値!G324:Z324)/AVERAGE(終値!G324:Z324),""))</f>
        <v/>
      </c>
      <c r="E324" s="500" t="str">
        <f>IF(終値!A324="","",IFERROR(4*STDEVP(終値!H324:AA324)/AVERAGE(終値!H324:AA324),""))</f>
        <v/>
      </c>
      <c r="F324" s="500" t="str">
        <f>IF(終値!A324="","",IFERROR(4*STDEVP(終値!I324:AB324)/AVERAGE(終値!I324:AB324),""))</f>
        <v/>
      </c>
      <c r="G324" s="500" t="str">
        <f>IF(終値!A324="","",IFERROR(4*STDEVP(終値!J324:AC324)/AVERAGE(終値!J324:AC324),""))</f>
        <v/>
      </c>
      <c r="H324" s="500" t="str">
        <f>IF(終値!A324="","",IFERROR(4*STDEVP(終値!K324:AD324)/AVERAGE(終値!K324:AD324),""))</f>
        <v/>
      </c>
      <c r="I324" s="500" t="str">
        <f>IF(終値!A324="","",IFERROR(4*STDEVP(終値!L324:AE324)/AVERAGE(終値!L324:AE324),""))</f>
        <v/>
      </c>
      <c r="J324" s="500" t="str">
        <f>IF(終値!A324="","",IFERROR(4*STDEVP(終値!M324:AF324)/AVERAGE(終値!M324:AF324),""))</f>
        <v/>
      </c>
      <c r="K324" s="500" t="str">
        <f>IF(終値!A324="","",IFERROR(4*STDEVP(終値!N324:AG324)/AVERAGE(終値!N324:AG324),""))</f>
        <v/>
      </c>
      <c r="L324" s="500" t="str">
        <f>IF(終値!A324="","",IFERROR(4*STDEVP(終値!O324:AH324)/AVERAGE(終値!O324:AH324),""))</f>
        <v/>
      </c>
      <c r="M324" s="500" t="str">
        <f>IF(終値!A324="","",IFERROR(4*STDEVP(終値!P324:AI324)/AVERAGE(終値!P324:AI324),""))</f>
        <v/>
      </c>
      <c r="N324" s="500" t="str">
        <f>IF(終値!A324="","",IFERROR(4*STDEVP(終値!Q324:AJ324)/AVERAGE(終値!Q324:AJ324),""))</f>
        <v/>
      </c>
      <c r="O324" s="500" t="str">
        <f>IF(終値!A324="","",IFERROR(4*STDEVP(終値!R324:AK324)/AVERAGE(終値!R324:AK324),""))</f>
        <v/>
      </c>
      <c r="P324" s="500" t="str">
        <f>IF(終値!A324="","",IFERROR(4*STDEVP(終値!S324:AL324)/AVERAGE(終値!S324:AL324),""))</f>
        <v/>
      </c>
      <c r="Q324" s="500" t="str">
        <f>IF(終値!A324="","",IFERROR(4*STDEVP(終値!T324:AM324)/AVERAGE(終値!T324:AM324),""))</f>
        <v/>
      </c>
      <c r="R324" s="500" t="str">
        <f>IF(終値!A324="","",IFERROR(4*STDEVP(終値!U324:AN324)/AVERAGE(終値!U324:AN324),""))</f>
        <v/>
      </c>
      <c r="S324" s="500" t="str">
        <f>IF(終値!A324="","",IFERROR(4*STDEVP(終値!V324:AO324)/AVERAGE(終値!V324:AO324),""))</f>
        <v/>
      </c>
      <c r="T324" s="500" t="str">
        <f>IF(終値!A324="","",IFERROR(4*STDEVP(終値!W324:AP324)/AVERAGE(終値!W324:AP324),""))</f>
        <v/>
      </c>
      <c r="U324" s="500" t="str">
        <f>IF(終値!A324="","",IFERROR(4*STDEVP(終値!X324:AQ324)/AVERAGE(終値!X324:AQ324),""))</f>
        <v/>
      </c>
      <c r="V324" s="500" t="str">
        <f>IF(終値!A324="","",IFERROR(4*STDEVP(終値!Y324:AR324)/AVERAGE(終値!Y324:AR324),""))</f>
        <v/>
      </c>
      <c r="W324" s="500" t="str">
        <f>IF(終値!A324="","",IFERROR(4*STDEVP(終値!Z324:AS324)/AVERAGE(終値!Z324:AS324),""))</f>
        <v/>
      </c>
      <c r="X324" s="500" t="str">
        <f>IF(終値!A324="","",IFERROR(4*STDEVP(終値!AA324:AT324)/AVERAGE(終値!AA324:AT324),""))</f>
        <v/>
      </c>
      <c r="Y324" s="500" t="str">
        <f>IF(終値!A324="","",IFERROR(4*STDEVP(終値!AB324:AU324)/AVERAGE(終値!AB324:AU324),""))</f>
        <v/>
      </c>
      <c r="Z324" s="500" t="str">
        <f>IF(終値!A324="","",IFERROR(4*STDEVP(終値!AC324:AV324)/AVERAGE(終値!AC324:AV324),""))</f>
        <v/>
      </c>
      <c r="AA324" s="500" t="str">
        <f>IF(終値!A324="","",IFERROR(4*STDEVP(終値!AD324:AW324)/AVERAGE(終値!AD324:AW324),""))</f>
        <v/>
      </c>
      <c r="AB324" s="500" t="str">
        <f>IF(終値!A324="","",IFERROR(4*STDEVP(終値!AE324:AX324)/AVERAGE(終値!AE324:AX324),""))</f>
        <v/>
      </c>
      <c r="AC324" s="500" t="str">
        <f>IF(終値!A324="","",IFERROR(4*STDEVP(終値!AF324:AY324)/AVERAGE(終値!AF324:AY324),""))</f>
        <v/>
      </c>
      <c r="AD324" s="500" t="str">
        <f>IF(終値!A324="","",IFERROR(4*STDEVP(終値!AG324:AZ324)/AVERAGE(終値!AG324:AZ324),""))</f>
        <v/>
      </c>
      <c r="AE324" s="500" t="str">
        <f>IF(終値!A324="","",IFERROR(4*STDEVP(終値!AH324:BA324)/AVERAGE(終値!AH324:BA324),""))</f>
        <v/>
      </c>
      <c r="AF324" s="500" t="str">
        <f>IF(終値!A324="","",IFERROR(4*STDEVP(終値!AI324:BB324)/AVERAGE(終値!AI324:BB324),""))</f>
        <v/>
      </c>
      <c r="AG324" s="500" t="str">
        <f>IF(終値!A324="","",IFERROR(4*STDEVP(終値!AJ324:BC324)/AVERAGE(終値!AJ324:BC324),""))</f>
        <v/>
      </c>
      <c r="AH324" s="500" t="str">
        <f>IF(終値!A324="","",IFERROR(4*STDEVP(終値!AK324:BD324)/AVERAGE(終値!AK324:BD324),""))</f>
        <v/>
      </c>
      <c r="AI324" s="500" t="str">
        <f>IF(終値!A324="","",IFERROR(4*STDEVP(終値!AL324:BE324)/AVERAGE(終値!AL324:BE324),""))</f>
        <v/>
      </c>
      <c r="AJ324" s="500" t="str">
        <f>IF(終値!A324="","",IFERROR(4*STDEVP(終値!AM324:BF324)/AVERAGE(終値!AM324:BF324),""))</f>
        <v/>
      </c>
      <c r="AK324" s="500" t="str">
        <f>IF(終値!A324="","",IFERROR(4*STDEVP(終値!AN324:BG324)/AVERAGE(終値!AN324:BG324),""))</f>
        <v/>
      </c>
      <c r="AL324" s="500" t="str">
        <f>IF(終値!A324="","",IFERROR(4*STDEVP(終値!AO324:BH324)/AVERAGE(終値!AO324:BH324),""))</f>
        <v/>
      </c>
      <c r="AM324" s="500" t="str">
        <f>IF(終値!A324="","",IFERROR(4*STDEVP(終値!AP324:BI324)/AVERAGE(終値!AP324:BI324),""))</f>
        <v/>
      </c>
      <c r="AN324" s="500" t="str">
        <f>IF(終値!A324="","",IFERROR(4*STDEVP(終値!AQ324:BJ324)/AVERAGE(終値!AQ324:BJ324),""))</f>
        <v/>
      </c>
      <c r="AO324" s="500" t="str">
        <f>IF(終値!A324="","",IFERROR(4*STDEVP(終値!AR324:BK324)/AVERAGE(終値!AR324:BK324),""))</f>
        <v/>
      </c>
      <c r="AP324" s="500" t="str">
        <f>IF(終値!A324="","",IFERROR(4*STDEVP(終値!AS324:BL324)/AVERAGE(終値!AS324:BL324),""))</f>
        <v/>
      </c>
    </row>
    <row r="325" spans="1:42">
      <c r="A325" s="497" t="str">
        <f>IF(終値!A325="","",終値!A325)</f>
        <v/>
      </c>
      <c r="B325" s="500" t="str">
        <f>IF(終値!A325="","",IFERROR(4*STDEVP(終値!E325:X325)/AVERAGE(終値!E325:X325),""))</f>
        <v/>
      </c>
      <c r="C325" s="500" t="str">
        <f>IF(終値!A325="","",IFERROR(4*STDEVP(終値!F325:Y325)/AVERAGE(終値!F325:Y325),""))</f>
        <v/>
      </c>
      <c r="D325" s="500" t="str">
        <f>IF(終値!A325="","",IFERROR(4*STDEVP(終値!G325:Z325)/AVERAGE(終値!G325:Z325),""))</f>
        <v/>
      </c>
      <c r="E325" s="500" t="str">
        <f>IF(終値!A325="","",IFERROR(4*STDEVP(終値!H325:AA325)/AVERAGE(終値!H325:AA325),""))</f>
        <v/>
      </c>
      <c r="F325" s="500" t="str">
        <f>IF(終値!A325="","",IFERROR(4*STDEVP(終値!I325:AB325)/AVERAGE(終値!I325:AB325),""))</f>
        <v/>
      </c>
      <c r="G325" s="500" t="str">
        <f>IF(終値!A325="","",IFERROR(4*STDEVP(終値!J325:AC325)/AVERAGE(終値!J325:AC325),""))</f>
        <v/>
      </c>
      <c r="H325" s="500" t="str">
        <f>IF(終値!A325="","",IFERROR(4*STDEVP(終値!K325:AD325)/AVERAGE(終値!K325:AD325),""))</f>
        <v/>
      </c>
      <c r="I325" s="500" t="str">
        <f>IF(終値!A325="","",IFERROR(4*STDEVP(終値!L325:AE325)/AVERAGE(終値!L325:AE325),""))</f>
        <v/>
      </c>
      <c r="J325" s="500" t="str">
        <f>IF(終値!A325="","",IFERROR(4*STDEVP(終値!M325:AF325)/AVERAGE(終値!M325:AF325),""))</f>
        <v/>
      </c>
      <c r="K325" s="500" t="str">
        <f>IF(終値!A325="","",IFERROR(4*STDEVP(終値!N325:AG325)/AVERAGE(終値!N325:AG325),""))</f>
        <v/>
      </c>
      <c r="L325" s="500" t="str">
        <f>IF(終値!A325="","",IFERROR(4*STDEVP(終値!O325:AH325)/AVERAGE(終値!O325:AH325),""))</f>
        <v/>
      </c>
      <c r="M325" s="500" t="str">
        <f>IF(終値!A325="","",IFERROR(4*STDEVP(終値!P325:AI325)/AVERAGE(終値!P325:AI325),""))</f>
        <v/>
      </c>
      <c r="N325" s="500" t="str">
        <f>IF(終値!A325="","",IFERROR(4*STDEVP(終値!Q325:AJ325)/AVERAGE(終値!Q325:AJ325),""))</f>
        <v/>
      </c>
      <c r="O325" s="500" t="str">
        <f>IF(終値!A325="","",IFERROR(4*STDEVP(終値!R325:AK325)/AVERAGE(終値!R325:AK325),""))</f>
        <v/>
      </c>
      <c r="P325" s="500" t="str">
        <f>IF(終値!A325="","",IFERROR(4*STDEVP(終値!S325:AL325)/AVERAGE(終値!S325:AL325),""))</f>
        <v/>
      </c>
      <c r="Q325" s="500" t="str">
        <f>IF(終値!A325="","",IFERROR(4*STDEVP(終値!T325:AM325)/AVERAGE(終値!T325:AM325),""))</f>
        <v/>
      </c>
      <c r="R325" s="500" t="str">
        <f>IF(終値!A325="","",IFERROR(4*STDEVP(終値!U325:AN325)/AVERAGE(終値!U325:AN325),""))</f>
        <v/>
      </c>
      <c r="S325" s="500" t="str">
        <f>IF(終値!A325="","",IFERROR(4*STDEVP(終値!V325:AO325)/AVERAGE(終値!V325:AO325),""))</f>
        <v/>
      </c>
      <c r="T325" s="500" t="str">
        <f>IF(終値!A325="","",IFERROR(4*STDEVP(終値!W325:AP325)/AVERAGE(終値!W325:AP325),""))</f>
        <v/>
      </c>
      <c r="U325" s="500" t="str">
        <f>IF(終値!A325="","",IFERROR(4*STDEVP(終値!X325:AQ325)/AVERAGE(終値!X325:AQ325),""))</f>
        <v/>
      </c>
      <c r="V325" s="500" t="str">
        <f>IF(終値!A325="","",IFERROR(4*STDEVP(終値!Y325:AR325)/AVERAGE(終値!Y325:AR325),""))</f>
        <v/>
      </c>
      <c r="W325" s="500" t="str">
        <f>IF(終値!A325="","",IFERROR(4*STDEVP(終値!Z325:AS325)/AVERAGE(終値!Z325:AS325),""))</f>
        <v/>
      </c>
      <c r="X325" s="500" t="str">
        <f>IF(終値!A325="","",IFERROR(4*STDEVP(終値!AA325:AT325)/AVERAGE(終値!AA325:AT325),""))</f>
        <v/>
      </c>
      <c r="Y325" s="500" t="str">
        <f>IF(終値!A325="","",IFERROR(4*STDEVP(終値!AB325:AU325)/AVERAGE(終値!AB325:AU325),""))</f>
        <v/>
      </c>
      <c r="Z325" s="500" t="str">
        <f>IF(終値!A325="","",IFERROR(4*STDEVP(終値!AC325:AV325)/AVERAGE(終値!AC325:AV325),""))</f>
        <v/>
      </c>
      <c r="AA325" s="500" t="str">
        <f>IF(終値!A325="","",IFERROR(4*STDEVP(終値!AD325:AW325)/AVERAGE(終値!AD325:AW325),""))</f>
        <v/>
      </c>
      <c r="AB325" s="500" t="str">
        <f>IF(終値!A325="","",IFERROR(4*STDEVP(終値!AE325:AX325)/AVERAGE(終値!AE325:AX325),""))</f>
        <v/>
      </c>
      <c r="AC325" s="500" t="str">
        <f>IF(終値!A325="","",IFERROR(4*STDEVP(終値!AF325:AY325)/AVERAGE(終値!AF325:AY325),""))</f>
        <v/>
      </c>
      <c r="AD325" s="500" t="str">
        <f>IF(終値!A325="","",IFERROR(4*STDEVP(終値!AG325:AZ325)/AVERAGE(終値!AG325:AZ325),""))</f>
        <v/>
      </c>
      <c r="AE325" s="500" t="str">
        <f>IF(終値!A325="","",IFERROR(4*STDEVP(終値!AH325:BA325)/AVERAGE(終値!AH325:BA325),""))</f>
        <v/>
      </c>
      <c r="AF325" s="500" t="str">
        <f>IF(終値!A325="","",IFERROR(4*STDEVP(終値!AI325:BB325)/AVERAGE(終値!AI325:BB325),""))</f>
        <v/>
      </c>
      <c r="AG325" s="500" t="str">
        <f>IF(終値!A325="","",IFERROR(4*STDEVP(終値!AJ325:BC325)/AVERAGE(終値!AJ325:BC325),""))</f>
        <v/>
      </c>
      <c r="AH325" s="500" t="str">
        <f>IF(終値!A325="","",IFERROR(4*STDEVP(終値!AK325:BD325)/AVERAGE(終値!AK325:BD325),""))</f>
        <v/>
      </c>
      <c r="AI325" s="500" t="str">
        <f>IF(終値!A325="","",IFERROR(4*STDEVP(終値!AL325:BE325)/AVERAGE(終値!AL325:BE325),""))</f>
        <v/>
      </c>
      <c r="AJ325" s="500" t="str">
        <f>IF(終値!A325="","",IFERROR(4*STDEVP(終値!AM325:BF325)/AVERAGE(終値!AM325:BF325),""))</f>
        <v/>
      </c>
      <c r="AK325" s="500" t="str">
        <f>IF(終値!A325="","",IFERROR(4*STDEVP(終値!AN325:BG325)/AVERAGE(終値!AN325:BG325),""))</f>
        <v/>
      </c>
      <c r="AL325" s="500" t="str">
        <f>IF(終値!A325="","",IFERROR(4*STDEVP(終値!AO325:BH325)/AVERAGE(終値!AO325:BH325),""))</f>
        <v/>
      </c>
      <c r="AM325" s="500" t="str">
        <f>IF(終値!A325="","",IFERROR(4*STDEVP(終値!AP325:BI325)/AVERAGE(終値!AP325:BI325),""))</f>
        <v/>
      </c>
      <c r="AN325" s="500" t="str">
        <f>IF(終値!A325="","",IFERROR(4*STDEVP(終値!AQ325:BJ325)/AVERAGE(終値!AQ325:BJ325),""))</f>
        <v/>
      </c>
      <c r="AO325" s="500" t="str">
        <f>IF(終値!A325="","",IFERROR(4*STDEVP(終値!AR325:BK325)/AVERAGE(終値!AR325:BK325),""))</f>
        <v/>
      </c>
      <c r="AP325" s="500" t="str">
        <f>IF(終値!A325="","",IFERROR(4*STDEVP(終値!AS325:BL325)/AVERAGE(終値!AS325:BL325),""))</f>
        <v/>
      </c>
    </row>
    <row r="326" spans="1:42">
      <c r="A326" s="497" t="str">
        <f>IF(終値!A326="","",終値!A326)</f>
        <v/>
      </c>
      <c r="B326" s="500" t="str">
        <f>IF(終値!A326="","",IFERROR(4*STDEVP(終値!E326:X326)/AVERAGE(終値!E326:X326),""))</f>
        <v/>
      </c>
      <c r="C326" s="500" t="str">
        <f>IF(終値!A326="","",IFERROR(4*STDEVP(終値!F326:Y326)/AVERAGE(終値!F326:Y326),""))</f>
        <v/>
      </c>
      <c r="D326" s="500" t="str">
        <f>IF(終値!A326="","",IFERROR(4*STDEVP(終値!G326:Z326)/AVERAGE(終値!G326:Z326),""))</f>
        <v/>
      </c>
      <c r="E326" s="500" t="str">
        <f>IF(終値!A326="","",IFERROR(4*STDEVP(終値!H326:AA326)/AVERAGE(終値!H326:AA326),""))</f>
        <v/>
      </c>
      <c r="F326" s="500" t="str">
        <f>IF(終値!A326="","",IFERROR(4*STDEVP(終値!I326:AB326)/AVERAGE(終値!I326:AB326),""))</f>
        <v/>
      </c>
      <c r="G326" s="500" t="str">
        <f>IF(終値!A326="","",IFERROR(4*STDEVP(終値!J326:AC326)/AVERAGE(終値!J326:AC326),""))</f>
        <v/>
      </c>
      <c r="H326" s="500" t="str">
        <f>IF(終値!A326="","",IFERROR(4*STDEVP(終値!K326:AD326)/AVERAGE(終値!K326:AD326),""))</f>
        <v/>
      </c>
      <c r="I326" s="500" t="str">
        <f>IF(終値!A326="","",IFERROR(4*STDEVP(終値!L326:AE326)/AVERAGE(終値!L326:AE326),""))</f>
        <v/>
      </c>
      <c r="J326" s="500" t="str">
        <f>IF(終値!A326="","",IFERROR(4*STDEVP(終値!M326:AF326)/AVERAGE(終値!M326:AF326),""))</f>
        <v/>
      </c>
      <c r="K326" s="500" t="str">
        <f>IF(終値!A326="","",IFERROR(4*STDEVP(終値!N326:AG326)/AVERAGE(終値!N326:AG326),""))</f>
        <v/>
      </c>
      <c r="L326" s="500" t="str">
        <f>IF(終値!A326="","",IFERROR(4*STDEVP(終値!O326:AH326)/AVERAGE(終値!O326:AH326),""))</f>
        <v/>
      </c>
      <c r="M326" s="500" t="str">
        <f>IF(終値!A326="","",IFERROR(4*STDEVP(終値!P326:AI326)/AVERAGE(終値!P326:AI326),""))</f>
        <v/>
      </c>
      <c r="N326" s="500" t="str">
        <f>IF(終値!A326="","",IFERROR(4*STDEVP(終値!Q326:AJ326)/AVERAGE(終値!Q326:AJ326),""))</f>
        <v/>
      </c>
      <c r="O326" s="500" t="str">
        <f>IF(終値!A326="","",IFERROR(4*STDEVP(終値!R326:AK326)/AVERAGE(終値!R326:AK326),""))</f>
        <v/>
      </c>
      <c r="P326" s="500" t="str">
        <f>IF(終値!A326="","",IFERROR(4*STDEVP(終値!S326:AL326)/AVERAGE(終値!S326:AL326),""))</f>
        <v/>
      </c>
      <c r="Q326" s="500" t="str">
        <f>IF(終値!A326="","",IFERROR(4*STDEVP(終値!T326:AM326)/AVERAGE(終値!T326:AM326),""))</f>
        <v/>
      </c>
      <c r="R326" s="500" t="str">
        <f>IF(終値!A326="","",IFERROR(4*STDEVP(終値!U326:AN326)/AVERAGE(終値!U326:AN326),""))</f>
        <v/>
      </c>
      <c r="S326" s="500" t="str">
        <f>IF(終値!A326="","",IFERROR(4*STDEVP(終値!V326:AO326)/AVERAGE(終値!V326:AO326),""))</f>
        <v/>
      </c>
      <c r="T326" s="500" t="str">
        <f>IF(終値!A326="","",IFERROR(4*STDEVP(終値!W326:AP326)/AVERAGE(終値!W326:AP326),""))</f>
        <v/>
      </c>
      <c r="U326" s="500" t="str">
        <f>IF(終値!A326="","",IFERROR(4*STDEVP(終値!X326:AQ326)/AVERAGE(終値!X326:AQ326),""))</f>
        <v/>
      </c>
      <c r="V326" s="500" t="str">
        <f>IF(終値!A326="","",IFERROR(4*STDEVP(終値!Y326:AR326)/AVERAGE(終値!Y326:AR326),""))</f>
        <v/>
      </c>
      <c r="W326" s="500" t="str">
        <f>IF(終値!A326="","",IFERROR(4*STDEVP(終値!Z326:AS326)/AVERAGE(終値!Z326:AS326),""))</f>
        <v/>
      </c>
      <c r="X326" s="500" t="str">
        <f>IF(終値!A326="","",IFERROR(4*STDEVP(終値!AA326:AT326)/AVERAGE(終値!AA326:AT326),""))</f>
        <v/>
      </c>
      <c r="Y326" s="500" t="str">
        <f>IF(終値!A326="","",IFERROR(4*STDEVP(終値!AB326:AU326)/AVERAGE(終値!AB326:AU326),""))</f>
        <v/>
      </c>
      <c r="Z326" s="500" t="str">
        <f>IF(終値!A326="","",IFERROR(4*STDEVP(終値!AC326:AV326)/AVERAGE(終値!AC326:AV326),""))</f>
        <v/>
      </c>
      <c r="AA326" s="500" t="str">
        <f>IF(終値!A326="","",IFERROR(4*STDEVP(終値!AD326:AW326)/AVERAGE(終値!AD326:AW326),""))</f>
        <v/>
      </c>
      <c r="AB326" s="500" t="str">
        <f>IF(終値!A326="","",IFERROR(4*STDEVP(終値!AE326:AX326)/AVERAGE(終値!AE326:AX326),""))</f>
        <v/>
      </c>
      <c r="AC326" s="500" t="str">
        <f>IF(終値!A326="","",IFERROR(4*STDEVP(終値!AF326:AY326)/AVERAGE(終値!AF326:AY326),""))</f>
        <v/>
      </c>
      <c r="AD326" s="500" t="str">
        <f>IF(終値!A326="","",IFERROR(4*STDEVP(終値!AG326:AZ326)/AVERAGE(終値!AG326:AZ326),""))</f>
        <v/>
      </c>
      <c r="AE326" s="500" t="str">
        <f>IF(終値!A326="","",IFERROR(4*STDEVP(終値!AH326:BA326)/AVERAGE(終値!AH326:BA326),""))</f>
        <v/>
      </c>
      <c r="AF326" s="500" t="str">
        <f>IF(終値!A326="","",IFERROR(4*STDEVP(終値!AI326:BB326)/AVERAGE(終値!AI326:BB326),""))</f>
        <v/>
      </c>
      <c r="AG326" s="500" t="str">
        <f>IF(終値!A326="","",IFERROR(4*STDEVP(終値!AJ326:BC326)/AVERAGE(終値!AJ326:BC326),""))</f>
        <v/>
      </c>
      <c r="AH326" s="500" t="str">
        <f>IF(終値!A326="","",IFERROR(4*STDEVP(終値!AK326:BD326)/AVERAGE(終値!AK326:BD326),""))</f>
        <v/>
      </c>
      <c r="AI326" s="500" t="str">
        <f>IF(終値!A326="","",IFERROR(4*STDEVP(終値!AL326:BE326)/AVERAGE(終値!AL326:BE326),""))</f>
        <v/>
      </c>
      <c r="AJ326" s="500" t="str">
        <f>IF(終値!A326="","",IFERROR(4*STDEVP(終値!AM326:BF326)/AVERAGE(終値!AM326:BF326),""))</f>
        <v/>
      </c>
      <c r="AK326" s="500" t="str">
        <f>IF(終値!A326="","",IFERROR(4*STDEVP(終値!AN326:BG326)/AVERAGE(終値!AN326:BG326),""))</f>
        <v/>
      </c>
      <c r="AL326" s="500" t="str">
        <f>IF(終値!A326="","",IFERROR(4*STDEVP(終値!AO326:BH326)/AVERAGE(終値!AO326:BH326),""))</f>
        <v/>
      </c>
      <c r="AM326" s="500" t="str">
        <f>IF(終値!A326="","",IFERROR(4*STDEVP(終値!AP326:BI326)/AVERAGE(終値!AP326:BI326),""))</f>
        <v/>
      </c>
      <c r="AN326" s="500" t="str">
        <f>IF(終値!A326="","",IFERROR(4*STDEVP(終値!AQ326:BJ326)/AVERAGE(終値!AQ326:BJ326),""))</f>
        <v/>
      </c>
      <c r="AO326" s="500" t="str">
        <f>IF(終値!A326="","",IFERROR(4*STDEVP(終値!AR326:BK326)/AVERAGE(終値!AR326:BK326),""))</f>
        <v/>
      </c>
      <c r="AP326" s="500" t="str">
        <f>IF(終値!A326="","",IFERROR(4*STDEVP(終値!AS326:BL326)/AVERAGE(終値!AS326:BL326),""))</f>
        <v/>
      </c>
    </row>
    <row r="327" spans="1:42">
      <c r="A327" s="497" t="str">
        <f>IF(終値!A327="","",終値!A327)</f>
        <v/>
      </c>
      <c r="B327" s="500" t="str">
        <f>IF(終値!A327="","",IFERROR(4*STDEVP(終値!E327:X327)/AVERAGE(終値!E327:X327),""))</f>
        <v/>
      </c>
      <c r="C327" s="500" t="str">
        <f>IF(終値!A327="","",IFERROR(4*STDEVP(終値!F327:Y327)/AVERAGE(終値!F327:Y327),""))</f>
        <v/>
      </c>
      <c r="D327" s="500" t="str">
        <f>IF(終値!A327="","",IFERROR(4*STDEVP(終値!G327:Z327)/AVERAGE(終値!G327:Z327),""))</f>
        <v/>
      </c>
      <c r="E327" s="500" t="str">
        <f>IF(終値!A327="","",IFERROR(4*STDEVP(終値!H327:AA327)/AVERAGE(終値!H327:AA327),""))</f>
        <v/>
      </c>
      <c r="F327" s="500" t="str">
        <f>IF(終値!A327="","",IFERROR(4*STDEVP(終値!I327:AB327)/AVERAGE(終値!I327:AB327),""))</f>
        <v/>
      </c>
      <c r="G327" s="500" t="str">
        <f>IF(終値!A327="","",IFERROR(4*STDEVP(終値!J327:AC327)/AVERAGE(終値!J327:AC327),""))</f>
        <v/>
      </c>
      <c r="H327" s="500" t="str">
        <f>IF(終値!A327="","",IFERROR(4*STDEVP(終値!K327:AD327)/AVERAGE(終値!K327:AD327),""))</f>
        <v/>
      </c>
      <c r="I327" s="500" t="str">
        <f>IF(終値!A327="","",IFERROR(4*STDEVP(終値!L327:AE327)/AVERAGE(終値!L327:AE327),""))</f>
        <v/>
      </c>
      <c r="J327" s="500" t="str">
        <f>IF(終値!A327="","",IFERROR(4*STDEVP(終値!M327:AF327)/AVERAGE(終値!M327:AF327),""))</f>
        <v/>
      </c>
      <c r="K327" s="500" t="str">
        <f>IF(終値!A327="","",IFERROR(4*STDEVP(終値!N327:AG327)/AVERAGE(終値!N327:AG327),""))</f>
        <v/>
      </c>
      <c r="L327" s="500" t="str">
        <f>IF(終値!A327="","",IFERROR(4*STDEVP(終値!O327:AH327)/AVERAGE(終値!O327:AH327),""))</f>
        <v/>
      </c>
      <c r="M327" s="500" t="str">
        <f>IF(終値!A327="","",IFERROR(4*STDEVP(終値!P327:AI327)/AVERAGE(終値!P327:AI327),""))</f>
        <v/>
      </c>
      <c r="N327" s="500" t="str">
        <f>IF(終値!A327="","",IFERROR(4*STDEVP(終値!Q327:AJ327)/AVERAGE(終値!Q327:AJ327),""))</f>
        <v/>
      </c>
      <c r="O327" s="500" t="str">
        <f>IF(終値!A327="","",IFERROR(4*STDEVP(終値!R327:AK327)/AVERAGE(終値!R327:AK327),""))</f>
        <v/>
      </c>
      <c r="P327" s="500" t="str">
        <f>IF(終値!A327="","",IFERROR(4*STDEVP(終値!S327:AL327)/AVERAGE(終値!S327:AL327),""))</f>
        <v/>
      </c>
      <c r="Q327" s="500" t="str">
        <f>IF(終値!A327="","",IFERROR(4*STDEVP(終値!T327:AM327)/AVERAGE(終値!T327:AM327),""))</f>
        <v/>
      </c>
      <c r="R327" s="500" t="str">
        <f>IF(終値!A327="","",IFERROR(4*STDEVP(終値!U327:AN327)/AVERAGE(終値!U327:AN327),""))</f>
        <v/>
      </c>
      <c r="S327" s="500" t="str">
        <f>IF(終値!A327="","",IFERROR(4*STDEVP(終値!V327:AO327)/AVERAGE(終値!V327:AO327),""))</f>
        <v/>
      </c>
      <c r="T327" s="500" t="str">
        <f>IF(終値!A327="","",IFERROR(4*STDEVP(終値!W327:AP327)/AVERAGE(終値!W327:AP327),""))</f>
        <v/>
      </c>
      <c r="U327" s="500" t="str">
        <f>IF(終値!A327="","",IFERROR(4*STDEVP(終値!X327:AQ327)/AVERAGE(終値!X327:AQ327),""))</f>
        <v/>
      </c>
      <c r="V327" s="500" t="str">
        <f>IF(終値!A327="","",IFERROR(4*STDEVP(終値!Y327:AR327)/AVERAGE(終値!Y327:AR327),""))</f>
        <v/>
      </c>
      <c r="W327" s="500" t="str">
        <f>IF(終値!A327="","",IFERROR(4*STDEVP(終値!Z327:AS327)/AVERAGE(終値!Z327:AS327),""))</f>
        <v/>
      </c>
      <c r="X327" s="500" t="str">
        <f>IF(終値!A327="","",IFERROR(4*STDEVP(終値!AA327:AT327)/AVERAGE(終値!AA327:AT327),""))</f>
        <v/>
      </c>
      <c r="Y327" s="500" t="str">
        <f>IF(終値!A327="","",IFERROR(4*STDEVP(終値!AB327:AU327)/AVERAGE(終値!AB327:AU327),""))</f>
        <v/>
      </c>
      <c r="Z327" s="500" t="str">
        <f>IF(終値!A327="","",IFERROR(4*STDEVP(終値!AC327:AV327)/AVERAGE(終値!AC327:AV327),""))</f>
        <v/>
      </c>
      <c r="AA327" s="500" t="str">
        <f>IF(終値!A327="","",IFERROR(4*STDEVP(終値!AD327:AW327)/AVERAGE(終値!AD327:AW327),""))</f>
        <v/>
      </c>
      <c r="AB327" s="500" t="str">
        <f>IF(終値!A327="","",IFERROR(4*STDEVP(終値!AE327:AX327)/AVERAGE(終値!AE327:AX327),""))</f>
        <v/>
      </c>
      <c r="AC327" s="500" t="str">
        <f>IF(終値!A327="","",IFERROR(4*STDEVP(終値!AF327:AY327)/AVERAGE(終値!AF327:AY327),""))</f>
        <v/>
      </c>
      <c r="AD327" s="500" t="str">
        <f>IF(終値!A327="","",IFERROR(4*STDEVP(終値!AG327:AZ327)/AVERAGE(終値!AG327:AZ327),""))</f>
        <v/>
      </c>
      <c r="AE327" s="500" t="str">
        <f>IF(終値!A327="","",IFERROR(4*STDEVP(終値!AH327:BA327)/AVERAGE(終値!AH327:BA327),""))</f>
        <v/>
      </c>
      <c r="AF327" s="500" t="str">
        <f>IF(終値!A327="","",IFERROR(4*STDEVP(終値!AI327:BB327)/AVERAGE(終値!AI327:BB327),""))</f>
        <v/>
      </c>
      <c r="AG327" s="500" t="str">
        <f>IF(終値!A327="","",IFERROR(4*STDEVP(終値!AJ327:BC327)/AVERAGE(終値!AJ327:BC327),""))</f>
        <v/>
      </c>
      <c r="AH327" s="500" t="str">
        <f>IF(終値!A327="","",IFERROR(4*STDEVP(終値!AK327:BD327)/AVERAGE(終値!AK327:BD327),""))</f>
        <v/>
      </c>
      <c r="AI327" s="500" t="str">
        <f>IF(終値!A327="","",IFERROR(4*STDEVP(終値!AL327:BE327)/AVERAGE(終値!AL327:BE327),""))</f>
        <v/>
      </c>
      <c r="AJ327" s="500" t="str">
        <f>IF(終値!A327="","",IFERROR(4*STDEVP(終値!AM327:BF327)/AVERAGE(終値!AM327:BF327),""))</f>
        <v/>
      </c>
      <c r="AK327" s="500" t="str">
        <f>IF(終値!A327="","",IFERROR(4*STDEVP(終値!AN327:BG327)/AVERAGE(終値!AN327:BG327),""))</f>
        <v/>
      </c>
      <c r="AL327" s="500" t="str">
        <f>IF(終値!A327="","",IFERROR(4*STDEVP(終値!AO327:BH327)/AVERAGE(終値!AO327:BH327),""))</f>
        <v/>
      </c>
      <c r="AM327" s="500" t="str">
        <f>IF(終値!A327="","",IFERROR(4*STDEVP(終値!AP327:BI327)/AVERAGE(終値!AP327:BI327),""))</f>
        <v/>
      </c>
      <c r="AN327" s="500" t="str">
        <f>IF(終値!A327="","",IFERROR(4*STDEVP(終値!AQ327:BJ327)/AVERAGE(終値!AQ327:BJ327),""))</f>
        <v/>
      </c>
      <c r="AO327" s="500" t="str">
        <f>IF(終値!A327="","",IFERROR(4*STDEVP(終値!AR327:BK327)/AVERAGE(終値!AR327:BK327),""))</f>
        <v/>
      </c>
      <c r="AP327" s="500" t="str">
        <f>IF(終値!A327="","",IFERROR(4*STDEVP(終値!AS327:BL327)/AVERAGE(終値!AS327:BL327),""))</f>
        <v/>
      </c>
    </row>
    <row r="328" spans="1:42">
      <c r="A328" s="497" t="str">
        <f>IF(終値!A328="","",終値!A328)</f>
        <v/>
      </c>
      <c r="B328" s="500" t="str">
        <f>IF(終値!A328="","",IFERROR(4*STDEVP(終値!E328:X328)/AVERAGE(終値!E328:X328),""))</f>
        <v/>
      </c>
      <c r="C328" s="500" t="str">
        <f>IF(終値!A328="","",IFERROR(4*STDEVP(終値!F328:Y328)/AVERAGE(終値!F328:Y328),""))</f>
        <v/>
      </c>
      <c r="D328" s="500" t="str">
        <f>IF(終値!A328="","",IFERROR(4*STDEVP(終値!G328:Z328)/AVERAGE(終値!G328:Z328),""))</f>
        <v/>
      </c>
      <c r="E328" s="500" t="str">
        <f>IF(終値!A328="","",IFERROR(4*STDEVP(終値!H328:AA328)/AVERAGE(終値!H328:AA328),""))</f>
        <v/>
      </c>
      <c r="F328" s="500" t="str">
        <f>IF(終値!A328="","",IFERROR(4*STDEVP(終値!I328:AB328)/AVERAGE(終値!I328:AB328),""))</f>
        <v/>
      </c>
      <c r="G328" s="500" t="str">
        <f>IF(終値!A328="","",IFERROR(4*STDEVP(終値!J328:AC328)/AVERAGE(終値!J328:AC328),""))</f>
        <v/>
      </c>
      <c r="H328" s="500" t="str">
        <f>IF(終値!A328="","",IFERROR(4*STDEVP(終値!K328:AD328)/AVERAGE(終値!K328:AD328),""))</f>
        <v/>
      </c>
      <c r="I328" s="500" t="str">
        <f>IF(終値!A328="","",IFERROR(4*STDEVP(終値!L328:AE328)/AVERAGE(終値!L328:AE328),""))</f>
        <v/>
      </c>
      <c r="J328" s="500" t="str">
        <f>IF(終値!A328="","",IFERROR(4*STDEVP(終値!M328:AF328)/AVERAGE(終値!M328:AF328),""))</f>
        <v/>
      </c>
      <c r="K328" s="500" t="str">
        <f>IF(終値!A328="","",IFERROR(4*STDEVP(終値!N328:AG328)/AVERAGE(終値!N328:AG328),""))</f>
        <v/>
      </c>
      <c r="L328" s="500" t="str">
        <f>IF(終値!A328="","",IFERROR(4*STDEVP(終値!O328:AH328)/AVERAGE(終値!O328:AH328),""))</f>
        <v/>
      </c>
      <c r="M328" s="500" t="str">
        <f>IF(終値!A328="","",IFERROR(4*STDEVP(終値!P328:AI328)/AVERAGE(終値!P328:AI328),""))</f>
        <v/>
      </c>
      <c r="N328" s="500" t="str">
        <f>IF(終値!A328="","",IFERROR(4*STDEVP(終値!Q328:AJ328)/AVERAGE(終値!Q328:AJ328),""))</f>
        <v/>
      </c>
      <c r="O328" s="500" t="str">
        <f>IF(終値!A328="","",IFERROR(4*STDEVP(終値!R328:AK328)/AVERAGE(終値!R328:AK328),""))</f>
        <v/>
      </c>
      <c r="P328" s="500" t="str">
        <f>IF(終値!A328="","",IFERROR(4*STDEVP(終値!S328:AL328)/AVERAGE(終値!S328:AL328),""))</f>
        <v/>
      </c>
      <c r="Q328" s="500" t="str">
        <f>IF(終値!A328="","",IFERROR(4*STDEVP(終値!T328:AM328)/AVERAGE(終値!T328:AM328),""))</f>
        <v/>
      </c>
      <c r="R328" s="500" t="str">
        <f>IF(終値!A328="","",IFERROR(4*STDEVP(終値!U328:AN328)/AVERAGE(終値!U328:AN328),""))</f>
        <v/>
      </c>
      <c r="S328" s="500" t="str">
        <f>IF(終値!A328="","",IFERROR(4*STDEVP(終値!V328:AO328)/AVERAGE(終値!V328:AO328),""))</f>
        <v/>
      </c>
      <c r="T328" s="500" t="str">
        <f>IF(終値!A328="","",IFERROR(4*STDEVP(終値!W328:AP328)/AVERAGE(終値!W328:AP328),""))</f>
        <v/>
      </c>
      <c r="U328" s="500" t="str">
        <f>IF(終値!A328="","",IFERROR(4*STDEVP(終値!X328:AQ328)/AVERAGE(終値!X328:AQ328),""))</f>
        <v/>
      </c>
      <c r="V328" s="500" t="str">
        <f>IF(終値!A328="","",IFERROR(4*STDEVP(終値!Y328:AR328)/AVERAGE(終値!Y328:AR328),""))</f>
        <v/>
      </c>
      <c r="W328" s="500" t="str">
        <f>IF(終値!A328="","",IFERROR(4*STDEVP(終値!Z328:AS328)/AVERAGE(終値!Z328:AS328),""))</f>
        <v/>
      </c>
      <c r="X328" s="500" t="str">
        <f>IF(終値!A328="","",IFERROR(4*STDEVP(終値!AA328:AT328)/AVERAGE(終値!AA328:AT328),""))</f>
        <v/>
      </c>
      <c r="Y328" s="500" t="str">
        <f>IF(終値!A328="","",IFERROR(4*STDEVP(終値!AB328:AU328)/AVERAGE(終値!AB328:AU328),""))</f>
        <v/>
      </c>
      <c r="Z328" s="500" t="str">
        <f>IF(終値!A328="","",IFERROR(4*STDEVP(終値!AC328:AV328)/AVERAGE(終値!AC328:AV328),""))</f>
        <v/>
      </c>
      <c r="AA328" s="500" t="str">
        <f>IF(終値!A328="","",IFERROR(4*STDEVP(終値!AD328:AW328)/AVERAGE(終値!AD328:AW328),""))</f>
        <v/>
      </c>
      <c r="AB328" s="500" t="str">
        <f>IF(終値!A328="","",IFERROR(4*STDEVP(終値!AE328:AX328)/AVERAGE(終値!AE328:AX328),""))</f>
        <v/>
      </c>
      <c r="AC328" s="500" t="str">
        <f>IF(終値!A328="","",IFERROR(4*STDEVP(終値!AF328:AY328)/AVERAGE(終値!AF328:AY328),""))</f>
        <v/>
      </c>
      <c r="AD328" s="500" t="str">
        <f>IF(終値!A328="","",IFERROR(4*STDEVP(終値!AG328:AZ328)/AVERAGE(終値!AG328:AZ328),""))</f>
        <v/>
      </c>
      <c r="AE328" s="500" t="str">
        <f>IF(終値!A328="","",IFERROR(4*STDEVP(終値!AH328:BA328)/AVERAGE(終値!AH328:BA328),""))</f>
        <v/>
      </c>
      <c r="AF328" s="500" t="str">
        <f>IF(終値!A328="","",IFERROR(4*STDEVP(終値!AI328:BB328)/AVERAGE(終値!AI328:BB328),""))</f>
        <v/>
      </c>
      <c r="AG328" s="500" t="str">
        <f>IF(終値!A328="","",IFERROR(4*STDEVP(終値!AJ328:BC328)/AVERAGE(終値!AJ328:BC328),""))</f>
        <v/>
      </c>
      <c r="AH328" s="500" t="str">
        <f>IF(終値!A328="","",IFERROR(4*STDEVP(終値!AK328:BD328)/AVERAGE(終値!AK328:BD328),""))</f>
        <v/>
      </c>
      <c r="AI328" s="500" t="str">
        <f>IF(終値!A328="","",IFERROR(4*STDEVP(終値!AL328:BE328)/AVERAGE(終値!AL328:BE328),""))</f>
        <v/>
      </c>
      <c r="AJ328" s="500" t="str">
        <f>IF(終値!A328="","",IFERROR(4*STDEVP(終値!AM328:BF328)/AVERAGE(終値!AM328:BF328),""))</f>
        <v/>
      </c>
      <c r="AK328" s="500" t="str">
        <f>IF(終値!A328="","",IFERROR(4*STDEVP(終値!AN328:BG328)/AVERAGE(終値!AN328:BG328),""))</f>
        <v/>
      </c>
      <c r="AL328" s="500" t="str">
        <f>IF(終値!A328="","",IFERROR(4*STDEVP(終値!AO328:BH328)/AVERAGE(終値!AO328:BH328),""))</f>
        <v/>
      </c>
      <c r="AM328" s="500" t="str">
        <f>IF(終値!A328="","",IFERROR(4*STDEVP(終値!AP328:BI328)/AVERAGE(終値!AP328:BI328),""))</f>
        <v/>
      </c>
      <c r="AN328" s="500" t="str">
        <f>IF(終値!A328="","",IFERROR(4*STDEVP(終値!AQ328:BJ328)/AVERAGE(終値!AQ328:BJ328),""))</f>
        <v/>
      </c>
      <c r="AO328" s="500" t="str">
        <f>IF(終値!A328="","",IFERROR(4*STDEVP(終値!AR328:BK328)/AVERAGE(終値!AR328:BK328),""))</f>
        <v/>
      </c>
      <c r="AP328" s="500" t="str">
        <f>IF(終値!A328="","",IFERROR(4*STDEVP(終値!AS328:BL328)/AVERAGE(終値!AS328:BL328),""))</f>
        <v/>
      </c>
    </row>
    <row r="329" spans="1:42">
      <c r="A329" s="497" t="str">
        <f>IF(終値!A329="","",終値!A329)</f>
        <v/>
      </c>
      <c r="B329" s="500" t="str">
        <f>IF(終値!A329="","",IFERROR(4*STDEVP(終値!E329:X329)/AVERAGE(終値!E329:X329),""))</f>
        <v/>
      </c>
      <c r="C329" s="500" t="str">
        <f>IF(終値!A329="","",IFERROR(4*STDEVP(終値!F329:Y329)/AVERAGE(終値!F329:Y329),""))</f>
        <v/>
      </c>
      <c r="D329" s="500" t="str">
        <f>IF(終値!A329="","",IFERROR(4*STDEVP(終値!G329:Z329)/AVERAGE(終値!G329:Z329),""))</f>
        <v/>
      </c>
      <c r="E329" s="500" t="str">
        <f>IF(終値!A329="","",IFERROR(4*STDEVP(終値!H329:AA329)/AVERAGE(終値!H329:AA329),""))</f>
        <v/>
      </c>
      <c r="F329" s="500" t="str">
        <f>IF(終値!A329="","",IFERROR(4*STDEVP(終値!I329:AB329)/AVERAGE(終値!I329:AB329),""))</f>
        <v/>
      </c>
      <c r="G329" s="500" t="str">
        <f>IF(終値!A329="","",IFERROR(4*STDEVP(終値!J329:AC329)/AVERAGE(終値!J329:AC329),""))</f>
        <v/>
      </c>
      <c r="H329" s="500" t="str">
        <f>IF(終値!A329="","",IFERROR(4*STDEVP(終値!K329:AD329)/AVERAGE(終値!K329:AD329),""))</f>
        <v/>
      </c>
      <c r="I329" s="500" t="str">
        <f>IF(終値!A329="","",IFERROR(4*STDEVP(終値!L329:AE329)/AVERAGE(終値!L329:AE329),""))</f>
        <v/>
      </c>
      <c r="J329" s="500" t="str">
        <f>IF(終値!A329="","",IFERROR(4*STDEVP(終値!M329:AF329)/AVERAGE(終値!M329:AF329),""))</f>
        <v/>
      </c>
      <c r="K329" s="500" t="str">
        <f>IF(終値!A329="","",IFERROR(4*STDEVP(終値!N329:AG329)/AVERAGE(終値!N329:AG329),""))</f>
        <v/>
      </c>
      <c r="L329" s="500" t="str">
        <f>IF(終値!A329="","",IFERROR(4*STDEVP(終値!O329:AH329)/AVERAGE(終値!O329:AH329),""))</f>
        <v/>
      </c>
      <c r="M329" s="500" t="str">
        <f>IF(終値!A329="","",IFERROR(4*STDEVP(終値!P329:AI329)/AVERAGE(終値!P329:AI329),""))</f>
        <v/>
      </c>
      <c r="N329" s="500" t="str">
        <f>IF(終値!A329="","",IFERROR(4*STDEVP(終値!Q329:AJ329)/AVERAGE(終値!Q329:AJ329),""))</f>
        <v/>
      </c>
      <c r="O329" s="500" t="str">
        <f>IF(終値!A329="","",IFERROR(4*STDEVP(終値!R329:AK329)/AVERAGE(終値!R329:AK329),""))</f>
        <v/>
      </c>
      <c r="P329" s="500" t="str">
        <f>IF(終値!A329="","",IFERROR(4*STDEVP(終値!S329:AL329)/AVERAGE(終値!S329:AL329),""))</f>
        <v/>
      </c>
      <c r="Q329" s="500" t="str">
        <f>IF(終値!A329="","",IFERROR(4*STDEVP(終値!T329:AM329)/AVERAGE(終値!T329:AM329),""))</f>
        <v/>
      </c>
      <c r="R329" s="500" t="str">
        <f>IF(終値!A329="","",IFERROR(4*STDEVP(終値!U329:AN329)/AVERAGE(終値!U329:AN329),""))</f>
        <v/>
      </c>
      <c r="S329" s="500" t="str">
        <f>IF(終値!A329="","",IFERROR(4*STDEVP(終値!V329:AO329)/AVERAGE(終値!V329:AO329),""))</f>
        <v/>
      </c>
      <c r="T329" s="500" t="str">
        <f>IF(終値!A329="","",IFERROR(4*STDEVP(終値!W329:AP329)/AVERAGE(終値!W329:AP329),""))</f>
        <v/>
      </c>
      <c r="U329" s="500" t="str">
        <f>IF(終値!A329="","",IFERROR(4*STDEVP(終値!X329:AQ329)/AVERAGE(終値!X329:AQ329),""))</f>
        <v/>
      </c>
      <c r="V329" s="500" t="str">
        <f>IF(終値!A329="","",IFERROR(4*STDEVP(終値!Y329:AR329)/AVERAGE(終値!Y329:AR329),""))</f>
        <v/>
      </c>
      <c r="W329" s="500" t="str">
        <f>IF(終値!A329="","",IFERROR(4*STDEVP(終値!Z329:AS329)/AVERAGE(終値!Z329:AS329),""))</f>
        <v/>
      </c>
      <c r="X329" s="500" t="str">
        <f>IF(終値!A329="","",IFERROR(4*STDEVP(終値!AA329:AT329)/AVERAGE(終値!AA329:AT329),""))</f>
        <v/>
      </c>
      <c r="Y329" s="500" t="str">
        <f>IF(終値!A329="","",IFERROR(4*STDEVP(終値!AB329:AU329)/AVERAGE(終値!AB329:AU329),""))</f>
        <v/>
      </c>
      <c r="Z329" s="500" t="str">
        <f>IF(終値!A329="","",IFERROR(4*STDEVP(終値!AC329:AV329)/AVERAGE(終値!AC329:AV329),""))</f>
        <v/>
      </c>
      <c r="AA329" s="500" t="str">
        <f>IF(終値!A329="","",IFERROR(4*STDEVP(終値!AD329:AW329)/AVERAGE(終値!AD329:AW329),""))</f>
        <v/>
      </c>
      <c r="AB329" s="500" t="str">
        <f>IF(終値!A329="","",IFERROR(4*STDEVP(終値!AE329:AX329)/AVERAGE(終値!AE329:AX329),""))</f>
        <v/>
      </c>
      <c r="AC329" s="500" t="str">
        <f>IF(終値!A329="","",IFERROR(4*STDEVP(終値!AF329:AY329)/AVERAGE(終値!AF329:AY329),""))</f>
        <v/>
      </c>
      <c r="AD329" s="500" t="str">
        <f>IF(終値!A329="","",IFERROR(4*STDEVP(終値!AG329:AZ329)/AVERAGE(終値!AG329:AZ329),""))</f>
        <v/>
      </c>
      <c r="AE329" s="500" t="str">
        <f>IF(終値!A329="","",IFERROR(4*STDEVP(終値!AH329:BA329)/AVERAGE(終値!AH329:BA329),""))</f>
        <v/>
      </c>
      <c r="AF329" s="500" t="str">
        <f>IF(終値!A329="","",IFERROR(4*STDEVP(終値!AI329:BB329)/AVERAGE(終値!AI329:BB329),""))</f>
        <v/>
      </c>
      <c r="AG329" s="500" t="str">
        <f>IF(終値!A329="","",IFERROR(4*STDEVP(終値!AJ329:BC329)/AVERAGE(終値!AJ329:BC329),""))</f>
        <v/>
      </c>
      <c r="AH329" s="500" t="str">
        <f>IF(終値!A329="","",IFERROR(4*STDEVP(終値!AK329:BD329)/AVERAGE(終値!AK329:BD329),""))</f>
        <v/>
      </c>
      <c r="AI329" s="500" t="str">
        <f>IF(終値!A329="","",IFERROR(4*STDEVP(終値!AL329:BE329)/AVERAGE(終値!AL329:BE329),""))</f>
        <v/>
      </c>
      <c r="AJ329" s="500" t="str">
        <f>IF(終値!A329="","",IFERROR(4*STDEVP(終値!AM329:BF329)/AVERAGE(終値!AM329:BF329),""))</f>
        <v/>
      </c>
      <c r="AK329" s="500" t="str">
        <f>IF(終値!A329="","",IFERROR(4*STDEVP(終値!AN329:BG329)/AVERAGE(終値!AN329:BG329),""))</f>
        <v/>
      </c>
      <c r="AL329" s="500" t="str">
        <f>IF(終値!A329="","",IFERROR(4*STDEVP(終値!AO329:BH329)/AVERAGE(終値!AO329:BH329),""))</f>
        <v/>
      </c>
      <c r="AM329" s="500" t="str">
        <f>IF(終値!A329="","",IFERROR(4*STDEVP(終値!AP329:BI329)/AVERAGE(終値!AP329:BI329),""))</f>
        <v/>
      </c>
      <c r="AN329" s="500" t="str">
        <f>IF(終値!A329="","",IFERROR(4*STDEVP(終値!AQ329:BJ329)/AVERAGE(終値!AQ329:BJ329),""))</f>
        <v/>
      </c>
      <c r="AO329" s="500" t="str">
        <f>IF(終値!A329="","",IFERROR(4*STDEVP(終値!AR329:BK329)/AVERAGE(終値!AR329:BK329),""))</f>
        <v/>
      </c>
      <c r="AP329" s="500" t="str">
        <f>IF(終値!A329="","",IFERROR(4*STDEVP(終値!AS329:BL329)/AVERAGE(終値!AS329:BL329),""))</f>
        <v/>
      </c>
    </row>
    <row r="330" spans="1:42">
      <c r="A330" s="497" t="str">
        <f>IF(終値!A330="","",終値!A330)</f>
        <v/>
      </c>
      <c r="B330" s="500" t="str">
        <f>IF(終値!A330="","",IFERROR(4*STDEVP(終値!E330:X330)/AVERAGE(終値!E330:X330),""))</f>
        <v/>
      </c>
      <c r="C330" s="500" t="str">
        <f>IF(終値!A330="","",IFERROR(4*STDEVP(終値!F330:Y330)/AVERAGE(終値!F330:Y330),""))</f>
        <v/>
      </c>
      <c r="D330" s="500" t="str">
        <f>IF(終値!A330="","",IFERROR(4*STDEVP(終値!G330:Z330)/AVERAGE(終値!G330:Z330),""))</f>
        <v/>
      </c>
      <c r="E330" s="500" t="str">
        <f>IF(終値!A330="","",IFERROR(4*STDEVP(終値!H330:AA330)/AVERAGE(終値!H330:AA330),""))</f>
        <v/>
      </c>
      <c r="F330" s="500" t="str">
        <f>IF(終値!A330="","",IFERROR(4*STDEVP(終値!I330:AB330)/AVERAGE(終値!I330:AB330),""))</f>
        <v/>
      </c>
      <c r="G330" s="500" t="str">
        <f>IF(終値!A330="","",IFERROR(4*STDEVP(終値!J330:AC330)/AVERAGE(終値!J330:AC330),""))</f>
        <v/>
      </c>
      <c r="H330" s="500" t="str">
        <f>IF(終値!A330="","",IFERROR(4*STDEVP(終値!K330:AD330)/AVERAGE(終値!K330:AD330),""))</f>
        <v/>
      </c>
      <c r="I330" s="500" t="str">
        <f>IF(終値!A330="","",IFERROR(4*STDEVP(終値!L330:AE330)/AVERAGE(終値!L330:AE330),""))</f>
        <v/>
      </c>
      <c r="J330" s="500" t="str">
        <f>IF(終値!A330="","",IFERROR(4*STDEVP(終値!M330:AF330)/AVERAGE(終値!M330:AF330),""))</f>
        <v/>
      </c>
      <c r="K330" s="500" t="str">
        <f>IF(終値!A330="","",IFERROR(4*STDEVP(終値!N330:AG330)/AVERAGE(終値!N330:AG330),""))</f>
        <v/>
      </c>
      <c r="L330" s="500" t="str">
        <f>IF(終値!A330="","",IFERROR(4*STDEVP(終値!O330:AH330)/AVERAGE(終値!O330:AH330),""))</f>
        <v/>
      </c>
      <c r="M330" s="500" t="str">
        <f>IF(終値!A330="","",IFERROR(4*STDEVP(終値!P330:AI330)/AVERAGE(終値!P330:AI330),""))</f>
        <v/>
      </c>
      <c r="N330" s="500" t="str">
        <f>IF(終値!A330="","",IFERROR(4*STDEVP(終値!Q330:AJ330)/AVERAGE(終値!Q330:AJ330),""))</f>
        <v/>
      </c>
      <c r="O330" s="500" t="str">
        <f>IF(終値!A330="","",IFERROR(4*STDEVP(終値!R330:AK330)/AVERAGE(終値!R330:AK330),""))</f>
        <v/>
      </c>
      <c r="P330" s="500" t="str">
        <f>IF(終値!A330="","",IFERROR(4*STDEVP(終値!S330:AL330)/AVERAGE(終値!S330:AL330),""))</f>
        <v/>
      </c>
      <c r="Q330" s="500" t="str">
        <f>IF(終値!A330="","",IFERROR(4*STDEVP(終値!T330:AM330)/AVERAGE(終値!T330:AM330),""))</f>
        <v/>
      </c>
      <c r="R330" s="500" t="str">
        <f>IF(終値!A330="","",IFERROR(4*STDEVP(終値!U330:AN330)/AVERAGE(終値!U330:AN330),""))</f>
        <v/>
      </c>
      <c r="S330" s="500" t="str">
        <f>IF(終値!A330="","",IFERROR(4*STDEVP(終値!V330:AO330)/AVERAGE(終値!V330:AO330),""))</f>
        <v/>
      </c>
      <c r="T330" s="500" t="str">
        <f>IF(終値!A330="","",IFERROR(4*STDEVP(終値!W330:AP330)/AVERAGE(終値!W330:AP330),""))</f>
        <v/>
      </c>
      <c r="U330" s="500" t="str">
        <f>IF(終値!A330="","",IFERROR(4*STDEVP(終値!X330:AQ330)/AVERAGE(終値!X330:AQ330),""))</f>
        <v/>
      </c>
      <c r="V330" s="500" t="str">
        <f>IF(終値!A330="","",IFERROR(4*STDEVP(終値!Y330:AR330)/AVERAGE(終値!Y330:AR330),""))</f>
        <v/>
      </c>
      <c r="W330" s="500" t="str">
        <f>IF(終値!A330="","",IFERROR(4*STDEVP(終値!Z330:AS330)/AVERAGE(終値!Z330:AS330),""))</f>
        <v/>
      </c>
      <c r="X330" s="500" t="str">
        <f>IF(終値!A330="","",IFERROR(4*STDEVP(終値!AA330:AT330)/AVERAGE(終値!AA330:AT330),""))</f>
        <v/>
      </c>
      <c r="Y330" s="500" t="str">
        <f>IF(終値!A330="","",IFERROR(4*STDEVP(終値!AB330:AU330)/AVERAGE(終値!AB330:AU330),""))</f>
        <v/>
      </c>
      <c r="Z330" s="500" t="str">
        <f>IF(終値!A330="","",IFERROR(4*STDEVP(終値!AC330:AV330)/AVERAGE(終値!AC330:AV330),""))</f>
        <v/>
      </c>
      <c r="AA330" s="500" t="str">
        <f>IF(終値!A330="","",IFERROR(4*STDEVP(終値!AD330:AW330)/AVERAGE(終値!AD330:AW330),""))</f>
        <v/>
      </c>
      <c r="AB330" s="500" t="str">
        <f>IF(終値!A330="","",IFERROR(4*STDEVP(終値!AE330:AX330)/AVERAGE(終値!AE330:AX330),""))</f>
        <v/>
      </c>
      <c r="AC330" s="500" t="str">
        <f>IF(終値!A330="","",IFERROR(4*STDEVP(終値!AF330:AY330)/AVERAGE(終値!AF330:AY330),""))</f>
        <v/>
      </c>
      <c r="AD330" s="500" t="str">
        <f>IF(終値!A330="","",IFERROR(4*STDEVP(終値!AG330:AZ330)/AVERAGE(終値!AG330:AZ330),""))</f>
        <v/>
      </c>
      <c r="AE330" s="500" t="str">
        <f>IF(終値!A330="","",IFERROR(4*STDEVP(終値!AH330:BA330)/AVERAGE(終値!AH330:BA330),""))</f>
        <v/>
      </c>
      <c r="AF330" s="500" t="str">
        <f>IF(終値!A330="","",IFERROR(4*STDEVP(終値!AI330:BB330)/AVERAGE(終値!AI330:BB330),""))</f>
        <v/>
      </c>
      <c r="AG330" s="500" t="str">
        <f>IF(終値!A330="","",IFERROR(4*STDEVP(終値!AJ330:BC330)/AVERAGE(終値!AJ330:BC330),""))</f>
        <v/>
      </c>
      <c r="AH330" s="500" t="str">
        <f>IF(終値!A330="","",IFERROR(4*STDEVP(終値!AK330:BD330)/AVERAGE(終値!AK330:BD330),""))</f>
        <v/>
      </c>
      <c r="AI330" s="500" t="str">
        <f>IF(終値!A330="","",IFERROR(4*STDEVP(終値!AL330:BE330)/AVERAGE(終値!AL330:BE330),""))</f>
        <v/>
      </c>
      <c r="AJ330" s="500" t="str">
        <f>IF(終値!A330="","",IFERROR(4*STDEVP(終値!AM330:BF330)/AVERAGE(終値!AM330:BF330),""))</f>
        <v/>
      </c>
      <c r="AK330" s="500" t="str">
        <f>IF(終値!A330="","",IFERROR(4*STDEVP(終値!AN330:BG330)/AVERAGE(終値!AN330:BG330),""))</f>
        <v/>
      </c>
      <c r="AL330" s="500" t="str">
        <f>IF(終値!A330="","",IFERROR(4*STDEVP(終値!AO330:BH330)/AVERAGE(終値!AO330:BH330),""))</f>
        <v/>
      </c>
      <c r="AM330" s="500" t="str">
        <f>IF(終値!A330="","",IFERROR(4*STDEVP(終値!AP330:BI330)/AVERAGE(終値!AP330:BI330),""))</f>
        <v/>
      </c>
      <c r="AN330" s="500" t="str">
        <f>IF(終値!A330="","",IFERROR(4*STDEVP(終値!AQ330:BJ330)/AVERAGE(終値!AQ330:BJ330),""))</f>
        <v/>
      </c>
      <c r="AO330" s="500" t="str">
        <f>IF(終値!A330="","",IFERROR(4*STDEVP(終値!AR330:BK330)/AVERAGE(終値!AR330:BK330),""))</f>
        <v/>
      </c>
      <c r="AP330" s="500" t="str">
        <f>IF(終値!A330="","",IFERROR(4*STDEVP(終値!AS330:BL330)/AVERAGE(終値!AS330:BL330),""))</f>
        <v/>
      </c>
    </row>
    <row r="331" spans="1:42">
      <c r="A331" s="497" t="str">
        <f>IF(終値!A331="","",終値!A331)</f>
        <v/>
      </c>
      <c r="B331" s="500" t="str">
        <f>IF(終値!A331="","",IFERROR(4*STDEVP(終値!E331:X331)/AVERAGE(終値!E331:X331),""))</f>
        <v/>
      </c>
      <c r="C331" s="500" t="str">
        <f>IF(終値!A331="","",IFERROR(4*STDEVP(終値!F331:Y331)/AVERAGE(終値!F331:Y331),""))</f>
        <v/>
      </c>
      <c r="D331" s="500" t="str">
        <f>IF(終値!A331="","",IFERROR(4*STDEVP(終値!G331:Z331)/AVERAGE(終値!G331:Z331),""))</f>
        <v/>
      </c>
      <c r="E331" s="500" t="str">
        <f>IF(終値!A331="","",IFERROR(4*STDEVP(終値!H331:AA331)/AVERAGE(終値!H331:AA331),""))</f>
        <v/>
      </c>
      <c r="F331" s="500" t="str">
        <f>IF(終値!A331="","",IFERROR(4*STDEVP(終値!I331:AB331)/AVERAGE(終値!I331:AB331),""))</f>
        <v/>
      </c>
      <c r="G331" s="500" t="str">
        <f>IF(終値!A331="","",IFERROR(4*STDEVP(終値!J331:AC331)/AVERAGE(終値!J331:AC331),""))</f>
        <v/>
      </c>
      <c r="H331" s="500" t="str">
        <f>IF(終値!A331="","",IFERROR(4*STDEVP(終値!K331:AD331)/AVERAGE(終値!K331:AD331),""))</f>
        <v/>
      </c>
      <c r="I331" s="500" t="str">
        <f>IF(終値!A331="","",IFERROR(4*STDEVP(終値!L331:AE331)/AVERAGE(終値!L331:AE331),""))</f>
        <v/>
      </c>
      <c r="J331" s="500" t="str">
        <f>IF(終値!A331="","",IFERROR(4*STDEVP(終値!M331:AF331)/AVERAGE(終値!M331:AF331),""))</f>
        <v/>
      </c>
      <c r="K331" s="500" t="str">
        <f>IF(終値!A331="","",IFERROR(4*STDEVP(終値!N331:AG331)/AVERAGE(終値!N331:AG331),""))</f>
        <v/>
      </c>
      <c r="L331" s="500" t="str">
        <f>IF(終値!A331="","",IFERROR(4*STDEVP(終値!O331:AH331)/AVERAGE(終値!O331:AH331),""))</f>
        <v/>
      </c>
      <c r="M331" s="500" t="str">
        <f>IF(終値!A331="","",IFERROR(4*STDEVP(終値!P331:AI331)/AVERAGE(終値!P331:AI331),""))</f>
        <v/>
      </c>
      <c r="N331" s="500" t="str">
        <f>IF(終値!A331="","",IFERROR(4*STDEVP(終値!Q331:AJ331)/AVERAGE(終値!Q331:AJ331),""))</f>
        <v/>
      </c>
      <c r="O331" s="500" t="str">
        <f>IF(終値!A331="","",IFERROR(4*STDEVP(終値!R331:AK331)/AVERAGE(終値!R331:AK331),""))</f>
        <v/>
      </c>
      <c r="P331" s="500" t="str">
        <f>IF(終値!A331="","",IFERROR(4*STDEVP(終値!S331:AL331)/AVERAGE(終値!S331:AL331),""))</f>
        <v/>
      </c>
      <c r="Q331" s="500" t="str">
        <f>IF(終値!A331="","",IFERROR(4*STDEVP(終値!T331:AM331)/AVERAGE(終値!T331:AM331),""))</f>
        <v/>
      </c>
      <c r="R331" s="500" t="str">
        <f>IF(終値!A331="","",IFERROR(4*STDEVP(終値!U331:AN331)/AVERAGE(終値!U331:AN331),""))</f>
        <v/>
      </c>
      <c r="S331" s="500" t="str">
        <f>IF(終値!A331="","",IFERROR(4*STDEVP(終値!V331:AO331)/AVERAGE(終値!V331:AO331),""))</f>
        <v/>
      </c>
      <c r="T331" s="500" t="str">
        <f>IF(終値!A331="","",IFERROR(4*STDEVP(終値!W331:AP331)/AVERAGE(終値!W331:AP331),""))</f>
        <v/>
      </c>
      <c r="U331" s="500" t="str">
        <f>IF(終値!A331="","",IFERROR(4*STDEVP(終値!X331:AQ331)/AVERAGE(終値!X331:AQ331),""))</f>
        <v/>
      </c>
      <c r="V331" s="500" t="str">
        <f>IF(終値!A331="","",IFERROR(4*STDEVP(終値!Y331:AR331)/AVERAGE(終値!Y331:AR331),""))</f>
        <v/>
      </c>
      <c r="W331" s="500" t="str">
        <f>IF(終値!A331="","",IFERROR(4*STDEVP(終値!Z331:AS331)/AVERAGE(終値!Z331:AS331),""))</f>
        <v/>
      </c>
      <c r="X331" s="500" t="str">
        <f>IF(終値!A331="","",IFERROR(4*STDEVP(終値!AA331:AT331)/AVERAGE(終値!AA331:AT331),""))</f>
        <v/>
      </c>
      <c r="Y331" s="500" t="str">
        <f>IF(終値!A331="","",IFERROR(4*STDEVP(終値!AB331:AU331)/AVERAGE(終値!AB331:AU331),""))</f>
        <v/>
      </c>
      <c r="Z331" s="500" t="str">
        <f>IF(終値!A331="","",IFERROR(4*STDEVP(終値!AC331:AV331)/AVERAGE(終値!AC331:AV331),""))</f>
        <v/>
      </c>
      <c r="AA331" s="500" t="str">
        <f>IF(終値!A331="","",IFERROR(4*STDEVP(終値!AD331:AW331)/AVERAGE(終値!AD331:AW331),""))</f>
        <v/>
      </c>
      <c r="AB331" s="500" t="str">
        <f>IF(終値!A331="","",IFERROR(4*STDEVP(終値!AE331:AX331)/AVERAGE(終値!AE331:AX331),""))</f>
        <v/>
      </c>
      <c r="AC331" s="500" t="str">
        <f>IF(終値!A331="","",IFERROR(4*STDEVP(終値!AF331:AY331)/AVERAGE(終値!AF331:AY331),""))</f>
        <v/>
      </c>
      <c r="AD331" s="500" t="str">
        <f>IF(終値!A331="","",IFERROR(4*STDEVP(終値!AG331:AZ331)/AVERAGE(終値!AG331:AZ331),""))</f>
        <v/>
      </c>
      <c r="AE331" s="500" t="str">
        <f>IF(終値!A331="","",IFERROR(4*STDEVP(終値!AH331:BA331)/AVERAGE(終値!AH331:BA331),""))</f>
        <v/>
      </c>
      <c r="AF331" s="500" t="str">
        <f>IF(終値!A331="","",IFERROR(4*STDEVP(終値!AI331:BB331)/AVERAGE(終値!AI331:BB331),""))</f>
        <v/>
      </c>
      <c r="AG331" s="500" t="str">
        <f>IF(終値!A331="","",IFERROR(4*STDEVP(終値!AJ331:BC331)/AVERAGE(終値!AJ331:BC331),""))</f>
        <v/>
      </c>
      <c r="AH331" s="500" t="str">
        <f>IF(終値!A331="","",IFERROR(4*STDEVP(終値!AK331:BD331)/AVERAGE(終値!AK331:BD331),""))</f>
        <v/>
      </c>
      <c r="AI331" s="500" t="str">
        <f>IF(終値!A331="","",IFERROR(4*STDEVP(終値!AL331:BE331)/AVERAGE(終値!AL331:BE331),""))</f>
        <v/>
      </c>
      <c r="AJ331" s="500" t="str">
        <f>IF(終値!A331="","",IFERROR(4*STDEVP(終値!AM331:BF331)/AVERAGE(終値!AM331:BF331),""))</f>
        <v/>
      </c>
      <c r="AK331" s="500" t="str">
        <f>IF(終値!A331="","",IFERROR(4*STDEVP(終値!AN331:BG331)/AVERAGE(終値!AN331:BG331),""))</f>
        <v/>
      </c>
      <c r="AL331" s="500" t="str">
        <f>IF(終値!A331="","",IFERROR(4*STDEVP(終値!AO331:BH331)/AVERAGE(終値!AO331:BH331),""))</f>
        <v/>
      </c>
      <c r="AM331" s="500" t="str">
        <f>IF(終値!A331="","",IFERROR(4*STDEVP(終値!AP331:BI331)/AVERAGE(終値!AP331:BI331),""))</f>
        <v/>
      </c>
      <c r="AN331" s="500" t="str">
        <f>IF(終値!A331="","",IFERROR(4*STDEVP(終値!AQ331:BJ331)/AVERAGE(終値!AQ331:BJ331),""))</f>
        <v/>
      </c>
      <c r="AO331" s="500" t="str">
        <f>IF(終値!A331="","",IFERROR(4*STDEVP(終値!AR331:BK331)/AVERAGE(終値!AR331:BK331),""))</f>
        <v/>
      </c>
      <c r="AP331" s="500" t="str">
        <f>IF(終値!A331="","",IFERROR(4*STDEVP(終値!AS331:BL331)/AVERAGE(終値!AS331:BL331),""))</f>
        <v/>
      </c>
    </row>
    <row r="332" spans="1:42">
      <c r="A332" s="497" t="str">
        <f>IF(終値!A332="","",終値!A332)</f>
        <v/>
      </c>
      <c r="B332" s="500" t="str">
        <f>IF(終値!A332="","",IFERROR(4*STDEVP(終値!E332:X332)/AVERAGE(終値!E332:X332),""))</f>
        <v/>
      </c>
      <c r="C332" s="500" t="str">
        <f>IF(終値!A332="","",IFERROR(4*STDEVP(終値!F332:Y332)/AVERAGE(終値!F332:Y332),""))</f>
        <v/>
      </c>
      <c r="D332" s="500" t="str">
        <f>IF(終値!A332="","",IFERROR(4*STDEVP(終値!G332:Z332)/AVERAGE(終値!G332:Z332),""))</f>
        <v/>
      </c>
      <c r="E332" s="500" t="str">
        <f>IF(終値!A332="","",IFERROR(4*STDEVP(終値!H332:AA332)/AVERAGE(終値!H332:AA332),""))</f>
        <v/>
      </c>
      <c r="F332" s="500" t="str">
        <f>IF(終値!A332="","",IFERROR(4*STDEVP(終値!I332:AB332)/AVERAGE(終値!I332:AB332),""))</f>
        <v/>
      </c>
      <c r="G332" s="500" t="str">
        <f>IF(終値!A332="","",IFERROR(4*STDEVP(終値!J332:AC332)/AVERAGE(終値!J332:AC332),""))</f>
        <v/>
      </c>
      <c r="H332" s="500" t="str">
        <f>IF(終値!A332="","",IFERROR(4*STDEVP(終値!K332:AD332)/AVERAGE(終値!K332:AD332),""))</f>
        <v/>
      </c>
      <c r="I332" s="500" t="str">
        <f>IF(終値!A332="","",IFERROR(4*STDEVP(終値!L332:AE332)/AVERAGE(終値!L332:AE332),""))</f>
        <v/>
      </c>
      <c r="J332" s="500" t="str">
        <f>IF(終値!A332="","",IFERROR(4*STDEVP(終値!M332:AF332)/AVERAGE(終値!M332:AF332),""))</f>
        <v/>
      </c>
      <c r="K332" s="500" t="str">
        <f>IF(終値!A332="","",IFERROR(4*STDEVP(終値!N332:AG332)/AVERAGE(終値!N332:AG332),""))</f>
        <v/>
      </c>
      <c r="L332" s="500" t="str">
        <f>IF(終値!A332="","",IFERROR(4*STDEVP(終値!O332:AH332)/AVERAGE(終値!O332:AH332),""))</f>
        <v/>
      </c>
      <c r="M332" s="500" t="str">
        <f>IF(終値!A332="","",IFERROR(4*STDEVP(終値!P332:AI332)/AVERAGE(終値!P332:AI332),""))</f>
        <v/>
      </c>
      <c r="N332" s="500" t="str">
        <f>IF(終値!A332="","",IFERROR(4*STDEVP(終値!Q332:AJ332)/AVERAGE(終値!Q332:AJ332),""))</f>
        <v/>
      </c>
      <c r="O332" s="500" t="str">
        <f>IF(終値!A332="","",IFERROR(4*STDEVP(終値!R332:AK332)/AVERAGE(終値!R332:AK332),""))</f>
        <v/>
      </c>
      <c r="P332" s="500" t="str">
        <f>IF(終値!A332="","",IFERROR(4*STDEVP(終値!S332:AL332)/AVERAGE(終値!S332:AL332),""))</f>
        <v/>
      </c>
      <c r="Q332" s="500" t="str">
        <f>IF(終値!A332="","",IFERROR(4*STDEVP(終値!T332:AM332)/AVERAGE(終値!T332:AM332),""))</f>
        <v/>
      </c>
      <c r="R332" s="500" t="str">
        <f>IF(終値!A332="","",IFERROR(4*STDEVP(終値!U332:AN332)/AVERAGE(終値!U332:AN332),""))</f>
        <v/>
      </c>
      <c r="S332" s="500" t="str">
        <f>IF(終値!A332="","",IFERROR(4*STDEVP(終値!V332:AO332)/AVERAGE(終値!V332:AO332),""))</f>
        <v/>
      </c>
      <c r="T332" s="500" t="str">
        <f>IF(終値!A332="","",IFERROR(4*STDEVP(終値!W332:AP332)/AVERAGE(終値!W332:AP332),""))</f>
        <v/>
      </c>
      <c r="U332" s="500" t="str">
        <f>IF(終値!A332="","",IFERROR(4*STDEVP(終値!X332:AQ332)/AVERAGE(終値!X332:AQ332),""))</f>
        <v/>
      </c>
      <c r="V332" s="500" t="str">
        <f>IF(終値!A332="","",IFERROR(4*STDEVP(終値!Y332:AR332)/AVERAGE(終値!Y332:AR332),""))</f>
        <v/>
      </c>
      <c r="W332" s="500" t="str">
        <f>IF(終値!A332="","",IFERROR(4*STDEVP(終値!Z332:AS332)/AVERAGE(終値!Z332:AS332),""))</f>
        <v/>
      </c>
      <c r="X332" s="500" t="str">
        <f>IF(終値!A332="","",IFERROR(4*STDEVP(終値!AA332:AT332)/AVERAGE(終値!AA332:AT332),""))</f>
        <v/>
      </c>
      <c r="Y332" s="500" t="str">
        <f>IF(終値!A332="","",IFERROR(4*STDEVP(終値!AB332:AU332)/AVERAGE(終値!AB332:AU332),""))</f>
        <v/>
      </c>
      <c r="Z332" s="500" t="str">
        <f>IF(終値!A332="","",IFERROR(4*STDEVP(終値!AC332:AV332)/AVERAGE(終値!AC332:AV332),""))</f>
        <v/>
      </c>
      <c r="AA332" s="500" t="str">
        <f>IF(終値!A332="","",IFERROR(4*STDEVP(終値!AD332:AW332)/AVERAGE(終値!AD332:AW332),""))</f>
        <v/>
      </c>
      <c r="AB332" s="500" t="str">
        <f>IF(終値!A332="","",IFERROR(4*STDEVP(終値!AE332:AX332)/AVERAGE(終値!AE332:AX332),""))</f>
        <v/>
      </c>
      <c r="AC332" s="500" t="str">
        <f>IF(終値!A332="","",IFERROR(4*STDEVP(終値!AF332:AY332)/AVERAGE(終値!AF332:AY332),""))</f>
        <v/>
      </c>
      <c r="AD332" s="500" t="str">
        <f>IF(終値!A332="","",IFERROR(4*STDEVP(終値!AG332:AZ332)/AVERAGE(終値!AG332:AZ332),""))</f>
        <v/>
      </c>
      <c r="AE332" s="500" t="str">
        <f>IF(終値!A332="","",IFERROR(4*STDEVP(終値!AH332:BA332)/AVERAGE(終値!AH332:BA332),""))</f>
        <v/>
      </c>
      <c r="AF332" s="500" t="str">
        <f>IF(終値!A332="","",IFERROR(4*STDEVP(終値!AI332:BB332)/AVERAGE(終値!AI332:BB332),""))</f>
        <v/>
      </c>
      <c r="AG332" s="500" t="str">
        <f>IF(終値!A332="","",IFERROR(4*STDEVP(終値!AJ332:BC332)/AVERAGE(終値!AJ332:BC332),""))</f>
        <v/>
      </c>
      <c r="AH332" s="500" t="str">
        <f>IF(終値!A332="","",IFERROR(4*STDEVP(終値!AK332:BD332)/AVERAGE(終値!AK332:BD332),""))</f>
        <v/>
      </c>
      <c r="AI332" s="500" t="str">
        <f>IF(終値!A332="","",IFERROR(4*STDEVP(終値!AL332:BE332)/AVERAGE(終値!AL332:BE332),""))</f>
        <v/>
      </c>
      <c r="AJ332" s="500" t="str">
        <f>IF(終値!A332="","",IFERROR(4*STDEVP(終値!AM332:BF332)/AVERAGE(終値!AM332:BF332),""))</f>
        <v/>
      </c>
      <c r="AK332" s="500" t="str">
        <f>IF(終値!A332="","",IFERROR(4*STDEVP(終値!AN332:BG332)/AVERAGE(終値!AN332:BG332),""))</f>
        <v/>
      </c>
      <c r="AL332" s="500" t="str">
        <f>IF(終値!A332="","",IFERROR(4*STDEVP(終値!AO332:BH332)/AVERAGE(終値!AO332:BH332),""))</f>
        <v/>
      </c>
      <c r="AM332" s="500" t="str">
        <f>IF(終値!A332="","",IFERROR(4*STDEVP(終値!AP332:BI332)/AVERAGE(終値!AP332:BI332),""))</f>
        <v/>
      </c>
      <c r="AN332" s="500" t="str">
        <f>IF(終値!A332="","",IFERROR(4*STDEVP(終値!AQ332:BJ332)/AVERAGE(終値!AQ332:BJ332),""))</f>
        <v/>
      </c>
      <c r="AO332" s="500" t="str">
        <f>IF(終値!A332="","",IFERROR(4*STDEVP(終値!AR332:BK332)/AVERAGE(終値!AR332:BK332),""))</f>
        <v/>
      </c>
      <c r="AP332" s="500" t="str">
        <f>IF(終値!A332="","",IFERROR(4*STDEVP(終値!AS332:BL332)/AVERAGE(終値!AS332:BL332),""))</f>
        <v/>
      </c>
    </row>
    <row r="333" spans="1:42">
      <c r="A333" s="497" t="str">
        <f>IF(終値!A333="","",終値!A333)</f>
        <v/>
      </c>
      <c r="B333" s="500" t="str">
        <f>IF(終値!A333="","",IFERROR(4*STDEVP(終値!E333:X333)/AVERAGE(終値!E333:X333),""))</f>
        <v/>
      </c>
      <c r="C333" s="500" t="str">
        <f>IF(終値!A333="","",IFERROR(4*STDEVP(終値!F333:Y333)/AVERAGE(終値!F333:Y333),""))</f>
        <v/>
      </c>
      <c r="D333" s="500" t="str">
        <f>IF(終値!A333="","",IFERROR(4*STDEVP(終値!G333:Z333)/AVERAGE(終値!G333:Z333),""))</f>
        <v/>
      </c>
      <c r="E333" s="500" t="str">
        <f>IF(終値!A333="","",IFERROR(4*STDEVP(終値!H333:AA333)/AVERAGE(終値!H333:AA333),""))</f>
        <v/>
      </c>
      <c r="F333" s="500" t="str">
        <f>IF(終値!A333="","",IFERROR(4*STDEVP(終値!I333:AB333)/AVERAGE(終値!I333:AB333),""))</f>
        <v/>
      </c>
      <c r="G333" s="500" t="str">
        <f>IF(終値!A333="","",IFERROR(4*STDEVP(終値!J333:AC333)/AVERAGE(終値!J333:AC333),""))</f>
        <v/>
      </c>
      <c r="H333" s="500" t="str">
        <f>IF(終値!A333="","",IFERROR(4*STDEVP(終値!K333:AD333)/AVERAGE(終値!K333:AD333),""))</f>
        <v/>
      </c>
      <c r="I333" s="500" t="str">
        <f>IF(終値!A333="","",IFERROR(4*STDEVP(終値!L333:AE333)/AVERAGE(終値!L333:AE333),""))</f>
        <v/>
      </c>
      <c r="J333" s="500" t="str">
        <f>IF(終値!A333="","",IFERROR(4*STDEVP(終値!M333:AF333)/AVERAGE(終値!M333:AF333),""))</f>
        <v/>
      </c>
      <c r="K333" s="500" t="str">
        <f>IF(終値!A333="","",IFERROR(4*STDEVP(終値!N333:AG333)/AVERAGE(終値!N333:AG333),""))</f>
        <v/>
      </c>
      <c r="L333" s="500" t="str">
        <f>IF(終値!A333="","",IFERROR(4*STDEVP(終値!O333:AH333)/AVERAGE(終値!O333:AH333),""))</f>
        <v/>
      </c>
      <c r="M333" s="500" t="str">
        <f>IF(終値!A333="","",IFERROR(4*STDEVP(終値!P333:AI333)/AVERAGE(終値!P333:AI333),""))</f>
        <v/>
      </c>
      <c r="N333" s="500" t="str">
        <f>IF(終値!A333="","",IFERROR(4*STDEVP(終値!Q333:AJ333)/AVERAGE(終値!Q333:AJ333),""))</f>
        <v/>
      </c>
      <c r="O333" s="500" t="str">
        <f>IF(終値!A333="","",IFERROR(4*STDEVP(終値!R333:AK333)/AVERAGE(終値!R333:AK333),""))</f>
        <v/>
      </c>
      <c r="P333" s="500" t="str">
        <f>IF(終値!A333="","",IFERROR(4*STDEVP(終値!S333:AL333)/AVERAGE(終値!S333:AL333),""))</f>
        <v/>
      </c>
      <c r="Q333" s="500" t="str">
        <f>IF(終値!A333="","",IFERROR(4*STDEVP(終値!T333:AM333)/AVERAGE(終値!T333:AM333),""))</f>
        <v/>
      </c>
      <c r="R333" s="500" t="str">
        <f>IF(終値!A333="","",IFERROR(4*STDEVP(終値!U333:AN333)/AVERAGE(終値!U333:AN333),""))</f>
        <v/>
      </c>
      <c r="S333" s="500" t="str">
        <f>IF(終値!A333="","",IFERROR(4*STDEVP(終値!V333:AO333)/AVERAGE(終値!V333:AO333),""))</f>
        <v/>
      </c>
      <c r="T333" s="500" t="str">
        <f>IF(終値!A333="","",IFERROR(4*STDEVP(終値!W333:AP333)/AVERAGE(終値!W333:AP333),""))</f>
        <v/>
      </c>
      <c r="U333" s="500" t="str">
        <f>IF(終値!A333="","",IFERROR(4*STDEVP(終値!X333:AQ333)/AVERAGE(終値!X333:AQ333),""))</f>
        <v/>
      </c>
      <c r="V333" s="500" t="str">
        <f>IF(終値!A333="","",IFERROR(4*STDEVP(終値!Y333:AR333)/AVERAGE(終値!Y333:AR333),""))</f>
        <v/>
      </c>
      <c r="W333" s="500" t="str">
        <f>IF(終値!A333="","",IFERROR(4*STDEVP(終値!Z333:AS333)/AVERAGE(終値!Z333:AS333),""))</f>
        <v/>
      </c>
      <c r="X333" s="500" t="str">
        <f>IF(終値!A333="","",IFERROR(4*STDEVP(終値!AA333:AT333)/AVERAGE(終値!AA333:AT333),""))</f>
        <v/>
      </c>
      <c r="Y333" s="500" t="str">
        <f>IF(終値!A333="","",IFERROR(4*STDEVP(終値!AB333:AU333)/AVERAGE(終値!AB333:AU333),""))</f>
        <v/>
      </c>
      <c r="Z333" s="500" t="str">
        <f>IF(終値!A333="","",IFERROR(4*STDEVP(終値!AC333:AV333)/AVERAGE(終値!AC333:AV333),""))</f>
        <v/>
      </c>
      <c r="AA333" s="500" t="str">
        <f>IF(終値!A333="","",IFERROR(4*STDEVP(終値!AD333:AW333)/AVERAGE(終値!AD333:AW333),""))</f>
        <v/>
      </c>
      <c r="AB333" s="500" t="str">
        <f>IF(終値!A333="","",IFERROR(4*STDEVP(終値!AE333:AX333)/AVERAGE(終値!AE333:AX333),""))</f>
        <v/>
      </c>
      <c r="AC333" s="500" t="str">
        <f>IF(終値!A333="","",IFERROR(4*STDEVP(終値!AF333:AY333)/AVERAGE(終値!AF333:AY333),""))</f>
        <v/>
      </c>
      <c r="AD333" s="500" t="str">
        <f>IF(終値!A333="","",IFERROR(4*STDEVP(終値!AG333:AZ333)/AVERAGE(終値!AG333:AZ333),""))</f>
        <v/>
      </c>
      <c r="AE333" s="500" t="str">
        <f>IF(終値!A333="","",IFERROR(4*STDEVP(終値!AH333:BA333)/AVERAGE(終値!AH333:BA333),""))</f>
        <v/>
      </c>
      <c r="AF333" s="500" t="str">
        <f>IF(終値!A333="","",IFERROR(4*STDEVP(終値!AI333:BB333)/AVERAGE(終値!AI333:BB333),""))</f>
        <v/>
      </c>
      <c r="AG333" s="500" t="str">
        <f>IF(終値!A333="","",IFERROR(4*STDEVP(終値!AJ333:BC333)/AVERAGE(終値!AJ333:BC333),""))</f>
        <v/>
      </c>
      <c r="AH333" s="500" t="str">
        <f>IF(終値!A333="","",IFERROR(4*STDEVP(終値!AK333:BD333)/AVERAGE(終値!AK333:BD333),""))</f>
        <v/>
      </c>
      <c r="AI333" s="500" t="str">
        <f>IF(終値!A333="","",IFERROR(4*STDEVP(終値!AL333:BE333)/AVERAGE(終値!AL333:BE333),""))</f>
        <v/>
      </c>
      <c r="AJ333" s="500" t="str">
        <f>IF(終値!A333="","",IFERROR(4*STDEVP(終値!AM333:BF333)/AVERAGE(終値!AM333:BF333),""))</f>
        <v/>
      </c>
      <c r="AK333" s="500" t="str">
        <f>IF(終値!A333="","",IFERROR(4*STDEVP(終値!AN333:BG333)/AVERAGE(終値!AN333:BG333),""))</f>
        <v/>
      </c>
      <c r="AL333" s="500" t="str">
        <f>IF(終値!A333="","",IFERROR(4*STDEVP(終値!AO333:BH333)/AVERAGE(終値!AO333:BH333),""))</f>
        <v/>
      </c>
      <c r="AM333" s="500" t="str">
        <f>IF(終値!A333="","",IFERROR(4*STDEVP(終値!AP333:BI333)/AVERAGE(終値!AP333:BI333),""))</f>
        <v/>
      </c>
      <c r="AN333" s="500" t="str">
        <f>IF(終値!A333="","",IFERROR(4*STDEVP(終値!AQ333:BJ333)/AVERAGE(終値!AQ333:BJ333),""))</f>
        <v/>
      </c>
      <c r="AO333" s="500" t="str">
        <f>IF(終値!A333="","",IFERROR(4*STDEVP(終値!AR333:BK333)/AVERAGE(終値!AR333:BK333),""))</f>
        <v/>
      </c>
      <c r="AP333" s="500" t="str">
        <f>IF(終値!A333="","",IFERROR(4*STDEVP(終値!AS333:BL333)/AVERAGE(終値!AS333:BL333),""))</f>
        <v/>
      </c>
    </row>
    <row r="334" spans="1:42">
      <c r="A334" s="497" t="str">
        <f>IF(終値!A334="","",終値!A334)</f>
        <v/>
      </c>
      <c r="B334" s="500" t="str">
        <f>IF(終値!A334="","",IFERROR(4*STDEVP(終値!E334:X334)/AVERAGE(終値!E334:X334),""))</f>
        <v/>
      </c>
      <c r="C334" s="500" t="str">
        <f>IF(終値!A334="","",IFERROR(4*STDEVP(終値!F334:Y334)/AVERAGE(終値!F334:Y334),""))</f>
        <v/>
      </c>
      <c r="D334" s="500" t="str">
        <f>IF(終値!A334="","",IFERROR(4*STDEVP(終値!G334:Z334)/AVERAGE(終値!G334:Z334),""))</f>
        <v/>
      </c>
      <c r="E334" s="500" t="str">
        <f>IF(終値!A334="","",IFERROR(4*STDEVP(終値!H334:AA334)/AVERAGE(終値!H334:AA334),""))</f>
        <v/>
      </c>
      <c r="F334" s="500" t="str">
        <f>IF(終値!A334="","",IFERROR(4*STDEVP(終値!I334:AB334)/AVERAGE(終値!I334:AB334),""))</f>
        <v/>
      </c>
      <c r="G334" s="500" t="str">
        <f>IF(終値!A334="","",IFERROR(4*STDEVP(終値!J334:AC334)/AVERAGE(終値!J334:AC334),""))</f>
        <v/>
      </c>
      <c r="H334" s="500" t="str">
        <f>IF(終値!A334="","",IFERROR(4*STDEVP(終値!K334:AD334)/AVERAGE(終値!K334:AD334),""))</f>
        <v/>
      </c>
      <c r="I334" s="500" t="str">
        <f>IF(終値!A334="","",IFERROR(4*STDEVP(終値!L334:AE334)/AVERAGE(終値!L334:AE334),""))</f>
        <v/>
      </c>
      <c r="J334" s="500" t="str">
        <f>IF(終値!A334="","",IFERROR(4*STDEVP(終値!M334:AF334)/AVERAGE(終値!M334:AF334),""))</f>
        <v/>
      </c>
      <c r="K334" s="500" t="str">
        <f>IF(終値!A334="","",IFERROR(4*STDEVP(終値!N334:AG334)/AVERAGE(終値!N334:AG334),""))</f>
        <v/>
      </c>
      <c r="L334" s="500" t="str">
        <f>IF(終値!A334="","",IFERROR(4*STDEVP(終値!O334:AH334)/AVERAGE(終値!O334:AH334),""))</f>
        <v/>
      </c>
      <c r="M334" s="500" t="str">
        <f>IF(終値!A334="","",IFERROR(4*STDEVP(終値!P334:AI334)/AVERAGE(終値!P334:AI334),""))</f>
        <v/>
      </c>
      <c r="N334" s="500" t="str">
        <f>IF(終値!A334="","",IFERROR(4*STDEVP(終値!Q334:AJ334)/AVERAGE(終値!Q334:AJ334),""))</f>
        <v/>
      </c>
      <c r="O334" s="500" t="str">
        <f>IF(終値!A334="","",IFERROR(4*STDEVP(終値!R334:AK334)/AVERAGE(終値!R334:AK334),""))</f>
        <v/>
      </c>
      <c r="P334" s="500" t="str">
        <f>IF(終値!A334="","",IFERROR(4*STDEVP(終値!S334:AL334)/AVERAGE(終値!S334:AL334),""))</f>
        <v/>
      </c>
      <c r="Q334" s="500" t="str">
        <f>IF(終値!A334="","",IFERROR(4*STDEVP(終値!T334:AM334)/AVERAGE(終値!T334:AM334),""))</f>
        <v/>
      </c>
      <c r="R334" s="500" t="str">
        <f>IF(終値!A334="","",IFERROR(4*STDEVP(終値!U334:AN334)/AVERAGE(終値!U334:AN334),""))</f>
        <v/>
      </c>
      <c r="S334" s="500" t="str">
        <f>IF(終値!A334="","",IFERROR(4*STDEVP(終値!V334:AO334)/AVERAGE(終値!V334:AO334),""))</f>
        <v/>
      </c>
      <c r="T334" s="500" t="str">
        <f>IF(終値!A334="","",IFERROR(4*STDEVP(終値!W334:AP334)/AVERAGE(終値!W334:AP334),""))</f>
        <v/>
      </c>
      <c r="U334" s="500" t="str">
        <f>IF(終値!A334="","",IFERROR(4*STDEVP(終値!X334:AQ334)/AVERAGE(終値!X334:AQ334),""))</f>
        <v/>
      </c>
      <c r="V334" s="500" t="str">
        <f>IF(終値!A334="","",IFERROR(4*STDEVP(終値!Y334:AR334)/AVERAGE(終値!Y334:AR334),""))</f>
        <v/>
      </c>
      <c r="W334" s="500" t="str">
        <f>IF(終値!A334="","",IFERROR(4*STDEVP(終値!Z334:AS334)/AVERAGE(終値!Z334:AS334),""))</f>
        <v/>
      </c>
      <c r="X334" s="500" t="str">
        <f>IF(終値!A334="","",IFERROR(4*STDEVP(終値!AA334:AT334)/AVERAGE(終値!AA334:AT334),""))</f>
        <v/>
      </c>
      <c r="Y334" s="500" t="str">
        <f>IF(終値!A334="","",IFERROR(4*STDEVP(終値!AB334:AU334)/AVERAGE(終値!AB334:AU334),""))</f>
        <v/>
      </c>
      <c r="Z334" s="500" t="str">
        <f>IF(終値!A334="","",IFERROR(4*STDEVP(終値!AC334:AV334)/AVERAGE(終値!AC334:AV334),""))</f>
        <v/>
      </c>
      <c r="AA334" s="500" t="str">
        <f>IF(終値!A334="","",IFERROR(4*STDEVP(終値!AD334:AW334)/AVERAGE(終値!AD334:AW334),""))</f>
        <v/>
      </c>
      <c r="AB334" s="500" t="str">
        <f>IF(終値!A334="","",IFERROR(4*STDEVP(終値!AE334:AX334)/AVERAGE(終値!AE334:AX334),""))</f>
        <v/>
      </c>
      <c r="AC334" s="500" t="str">
        <f>IF(終値!A334="","",IFERROR(4*STDEVP(終値!AF334:AY334)/AVERAGE(終値!AF334:AY334),""))</f>
        <v/>
      </c>
      <c r="AD334" s="500" t="str">
        <f>IF(終値!A334="","",IFERROR(4*STDEVP(終値!AG334:AZ334)/AVERAGE(終値!AG334:AZ334),""))</f>
        <v/>
      </c>
      <c r="AE334" s="500" t="str">
        <f>IF(終値!A334="","",IFERROR(4*STDEVP(終値!AH334:BA334)/AVERAGE(終値!AH334:BA334),""))</f>
        <v/>
      </c>
      <c r="AF334" s="500" t="str">
        <f>IF(終値!A334="","",IFERROR(4*STDEVP(終値!AI334:BB334)/AVERAGE(終値!AI334:BB334),""))</f>
        <v/>
      </c>
      <c r="AG334" s="500" t="str">
        <f>IF(終値!A334="","",IFERROR(4*STDEVP(終値!AJ334:BC334)/AVERAGE(終値!AJ334:BC334),""))</f>
        <v/>
      </c>
      <c r="AH334" s="500" t="str">
        <f>IF(終値!A334="","",IFERROR(4*STDEVP(終値!AK334:BD334)/AVERAGE(終値!AK334:BD334),""))</f>
        <v/>
      </c>
      <c r="AI334" s="500" t="str">
        <f>IF(終値!A334="","",IFERROR(4*STDEVP(終値!AL334:BE334)/AVERAGE(終値!AL334:BE334),""))</f>
        <v/>
      </c>
      <c r="AJ334" s="500" t="str">
        <f>IF(終値!A334="","",IFERROR(4*STDEVP(終値!AM334:BF334)/AVERAGE(終値!AM334:BF334),""))</f>
        <v/>
      </c>
      <c r="AK334" s="500" t="str">
        <f>IF(終値!A334="","",IFERROR(4*STDEVP(終値!AN334:BG334)/AVERAGE(終値!AN334:BG334),""))</f>
        <v/>
      </c>
      <c r="AL334" s="500" t="str">
        <f>IF(終値!A334="","",IFERROR(4*STDEVP(終値!AO334:BH334)/AVERAGE(終値!AO334:BH334),""))</f>
        <v/>
      </c>
      <c r="AM334" s="500" t="str">
        <f>IF(終値!A334="","",IFERROR(4*STDEVP(終値!AP334:BI334)/AVERAGE(終値!AP334:BI334),""))</f>
        <v/>
      </c>
      <c r="AN334" s="500" t="str">
        <f>IF(終値!A334="","",IFERROR(4*STDEVP(終値!AQ334:BJ334)/AVERAGE(終値!AQ334:BJ334),""))</f>
        <v/>
      </c>
      <c r="AO334" s="500" t="str">
        <f>IF(終値!A334="","",IFERROR(4*STDEVP(終値!AR334:BK334)/AVERAGE(終値!AR334:BK334),""))</f>
        <v/>
      </c>
      <c r="AP334" s="500" t="str">
        <f>IF(終値!A334="","",IFERROR(4*STDEVP(終値!AS334:BL334)/AVERAGE(終値!AS334:BL334),""))</f>
        <v/>
      </c>
    </row>
    <row r="335" spans="1:42">
      <c r="A335" s="497" t="str">
        <f>IF(終値!A335="","",終値!A335)</f>
        <v/>
      </c>
      <c r="B335" s="500" t="str">
        <f>IF(終値!A335="","",IFERROR(4*STDEVP(終値!E335:X335)/AVERAGE(終値!E335:X335),""))</f>
        <v/>
      </c>
      <c r="C335" s="500" t="str">
        <f>IF(終値!A335="","",IFERROR(4*STDEVP(終値!F335:Y335)/AVERAGE(終値!F335:Y335),""))</f>
        <v/>
      </c>
      <c r="D335" s="500" t="str">
        <f>IF(終値!A335="","",IFERROR(4*STDEVP(終値!G335:Z335)/AVERAGE(終値!G335:Z335),""))</f>
        <v/>
      </c>
      <c r="E335" s="500" t="str">
        <f>IF(終値!A335="","",IFERROR(4*STDEVP(終値!H335:AA335)/AVERAGE(終値!H335:AA335),""))</f>
        <v/>
      </c>
      <c r="F335" s="500" t="str">
        <f>IF(終値!A335="","",IFERROR(4*STDEVP(終値!I335:AB335)/AVERAGE(終値!I335:AB335),""))</f>
        <v/>
      </c>
      <c r="G335" s="500" t="str">
        <f>IF(終値!A335="","",IFERROR(4*STDEVP(終値!J335:AC335)/AVERAGE(終値!J335:AC335),""))</f>
        <v/>
      </c>
      <c r="H335" s="500" t="str">
        <f>IF(終値!A335="","",IFERROR(4*STDEVP(終値!K335:AD335)/AVERAGE(終値!K335:AD335),""))</f>
        <v/>
      </c>
      <c r="I335" s="500" t="str">
        <f>IF(終値!A335="","",IFERROR(4*STDEVP(終値!L335:AE335)/AVERAGE(終値!L335:AE335),""))</f>
        <v/>
      </c>
      <c r="J335" s="500" t="str">
        <f>IF(終値!A335="","",IFERROR(4*STDEVP(終値!M335:AF335)/AVERAGE(終値!M335:AF335),""))</f>
        <v/>
      </c>
      <c r="K335" s="500" t="str">
        <f>IF(終値!A335="","",IFERROR(4*STDEVP(終値!N335:AG335)/AVERAGE(終値!N335:AG335),""))</f>
        <v/>
      </c>
      <c r="L335" s="500" t="str">
        <f>IF(終値!A335="","",IFERROR(4*STDEVP(終値!O335:AH335)/AVERAGE(終値!O335:AH335),""))</f>
        <v/>
      </c>
      <c r="M335" s="500" t="str">
        <f>IF(終値!A335="","",IFERROR(4*STDEVP(終値!P335:AI335)/AVERAGE(終値!P335:AI335),""))</f>
        <v/>
      </c>
      <c r="N335" s="500" t="str">
        <f>IF(終値!A335="","",IFERROR(4*STDEVP(終値!Q335:AJ335)/AVERAGE(終値!Q335:AJ335),""))</f>
        <v/>
      </c>
      <c r="O335" s="500" t="str">
        <f>IF(終値!A335="","",IFERROR(4*STDEVP(終値!R335:AK335)/AVERAGE(終値!R335:AK335),""))</f>
        <v/>
      </c>
      <c r="P335" s="500" t="str">
        <f>IF(終値!A335="","",IFERROR(4*STDEVP(終値!S335:AL335)/AVERAGE(終値!S335:AL335),""))</f>
        <v/>
      </c>
      <c r="Q335" s="500" t="str">
        <f>IF(終値!A335="","",IFERROR(4*STDEVP(終値!T335:AM335)/AVERAGE(終値!T335:AM335),""))</f>
        <v/>
      </c>
      <c r="R335" s="500" t="str">
        <f>IF(終値!A335="","",IFERROR(4*STDEVP(終値!U335:AN335)/AVERAGE(終値!U335:AN335),""))</f>
        <v/>
      </c>
      <c r="S335" s="500" t="str">
        <f>IF(終値!A335="","",IFERROR(4*STDEVP(終値!V335:AO335)/AVERAGE(終値!V335:AO335),""))</f>
        <v/>
      </c>
      <c r="T335" s="500" t="str">
        <f>IF(終値!A335="","",IFERROR(4*STDEVP(終値!W335:AP335)/AVERAGE(終値!W335:AP335),""))</f>
        <v/>
      </c>
      <c r="U335" s="500" t="str">
        <f>IF(終値!A335="","",IFERROR(4*STDEVP(終値!X335:AQ335)/AVERAGE(終値!X335:AQ335),""))</f>
        <v/>
      </c>
      <c r="V335" s="500" t="str">
        <f>IF(終値!A335="","",IFERROR(4*STDEVP(終値!Y335:AR335)/AVERAGE(終値!Y335:AR335),""))</f>
        <v/>
      </c>
      <c r="W335" s="500" t="str">
        <f>IF(終値!A335="","",IFERROR(4*STDEVP(終値!Z335:AS335)/AVERAGE(終値!Z335:AS335),""))</f>
        <v/>
      </c>
      <c r="X335" s="500" t="str">
        <f>IF(終値!A335="","",IFERROR(4*STDEVP(終値!AA335:AT335)/AVERAGE(終値!AA335:AT335),""))</f>
        <v/>
      </c>
      <c r="Y335" s="500" t="str">
        <f>IF(終値!A335="","",IFERROR(4*STDEVP(終値!AB335:AU335)/AVERAGE(終値!AB335:AU335),""))</f>
        <v/>
      </c>
      <c r="Z335" s="500" t="str">
        <f>IF(終値!A335="","",IFERROR(4*STDEVP(終値!AC335:AV335)/AVERAGE(終値!AC335:AV335),""))</f>
        <v/>
      </c>
      <c r="AA335" s="500" t="str">
        <f>IF(終値!A335="","",IFERROR(4*STDEVP(終値!AD335:AW335)/AVERAGE(終値!AD335:AW335),""))</f>
        <v/>
      </c>
      <c r="AB335" s="500" t="str">
        <f>IF(終値!A335="","",IFERROR(4*STDEVP(終値!AE335:AX335)/AVERAGE(終値!AE335:AX335),""))</f>
        <v/>
      </c>
      <c r="AC335" s="500" t="str">
        <f>IF(終値!A335="","",IFERROR(4*STDEVP(終値!AF335:AY335)/AVERAGE(終値!AF335:AY335),""))</f>
        <v/>
      </c>
      <c r="AD335" s="500" t="str">
        <f>IF(終値!A335="","",IFERROR(4*STDEVP(終値!AG335:AZ335)/AVERAGE(終値!AG335:AZ335),""))</f>
        <v/>
      </c>
      <c r="AE335" s="500" t="str">
        <f>IF(終値!A335="","",IFERROR(4*STDEVP(終値!AH335:BA335)/AVERAGE(終値!AH335:BA335),""))</f>
        <v/>
      </c>
      <c r="AF335" s="500" t="str">
        <f>IF(終値!A335="","",IFERROR(4*STDEVP(終値!AI335:BB335)/AVERAGE(終値!AI335:BB335),""))</f>
        <v/>
      </c>
      <c r="AG335" s="500" t="str">
        <f>IF(終値!A335="","",IFERROR(4*STDEVP(終値!AJ335:BC335)/AVERAGE(終値!AJ335:BC335),""))</f>
        <v/>
      </c>
      <c r="AH335" s="500" t="str">
        <f>IF(終値!A335="","",IFERROR(4*STDEVP(終値!AK335:BD335)/AVERAGE(終値!AK335:BD335),""))</f>
        <v/>
      </c>
      <c r="AI335" s="500" t="str">
        <f>IF(終値!A335="","",IFERROR(4*STDEVP(終値!AL335:BE335)/AVERAGE(終値!AL335:BE335),""))</f>
        <v/>
      </c>
      <c r="AJ335" s="500" t="str">
        <f>IF(終値!A335="","",IFERROR(4*STDEVP(終値!AM335:BF335)/AVERAGE(終値!AM335:BF335),""))</f>
        <v/>
      </c>
      <c r="AK335" s="500" t="str">
        <f>IF(終値!A335="","",IFERROR(4*STDEVP(終値!AN335:BG335)/AVERAGE(終値!AN335:BG335),""))</f>
        <v/>
      </c>
      <c r="AL335" s="500" t="str">
        <f>IF(終値!A335="","",IFERROR(4*STDEVP(終値!AO335:BH335)/AVERAGE(終値!AO335:BH335),""))</f>
        <v/>
      </c>
      <c r="AM335" s="500" t="str">
        <f>IF(終値!A335="","",IFERROR(4*STDEVP(終値!AP335:BI335)/AVERAGE(終値!AP335:BI335),""))</f>
        <v/>
      </c>
      <c r="AN335" s="500" t="str">
        <f>IF(終値!A335="","",IFERROR(4*STDEVP(終値!AQ335:BJ335)/AVERAGE(終値!AQ335:BJ335),""))</f>
        <v/>
      </c>
      <c r="AO335" s="500" t="str">
        <f>IF(終値!A335="","",IFERROR(4*STDEVP(終値!AR335:BK335)/AVERAGE(終値!AR335:BK335),""))</f>
        <v/>
      </c>
      <c r="AP335" s="500" t="str">
        <f>IF(終値!A335="","",IFERROR(4*STDEVP(終値!AS335:BL335)/AVERAGE(終値!AS335:BL335),""))</f>
        <v/>
      </c>
    </row>
    <row r="336" spans="1:42">
      <c r="A336" s="497" t="str">
        <f>IF(終値!A336="","",終値!A336)</f>
        <v/>
      </c>
      <c r="B336" s="500" t="str">
        <f>IF(終値!A336="","",IFERROR(4*STDEVP(終値!E336:X336)/AVERAGE(終値!E336:X336),""))</f>
        <v/>
      </c>
      <c r="C336" s="500" t="str">
        <f>IF(終値!A336="","",IFERROR(4*STDEVP(終値!F336:Y336)/AVERAGE(終値!F336:Y336),""))</f>
        <v/>
      </c>
      <c r="D336" s="500" t="str">
        <f>IF(終値!A336="","",IFERROR(4*STDEVP(終値!G336:Z336)/AVERAGE(終値!G336:Z336),""))</f>
        <v/>
      </c>
      <c r="E336" s="500" t="str">
        <f>IF(終値!A336="","",IFERROR(4*STDEVP(終値!H336:AA336)/AVERAGE(終値!H336:AA336),""))</f>
        <v/>
      </c>
      <c r="F336" s="500" t="str">
        <f>IF(終値!A336="","",IFERROR(4*STDEVP(終値!I336:AB336)/AVERAGE(終値!I336:AB336),""))</f>
        <v/>
      </c>
      <c r="G336" s="500" t="str">
        <f>IF(終値!A336="","",IFERROR(4*STDEVP(終値!J336:AC336)/AVERAGE(終値!J336:AC336),""))</f>
        <v/>
      </c>
      <c r="H336" s="500" t="str">
        <f>IF(終値!A336="","",IFERROR(4*STDEVP(終値!K336:AD336)/AVERAGE(終値!K336:AD336),""))</f>
        <v/>
      </c>
      <c r="I336" s="500" t="str">
        <f>IF(終値!A336="","",IFERROR(4*STDEVP(終値!L336:AE336)/AVERAGE(終値!L336:AE336),""))</f>
        <v/>
      </c>
      <c r="J336" s="500" t="str">
        <f>IF(終値!A336="","",IFERROR(4*STDEVP(終値!M336:AF336)/AVERAGE(終値!M336:AF336),""))</f>
        <v/>
      </c>
      <c r="K336" s="500" t="str">
        <f>IF(終値!A336="","",IFERROR(4*STDEVP(終値!N336:AG336)/AVERAGE(終値!N336:AG336),""))</f>
        <v/>
      </c>
      <c r="L336" s="500" t="str">
        <f>IF(終値!A336="","",IFERROR(4*STDEVP(終値!O336:AH336)/AVERAGE(終値!O336:AH336),""))</f>
        <v/>
      </c>
      <c r="M336" s="500" t="str">
        <f>IF(終値!A336="","",IFERROR(4*STDEVP(終値!P336:AI336)/AVERAGE(終値!P336:AI336),""))</f>
        <v/>
      </c>
      <c r="N336" s="500" t="str">
        <f>IF(終値!A336="","",IFERROR(4*STDEVP(終値!Q336:AJ336)/AVERAGE(終値!Q336:AJ336),""))</f>
        <v/>
      </c>
      <c r="O336" s="500" t="str">
        <f>IF(終値!A336="","",IFERROR(4*STDEVP(終値!R336:AK336)/AVERAGE(終値!R336:AK336),""))</f>
        <v/>
      </c>
      <c r="P336" s="500" t="str">
        <f>IF(終値!A336="","",IFERROR(4*STDEVP(終値!S336:AL336)/AVERAGE(終値!S336:AL336),""))</f>
        <v/>
      </c>
      <c r="Q336" s="500" t="str">
        <f>IF(終値!A336="","",IFERROR(4*STDEVP(終値!T336:AM336)/AVERAGE(終値!T336:AM336),""))</f>
        <v/>
      </c>
      <c r="R336" s="500" t="str">
        <f>IF(終値!A336="","",IFERROR(4*STDEVP(終値!U336:AN336)/AVERAGE(終値!U336:AN336),""))</f>
        <v/>
      </c>
      <c r="S336" s="500" t="str">
        <f>IF(終値!A336="","",IFERROR(4*STDEVP(終値!V336:AO336)/AVERAGE(終値!V336:AO336),""))</f>
        <v/>
      </c>
      <c r="T336" s="500" t="str">
        <f>IF(終値!A336="","",IFERROR(4*STDEVP(終値!W336:AP336)/AVERAGE(終値!W336:AP336),""))</f>
        <v/>
      </c>
      <c r="U336" s="500" t="str">
        <f>IF(終値!A336="","",IFERROR(4*STDEVP(終値!X336:AQ336)/AVERAGE(終値!X336:AQ336),""))</f>
        <v/>
      </c>
      <c r="V336" s="500" t="str">
        <f>IF(終値!A336="","",IFERROR(4*STDEVP(終値!Y336:AR336)/AVERAGE(終値!Y336:AR336),""))</f>
        <v/>
      </c>
      <c r="W336" s="500" t="str">
        <f>IF(終値!A336="","",IFERROR(4*STDEVP(終値!Z336:AS336)/AVERAGE(終値!Z336:AS336),""))</f>
        <v/>
      </c>
      <c r="X336" s="500" t="str">
        <f>IF(終値!A336="","",IFERROR(4*STDEVP(終値!AA336:AT336)/AVERAGE(終値!AA336:AT336),""))</f>
        <v/>
      </c>
      <c r="Y336" s="500" t="str">
        <f>IF(終値!A336="","",IFERROR(4*STDEVP(終値!AB336:AU336)/AVERAGE(終値!AB336:AU336),""))</f>
        <v/>
      </c>
      <c r="Z336" s="500" t="str">
        <f>IF(終値!A336="","",IFERROR(4*STDEVP(終値!AC336:AV336)/AVERAGE(終値!AC336:AV336),""))</f>
        <v/>
      </c>
      <c r="AA336" s="500" t="str">
        <f>IF(終値!A336="","",IFERROR(4*STDEVP(終値!AD336:AW336)/AVERAGE(終値!AD336:AW336),""))</f>
        <v/>
      </c>
      <c r="AB336" s="500" t="str">
        <f>IF(終値!A336="","",IFERROR(4*STDEVP(終値!AE336:AX336)/AVERAGE(終値!AE336:AX336),""))</f>
        <v/>
      </c>
      <c r="AC336" s="500" t="str">
        <f>IF(終値!A336="","",IFERROR(4*STDEVP(終値!AF336:AY336)/AVERAGE(終値!AF336:AY336),""))</f>
        <v/>
      </c>
      <c r="AD336" s="500" t="str">
        <f>IF(終値!A336="","",IFERROR(4*STDEVP(終値!AG336:AZ336)/AVERAGE(終値!AG336:AZ336),""))</f>
        <v/>
      </c>
      <c r="AE336" s="500" t="str">
        <f>IF(終値!A336="","",IFERROR(4*STDEVP(終値!AH336:BA336)/AVERAGE(終値!AH336:BA336),""))</f>
        <v/>
      </c>
      <c r="AF336" s="500" t="str">
        <f>IF(終値!A336="","",IFERROR(4*STDEVP(終値!AI336:BB336)/AVERAGE(終値!AI336:BB336),""))</f>
        <v/>
      </c>
      <c r="AG336" s="500" t="str">
        <f>IF(終値!A336="","",IFERROR(4*STDEVP(終値!AJ336:BC336)/AVERAGE(終値!AJ336:BC336),""))</f>
        <v/>
      </c>
      <c r="AH336" s="500" t="str">
        <f>IF(終値!A336="","",IFERROR(4*STDEVP(終値!AK336:BD336)/AVERAGE(終値!AK336:BD336),""))</f>
        <v/>
      </c>
      <c r="AI336" s="500" t="str">
        <f>IF(終値!A336="","",IFERROR(4*STDEVP(終値!AL336:BE336)/AVERAGE(終値!AL336:BE336),""))</f>
        <v/>
      </c>
      <c r="AJ336" s="500" t="str">
        <f>IF(終値!A336="","",IFERROR(4*STDEVP(終値!AM336:BF336)/AVERAGE(終値!AM336:BF336),""))</f>
        <v/>
      </c>
      <c r="AK336" s="500" t="str">
        <f>IF(終値!A336="","",IFERROR(4*STDEVP(終値!AN336:BG336)/AVERAGE(終値!AN336:BG336),""))</f>
        <v/>
      </c>
      <c r="AL336" s="500" t="str">
        <f>IF(終値!A336="","",IFERROR(4*STDEVP(終値!AO336:BH336)/AVERAGE(終値!AO336:BH336),""))</f>
        <v/>
      </c>
      <c r="AM336" s="500" t="str">
        <f>IF(終値!A336="","",IFERROR(4*STDEVP(終値!AP336:BI336)/AVERAGE(終値!AP336:BI336),""))</f>
        <v/>
      </c>
      <c r="AN336" s="500" t="str">
        <f>IF(終値!A336="","",IFERROR(4*STDEVP(終値!AQ336:BJ336)/AVERAGE(終値!AQ336:BJ336),""))</f>
        <v/>
      </c>
      <c r="AO336" s="500" t="str">
        <f>IF(終値!A336="","",IFERROR(4*STDEVP(終値!AR336:BK336)/AVERAGE(終値!AR336:BK336),""))</f>
        <v/>
      </c>
      <c r="AP336" s="500" t="str">
        <f>IF(終値!A336="","",IFERROR(4*STDEVP(終値!AS336:BL336)/AVERAGE(終値!AS336:BL336),""))</f>
        <v/>
      </c>
    </row>
    <row r="337" spans="1:42">
      <c r="A337" s="497" t="str">
        <f>IF(終値!A337="","",終値!A337)</f>
        <v/>
      </c>
      <c r="B337" s="500" t="str">
        <f>IF(終値!A337="","",IFERROR(4*STDEVP(終値!E337:X337)/AVERAGE(終値!E337:X337),""))</f>
        <v/>
      </c>
      <c r="C337" s="500" t="str">
        <f>IF(終値!A337="","",IFERROR(4*STDEVP(終値!F337:Y337)/AVERAGE(終値!F337:Y337),""))</f>
        <v/>
      </c>
      <c r="D337" s="500" t="str">
        <f>IF(終値!A337="","",IFERROR(4*STDEVP(終値!G337:Z337)/AVERAGE(終値!G337:Z337),""))</f>
        <v/>
      </c>
      <c r="E337" s="500" t="str">
        <f>IF(終値!A337="","",IFERROR(4*STDEVP(終値!H337:AA337)/AVERAGE(終値!H337:AA337),""))</f>
        <v/>
      </c>
      <c r="F337" s="500" t="str">
        <f>IF(終値!A337="","",IFERROR(4*STDEVP(終値!I337:AB337)/AVERAGE(終値!I337:AB337),""))</f>
        <v/>
      </c>
      <c r="G337" s="500" t="str">
        <f>IF(終値!A337="","",IFERROR(4*STDEVP(終値!J337:AC337)/AVERAGE(終値!J337:AC337),""))</f>
        <v/>
      </c>
      <c r="H337" s="500" t="str">
        <f>IF(終値!A337="","",IFERROR(4*STDEVP(終値!K337:AD337)/AVERAGE(終値!K337:AD337),""))</f>
        <v/>
      </c>
      <c r="I337" s="500" t="str">
        <f>IF(終値!A337="","",IFERROR(4*STDEVP(終値!L337:AE337)/AVERAGE(終値!L337:AE337),""))</f>
        <v/>
      </c>
      <c r="J337" s="500" t="str">
        <f>IF(終値!A337="","",IFERROR(4*STDEVP(終値!M337:AF337)/AVERAGE(終値!M337:AF337),""))</f>
        <v/>
      </c>
      <c r="K337" s="500" t="str">
        <f>IF(終値!A337="","",IFERROR(4*STDEVP(終値!N337:AG337)/AVERAGE(終値!N337:AG337),""))</f>
        <v/>
      </c>
      <c r="L337" s="500" t="str">
        <f>IF(終値!A337="","",IFERROR(4*STDEVP(終値!O337:AH337)/AVERAGE(終値!O337:AH337),""))</f>
        <v/>
      </c>
      <c r="M337" s="500" t="str">
        <f>IF(終値!A337="","",IFERROR(4*STDEVP(終値!P337:AI337)/AVERAGE(終値!P337:AI337),""))</f>
        <v/>
      </c>
      <c r="N337" s="500" t="str">
        <f>IF(終値!A337="","",IFERROR(4*STDEVP(終値!Q337:AJ337)/AVERAGE(終値!Q337:AJ337),""))</f>
        <v/>
      </c>
      <c r="O337" s="500" t="str">
        <f>IF(終値!A337="","",IFERROR(4*STDEVP(終値!R337:AK337)/AVERAGE(終値!R337:AK337),""))</f>
        <v/>
      </c>
      <c r="P337" s="500" t="str">
        <f>IF(終値!A337="","",IFERROR(4*STDEVP(終値!S337:AL337)/AVERAGE(終値!S337:AL337),""))</f>
        <v/>
      </c>
      <c r="Q337" s="500" t="str">
        <f>IF(終値!A337="","",IFERROR(4*STDEVP(終値!T337:AM337)/AVERAGE(終値!T337:AM337),""))</f>
        <v/>
      </c>
      <c r="R337" s="500" t="str">
        <f>IF(終値!A337="","",IFERROR(4*STDEVP(終値!U337:AN337)/AVERAGE(終値!U337:AN337),""))</f>
        <v/>
      </c>
      <c r="S337" s="500" t="str">
        <f>IF(終値!A337="","",IFERROR(4*STDEVP(終値!V337:AO337)/AVERAGE(終値!V337:AO337),""))</f>
        <v/>
      </c>
      <c r="T337" s="500" t="str">
        <f>IF(終値!A337="","",IFERROR(4*STDEVP(終値!W337:AP337)/AVERAGE(終値!W337:AP337),""))</f>
        <v/>
      </c>
      <c r="U337" s="500" t="str">
        <f>IF(終値!A337="","",IFERROR(4*STDEVP(終値!X337:AQ337)/AVERAGE(終値!X337:AQ337),""))</f>
        <v/>
      </c>
      <c r="V337" s="500" t="str">
        <f>IF(終値!A337="","",IFERROR(4*STDEVP(終値!Y337:AR337)/AVERAGE(終値!Y337:AR337),""))</f>
        <v/>
      </c>
      <c r="W337" s="500" t="str">
        <f>IF(終値!A337="","",IFERROR(4*STDEVP(終値!Z337:AS337)/AVERAGE(終値!Z337:AS337),""))</f>
        <v/>
      </c>
      <c r="X337" s="500" t="str">
        <f>IF(終値!A337="","",IFERROR(4*STDEVP(終値!AA337:AT337)/AVERAGE(終値!AA337:AT337),""))</f>
        <v/>
      </c>
      <c r="Y337" s="500" t="str">
        <f>IF(終値!A337="","",IFERROR(4*STDEVP(終値!AB337:AU337)/AVERAGE(終値!AB337:AU337),""))</f>
        <v/>
      </c>
      <c r="Z337" s="500" t="str">
        <f>IF(終値!A337="","",IFERROR(4*STDEVP(終値!AC337:AV337)/AVERAGE(終値!AC337:AV337),""))</f>
        <v/>
      </c>
      <c r="AA337" s="500" t="str">
        <f>IF(終値!A337="","",IFERROR(4*STDEVP(終値!AD337:AW337)/AVERAGE(終値!AD337:AW337),""))</f>
        <v/>
      </c>
      <c r="AB337" s="500" t="str">
        <f>IF(終値!A337="","",IFERROR(4*STDEVP(終値!AE337:AX337)/AVERAGE(終値!AE337:AX337),""))</f>
        <v/>
      </c>
      <c r="AC337" s="500" t="str">
        <f>IF(終値!A337="","",IFERROR(4*STDEVP(終値!AF337:AY337)/AVERAGE(終値!AF337:AY337),""))</f>
        <v/>
      </c>
      <c r="AD337" s="500" t="str">
        <f>IF(終値!A337="","",IFERROR(4*STDEVP(終値!AG337:AZ337)/AVERAGE(終値!AG337:AZ337),""))</f>
        <v/>
      </c>
      <c r="AE337" s="500" t="str">
        <f>IF(終値!A337="","",IFERROR(4*STDEVP(終値!AH337:BA337)/AVERAGE(終値!AH337:BA337),""))</f>
        <v/>
      </c>
      <c r="AF337" s="500" t="str">
        <f>IF(終値!A337="","",IFERROR(4*STDEVP(終値!AI337:BB337)/AVERAGE(終値!AI337:BB337),""))</f>
        <v/>
      </c>
      <c r="AG337" s="500" t="str">
        <f>IF(終値!A337="","",IFERROR(4*STDEVP(終値!AJ337:BC337)/AVERAGE(終値!AJ337:BC337),""))</f>
        <v/>
      </c>
      <c r="AH337" s="500" t="str">
        <f>IF(終値!A337="","",IFERROR(4*STDEVP(終値!AK337:BD337)/AVERAGE(終値!AK337:BD337),""))</f>
        <v/>
      </c>
      <c r="AI337" s="500" t="str">
        <f>IF(終値!A337="","",IFERROR(4*STDEVP(終値!AL337:BE337)/AVERAGE(終値!AL337:BE337),""))</f>
        <v/>
      </c>
      <c r="AJ337" s="500" t="str">
        <f>IF(終値!A337="","",IFERROR(4*STDEVP(終値!AM337:BF337)/AVERAGE(終値!AM337:BF337),""))</f>
        <v/>
      </c>
      <c r="AK337" s="500" t="str">
        <f>IF(終値!A337="","",IFERROR(4*STDEVP(終値!AN337:BG337)/AVERAGE(終値!AN337:BG337),""))</f>
        <v/>
      </c>
      <c r="AL337" s="500" t="str">
        <f>IF(終値!A337="","",IFERROR(4*STDEVP(終値!AO337:BH337)/AVERAGE(終値!AO337:BH337),""))</f>
        <v/>
      </c>
      <c r="AM337" s="500" t="str">
        <f>IF(終値!A337="","",IFERROR(4*STDEVP(終値!AP337:BI337)/AVERAGE(終値!AP337:BI337),""))</f>
        <v/>
      </c>
      <c r="AN337" s="500" t="str">
        <f>IF(終値!A337="","",IFERROR(4*STDEVP(終値!AQ337:BJ337)/AVERAGE(終値!AQ337:BJ337),""))</f>
        <v/>
      </c>
      <c r="AO337" s="500" t="str">
        <f>IF(終値!A337="","",IFERROR(4*STDEVP(終値!AR337:BK337)/AVERAGE(終値!AR337:BK337),""))</f>
        <v/>
      </c>
      <c r="AP337" s="500" t="str">
        <f>IF(終値!A337="","",IFERROR(4*STDEVP(終値!AS337:BL337)/AVERAGE(終値!AS337:BL337),""))</f>
        <v/>
      </c>
    </row>
    <row r="338" spans="1:42">
      <c r="A338" s="497" t="str">
        <f>IF(終値!A338="","",終値!A338)</f>
        <v/>
      </c>
      <c r="B338" s="500" t="str">
        <f>IF(終値!A338="","",IFERROR(4*STDEVP(終値!E338:X338)/AVERAGE(終値!E338:X338),""))</f>
        <v/>
      </c>
      <c r="C338" s="500" t="str">
        <f>IF(終値!A338="","",IFERROR(4*STDEVP(終値!F338:Y338)/AVERAGE(終値!F338:Y338),""))</f>
        <v/>
      </c>
      <c r="D338" s="500" t="str">
        <f>IF(終値!A338="","",IFERROR(4*STDEVP(終値!G338:Z338)/AVERAGE(終値!G338:Z338),""))</f>
        <v/>
      </c>
      <c r="E338" s="500" t="str">
        <f>IF(終値!A338="","",IFERROR(4*STDEVP(終値!H338:AA338)/AVERAGE(終値!H338:AA338),""))</f>
        <v/>
      </c>
      <c r="F338" s="500" t="str">
        <f>IF(終値!A338="","",IFERROR(4*STDEVP(終値!I338:AB338)/AVERAGE(終値!I338:AB338),""))</f>
        <v/>
      </c>
      <c r="G338" s="500" t="str">
        <f>IF(終値!A338="","",IFERROR(4*STDEVP(終値!J338:AC338)/AVERAGE(終値!J338:AC338),""))</f>
        <v/>
      </c>
      <c r="H338" s="500" t="str">
        <f>IF(終値!A338="","",IFERROR(4*STDEVP(終値!K338:AD338)/AVERAGE(終値!K338:AD338),""))</f>
        <v/>
      </c>
      <c r="I338" s="500" t="str">
        <f>IF(終値!A338="","",IFERROR(4*STDEVP(終値!L338:AE338)/AVERAGE(終値!L338:AE338),""))</f>
        <v/>
      </c>
      <c r="J338" s="500" t="str">
        <f>IF(終値!A338="","",IFERROR(4*STDEVP(終値!M338:AF338)/AVERAGE(終値!M338:AF338),""))</f>
        <v/>
      </c>
      <c r="K338" s="500" t="str">
        <f>IF(終値!A338="","",IFERROR(4*STDEVP(終値!N338:AG338)/AVERAGE(終値!N338:AG338),""))</f>
        <v/>
      </c>
      <c r="L338" s="500" t="str">
        <f>IF(終値!A338="","",IFERROR(4*STDEVP(終値!O338:AH338)/AVERAGE(終値!O338:AH338),""))</f>
        <v/>
      </c>
      <c r="M338" s="500" t="str">
        <f>IF(終値!A338="","",IFERROR(4*STDEVP(終値!P338:AI338)/AVERAGE(終値!P338:AI338),""))</f>
        <v/>
      </c>
      <c r="N338" s="500" t="str">
        <f>IF(終値!A338="","",IFERROR(4*STDEVP(終値!Q338:AJ338)/AVERAGE(終値!Q338:AJ338),""))</f>
        <v/>
      </c>
      <c r="O338" s="500" t="str">
        <f>IF(終値!A338="","",IFERROR(4*STDEVP(終値!R338:AK338)/AVERAGE(終値!R338:AK338),""))</f>
        <v/>
      </c>
      <c r="P338" s="500" t="str">
        <f>IF(終値!A338="","",IFERROR(4*STDEVP(終値!S338:AL338)/AVERAGE(終値!S338:AL338),""))</f>
        <v/>
      </c>
      <c r="Q338" s="500" t="str">
        <f>IF(終値!A338="","",IFERROR(4*STDEVP(終値!T338:AM338)/AVERAGE(終値!T338:AM338),""))</f>
        <v/>
      </c>
      <c r="R338" s="500" t="str">
        <f>IF(終値!A338="","",IFERROR(4*STDEVP(終値!U338:AN338)/AVERAGE(終値!U338:AN338),""))</f>
        <v/>
      </c>
      <c r="S338" s="500" t="str">
        <f>IF(終値!A338="","",IFERROR(4*STDEVP(終値!V338:AO338)/AVERAGE(終値!V338:AO338),""))</f>
        <v/>
      </c>
      <c r="T338" s="500" t="str">
        <f>IF(終値!A338="","",IFERROR(4*STDEVP(終値!W338:AP338)/AVERAGE(終値!W338:AP338),""))</f>
        <v/>
      </c>
      <c r="U338" s="500" t="str">
        <f>IF(終値!A338="","",IFERROR(4*STDEVP(終値!X338:AQ338)/AVERAGE(終値!X338:AQ338),""))</f>
        <v/>
      </c>
      <c r="V338" s="500" t="str">
        <f>IF(終値!A338="","",IFERROR(4*STDEVP(終値!Y338:AR338)/AVERAGE(終値!Y338:AR338),""))</f>
        <v/>
      </c>
      <c r="W338" s="500" t="str">
        <f>IF(終値!A338="","",IFERROR(4*STDEVP(終値!Z338:AS338)/AVERAGE(終値!Z338:AS338),""))</f>
        <v/>
      </c>
      <c r="X338" s="500" t="str">
        <f>IF(終値!A338="","",IFERROR(4*STDEVP(終値!AA338:AT338)/AVERAGE(終値!AA338:AT338),""))</f>
        <v/>
      </c>
      <c r="Y338" s="500" t="str">
        <f>IF(終値!A338="","",IFERROR(4*STDEVP(終値!AB338:AU338)/AVERAGE(終値!AB338:AU338),""))</f>
        <v/>
      </c>
      <c r="Z338" s="500" t="str">
        <f>IF(終値!A338="","",IFERROR(4*STDEVP(終値!AC338:AV338)/AVERAGE(終値!AC338:AV338),""))</f>
        <v/>
      </c>
      <c r="AA338" s="500" t="str">
        <f>IF(終値!A338="","",IFERROR(4*STDEVP(終値!AD338:AW338)/AVERAGE(終値!AD338:AW338),""))</f>
        <v/>
      </c>
      <c r="AB338" s="500" t="str">
        <f>IF(終値!A338="","",IFERROR(4*STDEVP(終値!AE338:AX338)/AVERAGE(終値!AE338:AX338),""))</f>
        <v/>
      </c>
      <c r="AC338" s="500" t="str">
        <f>IF(終値!A338="","",IFERROR(4*STDEVP(終値!AF338:AY338)/AVERAGE(終値!AF338:AY338),""))</f>
        <v/>
      </c>
      <c r="AD338" s="500" t="str">
        <f>IF(終値!A338="","",IFERROR(4*STDEVP(終値!AG338:AZ338)/AVERAGE(終値!AG338:AZ338),""))</f>
        <v/>
      </c>
      <c r="AE338" s="500" t="str">
        <f>IF(終値!A338="","",IFERROR(4*STDEVP(終値!AH338:BA338)/AVERAGE(終値!AH338:BA338),""))</f>
        <v/>
      </c>
      <c r="AF338" s="500" t="str">
        <f>IF(終値!A338="","",IFERROR(4*STDEVP(終値!AI338:BB338)/AVERAGE(終値!AI338:BB338),""))</f>
        <v/>
      </c>
      <c r="AG338" s="500" t="str">
        <f>IF(終値!A338="","",IFERROR(4*STDEVP(終値!AJ338:BC338)/AVERAGE(終値!AJ338:BC338),""))</f>
        <v/>
      </c>
      <c r="AH338" s="500" t="str">
        <f>IF(終値!A338="","",IFERROR(4*STDEVP(終値!AK338:BD338)/AVERAGE(終値!AK338:BD338),""))</f>
        <v/>
      </c>
      <c r="AI338" s="500" t="str">
        <f>IF(終値!A338="","",IFERROR(4*STDEVP(終値!AL338:BE338)/AVERAGE(終値!AL338:BE338),""))</f>
        <v/>
      </c>
      <c r="AJ338" s="500" t="str">
        <f>IF(終値!A338="","",IFERROR(4*STDEVP(終値!AM338:BF338)/AVERAGE(終値!AM338:BF338),""))</f>
        <v/>
      </c>
      <c r="AK338" s="500" t="str">
        <f>IF(終値!A338="","",IFERROR(4*STDEVP(終値!AN338:BG338)/AVERAGE(終値!AN338:BG338),""))</f>
        <v/>
      </c>
      <c r="AL338" s="500" t="str">
        <f>IF(終値!A338="","",IFERROR(4*STDEVP(終値!AO338:BH338)/AVERAGE(終値!AO338:BH338),""))</f>
        <v/>
      </c>
      <c r="AM338" s="500" t="str">
        <f>IF(終値!A338="","",IFERROR(4*STDEVP(終値!AP338:BI338)/AVERAGE(終値!AP338:BI338),""))</f>
        <v/>
      </c>
      <c r="AN338" s="500" t="str">
        <f>IF(終値!A338="","",IFERROR(4*STDEVP(終値!AQ338:BJ338)/AVERAGE(終値!AQ338:BJ338),""))</f>
        <v/>
      </c>
      <c r="AO338" s="500" t="str">
        <f>IF(終値!A338="","",IFERROR(4*STDEVP(終値!AR338:BK338)/AVERAGE(終値!AR338:BK338),""))</f>
        <v/>
      </c>
      <c r="AP338" s="500" t="str">
        <f>IF(終値!A338="","",IFERROR(4*STDEVP(終値!AS338:BL338)/AVERAGE(終値!AS338:BL338),""))</f>
        <v/>
      </c>
    </row>
    <row r="339" spans="1:42">
      <c r="A339" s="497" t="str">
        <f>IF(終値!A339="","",終値!A339)</f>
        <v/>
      </c>
      <c r="B339" s="500" t="str">
        <f>IF(終値!A339="","",IFERROR(4*STDEVP(終値!E339:X339)/AVERAGE(終値!E339:X339),""))</f>
        <v/>
      </c>
      <c r="C339" s="500" t="str">
        <f>IF(終値!A339="","",IFERROR(4*STDEVP(終値!F339:Y339)/AVERAGE(終値!F339:Y339),""))</f>
        <v/>
      </c>
      <c r="D339" s="500" t="str">
        <f>IF(終値!A339="","",IFERROR(4*STDEVP(終値!G339:Z339)/AVERAGE(終値!G339:Z339),""))</f>
        <v/>
      </c>
      <c r="E339" s="500" t="str">
        <f>IF(終値!A339="","",IFERROR(4*STDEVP(終値!H339:AA339)/AVERAGE(終値!H339:AA339),""))</f>
        <v/>
      </c>
      <c r="F339" s="500" t="str">
        <f>IF(終値!A339="","",IFERROR(4*STDEVP(終値!I339:AB339)/AVERAGE(終値!I339:AB339),""))</f>
        <v/>
      </c>
      <c r="G339" s="500" t="str">
        <f>IF(終値!A339="","",IFERROR(4*STDEVP(終値!J339:AC339)/AVERAGE(終値!J339:AC339),""))</f>
        <v/>
      </c>
      <c r="H339" s="500" t="str">
        <f>IF(終値!A339="","",IFERROR(4*STDEVP(終値!K339:AD339)/AVERAGE(終値!K339:AD339),""))</f>
        <v/>
      </c>
      <c r="I339" s="500" t="str">
        <f>IF(終値!A339="","",IFERROR(4*STDEVP(終値!L339:AE339)/AVERAGE(終値!L339:AE339),""))</f>
        <v/>
      </c>
      <c r="J339" s="500" t="str">
        <f>IF(終値!A339="","",IFERROR(4*STDEVP(終値!M339:AF339)/AVERAGE(終値!M339:AF339),""))</f>
        <v/>
      </c>
      <c r="K339" s="500" t="str">
        <f>IF(終値!A339="","",IFERROR(4*STDEVP(終値!N339:AG339)/AVERAGE(終値!N339:AG339),""))</f>
        <v/>
      </c>
      <c r="L339" s="500" t="str">
        <f>IF(終値!A339="","",IFERROR(4*STDEVP(終値!O339:AH339)/AVERAGE(終値!O339:AH339),""))</f>
        <v/>
      </c>
      <c r="M339" s="500" t="str">
        <f>IF(終値!A339="","",IFERROR(4*STDEVP(終値!P339:AI339)/AVERAGE(終値!P339:AI339),""))</f>
        <v/>
      </c>
      <c r="N339" s="500" t="str">
        <f>IF(終値!A339="","",IFERROR(4*STDEVP(終値!Q339:AJ339)/AVERAGE(終値!Q339:AJ339),""))</f>
        <v/>
      </c>
      <c r="O339" s="500" t="str">
        <f>IF(終値!A339="","",IFERROR(4*STDEVP(終値!R339:AK339)/AVERAGE(終値!R339:AK339),""))</f>
        <v/>
      </c>
      <c r="P339" s="500" t="str">
        <f>IF(終値!A339="","",IFERROR(4*STDEVP(終値!S339:AL339)/AVERAGE(終値!S339:AL339),""))</f>
        <v/>
      </c>
      <c r="Q339" s="500" t="str">
        <f>IF(終値!A339="","",IFERROR(4*STDEVP(終値!T339:AM339)/AVERAGE(終値!T339:AM339),""))</f>
        <v/>
      </c>
      <c r="R339" s="500" t="str">
        <f>IF(終値!A339="","",IFERROR(4*STDEVP(終値!U339:AN339)/AVERAGE(終値!U339:AN339),""))</f>
        <v/>
      </c>
      <c r="S339" s="500" t="str">
        <f>IF(終値!A339="","",IFERROR(4*STDEVP(終値!V339:AO339)/AVERAGE(終値!V339:AO339),""))</f>
        <v/>
      </c>
      <c r="T339" s="500" t="str">
        <f>IF(終値!A339="","",IFERROR(4*STDEVP(終値!W339:AP339)/AVERAGE(終値!W339:AP339),""))</f>
        <v/>
      </c>
      <c r="U339" s="500" t="str">
        <f>IF(終値!A339="","",IFERROR(4*STDEVP(終値!X339:AQ339)/AVERAGE(終値!X339:AQ339),""))</f>
        <v/>
      </c>
      <c r="V339" s="500" t="str">
        <f>IF(終値!A339="","",IFERROR(4*STDEVP(終値!Y339:AR339)/AVERAGE(終値!Y339:AR339),""))</f>
        <v/>
      </c>
      <c r="W339" s="500" t="str">
        <f>IF(終値!A339="","",IFERROR(4*STDEVP(終値!Z339:AS339)/AVERAGE(終値!Z339:AS339),""))</f>
        <v/>
      </c>
      <c r="X339" s="500" t="str">
        <f>IF(終値!A339="","",IFERROR(4*STDEVP(終値!AA339:AT339)/AVERAGE(終値!AA339:AT339),""))</f>
        <v/>
      </c>
      <c r="Y339" s="500" t="str">
        <f>IF(終値!A339="","",IFERROR(4*STDEVP(終値!AB339:AU339)/AVERAGE(終値!AB339:AU339),""))</f>
        <v/>
      </c>
      <c r="Z339" s="500" t="str">
        <f>IF(終値!A339="","",IFERROR(4*STDEVP(終値!AC339:AV339)/AVERAGE(終値!AC339:AV339),""))</f>
        <v/>
      </c>
      <c r="AA339" s="500" t="str">
        <f>IF(終値!A339="","",IFERROR(4*STDEVP(終値!AD339:AW339)/AVERAGE(終値!AD339:AW339),""))</f>
        <v/>
      </c>
      <c r="AB339" s="500" t="str">
        <f>IF(終値!A339="","",IFERROR(4*STDEVP(終値!AE339:AX339)/AVERAGE(終値!AE339:AX339),""))</f>
        <v/>
      </c>
      <c r="AC339" s="500" t="str">
        <f>IF(終値!A339="","",IFERROR(4*STDEVP(終値!AF339:AY339)/AVERAGE(終値!AF339:AY339),""))</f>
        <v/>
      </c>
      <c r="AD339" s="500" t="str">
        <f>IF(終値!A339="","",IFERROR(4*STDEVP(終値!AG339:AZ339)/AVERAGE(終値!AG339:AZ339),""))</f>
        <v/>
      </c>
      <c r="AE339" s="500" t="str">
        <f>IF(終値!A339="","",IFERROR(4*STDEVP(終値!AH339:BA339)/AVERAGE(終値!AH339:BA339),""))</f>
        <v/>
      </c>
      <c r="AF339" s="500" t="str">
        <f>IF(終値!A339="","",IFERROR(4*STDEVP(終値!AI339:BB339)/AVERAGE(終値!AI339:BB339),""))</f>
        <v/>
      </c>
      <c r="AG339" s="500" t="str">
        <f>IF(終値!A339="","",IFERROR(4*STDEVP(終値!AJ339:BC339)/AVERAGE(終値!AJ339:BC339),""))</f>
        <v/>
      </c>
      <c r="AH339" s="500" t="str">
        <f>IF(終値!A339="","",IFERROR(4*STDEVP(終値!AK339:BD339)/AVERAGE(終値!AK339:BD339),""))</f>
        <v/>
      </c>
      <c r="AI339" s="500" t="str">
        <f>IF(終値!A339="","",IFERROR(4*STDEVP(終値!AL339:BE339)/AVERAGE(終値!AL339:BE339),""))</f>
        <v/>
      </c>
      <c r="AJ339" s="500" t="str">
        <f>IF(終値!A339="","",IFERROR(4*STDEVP(終値!AM339:BF339)/AVERAGE(終値!AM339:BF339),""))</f>
        <v/>
      </c>
      <c r="AK339" s="500" t="str">
        <f>IF(終値!A339="","",IFERROR(4*STDEVP(終値!AN339:BG339)/AVERAGE(終値!AN339:BG339),""))</f>
        <v/>
      </c>
      <c r="AL339" s="500" t="str">
        <f>IF(終値!A339="","",IFERROR(4*STDEVP(終値!AO339:BH339)/AVERAGE(終値!AO339:BH339),""))</f>
        <v/>
      </c>
      <c r="AM339" s="500" t="str">
        <f>IF(終値!A339="","",IFERROR(4*STDEVP(終値!AP339:BI339)/AVERAGE(終値!AP339:BI339),""))</f>
        <v/>
      </c>
      <c r="AN339" s="500" t="str">
        <f>IF(終値!A339="","",IFERROR(4*STDEVP(終値!AQ339:BJ339)/AVERAGE(終値!AQ339:BJ339),""))</f>
        <v/>
      </c>
      <c r="AO339" s="500" t="str">
        <f>IF(終値!A339="","",IFERROR(4*STDEVP(終値!AR339:BK339)/AVERAGE(終値!AR339:BK339),""))</f>
        <v/>
      </c>
      <c r="AP339" s="500" t="str">
        <f>IF(終値!A339="","",IFERROR(4*STDEVP(終値!AS339:BL339)/AVERAGE(終値!AS339:BL339),""))</f>
        <v/>
      </c>
    </row>
    <row r="340" spans="1:42">
      <c r="A340" s="497" t="str">
        <f>IF(終値!A340="","",終値!A340)</f>
        <v/>
      </c>
      <c r="B340" s="500" t="str">
        <f>IF(終値!A340="","",IFERROR(4*STDEVP(終値!E340:X340)/AVERAGE(終値!E340:X340),""))</f>
        <v/>
      </c>
      <c r="C340" s="500" t="str">
        <f>IF(終値!A340="","",IFERROR(4*STDEVP(終値!F340:Y340)/AVERAGE(終値!F340:Y340),""))</f>
        <v/>
      </c>
      <c r="D340" s="500" t="str">
        <f>IF(終値!A340="","",IFERROR(4*STDEVP(終値!G340:Z340)/AVERAGE(終値!G340:Z340),""))</f>
        <v/>
      </c>
      <c r="E340" s="500" t="str">
        <f>IF(終値!A340="","",IFERROR(4*STDEVP(終値!H340:AA340)/AVERAGE(終値!H340:AA340),""))</f>
        <v/>
      </c>
      <c r="F340" s="500" t="str">
        <f>IF(終値!A340="","",IFERROR(4*STDEVP(終値!I340:AB340)/AVERAGE(終値!I340:AB340),""))</f>
        <v/>
      </c>
      <c r="G340" s="500" t="str">
        <f>IF(終値!A340="","",IFERROR(4*STDEVP(終値!J340:AC340)/AVERAGE(終値!J340:AC340),""))</f>
        <v/>
      </c>
      <c r="H340" s="500" t="str">
        <f>IF(終値!A340="","",IFERROR(4*STDEVP(終値!K340:AD340)/AVERAGE(終値!K340:AD340),""))</f>
        <v/>
      </c>
      <c r="I340" s="500" t="str">
        <f>IF(終値!A340="","",IFERROR(4*STDEVP(終値!L340:AE340)/AVERAGE(終値!L340:AE340),""))</f>
        <v/>
      </c>
      <c r="J340" s="500" t="str">
        <f>IF(終値!A340="","",IFERROR(4*STDEVP(終値!M340:AF340)/AVERAGE(終値!M340:AF340),""))</f>
        <v/>
      </c>
      <c r="K340" s="500" t="str">
        <f>IF(終値!A340="","",IFERROR(4*STDEVP(終値!N340:AG340)/AVERAGE(終値!N340:AG340),""))</f>
        <v/>
      </c>
      <c r="L340" s="500" t="str">
        <f>IF(終値!A340="","",IFERROR(4*STDEVP(終値!O340:AH340)/AVERAGE(終値!O340:AH340),""))</f>
        <v/>
      </c>
      <c r="M340" s="500" t="str">
        <f>IF(終値!A340="","",IFERROR(4*STDEVP(終値!P340:AI340)/AVERAGE(終値!P340:AI340),""))</f>
        <v/>
      </c>
      <c r="N340" s="500" t="str">
        <f>IF(終値!A340="","",IFERROR(4*STDEVP(終値!Q340:AJ340)/AVERAGE(終値!Q340:AJ340),""))</f>
        <v/>
      </c>
      <c r="O340" s="500" t="str">
        <f>IF(終値!A340="","",IFERROR(4*STDEVP(終値!R340:AK340)/AVERAGE(終値!R340:AK340),""))</f>
        <v/>
      </c>
      <c r="P340" s="500" t="str">
        <f>IF(終値!A340="","",IFERROR(4*STDEVP(終値!S340:AL340)/AVERAGE(終値!S340:AL340),""))</f>
        <v/>
      </c>
      <c r="Q340" s="500" t="str">
        <f>IF(終値!A340="","",IFERROR(4*STDEVP(終値!T340:AM340)/AVERAGE(終値!T340:AM340),""))</f>
        <v/>
      </c>
      <c r="R340" s="500" t="str">
        <f>IF(終値!A340="","",IFERROR(4*STDEVP(終値!U340:AN340)/AVERAGE(終値!U340:AN340),""))</f>
        <v/>
      </c>
      <c r="S340" s="500" t="str">
        <f>IF(終値!A340="","",IFERROR(4*STDEVP(終値!V340:AO340)/AVERAGE(終値!V340:AO340),""))</f>
        <v/>
      </c>
      <c r="T340" s="500" t="str">
        <f>IF(終値!A340="","",IFERROR(4*STDEVP(終値!W340:AP340)/AVERAGE(終値!W340:AP340),""))</f>
        <v/>
      </c>
      <c r="U340" s="500" t="str">
        <f>IF(終値!A340="","",IFERROR(4*STDEVP(終値!X340:AQ340)/AVERAGE(終値!X340:AQ340),""))</f>
        <v/>
      </c>
      <c r="V340" s="500" t="str">
        <f>IF(終値!A340="","",IFERROR(4*STDEVP(終値!Y340:AR340)/AVERAGE(終値!Y340:AR340),""))</f>
        <v/>
      </c>
      <c r="W340" s="500" t="str">
        <f>IF(終値!A340="","",IFERROR(4*STDEVP(終値!Z340:AS340)/AVERAGE(終値!Z340:AS340),""))</f>
        <v/>
      </c>
      <c r="X340" s="500" t="str">
        <f>IF(終値!A340="","",IFERROR(4*STDEVP(終値!AA340:AT340)/AVERAGE(終値!AA340:AT340),""))</f>
        <v/>
      </c>
      <c r="Y340" s="500" t="str">
        <f>IF(終値!A340="","",IFERROR(4*STDEVP(終値!AB340:AU340)/AVERAGE(終値!AB340:AU340),""))</f>
        <v/>
      </c>
      <c r="Z340" s="500" t="str">
        <f>IF(終値!A340="","",IFERROR(4*STDEVP(終値!AC340:AV340)/AVERAGE(終値!AC340:AV340),""))</f>
        <v/>
      </c>
      <c r="AA340" s="500" t="str">
        <f>IF(終値!A340="","",IFERROR(4*STDEVP(終値!AD340:AW340)/AVERAGE(終値!AD340:AW340),""))</f>
        <v/>
      </c>
      <c r="AB340" s="500" t="str">
        <f>IF(終値!A340="","",IFERROR(4*STDEVP(終値!AE340:AX340)/AVERAGE(終値!AE340:AX340),""))</f>
        <v/>
      </c>
      <c r="AC340" s="500" t="str">
        <f>IF(終値!A340="","",IFERROR(4*STDEVP(終値!AF340:AY340)/AVERAGE(終値!AF340:AY340),""))</f>
        <v/>
      </c>
      <c r="AD340" s="500" t="str">
        <f>IF(終値!A340="","",IFERROR(4*STDEVP(終値!AG340:AZ340)/AVERAGE(終値!AG340:AZ340),""))</f>
        <v/>
      </c>
      <c r="AE340" s="500" t="str">
        <f>IF(終値!A340="","",IFERROR(4*STDEVP(終値!AH340:BA340)/AVERAGE(終値!AH340:BA340),""))</f>
        <v/>
      </c>
      <c r="AF340" s="500" t="str">
        <f>IF(終値!A340="","",IFERROR(4*STDEVP(終値!AI340:BB340)/AVERAGE(終値!AI340:BB340),""))</f>
        <v/>
      </c>
      <c r="AG340" s="500" t="str">
        <f>IF(終値!A340="","",IFERROR(4*STDEVP(終値!AJ340:BC340)/AVERAGE(終値!AJ340:BC340),""))</f>
        <v/>
      </c>
      <c r="AH340" s="500" t="str">
        <f>IF(終値!A340="","",IFERROR(4*STDEVP(終値!AK340:BD340)/AVERAGE(終値!AK340:BD340),""))</f>
        <v/>
      </c>
      <c r="AI340" s="500" t="str">
        <f>IF(終値!A340="","",IFERROR(4*STDEVP(終値!AL340:BE340)/AVERAGE(終値!AL340:BE340),""))</f>
        <v/>
      </c>
      <c r="AJ340" s="500" t="str">
        <f>IF(終値!A340="","",IFERROR(4*STDEVP(終値!AM340:BF340)/AVERAGE(終値!AM340:BF340),""))</f>
        <v/>
      </c>
      <c r="AK340" s="500" t="str">
        <f>IF(終値!A340="","",IFERROR(4*STDEVP(終値!AN340:BG340)/AVERAGE(終値!AN340:BG340),""))</f>
        <v/>
      </c>
      <c r="AL340" s="500" t="str">
        <f>IF(終値!A340="","",IFERROR(4*STDEVP(終値!AO340:BH340)/AVERAGE(終値!AO340:BH340),""))</f>
        <v/>
      </c>
      <c r="AM340" s="500" t="str">
        <f>IF(終値!A340="","",IFERROR(4*STDEVP(終値!AP340:BI340)/AVERAGE(終値!AP340:BI340),""))</f>
        <v/>
      </c>
      <c r="AN340" s="500" t="str">
        <f>IF(終値!A340="","",IFERROR(4*STDEVP(終値!AQ340:BJ340)/AVERAGE(終値!AQ340:BJ340),""))</f>
        <v/>
      </c>
      <c r="AO340" s="500" t="str">
        <f>IF(終値!A340="","",IFERROR(4*STDEVP(終値!AR340:BK340)/AVERAGE(終値!AR340:BK340),""))</f>
        <v/>
      </c>
      <c r="AP340" s="500" t="str">
        <f>IF(終値!A340="","",IFERROR(4*STDEVP(終値!AS340:BL340)/AVERAGE(終値!AS340:BL340),""))</f>
        <v/>
      </c>
    </row>
    <row r="341" spans="1:42">
      <c r="A341" s="497" t="str">
        <f>IF(終値!A341="","",終値!A341)</f>
        <v/>
      </c>
      <c r="B341" s="500" t="str">
        <f>IF(終値!A341="","",IFERROR(4*STDEVP(終値!E341:X341)/AVERAGE(終値!E341:X341),""))</f>
        <v/>
      </c>
      <c r="C341" s="500" t="str">
        <f>IF(終値!A341="","",IFERROR(4*STDEVP(終値!F341:Y341)/AVERAGE(終値!F341:Y341),""))</f>
        <v/>
      </c>
      <c r="D341" s="500" t="str">
        <f>IF(終値!A341="","",IFERROR(4*STDEVP(終値!G341:Z341)/AVERAGE(終値!G341:Z341),""))</f>
        <v/>
      </c>
      <c r="E341" s="500" t="str">
        <f>IF(終値!A341="","",IFERROR(4*STDEVP(終値!H341:AA341)/AVERAGE(終値!H341:AA341),""))</f>
        <v/>
      </c>
      <c r="F341" s="500" t="str">
        <f>IF(終値!A341="","",IFERROR(4*STDEVP(終値!I341:AB341)/AVERAGE(終値!I341:AB341),""))</f>
        <v/>
      </c>
      <c r="G341" s="500" t="str">
        <f>IF(終値!A341="","",IFERROR(4*STDEVP(終値!J341:AC341)/AVERAGE(終値!J341:AC341),""))</f>
        <v/>
      </c>
      <c r="H341" s="500" t="str">
        <f>IF(終値!A341="","",IFERROR(4*STDEVP(終値!K341:AD341)/AVERAGE(終値!K341:AD341),""))</f>
        <v/>
      </c>
      <c r="I341" s="500" t="str">
        <f>IF(終値!A341="","",IFERROR(4*STDEVP(終値!L341:AE341)/AVERAGE(終値!L341:AE341),""))</f>
        <v/>
      </c>
      <c r="J341" s="500" t="str">
        <f>IF(終値!A341="","",IFERROR(4*STDEVP(終値!M341:AF341)/AVERAGE(終値!M341:AF341),""))</f>
        <v/>
      </c>
      <c r="K341" s="500" t="str">
        <f>IF(終値!A341="","",IFERROR(4*STDEVP(終値!N341:AG341)/AVERAGE(終値!N341:AG341),""))</f>
        <v/>
      </c>
      <c r="L341" s="500" t="str">
        <f>IF(終値!A341="","",IFERROR(4*STDEVP(終値!O341:AH341)/AVERAGE(終値!O341:AH341),""))</f>
        <v/>
      </c>
      <c r="M341" s="500" t="str">
        <f>IF(終値!A341="","",IFERROR(4*STDEVP(終値!P341:AI341)/AVERAGE(終値!P341:AI341),""))</f>
        <v/>
      </c>
      <c r="N341" s="500" t="str">
        <f>IF(終値!A341="","",IFERROR(4*STDEVP(終値!Q341:AJ341)/AVERAGE(終値!Q341:AJ341),""))</f>
        <v/>
      </c>
      <c r="O341" s="500" t="str">
        <f>IF(終値!A341="","",IFERROR(4*STDEVP(終値!R341:AK341)/AVERAGE(終値!R341:AK341),""))</f>
        <v/>
      </c>
      <c r="P341" s="500" t="str">
        <f>IF(終値!A341="","",IFERROR(4*STDEVP(終値!S341:AL341)/AVERAGE(終値!S341:AL341),""))</f>
        <v/>
      </c>
      <c r="Q341" s="500" t="str">
        <f>IF(終値!A341="","",IFERROR(4*STDEVP(終値!T341:AM341)/AVERAGE(終値!T341:AM341),""))</f>
        <v/>
      </c>
      <c r="R341" s="500" t="str">
        <f>IF(終値!A341="","",IFERROR(4*STDEVP(終値!U341:AN341)/AVERAGE(終値!U341:AN341),""))</f>
        <v/>
      </c>
      <c r="S341" s="500" t="str">
        <f>IF(終値!A341="","",IFERROR(4*STDEVP(終値!V341:AO341)/AVERAGE(終値!V341:AO341),""))</f>
        <v/>
      </c>
      <c r="T341" s="500" t="str">
        <f>IF(終値!A341="","",IFERROR(4*STDEVP(終値!W341:AP341)/AVERAGE(終値!W341:AP341),""))</f>
        <v/>
      </c>
      <c r="U341" s="500" t="str">
        <f>IF(終値!A341="","",IFERROR(4*STDEVP(終値!X341:AQ341)/AVERAGE(終値!X341:AQ341),""))</f>
        <v/>
      </c>
      <c r="V341" s="500" t="str">
        <f>IF(終値!A341="","",IFERROR(4*STDEVP(終値!Y341:AR341)/AVERAGE(終値!Y341:AR341),""))</f>
        <v/>
      </c>
      <c r="W341" s="500" t="str">
        <f>IF(終値!A341="","",IFERROR(4*STDEVP(終値!Z341:AS341)/AVERAGE(終値!Z341:AS341),""))</f>
        <v/>
      </c>
      <c r="X341" s="500" t="str">
        <f>IF(終値!A341="","",IFERROR(4*STDEVP(終値!AA341:AT341)/AVERAGE(終値!AA341:AT341),""))</f>
        <v/>
      </c>
      <c r="Y341" s="500" t="str">
        <f>IF(終値!A341="","",IFERROR(4*STDEVP(終値!AB341:AU341)/AVERAGE(終値!AB341:AU341),""))</f>
        <v/>
      </c>
      <c r="Z341" s="500" t="str">
        <f>IF(終値!A341="","",IFERROR(4*STDEVP(終値!AC341:AV341)/AVERAGE(終値!AC341:AV341),""))</f>
        <v/>
      </c>
      <c r="AA341" s="500" t="str">
        <f>IF(終値!A341="","",IFERROR(4*STDEVP(終値!AD341:AW341)/AVERAGE(終値!AD341:AW341),""))</f>
        <v/>
      </c>
      <c r="AB341" s="500" t="str">
        <f>IF(終値!A341="","",IFERROR(4*STDEVP(終値!AE341:AX341)/AVERAGE(終値!AE341:AX341),""))</f>
        <v/>
      </c>
      <c r="AC341" s="500" t="str">
        <f>IF(終値!A341="","",IFERROR(4*STDEVP(終値!AF341:AY341)/AVERAGE(終値!AF341:AY341),""))</f>
        <v/>
      </c>
      <c r="AD341" s="500" t="str">
        <f>IF(終値!A341="","",IFERROR(4*STDEVP(終値!AG341:AZ341)/AVERAGE(終値!AG341:AZ341),""))</f>
        <v/>
      </c>
      <c r="AE341" s="500" t="str">
        <f>IF(終値!A341="","",IFERROR(4*STDEVP(終値!AH341:BA341)/AVERAGE(終値!AH341:BA341),""))</f>
        <v/>
      </c>
      <c r="AF341" s="500" t="str">
        <f>IF(終値!A341="","",IFERROR(4*STDEVP(終値!AI341:BB341)/AVERAGE(終値!AI341:BB341),""))</f>
        <v/>
      </c>
      <c r="AG341" s="500" t="str">
        <f>IF(終値!A341="","",IFERROR(4*STDEVP(終値!AJ341:BC341)/AVERAGE(終値!AJ341:BC341),""))</f>
        <v/>
      </c>
      <c r="AH341" s="500" t="str">
        <f>IF(終値!A341="","",IFERROR(4*STDEVP(終値!AK341:BD341)/AVERAGE(終値!AK341:BD341),""))</f>
        <v/>
      </c>
      <c r="AI341" s="500" t="str">
        <f>IF(終値!A341="","",IFERROR(4*STDEVP(終値!AL341:BE341)/AVERAGE(終値!AL341:BE341),""))</f>
        <v/>
      </c>
      <c r="AJ341" s="500" t="str">
        <f>IF(終値!A341="","",IFERROR(4*STDEVP(終値!AM341:BF341)/AVERAGE(終値!AM341:BF341),""))</f>
        <v/>
      </c>
      <c r="AK341" s="500" t="str">
        <f>IF(終値!A341="","",IFERROR(4*STDEVP(終値!AN341:BG341)/AVERAGE(終値!AN341:BG341),""))</f>
        <v/>
      </c>
      <c r="AL341" s="500" t="str">
        <f>IF(終値!A341="","",IFERROR(4*STDEVP(終値!AO341:BH341)/AVERAGE(終値!AO341:BH341),""))</f>
        <v/>
      </c>
      <c r="AM341" s="500" t="str">
        <f>IF(終値!A341="","",IFERROR(4*STDEVP(終値!AP341:BI341)/AVERAGE(終値!AP341:BI341),""))</f>
        <v/>
      </c>
      <c r="AN341" s="500" t="str">
        <f>IF(終値!A341="","",IFERROR(4*STDEVP(終値!AQ341:BJ341)/AVERAGE(終値!AQ341:BJ341),""))</f>
        <v/>
      </c>
      <c r="AO341" s="500" t="str">
        <f>IF(終値!A341="","",IFERROR(4*STDEVP(終値!AR341:BK341)/AVERAGE(終値!AR341:BK341),""))</f>
        <v/>
      </c>
      <c r="AP341" s="500" t="str">
        <f>IF(終値!A341="","",IFERROR(4*STDEVP(終値!AS341:BL341)/AVERAGE(終値!AS341:BL341),""))</f>
        <v/>
      </c>
    </row>
    <row r="342" spans="1:42">
      <c r="A342" s="497" t="str">
        <f>IF(終値!A342="","",終値!A342)</f>
        <v/>
      </c>
      <c r="B342" s="500" t="str">
        <f>IF(終値!A342="","",IFERROR(4*STDEVP(終値!E342:X342)/AVERAGE(終値!E342:X342),""))</f>
        <v/>
      </c>
      <c r="C342" s="500" t="str">
        <f>IF(終値!A342="","",IFERROR(4*STDEVP(終値!F342:Y342)/AVERAGE(終値!F342:Y342),""))</f>
        <v/>
      </c>
      <c r="D342" s="500" t="str">
        <f>IF(終値!A342="","",IFERROR(4*STDEVP(終値!G342:Z342)/AVERAGE(終値!G342:Z342),""))</f>
        <v/>
      </c>
      <c r="E342" s="500" t="str">
        <f>IF(終値!A342="","",IFERROR(4*STDEVP(終値!H342:AA342)/AVERAGE(終値!H342:AA342),""))</f>
        <v/>
      </c>
      <c r="F342" s="500" t="str">
        <f>IF(終値!A342="","",IFERROR(4*STDEVP(終値!I342:AB342)/AVERAGE(終値!I342:AB342),""))</f>
        <v/>
      </c>
      <c r="G342" s="500" t="str">
        <f>IF(終値!A342="","",IFERROR(4*STDEVP(終値!J342:AC342)/AVERAGE(終値!J342:AC342),""))</f>
        <v/>
      </c>
      <c r="H342" s="500" t="str">
        <f>IF(終値!A342="","",IFERROR(4*STDEVP(終値!K342:AD342)/AVERAGE(終値!K342:AD342),""))</f>
        <v/>
      </c>
      <c r="I342" s="500" t="str">
        <f>IF(終値!A342="","",IFERROR(4*STDEVP(終値!L342:AE342)/AVERAGE(終値!L342:AE342),""))</f>
        <v/>
      </c>
      <c r="J342" s="500" t="str">
        <f>IF(終値!A342="","",IFERROR(4*STDEVP(終値!M342:AF342)/AVERAGE(終値!M342:AF342),""))</f>
        <v/>
      </c>
      <c r="K342" s="500" t="str">
        <f>IF(終値!A342="","",IFERROR(4*STDEVP(終値!N342:AG342)/AVERAGE(終値!N342:AG342),""))</f>
        <v/>
      </c>
      <c r="L342" s="500" t="str">
        <f>IF(終値!A342="","",IFERROR(4*STDEVP(終値!O342:AH342)/AVERAGE(終値!O342:AH342),""))</f>
        <v/>
      </c>
      <c r="M342" s="500" t="str">
        <f>IF(終値!A342="","",IFERROR(4*STDEVP(終値!P342:AI342)/AVERAGE(終値!P342:AI342),""))</f>
        <v/>
      </c>
      <c r="N342" s="500" t="str">
        <f>IF(終値!A342="","",IFERROR(4*STDEVP(終値!Q342:AJ342)/AVERAGE(終値!Q342:AJ342),""))</f>
        <v/>
      </c>
      <c r="O342" s="500" t="str">
        <f>IF(終値!A342="","",IFERROR(4*STDEVP(終値!R342:AK342)/AVERAGE(終値!R342:AK342),""))</f>
        <v/>
      </c>
      <c r="P342" s="500" t="str">
        <f>IF(終値!A342="","",IFERROR(4*STDEVP(終値!S342:AL342)/AVERAGE(終値!S342:AL342),""))</f>
        <v/>
      </c>
      <c r="Q342" s="500" t="str">
        <f>IF(終値!A342="","",IFERROR(4*STDEVP(終値!T342:AM342)/AVERAGE(終値!T342:AM342),""))</f>
        <v/>
      </c>
      <c r="R342" s="500" t="str">
        <f>IF(終値!A342="","",IFERROR(4*STDEVP(終値!U342:AN342)/AVERAGE(終値!U342:AN342),""))</f>
        <v/>
      </c>
      <c r="S342" s="500" t="str">
        <f>IF(終値!A342="","",IFERROR(4*STDEVP(終値!V342:AO342)/AVERAGE(終値!V342:AO342),""))</f>
        <v/>
      </c>
      <c r="T342" s="500" t="str">
        <f>IF(終値!A342="","",IFERROR(4*STDEVP(終値!W342:AP342)/AVERAGE(終値!W342:AP342),""))</f>
        <v/>
      </c>
      <c r="U342" s="500" t="str">
        <f>IF(終値!A342="","",IFERROR(4*STDEVP(終値!X342:AQ342)/AVERAGE(終値!X342:AQ342),""))</f>
        <v/>
      </c>
      <c r="V342" s="500" t="str">
        <f>IF(終値!A342="","",IFERROR(4*STDEVP(終値!Y342:AR342)/AVERAGE(終値!Y342:AR342),""))</f>
        <v/>
      </c>
      <c r="W342" s="500" t="str">
        <f>IF(終値!A342="","",IFERROR(4*STDEVP(終値!Z342:AS342)/AVERAGE(終値!Z342:AS342),""))</f>
        <v/>
      </c>
      <c r="X342" s="500" t="str">
        <f>IF(終値!A342="","",IFERROR(4*STDEVP(終値!AA342:AT342)/AVERAGE(終値!AA342:AT342),""))</f>
        <v/>
      </c>
      <c r="Y342" s="500" t="str">
        <f>IF(終値!A342="","",IFERROR(4*STDEVP(終値!AB342:AU342)/AVERAGE(終値!AB342:AU342),""))</f>
        <v/>
      </c>
      <c r="Z342" s="500" t="str">
        <f>IF(終値!A342="","",IFERROR(4*STDEVP(終値!AC342:AV342)/AVERAGE(終値!AC342:AV342),""))</f>
        <v/>
      </c>
      <c r="AA342" s="500" t="str">
        <f>IF(終値!A342="","",IFERROR(4*STDEVP(終値!AD342:AW342)/AVERAGE(終値!AD342:AW342),""))</f>
        <v/>
      </c>
      <c r="AB342" s="500" t="str">
        <f>IF(終値!A342="","",IFERROR(4*STDEVP(終値!AE342:AX342)/AVERAGE(終値!AE342:AX342),""))</f>
        <v/>
      </c>
      <c r="AC342" s="500" t="str">
        <f>IF(終値!A342="","",IFERROR(4*STDEVP(終値!AF342:AY342)/AVERAGE(終値!AF342:AY342),""))</f>
        <v/>
      </c>
      <c r="AD342" s="500" t="str">
        <f>IF(終値!A342="","",IFERROR(4*STDEVP(終値!AG342:AZ342)/AVERAGE(終値!AG342:AZ342),""))</f>
        <v/>
      </c>
      <c r="AE342" s="500" t="str">
        <f>IF(終値!A342="","",IFERROR(4*STDEVP(終値!AH342:BA342)/AVERAGE(終値!AH342:BA342),""))</f>
        <v/>
      </c>
      <c r="AF342" s="500" t="str">
        <f>IF(終値!A342="","",IFERROR(4*STDEVP(終値!AI342:BB342)/AVERAGE(終値!AI342:BB342),""))</f>
        <v/>
      </c>
      <c r="AG342" s="500" t="str">
        <f>IF(終値!A342="","",IFERROR(4*STDEVP(終値!AJ342:BC342)/AVERAGE(終値!AJ342:BC342),""))</f>
        <v/>
      </c>
      <c r="AH342" s="500" t="str">
        <f>IF(終値!A342="","",IFERROR(4*STDEVP(終値!AK342:BD342)/AVERAGE(終値!AK342:BD342),""))</f>
        <v/>
      </c>
      <c r="AI342" s="500" t="str">
        <f>IF(終値!A342="","",IFERROR(4*STDEVP(終値!AL342:BE342)/AVERAGE(終値!AL342:BE342),""))</f>
        <v/>
      </c>
      <c r="AJ342" s="500" t="str">
        <f>IF(終値!A342="","",IFERROR(4*STDEVP(終値!AM342:BF342)/AVERAGE(終値!AM342:BF342),""))</f>
        <v/>
      </c>
      <c r="AK342" s="500" t="str">
        <f>IF(終値!A342="","",IFERROR(4*STDEVP(終値!AN342:BG342)/AVERAGE(終値!AN342:BG342),""))</f>
        <v/>
      </c>
      <c r="AL342" s="500" t="str">
        <f>IF(終値!A342="","",IFERROR(4*STDEVP(終値!AO342:BH342)/AVERAGE(終値!AO342:BH342),""))</f>
        <v/>
      </c>
      <c r="AM342" s="500" t="str">
        <f>IF(終値!A342="","",IFERROR(4*STDEVP(終値!AP342:BI342)/AVERAGE(終値!AP342:BI342),""))</f>
        <v/>
      </c>
      <c r="AN342" s="500" t="str">
        <f>IF(終値!A342="","",IFERROR(4*STDEVP(終値!AQ342:BJ342)/AVERAGE(終値!AQ342:BJ342),""))</f>
        <v/>
      </c>
      <c r="AO342" s="500" t="str">
        <f>IF(終値!A342="","",IFERROR(4*STDEVP(終値!AR342:BK342)/AVERAGE(終値!AR342:BK342),""))</f>
        <v/>
      </c>
      <c r="AP342" s="500" t="str">
        <f>IF(終値!A342="","",IFERROR(4*STDEVP(終値!AS342:BL342)/AVERAGE(終値!AS342:BL342),""))</f>
        <v/>
      </c>
    </row>
    <row r="343" spans="1:42">
      <c r="A343" s="497" t="str">
        <f>IF(終値!A343="","",終値!A343)</f>
        <v/>
      </c>
      <c r="B343" s="500" t="str">
        <f>IF(終値!A343="","",IFERROR(4*STDEVP(終値!E343:X343)/AVERAGE(終値!E343:X343),""))</f>
        <v/>
      </c>
      <c r="C343" s="500" t="str">
        <f>IF(終値!A343="","",IFERROR(4*STDEVP(終値!F343:Y343)/AVERAGE(終値!F343:Y343),""))</f>
        <v/>
      </c>
      <c r="D343" s="500" t="str">
        <f>IF(終値!A343="","",IFERROR(4*STDEVP(終値!G343:Z343)/AVERAGE(終値!G343:Z343),""))</f>
        <v/>
      </c>
      <c r="E343" s="500" t="str">
        <f>IF(終値!A343="","",IFERROR(4*STDEVP(終値!H343:AA343)/AVERAGE(終値!H343:AA343),""))</f>
        <v/>
      </c>
      <c r="F343" s="500" t="str">
        <f>IF(終値!A343="","",IFERROR(4*STDEVP(終値!I343:AB343)/AVERAGE(終値!I343:AB343),""))</f>
        <v/>
      </c>
      <c r="G343" s="500" t="str">
        <f>IF(終値!A343="","",IFERROR(4*STDEVP(終値!J343:AC343)/AVERAGE(終値!J343:AC343),""))</f>
        <v/>
      </c>
      <c r="H343" s="500" t="str">
        <f>IF(終値!A343="","",IFERROR(4*STDEVP(終値!K343:AD343)/AVERAGE(終値!K343:AD343),""))</f>
        <v/>
      </c>
      <c r="I343" s="500" t="str">
        <f>IF(終値!A343="","",IFERROR(4*STDEVP(終値!L343:AE343)/AVERAGE(終値!L343:AE343),""))</f>
        <v/>
      </c>
      <c r="J343" s="500" t="str">
        <f>IF(終値!A343="","",IFERROR(4*STDEVP(終値!M343:AF343)/AVERAGE(終値!M343:AF343),""))</f>
        <v/>
      </c>
      <c r="K343" s="500" t="str">
        <f>IF(終値!A343="","",IFERROR(4*STDEVP(終値!N343:AG343)/AVERAGE(終値!N343:AG343),""))</f>
        <v/>
      </c>
      <c r="L343" s="500" t="str">
        <f>IF(終値!A343="","",IFERROR(4*STDEVP(終値!O343:AH343)/AVERAGE(終値!O343:AH343),""))</f>
        <v/>
      </c>
      <c r="M343" s="500" t="str">
        <f>IF(終値!A343="","",IFERROR(4*STDEVP(終値!P343:AI343)/AVERAGE(終値!P343:AI343),""))</f>
        <v/>
      </c>
      <c r="N343" s="500" t="str">
        <f>IF(終値!A343="","",IFERROR(4*STDEVP(終値!Q343:AJ343)/AVERAGE(終値!Q343:AJ343),""))</f>
        <v/>
      </c>
      <c r="O343" s="500" t="str">
        <f>IF(終値!A343="","",IFERROR(4*STDEVP(終値!R343:AK343)/AVERAGE(終値!R343:AK343),""))</f>
        <v/>
      </c>
      <c r="P343" s="500" t="str">
        <f>IF(終値!A343="","",IFERROR(4*STDEVP(終値!S343:AL343)/AVERAGE(終値!S343:AL343),""))</f>
        <v/>
      </c>
      <c r="Q343" s="500" t="str">
        <f>IF(終値!A343="","",IFERROR(4*STDEVP(終値!T343:AM343)/AVERAGE(終値!T343:AM343),""))</f>
        <v/>
      </c>
      <c r="R343" s="500" t="str">
        <f>IF(終値!A343="","",IFERROR(4*STDEVP(終値!U343:AN343)/AVERAGE(終値!U343:AN343),""))</f>
        <v/>
      </c>
      <c r="S343" s="500" t="str">
        <f>IF(終値!A343="","",IFERROR(4*STDEVP(終値!V343:AO343)/AVERAGE(終値!V343:AO343),""))</f>
        <v/>
      </c>
      <c r="T343" s="500" t="str">
        <f>IF(終値!A343="","",IFERROR(4*STDEVP(終値!W343:AP343)/AVERAGE(終値!W343:AP343),""))</f>
        <v/>
      </c>
      <c r="U343" s="500" t="str">
        <f>IF(終値!A343="","",IFERROR(4*STDEVP(終値!X343:AQ343)/AVERAGE(終値!X343:AQ343),""))</f>
        <v/>
      </c>
      <c r="V343" s="500" t="str">
        <f>IF(終値!A343="","",IFERROR(4*STDEVP(終値!Y343:AR343)/AVERAGE(終値!Y343:AR343),""))</f>
        <v/>
      </c>
      <c r="W343" s="500" t="str">
        <f>IF(終値!A343="","",IFERROR(4*STDEVP(終値!Z343:AS343)/AVERAGE(終値!Z343:AS343),""))</f>
        <v/>
      </c>
      <c r="X343" s="500" t="str">
        <f>IF(終値!A343="","",IFERROR(4*STDEVP(終値!AA343:AT343)/AVERAGE(終値!AA343:AT343),""))</f>
        <v/>
      </c>
      <c r="Y343" s="500" t="str">
        <f>IF(終値!A343="","",IFERROR(4*STDEVP(終値!AB343:AU343)/AVERAGE(終値!AB343:AU343),""))</f>
        <v/>
      </c>
      <c r="Z343" s="500" t="str">
        <f>IF(終値!A343="","",IFERROR(4*STDEVP(終値!AC343:AV343)/AVERAGE(終値!AC343:AV343),""))</f>
        <v/>
      </c>
      <c r="AA343" s="500" t="str">
        <f>IF(終値!A343="","",IFERROR(4*STDEVP(終値!AD343:AW343)/AVERAGE(終値!AD343:AW343),""))</f>
        <v/>
      </c>
      <c r="AB343" s="500" t="str">
        <f>IF(終値!A343="","",IFERROR(4*STDEVP(終値!AE343:AX343)/AVERAGE(終値!AE343:AX343),""))</f>
        <v/>
      </c>
      <c r="AC343" s="500" t="str">
        <f>IF(終値!A343="","",IFERROR(4*STDEVP(終値!AF343:AY343)/AVERAGE(終値!AF343:AY343),""))</f>
        <v/>
      </c>
      <c r="AD343" s="500" t="str">
        <f>IF(終値!A343="","",IFERROR(4*STDEVP(終値!AG343:AZ343)/AVERAGE(終値!AG343:AZ343),""))</f>
        <v/>
      </c>
      <c r="AE343" s="500" t="str">
        <f>IF(終値!A343="","",IFERROR(4*STDEVP(終値!AH343:BA343)/AVERAGE(終値!AH343:BA343),""))</f>
        <v/>
      </c>
      <c r="AF343" s="500" t="str">
        <f>IF(終値!A343="","",IFERROR(4*STDEVP(終値!AI343:BB343)/AVERAGE(終値!AI343:BB343),""))</f>
        <v/>
      </c>
      <c r="AG343" s="500" t="str">
        <f>IF(終値!A343="","",IFERROR(4*STDEVP(終値!AJ343:BC343)/AVERAGE(終値!AJ343:BC343),""))</f>
        <v/>
      </c>
      <c r="AH343" s="500" t="str">
        <f>IF(終値!A343="","",IFERROR(4*STDEVP(終値!AK343:BD343)/AVERAGE(終値!AK343:BD343),""))</f>
        <v/>
      </c>
      <c r="AI343" s="500" t="str">
        <f>IF(終値!A343="","",IFERROR(4*STDEVP(終値!AL343:BE343)/AVERAGE(終値!AL343:BE343),""))</f>
        <v/>
      </c>
      <c r="AJ343" s="500" t="str">
        <f>IF(終値!A343="","",IFERROR(4*STDEVP(終値!AM343:BF343)/AVERAGE(終値!AM343:BF343),""))</f>
        <v/>
      </c>
      <c r="AK343" s="500" t="str">
        <f>IF(終値!A343="","",IFERROR(4*STDEVP(終値!AN343:BG343)/AVERAGE(終値!AN343:BG343),""))</f>
        <v/>
      </c>
      <c r="AL343" s="500" t="str">
        <f>IF(終値!A343="","",IFERROR(4*STDEVP(終値!AO343:BH343)/AVERAGE(終値!AO343:BH343),""))</f>
        <v/>
      </c>
      <c r="AM343" s="500" t="str">
        <f>IF(終値!A343="","",IFERROR(4*STDEVP(終値!AP343:BI343)/AVERAGE(終値!AP343:BI343),""))</f>
        <v/>
      </c>
      <c r="AN343" s="500" t="str">
        <f>IF(終値!A343="","",IFERROR(4*STDEVP(終値!AQ343:BJ343)/AVERAGE(終値!AQ343:BJ343),""))</f>
        <v/>
      </c>
      <c r="AO343" s="500" t="str">
        <f>IF(終値!A343="","",IFERROR(4*STDEVP(終値!AR343:BK343)/AVERAGE(終値!AR343:BK343),""))</f>
        <v/>
      </c>
      <c r="AP343" s="500" t="str">
        <f>IF(終値!A343="","",IFERROR(4*STDEVP(終値!AS343:BL343)/AVERAGE(終値!AS343:BL343),""))</f>
        <v/>
      </c>
    </row>
    <row r="344" spans="1:42">
      <c r="A344" s="497" t="str">
        <f>IF(終値!A344="","",終値!A344)</f>
        <v/>
      </c>
      <c r="B344" s="500" t="str">
        <f>IF(終値!A344="","",IFERROR(4*STDEVP(終値!E344:X344)/AVERAGE(終値!E344:X344),""))</f>
        <v/>
      </c>
      <c r="C344" s="500" t="str">
        <f>IF(終値!A344="","",IFERROR(4*STDEVP(終値!F344:Y344)/AVERAGE(終値!F344:Y344),""))</f>
        <v/>
      </c>
      <c r="D344" s="500" t="str">
        <f>IF(終値!A344="","",IFERROR(4*STDEVP(終値!G344:Z344)/AVERAGE(終値!G344:Z344),""))</f>
        <v/>
      </c>
      <c r="E344" s="500" t="str">
        <f>IF(終値!A344="","",IFERROR(4*STDEVP(終値!H344:AA344)/AVERAGE(終値!H344:AA344),""))</f>
        <v/>
      </c>
      <c r="F344" s="500" t="str">
        <f>IF(終値!A344="","",IFERROR(4*STDEVP(終値!I344:AB344)/AVERAGE(終値!I344:AB344),""))</f>
        <v/>
      </c>
      <c r="G344" s="500" t="str">
        <f>IF(終値!A344="","",IFERROR(4*STDEVP(終値!J344:AC344)/AVERAGE(終値!J344:AC344),""))</f>
        <v/>
      </c>
      <c r="H344" s="500" t="str">
        <f>IF(終値!A344="","",IFERROR(4*STDEVP(終値!K344:AD344)/AVERAGE(終値!K344:AD344),""))</f>
        <v/>
      </c>
      <c r="I344" s="500" t="str">
        <f>IF(終値!A344="","",IFERROR(4*STDEVP(終値!L344:AE344)/AVERAGE(終値!L344:AE344),""))</f>
        <v/>
      </c>
      <c r="J344" s="500" t="str">
        <f>IF(終値!A344="","",IFERROR(4*STDEVP(終値!M344:AF344)/AVERAGE(終値!M344:AF344),""))</f>
        <v/>
      </c>
      <c r="K344" s="500" t="str">
        <f>IF(終値!A344="","",IFERROR(4*STDEVP(終値!N344:AG344)/AVERAGE(終値!N344:AG344),""))</f>
        <v/>
      </c>
      <c r="L344" s="500" t="str">
        <f>IF(終値!A344="","",IFERROR(4*STDEVP(終値!O344:AH344)/AVERAGE(終値!O344:AH344),""))</f>
        <v/>
      </c>
      <c r="M344" s="500" t="str">
        <f>IF(終値!A344="","",IFERROR(4*STDEVP(終値!P344:AI344)/AVERAGE(終値!P344:AI344),""))</f>
        <v/>
      </c>
      <c r="N344" s="500" t="str">
        <f>IF(終値!A344="","",IFERROR(4*STDEVP(終値!Q344:AJ344)/AVERAGE(終値!Q344:AJ344),""))</f>
        <v/>
      </c>
      <c r="O344" s="500" t="str">
        <f>IF(終値!A344="","",IFERROR(4*STDEVP(終値!R344:AK344)/AVERAGE(終値!R344:AK344),""))</f>
        <v/>
      </c>
      <c r="P344" s="500" t="str">
        <f>IF(終値!A344="","",IFERROR(4*STDEVP(終値!S344:AL344)/AVERAGE(終値!S344:AL344),""))</f>
        <v/>
      </c>
      <c r="Q344" s="500" t="str">
        <f>IF(終値!A344="","",IFERROR(4*STDEVP(終値!T344:AM344)/AVERAGE(終値!T344:AM344),""))</f>
        <v/>
      </c>
      <c r="R344" s="500" t="str">
        <f>IF(終値!A344="","",IFERROR(4*STDEVP(終値!U344:AN344)/AVERAGE(終値!U344:AN344),""))</f>
        <v/>
      </c>
      <c r="S344" s="500" t="str">
        <f>IF(終値!A344="","",IFERROR(4*STDEVP(終値!V344:AO344)/AVERAGE(終値!V344:AO344),""))</f>
        <v/>
      </c>
      <c r="T344" s="500" t="str">
        <f>IF(終値!A344="","",IFERROR(4*STDEVP(終値!W344:AP344)/AVERAGE(終値!W344:AP344),""))</f>
        <v/>
      </c>
      <c r="U344" s="500" t="str">
        <f>IF(終値!A344="","",IFERROR(4*STDEVP(終値!X344:AQ344)/AVERAGE(終値!X344:AQ344),""))</f>
        <v/>
      </c>
      <c r="V344" s="500" t="str">
        <f>IF(終値!A344="","",IFERROR(4*STDEVP(終値!Y344:AR344)/AVERAGE(終値!Y344:AR344),""))</f>
        <v/>
      </c>
      <c r="W344" s="500" t="str">
        <f>IF(終値!A344="","",IFERROR(4*STDEVP(終値!Z344:AS344)/AVERAGE(終値!Z344:AS344),""))</f>
        <v/>
      </c>
      <c r="X344" s="500" t="str">
        <f>IF(終値!A344="","",IFERROR(4*STDEVP(終値!AA344:AT344)/AVERAGE(終値!AA344:AT344),""))</f>
        <v/>
      </c>
      <c r="Y344" s="500" t="str">
        <f>IF(終値!A344="","",IFERROR(4*STDEVP(終値!AB344:AU344)/AVERAGE(終値!AB344:AU344),""))</f>
        <v/>
      </c>
      <c r="Z344" s="500" t="str">
        <f>IF(終値!A344="","",IFERROR(4*STDEVP(終値!AC344:AV344)/AVERAGE(終値!AC344:AV344),""))</f>
        <v/>
      </c>
      <c r="AA344" s="500" t="str">
        <f>IF(終値!A344="","",IFERROR(4*STDEVP(終値!AD344:AW344)/AVERAGE(終値!AD344:AW344),""))</f>
        <v/>
      </c>
      <c r="AB344" s="500" t="str">
        <f>IF(終値!A344="","",IFERROR(4*STDEVP(終値!AE344:AX344)/AVERAGE(終値!AE344:AX344),""))</f>
        <v/>
      </c>
      <c r="AC344" s="500" t="str">
        <f>IF(終値!A344="","",IFERROR(4*STDEVP(終値!AF344:AY344)/AVERAGE(終値!AF344:AY344),""))</f>
        <v/>
      </c>
      <c r="AD344" s="500" t="str">
        <f>IF(終値!A344="","",IFERROR(4*STDEVP(終値!AG344:AZ344)/AVERAGE(終値!AG344:AZ344),""))</f>
        <v/>
      </c>
      <c r="AE344" s="500" t="str">
        <f>IF(終値!A344="","",IFERROR(4*STDEVP(終値!AH344:BA344)/AVERAGE(終値!AH344:BA344),""))</f>
        <v/>
      </c>
      <c r="AF344" s="500" t="str">
        <f>IF(終値!A344="","",IFERROR(4*STDEVP(終値!AI344:BB344)/AVERAGE(終値!AI344:BB344),""))</f>
        <v/>
      </c>
      <c r="AG344" s="500" t="str">
        <f>IF(終値!A344="","",IFERROR(4*STDEVP(終値!AJ344:BC344)/AVERAGE(終値!AJ344:BC344),""))</f>
        <v/>
      </c>
      <c r="AH344" s="500" t="str">
        <f>IF(終値!A344="","",IFERROR(4*STDEVP(終値!AK344:BD344)/AVERAGE(終値!AK344:BD344),""))</f>
        <v/>
      </c>
      <c r="AI344" s="500" t="str">
        <f>IF(終値!A344="","",IFERROR(4*STDEVP(終値!AL344:BE344)/AVERAGE(終値!AL344:BE344),""))</f>
        <v/>
      </c>
      <c r="AJ344" s="500" t="str">
        <f>IF(終値!A344="","",IFERROR(4*STDEVP(終値!AM344:BF344)/AVERAGE(終値!AM344:BF344),""))</f>
        <v/>
      </c>
      <c r="AK344" s="500" t="str">
        <f>IF(終値!A344="","",IFERROR(4*STDEVP(終値!AN344:BG344)/AVERAGE(終値!AN344:BG344),""))</f>
        <v/>
      </c>
      <c r="AL344" s="500" t="str">
        <f>IF(終値!A344="","",IFERROR(4*STDEVP(終値!AO344:BH344)/AVERAGE(終値!AO344:BH344),""))</f>
        <v/>
      </c>
      <c r="AM344" s="500" t="str">
        <f>IF(終値!A344="","",IFERROR(4*STDEVP(終値!AP344:BI344)/AVERAGE(終値!AP344:BI344),""))</f>
        <v/>
      </c>
      <c r="AN344" s="500" t="str">
        <f>IF(終値!A344="","",IFERROR(4*STDEVP(終値!AQ344:BJ344)/AVERAGE(終値!AQ344:BJ344),""))</f>
        <v/>
      </c>
      <c r="AO344" s="500" t="str">
        <f>IF(終値!A344="","",IFERROR(4*STDEVP(終値!AR344:BK344)/AVERAGE(終値!AR344:BK344),""))</f>
        <v/>
      </c>
      <c r="AP344" s="500" t="str">
        <f>IF(終値!A344="","",IFERROR(4*STDEVP(終値!AS344:BL344)/AVERAGE(終値!AS344:BL344),""))</f>
        <v/>
      </c>
    </row>
    <row r="345" spans="1:42">
      <c r="A345" s="497" t="str">
        <f>IF(終値!A345="","",終値!A345)</f>
        <v/>
      </c>
      <c r="B345" s="500" t="str">
        <f>IF(終値!A345="","",IFERROR(4*STDEVP(終値!E345:X345)/AVERAGE(終値!E345:X345),""))</f>
        <v/>
      </c>
      <c r="C345" s="500" t="str">
        <f>IF(終値!A345="","",IFERROR(4*STDEVP(終値!F345:Y345)/AVERAGE(終値!F345:Y345),""))</f>
        <v/>
      </c>
      <c r="D345" s="500" t="str">
        <f>IF(終値!A345="","",IFERROR(4*STDEVP(終値!G345:Z345)/AVERAGE(終値!G345:Z345),""))</f>
        <v/>
      </c>
      <c r="E345" s="500" t="str">
        <f>IF(終値!A345="","",IFERROR(4*STDEVP(終値!H345:AA345)/AVERAGE(終値!H345:AA345),""))</f>
        <v/>
      </c>
      <c r="F345" s="500" t="str">
        <f>IF(終値!A345="","",IFERROR(4*STDEVP(終値!I345:AB345)/AVERAGE(終値!I345:AB345),""))</f>
        <v/>
      </c>
      <c r="G345" s="500" t="str">
        <f>IF(終値!A345="","",IFERROR(4*STDEVP(終値!J345:AC345)/AVERAGE(終値!J345:AC345),""))</f>
        <v/>
      </c>
      <c r="H345" s="500" t="str">
        <f>IF(終値!A345="","",IFERROR(4*STDEVP(終値!K345:AD345)/AVERAGE(終値!K345:AD345),""))</f>
        <v/>
      </c>
      <c r="I345" s="500" t="str">
        <f>IF(終値!A345="","",IFERROR(4*STDEVP(終値!L345:AE345)/AVERAGE(終値!L345:AE345),""))</f>
        <v/>
      </c>
      <c r="J345" s="500" t="str">
        <f>IF(終値!A345="","",IFERROR(4*STDEVP(終値!M345:AF345)/AVERAGE(終値!M345:AF345),""))</f>
        <v/>
      </c>
      <c r="K345" s="500" t="str">
        <f>IF(終値!A345="","",IFERROR(4*STDEVP(終値!N345:AG345)/AVERAGE(終値!N345:AG345),""))</f>
        <v/>
      </c>
      <c r="L345" s="500" t="str">
        <f>IF(終値!A345="","",IFERROR(4*STDEVP(終値!O345:AH345)/AVERAGE(終値!O345:AH345),""))</f>
        <v/>
      </c>
      <c r="M345" s="500" t="str">
        <f>IF(終値!A345="","",IFERROR(4*STDEVP(終値!P345:AI345)/AVERAGE(終値!P345:AI345),""))</f>
        <v/>
      </c>
      <c r="N345" s="500" t="str">
        <f>IF(終値!A345="","",IFERROR(4*STDEVP(終値!Q345:AJ345)/AVERAGE(終値!Q345:AJ345),""))</f>
        <v/>
      </c>
      <c r="O345" s="500" t="str">
        <f>IF(終値!A345="","",IFERROR(4*STDEVP(終値!R345:AK345)/AVERAGE(終値!R345:AK345),""))</f>
        <v/>
      </c>
      <c r="P345" s="500" t="str">
        <f>IF(終値!A345="","",IFERROR(4*STDEVP(終値!S345:AL345)/AVERAGE(終値!S345:AL345),""))</f>
        <v/>
      </c>
      <c r="Q345" s="500" t="str">
        <f>IF(終値!A345="","",IFERROR(4*STDEVP(終値!T345:AM345)/AVERAGE(終値!T345:AM345),""))</f>
        <v/>
      </c>
      <c r="R345" s="500" t="str">
        <f>IF(終値!A345="","",IFERROR(4*STDEVP(終値!U345:AN345)/AVERAGE(終値!U345:AN345),""))</f>
        <v/>
      </c>
      <c r="S345" s="500" t="str">
        <f>IF(終値!A345="","",IFERROR(4*STDEVP(終値!V345:AO345)/AVERAGE(終値!V345:AO345),""))</f>
        <v/>
      </c>
      <c r="T345" s="500" t="str">
        <f>IF(終値!A345="","",IFERROR(4*STDEVP(終値!W345:AP345)/AVERAGE(終値!W345:AP345),""))</f>
        <v/>
      </c>
      <c r="U345" s="500" t="str">
        <f>IF(終値!A345="","",IFERROR(4*STDEVP(終値!X345:AQ345)/AVERAGE(終値!X345:AQ345),""))</f>
        <v/>
      </c>
      <c r="V345" s="500" t="str">
        <f>IF(終値!A345="","",IFERROR(4*STDEVP(終値!Y345:AR345)/AVERAGE(終値!Y345:AR345),""))</f>
        <v/>
      </c>
      <c r="W345" s="500" t="str">
        <f>IF(終値!A345="","",IFERROR(4*STDEVP(終値!Z345:AS345)/AVERAGE(終値!Z345:AS345),""))</f>
        <v/>
      </c>
      <c r="X345" s="500" t="str">
        <f>IF(終値!A345="","",IFERROR(4*STDEVP(終値!AA345:AT345)/AVERAGE(終値!AA345:AT345),""))</f>
        <v/>
      </c>
      <c r="Y345" s="500" t="str">
        <f>IF(終値!A345="","",IFERROR(4*STDEVP(終値!AB345:AU345)/AVERAGE(終値!AB345:AU345),""))</f>
        <v/>
      </c>
      <c r="Z345" s="500" t="str">
        <f>IF(終値!A345="","",IFERROR(4*STDEVP(終値!AC345:AV345)/AVERAGE(終値!AC345:AV345),""))</f>
        <v/>
      </c>
      <c r="AA345" s="500" t="str">
        <f>IF(終値!A345="","",IFERROR(4*STDEVP(終値!AD345:AW345)/AVERAGE(終値!AD345:AW345),""))</f>
        <v/>
      </c>
      <c r="AB345" s="500" t="str">
        <f>IF(終値!A345="","",IFERROR(4*STDEVP(終値!AE345:AX345)/AVERAGE(終値!AE345:AX345),""))</f>
        <v/>
      </c>
      <c r="AC345" s="500" t="str">
        <f>IF(終値!A345="","",IFERROR(4*STDEVP(終値!AF345:AY345)/AVERAGE(終値!AF345:AY345),""))</f>
        <v/>
      </c>
      <c r="AD345" s="500" t="str">
        <f>IF(終値!A345="","",IFERROR(4*STDEVP(終値!AG345:AZ345)/AVERAGE(終値!AG345:AZ345),""))</f>
        <v/>
      </c>
      <c r="AE345" s="500" t="str">
        <f>IF(終値!A345="","",IFERROR(4*STDEVP(終値!AH345:BA345)/AVERAGE(終値!AH345:BA345),""))</f>
        <v/>
      </c>
      <c r="AF345" s="500" t="str">
        <f>IF(終値!A345="","",IFERROR(4*STDEVP(終値!AI345:BB345)/AVERAGE(終値!AI345:BB345),""))</f>
        <v/>
      </c>
      <c r="AG345" s="500" t="str">
        <f>IF(終値!A345="","",IFERROR(4*STDEVP(終値!AJ345:BC345)/AVERAGE(終値!AJ345:BC345),""))</f>
        <v/>
      </c>
      <c r="AH345" s="500" t="str">
        <f>IF(終値!A345="","",IFERROR(4*STDEVP(終値!AK345:BD345)/AVERAGE(終値!AK345:BD345),""))</f>
        <v/>
      </c>
      <c r="AI345" s="500" t="str">
        <f>IF(終値!A345="","",IFERROR(4*STDEVP(終値!AL345:BE345)/AVERAGE(終値!AL345:BE345),""))</f>
        <v/>
      </c>
      <c r="AJ345" s="500" t="str">
        <f>IF(終値!A345="","",IFERROR(4*STDEVP(終値!AM345:BF345)/AVERAGE(終値!AM345:BF345),""))</f>
        <v/>
      </c>
      <c r="AK345" s="500" t="str">
        <f>IF(終値!A345="","",IFERROR(4*STDEVP(終値!AN345:BG345)/AVERAGE(終値!AN345:BG345),""))</f>
        <v/>
      </c>
      <c r="AL345" s="500" t="str">
        <f>IF(終値!A345="","",IFERROR(4*STDEVP(終値!AO345:BH345)/AVERAGE(終値!AO345:BH345),""))</f>
        <v/>
      </c>
      <c r="AM345" s="500" t="str">
        <f>IF(終値!A345="","",IFERROR(4*STDEVP(終値!AP345:BI345)/AVERAGE(終値!AP345:BI345),""))</f>
        <v/>
      </c>
      <c r="AN345" s="500" t="str">
        <f>IF(終値!A345="","",IFERROR(4*STDEVP(終値!AQ345:BJ345)/AVERAGE(終値!AQ345:BJ345),""))</f>
        <v/>
      </c>
      <c r="AO345" s="500" t="str">
        <f>IF(終値!A345="","",IFERROR(4*STDEVP(終値!AR345:BK345)/AVERAGE(終値!AR345:BK345),""))</f>
        <v/>
      </c>
      <c r="AP345" s="500" t="str">
        <f>IF(終値!A345="","",IFERROR(4*STDEVP(終値!AS345:BL345)/AVERAGE(終値!AS345:BL345),""))</f>
        <v/>
      </c>
    </row>
    <row r="346" spans="1:42">
      <c r="A346" s="497" t="str">
        <f>IF(終値!A346="","",終値!A346)</f>
        <v/>
      </c>
      <c r="B346" s="500" t="str">
        <f>IF(終値!A346="","",IFERROR(4*STDEVP(終値!E346:X346)/AVERAGE(終値!E346:X346),""))</f>
        <v/>
      </c>
      <c r="C346" s="500" t="str">
        <f>IF(終値!A346="","",IFERROR(4*STDEVP(終値!F346:Y346)/AVERAGE(終値!F346:Y346),""))</f>
        <v/>
      </c>
      <c r="D346" s="500" t="str">
        <f>IF(終値!A346="","",IFERROR(4*STDEVP(終値!G346:Z346)/AVERAGE(終値!G346:Z346),""))</f>
        <v/>
      </c>
      <c r="E346" s="500" t="str">
        <f>IF(終値!A346="","",IFERROR(4*STDEVP(終値!H346:AA346)/AVERAGE(終値!H346:AA346),""))</f>
        <v/>
      </c>
      <c r="F346" s="500" t="str">
        <f>IF(終値!A346="","",IFERROR(4*STDEVP(終値!I346:AB346)/AVERAGE(終値!I346:AB346),""))</f>
        <v/>
      </c>
      <c r="G346" s="500" t="str">
        <f>IF(終値!A346="","",IFERROR(4*STDEVP(終値!J346:AC346)/AVERAGE(終値!J346:AC346),""))</f>
        <v/>
      </c>
      <c r="H346" s="500" t="str">
        <f>IF(終値!A346="","",IFERROR(4*STDEVP(終値!K346:AD346)/AVERAGE(終値!K346:AD346),""))</f>
        <v/>
      </c>
      <c r="I346" s="500" t="str">
        <f>IF(終値!A346="","",IFERROR(4*STDEVP(終値!L346:AE346)/AVERAGE(終値!L346:AE346),""))</f>
        <v/>
      </c>
      <c r="J346" s="500" t="str">
        <f>IF(終値!A346="","",IFERROR(4*STDEVP(終値!M346:AF346)/AVERAGE(終値!M346:AF346),""))</f>
        <v/>
      </c>
      <c r="K346" s="500" t="str">
        <f>IF(終値!A346="","",IFERROR(4*STDEVP(終値!N346:AG346)/AVERAGE(終値!N346:AG346),""))</f>
        <v/>
      </c>
      <c r="L346" s="500" t="str">
        <f>IF(終値!A346="","",IFERROR(4*STDEVP(終値!O346:AH346)/AVERAGE(終値!O346:AH346),""))</f>
        <v/>
      </c>
      <c r="M346" s="500" t="str">
        <f>IF(終値!A346="","",IFERROR(4*STDEVP(終値!P346:AI346)/AVERAGE(終値!P346:AI346),""))</f>
        <v/>
      </c>
      <c r="N346" s="500" t="str">
        <f>IF(終値!A346="","",IFERROR(4*STDEVP(終値!Q346:AJ346)/AVERAGE(終値!Q346:AJ346),""))</f>
        <v/>
      </c>
      <c r="O346" s="500" t="str">
        <f>IF(終値!A346="","",IFERROR(4*STDEVP(終値!R346:AK346)/AVERAGE(終値!R346:AK346),""))</f>
        <v/>
      </c>
      <c r="P346" s="500" t="str">
        <f>IF(終値!A346="","",IFERROR(4*STDEVP(終値!S346:AL346)/AVERAGE(終値!S346:AL346),""))</f>
        <v/>
      </c>
      <c r="Q346" s="500" t="str">
        <f>IF(終値!A346="","",IFERROR(4*STDEVP(終値!T346:AM346)/AVERAGE(終値!T346:AM346),""))</f>
        <v/>
      </c>
      <c r="R346" s="500" t="str">
        <f>IF(終値!A346="","",IFERROR(4*STDEVP(終値!U346:AN346)/AVERAGE(終値!U346:AN346),""))</f>
        <v/>
      </c>
      <c r="S346" s="500" t="str">
        <f>IF(終値!A346="","",IFERROR(4*STDEVP(終値!V346:AO346)/AVERAGE(終値!V346:AO346),""))</f>
        <v/>
      </c>
      <c r="T346" s="500" t="str">
        <f>IF(終値!A346="","",IFERROR(4*STDEVP(終値!W346:AP346)/AVERAGE(終値!W346:AP346),""))</f>
        <v/>
      </c>
      <c r="U346" s="500" t="str">
        <f>IF(終値!A346="","",IFERROR(4*STDEVP(終値!X346:AQ346)/AVERAGE(終値!X346:AQ346),""))</f>
        <v/>
      </c>
      <c r="V346" s="500" t="str">
        <f>IF(終値!A346="","",IFERROR(4*STDEVP(終値!Y346:AR346)/AVERAGE(終値!Y346:AR346),""))</f>
        <v/>
      </c>
      <c r="W346" s="500" t="str">
        <f>IF(終値!A346="","",IFERROR(4*STDEVP(終値!Z346:AS346)/AVERAGE(終値!Z346:AS346),""))</f>
        <v/>
      </c>
      <c r="X346" s="500" t="str">
        <f>IF(終値!A346="","",IFERROR(4*STDEVP(終値!AA346:AT346)/AVERAGE(終値!AA346:AT346),""))</f>
        <v/>
      </c>
      <c r="Y346" s="500" t="str">
        <f>IF(終値!A346="","",IFERROR(4*STDEVP(終値!AB346:AU346)/AVERAGE(終値!AB346:AU346),""))</f>
        <v/>
      </c>
      <c r="Z346" s="500" t="str">
        <f>IF(終値!A346="","",IFERROR(4*STDEVP(終値!AC346:AV346)/AVERAGE(終値!AC346:AV346),""))</f>
        <v/>
      </c>
      <c r="AA346" s="500" t="str">
        <f>IF(終値!A346="","",IFERROR(4*STDEVP(終値!AD346:AW346)/AVERAGE(終値!AD346:AW346),""))</f>
        <v/>
      </c>
      <c r="AB346" s="500" t="str">
        <f>IF(終値!A346="","",IFERROR(4*STDEVP(終値!AE346:AX346)/AVERAGE(終値!AE346:AX346),""))</f>
        <v/>
      </c>
      <c r="AC346" s="500" t="str">
        <f>IF(終値!A346="","",IFERROR(4*STDEVP(終値!AF346:AY346)/AVERAGE(終値!AF346:AY346),""))</f>
        <v/>
      </c>
      <c r="AD346" s="500" t="str">
        <f>IF(終値!A346="","",IFERROR(4*STDEVP(終値!AG346:AZ346)/AVERAGE(終値!AG346:AZ346),""))</f>
        <v/>
      </c>
      <c r="AE346" s="500" t="str">
        <f>IF(終値!A346="","",IFERROR(4*STDEVP(終値!AH346:BA346)/AVERAGE(終値!AH346:BA346),""))</f>
        <v/>
      </c>
      <c r="AF346" s="500" t="str">
        <f>IF(終値!A346="","",IFERROR(4*STDEVP(終値!AI346:BB346)/AVERAGE(終値!AI346:BB346),""))</f>
        <v/>
      </c>
      <c r="AG346" s="500" t="str">
        <f>IF(終値!A346="","",IFERROR(4*STDEVP(終値!AJ346:BC346)/AVERAGE(終値!AJ346:BC346),""))</f>
        <v/>
      </c>
      <c r="AH346" s="500" t="str">
        <f>IF(終値!A346="","",IFERROR(4*STDEVP(終値!AK346:BD346)/AVERAGE(終値!AK346:BD346),""))</f>
        <v/>
      </c>
      <c r="AI346" s="500" t="str">
        <f>IF(終値!A346="","",IFERROR(4*STDEVP(終値!AL346:BE346)/AVERAGE(終値!AL346:BE346),""))</f>
        <v/>
      </c>
      <c r="AJ346" s="500" t="str">
        <f>IF(終値!A346="","",IFERROR(4*STDEVP(終値!AM346:BF346)/AVERAGE(終値!AM346:BF346),""))</f>
        <v/>
      </c>
      <c r="AK346" s="500" t="str">
        <f>IF(終値!A346="","",IFERROR(4*STDEVP(終値!AN346:BG346)/AVERAGE(終値!AN346:BG346),""))</f>
        <v/>
      </c>
      <c r="AL346" s="500" t="str">
        <f>IF(終値!A346="","",IFERROR(4*STDEVP(終値!AO346:BH346)/AVERAGE(終値!AO346:BH346),""))</f>
        <v/>
      </c>
      <c r="AM346" s="500" t="str">
        <f>IF(終値!A346="","",IFERROR(4*STDEVP(終値!AP346:BI346)/AVERAGE(終値!AP346:BI346),""))</f>
        <v/>
      </c>
      <c r="AN346" s="500" t="str">
        <f>IF(終値!A346="","",IFERROR(4*STDEVP(終値!AQ346:BJ346)/AVERAGE(終値!AQ346:BJ346),""))</f>
        <v/>
      </c>
      <c r="AO346" s="500" t="str">
        <f>IF(終値!A346="","",IFERROR(4*STDEVP(終値!AR346:BK346)/AVERAGE(終値!AR346:BK346),""))</f>
        <v/>
      </c>
      <c r="AP346" s="500" t="str">
        <f>IF(終値!A346="","",IFERROR(4*STDEVP(終値!AS346:BL346)/AVERAGE(終値!AS346:BL346),""))</f>
        <v/>
      </c>
    </row>
    <row r="347" spans="1:42">
      <c r="A347" s="497" t="str">
        <f>IF(終値!A347="","",終値!A347)</f>
        <v/>
      </c>
      <c r="B347" s="500" t="str">
        <f>IF(終値!A347="","",IFERROR(4*STDEVP(終値!E347:X347)/AVERAGE(終値!E347:X347),""))</f>
        <v/>
      </c>
      <c r="C347" s="500" t="str">
        <f>IF(終値!A347="","",IFERROR(4*STDEVP(終値!F347:Y347)/AVERAGE(終値!F347:Y347),""))</f>
        <v/>
      </c>
      <c r="D347" s="500" t="str">
        <f>IF(終値!A347="","",IFERROR(4*STDEVP(終値!G347:Z347)/AVERAGE(終値!G347:Z347),""))</f>
        <v/>
      </c>
      <c r="E347" s="500" t="str">
        <f>IF(終値!A347="","",IFERROR(4*STDEVP(終値!H347:AA347)/AVERAGE(終値!H347:AA347),""))</f>
        <v/>
      </c>
      <c r="F347" s="500" t="str">
        <f>IF(終値!A347="","",IFERROR(4*STDEVP(終値!I347:AB347)/AVERAGE(終値!I347:AB347),""))</f>
        <v/>
      </c>
      <c r="G347" s="500" t="str">
        <f>IF(終値!A347="","",IFERROR(4*STDEVP(終値!J347:AC347)/AVERAGE(終値!J347:AC347),""))</f>
        <v/>
      </c>
      <c r="H347" s="500" t="str">
        <f>IF(終値!A347="","",IFERROR(4*STDEVP(終値!K347:AD347)/AVERAGE(終値!K347:AD347),""))</f>
        <v/>
      </c>
      <c r="I347" s="500" t="str">
        <f>IF(終値!A347="","",IFERROR(4*STDEVP(終値!L347:AE347)/AVERAGE(終値!L347:AE347),""))</f>
        <v/>
      </c>
      <c r="J347" s="500" t="str">
        <f>IF(終値!A347="","",IFERROR(4*STDEVP(終値!M347:AF347)/AVERAGE(終値!M347:AF347),""))</f>
        <v/>
      </c>
      <c r="K347" s="500" t="str">
        <f>IF(終値!A347="","",IFERROR(4*STDEVP(終値!N347:AG347)/AVERAGE(終値!N347:AG347),""))</f>
        <v/>
      </c>
      <c r="L347" s="500" t="str">
        <f>IF(終値!A347="","",IFERROR(4*STDEVP(終値!O347:AH347)/AVERAGE(終値!O347:AH347),""))</f>
        <v/>
      </c>
      <c r="M347" s="500" t="str">
        <f>IF(終値!A347="","",IFERROR(4*STDEVP(終値!P347:AI347)/AVERAGE(終値!P347:AI347),""))</f>
        <v/>
      </c>
      <c r="N347" s="500" t="str">
        <f>IF(終値!A347="","",IFERROR(4*STDEVP(終値!Q347:AJ347)/AVERAGE(終値!Q347:AJ347),""))</f>
        <v/>
      </c>
      <c r="O347" s="500" t="str">
        <f>IF(終値!A347="","",IFERROR(4*STDEVP(終値!R347:AK347)/AVERAGE(終値!R347:AK347),""))</f>
        <v/>
      </c>
      <c r="P347" s="500" t="str">
        <f>IF(終値!A347="","",IFERROR(4*STDEVP(終値!S347:AL347)/AVERAGE(終値!S347:AL347),""))</f>
        <v/>
      </c>
      <c r="Q347" s="500" t="str">
        <f>IF(終値!A347="","",IFERROR(4*STDEVP(終値!T347:AM347)/AVERAGE(終値!T347:AM347),""))</f>
        <v/>
      </c>
      <c r="R347" s="500" t="str">
        <f>IF(終値!A347="","",IFERROR(4*STDEVP(終値!U347:AN347)/AVERAGE(終値!U347:AN347),""))</f>
        <v/>
      </c>
      <c r="S347" s="500" t="str">
        <f>IF(終値!A347="","",IFERROR(4*STDEVP(終値!V347:AO347)/AVERAGE(終値!V347:AO347),""))</f>
        <v/>
      </c>
      <c r="T347" s="500" t="str">
        <f>IF(終値!A347="","",IFERROR(4*STDEVP(終値!W347:AP347)/AVERAGE(終値!W347:AP347),""))</f>
        <v/>
      </c>
      <c r="U347" s="500" t="str">
        <f>IF(終値!A347="","",IFERROR(4*STDEVP(終値!X347:AQ347)/AVERAGE(終値!X347:AQ347),""))</f>
        <v/>
      </c>
      <c r="V347" s="500" t="str">
        <f>IF(終値!A347="","",IFERROR(4*STDEVP(終値!Y347:AR347)/AVERAGE(終値!Y347:AR347),""))</f>
        <v/>
      </c>
      <c r="W347" s="500" t="str">
        <f>IF(終値!A347="","",IFERROR(4*STDEVP(終値!Z347:AS347)/AVERAGE(終値!Z347:AS347),""))</f>
        <v/>
      </c>
      <c r="X347" s="500" t="str">
        <f>IF(終値!A347="","",IFERROR(4*STDEVP(終値!AA347:AT347)/AVERAGE(終値!AA347:AT347),""))</f>
        <v/>
      </c>
      <c r="Y347" s="500" t="str">
        <f>IF(終値!A347="","",IFERROR(4*STDEVP(終値!AB347:AU347)/AVERAGE(終値!AB347:AU347),""))</f>
        <v/>
      </c>
      <c r="Z347" s="500" t="str">
        <f>IF(終値!A347="","",IFERROR(4*STDEVP(終値!AC347:AV347)/AVERAGE(終値!AC347:AV347),""))</f>
        <v/>
      </c>
      <c r="AA347" s="500" t="str">
        <f>IF(終値!A347="","",IFERROR(4*STDEVP(終値!AD347:AW347)/AVERAGE(終値!AD347:AW347),""))</f>
        <v/>
      </c>
      <c r="AB347" s="500" t="str">
        <f>IF(終値!A347="","",IFERROR(4*STDEVP(終値!AE347:AX347)/AVERAGE(終値!AE347:AX347),""))</f>
        <v/>
      </c>
      <c r="AC347" s="500" t="str">
        <f>IF(終値!A347="","",IFERROR(4*STDEVP(終値!AF347:AY347)/AVERAGE(終値!AF347:AY347),""))</f>
        <v/>
      </c>
      <c r="AD347" s="500" t="str">
        <f>IF(終値!A347="","",IFERROR(4*STDEVP(終値!AG347:AZ347)/AVERAGE(終値!AG347:AZ347),""))</f>
        <v/>
      </c>
      <c r="AE347" s="500" t="str">
        <f>IF(終値!A347="","",IFERROR(4*STDEVP(終値!AH347:BA347)/AVERAGE(終値!AH347:BA347),""))</f>
        <v/>
      </c>
      <c r="AF347" s="500" t="str">
        <f>IF(終値!A347="","",IFERROR(4*STDEVP(終値!AI347:BB347)/AVERAGE(終値!AI347:BB347),""))</f>
        <v/>
      </c>
      <c r="AG347" s="500" t="str">
        <f>IF(終値!A347="","",IFERROR(4*STDEVP(終値!AJ347:BC347)/AVERAGE(終値!AJ347:BC347),""))</f>
        <v/>
      </c>
      <c r="AH347" s="500" t="str">
        <f>IF(終値!A347="","",IFERROR(4*STDEVP(終値!AK347:BD347)/AVERAGE(終値!AK347:BD347),""))</f>
        <v/>
      </c>
      <c r="AI347" s="500" t="str">
        <f>IF(終値!A347="","",IFERROR(4*STDEVP(終値!AL347:BE347)/AVERAGE(終値!AL347:BE347),""))</f>
        <v/>
      </c>
      <c r="AJ347" s="500" t="str">
        <f>IF(終値!A347="","",IFERROR(4*STDEVP(終値!AM347:BF347)/AVERAGE(終値!AM347:BF347),""))</f>
        <v/>
      </c>
      <c r="AK347" s="500" t="str">
        <f>IF(終値!A347="","",IFERROR(4*STDEVP(終値!AN347:BG347)/AVERAGE(終値!AN347:BG347),""))</f>
        <v/>
      </c>
      <c r="AL347" s="500" t="str">
        <f>IF(終値!A347="","",IFERROR(4*STDEVP(終値!AO347:BH347)/AVERAGE(終値!AO347:BH347),""))</f>
        <v/>
      </c>
      <c r="AM347" s="500" t="str">
        <f>IF(終値!A347="","",IFERROR(4*STDEVP(終値!AP347:BI347)/AVERAGE(終値!AP347:BI347),""))</f>
        <v/>
      </c>
      <c r="AN347" s="500" t="str">
        <f>IF(終値!A347="","",IFERROR(4*STDEVP(終値!AQ347:BJ347)/AVERAGE(終値!AQ347:BJ347),""))</f>
        <v/>
      </c>
      <c r="AO347" s="500" t="str">
        <f>IF(終値!A347="","",IFERROR(4*STDEVP(終値!AR347:BK347)/AVERAGE(終値!AR347:BK347),""))</f>
        <v/>
      </c>
      <c r="AP347" s="500" t="str">
        <f>IF(終値!A347="","",IFERROR(4*STDEVP(終値!AS347:BL347)/AVERAGE(終値!AS347:BL347),""))</f>
        <v/>
      </c>
    </row>
    <row r="348" spans="1:42">
      <c r="A348" s="497" t="str">
        <f>IF(終値!A348="","",終値!A348)</f>
        <v/>
      </c>
      <c r="B348" s="500" t="str">
        <f>IF(終値!A348="","",IFERROR(4*STDEVP(終値!E348:X348)/AVERAGE(終値!E348:X348),""))</f>
        <v/>
      </c>
      <c r="C348" s="500" t="str">
        <f>IF(終値!A348="","",IFERROR(4*STDEVP(終値!F348:Y348)/AVERAGE(終値!F348:Y348),""))</f>
        <v/>
      </c>
      <c r="D348" s="500" t="str">
        <f>IF(終値!A348="","",IFERROR(4*STDEVP(終値!G348:Z348)/AVERAGE(終値!G348:Z348),""))</f>
        <v/>
      </c>
      <c r="E348" s="500" t="str">
        <f>IF(終値!A348="","",IFERROR(4*STDEVP(終値!H348:AA348)/AVERAGE(終値!H348:AA348),""))</f>
        <v/>
      </c>
      <c r="F348" s="500" t="str">
        <f>IF(終値!A348="","",IFERROR(4*STDEVP(終値!I348:AB348)/AVERAGE(終値!I348:AB348),""))</f>
        <v/>
      </c>
      <c r="G348" s="500" t="str">
        <f>IF(終値!A348="","",IFERROR(4*STDEVP(終値!J348:AC348)/AVERAGE(終値!J348:AC348),""))</f>
        <v/>
      </c>
      <c r="H348" s="500" t="str">
        <f>IF(終値!A348="","",IFERROR(4*STDEVP(終値!K348:AD348)/AVERAGE(終値!K348:AD348),""))</f>
        <v/>
      </c>
      <c r="I348" s="500" t="str">
        <f>IF(終値!A348="","",IFERROR(4*STDEVP(終値!L348:AE348)/AVERAGE(終値!L348:AE348),""))</f>
        <v/>
      </c>
      <c r="J348" s="500" t="str">
        <f>IF(終値!A348="","",IFERROR(4*STDEVP(終値!M348:AF348)/AVERAGE(終値!M348:AF348),""))</f>
        <v/>
      </c>
      <c r="K348" s="500" t="str">
        <f>IF(終値!A348="","",IFERROR(4*STDEVP(終値!N348:AG348)/AVERAGE(終値!N348:AG348),""))</f>
        <v/>
      </c>
      <c r="L348" s="500" t="str">
        <f>IF(終値!A348="","",IFERROR(4*STDEVP(終値!O348:AH348)/AVERAGE(終値!O348:AH348),""))</f>
        <v/>
      </c>
      <c r="M348" s="500" t="str">
        <f>IF(終値!A348="","",IFERROR(4*STDEVP(終値!P348:AI348)/AVERAGE(終値!P348:AI348),""))</f>
        <v/>
      </c>
      <c r="N348" s="500" t="str">
        <f>IF(終値!A348="","",IFERROR(4*STDEVP(終値!Q348:AJ348)/AVERAGE(終値!Q348:AJ348),""))</f>
        <v/>
      </c>
      <c r="O348" s="500" t="str">
        <f>IF(終値!A348="","",IFERROR(4*STDEVP(終値!R348:AK348)/AVERAGE(終値!R348:AK348),""))</f>
        <v/>
      </c>
      <c r="P348" s="500" t="str">
        <f>IF(終値!A348="","",IFERROR(4*STDEVP(終値!S348:AL348)/AVERAGE(終値!S348:AL348),""))</f>
        <v/>
      </c>
      <c r="Q348" s="500" t="str">
        <f>IF(終値!A348="","",IFERROR(4*STDEVP(終値!T348:AM348)/AVERAGE(終値!T348:AM348),""))</f>
        <v/>
      </c>
      <c r="R348" s="500" t="str">
        <f>IF(終値!A348="","",IFERROR(4*STDEVP(終値!U348:AN348)/AVERAGE(終値!U348:AN348),""))</f>
        <v/>
      </c>
      <c r="S348" s="500" t="str">
        <f>IF(終値!A348="","",IFERROR(4*STDEVP(終値!V348:AO348)/AVERAGE(終値!V348:AO348),""))</f>
        <v/>
      </c>
      <c r="T348" s="500" t="str">
        <f>IF(終値!A348="","",IFERROR(4*STDEVP(終値!W348:AP348)/AVERAGE(終値!W348:AP348),""))</f>
        <v/>
      </c>
      <c r="U348" s="500" t="str">
        <f>IF(終値!A348="","",IFERROR(4*STDEVP(終値!X348:AQ348)/AVERAGE(終値!X348:AQ348),""))</f>
        <v/>
      </c>
      <c r="V348" s="500" t="str">
        <f>IF(終値!A348="","",IFERROR(4*STDEVP(終値!Y348:AR348)/AVERAGE(終値!Y348:AR348),""))</f>
        <v/>
      </c>
      <c r="W348" s="500" t="str">
        <f>IF(終値!A348="","",IFERROR(4*STDEVP(終値!Z348:AS348)/AVERAGE(終値!Z348:AS348),""))</f>
        <v/>
      </c>
      <c r="X348" s="500" t="str">
        <f>IF(終値!A348="","",IFERROR(4*STDEVP(終値!AA348:AT348)/AVERAGE(終値!AA348:AT348),""))</f>
        <v/>
      </c>
      <c r="Y348" s="500" t="str">
        <f>IF(終値!A348="","",IFERROR(4*STDEVP(終値!AB348:AU348)/AVERAGE(終値!AB348:AU348),""))</f>
        <v/>
      </c>
      <c r="Z348" s="500" t="str">
        <f>IF(終値!A348="","",IFERROR(4*STDEVP(終値!AC348:AV348)/AVERAGE(終値!AC348:AV348),""))</f>
        <v/>
      </c>
      <c r="AA348" s="500" t="str">
        <f>IF(終値!A348="","",IFERROR(4*STDEVP(終値!AD348:AW348)/AVERAGE(終値!AD348:AW348),""))</f>
        <v/>
      </c>
      <c r="AB348" s="500" t="str">
        <f>IF(終値!A348="","",IFERROR(4*STDEVP(終値!AE348:AX348)/AVERAGE(終値!AE348:AX348),""))</f>
        <v/>
      </c>
      <c r="AC348" s="500" t="str">
        <f>IF(終値!A348="","",IFERROR(4*STDEVP(終値!AF348:AY348)/AVERAGE(終値!AF348:AY348),""))</f>
        <v/>
      </c>
      <c r="AD348" s="500" t="str">
        <f>IF(終値!A348="","",IFERROR(4*STDEVP(終値!AG348:AZ348)/AVERAGE(終値!AG348:AZ348),""))</f>
        <v/>
      </c>
      <c r="AE348" s="500" t="str">
        <f>IF(終値!A348="","",IFERROR(4*STDEVP(終値!AH348:BA348)/AVERAGE(終値!AH348:BA348),""))</f>
        <v/>
      </c>
      <c r="AF348" s="500" t="str">
        <f>IF(終値!A348="","",IFERROR(4*STDEVP(終値!AI348:BB348)/AVERAGE(終値!AI348:BB348),""))</f>
        <v/>
      </c>
      <c r="AG348" s="500" t="str">
        <f>IF(終値!A348="","",IFERROR(4*STDEVP(終値!AJ348:BC348)/AVERAGE(終値!AJ348:BC348),""))</f>
        <v/>
      </c>
      <c r="AH348" s="500" t="str">
        <f>IF(終値!A348="","",IFERROR(4*STDEVP(終値!AK348:BD348)/AVERAGE(終値!AK348:BD348),""))</f>
        <v/>
      </c>
      <c r="AI348" s="500" t="str">
        <f>IF(終値!A348="","",IFERROR(4*STDEVP(終値!AL348:BE348)/AVERAGE(終値!AL348:BE348),""))</f>
        <v/>
      </c>
      <c r="AJ348" s="500" t="str">
        <f>IF(終値!A348="","",IFERROR(4*STDEVP(終値!AM348:BF348)/AVERAGE(終値!AM348:BF348),""))</f>
        <v/>
      </c>
      <c r="AK348" s="500" t="str">
        <f>IF(終値!A348="","",IFERROR(4*STDEVP(終値!AN348:BG348)/AVERAGE(終値!AN348:BG348),""))</f>
        <v/>
      </c>
      <c r="AL348" s="500" t="str">
        <f>IF(終値!A348="","",IFERROR(4*STDEVP(終値!AO348:BH348)/AVERAGE(終値!AO348:BH348),""))</f>
        <v/>
      </c>
      <c r="AM348" s="500" t="str">
        <f>IF(終値!A348="","",IFERROR(4*STDEVP(終値!AP348:BI348)/AVERAGE(終値!AP348:BI348),""))</f>
        <v/>
      </c>
      <c r="AN348" s="500" t="str">
        <f>IF(終値!A348="","",IFERROR(4*STDEVP(終値!AQ348:BJ348)/AVERAGE(終値!AQ348:BJ348),""))</f>
        <v/>
      </c>
      <c r="AO348" s="500" t="str">
        <f>IF(終値!A348="","",IFERROR(4*STDEVP(終値!AR348:BK348)/AVERAGE(終値!AR348:BK348),""))</f>
        <v/>
      </c>
      <c r="AP348" s="500" t="str">
        <f>IF(終値!A348="","",IFERROR(4*STDEVP(終値!AS348:BL348)/AVERAGE(終値!AS348:BL348),""))</f>
        <v/>
      </c>
    </row>
    <row r="349" spans="1:42">
      <c r="A349" s="497" t="str">
        <f>IF(終値!A349="","",終値!A349)</f>
        <v/>
      </c>
      <c r="B349" s="500" t="str">
        <f>IF(終値!A349="","",IFERROR(4*STDEVP(終値!E349:X349)/AVERAGE(終値!E349:X349),""))</f>
        <v/>
      </c>
      <c r="C349" s="500" t="str">
        <f>IF(終値!A349="","",IFERROR(4*STDEVP(終値!F349:Y349)/AVERAGE(終値!F349:Y349),""))</f>
        <v/>
      </c>
      <c r="D349" s="500" t="str">
        <f>IF(終値!A349="","",IFERROR(4*STDEVP(終値!G349:Z349)/AVERAGE(終値!G349:Z349),""))</f>
        <v/>
      </c>
      <c r="E349" s="500" t="str">
        <f>IF(終値!A349="","",IFERROR(4*STDEVP(終値!H349:AA349)/AVERAGE(終値!H349:AA349),""))</f>
        <v/>
      </c>
      <c r="F349" s="500" t="str">
        <f>IF(終値!A349="","",IFERROR(4*STDEVP(終値!I349:AB349)/AVERAGE(終値!I349:AB349),""))</f>
        <v/>
      </c>
      <c r="G349" s="500" t="str">
        <f>IF(終値!A349="","",IFERROR(4*STDEVP(終値!J349:AC349)/AVERAGE(終値!J349:AC349),""))</f>
        <v/>
      </c>
      <c r="H349" s="500" t="str">
        <f>IF(終値!A349="","",IFERROR(4*STDEVP(終値!K349:AD349)/AVERAGE(終値!K349:AD349),""))</f>
        <v/>
      </c>
      <c r="I349" s="500" t="str">
        <f>IF(終値!A349="","",IFERROR(4*STDEVP(終値!L349:AE349)/AVERAGE(終値!L349:AE349),""))</f>
        <v/>
      </c>
      <c r="J349" s="500" t="str">
        <f>IF(終値!A349="","",IFERROR(4*STDEVP(終値!M349:AF349)/AVERAGE(終値!M349:AF349),""))</f>
        <v/>
      </c>
      <c r="K349" s="500" t="str">
        <f>IF(終値!A349="","",IFERROR(4*STDEVP(終値!N349:AG349)/AVERAGE(終値!N349:AG349),""))</f>
        <v/>
      </c>
      <c r="L349" s="500" t="str">
        <f>IF(終値!A349="","",IFERROR(4*STDEVP(終値!O349:AH349)/AVERAGE(終値!O349:AH349),""))</f>
        <v/>
      </c>
      <c r="M349" s="500" t="str">
        <f>IF(終値!A349="","",IFERROR(4*STDEVP(終値!P349:AI349)/AVERAGE(終値!P349:AI349),""))</f>
        <v/>
      </c>
      <c r="N349" s="500" t="str">
        <f>IF(終値!A349="","",IFERROR(4*STDEVP(終値!Q349:AJ349)/AVERAGE(終値!Q349:AJ349),""))</f>
        <v/>
      </c>
      <c r="O349" s="500" t="str">
        <f>IF(終値!A349="","",IFERROR(4*STDEVP(終値!R349:AK349)/AVERAGE(終値!R349:AK349),""))</f>
        <v/>
      </c>
      <c r="P349" s="500" t="str">
        <f>IF(終値!A349="","",IFERROR(4*STDEVP(終値!S349:AL349)/AVERAGE(終値!S349:AL349),""))</f>
        <v/>
      </c>
      <c r="Q349" s="500" t="str">
        <f>IF(終値!A349="","",IFERROR(4*STDEVP(終値!T349:AM349)/AVERAGE(終値!T349:AM349),""))</f>
        <v/>
      </c>
      <c r="R349" s="500" t="str">
        <f>IF(終値!A349="","",IFERROR(4*STDEVP(終値!U349:AN349)/AVERAGE(終値!U349:AN349),""))</f>
        <v/>
      </c>
      <c r="S349" s="500" t="str">
        <f>IF(終値!A349="","",IFERROR(4*STDEVP(終値!V349:AO349)/AVERAGE(終値!V349:AO349),""))</f>
        <v/>
      </c>
      <c r="T349" s="500" t="str">
        <f>IF(終値!A349="","",IFERROR(4*STDEVP(終値!W349:AP349)/AVERAGE(終値!W349:AP349),""))</f>
        <v/>
      </c>
      <c r="U349" s="500" t="str">
        <f>IF(終値!A349="","",IFERROR(4*STDEVP(終値!X349:AQ349)/AVERAGE(終値!X349:AQ349),""))</f>
        <v/>
      </c>
      <c r="V349" s="500" t="str">
        <f>IF(終値!A349="","",IFERROR(4*STDEVP(終値!Y349:AR349)/AVERAGE(終値!Y349:AR349),""))</f>
        <v/>
      </c>
      <c r="W349" s="500" t="str">
        <f>IF(終値!A349="","",IFERROR(4*STDEVP(終値!Z349:AS349)/AVERAGE(終値!Z349:AS349),""))</f>
        <v/>
      </c>
      <c r="X349" s="500" t="str">
        <f>IF(終値!A349="","",IFERROR(4*STDEVP(終値!AA349:AT349)/AVERAGE(終値!AA349:AT349),""))</f>
        <v/>
      </c>
      <c r="Y349" s="500" t="str">
        <f>IF(終値!A349="","",IFERROR(4*STDEVP(終値!AB349:AU349)/AVERAGE(終値!AB349:AU349),""))</f>
        <v/>
      </c>
      <c r="Z349" s="500" t="str">
        <f>IF(終値!A349="","",IFERROR(4*STDEVP(終値!AC349:AV349)/AVERAGE(終値!AC349:AV349),""))</f>
        <v/>
      </c>
      <c r="AA349" s="500" t="str">
        <f>IF(終値!A349="","",IFERROR(4*STDEVP(終値!AD349:AW349)/AVERAGE(終値!AD349:AW349),""))</f>
        <v/>
      </c>
      <c r="AB349" s="500" t="str">
        <f>IF(終値!A349="","",IFERROR(4*STDEVP(終値!AE349:AX349)/AVERAGE(終値!AE349:AX349),""))</f>
        <v/>
      </c>
      <c r="AC349" s="500" t="str">
        <f>IF(終値!A349="","",IFERROR(4*STDEVP(終値!AF349:AY349)/AVERAGE(終値!AF349:AY349),""))</f>
        <v/>
      </c>
      <c r="AD349" s="500" t="str">
        <f>IF(終値!A349="","",IFERROR(4*STDEVP(終値!AG349:AZ349)/AVERAGE(終値!AG349:AZ349),""))</f>
        <v/>
      </c>
      <c r="AE349" s="500" t="str">
        <f>IF(終値!A349="","",IFERROR(4*STDEVP(終値!AH349:BA349)/AVERAGE(終値!AH349:BA349),""))</f>
        <v/>
      </c>
      <c r="AF349" s="500" t="str">
        <f>IF(終値!A349="","",IFERROR(4*STDEVP(終値!AI349:BB349)/AVERAGE(終値!AI349:BB349),""))</f>
        <v/>
      </c>
      <c r="AG349" s="500" t="str">
        <f>IF(終値!A349="","",IFERROR(4*STDEVP(終値!AJ349:BC349)/AVERAGE(終値!AJ349:BC349),""))</f>
        <v/>
      </c>
      <c r="AH349" s="500" t="str">
        <f>IF(終値!A349="","",IFERROR(4*STDEVP(終値!AK349:BD349)/AVERAGE(終値!AK349:BD349),""))</f>
        <v/>
      </c>
      <c r="AI349" s="500" t="str">
        <f>IF(終値!A349="","",IFERROR(4*STDEVP(終値!AL349:BE349)/AVERAGE(終値!AL349:BE349),""))</f>
        <v/>
      </c>
      <c r="AJ349" s="500" t="str">
        <f>IF(終値!A349="","",IFERROR(4*STDEVP(終値!AM349:BF349)/AVERAGE(終値!AM349:BF349),""))</f>
        <v/>
      </c>
      <c r="AK349" s="500" t="str">
        <f>IF(終値!A349="","",IFERROR(4*STDEVP(終値!AN349:BG349)/AVERAGE(終値!AN349:BG349),""))</f>
        <v/>
      </c>
      <c r="AL349" s="500" t="str">
        <f>IF(終値!A349="","",IFERROR(4*STDEVP(終値!AO349:BH349)/AVERAGE(終値!AO349:BH349),""))</f>
        <v/>
      </c>
      <c r="AM349" s="500" t="str">
        <f>IF(終値!A349="","",IFERROR(4*STDEVP(終値!AP349:BI349)/AVERAGE(終値!AP349:BI349),""))</f>
        <v/>
      </c>
      <c r="AN349" s="500" t="str">
        <f>IF(終値!A349="","",IFERROR(4*STDEVP(終値!AQ349:BJ349)/AVERAGE(終値!AQ349:BJ349),""))</f>
        <v/>
      </c>
      <c r="AO349" s="500" t="str">
        <f>IF(終値!A349="","",IFERROR(4*STDEVP(終値!AR349:BK349)/AVERAGE(終値!AR349:BK349),""))</f>
        <v/>
      </c>
      <c r="AP349" s="500" t="str">
        <f>IF(終値!A349="","",IFERROR(4*STDEVP(終値!AS349:BL349)/AVERAGE(終値!AS349:BL349),""))</f>
        <v/>
      </c>
    </row>
    <row r="350" spans="1:42">
      <c r="A350" s="497" t="str">
        <f>IF(終値!A350="","",終値!A350)</f>
        <v/>
      </c>
      <c r="B350" s="500" t="str">
        <f>IF(終値!A350="","",IFERROR(4*STDEVP(終値!E350:X350)/AVERAGE(終値!E350:X350),""))</f>
        <v/>
      </c>
      <c r="C350" s="500" t="str">
        <f>IF(終値!A350="","",IFERROR(4*STDEVP(終値!F350:Y350)/AVERAGE(終値!F350:Y350),""))</f>
        <v/>
      </c>
      <c r="D350" s="500" t="str">
        <f>IF(終値!A350="","",IFERROR(4*STDEVP(終値!G350:Z350)/AVERAGE(終値!G350:Z350),""))</f>
        <v/>
      </c>
      <c r="E350" s="500" t="str">
        <f>IF(終値!A350="","",IFERROR(4*STDEVP(終値!H350:AA350)/AVERAGE(終値!H350:AA350),""))</f>
        <v/>
      </c>
      <c r="F350" s="500" t="str">
        <f>IF(終値!A350="","",IFERROR(4*STDEVP(終値!I350:AB350)/AVERAGE(終値!I350:AB350),""))</f>
        <v/>
      </c>
      <c r="G350" s="500" t="str">
        <f>IF(終値!A350="","",IFERROR(4*STDEVP(終値!J350:AC350)/AVERAGE(終値!J350:AC350),""))</f>
        <v/>
      </c>
      <c r="H350" s="500" t="str">
        <f>IF(終値!A350="","",IFERROR(4*STDEVP(終値!K350:AD350)/AVERAGE(終値!K350:AD350),""))</f>
        <v/>
      </c>
      <c r="I350" s="500" t="str">
        <f>IF(終値!A350="","",IFERROR(4*STDEVP(終値!L350:AE350)/AVERAGE(終値!L350:AE350),""))</f>
        <v/>
      </c>
      <c r="J350" s="500" t="str">
        <f>IF(終値!A350="","",IFERROR(4*STDEVP(終値!M350:AF350)/AVERAGE(終値!M350:AF350),""))</f>
        <v/>
      </c>
      <c r="K350" s="500" t="str">
        <f>IF(終値!A350="","",IFERROR(4*STDEVP(終値!N350:AG350)/AVERAGE(終値!N350:AG350),""))</f>
        <v/>
      </c>
      <c r="L350" s="500" t="str">
        <f>IF(終値!A350="","",IFERROR(4*STDEVP(終値!O350:AH350)/AVERAGE(終値!O350:AH350),""))</f>
        <v/>
      </c>
      <c r="M350" s="500" t="str">
        <f>IF(終値!A350="","",IFERROR(4*STDEVP(終値!P350:AI350)/AVERAGE(終値!P350:AI350),""))</f>
        <v/>
      </c>
      <c r="N350" s="500" t="str">
        <f>IF(終値!A350="","",IFERROR(4*STDEVP(終値!Q350:AJ350)/AVERAGE(終値!Q350:AJ350),""))</f>
        <v/>
      </c>
      <c r="O350" s="500" t="str">
        <f>IF(終値!A350="","",IFERROR(4*STDEVP(終値!R350:AK350)/AVERAGE(終値!R350:AK350),""))</f>
        <v/>
      </c>
      <c r="P350" s="500" t="str">
        <f>IF(終値!A350="","",IFERROR(4*STDEVP(終値!S350:AL350)/AVERAGE(終値!S350:AL350),""))</f>
        <v/>
      </c>
      <c r="Q350" s="500" t="str">
        <f>IF(終値!A350="","",IFERROR(4*STDEVP(終値!T350:AM350)/AVERAGE(終値!T350:AM350),""))</f>
        <v/>
      </c>
      <c r="R350" s="500" t="str">
        <f>IF(終値!A350="","",IFERROR(4*STDEVP(終値!U350:AN350)/AVERAGE(終値!U350:AN350),""))</f>
        <v/>
      </c>
      <c r="S350" s="500" t="str">
        <f>IF(終値!A350="","",IFERROR(4*STDEVP(終値!V350:AO350)/AVERAGE(終値!V350:AO350),""))</f>
        <v/>
      </c>
      <c r="T350" s="500" t="str">
        <f>IF(終値!A350="","",IFERROR(4*STDEVP(終値!W350:AP350)/AVERAGE(終値!W350:AP350),""))</f>
        <v/>
      </c>
      <c r="U350" s="500" t="str">
        <f>IF(終値!A350="","",IFERROR(4*STDEVP(終値!X350:AQ350)/AVERAGE(終値!X350:AQ350),""))</f>
        <v/>
      </c>
      <c r="V350" s="500" t="str">
        <f>IF(終値!A350="","",IFERROR(4*STDEVP(終値!Y350:AR350)/AVERAGE(終値!Y350:AR350),""))</f>
        <v/>
      </c>
      <c r="W350" s="500" t="str">
        <f>IF(終値!A350="","",IFERROR(4*STDEVP(終値!Z350:AS350)/AVERAGE(終値!Z350:AS350),""))</f>
        <v/>
      </c>
      <c r="X350" s="500" t="str">
        <f>IF(終値!A350="","",IFERROR(4*STDEVP(終値!AA350:AT350)/AVERAGE(終値!AA350:AT350),""))</f>
        <v/>
      </c>
      <c r="Y350" s="500" t="str">
        <f>IF(終値!A350="","",IFERROR(4*STDEVP(終値!AB350:AU350)/AVERAGE(終値!AB350:AU350),""))</f>
        <v/>
      </c>
      <c r="Z350" s="500" t="str">
        <f>IF(終値!A350="","",IFERROR(4*STDEVP(終値!AC350:AV350)/AVERAGE(終値!AC350:AV350),""))</f>
        <v/>
      </c>
      <c r="AA350" s="500" t="str">
        <f>IF(終値!A350="","",IFERROR(4*STDEVP(終値!AD350:AW350)/AVERAGE(終値!AD350:AW350),""))</f>
        <v/>
      </c>
      <c r="AB350" s="500" t="str">
        <f>IF(終値!A350="","",IFERROR(4*STDEVP(終値!AE350:AX350)/AVERAGE(終値!AE350:AX350),""))</f>
        <v/>
      </c>
      <c r="AC350" s="500" t="str">
        <f>IF(終値!A350="","",IFERROR(4*STDEVP(終値!AF350:AY350)/AVERAGE(終値!AF350:AY350),""))</f>
        <v/>
      </c>
      <c r="AD350" s="500" t="str">
        <f>IF(終値!A350="","",IFERROR(4*STDEVP(終値!AG350:AZ350)/AVERAGE(終値!AG350:AZ350),""))</f>
        <v/>
      </c>
      <c r="AE350" s="500" t="str">
        <f>IF(終値!A350="","",IFERROR(4*STDEVP(終値!AH350:BA350)/AVERAGE(終値!AH350:BA350),""))</f>
        <v/>
      </c>
      <c r="AF350" s="500" t="str">
        <f>IF(終値!A350="","",IFERROR(4*STDEVP(終値!AI350:BB350)/AVERAGE(終値!AI350:BB350),""))</f>
        <v/>
      </c>
      <c r="AG350" s="500" t="str">
        <f>IF(終値!A350="","",IFERROR(4*STDEVP(終値!AJ350:BC350)/AVERAGE(終値!AJ350:BC350),""))</f>
        <v/>
      </c>
      <c r="AH350" s="500" t="str">
        <f>IF(終値!A350="","",IFERROR(4*STDEVP(終値!AK350:BD350)/AVERAGE(終値!AK350:BD350),""))</f>
        <v/>
      </c>
      <c r="AI350" s="500" t="str">
        <f>IF(終値!A350="","",IFERROR(4*STDEVP(終値!AL350:BE350)/AVERAGE(終値!AL350:BE350),""))</f>
        <v/>
      </c>
      <c r="AJ350" s="500" t="str">
        <f>IF(終値!A350="","",IFERROR(4*STDEVP(終値!AM350:BF350)/AVERAGE(終値!AM350:BF350),""))</f>
        <v/>
      </c>
      <c r="AK350" s="500" t="str">
        <f>IF(終値!A350="","",IFERROR(4*STDEVP(終値!AN350:BG350)/AVERAGE(終値!AN350:BG350),""))</f>
        <v/>
      </c>
      <c r="AL350" s="500" t="str">
        <f>IF(終値!A350="","",IFERROR(4*STDEVP(終値!AO350:BH350)/AVERAGE(終値!AO350:BH350),""))</f>
        <v/>
      </c>
      <c r="AM350" s="500" t="str">
        <f>IF(終値!A350="","",IFERROR(4*STDEVP(終値!AP350:BI350)/AVERAGE(終値!AP350:BI350),""))</f>
        <v/>
      </c>
      <c r="AN350" s="500" t="str">
        <f>IF(終値!A350="","",IFERROR(4*STDEVP(終値!AQ350:BJ350)/AVERAGE(終値!AQ350:BJ350),""))</f>
        <v/>
      </c>
      <c r="AO350" s="500" t="str">
        <f>IF(終値!A350="","",IFERROR(4*STDEVP(終値!AR350:BK350)/AVERAGE(終値!AR350:BK350),""))</f>
        <v/>
      </c>
      <c r="AP350" s="500" t="str">
        <f>IF(終値!A350="","",IFERROR(4*STDEVP(終値!AS350:BL350)/AVERAGE(終値!AS350:BL350),""))</f>
        <v/>
      </c>
    </row>
    <row r="351" spans="1:42">
      <c r="A351" s="497" t="str">
        <f>IF(終値!A351="","",終値!A351)</f>
        <v/>
      </c>
      <c r="B351" s="500" t="str">
        <f>IF(終値!A351="","",IFERROR(4*STDEVP(終値!E351:X351)/AVERAGE(終値!E351:X351),""))</f>
        <v/>
      </c>
      <c r="C351" s="500" t="str">
        <f>IF(終値!A351="","",IFERROR(4*STDEVP(終値!F351:Y351)/AVERAGE(終値!F351:Y351),""))</f>
        <v/>
      </c>
      <c r="D351" s="500" t="str">
        <f>IF(終値!A351="","",IFERROR(4*STDEVP(終値!G351:Z351)/AVERAGE(終値!G351:Z351),""))</f>
        <v/>
      </c>
      <c r="E351" s="500" t="str">
        <f>IF(終値!A351="","",IFERROR(4*STDEVP(終値!H351:AA351)/AVERAGE(終値!H351:AA351),""))</f>
        <v/>
      </c>
      <c r="F351" s="500" t="str">
        <f>IF(終値!A351="","",IFERROR(4*STDEVP(終値!I351:AB351)/AVERAGE(終値!I351:AB351),""))</f>
        <v/>
      </c>
      <c r="G351" s="500" t="str">
        <f>IF(終値!A351="","",IFERROR(4*STDEVP(終値!J351:AC351)/AVERAGE(終値!J351:AC351),""))</f>
        <v/>
      </c>
      <c r="H351" s="500" t="str">
        <f>IF(終値!A351="","",IFERROR(4*STDEVP(終値!K351:AD351)/AVERAGE(終値!K351:AD351),""))</f>
        <v/>
      </c>
      <c r="I351" s="500" t="str">
        <f>IF(終値!A351="","",IFERROR(4*STDEVP(終値!L351:AE351)/AVERAGE(終値!L351:AE351),""))</f>
        <v/>
      </c>
      <c r="J351" s="500" t="str">
        <f>IF(終値!A351="","",IFERROR(4*STDEVP(終値!M351:AF351)/AVERAGE(終値!M351:AF351),""))</f>
        <v/>
      </c>
      <c r="K351" s="500" t="str">
        <f>IF(終値!A351="","",IFERROR(4*STDEVP(終値!N351:AG351)/AVERAGE(終値!N351:AG351),""))</f>
        <v/>
      </c>
      <c r="L351" s="500" t="str">
        <f>IF(終値!A351="","",IFERROR(4*STDEVP(終値!O351:AH351)/AVERAGE(終値!O351:AH351),""))</f>
        <v/>
      </c>
      <c r="M351" s="500" t="str">
        <f>IF(終値!A351="","",IFERROR(4*STDEVP(終値!P351:AI351)/AVERAGE(終値!P351:AI351),""))</f>
        <v/>
      </c>
      <c r="N351" s="500" t="str">
        <f>IF(終値!A351="","",IFERROR(4*STDEVP(終値!Q351:AJ351)/AVERAGE(終値!Q351:AJ351),""))</f>
        <v/>
      </c>
      <c r="O351" s="500" t="str">
        <f>IF(終値!A351="","",IFERROR(4*STDEVP(終値!R351:AK351)/AVERAGE(終値!R351:AK351),""))</f>
        <v/>
      </c>
      <c r="P351" s="500" t="str">
        <f>IF(終値!A351="","",IFERROR(4*STDEVP(終値!S351:AL351)/AVERAGE(終値!S351:AL351),""))</f>
        <v/>
      </c>
      <c r="Q351" s="500" t="str">
        <f>IF(終値!A351="","",IFERROR(4*STDEVP(終値!T351:AM351)/AVERAGE(終値!T351:AM351),""))</f>
        <v/>
      </c>
      <c r="R351" s="500" t="str">
        <f>IF(終値!A351="","",IFERROR(4*STDEVP(終値!U351:AN351)/AVERAGE(終値!U351:AN351),""))</f>
        <v/>
      </c>
      <c r="S351" s="500" t="str">
        <f>IF(終値!A351="","",IFERROR(4*STDEVP(終値!V351:AO351)/AVERAGE(終値!V351:AO351),""))</f>
        <v/>
      </c>
      <c r="T351" s="500" t="str">
        <f>IF(終値!A351="","",IFERROR(4*STDEVP(終値!W351:AP351)/AVERAGE(終値!W351:AP351),""))</f>
        <v/>
      </c>
      <c r="U351" s="500" t="str">
        <f>IF(終値!A351="","",IFERROR(4*STDEVP(終値!X351:AQ351)/AVERAGE(終値!X351:AQ351),""))</f>
        <v/>
      </c>
      <c r="V351" s="500" t="str">
        <f>IF(終値!A351="","",IFERROR(4*STDEVP(終値!Y351:AR351)/AVERAGE(終値!Y351:AR351),""))</f>
        <v/>
      </c>
      <c r="W351" s="500" t="str">
        <f>IF(終値!A351="","",IFERROR(4*STDEVP(終値!Z351:AS351)/AVERAGE(終値!Z351:AS351),""))</f>
        <v/>
      </c>
      <c r="X351" s="500" t="str">
        <f>IF(終値!A351="","",IFERROR(4*STDEVP(終値!AA351:AT351)/AVERAGE(終値!AA351:AT351),""))</f>
        <v/>
      </c>
      <c r="Y351" s="500" t="str">
        <f>IF(終値!A351="","",IFERROR(4*STDEVP(終値!AB351:AU351)/AVERAGE(終値!AB351:AU351),""))</f>
        <v/>
      </c>
      <c r="Z351" s="500" t="str">
        <f>IF(終値!A351="","",IFERROR(4*STDEVP(終値!AC351:AV351)/AVERAGE(終値!AC351:AV351),""))</f>
        <v/>
      </c>
      <c r="AA351" s="500" t="str">
        <f>IF(終値!A351="","",IFERROR(4*STDEVP(終値!AD351:AW351)/AVERAGE(終値!AD351:AW351),""))</f>
        <v/>
      </c>
      <c r="AB351" s="500" t="str">
        <f>IF(終値!A351="","",IFERROR(4*STDEVP(終値!AE351:AX351)/AVERAGE(終値!AE351:AX351),""))</f>
        <v/>
      </c>
      <c r="AC351" s="500" t="str">
        <f>IF(終値!A351="","",IFERROR(4*STDEVP(終値!AF351:AY351)/AVERAGE(終値!AF351:AY351),""))</f>
        <v/>
      </c>
      <c r="AD351" s="500" t="str">
        <f>IF(終値!A351="","",IFERROR(4*STDEVP(終値!AG351:AZ351)/AVERAGE(終値!AG351:AZ351),""))</f>
        <v/>
      </c>
      <c r="AE351" s="500" t="str">
        <f>IF(終値!A351="","",IFERROR(4*STDEVP(終値!AH351:BA351)/AVERAGE(終値!AH351:BA351),""))</f>
        <v/>
      </c>
      <c r="AF351" s="500" t="str">
        <f>IF(終値!A351="","",IFERROR(4*STDEVP(終値!AI351:BB351)/AVERAGE(終値!AI351:BB351),""))</f>
        <v/>
      </c>
      <c r="AG351" s="500" t="str">
        <f>IF(終値!A351="","",IFERROR(4*STDEVP(終値!AJ351:BC351)/AVERAGE(終値!AJ351:BC351),""))</f>
        <v/>
      </c>
      <c r="AH351" s="500" t="str">
        <f>IF(終値!A351="","",IFERROR(4*STDEVP(終値!AK351:BD351)/AVERAGE(終値!AK351:BD351),""))</f>
        <v/>
      </c>
      <c r="AI351" s="500" t="str">
        <f>IF(終値!A351="","",IFERROR(4*STDEVP(終値!AL351:BE351)/AVERAGE(終値!AL351:BE351),""))</f>
        <v/>
      </c>
      <c r="AJ351" s="500" t="str">
        <f>IF(終値!A351="","",IFERROR(4*STDEVP(終値!AM351:BF351)/AVERAGE(終値!AM351:BF351),""))</f>
        <v/>
      </c>
      <c r="AK351" s="500" t="str">
        <f>IF(終値!A351="","",IFERROR(4*STDEVP(終値!AN351:BG351)/AVERAGE(終値!AN351:BG351),""))</f>
        <v/>
      </c>
      <c r="AL351" s="500" t="str">
        <f>IF(終値!A351="","",IFERROR(4*STDEVP(終値!AO351:BH351)/AVERAGE(終値!AO351:BH351),""))</f>
        <v/>
      </c>
      <c r="AM351" s="500" t="str">
        <f>IF(終値!A351="","",IFERROR(4*STDEVP(終値!AP351:BI351)/AVERAGE(終値!AP351:BI351),""))</f>
        <v/>
      </c>
      <c r="AN351" s="500" t="str">
        <f>IF(終値!A351="","",IFERROR(4*STDEVP(終値!AQ351:BJ351)/AVERAGE(終値!AQ351:BJ351),""))</f>
        <v/>
      </c>
      <c r="AO351" s="500" t="str">
        <f>IF(終値!A351="","",IFERROR(4*STDEVP(終値!AR351:BK351)/AVERAGE(終値!AR351:BK351),""))</f>
        <v/>
      </c>
      <c r="AP351" s="500" t="str">
        <f>IF(終値!A351="","",IFERROR(4*STDEVP(終値!AS351:BL351)/AVERAGE(終値!AS351:BL351),""))</f>
        <v/>
      </c>
    </row>
    <row r="352" spans="1:42">
      <c r="A352" s="497" t="str">
        <f>IF(終値!A352="","",終値!A352)</f>
        <v/>
      </c>
      <c r="B352" s="500" t="str">
        <f>IF(終値!A352="","",IFERROR(4*STDEVP(終値!E352:X352)/AVERAGE(終値!E352:X352),""))</f>
        <v/>
      </c>
      <c r="C352" s="500" t="str">
        <f>IF(終値!A352="","",IFERROR(4*STDEVP(終値!F352:Y352)/AVERAGE(終値!F352:Y352),""))</f>
        <v/>
      </c>
      <c r="D352" s="500" t="str">
        <f>IF(終値!A352="","",IFERROR(4*STDEVP(終値!G352:Z352)/AVERAGE(終値!G352:Z352),""))</f>
        <v/>
      </c>
      <c r="E352" s="500" t="str">
        <f>IF(終値!A352="","",IFERROR(4*STDEVP(終値!H352:AA352)/AVERAGE(終値!H352:AA352),""))</f>
        <v/>
      </c>
      <c r="F352" s="500" t="str">
        <f>IF(終値!A352="","",IFERROR(4*STDEVP(終値!I352:AB352)/AVERAGE(終値!I352:AB352),""))</f>
        <v/>
      </c>
      <c r="G352" s="500" t="str">
        <f>IF(終値!A352="","",IFERROR(4*STDEVP(終値!J352:AC352)/AVERAGE(終値!J352:AC352),""))</f>
        <v/>
      </c>
      <c r="H352" s="500" t="str">
        <f>IF(終値!A352="","",IFERROR(4*STDEVP(終値!K352:AD352)/AVERAGE(終値!K352:AD352),""))</f>
        <v/>
      </c>
      <c r="I352" s="500" t="str">
        <f>IF(終値!A352="","",IFERROR(4*STDEVP(終値!L352:AE352)/AVERAGE(終値!L352:AE352),""))</f>
        <v/>
      </c>
      <c r="J352" s="500" t="str">
        <f>IF(終値!A352="","",IFERROR(4*STDEVP(終値!M352:AF352)/AVERAGE(終値!M352:AF352),""))</f>
        <v/>
      </c>
      <c r="K352" s="500" t="str">
        <f>IF(終値!A352="","",IFERROR(4*STDEVP(終値!N352:AG352)/AVERAGE(終値!N352:AG352),""))</f>
        <v/>
      </c>
      <c r="L352" s="500" t="str">
        <f>IF(終値!A352="","",IFERROR(4*STDEVP(終値!O352:AH352)/AVERAGE(終値!O352:AH352),""))</f>
        <v/>
      </c>
      <c r="M352" s="500" t="str">
        <f>IF(終値!A352="","",IFERROR(4*STDEVP(終値!P352:AI352)/AVERAGE(終値!P352:AI352),""))</f>
        <v/>
      </c>
      <c r="N352" s="500" t="str">
        <f>IF(終値!A352="","",IFERROR(4*STDEVP(終値!Q352:AJ352)/AVERAGE(終値!Q352:AJ352),""))</f>
        <v/>
      </c>
      <c r="O352" s="500" t="str">
        <f>IF(終値!A352="","",IFERROR(4*STDEVP(終値!R352:AK352)/AVERAGE(終値!R352:AK352),""))</f>
        <v/>
      </c>
      <c r="P352" s="500" t="str">
        <f>IF(終値!A352="","",IFERROR(4*STDEVP(終値!S352:AL352)/AVERAGE(終値!S352:AL352),""))</f>
        <v/>
      </c>
      <c r="Q352" s="500" t="str">
        <f>IF(終値!A352="","",IFERROR(4*STDEVP(終値!T352:AM352)/AVERAGE(終値!T352:AM352),""))</f>
        <v/>
      </c>
      <c r="R352" s="500" t="str">
        <f>IF(終値!A352="","",IFERROR(4*STDEVP(終値!U352:AN352)/AVERAGE(終値!U352:AN352),""))</f>
        <v/>
      </c>
      <c r="S352" s="500" t="str">
        <f>IF(終値!A352="","",IFERROR(4*STDEVP(終値!V352:AO352)/AVERAGE(終値!V352:AO352),""))</f>
        <v/>
      </c>
      <c r="T352" s="500" t="str">
        <f>IF(終値!A352="","",IFERROR(4*STDEVP(終値!W352:AP352)/AVERAGE(終値!W352:AP352),""))</f>
        <v/>
      </c>
      <c r="U352" s="500" t="str">
        <f>IF(終値!A352="","",IFERROR(4*STDEVP(終値!X352:AQ352)/AVERAGE(終値!X352:AQ352),""))</f>
        <v/>
      </c>
      <c r="V352" s="500" t="str">
        <f>IF(終値!A352="","",IFERROR(4*STDEVP(終値!Y352:AR352)/AVERAGE(終値!Y352:AR352),""))</f>
        <v/>
      </c>
      <c r="W352" s="500" t="str">
        <f>IF(終値!A352="","",IFERROR(4*STDEVP(終値!Z352:AS352)/AVERAGE(終値!Z352:AS352),""))</f>
        <v/>
      </c>
      <c r="X352" s="500" t="str">
        <f>IF(終値!A352="","",IFERROR(4*STDEVP(終値!AA352:AT352)/AVERAGE(終値!AA352:AT352),""))</f>
        <v/>
      </c>
      <c r="Y352" s="500" t="str">
        <f>IF(終値!A352="","",IFERROR(4*STDEVP(終値!AB352:AU352)/AVERAGE(終値!AB352:AU352),""))</f>
        <v/>
      </c>
      <c r="Z352" s="500" t="str">
        <f>IF(終値!A352="","",IFERROR(4*STDEVP(終値!AC352:AV352)/AVERAGE(終値!AC352:AV352),""))</f>
        <v/>
      </c>
      <c r="AA352" s="500" t="str">
        <f>IF(終値!A352="","",IFERROR(4*STDEVP(終値!AD352:AW352)/AVERAGE(終値!AD352:AW352),""))</f>
        <v/>
      </c>
      <c r="AB352" s="500" t="str">
        <f>IF(終値!A352="","",IFERROR(4*STDEVP(終値!AE352:AX352)/AVERAGE(終値!AE352:AX352),""))</f>
        <v/>
      </c>
      <c r="AC352" s="500" t="str">
        <f>IF(終値!A352="","",IFERROR(4*STDEVP(終値!AF352:AY352)/AVERAGE(終値!AF352:AY352),""))</f>
        <v/>
      </c>
      <c r="AD352" s="500" t="str">
        <f>IF(終値!A352="","",IFERROR(4*STDEVP(終値!AG352:AZ352)/AVERAGE(終値!AG352:AZ352),""))</f>
        <v/>
      </c>
      <c r="AE352" s="500" t="str">
        <f>IF(終値!A352="","",IFERROR(4*STDEVP(終値!AH352:BA352)/AVERAGE(終値!AH352:BA352),""))</f>
        <v/>
      </c>
      <c r="AF352" s="500" t="str">
        <f>IF(終値!A352="","",IFERROR(4*STDEVP(終値!AI352:BB352)/AVERAGE(終値!AI352:BB352),""))</f>
        <v/>
      </c>
      <c r="AG352" s="500" t="str">
        <f>IF(終値!A352="","",IFERROR(4*STDEVP(終値!AJ352:BC352)/AVERAGE(終値!AJ352:BC352),""))</f>
        <v/>
      </c>
      <c r="AH352" s="500" t="str">
        <f>IF(終値!A352="","",IFERROR(4*STDEVP(終値!AK352:BD352)/AVERAGE(終値!AK352:BD352),""))</f>
        <v/>
      </c>
      <c r="AI352" s="500" t="str">
        <f>IF(終値!A352="","",IFERROR(4*STDEVP(終値!AL352:BE352)/AVERAGE(終値!AL352:BE352),""))</f>
        <v/>
      </c>
      <c r="AJ352" s="500" t="str">
        <f>IF(終値!A352="","",IFERROR(4*STDEVP(終値!AM352:BF352)/AVERAGE(終値!AM352:BF352),""))</f>
        <v/>
      </c>
      <c r="AK352" s="500" t="str">
        <f>IF(終値!A352="","",IFERROR(4*STDEVP(終値!AN352:BG352)/AVERAGE(終値!AN352:BG352),""))</f>
        <v/>
      </c>
      <c r="AL352" s="500" t="str">
        <f>IF(終値!A352="","",IFERROR(4*STDEVP(終値!AO352:BH352)/AVERAGE(終値!AO352:BH352),""))</f>
        <v/>
      </c>
      <c r="AM352" s="500" t="str">
        <f>IF(終値!A352="","",IFERROR(4*STDEVP(終値!AP352:BI352)/AVERAGE(終値!AP352:BI352),""))</f>
        <v/>
      </c>
      <c r="AN352" s="500" t="str">
        <f>IF(終値!A352="","",IFERROR(4*STDEVP(終値!AQ352:BJ352)/AVERAGE(終値!AQ352:BJ352),""))</f>
        <v/>
      </c>
      <c r="AO352" s="500" t="str">
        <f>IF(終値!A352="","",IFERROR(4*STDEVP(終値!AR352:BK352)/AVERAGE(終値!AR352:BK352),""))</f>
        <v/>
      </c>
      <c r="AP352" s="500" t="str">
        <f>IF(終値!A352="","",IFERROR(4*STDEVP(終値!AS352:BL352)/AVERAGE(終値!AS352:BL352),""))</f>
        <v/>
      </c>
    </row>
    <row r="353" spans="1:42">
      <c r="A353" s="497" t="str">
        <f>IF(終値!A353="","",終値!A353)</f>
        <v/>
      </c>
      <c r="B353" s="500" t="str">
        <f>IF(終値!A353="","",IFERROR(4*STDEVP(終値!E353:X353)/AVERAGE(終値!E353:X353),""))</f>
        <v/>
      </c>
      <c r="C353" s="500" t="str">
        <f>IF(終値!A353="","",IFERROR(4*STDEVP(終値!F353:Y353)/AVERAGE(終値!F353:Y353),""))</f>
        <v/>
      </c>
      <c r="D353" s="500" t="str">
        <f>IF(終値!A353="","",IFERROR(4*STDEVP(終値!G353:Z353)/AVERAGE(終値!G353:Z353),""))</f>
        <v/>
      </c>
      <c r="E353" s="500" t="str">
        <f>IF(終値!A353="","",IFERROR(4*STDEVP(終値!H353:AA353)/AVERAGE(終値!H353:AA353),""))</f>
        <v/>
      </c>
      <c r="F353" s="500" t="str">
        <f>IF(終値!A353="","",IFERROR(4*STDEVP(終値!I353:AB353)/AVERAGE(終値!I353:AB353),""))</f>
        <v/>
      </c>
      <c r="G353" s="500" t="str">
        <f>IF(終値!A353="","",IFERROR(4*STDEVP(終値!J353:AC353)/AVERAGE(終値!J353:AC353),""))</f>
        <v/>
      </c>
      <c r="H353" s="500" t="str">
        <f>IF(終値!A353="","",IFERROR(4*STDEVP(終値!K353:AD353)/AVERAGE(終値!K353:AD353),""))</f>
        <v/>
      </c>
      <c r="I353" s="500" t="str">
        <f>IF(終値!A353="","",IFERROR(4*STDEVP(終値!L353:AE353)/AVERAGE(終値!L353:AE353),""))</f>
        <v/>
      </c>
      <c r="J353" s="500" t="str">
        <f>IF(終値!A353="","",IFERROR(4*STDEVP(終値!M353:AF353)/AVERAGE(終値!M353:AF353),""))</f>
        <v/>
      </c>
      <c r="K353" s="500" t="str">
        <f>IF(終値!A353="","",IFERROR(4*STDEVP(終値!N353:AG353)/AVERAGE(終値!N353:AG353),""))</f>
        <v/>
      </c>
      <c r="L353" s="500" t="str">
        <f>IF(終値!A353="","",IFERROR(4*STDEVP(終値!O353:AH353)/AVERAGE(終値!O353:AH353),""))</f>
        <v/>
      </c>
      <c r="M353" s="500" t="str">
        <f>IF(終値!A353="","",IFERROR(4*STDEVP(終値!P353:AI353)/AVERAGE(終値!P353:AI353),""))</f>
        <v/>
      </c>
      <c r="N353" s="500" t="str">
        <f>IF(終値!A353="","",IFERROR(4*STDEVP(終値!Q353:AJ353)/AVERAGE(終値!Q353:AJ353),""))</f>
        <v/>
      </c>
      <c r="O353" s="500" t="str">
        <f>IF(終値!A353="","",IFERROR(4*STDEVP(終値!R353:AK353)/AVERAGE(終値!R353:AK353),""))</f>
        <v/>
      </c>
      <c r="P353" s="500" t="str">
        <f>IF(終値!A353="","",IFERROR(4*STDEVP(終値!S353:AL353)/AVERAGE(終値!S353:AL353),""))</f>
        <v/>
      </c>
      <c r="Q353" s="500" t="str">
        <f>IF(終値!A353="","",IFERROR(4*STDEVP(終値!T353:AM353)/AVERAGE(終値!T353:AM353),""))</f>
        <v/>
      </c>
      <c r="R353" s="500" t="str">
        <f>IF(終値!A353="","",IFERROR(4*STDEVP(終値!U353:AN353)/AVERAGE(終値!U353:AN353),""))</f>
        <v/>
      </c>
      <c r="S353" s="500" t="str">
        <f>IF(終値!A353="","",IFERROR(4*STDEVP(終値!V353:AO353)/AVERAGE(終値!V353:AO353),""))</f>
        <v/>
      </c>
      <c r="T353" s="500" t="str">
        <f>IF(終値!A353="","",IFERROR(4*STDEVP(終値!W353:AP353)/AVERAGE(終値!W353:AP353),""))</f>
        <v/>
      </c>
      <c r="U353" s="500" t="str">
        <f>IF(終値!A353="","",IFERROR(4*STDEVP(終値!X353:AQ353)/AVERAGE(終値!X353:AQ353),""))</f>
        <v/>
      </c>
      <c r="V353" s="500" t="str">
        <f>IF(終値!A353="","",IFERROR(4*STDEVP(終値!Y353:AR353)/AVERAGE(終値!Y353:AR353),""))</f>
        <v/>
      </c>
      <c r="W353" s="500" t="str">
        <f>IF(終値!A353="","",IFERROR(4*STDEVP(終値!Z353:AS353)/AVERAGE(終値!Z353:AS353),""))</f>
        <v/>
      </c>
      <c r="X353" s="500" t="str">
        <f>IF(終値!A353="","",IFERROR(4*STDEVP(終値!AA353:AT353)/AVERAGE(終値!AA353:AT353),""))</f>
        <v/>
      </c>
      <c r="Y353" s="500" t="str">
        <f>IF(終値!A353="","",IFERROR(4*STDEVP(終値!AB353:AU353)/AVERAGE(終値!AB353:AU353),""))</f>
        <v/>
      </c>
      <c r="Z353" s="500" t="str">
        <f>IF(終値!A353="","",IFERROR(4*STDEVP(終値!AC353:AV353)/AVERAGE(終値!AC353:AV353),""))</f>
        <v/>
      </c>
      <c r="AA353" s="500" t="str">
        <f>IF(終値!A353="","",IFERROR(4*STDEVP(終値!AD353:AW353)/AVERAGE(終値!AD353:AW353),""))</f>
        <v/>
      </c>
      <c r="AB353" s="500" t="str">
        <f>IF(終値!A353="","",IFERROR(4*STDEVP(終値!AE353:AX353)/AVERAGE(終値!AE353:AX353),""))</f>
        <v/>
      </c>
      <c r="AC353" s="500" t="str">
        <f>IF(終値!A353="","",IFERROR(4*STDEVP(終値!AF353:AY353)/AVERAGE(終値!AF353:AY353),""))</f>
        <v/>
      </c>
      <c r="AD353" s="500" t="str">
        <f>IF(終値!A353="","",IFERROR(4*STDEVP(終値!AG353:AZ353)/AVERAGE(終値!AG353:AZ353),""))</f>
        <v/>
      </c>
      <c r="AE353" s="500" t="str">
        <f>IF(終値!A353="","",IFERROR(4*STDEVP(終値!AH353:BA353)/AVERAGE(終値!AH353:BA353),""))</f>
        <v/>
      </c>
      <c r="AF353" s="500" t="str">
        <f>IF(終値!A353="","",IFERROR(4*STDEVP(終値!AI353:BB353)/AVERAGE(終値!AI353:BB353),""))</f>
        <v/>
      </c>
      <c r="AG353" s="500" t="str">
        <f>IF(終値!A353="","",IFERROR(4*STDEVP(終値!AJ353:BC353)/AVERAGE(終値!AJ353:BC353),""))</f>
        <v/>
      </c>
      <c r="AH353" s="500" t="str">
        <f>IF(終値!A353="","",IFERROR(4*STDEVP(終値!AK353:BD353)/AVERAGE(終値!AK353:BD353),""))</f>
        <v/>
      </c>
      <c r="AI353" s="500" t="str">
        <f>IF(終値!A353="","",IFERROR(4*STDEVP(終値!AL353:BE353)/AVERAGE(終値!AL353:BE353),""))</f>
        <v/>
      </c>
      <c r="AJ353" s="500" t="str">
        <f>IF(終値!A353="","",IFERROR(4*STDEVP(終値!AM353:BF353)/AVERAGE(終値!AM353:BF353),""))</f>
        <v/>
      </c>
      <c r="AK353" s="500" t="str">
        <f>IF(終値!A353="","",IFERROR(4*STDEVP(終値!AN353:BG353)/AVERAGE(終値!AN353:BG353),""))</f>
        <v/>
      </c>
      <c r="AL353" s="500" t="str">
        <f>IF(終値!A353="","",IFERROR(4*STDEVP(終値!AO353:BH353)/AVERAGE(終値!AO353:BH353),""))</f>
        <v/>
      </c>
      <c r="AM353" s="500" t="str">
        <f>IF(終値!A353="","",IFERROR(4*STDEVP(終値!AP353:BI353)/AVERAGE(終値!AP353:BI353),""))</f>
        <v/>
      </c>
      <c r="AN353" s="500" t="str">
        <f>IF(終値!A353="","",IFERROR(4*STDEVP(終値!AQ353:BJ353)/AVERAGE(終値!AQ353:BJ353),""))</f>
        <v/>
      </c>
      <c r="AO353" s="500" t="str">
        <f>IF(終値!A353="","",IFERROR(4*STDEVP(終値!AR353:BK353)/AVERAGE(終値!AR353:BK353),""))</f>
        <v/>
      </c>
      <c r="AP353" s="500" t="str">
        <f>IF(終値!A353="","",IFERROR(4*STDEVP(終値!AS353:BL353)/AVERAGE(終値!AS353:BL353),""))</f>
        <v/>
      </c>
    </row>
    <row r="354" spans="1:42">
      <c r="A354" s="497" t="str">
        <f>IF(終値!A354="","",終値!A354)</f>
        <v/>
      </c>
      <c r="B354" s="500" t="str">
        <f>IF(終値!A354="","",IFERROR(4*STDEVP(終値!E354:X354)/AVERAGE(終値!E354:X354),""))</f>
        <v/>
      </c>
      <c r="C354" s="500" t="str">
        <f>IF(終値!A354="","",IFERROR(4*STDEVP(終値!F354:Y354)/AVERAGE(終値!F354:Y354),""))</f>
        <v/>
      </c>
      <c r="D354" s="500" t="str">
        <f>IF(終値!A354="","",IFERROR(4*STDEVP(終値!G354:Z354)/AVERAGE(終値!G354:Z354),""))</f>
        <v/>
      </c>
      <c r="E354" s="500" t="str">
        <f>IF(終値!A354="","",IFERROR(4*STDEVP(終値!H354:AA354)/AVERAGE(終値!H354:AA354),""))</f>
        <v/>
      </c>
      <c r="F354" s="500" t="str">
        <f>IF(終値!A354="","",IFERROR(4*STDEVP(終値!I354:AB354)/AVERAGE(終値!I354:AB354),""))</f>
        <v/>
      </c>
      <c r="G354" s="500" t="str">
        <f>IF(終値!A354="","",IFERROR(4*STDEVP(終値!J354:AC354)/AVERAGE(終値!J354:AC354),""))</f>
        <v/>
      </c>
      <c r="H354" s="500" t="str">
        <f>IF(終値!A354="","",IFERROR(4*STDEVP(終値!K354:AD354)/AVERAGE(終値!K354:AD354),""))</f>
        <v/>
      </c>
      <c r="I354" s="500" t="str">
        <f>IF(終値!A354="","",IFERROR(4*STDEVP(終値!L354:AE354)/AVERAGE(終値!L354:AE354),""))</f>
        <v/>
      </c>
      <c r="J354" s="500" t="str">
        <f>IF(終値!A354="","",IFERROR(4*STDEVP(終値!M354:AF354)/AVERAGE(終値!M354:AF354),""))</f>
        <v/>
      </c>
      <c r="K354" s="500" t="str">
        <f>IF(終値!A354="","",IFERROR(4*STDEVP(終値!N354:AG354)/AVERAGE(終値!N354:AG354),""))</f>
        <v/>
      </c>
      <c r="L354" s="500" t="str">
        <f>IF(終値!A354="","",IFERROR(4*STDEVP(終値!O354:AH354)/AVERAGE(終値!O354:AH354),""))</f>
        <v/>
      </c>
      <c r="M354" s="500" t="str">
        <f>IF(終値!A354="","",IFERROR(4*STDEVP(終値!P354:AI354)/AVERAGE(終値!P354:AI354),""))</f>
        <v/>
      </c>
      <c r="N354" s="500" t="str">
        <f>IF(終値!A354="","",IFERROR(4*STDEVP(終値!Q354:AJ354)/AVERAGE(終値!Q354:AJ354),""))</f>
        <v/>
      </c>
      <c r="O354" s="500" t="str">
        <f>IF(終値!A354="","",IFERROR(4*STDEVP(終値!R354:AK354)/AVERAGE(終値!R354:AK354),""))</f>
        <v/>
      </c>
      <c r="P354" s="500" t="str">
        <f>IF(終値!A354="","",IFERROR(4*STDEVP(終値!S354:AL354)/AVERAGE(終値!S354:AL354),""))</f>
        <v/>
      </c>
      <c r="Q354" s="500" t="str">
        <f>IF(終値!A354="","",IFERROR(4*STDEVP(終値!T354:AM354)/AVERAGE(終値!T354:AM354),""))</f>
        <v/>
      </c>
      <c r="R354" s="500" t="str">
        <f>IF(終値!A354="","",IFERROR(4*STDEVP(終値!U354:AN354)/AVERAGE(終値!U354:AN354),""))</f>
        <v/>
      </c>
      <c r="S354" s="500" t="str">
        <f>IF(終値!A354="","",IFERROR(4*STDEVP(終値!V354:AO354)/AVERAGE(終値!V354:AO354),""))</f>
        <v/>
      </c>
      <c r="T354" s="500" t="str">
        <f>IF(終値!A354="","",IFERROR(4*STDEVP(終値!W354:AP354)/AVERAGE(終値!W354:AP354),""))</f>
        <v/>
      </c>
      <c r="U354" s="500" t="str">
        <f>IF(終値!A354="","",IFERROR(4*STDEVP(終値!X354:AQ354)/AVERAGE(終値!X354:AQ354),""))</f>
        <v/>
      </c>
      <c r="V354" s="500" t="str">
        <f>IF(終値!A354="","",IFERROR(4*STDEVP(終値!Y354:AR354)/AVERAGE(終値!Y354:AR354),""))</f>
        <v/>
      </c>
      <c r="W354" s="500" t="str">
        <f>IF(終値!A354="","",IFERROR(4*STDEVP(終値!Z354:AS354)/AVERAGE(終値!Z354:AS354),""))</f>
        <v/>
      </c>
      <c r="X354" s="500" t="str">
        <f>IF(終値!A354="","",IFERROR(4*STDEVP(終値!AA354:AT354)/AVERAGE(終値!AA354:AT354),""))</f>
        <v/>
      </c>
      <c r="Y354" s="500" t="str">
        <f>IF(終値!A354="","",IFERROR(4*STDEVP(終値!AB354:AU354)/AVERAGE(終値!AB354:AU354),""))</f>
        <v/>
      </c>
      <c r="Z354" s="500" t="str">
        <f>IF(終値!A354="","",IFERROR(4*STDEVP(終値!AC354:AV354)/AVERAGE(終値!AC354:AV354),""))</f>
        <v/>
      </c>
      <c r="AA354" s="500" t="str">
        <f>IF(終値!A354="","",IFERROR(4*STDEVP(終値!AD354:AW354)/AVERAGE(終値!AD354:AW354),""))</f>
        <v/>
      </c>
      <c r="AB354" s="500" t="str">
        <f>IF(終値!A354="","",IFERROR(4*STDEVP(終値!AE354:AX354)/AVERAGE(終値!AE354:AX354),""))</f>
        <v/>
      </c>
      <c r="AC354" s="500" t="str">
        <f>IF(終値!A354="","",IFERROR(4*STDEVP(終値!AF354:AY354)/AVERAGE(終値!AF354:AY354),""))</f>
        <v/>
      </c>
      <c r="AD354" s="500" t="str">
        <f>IF(終値!A354="","",IFERROR(4*STDEVP(終値!AG354:AZ354)/AVERAGE(終値!AG354:AZ354),""))</f>
        <v/>
      </c>
      <c r="AE354" s="500" t="str">
        <f>IF(終値!A354="","",IFERROR(4*STDEVP(終値!AH354:BA354)/AVERAGE(終値!AH354:BA354),""))</f>
        <v/>
      </c>
      <c r="AF354" s="500" t="str">
        <f>IF(終値!A354="","",IFERROR(4*STDEVP(終値!AI354:BB354)/AVERAGE(終値!AI354:BB354),""))</f>
        <v/>
      </c>
      <c r="AG354" s="500" t="str">
        <f>IF(終値!A354="","",IFERROR(4*STDEVP(終値!AJ354:BC354)/AVERAGE(終値!AJ354:BC354),""))</f>
        <v/>
      </c>
      <c r="AH354" s="500" t="str">
        <f>IF(終値!A354="","",IFERROR(4*STDEVP(終値!AK354:BD354)/AVERAGE(終値!AK354:BD354),""))</f>
        <v/>
      </c>
      <c r="AI354" s="500" t="str">
        <f>IF(終値!A354="","",IFERROR(4*STDEVP(終値!AL354:BE354)/AVERAGE(終値!AL354:BE354),""))</f>
        <v/>
      </c>
      <c r="AJ354" s="500" t="str">
        <f>IF(終値!A354="","",IFERROR(4*STDEVP(終値!AM354:BF354)/AVERAGE(終値!AM354:BF354),""))</f>
        <v/>
      </c>
      <c r="AK354" s="500" t="str">
        <f>IF(終値!A354="","",IFERROR(4*STDEVP(終値!AN354:BG354)/AVERAGE(終値!AN354:BG354),""))</f>
        <v/>
      </c>
      <c r="AL354" s="500" t="str">
        <f>IF(終値!A354="","",IFERROR(4*STDEVP(終値!AO354:BH354)/AVERAGE(終値!AO354:BH354),""))</f>
        <v/>
      </c>
      <c r="AM354" s="500" t="str">
        <f>IF(終値!A354="","",IFERROR(4*STDEVP(終値!AP354:BI354)/AVERAGE(終値!AP354:BI354),""))</f>
        <v/>
      </c>
      <c r="AN354" s="500" t="str">
        <f>IF(終値!A354="","",IFERROR(4*STDEVP(終値!AQ354:BJ354)/AVERAGE(終値!AQ354:BJ354),""))</f>
        <v/>
      </c>
      <c r="AO354" s="500" t="str">
        <f>IF(終値!A354="","",IFERROR(4*STDEVP(終値!AR354:BK354)/AVERAGE(終値!AR354:BK354),""))</f>
        <v/>
      </c>
      <c r="AP354" s="500" t="str">
        <f>IF(終値!A354="","",IFERROR(4*STDEVP(終値!AS354:BL354)/AVERAGE(終値!AS354:BL354),""))</f>
        <v/>
      </c>
    </row>
    <row r="355" spans="1:42">
      <c r="A355" s="497" t="str">
        <f>IF(終値!A355="","",終値!A355)</f>
        <v/>
      </c>
      <c r="B355" s="500" t="str">
        <f>IF(終値!A355="","",IFERROR(4*STDEVP(終値!E355:X355)/AVERAGE(終値!E355:X355),""))</f>
        <v/>
      </c>
      <c r="C355" s="500" t="str">
        <f>IF(終値!A355="","",IFERROR(4*STDEVP(終値!F355:Y355)/AVERAGE(終値!F355:Y355),""))</f>
        <v/>
      </c>
      <c r="D355" s="500" t="str">
        <f>IF(終値!A355="","",IFERROR(4*STDEVP(終値!G355:Z355)/AVERAGE(終値!G355:Z355),""))</f>
        <v/>
      </c>
      <c r="E355" s="500" t="str">
        <f>IF(終値!A355="","",IFERROR(4*STDEVP(終値!H355:AA355)/AVERAGE(終値!H355:AA355),""))</f>
        <v/>
      </c>
      <c r="F355" s="500" t="str">
        <f>IF(終値!A355="","",IFERROR(4*STDEVP(終値!I355:AB355)/AVERAGE(終値!I355:AB355),""))</f>
        <v/>
      </c>
      <c r="G355" s="500" t="str">
        <f>IF(終値!A355="","",IFERROR(4*STDEVP(終値!J355:AC355)/AVERAGE(終値!J355:AC355),""))</f>
        <v/>
      </c>
      <c r="H355" s="500" t="str">
        <f>IF(終値!A355="","",IFERROR(4*STDEVP(終値!K355:AD355)/AVERAGE(終値!K355:AD355),""))</f>
        <v/>
      </c>
      <c r="I355" s="500" t="str">
        <f>IF(終値!A355="","",IFERROR(4*STDEVP(終値!L355:AE355)/AVERAGE(終値!L355:AE355),""))</f>
        <v/>
      </c>
      <c r="J355" s="500" t="str">
        <f>IF(終値!A355="","",IFERROR(4*STDEVP(終値!M355:AF355)/AVERAGE(終値!M355:AF355),""))</f>
        <v/>
      </c>
      <c r="K355" s="500" t="str">
        <f>IF(終値!A355="","",IFERROR(4*STDEVP(終値!N355:AG355)/AVERAGE(終値!N355:AG355),""))</f>
        <v/>
      </c>
      <c r="L355" s="500" t="str">
        <f>IF(終値!A355="","",IFERROR(4*STDEVP(終値!O355:AH355)/AVERAGE(終値!O355:AH355),""))</f>
        <v/>
      </c>
      <c r="M355" s="500" t="str">
        <f>IF(終値!A355="","",IFERROR(4*STDEVP(終値!P355:AI355)/AVERAGE(終値!P355:AI355),""))</f>
        <v/>
      </c>
      <c r="N355" s="500" t="str">
        <f>IF(終値!A355="","",IFERROR(4*STDEVP(終値!Q355:AJ355)/AVERAGE(終値!Q355:AJ355),""))</f>
        <v/>
      </c>
      <c r="O355" s="500" t="str">
        <f>IF(終値!A355="","",IFERROR(4*STDEVP(終値!R355:AK355)/AVERAGE(終値!R355:AK355),""))</f>
        <v/>
      </c>
      <c r="P355" s="500" t="str">
        <f>IF(終値!A355="","",IFERROR(4*STDEVP(終値!S355:AL355)/AVERAGE(終値!S355:AL355),""))</f>
        <v/>
      </c>
      <c r="Q355" s="500" t="str">
        <f>IF(終値!A355="","",IFERROR(4*STDEVP(終値!T355:AM355)/AVERAGE(終値!T355:AM355),""))</f>
        <v/>
      </c>
      <c r="R355" s="500" t="str">
        <f>IF(終値!A355="","",IFERROR(4*STDEVP(終値!U355:AN355)/AVERAGE(終値!U355:AN355),""))</f>
        <v/>
      </c>
      <c r="S355" s="500" t="str">
        <f>IF(終値!A355="","",IFERROR(4*STDEVP(終値!V355:AO355)/AVERAGE(終値!V355:AO355),""))</f>
        <v/>
      </c>
      <c r="T355" s="500" t="str">
        <f>IF(終値!A355="","",IFERROR(4*STDEVP(終値!W355:AP355)/AVERAGE(終値!W355:AP355),""))</f>
        <v/>
      </c>
      <c r="U355" s="500" t="str">
        <f>IF(終値!A355="","",IFERROR(4*STDEVP(終値!X355:AQ355)/AVERAGE(終値!X355:AQ355),""))</f>
        <v/>
      </c>
      <c r="V355" s="500" t="str">
        <f>IF(終値!A355="","",IFERROR(4*STDEVP(終値!Y355:AR355)/AVERAGE(終値!Y355:AR355),""))</f>
        <v/>
      </c>
      <c r="W355" s="500" t="str">
        <f>IF(終値!A355="","",IFERROR(4*STDEVP(終値!Z355:AS355)/AVERAGE(終値!Z355:AS355),""))</f>
        <v/>
      </c>
      <c r="X355" s="500" t="str">
        <f>IF(終値!A355="","",IFERROR(4*STDEVP(終値!AA355:AT355)/AVERAGE(終値!AA355:AT355),""))</f>
        <v/>
      </c>
      <c r="Y355" s="500" t="str">
        <f>IF(終値!A355="","",IFERROR(4*STDEVP(終値!AB355:AU355)/AVERAGE(終値!AB355:AU355),""))</f>
        <v/>
      </c>
      <c r="Z355" s="500" t="str">
        <f>IF(終値!A355="","",IFERROR(4*STDEVP(終値!AC355:AV355)/AVERAGE(終値!AC355:AV355),""))</f>
        <v/>
      </c>
      <c r="AA355" s="500" t="str">
        <f>IF(終値!A355="","",IFERROR(4*STDEVP(終値!AD355:AW355)/AVERAGE(終値!AD355:AW355),""))</f>
        <v/>
      </c>
      <c r="AB355" s="500" t="str">
        <f>IF(終値!A355="","",IFERROR(4*STDEVP(終値!AE355:AX355)/AVERAGE(終値!AE355:AX355),""))</f>
        <v/>
      </c>
      <c r="AC355" s="500" t="str">
        <f>IF(終値!A355="","",IFERROR(4*STDEVP(終値!AF355:AY355)/AVERAGE(終値!AF355:AY355),""))</f>
        <v/>
      </c>
      <c r="AD355" s="500" t="str">
        <f>IF(終値!A355="","",IFERROR(4*STDEVP(終値!AG355:AZ355)/AVERAGE(終値!AG355:AZ355),""))</f>
        <v/>
      </c>
      <c r="AE355" s="500" t="str">
        <f>IF(終値!A355="","",IFERROR(4*STDEVP(終値!AH355:BA355)/AVERAGE(終値!AH355:BA355),""))</f>
        <v/>
      </c>
      <c r="AF355" s="500" t="str">
        <f>IF(終値!A355="","",IFERROR(4*STDEVP(終値!AI355:BB355)/AVERAGE(終値!AI355:BB355),""))</f>
        <v/>
      </c>
      <c r="AG355" s="500" t="str">
        <f>IF(終値!A355="","",IFERROR(4*STDEVP(終値!AJ355:BC355)/AVERAGE(終値!AJ355:BC355),""))</f>
        <v/>
      </c>
      <c r="AH355" s="500" t="str">
        <f>IF(終値!A355="","",IFERROR(4*STDEVP(終値!AK355:BD355)/AVERAGE(終値!AK355:BD355),""))</f>
        <v/>
      </c>
      <c r="AI355" s="500" t="str">
        <f>IF(終値!A355="","",IFERROR(4*STDEVP(終値!AL355:BE355)/AVERAGE(終値!AL355:BE355),""))</f>
        <v/>
      </c>
      <c r="AJ355" s="500" t="str">
        <f>IF(終値!A355="","",IFERROR(4*STDEVP(終値!AM355:BF355)/AVERAGE(終値!AM355:BF355),""))</f>
        <v/>
      </c>
      <c r="AK355" s="500" t="str">
        <f>IF(終値!A355="","",IFERROR(4*STDEVP(終値!AN355:BG355)/AVERAGE(終値!AN355:BG355),""))</f>
        <v/>
      </c>
      <c r="AL355" s="500" t="str">
        <f>IF(終値!A355="","",IFERROR(4*STDEVP(終値!AO355:BH355)/AVERAGE(終値!AO355:BH355),""))</f>
        <v/>
      </c>
      <c r="AM355" s="500" t="str">
        <f>IF(終値!A355="","",IFERROR(4*STDEVP(終値!AP355:BI355)/AVERAGE(終値!AP355:BI355),""))</f>
        <v/>
      </c>
      <c r="AN355" s="500" t="str">
        <f>IF(終値!A355="","",IFERROR(4*STDEVP(終値!AQ355:BJ355)/AVERAGE(終値!AQ355:BJ355),""))</f>
        <v/>
      </c>
      <c r="AO355" s="500" t="str">
        <f>IF(終値!A355="","",IFERROR(4*STDEVP(終値!AR355:BK355)/AVERAGE(終値!AR355:BK355),""))</f>
        <v/>
      </c>
      <c r="AP355" s="500" t="str">
        <f>IF(終値!A355="","",IFERROR(4*STDEVP(終値!AS355:BL355)/AVERAGE(終値!AS355:BL355),""))</f>
        <v/>
      </c>
    </row>
    <row r="356" spans="1:42">
      <c r="A356" s="497" t="str">
        <f>IF(終値!A356="","",終値!A356)</f>
        <v/>
      </c>
      <c r="B356" s="500" t="str">
        <f>IF(終値!A356="","",IFERROR(4*STDEVP(終値!E356:X356)/AVERAGE(終値!E356:X356),""))</f>
        <v/>
      </c>
      <c r="C356" s="500" t="str">
        <f>IF(終値!A356="","",IFERROR(4*STDEVP(終値!F356:Y356)/AVERAGE(終値!F356:Y356),""))</f>
        <v/>
      </c>
      <c r="D356" s="500" t="str">
        <f>IF(終値!A356="","",IFERROR(4*STDEVP(終値!G356:Z356)/AVERAGE(終値!G356:Z356),""))</f>
        <v/>
      </c>
      <c r="E356" s="500" t="str">
        <f>IF(終値!A356="","",IFERROR(4*STDEVP(終値!H356:AA356)/AVERAGE(終値!H356:AA356),""))</f>
        <v/>
      </c>
      <c r="F356" s="500" t="str">
        <f>IF(終値!A356="","",IFERROR(4*STDEVP(終値!I356:AB356)/AVERAGE(終値!I356:AB356),""))</f>
        <v/>
      </c>
      <c r="G356" s="500" t="str">
        <f>IF(終値!A356="","",IFERROR(4*STDEVP(終値!J356:AC356)/AVERAGE(終値!J356:AC356),""))</f>
        <v/>
      </c>
      <c r="H356" s="500" t="str">
        <f>IF(終値!A356="","",IFERROR(4*STDEVP(終値!K356:AD356)/AVERAGE(終値!K356:AD356),""))</f>
        <v/>
      </c>
      <c r="I356" s="500" t="str">
        <f>IF(終値!A356="","",IFERROR(4*STDEVP(終値!L356:AE356)/AVERAGE(終値!L356:AE356),""))</f>
        <v/>
      </c>
      <c r="J356" s="500" t="str">
        <f>IF(終値!A356="","",IFERROR(4*STDEVP(終値!M356:AF356)/AVERAGE(終値!M356:AF356),""))</f>
        <v/>
      </c>
      <c r="K356" s="500" t="str">
        <f>IF(終値!A356="","",IFERROR(4*STDEVP(終値!N356:AG356)/AVERAGE(終値!N356:AG356),""))</f>
        <v/>
      </c>
      <c r="L356" s="500" t="str">
        <f>IF(終値!A356="","",IFERROR(4*STDEVP(終値!O356:AH356)/AVERAGE(終値!O356:AH356),""))</f>
        <v/>
      </c>
      <c r="M356" s="500" t="str">
        <f>IF(終値!A356="","",IFERROR(4*STDEVP(終値!P356:AI356)/AVERAGE(終値!P356:AI356),""))</f>
        <v/>
      </c>
      <c r="N356" s="500" t="str">
        <f>IF(終値!A356="","",IFERROR(4*STDEVP(終値!Q356:AJ356)/AVERAGE(終値!Q356:AJ356),""))</f>
        <v/>
      </c>
      <c r="O356" s="500" t="str">
        <f>IF(終値!A356="","",IFERROR(4*STDEVP(終値!R356:AK356)/AVERAGE(終値!R356:AK356),""))</f>
        <v/>
      </c>
      <c r="P356" s="500" t="str">
        <f>IF(終値!A356="","",IFERROR(4*STDEVP(終値!S356:AL356)/AVERAGE(終値!S356:AL356),""))</f>
        <v/>
      </c>
      <c r="Q356" s="500" t="str">
        <f>IF(終値!A356="","",IFERROR(4*STDEVP(終値!T356:AM356)/AVERAGE(終値!T356:AM356),""))</f>
        <v/>
      </c>
      <c r="R356" s="500" t="str">
        <f>IF(終値!A356="","",IFERROR(4*STDEVP(終値!U356:AN356)/AVERAGE(終値!U356:AN356),""))</f>
        <v/>
      </c>
      <c r="S356" s="500" t="str">
        <f>IF(終値!A356="","",IFERROR(4*STDEVP(終値!V356:AO356)/AVERAGE(終値!V356:AO356),""))</f>
        <v/>
      </c>
      <c r="T356" s="500" t="str">
        <f>IF(終値!A356="","",IFERROR(4*STDEVP(終値!W356:AP356)/AVERAGE(終値!W356:AP356),""))</f>
        <v/>
      </c>
      <c r="U356" s="500" t="str">
        <f>IF(終値!A356="","",IFERROR(4*STDEVP(終値!X356:AQ356)/AVERAGE(終値!X356:AQ356),""))</f>
        <v/>
      </c>
      <c r="V356" s="500" t="str">
        <f>IF(終値!A356="","",IFERROR(4*STDEVP(終値!Y356:AR356)/AVERAGE(終値!Y356:AR356),""))</f>
        <v/>
      </c>
      <c r="W356" s="500" t="str">
        <f>IF(終値!A356="","",IFERROR(4*STDEVP(終値!Z356:AS356)/AVERAGE(終値!Z356:AS356),""))</f>
        <v/>
      </c>
      <c r="X356" s="500" t="str">
        <f>IF(終値!A356="","",IFERROR(4*STDEVP(終値!AA356:AT356)/AVERAGE(終値!AA356:AT356),""))</f>
        <v/>
      </c>
      <c r="Y356" s="500" t="str">
        <f>IF(終値!A356="","",IFERROR(4*STDEVP(終値!AB356:AU356)/AVERAGE(終値!AB356:AU356),""))</f>
        <v/>
      </c>
      <c r="Z356" s="500" t="str">
        <f>IF(終値!A356="","",IFERROR(4*STDEVP(終値!AC356:AV356)/AVERAGE(終値!AC356:AV356),""))</f>
        <v/>
      </c>
      <c r="AA356" s="500" t="str">
        <f>IF(終値!A356="","",IFERROR(4*STDEVP(終値!AD356:AW356)/AVERAGE(終値!AD356:AW356),""))</f>
        <v/>
      </c>
      <c r="AB356" s="500" t="str">
        <f>IF(終値!A356="","",IFERROR(4*STDEVP(終値!AE356:AX356)/AVERAGE(終値!AE356:AX356),""))</f>
        <v/>
      </c>
      <c r="AC356" s="500" t="str">
        <f>IF(終値!A356="","",IFERROR(4*STDEVP(終値!AF356:AY356)/AVERAGE(終値!AF356:AY356),""))</f>
        <v/>
      </c>
      <c r="AD356" s="500" t="str">
        <f>IF(終値!A356="","",IFERROR(4*STDEVP(終値!AG356:AZ356)/AVERAGE(終値!AG356:AZ356),""))</f>
        <v/>
      </c>
      <c r="AE356" s="500" t="str">
        <f>IF(終値!A356="","",IFERROR(4*STDEVP(終値!AH356:BA356)/AVERAGE(終値!AH356:BA356),""))</f>
        <v/>
      </c>
      <c r="AF356" s="500" t="str">
        <f>IF(終値!A356="","",IFERROR(4*STDEVP(終値!AI356:BB356)/AVERAGE(終値!AI356:BB356),""))</f>
        <v/>
      </c>
      <c r="AG356" s="500" t="str">
        <f>IF(終値!A356="","",IFERROR(4*STDEVP(終値!AJ356:BC356)/AVERAGE(終値!AJ356:BC356),""))</f>
        <v/>
      </c>
      <c r="AH356" s="500" t="str">
        <f>IF(終値!A356="","",IFERROR(4*STDEVP(終値!AK356:BD356)/AVERAGE(終値!AK356:BD356),""))</f>
        <v/>
      </c>
      <c r="AI356" s="500" t="str">
        <f>IF(終値!A356="","",IFERROR(4*STDEVP(終値!AL356:BE356)/AVERAGE(終値!AL356:BE356),""))</f>
        <v/>
      </c>
      <c r="AJ356" s="500" t="str">
        <f>IF(終値!A356="","",IFERROR(4*STDEVP(終値!AM356:BF356)/AVERAGE(終値!AM356:BF356),""))</f>
        <v/>
      </c>
      <c r="AK356" s="500" t="str">
        <f>IF(終値!A356="","",IFERROR(4*STDEVP(終値!AN356:BG356)/AVERAGE(終値!AN356:BG356),""))</f>
        <v/>
      </c>
      <c r="AL356" s="500" t="str">
        <f>IF(終値!A356="","",IFERROR(4*STDEVP(終値!AO356:BH356)/AVERAGE(終値!AO356:BH356),""))</f>
        <v/>
      </c>
      <c r="AM356" s="500" t="str">
        <f>IF(終値!A356="","",IFERROR(4*STDEVP(終値!AP356:BI356)/AVERAGE(終値!AP356:BI356),""))</f>
        <v/>
      </c>
      <c r="AN356" s="500" t="str">
        <f>IF(終値!A356="","",IFERROR(4*STDEVP(終値!AQ356:BJ356)/AVERAGE(終値!AQ356:BJ356),""))</f>
        <v/>
      </c>
      <c r="AO356" s="500" t="str">
        <f>IF(終値!A356="","",IFERROR(4*STDEVP(終値!AR356:BK356)/AVERAGE(終値!AR356:BK356),""))</f>
        <v/>
      </c>
      <c r="AP356" s="500" t="str">
        <f>IF(終値!A356="","",IFERROR(4*STDEVP(終値!AS356:BL356)/AVERAGE(終値!AS356:BL356),""))</f>
        <v/>
      </c>
    </row>
    <row r="357" spans="1:42">
      <c r="A357" s="497" t="str">
        <f>IF(終値!A357="","",終値!A357)</f>
        <v/>
      </c>
      <c r="B357" s="500" t="str">
        <f>IF(終値!A357="","",IFERROR(4*STDEVP(終値!E357:X357)/AVERAGE(終値!E357:X357),""))</f>
        <v/>
      </c>
      <c r="C357" s="500" t="str">
        <f>IF(終値!A357="","",IFERROR(4*STDEVP(終値!F357:Y357)/AVERAGE(終値!F357:Y357),""))</f>
        <v/>
      </c>
      <c r="D357" s="500" t="str">
        <f>IF(終値!A357="","",IFERROR(4*STDEVP(終値!G357:Z357)/AVERAGE(終値!G357:Z357),""))</f>
        <v/>
      </c>
      <c r="E357" s="500" t="str">
        <f>IF(終値!A357="","",IFERROR(4*STDEVP(終値!H357:AA357)/AVERAGE(終値!H357:AA357),""))</f>
        <v/>
      </c>
      <c r="F357" s="500" t="str">
        <f>IF(終値!A357="","",IFERROR(4*STDEVP(終値!I357:AB357)/AVERAGE(終値!I357:AB357),""))</f>
        <v/>
      </c>
      <c r="G357" s="500" t="str">
        <f>IF(終値!A357="","",IFERROR(4*STDEVP(終値!J357:AC357)/AVERAGE(終値!J357:AC357),""))</f>
        <v/>
      </c>
      <c r="H357" s="500" t="str">
        <f>IF(終値!A357="","",IFERROR(4*STDEVP(終値!K357:AD357)/AVERAGE(終値!K357:AD357),""))</f>
        <v/>
      </c>
      <c r="I357" s="500" t="str">
        <f>IF(終値!A357="","",IFERROR(4*STDEVP(終値!L357:AE357)/AVERAGE(終値!L357:AE357),""))</f>
        <v/>
      </c>
      <c r="J357" s="500" t="str">
        <f>IF(終値!A357="","",IFERROR(4*STDEVP(終値!M357:AF357)/AVERAGE(終値!M357:AF357),""))</f>
        <v/>
      </c>
      <c r="K357" s="500" t="str">
        <f>IF(終値!A357="","",IFERROR(4*STDEVP(終値!N357:AG357)/AVERAGE(終値!N357:AG357),""))</f>
        <v/>
      </c>
      <c r="L357" s="500" t="str">
        <f>IF(終値!A357="","",IFERROR(4*STDEVP(終値!O357:AH357)/AVERAGE(終値!O357:AH357),""))</f>
        <v/>
      </c>
      <c r="M357" s="500" t="str">
        <f>IF(終値!A357="","",IFERROR(4*STDEVP(終値!P357:AI357)/AVERAGE(終値!P357:AI357),""))</f>
        <v/>
      </c>
      <c r="N357" s="500" t="str">
        <f>IF(終値!A357="","",IFERROR(4*STDEVP(終値!Q357:AJ357)/AVERAGE(終値!Q357:AJ357),""))</f>
        <v/>
      </c>
      <c r="O357" s="500" t="str">
        <f>IF(終値!A357="","",IFERROR(4*STDEVP(終値!R357:AK357)/AVERAGE(終値!R357:AK357),""))</f>
        <v/>
      </c>
      <c r="P357" s="500" t="str">
        <f>IF(終値!A357="","",IFERROR(4*STDEVP(終値!S357:AL357)/AVERAGE(終値!S357:AL357),""))</f>
        <v/>
      </c>
      <c r="Q357" s="500" t="str">
        <f>IF(終値!A357="","",IFERROR(4*STDEVP(終値!T357:AM357)/AVERAGE(終値!T357:AM357),""))</f>
        <v/>
      </c>
      <c r="R357" s="500" t="str">
        <f>IF(終値!A357="","",IFERROR(4*STDEVP(終値!U357:AN357)/AVERAGE(終値!U357:AN357),""))</f>
        <v/>
      </c>
      <c r="S357" s="500" t="str">
        <f>IF(終値!A357="","",IFERROR(4*STDEVP(終値!V357:AO357)/AVERAGE(終値!V357:AO357),""))</f>
        <v/>
      </c>
      <c r="T357" s="500" t="str">
        <f>IF(終値!A357="","",IFERROR(4*STDEVP(終値!W357:AP357)/AVERAGE(終値!W357:AP357),""))</f>
        <v/>
      </c>
      <c r="U357" s="500" t="str">
        <f>IF(終値!A357="","",IFERROR(4*STDEVP(終値!X357:AQ357)/AVERAGE(終値!X357:AQ357),""))</f>
        <v/>
      </c>
      <c r="V357" s="500" t="str">
        <f>IF(終値!A357="","",IFERROR(4*STDEVP(終値!Y357:AR357)/AVERAGE(終値!Y357:AR357),""))</f>
        <v/>
      </c>
      <c r="W357" s="500" t="str">
        <f>IF(終値!A357="","",IFERROR(4*STDEVP(終値!Z357:AS357)/AVERAGE(終値!Z357:AS357),""))</f>
        <v/>
      </c>
      <c r="X357" s="500" t="str">
        <f>IF(終値!A357="","",IFERROR(4*STDEVP(終値!AA357:AT357)/AVERAGE(終値!AA357:AT357),""))</f>
        <v/>
      </c>
      <c r="Y357" s="500" t="str">
        <f>IF(終値!A357="","",IFERROR(4*STDEVP(終値!AB357:AU357)/AVERAGE(終値!AB357:AU357),""))</f>
        <v/>
      </c>
      <c r="Z357" s="500" t="str">
        <f>IF(終値!A357="","",IFERROR(4*STDEVP(終値!AC357:AV357)/AVERAGE(終値!AC357:AV357),""))</f>
        <v/>
      </c>
      <c r="AA357" s="500" t="str">
        <f>IF(終値!A357="","",IFERROR(4*STDEVP(終値!AD357:AW357)/AVERAGE(終値!AD357:AW357),""))</f>
        <v/>
      </c>
      <c r="AB357" s="500" t="str">
        <f>IF(終値!A357="","",IFERROR(4*STDEVP(終値!AE357:AX357)/AVERAGE(終値!AE357:AX357),""))</f>
        <v/>
      </c>
      <c r="AC357" s="500" t="str">
        <f>IF(終値!A357="","",IFERROR(4*STDEVP(終値!AF357:AY357)/AVERAGE(終値!AF357:AY357),""))</f>
        <v/>
      </c>
      <c r="AD357" s="500" t="str">
        <f>IF(終値!A357="","",IFERROR(4*STDEVP(終値!AG357:AZ357)/AVERAGE(終値!AG357:AZ357),""))</f>
        <v/>
      </c>
      <c r="AE357" s="500" t="str">
        <f>IF(終値!A357="","",IFERROR(4*STDEVP(終値!AH357:BA357)/AVERAGE(終値!AH357:BA357),""))</f>
        <v/>
      </c>
      <c r="AF357" s="500" t="str">
        <f>IF(終値!A357="","",IFERROR(4*STDEVP(終値!AI357:BB357)/AVERAGE(終値!AI357:BB357),""))</f>
        <v/>
      </c>
      <c r="AG357" s="500" t="str">
        <f>IF(終値!A357="","",IFERROR(4*STDEVP(終値!AJ357:BC357)/AVERAGE(終値!AJ357:BC357),""))</f>
        <v/>
      </c>
      <c r="AH357" s="500" t="str">
        <f>IF(終値!A357="","",IFERROR(4*STDEVP(終値!AK357:BD357)/AVERAGE(終値!AK357:BD357),""))</f>
        <v/>
      </c>
      <c r="AI357" s="500" t="str">
        <f>IF(終値!A357="","",IFERROR(4*STDEVP(終値!AL357:BE357)/AVERAGE(終値!AL357:BE357),""))</f>
        <v/>
      </c>
      <c r="AJ357" s="500" t="str">
        <f>IF(終値!A357="","",IFERROR(4*STDEVP(終値!AM357:BF357)/AVERAGE(終値!AM357:BF357),""))</f>
        <v/>
      </c>
      <c r="AK357" s="500" t="str">
        <f>IF(終値!A357="","",IFERROR(4*STDEVP(終値!AN357:BG357)/AVERAGE(終値!AN357:BG357),""))</f>
        <v/>
      </c>
      <c r="AL357" s="500" t="str">
        <f>IF(終値!A357="","",IFERROR(4*STDEVP(終値!AO357:BH357)/AVERAGE(終値!AO357:BH357),""))</f>
        <v/>
      </c>
      <c r="AM357" s="500" t="str">
        <f>IF(終値!A357="","",IFERROR(4*STDEVP(終値!AP357:BI357)/AVERAGE(終値!AP357:BI357),""))</f>
        <v/>
      </c>
      <c r="AN357" s="500" t="str">
        <f>IF(終値!A357="","",IFERROR(4*STDEVP(終値!AQ357:BJ357)/AVERAGE(終値!AQ357:BJ357),""))</f>
        <v/>
      </c>
      <c r="AO357" s="500" t="str">
        <f>IF(終値!A357="","",IFERROR(4*STDEVP(終値!AR357:BK357)/AVERAGE(終値!AR357:BK357),""))</f>
        <v/>
      </c>
      <c r="AP357" s="500" t="str">
        <f>IF(終値!A357="","",IFERROR(4*STDEVP(終値!AS357:BL357)/AVERAGE(終値!AS357:BL357),""))</f>
        <v/>
      </c>
    </row>
    <row r="358" spans="1:42">
      <c r="A358" s="497" t="str">
        <f>IF(終値!A358="","",終値!A358)</f>
        <v/>
      </c>
      <c r="B358" s="500" t="str">
        <f>IF(終値!A358="","",IFERROR(4*STDEVP(終値!E358:X358)/AVERAGE(終値!E358:X358),""))</f>
        <v/>
      </c>
      <c r="C358" s="500" t="str">
        <f>IF(終値!A358="","",IFERROR(4*STDEVP(終値!F358:Y358)/AVERAGE(終値!F358:Y358),""))</f>
        <v/>
      </c>
      <c r="D358" s="500" t="str">
        <f>IF(終値!A358="","",IFERROR(4*STDEVP(終値!G358:Z358)/AVERAGE(終値!G358:Z358),""))</f>
        <v/>
      </c>
      <c r="E358" s="500" t="str">
        <f>IF(終値!A358="","",IFERROR(4*STDEVP(終値!H358:AA358)/AVERAGE(終値!H358:AA358),""))</f>
        <v/>
      </c>
      <c r="F358" s="500" t="str">
        <f>IF(終値!A358="","",IFERROR(4*STDEVP(終値!I358:AB358)/AVERAGE(終値!I358:AB358),""))</f>
        <v/>
      </c>
      <c r="G358" s="500" t="str">
        <f>IF(終値!A358="","",IFERROR(4*STDEVP(終値!J358:AC358)/AVERAGE(終値!J358:AC358),""))</f>
        <v/>
      </c>
      <c r="H358" s="500" t="str">
        <f>IF(終値!A358="","",IFERROR(4*STDEVP(終値!K358:AD358)/AVERAGE(終値!K358:AD358),""))</f>
        <v/>
      </c>
      <c r="I358" s="500" t="str">
        <f>IF(終値!A358="","",IFERROR(4*STDEVP(終値!L358:AE358)/AVERAGE(終値!L358:AE358),""))</f>
        <v/>
      </c>
      <c r="J358" s="500" t="str">
        <f>IF(終値!A358="","",IFERROR(4*STDEVP(終値!M358:AF358)/AVERAGE(終値!M358:AF358),""))</f>
        <v/>
      </c>
      <c r="K358" s="500" t="str">
        <f>IF(終値!A358="","",IFERROR(4*STDEVP(終値!N358:AG358)/AVERAGE(終値!N358:AG358),""))</f>
        <v/>
      </c>
      <c r="L358" s="500" t="str">
        <f>IF(終値!A358="","",IFERROR(4*STDEVP(終値!O358:AH358)/AVERAGE(終値!O358:AH358),""))</f>
        <v/>
      </c>
      <c r="M358" s="500" t="str">
        <f>IF(終値!A358="","",IFERROR(4*STDEVP(終値!P358:AI358)/AVERAGE(終値!P358:AI358),""))</f>
        <v/>
      </c>
      <c r="N358" s="500" t="str">
        <f>IF(終値!A358="","",IFERROR(4*STDEVP(終値!Q358:AJ358)/AVERAGE(終値!Q358:AJ358),""))</f>
        <v/>
      </c>
      <c r="O358" s="500" t="str">
        <f>IF(終値!A358="","",IFERROR(4*STDEVP(終値!R358:AK358)/AVERAGE(終値!R358:AK358),""))</f>
        <v/>
      </c>
      <c r="P358" s="500" t="str">
        <f>IF(終値!A358="","",IFERROR(4*STDEVP(終値!S358:AL358)/AVERAGE(終値!S358:AL358),""))</f>
        <v/>
      </c>
      <c r="Q358" s="500" t="str">
        <f>IF(終値!A358="","",IFERROR(4*STDEVP(終値!T358:AM358)/AVERAGE(終値!T358:AM358),""))</f>
        <v/>
      </c>
      <c r="R358" s="500" t="str">
        <f>IF(終値!A358="","",IFERROR(4*STDEVP(終値!U358:AN358)/AVERAGE(終値!U358:AN358),""))</f>
        <v/>
      </c>
      <c r="S358" s="500" t="str">
        <f>IF(終値!A358="","",IFERROR(4*STDEVP(終値!V358:AO358)/AVERAGE(終値!V358:AO358),""))</f>
        <v/>
      </c>
      <c r="T358" s="500" t="str">
        <f>IF(終値!A358="","",IFERROR(4*STDEVP(終値!W358:AP358)/AVERAGE(終値!W358:AP358),""))</f>
        <v/>
      </c>
      <c r="U358" s="500" t="str">
        <f>IF(終値!A358="","",IFERROR(4*STDEVP(終値!X358:AQ358)/AVERAGE(終値!X358:AQ358),""))</f>
        <v/>
      </c>
      <c r="V358" s="500" t="str">
        <f>IF(終値!A358="","",IFERROR(4*STDEVP(終値!Y358:AR358)/AVERAGE(終値!Y358:AR358),""))</f>
        <v/>
      </c>
      <c r="W358" s="500" t="str">
        <f>IF(終値!A358="","",IFERROR(4*STDEVP(終値!Z358:AS358)/AVERAGE(終値!Z358:AS358),""))</f>
        <v/>
      </c>
      <c r="X358" s="500" t="str">
        <f>IF(終値!A358="","",IFERROR(4*STDEVP(終値!AA358:AT358)/AVERAGE(終値!AA358:AT358),""))</f>
        <v/>
      </c>
      <c r="Y358" s="500" t="str">
        <f>IF(終値!A358="","",IFERROR(4*STDEVP(終値!AB358:AU358)/AVERAGE(終値!AB358:AU358),""))</f>
        <v/>
      </c>
      <c r="Z358" s="500" t="str">
        <f>IF(終値!A358="","",IFERROR(4*STDEVP(終値!AC358:AV358)/AVERAGE(終値!AC358:AV358),""))</f>
        <v/>
      </c>
      <c r="AA358" s="500" t="str">
        <f>IF(終値!A358="","",IFERROR(4*STDEVP(終値!AD358:AW358)/AVERAGE(終値!AD358:AW358),""))</f>
        <v/>
      </c>
      <c r="AB358" s="500" t="str">
        <f>IF(終値!A358="","",IFERROR(4*STDEVP(終値!AE358:AX358)/AVERAGE(終値!AE358:AX358),""))</f>
        <v/>
      </c>
      <c r="AC358" s="500" t="str">
        <f>IF(終値!A358="","",IFERROR(4*STDEVP(終値!AF358:AY358)/AVERAGE(終値!AF358:AY358),""))</f>
        <v/>
      </c>
      <c r="AD358" s="500" t="str">
        <f>IF(終値!A358="","",IFERROR(4*STDEVP(終値!AG358:AZ358)/AVERAGE(終値!AG358:AZ358),""))</f>
        <v/>
      </c>
      <c r="AE358" s="500" t="str">
        <f>IF(終値!A358="","",IFERROR(4*STDEVP(終値!AH358:BA358)/AVERAGE(終値!AH358:BA358),""))</f>
        <v/>
      </c>
      <c r="AF358" s="500" t="str">
        <f>IF(終値!A358="","",IFERROR(4*STDEVP(終値!AI358:BB358)/AVERAGE(終値!AI358:BB358),""))</f>
        <v/>
      </c>
      <c r="AG358" s="500" t="str">
        <f>IF(終値!A358="","",IFERROR(4*STDEVP(終値!AJ358:BC358)/AVERAGE(終値!AJ358:BC358),""))</f>
        <v/>
      </c>
      <c r="AH358" s="500" t="str">
        <f>IF(終値!A358="","",IFERROR(4*STDEVP(終値!AK358:BD358)/AVERAGE(終値!AK358:BD358),""))</f>
        <v/>
      </c>
      <c r="AI358" s="500" t="str">
        <f>IF(終値!A358="","",IFERROR(4*STDEVP(終値!AL358:BE358)/AVERAGE(終値!AL358:BE358),""))</f>
        <v/>
      </c>
      <c r="AJ358" s="500" t="str">
        <f>IF(終値!A358="","",IFERROR(4*STDEVP(終値!AM358:BF358)/AVERAGE(終値!AM358:BF358),""))</f>
        <v/>
      </c>
      <c r="AK358" s="500" t="str">
        <f>IF(終値!A358="","",IFERROR(4*STDEVP(終値!AN358:BG358)/AVERAGE(終値!AN358:BG358),""))</f>
        <v/>
      </c>
      <c r="AL358" s="500" t="str">
        <f>IF(終値!A358="","",IFERROR(4*STDEVP(終値!AO358:BH358)/AVERAGE(終値!AO358:BH358),""))</f>
        <v/>
      </c>
      <c r="AM358" s="500" t="str">
        <f>IF(終値!A358="","",IFERROR(4*STDEVP(終値!AP358:BI358)/AVERAGE(終値!AP358:BI358),""))</f>
        <v/>
      </c>
      <c r="AN358" s="500" t="str">
        <f>IF(終値!A358="","",IFERROR(4*STDEVP(終値!AQ358:BJ358)/AVERAGE(終値!AQ358:BJ358),""))</f>
        <v/>
      </c>
      <c r="AO358" s="500" t="str">
        <f>IF(終値!A358="","",IFERROR(4*STDEVP(終値!AR358:BK358)/AVERAGE(終値!AR358:BK358),""))</f>
        <v/>
      </c>
      <c r="AP358" s="500" t="str">
        <f>IF(終値!A358="","",IFERROR(4*STDEVP(終値!AS358:BL358)/AVERAGE(終値!AS358:BL358),""))</f>
        <v/>
      </c>
    </row>
    <row r="359" spans="1:42">
      <c r="A359" s="497" t="str">
        <f>IF(終値!A359="","",終値!A359)</f>
        <v/>
      </c>
      <c r="B359" s="500" t="str">
        <f>IF(終値!A359="","",IFERROR(4*STDEVP(終値!E359:X359)/AVERAGE(終値!E359:X359),""))</f>
        <v/>
      </c>
      <c r="C359" s="500" t="str">
        <f>IF(終値!A359="","",IFERROR(4*STDEVP(終値!F359:Y359)/AVERAGE(終値!F359:Y359),""))</f>
        <v/>
      </c>
      <c r="D359" s="500" t="str">
        <f>IF(終値!A359="","",IFERROR(4*STDEVP(終値!G359:Z359)/AVERAGE(終値!G359:Z359),""))</f>
        <v/>
      </c>
      <c r="E359" s="500" t="str">
        <f>IF(終値!A359="","",IFERROR(4*STDEVP(終値!H359:AA359)/AVERAGE(終値!H359:AA359),""))</f>
        <v/>
      </c>
      <c r="F359" s="500" t="str">
        <f>IF(終値!A359="","",IFERROR(4*STDEVP(終値!I359:AB359)/AVERAGE(終値!I359:AB359),""))</f>
        <v/>
      </c>
      <c r="G359" s="500" t="str">
        <f>IF(終値!A359="","",IFERROR(4*STDEVP(終値!J359:AC359)/AVERAGE(終値!J359:AC359),""))</f>
        <v/>
      </c>
      <c r="H359" s="500" t="str">
        <f>IF(終値!A359="","",IFERROR(4*STDEVP(終値!K359:AD359)/AVERAGE(終値!K359:AD359),""))</f>
        <v/>
      </c>
      <c r="I359" s="500" t="str">
        <f>IF(終値!A359="","",IFERROR(4*STDEVP(終値!L359:AE359)/AVERAGE(終値!L359:AE359),""))</f>
        <v/>
      </c>
      <c r="J359" s="500" t="str">
        <f>IF(終値!A359="","",IFERROR(4*STDEVP(終値!M359:AF359)/AVERAGE(終値!M359:AF359),""))</f>
        <v/>
      </c>
      <c r="K359" s="500" t="str">
        <f>IF(終値!A359="","",IFERROR(4*STDEVP(終値!N359:AG359)/AVERAGE(終値!N359:AG359),""))</f>
        <v/>
      </c>
      <c r="L359" s="500" t="str">
        <f>IF(終値!A359="","",IFERROR(4*STDEVP(終値!O359:AH359)/AVERAGE(終値!O359:AH359),""))</f>
        <v/>
      </c>
      <c r="M359" s="500" t="str">
        <f>IF(終値!A359="","",IFERROR(4*STDEVP(終値!P359:AI359)/AVERAGE(終値!P359:AI359),""))</f>
        <v/>
      </c>
      <c r="N359" s="500" t="str">
        <f>IF(終値!A359="","",IFERROR(4*STDEVP(終値!Q359:AJ359)/AVERAGE(終値!Q359:AJ359),""))</f>
        <v/>
      </c>
      <c r="O359" s="500" t="str">
        <f>IF(終値!A359="","",IFERROR(4*STDEVP(終値!R359:AK359)/AVERAGE(終値!R359:AK359),""))</f>
        <v/>
      </c>
      <c r="P359" s="500" t="str">
        <f>IF(終値!A359="","",IFERROR(4*STDEVP(終値!S359:AL359)/AVERAGE(終値!S359:AL359),""))</f>
        <v/>
      </c>
      <c r="Q359" s="500" t="str">
        <f>IF(終値!A359="","",IFERROR(4*STDEVP(終値!T359:AM359)/AVERAGE(終値!T359:AM359),""))</f>
        <v/>
      </c>
      <c r="R359" s="500" t="str">
        <f>IF(終値!A359="","",IFERROR(4*STDEVP(終値!U359:AN359)/AVERAGE(終値!U359:AN359),""))</f>
        <v/>
      </c>
      <c r="S359" s="500" t="str">
        <f>IF(終値!A359="","",IFERROR(4*STDEVP(終値!V359:AO359)/AVERAGE(終値!V359:AO359),""))</f>
        <v/>
      </c>
      <c r="T359" s="500" t="str">
        <f>IF(終値!A359="","",IFERROR(4*STDEVP(終値!W359:AP359)/AVERAGE(終値!W359:AP359),""))</f>
        <v/>
      </c>
      <c r="U359" s="500" t="str">
        <f>IF(終値!A359="","",IFERROR(4*STDEVP(終値!X359:AQ359)/AVERAGE(終値!X359:AQ359),""))</f>
        <v/>
      </c>
      <c r="V359" s="500" t="str">
        <f>IF(終値!A359="","",IFERROR(4*STDEVP(終値!Y359:AR359)/AVERAGE(終値!Y359:AR359),""))</f>
        <v/>
      </c>
      <c r="W359" s="500" t="str">
        <f>IF(終値!A359="","",IFERROR(4*STDEVP(終値!Z359:AS359)/AVERAGE(終値!Z359:AS359),""))</f>
        <v/>
      </c>
      <c r="X359" s="500" t="str">
        <f>IF(終値!A359="","",IFERROR(4*STDEVP(終値!AA359:AT359)/AVERAGE(終値!AA359:AT359),""))</f>
        <v/>
      </c>
      <c r="Y359" s="500" t="str">
        <f>IF(終値!A359="","",IFERROR(4*STDEVP(終値!AB359:AU359)/AVERAGE(終値!AB359:AU359),""))</f>
        <v/>
      </c>
      <c r="Z359" s="500" t="str">
        <f>IF(終値!A359="","",IFERROR(4*STDEVP(終値!AC359:AV359)/AVERAGE(終値!AC359:AV359),""))</f>
        <v/>
      </c>
      <c r="AA359" s="500" t="str">
        <f>IF(終値!A359="","",IFERROR(4*STDEVP(終値!AD359:AW359)/AVERAGE(終値!AD359:AW359),""))</f>
        <v/>
      </c>
      <c r="AB359" s="500" t="str">
        <f>IF(終値!A359="","",IFERROR(4*STDEVP(終値!AE359:AX359)/AVERAGE(終値!AE359:AX359),""))</f>
        <v/>
      </c>
      <c r="AC359" s="500" t="str">
        <f>IF(終値!A359="","",IFERROR(4*STDEVP(終値!AF359:AY359)/AVERAGE(終値!AF359:AY359),""))</f>
        <v/>
      </c>
      <c r="AD359" s="500" t="str">
        <f>IF(終値!A359="","",IFERROR(4*STDEVP(終値!AG359:AZ359)/AVERAGE(終値!AG359:AZ359),""))</f>
        <v/>
      </c>
      <c r="AE359" s="500" t="str">
        <f>IF(終値!A359="","",IFERROR(4*STDEVP(終値!AH359:BA359)/AVERAGE(終値!AH359:BA359),""))</f>
        <v/>
      </c>
      <c r="AF359" s="500" t="str">
        <f>IF(終値!A359="","",IFERROR(4*STDEVP(終値!AI359:BB359)/AVERAGE(終値!AI359:BB359),""))</f>
        <v/>
      </c>
      <c r="AG359" s="500" t="str">
        <f>IF(終値!A359="","",IFERROR(4*STDEVP(終値!AJ359:BC359)/AVERAGE(終値!AJ359:BC359),""))</f>
        <v/>
      </c>
      <c r="AH359" s="500" t="str">
        <f>IF(終値!A359="","",IFERROR(4*STDEVP(終値!AK359:BD359)/AVERAGE(終値!AK359:BD359),""))</f>
        <v/>
      </c>
      <c r="AI359" s="500" t="str">
        <f>IF(終値!A359="","",IFERROR(4*STDEVP(終値!AL359:BE359)/AVERAGE(終値!AL359:BE359),""))</f>
        <v/>
      </c>
      <c r="AJ359" s="500" t="str">
        <f>IF(終値!A359="","",IFERROR(4*STDEVP(終値!AM359:BF359)/AVERAGE(終値!AM359:BF359),""))</f>
        <v/>
      </c>
      <c r="AK359" s="500" t="str">
        <f>IF(終値!A359="","",IFERROR(4*STDEVP(終値!AN359:BG359)/AVERAGE(終値!AN359:BG359),""))</f>
        <v/>
      </c>
      <c r="AL359" s="500" t="str">
        <f>IF(終値!A359="","",IFERROR(4*STDEVP(終値!AO359:BH359)/AVERAGE(終値!AO359:BH359),""))</f>
        <v/>
      </c>
      <c r="AM359" s="500" t="str">
        <f>IF(終値!A359="","",IFERROR(4*STDEVP(終値!AP359:BI359)/AVERAGE(終値!AP359:BI359),""))</f>
        <v/>
      </c>
      <c r="AN359" s="500" t="str">
        <f>IF(終値!A359="","",IFERROR(4*STDEVP(終値!AQ359:BJ359)/AVERAGE(終値!AQ359:BJ359),""))</f>
        <v/>
      </c>
      <c r="AO359" s="500" t="str">
        <f>IF(終値!A359="","",IFERROR(4*STDEVP(終値!AR359:BK359)/AVERAGE(終値!AR359:BK359),""))</f>
        <v/>
      </c>
      <c r="AP359" s="500" t="str">
        <f>IF(終値!A359="","",IFERROR(4*STDEVP(終値!AS359:BL359)/AVERAGE(終値!AS359:BL359),""))</f>
        <v/>
      </c>
    </row>
    <row r="360" spans="1:42">
      <c r="A360" s="497" t="str">
        <f>IF(終値!A360="","",終値!A360)</f>
        <v/>
      </c>
      <c r="B360" s="500" t="str">
        <f>IF(終値!A360="","",IFERROR(4*STDEVP(終値!E360:X360)/AVERAGE(終値!E360:X360),""))</f>
        <v/>
      </c>
      <c r="C360" s="500" t="str">
        <f>IF(終値!A360="","",IFERROR(4*STDEVP(終値!F360:Y360)/AVERAGE(終値!F360:Y360),""))</f>
        <v/>
      </c>
      <c r="D360" s="500" t="str">
        <f>IF(終値!A360="","",IFERROR(4*STDEVP(終値!G360:Z360)/AVERAGE(終値!G360:Z360),""))</f>
        <v/>
      </c>
      <c r="E360" s="500" t="str">
        <f>IF(終値!A360="","",IFERROR(4*STDEVP(終値!H360:AA360)/AVERAGE(終値!H360:AA360),""))</f>
        <v/>
      </c>
      <c r="F360" s="500" t="str">
        <f>IF(終値!A360="","",IFERROR(4*STDEVP(終値!I360:AB360)/AVERAGE(終値!I360:AB360),""))</f>
        <v/>
      </c>
      <c r="G360" s="500" t="str">
        <f>IF(終値!A360="","",IFERROR(4*STDEVP(終値!J360:AC360)/AVERAGE(終値!J360:AC360),""))</f>
        <v/>
      </c>
      <c r="H360" s="500" t="str">
        <f>IF(終値!A360="","",IFERROR(4*STDEVP(終値!K360:AD360)/AVERAGE(終値!K360:AD360),""))</f>
        <v/>
      </c>
      <c r="I360" s="500" t="str">
        <f>IF(終値!A360="","",IFERROR(4*STDEVP(終値!L360:AE360)/AVERAGE(終値!L360:AE360),""))</f>
        <v/>
      </c>
      <c r="J360" s="500" t="str">
        <f>IF(終値!A360="","",IFERROR(4*STDEVP(終値!M360:AF360)/AVERAGE(終値!M360:AF360),""))</f>
        <v/>
      </c>
      <c r="K360" s="500" t="str">
        <f>IF(終値!A360="","",IFERROR(4*STDEVP(終値!N360:AG360)/AVERAGE(終値!N360:AG360),""))</f>
        <v/>
      </c>
      <c r="L360" s="500" t="str">
        <f>IF(終値!A360="","",IFERROR(4*STDEVP(終値!O360:AH360)/AVERAGE(終値!O360:AH360),""))</f>
        <v/>
      </c>
      <c r="M360" s="500" t="str">
        <f>IF(終値!A360="","",IFERROR(4*STDEVP(終値!P360:AI360)/AVERAGE(終値!P360:AI360),""))</f>
        <v/>
      </c>
      <c r="N360" s="500" t="str">
        <f>IF(終値!A360="","",IFERROR(4*STDEVP(終値!Q360:AJ360)/AVERAGE(終値!Q360:AJ360),""))</f>
        <v/>
      </c>
      <c r="O360" s="500" t="str">
        <f>IF(終値!A360="","",IFERROR(4*STDEVP(終値!R360:AK360)/AVERAGE(終値!R360:AK360),""))</f>
        <v/>
      </c>
      <c r="P360" s="500" t="str">
        <f>IF(終値!A360="","",IFERROR(4*STDEVP(終値!S360:AL360)/AVERAGE(終値!S360:AL360),""))</f>
        <v/>
      </c>
      <c r="Q360" s="500" t="str">
        <f>IF(終値!A360="","",IFERROR(4*STDEVP(終値!T360:AM360)/AVERAGE(終値!T360:AM360),""))</f>
        <v/>
      </c>
      <c r="R360" s="500" t="str">
        <f>IF(終値!A360="","",IFERROR(4*STDEVP(終値!U360:AN360)/AVERAGE(終値!U360:AN360),""))</f>
        <v/>
      </c>
      <c r="S360" s="500" t="str">
        <f>IF(終値!A360="","",IFERROR(4*STDEVP(終値!V360:AO360)/AVERAGE(終値!V360:AO360),""))</f>
        <v/>
      </c>
      <c r="T360" s="500" t="str">
        <f>IF(終値!A360="","",IFERROR(4*STDEVP(終値!W360:AP360)/AVERAGE(終値!W360:AP360),""))</f>
        <v/>
      </c>
      <c r="U360" s="500" t="str">
        <f>IF(終値!A360="","",IFERROR(4*STDEVP(終値!X360:AQ360)/AVERAGE(終値!X360:AQ360),""))</f>
        <v/>
      </c>
      <c r="V360" s="500" t="str">
        <f>IF(終値!A360="","",IFERROR(4*STDEVP(終値!Y360:AR360)/AVERAGE(終値!Y360:AR360),""))</f>
        <v/>
      </c>
      <c r="W360" s="500" t="str">
        <f>IF(終値!A360="","",IFERROR(4*STDEVP(終値!Z360:AS360)/AVERAGE(終値!Z360:AS360),""))</f>
        <v/>
      </c>
      <c r="X360" s="500" t="str">
        <f>IF(終値!A360="","",IFERROR(4*STDEVP(終値!AA360:AT360)/AVERAGE(終値!AA360:AT360),""))</f>
        <v/>
      </c>
      <c r="Y360" s="500" t="str">
        <f>IF(終値!A360="","",IFERROR(4*STDEVP(終値!AB360:AU360)/AVERAGE(終値!AB360:AU360),""))</f>
        <v/>
      </c>
      <c r="Z360" s="500" t="str">
        <f>IF(終値!A360="","",IFERROR(4*STDEVP(終値!AC360:AV360)/AVERAGE(終値!AC360:AV360),""))</f>
        <v/>
      </c>
      <c r="AA360" s="500" t="str">
        <f>IF(終値!A360="","",IFERROR(4*STDEVP(終値!AD360:AW360)/AVERAGE(終値!AD360:AW360),""))</f>
        <v/>
      </c>
      <c r="AB360" s="500" t="str">
        <f>IF(終値!A360="","",IFERROR(4*STDEVP(終値!AE360:AX360)/AVERAGE(終値!AE360:AX360),""))</f>
        <v/>
      </c>
      <c r="AC360" s="500" t="str">
        <f>IF(終値!A360="","",IFERROR(4*STDEVP(終値!AF360:AY360)/AVERAGE(終値!AF360:AY360),""))</f>
        <v/>
      </c>
      <c r="AD360" s="500" t="str">
        <f>IF(終値!A360="","",IFERROR(4*STDEVP(終値!AG360:AZ360)/AVERAGE(終値!AG360:AZ360),""))</f>
        <v/>
      </c>
      <c r="AE360" s="500" t="str">
        <f>IF(終値!A360="","",IFERROR(4*STDEVP(終値!AH360:BA360)/AVERAGE(終値!AH360:BA360),""))</f>
        <v/>
      </c>
      <c r="AF360" s="500" t="str">
        <f>IF(終値!A360="","",IFERROR(4*STDEVP(終値!AI360:BB360)/AVERAGE(終値!AI360:BB360),""))</f>
        <v/>
      </c>
      <c r="AG360" s="500" t="str">
        <f>IF(終値!A360="","",IFERROR(4*STDEVP(終値!AJ360:BC360)/AVERAGE(終値!AJ360:BC360),""))</f>
        <v/>
      </c>
      <c r="AH360" s="500" t="str">
        <f>IF(終値!A360="","",IFERROR(4*STDEVP(終値!AK360:BD360)/AVERAGE(終値!AK360:BD360),""))</f>
        <v/>
      </c>
      <c r="AI360" s="500" t="str">
        <f>IF(終値!A360="","",IFERROR(4*STDEVP(終値!AL360:BE360)/AVERAGE(終値!AL360:BE360),""))</f>
        <v/>
      </c>
      <c r="AJ360" s="500" t="str">
        <f>IF(終値!A360="","",IFERROR(4*STDEVP(終値!AM360:BF360)/AVERAGE(終値!AM360:BF360),""))</f>
        <v/>
      </c>
      <c r="AK360" s="500" t="str">
        <f>IF(終値!A360="","",IFERROR(4*STDEVP(終値!AN360:BG360)/AVERAGE(終値!AN360:BG360),""))</f>
        <v/>
      </c>
      <c r="AL360" s="500" t="str">
        <f>IF(終値!A360="","",IFERROR(4*STDEVP(終値!AO360:BH360)/AVERAGE(終値!AO360:BH360),""))</f>
        <v/>
      </c>
      <c r="AM360" s="500" t="str">
        <f>IF(終値!A360="","",IFERROR(4*STDEVP(終値!AP360:BI360)/AVERAGE(終値!AP360:BI360),""))</f>
        <v/>
      </c>
      <c r="AN360" s="500" t="str">
        <f>IF(終値!A360="","",IFERROR(4*STDEVP(終値!AQ360:BJ360)/AVERAGE(終値!AQ360:BJ360),""))</f>
        <v/>
      </c>
      <c r="AO360" s="500" t="str">
        <f>IF(終値!A360="","",IFERROR(4*STDEVP(終値!AR360:BK360)/AVERAGE(終値!AR360:BK360),""))</f>
        <v/>
      </c>
      <c r="AP360" s="500" t="str">
        <f>IF(終値!A360="","",IFERROR(4*STDEVP(終値!AS360:BL360)/AVERAGE(終値!AS360:BL360),""))</f>
        <v/>
      </c>
    </row>
    <row r="361" spans="1:42">
      <c r="A361" s="497" t="str">
        <f>IF(終値!A361="","",終値!A361)</f>
        <v/>
      </c>
      <c r="B361" s="500" t="str">
        <f>IF(終値!A361="","",IFERROR(4*STDEVP(終値!E361:X361)/AVERAGE(終値!E361:X361),""))</f>
        <v/>
      </c>
      <c r="C361" s="500" t="str">
        <f>IF(終値!A361="","",IFERROR(4*STDEVP(終値!F361:Y361)/AVERAGE(終値!F361:Y361),""))</f>
        <v/>
      </c>
      <c r="D361" s="500" t="str">
        <f>IF(終値!A361="","",IFERROR(4*STDEVP(終値!G361:Z361)/AVERAGE(終値!G361:Z361),""))</f>
        <v/>
      </c>
      <c r="E361" s="500" t="str">
        <f>IF(終値!A361="","",IFERROR(4*STDEVP(終値!H361:AA361)/AVERAGE(終値!H361:AA361),""))</f>
        <v/>
      </c>
      <c r="F361" s="500" t="str">
        <f>IF(終値!A361="","",IFERROR(4*STDEVP(終値!I361:AB361)/AVERAGE(終値!I361:AB361),""))</f>
        <v/>
      </c>
      <c r="G361" s="500" t="str">
        <f>IF(終値!A361="","",IFERROR(4*STDEVP(終値!J361:AC361)/AVERAGE(終値!J361:AC361),""))</f>
        <v/>
      </c>
      <c r="H361" s="500" t="str">
        <f>IF(終値!A361="","",IFERROR(4*STDEVP(終値!K361:AD361)/AVERAGE(終値!K361:AD361),""))</f>
        <v/>
      </c>
      <c r="I361" s="500" t="str">
        <f>IF(終値!A361="","",IFERROR(4*STDEVP(終値!L361:AE361)/AVERAGE(終値!L361:AE361),""))</f>
        <v/>
      </c>
      <c r="J361" s="500" t="str">
        <f>IF(終値!A361="","",IFERROR(4*STDEVP(終値!M361:AF361)/AVERAGE(終値!M361:AF361),""))</f>
        <v/>
      </c>
      <c r="K361" s="500" t="str">
        <f>IF(終値!A361="","",IFERROR(4*STDEVP(終値!N361:AG361)/AVERAGE(終値!N361:AG361),""))</f>
        <v/>
      </c>
      <c r="L361" s="500" t="str">
        <f>IF(終値!A361="","",IFERROR(4*STDEVP(終値!O361:AH361)/AVERAGE(終値!O361:AH361),""))</f>
        <v/>
      </c>
      <c r="M361" s="500" t="str">
        <f>IF(終値!A361="","",IFERROR(4*STDEVP(終値!P361:AI361)/AVERAGE(終値!P361:AI361),""))</f>
        <v/>
      </c>
      <c r="N361" s="500" t="str">
        <f>IF(終値!A361="","",IFERROR(4*STDEVP(終値!Q361:AJ361)/AVERAGE(終値!Q361:AJ361),""))</f>
        <v/>
      </c>
      <c r="O361" s="500" t="str">
        <f>IF(終値!A361="","",IFERROR(4*STDEVP(終値!R361:AK361)/AVERAGE(終値!R361:AK361),""))</f>
        <v/>
      </c>
      <c r="P361" s="500" t="str">
        <f>IF(終値!A361="","",IFERROR(4*STDEVP(終値!S361:AL361)/AVERAGE(終値!S361:AL361),""))</f>
        <v/>
      </c>
      <c r="Q361" s="500" t="str">
        <f>IF(終値!A361="","",IFERROR(4*STDEVP(終値!T361:AM361)/AVERAGE(終値!T361:AM361),""))</f>
        <v/>
      </c>
      <c r="R361" s="500" t="str">
        <f>IF(終値!A361="","",IFERROR(4*STDEVP(終値!U361:AN361)/AVERAGE(終値!U361:AN361),""))</f>
        <v/>
      </c>
      <c r="S361" s="500" t="str">
        <f>IF(終値!A361="","",IFERROR(4*STDEVP(終値!V361:AO361)/AVERAGE(終値!V361:AO361),""))</f>
        <v/>
      </c>
      <c r="T361" s="500" t="str">
        <f>IF(終値!A361="","",IFERROR(4*STDEVP(終値!W361:AP361)/AVERAGE(終値!W361:AP361),""))</f>
        <v/>
      </c>
      <c r="U361" s="500" t="str">
        <f>IF(終値!A361="","",IFERROR(4*STDEVP(終値!X361:AQ361)/AVERAGE(終値!X361:AQ361),""))</f>
        <v/>
      </c>
      <c r="V361" s="500" t="str">
        <f>IF(終値!A361="","",IFERROR(4*STDEVP(終値!Y361:AR361)/AVERAGE(終値!Y361:AR361),""))</f>
        <v/>
      </c>
      <c r="W361" s="500" t="str">
        <f>IF(終値!A361="","",IFERROR(4*STDEVP(終値!Z361:AS361)/AVERAGE(終値!Z361:AS361),""))</f>
        <v/>
      </c>
      <c r="X361" s="500" t="str">
        <f>IF(終値!A361="","",IFERROR(4*STDEVP(終値!AA361:AT361)/AVERAGE(終値!AA361:AT361),""))</f>
        <v/>
      </c>
      <c r="Y361" s="500" t="str">
        <f>IF(終値!A361="","",IFERROR(4*STDEVP(終値!AB361:AU361)/AVERAGE(終値!AB361:AU361),""))</f>
        <v/>
      </c>
      <c r="Z361" s="500" t="str">
        <f>IF(終値!A361="","",IFERROR(4*STDEVP(終値!AC361:AV361)/AVERAGE(終値!AC361:AV361),""))</f>
        <v/>
      </c>
      <c r="AA361" s="500" t="str">
        <f>IF(終値!A361="","",IFERROR(4*STDEVP(終値!AD361:AW361)/AVERAGE(終値!AD361:AW361),""))</f>
        <v/>
      </c>
      <c r="AB361" s="500" t="str">
        <f>IF(終値!A361="","",IFERROR(4*STDEVP(終値!AE361:AX361)/AVERAGE(終値!AE361:AX361),""))</f>
        <v/>
      </c>
      <c r="AC361" s="500" t="str">
        <f>IF(終値!A361="","",IFERROR(4*STDEVP(終値!AF361:AY361)/AVERAGE(終値!AF361:AY361),""))</f>
        <v/>
      </c>
      <c r="AD361" s="500" t="str">
        <f>IF(終値!A361="","",IFERROR(4*STDEVP(終値!AG361:AZ361)/AVERAGE(終値!AG361:AZ361),""))</f>
        <v/>
      </c>
      <c r="AE361" s="500" t="str">
        <f>IF(終値!A361="","",IFERROR(4*STDEVP(終値!AH361:BA361)/AVERAGE(終値!AH361:BA361),""))</f>
        <v/>
      </c>
      <c r="AF361" s="500" t="str">
        <f>IF(終値!A361="","",IFERROR(4*STDEVP(終値!AI361:BB361)/AVERAGE(終値!AI361:BB361),""))</f>
        <v/>
      </c>
      <c r="AG361" s="500" t="str">
        <f>IF(終値!A361="","",IFERROR(4*STDEVP(終値!AJ361:BC361)/AVERAGE(終値!AJ361:BC361),""))</f>
        <v/>
      </c>
      <c r="AH361" s="500" t="str">
        <f>IF(終値!A361="","",IFERROR(4*STDEVP(終値!AK361:BD361)/AVERAGE(終値!AK361:BD361),""))</f>
        <v/>
      </c>
      <c r="AI361" s="500" t="str">
        <f>IF(終値!A361="","",IFERROR(4*STDEVP(終値!AL361:BE361)/AVERAGE(終値!AL361:BE361),""))</f>
        <v/>
      </c>
      <c r="AJ361" s="500" t="str">
        <f>IF(終値!A361="","",IFERROR(4*STDEVP(終値!AM361:BF361)/AVERAGE(終値!AM361:BF361),""))</f>
        <v/>
      </c>
      <c r="AK361" s="500" t="str">
        <f>IF(終値!A361="","",IFERROR(4*STDEVP(終値!AN361:BG361)/AVERAGE(終値!AN361:BG361),""))</f>
        <v/>
      </c>
      <c r="AL361" s="500" t="str">
        <f>IF(終値!A361="","",IFERROR(4*STDEVP(終値!AO361:BH361)/AVERAGE(終値!AO361:BH361),""))</f>
        <v/>
      </c>
      <c r="AM361" s="500" t="str">
        <f>IF(終値!A361="","",IFERROR(4*STDEVP(終値!AP361:BI361)/AVERAGE(終値!AP361:BI361),""))</f>
        <v/>
      </c>
      <c r="AN361" s="500" t="str">
        <f>IF(終値!A361="","",IFERROR(4*STDEVP(終値!AQ361:BJ361)/AVERAGE(終値!AQ361:BJ361),""))</f>
        <v/>
      </c>
      <c r="AO361" s="500" t="str">
        <f>IF(終値!A361="","",IFERROR(4*STDEVP(終値!AR361:BK361)/AVERAGE(終値!AR361:BK361),""))</f>
        <v/>
      </c>
      <c r="AP361" s="500" t="str">
        <f>IF(終値!A361="","",IFERROR(4*STDEVP(終値!AS361:BL361)/AVERAGE(終値!AS361:BL361),""))</f>
        <v/>
      </c>
    </row>
    <row r="362" spans="1:42">
      <c r="A362" s="497" t="str">
        <f>IF(終値!A362="","",終値!A362)</f>
        <v/>
      </c>
      <c r="B362" s="500" t="str">
        <f>IF(終値!A362="","",IFERROR(4*STDEVP(終値!E362:X362)/AVERAGE(終値!E362:X362),""))</f>
        <v/>
      </c>
      <c r="C362" s="500" t="str">
        <f>IF(終値!A362="","",IFERROR(4*STDEVP(終値!F362:Y362)/AVERAGE(終値!F362:Y362),""))</f>
        <v/>
      </c>
      <c r="D362" s="500" t="str">
        <f>IF(終値!A362="","",IFERROR(4*STDEVP(終値!G362:Z362)/AVERAGE(終値!G362:Z362),""))</f>
        <v/>
      </c>
      <c r="E362" s="500" t="str">
        <f>IF(終値!A362="","",IFERROR(4*STDEVP(終値!H362:AA362)/AVERAGE(終値!H362:AA362),""))</f>
        <v/>
      </c>
      <c r="F362" s="500" t="str">
        <f>IF(終値!A362="","",IFERROR(4*STDEVP(終値!I362:AB362)/AVERAGE(終値!I362:AB362),""))</f>
        <v/>
      </c>
      <c r="G362" s="500" t="str">
        <f>IF(終値!A362="","",IFERROR(4*STDEVP(終値!J362:AC362)/AVERAGE(終値!J362:AC362),""))</f>
        <v/>
      </c>
      <c r="H362" s="500" t="str">
        <f>IF(終値!A362="","",IFERROR(4*STDEVP(終値!K362:AD362)/AVERAGE(終値!K362:AD362),""))</f>
        <v/>
      </c>
      <c r="I362" s="500" t="str">
        <f>IF(終値!A362="","",IFERROR(4*STDEVP(終値!L362:AE362)/AVERAGE(終値!L362:AE362),""))</f>
        <v/>
      </c>
      <c r="J362" s="500" t="str">
        <f>IF(終値!A362="","",IFERROR(4*STDEVP(終値!M362:AF362)/AVERAGE(終値!M362:AF362),""))</f>
        <v/>
      </c>
      <c r="K362" s="500" t="str">
        <f>IF(終値!A362="","",IFERROR(4*STDEVP(終値!N362:AG362)/AVERAGE(終値!N362:AG362),""))</f>
        <v/>
      </c>
      <c r="L362" s="500" t="str">
        <f>IF(終値!A362="","",IFERROR(4*STDEVP(終値!O362:AH362)/AVERAGE(終値!O362:AH362),""))</f>
        <v/>
      </c>
      <c r="M362" s="500" t="str">
        <f>IF(終値!A362="","",IFERROR(4*STDEVP(終値!P362:AI362)/AVERAGE(終値!P362:AI362),""))</f>
        <v/>
      </c>
      <c r="N362" s="500" t="str">
        <f>IF(終値!A362="","",IFERROR(4*STDEVP(終値!Q362:AJ362)/AVERAGE(終値!Q362:AJ362),""))</f>
        <v/>
      </c>
      <c r="O362" s="500" t="str">
        <f>IF(終値!A362="","",IFERROR(4*STDEVP(終値!R362:AK362)/AVERAGE(終値!R362:AK362),""))</f>
        <v/>
      </c>
      <c r="P362" s="500" t="str">
        <f>IF(終値!A362="","",IFERROR(4*STDEVP(終値!S362:AL362)/AVERAGE(終値!S362:AL362),""))</f>
        <v/>
      </c>
      <c r="Q362" s="500" t="str">
        <f>IF(終値!A362="","",IFERROR(4*STDEVP(終値!T362:AM362)/AVERAGE(終値!T362:AM362),""))</f>
        <v/>
      </c>
      <c r="R362" s="500" t="str">
        <f>IF(終値!A362="","",IFERROR(4*STDEVP(終値!U362:AN362)/AVERAGE(終値!U362:AN362),""))</f>
        <v/>
      </c>
      <c r="S362" s="500" t="str">
        <f>IF(終値!A362="","",IFERROR(4*STDEVP(終値!V362:AO362)/AVERAGE(終値!V362:AO362),""))</f>
        <v/>
      </c>
      <c r="T362" s="500" t="str">
        <f>IF(終値!A362="","",IFERROR(4*STDEVP(終値!W362:AP362)/AVERAGE(終値!W362:AP362),""))</f>
        <v/>
      </c>
      <c r="U362" s="500" t="str">
        <f>IF(終値!A362="","",IFERROR(4*STDEVP(終値!X362:AQ362)/AVERAGE(終値!X362:AQ362),""))</f>
        <v/>
      </c>
      <c r="V362" s="500" t="str">
        <f>IF(終値!A362="","",IFERROR(4*STDEVP(終値!Y362:AR362)/AVERAGE(終値!Y362:AR362),""))</f>
        <v/>
      </c>
      <c r="W362" s="500" t="str">
        <f>IF(終値!A362="","",IFERROR(4*STDEVP(終値!Z362:AS362)/AVERAGE(終値!Z362:AS362),""))</f>
        <v/>
      </c>
      <c r="X362" s="500" t="str">
        <f>IF(終値!A362="","",IFERROR(4*STDEVP(終値!AA362:AT362)/AVERAGE(終値!AA362:AT362),""))</f>
        <v/>
      </c>
      <c r="Y362" s="500" t="str">
        <f>IF(終値!A362="","",IFERROR(4*STDEVP(終値!AB362:AU362)/AVERAGE(終値!AB362:AU362),""))</f>
        <v/>
      </c>
      <c r="Z362" s="500" t="str">
        <f>IF(終値!A362="","",IFERROR(4*STDEVP(終値!AC362:AV362)/AVERAGE(終値!AC362:AV362),""))</f>
        <v/>
      </c>
      <c r="AA362" s="500" t="str">
        <f>IF(終値!A362="","",IFERROR(4*STDEVP(終値!AD362:AW362)/AVERAGE(終値!AD362:AW362),""))</f>
        <v/>
      </c>
      <c r="AB362" s="500" t="str">
        <f>IF(終値!A362="","",IFERROR(4*STDEVP(終値!AE362:AX362)/AVERAGE(終値!AE362:AX362),""))</f>
        <v/>
      </c>
      <c r="AC362" s="500" t="str">
        <f>IF(終値!A362="","",IFERROR(4*STDEVP(終値!AF362:AY362)/AVERAGE(終値!AF362:AY362),""))</f>
        <v/>
      </c>
      <c r="AD362" s="500" t="str">
        <f>IF(終値!A362="","",IFERROR(4*STDEVP(終値!AG362:AZ362)/AVERAGE(終値!AG362:AZ362),""))</f>
        <v/>
      </c>
      <c r="AE362" s="500" t="str">
        <f>IF(終値!A362="","",IFERROR(4*STDEVP(終値!AH362:BA362)/AVERAGE(終値!AH362:BA362),""))</f>
        <v/>
      </c>
      <c r="AF362" s="500" t="str">
        <f>IF(終値!A362="","",IFERROR(4*STDEVP(終値!AI362:BB362)/AVERAGE(終値!AI362:BB362),""))</f>
        <v/>
      </c>
      <c r="AG362" s="500" t="str">
        <f>IF(終値!A362="","",IFERROR(4*STDEVP(終値!AJ362:BC362)/AVERAGE(終値!AJ362:BC362),""))</f>
        <v/>
      </c>
      <c r="AH362" s="500" t="str">
        <f>IF(終値!A362="","",IFERROR(4*STDEVP(終値!AK362:BD362)/AVERAGE(終値!AK362:BD362),""))</f>
        <v/>
      </c>
      <c r="AI362" s="500" t="str">
        <f>IF(終値!A362="","",IFERROR(4*STDEVP(終値!AL362:BE362)/AVERAGE(終値!AL362:BE362),""))</f>
        <v/>
      </c>
      <c r="AJ362" s="500" t="str">
        <f>IF(終値!A362="","",IFERROR(4*STDEVP(終値!AM362:BF362)/AVERAGE(終値!AM362:BF362),""))</f>
        <v/>
      </c>
      <c r="AK362" s="500" t="str">
        <f>IF(終値!A362="","",IFERROR(4*STDEVP(終値!AN362:BG362)/AVERAGE(終値!AN362:BG362),""))</f>
        <v/>
      </c>
      <c r="AL362" s="500" t="str">
        <f>IF(終値!A362="","",IFERROR(4*STDEVP(終値!AO362:BH362)/AVERAGE(終値!AO362:BH362),""))</f>
        <v/>
      </c>
      <c r="AM362" s="500" t="str">
        <f>IF(終値!A362="","",IFERROR(4*STDEVP(終値!AP362:BI362)/AVERAGE(終値!AP362:BI362),""))</f>
        <v/>
      </c>
      <c r="AN362" s="500" t="str">
        <f>IF(終値!A362="","",IFERROR(4*STDEVP(終値!AQ362:BJ362)/AVERAGE(終値!AQ362:BJ362),""))</f>
        <v/>
      </c>
      <c r="AO362" s="500" t="str">
        <f>IF(終値!A362="","",IFERROR(4*STDEVP(終値!AR362:BK362)/AVERAGE(終値!AR362:BK362),""))</f>
        <v/>
      </c>
      <c r="AP362" s="500" t="str">
        <f>IF(終値!A362="","",IFERROR(4*STDEVP(終値!AS362:BL362)/AVERAGE(終値!AS362:BL362),""))</f>
        <v/>
      </c>
    </row>
    <row r="363" spans="1:42">
      <c r="A363" s="497" t="str">
        <f>IF(終値!A363="","",終値!A363)</f>
        <v/>
      </c>
      <c r="B363" s="500" t="str">
        <f>IF(終値!A363="","",IFERROR(4*STDEVP(終値!E363:X363)/AVERAGE(終値!E363:X363),""))</f>
        <v/>
      </c>
      <c r="C363" s="500" t="str">
        <f>IF(終値!A363="","",IFERROR(4*STDEVP(終値!F363:Y363)/AVERAGE(終値!F363:Y363),""))</f>
        <v/>
      </c>
      <c r="D363" s="500" t="str">
        <f>IF(終値!A363="","",IFERROR(4*STDEVP(終値!G363:Z363)/AVERAGE(終値!G363:Z363),""))</f>
        <v/>
      </c>
      <c r="E363" s="500" t="str">
        <f>IF(終値!A363="","",IFERROR(4*STDEVP(終値!H363:AA363)/AVERAGE(終値!H363:AA363),""))</f>
        <v/>
      </c>
      <c r="F363" s="500" t="str">
        <f>IF(終値!A363="","",IFERROR(4*STDEVP(終値!I363:AB363)/AVERAGE(終値!I363:AB363),""))</f>
        <v/>
      </c>
      <c r="G363" s="500" t="str">
        <f>IF(終値!A363="","",IFERROR(4*STDEVP(終値!J363:AC363)/AVERAGE(終値!J363:AC363),""))</f>
        <v/>
      </c>
      <c r="H363" s="500" t="str">
        <f>IF(終値!A363="","",IFERROR(4*STDEVP(終値!K363:AD363)/AVERAGE(終値!K363:AD363),""))</f>
        <v/>
      </c>
      <c r="I363" s="500" t="str">
        <f>IF(終値!A363="","",IFERROR(4*STDEVP(終値!L363:AE363)/AVERAGE(終値!L363:AE363),""))</f>
        <v/>
      </c>
      <c r="J363" s="500" t="str">
        <f>IF(終値!A363="","",IFERROR(4*STDEVP(終値!M363:AF363)/AVERAGE(終値!M363:AF363),""))</f>
        <v/>
      </c>
      <c r="K363" s="500" t="str">
        <f>IF(終値!A363="","",IFERROR(4*STDEVP(終値!N363:AG363)/AVERAGE(終値!N363:AG363),""))</f>
        <v/>
      </c>
      <c r="L363" s="500" t="str">
        <f>IF(終値!A363="","",IFERROR(4*STDEVP(終値!O363:AH363)/AVERAGE(終値!O363:AH363),""))</f>
        <v/>
      </c>
      <c r="M363" s="500" t="str">
        <f>IF(終値!A363="","",IFERROR(4*STDEVP(終値!P363:AI363)/AVERAGE(終値!P363:AI363),""))</f>
        <v/>
      </c>
      <c r="N363" s="500" t="str">
        <f>IF(終値!A363="","",IFERROR(4*STDEVP(終値!Q363:AJ363)/AVERAGE(終値!Q363:AJ363),""))</f>
        <v/>
      </c>
      <c r="O363" s="500" t="str">
        <f>IF(終値!A363="","",IFERROR(4*STDEVP(終値!R363:AK363)/AVERAGE(終値!R363:AK363),""))</f>
        <v/>
      </c>
      <c r="P363" s="500" t="str">
        <f>IF(終値!A363="","",IFERROR(4*STDEVP(終値!S363:AL363)/AVERAGE(終値!S363:AL363),""))</f>
        <v/>
      </c>
      <c r="Q363" s="500" t="str">
        <f>IF(終値!A363="","",IFERROR(4*STDEVP(終値!T363:AM363)/AVERAGE(終値!T363:AM363),""))</f>
        <v/>
      </c>
      <c r="R363" s="500" t="str">
        <f>IF(終値!A363="","",IFERROR(4*STDEVP(終値!U363:AN363)/AVERAGE(終値!U363:AN363),""))</f>
        <v/>
      </c>
      <c r="S363" s="500" t="str">
        <f>IF(終値!A363="","",IFERROR(4*STDEVP(終値!V363:AO363)/AVERAGE(終値!V363:AO363),""))</f>
        <v/>
      </c>
      <c r="T363" s="500" t="str">
        <f>IF(終値!A363="","",IFERROR(4*STDEVP(終値!W363:AP363)/AVERAGE(終値!W363:AP363),""))</f>
        <v/>
      </c>
      <c r="U363" s="500" t="str">
        <f>IF(終値!A363="","",IFERROR(4*STDEVP(終値!X363:AQ363)/AVERAGE(終値!X363:AQ363),""))</f>
        <v/>
      </c>
      <c r="V363" s="500" t="str">
        <f>IF(終値!A363="","",IFERROR(4*STDEVP(終値!Y363:AR363)/AVERAGE(終値!Y363:AR363),""))</f>
        <v/>
      </c>
      <c r="W363" s="500" t="str">
        <f>IF(終値!A363="","",IFERROR(4*STDEVP(終値!Z363:AS363)/AVERAGE(終値!Z363:AS363),""))</f>
        <v/>
      </c>
      <c r="X363" s="500" t="str">
        <f>IF(終値!A363="","",IFERROR(4*STDEVP(終値!AA363:AT363)/AVERAGE(終値!AA363:AT363),""))</f>
        <v/>
      </c>
      <c r="Y363" s="500" t="str">
        <f>IF(終値!A363="","",IFERROR(4*STDEVP(終値!AB363:AU363)/AVERAGE(終値!AB363:AU363),""))</f>
        <v/>
      </c>
      <c r="Z363" s="500" t="str">
        <f>IF(終値!A363="","",IFERROR(4*STDEVP(終値!AC363:AV363)/AVERAGE(終値!AC363:AV363),""))</f>
        <v/>
      </c>
      <c r="AA363" s="500" t="str">
        <f>IF(終値!A363="","",IFERROR(4*STDEVP(終値!AD363:AW363)/AVERAGE(終値!AD363:AW363),""))</f>
        <v/>
      </c>
      <c r="AB363" s="500" t="str">
        <f>IF(終値!A363="","",IFERROR(4*STDEVP(終値!AE363:AX363)/AVERAGE(終値!AE363:AX363),""))</f>
        <v/>
      </c>
      <c r="AC363" s="500" t="str">
        <f>IF(終値!A363="","",IFERROR(4*STDEVP(終値!AF363:AY363)/AVERAGE(終値!AF363:AY363),""))</f>
        <v/>
      </c>
      <c r="AD363" s="500" t="str">
        <f>IF(終値!A363="","",IFERROR(4*STDEVP(終値!AG363:AZ363)/AVERAGE(終値!AG363:AZ363),""))</f>
        <v/>
      </c>
      <c r="AE363" s="500" t="str">
        <f>IF(終値!A363="","",IFERROR(4*STDEVP(終値!AH363:BA363)/AVERAGE(終値!AH363:BA363),""))</f>
        <v/>
      </c>
      <c r="AF363" s="500" t="str">
        <f>IF(終値!A363="","",IFERROR(4*STDEVP(終値!AI363:BB363)/AVERAGE(終値!AI363:BB363),""))</f>
        <v/>
      </c>
      <c r="AG363" s="500" t="str">
        <f>IF(終値!A363="","",IFERROR(4*STDEVP(終値!AJ363:BC363)/AVERAGE(終値!AJ363:BC363),""))</f>
        <v/>
      </c>
      <c r="AH363" s="500" t="str">
        <f>IF(終値!A363="","",IFERROR(4*STDEVP(終値!AK363:BD363)/AVERAGE(終値!AK363:BD363),""))</f>
        <v/>
      </c>
      <c r="AI363" s="500" t="str">
        <f>IF(終値!A363="","",IFERROR(4*STDEVP(終値!AL363:BE363)/AVERAGE(終値!AL363:BE363),""))</f>
        <v/>
      </c>
      <c r="AJ363" s="500" t="str">
        <f>IF(終値!A363="","",IFERROR(4*STDEVP(終値!AM363:BF363)/AVERAGE(終値!AM363:BF363),""))</f>
        <v/>
      </c>
      <c r="AK363" s="500" t="str">
        <f>IF(終値!A363="","",IFERROR(4*STDEVP(終値!AN363:BG363)/AVERAGE(終値!AN363:BG363),""))</f>
        <v/>
      </c>
      <c r="AL363" s="500" t="str">
        <f>IF(終値!A363="","",IFERROR(4*STDEVP(終値!AO363:BH363)/AVERAGE(終値!AO363:BH363),""))</f>
        <v/>
      </c>
      <c r="AM363" s="500" t="str">
        <f>IF(終値!A363="","",IFERROR(4*STDEVP(終値!AP363:BI363)/AVERAGE(終値!AP363:BI363),""))</f>
        <v/>
      </c>
      <c r="AN363" s="500" t="str">
        <f>IF(終値!A363="","",IFERROR(4*STDEVP(終値!AQ363:BJ363)/AVERAGE(終値!AQ363:BJ363),""))</f>
        <v/>
      </c>
      <c r="AO363" s="500" t="str">
        <f>IF(終値!A363="","",IFERROR(4*STDEVP(終値!AR363:BK363)/AVERAGE(終値!AR363:BK363),""))</f>
        <v/>
      </c>
      <c r="AP363" s="500" t="str">
        <f>IF(終値!A363="","",IFERROR(4*STDEVP(終値!AS363:BL363)/AVERAGE(終値!AS363:BL363),""))</f>
        <v/>
      </c>
    </row>
    <row r="364" spans="1:42">
      <c r="A364" s="497" t="str">
        <f>IF(終値!A364="","",終値!A364)</f>
        <v/>
      </c>
      <c r="B364" s="500" t="str">
        <f>IF(終値!A364="","",IFERROR(4*STDEVP(終値!E364:X364)/AVERAGE(終値!E364:X364),""))</f>
        <v/>
      </c>
      <c r="C364" s="500" t="str">
        <f>IF(終値!A364="","",IFERROR(4*STDEVP(終値!F364:Y364)/AVERAGE(終値!F364:Y364),""))</f>
        <v/>
      </c>
      <c r="D364" s="500" t="str">
        <f>IF(終値!A364="","",IFERROR(4*STDEVP(終値!G364:Z364)/AVERAGE(終値!G364:Z364),""))</f>
        <v/>
      </c>
      <c r="E364" s="500" t="str">
        <f>IF(終値!A364="","",IFERROR(4*STDEVP(終値!H364:AA364)/AVERAGE(終値!H364:AA364),""))</f>
        <v/>
      </c>
      <c r="F364" s="500" t="str">
        <f>IF(終値!A364="","",IFERROR(4*STDEVP(終値!I364:AB364)/AVERAGE(終値!I364:AB364),""))</f>
        <v/>
      </c>
      <c r="G364" s="500" t="str">
        <f>IF(終値!A364="","",IFERROR(4*STDEVP(終値!J364:AC364)/AVERAGE(終値!J364:AC364),""))</f>
        <v/>
      </c>
      <c r="H364" s="500" t="str">
        <f>IF(終値!A364="","",IFERROR(4*STDEVP(終値!K364:AD364)/AVERAGE(終値!K364:AD364),""))</f>
        <v/>
      </c>
      <c r="I364" s="500" t="str">
        <f>IF(終値!A364="","",IFERROR(4*STDEVP(終値!L364:AE364)/AVERAGE(終値!L364:AE364),""))</f>
        <v/>
      </c>
      <c r="J364" s="500" t="str">
        <f>IF(終値!A364="","",IFERROR(4*STDEVP(終値!M364:AF364)/AVERAGE(終値!M364:AF364),""))</f>
        <v/>
      </c>
      <c r="K364" s="500" t="str">
        <f>IF(終値!A364="","",IFERROR(4*STDEVP(終値!N364:AG364)/AVERAGE(終値!N364:AG364),""))</f>
        <v/>
      </c>
      <c r="L364" s="500" t="str">
        <f>IF(終値!A364="","",IFERROR(4*STDEVP(終値!O364:AH364)/AVERAGE(終値!O364:AH364),""))</f>
        <v/>
      </c>
      <c r="M364" s="500" t="str">
        <f>IF(終値!A364="","",IFERROR(4*STDEVP(終値!P364:AI364)/AVERAGE(終値!P364:AI364),""))</f>
        <v/>
      </c>
      <c r="N364" s="500" t="str">
        <f>IF(終値!A364="","",IFERROR(4*STDEVP(終値!Q364:AJ364)/AVERAGE(終値!Q364:AJ364),""))</f>
        <v/>
      </c>
      <c r="O364" s="500" t="str">
        <f>IF(終値!A364="","",IFERROR(4*STDEVP(終値!R364:AK364)/AVERAGE(終値!R364:AK364),""))</f>
        <v/>
      </c>
      <c r="P364" s="500" t="str">
        <f>IF(終値!A364="","",IFERROR(4*STDEVP(終値!S364:AL364)/AVERAGE(終値!S364:AL364),""))</f>
        <v/>
      </c>
      <c r="Q364" s="500" t="str">
        <f>IF(終値!A364="","",IFERROR(4*STDEVP(終値!T364:AM364)/AVERAGE(終値!T364:AM364),""))</f>
        <v/>
      </c>
      <c r="R364" s="500" t="str">
        <f>IF(終値!A364="","",IFERROR(4*STDEVP(終値!U364:AN364)/AVERAGE(終値!U364:AN364),""))</f>
        <v/>
      </c>
      <c r="S364" s="500" t="str">
        <f>IF(終値!A364="","",IFERROR(4*STDEVP(終値!V364:AO364)/AVERAGE(終値!V364:AO364),""))</f>
        <v/>
      </c>
      <c r="T364" s="500" t="str">
        <f>IF(終値!A364="","",IFERROR(4*STDEVP(終値!W364:AP364)/AVERAGE(終値!W364:AP364),""))</f>
        <v/>
      </c>
      <c r="U364" s="500" t="str">
        <f>IF(終値!A364="","",IFERROR(4*STDEVP(終値!X364:AQ364)/AVERAGE(終値!X364:AQ364),""))</f>
        <v/>
      </c>
      <c r="V364" s="500" t="str">
        <f>IF(終値!A364="","",IFERROR(4*STDEVP(終値!Y364:AR364)/AVERAGE(終値!Y364:AR364),""))</f>
        <v/>
      </c>
      <c r="W364" s="500" t="str">
        <f>IF(終値!A364="","",IFERROR(4*STDEVP(終値!Z364:AS364)/AVERAGE(終値!Z364:AS364),""))</f>
        <v/>
      </c>
      <c r="X364" s="500" t="str">
        <f>IF(終値!A364="","",IFERROR(4*STDEVP(終値!AA364:AT364)/AVERAGE(終値!AA364:AT364),""))</f>
        <v/>
      </c>
      <c r="Y364" s="500" t="str">
        <f>IF(終値!A364="","",IFERROR(4*STDEVP(終値!AB364:AU364)/AVERAGE(終値!AB364:AU364),""))</f>
        <v/>
      </c>
      <c r="Z364" s="500" t="str">
        <f>IF(終値!A364="","",IFERROR(4*STDEVP(終値!AC364:AV364)/AVERAGE(終値!AC364:AV364),""))</f>
        <v/>
      </c>
      <c r="AA364" s="500" t="str">
        <f>IF(終値!A364="","",IFERROR(4*STDEVP(終値!AD364:AW364)/AVERAGE(終値!AD364:AW364),""))</f>
        <v/>
      </c>
      <c r="AB364" s="500" t="str">
        <f>IF(終値!A364="","",IFERROR(4*STDEVP(終値!AE364:AX364)/AVERAGE(終値!AE364:AX364),""))</f>
        <v/>
      </c>
      <c r="AC364" s="500" t="str">
        <f>IF(終値!A364="","",IFERROR(4*STDEVP(終値!AF364:AY364)/AVERAGE(終値!AF364:AY364),""))</f>
        <v/>
      </c>
      <c r="AD364" s="500" t="str">
        <f>IF(終値!A364="","",IFERROR(4*STDEVP(終値!AG364:AZ364)/AVERAGE(終値!AG364:AZ364),""))</f>
        <v/>
      </c>
      <c r="AE364" s="500" t="str">
        <f>IF(終値!A364="","",IFERROR(4*STDEVP(終値!AH364:BA364)/AVERAGE(終値!AH364:BA364),""))</f>
        <v/>
      </c>
      <c r="AF364" s="500" t="str">
        <f>IF(終値!A364="","",IFERROR(4*STDEVP(終値!AI364:BB364)/AVERAGE(終値!AI364:BB364),""))</f>
        <v/>
      </c>
      <c r="AG364" s="500" t="str">
        <f>IF(終値!A364="","",IFERROR(4*STDEVP(終値!AJ364:BC364)/AVERAGE(終値!AJ364:BC364),""))</f>
        <v/>
      </c>
      <c r="AH364" s="500" t="str">
        <f>IF(終値!A364="","",IFERROR(4*STDEVP(終値!AK364:BD364)/AVERAGE(終値!AK364:BD364),""))</f>
        <v/>
      </c>
      <c r="AI364" s="500" t="str">
        <f>IF(終値!A364="","",IFERROR(4*STDEVP(終値!AL364:BE364)/AVERAGE(終値!AL364:BE364),""))</f>
        <v/>
      </c>
      <c r="AJ364" s="500" t="str">
        <f>IF(終値!A364="","",IFERROR(4*STDEVP(終値!AM364:BF364)/AVERAGE(終値!AM364:BF364),""))</f>
        <v/>
      </c>
      <c r="AK364" s="500" t="str">
        <f>IF(終値!A364="","",IFERROR(4*STDEVP(終値!AN364:BG364)/AVERAGE(終値!AN364:BG364),""))</f>
        <v/>
      </c>
      <c r="AL364" s="500" t="str">
        <f>IF(終値!A364="","",IFERROR(4*STDEVP(終値!AO364:BH364)/AVERAGE(終値!AO364:BH364),""))</f>
        <v/>
      </c>
      <c r="AM364" s="500" t="str">
        <f>IF(終値!A364="","",IFERROR(4*STDEVP(終値!AP364:BI364)/AVERAGE(終値!AP364:BI364),""))</f>
        <v/>
      </c>
      <c r="AN364" s="500" t="str">
        <f>IF(終値!A364="","",IFERROR(4*STDEVP(終値!AQ364:BJ364)/AVERAGE(終値!AQ364:BJ364),""))</f>
        <v/>
      </c>
      <c r="AO364" s="500" t="str">
        <f>IF(終値!A364="","",IFERROR(4*STDEVP(終値!AR364:BK364)/AVERAGE(終値!AR364:BK364),""))</f>
        <v/>
      </c>
      <c r="AP364" s="500" t="str">
        <f>IF(終値!A364="","",IFERROR(4*STDEVP(終値!AS364:BL364)/AVERAGE(終値!AS364:BL364),""))</f>
        <v/>
      </c>
    </row>
    <row r="365" spans="1:42">
      <c r="A365" s="497" t="str">
        <f>IF(終値!A365="","",終値!A365)</f>
        <v/>
      </c>
      <c r="B365" s="500" t="str">
        <f>IF(終値!A365="","",IFERROR(4*STDEVP(終値!E365:X365)/AVERAGE(終値!E365:X365),""))</f>
        <v/>
      </c>
      <c r="C365" s="500" t="str">
        <f>IF(終値!A365="","",IFERROR(4*STDEVP(終値!F365:Y365)/AVERAGE(終値!F365:Y365),""))</f>
        <v/>
      </c>
      <c r="D365" s="500" t="str">
        <f>IF(終値!A365="","",IFERROR(4*STDEVP(終値!G365:Z365)/AVERAGE(終値!G365:Z365),""))</f>
        <v/>
      </c>
      <c r="E365" s="500" t="str">
        <f>IF(終値!A365="","",IFERROR(4*STDEVP(終値!H365:AA365)/AVERAGE(終値!H365:AA365),""))</f>
        <v/>
      </c>
      <c r="F365" s="500" t="str">
        <f>IF(終値!A365="","",IFERROR(4*STDEVP(終値!I365:AB365)/AVERAGE(終値!I365:AB365),""))</f>
        <v/>
      </c>
      <c r="G365" s="500" t="str">
        <f>IF(終値!A365="","",IFERROR(4*STDEVP(終値!J365:AC365)/AVERAGE(終値!J365:AC365),""))</f>
        <v/>
      </c>
      <c r="H365" s="500" t="str">
        <f>IF(終値!A365="","",IFERROR(4*STDEVP(終値!K365:AD365)/AVERAGE(終値!K365:AD365),""))</f>
        <v/>
      </c>
      <c r="I365" s="500" t="str">
        <f>IF(終値!A365="","",IFERROR(4*STDEVP(終値!L365:AE365)/AVERAGE(終値!L365:AE365),""))</f>
        <v/>
      </c>
      <c r="J365" s="500" t="str">
        <f>IF(終値!A365="","",IFERROR(4*STDEVP(終値!M365:AF365)/AVERAGE(終値!M365:AF365),""))</f>
        <v/>
      </c>
      <c r="K365" s="500" t="str">
        <f>IF(終値!A365="","",IFERROR(4*STDEVP(終値!N365:AG365)/AVERAGE(終値!N365:AG365),""))</f>
        <v/>
      </c>
      <c r="L365" s="500" t="str">
        <f>IF(終値!A365="","",IFERROR(4*STDEVP(終値!O365:AH365)/AVERAGE(終値!O365:AH365),""))</f>
        <v/>
      </c>
      <c r="M365" s="500" t="str">
        <f>IF(終値!A365="","",IFERROR(4*STDEVP(終値!P365:AI365)/AVERAGE(終値!P365:AI365),""))</f>
        <v/>
      </c>
      <c r="N365" s="500" t="str">
        <f>IF(終値!A365="","",IFERROR(4*STDEVP(終値!Q365:AJ365)/AVERAGE(終値!Q365:AJ365),""))</f>
        <v/>
      </c>
      <c r="O365" s="500" t="str">
        <f>IF(終値!A365="","",IFERROR(4*STDEVP(終値!R365:AK365)/AVERAGE(終値!R365:AK365),""))</f>
        <v/>
      </c>
      <c r="P365" s="500" t="str">
        <f>IF(終値!A365="","",IFERROR(4*STDEVP(終値!S365:AL365)/AVERAGE(終値!S365:AL365),""))</f>
        <v/>
      </c>
      <c r="Q365" s="500" t="str">
        <f>IF(終値!A365="","",IFERROR(4*STDEVP(終値!T365:AM365)/AVERAGE(終値!T365:AM365),""))</f>
        <v/>
      </c>
      <c r="R365" s="500" t="str">
        <f>IF(終値!A365="","",IFERROR(4*STDEVP(終値!U365:AN365)/AVERAGE(終値!U365:AN365),""))</f>
        <v/>
      </c>
      <c r="S365" s="500" t="str">
        <f>IF(終値!A365="","",IFERROR(4*STDEVP(終値!V365:AO365)/AVERAGE(終値!V365:AO365),""))</f>
        <v/>
      </c>
      <c r="T365" s="500" t="str">
        <f>IF(終値!A365="","",IFERROR(4*STDEVP(終値!W365:AP365)/AVERAGE(終値!W365:AP365),""))</f>
        <v/>
      </c>
      <c r="U365" s="500" t="str">
        <f>IF(終値!A365="","",IFERROR(4*STDEVP(終値!X365:AQ365)/AVERAGE(終値!X365:AQ365),""))</f>
        <v/>
      </c>
      <c r="V365" s="500" t="str">
        <f>IF(終値!A365="","",IFERROR(4*STDEVP(終値!Y365:AR365)/AVERAGE(終値!Y365:AR365),""))</f>
        <v/>
      </c>
      <c r="W365" s="500" t="str">
        <f>IF(終値!A365="","",IFERROR(4*STDEVP(終値!Z365:AS365)/AVERAGE(終値!Z365:AS365),""))</f>
        <v/>
      </c>
      <c r="X365" s="500" t="str">
        <f>IF(終値!A365="","",IFERROR(4*STDEVP(終値!AA365:AT365)/AVERAGE(終値!AA365:AT365),""))</f>
        <v/>
      </c>
      <c r="Y365" s="500" t="str">
        <f>IF(終値!A365="","",IFERROR(4*STDEVP(終値!AB365:AU365)/AVERAGE(終値!AB365:AU365),""))</f>
        <v/>
      </c>
      <c r="Z365" s="500" t="str">
        <f>IF(終値!A365="","",IFERROR(4*STDEVP(終値!AC365:AV365)/AVERAGE(終値!AC365:AV365),""))</f>
        <v/>
      </c>
      <c r="AA365" s="500" t="str">
        <f>IF(終値!A365="","",IFERROR(4*STDEVP(終値!AD365:AW365)/AVERAGE(終値!AD365:AW365),""))</f>
        <v/>
      </c>
      <c r="AB365" s="500" t="str">
        <f>IF(終値!A365="","",IFERROR(4*STDEVP(終値!AE365:AX365)/AVERAGE(終値!AE365:AX365),""))</f>
        <v/>
      </c>
      <c r="AC365" s="500" t="str">
        <f>IF(終値!A365="","",IFERROR(4*STDEVP(終値!AF365:AY365)/AVERAGE(終値!AF365:AY365),""))</f>
        <v/>
      </c>
      <c r="AD365" s="500" t="str">
        <f>IF(終値!A365="","",IFERROR(4*STDEVP(終値!AG365:AZ365)/AVERAGE(終値!AG365:AZ365),""))</f>
        <v/>
      </c>
      <c r="AE365" s="500" t="str">
        <f>IF(終値!A365="","",IFERROR(4*STDEVP(終値!AH365:BA365)/AVERAGE(終値!AH365:BA365),""))</f>
        <v/>
      </c>
      <c r="AF365" s="500" t="str">
        <f>IF(終値!A365="","",IFERROR(4*STDEVP(終値!AI365:BB365)/AVERAGE(終値!AI365:BB365),""))</f>
        <v/>
      </c>
      <c r="AG365" s="500" t="str">
        <f>IF(終値!A365="","",IFERROR(4*STDEVP(終値!AJ365:BC365)/AVERAGE(終値!AJ365:BC365),""))</f>
        <v/>
      </c>
      <c r="AH365" s="500" t="str">
        <f>IF(終値!A365="","",IFERROR(4*STDEVP(終値!AK365:BD365)/AVERAGE(終値!AK365:BD365),""))</f>
        <v/>
      </c>
      <c r="AI365" s="500" t="str">
        <f>IF(終値!A365="","",IFERROR(4*STDEVP(終値!AL365:BE365)/AVERAGE(終値!AL365:BE365),""))</f>
        <v/>
      </c>
      <c r="AJ365" s="500" t="str">
        <f>IF(終値!A365="","",IFERROR(4*STDEVP(終値!AM365:BF365)/AVERAGE(終値!AM365:BF365),""))</f>
        <v/>
      </c>
      <c r="AK365" s="500" t="str">
        <f>IF(終値!A365="","",IFERROR(4*STDEVP(終値!AN365:BG365)/AVERAGE(終値!AN365:BG365),""))</f>
        <v/>
      </c>
      <c r="AL365" s="500" t="str">
        <f>IF(終値!A365="","",IFERROR(4*STDEVP(終値!AO365:BH365)/AVERAGE(終値!AO365:BH365),""))</f>
        <v/>
      </c>
      <c r="AM365" s="500" t="str">
        <f>IF(終値!A365="","",IFERROR(4*STDEVP(終値!AP365:BI365)/AVERAGE(終値!AP365:BI365),""))</f>
        <v/>
      </c>
      <c r="AN365" s="500" t="str">
        <f>IF(終値!A365="","",IFERROR(4*STDEVP(終値!AQ365:BJ365)/AVERAGE(終値!AQ365:BJ365),""))</f>
        <v/>
      </c>
      <c r="AO365" s="500" t="str">
        <f>IF(終値!A365="","",IFERROR(4*STDEVP(終値!AR365:BK365)/AVERAGE(終値!AR365:BK365),""))</f>
        <v/>
      </c>
      <c r="AP365" s="500" t="str">
        <f>IF(終値!A365="","",IFERROR(4*STDEVP(終値!AS365:BL365)/AVERAGE(終値!AS365:BL365),""))</f>
        <v/>
      </c>
    </row>
    <row r="366" spans="1:42">
      <c r="A366" s="497" t="str">
        <f>IF(終値!A366="","",終値!A366)</f>
        <v/>
      </c>
      <c r="B366" s="500" t="str">
        <f>IF(終値!A366="","",IFERROR(4*STDEVP(終値!E366:X366)/AVERAGE(終値!E366:X366),""))</f>
        <v/>
      </c>
      <c r="C366" s="500" t="str">
        <f>IF(終値!A366="","",IFERROR(4*STDEVP(終値!F366:Y366)/AVERAGE(終値!F366:Y366),""))</f>
        <v/>
      </c>
      <c r="D366" s="500" t="str">
        <f>IF(終値!A366="","",IFERROR(4*STDEVP(終値!G366:Z366)/AVERAGE(終値!G366:Z366),""))</f>
        <v/>
      </c>
      <c r="E366" s="500" t="str">
        <f>IF(終値!A366="","",IFERROR(4*STDEVP(終値!H366:AA366)/AVERAGE(終値!H366:AA366),""))</f>
        <v/>
      </c>
      <c r="F366" s="500" t="str">
        <f>IF(終値!A366="","",IFERROR(4*STDEVP(終値!I366:AB366)/AVERAGE(終値!I366:AB366),""))</f>
        <v/>
      </c>
      <c r="G366" s="500" t="str">
        <f>IF(終値!A366="","",IFERROR(4*STDEVP(終値!J366:AC366)/AVERAGE(終値!J366:AC366),""))</f>
        <v/>
      </c>
      <c r="H366" s="500" t="str">
        <f>IF(終値!A366="","",IFERROR(4*STDEVP(終値!K366:AD366)/AVERAGE(終値!K366:AD366),""))</f>
        <v/>
      </c>
      <c r="I366" s="500" t="str">
        <f>IF(終値!A366="","",IFERROR(4*STDEVP(終値!L366:AE366)/AVERAGE(終値!L366:AE366),""))</f>
        <v/>
      </c>
      <c r="J366" s="500" t="str">
        <f>IF(終値!A366="","",IFERROR(4*STDEVP(終値!M366:AF366)/AVERAGE(終値!M366:AF366),""))</f>
        <v/>
      </c>
      <c r="K366" s="500" t="str">
        <f>IF(終値!A366="","",IFERROR(4*STDEVP(終値!N366:AG366)/AVERAGE(終値!N366:AG366),""))</f>
        <v/>
      </c>
      <c r="L366" s="500" t="str">
        <f>IF(終値!A366="","",IFERROR(4*STDEVP(終値!O366:AH366)/AVERAGE(終値!O366:AH366),""))</f>
        <v/>
      </c>
      <c r="M366" s="500" t="str">
        <f>IF(終値!A366="","",IFERROR(4*STDEVP(終値!P366:AI366)/AVERAGE(終値!P366:AI366),""))</f>
        <v/>
      </c>
      <c r="N366" s="500" t="str">
        <f>IF(終値!A366="","",IFERROR(4*STDEVP(終値!Q366:AJ366)/AVERAGE(終値!Q366:AJ366),""))</f>
        <v/>
      </c>
      <c r="O366" s="500" t="str">
        <f>IF(終値!A366="","",IFERROR(4*STDEVP(終値!R366:AK366)/AVERAGE(終値!R366:AK366),""))</f>
        <v/>
      </c>
      <c r="P366" s="500" t="str">
        <f>IF(終値!A366="","",IFERROR(4*STDEVP(終値!S366:AL366)/AVERAGE(終値!S366:AL366),""))</f>
        <v/>
      </c>
      <c r="Q366" s="500" t="str">
        <f>IF(終値!A366="","",IFERROR(4*STDEVP(終値!T366:AM366)/AVERAGE(終値!T366:AM366),""))</f>
        <v/>
      </c>
      <c r="R366" s="500" t="str">
        <f>IF(終値!A366="","",IFERROR(4*STDEVP(終値!U366:AN366)/AVERAGE(終値!U366:AN366),""))</f>
        <v/>
      </c>
      <c r="S366" s="500" t="str">
        <f>IF(終値!A366="","",IFERROR(4*STDEVP(終値!V366:AO366)/AVERAGE(終値!V366:AO366),""))</f>
        <v/>
      </c>
      <c r="T366" s="500" t="str">
        <f>IF(終値!A366="","",IFERROR(4*STDEVP(終値!W366:AP366)/AVERAGE(終値!W366:AP366),""))</f>
        <v/>
      </c>
      <c r="U366" s="500" t="str">
        <f>IF(終値!A366="","",IFERROR(4*STDEVP(終値!X366:AQ366)/AVERAGE(終値!X366:AQ366),""))</f>
        <v/>
      </c>
      <c r="V366" s="500" t="str">
        <f>IF(終値!A366="","",IFERROR(4*STDEVP(終値!Y366:AR366)/AVERAGE(終値!Y366:AR366),""))</f>
        <v/>
      </c>
      <c r="W366" s="500" t="str">
        <f>IF(終値!A366="","",IFERROR(4*STDEVP(終値!Z366:AS366)/AVERAGE(終値!Z366:AS366),""))</f>
        <v/>
      </c>
      <c r="X366" s="500" t="str">
        <f>IF(終値!A366="","",IFERROR(4*STDEVP(終値!AA366:AT366)/AVERAGE(終値!AA366:AT366),""))</f>
        <v/>
      </c>
      <c r="Y366" s="500" t="str">
        <f>IF(終値!A366="","",IFERROR(4*STDEVP(終値!AB366:AU366)/AVERAGE(終値!AB366:AU366),""))</f>
        <v/>
      </c>
      <c r="Z366" s="500" t="str">
        <f>IF(終値!A366="","",IFERROR(4*STDEVP(終値!AC366:AV366)/AVERAGE(終値!AC366:AV366),""))</f>
        <v/>
      </c>
      <c r="AA366" s="500" t="str">
        <f>IF(終値!A366="","",IFERROR(4*STDEVP(終値!AD366:AW366)/AVERAGE(終値!AD366:AW366),""))</f>
        <v/>
      </c>
      <c r="AB366" s="500" t="str">
        <f>IF(終値!A366="","",IFERROR(4*STDEVP(終値!AE366:AX366)/AVERAGE(終値!AE366:AX366),""))</f>
        <v/>
      </c>
      <c r="AC366" s="500" t="str">
        <f>IF(終値!A366="","",IFERROR(4*STDEVP(終値!AF366:AY366)/AVERAGE(終値!AF366:AY366),""))</f>
        <v/>
      </c>
      <c r="AD366" s="500" t="str">
        <f>IF(終値!A366="","",IFERROR(4*STDEVP(終値!AG366:AZ366)/AVERAGE(終値!AG366:AZ366),""))</f>
        <v/>
      </c>
      <c r="AE366" s="500" t="str">
        <f>IF(終値!A366="","",IFERROR(4*STDEVP(終値!AH366:BA366)/AVERAGE(終値!AH366:BA366),""))</f>
        <v/>
      </c>
      <c r="AF366" s="500" t="str">
        <f>IF(終値!A366="","",IFERROR(4*STDEVP(終値!AI366:BB366)/AVERAGE(終値!AI366:BB366),""))</f>
        <v/>
      </c>
      <c r="AG366" s="500" t="str">
        <f>IF(終値!A366="","",IFERROR(4*STDEVP(終値!AJ366:BC366)/AVERAGE(終値!AJ366:BC366),""))</f>
        <v/>
      </c>
      <c r="AH366" s="500" t="str">
        <f>IF(終値!A366="","",IFERROR(4*STDEVP(終値!AK366:BD366)/AVERAGE(終値!AK366:BD366),""))</f>
        <v/>
      </c>
      <c r="AI366" s="500" t="str">
        <f>IF(終値!A366="","",IFERROR(4*STDEVP(終値!AL366:BE366)/AVERAGE(終値!AL366:BE366),""))</f>
        <v/>
      </c>
      <c r="AJ366" s="500" t="str">
        <f>IF(終値!A366="","",IFERROR(4*STDEVP(終値!AM366:BF366)/AVERAGE(終値!AM366:BF366),""))</f>
        <v/>
      </c>
      <c r="AK366" s="500" t="str">
        <f>IF(終値!A366="","",IFERROR(4*STDEVP(終値!AN366:BG366)/AVERAGE(終値!AN366:BG366),""))</f>
        <v/>
      </c>
      <c r="AL366" s="500" t="str">
        <f>IF(終値!A366="","",IFERROR(4*STDEVP(終値!AO366:BH366)/AVERAGE(終値!AO366:BH366),""))</f>
        <v/>
      </c>
      <c r="AM366" s="500" t="str">
        <f>IF(終値!A366="","",IFERROR(4*STDEVP(終値!AP366:BI366)/AVERAGE(終値!AP366:BI366),""))</f>
        <v/>
      </c>
      <c r="AN366" s="500" t="str">
        <f>IF(終値!A366="","",IFERROR(4*STDEVP(終値!AQ366:BJ366)/AVERAGE(終値!AQ366:BJ366),""))</f>
        <v/>
      </c>
      <c r="AO366" s="500" t="str">
        <f>IF(終値!A366="","",IFERROR(4*STDEVP(終値!AR366:BK366)/AVERAGE(終値!AR366:BK366),""))</f>
        <v/>
      </c>
      <c r="AP366" s="500" t="str">
        <f>IF(終値!A366="","",IFERROR(4*STDEVP(終値!AS366:BL366)/AVERAGE(終値!AS366:BL366),""))</f>
        <v/>
      </c>
    </row>
    <row r="367" spans="1:42">
      <c r="A367" s="497" t="str">
        <f>IF(終値!A367="","",終値!A367)</f>
        <v/>
      </c>
      <c r="B367" s="500" t="str">
        <f>IF(終値!A367="","",IFERROR(4*STDEVP(終値!E367:X367)/AVERAGE(終値!E367:X367),""))</f>
        <v/>
      </c>
      <c r="C367" s="500" t="str">
        <f>IF(終値!A367="","",IFERROR(4*STDEVP(終値!F367:Y367)/AVERAGE(終値!F367:Y367),""))</f>
        <v/>
      </c>
      <c r="D367" s="500" t="str">
        <f>IF(終値!A367="","",IFERROR(4*STDEVP(終値!G367:Z367)/AVERAGE(終値!G367:Z367),""))</f>
        <v/>
      </c>
      <c r="E367" s="500" t="str">
        <f>IF(終値!A367="","",IFERROR(4*STDEVP(終値!H367:AA367)/AVERAGE(終値!H367:AA367),""))</f>
        <v/>
      </c>
      <c r="F367" s="500" t="str">
        <f>IF(終値!A367="","",IFERROR(4*STDEVP(終値!I367:AB367)/AVERAGE(終値!I367:AB367),""))</f>
        <v/>
      </c>
      <c r="G367" s="500" t="str">
        <f>IF(終値!A367="","",IFERROR(4*STDEVP(終値!J367:AC367)/AVERAGE(終値!J367:AC367),""))</f>
        <v/>
      </c>
      <c r="H367" s="500" t="str">
        <f>IF(終値!A367="","",IFERROR(4*STDEVP(終値!K367:AD367)/AVERAGE(終値!K367:AD367),""))</f>
        <v/>
      </c>
      <c r="I367" s="500" t="str">
        <f>IF(終値!A367="","",IFERROR(4*STDEVP(終値!L367:AE367)/AVERAGE(終値!L367:AE367),""))</f>
        <v/>
      </c>
      <c r="J367" s="500" t="str">
        <f>IF(終値!A367="","",IFERROR(4*STDEVP(終値!M367:AF367)/AVERAGE(終値!M367:AF367),""))</f>
        <v/>
      </c>
      <c r="K367" s="500" t="str">
        <f>IF(終値!A367="","",IFERROR(4*STDEVP(終値!N367:AG367)/AVERAGE(終値!N367:AG367),""))</f>
        <v/>
      </c>
      <c r="L367" s="500" t="str">
        <f>IF(終値!A367="","",IFERROR(4*STDEVP(終値!O367:AH367)/AVERAGE(終値!O367:AH367),""))</f>
        <v/>
      </c>
      <c r="M367" s="500" t="str">
        <f>IF(終値!A367="","",IFERROR(4*STDEVP(終値!P367:AI367)/AVERAGE(終値!P367:AI367),""))</f>
        <v/>
      </c>
      <c r="N367" s="500" t="str">
        <f>IF(終値!A367="","",IFERROR(4*STDEVP(終値!Q367:AJ367)/AVERAGE(終値!Q367:AJ367),""))</f>
        <v/>
      </c>
      <c r="O367" s="500" t="str">
        <f>IF(終値!A367="","",IFERROR(4*STDEVP(終値!R367:AK367)/AVERAGE(終値!R367:AK367),""))</f>
        <v/>
      </c>
      <c r="P367" s="500" t="str">
        <f>IF(終値!A367="","",IFERROR(4*STDEVP(終値!S367:AL367)/AVERAGE(終値!S367:AL367),""))</f>
        <v/>
      </c>
      <c r="Q367" s="500" t="str">
        <f>IF(終値!A367="","",IFERROR(4*STDEVP(終値!T367:AM367)/AVERAGE(終値!T367:AM367),""))</f>
        <v/>
      </c>
      <c r="R367" s="500" t="str">
        <f>IF(終値!A367="","",IFERROR(4*STDEVP(終値!U367:AN367)/AVERAGE(終値!U367:AN367),""))</f>
        <v/>
      </c>
      <c r="S367" s="500" t="str">
        <f>IF(終値!A367="","",IFERROR(4*STDEVP(終値!V367:AO367)/AVERAGE(終値!V367:AO367),""))</f>
        <v/>
      </c>
      <c r="T367" s="500" t="str">
        <f>IF(終値!A367="","",IFERROR(4*STDEVP(終値!W367:AP367)/AVERAGE(終値!W367:AP367),""))</f>
        <v/>
      </c>
      <c r="U367" s="500" t="str">
        <f>IF(終値!A367="","",IFERROR(4*STDEVP(終値!X367:AQ367)/AVERAGE(終値!X367:AQ367),""))</f>
        <v/>
      </c>
      <c r="V367" s="500" t="str">
        <f>IF(終値!A367="","",IFERROR(4*STDEVP(終値!Y367:AR367)/AVERAGE(終値!Y367:AR367),""))</f>
        <v/>
      </c>
      <c r="W367" s="500" t="str">
        <f>IF(終値!A367="","",IFERROR(4*STDEVP(終値!Z367:AS367)/AVERAGE(終値!Z367:AS367),""))</f>
        <v/>
      </c>
      <c r="X367" s="500" t="str">
        <f>IF(終値!A367="","",IFERROR(4*STDEVP(終値!AA367:AT367)/AVERAGE(終値!AA367:AT367),""))</f>
        <v/>
      </c>
      <c r="Y367" s="500" t="str">
        <f>IF(終値!A367="","",IFERROR(4*STDEVP(終値!AB367:AU367)/AVERAGE(終値!AB367:AU367),""))</f>
        <v/>
      </c>
      <c r="Z367" s="500" t="str">
        <f>IF(終値!A367="","",IFERROR(4*STDEVP(終値!AC367:AV367)/AVERAGE(終値!AC367:AV367),""))</f>
        <v/>
      </c>
      <c r="AA367" s="500" t="str">
        <f>IF(終値!A367="","",IFERROR(4*STDEVP(終値!AD367:AW367)/AVERAGE(終値!AD367:AW367),""))</f>
        <v/>
      </c>
      <c r="AB367" s="500" t="str">
        <f>IF(終値!A367="","",IFERROR(4*STDEVP(終値!AE367:AX367)/AVERAGE(終値!AE367:AX367),""))</f>
        <v/>
      </c>
      <c r="AC367" s="500" t="str">
        <f>IF(終値!A367="","",IFERROR(4*STDEVP(終値!AF367:AY367)/AVERAGE(終値!AF367:AY367),""))</f>
        <v/>
      </c>
      <c r="AD367" s="500" t="str">
        <f>IF(終値!A367="","",IFERROR(4*STDEVP(終値!AG367:AZ367)/AVERAGE(終値!AG367:AZ367),""))</f>
        <v/>
      </c>
      <c r="AE367" s="500" t="str">
        <f>IF(終値!A367="","",IFERROR(4*STDEVP(終値!AH367:BA367)/AVERAGE(終値!AH367:BA367),""))</f>
        <v/>
      </c>
      <c r="AF367" s="500" t="str">
        <f>IF(終値!A367="","",IFERROR(4*STDEVP(終値!AI367:BB367)/AVERAGE(終値!AI367:BB367),""))</f>
        <v/>
      </c>
      <c r="AG367" s="500" t="str">
        <f>IF(終値!A367="","",IFERROR(4*STDEVP(終値!AJ367:BC367)/AVERAGE(終値!AJ367:BC367),""))</f>
        <v/>
      </c>
      <c r="AH367" s="500" t="str">
        <f>IF(終値!A367="","",IFERROR(4*STDEVP(終値!AK367:BD367)/AVERAGE(終値!AK367:BD367),""))</f>
        <v/>
      </c>
      <c r="AI367" s="500" t="str">
        <f>IF(終値!A367="","",IFERROR(4*STDEVP(終値!AL367:BE367)/AVERAGE(終値!AL367:BE367),""))</f>
        <v/>
      </c>
      <c r="AJ367" s="500" t="str">
        <f>IF(終値!A367="","",IFERROR(4*STDEVP(終値!AM367:BF367)/AVERAGE(終値!AM367:BF367),""))</f>
        <v/>
      </c>
      <c r="AK367" s="500" t="str">
        <f>IF(終値!A367="","",IFERROR(4*STDEVP(終値!AN367:BG367)/AVERAGE(終値!AN367:BG367),""))</f>
        <v/>
      </c>
      <c r="AL367" s="500" t="str">
        <f>IF(終値!A367="","",IFERROR(4*STDEVP(終値!AO367:BH367)/AVERAGE(終値!AO367:BH367),""))</f>
        <v/>
      </c>
      <c r="AM367" s="500" t="str">
        <f>IF(終値!A367="","",IFERROR(4*STDEVP(終値!AP367:BI367)/AVERAGE(終値!AP367:BI367),""))</f>
        <v/>
      </c>
      <c r="AN367" s="500" t="str">
        <f>IF(終値!A367="","",IFERROR(4*STDEVP(終値!AQ367:BJ367)/AVERAGE(終値!AQ367:BJ367),""))</f>
        <v/>
      </c>
      <c r="AO367" s="500" t="str">
        <f>IF(終値!A367="","",IFERROR(4*STDEVP(終値!AR367:BK367)/AVERAGE(終値!AR367:BK367),""))</f>
        <v/>
      </c>
      <c r="AP367" s="500" t="str">
        <f>IF(終値!A367="","",IFERROR(4*STDEVP(終値!AS367:BL367)/AVERAGE(終値!AS367:BL367),""))</f>
        <v/>
      </c>
    </row>
    <row r="368" spans="1:42">
      <c r="A368" s="497" t="str">
        <f>IF(終値!A368="","",終値!A368)</f>
        <v/>
      </c>
      <c r="B368" s="500" t="str">
        <f>IF(終値!A368="","",IFERROR(4*STDEVP(終値!E368:X368)/AVERAGE(終値!E368:X368),""))</f>
        <v/>
      </c>
      <c r="C368" s="500" t="str">
        <f>IF(終値!A368="","",IFERROR(4*STDEVP(終値!F368:Y368)/AVERAGE(終値!F368:Y368),""))</f>
        <v/>
      </c>
      <c r="D368" s="500" t="str">
        <f>IF(終値!A368="","",IFERROR(4*STDEVP(終値!G368:Z368)/AVERAGE(終値!G368:Z368),""))</f>
        <v/>
      </c>
      <c r="E368" s="500" t="str">
        <f>IF(終値!A368="","",IFERROR(4*STDEVP(終値!H368:AA368)/AVERAGE(終値!H368:AA368),""))</f>
        <v/>
      </c>
      <c r="F368" s="500" t="str">
        <f>IF(終値!A368="","",IFERROR(4*STDEVP(終値!I368:AB368)/AVERAGE(終値!I368:AB368),""))</f>
        <v/>
      </c>
      <c r="G368" s="500" t="str">
        <f>IF(終値!A368="","",IFERROR(4*STDEVP(終値!J368:AC368)/AVERAGE(終値!J368:AC368),""))</f>
        <v/>
      </c>
      <c r="H368" s="500" t="str">
        <f>IF(終値!A368="","",IFERROR(4*STDEVP(終値!K368:AD368)/AVERAGE(終値!K368:AD368),""))</f>
        <v/>
      </c>
      <c r="I368" s="500" t="str">
        <f>IF(終値!A368="","",IFERROR(4*STDEVP(終値!L368:AE368)/AVERAGE(終値!L368:AE368),""))</f>
        <v/>
      </c>
      <c r="J368" s="500" t="str">
        <f>IF(終値!A368="","",IFERROR(4*STDEVP(終値!M368:AF368)/AVERAGE(終値!M368:AF368),""))</f>
        <v/>
      </c>
      <c r="K368" s="500" t="str">
        <f>IF(終値!A368="","",IFERROR(4*STDEVP(終値!N368:AG368)/AVERAGE(終値!N368:AG368),""))</f>
        <v/>
      </c>
      <c r="L368" s="500" t="str">
        <f>IF(終値!A368="","",IFERROR(4*STDEVP(終値!O368:AH368)/AVERAGE(終値!O368:AH368),""))</f>
        <v/>
      </c>
      <c r="M368" s="500" t="str">
        <f>IF(終値!A368="","",IFERROR(4*STDEVP(終値!P368:AI368)/AVERAGE(終値!P368:AI368),""))</f>
        <v/>
      </c>
      <c r="N368" s="500" t="str">
        <f>IF(終値!A368="","",IFERROR(4*STDEVP(終値!Q368:AJ368)/AVERAGE(終値!Q368:AJ368),""))</f>
        <v/>
      </c>
      <c r="O368" s="500" t="str">
        <f>IF(終値!A368="","",IFERROR(4*STDEVP(終値!R368:AK368)/AVERAGE(終値!R368:AK368),""))</f>
        <v/>
      </c>
      <c r="P368" s="500" t="str">
        <f>IF(終値!A368="","",IFERROR(4*STDEVP(終値!S368:AL368)/AVERAGE(終値!S368:AL368),""))</f>
        <v/>
      </c>
      <c r="Q368" s="500" t="str">
        <f>IF(終値!A368="","",IFERROR(4*STDEVP(終値!T368:AM368)/AVERAGE(終値!T368:AM368),""))</f>
        <v/>
      </c>
      <c r="R368" s="500" t="str">
        <f>IF(終値!A368="","",IFERROR(4*STDEVP(終値!U368:AN368)/AVERAGE(終値!U368:AN368),""))</f>
        <v/>
      </c>
      <c r="S368" s="500" t="str">
        <f>IF(終値!A368="","",IFERROR(4*STDEVP(終値!V368:AO368)/AVERAGE(終値!V368:AO368),""))</f>
        <v/>
      </c>
      <c r="T368" s="500" t="str">
        <f>IF(終値!A368="","",IFERROR(4*STDEVP(終値!W368:AP368)/AVERAGE(終値!W368:AP368),""))</f>
        <v/>
      </c>
      <c r="U368" s="500" t="str">
        <f>IF(終値!A368="","",IFERROR(4*STDEVP(終値!X368:AQ368)/AVERAGE(終値!X368:AQ368),""))</f>
        <v/>
      </c>
      <c r="V368" s="500" t="str">
        <f>IF(終値!A368="","",IFERROR(4*STDEVP(終値!Y368:AR368)/AVERAGE(終値!Y368:AR368),""))</f>
        <v/>
      </c>
      <c r="W368" s="500" t="str">
        <f>IF(終値!A368="","",IFERROR(4*STDEVP(終値!Z368:AS368)/AVERAGE(終値!Z368:AS368),""))</f>
        <v/>
      </c>
      <c r="X368" s="500" t="str">
        <f>IF(終値!A368="","",IFERROR(4*STDEVP(終値!AA368:AT368)/AVERAGE(終値!AA368:AT368),""))</f>
        <v/>
      </c>
      <c r="Y368" s="500" t="str">
        <f>IF(終値!A368="","",IFERROR(4*STDEVP(終値!AB368:AU368)/AVERAGE(終値!AB368:AU368),""))</f>
        <v/>
      </c>
      <c r="Z368" s="500" t="str">
        <f>IF(終値!A368="","",IFERROR(4*STDEVP(終値!AC368:AV368)/AVERAGE(終値!AC368:AV368),""))</f>
        <v/>
      </c>
      <c r="AA368" s="500" t="str">
        <f>IF(終値!A368="","",IFERROR(4*STDEVP(終値!AD368:AW368)/AVERAGE(終値!AD368:AW368),""))</f>
        <v/>
      </c>
      <c r="AB368" s="500" t="str">
        <f>IF(終値!A368="","",IFERROR(4*STDEVP(終値!AE368:AX368)/AVERAGE(終値!AE368:AX368),""))</f>
        <v/>
      </c>
      <c r="AC368" s="500" t="str">
        <f>IF(終値!A368="","",IFERROR(4*STDEVP(終値!AF368:AY368)/AVERAGE(終値!AF368:AY368),""))</f>
        <v/>
      </c>
      <c r="AD368" s="500" t="str">
        <f>IF(終値!A368="","",IFERROR(4*STDEVP(終値!AG368:AZ368)/AVERAGE(終値!AG368:AZ368),""))</f>
        <v/>
      </c>
      <c r="AE368" s="500" t="str">
        <f>IF(終値!A368="","",IFERROR(4*STDEVP(終値!AH368:BA368)/AVERAGE(終値!AH368:BA368),""))</f>
        <v/>
      </c>
      <c r="AF368" s="500" t="str">
        <f>IF(終値!A368="","",IFERROR(4*STDEVP(終値!AI368:BB368)/AVERAGE(終値!AI368:BB368),""))</f>
        <v/>
      </c>
      <c r="AG368" s="500" t="str">
        <f>IF(終値!A368="","",IFERROR(4*STDEVP(終値!AJ368:BC368)/AVERAGE(終値!AJ368:BC368),""))</f>
        <v/>
      </c>
      <c r="AH368" s="500" t="str">
        <f>IF(終値!A368="","",IFERROR(4*STDEVP(終値!AK368:BD368)/AVERAGE(終値!AK368:BD368),""))</f>
        <v/>
      </c>
      <c r="AI368" s="500" t="str">
        <f>IF(終値!A368="","",IFERROR(4*STDEVP(終値!AL368:BE368)/AVERAGE(終値!AL368:BE368),""))</f>
        <v/>
      </c>
      <c r="AJ368" s="500" t="str">
        <f>IF(終値!A368="","",IFERROR(4*STDEVP(終値!AM368:BF368)/AVERAGE(終値!AM368:BF368),""))</f>
        <v/>
      </c>
      <c r="AK368" s="500" t="str">
        <f>IF(終値!A368="","",IFERROR(4*STDEVP(終値!AN368:BG368)/AVERAGE(終値!AN368:BG368),""))</f>
        <v/>
      </c>
      <c r="AL368" s="500" t="str">
        <f>IF(終値!A368="","",IFERROR(4*STDEVP(終値!AO368:BH368)/AVERAGE(終値!AO368:BH368),""))</f>
        <v/>
      </c>
      <c r="AM368" s="500" t="str">
        <f>IF(終値!A368="","",IFERROR(4*STDEVP(終値!AP368:BI368)/AVERAGE(終値!AP368:BI368),""))</f>
        <v/>
      </c>
      <c r="AN368" s="500" t="str">
        <f>IF(終値!A368="","",IFERROR(4*STDEVP(終値!AQ368:BJ368)/AVERAGE(終値!AQ368:BJ368),""))</f>
        <v/>
      </c>
      <c r="AO368" s="500" t="str">
        <f>IF(終値!A368="","",IFERROR(4*STDEVP(終値!AR368:BK368)/AVERAGE(終値!AR368:BK368),""))</f>
        <v/>
      </c>
      <c r="AP368" s="500" t="str">
        <f>IF(終値!A368="","",IFERROR(4*STDEVP(終値!AS368:BL368)/AVERAGE(終値!AS368:BL368),""))</f>
        <v/>
      </c>
    </row>
    <row r="369" spans="1:42">
      <c r="A369" s="497" t="str">
        <f>IF(終値!A369="","",終値!A369)</f>
        <v/>
      </c>
      <c r="B369" s="500" t="str">
        <f>IF(終値!A369="","",IFERROR(4*STDEVP(終値!E369:X369)/AVERAGE(終値!E369:X369),""))</f>
        <v/>
      </c>
      <c r="C369" s="500" t="str">
        <f>IF(終値!A369="","",IFERROR(4*STDEVP(終値!F369:Y369)/AVERAGE(終値!F369:Y369),""))</f>
        <v/>
      </c>
      <c r="D369" s="500" t="str">
        <f>IF(終値!A369="","",IFERROR(4*STDEVP(終値!G369:Z369)/AVERAGE(終値!G369:Z369),""))</f>
        <v/>
      </c>
      <c r="E369" s="500" t="str">
        <f>IF(終値!A369="","",IFERROR(4*STDEVP(終値!H369:AA369)/AVERAGE(終値!H369:AA369),""))</f>
        <v/>
      </c>
      <c r="F369" s="500" t="str">
        <f>IF(終値!A369="","",IFERROR(4*STDEVP(終値!I369:AB369)/AVERAGE(終値!I369:AB369),""))</f>
        <v/>
      </c>
      <c r="G369" s="500" t="str">
        <f>IF(終値!A369="","",IFERROR(4*STDEVP(終値!J369:AC369)/AVERAGE(終値!J369:AC369),""))</f>
        <v/>
      </c>
      <c r="H369" s="500" t="str">
        <f>IF(終値!A369="","",IFERROR(4*STDEVP(終値!K369:AD369)/AVERAGE(終値!K369:AD369),""))</f>
        <v/>
      </c>
      <c r="I369" s="500" t="str">
        <f>IF(終値!A369="","",IFERROR(4*STDEVP(終値!L369:AE369)/AVERAGE(終値!L369:AE369),""))</f>
        <v/>
      </c>
      <c r="J369" s="500" t="str">
        <f>IF(終値!A369="","",IFERROR(4*STDEVP(終値!M369:AF369)/AVERAGE(終値!M369:AF369),""))</f>
        <v/>
      </c>
      <c r="K369" s="500" t="str">
        <f>IF(終値!A369="","",IFERROR(4*STDEVP(終値!N369:AG369)/AVERAGE(終値!N369:AG369),""))</f>
        <v/>
      </c>
      <c r="L369" s="500" t="str">
        <f>IF(終値!A369="","",IFERROR(4*STDEVP(終値!O369:AH369)/AVERAGE(終値!O369:AH369),""))</f>
        <v/>
      </c>
      <c r="M369" s="500" t="str">
        <f>IF(終値!A369="","",IFERROR(4*STDEVP(終値!P369:AI369)/AVERAGE(終値!P369:AI369),""))</f>
        <v/>
      </c>
      <c r="N369" s="500" t="str">
        <f>IF(終値!A369="","",IFERROR(4*STDEVP(終値!Q369:AJ369)/AVERAGE(終値!Q369:AJ369),""))</f>
        <v/>
      </c>
      <c r="O369" s="500" t="str">
        <f>IF(終値!A369="","",IFERROR(4*STDEVP(終値!R369:AK369)/AVERAGE(終値!R369:AK369),""))</f>
        <v/>
      </c>
      <c r="P369" s="500" t="str">
        <f>IF(終値!A369="","",IFERROR(4*STDEVP(終値!S369:AL369)/AVERAGE(終値!S369:AL369),""))</f>
        <v/>
      </c>
      <c r="Q369" s="500" t="str">
        <f>IF(終値!A369="","",IFERROR(4*STDEVP(終値!T369:AM369)/AVERAGE(終値!T369:AM369),""))</f>
        <v/>
      </c>
      <c r="R369" s="500" t="str">
        <f>IF(終値!A369="","",IFERROR(4*STDEVP(終値!U369:AN369)/AVERAGE(終値!U369:AN369),""))</f>
        <v/>
      </c>
      <c r="S369" s="500" t="str">
        <f>IF(終値!A369="","",IFERROR(4*STDEVP(終値!V369:AO369)/AVERAGE(終値!V369:AO369),""))</f>
        <v/>
      </c>
      <c r="T369" s="500" t="str">
        <f>IF(終値!A369="","",IFERROR(4*STDEVP(終値!W369:AP369)/AVERAGE(終値!W369:AP369),""))</f>
        <v/>
      </c>
      <c r="U369" s="500" t="str">
        <f>IF(終値!A369="","",IFERROR(4*STDEVP(終値!X369:AQ369)/AVERAGE(終値!X369:AQ369),""))</f>
        <v/>
      </c>
      <c r="V369" s="500" t="str">
        <f>IF(終値!A369="","",IFERROR(4*STDEVP(終値!Y369:AR369)/AVERAGE(終値!Y369:AR369),""))</f>
        <v/>
      </c>
      <c r="W369" s="500" t="str">
        <f>IF(終値!A369="","",IFERROR(4*STDEVP(終値!Z369:AS369)/AVERAGE(終値!Z369:AS369),""))</f>
        <v/>
      </c>
      <c r="X369" s="500" t="str">
        <f>IF(終値!A369="","",IFERROR(4*STDEVP(終値!AA369:AT369)/AVERAGE(終値!AA369:AT369),""))</f>
        <v/>
      </c>
      <c r="Y369" s="500" t="str">
        <f>IF(終値!A369="","",IFERROR(4*STDEVP(終値!AB369:AU369)/AVERAGE(終値!AB369:AU369),""))</f>
        <v/>
      </c>
      <c r="Z369" s="500" t="str">
        <f>IF(終値!A369="","",IFERROR(4*STDEVP(終値!AC369:AV369)/AVERAGE(終値!AC369:AV369),""))</f>
        <v/>
      </c>
      <c r="AA369" s="500" t="str">
        <f>IF(終値!A369="","",IFERROR(4*STDEVP(終値!AD369:AW369)/AVERAGE(終値!AD369:AW369),""))</f>
        <v/>
      </c>
      <c r="AB369" s="500" t="str">
        <f>IF(終値!A369="","",IFERROR(4*STDEVP(終値!AE369:AX369)/AVERAGE(終値!AE369:AX369),""))</f>
        <v/>
      </c>
      <c r="AC369" s="500" t="str">
        <f>IF(終値!A369="","",IFERROR(4*STDEVP(終値!AF369:AY369)/AVERAGE(終値!AF369:AY369),""))</f>
        <v/>
      </c>
      <c r="AD369" s="500" t="str">
        <f>IF(終値!A369="","",IFERROR(4*STDEVP(終値!AG369:AZ369)/AVERAGE(終値!AG369:AZ369),""))</f>
        <v/>
      </c>
      <c r="AE369" s="500" t="str">
        <f>IF(終値!A369="","",IFERROR(4*STDEVP(終値!AH369:BA369)/AVERAGE(終値!AH369:BA369),""))</f>
        <v/>
      </c>
      <c r="AF369" s="500" t="str">
        <f>IF(終値!A369="","",IFERROR(4*STDEVP(終値!AI369:BB369)/AVERAGE(終値!AI369:BB369),""))</f>
        <v/>
      </c>
      <c r="AG369" s="500" t="str">
        <f>IF(終値!A369="","",IFERROR(4*STDEVP(終値!AJ369:BC369)/AVERAGE(終値!AJ369:BC369),""))</f>
        <v/>
      </c>
      <c r="AH369" s="500" t="str">
        <f>IF(終値!A369="","",IFERROR(4*STDEVP(終値!AK369:BD369)/AVERAGE(終値!AK369:BD369),""))</f>
        <v/>
      </c>
      <c r="AI369" s="500" t="str">
        <f>IF(終値!A369="","",IFERROR(4*STDEVP(終値!AL369:BE369)/AVERAGE(終値!AL369:BE369),""))</f>
        <v/>
      </c>
      <c r="AJ369" s="500" t="str">
        <f>IF(終値!A369="","",IFERROR(4*STDEVP(終値!AM369:BF369)/AVERAGE(終値!AM369:BF369),""))</f>
        <v/>
      </c>
      <c r="AK369" s="500" t="str">
        <f>IF(終値!A369="","",IFERROR(4*STDEVP(終値!AN369:BG369)/AVERAGE(終値!AN369:BG369),""))</f>
        <v/>
      </c>
      <c r="AL369" s="500" t="str">
        <f>IF(終値!A369="","",IFERROR(4*STDEVP(終値!AO369:BH369)/AVERAGE(終値!AO369:BH369),""))</f>
        <v/>
      </c>
      <c r="AM369" s="500" t="str">
        <f>IF(終値!A369="","",IFERROR(4*STDEVP(終値!AP369:BI369)/AVERAGE(終値!AP369:BI369),""))</f>
        <v/>
      </c>
      <c r="AN369" s="500" t="str">
        <f>IF(終値!A369="","",IFERROR(4*STDEVP(終値!AQ369:BJ369)/AVERAGE(終値!AQ369:BJ369),""))</f>
        <v/>
      </c>
      <c r="AO369" s="500" t="str">
        <f>IF(終値!A369="","",IFERROR(4*STDEVP(終値!AR369:BK369)/AVERAGE(終値!AR369:BK369),""))</f>
        <v/>
      </c>
      <c r="AP369" s="500" t="str">
        <f>IF(終値!A369="","",IFERROR(4*STDEVP(終値!AS369:BL369)/AVERAGE(終値!AS369:BL369),""))</f>
        <v/>
      </c>
    </row>
    <row r="370" spans="1:42">
      <c r="A370" s="497" t="str">
        <f>IF(終値!A370="","",終値!A370)</f>
        <v/>
      </c>
      <c r="B370" s="500" t="str">
        <f>IF(終値!A370="","",IFERROR(4*STDEVP(終値!E370:X370)/AVERAGE(終値!E370:X370),""))</f>
        <v/>
      </c>
      <c r="C370" s="500" t="str">
        <f>IF(終値!A370="","",IFERROR(4*STDEVP(終値!F370:Y370)/AVERAGE(終値!F370:Y370),""))</f>
        <v/>
      </c>
      <c r="D370" s="500" t="str">
        <f>IF(終値!A370="","",IFERROR(4*STDEVP(終値!G370:Z370)/AVERAGE(終値!G370:Z370),""))</f>
        <v/>
      </c>
      <c r="E370" s="500" t="str">
        <f>IF(終値!A370="","",IFERROR(4*STDEVP(終値!H370:AA370)/AVERAGE(終値!H370:AA370),""))</f>
        <v/>
      </c>
      <c r="F370" s="500" t="str">
        <f>IF(終値!A370="","",IFERROR(4*STDEVP(終値!I370:AB370)/AVERAGE(終値!I370:AB370),""))</f>
        <v/>
      </c>
      <c r="G370" s="500" t="str">
        <f>IF(終値!A370="","",IFERROR(4*STDEVP(終値!J370:AC370)/AVERAGE(終値!J370:AC370),""))</f>
        <v/>
      </c>
      <c r="H370" s="500" t="str">
        <f>IF(終値!A370="","",IFERROR(4*STDEVP(終値!K370:AD370)/AVERAGE(終値!K370:AD370),""))</f>
        <v/>
      </c>
      <c r="I370" s="500" t="str">
        <f>IF(終値!A370="","",IFERROR(4*STDEVP(終値!L370:AE370)/AVERAGE(終値!L370:AE370),""))</f>
        <v/>
      </c>
      <c r="J370" s="500" t="str">
        <f>IF(終値!A370="","",IFERROR(4*STDEVP(終値!M370:AF370)/AVERAGE(終値!M370:AF370),""))</f>
        <v/>
      </c>
      <c r="K370" s="500" t="str">
        <f>IF(終値!A370="","",IFERROR(4*STDEVP(終値!N370:AG370)/AVERAGE(終値!N370:AG370),""))</f>
        <v/>
      </c>
      <c r="L370" s="500" t="str">
        <f>IF(終値!A370="","",IFERROR(4*STDEVP(終値!O370:AH370)/AVERAGE(終値!O370:AH370),""))</f>
        <v/>
      </c>
      <c r="M370" s="500" t="str">
        <f>IF(終値!A370="","",IFERROR(4*STDEVP(終値!P370:AI370)/AVERAGE(終値!P370:AI370),""))</f>
        <v/>
      </c>
      <c r="N370" s="500" t="str">
        <f>IF(終値!A370="","",IFERROR(4*STDEVP(終値!Q370:AJ370)/AVERAGE(終値!Q370:AJ370),""))</f>
        <v/>
      </c>
      <c r="O370" s="500" t="str">
        <f>IF(終値!A370="","",IFERROR(4*STDEVP(終値!R370:AK370)/AVERAGE(終値!R370:AK370),""))</f>
        <v/>
      </c>
      <c r="P370" s="500" t="str">
        <f>IF(終値!A370="","",IFERROR(4*STDEVP(終値!S370:AL370)/AVERAGE(終値!S370:AL370),""))</f>
        <v/>
      </c>
      <c r="Q370" s="500" t="str">
        <f>IF(終値!A370="","",IFERROR(4*STDEVP(終値!T370:AM370)/AVERAGE(終値!T370:AM370),""))</f>
        <v/>
      </c>
      <c r="R370" s="500" t="str">
        <f>IF(終値!A370="","",IFERROR(4*STDEVP(終値!U370:AN370)/AVERAGE(終値!U370:AN370),""))</f>
        <v/>
      </c>
      <c r="S370" s="500" t="str">
        <f>IF(終値!A370="","",IFERROR(4*STDEVP(終値!V370:AO370)/AVERAGE(終値!V370:AO370),""))</f>
        <v/>
      </c>
      <c r="T370" s="500" t="str">
        <f>IF(終値!A370="","",IFERROR(4*STDEVP(終値!W370:AP370)/AVERAGE(終値!W370:AP370),""))</f>
        <v/>
      </c>
      <c r="U370" s="500" t="str">
        <f>IF(終値!A370="","",IFERROR(4*STDEVP(終値!X370:AQ370)/AVERAGE(終値!X370:AQ370),""))</f>
        <v/>
      </c>
      <c r="V370" s="500" t="str">
        <f>IF(終値!A370="","",IFERROR(4*STDEVP(終値!Y370:AR370)/AVERAGE(終値!Y370:AR370),""))</f>
        <v/>
      </c>
      <c r="W370" s="500" t="str">
        <f>IF(終値!A370="","",IFERROR(4*STDEVP(終値!Z370:AS370)/AVERAGE(終値!Z370:AS370),""))</f>
        <v/>
      </c>
      <c r="X370" s="500" t="str">
        <f>IF(終値!A370="","",IFERROR(4*STDEVP(終値!AA370:AT370)/AVERAGE(終値!AA370:AT370),""))</f>
        <v/>
      </c>
      <c r="Y370" s="500" t="str">
        <f>IF(終値!A370="","",IFERROR(4*STDEVP(終値!AB370:AU370)/AVERAGE(終値!AB370:AU370),""))</f>
        <v/>
      </c>
      <c r="Z370" s="500" t="str">
        <f>IF(終値!A370="","",IFERROR(4*STDEVP(終値!AC370:AV370)/AVERAGE(終値!AC370:AV370),""))</f>
        <v/>
      </c>
      <c r="AA370" s="500" t="str">
        <f>IF(終値!A370="","",IFERROR(4*STDEVP(終値!AD370:AW370)/AVERAGE(終値!AD370:AW370),""))</f>
        <v/>
      </c>
      <c r="AB370" s="500" t="str">
        <f>IF(終値!A370="","",IFERROR(4*STDEVP(終値!AE370:AX370)/AVERAGE(終値!AE370:AX370),""))</f>
        <v/>
      </c>
      <c r="AC370" s="500" t="str">
        <f>IF(終値!A370="","",IFERROR(4*STDEVP(終値!AF370:AY370)/AVERAGE(終値!AF370:AY370),""))</f>
        <v/>
      </c>
      <c r="AD370" s="500" t="str">
        <f>IF(終値!A370="","",IFERROR(4*STDEVP(終値!AG370:AZ370)/AVERAGE(終値!AG370:AZ370),""))</f>
        <v/>
      </c>
      <c r="AE370" s="500" t="str">
        <f>IF(終値!A370="","",IFERROR(4*STDEVP(終値!AH370:BA370)/AVERAGE(終値!AH370:BA370),""))</f>
        <v/>
      </c>
      <c r="AF370" s="500" t="str">
        <f>IF(終値!A370="","",IFERROR(4*STDEVP(終値!AI370:BB370)/AVERAGE(終値!AI370:BB370),""))</f>
        <v/>
      </c>
      <c r="AG370" s="500" t="str">
        <f>IF(終値!A370="","",IFERROR(4*STDEVP(終値!AJ370:BC370)/AVERAGE(終値!AJ370:BC370),""))</f>
        <v/>
      </c>
      <c r="AH370" s="500" t="str">
        <f>IF(終値!A370="","",IFERROR(4*STDEVP(終値!AK370:BD370)/AVERAGE(終値!AK370:BD370),""))</f>
        <v/>
      </c>
      <c r="AI370" s="500" t="str">
        <f>IF(終値!A370="","",IFERROR(4*STDEVP(終値!AL370:BE370)/AVERAGE(終値!AL370:BE370),""))</f>
        <v/>
      </c>
      <c r="AJ370" s="500" t="str">
        <f>IF(終値!A370="","",IFERROR(4*STDEVP(終値!AM370:BF370)/AVERAGE(終値!AM370:BF370),""))</f>
        <v/>
      </c>
      <c r="AK370" s="500" t="str">
        <f>IF(終値!A370="","",IFERROR(4*STDEVP(終値!AN370:BG370)/AVERAGE(終値!AN370:BG370),""))</f>
        <v/>
      </c>
      <c r="AL370" s="500" t="str">
        <f>IF(終値!A370="","",IFERROR(4*STDEVP(終値!AO370:BH370)/AVERAGE(終値!AO370:BH370),""))</f>
        <v/>
      </c>
      <c r="AM370" s="500" t="str">
        <f>IF(終値!A370="","",IFERROR(4*STDEVP(終値!AP370:BI370)/AVERAGE(終値!AP370:BI370),""))</f>
        <v/>
      </c>
      <c r="AN370" s="500" t="str">
        <f>IF(終値!A370="","",IFERROR(4*STDEVP(終値!AQ370:BJ370)/AVERAGE(終値!AQ370:BJ370),""))</f>
        <v/>
      </c>
      <c r="AO370" s="500" t="str">
        <f>IF(終値!A370="","",IFERROR(4*STDEVP(終値!AR370:BK370)/AVERAGE(終値!AR370:BK370),""))</f>
        <v/>
      </c>
      <c r="AP370" s="500" t="str">
        <f>IF(終値!A370="","",IFERROR(4*STDEVP(終値!AS370:BL370)/AVERAGE(終値!AS370:BL370),""))</f>
        <v/>
      </c>
    </row>
    <row r="371" spans="1:42">
      <c r="A371" s="497" t="str">
        <f>IF(終値!A371="","",終値!A371)</f>
        <v/>
      </c>
      <c r="B371" s="500" t="str">
        <f>IF(終値!A371="","",IFERROR(4*STDEVP(終値!E371:X371)/AVERAGE(終値!E371:X371),""))</f>
        <v/>
      </c>
      <c r="C371" s="500" t="str">
        <f>IF(終値!A371="","",IFERROR(4*STDEVP(終値!F371:Y371)/AVERAGE(終値!F371:Y371),""))</f>
        <v/>
      </c>
      <c r="D371" s="500" t="str">
        <f>IF(終値!A371="","",IFERROR(4*STDEVP(終値!G371:Z371)/AVERAGE(終値!G371:Z371),""))</f>
        <v/>
      </c>
      <c r="E371" s="500" t="str">
        <f>IF(終値!A371="","",IFERROR(4*STDEVP(終値!H371:AA371)/AVERAGE(終値!H371:AA371),""))</f>
        <v/>
      </c>
      <c r="F371" s="500" t="str">
        <f>IF(終値!A371="","",IFERROR(4*STDEVP(終値!I371:AB371)/AVERAGE(終値!I371:AB371),""))</f>
        <v/>
      </c>
      <c r="G371" s="500" t="str">
        <f>IF(終値!A371="","",IFERROR(4*STDEVP(終値!J371:AC371)/AVERAGE(終値!J371:AC371),""))</f>
        <v/>
      </c>
      <c r="H371" s="500" t="str">
        <f>IF(終値!A371="","",IFERROR(4*STDEVP(終値!K371:AD371)/AVERAGE(終値!K371:AD371),""))</f>
        <v/>
      </c>
      <c r="I371" s="500" t="str">
        <f>IF(終値!A371="","",IFERROR(4*STDEVP(終値!L371:AE371)/AVERAGE(終値!L371:AE371),""))</f>
        <v/>
      </c>
      <c r="J371" s="500" t="str">
        <f>IF(終値!A371="","",IFERROR(4*STDEVP(終値!M371:AF371)/AVERAGE(終値!M371:AF371),""))</f>
        <v/>
      </c>
      <c r="K371" s="500" t="str">
        <f>IF(終値!A371="","",IFERROR(4*STDEVP(終値!N371:AG371)/AVERAGE(終値!N371:AG371),""))</f>
        <v/>
      </c>
      <c r="L371" s="500" t="str">
        <f>IF(終値!A371="","",IFERROR(4*STDEVP(終値!O371:AH371)/AVERAGE(終値!O371:AH371),""))</f>
        <v/>
      </c>
      <c r="M371" s="500" t="str">
        <f>IF(終値!A371="","",IFERROR(4*STDEVP(終値!P371:AI371)/AVERAGE(終値!P371:AI371),""))</f>
        <v/>
      </c>
      <c r="N371" s="500" t="str">
        <f>IF(終値!A371="","",IFERROR(4*STDEVP(終値!Q371:AJ371)/AVERAGE(終値!Q371:AJ371),""))</f>
        <v/>
      </c>
      <c r="O371" s="500" t="str">
        <f>IF(終値!A371="","",IFERROR(4*STDEVP(終値!R371:AK371)/AVERAGE(終値!R371:AK371),""))</f>
        <v/>
      </c>
      <c r="P371" s="500" t="str">
        <f>IF(終値!A371="","",IFERROR(4*STDEVP(終値!S371:AL371)/AVERAGE(終値!S371:AL371),""))</f>
        <v/>
      </c>
      <c r="Q371" s="500" t="str">
        <f>IF(終値!A371="","",IFERROR(4*STDEVP(終値!T371:AM371)/AVERAGE(終値!T371:AM371),""))</f>
        <v/>
      </c>
      <c r="R371" s="500" t="str">
        <f>IF(終値!A371="","",IFERROR(4*STDEVP(終値!U371:AN371)/AVERAGE(終値!U371:AN371),""))</f>
        <v/>
      </c>
      <c r="S371" s="500" t="str">
        <f>IF(終値!A371="","",IFERROR(4*STDEVP(終値!V371:AO371)/AVERAGE(終値!V371:AO371),""))</f>
        <v/>
      </c>
      <c r="T371" s="500" t="str">
        <f>IF(終値!A371="","",IFERROR(4*STDEVP(終値!W371:AP371)/AVERAGE(終値!W371:AP371),""))</f>
        <v/>
      </c>
      <c r="U371" s="500" t="str">
        <f>IF(終値!A371="","",IFERROR(4*STDEVP(終値!X371:AQ371)/AVERAGE(終値!X371:AQ371),""))</f>
        <v/>
      </c>
      <c r="V371" s="500" t="str">
        <f>IF(終値!A371="","",IFERROR(4*STDEVP(終値!Y371:AR371)/AVERAGE(終値!Y371:AR371),""))</f>
        <v/>
      </c>
      <c r="W371" s="500" t="str">
        <f>IF(終値!A371="","",IFERROR(4*STDEVP(終値!Z371:AS371)/AVERAGE(終値!Z371:AS371),""))</f>
        <v/>
      </c>
      <c r="X371" s="500" t="str">
        <f>IF(終値!A371="","",IFERROR(4*STDEVP(終値!AA371:AT371)/AVERAGE(終値!AA371:AT371),""))</f>
        <v/>
      </c>
      <c r="Y371" s="500" t="str">
        <f>IF(終値!A371="","",IFERROR(4*STDEVP(終値!AB371:AU371)/AVERAGE(終値!AB371:AU371),""))</f>
        <v/>
      </c>
      <c r="Z371" s="500" t="str">
        <f>IF(終値!A371="","",IFERROR(4*STDEVP(終値!AC371:AV371)/AVERAGE(終値!AC371:AV371),""))</f>
        <v/>
      </c>
      <c r="AA371" s="500" t="str">
        <f>IF(終値!A371="","",IFERROR(4*STDEVP(終値!AD371:AW371)/AVERAGE(終値!AD371:AW371),""))</f>
        <v/>
      </c>
      <c r="AB371" s="500" t="str">
        <f>IF(終値!A371="","",IFERROR(4*STDEVP(終値!AE371:AX371)/AVERAGE(終値!AE371:AX371),""))</f>
        <v/>
      </c>
      <c r="AC371" s="500" t="str">
        <f>IF(終値!A371="","",IFERROR(4*STDEVP(終値!AF371:AY371)/AVERAGE(終値!AF371:AY371),""))</f>
        <v/>
      </c>
      <c r="AD371" s="500" t="str">
        <f>IF(終値!A371="","",IFERROR(4*STDEVP(終値!AG371:AZ371)/AVERAGE(終値!AG371:AZ371),""))</f>
        <v/>
      </c>
      <c r="AE371" s="500" t="str">
        <f>IF(終値!A371="","",IFERROR(4*STDEVP(終値!AH371:BA371)/AVERAGE(終値!AH371:BA371),""))</f>
        <v/>
      </c>
      <c r="AF371" s="500" t="str">
        <f>IF(終値!A371="","",IFERROR(4*STDEVP(終値!AI371:BB371)/AVERAGE(終値!AI371:BB371),""))</f>
        <v/>
      </c>
      <c r="AG371" s="500" t="str">
        <f>IF(終値!A371="","",IFERROR(4*STDEVP(終値!AJ371:BC371)/AVERAGE(終値!AJ371:BC371),""))</f>
        <v/>
      </c>
      <c r="AH371" s="500" t="str">
        <f>IF(終値!A371="","",IFERROR(4*STDEVP(終値!AK371:BD371)/AVERAGE(終値!AK371:BD371),""))</f>
        <v/>
      </c>
      <c r="AI371" s="500" t="str">
        <f>IF(終値!A371="","",IFERROR(4*STDEVP(終値!AL371:BE371)/AVERAGE(終値!AL371:BE371),""))</f>
        <v/>
      </c>
      <c r="AJ371" s="500" t="str">
        <f>IF(終値!A371="","",IFERROR(4*STDEVP(終値!AM371:BF371)/AVERAGE(終値!AM371:BF371),""))</f>
        <v/>
      </c>
      <c r="AK371" s="500" t="str">
        <f>IF(終値!A371="","",IFERROR(4*STDEVP(終値!AN371:BG371)/AVERAGE(終値!AN371:BG371),""))</f>
        <v/>
      </c>
      <c r="AL371" s="500" t="str">
        <f>IF(終値!A371="","",IFERROR(4*STDEVP(終値!AO371:BH371)/AVERAGE(終値!AO371:BH371),""))</f>
        <v/>
      </c>
      <c r="AM371" s="500" t="str">
        <f>IF(終値!A371="","",IFERROR(4*STDEVP(終値!AP371:BI371)/AVERAGE(終値!AP371:BI371),""))</f>
        <v/>
      </c>
      <c r="AN371" s="500" t="str">
        <f>IF(終値!A371="","",IFERROR(4*STDEVP(終値!AQ371:BJ371)/AVERAGE(終値!AQ371:BJ371),""))</f>
        <v/>
      </c>
      <c r="AO371" s="500" t="str">
        <f>IF(終値!A371="","",IFERROR(4*STDEVP(終値!AR371:BK371)/AVERAGE(終値!AR371:BK371),""))</f>
        <v/>
      </c>
      <c r="AP371" s="500" t="str">
        <f>IF(終値!A371="","",IFERROR(4*STDEVP(終値!AS371:BL371)/AVERAGE(終値!AS371:BL371),""))</f>
        <v/>
      </c>
    </row>
    <row r="372" spans="1:42">
      <c r="A372" s="497" t="str">
        <f>IF(終値!A372="","",終値!A372)</f>
        <v/>
      </c>
      <c r="B372" s="500" t="str">
        <f>IF(終値!A372="","",IFERROR(4*STDEVP(終値!E372:X372)/AVERAGE(終値!E372:X372),""))</f>
        <v/>
      </c>
      <c r="C372" s="500" t="str">
        <f>IF(終値!A372="","",IFERROR(4*STDEVP(終値!F372:Y372)/AVERAGE(終値!F372:Y372),""))</f>
        <v/>
      </c>
      <c r="D372" s="500" t="str">
        <f>IF(終値!A372="","",IFERROR(4*STDEVP(終値!G372:Z372)/AVERAGE(終値!G372:Z372),""))</f>
        <v/>
      </c>
      <c r="E372" s="500" t="str">
        <f>IF(終値!A372="","",IFERROR(4*STDEVP(終値!H372:AA372)/AVERAGE(終値!H372:AA372),""))</f>
        <v/>
      </c>
      <c r="F372" s="500" t="str">
        <f>IF(終値!A372="","",IFERROR(4*STDEVP(終値!I372:AB372)/AVERAGE(終値!I372:AB372),""))</f>
        <v/>
      </c>
      <c r="G372" s="500" t="str">
        <f>IF(終値!A372="","",IFERROR(4*STDEVP(終値!J372:AC372)/AVERAGE(終値!J372:AC372),""))</f>
        <v/>
      </c>
      <c r="H372" s="500" t="str">
        <f>IF(終値!A372="","",IFERROR(4*STDEVP(終値!K372:AD372)/AVERAGE(終値!K372:AD372),""))</f>
        <v/>
      </c>
      <c r="I372" s="500" t="str">
        <f>IF(終値!A372="","",IFERROR(4*STDEVP(終値!L372:AE372)/AVERAGE(終値!L372:AE372),""))</f>
        <v/>
      </c>
      <c r="J372" s="500" t="str">
        <f>IF(終値!A372="","",IFERROR(4*STDEVP(終値!M372:AF372)/AVERAGE(終値!M372:AF372),""))</f>
        <v/>
      </c>
      <c r="K372" s="500" t="str">
        <f>IF(終値!A372="","",IFERROR(4*STDEVP(終値!N372:AG372)/AVERAGE(終値!N372:AG372),""))</f>
        <v/>
      </c>
      <c r="L372" s="500" t="str">
        <f>IF(終値!A372="","",IFERROR(4*STDEVP(終値!O372:AH372)/AVERAGE(終値!O372:AH372),""))</f>
        <v/>
      </c>
      <c r="M372" s="500" t="str">
        <f>IF(終値!A372="","",IFERROR(4*STDEVP(終値!P372:AI372)/AVERAGE(終値!P372:AI372),""))</f>
        <v/>
      </c>
      <c r="N372" s="500" t="str">
        <f>IF(終値!A372="","",IFERROR(4*STDEVP(終値!Q372:AJ372)/AVERAGE(終値!Q372:AJ372),""))</f>
        <v/>
      </c>
      <c r="O372" s="500" t="str">
        <f>IF(終値!A372="","",IFERROR(4*STDEVP(終値!R372:AK372)/AVERAGE(終値!R372:AK372),""))</f>
        <v/>
      </c>
      <c r="P372" s="500" t="str">
        <f>IF(終値!A372="","",IFERROR(4*STDEVP(終値!S372:AL372)/AVERAGE(終値!S372:AL372),""))</f>
        <v/>
      </c>
      <c r="Q372" s="500" t="str">
        <f>IF(終値!A372="","",IFERROR(4*STDEVP(終値!T372:AM372)/AVERAGE(終値!T372:AM372),""))</f>
        <v/>
      </c>
      <c r="R372" s="500" t="str">
        <f>IF(終値!A372="","",IFERROR(4*STDEVP(終値!U372:AN372)/AVERAGE(終値!U372:AN372),""))</f>
        <v/>
      </c>
      <c r="S372" s="500" t="str">
        <f>IF(終値!A372="","",IFERROR(4*STDEVP(終値!V372:AO372)/AVERAGE(終値!V372:AO372),""))</f>
        <v/>
      </c>
      <c r="T372" s="500" t="str">
        <f>IF(終値!A372="","",IFERROR(4*STDEVP(終値!W372:AP372)/AVERAGE(終値!W372:AP372),""))</f>
        <v/>
      </c>
      <c r="U372" s="500" t="str">
        <f>IF(終値!A372="","",IFERROR(4*STDEVP(終値!X372:AQ372)/AVERAGE(終値!X372:AQ372),""))</f>
        <v/>
      </c>
      <c r="V372" s="500" t="str">
        <f>IF(終値!A372="","",IFERROR(4*STDEVP(終値!Y372:AR372)/AVERAGE(終値!Y372:AR372),""))</f>
        <v/>
      </c>
      <c r="W372" s="500" t="str">
        <f>IF(終値!A372="","",IFERROR(4*STDEVP(終値!Z372:AS372)/AVERAGE(終値!Z372:AS372),""))</f>
        <v/>
      </c>
      <c r="X372" s="500" t="str">
        <f>IF(終値!A372="","",IFERROR(4*STDEVP(終値!AA372:AT372)/AVERAGE(終値!AA372:AT372),""))</f>
        <v/>
      </c>
      <c r="Y372" s="500" t="str">
        <f>IF(終値!A372="","",IFERROR(4*STDEVP(終値!AB372:AU372)/AVERAGE(終値!AB372:AU372),""))</f>
        <v/>
      </c>
      <c r="Z372" s="500" t="str">
        <f>IF(終値!A372="","",IFERROR(4*STDEVP(終値!AC372:AV372)/AVERAGE(終値!AC372:AV372),""))</f>
        <v/>
      </c>
      <c r="AA372" s="500" t="str">
        <f>IF(終値!A372="","",IFERROR(4*STDEVP(終値!AD372:AW372)/AVERAGE(終値!AD372:AW372),""))</f>
        <v/>
      </c>
      <c r="AB372" s="500" t="str">
        <f>IF(終値!A372="","",IFERROR(4*STDEVP(終値!AE372:AX372)/AVERAGE(終値!AE372:AX372),""))</f>
        <v/>
      </c>
      <c r="AC372" s="500" t="str">
        <f>IF(終値!A372="","",IFERROR(4*STDEVP(終値!AF372:AY372)/AVERAGE(終値!AF372:AY372),""))</f>
        <v/>
      </c>
      <c r="AD372" s="500" t="str">
        <f>IF(終値!A372="","",IFERROR(4*STDEVP(終値!AG372:AZ372)/AVERAGE(終値!AG372:AZ372),""))</f>
        <v/>
      </c>
      <c r="AE372" s="500" t="str">
        <f>IF(終値!A372="","",IFERROR(4*STDEVP(終値!AH372:BA372)/AVERAGE(終値!AH372:BA372),""))</f>
        <v/>
      </c>
      <c r="AF372" s="500" t="str">
        <f>IF(終値!A372="","",IFERROR(4*STDEVP(終値!AI372:BB372)/AVERAGE(終値!AI372:BB372),""))</f>
        <v/>
      </c>
      <c r="AG372" s="500" t="str">
        <f>IF(終値!A372="","",IFERROR(4*STDEVP(終値!AJ372:BC372)/AVERAGE(終値!AJ372:BC372),""))</f>
        <v/>
      </c>
      <c r="AH372" s="500" t="str">
        <f>IF(終値!A372="","",IFERROR(4*STDEVP(終値!AK372:BD372)/AVERAGE(終値!AK372:BD372),""))</f>
        <v/>
      </c>
      <c r="AI372" s="500" t="str">
        <f>IF(終値!A372="","",IFERROR(4*STDEVP(終値!AL372:BE372)/AVERAGE(終値!AL372:BE372),""))</f>
        <v/>
      </c>
      <c r="AJ372" s="500" t="str">
        <f>IF(終値!A372="","",IFERROR(4*STDEVP(終値!AM372:BF372)/AVERAGE(終値!AM372:BF372),""))</f>
        <v/>
      </c>
      <c r="AK372" s="500" t="str">
        <f>IF(終値!A372="","",IFERROR(4*STDEVP(終値!AN372:BG372)/AVERAGE(終値!AN372:BG372),""))</f>
        <v/>
      </c>
      <c r="AL372" s="500" t="str">
        <f>IF(終値!A372="","",IFERROR(4*STDEVP(終値!AO372:BH372)/AVERAGE(終値!AO372:BH372),""))</f>
        <v/>
      </c>
      <c r="AM372" s="500" t="str">
        <f>IF(終値!A372="","",IFERROR(4*STDEVP(終値!AP372:BI372)/AVERAGE(終値!AP372:BI372),""))</f>
        <v/>
      </c>
      <c r="AN372" s="500" t="str">
        <f>IF(終値!A372="","",IFERROR(4*STDEVP(終値!AQ372:BJ372)/AVERAGE(終値!AQ372:BJ372),""))</f>
        <v/>
      </c>
      <c r="AO372" s="500" t="str">
        <f>IF(終値!A372="","",IFERROR(4*STDEVP(終値!AR372:BK372)/AVERAGE(終値!AR372:BK372),""))</f>
        <v/>
      </c>
      <c r="AP372" s="500" t="str">
        <f>IF(終値!A372="","",IFERROR(4*STDEVP(終値!AS372:BL372)/AVERAGE(終値!AS372:BL372),""))</f>
        <v/>
      </c>
    </row>
    <row r="373" spans="1:42">
      <c r="A373" s="497" t="str">
        <f>IF(終値!A373="","",終値!A373)</f>
        <v/>
      </c>
      <c r="B373" s="500" t="str">
        <f>IF(終値!A373="","",IFERROR(4*STDEVP(終値!E373:X373)/AVERAGE(終値!E373:X373),""))</f>
        <v/>
      </c>
      <c r="C373" s="500" t="str">
        <f>IF(終値!A373="","",IFERROR(4*STDEVP(終値!F373:Y373)/AVERAGE(終値!F373:Y373),""))</f>
        <v/>
      </c>
      <c r="D373" s="500" t="str">
        <f>IF(終値!A373="","",IFERROR(4*STDEVP(終値!G373:Z373)/AVERAGE(終値!G373:Z373),""))</f>
        <v/>
      </c>
      <c r="E373" s="500" t="str">
        <f>IF(終値!A373="","",IFERROR(4*STDEVP(終値!H373:AA373)/AVERAGE(終値!H373:AA373),""))</f>
        <v/>
      </c>
      <c r="F373" s="500" t="str">
        <f>IF(終値!A373="","",IFERROR(4*STDEVP(終値!I373:AB373)/AVERAGE(終値!I373:AB373),""))</f>
        <v/>
      </c>
      <c r="G373" s="500" t="str">
        <f>IF(終値!A373="","",IFERROR(4*STDEVP(終値!J373:AC373)/AVERAGE(終値!J373:AC373),""))</f>
        <v/>
      </c>
      <c r="H373" s="500" t="str">
        <f>IF(終値!A373="","",IFERROR(4*STDEVP(終値!K373:AD373)/AVERAGE(終値!K373:AD373),""))</f>
        <v/>
      </c>
      <c r="I373" s="500" t="str">
        <f>IF(終値!A373="","",IFERROR(4*STDEVP(終値!L373:AE373)/AVERAGE(終値!L373:AE373),""))</f>
        <v/>
      </c>
      <c r="J373" s="500" t="str">
        <f>IF(終値!A373="","",IFERROR(4*STDEVP(終値!M373:AF373)/AVERAGE(終値!M373:AF373),""))</f>
        <v/>
      </c>
      <c r="K373" s="500" t="str">
        <f>IF(終値!A373="","",IFERROR(4*STDEVP(終値!N373:AG373)/AVERAGE(終値!N373:AG373),""))</f>
        <v/>
      </c>
      <c r="L373" s="500" t="str">
        <f>IF(終値!A373="","",IFERROR(4*STDEVP(終値!O373:AH373)/AVERAGE(終値!O373:AH373),""))</f>
        <v/>
      </c>
      <c r="M373" s="500" t="str">
        <f>IF(終値!A373="","",IFERROR(4*STDEVP(終値!P373:AI373)/AVERAGE(終値!P373:AI373),""))</f>
        <v/>
      </c>
      <c r="N373" s="500" t="str">
        <f>IF(終値!A373="","",IFERROR(4*STDEVP(終値!Q373:AJ373)/AVERAGE(終値!Q373:AJ373),""))</f>
        <v/>
      </c>
      <c r="O373" s="500" t="str">
        <f>IF(終値!A373="","",IFERROR(4*STDEVP(終値!R373:AK373)/AVERAGE(終値!R373:AK373),""))</f>
        <v/>
      </c>
      <c r="P373" s="500" t="str">
        <f>IF(終値!A373="","",IFERROR(4*STDEVP(終値!S373:AL373)/AVERAGE(終値!S373:AL373),""))</f>
        <v/>
      </c>
      <c r="Q373" s="500" t="str">
        <f>IF(終値!A373="","",IFERROR(4*STDEVP(終値!T373:AM373)/AVERAGE(終値!T373:AM373),""))</f>
        <v/>
      </c>
      <c r="R373" s="500" t="str">
        <f>IF(終値!A373="","",IFERROR(4*STDEVP(終値!U373:AN373)/AVERAGE(終値!U373:AN373),""))</f>
        <v/>
      </c>
      <c r="S373" s="500" t="str">
        <f>IF(終値!A373="","",IFERROR(4*STDEVP(終値!V373:AO373)/AVERAGE(終値!V373:AO373),""))</f>
        <v/>
      </c>
      <c r="T373" s="500" t="str">
        <f>IF(終値!A373="","",IFERROR(4*STDEVP(終値!W373:AP373)/AVERAGE(終値!W373:AP373),""))</f>
        <v/>
      </c>
      <c r="U373" s="500" t="str">
        <f>IF(終値!A373="","",IFERROR(4*STDEVP(終値!X373:AQ373)/AVERAGE(終値!X373:AQ373),""))</f>
        <v/>
      </c>
      <c r="V373" s="500" t="str">
        <f>IF(終値!A373="","",IFERROR(4*STDEVP(終値!Y373:AR373)/AVERAGE(終値!Y373:AR373),""))</f>
        <v/>
      </c>
      <c r="W373" s="500" t="str">
        <f>IF(終値!A373="","",IFERROR(4*STDEVP(終値!Z373:AS373)/AVERAGE(終値!Z373:AS373),""))</f>
        <v/>
      </c>
      <c r="X373" s="500" t="str">
        <f>IF(終値!A373="","",IFERROR(4*STDEVP(終値!AA373:AT373)/AVERAGE(終値!AA373:AT373),""))</f>
        <v/>
      </c>
      <c r="Y373" s="500" t="str">
        <f>IF(終値!A373="","",IFERROR(4*STDEVP(終値!AB373:AU373)/AVERAGE(終値!AB373:AU373),""))</f>
        <v/>
      </c>
      <c r="Z373" s="500" t="str">
        <f>IF(終値!A373="","",IFERROR(4*STDEVP(終値!AC373:AV373)/AVERAGE(終値!AC373:AV373),""))</f>
        <v/>
      </c>
      <c r="AA373" s="500" t="str">
        <f>IF(終値!A373="","",IFERROR(4*STDEVP(終値!AD373:AW373)/AVERAGE(終値!AD373:AW373),""))</f>
        <v/>
      </c>
      <c r="AB373" s="500" t="str">
        <f>IF(終値!A373="","",IFERROR(4*STDEVP(終値!AE373:AX373)/AVERAGE(終値!AE373:AX373),""))</f>
        <v/>
      </c>
      <c r="AC373" s="500" t="str">
        <f>IF(終値!A373="","",IFERROR(4*STDEVP(終値!AF373:AY373)/AVERAGE(終値!AF373:AY373),""))</f>
        <v/>
      </c>
      <c r="AD373" s="500" t="str">
        <f>IF(終値!A373="","",IFERROR(4*STDEVP(終値!AG373:AZ373)/AVERAGE(終値!AG373:AZ373),""))</f>
        <v/>
      </c>
      <c r="AE373" s="500" t="str">
        <f>IF(終値!A373="","",IFERROR(4*STDEVP(終値!AH373:BA373)/AVERAGE(終値!AH373:BA373),""))</f>
        <v/>
      </c>
      <c r="AF373" s="500" t="str">
        <f>IF(終値!A373="","",IFERROR(4*STDEVP(終値!AI373:BB373)/AVERAGE(終値!AI373:BB373),""))</f>
        <v/>
      </c>
      <c r="AG373" s="500" t="str">
        <f>IF(終値!A373="","",IFERROR(4*STDEVP(終値!AJ373:BC373)/AVERAGE(終値!AJ373:BC373),""))</f>
        <v/>
      </c>
      <c r="AH373" s="500" t="str">
        <f>IF(終値!A373="","",IFERROR(4*STDEVP(終値!AK373:BD373)/AVERAGE(終値!AK373:BD373),""))</f>
        <v/>
      </c>
      <c r="AI373" s="500" t="str">
        <f>IF(終値!A373="","",IFERROR(4*STDEVP(終値!AL373:BE373)/AVERAGE(終値!AL373:BE373),""))</f>
        <v/>
      </c>
      <c r="AJ373" s="500" t="str">
        <f>IF(終値!A373="","",IFERROR(4*STDEVP(終値!AM373:BF373)/AVERAGE(終値!AM373:BF373),""))</f>
        <v/>
      </c>
      <c r="AK373" s="500" t="str">
        <f>IF(終値!A373="","",IFERROR(4*STDEVP(終値!AN373:BG373)/AVERAGE(終値!AN373:BG373),""))</f>
        <v/>
      </c>
      <c r="AL373" s="500" t="str">
        <f>IF(終値!A373="","",IFERROR(4*STDEVP(終値!AO373:BH373)/AVERAGE(終値!AO373:BH373),""))</f>
        <v/>
      </c>
      <c r="AM373" s="500" t="str">
        <f>IF(終値!A373="","",IFERROR(4*STDEVP(終値!AP373:BI373)/AVERAGE(終値!AP373:BI373),""))</f>
        <v/>
      </c>
      <c r="AN373" s="500" t="str">
        <f>IF(終値!A373="","",IFERROR(4*STDEVP(終値!AQ373:BJ373)/AVERAGE(終値!AQ373:BJ373),""))</f>
        <v/>
      </c>
      <c r="AO373" s="500" t="str">
        <f>IF(終値!A373="","",IFERROR(4*STDEVP(終値!AR373:BK373)/AVERAGE(終値!AR373:BK373),""))</f>
        <v/>
      </c>
      <c r="AP373" s="500" t="str">
        <f>IF(終値!A373="","",IFERROR(4*STDEVP(終値!AS373:BL373)/AVERAGE(終値!AS373:BL373),""))</f>
        <v/>
      </c>
    </row>
    <row r="374" spans="1:42">
      <c r="A374" s="497" t="str">
        <f>IF(終値!A374="","",終値!A374)</f>
        <v/>
      </c>
      <c r="B374" s="500" t="str">
        <f>IF(終値!A374="","",IFERROR(4*STDEVP(終値!E374:X374)/AVERAGE(終値!E374:X374),""))</f>
        <v/>
      </c>
      <c r="C374" s="500" t="str">
        <f>IF(終値!A374="","",IFERROR(4*STDEVP(終値!F374:Y374)/AVERAGE(終値!F374:Y374),""))</f>
        <v/>
      </c>
      <c r="D374" s="500" t="str">
        <f>IF(終値!A374="","",IFERROR(4*STDEVP(終値!G374:Z374)/AVERAGE(終値!G374:Z374),""))</f>
        <v/>
      </c>
      <c r="E374" s="500" t="str">
        <f>IF(終値!A374="","",IFERROR(4*STDEVP(終値!H374:AA374)/AVERAGE(終値!H374:AA374),""))</f>
        <v/>
      </c>
      <c r="F374" s="500" t="str">
        <f>IF(終値!A374="","",IFERROR(4*STDEVP(終値!I374:AB374)/AVERAGE(終値!I374:AB374),""))</f>
        <v/>
      </c>
      <c r="G374" s="500" t="str">
        <f>IF(終値!A374="","",IFERROR(4*STDEVP(終値!J374:AC374)/AVERAGE(終値!J374:AC374),""))</f>
        <v/>
      </c>
      <c r="H374" s="500" t="str">
        <f>IF(終値!A374="","",IFERROR(4*STDEVP(終値!K374:AD374)/AVERAGE(終値!K374:AD374),""))</f>
        <v/>
      </c>
      <c r="I374" s="500" t="str">
        <f>IF(終値!A374="","",IFERROR(4*STDEVP(終値!L374:AE374)/AVERAGE(終値!L374:AE374),""))</f>
        <v/>
      </c>
      <c r="J374" s="500" t="str">
        <f>IF(終値!A374="","",IFERROR(4*STDEVP(終値!M374:AF374)/AVERAGE(終値!M374:AF374),""))</f>
        <v/>
      </c>
      <c r="K374" s="500" t="str">
        <f>IF(終値!A374="","",IFERROR(4*STDEVP(終値!N374:AG374)/AVERAGE(終値!N374:AG374),""))</f>
        <v/>
      </c>
      <c r="L374" s="500" t="str">
        <f>IF(終値!A374="","",IFERROR(4*STDEVP(終値!O374:AH374)/AVERAGE(終値!O374:AH374),""))</f>
        <v/>
      </c>
      <c r="M374" s="500" t="str">
        <f>IF(終値!A374="","",IFERROR(4*STDEVP(終値!P374:AI374)/AVERAGE(終値!P374:AI374),""))</f>
        <v/>
      </c>
      <c r="N374" s="500" t="str">
        <f>IF(終値!A374="","",IFERROR(4*STDEVP(終値!Q374:AJ374)/AVERAGE(終値!Q374:AJ374),""))</f>
        <v/>
      </c>
      <c r="O374" s="500" t="str">
        <f>IF(終値!A374="","",IFERROR(4*STDEVP(終値!R374:AK374)/AVERAGE(終値!R374:AK374),""))</f>
        <v/>
      </c>
      <c r="P374" s="500" t="str">
        <f>IF(終値!A374="","",IFERROR(4*STDEVP(終値!S374:AL374)/AVERAGE(終値!S374:AL374),""))</f>
        <v/>
      </c>
      <c r="Q374" s="500" t="str">
        <f>IF(終値!A374="","",IFERROR(4*STDEVP(終値!T374:AM374)/AVERAGE(終値!T374:AM374),""))</f>
        <v/>
      </c>
      <c r="R374" s="500" t="str">
        <f>IF(終値!A374="","",IFERROR(4*STDEVP(終値!U374:AN374)/AVERAGE(終値!U374:AN374),""))</f>
        <v/>
      </c>
      <c r="S374" s="500" t="str">
        <f>IF(終値!A374="","",IFERROR(4*STDEVP(終値!V374:AO374)/AVERAGE(終値!V374:AO374),""))</f>
        <v/>
      </c>
      <c r="T374" s="500" t="str">
        <f>IF(終値!A374="","",IFERROR(4*STDEVP(終値!W374:AP374)/AVERAGE(終値!W374:AP374),""))</f>
        <v/>
      </c>
      <c r="U374" s="500" t="str">
        <f>IF(終値!A374="","",IFERROR(4*STDEVP(終値!X374:AQ374)/AVERAGE(終値!X374:AQ374),""))</f>
        <v/>
      </c>
      <c r="V374" s="500" t="str">
        <f>IF(終値!A374="","",IFERROR(4*STDEVP(終値!Y374:AR374)/AVERAGE(終値!Y374:AR374),""))</f>
        <v/>
      </c>
      <c r="W374" s="500" t="str">
        <f>IF(終値!A374="","",IFERROR(4*STDEVP(終値!Z374:AS374)/AVERAGE(終値!Z374:AS374),""))</f>
        <v/>
      </c>
      <c r="X374" s="500" t="str">
        <f>IF(終値!A374="","",IFERROR(4*STDEVP(終値!AA374:AT374)/AVERAGE(終値!AA374:AT374),""))</f>
        <v/>
      </c>
      <c r="Y374" s="500" t="str">
        <f>IF(終値!A374="","",IFERROR(4*STDEVP(終値!AB374:AU374)/AVERAGE(終値!AB374:AU374),""))</f>
        <v/>
      </c>
      <c r="Z374" s="500" t="str">
        <f>IF(終値!A374="","",IFERROR(4*STDEVP(終値!AC374:AV374)/AVERAGE(終値!AC374:AV374),""))</f>
        <v/>
      </c>
      <c r="AA374" s="500" t="str">
        <f>IF(終値!A374="","",IFERROR(4*STDEVP(終値!AD374:AW374)/AVERAGE(終値!AD374:AW374),""))</f>
        <v/>
      </c>
      <c r="AB374" s="500" t="str">
        <f>IF(終値!A374="","",IFERROR(4*STDEVP(終値!AE374:AX374)/AVERAGE(終値!AE374:AX374),""))</f>
        <v/>
      </c>
      <c r="AC374" s="500" t="str">
        <f>IF(終値!A374="","",IFERROR(4*STDEVP(終値!AF374:AY374)/AVERAGE(終値!AF374:AY374),""))</f>
        <v/>
      </c>
      <c r="AD374" s="500" t="str">
        <f>IF(終値!A374="","",IFERROR(4*STDEVP(終値!AG374:AZ374)/AVERAGE(終値!AG374:AZ374),""))</f>
        <v/>
      </c>
      <c r="AE374" s="500" t="str">
        <f>IF(終値!A374="","",IFERROR(4*STDEVP(終値!AH374:BA374)/AVERAGE(終値!AH374:BA374),""))</f>
        <v/>
      </c>
      <c r="AF374" s="500" t="str">
        <f>IF(終値!A374="","",IFERROR(4*STDEVP(終値!AI374:BB374)/AVERAGE(終値!AI374:BB374),""))</f>
        <v/>
      </c>
      <c r="AG374" s="500" t="str">
        <f>IF(終値!A374="","",IFERROR(4*STDEVP(終値!AJ374:BC374)/AVERAGE(終値!AJ374:BC374),""))</f>
        <v/>
      </c>
      <c r="AH374" s="500" t="str">
        <f>IF(終値!A374="","",IFERROR(4*STDEVP(終値!AK374:BD374)/AVERAGE(終値!AK374:BD374),""))</f>
        <v/>
      </c>
      <c r="AI374" s="500" t="str">
        <f>IF(終値!A374="","",IFERROR(4*STDEVP(終値!AL374:BE374)/AVERAGE(終値!AL374:BE374),""))</f>
        <v/>
      </c>
      <c r="AJ374" s="500" t="str">
        <f>IF(終値!A374="","",IFERROR(4*STDEVP(終値!AM374:BF374)/AVERAGE(終値!AM374:BF374),""))</f>
        <v/>
      </c>
      <c r="AK374" s="500" t="str">
        <f>IF(終値!A374="","",IFERROR(4*STDEVP(終値!AN374:BG374)/AVERAGE(終値!AN374:BG374),""))</f>
        <v/>
      </c>
      <c r="AL374" s="500" t="str">
        <f>IF(終値!A374="","",IFERROR(4*STDEVP(終値!AO374:BH374)/AVERAGE(終値!AO374:BH374),""))</f>
        <v/>
      </c>
      <c r="AM374" s="500" t="str">
        <f>IF(終値!A374="","",IFERROR(4*STDEVP(終値!AP374:BI374)/AVERAGE(終値!AP374:BI374),""))</f>
        <v/>
      </c>
      <c r="AN374" s="500" t="str">
        <f>IF(終値!A374="","",IFERROR(4*STDEVP(終値!AQ374:BJ374)/AVERAGE(終値!AQ374:BJ374),""))</f>
        <v/>
      </c>
      <c r="AO374" s="500" t="str">
        <f>IF(終値!A374="","",IFERROR(4*STDEVP(終値!AR374:BK374)/AVERAGE(終値!AR374:BK374),""))</f>
        <v/>
      </c>
      <c r="AP374" s="500" t="str">
        <f>IF(終値!A374="","",IFERROR(4*STDEVP(終値!AS374:BL374)/AVERAGE(終値!AS374:BL374),""))</f>
        <v/>
      </c>
    </row>
    <row r="375" spans="1:42">
      <c r="A375" s="497" t="str">
        <f>IF(終値!A375="","",終値!A375)</f>
        <v/>
      </c>
      <c r="B375" s="500" t="str">
        <f>IF(終値!A375="","",IFERROR(4*STDEVP(終値!E375:X375)/AVERAGE(終値!E375:X375),""))</f>
        <v/>
      </c>
      <c r="C375" s="500" t="str">
        <f>IF(終値!A375="","",IFERROR(4*STDEVP(終値!F375:Y375)/AVERAGE(終値!F375:Y375),""))</f>
        <v/>
      </c>
      <c r="D375" s="500" t="str">
        <f>IF(終値!A375="","",IFERROR(4*STDEVP(終値!G375:Z375)/AVERAGE(終値!G375:Z375),""))</f>
        <v/>
      </c>
      <c r="E375" s="500" t="str">
        <f>IF(終値!A375="","",IFERROR(4*STDEVP(終値!H375:AA375)/AVERAGE(終値!H375:AA375),""))</f>
        <v/>
      </c>
      <c r="F375" s="500" t="str">
        <f>IF(終値!A375="","",IFERROR(4*STDEVP(終値!I375:AB375)/AVERAGE(終値!I375:AB375),""))</f>
        <v/>
      </c>
      <c r="G375" s="500" t="str">
        <f>IF(終値!A375="","",IFERROR(4*STDEVP(終値!J375:AC375)/AVERAGE(終値!J375:AC375),""))</f>
        <v/>
      </c>
      <c r="H375" s="500" t="str">
        <f>IF(終値!A375="","",IFERROR(4*STDEVP(終値!K375:AD375)/AVERAGE(終値!K375:AD375),""))</f>
        <v/>
      </c>
      <c r="I375" s="500" t="str">
        <f>IF(終値!A375="","",IFERROR(4*STDEVP(終値!L375:AE375)/AVERAGE(終値!L375:AE375),""))</f>
        <v/>
      </c>
      <c r="J375" s="500" t="str">
        <f>IF(終値!A375="","",IFERROR(4*STDEVP(終値!M375:AF375)/AVERAGE(終値!M375:AF375),""))</f>
        <v/>
      </c>
      <c r="K375" s="500" t="str">
        <f>IF(終値!A375="","",IFERROR(4*STDEVP(終値!N375:AG375)/AVERAGE(終値!N375:AG375),""))</f>
        <v/>
      </c>
      <c r="L375" s="500" t="str">
        <f>IF(終値!A375="","",IFERROR(4*STDEVP(終値!O375:AH375)/AVERAGE(終値!O375:AH375),""))</f>
        <v/>
      </c>
      <c r="M375" s="500" t="str">
        <f>IF(終値!A375="","",IFERROR(4*STDEVP(終値!P375:AI375)/AVERAGE(終値!P375:AI375),""))</f>
        <v/>
      </c>
      <c r="N375" s="500" t="str">
        <f>IF(終値!A375="","",IFERROR(4*STDEVP(終値!Q375:AJ375)/AVERAGE(終値!Q375:AJ375),""))</f>
        <v/>
      </c>
      <c r="O375" s="500" t="str">
        <f>IF(終値!A375="","",IFERROR(4*STDEVP(終値!R375:AK375)/AVERAGE(終値!R375:AK375),""))</f>
        <v/>
      </c>
      <c r="P375" s="500" t="str">
        <f>IF(終値!A375="","",IFERROR(4*STDEVP(終値!S375:AL375)/AVERAGE(終値!S375:AL375),""))</f>
        <v/>
      </c>
      <c r="Q375" s="500" t="str">
        <f>IF(終値!A375="","",IFERROR(4*STDEVP(終値!T375:AM375)/AVERAGE(終値!T375:AM375),""))</f>
        <v/>
      </c>
      <c r="R375" s="500" t="str">
        <f>IF(終値!A375="","",IFERROR(4*STDEVP(終値!U375:AN375)/AVERAGE(終値!U375:AN375),""))</f>
        <v/>
      </c>
      <c r="S375" s="500" t="str">
        <f>IF(終値!A375="","",IFERROR(4*STDEVP(終値!V375:AO375)/AVERAGE(終値!V375:AO375),""))</f>
        <v/>
      </c>
      <c r="T375" s="500" t="str">
        <f>IF(終値!A375="","",IFERROR(4*STDEVP(終値!W375:AP375)/AVERAGE(終値!W375:AP375),""))</f>
        <v/>
      </c>
      <c r="U375" s="500" t="str">
        <f>IF(終値!A375="","",IFERROR(4*STDEVP(終値!X375:AQ375)/AVERAGE(終値!X375:AQ375),""))</f>
        <v/>
      </c>
      <c r="V375" s="500" t="str">
        <f>IF(終値!A375="","",IFERROR(4*STDEVP(終値!Y375:AR375)/AVERAGE(終値!Y375:AR375),""))</f>
        <v/>
      </c>
      <c r="W375" s="500" t="str">
        <f>IF(終値!A375="","",IFERROR(4*STDEVP(終値!Z375:AS375)/AVERAGE(終値!Z375:AS375),""))</f>
        <v/>
      </c>
      <c r="X375" s="500" t="str">
        <f>IF(終値!A375="","",IFERROR(4*STDEVP(終値!AA375:AT375)/AVERAGE(終値!AA375:AT375),""))</f>
        <v/>
      </c>
      <c r="Y375" s="500" t="str">
        <f>IF(終値!A375="","",IFERROR(4*STDEVP(終値!AB375:AU375)/AVERAGE(終値!AB375:AU375),""))</f>
        <v/>
      </c>
      <c r="Z375" s="500" t="str">
        <f>IF(終値!A375="","",IFERROR(4*STDEVP(終値!AC375:AV375)/AVERAGE(終値!AC375:AV375),""))</f>
        <v/>
      </c>
      <c r="AA375" s="500" t="str">
        <f>IF(終値!A375="","",IFERROR(4*STDEVP(終値!AD375:AW375)/AVERAGE(終値!AD375:AW375),""))</f>
        <v/>
      </c>
      <c r="AB375" s="500" t="str">
        <f>IF(終値!A375="","",IFERROR(4*STDEVP(終値!AE375:AX375)/AVERAGE(終値!AE375:AX375),""))</f>
        <v/>
      </c>
      <c r="AC375" s="500" t="str">
        <f>IF(終値!A375="","",IFERROR(4*STDEVP(終値!AF375:AY375)/AVERAGE(終値!AF375:AY375),""))</f>
        <v/>
      </c>
      <c r="AD375" s="500" t="str">
        <f>IF(終値!A375="","",IFERROR(4*STDEVP(終値!AG375:AZ375)/AVERAGE(終値!AG375:AZ375),""))</f>
        <v/>
      </c>
      <c r="AE375" s="500" t="str">
        <f>IF(終値!A375="","",IFERROR(4*STDEVP(終値!AH375:BA375)/AVERAGE(終値!AH375:BA375),""))</f>
        <v/>
      </c>
      <c r="AF375" s="500" t="str">
        <f>IF(終値!A375="","",IFERROR(4*STDEVP(終値!AI375:BB375)/AVERAGE(終値!AI375:BB375),""))</f>
        <v/>
      </c>
      <c r="AG375" s="500" t="str">
        <f>IF(終値!A375="","",IFERROR(4*STDEVP(終値!AJ375:BC375)/AVERAGE(終値!AJ375:BC375),""))</f>
        <v/>
      </c>
      <c r="AH375" s="500" t="str">
        <f>IF(終値!A375="","",IFERROR(4*STDEVP(終値!AK375:BD375)/AVERAGE(終値!AK375:BD375),""))</f>
        <v/>
      </c>
      <c r="AI375" s="500" t="str">
        <f>IF(終値!A375="","",IFERROR(4*STDEVP(終値!AL375:BE375)/AVERAGE(終値!AL375:BE375),""))</f>
        <v/>
      </c>
      <c r="AJ375" s="500" t="str">
        <f>IF(終値!A375="","",IFERROR(4*STDEVP(終値!AM375:BF375)/AVERAGE(終値!AM375:BF375),""))</f>
        <v/>
      </c>
      <c r="AK375" s="500" t="str">
        <f>IF(終値!A375="","",IFERROR(4*STDEVP(終値!AN375:BG375)/AVERAGE(終値!AN375:BG375),""))</f>
        <v/>
      </c>
      <c r="AL375" s="500" t="str">
        <f>IF(終値!A375="","",IFERROR(4*STDEVP(終値!AO375:BH375)/AVERAGE(終値!AO375:BH375),""))</f>
        <v/>
      </c>
      <c r="AM375" s="500" t="str">
        <f>IF(終値!A375="","",IFERROR(4*STDEVP(終値!AP375:BI375)/AVERAGE(終値!AP375:BI375),""))</f>
        <v/>
      </c>
      <c r="AN375" s="500" t="str">
        <f>IF(終値!A375="","",IFERROR(4*STDEVP(終値!AQ375:BJ375)/AVERAGE(終値!AQ375:BJ375),""))</f>
        <v/>
      </c>
      <c r="AO375" s="500" t="str">
        <f>IF(終値!A375="","",IFERROR(4*STDEVP(終値!AR375:BK375)/AVERAGE(終値!AR375:BK375),""))</f>
        <v/>
      </c>
      <c r="AP375" s="500" t="str">
        <f>IF(終値!A375="","",IFERROR(4*STDEVP(終値!AS375:BL375)/AVERAGE(終値!AS375:BL375),""))</f>
        <v/>
      </c>
    </row>
    <row r="376" spans="1:42">
      <c r="A376" s="497" t="str">
        <f>IF(終値!A376="","",終値!A376)</f>
        <v/>
      </c>
      <c r="B376" s="500" t="str">
        <f>IF(終値!A376="","",IFERROR(4*STDEVP(終値!E376:X376)/AVERAGE(終値!E376:X376),""))</f>
        <v/>
      </c>
      <c r="C376" s="500" t="str">
        <f>IF(終値!A376="","",IFERROR(4*STDEVP(終値!F376:Y376)/AVERAGE(終値!F376:Y376),""))</f>
        <v/>
      </c>
      <c r="D376" s="500" t="str">
        <f>IF(終値!A376="","",IFERROR(4*STDEVP(終値!G376:Z376)/AVERAGE(終値!G376:Z376),""))</f>
        <v/>
      </c>
      <c r="E376" s="500" t="str">
        <f>IF(終値!A376="","",IFERROR(4*STDEVP(終値!H376:AA376)/AVERAGE(終値!H376:AA376),""))</f>
        <v/>
      </c>
      <c r="F376" s="500" t="str">
        <f>IF(終値!A376="","",IFERROR(4*STDEVP(終値!I376:AB376)/AVERAGE(終値!I376:AB376),""))</f>
        <v/>
      </c>
      <c r="G376" s="500" t="str">
        <f>IF(終値!A376="","",IFERROR(4*STDEVP(終値!J376:AC376)/AVERAGE(終値!J376:AC376),""))</f>
        <v/>
      </c>
      <c r="H376" s="500" t="str">
        <f>IF(終値!A376="","",IFERROR(4*STDEVP(終値!K376:AD376)/AVERAGE(終値!K376:AD376),""))</f>
        <v/>
      </c>
      <c r="I376" s="500" t="str">
        <f>IF(終値!A376="","",IFERROR(4*STDEVP(終値!L376:AE376)/AVERAGE(終値!L376:AE376),""))</f>
        <v/>
      </c>
      <c r="J376" s="500" t="str">
        <f>IF(終値!A376="","",IFERROR(4*STDEVP(終値!M376:AF376)/AVERAGE(終値!M376:AF376),""))</f>
        <v/>
      </c>
      <c r="K376" s="500" t="str">
        <f>IF(終値!A376="","",IFERROR(4*STDEVP(終値!N376:AG376)/AVERAGE(終値!N376:AG376),""))</f>
        <v/>
      </c>
      <c r="L376" s="500" t="str">
        <f>IF(終値!A376="","",IFERROR(4*STDEVP(終値!O376:AH376)/AVERAGE(終値!O376:AH376),""))</f>
        <v/>
      </c>
      <c r="M376" s="500" t="str">
        <f>IF(終値!A376="","",IFERROR(4*STDEVP(終値!P376:AI376)/AVERAGE(終値!P376:AI376),""))</f>
        <v/>
      </c>
      <c r="N376" s="500" t="str">
        <f>IF(終値!A376="","",IFERROR(4*STDEVP(終値!Q376:AJ376)/AVERAGE(終値!Q376:AJ376),""))</f>
        <v/>
      </c>
      <c r="O376" s="500" t="str">
        <f>IF(終値!A376="","",IFERROR(4*STDEVP(終値!R376:AK376)/AVERAGE(終値!R376:AK376),""))</f>
        <v/>
      </c>
      <c r="P376" s="500" t="str">
        <f>IF(終値!A376="","",IFERROR(4*STDEVP(終値!S376:AL376)/AVERAGE(終値!S376:AL376),""))</f>
        <v/>
      </c>
      <c r="Q376" s="500" t="str">
        <f>IF(終値!A376="","",IFERROR(4*STDEVP(終値!T376:AM376)/AVERAGE(終値!T376:AM376),""))</f>
        <v/>
      </c>
      <c r="R376" s="500" t="str">
        <f>IF(終値!A376="","",IFERROR(4*STDEVP(終値!U376:AN376)/AVERAGE(終値!U376:AN376),""))</f>
        <v/>
      </c>
      <c r="S376" s="500" t="str">
        <f>IF(終値!A376="","",IFERROR(4*STDEVP(終値!V376:AO376)/AVERAGE(終値!V376:AO376),""))</f>
        <v/>
      </c>
      <c r="T376" s="500" t="str">
        <f>IF(終値!A376="","",IFERROR(4*STDEVP(終値!W376:AP376)/AVERAGE(終値!W376:AP376),""))</f>
        <v/>
      </c>
      <c r="U376" s="500" t="str">
        <f>IF(終値!A376="","",IFERROR(4*STDEVP(終値!X376:AQ376)/AVERAGE(終値!X376:AQ376),""))</f>
        <v/>
      </c>
      <c r="V376" s="500" t="str">
        <f>IF(終値!A376="","",IFERROR(4*STDEVP(終値!Y376:AR376)/AVERAGE(終値!Y376:AR376),""))</f>
        <v/>
      </c>
      <c r="W376" s="500" t="str">
        <f>IF(終値!A376="","",IFERROR(4*STDEVP(終値!Z376:AS376)/AVERAGE(終値!Z376:AS376),""))</f>
        <v/>
      </c>
      <c r="X376" s="500" t="str">
        <f>IF(終値!A376="","",IFERROR(4*STDEVP(終値!AA376:AT376)/AVERAGE(終値!AA376:AT376),""))</f>
        <v/>
      </c>
      <c r="Y376" s="500" t="str">
        <f>IF(終値!A376="","",IFERROR(4*STDEVP(終値!AB376:AU376)/AVERAGE(終値!AB376:AU376),""))</f>
        <v/>
      </c>
      <c r="Z376" s="500" t="str">
        <f>IF(終値!A376="","",IFERROR(4*STDEVP(終値!AC376:AV376)/AVERAGE(終値!AC376:AV376),""))</f>
        <v/>
      </c>
      <c r="AA376" s="500" t="str">
        <f>IF(終値!A376="","",IFERROR(4*STDEVP(終値!AD376:AW376)/AVERAGE(終値!AD376:AW376),""))</f>
        <v/>
      </c>
      <c r="AB376" s="500" t="str">
        <f>IF(終値!A376="","",IFERROR(4*STDEVP(終値!AE376:AX376)/AVERAGE(終値!AE376:AX376),""))</f>
        <v/>
      </c>
      <c r="AC376" s="500" t="str">
        <f>IF(終値!A376="","",IFERROR(4*STDEVP(終値!AF376:AY376)/AVERAGE(終値!AF376:AY376),""))</f>
        <v/>
      </c>
      <c r="AD376" s="500" t="str">
        <f>IF(終値!A376="","",IFERROR(4*STDEVP(終値!AG376:AZ376)/AVERAGE(終値!AG376:AZ376),""))</f>
        <v/>
      </c>
      <c r="AE376" s="500" t="str">
        <f>IF(終値!A376="","",IFERROR(4*STDEVP(終値!AH376:BA376)/AVERAGE(終値!AH376:BA376),""))</f>
        <v/>
      </c>
      <c r="AF376" s="500" t="str">
        <f>IF(終値!A376="","",IFERROR(4*STDEVP(終値!AI376:BB376)/AVERAGE(終値!AI376:BB376),""))</f>
        <v/>
      </c>
      <c r="AG376" s="500" t="str">
        <f>IF(終値!A376="","",IFERROR(4*STDEVP(終値!AJ376:BC376)/AVERAGE(終値!AJ376:BC376),""))</f>
        <v/>
      </c>
      <c r="AH376" s="500" t="str">
        <f>IF(終値!A376="","",IFERROR(4*STDEVP(終値!AK376:BD376)/AVERAGE(終値!AK376:BD376),""))</f>
        <v/>
      </c>
      <c r="AI376" s="500" t="str">
        <f>IF(終値!A376="","",IFERROR(4*STDEVP(終値!AL376:BE376)/AVERAGE(終値!AL376:BE376),""))</f>
        <v/>
      </c>
      <c r="AJ376" s="500" t="str">
        <f>IF(終値!A376="","",IFERROR(4*STDEVP(終値!AM376:BF376)/AVERAGE(終値!AM376:BF376),""))</f>
        <v/>
      </c>
      <c r="AK376" s="500" t="str">
        <f>IF(終値!A376="","",IFERROR(4*STDEVP(終値!AN376:BG376)/AVERAGE(終値!AN376:BG376),""))</f>
        <v/>
      </c>
      <c r="AL376" s="500" t="str">
        <f>IF(終値!A376="","",IFERROR(4*STDEVP(終値!AO376:BH376)/AVERAGE(終値!AO376:BH376),""))</f>
        <v/>
      </c>
      <c r="AM376" s="500" t="str">
        <f>IF(終値!A376="","",IFERROR(4*STDEVP(終値!AP376:BI376)/AVERAGE(終値!AP376:BI376),""))</f>
        <v/>
      </c>
      <c r="AN376" s="500" t="str">
        <f>IF(終値!A376="","",IFERROR(4*STDEVP(終値!AQ376:BJ376)/AVERAGE(終値!AQ376:BJ376),""))</f>
        <v/>
      </c>
      <c r="AO376" s="500" t="str">
        <f>IF(終値!A376="","",IFERROR(4*STDEVP(終値!AR376:BK376)/AVERAGE(終値!AR376:BK376),""))</f>
        <v/>
      </c>
      <c r="AP376" s="500" t="str">
        <f>IF(終値!A376="","",IFERROR(4*STDEVP(終値!AS376:BL376)/AVERAGE(終値!AS376:BL376),""))</f>
        <v/>
      </c>
    </row>
    <row r="377" spans="1:42">
      <c r="A377" s="497" t="str">
        <f>IF(終値!A377="","",終値!A377)</f>
        <v/>
      </c>
      <c r="B377" s="500" t="str">
        <f>IF(終値!A377="","",IFERROR(4*STDEVP(終値!E377:X377)/AVERAGE(終値!E377:X377),""))</f>
        <v/>
      </c>
      <c r="C377" s="500" t="str">
        <f>IF(終値!A377="","",IFERROR(4*STDEVP(終値!F377:Y377)/AVERAGE(終値!F377:Y377),""))</f>
        <v/>
      </c>
      <c r="D377" s="500" t="str">
        <f>IF(終値!A377="","",IFERROR(4*STDEVP(終値!G377:Z377)/AVERAGE(終値!G377:Z377),""))</f>
        <v/>
      </c>
      <c r="E377" s="500" t="str">
        <f>IF(終値!A377="","",IFERROR(4*STDEVP(終値!H377:AA377)/AVERAGE(終値!H377:AA377),""))</f>
        <v/>
      </c>
      <c r="F377" s="500" t="str">
        <f>IF(終値!A377="","",IFERROR(4*STDEVP(終値!I377:AB377)/AVERAGE(終値!I377:AB377),""))</f>
        <v/>
      </c>
      <c r="G377" s="500" t="str">
        <f>IF(終値!A377="","",IFERROR(4*STDEVP(終値!J377:AC377)/AVERAGE(終値!J377:AC377),""))</f>
        <v/>
      </c>
      <c r="H377" s="500" t="str">
        <f>IF(終値!A377="","",IFERROR(4*STDEVP(終値!K377:AD377)/AVERAGE(終値!K377:AD377),""))</f>
        <v/>
      </c>
      <c r="I377" s="500" t="str">
        <f>IF(終値!A377="","",IFERROR(4*STDEVP(終値!L377:AE377)/AVERAGE(終値!L377:AE377),""))</f>
        <v/>
      </c>
      <c r="J377" s="500" t="str">
        <f>IF(終値!A377="","",IFERROR(4*STDEVP(終値!M377:AF377)/AVERAGE(終値!M377:AF377),""))</f>
        <v/>
      </c>
      <c r="K377" s="500" t="str">
        <f>IF(終値!A377="","",IFERROR(4*STDEVP(終値!N377:AG377)/AVERAGE(終値!N377:AG377),""))</f>
        <v/>
      </c>
      <c r="L377" s="500" t="str">
        <f>IF(終値!A377="","",IFERROR(4*STDEVP(終値!O377:AH377)/AVERAGE(終値!O377:AH377),""))</f>
        <v/>
      </c>
      <c r="M377" s="500" t="str">
        <f>IF(終値!A377="","",IFERROR(4*STDEVP(終値!P377:AI377)/AVERAGE(終値!P377:AI377),""))</f>
        <v/>
      </c>
      <c r="N377" s="500" t="str">
        <f>IF(終値!A377="","",IFERROR(4*STDEVP(終値!Q377:AJ377)/AVERAGE(終値!Q377:AJ377),""))</f>
        <v/>
      </c>
      <c r="O377" s="500" t="str">
        <f>IF(終値!A377="","",IFERROR(4*STDEVP(終値!R377:AK377)/AVERAGE(終値!R377:AK377),""))</f>
        <v/>
      </c>
      <c r="P377" s="500" t="str">
        <f>IF(終値!A377="","",IFERROR(4*STDEVP(終値!S377:AL377)/AVERAGE(終値!S377:AL377),""))</f>
        <v/>
      </c>
      <c r="Q377" s="500" t="str">
        <f>IF(終値!A377="","",IFERROR(4*STDEVP(終値!T377:AM377)/AVERAGE(終値!T377:AM377),""))</f>
        <v/>
      </c>
      <c r="R377" s="500" t="str">
        <f>IF(終値!A377="","",IFERROR(4*STDEVP(終値!U377:AN377)/AVERAGE(終値!U377:AN377),""))</f>
        <v/>
      </c>
      <c r="S377" s="500" t="str">
        <f>IF(終値!A377="","",IFERROR(4*STDEVP(終値!V377:AO377)/AVERAGE(終値!V377:AO377),""))</f>
        <v/>
      </c>
      <c r="T377" s="500" t="str">
        <f>IF(終値!A377="","",IFERROR(4*STDEVP(終値!W377:AP377)/AVERAGE(終値!W377:AP377),""))</f>
        <v/>
      </c>
      <c r="U377" s="500" t="str">
        <f>IF(終値!A377="","",IFERROR(4*STDEVP(終値!X377:AQ377)/AVERAGE(終値!X377:AQ377),""))</f>
        <v/>
      </c>
      <c r="V377" s="500" t="str">
        <f>IF(終値!A377="","",IFERROR(4*STDEVP(終値!Y377:AR377)/AVERAGE(終値!Y377:AR377),""))</f>
        <v/>
      </c>
      <c r="W377" s="500" t="str">
        <f>IF(終値!A377="","",IFERROR(4*STDEVP(終値!Z377:AS377)/AVERAGE(終値!Z377:AS377),""))</f>
        <v/>
      </c>
      <c r="X377" s="500" t="str">
        <f>IF(終値!A377="","",IFERROR(4*STDEVP(終値!AA377:AT377)/AVERAGE(終値!AA377:AT377),""))</f>
        <v/>
      </c>
      <c r="Y377" s="500" t="str">
        <f>IF(終値!A377="","",IFERROR(4*STDEVP(終値!AB377:AU377)/AVERAGE(終値!AB377:AU377),""))</f>
        <v/>
      </c>
      <c r="Z377" s="500" t="str">
        <f>IF(終値!A377="","",IFERROR(4*STDEVP(終値!AC377:AV377)/AVERAGE(終値!AC377:AV377),""))</f>
        <v/>
      </c>
      <c r="AA377" s="500" t="str">
        <f>IF(終値!A377="","",IFERROR(4*STDEVP(終値!AD377:AW377)/AVERAGE(終値!AD377:AW377),""))</f>
        <v/>
      </c>
      <c r="AB377" s="500" t="str">
        <f>IF(終値!A377="","",IFERROR(4*STDEVP(終値!AE377:AX377)/AVERAGE(終値!AE377:AX377),""))</f>
        <v/>
      </c>
      <c r="AC377" s="500" t="str">
        <f>IF(終値!A377="","",IFERROR(4*STDEVP(終値!AF377:AY377)/AVERAGE(終値!AF377:AY377),""))</f>
        <v/>
      </c>
      <c r="AD377" s="500" t="str">
        <f>IF(終値!A377="","",IFERROR(4*STDEVP(終値!AG377:AZ377)/AVERAGE(終値!AG377:AZ377),""))</f>
        <v/>
      </c>
      <c r="AE377" s="500" t="str">
        <f>IF(終値!A377="","",IFERROR(4*STDEVP(終値!AH377:BA377)/AVERAGE(終値!AH377:BA377),""))</f>
        <v/>
      </c>
      <c r="AF377" s="500" t="str">
        <f>IF(終値!A377="","",IFERROR(4*STDEVP(終値!AI377:BB377)/AVERAGE(終値!AI377:BB377),""))</f>
        <v/>
      </c>
      <c r="AG377" s="500" t="str">
        <f>IF(終値!A377="","",IFERROR(4*STDEVP(終値!AJ377:BC377)/AVERAGE(終値!AJ377:BC377),""))</f>
        <v/>
      </c>
      <c r="AH377" s="500" t="str">
        <f>IF(終値!A377="","",IFERROR(4*STDEVP(終値!AK377:BD377)/AVERAGE(終値!AK377:BD377),""))</f>
        <v/>
      </c>
      <c r="AI377" s="500" t="str">
        <f>IF(終値!A377="","",IFERROR(4*STDEVP(終値!AL377:BE377)/AVERAGE(終値!AL377:BE377),""))</f>
        <v/>
      </c>
      <c r="AJ377" s="500" t="str">
        <f>IF(終値!A377="","",IFERROR(4*STDEVP(終値!AM377:BF377)/AVERAGE(終値!AM377:BF377),""))</f>
        <v/>
      </c>
      <c r="AK377" s="500" t="str">
        <f>IF(終値!A377="","",IFERROR(4*STDEVP(終値!AN377:BG377)/AVERAGE(終値!AN377:BG377),""))</f>
        <v/>
      </c>
      <c r="AL377" s="500" t="str">
        <f>IF(終値!A377="","",IFERROR(4*STDEVP(終値!AO377:BH377)/AVERAGE(終値!AO377:BH377),""))</f>
        <v/>
      </c>
      <c r="AM377" s="500" t="str">
        <f>IF(終値!A377="","",IFERROR(4*STDEVP(終値!AP377:BI377)/AVERAGE(終値!AP377:BI377),""))</f>
        <v/>
      </c>
      <c r="AN377" s="500" t="str">
        <f>IF(終値!A377="","",IFERROR(4*STDEVP(終値!AQ377:BJ377)/AVERAGE(終値!AQ377:BJ377),""))</f>
        <v/>
      </c>
      <c r="AO377" s="500" t="str">
        <f>IF(終値!A377="","",IFERROR(4*STDEVP(終値!AR377:BK377)/AVERAGE(終値!AR377:BK377),""))</f>
        <v/>
      </c>
      <c r="AP377" s="500" t="str">
        <f>IF(終値!A377="","",IFERROR(4*STDEVP(終値!AS377:BL377)/AVERAGE(終値!AS377:BL377),""))</f>
        <v/>
      </c>
    </row>
    <row r="378" spans="1:42">
      <c r="A378" s="497" t="str">
        <f>IF(終値!A378="","",終値!A378)</f>
        <v/>
      </c>
      <c r="B378" s="500" t="str">
        <f>IF(終値!A378="","",IFERROR(4*STDEVP(終値!E378:X378)/AVERAGE(終値!E378:X378),""))</f>
        <v/>
      </c>
      <c r="C378" s="500" t="str">
        <f>IF(終値!A378="","",IFERROR(4*STDEVP(終値!F378:Y378)/AVERAGE(終値!F378:Y378),""))</f>
        <v/>
      </c>
      <c r="D378" s="500" t="str">
        <f>IF(終値!A378="","",IFERROR(4*STDEVP(終値!G378:Z378)/AVERAGE(終値!G378:Z378),""))</f>
        <v/>
      </c>
      <c r="E378" s="500" t="str">
        <f>IF(終値!A378="","",IFERROR(4*STDEVP(終値!H378:AA378)/AVERAGE(終値!H378:AA378),""))</f>
        <v/>
      </c>
      <c r="F378" s="500" t="str">
        <f>IF(終値!A378="","",IFERROR(4*STDEVP(終値!I378:AB378)/AVERAGE(終値!I378:AB378),""))</f>
        <v/>
      </c>
      <c r="G378" s="500" t="str">
        <f>IF(終値!A378="","",IFERROR(4*STDEVP(終値!J378:AC378)/AVERAGE(終値!J378:AC378),""))</f>
        <v/>
      </c>
      <c r="H378" s="500" t="str">
        <f>IF(終値!A378="","",IFERROR(4*STDEVP(終値!K378:AD378)/AVERAGE(終値!K378:AD378),""))</f>
        <v/>
      </c>
      <c r="I378" s="500" t="str">
        <f>IF(終値!A378="","",IFERROR(4*STDEVP(終値!L378:AE378)/AVERAGE(終値!L378:AE378),""))</f>
        <v/>
      </c>
      <c r="J378" s="500" t="str">
        <f>IF(終値!A378="","",IFERROR(4*STDEVP(終値!M378:AF378)/AVERAGE(終値!M378:AF378),""))</f>
        <v/>
      </c>
      <c r="K378" s="500" t="str">
        <f>IF(終値!A378="","",IFERROR(4*STDEVP(終値!N378:AG378)/AVERAGE(終値!N378:AG378),""))</f>
        <v/>
      </c>
      <c r="L378" s="500" t="str">
        <f>IF(終値!A378="","",IFERROR(4*STDEVP(終値!O378:AH378)/AVERAGE(終値!O378:AH378),""))</f>
        <v/>
      </c>
      <c r="M378" s="500" t="str">
        <f>IF(終値!A378="","",IFERROR(4*STDEVP(終値!P378:AI378)/AVERAGE(終値!P378:AI378),""))</f>
        <v/>
      </c>
      <c r="N378" s="500" t="str">
        <f>IF(終値!A378="","",IFERROR(4*STDEVP(終値!Q378:AJ378)/AVERAGE(終値!Q378:AJ378),""))</f>
        <v/>
      </c>
      <c r="O378" s="500" t="str">
        <f>IF(終値!A378="","",IFERROR(4*STDEVP(終値!R378:AK378)/AVERAGE(終値!R378:AK378),""))</f>
        <v/>
      </c>
      <c r="P378" s="500" t="str">
        <f>IF(終値!A378="","",IFERROR(4*STDEVP(終値!S378:AL378)/AVERAGE(終値!S378:AL378),""))</f>
        <v/>
      </c>
      <c r="Q378" s="500" t="str">
        <f>IF(終値!A378="","",IFERROR(4*STDEVP(終値!T378:AM378)/AVERAGE(終値!T378:AM378),""))</f>
        <v/>
      </c>
      <c r="R378" s="500" t="str">
        <f>IF(終値!A378="","",IFERROR(4*STDEVP(終値!U378:AN378)/AVERAGE(終値!U378:AN378),""))</f>
        <v/>
      </c>
      <c r="S378" s="500" t="str">
        <f>IF(終値!A378="","",IFERROR(4*STDEVP(終値!V378:AO378)/AVERAGE(終値!V378:AO378),""))</f>
        <v/>
      </c>
      <c r="T378" s="500" t="str">
        <f>IF(終値!A378="","",IFERROR(4*STDEVP(終値!W378:AP378)/AVERAGE(終値!W378:AP378),""))</f>
        <v/>
      </c>
      <c r="U378" s="500" t="str">
        <f>IF(終値!A378="","",IFERROR(4*STDEVP(終値!X378:AQ378)/AVERAGE(終値!X378:AQ378),""))</f>
        <v/>
      </c>
      <c r="V378" s="500" t="str">
        <f>IF(終値!A378="","",IFERROR(4*STDEVP(終値!Y378:AR378)/AVERAGE(終値!Y378:AR378),""))</f>
        <v/>
      </c>
      <c r="W378" s="500" t="str">
        <f>IF(終値!A378="","",IFERROR(4*STDEVP(終値!Z378:AS378)/AVERAGE(終値!Z378:AS378),""))</f>
        <v/>
      </c>
      <c r="X378" s="500" t="str">
        <f>IF(終値!A378="","",IFERROR(4*STDEVP(終値!AA378:AT378)/AVERAGE(終値!AA378:AT378),""))</f>
        <v/>
      </c>
      <c r="Y378" s="500" t="str">
        <f>IF(終値!A378="","",IFERROR(4*STDEVP(終値!AB378:AU378)/AVERAGE(終値!AB378:AU378),""))</f>
        <v/>
      </c>
      <c r="Z378" s="500" t="str">
        <f>IF(終値!A378="","",IFERROR(4*STDEVP(終値!AC378:AV378)/AVERAGE(終値!AC378:AV378),""))</f>
        <v/>
      </c>
      <c r="AA378" s="500" t="str">
        <f>IF(終値!A378="","",IFERROR(4*STDEVP(終値!AD378:AW378)/AVERAGE(終値!AD378:AW378),""))</f>
        <v/>
      </c>
      <c r="AB378" s="500" t="str">
        <f>IF(終値!A378="","",IFERROR(4*STDEVP(終値!AE378:AX378)/AVERAGE(終値!AE378:AX378),""))</f>
        <v/>
      </c>
      <c r="AC378" s="500" t="str">
        <f>IF(終値!A378="","",IFERROR(4*STDEVP(終値!AF378:AY378)/AVERAGE(終値!AF378:AY378),""))</f>
        <v/>
      </c>
      <c r="AD378" s="500" t="str">
        <f>IF(終値!A378="","",IFERROR(4*STDEVP(終値!AG378:AZ378)/AVERAGE(終値!AG378:AZ378),""))</f>
        <v/>
      </c>
      <c r="AE378" s="500" t="str">
        <f>IF(終値!A378="","",IFERROR(4*STDEVP(終値!AH378:BA378)/AVERAGE(終値!AH378:BA378),""))</f>
        <v/>
      </c>
      <c r="AF378" s="500" t="str">
        <f>IF(終値!A378="","",IFERROR(4*STDEVP(終値!AI378:BB378)/AVERAGE(終値!AI378:BB378),""))</f>
        <v/>
      </c>
      <c r="AG378" s="500" t="str">
        <f>IF(終値!A378="","",IFERROR(4*STDEVP(終値!AJ378:BC378)/AVERAGE(終値!AJ378:BC378),""))</f>
        <v/>
      </c>
      <c r="AH378" s="500" t="str">
        <f>IF(終値!A378="","",IFERROR(4*STDEVP(終値!AK378:BD378)/AVERAGE(終値!AK378:BD378),""))</f>
        <v/>
      </c>
      <c r="AI378" s="500" t="str">
        <f>IF(終値!A378="","",IFERROR(4*STDEVP(終値!AL378:BE378)/AVERAGE(終値!AL378:BE378),""))</f>
        <v/>
      </c>
      <c r="AJ378" s="500" t="str">
        <f>IF(終値!A378="","",IFERROR(4*STDEVP(終値!AM378:BF378)/AVERAGE(終値!AM378:BF378),""))</f>
        <v/>
      </c>
      <c r="AK378" s="500" t="str">
        <f>IF(終値!A378="","",IFERROR(4*STDEVP(終値!AN378:BG378)/AVERAGE(終値!AN378:BG378),""))</f>
        <v/>
      </c>
      <c r="AL378" s="500" t="str">
        <f>IF(終値!A378="","",IFERROR(4*STDEVP(終値!AO378:BH378)/AVERAGE(終値!AO378:BH378),""))</f>
        <v/>
      </c>
      <c r="AM378" s="500" t="str">
        <f>IF(終値!A378="","",IFERROR(4*STDEVP(終値!AP378:BI378)/AVERAGE(終値!AP378:BI378),""))</f>
        <v/>
      </c>
      <c r="AN378" s="500" t="str">
        <f>IF(終値!A378="","",IFERROR(4*STDEVP(終値!AQ378:BJ378)/AVERAGE(終値!AQ378:BJ378),""))</f>
        <v/>
      </c>
      <c r="AO378" s="500" t="str">
        <f>IF(終値!A378="","",IFERROR(4*STDEVP(終値!AR378:BK378)/AVERAGE(終値!AR378:BK378),""))</f>
        <v/>
      </c>
      <c r="AP378" s="500" t="str">
        <f>IF(終値!A378="","",IFERROR(4*STDEVP(終値!AS378:BL378)/AVERAGE(終値!AS378:BL378),""))</f>
        <v/>
      </c>
    </row>
    <row r="379" spans="1:42">
      <c r="A379" s="497" t="str">
        <f>IF(終値!A379="","",終値!A379)</f>
        <v/>
      </c>
      <c r="B379" s="500" t="str">
        <f>IF(終値!A379="","",IFERROR(4*STDEVP(終値!E379:X379)/AVERAGE(終値!E379:X379),""))</f>
        <v/>
      </c>
      <c r="C379" s="500" t="str">
        <f>IF(終値!A379="","",IFERROR(4*STDEVP(終値!F379:Y379)/AVERAGE(終値!F379:Y379),""))</f>
        <v/>
      </c>
      <c r="D379" s="500" t="str">
        <f>IF(終値!A379="","",IFERROR(4*STDEVP(終値!G379:Z379)/AVERAGE(終値!G379:Z379),""))</f>
        <v/>
      </c>
      <c r="E379" s="500" t="str">
        <f>IF(終値!A379="","",IFERROR(4*STDEVP(終値!H379:AA379)/AVERAGE(終値!H379:AA379),""))</f>
        <v/>
      </c>
      <c r="F379" s="500" t="str">
        <f>IF(終値!A379="","",IFERROR(4*STDEVP(終値!I379:AB379)/AVERAGE(終値!I379:AB379),""))</f>
        <v/>
      </c>
      <c r="G379" s="500" t="str">
        <f>IF(終値!A379="","",IFERROR(4*STDEVP(終値!J379:AC379)/AVERAGE(終値!J379:AC379),""))</f>
        <v/>
      </c>
      <c r="H379" s="500" t="str">
        <f>IF(終値!A379="","",IFERROR(4*STDEVP(終値!K379:AD379)/AVERAGE(終値!K379:AD379),""))</f>
        <v/>
      </c>
      <c r="I379" s="500" t="str">
        <f>IF(終値!A379="","",IFERROR(4*STDEVP(終値!L379:AE379)/AVERAGE(終値!L379:AE379),""))</f>
        <v/>
      </c>
      <c r="J379" s="500" t="str">
        <f>IF(終値!A379="","",IFERROR(4*STDEVP(終値!M379:AF379)/AVERAGE(終値!M379:AF379),""))</f>
        <v/>
      </c>
      <c r="K379" s="500" t="str">
        <f>IF(終値!A379="","",IFERROR(4*STDEVP(終値!N379:AG379)/AVERAGE(終値!N379:AG379),""))</f>
        <v/>
      </c>
      <c r="L379" s="500" t="str">
        <f>IF(終値!A379="","",IFERROR(4*STDEVP(終値!O379:AH379)/AVERAGE(終値!O379:AH379),""))</f>
        <v/>
      </c>
      <c r="M379" s="500" t="str">
        <f>IF(終値!A379="","",IFERROR(4*STDEVP(終値!P379:AI379)/AVERAGE(終値!P379:AI379),""))</f>
        <v/>
      </c>
      <c r="N379" s="500" t="str">
        <f>IF(終値!A379="","",IFERROR(4*STDEVP(終値!Q379:AJ379)/AVERAGE(終値!Q379:AJ379),""))</f>
        <v/>
      </c>
      <c r="O379" s="500" t="str">
        <f>IF(終値!A379="","",IFERROR(4*STDEVP(終値!R379:AK379)/AVERAGE(終値!R379:AK379),""))</f>
        <v/>
      </c>
      <c r="P379" s="500" t="str">
        <f>IF(終値!A379="","",IFERROR(4*STDEVP(終値!S379:AL379)/AVERAGE(終値!S379:AL379),""))</f>
        <v/>
      </c>
      <c r="Q379" s="500" t="str">
        <f>IF(終値!A379="","",IFERROR(4*STDEVP(終値!T379:AM379)/AVERAGE(終値!T379:AM379),""))</f>
        <v/>
      </c>
      <c r="R379" s="500" t="str">
        <f>IF(終値!A379="","",IFERROR(4*STDEVP(終値!U379:AN379)/AVERAGE(終値!U379:AN379),""))</f>
        <v/>
      </c>
      <c r="S379" s="500" t="str">
        <f>IF(終値!A379="","",IFERROR(4*STDEVP(終値!V379:AO379)/AVERAGE(終値!V379:AO379),""))</f>
        <v/>
      </c>
      <c r="T379" s="500" t="str">
        <f>IF(終値!A379="","",IFERROR(4*STDEVP(終値!W379:AP379)/AVERAGE(終値!W379:AP379),""))</f>
        <v/>
      </c>
      <c r="U379" s="500" t="str">
        <f>IF(終値!A379="","",IFERROR(4*STDEVP(終値!X379:AQ379)/AVERAGE(終値!X379:AQ379),""))</f>
        <v/>
      </c>
      <c r="V379" s="500" t="str">
        <f>IF(終値!A379="","",IFERROR(4*STDEVP(終値!Y379:AR379)/AVERAGE(終値!Y379:AR379),""))</f>
        <v/>
      </c>
      <c r="W379" s="500" t="str">
        <f>IF(終値!A379="","",IFERROR(4*STDEVP(終値!Z379:AS379)/AVERAGE(終値!Z379:AS379),""))</f>
        <v/>
      </c>
      <c r="X379" s="500" t="str">
        <f>IF(終値!A379="","",IFERROR(4*STDEVP(終値!AA379:AT379)/AVERAGE(終値!AA379:AT379),""))</f>
        <v/>
      </c>
      <c r="Y379" s="500" t="str">
        <f>IF(終値!A379="","",IFERROR(4*STDEVP(終値!AB379:AU379)/AVERAGE(終値!AB379:AU379),""))</f>
        <v/>
      </c>
      <c r="Z379" s="500" t="str">
        <f>IF(終値!A379="","",IFERROR(4*STDEVP(終値!AC379:AV379)/AVERAGE(終値!AC379:AV379),""))</f>
        <v/>
      </c>
      <c r="AA379" s="500" t="str">
        <f>IF(終値!A379="","",IFERROR(4*STDEVP(終値!AD379:AW379)/AVERAGE(終値!AD379:AW379),""))</f>
        <v/>
      </c>
      <c r="AB379" s="500" t="str">
        <f>IF(終値!A379="","",IFERROR(4*STDEVP(終値!AE379:AX379)/AVERAGE(終値!AE379:AX379),""))</f>
        <v/>
      </c>
      <c r="AC379" s="500" t="str">
        <f>IF(終値!A379="","",IFERROR(4*STDEVP(終値!AF379:AY379)/AVERAGE(終値!AF379:AY379),""))</f>
        <v/>
      </c>
      <c r="AD379" s="500" t="str">
        <f>IF(終値!A379="","",IFERROR(4*STDEVP(終値!AG379:AZ379)/AVERAGE(終値!AG379:AZ379),""))</f>
        <v/>
      </c>
      <c r="AE379" s="500" t="str">
        <f>IF(終値!A379="","",IFERROR(4*STDEVP(終値!AH379:BA379)/AVERAGE(終値!AH379:BA379),""))</f>
        <v/>
      </c>
      <c r="AF379" s="500" t="str">
        <f>IF(終値!A379="","",IFERROR(4*STDEVP(終値!AI379:BB379)/AVERAGE(終値!AI379:BB379),""))</f>
        <v/>
      </c>
      <c r="AG379" s="500" t="str">
        <f>IF(終値!A379="","",IFERROR(4*STDEVP(終値!AJ379:BC379)/AVERAGE(終値!AJ379:BC379),""))</f>
        <v/>
      </c>
      <c r="AH379" s="500" t="str">
        <f>IF(終値!A379="","",IFERROR(4*STDEVP(終値!AK379:BD379)/AVERAGE(終値!AK379:BD379),""))</f>
        <v/>
      </c>
      <c r="AI379" s="500" t="str">
        <f>IF(終値!A379="","",IFERROR(4*STDEVP(終値!AL379:BE379)/AVERAGE(終値!AL379:BE379),""))</f>
        <v/>
      </c>
      <c r="AJ379" s="500" t="str">
        <f>IF(終値!A379="","",IFERROR(4*STDEVP(終値!AM379:BF379)/AVERAGE(終値!AM379:BF379),""))</f>
        <v/>
      </c>
      <c r="AK379" s="500" t="str">
        <f>IF(終値!A379="","",IFERROR(4*STDEVP(終値!AN379:BG379)/AVERAGE(終値!AN379:BG379),""))</f>
        <v/>
      </c>
      <c r="AL379" s="500" t="str">
        <f>IF(終値!A379="","",IFERROR(4*STDEVP(終値!AO379:BH379)/AVERAGE(終値!AO379:BH379),""))</f>
        <v/>
      </c>
      <c r="AM379" s="500" t="str">
        <f>IF(終値!A379="","",IFERROR(4*STDEVP(終値!AP379:BI379)/AVERAGE(終値!AP379:BI379),""))</f>
        <v/>
      </c>
      <c r="AN379" s="500" t="str">
        <f>IF(終値!A379="","",IFERROR(4*STDEVP(終値!AQ379:BJ379)/AVERAGE(終値!AQ379:BJ379),""))</f>
        <v/>
      </c>
      <c r="AO379" s="500" t="str">
        <f>IF(終値!A379="","",IFERROR(4*STDEVP(終値!AR379:BK379)/AVERAGE(終値!AR379:BK379),""))</f>
        <v/>
      </c>
      <c r="AP379" s="500" t="str">
        <f>IF(終値!A379="","",IFERROR(4*STDEVP(終値!AS379:BL379)/AVERAGE(終値!AS379:BL379),""))</f>
        <v/>
      </c>
    </row>
    <row r="380" spans="1:42">
      <c r="A380" s="497" t="str">
        <f>IF(終値!A380="","",終値!A380)</f>
        <v/>
      </c>
      <c r="B380" s="500" t="str">
        <f>IF(終値!A380="","",IFERROR(4*STDEVP(終値!E380:X380)/AVERAGE(終値!E380:X380),""))</f>
        <v/>
      </c>
      <c r="C380" s="500" t="str">
        <f>IF(終値!A380="","",IFERROR(4*STDEVP(終値!F380:Y380)/AVERAGE(終値!F380:Y380),""))</f>
        <v/>
      </c>
      <c r="D380" s="500" t="str">
        <f>IF(終値!A380="","",IFERROR(4*STDEVP(終値!G380:Z380)/AVERAGE(終値!G380:Z380),""))</f>
        <v/>
      </c>
      <c r="E380" s="500" t="str">
        <f>IF(終値!A380="","",IFERROR(4*STDEVP(終値!H380:AA380)/AVERAGE(終値!H380:AA380),""))</f>
        <v/>
      </c>
      <c r="F380" s="500" t="str">
        <f>IF(終値!A380="","",IFERROR(4*STDEVP(終値!I380:AB380)/AVERAGE(終値!I380:AB380),""))</f>
        <v/>
      </c>
      <c r="G380" s="500" t="str">
        <f>IF(終値!A380="","",IFERROR(4*STDEVP(終値!J380:AC380)/AVERAGE(終値!J380:AC380),""))</f>
        <v/>
      </c>
      <c r="H380" s="500" t="str">
        <f>IF(終値!A380="","",IFERROR(4*STDEVP(終値!K380:AD380)/AVERAGE(終値!K380:AD380),""))</f>
        <v/>
      </c>
      <c r="I380" s="500" t="str">
        <f>IF(終値!A380="","",IFERROR(4*STDEVP(終値!L380:AE380)/AVERAGE(終値!L380:AE380),""))</f>
        <v/>
      </c>
      <c r="J380" s="500" t="str">
        <f>IF(終値!A380="","",IFERROR(4*STDEVP(終値!M380:AF380)/AVERAGE(終値!M380:AF380),""))</f>
        <v/>
      </c>
      <c r="K380" s="500" t="str">
        <f>IF(終値!A380="","",IFERROR(4*STDEVP(終値!N380:AG380)/AVERAGE(終値!N380:AG380),""))</f>
        <v/>
      </c>
      <c r="L380" s="500" t="str">
        <f>IF(終値!A380="","",IFERROR(4*STDEVP(終値!O380:AH380)/AVERAGE(終値!O380:AH380),""))</f>
        <v/>
      </c>
      <c r="M380" s="500" t="str">
        <f>IF(終値!A380="","",IFERROR(4*STDEVP(終値!P380:AI380)/AVERAGE(終値!P380:AI380),""))</f>
        <v/>
      </c>
      <c r="N380" s="500" t="str">
        <f>IF(終値!A380="","",IFERROR(4*STDEVP(終値!Q380:AJ380)/AVERAGE(終値!Q380:AJ380),""))</f>
        <v/>
      </c>
      <c r="O380" s="500" t="str">
        <f>IF(終値!A380="","",IFERROR(4*STDEVP(終値!R380:AK380)/AVERAGE(終値!R380:AK380),""))</f>
        <v/>
      </c>
      <c r="P380" s="500" t="str">
        <f>IF(終値!A380="","",IFERROR(4*STDEVP(終値!S380:AL380)/AVERAGE(終値!S380:AL380),""))</f>
        <v/>
      </c>
      <c r="Q380" s="500" t="str">
        <f>IF(終値!A380="","",IFERROR(4*STDEVP(終値!T380:AM380)/AVERAGE(終値!T380:AM380),""))</f>
        <v/>
      </c>
      <c r="R380" s="500" t="str">
        <f>IF(終値!A380="","",IFERROR(4*STDEVP(終値!U380:AN380)/AVERAGE(終値!U380:AN380),""))</f>
        <v/>
      </c>
      <c r="S380" s="500" t="str">
        <f>IF(終値!A380="","",IFERROR(4*STDEVP(終値!V380:AO380)/AVERAGE(終値!V380:AO380),""))</f>
        <v/>
      </c>
      <c r="T380" s="500" t="str">
        <f>IF(終値!A380="","",IFERROR(4*STDEVP(終値!W380:AP380)/AVERAGE(終値!W380:AP380),""))</f>
        <v/>
      </c>
      <c r="U380" s="500" t="str">
        <f>IF(終値!A380="","",IFERROR(4*STDEVP(終値!X380:AQ380)/AVERAGE(終値!X380:AQ380),""))</f>
        <v/>
      </c>
      <c r="V380" s="500" t="str">
        <f>IF(終値!A380="","",IFERROR(4*STDEVP(終値!Y380:AR380)/AVERAGE(終値!Y380:AR380),""))</f>
        <v/>
      </c>
      <c r="W380" s="500" t="str">
        <f>IF(終値!A380="","",IFERROR(4*STDEVP(終値!Z380:AS380)/AVERAGE(終値!Z380:AS380),""))</f>
        <v/>
      </c>
      <c r="X380" s="500" t="str">
        <f>IF(終値!A380="","",IFERROR(4*STDEVP(終値!AA380:AT380)/AVERAGE(終値!AA380:AT380),""))</f>
        <v/>
      </c>
      <c r="Y380" s="500" t="str">
        <f>IF(終値!A380="","",IFERROR(4*STDEVP(終値!AB380:AU380)/AVERAGE(終値!AB380:AU380),""))</f>
        <v/>
      </c>
      <c r="Z380" s="500" t="str">
        <f>IF(終値!A380="","",IFERROR(4*STDEVP(終値!AC380:AV380)/AVERAGE(終値!AC380:AV380),""))</f>
        <v/>
      </c>
      <c r="AA380" s="500" t="str">
        <f>IF(終値!A380="","",IFERROR(4*STDEVP(終値!AD380:AW380)/AVERAGE(終値!AD380:AW380),""))</f>
        <v/>
      </c>
      <c r="AB380" s="500" t="str">
        <f>IF(終値!A380="","",IFERROR(4*STDEVP(終値!AE380:AX380)/AVERAGE(終値!AE380:AX380),""))</f>
        <v/>
      </c>
      <c r="AC380" s="500" t="str">
        <f>IF(終値!A380="","",IFERROR(4*STDEVP(終値!AF380:AY380)/AVERAGE(終値!AF380:AY380),""))</f>
        <v/>
      </c>
      <c r="AD380" s="500" t="str">
        <f>IF(終値!A380="","",IFERROR(4*STDEVP(終値!AG380:AZ380)/AVERAGE(終値!AG380:AZ380),""))</f>
        <v/>
      </c>
      <c r="AE380" s="500" t="str">
        <f>IF(終値!A380="","",IFERROR(4*STDEVP(終値!AH380:BA380)/AVERAGE(終値!AH380:BA380),""))</f>
        <v/>
      </c>
      <c r="AF380" s="500" t="str">
        <f>IF(終値!A380="","",IFERROR(4*STDEVP(終値!AI380:BB380)/AVERAGE(終値!AI380:BB380),""))</f>
        <v/>
      </c>
      <c r="AG380" s="500" t="str">
        <f>IF(終値!A380="","",IFERROR(4*STDEVP(終値!AJ380:BC380)/AVERAGE(終値!AJ380:BC380),""))</f>
        <v/>
      </c>
      <c r="AH380" s="500" t="str">
        <f>IF(終値!A380="","",IFERROR(4*STDEVP(終値!AK380:BD380)/AVERAGE(終値!AK380:BD380),""))</f>
        <v/>
      </c>
      <c r="AI380" s="500" t="str">
        <f>IF(終値!A380="","",IFERROR(4*STDEVP(終値!AL380:BE380)/AVERAGE(終値!AL380:BE380),""))</f>
        <v/>
      </c>
      <c r="AJ380" s="500" t="str">
        <f>IF(終値!A380="","",IFERROR(4*STDEVP(終値!AM380:BF380)/AVERAGE(終値!AM380:BF380),""))</f>
        <v/>
      </c>
      <c r="AK380" s="500" t="str">
        <f>IF(終値!A380="","",IFERROR(4*STDEVP(終値!AN380:BG380)/AVERAGE(終値!AN380:BG380),""))</f>
        <v/>
      </c>
      <c r="AL380" s="500" t="str">
        <f>IF(終値!A380="","",IFERROR(4*STDEVP(終値!AO380:BH380)/AVERAGE(終値!AO380:BH380),""))</f>
        <v/>
      </c>
      <c r="AM380" s="500" t="str">
        <f>IF(終値!A380="","",IFERROR(4*STDEVP(終値!AP380:BI380)/AVERAGE(終値!AP380:BI380),""))</f>
        <v/>
      </c>
      <c r="AN380" s="500" t="str">
        <f>IF(終値!A380="","",IFERROR(4*STDEVP(終値!AQ380:BJ380)/AVERAGE(終値!AQ380:BJ380),""))</f>
        <v/>
      </c>
      <c r="AO380" s="500" t="str">
        <f>IF(終値!A380="","",IFERROR(4*STDEVP(終値!AR380:BK380)/AVERAGE(終値!AR380:BK380),""))</f>
        <v/>
      </c>
      <c r="AP380" s="500" t="str">
        <f>IF(終値!A380="","",IFERROR(4*STDEVP(終値!AS380:BL380)/AVERAGE(終値!AS380:BL380),""))</f>
        <v/>
      </c>
    </row>
    <row r="381" spans="1:42">
      <c r="A381" s="497" t="str">
        <f>IF(終値!A381="","",終値!A381)</f>
        <v/>
      </c>
      <c r="B381" s="500" t="str">
        <f>IF(終値!A381="","",IFERROR(4*STDEVP(終値!E381:X381)/AVERAGE(終値!E381:X381),""))</f>
        <v/>
      </c>
      <c r="C381" s="500" t="str">
        <f>IF(終値!A381="","",IFERROR(4*STDEVP(終値!F381:Y381)/AVERAGE(終値!F381:Y381),""))</f>
        <v/>
      </c>
      <c r="D381" s="500" t="str">
        <f>IF(終値!A381="","",IFERROR(4*STDEVP(終値!G381:Z381)/AVERAGE(終値!G381:Z381),""))</f>
        <v/>
      </c>
      <c r="E381" s="500" t="str">
        <f>IF(終値!A381="","",IFERROR(4*STDEVP(終値!H381:AA381)/AVERAGE(終値!H381:AA381),""))</f>
        <v/>
      </c>
      <c r="F381" s="500" t="str">
        <f>IF(終値!A381="","",IFERROR(4*STDEVP(終値!I381:AB381)/AVERAGE(終値!I381:AB381),""))</f>
        <v/>
      </c>
      <c r="G381" s="500" t="str">
        <f>IF(終値!A381="","",IFERROR(4*STDEVP(終値!J381:AC381)/AVERAGE(終値!J381:AC381),""))</f>
        <v/>
      </c>
      <c r="H381" s="500" t="str">
        <f>IF(終値!A381="","",IFERROR(4*STDEVP(終値!K381:AD381)/AVERAGE(終値!K381:AD381),""))</f>
        <v/>
      </c>
      <c r="I381" s="500" t="str">
        <f>IF(終値!A381="","",IFERROR(4*STDEVP(終値!L381:AE381)/AVERAGE(終値!L381:AE381),""))</f>
        <v/>
      </c>
      <c r="J381" s="500" t="str">
        <f>IF(終値!A381="","",IFERROR(4*STDEVP(終値!M381:AF381)/AVERAGE(終値!M381:AF381),""))</f>
        <v/>
      </c>
      <c r="K381" s="500" t="str">
        <f>IF(終値!A381="","",IFERROR(4*STDEVP(終値!N381:AG381)/AVERAGE(終値!N381:AG381),""))</f>
        <v/>
      </c>
      <c r="L381" s="500" t="str">
        <f>IF(終値!A381="","",IFERROR(4*STDEVP(終値!O381:AH381)/AVERAGE(終値!O381:AH381),""))</f>
        <v/>
      </c>
      <c r="M381" s="500" t="str">
        <f>IF(終値!A381="","",IFERROR(4*STDEVP(終値!P381:AI381)/AVERAGE(終値!P381:AI381),""))</f>
        <v/>
      </c>
      <c r="N381" s="500" t="str">
        <f>IF(終値!A381="","",IFERROR(4*STDEVP(終値!Q381:AJ381)/AVERAGE(終値!Q381:AJ381),""))</f>
        <v/>
      </c>
      <c r="O381" s="500" t="str">
        <f>IF(終値!A381="","",IFERROR(4*STDEVP(終値!R381:AK381)/AVERAGE(終値!R381:AK381),""))</f>
        <v/>
      </c>
      <c r="P381" s="500" t="str">
        <f>IF(終値!A381="","",IFERROR(4*STDEVP(終値!S381:AL381)/AVERAGE(終値!S381:AL381),""))</f>
        <v/>
      </c>
      <c r="Q381" s="500" t="str">
        <f>IF(終値!A381="","",IFERROR(4*STDEVP(終値!T381:AM381)/AVERAGE(終値!T381:AM381),""))</f>
        <v/>
      </c>
      <c r="R381" s="500" t="str">
        <f>IF(終値!A381="","",IFERROR(4*STDEVP(終値!U381:AN381)/AVERAGE(終値!U381:AN381),""))</f>
        <v/>
      </c>
      <c r="S381" s="500" t="str">
        <f>IF(終値!A381="","",IFERROR(4*STDEVP(終値!V381:AO381)/AVERAGE(終値!V381:AO381),""))</f>
        <v/>
      </c>
      <c r="T381" s="500" t="str">
        <f>IF(終値!A381="","",IFERROR(4*STDEVP(終値!W381:AP381)/AVERAGE(終値!W381:AP381),""))</f>
        <v/>
      </c>
      <c r="U381" s="500" t="str">
        <f>IF(終値!A381="","",IFERROR(4*STDEVP(終値!X381:AQ381)/AVERAGE(終値!X381:AQ381),""))</f>
        <v/>
      </c>
      <c r="V381" s="500" t="str">
        <f>IF(終値!A381="","",IFERROR(4*STDEVP(終値!Y381:AR381)/AVERAGE(終値!Y381:AR381),""))</f>
        <v/>
      </c>
      <c r="W381" s="500" t="str">
        <f>IF(終値!A381="","",IFERROR(4*STDEVP(終値!Z381:AS381)/AVERAGE(終値!Z381:AS381),""))</f>
        <v/>
      </c>
      <c r="X381" s="500" t="str">
        <f>IF(終値!A381="","",IFERROR(4*STDEVP(終値!AA381:AT381)/AVERAGE(終値!AA381:AT381),""))</f>
        <v/>
      </c>
      <c r="Y381" s="500" t="str">
        <f>IF(終値!A381="","",IFERROR(4*STDEVP(終値!AB381:AU381)/AVERAGE(終値!AB381:AU381),""))</f>
        <v/>
      </c>
      <c r="Z381" s="500" t="str">
        <f>IF(終値!A381="","",IFERROR(4*STDEVP(終値!AC381:AV381)/AVERAGE(終値!AC381:AV381),""))</f>
        <v/>
      </c>
      <c r="AA381" s="500" t="str">
        <f>IF(終値!A381="","",IFERROR(4*STDEVP(終値!AD381:AW381)/AVERAGE(終値!AD381:AW381),""))</f>
        <v/>
      </c>
      <c r="AB381" s="500" t="str">
        <f>IF(終値!A381="","",IFERROR(4*STDEVP(終値!AE381:AX381)/AVERAGE(終値!AE381:AX381),""))</f>
        <v/>
      </c>
      <c r="AC381" s="500" t="str">
        <f>IF(終値!A381="","",IFERROR(4*STDEVP(終値!AF381:AY381)/AVERAGE(終値!AF381:AY381),""))</f>
        <v/>
      </c>
      <c r="AD381" s="500" t="str">
        <f>IF(終値!A381="","",IFERROR(4*STDEVP(終値!AG381:AZ381)/AVERAGE(終値!AG381:AZ381),""))</f>
        <v/>
      </c>
      <c r="AE381" s="500" t="str">
        <f>IF(終値!A381="","",IFERROR(4*STDEVP(終値!AH381:BA381)/AVERAGE(終値!AH381:BA381),""))</f>
        <v/>
      </c>
      <c r="AF381" s="500" t="str">
        <f>IF(終値!A381="","",IFERROR(4*STDEVP(終値!AI381:BB381)/AVERAGE(終値!AI381:BB381),""))</f>
        <v/>
      </c>
      <c r="AG381" s="500" t="str">
        <f>IF(終値!A381="","",IFERROR(4*STDEVP(終値!AJ381:BC381)/AVERAGE(終値!AJ381:BC381),""))</f>
        <v/>
      </c>
      <c r="AH381" s="500" t="str">
        <f>IF(終値!A381="","",IFERROR(4*STDEVP(終値!AK381:BD381)/AVERAGE(終値!AK381:BD381),""))</f>
        <v/>
      </c>
      <c r="AI381" s="500" t="str">
        <f>IF(終値!A381="","",IFERROR(4*STDEVP(終値!AL381:BE381)/AVERAGE(終値!AL381:BE381),""))</f>
        <v/>
      </c>
      <c r="AJ381" s="500" t="str">
        <f>IF(終値!A381="","",IFERROR(4*STDEVP(終値!AM381:BF381)/AVERAGE(終値!AM381:BF381),""))</f>
        <v/>
      </c>
      <c r="AK381" s="500" t="str">
        <f>IF(終値!A381="","",IFERROR(4*STDEVP(終値!AN381:BG381)/AVERAGE(終値!AN381:BG381),""))</f>
        <v/>
      </c>
      <c r="AL381" s="500" t="str">
        <f>IF(終値!A381="","",IFERROR(4*STDEVP(終値!AO381:BH381)/AVERAGE(終値!AO381:BH381),""))</f>
        <v/>
      </c>
      <c r="AM381" s="500" t="str">
        <f>IF(終値!A381="","",IFERROR(4*STDEVP(終値!AP381:BI381)/AVERAGE(終値!AP381:BI381),""))</f>
        <v/>
      </c>
      <c r="AN381" s="500" t="str">
        <f>IF(終値!A381="","",IFERROR(4*STDEVP(終値!AQ381:BJ381)/AVERAGE(終値!AQ381:BJ381),""))</f>
        <v/>
      </c>
      <c r="AO381" s="500" t="str">
        <f>IF(終値!A381="","",IFERROR(4*STDEVP(終値!AR381:BK381)/AVERAGE(終値!AR381:BK381),""))</f>
        <v/>
      </c>
      <c r="AP381" s="500" t="str">
        <f>IF(終値!A381="","",IFERROR(4*STDEVP(終値!AS381:BL381)/AVERAGE(終値!AS381:BL381),""))</f>
        <v/>
      </c>
    </row>
    <row r="382" spans="1:42">
      <c r="A382" s="497" t="str">
        <f>IF(終値!A382="","",終値!A382)</f>
        <v/>
      </c>
      <c r="B382" s="500" t="str">
        <f>IF(終値!A382="","",IFERROR(4*STDEVP(終値!E382:X382)/AVERAGE(終値!E382:X382),""))</f>
        <v/>
      </c>
      <c r="C382" s="500" t="str">
        <f>IF(終値!A382="","",IFERROR(4*STDEVP(終値!F382:Y382)/AVERAGE(終値!F382:Y382),""))</f>
        <v/>
      </c>
      <c r="D382" s="500" t="str">
        <f>IF(終値!A382="","",IFERROR(4*STDEVP(終値!G382:Z382)/AVERAGE(終値!G382:Z382),""))</f>
        <v/>
      </c>
      <c r="E382" s="500" t="str">
        <f>IF(終値!A382="","",IFERROR(4*STDEVP(終値!H382:AA382)/AVERAGE(終値!H382:AA382),""))</f>
        <v/>
      </c>
      <c r="F382" s="500" t="str">
        <f>IF(終値!A382="","",IFERROR(4*STDEVP(終値!I382:AB382)/AVERAGE(終値!I382:AB382),""))</f>
        <v/>
      </c>
      <c r="G382" s="500" t="str">
        <f>IF(終値!A382="","",IFERROR(4*STDEVP(終値!J382:AC382)/AVERAGE(終値!J382:AC382),""))</f>
        <v/>
      </c>
      <c r="H382" s="500" t="str">
        <f>IF(終値!A382="","",IFERROR(4*STDEVP(終値!K382:AD382)/AVERAGE(終値!K382:AD382),""))</f>
        <v/>
      </c>
      <c r="I382" s="500" t="str">
        <f>IF(終値!A382="","",IFERROR(4*STDEVP(終値!L382:AE382)/AVERAGE(終値!L382:AE382),""))</f>
        <v/>
      </c>
      <c r="J382" s="500" t="str">
        <f>IF(終値!A382="","",IFERROR(4*STDEVP(終値!M382:AF382)/AVERAGE(終値!M382:AF382),""))</f>
        <v/>
      </c>
      <c r="K382" s="500" t="str">
        <f>IF(終値!A382="","",IFERROR(4*STDEVP(終値!N382:AG382)/AVERAGE(終値!N382:AG382),""))</f>
        <v/>
      </c>
      <c r="L382" s="500" t="str">
        <f>IF(終値!A382="","",IFERROR(4*STDEVP(終値!O382:AH382)/AVERAGE(終値!O382:AH382),""))</f>
        <v/>
      </c>
      <c r="M382" s="500" t="str">
        <f>IF(終値!A382="","",IFERROR(4*STDEVP(終値!P382:AI382)/AVERAGE(終値!P382:AI382),""))</f>
        <v/>
      </c>
      <c r="N382" s="500" t="str">
        <f>IF(終値!A382="","",IFERROR(4*STDEVP(終値!Q382:AJ382)/AVERAGE(終値!Q382:AJ382),""))</f>
        <v/>
      </c>
      <c r="O382" s="500" t="str">
        <f>IF(終値!A382="","",IFERROR(4*STDEVP(終値!R382:AK382)/AVERAGE(終値!R382:AK382),""))</f>
        <v/>
      </c>
      <c r="P382" s="500" t="str">
        <f>IF(終値!A382="","",IFERROR(4*STDEVP(終値!S382:AL382)/AVERAGE(終値!S382:AL382),""))</f>
        <v/>
      </c>
      <c r="Q382" s="500" t="str">
        <f>IF(終値!A382="","",IFERROR(4*STDEVP(終値!T382:AM382)/AVERAGE(終値!T382:AM382),""))</f>
        <v/>
      </c>
      <c r="R382" s="500" t="str">
        <f>IF(終値!A382="","",IFERROR(4*STDEVP(終値!U382:AN382)/AVERAGE(終値!U382:AN382),""))</f>
        <v/>
      </c>
      <c r="S382" s="500" t="str">
        <f>IF(終値!A382="","",IFERROR(4*STDEVP(終値!V382:AO382)/AVERAGE(終値!V382:AO382),""))</f>
        <v/>
      </c>
      <c r="T382" s="500" t="str">
        <f>IF(終値!A382="","",IFERROR(4*STDEVP(終値!W382:AP382)/AVERAGE(終値!W382:AP382),""))</f>
        <v/>
      </c>
      <c r="U382" s="500" t="str">
        <f>IF(終値!A382="","",IFERROR(4*STDEVP(終値!X382:AQ382)/AVERAGE(終値!X382:AQ382),""))</f>
        <v/>
      </c>
      <c r="V382" s="500" t="str">
        <f>IF(終値!A382="","",IFERROR(4*STDEVP(終値!Y382:AR382)/AVERAGE(終値!Y382:AR382),""))</f>
        <v/>
      </c>
      <c r="W382" s="500" t="str">
        <f>IF(終値!A382="","",IFERROR(4*STDEVP(終値!Z382:AS382)/AVERAGE(終値!Z382:AS382),""))</f>
        <v/>
      </c>
      <c r="X382" s="500" t="str">
        <f>IF(終値!A382="","",IFERROR(4*STDEVP(終値!AA382:AT382)/AVERAGE(終値!AA382:AT382),""))</f>
        <v/>
      </c>
      <c r="Y382" s="500" t="str">
        <f>IF(終値!A382="","",IFERROR(4*STDEVP(終値!AB382:AU382)/AVERAGE(終値!AB382:AU382),""))</f>
        <v/>
      </c>
      <c r="Z382" s="500" t="str">
        <f>IF(終値!A382="","",IFERROR(4*STDEVP(終値!AC382:AV382)/AVERAGE(終値!AC382:AV382),""))</f>
        <v/>
      </c>
      <c r="AA382" s="500" t="str">
        <f>IF(終値!A382="","",IFERROR(4*STDEVP(終値!AD382:AW382)/AVERAGE(終値!AD382:AW382),""))</f>
        <v/>
      </c>
      <c r="AB382" s="500" t="str">
        <f>IF(終値!A382="","",IFERROR(4*STDEVP(終値!AE382:AX382)/AVERAGE(終値!AE382:AX382),""))</f>
        <v/>
      </c>
      <c r="AC382" s="500" t="str">
        <f>IF(終値!A382="","",IFERROR(4*STDEVP(終値!AF382:AY382)/AVERAGE(終値!AF382:AY382),""))</f>
        <v/>
      </c>
      <c r="AD382" s="500" t="str">
        <f>IF(終値!A382="","",IFERROR(4*STDEVP(終値!AG382:AZ382)/AVERAGE(終値!AG382:AZ382),""))</f>
        <v/>
      </c>
      <c r="AE382" s="500" t="str">
        <f>IF(終値!A382="","",IFERROR(4*STDEVP(終値!AH382:BA382)/AVERAGE(終値!AH382:BA382),""))</f>
        <v/>
      </c>
      <c r="AF382" s="500" t="str">
        <f>IF(終値!A382="","",IFERROR(4*STDEVP(終値!AI382:BB382)/AVERAGE(終値!AI382:BB382),""))</f>
        <v/>
      </c>
      <c r="AG382" s="500" t="str">
        <f>IF(終値!A382="","",IFERROR(4*STDEVP(終値!AJ382:BC382)/AVERAGE(終値!AJ382:BC382),""))</f>
        <v/>
      </c>
      <c r="AH382" s="500" t="str">
        <f>IF(終値!A382="","",IFERROR(4*STDEVP(終値!AK382:BD382)/AVERAGE(終値!AK382:BD382),""))</f>
        <v/>
      </c>
      <c r="AI382" s="500" t="str">
        <f>IF(終値!A382="","",IFERROR(4*STDEVP(終値!AL382:BE382)/AVERAGE(終値!AL382:BE382),""))</f>
        <v/>
      </c>
      <c r="AJ382" s="500" t="str">
        <f>IF(終値!A382="","",IFERROR(4*STDEVP(終値!AM382:BF382)/AVERAGE(終値!AM382:BF382),""))</f>
        <v/>
      </c>
      <c r="AK382" s="500" t="str">
        <f>IF(終値!A382="","",IFERROR(4*STDEVP(終値!AN382:BG382)/AVERAGE(終値!AN382:BG382),""))</f>
        <v/>
      </c>
      <c r="AL382" s="500" t="str">
        <f>IF(終値!A382="","",IFERROR(4*STDEVP(終値!AO382:BH382)/AVERAGE(終値!AO382:BH382),""))</f>
        <v/>
      </c>
      <c r="AM382" s="500" t="str">
        <f>IF(終値!A382="","",IFERROR(4*STDEVP(終値!AP382:BI382)/AVERAGE(終値!AP382:BI382),""))</f>
        <v/>
      </c>
      <c r="AN382" s="500" t="str">
        <f>IF(終値!A382="","",IFERROR(4*STDEVP(終値!AQ382:BJ382)/AVERAGE(終値!AQ382:BJ382),""))</f>
        <v/>
      </c>
      <c r="AO382" s="500" t="str">
        <f>IF(終値!A382="","",IFERROR(4*STDEVP(終値!AR382:BK382)/AVERAGE(終値!AR382:BK382),""))</f>
        <v/>
      </c>
      <c r="AP382" s="500" t="str">
        <f>IF(終値!A382="","",IFERROR(4*STDEVP(終値!AS382:BL382)/AVERAGE(終値!AS382:BL382),""))</f>
        <v/>
      </c>
    </row>
    <row r="383" spans="1:42">
      <c r="A383" s="497" t="str">
        <f>IF(終値!A383="","",終値!A383)</f>
        <v/>
      </c>
      <c r="B383" s="500" t="str">
        <f>IF(終値!A383="","",IFERROR(4*STDEVP(終値!E383:X383)/AVERAGE(終値!E383:X383),""))</f>
        <v/>
      </c>
      <c r="C383" s="500" t="str">
        <f>IF(終値!A383="","",IFERROR(4*STDEVP(終値!F383:Y383)/AVERAGE(終値!F383:Y383),""))</f>
        <v/>
      </c>
      <c r="D383" s="500" t="str">
        <f>IF(終値!A383="","",IFERROR(4*STDEVP(終値!G383:Z383)/AVERAGE(終値!G383:Z383),""))</f>
        <v/>
      </c>
      <c r="E383" s="500" t="str">
        <f>IF(終値!A383="","",IFERROR(4*STDEVP(終値!H383:AA383)/AVERAGE(終値!H383:AA383),""))</f>
        <v/>
      </c>
      <c r="F383" s="500" t="str">
        <f>IF(終値!A383="","",IFERROR(4*STDEVP(終値!I383:AB383)/AVERAGE(終値!I383:AB383),""))</f>
        <v/>
      </c>
      <c r="G383" s="500" t="str">
        <f>IF(終値!A383="","",IFERROR(4*STDEVP(終値!J383:AC383)/AVERAGE(終値!J383:AC383),""))</f>
        <v/>
      </c>
      <c r="H383" s="500" t="str">
        <f>IF(終値!A383="","",IFERROR(4*STDEVP(終値!K383:AD383)/AVERAGE(終値!K383:AD383),""))</f>
        <v/>
      </c>
      <c r="I383" s="500" t="str">
        <f>IF(終値!A383="","",IFERROR(4*STDEVP(終値!L383:AE383)/AVERAGE(終値!L383:AE383),""))</f>
        <v/>
      </c>
      <c r="J383" s="500" t="str">
        <f>IF(終値!A383="","",IFERROR(4*STDEVP(終値!M383:AF383)/AVERAGE(終値!M383:AF383),""))</f>
        <v/>
      </c>
      <c r="K383" s="500" t="str">
        <f>IF(終値!A383="","",IFERROR(4*STDEVP(終値!N383:AG383)/AVERAGE(終値!N383:AG383),""))</f>
        <v/>
      </c>
      <c r="L383" s="500" t="str">
        <f>IF(終値!A383="","",IFERROR(4*STDEVP(終値!O383:AH383)/AVERAGE(終値!O383:AH383),""))</f>
        <v/>
      </c>
      <c r="M383" s="500" t="str">
        <f>IF(終値!A383="","",IFERROR(4*STDEVP(終値!P383:AI383)/AVERAGE(終値!P383:AI383),""))</f>
        <v/>
      </c>
      <c r="N383" s="500" t="str">
        <f>IF(終値!A383="","",IFERROR(4*STDEVP(終値!Q383:AJ383)/AVERAGE(終値!Q383:AJ383),""))</f>
        <v/>
      </c>
      <c r="O383" s="500" t="str">
        <f>IF(終値!A383="","",IFERROR(4*STDEVP(終値!R383:AK383)/AVERAGE(終値!R383:AK383),""))</f>
        <v/>
      </c>
      <c r="P383" s="500" t="str">
        <f>IF(終値!A383="","",IFERROR(4*STDEVP(終値!S383:AL383)/AVERAGE(終値!S383:AL383),""))</f>
        <v/>
      </c>
      <c r="Q383" s="500" t="str">
        <f>IF(終値!A383="","",IFERROR(4*STDEVP(終値!T383:AM383)/AVERAGE(終値!T383:AM383),""))</f>
        <v/>
      </c>
      <c r="R383" s="500" t="str">
        <f>IF(終値!A383="","",IFERROR(4*STDEVP(終値!U383:AN383)/AVERAGE(終値!U383:AN383),""))</f>
        <v/>
      </c>
      <c r="S383" s="500" t="str">
        <f>IF(終値!A383="","",IFERROR(4*STDEVP(終値!V383:AO383)/AVERAGE(終値!V383:AO383),""))</f>
        <v/>
      </c>
      <c r="T383" s="500" t="str">
        <f>IF(終値!A383="","",IFERROR(4*STDEVP(終値!W383:AP383)/AVERAGE(終値!W383:AP383),""))</f>
        <v/>
      </c>
      <c r="U383" s="500" t="str">
        <f>IF(終値!A383="","",IFERROR(4*STDEVP(終値!X383:AQ383)/AVERAGE(終値!X383:AQ383),""))</f>
        <v/>
      </c>
      <c r="V383" s="500" t="str">
        <f>IF(終値!A383="","",IFERROR(4*STDEVP(終値!Y383:AR383)/AVERAGE(終値!Y383:AR383),""))</f>
        <v/>
      </c>
      <c r="W383" s="500" t="str">
        <f>IF(終値!A383="","",IFERROR(4*STDEVP(終値!Z383:AS383)/AVERAGE(終値!Z383:AS383),""))</f>
        <v/>
      </c>
      <c r="X383" s="500" t="str">
        <f>IF(終値!A383="","",IFERROR(4*STDEVP(終値!AA383:AT383)/AVERAGE(終値!AA383:AT383),""))</f>
        <v/>
      </c>
      <c r="Y383" s="500" t="str">
        <f>IF(終値!A383="","",IFERROR(4*STDEVP(終値!AB383:AU383)/AVERAGE(終値!AB383:AU383),""))</f>
        <v/>
      </c>
      <c r="Z383" s="500" t="str">
        <f>IF(終値!A383="","",IFERROR(4*STDEVP(終値!AC383:AV383)/AVERAGE(終値!AC383:AV383),""))</f>
        <v/>
      </c>
      <c r="AA383" s="500" t="str">
        <f>IF(終値!A383="","",IFERROR(4*STDEVP(終値!AD383:AW383)/AVERAGE(終値!AD383:AW383),""))</f>
        <v/>
      </c>
      <c r="AB383" s="500" t="str">
        <f>IF(終値!A383="","",IFERROR(4*STDEVP(終値!AE383:AX383)/AVERAGE(終値!AE383:AX383),""))</f>
        <v/>
      </c>
      <c r="AC383" s="500" t="str">
        <f>IF(終値!A383="","",IFERROR(4*STDEVP(終値!AF383:AY383)/AVERAGE(終値!AF383:AY383),""))</f>
        <v/>
      </c>
      <c r="AD383" s="500" t="str">
        <f>IF(終値!A383="","",IFERROR(4*STDEVP(終値!AG383:AZ383)/AVERAGE(終値!AG383:AZ383),""))</f>
        <v/>
      </c>
      <c r="AE383" s="500" t="str">
        <f>IF(終値!A383="","",IFERROR(4*STDEVP(終値!AH383:BA383)/AVERAGE(終値!AH383:BA383),""))</f>
        <v/>
      </c>
      <c r="AF383" s="500" t="str">
        <f>IF(終値!A383="","",IFERROR(4*STDEVP(終値!AI383:BB383)/AVERAGE(終値!AI383:BB383),""))</f>
        <v/>
      </c>
      <c r="AG383" s="500" t="str">
        <f>IF(終値!A383="","",IFERROR(4*STDEVP(終値!AJ383:BC383)/AVERAGE(終値!AJ383:BC383),""))</f>
        <v/>
      </c>
      <c r="AH383" s="500" t="str">
        <f>IF(終値!A383="","",IFERROR(4*STDEVP(終値!AK383:BD383)/AVERAGE(終値!AK383:BD383),""))</f>
        <v/>
      </c>
      <c r="AI383" s="500" t="str">
        <f>IF(終値!A383="","",IFERROR(4*STDEVP(終値!AL383:BE383)/AVERAGE(終値!AL383:BE383),""))</f>
        <v/>
      </c>
      <c r="AJ383" s="500" t="str">
        <f>IF(終値!A383="","",IFERROR(4*STDEVP(終値!AM383:BF383)/AVERAGE(終値!AM383:BF383),""))</f>
        <v/>
      </c>
      <c r="AK383" s="500" t="str">
        <f>IF(終値!A383="","",IFERROR(4*STDEVP(終値!AN383:BG383)/AVERAGE(終値!AN383:BG383),""))</f>
        <v/>
      </c>
      <c r="AL383" s="500" t="str">
        <f>IF(終値!A383="","",IFERROR(4*STDEVP(終値!AO383:BH383)/AVERAGE(終値!AO383:BH383),""))</f>
        <v/>
      </c>
      <c r="AM383" s="500" t="str">
        <f>IF(終値!A383="","",IFERROR(4*STDEVP(終値!AP383:BI383)/AVERAGE(終値!AP383:BI383),""))</f>
        <v/>
      </c>
      <c r="AN383" s="500" t="str">
        <f>IF(終値!A383="","",IFERROR(4*STDEVP(終値!AQ383:BJ383)/AVERAGE(終値!AQ383:BJ383),""))</f>
        <v/>
      </c>
      <c r="AO383" s="500" t="str">
        <f>IF(終値!A383="","",IFERROR(4*STDEVP(終値!AR383:BK383)/AVERAGE(終値!AR383:BK383),""))</f>
        <v/>
      </c>
      <c r="AP383" s="500" t="str">
        <f>IF(終値!A383="","",IFERROR(4*STDEVP(終値!AS383:BL383)/AVERAGE(終値!AS383:BL383),""))</f>
        <v/>
      </c>
    </row>
    <row r="384" spans="1:42">
      <c r="A384" s="497" t="str">
        <f>IF(終値!A384="","",終値!A384)</f>
        <v/>
      </c>
      <c r="B384" s="500" t="str">
        <f>IF(終値!A384="","",IFERROR(4*STDEVP(終値!E384:X384)/AVERAGE(終値!E384:X384),""))</f>
        <v/>
      </c>
      <c r="C384" s="500" t="str">
        <f>IF(終値!A384="","",IFERROR(4*STDEVP(終値!F384:Y384)/AVERAGE(終値!F384:Y384),""))</f>
        <v/>
      </c>
      <c r="D384" s="500" t="str">
        <f>IF(終値!A384="","",IFERROR(4*STDEVP(終値!G384:Z384)/AVERAGE(終値!G384:Z384),""))</f>
        <v/>
      </c>
      <c r="E384" s="500" t="str">
        <f>IF(終値!A384="","",IFERROR(4*STDEVP(終値!H384:AA384)/AVERAGE(終値!H384:AA384),""))</f>
        <v/>
      </c>
      <c r="F384" s="500" t="str">
        <f>IF(終値!A384="","",IFERROR(4*STDEVP(終値!I384:AB384)/AVERAGE(終値!I384:AB384),""))</f>
        <v/>
      </c>
      <c r="G384" s="500" t="str">
        <f>IF(終値!A384="","",IFERROR(4*STDEVP(終値!J384:AC384)/AVERAGE(終値!J384:AC384),""))</f>
        <v/>
      </c>
      <c r="H384" s="500" t="str">
        <f>IF(終値!A384="","",IFERROR(4*STDEVP(終値!K384:AD384)/AVERAGE(終値!K384:AD384),""))</f>
        <v/>
      </c>
      <c r="I384" s="500" t="str">
        <f>IF(終値!A384="","",IFERROR(4*STDEVP(終値!L384:AE384)/AVERAGE(終値!L384:AE384),""))</f>
        <v/>
      </c>
      <c r="J384" s="500" t="str">
        <f>IF(終値!A384="","",IFERROR(4*STDEVP(終値!M384:AF384)/AVERAGE(終値!M384:AF384),""))</f>
        <v/>
      </c>
      <c r="K384" s="500" t="str">
        <f>IF(終値!A384="","",IFERROR(4*STDEVP(終値!N384:AG384)/AVERAGE(終値!N384:AG384),""))</f>
        <v/>
      </c>
      <c r="L384" s="500" t="str">
        <f>IF(終値!A384="","",IFERROR(4*STDEVP(終値!O384:AH384)/AVERAGE(終値!O384:AH384),""))</f>
        <v/>
      </c>
      <c r="M384" s="500" t="str">
        <f>IF(終値!A384="","",IFERROR(4*STDEVP(終値!P384:AI384)/AVERAGE(終値!P384:AI384),""))</f>
        <v/>
      </c>
      <c r="N384" s="500" t="str">
        <f>IF(終値!A384="","",IFERROR(4*STDEVP(終値!Q384:AJ384)/AVERAGE(終値!Q384:AJ384),""))</f>
        <v/>
      </c>
      <c r="O384" s="500" t="str">
        <f>IF(終値!A384="","",IFERROR(4*STDEVP(終値!R384:AK384)/AVERAGE(終値!R384:AK384),""))</f>
        <v/>
      </c>
      <c r="P384" s="500" t="str">
        <f>IF(終値!A384="","",IFERROR(4*STDEVP(終値!S384:AL384)/AVERAGE(終値!S384:AL384),""))</f>
        <v/>
      </c>
      <c r="Q384" s="500" t="str">
        <f>IF(終値!A384="","",IFERROR(4*STDEVP(終値!T384:AM384)/AVERAGE(終値!T384:AM384),""))</f>
        <v/>
      </c>
      <c r="R384" s="500" t="str">
        <f>IF(終値!A384="","",IFERROR(4*STDEVP(終値!U384:AN384)/AVERAGE(終値!U384:AN384),""))</f>
        <v/>
      </c>
      <c r="S384" s="500" t="str">
        <f>IF(終値!A384="","",IFERROR(4*STDEVP(終値!V384:AO384)/AVERAGE(終値!V384:AO384),""))</f>
        <v/>
      </c>
      <c r="T384" s="500" t="str">
        <f>IF(終値!A384="","",IFERROR(4*STDEVP(終値!W384:AP384)/AVERAGE(終値!W384:AP384),""))</f>
        <v/>
      </c>
      <c r="U384" s="500" t="str">
        <f>IF(終値!A384="","",IFERROR(4*STDEVP(終値!X384:AQ384)/AVERAGE(終値!X384:AQ384),""))</f>
        <v/>
      </c>
      <c r="V384" s="500" t="str">
        <f>IF(終値!A384="","",IFERROR(4*STDEVP(終値!Y384:AR384)/AVERAGE(終値!Y384:AR384),""))</f>
        <v/>
      </c>
      <c r="W384" s="500" t="str">
        <f>IF(終値!A384="","",IFERROR(4*STDEVP(終値!Z384:AS384)/AVERAGE(終値!Z384:AS384),""))</f>
        <v/>
      </c>
      <c r="X384" s="500" t="str">
        <f>IF(終値!A384="","",IFERROR(4*STDEVP(終値!AA384:AT384)/AVERAGE(終値!AA384:AT384),""))</f>
        <v/>
      </c>
      <c r="Y384" s="500" t="str">
        <f>IF(終値!A384="","",IFERROR(4*STDEVP(終値!AB384:AU384)/AVERAGE(終値!AB384:AU384),""))</f>
        <v/>
      </c>
      <c r="Z384" s="500" t="str">
        <f>IF(終値!A384="","",IFERROR(4*STDEVP(終値!AC384:AV384)/AVERAGE(終値!AC384:AV384),""))</f>
        <v/>
      </c>
      <c r="AA384" s="500" t="str">
        <f>IF(終値!A384="","",IFERROR(4*STDEVP(終値!AD384:AW384)/AVERAGE(終値!AD384:AW384),""))</f>
        <v/>
      </c>
      <c r="AB384" s="500" t="str">
        <f>IF(終値!A384="","",IFERROR(4*STDEVP(終値!AE384:AX384)/AVERAGE(終値!AE384:AX384),""))</f>
        <v/>
      </c>
      <c r="AC384" s="500" t="str">
        <f>IF(終値!A384="","",IFERROR(4*STDEVP(終値!AF384:AY384)/AVERAGE(終値!AF384:AY384),""))</f>
        <v/>
      </c>
      <c r="AD384" s="500" t="str">
        <f>IF(終値!A384="","",IFERROR(4*STDEVP(終値!AG384:AZ384)/AVERAGE(終値!AG384:AZ384),""))</f>
        <v/>
      </c>
      <c r="AE384" s="500" t="str">
        <f>IF(終値!A384="","",IFERROR(4*STDEVP(終値!AH384:BA384)/AVERAGE(終値!AH384:BA384),""))</f>
        <v/>
      </c>
      <c r="AF384" s="500" t="str">
        <f>IF(終値!A384="","",IFERROR(4*STDEVP(終値!AI384:BB384)/AVERAGE(終値!AI384:BB384),""))</f>
        <v/>
      </c>
      <c r="AG384" s="500" t="str">
        <f>IF(終値!A384="","",IFERROR(4*STDEVP(終値!AJ384:BC384)/AVERAGE(終値!AJ384:BC384),""))</f>
        <v/>
      </c>
      <c r="AH384" s="500" t="str">
        <f>IF(終値!A384="","",IFERROR(4*STDEVP(終値!AK384:BD384)/AVERAGE(終値!AK384:BD384),""))</f>
        <v/>
      </c>
      <c r="AI384" s="500" t="str">
        <f>IF(終値!A384="","",IFERROR(4*STDEVP(終値!AL384:BE384)/AVERAGE(終値!AL384:BE384),""))</f>
        <v/>
      </c>
      <c r="AJ384" s="500" t="str">
        <f>IF(終値!A384="","",IFERROR(4*STDEVP(終値!AM384:BF384)/AVERAGE(終値!AM384:BF384),""))</f>
        <v/>
      </c>
      <c r="AK384" s="500" t="str">
        <f>IF(終値!A384="","",IFERROR(4*STDEVP(終値!AN384:BG384)/AVERAGE(終値!AN384:BG384),""))</f>
        <v/>
      </c>
      <c r="AL384" s="500" t="str">
        <f>IF(終値!A384="","",IFERROR(4*STDEVP(終値!AO384:BH384)/AVERAGE(終値!AO384:BH384),""))</f>
        <v/>
      </c>
      <c r="AM384" s="500" t="str">
        <f>IF(終値!A384="","",IFERROR(4*STDEVP(終値!AP384:BI384)/AVERAGE(終値!AP384:BI384),""))</f>
        <v/>
      </c>
      <c r="AN384" s="500" t="str">
        <f>IF(終値!A384="","",IFERROR(4*STDEVP(終値!AQ384:BJ384)/AVERAGE(終値!AQ384:BJ384),""))</f>
        <v/>
      </c>
      <c r="AO384" s="500" t="str">
        <f>IF(終値!A384="","",IFERROR(4*STDEVP(終値!AR384:BK384)/AVERAGE(終値!AR384:BK384),""))</f>
        <v/>
      </c>
      <c r="AP384" s="500" t="str">
        <f>IF(終値!A384="","",IFERROR(4*STDEVP(終値!AS384:BL384)/AVERAGE(終値!AS384:BL384),""))</f>
        <v/>
      </c>
    </row>
    <row r="385" spans="1:42">
      <c r="A385" s="497" t="str">
        <f>IF(終値!A385="","",終値!A385)</f>
        <v/>
      </c>
      <c r="B385" s="500" t="str">
        <f>IF(終値!A385="","",IFERROR(4*STDEVP(終値!E385:X385)/AVERAGE(終値!E385:X385),""))</f>
        <v/>
      </c>
      <c r="C385" s="500" t="str">
        <f>IF(終値!A385="","",IFERROR(4*STDEVP(終値!F385:Y385)/AVERAGE(終値!F385:Y385),""))</f>
        <v/>
      </c>
      <c r="D385" s="500" t="str">
        <f>IF(終値!A385="","",IFERROR(4*STDEVP(終値!G385:Z385)/AVERAGE(終値!G385:Z385),""))</f>
        <v/>
      </c>
      <c r="E385" s="500" t="str">
        <f>IF(終値!A385="","",IFERROR(4*STDEVP(終値!H385:AA385)/AVERAGE(終値!H385:AA385),""))</f>
        <v/>
      </c>
      <c r="F385" s="500" t="str">
        <f>IF(終値!A385="","",IFERROR(4*STDEVP(終値!I385:AB385)/AVERAGE(終値!I385:AB385),""))</f>
        <v/>
      </c>
      <c r="G385" s="500" t="str">
        <f>IF(終値!A385="","",IFERROR(4*STDEVP(終値!J385:AC385)/AVERAGE(終値!J385:AC385),""))</f>
        <v/>
      </c>
      <c r="H385" s="500" t="str">
        <f>IF(終値!A385="","",IFERROR(4*STDEVP(終値!K385:AD385)/AVERAGE(終値!K385:AD385),""))</f>
        <v/>
      </c>
      <c r="I385" s="500" t="str">
        <f>IF(終値!A385="","",IFERROR(4*STDEVP(終値!L385:AE385)/AVERAGE(終値!L385:AE385),""))</f>
        <v/>
      </c>
      <c r="J385" s="500" t="str">
        <f>IF(終値!A385="","",IFERROR(4*STDEVP(終値!M385:AF385)/AVERAGE(終値!M385:AF385),""))</f>
        <v/>
      </c>
      <c r="K385" s="500" t="str">
        <f>IF(終値!A385="","",IFERROR(4*STDEVP(終値!N385:AG385)/AVERAGE(終値!N385:AG385),""))</f>
        <v/>
      </c>
      <c r="L385" s="500" t="str">
        <f>IF(終値!A385="","",IFERROR(4*STDEVP(終値!O385:AH385)/AVERAGE(終値!O385:AH385),""))</f>
        <v/>
      </c>
      <c r="M385" s="500" t="str">
        <f>IF(終値!A385="","",IFERROR(4*STDEVP(終値!P385:AI385)/AVERAGE(終値!P385:AI385),""))</f>
        <v/>
      </c>
      <c r="N385" s="500" t="str">
        <f>IF(終値!A385="","",IFERROR(4*STDEVP(終値!Q385:AJ385)/AVERAGE(終値!Q385:AJ385),""))</f>
        <v/>
      </c>
      <c r="O385" s="500" t="str">
        <f>IF(終値!A385="","",IFERROR(4*STDEVP(終値!R385:AK385)/AVERAGE(終値!R385:AK385),""))</f>
        <v/>
      </c>
      <c r="P385" s="500" t="str">
        <f>IF(終値!A385="","",IFERROR(4*STDEVP(終値!S385:AL385)/AVERAGE(終値!S385:AL385),""))</f>
        <v/>
      </c>
      <c r="Q385" s="500" t="str">
        <f>IF(終値!A385="","",IFERROR(4*STDEVP(終値!T385:AM385)/AVERAGE(終値!T385:AM385),""))</f>
        <v/>
      </c>
      <c r="R385" s="500" t="str">
        <f>IF(終値!A385="","",IFERROR(4*STDEVP(終値!U385:AN385)/AVERAGE(終値!U385:AN385),""))</f>
        <v/>
      </c>
      <c r="S385" s="500" t="str">
        <f>IF(終値!A385="","",IFERROR(4*STDEVP(終値!V385:AO385)/AVERAGE(終値!V385:AO385),""))</f>
        <v/>
      </c>
      <c r="T385" s="500" t="str">
        <f>IF(終値!A385="","",IFERROR(4*STDEVP(終値!W385:AP385)/AVERAGE(終値!W385:AP385),""))</f>
        <v/>
      </c>
      <c r="U385" s="500" t="str">
        <f>IF(終値!A385="","",IFERROR(4*STDEVP(終値!X385:AQ385)/AVERAGE(終値!X385:AQ385),""))</f>
        <v/>
      </c>
      <c r="V385" s="500" t="str">
        <f>IF(終値!A385="","",IFERROR(4*STDEVP(終値!Y385:AR385)/AVERAGE(終値!Y385:AR385),""))</f>
        <v/>
      </c>
      <c r="W385" s="500" t="str">
        <f>IF(終値!A385="","",IFERROR(4*STDEVP(終値!Z385:AS385)/AVERAGE(終値!Z385:AS385),""))</f>
        <v/>
      </c>
      <c r="X385" s="500" t="str">
        <f>IF(終値!A385="","",IFERROR(4*STDEVP(終値!AA385:AT385)/AVERAGE(終値!AA385:AT385),""))</f>
        <v/>
      </c>
      <c r="Y385" s="500" t="str">
        <f>IF(終値!A385="","",IFERROR(4*STDEVP(終値!AB385:AU385)/AVERAGE(終値!AB385:AU385),""))</f>
        <v/>
      </c>
      <c r="Z385" s="500" t="str">
        <f>IF(終値!A385="","",IFERROR(4*STDEVP(終値!AC385:AV385)/AVERAGE(終値!AC385:AV385),""))</f>
        <v/>
      </c>
      <c r="AA385" s="500" t="str">
        <f>IF(終値!A385="","",IFERROR(4*STDEVP(終値!AD385:AW385)/AVERAGE(終値!AD385:AW385),""))</f>
        <v/>
      </c>
      <c r="AB385" s="500" t="str">
        <f>IF(終値!A385="","",IFERROR(4*STDEVP(終値!AE385:AX385)/AVERAGE(終値!AE385:AX385),""))</f>
        <v/>
      </c>
      <c r="AC385" s="500" t="str">
        <f>IF(終値!A385="","",IFERROR(4*STDEVP(終値!AF385:AY385)/AVERAGE(終値!AF385:AY385),""))</f>
        <v/>
      </c>
      <c r="AD385" s="500" t="str">
        <f>IF(終値!A385="","",IFERROR(4*STDEVP(終値!AG385:AZ385)/AVERAGE(終値!AG385:AZ385),""))</f>
        <v/>
      </c>
      <c r="AE385" s="500" t="str">
        <f>IF(終値!A385="","",IFERROR(4*STDEVP(終値!AH385:BA385)/AVERAGE(終値!AH385:BA385),""))</f>
        <v/>
      </c>
      <c r="AF385" s="500" t="str">
        <f>IF(終値!A385="","",IFERROR(4*STDEVP(終値!AI385:BB385)/AVERAGE(終値!AI385:BB385),""))</f>
        <v/>
      </c>
      <c r="AG385" s="500" t="str">
        <f>IF(終値!A385="","",IFERROR(4*STDEVP(終値!AJ385:BC385)/AVERAGE(終値!AJ385:BC385),""))</f>
        <v/>
      </c>
      <c r="AH385" s="500" t="str">
        <f>IF(終値!A385="","",IFERROR(4*STDEVP(終値!AK385:BD385)/AVERAGE(終値!AK385:BD385),""))</f>
        <v/>
      </c>
      <c r="AI385" s="500" t="str">
        <f>IF(終値!A385="","",IFERROR(4*STDEVP(終値!AL385:BE385)/AVERAGE(終値!AL385:BE385),""))</f>
        <v/>
      </c>
      <c r="AJ385" s="500" t="str">
        <f>IF(終値!A385="","",IFERROR(4*STDEVP(終値!AM385:BF385)/AVERAGE(終値!AM385:BF385),""))</f>
        <v/>
      </c>
      <c r="AK385" s="500" t="str">
        <f>IF(終値!A385="","",IFERROR(4*STDEVP(終値!AN385:BG385)/AVERAGE(終値!AN385:BG385),""))</f>
        <v/>
      </c>
      <c r="AL385" s="500" t="str">
        <f>IF(終値!A385="","",IFERROR(4*STDEVP(終値!AO385:BH385)/AVERAGE(終値!AO385:BH385),""))</f>
        <v/>
      </c>
      <c r="AM385" s="500" t="str">
        <f>IF(終値!A385="","",IFERROR(4*STDEVP(終値!AP385:BI385)/AVERAGE(終値!AP385:BI385),""))</f>
        <v/>
      </c>
      <c r="AN385" s="500" t="str">
        <f>IF(終値!A385="","",IFERROR(4*STDEVP(終値!AQ385:BJ385)/AVERAGE(終値!AQ385:BJ385),""))</f>
        <v/>
      </c>
      <c r="AO385" s="500" t="str">
        <f>IF(終値!A385="","",IFERROR(4*STDEVP(終値!AR385:BK385)/AVERAGE(終値!AR385:BK385),""))</f>
        <v/>
      </c>
      <c r="AP385" s="500" t="str">
        <f>IF(終値!A385="","",IFERROR(4*STDEVP(終値!AS385:BL385)/AVERAGE(終値!AS385:BL385),""))</f>
        <v/>
      </c>
    </row>
    <row r="386" spans="1:42">
      <c r="A386" s="497" t="str">
        <f>IF(終値!A386="","",終値!A386)</f>
        <v/>
      </c>
      <c r="B386" s="500" t="str">
        <f>IF(終値!A386="","",IFERROR(4*STDEVP(終値!E386:X386)/AVERAGE(終値!E386:X386),""))</f>
        <v/>
      </c>
      <c r="C386" s="500" t="str">
        <f>IF(終値!A386="","",IFERROR(4*STDEVP(終値!F386:Y386)/AVERAGE(終値!F386:Y386),""))</f>
        <v/>
      </c>
      <c r="D386" s="500" t="str">
        <f>IF(終値!A386="","",IFERROR(4*STDEVP(終値!G386:Z386)/AVERAGE(終値!G386:Z386),""))</f>
        <v/>
      </c>
      <c r="E386" s="500" t="str">
        <f>IF(終値!A386="","",IFERROR(4*STDEVP(終値!H386:AA386)/AVERAGE(終値!H386:AA386),""))</f>
        <v/>
      </c>
      <c r="F386" s="500" t="str">
        <f>IF(終値!A386="","",IFERROR(4*STDEVP(終値!I386:AB386)/AVERAGE(終値!I386:AB386),""))</f>
        <v/>
      </c>
      <c r="G386" s="500" t="str">
        <f>IF(終値!A386="","",IFERROR(4*STDEVP(終値!J386:AC386)/AVERAGE(終値!J386:AC386),""))</f>
        <v/>
      </c>
      <c r="H386" s="500" t="str">
        <f>IF(終値!A386="","",IFERROR(4*STDEVP(終値!K386:AD386)/AVERAGE(終値!K386:AD386),""))</f>
        <v/>
      </c>
      <c r="I386" s="500" t="str">
        <f>IF(終値!A386="","",IFERROR(4*STDEVP(終値!L386:AE386)/AVERAGE(終値!L386:AE386),""))</f>
        <v/>
      </c>
      <c r="J386" s="500" t="str">
        <f>IF(終値!A386="","",IFERROR(4*STDEVP(終値!M386:AF386)/AVERAGE(終値!M386:AF386),""))</f>
        <v/>
      </c>
      <c r="K386" s="500" t="str">
        <f>IF(終値!A386="","",IFERROR(4*STDEVP(終値!N386:AG386)/AVERAGE(終値!N386:AG386),""))</f>
        <v/>
      </c>
      <c r="L386" s="500" t="str">
        <f>IF(終値!A386="","",IFERROR(4*STDEVP(終値!O386:AH386)/AVERAGE(終値!O386:AH386),""))</f>
        <v/>
      </c>
      <c r="M386" s="500" t="str">
        <f>IF(終値!A386="","",IFERROR(4*STDEVP(終値!P386:AI386)/AVERAGE(終値!P386:AI386),""))</f>
        <v/>
      </c>
      <c r="N386" s="500" t="str">
        <f>IF(終値!A386="","",IFERROR(4*STDEVP(終値!Q386:AJ386)/AVERAGE(終値!Q386:AJ386),""))</f>
        <v/>
      </c>
      <c r="O386" s="500" t="str">
        <f>IF(終値!A386="","",IFERROR(4*STDEVP(終値!R386:AK386)/AVERAGE(終値!R386:AK386),""))</f>
        <v/>
      </c>
      <c r="P386" s="500" t="str">
        <f>IF(終値!A386="","",IFERROR(4*STDEVP(終値!S386:AL386)/AVERAGE(終値!S386:AL386),""))</f>
        <v/>
      </c>
      <c r="Q386" s="500" t="str">
        <f>IF(終値!A386="","",IFERROR(4*STDEVP(終値!T386:AM386)/AVERAGE(終値!T386:AM386),""))</f>
        <v/>
      </c>
      <c r="R386" s="500" t="str">
        <f>IF(終値!A386="","",IFERROR(4*STDEVP(終値!U386:AN386)/AVERAGE(終値!U386:AN386),""))</f>
        <v/>
      </c>
      <c r="S386" s="500" t="str">
        <f>IF(終値!A386="","",IFERROR(4*STDEVP(終値!V386:AO386)/AVERAGE(終値!V386:AO386),""))</f>
        <v/>
      </c>
      <c r="T386" s="500" t="str">
        <f>IF(終値!A386="","",IFERROR(4*STDEVP(終値!W386:AP386)/AVERAGE(終値!W386:AP386),""))</f>
        <v/>
      </c>
      <c r="U386" s="500" t="str">
        <f>IF(終値!A386="","",IFERROR(4*STDEVP(終値!X386:AQ386)/AVERAGE(終値!X386:AQ386),""))</f>
        <v/>
      </c>
      <c r="V386" s="500" t="str">
        <f>IF(終値!A386="","",IFERROR(4*STDEVP(終値!Y386:AR386)/AVERAGE(終値!Y386:AR386),""))</f>
        <v/>
      </c>
      <c r="W386" s="500" t="str">
        <f>IF(終値!A386="","",IFERROR(4*STDEVP(終値!Z386:AS386)/AVERAGE(終値!Z386:AS386),""))</f>
        <v/>
      </c>
      <c r="X386" s="500" t="str">
        <f>IF(終値!A386="","",IFERROR(4*STDEVP(終値!AA386:AT386)/AVERAGE(終値!AA386:AT386),""))</f>
        <v/>
      </c>
      <c r="Y386" s="500" t="str">
        <f>IF(終値!A386="","",IFERROR(4*STDEVP(終値!AB386:AU386)/AVERAGE(終値!AB386:AU386),""))</f>
        <v/>
      </c>
      <c r="Z386" s="500" t="str">
        <f>IF(終値!A386="","",IFERROR(4*STDEVP(終値!AC386:AV386)/AVERAGE(終値!AC386:AV386),""))</f>
        <v/>
      </c>
      <c r="AA386" s="500" t="str">
        <f>IF(終値!A386="","",IFERROR(4*STDEVP(終値!AD386:AW386)/AVERAGE(終値!AD386:AW386),""))</f>
        <v/>
      </c>
      <c r="AB386" s="500" t="str">
        <f>IF(終値!A386="","",IFERROR(4*STDEVP(終値!AE386:AX386)/AVERAGE(終値!AE386:AX386),""))</f>
        <v/>
      </c>
      <c r="AC386" s="500" t="str">
        <f>IF(終値!A386="","",IFERROR(4*STDEVP(終値!AF386:AY386)/AVERAGE(終値!AF386:AY386),""))</f>
        <v/>
      </c>
      <c r="AD386" s="500" t="str">
        <f>IF(終値!A386="","",IFERROR(4*STDEVP(終値!AG386:AZ386)/AVERAGE(終値!AG386:AZ386),""))</f>
        <v/>
      </c>
      <c r="AE386" s="500" t="str">
        <f>IF(終値!A386="","",IFERROR(4*STDEVP(終値!AH386:BA386)/AVERAGE(終値!AH386:BA386),""))</f>
        <v/>
      </c>
      <c r="AF386" s="500" t="str">
        <f>IF(終値!A386="","",IFERROR(4*STDEVP(終値!AI386:BB386)/AVERAGE(終値!AI386:BB386),""))</f>
        <v/>
      </c>
      <c r="AG386" s="500" t="str">
        <f>IF(終値!A386="","",IFERROR(4*STDEVP(終値!AJ386:BC386)/AVERAGE(終値!AJ386:BC386),""))</f>
        <v/>
      </c>
      <c r="AH386" s="500" t="str">
        <f>IF(終値!A386="","",IFERROR(4*STDEVP(終値!AK386:BD386)/AVERAGE(終値!AK386:BD386),""))</f>
        <v/>
      </c>
      <c r="AI386" s="500" t="str">
        <f>IF(終値!A386="","",IFERROR(4*STDEVP(終値!AL386:BE386)/AVERAGE(終値!AL386:BE386),""))</f>
        <v/>
      </c>
      <c r="AJ386" s="500" t="str">
        <f>IF(終値!A386="","",IFERROR(4*STDEVP(終値!AM386:BF386)/AVERAGE(終値!AM386:BF386),""))</f>
        <v/>
      </c>
      <c r="AK386" s="500" t="str">
        <f>IF(終値!A386="","",IFERROR(4*STDEVP(終値!AN386:BG386)/AVERAGE(終値!AN386:BG386),""))</f>
        <v/>
      </c>
      <c r="AL386" s="500" t="str">
        <f>IF(終値!A386="","",IFERROR(4*STDEVP(終値!AO386:BH386)/AVERAGE(終値!AO386:BH386),""))</f>
        <v/>
      </c>
      <c r="AM386" s="500" t="str">
        <f>IF(終値!A386="","",IFERROR(4*STDEVP(終値!AP386:BI386)/AVERAGE(終値!AP386:BI386),""))</f>
        <v/>
      </c>
      <c r="AN386" s="500" t="str">
        <f>IF(終値!A386="","",IFERROR(4*STDEVP(終値!AQ386:BJ386)/AVERAGE(終値!AQ386:BJ386),""))</f>
        <v/>
      </c>
      <c r="AO386" s="500" t="str">
        <f>IF(終値!A386="","",IFERROR(4*STDEVP(終値!AR386:BK386)/AVERAGE(終値!AR386:BK386),""))</f>
        <v/>
      </c>
      <c r="AP386" s="500" t="str">
        <f>IF(終値!A386="","",IFERROR(4*STDEVP(終値!AS386:BL386)/AVERAGE(終値!AS386:BL386),""))</f>
        <v/>
      </c>
    </row>
    <row r="387" spans="1:42">
      <c r="A387" s="497" t="str">
        <f>IF(終値!A387="","",終値!A387)</f>
        <v/>
      </c>
      <c r="B387" s="500" t="str">
        <f>IF(終値!A387="","",IFERROR(4*STDEVP(終値!E387:X387)/AVERAGE(終値!E387:X387),""))</f>
        <v/>
      </c>
      <c r="C387" s="500" t="str">
        <f>IF(終値!A387="","",IFERROR(4*STDEVP(終値!F387:Y387)/AVERAGE(終値!F387:Y387),""))</f>
        <v/>
      </c>
      <c r="D387" s="500" t="str">
        <f>IF(終値!A387="","",IFERROR(4*STDEVP(終値!G387:Z387)/AVERAGE(終値!G387:Z387),""))</f>
        <v/>
      </c>
      <c r="E387" s="500" t="str">
        <f>IF(終値!A387="","",IFERROR(4*STDEVP(終値!H387:AA387)/AVERAGE(終値!H387:AA387),""))</f>
        <v/>
      </c>
      <c r="F387" s="500" t="str">
        <f>IF(終値!A387="","",IFERROR(4*STDEVP(終値!I387:AB387)/AVERAGE(終値!I387:AB387),""))</f>
        <v/>
      </c>
      <c r="G387" s="500" t="str">
        <f>IF(終値!A387="","",IFERROR(4*STDEVP(終値!J387:AC387)/AVERAGE(終値!J387:AC387),""))</f>
        <v/>
      </c>
      <c r="H387" s="500" t="str">
        <f>IF(終値!A387="","",IFERROR(4*STDEVP(終値!K387:AD387)/AVERAGE(終値!K387:AD387),""))</f>
        <v/>
      </c>
      <c r="I387" s="500" t="str">
        <f>IF(終値!A387="","",IFERROR(4*STDEVP(終値!L387:AE387)/AVERAGE(終値!L387:AE387),""))</f>
        <v/>
      </c>
      <c r="J387" s="500" t="str">
        <f>IF(終値!A387="","",IFERROR(4*STDEVP(終値!M387:AF387)/AVERAGE(終値!M387:AF387),""))</f>
        <v/>
      </c>
      <c r="K387" s="500" t="str">
        <f>IF(終値!A387="","",IFERROR(4*STDEVP(終値!N387:AG387)/AVERAGE(終値!N387:AG387),""))</f>
        <v/>
      </c>
      <c r="L387" s="500" t="str">
        <f>IF(終値!A387="","",IFERROR(4*STDEVP(終値!O387:AH387)/AVERAGE(終値!O387:AH387),""))</f>
        <v/>
      </c>
      <c r="M387" s="500" t="str">
        <f>IF(終値!A387="","",IFERROR(4*STDEVP(終値!P387:AI387)/AVERAGE(終値!P387:AI387),""))</f>
        <v/>
      </c>
      <c r="N387" s="500" t="str">
        <f>IF(終値!A387="","",IFERROR(4*STDEVP(終値!Q387:AJ387)/AVERAGE(終値!Q387:AJ387),""))</f>
        <v/>
      </c>
      <c r="O387" s="500" t="str">
        <f>IF(終値!A387="","",IFERROR(4*STDEVP(終値!R387:AK387)/AVERAGE(終値!R387:AK387),""))</f>
        <v/>
      </c>
      <c r="P387" s="500" t="str">
        <f>IF(終値!A387="","",IFERROR(4*STDEVP(終値!S387:AL387)/AVERAGE(終値!S387:AL387),""))</f>
        <v/>
      </c>
      <c r="Q387" s="500" t="str">
        <f>IF(終値!A387="","",IFERROR(4*STDEVP(終値!T387:AM387)/AVERAGE(終値!T387:AM387),""))</f>
        <v/>
      </c>
      <c r="R387" s="500" t="str">
        <f>IF(終値!A387="","",IFERROR(4*STDEVP(終値!U387:AN387)/AVERAGE(終値!U387:AN387),""))</f>
        <v/>
      </c>
      <c r="S387" s="500" t="str">
        <f>IF(終値!A387="","",IFERROR(4*STDEVP(終値!V387:AO387)/AVERAGE(終値!V387:AO387),""))</f>
        <v/>
      </c>
      <c r="T387" s="500" t="str">
        <f>IF(終値!A387="","",IFERROR(4*STDEVP(終値!W387:AP387)/AVERAGE(終値!W387:AP387),""))</f>
        <v/>
      </c>
      <c r="U387" s="500" t="str">
        <f>IF(終値!A387="","",IFERROR(4*STDEVP(終値!X387:AQ387)/AVERAGE(終値!X387:AQ387),""))</f>
        <v/>
      </c>
      <c r="V387" s="500" t="str">
        <f>IF(終値!A387="","",IFERROR(4*STDEVP(終値!Y387:AR387)/AVERAGE(終値!Y387:AR387),""))</f>
        <v/>
      </c>
      <c r="W387" s="500" t="str">
        <f>IF(終値!A387="","",IFERROR(4*STDEVP(終値!Z387:AS387)/AVERAGE(終値!Z387:AS387),""))</f>
        <v/>
      </c>
      <c r="X387" s="500" t="str">
        <f>IF(終値!A387="","",IFERROR(4*STDEVP(終値!AA387:AT387)/AVERAGE(終値!AA387:AT387),""))</f>
        <v/>
      </c>
      <c r="Y387" s="500" t="str">
        <f>IF(終値!A387="","",IFERROR(4*STDEVP(終値!AB387:AU387)/AVERAGE(終値!AB387:AU387),""))</f>
        <v/>
      </c>
      <c r="Z387" s="500" t="str">
        <f>IF(終値!A387="","",IFERROR(4*STDEVP(終値!AC387:AV387)/AVERAGE(終値!AC387:AV387),""))</f>
        <v/>
      </c>
      <c r="AA387" s="500" t="str">
        <f>IF(終値!A387="","",IFERROR(4*STDEVP(終値!AD387:AW387)/AVERAGE(終値!AD387:AW387),""))</f>
        <v/>
      </c>
      <c r="AB387" s="500" t="str">
        <f>IF(終値!A387="","",IFERROR(4*STDEVP(終値!AE387:AX387)/AVERAGE(終値!AE387:AX387),""))</f>
        <v/>
      </c>
      <c r="AC387" s="500" t="str">
        <f>IF(終値!A387="","",IFERROR(4*STDEVP(終値!AF387:AY387)/AVERAGE(終値!AF387:AY387),""))</f>
        <v/>
      </c>
      <c r="AD387" s="500" t="str">
        <f>IF(終値!A387="","",IFERROR(4*STDEVP(終値!AG387:AZ387)/AVERAGE(終値!AG387:AZ387),""))</f>
        <v/>
      </c>
      <c r="AE387" s="500" t="str">
        <f>IF(終値!A387="","",IFERROR(4*STDEVP(終値!AH387:BA387)/AVERAGE(終値!AH387:BA387),""))</f>
        <v/>
      </c>
      <c r="AF387" s="500" t="str">
        <f>IF(終値!A387="","",IFERROR(4*STDEVP(終値!AI387:BB387)/AVERAGE(終値!AI387:BB387),""))</f>
        <v/>
      </c>
      <c r="AG387" s="500" t="str">
        <f>IF(終値!A387="","",IFERROR(4*STDEVP(終値!AJ387:BC387)/AVERAGE(終値!AJ387:BC387),""))</f>
        <v/>
      </c>
      <c r="AH387" s="500" t="str">
        <f>IF(終値!A387="","",IFERROR(4*STDEVP(終値!AK387:BD387)/AVERAGE(終値!AK387:BD387),""))</f>
        <v/>
      </c>
      <c r="AI387" s="500" t="str">
        <f>IF(終値!A387="","",IFERROR(4*STDEVP(終値!AL387:BE387)/AVERAGE(終値!AL387:BE387),""))</f>
        <v/>
      </c>
      <c r="AJ387" s="500" t="str">
        <f>IF(終値!A387="","",IFERROR(4*STDEVP(終値!AM387:BF387)/AVERAGE(終値!AM387:BF387),""))</f>
        <v/>
      </c>
      <c r="AK387" s="500" t="str">
        <f>IF(終値!A387="","",IFERROR(4*STDEVP(終値!AN387:BG387)/AVERAGE(終値!AN387:BG387),""))</f>
        <v/>
      </c>
      <c r="AL387" s="500" t="str">
        <f>IF(終値!A387="","",IFERROR(4*STDEVP(終値!AO387:BH387)/AVERAGE(終値!AO387:BH387),""))</f>
        <v/>
      </c>
      <c r="AM387" s="500" t="str">
        <f>IF(終値!A387="","",IFERROR(4*STDEVP(終値!AP387:BI387)/AVERAGE(終値!AP387:BI387),""))</f>
        <v/>
      </c>
      <c r="AN387" s="500" t="str">
        <f>IF(終値!A387="","",IFERROR(4*STDEVP(終値!AQ387:BJ387)/AVERAGE(終値!AQ387:BJ387),""))</f>
        <v/>
      </c>
      <c r="AO387" s="500" t="str">
        <f>IF(終値!A387="","",IFERROR(4*STDEVP(終値!AR387:BK387)/AVERAGE(終値!AR387:BK387),""))</f>
        <v/>
      </c>
      <c r="AP387" s="500" t="str">
        <f>IF(終値!A387="","",IFERROR(4*STDEVP(終値!AS387:BL387)/AVERAGE(終値!AS387:BL387),""))</f>
        <v/>
      </c>
    </row>
    <row r="388" spans="1:42">
      <c r="A388" s="497" t="str">
        <f>IF(終値!A388="","",終値!A388)</f>
        <v/>
      </c>
      <c r="B388" s="500" t="str">
        <f>IF(終値!A388="","",IFERROR(4*STDEVP(終値!E388:X388)/AVERAGE(終値!E388:X388),""))</f>
        <v/>
      </c>
      <c r="C388" s="500" t="str">
        <f>IF(終値!A388="","",IFERROR(4*STDEVP(終値!F388:Y388)/AVERAGE(終値!F388:Y388),""))</f>
        <v/>
      </c>
      <c r="D388" s="500" t="str">
        <f>IF(終値!A388="","",IFERROR(4*STDEVP(終値!G388:Z388)/AVERAGE(終値!G388:Z388),""))</f>
        <v/>
      </c>
      <c r="E388" s="500" t="str">
        <f>IF(終値!A388="","",IFERROR(4*STDEVP(終値!H388:AA388)/AVERAGE(終値!H388:AA388),""))</f>
        <v/>
      </c>
      <c r="F388" s="500" t="str">
        <f>IF(終値!A388="","",IFERROR(4*STDEVP(終値!I388:AB388)/AVERAGE(終値!I388:AB388),""))</f>
        <v/>
      </c>
      <c r="G388" s="500" t="str">
        <f>IF(終値!A388="","",IFERROR(4*STDEVP(終値!J388:AC388)/AVERAGE(終値!J388:AC388),""))</f>
        <v/>
      </c>
      <c r="H388" s="500" t="str">
        <f>IF(終値!A388="","",IFERROR(4*STDEVP(終値!K388:AD388)/AVERAGE(終値!K388:AD388),""))</f>
        <v/>
      </c>
      <c r="I388" s="500" t="str">
        <f>IF(終値!A388="","",IFERROR(4*STDEVP(終値!L388:AE388)/AVERAGE(終値!L388:AE388),""))</f>
        <v/>
      </c>
      <c r="J388" s="500" t="str">
        <f>IF(終値!A388="","",IFERROR(4*STDEVP(終値!M388:AF388)/AVERAGE(終値!M388:AF388),""))</f>
        <v/>
      </c>
      <c r="K388" s="500" t="str">
        <f>IF(終値!A388="","",IFERROR(4*STDEVP(終値!N388:AG388)/AVERAGE(終値!N388:AG388),""))</f>
        <v/>
      </c>
      <c r="L388" s="500" t="str">
        <f>IF(終値!A388="","",IFERROR(4*STDEVP(終値!O388:AH388)/AVERAGE(終値!O388:AH388),""))</f>
        <v/>
      </c>
      <c r="M388" s="500" t="str">
        <f>IF(終値!A388="","",IFERROR(4*STDEVP(終値!P388:AI388)/AVERAGE(終値!P388:AI388),""))</f>
        <v/>
      </c>
      <c r="N388" s="500" t="str">
        <f>IF(終値!A388="","",IFERROR(4*STDEVP(終値!Q388:AJ388)/AVERAGE(終値!Q388:AJ388),""))</f>
        <v/>
      </c>
      <c r="O388" s="500" t="str">
        <f>IF(終値!A388="","",IFERROR(4*STDEVP(終値!R388:AK388)/AVERAGE(終値!R388:AK388),""))</f>
        <v/>
      </c>
      <c r="P388" s="500" t="str">
        <f>IF(終値!A388="","",IFERROR(4*STDEVP(終値!S388:AL388)/AVERAGE(終値!S388:AL388),""))</f>
        <v/>
      </c>
      <c r="Q388" s="500" t="str">
        <f>IF(終値!A388="","",IFERROR(4*STDEVP(終値!T388:AM388)/AVERAGE(終値!T388:AM388),""))</f>
        <v/>
      </c>
      <c r="R388" s="500" t="str">
        <f>IF(終値!A388="","",IFERROR(4*STDEVP(終値!U388:AN388)/AVERAGE(終値!U388:AN388),""))</f>
        <v/>
      </c>
      <c r="S388" s="500" t="str">
        <f>IF(終値!A388="","",IFERROR(4*STDEVP(終値!V388:AO388)/AVERAGE(終値!V388:AO388),""))</f>
        <v/>
      </c>
      <c r="T388" s="500" t="str">
        <f>IF(終値!A388="","",IFERROR(4*STDEVP(終値!W388:AP388)/AVERAGE(終値!W388:AP388),""))</f>
        <v/>
      </c>
      <c r="U388" s="500" t="str">
        <f>IF(終値!A388="","",IFERROR(4*STDEVP(終値!X388:AQ388)/AVERAGE(終値!X388:AQ388),""))</f>
        <v/>
      </c>
      <c r="V388" s="500" t="str">
        <f>IF(終値!A388="","",IFERROR(4*STDEVP(終値!Y388:AR388)/AVERAGE(終値!Y388:AR388),""))</f>
        <v/>
      </c>
      <c r="W388" s="500" t="str">
        <f>IF(終値!A388="","",IFERROR(4*STDEVP(終値!Z388:AS388)/AVERAGE(終値!Z388:AS388),""))</f>
        <v/>
      </c>
      <c r="X388" s="500" t="str">
        <f>IF(終値!A388="","",IFERROR(4*STDEVP(終値!AA388:AT388)/AVERAGE(終値!AA388:AT388),""))</f>
        <v/>
      </c>
      <c r="Y388" s="500" t="str">
        <f>IF(終値!A388="","",IFERROR(4*STDEVP(終値!AB388:AU388)/AVERAGE(終値!AB388:AU388),""))</f>
        <v/>
      </c>
      <c r="Z388" s="500" t="str">
        <f>IF(終値!A388="","",IFERROR(4*STDEVP(終値!AC388:AV388)/AVERAGE(終値!AC388:AV388),""))</f>
        <v/>
      </c>
      <c r="AA388" s="500" t="str">
        <f>IF(終値!A388="","",IFERROR(4*STDEVP(終値!AD388:AW388)/AVERAGE(終値!AD388:AW388),""))</f>
        <v/>
      </c>
      <c r="AB388" s="500" t="str">
        <f>IF(終値!A388="","",IFERROR(4*STDEVP(終値!AE388:AX388)/AVERAGE(終値!AE388:AX388),""))</f>
        <v/>
      </c>
      <c r="AC388" s="500" t="str">
        <f>IF(終値!A388="","",IFERROR(4*STDEVP(終値!AF388:AY388)/AVERAGE(終値!AF388:AY388),""))</f>
        <v/>
      </c>
      <c r="AD388" s="500" t="str">
        <f>IF(終値!A388="","",IFERROR(4*STDEVP(終値!AG388:AZ388)/AVERAGE(終値!AG388:AZ388),""))</f>
        <v/>
      </c>
      <c r="AE388" s="500" t="str">
        <f>IF(終値!A388="","",IFERROR(4*STDEVP(終値!AH388:BA388)/AVERAGE(終値!AH388:BA388),""))</f>
        <v/>
      </c>
      <c r="AF388" s="500" t="str">
        <f>IF(終値!A388="","",IFERROR(4*STDEVP(終値!AI388:BB388)/AVERAGE(終値!AI388:BB388),""))</f>
        <v/>
      </c>
      <c r="AG388" s="500" t="str">
        <f>IF(終値!A388="","",IFERROR(4*STDEVP(終値!AJ388:BC388)/AVERAGE(終値!AJ388:BC388),""))</f>
        <v/>
      </c>
      <c r="AH388" s="500" t="str">
        <f>IF(終値!A388="","",IFERROR(4*STDEVP(終値!AK388:BD388)/AVERAGE(終値!AK388:BD388),""))</f>
        <v/>
      </c>
      <c r="AI388" s="500" t="str">
        <f>IF(終値!A388="","",IFERROR(4*STDEVP(終値!AL388:BE388)/AVERAGE(終値!AL388:BE388),""))</f>
        <v/>
      </c>
      <c r="AJ388" s="500" t="str">
        <f>IF(終値!A388="","",IFERROR(4*STDEVP(終値!AM388:BF388)/AVERAGE(終値!AM388:BF388),""))</f>
        <v/>
      </c>
      <c r="AK388" s="500" t="str">
        <f>IF(終値!A388="","",IFERROR(4*STDEVP(終値!AN388:BG388)/AVERAGE(終値!AN388:BG388),""))</f>
        <v/>
      </c>
      <c r="AL388" s="500" t="str">
        <f>IF(終値!A388="","",IFERROR(4*STDEVP(終値!AO388:BH388)/AVERAGE(終値!AO388:BH388),""))</f>
        <v/>
      </c>
      <c r="AM388" s="500" t="str">
        <f>IF(終値!A388="","",IFERROR(4*STDEVP(終値!AP388:BI388)/AVERAGE(終値!AP388:BI388),""))</f>
        <v/>
      </c>
      <c r="AN388" s="500" t="str">
        <f>IF(終値!A388="","",IFERROR(4*STDEVP(終値!AQ388:BJ388)/AVERAGE(終値!AQ388:BJ388),""))</f>
        <v/>
      </c>
      <c r="AO388" s="500" t="str">
        <f>IF(終値!A388="","",IFERROR(4*STDEVP(終値!AR388:BK388)/AVERAGE(終値!AR388:BK388),""))</f>
        <v/>
      </c>
      <c r="AP388" s="500" t="str">
        <f>IF(終値!A388="","",IFERROR(4*STDEVP(終値!AS388:BL388)/AVERAGE(終値!AS388:BL388),""))</f>
        <v/>
      </c>
    </row>
    <row r="389" spans="1:42">
      <c r="A389" s="497" t="str">
        <f>IF(終値!A389="","",終値!A389)</f>
        <v/>
      </c>
      <c r="B389" s="500" t="str">
        <f>IF(終値!A389="","",IFERROR(4*STDEVP(終値!E389:X389)/AVERAGE(終値!E389:X389),""))</f>
        <v/>
      </c>
      <c r="C389" s="500" t="str">
        <f>IF(終値!A389="","",IFERROR(4*STDEVP(終値!F389:Y389)/AVERAGE(終値!F389:Y389),""))</f>
        <v/>
      </c>
      <c r="D389" s="500" t="str">
        <f>IF(終値!A389="","",IFERROR(4*STDEVP(終値!G389:Z389)/AVERAGE(終値!G389:Z389),""))</f>
        <v/>
      </c>
      <c r="E389" s="500" t="str">
        <f>IF(終値!A389="","",IFERROR(4*STDEVP(終値!H389:AA389)/AVERAGE(終値!H389:AA389),""))</f>
        <v/>
      </c>
      <c r="F389" s="500" t="str">
        <f>IF(終値!A389="","",IFERROR(4*STDEVP(終値!I389:AB389)/AVERAGE(終値!I389:AB389),""))</f>
        <v/>
      </c>
      <c r="G389" s="500" t="str">
        <f>IF(終値!A389="","",IFERROR(4*STDEVP(終値!J389:AC389)/AVERAGE(終値!J389:AC389),""))</f>
        <v/>
      </c>
      <c r="H389" s="500" t="str">
        <f>IF(終値!A389="","",IFERROR(4*STDEVP(終値!K389:AD389)/AVERAGE(終値!K389:AD389),""))</f>
        <v/>
      </c>
      <c r="I389" s="500" t="str">
        <f>IF(終値!A389="","",IFERROR(4*STDEVP(終値!L389:AE389)/AVERAGE(終値!L389:AE389),""))</f>
        <v/>
      </c>
      <c r="J389" s="500" t="str">
        <f>IF(終値!A389="","",IFERROR(4*STDEVP(終値!M389:AF389)/AVERAGE(終値!M389:AF389),""))</f>
        <v/>
      </c>
      <c r="K389" s="500" t="str">
        <f>IF(終値!A389="","",IFERROR(4*STDEVP(終値!N389:AG389)/AVERAGE(終値!N389:AG389),""))</f>
        <v/>
      </c>
      <c r="L389" s="500" t="str">
        <f>IF(終値!A389="","",IFERROR(4*STDEVP(終値!O389:AH389)/AVERAGE(終値!O389:AH389),""))</f>
        <v/>
      </c>
      <c r="M389" s="500" t="str">
        <f>IF(終値!A389="","",IFERROR(4*STDEVP(終値!P389:AI389)/AVERAGE(終値!P389:AI389),""))</f>
        <v/>
      </c>
      <c r="N389" s="500" t="str">
        <f>IF(終値!A389="","",IFERROR(4*STDEVP(終値!Q389:AJ389)/AVERAGE(終値!Q389:AJ389),""))</f>
        <v/>
      </c>
      <c r="O389" s="500" t="str">
        <f>IF(終値!A389="","",IFERROR(4*STDEVP(終値!R389:AK389)/AVERAGE(終値!R389:AK389),""))</f>
        <v/>
      </c>
      <c r="P389" s="500" t="str">
        <f>IF(終値!A389="","",IFERROR(4*STDEVP(終値!S389:AL389)/AVERAGE(終値!S389:AL389),""))</f>
        <v/>
      </c>
      <c r="Q389" s="500" t="str">
        <f>IF(終値!A389="","",IFERROR(4*STDEVP(終値!T389:AM389)/AVERAGE(終値!T389:AM389),""))</f>
        <v/>
      </c>
      <c r="R389" s="500" t="str">
        <f>IF(終値!A389="","",IFERROR(4*STDEVP(終値!U389:AN389)/AVERAGE(終値!U389:AN389),""))</f>
        <v/>
      </c>
      <c r="S389" s="500" t="str">
        <f>IF(終値!A389="","",IFERROR(4*STDEVP(終値!V389:AO389)/AVERAGE(終値!V389:AO389),""))</f>
        <v/>
      </c>
      <c r="T389" s="500" t="str">
        <f>IF(終値!A389="","",IFERROR(4*STDEVP(終値!W389:AP389)/AVERAGE(終値!W389:AP389),""))</f>
        <v/>
      </c>
      <c r="U389" s="500" t="str">
        <f>IF(終値!A389="","",IFERROR(4*STDEVP(終値!X389:AQ389)/AVERAGE(終値!X389:AQ389),""))</f>
        <v/>
      </c>
      <c r="V389" s="500" t="str">
        <f>IF(終値!A389="","",IFERROR(4*STDEVP(終値!Y389:AR389)/AVERAGE(終値!Y389:AR389),""))</f>
        <v/>
      </c>
      <c r="W389" s="500" t="str">
        <f>IF(終値!A389="","",IFERROR(4*STDEVP(終値!Z389:AS389)/AVERAGE(終値!Z389:AS389),""))</f>
        <v/>
      </c>
      <c r="X389" s="500" t="str">
        <f>IF(終値!A389="","",IFERROR(4*STDEVP(終値!AA389:AT389)/AVERAGE(終値!AA389:AT389),""))</f>
        <v/>
      </c>
      <c r="Y389" s="500" t="str">
        <f>IF(終値!A389="","",IFERROR(4*STDEVP(終値!AB389:AU389)/AVERAGE(終値!AB389:AU389),""))</f>
        <v/>
      </c>
      <c r="Z389" s="500" t="str">
        <f>IF(終値!A389="","",IFERROR(4*STDEVP(終値!AC389:AV389)/AVERAGE(終値!AC389:AV389),""))</f>
        <v/>
      </c>
      <c r="AA389" s="500" t="str">
        <f>IF(終値!A389="","",IFERROR(4*STDEVP(終値!AD389:AW389)/AVERAGE(終値!AD389:AW389),""))</f>
        <v/>
      </c>
      <c r="AB389" s="500" t="str">
        <f>IF(終値!A389="","",IFERROR(4*STDEVP(終値!AE389:AX389)/AVERAGE(終値!AE389:AX389),""))</f>
        <v/>
      </c>
      <c r="AC389" s="500" t="str">
        <f>IF(終値!A389="","",IFERROR(4*STDEVP(終値!AF389:AY389)/AVERAGE(終値!AF389:AY389),""))</f>
        <v/>
      </c>
      <c r="AD389" s="500" t="str">
        <f>IF(終値!A389="","",IFERROR(4*STDEVP(終値!AG389:AZ389)/AVERAGE(終値!AG389:AZ389),""))</f>
        <v/>
      </c>
      <c r="AE389" s="500" t="str">
        <f>IF(終値!A389="","",IFERROR(4*STDEVP(終値!AH389:BA389)/AVERAGE(終値!AH389:BA389),""))</f>
        <v/>
      </c>
      <c r="AF389" s="500" t="str">
        <f>IF(終値!A389="","",IFERROR(4*STDEVP(終値!AI389:BB389)/AVERAGE(終値!AI389:BB389),""))</f>
        <v/>
      </c>
      <c r="AG389" s="500" t="str">
        <f>IF(終値!A389="","",IFERROR(4*STDEVP(終値!AJ389:BC389)/AVERAGE(終値!AJ389:BC389),""))</f>
        <v/>
      </c>
      <c r="AH389" s="500" t="str">
        <f>IF(終値!A389="","",IFERROR(4*STDEVP(終値!AK389:BD389)/AVERAGE(終値!AK389:BD389),""))</f>
        <v/>
      </c>
      <c r="AI389" s="500" t="str">
        <f>IF(終値!A389="","",IFERROR(4*STDEVP(終値!AL389:BE389)/AVERAGE(終値!AL389:BE389),""))</f>
        <v/>
      </c>
      <c r="AJ389" s="500" t="str">
        <f>IF(終値!A389="","",IFERROR(4*STDEVP(終値!AM389:BF389)/AVERAGE(終値!AM389:BF389),""))</f>
        <v/>
      </c>
      <c r="AK389" s="500" t="str">
        <f>IF(終値!A389="","",IFERROR(4*STDEVP(終値!AN389:BG389)/AVERAGE(終値!AN389:BG389),""))</f>
        <v/>
      </c>
      <c r="AL389" s="500" t="str">
        <f>IF(終値!A389="","",IFERROR(4*STDEVP(終値!AO389:BH389)/AVERAGE(終値!AO389:BH389),""))</f>
        <v/>
      </c>
      <c r="AM389" s="500" t="str">
        <f>IF(終値!A389="","",IFERROR(4*STDEVP(終値!AP389:BI389)/AVERAGE(終値!AP389:BI389),""))</f>
        <v/>
      </c>
      <c r="AN389" s="500" t="str">
        <f>IF(終値!A389="","",IFERROR(4*STDEVP(終値!AQ389:BJ389)/AVERAGE(終値!AQ389:BJ389),""))</f>
        <v/>
      </c>
      <c r="AO389" s="500" t="str">
        <f>IF(終値!A389="","",IFERROR(4*STDEVP(終値!AR389:BK389)/AVERAGE(終値!AR389:BK389),""))</f>
        <v/>
      </c>
      <c r="AP389" s="500" t="str">
        <f>IF(終値!A389="","",IFERROR(4*STDEVP(終値!AS389:BL389)/AVERAGE(終値!AS389:BL389),""))</f>
        <v/>
      </c>
    </row>
    <row r="390" spans="1:42">
      <c r="A390" s="497" t="str">
        <f>IF(終値!A390="","",終値!A390)</f>
        <v/>
      </c>
      <c r="B390" s="500" t="str">
        <f>IF(終値!A390="","",IFERROR(4*STDEVP(終値!E390:X390)/AVERAGE(終値!E390:X390),""))</f>
        <v/>
      </c>
      <c r="C390" s="500" t="str">
        <f>IF(終値!A390="","",IFERROR(4*STDEVP(終値!F390:Y390)/AVERAGE(終値!F390:Y390),""))</f>
        <v/>
      </c>
      <c r="D390" s="500" t="str">
        <f>IF(終値!A390="","",IFERROR(4*STDEVP(終値!G390:Z390)/AVERAGE(終値!G390:Z390),""))</f>
        <v/>
      </c>
      <c r="E390" s="500" t="str">
        <f>IF(終値!A390="","",IFERROR(4*STDEVP(終値!H390:AA390)/AVERAGE(終値!H390:AA390),""))</f>
        <v/>
      </c>
      <c r="F390" s="500" t="str">
        <f>IF(終値!A390="","",IFERROR(4*STDEVP(終値!I390:AB390)/AVERAGE(終値!I390:AB390),""))</f>
        <v/>
      </c>
      <c r="G390" s="500" t="str">
        <f>IF(終値!A390="","",IFERROR(4*STDEVP(終値!J390:AC390)/AVERAGE(終値!J390:AC390),""))</f>
        <v/>
      </c>
      <c r="H390" s="500" t="str">
        <f>IF(終値!A390="","",IFERROR(4*STDEVP(終値!K390:AD390)/AVERAGE(終値!K390:AD390),""))</f>
        <v/>
      </c>
      <c r="I390" s="500" t="str">
        <f>IF(終値!A390="","",IFERROR(4*STDEVP(終値!L390:AE390)/AVERAGE(終値!L390:AE390),""))</f>
        <v/>
      </c>
      <c r="J390" s="500" t="str">
        <f>IF(終値!A390="","",IFERROR(4*STDEVP(終値!M390:AF390)/AVERAGE(終値!M390:AF390),""))</f>
        <v/>
      </c>
      <c r="K390" s="500" t="str">
        <f>IF(終値!A390="","",IFERROR(4*STDEVP(終値!N390:AG390)/AVERAGE(終値!N390:AG390),""))</f>
        <v/>
      </c>
      <c r="L390" s="500" t="str">
        <f>IF(終値!A390="","",IFERROR(4*STDEVP(終値!O390:AH390)/AVERAGE(終値!O390:AH390),""))</f>
        <v/>
      </c>
      <c r="M390" s="500" t="str">
        <f>IF(終値!A390="","",IFERROR(4*STDEVP(終値!P390:AI390)/AVERAGE(終値!P390:AI390),""))</f>
        <v/>
      </c>
      <c r="N390" s="500" t="str">
        <f>IF(終値!A390="","",IFERROR(4*STDEVP(終値!Q390:AJ390)/AVERAGE(終値!Q390:AJ390),""))</f>
        <v/>
      </c>
      <c r="O390" s="500" t="str">
        <f>IF(終値!A390="","",IFERROR(4*STDEVP(終値!R390:AK390)/AVERAGE(終値!R390:AK390),""))</f>
        <v/>
      </c>
      <c r="P390" s="500" t="str">
        <f>IF(終値!A390="","",IFERROR(4*STDEVP(終値!S390:AL390)/AVERAGE(終値!S390:AL390),""))</f>
        <v/>
      </c>
      <c r="Q390" s="500" t="str">
        <f>IF(終値!A390="","",IFERROR(4*STDEVP(終値!T390:AM390)/AVERAGE(終値!T390:AM390),""))</f>
        <v/>
      </c>
      <c r="R390" s="500" t="str">
        <f>IF(終値!A390="","",IFERROR(4*STDEVP(終値!U390:AN390)/AVERAGE(終値!U390:AN390),""))</f>
        <v/>
      </c>
      <c r="S390" s="500" t="str">
        <f>IF(終値!A390="","",IFERROR(4*STDEVP(終値!V390:AO390)/AVERAGE(終値!V390:AO390),""))</f>
        <v/>
      </c>
      <c r="T390" s="500" t="str">
        <f>IF(終値!A390="","",IFERROR(4*STDEVP(終値!W390:AP390)/AVERAGE(終値!W390:AP390),""))</f>
        <v/>
      </c>
      <c r="U390" s="500" t="str">
        <f>IF(終値!A390="","",IFERROR(4*STDEVP(終値!X390:AQ390)/AVERAGE(終値!X390:AQ390),""))</f>
        <v/>
      </c>
      <c r="V390" s="500" t="str">
        <f>IF(終値!A390="","",IFERROR(4*STDEVP(終値!Y390:AR390)/AVERAGE(終値!Y390:AR390),""))</f>
        <v/>
      </c>
      <c r="W390" s="500" t="str">
        <f>IF(終値!A390="","",IFERROR(4*STDEVP(終値!Z390:AS390)/AVERAGE(終値!Z390:AS390),""))</f>
        <v/>
      </c>
      <c r="X390" s="500" t="str">
        <f>IF(終値!A390="","",IFERROR(4*STDEVP(終値!AA390:AT390)/AVERAGE(終値!AA390:AT390),""))</f>
        <v/>
      </c>
      <c r="Y390" s="500" t="str">
        <f>IF(終値!A390="","",IFERROR(4*STDEVP(終値!AB390:AU390)/AVERAGE(終値!AB390:AU390),""))</f>
        <v/>
      </c>
      <c r="Z390" s="500" t="str">
        <f>IF(終値!A390="","",IFERROR(4*STDEVP(終値!AC390:AV390)/AVERAGE(終値!AC390:AV390),""))</f>
        <v/>
      </c>
      <c r="AA390" s="500" t="str">
        <f>IF(終値!A390="","",IFERROR(4*STDEVP(終値!AD390:AW390)/AVERAGE(終値!AD390:AW390),""))</f>
        <v/>
      </c>
      <c r="AB390" s="500" t="str">
        <f>IF(終値!A390="","",IFERROR(4*STDEVP(終値!AE390:AX390)/AVERAGE(終値!AE390:AX390),""))</f>
        <v/>
      </c>
      <c r="AC390" s="500" t="str">
        <f>IF(終値!A390="","",IFERROR(4*STDEVP(終値!AF390:AY390)/AVERAGE(終値!AF390:AY390),""))</f>
        <v/>
      </c>
      <c r="AD390" s="500" t="str">
        <f>IF(終値!A390="","",IFERROR(4*STDEVP(終値!AG390:AZ390)/AVERAGE(終値!AG390:AZ390),""))</f>
        <v/>
      </c>
      <c r="AE390" s="500" t="str">
        <f>IF(終値!A390="","",IFERROR(4*STDEVP(終値!AH390:BA390)/AVERAGE(終値!AH390:BA390),""))</f>
        <v/>
      </c>
      <c r="AF390" s="500" t="str">
        <f>IF(終値!A390="","",IFERROR(4*STDEVP(終値!AI390:BB390)/AVERAGE(終値!AI390:BB390),""))</f>
        <v/>
      </c>
      <c r="AG390" s="500" t="str">
        <f>IF(終値!A390="","",IFERROR(4*STDEVP(終値!AJ390:BC390)/AVERAGE(終値!AJ390:BC390),""))</f>
        <v/>
      </c>
      <c r="AH390" s="500" t="str">
        <f>IF(終値!A390="","",IFERROR(4*STDEVP(終値!AK390:BD390)/AVERAGE(終値!AK390:BD390),""))</f>
        <v/>
      </c>
      <c r="AI390" s="500" t="str">
        <f>IF(終値!A390="","",IFERROR(4*STDEVP(終値!AL390:BE390)/AVERAGE(終値!AL390:BE390),""))</f>
        <v/>
      </c>
      <c r="AJ390" s="500" t="str">
        <f>IF(終値!A390="","",IFERROR(4*STDEVP(終値!AM390:BF390)/AVERAGE(終値!AM390:BF390),""))</f>
        <v/>
      </c>
      <c r="AK390" s="500" t="str">
        <f>IF(終値!A390="","",IFERROR(4*STDEVP(終値!AN390:BG390)/AVERAGE(終値!AN390:BG390),""))</f>
        <v/>
      </c>
      <c r="AL390" s="500" t="str">
        <f>IF(終値!A390="","",IFERROR(4*STDEVP(終値!AO390:BH390)/AVERAGE(終値!AO390:BH390),""))</f>
        <v/>
      </c>
      <c r="AM390" s="500" t="str">
        <f>IF(終値!A390="","",IFERROR(4*STDEVP(終値!AP390:BI390)/AVERAGE(終値!AP390:BI390),""))</f>
        <v/>
      </c>
      <c r="AN390" s="500" t="str">
        <f>IF(終値!A390="","",IFERROR(4*STDEVP(終値!AQ390:BJ390)/AVERAGE(終値!AQ390:BJ390),""))</f>
        <v/>
      </c>
      <c r="AO390" s="500" t="str">
        <f>IF(終値!A390="","",IFERROR(4*STDEVP(終値!AR390:BK390)/AVERAGE(終値!AR390:BK390),""))</f>
        <v/>
      </c>
      <c r="AP390" s="500" t="str">
        <f>IF(終値!A390="","",IFERROR(4*STDEVP(終値!AS390:BL390)/AVERAGE(終値!AS390:BL390),""))</f>
        <v/>
      </c>
    </row>
    <row r="391" spans="1:42">
      <c r="A391" s="497" t="str">
        <f>IF(終値!A391="","",終値!A391)</f>
        <v/>
      </c>
      <c r="B391" s="500" t="str">
        <f>IF(終値!A391="","",IFERROR(4*STDEVP(終値!E391:X391)/AVERAGE(終値!E391:X391),""))</f>
        <v/>
      </c>
      <c r="C391" s="500" t="str">
        <f>IF(終値!A391="","",IFERROR(4*STDEVP(終値!F391:Y391)/AVERAGE(終値!F391:Y391),""))</f>
        <v/>
      </c>
      <c r="D391" s="500" t="str">
        <f>IF(終値!A391="","",IFERROR(4*STDEVP(終値!G391:Z391)/AVERAGE(終値!G391:Z391),""))</f>
        <v/>
      </c>
      <c r="E391" s="500" t="str">
        <f>IF(終値!A391="","",IFERROR(4*STDEVP(終値!H391:AA391)/AVERAGE(終値!H391:AA391),""))</f>
        <v/>
      </c>
      <c r="F391" s="500" t="str">
        <f>IF(終値!A391="","",IFERROR(4*STDEVP(終値!I391:AB391)/AVERAGE(終値!I391:AB391),""))</f>
        <v/>
      </c>
      <c r="G391" s="500" t="str">
        <f>IF(終値!A391="","",IFERROR(4*STDEVP(終値!J391:AC391)/AVERAGE(終値!J391:AC391),""))</f>
        <v/>
      </c>
      <c r="H391" s="500" t="str">
        <f>IF(終値!A391="","",IFERROR(4*STDEVP(終値!K391:AD391)/AVERAGE(終値!K391:AD391),""))</f>
        <v/>
      </c>
      <c r="I391" s="500" t="str">
        <f>IF(終値!A391="","",IFERROR(4*STDEVP(終値!L391:AE391)/AVERAGE(終値!L391:AE391),""))</f>
        <v/>
      </c>
      <c r="J391" s="500" t="str">
        <f>IF(終値!A391="","",IFERROR(4*STDEVP(終値!M391:AF391)/AVERAGE(終値!M391:AF391),""))</f>
        <v/>
      </c>
      <c r="K391" s="500" t="str">
        <f>IF(終値!A391="","",IFERROR(4*STDEVP(終値!N391:AG391)/AVERAGE(終値!N391:AG391),""))</f>
        <v/>
      </c>
      <c r="L391" s="500" t="str">
        <f>IF(終値!A391="","",IFERROR(4*STDEVP(終値!O391:AH391)/AVERAGE(終値!O391:AH391),""))</f>
        <v/>
      </c>
      <c r="M391" s="500" t="str">
        <f>IF(終値!A391="","",IFERROR(4*STDEVP(終値!P391:AI391)/AVERAGE(終値!P391:AI391),""))</f>
        <v/>
      </c>
      <c r="N391" s="500" t="str">
        <f>IF(終値!A391="","",IFERROR(4*STDEVP(終値!Q391:AJ391)/AVERAGE(終値!Q391:AJ391),""))</f>
        <v/>
      </c>
      <c r="O391" s="500" t="str">
        <f>IF(終値!A391="","",IFERROR(4*STDEVP(終値!R391:AK391)/AVERAGE(終値!R391:AK391),""))</f>
        <v/>
      </c>
      <c r="P391" s="500" t="str">
        <f>IF(終値!A391="","",IFERROR(4*STDEVP(終値!S391:AL391)/AVERAGE(終値!S391:AL391),""))</f>
        <v/>
      </c>
      <c r="Q391" s="500" t="str">
        <f>IF(終値!A391="","",IFERROR(4*STDEVP(終値!T391:AM391)/AVERAGE(終値!T391:AM391),""))</f>
        <v/>
      </c>
      <c r="R391" s="500" t="str">
        <f>IF(終値!A391="","",IFERROR(4*STDEVP(終値!U391:AN391)/AVERAGE(終値!U391:AN391),""))</f>
        <v/>
      </c>
      <c r="S391" s="500" t="str">
        <f>IF(終値!A391="","",IFERROR(4*STDEVP(終値!V391:AO391)/AVERAGE(終値!V391:AO391),""))</f>
        <v/>
      </c>
      <c r="T391" s="500" t="str">
        <f>IF(終値!A391="","",IFERROR(4*STDEVP(終値!W391:AP391)/AVERAGE(終値!W391:AP391),""))</f>
        <v/>
      </c>
      <c r="U391" s="500" t="str">
        <f>IF(終値!A391="","",IFERROR(4*STDEVP(終値!X391:AQ391)/AVERAGE(終値!X391:AQ391),""))</f>
        <v/>
      </c>
      <c r="V391" s="500" t="str">
        <f>IF(終値!A391="","",IFERROR(4*STDEVP(終値!Y391:AR391)/AVERAGE(終値!Y391:AR391),""))</f>
        <v/>
      </c>
      <c r="W391" s="500" t="str">
        <f>IF(終値!A391="","",IFERROR(4*STDEVP(終値!Z391:AS391)/AVERAGE(終値!Z391:AS391),""))</f>
        <v/>
      </c>
      <c r="X391" s="500" t="str">
        <f>IF(終値!A391="","",IFERROR(4*STDEVP(終値!AA391:AT391)/AVERAGE(終値!AA391:AT391),""))</f>
        <v/>
      </c>
      <c r="Y391" s="500" t="str">
        <f>IF(終値!A391="","",IFERROR(4*STDEVP(終値!AB391:AU391)/AVERAGE(終値!AB391:AU391),""))</f>
        <v/>
      </c>
      <c r="Z391" s="500" t="str">
        <f>IF(終値!A391="","",IFERROR(4*STDEVP(終値!AC391:AV391)/AVERAGE(終値!AC391:AV391),""))</f>
        <v/>
      </c>
      <c r="AA391" s="500" t="str">
        <f>IF(終値!A391="","",IFERROR(4*STDEVP(終値!AD391:AW391)/AVERAGE(終値!AD391:AW391),""))</f>
        <v/>
      </c>
      <c r="AB391" s="500" t="str">
        <f>IF(終値!A391="","",IFERROR(4*STDEVP(終値!AE391:AX391)/AVERAGE(終値!AE391:AX391),""))</f>
        <v/>
      </c>
      <c r="AC391" s="500" t="str">
        <f>IF(終値!A391="","",IFERROR(4*STDEVP(終値!AF391:AY391)/AVERAGE(終値!AF391:AY391),""))</f>
        <v/>
      </c>
      <c r="AD391" s="500" t="str">
        <f>IF(終値!A391="","",IFERROR(4*STDEVP(終値!AG391:AZ391)/AVERAGE(終値!AG391:AZ391),""))</f>
        <v/>
      </c>
      <c r="AE391" s="500" t="str">
        <f>IF(終値!A391="","",IFERROR(4*STDEVP(終値!AH391:BA391)/AVERAGE(終値!AH391:BA391),""))</f>
        <v/>
      </c>
      <c r="AF391" s="500" t="str">
        <f>IF(終値!A391="","",IFERROR(4*STDEVP(終値!AI391:BB391)/AVERAGE(終値!AI391:BB391),""))</f>
        <v/>
      </c>
      <c r="AG391" s="500" t="str">
        <f>IF(終値!A391="","",IFERROR(4*STDEVP(終値!AJ391:BC391)/AVERAGE(終値!AJ391:BC391),""))</f>
        <v/>
      </c>
      <c r="AH391" s="500" t="str">
        <f>IF(終値!A391="","",IFERROR(4*STDEVP(終値!AK391:BD391)/AVERAGE(終値!AK391:BD391),""))</f>
        <v/>
      </c>
      <c r="AI391" s="500" t="str">
        <f>IF(終値!A391="","",IFERROR(4*STDEVP(終値!AL391:BE391)/AVERAGE(終値!AL391:BE391),""))</f>
        <v/>
      </c>
      <c r="AJ391" s="500" t="str">
        <f>IF(終値!A391="","",IFERROR(4*STDEVP(終値!AM391:BF391)/AVERAGE(終値!AM391:BF391),""))</f>
        <v/>
      </c>
      <c r="AK391" s="500" t="str">
        <f>IF(終値!A391="","",IFERROR(4*STDEVP(終値!AN391:BG391)/AVERAGE(終値!AN391:BG391),""))</f>
        <v/>
      </c>
      <c r="AL391" s="500" t="str">
        <f>IF(終値!A391="","",IFERROR(4*STDEVP(終値!AO391:BH391)/AVERAGE(終値!AO391:BH391),""))</f>
        <v/>
      </c>
      <c r="AM391" s="500" t="str">
        <f>IF(終値!A391="","",IFERROR(4*STDEVP(終値!AP391:BI391)/AVERAGE(終値!AP391:BI391),""))</f>
        <v/>
      </c>
      <c r="AN391" s="500" t="str">
        <f>IF(終値!A391="","",IFERROR(4*STDEVP(終値!AQ391:BJ391)/AVERAGE(終値!AQ391:BJ391),""))</f>
        <v/>
      </c>
      <c r="AO391" s="500" t="str">
        <f>IF(終値!A391="","",IFERROR(4*STDEVP(終値!AR391:BK391)/AVERAGE(終値!AR391:BK391),""))</f>
        <v/>
      </c>
      <c r="AP391" s="500" t="str">
        <f>IF(終値!A391="","",IFERROR(4*STDEVP(終値!AS391:BL391)/AVERAGE(終値!AS391:BL391),""))</f>
        <v/>
      </c>
    </row>
    <row r="392" spans="1:42">
      <c r="A392" s="497" t="str">
        <f>IF(終値!A392="","",終値!A392)</f>
        <v/>
      </c>
      <c r="B392" s="500" t="str">
        <f>IF(終値!A392="","",IFERROR(4*STDEVP(終値!E392:X392)/AVERAGE(終値!E392:X392),""))</f>
        <v/>
      </c>
      <c r="C392" s="500" t="str">
        <f>IF(終値!A392="","",IFERROR(4*STDEVP(終値!F392:Y392)/AVERAGE(終値!F392:Y392),""))</f>
        <v/>
      </c>
      <c r="D392" s="500" t="str">
        <f>IF(終値!A392="","",IFERROR(4*STDEVP(終値!G392:Z392)/AVERAGE(終値!G392:Z392),""))</f>
        <v/>
      </c>
      <c r="E392" s="500" t="str">
        <f>IF(終値!A392="","",IFERROR(4*STDEVP(終値!H392:AA392)/AVERAGE(終値!H392:AA392),""))</f>
        <v/>
      </c>
      <c r="F392" s="500" t="str">
        <f>IF(終値!A392="","",IFERROR(4*STDEVP(終値!I392:AB392)/AVERAGE(終値!I392:AB392),""))</f>
        <v/>
      </c>
      <c r="G392" s="500" t="str">
        <f>IF(終値!A392="","",IFERROR(4*STDEVP(終値!J392:AC392)/AVERAGE(終値!J392:AC392),""))</f>
        <v/>
      </c>
      <c r="H392" s="500" t="str">
        <f>IF(終値!A392="","",IFERROR(4*STDEVP(終値!K392:AD392)/AVERAGE(終値!K392:AD392),""))</f>
        <v/>
      </c>
      <c r="I392" s="500" t="str">
        <f>IF(終値!A392="","",IFERROR(4*STDEVP(終値!L392:AE392)/AVERAGE(終値!L392:AE392),""))</f>
        <v/>
      </c>
      <c r="J392" s="500" t="str">
        <f>IF(終値!A392="","",IFERROR(4*STDEVP(終値!M392:AF392)/AVERAGE(終値!M392:AF392),""))</f>
        <v/>
      </c>
      <c r="K392" s="500" t="str">
        <f>IF(終値!A392="","",IFERROR(4*STDEVP(終値!N392:AG392)/AVERAGE(終値!N392:AG392),""))</f>
        <v/>
      </c>
      <c r="L392" s="500" t="str">
        <f>IF(終値!A392="","",IFERROR(4*STDEVP(終値!O392:AH392)/AVERAGE(終値!O392:AH392),""))</f>
        <v/>
      </c>
      <c r="M392" s="500" t="str">
        <f>IF(終値!A392="","",IFERROR(4*STDEVP(終値!P392:AI392)/AVERAGE(終値!P392:AI392),""))</f>
        <v/>
      </c>
      <c r="N392" s="500" t="str">
        <f>IF(終値!A392="","",IFERROR(4*STDEVP(終値!Q392:AJ392)/AVERAGE(終値!Q392:AJ392),""))</f>
        <v/>
      </c>
      <c r="O392" s="500" t="str">
        <f>IF(終値!A392="","",IFERROR(4*STDEVP(終値!R392:AK392)/AVERAGE(終値!R392:AK392),""))</f>
        <v/>
      </c>
      <c r="P392" s="500" t="str">
        <f>IF(終値!A392="","",IFERROR(4*STDEVP(終値!S392:AL392)/AVERAGE(終値!S392:AL392),""))</f>
        <v/>
      </c>
      <c r="Q392" s="500" t="str">
        <f>IF(終値!A392="","",IFERROR(4*STDEVP(終値!T392:AM392)/AVERAGE(終値!T392:AM392),""))</f>
        <v/>
      </c>
      <c r="R392" s="500" t="str">
        <f>IF(終値!A392="","",IFERROR(4*STDEVP(終値!U392:AN392)/AVERAGE(終値!U392:AN392),""))</f>
        <v/>
      </c>
      <c r="S392" s="500" t="str">
        <f>IF(終値!A392="","",IFERROR(4*STDEVP(終値!V392:AO392)/AVERAGE(終値!V392:AO392),""))</f>
        <v/>
      </c>
      <c r="T392" s="500" t="str">
        <f>IF(終値!A392="","",IFERROR(4*STDEVP(終値!W392:AP392)/AVERAGE(終値!W392:AP392),""))</f>
        <v/>
      </c>
      <c r="U392" s="500" t="str">
        <f>IF(終値!A392="","",IFERROR(4*STDEVP(終値!X392:AQ392)/AVERAGE(終値!X392:AQ392),""))</f>
        <v/>
      </c>
      <c r="V392" s="500" t="str">
        <f>IF(終値!A392="","",IFERROR(4*STDEVP(終値!Y392:AR392)/AVERAGE(終値!Y392:AR392),""))</f>
        <v/>
      </c>
      <c r="W392" s="500" t="str">
        <f>IF(終値!A392="","",IFERROR(4*STDEVP(終値!Z392:AS392)/AVERAGE(終値!Z392:AS392),""))</f>
        <v/>
      </c>
      <c r="X392" s="500" t="str">
        <f>IF(終値!A392="","",IFERROR(4*STDEVP(終値!AA392:AT392)/AVERAGE(終値!AA392:AT392),""))</f>
        <v/>
      </c>
      <c r="Y392" s="500" t="str">
        <f>IF(終値!A392="","",IFERROR(4*STDEVP(終値!AB392:AU392)/AVERAGE(終値!AB392:AU392),""))</f>
        <v/>
      </c>
      <c r="Z392" s="500" t="str">
        <f>IF(終値!A392="","",IFERROR(4*STDEVP(終値!AC392:AV392)/AVERAGE(終値!AC392:AV392),""))</f>
        <v/>
      </c>
      <c r="AA392" s="500" t="str">
        <f>IF(終値!A392="","",IFERROR(4*STDEVP(終値!AD392:AW392)/AVERAGE(終値!AD392:AW392),""))</f>
        <v/>
      </c>
      <c r="AB392" s="500" t="str">
        <f>IF(終値!A392="","",IFERROR(4*STDEVP(終値!AE392:AX392)/AVERAGE(終値!AE392:AX392),""))</f>
        <v/>
      </c>
      <c r="AC392" s="500" t="str">
        <f>IF(終値!A392="","",IFERROR(4*STDEVP(終値!AF392:AY392)/AVERAGE(終値!AF392:AY392),""))</f>
        <v/>
      </c>
      <c r="AD392" s="500" t="str">
        <f>IF(終値!A392="","",IFERROR(4*STDEVP(終値!AG392:AZ392)/AVERAGE(終値!AG392:AZ392),""))</f>
        <v/>
      </c>
      <c r="AE392" s="500" t="str">
        <f>IF(終値!A392="","",IFERROR(4*STDEVP(終値!AH392:BA392)/AVERAGE(終値!AH392:BA392),""))</f>
        <v/>
      </c>
      <c r="AF392" s="500" t="str">
        <f>IF(終値!A392="","",IFERROR(4*STDEVP(終値!AI392:BB392)/AVERAGE(終値!AI392:BB392),""))</f>
        <v/>
      </c>
      <c r="AG392" s="500" t="str">
        <f>IF(終値!A392="","",IFERROR(4*STDEVP(終値!AJ392:BC392)/AVERAGE(終値!AJ392:BC392),""))</f>
        <v/>
      </c>
      <c r="AH392" s="500" t="str">
        <f>IF(終値!A392="","",IFERROR(4*STDEVP(終値!AK392:BD392)/AVERAGE(終値!AK392:BD392),""))</f>
        <v/>
      </c>
      <c r="AI392" s="500" t="str">
        <f>IF(終値!A392="","",IFERROR(4*STDEVP(終値!AL392:BE392)/AVERAGE(終値!AL392:BE392),""))</f>
        <v/>
      </c>
      <c r="AJ392" s="500" t="str">
        <f>IF(終値!A392="","",IFERROR(4*STDEVP(終値!AM392:BF392)/AVERAGE(終値!AM392:BF392),""))</f>
        <v/>
      </c>
      <c r="AK392" s="500" t="str">
        <f>IF(終値!A392="","",IFERROR(4*STDEVP(終値!AN392:BG392)/AVERAGE(終値!AN392:BG392),""))</f>
        <v/>
      </c>
      <c r="AL392" s="500" t="str">
        <f>IF(終値!A392="","",IFERROR(4*STDEVP(終値!AO392:BH392)/AVERAGE(終値!AO392:BH392),""))</f>
        <v/>
      </c>
      <c r="AM392" s="500" t="str">
        <f>IF(終値!A392="","",IFERROR(4*STDEVP(終値!AP392:BI392)/AVERAGE(終値!AP392:BI392),""))</f>
        <v/>
      </c>
      <c r="AN392" s="500" t="str">
        <f>IF(終値!A392="","",IFERROR(4*STDEVP(終値!AQ392:BJ392)/AVERAGE(終値!AQ392:BJ392),""))</f>
        <v/>
      </c>
      <c r="AO392" s="500" t="str">
        <f>IF(終値!A392="","",IFERROR(4*STDEVP(終値!AR392:BK392)/AVERAGE(終値!AR392:BK392),""))</f>
        <v/>
      </c>
      <c r="AP392" s="500" t="str">
        <f>IF(終値!A392="","",IFERROR(4*STDEVP(終値!AS392:BL392)/AVERAGE(終値!AS392:BL392),""))</f>
        <v/>
      </c>
    </row>
    <row r="393" spans="1:42">
      <c r="A393" s="497" t="str">
        <f>IF(終値!A393="","",終値!A393)</f>
        <v/>
      </c>
      <c r="B393" s="500" t="str">
        <f>IF(終値!A393="","",IFERROR(4*STDEVP(終値!E393:X393)/AVERAGE(終値!E393:X393),""))</f>
        <v/>
      </c>
      <c r="C393" s="500" t="str">
        <f>IF(終値!A393="","",IFERROR(4*STDEVP(終値!F393:Y393)/AVERAGE(終値!F393:Y393),""))</f>
        <v/>
      </c>
      <c r="D393" s="500" t="str">
        <f>IF(終値!A393="","",IFERROR(4*STDEVP(終値!G393:Z393)/AVERAGE(終値!G393:Z393),""))</f>
        <v/>
      </c>
      <c r="E393" s="500" t="str">
        <f>IF(終値!A393="","",IFERROR(4*STDEVP(終値!H393:AA393)/AVERAGE(終値!H393:AA393),""))</f>
        <v/>
      </c>
      <c r="F393" s="500" t="str">
        <f>IF(終値!A393="","",IFERROR(4*STDEVP(終値!I393:AB393)/AVERAGE(終値!I393:AB393),""))</f>
        <v/>
      </c>
      <c r="G393" s="500" t="str">
        <f>IF(終値!A393="","",IFERROR(4*STDEVP(終値!J393:AC393)/AVERAGE(終値!J393:AC393),""))</f>
        <v/>
      </c>
      <c r="H393" s="500" t="str">
        <f>IF(終値!A393="","",IFERROR(4*STDEVP(終値!K393:AD393)/AVERAGE(終値!K393:AD393),""))</f>
        <v/>
      </c>
      <c r="I393" s="500" t="str">
        <f>IF(終値!A393="","",IFERROR(4*STDEVP(終値!L393:AE393)/AVERAGE(終値!L393:AE393),""))</f>
        <v/>
      </c>
      <c r="J393" s="500" t="str">
        <f>IF(終値!A393="","",IFERROR(4*STDEVP(終値!M393:AF393)/AVERAGE(終値!M393:AF393),""))</f>
        <v/>
      </c>
      <c r="K393" s="500" t="str">
        <f>IF(終値!A393="","",IFERROR(4*STDEVP(終値!N393:AG393)/AVERAGE(終値!N393:AG393),""))</f>
        <v/>
      </c>
      <c r="L393" s="500" t="str">
        <f>IF(終値!A393="","",IFERROR(4*STDEVP(終値!O393:AH393)/AVERAGE(終値!O393:AH393),""))</f>
        <v/>
      </c>
      <c r="M393" s="500" t="str">
        <f>IF(終値!A393="","",IFERROR(4*STDEVP(終値!P393:AI393)/AVERAGE(終値!P393:AI393),""))</f>
        <v/>
      </c>
      <c r="N393" s="500" t="str">
        <f>IF(終値!A393="","",IFERROR(4*STDEVP(終値!Q393:AJ393)/AVERAGE(終値!Q393:AJ393),""))</f>
        <v/>
      </c>
      <c r="O393" s="500" t="str">
        <f>IF(終値!A393="","",IFERROR(4*STDEVP(終値!R393:AK393)/AVERAGE(終値!R393:AK393),""))</f>
        <v/>
      </c>
      <c r="P393" s="500" t="str">
        <f>IF(終値!A393="","",IFERROR(4*STDEVP(終値!S393:AL393)/AVERAGE(終値!S393:AL393),""))</f>
        <v/>
      </c>
      <c r="Q393" s="500" t="str">
        <f>IF(終値!A393="","",IFERROR(4*STDEVP(終値!T393:AM393)/AVERAGE(終値!T393:AM393),""))</f>
        <v/>
      </c>
      <c r="R393" s="500" t="str">
        <f>IF(終値!A393="","",IFERROR(4*STDEVP(終値!U393:AN393)/AVERAGE(終値!U393:AN393),""))</f>
        <v/>
      </c>
      <c r="S393" s="500" t="str">
        <f>IF(終値!A393="","",IFERROR(4*STDEVP(終値!V393:AO393)/AVERAGE(終値!V393:AO393),""))</f>
        <v/>
      </c>
      <c r="T393" s="500" t="str">
        <f>IF(終値!A393="","",IFERROR(4*STDEVP(終値!W393:AP393)/AVERAGE(終値!W393:AP393),""))</f>
        <v/>
      </c>
      <c r="U393" s="500" t="str">
        <f>IF(終値!A393="","",IFERROR(4*STDEVP(終値!X393:AQ393)/AVERAGE(終値!X393:AQ393),""))</f>
        <v/>
      </c>
      <c r="V393" s="500" t="str">
        <f>IF(終値!A393="","",IFERROR(4*STDEVP(終値!Y393:AR393)/AVERAGE(終値!Y393:AR393),""))</f>
        <v/>
      </c>
      <c r="W393" s="500" t="str">
        <f>IF(終値!A393="","",IFERROR(4*STDEVP(終値!Z393:AS393)/AVERAGE(終値!Z393:AS393),""))</f>
        <v/>
      </c>
      <c r="X393" s="500" t="str">
        <f>IF(終値!A393="","",IFERROR(4*STDEVP(終値!AA393:AT393)/AVERAGE(終値!AA393:AT393),""))</f>
        <v/>
      </c>
      <c r="Y393" s="500" t="str">
        <f>IF(終値!A393="","",IFERROR(4*STDEVP(終値!AB393:AU393)/AVERAGE(終値!AB393:AU393),""))</f>
        <v/>
      </c>
      <c r="Z393" s="500" t="str">
        <f>IF(終値!A393="","",IFERROR(4*STDEVP(終値!AC393:AV393)/AVERAGE(終値!AC393:AV393),""))</f>
        <v/>
      </c>
      <c r="AA393" s="500" t="str">
        <f>IF(終値!A393="","",IFERROR(4*STDEVP(終値!AD393:AW393)/AVERAGE(終値!AD393:AW393),""))</f>
        <v/>
      </c>
      <c r="AB393" s="500" t="str">
        <f>IF(終値!A393="","",IFERROR(4*STDEVP(終値!AE393:AX393)/AVERAGE(終値!AE393:AX393),""))</f>
        <v/>
      </c>
      <c r="AC393" s="500" t="str">
        <f>IF(終値!A393="","",IFERROR(4*STDEVP(終値!AF393:AY393)/AVERAGE(終値!AF393:AY393),""))</f>
        <v/>
      </c>
      <c r="AD393" s="500" t="str">
        <f>IF(終値!A393="","",IFERROR(4*STDEVP(終値!AG393:AZ393)/AVERAGE(終値!AG393:AZ393),""))</f>
        <v/>
      </c>
      <c r="AE393" s="500" t="str">
        <f>IF(終値!A393="","",IFERROR(4*STDEVP(終値!AH393:BA393)/AVERAGE(終値!AH393:BA393),""))</f>
        <v/>
      </c>
      <c r="AF393" s="500" t="str">
        <f>IF(終値!A393="","",IFERROR(4*STDEVP(終値!AI393:BB393)/AVERAGE(終値!AI393:BB393),""))</f>
        <v/>
      </c>
      <c r="AG393" s="500" t="str">
        <f>IF(終値!A393="","",IFERROR(4*STDEVP(終値!AJ393:BC393)/AVERAGE(終値!AJ393:BC393),""))</f>
        <v/>
      </c>
      <c r="AH393" s="500" t="str">
        <f>IF(終値!A393="","",IFERROR(4*STDEVP(終値!AK393:BD393)/AVERAGE(終値!AK393:BD393),""))</f>
        <v/>
      </c>
      <c r="AI393" s="500" t="str">
        <f>IF(終値!A393="","",IFERROR(4*STDEVP(終値!AL393:BE393)/AVERAGE(終値!AL393:BE393),""))</f>
        <v/>
      </c>
      <c r="AJ393" s="500" t="str">
        <f>IF(終値!A393="","",IFERROR(4*STDEVP(終値!AM393:BF393)/AVERAGE(終値!AM393:BF393),""))</f>
        <v/>
      </c>
      <c r="AK393" s="500" t="str">
        <f>IF(終値!A393="","",IFERROR(4*STDEVP(終値!AN393:BG393)/AVERAGE(終値!AN393:BG393),""))</f>
        <v/>
      </c>
      <c r="AL393" s="500" t="str">
        <f>IF(終値!A393="","",IFERROR(4*STDEVP(終値!AO393:BH393)/AVERAGE(終値!AO393:BH393),""))</f>
        <v/>
      </c>
      <c r="AM393" s="500" t="str">
        <f>IF(終値!A393="","",IFERROR(4*STDEVP(終値!AP393:BI393)/AVERAGE(終値!AP393:BI393),""))</f>
        <v/>
      </c>
      <c r="AN393" s="500" t="str">
        <f>IF(終値!A393="","",IFERROR(4*STDEVP(終値!AQ393:BJ393)/AVERAGE(終値!AQ393:BJ393),""))</f>
        <v/>
      </c>
      <c r="AO393" s="500" t="str">
        <f>IF(終値!A393="","",IFERROR(4*STDEVP(終値!AR393:BK393)/AVERAGE(終値!AR393:BK393),""))</f>
        <v/>
      </c>
      <c r="AP393" s="500" t="str">
        <f>IF(終値!A393="","",IFERROR(4*STDEVP(終値!AS393:BL393)/AVERAGE(終値!AS393:BL393),""))</f>
        <v/>
      </c>
    </row>
    <row r="394" spans="1:42">
      <c r="A394" s="497" t="str">
        <f>IF(終値!A394="","",終値!A394)</f>
        <v/>
      </c>
      <c r="B394" s="500" t="str">
        <f>IF(終値!A394="","",IFERROR(4*STDEVP(終値!E394:X394)/AVERAGE(終値!E394:X394),""))</f>
        <v/>
      </c>
      <c r="C394" s="500" t="str">
        <f>IF(終値!A394="","",IFERROR(4*STDEVP(終値!F394:Y394)/AVERAGE(終値!F394:Y394),""))</f>
        <v/>
      </c>
      <c r="D394" s="500" t="str">
        <f>IF(終値!A394="","",IFERROR(4*STDEVP(終値!G394:Z394)/AVERAGE(終値!G394:Z394),""))</f>
        <v/>
      </c>
      <c r="E394" s="500" t="str">
        <f>IF(終値!A394="","",IFERROR(4*STDEVP(終値!H394:AA394)/AVERAGE(終値!H394:AA394),""))</f>
        <v/>
      </c>
      <c r="F394" s="500" t="str">
        <f>IF(終値!A394="","",IFERROR(4*STDEVP(終値!I394:AB394)/AVERAGE(終値!I394:AB394),""))</f>
        <v/>
      </c>
      <c r="G394" s="500" t="str">
        <f>IF(終値!A394="","",IFERROR(4*STDEVP(終値!J394:AC394)/AVERAGE(終値!J394:AC394),""))</f>
        <v/>
      </c>
      <c r="H394" s="500" t="str">
        <f>IF(終値!A394="","",IFERROR(4*STDEVP(終値!K394:AD394)/AVERAGE(終値!K394:AD394),""))</f>
        <v/>
      </c>
      <c r="I394" s="500" t="str">
        <f>IF(終値!A394="","",IFERROR(4*STDEVP(終値!L394:AE394)/AVERAGE(終値!L394:AE394),""))</f>
        <v/>
      </c>
      <c r="J394" s="500" t="str">
        <f>IF(終値!A394="","",IFERROR(4*STDEVP(終値!M394:AF394)/AVERAGE(終値!M394:AF394),""))</f>
        <v/>
      </c>
      <c r="K394" s="500" t="str">
        <f>IF(終値!A394="","",IFERROR(4*STDEVP(終値!N394:AG394)/AVERAGE(終値!N394:AG394),""))</f>
        <v/>
      </c>
      <c r="L394" s="500" t="str">
        <f>IF(終値!A394="","",IFERROR(4*STDEVP(終値!O394:AH394)/AVERAGE(終値!O394:AH394),""))</f>
        <v/>
      </c>
      <c r="M394" s="500" t="str">
        <f>IF(終値!A394="","",IFERROR(4*STDEVP(終値!P394:AI394)/AVERAGE(終値!P394:AI394),""))</f>
        <v/>
      </c>
      <c r="N394" s="500" t="str">
        <f>IF(終値!A394="","",IFERROR(4*STDEVP(終値!Q394:AJ394)/AVERAGE(終値!Q394:AJ394),""))</f>
        <v/>
      </c>
      <c r="O394" s="500" t="str">
        <f>IF(終値!A394="","",IFERROR(4*STDEVP(終値!R394:AK394)/AVERAGE(終値!R394:AK394),""))</f>
        <v/>
      </c>
      <c r="P394" s="500" t="str">
        <f>IF(終値!A394="","",IFERROR(4*STDEVP(終値!S394:AL394)/AVERAGE(終値!S394:AL394),""))</f>
        <v/>
      </c>
      <c r="Q394" s="500" t="str">
        <f>IF(終値!A394="","",IFERROR(4*STDEVP(終値!T394:AM394)/AVERAGE(終値!T394:AM394),""))</f>
        <v/>
      </c>
      <c r="R394" s="500" t="str">
        <f>IF(終値!A394="","",IFERROR(4*STDEVP(終値!U394:AN394)/AVERAGE(終値!U394:AN394),""))</f>
        <v/>
      </c>
      <c r="S394" s="500" t="str">
        <f>IF(終値!A394="","",IFERROR(4*STDEVP(終値!V394:AO394)/AVERAGE(終値!V394:AO394),""))</f>
        <v/>
      </c>
      <c r="T394" s="500" t="str">
        <f>IF(終値!A394="","",IFERROR(4*STDEVP(終値!W394:AP394)/AVERAGE(終値!W394:AP394),""))</f>
        <v/>
      </c>
      <c r="U394" s="500" t="str">
        <f>IF(終値!A394="","",IFERROR(4*STDEVP(終値!X394:AQ394)/AVERAGE(終値!X394:AQ394),""))</f>
        <v/>
      </c>
      <c r="V394" s="500" t="str">
        <f>IF(終値!A394="","",IFERROR(4*STDEVP(終値!Y394:AR394)/AVERAGE(終値!Y394:AR394),""))</f>
        <v/>
      </c>
      <c r="W394" s="500" t="str">
        <f>IF(終値!A394="","",IFERROR(4*STDEVP(終値!Z394:AS394)/AVERAGE(終値!Z394:AS394),""))</f>
        <v/>
      </c>
      <c r="X394" s="500" t="str">
        <f>IF(終値!A394="","",IFERROR(4*STDEVP(終値!AA394:AT394)/AVERAGE(終値!AA394:AT394),""))</f>
        <v/>
      </c>
      <c r="Y394" s="500" t="str">
        <f>IF(終値!A394="","",IFERROR(4*STDEVP(終値!AB394:AU394)/AVERAGE(終値!AB394:AU394),""))</f>
        <v/>
      </c>
      <c r="Z394" s="500" t="str">
        <f>IF(終値!A394="","",IFERROR(4*STDEVP(終値!AC394:AV394)/AVERAGE(終値!AC394:AV394),""))</f>
        <v/>
      </c>
      <c r="AA394" s="500" t="str">
        <f>IF(終値!A394="","",IFERROR(4*STDEVP(終値!AD394:AW394)/AVERAGE(終値!AD394:AW394),""))</f>
        <v/>
      </c>
      <c r="AB394" s="500" t="str">
        <f>IF(終値!A394="","",IFERROR(4*STDEVP(終値!AE394:AX394)/AVERAGE(終値!AE394:AX394),""))</f>
        <v/>
      </c>
      <c r="AC394" s="500" t="str">
        <f>IF(終値!A394="","",IFERROR(4*STDEVP(終値!AF394:AY394)/AVERAGE(終値!AF394:AY394),""))</f>
        <v/>
      </c>
      <c r="AD394" s="500" t="str">
        <f>IF(終値!A394="","",IFERROR(4*STDEVP(終値!AG394:AZ394)/AVERAGE(終値!AG394:AZ394),""))</f>
        <v/>
      </c>
      <c r="AE394" s="500" t="str">
        <f>IF(終値!A394="","",IFERROR(4*STDEVP(終値!AH394:BA394)/AVERAGE(終値!AH394:BA394),""))</f>
        <v/>
      </c>
      <c r="AF394" s="500" t="str">
        <f>IF(終値!A394="","",IFERROR(4*STDEVP(終値!AI394:BB394)/AVERAGE(終値!AI394:BB394),""))</f>
        <v/>
      </c>
      <c r="AG394" s="500" t="str">
        <f>IF(終値!A394="","",IFERROR(4*STDEVP(終値!AJ394:BC394)/AVERAGE(終値!AJ394:BC394),""))</f>
        <v/>
      </c>
      <c r="AH394" s="500" t="str">
        <f>IF(終値!A394="","",IFERROR(4*STDEVP(終値!AK394:BD394)/AVERAGE(終値!AK394:BD394),""))</f>
        <v/>
      </c>
      <c r="AI394" s="500" t="str">
        <f>IF(終値!A394="","",IFERROR(4*STDEVP(終値!AL394:BE394)/AVERAGE(終値!AL394:BE394),""))</f>
        <v/>
      </c>
      <c r="AJ394" s="500" t="str">
        <f>IF(終値!A394="","",IFERROR(4*STDEVP(終値!AM394:BF394)/AVERAGE(終値!AM394:BF394),""))</f>
        <v/>
      </c>
      <c r="AK394" s="500" t="str">
        <f>IF(終値!A394="","",IFERROR(4*STDEVP(終値!AN394:BG394)/AVERAGE(終値!AN394:BG394),""))</f>
        <v/>
      </c>
      <c r="AL394" s="500" t="str">
        <f>IF(終値!A394="","",IFERROR(4*STDEVP(終値!AO394:BH394)/AVERAGE(終値!AO394:BH394),""))</f>
        <v/>
      </c>
      <c r="AM394" s="500" t="str">
        <f>IF(終値!A394="","",IFERROR(4*STDEVP(終値!AP394:BI394)/AVERAGE(終値!AP394:BI394),""))</f>
        <v/>
      </c>
      <c r="AN394" s="500" t="str">
        <f>IF(終値!A394="","",IFERROR(4*STDEVP(終値!AQ394:BJ394)/AVERAGE(終値!AQ394:BJ394),""))</f>
        <v/>
      </c>
      <c r="AO394" s="500" t="str">
        <f>IF(終値!A394="","",IFERROR(4*STDEVP(終値!AR394:BK394)/AVERAGE(終値!AR394:BK394),""))</f>
        <v/>
      </c>
      <c r="AP394" s="500" t="str">
        <f>IF(終値!A394="","",IFERROR(4*STDEVP(終値!AS394:BL394)/AVERAGE(終値!AS394:BL394),""))</f>
        <v/>
      </c>
    </row>
    <row r="395" spans="1:42">
      <c r="A395" s="497" t="str">
        <f>IF(終値!A395="","",終値!A395)</f>
        <v/>
      </c>
      <c r="B395" s="500" t="str">
        <f>IF(終値!A395="","",IFERROR(4*STDEVP(終値!E395:X395)/AVERAGE(終値!E395:X395),""))</f>
        <v/>
      </c>
      <c r="C395" s="500" t="str">
        <f>IF(終値!A395="","",IFERROR(4*STDEVP(終値!F395:Y395)/AVERAGE(終値!F395:Y395),""))</f>
        <v/>
      </c>
      <c r="D395" s="500" t="str">
        <f>IF(終値!A395="","",IFERROR(4*STDEVP(終値!G395:Z395)/AVERAGE(終値!G395:Z395),""))</f>
        <v/>
      </c>
      <c r="E395" s="500" t="str">
        <f>IF(終値!A395="","",IFERROR(4*STDEVP(終値!H395:AA395)/AVERAGE(終値!H395:AA395),""))</f>
        <v/>
      </c>
      <c r="F395" s="500" t="str">
        <f>IF(終値!A395="","",IFERROR(4*STDEVP(終値!I395:AB395)/AVERAGE(終値!I395:AB395),""))</f>
        <v/>
      </c>
      <c r="G395" s="500" t="str">
        <f>IF(終値!A395="","",IFERROR(4*STDEVP(終値!J395:AC395)/AVERAGE(終値!J395:AC395),""))</f>
        <v/>
      </c>
      <c r="H395" s="500" t="str">
        <f>IF(終値!A395="","",IFERROR(4*STDEVP(終値!K395:AD395)/AVERAGE(終値!K395:AD395),""))</f>
        <v/>
      </c>
      <c r="I395" s="500" t="str">
        <f>IF(終値!A395="","",IFERROR(4*STDEVP(終値!L395:AE395)/AVERAGE(終値!L395:AE395),""))</f>
        <v/>
      </c>
      <c r="J395" s="500" t="str">
        <f>IF(終値!A395="","",IFERROR(4*STDEVP(終値!M395:AF395)/AVERAGE(終値!M395:AF395),""))</f>
        <v/>
      </c>
      <c r="K395" s="500" t="str">
        <f>IF(終値!A395="","",IFERROR(4*STDEVP(終値!N395:AG395)/AVERAGE(終値!N395:AG395),""))</f>
        <v/>
      </c>
      <c r="L395" s="500" t="str">
        <f>IF(終値!A395="","",IFERROR(4*STDEVP(終値!O395:AH395)/AVERAGE(終値!O395:AH395),""))</f>
        <v/>
      </c>
      <c r="M395" s="500" t="str">
        <f>IF(終値!A395="","",IFERROR(4*STDEVP(終値!P395:AI395)/AVERAGE(終値!P395:AI395),""))</f>
        <v/>
      </c>
      <c r="N395" s="500" t="str">
        <f>IF(終値!A395="","",IFERROR(4*STDEVP(終値!Q395:AJ395)/AVERAGE(終値!Q395:AJ395),""))</f>
        <v/>
      </c>
      <c r="O395" s="500" t="str">
        <f>IF(終値!A395="","",IFERROR(4*STDEVP(終値!R395:AK395)/AVERAGE(終値!R395:AK395),""))</f>
        <v/>
      </c>
      <c r="P395" s="500" t="str">
        <f>IF(終値!A395="","",IFERROR(4*STDEVP(終値!S395:AL395)/AVERAGE(終値!S395:AL395),""))</f>
        <v/>
      </c>
      <c r="Q395" s="500" t="str">
        <f>IF(終値!A395="","",IFERROR(4*STDEVP(終値!T395:AM395)/AVERAGE(終値!T395:AM395),""))</f>
        <v/>
      </c>
      <c r="R395" s="500" t="str">
        <f>IF(終値!A395="","",IFERROR(4*STDEVP(終値!U395:AN395)/AVERAGE(終値!U395:AN395),""))</f>
        <v/>
      </c>
      <c r="S395" s="500" t="str">
        <f>IF(終値!A395="","",IFERROR(4*STDEVP(終値!V395:AO395)/AVERAGE(終値!V395:AO395),""))</f>
        <v/>
      </c>
      <c r="T395" s="500" t="str">
        <f>IF(終値!A395="","",IFERROR(4*STDEVP(終値!W395:AP395)/AVERAGE(終値!W395:AP395),""))</f>
        <v/>
      </c>
      <c r="U395" s="500" t="str">
        <f>IF(終値!A395="","",IFERROR(4*STDEVP(終値!X395:AQ395)/AVERAGE(終値!X395:AQ395),""))</f>
        <v/>
      </c>
      <c r="V395" s="500" t="str">
        <f>IF(終値!A395="","",IFERROR(4*STDEVP(終値!Y395:AR395)/AVERAGE(終値!Y395:AR395),""))</f>
        <v/>
      </c>
      <c r="W395" s="500" t="str">
        <f>IF(終値!A395="","",IFERROR(4*STDEVP(終値!Z395:AS395)/AVERAGE(終値!Z395:AS395),""))</f>
        <v/>
      </c>
      <c r="X395" s="500" t="str">
        <f>IF(終値!A395="","",IFERROR(4*STDEVP(終値!AA395:AT395)/AVERAGE(終値!AA395:AT395),""))</f>
        <v/>
      </c>
      <c r="Y395" s="500" t="str">
        <f>IF(終値!A395="","",IFERROR(4*STDEVP(終値!AB395:AU395)/AVERAGE(終値!AB395:AU395),""))</f>
        <v/>
      </c>
      <c r="Z395" s="500" t="str">
        <f>IF(終値!A395="","",IFERROR(4*STDEVP(終値!AC395:AV395)/AVERAGE(終値!AC395:AV395),""))</f>
        <v/>
      </c>
      <c r="AA395" s="500" t="str">
        <f>IF(終値!A395="","",IFERROR(4*STDEVP(終値!AD395:AW395)/AVERAGE(終値!AD395:AW395),""))</f>
        <v/>
      </c>
      <c r="AB395" s="500" t="str">
        <f>IF(終値!A395="","",IFERROR(4*STDEVP(終値!AE395:AX395)/AVERAGE(終値!AE395:AX395),""))</f>
        <v/>
      </c>
      <c r="AC395" s="500" t="str">
        <f>IF(終値!A395="","",IFERROR(4*STDEVP(終値!AF395:AY395)/AVERAGE(終値!AF395:AY395),""))</f>
        <v/>
      </c>
      <c r="AD395" s="500" t="str">
        <f>IF(終値!A395="","",IFERROR(4*STDEVP(終値!AG395:AZ395)/AVERAGE(終値!AG395:AZ395),""))</f>
        <v/>
      </c>
      <c r="AE395" s="500" t="str">
        <f>IF(終値!A395="","",IFERROR(4*STDEVP(終値!AH395:BA395)/AVERAGE(終値!AH395:BA395),""))</f>
        <v/>
      </c>
      <c r="AF395" s="500" t="str">
        <f>IF(終値!A395="","",IFERROR(4*STDEVP(終値!AI395:BB395)/AVERAGE(終値!AI395:BB395),""))</f>
        <v/>
      </c>
      <c r="AG395" s="500" t="str">
        <f>IF(終値!A395="","",IFERROR(4*STDEVP(終値!AJ395:BC395)/AVERAGE(終値!AJ395:BC395),""))</f>
        <v/>
      </c>
      <c r="AH395" s="500" t="str">
        <f>IF(終値!A395="","",IFERROR(4*STDEVP(終値!AK395:BD395)/AVERAGE(終値!AK395:BD395),""))</f>
        <v/>
      </c>
      <c r="AI395" s="500" t="str">
        <f>IF(終値!A395="","",IFERROR(4*STDEVP(終値!AL395:BE395)/AVERAGE(終値!AL395:BE395),""))</f>
        <v/>
      </c>
      <c r="AJ395" s="500" t="str">
        <f>IF(終値!A395="","",IFERROR(4*STDEVP(終値!AM395:BF395)/AVERAGE(終値!AM395:BF395),""))</f>
        <v/>
      </c>
      <c r="AK395" s="500" t="str">
        <f>IF(終値!A395="","",IFERROR(4*STDEVP(終値!AN395:BG395)/AVERAGE(終値!AN395:BG395),""))</f>
        <v/>
      </c>
      <c r="AL395" s="500" t="str">
        <f>IF(終値!A395="","",IFERROR(4*STDEVP(終値!AO395:BH395)/AVERAGE(終値!AO395:BH395),""))</f>
        <v/>
      </c>
      <c r="AM395" s="500" t="str">
        <f>IF(終値!A395="","",IFERROR(4*STDEVP(終値!AP395:BI395)/AVERAGE(終値!AP395:BI395),""))</f>
        <v/>
      </c>
      <c r="AN395" s="500" t="str">
        <f>IF(終値!A395="","",IFERROR(4*STDEVP(終値!AQ395:BJ395)/AVERAGE(終値!AQ395:BJ395),""))</f>
        <v/>
      </c>
      <c r="AO395" s="500" t="str">
        <f>IF(終値!A395="","",IFERROR(4*STDEVP(終値!AR395:BK395)/AVERAGE(終値!AR395:BK395),""))</f>
        <v/>
      </c>
      <c r="AP395" s="500" t="str">
        <f>IF(終値!A395="","",IFERROR(4*STDEVP(終値!AS395:BL395)/AVERAGE(終値!AS395:BL395),""))</f>
        <v/>
      </c>
    </row>
    <row r="396" spans="1:42">
      <c r="A396" s="497" t="str">
        <f>IF(終値!A396="","",終値!A396)</f>
        <v/>
      </c>
      <c r="B396" s="500" t="str">
        <f>IF(終値!A396="","",IFERROR(4*STDEVP(終値!E396:X396)/AVERAGE(終値!E396:X396),""))</f>
        <v/>
      </c>
      <c r="C396" s="500" t="str">
        <f>IF(終値!A396="","",IFERROR(4*STDEVP(終値!F396:Y396)/AVERAGE(終値!F396:Y396),""))</f>
        <v/>
      </c>
      <c r="D396" s="500" t="str">
        <f>IF(終値!A396="","",IFERROR(4*STDEVP(終値!G396:Z396)/AVERAGE(終値!G396:Z396),""))</f>
        <v/>
      </c>
      <c r="E396" s="500" t="str">
        <f>IF(終値!A396="","",IFERROR(4*STDEVP(終値!H396:AA396)/AVERAGE(終値!H396:AA396),""))</f>
        <v/>
      </c>
      <c r="F396" s="500" t="str">
        <f>IF(終値!A396="","",IFERROR(4*STDEVP(終値!I396:AB396)/AVERAGE(終値!I396:AB396),""))</f>
        <v/>
      </c>
      <c r="G396" s="500" t="str">
        <f>IF(終値!A396="","",IFERROR(4*STDEVP(終値!J396:AC396)/AVERAGE(終値!J396:AC396),""))</f>
        <v/>
      </c>
      <c r="H396" s="500" t="str">
        <f>IF(終値!A396="","",IFERROR(4*STDEVP(終値!K396:AD396)/AVERAGE(終値!K396:AD396),""))</f>
        <v/>
      </c>
      <c r="I396" s="500" t="str">
        <f>IF(終値!A396="","",IFERROR(4*STDEVP(終値!L396:AE396)/AVERAGE(終値!L396:AE396),""))</f>
        <v/>
      </c>
      <c r="J396" s="500" t="str">
        <f>IF(終値!A396="","",IFERROR(4*STDEVP(終値!M396:AF396)/AVERAGE(終値!M396:AF396),""))</f>
        <v/>
      </c>
      <c r="K396" s="500" t="str">
        <f>IF(終値!A396="","",IFERROR(4*STDEVP(終値!N396:AG396)/AVERAGE(終値!N396:AG396),""))</f>
        <v/>
      </c>
      <c r="L396" s="500" t="str">
        <f>IF(終値!A396="","",IFERROR(4*STDEVP(終値!O396:AH396)/AVERAGE(終値!O396:AH396),""))</f>
        <v/>
      </c>
      <c r="M396" s="500" t="str">
        <f>IF(終値!A396="","",IFERROR(4*STDEVP(終値!P396:AI396)/AVERAGE(終値!P396:AI396),""))</f>
        <v/>
      </c>
      <c r="N396" s="500" t="str">
        <f>IF(終値!A396="","",IFERROR(4*STDEVP(終値!Q396:AJ396)/AVERAGE(終値!Q396:AJ396),""))</f>
        <v/>
      </c>
      <c r="O396" s="500" t="str">
        <f>IF(終値!A396="","",IFERROR(4*STDEVP(終値!R396:AK396)/AVERAGE(終値!R396:AK396),""))</f>
        <v/>
      </c>
      <c r="P396" s="500" t="str">
        <f>IF(終値!A396="","",IFERROR(4*STDEVP(終値!S396:AL396)/AVERAGE(終値!S396:AL396),""))</f>
        <v/>
      </c>
      <c r="Q396" s="500" t="str">
        <f>IF(終値!A396="","",IFERROR(4*STDEVP(終値!T396:AM396)/AVERAGE(終値!T396:AM396),""))</f>
        <v/>
      </c>
      <c r="R396" s="500" t="str">
        <f>IF(終値!A396="","",IFERROR(4*STDEVP(終値!U396:AN396)/AVERAGE(終値!U396:AN396),""))</f>
        <v/>
      </c>
      <c r="S396" s="500" t="str">
        <f>IF(終値!A396="","",IFERROR(4*STDEVP(終値!V396:AO396)/AVERAGE(終値!V396:AO396),""))</f>
        <v/>
      </c>
      <c r="T396" s="500" t="str">
        <f>IF(終値!A396="","",IFERROR(4*STDEVP(終値!W396:AP396)/AVERAGE(終値!W396:AP396),""))</f>
        <v/>
      </c>
      <c r="U396" s="500" t="str">
        <f>IF(終値!A396="","",IFERROR(4*STDEVP(終値!X396:AQ396)/AVERAGE(終値!X396:AQ396),""))</f>
        <v/>
      </c>
      <c r="V396" s="500" t="str">
        <f>IF(終値!A396="","",IFERROR(4*STDEVP(終値!Y396:AR396)/AVERAGE(終値!Y396:AR396),""))</f>
        <v/>
      </c>
      <c r="W396" s="500" t="str">
        <f>IF(終値!A396="","",IFERROR(4*STDEVP(終値!Z396:AS396)/AVERAGE(終値!Z396:AS396),""))</f>
        <v/>
      </c>
      <c r="X396" s="500" t="str">
        <f>IF(終値!A396="","",IFERROR(4*STDEVP(終値!AA396:AT396)/AVERAGE(終値!AA396:AT396),""))</f>
        <v/>
      </c>
      <c r="Y396" s="500" t="str">
        <f>IF(終値!A396="","",IFERROR(4*STDEVP(終値!AB396:AU396)/AVERAGE(終値!AB396:AU396),""))</f>
        <v/>
      </c>
      <c r="Z396" s="500" t="str">
        <f>IF(終値!A396="","",IFERROR(4*STDEVP(終値!AC396:AV396)/AVERAGE(終値!AC396:AV396),""))</f>
        <v/>
      </c>
      <c r="AA396" s="500" t="str">
        <f>IF(終値!A396="","",IFERROR(4*STDEVP(終値!AD396:AW396)/AVERAGE(終値!AD396:AW396),""))</f>
        <v/>
      </c>
      <c r="AB396" s="500" t="str">
        <f>IF(終値!A396="","",IFERROR(4*STDEVP(終値!AE396:AX396)/AVERAGE(終値!AE396:AX396),""))</f>
        <v/>
      </c>
      <c r="AC396" s="500" t="str">
        <f>IF(終値!A396="","",IFERROR(4*STDEVP(終値!AF396:AY396)/AVERAGE(終値!AF396:AY396),""))</f>
        <v/>
      </c>
      <c r="AD396" s="500" t="str">
        <f>IF(終値!A396="","",IFERROR(4*STDEVP(終値!AG396:AZ396)/AVERAGE(終値!AG396:AZ396),""))</f>
        <v/>
      </c>
      <c r="AE396" s="500" t="str">
        <f>IF(終値!A396="","",IFERROR(4*STDEVP(終値!AH396:BA396)/AVERAGE(終値!AH396:BA396),""))</f>
        <v/>
      </c>
      <c r="AF396" s="500" t="str">
        <f>IF(終値!A396="","",IFERROR(4*STDEVP(終値!AI396:BB396)/AVERAGE(終値!AI396:BB396),""))</f>
        <v/>
      </c>
      <c r="AG396" s="500" t="str">
        <f>IF(終値!A396="","",IFERROR(4*STDEVP(終値!AJ396:BC396)/AVERAGE(終値!AJ396:BC396),""))</f>
        <v/>
      </c>
      <c r="AH396" s="500" t="str">
        <f>IF(終値!A396="","",IFERROR(4*STDEVP(終値!AK396:BD396)/AVERAGE(終値!AK396:BD396),""))</f>
        <v/>
      </c>
      <c r="AI396" s="500" t="str">
        <f>IF(終値!A396="","",IFERROR(4*STDEVP(終値!AL396:BE396)/AVERAGE(終値!AL396:BE396),""))</f>
        <v/>
      </c>
      <c r="AJ396" s="500" t="str">
        <f>IF(終値!A396="","",IFERROR(4*STDEVP(終値!AM396:BF396)/AVERAGE(終値!AM396:BF396),""))</f>
        <v/>
      </c>
      <c r="AK396" s="500" t="str">
        <f>IF(終値!A396="","",IFERROR(4*STDEVP(終値!AN396:BG396)/AVERAGE(終値!AN396:BG396),""))</f>
        <v/>
      </c>
      <c r="AL396" s="500" t="str">
        <f>IF(終値!A396="","",IFERROR(4*STDEVP(終値!AO396:BH396)/AVERAGE(終値!AO396:BH396),""))</f>
        <v/>
      </c>
      <c r="AM396" s="500" t="str">
        <f>IF(終値!A396="","",IFERROR(4*STDEVP(終値!AP396:BI396)/AVERAGE(終値!AP396:BI396),""))</f>
        <v/>
      </c>
      <c r="AN396" s="500" t="str">
        <f>IF(終値!A396="","",IFERROR(4*STDEVP(終値!AQ396:BJ396)/AVERAGE(終値!AQ396:BJ396),""))</f>
        <v/>
      </c>
      <c r="AO396" s="500" t="str">
        <f>IF(終値!A396="","",IFERROR(4*STDEVP(終値!AR396:BK396)/AVERAGE(終値!AR396:BK396),""))</f>
        <v/>
      </c>
      <c r="AP396" s="500" t="str">
        <f>IF(終値!A396="","",IFERROR(4*STDEVP(終値!AS396:BL396)/AVERAGE(終値!AS396:BL396),""))</f>
        <v/>
      </c>
    </row>
    <row r="397" spans="1:42">
      <c r="A397" s="497" t="str">
        <f>IF(終値!A397="","",終値!A397)</f>
        <v/>
      </c>
      <c r="B397" s="500" t="str">
        <f>IF(終値!A397="","",IFERROR(4*STDEVP(終値!E397:X397)/AVERAGE(終値!E397:X397),""))</f>
        <v/>
      </c>
      <c r="C397" s="500" t="str">
        <f>IF(終値!A397="","",IFERROR(4*STDEVP(終値!F397:Y397)/AVERAGE(終値!F397:Y397),""))</f>
        <v/>
      </c>
      <c r="D397" s="500" t="str">
        <f>IF(終値!A397="","",IFERROR(4*STDEVP(終値!G397:Z397)/AVERAGE(終値!G397:Z397),""))</f>
        <v/>
      </c>
      <c r="E397" s="500" t="str">
        <f>IF(終値!A397="","",IFERROR(4*STDEVP(終値!H397:AA397)/AVERAGE(終値!H397:AA397),""))</f>
        <v/>
      </c>
      <c r="F397" s="500" t="str">
        <f>IF(終値!A397="","",IFERROR(4*STDEVP(終値!I397:AB397)/AVERAGE(終値!I397:AB397),""))</f>
        <v/>
      </c>
      <c r="G397" s="500" t="str">
        <f>IF(終値!A397="","",IFERROR(4*STDEVP(終値!J397:AC397)/AVERAGE(終値!J397:AC397),""))</f>
        <v/>
      </c>
      <c r="H397" s="500" t="str">
        <f>IF(終値!A397="","",IFERROR(4*STDEVP(終値!K397:AD397)/AVERAGE(終値!K397:AD397),""))</f>
        <v/>
      </c>
      <c r="I397" s="500" t="str">
        <f>IF(終値!A397="","",IFERROR(4*STDEVP(終値!L397:AE397)/AVERAGE(終値!L397:AE397),""))</f>
        <v/>
      </c>
      <c r="J397" s="500" t="str">
        <f>IF(終値!A397="","",IFERROR(4*STDEVP(終値!M397:AF397)/AVERAGE(終値!M397:AF397),""))</f>
        <v/>
      </c>
      <c r="K397" s="500" t="str">
        <f>IF(終値!A397="","",IFERROR(4*STDEVP(終値!N397:AG397)/AVERAGE(終値!N397:AG397),""))</f>
        <v/>
      </c>
      <c r="L397" s="500" t="str">
        <f>IF(終値!A397="","",IFERROR(4*STDEVP(終値!O397:AH397)/AVERAGE(終値!O397:AH397),""))</f>
        <v/>
      </c>
      <c r="M397" s="500" t="str">
        <f>IF(終値!A397="","",IFERROR(4*STDEVP(終値!P397:AI397)/AVERAGE(終値!P397:AI397),""))</f>
        <v/>
      </c>
      <c r="N397" s="500" t="str">
        <f>IF(終値!A397="","",IFERROR(4*STDEVP(終値!Q397:AJ397)/AVERAGE(終値!Q397:AJ397),""))</f>
        <v/>
      </c>
      <c r="O397" s="500" t="str">
        <f>IF(終値!A397="","",IFERROR(4*STDEVP(終値!R397:AK397)/AVERAGE(終値!R397:AK397),""))</f>
        <v/>
      </c>
      <c r="P397" s="500" t="str">
        <f>IF(終値!A397="","",IFERROR(4*STDEVP(終値!S397:AL397)/AVERAGE(終値!S397:AL397),""))</f>
        <v/>
      </c>
      <c r="Q397" s="500" t="str">
        <f>IF(終値!A397="","",IFERROR(4*STDEVP(終値!T397:AM397)/AVERAGE(終値!T397:AM397),""))</f>
        <v/>
      </c>
      <c r="R397" s="500" t="str">
        <f>IF(終値!A397="","",IFERROR(4*STDEVP(終値!U397:AN397)/AVERAGE(終値!U397:AN397),""))</f>
        <v/>
      </c>
      <c r="S397" s="500" t="str">
        <f>IF(終値!A397="","",IFERROR(4*STDEVP(終値!V397:AO397)/AVERAGE(終値!V397:AO397),""))</f>
        <v/>
      </c>
      <c r="T397" s="500" t="str">
        <f>IF(終値!A397="","",IFERROR(4*STDEVP(終値!W397:AP397)/AVERAGE(終値!W397:AP397),""))</f>
        <v/>
      </c>
      <c r="U397" s="500" t="str">
        <f>IF(終値!A397="","",IFERROR(4*STDEVP(終値!X397:AQ397)/AVERAGE(終値!X397:AQ397),""))</f>
        <v/>
      </c>
      <c r="V397" s="500" t="str">
        <f>IF(終値!A397="","",IFERROR(4*STDEVP(終値!Y397:AR397)/AVERAGE(終値!Y397:AR397),""))</f>
        <v/>
      </c>
      <c r="W397" s="500" t="str">
        <f>IF(終値!A397="","",IFERROR(4*STDEVP(終値!Z397:AS397)/AVERAGE(終値!Z397:AS397),""))</f>
        <v/>
      </c>
      <c r="X397" s="500" t="str">
        <f>IF(終値!A397="","",IFERROR(4*STDEVP(終値!AA397:AT397)/AVERAGE(終値!AA397:AT397),""))</f>
        <v/>
      </c>
      <c r="Y397" s="500" t="str">
        <f>IF(終値!A397="","",IFERROR(4*STDEVP(終値!AB397:AU397)/AVERAGE(終値!AB397:AU397),""))</f>
        <v/>
      </c>
      <c r="Z397" s="500" t="str">
        <f>IF(終値!A397="","",IFERROR(4*STDEVP(終値!AC397:AV397)/AVERAGE(終値!AC397:AV397),""))</f>
        <v/>
      </c>
      <c r="AA397" s="500" t="str">
        <f>IF(終値!A397="","",IFERROR(4*STDEVP(終値!AD397:AW397)/AVERAGE(終値!AD397:AW397),""))</f>
        <v/>
      </c>
      <c r="AB397" s="500" t="str">
        <f>IF(終値!A397="","",IFERROR(4*STDEVP(終値!AE397:AX397)/AVERAGE(終値!AE397:AX397),""))</f>
        <v/>
      </c>
      <c r="AC397" s="500" t="str">
        <f>IF(終値!A397="","",IFERROR(4*STDEVP(終値!AF397:AY397)/AVERAGE(終値!AF397:AY397),""))</f>
        <v/>
      </c>
      <c r="AD397" s="500" t="str">
        <f>IF(終値!A397="","",IFERROR(4*STDEVP(終値!AG397:AZ397)/AVERAGE(終値!AG397:AZ397),""))</f>
        <v/>
      </c>
      <c r="AE397" s="500" t="str">
        <f>IF(終値!A397="","",IFERROR(4*STDEVP(終値!AH397:BA397)/AVERAGE(終値!AH397:BA397),""))</f>
        <v/>
      </c>
      <c r="AF397" s="500" t="str">
        <f>IF(終値!A397="","",IFERROR(4*STDEVP(終値!AI397:BB397)/AVERAGE(終値!AI397:BB397),""))</f>
        <v/>
      </c>
      <c r="AG397" s="500" t="str">
        <f>IF(終値!A397="","",IFERROR(4*STDEVP(終値!AJ397:BC397)/AVERAGE(終値!AJ397:BC397),""))</f>
        <v/>
      </c>
      <c r="AH397" s="500" t="str">
        <f>IF(終値!A397="","",IFERROR(4*STDEVP(終値!AK397:BD397)/AVERAGE(終値!AK397:BD397),""))</f>
        <v/>
      </c>
      <c r="AI397" s="500" t="str">
        <f>IF(終値!A397="","",IFERROR(4*STDEVP(終値!AL397:BE397)/AVERAGE(終値!AL397:BE397),""))</f>
        <v/>
      </c>
      <c r="AJ397" s="500" t="str">
        <f>IF(終値!A397="","",IFERROR(4*STDEVP(終値!AM397:BF397)/AVERAGE(終値!AM397:BF397),""))</f>
        <v/>
      </c>
      <c r="AK397" s="500" t="str">
        <f>IF(終値!A397="","",IFERROR(4*STDEVP(終値!AN397:BG397)/AVERAGE(終値!AN397:BG397),""))</f>
        <v/>
      </c>
      <c r="AL397" s="500" t="str">
        <f>IF(終値!A397="","",IFERROR(4*STDEVP(終値!AO397:BH397)/AVERAGE(終値!AO397:BH397),""))</f>
        <v/>
      </c>
      <c r="AM397" s="500" t="str">
        <f>IF(終値!A397="","",IFERROR(4*STDEVP(終値!AP397:BI397)/AVERAGE(終値!AP397:BI397),""))</f>
        <v/>
      </c>
      <c r="AN397" s="500" t="str">
        <f>IF(終値!A397="","",IFERROR(4*STDEVP(終値!AQ397:BJ397)/AVERAGE(終値!AQ397:BJ397),""))</f>
        <v/>
      </c>
      <c r="AO397" s="500" t="str">
        <f>IF(終値!A397="","",IFERROR(4*STDEVP(終値!AR397:BK397)/AVERAGE(終値!AR397:BK397),""))</f>
        <v/>
      </c>
      <c r="AP397" s="500" t="str">
        <f>IF(終値!A397="","",IFERROR(4*STDEVP(終値!AS397:BL397)/AVERAGE(終値!AS397:BL397),""))</f>
        <v/>
      </c>
    </row>
    <row r="398" spans="1:42">
      <c r="A398" s="497" t="str">
        <f>IF(終値!A398="","",終値!A398)</f>
        <v/>
      </c>
      <c r="B398" s="500" t="str">
        <f>IF(終値!A398="","",IFERROR(4*STDEVP(終値!E398:X398)/AVERAGE(終値!E398:X398),""))</f>
        <v/>
      </c>
      <c r="C398" s="500" t="str">
        <f>IF(終値!A398="","",IFERROR(4*STDEVP(終値!F398:Y398)/AVERAGE(終値!F398:Y398),""))</f>
        <v/>
      </c>
      <c r="D398" s="500" t="str">
        <f>IF(終値!A398="","",IFERROR(4*STDEVP(終値!G398:Z398)/AVERAGE(終値!G398:Z398),""))</f>
        <v/>
      </c>
      <c r="E398" s="500" t="str">
        <f>IF(終値!A398="","",IFERROR(4*STDEVP(終値!H398:AA398)/AVERAGE(終値!H398:AA398),""))</f>
        <v/>
      </c>
      <c r="F398" s="500" t="str">
        <f>IF(終値!A398="","",IFERROR(4*STDEVP(終値!I398:AB398)/AVERAGE(終値!I398:AB398),""))</f>
        <v/>
      </c>
      <c r="G398" s="500" t="str">
        <f>IF(終値!A398="","",IFERROR(4*STDEVP(終値!J398:AC398)/AVERAGE(終値!J398:AC398),""))</f>
        <v/>
      </c>
      <c r="H398" s="500" t="str">
        <f>IF(終値!A398="","",IFERROR(4*STDEVP(終値!K398:AD398)/AVERAGE(終値!K398:AD398),""))</f>
        <v/>
      </c>
      <c r="I398" s="500" t="str">
        <f>IF(終値!A398="","",IFERROR(4*STDEVP(終値!L398:AE398)/AVERAGE(終値!L398:AE398),""))</f>
        <v/>
      </c>
      <c r="J398" s="500" t="str">
        <f>IF(終値!A398="","",IFERROR(4*STDEVP(終値!M398:AF398)/AVERAGE(終値!M398:AF398),""))</f>
        <v/>
      </c>
      <c r="K398" s="500" t="str">
        <f>IF(終値!A398="","",IFERROR(4*STDEVP(終値!N398:AG398)/AVERAGE(終値!N398:AG398),""))</f>
        <v/>
      </c>
      <c r="L398" s="500" t="str">
        <f>IF(終値!A398="","",IFERROR(4*STDEVP(終値!O398:AH398)/AVERAGE(終値!O398:AH398),""))</f>
        <v/>
      </c>
      <c r="M398" s="500" t="str">
        <f>IF(終値!A398="","",IFERROR(4*STDEVP(終値!P398:AI398)/AVERAGE(終値!P398:AI398),""))</f>
        <v/>
      </c>
      <c r="N398" s="500" t="str">
        <f>IF(終値!A398="","",IFERROR(4*STDEVP(終値!Q398:AJ398)/AVERAGE(終値!Q398:AJ398),""))</f>
        <v/>
      </c>
      <c r="O398" s="500" t="str">
        <f>IF(終値!A398="","",IFERROR(4*STDEVP(終値!R398:AK398)/AVERAGE(終値!R398:AK398),""))</f>
        <v/>
      </c>
      <c r="P398" s="500" t="str">
        <f>IF(終値!A398="","",IFERROR(4*STDEVP(終値!S398:AL398)/AVERAGE(終値!S398:AL398),""))</f>
        <v/>
      </c>
      <c r="Q398" s="500" t="str">
        <f>IF(終値!A398="","",IFERROR(4*STDEVP(終値!T398:AM398)/AVERAGE(終値!T398:AM398),""))</f>
        <v/>
      </c>
      <c r="R398" s="500" t="str">
        <f>IF(終値!A398="","",IFERROR(4*STDEVP(終値!U398:AN398)/AVERAGE(終値!U398:AN398),""))</f>
        <v/>
      </c>
      <c r="S398" s="500" t="str">
        <f>IF(終値!A398="","",IFERROR(4*STDEVP(終値!V398:AO398)/AVERAGE(終値!V398:AO398),""))</f>
        <v/>
      </c>
      <c r="T398" s="500" t="str">
        <f>IF(終値!A398="","",IFERROR(4*STDEVP(終値!W398:AP398)/AVERAGE(終値!W398:AP398),""))</f>
        <v/>
      </c>
      <c r="U398" s="500" t="str">
        <f>IF(終値!A398="","",IFERROR(4*STDEVP(終値!X398:AQ398)/AVERAGE(終値!X398:AQ398),""))</f>
        <v/>
      </c>
      <c r="V398" s="500" t="str">
        <f>IF(終値!A398="","",IFERROR(4*STDEVP(終値!Y398:AR398)/AVERAGE(終値!Y398:AR398),""))</f>
        <v/>
      </c>
      <c r="W398" s="500" t="str">
        <f>IF(終値!A398="","",IFERROR(4*STDEVP(終値!Z398:AS398)/AVERAGE(終値!Z398:AS398),""))</f>
        <v/>
      </c>
      <c r="X398" s="500" t="str">
        <f>IF(終値!A398="","",IFERROR(4*STDEVP(終値!AA398:AT398)/AVERAGE(終値!AA398:AT398),""))</f>
        <v/>
      </c>
      <c r="Y398" s="500" t="str">
        <f>IF(終値!A398="","",IFERROR(4*STDEVP(終値!AB398:AU398)/AVERAGE(終値!AB398:AU398),""))</f>
        <v/>
      </c>
      <c r="Z398" s="500" t="str">
        <f>IF(終値!A398="","",IFERROR(4*STDEVP(終値!AC398:AV398)/AVERAGE(終値!AC398:AV398),""))</f>
        <v/>
      </c>
      <c r="AA398" s="500" t="str">
        <f>IF(終値!A398="","",IFERROR(4*STDEVP(終値!AD398:AW398)/AVERAGE(終値!AD398:AW398),""))</f>
        <v/>
      </c>
      <c r="AB398" s="500" t="str">
        <f>IF(終値!A398="","",IFERROR(4*STDEVP(終値!AE398:AX398)/AVERAGE(終値!AE398:AX398),""))</f>
        <v/>
      </c>
      <c r="AC398" s="500" t="str">
        <f>IF(終値!A398="","",IFERROR(4*STDEVP(終値!AF398:AY398)/AVERAGE(終値!AF398:AY398),""))</f>
        <v/>
      </c>
      <c r="AD398" s="500" t="str">
        <f>IF(終値!A398="","",IFERROR(4*STDEVP(終値!AG398:AZ398)/AVERAGE(終値!AG398:AZ398),""))</f>
        <v/>
      </c>
      <c r="AE398" s="500" t="str">
        <f>IF(終値!A398="","",IFERROR(4*STDEVP(終値!AH398:BA398)/AVERAGE(終値!AH398:BA398),""))</f>
        <v/>
      </c>
      <c r="AF398" s="500" t="str">
        <f>IF(終値!A398="","",IFERROR(4*STDEVP(終値!AI398:BB398)/AVERAGE(終値!AI398:BB398),""))</f>
        <v/>
      </c>
      <c r="AG398" s="500" t="str">
        <f>IF(終値!A398="","",IFERROR(4*STDEVP(終値!AJ398:BC398)/AVERAGE(終値!AJ398:BC398),""))</f>
        <v/>
      </c>
      <c r="AH398" s="500" t="str">
        <f>IF(終値!A398="","",IFERROR(4*STDEVP(終値!AK398:BD398)/AVERAGE(終値!AK398:BD398),""))</f>
        <v/>
      </c>
      <c r="AI398" s="500" t="str">
        <f>IF(終値!A398="","",IFERROR(4*STDEVP(終値!AL398:BE398)/AVERAGE(終値!AL398:BE398),""))</f>
        <v/>
      </c>
      <c r="AJ398" s="500" t="str">
        <f>IF(終値!A398="","",IFERROR(4*STDEVP(終値!AM398:BF398)/AVERAGE(終値!AM398:BF398),""))</f>
        <v/>
      </c>
      <c r="AK398" s="500" t="str">
        <f>IF(終値!A398="","",IFERROR(4*STDEVP(終値!AN398:BG398)/AVERAGE(終値!AN398:BG398),""))</f>
        <v/>
      </c>
      <c r="AL398" s="500" t="str">
        <f>IF(終値!A398="","",IFERROR(4*STDEVP(終値!AO398:BH398)/AVERAGE(終値!AO398:BH398),""))</f>
        <v/>
      </c>
      <c r="AM398" s="500" t="str">
        <f>IF(終値!A398="","",IFERROR(4*STDEVP(終値!AP398:BI398)/AVERAGE(終値!AP398:BI398),""))</f>
        <v/>
      </c>
      <c r="AN398" s="500" t="str">
        <f>IF(終値!A398="","",IFERROR(4*STDEVP(終値!AQ398:BJ398)/AVERAGE(終値!AQ398:BJ398),""))</f>
        <v/>
      </c>
      <c r="AO398" s="500" t="str">
        <f>IF(終値!A398="","",IFERROR(4*STDEVP(終値!AR398:BK398)/AVERAGE(終値!AR398:BK398),""))</f>
        <v/>
      </c>
      <c r="AP398" s="500" t="str">
        <f>IF(終値!A398="","",IFERROR(4*STDEVP(終値!AS398:BL398)/AVERAGE(終値!AS398:BL398),""))</f>
        <v/>
      </c>
    </row>
    <row r="399" spans="1:42">
      <c r="A399" s="497" t="str">
        <f>IF(終値!A399="","",終値!A399)</f>
        <v/>
      </c>
      <c r="B399" s="500" t="str">
        <f>IF(終値!A399="","",IFERROR(4*STDEVP(終値!E399:X399)/AVERAGE(終値!E399:X399),""))</f>
        <v/>
      </c>
      <c r="C399" s="500" t="str">
        <f>IF(終値!A399="","",IFERROR(4*STDEVP(終値!F399:Y399)/AVERAGE(終値!F399:Y399),""))</f>
        <v/>
      </c>
      <c r="D399" s="500" t="str">
        <f>IF(終値!A399="","",IFERROR(4*STDEVP(終値!G399:Z399)/AVERAGE(終値!G399:Z399),""))</f>
        <v/>
      </c>
      <c r="E399" s="500" t="str">
        <f>IF(終値!A399="","",IFERROR(4*STDEVP(終値!H399:AA399)/AVERAGE(終値!H399:AA399),""))</f>
        <v/>
      </c>
      <c r="F399" s="500" t="str">
        <f>IF(終値!A399="","",IFERROR(4*STDEVP(終値!I399:AB399)/AVERAGE(終値!I399:AB399),""))</f>
        <v/>
      </c>
      <c r="G399" s="500" t="str">
        <f>IF(終値!A399="","",IFERROR(4*STDEVP(終値!J399:AC399)/AVERAGE(終値!J399:AC399),""))</f>
        <v/>
      </c>
      <c r="H399" s="500" t="str">
        <f>IF(終値!A399="","",IFERROR(4*STDEVP(終値!K399:AD399)/AVERAGE(終値!K399:AD399),""))</f>
        <v/>
      </c>
      <c r="I399" s="500" t="str">
        <f>IF(終値!A399="","",IFERROR(4*STDEVP(終値!L399:AE399)/AVERAGE(終値!L399:AE399),""))</f>
        <v/>
      </c>
      <c r="J399" s="500" t="str">
        <f>IF(終値!A399="","",IFERROR(4*STDEVP(終値!M399:AF399)/AVERAGE(終値!M399:AF399),""))</f>
        <v/>
      </c>
      <c r="K399" s="500" t="str">
        <f>IF(終値!A399="","",IFERROR(4*STDEVP(終値!N399:AG399)/AVERAGE(終値!N399:AG399),""))</f>
        <v/>
      </c>
      <c r="L399" s="500" t="str">
        <f>IF(終値!A399="","",IFERROR(4*STDEVP(終値!O399:AH399)/AVERAGE(終値!O399:AH399),""))</f>
        <v/>
      </c>
      <c r="M399" s="500" t="str">
        <f>IF(終値!A399="","",IFERROR(4*STDEVP(終値!P399:AI399)/AVERAGE(終値!P399:AI399),""))</f>
        <v/>
      </c>
      <c r="N399" s="500" t="str">
        <f>IF(終値!A399="","",IFERROR(4*STDEVP(終値!Q399:AJ399)/AVERAGE(終値!Q399:AJ399),""))</f>
        <v/>
      </c>
      <c r="O399" s="500" t="str">
        <f>IF(終値!A399="","",IFERROR(4*STDEVP(終値!R399:AK399)/AVERAGE(終値!R399:AK399),""))</f>
        <v/>
      </c>
      <c r="P399" s="500" t="str">
        <f>IF(終値!A399="","",IFERROR(4*STDEVP(終値!S399:AL399)/AVERAGE(終値!S399:AL399),""))</f>
        <v/>
      </c>
      <c r="Q399" s="500" t="str">
        <f>IF(終値!A399="","",IFERROR(4*STDEVP(終値!T399:AM399)/AVERAGE(終値!T399:AM399),""))</f>
        <v/>
      </c>
      <c r="R399" s="500" t="str">
        <f>IF(終値!A399="","",IFERROR(4*STDEVP(終値!U399:AN399)/AVERAGE(終値!U399:AN399),""))</f>
        <v/>
      </c>
      <c r="S399" s="500" t="str">
        <f>IF(終値!A399="","",IFERROR(4*STDEVP(終値!V399:AO399)/AVERAGE(終値!V399:AO399),""))</f>
        <v/>
      </c>
      <c r="T399" s="500" t="str">
        <f>IF(終値!A399="","",IFERROR(4*STDEVP(終値!W399:AP399)/AVERAGE(終値!W399:AP399),""))</f>
        <v/>
      </c>
      <c r="U399" s="500" t="str">
        <f>IF(終値!A399="","",IFERROR(4*STDEVP(終値!X399:AQ399)/AVERAGE(終値!X399:AQ399),""))</f>
        <v/>
      </c>
      <c r="V399" s="500" t="str">
        <f>IF(終値!A399="","",IFERROR(4*STDEVP(終値!Y399:AR399)/AVERAGE(終値!Y399:AR399),""))</f>
        <v/>
      </c>
      <c r="W399" s="500" t="str">
        <f>IF(終値!A399="","",IFERROR(4*STDEVP(終値!Z399:AS399)/AVERAGE(終値!Z399:AS399),""))</f>
        <v/>
      </c>
      <c r="X399" s="500" t="str">
        <f>IF(終値!A399="","",IFERROR(4*STDEVP(終値!AA399:AT399)/AVERAGE(終値!AA399:AT399),""))</f>
        <v/>
      </c>
      <c r="Y399" s="500" t="str">
        <f>IF(終値!A399="","",IFERROR(4*STDEVP(終値!AB399:AU399)/AVERAGE(終値!AB399:AU399),""))</f>
        <v/>
      </c>
      <c r="Z399" s="500" t="str">
        <f>IF(終値!A399="","",IFERROR(4*STDEVP(終値!AC399:AV399)/AVERAGE(終値!AC399:AV399),""))</f>
        <v/>
      </c>
      <c r="AA399" s="500" t="str">
        <f>IF(終値!A399="","",IFERROR(4*STDEVP(終値!AD399:AW399)/AVERAGE(終値!AD399:AW399),""))</f>
        <v/>
      </c>
      <c r="AB399" s="500" t="str">
        <f>IF(終値!A399="","",IFERROR(4*STDEVP(終値!AE399:AX399)/AVERAGE(終値!AE399:AX399),""))</f>
        <v/>
      </c>
      <c r="AC399" s="500" t="str">
        <f>IF(終値!A399="","",IFERROR(4*STDEVP(終値!AF399:AY399)/AVERAGE(終値!AF399:AY399),""))</f>
        <v/>
      </c>
      <c r="AD399" s="500" t="str">
        <f>IF(終値!A399="","",IFERROR(4*STDEVP(終値!AG399:AZ399)/AVERAGE(終値!AG399:AZ399),""))</f>
        <v/>
      </c>
      <c r="AE399" s="500" t="str">
        <f>IF(終値!A399="","",IFERROR(4*STDEVP(終値!AH399:BA399)/AVERAGE(終値!AH399:BA399),""))</f>
        <v/>
      </c>
      <c r="AF399" s="500" t="str">
        <f>IF(終値!A399="","",IFERROR(4*STDEVP(終値!AI399:BB399)/AVERAGE(終値!AI399:BB399),""))</f>
        <v/>
      </c>
      <c r="AG399" s="500" t="str">
        <f>IF(終値!A399="","",IFERROR(4*STDEVP(終値!AJ399:BC399)/AVERAGE(終値!AJ399:BC399),""))</f>
        <v/>
      </c>
      <c r="AH399" s="500" t="str">
        <f>IF(終値!A399="","",IFERROR(4*STDEVP(終値!AK399:BD399)/AVERAGE(終値!AK399:BD399),""))</f>
        <v/>
      </c>
      <c r="AI399" s="500" t="str">
        <f>IF(終値!A399="","",IFERROR(4*STDEVP(終値!AL399:BE399)/AVERAGE(終値!AL399:BE399),""))</f>
        <v/>
      </c>
      <c r="AJ399" s="500" t="str">
        <f>IF(終値!A399="","",IFERROR(4*STDEVP(終値!AM399:BF399)/AVERAGE(終値!AM399:BF399),""))</f>
        <v/>
      </c>
      <c r="AK399" s="500" t="str">
        <f>IF(終値!A399="","",IFERROR(4*STDEVP(終値!AN399:BG399)/AVERAGE(終値!AN399:BG399),""))</f>
        <v/>
      </c>
      <c r="AL399" s="500" t="str">
        <f>IF(終値!A399="","",IFERROR(4*STDEVP(終値!AO399:BH399)/AVERAGE(終値!AO399:BH399),""))</f>
        <v/>
      </c>
      <c r="AM399" s="500" t="str">
        <f>IF(終値!A399="","",IFERROR(4*STDEVP(終値!AP399:BI399)/AVERAGE(終値!AP399:BI399),""))</f>
        <v/>
      </c>
      <c r="AN399" s="500" t="str">
        <f>IF(終値!A399="","",IFERROR(4*STDEVP(終値!AQ399:BJ399)/AVERAGE(終値!AQ399:BJ399),""))</f>
        <v/>
      </c>
      <c r="AO399" s="500" t="str">
        <f>IF(終値!A399="","",IFERROR(4*STDEVP(終値!AR399:BK399)/AVERAGE(終値!AR399:BK399),""))</f>
        <v/>
      </c>
      <c r="AP399" s="500" t="str">
        <f>IF(終値!A399="","",IFERROR(4*STDEVP(終値!AS399:BL399)/AVERAGE(終値!AS399:BL399),""))</f>
        <v/>
      </c>
    </row>
    <row r="400" spans="1:42">
      <c r="A400" s="497" t="str">
        <f>IF(終値!A400="","",終値!A400)</f>
        <v/>
      </c>
      <c r="B400" s="500" t="str">
        <f>IF(終値!A400="","",IFERROR(4*STDEVP(終値!E400:X400)/AVERAGE(終値!E400:X400),""))</f>
        <v/>
      </c>
      <c r="C400" s="500" t="str">
        <f>IF(終値!A400="","",IFERROR(4*STDEVP(終値!F400:Y400)/AVERAGE(終値!F400:Y400),""))</f>
        <v/>
      </c>
      <c r="D400" s="500" t="str">
        <f>IF(終値!A400="","",IFERROR(4*STDEVP(終値!G400:Z400)/AVERAGE(終値!G400:Z400),""))</f>
        <v/>
      </c>
      <c r="E400" s="500" t="str">
        <f>IF(終値!A400="","",IFERROR(4*STDEVP(終値!H400:AA400)/AVERAGE(終値!H400:AA400),""))</f>
        <v/>
      </c>
      <c r="F400" s="500" t="str">
        <f>IF(終値!A400="","",IFERROR(4*STDEVP(終値!I400:AB400)/AVERAGE(終値!I400:AB400),""))</f>
        <v/>
      </c>
      <c r="G400" s="500" t="str">
        <f>IF(終値!A400="","",IFERROR(4*STDEVP(終値!J400:AC400)/AVERAGE(終値!J400:AC400),""))</f>
        <v/>
      </c>
      <c r="H400" s="500" t="str">
        <f>IF(終値!A400="","",IFERROR(4*STDEVP(終値!K400:AD400)/AVERAGE(終値!K400:AD400),""))</f>
        <v/>
      </c>
      <c r="I400" s="500" t="str">
        <f>IF(終値!A400="","",IFERROR(4*STDEVP(終値!L400:AE400)/AVERAGE(終値!L400:AE400),""))</f>
        <v/>
      </c>
      <c r="J400" s="500" t="str">
        <f>IF(終値!A400="","",IFERROR(4*STDEVP(終値!M400:AF400)/AVERAGE(終値!M400:AF400),""))</f>
        <v/>
      </c>
      <c r="K400" s="500" t="str">
        <f>IF(終値!A400="","",IFERROR(4*STDEVP(終値!N400:AG400)/AVERAGE(終値!N400:AG400),""))</f>
        <v/>
      </c>
      <c r="L400" s="500" t="str">
        <f>IF(終値!A400="","",IFERROR(4*STDEVP(終値!O400:AH400)/AVERAGE(終値!O400:AH400),""))</f>
        <v/>
      </c>
      <c r="M400" s="500" t="str">
        <f>IF(終値!A400="","",IFERROR(4*STDEVP(終値!P400:AI400)/AVERAGE(終値!P400:AI400),""))</f>
        <v/>
      </c>
      <c r="N400" s="500" t="str">
        <f>IF(終値!A400="","",IFERROR(4*STDEVP(終値!Q400:AJ400)/AVERAGE(終値!Q400:AJ400),""))</f>
        <v/>
      </c>
      <c r="O400" s="500" t="str">
        <f>IF(終値!A400="","",IFERROR(4*STDEVP(終値!R400:AK400)/AVERAGE(終値!R400:AK400),""))</f>
        <v/>
      </c>
      <c r="P400" s="500" t="str">
        <f>IF(終値!A400="","",IFERROR(4*STDEVP(終値!S400:AL400)/AVERAGE(終値!S400:AL400),""))</f>
        <v/>
      </c>
      <c r="Q400" s="500" t="str">
        <f>IF(終値!A400="","",IFERROR(4*STDEVP(終値!T400:AM400)/AVERAGE(終値!T400:AM400),""))</f>
        <v/>
      </c>
      <c r="R400" s="500" t="str">
        <f>IF(終値!A400="","",IFERROR(4*STDEVP(終値!U400:AN400)/AVERAGE(終値!U400:AN400),""))</f>
        <v/>
      </c>
      <c r="S400" s="500" t="str">
        <f>IF(終値!A400="","",IFERROR(4*STDEVP(終値!V400:AO400)/AVERAGE(終値!V400:AO400),""))</f>
        <v/>
      </c>
      <c r="T400" s="500" t="str">
        <f>IF(終値!A400="","",IFERROR(4*STDEVP(終値!W400:AP400)/AVERAGE(終値!W400:AP400),""))</f>
        <v/>
      </c>
      <c r="U400" s="500" t="str">
        <f>IF(終値!A400="","",IFERROR(4*STDEVP(終値!X400:AQ400)/AVERAGE(終値!X400:AQ400),""))</f>
        <v/>
      </c>
      <c r="V400" s="500" t="str">
        <f>IF(終値!A400="","",IFERROR(4*STDEVP(終値!Y400:AR400)/AVERAGE(終値!Y400:AR400),""))</f>
        <v/>
      </c>
      <c r="W400" s="500" t="str">
        <f>IF(終値!A400="","",IFERROR(4*STDEVP(終値!Z400:AS400)/AVERAGE(終値!Z400:AS400),""))</f>
        <v/>
      </c>
      <c r="X400" s="500" t="str">
        <f>IF(終値!A400="","",IFERROR(4*STDEVP(終値!AA400:AT400)/AVERAGE(終値!AA400:AT400),""))</f>
        <v/>
      </c>
      <c r="Y400" s="500" t="str">
        <f>IF(終値!A400="","",IFERROR(4*STDEVP(終値!AB400:AU400)/AVERAGE(終値!AB400:AU400),""))</f>
        <v/>
      </c>
      <c r="Z400" s="500" t="str">
        <f>IF(終値!A400="","",IFERROR(4*STDEVP(終値!AC400:AV400)/AVERAGE(終値!AC400:AV400),""))</f>
        <v/>
      </c>
      <c r="AA400" s="500" t="str">
        <f>IF(終値!A400="","",IFERROR(4*STDEVP(終値!AD400:AW400)/AVERAGE(終値!AD400:AW400),""))</f>
        <v/>
      </c>
      <c r="AB400" s="500" t="str">
        <f>IF(終値!A400="","",IFERROR(4*STDEVP(終値!AE400:AX400)/AVERAGE(終値!AE400:AX400),""))</f>
        <v/>
      </c>
      <c r="AC400" s="500" t="str">
        <f>IF(終値!A400="","",IFERROR(4*STDEVP(終値!AF400:AY400)/AVERAGE(終値!AF400:AY400),""))</f>
        <v/>
      </c>
      <c r="AD400" s="500" t="str">
        <f>IF(終値!A400="","",IFERROR(4*STDEVP(終値!AG400:AZ400)/AVERAGE(終値!AG400:AZ400),""))</f>
        <v/>
      </c>
      <c r="AE400" s="500" t="str">
        <f>IF(終値!A400="","",IFERROR(4*STDEVP(終値!AH400:BA400)/AVERAGE(終値!AH400:BA400),""))</f>
        <v/>
      </c>
      <c r="AF400" s="500" t="str">
        <f>IF(終値!A400="","",IFERROR(4*STDEVP(終値!AI400:BB400)/AVERAGE(終値!AI400:BB400),""))</f>
        <v/>
      </c>
      <c r="AG400" s="500" t="str">
        <f>IF(終値!A400="","",IFERROR(4*STDEVP(終値!AJ400:BC400)/AVERAGE(終値!AJ400:BC400),""))</f>
        <v/>
      </c>
      <c r="AH400" s="500" t="str">
        <f>IF(終値!A400="","",IFERROR(4*STDEVP(終値!AK400:BD400)/AVERAGE(終値!AK400:BD400),""))</f>
        <v/>
      </c>
      <c r="AI400" s="500" t="str">
        <f>IF(終値!A400="","",IFERROR(4*STDEVP(終値!AL400:BE400)/AVERAGE(終値!AL400:BE400),""))</f>
        <v/>
      </c>
      <c r="AJ400" s="500" t="str">
        <f>IF(終値!A400="","",IFERROR(4*STDEVP(終値!AM400:BF400)/AVERAGE(終値!AM400:BF400),""))</f>
        <v/>
      </c>
      <c r="AK400" s="500" t="str">
        <f>IF(終値!A400="","",IFERROR(4*STDEVP(終値!AN400:BG400)/AVERAGE(終値!AN400:BG400),""))</f>
        <v/>
      </c>
      <c r="AL400" s="500" t="str">
        <f>IF(終値!A400="","",IFERROR(4*STDEVP(終値!AO400:BH400)/AVERAGE(終値!AO400:BH400),""))</f>
        <v/>
      </c>
      <c r="AM400" s="500" t="str">
        <f>IF(終値!A400="","",IFERROR(4*STDEVP(終値!AP400:BI400)/AVERAGE(終値!AP400:BI400),""))</f>
        <v/>
      </c>
      <c r="AN400" s="500" t="str">
        <f>IF(終値!A400="","",IFERROR(4*STDEVP(終値!AQ400:BJ400)/AVERAGE(終値!AQ400:BJ400),""))</f>
        <v/>
      </c>
      <c r="AO400" s="500" t="str">
        <f>IF(終値!A400="","",IFERROR(4*STDEVP(終値!AR400:BK400)/AVERAGE(終値!AR400:BK400),""))</f>
        <v/>
      </c>
      <c r="AP400" s="500" t="str">
        <f>IF(終値!A400="","",IFERROR(4*STDEVP(終値!AS400:BL400)/AVERAGE(終値!AS400:BL400),""))</f>
        <v/>
      </c>
    </row>
    <row r="401" spans="1:42">
      <c r="A401" s="497" t="str">
        <f>IF(終値!A401="","",終値!A401)</f>
        <v/>
      </c>
      <c r="B401" s="500" t="str">
        <f>IF(終値!A401="","",IFERROR(4*STDEVP(終値!E401:X401)/AVERAGE(終値!E401:X401),""))</f>
        <v/>
      </c>
      <c r="C401" s="500" t="str">
        <f>IF(終値!A401="","",IFERROR(4*STDEVP(終値!F401:Y401)/AVERAGE(終値!F401:Y401),""))</f>
        <v/>
      </c>
      <c r="D401" s="500" t="str">
        <f>IF(終値!A401="","",IFERROR(4*STDEVP(終値!G401:Z401)/AVERAGE(終値!G401:Z401),""))</f>
        <v/>
      </c>
      <c r="E401" s="500" t="str">
        <f>IF(終値!A401="","",IFERROR(4*STDEVP(終値!H401:AA401)/AVERAGE(終値!H401:AA401),""))</f>
        <v/>
      </c>
      <c r="F401" s="500" t="str">
        <f>IF(終値!A401="","",IFERROR(4*STDEVP(終値!I401:AB401)/AVERAGE(終値!I401:AB401),""))</f>
        <v/>
      </c>
      <c r="G401" s="500" t="str">
        <f>IF(終値!A401="","",IFERROR(4*STDEVP(終値!J401:AC401)/AVERAGE(終値!J401:AC401),""))</f>
        <v/>
      </c>
      <c r="H401" s="500" t="str">
        <f>IF(終値!A401="","",IFERROR(4*STDEVP(終値!K401:AD401)/AVERAGE(終値!K401:AD401),""))</f>
        <v/>
      </c>
      <c r="I401" s="500" t="str">
        <f>IF(終値!A401="","",IFERROR(4*STDEVP(終値!L401:AE401)/AVERAGE(終値!L401:AE401),""))</f>
        <v/>
      </c>
      <c r="J401" s="500" t="str">
        <f>IF(終値!A401="","",IFERROR(4*STDEVP(終値!M401:AF401)/AVERAGE(終値!M401:AF401),""))</f>
        <v/>
      </c>
      <c r="K401" s="500" t="str">
        <f>IF(終値!A401="","",IFERROR(4*STDEVP(終値!N401:AG401)/AVERAGE(終値!N401:AG401),""))</f>
        <v/>
      </c>
      <c r="L401" s="500" t="str">
        <f>IF(終値!A401="","",IFERROR(4*STDEVP(終値!O401:AH401)/AVERAGE(終値!O401:AH401),""))</f>
        <v/>
      </c>
      <c r="M401" s="500" t="str">
        <f>IF(終値!A401="","",IFERROR(4*STDEVP(終値!P401:AI401)/AVERAGE(終値!P401:AI401),""))</f>
        <v/>
      </c>
      <c r="N401" s="500" t="str">
        <f>IF(終値!A401="","",IFERROR(4*STDEVP(終値!Q401:AJ401)/AVERAGE(終値!Q401:AJ401),""))</f>
        <v/>
      </c>
      <c r="O401" s="500" t="str">
        <f>IF(終値!A401="","",IFERROR(4*STDEVP(終値!R401:AK401)/AVERAGE(終値!R401:AK401),""))</f>
        <v/>
      </c>
      <c r="P401" s="500" t="str">
        <f>IF(終値!A401="","",IFERROR(4*STDEVP(終値!S401:AL401)/AVERAGE(終値!S401:AL401),""))</f>
        <v/>
      </c>
      <c r="Q401" s="500" t="str">
        <f>IF(終値!A401="","",IFERROR(4*STDEVP(終値!T401:AM401)/AVERAGE(終値!T401:AM401),""))</f>
        <v/>
      </c>
      <c r="R401" s="500" t="str">
        <f>IF(終値!A401="","",IFERROR(4*STDEVP(終値!U401:AN401)/AVERAGE(終値!U401:AN401),""))</f>
        <v/>
      </c>
      <c r="S401" s="500" t="str">
        <f>IF(終値!A401="","",IFERROR(4*STDEVP(終値!V401:AO401)/AVERAGE(終値!V401:AO401),""))</f>
        <v/>
      </c>
      <c r="T401" s="500" t="str">
        <f>IF(終値!A401="","",IFERROR(4*STDEVP(終値!W401:AP401)/AVERAGE(終値!W401:AP401),""))</f>
        <v/>
      </c>
      <c r="U401" s="500" t="str">
        <f>IF(終値!A401="","",IFERROR(4*STDEVP(終値!X401:AQ401)/AVERAGE(終値!X401:AQ401),""))</f>
        <v/>
      </c>
      <c r="V401" s="500" t="str">
        <f>IF(終値!A401="","",IFERROR(4*STDEVP(終値!Y401:AR401)/AVERAGE(終値!Y401:AR401),""))</f>
        <v/>
      </c>
      <c r="W401" s="500" t="str">
        <f>IF(終値!A401="","",IFERROR(4*STDEVP(終値!Z401:AS401)/AVERAGE(終値!Z401:AS401),""))</f>
        <v/>
      </c>
      <c r="X401" s="500" t="str">
        <f>IF(終値!A401="","",IFERROR(4*STDEVP(終値!AA401:AT401)/AVERAGE(終値!AA401:AT401),""))</f>
        <v/>
      </c>
      <c r="Y401" s="500" t="str">
        <f>IF(終値!A401="","",IFERROR(4*STDEVP(終値!AB401:AU401)/AVERAGE(終値!AB401:AU401),""))</f>
        <v/>
      </c>
      <c r="Z401" s="500" t="str">
        <f>IF(終値!A401="","",IFERROR(4*STDEVP(終値!AC401:AV401)/AVERAGE(終値!AC401:AV401),""))</f>
        <v/>
      </c>
      <c r="AA401" s="500" t="str">
        <f>IF(終値!A401="","",IFERROR(4*STDEVP(終値!AD401:AW401)/AVERAGE(終値!AD401:AW401),""))</f>
        <v/>
      </c>
      <c r="AB401" s="500" t="str">
        <f>IF(終値!A401="","",IFERROR(4*STDEVP(終値!AE401:AX401)/AVERAGE(終値!AE401:AX401),""))</f>
        <v/>
      </c>
      <c r="AC401" s="500" t="str">
        <f>IF(終値!A401="","",IFERROR(4*STDEVP(終値!AF401:AY401)/AVERAGE(終値!AF401:AY401),""))</f>
        <v/>
      </c>
      <c r="AD401" s="500" t="str">
        <f>IF(終値!A401="","",IFERROR(4*STDEVP(終値!AG401:AZ401)/AVERAGE(終値!AG401:AZ401),""))</f>
        <v/>
      </c>
      <c r="AE401" s="500" t="str">
        <f>IF(終値!A401="","",IFERROR(4*STDEVP(終値!AH401:BA401)/AVERAGE(終値!AH401:BA401),""))</f>
        <v/>
      </c>
      <c r="AF401" s="500" t="str">
        <f>IF(終値!A401="","",IFERROR(4*STDEVP(終値!AI401:BB401)/AVERAGE(終値!AI401:BB401),""))</f>
        <v/>
      </c>
      <c r="AG401" s="500" t="str">
        <f>IF(終値!A401="","",IFERROR(4*STDEVP(終値!AJ401:BC401)/AVERAGE(終値!AJ401:BC401),""))</f>
        <v/>
      </c>
      <c r="AH401" s="500" t="str">
        <f>IF(終値!A401="","",IFERROR(4*STDEVP(終値!AK401:BD401)/AVERAGE(終値!AK401:BD401),""))</f>
        <v/>
      </c>
      <c r="AI401" s="500" t="str">
        <f>IF(終値!A401="","",IFERROR(4*STDEVP(終値!AL401:BE401)/AVERAGE(終値!AL401:BE401),""))</f>
        <v/>
      </c>
      <c r="AJ401" s="500" t="str">
        <f>IF(終値!A401="","",IFERROR(4*STDEVP(終値!AM401:BF401)/AVERAGE(終値!AM401:BF401),""))</f>
        <v/>
      </c>
      <c r="AK401" s="500" t="str">
        <f>IF(終値!A401="","",IFERROR(4*STDEVP(終値!AN401:BG401)/AVERAGE(終値!AN401:BG401),""))</f>
        <v/>
      </c>
      <c r="AL401" s="500" t="str">
        <f>IF(終値!A401="","",IFERROR(4*STDEVP(終値!AO401:BH401)/AVERAGE(終値!AO401:BH401),""))</f>
        <v/>
      </c>
      <c r="AM401" s="500" t="str">
        <f>IF(終値!A401="","",IFERROR(4*STDEVP(終値!AP401:BI401)/AVERAGE(終値!AP401:BI401),""))</f>
        <v/>
      </c>
      <c r="AN401" s="500" t="str">
        <f>IF(終値!A401="","",IFERROR(4*STDEVP(終値!AQ401:BJ401)/AVERAGE(終値!AQ401:BJ401),""))</f>
        <v/>
      </c>
      <c r="AO401" s="500" t="str">
        <f>IF(終値!A401="","",IFERROR(4*STDEVP(終値!AR401:BK401)/AVERAGE(終値!AR401:BK401),""))</f>
        <v/>
      </c>
      <c r="AP401" s="500" t="str">
        <f>IF(終値!A401="","",IFERROR(4*STDEVP(終値!AS401:BL401)/AVERAGE(終値!AS401:BL401),""))</f>
        <v/>
      </c>
    </row>
    <row r="402" spans="1:42">
      <c r="A402" s="497" t="str">
        <f>IF(終値!A402="","",終値!A402)</f>
        <v/>
      </c>
      <c r="B402" s="500" t="str">
        <f>IF(終値!A402="","",IFERROR(4*STDEVP(終値!E402:X402)/AVERAGE(終値!E402:X402),""))</f>
        <v/>
      </c>
      <c r="C402" s="500" t="str">
        <f>IF(終値!A402="","",IFERROR(4*STDEVP(終値!F402:Y402)/AVERAGE(終値!F402:Y402),""))</f>
        <v/>
      </c>
      <c r="D402" s="500" t="str">
        <f>IF(終値!A402="","",IFERROR(4*STDEVP(終値!G402:Z402)/AVERAGE(終値!G402:Z402),""))</f>
        <v/>
      </c>
      <c r="E402" s="500" t="str">
        <f>IF(終値!A402="","",IFERROR(4*STDEVP(終値!H402:AA402)/AVERAGE(終値!H402:AA402),""))</f>
        <v/>
      </c>
      <c r="F402" s="500" t="str">
        <f>IF(終値!A402="","",IFERROR(4*STDEVP(終値!I402:AB402)/AVERAGE(終値!I402:AB402),""))</f>
        <v/>
      </c>
      <c r="G402" s="500" t="str">
        <f>IF(終値!A402="","",IFERROR(4*STDEVP(終値!J402:AC402)/AVERAGE(終値!J402:AC402),""))</f>
        <v/>
      </c>
      <c r="H402" s="500" t="str">
        <f>IF(終値!A402="","",IFERROR(4*STDEVP(終値!K402:AD402)/AVERAGE(終値!K402:AD402),""))</f>
        <v/>
      </c>
      <c r="I402" s="500" t="str">
        <f>IF(終値!A402="","",IFERROR(4*STDEVP(終値!L402:AE402)/AVERAGE(終値!L402:AE402),""))</f>
        <v/>
      </c>
      <c r="J402" s="500" t="str">
        <f>IF(終値!A402="","",IFERROR(4*STDEVP(終値!M402:AF402)/AVERAGE(終値!M402:AF402),""))</f>
        <v/>
      </c>
      <c r="K402" s="500" t="str">
        <f>IF(終値!A402="","",IFERROR(4*STDEVP(終値!N402:AG402)/AVERAGE(終値!N402:AG402),""))</f>
        <v/>
      </c>
      <c r="L402" s="500" t="str">
        <f>IF(終値!A402="","",IFERROR(4*STDEVP(終値!O402:AH402)/AVERAGE(終値!O402:AH402),""))</f>
        <v/>
      </c>
      <c r="M402" s="500" t="str">
        <f>IF(終値!A402="","",IFERROR(4*STDEVP(終値!P402:AI402)/AVERAGE(終値!P402:AI402),""))</f>
        <v/>
      </c>
      <c r="N402" s="500" t="str">
        <f>IF(終値!A402="","",IFERROR(4*STDEVP(終値!Q402:AJ402)/AVERAGE(終値!Q402:AJ402),""))</f>
        <v/>
      </c>
      <c r="O402" s="500" t="str">
        <f>IF(終値!A402="","",IFERROR(4*STDEVP(終値!R402:AK402)/AVERAGE(終値!R402:AK402),""))</f>
        <v/>
      </c>
      <c r="P402" s="500" t="str">
        <f>IF(終値!A402="","",IFERROR(4*STDEVP(終値!S402:AL402)/AVERAGE(終値!S402:AL402),""))</f>
        <v/>
      </c>
      <c r="Q402" s="500" t="str">
        <f>IF(終値!A402="","",IFERROR(4*STDEVP(終値!T402:AM402)/AVERAGE(終値!T402:AM402),""))</f>
        <v/>
      </c>
      <c r="R402" s="500" t="str">
        <f>IF(終値!A402="","",IFERROR(4*STDEVP(終値!U402:AN402)/AVERAGE(終値!U402:AN402),""))</f>
        <v/>
      </c>
      <c r="S402" s="500" t="str">
        <f>IF(終値!A402="","",IFERROR(4*STDEVP(終値!V402:AO402)/AVERAGE(終値!V402:AO402),""))</f>
        <v/>
      </c>
      <c r="T402" s="500" t="str">
        <f>IF(終値!A402="","",IFERROR(4*STDEVP(終値!W402:AP402)/AVERAGE(終値!W402:AP402),""))</f>
        <v/>
      </c>
      <c r="U402" s="500" t="str">
        <f>IF(終値!A402="","",IFERROR(4*STDEVP(終値!X402:AQ402)/AVERAGE(終値!X402:AQ402),""))</f>
        <v/>
      </c>
      <c r="V402" s="500" t="str">
        <f>IF(終値!A402="","",IFERROR(4*STDEVP(終値!Y402:AR402)/AVERAGE(終値!Y402:AR402),""))</f>
        <v/>
      </c>
      <c r="W402" s="500" t="str">
        <f>IF(終値!A402="","",IFERROR(4*STDEVP(終値!Z402:AS402)/AVERAGE(終値!Z402:AS402),""))</f>
        <v/>
      </c>
      <c r="X402" s="500" t="str">
        <f>IF(終値!A402="","",IFERROR(4*STDEVP(終値!AA402:AT402)/AVERAGE(終値!AA402:AT402),""))</f>
        <v/>
      </c>
      <c r="Y402" s="500" t="str">
        <f>IF(終値!A402="","",IFERROR(4*STDEVP(終値!AB402:AU402)/AVERAGE(終値!AB402:AU402),""))</f>
        <v/>
      </c>
      <c r="Z402" s="500" t="str">
        <f>IF(終値!A402="","",IFERROR(4*STDEVP(終値!AC402:AV402)/AVERAGE(終値!AC402:AV402),""))</f>
        <v/>
      </c>
      <c r="AA402" s="500" t="str">
        <f>IF(終値!A402="","",IFERROR(4*STDEVP(終値!AD402:AW402)/AVERAGE(終値!AD402:AW402),""))</f>
        <v/>
      </c>
      <c r="AB402" s="500" t="str">
        <f>IF(終値!A402="","",IFERROR(4*STDEVP(終値!AE402:AX402)/AVERAGE(終値!AE402:AX402),""))</f>
        <v/>
      </c>
      <c r="AC402" s="500" t="str">
        <f>IF(終値!A402="","",IFERROR(4*STDEVP(終値!AF402:AY402)/AVERAGE(終値!AF402:AY402),""))</f>
        <v/>
      </c>
      <c r="AD402" s="500" t="str">
        <f>IF(終値!A402="","",IFERROR(4*STDEVP(終値!AG402:AZ402)/AVERAGE(終値!AG402:AZ402),""))</f>
        <v/>
      </c>
      <c r="AE402" s="500" t="str">
        <f>IF(終値!A402="","",IFERROR(4*STDEVP(終値!AH402:BA402)/AVERAGE(終値!AH402:BA402),""))</f>
        <v/>
      </c>
      <c r="AF402" s="500" t="str">
        <f>IF(終値!A402="","",IFERROR(4*STDEVP(終値!AI402:BB402)/AVERAGE(終値!AI402:BB402),""))</f>
        <v/>
      </c>
      <c r="AG402" s="500" t="str">
        <f>IF(終値!A402="","",IFERROR(4*STDEVP(終値!AJ402:BC402)/AVERAGE(終値!AJ402:BC402),""))</f>
        <v/>
      </c>
      <c r="AH402" s="500" t="str">
        <f>IF(終値!A402="","",IFERROR(4*STDEVP(終値!AK402:BD402)/AVERAGE(終値!AK402:BD402),""))</f>
        <v/>
      </c>
      <c r="AI402" s="500" t="str">
        <f>IF(終値!A402="","",IFERROR(4*STDEVP(終値!AL402:BE402)/AVERAGE(終値!AL402:BE402),""))</f>
        <v/>
      </c>
      <c r="AJ402" s="500" t="str">
        <f>IF(終値!A402="","",IFERROR(4*STDEVP(終値!AM402:BF402)/AVERAGE(終値!AM402:BF402),""))</f>
        <v/>
      </c>
      <c r="AK402" s="500" t="str">
        <f>IF(終値!A402="","",IFERROR(4*STDEVP(終値!AN402:BG402)/AVERAGE(終値!AN402:BG402),""))</f>
        <v/>
      </c>
      <c r="AL402" s="500" t="str">
        <f>IF(終値!A402="","",IFERROR(4*STDEVP(終値!AO402:BH402)/AVERAGE(終値!AO402:BH402),""))</f>
        <v/>
      </c>
      <c r="AM402" s="500" t="str">
        <f>IF(終値!A402="","",IFERROR(4*STDEVP(終値!AP402:BI402)/AVERAGE(終値!AP402:BI402),""))</f>
        <v/>
      </c>
      <c r="AN402" s="500" t="str">
        <f>IF(終値!A402="","",IFERROR(4*STDEVP(終値!AQ402:BJ402)/AVERAGE(終値!AQ402:BJ402),""))</f>
        <v/>
      </c>
      <c r="AO402" s="500" t="str">
        <f>IF(終値!A402="","",IFERROR(4*STDEVP(終値!AR402:BK402)/AVERAGE(終値!AR402:BK402),""))</f>
        <v/>
      </c>
      <c r="AP402" s="500" t="str">
        <f>IF(終値!A402="","",IFERROR(4*STDEVP(終値!AS402:BL402)/AVERAGE(終値!AS402:BL402),""))</f>
        <v/>
      </c>
    </row>
    <row r="403" spans="1:42">
      <c r="A403" s="497" t="str">
        <f>IF(終値!A403="","",終値!A403)</f>
        <v/>
      </c>
      <c r="B403" s="500" t="str">
        <f>IF(終値!A403="","",IFERROR(4*STDEVP(終値!E403:X403)/AVERAGE(終値!E403:X403),""))</f>
        <v/>
      </c>
      <c r="C403" s="500" t="str">
        <f>IF(終値!A403="","",IFERROR(4*STDEVP(終値!F403:Y403)/AVERAGE(終値!F403:Y403),""))</f>
        <v/>
      </c>
      <c r="D403" s="500" t="str">
        <f>IF(終値!A403="","",IFERROR(4*STDEVP(終値!G403:Z403)/AVERAGE(終値!G403:Z403),""))</f>
        <v/>
      </c>
      <c r="E403" s="500" t="str">
        <f>IF(終値!A403="","",IFERROR(4*STDEVP(終値!H403:AA403)/AVERAGE(終値!H403:AA403),""))</f>
        <v/>
      </c>
      <c r="F403" s="500" t="str">
        <f>IF(終値!A403="","",IFERROR(4*STDEVP(終値!I403:AB403)/AVERAGE(終値!I403:AB403),""))</f>
        <v/>
      </c>
      <c r="G403" s="500" t="str">
        <f>IF(終値!A403="","",IFERROR(4*STDEVP(終値!J403:AC403)/AVERAGE(終値!J403:AC403),""))</f>
        <v/>
      </c>
      <c r="H403" s="500" t="str">
        <f>IF(終値!A403="","",IFERROR(4*STDEVP(終値!K403:AD403)/AVERAGE(終値!K403:AD403),""))</f>
        <v/>
      </c>
      <c r="I403" s="500" t="str">
        <f>IF(終値!A403="","",IFERROR(4*STDEVP(終値!L403:AE403)/AVERAGE(終値!L403:AE403),""))</f>
        <v/>
      </c>
      <c r="J403" s="500" t="str">
        <f>IF(終値!A403="","",IFERROR(4*STDEVP(終値!M403:AF403)/AVERAGE(終値!M403:AF403),""))</f>
        <v/>
      </c>
      <c r="K403" s="500" t="str">
        <f>IF(終値!A403="","",IFERROR(4*STDEVP(終値!N403:AG403)/AVERAGE(終値!N403:AG403),""))</f>
        <v/>
      </c>
      <c r="L403" s="500" t="str">
        <f>IF(終値!A403="","",IFERROR(4*STDEVP(終値!O403:AH403)/AVERAGE(終値!O403:AH403),""))</f>
        <v/>
      </c>
      <c r="M403" s="500" t="str">
        <f>IF(終値!A403="","",IFERROR(4*STDEVP(終値!P403:AI403)/AVERAGE(終値!P403:AI403),""))</f>
        <v/>
      </c>
      <c r="N403" s="500" t="str">
        <f>IF(終値!A403="","",IFERROR(4*STDEVP(終値!Q403:AJ403)/AVERAGE(終値!Q403:AJ403),""))</f>
        <v/>
      </c>
      <c r="O403" s="500" t="str">
        <f>IF(終値!A403="","",IFERROR(4*STDEVP(終値!R403:AK403)/AVERAGE(終値!R403:AK403),""))</f>
        <v/>
      </c>
      <c r="P403" s="500" t="str">
        <f>IF(終値!A403="","",IFERROR(4*STDEVP(終値!S403:AL403)/AVERAGE(終値!S403:AL403),""))</f>
        <v/>
      </c>
      <c r="Q403" s="500" t="str">
        <f>IF(終値!A403="","",IFERROR(4*STDEVP(終値!T403:AM403)/AVERAGE(終値!T403:AM403),""))</f>
        <v/>
      </c>
      <c r="R403" s="500" t="str">
        <f>IF(終値!A403="","",IFERROR(4*STDEVP(終値!U403:AN403)/AVERAGE(終値!U403:AN403),""))</f>
        <v/>
      </c>
      <c r="S403" s="500" t="str">
        <f>IF(終値!A403="","",IFERROR(4*STDEVP(終値!V403:AO403)/AVERAGE(終値!V403:AO403),""))</f>
        <v/>
      </c>
      <c r="T403" s="500" t="str">
        <f>IF(終値!A403="","",IFERROR(4*STDEVP(終値!W403:AP403)/AVERAGE(終値!W403:AP403),""))</f>
        <v/>
      </c>
      <c r="U403" s="500" t="str">
        <f>IF(終値!A403="","",IFERROR(4*STDEVP(終値!X403:AQ403)/AVERAGE(終値!X403:AQ403),""))</f>
        <v/>
      </c>
      <c r="V403" s="500" t="str">
        <f>IF(終値!A403="","",IFERROR(4*STDEVP(終値!Y403:AR403)/AVERAGE(終値!Y403:AR403),""))</f>
        <v/>
      </c>
      <c r="W403" s="500" t="str">
        <f>IF(終値!A403="","",IFERROR(4*STDEVP(終値!Z403:AS403)/AVERAGE(終値!Z403:AS403),""))</f>
        <v/>
      </c>
      <c r="X403" s="500" t="str">
        <f>IF(終値!A403="","",IFERROR(4*STDEVP(終値!AA403:AT403)/AVERAGE(終値!AA403:AT403),""))</f>
        <v/>
      </c>
      <c r="Y403" s="500" t="str">
        <f>IF(終値!A403="","",IFERROR(4*STDEVP(終値!AB403:AU403)/AVERAGE(終値!AB403:AU403),""))</f>
        <v/>
      </c>
      <c r="Z403" s="500" t="str">
        <f>IF(終値!A403="","",IFERROR(4*STDEVP(終値!AC403:AV403)/AVERAGE(終値!AC403:AV403),""))</f>
        <v/>
      </c>
      <c r="AA403" s="500" t="str">
        <f>IF(終値!A403="","",IFERROR(4*STDEVP(終値!AD403:AW403)/AVERAGE(終値!AD403:AW403),""))</f>
        <v/>
      </c>
      <c r="AB403" s="500" t="str">
        <f>IF(終値!A403="","",IFERROR(4*STDEVP(終値!AE403:AX403)/AVERAGE(終値!AE403:AX403),""))</f>
        <v/>
      </c>
      <c r="AC403" s="500" t="str">
        <f>IF(終値!A403="","",IFERROR(4*STDEVP(終値!AF403:AY403)/AVERAGE(終値!AF403:AY403),""))</f>
        <v/>
      </c>
      <c r="AD403" s="500" t="str">
        <f>IF(終値!A403="","",IFERROR(4*STDEVP(終値!AG403:AZ403)/AVERAGE(終値!AG403:AZ403),""))</f>
        <v/>
      </c>
      <c r="AE403" s="500" t="str">
        <f>IF(終値!A403="","",IFERROR(4*STDEVP(終値!AH403:BA403)/AVERAGE(終値!AH403:BA403),""))</f>
        <v/>
      </c>
      <c r="AF403" s="500" t="str">
        <f>IF(終値!A403="","",IFERROR(4*STDEVP(終値!AI403:BB403)/AVERAGE(終値!AI403:BB403),""))</f>
        <v/>
      </c>
      <c r="AG403" s="500" t="str">
        <f>IF(終値!A403="","",IFERROR(4*STDEVP(終値!AJ403:BC403)/AVERAGE(終値!AJ403:BC403),""))</f>
        <v/>
      </c>
      <c r="AH403" s="500" t="str">
        <f>IF(終値!A403="","",IFERROR(4*STDEVP(終値!AK403:BD403)/AVERAGE(終値!AK403:BD403),""))</f>
        <v/>
      </c>
      <c r="AI403" s="500" t="str">
        <f>IF(終値!A403="","",IFERROR(4*STDEVP(終値!AL403:BE403)/AVERAGE(終値!AL403:BE403),""))</f>
        <v/>
      </c>
      <c r="AJ403" s="500" t="str">
        <f>IF(終値!A403="","",IFERROR(4*STDEVP(終値!AM403:BF403)/AVERAGE(終値!AM403:BF403),""))</f>
        <v/>
      </c>
      <c r="AK403" s="500" t="str">
        <f>IF(終値!A403="","",IFERROR(4*STDEVP(終値!AN403:BG403)/AVERAGE(終値!AN403:BG403),""))</f>
        <v/>
      </c>
      <c r="AL403" s="500" t="str">
        <f>IF(終値!A403="","",IFERROR(4*STDEVP(終値!AO403:BH403)/AVERAGE(終値!AO403:BH403),""))</f>
        <v/>
      </c>
      <c r="AM403" s="500" t="str">
        <f>IF(終値!A403="","",IFERROR(4*STDEVP(終値!AP403:BI403)/AVERAGE(終値!AP403:BI403),""))</f>
        <v/>
      </c>
      <c r="AN403" s="500" t="str">
        <f>IF(終値!A403="","",IFERROR(4*STDEVP(終値!AQ403:BJ403)/AVERAGE(終値!AQ403:BJ403),""))</f>
        <v/>
      </c>
      <c r="AO403" s="500" t="str">
        <f>IF(終値!A403="","",IFERROR(4*STDEVP(終値!AR403:BK403)/AVERAGE(終値!AR403:BK403),""))</f>
        <v/>
      </c>
      <c r="AP403" s="500" t="str">
        <f>IF(終値!A403="","",IFERROR(4*STDEVP(終値!AS403:BL403)/AVERAGE(終値!AS403:BL403),""))</f>
        <v/>
      </c>
    </row>
    <row r="404" spans="1:42">
      <c r="A404" s="497" t="str">
        <f>IF(終値!A404="","",終値!A404)</f>
        <v/>
      </c>
      <c r="B404" s="500" t="str">
        <f>IF(終値!A404="","",IFERROR(4*STDEVP(終値!E404:X404)/AVERAGE(終値!E404:X404),""))</f>
        <v/>
      </c>
      <c r="C404" s="500" t="str">
        <f>IF(終値!A404="","",IFERROR(4*STDEVP(終値!F404:Y404)/AVERAGE(終値!F404:Y404),""))</f>
        <v/>
      </c>
      <c r="D404" s="500" t="str">
        <f>IF(終値!A404="","",IFERROR(4*STDEVP(終値!G404:Z404)/AVERAGE(終値!G404:Z404),""))</f>
        <v/>
      </c>
      <c r="E404" s="500" t="str">
        <f>IF(終値!A404="","",IFERROR(4*STDEVP(終値!H404:AA404)/AVERAGE(終値!H404:AA404),""))</f>
        <v/>
      </c>
      <c r="F404" s="500" t="str">
        <f>IF(終値!A404="","",IFERROR(4*STDEVP(終値!I404:AB404)/AVERAGE(終値!I404:AB404),""))</f>
        <v/>
      </c>
      <c r="G404" s="500" t="str">
        <f>IF(終値!A404="","",IFERROR(4*STDEVP(終値!J404:AC404)/AVERAGE(終値!J404:AC404),""))</f>
        <v/>
      </c>
      <c r="H404" s="500" t="str">
        <f>IF(終値!A404="","",IFERROR(4*STDEVP(終値!K404:AD404)/AVERAGE(終値!K404:AD404),""))</f>
        <v/>
      </c>
      <c r="I404" s="500" t="str">
        <f>IF(終値!A404="","",IFERROR(4*STDEVP(終値!L404:AE404)/AVERAGE(終値!L404:AE404),""))</f>
        <v/>
      </c>
      <c r="J404" s="500" t="str">
        <f>IF(終値!A404="","",IFERROR(4*STDEVP(終値!M404:AF404)/AVERAGE(終値!M404:AF404),""))</f>
        <v/>
      </c>
      <c r="K404" s="500" t="str">
        <f>IF(終値!A404="","",IFERROR(4*STDEVP(終値!N404:AG404)/AVERAGE(終値!N404:AG404),""))</f>
        <v/>
      </c>
      <c r="L404" s="500" t="str">
        <f>IF(終値!A404="","",IFERROR(4*STDEVP(終値!O404:AH404)/AVERAGE(終値!O404:AH404),""))</f>
        <v/>
      </c>
      <c r="M404" s="500" t="str">
        <f>IF(終値!A404="","",IFERROR(4*STDEVP(終値!P404:AI404)/AVERAGE(終値!P404:AI404),""))</f>
        <v/>
      </c>
      <c r="N404" s="500" t="str">
        <f>IF(終値!A404="","",IFERROR(4*STDEVP(終値!Q404:AJ404)/AVERAGE(終値!Q404:AJ404),""))</f>
        <v/>
      </c>
      <c r="O404" s="500" t="str">
        <f>IF(終値!A404="","",IFERROR(4*STDEVP(終値!R404:AK404)/AVERAGE(終値!R404:AK404),""))</f>
        <v/>
      </c>
      <c r="P404" s="500" t="str">
        <f>IF(終値!A404="","",IFERROR(4*STDEVP(終値!S404:AL404)/AVERAGE(終値!S404:AL404),""))</f>
        <v/>
      </c>
      <c r="Q404" s="500" t="str">
        <f>IF(終値!A404="","",IFERROR(4*STDEVP(終値!T404:AM404)/AVERAGE(終値!T404:AM404),""))</f>
        <v/>
      </c>
      <c r="R404" s="500" t="str">
        <f>IF(終値!A404="","",IFERROR(4*STDEVP(終値!U404:AN404)/AVERAGE(終値!U404:AN404),""))</f>
        <v/>
      </c>
      <c r="S404" s="500" t="str">
        <f>IF(終値!A404="","",IFERROR(4*STDEVP(終値!V404:AO404)/AVERAGE(終値!V404:AO404),""))</f>
        <v/>
      </c>
      <c r="T404" s="500" t="str">
        <f>IF(終値!A404="","",IFERROR(4*STDEVP(終値!W404:AP404)/AVERAGE(終値!W404:AP404),""))</f>
        <v/>
      </c>
      <c r="U404" s="500" t="str">
        <f>IF(終値!A404="","",IFERROR(4*STDEVP(終値!X404:AQ404)/AVERAGE(終値!X404:AQ404),""))</f>
        <v/>
      </c>
      <c r="V404" s="500" t="str">
        <f>IF(終値!A404="","",IFERROR(4*STDEVP(終値!Y404:AR404)/AVERAGE(終値!Y404:AR404),""))</f>
        <v/>
      </c>
      <c r="W404" s="500" t="str">
        <f>IF(終値!A404="","",IFERROR(4*STDEVP(終値!Z404:AS404)/AVERAGE(終値!Z404:AS404),""))</f>
        <v/>
      </c>
      <c r="X404" s="500" t="str">
        <f>IF(終値!A404="","",IFERROR(4*STDEVP(終値!AA404:AT404)/AVERAGE(終値!AA404:AT404),""))</f>
        <v/>
      </c>
      <c r="Y404" s="500" t="str">
        <f>IF(終値!A404="","",IFERROR(4*STDEVP(終値!AB404:AU404)/AVERAGE(終値!AB404:AU404),""))</f>
        <v/>
      </c>
      <c r="Z404" s="500" t="str">
        <f>IF(終値!A404="","",IFERROR(4*STDEVP(終値!AC404:AV404)/AVERAGE(終値!AC404:AV404),""))</f>
        <v/>
      </c>
      <c r="AA404" s="500" t="str">
        <f>IF(終値!A404="","",IFERROR(4*STDEVP(終値!AD404:AW404)/AVERAGE(終値!AD404:AW404),""))</f>
        <v/>
      </c>
      <c r="AB404" s="500" t="str">
        <f>IF(終値!A404="","",IFERROR(4*STDEVP(終値!AE404:AX404)/AVERAGE(終値!AE404:AX404),""))</f>
        <v/>
      </c>
      <c r="AC404" s="500" t="str">
        <f>IF(終値!A404="","",IFERROR(4*STDEVP(終値!AF404:AY404)/AVERAGE(終値!AF404:AY404),""))</f>
        <v/>
      </c>
      <c r="AD404" s="500" t="str">
        <f>IF(終値!A404="","",IFERROR(4*STDEVP(終値!AG404:AZ404)/AVERAGE(終値!AG404:AZ404),""))</f>
        <v/>
      </c>
      <c r="AE404" s="500" t="str">
        <f>IF(終値!A404="","",IFERROR(4*STDEVP(終値!AH404:BA404)/AVERAGE(終値!AH404:BA404),""))</f>
        <v/>
      </c>
      <c r="AF404" s="500" t="str">
        <f>IF(終値!A404="","",IFERROR(4*STDEVP(終値!AI404:BB404)/AVERAGE(終値!AI404:BB404),""))</f>
        <v/>
      </c>
      <c r="AG404" s="500" t="str">
        <f>IF(終値!A404="","",IFERROR(4*STDEVP(終値!AJ404:BC404)/AVERAGE(終値!AJ404:BC404),""))</f>
        <v/>
      </c>
      <c r="AH404" s="500" t="str">
        <f>IF(終値!A404="","",IFERROR(4*STDEVP(終値!AK404:BD404)/AVERAGE(終値!AK404:BD404),""))</f>
        <v/>
      </c>
      <c r="AI404" s="500" t="str">
        <f>IF(終値!A404="","",IFERROR(4*STDEVP(終値!AL404:BE404)/AVERAGE(終値!AL404:BE404),""))</f>
        <v/>
      </c>
      <c r="AJ404" s="500" t="str">
        <f>IF(終値!A404="","",IFERROR(4*STDEVP(終値!AM404:BF404)/AVERAGE(終値!AM404:BF404),""))</f>
        <v/>
      </c>
      <c r="AK404" s="500" t="str">
        <f>IF(終値!A404="","",IFERROR(4*STDEVP(終値!AN404:BG404)/AVERAGE(終値!AN404:BG404),""))</f>
        <v/>
      </c>
      <c r="AL404" s="500" t="str">
        <f>IF(終値!A404="","",IFERROR(4*STDEVP(終値!AO404:BH404)/AVERAGE(終値!AO404:BH404),""))</f>
        <v/>
      </c>
      <c r="AM404" s="500" t="str">
        <f>IF(終値!A404="","",IFERROR(4*STDEVP(終値!AP404:BI404)/AVERAGE(終値!AP404:BI404),""))</f>
        <v/>
      </c>
      <c r="AN404" s="500" t="str">
        <f>IF(終値!A404="","",IFERROR(4*STDEVP(終値!AQ404:BJ404)/AVERAGE(終値!AQ404:BJ404),""))</f>
        <v/>
      </c>
      <c r="AO404" s="500" t="str">
        <f>IF(終値!A404="","",IFERROR(4*STDEVP(終値!AR404:BK404)/AVERAGE(終値!AR404:BK404),""))</f>
        <v/>
      </c>
      <c r="AP404" s="500" t="str">
        <f>IF(終値!A404="","",IFERROR(4*STDEVP(終値!AS404:BL404)/AVERAGE(終値!AS404:BL404),""))</f>
        <v/>
      </c>
    </row>
    <row r="405" spans="1:42">
      <c r="A405" s="497" t="str">
        <f>IF(終値!A405="","",終値!A405)</f>
        <v/>
      </c>
      <c r="B405" s="500" t="str">
        <f>IF(終値!A405="","",IFERROR(4*STDEVP(終値!E405:X405)/AVERAGE(終値!E405:X405),""))</f>
        <v/>
      </c>
      <c r="C405" s="500" t="str">
        <f>IF(終値!A405="","",IFERROR(4*STDEVP(終値!F405:Y405)/AVERAGE(終値!F405:Y405),""))</f>
        <v/>
      </c>
      <c r="D405" s="500" t="str">
        <f>IF(終値!A405="","",IFERROR(4*STDEVP(終値!G405:Z405)/AVERAGE(終値!G405:Z405),""))</f>
        <v/>
      </c>
      <c r="E405" s="500" t="str">
        <f>IF(終値!A405="","",IFERROR(4*STDEVP(終値!H405:AA405)/AVERAGE(終値!H405:AA405),""))</f>
        <v/>
      </c>
      <c r="F405" s="500" t="str">
        <f>IF(終値!A405="","",IFERROR(4*STDEVP(終値!I405:AB405)/AVERAGE(終値!I405:AB405),""))</f>
        <v/>
      </c>
      <c r="G405" s="500" t="str">
        <f>IF(終値!A405="","",IFERROR(4*STDEVP(終値!J405:AC405)/AVERAGE(終値!J405:AC405),""))</f>
        <v/>
      </c>
      <c r="H405" s="500" t="str">
        <f>IF(終値!A405="","",IFERROR(4*STDEVP(終値!K405:AD405)/AVERAGE(終値!K405:AD405),""))</f>
        <v/>
      </c>
      <c r="I405" s="500" t="str">
        <f>IF(終値!A405="","",IFERROR(4*STDEVP(終値!L405:AE405)/AVERAGE(終値!L405:AE405),""))</f>
        <v/>
      </c>
      <c r="J405" s="500" t="str">
        <f>IF(終値!A405="","",IFERROR(4*STDEVP(終値!M405:AF405)/AVERAGE(終値!M405:AF405),""))</f>
        <v/>
      </c>
      <c r="K405" s="500" t="str">
        <f>IF(終値!A405="","",IFERROR(4*STDEVP(終値!N405:AG405)/AVERAGE(終値!N405:AG405),""))</f>
        <v/>
      </c>
      <c r="L405" s="500" t="str">
        <f>IF(終値!A405="","",IFERROR(4*STDEVP(終値!O405:AH405)/AVERAGE(終値!O405:AH405),""))</f>
        <v/>
      </c>
      <c r="M405" s="500" t="str">
        <f>IF(終値!A405="","",IFERROR(4*STDEVP(終値!P405:AI405)/AVERAGE(終値!P405:AI405),""))</f>
        <v/>
      </c>
      <c r="N405" s="500" t="str">
        <f>IF(終値!A405="","",IFERROR(4*STDEVP(終値!Q405:AJ405)/AVERAGE(終値!Q405:AJ405),""))</f>
        <v/>
      </c>
      <c r="O405" s="500" t="str">
        <f>IF(終値!A405="","",IFERROR(4*STDEVP(終値!R405:AK405)/AVERAGE(終値!R405:AK405),""))</f>
        <v/>
      </c>
      <c r="P405" s="500" t="str">
        <f>IF(終値!A405="","",IFERROR(4*STDEVP(終値!S405:AL405)/AVERAGE(終値!S405:AL405),""))</f>
        <v/>
      </c>
      <c r="Q405" s="500" t="str">
        <f>IF(終値!A405="","",IFERROR(4*STDEVP(終値!T405:AM405)/AVERAGE(終値!T405:AM405),""))</f>
        <v/>
      </c>
      <c r="R405" s="500" t="str">
        <f>IF(終値!A405="","",IFERROR(4*STDEVP(終値!U405:AN405)/AVERAGE(終値!U405:AN405),""))</f>
        <v/>
      </c>
      <c r="S405" s="500" t="str">
        <f>IF(終値!A405="","",IFERROR(4*STDEVP(終値!V405:AO405)/AVERAGE(終値!V405:AO405),""))</f>
        <v/>
      </c>
      <c r="T405" s="500" t="str">
        <f>IF(終値!A405="","",IFERROR(4*STDEVP(終値!W405:AP405)/AVERAGE(終値!W405:AP405),""))</f>
        <v/>
      </c>
      <c r="U405" s="500" t="str">
        <f>IF(終値!A405="","",IFERROR(4*STDEVP(終値!X405:AQ405)/AVERAGE(終値!X405:AQ405),""))</f>
        <v/>
      </c>
      <c r="V405" s="500" t="str">
        <f>IF(終値!A405="","",IFERROR(4*STDEVP(終値!Y405:AR405)/AVERAGE(終値!Y405:AR405),""))</f>
        <v/>
      </c>
      <c r="W405" s="500" t="str">
        <f>IF(終値!A405="","",IFERROR(4*STDEVP(終値!Z405:AS405)/AVERAGE(終値!Z405:AS405),""))</f>
        <v/>
      </c>
      <c r="X405" s="500" t="str">
        <f>IF(終値!A405="","",IFERROR(4*STDEVP(終値!AA405:AT405)/AVERAGE(終値!AA405:AT405),""))</f>
        <v/>
      </c>
      <c r="Y405" s="500" t="str">
        <f>IF(終値!A405="","",IFERROR(4*STDEVP(終値!AB405:AU405)/AVERAGE(終値!AB405:AU405),""))</f>
        <v/>
      </c>
      <c r="Z405" s="500" t="str">
        <f>IF(終値!A405="","",IFERROR(4*STDEVP(終値!AC405:AV405)/AVERAGE(終値!AC405:AV405),""))</f>
        <v/>
      </c>
      <c r="AA405" s="500" t="str">
        <f>IF(終値!A405="","",IFERROR(4*STDEVP(終値!AD405:AW405)/AVERAGE(終値!AD405:AW405),""))</f>
        <v/>
      </c>
      <c r="AB405" s="500" t="str">
        <f>IF(終値!A405="","",IFERROR(4*STDEVP(終値!AE405:AX405)/AVERAGE(終値!AE405:AX405),""))</f>
        <v/>
      </c>
      <c r="AC405" s="500" t="str">
        <f>IF(終値!A405="","",IFERROR(4*STDEVP(終値!AF405:AY405)/AVERAGE(終値!AF405:AY405),""))</f>
        <v/>
      </c>
      <c r="AD405" s="500" t="str">
        <f>IF(終値!A405="","",IFERROR(4*STDEVP(終値!AG405:AZ405)/AVERAGE(終値!AG405:AZ405),""))</f>
        <v/>
      </c>
      <c r="AE405" s="500" t="str">
        <f>IF(終値!A405="","",IFERROR(4*STDEVP(終値!AH405:BA405)/AVERAGE(終値!AH405:BA405),""))</f>
        <v/>
      </c>
      <c r="AF405" s="500" t="str">
        <f>IF(終値!A405="","",IFERROR(4*STDEVP(終値!AI405:BB405)/AVERAGE(終値!AI405:BB405),""))</f>
        <v/>
      </c>
      <c r="AG405" s="500" t="str">
        <f>IF(終値!A405="","",IFERROR(4*STDEVP(終値!AJ405:BC405)/AVERAGE(終値!AJ405:BC405),""))</f>
        <v/>
      </c>
      <c r="AH405" s="500" t="str">
        <f>IF(終値!A405="","",IFERROR(4*STDEVP(終値!AK405:BD405)/AVERAGE(終値!AK405:BD405),""))</f>
        <v/>
      </c>
      <c r="AI405" s="500" t="str">
        <f>IF(終値!A405="","",IFERROR(4*STDEVP(終値!AL405:BE405)/AVERAGE(終値!AL405:BE405),""))</f>
        <v/>
      </c>
      <c r="AJ405" s="500" t="str">
        <f>IF(終値!A405="","",IFERROR(4*STDEVP(終値!AM405:BF405)/AVERAGE(終値!AM405:BF405),""))</f>
        <v/>
      </c>
      <c r="AK405" s="500" t="str">
        <f>IF(終値!A405="","",IFERROR(4*STDEVP(終値!AN405:BG405)/AVERAGE(終値!AN405:BG405),""))</f>
        <v/>
      </c>
      <c r="AL405" s="500" t="str">
        <f>IF(終値!A405="","",IFERROR(4*STDEVP(終値!AO405:BH405)/AVERAGE(終値!AO405:BH405),""))</f>
        <v/>
      </c>
      <c r="AM405" s="500" t="str">
        <f>IF(終値!A405="","",IFERROR(4*STDEVP(終値!AP405:BI405)/AVERAGE(終値!AP405:BI405),""))</f>
        <v/>
      </c>
      <c r="AN405" s="500" t="str">
        <f>IF(終値!A405="","",IFERROR(4*STDEVP(終値!AQ405:BJ405)/AVERAGE(終値!AQ405:BJ405),""))</f>
        <v/>
      </c>
      <c r="AO405" s="500" t="str">
        <f>IF(終値!A405="","",IFERROR(4*STDEVP(終値!AR405:BK405)/AVERAGE(終値!AR405:BK405),""))</f>
        <v/>
      </c>
      <c r="AP405" s="500" t="str">
        <f>IF(終値!A405="","",IFERROR(4*STDEVP(終値!AS405:BL405)/AVERAGE(終値!AS405:BL405),""))</f>
        <v/>
      </c>
    </row>
  </sheetData>
  <mergeCells count="1">
    <mergeCell ref="A1:H1"/>
  </mergeCells>
  <phoneticPr fontId="16"/>
  <pageMargins left="0.4" right="0.4" top="0.4" bottom="0.4" header="0.2" footer="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dimension ref="A1:BT405"/>
  <sheetViews>
    <sheetView showGridLines="0" workbookViewId="0"/>
  </sheetViews>
  <sheetFormatPr defaultRowHeight="13.2"/>
  <cols>
    <col min="1" max="1" width="7" customWidth="1"/>
    <col min="2" max="72" width="5" customWidth="1"/>
  </cols>
  <sheetData>
    <row r="1" spans="1:72">
      <c r="A1" s="880" t="s">
        <v>1163</v>
      </c>
      <c r="B1" s="842"/>
      <c r="C1" s="842"/>
      <c r="D1" s="842"/>
      <c r="E1" s="842"/>
      <c r="F1" s="842"/>
      <c r="G1" s="842"/>
      <c r="H1" s="842"/>
    </row>
    <row r="3" spans="1:72" ht="54">
      <c r="A3" s="495" t="s">
        <v>1164</v>
      </c>
      <c r="AC3" s="495" t="s">
        <v>1165</v>
      </c>
    </row>
    <row r="6" spans="1:72">
      <c r="B6" s="500" t="str">
        <f>IF(終値!A6="","",IF(AND(安値!G6&lt;安値!F6,安値!G6&lt;安値!E6,安値!G6&lt;安値!H6,安値!G6&lt;安値!I6),2,""))</f>
        <v/>
      </c>
      <c r="C6" s="500" t="str">
        <f>IF(終値!A6="","",IF(AND(安値!H6&lt;安値!G6,安値!H6&lt;安値!F6,安値!H6&lt;安値!I6,安値!H6&lt;安値!J6),3,""))</f>
        <v/>
      </c>
      <c r="D6" s="500" t="str">
        <f>IF(終値!A6="","",IF(AND(安値!I6&lt;安値!H6,安値!I6&lt;安値!G6,安値!I6&lt;安値!J6,安値!I6&lt;安値!K6),4,""))</f>
        <v/>
      </c>
      <c r="E6" s="500" t="str">
        <f>IF(終値!A6="","",IF(AND(安値!J6&lt;安値!I6,安値!J6&lt;安値!H6,安値!J6&lt;安値!K6,安値!J6&lt;安値!L6),5,""))</f>
        <v/>
      </c>
      <c r="F6" s="500">
        <f>IF(終値!A6="","",IF(AND(安値!K6&lt;安値!J6,安値!K6&lt;安値!I6,安値!K6&lt;安値!L6,安値!K6&lt;安値!M6),6,""))</f>
        <v>6</v>
      </c>
      <c r="G6" s="500" t="str">
        <f>IF(終値!A6="","",IF(AND(安値!L6&lt;安値!K6,安値!L6&lt;安値!J6,安値!L6&lt;安値!M6,安値!L6&lt;安値!N6),7,""))</f>
        <v/>
      </c>
      <c r="H6" s="500" t="str">
        <f>IF(終値!A6="","",IF(AND(安値!M6&lt;安値!L6,安値!M6&lt;安値!K6,安値!M6&lt;安値!N6,安値!M6&lt;安値!O6),8,""))</f>
        <v/>
      </c>
      <c r="I6" s="500" t="str">
        <f>IF(終値!A6="","",IF(AND(安値!N6&lt;安値!M6,安値!N6&lt;安値!L6,安値!N6&lt;安値!O6,安値!N6&lt;安値!P6),9,""))</f>
        <v/>
      </c>
      <c r="J6" s="500" t="str">
        <f>IF(終値!A6="","",IF(AND(安値!O6&lt;安値!N6,安値!O6&lt;安値!M6,安値!O6&lt;安値!P6,安値!O6&lt;安値!Q6),10,""))</f>
        <v/>
      </c>
      <c r="K6" s="500" t="str">
        <f>IF(終値!A6="","",IF(AND(安値!P6&lt;安値!O6,安値!P6&lt;安値!N6,安値!P6&lt;安値!Q6,安値!P6&lt;安値!R6),11,""))</f>
        <v/>
      </c>
      <c r="L6" s="500" t="str">
        <f>IF(終値!A6="","",IF(AND(安値!Q6&lt;安値!P6,安値!Q6&lt;安値!O6,安値!Q6&lt;安値!R6,安値!Q6&lt;安値!S6),12,""))</f>
        <v/>
      </c>
      <c r="M6" s="500">
        <f>IF(終値!A6="","",IF(AND(安値!R6&lt;安値!Q6,安値!R6&lt;安値!P6,安値!R6&lt;安値!S6,安値!R6&lt;安値!T6),13,""))</f>
        <v>13</v>
      </c>
      <c r="N6" s="500" t="str">
        <f>IF(終値!A6="","",IF(AND(安値!S6&lt;安値!R6,安値!S6&lt;安値!Q6,安値!S6&lt;安値!T6,安値!S6&lt;安値!U6),14,""))</f>
        <v/>
      </c>
      <c r="O6" s="500" t="str">
        <f>IF(終値!A6="","",IF(AND(安値!T6&lt;安値!S6,安値!T6&lt;安値!R6,安値!T6&lt;安値!U6,安値!T6&lt;安値!V6),15,""))</f>
        <v/>
      </c>
      <c r="P6" s="500" t="str">
        <f>IF(終値!A6="","",IF(AND(安値!U6&lt;安値!T6,安値!U6&lt;安値!S6,安値!U6&lt;安値!V6,安値!U6&lt;安値!W6),16,""))</f>
        <v/>
      </c>
      <c r="Q6" s="500" t="str">
        <f>IF(終値!A6="","",IF(AND(安値!V6&lt;安値!U6,安値!V6&lt;安値!T6,安値!V6&lt;安値!W6,安値!V6&lt;安値!X6),17,""))</f>
        <v/>
      </c>
      <c r="R6" s="500" t="str">
        <f>IF(終値!A6="","",IF(AND(安値!W6&lt;安値!V6,安値!W6&lt;安値!U6,安値!W6&lt;安値!X6,安値!W6&lt;安値!Y6),18,""))</f>
        <v/>
      </c>
      <c r="S6" s="500" t="str">
        <f>IF(終値!A6="","",IF(AND(安値!X6&lt;安値!W6,安値!X6&lt;安値!V6,安値!X6&lt;安値!Y6,安値!X6&lt;安値!Z6),19,""))</f>
        <v/>
      </c>
      <c r="T6" s="500">
        <f>IF(終値!A6="","",IF(AND(安値!Y6&lt;安値!X6,安値!Y6&lt;安値!W6,安値!Y6&lt;安値!Z6,安値!Y6&lt;安値!AA6),20,""))</f>
        <v>20</v>
      </c>
      <c r="U6" s="500" t="str">
        <f>IF(終値!A6="","",IF(AND(安値!Z6&lt;安値!Y6,安値!Z6&lt;安値!X6,安値!Z6&lt;安値!AA6,安値!Z6&lt;安値!AB6),21,""))</f>
        <v/>
      </c>
      <c r="V6" s="500" t="str">
        <f>IF(終値!A6="","",IF(AND(安値!AA6&lt;安値!Z6,安値!AA6&lt;安値!Y6,安値!AA6&lt;安値!AB6,安値!AA6&lt;安値!AC6),22,""))</f>
        <v/>
      </c>
      <c r="W6" s="500" t="str">
        <f>IF(終値!A6="","",IF(AND(安値!AB6&lt;安値!AA6,安値!AB6&lt;安値!Z6,安値!AB6&lt;安値!AC6,安値!AB6&lt;安値!AD6),23,""))</f>
        <v/>
      </c>
      <c r="X6" s="500" t="str">
        <f>IF(終値!A6="","",IF(AND(安値!AC6&lt;安値!AB6,安値!AC6&lt;安値!AA6,安値!AC6&lt;安値!AD6,安値!AC6&lt;安値!AE6),24,""))</f>
        <v/>
      </c>
      <c r="Y6" s="500" t="str">
        <f>IF(終値!A6="","",IF(AND(安値!AD6&lt;安値!AC6,安値!AD6&lt;安値!AB6,安値!AD6&lt;安値!AE6,安値!AD6&lt;安値!AF6),25,""))</f>
        <v/>
      </c>
      <c r="Z6" s="500" t="str">
        <f>IF(終値!A6="","",IF(AND(安値!AE6&lt;安値!AD6,安値!AE6&lt;安値!AC6,安値!AE6&lt;安値!AF6,安値!AE6&lt;安値!AG6),26,""))</f>
        <v/>
      </c>
      <c r="AA6" s="500">
        <f>IF(終値!A6="","",IF(AND(安値!AF6&lt;安値!AE6,安値!AF6&lt;安値!AD6,安値!AF6&lt;安値!AG6,安値!AF6&lt;安値!AH6),27,""))</f>
        <v>27</v>
      </c>
      <c r="AB6" s="500" t="str">
        <f>IF(終値!A6="","",IF(AND(安値!AG6&lt;安値!AF6,安値!AG6&lt;安値!AE6,安値!AG6&lt;安値!AH6,安値!AG6&lt;安値!AI6),28,""))</f>
        <v/>
      </c>
      <c r="AC6" s="500" t="str">
        <f>IF(終値!A6="","",IF(AND(高値!G6&gt;高値!F6,高値!G6&gt;高値!E6,高値!G6&gt;高値!H6,高値!G6&gt;高値!I6),2,""))</f>
        <v/>
      </c>
      <c r="AD6" s="500" t="str">
        <f>IF(終値!A6="","",IF(AND(高値!H6&gt;高値!G6,高値!H6&gt;高値!F6,高値!H6&gt;高値!I6,高値!H6&gt;高値!J6),3,""))</f>
        <v/>
      </c>
      <c r="AE6" s="500" t="str">
        <f>IF(終値!A6="","",IF(AND(高値!I6&gt;高値!H6,高値!I6&gt;高値!G6,高値!I6&gt;高値!J6,高値!I6&gt;高値!K6),4,""))</f>
        <v/>
      </c>
      <c r="AF6" s="500" t="str">
        <f>IF(終値!A6="","",IF(AND(高値!J6&gt;高値!I6,高値!J6&gt;高値!H6,高値!J6&gt;高値!K6,高値!J6&gt;高値!L6),5,""))</f>
        <v/>
      </c>
      <c r="AG6" s="500" t="str">
        <f>IF(終値!A6="","",IF(AND(高値!K6&gt;高値!J6,高値!K6&gt;高値!I6,高値!K6&gt;高値!L6,高値!K6&gt;高値!M6),6,""))</f>
        <v/>
      </c>
      <c r="AH6" s="500" t="str">
        <f>IF(終値!A6="","",IF(AND(高値!L6&gt;高値!K6,高値!L6&gt;高値!J6,高値!L6&gt;高値!M6,高値!L6&gt;高値!N6),7,""))</f>
        <v/>
      </c>
      <c r="AI6" s="500" t="str">
        <f>IF(終値!A6="","",IF(AND(高値!M6&gt;高値!L6,高値!M6&gt;高値!K6,高値!M6&gt;高値!N6,高値!M6&gt;高値!O6),8,""))</f>
        <v/>
      </c>
      <c r="AJ6" s="500" t="str">
        <f>IF(終値!A6="","",IF(AND(高値!N6&gt;高値!M6,高値!N6&gt;高値!L6,高値!N6&gt;高値!O6,高値!N6&gt;高値!P6),9,""))</f>
        <v/>
      </c>
      <c r="AK6" s="500" t="str">
        <f>IF(終値!A6="","",IF(AND(高値!O6&gt;高値!N6,高値!O6&gt;高値!M6,高値!O6&gt;高値!P6,高値!O6&gt;高値!Q6),10,""))</f>
        <v/>
      </c>
      <c r="AL6" s="500">
        <f>IF(終値!A6="","",IF(AND(高値!P6&gt;高値!O6,高値!P6&gt;高値!N6,高値!P6&gt;高値!Q6,高値!P6&gt;高値!R6),11,""))</f>
        <v>11</v>
      </c>
      <c r="AM6" s="500" t="str">
        <f>IF(終値!A6="","",IF(AND(高値!Q6&gt;高値!P6,高値!Q6&gt;高値!O6,高値!Q6&gt;高値!R6,高値!Q6&gt;高値!S6),12,""))</f>
        <v/>
      </c>
      <c r="AN6" s="500" t="str">
        <f>IF(終値!A6="","",IF(AND(高値!R6&gt;高値!Q6,高値!R6&gt;高値!P6,高値!R6&gt;高値!S6,高値!R6&gt;高値!T6),13,""))</f>
        <v/>
      </c>
      <c r="AO6" s="500" t="str">
        <f>IF(終値!A6="","",IF(AND(高値!S6&gt;高値!R6,高値!S6&gt;高値!Q6,高値!S6&gt;高値!T6,高値!S6&gt;高値!U6),14,""))</f>
        <v/>
      </c>
      <c r="AP6" s="500" t="str">
        <f>IF(終値!A6="","",IF(AND(高値!T6&gt;高値!S6,高値!T6&gt;高値!R6,高値!T6&gt;高値!U6,高値!T6&gt;高値!V6),15,""))</f>
        <v/>
      </c>
      <c r="AQ6" s="500" t="str">
        <f>IF(終値!A6="","",IF(AND(高値!U6&gt;高値!T6,高値!U6&gt;高値!S6,高値!U6&gt;高値!V6,高値!U6&gt;高値!W6),16,""))</f>
        <v/>
      </c>
      <c r="AR6" s="500" t="str">
        <f>IF(終値!A6="","",IF(AND(高値!V6&gt;高値!U6,高値!V6&gt;高値!T6,高値!V6&gt;高値!W6,高値!V6&gt;高値!X6),17,""))</f>
        <v/>
      </c>
      <c r="AS6" s="500">
        <f>IF(終値!A6="","",IF(AND(高値!W6&gt;高値!V6,高値!W6&gt;高値!U6,高値!W6&gt;高値!X6,高値!W6&gt;高値!Y6),18,""))</f>
        <v>18</v>
      </c>
      <c r="AT6" s="500" t="str">
        <f>IF(終値!A6="","",IF(AND(高値!X6&gt;高値!W6,高値!X6&gt;高値!V6,高値!X6&gt;高値!Y6,高値!X6&gt;高値!Z6),19,""))</f>
        <v/>
      </c>
      <c r="AU6" s="500" t="str">
        <f>IF(終値!A6="","",IF(AND(高値!Y6&gt;高値!X6,高値!Y6&gt;高値!W6,高値!Y6&gt;高値!Z6,高値!Y6&gt;高値!AA6),20,""))</f>
        <v/>
      </c>
      <c r="AV6" s="500" t="str">
        <f>IF(終値!A6="","",IF(AND(高値!Z6&gt;高値!Y6,高値!Z6&gt;高値!X6,高値!Z6&gt;高値!AA6,高値!Z6&gt;高値!AB6),21,""))</f>
        <v/>
      </c>
      <c r="AW6" s="500" t="str">
        <f>IF(終値!A6="","",IF(AND(高値!AA6&gt;高値!Z6,高値!AA6&gt;高値!Y6,高値!AA6&gt;高値!AB6,高値!AA6&gt;高値!AC6),22,""))</f>
        <v/>
      </c>
      <c r="AX6" s="500" t="str">
        <f>IF(終値!A6="","",IF(AND(高値!AB6&gt;高値!AA6,高値!AB6&gt;高値!Z6,高値!AB6&gt;高値!AC6,高値!AB6&gt;高値!AD6),23,""))</f>
        <v/>
      </c>
      <c r="AY6" s="500" t="str">
        <f>IF(終値!A6="","",IF(AND(高値!AC6&gt;高値!AB6,高値!AC6&gt;高値!AA6,高値!AC6&gt;高値!AD6,高値!AC6&gt;高値!AE6),24,""))</f>
        <v/>
      </c>
      <c r="AZ6" s="500">
        <f>IF(終値!A6="","",IF(AND(高値!AD6&gt;高値!AC6,高値!AD6&gt;高値!AB6,高値!AD6&gt;高値!AE6,高値!AD6&gt;高値!AF6),25,""))</f>
        <v>25</v>
      </c>
      <c r="BA6" s="500" t="str">
        <f>IF(終値!A6="","",IF(AND(高値!AE6&gt;高値!AD6,高値!AE6&gt;高値!AC6,高値!AE6&gt;高値!AF6,高値!AE6&gt;高値!AG6),26,""))</f>
        <v/>
      </c>
      <c r="BB6" s="500" t="str">
        <f>IF(終値!A6="","",IF(AND(高値!AF6&gt;高値!AE6,高値!AF6&gt;高値!AD6,高値!AF6&gt;高値!AG6,高値!AF6&gt;高値!AH6),27,""))</f>
        <v/>
      </c>
      <c r="BC6" s="500" t="str">
        <f>IF(終値!A6="","",IF(AND(高値!AG6&gt;高値!AF6,高値!AG6&gt;高値!AE6,高値!AG6&gt;高値!AH6,高値!AG6&gt;高値!AI6),28,""))</f>
        <v/>
      </c>
      <c r="BD6" s="500">
        <f t="shared" ref="BD6:BD69" si="0">COUNT($B6:$AB6)</f>
        <v>4</v>
      </c>
      <c r="BE6" s="500">
        <f t="shared" ref="BE6:BE69" si="1">IF($BD6&gt;=2,MIN($B6:$AB6),"")</f>
        <v>6</v>
      </c>
      <c r="BF6" s="500">
        <f t="shared" ref="BF6:BF69" si="2">IF($BD6&gt;=2,SMALL($B6:$AB6,2),"")</f>
        <v>13</v>
      </c>
      <c r="BG6" s="500">
        <f>IF($BE6="","",INDEX(安値!$E6:$CZ6,1,$BE6+1))</f>
        <v>24780</v>
      </c>
      <c r="BH6" s="500">
        <f>IF($BF6="","",INDEX(安値!$E6:$CZ6,1,$BF6+1))</f>
        <v>28595</v>
      </c>
      <c r="BI6" s="500">
        <f>IF($BF6="","",MAX(INDEX(高値!$E6:$CZ6,1,$BE6+1):INDEX(高値!$E6:$CZ6,1,$BF6+1)))</f>
        <v>35290</v>
      </c>
      <c r="BJ6" s="500">
        <f>IF($BF6="","",AVERAGE(INDEX(終値!$E6:$CZ6,1,$BF6+1):INDEX(終値!$E6:$CZ6,1,$BF6+20))-2*STDEVP(INDEX(終値!$E6:$CZ6,1,$BF6+1):INDEX(終値!$E6:$CZ6,1,$BF6+20)))</f>
        <v>27905.271689531135</v>
      </c>
      <c r="BK6" s="500">
        <f>IF($BE6="","",AVERAGE(INDEX(終値!$E6:$CZ6,1,$BE6+1):INDEX(終値!$E6:$CZ6,1,$BE6+20))-2*STDEVP(INDEX(終値!$E6:$CZ6,1,$BE6+1):INDEX(終値!$E6:$CZ6,1,$BE6+20)))</f>
        <v>26394.550670340868</v>
      </c>
      <c r="BL6" s="500">
        <f t="shared" ref="BL6:BL69" si="3">COUNT($AC6:$BC6)</f>
        <v>3</v>
      </c>
      <c r="BM6" s="500">
        <f t="shared" ref="BM6:BM69" si="4">IF($BL6&gt;=2,MIN($AC6:$BC6),"")</f>
        <v>11</v>
      </c>
      <c r="BN6" s="500">
        <f t="shared" ref="BN6:BN69" si="5">IF($BL6&gt;=2,SMALL($AC6:$BC6,2),"")</f>
        <v>18</v>
      </c>
      <c r="BO6" s="500">
        <f>IF($BM6="","",INDEX(高値!$E6:$CZ6,1,$BM6+1))</f>
        <v>35290</v>
      </c>
      <c r="BP6" s="500">
        <f>IF($BN6="","",INDEX(高値!$E6:$CZ6,1,$BN6+1))</f>
        <v>37640</v>
      </c>
      <c r="BQ6" s="500">
        <f>IF($BN6="","",MIN(INDEX(安値!$E6:$CZ6,1,$BM6+1):INDEX(安値!$E6:$CZ6,1,$BN6+1)))</f>
        <v>28595</v>
      </c>
      <c r="BR6" s="500">
        <f>IF($BN6="","",AVERAGE(INDEX(終値!$E6:$CZ6,1,$BN6+1):INDEX(終値!$E6:$CZ6,1,$BN6+20))+2*STDEVP(INDEX(終値!$E6:$CZ6,1,$BN6+1):INDEX(終値!$E6:$CZ6,1,$BN6+20)))</f>
        <v>53304.460463884978</v>
      </c>
      <c r="BS6" s="500">
        <f>IF($BM6="","",AVERAGE(INDEX(終値!$E6:$CZ6,1,$BM6+1):INDEX(終値!$E6:$CZ6,1,$BM6+20))+2*STDEVP(INDEX(終値!$E6:$CZ6,1,$BM6+1):INDEX(終値!$E6:$CZ6,1,$BM6+20)))</f>
        <v>46851.711449705355</v>
      </c>
      <c r="BT6" s="497" t="str">
        <f>IFERROR(IF(AND($BD6&gt;=2,ABS($BG6-$BH6)/$BH6&lt;=BB設定!$B$12,$BI6&gt;=MAX($BH6,$BG6)*(1+BB設定!$B$13),終値!E6&gt;$BG6),IF(OR(終値!E6&gt;=$BI6,AND($BH6&lt;$BJ6,$BG6&gt;=$BK6)),"二番底W▲","二番底W形成"),IF(AND($BL6&gt;=2,ABS($BO6-$BP6)/$BP6&lt;=BB設定!$B$12,$BQ6&lt;=MIN($BP6,$BO6)*(1-BB設定!$B$13),終値!E6&lt;$BO6),IF(OR(終値!E6&lt;=$BQ6,AND($BP6&gt;$BR6,$BO6&lt;=$BS6)),"二番天井M▼","二番天井M形成"),"－")),"－")</f>
        <v>－</v>
      </c>
    </row>
    <row r="7" spans="1:72">
      <c r="B7" s="500">
        <f>IF(終値!A7="","",IF(AND(安値!G7&lt;安値!F7,安値!G7&lt;安値!E7,安値!G7&lt;安値!H7,安値!G7&lt;安値!I7),2,""))</f>
        <v>2</v>
      </c>
      <c r="C7" s="500" t="str">
        <f>IF(終値!A7="","",IF(AND(安値!H7&lt;安値!G7,安値!H7&lt;安値!F7,安値!H7&lt;安値!I7,安値!H7&lt;安値!J7),3,""))</f>
        <v/>
      </c>
      <c r="D7" s="500" t="str">
        <f>IF(終値!A7="","",IF(AND(安値!I7&lt;安値!H7,安値!I7&lt;安値!G7,安値!I7&lt;安値!J7,安値!I7&lt;安値!K7),4,""))</f>
        <v/>
      </c>
      <c r="E7" s="500" t="str">
        <f>IF(終値!A7="","",IF(AND(安値!J7&lt;安値!I7,安値!J7&lt;安値!H7,安値!J7&lt;安値!K7,安値!J7&lt;安値!L7),5,""))</f>
        <v/>
      </c>
      <c r="F7" s="500" t="str">
        <f>IF(終値!A7="","",IF(AND(安値!K7&lt;安値!J7,安値!K7&lt;安値!I7,安値!K7&lt;安値!L7,安値!K7&lt;安値!M7),6,""))</f>
        <v/>
      </c>
      <c r="G7" s="500" t="str">
        <f>IF(終値!A7="","",IF(AND(安値!L7&lt;安値!K7,安値!L7&lt;安値!J7,安値!L7&lt;安値!M7,安値!L7&lt;安値!N7),7,""))</f>
        <v/>
      </c>
      <c r="H7" s="500" t="str">
        <f>IF(終値!A7="","",IF(AND(安値!M7&lt;安値!L7,安値!M7&lt;安値!K7,安値!M7&lt;安値!N7,安値!M7&lt;安値!O7),8,""))</f>
        <v/>
      </c>
      <c r="I7" s="500">
        <f>IF(終値!A7="","",IF(AND(安値!N7&lt;安値!M7,安値!N7&lt;安値!L7,安値!N7&lt;安値!O7,安値!N7&lt;安値!P7),9,""))</f>
        <v>9</v>
      </c>
      <c r="J7" s="500" t="str">
        <f>IF(終値!A7="","",IF(AND(安値!O7&lt;安値!N7,安値!O7&lt;安値!M7,安値!O7&lt;安値!P7,安値!O7&lt;安値!Q7),10,""))</f>
        <v/>
      </c>
      <c r="K7" s="500" t="str">
        <f>IF(終値!A7="","",IF(AND(安値!P7&lt;安値!O7,安値!P7&lt;安値!N7,安値!P7&lt;安値!Q7,安値!P7&lt;安値!R7),11,""))</f>
        <v/>
      </c>
      <c r="L7" s="500" t="str">
        <f>IF(終値!A7="","",IF(AND(安値!Q7&lt;安値!P7,安値!Q7&lt;安値!O7,安値!Q7&lt;安値!R7,安値!Q7&lt;安値!S7),12,""))</f>
        <v/>
      </c>
      <c r="M7" s="500">
        <f>IF(終値!A7="","",IF(AND(安値!R7&lt;安値!Q7,安値!R7&lt;安値!P7,安値!R7&lt;安値!S7,安値!R7&lt;安値!T7),13,""))</f>
        <v>13</v>
      </c>
      <c r="N7" s="500" t="str">
        <f>IF(終値!A7="","",IF(AND(安値!S7&lt;安値!R7,安値!S7&lt;安値!Q7,安値!S7&lt;安値!T7,安値!S7&lt;安値!U7),14,""))</f>
        <v/>
      </c>
      <c r="O7" s="500" t="str">
        <f>IF(終値!A7="","",IF(AND(安値!T7&lt;安値!S7,安値!T7&lt;安値!R7,安値!T7&lt;安値!U7,安値!T7&lt;安値!V7),15,""))</f>
        <v/>
      </c>
      <c r="P7" s="500">
        <f>IF(終値!A7="","",IF(AND(安値!U7&lt;安値!T7,安値!U7&lt;安値!S7,安値!U7&lt;安値!V7,安値!U7&lt;安値!W7),16,""))</f>
        <v>16</v>
      </c>
      <c r="Q7" s="500" t="str">
        <f>IF(終値!A7="","",IF(AND(安値!V7&lt;安値!U7,安値!V7&lt;安値!T7,安値!V7&lt;安値!W7,安値!V7&lt;安値!X7),17,""))</f>
        <v/>
      </c>
      <c r="R7" s="500" t="str">
        <f>IF(終値!A7="","",IF(AND(安値!W7&lt;安値!V7,安値!W7&lt;安値!U7,安値!W7&lt;安値!X7,安値!W7&lt;安値!Y7),18,""))</f>
        <v/>
      </c>
      <c r="S7" s="500" t="str">
        <f>IF(終値!A7="","",IF(AND(安値!X7&lt;安値!W7,安値!X7&lt;安値!V7,安値!X7&lt;安値!Y7,安値!X7&lt;安値!Z7),19,""))</f>
        <v/>
      </c>
      <c r="T7" s="500" t="str">
        <f>IF(終値!A7="","",IF(AND(安値!Y7&lt;安値!X7,安値!Y7&lt;安値!W7,安値!Y7&lt;安値!Z7,安値!Y7&lt;安値!AA7),20,""))</f>
        <v/>
      </c>
      <c r="U7" s="500" t="str">
        <f>IF(終値!A7="","",IF(AND(安値!Z7&lt;安値!Y7,安値!Z7&lt;安値!X7,安値!Z7&lt;安値!AA7,安値!Z7&lt;安値!AB7),21,""))</f>
        <v/>
      </c>
      <c r="V7" s="500" t="str">
        <f>IF(終値!A7="","",IF(AND(安値!AA7&lt;安値!Z7,安値!AA7&lt;安値!Y7,安値!AA7&lt;安値!AB7,安値!AA7&lt;安値!AC7),22,""))</f>
        <v/>
      </c>
      <c r="W7" s="500" t="str">
        <f>IF(終値!A7="","",IF(AND(安値!AB7&lt;安値!AA7,安値!AB7&lt;安値!Z7,安値!AB7&lt;安値!AC7,安値!AB7&lt;安値!AD7),23,""))</f>
        <v/>
      </c>
      <c r="X7" s="500" t="str">
        <f>IF(終値!A7="","",IF(AND(安値!AC7&lt;安値!AB7,安値!AC7&lt;安値!AA7,安値!AC7&lt;安値!AD7,安値!AC7&lt;安値!AE7),24,""))</f>
        <v/>
      </c>
      <c r="Y7" s="500" t="str">
        <f>IF(終値!A7="","",IF(AND(安値!AD7&lt;安値!AC7,安値!AD7&lt;安値!AB7,安値!AD7&lt;安値!AE7,安値!AD7&lt;安値!AF7),25,""))</f>
        <v/>
      </c>
      <c r="Z7" s="500" t="str">
        <f>IF(終値!A7="","",IF(AND(安値!AE7&lt;安値!AD7,安値!AE7&lt;安値!AC7,安値!AE7&lt;安値!AF7,安値!AE7&lt;安値!AG7),26,""))</f>
        <v/>
      </c>
      <c r="AA7" s="500" t="str">
        <f>IF(終値!A7="","",IF(AND(安値!AF7&lt;安値!AE7,安値!AF7&lt;安値!AD7,安値!AF7&lt;安値!AG7,安値!AF7&lt;安値!AH7),27,""))</f>
        <v/>
      </c>
      <c r="AB7" s="500">
        <f>IF(終値!A7="","",IF(AND(安値!AG7&lt;安値!AF7,安値!AG7&lt;安値!AE7,安値!AG7&lt;安値!AH7,安値!AG7&lt;安値!AI7),28,""))</f>
        <v>28</v>
      </c>
      <c r="AC7" s="500" t="str">
        <f>IF(終値!A7="","",IF(AND(高値!G7&gt;高値!F7,高値!G7&gt;高値!E7,高値!G7&gt;高値!H7,高値!G7&gt;高値!I7),2,""))</f>
        <v/>
      </c>
      <c r="AD7" s="500" t="str">
        <f>IF(終値!A7="","",IF(AND(高値!H7&gt;高値!G7,高値!H7&gt;高値!F7,高値!H7&gt;高値!I7,高値!H7&gt;高値!J7),3,""))</f>
        <v/>
      </c>
      <c r="AE7" s="500" t="str">
        <f>IF(終値!A7="","",IF(AND(高値!I7&gt;高値!H7,高値!I7&gt;高値!G7,高値!I7&gt;高値!J7,高値!I7&gt;高値!K7),4,""))</f>
        <v/>
      </c>
      <c r="AF7" s="500" t="str">
        <f>IF(終値!A7="","",IF(AND(高値!J7&gt;高値!I7,高値!J7&gt;高値!H7,高値!J7&gt;高値!K7,高値!J7&gt;高値!L7),5,""))</f>
        <v/>
      </c>
      <c r="AG7" s="500">
        <f>IF(終値!A7="","",IF(AND(高値!K7&gt;高値!J7,高値!K7&gt;高値!I7,高値!K7&gt;高値!L7,高値!K7&gt;高値!M7),6,""))</f>
        <v>6</v>
      </c>
      <c r="AH7" s="500" t="str">
        <f>IF(終値!A7="","",IF(AND(高値!L7&gt;高値!K7,高値!L7&gt;高値!J7,高値!L7&gt;高値!M7,高値!L7&gt;高値!N7),7,""))</f>
        <v/>
      </c>
      <c r="AI7" s="500" t="str">
        <f>IF(終値!A7="","",IF(AND(高値!M7&gt;高値!L7,高値!M7&gt;高値!K7,高値!M7&gt;高値!N7,高値!M7&gt;高値!O7),8,""))</f>
        <v/>
      </c>
      <c r="AJ7" s="500" t="str">
        <f>IF(終値!A7="","",IF(AND(高値!N7&gt;高値!M7,高値!N7&gt;高値!L7,高値!N7&gt;高値!O7,高値!N7&gt;高値!P7),9,""))</f>
        <v/>
      </c>
      <c r="AK7" s="500" t="str">
        <f>IF(終値!A7="","",IF(AND(高値!O7&gt;高値!N7,高値!O7&gt;高値!M7,高値!O7&gt;高値!P7,高値!O7&gt;高値!Q7),10,""))</f>
        <v/>
      </c>
      <c r="AL7" s="500" t="str">
        <f>IF(終値!A7="","",IF(AND(高値!P7&gt;高値!O7,高値!P7&gt;高値!N7,高値!P7&gt;高値!Q7,高値!P7&gt;高値!R7),11,""))</f>
        <v/>
      </c>
      <c r="AM7" s="500" t="str">
        <f>IF(終値!A7="","",IF(AND(高値!Q7&gt;高値!P7,高値!Q7&gt;高値!O7,高値!Q7&gt;高値!R7,高値!Q7&gt;高値!S7),12,""))</f>
        <v/>
      </c>
      <c r="AN7" s="500">
        <f>IF(終値!A7="","",IF(AND(高値!R7&gt;高値!Q7,高値!R7&gt;高値!P7,高値!R7&gt;高値!S7,高値!R7&gt;高値!T7),13,""))</f>
        <v>13</v>
      </c>
      <c r="AO7" s="500" t="str">
        <f>IF(終値!A7="","",IF(AND(高値!S7&gt;高値!R7,高値!S7&gt;高値!Q7,高値!S7&gt;高値!T7,高値!S7&gt;高値!U7),14,""))</f>
        <v/>
      </c>
      <c r="AP7" s="500" t="str">
        <f>IF(終値!A7="","",IF(AND(高値!T7&gt;高値!S7,高値!T7&gt;高値!R7,高値!T7&gt;高値!U7,高値!T7&gt;高値!V7),15,""))</f>
        <v/>
      </c>
      <c r="AQ7" s="500">
        <f>IF(終値!A7="","",IF(AND(高値!U7&gt;高値!T7,高値!U7&gt;高値!S7,高値!U7&gt;高値!V7,高値!U7&gt;高値!W7),16,""))</f>
        <v>16</v>
      </c>
      <c r="AR7" s="500" t="str">
        <f>IF(終値!A7="","",IF(AND(高値!V7&gt;高値!U7,高値!V7&gt;高値!T7,高値!V7&gt;高値!W7,高値!V7&gt;高値!X7),17,""))</f>
        <v/>
      </c>
      <c r="AS7" s="500" t="str">
        <f>IF(終値!A7="","",IF(AND(高値!W7&gt;高値!V7,高値!W7&gt;高値!U7,高値!W7&gt;高値!X7,高値!W7&gt;高値!Y7),18,""))</f>
        <v/>
      </c>
      <c r="AT7" s="500" t="str">
        <f>IF(終値!A7="","",IF(AND(高値!X7&gt;高値!W7,高値!X7&gt;高値!V7,高値!X7&gt;高値!Y7,高値!X7&gt;高値!Z7),19,""))</f>
        <v/>
      </c>
      <c r="AU7" s="500" t="str">
        <f>IF(終値!A7="","",IF(AND(高値!Y7&gt;高値!X7,高値!Y7&gt;高値!W7,高値!Y7&gt;高値!Z7,高値!Y7&gt;高値!AA7),20,""))</f>
        <v/>
      </c>
      <c r="AV7" s="500" t="str">
        <f>IF(終値!A7="","",IF(AND(高値!Z7&gt;高値!Y7,高値!Z7&gt;高値!X7,高値!Z7&gt;高値!AA7,高値!Z7&gt;高値!AB7),21,""))</f>
        <v/>
      </c>
      <c r="AW7" s="500">
        <f>IF(終値!A7="","",IF(AND(高値!AA7&gt;高値!Z7,高値!AA7&gt;高値!Y7,高値!AA7&gt;高値!AB7,高値!AA7&gt;高値!AC7),22,""))</f>
        <v>22</v>
      </c>
      <c r="AX7" s="500" t="str">
        <f>IF(終値!A7="","",IF(AND(高値!AB7&gt;高値!AA7,高値!AB7&gt;高値!Z7,高値!AB7&gt;高値!AC7,高値!AB7&gt;高値!AD7),23,""))</f>
        <v/>
      </c>
      <c r="AY7" s="500" t="str">
        <f>IF(終値!A7="","",IF(AND(高値!AC7&gt;高値!AB7,高値!AC7&gt;高値!AA7,高値!AC7&gt;高値!AD7,高値!AC7&gt;高値!AE7),24,""))</f>
        <v/>
      </c>
      <c r="AZ7" s="500" t="str">
        <f>IF(終値!A7="","",IF(AND(高値!AD7&gt;高値!AC7,高値!AD7&gt;高値!AB7,高値!AD7&gt;高値!AE7,高値!AD7&gt;高値!AF7),25,""))</f>
        <v/>
      </c>
      <c r="BA7" s="500" t="str">
        <f>IF(終値!A7="","",IF(AND(高値!AE7&gt;高値!AD7,高値!AE7&gt;高値!AC7,高値!AE7&gt;高値!AF7,高値!AE7&gt;高値!AG7),26,""))</f>
        <v/>
      </c>
      <c r="BB7" s="500" t="str">
        <f>IF(終値!A7="","",IF(AND(高値!AF7&gt;高値!AE7,高値!AF7&gt;高値!AD7,高値!AF7&gt;高値!AG7,高値!AF7&gt;高値!AH7),27,""))</f>
        <v/>
      </c>
      <c r="BC7" s="500" t="str">
        <f>IF(終値!A7="","",IF(AND(高値!AG7&gt;高値!AF7,高値!AG7&gt;高値!AE7,高値!AG7&gt;高値!AH7,高値!AG7&gt;高値!AI7),28,""))</f>
        <v/>
      </c>
      <c r="BD7" s="500">
        <f t="shared" si="0"/>
        <v>5</v>
      </c>
      <c r="BE7" s="500">
        <f t="shared" si="1"/>
        <v>2</v>
      </c>
      <c r="BF7" s="500">
        <f t="shared" si="2"/>
        <v>9</v>
      </c>
      <c r="BG7" s="500">
        <f>IF($BE7="","",INDEX(安値!$E7:$CZ7,1,$BE7+1))</f>
        <v>1678</v>
      </c>
      <c r="BH7" s="500">
        <f>IF($BF7="","",INDEX(安値!$E7:$CZ7,1,$BF7+1))</f>
        <v>1680</v>
      </c>
      <c r="BI7" s="500">
        <f>IF($BF7="","",MAX(INDEX(高値!$E7:$CZ7,1,$BE7+1):INDEX(高値!$E7:$CZ7,1,$BF7+1)))</f>
        <v>1805</v>
      </c>
      <c r="BJ7" s="500">
        <f>IF($BF7="","",AVERAGE(INDEX(終値!$E7:$CZ7,1,$BF7+1):INDEX(終値!$E7:$CZ7,1,$BF7+20))-2*STDEVP(INDEX(終値!$E7:$CZ7,1,$BF7+1):INDEX(終値!$E7:$CZ7,1,$BF7+20)))</f>
        <v>1670.3069913925754</v>
      </c>
      <c r="BK7" s="500">
        <f>IF($BE7="","",AVERAGE(INDEX(終値!$E7:$CZ7,1,$BE7+1):INDEX(終値!$E7:$CZ7,1,$BE7+20))-2*STDEVP(INDEX(終値!$E7:$CZ7,1,$BE7+1):INDEX(終値!$E7:$CZ7,1,$BE7+20)))</f>
        <v>1678.2625221770027</v>
      </c>
      <c r="BL7" s="500">
        <f t="shared" si="3"/>
        <v>4</v>
      </c>
      <c r="BM7" s="500">
        <f t="shared" si="4"/>
        <v>6</v>
      </c>
      <c r="BN7" s="500">
        <f t="shared" si="5"/>
        <v>13</v>
      </c>
      <c r="BO7" s="500">
        <f>IF($BM7="","",INDEX(高値!$E7:$CZ7,1,$BM7+1))</f>
        <v>1805</v>
      </c>
      <c r="BP7" s="500">
        <f>IF($BN7="","",INDEX(高値!$E7:$CZ7,1,$BN7+1))</f>
        <v>1789</v>
      </c>
      <c r="BQ7" s="500">
        <f>IF($BN7="","",MIN(INDEX(安値!$E7:$CZ7,1,$BM7+1):INDEX(安値!$E7:$CZ7,1,$BN7+1)))</f>
        <v>1579</v>
      </c>
      <c r="BR7" s="500">
        <f>IF($BN7="","",AVERAGE(INDEX(終値!$E7:$CZ7,1,$BN7+1):INDEX(終値!$E7:$CZ7,1,$BN7+20))+2*STDEVP(INDEX(終値!$E7:$CZ7,1,$BN7+1):INDEX(終値!$E7:$CZ7,1,$BN7+20)))</f>
        <v>1795.0185194494181</v>
      </c>
      <c r="BS7" s="500">
        <f>IF($BM7="","",AVERAGE(INDEX(終値!$E7:$CZ7,1,$BM7+1):INDEX(終値!$E7:$CZ7,1,$BM7+20))+2*STDEVP(INDEX(終値!$E7:$CZ7,1,$BM7+1):INDEX(終値!$E7:$CZ7,1,$BM7+20)))</f>
        <v>1790.9772678337938</v>
      </c>
      <c r="BT7" s="497" t="str">
        <f>IFERROR(IF(AND($BD7&gt;=2,ABS($BG7-$BH7)/$BH7&lt;=BB設定!$B$12,$BI7&gt;=MAX($BH7,$BG7)*(1+BB設定!$B$13),終値!E7&gt;$BG7),IF(OR(終値!E7&gt;=$BI7,AND($BH7&lt;$BJ7,$BG7&gt;=$BK7)),"二番底W▲","二番底W形成"),IF(AND($BL7&gt;=2,ABS($BO7-$BP7)/$BP7&lt;=BB設定!$B$12,$BQ7&lt;=MIN($BP7,$BO7)*(1-BB設定!$B$13),終値!E7&lt;$BO7),IF(OR(終値!E7&lt;=$BQ7,AND($BP7&gt;$BR7,$BO7&lt;=$BS7)),"二番天井M▼","二番天井M形成"),"－")),"－")</f>
        <v>二番底W形成</v>
      </c>
    </row>
    <row r="8" spans="1:72">
      <c r="B8" s="500" t="str">
        <f>IF(終値!A8="","",IF(AND(安値!G8&lt;安値!F8,安値!G8&lt;安値!E8,安値!G8&lt;安値!H8,安値!G8&lt;安値!I8),2,""))</f>
        <v/>
      </c>
      <c r="C8" s="500" t="str">
        <f>IF(終値!A8="","",IF(AND(安値!H8&lt;安値!G8,安値!H8&lt;安値!F8,安値!H8&lt;安値!I8,安値!H8&lt;安値!J8),3,""))</f>
        <v/>
      </c>
      <c r="D8" s="500" t="str">
        <f>IF(終値!A8="","",IF(AND(安値!I8&lt;安値!H8,安値!I8&lt;安値!G8,安値!I8&lt;安値!J8,安値!I8&lt;安値!K8),4,""))</f>
        <v/>
      </c>
      <c r="E8" s="500" t="str">
        <f>IF(終値!A8="","",IF(AND(安値!J8&lt;安値!I8,安値!J8&lt;安値!H8,安値!J8&lt;安値!K8,安値!J8&lt;安値!L8),5,""))</f>
        <v/>
      </c>
      <c r="F8" s="500">
        <f>IF(終値!A8="","",IF(AND(安値!K8&lt;安値!J8,安値!K8&lt;安値!I8,安値!K8&lt;安値!L8,安値!K8&lt;安値!M8),6,""))</f>
        <v>6</v>
      </c>
      <c r="G8" s="500" t="str">
        <f>IF(終値!A8="","",IF(AND(安値!L8&lt;安値!K8,安値!L8&lt;安値!J8,安値!L8&lt;安値!M8,安値!L8&lt;安値!N8),7,""))</f>
        <v/>
      </c>
      <c r="H8" s="500" t="str">
        <f>IF(終値!A8="","",IF(AND(安値!M8&lt;安値!L8,安値!M8&lt;安値!K8,安値!M8&lt;安値!N8,安値!M8&lt;安値!O8),8,""))</f>
        <v/>
      </c>
      <c r="I8" s="500" t="str">
        <f>IF(終値!A8="","",IF(AND(安値!N8&lt;安値!M8,安値!N8&lt;安値!L8,安値!N8&lt;安値!O8,安値!N8&lt;安値!P8),9,""))</f>
        <v/>
      </c>
      <c r="J8" s="500" t="str">
        <f>IF(終値!A8="","",IF(AND(安値!O8&lt;安値!N8,安値!O8&lt;安値!M8,安値!O8&lt;安値!P8,安値!O8&lt;安値!Q8),10,""))</f>
        <v/>
      </c>
      <c r="K8" s="500" t="str">
        <f>IF(終値!A8="","",IF(AND(安値!P8&lt;安値!O8,安値!P8&lt;安値!N8,安値!P8&lt;安値!Q8,安値!P8&lt;安値!R8),11,""))</f>
        <v/>
      </c>
      <c r="L8" s="500" t="str">
        <f>IF(終値!A8="","",IF(AND(安値!Q8&lt;安値!P8,安値!Q8&lt;安値!O8,安値!Q8&lt;安値!R8,安値!Q8&lt;安値!S8),12,""))</f>
        <v/>
      </c>
      <c r="M8" s="500">
        <f>IF(終値!A8="","",IF(AND(安値!R8&lt;安値!Q8,安値!R8&lt;安値!P8,安値!R8&lt;安値!S8,安値!R8&lt;安値!T8),13,""))</f>
        <v>13</v>
      </c>
      <c r="N8" s="500" t="str">
        <f>IF(終値!A8="","",IF(AND(安値!S8&lt;安値!R8,安値!S8&lt;安値!Q8,安値!S8&lt;安値!T8,安値!S8&lt;安値!U8),14,""))</f>
        <v/>
      </c>
      <c r="O8" s="500" t="str">
        <f>IF(終値!A8="","",IF(AND(安値!T8&lt;安値!S8,安値!T8&lt;安値!R8,安値!T8&lt;安値!U8,安値!T8&lt;安値!V8),15,""))</f>
        <v/>
      </c>
      <c r="P8" s="500">
        <f>IF(終値!A8="","",IF(AND(安値!U8&lt;安値!T8,安値!U8&lt;安値!S8,安値!U8&lt;安値!V8,安値!U8&lt;安値!W8),16,""))</f>
        <v>16</v>
      </c>
      <c r="Q8" s="500" t="str">
        <f>IF(終値!A8="","",IF(AND(安値!V8&lt;安値!U8,安値!V8&lt;安値!T8,安値!V8&lt;安値!W8,安値!V8&lt;安値!X8),17,""))</f>
        <v/>
      </c>
      <c r="R8" s="500" t="str">
        <f>IF(終値!A8="","",IF(AND(安値!W8&lt;安値!V8,安値!W8&lt;安値!U8,安値!W8&lt;安値!X8,安値!W8&lt;安値!Y8),18,""))</f>
        <v/>
      </c>
      <c r="S8" s="500" t="str">
        <f>IF(終値!A8="","",IF(AND(安値!X8&lt;安値!W8,安値!X8&lt;安値!V8,安値!X8&lt;安値!Y8,安値!X8&lt;安値!Z8),19,""))</f>
        <v/>
      </c>
      <c r="T8" s="500" t="str">
        <f>IF(終値!A8="","",IF(AND(安値!Y8&lt;安値!X8,安値!Y8&lt;安値!W8,安値!Y8&lt;安値!Z8,安値!Y8&lt;安値!AA8),20,""))</f>
        <v/>
      </c>
      <c r="U8" s="500" t="str">
        <f>IF(終値!A8="","",IF(AND(安値!Z8&lt;安値!Y8,安値!Z8&lt;安値!X8,安値!Z8&lt;安値!AA8,安値!Z8&lt;安値!AB8),21,""))</f>
        <v/>
      </c>
      <c r="V8" s="500" t="str">
        <f>IF(終値!A8="","",IF(AND(安値!AA8&lt;安値!Z8,安値!AA8&lt;安値!Y8,安値!AA8&lt;安値!AB8,安値!AA8&lt;安値!AC8),22,""))</f>
        <v/>
      </c>
      <c r="W8" s="500" t="str">
        <f>IF(終値!A8="","",IF(AND(安値!AB8&lt;安値!AA8,安値!AB8&lt;安値!Z8,安値!AB8&lt;安値!AC8,安値!AB8&lt;安値!AD8),23,""))</f>
        <v/>
      </c>
      <c r="X8" s="500" t="str">
        <f>IF(終値!A8="","",IF(AND(安値!AC8&lt;安値!AB8,安値!AC8&lt;安値!AA8,安値!AC8&lt;安値!AD8,安値!AC8&lt;安値!AE8),24,""))</f>
        <v/>
      </c>
      <c r="Y8" s="500" t="str">
        <f>IF(終値!A8="","",IF(AND(安値!AD8&lt;安値!AC8,安値!AD8&lt;安値!AB8,安値!AD8&lt;安値!AE8,安値!AD8&lt;安値!AF8),25,""))</f>
        <v/>
      </c>
      <c r="Z8" s="500" t="str">
        <f>IF(終値!A8="","",IF(AND(安値!AE8&lt;安値!AD8,安値!AE8&lt;安値!AC8,安値!AE8&lt;安値!AF8,安値!AE8&lt;安値!AG8),26,""))</f>
        <v/>
      </c>
      <c r="AA8" s="500">
        <f>IF(終値!A8="","",IF(AND(安値!AF8&lt;安値!AE8,安値!AF8&lt;安値!AD8,安値!AF8&lt;安値!AG8,安値!AF8&lt;安値!AH8),27,""))</f>
        <v>27</v>
      </c>
      <c r="AB8" s="500" t="str">
        <f>IF(終値!A8="","",IF(AND(安値!AG8&lt;安値!AF8,安値!AG8&lt;安値!AE8,安値!AG8&lt;安値!AH8,安値!AG8&lt;安値!AI8),28,""))</f>
        <v/>
      </c>
      <c r="AC8" s="500" t="str">
        <f>IF(終値!A8="","",IF(AND(高値!G8&gt;高値!F8,高値!G8&gt;高値!E8,高値!G8&gt;高値!H8,高値!G8&gt;高値!I8),2,""))</f>
        <v/>
      </c>
      <c r="AD8" s="500" t="str">
        <f>IF(終値!A8="","",IF(AND(高値!H8&gt;高値!G8,高値!H8&gt;高値!F8,高値!H8&gt;高値!I8,高値!H8&gt;高値!J8),3,""))</f>
        <v/>
      </c>
      <c r="AE8" s="500">
        <f>IF(終値!A8="","",IF(AND(高値!I8&gt;高値!H8,高値!I8&gt;高値!G8,高値!I8&gt;高値!J8,高値!I8&gt;高値!K8),4,""))</f>
        <v>4</v>
      </c>
      <c r="AF8" s="500" t="str">
        <f>IF(終値!A8="","",IF(AND(高値!J8&gt;高値!I8,高値!J8&gt;高値!H8,高値!J8&gt;高値!K8,高値!J8&gt;高値!L8),5,""))</f>
        <v/>
      </c>
      <c r="AG8" s="500" t="str">
        <f>IF(終値!A8="","",IF(AND(高値!K8&gt;高値!J8,高値!K8&gt;高値!I8,高値!K8&gt;高値!L8,高値!K8&gt;高値!M8),6,""))</f>
        <v/>
      </c>
      <c r="AH8" s="500" t="str">
        <f>IF(終値!A8="","",IF(AND(高値!L8&gt;高値!K8,高値!L8&gt;高値!J8,高値!L8&gt;高値!M8,高値!L8&gt;高値!N8),7,""))</f>
        <v/>
      </c>
      <c r="AI8" s="500" t="str">
        <f>IF(終値!A8="","",IF(AND(高値!M8&gt;高値!L8,高値!M8&gt;高値!K8,高値!M8&gt;高値!N8,高値!M8&gt;高値!O8),8,""))</f>
        <v/>
      </c>
      <c r="AJ8" s="500" t="str">
        <f>IF(終値!A8="","",IF(AND(高値!N8&gt;高値!M8,高値!N8&gt;高値!L8,高値!N8&gt;高値!O8,高値!N8&gt;高値!P8),9,""))</f>
        <v/>
      </c>
      <c r="AK8" s="500">
        <f>IF(終値!A8="","",IF(AND(高値!O8&gt;高値!N8,高値!O8&gt;高値!M8,高値!O8&gt;高値!P8,高値!O8&gt;高値!Q8),10,""))</f>
        <v>10</v>
      </c>
      <c r="AL8" s="500" t="str">
        <f>IF(終値!A8="","",IF(AND(高値!P8&gt;高値!O8,高値!P8&gt;高値!N8,高値!P8&gt;高値!Q8,高値!P8&gt;高値!R8),11,""))</f>
        <v/>
      </c>
      <c r="AM8" s="500" t="str">
        <f>IF(終値!A8="","",IF(AND(高値!Q8&gt;高値!P8,高値!Q8&gt;高値!O8,高値!Q8&gt;高値!R8,高値!Q8&gt;高値!S8),12,""))</f>
        <v/>
      </c>
      <c r="AN8" s="500" t="str">
        <f>IF(終値!A8="","",IF(AND(高値!R8&gt;高値!Q8,高値!R8&gt;高値!P8,高値!R8&gt;高値!S8,高値!R8&gt;高値!T8),13,""))</f>
        <v/>
      </c>
      <c r="AO8" s="500" t="str">
        <f>IF(終値!A8="","",IF(AND(高値!S8&gt;高値!R8,高値!S8&gt;高値!Q8,高値!S8&gt;高値!T8,高値!S8&gt;高値!U8),14,""))</f>
        <v/>
      </c>
      <c r="AP8" s="500">
        <f>IF(終値!A8="","",IF(AND(高値!T8&gt;高値!S8,高値!T8&gt;高値!R8,高値!T8&gt;高値!U8,高値!T8&gt;高値!V8),15,""))</f>
        <v>15</v>
      </c>
      <c r="AQ8" s="500" t="str">
        <f>IF(終値!A8="","",IF(AND(高値!U8&gt;高値!T8,高値!U8&gt;高値!S8,高値!U8&gt;高値!V8,高値!U8&gt;高値!W8),16,""))</f>
        <v/>
      </c>
      <c r="AR8" s="500" t="str">
        <f>IF(終値!A8="","",IF(AND(高値!V8&gt;高値!U8,高値!V8&gt;高値!T8,高値!V8&gt;高値!W8,高値!V8&gt;高値!X8),17,""))</f>
        <v/>
      </c>
      <c r="AS8" s="500" t="str">
        <f>IF(終値!A8="","",IF(AND(高値!W8&gt;高値!V8,高値!W8&gt;高値!U8,高値!W8&gt;高値!X8,高値!W8&gt;高値!Y8),18,""))</f>
        <v/>
      </c>
      <c r="AT8" s="500" t="str">
        <f>IF(終値!A8="","",IF(AND(高値!X8&gt;高値!W8,高値!X8&gt;高値!V8,高値!X8&gt;高値!Y8,高値!X8&gt;高値!Z8),19,""))</f>
        <v/>
      </c>
      <c r="AU8" s="500" t="str">
        <f>IF(終値!A8="","",IF(AND(高値!Y8&gt;高値!X8,高値!Y8&gt;高値!W8,高値!Y8&gt;高値!Z8,高値!Y8&gt;高値!AA8),20,""))</f>
        <v/>
      </c>
      <c r="AV8" s="500" t="str">
        <f>IF(終値!A8="","",IF(AND(高値!Z8&gt;高値!Y8,高値!Z8&gt;高値!X8,高値!Z8&gt;高値!AA8,高値!Z8&gt;高値!AB8),21,""))</f>
        <v/>
      </c>
      <c r="AW8" s="500">
        <f>IF(終値!A8="","",IF(AND(高値!AA8&gt;高値!Z8,高値!AA8&gt;高値!Y8,高値!AA8&gt;高値!AB8,高値!AA8&gt;高値!AC8),22,""))</f>
        <v>22</v>
      </c>
      <c r="AX8" s="500" t="str">
        <f>IF(終値!A8="","",IF(AND(高値!AB8&gt;高値!AA8,高値!AB8&gt;高値!Z8,高値!AB8&gt;高値!AC8,高値!AB8&gt;高値!AD8),23,""))</f>
        <v/>
      </c>
      <c r="AY8" s="500" t="str">
        <f>IF(終値!A8="","",IF(AND(高値!AC8&gt;高値!AB8,高値!AC8&gt;高値!AA8,高値!AC8&gt;高値!AD8,高値!AC8&gt;高値!AE8),24,""))</f>
        <v/>
      </c>
      <c r="AZ8" s="500" t="str">
        <f>IF(終値!A8="","",IF(AND(高値!AD8&gt;高値!AC8,高値!AD8&gt;高値!AB8,高値!AD8&gt;高値!AE8,高値!AD8&gt;高値!AF8),25,""))</f>
        <v/>
      </c>
      <c r="BA8" s="500" t="str">
        <f>IF(終値!A8="","",IF(AND(高値!AE8&gt;高値!AD8,高値!AE8&gt;高値!AC8,高値!AE8&gt;高値!AF8,高値!AE8&gt;高値!AG8),26,""))</f>
        <v/>
      </c>
      <c r="BB8" s="500" t="str">
        <f>IF(終値!A8="","",IF(AND(高値!AF8&gt;高値!AE8,高値!AF8&gt;高値!AD8,高値!AF8&gt;高値!AG8,高値!AF8&gt;高値!AH8),27,""))</f>
        <v/>
      </c>
      <c r="BC8" s="500" t="str">
        <f>IF(終値!A8="","",IF(AND(高値!AG8&gt;高値!AF8,高値!AG8&gt;高値!AE8,高値!AG8&gt;高値!AH8,高値!AG8&gt;高値!AI8),28,""))</f>
        <v/>
      </c>
      <c r="BD8" s="500">
        <f t="shared" si="0"/>
        <v>4</v>
      </c>
      <c r="BE8" s="500">
        <f t="shared" si="1"/>
        <v>6</v>
      </c>
      <c r="BF8" s="500">
        <f t="shared" si="2"/>
        <v>13</v>
      </c>
      <c r="BG8" s="500">
        <f>IF($BE8="","",INDEX(安値!$E8:$CZ8,1,$BE8+1))</f>
        <v>6969</v>
      </c>
      <c r="BH8" s="500">
        <f>IF($BF8="","",INDEX(安値!$E8:$CZ8,1,$BF8+1))</f>
        <v>6578</v>
      </c>
      <c r="BI8" s="500">
        <f>IF($BF8="","",MAX(INDEX(高値!$E8:$CZ8,1,$BE8+1):INDEX(高値!$E8:$CZ8,1,$BF8+1)))</f>
        <v>7952</v>
      </c>
      <c r="BJ8" s="500">
        <f>IF($BF8="","",AVERAGE(INDEX(終値!$E8:$CZ8,1,$BF8+1):INDEX(終値!$E8:$CZ8,1,$BF8+20))-2*STDEVP(INDEX(終値!$E8:$CZ8,1,$BF8+1):INDEX(終値!$E8:$CZ8,1,$BF8+20)))</f>
        <v>6687.0903791578667</v>
      </c>
      <c r="BK8" s="500">
        <f>IF($BE8="","",AVERAGE(INDEX(終値!$E8:$CZ8,1,$BE8+1):INDEX(終値!$E8:$CZ8,1,$BE8+20))-2*STDEVP(INDEX(終値!$E8:$CZ8,1,$BE8+1):INDEX(終値!$E8:$CZ8,1,$BE8+20)))</f>
        <v>6878.4137935899835</v>
      </c>
      <c r="BL8" s="500">
        <f t="shared" si="3"/>
        <v>4</v>
      </c>
      <c r="BM8" s="500">
        <f t="shared" si="4"/>
        <v>4</v>
      </c>
      <c r="BN8" s="500">
        <f t="shared" si="5"/>
        <v>10</v>
      </c>
      <c r="BO8" s="500">
        <f>IF($BM8="","",INDEX(高値!$E8:$CZ8,1,$BM8+1))</f>
        <v>8292</v>
      </c>
      <c r="BP8" s="500">
        <f>IF($BN8="","",INDEX(高値!$E8:$CZ8,1,$BN8+1))</f>
        <v>7952</v>
      </c>
      <c r="BQ8" s="500">
        <f>IF($BN8="","",MIN(INDEX(安値!$E8:$CZ8,1,$BM8+1):INDEX(安値!$E8:$CZ8,1,$BN8+1)))</f>
        <v>6969</v>
      </c>
      <c r="BR8" s="500">
        <f>IF($BN8="","",AVERAGE(INDEX(終値!$E8:$CZ8,1,$BN8+1):INDEX(終値!$E8:$CZ8,1,$BN8+20))+2*STDEVP(INDEX(終値!$E8:$CZ8,1,$BN8+1):INDEX(終値!$E8:$CZ8,1,$BN8+20)))</f>
        <v>7984.9777842598396</v>
      </c>
      <c r="BS8" s="500">
        <f>IF($BM8="","",AVERAGE(INDEX(終値!$E8:$CZ8,1,$BM8+1):INDEX(終値!$E8:$CZ8,1,$BM8+20))+2*STDEVP(INDEX(終値!$E8:$CZ8,1,$BM8+1):INDEX(終値!$E8:$CZ8,1,$BM8+20)))</f>
        <v>8104.7344469956179</v>
      </c>
      <c r="BT8" s="497" t="str">
        <f>IFERROR(IF(AND($BD8&gt;=2,ABS($BG8-$BH8)/$BH8&lt;=BB設定!$B$12,$BI8&gt;=MAX($BH8,$BG8)*(1+BB設定!$B$13),終値!E8&gt;$BG8),IF(OR(終値!E8&gt;=$BI8,AND($BH8&lt;$BJ8,$BG8&gt;=$BK8)),"二番底W▲","二番底W形成"),IF(AND($BL8&gt;=2,ABS($BO8-$BP8)/$BP8&lt;=BB設定!$B$12,$BQ8&lt;=MIN($BP8,$BO8)*(1-BB設定!$B$13),終値!E8&lt;$BO8),IF(OR(終値!E8&lt;=$BQ8,AND($BP8&gt;$BR8,$BO8&lt;=$BS8)),"二番天井M▼","二番天井M形成"),"－")),"－")</f>
        <v>－</v>
      </c>
    </row>
    <row r="9" spans="1:72">
      <c r="B9" s="500" t="str">
        <f>IF(終値!A9="","",IF(AND(安値!G9&lt;安値!F9,安値!G9&lt;安値!E9,安値!G9&lt;安値!H9,安値!G9&lt;安値!I9),2,""))</f>
        <v/>
      </c>
      <c r="C9" s="500" t="str">
        <f>IF(終値!A9="","",IF(AND(安値!H9&lt;安値!G9,安値!H9&lt;安値!F9,安値!H9&lt;安値!I9,安値!H9&lt;安値!J9),3,""))</f>
        <v/>
      </c>
      <c r="D9" s="500" t="str">
        <f>IF(終値!A9="","",IF(AND(安値!I9&lt;安値!H9,安値!I9&lt;安値!G9,安値!I9&lt;安値!J9,安値!I9&lt;安値!K9),4,""))</f>
        <v/>
      </c>
      <c r="E9" s="500" t="str">
        <f>IF(終値!A9="","",IF(AND(安値!J9&lt;安値!I9,安値!J9&lt;安値!H9,安値!J9&lt;安値!K9,安値!J9&lt;安値!L9),5,""))</f>
        <v/>
      </c>
      <c r="F9" s="500">
        <f>IF(終値!A9="","",IF(AND(安値!K9&lt;安値!J9,安値!K9&lt;安値!I9,安値!K9&lt;安値!L9,安値!K9&lt;安値!M9),6,""))</f>
        <v>6</v>
      </c>
      <c r="G9" s="500" t="str">
        <f>IF(終値!A9="","",IF(AND(安値!L9&lt;安値!K9,安値!L9&lt;安値!J9,安値!L9&lt;安値!M9,安値!L9&lt;安値!N9),7,""))</f>
        <v/>
      </c>
      <c r="H9" s="500" t="str">
        <f>IF(終値!A9="","",IF(AND(安値!M9&lt;安値!L9,安値!M9&lt;安値!K9,安値!M9&lt;安値!N9,安値!M9&lt;安値!O9),8,""))</f>
        <v/>
      </c>
      <c r="I9" s="500" t="str">
        <f>IF(終値!A9="","",IF(AND(安値!N9&lt;安値!M9,安値!N9&lt;安値!L9,安値!N9&lt;安値!O9,安値!N9&lt;安値!P9),9,""))</f>
        <v/>
      </c>
      <c r="J9" s="500" t="str">
        <f>IF(終値!A9="","",IF(AND(安値!O9&lt;安値!N9,安値!O9&lt;安値!M9,安値!O9&lt;安値!P9,安値!O9&lt;安値!Q9),10,""))</f>
        <v/>
      </c>
      <c r="K9" s="500" t="str">
        <f>IF(終値!A9="","",IF(AND(安値!P9&lt;安値!O9,安値!P9&lt;安値!N9,安値!P9&lt;安値!Q9,安値!P9&lt;安値!R9),11,""))</f>
        <v/>
      </c>
      <c r="L9" s="500" t="str">
        <f>IF(終値!A9="","",IF(AND(安値!Q9&lt;安値!P9,安値!Q9&lt;安値!O9,安値!Q9&lt;安値!R9,安値!Q9&lt;安値!S9),12,""))</f>
        <v/>
      </c>
      <c r="M9" s="500">
        <f>IF(終値!A9="","",IF(AND(安値!R9&lt;安値!Q9,安値!R9&lt;安値!P9,安値!R9&lt;安値!S9,安値!R9&lt;安値!T9),13,""))</f>
        <v>13</v>
      </c>
      <c r="N9" s="500" t="str">
        <f>IF(終値!A9="","",IF(AND(安値!S9&lt;安値!R9,安値!S9&lt;安値!Q9,安値!S9&lt;安値!T9,安値!S9&lt;安値!U9),14,""))</f>
        <v/>
      </c>
      <c r="O9" s="500" t="str">
        <f>IF(終値!A9="","",IF(AND(安値!T9&lt;安値!S9,安値!T9&lt;安値!R9,安値!T9&lt;安値!U9,安値!T9&lt;安値!V9),15,""))</f>
        <v/>
      </c>
      <c r="P9" s="500">
        <f>IF(終値!A9="","",IF(AND(安値!U9&lt;安値!T9,安値!U9&lt;安値!S9,安値!U9&lt;安値!V9,安値!U9&lt;安値!W9),16,""))</f>
        <v>16</v>
      </c>
      <c r="Q9" s="500" t="str">
        <f>IF(終値!A9="","",IF(AND(安値!V9&lt;安値!U9,安値!V9&lt;安値!T9,安値!V9&lt;安値!W9,安値!V9&lt;安値!X9),17,""))</f>
        <v/>
      </c>
      <c r="R9" s="500" t="str">
        <f>IF(終値!A9="","",IF(AND(安値!W9&lt;安値!V9,安値!W9&lt;安値!U9,安値!W9&lt;安値!X9,安値!W9&lt;安値!Y9),18,""))</f>
        <v/>
      </c>
      <c r="S9" s="500">
        <f>IF(終値!A9="","",IF(AND(安値!X9&lt;安値!W9,安値!X9&lt;安値!V9,安値!X9&lt;安値!Y9,安値!X9&lt;安値!Z9),19,""))</f>
        <v>19</v>
      </c>
      <c r="T9" s="500" t="str">
        <f>IF(終値!A9="","",IF(AND(安値!Y9&lt;安値!X9,安値!Y9&lt;安値!W9,安値!Y9&lt;安値!Z9,安値!Y9&lt;安値!AA9),20,""))</f>
        <v/>
      </c>
      <c r="U9" s="500" t="str">
        <f>IF(終値!A9="","",IF(AND(安値!Z9&lt;安値!Y9,安値!Z9&lt;安値!X9,安値!Z9&lt;安値!AA9,安値!Z9&lt;安値!AB9),21,""))</f>
        <v/>
      </c>
      <c r="V9" s="500" t="str">
        <f>IF(終値!A9="","",IF(AND(安値!AA9&lt;安値!Z9,安値!AA9&lt;安値!Y9,安値!AA9&lt;安値!AB9,安値!AA9&lt;安値!AC9),22,""))</f>
        <v/>
      </c>
      <c r="W9" s="500" t="str">
        <f>IF(終値!A9="","",IF(AND(安値!AB9&lt;安値!AA9,安値!AB9&lt;安値!Z9,安値!AB9&lt;安値!AC9,安値!AB9&lt;安値!AD9),23,""))</f>
        <v/>
      </c>
      <c r="X9" s="500" t="str">
        <f>IF(終値!A9="","",IF(AND(安値!AC9&lt;安値!AB9,安値!AC9&lt;安値!AA9,安値!AC9&lt;安値!AD9,安値!AC9&lt;安値!AE9),24,""))</f>
        <v/>
      </c>
      <c r="Y9" s="500" t="str">
        <f>IF(終値!A9="","",IF(AND(安値!AD9&lt;安値!AC9,安値!AD9&lt;安値!AB9,安値!AD9&lt;安値!AE9,安値!AD9&lt;安値!AF9),25,""))</f>
        <v/>
      </c>
      <c r="Z9" s="500" t="str">
        <f>IF(終値!A9="","",IF(AND(安値!AE9&lt;安値!AD9,安値!AE9&lt;安値!AC9,安値!AE9&lt;安値!AF9,安値!AE9&lt;安値!AG9),26,""))</f>
        <v/>
      </c>
      <c r="AA9" s="500">
        <f>IF(終値!A9="","",IF(AND(安値!AF9&lt;安値!AE9,安値!AF9&lt;安値!AD9,安値!AF9&lt;安値!AG9,安値!AF9&lt;安値!AH9),27,""))</f>
        <v>27</v>
      </c>
      <c r="AB9" s="500" t="str">
        <f>IF(終値!A9="","",IF(AND(安値!AG9&lt;安値!AF9,安値!AG9&lt;安値!AE9,安値!AG9&lt;安値!AH9,安値!AG9&lt;安値!AI9),28,""))</f>
        <v/>
      </c>
      <c r="AC9" s="500" t="str">
        <f>IF(終値!A9="","",IF(AND(高値!G9&gt;高値!F9,高値!G9&gt;高値!E9,高値!G9&gt;高値!H9,高値!G9&gt;高値!I9),2,""))</f>
        <v/>
      </c>
      <c r="AD9" s="500" t="str">
        <f>IF(終値!A9="","",IF(AND(高値!H9&gt;高値!G9,高値!H9&gt;高値!F9,高値!H9&gt;高値!I9,高値!H9&gt;高値!J9),3,""))</f>
        <v/>
      </c>
      <c r="AE9" s="500">
        <f>IF(終値!A9="","",IF(AND(高値!I9&gt;高値!H9,高値!I9&gt;高値!G9,高値!I9&gt;高値!J9,高値!I9&gt;高値!K9),4,""))</f>
        <v>4</v>
      </c>
      <c r="AF9" s="500" t="str">
        <f>IF(終値!A9="","",IF(AND(高値!J9&gt;高値!I9,高値!J9&gt;高値!H9,高値!J9&gt;高値!K9,高値!J9&gt;高値!L9),5,""))</f>
        <v/>
      </c>
      <c r="AG9" s="500" t="str">
        <f>IF(終値!A9="","",IF(AND(高値!K9&gt;高値!J9,高値!K9&gt;高値!I9,高値!K9&gt;高値!L9,高値!K9&gt;高値!M9),6,""))</f>
        <v/>
      </c>
      <c r="AH9" s="500" t="str">
        <f>IF(終値!A9="","",IF(AND(高値!L9&gt;高値!K9,高値!L9&gt;高値!J9,高値!L9&gt;高値!M9,高値!L9&gt;高値!N9),7,""))</f>
        <v/>
      </c>
      <c r="AI9" s="500" t="str">
        <f>IF(終値!A9="","",IF(AND(高値!M9&gt;高値!L9,高値!M9&gt;高値!K9,高値!M9&gt;高値!N9,高値!M9&gt;高値!O9),8,""))</f>
        <v/>
      </c>
      <c r="AJ9" s="500" t="str">
        <f>IF(終値!A9="","",IF(AND(高値!N9&gt;高値!M9,高値!N9&gt;高値!L9,高値!N9&gt;高値!O9,高値!N9&gt;高値!P9),9,""))</f>
        <v/>
      </c>
      <c r="AK9" s="500">
        <f>IF(終値!A9="","",IF(AND(高値!O9&gt;高値!N9,高値!O9&gt;高値!M9,高値!O9&gt;高値!P9,高値!O9&gt;高値!Q9),10,""))</f>
        <v>10</v>
      </c>
      <c r="AL9" s="500" t="str">
        <f>IF(終値!A9="","",IF(AND(高値!P9&gt;高値!O9,高値!P9&gt;高値!N9,高値!P9&gt;高値!Q9,高値!P9&gt;高値!R9),11,""))</f>
        <v/>
      </c>
      <c r="AM9" s="500" t="str">
        <f>IF(終値!A9="","",IF(AND(高値!Q9&gt;高値!P9,高値!Q9&gt;高値!O9,高値!Q9&gt;高値!R9,高値!Q9&gt;高値!S9),12,""))</f>
        <v/>
      </c>
      <c r="AN9" s="500" t="str">
        <f>IF(終値!A9="","",IF(AND(高値!R9&gt;高値!Q9,高値!R9&gt;高値!P9,高値!R9&gt;高値!S9,高値!R9&gt;高値!T9),13,""))</f>
        <v/>
      </c>
      <c r="AO9" s="500" t="str">
        <f>IF(終値!A9="","",IF(AND(高値!S9&gt;高値!R9,高値!S9&gt;高値!Q9,高値!S9&gt;高値!T9,高値!S9&gt;高値!U9),14,""))</f>
        <v/>
      </c>
      <c r="AP9" s="500">
        <f>IF(終値!A9="","",IF(AND(高値!T9&gt;高値!S9,高値!T9&gt;高値!R9,高値!T9&gt;高値!U9,高値!T9&gt;高値!V9),15,""))</f>
        <v>15</v>
      </c>
      <c r="AQ9" s="500" t="str">
        <f>IF(終値!A9="","",IF(AND(高値!U9&gt;高値!T9,高値!U9&gt;高値!S9,高値!U9&gt;高値!V9,高値!U9&gt;高値!W9),16,""))</f>
        <v/>
      </c>
      <c r="AR9" s="500" t="str">
        <f>IF(終値!A9="","",IF(AND(高値!V9&gt;高値!U9,高値!V9&gt;高値!T9,高値!V9&gt;高値!W9,高値!V9&gt;高値!X9),17,""))</f>
        <v/>
      </c>
      <c r="AS9" s="500" t="str">
        <f>IF(終値!A9="","",IF(AND(高値!W9&gt;高値!V9,高値!W9&gt;高値!U9,高値!W9&gt;高値!X9,高値!W9&gt;高値!Y9),18,""))</f>
        <v/>
      </c>
      <c r="AT9" s="500" t="str">
        <f>IF(終値!A9="","",IF(AND(高値!X9&gt;高値!W9,高値!X9&gt;高値!V9,高値!X9&gt;高値!Y9,高値!X9&gt;高値!Z9),19,""))</f>
        <v/>
      </c>
      <c r="AU9" s="500" t="str">
        <f>IF(終値!A9="","",IF(AND(高値!Y9&gt;高値!X9,高値!Y9&gt;高値!W9,高値!Y9&gt;高値!Z9,高値!Y9&gt;高値!AA9),20,""))</f>
        <v/>
      </c>
      <c r="AV9" s="500" t="str">
        <f>IF(終値!A9="","",IF(AND(高値!Z9&gt;高値!Y9,高値!Z9&gt;高値!X9,高値!Z9&gt;高値!AA9,高値!Z9&gt;高値!AB9),21,""))</f>
        <v/>
      </c>
      <c r="AW9" s="500">
        <f>IF(終値!A9="","",IF(AND(高値!AA9&gt;高値!Z9,高値!AA9&gt;高値!Y9,高値!AA9&gt;高値!AB9,高値!AA9&gt;高値!AC9),22,""))</f>
        <v>22</v>
      </c>
      <c r="AX9" s="500" t="str">
        <f>IF(終値!A9="","",IF(AND(高値!AB9&gt;高値!AA9,高値!AB9&gt;高値!Z9,高値!AB9&gt;高値!AC9,高値!AB9&gt;高値!AD9),23,""))</f>
        <v/>
      </c>
      <c r="AY9" s="500" t="str">
        <f>IF(終値!A9="","",IF(AND(高値!AC9&gt;高値!AB9,高値!AC9&gt;高値!AA9,高値!AC9&gt;高値!AD9,高値!AC9&gt;高値!AE9),24,""))</f>
        <v/>
      </c>
      <c r="AZ9" s="500" t="str">
        <f>IF(終値!A9="","",IF(AND(高値!AD9&gt;高値!AC9,高値!AD9&gt;高値!AB9,高値!AD9&gt;高値!AE9,高値!AD9&gt;高値!AF9),25,""))</f>
        <v/>
      </c>
      <c r="BA9" s="500" t="str">
        <f>IF(終値!A9="","",IF(AND(高値!AE9&gt;高値!AD9,高値!AE9&gt;高値!AC9,高値!AE9&gt;高値!AF9,高値!AE9&gt;高値!AG9),26,""))</f>
        <v/>
      </c>
      <c r="BB9" s="500" t="str">
        <f>IF(終値!A9="","",IF(AND(高値!AF9&gt;高値!AE9,高値!AF9&gt;高値!AD9,高値!AF9&gt;高値!AG9,高値!AF9&gt;高値!AH9),27,""))</f>
        <v/>
      </c>
      <c r="BC9" s="500" t="str">
        <f>IF(終値!A9="","",IF(AND(高値!AG9&gt;高値!AF9,高値!AG9&gt;高値!AE9,高値!AG9&gt;高値!AH9,高値!AG9&gt;高値!AI9),28,""))</f>
        <v/>
      </c>
      <c r="BD9" s="500">
        <f t="shared" si="0"/>
        <v>5</v>
      </c>
      <c r="BE9" s="500">
        <f t="shared" si="1"/>
        <v>6</v>
      </c>
      <c r="BF9" s="500">
        <f t="shared" si="2"/>
        <v>13</v>
      </c>
      <c r="BG9" s="500">
        <f>IF($BE9="","",INDEX(安値!$E9:$CZ9,1,$BE9+1))</f>
        <v>3825</v>
      </c>
      <c r="BH9" s="500">
        <f>IF($BF9="","",INDEX(安値!$E9:$CZ9,1,$BF9+1))</f>
        <v>3854</v>
      </c>
      <c r="BI9" s="500">
        <f>IF($BF9="","",MAX(INDEX(高値!$E9:$CZ9,1,$BE9+1):INDEX(高値!$E9:$CZ9,1,$BF9+1)))</f>
        <v>4333</v>
      </c>
      <c r="BJ9" s="500">
        <f>IF($BF9="","",AVERAGE(INDEX(終値!$E9:$CZ9,1,$BF9+1):INDEX(終値!$E9:$CZ9,1,$BF9+20))-2*STDEVP(INDEX(終値!$E9:$CZ9,1,$BF9+1):INDEX(終値!$E9:$CZ9,1,$BF9+20)))</f>
        <v>3873.3747487000087</v>
      </c>
      <c r="BK9" s="500">
        <f>IF($BE9="","",AVERAGE(INDEX(終値!$E9:$CZ9,1,$BE9+1):INDEX(終値!$E9:$CZ9,1,$BE9+20))-2*STDEVP(INDEX(終値!$E9:$CZ9,1,$BE9+1):INDEX(終値!$E9:$CZ9,1,$BE9+20)))</f>
        <v>3842.6870761537775</v>
      </c>
      <c r="BL9" s="500">
        <f t="shared" si="3"/>
        <v>4</v>
      </c>
      <c r="BM9" s="500">
        <f t="shared" si="4"/>
        <v>4</v>
      </c>
      <c r="BN9" s="500">
        <f t="shared" si="5"/>
        <v>10</v>
      </c>
      <c r="BO9" s="500">
        <f>IF($BM9="","",INDEX(高値!$E9:$CZ9,1,$BM9+1))</f>
        <v>4248</v>
      </c>
      <c r="BP9" s="500">
        <f>IF($BN9="","",INDEX(高値!$E9:$CZ9,1,$BN9+1))</f>
        <v>4333</v>
      </c>
      <c r="BQ9" s="500">
        <f>IF($BN9="","",MIN(INDEX(安値!$E9:$CZ9,1,$BM9+1):INDEX(安値!$E9:$CZ9,1,$BN9+1)))</f>
        <v>3825</v>
      </c>
      <c r="BR9" s="500">
        <f>IF($BN9="","",AVERAGE(INDEX(終値!$E9:$CZ9,1,$BN9+1):INDEX(終値!$E9:$CZ9,1,$BN9+20))+2*STDEVP(INDEX(終値!$E9:$CZ9,1,$BN9+1):INDEX(終値!$E9:$CZ9,1,$BN9+20)))</f>
        <v>4617.3944507406641</v>
      </c>
      <c r="BS9" s="500">
        <f>IF($BM9="","",AVERAGE(INDEX(終値!$E9:$CZ9,1,$BM9+1):INDEX(終値!$E9:$CZ9,1,$BM9+20))+2*STDEVP(INDEX(終値!$E9:$CZ9,1,$BM9+1):INDEX(終値!$E9:$CZ9,1,$BM9+20)))</f>
        <v>4538.1232661896365</v>
      </c>
      <c r="BT9" s="497" t="str">
        <f>IFERROR(IF(AND($BD9&gt;=2,ABS($BG9-$BH9)/$BH9&lt;=BB設定!$B$12,$BI9&gt;=MAX($BH9,$BG9)*(1+BB設定!$B$13),終値!E9&gt;$BG9),IF(OR(終値!E9&gt;=$BI9,AND($BH9&lt;$BJ9,$BG9&gt;=$BK9)),"二番底W▲","二番底W形成"),IF(AND($BL9&gt;=2,ABS($BO9-$BP9)/$BP9&lt;=BB設定!$B$12,$BQ9&lt;=MIN($BP9,$BO9)*(1-BB設定!$B$13),終値!E9&lt;$BO9),IF(OR(終値!E9&lt;=$BQ9,AND($BP9&gt;$BR9,$BO9&lt;=$BS9)),"二番天井M▼","二番天井M形成"),"－")),"－")</f>
        <v>二番底W▲</v>
      </c>
    </row>
    <row r="10" spans="1:72">
      <c r="B10" s="500" t="str">
        <f>IF(終値!A10="","",IF(AND(安値!G10&lt;安値!F10,安値!G10&lt;安値!E10,安値!G10&lt;安値!H10,安値!G10&lt;安値!I10),2,""))</f>
        <v/>
      </c>
      <c r="C10" s="500" t="str">
        <f>IF(終値!A10="","",IF(AND(安値!H10&lt;安値!G10,安値!H10&lt;安値!F10,安値!H10&lt;安値!I10,安値!H10&lt;安値!J10),3,""))</f>
        <v/>
      </c>
      <c r="D10" s="500" t="str">
        <f>IF(終値!A10="","",IF(AND(安値!I10&lt;安値!H10,安値!I10&lt;安値!G10,安値!I10&lt;安値!J10,安値!I10&lt;安値!K10),4,""))</f>
        <v/>
      </c>
      <c r="E10" s="500" t="str">
        <f>IF(終値!A10="","",IF(AND(安値!J10&lt;安値!I10,安値!J10&lt;安値!H10,安値!J10&lt;安値!K10,安値!J10&lt;安値!L10),5,""))</f>
        <v/>
      </c>
      <c r="F10" s="500">
        <f>IF(終値!A10="","",IF(AND(安値!K10&lt;安値!J10,安値!K10&lt;安値!I10,安値!K10&lt;安値!L10,安値!K10&lt;安値!M10),6,""))</f>
        <v>6</v>
      </c>
      <c r="G10" s="500" t="str">
        <f>IF(終値!A10="","",IF(AND(安値!L10&lt;安値!K10,安値!L10&lt;安値!J10,安値!L10&lt;安値!M10,安値!L10&lt;安値!N10),7,""))</f>
        <v/>
      </c>
      <c r="H10" s="500" t="str">
        <f>IF(終値!A10="","",IF(AND(安値!M10&lt;安値!L10,安値!M10&lt;安値!K10,安値!M10&lt;安値!N10,安値!M10&lt;安値!O10),8,""))</f>
        <v/>
      </c>
      <c r="I10" s="500" t="str">
        <f>IF(終値!A10="","",IF(AND(安値!N10&lt;安値!M10,安値!N10&lt;安値!L10,安値!N10&lt;安値!O10,安値!N10&lt;安値!P10),9,""))</f>
        <v/>
      </c>
      <c r="J10" s="500" t="str">
        <f>IF(終値!A10="","",IF(AND(安値!O10&lt;安値!N10,安値!O10&lt;安値!M10,安値!O10&lt;安値!P10,安値!O10&lt;安値!Q10),10,""))</f>
        <v/>
      </c>
      <c r="K10" s="500" t="str">
        <f>IF(終値!A10="","",IF(AND(安値!P10&lt;安値!O10,安値!P10&lt;安値!N10,安値!P10&lt;安値!Q10,安値!P10&lt;安値!R10),11,""))</f>
        <v/>
      </c>
      <c r="L10" s="500" t="str">
        <f>IF(終値!A10="","",IF(AND(安値!Q10&lt;安値!P10,安値!Q10&lt;安値!O10,安値!Q10&lt;安値!R10,安値!Q10&lt;安値!S10),12,""))</f>
        <v/>
      </c>
      <c r="M10" s="500">
        <f>IF(終値!A10="","",IF(AND(安値!R10&lt;安値!Q10,安値!R10&lt;安値!P10,安値!R10&lt;安値!S10,安値!R10&lt;安値!T10),13,""))</f>
        <v>13</v>
      </c>
      <c r="N10" s="500" t="str">
        <f>IF(終値!A10="","",IF(AND(安値!S10&lt;安値!R10,安値!S10&lt;安値!Q10,安値!S10&lt;安値!T10,安値!S10&lt;安値!U10),14,""))</f>
        <v/>
      </c>
      <c r="O10" s="500" t="str">
        <f>IF(終値!A10="","",IF(AND(安値!T10&lt;安値!S10,安値!T10&lt;安値!R10,安値!T10&lt;安値!U10,安値!T10&lt;安値!V10),15,""))</f>
        <v/>
      </c>
      <c r="P10" s="500">
        <f>IF(終値!A10="","",IF(AND(安値!U10&lt;安値!T10,安値!U10&lt;安値!S10,安値!U10&lt;安値!V10,安値!U10&lt;安値!W10),16,""))</f>
        <v>16</v>
      </c>
      <c r="Q10" s="500" t="str">
        <f>IF(終値!A10="","",IF(AND(安値!V10&lt;安値!U10,安値!V10&lt;安値!T10,安値!V10&lt;安値!W10,安値!V10&lt;安値!X10),17,""))</f>
        <v/>
      </c>
      <c r="R10" s="500" t="str">
        <f>IF(終値!A10="","",IF(AND(安値!W10&lt;安値!V10,安値!W10&lt;安値!U10,安値!W10&lt;安値!X10,安値!W10&lt;安値!Y10),18,""))</f>
        <v/>
      </c>
      <c r="S10" s="500" t="str">
        <f>IF(終値!A10="","",IF(AND(安値!X10&lt;安値!W10,安値!X10&lt;安値!V10,安値!X10&lt;安値!Y10,安値!X10&lt;安値!Z10),19,""))</f>
        <v/>
      </c>
      <c r="T10" s="500" t="str">
        <f>IF(終値!A10="","",IF(AND(安値!Y10&lt;安値!X10,安値!Y10&lt;安値!W10,安値!Y10&lt;安値!Z10,安値!Y10&lt;安値!AA10),20,""))</f>
        <v/>
      </c>
      <c r="U10" s="500" t="str">
        <f>IF(終値!A10="","",IF(AND(安値!Z10&lt;安値!Y10,安値!Z10&lt;安値!X10,安値!Z10&lt;安値!AA10,安値!Z10&lt;安値!AB10),21,""))</f>
        <v/>
      </c>
      <c r="V10" s="500" t="str">
        <f>IF(終値!A10="","",IF(AND(安値!AA10&lt;安値!Z10,安値!AA10&lt;安値!Y10,安値!AA10&lt;安値!AB10,安値!AA10&lt;安値!AC10),22,""))</f>
        <v/>
      </c>
      <c r="W10" s="500" t="str">
        <f>IF(終値!A10="","",IF(AND(安値!AB10&lt;安値!AA10,安値!AB10&lt;安値!Z10,安値!AB10&lt;安値!AC10,安値!AB10&lt;安値!AD10),23,""))</f>
        <v/>
      </c>
      <c r="X10" s="500" t="str">
        <f>IF(終値!A10="","",IF(AND(安値!AC10&lt;安値!AB10,安値!AC10&lt;安値!AA10,安値!AC10&lt;安値!AD10,安値!AC10&lt;安値!AE10),24,""))</f>
        <v/>
      </c>
      <c r="Y10" s="500" t="str">
        <f>IF(終値!A10="","",IF(AND(安値!AD10&lt;安値!AC10,安値!AD10&lt;安値!AB10,安値!AD10&lt;安値!AE10,安値!AD10&lt;安値!AF10),25,""))</f>
        <v/>
      </c>
      <c r="Z10" s="500" t="str">
        <f>IF(終値!A10="","",IF(AND(安値!AE10&lt;安値!AD10,安値!AE10&lt;安値!AC10,安値!AE10&lt;安値!AF10,安値!AE10&lt;安値!AG10),26,""))</f>
        <v/>
      </c>
      <c r="AA10" s="500">
        <f>IF(終値!A10="","",IF(AND(安値!AF10&lt;安値!AE10,安値!AF10&lt;安値!AD10,安値!AF10&lt;安値!AG10,安値!AF10&lt;安値!AH10),27,""))</f>
        <v>27</v>
      </c>
      <c r="AB10" s="500" t="str">
        <f>IF(終値!A10="","",IF(AND(安値!AG10&lt;安値!AF10,安値!AG10&lt;安値!AE10,安値!AG10&lt;安値!AH10,安値!AG10&lt;安値!AI10),28,""))</f>
        <v/>
      </c>
      <c r="AC10" s="500" t="str">
        <f>IF(終値!A10="","",IF(AND(高値!G10&gt;高値!F10,高値!G10&gt;高値!E10,高値!G10&gt;高値!H10,高値!G10&gt;高値!I10),2,""))</f>
        <v/>
      </c>
      <c r="AD10" s="500" t="str">
        <f>IF(終値!A10="","",IF(AND(高値!H10&gt;高値!G10,高値!H10&gt;高値!F10,高値!H10&gt;高値!I10,高値!H10&gt;高値!J10),3,""))</f>
        <v/>
      </c>
      <c r="AE10" s="500">
        <f>IF(終値!A10="","",IF(AND(高値!I10&gt;高値!H10,高値!I10&gt;高値!G10,高値!I10&gt;高値!J10,高値!I10&gt;高値!K10),4,""))</f>
        <v>4</v>
      </c>
      <c r="AF10" s="500" t="str">
        <f>IF(終値!A10="","",IF(AND(高値!J10&gt;高値!I10,高値!J10&gt;高値!H10,高値!J10&gt;高値!K10,高値!J10&gt;高値!L10),5,""))</f>
        <v/>
      </c>
      <c r="AG10" s="500" t="str">
        <f>IF(終値!A10="","",IF(AND(高値!K10&gt;高値!J10,高値!K10&gt;高値!I10,高値!K10&gt;高値!L10,高値!K10&gt;高値!M10),6,""))</f>
        <v/>
      </c>
      <c r="AH10" s="500" t="str">
        <f>IF(終値!A10="","",IF(AND(高値!L10&gt;高値!K10,高値!L10&gt;高値!J10,高値!L10&gt;高値!M10,高値!L10&gt;高値!N10),7,""))</f>
        <v/>
      </c>
      <c r="AI10" s="500" t="str">
        <f>IF(終値!A10="","",IF(AND(高値!M10&gt;高値!L10,高値!M10&gt;高値!K10,高値!M10&gt;高値!N10,高値!M10&gt;高値!O10),8,""))</f>
        <v/>
      </c>
      <c r="AJ10" s="500" t="str">
        <f>IF(終値!A10="","",IF(AND(高値!N10&gt;高値!M10,高値!N10&gt;高値!L10,高値!N10&gt;高値!O10,高値!N10&gt;高値!P10),9,""))</f>
        <v/>
      </c>
      <c r="AK10" s="500" t="str">
        <f>IF(終値!A10="","",IF(AND(高値!O10&gt;高値!N10,高値!O10&gt;高値!M10,高値!O10&gt;高値!P10,高値!O10&gt;高値!Q10),10,""))</f>
        <v/>
      </c>
      <c r="AL10" s="500">
        <f>IF(終値!A10="","",IF(AND(高値!P10&gt;高値!O10,高値!P10&gt;高値!N10,高値!P10&gt;高値!Q10,高値!P10&gt;高値!R10),11,""))</f>
        <v>11</v>
      </c>
      <c r="AM10" s="500" t="str">
        <f>IF(終値!A10="","",IF(AND(高値!Q10&gt;高値!P10,高値!Q10&gt;高値!O10,高値!Q10&gt;高値!R10,高値!Q10&gt;高値!S10),12,""))</f>
        <v/>
      </c>
      <c r="AN10" s="500" t="str">
        <f>IF(終値!A10="","",IF(AND(高値!R10&gt;高値!Q10,高値!R10&gt;高値!P10,高値!R10&gt;高値!S10,高値!R10&gt;高値!T10),13,""))</f>
        <v/>
      </c>
      <c r="AO10" s="500" t="str">
        <f>IF(終値!A10="","",IF(AND(高値!S10&gt;高値!R10,高値!S10&gt;高値!Q10,高値!S10&gt;高値!T10,高値!S10&gt;高値!U10),14,""))</f>
        <v/>
      </c>
      <c r="AP10" s="500">
        <f>IF(終値!A10="","",IF(AND(高値!T10&gt;高値!S10,高値!T10&gt;高値!R10,高値!T10&gt;高値!U10,高値!T10&gt;高値!V10),15,""))</f>
        <v>15</v>
      </c>
      <c r="AQ10" s="500" t="str">
        <f>IF(終値!A10="","",IF(AND(高値!U10&gt;高値!T10,高値!U10&gt;高値!S10,高値!U10&gt;高値!V10,高値!U10&gt;高値!W10),16,""))</f>
        <v/>
      </c>
      <c r="AR10" s="500" t="str">
        <f>IF(終値!A10="","",IF(AND(高値!V10&gt;高値!U10,高値!V10&gt;高値!T10,高値!V10&gt;高値!W10,高値!V10&gt;高値!X10),17,""))</f>
        <v/>
      </c>
      <c r="AS10" s="500" t="str">
        <f>IF(終値!A10="","",IF(AND(高値!W10&gt;高値!V10,高値!W10&gt;高値!U10,高値!W10&gt;高値!X10,高値!W10&gt;高値!Y10),18,""))</f>
        <v/>
      </c>
      <c r="AT10" s="500" t="str">
        <f>IF(終値!A10="","",IF(AND(高値!X10&gt;高値!W10,高値!X10&gt;高値!V10,高値!X10&gt;高値!Y10,高値!X10&gt;高値!Z10),19,""))</f>
        <v/>
      </c>
      <c r="AU10" s="500" t="str">
        <f>IF(終値!A10="","",IF(AND(高値!Y10&gt;高値!X10,高値!Y10&gt;高値!W10,高値!Y10&gt;高値!Z10,高値!Y10&gt;高値!AA10),20,""))</f>
        <v/>
      </c>
      <c r="AV10" s="500" t="str">
        <f>IF(終値!A10="","",IF(AND(高値!Z10&gt;高値!Y10,高値!Z10&gt;高値!X10,高値!Z10&gt;高値!AA10,高値!Z10&gt;高値!AB10),21,""))</f>
        <v/>
      </c>
      <c r="AW10" s="500">
        <f>IF(終値!A10="","",IF(AND(高値!AA10&gt;高値!Z10,高値!AA10&gt;高値!Y10,高値!AA10&gt;高値!AB10,高値!AA10&gt;高値!AC10),22,""))</f>
        <v>22</v>
      </c>
      <c r="AX10" s="500" t="str">
        <f>IF(終値!A10="","",IF(AND(高値!AB10&gt;高値!AA10,高値!AB10&gt;高値!Z10,高値!AB10&gt;高値!AC10,高値!AB10&gt;高値!AD10),23,""))</f>
        <v/>
      </c>
      <c r="AY10" s="500" t="str">
        <f>IF(終値!A10="","",IF(AND(高値!AC10&gt;高値!AB10,高値!AC10&gt;高値!AA10,高値!AC10&gt;高値!AD10,高値!AC10&gt;高値!AE10),24,""))</f>
        <v/>
      </c>
      <c r="AZ10" s="500" t="str">
        <f>IF(終値!A10="","",IF(AND(高値!AD10&gt;高値!AC10,高値!AD10&gt;高値!AB10,高値!AD10&gt;高値!AE10,高値!AD10&gt;高値!AF10),25,""))</f>
        <v/>
      </c>
      <c r="BA10" s="500" t="str">
        <f>IF(終値!A10="","",IF(AND(高値!AE10&gt;高値!AD10,高値!AE10&gt;高値!AC10,高値!AE10&gt;高値!AF10,高値!AE10&gt;高値!AG10),26,""))</f>
        <v/>
      </c>
      <c r="BB10" s="500" t="str">
        <f>IF(終値!A10="","",IF(AND(高値!AF10&gt;高値!AE10,高値!AF10&gt;高値!AD10,高値!AF10&gt;高値!AG10,高値!AF10&gt;高値!AH10),27,""))</f>
        <v/>
      </c>
      <c r="BC10" s="500" t="str">
        <f>IF(終値!A10="","",IF(AND(高値!AG10&gt;高値!AF10,高値!AG10&gt;高値!AE10,高値!AG10&gt;高値!AH10,高値!AG10&gt;高値!AI10),28,""))</f>
        <v/>
      </c>
      <c r="BD10" s="500">
        <f t="shared" si="0"/>
        <v>4</v>
      </c>
      <c r="BE10" s="500">
        <f t="shared" si="1"/>
        <v>6</v>
      </c>
      <c r="BF10" s="500">
        <f t="shared" si="2"/>
        <v>13</v>
      </c>
      <c r="BG10" s="500">
        <f>IF($BE10="","",INDEX(安値!$E10:$CZ10,1,$BE10+1))</f>
        <v>7685</v>
      </c>
      <c r="BH10" s="500">
        <f>IF($BF10="","",INDEX(安値!$E10:$CZ10,1,$BF10+1))</f>
        <v>7725</v>
      </c>
      <c r="BI10" s="500">
        <f>IF($BF10="","",MAX(INDEX(高値!$E10:$CZ10,1,$BE10+1):INDEX(高値!$E10:$CZ10,1,$BF10+1)))</f>
        <v>8657</v>
      </c>
      <c r="BJ10" s="500">
        <f>IF($BF10="","",AVERAGE(INDEX(終値!$E10:$CZ10,1,$BF10+1):INDEX(終値!$E10:$CZ10,1,$BF10+20))-2*STDEVP(INDEX(終値!$E10:$CZ10,1,$BF10+1):INDEX(終値!$E10:$CZ10,1,$BF10+20)))</f>
        <v>7906.9365041001338</v>
      </c>
      <c r="BK10" s="500">
        <f>IF($BE10="","",AVERAGE(INDEX(終値!$E10:$CZ10,1,$BE10+1):INDEX(終値!$E10:$CZ10,1,$BE10+20))-2*STDEVP(INDEX(終値!$E10:$CZ10,1,$BE10+1):INDEX(終値!$E10:$CZ10,1,$BE10+20)))</f>
        <v>7885.3443573298755</v>
      </c>
      <c r="BL10" s="500">
        <f t="shared" si="3"/>
        <v>4</v>
      </c>
      <c r="BM10" s="500">
        <f t="shared" si="4"/>
        <v>4</v>
      </c>
      <c r="BN10" s="500">
        <f t="shared" si="5"/>
        <v>11</v>
      </c>
      <c r="BO10" s="500">
        <f>IF($BM10="","",INDEX(高値!$E10:$CZ10,1,$BM10+1))</f>
        <v>8343</v>
      </c>
      <c r="BP10" s="500">
        <f>IF($BN10="","",INDEX(高値!$E10:$CZ10,1,$BN10+1))</f>
        <v>8657</v>
      </c>
      <c r="BQ10" s="500">
        <f>IF($BN10="","",MIN(INDEX(安値!$E10:$CZ10,1,$BM10+1):INDEX(安値!$E10:$CZ10,1,$BN10+1)))</f>
        <v>7685</v>
      </c>
      <c r="BR10" s="500">
        <f>IF($BN10="","",AVERAGE(INDEX(終値!$E10:$CZ10,1,$BN10+1):INDEX(終値!$E10:$CZ10,1,$BN10+20))+2*STDEVP(INDEX(終値!$E10:$CZ10,1,$BN10+1):INDEX(終値!$E10:$CZ10,1,$BN10+20)))</f>
        <v>9066.6198827893895</v>
      </c>
      <c r="BS10" s="500">
        <f>IF($BM10="","",AVERAGE(INDEX(終値!$E10:$CZ10,1,$BM10+1):INDEX(終値!$E10:$CZ10,1,$BM10+20))+2*STDEVP(INDEX(終値!$E10:$CZ10,1,$BM10+1):INDEX(終値!$E10:$CZ10,1,$BM10+20)))</f>
        <v>8867.4334331772334</v>
      </c>
      <c r="BT10" s="497" t="str">
        <f>IFERROR(IF(AND($BD10&gt;=2,ABS($BG10-$BH10)/$BH10&lt;=BB設定!$B$12,$BI10&gt;=MAX($BH10,$BG10)*(1+BB設定!$B$13),終値!E10&gt;$BG10),IF(OR(終値!E10&gt;=$BI10,AND($BH10&lt;$BJ10,$BG10&gt;=$BK10)),"二番底W▲","二番底W形成"),IF(AND($BL10&gt;=2,ABS($BO10-$BP10)/$BP10&lt;=BB設定!$B$12,$BQ10&lt;=MIN($BP10,$BO10)*(1-BB設定!$B$13),終値!E10&lt;$BO10),IF(OR(終値!E10&lt;=$BQ10,AND($BP10&gt;$BR10,$BO10&lt;=$BS10)),"二番天井M▼","二番天井M形成"),"－")),"－")</f>
        <v>二番底W▲</v>
      </c>
    </row>
    <row r="11" spans="1:72">
      <c r="B11" s="500">
        <f>IF(終値!A11="","",IF(AND(安値!G11&lt;安値!F11,安値!G11&lt;安値!E11,安値!G11&lt;安値!H11,安値!G11&lt;安値!I11),2,""))</f>
        <v>2</v>
      </c>
      <c r="C11" s="500" t="str">
        <f>IF(終値!A11="","",IF(AND(安値!H11&lt;安値!G11,安値!H11&lt;安値!F11,安値!H11&lt;安値!I11,安値!H11&lt;安値!J11),3,""))</f>
        <v/>
      </c>
      <c r="D11" s="500" t="str">
        <f>IF(終値!A11="","",IF(AND(安値!I11&lt;安値!H11,安値!I11&lt;安値!G11,安値!I11&lt;安値!J11,安値!I11&lt;安値!K11),4,""))</f>
        <v/>
      </c>
      <c r="E11" s="500" t="str">
        <f>IF(終値!A11="","",IF(AND(安値!J11&lt;安値!I11,安値!J11&lt;安値!H11,安値!J11&lt;安値!K11,安値!J11&lt;安値!L11),5,""))</f>
        <v/>
      </c>
      <c r="F11" s="500" t="str">
        <f>IF(終値!A11="","",IF(AND(安値!K11&lt;安値!J11,安値!K11&lt;安値!I11,安値!K11&lt;安値!L11,安値!K11&lt;安値!M11),6,""))</f>
        <v/>
      </c>
      <c r="G11" s="500" t="str">
        <f>IF(終値!A11="","",IF(AND(安値!L11&lt;安値!K11,安値!L11&lt;安値!J11,安値!L11&lt;安値!M11,安値!L11&lt;安値!N11),7,""))</f>
        <v/>
      </c>
      <c r="H11" s="500" t="str">
        <f>IF(終値!A11="","",IF(AND(安値!M11&lt;安値!L11,安値!M11&lt;安値!K11,安値!M11&lt;安値!N11,安値!M11&lt;安値!O11),8,""))</f>
        <v/>
      </c>
      <c r="I11" s="500">
        <f>IF(終値!A11="","",IF(AND(安値!N11&lt;安値!M11,安値!N11&lt;安値!L11,安値!N11&lt;安値!O11,安値!N11&lt;安値!P11),9,""))</f>
        <v>9</v>
      </c>
      <c r="J11" s="500" t="str">
        <f>IF(終値!A11="","",IF(AND(安値!O11&lt;安値!N11,安値!O11&lt;安値!M11,安値!O11&lt;安値!P11,安値!O11&lt;安値!Q11),10,""))</f>
        <v/>
      </c>
      <c r="K11" s="500" t="str">
        <f>IF(終値!A11="","",IF(AND(安値!P11&lt;安値!O11,安値!P11&lt;安値!N11,安値!P11&lt;安値!Q11,安値!P11&lt;安値!R11),11,""))</f>
        <v/>
      </c>
      <c r="L11" s="500" t="str">
        <f>IF(終値!A11="","",IF(AND(安値!Q11&lt;安値!P11,安値!Q11&lt;安値!O11,安値!Q11&lt;安値!R11,安値!Q11&lt;安値!S11),12,""))</f>
        <v/>
      </c>
      <c r="M11" s="500" t="str">
        <f>IF(終値!A11="","",IF(AND(安値!R11&lt;安値!Q11,安値!R11&lt;安値!P11,安値!R11&lt;安値!S11,安値!R11&lt;安値!T11),13,""))</f>
        <v/>
      </c>
      <c r="N11" s="500" t="str">
        <f>IF(終値!A11="","",IF(AND(安値!S11&lt;安値!R11,安値!S11&lt;安値!Q11,安値!S11&lt;安値!T11,安値!S11&lt;安値!U11),14,""))</f>
        <v/>
      </c>
      <c r="O11" s="500">
        <f>IF(終値!A11="","",IF(AND(安値!T11&lt;安値!S11,安値!T11&lt;安値!R11,安値!T11&lt;安値!U11,安値!T11&lt;安値!V11),15,""))</f>
        <v>15</v>
      </c>
      <c r="P11" s="500" t="str">
        <f>IF(終値!A11="","",IF(AND(安値!U11&lt;安値!T11,安値!U11&lt;安値!S11,安値!U11&lt;安値!V11,安値!U11&lt;安値!W11),16,""))</f>
        <v/>
      </c>
      <c r="Q11" s="500" t="str">
        <f>IF(終値!A11="","",IF(AND(安値!V11&lt;安値!U11,安値!V11&lt;安値!T11,安値!V11&lt;安値!W11,安値!V11&lt;安値!X11),17,""))</f>
        <v/>
      </c>
      <c r="R11" s="500" t="str">
        <f>IF(終値!A11="","",IF(AND(安値!W11&lt;安値!V11,安値!W11&lt;安値!U11,安値!W11&lt;安値!X11,安値!W11&lt;安値!Y11),18,""))</f>
        <v/>
      </c>
      <c r="S11" s="500">
        <f>IF(終値!A11="","",IF(AND(安値!X11&lt;安値!W11,安値!X11&lt;安値!V11,安値!X11&lt;安値!Y11,安値!X11&lt;安値!Z11),19,""))</f>
        <v>19</v>
      </c>
      <c r="T11" s="500" t="str">
        <f>IF(終値!A11="","",IF(AND(安値!Y11&lt;安値!X11,安値!Y11&lt;安値!W11,安値!Y11&lt;安値!Z11,安値!Y11&lt;安値!AA11),20,""))</f>
        <v/>
      </c>
      <c r="U11" s="500" t="str">
        <f>IF(終値!A11="","",IF(AND(安値!Z11&lt;安値!Y11,安値!Z11&lt;安値!X11,安値!Z11&lt;安値!AA11,安値!Z11&lt;安値!AB11),21,""))</f>
        <v/>
      </c>
      <c r="V11" s="500" t="str">
        <f>IF(終値!A11="","",IF(AND(安値!AA11&lt;安値!Z11,安値!AA11&lt;安値!Y11,安値!AA11&lt;安値!AB11,安値!AA11&lt;安値!AC11),22,""))</f>
        <v/>
      </c>
      <c r="W11" s="500" t="str">
        <f>IF(終値!A11="","",IF(AND(安値!AB11&lt;安値!AA11,安値!AB11&lt;安値!Z11,安値!AB11&lt;安値!AC11,安値!AB11&lt;安値!AD11),23,""))</f>
        <v/>
      </c>
      <c r="X11" s="500" t="str">
        <f>IF(終値!A11="","",IF(AND(安値!AC11&lt;安値!AB11,安値!AC11&lt;安値!AA11,安値!AC11&lt;安値!AD11,安値!AC11&lt;安値!AE11),24,""))</f>
        <v/>
      </c>
      <c r="Y11" s="500">
        <f>IF(終値!A11="","",IF(AND(安値!AD11&lt;安値!AC11,安値!AD11&lt;安値!AB11,安値!AD11&lt;安値!AE11,安値!AD11&lt;安値!AF11),25,""))</f>
        <v>25</v>
      </c>
      <c r="Z11" s="500" t="str">
        <f>IF(終値!A11="","",IF(AND(安値!AE11&lt;安値!AD11,安値!AE11&lt;安値!AC11,安値!AE11&lt;安値!AF11,安値!AE11&lt;安値!AG11),26,""))</f>
        <v/>
      </c>
      <c r="AA11" s="500" t="str">
        <f>IF(終値!A11="","",IF(AND(安値!AF11&lt;安値!AE11,安値!AF11&lt;安値!AD11,安値!AF11&lt;安値!AG11,安値!AF11&lt;安値!AH11),27,""))</f>
        <v/>
      </c>
      <c r="AB11" s="500">
        <f>IF(終値!A11="","",IF(AND(安値!AG11&lt;安値!AF11,安値!AG11&lt;安値!AE11,安値!AG11&lt;安値!AH11,安値!AG11&lt;安値!AI11),28,""))</f>
        <v>28</v>
      </c>
      <c r="AC11" s="500" t="str">
        <f>IF(終値!A11="","",IF(AND(高値!G11&gt;高値!F11,高値!G11&gt;高値!E11,高値!G11&gt;高値!H11,高値!G11&gt;高値!I11),2,""))</f>
        <v/>
      </c>
      <c r="AD11" s="500" t="str">
        <f>IF(終値!A11="","",IF(AND(高値!H11&gt;高値!G11,高値!H11&gt;高値!F11,高値!H11&gt;高値!I11,高値!H11&gt;高値!J11),3,""))</f>
        <v/>
      </c>
      <c r="AE11" s="500" t="str">
        <f>IF(終値!A11="","",IF(AND(高値!I11&gt;高値!H11,高値!I11&gt;高値!G11,高値!I11&gt;高値!J11,高値!I11&gt;高値!K11),4,""))</f>
        <v/>
      </c>
      <c r="AF11" s="500">
        <f>IF(終値!A11="","",IF(AND(高値!J11&gt;高値!I11,高値!J11&gt;高値!H11,高値!J11&gt;高値!K11,高値!J11&gt;高値!L11),5,""))</f>
        <v>5</v>
      </c>
      <c r="AG11" s="500" t="str">
        <f>IF(終値!A11="","",IF(AND(高値!K11&gt;高値!J11,高値!K11&gt;高値!I11,高値!K11&gt;高値!L11,高値!K11&gt;高値!M11),6,""))</f>
        <v/>
      </c>
      <c r="AH11" s="500" t="str">
        <f>IF(終値!A11="","",IF(AND(高値!L11&gt;高値!K11,高値!L11&gt;高値!J11,高値!L11&gt;高値!M11,高値!L11&gt;高値!N11),7,""))</f>
        <v/>
      </c>
      <c r="AI11" s="500" t="str">
        <f>IF(終値!A11="","",IF(AND(高値!M11&gt;高値!L11,高値!M11&gt;高値!K11,高値!M11&gt;高値!N11,高値!M11&gt;高値!O11),8,""))</f>
        <v/>
      </c>
      <c r="AJ11" s="500" t="str">
        <f>IF(終値!A11="","",IF(AND(高値!N11&gt;高値!M11,高値!N11&gt;高値!L11,高値!N11&gt;高値!O11,高値!N11&gt;高値!P11),9,""))</f>
        <v/>
      </c>
      <c r="AK11" s="500" t="str">
        <f>IF(終値!A11="","",IF(AND(高値!O11&gt;高値!N11,高値!O11&gt;高値!M11,高値!O11&gt;高値!P11,高値!O11&gt;高値!Q11),10,""))</f>
        <v/>
      </c>
      <c r="AL11" s="500" t="str">
        <f>IF(終値!A11="","",IF(AND(高値!P11&gt;高値!O11,高値!P11&gt;高値!N11,高値!P11&gt;高値!Q11,高値!P11&gt;高値!R11),11,""))</f>
        <v/>
      </c>
      <c r="AM11" s="500" t="str">
        <f>IF(終値!A11="","",IF(AND(高値!Q11&gt;高値!P11,高値!Q11&gt;高値!O11,高値!Q11&gt;高値!R11,高値!Q11&gt;高値!S11),12,""))</f>
        <v/>
      </c>
      <c r="AN11" s="500" t="str">
        <f>IF(終値!A11="","",IF(AND(高値!R11&gt;高値!Q11,高値!R11&gt;高値!P11,高値!R11&gt;高値!S11,高値!R11&gt;高値!T11),13,""))</f>
        <v/>
      </c>
      <c r="AO11" s="500" t="str">
        <f>IF(終値!A11="","",IF(AND(高値!S11&gt;高値!R11,高値!S11&gt;高値!Q11,高値!S11&gt;高値!T11,高値!S11&gt;高値!U11),14,""))</f>
        <v/>
      </c>
      <c r="AP11" s="500" t="str">
        <f>IF(終値!A11="","",IF(AND(高値!T11&gt;高値!S11,高値!T11&gt;高値!R11,高値!T11&gt;高値!U11,高値!T11&gt;高値!V11),15,""))</f>
        <v/>
      </c>
      <c r="AQ11" s="500">
        <f>IF(終値!A11="","",IF(AND(高値!U11&gt;高値!T11,高値!U11&gt;高値!S11,高値!U11&gt;高値!V11,高値!U11&gt;高値!W11),16,""))</f>
        <v>16</v>
      </c>
      <c r="AR11" s="500" t="str">
        <f>IF(終値!A11="","",IF(AND(高値!V11&gt;高値!U11,高値!V11&gt;高値!T11,高値!V11&gt;高値!W11,高値!V11&gt;高値!X11),17,""))</f>
        <v/>
      </c>
      <c r="AS11" s="500" t="str">
        <f>IF(終値!A11="","",IF(AND(高値!W11&gt;高値!V11,高値!W11&gt;高値!U11,高値!W11&gt;高値!X11,高値!W11&gt;高値!Y11),18,""))</f>
        <v/>
      </c>
      <c r="AT11" s="500" t="str">
        <f>IF(終値!A11="","",IF(AND(高値!X11&gt;高値!W11,高値!X11&gt;高値!V11,高値!X11&gt;高値!Y11,高値!X11&gt;高値!Z11),19,""))</f>
        <v/>
      </c>
      <c r="AU11" s="500">
        <f>IF(終値!A11="","",IF(AND(高値!Y11&gt;高値!X11,高値!Y11&gt;高値!W11,高値!Y11&gt;高値!Z11,高値!Y11&gt;高値!AA11),20,""))</f>
        <v>20</v>
      </c>
      <c r="AV11" s="500" t="str">
        <f>IF(終値!A11="","",IF(AND(高値!Z11&gt;高値!Y11,高値!Z11&gt;高値!X11,高値!Z11&gt;高値!AA11,高値!Z11&gt;高値!AB11),21,""))</f>
        <v/>
      </c>
      <c r="AW11" s="500" t="str">
        <f>IF(終値!A11="","",IF(AND(高値!AA11&gt;高値!Z11,高値!AA11&gt;高値!Y11,高値!AA11&gt;高値!AB11,高値!AA11&gt;高値!AC11),22,""))</f>
        <v/>
      </c>
      <c r="AX11" s="500" t="str">
        <f>IF(終値!A11="","",IF(AND(高値!AB11&gt;高値!AA11,高値!AB11&gt;高値!Z11,高値!AB11&gt;高値!AC11,高値!AB11&gt;高値!AD11),23,""))</f>
        <v/>
      </c>
      <c r="AY11" s="500" t="str">
        <f>IF(終値!A11="","",IF(AND(高値!AC11&gt;高値!AB11,高値!AC11&gt;高値!AA11,高値!AC11&gt;高値!AD11,高値!AC11&gt;高値!AE11),24,""))</f>
        <v/>
      </c>
      <c r="AZ11" s="500" t="str">
        <f>IF(終値!A11="","",IF(AND(高値!AD11&gt;高値!AC11,高値!AD11&gt;高値!AB11,高値!AD11&gt;高値!AE11,高値!AD11&gt;高値!AF11),25,""))</f>
        <v/>
      </c>
      <c r="BA11" s="500" t="str">
        <f>IF(終値!A11="","",IF(AND(高値!AE11&gt;高値!AD11,高値!AE11&gt;高値!AC11,高値!AE11&gt;高値!AF11,高値!AE11&gt;高値!AG11),26,""))</f>
        <v/>
      </c>
      <c r="BB11" s="500" t="str">
        <f>IF(終値!A11="","",IF(AND(高値!AF11&gt;高値!AE11,高値!AF11&gt;高値!AD11,高値!AF11&gt;高値!AG11,高値!AF11&gt;高値!AH11),27,""))</f>
        <v/>
      </c>
      <c r="BC11" s="500" t="str">
        <f>IF(終値!A11="","",IF(AND(高値!AG11&gt;高値!AF11,高値!AG11&gt;高値!AE11,高値!AG11&gt;高値!AH11,高値!AG11&gt;高値!AI11),28,""))</f>
        <v/>
      </c>
      <c r="BD11" s="500">
        <f t="shared" si="0"/>
        <v>6</v>
      </c>
      <c r="BE11" s="500">
        <f t="shared" si="1"/>
        <v>2</v>
      </c>
      <c r="BF11" s="500">
        <f t="shared" si="2"/>
        <v>9</v>
      </c>
      <c r="BG11" s="500">
        <f>IF($BE11="","",INDEX(安値!$E11:$CZ11,1,$BE11+1))</f>
        <v>4560</v>
      </c>
      <c r="BH11" s="500">
        <f>IF($BF11="","",INDEX(安値!$E11:$CZ11,1,$BF11+1))</f>
        <v>4191</v>
      </c>
      <c r="BI11" s="500">
        <f>IF($BF11="","",MAX(INDEX(高値!$E11:$CZ11,1,$BE11+1):INDEX(高値!$E11:$CZ11,1,$BF11+1)))</f>
        <v>5104</v>
      </c>
      <c r="BJ11" s="500">
        <f>IF($BF11="","",AVERAGE(INDEX(終値!$E11:$CZ11,1,$BF11+1):INDEX(終値!$E11:$CZ11,1,$BF11+20))-2*STDEVP(INDEX(終値!$E11:$CZ11,1,$BF11+1):INDEX(終値!$E11:$CZ11,1,$BF11+20)))</f>
        <v>3895.9254390151827</v>
      </c>
      <c r="BK11" s="500">
        <f>IF($BE11="","",AVERAGE(INDEX(終値!$E11:$CZ11,1,$BE11+1):INDEX(終値!$E11:$CZ11,1,$BE11+20))-2*STDEVP(INDEX(終値!$E11:$CZ11,1,$BE11+1):INDEX(終値!$E11:$CZ11,1,$BE11+20)))</f>
        <v>4081.7365141437658</v>
      </c>
      <c r="BL11" s="500">
        <f t="shared" si="3"/>
        <v>3</v>
      </c>
      <c r="BM11" s="500">
        <f t="shared" si="4"/>
        <v>5</v>
      </c>
      <c r="BN11" s="500">
        <f t="shared" si="5"/>
        <v>16</v>
      </c>
      <c r="BO11" s="500">
        <f>IF($BM11="","",INDEX(高値!$E11:$CZ11,1,$BM11+1))</f>
        <v>5104</v>
      </c>
      <c r="BP11" s="500">
        <f>IF($BN11="","",INDEX(高値!$E11:$CZ11,1,$BN11+1))</f>
        <v>4525</v>
      </c>
      <c r="BQ11" s="500">
        <f>IF($BN11="","",MIN(INDEX(安値!$E11:$CZ11,1,$BM11+1):INDEX(安値!$E11:$CZ11,1,$BN11+1)))</f>
        <v>4191</v>
      </c>
      <c r="BR11" s="500">
        <f>IF($BN11="","",AVERAGE(INDEX(終値!$E11:$CZ11,1,$BN11+1):INDEX(終値!$E11:$CZ11,1,$BN11+20))+2*STDEVP(INDEX(終値!$E11:$CZ11,1,$BN11+1):INDEX(終値!$E11:$CZ11,1,$BN11+20)))</f>
        <v>4577.8104441649648</v>
      </c>
      <c r="BS11" s="500">
        <f>IF($BM11="","",AVERAGE(INDEX(終値!$E11:$CZ11,1,$BM11+1):INDEX(終値!$E11:$CZ11,1,$BM11+20))+2*STDEVP(INDEX(終値!$E11:$CZ11,1,$BM11+1):INDEX(終値!$E11:$CZ11,1,$BM11+20)))</f>
        <v>4736.6663143056703</v>
      </c>
      <c r="BT11" s="497" t="str">
        <f>IFERROR(IF(AND($BD11&gt;=2,ABS($BG11-$BH11)/$BH11&lt;=BB設定!$B$12,$BI11&gt;=MAX($BH11,$BG11)*(1+BB設定!$B$13),終値!E11&gt;$BG11),IF(OR(終値!E11&gt;=$BI11,AND($BH11&lt;$BJ11,$BG11&gt;=$BK11)),"二番底W▲","二番底W形成"),IF(AND($BL11&gt;=2,ABS($BO11-$BP11)/$BP11&lt;=BB設定!$B$12,$BQ11&lt;=MIN($BP11,$BO11)*(1-BB設定!$B$13),終値!E11&lt;$BO11),IF(OR(終値!E11&lt;=$BQ11,AND($BP11&gt;$BR11,$BO11&lt;=$BS11)),"二番天井M▼","二番天井M形成"),"－")),"－")</f>
        <v>－</v>
      </c>
    </row>
    <row r="12" spans="1:72">
      <c r="B12" s="500" t="str">
        <f>IF(終値!A12="","",IF(AND(安値!G12&lt;安値!F12,安値!G12&lt;安値!E12,安値!G12&lt;安値!H12,安値!G12&lt;安値!I12),2,""))</f>
        <v/>
      </c>
      <c r="C12" s="500" t="str">
        <f>IF(終値!A12="","",IF(AND(安値!H12&lt;安値!G12,安値!H12&lt;安値!F12,安値!H12&lt;安値!I12,安値!H12&lt;安値!J12),3,""))</f>
        <v/>
      </c>
      <c r="D12" s="500" t="str">
        <f>IF(終値!A12="","",IF(AND(安値!I12&lt;安値!H12,安値!I12&lt;安値!G12,安値!I12&lt;安値!J12,安値!I12&lt;安値!K12),4,""))</f>
        <v/>
      </c>
      <c r="E12" s="500" t="str">
        <f>IF(終値!A12="","",IF(AND(安値!J12&lt;安値!I12,安値!J12&lt;安値!H12,安値!J12&lt;安値!K12,安値!J12&lt;安値!L12),5,""))</f>
        <v/>
      </c>
      <c r="F12" s="500" t="str">
        <f>IF(終値!A12="","",IF(AND(安値!K12&lt;安値!J12,安値!K12&lt;安値!I12,安値!K12&lt;安値!L12,安値!K12&lt;安値!M12),6,""))</f>
        <v/>
      </c>
      <c r="G12" s="500">
        <f>IF(終値!A12="","",IF(AND(安値!L12&lt;安値!K12,安値!L12&lt;安値!J12,安値!L12&lt;安値!M12,安値!L12&lt;安値!N12),7,""))</f>
        <v>7</v>
      </c>
      <c r="H12" s="500" t="str">
        <f>IF(終値!A12="","",IF(AND(安値!M12&lt;安値!L12,安値!M12&lt;安値!K12,安値!M12&lt;安値!N12,安値!M12&lt;安値!O12),8,""))</f>
        <v/>
      </c>
      <c r="I12" s="500" t="str">
        <f>IF(終値!A12="","",IF(AND(安値!N12&lt;安値!M12,安値!N12&lt;安値!L12,安値!N12&lt;安値!O12,安値!N12&lt;安値!P12),9,""))</f>
        <v/>
      </c>
      <c r="J12" s="500" t="str">
        <f>IF(終値!A12="","",IF(AND(安値!O12&lt;安値!N12,安値!O12&lt;安値!M12,安値!O12&lt;安値!P12,安値!O12&lt;安値!Q12),10,""))</f>
        <v/>
      </c>
      <c r="K12" s="500" t="str">
        <f>IF(終値!A12="","",IF(AND(安値!P12&lt;安値!O12,安値!P12&lt;安値!N12,安値!P12&lt;安値!Q12,安値!P12&lt;安値!R12),11,""))</f>
        <v/>
      </c>
      <c r="L12" s="500" t="str">
        <f>IF(終値!A12="","",IF(AND(安値!Q12&lt;安値!P12,安値!Q12&lt;安値!O12,安値!Q12&lt;安値!R12,安値!Q12&lt;安値!S12),12,""))</f>
        <v/>
      </c>
      <c r="M12" s="500">
        <f>IF(終値!A12="","",IF(AND(安値!R12&lt;安値!Q12,安値!R12&lt;安値!P12,安値!R12&lt;安値!S12,安値!R12&lt;安値!T12),13,""))</f>
        <v>13</v>
      </c>
      <c r="N12" s="500" t="str">
        <f>IF(終値!A12="","",IF(AND(安値!S12&lt;安値!R12,安値!S12&lt;安値!Q12,安値!S12&lt;安値!T12,安値!S12&lt;安値!U12),14,""))</f>
        <v/>
      </c>
      <c r="O12" s="500" t="str">
        <f>IF(終値!A12="","",IF(AND(安値!T12&lt;安値!S12,安値!T12&lt;安値!R12,安値!T12&lt;安値!U12,安値!T12&lt;安値!V12),15,""))</f>
        <v/>
      </c>
      <c r="P12" s="500" t="str">
        <f>IF(終値!A12="","",IF(AND(安値!U12&lt;安値!T12,安値!U12&lt;安値!S12,安値!U12&lt;安値!V12,安値!U12&lt;安値!W12),16,""))</f>
        <v/>
      </c>
      <c r="Q12" s="500" t="str">
        <f>IF(終値!A12="","",IF(AND(安値!V12&lt;安値!U12,安値!V12&lt;安値!T12,安値!V12&lt;安値!W12,安値!V12&lt;安値!X12),17,""))</f>
        <v/>
      </c>
      <c r="R12" s="500" t="str">
        <f>IF(終値!A12="","",IF(AND(安値!W12&lt;安値!V12,安値!W12&lt;安値!U12,安値!W12&lt;安値!X12,安値!W12&lt;安値!Y12),18,""))</f>
        <v/>
      </c>
      <c r="S12" s="500" t="str">
        <f>IF(終値!A12="","",IF(AND(安値!X12&lt;安値!W12,安値!X12&lt;安値!V12,安値!X12&lt;安値!Y12,安値!X12&lt;安値!Z12),19,""))</f>
        <v/>
      </c>
      <c r="T12" s="500" t="str">
        <f>IF(終値!A12="","",IF(AND(安値!Y12&lt;安値!X12,安値!Y12&lt;安値!W12,安値!Y12&lt;安値!Z12,安値!Y12&lt;安値!AA12),20,""))</f>
        <v/>
      </c>
      <c r="U12" s="500" t="str">
        <f>IF(終値!A12="","",IF(AND(安値!Z12&lt;安値!Y12,安値!Z12&lt;安値!X12,安値!Z12&lt;安値!AA12,安値!Z12&lt;安値!AB12),21,""))</f>
        <v/>
      </c>
      <c r="V12" s="500" t="str">
        <f>IF(終値!A12="","",IF(AND(安値!AA12&lt;安値!Z12,安値!AA12&lt;安値!Y12,安値!AA12&lt;安値!AB12,安値!AA12&lt;安値!AC12),22,""))</f>
        <v/>
      </c>
      <c r="W12" s="500" t="str">
        <f>IF(終値!A12="","",IF(AND(安値!AB12&lt;安値!AA12,安値!AB12&lt;安値!Z12,安値!AB12&lt;安値!AC12,安値!AB12&lt;安値!AD12),23,""))</f>
        <v/>
      </c>
      <c r="X12" s="500">
        <f>IF(終値!A12="","",IF(AND(安値!AC12&lt;安値!AB12,安値!AC12&lt;安値!AA12,安値!AC12&lt;安値!AD12,安値!AC12&lt;安値!AE12),24,""))</f>
        <v>24</v>
      </c>
      <c r="Y12" s="500" t="str">
        <f>IF(終値!A12="","",IF(AND(安値!AD12&lt;安値!AC12,安値!AD12&lt;安値!AB12,安値!AD12&lt;安値!AE12,安値!AD12&lt;安値!AF12),25,""))</f>
        <v/>
      </c>
      <c r="Z12" s="500" t="str">
        <f>IF(終値!A12="","",IF(AND(安値!AE12&lt;安値!AD12,安値!AE12&lt;安値!AC12,安値!AE12&lt;安値!AF12,安値!AE12&lt;安値!AG12),26,""))</f>
        <v/>
      </c>
      <c r="AA12" s="500" t="str">
        <f>IF(終値!A12="","",IF(AND(安値!AF12&lt;安値!AE12,安値!AF12&lt;安値!AD12,安値!AF12&lt;安値!AG12,安値!AF12&lt;安値!AH12),27,""))</f>
        <v/>
      </c>
      <c r="AB12" s="500" t="str">
        <f>IF(終値!A12="","",IF(AND(安値!AG12&lt;安値!AF12,安値!AG12&lt;安値!AE12,安値!AG12&lt;安値!AH12,安値!AG12&lt;安値!AI12),28,""))</f>
        <v/>
      </c>
      <c r="AC12" s="500" t="str">
        <f>IF(終値!A12="","",IF(AND(高値!G12&gt;高値!F12,高値!G12&gt;高値!E12,高値!G12&gt;高値!H12,高値!G12&gt;高値!I12),2,""))</f>
        <v/>
      </c>
      <c r="AD12" s="500" t="str">
        <f>IF(終値!A12="","",IF(AND(高値!H12&gt;高値!G12,高値!H12&gt;高値!F12,高値!H12&gt;高値!I12,高値!H12&gt;高値!J12),3,""))</f>
        <v/>
      </c>
      <c r="AE12" s="500" t="str">
        <f>IF(終値!A12="","",IF(AND(高値!I12&gt;高値!H12,高値!I12&gt;高値!G12,高値!I12&gt;高値!J12,高値!I12&gt;高値!K12),4,""))</f>
        <v/>
      </c>
      <c r="AF12" s="500">
        <f>IF(終値!A12="","",IF(AND(高値!J12&gt;高値!I12,高値!J12&gt;高値!H12,高値!J12&gt;高値!K12,高値!J12&gt;高値!L12),5,""))</f>
        <v>5</v>
      </c>
      <c r="AG12" s="500" t="str">
        <f>IF(終値!A12="","",IF(AND(高値!K12&gt;高値!J12,高値!K12&gt;高値!I12,高値!K12&gt;高値!L12,高値!K12&gt;高値!M12),6,""))</f>
        <v/>
      </c>
      <c r="AH12" s="500" t="str">
        <f>IF(終値!A12="","",IF(AND(高値!L12&gt;高値!K12,高値!L12&gt;高値!J12,高値!L12&gt;高値!M12,高値!L12&gt;高値!N12),7,""))</f>
        <v/>
      </c>
      <c r="AI12" s="500" t="str">
        <f>IF(終値!A12="","",IF(AND(高値!M12&gt;高値!L12,高値!M12&gt;高値!K12,高値!M12&gt;高値!N12,高値!M12&gt;高値!O12),8,""))</f>
        <v/>
      </c>
      <c r="AJ12" s="500">
        <f>IF(終値!A12="","",IF(AND(高値!N12&gt;高値!M12,高値!N12&gt;高値!L12,高値!N12&gt;高値!O12,高値!N12&gt;高値!P12),9,""))</f>
        <v>9</v>
      </c>
      <c r="AK12" s="500" t="str">
        <f>IF(終値!A12="","",IF(AND(高値!O12&gt;高値!N12,高値!O12&gt;高値!M12,高値!O12&gt;高値!P12,高値!O12&gt;高値!Q12),10,""))</f>
        <v/>
      </c>
      <c r="AL12" s="500" t="str">
        <f>IF(終値!A12="","",IF(AND(高値!P12&gt;高値!O12,高値!P12&gt;高値!N12,高値!P12&gt;高値!Q12,高値!P12&gt;高値!R12),11,""))</f>
        <v/>
      </c>
      <c r="AM12" s="500" t="str">
        <f>IF(終値!A12="","",IF(AND(高値!Q12&gt;高値!P12,高値!Q12&gt;高値!O12,高値!Q12&gt;高値!R12,高値!Q12&gt;高値!S12),12,""))</f>
        <v/>
      </c>
      <c r="AN12" s="500" t="str">
        <f>IF(終値!A12="","",IF(AND(高値!R12&gt;高値!Q12,高値!R12&gt;高値!P12,高値!R12&gt;高値!S12,高値!R12&gt;高値!T12),13,""))</f>
        <v/>
      </c>
      <c r="AO12" s="500" t="str">
        <f>IF(終値!A12="","",IF(AND(高値!S12&gt;高値!R12,高値!S12&gt;高値!Q12,高値!S12&gt;高値!T12,高値!S12&gt;高値!U12),14,""))</f>
        <v/>
      </c>
      <c r="AP12" s="500" t="str">
        <f>IF(終値!A12="","",IF(AND(高値!T12&gt;高値!S12,高値!T12&gt;高値!R12,高値!T12&gt;高値!U12,高値!T12&gt;高値!V12),15,""))</f>
        <v/>
      </c>
      <c r="AQ12" s="500">
        <f>IF(終値!A12="","",IF(AND(高値!U12&gt;高値!T12,高値!U12&gt;高値!S12,高値!U12&gt;高値!V12,高値!U12&gt;高値!W12),16,""))</f>
        <v>16</v>
      </c>
      <c r="AR12" s="500" t="str">
        <f>IF(終値!A12="","",IF(AND(高値!V12&gt;高値!U12,高値!V12&gt;高値!T12,高値!V12&gt;高値!W12,高値!V12&gt;高値!X12),17,""))</f>
        <v/>
      </c>
      <c r="AS12" s="500" t="str">
        <f>IF(終値!A12="","",IF(AND(高値!W12&gt;高値!V12,高値!W12&gt;高値!U12,高値!W12&gt;高値!X12,高値!W12&gt;高値!Y12),18,""))</f>
        <v/>
      </c>
      <c r="AT12" s="500">
        <f>IF(終値!A12="","",IF(AND(高値!X12&gt;高値!W12,高値!X12&gt;高値!V12,高値!X12&gt;高値!Y12,高値!X12&gt;高値!Z12),19,""))</f>
        <v>19</v>
      </c>
      <c r="AU12" s="500" t="str">
        <f>IF(終値!A12="","",IF(AND(高値!Y12&gt;高値!X12,高値!Y12&gt;高値!W12,高値!Y12&gt;高値!Z12,高値!Y12&gt;高値!AA12),20,""))</f>
        <v/>
      </c>
      <c r="AV12" s="500" t="str">
        <f>IF(終値!A12="","",IF(AND(高値!Z12&gt;高値!Y12,高値!Z12&gt;高値!X12,高値!Z12&gt;高値!AA12,高値!Z12&gt;高値!AB12),21,""))</f>
        <v/>
      </c>
      <c r="AW12" s="500" t="str">
        <f>IF(終値!A12="","",IF(AND(高値!AA12&gt;高値!Z12,高値!AA12&gt;高値!Y12,高値!AA12&gt;高値!AB12,高値!AA12&gt;高値!AC12),22,""))</f>
        <v/>
      </c>
      <c r="AX12" s="500" t="str">
        <f>IF(終値!A12="","",IF(AND(高値!AB12&gt;高値!AA12,高値!AB12&gt;高値!Z12,高値!AB12&gt;高値!AC12,高値!AB12&gt;高値!AD12),23,""))</f>
        <v/>
      </c>
      <c r="AY12" s="500" t="str">
        <f>IF(終値!A12="","",IF(AND(高値!AC12&gt;高値!AB12,高値!AC12&gt;高値!AA12,高値!AC12&gt;高値!AD12,高値!AC12&gt;高値!AE12),24,""))</f>
        <v/>
      </c>
      <c r="AZ12" s="500" t="str">
        <f>IF(終値!A12="","",IF(AND(高値!AD12&gt;高値!AC12,高値!AD12&gt;高値!AB12,高値!AD12&gt;高値!AE12,高値!AD12&gt;高値!AF12),25,""))</f>
        <v/>
      </c>
      <c r="BA12" s="500" t="str">
        <f>IF(終値!A12="","",IF(AND(高値!AE12&gt;高値!AD12,高値!AE12&gt;高値!AC12,高値!AE12&gt;高値!AF12,高値!AE12&gt;高値!AG12),26,""))</f>
        <v/>
      </c>
      <c r="BB12" s="500" t="str">
        <f>IF(終値!A12="","",IF(AND(高値!AF12&gt;高値!AE12,高値!AF12&gt;高値!AD12,高値!AF12&gt;高値!AG12,高値!AF12&gt;高値!AH12),27,""))</f>
        <v/>
      </c>
      <c r="BC12" s="500" t="str">
        <f>IF(終値!A12="","",IF(AND(高値!AG12&gt;高値!AF12,高値!AG12&gt;高値!AE12,高値!AG12&gt;高値!AH12,高値!AG12&gt;高値!AI12),28,""))</f>
        <v/>
      </c>
      <c r="BD12" s="500">
        <f t="shared" si="0"/>
        <v>3</v>
      </c>
      <c r="BE12" s="500">
        <f t="shared" si="1"/>
        <v>7</v>
      </c>
      <c r="BF12" s="500">
        <f t="shared" si="2"/>
        <v>13</v>
      </c>
      <c r="BG12" s="500">
        <f>IF($BE12="","",INDEX(安値!$E12:$CZ12,1,$BE12+1))</f>
        <v>3534</v>
      </c>
      <c r="BH12" s="500">
        <f>IF($BF12="","",INDEX(安値!$E12:$CZ12,1,$BF12+1))</f>
        <v>3375</v>
      </c>
      <c r="BI12" s="500">
        <f>IF($BF12="","",MAX(INDEX(高値!$E12:$CZ12,1,$BE12+1):INDEX(高値!$E12:$CZ12,1,$BF12+1)))</f>
        <v>3761</v>
      </c>
      <c r="BJ12" s="500">
        <f>IF($BF12="","",AVERAGE(INDEX(終値!$E12:$CZ12,1,$BF12+1):INDEX(終値!$E12:$CZ12,1,$BF12+20))-2*STDEVP(INDEX(終値!$E12:$CZ12,1,$BF12+1):INDEX(終値!$E12:$CZ12,1,$BF12+20)))</f>
        <v>3177.0912263132104</v>
      </c>
      <c r="BK12" s="500">
        <f>IF($BE12="","",AVERAGE(INDEX(終値!$E12:$CZ12,1,$BE12+1):INDEX(終値!$E12:$CZ12,1,$BE12+20))-2*STDEVP(INDEX(終値!$E12:$CZ12,1,$BE12+1):INDEX(終値!$E12:$CZ12,1,$BE12+20)))</f>
        <v>3113.8247228232667</v>
      </c>
      <c r="BL12" s="500">
        <f t="shared" si="3"/>
        <v>4</v>
      </c>
      <c r="BM12" s="500">
        <f t="shared" si="4"/>
        <v>5</v>
      </c>
      <c r="BN12" s="500">
        <f t="shared" si="5"/>
        <v>9</v>
      </c>
      <c r="BO12" s="500">
        <f>IF($BM12="","",INDEX(高値!$E12:$CZ12,1,$BM12+1))</f>
        <v>3678</v>
      </c>
      <c r="BP12" s="500">
        <f>IF($BN12="","",INDEX(高値!$E12:$CZ12,1,$BN12+1))</f>
        <v>3761</v>
      </c>
      <c r="BQ12" s="500">
        <f>IF($BN12="","",MIN(INDEX(安値!$E12:$CZ12,1,$BM12+1):INDEX(安値!$E12:$CZ12,1,$BN12+1)))</f>
        <v>3534</v>
      </c>
      <c r="BR12" s="500">
        <f>IF($BN12="","",AVERAGE(INDEX(終値!$E12:$CZ12,1,$BN12+1):INDEX(終値!$E12:$CZ12,1,$BN12+20))+2*STDEVP(INDEX(終値!$E12:$CZ12,1,$BN12+1):INDEX(終値!$E12:$CZ12,1,$BN12+20)))</f>
        <v>3716.6378520447474</v>
      </c>
      <c r="BS12" s="500">
        <f>IF($BM12="","",AVERAGE(INDEX(終値!$E12:$CZ12,1,$BM12+1):INDEX(終値!$E12:$CZ12,1,$BM12+20))+2*STDEVP(INDEX(終値!$E12:$CZ12,1,$BM12+1):INDEX(終値!$E12:$CZ12,1,$BM12+20)))</f>
        <v>3785.3073090986045</v>
      </c>
      <c r="BT12" s="497" t="str">
        <f>IFERROR(IF(AND($BD12&gt;=2,ABS($BG12-$BH12)/$BH12&lt;=BB設定!$B$12,$BI12&gt;=MAX($BH12,$BG12)*(1+BB設定!$B$13),終値!E12&gt;$BG12),IF(OR(終値!E12&gt;=$BI12,AND($BH12&lt;$BJ12,$BG12&gt;=$BK12)),"二番底W▲","二番底W形成"),IF(AND($BL12&gt;=2,ABS($BO12-$BP12)/$BP12&lt;=BB設定!$B$12,$BQ12&lt;=MIN($BP12,$BO12)*(1-BB設定!$B$13),終値!E12&lt;$BO12),IF(OR(終値!E12&lt;=$BQ12,AND($BP12&gt;$BR12,$BO12&lt;=$BS12)),"二番天井M▼","二番天井M形成"),"－")),"－")</f>
        <v>二番天井M▼</v>
      </c>
    </row>
    <row r="13" spans="1:72">
      <c r="B13" s="500" t="str">
        <f>IF(終値!A13="","",IF(AND(安値!G13&lt;安値!F13,安値!G13&lt;安値!E13,安値!G13&lt;安値!H13,安値!G13&lt;安値!I13),2,""))</f>
        <v/>
      </c>
      <c r="C13" s="500" t="str">
        <f>IF(終値!A13="","",IF(AND(安値!H13&lt;安値!G13,安値!H13&lt;安値!F13,安値!H13&lt;安値!I13,安値!H13&lt;安値!J13),3,""))</f>
        <v/>
      </c>
      <c r="D13" s="500" t="str">
        <f>IF(終値!A13="","",IF(AND(安値!I13&lt;安値!H13,安値!I13&lt;安値!G13,安値!I13&lt;安値!J13,安値!I13&lt;安値!K13),4,""))</f>
        <v/>
      </c>
      <c r="E13" s="500" t="str">
        <f>IF(終値!A13="","",IF(AND(安値!J13&lt;安値!I13,安値!J13&lt;安値!H13,安値!J13&lt;安値!K13,安値!J13&lt;安値!L13),5,""))</f>
        <v/>
      </c>
      <c r="F13" s="500">
        <f>IF(終値!A13="","",IF(AND(安値!K13&lt;安値!J13,安値!K13&lt;安値!I13,安値!K13&lt;安値!L13,安値!K13&lt;安値!M13),6,""))</f>
        <v>6</v>
      </c>
      <c r="G13" s="500" t="str">
        <f>IF(終値!A13="","",IF(AND(安値!L13&lt;安値!K13,安値!L13&lt;安値!J13,安値!L13&lt;安値!M13,安値!L13&lt;安値!N13),7,""))</f>
        <v/>
      </c>
      <c r="H13" s="500" t="str">
        <f>IF(終値!A13="","",IF(AND(安値!M13&lt;安値!L13,安値!M13&lt;安値!K13,安値!M13&lt;安値!N13,安値!M13&lt;安値!O13),8,""))</f>
        <v/>
      </c>
      <c r="I13" s="500" t="str">
        <f>IF(終値!A13="","",IF(AND(安値!N13&lt;安値!M13,安値!N13&lt;安値!L13,安値!N13&lt;安値!O13,安値!N13&lt;安値!P13),9,""))</f>
        <v/>
      </c>
      <c r="J13" s="500" t="str">
        <f>IF(終値!A13="","",IF(AND(安値!O13&lt;安値!N13,安値!O13&lt;安値!M13,安値!O13&lt;安値!P13,安値!O13&lt;安値!Q13),10,""))</f>
        <v/>
      </c>
      <c r="K13" s="500" t="str">
        <f>IF(終値!A13="","",IF(AND(安値!P13&lt;安値!O13,安値!P13&lt;安値!N13,安値!P13&lt;安値!Q13,安値!P13&lt;安値!R13),11,""))</f>
        <v/>
      </c>
      <c r="L13" s="500" t="str">
        <f>IF(終値!A13="","",IF(AND(安値!Q13&lt;安値!P13,安値!Q13&lt;安値!O13,安値!Q13&lt;安値!R13,安値!Q13&lt;安値!S13),12,""))</f>
        <v/>
      </c>
      <c r="M13" s="500">
        <f>IF(終値!A13="","",IF(AND(安値!R13&lt;安値!Q13,安値!R13&lt;安値!P13,安値!R13&lt;安値!S13,安値!R13&lt;安値!T13),13,""))</f>
        <v>13</v>
      </c>
      <c r="N13" s="500" t="str">
        <f>IF(終値!A13="","",IF(AND(安値!S13&lt;安値!R13,安値!S13&lt;安値!Q13,安値!S13&lt;安値!T13,安値!S13&lt;安値!U13),14,""))</f>
        <v/>
      </c>
      <c r="O13" s="500" t="str">
        <f>IF(終値!A13="","",IF(AND(安値!T13&lt;安値!S13,安値!T13&lt;安値!R13,安値!T13&lt;安値!U13,安値!T13&lt;安値!V13),15,""))</f>
        <v/>
      </c>
      <c r="P13" s="500">
        <f>IF(終値!A13="","",IF(AND(安値!U13&lt;安値!T13,安値!U13&lt;安値!S13,安値!U13&lt;安値!V13,安値!U13&lt;安値!W13),16,""))</f>
        <v>16</v>
      </c>
      <c r="Q13" s="500" t="str">
        <f>IF(終値!A13="","",IF(AND(安値!V13&lt;安値!U13,安値!V13&lt;安値!T13,安値!V13&lt;安値!W13,安値!V13&lt;安値!X13),17,""))</f>
        <v/>
      </c>
      <c r="R13" s="500" t="str">
        <f>IF(終値!A13="","",IF(AND(安値!W13&lt;安値!V13,安値!W13&lt;安値!U13,安値!W13&lt;安値!X13,安値!W13&lt;安値!Y13),18,""))</f>
        <v/>
      </c>
      <c r="S13" s="500">
        <f>IF(終値!A13="","",IF(AND(安値!X13&lt;安値!W13,安値!X13&lt;安値!V13,安値!X13&lt;安値!Y13,安値!X13&lt;安値!Z13),19,""))</f>
        <v>19</v>
      </c>
      <c r="T13" s="500" t="str">
        <f>IF(終値!A13="","",IF(AND(安値!Y13&lt;安値!X13,安値!Y13&lt;安値!W13,安値!Y13&lt;安値!Z13,安値!Y13&lt;安値!AA13),20,""))</f>
        <v/>
      </c>
      <c r="U13" s="500" t="str">
        <f>IF(終値!A13="","",IF(AND(安値!Z13&lt;安値!Y13,安値!Z13&lt;安値!X13,安値!Z13&lt;安値!AA13,安値!Z13&lt;安値!AB13),21,""))</f>
        <v/>
      </c>
      <c r="V13" s="500" t="str">
        <f>IF(終値!A13="","",IF(AND(安値!AA13&lt;安値!Z13,安値!AA13&lt;安値!Y13,安値!AA13&lt;安値!AB13,安値!AA13&lt;安値!AC13),22,""))</f>
        <v/>
      </c>
      <c r="W13" s="500" t="str">
        <f>IF(終値!A13="","",IF(AND(安値!AB13&lt;安値!AA13,安値!AB13&lt;安値!Z13,安値!AB13&lt;安値!AC13,安値!AB13&lt;安値!AD13),23,""))</f>
        <v/>
      </c>
      <c r="X13" s="500">
        <f>IF(終値!A13="","",IF(AND(安値!AC13&lt;安値!AB13,安値!AC13&lt;安値!AA13,安値!AC13&lt;安値!AD13,安値!AC13&lt;安値!AE13),24,""))</f>
        <v>24</v>
      </c>
      <c r="Y13" s="500" t="str">
        <f>IF(終値!A13="","",IF(AND(安値!AD13&lt;安値!AC13,安値!AD13&lt;安値!AB13,安値!AD13&lt;安値!AE13,安値!AD13&lt;安値!AF13),25,""))</f>
        <v/>
      </c>
      <c r="Z13" s="500" t="str">
        <f>IF(終値!A13="","",IF(AND(安値!AE13&lt;安値!AD13,安値!AE13&lt;安値!AC13,安値!AE13&lt;安値!AF13,安値!AE13&lt;安値!AG13),26,""))</f>
        <v/>
      </c>
      <c r="AA13" s="500" t="str">
        <f>IF(終値!A13="","",IF(AND(安値!AF13&lt;安値!AE13,安値!AF13&lt;安値!AD13,安値!AF13&lt;安値!AG13,安値!AF13&lt;安値!AH13),27,""))</f>
        <v/>
      </c>
      <c r="AB13" s="500" t="str">
        <f>IF(終値!A13="","",IF(AND(安値!AG13&lt;安値!AF13,安値!AG13&lt;安値!AE13,安値!AG13&lt;安値!AH13,安値!AG13&lt;安値!AI13),28,""))</f>
        <v/>
      </c>
      <c r="AC13" s="500" t="str">
        <f>IF(終値!A13="","",IF(AND(高値!G13&gt;高値!F13,高値!G13&gt;高値!E13,高値!G13&gt;高値!H13,高値!G13&gt;高値!I13),2,""))</f>
        <v/>
      </c>
      <c r="AD13" s="500">
        <f>IF(終値!A13="","",IF(AND(高値!H13&gt;高値!G13,高値!H13&gt;高値!F13,高値!H13&gt;高値!I13,高値!H13&gt;高値!J13),3,""))</f>
        <v>3</v>
      </c>
      <c r="AE13" s="500" t="str">
        <f>IF(終値!A13="","",IF(AND(高値!I13&gt;高値!H13,高値!I13&gt;高値!G13,高値!I13&gt;高値!J13,高値!I13&gt;高値!K13),4,""))</f>
        <v/>
      </c>
      <c r="AF13" s="500" t="str">
        <f>IF(終値!A13="","",IF(AND(高値!J13&gt;高値!I13,高値!J13&gt;高値!H13,高値!J13&gt;高値!K13,高値!J13&gt;高値!L13),5,""))</f>
        <v/>
      </c>
      <c r="AG13" s="500" t="str">
        <f>IF(終値!A13="","",IF(AND(高値!K13&gt;高値!J13,高値!K13&gt;高値!I13,高値!K13&gt;高値!L13,高値!K13&gt;高値!M13),6,""))</f>
        <v/>
      </c>
      <c r="AH13" s="500" t="str">
        <f>IF(終値!A13="","",IF(AND(高値!L13&gt;高値!K13,高値!L13&gt;高値!J13,高値!L13&gt;高値!M13,高値!L13&gt;高値!N13),7,""))</f>
        <v/>
      </c>
      <c r="AI13" s="500" t="str">
        <f>IF(終値!A13="","",IF(AND(高値!M13&gt;高値!L13,高値!M13&gt;高値!K13,高値!M13&gt;高値!N13,高値!M13&gt;高値!O13),8,""))</f>
        <v/>
      </c>
      <c r="AJ13" s="500" t="str">
        <f>IF(終値!A13="","",IF(AND(高値!N13&gt;高値!M13,高値!N13&gt;高値!L13,高値!N13&gt;高値!O13,高値!N13&gt;高値!P13),9,""))</f>
        <v/>
      </c>
      <c r="AK13" s="500" t="str">
        <f>IF(終値!A13="","",IF(AND(高値!O13&gt;高値!N13,高値!O13&gt;高値!M13,高値!O13&gt;高値!P13,高値!O13&gt;高値!Q13),10,""))</f>
        <v/>
      </c>
      <c r="AL13" s="500">
        <f>IF(終値!A13="","",IF(AND(高値!P13&gt;高値!O13,高値!P13&gt;高値!N13,高値!P13&gt;高値!Q13,高値!P13&gt;高値!R13),11,""))</f>
        <v>11</v>
      </c>
      <c r="AM13" s="500" t="str">
        <f>IF(終値!A13="","",IF(AND(高値!Q13&gt;高値!P13,高値!Q13&gt;高値!O13,高値!Q13&gt;高値!R13,高値!Q13&gt;高値!S13),12,""))</f>
        <v/>
      </c>
      <c r="AN13" s="500" t="str">
        <f>IF(終値!A13="","",IF(AND(高値!R13&gt;高値!Q13,高値!R13&gt;高値!P13,高値!R13&gt;高値!S13,高値!R13&gt;高値!T13),13,""))</f>
        <v/>
      </c>
      <c r="AO13" s="500" t="str">
        <f>IF(終値!A13="","",IF(AND(高値!S13&gt;高値!R13,高値!S13&gt;高値!Q13,高値!S13&gt;高値!T13,高値!S13&gt;高値!U13),14,""))</f>
        <v/>
      </c>
      <c r="AP13" s="500">
        <f>IF(終値!A13="","",IF(AND(高値!T13&gt;高値!S13,高値!T13&gt;高値!R13,高値!T13&gt;高値!U13,高値!T13&gt;高値!V13),15,""))</f>
        <v>15</v>
      </c>
      <c r="AQ13" s="500" t="str">
        <f>IF(終値!A13="","",IF(AND(高値!U13&gt;高値!T13,高値!U13&gt;高値!S13,高値!U13&gt;高値!V13,高値!U13&gt;高値!W13),16,""))</f>
        <v/>
      </c>
      <c r="AR13" s="500" t="str">
        <f>IF(終値!A13="","",IF(AND(高値!V13&gt;高値!U13,高値!V13&gt;高値!T13,高値!V13&gt;高値!W13,高値!V13&gt;高値!X13),17,""))</f>
        <v/>
      </c>
      <c r="AS13" s="500" t="str">
        <f>IF(終値!A13="","",IF(AND(高値!W13&gt;高値!V13,高値!W13&gt;高値!U13,高値!W13&gt;高値!X13,高値!W13&gt;高値!Y13),18,""))</f>
        <v/>
      </c>
      <c r="AT13" s="500" t="str">
        <f>IF(終値!A13="","",IF(AND(高値!X13&gt;高値!W13,高値!X13&gt;高値!V13,高値!X13&gt;高値!Y13,高値!X13&gt;高値!Z13),19,""))</f>
        <v/>
      </c>
      <c r="AU13" s="500" t="str">
        <f>IF(終値!A13="","",IF(AND(高値!Y13&gt;高値!X13,高値!Y13&gt;高値!W13,高値!Y13&gt;高値!Z13,高値!Y13&gt;高値!AA13),20,""))</f>
        <v/>
      </c>
      <c r="AV13" s="500" t="str">
        <f>IF(終値!A13="","",IF(AND(高値!Z13&gt;高値!Y13,高値!Z13&gt;高値!X13,高値!Z13&gt;高値!AA13,高値!Z13&gt;高値!AB13),21,""))</f>
        <v/>
      </c>
      <c r="AW13" s="500">
        <f>IF(終値!A13="","",IF(AND(高値!AA13&gt;高値!Z13,高値!AA13&gt;高値!Y13,高値!AA13&gt;高値!AB13,高値!AA13&gt;高値!AC13),22,""))</f>
        <v>22</v>
      </c>
      <c r="AX13" s="500" t="str">
        <f>IF(終値!A13="","",IF(AND(高値!AB13&gt;高値!AA13,高値!AB13&gt;高値!Z13,高値!AB13&gt;高値!AC13,高値!AB13&gt;高値!AD13),23,""))</f>
        <v/>
      </c>
      <c r="AY13" s="500" t="str">
        <f>IF(終値!A13="","",IF(AND(高値!AC13&gt;高値!AB13,高値!AC13&gt;高値!AA13,高値!AC13&gt;高値!AD13,高値!AC13&gt;高値!AE13),24,""))</f>
        <v/>
      </c>
      <c r="AZ13" s="500" t="str">
        <f>IF(終値!A13="","",IF(AND(高値!AD13&gt;高値!AC13,高値!AD13&gt;高値!AB13,高値!AD13&gt;高値!AE13,高値!AD13&gt;高値!AF13),25,""))</f>
        <v/>
      </c>
      <c r="BA13" s="500" t="str">
        <f>IF(終値!A13="","",IF(AND(高値!AE13&gt;高値!AD13,高値!AE13&gt;高値!AC13,高値!AE13&gt;高値!AF13,高値!AE13&gt;高値!AG13),26,""))</f>
        <v/>
      </c>
      <c r="BB13" s="500" t="str">
        <f>IF(終値!A13="","",IF(AND(高値!AF13&gt;高値!AE13,高値!AF13&gt;高値!AD13,高値!AF13&gt;高値!AG13,高値!AF13&gt;高値!AH13),27,""))</f>
        <v/>
      </c>
      <c r="BC13" s="500" t="str">
        <f>IF(終値!A13="","",IF(AND(高値!AG13&gt;高値!AF13,高値!AG13&gt;高値!AE13,高値!AG13&gt;高値!AH13,高値!AG13&gt;高値!AI13),28,""))</f>
        <v/>
      </c>
      <c r="BD13" s="500">
        <f t="shared" si="0"/>
        <v>5</v>
      </c>
      <c r="BE13" s="500">
        <f t="shared" si="1"/>
        <v>6</v>
      </c>
      <c r="BF13" s="500">
        <f t="shared" si="2"/>
        <v>13</v>
      </c>
      <c r="BG13" s="500">
        <f>IF($BE13="","",INDEX(安値!$E13:$CZ13,1,$BE13+1))</f>
        <v>2530</v>
      </c>
      <c r="BH13" s="500">
        <f>IF($BF13="","",INDEX(安値!$E13:$CZ13,1,$BF13+1))</f>
        <v>2591</v>
      </c>
      <c r="BI13" s="500">
        <f>IF($BF13="","",MAX(INDEX(高値!$E13:$CZ13,1,$BE13+1):INDEX(高値!$E13:$CZ13,1,$BF13+1)))</f>
        <v>2750</v>
      </c>
      <c r="BJ13" s="500">
        <f>IF($BF13="","",AVERAGE(INDEX(終値!$E13:$CZ13,1,$BF13+1):INDEX(終値!$E13:$CZ13,1,$BF13+20))-2*STDEVP(INDEX(終値!$E13:$CZ13,1,$BF13+1):INDEX(終値!$E13:$CZ13,1,$BF13+20)))</f>
        <v>2572.0059332125215</v>
      </c>
      <c r="BK13" s="500">
        <f>IF($BE13="","",AVERAGE(INDEX(終値!$E13:$CZ13,1,$BE13+1):INDEX(終値!$E13:$CZ13,1,$BE13+20))-2*STDEVP(INDEX(終値!$E13:$CZ13,1,$BE13+1):INDEX(終値!$E13:$CZ13,1,$BE13+20)))</f>
        <v>2590.2361931417486</v>
      </c>
      <c r="BL13" s="500">
        <f t="shared" si="3"/>
        <v>4</v>
      </c>
      <c r="BM13" s="500">
        <f t="shared" si="4"/>
        <v>3</v>
      </c>
      <c r="BN13" s="500">
        <f t="shared" si="5"/>
        <v>11</v>
      </c>
      <c r="BO13" s="500">
        <f>IF($BM13="","",INDEX(高値!$E13:$CZ13,1,$BM13+1))</f>
        <v>2970</v>
      </c>
      <c r="BP13" s="500">
        <f>IF($BN13="","",INDEX(高値!$E13:$CZ13,1,$BN13+1))</f>
        <v>2750</v>
      </c>
      <c r="BQ13" s="500">
        <f>IF($BN13="","",MIN(INDEX(安値!$E13:$CZ13,1,$BM13+1):INDEX(安値!$E13:$CZ13,1,$BN13+1)))</f>
        <v>2530</v>
      </c>
      <c r="BR13" s="500">
        <f>IF($BN13="","",AVERAGE(INDEX(終値!$E13:$CZ13,1,$BN13+1):INDEX(終値!$E13:$CZ13,1,$BN13+20))+2*STDEVP(INDEX(終値!$E13:$CZ13,1,$BN13+1):INDEX(終値!$E13:$CZ13,1,$BN13+20)))</f>
        <v>2856.2522141509562</v>
      </c>
      <c r="BS13" s="500">
        <f>IF($BM13="","",AVERAGE(INDEX(終値!$E13:$CZ13,1,$BM13+1):INDEX(終値!$E13:$CZ13,1,$BM13+20))+2*STDEVP(INDEX(終値!$E13:$CZ13,1,$BM13+1):INDEX(終値!$E13:$CZ13,1,$BM13+20)))</f>
        <v>2811.0712695501475</v>
      </c>
      <c r="BT13" s="497" t="str">
        <f>IFERROR(IF(AND($BD13&gt;=2,ABS($BG13-$BH13)/$BH13&lt;=BB設定!$B$12,$BI13&gt;=MAX($BH13,$BG13)*(1+BB設定!$B$13),終値!E13&gt;$BG13),IF(OR(終値!E13&gt;=$BI13,AND($BH13&lt;$BJ13,$BG13&gt;=$BK13)),"二番底W▲","二番底W形成"),IF(AND($BL13&gt;=2,ABS($BO13-$BP13)/$BP13&lt;=BB設定!$B$12,$BQ13&lt;=MIN($BP13,$BO13)*(1-BB設定!$B$13),終値!E13&lt;$BO13),IF(OR(終値!E13&lt;=$BQ13,AND($BP13&gt;$BR13,$BO13&lt;=$BS13)),"二番天井M▼","二番天井M形成"),"－")),"－")</f>
        <v>二番底W▲</v>
      </c>
    </row>
    <row r="14" spans="1:72">
      <c r="B14" s="500" t="str">
        <f>IF(終値!A14="","",IF(AND(安値!G14&lt;安値!F14,安値!G14&lt;安値!E14,安値!G14&lt;安値!H14,安値!G14&lt;安値!I14),2,""))</f>
        <v/>
      </c>
      <c r="C14" s="500" t="str">
        <f>IF(終値!A14="","",IF(AND(安値!H14&lt;安値!G14,安値!H14&lt;安値!F14,安値!H14&lt;安値!I14,安値!H14&lt;安値!J14),3,""))</f>
        <v/>
      </c>
      <c r="D14" s="500" t="str">
        <f>IF(終値!A14="","",IF(AND(安値!I14&lt;安値!H14,安値!I14&lt;安値!G14,安値!I14&lt;安値!J14,安値!I14&lt;安値!K14),4,""))</f>
        <v/>
      </c>
      <c r="E14" s="500" t="str">
        <f>IF(終値!A14="","",IF(AND(安値!J14&lt;安値!I14,安値!J14&lt;安値!H14,安値!J14&lt;安値!K14,安値!J14&lt;安値!L14),5,""))</f>
        <v/>
      </c>
      <c r="F14" s="500" t="str">
        <f>IF(終値!A14="","",IF(AND(安値!K14&lt;安値!J14,安値!K14&lt;安値!I14,安値!K14&lt;安値!L14,安値!K14&lt;安値!M14),6,""))</f>
        <v/>
      </c>
      <c r="G14" s="500" t="str">
        <f>IF(終値!A14="","",IF(AND(安値!L14&lt;安値!K14,安値!L14&lt;安値!J14,安値!L14&lt;安値!M14,安値!L14&lt;安値!N14),7,""))</f>
        <v/>
      </c>
      <c r="H14" s="500" t="str">
        <f>IF(終値!A14="","",IF(AND(安値!M14&lt;安値!L14,安値!M14&lt;安値!K14,安値!M14&lt;安値!N14,安値!M14&lt;安値!O14),8,""))</f>
        <v/>
      </c>
      <c r="I14" s="500" t="str">
        <f>IF(終値!A14="","",IF(AND(安値!N14&lt;安値!M14,安値!N14&lt;安値!L14,安値!N14&lt;安値!O14,安値!N14&lt;安値!P14),9,""))</f>
        <v/>
      </c>
      <c r="J14" s="500" t="str">
        <f>IF(終値!A14="","",IF(AND(安値!O14&lt;安値!N14,安値!O14&lt;安値!M14,安値!O14&lt;安値!P14,安値!O14&lt;安値!Q14),10,""))</f>
        <v/>
      </c>
      <c r="K14" s="500" t="str">
        <f>IF(終値!A14="","",IF(AND(安値!P14&lt;安値!O14,安値!P14&lt;安値!N14,安値!P14&lt;安値!Q14,安値!P14&lt;安値!R14),11,""))</f>
        <v/>
      </c>
      <c r="L14" s="500" t="str">
        <f>IF(終値!A14="","",IF(AND(安値!Q14&lt;安値!P14,安値!Q14&lt;安値!O14,安値!Q14&lt;安値!R14,安値!Q14&lt;安値!S14),12,""))</f>
        <v/>
      </c>
      <c r="M14" s="500">
        <f>IF(終値!A14="","",IF(AND(安値!R14&lt;安値!Q14,安値!R14&lt;安値!P14,安値!R14&lt;安値!S14,安値!R14&lt;安値!T14),13,""))</f>
        <v>13</v>
      </c>
      <c r="N14" s="500" t="str">
        <f>IF(終値!A14="","",IF(AND(安値!S14&lt;安値!R14,安値!S14&lt;安値!Q14,安値!S14&lt;安値!T14,安値!S14&lt;安値!U14),14,""))</f>
        <v/>
      </c>
      <c r="O14" s="500" t="str">
        <f>IF(終値!A14="","",IF(AND(安値!T14&lt;安値!S14,安値!T14&lt;安値!R14,安値!T14&lt;安値!U14,安値!T14&lt;安値!V14),15,""))</f>
        <v/>
      </c>
      <c r="P14" s="500" t="str">
        <f>IF(終値!A14="","",IF(AND(安値!U14&lt;安値!T14,安値!U14&lt;安値!S14,安値!U14&lt;安値!V14,安値!U14&lt;安値!W14),16,""))</f>
        <v/>
      </c>
      <c r="Q14" s="500">
        <f>IF(終値!A14="","",IF(AND(安値!V14&lt;安値!U14,安値!V14&lt;安値!T14,安値!V14&lt;安値!W14,安値!V14&lt;安値!X14),17,""))</f>
        <v>17</v>
      </c>
      <c r="R14" s="500" t="str">
        <f>IF(終値!A14="","",IF(AND(安値!W14&lt;安値!V14,安値!W14&lt;安値!U14,安値!W14&lt;安値!X14,安値!W14&lt;安値!Y14),18,""))</f>
        <v/>
      </c>
      <c r="S14" s="500" t="str">
        <f>IF(終値!A14="","",IF(AND(安値!X14&lt;安値!W14,安値!X14&lt;安値!V14,安値!X14&lt;安値!Y14,安値!X14&lt;安値!Z14),19,""))</f>
        <v/>
      </c>
      <c r="T14" s="500" t="str">
        <f>IF(終値!A14="","",IF(AND(安値!Y14&lt;安値!X14,安値!Y14&lt;安値!W14,安値!Y14&lt;安値!Z14,安値!Y14&lt;安値!AA14),20,""))</f>
        <v/>
      </c>
      <c r="U14" s="500" t="str">
        <f>IF(終値!A14="","",IF(AND(安値!Z14&lt;安値!Y14,安値!Z14&lt;安値!X14,安値!Z14&lt;安値!AA14,安値!Z14&lt;安値!AB14),21,""))</f>
        <v/>
      </c>
      <c r="V14" s="500" t="str">
        <f>IF(終値!A14="","",IF(AND(安値!AA14&lt;安値!Z14,安値!AA14&lt;安値!Y14,安値!AA14&lt;安値!AB14,安値!AA14&lt;安値!AC14),22,""))</f>
        <v/>
      </c>
      <c r="W14" s="500" t="str">
        <f>IF(終値!A14="","",IF(AND(安値!AB14&lt;安値!AA14,安値!AB14&lt;安値!Z14,安値!AB14&lt;安値!AC14,安値!AB14&lt;安値!AD14),23,""))</f>
        <v/>
      </c>
      <c r="X14" s="500" t="str">
        <f>IF(終値!A14="","",IF(AND(安値!AC14&lt;安値!AB14,安値!AC14&lt;安値!AA14,安値!AC14&lt;安値!AD14,安値!AC14&lt;安値!AE14),24,""))</f>
        <v/>
      </c>
      <c r="Y14" s="500">
        <f>IF(終値!A14="","",IF(AND(安値!AD14&lt;安値!AC14,安値!AD14&lt;安値!AB14,安値!AD14&lt;安値!AE14,安値!AD14&lt;安値!AF14),25,""))</f>
        <v>25</v>
      </c>
      <c r="Z14" s="500" t="str">
        <f>IF(終値!A14="","",IF(AND(安値!AE14&lt;安値!AD14,安値!AE14&lt;安値!AC14,安値!AE14&lt;安値!AF14,安値!AE14&lt;安値!AG14),26,""))</f>
        <v/>
      </c>
      <c r="AA14" s="500" t="str">
        <f>IF(終値!A14="","",IF(AND(安値!AF14&lt;安値!AE14,安値!AF14&lt;安値!AD14,安値!AF14&lt;安値!AG14,安値!AF14&lt;安値!AH14),27,""))</f>
        <v/>
      </c>
      <c r="AB14" s="500" t="str">
        <f>IF(終値!A14="","",IF(AND(安値!AG14&lt;安値!AF14,安値!AG14&lt;安値!AE14,安値!AG14&lt;安値!AH14,安値!AG14&lt;安値!AI14),28,""))</f>
        <v/>
      </c>
      <c r="AC14" s="500" t="str">
        <f>IF(終値!A14="","",IF(AND(高値!G14&gt;高値!F14,高値!G14&gt;高値!E14,高値!G14&gt;高値!H14,高値!G14&gt;高値!I14),2,""))</f>
        <v/>
      </c>
      <c r="AD14" s="500">
        <f>IF(終値!A14="","",IF(AND(高値!H14&gt;高値!G14,高値!H14&gt;高値!F14,高値!H14&gt;高値!I14,高値!H14&gt;高値!J14),3,""))</f>
        <v>3</v>
      </c>
      <c r="AE14" s="500" t="str">
        <f>IF(終値!A14="","",IF(AND(高値!I14&gt;高値!H14,高値!I14&gt;高値!G14,高値!I14&gt;高値!J14,高値!I14&gt;高値!K14),4,""))</f>
        <v/>
      </c>
      <c r="AF14" s="500" t="str">
        <f>IF(終値!A14="","",IF(AND(高値!J14&gt;高値!I14,高値!J14&gt;高値!H14,高値!J14&gt;高値!K14,高値!J14&gt;高値!L14),5,""))</f>
        <v/>
      </c>
      <c r="AG14" s="500" t="str">
        <f>IF(終値!A14="","",IF(AND(高値!K14&gt;高値!J14,高値!K14&gt;高値!I14,高値!K14&gt;高値!L14,高値!K14&gt;高値!M14),6,""))</f>
        <v/>
      </c>
      <c r="AH14" s="500" t="str">
        <f>IF(終値!A14="","",IF(AND(高値!L14&gt;高値!K14,高値!L14&gt;高値!J14,高値!L14&gt;高値!M14,高値!L14&gt;高値!N14),7,""))</f>
        <v/>
      </c>
      <c r="AI14" s="500">
        <f>IF(終値!A14="","",IF(AND(高値!M14&gt;高値!L14,高値!M14&gt;高値!K14,高値!M14&gt;高値!N14,高値!M14&gt;高値!O14),8,""))</f>
        <v>8</v>
      </c>
      <c r="AJ14" s="500" t="str">
        <f>IF(終値!A14="","",IF(AND(高値!N14&gt;高値!M14,高値!N14&gt;高値!L14,高値!N14&gt;高値!O14,高値!N14&gt;高値!P14),9,""))</f>
        <v/>
      </c>
      <c r="AK14" s="500" t="str">
        <f>IF(終値!A14="","",IF(AND(高値!O14&gt;高値!N14,高値!O14&gt;高値!M14,高値!O14&gt;高値!P14,高値!O14&gt;高値!Q14),10,""))</f>
        <v/>
      </c>
      <c r="AL14" s="500" t="str">
        <f>IF(終値!A14="","",IF(AND(高値!P14&gt;高値!O14,高値!P14&gt;高値!N14,高値!P14&gt;高値!Q14,高値!P14&gt;高値!R14),11,""))</f>
        <v/>
      </c>
      <c r="AM14" s="500" t="str">
        <f>IF(終値!A14="","",IF(AND(高値!Q14&gt;高値!P14,高値!Q14&gt;高値!O14,高値!Q14&gt;高値!R14,高値!Q14&gt;高値!S14),12,""))</f>
        <v/>
      </c>
      <c r="AN14" s="500" t="str">
        <f>IF(終値!A14="","",IF(AND(高値!R14&gt;高値!Q14,高値!R14&gt;高値!P14,高値!R14&gt;高値!S14,高値!R14&gt;高値!T14),13,""))</f>
        <v/>
      </c>
      <c r="AO14" s="500" t="str">
        <f>IF(終値!A14="","",IF(AND(高値!S14&gt;高値!R14,高値!S14&gt;高値!Q14,高値!S14&gt;高値!T14,高値!S14&gt;高値!U14),14,""))</f>
        <v/>
      </c>
      <c r="AP14" s="500" t="str">
        <f>IF(終値!A14="","",IF(AND(高値!T14&gt;高値!S14,高値!T14&gt;高値!R14,高値!T14&gt;高値!U14,高値!T14&gt;高値!V14),15,""))</f>
        <v/>
      </c>
      <c r="AQ14" s="500" t="str">
        <f>IF(終値!A14="","",IF(AND(高値!U14&gt;高値!T14,高値!U14&gt;高値!S14,高値!U14&gt;高値!V14,高値!U14&gt;高値!W14),16,""))</f>
        <v/>
      </c>
      <c r="AR14" s="500" t="str">
        <f>IF(終値!A14="","",IF(AND(高値!V14&gt;高値!U14,高値!V14&gt;高値!T14,高値!V14&gt;高値!W14,高値!V14&gt;高値!X14),17,""))</f>
        <v/>
      </c>
      <c r="AS14" s="500" t="str">
        <f>IF(終値!A14="","",IF(AND(高値!W14&gt;高値!V14,高値!W14&gt;高値!U14,高値!W14&gt;高値!X14,高値!W14&gt;高値!Y14),18,""))</f>
        <v/>
      </c>
      <c r="AT14" s="500" t="str">
        <f>IF(終値!A14="","",IF(AND(高値!X14&gt;高値!W14,高値!X14&gt;高値!V14,高値!X14&gt;高値!Y14,高値!X14&gt;高値!Z14),19,""))</f>
        <v/>
      </c>
      <c r="AU14" s="500" t="str">
        <f>IF(終値!A14="","",IF(AND(高値!Y14&gt;高値!X14,高値!Y14&gt;高値!W14,高値!Y14&gt;高値!Z14,高値!Y14&gt;高値!AA14),20,""))</f>
        <v/>
      </c>
      <c r="AV14" s="500">
        <f>IF(終値!A14="","",IF(AND(高値!Z14&gt;高値!Y14,高値!Z14&gt;高値!X14,高値!Z14&gt;高値!AA14,高値!Z14&gt;高値!AB14),21,""))</f>
        <v>21</v>
      </c>
      <c r="AW14" s="500" t="str">
        <f>IF(終値!A14="","",IF(AND(高値!AA14&gt;高値!Z14,高値!AA14&gt;高値!Y14,高値!AA14&gt;高値!AB14,高値!AA14&gt;高値!AC14),22,""))</f>
        <v/>
      </c>
      <c r="AX14" s="500" t="str">
        <f>IF(終値!A14="","",IF(AND(高値!AB14&gt;高値!AA14,高値!AB14&gt;高値!Z14,高値!AB14&gt;高値!AC14,高値!AB14&gt;高値!AD14),23,""))</f>
        <v/>
      </c>
      <c r="AY14" s="500" t="str">
        <f>IF(終値!A14="","",IF(AND(高値!AC14&gt;高値!AB14,高値!AC14&gt;高値!AA14,高値!AC14&gt;高値!AD14,高値!AC14&gt;高値!AE14),24,""))</f>
        <v/>
      </c>
      <c r="AZ14" s="500" t="str">
        <f>IF(終値!A14="","",IF(AND(高値!AD14&gt;高値!AC14,高値!AD14&gt;高値!AB14,高値!AD14&gt;高値!AE14,高値!AD14&gt;高値!AF14),25,""))</f>
        <v/>
      </c>
      <c r="BA14" s="500" t="str">
        <f>IF(終値!A14="","",IF(AND(高値!AE14&gt;高値!AD14,高値!AE14&gt;高値!AC14,高値!AE14&gt;高値!AF14,高値!AE14&gt;高値!AG14),26,""))</f>
        <v/>
      </c>
      <c r="BB14" s="500">
        <f>IF(終値!A14="","",IF(AND(高値!AF14&gt;高値!AE14,高値!AF14&gt;高値!AD14,高値!AF14&gt;高値!AG14,高値!AF14&gt;高値!AH14),27,""))</f>
        <v>27</v>
      </c>
      <c r="BC14" s="500" t="str">
        <f>IF(終値!A14="","",IF(AND(高値!AG14&gt;高値!AF14,高値!AG14&gt;高値!AE14,高値!AG14&gt;高値!AH14,高値!AG14&gt;高値!AI14),28,""))</f>
        <v/>
      </c>
      <c r="BD14" s="500">
        <f t="shared" si="0"/>
        <v>3</v>
      </c>
      <c r="BE14" s="500">
        <f t="shared" si="1"/>
        <v>13</v>
      </c>
      <c r="BF14" s="500">
        <f t="shared" si="2"/>
        <v>17</v>
      </c>
      <c r="BG14" s="500">
        <f>IF($BE14="","",INDEX(安値!$E14:$CZ14,1,$BE14+1))</f>
        <v>4901</v>
      </c>
      <c r="BH14" s="500">
        <f>IF($BF14="","",INDEX(安値!$E14:$CZ14,1,$BF14+1))</f>
        <v>4810</v>
      </c>
      <c r="BI14" s="500">
        <f>IF($BF14="","",MAX(INDEX(高値!$E14:$CZ14,1,$BE14+1):INDEX(高値!$E14:$CZ14,1,$BF14+1)))</f>
        <v>5176</v>
      </c>
      <c r="BJ14" s="500">
        <f>IF($BF14="","",AVERAGE(INDEX(終値!$E14:$CZ14,1,$BF14+1):INDEX(終値!$E14:$CZ14,1,$BF14+20))-2*STDEVP(INDEX(終値!$E14:$CZ14,1,$BF14+1):INDEX(終値!$E14:$CZ14,1,$BF14+20)))</f>
        <v>4592.7663586767103</v>
      </c>
      <c r="BK14" s="500">
        <f>IF($BE14="","",AVERAGE(INDEX(終値!$E14:$CZ14,1,$BE14+1):INDEX(終値!$E14:$CZ14,1,$BE14+20))-2*STDEVP(INDEX(終値!$E14:$CZ14,1,$BE14+1):INDEX(終値!$E14:$CZ14,1,$BE14+20)))</f>
        <v>4570.1592102256418</v>
      </c>
      <c r="BL14" s="500">
        <f t="shared" si="3"/>
        <v>4</v>
      </c>
      <c r="BM14" s="500">
        <f t="shared" si="4"/>
        <v>3</v>
      </c>
      <c r="BN14" s="500">
        <f t="shared" si="5"/>
        <v>8</v>
      </c>
      <c r="BO14" s="500">
        <f>IF($BM14="","",INDEX(高値!$E14:$CZ14,1,$BM14+1))</f>
        <v>5351</v>
      </c>
      <c r="BP14" s="500">
        <f>IF($BN14="","",INDEX(高値!$E14:$CZ14,1,$BN14+1))</f>
        <v>5479</v>
      </c>
      <c r="BQ14" s="500">
        <f>IF($BN14="","",MIN(INDEX(安値!$E14:$CZ14,1,$BM14+1):INDEX(安値!$E14:$CZ14,1,$BN14+1)))</f>
        <v>4985</v>
      </c>
      <c r="BR14" s="500">
        <f>IF($BN14="","",AVERAGE(INDEX(終値!$E14:$CZ14,1,$BN14+1):INDEX(終値!$E14:$CZ14,1,$BN14+20))+2*STDEVP(INDEX(終値!$E14:$CZ14,1,$BN14+1):INDEX(終値!$E14:$CZ14,1,$BN14+20)))</f>
        <v>5458.8360057498712</v>
      </c>
      <c r="BS14" s="500">
        <f>IF($BM14="","",AVERAGE(INDEX(終値!$E14:$CZ14,1,$BM14+1):INDEX(終値!$E14:$CZ14,1,$BM14+20))+2*STDEVP(INDEX(終値!$E14:$CZ14,1,$BM14+1):INDEX(終値!$E14:$CZ14,1,$BM14+20)))</f>
        <v>5460.9229257618626</v>
      </c>
      <c r="BT14" s="497" t="str">
        <f>IFERROR(IF(AND($BD14&gt;=2,ABS($BG14-$BH14)/$BH14&lt;=BB設定!$B$12,$BI14&gt;=MAX($BH14,$BG14)*(1+BB設定!$B$13),終値!E14&gt;$BG14),IF(OR(終値!E14&gt;=$BI14,AND($BH14&lt;$BJ14,$BG14&gt;=$BK14)),"二番底W▲","二番底W形成"),IF(AND($BL14&gt;=2,ABS($BO14-$BP14)/$BP14&lt;=BB設定!$B$12,$BQ14&lt;=MIN($BP14,$BO14)*(1-BB設定!$B$13),終値!E14&lt;$BO14),IF(OR(終値!E14&lt;=$BQ14,AND($BP14&gt;$BR14,$BO14&lt;=$BS14)),"二番天井M▼","二番天井M形成"),"－")),"－")</f>
        <v>二番底W形成</v>
      </c>
    </row>
    <row r="15" spans="1:72">
      <c r="B15" s="500" t="str">
        <f>IF(終値!A15="","",IF(AND(安値!G15&lt;安値!F15,安値!G15&lt;安値!E15,安値!G15&lt;安値!H15,安値!G15&lt;安値!I15),2,""))</f>
        <v/>
      </c>
      <c r="C15" s="500" t="str">
        <f>IF(終値!A15="","",IF(AND(安値!H15&lt;安値!G15,安値!H15&lt;安値!F15,安値!H15&lt;安値!I15,安値!H15&lt;安値!J15),3,""))</f>
        <v/>
      </c>
      <c r="D15" s="500" t="str">
        <f>IF(終値!A15="","",IF(AND(安値!I15&lt;安値!H15,安値!I15&lt;安値!G15,安値!I15&lt;安値!J15,安値!I15&lt;安値!K15),4,""))</f>
        <v/>
      </c>
      <c r="E15" s="500" t="str">
        <f>IF(終値!A15="","",IF(AND(安値!J15&lt;安値!I15,安値!J15&lt;安値!H15,安値!J15&lt;安値!K15,安値!J15&lt;安値!L15),5,""))</f>
        <v/>
      </c>
      <c r="F15" s="500" t="str">
        <f>IF(終値!A15="","",IF(AND(安値!K15&lt;安値!J15,安値!K15&lt;安値!I15,安値!K15&lt;安値!L15,安値!K15&lt;安値!M15),6,""))</f>
        <v/>
      </c>
      <c r="G15" s="500" t="str">
        <f>IF(終値!A15="","",IF(AND(安値!L15&lt;安値!K15,安値!L15&lt;安値!J15,安値!L15&lt;安値!M15,安値!L15&lt;安値!N15),7,""))</f>
        <v/>
      </c>
      <c r="H15" s="500" t="str">
        <f>IF(終値!A15="","",IF(AND(安値!M15&lt;安値!L15,安値!M15&lt;安値!K15,安値!M15&lt;安値!N15,安値!M15&lt;安値!O15),8,""))</f>
        <v/>
      </c>
      <c r="I15" s="500" t="str">
        <f>IF(終値!A15="","",IF(AND(安値!N15&lt;安値!M15,安値!N15&lt;安値!L15,安値!N15&lt;安値!O15,安値!N15&lt;安値!P15),9,""))</f>
        <v/>
      </c>
      <c r="J15" s="500" t="str">
        <f>IF(終値!A15="","",IF(AND(安値!O15&lt;安値!N15,安値!O15&lt;安値!M15,安値!O15&lt;安値!P15,安値!O15&lt;安値!Q15),10,""))</f>
        <v/>
      </c>
      <c r="K15" s="500" t="str">
        <f>IF(終値!A15="","",IF(AND(安値!P15&lt;安値!O15,安値!P15&lt;安値!N15,安値!P15&lt;安値!Q15,安値!P15&lt;安値!R15),11,""))</f>
        <v/>
      </c>
      <c r="L15" s="500" t="str">
        <f>IF(終値!A15="","",IF(AND(安値!Q15&lt;安値!P15,安値!Q15&lt;安値!O15,安値!Q15&lt;安値!R15,安値!Q15&lt;安値!S15),12,""))</f>
        <v/>
      </c>
      <c r="M15" s="500">
        <f>IF(終値!A15="","",IF(AND(安値!R15&lt;安値!Q15,安値!R15&lt;安値!P15,安値!R15&lt;安値!S15,安値!R15&lt;安値!T15),13,""))</f>
        <v>13</v>
      </c>
      <c r="N15" s="500" t="str">
        <f>IF(終値!A15="","",IF(AND(安値!S15&lt;安値!R15,安値!S15&lt;安値!Q15,安値!S15&lt;安値!T15,安値!S15&lt;安値!U15),14,""))</f>
        <v/>
      </c>
      <c r="O15" s="500" t="str">
        <f>IF(終値!A15="","",IF(AND(安値!T15&lt;安値!S15,安値!T15&lt;安値!R15,安値!T15&lt;安値!U15,安値!T15&lt;安値!V15),15,""))</f>
        <v/>
      </c>
      <c r="P15" s="500" t="str">
        <f>IF(終値!A15="","",IF(AND(安値!U15&lt;安値!T15,安値!U15&lt;安値!S15,安値!U15&lt;安値!V15,安値!U15&lt;安値!W15),16,""))</f>
        <v/>
      </c>
      <c r="Q15" s="500" t="str">
        <f>IF(終値!A15="","",IF(AND(安値!V15&lt;安値!U15,安値!V15&lt;安値!T15,安値!V15&lt;安値!W15,安値!V15&lt;安値!X15),17,""))</f>
        <v/>
      </c>
      <c r="R15" s="500" t="str">
        <f>IF(終値!A15="","",IF(AND(安値!W15&lt;安値!V15,安値!W15&lt;安値!U15,安値!W15&lt;安値!X15,安値!W15&lt;安値!Y15),18,""))</f>
        <v/>
      </c>
      <c r="S15" s="500" t="str">
        <f>IF(終値!A15="","",IF(AND(安値!X15&lt;安値!W15,安値!X15&lt;安値!V15,安値!X15&lt;安値!Y15,安値!X15&lt;安値!Z15),19,""))</f>
        <v/>
      </c>
      <c r="T15" s="500">
        <f>IF(終値!A15="","",IF(AND(安値!Y15&lt;安値!X15,安値!Y15&lt;安値!W15,安値!Y15&lt;安値!Z15,安値!Y15&lt;安値!AA15),20,""))</f>
        <v>20</v>
      </c>
      <c r="U15" s="500" t="str">
        <f>IF(終値!A15="","",IF(AND(安値!Z15&lt;安値!Y15,安値!Z15&lt;安値!X15,安値!Z15&lt;安値!AA15,安値!Z15&lt;安値!AB15),21,""))</f>
        <v/>
      </c>
      <c r="V15" s="500" t="str">
        <f>IF(終値!A15="","",IF(AND(安値!AA15&lt;安値!Z15,安値!AA15&lt;安値!Y15,安値!AA15&lt;安値!AB15,安値!AA15&lt;安値!AC15),22,""))</f>
        <v/>
      </c>
      <c r="W15" s="500" t="str">
        <f>IF(終値!A15="","",IF(AND(安値!AB15&lt;安値!AA15,安値!AB15&lt;安値!Z15,安値!AB15&lt;安値!AC15,安値!AB15&lt;安値!AD15),23,""))</f>
        <v/>
      </c>
      <c r="X15" s="500" t="str">
        <f>IF(終値!A15="","",IF(AND(安値!AC15&lt;安値!AB15,安値!AC15&lt;安値!AA15,安値!AC15&lt;安値!AD15,安値!AC15&lt;安値!AE15),24,""))</f>
        <v/>
      </c>
      <c r="Y15" s="500" t="str">
        <f>IF(終値!A15="","",IF(AND(安値!AD15&lt;安値!AC15,安値!AD15&lt;安値!AB15,安値!AD15&lt;安値!AE15,安値!AD15&lt;安値!AF15),25,""))</f>
        <v/>
      </c>
      <c r="Z15" s="500" t="str">
        <f>IF(終値!A15="","",IF(AND(安値!AE15&lt;安値!AD15,安値!AE15&lt;安値!AC15,安値!AE15&lt;安値!AF15,安値!AE15&lt;安値!AG15),26,""))</f>
        <v/>
      </c>
      <c r="AA15" s="500" t="str">
        <f>IF(終値!A15="","",IF(AND(安値!AF15&lt;安値!AE15,安値!AF15&lt;安値!AD15,安値!AF15&lt;安値!AG15,安値!AF15&lt;安値!AH15),27,""))</f>
        <v/>
      </c>
      <c r="AB15" s="500" t="str">
        <f>IF(終値!A15="","",IF(AND(安値!AG15&lt;安値!AF15,安値!AG15&lt;安値!AE15,安値!AG15&lt;安値!AH15,安値!AG15&lt;安値!AI15),28,""))</f>
        <v/>
      </c>
      <c r="AC15" s="500" t="str">
        <f>IF(終値!A15="","",IF(AND(高値!G15&gt;高値!F15,高値!G15&gt;高値!E15,高値!G15&gt;高値!H15,高値!G15&gt;高値!I15),2,""))</f>
        <v/>
      </c>
      <c r="AD15" s="500" t="str">
        <f>IF(終値!A15="","",IF(AND(高値!H15&gt;高値!G15,高値!H15&gt;高値!F15,高値!H15&gt;高値!I15,高値!H15&gt;高値!J15),3,""))</f>
        <v/>
      </c>
      <c r="AE15" s="500" t="str">
        <f>IF(終値!A15="","",IF(AND(高値!I15&gt;高値!H15,高値!I15&gt;高値!G15,高値!I15&gt;高値!J15,高値!I15&gt;高値!K15),4,""))</f>
        <v/>
      </c>
      <c r="AF15" s="500">
        <f>IF(終値!A15="","",IF(AND(高値!J15&gt;高値!I15,高値!J15&gt;高値!H15,高値!J15&gt;高値!K15,高値!J15&gt;高値!L15),5,""))</f>
        <v>5</v>
      </c>
      <c r="AG15" s="500" t="str">
        <f>IF(終値!A15="","",IF(AND(高値!K15&gt;高値!J15,高値!K15&gt;高値!I15,高値!K15&gt;高値!L15,高値!K15&gt;高値!M15),6,""))</f>
        <v/>
      </c>
      <c r="AH15" s="500" t="str">
        <f>IF(終値!A15="","",IF(AND(高値!L15&gt;高値!K15,高値!L15&gt;高値!J15,高値!L15&gt;高値!M15,高値!L15&gt;高値!N15),7,""))</f>
        <v/>
      </c>
      <c r="AI15" s="500" t="str">
        <f>IF(終値!A15="","",IF(AND(高値!M15&gt;高値!L15,高値!M15&gt;高値!K15,高値!M15&gt;高値!N15,高値!M15&gt;高値!O15),8,""))</f>
        <v/>
      </c>
      <c r="AJ15" s="500" t="str">
        <f>IF(終値!A15="","",IF(AND(高値!N15&gt;高値!M15,高値!N15&gt;高値!L15,高値!N15&gt;高値!O15,高値!N15&gt;高値!P15),9,""))</f>
        <v/>
      </c>
      <c r="AK15" s="500" t="str">
        <f>IF(終値!A15="","",IF(AND(高値!O15&gt;高値!N15,高値!O15&gt;高値!M15,高値!O15&gt;高値!P15,高値!O15&gt;高値!Q15),10,""))</f>
        <v/>
      </c>
      <c r="AL15" s="500" t="str">
        <f>IF(終値!A15="","",IF(AND(高値!P15&gt;高値!O15,高値!P15&gt;高値!N15,高値!P15&gt;高値!Q15,高値!P15&gt;高値!R15),11,""))</f>
        <v/>
      </c>
      <c r="AM15" s="500" t="str">
        <f>IF(終値!A15="","",IF(AND(高値!Q15&gt;高値!P15,高値!Q15&gt;高値!O15,高値!Q15&gt;高値!R15,高値!Q15&gt;高値!S15),12,""))</f>
        <v/>
      </c>
      <c r="AN15" s="500" t="str">
        <f>IF(終値!A15="","",IF(AND(高値!R15&gt;高値!Q15,高値!R15&gt;高値!P15,高値!R15&gt;高値!S15,高値!R15&gt;高値!T15),13,""))</f>
        <v/>
      </c>
      <c r="AO15" s="500" t="str">
        <f>IF(終値!A15="","",IF(AND(高値!S15&gt;高値!R15,高値!S15&gt;高値!Q15,高値!S15&gt;高値!T15,高値!S15&gt;高値!U15),14,""))</f>
        <v/>
      </c>
      <c r="AP15" s="500" t="str">
        <f>IF(終値!A15="","",IF(AND(高値!T15&gt;高値!S15,高値!T15&gt;高値!R15,高値!T15&gt;高値!U15,高値!T15&gt;高値!V15),15,""))</f>
        <v/>
      </c>
      <c r="AQ15" s="500">
        <f>IF(終値!A15="","",IF(AND(高値!U15&gt;高値!T15,高値!U15&gt;高値!S15,高値!U15&gt;高値!V15,高値!U15&gt;高値!W15),16,""))</f>
        <v>16</v>
      </c>
      <c r="AR15" s="500" t="str">
        <f>IF(終値!A15="","",IF(AND(高値!V15&gt;高値!U15,高値!V15&gt;高値!T15,高値!V15&gt;高値!W15,高値!V15&gt;高値!X15),17,""))</f>
        <v/>
      </c>
      <c r="AS15" s="500" t="str">
        <f>IF(終値!A15="","",IF(AND(高値!W15&gt;高値!V15,高値!W15&gt;高値!U15,高値!W15&gt;高値!X15,高値!W15&gt;高値!Y15),18,""))</f>
        <v/>
      </c>
      <c r="AT15" s="500" t="str">
        <f>IF(終値!A15="","",IF(AND(高値!X15&gt;高値!W15,高値!X15&gt;高値!V15,高値!X15&gt;高値!Y15,高値!X15&gt;高値!Z15),19,""))</f>
        <v/>
      </c>
      <c r="AU15" s="500" t="str">
        <f>IF(終値!A15="","",IF(AND(高値!Y15&gt;高値!X15,高値!Y15&gt;高値!W15,高値!Y15&gt;高値!Z15,高値!Y15&gt;高値!AA15),20,""))</f>
        <v/>
      </c>
      <c r="AV15" s="500">
        <f>IF(終値!A15="","",IF(AND(高値!Z15&gt;高値!Y15,高値!Z15&gt;高値!X15,高値!Z15&gt;高値!AA15,高値!Z15&gt;高値!AB15),21,""))</f>
        <v>21</v>
      </c>
      <c r="AW15" s="500" t="str">
        <f>IF(終値!A15="","",IF(AND(高値!AA15&gt;高値!Z15,高値!AA15&gt;高値!Y15,高値!AA15&gt;高値!AB15,高値!AA15&gt;高値!AC15),22,""))</f>
        <v/>
      </c>
      <c r="AX15" s="500" t="str">
        <f>IF(終値!A15="","",IF(AND(高値!AB15&gt;高値!AA15,高値!AB15&gt;高値!Z15,高値!AB15&gt;高値!AC15,高値!AB15&gt;高値!AD15),23,""))</f>
        <v/>
      </c>
      <c r="AY15" s="500" t="str">
        <f>IF(終値!A15="","",IF(AND(高値!AC15&gt;高値!AB15,高値!AC15&gt;高値!AA15,高値!AC15&gt;高値!AD15,高値!AC15&gt;高値!AE15),24,""))</f>
        <v/>
      </c>
      <c r="AZ15" s="500" t="str">
        <f>IF(終値!A15="","",IF(AND(高値!AD15&gt;高値!AC15,高値!AD15&gt;高値!AB15,高値!AD15&gt;高値!AE15,高値!AD15&gt;高値!AF15),25,""))</f>
        <v/>
      </c>
      <c r="BA15" s="500" t="str">
        <f>IF(終値!A15="","",IF(AND(高値!AE15&gt;高値!AD15,高値!AE15&gt;高値!AC15,高値!AE15&gt;高値!AF15,高値!AE15&gt;高値!AG15),26,""))</f>
        <v/>
      </c>
      <c r="BB15" s="500" t="str">
        <f>IF(終値!A15="","",IF(AND(高値!AF15&gt;高値!AE15,高値!AF15&gt;高値!AD15,高値!AF15&gt;高値!AG15,高値!AF15&gt;高値!AH15),27,""))</f>
        <v/>
      </c>
      <c r="BC15" s="500" t="str">
        <f>IF(終値!A15="","",IF(AND(高値!AG15&gt;高値!AF15,高値!AG15&gt;高値!AE15,高値!AG15&gt;高値!AH15,高値!AG15&gt;高値!AI15),28,""))</f>
        <v/>
      </c>
      <c r="BD15" s="500">
        <f t="shared" si="0"/>
        <v>2</v>
      </c>
      <c r="BE15" s="500">
        <f t="shared" si="1"/>
        <v>13</v>
      </c>
      <c r="BF15" s="500">
        <f t="shared" si="2"/>
        <v>20</v>
      </c>
      <c r="BG15" s="500">
        <f>IF($BE15="","",INDEX(安値!$E15:$CZ15,1,$BE15+1))</f>
        <v>3753</v>
      </c>
      <c r="BH15" s="500">
        <f>IF($BF15="","",INDEX(安値!$E15:$CZ15,1,$BF15+1))</f>
        <v>3817</v>
      </c>
      <c r="BI15" s="500">
        <f>IF($BF15="","",MAX(INDEX(高値!$E15:$CZ15,1,$BE15+1):INDEX(高値!$E15:$CZ15,1,$BF15+1)))</f>
        <v>3933</v>
      </c>
      <c r="BJ15" s="500">
        <f>IF($BF15="","",AVERAGE(INDEX(終値!$E15:$CZ15,1,$BF15+1):INDEX(終値!$E15:$CZ15,1,$BF15+20))-2*STDEVP(INDEX(終値!$E15:$CZ15,1,$BF15+1):INDEX(終値!$E15:$CZ15,1,$BF15+20)))</f>
        <v>3530.4977562032145</v>
      </c>
      <c r="BK15" s="500">
        <f>IF($BE15="","",AVERAGE(INDEX(終値!$E15:$CZ15,1,$BE15+1):INDEX(終値!$E15:$CZ15,1,$BE15+20))-2*STDEVP(INDEX(終値!$E15:$CZ15,1,$BE15+1):INDEX(終値!$E15:$CZ15,1,$BE15+20)))</f>
        <v>3662.184965144118</v>
      </c>
      <c r="BL15" s="500">
        <f t="shared" si="3"/>
        <v>3</v>
      </c>
      <c r="BM15" s="500">
        <f t="shared" si="4"/>
        <v>5</v>
      </c>
      <c r="BN15" s="500">
        <f t="shared" si="5"/>
        <v>16</v>
      </c>
      <c r="BO15" s="500">
        <f>IF($BM15="","",INDEX(高値!$E15:$CZ15,1,$BM15+1))</f>
        <v>4019</v>
      </c>
      <c r="BP15" s="500">
        <f>IF($BN15="","",INDEX(高値!$E15:$CZ15,1,$BN15+1))</f>
        <v>3916</v>
      </c>
      <c r="BQ15" s="500">
        <f>IF($BN15="","",MIN(INDEX(安値!$E15:$CZ15,1,$BM15+1):INDEX(安値!$E15:$CZ15,1,$BN15+1)))</f>
        <v>3753</v>
      </c>
      <c r="BR15" s="500">
        <f>IF($BN15="","",AVERAGE(INDEX(終値!$E15:$CZ15,1,$BN15+1):INDEX(終値!$E15:$CZ15,1,$BN15+20))+2*STDEVP(INDEX(終値!$E15:$CZ15,1,$BN15+1):INDEX(終値!$E15:$CZ15,1,$BN15+20)))</f>
        <v>3971.6131102402178</v>
      </c>
      <c r="BS15" s="500">
        <f>IF($BM15="","",AVERAGE(INDEX(終値!$E15:$CZ15,1,$BM15+1):INDEX(終値!$E15:$CZ15,1,$BM15+20))+2*STDEVP(INDEX(終値!$E15:$CZ15,1,$BM15+1):INDEX(終値!$E15:$CZ15,1,$BM15+20)))</f>
        <v>4026.5241642337073</v>
      </c>
      <c r="BT15" s="497" t="str">
        <f>IFERROR(IF(AND($BD15&gt;=2,ABS($BG15-$BH15)/$BH15&lt;=BB設定!$B$12,$BI15&gt;=MAX($BH15,$BG15)*(1+BB設定!$B$13),終値!E15&gt;$BG15),IF(OR(終値!E15&gt;=$BI15,AND($BH15&lt;$BJ15,$BG15&gt;=$BK15)),"二番底W▲","二番底W形成"),IF(AND($BL15&gt;=2,ABS($BO15-$BP15)/$BP15&lt;=BB設定!$B$12,$BQ15&lt;=MIN($BP15,$BO15)*(1-BB設定!$B$13),終値!E15&lt;$BO15),IF(OR(終値!E15&lt;=$BQ15,AND($BP15&gt;$BR15,$BO15&lt;=$BS15)),"二番天井M▼","二番天井M形成"),"－")),"－")</f>
        <v>二番底W形成</v>
      </c>
    </row>
    <row r="16" spans="1:72">
      <c r="B16" s="500" t="str">
        <f>IF(終値!A16="","",IF(AND(安値!G16&lt;安値!F16,安値!G16&lt;安値!E16,安値!G16&lt;安値!H16,安値!G16&lt;安値!I16),2,""))</f>
        <v/>
      </c>
      <c r="C16" s="500">
        <f>IF(終値!A16="","",IF(AND(安値!H16&lt;安値!G16,安値!H16&lt;安値!F16,安値!H16&lt;安値!I16,安値!H16&lt;安値!J16),3,""))</f>
        <v>3</v>
      </c>
      <c r="D16" s="500" t="str">
        <f>IF(終値!A16="","",IF(AND(安値!I16&lt;安値!H16,安値!I16&lt;安値!G16,安値!I16&lt;安値!J16,安値!I16&lt;安値!K16),4,""))</f>
        <v/>
      </c>
      <c r="E16" s="500" t="str">
        <f>IF(終値!A16="","",IF(AND(安値!J16&lt;安値!I16,安値!J16&lt;安値!H16,安値!J16&lt;安値!K16,安値!J16&lt;安値!L16),5,""))</f>
        <v/>
      </c>
      <c r="F16" s="500" t="str">
        <f>IF(終値!A16="","",IF(AND(安値!K16&lt;安値!J16,安値!K16&lt;安値!I16,安値!K16&lt;安値!L16,安値!K16&lt;安値!M16),6,""))</f>
        <v/>
      </c>
      <c r="G16" s="500">
        <f>IF(終値!A16="","",IF(AND(安値!L16&lt;安値!K16,安値!L16&lt;安値!J16,安値!L16&lt;安値!M16,安値!L16&lt;安値!N16),7,""))</f>
        <v>7</v>
      </c>
      <c r="H16" s="500" t="str">
        <f>IF(終値!A16="","",IF(AND(安値!M16&lt;安値!L16,安値!M16&lt;安値!K16,安値!M16&lt;安値!N16,安値!M16&lt;安値!O16),8,""))</f>
        <v/>
      </c>
      <c r="I16" s="500" t="str">
        <f>IF(終値!A16="","",IF(AND(安値!N16&lt;安値!M16,安値!N16&lt;安値!L16,安値!N16&lt;安値!O16,安値!N16&lt;安値!P16),9,""))</f>
        <v/>
      </c>
      <c r="J16" s="500" t="str">
        <f>IF(終値!A16="","",IF(AND(安値!O16&lt;安値!N16,安値!O16&lt;安値!M16,安値!O16&lt;安値!P16,安値!O16&lt;安値!Q16),10,""))</f>
        <v/>
      </c>
      <c r="K16" s="500" t="str">
        <f>IF(終値!A16="","",IF(AND(安値!P16&lt;安値!O16,安値!P16&lt;安値!N16,安値!P16&lt;安値!Q16,安値!P16&lt;安値!R16),11,""))</f>
        <v/>
      </c>
      <c r="L16" s="500" t="str">
        <f>IF(終値!A16="","",IF(AND(安値!Q16&lt;安値!P16,安値!Q16&lt;安値!O16,安値!Q16&lt;安値!R16,安値!Q16&lt;安値!S16),12,""))</f>
        <v/>
      </c>
      <c r="M16" s="500">
        <f>IF(終値!A16="","",IF(AND(安値!R16&lt;安値!Q16,安値!R16&lt;安値!P16,安値!R16&lt;安値!S16,安値!R16&lt;安値!T16),13,""))</f>
        <v>13</v>
      </c>
      <c r="N16" s="500" t="str">
        <f>IF(終値!A16="","",IF(AND(安値!S16&lt;安値!R16,安値!S16&lt;安値!Q16,安値!S16&lt;安値!T16,安値!S16&lt;安値!U16),14,""))</f>
        <v/>
      </c>
      <c r="O16" s="500" t="str">
        <f>IF(終値!A16="","",IF(AND(安値!T16&lt;安値!S16,安値!T16&lt;安値!R16,安値!T16&lt;安値!U16,安値!T16&lt;安値!V16),15,""))</f>
        <v/>
      </c>
      <c r="P16" s="500" t="str">
        <f>IF(終値!A16="","",IF(AND(安値!U16&lt;安値!T16,安値!U16&lt;安値!S16,安値!U16&lt;安値!V16,安値!U16&lt;安値!W16),16,""))</f>
        <v/>
      </c>
      <c r="Q16" s="500" t="str">
        <f>IF(終値!A16="","",IF(AND(安値!V16&lt;安値!U16,安値!V16&lt;安値!T16,安値!V16&lt;安値!W16,安値!V16&lt;安値!X16),17,""))</f>
        <v/>
      </c>
      <c r="R16" s="500">
        <f>IF(終値!A16="","",IF(AND(安値!W16&lt;安値!V16,安値!W16&lt;安値!U16,安値!W16&lt;安値!X16,安値!W16&lt;安値!Y16),18,""))</f>
        <v>18</v>
      </c>
      <c r="S16" s="500" t="str">
        <f>IF(終値!A16="","",IF(AND(安値!X16&lt;安値!W16,安値!X16&lt;安値!V16,安値!X16&lt;安値!Y16,安値!X16&lt;安値!Z16),19,""))</f>
        <v/>
      </c>
      <c r="T16" s="500" t="str">
        <f>IF(終値!A16="","",IF(AND(安値!Y16&lt;安値!X16,安値!Y16&lt;安値!W16,安値!Y16&lt;安値!Z16,安値!Y16&lt;安値!AA16),20,""))</f>
        <v/>
      </c>
      <c r="U16" s="500" t="str">
        <f>IF(終値!A16="","",IF(AND(安値!Z16&lt;安値!Y16,安値!Z16&lt;安値!X16,安値!Z16&lt;安値!AA16,安値!Z16&lt;安値!AB16),21,""))</f>
        <v/>
      </c>
      <c r="V16" s="500" t="str">
        <f>IF(終値!A16="","",IF(AND(安値!AA16&lt;安値!Z16,安値!AA16&lt;安値!Y16,安値!AA16&lt;安値!AB16,安値!AA16&lt;安値!AC16),22,""))</f>
        <v/>
      </c>
      <c r="W16" s="500" t="str">
        <f>IF(終値!A16="","",IF(AND(安値!AB16&lt;安値!AA16,安値!AB16&lt;安値!Z16,安値!AB16&lt;安値!AC16,安値!AB16&lt;安値!AD16),23,""))</f>
        <v/>
      </c>
      <c r="X16" s="500" t="str">
        <f>IF(終値!A16="","",IF(AND(安値!AC16&lt;安値!AB16,安値!AC16&lt;安値!AA16,安値!AC16&lt;安値!AD16,安値!AC16&lt;安値!AE16),24,""))</f>
        <v/>
      </c>
      <c r="Y16" s="500">
        <f>IF(終値!A16="","",IF(AND(安値!AD16&lt;安値!AC16,安値!AD16&lt;安値!AB16,安値!AD16&lt;安値!AE16,安値!AD16&lt;安値!AF16),25,""))</f>
        <v>25</v>
      </c>
      <c r="Z16" s="500" t="str">
        <f>IF(終値!A16="","",IF(AND(安値!AE16&lt;安値!AD16,安値!AE16&lt;安値!AC16,安値!AE16&lt;安値!AF16,安値!AE16&lt;安値!AG16),26,""))</f>
        <v/>
      </c>
      <c r="AA16" s="500" t="str">
        <f>IF(終値!A16="","",IF(AND(安値!AF16&lt;安値!AE16,安値!AF16&lt;安値!AD16,安値!AF16&lt;安値!AG16,安値!AF16&lt;安値!AH16),27,""))</f>
        <v/>
      </c>
      <c r="AB16" s="500" t="str">
        <f>IF(終値!A16="","",IF(AND(安値!AG16&lt;安値!AF16,安値!AG16&lt;安値!AE16,安値!AG16&lt;安値!AH16,安値!AG16&lt;安値!AI16),28,""))</f>
        <v/>
      </c>
      <c r="AC16" s="500" t="str">
        <f>IF(終値!A16="","",IF(AND(高値!G16&gt;高値!F16,高値!G16&gt;高値!E16,高値!G16&gt;高値!H16,高値!G16&gt;高値!I16),2,""))</f>
        <v/>
      </c>
      <c r="AD16" s="500" t="str">
        <f>IF(終値!A16="","",IF(AND(高値!H16&gt;高値!G16,高値!H16&gt;高値!F16,高値!H16&gt;高値!I16,高値!H16&gt;高値!J16),3,""))</f>
        <v/>
      </c>
      <c r="AE16" s="500">
        <f>IF(終値!A16="","",IF(AND(高値!I16&gt;高値!H16,高値!I16&gt;高値!G16,高値!I16&gt;高値!J16,高値!I16&gt;高値!K16),4,""))</f>
        <v>4</v>
      </c>
      <c r="AF16" s="500" t="str">
        <f>IF(終値!A16="","",IF(AND(高値!J16&gt;高値!I16,高値!J16&gt;高値!H16,高値!J16&gt;高値!K16,高値!J16&gt;高値!L16),5,""))</f>
        <v/>
      </c>
      <c r="AG16" s="500" t="str">
        <f>IF(終値!A16="","",IF(AND(高値!K16&gt;高値!J16,高値!K16&gt;高値!I16,高値!K16&gt;高値!L16,高値!K16&gt;高値!M16),6,""))</f>
        <v/>
      </c>
      <c r="AH16" s="500" t="str">
        <f>IF(終値!A16="","",IF(AND(高値!L16&gt;高値!K16,高値!L16&gt;高値!J16,高値!L16&gt;高値!M16,高値!L16&gt;高値!N16),7,""))</f>
        <v/>
      </c>
      <c r="AI16" s="500" t="str">
        <f>IF(終値!A16="","",IF(AND(高値!M16&gt;高値!L16,高値!M16&gt;高値!K16,高値!M16&gt;高値!N16,高値!M16&gt;高値!O16),8,""))</f>
        <v/>
      </c>
      <c r="AJ16" s="500">
        <f>IF(終値!A16="","",IF(AND(高値!N16&gt;高値!M16,高値!N16&gt;高値!L16,高値!N16&gt;高値!O16,高値!N16&gt;高値!P16),9,""))</f>
        <v>9</v>
      </c>
      <c r="AK16" s="500" t="str">
        <f>IF(終値!A16="","",IF(AND(高値!O16&gt;高値!N16,高値!O16&gt;高値!M16,高値!O16&gt;高値!P16,高値!O16&gt;高値!Q16),10,""))</f>
        <v/>
      </c>
      <c r="AL16" s="500" t="str">
        <f>IF(終値!A16="","",IF(AND(高値!P16&gt;高値!O16,高値!P16&gt;高値!N16,高値!P16&gt;高値!Q16,高値!P16&gt;高値!R16),11,""))</f>
        <v/>
      </c>
      <c r="AM16" s="500" t="str">
        <f>IF(終値!A16="","",IF(AND(高値!Q16&gt;高値!P16,高値!Q16&gt;高値!O16,高値!Q16&gt;高値!R16,高値!Q16&gt;高値!S16),12,""))</f>
        <v/>
      </c>
      <c r="AN16" s="500" t="str">
        <f>IF(終値!A16="","",IF(AND(高値!R16&gt;高値!Q16,高値!R16&gt;高値!P16,高値!R16&gt;高値!S16,高値!R16&gt;高値!T16),13,""))</f>
        <v/>
      </c>
      <c r="AO16" s="500" t="str">
        <f>IF(終値!A16="","",IF(AND(高値!S16&gt;高値!R16,高値!S16&gt;高値!Q16,高値!S16&gt;高値!T16,高値!S16&gt;高値!U16),14,""))</f>
        <v/>
      </c>
      <c r="AP16" s="500">
        <f>IF(終値!A16="","",IF(AND(高値!T16&gt;高値!S16,高値!T16&gt;高値!R16,高値!T16&gt;高値!U16,高値!T16&gt;高値!V16),15,""))</f>
        <v>15</v>
      </c>
      <c r="AQ16" s="500" t="str">
        <f>IF(終値!A16="","",IF(AND(高値!U16&gt;高値!T16,高値!U16&gt;高値!S16,高値!U16&gt;高値!V16,高値!U16&gt;高値!W16),16,""))</f>
        <v/>
      </c>
      <c r="AR16" s="500" t="str">
        <f>IF(終値!A16="","",IF(AND(高値!V16&gt;高値!U16,高値!V16&gt;高値!T16,高値!V16&gt;高値!W16,高値!V16&gt;高値!X16),17,""))</f>
        <v/>
      </c>
      <c r="AS16" s="500" t="str">
        <f>IF(終値!A16="","",IF(AND(高値!W16&gt;高値!V16,高値!W16&gt;高値!U16,高値!W16&gt;高値!X16,高値!W16&gt;高値!Y16),18,""))</f>
        <v/>
      </c>
      <c r="AT16" s="500" t="str">
        <f>IF(終値!A16="","",IF(AND(高値!X16&gt;高値!W16,高値!X16&gt;高値!V16,高値!X16&gt;高値!Y16,高値!X16&gt;高値!Z16),19,""))</f>
        <v/>
      </c>
      <c r="AU16" s="500" t="str">
        <f>IF(終値!A16="","",IF(AND(高値!Y16&gt;高値!X16,高値!Y16&gt;高値!W16,高値!Y16&gt;高値!Z16,高値!Y16&gt;高値!AA16),20,""))</f>
        <v/>
      </c>
      <c r="AV16" s="500">
        <f>IF(終値!A16="","",IF(AND(高値!Z16&gt;高値!Y16,高値!Z16&gt;高値!X16,高値!Z16&gt;高値!AA16,高値!Z16&gt;高値!AB16),21,""))</f>
        <v>21</v>
      </c>
      <c r="AW16" s="500" t="str">
        <f>IF(終値!A16="","",IF(AND(高値!AA16&gt;高値!Z16,高値!AA16&gt;高値!Y16,高値!AA16&gt;高値!AB16,高値!AA16&gt;高値!AC16),22,""))</f>
        <v/>
      </c>
      <c r="AX16" s="500" t="str">
        <f>IF(終値!A16="","",IF(AND(高値!AB16&gt;高値!AA16,高値!AB16&gt;高値!Z16,高値!AB16&gt;高値!AC16,高値!AB16&gt;高値!AD16),23,""))</f>
        <v/>
      </c>
      <c r="AY16" s="500" t="str">
        <f>IF(終値!A16="","",IF(AND(高値!AC16&gt;高値!AB16,高値!AC16&gt;高値!AA16,高値!AC16&gt;高値!AD16,高値!AC16&gt;高値!AE16),24,""))</f>
        <v/>
      </c>
      <c r="AZ16" s="500" t="str">
        <f>IF(終値!A16="","",IF(AND(高値!AD16&gt;高値!AC16,高値!AD16&gt;高値!AB16,高値!AD16&gt;高値!AE16,高値!AD16&gt;高値!AF16),25,""))</f>
        <v/>
      </c>
      <c r="BA16" s="500" t="str">
        <f>IF(終値!A16="","",IF(AND(高値!AE16&gt;高値!AD16,高値!AE16&gt;高値!AC16,高値!AE16&gt;高値!AF16,高値!AE16&gt;高値!AG16),26,""))</f>
        <v/>
      </c>
      <c r="BB16" s="500" t="str">
        <f>IF(終値!A16="","",IF(AND(高値!AF16&gt;高値!AE16,高値!AF16&gt;高値!AD16,高値!AF16&gt;高値!AG16,高値!AF16&gt;高値!AH16),27,""))</f>
        <v/>
      </c>
      <c r="BC16" s="500" t="str">
        <f>IF(終値!A16="","",IF(AND(高値!AG16&gt;高値!AF16,高値!AG16&gt;高値!AE16,高値!AG16&gt;高値!AH16,高値!AG16&gt;高値!AI16),28,""))</f>
        <v/>
      </c>
      <c r="BD16" s="500">
        <f t="shared" si="0"/>
        <v>5</v>
      </c>
      <c r="BE16" s="500">
        <f t="shared" si="1"/>
        <v>3</v>
      </c>
      <c r="BF16" s="500">
        <f t="shared" si="2"/>
        <v>7</v>
      </c>
      <c r="BG16" s="500">
        <f>IF($BE16="","",INDEX(安値!$E16:$CZ16,1,$BE16+1))</f>
        <v>4581</v>
      </c>
      <c r="BH16" s="500">
        <f>IF($BF16="","",INDEX(安値!$E16:$CZ16,1,$BF16+1))</f>
        <v>4710</v>
      </c>
      <c r="BI16" s="500">
        <f>IF($BF16="","",MAX(INDEX(高値!$E16:$CZ16,1,$BE16+1):INDEX(高値!$E16:$CZ16,1,$BF16+1)))</f>
        <v>4851</v>
      </c>
      <c r="BJ16" s="500">
        <f>IF($BF16="","",AVERAGE(INDEX(終値!$E16:$CZ16,1,$BF16+1):INDEX(終値!$E16:$CZ16,1,$BF16+20))-2*STDEVP(INDEX(終値!$E16:$CZ16,1,$BF16+1):INDEX(終値!$E16:$CZ16,1,$BF16+20)))</f>
        <v>4184.9368581927502</v>
      </c>
      <c r="BK16" s="500">
        <f>IF($BE16="","",AVERAGE(INDEX(終値!$E16:$CZ16,1,$BE16+1):INDEX(終値!$E16:$CZ16,1,$BE16+20))-2*STDEVP(INDEX(終値!$E16:$CZ16,1,$BE16+1):INDEX(終値!$E16:$CZ16,1,$BE16+20)))</f>
        <v>4286.2578125843984</v>
      </c>
      <c r="BL16" s="500">
        <f t="shared" si="3"/>
        <v>4</v>
      </c>
      <c r="BM16" s="500">
        <f t="shared" si="4"/>
        <v>4</v>
      </c>
      <c r="BN16" s="500">
        <f t="shared" si="5"/>
        <v>9</v>
      </c>
      <c r="BO16" s="500">
        <f>IF($BM16="","",INDEX(高値!$E16:$CZ16,1,$BM16+1))</f>
        <v>4851</v>
      </c>
      <c r="BP16" s="500">
        <f>IF($BN16="","",INDEX(高値!$E16:$CZ16,1,$BN16+1))</f>
        <v>4972</v>
      </c>
      <c r="BQ16" s="500">
        <f>IF($BN16="","",MIN(INDEX(安値!$E16:$CZ16,1,$BM16+1):INDEX(安値!$E16:$CZ16,1,$BN16+1)))</f>
        <v>4710</v>
      </c>
      <c r="BR16" s="500">
        <f>IF($BN16="","",AVERAGE(INDEX(終値!$E16:$CZ16,1,$BN16+1):INDEX(終値!$E16:$CZ16,1,$BN16+20))+2*STDEVP(INDEX(終値!$E16:$CZ16,1,$BN16+1):INDEX(終値!$E16:$CZ16,1,$BN16+20)))</f>
        <v>4879.2825055855337</v>
      </c>
      <c r="BS16" s="500">
        <f>IF($BM16="","",AVERAGE(INDEX(終値!$E16:$CZ16,1,$BM16+1):INDEX(終値!$E16:$CZ16,1,$BM16+20))+2*STDEVP(INDEX(終値!$E16:$CZ16,1,$BM16+1):INDEX(終値!$E16:$CZ16,1,$BM16+20)))</f>
        <v>4996.1405015210785</v>
      </c>
      <c r="BT16" s="497" t="str">
        <f>IFERROR(IF(AND($BD16&gt;=2,ABS($BG16-$BH16)/$BH16&lt;=BB設定!$B$12,$BI16&gt;=MAX($BH16,$BG16)*(1+BB設定!$B$13),終値!E16&gt;$BG16),IF(OR(終値!E16&gt;=$BI16,AND($BH16&lt;$BJ16,$BG16&gt;=$BK16)),"二番底W▲","二番底W形成"),IF(AND($BL16&gt;=2,ABS($BO16-$BP16)/$BP16&lt;=BB設定!$B$12,$BQ16&lt;=MIN($BP16,$BO16)*(1-BB設定!$B$13),終値!E16&lt;$BO16),IF(OR(終値!E16&lt;=$BQ16,AND($BP16&gt;$BR16,$BO16&lt;=$BS16)),"二番天井M▼","二番天井M形成"),"－")),"－")</f>
        <v>－</v>
      </c>
    </row>
    <row r="17" spans="2:72">
      <c r="B17" s="500" t="str">
        <f>IF(終値!A17="","",IF(AND(安値!G17&lt;安値!F17,安値!G17&lt;安値!E17,安値!G17&lt;安値!H17,安値!G17&lt;安値!I17),2,""))</f>
        <v/>
      </c>
      <c r="C17" s="500" t="str">
        <f>IF(終値!A17="","",IF(AND(安値!H17&lt;安値!G17,安値!H17&lt;安値!F17,安値!H17&lt;安値!I17,安値!H17&lt;安値!J17),3,""))</f>
        <v/>
      </c>
      <c r="D17" s="500" t="str">
        <f>IF(終値!A17="","",IF(AND(安値!I17&lt;安値!H17,安値!I17&lt;安値!G17,安値!I17&lt;安値!J17,安値!I17&lt;安値!K17),4,""))</f>
        <v/>
      </c>
      <c r="E17" s="500" t="str">
        <f>IF(終値!A17="","",IF(AND(安値!J17&lt;安値!I17,安値!J17&lt;安値!H17,安値!J17&lt;安値!K17,安値!J17&lt;安値!L17),5,""))</f>
        <v/>
      </c>
      <c r="F17" s="500">
        <f>IF(終値!A17="","",IF(AND(安値!K17&lt;安値!J17,安値!K17&lt;安値!I17,安値!K17&lt;安値!L17,安値!K17&lt;安値!M17),6,""))</f>
        <v>6</v>
      </c>
      <c r="G17" s="500" t="str">
        <f>IF(終値!A17="","",IF(AND(安値!L17&lt;安値!K17,安値!L17&lt;安値!J17,安値!L17&lt;安値!M17,安値!L17&lt;安値!N17),7,""))</f>
        <v/>
      </c>
      <c r="H17" s="500" t="str">
        <f>IF(終値!A17="","",IF(AND(安値!M17&lt;安値!L17,安値!M17&lt;安値!K17,安値!M17&lt;安値!N17,安値!M17&lt;安値!O17),8,""))</f>
        <v/>
      </c>
      <c r="I17" s="500" t="str">
        <f>IF(終値!A17="","",IF(AND(安値!N17&lt;安値!M17,安値!N17&lt;安値!L17,安値!N17&lt;安値!O17,安値!N17&lt;安値!P17),9,""))</f>
        <v/>
      </c>
      <c r="J17" s="500" t="str">
        <f>IF(終値!A17="","",IF(AND(安値!O17&lt;安値!N17,安値!O17&lt;安値!M17,安値!O17&lt;安値!P17,安値!O17&lt;安値!Q17),10,""))</f>
        <v/>
      </c>
      <c r="K17" s="500" t="str">
        <f>IF(終値!A17="","",IF(AND(安値!P17&lt;安値!O17,安値!P17&lt;安値!N17,安値!P17&lt;安値!Q17,安値!P17&lt;安値!R17),11,""))</f>
        <v/>
      </c>
      <c r="L17" s="500" t="str">
        <f>IF(終値!A17="","",IF(AND(安値!Q17&lt;安値!P17,安値!Q17&lt;安値!O17,安値!Q17&lt;安値!R17,安値!Q17&lt;安値!S17),12,""))</f>
        <v/>
      </c>
      <c r="M17" s="500">
        <f>IF(終値!A17="","",IF(AND(安値!R17&lt;安値!Q17,安値!R17&lt;安値!P17,安値!R17&lt;安値!S17,安値!R17&lt;安値!T17),13,""))</f>
        <v>13</v>
      </c>
      <c r="N17" s="500" t="str">
        <f>IF(終値!A17="","",IF(AND(安値!S17&lt;安値!R17,安値!S17&lt;安値!Q17,安値!S17&lt;安値!T17,安値!S17&lt;安値!U17),14,""))</f>
        <v/>
      </c>
      <c r="O17" s="500" t="str">
        <f>IF(終値!A17="","",IF(AND(安値!T17&lt;安値!S17,安値!T17&lt;安値!R17,安値!T17&lt;安値!U17,安値!T17&lt;安値!V17),15,""))</f>
        <v/>
      </c>
      <c r="P17" s="500" t="str">
        <f>IF(終値!A17="","",IF(AND(安値!U17&lt;安値!T17,安値!U17&lt;安値!S17,安値!U17&lt;安値!V17,安値!U17&lt;安値!W17),16,""))</f>
        <v/>
      </c>
      <c r="Q17" s="500" t="str">
        <f>IF(終値!A17="","",IF(AND(安値!V17&lt;安値!U17,安値!V17&lt;安値!T17,安値!V17&lt;安値!W17,安値!V17&lt;安値!X17),17,""))</f>
        <v/>
      </c>
      <c r="R17" s="500" t="str">
        <f>IF(終値!A17="","",IF(AND(安値!W17&lt;安値!V17,安値!W17&lt;安値!U17,安値!W17&lt;安値!X17,安値!W17&lt;安値!Y17),18,""))</f>
        <v/>
      </c>
      <c r="S17" s="500" t="str">
        <f>IF(終値!A17="","",IF(AND(安値!X17&lt;安値!W17,安値!X17&lt;安値!V17,安値!X17&lt;安値!Y17,安値!X17&lt;安値!Z17),19,""))</f>
        <v/>
      </c>
      <c r="T17" s="500">
        <f>IF(終値!A17="","",IF(AND(安値!Y17&lt;安値!X17,安値!Y17&lt;安値!W17,安値!Y17&lt;安値!Z17,安値!Y17&lt;安値!AA17),20,""))</f>
        <v>20</v>
      </c>
      <c r="U17" s="500" t="str">
        <f>IF(終値!A17="","",IF(AND(安値!Z17&lt;安値!Y17,安値!Z17&lt;安値!X17,安値!Z17&lt;安値!AA17,安値!Z17&lt;安値!AB17),21,""))</f>
        <v/>
      </c>
      <c r="V17" s="500" t="str">
        <f>IF(終値!A17="","",IF(AND(安値!AA17&lt;安値!Z17,安値!AA17&lt;安値!Y17,安値!AA17&lt;安値!AB17,安値!AA17&lt;安値!AC17),22,""))</f>
        <v/>
      </c>
      <c r="W17" s="500">
        <f>IF(終値!A17="","",IF(AND(安値!AB17&lt;安値!AA17,安値!AB17&lt;安値!Z17,安値!AB17&lt;安値!AC17,安値!AB17&lt;安値!AD17),23,""))</f>
        <v>23</v>
      </c>
      <c r="X17" s="500" t="str">
        <f>IF(終値!A17="","",IF(AND(安値!AC17&lt;安値!AB17,安値!AC17&lt;安値!AA17,安値!AC17&lt;安値!AD17,安値!AC17&lt;安値!AE17),24,""))</f>
        <v/>
      </c>
      <c r="Y17" s="500" t="str">
        <f>IF(終値!A17="","",IF(AND(安値!AD17&lt;安値!AC17,安値!AD17&lt;安値!AB17,安値!AD17&lt;安値!AE17,安値!AD17&lt;安値!AF17),25,""))</f>
        <v/>
      </c>
      <c r="Z17" s="500" t="str">
        <f>IF(終値!A17="","",IF(AND(安値!AE17&lt;安値!AD17,安値!AE17&lt;安値!AC17,安値!AE17&lt;安値!AF17,安値!AE17&lt;安値!AG17),26,""))</f>
        <v/>
      </c>
      <c r="AA17" s="500">
        <f>IF(終値!A17="","",IF(AND(安値!AF17&lt;安値!AE17,安値!AF17&lt;安値!AD17,安値!AF17&lt;安値!AG17,安値!AF17&lt;安値!AH17),27,""))</f>
        <v>27</v>
      </c>
      <c r="AB17" s="500" t="str">
        <f>IF(終値!A17="","",IF(AND(安値!AG17&lt;安値!AF17,安値!AG17&lt;安値!AE17,安値!AG17&lt;安値!AH17,安値!AG17&lt;安値!AI17),28,""))</f>
        <v/>
      </c>
      <c r="AC17" s="500" t="str">
        <f>IF(終値!A17="","",IF(AND(高値!G17&gt;高値!F17,高値!G17&gt;高値!E17,高値!G17&gt;高値!H17,高値!G17&gt;高値!I17),2,""))</f>
        <v/>
      </c>
      <c r="AD17" s="500" t="str">
        <f>IF(終値!A17="","",IF(AND(高値!H17&gt;高値!G17,高値!H17&gt;高値!F17,高値!H17&gt;高値!I17,高値!H17&gt;高値!J17),3,""))</f>
        <v/>
      </c>
      <c r="AE17" s="500">
        <f>IF(終値!A17="","",IF(AND(高値!I17&gt;高値!H17,高値!I17&gt;高値!G17,高値!I17&gt;高値!J17,高値!I17&gt;高値!K17),4,""))</f>
        <v>4</v>
      </c>
      <c r="AF17" s="500" t="str">
        <f>IF(終値!A17="","",IF(AND(高値!J17&gt;高値!I17,高値!J17&gt;高値!H17,高値!J17&gt;高値!K17,高値!J17&gt;高値!L17),5,""))</f>
        <v/>
      </c>
      <c r="AG17" s="500" t="str">
        <f>IF(終値!A17="","",IF(AND(高値!K17&gt;高値!J17,高値!K17&gt;高値!I17,高値!K17&gt;高値!L17,高値!K17&gt;高値!M17),6,""))</f>
        <v/>
      </c>
      <c r="AH17" s="500" t="str">
        <f>IF(終値!A17="","",IF(AND(高値!L17&gt;高値!K17,高値!L17&gt;高値!J17,高値!L17&gt;高値!M17,高値!L17&gt;高値!N17),7,""))</f>
        <v/>
      </c>
      <c r="AI17" s="500" t="str">
        <f>IF(終値!A17="","",IF(AND(高値!M17&gt;高値!L17,高値!M17&gt;高値!K17,高値!M17&gt;高値!N17,高値!M17&gt;高値!O17),8,""))</f>
        <v/>
      </c>
      <c r="AJ17" s="500" t="str">
        <f>IF(終値!A17="","",IF(AND(高値!N17&gt;高値!M17,高値!N17&gt;高値!L17,高値!N17&gt;高値!O17,高値!N17&gt;高値!P17),9,""))</f>
        <v/>
      </c>
      <c r="AK17" s="500">
        <f>IF(終値!A17="","",IF(AND(高値!O17&gt;高値!N17,高値!O17&gt;高値!M17,高値!O17&gt;高値!P17,高値!O17&gt;高値!Q17),10,""))</f>
        <v>10</v>
      </c>
      <c r="AL17" s="500" t="str">
        <f>IF(終値!A17="","",IF(AND(高値!P17&gt;高値!O17,高値!P17&gt;高値!N17,高値!P17&gt;高値!Q17,高値!P17&gt;高値!R17),11,""))</f>
        <v/>
      </c>
      <c r="AM17" s="500" t="str">
        <f>IF(終値!A17="","",IF(AND(高値!Q17&gt;高値!P17,高値!Q17&gt;高値!O17,高値!Q17&gt;高値!R17,高値!Q17&gt;高値!S17),12,""))</f>
        <v/>
      </c>
      <c r="AN17" s="500" t="str">
        <f>IF(終値!A17="","",IF(AND(高値!R17&gt;高値!Q17,高値!R17&gt;高値!P17,高値!R17&gt;高値!S17,高値!R17&gt;高値!T17),13,""))</f>
        <v/>
      </c>
      <c r="AO17" s="500" t="str">
        <f>IF(終値!A17="","",IF(AND(高値!S17&gt;高値!R17,高値!S17&gt;高値!Q17,高値!S17&gt;高値!T17,高値!S17&gt;高値!U17),14,""))</f>
        <v/>
      </c>
      <c r="AP17" s="500" t="str">
        <f>IF(終値!A17="","",IF(AND(高値!T17&gt;高値!S17,高値!T17&gt;高値!R17,高値!T17&gt;高値!U17,高値!T17&gt;高値!V17),15,""))</f>
        <v/>
      </c>
      <c r="AQ17" s="500" t="str">
        <f>IF(終値!A17="","",IF(AND(高値!U17&gt;高値!T17,高値!U17&gt;高値!S17,高値!U17&gt;高値!V17,高値!U17&gt;高値!W17),16,""))</f>
        <v/>
      </c>
      <c r="AR17" s="500" t="str">
        <f>IF(終値!A17="","",IF(AND(高値!V17&gt;高値!U17,高値!V17&gt;高値!T17,高値!V17&gt;高値!W17,高値!V17&gt;高値!X17),17,""))</f>
        <v/>
      </c>
      <c r="AS17" s="500">
        <f>IF(終値!A17="","",IF(AND(高値!W17&gt;高値!V17,高値!W17&gt;高値!U17,高値!W17&gt;高値!X17,高値!W17&gt;高値!Y17),18,""))</f>
        <v>18</v>
      </c>
      <c r="AT17" s="500" t="str">
        <f>IF(終値!A17="","",IF(AND(高値!X17&gt;高値!W17,高値!X17&gt;高値!V17,高値!X17&gt;高値!Y17,高値!X17&gt;高値!Z17),19,""))</f>
        <v/>
      </c>
      <c r="AU17" s="500" t="str">
        <f>IF(終値!A17="","",IF(AND(高値!Y17&gt;高値!X17,高値!Y17&gt;高値!W17,高値!Y17&gt;高値!Z17,高値!Y17&gt;高値!AA17),20,""))</f>
        <v/>
      </c>
      <c r="AV17" s="500" t="str">
        <f>IF(終値!A17="","",IF(AND(高値!Z17&gt;高値!Y17,高値!Z17&gt;高値!X17,高値!Z17&gt;高値!AA17,高値!Z17&gt;高値!AB17),21,""))</f>
        <v/>
      </c>
      <c r="AW17" s="500" t="str">
        <f>IF(終値!A17="","",IF(AND(高値!AA17&gt;高値!Z17,高値!AA17&gt;高値!Y17,高値!AA17&gt;高値!AB17,高値!AA17&gt;高値!AC17),22,""))</f>
        <v/>
      </c>
      <c r="AX17" s="500" t="str">
        <f>IF(終値!A17="","",IF(AND(高値!AB17&gt;高値!AA17,高値!AB17&gt;高値!Z17,高値!AB17&gt;高値!AC17,高値!AB17&gt;高値!AD17),23,""))</f>
        <v/>
      </c>
      <c r="AY17" s="500" t="str">
        <f>IF(終値!A17="","",IF(AND(高値!AC17&gt;高値!AB17,高値!AC17&gt;高値!AA17,高値!AC17&gt;高値!AD17,高値!AC17&gt;高値!AE17),24,""))</f>
        <v/>
      </c>
      <c r="AZ17" s="500">
        <f>IF(終値!A17="","",IF(AND(高値!AD17&gt;高値!AC17,高値!AD17&gt;高値!AB17,高値!AD17&gt;高値!AE17,高値!AD17&gt;高値!AF17),25,""))</f>
        <v>25</v>
      </c>
      <c r="BA17" s="500" t="str">
        <f>IF(終値!A17="","",IF(AND(高値!AE17&gt;高値!AD17,高値!AE17&gt;高値!AC17,高値!AE17&gt;高値!AF17,高値!AE17&gt;高値!AG17),26,""))</f>
        <v/>
      </c>
      <c r="BB17" s="500" t="str">
        <f>IF(終値!A17="","",IF(AND(高値!AF17&gt;高値!AE17,高値!AF17&gt;高値!AD17,高値!AF17&gt;高値!AG17,高値!AF17&gt;高値!AH17),27,""))</f>
        <v/>
      </c>
      <c r="BC17" s="500" t="str">
        <f>IF(終値!A17="","",IF(AND(高値!AG17&gt;高値!AF17,高値!AG17&gt;高値!AE17,高値!AG17&gt;高値!AH17,高値!AG17&gt;高値!AI17),28,""))</f>
        <v/>
      </c>
      <c r="BD17" s="500">
        <f t="shared" si="0"/>
        <v>5</v>
      </c>
      <c r="BE17" s="500">
        <f t="shared" si="1"/>
        <v>6</v>
      </c>
      <c r="BF17" s="500">
        <f t="shared" si="2"/>
        <v>13</v>
      </c>
      <c r="BG17" s="500">
        <f>IF($BE17="","",INDEX(安値!$E17:$CZ17,1,$BE17+1))</f>
        <v>5050</v>
      </c>
      <c r="BH17" s="500">
        <f>IF($BF17="","",INDEX(安値!$E17:$CZ17,1,$BF17+1))</f>
        <v>5814</v>
      </c>
      <c r="BI17" s="500">
        <f>IF($BF17="","",MAX(INDEX(高値!$E17:$CZ17,1,$BE17+1):INDEX(高値!$E17:$CZ17,1,$BF17+1)))</f>
        <v>6411</v>
      </c>
      <c r="BJ17" s="500">
        <f>IF($BF17="","",AVERAGE(INDEX(終値!$E17:$CZ17,1,$BF17+1):INDEX(終値!$E17:$CZ17,1,$BF17+20))-2*STDEVP(INDEX(終値!$E17:$CZ17,1,$BF17+1):INDEX(終値!$E17:$CZ17,1,$BF17+20)))</f>
        <v>6238.4747407194645</v>
      </c>
      <c r="BK17" s="500">
        <f>IF($BE17="","",AVERAGE(INDEX(終値!$E17:$CZ17,1,$BE17+1):INDEX(終値!$E17:$CZ17,1,$BE17+20))-2*STDEVP(INDEX(終値!$E17:$CZ17,1,$BE17+1):INDEX(終値!$E17:$CZ17,1,$BE17+20)))</f>
        <v>5290.0650900393148</v>
      </c>
      <c r="BL17" s="500">
        <f t="shared" si="3"/>
        <v>4</v>
      </c>
      <c r="BM17" s="500">
        <f t="shared" si="4"/>
        <v>4</v>
      </c>
      <c r="BN17" s="500">
        <f t="shared" si="5"/>
        <v>10</v>
      </c>
      <c r="BO17" s="500">
        <f>IF($BM17="","",INDEX(高値!$E17:$CZ17,1,$BM17+1))</f>
        <v>6050</v>
      </c>
      <c r="BP17" s="500">
        <f>IF($BN17="","",INDEX(高値!$E17:$CZ17,1,$BN17+1))</f>
        <v>6411</v>
      </c>
      <c r="BQ17" s="500">
        <f>IF($BN17="","",MIN(INDEX(安値!$E17:$CZ17,1,$BM17+1):INDEX(安値!$E17:$CZ17,1,$BN17+1)))</f>
        <v>5050</v>
      </c>
      <c r="BR17" s="500">
        <f>IF($BN17="","",AVERAGE(INDEX(終値!$E17:$CZ17,1,$BN17+1):INDEX(終値!$E17:$CZ17,1,$BN17+20))+2*STDEVP(INDEX(終値!$E17:$CZ17,1,$BN17+1):INDEX(終値!$E17:$CZ17,1,$BN17+20)))</f>
        <v>8071.7098676902897</v>
      </c>
      <c r="BS17" s="500">
        <f>IF($BM17="","",AVERAGE(INDEX(終値!$E17:$CZ17,1,$BM17+1):INDEX(終値!$E17:$CZ17,1,$BM17+20))+2*STDEVP(INDEX(終値!$E17:$CZ17,1,$BM17+1):INDEX(終値!$E17:$CZ17,1,$BM17+20)))</f>
        <v>7705.4833644820465</v>
      </c>
      <c r="BT17" s="497" t="str">
        <f>IFERROR(IF(AND($BD17&gt;=2,ABS($BG17-$BH17)/$BH17&lt;=BB設定!$B$12,$BI17&gt;=MAX($BH17,$BG17)*(1+BB設定!$B$13),終値!E17&gt;$BG17),IF(OR(終値!E17&gt;=$BI17,AND($BH17&lt;$BJ17,$BG17&gt;=$BK17)),"二番底W▲","二番底W形成"),IF(AND($BL17&gt;=2,ABS($BO17-$BP17)/$BP17&lt;=BB設定!$B$12,$BQ17&lt;=MIN($BP17,$BO17)*(1-BB設定!$B$13),終値!E17&lt;$BO17),IF(OR(終値!E17&lt;=$BQ17,AND($BP17&gt;$BR17,$BO17&lt;=$BS17)),"二番天井M▼","二番天井M形成"),"－")),"－")</f>
        <v>－</v>
      </c>
    </row>
    <row r="18" spans="2:72">
      <c r="B18" s="500" t="str">
        <f>IF(終値!A18="","",IF(AND(安値!G18&lt;安値!F18,安値!G18&lt;安値!E18,安値!G18&lt;安値!H18,安値!G18&lt;安値!I18),2,""))</f>
        <v/>
      </c>
      <c r="C18" s="500">
        <f>IF(終値!A18="","",IF(AND(安値!H18&lt;安値!G18,安値!H18&lt;安値!F18,安値!H18&lt;安値!I18,安値!H18&lt;安値!J18),3,""))</f>
        <v>3</v>
      </c>
      <c r="D18" s="500" t="str">
        <f>IF(終値!A18="","",IF(AND(安値!I18&lt;安値!H18,安値!I18&lt;安値!G18,安値!I18&lt;安値!J18,安値!I18&lt;安値!K18),4,""))</f>
        <v/>
      </c>
      <c r="E18" s="500" t="str">
        <f>IF(終値!A18="","",IF(AND(安値!J18&lt;安値!I18,安値!J18&lt;安値!H18,安値!J18&lt;安値!K18,安値!J18&lt;安値!L18),5,""))</f>
        <v/>
      </c>
      <c r="F18" s="500" t="str">
        <f>IF(終値!A18="","",IF(AND(安値!K18&lt;安値!J18,安値!K18&lt;安値!I18,安値!K18&lt;安値!L18,安値!K18&lt;安値!M18),6,""))</f>
        <v/>
      </c>
      <c r="G18" s="500" t="str">
        <f>IF(終値!A18="","",IF(AND(安値!L18&lt;安値!K18,安値!L18&lt;安値!J18,安値!L18&lt;安値!M18,安値!L18&lt;安値!N18),7,""))</f>
        <v/>
      </c>
      <c r="H18" s="500">
        <f>IF(終値!A18="","",IF(AND(安値!M18&lt;安値!L18,安値!M18&lt;安値!K18,安値!M18&lt;安値!N18,安値!M18&lt;安値!O18),8,""))</f>
        <v>8</v>
      </c>
      <c r="I18" s="500" t="str">
        <f>IF(終値!A18="","",IF(AND(安値!N18&lt;安値!M18,安値!N18&lt;安値!L18,安値!N18&lt;安値!O18,安値!N18&lt;安値!P18),9,""))</f>
        <v/>
      </c>
      <c r="J18" s="500" t="str">
        <f>IF(終値!A18="","",IF(AND(安値!O18&lt;安値!N18,安値!O18&lt;安値!M18,安値!O18&lt;安値!P18,安値!O18&lt;安値!Q18),10,""))</f>
        <v/>
      </c>
      <c r="K18" s="500" t="str">
        <f>IF(終値!A18="","",IF(AND(安値!P18&lt;安値!O18,安値!P18&lt;安値!N18,安値!P18&lt;安値!Q18,安値!P18&lt;安値!R18),11,""))</f>
        <v/>
      </c>
      <c r="L18" s="500" t="str">
        <f>IF(終値!A18="","",IF(AND(安値!Q18&lt;安値!P18,安値!Q18&lt;安値!O18,安値!Q18&lt;安値!R18,安値!Q18&lt;安値!S18),12,""))</f>
        <v/>
      </c>
      <c r="M18" s="500">
        <f>IF(終値!A18="","",IF(AND(安値!R18&lt;安値!Q18,安値!R18&lt;安値!P18,安値!R18&lt;安値!S18,安値!R18&lt;安値!T18),13,""))</f>
        <v>13</v>
      </c>
      <c r="N18" s="500" t="str">
        <f>IF(終値!A18="","",IF(AND(安値!S18&lt;安値!R18,安値!S18&lt;安値!Q18,安値!S18&lt;安値!T18,安値!S18&lt;安値!U18),14,""))</f>
        <v/>
      </c>
      <c r="O18" s="500" t="str">
        <f>IF(終値!A18="","",IF(AND(安値!T18&lt;安値!S18,安値!T18&lt;安値!R18,安値!T18&lt;安値!U18,安値!T18&lt;安値!V18),15,""))</f>
        <v/>
      </c>
      <c r="P18" s="500" t="str">
        <f>IF(終値!A18="","",IF(AND(安値!U18&lt;安値!T18,安値!U18&lt;安値!S18,安値!U18&lt;安値!V18,安値!U18&lt;安値!W18),16,""))</f>
        <v/>
      </c>
      <c r="Q18" s="500" t="str">
        <f>IF(終値!A18="","",IF(AND(安値!V18&lt;安値!U18,安値!V18&lt;安値!T18,安値!V18&lt;安値!W18,安値!V18&lt;安値!X18),17,""))</f>
        <v/>
      </c>
      <c r="R18" s="500">
        <f>IF(終値!A18="","",IF(AND(安値!W18&lt;安値!V18,安値!W18&lt;安値!U18,安値!W18&lt;安値!X18,安値!W18&lt;安値!Y18),18,""))</f>
        <v>18</v>
      </c>
      <c r="S18" s="500" t="str">
        <f>IF(終値!A18="","",IF(AND(安値!X18&lt;安値!W18,安値!X18&lt;安値!V18,安値!X18&lt;安値!Y18,安値!X18&lt;安値!Z18),19,""))</f>
        <v/>
      </c>
      <c r="T18" s="500" t="str">
        <f>IF(終値!A18="","",IF(AND(安値!Y18&lt;安値!X18,安値!Y18&lt;安値!W18,安値!Y18&lt;安値!Z18,安値!Y18&lt;安値!AA18),20,""))</f>
        <v/>
      </c>
      <c r="U18" s="500" t="str">
        <f>IF(終値!A18="","",IF(AND(安値!Z18&lt;安値!Y18,安値!Z18&lt;安値!X18,安値!Z18&lt;安値!AA18,安値!Z18&lt;安値!AB18),21,""))</f>
        <v/>
      </c>
      <c r="V18" s="500" t="str">
        <f>IF(終値!A18="","",IF(AND(安値!AA18&lt;安値!Z18,安値!AA18&lt;安値!Y18,安値!AA18&lt;安値!AB18,安値!AA18&lt;安値!AC18),22,""))</f>
        <v/>
      </c>
      <c r="W18" s="500" t="str">
        <f>IF(終値!A18="","",IF(AND(安値!AB18&lt;安値!AA18,安値!AB18&lt;安値!Z18,安値!AB18&lt;安値!AC18,安値!AB18&lt;安値!AD18),23,""))</f>
        <v/>
      </c>
      <c r="X18" s="500" t="str">
        <f>IF(終値!A18="","",IF(AND(安値!AC18&lt;安値!AB18,安値!AC18&lt;安値!AA18,安値!AC18&lt;安値!AD18,安値!AC18&lt;安値!AE18),24,""))</f>
        <v/>
      </c>
      <c r="Y18" s="500">
        <f>IF(終値!A18="","",IF(AND(安値!AD18&lt;安値!AC18,安値!AD18&lt;安値!AB18,安値!AD18&lt;安値!AE18,安値!AD18&lt;安値!AF18),25,""))</f>
        <v>25</v>
      </c>
      <c r="Z18" s="500" t="str">
        <f>IF(終値!A18="","",IF(AND(安値!AE18&lt;安値!AD18,安値!AE18&lt;安値!AC18,安値!AE18&lt;安値!AF18,安値!AE18&lt;安値!AG18),26,""))</f>
        <v/>
      </c>
      <c r="AA18" s="500" t="str">
        <f>IF(終値!A18="","",IF(AND(安値!AF18&lt;安値!AE18,安値!AF18&lt;安値!AD18,安値!AF18&lt;安値!AG18,安値!AF18&lt;安値!AH18),27,""))</f>
        <v/>
      </c>
      <c r="AB18" s="500" t="str">
        <f>IF(終値!A18="","",IF(AND(安値!AG18&lt;安値!AF18,安値!AG18&lt;安値!AE18,安値!AG18&lt;安値!AH18,安値!AG18&lt;安値!AI18),28,""))</f>
        <v/>
      </c>
      <c r="AC18" s="500" t="str">
        <f>IF(終値!A18="","",IF(AND(高値!G18&gt;高値!F18,高値!G18&gt;高値!E18,高値!G18&gt;高値!H18,高値!G18&gt;高値!I18),2,""))</f>
        <v/>
      </c>
      <c r="AD18" s="500" t="str">
        <f>IF(終値!A18="","",IF(AND(高値!H18&gt;高値!G18,高値!H18&gt;高値!F18,高値!H18&gt;高値!I18,高値!H18&gt;高値!J18),3,""))</f>
        <v/>
      </c>
      <c r="AE18" s="500">
        <f>IF(終値!A18="","",IF(AND(高値!I18&gt;高値!H18,高値!I18&gt;高値!G18,高値!I18&gt;高値!J18,高値!I18&gt;高値!K18),4,""))</f>
        <v>4</v>
      </c>
      <c r="AF18" s="500" t="str">
        <f>IF(終値!A18="","",IF(AND(高値!J18&gt;高値!I18,高値!J18&gt;高値!H18,高値!J18&gt;高値!K18,高値!J18&gt;高値!L18),5,""))</f>
        <v/>
      </c>
      <c r="AG18" s="500" t="str">
        <f>IF(終値!A18="","",IF(AND(高値!K18&gt;高値!J18,高値!K18&gt;高値!I18,高値!K18&gt;高値!L18,高値!K18&gt;高値!M18),6,""))</f>
        <v/>
      </c>
      <c r="AH18" s="500" t="str">
        <f>IF(終値!A18="","",IF(AND(高値!L18&gt;高値!K18,高値!L18&gt;高値!J18,高値!L18&gt;高値!M18,高値!L18&gt;高値!N18),7,""))</f>
        <v/>
      </c>
      <c r="AI18" s="500" t="str">
        <f>IF(終値!A18="","",IF(AND(高値!M18&gt;高値!L18,高値!M18&gt;高値!K18,高値!M18&gt;高値!N18,高値!M18&gt;高値!O18),8,""))</f>
        <v/>
      </c>
      <c r="AJ18" s="500">
        <f>IF(終値!A18="","",IF(AND(高値!N18&gt;高値!M18,高値!N18&gt;高値!L18,高値!N18&gt;高値!O18,高値!N18&gt;高値!P18),9,""))</f>
        <v>9</v>
      </c>
      <c r="AK18" s="500" t="str">
        <f>IF(終値!A18="","",IF(AND(高値!O18&gt;高値!N18,高値!O18&gt;高値!M18,高値!O18&gt;高値!P18,高値!O18&gt;高値!Q18),10,""))</f>
        <v/>
      </c>
      <c r="AL18" s="500" t="str">
        <f>IF(終値!A18="","",IF(AND(高値!P18&gt;高値!O18,高値!P18&gt;高値!N18,高値!P18&gt;高値!Q18,高値!P18&gt;高値!R18),11,""))</f>
        <v/>
      </c>
      <c r="AM18" s="500" t="str">
        <f>IF(終値!A18="","",IF(AND(高値!Q18&gt;高値!P18,高値!Q18&gt;高値!O18,高値!Q18&gt;高値!R18,高値!Q18&gt;高値!S18),12,""))</f>
        <v/>
      </c>
      <c r="AN18" s="500" t="str">
        <f>IF(終値!A18="","",IF(AND(高値!R18&gt;高値!Q18,高値!R18&gt;高値!P18,高値!R18&gt;高値!S18,高値!R18&gt;高値!T18),13,""))</f>
        <v/>
      </c>
      <c r="AO18" s="500" t="str">
        <f>IF(終値!A18="","",IF(AND(高値!S18&gt;高値!R18,高値!S18&gt;高値!Q18,高値!S18&gt;高値!T18,高値!S18&gt;高値!U18),14,""))</f>
        <v/>
      </c>
      <c r="AP18" s="500" t="str">
        <f>IF(終値!A18="","",IF(AND(高値!T18&gt;高値!S18,高値!T18&gt;高値!R18,高値!T18&gt;高値!U18,高値!T18&gt;高値!V18),15,""))</f>
        <v/>
      </c>
      <c r="AQ18" s="500">
        <f>IF(終値!A18="","",IF(AND(高値!U18&gt;高値!T18,高値!U18&gt;高値!S18,高値!U18&gt;高値!V18,高値!U18&gt;高値!W18),16,""))</f>
        <v>16</v>
      </c>
      <c r="AR18" s="500" t="str">
        <f>IF(終値!A18="","",IF(AND(高値!V18&gt;高値!U18,高値!V18&gt;高値!T18,高値!V18&gt;高値!W18,高値!V18&gt;高値!X18),17,""))</f>
        <v/>
      </c>
      <c r="AS18" s="500" t="str">
        <f>IF(終値!A18="","",IF(AND(高値!W18&gt;高値!V18,高値!W18&gt;高値!U18,高値!W18&gt;高値!X18,高値!W18&gt;高値!Y18),18,""))</f>
        <v/>
      </c>
      <c r="AT18" s="500">
        <f>IF(終値!A18="","",IF(AND(高値!X18&gt;高値!W18,高値!X18&gt;高値!V18,高値!X18&gt;高値!Y18,高値!X18&gt;高値!Z18),19,""))</f>
        <v>19</v>
      </c>
      <c r="AU18" s="500" t="str">
        <f>IF(終値!A18="","",IF(AND(高値!Y18&gt;高値!X18,高値!Y18&gt;高値!W18,高値!Y18&gt;高値!Z18,高値!Y18&gt;高値!AA18),20,""))</f>
        <v/>
      </c>
      <c r="AV18" s="500" t="str">
        <f>IF(終値!A18="","",IF(AND(高値!Z18&gt;高値!Y18,高値!Z18&gt;高値!X18,高値!Z18&gt;高値!AA18,高値!Z18&gt;高値!AB18),21,""))</f>
        <v/>
      </c>
      <c r="AW18" s="500" t="str">
        <f>IF(終値!A18="","",IF(AND(高値!AA18&gt;高値!Z18,高値!AA18&gt;高値!Y18,高値!AA18&gt;高値!AB18,高値!AA18&gt;高値!AC18),22,""))</f>
        <v/>
      </c>
      <c r="AX18" s="500" t="str">
        <f>IF(終値!A18="","",IF(AND(高値!AB18&gt;高値!AA18,高値!AB18&gt;高値!Z18,高値!AB18&gt;高値!AC18,高値!AB18&gt;高値!AD18),23,""))</f>
        <v/>
      </c>
      <c r="AY18" s="500" t="str">
        <f>IF(終値!A18="","",IF(AND(高値!AC18&gt;高値!AB18,高値!AC18&gt;高値!AA18,高値!AC18&gt;高値!AD18,高値!AC18&gt;高値!AE18),24,""))</f>
        <v/>
      </c>
      <c r="AZ18" s="500" t="str">
        <f>IF(終値!A18="","",IF(AND(高値!AD18&gt;高値!AC18,高値!AD18&gt;高値!AB18,高値!AD18&gt;高値!AE18,高値!AD18&gt;高値!AF18),25,""))</f>
        <v/>
      </c>
      <c r="BA18" s="500">
        <f>IF(終値!A18="","",IF(AND(高値!AE18&gt;高値!AD18,高値!AE18&gt;高値!AC18,高値!AE18&gt;高値!AF18,高値!AE18&gt;高値!AG18),26,""))</f>
        <v>26</v>
      </c>
      <c r="BB18" s="500" t="str">
        <f>IF(終値!A18="","",IF(AND(高値!AF18&gt;高値!AE18,高値!AF18&gt;高値!AD18,高値!AF18&gt;高値!AG18,高値!AF18&gt;高値!AH18),27,""))</f>
        <v/>
      </c>
      <c r="BC18" s="500" t="str">
        <f>IF(終値!A18="","",IF(AND(高値!AG18&gt;高値!AF18,高値!AG18&gt;高値!AE18,高値!AG18&gt;高値!AH18,高値!AG18&gt;高値!AI18),28,""))</f>
        <v/>
      </c>
      <c r="BD18" s="500">
        <f t="shared" si="0"/>
        <v>5</v>
      </c>
      <c r="BE18" s="500">
        <f t="shared" si="1"/>
        <v>3</v>
      </c>
      <c r="BF18" s="500">
        <f t="shared" si="2"/>
        <v>8</v>
      </c>
      <c r="BG18" s="500">
        <f>IF($BE18="","",INDEX(安値!$E18:$CZ18,1,$BE18+1))</f>
        <v>1665</v>
      </c>
      <c r="BH18" s="500">
        <f>IF($BF18="","",INDEX(安値!$E18:$CZ18,1,$BF18+1))</f>
        <v>1709</v>
      </c>
      <c r="BI18" s="500">
        <f>IF($BF18="","",MAX(INDEX(高値!$E18:$CZ18,1,$BE18+1):INDEX(高値!$E18:$CZ18,1,$BF18+1)))</f>
        <v>1793</v>
      </c>
      <c r="BJ18" s="500">
        <f>IF($BF18="","",AVERAGE(INDEX(終値!$E18:$CZ18,1,$BF18+1):INDEX(終値!$E18:$CZ18,1,$BF18+20))-2*STDEVP(INDEX(終値!$E18:$CZ18,1,$BF18+1):INDEX(終値!$E18:$CZ18,1,$BF18+20)))</f>
        <v>1559.4932304726076</v>
      </c>
      <c r="BK18" s="500">
        <f>IF($BE18="","",AVERAGE(INDEX(終値!$E18:$CZ18,1,$BE18+1):INDEX(終値!$E18:$CZ18,1,$BE18+20))-2*STDEVP(INDEX(終値!$E18:$CZ18,1,$BE18+1):INDEX(終値!$E18:$CZ18,1,$BE18+20)))</f>
        <v>1627.7706307216367</v>
      </c>
      <c r="BL18" s="500">
        <f t="shared" si="3"/>
        <v>5</v>
      </c>
      <c r="BM18" s="500">
        <f t="shared" si="4"/>
        <v>4</v>
      </c>
      <c r="BN18" s="500">
        <f t="shared" si="5"/>
        <v>9</v>
      </c>
      <c r="BO18" s="500">
        <f>IF($BM18="","",INDEX(高値!$E18:$CZ18,1,$BM18+1))</f>
        <v>1793</v>
      </c>
      <c r="BP18" s="500">
        <f>IF($BN18="","",INDEX(高値!$E18:$CZ18,1,$BN18+1))</f>
        <v>1812</v>
      </c>
      <c r="BQ18" s="500">
        <f>IF($BN18="","",MIN(INDEX(安値!$E18:$CZ18,1,$BM18+1):INDEX(安値!$E18:$CZ18,1,$BN18+1)))</f>
        <v>1709</v>
      </c>
      <c r="BR18" s="500">
        <f>IF($BN18="","",AVERAGE(INDEX(終値!$E18:$CZ18,1,$BN18+1):INDEX(終値!$E18:$CZ18,1,$BN18+20))+2*STDEVP(INDEX(終値!$E18:$CZ18,1,$BN18+1):INDEX(終値!$E18:$CZ18,1,$BN18+20)))</f>
        <v>1786.4810525590144</v>
      </c>
      <c r="BS18" s="500">
        <f>IF($BM18="","",AVERAGE(INDEX(終値!$E18:$CZ18,1,$BM18+1):INDEX(終値!$E18:$CZ18,1,$BM18+20))+2*STDEVP(INDEX(終値!$E18:$CZ18,1,$BM18+1):INDEX(終値!$E18:$CZ18,1,$BM18+20)))</f>
        <v>1806.2012764227475</v>
      </c>
      <c r="BT18" s="497" t="str">
        <f>IFERROR(IF(AND($BD18&gt;=2,ABS($BG18-$BH18)/$BH18&lt;=BB設定!$B$12,$BI18&gt;=MAX($BH18,$BG18)*(1+BB設定!$B$13),終値!E18&gt;$BG18),IF(OR(終値!E18&gt;=$BI18,AND($BH18&lt;$BJ18,$BG18&gt;=$BK18)),"二番底W▲","二番底W形成"),IF(AND($BL18&gt;=2,ABS($BO18-$BP18)/$BP18&lt;=BB設定!$B$12,$BQ18&lt;=MIN($BP18,$BO18)*(1-BB設定!$B$13),終値!E18&lt;$BO18),IF(OR(終値!E18&lt;=$BQ18,AND($BP18&gt;$BR18,$BO18&lt;=$BS18)),"二番天井M▼","二番天井M形成"),"－")),"－")</f>
        <v>二番底W形成</v>
      </c>
    </row>
    <row r="19" spans="2:72">
      <c r="B19" s="500" t="str">
        <f>IF(終値!A19="","",IF(AND(安値!G19&lt;安値!F19,安値!G19&lt;安値!E19,安値!G19&lt;安値!H19,安値!G19&lt;安値!I19),2,""))</f>
        <v/>
      </c>
      <c r="C19" s="500" t="str">
        <f>IF(終値!A19="","",IF(AND(安値!H19&lt;安値!G19,安値!H19&lt;安値!F19,安値!H19&lt;安値!I19,安値!H19&lt;安値!J19),3,""))</f>
        <v/>
      </c>
      <c r="D19" s="500" t="str">
        <f>IF(終値!A19="","",IF(AND(安値!I19&lt;安値!H19,安値!I19&lt;安値!G19,安値!I19&lt;安値!J19,安値!I19&lt;安値!K19),4,""))</f>
        <v/>
      </c>
      <c r="E19" s="500">
        <f>IF(終値!A19="","",IF(AND(安値!J19&lt;安値!I19,安値!J19&lt;安値!H19,安値!J19&lt;安値!K19,安値!J19&lt;安値!L19),5,""))</f>
        <v>5</v>
      </c>
      <c r="F19" s="500" t="str">
        <f>IF(終値!A19="","",IF(AND(安値!K19&lt;安値!J19,安値!K19&lt;安値!I19,安値!K19&lt;安値!L19,安値!K19&lt;安値!M19),6,""))</f>
        <v/>
      </c>
      <c r="G19" s="500" t="str">
        <f>IF(終値!A19="","",IF(AND(安値!L19&lt;安値!K19,安値!L19&lt;安値!J19,安値!L19&lt;安値!M19,安値!L19&lt;安値!N19),7,""))</f>
        <v/>
      </c>
      <c r="H19" s="500" t="str">
        <f>IF(終値!A19="","",IF(AND(安値!M19&lt;安値!L19,安値!M19&lt;安値!K19,安値!M19&lt;安値!N19,安値!M19&lt;安値!O19),8,""))</f>
        <v/>
      </c>
      <c r="I19" s="500" t="str">
        <f>IF(終値!A19="","",IF(AND(安値!N19&lt;安値!M19,安値!N19&lt;安値!L19,安値!N19&lt;安値!O19,安値!N19&lt;安値!P19),9,""))</f>
        <v/>
      </c>
      <c r="J19" s="500" t="str">
        <f>IF(終値!A19="","",IF(AND(安値!O19&lt;安値!N19,安値!O19&lt;安値!M19,安値!O19&lt;安値!P19,安値!O19&lt;安値!Q19),10,""))</f>
        <v/>
      </c>
      <c r="K19" s="500" t="str">
        <f>IF(終値!A19="","",IF(AND(安値!P19&lt;安値!O19,安値!P19&lt;安値!N19,安値!P19&lt;安値!Q19,安値!P19&lt;安値!R19),11,""))</f>
        <v/>
      </c>
      <c r="L19" s="500" t="str">
        <f>IF(終値!A19="","",IF(AND(安値!Q19&lt;安値!P19,安値!Q19&lt;安値!O19,安値!Q19&lt;安値!R19,安値!Q19&lt;安値!S19),12,""))</f>
        <v/>
      </c>
      <c r="M19" s="500">
        <f>IF(終値!A19="","",IF(AND(安値!R19&lt;安値!Q19,安値!R19&lt;安値!P19,安値!R19&lt;安値!S19,安値!R19&lt;安値!T19),13,""))</f>
        <v>13</v>
      </c>
      <c r="N19" s="500" t="str">
        <f>IF(終値!A19="","",IF(AND(安値!S19&lt;安値!R19,安値!S19&lt;安値!Q19,安値!S19&lt;安値!T19,安値!S19&lt;安値!U19),14,""))</f>
        <v/>
      </c>
      <c r="O19" s="500" t="str">
        <f>IF(終値!A19="","",IF(AND(安値!T19&lt;安値!S19,安値!T19&lt;安値!R19,安値!T19&lt;安値!U19,安値!T19&lt;安値!V19),15,""))</f>
        <v/>
      </c>
      <c r="P19" s="500" t="str">
        <f>IF(終値!A19="","",IF(AND(安値!U19&lt;安値!T19,安値!U19&lt;安値!S19,安値!U19&lt;安値!V19,安値!U19&lt;安値!W19),16,""))</f>
        <v/>
      </c>
      <c r="Q19" s="500" t="str">
        <f>IF(終値!A19="","",IF(AND(安値!V19&lt;安値!U19,安値!V19&lt;安値!T19,安値!V19&lt;安値!W19,安値!V19&lt;安値!X19),17,""))</f>
        <v/>
      </c>
      <c r="R19" s="500" t="str">
        <f>IF(終値!A19="","",IF(AND(安値!W19&lt;安値!V19,安値!W19&lt;安値!U19,安値!W19&lt;安値!X19,安値!W19&lt;安値!Y19),18,""))</f>
        <v/>
      </c>
      <c r="S19" s="500">
        <f>IF(終値!A19="","",IF(AND(安値!X19&lt;安値!W19,安値!X19&lt;安値!V19,安値!X19&lt;安値!Y19,安値!X19&lt;安値!Z19),19,""))</f>
        <v>19</v>
      </c>
      <c r="T19" s="500" t="str">
        <f>IF(終値!A19="","",IF(AND(安値!Y19&lt;安値!X19,安値!Y19&lt;安値!W19,安値!Y19&lt;安値!Z19,安値!Y19&lt;安値!AA19),20,""))</f>
        <v/>
      </c>
      <c r="U19" s="500" t="str">
        <f>IF(終値!A19="","",IF(AND(安値!Z19&lt;安値!Y19,安値!Z19&lt;安値!X19,安値!Z19&lt;安値!AA19,安値!Z19&lt;安値!AB19),21,""))</f>
        <v/>
      </c>
      <c r="V19" s="500" t="str">
        <f>IF(終値!A19="","",IF(AND(安値!AA19&lt;安値!Z19,安値!AA19&lt;安値!Y19,安値!AA19&lt;安値!AB19,安値!AA19&lt;安値!AC19),22,""))</f>
        <v/>
      </c>
      <c r="W19" s="500" t="str">
        <f>IF(終値!A19="","",IF(AND(安値!AB19&lt;安値!AA19,安値!AB19&lt;安値!Z19,安値!AB19&lt;安値!AC19,安値!AB19&lt;安値!AD19),23,""))</f>
        <v/>
      </c>
      <c r="X19" s="500" t="str">
        <f>IF(終値!A19="","",IF(AND(安値!AC19&lt;安値!AB19,安値!AC19&lt;安値!AA19,安値!AC19&lt;安値!AD19,安値!AC19&lt;安値!AE19),24,""))</f>
        <v/>
      </c>
      <c r="Y19" s="500" t="str">
        <f>IF(終値!A19="","",IF(AND(安値!AD19&lt;安値!AC19,安値!AD19&lt;安値!AB19,安値!AD19&lt;安値!AE19,安値!AD19&lt;安値!AF19),25,""))</f>
        <v/>
      </c>
      <c r="Z19" s="500" t="str">
        <f>IF(終値!A19="","",IF(AND(安値!AE19&lt;安値!AD19,安値!AE19&lt;安値!AC19,安値!AE19&lt;安値!AF19,安値!AE19&lt;安値!AG19),26,""))</f>
        <v/>
      </c>
      <c r="AA19" s="500">
        <f>IF(終値!A19="","",IF(AND(安値!AF19&lt;安値!AE19,安値!AF19&lt;安値!AD19,安値!AF19&lt;安値!AG19,安値!AF19&lt;安値!AH19),27,""))</f>
        <v>27</v>
      </c>
      <c r="AB19" s="500" t="str">
        <f>IF(終値!A19="","",IF(AND(安値!AG19&lt;安値!AF19,安値!AG19&lt;安値!AE19,安値!AG19&lt;安値!AH19,安値!AG19&lt;安値!AI19),28,""))</f>
        <v/>
      </c>
      <c r="AC19" s="500" t="str">
        <f>IF(終値!A19="","",IF(AND(高値!G19&gt;高値!F19,高値!G19&gt;高値!E19,高値!G19&gt;高値!H19,高値!G19&gt;高値!I19),2,""))</f>
        <v/>
      </c>
      <c r="AD19" s="500" t="str">
        <f>IF(終値!A19="","",IF(AND(高値!H19&gt;高値!G19,高値!H19&gt;高値!F19,高値!H19&gt;高値!I19,高値!H19&gt;高値!J19),3,""))</f>
        <v/>
      </c>
      <c r="AE19" s="500">
        <f>IF(終値!A19="","",IF(AND(高値!I19&gt;高値!H19,高値!I19&gt;高値!G19,高値!I19&gt;高値!J19,高値!I19&gt;高値!K19),4,""))</f>
        <v>4</v>
      </c>
      <c r="AF19" s="500" t="str">
        <f>IF(終値!A19="","",IF(AND(高値!J19&gt;高値!I19,高値!J19&gt;高値!H19,高値!J19&gt;高値!K19,高値!J19&gt;高値!L19),5,""))</f>
        <v/>
      </c>
      <c r="AG19" s="500" t="str">
        <f>IF(終値!A19="","",IF(AND(高値!K19&gt;高値!J19,高値!K19&gt;高値!I19,高値!K19&gt;高値!L19,高値!K19&gt;高値!M19),6,""))</f>
        <v/>
      </c>
      <c r="AH19" s="500" t="str">
        <f>IF(終値!A19="","",IF(AND(高値!L19&gt;高値!K19,高値!L19&gt;高値!J19,高値!L19&gt;高値!M19,高値!L19&gt;高値!N19),7,""))</f>
        <v/>
      </c>
      <c r="AI19" s="500" t="str">
        <f>IF(終値!A19="","",IF(AND(高値!M19&gt;高値!L19,高値!M19&gt;高値!K19,高値!M19&gt;高値!N19,高値!M19&gt;高値!O19),8,""))</f>
        <v/>
      </c>
      <c r="AJ19" s="500" t="str">
        <f>IF(終値!A19="","",IF(AND(高値!N19&gt;高値!M19,高値!N19&gt;高値!L19,高値!N19&gt;高値!O19,高値!N19&gt;高値!P19),9,""))</f>
        <v/>
      </c>
      <c r="AK19" s="500">
        <f>IF(終値!A19="","",IF(AND(高値!O19&gt;高値!N19,高値!O19&gt;高値!M19,高値!O19&gt;高値!P19,高値!O19&gt;高値!Q19),10,""))</f>
        <v>10</v>
      </c>
      <c r="AL19" s="500" t="str">
        <f>IF(終値!A19="","",IF(AND(高値!P19&gt;高値!O19,高値!P19&gt;高値!N19,高値!P19&gt;高値!Q19,高値!P19&gt;高値!R19),11,""))</f>
        <v/>
      </c>
      <c r="AM19" s="500" t="str">
        <f>IF(終値!A19="","",IF(AND(高値!Q19&gt;高値!P19,高値!Q19&gt;高値!O19,高値!Q19&gt;高値!R19,高値!Q19&gt;高値!S19),12,""))</f>
        <v/>
      </c>
      <c r="AN19" s="500" t="str">
        <f>IF(終値!A19="","",IF(AND(高値!R19&gt;高値!Q19,高値!R19&gt;高値!P19,高値!R19&gt;高値!S19,高値!R19&gt;高値!T19),13,""))</f>
        <v/>
      </c>
      <c r="AO19" s="500" t="str">
        <f>IF(終値!A19="","",IF(AND(高値!S19&gt;高値!R19,高値!S19&gt;高値!Q19,高値!S19&gt;高値!T19,高値!S19&gt;高値!U19),14,""))</f>
        <v/>
      </c>
      <c r="AP19" s="500">
        <f>IF(終値!A19="","",IF(AND(高値!T19&gt;高値!S19,高値!T19&gt;高値!R19,高値!T19&gt;高値!U19,高値!T19&gt;高値!V19),15,""))</f>
        <v>15</v>
      </c>
      <c r="AQ19" s="500" t="str">
        <f>IF(終値!A19="","",IF(AND(高値!U19&gt;高値!T19,高値!U19&gt;高値!S19,高値!U19&gt;高値!V19,高値!U19&gt;高値!W19),16,""))</f>
        <v/>
      </c>
      <c r="AR19" s="500" t="str">
        <f>IF(終値!A19="","",IF(AND(高値!V19&gt;高値!U19,高値!V19&gt;高値!T19,高値!V19&gt;高値!W19,高値!V19&gt;高値!X19),17,""))</f>
        <v/>
      </c>
      <c r="AS19" s="500" t="str">
        <f>IF(終値!A19="","",IF(AND(高値!W19&gt;高値!V19,高値!W19&gt;高値!U19,高値!W19&gt;高値!X19,高値!W19&gt;高値!Y19),18,""))</f>
        <v/>
      </c>
      <c r="AT19" s="500" t="str">
        <f>IF(終値!A19="","",IF(AND(高値!X19&gt;高値!W19,高値!X19&gt;高値!V19,高値!X19&gt;高値!Y19,高値!X19&gt;高値!Z19),19,""))</f>
        <v/>
      </c>
      <c r="AU19" s="500" t="str">
        <f>IF(終値!A19="","",IF(AND(高値!Y19&gt;高値!X19,高値!Y19&gt;高値!W19,高値!Y19&gt;高値!Z19,高値!Y19&gt;高値!AA19),20,""))</f>
        <v/>
      </c>
      <c r="AV19" s="500">
        <f>IF(終値!A19="","",IF(AND(高値!Z19&gt;高値!Y19,高値!Z19&gt;高値!X19,高値!Z19&gt;高値!AA19,高値!Z19&gt;高値!AB19),21,""))</f>
        <v>21</v>
      </c>
      <c r="AW19" s="500" t="str">
        <f>IF(終値!A19="","",IF(AND(高値!AA19&gt;高値!Z19,高値!AA19&gt;高値!Y19,高値!AA19&gt;高値!AB19,高値!AA19&gt;高値!AC19),22,""))</f>
        <v/>
      </c>
      <c r="AX19" s="500" t="str">
        <f>IF(終値!A19="","",IF(AND(高値!AB19&gt;高値!AA19,高値!AB19&gt;高値!Z19,高値!AB19&gt;高値!AC19,高値!AB19&gt;高値!AD19),23,""))</f>
        <v/>
      </c>
      <c r="AY19" s="500" t="str">
        <f>IF(終値!A19="","",IF(AND(高値!AC19&gt;高値!AB19,高値!AC19&gt;高値!AA19,高値!AC19&gt;高値!AD19,高値!AC19&gt;高値!AE19),24,""))</f>
        <v/>
      </c>
      <c r="AZ19" s="500" t="str">
        <f>IF(終値!A19="","",IF(AND(高値!AD19&gt;高値!AC19,高値!AD19&gt;高値!AB19,高値!AD19&gt;高値!AE19,高値!AD19&gt;高値!AF19),25,""))</f>
        <v/>
      </c>
      <c r="BA19" s="500" t="str">
        <f>IF(終値!A19="","",IF(AND(高値!AE19&gt;高値!AD19,高値!AE19&gt;高値!AC19,高値!AE19&gt;高値!AF19,高値!AE19&gt;高値!AG19),26,""))</f>
        <v/>
      </c>
      <c r="BB19" s="500" t="str">
        <f>IF(終値!A19="","",IF(AND(高値!AF19&gt;高値!AE19,高値!AF19&gt;高値!AD19,高値!AF19&gt;高値!AG19,高値!AF19&gt;高値!AH19),27,""))</f>
        <v/>
      </c>
      <c r="BC19" s="500" t="str">
        <f>IF(終値!A19="","",IF(AND(高値!AG19&gt;高値!AF19,高値!AG19&gt;高値!AE19,高値!AG19&gt;高値!AH19,高値!AG19&gt;高値!AI19),28,""))</f>
        <v/>
      </c>
      <c r="BD19" s="500">
        <f t="shared" si="0"/>
        <v>4</v>
      </c>
      <c r="BE19" s="500">
        <f t="shared" si="1"/>
        <v>5</v>
      </c>
      <c r="BF19" s="500">
        <f t="shared" si="2"/>
        <v>13</v>
      </c>
      <c r="BG19" s="500">
        <f>IF($BE19="","",INDEX(安値!$E19:$CZ19,1,$BE19+1))</f>
        <v>7761</v>
      </c>
      <c r="BH19" s="500">
        <f>IF($BF19="","",INDEX(安値!$E19:$CZ19,1,$BF19+1))</f>
        <v>7790</v>
      </c>
      <c r="BI19" s="500">
        <f>IF($BF19="","",MAX(INDEX(高値!$E19:$CZ19,1,$BE19+1):INDEX(高値!$E19:$CZ19,1,$BF19+1)))</f>
        <v>8816</v>
      </c>
      <c r="BJ19" s="500">
        <f>IF($BF19="","",AVERAGE(INDEX(終値!$E19:$CZ19,1,$BF19+1):INDEX(終値!$E19:$CZ19,1,$BF19+20))-2*STDEVP(INDEX(終値!$E19:$CZ19,1,$BF19+1):INDEX(終値!$E19:$CZ19,1,$BF19+20)))</f>
        <v>7500.1090250580564</v>
      </c>
      <c r="BK19" s="500">
        <f>IF($BE19="","",AVERAGE(INDEX(終値!$E19:$CZ19,1,$BE19+1):INDEX(終値!$E19:$CZ19,1,$BE19+20))-2*STDEVP(INDEX(終値!$E19:$CZ19,1,$BE19+1):INDEX(終値!$E19:$CZ19,1,$BE19+20)))</f>
        <v>7804.2205073185878</v>
      </c>
      <c r="BL19" s="500">
        <f t="shared" si="3"/>
        <v>4</v>
      </c>
      <c r="BM19" s="500">
        <f t="shared" si="4"/>
        <v>4</v>
      </c>
      <c r="BN19" s="500">
        <f t="shared" si="5"/>
        <v>10</v>
      </c>
      <c r="BO19" s="500">
        <f>IF($BM19="","",INDEX(高値!$E19:$CZ19,1,$BM19+1))</f>
        <v>8310</v>
      </c>
      <c r="BP19" s="500">
        <f>IF($BN19="","",INDEX(高値!$E19:$CZ19,1,$BN19+1))</f>
        <v>8816</v>
      </c>
      <c r="BQ19" s="500">
        <f>IF($BN19="","",MIN(INDEX(安値!$E19:$CZ19,1,$BM19+1):INDEX(安値!$E19:$CZ19,1,$BN19+1)))</f>
        <v>7761</v>
      </c>
      <c r="BR19" s="500">
        <f>IF($BN19="","",AVERAGE(INDEX(終値!$E19:$CZ19,1,$BN19+1):INDEX(終値!$E19:$CZ19,1,$BN19+20))+2*STDEVP(INDEX(終値!$E19:$CZ19,1,$BN19+1):INDEX(終値!$E19:$CZ19,1,$BN19+20)))</f>
        <v>8803.8895307421099</v>
      </c>
      <c r="BS19" s="500">
        <f>IF($BM19="","",AVERAGE(INDEX(終値!$E19:$CZ19,1,$BM19+1):INDEX(終値!$E19:$CZ19,1,$BM19+20))+2*STDEVP(INDEX(終値!$E19:$CZ19,1,$BM19+1):INDEX(終値!$E19:$CZ19,1,$BM19+20)))</f>
        <v>8801.9251696423671</v>
      </c>
      <c r="BT19" s="497" t="str">
        <f>IFERROR(IF(AND($BD19&gt;=2,ABS($BG19-$BH19)/$BH19&lt;=BB設定!$B$12,$BI19&gt;=MAX($BH19,$BG19)*(1+BB設定!$B$13),終値!E19&gt;$BG19),IF(OR(終値!E19&gt;=$BI19,AND($BH19&lt;$BJ19,$BG19&gt;=$BK19)),"二番底W▲","二番底W形成"),IF(AND($BL19&gt;=2,ABS($BO19-$BP19)/$BP19&lt;=BB設定!$B$12,$BQ19&lt;=MIN($BP19,$BO19)*(1-BB設定!$B$13),終値!E19&lt;$BO19),IF(OR(終値!E19&lt;=$BQ19,AND($BP19&gt;$BR19,$BO19&lt;=$BS19)),"二番天井M▼","二番天井M形成"),"－")),"－")</f>
        <v>二番底W形成</v>
      </c>
    </row>
    <row r="20" spans="2:72">
      <c r="B20" s="500" t="str">
        <f>IF(終値!A20="","",IF(AND(安値!G20&lt;安値!F20,安値!G20&lt;安値!E20,安値!G20&lt;安値!H20,安値!G20&lt;安値!I20),2,""))</f>
        <v/>
      </c>
      <c r="C20" s="500" t="str">
        <f>IF(終値!A20="","",IF(AND(安値!H20&lt;安値!G20,安値!H20&lt;安値!F20,安値!H20&lt;安値!I20,安値!H20&lt;安値!J20),3,""))</f>
        <v/>
      </c>
      <c r="D20" s="500" t="str">
        <f>IF(終値!A20="","",IF(AND(安値!I20&lt;安値!H20,安値!I20&lt;安値!G20,安値!I20&lt;安値!J20,安値!I20&lt;安値!K20),4,""))</f>
        <v/>
      </c>
      <c r="E20" s="500" t="str">
        <f>IF(終値!A20="","",IF(AND(安値!J20&lt;安値!I20,安値!J20&lt;安値!H20,安値!J20&lt;安値!K20,安値!J20&lt;安値!L20),5,""))</f>
        <v/>
      </c>
      <c r="F20" s="500" t="str">
        <f>IF(終値!A20="","",IF(AND(安値!K20&lt;安値!J20,安値!K20&lt;安値!I20,安値!K20&lt;安値!L20,安値!K20&lt;安値!M20),6,""))</f>
        <v/>
      </c>
      <c r="G20" s="500" t="str">
        <f>IF(終値!A20="","",IF(AND(安値!L20&lt;安値!K20,安値!L20&lt;安値!J20,安値!L20&lt;安値!M20,安値!L20&lt;安値!N20),7,""))</f>
        <v/>
      </c>
      <c r="H20" s="500" t="str">
        <f>IF(終値!A20="","",IF(AND(安値!M20&lt;安値!L20,安値!M20&lt;安値!K20,安値!M20&lt;安値!N20,安値!M20&lt;安値!O20),8,""))</f>
        <v/>
      </c>
      <c r="I20" s="500" t="str">
        <f>IF(終値!A20="","",IF(AND(安値!N20&lt;安値!M20,安値!N20&lt;安値!L20,安値!N20&lt;安値!O20,安値!N20&lt;安値!P20),9,""))</f>
        <v/>
      </c>
      <c r="J20" s="500" t="str">
        <f>IF(終値!A20="","",IF(AND(安値!O20&lt;安値!N20,安値!O20&lt;安値!M20,安値!O20&lt;安値!P20,安値!O20&lt;安値!Q20),10,""))</f>
        <v/>
      </c>
      <c r="K20" s="500" t="str">
        <f>IF(終値!A20="","",IF(AND(安値!P20&lt;安値!O20,安値!P20&lt;安値!N20,安値!P20&lt;安値!Q20,安値!P20&lt;安値!R20),11,""))</f>
        <v/>
      </c>
      <c r="L20" s="500" t="str">
        <f>IF(終値!A20="","",IF(AND(安値!Q20&lt;安値!P20,安値!Q20&lt;安値!O20,安値!Q20&lt;安値!R20,安値!Q20&lt;安値!S20),12,""))</f>
        <v/>
      </c>
      <c r="M20" s="500">
        <f>IF(終値!A20="","",IF(AND(安値!R20&lt;安値!Q20,安値!R20&lt;安値!P20,安値!R20&lt;安値!S20,安値!R20&lt;安値!T20),13,""))</f>
        <v>13</v>
      </c>
      <c r="N20" s="500" t="str">
        <f>IF(終値!A20="","",IF(AND(安値!S20&lt;安値!R20,安値!S20&lt;安値!Q20,安値!S20&lt;安値!T20,安値!S20&lt;安値!U20),14,""))</f>
        <v/>
      </c>
      <c r="O20" s="500" t="str">
        <f>IF(終値!A20="","",IF(AND(安値!T20&lt;安値!S20,安値!T20&lt;安値!R20,安値!T20&lt;安値!U20,安値!T20&lt;安値!V20),15,""))</f>
        <v/>
      </c>
      <c r="P20" s="500" t="str">
        <f>IF(終値!A20="","",IF(AND(安値!U20&lt;安値!T20,安値!U20&lt;安値!S20,安値!U20&lt;安値!V20,安値!U20&lt;安値!W20),16,""))</f>
        <v/>
      </c>
      <c r="Q20" s="500" t="str">
        <f>IF(終値!A20="","",IF(AND(安値!V20&lt;安値!U20,安値!V20&lt;安値!T20,安値!V20&lt;安値!W20,安値!V20&lt;安値!X20),17,""))</f>
        <v/>
      </c>
      <c r="R20" s="500" t="str">
        <f>IF(終値!A20="","",IF(AND(安値!W20&lt;安値!V20,安値!W20&lt;安値!U20,安値!W20&lt;安値!X20,安値!W20&lt;安値!Y20),18,""))</f>
        <v/>
      </c>
      <c r="S20" s="500">
        <f>IF(終値!A20="","",IF(AND(安値!X20&lt;安値!W20,安値!X20&lt;安値!V20,安値!X20&lt;安値!Y20,安値!X20&lt;安値!Z20),19,""))</f>
        <v>19</v>
      </c>
      <c r="T20" s="500" t="str">
        <f>IF(終値!A20="","",IF(AND(安値!Y20&lt;安値!X20,安値!Y20&lt;安値!W20,安値!Y20&lt;安値!Z20,安値!Y20&lt;安値!AA20),20,""))</f>
        <v/>
      </c>
      <c r="U20" s="500" t="str">
        <f>IF(終値!A20="","",IF(AND(安値!Z20&lt;安値!Y20,安値!Z20&lt;安値!X20,安値!Z20&lt;安値!AA20,安値!Z20&lt;安値!AB20),21,""))</f>
        <v/>
      </c>
      <c r="V20" s="500" t="str">
        <f>IF(終値!A20="","",IF(AND(安値!AA20&lt;安値!Z20,安値!AA20&lt;安値!Y20,安値!AA20&lt;安値!AB20,安値!AA20&lt;安値!AC20),22,""))</f>
        <v/>
      </c>
      <c r="W20" s="500" t="str">
        <f>IF(終値!A20="","",IF(AND(安値!AB20&lt;安値!AA20,安値!AB20&lt;安値!Z20,安値!AB20&lt;安値!AC20,安値!AB20&lt;安値!AD20),23,""))</f>
        <v/>
      </c>
      <c r="X20" s="500" t="str">
        <f>IF(終値!A20="","",IF(AND(安値!AC20&lt;安値!AB20,安値!AC20&lt;安値!AA20,安値!AC20&lt;安値!AD20,安値!AC20&lt;安値!AE20),24,""))</f>
        <v/>
      </c>
      <c r="Y20" s="500" t="str">
        <f>IF(終値!A20="","",IF(AND(安値!AD20&lt;安値!AC20,安値!AD20&lt;安値!AB20,安値!AD20&lt;安値!AE20,安値!AD20&lt;安値!AF20),25,""))</f>
        <v/>
      </c>
      <c r="Z20" s="500" t="str">
        <f>IF(終値!A20="","",IF(AND(安値!AE20&lt;安値!AD20,安値!AE20&lt;安値!AC20,安値!AE20&lt;安値!AF20,安値!AE20&lt;安値!AG20),26,""))</f>
        <v/>
      </c>
      <c r="AA20" s="500">
        <f>IF(終値!A20="","",IF(AND(安値!AF20&lt;安値!AE20,安値!AF20&lt;安値!AD20,安値!AF20&lt;安値!AG20,安値!AF20&lt;安値!AH20),27,""))</f>
        <v>27</v>
      </c>
      <c r="AB20" s="500" t="str">
        <f>IF(終値!A20="","",IF(AND(安値!AG20&lt;安値!AF20,安値!AG20&lt;安値!AE20,安値!AG20&lt;安値!AH20,安値!AG20&lt;安値!AI20),28,""))</f>
        <v/>
      </c>
      <c r="AC20" s="500" t="str">
        <f>IF(終値!A20="","",IF(AND(高値!G20&gt;高値!F20,高値!G20&gt;高値!E20,高値!G20&gt;高値!H20,高値!G20&gt;高値!I20),2,""))</f>
        <v/>
      </c>
      <c r="AD20" s="500" t="str">
        <f>IF(終値!A20="","",IF(AND(高値!H20&gt;高値!G20,高値!H20&gt;高値!F20,高値!H20&gt;高値!I20,高値!H20&gt;高値!J20),3,""))</f>
        <v/>
      </c>
      <c r="AE20" s="500" t="str">
        <f>IF(終値!A20="","",IF(AND(高値!I20&gt;高値!H20,高値!I20&gt;高値!G20,高値!I20&gt;高値!J20,高値!I20&gt;高値!K20),4,""))</f>
        <v/>
      </c>
      <c r="AF20" s="500" t="str">
        <f>IF(終値!A20="","",IF(AND(高値!J20&gt;高値!I20,高値!J20&gt;高値!H20,高値!J20&gt;高値!K20,高値!J20&gt;高値!L20),5,""))</f>
        <v/>
      </c>
      <c r="AG20" s="500" t="str">
        <f>IF(終値!A20="","",IF(AND(高値!K20&gt;高値!J20,高値!K20&gt;高値!I20,高値!K20&gt;高値!L20,高値!K20&gt;高値!M20),6,""))</f>
        <v/>
      </c>
      <c r="AH20" s="500" t="str">
        <f>IF(終値!A20="","",IF(AND(高値!L20&gt;高値!K20,高値!L20&gt;高値!J20,高値!L20&gt;高値!M20,高値!L20&gt;高値!N20),7,""))</f>
        <v/>
      </c>
      <c r="AI20" s="500">
        <f>IF(終値!A20="","",IF(AND(高値!M20&gt;高値!L20,高値!M20&gt;高値!K20,高値!M20&gt;高値!N20,高値!M20&gt;高値!O20),8,""))</f>
        <v>8</v>
      </c>
      <c r="AJ20" s="500" t="str">
        <f>IF(終値!A20="","",IF(AND(高値!N20&gt;高値!M20,高値!N20&gt;高値!L20,高値!N20&gt;高値!O20,高値!N20&gt;高値!P20),9,""))</f>
        <v/>
      </c>
      <c r="AK20" s="500" t="str">
        <f>IF(終値!A20="","",IF(AND(高値!O20&gt;高値!N20,高値!O20&gt;高値!M20,高値!O20&gt;高値!P20,高値!O20&gt;高値!Q20),10,""))</f>
        <v/>
      </c>
      <c r="AL20" s="500">
        <f>IF(終値!A20="","",IF(AND(高値!P20&gt;高値!O20,高値!P20&gt;高値!N20,高値!P20&gt;高値!Q20,高値!P20&gt;高値!R20),11,""))</f>
        <v>11</v>
      </c>
      <c r="AM20" s="500" t="str">
        <f>IF(終値!A20="","",IF(AND(高値!Q20&gt;高値!P20,高値!Q20&gt;高値!O20,高値!Q20&gt;高値!R20,高値!Q20&gt;高値!S20),12,""))</f>
        <v/>
      </c>
      <c r="AN20" s="500" t="str">
        <f>IF(終値!A20="","",IF(AND(高値!R20&gt;高値!Q20,高値!R20&gt;高値!P20,高値!R20&gt;高値!S20,高値!R20&gt;高値!T20),13,""))</f>
        <v/>
      </c>
      <c r="AO20" s="500">
        <f>IF(終値!A20="","",IF(AND(高値!S20&gt;高値!R20,高値!S20&gt;高値!Q20,高値!S20&gt;高値!T20,高値!S20&gt;高値!U20),14,""))</f>
        <v>14</v>
      </c>
      <c r="AP20" s="500" t="str">
        <f>IF(終値!A20="","",IF(AND(高値!T20&gt;高値!S20,高値!T20&gt;高値!R20,高値!T20&gt;高値!U20,高値!T20&gt;高値!V20),15,""))</f>
        <v/>
      </c>
      <c r="AQ20" s="500" t="str">
        <f>IF(終値!A20="","",IF(AND(高値!U20&gt;高値!T20,高値!U20&gt;高値!S20,高値!U20&gt;高値!V20,高値!U20&gt;高値!W20),16,""))</f>
        <v/>
      </c>
      <c r="AR20" s="500" t="str">
        <f>IF(終値!A20="","",IF(AND(高値!V20&gt;高値!U20,高値!V20&gt;高値!T20,高値!V20&gt;高値!W20,高値!V20&gt;高値!X20),17,""))</f>
        <v/>
      </c>
      <c r="AS20" s="500" t="str">
        <f>IF(終値!A20="","",IF(AND(高値!W20&gt;高値!V20,高値!W20&gt;高値!U20,高値!W20&gt;高値!X20,高値!W20&gt;高値!Y20),18,""))</f>
        <v/>
      </c>
      <c r="AT20" s="500" t="str">
        <f>IF(終値!A20="","",IF(AND(高値!X20&gt;高値!W20,高値!X20&gt;高値!V20,高値!X20&gt;高値!Y20,高値!X20&gt;高値!Z20),19,""))</f>
        <v/>
      </c>
      <c r="AU20" s="500" t="str">
        <f>IF(終値!A20="","",IF(AND(高値!Y20&gt;高値!X20,高値!Y20&gt;高値!W20,高値!Y20&gt;高値!Z20,高値!Y20&gt;高値!AA20),20,""))</f>
        <v/>
      </c>
      <c r="AV20" s="500" t="str">
        <f>IF(終値!A20="","",IF(AND(高値!Z20&gt;高値!Y20,高値!Z20&gt;高値!X20,高値!Z20&gt;高値!AA20,高値!Z20&gt;高値!AB20),21,""))</f>
        <v/>
      </c>
      <c r="AW20" s="500">
        <f>IF(終値!A20="","",IF(AND(高値!AA20&gt;高値!Z20,高値!AA20&gt;高値!Y20,高値!AA20&gt;高値!AB20,高値!AA20&gt;高値!AC20),22,""))</f>
        <v>22</v>
      </c>
      <c r="AX20" s="500" t="str">
        <f>IF(終値!A20="","",IF(AND(高値!AB20&gt;高値!AA20,高値!AB20&gt;高値!Z20,高値!AB20&gt;高値!AC20,高値!AB20&gt;高値!AD20),23,""))</f>
        <v/>
      </c>
      <c r="AY20" s="500" t="str">
        <f>IF(終値!A20="","",IF(AND(高値!AC20&gt;高値!AB20,高値!AC20&gt;高値!AA20,高値!AC20&gt;高値!AD20,高値!AC20&gt;高値!AE20),24,""))</f>
        <v/>
      </c>
      <c r="AZ20" s="500" t="str">
        <f>IF(終値!A20="","",IF(AND(高値!AD20&gt;高値!AC20,高値!AD20&gt;高値!AB20,高値!AD20&gt;高値!AE20,高値!AD20&gt;高値!AF20),25,""))</f>
        <v/>
      </c>
      <c r="BA20" s="500" t="str">
        <f>IF(終値!A20="","",IF(AND(高値!AE20&gt;高値!AD20,高値!AE20&gt;高値!AC20,高値!AE20&gt;高値!AF20,高値!AE20&gt;高値!AG20),26,""))</f>
        <v/>
      </c>
      <c r="BB20" s="500" t="str">
        <f>IF(終値!A20="","",IF(AND(高値!AF20&gt;高値!AE20,高値!AF20&gt;高値!AD20,高値!AF20&gt;高値!AG20,高値!AF20&gt;高値!AH20),27,""))</f>
        <v/>
      </c>
      <c r="BC20" s="500" t="str">
        <f>IF(終値!A20="","",IF(AND(高値!AG20&gt;高値!AF20,高値!AG20&gt;高値!AE20,高値!AG20&gt;高値!AH20,高値!AG20&gt;高値!AI20),28,""))</f>
        <v/>
      </c>
      <c r="BD20" s="500">
        <f t="shared" si="0"/>
        <v>3</v>
      </c>
      <c r="BE20" s="500">
        <f t="shared" si="1"/>
        <v>13</v>
      </c>
      <c r="BF20" s="500">
        <f t="shared" si="2"/>
        <v>19</v>
      </c>
      <c r="BG20" s="500">
        <f>IF($BE20="","",INDEX(安値!$E20:$CZ20,1,$BE20+1))</f>
        <v>2222</v>
      </c>
      <c r="BH20" s="500">
        <f>IF($BF20="","",INDEX(安値!$E20:$CZ20,1,$BF20+1))</f>
        <v>2203</v>
      </c>
      <c r="BI20" s="500">
        <f>IF($BF20="","",MAX(INDEX(高値!$E20:$CZ20,1,$BE20+1):INDEX(高値!$E20:$CZ20,1,$BF20+1)))</f>
        <v>2324</v>
      </c>
      <c r="BJ20" s="500">
        <f>IF($BF20="","",AVERAGE(INDEX(終値!$E20:$CZ20,1,$BF20+1):INDEX(終値!$E20:$CZ20,1,$BF20+20))-2*STDEVP(INDEX(終値!$E20:$CZ20,1,$BF20+1):INDEX(終値!$E20:$CZ20,1,$BF20+20)))</f>
        <v>2122.4826951603732</v>
      </c>
      <c r="BK20" s="500">
        <f>IF($BE20="","",AVERAGE(INDEX(終値!$E20:$CZ20,1,$BE20+1):INDEX(終値!$E20:$CZ20,1,$BE20+20))-2*STDEVP(INDEX(終値!$E20:$CZ20,1,$BE20+1):INDEX(終値!$E20:$CZ20,1,$BE20+20)))</f>
        <v>2131.7156621353261</v>
      </c>
      <c r="BL20" s="500">
        <f t="shared" si="3"/>
        <v>4</v>
      </c>
      <c r="BM20" s="500">
        <f t="shared" si="4"/>
        <v>8</v>
      </c>
      <c r="BN20" s="500">
        <f t="shared" si="5"/>
        <v>11</v>
      </c>
      <c r="BO20" s="500">
        <f>IF($BM20="","",INDEX(高値!$E20:$CZ20,1,$BM20+1))</f>
        <v>2416</v>
      </c>
      <c r="BP20" s="500">
        <f>IF($BN20="","",INDEX(高値!$E20:$CZ20,1,$BN20+1))</f>
        <v>2349</v>
      </c>
      <c r="BQ20" s="500">
        <f>IF($BN20="","",MIN(INDEX(安値!$E20:$CZ20,1,$BM20+1):INDEX(安値!$E20:$CZ20,1,$BN20+1)))</f>
        <v>2296</v>
      </c>
      <c r="BR20" s="500">
        <f>IF($BN20="","",AVERAGE(INDEX(終値!$E20:$CZ20,1,$BN20+1):INDEX(終値!$E20:$CZ20,1,$BN20+20))+2*STDEVP(INDEX(終値!$E20:$CZ20,1,$BN20+1):INDEX(終値!$E20:$CZ20,1,$BN20+20)))</f>
        <v>2358.3149270556787</v>
      </c>
      <c r="BS20" s="500">
        <f>IF($BM20="","",AVERAGE(INDEX(終値!$E20:$CZ20,1,$BM20+1):INDEX(終値!$E20:$CZ20,1,$BM20+20))+2*STDEVP(INDEX(終値!$E20:$CZ20,1,$BM20+1):INDEX(終値!$E20:$CZ20,1,$BM20+20)))</f>
        <v>2392.6802760108699</v>
      </c>
      <c r="BT20" s="497" t="str">
        <f>IFERROR(IF(AND($BD20&gt;=2,ABS($BG20-$BH20)/$BH20&lt;=BB設定!$B$12,$BI20&gt;=MAX($BH20,$BG20)*(1+BB設定!$B$13),終値!E20&gt;$BG20),IF(OR(終値!E20&gt;=$BI20,AND($BH20&lt;$BJ20,$BG20&gt;=$BK20)),"二番底W▲","二番底W形成"),IF(AND($BL20&gt;=2,ABS($BO20-$BP20)/$BP20&lt;=BB設定!$B$12,$BQ20&lt;=MIN($BP20,$BO20)*(1-BB設定!$B$13),終値!E20&lt;$BO20),IF(OR(終値!E20&lt;=$BQ20,AND($BP20&gt;$BR20,$BO20&lt;=$BS20)),"二番天井M▼","二番天井M形成"),"－")),"－")</f>
        <v>二番底W▲</v>
      </c>
    </row>
    <row r="21" spans="2:72">
      <c r="B21" s="500">
        <f>IF(終値!A21="","",IF(AND(安値!G21&lt;安値!F21,安値!G21&lt;安値!E21,安値!G21&lt;安値!H21,安値!G21&lt;安値!I21),2,""))</f>
        <v>2</v>
      </c>
      <c r="C21" s="500" t="str">
        <f>IF(終値!A21="","",IF(AND(安値!H21&lt;安値!G21,安値!H21&lt;安値!F21,安値!H21&lt;安値!I21,安値!H21&lt;安値!J21),3,""))</f>
        <v/>
      </c>
      <c r="D21" s="500" t="str">
        <f>IF(終値!A21="","",IF(AND(安値!I21&lt;安値!H21,安値!I21&lt;安値!G21,安値!I21&lt;安値!J21,安値!I21&lt;安値!K21),4,""))</f>
        <v/>
      </c>
      <c r="E21" s="500" t="str">
        <f>IF(終値!A21="","",IF(AND(安値!J21&lt;安値!I21,安値!J21&lt;安値!H21,安値!J21&lt;安値!K21,安値!J21&lt;安値!L21),5,""))</f>
        <v/>
      </c>
      <c r="F21" s="500" t="str">
        <f>IF(終値!A21="","",IF(AND(安値!K21&lt;安値!J21,安値!K21&lt;安値!I21,安値!K21&lt;安値!L21,安値!K21&lt;安値!M21),6,""))</f>
        <v/>
      </c>
      <c r="G21" s="500" t="str">
        <f>IF(終値!A21="","",IF(AND(安値!L21&lt;安値!K21,安値!L21&lt;安値!J21,安値!L21&lt;安値!M21,安値!L21&lt;安値!N21),7,""))</f>
        <v/>
      </c>
      <c r="H21" s="500" t="str">
        <f>IF(終値!A21="","",IF(AND(安値!M21&lt;安値!L21,安値!M21&lt;安値!K21,安値!M21&lt;安値!N21,安値!M21&lt;安値!O21),8,""))</f>
        <v/>
      </c>
      <c r="I21" s="500" t="str">
        <f>IF(終値!A21="","",IF(AND(安値!N21&lt;安値!M21,安値!N21&lt;安値!L21,安値!N21&lt;安値!O21,安値!N21&lt;安値!P21),9,""))</f>
        <v/>
      </c>
      <c r="J21" s="500" t="str">
        <f>IF(終値!A21="","",IF(AND(安値!O21&lt;安値!N21,安値!O21&lt;安値!M21,安値!O21&lt;安値!P21,安値!O21&lt;安値!Q21),10,""))</f>
        <v/>
      </c>
      <c r="K21" s="500" t="str">
        <f>IF(終値!A21="","",IF(AND(安値!P21&lt;安値!O21,安値!P21&lt;安値!N21,安値!P21&lt;安値!Q21,安値!P21&lt;安値!R21),11,""))</f>
        <v/>
      </c>
      <c r="L21" s="500" t="str">
        <f>IF(終値!A21="","",IF(AND(安値!Q21&lt;安値!P21,安値!Q21&lt;安値!O21,安値!Q21&lt;安値!R21,安値!Q21&lt;安値!S21),12,""))</f>
        <v/>
      </c>
      <c r="M21" s="500">
        <f>IF(終値!A21="","",IF(AND(安値!R21&lt;安値!Q21,安値!R21&lt;安値!P21,安値!R21&lt;安値!S21,安値!R21&lt;安値!T21),13,""))</f>
        <v>13</v>
      </c>
      <c r="N21" s="500" t="str">
        <f>IF(終値!A21="","",IF(AND(安値!S21&lt;安値!R21,安値!S21&lt;安値!Q21,安値!S21&lt;安値!T21,安値!S21&lt;安値!U21),14,""))</f>
        <v/>
      </c>
      <c r="O21" s="500" t="str">
        <f>IF(終値!A21="","",IF(AND(安値!T21&lt;安値!S21,安値!T21&lt;安値!R21,安値!T21&lt;安値!U21,安値!T21&lt;安値!V21),15,""))</f>
        <v/>
      </c>
      <c r="P21" s="500">
        <f>IF(終値!A21="","",IF(AND(安値!U21&lt;安値!T21,安値!U21&lt;安値!S21,安値!U21&lt;安値!V21,安値!U21&lt;安値!W21),16,""))</f>
        <v>16</v>
      </c>
      <c r="Q21" s="500" t="str">
        <f>IF(終値!A21="","",IF(AND(安値!V21&lt;安値!U21,安値!V21&lt;安値!T21,安値!V21&lt;安値!W21,安値!V21&lt;安値!X21),17,""))</f>
        <v/>
      </c>
      <c r="R21" s="500" t="str">
        <f>IF(終値!A21="","",IF(AND(安値!W21&lt;安値!V21,安値!W21&lt;安値!U21,安値!W21&lt;安値!X21,安値!W21&lt;安値!Y21),18,""))</f>
        <v/>
      </c>
      <c r="S21" s="500" t="str">
        <f>IF(終値!A21="","",IF(AND(安値!X21&lt;安値!W21,安値!X21&lt;安値!V21,安値!X21&lt;安値!Y21,安値!X21&lt;安値!Z21),19,""))</f>
        <v/>
      </c>
      <c r="T21" s="500" t="str">
        <f>IF(終値!A21="","",IF(AND(安値!Y21&lt;安値!X21,安値!Y21&lt;安値!W21,安値!Y21&lt;安値!Z21,安値!Y21&lt;安値!AA21),20,""))</f>
        <v/>
      </c>
      <c r="U21" s="500" t="str">
        <f>IF(終値!A21="","",IF(AND(安値!Z21&lt;安値!Y21,安値!Z21&lt;安値!X21,安値!Z21&lt;安値!AA21,安値!Z21&lt;安値!AB21),21,""))</f>
        <v/>
      </c>
      <c r="V21" s="500" t="str">
        <f>IF(終値!A21="","",IF(AND(安値!AA21&lt;安値!Z21,安値!AA21&lt;安値!Y21,安値!AA21&lt;安値!AB21,安値!AA21&lt;安値!AC21),22,""))</f>
        <v/>
      </c>
      <c r="W21" s="500">
        <f>IF(終値!A21="","",IF(AND(安値!AB21&lt;安値!AA21,安値!AB21&lt;安値!Z21,安値!AB21&lt;安値!AC21,安値!AB21&lt;安値!AD21),23,""))</f>
        <v>23</v>
      </c>
      <c r="X21" s="500" t="str">
        <f>IF(終値!A21="","",IF(AND(安値!AC21&lt;安値!AB21,安値!AC21&lt;安値!AA21,安値!AC21&lt;安値!AD21,安値!AC21&lt;安値!AE21),24,""))</f>
        <v/>
      </c>
      <c r="Y21" s="500" t="str">
        <f>IF(終値!A21="","",IF(AND(安値!AD21&lt;安値!AC21,安値!AD21&lt;安値!AB21,安値!AD21&lt;安値!AE21,安値!AD21&lt;安値!AF21),25,""))</f>
        <v/>
      </c>
      <c r="Z21" s="500" t="str">
        <f>IF(終値!A21="","",IF(AND(安値!AE21&lt;安値!AD21,安値!AE21&lt;安値!AC21,安値!AE21&lt;安値!AF21,安値!AE21&lt;安値!AG21),26,""))</f>
        <v/>
      </c>
      <c r="AA21" s="500" t="str">
        <f>IF(終値!A21="","",IF(AND(安値!AF21&lt;安値!AE21,安値!AF21&lt;安値!AD21,安値!AF21&lt;安値!AG21,安値!AF21&lt;安値!AH21),27,""))</f>
        <v/>
      </c>
      <c r="AB21" s="500" t="str">
        <f>IF(終値!A21="","",IF(AND(安値!AG21&lt;安値!AF21,安値!AG21&lt;安値!AE21,安値!AG21&lt;安値!AH21,安値!AG21&lt;安値!AI21),28,""))</f>
        <v/>
      </c>
      <c r="AC21" s="500" t="str">
        <f>IF(終値!A21="","",IF(AND(高値!G21&gt;高値!F21,高値!G21&gt;高値!E21,高値!G21&gt;高値!H21,高値!G21&gt;高値!I21),2,""))</f>
        <v/>
      </c>
      <c r="AD21" s="500" t="str">
        <f>IF(終値!A21="","",IF(AND(高値!H21&gt;高値!G21,高値!H21&gt;高値!F21,高値!H21&gt;高値!I21,高値!H21&gt;高値!J21),3,""))</f>
        <v/>
      </c>
      <c r="AE21" s="500">
        <f>IF(終値!A21="","",IF(AND(高値!I21&gt;高値!H21,高値!I21&gt;高値!G21,高値!I21&gt;高値!J21,高値!I21&gt;高値!K21),4,""))</f>
        <v>4</v>
      </c>
      <c r="AF21" s="500" t="str">
        <f>IF(終値!A21="","",IF(AND(高値!J21&gt;高値!I21,高値!J21&gt;高値!H21,高値!J21&gt;高値!K21,高値!J21&gt;高値!L21),5,""))</f>
        <v/>
      </c>
      <c r="AG21" s="500" t="str">
        <f>IF(終値!A21="","",IF(AND(高値!K21&gt;高値!J21,高値!K21&gt;高値!I21,高値!K21&gt;高値!L21,高値!K21&gt;高値!M21),6,""))</f>
        <v/>
      </c>
      <c r="AH21" s="500" t="str">
        <f>IF(終値!A21="","",IF(AND(高値!L21&gt;高値!K21,高値!L21&gt;高値!J21,高値!L21&gt;高値!M21,高値!L21&gt;高値!N21),7,""))</f>
        <v/>
      </c>
      <c r="AI21" s="500" t="str">
        <f>IF(終値!A21="","",IF(AND(高値!M21&gt;高値!L21,高値!M21&gt;高値!K21,高値!M21&gt;高値!N21,高値!M21&gt;高値!O21),8,""))</f>
        <v/>
      </c>
      <c r="AJ21" s="500" t="str">
        <f>IF(終値!A21="","",IF(AND(高値!N21&gt;高値!M21,高値!N21&gt;高値!L21,高値!N21&gt;高値!O21,高値!N21&gt;高値!P21),9,""))</f>
        <v/>
      </c>
      <c r="AK21" s="500" t="str">
        <f>IF(終値!A21="","",IF(AND(高値!O21&gt;高値!N21,高値!O21&gt;高値!M21,高値!O21&gt;高値!P21,高値!O21&gt;高値!Q21),10,""))</f>
        <v/>
      </c>
      <c r="AL21" s="500">
        <f>IF(終値!A21="","",IF(AND(高値!P21&gt;高値!O21,高値!P21&gt;高値!N21,高値!P21&gt;高値!Q21,高値!P21&gt;高値!R21),11,""))</f>
        <v>11</v>
      </c>
      <c r="AM21" s="500" t="str">
        <f>IF(終値!A21="","",IF(AND(高値!Q21&gt;高値!P21,高値!Q21&gt;高値!O21,高値!Q21&gt;高値!R21,高値!Q21&gt;高値!S21),12,""))</f>
        <v/>
      </c>
      <c r="AN21" s="500" t="str">
        <f>IF(終値!A21="","",IF(AND(高値!R21&gt;高値!Q21,高値!R21&gt;高値!P21,高値!R21&gt;高値!S21,高値!R21&gt;高値!T21),13,""))</f>
        <v/>
      </c>
      <c r="AO21" s="500" t="str">
        <f>IF(終値!A21="","",IF(AND(高値!S21&gt;高値!R21,高値!S21&gt;高値!Q21,高値!S21&gt;高値!T21,高値!S21&gt;高値!U21),14,""))</f>
        <v/>
      </c>
      <c r="AP21" s="500" t="str">
        <f>IF(終値!A21="","",IF(AND(高値!T21&gt;高値!S21,高値!T21&gt;高値!R21,高値!T21&gt;高値!U21,高値!T21&gt;高値!V21),15,""))</f>
        <v/>
      </c>
      <c r="AQ21" s="500" t="str">
        <f>IF(終値!A21="","",IF(AND(高値!U21&gt;高値!T21,高値!U21&gt;高値!S21,高値!U21&gt;高値!V21,高値!U21&gt;高値!W21),16,""))</f>
        <v/>
      </c>
      <c r="AR21" s="500" t="str">
        <f>IF(終値!A21="","",IF(AND(高値!V21&gt;高値!U21,高値!V21&gt;高値!T21,高値!V21&gt;高値!W21,高値!V21&gt;高値!X21),17,""))</f>
        <v/>
      </c>
      <c r="AS21" s="500" t="str">
        <f>IF(終値!A21="","",IF(AND(高値!W21&gt;高値!V21,高値!W21&gt;高値!U21,高値!W21&gt;高値!X21,高値!W21&gt;高値!Y21),18,""))</f>
        <v/>
      </c>
      <c r="AT21" s="500" t="str">
        <f>IF(終値!A21="","",IF(AND(高値!X21&gt;高値!W21,高値!X21&gt;高値!V21,高値!X21&gt;高値!Y21,高値!X21&gt;高値!Z21),19,""))</f>
        <v/>
      </c>
      <c r="AU21" s="500" t="str">
        <f>IF(終値!A21="","",IF(AND(高値!Y21&gt;高値!X21,高値!Y21&gt;高値!W21,高値!Y21&gt;高値!Z21,高値!Y21&gt;高値!AA21),20,""))</f>
        <v/>
      </c>
      <c r="AV21" s="500" t="str">
        <f>IF(終値!A21="","",IF(AND(高値!Z21&gt;高値!Y21,高値!Z21&gt;高値!X21,高値!Z21&gt;高値!AA21,高値!Z21&gt;高値!AB21),21,""))</f>
        <v/>
      </c>
      <c r="AW21" s="500">
        <f>IF(終値!A21="","",IF(AND(高値!AA21&gt;高値!Z21,高値!AA21&gt;高値!Y21,高値!AA21&gt;高値!AB21,高値!AA21&gt;高値!AC21),22,""))</f>
        <v>22</v>
      </c>
      <c r="AX21" s="500" t="str">
        <f>IF(終値!A21="","",IF(AND(高値!AB21&gt;高値!AA21,高値!AB21&gt;高値!Z21,高値!AB21&gt;高値!AC21,高値!AB21&gt;高値!AD21),23,""))</f>
        <v/>
      </c>
      <c r="AY21" s="500" t="str">
        <f>IF(終値!A21="","",IF(AND(高値!AC21&gt;高値!AB21,高値!AC21&gt;高値!AA21,高値!AC21&gt;高値!AD21,高値!AC21&gt;高値!AE21),24,""))</f>
        <v/>
      </c>
      <c r="AZ21" s="500">
        <f>IF(終値!A21="","",IF(AND(高値!AD21&gt;高値!AC21,高値!AD21&gt;高値!AB21,高値!AD21&gt;高値!AE21,高値!AD21&gt;高値!AF21),25,""))</f>
        <v>25</v>
      </c>
      <c r="BA21" s="500" t="str">
        <f>IF(終値!A21="","",IF(AND(高値!AE21&gt;高値!AD21,高値!AE21&gt;高値!AC21,高値!AE21&gt;高値!AF21,高値!AE21&gt;高値!AG21),26,""))</f>
        <v/>
      </c>
      <c r="BB21" s="500" t="str">
        <f>IF(終値!A21="","",IF(AND(高値!AF21&gt;高値!AE21,高値!AF21&gt;高値!AD21,高値!AF21&gt;高値!AG21,高値!AF21&gt;高値!AH21),27,""))</f>
        <v/>
      </c>
      <c r="BC21" s="500" t="str">
        <f>IF(終値!A21="","",IF(AND(高値!AG21&gt;高値!AF21,高値!AG21&gt;高値!AE21,高値!AG21&gt;高値!AH21,高値!AG21&gt;高値!AI21),28,""))</f>
        <v/>
      </c>
      <c r="BD21" s="500">
        <f t="shared" si="0"/>
        <v>4</v>
      </c>
      <c r="BE21" s="500">
        <f t="shared" si="1"/>
        <v>2</v>
      </c>
      <c r="BF21" s="500">
        <f t="shared" si="2"/>
        <v>13</v>
      </c>
      <c r="BG21" s="500">
        <f>IF($BE21="","",INDEX(安値!$E21:$CZ21,1,$BE21+1))</f>
        <v>6095</v>
      </c>
      <c r="BH21" s="500">
        <f>IF($BF21="","",INDEX(安値!$E21:$CZ21,1,$BF21+1))</f>
        <v>7229</v>
      </c>
      <c r="BI21" s="500">
        <f>IF($BF21="","",MAX(INDEX(高値!$E21:$CZ21,1,$BE21+1):INDEX(高値!$E21:$CZ21,1,$BF21+1)))</f>
        <v>7809</v>
      </c>
      <c r="BJ21" s="500">
        <f>IF($BF21="","",AVERAGE(INDEX(終値!$E21:$CZ21,1,$BF21+1):INDEX(終値!$E21:$CZ21,1,$BF21+20))-2*STDEVP(INDEX(終値!$E21:$CZ21,1,$BF21+1):INDEX(終値!$E21:$CZ21,1,$BF21+20)))</f>
        <v>7494.6529262992472</v>
      </c>
      <c r="BK21" s="500">
        <f>IF($BE21="","",AVERAGE(INDEX(終値!$E21:$CZ21,1,$BE21+1):INDEX(終値!$E21:$CZ21,1,$BE21+20))-2*STDEVP(INDEX(終値!$E21:$CZ21,1,$BE21+1):INDEX(終値!$E21:$CZ21,1,$BE21+20)))</f>
        <v>6227.1636457608956</v>
      </c>
      <c r="BL21" s="500">
        <f t="shared" si="3"/>
        <v>4</v>
      </c>
      <c r="BM21" s="500">
        <f t="shared" si="4"/>
        <v>4</v>
      </c>
      <c r="BN21" s="500">
        <f t="shared" si="5"/>
        <v>11</v>
      </c>
      <c r="BO21" s="500">
        <f>IF($BM21="","",INDEX(高値!$E21:$CZ21,1,$BM21+1))</f>
        <v>7210</v>
      </c>
      <c r="BP21" s="500">
        <f>IF($BN21="","",INDEX(高値!$E21:$CZ21,1,$BN21+1))</f>
        <v>7809</v>
      </c>
      <c r="BQ21" s="500">
        <f>IF($BN21="","",MIN(INDEX(安値!$E21:$CZ21,1,$BM21+1):INDEX(安値!$E21:$CZ21,1,$BN21+1)))</f>
        <v>6562</v>
      </c>
      <c r="BR21" s="500">
        <f>IF($BN21="","",AVERAGE(INDEX(終値!$E21:$CZ21,1,$BN21+1):INDEX(終値!$E21:$CZ21,1,$BN21+20))+2*STDEVP(INDEX(終値!$E21:$CZ21,1,$BN21+1):INDEX(終値!$E21:$CZ21,1,$BN21+20)))</f>
        <v>9001.3648305825591</v>
      </c>
      <c r="BS21" s="500">
        <f>IF($BM21="","",AVERAGE(INDEX(終値!$E21:$CZ21,1,$BM21+1):INDEX(終値!$E21:$CZ21,1,$BM21+20))+2*STDEVP(INDEX(終値!$E21:$CZ21,1,$BM21+1):INDEX(終値!$E21:$CZ21,1,$BM21+20)))</f>
        <v>8782.1940965215072</v>
      </c>
      <c r="BT21" s="497" t="str">
        <f>IFERROR(IF(AND($BD21&gt;=2,ABS($BG21-$BH21)/$BH21&lt;=BB設定!$B$12,$BI21&gt;=MAX($BH21,$BG21)*(1+BB設定!$B$13),終値!E21&gt;$BG21),IF(OR(終値!E21&gt;=$BI21,AND($BH21&lt;$BJ21,$BG21&gt;=$BK21)),"二番底W▲","二番底W形成"),IF(AND($BL21&gt;=2,ABS($BO21-$BP21)/$BP21&lt;=BB設定!$B$12,$BQ21&lt;=MIN($BP21,$BO21)*(1-BB設定!$B$13),終値!E21&lt;$BO21),IF(OR(終値!E21&lt;=$BQ21,AND($BP21&gt;$BR21,$BO21&lt;=$BS21)),"二番天井M▼","二番天井M形成"),"－")),"－")</f>
        <v>－</v>
      </c>
    </row>
    <row r="22" spans="2:72">
      <c r="B22" s="500" t="str">
        <f>IF(終値!A22="","",IF(AND(安値!G22&lt;安値!F22,安値!G22&lt;安値!E22,安値!G22&lt;安値!H22,安値!G22&lt;安値!I22),2,""))</f>
        <v/>
      </c>
      <c r="C22" s="500">
        <f>IF(終値!A22="","",IF(AND(安値!H22&lt;安値!G22,安値!H22&lt;安値!F22,安値!H22&lt;安値!I22,安値!H22&lt;安値!J22),3,""))</f>
        <v>3</v>
      </c>
      <c r="D22" s="500" t="str">
        <f>IF(終値!A22="","",IF(AND(安値!I22&lt;安値!H22,安値!I22&lt;安値!G22,安値!I22&lt;安値!J22,安値!I22&lt;安値!K22),4,""))</f>
        <v/>
      </c>
      <c r="E22" s="500" t="str">
        <f>IF(終値!A22="","",IF(AND(安値!J22&lt;安値!I22,安値!J22&lt;安値!H22,安値!J22&lt;安値!K22,安値!J22&lt;安値!L22),5,""))</f>
        <v/>
      </c>
      <c r="F22" s="500" t="str">
        <f>IF(終値!A22="","",IF(AND(安値!K22&lt;安値!J22,安値!K22&lt;安値!I22,安値!K22&lt;安値!L22,安値!K22&lt;安値!M22),6,""))</f>
        <v/>
      </c>
      <c r="G22" s="500" t="str">
        <f>IF(終値!A22="","",IF(AND(安値!L22&lt;安値!K22,安値!L22&lt;安値!J22,安値!L22&lt;安値!M22,安値!L22&lt;安値!N22),7,""))</f>
        <v/>
      </c>
      <c r="H22" s="500" t="str">
        <f>IF(終値!A22="","",IF(AND(安値!M22&lt;安値!L22,安値!M22&lt;安値!K22,安値!M22&lt;安値!N22,安値!M22&lt;安値!O22),8,""))</f>
        <v/>
      </c>
      <c r="I22" s="500" t="str">
        <f>IF(終値!A22="","",IF(AND(安値!N22&lt;安値!M22,安値!N22&lt;安値!L22,安値!N22&lt;安値!O22,安値!N22&lt;安値!P22),9,""))</f>
        <v/>
      </c>
      <c r="J22" s="500" t="str">
        <f>IF(終値!A22="","",IF(AND(安値!O22&lt;安値!N22,安値!O22&lt;安値!M22,安値!O22&lt;安値!P22,安値!O22&lt;安値!Q22),10,""))</f>
        <v/>
      </c>
      <c r="K22" s="500" t="str">
        <f>IF(終値!A22="","",IF(AND(安値!P22&lt;安値!O22,安値!P22&lt;安値!N22,安値!P22&lt;安値!Q22,安値!P22&lt;安値!R22),11,""))</f>
        <v/>
      </c>
      <c r="L22" s="500" t="str">
        <f>IF(終値!A22="","",IF(AND(安値!Q22&lt;安値!P22,安値!Q22&lt;安値!O22,安値!Q22&lt;安値!R22,安値!Q22&lt;安値!S22),12,""))</f>
        <v/>
      </c>
      <c r="M22" s="500">
        <f>IF(終値!A22="","",IF(AND(安値!R22&lt;安値!Q22,安値!R22&lt;安値!P22,安値!R22&lt;安値!S22,安値!R22&lt;安値!T22),13,""))</f>
        <v>13</v>
      </c>
      <c r="N22" s="500" t="str">
        <f>IF(終値!A22="","",IF(AND(安値!S22&lt;安値!R22,安値!S22&lt;安値!Q22,安値!S22&lt;安値!T22,安値!S22&lt;安値!U22),14,""))</f>
        <v/>
      </c>
      <c r="O22" s="500" t="str">
        <f>IF(終値!A22="","",IF(AND(安値!T22&lt;安値!S22,安値!T22&lt;安値!R22,安値!T22&lt;安値!U22,安値!T22&lt;安値!V22),15,""))</f>
        <v/>
      </c>
      <c r="P22" s="500" t="str">
        <f>IF(終値!A22="","",IF(AND(安値!U22&lt;安値!T22,安値!U22&lt;安値!S22,安値!U22&lt;安値!V22,安値!U22&lt;安値!W22),16,""))</f>
        <v/>
      </c>
      <c r="Q22" s="500">
        <f>IF(終値!A22="","",IF(AND(安値!V22&lt;安値!U22,安値!V22&lt;安値!T22,安値!V22&lt;安値!W22,安値!V22&lt;安値!X22),17,""))</f>
        <v>17</v>
      </c>
      <c r="R22" s="500" t="str">
        <f>IF(終値!A22="","",IF(AND(安値!W22&lt;安値!V22,安値!W22&lt;安値!U22,安値!W22&lt;安値!X22,安値!W22&lt;安値!Y22),18,""))</f>
        <v/>
      </c>
      <c r="S22" s="500" t="str">
        <f>IF(終値!A22="","",IF(AND(安値!X22&lt;安値!W22,安値!X22&lt;安値!V22,安値!X22&lt;安値!Y22,安値!X22&lt;安値!Z22),19,""))</f>
        <v/>
      </c>
      <c r="T22" s="500" t="str">
        <f>IF(終値!A22="","",IF(AND(安値!Y22&lt;安値!X22,安値!Y22&lt;安値!W22,安値!Y22&lt;安値!Z22,安値!Y22&lt;安値!AA22),20,""))</f>
        <v/>
      </c>
      <c r="U22" s="500" t="str">
        <f>IF(終値!A22="","",IF(AND(安値!Z22&lt;安値!Y22,安値!Z22&lt;安値!X22,安値!Z22&lt;安値!AA22,安値!Z22&lt;安値!AB22),21,""))</f>
        <v/>
      </c>
      <c r="V22" s="500" t="str">
        <f>IF(終値!A22="","",IF(AND(安値!AA22&lt;安値!Z22,安値!AA22&lt;安値!Y22,安値!AA22&lt;安値!AB22,安値!AA22&lt;安値!AC22),22,""))</f>
        <v/>
      </c>
      <c r="W22" s="500" t="str">
        <f>IF(終値!A22="","",IF(AND(安値!AB22&lt;安値!AA22,安値!AB22&lt;安値!Z22,安値!AB22&lt;安値!AC22,安値!AB22&lt;安値!AD22),23,""))</f>
        <v/>
      </c>
      <c r="X22" s="500" t="str">
        <f>IF(終値!A22="","",IF(AND(安値!AC22&lt;安値!AB22,安値!AC22&lt;安値!AA22,安値!AC22&lt;安値!AD22,安値!AC22&lt;安値!AE22),24,""))</f>
        <v/>
      </c>
      <c r="Y22" s="500" t="str">
        <f>IF(終値!A22="","",IF(AND(安値!AD22&lt;安値!AC22,安値!AD22&lt;安値!AB22,安値!AD22&lt;安値!AE22,安値!AD22&lt;安値!AF22),25,""))</f>
        <v/>
      </c>
      <c r="Z22" s="500" t="str">
        <f>IF(終値!A22="","",IF(AND(安値!AE22&lt;安値!AD22,安値!AE22&lt;安値!AC22,安値!AE22&lt;安値!AF22,安値!AE22&lt;安値!AG22),26,""))</f>
        <v/>
      </c>
      <c r="AA22" s="500">
        <f>IF(終値!A22="","",IF(AND(安値!AF22&lt;安値!AE22,安値!AF22&lt;安値!AD22,安値!AF22&lt;安値!AG22,安値!AF22&lt;安値!AH22),27,""))</f>
        <v>27</v>
      </c>
      <c r="AB22" s="500" t="str">
        <f>IF(終値!A22="","",IF(AND(安値!AG22&lt;安値!AF22,安値!AG22&lt;安値!AE22,安値!AG22&lt;安値!AH22,安値!AG22&lt;安値!AI22),28,""))</f>
        <v/>
      </c>
      <c r="AC22" s="500" t="str">
        <f>IF(終値!A22="","",IF(AND(高値!G22&gt;高値!F22,高値!G22&gt;高値!E22,高値!G22&gt;高値!H22,高値!G22&gt;高値!I22),2,""))</f>
        <v/>
      </c>
      <c r="AD22" s="500" t="str">
        <f>IF(終値!A22="","",IF(AND(高値!H22&gt;高値!G22,高値!H22&gt;高値!F22,高値!H22&gt;高値!I22,高値!H22&gt;高値!J22),3,""))</f>
        <v/>
      </c>
      <c r="AE22" s="500" t="str">
        <f>IF(終値!A22="","",IF(AND(高値!I22&gt;高値!H22,高値!I22&gt;高値!G22,高値!I22&gt;高値!J22,高値!I22&gt;高値!K22),4,""))</f>
        <v/>
      </c>
      <c r="AF22" s="500" t="str">
        <f>IF(終値!A22="","",IF(AND(高値!J22&gt;高値!I22,高値!J22&gt;高値!H22,高値!J22&gt;高値!K22,高値!J22&gt;高値!L22),5,""))</f>
        <v/>
      </c>
      <c r="AG22" s="500" t="str">
        <f>IF(終値!A22="","",IF(AND(高値!K22&gt;高値!J22,高値!K22&gt;高値!I22,高値!K22&gt;高値!L22,高値!K22&gt;高値!M22),6,""))</f>
        <v/>
      </c>
      <c r="AH22" s="500">
        <f>IF(終値!A22="","",IF(AND(高値!L22&gt;高値!K22,高値!L22&gt;高値!J22,高値!L22&gt;高値!M22,高値!L22&gt;高値!N22),7,""))</f>
        <v>7</v>
      </c>
      <c r="AI22" s="500" t="str">
        <f>IF(終値!A22="","",IF(AND(高値!M22&gt;高値!L22,高値!M22&gt;高値!K22,高値!M22&gt;高値!N22,高値!M22&gt;高値!O22),8,""))</f>
        <v/>
      </c>
      <c r="AJ22" s="500" t="str">
        <f>IF(終値!A22="","",IF(AND(高値!N22&gt;高値!M22,高値!N22&gt;高値!L22,高値!N22&gt;高値!O22,高値!N22&gt;高値!P22),9,""))</f>
        <v/>
      </c>
      <c r="AK22" s="500" t="str">
        <f>IF(終値!A22="","",IF(AND(高値!O22&gt;高値!N22,高値!O22&gt;高値!M22,高値!O22&gt;高値!P22,高値!O22&gt;高値!Q22),10,""))</f>
        <v/>
      </c>
      <c r="AL22" s="500" t="str">
        <f>IF(終値!A22="","",IF(AND(高値!P22&gt;高値!O22,高値!P22&gt;高値!N22,高値!P22&gt;高値!Q22,高値!P22&gt;高値!R22),11,""))</f>
        <v/>
      </c>
      <c r="AM22" s="500" t="str">
        <f>IF(終値!A22="","",IF(AND(高値!Q22&gt;高値!P22,高値!Q22&gt;高値!O22,高値!Q22&gt;高値!R22,高値!Q22&gt;高値!S22),12,""))</f>
        <v/>
      </c>
      <c r="AN22" s="500" t="str">
        <f>IF(終値!A22="","",IF(AND(高値!R22&gt;高値!Q22,高値!R22&gt;高値!P22,高値!R22&gt;高値!S22,高値!R22&gt;高値!T22),13,""))</f>
        <v/>
      </c>
      <c r="AO22" s="500" t="str">
        <f>IF(終値!A22="","",IF(AND(高値!S22&gt;高値!R22,高値!S22&gt;高値!Q22,高値!S22&gt;高値!T22,高値!S22&gt;高値!U22),14,""))</f>
        <v/>
      </c>
      <c r="AP22" s="500" t="str">
        <f>IF(終値!A22="","",IF(AND(高値!T22&gt;高値!S22,高値!T22&gt;高値!R22,高値!T22&gt;高値!U22,高値!T22&gt;高値!V22),15,""))</f>
        <v/>
      </c>
      <c r="AQ22" s="500" t="str">
        <f>IF(終値!A22="","",IF(AND(高値!U22&gt;高値!T22,高値!U22&gt;高値!S22,高値!U22&gt;高値!V22,高値!U22&gt;高値!W22),16,""))</f>
        <v/>
      </c>
      <c r="AR22" s="500" t="str">
        <f>IF(終値!A22="","",IF(AND(高値!V22&gt;高値!U22,高値!V22&gt;高値!T22,高値!V22&gt;高値!W22,高値!V22&gt;高値!X22),17,""))</f>
        <v/>
      </c>
      <c r="AS22" s="500" t="str">
        <f>IF(終値!A22="","",IF(AND(高値!W22&gt;高値!V22,高値!W22&gt;高値!U22,高値!W22&gt;高値!X22,高値!W22&gt;高値!Y22),18,""))</f>
        <v/>
      </c>
      <c r="AT22" s="500" t="str">
        <f>IF(終値!A22="","",IF(AND(高値!X22&gt;高値!W22,高値!X22&gt;高値!V22,高値!X22&gt;高値!Y22,高値!X22&gt;高値!Z22),19,""))</f>
        <v/>
      </c>
      <c r="AU22" s="500" t="str">
        <f>IF(終値!A22="","",IF(AND(高値!Y22&gt;高値!X22,高値!Y22&gt;高値!W22,高値!Y22&gt;高値!Z22,高値!Y22&gt;高値!AA22),20,""))</f>
        <v/>
      </c>
      <c r="AV22" s="500">
        <f>IF(終値!A22="","",IF(AND(高値!Z22&gt;高値!Y22,高値!Z22&gt;高値!X22,高値!Z22&gt;高値!AA22,高値!Z22&gt;高値!AB22),21,""))</f>
        <v>21</v>
      </c>
      <c r="AW22" s="500" t="str">
        <f>IF(終値!A22="","",IF(AND(高値!AA22&gt;高値!Z22,高値!AA22&gt;高値!Y22,高値!AA22&gt;高値!AB22,高値!AA22&gt;高値!AC22),22,""))</f>
        <v/>
      </c>
      <c r="AX22" s="500" t="str">
        <f>IF(終値!A22="","",IF(AND(高値!AB22&gt;高値!AA22,高値!AB22&gt;高値!Z22,高値!AB22&gt;高値!AC22,高値!AB22&gt;高値!AD22),23,""))</f>
        <v/>
      </c>
      <c r="AY22" s="500" t="str">
        <f>IF(終値!A22="","",IF(AND(高値!AC22&gt;高値!AB22,高値!AC22&gt;高値!AA22,高値!AC22&gt;高値!AD22,高値!AC22&gt;高値!AE22),24,""))</f>
        <v/>
      </c>
      <c r="AZ22" s="500" t="str">
        <f>IF(終値!A22="","",IF(AND(高値!AD22&gt;高値!AC22,高値!AD22&gt;高値!AB22,高値!AD22&gt;高値!AE22,高値!AD22&gt;高値!AF22),25,""))</f>
        <v/>
      </c>
      <c r="BA22" s="500" t="str">
        <f>IF(終値!A22="","",IF(AND(高値!AE22&gt;高値!AD22,高値!AE22&gt;高値!AC22,高値!AE22&gt;高値!AF22,高値!AE22&gt;高値!AG22),26,""))</f>
        <v/>
      </c>
      <c r="BB22" s="500" t="str">
        <f>IF(終値!A22="","",IF(AND(高値!AF22&gt;高値!AE22,高値!AF22&gt;高値!AD22,高値!AF22&gt;高値!AG22,高値!AF22&gt;高値!AH22),27,""))</f>
        <v/>
      </c>
      <c r="BC22" s="500" t="str">
        <f>IF(終値!A22="","",IF(AND(高値!AG22&gt;高値!AF22,高値!AG22&gt;高値!AE22,高値!AG22&gt;高値!AH22,高値!AG22&gt;高値!AI22),28,""))</f>
        <v/>
      </c>
      <c r="BD22" s="500">
        <f t="shared" si="0"/>
        <v>4</v>
      </c>
      <c r="BE22" s="500">
        <f t="shared" si="1"/>
        <v>3</v>
      </c>
      <c r="BF22" s="500">
        <f t="shared" si="2"/>
        <v>13</v>
      </c>
      <c r="BG22" s="500">
        <f>IF($BE22="","",INDEX(安値!$E22:$CZ22,1,$BE22+1))</f>
        <v>4702</v>
      </c>
      <c r="BH22" s="500">
        <f>IF($BF22="","",INDEX(安値!$E22:$CZ22,1,$BF22+1))</f>
        <v>4473</v>
      </c>
      <c r="BI22" s="500">
        <f>IF($BF22="","",MAX(INDEX(高値!$E22:$CZ22,1,$BE22+1):INDEX(高値!$E22:$CZ22,1,$BF22+1)))</f>
        <v>5073</v>
      </c>
      <c r="BJ22" s="500">
        <f>IF($BF22="","",AVERAGE(INDEX(終値!$E22:$CZ22,1,$BF22+1):INDEX(終値!$E22:$CZ22,1,$BF22+20))-2*STDEVP(INDEX(終値!$E22:$CZ22,1,$BF22+1):INDEX(終値!$E22:$CZ22,1,$BF22+20)))</f>
        <v>4194.9777986716435</v>
      </c>
      <c r="BK22" s="500">
        <f>IF($BE22="","",AVERAGE(INDEX(終値!$E22:$CZ22,1,$BE22+1):INDEX(終値!$E22:$CZ22,1,$BE22+20))-2*STDEVP(INDEX(終値!$E22:$CZ22,1,$BE22+1):INDEX(終値!$E22:$CZ22,1,$BE22+20)))</f>
        <v>4275.3399521044357</v>
      </c>
      <c r="BL22" s="500">
        <f t="shared" si="3"/>
        <v>2</v>
      </c>
      <c r="BM22" s="500">
        <f t="shared" si="4"/>
        <v>7</v>
      </c>
      <c r="BN22" s="500">
        <f t="shared" si="5"/>
        <v>21</v>
      </c>
      <c r="BO22" s="500">
        <f>IF($BM22="","",INDEX(高値!$E22:$CZ22,1,$BM22+1))</f>
        <v>5073</v>
      </c>
      <c r="BP22" s="500">
        <f>IF($BN22="","",INDEX(高値!$E22:$CZ22,1,$BN22+1))</f>
        <v>4594</v>
      </c>
      <c r="BQ22" s="500">
        <f>IF($BN22="","",MIN(INDEX(安値!$E22:$CZ22,1,$BM22+1):INDEX(安値!$E22:$CZ22,1,$BN22+1)))</f>
        <v>4395</v>
      </c>
      <c r="BR22" s="500">
        <f>IF($BN22="","",AVERAGE(INDEX(終値!$E22:$CZ22,1,$BN22+1):INDEX(終値!$E22:$CZ22,1,$BN22+20))+2*STDEVP(INDEX(終値!$E22:$CZ22,1,$BN22+1):INDEX(終値!$E22:$CZ22,1,$BN22+20)))</f>
        <v>4774.3747164682354</v>
      </c>
      <c r="BS22" s="500">
        <f>IF($BM22="","",AVERAGE(INDEX(終値!$E22:$CZ22,1,$BM22+1):INDEX(終値!$E22:$CZ22,1,$BM22+20))+2*STDEVP(INDEX(終値!$E22:$CZ22,1,$BM22+1):INDEX(終値!$E22:$CZ22,1,$BM22+20)))</f>
        <v>5038.9024034630365</v>
      </c>
      <c r="BT22" s="497" t="str">
        <f>IFERROR(IF(AND($BD22&gt;=2,ABS($BG22-$BH22)/$BH22&lt;=BB設定!$B$12,$BI22&gt;=MAX($BH22,$BG22)*(1+BB設定!$B$13),終値!E22&gt;$BG22),IF(OR(終値!E22&gt;=$BI22,AND($BH22&lt;$BJ22,$BG22&gt;=$BK22)),"二番底W▲","二番底W形成"),IF(AND($BL22&gt;=2,ABS($BO22-$BP22)/$BP22&lt;=BB設定!$B$12,$BQ22&lt;=MIN($BP22,$BO22)*(1-BB設定!$B$13),終値!E22&lt;$BO22),IF(OR(終値!E22&lt;=$BQ22,AND($BP22&gt;$BR22,$BO22&lt;=$BS22)),"二番天井M▼","二番天井M形成"),"－")),"－")</f>
        <v>－</v>
      </c>
    </row>
    <row r="23" spans="2:72">
      <c r="B23" s="500" t="str">
        <f>IF(終値!A23="","",IF(AND(安値!G23&lt;安値!F23,安値!G23&lt;安値!E23,安値!G23&lt;安値!H23,安値!G23&lt;安値!I23),2,""))</f>
        <v/>
      </c>
      <c r="C23" s="500">
        <f>IF(終値!A23="","",IF(AND(安値!H23&lt;安値!G23,安値!H23&lt;安値!F23,安値!H23&lt;安値!I23,安値!H23&lt;安値!J23),3,""))</f>
        <v>3</v>
      </c>
      <c r="D23" s="500" t="str">
        <f>IF(終値!A23="","",IF(AND(安値!I23&lt;安値!H23,安値!I23&lt;安値!G23,安値!I23&lt;安値!J23,安値!I23&lt;安値!K23),4,""))</f>
        <v/>
      </c>
      <c r="E23" s="500" t="str">
        <f>IF(終値!A23="","",IF(AND(安値!J23&lt;安値!I23,安値!J23&lt;安値!H23,安値!J23&lt;安値!K23,安値!J23&lt;安値!L23),5,""))</f>
        <v/>
      </c>
      <c r="F23" s="500" t="str">
        <f>IF(終値!A23="","",IF(AND(安値!K23&lt;安値!J23,安値!K23&lt;安値!I23,安値!K23&lt;安値!L23,安値!K23&lt;安値!M23),6,""))</f>
        <v/>
      </c>
      <c r="G23" s="500" t="str">
        <f>IF(終値!A23="","",IF(AND(安値!L23&lt;安値!K23,安値!L23&lt;安値!J23,安値!L23&lt;安値!M23,安値!L23&lt;安値!N23),7,""))</f>
        <v/>
      </c>
      <c r="H23" s="500" t="str">
        <f>IF(終値!A23="","",IF(AND(安値!M23&lt;安値!L23,安値!M23&lt;安値!K23,安値!M23&lt;安値!N23,安値!M23&lt;安値!O23),8,""))</f>
        <v/>
      </c>
      <c r="I23" s="500">
        <f>IF(終値!A23="","",IF(AND(安値!N23&lt;安値!M23,安値!N23&lt;安値!L23,安値!N23&lt;安値!O23,安値!N23&lt;安値!P23),9,""))</f>
        <v>9</v>
      </c>
      <c r="J23" s="500" t="str">
        <f>IF(終値!A23="","",IF(AND(安値!O23&lt;安値!N23,安値!O23&lt;安値!M23,安値!O23&lt;安値!P23,安値!O23&lt;安値!Q23),10,""))</f>
        <v/>
      </c>
      <c r="K23" s="500" t="str">
        <f>IF(終値!A23="","",IF(AND(安値!P23&lt;安値!O23,安値!P23&lt;安値!N23,安値!P23&lt;安値!Q23,安値!P23&lt;安値!R23),11,""))</f>
        <v/>
      </c>
      <c r="L23" s="500" t="str">
        <f>IF(終値!A23="","",IF(AND(安値!Q23&lt;安値!P23,安値!Q23&lt;安値!O23,安値!Q23&lt;安値!R23,安値!Q23&lt;安値!S23),12,""))</f>
        <v/>
      </c>
      <c r="M23" s="500">
        <f>IF(終値!A23="","",IF(AND(安値!R23&lt;安値!Q23,安値!R23&lt;安値!P23,安値!R23&lt;安値!S23,安値!R23&lt;安値!T23),13,""))</f>
        <v>13</v>
      </c>
      <c r="N23" s="500" t="str">
        <f>IF(終値!A23="","",IF(AND(安値!S23&lt;安値!R23,安値!S23&lt;安値!Q23,安値!S23&lt;安値!T23,安値!S23&lt;安値!U23),14,""))</f>
        <v/>
      </c>
      <c r="O23" s="500" t="str">
        <f>IF(終値!A23="","",IF(AND(安値!T23&lt;安値!S23,安値!T23&lt;安値!R23,安値!T23&lt;安値!U23,安値!T23&lt;安値!V23),15,""))</f>
        <v/>
      </c>
      <c r="P23" s="500">
        <f>IF(終値!A23="","",IF(AND(安値!U23&lt;安値!T23,安値!U23&lt;安値!S23,安値!U23&lt;安値!V23,安値!U23&lt;安値!W23),16,""))</f>
        <v>16</v>
      </c>
      <c r="Q23" s="500" t="str">
        <f>IF(終値!A23="","",IF(AND(安値!V23&lt;安値!U23,安値!V23&lt;安値!T23,安値!V23&lt;安値!W23,安値!V23&lt;安値!X23),17,""))</f>
        <v/>
      </c>
      <c r="R23" s="500" t="str">
        <f>IF(終値!A23="","",IF(AND(安値!W23&lt;安値!V23,安値!W23&lt;安値!U23,安値!W23&lt;安値!X23,安値!W23&lt;安値!Y23),18,""))</f>
        <v/>
      </c>
      <c r="S23" s="500">
        <f>IF(終値!A23="","",IF(AND(安値!X23&lt;安値!W23,安値!X23&lt;安値!V23,安値!X23&lt;安値!Y23,安値!X23&lt;安値!Z23),19,""))</f>
        <v>19</v>
      </c>
      <c r="T23" s="500" t="str">
        <f>IF(終値!A23="","",IF(AND(安値!Y23&lt;安値!X23,安値!Y23&lt;安値!W23,安値!Y23&lt;安値!Z23,安値!Y23&lt;安値!AA23),20,""))</f>
        <v/>
      </c>
      <c r="U23" s="500" t="str">
        <f>IF(終値!A23="","",IF(AND(安値!Z23&lt;安値!Y23,安値!Z23&lt;安値!X23,安値!Z23&lt;安値!AA23,安値!Z23&lt;安値!AB23),21,""))</f>
        <v/>
      </c>
      <c r="V23" s="500" t="str">
        <f>IF(終値!A23="","",IF(AND(安値!AA23&lt;安値!Z23,安値!AA23&lt;安値!Y23,安値!AA23&lt;安値!AB23,安値!AA23&lt;安値!AC23),22,""))</f>
        <v/>
      </c>
      <c r="W23" s="500" t="str">
        <f>IF(終値!A23="","",IF(AND(安値!AB23&lt;安値!AA23,安値!AB23&lt;安値!Z23,安値!AB23&lt;安値!AC23,安値!AB23&lt;安値!AD23),23,""))</f>
        <v/>
      </c>
      <c r="X23" s="500" t="str">
        <f>IF(終値!A23="","",IF(AND(安値!AC23&lt;安値!AB23,安値!AC23&lt;安値!AA23,安値!AC23&lt;安値!AD23,安値!AC23&lt;安値!AE23),24,""))</f>
        <v/>
      </c>
      <c r="Y23" s="500" t="str">
        <f>IF(終値!A23="","",IF(AND(安値!AD23&lt;安値!AC23,安値!AD23&lt;安値!AB23,安値!AD23&lt;安値!AE23,安値!AD23&lt;安値!AF23),25,""))</f>
        <v/>
      </c>
      <c r="Z23" s="500" t="str">
        <f>IF(終値!A23="","",IF(AND(安値!AE23&lt;安値!AD23,安値!AE23&lt;安値!AC23,安値!AE23&lt;安値!AF23,安値!AE23&lt;安値!AG23),26,""))</f>
        <v/>
      </c>
      <c r="AA23" s="500">
        <f>IF(終値!A23="","",IF(AND(安値!AF23&lt;安値!AE23,安値!AF23&lt;安値!AD23,安値!AF23&lt;安値!AG23,安値!AF23&lt;安値!AH23),27,""))</f>
        <v>27</v>
      </c>
      <c r="AB23" s="500" t="str">
        <f>IF(終値!A23="","",IF(AND(安値!AG23&lt;安値!AF23,安値!AG23&lt;安値!AE23,安値!AG23&lt;安値!AH23,安値!AG23&lt;安値!AI23),28,""))</f>
        <v/>
      </c>
      <c r="AC23" s="500" t="str">
        <f>IF(終値!A23="","",IF(AND(高値!G23&gt;高値!F23,高値!G23&gt;高値!E23,高値!G23&gt;高値!H23,高値!G23&gt;高値!I23),2,""))</f>
        <v/>
      </c>
      <c r="AD23" s="500" t="str">
        <f>IF(終値!A23="","",IF(AND(高値!H23&gt;高値!G23,高値!H23&gt;高値!F23,高値!H23&gt;高値!I23,高値!H23&gt;高値!J23),3,""))</f>
        <v/>
      </c>
      <c r="AE23" s="500">
        <f>IF(終値!A23="","",IF(AND(高値!I23&gt;高値!H23,高値!I23&gt;高値!G23,高値!I23&gt;高値!J23,高値!I23&gt;高値!K23),4,""))</f>
        <v>4</v>
      </c>
      <c r="AF23" s="500" t="str">
        <f>IF(終値!A23="","",IF(AND(高値!J23&gt;高値!I23,高値!J23&gt;高値!H23,高値!J23&gt;高値!K23,高値!J23&gt;高値!L23),5,""))</f>
        <v/>
      </c>
      <c r="AG23" s="500" t="str">
        <f>IF(終値!A23="","",IF(AND(高値!K23&gt;高値!J23,高値!K23&gt;高値!I23,高値!K23&gt;高値!L23,高値!K23&gt;高値!M23),6,""))</f>
        <v/>
      </c>
      <c r="AH23" s="500" t="str">
        <f>IF(終値!A23="","",IF(AND(高値!L23&gt;高値!K23,高値!L23&gt;高値!J23,高値!L23&gt;高値!M23,高値!L23&gt;高値!N23),7,""))</f>
        <v/>
      </c>
      <c r="AI23" s="500">
        <f>IF(終値!A23="","",IF(AND(高値!M23&gt;高値!L23,高値!M23&gt;高値!K23,高値!M23&gt;高値!N23,高値!M23&gt;高値!O23),8,""))</f>
        <v>8</v>
      </c>
      <c r="AJ23" s="500" t="str">
        <f>IF(終値!A23="","",IF(AND(高値!N23&gt;高値!M23,高値!N23&gt;高値!L23,高値!N23&gt;高値!O23,高値!N23&gt;高値!P23),9,""))</f>
        <v/>
      </c>
      <c r="AK23" s="500" t="str">
        <f>IF(終値!A23="","",IF(AND(高値!O23&gt;高値!N23,高値!O23&gt;高値!M23,高値!O23&gt;高値!P23,高値!O23&gt;高値!Q23),10,""))</f>
        <v/>
      </c>
      <c r="AL23" s="500" t="str">
        <f>IF(終値!A23="","",IF(AND(高値!P23&gt;高値!O23,高値!P23&gt;高値!N23,高値!P23&gt;高値!Q23,高値!P23&gt;高値!R23),11,""))</f>
        <v/>
      </c>
      <c r="AM23" s="500" t="str">
        <f>IF(終値!A23="","",IF(AND(高値!Q23&gt;高値!P23,高値!Q23&gt;高値!O23,高値!Q23&gt;高値!R23,高値!Q23&gt;高値!S23),12,""))</f>
        <v/>
      </c>
      <c r="AN23" s="500" t="str">
        <f>IF(終値!A23="","",IF(AND(高値!R23&gt;高値!Q23,高値!R23&gt;高値!P23,高値!R23&gt;高値!S23,高値!R23&gt;高値!T23),13,""))</f>
        <v/>
      </c>
      <c r="AO23" s="500" t="str">
        <f>IF(終値!A23="","",IF(AND(高値!S23&gt;高値!R23,高値!S23&gt;高値!Q23,高値!S23&gt;高値!T23,高値!S23&gt;高値!U23),14,""))</f>
        <v/>
      </c>
      <c r="AP23" s="500">
        <f>IF(終値!A23="","",IF(AND(高値!T23&gt;高値!S23,高値!T23&gt;高値!R23,高値!T23&gt;高値!U23,高値!T23&gt;高値!V23),15,""))</f>
        <v>15</v>
      </c>
      <c r="AQ23" s="500" t="str">
        <f>IF(終値!A23="","",IF(AND(高値!U23&gt;高値!T23,高値!U23&gt;高値!S23,高値!U23&gt;高値!V23,高値!U23&gt;高値!W23),16,""))</f>
        <v/>
      </c>
      <c r="AR23" s="500" t="str">
        <f>IF(終値!A23="","",IF(AND(高値!V23&gt;高値!U23,高値!V23&gt;高値!T23,高値!V23&gt;高値!W23,高値!V23&gt;高値!X23),17,""))</f>
        <v/>
      </c>
      <c r="AS23" s="500">
        <f>IF(終値!A23="","",IF(AND(高値!W23&gt;高値!V23,高値!W23&gt;高値!U23,高値!W23&gt;高値!X23,高値!W23&gt;高値!Y23),18,""))</f>
        <v>18</v>
      </c>
      <c r="AT23" s="500" t="str">
        <f>IF(終値!A23="","",IF(AND(高値!X23&gt;高値!W23,高値!X23&gt;高値!V23,高値!X23&gt;高値!Y23,高値!X23&gt;高値!Z23),19,""))</f>
        <v/>
      </c>
      <c r="AU23" s="500" t="str">
        <f>IF(終値!A23="","",IF(AND(高値!Y23&gt;高値!X23,高値!Y23&gt;高値!W23,高値!Y23&gt;高値!Z23,高値!Y23&gt;高値!AA23),20,""))</f>
        <v/>
      </c>
      <c r="AV23" s="500">
        <f>IF(終値!A23="","",IF(AND(高値!Z23&gt;高値!Y23,高値!Z23&gt;高値!X23,高値!Z23&gt;高値!AA23,高値!Z23&gt;高値!AB23),21,""))</f>
        <v>21</v>
      </c>
      <c r="AW23" s="500" t="str">
        <f>IF(終値!A23="","",IF(AND(高値!AA23&gt;高値!Z23,高値!AA23&gt;高値!Y23,高値!AA23&gt;高値!AB23,高値!AA23&gt;高値!AC23),22,""))</f>
        <v/>
      </c>
      <c r="AX23" s="500" t="str">
        <f>IF(終値!A23="","",IF(AND(高値!AB23&gt;高値!AA23,高値!AB23&gt;高値!Z23,高値!AB23&gt;高値!AC23,高値!AB23&gt;高値!AD23),23,""))</f>
        <v/>
      </c>
      <c r="AY23" s="500" t="str">
        <f>IF(終値!A23="","",IF(AND(高値!AC23&gt;高値!AB23,高値!AC23&gt;高値!AA23,高値!AC23&gt;高値!AD23,高値!AC23&gt;高値!AE23),24,""))</f>
        <v/>
      </c>
      <c r="AZ23" s="500" t="str">
        <f>IF(終値!A23="","",IF(AND(高値!AD23&gt;高値!AC23,高値!AD23&gt;高値!AB23,高値!AD23&gt;高値!AE23,高値!AD23&gt;高値!AF23),25,""))</f>
        <v/>
      </c>
      <c r="BA23" s="500" t="str">
        <f>IF(終値!A23="","",IF(AND(高値!AE23&gt;高値!AD23,高値!AE23&gt;高値!AC23,高値!AE23&gt;高値!AF23,高値!AE23&gt;高値!AG23),26,""))</f>
        <v/>
      </c>
      <c r="BB23" s="500" t="str">
        <f>IF(終値!A23="","",IF(AND(高値!AF23&gt;高値!AE23,高値!AF23&gt;高値!AD23,高値!AF23&gt;高値!AG23,高値!AF23&gt;高値!AH23),27,""))</f>
        <v/>
      </c>
      <c r="BC23" s="500" t="str">
        <f>IF(終値!A23="","",IF(AND(高値!AG23&gt;高値!AF23,高値!AG23&gt;高値!AE23,高値!AG23&gt;高値!AH23,高値!AG23&gt;高値!AI23),28,""))</f>
        <v/>
      </c>
      <c r="BD23" s="500">
        <f t="shared" si="0"/>
        <v>6</v>
      </c>
      <c r="BE23" s="500">
        <f t="shared" si="1"/>
        <v>3</v>
      </c>
      <c r="BF23" s="500">
        <f t="shared" si="2"/>
        <v>9</v>
      </c>
      <c r="BG23" s="500">
        <f>IF($BE23="","",INDEX(安値!$E23:$CZ23,1,$BE23+1))</f>
        <v>4868</v>
      </c>
      <c r="BH23" s="500">
        <f>IF($BF23="","",INDEX(安値!$E23:$CZ23,1,$BF23+1))</f>
        <v>4949</v>
      </c>
      <c r="BI23" s="500">
        <f>IF($BF23="","",MAX(INDEX(高値!$E23:$CZ23,1,$BE23+1):INDEX(高値!$E23:$CZ23,1,$BF23+1)))</f>
        <v>5176</v>
      </c>
      <c r="BJ23" s="500">
        <f>IF($BF23="","",AVERAGE(INDEX(終値!$E23:$CZ23,1,$BF23+1):INDEX(終値!$E23:$CZ23,1,$BF23+20))-2*STDEVP(INDEX(終値!$E23:$CZ23,1,$BF23+1):INDEX(終値!$E23:$CZ23,1,$BF23+20)))</f>
        <v>4693.4059534795879</v>
      </c>
      <c r="BK23" s="500">
        <f>IF($BE23="","",AVERAGE(INDEX(終値!$E23:$CZ23,1,$BE23+1):INDEX(終値!$E23:$CZ23,1,$BE23+20))-2*STDEVP(INDEX(終値!$E23:$CZ23,1,$BE23+1):INDEX(終値!$E23:$CZ23,1,$BE23+20)))</f>
        <v>4834.5174219878663</v>
      </c>
      <c r="BL23" s="500">
        <f t="shared" si="3"/>
        <v>5</v>
      </c>
      <c r="BM23" s="500">
        <f t="shared" si="4"/>
        <v>4</v>
      </c>
      <c r="BN23" s="500">
        <f t="shared" si="5"/>
        <v>8</v>
      </c>
      <c r="BO23" s="500">
        <f>IF($BM23="","",INDEX(高値!$E23:$CZ23,1,$BM23+1))</f>
        <v>5172</v>
      </c>
      <c r="BP23" s="500">
        <f>IF($BN23="","",INDEX(高値!$E23:$CZ23,1,$BN23+1))</f>
        <v>5176</v>
      </c>
      <c r="BQ23" s="500">
        <f>IF($BN23="","",MIN(INDEX(安値!$E23:$CZ23,1,$BM23+1):INDEX(安値!$E23:$CZ23,1,$BN23+1)))</f>
        <v>4933</v>
      </c>
      <c r="BR23" s="500">
        <f>IF($BN23="","",AVERAGE(INDEX(終値!$E23:$CZ23,1,$BN23+1):INDEX(終値!$E23:$CZ23,1,$BN23+20))+2*STDEVP(INDEX(終値!$E23:$CZ23,1,$BN23+1):INDEX(終値!$E23:$CZ23,1,$BN23+20)))</f>
        <v>5179.6843218670956</v>
      </c>
      <c r="BS23" s="500">
        <f>IF($BM23="","",AVERAGE(INDEX(終値!$E23:$CZ23,1,$BM23+1):INDEX(終値!$E23:$CZ23,1,$BM23+20))+2*STDEVP(INDEX(終値!$E23:$CZ23,1,$BM23+1):INDEX(終値!$E23:$CZ23,1,$BM23+20)))</f>
        <v>5170.2551897184658</v>
      </c>
      <c r="BT23" s="497" t="str">
        <f>IFERROR(IF(AND($BD23&gt;=2,ABS($BG23-$BH23)/$BH23&lt;=BB設定!$B$12,$BI23&gt;=MAX($BH23,$BG23)*(1+BB設定!$B$13),終値!E23&gt;$BG23),IF(OR(終値!E23&gt;=$BI23,AND($BH23&lt;$BJ23,$BG23&gt;=$BK23)),"二番底W▲","二番底W形成"),IF(AND($BL23&gt;=2,ABS($BO23-$BP23)/$BP23&lt;=BB設定!$B$12,$BQ23&lt;=MIN($BP23,$BO23)*(1-BB設定!$B$13),終値!E23&lt;$BO23),IF(OR(終値!E23&lt;=$BQ23,AND($BP23&gt;$BR23,$BO23&lt;=$BS23)),"二番天井M▼","二番天井M形成"),"－")),"－")</f>
        <v>二番底W形成</v>
      </c>
    </row>
    <row r="24" spans="2:72">
      <c r="B24" s="500" t="str">
        <f>IF(終値!A24="","",IF(AND(安値!G24&lt;安値!F24,安値!G24&lt;安値!E24,安値!G24&lt;安値!H24,安値!G24&lt;安値!I24),2,""))</f>
        <v/>
      </c>
      <c r="C24" s="500" t="str">
        <f>IF(終値!A24="","",IF(AND(安値!H24&lt;安値!G24,安値!H24&lt;安値!F24,安値!H24&lt;安値!I24,安値!H24&lt;安値!J24),3,""))</f>
        <v/>
      </c>
      <c r="D24" s="500" t="str">
        <f>IF(終値!A24="","",IF(AND(安値!I24&lt;安値!H24,安値!I24&lt;安値!G24,安値!I24&lt;安値!J24,安値!I24&lt;安値!K24),4,""))</f>
        <v/>
      </c>
      <c r="E24" s="500" t="str">
        <f>IF(終値!A24="","",IF(AND(安値!J24&lt;安値!I24,安値!J24&lt;安値!H24,安値!J24&lt;安値!K24,安値!J24&lt;安値!L24),5,""))</f>
        <v/>
      </c>
      <c r="F24" s="500" t="str">
        <f>IF(終値!A24="","",IF(AND(安値!K24&lt;安値!J24,安値!K24&lt;安値!I24,安値!K24&lt;安値!L24,安値!K24&lt;安値!M24),6,""))</f>
        <v/>
      </c>
      <c r="G24" s="500">
        <f>IF(終値!A24="","",IF(AND(安値!L24&lt;安値!K24,安値!L24&lt;安値!J24,安値!L24&lt;安値!M24,安値!L24&lt;安値!N24),7,""))</f>
        <v>7</v>
      </c>
      <c r="H24" s="500" t="str">
        <f>IF(終値!A24="","",IF(AND(安値!M24&lt;安値!L24,安値!M24&lt;安値!K24,安値!M24&lt;安値!N24,安値!M24&lt;安値!O24),8,""))</f>
        <v/>
      </c>
      <c r="I24" s="500" t="str">
        <f>IF(終値!A24="","",IF(AND(安値!N24&lt;安値!M24,安値!N24&lt;安値!L24,安値!N24&lt;安値!O24,安値!N24&lt;安値!P24),9,""))</f>
        <v/>
      </c>
      <c r="J24" s="500" t="str">
        <f>IF(終値!A24="","",IF(AND(安値!O24&lt;安値!N24,安値!O24&lt;安値!M24,安値!O24&lt;安値!P24,安値!O24&lt;安値!Q24),10,""))</f>
        <v/>
      </c>
      <c r="K24" s="500" t="str">
        <f>IF(終値!A24="","",IF(AND(安値!P24&lt;安値!O24,安値!P24&lt;安値!N24,安値!P24&lt;安値!Q24,安値!P24&lt;安値!R24),11,""))</f>
        <v/>
      </c>
      <c r="L24" s="500" t="str">
        <f>IF(終値!A24="","",IF(AND(安値!Q24&lt;安値!P24,安値!Q24&lt;安値!O24,安値!Q24&lt;安値!R24,安値!Q24&lt;安値!S24),12,""))</f>
        <v/>
      </c>
      <c r="M24" s="500">
        <f>IF(終値!A24="","",IF(AND(安値!R24&lt;安値!Q24,安値!R24&lt;安値!P24,安値!R24&lt;安値!S24,安値!R24&lt;安値!T24),13,""))</f>
        <v>13</v>
      </c>
      <c r="N24" s="500" t="str">
        <f>IF(終値!A24="","",IF(AND(安値!S24&lt;安値!R24,安値!S24&lt;安値!Q24,安値!S24&lt;安値!T24,安値!S24&lt;安値!U24),14,""))</f>
        <v/>
      </c>
      <c r="O24" s="500" t="str">
        <f>IF(終値!A24="","",IF(AND(安値!T24&lt;安値!S24,安値!T24&lt;安値!R24,安値!T24&lt;安値!U24,安値!T24&lt;安値!V24),15,""))</f>
        <v/>
      </c>
      <c r="P24" s="500" t="str">
        <f>IF(終値!A24="","",IF(AND(安値!U24&lt;安値!T24,安値!U24&lt;安値!S24,安値!U24&lt;安値!V24,安値!U24&lt;安値!W24),16,""))</f>
        <v/>
      </c>
      <c r="Q24" s="500" t="str">
        <f>IF(終値!A24="","",IF(AND(安値!V24&lt;安値!U24,安値!V24&lt;安値!T24,安値!V24&lt;安値!W24,安値!V24&lt;安値!X24),17,""))</f>
        <v/>
      </c>
      <c r="R24" s="500" t="str">
        <f>IF(終値!A24="","",IF(AND(安値!W24&lt;安値!V24,安値!W24&lt;安値!U24,安値!W24&lt;安値!X24,安値!W24&lt;安値!Y24),18,""))</f>
        <v/>
      </c>
      <c r="S24" s="500" t="str">
        <f>IF(終値!A24="","",IF(AND(安値!X24&lt;安値!W24,安値!X24&lt;安値!V24,安値!X24&lt;安値!Y24,安値!X24&lt;安値!Z24),19,""))</f>
        <v/>
      </c>
      <c r="T24" s="500" t="str">
        <f>IF(終値!A24="","",IF(AND(安値!Y24&lt;安値!X24,安値!Y24&lt;安値!W24,安値!Y24&lt;安値!Z24,安値!Y24&lt;安値!AA24),20,""))</f>
        <v/>
      </c>
      <c r="U24" s="500" t="str">
        <f>IF(終値!A24="","",IF(AND(安値!Z24&lt;安値!Y24,安値!Z24&lt;安値!X24,安値!Z24&lt;安値!AA24,安値!Z24&lt;安値!AB24),21,""))</f>
        <v/>
      </c>
      <c r="V24" s="500" t="str">
        <f>IF(終値!A24="","",IF(AND(安値!AA24&lt;安値!Z24,安値!AA24&lt;安値!Y24,安値!AA24&lt;安値!AB24,安値!AA24&lt;安値!AC24),22,""))</f>
        <v/>
      </c>
      <c r="W24" s="500" t="str">
        <f>IF(終値!A24="","",IF(AND(安値!AB24&lt;安値!AA24,安値!AB24&lt;安値!Z24,安値!AB24&lt;安値!AC24,安値!AB24&lt;安値!AD24),23,""))</f>
        <v/>
      </c>
      <c r="X24" s="500" t="str">
        <f>IF(終値!A24="","",IF(AND(安値!AC24&lt;安値!AB24,安値!AC24&lt;安値!AA24,安値!AC24&lt;安値!AD24,安値!AC24&lt;安値!AE24),24,""))</f>
        <v/>
      </c>
      <c r="Y24" s="500">
        <f>IF(終値!A24="","",IF(AND(安値!AD24&lt;安値!AC24,安値!AD24&lt;安値!AB24,安値!AD24&lt;安値!AE24,安値!AD24&lt;安値!AF24),25,""))</f>
        <v>25</v>
      </c>
      <c r="Z24" s="500" t="str">
        <f>IF(終値!A24="","",IF(AND(安値!AE24&lt;安値!AD24,安値!AE24&lt;安値!AC24,安値!AE24&lt;安値!AF24,安値!AE24&lt;安値!AG24),26,""))</f>
        <v/>
      </c>
      <c r="AA24" s="500" t="str">
        <f>IF(終値!A24="","",IF(AND(安値!AF24&lt;安値!AE24,安値!AF24&lt;安値!AD24,安値!AF24&lt;安値!AG24,安値!AF24&lt;安値!AH24),27,""))</f>
        <v/>
      </c>
      <c r="AB24" s="500" t="str">
        <f>IF(終値!A24="","",IF(AND(安値!AG24&lt;安値!AF24,安値!AG24&lt;安値!AE24,安値!AG24&lt;安値!AH24,安値!AG24&lt;安値!AI24),28,""))</f>
        <v/>
      </c>
      <c r="AC24" s="500" t="str">
        <f>IF(終値!A24="","",IF(AND(高値!G24&gt;高値!F24,高値!G24&gt;高値!E24,高値!G24&gt;高値!H24,高値!G24&gt;高値!I24),2,""))</f>
        <v/>
      </c>
      <c r="AD24" s="500" t="str">
        <f>IF(終値!A24="","",IF(AND(高値!H24&gt;高値!G24,高値!H24&gt;高値!F24,高値!H24&gt;高値!I24,高値!H24&gt;高値!J24),3,""))</f>
        <v/>
      </c>
      <c r="AE24" s="500" t="str">
        <f>IF(終値!A24="","",IF(AND(高値!I24&gt;高値!H24,高値!I24&gt;高値!G24,高値!I24&gt;高値!J24,高値!I24&gt;高値!K24),4,""))</f>
        <v/>
      </c>
      <c r="AF24" s="500" t="str">
        <f>IF(終値!A24="","",IF(AND(高値!J24&gt;高値!I24,高値!J24&gt;高値!H24,高値!J24&gt;高値!K24,高値!J24&gt;高値!L24),5,""))</f>
        <v/>
      </c>
      <c r="AG24" s="500" t="str">
        <f>IF(終値!A24="","",IF(AND(高値!K24&gt;高値!J24,高値!K24&gt;高値!I24,高値!K24&gt;高値!L24,高値!K24&gt;高値!M24),6,""))</f>
        <v/>
      </c>
      <c r="AH24" s="500" t="str">
        <f>IF(終値!A24="","",IF(AND(高値!L24&gt;高値!K24,高値!L24&gt;高値!J24,高値!L24&gt;高値!M24,高値!L24&gt;高値!N24),7,""))</f>
        <v/>
      </c>
      <c r="AI24" s="500" t="str">
        <f>IF(終値!A24="","",IF(AND(高値!M24&gt;高値!L24,高値!M24&gt;高値!K24,高値!M24&gt;高値!N24,高値!M24&gt;高値!O24),8,""))</f>
        <v/>
      </c>
      <c r="AJ24" s="500">
        <f>IF(終値!A24="","",IF(AND(高値!N24&gt;高値!M24,高値!N24&gt;高値!L24,高値!N24&gt;高値!O24,高値!N24&gt;高値!P24),9,""))</f>
        <v>9</v>
      </c>
      <c r="AK24" s="500" t="str">
        <f>IF(終値!A24="","",IF(AND(高値!O24&gt;高値!N24,高値!O24&gt;高値!M24,高値!O24&gt;高値!P24,高値!O24&gt;高値!Q24),10,""))</f>
        <v/>
      </c>
      <c r="AL24" s="500" t="str">
        <f>IF(終値!A24="","",IF(AND(高値!P24&gt;高値!O24,高値!P24&gt;高値!N24,高値!P24&gt;高値!Q24,高値!P24&gt;高値!R24),11,""))</f>
        <v/>
      </c>
      <c r="AM24" s="500" t="str">
        <f>IF(終値!A24="","",IF(AND(高値!Q24&gt;高値!P24,高値!Q24&gt;高値!O24,高値!Q24&gt;高値!R24,高値!Q24&gt;高値!S24),12,""))</f>
        <v/>
      </c>
      <c r="AN24" s="500" t="str">
        <f>IF(終値!A24="","",IF(AND(高値!R24&gt;高値!Q24,高値!R24&gt;高値!P24,高値!R24&gt;高値!S24,高値!R24&gt;高値!T24),13,""))</f>
        <v/>
      </c>
      <c r="AO24" s="500" t="str">
        <f>IF(終値!A24="","",IF(AND(高値!S24&gt;高値!R24,高値!S24&gt;高値!Q24,高値!S24&gt;高値!T24,高値!S24&gt;高値!U24),14,""))</f>
        <v/>
      </c>
      <c r="AP24" s="500">
        <f>IF(終値!A24="","",IF(AND(高値!T24&gt;高値!S24,高値!T24&gt;高値!R24,高値!T24&gt;高値!U24,高値!T24&gt;高値!V24),15,""))</f>
        <v>15</v>
      </c>
      <c r="AQ24" s="500" t="str">
        <f>IF(終値!A24="","",IF(AND(高値!U24&gt;高値!T24,高値!U24&gt;高値!S24,高値!U24&gt;高値!V24,高値!U24&gt;高値!W24),16,""))</f>
        <v/>
      </c>
      <c r="AR24" s="500" t="str">
        <f>IF(終値!A24="","",IF(AND(高値!V24&gt;高値!U24,高値!V24&gt;高値!T24,高値!V24&gt;高値!W24,高値!V24&gt;高値!X24),17,""))</f>
        <v/>
      </c>
      <c r="AS24" s="500" t="str">
        <f>IF(終値!A24="","",IF(AND(高値!W24&gt;高値!V24,高値!W24&gt;高値!U24,高値!W24&gt;高値!X24,高値!W24&gt;高値!Y24),18,""))</f>
        <v/>
      </c>
      <c r="AT24" s="500" t="str">
        <f>IF(終値!A24="","",IF(AND(高値!X24&gt;高値!W24,高値!X24&gt;高値!V24,高値!X24&gt;高値!Y24,高値!X24&gt;高値!Z24),19,""))</f>
        <v/>
      </c>
      <c r="AU24" s="500" t="str">
        <f>IF(終値!A24="","",IF(AND(高値!Y24&gt;高値!X24,高値!Y24&gt;高値!W24,高値!Y24&gt;高値!Z24,高値!Y24&gt;高値!AA24),20,""))</f>
        <v/>
      </c>
      <c r="AV24" s="500" t="str">
        <f>IF(終値!A24="","",IF(AND(高値!Z24&gt;高値!Y24,高値!Z24&gt;高値!X24,高値!Z24&gt;高値!AA24,高値!Z24&gt;高値!AB24),21,""))</f>
        <v/>
      </c>
      <c r="AW24" s="500" t="str">
        <f>IF(終値!A24="","",IF(AND(高値!AA24&gt;高値!Z24,高値!AA24&gt;高値!Y24,高値!AA24&gt;高値!AB24,高値!AA24&gt;高値!AC24),22,""))</f>
        <v/>
      </c>
      <c r="AX24" s="500" t="str">
        <f>IF(終値!A24="","",IF(AND(高値!AB24&gt;高値!AA24,高値!AB24&gt;高値!Z24,高値!AB24&gt;高値!AC24,高値!AB24&gt;高値!AD24),23,""))</f>
        <v/>
      </c>
      <c r="AY24" s="500" t="str">
        <f>IF(終値!A24="","",IF(AND(高値!AC24&gt;高値!AB24,高値!AC24&gt;高値!AA24,高値!AC24&gt;高値!AD24,高値!AC24&gt;高値!AE24),24,""))</f>
        <v/>
      </c>
      <c r="AZ24" s="500" t="str">
        <f>IF(終値!A24="","",IF(AND(高値!AD24&gt;高値!AC24,高値!AD24&gt;高値!AB24,高値!AD24&gt;高値!AE24,高値!AD24&gt;高値!AF24),25,""))</f>
        <v/>
      </c>
      <c r="BA24" s="500" t="str">
        <f>IF(終値!A24="","",IF(AND(高値!AE24&gt;高値!AD24,高値!AE24&gt;高値!AC24,高値!AE24&gt;高値!AF24,高値!AE24&gt;高値!AG24),26,""))</f>
        <v/>
      </c>
      <c r="BB24" s="500" t="str">
        <f>IF(終値!A24="","",IF(AND(高値!AF24&gt;高値!AE24,高値!AF24&gt;高値!AD24,高値!AF24&gt;高値!AG24,高値!AF24&gt;高値!AH24),27,""))</f>
        <v/>
      </c>
      <c r="BC24" s="500" t="str">
        <f>IF(終値!A24="","",IF(AND(高値!AG24&gt;高値!AF24,高値!AG24&gt;高値!AE24,高値!AG24&gt;高値!AH24,高値!AG24&gt;高値!AI24),28,""))</f>
        <v/>
      </c>
      <c r="BD24" s="500">
        <f t="shared" si="0"/>
        <v>3</v>
      </c>
      <c r="BE24" s="500">
        <f t="shared" si="1"/>
        <v>7</v>
      </c>
      <c r="BF24" s="500">
        <f t="shared" si="2"/>
        <v>13</v>
      </c>
      <c r="BG24" s="500">
        <f>IF($BE24="","",INDEX(安値!$E24:$CZ24,1,$BE24+1))</f>
        <v>1292</v>
      </c>
      <c r="BH24" s="500">
        <f>IF($BF24="","",INDEX(安値!$E24:$CZ24,1,$BF24+1))</f>
        <v>1235</v>
      </c>
      <c r="BI24" s="500">
        <f>IF($BF24="","",MAX(INDEX(高値!$E24:$CZ24,1,$BE24+1):INDEX(高値!$E24:$CZ24,1,$BF24+1)))</f>
        <v>1352</v>
      </c>
      <c r="BJ24" s="500">
        <f>IF($BF24="","",AVERAGE(INDEX(終値!$E24:$CZ24,1,$BF24+1):INDEX(終値!$E24:$CZ24,1,$BF24+20))-2*STDEVP(INDEX(終値!$E24:$CZ24,1,$BF24+1):INDEX(終値!$E24:$CZ24,1,$BF24+20)))</f>
        <v>1185.5746439681693</v>
      </c>
      <c r="BK24" s="500">
        <f>IF($BE24="","",AVERAGE(INDEX(終値!$E24:$CZ24,1,$BE24+1):INDEX(終値!$E24:$CZ24,1,$BE24+20))-2*STDEVP(INDEX(終値!$E24:$CZ24,1,$BE24+1):INDEX(終値!$E24:$CZ24,1,$BE24+20)))</f>
        <v>1173.8012445345919</v>
      </c>
      <c r="BL24" s="500">
        <f t="shared" si="3"/>
        <v>2</v>
      </c>
      <c r="BM24" s="500">
        <f t="shared" si="4"/>
        <v>9</v>
      </c>
      <c r="BN24" s="500">
        <f t="shared" si="5"/>
        <v>15</v>
      </c>
      <c r="BO24" s="500">
        <f>IF($BM24="","",INDEX(高値!$E24:$CZ24,1,$BM24+1))</f>
        <v>1352</v>
      </c>
      <c r="BP24" s="500">
        <f>IF($BN24="","",INDEX(高値!$E24:$CZ24,1,$BN24+1))</f>
        <v>1290</v>
      </c>
      <c r="BQ24" s="500">
        <f>IF($BN24="","",MIN(INDEX(安値!$E24:$CZ24,1,$BM24+1):INDEX(安値!$E24:$CZ24,1,$BN24+1)))</f>
        <v>1235</v>
      </c>
      <c r="BR24" s="500">
        <f>IF($BN24="","",AVERAGE(INDEX(終値!$E24:$CZ24,1,$BN24+1):INDEX(終値!$E24:$CZ24,1,$BN24+20))+2*STDEVP(INDEX(終値!$E24:$CZ24,1,$BN24+1):INDEX(終値!$E24:$CZ24,1,$BN24+20)))</f>
        <v>1282.0871997523745</v>
      </c>
      <c r="BS24" s="500">
        <f>IF($BM24="","",AVERAGE(INDEX(終値!$E24:$CZ24,1,$BM24+1):INDEX(終値!$E24:$CZ24,1,$BM24+20))+2*STDEVP(INDEX(終値!$E24:$CZ24,1,$BM24+1):INDEX(終値!$E24:$CZ24,1,$BM24+20)))</f>
        <v>1331.9517171614459</v>
      </c>
      <c r="BT24" s="497" t="str">
        <f>IFERROR(IF(AND($BD24&gt;=2,ABS($BG24-$BH24)/$BH24&lt;=BB設定!$B$12,$BI24&gt;=MAX($BH24,$BG24)*(1+BB設定!$B$13),終値!E24&gt;$BG24),IF(OR(終値!E24&gt;=$BI24,AND($BH24&lt;$BJ24,$BG24&gt;=$BK24)),"二番底W▲","二番底W形成"),IF(AND($BL24&gt;=2,ABS($BO24-$BP24)/$BP24&lt;=BB設定!$B$12,$BQ24&lt;=MIN($BP24,$BO24)*(1-BB設定!$B$13),終値!E24&lt;$BO24),IF(OR(終値!E24&lt;=$BQ24,AND($BP24&gt;$BR24,$BO24&lt;=$BS24)),"二番天井M▼","二番天井M形成"),"－")),"－")</f>
        <v>二番天井M形成</v>
      </c>
    </row>
    <row r="25" spans="2:72">
      <c r="B25" s="500" t="str">
        <f>IF(終値!A25="","",IF(AND(安値!G25&lt;安値!F25,安値!G25&lt;安値!E25,安値!G25&lt;安値!H25,安値!G25&lt;安値!I25),2,""))</f>
        <v/>
      </c>
      <c r="C25" s="500" t="str">
        <f>IF(終値!A25="","",IF(AND(安値!H25&lt;安値!G25,安値!H25&lt;安値!F25,安値!H25&lt;安値!I25,安値!H25&lt;安値!J25),3,""))</f>
        <v/>
      </c>
      <c r="D25" s="500">
        <f>IF(終値!A25="","",IF(AND(安値!I25&lt;安値!H25,安値!I25&lt;安値!G25,安値!I25&lt;安値!J25,安値!I25&lt;安値!K25),4,""))</f>
        <v>4</v>
      </c>
      <c r="E25" s="500" t="str">
        <f>IF(終値!A25="","",IF(AND(安値!J25&lt;安値!I25,安値!J25&lt;安値!H25,安値!J25&lt;安値!K25,安値!J25&lt;安値!L25),5,""))</f>
        <v/>
      </c>
      <c r="F25" s="500" t="str">
        <f>IF(終値!A25="","",IF(AND(安値!K25&lt;安値!J25,安値!K25&lt;安値!I25,安値!K25&lt;安値!L25,安値!K25&lt;安値!M25),6,""))</f>
        <v/>
      </c>
      <c r="G25" s="500">
        <f>IF(終値!A25="","",IF(AND(安値!L25&lt;安値!K25,安値!L25&lt;安値!J25,安値!L25&lt;安値!M25,安値!L25&lt;安値!N25),7,""))</f>
        <v>7</v>
      </c>
      <c r="H25" s="500" t="str">
        <f>IF(終値!A25="","",IF(AND(安値!M25&lt;安値!L25,安値!M25&lt;安値!K25,安値!M25&lt;安値!N25,安値!M25&lt;安値!O25),8,""))</f>
        <v/>
      </c>
      <c r="I25" s="500" t="str">
        <f>IF(終値!A25="","",IF(AND(安値!N25&lt;安値!M25,安値!N25&lt;安値!L25,安値!N25&lt;安値!O25,安値!N25&lt;安値!P25),9,""))</f>
        <v/>
      </c>
      <c r="J25" s="500" t="str">
        <f>IF(終値!A25="","",IF(AND(安値!O25&lt;安値!N25,安値!O25&lt;安値!M25,安値!O25&lt;安値!P25,安値!O25&lt;安値!Q25),10,""))</f>
        <v/>
      </c>
      <c r="K25" s="500" t="str">
        <f>IF(終値!A25="","",IF(AND(安値!P25&lt;安値!O25,安値!P25&lt;安値!N25,安値!P25&lt;安値!Q25,安値!P25&lt;安値!R25),11,""))</f>
        <v/>
      </c>
      <c r="L25" s="500" t="str">
        <f>IF(終値!A25="","",IF(AND(安値!Q25&lt;安値!P25,安値!Q25&lt;安値!O25,安値!Q25&lt;安値!R25,安値!Q25&lt;安値!S25),12,""))</f>
        <v/>
      </c>
      <c r="M25" s="500">
        <f>IF(終値!A25="","",IF(AND(安値!R25&lt;安値!Q25,安値!R25&lt;安値!P25,安値!R25&lt;安値!S25,安値!R25&lt;安値!T25),13,""))</f>
        <v>13</v>
      </c>
      <c r="N25" s="500" t="str">
        <f>IF(終値!A25="","",IF(AND(安値!S25&lt;安値!R25,安値!S25&lt;安値!Q25,安値!S25&lt;安値!T25,安値!S25&lt;安値!U25),14,""))</f>
        <v/>
      </c>
      <c r="O25" s="500" t="str">
        <f>IF(終値!A25="","",IF(AND(安値!T25&lt;安値!S25,安値!T25&lt;安値!R25,安値!T25&lt;安値!U25,安値!T25&lt;安値!V25),15,""))</f>
        <v/>
      </c>
      <c r="P25" s="500" t="str">
        <f>IF(終値!A25="","",IF(AND(安値!U25&lt;安値!T25,安値!U25&lt;安値!S25,安値!U25&lt;安値!V25,安値!U25&lt;安値!W25),16,""))</f>
        <v/>
      </c>
      <c r="Q25" s="500" t="str">
        <f>IF(終値!A25="","",IF(AND(安値!V25&lt;安値!U25,安値!V25&lt;安値!T25,安値!V25&lt;安値!W25,安値!V25&lt;安値!X25),17,""))</f>
        <v/>
      </c>
      <c r="R25" s="500">
        <f>IF(終値!A25="","",IF(AND(安値!W25&lt;安値!V25,安値!W25&lt;安値!U25,安値!W25&lt;安値!X25,安値!W25&lt;安値!Y25),18,""))</f>
        <v>18</v>
      </c>
      <c r="S25" s="500" t="str">
        <f>IF(終値!A25="","",IF(AND(安値!X25&lt;安値!W25,安値!X25&lt;安値!V25,安値!X25&lt;安値!Y25,安値!X25&lt;安値!Z25),19,""))</f>
        <v/>
      </c>
      <c r="T25" s="500" t="str">
        <f>IF(終値!A25="","",IF(AND(安値!Y25&lt;安値!X25,安値!Y25&lt;安値!W25,安値!Y25&lt;安値!Z25,安値!Y25&lt;安値!AA25),20,""))</f>
        <v/>
      </c>
      <c r="U25" s="500" t="str">
        <f>IF(終値!A25="","",IF(AND(安値!Z25&lt;安値!Y25,安値!Z25&lt;安値!X25,安値!Z25&lt;安値!AA25,安値!Z25&lt;安値!AB25),21,""))</f>
        <v/>
      </c>
      <c r="V25" s="500" t="str">
        <f>IF(終値!A25="","",IF(AND(安値!AA25&lt;安値!Z25,安値!AA25&lt;安値!Y25,安値!AA25&lt;安値!AB25,安値!AA25&lt;安値!AC25),22,""))</f>
        <v/>
      </c>
      <c r="W25" s="500" t="str">
        <f>IF(終値!A25="","",IF(AND(安値!AB25&lt;安値!AA25,安値!AB25&lt;安値!Z25,安値!AB25&lt;安値!AC25,安値!AB25&lt;安値!AD25),23,""))</f>
        <v/>
      </c>
      <c r="X25" s="500" t="str">
        <f>IF(終値!A25="","",IF(AND(安値!AC25&lt;安値!AB25,安値!AC25&lt;安値!AA25,安値!AC25&lt;安値!AD25,安値!AC25&lt;安値!AE25),24,""))</f>
        <v/>
      </c>
      <c r="Y25" s="500" t="str">
        <f>IF(終値!A25="","",IF(AND(安値!AD25&lt;安値!AC25,安値!AD25&lt;安値!AB25,安値!AD25&lt;安値!AE25,安値!AD25&lt;安値!AF25),25,""))</f>
        <v/>
      </c>
      <c r="Z25" s="500" t="str">
        <f>IF(終値!A25="","",IF(AND(安値!AE25&lt;安値!AD25,安値!AE25&lt;安値!AC25,安値!AE25&lt;安値!AF25,安値!AE25&lt;安値!AG25),26,""))</f>
        <v/>
      </c>
      <c r="AA25" s="500" t="str">
        <f>IF(終値!A25="","",IF(AND(安値!AF25&lt;安値!AE25,安値!AF25&lt;安値!AD25,安値!AF25&lt;安値!AG25,安値!AF25&lt;安値!AH25),27,""))</f>
        <v/>
      </c>
      <c r="AB25" s="500">
        <f>IF(終値!A25="","",IF(AND(安値!AG25&lt;安値!AF25,安値!AG25&lt;安値!AE25,安値!AG25&lt;安値!AH25,安値!AG25&lt;安値!AI25),28,""))</f>
        <v>28</v>
      </c>
      <c r="AC25" s="500" t="str">
        <f>IF(終値!A25="","",IF(AND(高値!G25&gt;高値!F25,高値!G25&gt;高値!E25,高値!G25&gt;高値!H25,高値!G25&gt;高値!I25),2,""))</f>
        <v/>
      </c>
      <c r="AD25" s="500" t="str">
        <f>IF(終値!A25="","",IF(AND(高値!H25&gt;高値!G25,高値!H25&gt;高値!F25,高値!H25&gt;高値!I25,高値!H25&gt;高値!J25),3,""))</f>
        <v/>
      </c>
      <c r="AE25" s="500">
        <f>IF(終値!A25="","",IF(AND(高値!I25&gt;高値!H25,高値!I25&gt;高値!G25,高値!I25&gt;高値!J25,高値!I25&gt;高値!K25),4,""))</f>
        <v>4</v>
      </c>
      <c r="AF25" s="500" t="str">
        <f>IF(終値!A25="","",IF(AND(高値!J25&gt;高値!I25,高値!J25&gt;高値!H25,高値!J25&gt;高値!K25,高値!J25&gt;高値!L25),5,""))</f>
        <v/>
      </c>
      <c r="AG25" s="500" t="str">
        <f>IF(終値!A25="","",IF(AND(高値!K25&gt;高値!J25,高値!K25&gt;高値!I25,高値!K25&gt;高値!L25,高値!K25&gt;高値!M25),6,""))</f>
        <v/>
      </c>
      <c r="AH25" s="500" t="str">
        <f>IF(終値!A25="","",IF(AND(高値!L25&gt;高値!K25,高値!L25&gt;高値!J25,高値!L25&gt;高値!M25,高値!L25&gt;高値!N25),7,""))</f>
        <v/>
      </c>
      <c r="AI25" s="500" t="str">
        <f>IF(終値!A25="","",IF(AND(高値!M25&gt;高値!L25,高値!M25&gt;高値!K25,高値!M25&gt;高値!N25,高値!M25&gt;高値!O25),8,""))</f>
        <v/>
      </c>
      <c r="AJ25" s="500" t="str">
        <f>IF(終値!A25="","",IF(AND(高値!N25&gt;高値!M25,高値!N25&gt;高値!L25,高値!N25&gt;高値!O25,高値!N25&gt;高値!P25),9,""))</f>
        <v/>
      </c>
      <c r="AK25" s="500">
        <f>IF(終値!A25="","",IF(AND(高値!O25&gt;高値!N25,高値!O25&gt;高値!M25,高値!O25&gt;高値!P25,高値!O25&gt;高値!Q25),10,""))</f>
        <v>10</v>
      </c>
      <c r="AL25" s="500" t="str">
        <f>IF(終値!A25="","",IF(AND(高値!P25&gt;高値!O25,高値!P25&gt;高値!N25,高値!P25&gt;高値!Q25,高値!P25&gt;高値!R25),11,""))</f>
        <v/>
      </c>
      <c r="AM25" s="500" t="str">
        <f>IF(終値!A25="","",IF(AND(高値!Q25&gt;高値!P25,高値!Q25&gt;高値!O25,高値!Q25&gt;高値!R25,高値!Q25&gt;高値!S25),12,""))</f>
        <v/>
      </c>
      <c r="AN25" s="500" t="str">
        <f>IF(終値!A25="","",IF(AND(高値!R25&gt;高値!Q25,高値!R25&gt;高値!P25,高値!R25&gt;高値!S25,高値!R25&gt;高値!T25),13,""))</f>
        <v/>
      </c>
      <c r="AO25" s="500">
        <f>IF(終値!A25="","",IF(AND(高値!S25&gt;高値!R25,高値!S25&gt;高値!Q25,高値!S25&gt;高値!T25,高値!S25&gt;高値!U25),14,""))</f>
        <v>14</v>
      </c>
      <c r="AP25" s="500" t="str">
        <f>IF(終値!A25="","",IF(AND(高値!T25&gt;高値!S25,高値!T25&gt;高値!R25,高値!T25&gt;高値!U25,高値!T25&gt;高値!V25),15,""))</f>
        <v/>
      </c>
      <c r="AQ25" s="500" t="str">
        <f>IF(終値!A25="","",IF(AND(高値!U25&gt;高値!T25,高値!U25&gt;高値!S25,高値!U25&gt;高値!V25,高値!U25&gt;高値!W25),16,""))</f>
        <v/>
      </c>
      <c r="AR25" s="500" t="str">
        <f>IF(終値!A25="","",IF(AND(高値!V25&gt;高値!U25,高値!V25&gt;高値!T25,高値!V25&gt;高値!W25,高値!V25&gt;高値!X25),17,""))</f>
        <v/>
      </c>
      <c r="AS25" s="500" t="str">
        <f>IF(終値!A25="","",IF(AND(高値!W25&gt;高値!V25,高値!W25&gt;高値!U25,高値!W25&gt;高値!X25,高値!W25&gt;高値!Y25),18,""))</f>
        <v/>
      </c>
      <c r="AT25" s="500" t="str">
        <f>IF(終値!A25="","",IF(AND(高値!X25&gt;高値!W25,高値!X25&gt;高値!V25,高値!X25&gt;高値!Y25,高値!X25&gt;高値!Z25),19,""))</f>
        <v/>
      </c>
      <c r="AU25" s="500" t="str">
        <f>IF(終値!A25="","",IF(AND(高値!Y25&gt;高値!X25,高値!Y25&gt;高値!W25,高値!Y25&gt;高値!Z25,高値!Y25&gt;高値!AA25),20,""))</f>
        <v/>
      </c>
      <c r="AV25" s="500">
        <f>IF(終値!A25="","",IF(AND(高値!Z25&gt;高値!Y25,高値!Z25&gt;高値!X25,高値!Z25&gt;高値!AA25,高値!Z25&gt;高値!AB25),21,""))</f>
        <v>21</v>
      </c>
      <c r="AW25" s="500" t="str">
        <f>IF(終値!A25="","",IF(AND(高値!AA25&gt;高値!Z25,高値!AA25&gt;高値!Y25,高値!AA25&gt;高値!AB25,高値!AA25&gt;高値!AC25),22,""))</f>
        <v/>
      </c>
      <c r="AX25" s="500" t="str">
        <f>IF(終値!A25="","",IF(AND(高値!AB25&gt;高値!AA25,高値!AB25&gt;高値!Z25,高値!AB25&gt;高値!AC25,高値!AB25&gt;高値!AD25),23,""))</f>
        <v/>
      </c>
      <c r="AY25" s="500">
        <f>IF(終値!A25="","",IF(AND(高値!AC25&gt;高値!AB25,高値!AC25&gt;高値!AA25,高値!AC25&gt;高値!AD25,高値!AC25&gt;高値!AE25),24,""))</f>
        <v>24</v>
      </c>
      <c r="AZ25" s="500" t="str">
        <f>IF(終値!A25="","",IF(AND(高値!AD25&gt;高値!AC25,高値!AD25&gt;高値!AB25,高値!AD25&gt;高値!AE25,高値!AD25&gt;高値!AF25),25,""))</f>
        <v/>
      </c>
      <c r="BA25" s="500" t="str">
        <f>IF(終値!A25="","",IF(AND(高値!AE25&gt;高値!AD25,高値!AE25&gt;高値!AC25,高値!AE25&gt;高値!AF25,高値!AE25&gt;高値!AG25),26,""))</f>
        <v/>
      </c>
      <c r="BB25" s="500" t="str">
        <f>IF(終値!A25="","",IF(AND(高値!AF25&gt;高値!AE25,高値!AF25&gt;高値!AD25,高値!AF25&gt;高値!AG25,高値!AF25&gt;高値!AH25),27,""))</f>
        <v/>
      </c>
      <c r="BC25" s="500" t="str">
        <f>IF(終値!A25="","",IF(AND(高値!AG25&gt;高値!AF25,高値!AG25&gt;高値!AE25,高値!AG25&gt;高値!AH25,高値!AG25&gt;高値!AI25),28,""))</f>
        <v/>
      </c>
      <c r="BD25" s="500">
        <f t="shared" si="0"/>
        <v>5</v>
      </c>
      <c r="BE25" s="500">
        <f t="shared" si="1"/>
        <v>4</v>
      </c>
      <c r="BF25" s="500">
        <f t="shared" si="2"/>
        <v>7</v>
      </c>
      <c r="BG25" s="500">
        <f>IF($BE25="","",INDEX(安値!$E25:$CZ25,1,$BE25+1))</f>
        <v>1539.5</v>
      </c>
      <c r="BH25" s="500">
        <f>IF($BF25="","",INDEX(安値!$E25:$CZ25,1,$BF25+1))</f>
        <v>1566</v>
      </c>
      <c r="BI25" s="500">
        <f>IF($BF25="","",MAX(INDEX(高値!$E25:$CZ25,1,$BE25+1):INDEX(高値!$E25:$CZ25,1,$BF25+1)))</f>
        <v>1697.5</v>
      </c>
      <c r="BJ25" s="500">
        <f>IF($BF25="","",AVERAGE(INDEX(終値!$E25:$CZ25,1,$BF25+1):INDEX(終値!$E25:$CZ25,1,$BF25+20))-2*STDEVP(INDEX(終値!$E25:$CZ25,1,$BF25+1):INDEX(終値!$E25:$CZ25,1,$BF25+20)))</f>
        <v>1527.3398519436068</v>
      </c>
      <c r="BK25" s="500">
        <f>IF($BE25="","",AVERAGE(INDEX(終値!$E25:$CZ25,1,$BE25+1):INDEX(終値!$E25:$CZ25,1,$BE25+20))-2*STDEVP(INDEX(終値!$E25:$CZ25,1,$BE25+1):INDEX(終値!$E25:$CZ25,1,$BE25+20)))</f>
        <v>1524.1978719532901</v>
      </c>
      <c r="BL25" s="500">
        <f t="shared" si="3"/>
        <v>5</v>
      </c>
      <c r="BM25" s="500">
        <f t="shared" si="4"/>
        <v>4</v>
      </c>
      <c r="BN25" s="500">
        <f t="shared" si="5"/>
        <v>10</v>
      </c>
      <c r="BO25" s="500">
        <f>IF($BM25="","",INDEX(高値!$E25:$CZ25,1,$BM25+1))</f>
        <v>1697.5</v>
      </c>
      <c r="BP25" s="500">
        <f>IF($BN25="","",INDEX(高値!$E25:$CZ25,1,$BN25+1))</f>
        <v>1634.5</v>
      </c>
      <c r="BQ25" s="500">
        <f>IF($BN25="","",MIN(INDEX(安値!$E25:$CZ25,1,$BM25+1):INDEX(安値!$E25:$CZ25,1,$BN25+1)))</f>
        <v>1539.5</v>
      </c>
      <c r="BR25" s="500">
        <f>IF($BN25="","",AVERAGE(INDEX(終値!$E25:$CZ25,1,$BN25+1):INDEX(終値!$E25:$CZ25,1,$BN25+20))+2*STDEVP(INDEX(終値!$E25:$CZ25,1,$BN25+1):INDEX(終値!$E25:$CZ25,1,$BN25+20)))</f>
        <v>1623.6542273958953</v>
      </c>
      <c r="BS25" s="500">
        <f>IF($BM25="","",AVERAGE(INDEX(終値!$E25:$CZ25,1,$BM25+1):INDEX(終値!$E25:$CZ25,1,$BM25+20))+2*STDEVP(INDEX(終値!$E25:$CZ25,1,$BM25+1):INDEX(終値!$E25:$CZ25,1,$BM25+20)))</f>
        <v>1649.9021280467098</v>
      </c>
      <c r="BT25" s="497" t="str">
        <f>IFERROR(IF(AND($BD25&gt;=2,ABS($BG25-$BH25)/$BH25&lt;=BB設定!$B$12,$BI25&gt;=MAX($BH25,$BG25)*(1+BB設定!$B$13),終値!E25&gt;$BG25),IF(OR(終値!E25&gt;=$BI25,AND($BH25&lt;$BJ25,$BG25&gt;=$BK25)),"二番底W▲","二番底W形成"),IF(AND($BL25&gt;=2,ABS($BO25-$BP25)/$BP25&lt;=BB設定!$B$12,$BQ25&lt;=MIN($BP25,$BO25)*(1-BB設定!$B$13),終値!E25&lt;$BO25),IF(OR(終値!E25&lt;=$BQ25,AND($BP25&gt;$BR25,$BO25&lt;=$BS25)),"二番天井M▼","二番天井M形成"),"－")),"－")</f>
        <v>二番底W▲</v>
      </c>
    </row>
    <row r="26" spans="2:72">
      <c r="B26" s="500" t="str">
        <f>IF(終値!A26="","",IF(AND(安値!G26&lt;安値!F26,安値!G26&lt;安値!E26,安値!G26&lt;安値!H26,安値!G26&lt;安値!I26),2,""))</f>
        <v/>
      </c>
      <c r="C26" s="500">
        <f>IF(終値!A26="","",IF(AND(安値!H26&lt;安値!G26,安値!H26&lt;安値!F26,安値!H26&lt;安値!I26,安値!H26&lt;安値!J26),3,""))</f>
        <v>3</v>
      </c>
      <c r="D26" s="500" t="str">
        <f>IF(終値!A26="","",IF(AND(安値!I26&lt;安値!H26,安値!I26&lt;安値!G26,安値!I26&lt;安値!J26,安値!I26&lt;安値!K26),4,""))</f>
        <v/>
      </c>
      <c r="E26" s="500" t="str">
        <f>IF(終値!A26="","",IF(AND(安値!J26&lt;安値!I26,安値!J26&lt;安値!H26,安値!J26&lt;安値!K26,安値!J26&lt;安値!L26),5,""))</f>
        <v/>
      </c>
      <c r="F26" s="500" t="str">
        <f>IF(終値!A26="","",IF(AND(安値!K26&lt;安値!J26,安値!K26&lt;安値!I26,安値!K26&lt;安値!L26,安値!K26&lt;安値!M26),6,""))</f>
        <v/>
      </c>
      <c r="G26" s="500" t="str">
        <f>IF(終値!A26="","",IF(AND(安値!L26&lt;安値!K26,安値!L26&lt;安値!J26,安値!L26&lt;安値!M26,安値!L26&lt;安値!N26),7,""))</f>
        <v/>
      </c>
      <c r="H26" s="500" t="str">
        <f>IF(終値!A26="","",IF(AND(安値!M26&lt;安値!L26,安値!M26&lt;安値!K26,安値!M26&lt;安値!N26,安値!M26&lt;安値!O26),8,""))</f>
        <v/>
      </c>
      <c r="I26" s="500" t="str">
        <f>IF(終値!A26="","",IF(AND(安値!N26&lt;安値!M26,安値!N26&lt;安値!L26,安値!N26&lt;安値!O26,安値!N26&lt;安値!P26),9,""))</f>
        <v/>
      </c>
      <c r="J26" s="500" t="str">
        <f>IF(終値!A26="","",IF(AND(安値!O26&lt;安値!N26,安値!O26&lt;安値!M26,安値!O26&lt;安値!P26,安値!O26&lt;安値!Q26),10,""))</f>
        <v/>
      </c>
      <c r="K26" s="500" t="str">
        <f>IF(終値!A26="","",IF(AND(安値!P26&lt;安値!O26,安値!P26&lt;安値!N26,安値!P26&lt;安値!Q26,安値!P26&lt;安値!R26),11,""))</f>
        <v/>
      </c>
      <c r="L26" s="500" t="str">
        <f>IF(終値!A26="","",IF(AND(安値!Q26&lt;安値!P26,安値!Q26&lt;安値!O26,安値!Q26&lt;安値!R26,安値!Q26&lt;安値!S26),12,""))</f>
        <v/>
      </c>
      <c r="M26" s="500">
        <f>IF(終値!A26="","",IF(AND(安値!R26&lt;安値!Q26,安値!R26&lt;安値!P26,安値!R26&lt;安値!S26,安値!R26&lt;安値!T26),13,""))</f>
        <v>13</v>
      </c>
      <c r="N26" s="500" t="str">
        <f>IF(終値!A26="","",IF(AND(安値!S26&lt;安値!R26,安値!S26&lt;安値!Q26,安値!S26&lt;安値!T26,安値!S26&lt;安値!U26),14,""))</f>
        <v/>
      </c>
      <c r="O26" s="500" t="str">
        <f>IF(終値!A26="","",IF(AND(安値!T26&lt;安値!S26,安値!T26&lt;安値!R26,安値!T26&lt;安値!U26,安値!T26&lt;安値!V26),15,""))</f>
        <v/>
      </c>
      <c r="P26" s="500">
        <f>IF(終値!A26="","",IF(AND(安値!U26&lt;安値!T26,安値!U26&lt;安値!S26,安値!U26&lt;安値!V26,安値!U26&lt;安値!W26),16,""))</f>
        <v>16</v>
      </c>
      <c r="Q26" s="500" t="str">
        <f>IF(終値!A26="","",IF(AND(安値!V26&lt;安値!U26,安値!V26&lt;安値!T26,安値!V26&lt;安値!W26,安値!V26&lt;安値!X26),17,""))</f>
        <v/>
      </c>
      <c r="R26" s="500" t="str">
        <f>IF(終値!A26="","",IF(AND(安値!W26&lt;安値!V26,安値!W26&lt;安値!U26,安値!W26&lt;安値!X26,安値!W26&lt;安値!Y26),18,""))</f>
        <v/>
      </c>
      <c r="S26" s="500">
        <f>IF(終値!A26="","",IF(AND(安値!X26&lt;安値!W26,安値!X26&lt;安値!V26,安値!X26&lt;安値!Y26,安値!X26&lt;安値!Z26),19,""))</f>
        <v>19</v>
      </c>
      <c r="T26" s="500" t="str">
        <f>IF(終値!A26="","",IF(AND(安値!Y26&lt;安値!X26,安値!Y26&lt;安値!W26,安値!Y26&lt;安値!Z26,安値!Y26&lt;安値!AA26),20,""))</f>
        <v/>
      </c>
      <c r="U26" s="500" t="str">
        <f>IF(終値!A26="","",IF(AND(安値!Z26&lt;安値!Y26,安値!Z26&lt;安値!X26,安値!Z26&lt;安値!AA26,安値!Z26&lt;安値!AB26),21,""))</f>
        <v/>
      </c>
      <c r="V26" s="500" t="str">
        <f>IF(終値!A26="","",IF(AND(安値!AA26&lt;安値!Z26,安値!AA26&lt;安値!Y26,安値!AA26&lt;安値!AB26,安値!AA26&lt;安値!AC26),22,""))</f>
        <v/>
      </c>
      <c r="W26" s="500" t="str">
        <f>IF(終値!A26="","",IF(AND(安値!AB26&lt;安値!AA26,安値!AB26&lt;安値!Z26,安値!AB26&lt;安値!AC26,安値!AB26&lt;安値!AD26),23,""))</f>
        <v/>
      </c>
      <c r="X26" s="500" t="str">
        <f>IF(終値!A26="","",IF(AND(安値!AC26&lt;安値!AB26,安値!AC26&lt;安値!AA26,安値!AC26&lt;安値!AD26,安値!AC26&lt;安値!AE26),24,""))</f>
        <v/>
      </c>
      <c r="Y26" s="500" t="str">
        <f>IF(終値!A26="","",IF(AND(安値!AD26&lt;安値!AC26,安値!AD26&lt;安値!AB26,安値!AD26&lt;安値!AE26,安値!AD26&lt;安値!AF26),25,""))</f>
        <v/>
      </c>
      <c r="Z26" s="500" t="str">
        <f>IF(終値!A26="","",IF(AND(安値!AE26&lt;安値!AD26,安値!AE26&lt;安値!AC26,安値!AE26&lt;安値!AF26,安値!AE26&lt;安値!AG26),26,""))</f>
        <v/>
      </c>
      <c r="AA26" s="500">
        <f>IF(終値!A26="","",IF(AND(安値!AF26&lt;安値!AE26,安値!AF26&lt;安値!AD26,安値!AF26&lt;安値!AG26,安値!AF26&lt;安値!AH26),27,""))</f>
        <v>27</v>
      </c>
      <c r="AB26" s="500" t="str">
        <f>IF(終値!A26="","",IF(AND(安値!AG26&lt;安値!AF26,安値!AG26&lt;安値!AE26,安値!AG26&lt;安値!AH26,安値!AG26&lt;安値!AI26),28,""))</f>
        <v/>
      </c>
      <c r="AC26" s="500" t="str">
        <f>IF(終値!A26="","",IF(AND(高値!G26&gt;高値!F26,高値!G26&gt;高値!E26,高値!G26&gt;高値!H26,高値!G26&gt;高値!I26),2,""))</f>
        <v/>
      </c>
      <c r="AD26" s="500" t="str">
        <f>IF(終値!A26="","",IF(AND(高値!H26&gt;高値!G26,高値!H26&gt;高値!F26,高値!H26&gt;高値!I26,高値!H26&gt;高値!J26),3,""))</f>
        <v/>
      </c>
      <c r="AE26" s="500">
        <f>IF(終値!A26="","",IF(AND(高値!I26&gt;高値!H26,高値!I26&gt;高値!G26,高値!I26&gt;高値!J26,高値!I26&gt;高値!K26),4,""))</f>
        <v>4</v>
      </c>
      <c r="AF26" s="500" t="str">
        <f>IF(終値!A26="","",IF(AND(高値!J26&gt;高値!I26,高値!J26&gt;高値!H26,高値!J26&gt;高値!K26,高値!J26&gt;高値!L26),5,""))</f>
        <v/>
      </c>
      <c r="AG26" s="500" t="str">
        <f>IF(終値!A26="","",IF(AND(高値!K26&gt;高値!J26,高値!K26&gt;高値!I26,高値!K26&gt;高値!L26,高値!K26&gt;高値!M26),6,""))</f>
        <v/>
      </c>
      <c r="AH26" s="500">
        <f>IF(終値!A26="","",IF(AND(高値!L26&gt;高値!K26,高値!L26&gt;高値!J26,高値!L26&gt;高値!M26,高値!L26&gt;高値!N26),7,""))</f>
        <v>7</v>
      </c>
      <c r="AI26" s="500" t="str">
        <f>IF(終値!A26="","",IF(AND(高値!M26&gt;高値!L26,高値!M26&gt;高値!K26,高値!M26&gt;高値!N26,高値!M26&gt;高値!O26),8,""))</f>
        <v/>
      </c>
      <c r="AJ26" s="500" t="str">
        <f>IF(終値!A26="","",IF(AND(高値!N26&gt;高値!M26,高値!N26&gt;高値!L26,高値!N26&gt;高値!O26,高値!N26&gt;高値!P26),9,""))</f>
        <v/>
      </c>
      <c r="AK26" s="500" t="str">
        <f>IF(終値!A26="","",IF(AND(高値!O26&gt;高値!N26,高値!O26&gt;高値!M26,高値!O26&gt;高値!P26,高値!O26&gt;高値!Q26),10,""))</f>
        <v/>
      </c>
      <c r="AL26" s="500" t="str">
        <f>IF(終値!A26="","",IF(AND(高値!P26&gt;高値!O26,高値!P26&gt;高値!N26,高値!P26&gt;高値!Q26,高値!P26&gt;高値!R26),11,""))</f>
        <v/>
      </c>
      <c r="AM26" s="500" t="str">
        <f>IF(終値!A26="","",IF(AND(高値!Q26&gt;高値!P26,高値!Q26&gt;高値!O26,高値!Q26&gt;高値!R26,高値!Q26&gt;高値!S26),12,""))</f>
        <v/>
      </c>
      <c r="AN26" s="500" t="str">
        <f>IF(終値!A26="","",IF(AND(高値!R26&gt;高値!Q26,高値!R26&gt;高値!P26,高値!R26&gt;高値!S26,高値!R26&gt;高値!T26),13,""))</f>
        <v/>
      </c>
      <c r="AO26" s="500">
        <f>IF(終値!A26="","",IF(AND(高値!S26&gt;高値!R26,高値!S26&gt;高値!Q26,高値!S26&gt;高値!T26,高値!S26&gt;高値!U26),14,""))</f>
        <v>14</v>
      </c>
      <c r="AP26" s="500" t="str">
        <f>IF(終値!A26="","",IF(AND(高値!T26&gt;高値!S26,高値!T26&gt;高値!R26,高値!T26&gt;高値!U26,高値!T26&gt;高値!V26),15,""))</f>
        <v/>
      </c>
      <c r="AQ26" s="500" t="str">
        <f>IF(終値!A26="","",IF(AND(高値!U26&gt;高値!T26,高値!U26&gt;高値!S26,高値!U26&gt;高値!V26,高値!U26&gt;高値!W26),16,""))</f>
        <v/>
      </c>
      <c r="AR26" s="500" t="str">
        <f>IF(終値!A26="","",IF(AND(高値!V26&gt;高値!U26,高値!V26&gt;高値!T26,高値!V26&gt;高値!W26,高値!V26&gt;高値!X26),17,""))</f>
        <v/>
      </c>
      <c r="AS26" s="500" t="str">
        <f>IF(終値!A26="","",IF(AND(高値!W26&gt;高値!V26,高値!W26&gt;高値!U26,高値!W26&gt;高値!X26,高値!W26&gt;高値!Y26),18,""))</f>
        <v/>
      </c>
      <c r="AT26" s="500" t="str">
        <f>IF(終値!A26="","",IF(AND(高値!X26&gt;高値!W26,高値!X26&gt;高値!V26,高値!X26&gt;高値!Y26,高値!X26&gt;高値!Z26),19,""))</f>
        <v/>
      </c>
      <c r="AU26" s="500" t="str">
        <f>IF(終値!A26="","",IF(AND(高値!Y26&gt;高値!X26,高値!Y26&gt;高値!W26,高値!Y26&gt;高値!Z26,高値!Y26&gt;高値!AA26),20,""))</f>
        <v/>
      </c>
      <c r="AV26" s="500">
        <f>IF(終値!A26="","",IF(AND(高値!Z26&gt;高値!Y26,高値!Z26&gt;高値!X26,高値!Z26&gt;高値!AA26,高値!Z26&gt;高値!AB26),21,""))</f>
        <v>21</v>
      </c>
      <c r="AW26" s="500" t="str">
        <f>IF(終値!A26="","",IF(AND(高値!AA26&gt;高値!Z26,高値!AA26&gt;高値!Y26,高値!AA26&gt;高値!AB26,高値!AA26&gt;高値!AC26),22,""))</f>
        <v/>
      </c>
      <c r="AX26" s="500" t="str">
        <f>IF(終値!A26="","",IF(AND(高値!AB26&gt;高値!AA26,高値!AB26&gt;高値!Z26,高値!AB26&gt;高値!AC26,高値!AB26&gt;高値!AD26),23,""))</f>
        <v/>
      </c>
      <c r="AY26" s="500" t="str">
        <f>IF(終値!A26="","",IF(AND(高値!AC26&gt;高値!AB26,高値!AC26&gt;高値!AA26,高値!AC26&gt;高値!AD26,高値!AC26&gt;高値!AE26),24,""))</f>
        <v/>
      </c>
      <c r="AZ26" s="500" t="str">
        <f>IF(終値!A26="","",IF(AND(高値!AD26&gt;高値!AC26,高値!AD26&gt;高値!AB26,高値!AD26&gt;高値!AE26,高値!AD26&gt;高値!AF26),25,""))</f>
        <v/>
      </c>
      <c r="BA26" s="500" t="str">
        <f>IF(終値!A26="","",IF(AND(高値!AE26&gt;高値!AD26,高値!AE26&gt;高値!AC26,高値!AE26&gt;高値!AF26,高値!AE26&gt;高値!AG26),26,""))</f>
        <v/>
      </c>
      <c r="BB26" s="500" t="str">
        <f>IF(終値!A26="","",IF(AND(高値!AF26&gt;高値!AE26,高値!AF26&gt;高値!AD26,高値!AF26&gt;高値!AG26,高値!AF26&gt;高値!AH26),27,""))</f>
        <v/>
      </c>
      <c r="BC26" s="500" t="str">
        <f>IF(終値!A26="","",IF(AND(高値!AG26&gt;高値!AF26,高値!AG26&gt;高値!AE26,高値!AG26&gt;高値!AH26,高値!AG26&gt;高値!AI26),28,""))</f>
        <v/>
      </c>
      <c r="BD26" s="500">
        <f t="shared" si="0"/>
        <v>5</v>
      </c>
      <c r="BE26" s="500">
        <f t="shared" si="1"/>
        <v>3</v>
      </c>
      <c r="BF26" s="500">
        <f t="shared" si="2"/>
        <v>13</v>
      </c>
      <c r="BG26" s="500">
        <f>IF($BE26="","",INDEX(安値!$E26:$CZ26,1,$BE26+1))</f>
        <v>6157</v>
      </c>
      <c r="BH26" s="500">
        <f>IF($BF26="","",INDEX(安値!$E26:$CZ26,1,$BF26+1))</f>
        <v>6115</v>
      </c>
      <c r="BI26" s="500">
        <f>IF($BF26="","",MAX(INDEX(高値!$E26:$CZ26,1,$BE26+1):INDEX(高値!$E26:$CZ26,1,$BF26+1)))</f>
        <v>6680</v>
      </c>
      <c r="BJ26" s="500">
        <f>IF($BF26="","",AVERAGE(INDEX(終値!$E26:$CZ26,1,$BF26+1):INDEX(終値!$E26:$CZ26,1,$BF26+20))-2*STDEVP(INDEX(終値!$E26:$CZ26,1,$BF26+1):INDEX(終値!$E26:$CZ26,1,$BF26+20)))</f>
        <v>6060.9270950121936</v>
      </c>
      <c r="BK26" s="500">
        <f>IF($BE26="","",AVERAGE(INDEX(終値!$E26:$CZ26,1,$BE26+1):INDEX(終値!$E26:$CZ26,1,$BE26+20))-2*STDEVP(INDEX(終値!$E26:$CZ26,1,$BE26+1):INDEX(終値!$E26:$CZ26,1,$BE26+20)))</f>
        <v>6236.7702248835603</v>
      </c>
      <c r="BL26" s="500">
        <f t="shared" si="3"/>
        <v>4</v>
      </c>
      <c r="BM26" s="500">
        <f t="shared" si="4"/>
        <v>4</v>
      </c>
      <c r="BN26" s="500">
        <f t="shared" si="5"/>
        <v>7</v>
      </c>
      <c r="BO26" s="500">
        <f>IF($BM26="","",INDEX(高値!$E26:$CZ26,1,$BM26+1))</f>
        <v>6503</v>
      </c>
      <c r="BP26" s="500">
        <f>IF($BN26="","",INDEX(高値!$E26:$CZ26,1,$BN26+1))</f>
        <v>6680</v>
      </c>
      <c r="BQ26" s="500">
        <f>IF($BN26="","",MIN(INDEX(安値!$E26:$CZ26,1,$BM26+1):INDEX(安値!$E26:$CZ26,1,$BN26+1)))</f>
        <v>6274</v>
      </c>
      <c r="BR26" s="500">
        <f>IF($BN26="","",AVERAGE(INDEX(終値!$E26:$CZ26,1,$BN26+1):INDEX(終値!$E26:$CZ26,1,$BN26+20))+2*STDEVP(INDEX(終値!$E26:$CZ26,1,$BN26+1):INDEX(終値!$E26:$CZ26,1,$BN26+20)))</f>
        <v>6705.0895902045977</v>
      </c>
      <c r="BS26" s="500">
        <f>IF($BM26="","",AVERAGE(INDEX(終値!$E26:$CZ26,1,$BM26+1):INDEX(終値!$E26:$CZ26,1,$BM26+20))+2*STDEVP(INDEX(終値!$E26:$CZ26,1,$BM26+1):INDEX(終値!$E26:$CZ26,1,$BM26+20)))</f>
        <v>6675.2693541723329</v>
      </c>
      <c r="BT26" s="497" t="str">
        <f>IFERROR(IF(AND($BD26&gt;=2,ABS($BG26-$BH26)/$BH26&lt;=BB設定!$B$12,$BI26&gt;=MAX($BH26,$BG26)*(1+BB設定!$B$13),終値!E26&gt;$BG26),IF(OR(終値!E26&gt;=$BI26,AND($BH26&lt;$BJ26,$BG26&gt;=$BK26)),"二番底W▲","二番底W形成"),IF(AND($BL26&gt;=2,ABS($BO26-$BP26)/$BP26&lt;=BB設定!$B$12,$BQ26&lt;=MIN($BP26,$BO26)*(1-BB設定!$B$13),終値!E26&lt;$BO26),IF(OR(終値!E26&lt;=$BQ26,AND($BP26&gt;$BR26,$BO26&lt;=$BS26)),"二番天井M▼","二番天井M形成"),"－")),"－")</f>
        <v>二番底W形成</v>
      </c>
    </row>
    <row r="27" spans="2:72">
      <c r="B27" s="500" t="str">
        <f>IF(終値!A27="","",IF(AND(安値!G27&lt;安値!F27,安値!G27&lt;安値!E27,安値!G27&lt;安値!H27,安値!G27&lt;安値!I27),2,""))</f>
        <v/>
      </c>
      <c r="C27" s="500" t="str">
        <f>IF(終値!A27="","",IF(AND(安値!H27&lt;安値!G27,安値!H27&lt;安値!F27,安値!H27&lt;安値!I27,安値!H27&lt;安値!J27),3,""))</f>
        <v/>
      </c>
      <c r="D27" s="500" t="str">
        <f>IF(終値!A27="","",IF(AND(安値!I27&lt;安値!H27,安値!I27&lt;安値!G27,安値!I27&lt;安値!J27,安値!I27&lt;安値!K27),4,""))</f>
        <v/>
      </c>
      <c r="E27" s="500" t="str">
        <f>IF(終値!A27="","",IF(AND(安値!J27&lt;安値!I27,安値!J27&lt;安値!H27,安値!J27&lt;安値!K27,安値!J27&lt;安値!L27),5,""))</f>
        <v/>
      </c>
      <c r="F27" s="500" t="str">
        <f>IF(終値!A27="","",IF(AND(安値!K27&lt;安値!J27,安値!K27&lt;安値!I27,安値!K27&lt;安値!L27,安値!K27&lt;安値!M27),6,""))</f>
        <v/>
      </c>
      <c r="G27" s="500" t="str">
        <f>IF(終値!A27="","",IF(AND(安値!L27&lt;安値!K27,安値!L27&lt;安値!J27,安値!L27&lt;安値!M27,安値!L27&lt;安値!N27),7,""))</f>
        <v/>
      </c>
      <c r="H27" s="500" t="str">
        <f>IF(終値!A27="","",IF(AND(安値!M27&lt;安値!L27,安値!M27&lt;安値!K27,安値!M27&lt;安値!N27,安値!M27&lt;安値!O27),8,""))</f>
        <v/>
      </c>
      <c r="I27" s="500">
        <f>IF(終値!A27="","",IF(AND(安値!N27&lt;安値!M27,安値!N27&lt;安値!L27,安値!N27&lt;安値!O27,安値!N27&lt;安値!P27),9,""))</f>
        <v>9</v>
      </c>
      <c r="J27" s="500" t="str">
        <f>IF(終値!A27="","",IF(AND(安値!O27&lt;安値!N27,安値!O27&lt;安値!M27,安値!O27&lt;安値!P27,安値!O27&lt;安値!Q27),10,""))</f>
        <v/>
      </c>
      <c r="K27" s="500" t="str">
        <f>IF(終値!A27="","",IF(AND(安値!P27&lt;安値!O27,安値!P27&lt;安値!N27,安値!P27&lt;安値!Q27,安値!P27&lt;安値!R27),11,""))</f>
        <v/>
      </c>
      <c r="L27" s="500" t="str">
        <f>IF(終値!A27="","",IF(AND(安値!Q27&lt;安値!P27,安値!Q27&lt;安値!O27,安値!Q27&lt;安値!R27,安値!Q27&lt;安値!S27),12,""))</f>
        <v/>
      </c>
      <c r="M27" s="500" t="str">
        <f>IF(終値!A27="","",IF(AND(安値!R27&lt;安値!Q27,安値!R27&lt;安値!P27,安値!R27&lt;安値!S27,安値!R27&lt;安値!T27),13,""))</f>
        <v/>
      </c>
      <c r="N27" s="500" t="str">
        <f>IF(終値!A27="","",IF(AND(安値!S27&lt;安値!R27,安値!S27&lt;安値!Q27,安値!S27&lt;安値!T27,安値!S27&lt;安値!U27),14,""))</f>
        <v/>
      </c>
      <c r="O27" s="500" t="str">
        <f>IF(終値!A27="","",IF(AND(安値!T27&lt;安値!S27,安値!T27&lt;安値!R27,安値!T27&lt;安値!U27,安値!T27&lt;安値!V27),15,""))</f>
        <v/>
      </c>
      <c r="P27" s="500" t="str">
        <f>IF(終値!A27="","",IF(AND(安値!U27&lt;安値!T27,安値!U27&lt;安値!S27,安値!U27&lt;安値!V27,安値!U27&lt;安値!W27),16,""))</f>
        <v/>
      </c>
      <c r="Q27" s="500">
        <f>IF(終値!A27="","",IF(AND(安値!V27&lt;安値!U27,安値!V27&lt;安値!T27,安値!V27&lt;安値!W27,安値!V27&lt;安値!X27),17,""))</f>
        <v>17</v>
      </c>
      <c r="R27" s="500" t="str">
        <f>IF(終値!A27="","",IF(AND(安値!W27&lt;安値!V27,安値!W27&lt;安値!U27,安値!W27&lt;安値!X27,安値!W27&lt;安値!Y27),18,""))</f>
        <v/>
      </c>
      <c r="S27" s="500" t="str">
        <f>IF(終値!A27="","",IF(AND(安値!X27&lt;安値!W27,安値!X27&lt;安値!V27,安値!X27&lt;安値!Y27,安値!X27&lt;安値!Z27),19,""))</f>
        <v/>
      </c>
      <c r="T27" s="500" t="str">
        <f>IF(終値!A27="","",IF(AND(安値!Y27&lt;安値!X27,安値!Y27&lt;安値!W27,安値!Y27&lt;安値!Z27,安値!Y27&lt;安値!AA27),20,""))</f>
        <v/>
      </c>
      <c r="U27" s="500" t="str">
        <f>IF(終値!A27="","",IF(AND(安値!Z27&lt;安値!Y27,安値!Z27&lt;安値!X27,安値!Z27&lt;安値!AA27,安値!Z27&lt;安値!AB27),21,""))</f>
        <v/>
      </c>
      <c r="V27" s="500" t="str">
        <f>IF(終値!A27="","",IF(AND(安値!AA27&lt;安値!Z27,安値!AA27&lt;安値!Y27,安値!AA27&lt;安値!AB27,安値!AA27&lt;安値!AC27),22,""))</f>
        <v/>
      </c>
      <c r="W27" s="500" t="str">
        <f>IF(終値!A27="","",IF(AND(安値!AB27&lt;安値!AA27,安値!AB27&lt;安値!Z27,安値!AB27&lt;安値!AC27,安値!AB27&lt;安値!AD27),23,""))</f>
        <v/>
      </c>
      <c r="X27" s="500" t="str">
        <f>IF(終値!A27="","",IF(AND(安値!AC27&lt;安値!AB27,安値!AC27&lt;安値!AA27,安値!AC27&lt;安値!AD27,安値!AC27&lt;安値!AE27),24,""))</f>
        <v/>
      </c>
      <c r="Y27" s="500">
        <f>IF(終値!A27="","",IF(AND(安値!AD27&lt;安値!AC27,安値!AD27&lt;安値!AB27,安値!AD27&lt;安値!AE27,安値!AD27&lt;安値!AF27),25,""))</f>
        <v>25</v>
      </c>
      <c r="Z27" s="500" t="str">
        <f>IF(終値!A27="","",IF(AND(安値!AE27&lt;安値!AD27,安値!AE27&lt;安値!AC27,安値!AE27&lt;安値!AF27,安値!AE27&lt;安値!AG27),26,""))</f>
        <v/>
      </c>
      <c r="AA27" s="500" t="str">
        <f>IF(終値!A27="","",IF(AND(安値!AF27&lt;安値!AE27,安値!AF27&lt;安値!AD27,安値!AF27&lt;安値!AG27,安値!AF27&lt;安値!AH27),27,""))</f>
        <v/>
      </c>
      <c r="AB27" s="500" t="str">
        <f>IF(終値!A27="","",IF(AND(安値!AG27&lt;安値!AF27,安値!AG27&lt;安値!AE27,安値!AG27&lt;安値!AH27,安値!AG27&lt;安値!AI27),28,""))</f>
        <v/>
      </c>
      <c r="AC27" s="500" t="str">
        <f>IF(終値!A27="","",IF(AND(高値!G27&gt;高値!F27,高値!G27&gt;高値!E27,高値!G27&gt;高値!H27,高値!G27&gt;高値!I27),2,""))</f>
        <v/>
      </c>
      <c r="AD27" s="500" t="str">
        <f>IF(終値!A27="","",IF(AND(高値!H27&gt;高値!G27,高値!H27&gt;高値!F27,高値!H27&gt;高値!I27,高値!H27&gt;高値!J27),3,""))</f>
        <v/>
      </c>
      <c r="AE27" s="500" t="str">
        <f>IF(終値!A27="","",IF(AND(高値!I27&gt;高値!H27,高値!I27&gt;高値!G27,高値!I27&gt;高値!J27,高値!I27&gt;高値!K27),4,""))</f>
        <v/>
      </c>
      <c r="AF27" s="500" t="str">
        <f>IF(終値!A27="","",IF(AND(高値!J27&gt;高値!I27,高値!J27&gt;高値!H27,高値!J27&gt;高値!K27,高値!J27&gt;高値!L27),5,""))</f>
        <v/>
      </c>
      <c r="AG27" s="500">
        <f>IF(終値!A27="","",IF(AND(高値!K27&gt;高値!J27,高値!K27&gt;高値!I27,高値!K27&gt;高値!L27,高値!K27&gt;高値!M27),6,""))</f>
        <v>6</v>
      </c>
      <c r="AH27" s="500" t="str">
        <f>IF(終値!A27="","",IF(AND(高値!L27&gt;高値!K27,高値!L27&gt;高値!J27,高値!L27&gt;高値!M27,高値!L27&gt;高値!N27),7,""))</f>
        <v/>
      </c>
      <c r="AI27" s="500" t="str">
        <f>IF(終値!A27="","",IF(AND(高値!M27&gt;高値!L27,高値!M27&gt;高値!K27,高値!M27&gt;高値!N27,高値!M27&gt;高値!O27),8,""))</f>
        <v/>
      </c>
      <c r="AJ27" s="500" t="str">
        <f>IF(終値!A27="","",IF(AND(高値!N27&gt;高値!M27,高値!N27&gt;高値!L27,高値!N27&gt;高値!O27,高値!N27&gt;高値!P27),9,""))</f>
        <v/>
      </c>
      <c r="AK27" s="500" t="str">
        <f>IF(終値!A27="","",IF(AND(高値!O27&gt;高値!N27,高値!O27&gt;高値!M27,高値!O27&gt;高値!P27,高値!O27&gt;高値!Q27),10,""))</f>
        <v/>
      </c>
      <c r="AL27" s="500" t="str">
        <f>IF(終値!A27="","",IF(AND(高値!P27&gt;高値!O27,高値!P27&gt;高値!N27,高値!P27&gt;高値!Q27,高値!P27&gt;高値!R27),11,""))</f>
        <v/>
      </c>
      <c r="AM27" s="500" t="str">
        <f>IF(終値!A27="","",IF(AND(高値!Q27&gt;高値!P27,高値!Q27&gt;高値!O27,高値!Q27&gt;高値!R27,高値!Q27&gt;高値!S27),12,""))</f>
        <v/>
      </c>
      <c r="AN27" s="500">
        <f>IF(終値!A27="","",IF(AND(高値!R27&gt;高値!Q27,高値!R27&gt;高値!P27,高値!R27&gt;高値!S27,高値!R27&gt;高値!T27),13,""))</f>
        <v>13</v>
      </c>
      <c r="AO27" s="500" t="str">
        <f>IF(終値!A27="","",IF(AND(高値!S27&gt;高値!R27,高値!S27&gt;高値!Q27,高値!S27&gt;高値!T27,高値!S27&gt;高値!U27),14,""))</f>
        <v/>
      </c>
      <c r="AP27" s="500" t="str">
        <f>IF(終値!A27="","",IF(AND(高値!T27&gt;高値!S27,高値!T27&gt;高値!R27,高値!T27&gt;高値!U27,高値!T27&gt;高値!V27),15,""))</f>
        <v/>
      </c>
      <c r="AQ27" s="500" t="str">
        <f>IF(終値!A27="","",IF(AND(高値!U27&gt;高値!T27,高値!U27&gt;高値!S27,高値!U27&gt;高値!V27,高値!U27&gt;高値!W27),16,""))</f>
        <v/>
      </c>
      <c r="AR27" s="500" t="str">
        <f>IF(終値!A27="","",IF(AND(高値!V27&gt;高値!U27,高値!V27&gt;高値!T27,高値!V27&gt;高値!W27,高値!V27&gt;高値!X27),17,""))</f>
        <v/>
      </c>
      <c r="AS27" s="500" t="str">
        <f>IF(終値!A27="","",IF(AND(高値!W27&gt;高値!V27,高値!W27&gt;高値!U27,高値!W27&gt;高値!X27,高値!W27&gt;高値!Y27),18,""))</f>
        <v/>
      </c>
      <c r="AT27" s="500" t="str">
        <f>IF(終値!A27="","",IF(AND(高値!X27&gt;高値!W27,高値!X27&gt;高値!V27,高値!X27&gt;高値!Y27,高値!X27&gt;高値!Z27),19,""))</f>
        <v/>
      </c>
      <c r="AU27" s="500">
        <f>IF(終値!A27="","",IF(AND(高値!Y27&gt;高値!X27,高値!Y27&gt;高値!W27,高値!Y27&gt;高値!Z27,高値!Y27&gt;高値!AA27),20,""))</f>
        <v>20</v>
      </c>
      <c r="AV27" s="500" t="str">
        <f>IF(終値!A27="","",IF(AND(高値!Z27&gt;高値!Y27,高値!Z27&gt;高値!X27,高値!Z27&gt;高値!AA27,高値!Z27&gt;高値!AB27),21,""))</f>
        <v/>
      </c>
      <c r="AW27" s="500" t="str">
        <f>IF(終値!A27="","",IF(AND(高値!AA27&gt;高値!Z27,高値!AA27&gt;高値!Y27,高値!AA27&gt;高値!AB27,高値!AA27&gt;高値!AC27),22,""))</f>
        <v/>
      </c>
      <c r="AX27" s="500" t="str">
        <f>IF(終値!A27="","",IF(AND(高値!AB27&gt;高値!AA27,高値!AB27&gt;高値!Z27,高値!AB27&gt;高値!AC27,高値!AB27&gt;高値!AD27),23,""))</f>
        <v/>
      </c>
      <c r="AY27" s="500" t="str">
        <f>IF(終値!A27="","",IF(AND(高値!AC27&gt;高値!AB27,高値!AC27&gt;高値!AA27,高値!AC27&gt;高値!AD27,高値!AC27&gt;高値!AE27),24,""))</f>
        <v/>
      </c>
      <c r="AZ27" s="500" t="str">
        <f>IF(終値!A27="","",IF(AND(高値!AD27&gt;高値!AC27,高値!AD27&gt;高値!AB27,高値!AD27&gt;高値!AE27,高値!AD27&gt;高値!AF27),25,""))</f>
        <v/>
      </c>
      <c r="BA27" s="500">
        <f>IF(終値!A27="","",IF(AND(高値!AE27&gt;高値!AD27,高値!AE27&gt;高値!AC27,高値!AE27&gt;高値!AF27,高値!AE27&gt;高値!AG27),26,""))</f>
        <v>26</v>
      </c>
      <c r="BB27" s="500" t="str">
        <f>IF(終値!A27="","",IF(AND(高値!AF27&gt;高値!AE27,高値!AF27&gt;高値!AD27,高値!AF27&gt;高値!AG27,高値!AF27&gt;高値!AH27),27,""))</f>
        <v/>
      </c>
      <c r="BC27" s="500" t="str">
        <f>IF(終値!A27="","",IF(AND(高値!AG27&gt;高値!AF27,高値!AG27&gt;高値!AE27,高値!AG27&gt;高値!AH27,高値!AG27&gt;高値!AI27),28,""))</f>
        <v/>
      </c>
      <c r="BD27" s="500">
        <f t="shared" si="0"/>
        <v>3</v>
      </c>
      <c r="BE27" s="500">
        <f t="shared" si="1"/>
        <v>9</v>
      </c>
      <c r="BF27" s="500">
        <f t="shared" si="2"/>
        <v>17</v>
      </c>
      <c r="BG27" s="500">
        <f>IF($BE27="","",INDEX(安値!$E27:$CZ27,1,$BE27+1))</f>
        <v>843.8</v>
      </c>
      <c r="BH27" s="500">
        <f>IF($BF27="","",INDEX(安値!$E27:$CZ27,1,$BF27+1))</f>
        <v>846.5</v>
      </c>
      <c r="BI27" s="500">
        <f>IF($BF27="","",MAX(INDEX(高値!$E27:$CZ27,1,$BE27+1):INDEX(高値!$E27:$CZ27,1,$BF27+1)))</f>
        <v>903.9</v>
      </c>
      <c r="BJ27" s="500">
        <f>IF($BF27="","",AVERAGE(INDEX(終値!$E27:$CZ27,1,$BF27+1):INDEX(終値!$E27:$CZ27,1,$BF27+20))-2*STDEVP(INDEX(終値!$E27:$CZ27,1,$BF27+1):INDEX(終値!$E27:$CZ27,1,$BF27+20)))</f>
        <v>789.94078219126493</v>
      </c>
      <c r="BK27" s="500">
        <f>IF($BE27="","",AVERAGE(INDEX(終値!$E27:$CZ27,1,$BE27+1):INDEX(終値!$E27:$CZ27,1,$BE27+20))-2*STDEVP(INDEX(終値!$E27:$CZ27,1,$BE27+1):INDEX(終値!$E27:$CZ27,1,$BE27+20)))</f>
        <v>802.07055622079258</v>
      </c>
      <c r="BL27" s="500">
        <f t="shared" si="3"/>
        <v>4</v>
      </c>
      <c r="BM27" s="500">
        <f t="shared" si="4"/>
        <v>6</v>
      </c>
      <c r="BN27" s="500">
        <f t="shared" si="5"/>
        <v>13</v>
      </c>
      <c r="BO27" s="500">
        <f>IF($BM27="","",INDEX(高値!$E27:$CZ27,1,$BM27+1))</f>
        <v>984.5</v>
      </c>
      <c r="BP27" s="500">
        <f>IF($BN27="","",INDEX(高値!$E27:$CZ27,1,$BN27+1))</f>
        <v>903.9</v>
      </c>
      <c r="BQ27" s="500">
        <f>IF($BN27="","",MIN(INDEX(安値!$E27:$CZ27,1,$BM27+1):INDEX(安値!$E27:$CZ27,1,$BN27+1)))</f>
        <v>843.8</v>
      </c>
      <c r="BR27" s="500">
        <f>IF($BN27="","",AVERAGE(INDEX(終値!$E27:$CZ27,1,$BN27+1):INDEX(終値!$E27:$CZ27,1,$BN27+20))+2*STDEVP(INDEX(終値!$E27:$CZ27,1,$BN27+1):INDEX(終値!$E27:$CZ27,1,$BN27+20)))</f>
        <v>896.54931358948829</v>
      </c>
      <c r="BS27" s="500">
        <f>IF($BM27="","",AVERAGE(INDEX(終値!$E27:$CZ27,1,$BM27+1):INDEX(終値!$E27:$CZ27,1,$BM27+20))+2*STDEVP(INDEX(終値!$E27:$CZ27,1,$BM27+1):INDEX(終値!$E27:$CZ27,1,$BM27+20)))</f>
        <v>938.439055005721</v>
      </c>
      <c r="BT27" s="497" t="str">
        <f>IFERROR(IF(AND($BD27&gt;=2,ABS($BG27-$BH27)/$BH27&lt;=BB設定!$B$12,$BI27&gt;=MAX($BH27,$BG27)*(1+BB設定!$B$13),終値!E27&gt;$BG27),IF(OR(終値!E27&gt;=$BI27,AND($BH27&lt;$BJ27,$BG27&gt;=$BK27)),"二番底W▲","二番底W形成"),IF(AND($BL27&gt;=2,ABS($BO27-$BP27)/$BP27&lt;=BB設定!$B$12,$BQ27&lt;=MIN($BP27,$BO27)*(1-BB設定!$B$13),終値!E27&lt;$BO27),IF(OR(終値!E27&lt;=$BQ27,AND($BP27&gt;$BR27,$BO27&lt;=$BS27)),"二番天井M▼","二番天井M形成"),"－")),"－")</f>
        <v>二番底W形成</v>
      </c>
    </row>
    <row r="28" spans="2:72">
      <c r="B28" s="500" t="str">
        <f>IF(終値!A28="","",IF(AND(安値!G28&lt;安値!F28,安値!G28&lt;安値!E28,安値!G28&lt;安値!H28,安値!G28&lt;安値!I28),2,""))</f>
        <v/>
      </c>
      <c r="C28" s="500" t="str">
        <f>IF(終値!A28="","",IF(AND(安値!H28&lt;安値!G28,安値!H28&lt;安値!F28,安値!H28&lt;安値!I28,安値!H28&lt;安値!J28),3,""))</f>
        <v/>
      </c>
      <c r="D28" s="500" t="str">
        <f>IF(終値!A28="","",IF(AND(安値!I28&lt;安値!H28,安値!I28&lt;安値!G28,安値!I28&lt;安値!J28,安値!I28&lt;安値!K28),4,""))</f>
        <v/>
      </c>
      <c r="E28" s="500">
        <f>IF(終値!A28="","",IF(AND(安値!J28&lt;安値!I28,安値!J28&lt;安値!H28,安値!J28&lt;安値!K28,安値!J28&lt;安値!L28),5,""))</f>
        <v>5</v>
      </c>
      <c r="F28" s="500" t="str">
        <f>IF(終値!A28="","",IF(AND(安値!K28&lt;安値!J28,安値!K28&lt;安値!I28,安値!K28&lt;安値!L28,安値!K28&lt;安値!M28),6,""))</f>
        <v/>
      </c>
      <c r="G28" s="500" t="str">
        <f>IF(終値!A28="","",IF(AND(安値!L28&lt;安値!K28,安値!L28&lt;安値!J28,安値!L28&lt;安値!M28,安値!L28&lt;安値!N28),7,""))</f>
        <v/>
      </c>
      <c r="H28" s="500" t="str">
        <f>IF(終値!A28="","",IF(AND(安値!M28&lt;安値!L28,安値!M28&lt;安値!K28,安値!M28&lt;安値!N28,安値!M28&lt;安値!O28),8,""))</f>
        <v/>
      </c>
      <c r="I28" s="500" t="str">
        <f>IF(終値!A28="","",IF(AND(安値!N28&lt;安値!M28,安値!N28&lt;安値!L28,安値!N28&lt;安値!O28,安値!N28&lt;安値!P28),9,""))</f>
        <v/>
      </c>
      <c r="J28" s="500" t="str">
        <f>IF(終値!A28="","",IF(AND(安値!O28&lt;安値!N28,安値!O28&lt;安値!M28,安値!O28&lt;安値!P28,安値!O28&lt;安値!Q28),10,""))</f>
        <v/>
      </c>
      <c r="K28" s="500" t="str">
        <f>IF(終値!A28="","",IF(AND(安値!P28&lt;安値!O28,安値!P28&lt;安値!N28,安値!P28&lt;安値!Q28,安値!P28&lt;安値!R28),11,""))</f>
        <v/>
      </c>
      <c r="L28" s="500">
        <f>IF(終値!A28="","",IF(AND(安値!Q28&lt;安値!P28,安値!Q28&lt;安値!O28,安値!Q28&lt;安値!R28,安値!Q28&lt;安値!S28),12,""))</f>
        <v>12</v>
      </c>
      <c r="M28" s="500" t="str">
        <f>IF(終値!A28="","",IF(AND(安値!R28&lt;安値!Q28,安値!R28&lt;安値!P28,安値!R28&lt;安値!S28,安値!R28&lt;安値!T28),13,""))</f>
        <v/>
      </c>
      <c r="N28" s="500" t="str">
        <f>IF(終値!A28="","",IF(AND(安値!S28&lt;安値!R28,安値!S28&lt;安値!Q28,安値!S28&lt;安値!T28,安値!S28&lt;安値!U28),14,""))</f>
        <v/>
      </c>
      <c r="O28" s="500" t="str">
        <f>IF(終値!A28="","",IF(AND(安値!T28&lt;安値!S28,安値!T28&lt;安値!R28,安値!T28&lt;安値!U28,安値!T28&lt;安値!V28),15,""))</f>
        <v/>
      </c>
      <c r="P28" s="500" t="str">
        <f>IF(終値!A28="","",IF(AND(安値!U28&lt;安値!T28,安値!U28&lt;安値!S28,安値!U28&lt;安値!V28,安値!U28&lt;安値!W28),16,""))</f>
        <v/>
      </c>
      <c r="Q28" s="500" t="str">
        <f>IF(終値!A28="","",IF(AND(安値!V28&lt;安値!U28,安値!V28&lt;安値!T28,安値!V28&lt;安値!W28,安値!V28&lt;安値!X28),17,""))</f>
        <v/>
      </c>
      <c r="R28" s="500" t="str">
        <f>IF(終値!A28="","",IF(AND(安値!W28&lt;安値!V28,安値!W28&lt;安値!U28,安値!W28&lt;安値!X28,安値!W28&lt;安値!Y28),18,""))</f>
        <v/>
      </c>
      <c r="S28" s="500" t="str">
        <f>IF(終値!A28="","",IF(AND(安値!X28&lt;安値!W28,安値!X28&lt;安値!V28,安値!X28&lt;安値!Y28,安値!X28&lt;安値!Z28),19,""))</f>
        <v/>
      </c>
      <c r="T28" s="500">
        <f>IF(終値!A28="","",IF(AND(安値!Y28&lt;安値!X28,安値!Y28&lt;安値!W28,安値!Y28&lt;安値!Z28,安値!Y28&lt;安値!AA28),20,""))</f>
        <v>20</v>
      </c>
      <c r="U28" s="500" t="str">
        <f>IF(終値!A28="","",IF(AND(安値!Z28&lt;安値!Y28,安値!Z28&lt;安値!X28,安値!Z28&lt;安値!AA28,安値!Z28&lt;安値!AB28),21,""))</f>
        <v/>
      </c>
      <c r="V28" s="500" t="str">
        <f>IF(終値!A28="","",IF(AND(安値!AA28&lt;安値!Z28,安値!AA28&lt;安値!Y28,安値!AA28&lt;安値!AB28,安値!AA28&lt;安値!AC28),22,""))</f>
        <v/>
      </c>
      <c r="W28" s="500" t="str">
        <f>IF(終値!A28="","",IF(AND(安値!AB28&lt;安値!AA28,安値!AB28&lt;安値!Z28,安値!AB28&lt;安値!AC28,安値!AB28&lt;安値!AD28),23,""))</f>
        <v/>
      </c>
      <c r="X28" s="500" t="str">
        <f>IF(終値!A28="","",IF(AND(安値!AC28&lt;安値!AB28,安値!AC28&lt;安値!AA28,安値!AC28&lt;安値!AD28,安値!AC28&lt;安値!AE28),24,""))</f>
        <v/>
      </c>
      <c r="Y28" s="500" t="str">
        <f>IF(終値!A28="","",IF(AND(安値!AD28&lt;安値!AC28,安値!AD28&lt;安値!AB28,安値!AD28&lt;安値!AE28,安値!AD28&lt;安値!AF28),25,""))</f>
        <v/>
      </c>
      <c r="Z28" s="500" t="str">
        <f>IF(終値!A28="","",IF(AND(安値!AE28&lt;安値!AD28,安値!AE28&lt;安値!AC28,安値!AE28&lt;安値!AF28,安値!AE28&lt;安値!AG28),26,""))</f>
        <v/>
      </c>
      <c r="AA28" s="500">
        <f>IF(終値!A28="","",IF(AND(安値!AF28&lt;安値!AE28,安値!AF28&lt;安値!AD28,安値!AF28&lt;安値!AG28,安値!AF28&lt;安値!AH28),27,""))</f>
        <v>27</v>
      </c>
      <c r="AB28" s="500" t="str">
        <f>IF(終値!A28="","",IF(AND(安値!AG28&lt;安値!AF28,安値!AG28&lt;安値!AE28,安値!AG28&lt;安値!AH28,安値!AG28&lt;安値!AI28),28,""))</f>
        <v/>
      </c>
      <c r="AC28" s="500" t="str">
        <f>IF(終値!A28="","",IF(AND(高値!G28&gt;高値!F28,高値!G28&gt;高値!E28,高値!G28&gt;高値!H28,高値!G28&gt;高値!I28),2,""))</f>
        <v/>
      </c>
      <c r="AD28" s="500" t="str">
        <f>IF(終値!A28="","",IF(AND(高値!H28&gt;高値!G28,高値!H28&gt;高値!F28,高値!H28&gt;高値!I28,高値!H28&gt;高値!J28),3,""))</f>
        <v/>
      </c>
      <c r="AE28" s="500" t="str">
        <f>IF(終値!A28="","",IF(AND(高値!I28&gt;高値!H28,高値!I28&gt;高値!G28,高値!I28&gt;高値!J28,高値!I28&gt;高値!K28),4,""))</f>
        <v/>
      </c>
      <c r="AF28" s="500" t="str">
        <f>IF(終値!A28="","",IF(AND(高値!J28&gt;高値!I28,高値!J28&gt;高値!H28,高値!J28&gt;高値!K28,高値!J28&gt;高値!L28),5,""))</f>
        <v/>
      </c>
      <c r="AG28" s="500" t="str">
        <f>IF(終値!A28="","",IF(AND(高値!K28&gt;高値!J28,高値!K28&gt;高値!I28,高値!K28&gt;高値!L28,高値!K28&gt;高値!M28),6,""))</f>
        <v/>
      </c>
      <c r="AH28" s="500" t="str">
        <f>IF(終値!A28="","",IF(AND(高値!L28&gt;高値!K28,高値!L28&gt;高値!J28,高値!L28&gt;高値!M28,高値!L28&gt;高値!N28),7,""))</f>
        <v/>
      </c>
      <c r="AI28" s="500" t="str">
        <f>IF(終値!A28="","",IF(AND(高値!M28&gt;高値!L28,高値!M28&gt;高値!K28,高値!M28&gt;高値!N28,高値!M28&gt;高値!O28),8,""))</f>
        <v/>
      </c>
      <c r="AJ28" s="500" t="str">
        <f>IF(終値!A28="","",IF(AND(高値!N28&gt;高値!M28,高値!N28&gt;高値!L28,高値!N28&gt;高値!O28,高値!N28&gt;高値!P28),9,""))</f>
        <v/>
      </c>
      <c r="AK28" s="500" t="str">
        <f>IF(終値!A28="","",IF(AND(高値!O28&gt;高値!N28,高値!O28&gt;高値!M28,高値!O28&gt;高値!P28,高値!O28&gt;高値!Q28),10,""))</f>
        <v/>
      </c>
      <c r="AL28" s="500" t="str">
        <f>IF(終値!A28="","",IF(AND(高値!P28&gt;高値!O28,高値!P28&gt;高値!N28,高値!P28&gt;高値!Q28,高値!P28&gt;高値!R28),11,""))</f>
        <v/>
      </c>
      <c r="AM28" s="500" t="str">
        <f>IF(終値!A28="","",IF(AND(高値!Q28&gt;高値!P28,高値!Q28&gt;高値!O28,高値!Q28&gt;高値!R28,高値!Q28&gt;高値!S28),12,""))</f>
        <v/>
      </c>
      <c r="AN28" s="500" t="str">
        <f>IF(終値!A28="","",IF(AND(高値!R28&gt;高値!Q28,高値!R28&gt;高値!P28,高値!R28&gt;高値!S28,高値!R28&gt;高値!T28),13,""))</f>
        <v/>
      </c>
      <c r="AO28" s="500" t="str">
        <f>IF(終値!A28="","",IF(AND(高値!S28&gt;高値!R28,高値!S28&gt;高値!Q28,高値!S28&gt;高値!T28,高値!S28&gt;高値!U28),14,""))</f>
        <v/>
      </c>
      <c r="AP28" s="500" t="str">
        <f>IF(終値!A28="","",IF(AND(高値!T28&gt;高値!S28,高値!T28&gt;高値!R28,高値!T28&gt;高値!U28,高値!T28&gt;高値!V28),15,""))</f>
        <v/>
      </c>
      <c r="AQ28" s="500" t="str">
        <f>IF(終値!A28="","",IF(AND(高値!U28&gt;高値!T28,高値!U28&gt;高値!S28,高値!U28&gt;高値!V28,高値!U28&gt;高値!W28),16,""))</f>
        <v/>
      </c>
      <c r="AR28" s="500">
        <f>IF(終値!A28="","",IF(AND(高値!V28&gt;高値!U28,高値!V28&gt;高値!T28,高値!V28&gt;高値!W28,高値!V28&gt;高値!X28),17,""))</f>
        <v>17</v>
      </c>
      <c r="AS28" s="500" t="str">
        <f>IF(終値!A28="","",IF(AND(高値!W28&gt;高値!V28,高値!W28&gt;高値!U28,高値!W28&gt;高値!X28,高値!W28&gt;高値!Y28),18,""))</f>
        <v/>
      </c>
      <c r="AT28" s="500" t="str">
        <f>IF(終値!A28="","",IF(AND(高値!X28&gt;高値!W28,高値!X28&gt;高値!V28,高値!X28&gt;高値!Y28,高値!X28&gt;高値!Z28),19,""))</f>
        <v/>
      </c>
      <c r="AU28" s="500" t="str">
        <f>IF(終値!A28="","",IF(AND(高値!Y28&gt;高値!X28,高値!Y28&gt;高値!W28,高値!Y28&gt;高値!Z28,高値!Y28&gt;高値!AA28),20,""))</f>
        <v/>
      </c>
      <c r="AV28" s="500" t="str">
        <f>IF(終値!A28="","",IF(AND(高値!Z28&gt;高値!Y28,高値!Z28&gt;高値!X28,高値!Z28&gt;高値!AA28,高値!Z28&gt;高値!AB28),21,""))</f>
        <v/>
      </c>
      <c r="AW28" s="500">
        <f>IF(終値!A28="","",IF(AND(高値!AA28&gt;高値!Z28,高値!AA28&gt;高値!Y28,高値!AA28&gt;高値!AB28,高値!AA28&gt;高値!AC28),22,""))</f>
        <v>22</v>
      </c>
      <c r="AX28" s="500" t="str">
        <f>IF(終値!A28="","",IF(AND(高値!AB28&gt;高値!AA28,高値!AB28&gt;高値!Z28,高値!AB28&gt;高値!AC28,高値!AB28&gt;高値!AD28),23,""))</f>
        <v/>
      </c>
      <c r="AY28" s="500" t="str">
        <f>IF(終値!A28="","",IF(AND(高値!AC28&gt;高値!AB28,高値!AC28&gt;高値!AA28,高値!AC28&gt;高値!AD28,高値!AC28&gt;高値!AE28),24,""))</f>
        <v/>
      </c>
      <c r="AZ28" s="500" t="str">
        <f>IF(終値!A28="","",IF(AND(高値!AD28&gt;高値!AC28,高値!AD28&gt;高値!AB28,高値!AD28&gt;高値!AE28,高値!AD28&gt;高値!AF28),25,""))</f>
        <v/>
      </c>
      <c r="BA28" s="500" t="str">
        <f>IF(終値!A28="","",IF(AND(高値!AE28&gt;高値!AD28,高値!AE28&gt;高値!AC28,高値!AE28&gt;高値!AF28,高値!AE28&gt;高値!AG28),26,""))</f>
        <v/>
      </c>
      <c r="BB28" s="500" t="str">
        <f>IF(終値!A28="","",IF(AND(高値!AF28&gt;高値!AE28,高値!AF28&gt;高値!AD28,高値!AF28&gt;高値!AG28,高値!AF28&gt;高値!AH28),27,""))</f>
        <v/>
      </c>
      <c r="BC28" s="500" t="str">
        <f>IF(終値!A28="","",IF(AND(高値!AG28&gt;高値!AF28,高値!AG28&gt;高値!AE28,高値!AG28&gt;高値!AH28,高値!AG28&gt;高値!AI28),28,""))</f>
        <v/>
      </c>
      <c r="BD28" s="500">
        <f t="shared" si="0"/>
        <v>4</v>
      </c>
      <c r="BE28" s="500">
        <f t="shared" si="1"/>
        <v>5</v>
      </c>
      <c r="BF28" s="500">
        <f t="shared" si="2"/>
        <v>12</v>
      </c>
      <c r="BG28" s="500">
        <f>IF($BE28="","",INDEX(安値!$E28:$CZ28,1,$BE28+1))</f>
        <v>2760</v>
      </c>
      <c r="BH28" s="500">
        <f>IF($BF28="","",INDEX(安値!$E28:$CZ28,1,$BF28+1))</f>
        <v>3621</v>
      </c>
      <c r="BI28" s="500">
        <f>IF($BF28="","",MAX(INDEX(高値!$E28:$CZ28,1,$BE28+1):INDEX(高値!$E28:$CZ28,1,$BF28+1)))</f>
        <v>4196</v>
      </c>
      <c r="BJ28" s="500">
        <f>IF($BF28="","",AVERAGE(INDEX(終値!$E28:$CZ28,1,$BF28+1):INDEX(終値!$E28:$CZ28,1,$BF28+20))-2*STDEVP(INDEX(終値!$E28:$CZ28,1,$BF28+1):INDEX(終値!$E28:$CZ28,1,$BF28+20)))</f>
        <v>3356.81416372484</v>
      </c>
      <c r="BK28" s="500">
        <f>IF($BE28="","",AVERAGE(INDEX(終値!$E28:$CZ28,1,$BE28+1):INDEX(終値!$E28:$CZ28,1,$BE28+20))-2*STDEVP(INDEX(終値!$E28:$CZ28,1,$BE28+1):INDEX(終値!$E28:$CZ28,1,$BE28+20)))</f>
        <v>2738.3438331667899</v>
      </c>
      <c r="BL28" s="500">
        <f t="shared" si="3"/>
        <v>2</v>
      </c>
      <c r="BM28" s="500">
        <f t="shared" si="4"/>
        <v>17</v>
      </c>
      <c r="BN28" s="500">
        <f t="shared" si="5"/>
        <v>22</v>
      </c>
      <c r="BO28" s="500">
        <f>IF($BM28="","",INDEX(高値!$E28:$CZ28,1,$BM28+1))</f>
        <v>5939</v>
      </c>
      <c r="BP28" s="500">
        <f>IF($BN28="","",INDEX(高値!$E28:$CZ28,1,$BN28+1))</f>
        <v>5309</v>
      </c>
      <c r="BQ28" s="500">
        <f>IF($BN28="","",MIN(INDEX(安値!$E28:$CZ28,1,$BM28+1):INDEX(安値!$E28:$CZ28,1,$BN28+1)))</f>
        <v>4336</v>
      </c>
      <c r="BR28" s="500">
        <f>IF($BN28="","",AVERAGE(INDEX(終値!$E28:$CZ28,1,$BN28+1):INDEX(終値!$E28:$CZ28,1,$BN28+20))+2*STDEVP(INDEX(終値!$E28:$CZ28,1,$BN28+1):INDEX(終値!$E28:$CZ28,1,$BN28+20)))</f>
        <v>5108.63012424307</v>
      </c>
      <c r="BS28" s="500">
        <f>IF($BM28="","",AVERAGE(INDEX(終値!$E28:$CZ28,1,$BM28+1):INDEX(終値!$E28:$CZ28,1,$BM28+20))+2*STDEVP(INDEX(終値!$E28:$CZ28,1,$BM28+1):INDEX(終値!$E28:$CZ28,1,$BM28+20)))</f>
        <v>5350.0887674126516</v>
      </c>
      <c r="BT28" s="497" t="str">
        <f>IFERROR(IF(AND($BD28&gt;=2,ABS($BG28-$BH28)/$BH28&lt;=BB設定!$B$12,$BI28&gt;=MAX($BH28,$BG28)*(1+BB設定!$B$13),終値!E28&gt;$BG28),IF(OR(終値!E28&gt;=$BI28,AND($BH28&lt;$BJ28,$BG28&gt;=$BK28)),"二番底W▲","二番底W形成"),IF(AND($BL28&gt;=2,ABS($BO28-$BP28)/$BP28&lt;=BB設定!$B$12,$BQ28&lt;=MIN($BP28,$BO28)*(1-BB設定!$B$13),終値!E28&lt;$BO28),IF(OR(終値!E28&lt;=$BQ28,AND($BP28&gt;$BR28,$BO28&lt;=$BS28)),"二番天井M▼","二番天井M形成"),"－")),"－")</f>
        <v>－</v>
      </c>
    </row>
    <row r="29" spans="2:72">
      <c r="B29" s="500" t="str">
        <f>IF(終値!A29="","",IF(AND(安値!G29&lt;安値!F29,安値!G29&lt;安値!E29,安値!G29&lt;安値!H29,安値!G29&lt;安値!I29),2,""))</f>
        <v/>
      </c>
      <c r="C29" s="500">
        <f>IF(終値!A29="","",IF(AND(安値!H29&lt;安値!G29,安値!H29&lt;安値!F29,安値!H29&lt;安値!I29,安値!H29&lt;安値!J29),3,""))</f>
        <v>3</v>
      </c>
      <c r="D29" s="500" t="str">
        <f>IF(終値!A29="","",IF(AND(安値!I29&lt;安値!H29,安値!I29&lt;安値!G29,安値!I29&lt;安値!J29,安値!I29&lt;安値!K29),4,""))</f>
        <v/>
      </c>
      <c r="E29" s="500" t="str">
        <f>IF(終値!A29="","",IF(AND(安値!J29&lt;安値!I29,安値!J29&lt;安値!H29,安値!J29&lt;安値!K29,安値!J29&lt;安値!L29),5,""))</f>
        <v/>
      </c>
      <c r="F29" s="500" t="str">
        <f>IF(終値!A29="","",IF(AND(安値!K29&lt;安値!J29,安値!K29&lt;安値!I29,安値!K29&lt;安値!L29,安値!K29&lt;安値!M29),6,""))</f>
        <v/>
      </c>
      <c r="G29" s="500">
        <f>IF(終値!A29="","",IF(AND(安値!L29&lt;安値!K29,安値!L29&lt;安値!J29,安値!L29&lt;安値!M29,安値!L29&lt;安値!N29),7,""))</f>
        <v>7</v>
      </c>
      <c r="H29" s="500" t="str">
        <f>IF(終値!A29="","",IF(AND(安値!M29&lt;安値!L29,安値!M29&lt;安値!K29,安値!M29&lt;安値!N29,安値!M29&lt;安値!O29),8,""))</f>
        <v/>
      </c>
      <c r="I29" s="500" t="str">
        <f>IF(終値!A29="","",IF(AND(安値!N29&lt;安値!M29,安値!N29&lt;安値!L29,安値!N29&lt;安値!O29,安値!N29&lt;安値!P29),9,""))</f>
        <v/>
      </c>
      <c r="J29" s="500" t="str">
        <f>IF(終値!A29="","",IF(AND(安値!O29&lt;安値!N29,安値!O29&lt;安値!M29,安値!O29&lt;安値!P29,安値!O29&lt;安値!Q29),10,""))</f>
        <v/>
      </c>
      <c r="K29" s="500" t="str">
        <f>IF(終値!A29="","",IF(AND(安値!P29&lt;安値!O29,安値!P29&lt;安値!N29,安値!P29&lt;安値!Q29,安値!P29&lt;安値!R29),11,""))</f>
        <v/>
      </c>
      <c r="L29" s="500" t="str">
        <f>IF(終値!A29="","",IF(AND(安値!Q29&lt;安値!P29,安値!Q29&lt;安値!O29,安値!Q29&lt;安値!R29,安値!Q29&lt;安値!S29),12,""))</f>
        <v/>
      </c>
      <c r="M29" s="500">
        <f>IF(終値!A29="","",IF(AND(安値!R29&lt;安値!Q29,安値!R29&lt;安値!P29,安値!R29&lt;安値!S29,安値!R29&lt;安値!T29),13,""))</f>
        <v>13</v>
      </c>
      <c r="N29" s="500" t="str">
        <f>IF(終値!A29="","",IF(AND(安値!S29&lt;安値!R29,安値!S29&lt;安値!Q29,安値!S29&lt;安値!T29,安値!S29&lt;安値!U29),14,""))</f>
        <v/>
      </c>
      <c r="O29" s="500" t="str">
        <f>IF(終値!A29="","",IF(AND(安値!T29&lt;安値!S29,安値!T29&lt;安値!R29,安値!T29&lt;安値!U29,安値!T29&lt;安値!V29),15,""))</f>
        <v/>
      </c>
      <c r="P29" s="500" t="str">
        <f>IF(終値!A29="","",IF(AND(安値!U29&lt;安値!T29,安値!U29&lt;安値!S29,安値!U29&lt;安値!V29,安値!U29&lt;安値!W29),16,""))</f>
        <v/>
      </c>
      <c r="Q29" s="500" t="str">
        <f>IF(終値!A29="","",IF(AND(安値!V29&lt;安値!U29,安値!V29&lt;安値!T29,安値!V29&lt;安値!W29,安値!V29&lt;安値!X29),17,""))</f>
        <v/>
      </c>
      <c r="R29" s="500">
        <f>IF(終値!A29="","",IF(AND(安値!W29&lt;安値!V29,安値!W29&lt;安値!U29,安値!W29&lt;安値!X29,安値!W29&lt;安値!Y29),18,""))</f>
        <v>18</v>
      </c>
      <c r="S29" s="500" t="str">
        <f>IF(終値!A29="","",IF(AND(安値!X29&lt;安値!W29,安値!X29&lt;安値!V29,安値!X29&lt;安値!Y29,安値!X29&lt;安値!Z29),19,""))</f>
        <v/>
      </c>
      <c r="T29" s="500" t="str">
        <f>IF(終値!A29="","",IF(AND(安値!Y29&lt;安値!X29,安値!Y29&lt;安値!W29,安値!Y29&lt;安値!Z29,安値!Y29&lt;安値!AA29),20,""))</f>
        <v/>
      </c>
      <c r="U29" s="500" t="str">
        <f>IF(終値!A29="","",IF(AND(安値!Z29&lt;安値!Y29,安値!Z29&lt;安値!X29,安値!Z29&lt;安値!AA29,安値!Z29&lt;安値!AB29),21,""))</f>
        <v/>
      </c>
      <c r="V29" s="500" t="str">
        <f>IF(終値!A29="","",IF(AND(安値!AA29&lt;安値!Z29,安値!AA29&lt;安値!Y29,安値!AA29&lt;安値!AB29,安値!AA29&lt;安値!AC29),22,""))</f>
        <v/>
      </c>
      <c r="W29" s="500" t="str">
        <f>IF(終値!A29="","",IF(AND(安値!AB29&lt;安値!AA29,安値!AB29&lt;安値!Z29,安値!AB29&lt;安値!AC29,安値!AB29&lt;安値!AD29),23,""))</f>
        <v/>
      </c>
      <c r="X29" s="500" t="str">
        <f>IF(終値!A29="","",IF(AND(安値!AC29&lt;安値!AB29,安値!AC29&lt;安値!AA29,安値!AC29&lt;安値!AD29,安値!AC29&lt;安値!AE29),24,""))</f>
        <v/>
      </c>
      <c r="Y29" s="500" t="str">
        <f>IF(終値!A29="","",IF(AND(安値!AD29&lt;安値!AC29,安値!AD29&lt;安値!AB29,安値!AD29&lt;安値!AE29,安値!AD29&lt;安値!AF29),25,""))</f>
        <v/>
      </c>
      <c r="Z29" s="500">
        <f>IF(終値!A29="","",IF(AND(安値!AE29&lt;安値!AD29,安値!AE29&lt;安値!AC29,安値!AE29&lt;安値!AF29,安値!AE29&lt;安値!AG29),26,""))</f>
        <v>26</v>
      </c>
      <c r="AA29" s="500" t="str">
        <f>IF(終値!A29="","",IF(AND(安値!AF29&lt;安値!AE29,安値!AF29&lt;安値!AD29,安値!AF29&lt;安値!AG29,安値!AF29&lt;安値!AH29),27,""))</f>
        <v/>
      </c>
      <c r="AB29" s="500" t="str">
        <f>IF(終値!A29="","",IF(AND(安値!AG29&lt;安値!AF29,安値!AG29&lt;安値!AE29,安値!AG29&lt;安値!AH29,安値!AG29&lt;安値!AI29),28,""))</f>
        <v/>
      </c>
      <c r="AC29" s="500" t="str">
        <f>IF(終値!A29="","",IF(AND(高値!G29&gt;高値!F29,高値!G29&gt;高値!E29,高値!G29&gt;高値!H29,高値!G29&gt;高値!I29),2,""))</f>
        <v/>
      </c>
      <c r="AD29" s="500" t="str">
        <f>IF(終値!A29="","",IF(AND(高値!H29&gt;高値!G29,高値!H29&gt;高値!F29,高値!H29&gt;高値!I29,高値!H29&gt;高値!J29),3,""))</f>
        <v/>
      </c>
      <c r="AE29" s="500">
        <f>IF(終値!A29="","",IF(AND(高値!I29&gt;高値!H29,高値!I29&gt;高値!G29,高値!I29&gt;高値!J29,高値!I29&gt;高値!K29),4,""))</f>
        <v>4</v>
      </c>
      <c r="AF29" s="500" t="str">
        <f>IF(終値!A29="","",IF(AND(高値!J29&gt;高値!I29,高値!J29&gt;高値!H29,高値!J29&gt;高値!K29,高値!J29&gt;高値!L29),5,""))</f>
        <v/>
      </c>
      <c r="AG29" s="500" t="str">
        <f>IF(終値!A29="","",IF(AND(高値!K29&gt;高値!J29,高値!K29&gt;高値!I29,高値!K29&gt;高値!L29,高値!K29&gt;高値!M29),6,""))</f>
        <v/>
      </c>
      <c r="AH29" s="500" t="str">
        <f>IF(終値!A29="","",IF(AND(高値!L29&gt;高値!K29,高値!L29&gt;高値!J29,高値!L29&gt;高値!M29,高値!L29&gt;高値!N29),7,""))</f>
        <v/>
      </c>
      <c r="AI29" s="500" t="str">
        <f>IF(終値!A29="","",IF(AND(高値!M29&gt;高値!L29,高値!M29&gt;高値!K29,高値!M29&gt;高値!N29,高値!M29&gt;高値!O29),8,""))</f>
        <v/>
      </c>
      <c r="AJ29" s="500">
        <f>IF(終値!A29="","",IF(AND(高値!N29&gt;高値!M29,高値!N29&gt;高値!L29,高値!N29&gt;高値!O29,高値!N29&gt;高値!P29),9,""))</f>
        <v>9</v>
      </c>
      <c r="AK29" s="500" t="str">
        <f>IF(終値!A29="","",IF(AND(高値!O29&gt;高値!N29,高値!O29&gt;高値!M29,高値!O29&gt;高値!P29,高値!O29&gt;高値!Q29),10,""))</f>
        <v/>
      </c>
      <c r="AL29" s="500" t="str">
        <f>IF(終値!A29="","",IF(AND(高値!P29&gt;高値!O29,高値!P29&gt;高値!N29,高値!P29&gt;高値!Q29,高値!P29&gt;高値!R29),11,""))</f>
        <v/>
      </c>
      <c r="AM29" s="500" t="str">
        <f>IF(終値!A29="","",IF(AND(高値!Q29&gt;高値!P29,高値!Q29&gt;高値!O29,高値!Q29&gt;高値!R29,高値!Q29&gt;高値!S29),12,""))</f>
        <v/>
      </c>
      <c r="AN29" s="500" t="str">
        <f>IF(終値!A29="","",IF(AND(高値!R29&gt;高値!Q29,高値!R29&gt;高値!P29,高値!R29&gt;高値!S29,高値!R29&gt;高値!T29),13,""))</f>
        <v/>
      </c>
      <c r="AO29" s="500" t="str">
        <f>IF(終値!A29="","",IF(AND(高値!S29&gt;高値!R29,高値!S29&gt;高値!Q29,高値!S29&gt;高値!T29,高値!S29&gt;高値!U29),14,""))</f>
        <v/>
      </c>
      <c r="AP29" s="500">
        <f>IF(終値!A29="","",IF(AND(高値!T29&gt;高値!S29,高値!T29&gt;高値!R29,高値!T29&gt;高値!U29,高値!T29&gt;高値!V29),15,""))</f>
        <v>15</v>
      </c>
      <c r="AQ29" s="500" t="str">
        <f>IF(終値!A29="","",IF(AND(高値!U29&gt;高値!T29,高値!U29&gt;高値!S29,高値!U29&gt;高値!V29,高値!U29&gt;高値!W29),16,""))</f>
        <v/>
      </c>
      <c r="AR29" s="500" t="str">
        <f>IF(終値!A29="","",IF(AND(高値!V29&gt;高値!U29,高値!V29&gt;高値!T29,高値!V29&gt;高値!W29,高値!V29&gt;高値!X29),17,""))</f>
        <v/>
      </c>
      <c r="AS29" s="500" t="str">
        <f>IF(終値!A29="","",IF(AND(高値!W29&gt;高値!V29,高値!W29&gt;高値!U29,高値!W29&gt;高値!X29,高値!W29&gt;高値!Y29),18,""))</f>
        <v/>
      </c>
      <c r="AT29" s="500" t="str">
        <f>IF(終値!A29="","",IF(AND(高値!X29&gt;高値!W29,高値!X29&gt;高値!V29,高値!X29&gt;高値!Y29,高値!X29&gt;高値!Z29),19,""))</f>
        <v/>
      </c>
      <c r="AU29" s="500" t="str">
        <f>IF(終値!A29="","",IF(AND(高値!Y29&gt;高値!X29,高値!Y29&gt;高値!W29,高値!Y29&gt;高値!Z29,高値!Y29&gt;高値!AA29),20,""))</f>
        <v/>
      </c>
      <c r="AV29" s="500">
        <f>IF(終値!A29="","",IF(AND(高値!Z29&gt;高値!Y29,高値!Z29&gt;高値!X29,高値!Z29&gt;高値!AA29,高値!Z29&gt;高値!AB29),21,""))</f>
        <v>21</v>
      </c>
      <c r="AW29" s="500" t="str">
        <f>IF(終値!A29="","",IF(AND(高値!AA29&gt;高値!Z29,高値!AA29&gt;高値!Y29,高値!AA29&gt;高値!AB29,高値!AA29&gt;高値!AC29),22,""))</f>
        <v/>
      </c>
      <c r="AX29" s="500" t="str">
        <f>IF(終値!A29="","",IF(AND(高値!AB29&gt;高値!AA29,高値!AB29&gt;高値!Z29,高値!AB29&gt;高値!AC29,高値!AB29&gt;高値!AD29),23,""))</f>
        <v/>
      </c>
      <c r="AY29" s="500" t="str">
        <f>IF(終値!A29="","",IF(AND(高値!AC29&gt;高値!AB29,高値!AC29&gt;高値!AA29,高値!AC29&gt;高値!AD29,高値!AC29&gt;高値!AE29),24,""))</f>
        <v/>
      </c>
      <c r="AZ29" s="500" t="str">
        <f>IF(終値!A29="","",IF(AND(高値!AD29&gt;高値!AC29,高値!AD29&gt;高値!AB29,高値!AD29&gt;高値!AE29,高値!AD29&gt;高値!AF29),25,""))</f>
        <v/>
      </c>
      <c r="BA29" s="500" t="str">
        <f>IF(終値!A29="","",IF(AND(高値!AE29&gt;高値!AD29,高値!AE29&gt;高値!AC29,高値!AE29&gt;高値!AF29,高値!AE29&gt;高値!AG29),26,""))</f>
        <v/>
      </c>
      <c r="BB29" s="500" t="str">
        <f>IF(終値!A29="","",IF(AND(高値!AF29&gt;高値!AE29,高値!AF29&gt;高値!AD29,高値!AF29&gt;高値!AG29,高値!AF29&gt;高値!AH29),27,""))</f>
        <v/>
      </c>
      <c r="BC29" s="500" t="str">
        <f>IF(終値!A29="","",IF(AND(高値!AG29&gt;高値!AF29,高値!AG29&gt;高値!AE29,高値!AG29&gt;高値!AH29,高値!AG29&gt;高値!AI29),28,""))</f>
        <v/>
      </c>
      <c r="BD29" s="500">
        <f t="shared" si="0"/>
        <v>5</v>
      </c>
      <c r="BE29" s="500">
        <f t="shared" si="1"/>
        <v>3</v>
      </c>
      <c r="BF29" s="500">
        <f t="shared" si="2"/>
        <v>7</v>
      </c>
      <c r="BG29" s="500">
        <f>IF($BE29="","",INDEX(安値!$E29:$CZ29,1,$BE29+1))</f>
        <v>1266.5</v>
      </c>
      <c r="BH29" s="500">
        <f>IF($BF29="","",INDEX(安値!$E29:$CZ29,1,$BF29+1))</f>
        <v>1288</v>
      </c>
      <c r="BI29" s="500">
        <f>IF($BF29="","",MAX(INDEX(高値!$E29:$CZ29,1,$BE29+1):INDEX(高値!$E29:$CZ29,1,$BF29+1)))</f>
        <v>1340</v>
      </c>
      <c r="BJ29" s="500">
        <f>IF($BF29="","",AVERAGE(INDEX(終値!$E29:$CZ29,1,$BF29+1):INDEX(終値!$E29:$CZ29,1,$BF29+20))-2*STDEVP(INDEX(終値!$E29:$CZ29,1,$BF29+1):INDEX(終値!$E29:$CZ29,1,$BF29+20)))</f>
        <v>1187.2143023139079</v>
      </c>
      <c r="BK29" s="500">
        <f>IF($BE29="","",AVERAGE(INDEX(終値!$E29:$CZ29,1,$BE29+1):INDEX(終値!$E29:$CZ29,1,$BE29+20))-2*STDEVP(INDEX(終値!$E29:$CZ29,1,$BE29+1):INDEX(終値!$E29:$CZ29,1,$BE29+20)))</f>
        <v>1224.4769215346876</v>
      </c>
      <c r="BL29" s="500">
        <f t="shared" si="3"/>
        <v>4</v>
      </c>
      <c r="BM29" s="500">
        <f t="shared" si="4"/>
        <v>4</v>
      </c>
      <c r="BN29" s="500">
        <f t="shared" si="5"/>
        <v>9</v>
      </c>
      <c r="BO29" s="500">
        <f>IF($BM29="","",INDEX(高値!$E29:$CZ29,1,$BM29+1))</f>
        <v>1340</v>
      </c>
      <c r="BP29" s="500">
        <f>IF($BN29="","",INDEX(高値!$E29:$CZ29,1,$BN29+1))</f>
        <v>1342</v>
      </c>
      <c r="BQ29" s="500">
        <f>IF($BN29="","",MIN(INDEX(安値!$E29:$CZ29,1,$BM29+1):INDEX(安値!$E29:$CZ29,1,$BN29+1)))</f>
        <v>1288</v>
      </c>
      <c r="BR29" s="500">
        <f>IF($BN29="","",AVERAGE(INDEX(終値!$E29:$CZ29,1,$BN29+1):INDEX(終値!$E29:$CZ29,1,$BN29+20))+2*STDEVP(INDEX(終値!$E29:$CZ29,1,$BN29+1):INDEX(終値!$E29:$CZ29,1,$BN29+20)))</f>
        <v>1335.3575781323195</v>
      </c>
      <c r="BS29" s="500">
        <f>IF($BM29="","",AVERAGE(INDEX(終値!$E29:$CZ29,1,$BM29+1):INDEX(終値!$E29:$CZ29,1,$BM29+20))+2*STDEVP(INDEX(終値!$E29:$CZ29,1,$BM29+1):INDEX(終値!$E29:$CZ29,1,$BM29+20)))</f>
        <v>1349.1095477381057</v>
      </c>
      <c r="BT29" s="497" t="str">
        <f>IFERROR(IF(AND($BD29&gt;=2,ABS($BG29-$BH29)/$BH29&lt;=BB設定!$B$12,$BI29&gt;=MAX($BH29,$BG29)*(1+BB設定!$B$13),終値!E29&gt;$BG29),IF(OR(終値!E29&gt;=$BI29,AND($BH29&lt;$BJ29,$BG29&gt;=$BK29)),"二番底W▲","二番底W形成"),IF(AND($BL29&gt;=2,ABS($BO29-$BP29)/$BP29&lt;=BB設定!$B$12,$BQ29&lt;=MIN($BP29,$BO29)*(1-BB設定!$B$13),終値!E29&lt;$BO29),IF(OR(終値!E29&lt;=$BQ29,AND($BP29&gt;$BR29,$BO29&lt;=$BS29)),"二番天井M▼","二番天井M形成"),"－")),"－")</f>
        <v>二番底W形成</v>
      </c>
    </row>
    <row r="30" spans="2:72">
      <c r="B30" s="500" t="str">
        <f>IF(終値!A30="","",IF(AND(安値!G30&lt;安値!F30,安値!G30&lt;安値!E30,安値!G30&lt;安値!H30,安値!G30&lt;安値!I30),2,""))</f>
        <v/>
      </c>
      <c r="C30" s="500" t="str">
        <f>IF(終値!A30="","",IF(AND(安値!H30&lt;安値!G30,安値!H30&lt;安値!F30,安値!H30&lt;安値!I30,安値!H30&lt;安値!J30),3,""))</f>
        <v/>
      </c>
      <c r="D30" s="500" t="str">
        <f>IF(終値!A30="","",IF(AND(安値!I30&lt;安値!H30,安値!I30&lt;安値!G30,安値!I30&lt;安値!J30,安値!I30&lt;安値!K30),4,""))</f>
        <v/>
      </c>
      <c r="E30" s="500">
        <f>IF(終値!A30="","",IF(AND(安値!J30&lt;安値!I30,安値!J30&lt;安値!H30,安値!J30&lt;安値!K30,安値!J30&lt;安値!L30),5,""))</f>
        <v>5</v>
      </c>
      <c r="F30" s="500" t="str">
        <f>IF(終値!A30="","",IF(AND(安値!K30&lt;安値!J30,安値!K30&lt;安値!I30,安値!K30&lt;安値!L30,安値!K30&lt;安値!M30),6,""))</f>
        <v/>
      </c>
      <c r="G30" s="500" t="str">
        <f>IF(終値!A30="","",IF(AND(安値!L30&lt;安値!K30,安値!L30&lt;安値!J30,安値!L30&lt;安値!M30,安値!L30&lt;安値!N30),7,""))</f>
        <v/>
      </c>
      <c r="H30" s="500" t="str">
        <f>IF(終値!A30="","",IF(AND(安値!M30&lt;安値!L30,安値!M30&lt;安値!K30,安値!M30&lt;安値!N30,安値!M30&lt;安値!O30),8,""))</f>
        <v/>
      </c>
      <c r="I30" s="500" t="str">
        <f>IF(終値!A30="","",IF(AND(安値!N30&lt;安値!M30,安値!N30&lt;安値!L30,安値!N30&lt;安値!O30,安値!N30&lt;安値!P30),9,""))</f>
        <v/>
      </c>
      <c r="J30" s="500" t="str">
        <f>IF(終値!A30="","",IF(AND(安値!O30&lt;安値!N30,安値!O30&lt;安値!M30,安値!O30&lt;安値!P30,安値!O30&lt;安値!Q30),10,""))</f>
        <v/>
      </c>
      <c r="K30" s="500" t="str">
        <f>IF(終値!A30="","",IF(AND(安値!P30&lt;安値!O30,安値!P30&lt;安値!N30,安値!P30&lt;安値!Q30,安値!P30&lt;安値!R30),11,""))</f>
        <v/>
      </c>
      <c r="L30" s="500" t="str">
        <f>IF(終値!A30="","",IF(AND(安値!Q30&lt;安値!P30,安値!Q30&lt;安値!O30,安値!Q30&lt;安値!R30,安値!Q30&lt;安値!S30),12,""))</f>
        <v/>
      </c>
      <c r="M30" s="500">
        <f>IF(終値!A30="","",IF(AND(安値!R30&lt;安値!Q30,安値!R30&lt;安値!P30,安値!R30&lt;安値!S30,安値!R30&lt;安値!T30),13,""))</f>
        <v>13</v>
      </c>
      <c r="N30" s="500" t="str">
        <f>IF(終値!A30="","",IF(AND(安値!S30&lt;安値!R30,安値!S30&lt;安値!Q30,安値!S30&lt;安値!T30,安値!S30&lt;安値!U30),14,""))</f>
        <v/>
      </c>
      <c r="O30" s="500" t="str">
        <f>IF(終値!A30="","",IF(AND(安値!T30&lt;安値!S30,安値!T30&lt;安値!R30,安値!T30&lt;安値!U30,安値!T30&lt;安値!V30),15,""))</f>
        <v/>
      </c>
      <c r="P30" s="500" t="str">
        <f>IF(終値!A30="","",IF(AND(安値!U30&lt;安値!T30,安値!U30&lt;安値!S30,安値!U30&lt;安値!V30,安値!U30&lt;安値!W30),16,""))</f>
        <v/>
      </c>
      <c r="Q30" s="500" t="str">
        <f>IF(終値!A30="","",IF(AND(安値!V30&lt;安値!U30,安値!V30&lt;安値!T30,安値!V30&lt;安値!W30,安値!V30&lt;安値!X30),17,""))</f>
        <v/>
      </c>
      <c r="R30" s="500" t="str">
        <f>IF(終値!A30="","",IF(AND(安値!W30&lt;安値!V30,安値!W30&lt;安値!U30,安値!W30&lt;安値!X30,安値!W30&lt;安値!Y30),18,""))</f>
        <v/>
      </c>
      <c r="S30" s="500" t="str">
        <f>IF(終値!A30="","",IF(AND(安値!X30&lt;安値!W30,安値!X30&lt;安値!V30,安値!X30&lt;安値!Y30,安値!X30&lt;安値!Z30),19,""))</f>
        <v/>
      </c>
      <c r="T30" s="500">
        <f>IF(終値!A30="","",IF(AND(安値!Y30&lt;安値!X30,安値!Y30&lt;安値!W30,安値!Y30&lt;安値!Z30,安値!Y30&lt;安値!AA30),20,""))</f>
        <v>20</v>
      </c>
      <c r="U30" s="500" t="str">
        <f>IF(終値!A30="","",IF(AND(安値!Z30&lt;安値!Y30,安値!Z30&lt;安値!X30,安値!Z30&lt;安値!AA30,安値!Z30&lt;安値!AB30),21,""))</f>
        <v/>
      </c>
      <c r="V30" s="500" t="str">
        <f>IF(終値!A30="","",IF(AND(安値!AA30&lt;安値!Z30,安値!AA30&lt;安値!Y30,安値!AA30&lt;安値!AB30,安値!AA30&lt;安値!AC30),22,""))</f>
        <v/>
      </c>
      <c r="W30" s="500" t="str">
        <f>IF(終値!A30="","",IF(AND(安値!AB30&lt;安値!AA30,安値!AB30&lt;安値!Z30,安値!AB30&lt;安値!AC30,安値!AB30&lt;安値!AD30),23,""))</f>
        <v/>
      </c>
      <c r="X30" s="500" t="str">
        <f>IF(終値!A30="","",IF(AND(安値!AC30&lt;安値!AB30,安値!AC30&lt;安値!AA30,安値!AC30&lt;安値!AD30,安値!AC30&lt;安値!AE30),24,""))</f>
        <v/>
      </c>
      <c r="Y30" s="500" t="str">
        <f>IF(終値!A30="","",IF(AND(安値!AD30&lt;安値!AC30,安値!AD30&lt;安値!AB30,安値!AD30&lt;安値!AE30,安値!AD30&lt;安値!AF30),25,""))</f>
        <v/>
      </c>
      <c r="Z30" s="500" t="str">
        <f>IF(終値!A30="","",IF(AND(安値!AE30&lt;安値!AD30,安値!AE30&lt;安値!AC30,安値!AE30&lt;安値!AF30,安値!AE30&lt;安値!AG30),26,""))</f>
        <v/>
      </c>
      <c r="AA30" s="500">
        <f>IF(終値!A30="","",IF(AND(安値!AF30&lt;安値!AE30,安値!AF30&lt;安値!AD30,安値!AF30&lt;安値!AG30,安値!AF30&lt;安値!AH30),27,""))</f>
        <v>27</v>
      </c>
      <c r="AB30" s="500" t="str">
        <f>IF(終値!A30="","",IF(AND(安値!AG30&lt;安値!AF30,安値!AG30&lt;安値!AE30,安値!AG30&lt;安値!AH30,安値!AG30&lt;安値!AI30),28,""))</f>
        <v/>
      </c>
      <c r="AC30" s="500" t="str">
        <f>IF(終値!A30="","",IF(AND(高値!G30&gt;高値!F30,高値!G30&gt;高値!E30,高値!G30&gt;高値!H30,高値!G30&gt;高値!I30),2,""))</f>
        <v/>
      </c>
      <c r="AD30" s="500" t="str">
        <f>IF(終値!A30="","",IF(AND(高値!H30&gt;高値!G30,高値!H30&gt;高値!F30,高値!H30&gt;高値!I30,高値!H30&gt;高値!J30),3,""))</f>
        <v/>
      </c>
      <c r="AE30" s="500" t="str">
        <f>IF(終値!A30="","",IF(AND(高値!I30&gt;高値!H30,高値!I30&gt;高値!G30,高値!I30&gt;高値!J30,高値!I30&gt;高値!K30),4,""))</f>
        <v/>
      </c>
      <c r="AF30" s="500" t="str">
        <f>IF(終値!A30="","",IF(AND(高値!J30&gt;高値!I30,高値!J30&gt;高値!H30,高値!J30&gt;高値!K30,高値!J30&gt;高値!L30),5,""))</f>
        <v/>
      </c>
      <c r="AG30" s="500" t="str">
        <f>IF(終値!A30="","",IF(AND(高値!K30&gt;高値!J30,高値!K30&gt;高値!I30,高値!K30&gt;高値!L30,高値!K30&gt;高値!M30),6,""))</f>
        <v/>
      </c>
      <c r="AH30" s="500" t="str">
        <f>IF(終値!A30="","",IF(AND(高値!L30&gt;高値!K30,高値!L30&gt;高値!J30,高値!L30&gt;高値!M30,高値!L30&gt;高値!N30),7,""))</f>
        <v/>
      </c>
      <c r="AI30" s="500" t="str">
        <f>IF(終値!A30="","",IF(AND(高値!M30&gt;高値!L30,高値!M30&gt;高値!K30,高値!M30&gt;高値!N30,高値!M30&gt;高値!O30),8,""))</f>
        <v/>
      </c>
      <c r="AJ30" s="500" t="str">
        <f>IF(終値!A30="","",IF(AND(高値!N30&gt;高値!M30,高値!N30&gt;高値!L30,高値!N30&gt;高値!O30,高値!N30&gt;高値!P30),9,""))</f>
        <v/>
      </c>
      <c r="AK30" s="500">
        <f>IF(終値!A30="","",IF(AND(高値!O30&gt;高値!N30,高値!O30&gt;高値!M30,高値!O30&gt;高値!P30,高値!O30&gt;高値!Q30),10,""))</f>
        <v>10</v>
      </c>
      <c r="AL30" s="500" t="str">
        <f>IF(終値!A30="","",IF(AND(高値!P30&gt;高値!O30,高値!P30&gt;高値!N30,高値!P30&gt;高値!Q30,高値!P30&gt;高値!R30),11,""))</f>
        <v/>
      </c>
      <c r="AM30" s="500" t="str">
        <f>IF(終値!A30="","",IF(AND(高値!Q30&gt;高値!P30,高値!Q30&gt;高値!O30,高値!Q30&gt;高値!R30,高値!Q30&gt;高値!S30),12,""))</f>
        <v/>
      </c>
      <c r="AN30" s="500" t="str">
        <f>IF(終値!A30="","",IF(AND(高値!R30&gt;高値!Q30,高値!R30&gt;高値!P30,高値!R30&gt;高値!S30,高値!R30&gt;高値!T30),13,""))</f>
        <v/>
      </c>
      <c r="AO30" s="500" t="str">
        <f>IF(終値!A30="","",IF(AND(高値!S30&gt;高値!R30,高値!S30&gt;高値!Q30,高値!S30&gt;高値!T30,高値!S30&gt;高値!U30),14,""))</f>
        <v/>
      </c>
      <c r="AP30" s="500" t="str">
        <f>IF(終値!A30="","",IF(AND(高値!T30&gt;高値!S30,高値!T30&gt;高値!R30,高値!T30&gt;高値!U30,高値!T30&gt;高値!V30),15,""))</f>
        <v/>
      </c>
      <c r="AQ30" s="500" t="str">
        <f>IF(終値!A30="","",IF(AND(高値!U30&gt;高値!T30,高値!U30&gt;高値!S30,高値!U30&gt;高値!V30,高値!U30&gt;高値!W30),16,""))</f>
        <v/>
      </c>
      <c r="AR30" s="500" t="str">
        <f>IF(終値!A30="","",IF(AND(高値!V30&gt;高値!U30,高値!V30&gt;高値!T30,高値!V30&gt;高値!W30,高値!V30&gt;高値!X30),17,""))</f>
        <v/>
      </c>
      <c r="AS30" s="500">
        <f>IF(終値!A30="","",IF(AND(高値!W30&gt;高値!V30,高値!W30&gt;高値!U30,高値!W30&gt;高値!X30,高値!W30&gt;高値!Y30),18,""))</f>
        <v>18</v>
      </c>
      <c r="AT30" s="500" t="str">
        <f>IF(終値!A30="","",IF(AND(高値!X30&gt;高値!W30,高値!X30&gt;高値!V30,高値!X30&gt;高値!Y30,高値!X30&gt;高値!Z30),19,""))</f>
        <v/>
      </c>
      <c r="AU30" s="500" t="str">
        <f>IF(終値!A30="","",IF(AND(高値!Y30&gt;高値!X30,高値!Y30&gt;高値!W30,高値!Y30&gt;高値!Z30,高値!Y30&gt;高値!AA30),20,""))</f>
        <v/>
      </c>
      <c r="AV30" s="500" t="str">
        <f>IF(終値!A30="","",IF(AND(高値!Z30&gt;高値!Y30,高値!Z30&gt;高値!X30,高値!Z30&gt;高値!AA30,高値!Z30&gt;高値!AB30),21,""))</f>
        <v/>
      </c>
      <c r="AW30" s="500">
        <f>IF(終値!A30="","",IF(AND(高値!AA30&gt;高値!Z30,高値!AA30&gt;高値!Y30,高値!AA30&gt;高値!AB30,高値!AA30&gt;高値!AC30),22,""))</f>
        <v>22</v>
      </c>
      <c r="AX30" s="500" t="str">
        <f>IF(終値!A30="","",IF(AND(高値!AB30&gt;高値!AA30,高値!AB30&gt;高値!Z30,高値!AB30&gt;高値!AC30,高値!AB30&gt;高値!AD30),23,""))</f>
        <v/>
      </c>
      <c r="AY30" s="500" t="str">
        <f>IF(終値!A30="","",IF(AND(高値!AC30&gt;高値!AB30,高値!AC30&gt;高値!AA30,高値!AC30&gt;高値!AD30,高値!AC30&gt;高値!AE30),24,""))</f>
        <v/>
      </c>
      <c r="AZ30" s="500">
        <f>IF(終値!A30="","",IF(AND(高値!AD30&gt;高値!AC30,高値!AD30&gt;高値!AB30,高値!AD30&gt;高値!AE30,高値!AD30&gt;高値!AF30),25,""))</f>
        <v>25</v>
      </c>
      <c r="BA30" s="500" t="str">
        <f>IF(終値!A30="","",IF(AND(高値!AE30&gt;高値!AD30,高値!AE30&gt;高値!AC30,高値!AE30&gt;高値!AF30,高値!AE30&gt;高値!AG30),26,""))</f>
        <v/>
      </c>
      <c r="BB30" s="500" t="str">
        <f>IF(終値!A30="","",IF(AND(高値!AF30&gt;高値!AE30,高値!AF30&gt;高値!AD30,高値!AF30&gt;高値!AG30,高値!AF30&gt;高値!AH30),27,""))</f>
        <v/>
      </c>
      <c r="BC30" s="500" t="str">
        <f>IF(終値!A30="","",IF(AND(高値!AG30&gt;高値!AF30,高値!AG30&gt;高値!AE30,高値!AG30&gt;高値!AH30,高値!AG30&gt;高値!AI30),28,""))</f>
        <v/>
      </c>
      <c r="BD30" s="500">
        <f t="shared" si="0"/>
        <v>4</v>
      </c>
      <c r="BE30" s="500">
        <f t="shared" si="1"/>
        <v>5</v>
      </c>
      <c r="BF30" s="500">
        <f t="shared" si="2"/>
        <v>13</v>
      </c>
      <c r="BG30" s="500">
        <f>IF($BE30="","",INDEX(安値!$E30:$CZ30,1,$BE30+1))</f>
        <v>3380</v>
      </c>
      <c r="BH30" s="500">
        <f>IF($BF30="","",INDEX(安値!$E30:$CZ30,1,$BF30+1))</f>
        <v>3700</v>
      </c>
      <c r="BI30" s="500">
        <f>IF($BF30="","",MAX(INDEX(高値!$E30:$CZ30,1,$BE30+1):INDEX(高値!$E30:$CZ30,1,$BF30+1)))</f>
        <v>4345</v>
      </c>
      <c r="BJ30" s="500">
        <f>IF($BF30="","",AVERAGE(INDEX(終値!$E30:$CZ30,1,$BF30+1):INDEX(終値!$E30:$CZ30,1,$BF30+20))-2*STDEVP(INDEX(終値!$E30:$CZ30,1,$BF30+1):INDEX(終値!$E30:$CZ30,1,$BF30+20)))</f>
        <v>3898.0632516649621</v>
      </c>
      <c r="BK30" s="500">
        <f>IF($BE30="","",AVERAGE(INDEX(終値!$E30:$CZ30,1,$BE30+1):INDEX(終値!$E30:$CZ30,1,$BE30+20))-2*STDEVP(INDEX(終値!$E30:$CZ30,1,$BE30+1):INDEX(終値!$E30:$CZ30,1,$BE30+20)))</f>
        <v>3484.9199301491444</v>
      </c>
      <c r="BL30" s="500">
        <f t="shared" si="3"/>
        <v>4</v>
      </c>
      <c r="BM30" s="500">
        <f t="shared" si="4"/>
        <v>10</v>
      </c>
      <c r="BN30" s="500">
        <f t="shared" si="5"/>
        <v>18</v>
      </c>
      <c r="BO30" s="500">
        <f>IF($BM30="","",INDEX(高値!$E30:$CZ30,1,$BM30+1))</f>
        <v>4345</v>
      </c>
      <c r="BP30" s="500">
        <f>IF($BN30="","",INDEX(高値!$E30:$CZ30,1,$BN30+1))</f>
        <v>4730</v>
      </c>
      <c r="BQ30" s="500">
        <f>IF($BN30="","",MIN(INDEX(安値!$E30:$CZ30,1,$BM30+1):INDEX(安値!$E30:$CZ30,1,$BN30+1)))</f>
        <v>3700</v>
      </c>
      <c r="BR30" s="500">
        <f>IF($BN30="","",AVERAGE(INDEX(終値!$E30:$CZ30,1,$BN30+1):INDEX(終値!$E30:$CZ30,1,$BN30+20))+2*STDEVP(INDEX(終値!$E30:$CZ30,1,$BN30+1):INDEX(終値!$E30:$CZ30,1,$BN30+20)))</f>
        <v>5365.1876045827394</v>
      </c>
      <c r="BS30" s="500">
        <f>IF($BM30="","",AVERAGE(INDEX(終値!$E30:$CZ30,1,$BM30+1):INDEX(終値!$E30:$CZ30,1,$BM30+20))+2*STDEVP(INDEX(終値!$E30:$CZ30,1,$BM30+1):INDEX(終値!$E30:$CZ30,1,$BM30+20)))</f>
        <v>5201.7897880936825</v>
      </c>
      <c r="BT30" s="497" t="str">
        <f>IFERROR(IF(AND($BD30&gt;=2,ABS($BG30-$BH30)/$BH30&lt;=BB設定!$B$12,$BI30&gt;=MAX($BH30,$BG30)*(1+BB設定!$B$13),終値!E30&gt;$BG30),IF(OR(終値!E30&gt;=$BI30,AND($BH30&lt;$BJ30,$BG30&gt;=$BK30)),"二番底W▲","二番底W形成"),IF(AND($BL30&gt;=2,ABS($BO30-$BP30)/$BP30&lt;=BB設定!$B$12,$BQ30&lt;=MIN($BP30,$BO30)*(1-BB設定!$B$13),終値!E30&lt;$BO30),IF(OR(終値!E30&lt;=$BQ30,AND($BP30&gt;$BR30,$BO30&lt;=$BS30)),"二番天井M▼","二番天井M形成"),"－")),"－")</f>
        <v>－</v>
      </c>
    </row>
    <row r="31" spans="2:72">
      <c r="B31" s="500" t="str">
        <f>IF(終値!A31="","",IF(AND(安値!G31&lt;安値!F31,安値!G31&lt;安値!E31,安値!G31&lt;安値!H31,安値!G31&lt;安値!I31),2,""))</f>
        <v/>
      </c>
      <c r="C31" s="500">
        <f>IF(終値!A31="","",IF(AND(安値!H31&lt;安値!G31,安値!H31&lt;安値!F31,安値!H31&lt;安値!I31,安値!H31&lt;安値!J31),3,""))</f>
        <v>3</v>
      </c>
      <c r="D31" s="500" t="str">
        <f>IF(終値!A31="","",IF(AND(安値!I31&lt;安値!H31,安値!I31&lt;安値!G31,安値!I31&lt;安値!J31,安値!I31&lt;安値!K31),4,""))</f>
        <v/>
      </c>
      <c r="E31" s="500" t="str">
        <f>IF(終値!A31="","",IF(AND(安値!J31&lt;安値!I31,安値!J31&lt;安値!H31,安値!J31&lt;安値!K31,安値!J31&lt;安値!L31),5,""))</f>
        <v/>
      </c>
      <c r="F31" s="500" t="str">
        <f>IF(終値!A31="","",IF(AND(安値!K31&lt;安値!J31,安値!K31&lt;安値!I31,安値!K31&lt;安値!L31,安値!K31&lt;安値!M31),6,""))</f>
        <v/>
      </c>
      <c r="G31" s="500" t="str">
        <f>IF(終値!A31="","",IF(AND(安値!L31&lt;安値!K31,安値!L31&lt;安値!J31,安値!L31&lt;安値!M31,安値!L31&lt;安値!N31),7,""))</f>
        <v/>
      </c>
      <c r="H31" s="500" t="str">
        <f>IF(終値!A31="","",IF(AND(安値!M31&lt;安値!L31,安値!M31&lt;安値!K31,安値!M31&lt;安値!N31,安値!M31&lt;安値!O31),8,""))</f>
        <v/>
      </c>
      <c r="I31" s="500" t="str">
        <f>IF(終値!A31="","",IF(AND(安値!N31&lt;安値!M31,安値!N31&lt;安値!L31,安値!N31&lt;安値!O31,安値!N31&lt;安値!P31),9,""))</f>
        <v/>
      </c>
      <c r="J31" s="500" t="str">
        <f>IF(終値!A31="","",IF(AND(安値!O31&lt;安値!N31,安値!O31&lt;安値!M31,安値!O31&lt;安値!P31,安値!O31&lt;安値!Q31),10,""))</f>
        <v/>
      </c>
      <c r="K31" s="500" t="str">
        <f>IF(終値!A31="","",IF(AND(安値!P31&lt;安値!O31,安値!P31&lt;安値!N31,安値!P31&lt;安値!Q31,安値!P31&lt;安値!R31),11,""))</f>
        <v/>
      </c>
      <c r="L31" s="500" t="str">
        <f>IF(終値!A31="","",IF(AND(安値!Q31&lt;安値!P31,安値!Q31&lt;安値!O31,安値!Q31&lt;安値!R31,安値!Q31&lt;安値!S31),12,""))</f>
        <v/>
      </c>
      <c r="M31" s="500">
        <f>IF(終値!A31="","",IF(AND(安値!R31&lt;安値!Q31,安値!R31&lt;安値!P31,安値!R31&lt;安値!S31,安値!R31&lt;安値!T31),13,""))</f>
        <v>13</v>
      </c>
      <c r="N31" s="500" t="str">
        <f>IF(終値!A31="","",IF(AND(安値!S31&lt;安値!R31,安値!S31&lt;安値!Q31,安値!S31&lt;安値!T31,安値!S31&lt;安値!U31),14,""))</f>
        <v/>
      </c>
      <c r="O31" s="500" t="str">
        <f>IF(終値!A31="","",IF(AND(安値!T31&lt;安値!S31,安値!T31&lt;安値!R31,安値!T31&lt;安値!U31,安値!T31&lt;安値!V31),15,""))</f>
        <v/>
      </c>
      <c r="P31" s="500" t="str">
        <f>IF(終値!A31="","",IF(AND(安値!U31&lt;安値!T31,安値!U31&lt;安値!S31,安値!U31&lt;安値!V31,安値!U31&lt;安値!W31),16,""))</f>
        <v/>
      </c>
      <c r="Q31" s="500" t="str">
        <f>IF(終値!A31="","",IF(AND(安値!V31&lt;安値!U31,安値!V31&lt;安値!T31,安値!V31&lt;安値!W31,安値!V31&lt;安値!X31),17,""))</f>
        <v/>
      </c>
      <c r="R31" s="500">
        <f>IF(終値!A31="","",IF(AND(安値!W31&lt;安値!V31,安値!W31&lt;安値!U31,安値!W31&lt;安値!X31,安値!W31&lt;安値!Y31),18,""))</f>
        <v>18</v>
      </c>
      <c r="S31" s="500" t="str">
        <f>IF(終値!A31="","",IF(AND(安値!X31&lt;安値!W31,安値!X31&lt;安値!V31,安値!X31&lt;安値!Y31,安値!X31&lt;安値!Z31),19,""))</f>
        <v/>
      </c>
      <c r="T31" s="500" t="str">
        <f>IF(終値!A31="","",IF(AND(安値!Y31&lt;安値!X31,安値!Y31&lt;安値!W31,安値!Y31&lt;安値!Z31,安値!Y31&lt;安値!AA31),20,""))</f>
        <v/>
      </c>
      <c r="U31" s="500" t="str">
        <f>IF(終値!A31="","",IF(AND(安値!Z31&lt;安値!Y31,安値!Z31&lt;安値!X31,安値!Z31&lt;安値!AA31,安値!Z31&lt;安値!AB31),21,""))</f>
        <v/>
      </c>
      <c r="V31" s="500" t="str">
        <f>IF(終値!A31="","",IF(AND(安値!AA31&lt;安値!Z31,安値!AA31&lt;安値!Y31,安値!AA31&lt;安値!AB31,安値!AA31&lt;安値!AC31),22,""))</f>
        <v/>
      </c>
      <c r="W31" s="500" t="str">
        <f>IF(終値!A31="","",IF(AND(安値!AB31&lt;安値!AA31,安値!AB31&lt;安値!Z31,安値!AB31&lt;安値!AC31,安値!AB31&lt;安値!AD31),23,""))</f>
        <v/>
      </c>
      <c r="X31" s="500" t="str">
        <f>IF(終値!A31="","",IF(AND(安値!AC31&lt;安値!AB31,安値!AC31&lt;安値!AA31,安値!AC31&lt;安値!AD31,安値!AC31&lt;安値!AE31),24,""))</f>
        <v/>
      </c>
      <c r="Y31" s="500" t="str">
        <f>IF(終値!A31="","",IF(AND(安値!AD31&lt;安値!AC31,安値!AD31&lt;安値!AB31,安値!AD31&lt;安値!AE31,安値!AD31&lt;安値!AF31),25,""))</f>
        <v/>
      </c>
      <c r="Z31" s="500" t="str">
        <f>IF(終値!A31="","",IF(AND(安値!AE31&lt;安値!AD31,安値!AE31&lt;安値!AC31,安値!AE31&lt;安値!AF31,安値!AE31&lt;安値!AG31),26,""))</f>
        <v/>
      </c>
      <c r="AA31" s="500" t="str">
        <f>IF(終値!A31="","",IF(AND(安値!AF31&lt;安値!AE31,安値!AF31&lt;安値!AD31,安値!AF31&lt;安値!AG31,安値!AF31&lt;安値!AH31),27,""))</f>
        <v/>
      </c>
      <c r="AB31" s="500" t="str">
        <f>IF(終値!A31="","",IF(AND(安値!AG31&lt;安値!AF31,安値!AG31&lt;安値!AE31,安値!AG31&lt;安値!AH31,安値!AG31&lt;安値!AI31),28,""))</f>
        <v/>
      </c>
      <c r="AC31" s="500" t="str">
        <f>IF(終値!A31="","",IF(AND(高値!G31&gt;高値!F31,高値!G31&gt;高値!E31,高値!G31&gt;高値!H31,高値!G31&gt;高値!I31),2,""))</f>
        <v/>
      </c>
      <c r="AD31" s="500" t="str">
        <f>IF(終値!A31="","",IF(AND(高値!H31&gt;高値!G31,高値!H31&gt;高値!F31,高値!H31&gt;高値!I31,高値!H31&gt;高値!J31),3,""))</f>
        <v/>
      </c>
      <c r="AE31" s="500" t="str">
        <f>IF(終値!A31="","",IF(AND(高値!I31&gt;高値!H31,高値!I31&gt;高値!G31,高値!I31&gt;高値!J31,高値!I31&gt;高値!K31),4,""))</f>
        <v/>
      </c>
      <c r="AF31" s="500" t="str">
        <f>IF(終値!A31="","",IF(AND(高値!J31&gt;高値!I31,高値!J31&gt;高値!H31,高値!J31&gt;高値!K31,高値!J31&gt;高値!L31),5,""))</f>
        <v/>
      </c>
      <c r="AG31" s="500" t="str">
        <f>IF(終値!A31="","",IF(AND(高値!K31&gt;高値!J31,高値!K31&gt;高値!I31,高値!K31&gt;高値!L31,高値!K31&gt;高値!M31),6,""))</f>
        <v/>
      </c>
      <c r="AH31" s="500">
        <f>IF(終値!A31="","",IF(AND(高値!L31&gt;高値!K31,高値!L31&gt;高値!J31,高値!L31&gt;高値!M31,高値!L31&gt;高値!N31),7,""))</f>
        <v>7</v>
      </c>
      <c r="AI31" s="500" t="str">
        <f>IF(終値!A31="","",IF(AND(高値!M31&gt;高値!L31,高値!M31&gt;高値!K31,高値!M31&gt;高値!N31,高値!M31&gt;高値!O31),8,""))</f>
        <v/>
      </c>
      <c r="AJ31" s="500" t="str">
        <f>IF(終値!A31="","",IF(AND(高値!N31&gt;高値!M31,高値!N31&gt;高値!L31,高値!N31&gt;高値!O31,高値!N31&gt;高値!P31),9,""))</f>
        <v/>
      </c>
      <c r="AK31" s="500" t="str">
        <f>IF(終値!A31="","",IF(AND(高値!O31&gt;高値!N31,高値!O31&gt;高値!M31,高値!O31&gt;高値!P31,高値!O31&gt;高値!Q31),10,""))</f>
        <v/>
      </c>
      <c r="AL31" s="500" t="str">
        <f>IF(終値!A31="","",IF(AND(高値!P31&gt;高値!O31,高値!P31&gt;高値!N31,高値!P31&gt;高値!Q31,高値!P31&gt;高値!R31),11,""))</f>
        <v/>
      </c>
      <c r="AM31" s="500" t="str">
        <f>IF(終値!A31="","",IF(AND(高値!Q31&gt;高値!P31,高値!Q31&gt;高値!O31,高値!Q31&gt;高値!R31,高値!Q31&gt;高値!S31),12,""))</f>
        <v/>
      </c>
      <c r="AN31" s="500" t="str">
        <f>IF(終値!A31="","",IF(AND(高値!R31&gt;高値!Q31,高値!R31&gt;高値!P31,高値!R31&gt;高値!S31,高値!R31&gt;高値!T31),13,""))</f>
        <v/>
      </c>
      <c r="AO31" s="500">
        <f>IF(終値!A31="","",IF(AND(高値!S31&gt;高値!R31,高値!S31&gt;高値!Q31,高値!S31&gt;高値!T31,高値!S31&gt;高値!U31),14,""))</f>
        <v>14</v>
      </c>
      <c r="AP31" s="500" t="str">
        <f>IF(終値!A31="","",IF(AND(高値!T31&gt;高値!S31,高値!T31&gt;高値!R31,高値!T31&gt;高値!U31,高値!T31&gt;高値!V31),15,""))</f>
        <v/>
      </c>
      <c r="AQ31" s="500" t="str">
        <f>IF(終値!A31="","",IF(AND(高値!U31&gt;高値!T31,高値!U31&gt;高値!S31,高値!U31&gt;高値!V31,高値!U31&gt;高値!W31),16,""))</f>
        <v/>
      </c>
      <c r="AR31" s="500" t="str">
        <f>IF(終値!A31="","",IF(AND(高値!V31&gt;高値!U31,高値!V31&gt;高値!T31,高値!V31&gt;高値!W31,高値!V31&gt;高値!X31),17,""))</f>
        <v/>
      </c>
      <c r="AS31" s="500" t="str">
        <f>IF(終値!A31="","",IF(AND(高値!W31&gt;高値!V31,高値!W31&gt;高値!U31,高値!W31&gt;高値!X31,高値!W31&gt;高値!Y31),18,""))</f>
        <v/>
      </c>
      <c r="AT31" s="500" t="str">
        <f>IF(終値!A31="","",IF(AND(高値!X31&gt;高値!W31,高値!X31&gt;高値!V31,高値!X31&gt;高値!Y31,高値!X31&gt;高値!Z31),19,""))</f>
        <v/>
      </c>
      <c r="AU31" s="500">
        <f>IF(終値!A31="","",IF(AND(高値!Y31&gt;高値!X31,高値!Y31&gt;高値!W31,高値!Y31&gt;高値!Z31,高値!Y31&gt;高値!AA31),20,""))</f>
        <v>20</v>
      </c>
      <c r="AV31" s="500" t="str">
        <f>IF(終値!A31="","",IF(AND(高値!Z31&gt;高値!Y31,高値!Z31&gt;高値!X31,高値!Z31&gt;高値!AA31,高値!Z31&gt;高値!AB31),21,""))</f>
        <v/>
      </c>
      <c r="AW31" s="500" t="str">
        <f>IF(終値!A31="","",IF(AND(高値!AA31&gt;高値!Z31,高値!AA31&gt;高値!Y31,高値!AA31&gt;高値!AB31,高値!AA31&gt;高値!AC31),22,""))</f>
        <v/>
      </c>
      <c r="AX31" s="500" t="str">
        <f>IF(終値!A31="","",IF(AND(高値!AB31&gt;高値!AA31,高値!AB31&gt;高値!Z31,高値!AB31&gt;高値!AC31,高値!AB31&gt;高値!AD31),23,""))</f>
        <v/>
      </c>
      <c r="AY31" s="500" t="str">
        <f>IF(終値!A31="","",IF(AND(高値!AC31&gt;高値!AB31,高値!AC31&gt;高値!AA31,高値!AC31&gt;高値!AD31,高値!AC31&gt;高値!AE31),24,""))</f>
        <v/>
      </c>
      <c r="AZ31" s="500" t="str">
        <f>IF(終値!A31="","",IF(AND(高値!AD31&gt;高値!AC31,高値!AD31&gt;高値!AB31,高値!AD31&gt;高値!AE31,高値!AD31&gt;高値!AF31),25,""))</f>
        <v/>
      </c>
      <c r="BA31" s="500" t="str">
        <f>IF(終値!A31="","",IF(AND(高値!AE31&gt;高値!AD31,高値!AE31&gt;高値!AC31,高値!AE31&gt;高値!AF31,高値!AE31&gt;高値!AG31),26,""))</f>
        <v/>
      </c>
      <c r="BB31" s="500" t="str">
        <f>IF(終値!A31="","",IF(AND(高値!AF31&gt;高値!AE31,高値!AF31&gt;高値!AD31,高値!AF31&gt;高値!AG31,高値!AF31&gt;高値!AH31),27,""))</f>
        <v/>
      </c>
      <c r="BC31" s="500" t="str">
        <f>IF(終値!A31="","",IF(AND(高値!AG31&gt;高値!AF31,高値!AG31&gt;高値!AE31,高値!AG31&gt;高値!AH31,高値!AG31&gt;高値!AI31),28,""))</f>
        <v/>
      </c>
      <c r="BD31" s="500">
        <f t="shared" si="0"/>
        <v>3</v>
      </c>
      <c r="BE31" s="500">
        <f t="shared" si="1"/>
        <v>3</v>
      </c>
      <c r="BF31" s="500">
        <f t="shared" si="2"/>
        <v>13</v>
      </c>
      <c r="BG31" s="500">
        <f>IF($BE31="","",INDEX(安値!$E31:$CZ31,1,$BE31+1))</f>
        <v>1573.5</v>
      </c>
      <c r="BH31" s="500">
        <f>IF($BF31="","",INDEX(安値!$E31:$CZ31,1,$BF31+1))</f>
        <v>1590.5</v>
      </c>
      <c r="BI31" s="500">
        <f>IF($BF31="","",MAX(INDEX(高値!$E31:$CZ31,1,$BE31+1):INDEX(高値!$E31:$CZ31,1,$BF31+1)))</f>
        <v>1748.75</v>
      </c>
      <c r="BJ31" s="500">
        <f>IF($BF31="","",AVERAGE(INDEX(終値!$E31:$CZ31,1,$BF31+1):INDEX(終値!$E31:$CZ31,1,$BF31+20))-2*STDEVP(INDEX(終値!$E31:$CZ31,1,$BF31+1):INDEX(終値!$E31:$CZ31,1,$BF31+20)))</f>
        <v>1446.8477136249417</v>
      </c>
      <c r="BK31" s="500">
        <f>IF($BE31="","",AVERAGE(INDEX(終値!$E31:$CZ31,1,$BE31+1):INDEX(終値!$E31:$CZ31,1,$BE31+20))-2*STDEVP(INDEX(終値!$E31:$CZ31,1,$BE31+1):INDEX(終値!$E31:$CZ31,1,$BE31+20)))</f>
        <v>1606.3482173279897</v>
      </c>
      <c r="BL31" s="500">
        <f t="shared" si="3"/>
        <v>3</v>
      </c>
      <c r="BM31" s="500">
        <f t="shared" si="4"/>
        <v>7</v>
      </c>
      <c r="BN31" s="500">
        <f t="shared" si="5"/>
        <v>14</v>
      </c>
      <c r="BO31" s="500">
        <f>IF($BM31="","",INDEX(高値!$E31:$CZ31,1,$BM31+1))</f>
        <v>1748.75</v>
      </c>
      <c r="BP31" s="500">
        <f>IF($BN31="","",INDEX(高値!$E31:$CZ31,1,$BN31+1))</f>
        <v>1693</v>
      </c>
      <c r="BQ31" s="500">
        <f>IF($BN31="","",MIN(INDEX(安値!$E31:$CZ31,1,$BM31+1):INDEX(安値!$E31:$CZ31,1,$BN31+1)))</f>
        <v>1590.5</v>
      </c>
      <c r="BR31" s="500">
        <f>IF($BN31="","",AVERAGE(INDEX(終値!$E31:$CZ31,1,$BN31+1):INDEX(終値!$E31:$CZ31,1,$BN31+20))+2*STDEVP(INDEX(終値!$E31:$CZ31,1,$BN31+1):INDEX(終値!$E31:$CZ31,1,$BN31+20)))</f>
        <v>1723.2591763125658</v>
      </c>
      <c r="BS31" s="500">
        <f>IF($BM31="","",AVERAGE(INDEX(終値!$E31:$CZ31,1,$BM31+1):INDEX(終値!$E31:$CZ31,1,$BM31+20))+2*STDEVP(INDEX(終値!$E31:$CZ31,1,$BM31+1):INDEX(終値!$E31:$CZ31,1,$BM31+20)))</f>
        <v>1761.2337691310654</v>
      </c>
      <c r="BT31" s="497" t="str">
        <f>IFERROR(IF(AND($BD31&gt;=2,ABS($BG31-$BH31)/$BH31&lt;=BB設定!$B$12,$BI31&gt;=MAX($BH31,$BG31)*(1+BB設定!$B$13),終値!E31&gt;$BG31),IF(OR(終値!E31&gt;=$BI31,AND($BH31&lt;$BJ31,$BG31&gt;=$BK31)),"二番底W▲","二番底W形成"),IF(AND($BL31&gt;=2,ABS($BO31-$BP31)/$BP31&lt;=BB設定!$B$12,$BQ31&lt;=MIN($BP31,$BO31)*(1-BB設定!$B$13),終値!E31&lt;$BO31),IF(OR(終値!E31&lt;=$BQ31,AND($BP31&gt;$BR31,$BO31&lt;=$BS31)),"二番天井M▼","二番天井M形成"),"－")),"－")</f>
        <v>二番底W形成</v>
      </c>
    </row>
    <row r="32" spans="2:72">
      <c r="B32" s="500" t="str">
        <f>IF(終値!A32="","",IF(AND(安値!G32&lt;安値!F32,安値!G32&lt;安値!E32,安値!G32&lt;安値!H32,安値!G32&lt;安値!I32),2,""))</f>
        <v/>
      </c>
      <c r="C32" s="500" t="str">
        <f>IF(終値!A32="","",IF(AND(安値!H32&lt;安値!G32,安値!H32&lt;安値!F32,安値!H32&lt;安値!I32,安値!H32&lt;安値!J32),3,""))</f>
        <v/>
      </c>
      <c r="D32" s="500" t="str">
        <f>IF(終値!A32="","",IF(AND(安値!I32&lt;安値!H32,安値!I32&lt;安値!G32,安値!I32&lt;安値!J32,安値!I32&lt;安値!K32),4,""))</f>
        <v/>
      </c>
      <c r="E32" s="500" t="str">
        <f>IF(終値!A32="","",IF(AND(安値!J32&lt;安値!I32,安値!J32&lt;安値!H32,安値!J32&lt;安値!K32,安値!J32&lt;安値!L32),5,""))</f>
        <v/>
      </c>
      <c r="F32" s="500" t="str">
        <f>IF(終値!A32="","",IF(AND(安値!K32&lt;安値!J32,安値!K32&lt;安値!I32,安値!K32&lt;安値!L32,安値!K32&lt;安値!M32),6,""))</f>
        <v/>
      </c>
      <c r="G32" s="500" t="str">
        <f>IF(終値!A32="","",IF(AND(安値!L32&lt;安値!K32,安値!L32&lt;安値!J32,安値!L32&lt;安値!M32,安値!L32&lt;安値!N32),7,""))</f>
        <v/>
      </c>
      <c r="H32" s="500" t="str">
        <f>IF(終値!A32="","",IF(AND(安値!M32&lt;安値!L32,安値!M32&lt;安値!K32,安値!M32&lt;安値!N32,安値!M32&lt;安値!O32),8,""))</f>
        <v/>
      </c>
      <c r="I32" s="500" t="str">
        <f>IF(終値!A32="","",IF(AND(安値!N32&lt;安値!M32,安値!N32&lt;安値!L32,安値!N32&lt;安値!O32,安値!N32&lt;安値!P32),9,""))</f>
        <v/>
      </c>
      <c r="J32" s="500" t="str">
        <f>IF(終値!A32="","",IF(AND(安値!O32&lt;安値!N32,安値!O32&lt;安値!M32,安値!O32&lt;安値!P32,安値!O32&lt;安値!Q32),10,""))</f>
        <v/>
      </c>
      <c r="K32" s="500" t="str">
        <f>IF(終値!A32="","",IF(AND(安値!P32&lt;安値!O32,安値!P32&lt;安値!N32,安値!P32&lt;安値!Q32,安値!P32&lt;安値!R32),11,""))</f>
        <v/>
      </c>
      <c r="L32" s="500" t="str">
        <f>IF(終値!A32="","",IF(AND(安値!Q32&lt;安値!P32,安値!Q32&lt;安値!O32,安値!Q32&lt;安値!R32,安値!Q32&lt;安値!S32),12,""))</f>
        <v/>
      </c>
      <c r="M32" s="500" t="str">
        <f>IF(終値!A32="","",IF(AND(安値!R32&lt;安値!Q32,安値!R32&lt;安値!P32,安値!R32&lt;安値!S32,安値!R32&lt;安値!T32),13,""))</f>
        <v/>
      </c>
      <c r="N32" s="500" t="str">
        <f>IF(終値!A32="","",IF(AND(安値!S32&lt;安値!R32,安値!S32&lt;安値!Q32,安値!S32&lt;安値!T32,安値!S32&lt;安値!U32),14,""))</f>
        <v/>
      </c>
      <c r="O32" s="500" t="str">
        <f>IF(終値!A32="","",IF(AND(安値!T32&lt;安値!S32,安値!T32&lt;安値!R32,安値!T32&lt;安値!U32,安値!T32&lt;安値!V32),15,""))</f>
        <v/>
      </c>
      <c r="P32" s="500" t="str">
        <f>IF(終値!A32="","",IF(AND(安値!U32&lt;安値!T32,安値!U32&lt;安値!S32,安値!U32&lt;安値!V32,安値!U32&lt;安値!W32),16,""))</f>
        <v/>
      </c>
      <c r="Q32" s="500" t="str">
        <f>IF(終値!A32="","",IF(AND(安値!V32&lt;安値!U32,安値!V32&lt;安値!T32,安値!V32&lt;安値!W32,安値!V32&lt;安値!X32),17,""))</f>
        <v/>
      </c>
      <c r="R32" s="500">
        <f>IF(終値!A32="","",IF(AND(安値!W32&lt;安値!V32,安値!W32&lt;安値!U32,安値!W32&lt;安値!X32,安値!W32&lt;安値!Y32),18,""))</f>
        <v>18</v>
      </c>
      <c r="S32" s="500" t="str">
        <f>IF(終値!A32="","",IF(AND(安値!X32&lt;安値!W32,安値!X32&lt;安値!V32,安値!X32&lt;安値!Y32,安値!X32&lt;安値!Z32),19,""))</f>
        <v/>
      </c>
      <c r="T32" s="500" t="str">
        <f>IF(終値!A32="","",IF(AND(安値!Y32&lt;安値!X32,安値!Y32&lt;安値!W32,安値!Y32&lt;安値!Z32,安値!Y32&lt;安値!AA32),20,""))</f>
        <v/>
      </c>
      <c r="U32" s="500" t="str">
        <f>IF(終値!A32="","",IF(AND(安値!Z32&lt;安値!Y32,安値!Z32&lt;安値!X32,安値!Z32&lt;安値!AA32,安値!Z32&lt;安値!AB32),21,""))</f>
        <v/>
      </c>
      <c r="V32" s="500" t="str">
        <f>IF(終値!A32="","",IF(AND(安値!AA32&lt;安値!Z32,安値!AA32&lt;安値!Y32,安値!AA32&lt;安値!AB32,安値!AA32&lt;安値!AC32),22,""))</f>
        <v/>
      </c>
      <c r="W32" s="500" t="str">
        <f>IF(終値!A32="","",IF(AND(安値!AB32&lt;安値!AA32,安値!AB32&lt;安値!Z32,安値!AB32&lt;安値!AC32,安値!AB32&lt;安値!AD32),23,""))</f>
        <v/>
      </c>
      <c r="X32" s="500" t="str">
        <f>IF(終値!A32="","",IF(AND(安値!AC32&lt;安値!AB32,安値!AC32&lt;安値!AA32,安値!AC32&lt;安値!AD32,安値!AC32&lt;安値!AE32),24,""))</f>
        <v/>
      </c>
      <c r="Y32" s="500" t="str">
        <f>IF(終値!A32="","",IF(AND(安値!AD32&lt;安値!AC32,安値!AD32&lt;安値!AB32,安値!AD32&lt;安値!AE32,安値!AD32&lt;安値!AF32),25,""))</f>
        <v/>
      </c>
      <c r="Z32" s="500" t="str">
        <f>IF(終値!A32="","",IF(AND(安値!AE32&lt;安値!AD32,安値!AE32&lt;安値!AC32,安値!AE32&lt;安値!AF32,安値!AE32&lt;安値!AG32),26,""))</f>
        <v/>
      </c>
      <c r="AA32" s="500" t="str">
        <f>IF(終値!A32="","",IF(AND(安値!AF32&lt;安値!AE32,安値!AF32&lt;安値!AD32,安値!AF32&lt;安値!AG32,安値!AF32&lt;安値!AH32),27,""))</f>
        <v/>
      </c>
      <c r="AB32" s="500" t="str">
        <f>IF(終値!A32="","",IF(AND(安値!AG32&lt;安値!AF32,安値!AG32&lt;安値!AE32,安値!AG32&lt;安値!AH32,安値!AG32&lt;安値!AI32),28,""))</f>
        <v/>
      </c>
      <c r="AC32" s="500" t="str">
        <f>IF(終値!A32="","",IF(AND(高値!G32&gt;高値!F32,高値!G32&gt;高値!E32,高値!G32&gt;高値!H32,高値!G32&gt;高値!I32),2,""))</f>
        <v/>
      </c>
      <c r="AD32" s="500" t="str">
        <f>IF(終値!A32="","",IF(AND(高値!H32&gt;高値!G32,高値!H32&gt;高値!F32,高値!H32&gt;高値!I32,高値!H32&gt;高値!J32),3,""))</f>
        <v/>
      </c>
      <c r="AE32" s="500" t="str">
        <f>IF(終値!A32="","",IF(AND(高値!I32&gt;高値!H32,高値!I32&gt;高値!G32,高値!I32&gt;高値!J32,高値!I32&gt;高値!K32),4,""))</f>
        <v/>
      </c>
      <c r="AF32" s="500" t="str">
        <f>IF(終値!A32="","",IF(AND(高値!J32&gt;高値!I32,高値!J32&gt;高値!H32,高値!J32&gt;高値!K32,高値!J32&gt;高値!L32),5,""))</f>
        <v/>
      </c>
      <c r="AG32" s="500" t="str">
        <f>IF(終値!A32="","",IF(AND(高値!K32&gt;高値!J32,高値!K32&gt;高値!I32,高値!K32&gt;高値!L32,高値!K32&gt;高値!M32),6,""))</f>
        <v/>
      </c>
      <c r="AH32" s="500" t="str">
        <f>IF(終値!A32="","",IF(AND(高値!L32&gt;高値!K32,高値!L32&gt;高値!J32,高値!L32&gt;高値!M32,高値!L32&gt;高値!N32),7,""))</f>
        <v/>
      </c>
      <c r="AI32" s="500" t="str">
        <f>IF(終値!A32="","",IF(AND(高値!M32&gt;高値!L32,高値!M32&gt;高値!K32,高値!M32&gt;高値!N32,高値!M32&gt;高値!O32),8,""))</f>
        <v/>
      </c>
      <c r="AJ32" s="500" t="str">
        <f>IF(終値!A32="","",IF(AND(高値!N32&gt;高値!M32,高値!N32&gt;高値!L32,高値!N32&gt;高値!O32,高値!N32&gt;高値!P32),9,""))</f>
        <v/>
      </c>
      <c r="AK32" s="500">
        <f>IF(終値!A32="","",IF(AND(高値!O32&gt;高値!N32,高値!O32&gt;高値!M32,高値!O32&gt;高値!P32,高値!O32&gt;高値!Q32),10,""))</f>
        <v>10</v>
      </c>
      <c r="AL32" s="500" t="str">
        <f>IF(終値!A32="","",IF(AND(高値!P32&gt;高値!O32,高値!P32&gt;高値!N32,高値!P32&gt;高値!Q32,高値!P32&gt;高値!R32),11,""))</f>
        <v/>
      </c>
      <c r="AM32" s="500" t="str">
        <f>IF(終値!A32="","",IF(AND(高値!Q32&gt;高値!P32,高値!Q32&gt;高値!O32,高値!Q32&gt;高値!R32,高値!Q32&gt;高値!S32),12,""))</f>
        <v/>
      </c>
      <c r="AN32" s="500" t="str">
        <f>IF(終値!A32="","",IF(AND(高値!R32&gt;高値!Q32,高値!R32&gt;高値!P32,高値!R32&gt;高値!S32,高値!R32&gt;高値!T32),13,""))</f>
        <v/>
      </c>
      <c r="AO32" s="500" t="str">
        <f>IF(終値!A32="","",IF(AND(高値!S32&gt;高値!R32,高値!S32&gt;高値!Q32,高値!S32&gt;高値!T32,高値!S32&gt;高値!U32),14,""))</f>
        <v/>
      </c>
      <c r="AP32" s="500" t="str">
        <f>IF(終値!A32="","",IF(AND(高値!T32&gt;高値!S32,高値!T32&gt;高値!R32,高値!T32&gt;高値!U32,高値!T32&gt;高値!V32),15,""))</f>
        <v/>
      </c>
      <c r="AQ32" s="500" t="str">
        <f>IF(終値!A32="","",IF(AND(高値!U32&gt;高値!T32,高値!U32&gt;高値!S32,高値!U32&gt;高値!V32,高値!U32&gt;高値!W32),16,""))</f>
        <v/>
      </c>
      <c r="AR32" s="500" t="str">
        <f>IF(終値!A32="","",IF(AND(高値!V32&gt;高値!U32,高値!V32&gt;高値!T32,高値!V32&gt;高値!W32,高値!V32&gt;高値!X32),17,""))</f>
        <v/>
      </c>
      <c r="AS32" s="500" t="str">
        <f>IF(終値!A32="","",IF(AND(高値!W32&gt;高値!V32,高値!W32&gt;高値!U32,高値!W32&gt;高値!X32,高値!W32&gt;高値!Y32),18,""))</f>
        <v/>
      </c>
      <c r="AT32" s="500" t="str">
        <f>IF(終値!A32="","",IF(AND(高値!X32&gt;高値!W32,高値!X32&gt;高値!V32,高値!X32&gt;高値!Y32,高値!X32&gt;高値!Z32),19,""))</f>
        <v/>
      </c>
      <c r="AU32" s="500" t="str">
        <f>IF(終値!A32="","",IF(AND(高値!Y32&gt;高値!X32,高値!Y32&gt;高値!W32,高値!Y32&gt;高値!Z32,高値!Y32&gt;高値!AA32),20,""))</f>
        <v/>
      </c>
      <c r="AV32" s="500" t="str">
        <f>IF(終値!A32="","",IF(AND(高値!Z32&gt;高値!Y32,高値!Z32&gt;高値!X32,高値!Z32&gt;高値!AA32,高値!Z32&gt;高値!AB32),21,""))</f>
        <v/>
      </c>
      <c r="AW32" s="500" t="str">
        <f>IF(終値!A32="","",IF(AND(高値!AA32&gt;高値!Z32,高値!AA32&gt;高値!Y32,高値!AA32&gt;高値!AB32,高値!AA32&gt;高値!AC32),22,""))</f>
        <v/>
      </c>
      <c r="AX32" s="500" t="str">
        <f>IF(終値!A32="","",IF(AND(高値!AB32&gt;高値!AA32,高値!AB32&gt;高値!Z32,高値!AB32&gt;高値!AC32,高値!AB32&gt;高値!AD32),23,""))</f>
        <v/>
      </c>
      <c r="AY32" s="500" t="str">
        <f>IF(終値!A32="","",IF(AND(高値!AC32&gt;高値!AB32,高値!AC32&gt;高値!AA32,高値!AC32&gt;高値!AD32,高値!AC32&gt;高値!AE32),24,""))</f>
        <v/>
      </c>
      <c r="AZ32" s="500" t="str">
        <f>IF(終値!A32="","",IF(AND(高値!AD32&gt;高値!AC32,高値!AD32&gt;高値!AB32,高値!AD32&gt;高値!AE32,高値!AD32&gt;高値!AF32),25,""))</f>
        <v/>
      </c>
      <c r="BA32" s="500" t="str">
        <f>IF(終値!A32="","",IF(AND(高値!AE32&gt;高値!AD32,高値!AE32&gt;高値!AC32,高値!AE32&gt;高値!AF32,高値!AE32&gt;高値!AG32),26,""))</f>
        <v/>
      </c>
      <c r="BB32" s="500" t="str">
        <f>IF(終値!A32="","",IF(AND(高値!AF32&gt;高値!AE32,高値!AF32&gt;高値!AD32,高値!AF32&gt;高値!AG32,高値!AF32&gt;高値!AH32),27,""))</f>
        <v/>
      </c>
      <c r="BC32" s="500" t="str">
        <f>IF(終値!A32="","",IF(AND(高値!AG32&gt;高値!AF32,高値!AG32&gt;高値!AE32,高値!AG32&gt;高値!AH32,高値!AG32&gt;高値!AI32),28,""))</f>
        <v/>
      </c>
      <c r="BD32" s="500">
        <f t="shared" si="0"/>
        <v>1</v>
      </c>
      <c r="BE32" s="500" t="str">
        <f t="shared" si="1"/>
        <v/>
      </c>
      <c r="BF32" s="500" t="str">
        <f t="shared" si="2"/>
        <v/>
      </c>
      <c r="BG32" s="500" t="str">
        <f>IF($BE32="","",INDEX(安値!$E32:$CZ32,1,$BE32+1))</f>
        <v/>
      </c>
      <c r="BH32" s="500" t="str">
        <f>IF($BF32="","",INDEX(安値!$E32:$CZ32,1,$BF32+1))</f>
        <v/>
      </c>
      <c r="BI32" s="500" t="str">
        <f>IF($BF32="","",MAX(INDEX(高値!$E32:$CZ32,1,$BE32+1):INDEX(高値!$E32:$CZ32,1,$BF32+1)))</f>
        <v/>
      </c>
      <c r="BJ32" s="500" t="str">
        <f>IF($BF32="","",AVERAGE(INDEX(終値!$E32:$CZ32,1,$BF32+1):INDEX(終値!$E32:$CZ32,1,$BF32+20))-2*STDEVP(INDEX(終値!$E32:$CZ32,1,$BF32+1):INDEX(終値!$E32:$CZ32,1,$BF32+20)))</f>
        <v/>
      </c>
      <c r="BK32" s="500" t="str">
        <f>IF($BE32="","",AVERAGE(INDEX(終値!$E32:$CZ32,1,$BE32+1):INDEX(終値!$E32:$CZ32,1,$BE32+20))-2*STDEVP(INDEX(終値!$E32:$CZ32,1,$BE32+1):INDEX(終値!$E32:$CZ32,1,$BE32+20)))</f>
        <v/>
      </c>
      <c r="BL32" s="500">
        <f t="shared" si="3"/>
        <v>1</v>
      </c>
      <c r="BM32" s="500" t="str">
        <f t="shared" si="4"/>
        <v/>
      </c>
      <c r="BN32" s="500" t="str">
        <f t="shared" si="5"/>
        <v/>
      </c>
      <c r="BO32" s="500" t="str">
        <f>IF($BM32="","",INDEX(高値!$E32:$CZ32,1,$BM32+1))</f>
        <v/>
      </c>
      <c r="BP32" s="500" t="str">
        <f>IF($BN32="","",INDEX(高値!$E32:$CZ32,1,$BN32+1))</f>
        <v/>
      </c>
      <c r="BQ32" s="500" t="str">
        <f>IF($BN32="","",MIN(INDEX(安値!$E32:$CZ32,1,$BM32+1):INDEX(安値!$E32:$CZ32,1,$BN32+1)))</f>
        <v/>
      </c>
      <c r="BR32" s="500" t="str">
        <f>IF($BN32="","",AVERAGE(INDEX(終値!$E32:$CZ32,1,$BN32+1):INDEX(終値!$E32:$CZ32,1,$BN32+20))+2*STDEVP(INDEX(終値!$E32:$CZ32,1,$BN32+1):INDEX(終値!$E32:$CZ32,1,$BN32+20)))</f>
        <v/>
      </c>
      <c r="BS32" s="500" t="str">
        <f>IF($BM32="","",AVERAGE(INDEX(終値!$E32:$CZ32,1,$BM32+1):INDEX(終値!$E32:$CZ32,1,$BM32+20))+2*STDEVP(INDEX(終値!$E32:$CZ32,1,$BM32+1):INDEX(終値!$E32:$CZ32,1,$BM32+20)))</f>
        <v/>
      </c>
      <c r="BT32" s="497" t="str">
        <f>IFERROR(IF(AND($BD32&gt;=2,ABS($BG32-$BH32)/$BH32&lt;=BB設定!$B$12,$BI32&gt;=MAX($BH32,$BG32)*(1+BB設定!$B$13),終値!E32&gt;$BG32),IF(OR(終値!E32&gt;=$BI32,AND($BH32&lt;$BJ32,$BG32&gt;=$BK32)),"二番底W▲","二番底W形成"),IF(AND($BL32&gt;=2,ABS($BO32-$BP32)/$BP32&lt;=BB設定!$B$12,$BQ32&lt;=MIN($BP32,$BO32)*(1-BB設定!$B$13),終値!E32&lt;$BO32),IF(OR(終値!E32&lt;=$BQ32,AND($BP32&gt;$BR32,$BO32&lt;=$BS32)),"二番天井M▼","二番天井M形成"),"－")),"－")</f>
        <v>－</v>
      </c>
    </row>
    <row r="33" spans="2:72">
      <c r="B33" s="500" t="str">
        <f>IF(終値!A33="","",IF(AND(安値!G33&lt;安値!F33,安値!G33&lt;安値!E33,安値!G33&lt;安値!H33,安値!G33&lt;安値!I33),2,""))</f>
        <v/>
      </c>
      <c r="C33" s="500">
        <f>IF(終値!A33="","",IF(AND(安値!H33&lt;安値!G33,安値!H33&lt;安値!F33,安値!H33&lt;安値!I33,安値!H33&lt;安値!J33),3,""))</f>
        <v>3</v>
      </c>
      <c r="D33" s="500" t="str">
        <f>IF(終値!A33="","",IF(AND(安値!I33&lt;安値!H33,安値!I33&lt;安値!G33,安値!I33&lt;安値!J33,安値!I33&lt;安値!K33),4,""))</f>
        <v/>
      </c>
      <c r="E33" s="500" t="str">
        <f>IF(終値!A33="","",IF(AND(安値!J33&lt;安値!I33,安値!J33&lt;安値!H33,安値!J33&lt;安値!K33,安値!J33&lt;安値!L33),5,""))</f>
        <v/>
      </c>
      <c r="F33" s="500" t="str">
        <f>IF(終値!A33="","",IF(AND(安値!K33&lt;安値!J33,安値!K33&lt;安値!I33,安値!K33&lt;安値!L33,安値!K33&lt;安値!M33),6,""))</f>
        <v/>
      </c>
      <c r="G33" s="500" t="str">
        <f>IF(終値!A33="","",IF(AND(安値!L33&lt;安値!K33,安値!L33&lt;安値!J33,安値!L33&lt;安値!M33,安値!L33&lt;安値!N33),7,""))</f>
        <v/>
      </c>
      <c r="H33" s="500" t="str">
        <f>IF(終値!A33="","",IF(AND(安値!M33&lt;安値!L33,安値!M33&lt;安値!K33,安値!M33&lt;安値!N33,安値!M33&lt;安値!O33),8,""))</f>
        <v/>
      </c>
      <c r="I33" s="500" t="str">
        <f>IF(終値!A33="","",IF(AND(安値!N33&lt;安値!M33,安値!N33&lt;安値!L33,安値!N33&lt;安値!O33,安値!N33&lt;安値!P33),9,""))</f>
        <v/>
      </c>
      <c r="J33" s="500" t="str">
        <f>IF(終値!A33="","",IF(AND(安値!O33&lt;安値!N33,安値!O33&lt;安値!M33,安値!O33&lt;安値!P33,安値!O33&lt;安値!Q33),10,""))</f>
        <v/>
      </c>
      <c r="K33" s="500" t="str">
        <f>IF(終値!A33="","",IF(AND(安値!P33&lt;安値!O33,安値!P33&lt;安値!N33,安値!P33&lt;安値!Q33,安値!P33&lt;安値!R33),11,""))</f>
        <v/>
      </c>
      <c r="L33" s="500" t="str">
        <f>IF(終値!A33="","",IF(AND(安値!Q33&lt;安値!P33,安値!Q33&lt;安値!O33,安値!Q33&lt;安値!R33,安値!Q33&lt;安値!S33),12,""))</f>
        <v/>
      </c>
      <c r="M33" s="500">
        <f>IF(終値!A33="","",IF(AND(安値!R33&lt;安値!Q33,安値!R33&lt;安値!P33,安値!R33&lt;安値!S33,安値!R33&lt;安値!T33),13,""))</f>
        <v>13</v>
      </c>
      <c r="N33" s="500" t="str">
        <f>IF(終値!A33="","",IF(AND(安値!S33&lt;安値!R33,安値!S33&lt;安値!Q33,安値!S33&lt;安値!T33,安値!S33&lt;安値!U33),14,""))</f>
        <v/>
      </c>
      <c r="O33" s="500" t="str">
        <f>IF(終値!A33="","",IF(AND(安値!T33&lt;安値!S33,安値!T33&lt;安値!R33,安値!T33&lt;安値!U33,安値!T33&lt;安値!V33),15,""))</f>
        <v/>
      </c>
      <c r="P33" s="500" t="str">
        <f>IF(終値!A33="","",IF(AND(安値!U33&lt;安値!T33,安値!U33&lt;安値!S33,安値!U33&lt;安値!V33,安値!U33&lt;安値!W33),16,""))</f>
        <v/>
      </c>
      <c r="Q33" s="500" t="str">
        <f>IF(終値!A33="","",IF(AND(安値!V33&lt;安値!U33,安値!V33&lt;安値!T33,安値!V33&lt;安値!W33,安値!V33&lt;安値!X33),17,""))</f>
        <v/>
      </c>
      <c r="R33" s="500" t="str">
        <f>IF(終値!A33="","",IF(AND(安値!W33&lt;安値!V33,安値!W33&lt;安値!U33,安値!W33&lt;安値!X33,安値!W33&lt;安値!Y33),18,""))</f>
        <v/>
      </c>
      <c r="S33" s="500">
        <f>IF(終値!A33="","",IF(AND(安値!X33&lt;安値!W33,安値!X33&lt;安値!V33,安値!X33&lt;安値!Y33,安値!X33&lt;安値!Z33),19,""))</f>
        <v>19</v>
      </c>
      <c r="T33" s="500" t="str">
        <f>IF(終値!A33="","",IF(AND(安値!Y33&lt;安値!X33,安値!Y33&lt;安値!W33,安値!Y33&lt;安値!Z33,安値!Y33&lt;安値!AA33),20,""))</f>
        <v/>
      </c>
      <c r="U33" s="500" t="str">
        <f>IF(終値!A33="","",IF(AND(安値!Z33&lt;安値!Y33,安値!Z33&lt;安値!X33,安値!Z33&lt;安値!AA33,安値!Z33&lt;安値!AB33),21,""))</f>
        <v/>
      </c>
      <c r="V33" s="500" t="str">
        <f>IF(終値!A33="","",IF(AND(安値!AA33&lt;安値!Z33,安値!AA33&lt;安値!Y33,安値!AA33&lt;安値!AB33,安値!AA33&lt;安値!AC33),22,""))</f>
        <v/>
      </c>
      <c r="W33" s="500" t="str">
        <f>IF(終値!A33="","",IF(AND(安値!AB33&lt;安値!AA33,安値!AB33&lt;安値!Z33,安値!AB33&lt;安値!AC33,安値!AB33&lt;安値!AD33),23,""))</f>
        <v/>
      </c>
      <c r="X33" s="500" t="str">
        <f>IF(終値!A33="","",IF(AND(安値!AC33&lt;安値!AB33,安値!AC33&lt;安値!AA33,安値!AC33&lt;安値!AD33,安値!AC33&lt;安値!AE33),24,""))</f>
        <v/>
      </c>
      <c r="Y33" s="500" t="str">
        <f>IF(終値!A33="","",IF(AND(安値!AD33&lt;安値!AC33,安値!AD33&lt;安値!AB33,安値!AD33&lt;安値!AE33,安値!AD33&lt;安値!AF33),25,""))</f>
        <v/>
      </c>
      <c r="Z33" s="500" t="str">
        <f>IF(終値!A33="","",IF(AND(安値!AE33&lt;安値!AD33,安値!AE33&lt;安値!AC33,安値!AE33&lt;安値!AF33,安値!AE33&lt;安値!AG33),26,""))</f>
        <v/>
      </c>
      <c r="AA33" s="500" t="str">
        <f>IF(終値!A33="","",IF(AND(安値!AF33&lt;安値!AE33,安値!AF33&lt;安値!AD33,安値!AF33&lt;安値!AG33,安値!AF33&lt;安値!AH33),27,""))</f>
        <v/>
      </c>
      <c r="AB33" s="500" t="str">
        <f>IF(終値!A33="","",IF(AND(安値!AG33&lt;安値!AF33,安値!AG33&lt;安値!AE33,安値!AG33&lt;安値!AH33,安値!AG33&lt;安値!AI33),28,""))</f>
        <v/>
      </c>
      <c r="AC33" s="500" t="str">
        <f>IF(終値!A33="","",IF(AND(高値!G33&gt;高値!F33,高値!G33&gt;高値!E33,高値!G33&gt;高値!H33,高値!G33&gt;高値!I33),2,""))</f>
        <v/>
      </c>
      <c r="AD33" s="500" t="str">
        <f>IF(終値!A33="","",IF(AND(高値!H33&gt;高値!G33,高値!H33&gt;高値!F33,高値!H33&gt;高値!I33,高値!H33&gt;高値!J33),3,""))</f>
        <v/>
      </c>
      <c r="AE33" s="500" t="str">
        <f>IF(終値!A33="","",IF(AND(高値!I33&gt;高値!H33,高値!I33&gt;高値!G33,高値!I33&gt;高値!J33,高値!I33&gt;高値!K33),4,""))</f>
        <v/>
      </c>
      <c r="AF33" s="500" t="str">
        <f>IF(終値!A33="","",IF(AND(高値!J33&gt;高値!I33,高値!J33&gt;高値!H33,高値!J33&gt;高値!K33,高値!J33&gt;高値!L33),5,""))</f>
        <v/>
      </c>
      <c r="AG33" s="500" t="str">
        <f>IF(終値!A33="","",IF(AND(高値!K33&gt;高値!J33,高値!K33&gt;高値!I33,高値!K33&gt;高値!L33,高値!K33&gt;高値!M33),6,""))</f>
        <v/>
      </c>
      <c r="AH33" s="500" t="str">
        <f>IF(終値!A33="","",IF(AND(高値!L33&gt;高値!K33,高値!L33&gt;高値!J33,高値!L33&gt;高値!M33,高値!L33&gt;高値!N33),7,""))</f>
        <v/>
      </c>
      <c r="AI33" s="500">
        <f>IF(終値!A33="","",IF(AND(高値!M33&gt;高値!L33,高値!M33&gt;高値!K33,高値!M33&gt;高値!N33,高値!M33&gt;高値!O33),8,""))</f>
        <v>8</v>
      </c>
      <c r="AJ33" s="500" t="str">
        <f>IF(終値!A33="","",IF(AND(高値!N33&gt;高値!M33,高値!N33&gt;高値!L33,高値!N33&gt;高値!O33,高値!N33&gt;高値!P33),9,""))</f>
        <v/>
      </c>
      <c r="AK33" s="500" t="str">
        <f>IF(終値!A33="","",IF(AND(高値!O33&gt;高値!N33,高値!O33&gt;高値!M33,高値!O33&gt;高値!P33,高値!O33&gt;高値!Q33),10,""))</f>
        <v/>
      </c>
      <c r="AL33" s="500" t="str">
        <f>IF(終値!A33="","",IF(AND(高値!P33&gt;高値!O33,高値!P33&gt;高値!N33,高値!P33&gt;高値!Q33,高値!P33&gt;高値!R33),11,""))</f>
        <v/>
      </c>
      <c r="AM33" s="500" t="str">
        <f>IF(終値!A33="","",IF(AND(高値!Q33&gt;高値!P33,高値!Q33&gt;高値!O33,高値!Q33&gt;高値!R33,高値!Q33&gt;高値!S33),12,""))</f>
        <v/>
      </c>
      <c r="AN33" s="500" t="str">
        <f>IF(終値!A33="","",IF(AND(高値!R33&gt;高値!Q33,高値!R33&gt;高値!P33,高値!R33&gt;高値!S33,高値!R33&gt;高値!T33),13,""))</f>
        <v/>
      </c>
      <c r="AO33" s="500">
        <f>IF(終値!A33="","",IF(AND(高値!S33&gt;高値!R33,高値!S33&gt;高値!Q33,高値!S33&gt;高値!T33,高値!S33&gt;高値!U33),14,""))</f>
        <v>14</v>
      </c>
      <c r="AP33" s="500" t="str">
        <f>IF(終値!A33="","",IF(AND(高値!T33&gt;高値!S33,高値!T33&gt;高値!R33,高値!T33&gt;高値!U33,高値!T33&gt;高値!V33),15,""))</f>
        <v/>
      </c>
      <c r="AQ33" s="500" t="str">
        <f>IF(終値!A33="","",IF(AND(高値!U33&gt;高値!T33,高値!U33&gt;高値!S33,高値!U33&gt;高値!V33,高値!U33&gt;高値!W33),16,""))</f>
        <v/>
      </c>
      <c r="AR33" s="500" t="str">
        <f>IF(終値!A33="","",IF(AND(高値!V33&gt;高値!U33,高値!V33&gt;高値!T33,高値!V33&gt;高値!W33,高値!V33&gt;高値!X33),17,""))</f>
        <v/>
      </c>
      <c r="AS33" s="500" t="str">
        <f>IF(終値!A33="","",IF(AND(高値!W33&gt;高値!V33,高値!W33&gt;高値!U33,高値!W33&gt;高値!X33,高値!W33&gt;高値!Y33),18,""))</f>
        <v/>
      </c>
      <c r="AT33" s="500" t="str">
        <f>IF(終値!A33="","",IF(AND(高値!X33&gt;高値!W33,高値!X33&gt;高値!V33,高値!X33&gt;高値!Y33,高値!X33&gt;高値!Z33),19,""))</f>
        <v/>
      </c>
      <c r="AU33" s="500">
        <f>IF(終値!A33="","",IF(AND(高値!Y33&gt;高値!X33,高値!Y33&gt;高値!W33,高値!Y33&gt;高値!Z33,高値!Y33&gt;高値!AA33),20,""))</f>
        <v>20</v>
      </c>
      <c r="AV33" s="500" t="str">
        <f>IF(終値!A33="","",IF(AND(高値!Z33&gt;高値!Y33,高値!Z33&gt;高値!X33,高値!Z33&gt;高値!AA33,高値!Z33&gt;高値!AB33),21,""))</f>
        <v/>
      </c>
      <c r="AW33" s="500" t="str">
        <f>IF(終値!A33="","",IF(AND(高値!AA33&gt;高値!Z33,高値!AA33&gt;高値!Y33,高値!AA33&gt;高値!AB33,高値!AA33&gt;高値!AC33),22,""))</f>
        <v/>
      </c>
      <c r="AX33" s="500" t="str">
        <f>IF(終値!A33="","",IF(AND(高値!AB33&gt;高値!AA33,高値!AB33&gt;高値!Z33,高値!AB33&gt;高値!AC33,高値!AB33&gt;高値!AD33),23,""))</f>
        <v/>
      </c>
      <c r="AY33" s="500" t="str">
        <f>IF(終値!A33="","",IF(AND(高値!AC33&gt;高値!AB33,高値!AC33&gt;高値!AA33,高値!AC33&gt;高値!AD33,高値!AC33&gt;高値!AE33),24,""))</f>
        <v/>
      </c>
      <c r="AZ33" s="500" t="str">
        <f>IF(終値!A33="","",IF(AND(高値!AD33&gt;高値!AC33,高値!AD33&gt;高値!AB33,高値!AD33&gt;高値!AE33,高値!AD33&gt;高値!AF33),25,""))</f>
        <v/>
      </c>
      <c r="BA33" s="500" t="str">
        <f>IF(終値!A33="","",IF(AND(高値!AE33&gt;高値!AD33,高値!AE33&gt;高値!AC33,高値!AE33&gt;高値!AF33,高値!AE33&gt;高値!AG33),26,""))</f>
        <v/>
      </c>
      <c r="BB33" s="500" t="str">
        <f>IF(終値!A33="","",IF(AND(高値!AF33&gt;高値!AE33,高値!AF33&gt;高値!AD33,高値!AF33&gt;高値!AG33,高値!AF33&gt;高値!AH33),27,""))</f>
        <v/>
      </c>
      <c r="BC33" s="500">
        <f>IF(終値!A33="","",IF(AND(高値!AG33&gt;高値!AF33,高値!AG33&gt;高値!AE33,高値!AG33&gt;高値!AH33,高値!AG33&gt;高値!AI33),28,""))</f>
        <v>28</v>
      </c>
      <c r="BD33" s="500">
        <f t="shared" si="0"/>
        <v>3</v>
      </c>
      <c r="BE33" s="500">
        <f t="shared" si="1"/>
        <v>3</v>
      </c>
      <c r="BF33" s="500">
        <f t="shared" si="2"/>
        <v>13</v>
      </c>
      <c r="BG33" s="500">
        <f>IF($BE33="","",INDEX(安値!$E33:$CZ33,1,$BE33+1))</f>
        <v>1741.5</v>
      </c>
      <c r="BH33" s="500">
        <f>IF($BF33="","",INDEX(安値!$E33:$CZ33,1,$BF33+1))</f>
        <v>1744</v>
      </c>
      <c r="BI33" s="500">
        <f>IF($BF33="","",MAX(INDEX(高値!$E33:$CZ33,1,$BE33+1):INDEX(高値!$E33:$CZ33,1,$BF33+1)))</f>
        <v>1885</v>
      </c>
      <c r="BJ33" s="500">
        <f>IF($BF33="","",AVERAGE(INDEX(終値!$E33:$CZ33,1,$BF33+1):INDEX(終値!$E33:$CZ33,1,$BF33+20))-2*STDEVP(INDEX(終値!$E33:$CZ33,1,$BF33+1):INDEX(終値!$E33:$CZ33,1,$BF33+20)))</f>
        <v>1507.221667989395</v>
      </c>
      <c r="BK33" s="500">
        <f>IF($BE33="","",AVERAGE(INDEX(終値!$E33:$CZ33,1,$BE33+1):INDEX(終値!$E33:$CZ33,1,$BE33+20))-2*STDEVP(INDEX(終値!$E33:$CZ33,1,$BE33+1):INDEX(終値!$E33:$CZ33,1,$BE33+20)))</f>
        <v>1718.3805104864466</v>
      </c>
      <c r="BL33" s="500">
        <f t="shared" si="3"/>
        <v>4</v>
      </c>
      <c r="BM33" s="500">
        <f t="shared" si="4"/>
        <v>8</v>
      </c>
      <c r="BN33" s="500">
        <f t="shared" si="5"/>
        <v>14</v>
      </c>
      <c r="BO33" s="500">
        <f>IF($BM33="","",INDEX(高値!$E33:$CZ33,1,$BM33+1))</f>
        <v>1885</v>
      </c>
      <c r="BP33" s="500">
        <f>IF($BN33="","",INDEX(高値!$E33:$CZ33,1,$BN33+1))</f>
        <v>1886.5</v>
      </c>
      <c r="BQ33" s="500">
        <f>IF($BN33="","",MIN(INDEX(安値!$E33:$CZ33,1,$BM33+1):INDEX(安値!$E33:$CZ33,1,$BN33+1)))</f>
        <v>1744</v>
      </c>
      <c r="BR33" s="500">
        <f>IF($BN33="","",AVERAGE(INDEX(終値!$E33:$CZ33,1,$BN33+1):INDEX(終値!$E33:$CZ33,1,$BN33+20))+2*STDEVP(INDEX(終値!$E33:$CZ33,1,$BN33+1):INDEX(終値!$E33:$CZ33,1,$BN33+20)))</f>
        <v>1885.5518317766889</v>
      </c>
      <c r="BS33" s="500">
        <f>IF($BM33="","",AVERAGE(INDEX(終値!$E33:$CZ33,1,$BM33+1):INDEX(終値!$E33:$CZ33,1,$BM33+20))+2*STDEVP(INDEX(終値!$E33:$CZ33,1,$BM33+1):INDEX(終値!$E33:$CZ33,1,$BM33+20)))</f>
        <v>1951.9838770378678</v>
      </c>
      <c r="BT33" s="497" t="str">
        <f>IFERROR(IF(AND($BD33&gt;=2,ABS($BG33-$BH33)/$BH33&lt;=BB設定!$B$12,$BI33&gt;=MAX($BH33,$BG33)*(1+BB設定!$B$13),終値!E33&gt;$BG33),IF(OR(終値!E33&gt;=$BI33,AND($BH33&lt;$BJ33,$BG33&gt;=$BK33)),"二番底W▲","二番底W形成"),IF(AND($BL33&gt;=2,ABS($BO33-$BP33)/$BP33&lt;=BB設定!$B$12,$BQ33&lt;=MIN($BP33,$BO33)*(1-BB設定!$B$13),終値!E33&lt;$BO33),IF(OR(終値!E33&lt;=$BQ33,AND($BP33&gt;$BR33,$BO33&lt;=$BS33)),"二番天井M▼","二番天井M形成"),"－")),"－")</f>
        <v>二番底W形成</v>
      </c>
    </row>
    <row r="34" spans="2:72">
      <c r="B34" s="500" t="str">
        <f>IF(終値!A34="","",IF(AND(安値!G34&lt;安値!F34,安値!G34&lt;安値!E34,安値!G34&lt;安値!H34,安値!G34&lt;安値!I34),2,""))</f>
        <v/>
      </c>
      <c r="C34" s="500">
        <f>IF(終値!A34="","",IF(AND(安値!H34&lt;安値!G34,安値!H34&lt;安値!F34,安値!H34&lt;安値!I34,安値!H34&lt;安値!J34),3,""))</f>
        <v>3</v>
      </c>
      <c r="D34" s="500" t="str">
        <f>IF(終値!A34="","",IF(AND(安値!I34&lt;安値!H34,安値!I34&lt;安値!G34,安値!I34&lt;安値!J34,安値!I34&lt;安値!K34),4,""))</f>
        <v/>
      </c>
      <c r="E34" s="500" t="str">
        <f>IF(終値!A34="","",IF(AND(安値!J34&lt;安値!I34,安値!J34&lt;安値!H34,安値!J34&lt;安値!K34,安値!J34&lt;安値!L34),5,""))</f>
        <v/>
      </c>
      <c r="F34" s="500" t="str">
        <f>IF(終値!A34="","",IF(AND(安値!K34&lt;安値!J34,安値!K34&lt;安値!I34,安値!K34&lt;安値!L34,安値!K34&lt;安値!M34),6,""))</f>
        <v/>
      </c>
      <c r="G34" s="500" t="str">
        <f>IF(終値!A34="","",IF(AND(安値!L34&lt;安値!K34,安値!L34&lt;安値!J34,安値!L34&lt;安値!M34,安値!L34&lt;安値!N34),7,""))</f>
        <v/>
      </c>
      <c r="H34" s="500">
        <f>IF(終値!A34="","",IF(AND(安値!M34&lt;安値!L34,安値!M34&lt;安値!K34,安値!M34&lt;安値!N34,安値!M34&lt;安値!O34),8,""))</f>
        <v>8</v>
      </c>
      <c r="I34" s="500" t="str">
        <f>IF(終値!A34="","",IF(AND(安値!N34&lt;安値!M34,安値!N34&lt;安値!L34,安値!N34&lt;安値!O34,安値!N34&lt;安値!P34),9,""))</f>
        <v/>
      </c>
      <c r="J34" s="500" t="str">
        <f>IF(終値!A34="","",IF(AND(安値!O34&lt;安値!N34,安値!O34&lt;安値!M34,安値!O34&lt;安値!P34,安値!O34&lt;安値!Q34),10,""))</f>
        <v/>
      </c>
      <c r="K34" s="500" t="str">
        <f>IF(終値!A34="","",IF(AND(安値!P34&lt;安値!O34,安値!P34&lt;安値!N34,安値!P34&lt;安値!Q34,安値!P34&lt;安値!R34),11,""))</f>
        <v/>
      </c>
      <c r="L34" s="500" t="str">
        <f>IF(終値!A34="","",IF(AND(安値!Q34&lt;安値!P34,安値!Q34&lt;安値!O34,安値!Q34&lt;安値!R34,安値!Q34&lt;安値!S34),12,""))</f>
        <v/>
      </c>
      <c r="M34" s="500">
        <f>IF(終値!A34="","",IF(AND(安値!R34&lt;安値!Q34,安値!R34&lt;安値!P34,安値!R34&lt;安値!S34,安値!R34&lt;安値!T34),13,""))</f>
        <v>13</v>
      </c>
      <c r="N34" s="500" t="str">
        <f>IF(終値!A34="","",IF(AND(安値!S34&lt;安値!R34,安値!S34&lt;安値!Q34,安値!S34&lt;安値!T34,安値!S34&lt;安値!U34),14,""))</f>
        <v/>
      </c>
      <c r="O34" s="500" t="str">
        <f>IF(終値!A34="","",IF(AND(安値!T34&lt;安値!S34,安値!T34&lt;安値!R34,安値!T34&lt;安値!U34,安値!T34&lt;安値!V34),15,""))</f>
        <v/>
      </c>
      <c r="P34" s="500" t="str">
        <f>IF(終値!A34="","",IF(AND(安値!U34&lt;安値!T34,安値!U34&lt;安値!S34,安値!U34&lt;安値!V34,安値!U34&lt;安値!W34),16,""))</f>
        <v/>
      </c>
      <c r="Q34" s="500">
        <f>IF(終値!A34="","",IF(AND(安値!V34&lt;安値!U34,安値!V34&lt;安値!T34,安値!V34&lt;安値!W34,安値!V34&lt;安値!X34),17,""))</f>
        <v>17</v>
      </c>
      <c r="R34" s="500" t="str">
        <f>IF(終値!A34="","",IF(AND(安値!W34&lt;安値!V34,安値!W34&lt;安値!U34,安値!W34&lt;安値!X34,安値!W34&lt;安値!Y34),18,""))</f>
        <v/>
      </c>
      <c r="S34" s="500" t="str">
        <f>IF(終値!A34="","",IF(AND(安値!X34&lt;安値!W34,安値!X34&lt;安値!V34,安値!X34&lt;安値!Y34,安値!X34&lt;安値!Z34),19,""))</f>
        <v/>
      </c>
      <c r="T34" s="500" t="str">
        <f>IF(終値!A34="","",IF(AND(安値!Y34&lt;安値!X34,安値!Y34&lt;安値!W34,安値!Y34&lt;安値!Z34,安値!Y34&lt;安値!AA34),20,""))</f>
        <v/>
      </c>
      <c r="U34" s="500" t="str">
        <f>IF(終値!A34="","",IF(AND(安値!Z34&lt;安値!Y34,安値!Z34&lt;安値!X34,安値!Z34&lt;安値!AA34,安値!Z34&lt;安値!AB34),21,""))</f>
        <v/>
      </c>
      <c r="V34" s="500" t="str">
        <f>IF(終値!A34="","",IF(AND(安値!AA34&lt;安値!Z34,安値!AA34&lt;安値!Y34,安値!AA34&lt;安値!AB34,安値!AA34&lt;安値!AC34),22,""))</f>
        <v/>
      </c>
      <c r="W34" s="500" t="str">
        <f>IF(終値!A34="","",IF(AND(安値!AB34&lt;安値!AA34,安値!AB34&lt;安値!Z34,安値!AB34&lt;安値!AC34,安値!AB34&lt;安値!AD34),23,""))</f>
        <v/>
      </c>
      <c r="X34" s="500" t="str">
        <f>IF(終値!A34="","",IF(AND(安値!AC34&lt;安値!AB34,安値!AC34&lt;安値!AA34,安値!AC34&lt;安値!AD34,安値!AC34&lt;安値!AE34),24,""))</f>
        <v/>
      </c>
      <c r="Y34" s="500">
        <f>IF(終値!A34="","",IF(AND(安値!AD34&lt;安値!AC34,安値!AD34&lt;安値!AB34,安値!AD34&lt;安値!AE34,安値!AD34&lt;安値!AF34),25,""))</f>
        <v>25</v>
      </c>
      <c r="Z34" s="500" t="str">
        <f>IF(終値!A34="","",IF(AND(安値!AE34&lt;安値!AD34,安値!AE34&lt;安値!AC34,安値!AE34&lt;安値!AF34,安値!AE34&lt;安値!AG34),26,""))</f>
        <v/>
      </c>
      <c r="AA34" s="500" t="str">
        <f>IF(終値!A34="","",IF(AND(安値!AF34&lt;安値!AE34,安値!AF34&lt;安値!AD34,安値!AF34&lt;安値!AG34,安値!AF34&lt;安値!AH34),27,""))</f>
        <v/>
      </c>
      <c r="AB34" s="500" t="str">
        <f>IF(終値!A34="","",IF(AND(安値!AG34&lt;安値!AF34,安値!AG34&lt;安値!AE34,安値!AG34&lt;安値!AH34,安値!AG34&lt;安値!AI34),28,""))</f>
        <v/>
      </c>
      <c r="AC34" s="500" t="str">
        <f>IF(終値!A34="","",IF(AND(高値!G34&gt;高値!F34,高値!G34&gt;高値!E34,高値!G34&gt;高値!H34,高値!G34&gt;高値!I34),2,""))</f>
        <v/>
      </c>
      <c r="AD34" s="500" t="str">
        <f>IF(終値!A34="","",IF(AND(高値!H34&gt;高値!G34,高値!H34&gt;高値!F34,高値!H34&gt;高値!I34,高値!H34&gt;高値!J34),3,""))</f>
        <v/>
      </c>
      <c r="AE34" s="500" t="str">
        <f>IF(終値!A34="","",IF(AND(高値!I34&gt;高値!H34,高値!I34&gt;高値!G34,高値!I34&gt;高値!J34,高値!I34&gt;高値!K34),4,""))</f>
        <v/>
      </c>
      <c r="AF34" s="500" t="str">
        <f>IF(終値!A34="","",IF(AND(高値!J34&gt;高値!I34,高値!J34&gt;高値!H34,高値!J34&gt;高値!K34,高値!J34&gt;高値!L34),5,""))</f>
        <v/>
      </c>
      <c r="AG34" s="500">
        <f>IF(終値!A34="","",IF(AND(高値!K34&gt;高値!J34,高値!K34&gt;高値!I34,高値!K34&gt;高値!L34,高値!K34&gt;高値!M34),6,""))</f>
        <v>6</v>
      </c>
      <c r="AH34" s="500" t="str">
        <f>IF(終値!A34="","",IF(AND(高値!L34&gt;高値!K34,高値!L34&gt;高値!J34,高値!L34&gt;高値!M34,高値!L34&gt;高値!N34),7,""))</f>
        <v/>
      </c>
      <c r="AI34" s="500" t="str">
        <f>IF(終値!A34="","",IF(AND(高値!M34&gt;高値!L34,高値!M34&gt;高値!K34,高値!M34&gt;高値!N34,高値!M34&gt;高値!O34),8,""))</f>
        <v/>
      </c>
      <c r="AJ34" s="500" t="str">
        <f>IF(終値!A34="","",IF(AND(高値!N34&gt;高値!M34,高値!N34&gt;高値!L34,高値!N34&gt;高値!O34,高値!N34&gt;高値!P34),9,""))</f>
        <v/>
      </c>
      <c r="AK34" s="500" t="str">
        <f>IF(終値!A34="","",IF(AND(高値!O34&gt;高値!N34,高値!O34&gt;高値!M34,高値!O34&gt;高値!P34,高値!O34&gt;高値!Q34),10,""))</f>
        <v/>
      </c>
      <c r="AL34" s="500">
        <f>IF(終値!A34="","",IF(AND(高値!P34&gt;高値!O34,高値!P34&gt;高値!N34,高値!P34&gt;高値!Q34,高値!P34&gt;高値!R34),11,""))</f>
        <v>11</v>
      </c>
      <c r="AM34" s="500" t="str">
        <f>IF(終値!A34="","",IF(AND(高値!Q34&gt;高値!P34,高値!Q34&gt;高値!O34,高値!Q34&gt;高値!R34,高値!Q34&gt;高値!S34),12,""))</f>
        <v/>
      </c>
      <c r="AN34" s="500" t="str">
        <f>IF(終値!A34="","",IF(AND(高値!R34&gt;高値!Q34,高値!R34&gt;高値!P34,高値!R34&gt;高値!S34,高値!R34&gt;高値!T34),13,""))</f>
        <v/>
      </c>
      <c r="AO34" s="500" t="str">
        <f>IF(終値!A34="","",IF(AND(高値!S34&gt;高値!R34,高値!S34&gt;高値!Q34,高値!S34&gt;高値!T34,高値!S34&gt;高値!U34),14,""))</f>
        <v/>
      </c>
      <c r="AP34" s="500">
        <f>IF(終値!A34="","",IF(AND(高値!T34&gt;高値!S34,高値!T34&gt;高値!R34,高値!T34&gt;高値!U34,高値!T34&gt;高値!V34),15,""))</f>
        <v>15</v>
      </c>
      <c r="AQ34" s="500" t="str">
        <f>IF(終値!A34="","",IF(AND(高値!U34&gt;高値!T34,高値!U34&gt;高値!S34,高値!U34&gt;高値!V34,高値!U34&gt;高値!W34),16,""))</f>
        <v/>
      </c>
      <c r="AR34" s="500" t="str">
        <f>IF(終値!A34="","",IF(AND(高値!V34&gt;高値!U34,高値!V34&gt;高値!T34,高値!V34&gt;高値!W34,高値!V34&gt;高値!X34),17,""))</f>
        <v/>
      </c>
      <c r="AS34" s="500" t="str">
        <f>IF(終値!A34="","",IF(AND(高値!W34&gt;高値!V34,高値!W34&gt;高値!U34,高値!W34&gt;高値!X34,高値!W34&gt;高値!Y34),18,""))</f>
        <v/>
      </c>
      <c r="AT34" s="500" t="str">
        <f>IF(終値!A34="","",IF(AND(高値!X34&gt;高値!W34,高値!X34&gt;高値!V34,高値!X34&gt;高値!Y34,高値!X34&gt;高値!Z34),19,""))</f>
        <v/>
      </c>
      <c r="AU34" s="500" t="str">
        <f>IF(終値!A34="","",IF(AND(高値!Y34&gt;高値!X34,高値!Y34&gt;高値!W34,高値!Y34&gt;高値!Z34,高値!Y34&gt;高値!AA34),20,""))</f>
        <v/>
      </c>
      <c r="AV34" s="500">
        <f>IF(終値!A34="","",IF(AND(高値!Z34&gt;高値!Y34,高値!Z34&gt;高値!X34,高値!Z34&gt;高値!AA34,高値!Z34&gt;高値!AB34),21,""))</f>
        <v>21</v>
      </c>
      <c r="AW34" s="500" t="str">
        <f>IF(終値!A34="","",IF(AND(高値!AA34&gt;高値!Z34,高値!AA34&gt;高値!Y34,高値!AA34&gt;高値!AB34,高値!AA34&gt;高値!AC34),22,""))</f>
        <v/>
      </c>
      <c r="AX34" s="500" t="str">
        <f>IF(終値!A34="","",IF(AND(高値!AB34&gt;高値!AA34,高値!AB34&gt;高値!Z34,高値!AB34&gt;高値!AC34,高値!AB34&gt;高値!AD34),23,""))</f>
        <v/>
      </c>
      <c r="AY34" s="500" t="str">
        <f>IF(終値!A34="","",IF(AND(高値!AC34&gt;高値!AB34,高値!AC34&gt;高値!AA34,高値!AC34&gt;高値!AD34,高値!AC34&gt;高値!AE34),24,""))</f>
        <v/>
      </c>
      <c r="AZ34" s="500" t="str">
        <f>IF(終値!A34="","",IF(AND(高値!AD34&gt;高値!AC34,高値!AD34&gt;高値!AB34,高値!AD34&gt;高値!AE34,高値!AD34&gt;高値!AF34),25,""))</f>
        <v/>
      </c>
      <c r="BA34" s="500" t="str">
        <f>IF(終値!A34="","",IF(AND(高値!AE34&gt;高値!AD34,高値!AE34&gt;高値!AC34,高値!AE34&gt;高値!AF34,高値!AE34&gt;高値!AG34),26,""))</f>
        <v/>
      </c>
      <c r="BB34" s="500" t="str">
        <f>IF(終値!A34="","",IF(AND(高値!AF34&gt;高値!AE34,高値!AF34&gt;高値!AD34,高値!AF34&gt;高値!AG34,高値!AF34&gt;高値!AH34),27,""))</f>
        <v/>
      </c>
      <c r="BC34" s="500" t="str">
        <f>IF(終値!A34="","",IF(AND(高値!AG34&gt;高値!AF34,高値!AG34&gt;高値!AE34,高値!AG34&gt;高値!AH34,高値!AG34&gt;高値!AI34),28,""))</f>
        <v/>
      </c>
      <c r="BD34" s="500">
        <f t="shared" si="0"/>
        <v>5</v>
      </c>
      <c r="BE34" s="500">
        <f t="shared" si="1"/>
        <v>3</v>
      </c>
      <c r="BF34" s="500">
        <f t="shared" si="2"/>
        <v>8</v>
      </c>
      <c r="BG34" s="500">
        <f>IF($BE34="","",INDEX(安値!$E34:$CZ34,1,$BE34+1))</f>
        <v>3915</v>
      </c>
      <c r="BH34" s="500">
        <f>IF($BF34="","",INDEX(安値!$E34:$CZ34,1,$BF34+1))</f>
        <v>4102</v>
      </c>
      <c r="BI34" s="500">
        <f>IF($BF34="","",MAX(INDEX(高値!$E34:$CZ34,1,$BE34+1):INDEX(高値!$E34:$CZ34,1,$BF34+1)))</f>
        <v>4315</v>
      </c>
      <c r="BJ34" s="500">
        <f>IF($BF34="","",AVERAGE(INDEX(終値!$E34:$CZ34,1,$BF34+1):INDEX(終値!$E34:$CZ34,1,$BF34+20))-2*STDEVP(INDEX(終値!$E34:$CZ34,1,$BF34+1):INDEX(終値!$E34:$CZ34,1,$BF34+20)))</f>
        <v>3813.4525713104526</v>
      </c>
      <c r="BK34" s="500">
        <f>IF($BE34="","",AVERAGE(INDEX(終値!$E34:$CZ34,1,$BE34+1):INDEX(終値!$E34:$CZ34,1,$BE34+20))-2*STDEVP(INDEX(終値!$E34:$CZ34,1,$BE34+1):INDEX(終値!$E34:$CZ34,1,$BE34+20)))</f>
        <v>3829.8685317933105</v>
      </c>
      <c r="BL34" s="500">
        <f t="shared" si="3"/>
        <v>4</v>
      </c>
      <c r="BM34" s="500">
        <f t="shared" si="4"/>
        <v>6</v>
      </c>
      <c r="BN34" s="500">
        <f t="shared" si="5"/>
        <v>11</v>
      </c>
      <c r="BO34" s="500">
        <f>IF($BM34="","",INDEX(高値!$E34:$CZ34,1,$BM34+1))</f>
        <v>4315</v>
      </c>
      <c r="BP34" s="500">
        <f>IF($BN34="","",INDEX(高値!$E34:$CZ34,1,$BN34+1))</f>
        <v>4295</v>
      </c>
      <c r="BQ34" s="500">
        <f>IF($BN34="","",MIN(INDEX(安値!$E34:$CZ34,1,$BM34+1):INDEX(安値!$E34:$CZ34,1,$BN34+1)))</f>
        <v>4102</v>
      </c>
      <c r="BR34" s="500">
        <f>IF($BN34="","",AVERAGE(INDEX(終値!$E34:$CZ34,1,$BN34+1):INDEX(終値!$E34:$CZ34,1,$BN34+20))+2*STDEVP(INDEX(終値!$E34:$CZ34,1,$BN34+1):INDEX(終値!$E34:$CZ34,1,$BN34+20)))</f>
        <v>4200.8191847427879</v>
      </c>
      <c r="BS34" s="500">
        <f>IF($BM34="","",AVERAGE(INDEX(終値!$E34:$CZ34,1,$BM34+1):INDEX(終値!$E34:$CZ34,1,$BM34+20))+2*STDEVP(INDEX(終値!$E34:$CZ34,1,$BM34+1):INDEX(終値!$E34:$CZ34,1,$BM34+20)))</f>
        <v>4288.3201104546897</v>
      </c>
      <c r="BT34" s="497" t="str">
        <f>IFERROR(IF(AND($BD34&gt;=2,ABS($BG34-$BH34)/$BH34&lt;=BB設定!$B$12,$BI34&gt;=MAX($BH34,$BG34)*(1+BB設定!$B$13),終値!E34&gt;$BG34),IF(OR(終値!E34&gt;=$BI34,AND($BH34&lt;$BJ34,$BG34&gt;=$BK34)),"二番底W▲","二番底W形成"),IF(AND($BL34&gt;=2,ABS($BO34-$BP34)/$BP34&lt;=BB設定!$B$12,$BQ34&lt;=MIN($BP34,$BO34)*(1-BB設定!$B$13),終値!E34&lt;$BO34),IF(OR(終値!E34&lt;=$BQ34,AND($BP34&gt;$BR34,$BO34&lt;=$BS34)),"二番天井M▼","二番天井M形成"),"－")),"－")</f>
        <v>二番底W▲</v>
      </c>
    </row>
    <row r="35" spans="2:72">
      <c r="B35" s="500" t="str">
        <f>IF(終値!A35="","",IF(AND(安値!G35&lt;安値!F35,安値!G35&lt;安値!E35,安値!G35&lt;安値!H35,安値!G35&lt;安値!I35),2,""))</f>
        <v/>
      </c>
      <c r="C35" s="500" t="str">
        <f>IF(終値!A35="","",IF(AND(安値!H35&lt;安値!G35,安値!H35&lt;安値!F35,安値!H35&lt;安値!I35,安値!H35&lt;安値!J35),3,""))</f>
        <v/>
      </c>
      <c r="D35" s="500" t="str">
        <f>IF(終値!A35="","",IF(AND(安値!I35&lt;安値!H35,安値!I35&lt;安値!G35,安値!I35&lt;安値!J35,安値!I35&lt;安値!K35),4,""))</f>
        <v/>
      </c>
      <c r="E35" s="500">
        <f>IF(終値!A35="","",IF(AND(安値!J35&lt;安値!I35,安値!J35&lt;安値!H35,安値!J35&lt;安値!K35,安値!J35&lt;安値!L35),5,""))</f>
        <v>5</v>
      </c>
      <c r="F35" s="500" t="str">
        <f>IF(終値!A35="","",IF(AND(安値!K35&lt;安値!J35,安値!K35&lt;安値!I35,安値!K35&lt;安値!L35,安値!K35&lt;安値!M35),6,""))</f>
        <v/>
      </c>
      <c r="G35" s="500" t="str">
        <f>IF(終値!A35="","",IF(AND(安値!L35&lt;安値!K35,安値!L35&lt;安値!J35,安値!L35&lt;安値!M35,安値!L35&lt;安値!N35),7,""))</f>
        <v/>
      </c>
      <c r="H35" s="500" t="str">
        <f>IF(終値!A35="","",IF(AND(安値!M35&lt;安値!L35,安値!M35&lt;安値!K35,安値!M35&lt;安値!N35,安値!M35&lt;安値!O35),8,""))</f>
        <v/>
      </c>
      <c r="I35" s="500" t="str">
        <f>IF(終値!A35="","",IF(AND(安値!N35&lt;安値!M35,安値!N35&lt;安値!L35,安値!N35&lt;安値!O35,安値!N35&lt;安値!P35),9,""))</f>
        <v/>
      </c>
      <c r="J35" s="500" t="str">
        <f>IF(終値!A35="","",IF(AND(安値!O35&lt;安値!N35,安値!O35&lt;安値!M35,安値!O35&lt;安値!P35,安値!O35&lt;安値!Q35),10,""))</f>
        <v/>
      </c>
      <c r="K35" s="500" t="str">
        <f>IF(終値!A35="","",IF(AND(安値!P35&lt;安値!O35,安値!P35&lt;安値!N35,安値!P35&lt;安値!Q35,安値!P35&lt;安値!R35),11,""))</f>
        <v/>
      </c>
      <c r="L35" s="500" t="str">
        <f>IF(終値!A35="","",IF(AND(安値!Q35&lt;安値!P35,安値!Q35&lt;安値!O35,安値!Q35&lt;安値!R35,安値!Q35&lt;安値!S35),12,""))</f>
        <v/>
      </c>
      <c r="M35" s="500">
        <f>IF(終値!A35="","",IF(AND(安値!R35&lt;安値!Q35,安値!R35&lt;安値!P35,安値!R35&lt;安値!S35,安値!R35&lt;安値!T35),13,""))</f>
        <v>13</v>
      </c>
      <c r="N35" s="500" t="str">
        <f>IF(終値!A35="","",IF(AND(安値!S35&lt;安値!R35,安値!S35&lt;安値!Q35,安値!S35&lt;安値!T35,安値!S35&lt;安値!U35),14,""))</f>
        <v/>
      </c>
      <c r="O35" s="500" t="str">
        <f>IF(終値!A35="","",IF(AND(安値!T35&lt;安値!S35,安値!T35&lt;安値!R35,安値!T35&lt;安値!U35,安値!T35&lt;安値!V35),15,""))</f>
        <v/>
      </c>
      <c r="P35" s="500" t="str">
        <f>IF(終値!A35="","",IF(AND(安値!U35&lt;安値!T35,安値!U35&lt;安値!S35,安値!U35&lt;安値!V35,安値!U35&lt;安値!W35),16,""))</f>
        <v/>
      </c>
      <c r="Q35" s="500" t="str">
        <f>IF(終値!A35="","",IF(AND(安値!V35&lt;安値!U35,安値!V35&lt;安値!T35,安値!V35&lt;安値!W35,安値!V35&lt;安値!X35),17,""))</f>
        <v/>
      </c>
      <c r="R35" s="500" t="str">
        <f>IF(終値!A35="","",IF(AND(安値!W35&lt;安値!V35,安値!W35&lt;安値!U35,安値!W35&lt;安値!X35,安値!W35&lt;安値!Y35),18,""))</f>
        <v/>
      </c>
      <c r="S35" s="500" t="str">
        <f>IF(終値!A35="","",IF(AND(安値!X35&lt;安値!W35,安値!X35&lt;安値!V35,安値!X35&lt;安値!Y35,安値!X35&lt;安値!Z35),19,""))</f>
        <v/>
      </c>
      <c r="T35" s="500" t="str">
        <f>IF(終値!A35="","",IF(AND(安値!Y35&lt;安値!X35,安値!Y35&lt;安値!W35,安値!Y35&lt;安値!Z35,安値!Y35&lt;安値!AA35),20,""))</f>
        <v/>
      </c>
      <c r="U35" s="500" t="str">
        <f>IF(終値!A35="","",IF(AND(安値!Z35&lt;安値!Y35,安値!Z35&lt;安値!X35,安値!Z35&lt;安値!AA35,安値!Z35&lt;安値!AB35),21,""))</f>
        <v/>
      </c>
      <c r="V35" s="500" t="str">
        <f>IF(終値!A35="","",IF(AND(安値!AA35&lt;安値!Z35,安値!AA35&lt;安値!Y35,安値!AA35&lt;安値!AB35,安値!AA35&lt;安値!AC35),22,""))</f>
        <v/>
      </c>
      <c r="W35" s="500" t="str">
        <f>IF(終値!A35="","",IF(AND(安値!AB35&lt;安値!AA35,安値!AB35&lt;安値!Z35,安値!AB35&lt;安値!AC35,安値!AB35&lt;安値!AD35),23,""))</f>
        <v/>
      </c>
      <c r="X35" s="500" t="str">
        <f>IF(終値!A35="","",IF(AND(安値!AC35&lt;安値!AB35,安値!AC35&lt;安値!AA35,安値!AC35&lt;安値!AD35,安値!AC35&lt;安値!AE35),24,""))</f>
        <v/>
      </c>
      <c r="Y35" s="500" t="str">
        <f>IF(終値!A35="","",IF(AND(安値!AD35&lt;安値!AC35,安値!AD35&lt;安値!AB35,安値!AD35&lt;安値!AE35,安値!AD35&lt;安値!AF35),25,""))</f>
        <v/>
      </c>
      <c r="Z35" s="500" t="str">
        <f>IF(終値!A35="","",IF(AND(安値!AE35&lt;安値!AD35,安値!AE35&lt;安値!AC35,安値!AE35&lt;安値!AF35,安値!AE35&lt;安値!AG35),26,""))</f>
        <v/>
      </c>
      <c r="AA35" s="500">
        <f>IF(終値!A35="","",IF(AND(安値!AF35&lt;安値!AE35,安値!AF35&lt;安値!AD35,安値!AF35&lt;安値!AG35,安値!AF35&lt;安値!AH35),27,""))</f>
        <v>27</v>
      </c>
      <c r="AB35" s="500" t="str">
        <f>IF(終値!A35="","",IF(AND(安値!AG35&lt;安値!AF35,安値!AG35&lt;安値!AE35,安値!AG35&lt;安値!AH35,安値!AG35&lt;安値!AI35),28,""))</f>
        <v/>
      </c>
      <c r="AC35" s="500" t="str">
        <f>IF(終値!A35="","",IF(AND(高値!G35&gt;高値!F35,高値!G35&gt;高値!E35,高値!G35&gt;高値!H35,高値!G35&gt;高値!I35),2,""))</f>
        <v/>
      </c>
      <c r="AD35" s="500" t="str">
        <f>IF(終値!A35="","",IF(AND(高値!H35&gt;高値!G35,高値!H35&gt;高値!F35,高値!H35&gt;高値!I35,高値!H35&gt;高値!J35),3,""))</f>
        <v/>
      </c>
      <c r="AE35" s="500" t="str">
        <f>IF(終値!A35="","",IF(AND(高値!I35&gt;高値!H35,高値!I35&gt;高値!G35,高値!I35&gt;高値!J35,高値!I35&gt;高値!K35),4,""))</f>
        <v/>
      </c>
      <c r="AF35" s="500" t="str">
        <f>IF(終値!A35="","",IF(AND(高値!J35&gt;高値!I35,高値!J35&gt;高値!H35,高値!J35&gt;高値!K35,高値!J35&gt;高値!L35),5,""))</f>
        <v/>
      </c>
      <c r="AG35" s="500" t="str">
        <f>IF(終値!A35="","",IF(AND(高値!K35&gt;高値!J35,高値!K35&gt;高値!I35,高値!K35&gt;高値!L35,高値!K35&gt;高値!M35),6,""))</f>
        <v/>
      </c>
      <c r="AH35" s="500" t="str">
        <f>IF(終値!A35="","",IF(AND(高値!L35&gt;高値!K35,高値!L35&gt;高値!J35,高値!L35&gt;高値!M35,高値!L35&gt;高値!N35),7,""))</f>
        <v/>
      </c>
      <c r="AI35" s="500">
        <f>IF(終値!A35="","",IF(AND(高値!M35&gt;高値!L35,高値!M35&gt;高値!K35,高値!M35&gt;高値!N35,高値!M35&gt;高値!O35),8,""))</f>
        <v>8</v>
      </c>
      <c r="AJ35" s="500" t="str">
        <f>IF(終値!A35="","",IF(AND(高値!N35&gt;高値!M35,高値!N35&gt;高値!L35,高値!N35&gt;高値!O35,高値!N35&gt;高値!P35),9,""))</f>
        <v/>
      </c>
      <c r="AK35" s="500" t="str">
        <f>IF(終値!A35="","",IF(AND(高値!O35&gt;高値!N35,高値!O35&gt;高値!M35,高値!O35&gt;高値!P35,高値!O35&gt;高値!Q35),10,""))</f>
        <v/>
      </c>
      <c r="AL35" s="500" t="str">
        <f>IF(終値!A35="","",IF(AND(高値!P35&gt;高値!O35,高値!P35&gt;高値!N35,高値!P35&gt;高値!Q35,高値!P35&gt;高値!R35),11,""))</f>
        <v/>
      </c>
      <c r="AM35" s="500" t="str">
        <f>IF(終値!A35="","",IF(AND(高値!Q35&gt;高値!P35,高値!Q35&gt;高値!O35,高値!Q35&gt;高値!R35,高値!Q35&gt;高値!S35),12,""))</f>
        <v/>
      </c>
      <c r="AN35" s="500" t="str">
        <f>IF(終値!A35="","",IF(AND(高値!R35&gt;高値!Q35,高値!R35&gt;高値!P35,高値!R35&gt;高値!S35,高値!R35&gt;高値!T35),13,""))</f>
        <v/>
      </c>
      <c r="AO35" s="500" t="str">
        <f>IF(終値!A35="","",IF(AND(高値!S35&gt;高値!R35,高値!S35&gt;高値!Q35,高値!S35&gt;高値!T35,高値!S35&gt;高値!U35),14,""))</f>
        <v/>
      </c>
      <c r="AP35" s="500">
        <f>IF(終値!A35="","",IF(AND(高値!T35&gt;高値!S35,高値!T35&gt;高値!R35,高値!T35&gt;高値!U35,高値!T35&gt;高値!V35),15,""))</f>
        <v>15</v>
      </c>
      <c r="AQ35" s="500" t="str">
        <f>IF(終値!A35="","",IF(AND(高値!U35&gt;高値!T35,高値!U35&gt;高値!S35,高値!U35&gt;高値!V35,高値!U35&gt;高値!W35),16,""))</f>
        <v/>
      </c>
      <c r="AR35" s="500" t="str">
        <f>IF(終値!A35="","",IF(AND(高値!V35&gt;高値!U35,高値!V35&gt;高値!T35,高値!V35&gt;高値!W35,高値!V35&gt;高値!X35),17,""))</f>
        <v/>
      </c>
      <c r="AS35" s="500" t="str">
        <f>IF(終値!A35="","",IF(AND(高値!W35&gt;高値!V35,高値!W35&gt;高値!U35,高値!W35&gt;高値!X35,高値!W35&gt;高値!Y35),18,""))</f>
        <v/>
      </c>
      <c r="AT35" s="500" t="str">
        <f>IF(終値!A35="","",IF(AND(高値!X35&gt;高値!W35,高値!X35&gt;高値!V35,高値!X35&gt;高値!Y35,高値!X35&gt;高値!Z35),19,""))</f>
        <v/>
      </c>
      <c r="AU35" s="500" t="str">
        <f>IF(終値!A35="","",IF(AND(高値!Y35&gt;高値!X35,高値!Y35&gt;高値!W35,高値!Y35&gt;高値!Z35,高値!Y35&gt;高値!AA35),20,""))</f>
        <v/>
      </c>
      <c r="AV35" s="500">
        <f>IF(終値!A35="","",IF(AND(高値!Z35&gt;高値!Y35,高値!Z35&gt;高値!X35,高値!Z35&gt;高値!AA35,高値!Z35&gt;高値!AB35),21,""))</f>
        <v>21</v>
      </c>
      <c r="AW35" s="500" t="str">
        <f>IF(終値!A35="","",IF(AND(高値!AA35&gt;高値!Z35,高値!AA35&gt;高値!Y35,高値!AA35&gt;高値!AB35,高値!AA35&gt;高値!AC35),22,""))</f>
        <v/>
      </c>
      <c r="AX35" s="500" t="str">
        <f>IF(終値!A35="","",IF(AND(高値!AB35&gt;高値!AA35,高値!AB35&gt;高値!Z35,高値!AB35&gt;高値!AC35,高値!AB35&gt;高値!AD35),23,""))</f>
        <v/>
      </c>
      <c r="AY35" s="500" t="str">
        <f>IF(終値!A35="","",IF(AND(高値!AC35&gt;高値!AB35,高値!AC35&gt;高値!AA35,高値!AC35&gt;高値!AD35,高値!AC35&gt;高値!AE35),24,""))</f>
        <v/>
      </c>
      <c r="AZ35" s="500" t="str">
        <f>IF(終値!A35="","",IF(AND(高値!AD35&gt;高値!AC35,高値!AD35&gt;高値!AB35,高値!AD35&gt;高値!AE35,高値!AD35&gt;高値!AF35),25,""))</f>
        <v/>
      </c>
      <c r="BA35" s="500" t="str">
        <f>IF(終値!A35="","",IF(AND(高値!AE35&gt;高値!AD35,高値!AE35&gt;高値!AC35,高値!AE35&gt;高値!AF35,高値!AE35&gt;高値!AG35),26,""))</f>
        <v/>
      </c>
      <c r="BB35" s="500" t="str">
        <f>IF(終値!A35="","",IF(AND(高値!AF35&gt;高値!AE35,高値!AF35&gt;高値!AD35,高値!AF35&gt;高値!AG35,高値!AF35&gt;高値!AH35),27,""))</f>
        <v/>
      </c>
      <c r="BC35" s="500" t="str">
        <f>IF(終値!A35="","",IF(AND(高値!AG35&gt;高値!AF35,高値!AG35&gt;高値!AE35,高値!AG35&gt;高値!AH35,高値!AG35&gt;高値!AI35),28,""))</f>
        <v/>
      </c>
      <c r="BD35" s="500">
        <f t="shared" si="0"/>
        <v>3</v>
      </c>
      <c r="BE35" s="500">
        <f t="shared" si="1"/>
        <v>5</v>
      </c>
      <c r="BF35" s="500">
        <f t="shared" si="2"/>
        <v>13</v>
      </c>
      <c r="BG35" s="500">
        <f>IF($BE35="","",INDEX(安値!$E35:$CZ35,1,$BE35+1))</f>
        <v>2153</v>
      </c>
      <c r="BH35" s="500">
        <f>IF($BF35="","",INDEX(安値!$E35:$CZ35,1,$BF35+1))</f>
        <v>2197</v>
      </c>
      <c r="BI35" s="500">
        <f>IF($BF35="","",MAX(INDEX(高値!$E35:$CZ35,1,$BE35+1):INDEX(高値!$E35:$CZ35,1,$BF35+1)))</f>
        <v>2420</v>
      </c>
      <c r="BJ35" s="500">
        <f>IF($BF35="","",AVERAGE(INDEX(終値!$E35:$CZ35,1,$BF35+1):INDEX(終値!$E35:$CZ35,1,$BF35+20))-2*STDEVP(INDEX(終値!$E35:$CZ35,1,$BF35+1):INDEX(終値!$E35:$CZ35,1,$BF35+20)))</f>
        <v>2031.0182465884504</v>
      </c>
      <c r="BK35" s="500">
        <f>IF($BE35="","",AVERAGE(INDEX(終値!$E35:$CZ35,1,$BE35+1):INDEX(終値!$E35:$CZ35,1,$BE35+20))-2*STDEVP(INDEX(終値!$E35:$CZ35,1,$BE35+1):INDEX(終値!$E35:$CZ35,1,$BE35+20)))</f>
        <v>2183.5850339411209</v>
      </c>
      <c r="BL35" s="500">
        <f t="shared" si="3"/>
        <v>3</v>
      </c>
      <c r="BM35" s="500">
        <f t="shared" si="4"/>
        <v>8</v>
      </c>
      <c r="BN35" s="500">
        <f t="shared" si="5"/>
        <v>15</v>
      </c>
      <c r="BO35" s="500">
        <f>IF($BM35="","",INDEX(高値!$E35:$CZ35,1,$BM35+1))</f>
        <v>2420</v>
      </c>
      <c r="BP35" s="500">
        <f>IF($BN35="","",INDEX(高値!$E35:$CZ35,1,$BN35+1))</f>
        <v>2420.5</v>
      </c>
      <c r="BQ35" s="500">
        <f>IF($BN35="","",MIN(INDEX(安値!$E35:$CZ35,1,$BM35+1):INDEX(安値!$E35:$CZ35,1,$BN35+1)))</f>
        <v>2197</v>
      </c>
      <c r="BR35" s="500">
        <f>IF($BN35="","",AVERAGE(INDEX(終値!$E35:$CZ35,1,$BN35+1):INDEX(終値!$E35:$CZ35,1,$BN35+20))+2*STDEVP(INDEX(終値!$E35:$CZ35,1,$BN35+1):INDEX(終値!$E35:$CZ35,1,$BN35+20)))</f>
        <v>2441.9646695636857</v>
      </c>
      <c r="BS35" s="500">
        <f>IF($BM35="","",AVERAGE(INDEX(終値!$E35:$CZ35,1,$BM35+1):INDEX(終値!$E35:$CZ35,1,$BM35+20))+2*STDEVP(INDEX(終値!$E35:$CZ35,1,$BM35+1):INDEX(終値!$E35:$CZ35,1,$BM35+20)))</f>
        <v>2477.7352875937113</v>
      </c>
      <c r="BT35" s="497" t="str">
        <f>IFERROR(IF(AND($BD35&gt;=2,ABS($BG35-$BH35)/$BH35&lt;=BB設定!$B$12,$BI35&gt;=MAX($BH35,$BG35)*(1+BB設定!$B$13),終値!E35&gt;$BG35),IF(OR(終値!E35&gt;=$BI35,AND($BH35&lt;$BJ35,$BG35&gt;=$BK35)),"二番底W▲","二番底W形成"),IF(AND($BL35&gt;=2,ABS($BO35-$BP35)/$BP35&lt;=BB設定!$B$12,$BQ35&lt;=MIN($BP35,$BO35)*(1-BB設定!$B$13),終値!E35&lt;$BO35),IF(OR(終値!E35&lt;=$BQ35,AND($BP35&gt;$BR35,$BO35&lt;=$BS35)),"二番天井M▼","二番天井M形成"),"－")),"－")</f>
        <v>二番底W形成</v>
      </c>
    </row>
    <row r="36" spans="2:72">
      <c r="B36" s="500" t="str">
        <f>IF(終値!A36="","",IF(AND(安値!G36&lt;安値!F36,安値!G36&lt;安値!E36,安値!G36&lt;安値!H36,安値!G36&lt;安値!I36),2,""))</f>
        <v/>
      </c>
      <c r="C36" s="500">
        <f>IF(終値!A36="","",IF(AND(安値!H36&lt;安値!G36,安値!H36&lt;安値!F36,安値!H36&lt;安値!I36,安値!H36&lt;安値!J36),3,""))</f>
        <v>3</v>
      </c>
      <c r="D36" s="500" t="str">
        <f>IF(終値!A36="","",IF(AND(安値!I36&lt;安値!H36,安値!I36&lt;安値!G36,安値!I36&lt;安値!J36,安値!I36&lt;安値!K36),4,""))</f>
        <v/>
      </c>
      <c r="E36" s="500" t="str">
        <f>IF(終値!A36="","",IF(AND(安値!J36&lt;安値!I36,安値!J36&lt;安値!H36,安値!J36&lt;安値!K36,安値!J36&lt;安値!L36),5,""))</f>
        <v/>
      </c>
      <c r="F36" s="500" t="str">
        <f>IF(終値!A36="","",IF(AND(安値!K36&lt;安値!J36,安値!K36&lt;安値!I36,安値!K36&lt;安値!L36,安値!K36&lt;安値!M36),6,""))</f>
        <v/>
      </c>
      <c r="G36" s="500" t="str">
        <f>IF(終値!A36="","",IF(AND(安値!L36&lt;安値!K36,安値!L36&lt;安値!J36,安値!L36&lt;安値!M36,安値!L36&lt;安値!N36),7,""))</f>
        <v/>
      </c>
      <c r="H36" s="500" t="str">
        <f>IF(終値!A36="","",IF(AND(安値!M36&lt;安値!L36,安値!M36&lt;安値!K36,安値!M36&lt;安値!N36,安値!M36&lt;安値!O36),8,""))</f>
        <v/>
      </c>
      <c r="I36" s="500">
        <f>IF(終値!A36="","",IF(AND(安値!N36&lt;安値!M36,安値!N36&lt;安値!L36,安値!N36&lt;安値!O36,安値!N36&lt;安値!P36),9,""))</f>
        <v>9</v>
      </c>
      <c r="J36" s="500" t="str">
        <f>IF(終値!A36="","",IF(AND(安値!O36&lt;安値!N36,安値!O36&lt;安値!M36,安値!O36&lt;安値!P36,安値!O36&lt;安値!Q36),10,""))</f>
        <v/>
      </c>
      <c r="K36" s="500" t="str">
        <f>IF(終値!A36="","",IF(AND(安値!P36&lt;安値!O36,安値!P36&lt;安値!N36,安値!P36&lt;安値!Q36,安値!P36&lt;安値!R36),11,""))</f>
        <v/>
      </c>
      <c r="L36" s="500" t="str">
        <f>IF(終値!A36="","",IF(AND(安値!Q36&lt;安値!P36,安値!Q36&lt;安値!O36,安値!Q36&lt;安値!R36,安値!Q36&lt;安値!S36),12,""))</f>
        <v/>
      </c>
      <c r="M36" s="500" t="str">
        <f>IF(終値!A36="","",IF(AND(安値!R36&lt;安値!Q36,安値!R36&lt;安値!P36,安値!R36&lt;安値!S36,安値!R36&lt;安値!T36),13,""))</f>
        <v/>
      </c>
      <c r="N36" s="500" t="str">
        <f>IF(終値!A36="","",IF(AND(安値!S36&lt;安値!R36,安値!S36&lt;安値!Q36,安値!S36&lt;安値!T36,安値!S36&lt;安値!U36),14,""))</f>
        <v/>
      </c>
      <c r="O36" s="500" t="str">
        <f>IF(終値!A36="","",IF(AND(安値!T36&lt;安値!S36,安値!T36&lt;安値!R36,安値!T36&lt;安値!U36,安値!T36&lt;安値!V36),15,""))</f>
        <v/>
      </c>
      <c r="P36" s="500" t="str">
        <f>IF(終値!A36="","",IF(AND(安値!U36&lt;安値!T36,安値!U36&lt;安値!S36,安値!U36&lt;安値!V36,安値!U36&lt;安値!W36),16,""))</f>
        <v/>
      </c>
      <c r="Q36" s="500">
        <f>IF(終値!A36="","",IF(AND(安値!V36&lt;安値!U36,安値!V36&lt;安値!T36,安値!V36&lt;安値!W36,安値!V36&lt;安値!X36),17,""))</f>
        <v>17</v>
      </c>
      <c r="R36" s="500" t="str">
        <f>IF(終値!A36="","",IF(AND(安値!W36&lt;安値!V36,安値!W36&lt;安値!U36,安値!W36&lt;安値!X36,安値!W36&lt;安値!Y36),18,""))</f>
        <v/>
      </c>
      <c r="S36" s="500" t="str">
        <f>IF(終値!A36="","",IF(AND(安値!X36&lt;安値!W36,安値!X36&lt;安値!V36,安値!X36&lt;安値!Y36,安値!X36&lt;安値!Z36),19,""))</f>
        <v/>
      </c>
      <c r="T36" s="500" t="str">
        <f>IF(終値!A36="","",IF(AND(安値!Y36&lt;安値!X36,安値!Y36&lt;安値!W36,安値!Y36&lt;安値!Z36,安値!Y36&lt;安値!AA36),20,""))</f>
        <v/>
      </c>
      <c r="U36" s="500" t="str">
        <f>IF(終値!A36="","",IF(AND(安値!Z36&lt;安値!Y36,安値!Z36&lt;安値!X36,安値!Z36&lt;安値!AA36,安値!Z36&lt;安値!AB36),21,""))</f>
        <v/>
      </c>
      <c r="V36" s="500" t="str">
        <f>IF(終値!A36="","",IF(AND(安値!AA36&lt;安値!Z36,安値!AA36&lt;安値!Y36,安値!AA36&lt;安値!AB36,安値!AA36&lt;安値!AC36),22,""))</f>
        <v/>
      </c>
      <c r="W36" s="500" t="str">
        <f>IF(終値!A36="","",IF(AND(安値!AB36&lt;安値!AA36,安値!AB36&lt;安値!Z36,安値!AB36&lt;安値!AC36,安値!AB36&lt;安値!AD36),23,""))</f>
        <v/>
      </c>
      <c r="X36" s="500" t="str">
        <f>IF(終値!A36="","",IF(AND(安値!AC36&lt;安値!AB36,安値!AC36&lt;安値!AA36,安値!AC36&lt;安値!AD36,安値!AC36&lt;安値!AE36),24,""))</f>
        <v/>
      </c>
      <c r="Y36" s="500" t="str">
        <f>IF(終値!A36="","",IF(AND(安値!AD36&lt;安値!AC36,安値!AD36&lt;安値!AB36,安値!AD36&lt;安値!AE36,安値!AD36&lt;安値!AF36),25,""))</f>
        <v/>
      </c>
      <c r="Z36" s="500" t="str">
        <f>IF(終値!A36="","",IF(AND(安値!AE36&lt;安値!AD36,安値!AE36&lt;安値!AC36,安値!AE36&lt;安値!AF36,安値!AE36&lt;安値!AG36),26,""))</f>
        <v/>
      </c>
      <c r="AA36" s="500" t="str">
        <f>IF(終値!A36="","",IF(AND(安値!AF36&lt;安値!AE36,安値!AF36&lt;安値!AD36,安値!AF36&lt;安値!AG36,安値!AF36&lt;安値!AH36),27,""))</f>
        <v/>
      </c>
      <c r="AB36" s="500" t="str">
        <f>IF(終値!A36="","",IF(AND(安値!AG36&lt;安値!AF36,安値!AG36&lt;安値!AE36,安値!AG36&lt;安値!AH36,安値!AG36&lt;安値!AI36),28,""))</f>
        <v/>
      </c>
      <c r="AC36" s="500" t="str">
        <f>IF(終値!A36="","",IF(AND(高値!G36&gt;高値!F36,高値!G36&gt;高値!E36,高値!G36&gt;高値!H36,高値!G36&gt;高値!I36),2,""))</f>
        <v/>
      </c>
      <c r="AD36" s="500" t="str">
        <f>IF(終値!A36="","",IF(AND(高値!H36&gt;高値!G36,高値!H36&gt;高値!F36,高値!H36&gt;高値!I36,高値!H36&gt;高値!J36),3,""))</f>
        <v/>
      </c>
      <c r="AE36" s="500" t="str">
        <f>IF(終値!A36="","",IF(AND(高値!I36&gt;高値!H36,高値!I36&gt;高値!G36,高値!I36&gt;高値!J36,高値!I36&gt;高値!K36),4,""))</f>
        <v/>
      </c>
      <c r="AF36" s="500" t="str">
        <f>IF(終値!A36="","",IF(AND(高値!J36&gt;高値!I36,高値!J36&gt;高値!H36,高値!J36&gt;高値!K36,高値!J36&gt;高値!L36),5,""))</f>
        <v/>
      </c>
      <c r="AG36" s="500">
        <f>IF(終値!A36="","",IF(AND(高値!K36&gt;高値!J36,高値!K36&gt;高値!I36,高値!K36&gt;高値!L36,高値!K36&gt;高値!M36),6,""))</f>
        <v>6</v>
      </c>
      <c r="AH36" s="500" t="str">
        <f>IF(終値!A36="","",IF(AND(高値!L36&gt;高値!K36,高値!L36&gt;高値!J36,高値!L36&gt;高値!M36,高値!L36&gt;高値!N36),7,""))</f>
        <v/>
      </c>
      <c r="AI36" s="500" t="str">
        <f>IF(終値!A36="","",IF(AND(高値!M36&gt;高値!L36,高値!M36&gt;高値!K36,高値!M36&gt;高値!N36,高値!M36&gt;高値!O36),8,""))</f>
        <v/>
      </c>
      <c r="AJ36" s="500" t="str">
        <f>IF(終値!A36="","",IF(AND(高値!N36&gt;高値!M36,高値!N36&gt;高値!L36,高値!N36&gt;高値!O36,高値!N36&gt;高値!P36),9,""))</f>
        <v/>
      </c>
      <c r="AK36" s="500" t="str">
        <f>IF(終値!A36="","",IF(AND(高値!O36&gt;高値!N36,高値!O36&gt;高値!M36,高値!O36&gt;高値!P36,高値!O36&gt;高値!Q36),10,""))</f>
        <v/>
      </c>
      <c r="AL36" s="500" t="str">
        <f>IF(終値!A36="","",IF(AND(高値!P36&gt;高値!O36,高値!P36&gt;高値!N36,高値!P36&gt;高値!Q36,高値!P36&gt;高値!R36),11,""))</f>
        <v/>
      </c>
      <c r="AM36" s="500" t="str">
        <f>IF(終値!A36="","",IF(AND(高値!Q36&gt;高値!P36,高値!Q36&gt;高値!O36,高値!Q36&gt;高値!R36,高値!Q36&gt;高値!S36),12,""))</f>
        <v/>
      </c>
      <c r="AN36" s="500" t="str">
        <f>IF(終値!A36="","",IF(AND(高値!R36&gt;高値!Q36,高値!R36&gt;高値!P36,高値!R36&gt;高値!S36,高値!R36&gt;高値!T36),13,""))</f>
        <v/>
      </c>
      <c r="AO36" s="500">
        <f>IF(終値!A36="","",IF(AND(高値!S36&gt;高値!R36,高値!S36&gt;高値!Q36,高値!S36&gt;高値!T36,高値!S36&gt;高値!U36),14,""))</f>
        <v>14</v>
      </c>
      <c r="AP36" s="500" t="str">
        <f>IF(終値!A36="","",IF(AND(高値!T36&gt;高値!S36,高値!T36&gt;高値!R36,高値!T36&gt;高値!U36,高値!T36&gt;高値!V36),15,""))</f>
        <v/>
      </c>
      <c r="AQ36" s="500" t="str">
        <f>IF(終値!A36="","",IF(AND(高値!U36&gt;高値!T36,高値!U36&gt;高値!S36,高値!U36&gt;高値!V36,高値!U36&gt;高値!W36),16,""))</f>
        <v/>
      </c>
      <c r="AR36" s="500" t="str">
        <f>IF(終値!A36="","",IF(AND(高値!V36&gt;高値!U36,高値!V36&gt;高値!T36,高値!V36&gt;高値!W36,高値!V36&gt;高値!X36),17,""))</f>
        <v/>
      </c>
      <c r="AS36" s="500" t="str">
        <f>IF(終値!A36="","",IF(AND(高値!W36&gt;高値!V36,高値!W36&gt;高値!U36,高値!W36&gt;高値!X36,高値!W36&gt;高値!Y36),18,""))</f>
        <v/>
      </c>
      <c r="AT36" s="500" t="str">
        <f>IF(終値!A36="","",IF(AND(高値!X36&gt;高値!W36,高値!X36&gt;高値!V36,高値!X36&gt;高値!Y36,高値!X36&gt;高値!Z36),19,""))</f>
        <v/>
      </c>
      <c r="AU36" s="500">
        <f>IF(終値!A36="","",IF(AND(高値!Y36&gt;高値!X36,高値!Y36&gt;高値!W36,高値!Y36&gt;高値!Z36,高値!Y36&gt;高値!AA36),20,""))</f>
        <v>20</v>
      </c>
      <c r="AV36" s="500" t="str">
        <f>IF(終値!A36="","",IF(AND(高値!Z36&gt;高値!Y36,高値!Z36&gt;高値!X36,高値!Z36&gt;高値!AA36,高値!Z36&gt;高値!AB36),21,""))</f>
        <v/>
      </c>
      <c r="AW36" s="500" t="str">
        <f>IF(終値!A36="","",IF(AND(高値!AA36&gt;高値!Z36,高値!AA36&gt;高値!Y36,高値!AA36&gt;高値!AB36,高値!AA36&gt;高値!AC36),22,""))</f>
        <v/>
      </c>
      <c r="AX36" s="500" t="str">
        <f>IF(終値!A36="","",IF(AND(高値!AB36&gt;高値!AA36,高値!AB36&gt;高値!Z36,高値!AB36&gt;高値!AC36,高値!AB36&gt;高値!AD36),23,""))</f>
        <v/>
      </c>
      <c r="AY36" s="500" t="str">
        <f>IF(終値!A36="","",IF(AND(高値!AC36&gt;高値!AB36,高値!AC36&gt;高値!AA36,高値!AC36&gt;高値!AD36,高値!AC36&gt;高値!AE36),24,""))</f>
        <v/>
      </c>
      <c r="AZ36" s="500" t="str">
        <f>IF(終値!A36="","",IF(AND(高値!AD36&gt;高値!AC36,高値!AD36&gt;高値!AB36,高値!AD36&gt;高値!AE36,高値!AD36&gt;高値!AF36),25,""))</f>
        <v/>
      </c>
      <c r="BA36" s="500" t="str">
        <f>IF(終値!A36="","",IF(AND(高値!AE36&gt;高値!AD36,高値!AE36&gt;高値!AC36,高値!AE36&gt;高値!AF36,高値!AE36&gt;高値!AG36),26,""))</f>
        <v/>
      </c>
      <c r="BB36" s="500" t="str">
        <f>IF(終値!A36="","",IF(AND(高値!AF36&gt;高値!AE36,高値!AF36&gt;高値!AD36,高値!AF36&gt;高値!AG36,高値!AF36&gt;高値!AH36),27,""))</f>
        <v/>
      </c>
      <c r="BC36" s="500" t="str">
        <f>IF(終値!A36="","",IF(AND(高値!AG36&gt;高値!AF36,高値!AG36&gt;高値!AE36,高値!AG36&gt;高値!AH36,高値!AG36&gt;高値!AI36),28,""))</f>
        <v/>
      </c>
      <c r="BD36" s="500">
        <f t="shared" si="0"/>
        <v>3</v>
      </c>
      <c r="BE36" s="500">
        <f t="shared" si="1"/>
        <v>3</v>
      </c>
      <c r="BF36" s="500">
        <f t="shared" si="2"/>
        <v>9</v>
      </c>
      <c r="BG36" s="500">
        <f>IF($BE36="","",INDEX(安値!$E36:$CZ36,1,$BE36+1))</f>
        <v>1689</v>
      </c>
      <c r="BH36" s="500">
        <f>IF($BF36="","",INDEX(安値!$E36:$CZ36,1,$BF36+1))</f>
        <v>1807</v>
      </c>
      <c r="BI36" s="500">
        <f>IF($BF36="","",MAX(INDEX(高値!$E36:$CZ36,1,$BE36+1):INDEX(高値!$E36:$CZ36,1,$BF36+1)))</f>
        <v>1933</v>
      </c>
      <c r="BJ36" s="500">
        <f>IF($BF36="","",AVERAGE(INDEX(終値!$E36:$CZ36,1,$BF36+1):INDEX(終値!$E36:$CZ36,1,$BF36+20))-2*STDEVP(INDEX(終値!$E36:$CZ36,1,$BF36+1):INDEX(終値!$E36:$CZ36,1,$BF36+20)))</f>
        <v>1775.2946814157126</v>
      </c>
      <c r="BK36" s="500">
        <f>IF($BE36="","",AVERAGE(INDEX(終値!$E36:$CZ36,1,$BE36+1):INDEX(終値!$E36:$CZ36,1,$BE36+20))-2*STDEVP(INDEX(終値!$E36:$CZ36,1,$BE36+1):INDEX(終値!$E36:$CZ36,1,$BE36+20)))</f>
        <v>1755.0209875449004</v>
      </c>
      <c r="BL36" s="500">
        <f t="shared" si="3"/>
        <v>3</v>
      </c>
      <c r="BM36" s="500">
        <f t="shared" si="4"/>
        <v>6</v>
      </c>
      <c r="BN36" s="500">
        <f t="shared" si="5"/>
        <v>14</v>
      </c>
      <c r="BO36" s="500">
        <f>IF($BM36="","",INDEX(高値!$E36:$CZ36,1,$BM36+1))</f>
        <v>1933</v>
      </c>
      <c r="BP36" s="500">
        <f>IF($BN36="","",INDEX(高値!$E36:$CZ36,1,$BN36+1))</f>
        <v>1904</v>
      </c>
      <c r="BQ36" s="500">
        <f>IF($BN36="","",MIN(INDEX(安値!$E36:$CZ36,1,$BM36+1):INDEX(安値!$E36:$CZ36,1,$BN36+1)))</f>
        <v>1807</v>
      </c>
      <c r="BR36" s="500">
        <f>IF($BN36="","",AVERAGE(INDEX(終値!$E36:$CZ36,1,$BN36+1):INDEX(終値!$E36:$CZ36,1,$BN36+20))+2*STDEVP(INDEX(終値!$E36:$CZ36,1,$BN36+1):INDEX(終値!$E36:$CZ36,1,$BN36+20)))</f>
        <v>1944.6476174968348</v>
      </c>
      <c r="BS36" s="500">
        <f>IF($BM36="","",AVERAGE(INDEX(終値!$E36:$CZ36,1,$BM36+1):INDEX(終値!$E36:$CZ36,1,$BM36+20))+2*STDEVP(INDEX(終値!$E36:$CZ36,1,$BM36+1):INDEX(終値!$E36:$CZ36,1,$BM36+20)))</f>
        <v>1931.0045591125722</v>
      </c>
      <c r="BT36" s="497" t="str">
        <f>IFERROR(IF(AND($BD36&gt;=2,ABS($BG36-$BH36)/$BH36&lt;=BB設定!$B$12,$BI36&gt;=MAX($BH36,$BG36)*(1+BB設定!$B$13),終値!E36&gt;$BG36),IF(OR(終値!E36&gt;=$BI36,AND($BH36&lt;$BJ36,$BG36&gt;=$BK36)),"二番底W▲","二番底W形成"),IF(AND($BL36&gt;=2,ABS($BO36-$BP36)/$BP36&lt;=BB設定!$B$12,$BQ36&lt;=MIN($BP36,$BO36)*(1-BB設定!$B$13),終値!E36&lt;$BO36),IF(OR(終値!E36&lt;=$BQ36,AND($BP36&gt;$BR36,$BO36&lt;=$BS36)),"二番天井M▼","二番天井M形成"),"－")),"－")</f>
        <v>二番天井M▼</v>
      </c>
    </row>
    <row r="37" spans="2:72">
      <c r="B37" s="500" t="str">
        <f>IF(終値!A37="","",IF(AND(安値!G37&lt;安値!F37,安値!G37&lt;安値!E37,安値!G37&lt;安値!H37,安値!G37&lt;安値!I37),2,""))</f>
        <v/>
      </c>
      <c r="C37" s="500">
        <f>IF(終値!A37="","",IF(AND(安値!H37&lt;安値!G37,安値!H37&lt;安値!F37,安値!H37&lt;安値!I37,安値!H37&lt;安値!J37),3,""))</f>
        <v>3</v>
      </c>
      <c r="D37" s="500" t="str">
        <f>IF(終値!A37="","",IF(AND(安値!I37&lt;安値!H37,安値!I37&lt;安値!G37,安値!I37&lt;安値!J37,安値!I37&lt;安値!K37),4,""))</f>
        <v/>
      </c>
      <c r="E37" s="500" t="str">
        <f>IF(終値!A37="","",IF(AND(安値!J37&lt;安値!I37,安値!J37&lt;安値!H37,安値!J37&lt;安値!K37,安値!J37&lt;安値!L37),5,""))</f>
        <v/>
      </c>
      <c r="F37" s="500" t="str">
        <f>IF(終値!A37="","",IF(AND(安値!K37&lt;安値!J37,安値!K37&lt;安値!I37,安値!K37&lt;安値!L37,安値!K37&lt;安値!M37),6,""))</f>
        <v/>
      </c>
      <c r="G37" s="500" t="str">
        <f>IF(終値!A37="","",IF(AND(安値!L37&lt;安値!K37,安値!L37&lt;安値!J37,安値!L37&lt;安値!M37,安値!L37&lt;安値!N37),7,""))</f>
        <v/>
      </c>
      <c r="H37" s="500" t="str">
        <f>IF(終値!A37="","",IF(AND(安値!M37&lt;安値!L37,安値!M37&lt;安値!K37,安値!M37&lt;安値!N37,安値!M37&lt;安値!O37),8,""))</f>
        <v/>
      </c>
      <c r="I37" s="500">
        <f>IF(終値!A37="","",IF(AND(安値!N37&lt;安値!M37,安値!N37&lt;安値!L37,安値!N37&lt;安値!O37,安値!N37&lt;安値!P37),9,""))</f>
        <v>9</v>
      </c>
      <c r="J37" s="500" t="str">
        <f>IF(終値!A37="","",IF(AND(安値!O37&lt;安値!N37,安値!O37&lt;安値!M37,安値!O37&lt;安値!P37,安値!O37&lt;安値!Q37),10,""))</f>
        <v/>
      </c>
      <c r="K37" s="500" t="str">
        <f>IF(終値!A37="","",IF(AND(安値!P37&lt;安値!O37,安値!P37&lt;安値!N37,安値!P37&lt;安値!Q37,安値!P37&lt;安値!R37),11,""))</f>
        <v/>
      </c>
      <c r="L37" s="500" t="str">
        <f>IF(終値!A37="","",IF(AND(安値!Q37&lt;安値!P37,安値!Q37&lt;安値!O37,安値!Q37&lt;安値!R37,安値!Q37&lt;安値!S37),12,""))</f>
        <v/>
      </c>
      <c r="M37" s="500">
        <f>IF(終値!A37="","",IF(AND(安値!R37&lt;安値!Q37,安値!R37&lt;安値!P37,安値!R37&lt;安値!S37,安値!R37&lt;安値!T37),13,""))</f>
        <v>13</v>
      </c>
      <c r="N37" s="500" t="str">
        <f>IF(終値!A37="","",IF(AND(安値!S37&lt;安値!R37,安値!S37&lt;安値!Q37,安値!S37&lt;安値!T37,安値!S37&lt;安値!U37),14,""))</f>
        <v/>
      </c>
      <c r="O37" s="500" t="str">
        <f>IF(終値!A37="","",IF(AND(安値!T37&lt;安値!S37,安値!T37&lt;安値!R37,安値!T37&lt;安値!U37,安値!T37&lt;安値!V37),15,""))</f>
        <v/>
      </c>
      <c r="P37" s="500" t="str">
        <f>IF(終値!A37="","",IF(AND(安値!U37&lt;安値!T37,安値!U37&lt;安値!S37,安値!U37&lt;安値!V37,安値!U37&lt;安値!W37),16,""))</f>
        <v/>
      </c>
      <c r="Q37" s="500" t="str">
        <f>IF(終値!A37="","",IF(AND(安値!V37&lt;安値!U37,安値!V37&lt;安値!T37,安値!V37&lt;安値!W37,安値!V37&lt;安値!X37),17,""))</f>
        <v/>
      </c>
      <c r="R37" s="500" t="str">
        <f>IF(終値!A37="","",IF(AND(安値!W37&lt;安値!V37,安値!W37&lt;安値!U37,安値!W37&lt;安値!X37,安値!W37&lt;安値!Y37),18,""))</f>
        <v/>
      </c>
      <c r="S37" s="500">
        <f>IF(終値!A37="","",IF(AND(安値!X37&lt;安値!W37,安値!X37&lt;安値!V37,安値!X37&lt;安値!Y37,安値!X37&lt;安値!Z37),19,""))</f>
        <v>19</v>
      </c>
      <c r="T37" s="500" t="str">
        <f>IF(終値!A37="","",IF(AND(安値!Y37&lt;安値!X37,安値!Y37&lt;安値!W37,安値!Y37&lt;安値!Z37,安値!Y37&lt;安値!AA37),20,""))</f>
        <v/>
      </c>
      <c r="U37" s="500" t="str">
        <f>IF(終値!A37="","",IF(AND(安値!Z37&lt;安値!Y37,安値!Z37&lt;安値!X37,安値!Z37&lt;安値!AA37,安値!Z37&lt;安値!AB37),21,""))</f>
        <v/>
      </c>
      <c r="V37" s="500" t="str">
        <f>IF(終値!A37="","",IF(AND(安値!AA37&lt;安値!Z37,安値!AA37&lt;安値!Y37,安値!AA37&lt;安値!AB37,安値!AA37&lt;安値!AC37),22,""))</f>
        <v/>
      </c>
      <c r="W37" s="500" t="str">
        <f>IF(終値!A37="","",IF(AND(安値!AB37&lt;安値!AA37,安値!AB37&lt;安値!Z37,安値!AB37&lt;安値!AC37,安値!AB37&lt;安値!AD37),23,""))</f>
        <v/>
      </c>
      <c r="X37" s="500" t="str">
        <f>IF(終値!A37="","",IF(AND(安値!AC37&lt;安値!AB37,安値!AC37&lt;安値!AA37,安値!AC37&lt;安値!AD37,安値!AC37&lt;安値!AE37),24,""))</f>
        <v/>
      </c>
      <c r="Y37" s="500" t="str">
        <f>IF(終値!A37="","",IF(AND(安値!AD37&lt;安値!AC37,安値!AD37&lt;安値!AB37,安値!AD37&lt;安値!AE37,安値!AD37&lt;安値!AF37),25,""))</f>
        <v/>
      </c>
      <c r="Z37" s="500" t="str">
        <f>IF(終値!A37="","",IF(AND(安値!AE37&lt;安値!AD37,安値!AE37&lt;安値!AC37,安値!AE37&lt;安値!AF37,安値!AE37&lt;安値!AG37),26,""))</f>
        <v/>
      </c>
      <c r="AA37" s="500" t="str">
        <f>IF(終値!A37="","",IF(AND(安値!AF37&lt;安値!AE37,安値!AF37&lt;安値!AD37,安値!AF37&lt;安値!AG37,安値!AF37&lt;安値!AH37),27,""))</f>
        <v/>
      </c>
      <c r="AB37" s="500" t="str">
        <f>IF(終値!A37="","",IF(AND(安値!AG37&lt;安値!AF37,安値!AG37&lt;安値!AE37,安値!AG37&lt;安値!AH37,安値!AG37&lt;安値!AI37),28,""))</f>
        <v/>
      </c>
      <c r="AC37" s="500" t="str">
        <f>IF(終値!A37="","",IF(AND(高値!G37&gt;高値!F37,高値!G37&gt;高値!E37,高値!G37&gt;高値!H37,高値!G37&gt;高値!I37),2,""))</f>
        <v/>
      </c>
      <c r="AD37" s="500" t="str">
        <f>IF(終値!A37="","",IF(AND(高値!H37&gt;高値!G37,高値!H37&gt;高値!F37,高値!H37&gt;高値!I37,高値!H37&gt;高値!J37),3,""))</f>
        <v/>
      </c>
      <c r="AE37" s="500" t="str">
        <f>IF(終値!A37="","",IF(AND(高値!I37&gt;高値!H37,高値!I37&gt;高値!G37,高値!I37&gt;高値!J37,高値!I37&gt;高値!K37),4,""))</f>
        <v/>
      </c>
      <c r="AF37" s="500" t="str">
        <f>IF(終値!A37="","",IF(AND(高値!J37&gt;高値!I37,高値!J37&gt;高値!H37,高値!J37&gt;高値!K37,高値!J37&gt;高値!L37),5,""))</f>
        <v/>
      </c>
      <c r="AG37" s="500" t="str">
        <f>IF(終値!A37="","",IF(AND(高値!K37&gt;高値!J37,高値!K37&gt;高値!I37,高値!K37&gt;高値!L37,高値!K37&gt;高値!M37),6,""))</f>
        <v/>
      </c>
      <c r="AH37" s="500">
        <f>IF(終値!A37="","",IF(AND(高値!L37&gt;高値!K37,高値!L37&gt;高値!J37,高値!L37&gt;高値!M37,高値!L37&gt;高値!N37),7,""))</f>
        <v>7</v>
      </c>
      <c r="AI37" s="500" t="str">
        <f>IF(終値!A37="","",IF(AND(高値!M37&gt;高値!L37,高値!M37&gt;高値!K37,高値!M37&gt;高値!N37,高値!M37&gt;高値!O37),8,""))</f>
        <v/>
      </c>
      <c r="AJ37" s="500" t="str">
        <f>IF(終値!A37="","",IF(AND(高値!N37&gt;高値!M37,高値!N37&gt;高値!L37,高値!N37&gt;高値!O37,高値!N37&gt;高値!P37),9,""))</f>
        <v/>
      </c>
      <c r="AK37" s="500" t="str">
        <f>IF(終値!A37="","",IF(AND(高値!O37&gt;高値!N37,高値!O37&gt;高値!M37,高値!O37&gt;高値!P37,高値!O37&gt;高値!Q37),10,""))</f>
        <v/>
      </c>
      <c r="AL37" s="500">
        <f>IF(終値!A37="","",IF(AND(高値!P37&gt;高値!O37,高値!P37&gt;高値!N37,高値!P37&gt;高値!Q37,高値!P37&gt;高値!R37),11,""))</f>
        <v>11</v>
      </c>
      <c r="AM37" s="500" t="str">
        <f>IF(終値!A37="","",IF(AND(高値!Q37&gt;高値!P37,高値!Q37&gt;高値!O37,高値!Q37&gt;高値!R37,高値!Q37&gt;高値!S37),12,""))</f>
        <v/>
      </c>
      <c r="AN37" s="500" t="str">
        <f>IF(終値!A37="","",IF(AND(高値!R37&gt;高値!Q37,高値!R37&gt;高値!P37,高値!R37&gt;高値!S37,高値!R37&gt;高値!T37),13,""))</f>
        <v/>
      </c>
      <c r="AO37" s="500" t="str">
        <f>IF(終値!A37="","",IF(AND(高値!S37&gt;高値!R37,高値!S37&gt;高値!Q37,高値!S37&gt;高値!T37,高値!S37&gt;高値!U37),14,""))</f>
        <v/>
      </c>
      <c r="AP37" s="500">
        <f>IF(終値!A37="","",IF(AND(高値!T37&gt;高値!S37,高値!T37&gt;高値!R37,高値!T37&gt;高値!U37,高値!T37&gt;高値!V37),15,""))</f>
        <v>15</v>
      </c>
      <c r="AQ37" s="500" t="str">
        <f>IF(終値!A37="","",IF(AND(高値!U37&gt;高値!T37,高値!U37&gt;高値!S37,高値!U37&gt;高値!V37,高値!U37&gt;高値!W37),16,""))</f>
        <v/>
      </c>
      <c r="AR37" s="500" t="str">
        <f>IF(終値!A37="","",IF(AND(高値!V37&gt;高値!U37,高値!V37&gt;高値!T37,高値!V37&gt;高値!W37,高値!V37&gt;高値!X37),17,""))</f>
        <v/>
      </c>
      <c r="AS37" s="500" t="str">
        <f>IF(終値!A37="","",IF(AND(高値!W37&gt;高値!V37,高値!W37&gt;高値!U37,高値!W37&gt;高値!X37,高値!W37&gt;高値!Y37),18,""))</f>
        <v/>
      </c>
      <c r="AT37" s="500" t="str">
        <f>IF(終値!A37="","",IF(AND(高値!X37&gt;高値!W37,高値!X37&gt;高値!V37,高値!X37&gt;高値!Y37,高値!X37&gt;高値!Z37),19,""))</f>
        <v/>
      </c>
      <c r="AU37" s="500" t="str">
        <f>IF(終値!A37="","",IF(AND(高値!Y37&gt;高値!X37,高値!Y37&gt;高値!W37,高値!Y37&gt;高値!Z37,高値!Y37&gt;高値!AA37),20,""))</f>
        <v/>
      </c>
      <c r="AV37" s="500" t="str">
        <f>IF(終値!A37="","",IF(AND(高値!Z37&gt;高値!Y37,高値!Z37&gt;高値!X37,高値!Z37&gt;高値!AA37,高値!Z37&gt;高値!AB37),21,""))</f>
        <v/>
      </c>
      <c r="AW37" s="500" t="str">
        <f>IF(終値!A37="","",IF(AND(高値!AA37&gt;高値!Z37,高値!AA37&gt;高値!Y37,高値!AA37&gt;高値!AB37,高値!AA37&gt;高値!AC37),22,""))</f>
        <v/>
      </c>
      <c r="AX37" s="500" t="str">
        <f>IF(終値!A37="","",IF(AND(高値!AB37&gt;高値!AA37,高値!AB37&gt;高値!Z37,高値!AB37&gt;高値!AC37,高値!AB37&gt;高値!AD37),23,""))</f>
        <v/>
      </c>
      <c r="AY37" s="500" t="str">
        <f>IF(終値!A37="","",IF(AND(高値!AC37&gt;高値!AB37,高値!AC37&gt;高値!AA37,高値!AC37&gt;高値!AD37,高値!AC37&gt;高値!AE37),24,""))</f>
        <v/>
      </c>
      <c r="AZ37" s="500" t="str">
        <f>IF(終値!A37="","",IF(AND(高値!AD37&gt;高値!AC37,高値!AD37&gt;高値!AB37,高値!AD37&gt;高値!AE37,高値!AD37&gt;高値!AF37),25,""))</f>
        <v/>
      </c>
      <c r="BA37" s="500" t="str">
        <f>IF(終値!A37="","",IF(AND(高値!AE37&gt;高値!AD37,高値!AE37&gt;高値!AC37,高値!AE37&gt;高値!AF37,高値!AE37&gt;高値!AG37),26,""))</f>
        <v/>
      </c>
      <c r="BB37" s="500">
        <f>IF(終値!A37="","",IF(AND(高値!AF37&gt;高値!AE37,高値!AF37&gt;高値!AD37,高値!AF37&gt;高値!AG37,高値!AF37&gt;高値!AH37),27,""))</f>
        <v>27</v>
      </c>
      <c r="BC37" s="500" t="str">
        <f>IF(終値!A37="","",IF(AND(高値!AG37&gt;高値!AF37,高値!AG37&gt;高値!AE37,高値!AG37&gt;高値!AH37,高値!AG37&gt;高値!AI37),28,""))</f>
        <v/>
      </c>
      <c r="BD37" s="500">
        <f t="shared" si="0"/>
        <v>4</v>
      </c>
      <c r="BE37" s="500">
        <f t="shared" si="1"/>
        <v>3</v>
      </c>
      <c r="BF37" s="500">
        <f t="shared" si="2"/>
        <v>9</v>
      </c>
      <c r="BG37" s="500">
        <f>IF($BE37="","",INDEX(安値!$E37:$CZ37,1,$BE37+1))</f>
        <v>1519.5</v>
      </c>
      <c r="BH37" s="500">
        <f>IF($BF37="","",INDEX(安値!$E37:$CZ37,1,$BF37+1))</f>
        <v>1547</v>
      </c>
      <c r="BI37" s="500">
        <f>IF($BF37="","",MAX(INDEX(高値!$E37:$CZ37,1,$BE37+1):INDEX(高値!$E37:$CZ37,1,$BF37+1)))</f>
        <v>1590</v>
      </c>
      <c r="BJ37" s="500">
        <f>IF($BF37="","",AVERAGE(INDEX(終値!$E37:$CZ37,1,$BF37+1):INDEX(終値!$E37:$CZ37,1,$BF37+20))-2*STDEVP(INDEX(終値!$E37:$CZ37,1,$BF37+1):INDEX(終値!$E37:$CZ37,1,$BF37+20)))</f>
        <v>1452.2816833076738</v>
      </c>
      <c r="BK37" s="500">
        <f>IF($BE37="","",AVERAGE(INDEX(終値!$E37:$CZ37,1,$BE37+1):INDEX(終値!$E37:$CZ37,1,$BE37+20))-2*STDEVP(INDEX(終値!$E37:$CZ37,1,$BE37+1):INDEX(終値!$E37:$CZ37,1,$BE37+20)))</f>
        <v>1509.3861529269445</v>
      </c>
      <c r="BL37" s="500">
        <f t="shared" si="3"/>
        <v>4</v>
      </c>
      <c r="BM37" s="500">
        <f t="shared" si="4"/>
        <v>7</v>
      </c>
      <c r="BN37" s="500">
        <f t="shared" si="5"/>
        <v>11</v>
      </c>
      <c r="BO37" s="500">
        <f>IF($BM37="","",INDEX(高値!$E37:$CZ37,1,$BM37+1))</f>
        <v>1590</v>
      </c>
      <c r="BP37" s="500">
        <f>IF($BN37="","",INDEX(高値!$E37:$CZ37,1,$BN37+1))</f>
        <v>1588.5</v>
      </c>
      <c r="BQ37" s="500">
        <f>IF($BN37="","",MIN(INDEX(安値!$E37:$CZ37,1,$BM37+1):INDEX(安値!$E37:$CZ37,1,$BN37+1)))</f>
        <v>1547</v>
      </c>
      <c r="BR37" s="500">
        <f>IF($BN37="","",AVERAGE(INDEX(終値!$E37:$CZ37,1,$BN37+1):INDEX(終値!$E37:$CZ37,1,$BN37+20))+2*STDEVP(INDEX(終値!$E37:$CZ37,1,$BN37+1):INDEX(終値!$E37:$CZ37,1,$BN37+20)))</f>
        <v>1589.169407905353</v>
      </c>
      <c r="BS37" s="500">
        <f>IF($BM37="","",AVERAGE(INDEX(終値!$E37:$CZ37,1,$BM37+1):INDEX(終値!$E37:$CZ37,1,$BM37+20))+2*STDEVP(INDEX(終値!$E37:$CZ37,1,$BM37+1):INDEX(終値!$E37:$CZ37,1,$BM37+20)))</f>
        <v>1601.6584946067339</v>
      </c>
      <c r="BT37" s="497" t="str">
        <f>IFERROR(IF(AND($BD37&gt;=2,ABS($BG37-$BH37)/$BH37&lt;=BB設定!$B$12,$BI37&gt;=MAX($BH37,$BG37)*(1+BB設定!$B$13),終値!E37&gt;$BG37),IF(OR(終値!E37&gt;=$BI37,AND($BH37&lt;$BJ37,$BG37&gt;=$BK37)),"二番底W▲","二番底W形成"),IF(AND($BL37&gt;=2,ABS($BO37-$BP37)/$BP37&lt;=BB設定!$B$12,$BQ37&lt;=MIN($BP37,$BO37)*(1-BB設定!$B$13),終値!E37&lt;$BO37),IF(OR(終値!E37&lt;=$BQ37,AND($BP37&gt;$BR37,$BO37&lt;=$BS37)),"二番天井M▼","二番天井M形成"),"－")),"－")</f>
        <v>－</v>
      </c>
    </row>
    <row r="38" spans="2:72">
      <c r="B38" s="500" t="str">
        <f>IF(終値!A38="","",IF(AND(安値!G38&lt;安値!F38,安値!G38&lt;安値!E38,安値!G38&lt;安値!H38,安値!G38&lt;安値!I38),2,""))</f>
        <v/>
      </c>
      <c r="C38" s="500" t="str">
        <f>IF(終値!A38="","",IF(AND(安値!H38&lt;安値!G38,安値!H38&lt;安値!F38,安値!H38&lt;安値!I38,安値!H38&lt;安値!J38),3,""))</f>
        <v/>
      </c>
      <c r="D38" s="500" t="str">
        <f>IF(終値!A38="","",IF(AND(安値!I38&lt;安値!H38,安値!I38&lt;安値!G38,安値!I38&lt;安値!J38,安値!I38&lt;安値!K38),4,""))</f>
        <v/>
      </c>
      <c r="E38" s="500" t="str">
        <f>IF(終値!A38="","",IF(AND(安値!J38&lt;安値!I38,安値!J38&lt;安値!H38,安値!J38&lt;安値!K38,安値!J38&lt;安値!L38),5,""))</f>
        <v/>
      </c>
      <c r="F38" s="500" t="str">
        <f>IF(終値!A38="","",IF(AND(安値!K38&lt;安値!J38,安値!K38&lt;安値!I38,安値!K38&lt;安値!L38,安値!K38&lt;安値!M38),6,""))</f>
        <v/>
      </c>
      <c r="G38" s="500" t="str">
        <f>IF(終値!A38="","",IF(AND(安値!L38&lt;安値!K38,安値!L38&lt;安値!J38,安値!L38&lt;安値!M38,安値!L38&lt;安値!N38),7,""))</f>
        <v/>
      </c>
      <c r="H38" s="500" t="str">
        <f>IF(終値!A38="","",IF(AND(安値!M38&lt;安値!L38,安値!M38&lt;安値!K38,安値!M38&lt;安値!N38,安値!M38&lt;安値!O38),8,""))</f>
        <v/>
      </c>
      <c r="I38" s="500" t="str">
        <f>IF(終値!A38="","",IF(AND(安値!N38&lt;安値!M38,安値!N38&lt;安値!L38,安値!N38&lt;安値!O38,安値!N38&lt;安値!P38),9,""))</f>
        <v/>
      </c>
      <c r="J38" s="500" t="str">
        <f>IF(終値!A38="","",IF(AND(安値!O38&lt;安値!N38,安値!O38&lt;安値!M38,安値!O38&lt;安値!P38,安値!O38&lt;安値!Q38),10,""))</f>
        <v/>
      </c>
      <c r="K38" s="500" t="str">
        <f>IF(終値!A38="","",IF(AND(安値!P38&lt;安値!O38,安値!P38&lt;安値!N38,安値!P38&lt;安値!Q38,安値!P38&lt;安値!R38),11,""))</f>
        <v/>
      </c>
      <c r="L38" s="500" t="str">
        <f>IF(終値!A38="","",IF(AND(安値!Q38&lt;安値!P38,安値!Q38&lt;安値!O38,安値!Q38&lt;安値!R38,安値!Q38&lt;安値!S38),12,""))</f>
        <v/>
      </c>
      <c r="M38" s="500">
        <f>IF(終値!A38="","",IF(AND(安値!R38&lt;安値!Q38,安値!R38&lt;安値!P38,安値!R38&lt;安値!S38,安値!R38&lt;安値!T38),13,""))</f>
        <v>13</v>
      </c>
      <c r="N38" s="500" t="str">
        <f>IF(終値!A38="","",IF(AND(安値!S38&lt;安値!R38,安値!S38&lt;安値!Q38,安値!S38&lt;安値!T38,安値!S38&lt;安値!U38),14,""))</f>
        <v/>
      </c>
      <c r="O38" s="500" t="str">
        <f>IF(終値!A38="","",IF(AND(安値!T38&lt;安値!S38,安値!T38&lt;安値!R38,安値!T38&lt;安値!U38,安値!T38&lt;安値!V38),15,""))</f>
        <v/>
      </c>
      <c r="P38" s="500" t="str">
        <f>IF(終値!A38="","",IF(AND(安値!U38&lt;安値!T38,安値!U38&lt;安値!S38,安値!U38&lt;安値!V38,安値!U38&lt;安値!W38),16,""))</f>
        <v/>
      </c>
      <c r="Q38" s="500">
        <f>IF(終値!A38="","",IF(AND(安値!V38&lt;安値!U38,安値!V38&lt;安値!T38,安値!V38&lt;安値!W38,安値!V38&lt;安値!X38),17,""))</f>
        <v>17</v>
      </c>
      <c r="R38" s="500" t="str">
        <f>IF(終値!A38="","",IF(AND(安値!W38&lt;安値!V38,安値!W38&lt;安値!U38,安値!W38&lt;安値!X38,安値!W38&lt;安値!Y38),18,""))</f>
        <v/>
      </c>
      <c r="S38" s="500" t="str">
        <f>IF(終値!A38="","",IF(AND(安値!X38&lt;安値!W38,安値!X38&lt;安値!V38,安値!X38&lt;安値!Y38,安値!X38&lt;安値!Z38),19,""))</f>
        <v/>
      </c>
      <c r="T38" s="500" t="str">
        <f>IF(終値!A38="","",IF(AND(安値!Y38&lt;安値!X38,安値!Y38&lt;安値!W38,安値!Y38&lt;安値!Z38,安値!Y38&lt;安値!AA38),20,""))</f>
        <v/>
      </c>
      <c r="U38" s="500" t="str">
        <f>IF(終値!A38="","",IF(AND(安値!Z38&lt;安値!Y38,安値!Z38&lt;安値!X38,安値!Z38&lt;安値!AA38,安値!Z38&lt;安値!AB38),21,""))</f>
        <v/>
      </c>
      <c r="V38" s="500" t="str">
        <f>IF(終値!A38="","",IF(AND(安値!AA38&lt;安値!Z38,安値!AA38&lt;安値!Y38,安値!AA38&lt;安値!AB38,安値!AA38&lt;安値!AC38),22,""))</f>
        <v/>
      </c>
      <c r="W38" s="500" t="str">
        <f>IF(終値!A38="","",IF(AND(安値!AB38&lt;安値!AA38,安値!AB38&lt;安値!Z38,安値!AB38&lt;安値!AC38,安値!AB38&lt;安値!AD38),23,""))</f>
        <v/>
      </c>
      <c r="X38" s="500">
        <f>IF(終値!A38="","",IF(AND(安値!AC38&lt;安値!AB38,安値!AC38&lt;安値!AA38,安値!AC38&lt;安値!AD38,安値!AC38&lt;安値!AE38),24,""))</f>
        <v>24</v>
      </c>
      <c r="Y38" s="500" t="str">
        <f>IF(終値!A38="","",IF(AND(安値!AD38&lt;安値!AC38,安値!AD38&lt;安値!AB38,安値!AD38&lt;安値!AE38,安値!AD38&lt;安値!AF38),25,""))</f>
        <v/>
      </c>
      <c r="Z38" s="500" t="str">
        <f>IF(終値!A38="","",IF(AND(安値!AE38&lt;安値!AD38,安値!AE38&lt;安値!AC38,安値!AE38&lt;安値!AF38,安値!AE38&lt;安値!AG38),26,""))</f>
        <v/>
      </c>
      <c r="AA38" s="500" t="str">
        <f>IF(終値!A38="","",IF(AND(安値!AF38&lt;安値!AE38,安値!AF38&lt;安値!AD38,安値!AF38&lt;安値!AG38,安値!AF38&lt;安値!AH38),27,""))</f>
        <v/>
      </c>
      <c r="AB38" s="500" t="str">
        <f>IF(終値!A38="","",IF(AND(安値!AG38&lt;安値!AF38,安値!AG38&lt;安値!AE38,安値!AG38&lt;安値!AH38,安値!AG38&lt;安値!AI38),28,""))</f>
        <v/>
      </c>
      <c r="AC38" s="500" t="str">
        <f>IF(終値!A38="","",IF(AND(高値!G38&gt;高値!F38,高値!G38&gt;高値!E38,高値!G38&gt;高値!H38,高値!G38&gt;高値!I38),2,""))</f>
        <v/>
      </c>
      <c r="AD38" s="500" t="str">
        <f>IF(終値!A38="","",IF(AND(高値!H38&gt;高値!G38,高値!H38&gt;高値!F38,高値!H38&gt;高値!I38,高値!H38&gt;高値!J38),3,""))</f>
        <v/>
      </c>
      <c r="AE38" s="500">
        <f>IF(終値!A38="","",IF(AND(高値!I38&gt;高値!H38,高値!I38&gt;高値!G38,高値!I38&gt;高値!J38,高値!I38&gt;高値!K38),4,""))</f>
        <v>4</v>
      </c>
      <c r="AF38" s="500" t="str">
        <f>IF(終値!A38="","",IF(AND(高値!J38&gt;高値!I38,高値!J38&gt;高値!H38,高値!J38&gt;高値!K38,高値!J38&gt;高値!L38),5,""))</f>
        <v/>
      </c>
      <c r="AG38" s="500" t="str">
        <f>IF(終値!A38="","",IF(AND(高値!K38&gt;高値!J38,高値!K38&gt;高値!I38,高値!K38&gt;高値!L38,高値!K38&gt;高値!M38),6,""))</f>
        <v/>
      </c>
      <c r="AH38" s="500" t="str">
        <f>IF(終値!A38="","",IF(AND(高値!L38&gt;高値!K38,高値!L38&gt;高値!J38,高値!L38&gt;高値!M38,高値!L38&gt;高値!N38),7,""))</f>
        <v/>
      </c>
      <c r="AI38" s="500" t="str">
        <f>IF(終値!A38="","",IF(AND(高値!M38&gt;高値!L38,高値!M38&gt;高値!K38,高値!M38&gt;高値!N38,高値!M38&gt;高値!O38),8,""))</f>
        <v/>
      </c>
      <c r="AJ38" s="500" t="str">
        <f>IF(終値!A38="","",IF(AND(高値!N38&gt;高値!M38,高値!N38&gt;高値!L38,高値!N38&gt;高値!O38,高値!N38&gt;高値!P38),9,""))</f>
        <v/>
      </c>
      <c r="AK38" s="500" t="str">
        <f>IF(終値!A38="","",IF(AND(高値!O38&gt;高値!N38,高値!O38&gt;高値!M38,高値!O38&gt;高値!P38,高値!O38&gt;高値!Q38),10,""))</f>
        <v/>
      </c>
      <c r="AL38" s="500">
        <f>IF(終値!A38="","",IF(AND(高値!P38&gt;高値!O38,高値!P38&gt;高値!N38,高値!P38&gt;高値!Q38,高値!P38&gt;高値!R38),11,""))</f>
        <v>11</v>
      </c>
      <c r="AM38" s="500" t="str">
        <f>IF(終値!A38="","",IF(AND(高値!Q38&gt;高値!P38,高値!Q38&gt;高値!O38,高値!Q38&gt;高値!R38,高値!Q38&gt;高値!S38),12,""))</f>
        <v/>
      </c>
      <c r="AN38" s="500" t="str">
        <f>IF(終値!A38="","",IF(AND(高値!R38&gt;高値!Q38,高値!R38&gt;高値!P38,高値!R38&gt;高値!S38,高値!R38&gt;高値!T38),13,""))</f>
        <v/>
      </c>
      <c r="AO38" s="500" t="str">
        <f>IF(終値!A38="","",IF(AND(高値!S38&gt;高値!R38,高値!S38&gt;高値!Q38,高値!S38&gt;高値!T38,高値!S38&gt;高値!U38),14,""))</f>
        <v/>
      </c>
      <c r="AP38" s="500" t="str">
        <f>IF(終値!A38="","",IF(AND(高値!T38&gt;高値!S38,高値!T38&gt;高値!R38,高値!T38&gt;高値!U38,高値!T38&gt;高値!V38),15,""))</f>
        <v/>
      </c>
      <c r="AQ38" s="500" t="str">
        <f>IF(終値!A38="","",IF(AND(高値!U38&gt;高値!T38,高値!U38&gt;高値!S38,高値!U38&gt;高値!V38,高値!U38&gt;高値!W38),16,""))</f>
        <v/>
      </c>
      <c r="AR38" s="500" t="str">
        <f>IF(終値!A38="","",IF(AND(高値!V38&gt;高値!U38,高値!V38&gt;高値!T38,高値!V38&gt;高値!W38,高値!V38&gt;高値!X38),17,""))</f>
        <v/>
      </c>
      <c r="AS38" s="500" t="str">
        <f>IF(終値!A38="","",IF(AND(高値!W38&gt;高値!V38,高値!W38&gt;高値!U38,高値!W38&gt;高値!X38,高値!W38&gt;高値!Y38),18,""))</f>
        <v/>
      </c>
      <c r="AT38" s="500" t="str">
        <f>IF(終値!A38="","",IF(AND(高値!X38&gt;高値!W38,高値!X38&gt;高値!V38,高値!X38&gt;高値!Y38,高値!X38&gt;高値!Z38),19,""))</f>
        <v/>
      </c>
      <c r="AU38" s="500" t="str">
        <f>IF(終値!A38="","",IF(AND(高値!Y38&gt;高値!X38,高値!Y38&gt;高値!W38,高値!Y38&gt;高値!Z38,高値!Y38&gt;高値!AA38),20,""))</f>
        <v/>
      </c>
      <c r="AV38" s="500" t="str">
        <f>IF(終値!A38="","",IF(AND(高値!Z38&gt;高値!Y38,高値!Z38&gt;高値!X38,高値!Z38&gt;高値!AA38,高値!Z38&gt;高値!AB38),21,""))</f>
        <v/>
      </c>
      <c r="AW38" s="500">
        <f>IF(終値!A38="","",IF(AND(高値!AA38&gt;高値!Z38,高値!AA38&gt;高値!Y38,高値!AA38&gt;高値!AB38,高値!AA38&gt;高値!AC38),22,""))</f>
        <v>22</v>
      </c>
      <c r="AX38" s="500" t="str">
        <f>IF(終値!A38="","",IF(AND(高値!AB38&gt;高値!AA38,高値!AB38&gt;高値!Z38,高値!AB38&gt;高値!AC38,高値!AB38&gt;高値!AD38),23,""))</f>
        <v/>
      </c>
      <c r="AY38" s="500" t="str">
        <f>IF(終値!A38="","",IF(AND(高値!AC38&gt;高値!AB38,高値!AC38&gt;高値!AA38,高値!AC38&gt;高値!AD38,高値!AC38&gt;高値!AE38),24,""))</f>
        <v/>
      </c>
      <c r="AZ38" s="500" t="str">
        <f>IF(終値!A38="","",IF(AND(高値!AD38&gt;高値!AC38,高値!AD38&gt;高値!AB38,高値!AD38&gt;高値!AE38,高値!AD38&gt;高値!AF38),25,""))</f>
        <v/>
      </c>
      <c r="BA38" s="500">
        <f>IF(終値!A38="","",IF(AND(高値!AE38&gt;高値!AD38,高値!AE38&gt;高値!AC38,高値!AE38&gt;高値!AF38,高値!AE38&gt;高値!AG38),26,""))</f>
        <v>26</v>
      </c>
      <c r="BB38" s="500" t="str">
        <f>IF(終値!A38="","",IF(AND(高値!AF38&gt;高値!AE38,高値!AF38&gt;高値!AD38,高値!AF38&gt;高値!AG38,高値!AF38&gt;高値!AH38),27,""))</f>
        <v/>
      </c>
      <c r="BC38" s="500" t="str">
        <f>IF(終値!A38="","",IF(AND(高値!AG38&gt;高値!AF38,高値!AG38&gt;高値!AE38,高値!AG38&gt;高値!AH38,高値!AG38&gt;高値!AI38),28,""))</f>
        <v/>
      </c>
      <c r="BD38" s="500">
        <f t="shared" si="0"/>
        <v>3</v>
      </c>
      <c r="BE38" s="500">
        <f t="shared" si="1"/>
        <v>13</v>
      </c>
      <c r="BF38" s="500">
        <f t="shared" si="2"/>
        <v>17</v>
      </c>
      <c r="BG38" s="500">
        <f>IF($BE38="","",INDEX(安値!$E38:$CZ38,1,$BE38+1))</f>
        <v>1912</v>
      </c>
      <c r="BH38" s="500">
        <f>IF($BF38="","",INDEX(安値!$E38:$CZ38,1,$BF38+1))</f>
        <v>1836.5</v>
      </c>
      <c r="BI38" s="500">
        <f>IF($BF38="","",MAX(INDEX(高値!$E38:$CZ38,1,$BE38+1):INDEX(高値!$E38:$CZ38,1,$BF38+1)))</f>
        <v>1958</v>
      </c>
      <c r="BJ38" s="500">
        <f>IF($BF38="","",AVERAGE(INDEX(終値!$E38:$CZ38,1,$BF38+1):INDEX(終値!$E38:$CZ38,1,$BF38+20))-2*STDEVP(INDEX(終値!$E38:$CZ38,1,$BF38+1):INDEX(終値!$E38:$CZ38,1,$BF38+20)))</f>
        <v>1807.6352072567861</v>
      </c>
      <c r="BK38" s="500">
        <f>IF($BE38="","",AVERAGE(INDEX(終値!$E38:$CZ38,1,$BE38+1):INDEX(終値!$E38:$CZ38,1,$BE38+20))-2*STDEVP(INDEX(終値!$E38:$CZ38,1,$BE38+1):INDEX(終値!$E38:$CZ38,1,$BE38+20)))</f>
        <v>1827.2340860257229</v>
      </c>
      <c r="BL38" s="500">
        <f t="shared" si="3"/>
        <v>4</v>
      </c>
      <c r="BM38" s="500">
        <f t="shared" si="4"/>
        <v>4</v>
      </c>
      <c r="BN38" s="500">
        <f t="shared" si="5"/>
        <v>11</v>
      </c>
      <c r="BO38" s="500">
        <f>IF($BM38="","",INDEX(高値!$E38:$CZ38,1,$BM38+1))</f>
        <v>2098.5</v>
      </c>
      <c r="BP38" s="500">
        <f>IF($BN38="","",INDEX(高値!$E38:$CZ38,1,$BN38+1))</f>
        <v>2001</v>
      </c>
      <c r="BQ38" s="500">
        <f>IF($BN38="","",MIN(INDEX(安値!$E38:$CZ38,1,$BM38+1):INDEX(安値!$E38:$CZ38,1,$BN38+1)))</f>
        <v>1963.5</v>
      </c>
      <c r="BR38" s="500">
        <f>IF($BN38="","",AVERAGE(INDEX(終値!$E38:$CZ38,1,$BN38+1):INDEX(終値!$E38:$CZ38,1,$BN38+20))+2*STDEVP(INDEX(終値!$E38:$CZ38,1,$BN38+1):INDEX(終値!$E38:$CZ38,1,$BN38+20)))</f>
        <v>1977.6006818152159</v>
      </c>
      <c r="BS38" s="500">
        <f>IF($BM38="","",AVERAGE(INDEX(終値!$E38:$CZ38,1,$BM38+1):INDEX(終値!$E38:$CZ38,1,$BM38+20))+2*STDEVP(INDEX(終値!$E38:$CZ38,1,$BM38+1):INDEX(終値!$E38:$CZ38,1,$BM38+20)))</f>
        <v>2095.2522584706712</v>
      </c>
      <c r="BT38" s="497" t="str">
        <f>IFERROR(IF(AND($BD38&gt;=2,ABS($BG38-$BH38)/$BH38&lt;=BB設定!$B$12,$BI38&gt;=MAX($BH38,$BG38)*(1+BB設定!$B$13),終値!E38&gt;$BG38),IF(OR(終値!E38&gt;=$BI38,AND($BH38&lt;$BJ38,$BG38&gt;=$BK38)),"二番底W▲","二番底W形成"),IF(AND($BL38&gt;=2,ABS($BO38-$BP38)/$BP38&lt;=BB設定!$B$12,$BQ38&lt;=MIN($BP38,$BO38)*(1-BB設定!$B$13),終値!E38&lt;$BO38),IF(OR(終値!E38&lt;=$BQ38,AND($BP38&gt;$BR38,$BO38&lt;=$BS38)),"二番天井M▼","二番天井M形成"),"－")),"－")</f>
        <v>－</v>
      </c>
    </row>
    <row r="39" spans="2:72">
      <c r="B39" s="500" t="str">
        <f>IF(終値!A39="","",IF(AND(安値!G39&lt;安値!F39,安値!G39&lt;安値!E39,安値!G39&lt;安値!H39,安値!G39&lt;安値!I39),2,""))</f>
        <v/>
      </c>
      <c r="C39" s="500">
        <f>IF(終値!A39="","",IF(AND(安値!H39&lt;安値!G39,安値!H39&lt;安値!F39,安値!H39&lt;安値!I39,安値!H39&lt;安値!J39),3,""))</f>
        <v>3</v>
      </c>
      <c r="D39" s="500" t="str">
        <f>IF(終値!A39="","",IF(AND(安値!I39&lt;安値!H39,安値!I39&lt;安値!G39,安値!I39&lt;安値!J39,安値!I39&lt;安値!K39),4,""))</f>
        <v/>
      </c>
      <c r="E39" s="500" t="str">
        <f>IF(終値!A39="","",IF(AND(安値!J39&lt;安値!I39,安値!J39&lt;安値!H39,安値!J39&lt;安値!K39,安値!J39&lt;安値!L39),5,""))</f>
        <v/>
      </c>
      <c r="F39" s="500" t="str">
        <f>IF(終値!A39="","",IF(AND(安値!K39&lt;安値!J39,安値!K39&lt;安値!I39,安値!K39&lt;安値!L39,安値!K39&lt;安値!M39),6,""))</f>
        <v/>
      </c>
      <c r="G39" s="500" t="str">
        <f>IF(終値!A39="","",IF(AND(安値!L39&lt;安値!K39,安値!L39&lt;安値!J39,安値!L39&lt;安値!M39,安値!L39&lt;安値!N39),7,""))</f>
        <v/>
      </c>
      <c r="H39" s="500" t="str">
        <f>IF(終値!A39="","",IF(AND(安値!M39&lt;安値!L39,安値!M39&lt;安値!K39,安値!M39&lt;安値!N39,安値!M39&lt;安値!O39),8,""))</f>
        <v/>
      </c>
      <c r="I39" s="500">
        <f>IF(終値!A39="","",IF(AND(安値!N39&lt;安値!M39,安値!N39&lt;安値!L39,安値!N39&lt;安値!O39,安値!N39&lt;安値!P39),9,""))</f>
        <v>9</v>
      </c>
      <c r="J39" s="500" t="str">
        <f>IF(終値!A39="","",IF(AND(安値!O39&lt;安値!N39,安値!O39&lt;安値!M39,安値!O39&lt;安値!P39,安値!O39&lt;安値!Q39),10,""))</f>
        <v/>
      </c>
      <c r="K39" s="500" t="str">
        <f>IF(終値!A39="","",IF(AND(安値!P39&lt;安値!O39,安値!P39&lt;安値!N39,安値!P39&lt;安値!Q39,安値!P39&lt;安値!R39),11,""))</f>
        <v/>
      </c>
      <c r="L39" s="500" t="str">
        <f>IF(終値!A39="","",IF(AND(安値!Q39&lt;安値!P39,安値!Q39&lt;安値!O39,安値!Q39&lt;安値!R39,安値!Q39&lt;安値!S39),12,""))</f>
        <v/>
      </c>
      <c r="M39" s="500">
        <f>IF(終値!A39="","",IF(AND(安値!R39&lt;安値!Q39,安値!R39&lt;安値!P39,安値!R39&lt;安値!S39,安値!R39&lt;安値!T39),13,""))</f>
        <v>13</v>
      </c>
      <c r="N39" s="500" t="str">
        <f>IF(終値!A39="","",IF(AND(安値!S39&lt;安値!R39,安値!S39&lt;安値!Q39,安値!S39&lt;安値!T39,安値!S39&lt;安値!U39),14,""))</f>
        <v/>
      </c>
      <c r="O39" s="500" t="str">
        <f>IF(終値!A39="","",IF(AND(安値!T39&lt;安値!S39,安値!T39&lt;安値!R39,安値!T39&lt;安値!U39,安値!T39&lt;安値!V39),15,""))</f>
        <v/>
      </c>
      <c r="P39" s="500" t="str">
        <f>IF(終値!A39="","",IF(AND(安値!U39&lt;安値!T39,安値!U39&lt;安値!S39,安値!U39&lt;安値!V39,安値!U39&lt;安値!W39),16,""))</f>
        <v/>
      </c>
      <c r="Q39" s="500" t="str">
        <f>IF(終値!A39="","",IF(AND(安値!V39&lt;安値!U39,安値!V39&lt;安値!T39,安値!V39&lt;安値!W39,安値!V39&lt;安値!X39),17,""))</f>
        <v/>
      </c>
      <c r="R39" s="500">
        <f>IF(終値!A39="","",IF(AND(安値!W39&lt;安値!V39,安値!W39&lt;安値!U39,安値!W39&lt;安値!X39,安値!W39&lt;安値!Y39),18,""))</f>
        <v>18</v>
      </c>
      <c r="S39" s="500" t="str">
        <f>IF(終値!A39="","",IF(AND(安値!X39&lt;安値!W39,安値!X39&lt;安値!V39,安値!X39&lt;安値!Y39,安値!X39&lt;安値!Z39),19,""))</f>
        <v/>
      </c>
      <c r="T39" s="500" t="str">
        <f>IF(終値!A39="","",IF(AND(安値!Y39&lt;安値!X39,安値!Y39&lt;安値!W39,安値!Y39&lt;安値!Z39,安値!Y39&lt;安値!AA39),20,""))</f>
        <v/>
      </c>
      <c r="U39" s="500" t="str">
        <f>IF(終値!A39="","",IF(AND(安値!Z39&lt;安値!Y39,安値!Z39&lt;安値!X39,安値!Z39&lt;安値!AA39,安値!Z39&lt;安値!AB39),21,""))</f>
        <v/>
      </c>
      <c r="V39" s="500" t="str">
        <f>IF(終値!A39="","",IF(AND(安値!AA39&lt;安値!Z39,安値!AA39&lt;安値!Y39,安値!AA39&lt;安値!AB39,安値!AA39&lt;安値!AC39),22,""))</f>
        <v/>
      </c>
      <c r="W39" s="500" t="str">
        <f>IF(終値!A39="","",IF(AND(安値!AB39&lt;安値!AA39,安値!AB39&lt;安値!Z39,安値!AB39&lt;安値!AC39,安値!AB39&lt;安値!AD39),23,""))</f>
        <v/>
      </c>
      <c r="X39" s="500" t="str">
        <f>IF(終値!A39="","",IF(AND(安値!AC39&lt;安値!AB39,安値!AC39&lt;安値!AA39,安値!AC39&lt;安値!AD39,安値!AC39&lt;安値!AE39),24,""))</f>
        <v/>
      </c>
      <c r="Y39" s="500">
        <f>IF(終値!A39="","",IF(AND(安値!AD39&lt;安値!AC39,安値!AD39&lt;安値!AB39,安値!AD39&lt;安値!AE39,安値!AD39&lt;安値!AF39),25,""))</f>
        <v>25</v>
      </c>
      <c r="Z39" s="500" t="str">
        <f>IF(終値!A39="","",IF(AND(安値!AE39&lt;安値!AD39,安値!AE39&lt;安値!AC39,安値!AE39&lt;安値!AF39,安値!AE39&lt;安値!AG39),26,""))</f>
        <v/>
      </c>
      <c r="AA39" s="500" t="str">
        <f>IF(終値!A39="","",IF(AND(安値!AF39&lt;安値!AE39,安値!AF39&lt;安値!AD39,安値!AF39&lt;安値!AG39,安値!AF39&lt;安値!AH39),27,""))</f>
        <v/>
      </c>
      <c r="AB39" s="500" t="str">
        <f>IF(終値!A39="","",IF(AND(安値!AG39&lt;安値!AF39,安値!AG39&lt;安値!AE39,安値!AG39&lt;安値!AH39,安値!AG39&lt;安値!AI39),28,""))</f>
        <v/>
      </c>
      <c r="AC39" s="500" t="str">
        <f>IF(終値!A39="","",IF(AND(高値!G39&gt;高値!F39,高値!G39&gt;高値!E39,高値!G39&gt;高値!H39,高値!G39&gt;高値!I39),2,""))</f>
        <v/>
      </c>
      <c r="AD39" s="500" t="str">
        <f>IF(終値!A39="","",IF(AND(高値!H39&gt;高値!G39,高値!H39&gt;高値!F39,高値!H39&gt;高値!I39,高値!H39&gt;高値!J39),3,""))</f>
        <v/>
      </c>
      <c r="AE39" s="500" t="str">
        <f>IF(終値!A39="","",IF(AND(高値!I39&gt;高値!H39,高値!I39&gt;高値!G39,高値!I39&gt;高値!J39,高値!I39&gt;高値!K39),4,""))</f>
        <v/>
      </c>
      <c r="AF39" s="500" t="str">
        <f>IF(終値!A39="","",IF(AND(高値!J39&gt;高値!I39,高値!J39&gt;高値!H39,高値!J39&gt;高値!K39,高値!J39&gt;高値!L39),5,""))</f>
        <v/>
      </c>
      <c r="AG39" s="500">
        <f>IF(終値!A39="","",IF(AND(高値!K39&gt;高値!J39,高値!K39&gt;高値!I39,高値!K39&gt;高値!L39,高値!K39&gt;高値!M39),6,""))</f>
        <v>6</v>
      </c>
      <c r="AH39" s="500" t="str">
        <f>IF(終値!A39="","",IF(AND(高値!L39&gt;高値!K39,高値!L39&gt;高値!J39,高値!L39&gt;高値!M39,高値!L39&gt;高値!N39),7,""))</f>
        <v/>
      </c>
      <c r="AI39" s="500" t="str">
        <f>IF(終値!A39="","",IF(AND(高値!M39&gt;高値!L39,高値!M39&gt;高値!K39,高値!M39&gt;高値!N39,高値!M39&gt;高値!O39),8,""))</f>
        <v/>
      </c>
      <c r="AJ39" s="500" t="str">
        <f>IF(終値!A39="","",IF(AND(高値!N39&gt;高値!M39,高値!N39&gt;高値!L39,高値!N39&gt;高値!O39,高値!N39&gt;高値!P39),9,""))</f>
        <v/>
      </c>
      <c r="AK39" s="500" t="str">
        <f>IF(終値!A39="","",IF(AND(高値!O39&gt;高値!N39,高値!O39&gt;高値!M39,高値!O39&gt;高値!P39,高値!O39&gt;高値!Q39),10,""))</f>
        <v/>
      </c>
      <c r="AL39" s="500" t="str">
        <f>IF(終値!A39="","",IF(AND(高値!P39&gt;高値!O39,高値!P39&gt;高値!N39,高値!P39&gt;高値!Q39,高値!P39&gt;高値!R39),11,""))</f>
        <v/>
      </c>
      <c r="AM39" s="500">
        <f>IF(終値!A39="","",IF(AND(高値!Q39&gt;高値!P39,高値!Q39&gt;高値!O39,高値!Q39&gt;高値!R39,高値!Q39&gt;高値!S39),12,""))</f>
        <v>12</v>
      </c>
      <c r="AN39" s="500" t="str">
        <f>IF(終値!A39="","",IF(AND(高値!R39&gt;高値!Q39,高値!R39&gt;高値!P39,高値!R39&gt;高値!S39,高値!R39&gt;高値!T39),13,""))</f>
        <v/>
      </c>
      <c r="AO39" s="500" t="str">
        <f>IF(終値!A39="","",IF(AND(高値!S39&gt;高値!R39,高値!S39&gt;高値!Q39,高値!S39&gt;高値!T39,高値!S39&gt;高値!U39),14,""))</f>
        <v/>
      </c>
      <c r="AP39" s="500" t="str">
        <f>IF(終値!A39="","",IF(AND(高値!T39&gt;高値!S39,高値!T39&gt;高値!R39,高値!T39&gt;高値!U39,高値!T39&gt;高値!V39),15,""))</f>
        <v/>
      </c>
      <c r="AQ39" s="500" t="str">
        <f>IF(終値!A39="","",IF(AND(高値!U39&gt;高値!T39,高値!U39&gt;高値!S39,高値!U39&gt;高値!V39,高値!U39&gt;高値!W39),16,""))</f>
        <v/>
      </c>
      <c r="AR39" s="500" t="str">
        <f>IF(終値!A39="","",IF(AND(高値!V39&gt;高値!U39,高値!V39&gt;高値!T39,高値!V39&gt;高値!W39,高値!V39&gt;高値!X39),17,""))</f>
        <v/>
      </c>
      <c r="AS39" s="500" t="str">
        <f>IF(終値!A39="","",IF(AND(高値!W39&gt;高値!V39,高値!W39&gt;高値!U39,高値!W39&gt;高値!X39,高値!W39&gt;高値!Y39),18,""))</f>
        <v/>
      </c>
      <c r="AT39" s="500" t="str">
        <f>IF(終値!A39="","",IF(AND(高値!X39&gt;高値!W39,高値!X39&gt;高値!V39,高値!X39&gt;高値!Y39,高値!X39&gt;高値!Z39),19,""))</f>
        <v/>
      </c>
      <c r="AU39" s="500">
        <f>IF(終値!A39="","",IF(AND(高値!Y39&gt;高値!X39,高値!Y39&gt;高値!W39,高値!Y39&gt;高値!Z39,高値!Y39&gt;高値!AA39),20,""))</f>
        <v>20</v>
      </c>
      <c r="AV39" s="500" t="str">
        <f>IF(終値!A39="","",IF(AND(高値!Z39&gt;高値!Y39,高値!Z39&gt;高値!X39,高値!Z39&gt;高値!AA39,高値!Z39&gt;高値!AB39),21,""))</f>
        <v/>
      </c>
      <c r="AW39" s="500" t="str">
        <f>IF(終値!A39="","",IF(AND(高値!AA39&gt;高値!Z39,高値!AA39&gt;高値!Y39,高値!AA39&gt;高値!AB39,高値!AA39&gt;高値!AC39),22,""))</f>
        <v/>
      </c>
      <c r="AX39" s="500" t="str">
        <f>IF(終値!A39="","",IF(AND(高値!AB39&gt;高値!AA39,高値!AB39&gt;高値!Z39,高値!AB39&gt;高値!AC39,高値!AB39&gt;高値!AD39),23,""))</f>
        <v/>
      </c>
      <c r="AY39" s="500" t="str">
        <f>IF(終値!A39="","",IF(AND(高値!AC39&gt;高値!AB39,高値!AC39&gt;高値!AA39,高値!AC39&gt;高値!AD39,高値!AC39&gt;高値!AE39),24,""))</f>
        <v/>
      </c>
      <c r="AZ39" s="500" t="str">
        <f>IF(終値!A39="","",IF(AND(高値!AD39&gt;高値!AC39,高値!AD39&gt;高値!AB39,高値!AD39&gt;高値!AE39,高値!AD39&gt;高値!AF39),25,""))</f>
        <v/>
      </c>
      <c r="BA39" s="500" t="str">
        <f>IF(終値!A39="","",IF(AND(高値!AE39&gt;高値!AD39,高値!AE39&gt;高値!AC39,高値!AE39&gt;高値!AF39,高値!AE39&gt;高値!AG39),26,""))</f>
        <v/>
      </c>
      <c r="BB39" s="500" t="str">
        <f>IF(終値!A39="","",IF(AND(高値!AF39&gt;高値!AE39,高値!AF39&gt;高値!AD39,高値!AF39&gt;高値!AG39,高値!AF39&gt;高値!AH39),27,""))</f>
        <v/>
      </c>
      <c r="BC39" s="500" t="str">
        <f>IF(終値!A39="","",IF(AND(高値!AG39&gt;高値!AF39,高値!AG39&gt;高値!AE39,高値!AG39&gt;高値!AH39,高値!AG39&gt;高値!AI39),28,""))</f>
        <v/>
      </c>
      <c r="BD39" s="500">
        <f t="shared" si="0"/>
        <v>5</v>
      </c>
      <c r="BE39" s="500">
        <f t="shared" si="1"/>
        <v>3</v>
      </c>
      <c r="BF39" s="500">
        <f t="shared" si="2"/>
        <v>9</v>
      </c>
      <c r="BG39" s="500">
        <f>IF($BE39="","",INDEX(安値!$E39:$CZ39,1,$BE39+1))</f>
        <v>1404</v>
      </c>
      <c r="BH39" s="500">
        <f>IF($BF39="","",INDEX(安値!$E39:$CZ39,1,$BF39+1))</f>
        <v>1423.5</v>
      </c>
      <c r="BI39" s="500">
        <f>IF($BF39="","",MAX(INDEX(高値!$E39:$CZ39,1,$BE39+1):INDEX(高値!$E39:$CZ39,1,$BF39+1)))</f>
        <v>1518</v>
      </c>
      <c r="BJ39" s="500">
        <f>IF($BF39="","",AVERAGE(INDEX(終値!$E39:$CZ39,1,$BF39+1):INDEX(終値!$E39:$CZ39,1,$BF39+20))-2*STDEVP(INDEX(終値!$E39:$CZ39,1,$BF39+1):INDEX(終値!$E39:$CZ39,1,$BF39+20)))</f>
        <v>1290.158048314928</v>
      </c>
      <c r="BK39" s="500">
        <f>IF($BE39="","",AVERAGE(INDEX(終値!$E39:$CZ39,1,$BE39+1):INDEX(終値!$E39:$CZ39,1,$BE39+20))-2*STDEVP(INDEX(終値!$E39:$CZ39,1,$BE39+1):INDEX(終値!$E39:$CZ39,1,$BE39+20)))</f>
        <v>1337.6710152174433</v>
      </c>
      <c r="BL39" s="500">
        <f t="shared" si="3"/>
        <v>3</v>
      </c>
      <c r="BM39" s="500">
        <f t="shared" si="4"/>
        <v>6</v>
      </c>
      <c r="BN39" s="500">
        <f t="shared" si="5"/>
        <v>12</v>
      </c>
      <c r="BO39" s="500">
        <f>IF($BM39="","",INDEX(高値!$E39:$CZ39,1,$BM39+1))</f>
        <v>1518</v>
      </c>
      <c r="BP39" s="500">
        <f>IF($BN39="","",INDEX(高値!$E39:$CZ39,1,$BN39+1))</f>
        <v>1444</v>
      </c>
      <c r="BQ39" s="500">
        <f>IF($BN39="","",MIN(INDEX(安値!$E39:$CZ39,1,$BM39+1):INDEX(安値!$E39:$CZ39,1,$BN39+1)))</f>
        <v>1400</v>
      </c>
      <c r="BR39" s="500">
        <f>IF($BN39="","",AVERAGE(INDEX(終値!$E39:$CZ39,1,$BN39+1):INDEX(終値!$E39:$CZ39,1,$BN39+20))+2*STDEVP(INDEX(終値!$E39:$CZ39,1,$BN39+1):INDEX(終値!$E39:$CZ39,1,$BN39+20)))</f>
        <v>1444.061943790065</v>
      </c>
      <c r="BS39" s="500">
        <f>IF($BM39="","",AVERAGE(INDEX(終値!$E39:$CZ39,1,$BM39+1):INDEX(終値!$E39:$CZ39,1,$BM39+20))+2*STDEVP(INDEX(終値!$E39:$CZ39,1,$BM39+1):INDEX(終値!$E39:$CZ39,1,$BM39+20)))</f>
        <v>1502.5626378385937</v>
      </c>
      <c r="BT39" s="497" t="str">
        <f>IFERROR(IF(AND($BD39&gt;=2,ABS($BG39-$BH39)/$BH39&lt;=BB設定!$B$12,$BI39&gt;=MAX($BH39,$BG39)*(1+BB設定!$B$13),終値!E39&gt;$BG39),IF(OR(終値!E39&gt;=$BI39,AND($BH39&lt;$BJ39,$BG39&gt;=$BK39)),"二番底W▲","二番底W形成"),IF(AND($BL39&gt;=2,ABS($BO39-$BP39)/$BP39&lt;=BB設定!$B$12,$BQ39&lt;=MIN($BP39,$BO39)*(1-BB設定!$B$13),終値!E39&lt;$BO39),IF(OR(終値!E39&lt;=$BQ39,AND($BP39&gt;$BR39,$BO39&lt;=$BS39)),"二番天井M▼","二番天井M形成"),"－")),"－")</f>
        <v>二番底W形成</v>
      </c>
    </row>
    <row r="40" spans="2:72">
      <c r="B40" s="500" t="str">
        <f>IF(終値!A40="","",IF(AND(安値!G40&lt;安値!F40,安値!G40&lt;安値!E40,安値!G40&lt;安値!H40,安値!G40&lt;安値!I40),2,""))</f>
        <v/>
      </c>
      <c r="C40" s="500">
        <f>IF(終値!A40="","",IF(AND(安値!H40&lt;安値!G40,安値!H40&lt;安値!F40,安値!H40&lt;安値!I40,安値!H40&lt;安値!J40),3,""))</f>
        <v>3</v>
      </c>
      <c r="D40" s="500" t="str">
        <f>IF(終値!A40="","",IF(AND(安値!I40&lt;安値!H40,安値!I40&lt;安値!G40,安値!I40&lt;安値!J40,安値!I40&lt;安値!K40),4,""))</f>
        <v/>
      </c>
      <c r="E40" s="500" t="str">
        <f>IF(終値!A40="","",IF(AND(安値!J40&lt;安値!I40,安値!J40&lt;安値!H40,安値!J40&lt;安値!K40,安値!J40&lt;安値!L40),5,""))</f>
        <v/>
      </c>
      <c r="F40" s="500" t="str">
        <f>IF(終値!A40="","",IF(AND(安値!K40&lt;安値!J40,安値!K40&lt;安値!I40,安値!K40&lt;安値!L40,安値!K40&lt;安値!M40),6,""))</f>
        <v/>
      </c>
      <c r="G40" s="500" t="str">
        <f>IF(終値!A40="","",IF(AND(安値!L40&lt;安値!K40,安値!L40&lt;安値!J40,安値!L40&lt;安値!M40,安値!L40&lt;安値!N40),7,""))</f>
        <v/>
      </c>
      <c r="H40" s="500" t="str">
        <f>IF(終値!A40="","",IF(AND(安値!M40&lt;安値!L40,安値!M40&lt;安値!K40,安値!M40&lt;安値!N40,安値!M40&lt;安値!O40),8,""))</f>
        <v/>
      </c>
      <c r="I40" s="500" t="str">
        <f>IF(終値!A40="","",IF(AND(安値!N40&lt;安値!M40,安値!N40&lt;安値!L40,安値!N40&lt;安値!O40,安値!N40&lt;安値!P40),9,""))</f>
        <v/>
      </c>
      <c r="J40" s="500" t="str">
        <f>IF(終値!A40="","",IF(AND(安値!O40&lt;安値!N40,安値!O40&lt;安値!M40,安値!O40&lt;安値!P40,安値!O40&lt;安値!Q40),10,""))</f>
        <v/>
      </c>
      <c r="K40" s="500" t="str">
        <f>IF(終値!A40="","",IF(AND(安値!P40&lt;安値!O40,安値!P40&lt;安値!N40,安値!P40&lt;安値!Q40,安値!P40&lt;安値!R40),11,""))</f>
        <v/>
      </c>
      <c r="L40" s="500" t="str">
        <f>IF(終値!A40="","",IF(AND(安値!Q40&lt;安値!P40,安値!Q40&lt;安値!O40,安値!Q40&lt;安値!R40,安値!Q40&lt;安値!S40),12,""))</f>
        <v/>
      </c>
      <c r="M40" s="500">
        <f>IF(終値!A40="","",IF(AND(安値!R40&lt;安値!Q40,安値!R40&lt;安値!P40,安値!R40&lt;安値!S40,安値!R40&lt;安値!T40),13,""))</f>
        <v>13</v>
      </c>
      <c r="N40" s="500" t="str">
        <f>IF(終値!A40="","",IF(AND(安値!S40&lt;安値!R40,安値!S40&lt;安値!Q40,安値!S40&lt;安値!T40,安値!S40&lt;安値!U40),14,""))</f>
        <v/>
      </c>
      <c r="O40" s="500" t="str">
        <f>IF(終値!A40="","",IF(AND(安値!T40&lt;安値!S40,安値!T40&lt;安値!R40,安値!T40&lt;安値!U40,安値!T40&lt;安値!V40),15,""))</f>
        <v/>
      </c>
      <c r="P40" s="500" t="str">
        <f>IF(終値!A40="","",IF(AND(安値!U40&lt;安値!T40,安値!U40&lt;安値!S40,安値!U40&lt;安値!V40,安値!U40&lt;安値!W40),16,""))</f>
        <v/>
      </c>
      <c r="Q40" s="500" t="str">
        <f>IF(終値!A40="","",IF(AND(安値!V40&lt;安値!U40,安値!V40&lt;安値!T40,安値!V40&lt;安値!W40,安値!V40&lt;安値!X40),17,""))</f>
        <v/>
      </c>
      <c r="R40" s="500" t="str">
        <f>IF(終値!A40="","",IF(AND(安値!W40&lt;安値!V40,安値!W40&lt;安値!U40,安値!W40&lt;安値!X40,安値!W40&lt;安値!Y40),18,""))</f>
        <v/>
      </c>
      <c r="S40" s="500">
        <f>IF(終値!A40="","",IF(AND(安値!X40&lt;安値!W40,安値!X40&lt;安値!V40,安値!X40&lt;安値!Y40,安値!X40&lt;安値!Z40),19,""))</f>
        <v>19</v>
      </c>
      <c r="T40" s="500" t="str">
        <f>IF(終値!A40="","",IF(AND(安値!Y40&lt;安値!X40,安値!Y40&lt;安値!W40,安値!Y40&lt;安値!Z40,安値!Y40&lt;安値!AA40),20,""))</f>
        <v/>
      </c>
      <c r="U40" s="500" t="str">
        <f>IF(終値!A40="","",IF(AND(安値!Z40&lt;安値!Y40,安値!Z40&lt;安値!X40,安値!Z40&lt;安値!AA40,安値!Z40&lt;安値!AB40),21,""))</f>
        <v/>
      </c>
      <c r="V40" s="500" t="str">
        <f>IF(終値!A40="","",IF(AND(安値!AA40&lt;安値!Z40,安値!AA40&lt;安値!Y40,安値!AA40&lt;安値!AB40,安値!AA40&lt;安値!AC40),22,""))</f>
        <v/>
      </c>
      <c r="W40" s="500" t="str">
        <f>IF(終値!A40="","",IF(AND(安値!AB40&lt;安値!AA40,安値!AB40&lt;安値!Z40,安値!AB40&lt;安値!AC40,安値!AB40&lt;安値!AD40),23,""))</f>
        <v/>
      </c>
      <c r="X40" s="500" t="str">
        <f>IF(終値!A40="","",IF(AND(安値!AC40&lt;安値!AB40,安値!AC40&lt;安値!AA40,安値!AC40&lt;安値!AD40,安値!AC40&lt;安値!AE40),24,""))</f>
        <v/>
      </c>
      <c r="Y40" s="500" t="str">
        <f>IF(終値!A40="","",IF(AND(安値!AD40&lt;安値!AC40,安値!AD40&lt;安値!AB40,安値!AD40&lt;安値!AE40,安値!AD40&lt;安値!AF40),25,""))</f>
        <v/>
      </c>
      <c r="Z40" s="500" t="str">
        <f>IF(終値!A40="","",IF(AND(安値!AE40&lt;安値!AD40,安値!AE40&lt;安値!AC40,安値!AE40&lt;安値!AF40,安値!AE40&lt;安値!AG40),26,""))</f>
        <v/>
      </c>
      <c r="AA40" s="500">
        <f>IF(終値!A40="","",IF(AND(安値!AF40&lt;安値!AE40,安値!AF40&lt;安値!AD40,安値!AF40&lt;安値!AG40,安値!AF40&lt;安値!AH40),27,""))</f>
        <v>27</v>
      </c>
      <c r="AB40" s="500" t="str">
        <f>IF(終値!A40="","",IF(AND(安値!AG40&lt;安値!AF40,安値!AG40&lt;安値!AE40,安値!AG40&lt;安値!AH40,安値!AG40&lt;安値!AI40),28,""))</f>
        <v/>
      </c>
      <c r="AC40" s="500" t="str">
        <f>IF(終値!A40="","",IF(AND(高値!G40&gt;高値!F40,高値!G40&gt;高値!E40,高値!G40&gt;高値!H40,高値!G40&gt;高値!I40),2,""))</f>
        <v/>
      </c>
      <c r="AD40" s="500" t="str">
        <f>IF(終値!A40="","",IF(AND(高値!H40&gt;高値!G40,高値!H40&gt;高値!F40,高値!H40&gt;高値!I40,高値!H40&gt;高値!J40),3,""))</f>
        <v/>
      </c>
      <c r="AE40" s="500" t="str">
        <f>IF(終値!A40="","",IF(AND(高値!I40&gt;高値!H40,高値!I40&gt;高値!G40,高値!I40&gt;高値!J40,高値!I40&gt;高値!K40),4,""))</f>
        <v/>
      </c>
      <c r="AF40" s="500" t="str">
        <f>IF(終値!A40="","",IF(AND(高値!J40&gt;高値!I40,高値!J40&gt;高値!H40,高値!J40&gt;高値!K40,高値!J40&gt;高値!L40),5,""))</f>
        <v/>
      </c>
      <c r="AG40" s="500" t="str">
        <f>IF(終値!A40="","",IF(AND(高値!K40&gt;高値!J40,高値!K40&gt;高値!I40,高値!K40&gt;高値!L40,高値!K40&gt;高値!M40),6,""))</f>
        <v/>
      </c>
      <c r="AH40" s="500" t="str">
        <f>IF(終値!A40="","",IF(AND(高値!L40&gt;高値!K40,高値!L40&gt;高値!J40,高値!L40&gt;高値!M40,高値!L40&gt;高値!N40),7,""))</f>
        <v/>
      </c>
      <c r="AI40" s="500" t="str">
        <f>IF(終値!A40="","",IF(AND(高値!M40&gt;高値!L40,高値!M40&gt;高値!K40,高値!M40&gt;高値!N40,高値!M40&gt;高値!O40),8,""))</f>
        <v/>
      </c>
      <c r="AJ40" s="500" t="str">
        <f>IF(終値!A40="","",IF(AND(高値!N40&gt;高値!M40,高値!N40&gt;高値!L40,高値!N40&gt;高値!O40,高値!N40&gt;高値!P40),9,""))</f>
        <v/>
      </c>
      <c r="AK40" s="500" t="str">
        <f>IF(終値!A40="","",IF(AND(高値!O40&gt;高値!N40,高値!O40&gt;高値!M40,高値!O40&gt;高値!P40,高値!O40&gt;高値!Q40),10,""))</f>
        <v/>
      </c>
      <c r="AL40" s="500" t="str">
        <f>IF(終値!A40="","",IF(AND(高値!P40&gt;高値!O40,高値!P40&gt;高値!N40,高値!P40&gt;高値!Q40,高値!P40&gt;高値!R40),11,""))</f>
        <v/>
      </c>
      <c r="AM40" s="500" t="str">
        <f>IF(終値!A40="","",IF(AND(高値!Q40&gt;高値!P40,高値!Q40&gt;高値!O40,高値!Q40&gt;高値!R40,高値!Q40&gt;高値!S40),12,""))</f>
        <v/>
      </c>
      <c r="AN40" s="500" t="str">
        <f>IF(終値!A40="","",IF(AND(高値!R40&gt;高値!Q40,高値!R40&gt;高値!P40,高値!R40&gt;高値!S40,高値!R40&gt;高値!T40),13,""))</f>
        <v/>
      </c>
      <c r="AO40" s="500">
        <f>IF(終値!A40="","",IF(AND(高値!S40&gt;高値!R40,高値!S40&gt;高値!Q40,高値!S40&gt;高値!T40,高値!S40&gt;高値!U40),14,""))</f>
        <v>14</v>
      </c>
      <c r="AP40" s="500" t="str">
        <f>IF(終値!A40="","",IF(AND(高値!T40&gt;高値!S40,高値!T40&gt;高値!R40,高値!T40&gt;高値!U40,高値!T40&gt;高値!V40),15,""))</f>
        <v/>
      </c>
      <c r="AQ40" s="500" t="str">
        <f>IF(終値!A40="","",IF(AND(高値!U40&gt;高値!T40,高値!U40&gt;高値!S40,高値!U40&gt;高値!V40,高値!U40&gt;高値!W40),16,""))</f>
        <v/>
      </c>
      <c r="AR40" s="500" t="str">
        <f>IF(終値!A40="","",IF(AND(高値!V40&gt;高値!U40,高値!V40&gt;高値!T40,高値!V40&gt;高値!W40,高値!V40&gt;高値!X40),17,""))</f>
        <v/>
      </c>
      <c r="AS40" s="500" t="str">
        <f>IF(終値!A40="","",IF(AND(高値!W40&gt;高値!V40,高値!W40&gt;高値!U40,高値!W40&gt;高値!X40,高値!W40&gt;高値!Y40),18,""))</f>
        <v/>
      </c>
      <c r="AT40" s="500" t="str">
        <f>IF(終値!A40="","",IF(AND(高値!X40&gt;高値!W40,高値!X40&gt;高値!V40,高値!X40&gt;高値!Y40,高値!X40&gt;高値!Z40),19,""))</f>
        <v/>
      </c>
      <c r="AU40" s="500" t="str">
        <f>IF(終値!A40="","",IF(AND(高値!Y40&gt;高値!X40,高値!Y40&gt;高値!W40,高値!Y40&gt;高値!Z40,高値!Y40&gt;高値!AA40),20,""))</f>
        <v/>
      </c>
      <c r="AV40" s="500" t="str">
        <f>IF(終値!A40="","",IF(AND(高値!Z40&gt;高値!Y40,高値!Z40&gt;高値!X40,高値!Z40&gt;高値!AA40,高値!Z40&gt;高値!AB40),21,""))</f>
        <v/>
      </c>
      <c r="AW40" s="500" t="str">
        <f>IF(終値!A40="","",IF(AND(高値!AA40&gt;高値!Z40,高値!AA40&gt;高値!Y40,高値!AA40&gt;高値!AB40,高値!AA40&gt;高値!AC40),22,""))</f>
        <v/>
      </c>
      <c r="AX40" s="500" t="str">
        <f>IF(終値!A40="","",IF(AND(高値!AB40&gt;高値!AA40,高値!AB40&gt;高値!Z40,高値!AB40&gt;高値!AC40,高値!AB40&gt;高値!AD40),23,""))</f>
        <v/>
      </c>
      <c r="AY40" s="500" t="str">
        <f>IF(終値!A40="","",IF(AND(高値!AC40&gt;高値!AB40,高値!AC40&gt;高値!AA40,高値!AC40&gt;高値!AD40,高値!AC40&gt;高値!AE40),24,""))</f>
        <v/>
      </c>
      <c r="AZ40" s="500" t="str">
        <f>IF(終値!A40="","",IF(AND(高値!AD40&gt;高値!AC40,高値!AD40&gt;高値!AB40,高値!AD40&gt;高値!AE40,高値!AD40&gt;高値!AF40),25,""))</f>
        <v/>
      </c>
      <c r="BA40" s="500" t="str">
        <f>IF(終値!A40="","",IF(AND(高値!AE40&gt;高値!AD40,高値!AE40&gt;高値!AC40,高値!AE40&gt;高値!AF40,高値!AE40&gt;高値!AG40),26,""))</f>
        <v/>
      </c>
      <c r="BB40" s="500" t="str">
        <f>IF(終値!A40="","",IF(AND(高値!AF40&gt;高値!AE40,高値!AF40&gt;高値!AD40,高値!AF40&gt;高値!AG40,高値!AF40&gt;高値!AH40),27,""))</f>
        <v/>
      </c>
      <c r="BC40" s="500">
        <f>IF(終値!A40="","",IF(AND(高値!AG40&gt;高値!AF40,高値!AG40&gt;高値!AE40,高値!AG40&gt;高値!AH40,高値!AG40&gt;高値!AI40),28,""))</f>
        <v>28</v>
      </c>
      <c r="BD40" s="500">
        <f t="shared" si="0"/>
        <v>4</v>
      </c>
      <c r="BE40" s="500">
        <f t="shared" si="1"/>
        <v>3</v>
      </c>
      <c r="BF40" s="500">
        <f t="shared" si="2"/>
        <v>13</v>
      </c>
      <c r="BG40" s="500">
        <f>IF($BE40="","",INDEX(安値!$E40:$CZ40,1,$BE40+1))</f>
        <v>1455.5</v>
      </c>
      <c r="BH40" s="500">
        <f>IF($BF40="","",INDEX(安値!$E40:$CZ40,1,$BF40+1))</f>
        <v>1496.5</v>
      </c>
      <c r="BI40" s="500">
        <f>IF($BF40="","",MAX(INDEX(高値!$E40:$CZ40,1,$BE40+1):INDEX(高値!$E40:$CZ40,1,$BF40+1)))</f>
        <v>1624.5</v>
      </c>
      <c r="BJ40" s="500">
        <f>IF($BF40="","",AVERAGE(INDEX(終値!$E40:$CZ40,1,$BF40+1):INDEX(終値!$E40:$CZ40,1,$BF40+20))-2*STDEVP(INDEX(終値!$E40:$CZ40,1,$BF40+1):INDEX(終値!$E40:$CZ40,1,$BF40+20)))</f>
        <v>1352.3061502033634</v>
      </c>
      <c r="BK40" s="500">
        <f>IF($BE40="","",AVERAGE(INDEX(終値!$E40:$CZ40,1,$BE40+1):INDEX(終値!$E40:$CZ40,1,$BE40+20))-2*STDEVP(INDEX(終値!$E40:$CZ40,1,$BE40+1):INDEX(終値!$E40:$CZ40,1,$BE40+20)))</f>
        <v>1468.8074014394424</v>
      </c>
      <c r="BL40" s="500">
        <f t="shared" si="3"/>
        <v>2</v>
      </c>
      <c r="BM40" s="500">
        <f t="shared" si="4"/>
        <v>14</v>
      </c>
      <c r="BN40" s="500">
        <f t="shared" si="5"/>
        <v>28</v>
      </c>
      <c r="BO40" s="500">
        <f>IF($BM40="","",INDEX(高値!$E40:$CZ40,1,$BM40+1))</f>
        <v>1636</v>
      </c>
      <c r="BP40" s="500">
        <f>IF($BN40="","",INDEX(高値!$E40:$CZ40,1,$BN40+1))</f>
        <v>1464.5</v>
      </c>
      <c r="BQ40" s="500">
        <f>IF($BN40="","",MIN(INDEX(安値!$E40:$CZ40,1,$BM40+1):INDEX(安値!$E40:$CZ40,1,$BN40+1)))</f>
        <v>1396</v>
      </c>
      <c r="BR40" s="500">
        <f>IF($BN40="","",AVERAGE(INDEX(終値!$E40:$CZ40,1,$BN40+1):INDEX(終値!$E40:$CZ40,1,$BN40+20))+2*STDEVP(INDEX(終値!$E40:$CZ40,1,$BN40+1):INDEX(終値!$E40:$CZ40,1,$BN40+20)))</f>
        <v>1466.6226880787544</v>
      </c>
      <c r="BS40" s="500">
        <f>IF($BM40="","",AVERAGE(INDEX(終値!$E40:$CZ40,1,$BM40+1):INDEX(終値!$E40:$CZ40,1,$BM40+20))+2*STDEVP(INDEX(終値!$E40:$CZ40,1,$BM40+1):INDEX(終値!$E40:$CZ40,1,$BM40+20)))</f>
        <v>1622.2152286414073</v>
      </c>
      <c r="BT40" s="497" t="str">
        <f>IFERROR(IF(AND($BD40&gt;=2,ABS($BG40-$BH40)/$BH40&lt;=BB設定!$B$12,$BI40&gt;=MAX($BH40,$BG40)*(1+BB設定!$B$13),終値!E40&gt;$BG40),IF(OR(終値!E40&gt;=$BI40,AND($BH40&lt;$BJ40,$BG40&gt;=$BK40)),"二番底W▲","二番底W形成"),IF(AND($BL40&gt;=2,ABS($BO40-$BP40)/$BP40&lt;=BB設定!$B$12,$BQ40&lt;=MIN($BP40,$BO40)*(1-BB設定!$B$13),終値!E40&lt;$BO40),IF(OR(終値!E40&lt;=$BQ40,AND($BP40&gt;$BR40,$BO40&lt;=$BS40)),"二番天井M▼","二番天井M形成"),"－")),"－")</f>
        <v>二番底W形成</v>
      </c>
    </row>
    <row r="41" spans="2:72">
      <c r="B41" s="500" t="str">
        <f>IF(終値!A41="","",IF(AND(安値!G41&lt;安値!F41,安値!G41&lt;安値!E41,安値!G41&lt;安値!H41,安値!G41&lt;安値!I41),2,""))</f>
        <v/>
      </c>
      <c r="C41" s="500" t="str">
        <f>IF(終値!A41="","",IF(AND(安値!H41&lt;安値!G41,安値!H41&lt;安値!F41,安値!H41&lt;安値!I41,安値!H41&lt;安値!J41),3,""))</f>
        <v/>
      </c>
      <c r="D41" s="500" t="str">
        <f>IF(終値!A41="","",IF(AND(安値!I41&lt;安値!H41,安値!I41&lt;安値!G41,安値!I41&lt;安値!J41,安値!I41&lt;安値!K41),4,""))</f>
        <v/>
      </c>
      <c r="E41" s="500" t="str">
        <f>IF(終値!A41="","",IF(AND(安値!J41&lt;安値!I41,安値!J41&lt;安値!H41,安値!J41&lt;安値!K41,安値!J41&lt;安値!L41),5,""))</f>
        <v/>
      </c>
      <c r="F41" s="500" t="str">
        <f>IF(終値!A41="","",IF(AND(安値!K41&lt;安値!J41,安値!K41&lt;安値!I41,安値!K41&lt;安値!L41,安値!K41&lt;安値!M41),6,""))</f>
        <v/>
      </c>
      <c r="G41" s="500" t="str">
        <f>IF(終値!A41="","",IF(AND(安値!L41&lt;安値!K41,安値!L41&lt;安値!J41,安値!L41&lt;安値!M41,安値!L41&lt;安値!N41),7,""))</f>
        <v/>
      </c>
      <c r="H41" s="500" t="str">
        <f>IF(終値!A41="","",IF(AND(安値!M41&lt;安値!L41,安値!M41&lt;安値!K41,安値!M41&lt;安値!N41,安値!M41&lt;安値!O41),8,""))</f>
        <v/>
      </c>
      <c r="I41" s="500" t="str">
        <f>IF(終値!A41="","",IF(AND(安値!N41&lt;安値!M41,安値!N41&lt;安値!L41,安値!N41&lt;安値!O41,安値!N41&lt;安値!P41),9,""))</f>
        <v/>
      </c>
      <c r="J41" s="500" t="str">
        <f>IF(終値!A41="","",IF(AND(安値!O41&lt;安値!N41,安値!O41&lt;安値!M41,安値!O41&lt;安値!P41,安値!O41&lt;安値!Q41),10,""))</f>
        <v/>
      </c>
      <c r="K41" s="500" t="str">
        <f>IF(終値!A41="","",IF(AND(安値!P41&lt;安値!O41,安値!P41&lt;安値!N41,安値!P41&lt;安値!Q41,安値!P41&lt;安値!R41),11,""))</f>
        <v/>
      </c>
      <c r="L41" s="500" t="str">
        <f>IF(終値!A41="","",IF(AND(安値!Q41&lt;安値!P41,安値!Q41&lt;安値!O41,安値!Q41&lt;安値!R41,安値!Q41&lt;安値!S41),12,""))</f>
        <v/>
      </c>
      <c r="M41" s="500" t="str">
        <f>IF(終値!A41="","",IF(AND(安値!R41&lt;安値!Q41,安値!R41&lt;安値!P41,安値!R41&lt;安値!S41,安値!R41&lt;安値!T41),13,""))</f>
        <v/>
      </c>
      <c r="N41" s="500" t="str">
        <f>IF(終値!A41="","",IF(AND(安値!S41&lt;安値!R41,安値!S41&lt;安値!Q41,安値!S41&lt;安値!T41,安値!S41&lt;安値!U41),14,""))</f>
        <v/>
      </c>
      <c r="O41" s="500" t="str">
        <f>IF(終値!A41="","",IF(AND(安値!T41&lt;安値!S41,安値!T41&lt;安値!R41,安値!T41&lt;安値!U41,安値!T41&lt;安値!V41),15,""))</f>
        <v/>
      </c>
      <c r="P41" s="500">
        <f>IF(終値!A41="","",IF(AND(安値!U41&lt;安値!T41,安値!U41&lt;安値!S41,安値!U41&lt;安値!V41,安値!U41&lt;安値!W41),16,""))</f>
        <v>16</v>
      </c>
      <c r="Q41" s="500" t="str">
        <f>IF(終値!A41="","",IF(AND(安値!V41&lt;安値!U41,安値!V41&lt;安値!T41,安値!V41&lt;安値!W41,安値!V41&lt;安値!X41),17,""))</f>
        <v/>
      </c>
      <c r="R41" s="500" t="str">
        <f>IF(終値!A41="","",IF(AND(安値!W41&lt;安値!V41,安値!W41&lt;安値!U41,安値!W41&lt;安値!X41,安値!W41&lt;安値!Y41),18,""))</f>
        <v/>
      </c>
      <c r="S41" s="500" t="str">
        <f>IF(終値!A41="","",IF(AND(安値!X41&lt;安値!W41,安値!X41&lt;安値!V41,安値!X41&lt;安値!Y41,安値!X41&lt;安値!Z41),19,""))</f>
        <v/>
      </c>
      <c r="T41" s="500" t="str">
        <f>IF(終値!A41="","",IF(AND(安値!Y41&lt;安値!X41,安値!Y41&lt;安値!W41,安値!Y41&lt;安値!Z41,安値!Y41&lt;安値!AA41),20,""))</f>
        <v/>
      </c>
      <c r="U41" s="500" t="str">
        <f>IF(終値!A41="","",IF(AND(安値!Z41&lt;安値!Y41,安値!Z41&lt;安値!X41,安値!Z41&lt;安値!AA41,安値!Z41&lt;安値!AB41),21,""))</f>
        <v/>
      </c>
      <c r="V41" s="500" t="str">
        <f>IF(終値!A41="","",IF(AND(安値!AA41&lt;安値!Z41,安値!AA41&lt;安値!Y41,安値!AA41&lt;安値!AB41,安値!AA41&lt;安値!AC41),22,""))</f>
        <v/>
      </c>
      <c r="W41" s="500" t="str">
        <f>IF(終値!A41="","",IF(AND(安値!AB41&lt;安値!AA41,安値!AB41&lt;安値!Z41,安値!AB41&lt;安値!AC41,安値!AB41&lt;安値!AD41),23,""))</f>
        <v/>
      </c>
      <c r="X41" s="500" t="str">
        <f>IF(終値!A41="","",IF(AND(安値!AC41&lt;安値!AB41,安値!AC41&lt;安値!AA41,安値!AC41&lt;安値!AD41,安値!AC41&lt;安値!AE41),24,""))</f>
        <v/>
      </c>
      <c r="Y41" s="500">
        <f>IF(終値!A41="","",IF(AND(安値!AD41&lt;安値!AC41,安値!AD41&lt;安値!AB41,安値!AD41&lt;安値!AE41,安値!AD41&lt;安値!AF41),25,""))</f>
        <v>25</v>
      </c>
      <c r="Z41" s="500" t="str">
        <f>IF(終値!A41="","",IF(AND(安値!AE41&lt;安値!AD41,安値!AE41&lt;安値!AC41,安値!AE41&lt;安値!AF41,安値!AE41&lt;安値!AG41),26,""))</f>
        <v/>
      </c>
      <c r="AA41" s="500" t="str">
        <f>IF(終値!A41="","",IF(AND(安値!AF41&lt;安値!AE41,安値!AF41&lt;安値!AD41,安値!AF41&lt;安値!AG41,安値!AF41&lt;安値!AH41),27,""))</f>
        <v/>
      </c>
      <c r="AB41" s="500" t="str">
        <f>IF(終値!A41="","",IF(AND(安値!AG41&lt;安値!AF41,安値!AG41&lt;安値!AE41,安値!AG41&lt;安値!AH41,安値!AG41&lt;安値!AI41),28,""))</f>
        <v/>
      </c>
      <c r="AC41" s="500" t="str">
        <f>IF(終値!A41="","",IF(AND(高値!G41&gt;高値!F41,高値!G41&gt;高値!E41,高値!G41&gt;高値!H41,高値!G41&gt;高値!I41),2,""))</f>
        <v/>
      </c>
      <c r="AD41" s="500" t="str">
        <f>IF(終値!A41="","",IF(AND(高値!H41&gt;高値!G41,高値!H41&gt;高値!F41,高値!H41&gt;高値!I41,高値!H41&gt;高値!J41),3,""))</f>
        <v/>
      </c>
      <c r="AE41" s="500" t="str">
        <f>IF(終値!A41="","",IF(AND(高値!I41&gt;高値!H41,高値!I41&gt;高値!G41,高値!I41&gt;高値!J41,高値!I41&gt;高値!K41),4,""))</f>
        <v/>
      </c>
      <c r="AF41" s="500" t="str">
        <f>IF(終値!A41="","",IF(AND(高値!J41&gt;高値!I41,高値!J41&gt;高値!H41,高値!J41&gt;高値!K41,高値!J41&gt;高値!L41),5,""))</f>
        <v/>
      </c>
      <c r="AG41" s="500">
        <f>IF(終値!A41="","",IF(AND(高値!K41&gt;高値!J41,高値!K41&gt;高値!I41,高値!K41&gt;高値!L41,高値!K41&gt;高値!M41),6,""))</f>
        <v>6</v>
      </c>
      <c r="AH41" s="500" t="str">
        <f>IF(終値!A41="","",IF(AND(高値!L41&gt;高値!K41,高値!L41&gt;高値!J41,高値!L41&gt;高値!M41,高値!L41&gt;高値!N41),7,""))</f>
        <v/>
      </c>
      <c r="AI41" s="500" t="str">
        <f>IF(終値!A41="","",IF(AND(高値!M41&gt;高値!L41,高値!M41&gt;高値!K41,高値!M41&gt;高値!N41,高値!M41&gt;高値!O41),8,""))</f>
        <v/>
      </c>
      <c r="AJ41" s="500" t="str">
        <f>IF(終値!A41="","",IF(AND(高値!N41&gt;高値!M41,高値!N41&gt;高値!L41,高値!N41&gt;高値!O41,高値!N41&gt;高値!P41),9,""))</f>
        <v/>
      </c>
      <c r="AK41" s="500" t="str">
        <f>IF(終値!A41="","",IF(AND(高値!O41&gt;高値!N41,高値!O41&gt;高値!M41,高値!O41&gt;高値!P41,高値!O41&gt;高値!Q41),10,""))</f>
        <v/>
      </c>
      <c r="AL41" s="500" t="str">
        <f>IF(終値!A41="","",IF(AND(高値!P41&gt;高値!O41,高値!P41&gt;高値!N41,高値!P41&gt;高値!Q41,高値!P41&gt;高値!R41),11,""))</f>
        <v/>
      </c>
      <c r="AM41" s="500" t="str">
        <f>IF(終値!A41="","",IF(AND(高値!Q41&gt;高値!P41,高値!Q41&gt;高値!O41,高値!Q41&gt;高値!R41,高値!Q41&gt;高値!S41),12,""))</f>
        <v/>
      </c>
      <c r="AN41" s="500" t="str">
        <f>IF(終値!A41="","",IF(AND(高値!R41&gt;高値!Q41,高値!R41&gt;高値!P41,高値!R41&gt;高値!S41,高値!R41&gt;高値!T41),13,""))</f>
        <v/>
      </c>
      <c r="AO41" s="500" t="str">
        <f>IF(終値!A41="","",IF(AND(高値!S41&gt;高値!R41,高値!S41&gt;高値!Q41,高値!S41&gt;高値!T41,高値!S41&gt;高値!U41),14,""))</f>
        <v/>
      </c>
      <c r="AP41" s="500" t="str">
        <f>IF(終値!A41="","",IF(AND(高値!T41&gt;高値!S41,高値!T41&gt;高値!R41,高値!T41&gt;高値!U41,高値!T41&gt;高値!V41),15,""))</f>
        <v/>
      </c>
      <c r="AQ41" s="500" t="str">
        <f>IF(終値!A41="","",IF(AND(高値!U41&gt;高値!T41,高値!U41&gt;高値!S41,高値!U41&gt;高値!V41,高値!U41&gt;高値!W41),16,""))</f>
        <v/>
      </c>
      <c r="AR41" s="500" t="str">
        <f>IF(終値!A41="","",IF(AND(高値!V41&gt;高値!U41,高値!V41&gt;高値!T41,高値!V41&gt;高値!W41,高値!V41&gt;高値!X41),17,""))</f>
        <v/>
      </c>
      <c r="AS41" s="500" t="str">
        <f>IF(終値!A41="","",IF(AND(高値!W41&gt;高値!V41,高値!W41&gt;高値!U41,高値!W41&gt;高値!X41,高値!W41&gt;高値!Y41),18,""))</f>
        <v/>
      </c>
      <c r="AT41" s="500" t="str">
        <f>IF(終値!A41="","",IF(AND(高値!X41&gt;高値!W41,高値!X41&gt;高値!V41,高値!X41&gt;高値!Y41,高値!X41&gt;高値!Z41),19,""))</f>
        <v/>
      </c>
      <c r="AU41" s="500">
        <f>IF(終値!A41="","",IF(AND(高値!Y41&gt;高値!X41,高値!Y41&gt;高値!W41,高値!Y41&gt;高値!Z41,高値!Y41&gt;高値!AA41),20,""))</f>
        <v>20</v>
      </c>
      <c r="AV41" s="500" t="str">
        <f>IF(終値!A41="","",IF(AND(高値!Z41&gt;高値!Y41,高値!Z41&gt;高値!X41,高値!Z41&gt;高値!AA41,高値!Z41&gt;高値!AB41),21,""))</f>
        <v/>
      </c>
      <c r="AW41" s="500" t="str">
        <f>IF(終値!A41="","",IF(AND(高値!AA41&gt;高値!Z41,高値!AA41&gt;高値!Y41,高値!AA41&gt;高値!AB41,高値!AA41&gt;高値!AC41),22,""))</f>
        <v/>
      </c>
      <c r="AX41" s="500">
        <f>IF(終値!A41="","",IF(AND(高値!AB41&gt;高値!AA41,高値!AB41&gt;高値!Z41,高値!AB41&gt;高値!AC41,高値!AB41&gt;高値!AD41),23,""))</f>
        <v>23</v>
      </c>
      <c r="AY41" s="500" t="str">
        <f>IF(終値!A41="","",IF(AND(高値!AC41&gt;高値!AB41,高値!AC41&gt;高値!AA41,高値!AC41&gt;高値!AD41,高値!AC41&gt;高値!AE41),24,""))</f>
        <v/>
      </c>
      <c r="AZ41" s="500" t="str">
        <f>IF(終値!A41="","",IF(AND(高値!AD41&gt;高値!AC41,高値!AD41&gt;高値!AB41,高値!AD41&gt;高値!AE41,高値!AD41&gt;高値!AF41),25,""))</f>
        <v/>
      </c>
      <c r="BA41" s="500" t="str">
        <f>IF(終値!A41="","",IF(AND(高値!AE41&gt;高値!AD41,高値!AE41&gt;高値!AC41,高値!AE41&gt;高値!AF41,高値!AE41&gt;高値!AG41),26,""))</f>
        <v/>
      </c>
      <c r="BB41" s="500" t="str">
        <f>IF(終値!A41="","",IF(AND(高値!AF41&gt;高値!AE41,高値!AF41&gt;高値!AD41,高値!AF41&gt;高値!AG41,高値!AF41&gt;高値!AH41),27,""))</f>
        <v/>
      </c>
      <c r="BC41" s="500" t="str">
        <f>IF(終値!A41="","",IF(AND(高値!AG41&gt;高値!AF41,高値!AG41&gt;高値!AE41,高値!AG41&gt;高値!AH41,高値!AG41&gt;高値!AI41),28,""))</f>
        <v/>
      </c>
      <c r="BD41" s="500">
        <f t="shared" si="0"/>
        <v>2</v>
      </c>
      <c r="BE41" s="500">
        <f t="shared" si="1"/>
        <v>16</v>
      </c>
      <c r="BF41" s="500">
        <f t="shared" si="2"/>
        <v>25</v>
      </c>
      <c r="BG41" s="500">
        <f>IF($BE41="","",INDEX(安値!$E41:$CZ41,1,$BE41+1))</f>
        <v>814.2</v>
      </c>
      <c r="BH41" s="500">
        <f>IF($BF41="","",INDEX(安値!$E41:$CZ41,1,$BF41+1))</f>
        <v>790.5</v>
      </c>
      <c r="BI41" s="500">
        <f>IF($BF41="","",MAX(INDEX(高値!$E41:$CZ41,1,$BE41+1):INDEX(高値!$E41:$CZ41,1,$BF41+1)))</f>
        <v>835</v>
      </c>
      <c r="BJ41" s="500">
        <f>IF($BF41="","",AVERAGE(INDEX(終値!$E41:$CZ41,1,$BF41+1):INDEX(終値!$E41:$CZ41,1,$BF41+20))-2*STDEVP(INDEX(終値!$E41:$CZ41,1,$BF41+1):INDEX(終値!$E41:$CZ41,1,$BF41+20)))</f>
        <v>771.57078665460199</v>
      </c>
      <c r="BK41" s="500">
        <f>IF($BE41="","",AVERAGE(INDEX(終値!$E41:$CZ41,1,$BE41+1):INDEX(終値!$E41:$CZ41,1,$BE41+20))-2*STDEVP(INDEX(終値!$E41:$CZ41,1,$BE41+1):INDEX(終値!$E41:$CZ41,1,$BE41+20)))</f>
        <v>773.73487935269623</v>
      </c>
      <c r="BL41" s="500">
        <f t="shared" si="3"/>
        <v>3</v>
      </c>
      <c r="BM41" s="500">
        <f t="shared" si="4"/>
        <v>6</v>
      </c>
      <c r="BN41" s="500">
        <f t="shared" si="5"/>
        <v>20</v>
      </c>
      <c r="BO41" s="500">
        <f>IF($BM41="","",INDEX(高値!$E41:$CZ41,1,$BM41+1))</f>
        <v>898.2</v>
      </c>
      <c r="BP41" s="500">
        <f>IF($BN41="","",INDEX(高値!$E41:$CZ41,1,$BN41+1))</f>
        <v>834.3</v>
      </c>
      <c r="BQ41" s="500">
        <f>IF($BN41="","",MIN(INDEX(安値!$E41:$CZ41,1,$BM41+1):INDEX(安値!$E41:$CZ41,1,$BN41+1)))</f>
        <v>814.2</v>
      </c>
      <c r="BR41" s="500">
        <f>IF($BN41="","",AVERAGE(INDEX(終値!$E41:$CZ41,1,$BN41+1):INDEX(終値!$E41:$CZ41,1,$BN41+20))+2*STDEVP(INDEX(終値!$E41:$CZ41,1,$BN41+1):INDEX(終値!$E41:$CZ41,1,$BN41+20)))</f>
        <v>831.88441364396317</v>
      </c>
      <c r="BS41" s="500">
        <f>IF($BM41="","",AVERAGE(INDEX(終値!$E41:$CZ41,1,$BM41+1):INDEX(終値!$E41:$CZ41,1,$BM41+20))+2*STDEVP(INDEX(終値!$E41:$CZ41,1,$BM41+1):INDEX(終値!$E41:$CZ41,1,$BM41+20)))</f>
        <v>893.3424783826174</v>
      </c>
      <c r="BT41" s="497" t="str">
        <f>IFERROR(IF(AND($BD41&gt;=2,ABS($BG41-$BH41)/$BH41&lt;=BB設定!$B$12,$BI41&gt;=MAX($BH41,$BG41)*(1+BB設定!$B$13),終値!E41&gt;$BG41),IF(OR(終値!E41&gt;=$BI41,AND($BH41&lt;$BJ41,$BG41&gt;=$BK41)),"二番底W▲","二番底W形成"),IF(AND($BL41&gt;=2,ABS($BO41-$BP41)/$BP41&lt;=BB設定!$B$12,$BQ41&lt;=MIN($BP41,$BO41)*(1-BB設定!$B$13),終値!E41&lt;$BO41),IF(OR(終値!E41&lt;=$BQ41,AND($BP41&gt;$BR41,$BO41&lt;=$BS41)),"二番天井M▼","二番天井M形成"),"－")),"－")</f>
        <v>－</v>
      </c>
    </row>
    <row r="42" spans="2:72">
      <c r="B42" s="500" t="str">
        <f>IF(終値!A42="","",IF(AND(安値!G42&lt;安値!F42,安値!G42&lt;安値!E42,安値!G42&lt;安値!H42,安値!G42&lt;安値!I42),2,""))</f>
        <v/>
      </c>
      <c r="C42" s="500" t="str">
        <f>IF(終値!A42="","",IF(AND(安値!H42&lt;安値!G42,安値!H42&lt;安値!F42,安値!H42&lt;安値!I42,安値!H42&lt;安値!J42),3,""))</f>
        <v/>
      </c>
      <c r="D42" s="500" t="str">
        <f>IF(終値!A42="","",IF(AND(安値!I42&lt;安値!H42,安値!I42&lt;安値!G42,安値!I42&lt;安値!J42,安値!I42&lt;安値!K42),4,""))</f>
        <v/>
      </c>
      <c r="E42" s="500" t="str">
        <f>IF(終値!A42="","",IF(AND(安値!J42&lt;安値!I42,安値!J42&lt;安値!H42,安値!J42&lt;安値!K42,安値!J42&lt;安値!L42),5,""))</f>
        <v/>
      </c>
      <c r="F42" s="500" t="str">
        <f>IF(終値!A42="","",IF(AND(安値!K42&lt;安値!J42,安値!K42&lt;安値!I42,安値!K42&lt;安値!L42,安値!K42&lt;安値!M42),6,""))</f>
        <v/>
      </c>
      <c r="G42" s="500" t="str">
        <f>IF(終値!A42="","",IF(AND(安値!L42&lt;安値!K42,安値!L42&lt;安値!J42,安値!L42&lt;安値!M42,安値!L42&lt;安値!N42),7,""))</f>
        <v/>
      </c>
      <c r="H42" s="500" t="str">
        <f>IF(終値!A42="","",IF(AND(安値!M42&lt;安値!L42,安値!M42&lt;安値!K42,安値!M42&lt;安値!N42,安値!M42&lt;安値!O42),8,""))</f>
        <v/>
      </c>
      <c r="I42" s="500">
        <f>IF(終値!A42="","",IF(AND(安値!N42&lt;安値!M42,安値!N42&lt;安値!L42,安値!N42&lt;安値!O42,安値!N42&lt;安値!P42),9,""))</f>
        <v>9</v>
      </c>
      <c r="J42" s="500" t="str">
        <f>IF(終値!A42="","",IF(AND(安値!O42&lt;安値!N42,安値!O42&lt;安値!M42,安値!O42&lt;安値!P42,安値!O42&lt;安値!Q42),10,""))</f>
        <v/>
      </c>
      <c r="K42" s="500" t="str">
        <f>IF(終値!A42="","",IF(AND(安値!P42&lt;安値!O42,安値!P42&lt;安値!N42,安値!P42&lt;安値!Q42,安値!P42&lt;安値!R42),11,""))</f>
        <v/>
      </c>
      <c r="L42" s="500" t="str">
        <f>IF(終値!A42="","",IF(AND(安値!Q42&lt;安値!P42,安値!Q42&lt;安値!O42,安値!Q42&lt;安値!R42,安値!Q42&lt;安値!S42),12,""))</f>
        <v/>
      </c>
      <c r="M42" s="500" t="str">
        <f>IF(終値!A42="","",IF(AND(安値!R42&lt;安値!Q42,安値!R42&lt;安値!P42,安値!R42&lt;安値!S42,安値!R42&lt;安値!T42),13,""))</f>
        <v/>
      </c>
      <c r="N42" s="500" t="str">
        <f>IF(終値!A42="","",IF(AND(安値!S42&lt;安値!R42,安値!S42&lt;安値!Q42,安値!S42&lt;安値!T42,安値!S42&lt;安値!U42),14,""))</f>
        <v/>
      </c>
      <c r="O42" s="500" t="str">
        <f>IF(終値!A42="","",IF(AND(安値!T42&lt;安値!S42,安値!T42&lt;安値!R42,安値!T42&lt;安値!U42,安値!T42&lt;安値!V42),15,""))</f>
        <v/>
      </c>
      <c r="P42" s="500" t="str">
        <f>IF(終値!A42="","",IF(AND(安値!U42&lt;安値!T42,安値!U42&lt;安値!S42,安値!U42&lt;安値!V42,安値!U42&lt;安値!W42),16,""))</f>
        <v/>
      </c>
      <c r="Q42" s="500">
        <f>IF(終値!A42="","",IF(AND(安値!V42&lt;安値!U42,安値!V42&lt;安値!T42,安値!V42&lt;安値!W42,安値!V42&lt;安値!X42),17,""))</f>
        <v>17</v>
      </c>
      <c r="R42" s="500" t="str">
        <f>IF(終値!A42="","",IF(AND(安値!W42&lt;安値!V42,安値!W42&lt;安値!U42,安値!W42&lt;安値!X42,安値!W42&lt;安値!Y42),18,""))</f>
        <v/>
      </c>
      <c r="S42" s="500" t="str">
        <f>IF(終値!A42="","",IF(AND(安値!X42&lt;安値!W42,安値!X42&lt;安値!V42,安値!X42&lt;安値!Y42,安値!X42&lt;安値!Z42),19,""))</f>
        <v/>
      </c>
      <c r="T42" s="500" t="str">
        <f>IF(終値!A42="","",IF(AND(安値!Y42&lt;安値!X42,安値!Y42&lt;安値!W42,安値!Y42&lt;安値!Z42,安値!Y42&lt;安値!AA42),20,""))</f>
        <v/>
      </c>
      <c r="U42" s="500" t="str">
        <f>IF(終値!A42="","",IF(AND(安値!Z42&lt;安値!Y42,安値!Z42&lt;安値!X42,安値!Z42&lt;安値!AA42,安値!Z42&lt;安値!AB42),21,""))</f>
        <v/>
      </c>
      <c r="V42" s="500" t="str">
        <f>IF(終値!A42="","",IF(AND(安値!AA42&lt;安値!Z42,安値!AA42&lt;安値!Y42,安値!AA42&lt;安値!AB42,安値!AA42&lt;安値!AC42),22,""))</f>
        <v/>
      </c>
      <c r="W42" s="500" t="str">
        <f>IF(終値!A42="","",IF(AND(安値!AB42&lt;安値!AA42,安値!AB42&lt;安値!Z42,安値!AB42&lt;安値!AC42,安値!AB42&lt;安値!AD42),23,""))</f>
        <v/>
      </c>
      <c r="X42" s="500" t="str">
        <f>IF(終値!A42="","",IF(AND(安値!AC42&lt;安値!AB42,安値!AC42&lt;安値!AA42,安値!AC42&lt;安値!AD42,安値!AC42&lt;安値!AE42),24,""))</f>
        <v/>
      </c>
      <c r="Y42" s="500" t="str">
        <f>IF(終値!A42="","",IF(AND(安値!AD42&lt;安値!AC42,安値!AD42&lt;安値!AB42,安値!AD42&lt;安値!AE42,安値!AD42&lt;安値!AF42),25,""))</f>
        <v/>
      </c>
      <c r="Z42" s="500">
        <f>IF(終値!A42="","",IF(AND(安値!AE42&lt;安値!AD42,安値!AE42&lt;安値!AC42,安値!AE42&lt;安値!AF42,安値!AE42&lt;安値!AG42),26,""))</f>
        <v>26</v>
      </c>
      <c r="AA42" s="500" t="str">
        <f>IF(終値!A42="","",IF(AND(安値!AF42&lt;安値!AE42,安値!AF42&lt;安値!AD42,安値!AF42&lt;安値!AG42,安値!AF42&lt;安値!AH42),27,""))</f>
        <v/>
      </c>
      <c r="AB42" s="500" t="str">
        <f>IF(終値!A42="","",IF(AND(安値!AG42&lt;安値!AF42,安値!AG42&lt;安値!AE42,安値!AG42&lt;安値!AH42,安値!AG42&lt;安値!AI42),28,""))</f>
        <v/>
      </c>
      <c r="AC42" s="500" t="str">
        <f>IF(終値!A42="","",IF(AND(高値!G42&gt;高値!F42,高値!G42&gt;高値!E42,高値!G42&gt;高値!H42,高値!G42&gt;高値!I42),2,""))</f>
        <v/>
      </c>
      <c r="AD42" s="500" t="str">
        <f>IF(終値!A42="","",IF(AND(高値!H42&gt;高値!G42,高値!H42&gt;高値!F42,高値!H42&gt;高値!I42,高値!H42&gt;高値!J42),3,""))</f>
        <v/>
      </c>
      <c r="AE42" s="500" t="str">
        <f>IF(終値!A42="","",IF(AND(高値!I42&gt;高値!H42,高値!I42&gt;高値!G42,高値!I42&gt;高値!J42,高値!I42&gt;高値!K42),4,""))</f>
        <v/>
      </c>
      <c r="AF42" s="500">
        <f>IF(終値!A42="","",IF(AND(高値!J42&gt;高値!I42,高値!J42&gt;高値!H42,高値!J42&gt;高値!K42,高値!J42&gt;高値!L42),5,""))</f>
        <v>5</v>
      </c>
      <c r="AG42" s="500" t="str">
        <f>IF(終値!A42="","",IF(AND(高値!K42&gt;高値!J42,高値!K42&gt;高値!I42,高値!K42&gt;高値!L42,高値!K42&gt;高値!M42),6,""))</f>
        <v/>
      </c>
      <c r="AH42" s="500" t="str">
        <f>IF(終値!A42="","",IF(AND(高値!L42&gt;高値!K42,高値!L42&gt;高値!J42,高値!L42&gt;高値!M42,高値!L42&gt;高値!N42),7,""))</f>
        <v/>
      </c>
      <c r="AI42" s="500" t="str">
        <f>IF(終値!A42="","",IF(AND(高値!M42&gt;高値!L42,高値!M42&gt;高値!K42,高値!M42&gt;高値!N42,高値!M42&gt;高値!O42),8,""))</f>
        <v/>
      </c>
      <c r="AJ42" s="500" t="str">
        <f>IF(終値!A42="","",IF(AND(高値!N42&gt;高値!M42,高値!N42&gt;高値!L42,高値!N42&gt;高値!O42,高値!N42&gt;高値!P42),9,""))</f>
        <v/>
      </c>
      <c r="AK42" s="500" t="str">
        <f>IF(終値!A42="","",IF(AND(高値!O42&gt;高値!N42,高値!O42&gt;高値!M42,高値!O42&gt;高値!P42,高値!O42&gt;高値!Q42),10,""))</f>
        <v/>
      </c>
      <c r="AL42" s="500" t="str">
        <f>IF(終値!A42="","",IF(AND(高値!P42&gt;高値!O42,高値!P42&gt;高値!N42,高値!P42&gt;高値!Q42,高値!P42&gt;高値!R42),11,""))</f>
        <v/>
      </c>
      <c r="AM42" s="500">
        <f>IF(終値!A42="","",IF(AND(高値!Q42&gt;高値!P42,高値!Q42&gt;高値!O42,高値!Q42&gt;高値!R42,高値!Q42&gt;高値!S42),12,""))</f>
        <v>12</v>
      </c>
      <c r="AN42" s="500" t="str">
        <f>IF(終値!A42="","",IF(AND(高値!R42&gt;高値!Q42,高値!R42&gt;高値!P42,高値!R42&gt;高値!S42,高値!R42&gt;高値!T42),13,""))</f>
        <v/>
      </c>
      <c r="AO42" s="500" t="str">
        <f>IF(終値!A42="","",IF(AND(高値!S42&gt;高値!R42,高値!S42&gt;高値!Q42,高値!S42&gt;高値!T42,高値!S42&gt;高値!U42),14,""))</f>
        <v/>
      </c>
      <c r="AP42" s="500" t="str">
        <f>IF(終値!A42="","",IF(AND(高値!T42&gt;高値!S42,高値!T42&gt;高値!R42,高値!T42&gt;高値!U42,高値!T42&gt;高値!V42),15,""))</f>
        <v/>
      </c>
      <c r="AQ42" s="500">
        <f>IF(終値!A42="","",IF(AND(高値!U42&gt;高値!T42,高値!U42&gt;高値!S42,高値!U42&gt;高値!V42,高値!U42&gt;高値!W42),16,""))</f>
        <v>16</v>
      </c>
      <c r="AR42" s="500" t="str">
        <f>IF(終値!A42="","",IF(AND(高値!V42&gt;高値!U42,高値!V42&gt;高値!T42,高値!V42&gt;高値!W42,高値!V42&gt;高値!X42),17,""))</f>
        <v/>
      </c>
      <c r="AS42" s="500" t="str">
        <f>IF(終値!A42="","",IF(AND(高値!W42&gt;高値!V42,高値!W42&gt;高値!U42,高値!W42&gt;高値!X42,高値!W42&gt;高値!Y42),18,""))</f>
        <v/>
      </c>
      <c r="AT42" s="500" t="str">
        <f>IF(終値!A42="","",IF(AND(高値!X42&gt;高値!W42,高値!X42&gt;高値!V42,高値!X42&gt;高値!Y42,高値!X42&gt;高値!Z42),19,""))</f>
        <v/>
      </c>
      <c r="AU42" s="500" t="str">
        <f>IF(終値!A42="","",IF(AND(高値!Y42&gt;高値!X42,高値!Y42&gt;高値!W42,高値!Y42&gt;高値!Z42,高値!Y42&gt;高値!AA42),20,""))</f>
        <v/>
      </c>
      <c r="AV42" s="500">
        <f>IF(終値!A42="","",IF(AND(高値!Z42&gt;高値!Y42,高値!Z42&gt;高値!X42,高値!Z42&gt;高値!AA42,高値!Z42&gt;高値!AB42),21,""))</f>
        <v>21</v>
      </c>
      <c r="AW42" s="500" t="str">
        <f>IF(終値!A42="","",IF(AND(高値!AA42&gt;高値!Z42,高値!AA42&gt;高値!Y42,高値!AA42&gt;高値!AB42,高値!AA42&gt;高値!AC42),22,""))</f>
        <v/>
      </c>
      <c r="AX42" s="500" t="str">
        <f>IF(終値!A42="","",IF(AND(高値!AB42&gt;高値!AA42,高値!AB42&gt;高値!Z42,高値!AB42&gt;高値!AC42,高値!AB42&gt;高値!AD42),23,""))</f>
        <v/>
      </c>
      <c r="AY42" s="500" t="str">
        <f>IF(終値!A42="","",IF(AND(高値!AC42&gt;高値!AB42,高値!AC42&gt;高値!AA42,高値!AC42&gt;高値!AD42,高値!AC42&gt;高値!AE42),24,""))</f>
        <v/>
      </c>
      <c r="AZ42" s="500" t="str">
        <f>IF(終値!A42="","",IF(AND(高値!AD42&gt;高値!AC42,高値!AD42&gt;高値!AB42,高値!AD42&gt;高値!AE42,高値!AD42&gt;高値!AF42),25,""))</f>
        <v/>
      </c>
      <c r="BA42" s="500" t="str">
        <f>IF(終値!A42="","",IF(AND(高値!AE42&gt;高値!AD42,高値!AE42&gt;高値!AC42,高値!AE42&gt;高値!AF42,高値!AE42&gt;高値!AG42),26,""))</f>
        <v/>
      </c>
      <c r="BB42" s="500">
        <f>IF(終値!A42="","",IF(AND(高値!AF42&gt;高値!AE42,高値!AF42&gt;高値!AD42,高値!AF42&gt;高値!AG42,高値!AF42&gt;高値!AH42),27,""))</f>
        <v>27</v>
      </c>
      <c r="BC42" s="500" t="str">
        <f>IF(終値!A42="","",IF(AND(高値!AG42&gt;高値!AF42,高値!AG42&gt;高値!AE42,高値!AG42&gt;高値!AH42,高値!AG42&gt;高値!AI42),28,""))</f>
        <v/>
      </c>
      <c r="BD42" s="500">
        <f t="shared" si="0"/>
        <v>3</v>
      </c>
      <c r="BE42" s="500">
        <f t="shared" si="1"/>
        <v>9</v>
      </c>
      <c r="BF42" s="500">
        <f t="shared" si="2"/>
        <v>17</v>
      </c>
      <c r="BG42" s="500">
        <f>IF($BE42="","",INDEX(安値!$E42:$CZ42,1,$BE42+1))</f>
        <v>3528</v>
      </c>
      <c r="BH42" s="500">
        <f>IF($BF42="","",INDEX(安値!$E42:$CZ42,1,$BF42+1))</f>
        <v>3531</v>
      </c>
      <c r="BI42" s="500">
        <f>IF($BF42="","",MAX(INDEX(高値!$E42:$CZ42,1,$BE42+1):INDEX(高値!$E42:$CZ42,1,$BF42+1)))</f>
        <v>3669</v>
      </c>
      <c r="BJ42" s="500">
        <f>IF($BF42="","",AVERAGE(INDEX(終値!$E42:$CZ42,1,$BF42+1):INDEX(終値!$E42:$CZ42,1,$BF42+20))-2*STDEVP(INDEX(終値!$E42:$CZ42,1,$BF42+1):INDEX(終値!$E42:$CZ42,1,$BF42+20)))</f>
        <v>3408.132808399967</v>
      </c>
      <c r="BK42" s="500">
        <f>IF($BE42="","",AVERAGE(INDEX(終値!$E42:$CZ42,1,$BE42+1):INDEX(終値!$E42:$CZ42,1,$BE42+20))-2*STDEVP(INDEX(終値!$E42:$CZ42,1,$BE42+1):INDEX(終値!$E42:$CZ42,1,$BE42+20)))</f>
        <v>3537.7443934163039</v>
      </c>
      <c r="BL42" s="500">
        <f t="shared" si="3"/>
        <v>5</v>
      </c>
      <c r="BM42" s="500">
        <f t="shared" si="4"/>
        <v>5</v>
      </c>
      <c r="BN42" s="500">
        <f t="shared" si="5"/>
        <v>12</v>
      </c>
      <c r="BO42" s="500">
        <f>IF($BM42="","",INDEX(高値!$E42:$CZ42,1,$BM42+1))</f>
        <v>3797</v>
      </c>
      <c r="BP42" s="500">
        <f>IF($BN42="","",INDEX(高値!$E42:$CZ42,1,$BN42+1))</f>
        <v>3669</v>
      </c>
      <c r="BQ42" s="500">
        <f>IF($BN42="","",MIN(INDEX(安値!$E42:$CZ42,1,$BM42+1):INDEX(安値!$E42:$CZ42,1,$BN42+1)))</f>
        <v>3528</v>
      </c>
      <c r="BR42" s="500">
        <f>IF($BN42="","",AVERAGE(INDEX(終値!$E42:$CZ42,1,$BN42+1):INDEX(終値!$E42:$CZ42,1,$BN42+20))+2*STDEVP(INDEX(終値!$E42:$CZ42,1,$BN42+1):INDEX(終値!$E42:$CZ42,1,$BN42+20)))</f>
        <v>3669.3906653559125</v>
      </c>
      <c r="BS42" s="500">
        <f>IF($BM42="","",AVERAGE(INDEX(終値!$E42:$CZ42,1,$BM42+1):INDEX(終値!$E42:$CZ42,1,$BM42+20))+2*STDEVP(INDEX(終値!$E42:$CZ42,1,$BM42+1):INDEX(終値!$E42:$CZ42,1,$BM42+20)))</f>
        <v>3739.3661665468039</v>
      </c>
      <c r="BT42" s="497" t="str">
        <f>IFERROR(IF(AND($BD42&gt;=2,ABS($BG42-$BH42)/$BH42&lt;=BB設定!$B$12,$BI42&gt;=MAX($BH42,$BG42)*(1+BB設定!$B$13),終値!E42&gt;$BG42),IF(OR(終値!E42&gt;=$BI42,AND($BH42&lt;$BJ42,$BG42&gt;=$BK42)),"二番底W▲","二番底W形成"),IF(AND($BL42&gt;=2,ABS($BO42-$BP42)/$BP42&lt;=BB設定!$B$12,$BQ42&lt;=MIN($BP42,$BO42)*(1-BB設定!$B$13),終値!E42&lt;$BO42),IF(OR(終値!E42&lt;=$BQ42,AND($BP42&gt;$BR42,$BO42&lt;=$BS42)),"二番天井M▼","二番天井M形成"),"－")),"－")</f>
        <v>二番底W形成</v>
      </c>
    </row>
    <row r="43" spans="2:72">
      <c r="B43" s="500" t="str">
        <f>IF(終値!A43="","",IF(AND(安値!G43&lt;安値!F43,安値!G43&lt;安値!E43,安値!G43&lt;安値!H43,安値!G43&lt;安値!I43),2,""))</f>
        <v/>
      </c>
      <c r="C43" s="500">
        <f>IF(終値!A43="","",IF(AND(安値!H43&lt;安値!G43,安値!H43&lt;安値!F43,安値!H43&lt;安値!I43,安値!H43&lt;安値!J43),3,""))</f>
        <v>3</v>
      </c>
      <c r="D43" s="500" t="str">
        <f>IF(終値!A43="","",IF(AND(安値!I43&lt;安値!H43,安値!I43&lt;安値!G43,安値!I43&lt;安値!J43,安値!I43&lt;安値!K43),4,""))</f>
        <v/>
      </c>
      <c r="E43" s="500" t="str">
        <f>IF(終値!A43="","",IF(AND(安値!J43&lt;安値!I43,安値!J43&lt;安値!H43,安値!J43&lt;安値!K43,安値!J43&lt;安値!L43),5,""))</f>
        <v/>
      </c>
      <c r="F43" s="500" t="str">
        <f>IF(終値!A43="","",IF(AND(安値!K43&lt;安値!J43,安値!K43&lt;安値!I43,安値!K43&lt;安値!L43,安値!K43&lt;安値!M43),6,""))</f>
        <v/>
      </c>
      <c r="G43" s="500" t="str">
        <f>IF(終値!A43="","",IF(AND(安値!L43&lt;安値!K43,安値!L43&lt;安値!J43,安値!L43&lt;安値!M43,安値!L43&lt;安値!N43),7,""))</f>
        <v/>
      </c>
      <c r="H43" s="500" t="str">
        <f>IF(終値!A43="","",IF(AND(安値!M43&lt;安値!L43,安値!M43&lt;安値!K43,安値!M43&lt;安値!N43,安値!M43&lt;安値!O43),8,""))</f>
        <v/>
      </c>
      <c r="I43" s="500" t="str">
        <f>IF(終値!A43="","",IF(AND(安値!N43&lt;安値!M43,安値!N43&lt;安値!L43,安値!N43&lt;安値!O43,安値!N43&lt;安値!P43),9,""))</f>
        <v/>
      </c>
      <c r="J43" s="500" t="str">
        <f>IF(終値!A43="","",IF(AND(安値!O43&lt;安値!N43,安値!O43&lt;安値!M43,安値!O43&lt;安値!P43,安値!O43&lt;安値!Q43),10,""))</f>
        <v/>
      </c>
      <c r="K43" s="500" t="str">
        <f>IF(終値!A43="","",IF(AND(安値!P43&lt;安値!O43,安値!P43&lt;安値!N43,安値!P43&lt;安値!Q43,安値!P43&lt;安値!R43),11,""))</f>
        <v/>
      </c>
      <c r="L43" s="500" t="str">
        <f>IF(終値!A43="","",IF(AND(安値!Q43&lt;安値!P43,安値!Q43&lt;安値!O43,安値!Q43&lt;安値!R43,安値!Q43&lt;安値!S43),12,""))</f>
        <v/>
      </c>
      <c r="M43" s="500">
        <f>IF(終値!A43="","",IF(AND(安値!R43&lt;安値!Q43,安値!R43&lt;安値!P43,安値!R43&lt;安値!S43,安値!R43&lt;安値!T43),13,""))</f>
        <v>13</v>
      </c>
      <c r="N43" s="500" t="str">
        <f>IF(終値!A43="","",IF(AND(安値!S43&lt;安値!R43,安値!S43&lt;安値!Q43,安値!S43&lt;安値!T43,安値!S43&lt;安値!U43),14,""))</f>
        <v/>
      </c>
      <c r="O43" s="500" t="str">
        <f>IF(終値!A43="","",IF(AND(安値!T43&lt;安値!S43,安値!T43&lt;安値!R43,安値!T43&lt;安値!U43,安値!T43&lt;安値!V43),15,""))</f>
        <v/>
      </c>
      <c r="P43" s="500">
        <f>IF(終値!A43="","",IF(AND(安値!U43&lt;安値!T43,安値!U43&lt;安値!S43,安値!U43&lt;安値!V43,安値!U43&lt;安値!W43),16,""))</f>
        <v>16</v>
      </c>
      <c r="Q43" s="500" t="str">
        <f>IF(終値!A43="","",IF(AND(安値!V43&lt;安値!U43,安値!V43&lt;安値!T43,安値!V43&lt;安値!W43,安値!V43&lt;安値!X43),17,""))</f>
        <v/>
      </c>
      <c r="R43" s="500" t="str">
        <f>IF(終値!A43="","",IF(AND(安値!W43&lt;安値!V43,安値!W43&lt;安値!U43,安値!W43&lt;安値!X43,安値!W43&lt;安値!Y43),18,""))</f>
        <v/>
      </c>
      <c r="S43" s="500" t="str">
        <f>IF(終値!A43="","",IF(AND(安値!X43&lt;安値!W43,安値!X43&lt;安値!V43,安値!X43&lt;安値!Y43,安値!X43&lt;安値!Z43),19,""))</f>
        <v/>
      </c>
      <c r="T43" s="500" t="str">
        <f>IF(終値!A43="","",IF(AND(安値!Y43&lt;安値!X43,安値!Y43&lt;安値!W43,安値!Y43&lt;安値!Z43,安値!Y43&lt;安値!AA43),20,""))</f>
        <v/>
      </c>
      <c r="U43" s="500" t="str">
        <f>IF(終値!A43="","",IF(AND(安値!Z43&lt;安値!Y43,安値!Z43&lt;安値!X43,安値!Z43&lt;安値!AA43,安値!Z43&lt;安値!AB43),21,""))</f>
        <v/>
      </c>
      <c r="V43" s="500" t="str">
        <f>IF(終値!A43="","",IF(AND(安値!AA43&lt;安値!Z43,安値!AA43&lt;安値!Y43,安値!AA43&lt;安値!AB43,安値!AA43&lt;安値!AC43),22,""))</f>
        <v/>
      </c>
      <c r="W43" s="500" t="str">
        <f>IF(終値!A43="","",IF(AND(安値!AB43&lt;安値!AA43,安値!AB43&lt;安値!Z43,安値!AB43&lt;安値!AC43,安値!AB43&lt;安値!AD43),23,""))</f>
        <v/>
      </c>
      <c r="X43" s="500" t="str">
        <f>IF(終値!A43="","",IF(AND(安値!AC43&lt;安値!AB43,安値!AC43&lt;安値!AA43,安値!AC43&lt;安値!AD43,安値!AC43&lt;安値!AE43),24,""))</f>
        <v/>
      </c>
      <c r="Y43" s="500" t="str">
        <f>IF(終値!A43="","",IF(AND(安値!AD43&lt;安値!AC43,安値!AD43&lt;安値!AB43,安値!AD43&lt;安値!AE43,安値!AD43&lt;安値!AF43),25,""))</f>
        <v/>
      </c>
      <c r="Z43" s="500" t="str">
        <f>IF(終値!A43="","",IF(AND(安値!AE43&lt;安値!AD43,安値!AE43&lt;安値!AC43,安値!AE43&lt;安値!AF43,安値!AE43&lt;安値!AG43),26,""))</f>
        <v/>
      </c>
      <c r="AA43" s="500" t="str">
        <f>IF(終値!A43="","",IF(AND(安値!AF43&lt;安値!AE43,安値!AF43&lt;安値!AD43,安値!AF43&lt;安値!AG43,安値!AF43&lt;安値!AH43),27,""))</f>
        <v/>
      </c>
      <c r="AB43" s="500" t="str">
        <f>IF(終値!A43="","",IF(AND(安値!AG43&lt;安値!AF43,安値!AG43&lt;安値!AE43,安値!AG43&lt;安値!AH43,安値!AG43&lt;安値!AI43),28,""))</f>
        <v/>
      </c>
      <c r="AC43" s="500" t="str">
        <f>IF(終値!A43="","",IF(AND(高値!G43&gt;高値!F43,高値!G43&gt;高値!E43,高値!G43&gt;高値!H43,高値!G43&gt;高値!I43),2,""))</f>
        <v/>
      </c>
      <c r="AD43" s="500" t="str">
        <f>IF(終値!A43="","",IF(AND(高値!H43&gt;高値!G43,高値!H43&gt;高値!F43,高値!H43&gt;高値!I43,高値!H43&gt;高値!J43),3,""))</f>
        <v/>
      </c>
      <c r="AE43" s="500" t="str">
        <f>IF(終値!A43="","",IF(AND(高値!I43&gt;高値!H43,高値!I43&gt;高値!G43,高値!I43&gt;高値!J43,高値!I43&gt;高値!K43),4,""))</f>
        <v/>
      </c>
      <c r="AF43" s="500" t="str">
        <f>IF(終値!A43="","",IF(AND(高値!J43&gt;高値!I43,高値!J43&gt;高値!H43,高値!J43&gt;高値!K43,高値!J43&gt;高値!L43),5,""))</f>
        <v/>
      </c>
      <c r="AG43" s="500" t="str">
        <f>IF(終値!A43="","",IF(AND(高値!K43&gt;高値!J43,高値!K43&gt;高値!I43,高値!K43&gt;高値!L43,高値!K43&gt;高値!M43),6,""))</f>
        <v/>
      </c>
      <c r="AH43" s="500" t="str">
        <f>IF(終値!A43="","",IF(AND(高値!L43&gt;高値!K43,高値!L43&gt;高値!J43,高値!L43&gt;高値!M43,高値!L43&gt;高値!N43),7,""))</f>
        <v/>
      </c>
      <c r="AI43" s="500">
        <f>IF(終値!A43="","",IF(AND(高値!M43&gt;高値!L43,高値!M43&gt;高値!K43,高値!M43&gt;高値!N43,高値!M43&gt;高値!O43),8,""))</f>
        <v>8</v>
      </c>
      <c r="AJ43" s="500" t="str">
        <f>IF(終値!A43="","",IF(AND(高値!N43&gt;高値!M43,高値!N43&gt;高値!L43,高値!N43&gt;高値!O43,高値!N43&gt;高値!P43),9,""))</f>
        <v/>
      </c>
      <c r="AK43" s="500" t="str">
        <f>IF(終値!A43="","",IF(AND(高値!O43&gt;高値!N43,高値!O43&gt;高値!M43,高値!O43&gt;高値!P43,高値!O43&gt;高値!Q43),10,""))</f>
        <v/>
      </c>
      <c r="AL43" s="500" t="str">
        <f>IF(終値!A43="","",IF(AND(高値!P43&gt;高値!O43,高値!P43&gt;高値!N43,高値!P43&gt;高値!Q43,高値!P43&gt;高値!R43),11,""))</f>
        <v/>
      </c>
      <c r="AM43" s="500" t="str">
        <f>IF(終値!A43="","",IF(AND(高値!Q43&gt;高値!P43,高値!Q43&gt;高値!O43,高値!Q43&gt;高値!R43,高値!Q43&gt;高値!S43),12,""))</f>
        <v/>
      </c>
      <c r="AN43" s="500" t="str">
        <f>IF(終値!A43="","",IF(AND(高値!R43&gt;高値!Q43,高値!R43&gt;高値!P43,高値!R43&gt;高値!S43,高値!R43&gt;高値!T43),13,""))</f>
        <v/>
      </c>
      <c r="AO43" s="500" t="str">
        <f>IF(終値!A43="","",IF(AND(高値!S43&gt;高値!R43,高値!S43&gt;高値!Q43,高値!S43&gt;高値!T43,高値!S43&gt;高値!U43),14,""))</f>
        <v/>
      </c>
      <c r="AP43" s="500">
        <f>IF(終値!A43="","",IF(AND(高値!T43&gt;高値!S43,高値!T43&gt;高値!R43,高値!T43&gt;高値!U43,高値!T43&gt;高値!V43),15,""))</f>
        <v>15</v>
      </c>
      <c r="AQ43" s="500" t="str">
        <f>IF(終値!A43="","",IF(AND(高値!U43&gt;高値!T43,高値!U43&gt;高値!S43,高値!U43&gt;高値!V43,高値!U43&gt;高値!W43),16,""))</f>
        <v/>
      </c>
      <c r="AR43" s="500" t="str">
        <f>IF(終値!A43="","",IF(AND(高値!V43&gt;高値!U43,高値!V43&gt;高値!T43,高値!V43&gt;高値!W43,高値!V43&gt;高値!X43),17,""))</f>
        <v/>
      </c>
      <c r="AS43" s="500">
        <f>IF(終値!A43="","",IF(AND(高値!W43&gt;高値!V43,高値!W43&gt;高値!U43,高値!W43&gt;高値!X43,高値!W43&gt;高値!Y43),18,""))</f>
        <v>18</v>
      </c>
      <c r="AT43" s="500" t="str">
        <f>IF(終値!A43="","",IF(AND(高値!X43&gt;高値!W43,高値!X43&gt;高値!V43,高値!X43&gt;高値!Y43,高値!X43&gt;高値!Z43),19,""))</f>
        <v/>
      </c>
      <c r="AU43" s="500" t="str">
        <f>IF(終値!A43="","",IF(AND(高値!Y43&gt;高値!X43,高値!Y43&gt;高値!W43,高値!Y43&gt;高値!Z43,高値!Y43&gt;高値!AA43),20,""))</f>
        <v/>
      </c>
      <c r="AV43" s="500">
        <f>IF(終値!A43="","",IF(AND(高値!Z43&gt;高値!Y43,高値!Z43&gt;高値!X43,高値!Z43&gt;高値!AA43,高値!Z43&gt;高値!AB43),21,""))</f>
        <v>21</v>
      </c>
      <c r="AW43" s="500" t="str">
        <f>IF(終値!A43="","",IF(AND(高値!AA43&gt;高値!Z43,高値!AA43&gt;高値!Y43,高値!AA43&gt;高値!AB43,高値!AA43&gt;高値!AC43),22,""))</f>
        <v/>
      </c>
      <c r="AX43" s="500" t="str">
        <f>IF(終値!A43="","",IF(AND(高値!AB43&gt;高値!AA43,高値!AB43&gt;高値!Z43,高値!AB43&gt;高値!AC43,高値!AB43&gt;高値!AD43),23,""))</f>
        <v/>
      </c>
      <c r="AY43" s="500" t="str">
        <f>IF(終値!A43="","",IF(AND(高値!AC43&gt;高値!AB43,高値!AC43&gt;高値!AA43,高値!AC43&gt;高値!AD43,高値!AC43&gt;高値!AE43),24,""))</f>
        <v/>
      </c>
      <c r="AZ43" s="500" t="str">
        <f>IF(終値!A43="","",IF(AND(高値!AD43&gt;高値!AC43,高値!AD43&gt;高値!AB43,高値!AD43&gt;高値!AE43,高値!AD43&gt;高値!AF43),25,""))</f>
        <v/>
      </c>
      <c r="BA43" s="500" t="str">
        <f>IF(終値!A43="","",IF(AND(高値!AE43&gt;高値!AD43,高値!AE43&gt;高値!AC43,高値!AE43&gt;高値!AF43,高値!AE43&gt;高値!AG43),26,""))</f>
        <v/>
      </c>
      <c r="BB43" s="500" t="str">
        <f>IF(終値!A43="","",IF(AND(高値!AF43&gt;高値!AE43,高値!AF43&gt;高値!AD43,高値!AF43&gt;高値!AG43,高値!AF43&gt;高値!AH43),27,""))</f>
        <v/>
      </c>
      <c r="BC43" s="500" t="str">
        <f>IF(終値!A43="","",IF(AND(高値!AG43&gt;高値!AF43,高値!AG43&gt;高値!AE43,高値!AG43&gt;高値!AH43,高値!AG43&gt;高値!AI43),28,""))</f>
        <v/>
      </c>
      <c r="BD43" s="500">
        <f t="shared" si="0"/>
        <v>3</v>
      </c>
      <c r="BE43" s="500">
        <f t="shared" si="1"/>
        <v>3</v>
      </c>
      <c r="BF43" s="500">
        <f t="shared" si="2"/>
        <v>13</v>
      </c>
      <c r="BG43" s="500">
        <f>IF($BE43="","",INDEX(安値!$E43:$CZ43,1,$BE43+1))</f>
        <v>1835.5</v>
      </c>
      <c r="BH43" s="500">
        <f>IF($BF43="","",INDEX(安値!$E43:$CZ43,1,$BF43+1))</f>
        <v>1775.5</v>
      </c>
      <c r="BI43" s="500">
        <f>IF($BF43="","",MAX(INDEX(高値!$E43:$CZ43,1,$BE43+1):INDEX(高値!$E43:$CZ43,1,$BF43+1)))</f>
        <v>1959</v>
      </c>
      <c r="BJ43" s="500">
        <f>IF($BF43="","",AVERAGE(INDEX(終値!$E43:$CZ43,1,$BF43+1):INDEX(終値!$E43:$CZ43,1,$BF43+20))-2*STDEVP(INDEX(終値!$E43:$CZ43,1,$BF43+1):INDEX(終値!$E43:$CZ43,1,$BF43+20)))</f>
        <v>1708.7781694297803</v>
      </c>
      <c r="BK43" s="500">
        <f>IF($BE43="","",AVERAGE(INDEX(終値!$E43:$CZ43,1,$BE43+1):INDEX(終値!$E43:$CZ43,1,$BE43+20))-2*STDEVP(INDEX(終値!$E43:$CZ43,1,$BE43+1):INDEX(終値!$E43:$CZ43,1,$BE43+20)))</f>
        <v>1808.3286830142733</v>
      </c>
      <c r="BL43" s="500">
        <f t="shared" si="3"/>
        <v>4</v>
      </c>
      <c r="BM43" s="500">
        <f t="shared" si="4"/>
        <v>8</v>
      </c>
      <c r="BN43" s="500">
        <f t="shared" si="5"/>
        <v>15</v>
      </c>
      <c r="BO43" s="500">
        <f>IF($BM43="","",INDEX(高値!$E43:$CZ43,1,$BM43+1))</f>
        <v>1959</v>
      </c>
      <c r="BP43" s="500">
        <f>IF($BN43="","",INDEX(高値!$E43:$CZ43,1,$BN43+1))</f>
        <v>1917</v>
      </c>
      <c r="BQ43" s="500">
        <f>IF($BN43="","",MIN(INDEX(安値!$E43:$CZ43,1,$BM43+1):INDEX(安値!$E43:$CZ43,1,$BN43+1)))</f>
        <v>1775.5</v>
      </c>
      <c r="BR43" s="500">
        <f>IF($BN43="","",AVERAGE(INDEX(終値!$E43:$CZ43,1,$BN43+1):INDEX(終値!$E43:$CZ43,1,$BN43+20))+2*STDEVP(INDEX(終値!$E43:$CZ43,1,$BN43+1):INDEX(終値!$E43:$CZ43,1,$BN43+20)))</f>
        <v>1922.8554431734451</v>
      </c>
      <c r="BS43" s="500">
        <f>IF($BM43="","",AVERAGE(INDEX(終値!$E43:$CZ43,1,$BM43+1):INDEX(終値!$E43:$CZ43,1,$BM43+20))+2*STDEVP(INDEX(終値!$E43:$CZ43,1,$BM43+1):INDEX(終値!$E43:$CZ43,1,$BM43+20)))</f>
        <v>1955.1058958211195</v>
      </c>
      <c r="BT43" s="497" t="str">
        <f>IFERROR(IF(AND($BD43&gt;=2,ABS($BG43-$BH43)/$BH43&lt;=BB設定!$B$12,$BI43&gt;=MAX($BH43,$BG43)*(1+BB設定!$B$13),終値!E43&gt;$BG43),IF(OR(終値!E43&gt;=$BI43,AND($BH43&lt;$BJ43,$BG43&gt;=$BK43)),"二番底W▲","二番底W形成"),IF(AND($BL43&gt;=2,ABS($BO43-$BP43)/$BP43&lt;=BB設定!$B$12,$BQ43&lt;=MIN($BP43,$BO43)*(1-BB設定!$B$13),終値!E43&lt;$BO43),IF(OR(終値!E43&lt;=$BQ43,AND($BP43&gt;$BR43,$BO43&lt;=$BS43)),"二番天井M▼","二番天井M形成"),"－")),"－")</f>
        <v>二番底W形成</v>
      </c>
    </row>
    <row r="44" spans="2:72">
      <c r="B44" s="500" t="str">
        <f>IF(終値!A44="","",IF(AND(安値!G44&lt;安値!F44,安値!G44&lt;安値!E44,安値!G44&lt;安値!H44,安値!G44&lt;安値!I44),2,""))</f>
        <v/>
      </c>
      <c r="C44" s="500">
        <f>IF(終値!A44="","",IF(AND(安値!H44&lt;安値!G44,安値!H44&lt;安値!F44,安値!H44&lt;安値!I44,安値!H44&lt;安値!J44),3,""))</f>
        <v>3</v>
      </c>
      <c r="D44" s="500" t="str">
        <f>IF(終値!A44="","",IF(AND(安値!I44&lt;安値!H44,安値!I44&lt;安値!G44,安値!I44&lt;安値!J44,安値!I44&lt;安値!K44),4,""))</f>
        <v/>
      </c>
      <c r="E44" s="500" t="str">
        <f>IF(終値!A44="","",IF(AND(安値!J44&lt;安値!I44,安値!J44&lt;安値!H44,安値!J44&lt;安値!K44,安値!J44&lt;安値!L44),5,""))</f>
        <v/>
      </c>
      <c r="F44" s="500" t="str">
        <f>IF(終値!A44="","",IF(AND(安値!K44&lt;安値!J44,安値!K44&lt;安値!I44,安値!K44&lt;安値!L44,安値!K44&lt;安値!M44),6,""))</f>
        <v/>
      </c>
      <c r="G44" s="500" t="str">
        <f>IF(終値!A44="","",IF(AND(安値!L44&lt;安値!K44,安値!L44&lt;安値!J44,安値!L44&lt;安値!M44,安値!L44&lt;安値!N44),7,""))</f>
        <v/>
      </c>
      <c r="H44" s="500" t="str">
        <f>IF(終値!A44="","",IF(AND(安値!M44&lt;安値!L44,安値!M44&lt;安値!K44,安値!M44&lt;安値!N44,安値!M44&lt;安値!O44),8,""))</f>
        <v/>
      </c>
      <c r="I44" s="500" t="str">
        <f>IF(終値!A44="","",IF(AND(安値!N44&lt;安値!M44,安値!N44&lt;安値!L44,安値!N44&lt;安値!O44,安値!N44&lt;安値!P44),9,""))</f>
        <v/>
      </c>
      <c r="J44" s="500" t="str">
        <f>IF(終値!A44="","",IF(AND(安値!O44&lt;安値!N44,安値!O44&lt;安値!M44,安値!O44&lt;安値!P44,安値!O44&lt;安値!Q44),10,""))</f>
        <v/>
      </c>
      <c r="K44" s="500" t="str">
        <f>IF(終値!A44="","",IF(AND(安値!P44&lt;安値!O44,安値!P44&lt;安値!N44,安値!P44&lt;安値!Q44,安値!P44&lt;安値!R44),11,""))</f>
        <v/>
      </c>
      <c r="L44" s="500" t="str">
        <f>IF(終値!A44="","",IF(AND(安値!Q44&lt;安値!P44,安値!Q44&lt;安値!O44,安値!Q44&lt;安値!R44,安値!Q44&lt;安値!S44),12,""))</f>
        <v/>
      </c>
      <c r="M44" s="500">
        <f>IF(終値!A44="","",IF(AND(安値!R44&lt;安値!Q44,安値!R44&lt;安値!P44,安値!R44&lt;安値!S44,安値!R44&lt;安値!T44),13,""))</f>
        <v>13</v>
      </c>
      <c r="N44" s="500" t="str">
        <f>IF(終値!A44="","",IF(AND(安値!S44&lt;安値!R44,安値!S44&lt;安値!Q44,安値!S44&lt;安値!T44,安値!S44&lt;安値!U44),14,""))</f>
        <v/>
      </c>
      <c r="O44" s="500" t="str">
        <f>IF(終値!A44="","",IF(AND(安値!T44&lt;安値!S44,安値!T44&lt;安値!R44,安値!T44&lt;安値!U44,安値!T44&lt;安値!V44),15,""))</f>
        <v/>
      </c>
      <c r="P44" s="500">
        <f>IF(終値!A44="","",IF(AND(安値!U44&lt;安値!T44,安値!U44&lt;安値!S44,安値!U44&lt;安値!V44,安値!U44&lt;安値!W44),16,""))</f>
        <v>16</v>
      </c>
      <c r="Q44" s="500" t="str">
        <f>IF(終値!A44="","",IF(AND(安値!V44&lt;安値!U44,安値!V44&lt;安値!T44,安値!V44&lt;安値!W44,安値!V44&lt;安値!X44),17,""))</f>
        <v/>
      </c>
      <c r="R44" s="500" t="str">
        <f>IF(終値!A44="","",IF(AND(安値!W44&lt;安値!V44,安値!W44&lt;安値!U44,安値!W44&lt;安値!X44,安値!W44&lt;安値!Y44),18,""))</f>
        <v/>
      </c>
      <c r="S44" s="500" t="str">
        <f>IF(終値!A44="","",IF(AND(安値!X44&lt;安値!W44,安値!X44&lt;安値!V44,安値!X44&lt;安値!Y44,安値!X44&lt;安値!Z44),19,""))</f>
        <v/>
      </c>
      <c r="T44" s="500" t="str">
        <f>IF(終値!A44="","",IF(AND(安値!Y44&lt;安値!X44,安値!Y44&lt;安値!W44,安値!Y44&lt;安値!Z44,安値!Y44&lt;安値!AA44),20,""))</f>
        <v/>
      </c>
      <c r="U44" s="500" t="str">
        <f>IF(終値!A44="","",IF(AND(安値!Z44&lt;安値!Y44,安値!Z44&lt;安値!X44,安値!Z44&lt;安値!AA44,安値!Z44&lt;安値!AB44),21,""))</f>
        <v/>
      </c>
      <c r="V44" s="500" t="str">
        <f>IF(終値!A44="","",IF(AND(安値!AA44&lt;安値!Z44,安値!AA44&lt;安値!Y44,安値!AA44&lt;安値!AB44,安値!AA44&lt;安値!AC44),22,""))</f>
        <v/>
      </c>
      <c r="W44" s="500" t="str">
        <f>IF(終値!A44="","",IF(AND(安値!AB44&lt;安値!AA44,安値!AB44&lt;安値!Z44,安値!AB44&lt;安値!AC44,安値!AB44&lt;安値!AD44),23,""))</f>
        <v/>
      </c>
      <c r="X44" s="500" t="str">
        <f>IF(終値!A44="","",IF(AND(安値!AC44&lt;安値!AB44,安値!AC44&lt;安値!AA44,安値!AC44&lt;安値!AD44,安値!AC44&lt;安値!AE44),24,""))</f>
        <v/>
      </c>
      <c r="Y44" s="500">
        <f>IF(終値!A44="","",IF(AND(安値!AD44&lt;安値!AC44,安値!AD44&lt;安値!AB44,安値!AD44&lt;安値!AE44,安値!AD44&lt;安値!AF44),25,""))</f>
        <v>25</v>
      </c>
      <c r="Z44" s="500" t="str">
        <f>IF(終値!A44="","",IF(AND(安値!AE44&lt;安値!AD44,安値!AE44&lt;安値!AC44,安値!AE44&lt;安値!AF44,安値!AE44&lt;安値!AG44),26,""))</f>
        <v/>
      </c>
      <c r="AA44" s="500" t="str">
        <f>IF(終値!A44="","",IF(AND(安値!AF44&lt;安値!AE44,安値!AF44&lt;安値!AD44,安値!AF44&lt;安値!AG44,安値!AF44&lt;安値!AH44),27,""))</f>
        <v/>
      </c>
      <c r="AB44" s="500" t="str">
        <f>IF(終値!A44="","",IF(AND(安値!AG44&lt;安値!AF44,安値!AG44&lt;安値!AE44,安値!AG44&lt;安値!AH44,安値!AG44&lt;安値!AI44),28,""))</f>
        <v/>
      </c>
      <c r="AC44" s="500" t="str">
        <f>IF(終値!A44="","",IF(AND(高値!G44&gt;高値!F44,高値!G44&gt;高値!E44,高値!G44&gt;高値!H44,高値!G44&gt;高値!I44),2,""))</f>
        <v/>
      </c>
      <c r="AD44" s="500" t="str">
        <f>IF(終値!A44="","",IF(AND(高値!H44&gt;高値!G44,高値!H44&gt;高値!F44,高値!H44&gt;高値!I44,高値!H44&gt;高値!J44),3,""))</f>
        <v/>
      </c>
      <c r="AE44" s="500" t="str">
        <f>IF(終値!A44="","",IF(AND(高値!I44&gt;高値!H44,高値!I44&gt;高値!G44,高値!I44&gt;高値!J44,高値!I44&gt;高値!K44),4,""))</f>
        <v/>
      </c>
      <c r="AF44" s="500" t="str">
        <f>IF(終値!A44="","",IF(AND(高値!J44&gt;高値!I44,高値!J44&gt;高値!H44,高値!J44&gt;高値!K44,高値!J44&gt;高値!L44),5,""))</f>
        <v/>
      </c>
      <c r="AG44" s="500" t="str">
        <f>IF(終値!A44="","",IF(AND(高値!K44&gt;高値!J44,高値!K44&gt;高値!I44,高値!K44&gt;高値!L44,高値!K44&gt;高値!M44),6,""))</f>
        <v/>
      </c>
      <c r="AH44" s="500" t="str">
        <f>IF(終値!A44="","",IF(AND(高値!L44&gt;高値!K44,高値!L44&gt;高値!J44,高値!L44&gt;高値!M44,高値!L44&gt;高値!N44),7,""))</f>
        <v/>
      </c>
      <c r="AI44" s="500">
        <f>IF(終値!A44="","",IF(AND(高値!M44&gt;高値!L44,高値!M44&gt;高値!K44,高値!M44&gt;高値!N44,高値!M44&gt;高値!O44),8,""))</f>
        <v>8</v>
      </c>
      <c r="AJ44" s="500" t="str">
        <f>IF(終値!A44="","",IF(AND(高値!N44&gt;高値!M44,高値!N44&gt;高値!L44,高値!N44&gt;高値!O44,高値!N44&gt;高値!P44),9,""))</f>
        <v/>
      </c>
      <c r="AK44" s="500" t="str">
        <f>IF(終値!A44="","",IF(AND(高値!O44&gt;高値!N44,高値!O44&gt;高値!M44,高値!O44&gt;高値!P44,高値!O44&gt;高値!Q44),10,""))</f>
        <v/>
      </c>
      <c r="AL44" s="500">
        <f>IF(終値!A44="","",IF(AND(高値!P44&gt;高値!O44,高値!P44&gt;高値!N44,高値!P44&gt;高値!Q44,高値!P44&gt;高値!R44),11,""))</f>
        <v>11</v>
      </c>
      <c r="AM44" s="500" t="str">
        <f>IF(終値!A44="","",IF(AND(高値!Q44&gt;高値!P44,高値!Q44&gt;高値!O44,高値!Q44&gt;高値!R44,高値!Q44&gt;高値!S44),12,""))</f>
        <v/>
      </c>
      <c r="AN44" s="500" t="str">
        <f>IF(終値!A44="","",IF(AND(高値!R44&gt;高値!Q44,高値!R44&gt;高値!P44,高値!R44&gt;高値!S44,高値!R44&gt;高値!T44),13,""))</f>
        <v/>
      </c>
      <c r="AO44" s="500" t="str">
        <f>IF(終値!A44="","",IF(AND(高値!S44&gt;高値!R44,高値!S44&gt;高値!Q44,高値!S44&gt;高値!T44,高値!S44&gt;高値!U44),14,""))</f>
        <v/>
      </c>
      <c r="AP44" s="500">
        <f>IF(終値!A44="","",IF(AND(高値!T44&gt;高値!S44,高値!T44&gt;高値!R44,高値!T44&gt;高値!U44,高値!T44&gt;高値!V44),15,""))</f>
        <v>15</v>
      </c>
      <c r="AQ44" s="500" t="str">
        <f>IF(終値!A44="","",IF(AND(高値!U44&gt;高値!T44,高値!U44&gt;高値!S44,高値!U44&gt;高値!V44,高値!U44&gt;高値!W44),16,""))</f>
        <v/>
      </c>
      <c r="AR44" s="500" t="str">
        <f>IF(終値!A44="","",IF(AND(高値!V44&gt;高値!U44,高値!V44&gt;高値!T44,高値!V44&gt;高値!W44,高値!V44&gt;高値!X44),17,""))</f>
        <v/>
      </c>
      <c r="AS44" s="500" t="str">
        <f>IF(終値!A44="","",IF(AND(高値!W44&gt;高値!V44,高値!W44&gt;高値!U44,高値!W44&gt;高値!X44,高値!W44&gt;高値!Y44),18,""))</f>
        <v/>
      </c>
      <c r="AT44" s="500" t="str">
        <f>IF(終値!A44="","",IF(AND(高値!X44&gt;高値!W44,高値!X44&gt;高値!V44,高値!X44&gt;高値!Y44,高値!X44&gt;高値!Z44),19,""))</f>
        <v/>
      </c>
      <c r="AU44" s="500" t="str">
        <f>IF(終値!A44="","",IF(AND(高値!Y44&gt;高値!X44,高値!Y44&gt;高値!W44,高値!Y44&gt;高値!Z44,高値!Y44&gt;高値!AA44),20,""))</f>
        <v/>
      </c>
      <c r="AV44" s="500" t="str">
        <f>IF(終値!A44="","",IF(AND(高値!Z44&gt;高値!Y44,高値!Z44&gt;高値!X44,高値!Z44&gt;高値!AA44,高値!Z44&gt;高値!AB44),21,""))</f>
        <v/>
      </c>
      <c r="AW44" s="500">
        <f>IF(終値!A44="","",IF(AND(高値!AA44&gt;高値!Z44,高値!AA44&gt;高値!Y44,高値!AA44&gt;高値!AB44,高値!AA44&gt;高値!AC44),22,""))</f>
        <v>22</v>
      </c>
      <c r="AX44" s="500" t="str">
        <f>IF(終値!A44="","",IF(AND(高値!AB44&gt;高値!AA44,高値!AB44&gt;高値!Z44,高値!AB44&gt;高値!AC44,高値!AB44&gt;高値!AD44),23,""))</f>
        <v/>
      </c>
      <c r="AY44" s="500" t="str">
        <f>IF(終値!A44="","",IF(AND(高値!AC44&gt;高値!AB44,高値!AC44&gt;高値!AA44,高値!AC44&gt;高値!AD44,高値!AC44&gt;高値!AE44),24,""))</f>
        <v/>
      </c>
      <c r="AZ44" s="500" t="str">
        <f>IF(終値!A44="","",IF(AND(高値!AD44&gt;高値!AC44,高値!AD44&gt;高値!AB44,高値!AD44&gt;高値!AE44,高値!AD44&gt;高値!AF44),25,""))</f>
        <v/>
      </c>
      <c r="BA44" s="500" t="str">
        <f>IF(終値!A44="","",IF(AND(高値!AE44&gt;高値!AD44,高値!AE44&gt;高値!AC44,高値!AE44&gt;高値!AF44,高値!AE44&gt;高値!AG44),26,""))</f>
        <v/>
      </c>
      <c r="BB44" s="500" t="str">
        <f>IF(終値!A44="","",IF(AND(高値!AF44&gt;高値!AE44,高値!AF44&gt;高値!AD44,高値!AF44&gt;高値!AG44,高値!AF44&gt;高値!AH44),27,""))</f>
        <v/>
      </c>
      <c r="BC44" s="500" t="str">
        <f>IF(終値!A44="","",IF(AND(高値!AG44&gt;高値!AF44,高値!AG44&gt;高値!AE44,高値!AG44&gt;高値!AH44,高値!AG44&gt;高値!AI44),28,""))</f>
        <v/>
      </c>
      <c r="BD44" s="500">
        <f t="shared" si="0"/>
        <v>4</v>
      </c>
      <c r="BE44" s="500">
        <f t="shared" si="1"/>
        <v>3</v>
      </c>
      <c r="BF44" s="500">
        <f t="shared" si="2"/>
        <v>13</v>
      </c>
      <c r="BG44" s="500">
        <f>IF($BE44="","",INDEX(安値!$E44:$CZ44,1,$BE44+1))</f>
        <v>1105</v>
      </c>
      <c r="BH44" s="500">
        <f>IF($BF44="","",INDEX(安値!$E44:$CZ44,1,$BF44+1))</f>
        <v>1127.5</v>
      </c>
      <c r="BI44" s="500">
        <f>IF($BF44="","",MAX(INDEX(高値!$E44:$CZ44,1,$BE44+1):INDEX(高値!$E44:$CZ44,1,$BF44+1)))</f>
        <v>1183.5</v>
      </c>
      <c r="BJ44" s="500">
        <f>IF($BF44="","",AVERAGE(INDEX(終値!$E44:$CZ44,1,$BF44+1):INDEX(終値!$E44:$CZ44,1,$BF44+20))-2*STDEVP(INDEX(終値!$E44:$CZ44,1,$BF44+1):INDEX(終値!$E44:$CZ44,1,$BF44+20)))</f>
        <v>1119.7280639684873</v>
      </c>
      <c r="BK44" s="500">
        <f>IF($BE44="","",AVERAGE(INDEX(終値!$E44:$CZ44,1,$BE44+1):INDEX(終値!$E44:$CZ44,1,$BE44+20))-2*STDEVP(INDEX(終値!$E44:$CZ44,1,$BE44+1):INDEX(終値!$E44:$CZ44,1,$BE44+20)))</f>
        <v>1132.1656353332771</v>
      </c>
      <c r="BL44" s="500">
        <f t="shared" si="3"/>
        <v>4</v>
      </c>
      <c r="BM44" s="500">
        <f t="shared" si="4"/>
        <v>8</v>
      </c>
      <c r="BN44" s="500">
        <f t="shared" si="5"/>
        <v>11</v>
      </c>
      <c r="BO44" s="500">
        <f>IF($BM44="","",INDEX(高値!$E44:$CZ44,1,$BM44+1))</f>
        <v>1182</v>
      </c>
      <c r="BP44" s="500">
        <f>IF($BN44="","",INDEX(高値!$E44:$CZ44,1,$BN44+1))</f>
        <v>1183.5</v>
      </c>
      <c r="BQ44" s="500">
        <f>IF($BN44="","",MIN(INDEX(安値!$E44:$CZ44,1,$BM44+1):INDEX(安値!$E44:$CZ44,1,$BN44+1)))</f>
        <v>1153.5</v>
      </c>
      <c r="BR44" s="500">
        <f>IF($BN44="","",AVERAGE(INDEX(終値!$E44:$CZ44,1,$BN44+1):INDEX(終値!$E44:$CZ44,1,$BN44+20))+2*STDEVP(INDEX(終値!$E44:$CZ44,1,$BN44+1):INDEX(終値!$E44:$CZ44,1,$BN44+20)))</f>
        <v>1184.562733299734</v>
      </c>
      <c r="BS44" s="500">
        <f>IF($BM44="","",AVERAGE(INDEX(終値!$E44:$CZ44,1,$BM44+1):INDEX(終値!$E44:$CZ44,1,$BM44+20))+2*STDEVP(INDEX(終値!$E44:$CZ44,1,$BM44+1):INDEX(終値!$E44:$CZ44,1,$BM44+20)))</f>
        <v>1190.6485768379202</v>
      </c>
      <c r="BT44" s="497" t="str">
        <f>IFERROR(IF(AND($BD44&gt;=2,ABS($BG44-$BH44)/$BH44&lt;=BB設定!$B$12,$BI44&gt;=MAX($BH44,$BG44)*(1+BB設定!$B$13),終値!E44&gt;$BG44),IF(OR(終値!E44&gt;=$BI44,AND($BH44&lt;$BJ44,$BG44&gt;=$BK44)),"二番底W▲","二番底W形成"),IF(AND($BL44&gt;=2,ABS($BO44-$BP44)/$BP44&lt;=BB設定!$B$12,$BQ44&lt;=MIN($BP44,$BO44)*(1-BB設定!$B$13),終値!E44&lt;$BO44),IF(OR(終値!E44&lt;=$BQ44,AND($BP44&gt;$BR44,$BO44&lt;=$BS44)),"二番天井M▼","二番天井M形成"),"－")),"－")</f>
        <v>二番底W▲</v>
      </c>
    </row>
    <row r="45" spans="2:72">
      <c r="B45" s="500" t="str">
        <f>IF(終値!A45="","",IF(AND(安値!G45&lt;安値!F45,安値!G45&lt;安値!E45,安値!G45&lt;安値!H45,安値!G45&lt;安値!I45),2,""))</f>
        <v/>
      </c>
      <c r="C45" s="500">
        <f>IF(終値!A45="","",IF(AND(安値!H45&lt;安値!G45,安値!H45&lt;安値!F45,安値!H45&lt;安値!I45,安値!H45&lt;安値!J45),3,""))</f>
        <v>3</v>
      </c>
      <c r="D45" s="500" t="str">
        <f>IF(終値!A45="","",IF(AND(安値!I45&lt;安値!H45,安値!I45&lt;安値!G45,安値!I45&lt;安値!J45,安値!I45&lt;安値!K45),4,""))</f>
        <v/>
      </c>
      <c r="E45" s="500" t="str">
        <f>IF(終値!A45="","",IF(AND(安値!J45&lt;安値!I45,安値!J45&lt;安値!H45,安値!J45&lt;安値!K45,安値!J45&lt;安値!L45),5,""))</f>
        <v/>
      </c>
      <c r="F45" s="500" t="str">
        <f>IF(終値!A45="","",IF(AND(安値!K45&lt;安値!J45,安値!K45&lt;安値!I45,安値!K45&lt;安値!L45,安値!K45&lt;安値!M45),6,""))</f>
        <v/>
      </c>
      <c r="G45" s="500" t="str">
        <f>IF(終値!A45="","",IF(AND(安値!L45&lt;安値!K45,安値!L45&lt;安値!J45,安値!L45&lt;安値!M45,安値!L45&lt;安値!N45),7,""))</f>
        <v/>
      </c>
      <c r="H45" s="500" t="str">
        <f>IF(終値!A45="","",IF(AND(安値!M45&lt;安値!L45,安値!M45&lt;安値!K45,安値!M45&lt;安値!N45,安値!M45&lt;安値!O45),8,""))</f>
        <v/>
      </c>
      <c r="I45" s="500" t="str">
        <f>IF(終値!A45="","",IF(AND(安値!N45&lt;安値!M45,安値!N45&lt;安値!L45,安値!N45&lt;安値!O45,安値!N45&lt;安値!P45),9,""))</f>
        <v/>
      </c>
      <c r="J45" s="500" t="str">
        <f>IF(終値!A45="","",IF(AND(安値!O45&lt;安値!N45,安値!O45&lt;安値!M45,安値!O45&lt;安値!P45,安値!O45&lt;安値!Q45),10,""))</f>
        <v/>
      </c>
      <c r="K45" s="500" t="str">
        <f>IF(終値!A45="","",IF(AND(安値!P45&lt;安値!O45,安値!P45&lt;安値!N45,安値!P45&lt;安値!Q45,安値!P45&lt;安値!R45),11,""))</f>
        <v/>
      </c>
      <c r="L45" s="500" t="str">
        <f>IF(終値!A45="","",IF(AND(安値!Q45&lt;安値!P45,安値!Q45&lt;安値!O45,安値!Q45&lt;安値!R45,安値!Q45&lt;安値!S45),12,""))</f>
        <v/>
      </c>
      <c r="M45" s="500">
        <f>IF(終値!A45="","",IF(AND(安値!R45&lt;安値!Q45,安値!R45&lt;安値!P45,安値!R45&lt;安値!S45,安値!R45&lt;安値!T45),13,""))</f>
        <v>13</v>
      </c>
      <c r="N45" s="500" t="str">
        <f>IF(終値!A45="","",IF(AND(安値!S45&lt;安値!R45,安値!S45&lt;安値!Q45,安値!S45&lt;安値!T45,安値!S45&lt;安値!U45),14,""))</f>
        <v/>
      </c>
      <c r="O45" s="500" t="str">
        <f>IF(終値!A45="","",IF(AND(安値!T45&lt;安値!S45,安値!T45&lt;安値!R45,安値!T45&lt;安値!U45,安値!T45&lt;安値!V45),15,""))</f>
        <v/>
      </c>
      <c r="P45" s="500" t="str">
        <f>IF(終値!A45="","",IF(AND(安値!U45&lt;安値!T45,安値!U45&lt;安値!S45,安値!U45&lt;安値!V45,安値!U45&lt;安値!W45),16,""))</f>
        <v/>
      </c>
      <c r="Q45" s="500" t="str">
        <f>IF(終値!A45="","",IF(AND(安値!V45&lt;安値!U45,安値!V45&lt;安値!T45,安値!V45&lt;安値!W45,安値!V45&lt;安値!X45),17,""))</f>
        <v/>
      </c>
      <c r="R45" s="500" t="str">
        <f>IF(終値!A45="","",IF(AND(安値!W45&lt;安値!V45,安値!W45&lt;安値!U45,安値!W45&lt;安値!X45,安値!W45&lt;安値!Y45),18,""))</f>
        <v/>
      </c>
      <c r="S45" s="500">
        <f>IF(終値!A45="","",IF(AND(安値!X45&lt;安値!W45,安値!X45&lt;安値!V45,安値!X45&lt;安値!Y45,安値!X45&lt;安値!Z45),19,""))</f>
        <v>19</v>
      </c>
      <c r="T45" s="500" t="str">
        <f>IF(終値!A45="","",IF(AND(安値!Y45&lt;安値!X45,安値!Y45&lt;安値!W45,安値!Y45&lt;安値!Z45,安値!Y45&lt;安値!AA45),20,""))</f>
        <v/>
      </c>
      <c r="U45" s="500" t="str">
        <f>IF(終値!A45="","",IF(AND(安値!Z45&lt;安値!Y45,安値!Z45&lt;安値!X45,安値!Z45&lt;安値!AA45,安値!Z45&lt;安値!AB45),21,""))</f>
        <v/>
      </c>
      <c r="V45" s="500" t="str">
        <f>IF(終値!A45="","",IF(AND(安値!AA45&lt;安値!Z45,安値!AA45&lt;安値!Y45,安値!AA45&lt;安値!AB45,安値!AA45&lt;安値!AC45),22,""))</f>
        <v/>
      </c>
      <c r="W45" s="500" t="str">
        <f>IF(終値!A45="","",IF(AND(安値!AB45&lt;安値!AA45,安値!AB45&lt;安値!Z45,安値!AB45&lt;安値!AC45,安値!AB45&lt;安値!AD45),23,""))</f>
        <v/>
      </c>
      <c r="X45" s="500" t="str">
        <f>IF(終値!A45="","",IF(AND(安値!AC45&lt;安値!AB45,安値!AC45&lt;安値!AA45,安値!AC45&lt;安値!AD45,安値!AC45&lt;安値!AE45),24,""))</f>
        <v/>
      </c>
      <c r="Y45" s="500" t="str">
        <f>IF(終値!A45="","",IF(AND(安値!AD45&lt;安値!AC45,安値!AD45&lt;安値!AB45,安値!AD45&lt;安値!AE45,安値!AD45&lt;安値!AF45),25,""))</f>
        <v/>
      </c>
      <c r="Z45" s="500" t="str">
        <f>IF(終値!A45="","",IF(AND(安値!AE45&lt;安値!AD45,安値!AE45&lt;安値!AC45,安値!AE45&lt;安値!AF45,安値!AE45&lt;安値!AG45),26,""))</f>
        <v/>
      </c>
      <c r="AA45" s="500">
        <f>IF(終値!A45="","",IF(AND(安値!AF45&lt;安値!AE45,安値!AF45&lt;安値!AD45,安値!AF45&lt;安値!AG45,安値!AF45&lt;安値!AH45),27,""))</f>
        <v>27</v>
      </c>
      <c r="AB45" s="500" t="str">
        <f>IF(終値!A45="","",IF(AND(安値!AG45&lt;安値!AF45,安値!AG45&lt;安値!AE45,安値!AG45&lt;安値!AH45,安値!AG45&lt;安値!AI45),28,""))</f>
        <v/>
      </c>
      <c r="AC45" s="500" t="str">
        <f>IF(終値!A45="","",IF(AND(高値!G45&gt;高値!F45,高値!G45&gt;高値!E45,高値!G45&gt;高値!H45,高値!G45&gt;高値!I45),2,""))</f>
        <v/>
      </c>
      <c r="AD45" s="500" t="str">
        <f>IF(終値!A45="","",IF(AND(高値!H45&gt;高値!G45,高値!H45&gt;高値!F45,高値!H45&gt;高値!I45,高値!H45&gt;高値!J45),3,""))</f>
        <v/>
      </c>
      <c r="AE45" s="500" t="str">
        <f>IF(終値!A45="","",IF(AND(高値!I45&gt;高値!H45,高値!I45&gt;高値!G45,高値!I45&gt;高値!J45,高値!I45&gt;高値!K45),4,""))</f>
        <v/>
      </c>
      <c r="AF45" s="500" t="str">
        <f>IF(終値!A45="","",IF(AND(高値!J45&gt;高値!I45,高値!J45&gt;高値!H45,高値!J45&gt;高値!K45,高値!J45&gt;高値!L45),5,""))</f>
        <v/>
      </c>
      <c r="AG45" s="500" t="str">
        <f>IF(終値!A45="","",IF(AND(高値!K45&gt;高値!J45,高値!K45&gt;高値!I45,高値!K45&gt;高値!L45,高値!K45&gt;高値!M45),6,""))</f>
        <v/>
      </c>
      <c r="AH45" s="500" t="str">
        <f>IF(終値!A45="","",IF(AND(高値!L45&gt;高値!K45,高値!L45&gt;高値!J45,高値!L45&gt;高値!M45,高値!L45&gt;高値!N45),7,""))</f>
        <v/>
      </c>
      <c r="AI45" s="500">
        <f>IF(終値!A45="","",IF(AND(高値!M45&gt;高値!L45,高値!M45&gt;高値!K45,高値!M45&gt;高値!N45,高値!M45&gt;高値!O45),8,""))</f>
        <v>8</v>
      </c>
      <c r="AJ45" s="500" t="str">
        <f>IF(終値!A45="","",IF(AND(高値!N45&gt;高値!M45,高値!N45&gt;高値!L45,高値!N45&gt;高値!O45,高値!N45&gt;高値!P45),9,""))</f>
        <v/>
      </c>
      <c r="AK45" s="500" t="str">
        <f>IF(終値!A45="","",IF(AND(高値!O45&gt;高値!N45,高値!O45&gt;高値!M45,高値!O45&gt;高値!P45,高値!O45&gt;高値!Q45),10,""))</f>
        <v/>
      </c>
      <c r="AL45" s="500" t="str">
        <f>IF(終値!A45="","",IF(AND(高値!P45&gt;高値!O45,高値!P45&gt;高値!N45,高値!P45&gt;高値!Q45,高値!P45&gt;高値!R45),11,""))</f>
        <v/>
      </c>
      <c r="AM45" s="500" t="str">
        <f>IF(終値!A45="","",IF(AND(高値!Q45&gt;高値!P45,高値!Q45&gt;高値!O45,高値!Q45&gt;高値!R45,高値!Q45&gt;高値!S45),12,""))</f>
        <v/>
      </c>
      <c r="AN45" s="500" t="str">
        <f>IF(終値!A45="","",IF(AND(高値!R45&gt;高値!Q45,高値!R45&gt;高値!P45,高値!R45&gt;高値!S45,高値!R45&gt;高値!T45),13,""))</f>
        <v/>
      </c>
      <c r="AO45" s="500" t="str">
        <f>IF(終値!A45="","",IF(AND(高値!S45&gt;高値!R45,高値!S45&gt;高値!Q45,高値!S45&gt;高値!T45,高値!S45&gt;高値!U45),14,""))</f>
        <v/>
      </c>
      <c r="AP45" s="500">
        <f>IF(終値!A45="","",IF(AND(高値!T45&gt;高値!S45,高値!T45&gt;高値!R45,高値!T45&gt;高値!U45,高値!T45&gt;高値!V45),15,""))</f>
        <v>15</v>
      </c>
      <c r="AQ45" s="500" t="str">
        <f>IF(終値!A45="","",IF(AND(高値!U45&gt;高値!T45,高値!U45&gt;高値!S45,高値!U45&gt;高値!V45,高値!U45&gt;高値!W45),16,""))</f>
        <v/>
      </c>
      <c r="AR45" s="500" t="str">
        <f>IF(終値!A45="","",IF(AND(高値!V45&gt;高値!U45,高値!V45&gt;高値!T45,高値!V45&gt;高値!W45,高値!V45&gt;高値!X45),17,""))</f>
        <v/>
      </c>
      <c r="AS45" s="500" t="str">
        <f>IF(終値!A45="","",IF(AND(高値!W45&gt;高値!V45,高値!W45&gt;高値!U45,高値!W45&gt;高値!X45,高値!W45&gt;高値!Y45),18,""))</f>
        <v/>
      </c>
      <c r="AT45" s="500" t="str">
        <f>IF(終値!A45="","",IF(AND(高値!X45&gt;高値!W45,高値!X45&gt;高値!V45,高値!X45&gt;高値!Y45,高値!X45&gt;高値!Z45),19,""))</f>
        <v/>
      </c>
      <c r="AU45" s="500" t="str">
        <f>IF(終値!A45="","",IF(AND(高値!Y45&gt;高値!X45,高値!Y45&gt;高値!W45,高値!Y45&gt;高値!Z45,高値!Y45&gt;高値!AA45),20,""))</f>
        <v/>
      </c>
      <c r="AV45" s="500">
        <f>IF(終値!A45="","",IF(AND(高値!Z45&gt;高値!Y45,高値!Z45&gt;高値!X45,高値!Z45&gt;高値!AA45,高値!Z45&gt;高値!AB45),21,""))</f>
        <v>21</v>
      </c>
      <c r="AW45" s="500" t="str">
        <f>IF(終値!A45="","",IF(AND(高値!AA45&gt;高値!Z45,高値!AA45&gt;高値!Y45,高値!AA45&gt;高値!AB45,高値!AA45&gt;高値!AC45),22,""))</f>
        <v/>
      </c>
      <c r="AX45" s="500" t="str">
        <f>IF(終値!A45="","",IF(AND(高値!AB45&gt;高値!AA45,高値!AB45&gt;高値!Z45,高値!AB45&gt;高値!AC45,高値!AB45&gt;高値!AD45),23,""))</f>
        <v/>
      </c>
      <c r="AY45" s="500" t="str">
        <f>IF(終値!A45="","",IF(AND(高値!AC45&gt;高値!AB45,高値!AC45&gt;高値!AA45,高値!AC45&gt;高値!AD45,高値!AC45&gt;高値!AE45),24,""))</f>
        <v/>
      </c>
      <c r="AZ45" s="500" t="str">
        <f>IF(終値!A45="","",IF(AND(高値!AD45&gt;高値!AC45,高値!AD45&gt;高値!AB45,高値!AD45&gt;高値!AE45,高値!AD45&gt;高値!AF45),25,""))</f>
        <v/>
      </c>
      <c r="BA45" s="500" t="str">
        <f>IF(終値!A45="","",IF(AND(高値!AE45&gt;高値!AD45,高値!AE45&gt;高値!AC45,高値!AE45&gt;高値!AF45,高値!AE45&gt;高値!AG45),26,""))</f>
        <v/>
      </c>
      <c r="BB45" s="500" t="str">
        <f>IF(終値!A45="","",IF(AND(高値!AF45&gt;高値!AE45,高値!AF45&gt;高値!AD45,高値!AF45&gt;高値!AG45,高値!AF45&gt;高値!AH45),27,""))</f>
        <v/>
      </c>
      <c r="BC45" s="500" t="str">
        <f>IF(終値!A45="","",IF(AND(高値!AG45&gt;高値!AF45,高値!AG45&gt;高値!AE45,高値!AG45&gt;高値!AH45,高値!AG45&gt;高値!AI45),28,""))</f>
        <v/>
      </c>
      <c r="BD45" s="500">
        <f t="shared" si="0"/>
        <v>4</v>
      </c>
      <c r="BE45" s="500">
        <f t="shared" si="1"/>
        <v>3</v>
      </c>
      <c r="BF45" s="500">
        <f t="shared" si="2"/>
        <v>13</v>
      </c>
      <c r="BG45" s="500">
        <f>IF($BE45="","",INDEX(安値!$E45:$CZ45,1,$BE45+1))</f>
        <v>3426</v>
      </c>
      <c r="BH45" s="500">
        <f>IF($BF45="","",INDEX(安値!$E45:$CZ45,1,$BF45+1))</f>
        <v>3411</v>
      </c>
      <c r="BI45" s="500">
        <f>IF($BF45="","",MAX(INDEX(高値!$E45:$CZ45,1,$BE45+1):INDEX(高値!$E45:$CZ45,1,$BF45+1)))</f>
        <v>3813</v>
      </c>
      <c r="BJ45" s="500">
        <f>IF($BF45="","",AVERAGE(INDEX(終値!$E45:$CZ45,1,$BF45+1):INDEX(終値!$E45:$CZ45,1,$BF45+20))-2*STDEVP(INDEX(終値!$E45:$CZ45,1,$BF45+1):INDEX(終値!$E45:$CZ45,1,$BF45+20)))</f>
        <v>3088.8220185494483</v>
      </c>
      <c r="BK45" s="500">
        <f>IF($BE45="","",AVERAGE(INDEX(終値!$E45:$CZ45,1,$BE45+1):INDEX(終値!$E45:$CZ45,1,$BE45+20))-2*STDEVP(INDEX(終値!$E45:$CZ45,1,$BE45+1):INDEX(終値!$E45:$CZ45,1,$BE45+20)))</f>
        <v>3340.9564664187428</v>
      </c>
      <c r="BL45" s="500">
        <f t="shared" si="3"/>
        <v>3</v>
      </c>
      <c r="BM45" s="500">
        <f t="shared" si="4"/>
        <v>8</v>
      </c>
      <c r="BN45" s="500">
        <f t="shared" si="5"/>
        <v>15</v>
      </c>
      <c r="BO45" s="500">
        <f>IF($BM45="","",INDEX(高値!$E45:$CZ45,1,$BM45+1))</f>
        <v>3813</v>
      </c>
      <c r="BP45" s="500">
        <f>IF($BN45="","",INDEX(高値!$E45:$CZ45,1,$BN45+1))</f>
        <v>3733</v>
      </c>
      <c r="BQ45" s="500">
        <f>IF($BN45="","",MIN(INDEX(安値!$E45:$CZ45,1,$BM45+1):INDEX(安値!$E45:$CZ45,1,$BN45+1)))</f>
        <v>3411</v>
      </c>
      <c r="BR45" s="500">
        <f>IF($BN45="","",AVERAGE(INDEX(終値!$E45:$CZ45,1,$BN45+1):INDEX(終値!$E45:$CZ45,1,$BN45+20))+2*STDEVP(INDEX(終値!$E45:$CZ45,1,$BN45+1):INDEX(終値!$E45:$CZ45,1,$BN45+20)))</f>
        <v>3628.7718119759106</v>
      </c>
      <c r="BS45" s="500">
        <f>IF($BM45="","",AVERAGE(INDEX(終値!$E45:$CZ45,1,$BM45+1):INDEX(終値!$E45:$CZ45,1,$BM45+20))+2*STDEVP(INDEX(終値!$E45:$CZ45,1,$BM45+1):INDEX(終値!$E45:$CZ45,1,$BM45+20)))</f>
        <v>3856.9936358045061</v>
      </c>
      <c r="BT45" s="497" t="str">
        <f>IFERROR(IF(AND($BD45&gt;=2,ABS($BG45-$BH45)/$BH45&lt;=BB設定!$B$12,$BI45&gt;=MAX($BH45,$BG45)*(1+BB設定!$B$13),終値!E45&gt;$BG45),IF(OR(終値!E45&gt;=$BI45,AND($BH45&lt;$BJ45,$BG45&gt;=$BK45)),"二番底W▲","二番底W形成"),IF(AND($BL45&gt;=2,ABS($BO45-$BP45)/$BP45&lt;=BB設定!$B$12,$BQ45&lt;=MIN($BP45,$BO45)*(1-BB設定!$B$13),終値!E45&lt;$BO45),IF(OR(終値!E45&lt;=$BQ45,AND($BP45&gt;$BR45,$BO45&lt;=$BS45)),"二番天井M▼","二番天井M形成"),"－")),"－")</f>
        <v>二番底W形成</v>
      </c>
    </row>
    <row r="46" spans="2:72">
      <c r="B46" s="500" t="str">
        <f>IF(終値!A46="","",IF(AND(安値!G46&lt;安値!F46,安値!G46&lt;安値!E46,安値!G46&lt;安値!H46,安値!G46&lt;安値!I46),2,""))</f>
        <v/>
      </c>
      <c r="C46" s="500">
        <f>IF(終値!A46="","",IF(AND(安値!H46&lt;安値!G46,安値!H46&lt;安値!F46,安値!H46&lt;安値!I46,安値!H46&lt;安値!J46),3,""))</f>
        <v>3</v>
      </c>
      <c r="D46" s="500" t="str">
        <f>IF(終値!A46="","",IF(AND(安値!I46&lt;安値!H46,安値!I46&lt;安値!G46,安値!I46&lt;安値!J46,安値!I46&lt;安値!K46),4,""))</f>
        <v/>
      </c>
      <c r="E46" s="500" t="str">
        <f>IF(終値!A46="","",IF(AND(安値!J46&lt;安値!I46,安値!J46&lt;安値!H46,安値!J46&lt;安値!K46,安値!J46&lt;安値!L46),5,""))</f>
        <v/>
      </c>
      <c r="F46" s="500" t="str">
        <f>IF(終値!A46="","",IF(AND(安値!K46&lt;安値!J46,安値!K46&lt;安値!I46,安値!K46&lt;安値!L46,安値!K46&lt;安値!M46),6,""))</f>
        <v/>
      </c>
      <c r="G46" s="500" t="str">
        <f>IF(終値!A46="","",IF(AND(安値!L46&lt;安値!K46,安値!L46&lt;安値!J46,安値!L46&lt;安値!M46,安値!L46&lt;安値!N46),7,""))</f>
        <v/>
      </c>
      <c r="H46" s="500" t="str">
        <f>IF(終値!A46="","",IF(AND(安値!M46&lt;安値!L46,安値!M46&lt;安値!K46,安値!M46&lt;安値!N46,安値!M46&lt;安値!O46),8,""))</f>
        <v/>
      </c>
      <c r="I46" s="500" t="str">
        <f>IF(終値!A46="","",IF(AND(安値!N46&lt;安値!M46,安値!N46&lt;安値!L46,安値!N46&lt;安値!O46,安値!N46&lt;安値!P46),9,""))</f>
        <v/>
      </c>
      <c r="J46" s="500" t="str">
        <f>IF(終値!A46="","",IF(AND(安値!O46&lt;安値!N46,安値!O46&lt;安値!M46,安値!O46&lt;安値!P46,安値!O46&lt;安値!Q46),10,""))</f>
        <v/>
      </c>
      <c r="K46" s="500" t="str">
        <f>IF(終値!A46="","",IF(AND(安値!P46&lt;安値!O46,安値!P46&lt;安値!N46,安値!P46&lt;安値!Q46,安値!P46&lt;安値!R46),11,""))</f>
        <v/>
      </c>
      <c r="L46" s="500" t="str">
        <f>IF(終値!A46="","",IF(AND(安値!Q46&lt;安値!P46,安値!Q46&lt;安値!O46,安値!Q46&lt;安値!R46,安値!Q46&lt;安値!S46),12,""))</f>
        <v/>
      </c>
      <c r="M46" s="500" t="str">
        <f>IF(終値!A46="","",IF(AND(安値!R46&lt;安値!Q46,安値!R46&lt;安値!P46,安値!R46&lt;安値!S46,安値!R46&lt;安値!T46),13,""))</f>
        <v/>
      </c>
      <c r="N46" s="500" t="str">
        <f>IF(終値!A46="","",IF(AND(安値!S46&lt;安値!R46,安値!S46&lt;安値!Q46,安値!S46&lt;安値!T46,安値!S46&lt;安値!U46),14,""))</f>
        <v/>
      </c>
      <c r="O46" s="500" t="str">
        <f>IF(終値!A46="","",IF(AND(安値!T46&lt;安値!S46,安値!T46&lt;安値!R46,安値!T46&lt;安値!U46,安値!T46&lt;安値!V46),15,""))</f>
        <v/>
      </c>
      <c r="P46" s="500" t="str">
        <f>IF(終値!A46="","",IF(AND(安値!U46&lt;安値!T46,安値!U46&lt;安値!S46,安値!U46&lt;安値!V46,安値!U46&lt;安値!W46),16,""))</f>
        <v/>
      </c>
      <c r="Q46" s="500" t="str">
        <f>IF(終値!A46="","",IF(AND(安値!V46&lt;安値!U46,安値!V46&lt;安値!T46,安値!V46&lt;安値!W46,安値!V46&lt;安値!X46),17,""))</f>
        <v/>
      </c>
      <c r="R46" s="500">
        <f>IF(終値!A46="","",IF(AND(安値!W46&lt;安値!V46,安値!W46&lt;安値!U46,安値!W46&lt;安値!X46,安値!W46&lt;安値!Y46),18,""))</f>
        <v>18</v>
      </c>
      <c r="S46" s="500" t="str">
        <f>IF(終値!A46="","",IF(AND(安値!X46&lt;安値!W46,安値!X46&lt;安値!V46,安値!X46&lt;安値!Y46,安値!X46&lt;安値!Z46),19,""))</f>
        <v/>
      </c>
      <c r="T46" s="500" t="str">
        <f>IF(終値!A46="","",IF(AND(安値!Y46&lt;安値!X46,安値!Y46&lt;安値!W46,安値!Y46&lt;安値!Z46,安値!Y46&lt;安値!AA46),20,""))</f>
        <v/>
      </c>
      <c r="U46" s="500" t="str">
        <f>IF(終値!A46="","",IF(AND(安値!Z46&lt;安値!Y46,安値!Z46&lt;安値!X46,安値!Z46&lt;安値!AA46,安値!Z46&lt;安値!AB46),21,""))</f>
        <v/>
      </c>
      <c r="V46" s="500" t="str">
        <f>IF(終値!A46="","",IF(AND(安値!AA46&lt;安値!Z46,安値!AA46&lt;安値!Y46,安値!AA46&lt;安値!AB46,安値!AA46&lt;安値!AC46),22,""))</f>
        <v/>
      </c>
      <c r="W46" s="500" t="str">
        <f>IF(終値!A46="","",IF(AND(安値!AB46&lt;安値!AA46,安値!AB46&lt;安値!Z46,安値!AB46&lt;安値!AC46,安値!AB46&lt;安値!AD46),23,""))</f>
        <v/>
      </c>
      <c r="X46" s="500">
        <f>IF(終値!A46="","",IF(AND(安値!AC46&lt;安値!AB46,安値!AC46&lt;安値!AA46,安値!AC46&lt;安値!AD46,安値!AC46&lt;安値!AE46),24,""))</f>
        <v>24</v>
      </c>
      <c r="Y46" s="500" t="str">
        <f>IF(終値!A46="","",IF(AND(安値!AD46&lt;安値!AC46,安値!AD46&lt;安値!AB46,安値!AD46&lt;安値!AE46,安値!AD46&lt;安値!AF46),25,""))</f>
        <v/>
      </c>
      <c r="Z46" s="500" t="str">
        <f>IF(終値!A46="","",IF(AND(安値!AE46&lt;安値!AD46,安値!AE46&lt;安値!AC46,安値!AE46&lt;安値!AF46,安値!AE46&lt;安値!AG46),26,""))</f>
        <v/>
      </c>
      <c r="AA46" s="500" t="str">
        <f>IF(終値!A46="","",IF(AND(安値!AF46&lt;安値!AE46,安値!AF46&lt;安値!AD46,安値!AF46&lt;安値!AG46,安値!AF46&lt;安値!AH46),27,""))</f>
        <v/>
      </c>
      <c r="AB46" s="500" t="str">
        <f>IF(終値!A46="","",IF(AND(安値!AG46&lt;安値!AF46,安値!AG46&lt;安値!AE46,安値!AG46&lt;安値!AH46,安値!AG46&lt;安値!AI46),28,""))</f>
        <v/>
      </c>
      <c r="AC46" s="500" t="str">
        <f>IF(終値!A46="","",IF(AND(高値!G46&gt;高値!F46,高値!G46&gt;高値!E46,高値!G46&gt;高値!H46,高値!G46&gt;高値!I46),2,""))</f>
        <v/>
      </c>
      <c r="AD46" s="500" t="str">
        <f>IF(終値!A46="","",IF(AND(高値!H46&gt;高値!G46,高値!H46&gt;高値!F46,高値!H46&gt;高値!I46,高値!H46&gt;高値!J46),3,""))</f>
        <v/>
      </c>
      <c r="AE46" s="500" t="str">
        <f>IF(終値!A46="","",IF(AND(高値!I46&gt;高値!H46,高値!I46&gt;高値!G46,高値!I46&gt;高値!J46,高値!I46&gt;高値!K46),4,""))</f>
        <v/>
      </c>
      <c r="AF46" s="500" t="str">
        <f>IF(終値!A46="","",IF(AND(高値!J46&gt;高値!I46,高値!J46&gt;高値!H46,高値!J46&gt;高値!K46,高値!J46&gt;高値!L46),5,""))</f>
        <v/>
      </c>
      <c r="AG46" s="500">
        <f>IF(終値!A46="","",IF(AND(高値!K46&gt;高値!J46,高値!K46&gt;高値!I46,高値!K46&gt;高値!L46,高値!K46&gt;高値!M46),6,""))</f>
        <v>6</v>
      </c>
      <c r="AH46" s="500" t="str">
        <f>IF(終値!A46="","",IF(AND(高値!L46&gt;高値!K46,高値!L46&gt;高値!J46,高値!L46&gt;高値!M46,高値!L46&gt;高値!N46),7,""))</f>
        <v/>
      </c>
      <c r="AI46" s="500" t="str">
        <f>IF(終値!A46="","",IF(AND(高値!M46&gt;高値!L46,高値!M46&gt;高値!K46,高値!M46&gt;高値!N46,高値!M46&gt;高値!O46),8,""))</f>
        <v/>
      </c>
      <c r="AJ46" s="500" t="str">
        <f>IF(終値!A46="","",IF(AND(高値!N46&gt;高値!M46,高値!N46&gt;高値!L46,高値!N46&gt;高値!O46,高値!N46&gt;高値!P46),9,""))</f>
        <v/>
      </c>
      <c r="AK46" s="500" t="str">
        <f>IF(終値!A46="","",IF(AND(高値!O46&gt;高値!N46,高値!O46&gt;高値!M46,高値!O46&gt;高値!P46,高値!O46&gt;高値!Q46),10,""))</f>
        <v/>
      </c>
      <c r="AL46" s="500" t="str">
        <f>IF(終値!A46="","",IF(AND(高値!P46&gt;高値!O46,高値!P46&gt;高値!N46,高値!P46&gt;高値!Q46,高値!P46&gt;高値!R46),11,""))</f>
        <v/>
      </c>
      <c r="AM46" s="500" t="str">
        <f>IF(終値!A46="","",IF(AND(高値!Q46&gt;高値!P46,高値!Q46&gt;高値!O46,高値!Q46&gt;高値!R46,高値!Q46&gt;高値!S46),12,""))</f>
        <v/>
      </c>
      <c r="AN46" s="500" t="str">
        <f>IF(終値!A46="","",IF(AND(高値!R46&gt;高値!Q46,高値!R46&gt;高値!P46,高値!R46&gt;高値!S46,高値!R46&gt;高値!T46),13,""))</f>
        <v/>
      </c>
      <c r="AO46" s="500" t="str">
        <f>IF(終値!A46="","",IF(AND(高値!S46&gt;高値!R46,高値!S46&gt;高値!Q46,高値!S46&gt;高値!T46,高値!S46&gt;高値!U46),14,""))</f>
        <v/>
      </c>
      <c r="AP46" s="500" t="str">
        <f>IF(終値!A46="","",IF(AND(高値!T46&gt;高値!S46,高値!T46&gt;高値!R46,高値!T46&gt;高値!U46,高値!T46&gt;高値!V46),15,""))</f>
        <v/>
      </c>
      <c r="AQ46" s="500" t="str">
        <f>IF(終値!A46="","",IF(AND(高値!U46&gt;高値!T46,高値!U46&gt;高値!S46,高値!U46&gt;高値!V46,高値!U46&gt;高値!W46),16,""))</f>
        <v/>
      </c>
      <c r="AR46" s="500" t="str">
        <f>IF(終値!A46="","",IF(AND(高値!V46&gt;高値!U46,高値!V46&gt;高値!T46,高値!V46&gt;高値!W46,高値!V46&gt;高値!X46),17,""))</f>
        <v/>
      </c>
      <c r="AS46" s="500" t="str">
        <f>IF(終値!A46="","",IF(AND(高値!W46&gt;高値!V46,高値!W46&gt;高値!U46,高値!W46&gt;高値!X46,高値!W46&gt;高値!Y46),18,""))</f>
        <v/>
      </c>
      <c r="AT46" s="500" t="str">
        <f>IF(終値!A46="","",IF(AND(高値!X46&gt;高値!W46,高値!X46&gt;高値!V46,高値!X46&gt;高値!Y46,高値!X46&gt;高値!Z46),19,""))</f>
        <v/>
      </c>
      <c r="AU46" s="500" t="str">
        <f>IF(終値!A46="","",IF(AND(高値!Y46&gt;高値!X46,高値!Y46&gt;高値!W46,高値!Y46&gt;高値!Z46,高値!Y46&gt;高値!AA46),20,""))</f>
        <v/>
      </c>
      <c r="AV46" s="500" t="str">
        <f>IF(終値!A46="","",IF(AND(高値!Z46&gt;高値!Y46,高値!Z46&gt;高値!X46,高値!Z46&gt;高値!AA46,高値!Z46&gt;高値!AB46),21,""))</f>
        <v/>
      </c>
      <c r="AW46" s="500">
        <f>IF(終値!A46="","",IF(AND(高値!AA46&gt;高値!Z46,高値!AA46&gt;高値!Y46,高値!AA46&gt;高値!AB46,高値!AA46&gt;高値!AC46),22,""))</f>
        <v>22</v>
      </c>
      <c r="AX46" s="500" t="str">
        <f>IF(終値!A46="","",IF(AND(高値!AB46&gt;高値!AA46,高値!AB46&gt;高値!Z46,高値!AB46&gt;高値!AC46,高値!AB46&gt;高値!AD46),23,""))</f>
        <v/>
      </c>
      <c r="AY46" s="500" t="str">
        <f>IF(終値!A46="","",IF(AND(高値!AC46&gt;高値!AB46,高値!AC46&gt;高値!AA46,高値!AC46&gt;高値!AD46,高値!AC46&gt;高値!AE46),24,""))</f>
        <v/>
      </c>
      <c r="AZ46" s="500" t="str">
        <f>IF(終値!A46="","",IF(AND(高値!AD46&gt;高値!AC46,高値!AD46&gt;高値!AB46,高値!AD46&gt;高値!AE46,高値!AD46&gt;高値!AF46),25,""))</f>
        <v/>
      </c>
      <c r="BA46" s="500" t="str">
        <f>IF(終値!A46="","",IF(AND(高値!AE46&gt;高値!AD46,高値!AE46&gt;高値!AC46,高値!AE46&gt;高値!AF46,高値!AE46&gt;高値!AG46),26,""))</f>
        <v/>
      </c>
      <c r="BB46" s="500" t="str">
        <f>IF(終値!A46="","",IF(AND(高値!AF46&gt;高値!AE46,高値!AF46&gt;高値!AD46,高値!AF46&gt;高値!AG46,高値!AF46&gt;高値!AH46),27,""))</f>
        <v/>
      </c>
      <c r="BC46" s="500" t="str">
        <f>IF(終値!A46="","",IF(AND(高値!AG46&gt;高値!AF46,高値!AG46&gt;高値!AE46,高値!AG46&gt;高値!AH46,高値!AG46&gt;高値!AI46),28,""))</f>
        <v/>
      </c>
      <c r="BD46" s="500">
        <f t="shared" si="0"/>
        <v>3</v>
      </c>
      <c r="BE46" s="500">
        <f t="shared" si="1"/>
        <v>3</v>
      </c>
      <c r="BF46" s="500">
        <f t="shared" si="2"/>
        <v>18</v>
      </c>
      <c r="BG46" s="500">
        <f>IF($BE46="","",INDEX(安値!$E46:$CZ46,1,$BE46+1))</f>
        <v>628.20000000000005</v>
      </c>
      <c r="BH46" s="500">
        <f>IF($BF46="","",INDEX(安値!$E46:$CZ46,1,$BF46+1))</f>
        <v>549.9</v>
      </c>
      <c r="BI46" s="500">
        <f>IF($BF46="","",MAX(INDEX(高値!$E46:$CZ46,1,$BE46+1):INDEX(高値!$E46:$CZ46,1,$BF46+1)))</f>
        <v>672.8</v>
      </c>
      <c r="BJ46" s="500">
        <f>IF($BF46="","",AVERAGE(INDEX(終値!$E46:$CZ46,1,$BF46+1):INDEX(終値!$E46:$CZ46,1,$BF46+20))-2*STDEVP(INDEX(終値!$E46:$CZ46,1,$BF46+1):INDEX(終値!$E46:$CZ46,1,$BF46+20)))</f>
        <v>532.1011642188048</v>
      </c>
      <c r="BK46" s="500">
        <f>IF($BE46="","",AVERAGE(INDEX(終値!$E46:$CZ46,1,$BE46+1):INDEX(終値!$E46:$CZ46,1,$BE46+20))-2*STDEVP(INDEX(終値!$E46:$CZ46,1,$BE46+1):INDEX(終値!$E46:$CZ46,1,$BE46+20)))</f>
        <v>519.95151935150955</v>
      </c>
      <c r="BL46" s="500">
        <f t="shared" si="3"/>
        <v>2</v>
      </c>
      <c r="BM46" s="500">
        <f t="shared" si="4"/>
        <v>6</v>
      </c>
      <c r="BN46" s="500">
        <f t="shared" si="5"/>
        <v>22</v>
      </c>
      <c r="BO46" s="500">
        <f>IF($BM46="","",INDEX(高値!$E46:$CZ46,1,$BM46+1))</f>
        <v>672.8</v>
      </c>
      <c r="BP46" s="500">
        <f>IF($BN46="","",INDEX(高値!$E46:$CZ46,1,$BN46+1))</f>
        <v>564.70000000000005</v>
      </c>
      <c r="BQ46" s="500">
        <f>IF($BN46="","",MIN(INDEX(安値!$E46:$CZ46,1,$BM46+1):INDEX(安値!$E46:$CZ46,1,$BN46+1)))</f>
        <v>549.9</v>
      </c>
      <c r="BR46" s="500">
        <f>IF($BN46="","",AVERAGE(INDEX(終値!$E46:$CZ46,1,$BN46+1):INDEX(終値!$E46:$CZ46,1,$BN46+20))+2*STDEVP(INDEX(終値!$E46:$CZ46,1,$BN46+1):INDEX(終値!$E46:$CZ46,1,$BN46+20)))</f>
        <v>572.79590144828683</v>
      </c>
      <c r="BS46" s="500">
        <f>IF($BM46="","",AVERAGE(INDEX(終値!$E46:$CZ46,1,$BM46+1):INDEX(終値!$E46:$CZ46,1,$BM46+20))+2*STDEVP(INDEX(終値!$E46:$CZ46,1,$BM46+1):INDEX(終値!$E46:$CZ46,1,$BM46+20)))</f>
        <v>658.12050730240799</v>
      </c>
      <c r="BT46" s="497" t="str">
        <f>IFERROR(IF(AND($BD46&gt;=2,ABS($BG46-$BH46)/$BH46&lt;=BB設定!$B$12,$BI46&gt;=MAX($BH46,$BG46)*(1+BB設定!$B$13),終値!E46&gt;$BG46),IF(OR(終値!E46&gt;=$BI46,AND($BH46&lt;$BJ46,$BG46&gt;=$BK46)),"二番底W▲","二番底W形成"),IF(AND($BL46&gt;=2,ABS($BO46-$BP46)/$BP46&lt;=BB設定!$B$12,$BQ46&lt;=MIN($BP46,$BO46)*(1-BB設定!$B$13),終値!E46&lt;$BO46),IF(OR(終値!E46&lt;=$BQ46,AND($BP46&gt;$BR46,$BO46&lt;=$BS46)),"二番天井M▼","二番天井M形成"),"－")),"－")</f>
        <v>－</v>
      </c>
    </row>
    <row r="47" spans="2:72">
      <c r="B47" s="500">
        <f>IF(終値!A47="","",IF(AND(安値!G47&lt;安値!F47,安値!G47&lt;安値!E47,安値!G47&lt;安値!H47,安値!G47&lt;安値!I47),2,""))</f>
        <v>2</v>
      </c>
      <c r="C47" s="500" t="str">
        <f>IF(終値!A47="","",IF(AND(安値!H47&lt;安値!G47,安値!H47&lt;安値!F47,安値!H47&lt;安値!I47,安値!H47&lt;安値!J47),3,""))</f>
        <v/>
      </c>
      <c r="D47" s="500" t="str">
        <f>IF(終値!A47="","",IF(AND(安値!I47&lt;安値!H47,安値!I47&lt;安値!G47,安値!I47&lt;安値!J47,安値!I47&lt;安値!K47),4,""))</f>
        <v/>
      </c>
      <c r="E47" s="500" t="str">
        <f>IF(終値!A47="","",IF(AND(安値!J47&lt;安値!I47,安値!J47&lt;安値!H47,安値!J47&lt;安値!K47,安値!J47&lt;安値!L47),5,""))</f>
        <v/>
      </c>
      <c r="F47" s="500" t="str">
        <f>IF(終値!A47="","",IF(AND(安値!K47&lt;安値!J47,安値!K47&lt;安値!I47,安値!K47&lt;安値!L47,安値!K47&lt;安値!M47),6,""))</f>
        <v/>
      </c>
      <c r="G47" s="500" t="str">
        <f>IF(終値!A47="","",IF(AND(安値!L47&lt;安値!K47,安値!L47&lt;安値!J47,安値!L47&lt;安値!M47,安値!L47&lt;安値!N47),7,""))</f>
        <v/>
      </c>
      <c r="H47" s="500" t="str">
        <f>IF(終値!A47="","",IF(AND(安値!M47&lt;安値!L47,安値!M47&lt;安値!K47,安値!M47&lt;安値!N47,安値!M47&lt;安値!O47),8,""))</f>
        <v/>
      </c>
      <c r="I47" s="500">
        <f>IF(終値!A47="","",IF(AND(安値!N47&lt;安値!M47,安値!N47&lt;安値!L47,安値!N47&lt;安値!O47,安値!N47&lt;安値!P47),9,""))</f>
        <v>9</v>
      </c>
      <c r="J47" s="500" t="str">
        <f>IF(終値!A47="","",IF(AND(安値!O47&lt;安値!N47,安値!O47&lt;安値!M47,安値!O47&lt;安値!P47,安値!O47&lt;安値!Q47),10,""))</f>
        <v/>
      </c>
      <c r="K47" s="500" t="str">
        <f>IF(終値!A47="","",IF(AND(安値!P47&lt;安値!O47,安値!P47&lt;安値!N47,安値!P47&lt;安値!Q47,安値!P47&lt;安値!R47),11,""))</f>
        <v/>
      </c>
      <c r="L47" s="500" t="str">
        <f>IF(終値!A47="","",IF(AND(安値!Q47&lt;安値!P47,安値!Q47&lt;安値!O47,安値!Q47&lt;安値!R47,安値!Q47&lt;安値!S47),12,""))</f>
        <v/>
      </c>
      <c r="M47" s="500">
        <f>IF(終値!A47="","",IF(AND(安値!R47&lt;安値!Q47,安値!R47&lt;安値!P47,安値!R47&lt;安値!S47,安値!R47&lt;安値!T47),13,""))</f>
        <v>13</v>
      </c>
      <c r="N47" s="500" t="str">
        <f>IF(終値!A47="","",IF(AND(安値!S47&lt;安値!R47,安値!S47&lt;安値!Q47,安値!S47&lt;安値!T47,安値!S47&lt;安値!U47),14,""))</f>
        <v/>
      </c>
      <c r="O47" s="500" t="str">
        <f>IF(終値!A47="","",IF(AND(安値!T47&lt;安値!S47,安値!T47&lt;安値!R47,安値!T47&lt;安値!U47,安値!T47&lt;安値!V47),15,""))</f>
        <v/>
      </c>
      <c r="P47" s="500" t="str">
        <f>IF(終値!A47="","",IF(AND(安値!U47&lt;安値!T47,安値!U47&lt;安値!S47,安値!U47&lt;安値!V47,安値!U47&lt;安値!W47),16,""))</f>
        <v/>
      </c>
      <c r="Q47" s="500" t="str">
        <f>IF(終値!A47="","",IF(AND(安値!V47&lt;安値!U47,安値!V47&lt;安値!T47,安値!V47&lt;安値!W47,安値!V47&lt;安値!X47),17,""))</f>
        <v/>
      </c>
      <c r="R47" s="500">
        <f>IF(終値!A47="","",IF(AND(安値!W47&lt;安値!V47,安値!W47&lt;安値!U47,安値!W47&lt;安値!X47,安値!W47&lt;安値!Y47),18,""))</f>
        <v>18</v>
      </c>
      <c r="S47" s="500" t="str">
        <f>IF(終値!A47="","",IF(AND(安値!X47&lt;安値!W47,安値!X47&lt;安値!V47,安値!X47&lt;安値!Y47,安値!X47&lt;安値!Z47),19,""))</f>
        <v/>
      </c>
      <c r="T47" s="500" t="str">
        <f>IF(終値!A47="","",IF(AND(安値!Y47&lt;安値!X47,安値!Y47&lt;安値!W47,安値!Y47&lt;安値!Z47,安値!Y47&lt;安値!AA47),20,""))</f>
        <v/>
      </c>
      <c r="U47" s="500" t="str">
        <f>IF(終値!A47="","",IF(AND(安値!Z47&lt;安値!Y47,安値!Z47&lt;安値!X47,安値!Z47&lt;安値!AA47,安値!Z47&lt;安値!AB47),21,""))</f>
        <v/>
      </c>
      <c r="V47" s="500" t="str">
        <f>IF(終値!A47="","",IF(AND(安値!AA47&lt;安値!Z47,安値!AA47&lt;安値!Y47,安値!AA47&lt;安値!AB47,安値!AA47&lt;安値!AC47),22,""))</f>
        <v/>
      </c>
      <c r="W47" s="500" t="str">
        <f>IF(終値!A47="","",IF(AND(安値!AB47&lt;安値!AA47,安値!AB47&lt;安値!Z47,安値!AB47&lt;安値!AC47,安値!AB47&lt;安値!AD47),23,""))</f>
        <v/>
      </c>
      <c r="X47" s="500" t="str">
        <f>IF(終値!A47="","",IF(AND(安値!AC47&lt;安値!AB47,安値!AC47&lt;安値!AA47,安値!AC47&lt;安値!AD47,安値!AC47&lt;安値!AE47),24,""))</f>
        <v/>
      </c>
      <c r="Y47" s="500">
        <f>IF(終値!A47="","",IF(AND(安値!AD47&lt;安値!AC47,安値!AD47&lt;安値!AB47,安値!AD47&lt;安値!AE47,安値!AD47&lt;安値!AF47),25,""))</f>
        <v>25</v>
      </c>
      <c r="Z47" s="500" t="str">
        <f>IF(終値!A47="","",IF(AND(安値!AE47&lt;安値!AD47,安値!AE47&lt;安値!AC47,安値!AE47&lt;安値!AF47,安値!AE47&lt;安値!AG47),26,""))</f>
        <v/>
      </c>
      <c r="AA47" s="500" t="str">
        <f>IF(終値!A47="","",IF(AND(安値!AF47&lt;安値!AE47,安値!AF47&lt;安値!AD47,安値!AF47&lt;安値!AG47,安値!AF47&lt;安値!AH47),27,""))</f>
        <v/>
      </c>
      <c r="AB47" s="500" t="str">
        <f>IF(終値!A47="","",IF(AND(安値!AG47&lt;安値!AF47,安値!AG47&lt;安値!AE47,安値!AG47&lt;安値!AH47,安値!AG47&lt;安値!AI47),28,""))</f>
        <v/>
      </c>
      <c r="AC47" s="500" t="str">
        <f>IF(終値!A47="","",IF(AND(高値!G47&gt;高値!F47,高値!G47&gt;高値!E47,高値!G47&gt;高値!H47,高値!G47&gt;高値!I47),2,""))</f>
        <v/>
      </c>
      <c r="AD47" s="500" t="str">
        <f>IF(終値!A47="","",IF(AND(高値!H47&gt;高値!G47,高値!H47&gt;高値!F47,高値!H47&gt;高値!I47,高値!H47&gt;高値!J47),3,""))</f>
        <v/>
      </c>
      <c r="AE47" s="500" t="str">
        <f>IF(終値!A47="","",IF(AND(高値!I47&gt;高値!H47,高値!I47&gt;高値!G47,高値!I47&gt;高値!J47,高値!I47&gt;高値!K47),4,""))</f>
        <v/>
      </c>
      <c r="AF47" s="500" t="str">
        <f>IF(終値!A47="","",IF(AND(高値!J47&gt;高値!I47,高値!J47&gt;高値!H47,高値!J47&gt;高値!K47,高値!J47&gt;高値!L47),5,""))</f>
        <v/>
      </c>
      <c r="AG47" s="500">
        <f>IF(終値!A47="","",IF(AND(高値!K47&gt;高値!J47,高値!K47&gt;高値!I47,高値!K47&gt;高値!L47,高値!K47&gt;高値!M47),6,""))</f>
        <v>6</v>
      </c>
      <c r="AH47" s="500" t="str">
        <f>IF(終値!A47="","",IF(AND(高値!L47&gt;高値!K47,高値!L47&gt;高値!J47,高値!L47&gt;高値!M47,高値!L47&gt;高値!N47),7,""))</f>
        <v/>
      </c>
      <c r="AI47" s="500" t="str">
        <f>IF(終値!A47="","",IF(AND(高値!M47&gt;高値!L47,高値!M47&gt;高値!K47,高値!M47&gt;高値!N47,高値!M47&gt;高値!O47),8,""))</f>
        <v/>
      </c>
      <c r="AJ47" s="500" t="str">
        <f>IF(終値!A47="","",IF(AND(高値!N47&gt;高値!M47,高値!N47&gt;高値!L47,高値!N47&gt;高値!O47,高値!N47&gt;高値!P47),9,""))</f>
        <v/>
      </c>
      <c r="AK47" s="500" t="str">
        <f>IF(終値!A47="","",IF(AND(高値!O47&gt;高値!N47,高値!O47&gt;高値!M47,高値!O47&gt;高値!P47,高値!O47&gt;高値!Q47),10,""))</f>
        <v/>
      </c>
      <c r="AL47" s="500">
        <f>IF(終値!A47="","",IF(AND(高値!P47&gt;高値!O47,高値!P47&gt;高値!N47,高値!P47&gt;高値!Q47,高値!P47&gt;高値!R47),11,""))</f>
        <v>11</v>
      </c>
      <c r="AM47" s="500" t="str">
        <f>IF(終値!A47="","",IF(AND(高値!Q47&gt;高値!P47,高値!Q47&gt;高値!O47,高値!Q47&gt;高値!R47,高値!Q47&gt;高値!S47),12,""))</f>
        <v/>
      </c>
      <c r="AN47" s="500" t="str">
        <f>IF(終値!A47="","",IF(AND(高値!R47&gt;高値!Q47,高値!R47&gt;高値!P47,高値!R47&gt;高値!S47,高値!R47&gt;高値!T47),13,""))</f>
        <v/>
      </c>
      <c r="AO47" s="500" t="str">
        <f>IF(終値!A47="","",IF(AND(高値!S47&gt;高値!R47,高値!S47&gt;高値!Q47,高値!S47&gt;高値!T47,高値!S47&gt;高値!U47),14,""))</f>
        <v/>
      </c>
      <c r="AP47" s="500" t="str">
        <f>IF(終値!A47="","",IF(AND(高値!T47&gt;高値!S47,高値!T47&gt;高値!R47,高値!T47&gt;高値!U47,高値!T47&gt;高値!V47),15,""))</f>
        <v/>
      </c>
      <c r="AQ47" s="500" t="str">
        <f>IF(終値!A47="","",IF(AND(高値!U47&gt;高値!T47,高値!U47&gt;高値!S47,高値!U47&gt;高値!V47,高値!U47&gt;高値!W47),16,""))</f>
        <v/>
      </c>
      <c r="AR47" s="500" t="str">
        <f>IF(終値!A47="","",IF(AND(高値!V47&gt;高値!U47,高値!V47&gt;高値!T47,高値!V47&gt;高値!W47,高値!V47&gt;高値!X47),17,""))</f>
        <v/>
      </c>
      <c r="AS47" s="500">
        <f>IF(終値!A47="","",IF(AND(高値!W47&gt;高値!V47,高値!W47&gt;高値!U47,高値!W47&gt;高値!X47,高値!W47&gt;高値!Y47),18,""))</f>
        <v>18</v>
      </c>
      <c r="AT47" s="500" t="str">
        <f>IF(終値!A47="","",IF(AND(高値!X47&gt;高値!W47,高値!X47&gt;高値!V47,高値!X47&gt;高値!Y47,高値!X47&gt;高値!Z47),19,""))</f>
        <v/>
      </c>
      <c r="AU47" s="500" t="str">
        <f>IF(終値!A47="","",IF(AND(高値!Y47&gt;高値!X47,高値!Y47&gt;高値!W47,高値!Y47&gt;高値!Z47,高値!Y47&gt;高値!AA47),20,""))</f>
        <v/>
      </c>
      <c r="AV47" s="500" t="str">
        <f>IF(終値!A47="","",IF(AND(高値!Z47&gt;高値!Y47,高値!Z47&gt;高値!X47,高値!Z47&gt;高値!AA47,高値!Z47&gt;高値!AB47),21,""))</f>
        <v/>
      </c>
      <c r="AW47" s="500" t="str">
        <f>IF(終値!A47="","",IF(AND(高値!AA47&gt;高値!Z47,高値!AA47&gt;高値!Y47,高値!AA47&gt;高値!AB47,高値!AA47&gt;高値!AC47),22,""))</f>
        <v/>
      </c>
      <c r="AX47" s="500" t="str">
        <f>IF(終値!A47="","",IF(AND(高値!AB47&gt;高値!AA47,高値!AB47&gt;高値!Z47,高値!AB47&gt;高値!AC47,高値!AB47&gt;高値!AD47),23,""))</f>
        <v/>
      </c>
      <c r="AY47" s="500" t="str">
        <f>IF(終値!A47="","",IF(AND(高値!AC47&gt;高値!AB47,高値!AC47&gt;高値!AA47,高値!AC47&gt;高値!AD47,高値!AC47&gt;高値!AE47),24,""))</f>
        <v/>
      </c>
      <c r="AZ47" s="500" t="str">
        <f>IF(終値!A47="","",IF(AND(高値!AD47&gt;高値!AC47,高値!AD47&gt;高値!AB47,高値!AD47&gt;高値!AE47,高値!AD47&gt;高値!AF47),25,""))</f>
        <v/>
      </c>
      <c r="BA47" s="500" t="str">
        <f>IF(終値!A47="","",IF(AND(高値!AE47&gt;高値!AD47,高値!AE47&gt;高値!AC47,高値!AE47&gt;高値!AF47,高値!AE47&gt;高値!AG47),26,""))</f>
        <v/>
      </c>
      <c r="BB47" s="500" t="str">
        <f>IF(終値!A47="","",IF(AND(高値!AF47&gt;高値!AE47,高値!AF47&gt;高値!AD47,高値!AF47&gt;高値!AG47,高値!AF47&gt;高値!AH47),27,""))</f>
        <v/>
      </c>
      <c r="BC47" s="500" t="str">
        <f>IF(終値!A47="","",IF(AND(高値!AG47&gt;高値!AF47,高値!AG47&gt;高値!AE47,高値!AG47&gt;高値!AH47,高値!AG47&gt;高値!AI47),28,""))</f>
        <v/>
      </c>
      <c r="BD47" s="500">
        <f t="shared" si="0"/>
        <v>5</v>
      </c>
      <c r="BE47" s="500">
        <f t="shared" si="1"/>
        <v>2</v>
      </c>
      <c r="BF47" s="500">
        <f t="shared" si="2"/>
        <v>9</v>
      </c>
      <c r="BG47" s="500">
        <f>IF($BE47="","",INDEX(安値!$E47:$CZ47,1,$BE47+1))</f>
        <v>469.2</v>
      </c>
      <c r="BH47" s="500">
        <f>IF($BF47="","",INDEX(安値!$E47:$CZ47,1,$BF47+1))</f>
        <v>483.5</v>
      </c>
      <c r="BI47" s="500">
        <f>IF($BF47="","",MAX(INDEX(高値!$E47:$CZ47,1,$BE47+1):INDEX(高値!$E47:$CZ47,1,$BF47+1)))</f>
        <v>496.9</v>
      </c>
      <c r="BJ47" s="500">
        <f>IF($BF47="","",AVERAGE(INDEX(終値!$E47:$CZ47,1,$BF47+1):INDEX(終値!$E47:$CZ47,1,$BF47+20))-2*STDEVP(INDEX(終値!$E47:$CZ47,1,$BF47+1):INDEX(終値!$E47:$CZ47,1,$BF47+20)))</f>
        <v>450.02114367049688</v>
      </c>
      <c r="BK47" s="500">
        <f>IF($BE47="","",AVERAGE(INDEX(終値!$E47:$CZ47,1,$BE47+1):INDEX(終値!$E47:$CZ47,1,$BE47+20))-2*STDEVP(INDEX(終値!$E47:$CZ47,1,$BE47+1):INDEX(終値!$E47:$CZ47,1,$BE47+20)))</f>
        <v>472.89938560006141</v>
      </c>
      <c r="BL47" s="500">
        <f t="shared" si="3"/>
        <v>3</v>
      </c>
      <c r="BM47" s="500">
        <f t="shared" si="4"/>
        <v>6</v>
      </c>
      <c r="BN47" s="500">
        <f t="shared" si="5"/>
        <v>11</v>
      </c>
      <c r="BO47" s="500">
        <f>IF($BM47="","",INDEX(高値!$E47:$CZ47,1,$BM47+1))</f>
        <v>496.9</v>
      </c>
      <c r="BP47" s="500">
        <f>IF($BN47="","",INDEX(高値!$E47:$CZ47,1,$BN47+1))</f>
        <v>494.4</v>
      </c>
      <c r="BQ47" s="500">
        <f>IF($BN47="","",MIN(INDEX(安値!$E47:$CZ47,1,$BM47+1):INDEX(安値!$E47:$CZ47,1,$BN47+1)))</f>
        <v>483.5</v>
      </c>
      <c r="BR47" s="500">
        <f>IF($BN47="","",AVERAGE(INDEX(終値!$E47:$CZ47,1,$BN47+1):INDEX(終値!$E47:$CZ47,1,$BN47+20))+2*STDEVP(INDEX(終値!$E47:$CZ47,1,$BN47+1):INDEX(終値!$E47:$CZ47,1,$BN47+20)))</f>
        <v>505.26812127925916</v>
      </c>
      <c r="BS47" s="500">
        <f>IF($BM47="","",AVERAGE(INDEX(終値!$E47:$CZ47,1,$BM47+1):INDEX(終値!$E47:$CZ47,1,$BM47+20))+2*STDEVP(INDEX(終値!$E47:$CZ47,1,$BM47+1):INDEX(終値!$E47:$CZ47,1,$BM47+20)))</f>
        <v>502.26147854980144</v>
      </c>
      <c r="BT47" s="497" t="str">
        <f>IFERROR(IF(AND($BD47&gt;=2,ABS($BG47-$BH47)/$BH47&lt;=BB設定!$B$12,$BI47&gt;=MAX($BH47,$BG47)*(1+BB設定!$B$13),終値!E47&gt;$BG47),IF(OR(終値!E47&gt;=$BI47,AND($BH47&lt;$BJ47,$BG47&gt;=$BK47)),"二番底W▲","二番底W形成"),IF(AND($BL47&gt;=2,ABS($BO47-$BP47)/$BP47&lt;=BB設定!$B$12,$BQ47&lt;=MIN($BP47,$BO47)*(1-BB設定!$B$13),終値!E47&lt;$BO47),IF(OR(終値!E47&lt;=$BQ47,AND($BP47&gt;$BR47,$BO47&lt;=$BS47)),"二番天井M▼","二番天井M形成"),"－")),"－")</f>
        <v>－</v>
      </c>
    </row>
    <row r="48" spans="2:72">
      <c r="B48" s="500" t="str">
        <f>IF(終値!A48="","",IF(AND(安値!G48&lt;安値!F48,安値!G48&lt;安値!E48,安値!G48&lt;安値!H48,安値!G48&lt;安値!I48),2,""))</f>
        <v/>
      </c>
      <c r="C48" s="500">
        <f>IF(終値!A48="","",IF(AND(安値!H48&lt;安値!G48,安値!H48&lt;安値!F48,安値!H48&lt;安値!I48,安値!H48&lt;安値!J48),3,""))</f>
        <v>3</v>
      </c>
      <c r="D48" s="500" t="str">
        <f>IF(終値!A48="","",IF(AND(安値!I48&lt;安値!H48,安値!I48&lt;安値!G48,安値!I48&lt;安値!J48,安値!I48&lt;安値!K48),4,""))</f>
        <v/>
      </c>
      <c r="E48" s="500" t="str">
        <f>IF(終値!A48="","",IF(AND(安値!J48&lt;安値!I48,安値!J48&lt;安値!H48,安値!J48&lt;安値!K48,安値!J48&lt;安値!L48),5,""))</f>
        <v/>
      </c>
      <c r="F48" s="500" t="str">
        <f>IF(終値!A48="","",IF(AND(安値!K48&lt;安値!J48,安値!K48&lt;安値!I48,安値!K48&lt;安値!L48,安値!K48&lt;安値!M48),6,""))</f>
        <v/>
      </c>
      <c r="G48" s="500" t="str">
        <f>IF(終値!A48="","",IF(AND(安値!L48&lt;安値!K48,安値!L48&lt;安値!J48,安値!L48&lt;安値!M48,安値!L48&lt;安値!N48),7,""))</f>
        <v/>
      </c>
      <c r="H48" s="500" t="str">
        <f>IF(終値!A48="","",IF(AND(安値!M48&lt;安値!L48,安値!M48&lt;安値!K48,安値!M48&lt;安値!N48,安値!M48&lt;安値!O48),8,""))</f>
        <v/>
      </c>
      <c r="I48" s="500">
        <f>IF(終値!A48="","",IF(AND(安値!N48&lt;安値!M48,安値!N48&lt;安値!L48,安値!N48&lt;安値!O48,安値!N48&lt;安値!P48),9,""))</f>
        <v>9</v>
      </c>
      <c r="J48" s="500" t="str">
        <f>IF(終値!A48="","",IF(AND(安値!O48&lt;安値!N48,安値!O48&lt;安値!M48,安値!O48&lt;安値!P48,安値!O48&lt;安値!Q48),10,""))</f>
        <v/>
      </c>
      <c r="K48" s="500" t="str">
        <f>IF(終値!A48="","",IF(AND(安値!P48&lt;安値!O48,安値!P48&lt;安値!N48,安値!P48&lt;安値!Q48,安値!P48&lt;安値!R48),11,""))</f>
        <v/>
      </c>
      <c r="L48" s="500" t="str">
        <f>IF(終値!A48="","",IF(AND(安値!Q48&lt;安値!P48,安値!Q48&lt;安値!O48,安値!Q48&lt;安値!R48,安値!Q48&lt;安値!S48),12,""))</f>
        <v/>
      </c>
      <c r="M48" s="500">
        <f>IF(終値!A48="","",IF(AND(安値!R48&lt;安値!Q48,安値!R48&lt;安値!P48,安値!R48&lt;安値!S48,安値!R48&lt;安値!T48),13,""))</f>
        <v>13</v>
      </c>
      <c r="N48" s="500" t="str">
        <f>IF(終値!A48="","",IF(AND(安値!S48&lt;安値!R48,安値!S48&lt;安値!Q48,安値!S48&lt;安値!T48,安値!S48&lt;安値!U48),14,""))</f>
        <v/>
      </c>
      <c r="O48" s="500" t="str">
        <f>IF(終値!A48="","",IF(AND(安値!T48&lt;安値!S48,安値!T48&lt;安値!R48,安値!T48&lt;安値!U48,安値!T48&lt;安値!V48),15,""))</f>
        <v/>
      </c>
      <c r="P48" s="500" t="str">
        <f>IF(終値!A48="","",IF(AND(安値!U48&lt;安値!T48,安値!U48&lt;安値!S48,安値!U48&lt;安値!V48,安値!U48&lt;安値!W48),16,""))</f>
        <v/>
      </c>
      <c r="Q48" s="500" t="str">
        <f>IF(終値!A48="","",IF(AND(安値!V48&lt;安値!U48,安値!V48&lt;安値!T48,安値!V48&lt;安値!W48,安値!V48&lt;安値!X48),17,""))</f>
        <v/>
      </c>
      <c r="R48" s="500" t="str">
        <f>IF(終値!A48="","",IF(AND(安値!W48&lt;安値!V48,安値!W48&lt;安値!U48,安値!W48&lt;安値!X48,安値!W48&lt;安値!Y48),18,""))</f>
        <v/>
      </c>
      <c r="S48" s="500" t="str">
        <f>IF(終値!A48="","",IF(AND(安値!X48&lt;安値!W48,安値!X48&lt;安値!V48,安値!X48&lt;安値!Y48,安値!X48&lt;安値!Z48),19,""))</f>
        <v/>
      </c>
      <c r="T48" s="500" t="str">
        <f>IF(終値!A48="","",IF(AND(安値!Y48&lt;安値!X48,安値!Y48&lt;安値!W48,安値!Y48&lt;安値!Z48,安値!Y48&lt;安値!AA48),20,""))</f>
        <v/>
      </c>
      <c r="U48" s="500" t="str">
        <f>IF(終値!A48="","",IF(AND(安値!Z48&lt;安値!Y48,安値!Z48&lt;安値!X48,安値!Z48&lt;安値!AA48,安値!Z48&lt;安値!AB48),21,""))</f>
        <v/>
      </c>
      <c r="V48" s="500" t="str">
        <f>IF(終値!A48="","",IF(AND(安値!AA48&lt;安値!Z48,安値!AA48&lt;安値!Y48,安値!AA48&lt;安値!AB48,安値!AA48&lt;安値!AC48),22,""))</f>
        <v/>
      </c>
      <c r="W48" s="500" t="str">
        <f>IF(終値!A48="","",IF(AND(安値!AB48&lt;安値!AA48,安値!AB48&lt;安値!Z48,安値!AB48&lt;安値!AC48,安値!AB48&lt;安値!AD48),23,""))</f>
        <v/>
      </c>
      <c r="X48" s="500">
        <f>IF(終値!A48="","",IF(AND(安値!AC48&lt;安値!AB48,安値!AC48&lt;安値!AA48,安値!AC48&lt;安値!AD48,安値!AC48&lt;安値!AE48),24,""))</f>
        <v>24</v>
      </c>
      <c r="Y48" s="500" t="str">
        <f>IF(終値!A48="","",IF(AND(安値!AD48&lt;安値!AC48,安値!AD48&lt;安値!AB48,安値!AD48&lt;安値!AE48,安値!AD48&lt;安値!AF48),25,""))</f>
        <v/>
      </c>
      <c r="Z48" s="500" t="str">
        <f>IF(終値!A48="","",IF(AND(安値!AE48&lt;安値!AD48,安値!AE48&lt;安値!AC48,安値!AE48&lt;安値!AF48,安値!AE48&lt;安値!AG48),26,""))</f>
        <v/>
      </c>
      <c r="AA48" s="500" t="str">
        <f>IF(終値!A48="","",IF(AND(安値!AF48&lt;安値!AE48,安値!AF48&lt;安値!AD48,安値!AF48&lt;安値!AG48,安値!AF48&lt;安値!AH48),27,""))</f>
        <v/>
      </c>
      <c r="AB48" s="500" t="str">
        <f>IF(終値!A48="","",IF(AND(安値!AG48&lt;安値!AF48,安値!AG48&lt;安値!AE48,安値!AG48&lt;安値!AH48,安値!AG48&lt;安値!AI48),28,""))</f>
        <v/>
      </c>
      <c r="AC48" s="500" t="str">
        <f>IF(終値!A48="","",IF(AND(高値!G48&gt;高値!F48,高値!G48&gt;高値!E48,高値!G48&gt;高値!H48,高値!G48&gt;高値!I48),2,""))</f>
        <v/>
      </c>
      <c r="AD48" s="500" t="str">
        <f>IF(終値!A48="","",IF(AND(高値!H48&gt;高値!G48,高値!H48&gt;高値!F48,高値!H48&gt;高値!I48,高値!H48&gt;高値!J48),3,""))</f>
        <v/>
      </c>
      <c r="AE48" s="500" t="str">
        <f>IF(終値!A48="","",IF(AND(高値!I48&gt;高値!H48,高値!I48&gt;高値!G48,高値!I48&gt;高値!J48,高値!I48&gt;高値!K48),4,""))</f>
        <v/>
      </c>
      <c r="AF48" s="500" t="str">
        <f>IF(終値!A48="","",IF(AND(高値!J48&gt;高値!I48,高値!J48&gt;高値!H48,高値!J48&gt;高値!K48,高値!J48&gt;高値!L48),5,""))</f>
        <v/>
      </c>
      <c r="AG48" s="500" t="str">
        <f>IF(終値!A48="","",IF(AND(高値!K48&gt;高値!J48,高値!K48&gt;高値!I48,高値!K48&gt;高値!L48,高値!K48&gt;高値!M48),6,""))</f>
        <v/>
      </c>
      <c r="AH48" s="500">
        <f>IF(終値!A48="","",IF(AND(高値!L48&gt;高値!K48,高値!L48&gt;高値!J48,高値!L48&gt;高値!M48,高値!L48&gt;高値!N48),7,""))</f>
        <v>7</v>
      </c>
      <c r="AI48" s="500" t="str">
        <f>IF(終値!A48="","",IF(AND(高値!M48&gt;高値!L48,高値!M48&gt;高値!K48,高値!M48&gt;高値!N48,高値!M48&gt;高値!O48),8,""))</f>
        <v/>
      </c>
      <c r="AJ48" s="500" t="str">
        <f>IF(終値!A48="","",IF(AND(高値!N48&gt;高値!M48,高値!N48&gt;高値!L48,高値!N48&gt;高値!O48,高値!N48&gt;高値!P48),9,""))</f>
        <v/>
      </c>
      <c r="AK48" s="500" t="str">
        <f>IF(終値!A48="","",IF(AND(高値!O48&gt;高値!N48,高値!O48&gt;高値!M48,高値!O48&gt;高値!P48,高値!O48&gt;高値!Q48),10,""))</f>
        <v/>
      </c>
      <c r="AL48" s="500" t="str">
        <f>IF(終値!A48="","",IF(AND(高値!P48&gt;高値!O48,高値!P48&gt;高値!N48,高値!P48&gt;高値!Q48,高値!P48&gt;高値!R48),11,""))</f>
        <v/>
      </c>
      <c r="AM48" s="500" t="str">
        <f>IF(終値!A48="","",IF(AND(高値!Q48&gt;高値!P48,高値!Q48&gt;高値!O48,高値!Q48&gt;高値!R48,高値!Q48&gt;高値!S48),12,""))</f>
        <v/>
      </c>
      <c r="AN48" s="500" t="str">
        <f>IF(終値!A48="","",IF(AND(高値!R48&gt;高値!Q48,高値!R48&gt;高値!P48,高値!R48&gt;高値!S48,高値!R48&gt;高値!T48),13,""))</f>
        <v/>
      </c>
      <c r="AO48" s="500" t="str">
        <f>IF(終値!A48="","",IF(AND(高値!S48&gt;高値!R48,高値!S48&gt;高値!Q48,高値!S48&gt;高値!T48,高値!S48&gt;高値!U48),14,""))</f>
        <v/>
      </c>
      <c r="AP48" s="500" t="str">
        <f>IF(終値!A48="","",IF(AND(高値!T48&gt;高値!S48,高値!T48&gt;高値!R48,高値!T48&gt;高値!U48,高値!T48&gt;高値!V48),15,""))</f>
        <v/>
      </c>
      <c r="AQ48" s="500" t="str">
        <f>IF(終値!A48="","",IF(AND(高値!U48&gt;高値!T48,高値!U48&gt;高値!S48,高値!U48&gt;高値!V48,高値!U48&gt;高値!W48),16,""))</f>
        <v/>
      </c>
      <c r="AR48" s="500" t="str">
        <f>IF(終値!A48="","",IF(AND(高値!V48&gt;高値!U48,高値!V48&gt;高値!T48,高値!V48&gt;高値!W48,高値!V48&gt;高値!X48),17,""))</f>
        <v/>
      </c>
      <c r="AS48" s="500" t="str">
        <f>IF(終値!A48="","",IF(AND(高値!W48&gt;高値!V48,高値!W48&gt;高値!U48,高値!W48&gt;高値!X48,高値!W48&gt;高値!Y48),18,""))</f>
        <v/>
      </c>
      <c r="AT48" s="500" t="str">
        <f>IF(終値!A48="","",IF(AND(高値!X48&gt;高値!W48,高値!X48&gt;高値!V48,高値!X48&gt;高値!Y48,高値!X48&gt;高値!Z48),19,""))</f>
        <v/>
      </c>
      <c r="AU48" s="500">
        <f>IF(終値!A48="","",IF(AND(高値!Y48&gt;高値!X48,高値!Y48&gt;高値!W48,高値!Y48&gt;高値!Z48,高値!Y48&gt;高値!AA48),20,""))</f>
        <v>20</v>
      </c>
      <c r="AV48" s="500" t="str">
        <f>IF(終値!A48="","",IF(AND(高値!Z48&gt;高値!Y48,高値!Z48&gt;高値!X48,高値!Z48&gt;高値!AA48,高値!Z48&gt;高値!AB48),21,""))</f>
        <v/>
      </c>
      <c r="AW48" s="500" t="str">
        <f>IF(終値!A48="","",IF(AND(高値!AA48&gt;高値!Z48,高値!AA48&gt;高値!Y48,高値!AA48&gt;高値!AB48,高値!AA48&gt;高値!AC48),22,""))</f>
        <v/>
      </c>
      <c r="AX48" s="500" t="str">
        <f>IF(終値!A48="","",IF(AND(高値!AB48&gt;高値!AA48,高値!AB48&gt;高値!Z48,高値!AB48&gt;高値!AC48,高値!AB48&gt;高値!AD48),23,""))</f>
        <v/>
      </c>
      <c r="AY48" s="500" t="str">
        <f>IF(終値!A48="","",IF(AND(高値!AC48&gt;高値!AB48,高値!AC48&gt;高値!AA48,高値!AC48&gt;高値!AD48,高値!AC48&gt;高値!AE48),24,""))</f>
        <v/>
      </c>
      <c r="AZ48" s="500" t="str">
        <f>IF(終値!A48="","",IF(AND(高値!AD48&gt;高値!AC48,高値!AD48&gt;高値!AB48,高値!AD48&gt;高値!AE48,高値!AD48&gt;高値!AF48),25,""))</f>
        <v/>
      </c>
      <c r="BA48" s="500" t="str">
        <f>IF(終値!A48="","",IF(AND(高値!AE48&gt;高値!AD48,高値!AE48&gt;高値!AC48,高値!AE48&gt;高値!AF48,高値!AE48&gt;高値!AG48),26,""))</f>
        <v/>
      </c>
      <c r="BB48" s="500">
        <f>IF(終値!A48="","",IF(AND(高値!AF48&gt;高値!AE48,高値!AF48&gt;高値!AD48,高値!AF48&gt;高値!AG48,高値!AF48&gt;高値!AH48),27,""))</f>
        <v>27</v>
      </c>
      <c r="BC48" s="500" t="str">
        <f>IF(終値!A48="","",IF(AND(高値!AG48&gt;高値!AF48,高値!AG48&gt;高値!AE48,高値!AG48&gt;高値!AH48,高値!AG48&gt;高値!AI48),28,""))</f>
        <v/>
      </c>
      <c r="BD48" s="500">
        <f t="shared" si="0"/>
        <v>4</v>
      </c>
      <c r="BE48" s="500">
        <f t="shared" si="1"/>
        <v>3</v>
      </c>
      <c r="BF48" s="500">
        <f t="shared" si="2"/>
        <v>9</v>
      </c>
      <c r="BG48" s="500">
        <f>IF($BE48="","",INDEX(安値!$E48:$CZ48,1,$BE48+1))</f>
        <v>1462</v>
      </c>
      <c r="BH48" s="500">
        <f>IF($BF48="","",INDEX(安値!$E48:$CZ48,1,$BF48+1))</f>
        <v>1440</v>
      </c>
      <c r="BI48" s="500">
        <f>IF($BF48="","",MAX(INDEX(高値!$E48:$CZ48,1,$BE48+1):INDEX(高値!$E48:$CZ48,1,$BF48+1)))</f>
        <v>1538</v>
      </c>
      <c r="BJ48" s="500">
        <f>IF($BF48="","",AVERAGE(INDEX(終値!$E48:$CZ48,1,$BF48+1):INDEX(終値!$E48:$CZ48,1,$BF48+20))-2*STDEVP(INDEX(終値!$E48:$CZ48,1,$BF48+1):INDEX(終値!$E48:$CZ48,1,$BF48+20)))</f>
        <v>1389.4873711903233</v>
      </c>
      <c r="BK48" s="500">
        <f>IF($BE48="","",AVERAGE(INDEX(終値!$E48:$CZ48,1,$BE48+1):INDEX(終値!$E48:$CZ48,1,$BE48+20))-2*STDEVP(INDEX(終値!$E48:$CZ48,1,$BE48+1):INDEX(終値!$E48:$CZ48,1,$BE48+20)))</f>
        <v>1378.869586191058</v>
      </c>
      <c r="BL48" s="500">
        <f t="shared" si="3"/>
        <v>3</v>
      </c>
      <c r="BM48" s="500">
        <f t="shared" si="4"/>
        <v>7</v>
      </c>
      <c r="BN48" s="500">
        <f t="shared" si="5"/>
        <v>20</v>
      </c>
      <c r="BO48" s="500">
        <f>IF($BM48="","",INDEX(高値!$E48:$CZ48,1,$BM48+1))</f>
        <v>1538</v>
      </c>
      <c r="BP48" s="500">
        <f>IF($BN48="","",INDEX(高値!$E48:$CZ48,1,$BN48+1))</f>
        <v>1448</v>
      </c>
      <c r="BQ48" s="500">
        <f>IF($BN48="","",MIN(INDEX(安値!$E48:$CZ48,1,$BM48+1):INDEX(安値!$E48:$CZ48,1,$BN48+1)))</f>
        <v>1399</v>
      </c>
      <c r="BR48" s="500">
        <f>IF($BN48="","",AVERAGE(INDEX(終値!$E48:$CZ48,1,$BN48+1):INDEX(終値!$E48:$CZ48,1,$BN48+20))+2*STDEVP(INDEX(終値!$E48:$CZ48,1,$BN48+1):INDEX(終値!$E48:$CZ48,1,$BN48+20)))</f>
        <v>1449.5670827476151</v>
      </c>
      <c r="BS48" s="500">
        <f>IF($BM48="","",AVERAGE(INDEX(終値!$E48:$CZ48,1,$BM48+1):INDEX(終値!$E48:$CZ48,1,$BM48+20))+2*STDEVP(INDEX(終値!$E48:$CZ48,1,$BM48+1):INDEX(終値!$E48:$CZ48,1,$BM48+20)))</f>
        <v>1511.1137249310868</v>
      </c>
      <c r="BT48" s="497" t="str">
        <f>IFERROR(IF(AND($BD48&gt;=2,ABS($BG48-$BH48)/$BH48&lt;=BB設定!$B$12,$BI48&gt;=MAX($BH48,$BG48)*(1+BB設定!$B$13),終値!E48&gt;$BG48),IF(OR(終値!E48&gt;=$BI48,AND($BH48&lt;$BJ48,$BG48&gt;=$BK48)),"二番底W▲","二番底W形成"),IF(AND($BL48&gt;=2,ABS($BO48-$BP48)/$BP48&lt;=BB設定!$B$12,$BQ48&lt;=MIN($BP48,$BO48)*(1-BB設定!$B$13),終値!E48&lt;$BO48),IF(OR(終値!E48&lt;=$BQ48,AND($BP48&gt;$BR48,$BO48&lt;=$BS48)),"二番天井M▼","二番天井M形成"),"－")),"－")</f>
        <v>二番底W▲</v>
      </c>
    </row>
    <row r="49" spans="2:72">
      <c r="B49" s="500" t="str">
        <f>IF(終値!A49="","",IF(AND(安値!G49&lt;安値!F49,安値!G49&lt;安値!E49,安値!G49&lt;安値!H49,安値!G49&lt;安値!I49),2,""))</f>
        <v/>
      </c>
      <c r="C49" s="500" t="str">
        <f>IF(終値!A49="","",IF(AND(安値!H49&lt;安値!G49,安値!H49&lt;安値!F49,安値!H49&lt;安値!I49,安値!H49&lt;安値!J49),3,""))</f>
        <v/>
      </c>
      <c r="D49" s="500">
        <f>IF(終値!A49="","",IF(AND(安値!I49&lt;安値!H49,安値!I49&lt;安値!G49,安値!I49&lt;安値!J49,安値!I49&lt;安値!K49),4,""))</f>
        <v>4</v>
      </c>
      <c r="E49" s="500" t="str">
        <f>IF(終値!A49="","",IF(AND(安値!J49&lt;安値!I49,安値!J49&lt;安値!H49,安値!J49&lt;安値!K49,安値!J49&lt;安値!L49),5,""))</f>
        <v/>
      </c>
      <c r="F49" s="500" t="str">
        <f>IF(終値!A49="","",IF(AND(安値!K49&lt;安値!J49,安値!K49&lt;安値!I49,安値!K49&lt;安値!L49,安値!K49&lt;安値!M49),6,""))</f>
        <v/>
      </c>
      <c r="G49" s="500" t="str">
        <f>IF(終値!A49="","",IF(AND(安値!L49&lt;安値!K49,安値!L49&lt;安値!J49,安値!L49&lt;安値!M49,安値!L49&lt;安値!N49),7,""))</f>
        <v/>
      </c>
      <c r="H49" s="500" t="str">
        <f>IF(終値!A49="","",IF(AND(安値!M49&lt;安値!L49,安値!M49&lt;安値!K49,安値!M49&lt;安値!N49,安値!M49&lt;安値!O49),8,""))</f>
        <v/>
      </c>
      <c r="I49" s="500">
        <f>IF(終値!A49="","",IF(AND(安値!N49&lt;安値!M49,安値!N49&lt;安値!L49,安値!N49&lt;安値!O49,安値!N49&lt;安値!P49),9,""))</f>
        <v>9</v>
      </c>
      <c r="J49" s="500" t="str">
        <f>IF(終値!A49="","",IF(AND(安値!O49&lt;安値!N49,安値!O49&lt;安値!M49,安値!O49&lt;安値!P49,安値!O49&lt;安値!Q49),10,""))</f>
        <v/>
      </c>
      <c r="K49" s="500" t="str">
        <f>IF(終値!A49="","",IF(AND(安値!P49&lt;安値!O49,安値!P49&lt;安値!N49,安値!P49&lt;安値!Q49,安値!P49&lt;安値!R49),11,""))</f>
        <v/>
      </c>
      <c r="L49" s="500" t="str">
        <f>IF(終値!A49="","",IF(AND(安値!Q49&lt;安値!P49,安値!Q49&lt;安値!O49,安値!Q49&lt;安値!R49,安値!Q49&lt;安値!S49),12,""))</f>
        <v/>
      </c>
      <c r="M49" s="500" t="str">
        <f>IF(終値!A49="","",IF(AND(安値!R49&lt;安値!Q49,安値!R49&lt;安値!P49,安値!R49&lt;安値!S49,安値!R49&lt;安値!T49),13,""))</f>
        <v/>
      </c>
      <c r="N49" s="500" t="str">
        <f>IF(終値!A49="","",IF(AND(安値!S49&lt;安値!R49,安値!S49&lt;安値!Q49,安値!S49&lt;安値!T49,安値!S49&lt;安値!U49),14,""))</f>
        <v/>
      </c>
      <c r="O49" s="500" t="str">
        <f>IF(終値!A49="","",IF(AND(安値!T49&lt;安値!S49,安値!T49&lt;安値!R49,安値!T49&lt;安値!U49,安値!T49&lt;安値!V49),15,""))</f>
        <v/>
      </c>
      <c r="P49" s="500" t="str">
        <f>IF(終値!A49="","",IF(AND(安値!U49&lt;安値!T49,安値!U49&lt;安値!S49,安値!U49&lt;安値!V49,安値!U49&lt;安値!W49),16,""))</f>
        <v/>
      </c>
      <c r="Q49" s="500">
        <f>IF(終値!A49="","",IF(AND(安値!V49&lt;安値!U49,安値!V49&lt;安値!T49,安値!V49&lt;安値!W49,安値!V49&lt;安値!X49),17,""))</f>
        <v>17</v>
      </c>
      <c r="R49" s="500" t="str">
        <f>IF(終値!A49="","",IF(AND(安値!W49&lt;安値!V49,安値!W49&lt;安値!U49,安値!W49&lt;安値!X49,安値!W49&lt;安値!Y49),18,""))</f>
        <v/>
      </c>
      <c r="S49" s="500" t="str">
        <f>IF(終値!A49="","",IF(AND(安値!X49&lt;安値!W49,安値!X49&lt;安値!V49,安値!X49&lt;安値!Y49,安値!X49&lt;安値!Z49),19,""))</f>
        <v/>
      </c>
      <c r="T49" s="500" t="str">
        <f>IF(終値!A49="","",IF(AND(安値!Y49&lt;安値!X49,安値!Y49&lt;安値!W49,安値!Y49&lt;安値!Z49,安値!Y49&lt;安値!AA49),20,""))</f>
        <v/>
      </c>
      <c r="U49" s="500" t="str">
        <f>IF(終値!A49="","",IF(AND(安値!Z49&lt;安値!Y49,安値!Z49&lt;安値!X49,安値!Z49&lt;安値!AA49,安値!Z49&lt;安値!AB49),21,""))</f>
        <v/>
      </c>
      <c r="V49" s="500" t="str">
        <f>IF(終値!A49="","",IF(AND(安値!AA49&lt;安値!Z49,安値!AA49&lt;安値!Y49,安値!AA49&lt;安値!AB49,安値!AA49&lt;安値!AC49),22,""))</f>
        <v/>
      </c>
      <c r="W49" s="500" t="str">
        <f>IF(終値!A49="","",IF(AND(安値!AB49&lt;安値!AA49,安値!AB49&lt;安値!Z49,安値!AB49&lt;安値!AC49,安値!AB49&lt;安値!AD49),23,""))</f>
        <v/>
      </c>
      <c r="X49" s="500" t="str">
        <f>IF(終値!A49="","",IF(AND(安値!AC49&lt;安値!AB49,安値!AC49&lt;安値!AA49,安値!AC49&lt;安値!AD49,安値!AC49&lt;安値!AE49),24,""))</f>
        <v/>
      </c>
      <c r="Y49" s="500">
        <f>IF(終値!A49="","",IF(AND(安値!AD49&lt;安値!AC49,安値!AD49&lt;安値!AB49,安値!AD49&lt;安値!AE49,安値!AD49&lt;安値!AF49),25,""))</f>
        <v>25</v>
      </c>
      <c r="Z49" s="500" t="str">
        <f>IF(終値!A49="","",IF(AND(安値!AE49&lt;安値!AD49,安値!AE49&lt;安値!AC49,安値!AE49&lt;安値!AF49,安値!AE49&lt;安値!AG49),26,""))</f>
        <v/>
      </c>
      <c r="AA49" s="500" t="str">
        <f>IF(終値!A49="","",IF(AND(安値!AF49&lt;安値!AE49,安値!AF49&lt;安値!AD49,安値!AF49&lt;安値!AG49,安値!AF49&lt;安値!AH49),27,""))</f>
        <v/>
      </c>
      <c r="AB49" s="500" t="str">
        <f>IF(終値!A49="","",IF(AND(安値!AG49&lt;安値!AF49,安値!AG49&lt;安値!AE49,安値!AG49&lt;安値!AH49,安値!AG49&lt;安値!AI49),28,""))</f>
        <v/>
      </c>
      <c r="AC49" s="500" t="str">
        <f>IF(終値!A49="","",IF(AND(高値!G49&gt;高値!F49,高値!G49&gt;高値!E49,高値!G49&gt;高値!H49,高値!G49&gt;高値!I49),2,""))</f>
        <v/>
      </c>
      <c r="AD49" s="500" t="str">
        <f>IF(終値!A49="","",IF(AND(高値!H49&gt;高値!G49,高値!H49&gt;高値!F49,高値!H49&gt;高値!I49,高値!H49&gt;高値!J49),3,""))</f>
        <v/>
      </c>
      <c r="AE49" s="500" t="str">
        <f>IF(終値!A49="","",IF(AND(高値!I49&gt;高値!H49,高値!I49&gt;高値!G49,高値!I49&gt;高値!J49,高値!I49&gt;高値!K49),4,""))</f>
        <v/>
      </c>
      <c r="AF49" s="500" t="str">
        <f>IF(終値!A49="","",IF(AND(高値!J49&gt;高値!I49,高値!J49&gt;高値!H49,高値!J49&gt;高値!K49,高値!J49&gt;高値!L49),5,""))</f>
        <v/>
      </c>
      <c r="AG49" s="500">
        <f>IF(終値!A49="","",IF(AND(高値!K49&gt;高値!J49,高値!K49&gt;高値!I49,高値!K49&gt;高値!L49,高値!K49&gt;高値!M49),6,""))</f>
        <v>6</v>
      </c>
      <c r="AH49" s="500" t="str">
        <f>IF(終値!A49="","",IF(AND(高値!L49&gt;高値!K49,高値!L49&gt;高値!J49,高値!L49&gt;高値!M49,高値!L49&gt;高値!N49),7,""))</f>
        <v/>
      </c>
      <c r="AI49" s="500" t="str">
        <f>IF(終値!A49="","",IF(AND(高値!M49&gt;高値!L49,高値!M49&gt;高値!K49,高値!M49&gt;高値!N49,高値!M49&gt;高値!O49),8,""))</f>
        <v/>
      </c>
      <c r="AJ49" s="500" t="str">
        <f>IF(終値!A49="","",IF(AND(高値!N49&gt;高値!M49,高値!N49&gt;高値!L49,高値!N49&gt;高値!O49,高値!N49&gt;高値!P49),9,""))</f>
        <v/>
      </c>
      <c r="AK49" s="500" t="str">
        <f>IF(終値!A49="","",IF(AND(高値!O49&gt;高値!N49,高値!O49&gt;高値!M49,高値!O49&gt;高値!P49,高値!O49&gt;高値!Q49),10,""))</f>
        <v/>
      </c>
      <c r="AL49" s="500" t="str">
        <f>IF(終値!A49="","",IF(AND(高値!P49&gt;高値!O49,高値!P49&gt;高値!N49,高値!P49&gt;高値!Q49,高値!P49&gt;高値!R49),11,""))</f>
        <v/>
      </c>
      <c r="AM49" s="500">
        <f>IF(終値!A49="","",IF(AND(高値!Q49&gt;高値!P49,高値!Q49&gt;高値!O49,高値!Q49&gt;高値!R49,高値!Q49&gt;高値!S49),12,""))</f>
        <v>12</v>
      </c>
      <c r="AN49" s="500" t="str">
        <f>IF(終値!A49="","",IF(AND(高値!R49&gt;高値!Q49,高値!R49&gt;高値!P49,高値!R49&gt;高値!S49,高値!R49&gt;高値!T49),13,""))</f>
        <v/>
      </c>
      <c r="AO49" s="500" t="str">
        <f>IF(終値!A49="","",IF(AND(高値!S49&gt;高値!R49,高値!S49&gt;高値!Q49,高値!S49&gt;高値!T49,高値!S49&gt;高値!U49),14,""))</f>
        <v/>
      </c>
      <c r="AP49" s="500" t="str">
        <f>IF(終値!A49="","",IF(AND(高値!T49&gt;高値!S49,高値!T49&gt;高値!R49,高値!T49&gt;高値!U49,高値!T49&gt;高値!V49),15,""))</f>
        <v/>
      </c>
      <c r="AQ49" s="500" t="str">
        <f>IF(終値!A49="","",IF(AND(高値!U49&gt;高値!T49,高値!U49&gt;高値!S49,高値!U49&gt;高値!V49,高値!U49&gt;高値!W49),16,""))</f>
        <v/>
      </c>
      <c r="AR49" s="500" t="str">
        <f>IF(終値!A49="","",IF(AND(高値!V49&gt;高値!U49,高値!V49&gt;高値!T49,高値!V49&gt;高値!W49,高値!V49&gt;高値!X49),17,""))</f>
        <v/>
      </c>
      <c r="AS49" s="500" t="str">
        <f>IF(終値!A49="","",IF(AND(高値!W49&gt;高値!V49,高値!W49&gt;高値!U49,高値!W49&gt;高値!X49,高値!W49&gt;高値!Y49),18,""))</f>
        <v/>
      </c>
      <c r="AT49" s="500" t="str">
        <f>IF(終値!A49="","",IF(AND(高値!X49&gt;高値!W49,高値!X49&gt;高値!V49,高値!X49&gt;高値!Y49,高値!X49&gt;高値!Z49),19,""))</f>
        <v/>
      </c>
      <c r="AU49" s="500" t="str">
        <f>IF(終値!A49="","",IF(AND(高値!Y49&gt;高値!X49,高値!Y49&gt;高値!W49,高値!Y49&gt;高値!Z49,高値!Y49&gt;高値!AA49),20,""))</f>
        <v/>
      </c>
      <c r="AV49" s="500">
        <f>IF(終値!A49="","",IF(AND(高値!Z49&gt;高値!Y49,高値!Z49&gt;高値!X49,高値!Z49&gt;高値!AA49,高値!Z49&gt;高値!AB49),21,""))</f>
        <v>21</v>
      </c>
      <c r="AW49" s="500" t="str">
        <f>IF(終値!A49="","",IF(AND(高値!AA49&gt;高値!Z49,高値!AA49&gt;高値!Y49,高値!AA49&gt;高値!AB49,高値!AA49&gt;高値!AC49),22,""))</f>
        <v/>
      </c>
      <c r="AX49" s="500" t="str">
        <f>IF(終値!A49="","",IF(AND(高値!AB49&gt;高値!AA49,高値!AB49&gt;高値!Z49,高値!AB49&gt;高値!AC49,高値!AB49&gt;高値!AD49),23,""))</f>
        <v/>
      </c>
      <c r="AY49" s="500" t="str">
        <f>IF(終値!A49="","",IF(AND(高値!AC49&gt;高値!AB49,高値!AC49&gt;高値!AA49,高値!AC49&gt;高値!AD49,高値!AC49&gt;高値!AE49),24,""))</f>
        <v/>
      </c>
      <c r="AZ49" s="500" t="str">
        <f>IF(終値!A49="","",IF(AND(高値!AD49&gt;高値!AC49,高値!AD49&gt;高値!AB49,高値!AD49&gt;高値!AE49,高値!AD49&gt;高値!AF49),25,""))</f>
        <v/>
      </c>
      <c r="BA49" s="500" t="str">
        <f>IF(終値!A49="","",IF(AND(高値!AE49&gt;高値!AD49,高値!AE49&gt;高値!AC49,高値!AE49&gt;高値!AF49,高値!AE49&gt;高値!AG49),26,""))</f>
        <v/>
      </c>
      <c r="BB49" s="500" t="str">
        <f>IF(終値!A49="","",IF(AND(高値!AF49&gt;高値!AE49,高値!AF49&gt;高値!AD49,高値!AF49&gt;高値!AG49,高値!AF49&gt;高値!AH49),27,""))</f>
        <v/>
      </c>
      <c r="BC49" s="500" t="str">
        <f>IF(終値!A49="","",IF(AND(高値!AG49&gt;高値!AF49,高値!AG49&gt;高値!AE49,高値!AG49&gt;高値!AH49,高値!AG49&gt;高値!AI49),28,""))</f>
        <v/>
      </c>
      <c r="BD49" s="500">
        <f t="shared" si="0"/>
        <v>4</v>
      </c>
      <c r="BE49" s="500">
        <f t="shared" si="1"/>
        <v>4</v>
      </c>
      <c r="BF49" s="500">
        <f t="shared" si="2"/>
        <v>9</v>
      </c>
      <c r="BG49" s="500">
        <f>IF($BE49="","",INDEX(安値!$E49:$CZ49,1,$BE49+1))</f>
        <v>3258</v>
      </c>
      <c r="BH49" s="500">
        <f>IF($BF49="","",INDEX(安値!$E49:$CZ49,1,$BF49+1))</f>
        <v>3727</v>
      </c>
      <c r="BI49" s="500">
        <f>IF($BF49="","",MAX(INDEX(高値!$E49:$CZ49,1,$BE49+1):INDEX(高値!$E49:$CZ49,1,$BF49+1)))</f>
        <v>4020</v>
      </c>
      <c r="BJ49" s="500">
        <f>IF($BF49="","",AVERAGE(INDEX(終値!$E49:$CZ49,1,$BF49+1):INDEX(終値!$E49:$CZ49,1,$BF49+20))-2*STDEVP(INDEX(終値!$E49:$CZ49,1,$BF49+1):INDEX(終値!$E49:$CZ49,1,$BF49+20)))</f>
        <v>3641.4745000010471</v>
      </c>
      <c r="BK49" s="500">
        <f>IF($BE49="","",AVERAGE(INDEX(終値!$E49:$CZ49,1,$BE49+1):INDEX(終値!$E49:$CZ49,1,$BE49+20))-2*STDEVP(INDEX(終値!$E49:$CZ49,1,$BE49+1):INDEX(終値!$E49:$CZ49,1,$BE49+20)))</f>
        <v>3536.5293396077377</v>
      </c>
      <c r="BL49" s="500">
        <f t="shared" si="3"/>
        <v>3</v>
      </c>
      <c r="BM49" s="500">
        <f t="shared" si="4"/>
        <v>6</v>
      </c>
      <c r="BN49" s="500">
        <f t="shared" si="5"/>
        <v>12</v>
      </c>
      <c r="BO49" s="500">
        <f>IF($BM49="","",INDEX(高値!$E49:$CZ49,1,$BM49+1))</f>
        <v>4020</v>
      </c>
      <c r="BP49" s="500">
        <f>IF($BN49="","",INDEX(高値!$E49:$CZ49,1,$BN49+1))</f>
        <v>3826</v>
      </c>
      <c r="BQ49" s="500">
        <f>IF($BN49="","",MIN(INDEX(安値!$E49:$CZ49,1,$BM49+1):INDEX(安値!$E49:$CZ49,1,$BN49+1)))</f>
        <v>3727</v>
      </c>
      <c r="BR49" s="500">
        <f>IF($BN49="","",AVERAGE(INDEX(終値!$E49:$CZ49,1,$BN49+1):INDEX(終値!$E49:$CZ49,1,$BN49+20))+2*STDEVP(INDEX(終値!$E49:$CZ49,1,$BN49+1):INDEX(終値!$E49:$CZ49,1,$BN49+20)))</f>
        <v>3878.8752256315756</v>
      </c>
      <c r="BS49" s="500">
        <f>IF($BM49="","",AVERAGE(INDEX(終値!$E49:$CZ49,1,$BM49+1):INDEX(終値!$E49:$CZ49,1,$BM49+20))+2*STDEVP(INDEX(終値!$E49:$CZ49,1,$BM49+1):INDEX(終値!$E49:$CZ49,1,$BM49+20)))</f>
        <v>3953.3038353924603</v>
      </c>
      <c r="BT49" s="497" t="str">
        <f>IFERROR(IF(AND($BD49&gt;=2,ABS($BG49-$BH49)/$BH49&lt;=BB設定!$B$12,$BI49&gt;=MAX($BH49,$BG49)*(1+BB設定!$B$13),終値!E49&gt;$BG49),IF(OR(終値!E49&gt;=$BI49,AND($BH49&lt;$BJ49,$BG49&gt;=$BK49)),"二番底W▲","二番底W形成"),IF(AND($BL49&gt;=2,ABS($BO49-$BP49)/$BP49&lt;=BB設定!$B$12,$BQ49&lt;=MIN($BP49,$BO49)*(1-BB設定!$B$13),終値!E49&lt;$BO49),IF(OR(終値!E49&lt;=$BQ49,AND($BP49&gt;$BR49,$BO49&lt;=$BS49)),"二番天井M▼","二番天井M形成"),"－")),"－")</f>
        <v>－</v>
      </c>
    </row>
    <row r="50" spans="2:72">
      <c r="B50" s="500" t="str">
        <f>IF(終値!A50="","",IF(AND(安値!G50&lt;安値!F50,安値!G50&lt;安値!E50,安値!G50&lt;安値!H50,安値!G50&lt;安値!I50),2,""))</f>
        <v/>
      </c>
      <c r="C50" s="500">
        <f>IF(終値!A50="","",IF(AND(安値!H50&lt;安値!G50,安値!H50&lt;安値!F50,安値!H50&lt;安値!I50,安値!H50&lt;安値!J50),3,""))</f>
        <v>3</v>
      </c>
      <c r="D50" s="500" t="str">
        <f>IF(終値!A50="","",IF(AND(安値!I50&lt;安値!H50,安値!I50&lt;安値!G50,安値!I50&lt;安値!J50,安値!I50&lt;安値!K50),4,""))</f>
        <v/>
      </c>
      <c r="E50" s="500" t="str">
        <f>IF(終値!A50="","",IF(AND(安値!J50&lt;安値!I50,安値!J50&lt;安値!H50,安値!J50&lt;安値!K50,安値!J50&lt;安値!L50),5,""))</f>
        <v/>
      </c>
      <c r="F50" s="500" t="str">
        <f>IF(終値!A50="","",IF(AND(安値!K50&lt;安値!J50,安値!K50&lt;安値!I50,安値!K50&lt;安値!L50,安値!K50&lt;安値!M50),6,""))</f>
        <v/>
      </c>
      <c r="G50" s="500" t="str">
        <f>IF(終値!A50="","",IF(AND(安値!L50&lt;安値!K50,安値!L50&lt;安値!J50,安値!L50&lt;安値!M50,安値!L50&lt;安値!N50),7,""))</f>
        <v/>
      </c>
      <c r="H50" s="500" t="str">
        <f>IF(終値!A50="","",IF(AND(安値!M50&lt;安値!L50,安値!M50&lt;安値!K50,安値!M50&lt;安値!N50,安値!M50&lt;安値!O50),8,""))</f>
        <v/>
      </c>
      <c r="I50" s="500" t="str">
        <f>IF(終値!A50="","",IF(AND(安値!N50&lt;安値!M50,安値!N50&lt;安値!L50,安値!N50&lt;安値!O50,安値!N50&lt;安値!P50),9,""))</f>
        <v/>
      </c>
      <c r="J50" s="500" t="str">
        <f>IF(終値!A50="","",IF(AND(安値!O50&lt;安値!N50,安値!O50&lt;安値!M50,安値!O50&lt;安値!P50,安値!O50&lt;安値!Q50),10,""))</f>
        <v/>
      </c>
      <c r="K50" s="500" t="str">
        <f>IF(終値!A50="","",IF(AND(安値!P50&lt;安値!O50,安値!P50&lt;安値!N50,安値!P50&lt;安値!Q50,安値!P50&lt;安値!R50),11,""))</f>
        <v/>
      </c>
      <c r="L50" s="500" t="str">
        <f>IF(終値!A50="","",IF(AND(安値!Q50&lt;安値!P50,安値!Q50&lt;安値!O50,安値!Q50&lt;安値!R50,安値!Q50&lt;安値!S50),12,""))</f>
        <v/>
      </c>
      <c r="M50" s="500">
        <f>IF(終値!A50="","",IF(AND(安値!R50&lt;安値!Q50,安値!R50&lt;安値!P50,安値!R50&lt;安値!S50,安値!R50&lt;安値!T50),13,""))</f>
        <v>13</v>
      </c>
      <c r="N50" s="500" t="str">
        <f>IF(終値!A50="","",IF(AND(安値!S50&lt;安値!R50,安値!S50&lt;安値!Q50,安値!S50&lt;安値!T50,安値!S50&lt;安値!U50),14,""))</f>
        <v/>
      </c>
      <c r="O50" s="500" t="str">
        <f>IF(終値!A50="","",IF(AND(安値!T50&lt;安値!S50,安値!T50&lt;安値!R50,安値!T50&lt;安値!U50,安値!T50&lt;安値!V50),15,""))</f>
        <v/>
      </c>
      <c r="P50" s="500" t="str">
        <f>IF(終値!A50="","",IF(AND(安値!U50&lt;安値!T50,安値!U50&lt;安値!S50,安値!U50&lt;安値!V50,安値!U50&lt;安値!W50),16,""))</f>
        <v/>
      </c>
      <c r="Q50" s="500" t="str">
        <f>IF(終値!A50="","",IF(AND(安値!V50&lt;安値!U50,安値!V50&lt;安値!T50,安値!V50&lt;安値!W50,安値!V50&lt;安値!X50),17,""))</f>
        <v/>
      </c>
      <c r="R50" s="500" t="str">
        <f>IF(終値!A50="","",IF(AND(安値!W50&lt;安値!V50,安値!W50&lt;安値!U50,安値!W50&lt;安値!X50,安値!W50&lt;安値!Y50),18,""))</f>
        <v/>
      </c>
      <c r="S50" s="500">
        <f>IF(終値!A50="","",IF(AND(安値!X50&lt;安値!W50,安値!X50&lt;安値!V50,安値!X50&lt;安値!Y50,安値!X50&lt;安値!Z50),19,""))</f>
        <v>19</v>
      </c>
      <c r="T50" s="500" t="str">
        <f>IF(終値!A50="","",IF(AND(安値!Y50&lt;安値!X50,安値!Y50&lt;安値!W50,安値!Y50&lt;安値!Z50,安値!Y50&lt;安値!AA50),20,""))</f>
        <v/>
      </c>
      <c r="U50" s="500" t="str">
        <f>IF(終値!A50="","",IF(AND(安値!Z50&lt;安値!Y50,安値!Z50&lt;安値!X50,安値!Z50&lt;安値!AA50,安値!Z50&lt;安値!AB50),21,""))</f>
        <v/>
      </c>
      <c r="V50" s="500" t="str">
        <f>IF(終値!A50="","",IF(AND(安値!AA50&lt;安値!Z50,安値!AA50&lt;安値!Y50,安値!AA50&lt;安値!AB50,安値!AA50&lt;安値!AC50),22,""))</f>
        <v/>
      </c>
      <c r="W50" s="500" t="str">
        <f>IF(終値!A50="","",IF(AND(安値!AB50&lt;安値!AA50,安値!AB50&lt;安値!Z50,安値!AB50&lt;安値!AC50,安値!AB50&lt;安値!AD50),23,""))</f>
        <v/>
      </c>
      <c r="X50" s="500" t="str">
        <f>IF(終値!A50="","",IF(AND(安値!AC50&lt;安値!AB50,安値!AC50&lt;安値!AA50,安値!AC50&lt;安値!AD50,安値!AC50&lt;安値!AE50),24,""))</f>
        <v/>
      </c>
      <c r="Y50" s="500" t="str">
        <f>IF(終値!A50="","",IF(AND(安値!AD50&lt;安値!AC50,安値!AD50&lt;安値!AB50,安値!AD50&lt;安値!AE50,安値!AD50&lt;安値!AF50),25,""))</f>
        <v/>
      </c>
      <c r="Z50" s="500" t="str">
        <f>IF(終値!A50="","",IF(AND(安値!AE50&lt;安値!AD50,安値!AE50&lt;安値!AC50,安値!AE50&lt;安値!AF50,安値!AE50&lt;安値!AG50),26,""))</f>
        <v/>
      </c>
      <c r="AA50" s="500">
        <f>IF(終値!A50="","",IF(AND(安値!AF50&lt;安値!AE50,安値!AF50&lt;安値!AD50,安値!AF50&lt;安値!AG50,安値!AF50&lt;安値!AH50),27,""))</f>
        <v>27</v>
      </c>
      <c r="AB50" s="500" t="str">
        <f>IF(終値!A50="","",IF(AND(安値!AG50&lt;安値!AF50,安値!AG50&lt;安値!AE50,安値!AG50&lt;安値!AH50,安値!AG50&lt;安値!AI50),28,""))</f>
        <v/>
      </c>
      <c r="AC50" s="500" t="str">
        <f>IF(終値!A50="","",IF(AND(高値!G50&gt;高値!F50,高値!G50&gt;高値!E50,高値!G50&gt;高値!H50,高値!G50&gt;高値!I50),2,""))</f>
        <v/>
      </c>
      <c r="AD50" s="500" t="str">
        <f>IF(終値!A50="","",IF(AND(高値!H50&gt;高値!G50,高値!H50&gt;高値!F50,高値!H50&gt;高値!I50,高値!H50&gt;高値!J50),3,""))</f>
        <v/>
      </c>
      <c r="AE50" s="500" t="str">
        <f>IF(終値!A50="","",IF(AND(高値!I50&gt;高値!H50,高値!I50&gt;高値!G50,高値!I50&gt;高値!J50,高値!I50&gt;高値!K50),4,""))</f>
        <v/>
      </c>
      <c r="AF50" s="500" t="str">
        <f>IF(終値!A50="","",IF(AND(高値!J50&gt;高値!I50,高値!J50&gt;高値!H50,高値!J50&gt;高値!K50,高値!J50&gt;高値!L50),5,""))</f>
        <v/>
      </c>
      <c r="AG50" s="500" t="str">
        <f>IF(終値!A50="","",IF(AND(高値!K50&gt;高値!J50,高値!K50&gt;高値!I50,高値!K50&gt;高値!L50,高値!K50&gt;高値!M50),6,""))</f>
        <v/>
      </c>
      <c r="AH50" s="500" t="str">
        <f>IF(終値!A50="","",IF(AND(高値!L50&gt;高値!K50,高値!L50&gt;高値!J50,高値!L50&gt;高値!M50,高値!L50&gt;高値!N50),7,""))</f>
        <v/>
      </c>
      <c r="AI50" s="500">
        <f>IF(終値!A50="","",IF(AND(高値!M50&gt;高値!L50,高値!M50&gt;高値!K50,高値!M50&gt;高値!N50,高値!M50&gt;高値!O50),8,""))</f>
        <v>8</v>
      </c>
      <c r="AJ50" s="500" t="str">
        <f>IF(終値!A50="","",IF(AND(高値!N50&gt;高値!M50,高値!N50&gt;高値!L50,高値!N50&gt;高値!O50,高値!N50&gt;高値!P50),9,""))</f>
        <v/>
      </c>
      <c r="AK50" s="500" t="str">
        <f>IF(終値!A50="","",IF(AND(高値!O50&gt;高値!N50,高値!O50&gt;高値!M50,高値!O50&gt;高値!P50,高値!O50&gt;高値!Q50),10,""))</f>
        <v/>
      </c>
      <c r="AL50" s="500" t="str">
        <f>IF(終値!A50="","",IF(AND(高値!P50&gt;高値!O50,高値!P50&gt;高値!N50,高値!P50&gt;高値!Q50,高値!P50&gt;高値!R50),11,""))</f>
        <v/>
      </c>
      <c r="AM50" s="500" t="str">
        <f>IF(終値!A50="","",IF(AND(高値!Q50&gt;高値!P50,高値!Q50&gt;高値!O50,高値!Q50&gt;高値!R50,高値!Q50&gt;高値!S50),12,""))</f>
        <v/>
      </c>
      <c r="AN50" s="500" t="str">
        <f>IF(終値!A50="","",IF(AND(高値!R50&gt;高値!Q50,高値!R50&gt;高値!P50,高値!R50&gt;高値!S50,高値!R50&gt;高値!T50),13,""))</f>
        <v/>
      </c>
      <c r="AO50" s="500" t="str">
        <f>IF(終値!A50="","",IF(AND(高値!S50&gt;高値!R50,高値!S50&gt;高値!Q50,高値!S50&gt;高値!T50,高値!S50&gt;高値!U50),14,""))</f>
        <v/>
      </c>
      <c r="AP50" s="500">
        <f>IF(終値!A50="","",IF(AND(高値!T50&gt;高値!S50,高値!T50&gt;高値!R50,高値!T50&gt;高値!U50,高値!T50&gt;高値!V50),15,""))</f>
        <v>15</v>
      </c>
      <c r="AQ50" s="500" t="str">
        <f>IF(終値!A50="","",IF(AND(高値!U50&gt;高値!T50,高値!U50&gt;高値!S50,高値!U50&gt;高値!V50,高値!U50&gt;高値!W50),16,""))</f>
        <v/>
      </c>
      <c r="AR50" s="500" t="str">
        <f>IF(終値!A50="","",IF(AND(高値!V50&gt;高値!U50,高値!V50&gt;高値!T50,高値!V50&gt;高値!W50,高値!V50&gt;高値!X50),17,""))</f>
        <v/>
      </c>
      <c r="AS50" s="500" t="str">
        <f>IF(終値!A50="","",IF(AND(高値!W50&gt;高値!V50,高値!W50&gt;高値!U50,高値!W50&gt;高値!X50,高値!W50&gt;高値!Y50),18,""))</f>
        <v/>
      </c>
      <c r="AT50" s="500" t="str">
        <f>IF(終値!A50="","",IF(AND(高値!X50&gt;高値!W50,高値!X50&gt;高値!V50,高値!X50&gt;高値!Y50,高値!X50&gt;高値!Z50),19,""))</f>
        <v/>
      </c>
      <c r="AU50" s="500" t="str">
        <f>IF(終値!A50="","",IF(AND(高値!Y50&gt;高値!X50,高値!Y50&gt;高値!W50,高値!Y50&gt;高値!Z50,高値!Y50&gt;高値!AA50),20,""))</f>
        <v/>
      </c>
      <c r="AV50" s="500">
        <f>IF(終値!A50="","",IF(AND(高値!Z50&gt;高値!Y50,高値!Z50&gt;高値!X50,高値!Z50&gt;高値!AA50,高値!Z50&gt;高値!AB50),21,""))</f>
        <v>21</v>
      </c>
      <c r="AW50" s="500" t="str">
        <f>IF(終値!A50="","",IF(AND(高値!AA50&gt;高値!Z50,高値!AA50&gt;高値!Y50,高値!AA50&gt;高値!AB50,高値!AA50&gt;高値!AC50),22,""))</f>
        <v/>
      </c>
      <c r="AX50" s="500" t="str">
        <f>IF(終値!A50="","",IF(AND(高値!AB50&gt;高値!AA50,高値!AB50&gt;高値!Z50,高値!AB50&gt;高値!AC50,高値!AB50&gt;高値!AD50),23,""))</f>
        <v/>
      </c>
      <c r="AY50" s="500" t="str">
        <f>IF(終値!A50="","",IF(AND(高値!AC50&gt;高値!AB50,高値!AC50&gt;高値!AA50,高値!AC50&gt;高値!AD50,高値!AC50&gt;高値!AE50),24,""))</f>
        <v/>
      </c>
      <c r="AZ50" s="500" t="str">
        <f>IF(終値!A50="","",IF(AND(高値!AD50&gt;高値!AC50,高値!AD50&gt;高値!AB50,高値!AD50&gt;高値!AE50,高値!AD50&gt;高値!AF50),25,""))</f>
        <v/>
      </c>
      <c r="BA50" s="500" t="str">
        <f>IF(終値!A50="","",IF(AND(高値!AE50&gt;高値!AD50,高値!AE50&gt;高値!AC50,高値!AE50&gt;高値!AF50,高値!AE50&gt;高値!AG50),26,""))</f>
        <v/>
      </c>
      <c r="BB50" s="500" t="str">
        <f>IF(終値!A50="","",IF(AND(高値!AF50&gt;高値!AE50,高値!AF50&gt;高値!AD50,高値!AF50&gt;高値!AG50,高値!AF50&gt;高値!AH50),27,""))</f>
        <v/>
      </c>
      <c r="BC50" s="500" t="str">
        <f>IF(終値!A50="","",IF(AND(高値!AG50&gt;高値!AF50,高値!AG50&gt;高値!AE50,高値!AG50&gt;高値!AH50,高値!AG50&gt;高値!AI50),28,""))</f>
        <v/>
      </c>
      <c r="BD50" s="500">
        <f t="shared" si="0"/>
        <v>4</v>
      </c>
      <c r="BE50" s="500">
        <f t="shared" si="1"/>
        <v>3</v>
      </c>
      <c r="BF50" s="500">
        <f t="shared" si="2"/>
        <v>13</v>
      </c>
      <c r="BG50" s="500">
        <f>IF($BE50="","",INDEX(安値!$E50:$CZ50,1,$BE50+1))</f>
        <v>6420</v>
      </c>
      <c r="BH50" s="500">
        <f>IF($BF50="","",INDEX(安値!$E50:$CZ50,1,$BF50+1))</f>
        <v>6576</v>
      </c>
      <c r="BI50" s="500">
        <f>IF($BF50="","",MAX(INDEX(高値!$E50:$CZ50,1,$BE50+1):INDEX(高値!$E50:$CZ50,1,$BF50+1)))</f>
        <v>7260</v>
      </c>
      <c r="BJ50" s="500">
        <f>IF($BF50="","",AVERAGE(INDEX(終値!$E50:$CZ50,1,$BF50+1):INDEX(終値!$E50:$CZ50,1,$BF50+20))-2*STDEVP(INDEX(終値!$E50:$CZ50,1,$BF50+1):INDEX(終値!$E50:$CZ50,1,$BF50+20)))</f>
        <v>6179.7629347313978</v>
      </c>
      <c r="BK50" s="500">
        <f>IF($BE50="","",AVERAGE(INDEX(終値!$E50:$CZ50,1,$BE50+1):INDEX(終値!$E50:$CZ50,1,$BE50+20))-2*STDEVP(INDEX(終値!$E50:$CZ50,1,$BE50+1):INDEX(終値!$E50:$CZ50,1,$BE50+20)))</f>
        <v>6581.1951516414092</v>
      </c>
      <c r="BL50" s="500">
        <f t="shared" si="3"/>
        <v>3</v>
      </c>
      <c r="BM50" s="500">
        <f t="shared" si="4"/>
        <v>8</v>
      </c>
      <c r="BN50" s="500">
        <f t="shared" si="5"/>
        <v>15</v>
      </c>
      <c r="BO50" s="500">
        <f>IF($BM50="","",INDEX(高値!$E50:$CZ50,1,$BM50+1))</f>
        <v>7260</v>
      </c>
      <c r="BP50" s="500">
        <f>IF($BN50="","",INDEX(高値!$E50:$CZ50,1,$BN50+1))</f>
        <v>7137</v>
      </c>
      <c r="BQ50" s="500">
        <f>IF($BN50="","",MIN(INDEX(安値!$E50:$CZ50,1,$BM50+1):INDEX(安値!$E50:$CZ50,1,$BN50+1)))</f>
        <v>6576</v>
      </c>
      <c r="BR50" s="500">
        <f>IF($BN50="","",AVERAGE(INDEX(終値!$E50:$CZ50,1,$BN50+1):INDEX(終値!$E50:$CZ50,1,$BN50+20))+2*STDEVP(INDEX(終値!$E50:$CZ50,1,$BN50+1):INDEX(終値!$E50:$CZ50,1,$BN50+20)))</f>
        <v>7107.760554005592</v>
      </c>
      <c r="BS50" s="500">
        <f>IF($BM50="","",AVERAGE(INDEX(終値!$E50:$CZ50,1,$BM50+1):INDEX(終値!$E50:$CZ50,1,$BM50+20))+2*STDEVP(INDEX(終値!$E50:$CZ50,1,$BM50+1):INDEX(終値!$E50:$CZ50,1,$BM50+20)))</f>
        <v>7352.8897554278701</v>
      </c>
      <c r="BT50" s="497" t="str">
        <f>IFERROR(IF(AND($BD50&gt;=2,ABS($BG50-$BH50)/$BH50&lt;=BB設定!$B$12,$BI50&gt;=MAX($BH50,$BG50)*(1+BB設定!$B$13),終値!E50&gt;$BG50),IF(OR(終値!E50&gt;=$BI50,AND($BH50&lt;$BJ50,$BG50&gt;=$BK50)),"二番底W▲","二番底W形成"),IF(AND($BL50&gt;=2,ABS($BO50-$BP50)/$BP50&lt;=BB設定!$B$12,$BQ50&lt;=MIN($BP50,$BO50)*(1-BB設定!$B$13),終値!E50&lt;$BO50),IF(OR(終値!E50&lt;=$BQ50,AND($BP50&gt;$BR50,$BO50&lt;=$BS50)),"二番天井M▼","二番天井M形成"),"－")),"－")</f>
        <v>二番底W形成</v>
      </c>
    </row>
    <row r="51" spans="2:72">
      <c r="B51" s="500" t="str">
        <f>IF(終値!A51="","",IF(AND(安値!G51&lt;安値!F51,安値!G51&lt;安値!E51,安値!G51&lt;安値!H51,安値!G51&lt;安値!I51),2,""))</f>
        <v/>
      </c>
      <c r="C51" s="500">
        <f>IF(終値!A51="","",IF(AND(安値!H51&lt;安値!G51,安値!H51&lt;安値!F51,安値!H51&lt;安値!I51,安値!H51&lt;安値!J51),3,""))</f>
        <v>3</v>
      </c>
      <c r="D51" s="500" t="str">
        <f>IF(終値!A51="","",IF(AND(安値!I51&lt;安値!H51,安値!I51&lt;安値!G51,安値!I51&lt;安値!J51,安値!I51&lt;安値!K51),4,""))</f>
        <v/>
      </c>
      <c r="E51" s="500" t="str">
        <f>IF(終値!A51="","",IF(AND(安値!J51&lt;安値!I51,安値!J51&lt;安値!H51,安値!J51&lt;安値!K51,安値!J51&lt;安値!L51),5,""))</f>
        <v/>
      </c>
      <c r="F51" s="500" t="str">
        <f>IF(終値!A51="","",IF(AND(安値!K51&lt;安値!J51,安値!K51&lt;安値!I51,安値!K51&lt;安値!L51,安値!K51&lt;安値!M51),6,""))</f>
        <v/>
      </c>
      <c r="G51" s="500" t="str">
        <f>IF(終値!A51="","",IF(AND(安値!L51&lt;安値!K51,安値!L51&lt;安値!J51,安値!L51&lt;安値!M51,安値!L51&lt;安値!N51),7,""))</f>
        <v/>
      </c>
      <c r="H51" s="500" t="str">
        <f>IF(終値!A51="","",IF(AND(安値!M51&lt;安値!L51,安値!M51&lt;安値!K51,安値!M51&lt;安値!N51,安値!M51&lt;安値!O51),8,""))</f>
        <v/>
      </c>
      <c r="I51" s="500" t="str">
        <f>IF(終値!A51="","",IF(AND(安値!N51&lt;安値!M51,安値!N51&lt;安値!L51,安値!N51&lt;安値!O51,安値!N51&lt;安値!P51),9,""))</f>
        <v/>
      </c>
      <c r="J51" s="500" t="str">
        <f>IF(終値!A51="","",IF(AND(安値!O51&lt;安値!N51,安値!O51&lt;安値!M51,安値!O51&lt;安値!P51,安値!O51&lt;安値!Q51),10,""))</f>
        <v/>
      </c>
      <c r="K51" s="500" t="str">
        <f>IF(終値!A51="","",IF(AND(安値!P51&lt;安値!O51,安値!P51&lt;安値!N51,安値!P51&lt;安値!Q51,安値!P51&lt;安値!R51),11,""))</f>
        <v/>
      </c>
      <c r="L51" s="500" t="str">
        <f>IF(終値!A51="","",IF(AND(安値!Q51&lt;安値!P51,安値!Q51&lt;安値!O51,安値!Q51&lt;安値!R51,安値!Q51&lt;安値!S51),12,""))</f>
        <v/>
      </c>
      <c r="M51" s="500" t="str">
        <f>IF(終値!A51="","",IF(AND(安値!R51&lt;安値!Q51,安値!R51&lt;安値!P51,安値!R51&lt;安値!S51,安値!R51&lt;安値!T51),13,""))</f>
        <v/>
      </c>
      <c r="N51" s="500" t="str">
        <f>IF(終値!A51="","",IF(AND(安値!S51&lt;安値!R51,安値!S51&lt;安値!Q51,安値!S51&lt;安値!T51,安値!S51&lt;安値!U51),14,""))</f>
        <v/>
      </c>
      <c r="O51" s="500">
        <f>IF(終値!A51="","",IF(AND(安値!T51&lt;安値!S51,安値!T51&lt;安値!R51,安値!T51&lt;安値!U51,安値!T51&lt;安値!V51),15,""))</f>
        <v>15</v>
      </c>
      <c r="P51" s="500" t="str">
        <f>IF(終値!A51="","",IF(AND(安値!U51&lt;安値!T51,安値!U51&lt;安値!S51,安値!U51&lt;安値!V51,安値!U51&lt;安値!W51),16,""))</f>
        <v/>
      </c>
      <c r="Q51" s="500" t="str">
        <f>IF(終値!A51="","",IF(AND(安値!V51&lt;安値!U51,安値!V51&lt;安値!T51,安値!V51&lt;安値!W51,安値!V51&lt;安値!X51),17,""))</f>
        <v/>
      </c>
      <c r="R51" s="500" t="str">
        <f>IF(終値!A51="","",IF(AND(安値!W51&lt;安値!V51,安値!W51&lt;安値!U51,安値!W51&lt;安値!X51,安値!W51&lt;安値!Y51),18,""))</f>
        <v/>
      </c>
      <c r="S51" s="500" t="str">
        <f>IF(終値!A51="","",IF(AND(安値!X51&lt;安値!W51,安値!X51&lt;安値!V51,安値!X51&lt;安値!Y51,安値!X51&lt;安値!Z51),19,""))</f>
        <v/>
      </c>
      <c r="T51" s="500" t="str">
        <f>IF(終値!A51="","",IF(AND(安値!Y51&lt;安値!X51,安値!Y51&lt;安値!W51,安値!Y51&lt;安値!Z51,安値!Y51&lt;安値!AA51),20,""))</f>
        <v/>
      </c>
      <c r="U51" s="500" t="str">
        <f>IF(終値!A51="","",IF(AND(安値!Z51&lt;安値!Y51,安値!Z51&lt;安値!X51,安値!Z51&lt;安値!AA51,安値!Z51&lt;安値!AB51),21,""))</f>
        <v/>
      </c>
      <c r="V51" s="500" t="str">
        <f>IF(終値!A51="","",IF(AND(安値!AA51&lt;安値!Z51,安値!AA51&lt;安値!Y51,安値!AA51&lt;安値!AB51,安値!AA51&lt;安値!AC51),22,""))</f>
        <v/>
      </c>
      <c r="W51" s="500" t="str">
        <f>IF(終値!A51="","",IF(AND(安値!AB51&lt;安値!AA51,安値!AB51&lt;安値!Z51,安値!AB51&lt;安値!AC51,安値!AB51&lt;安値!AD51),23,""))</f>
        <v/>
      </c>
      <c r="X51" s="500" t="str">
        <f>IF(終値!A51="","",IF(AND(安値!AC51&lt;安値!AB51,安値!AC51&lt;安値!AA51,安値!AC51&lt;安値!AD51,安値!AC51&lt;安値!AE51),24,""))</f>
        <v/>
      </c>
      <c r="Y51" s="500">
        <f>IF(終値!A51="","",IF(AND(安値!AD51&lt;安値!AC51,安値!AD51&lt;安値!AB51,安値!AD51&lt;安値!AE51,安値!AD51&lt;安値!AF51),25,""))</f>
        <v>25</v>
      </c>
      <c r="Z51" s="500" t="str">
        <f>IF(終値!A51="","",IF(AND(安値!AE51&lt;安値!AD51,安値!AE51&lt;安値!AC51,安値!AE51&lt;安値!AF51,安値!AE51&lt;安値!AG51),26,""))</f>
        <v/>
      </c>
      <c r="AA51" s="500" t="str">
        <f>IF(終値!A51="","",IF(AND(安値!AF51&lt;安値!AE51,安値!AF51&lt;安値!AD51,安値!AF51&lt;安値!AG51,安値!AF51&lt;安値!AH51),27,""))</f>
        <v/>
      </c>
      <c r="AB51" s="500" t="str">
        <f>IF(終値!A51="","",IF(AND(安値!AG51&lt;安値!AF51,安値!AG51&lt;安値!AE51,安値!AG51&lt;安値!AH51,安値!AG51&lt;安値!AI51),28,""))</f>
        <v/>
      </c>
      <c r="AC51" s="500" t="str">
        <f>IF(終値!A51="","",IF(AND(高値!G51&gt;高値!F51,高値!G51&gt;高値!E51,高値!G51&gt;高値!H51,高値!G51&gt;高値!I51),2,""))</f>
        <v/>
      </c>
      <c r="AD51" s="500" t="str">
        <f>IF(終値!A51="","",IF(AND(高値!H51&gt;高値!G51,高値!H51&gt;高値!F51,高値!H51&gt;高値!I51,高値!H51&gt;高値!J51),3,""))</f>
        <v/>
      </c>
      <c r="AE51" s="500" t="str">
        <f>IF(終値!A51="","",IF(AND(高値!I51&gt;高値!H51,高値!I51&gt;高値!G51,高値!I51&gt;高値!J51,高値!I51&gt;高値!K51),4,""))</f>
        <v/>
      </c>
      <c r="AF51" s="500">
        <f>IF(終値!A51="","",IF(AND(高値!J51&gt;高値!I51,高値!J51&gt;高値!H51,高値!J51&gt;高値!K51,高値!J51&gt;高値!L51),5,""))</f>
        <v>5</v>
      </c>
      <c r="AG51" s="500" t="str">
        <f>IF(終値!A51="","",IF(AND(高値!K51&gt;高値!J51,高値!K51&gt;高値!I51,高値!K51&gt;高値!L51,高値!K51&gt;高値!M51),6,""))</f>
        <v/>
      </c>
      <c r="AH51" s="500" t="str">
        <f>IF(終値!A51="","",IF(AND(高値!L51&gt;高値!K51,高値!L51&gt;高値!J51,高値!L51&gt;高値!M51,高値!L51&gt;高値!N51),7,""))</f>
        <v/>
      </c>
      <c r="AI51" s="500" t="str">
        <f>IF(終値!A51="","",IF(AND(高値!M51&gt;高値!L51,高値!M51&gt;高値!K51,高値!M51&gt;高値!N51,高値!M51&gt;高値!O51),8,""))</f>
        <v/>
      </c>
      <c r="AJ51" s="500" t="str">
        <f>IF(終値!A51="","",IF(AND(高値!N51&gt;高値!M51,高値!N51&gt;高値!L51,高値!N51&gt;高値!O51,高値!N51&gt;高値!P51),9,""))</f>
        <v/>
      </c>
      <c r="AK51" s="500" t="str">
        <f>IF(終値!A51="","",IF(AND(高値!O51&gt;高値!N51,高値!O51&gt;高値!M51,高値!O51&gt;高値!P51,高値!O51&gt;高値!Q51),10,""))</f>
        <v/>
      </c>
      <c r="AL51" s="500" t="str">
        <f>IF(終値!A51="","",IF(AND(高値!P51&gt;高値!O51,高値!P51&gt;高値!N51,高値!P51&gt;高値!Q51,高値!P51&gt;高値!R51),11,""))</f>
        <v/>
      </c>
      <c r="AM51" s="500" t="str">
        <f>IF(終値!A51="","",IF(AND(高値!Q51&gt;高値!P51,高値!Q51&gt;高値!O51,高値!Q51&gt;高値!R51,高値!Q51&gt;高値!S51),12,""))</f>
        <v/>
      </c>
      <c r="AN51" s="500" t="str">
        <f>IF(終値!A51="","",IF(AND(高値!R51&gt;高値!Q51,高値!R51&gt;高値!P51,高値!R51&gt;高値!S51,高値!R51&gt;高値!T51),13,""))</f>
        <v/>
      </c>
      <c r="AO51" s="500" t="str">
        <f>IF(終値!A51="","",IF(AND(高値!S51&gt;高値!R51,高値!S51&gt;高値!Q51,高値!S51&gt;高値!T51,高値!S51&gt;高値!U51),14,""))</f>
        <v/>
      </c>
      <c r="AP51" s="500" t="str">
        <f>IF(終値!A51="","",IF(AND(高値!T51&gt;高値!S51,高値!T51&gt;高値!R51,高値!T51&gt;高値!U51,高値!T51&gt;高値!V51),15,""))</f>
        <v/>
      </c>
      <c r="AQ51" s="500" t="str">
        <f>IF(終値!A51="","",IF(AND(高値!U51&gt;高値!T51,高値!U51&gt;高値!S51,高値!U51&gt;高値!V51,高値!U51&gt;高値!W51),16,""))</f>
        <v/>
      </c>
      <c r="AR51" s="500">
        <f>IF(終値!A51="","",IF(AND(高値!V51&gt;高値!U51,高値!V51&gt;高値!T51,高値!V51&gt;高値!W51,高値!V51&gt;高値!X51),17,""))</f>
        <v>17</v>
      </c>
      <c r="AS51" s="500" t="str">
        <f>IF(終値!A51="","",IF(AND(高値!W51&gt;高値!V51,高値!W51&gt;高値!U51,高値!W51&gt;高値!X51,高値!W51&gt;高値!Y51),18,""))</f>
        <v/>
      </c>
      <c r="AT51" s="500" t="str">
        <f>IF(終値!A51="","",IF(AND(高値!X51&gt;高値!W51,高値!X51&gt;高値!V51,高値!X51&gt;高値!Y51,高値!X51&gt;高値!Z51),19,""))</f>
        <v/>
      </c>
      <c r="AU51" s="500">
        <f>IF(終値!A51="","",IF(AND(高値!Y51&gt;高値!X51,高値!Y51&gt;高値!W51,高値!Y51&gt;高値!Z51,高値!Y51&gt;高値!AA51),20,""))</f>
        <v>20</v>
      </c>
      <c r="AV51" s="500" t="str">
        <f>IF(終値!A51="","",IF(AND(高値!Z51&gt;高値!Y51,高値!Z51&gt;高値!X51,高値!Z51&gt;高値!AA51,高値!Z51&gt;高値!AB51),21,""))</f>
        <v/>
      </c>
      <c r="AW51" s="500" t="str">
        <f>IF(終値!A51="","",IF(AND(高値!AA51&gt;高値!Z51,高値!AA51&gt;高値!Y51,高値!AA51&gt;高値!AB51,高値!AA51&gt;高値!AC51),22,""))</f>
        <v/>
      </c>
      <c r="AX51" s="500" t="str">
        <f>IF(終値!A51="","",IF(AND(高値!AB51&gt;高値!AA51,高値!AB51&gt;高値!Z51,高値!AB51&gt;高値!AC51,高値!AB51&gt;高値!AD51),23,""))</f>
        <v/>
      </c>
      <c r="AY51" s="500" t="str">
        <f>IF(終値!A51="","",IF(AND(高値!AC51&gt;高値!AB51,高値!AC51&gt;高値!AA51,高値!AC51&gt;高値!AD51,高値!AC51&gt;高値!AE51),24,""))</f>
        <v/>
      </c>
      <c r="AZ51" s="500" t="str">
        <f>IF(終値!A51="","",IF(AND(高値!AD51&gt;高値!AC51,高値!AD51&gt;高値!AB51,高値!AD51&gt;高値!AE51,高値!AD51&gt;高値!AF51),25,""))</f>
        <v/>
      </c>
      <c r="BA51" s="500">
        <f>IF(終値!A51="","",IF(AND(高値!AE51&gt;高値!AD51,高値!AE51&gt;高値!AC51,高値!AE51&gt;高値!AF51,高値!AE51&gt;高値!AG51),26,""))</f>
        <v>26</v>
      </c>
      <c r="BB51" s="500" t="str">
        <f>IF(終値!A51="","",IF(AND(高値!AF51&gt;高値!AE51,高値!AF51&gt;高値!AD51,高値!AF51&gt;高値!AG51,高値!AF51&gt;高値!AH51),27,""))</f>
        <v/>
      </c>
      <c r="BC51" s="500" t="str">
        <f>IF(終値!A51="","",IF(AND(高値!AG51&gt;高値!AF51,高値!AG51&gt;高値!AE51,高値!AG51&gt;高値!AH51,高値!AG51&gt;高値!AI51),28,""))</f>
        <v/>
      </c>
      <c r="BD51" s="500">
        <f t="shared" si="0"/>
        <v>3</v>
      </c>
      <c r="BE51" s="500">
        <f t="shared" si="1"/>
        <v>3</v>
      </c>
      <c r="BF51" s="500">
        <f t="shared" si="2"/>
        <v>15</v>
      </c>
      <c r="BG51" s="500">
        <f>IF($BE51="","",INDEX(安値!$E51:$CZ51,1,$BE51+1))</f>
        <v>2314</v>
      </c>
      <c r="BH51" s="500">
        <f>IF($BF51="","",INDEX(安値!$E51:$CZ51,1,$BF51+1))</f>
        <v>2471</v>
      </c>
      <c r="BI51" s="500">
        <f>IF($BF51="","",MAX(INDEX(高値!$E51:$CZ51,1,$BE51+1):INDEX(高値!$E51:$CZ51,1,$BF51+1)))</f>
        <v>2925</v>
      </c>
      <c r="BJ51" s="500">
        <f>IF($BF51="","",AVERAGE(INDEX(終値!$E51:$CZ51,1,$BF51+1):INDEX(終値!$E51:$CZ51,1,$BF51+20))-2*STDEVP(INDEX(終値!$E51:$CZ51,1,$BF51+1):INDEX(終値!$E51:$CZ51,1,$BF51+20)))</f>
        <v>2199.8826801346222</v>
      </c>
      <c r="BK51" s="500">
        <f>IF($BE51="","",AVERAGE(INDEX(終値!$E51:$CZ51,1,$BE51+1):INDEX(終値!$E51:$CZ51,1,$BE51+20))-2*STDEVP(INDEX(終値!$E51:$CZ51,1,$BE51+1):INDEX(終値!$E51:$CZ51,1,$BE51+20)))</f>
        <v>2322.287297163427</v>
      </c>
      <c r="BL51" s="500">
        <f t="shared" si="3"/>
        <v>4</v>
      </c>
      <c r="BM51" s="500">
        <f t="shared" si="4"/>
        <v>5</v>
      </c>
      <c r="BN51" s="500">
        <f t="shared" si="5"/>
        <v>17</v>
      </c>
      <c r="BO51" s="500">
        <f>IF($BM51="","",INDEX(高値!$E51:$CZ51,1,$BM51+1))</f>
        <v>2925</v>
      </c>
      <c r="BP51" s="500">
        <f>IF($BN51="","",INDEX(高値!$E51:$CZ51,1,$BN51+1))</f>
        <v>2575</v>
      </c>
      <c r="BQ51" s="500">
        <f>IF($BN51="","",MIN(INDEX(安値!$E51:$CZ51,1,$BM51+1):INDEX(安値!$E51:$CZ51,1,$BN51+1)))</f>
        <v>2471</v>
      </c>
      <c r="BR51" s="500">
        <f>IF($BN51="","",AVERAGE(INDEX(終値!$E51:$CZ51,1,$BN51+1):INDEX(終値!$E51:$CZ51,1,$BN51+20))+2*STDEVP(INDEX(終値!$E51:$CZ51,1,$BN51+1):INDEX(終値!$E51:$CZ51,1,$BN51+20)))</f>
        <v>2560.528282037872</v>
      </c>
      <c r="BS51" s="500">
        <f>IF($BM51="","",AVERAGE(INDEX(終値!$E51:$CZ51,1,$BM51+1):INDEX(終値!$E51:$CZ51,1,$BM51+20))+2*STDEVP(INDEX(終値!$E51:$CZ51,1,$BM51+1):INDEX(終値!$E51:$CZ51,1,$BM51+20)))</f>
        <v>2840.86124025544</v>
      </c>
      <c r="BT51" s="497" t="str">
        <f>IFERROR(IF(AND($BD51&gt;=2,ABS($BG51-$BH51)/$BH51&lt;=BB設定!$B$12,$BI51&gt;=MAX($BH51,$BG51)*(1+BB設定!$B$13),終値!E51&gt;$BG51),IF(OR(終値!E51&gt;=$BI51,AND($BH51&lt;$BJ51,$BG51&gt;=$BK51)),"二番底W▲","二番底W形成"),IF(AND($BL51&gt;=2,ABS($BO51-$BP51)/$BP51&lt;=BB設定!$B$12,$BQ51&lt;=MIN($BP51,$BO51)*(1-BB設定!$B$13),終値!E51&lt;$BO51),IF(OR(終値!E51&lt;=$BQ51,AND($BP51&gt;$BR51,$BO51&lt;=$BS51)),"二番天井M▼","二番天井M形成"),"－")),"－")</f>
        <v>－</v>
      </c>
    </row>
    <row r="52" spans="2:72">
      <c r="B52" s="500" t="str">
        <f>IF(終値!A52="","",IF(AND(安値!G52&lt;安値!F52,安値!G52&lt;安値!E52,安値!G52&lt;安値!H52,安値!G52&lt;安値!I52),2,""))</f>
        <v/>
      </c>
      <c r="C52" s="500" t="str">
        <f>IF(終値!A52="","",IF(AND(安値!H52&lt;安値!G52,安値!H52&lt;安値!F52,安値!H52&lt;安値!I52,安値!H52&lt;安値!J52),3,""))</f>
        <v/>
      </c>
      <c r="D52" s="500" t="str">
        <f>IF(終値!A52="","",IF(AND(安値!I52&lt;安値!H52,安値!I52&lt;安値!G52,安値!I52&lt;安値!J52,安値!I52&lt;安値!K52),4,""))</f>
        <v/>
      </c>
      <c r="E52" s="500" t="str">
        <f>IF(終値!A52="","",IF(AND(安値!J52&lt;安値!I52,安値!J52&lt;安値!H52,安値!J52&lt;安値!K52,安値!J52&lt;安値!L52),5,""))</f>
        <v/>
      </c>
      <c r="F52" s="500" t="str">
        <f>IF(終値!A52="","",IF(AND(安値!K52&lt;安値!J52,安値!K52&lt;安値!I52,安値!K52&lt;安値!L52,安値!K52&lt;安値!M52),6,""))</f>
        <v/>
      </c>
      <c r="G52" s="500" t="str">
        <f>IF(終値!A52="","",IF(AND(安値!L52&lt;安値!K52,安値!L52&lt;安値!J52,安値!L52&lt;安値!M52,安値!L52&lt;安値!N52),7,""))</f>
        <v/>
      </c>
      <c r="H52" s="500" t="str">
        <f>IF(終値!A52="","",IF(AND(安値!M52&lt;安値!L52,安値!M52&lt;安値!K52,安値!M52&lt;安値!N52,安値!M52&lt;安値!O52),8,""))</f>
        <v/>
      </c>
      <c r="I52" s="500" t="str">
        <f>IF(終値!A52="","",IF(AND(安値!N52&lt;安値!M52,安値!N52&lt;安値!L52,安値!N52&lt;安値!O52,安値!N52&lt;安値!P52),9,""))</f>
        <v/>
      </c>
      <c r="J52" s="500" t="str">
        <f>IF(終値!A52="","",IF(AND(安値!O52&lt;安値!N52,安値!O52&lt;安値!M52,安値!O52&lt;安値!P52,安値!O52&lt;安値!Q52),10,""))</f>
        <v/>
      </c>
      <c r="K52" s="500" t="str">
        <f>IF(終値!A52="","",IF(AND(安値!P52&lt;安値!O52,安値!P52&lt;安値!N52,安値!P52&lt;安値!Q52,安値!P52&lt;安値!R52),11,""))</f>
        <v/>
      </c>
      <c r="L52" s="500" t="str">
        <f>IF(終値!A52="","",IF(AND(安値!Q52&lt;安値!P52,安値!Q52&lt;安値!O52,安値!Q52&lt;安値!R52,安値!Q52&lt;安値!S52),12,""))</f>
        <v/>
      </c>
      <c r="M52" s="500">
        <f>IF(終値!A52="","",IF(AND(安値!R52&lt;安値!Q52,安値!R52&lt;安値!P52,安値!R52&lt;安値!S52,安値!R52&lt;安値!T52),13,""))</f>
        <v>13</v>
      </c>
      <c r="N52" s="500" t="str">
        <f>IF(終値!A52="","",IF(AND(安値!S52&lt;安値!R52,安値!S52&lt;安値!Q52,安値!S52&lt;安値!T52,安値!S52&lt;安値!U52),14,""))</f>
        <v/>
      </c>
      <c r="O52" s="500" t="str">
        <f>IF(終値!A52="","",IF(AND(安値!T52&lt;安値!S52,安値!T52&lt;安値!R52,安値!T52&lt;安値!U52,安値!T52&lt;安値!V52),15,""))</f>
        <v/>
      </c>
      <c r="P52" s="500" t="str">
        <f>IF(終値!A52="","",IF(AND(安値!U52&lt;安値!T52,安値!U52&lt;安値!S52,安値!U52&lt;安値!V52,安値!U52&lt;安値!W52),16,""))</f>
        <v/>
      </c>
      <c r="Q52" s="500">
        <f>IF(終値!A52="","",IF(AND(安値!V52&lt;安値!U52,安値!V52&lt;安値!T52,安値!V52&lt;安値!W52,安値!V52&lt;安値!X52),17,""))</f>
        <v>17</v>
      </c>
      <c r="R52" s="500" t="str">
        <f>IF(終値!A52="","",IF(AND(安値!W52&lt;安値!V52,安値!W52&lt;安値!U52,安値!W52&lt;安値!X52,安値!W52&lt;安値!Y52),18,""))</f>
        <v/>
      </c>
      <c r="S52" s="500" t="str">
        <f>IF(終値!A52="","",IF(AND(安値!X52&lt;安値!W52,安値!X52&lt;安値!V52,安値!X52&lt;安値!Y52,安値!X52&lt;安値!Z52),19,""))</f>
        <v/>
      </c>
      <c r="T52" s="500" t="str">
        <f>IF(終値!A52="","",IF(AND(安値!Y52&lt;安値!X52,安値!Y52&lt;安値!W52,安値!Y52&lt;安値!Z52,安値!Y52&lt;安値!AA52),20,""))</f>
        <v/>
      </c>
      <c r="U52" s="500" t="str">
        <f>IF(終値!A52="","",IF(AND(安値!Z52&lt;安値!Y52,安値!Z52&lt;安値!X52,安値!Z52&lt;安値!AA52,安値!Z52&lt;安値!AB52),21,""))</f>
        <v/>
      </c>
      <c r="V52" s="500" t="str">
        <f>IF(終値!A52="","",IF(AND(安値!AA52&lt;安値!Z52,安値!AA52&lt;安値!Y52,安値!AA52&lt;安値!AB52,安値!AA52&lt;安値!AC52),22,""))</f>
        <v/>
      </c>
      <c r="W52" s="500" t="str">
        <f>IF(終値!A52="","",IF(AND(安値!AB52&lt;安値!AA52,安値!AB52&lt;安値!Z52,安値!AB52&lt;安値!AC52,安値!AB52&lt;安値!AD52),23,""))</f>
        <v/>
      </c>
      <c r="X52" s="500" t="str">
        <f>IF(終値!A52="","",IF(AND(安値!AC52&lt;安値!AB52,安値!AC52&lt;安値!AA52,安値!AC52&lt;安値!AD52,安値!AC52&lt;安値!AE52),24,""))</f>
        <v/>
      </c>
      <c r="Y52" s="500">
        <f>IF(終値!A52="","",IF(AND(安値!AD52&lt;安値!AC52,安値!AD52&lt;安値!AB52,安値!AD52&lt;安値!AE52,安値!AD52&lt;安値!AF52),25,""))</f>
        <v>25</v>
      </c>
      <c r="Z52" s="500" t="str">
        <f>IF(終値!A52="","",IF(AND(安値!AE52&lt;安値!AD52,安値!AE52&lt;安値!AC52,安値!AE52&lt;安値!AF52,安値!AE52&lt;安値!AG52),26,""))</f>
        <v/>
      </c>
      <c r="AA52" s="500" t="str">
        <f>IF(終値!A52="","",IF(AND(安値!AF52&lt;安値!AE52,安値!AF52&lt;安値!AD52,安値!AF52&lt;安値!AG52,安値!AF52&lt;安値!AH52),27,""))</f>
        <v/>
      </c>
      <c r="AB52" s="500">
        <f>IF(終値!A52="","",IF(AND(安値!AG52&lt;安値!AF52,安値!AG52&lt;安値!AE52,安値!AG52&lt;安値!AH52,安値!AG52&lt;安値!AI52),28,""))</f>
        <v>28</v>
      </c>
      <c r="AC52" s="500" t="str">
        <f>IF(終値!A52="","",IF(AND(高値!G52&gt;高値!F52,高値!G52&gt;高値!E52,高値!G52&gt;高値!H52,高値!G52&gt;高値!I52),2,""))</f>
        <v/>
      </c>
      <c r="AD52" s="500" t="str">
        <f>IF(終値!A52="","",IF(AND(高値!H52&gt;高値!G52,高値!H52&gt;高値!F52,高値!H52&gt;高値!I52,高値!H52&gt;高値!J52),3,""))</f>
        <v/>
      </c>
      <c r="AE52" s="500" t="str">
        <f>IF(終値!A52="","",IF(AND(高値!I52&gt;高値!H52,高値!I52&gt;高値!G52,高値!I52&gt;高値!J52,高値!I52&gt;高値!K52),4,""))</f>
        <v/>
      </c>
      <c r="AF52" s="500" t="str">
        <f>IF(終値!A52="","",IF(AND(高値!J52&gt;高値!I52,高値!J52&gt;高値!H52,高値!J52&gt;高値!K52,高値!J52&gt;高値!L52),5,""))</f>
        <v/>
      </c>
      <c r="AG52" s="500">
        <f>IF(終値!A52="","",IF(AND(高値!K52&gt;高値!J52,高値!K52&gt;高値!I52,高値!K52&gt;高値!L52,高値!K52&gt;高値!M52),6,""))</f>
        <v>6</v>
      </c>
      <c r="AH52" s="500" t="str">
        <f>IF(終値!A52="","",IF(AND(高値!L52&gt;高値!K52,高値!L52&gt;高値!J52,高値!L52&gt;高値!M52,高値!L52&gt;高値!N52),7,""))</f>
        <v/>
      </c>
      <c r="AI52" s="500" t="str">
        <f>IF(終値!A52="","",IF(AND(高値!M52&gt;高値!L52,高値!M52&gt;高値!K52,高値!M52&gt;高値!N52,高値!M52&gt;高値!O52),8,""))</f>
        <v/>
      </c>
      <c r="AJ52" s="500" t="str">
        <f>IF(終値!A52="","",IF(AND(高値!N52&gt;高値!M52,高値!N52&gt;高値!L52,高値!N52&gt;高値!O52,高値!N52&gt;高値!P52),9,""))</f>
        <v/>
      </c>
      <c r="AK52" s="500" t="str">
        <f>IF(終値!A52="","",IF(AND(高値!O52&gt;高値!N52,高値!O52&gt;高値!M52,高値!O52&gt;高値!P52,高値!O52&gt;高値!Q52),10,""))</f>
        <v/>
      </c>
      <c r="AL52" s="500" t="str">
        <f>IF(終値!A52="","",IF(AND(高値!P52&gt;高値!O52,高値!P52&gt;高値!N52,高値!P52&gt;高値!Q52,高値!P52&gt;高値!R52),11,""))</f>
        <v/>
      </c>
      <c r="AM52" s="500" t="str">
        <f>IF(終値!A52="","",IF(AND(高値!Q52&gt;高値!P52,高値!Q52&gt;高値!O52,高値!Q52&gt;高値!R52,高値!Q52&gt;高値!S52),12,""))</f>
        <v/>
      </c>
      <c r="AN52" s="500" t="str">
        <f>IF(終値!A52="","",IF(AND(高値!R52&gt;高値!Q52,高値!R52&gt;高値!P52,高値!R52&gt;高値!S52,高値!R52&gt;高値!T52),13,""))</f>
        <v/>
      </c>
      <c r="AO52" s="500" t="str">
        <f>IF(終値!A52="","",IF(AND(高値!S52&gt;高値!R52,高値!S52&gt;高値!Q52,高値!S52&gt;高値!T52,高値!S52&gt;高値!U52),14,""))</f>
        <v/>
      </c>
      <c r="AP52" s="500">
        <f>IF(終値!A52="","",IF(AND(高値!T52&gt;高値!S52,高値!T52&gt;高値!R52,高値!T52&gt;高値!U52,高値!T52&gt;高値!V52),15,""))</f>
        <v>15</v>
      </c>
      <c r="AQ52" s="500" t="str">
        <f>IF(終値!A52="","",IF(AND(高値!U52&gt;高値!T52,高値!U52&gt;高値!S52,高値!U52&gt;高値!V52,高値!U52&gt;高値!W52),16,""))</f>
        <v/>
      </c>
      <c r="AR52" s="500" t="str">
        <f>IF(終値!A52="","",IF(AND(高値!V52&gt;高値!U52,高値!V52&gt;高値!T52,高値!V52&gt;高値!W52,高値!V52&gt;高値!X52),17,""))</f>
        <v/>
      </c>
      <c r="AS52" s="500">
        <f>IF(終値!A52="","",IF(AND(高値!W52&gt;高値!V52,高値!W52&gt;高値!U52,高値!W52&gt;高値!X52,高値!W52&gt;高値!Y52),18,""))</f>
        <v>18</v>
      </c>
      <c r="AT52" s="500" t="str">
        <f>IF(終値!A52="","",IF(AND(高値!X52&gt;高値!W52,高値!X52&gt;高値!V52,高値!X52&gt;高値!Y52,高値!X52&gt;高値!Z52),19,""))</f>
        <v/>
      </c>
      <c r="AU52" s="500" t="str">
        <f>IF(終値!A52="","",IF(AND(高値!Y52&gt;高値!X52,高値!Y52&gt;高値!W52,高値!Y52&gt;高値!Z52,高値!Y52&gt;高値!AA52),20,""))</f>
        <v/>
      </c>
      <c r="AV52" s="500">
        <f>IF(終値!A52="","",IF(AND(高値!Z52&gt;高値!Y52,高値!Z52&gt;高値!X52,高値!Z52&gt;高値!AA52,高値!Z52&gt;高値!AB52),21,""))</f>
        <v>21</v>
      </c>
      <c r="AW52" s="500" t="str">
        <f>IF(終値!A52="","",IF(AND(高値!AA52&gt;高値!Z52,高値!AA52&gt;高値!Y52,高値!AA52&gt;高値!AB52,高値!AA52&gt;高値!AC52),22,""))</f>
        <v/>
      </c>
      <c r="AX52" s="500" t="str">
        <f>IF(終値!A52="","",IF(AND(高値!AB52&gt;高値!AA52,高値!AB52&gt;高値!Z52,高値!AB52&gt;高値!AC52,高値!AB52&gt;高値!AD52),23,""))</f>
        <v/>
      </c>
      <c r="AY52" s="500" t="str">
        <f>IF(終値!A52="","",IF(AND(高値!AC52&gt;高値!AB52,高値!AC52&gt;高値!AA52,高値!AC52&gt;高値!AD52,高値!AC52&gt;高値!AE52),24,""))</f>
        <v/>
      </c>
      <c r="AZ52" s="500" t="str">
        <f>IF(終値!A52="","",IF(AND(高値!AD52&gt;高値!AC52,高値!AD52&gt;高値!AB52,高値!AD52&gt;高値!AE52,高値!AD52&gt;高値!AF52),25,""))</f>
        <v/>
      </c>
      <c r="BA52" s="500" t="str">
        <f>IF(終値!A52="","",IF(AND(高値!AE52&gt;高値!AD52,高値!AE52&gt;高値!AC52,高値!AE52&gt;高値!AF52,高値!AE52&gt;高値!AG52),26,""))</f>
        <v/>
      </c>
      <c r="BB52" s="500" t="str">
        <f>IF(終値!A52="","",IF(AND(高値!AF52&gt;高値!AE52,高値!AF52&gt;高値!AD52,高値!AF52&gt;高値!AG52,高値!AF52&gt;高値!AH52),27,""))</f>
        <v/>
      </c>
      <c r="BC52" s="500" t="str">
        <f>IF(終値!A52="","",IF(AND(高値!AG52&gt;高値!AF52,高値!AG52&gt;高値!AE52,高値!AG52&gt;高値!AH52,高値!AG52&gt;高値!AI52),28,""))</f>
        <v/>
      </c>
      <c r="BD52" s="500">
        <f t="shared" si="0"/>
        <v>4</v>
      </c>
      <c r="BE52" s="500">
        <f t="shared" si="1"/>
        <v>13</v>
      </c>
      <c r="BF52" s="500">
        <f t="shared" si="2"/>
        <v>17</v>
      </c>
      <c r="BG52" s="500">
        <f>IF($BE52="","",INDEX(安値!$E52:$CZ52,1,$BE52+1))</f>
        <v>7461</v>
      </c>
      <c r="BH52" s="500">
        <f>IF($BF52="","",INDEX(安値!$E52:$CZ52,1,$BF52+1))</f>
        <v>7450</v>
      </c>
      <c r="BI52" s="500">
        <f>IF($BF52="","",MAX(INDEX(高値!$E52:$CZ52,1,$BE52+1):INDEX(高値!$E52:$CZ52,1,$BF52+1)))</f>
        <v>7873</v>
      </c>
      <c r="BJ52" s="500">
        <f>IF($BF52="","",AVERAGE(INDEX(終値!$E52:$CZ52,1,$BF52+1):INDEX(終値!$E52:$CZ52,1,$BF52+20))-2*STDEVP(INDEX(終値!$E52:$CZ52,1,$BF52+1):INDEX(終値!$E52:$CZ52,1,$BF52+20)))</f>
        <v>6787.8411977362803</v>
      </c>
      <c r="BK52" s="500">
        <f>IF($BE52="","",AVERAGE(INDEX(終値!$E52:$CZ52,1,$BE52+1):INDEX(終値!$E52:$CZ52,1,$BE52+20))-2*STDEVP(INDEX(終値!$E52:$CZ52,1,$BE52+1):INDEX(終値!$E52:$CZ52,1,$BE52+20)))</f>
        <v>6833.1078758676713</v>
      </c>
      <c r="BL52" s="500">
        <f t="shared" si="3"/>
        <v>4</v>
      </c>
      <c r="BM52" s="500">
        <f t="shared" si="4"/>
        <v>6</v>
      </c>
      <c r="BN52" s="500">
        <f t="shared" si="5"/>
        <v>15</v>
      </c>
      <c r="BO52" s="500">
        <f>IF($BM52="","",INDEX(高値!$E52:$CZ52,1,$BM52+1))</f>
        <v>8468</v>
      </c>
      <c r="BP52" s="500">
        <f>IF($BN52="","",INDEX(高値!$E52:$CZ52,1,$BN52+1))</f>
        <v>7873</v>
      </c>
      <c r="BQ52" s="500">
        <f>IF($BN52="","",MIN(INDEX(安値!$E52:$CZ52,1,$BM52+1):INDEX(安値!$E52:$CZ52,1,$BN52+1)))</f>
        <v>7461</v>
      </c>
      <c r="BR52" s="500">
        <f>IF($BN52="","",AVERAGE(INDEX(終値!$E52:$CZ52,1,$BN52+1):INDEX(終値!$E52:$CZ52,1,$BN52+20))+2*STDEVP(INDEX(終値!$E52:$CZ52,1,$BN52+1):INDEX(終値!$E52:$CZ52,1,$BN52+20)))</f>
        <v>8031.3629873764112</v>
      </c>
      <c r="BS52" s="500">
        <f>IF($BM52="","",AVERAGE(INDEX(終値!$E52:$CZ52,1,$BM52+1):INDEX(終値!$E52:$CZ52,1,$BM52+20))+2*STDEVP(INDEX(終値!$E52:$CZ52,1,$BM52+1):INDEX(終値!$E52:$CZ52,1,$BM52+20)))</f>
        <v>8382.2358595577971</v>
      </c>
      <c r="BT52" s="497" t="str">
        <f>IFERROR(IF(AND($BD52&gt;=2,ABS($BG52-$BH52)/$BH52&lt;=BB設定!$B$12,$BI52&gt;=MAX($BH52,$BG52)*(1+BB設定!$B$13),終値!E52&gt;$BG52),IF(OR(終値!E52&gt;=$BI52,AND($BH52&lt;$BJ52,$BG52&gt;=$BK52)),"二番底W▲","二番底W形成"),IF(AND($BL52&gt;=2,ABS($BO52-$BP52)/$BP52&lt;=BB設定!$B$12,$BQ52&lt;=MIN($BP52,$BO52)*(1-BB設定!$B$13),終値!E52&lt;$BO52),IF(OR(終値!E52&lt;=$BQ52,AND($BP52&gt;$BR52,$BO52&lt;=$BS52)),"二番天井M▼","二番天井M形成"),"－")),"－")</f>
        <v>二番底W形成</v>
      </c>
    </row>
    <row r="53" spans="2:72">
      <c r="B53" s="500">
        <f>IF(終値!A53="","",IF(AND(安値!G53&lt;安値!F53,安値!G53&lt;安値!E53,安値!G53&lt;安値!H53,安値!G53&lt;安値!I53),2,""))</f>
        <v>2</v>
      </c>
      <c r="C53" s="500" t="str">
        <f>IF(終値!A53="","",IF(AND(安値!H53&lt;安値!G53,安値!H53&lt;安値!F53,安値!H53&lt;安値!I53,安値!H53&lt;安値!J53),3,""))</f>
        <v/>
      </c>
      <c r="D53" s="500" t="str">
        <f>IF(終値!A53="","",IF(AND(安値!I53&lt;安値!H53,安値!I53&lt;安値!G53,安値!I53&lt;安値!J53,安値!I53&lt;安値!K53),4,""))</f>
        <v/>
      </c>
      <c r="E53" s="500" t="str">
        <f>IF(終値!A53="","",IF(AND(安値!J53&lt;安値!I53,安値!J53&lt;安値!H53,安値!J53&lt;安値!K53,安値!J53&lt;安値!L53),5,""))</f>
        <v/>
      </c>
      <c r="F53" s="500" t="str">
        <f>IF(終値!A53="","",IF(AND(安値!K53&lt;安値!J53,安値!K53&lt;安値!I53,安値!K53&lt;安値!L53,安値!K53&lt;安値!M53),6,""))</f>
        <v/>
      </c>
      <c r="G53" s="500" t="str">
        <f>IF(終値!A53="","",IF(AND(安値!L53&lt;安値!K53,安値!L53&lt;安値!J53,安値!L53&lt;安値!M53,安値!L53&lt;安値!N53),7,""))</f>
        <v/>
      </c>
      <c r="H53" s="500" t="str">
        <f>IF(終値!A53="","",IF(AND(安値!M53&lt;安値!L53,安値!M53&lt;安値!K53,安値!M53&lt;安値!N53,安値!M53&lt;安値!O53),8,""))</f>
        <v/>
      </c>
      <c r="I53" s="500" t="str">
        <f>IF(終値!A53="","",IF(AND(安値!N53&lt;安値!M53,安値!N53&lt;安値!L53,安値!N53&lt;安値!O53,安値!N53&lt;安値!P53),9,""))</f>
        <v/>
      </c>
      <c r="J53" s="500" t="str">
        <f>IF(終値!A53="","",IF(AND(安値!O53&lt;安値!N53,安値!O53&lt;安値!M53,安値!O53&lt;安値!P53,安値!O53&lt;安値!Q53),10,""))</f>
        <v/>
      </c>
      <c r="K53" s="500" t="str">
        <f>IF(終値!A53="","",IF(AND(安値!P53&lt;安値!O53,安値!P53&lt;安値!N53,安値!P53&lt;安値!Q53,安値!P53&lt;安値!R53),11,""))</f>
        <v/>
      </c>
      <c r="L53" s="500" t="str">
        <f>IF(終値!A53="","",IF(AND(安値!Q53&lt;安値!P53,安値!Q53&lt;安値!O53,安値!Q53&lt;安値!R53,安値!Q53&lt;安値!S53),12,""))</f>
        <v/>
      </c>
      <c r="M53" s="500">
        <f>IF(終値!A53="","",IF(AND(安値!R53&lt;安値!Q53,安値!R53&lt;安値!P53,安値!R53&lt;安値!S53,安値!R53&lt;安値!T53),13,""))</f>
        <v>13</v>
      </c>
      <c r="N53" s="500" t="str">
        <f>IF(終値!A53="","",IF(AND(安値!S53&lt;安値!R53,安値!S53&lt;安値!Q53,安値!S53&lt;安値!T53,安値!S53&lt;安値!U53),14,""))</f>
        <v/>
      </c>
      <c r="O53" s="500" t="str">
        <f>IF(終値!A53="","",IF(AND(安値!T53&lt;安値!S53,安値!T53&lt;安値!R53,安値!T53&lt;安値!U53,安値!T53&lt;安値!V53),15,""))</f>
        <v/>
      </c>
      <c r="P53" s="500">
        <f>IF(終値!A53="","",IF(AND(安値!U53&lt;安値!T53,安値!U53&lt;安値!S53,安値!U53&lt;安値!V53,安値!U53&lt;安値!W53),16,""))</f>
        <v>16</v>
      </c>
      <c r="Q53" s="500" t="str">
        <f>IF(終値!A53="","",IF(AND(安値!V53&lt;安値!U53,安値!V53&lt;安値!T53,安値!V53&lt;安値!W53,安値!V53&lt;安値!X53),17,""))</f>
        <v/>
      </c>
      <c r="R53" s="500" t="str">
        <f>IF(終値!A53="","",IF(AND(安値!W53&lt;安値!V53,安値!W53&lt;安値!U53,安値!W53&lt;安値!X53,安値!W53&lt;安値!Y53),18,""))</f>
        <v/>
      </c>
      <c r="S53" s="500" t="str">
        <f>IF(終値!A53="","",IF(AND(安値!X53&lt;安値!W53,安値!X53&lt;安値!V53,安値!X53&lt;安値!Y53,安値!X53&lt;安値!Z53),19,""))</f>
        <v/>
      </c>
      <c r="T53" s="500" t="str">
        <f>IF(終値!A53="","",IF(AND(安値!Y53&lt;安値!X53,安値!Y53&lt;安値!W53,安値!Y53&lt;安値!Z53,安値!Y53&lt;安値!AA53),20,""))</f>
        <v/>
      </c>
      <c r="U53" s="500" t="str">
        <f>IF(終値!A53="","",IF(AND(安値!Z53&lt;安値!Y53,安値!Z53&lt;安値!X53,安値!Z53&lt;安値!AA53,安値!Z53&lt;安値!AB53),21,""))</f>
        <v/>
      </c>
      <c r="V53" s="500" t="str">
        <f>IF(終値!A53="","",IF(AND(安値!AA53&lt;安値!Z53,安値!AA53&lt;安値!Y53,安値!AA53&lt;安値!AB53,安値!AA53&lt;安値!AC53),22,""))</f>
        <v/>
      </c>
      <c r="W53" s="500" t="str">
        <f>IF(終値!A53="","",IF(AND(安値!AB53&lt;安値!AA53,安値!AB53&lt;安値!Z53,安値!AB53&lt;安値!AC53,安値!AB53&lt;安値!AD53),23,""))</f>
        <v/>
      </c>
      <c r="X53" s="500" t="str">
        <f>IF(終値!A53="","",IF(AND(安値!AC53&lt;安値!AB53,安値!AC53&lt;安値!AA53,安値!AC53&lt;安値!AD53,安値!AC53&lt;安値!AE53),24,""))</f>
        <v/>
      </c>
      <c r="Y53" s="500" t="str">
        <f>IF(終値!A53="","",IF(AND(安値!AD53&lt;安値!AC53,安値!AD53&lt;安値!AB53,安値!AD53&lt;安値!AE53,安値!AD53&lt;安値!AF53),25,""))</f>
        <v/>
      </c>
      <c r="Z53" s="500" t="str">
        <f>IF(終値!A53="","",IF(AND(安値!AE53&lt;安値!AD53,安値!AE53&lt;安値!AC53,安値!AE53&lt;安値!AF53,安値!AE53&lt;安値!AG53),26,""))</f>
        <v/>
      </c>
      <c r="AA53" s="500" t="str">
        <f>IF(終値!A53="","",IF(AND(安値!AF53&lt;安値!AE53,安値!AF53&lt;安値!AD53,安値!AF53&lt;安値!AG53,安値!AF53&lt;安値!AH53),27,""))</f>
        <v/>
      </c>
      <c r="AB53" s="500" t="str">
        <f>IF(終値!A53="","",IF(AND(安値!AG53&lt;安値!AF53,安値!AG53&lt;安値!AE53,安値!AG53&lt;安値!AH53,安値!AG53&lt;安値!AI53),28,""))</f>
        <v/>
      </c>
      <c r="AC53" s="500">
        <f>IF(終値!A53="","",IF(AND(高値!G53&gt;高値!F53,高値!G53&gt;高値!E53,高値!G53&gt;高値!H53,高値!G53&gt;高値!I53),2,""))</f>
        <v>2</v>
      </c>
      <c r="AD53" s="500" t="str">
        <f>IF(終値!A53="","",IF(AND(高値!H53&gt;高値!G53,高値!H53&gt;高値!F53,高値!H53&gt;高値!I53,高値!H53&gt;高値!J53),3,""))</f>
        <v/>
      </c>
      <c r="AE53" s="500" t="str">
        <f>IF(終値!A53="","",IF(AND(高値!I53&gt;高値!H53,高値!I53&gt;高値!G53,高値!I53&gt;高値!J53,高値!I53&gt;高値!K53),4,""))</f>
        <v/>
      </c>
      <c r="AF53" s="500" t="str">
        <f>IF(終値!A53="","",IF(AND(高値!J53&gt;高値!I53,高値!J53&gt;高値!H53,高値!J53&gt;高値!K53,高値!J53&gt;高値!L53),5,""))</f>
        <v/>
      </c>
      <c r="AG53" s="500" t="str">
        <f>IF(終値!A53="","",IF(AND(高値!K53&gt;高値!J53,高値!K53&gt;高値!I53,高値!K53&gt;高値!L53,高値!K53&gt;高値!M53),6,""))</f>
        <v/>
      </c>
      <c r="AH53" s="500" t="str">
        <f>IF(終値!A53="","",IF(AND(高値!L53&gt;高値!K53,高値!L53&gt;高値!J53,高値!L53&gt;高値!M53,高値!L53&gt;高値!N53),7,""))</f>
        <v/>
      </c>
      <c r="AI53" s="500" t="str">
        <f>IF(終値!A53="","",IF(AND(高値!M53&gt;高値!L53,高値!M53&gt;高値!K53,高値!M53&gt;高値!N53,高値!M53&gt;高値!O53),8,""))</f>
        <v/>
      </c>
      <c r="AJ53" s="500" t="str">
        <f>IF(終値!A53="","",IF(AND(高値!N53&gt;高値!M53,高値!N53&gt;高値!L53,高値!N53&gt;高値!O53,高値!N53&gt;高値!P53),9,""))</f>
        <v/>
      </c>
      <c r="AK53" s="500" t="str">
        <f>IF(終値!A53="","",IF(AND(高値!O53&gt;高値!N53,高値!O53&gt;高値!M53,高値!O53&gt;高値!P53,高値!O53&gt;高値!Q53),10,""))</f>
        <v/>
      </c>
      <c r="AL53" s="500">
        <f>IF(終値!A53="","",IF(AND(高値!P53&gt;高値!O53,高値!P53&gt;高値!N53,高値!P53&gt;高値!Q53,高値!P53&gt;高値!R53),11,""))</f>
        <v>11</v>
      </c>
      <c r="AM53" s="500" t="str">
        <f>IF(終値!A53="","",IF(AND(高値!Q53&gt;高値!P53,高値!Q53&gt;高値!O53,高値!Q53&gt;高値!R53,高値!Q53&gt;高値!S53),12,""))</f>
        <v/>
      </c>
      <c r="AN53" s="500" t="str">
        <f>IF(終値!A53="","",IF(AND(高値!R53&gt;高値!Q53,高値!R53&gt;高値!P53,高値!R53&gt;高値!S53,高値!R53&gt;高値!T53),13,""))</f>
        <v/>
      </c>
      <c r="AO53" s="500">
        <f>IF(終値!A53="","",IF(AND(高値!S53&gt;高値!R53,高値!S53&gt;高値!Q53,高値!S53&gt;高値!T53,高値!S53&gt;高値!U53),14,""))</f>
        <v>14</v>
      </c>
      <c r="AP53" s="500" t="str">
        <f>IF(終値!A53="","",IF(AND(高値!T53&gt;高値!S53,高値!T53&gt;高値!R53,高値!T53&gt;高値!U53,高値!T53&gt;高値!V53),15,""))</f>
        <v/>
      </c>
      <c r="AQ53" s="500" t="str">
        <f>IF(終値!A53="","",IF(AND(高値!U53&gt;高値!T53,高値!U53&gt;高値!S53,高値!U53&gt;高値!V53,高値!U53&gt;高値!W53),16,""))</f>
        <v/>
      </c>
      <c r="AR53" s="500" t="str">
        <f>IF(終値!A53="","",IF(AND(高値!V53&gt;高値!U53,高値!V53&gt;高値!T53,高値!V53&gt;高値!W53,高値!V53&gt;高値!X53),17,""))</f>
        <v/>
      </c>
      <c r="AS53" s="500">
        <f>IF(終値!A53="","",IF(AND(高値!W53&gt;高値!V53,高値!W53&gt;高値!U53,高値!W53&gt;高値!X53,高値!W53&gt;高値!Y53),18,""))</f>
        <v>18</v>
      </c>
      <c r="AT53" s="500" t="str">
        <f>IF(終値!A53="","",IF(AND(高値!X53&gt;高値!W53,高値!X53&gt;高値!V53,高値!X53&gt;高値!Y53,高値!X53&gt;高値!Z53),19,""))</f>
        <v/>
      </c>
      <c r="AU53" s="500" t="str">
        <f>IF(終値!A53="","",IF(AND(高値!Y53&gt;高値!X53,高値!Y53&gt;高値!W53,高値!Y53&gt;高値!Z53,高値!Y53&gt;高値!AA53),20,""))</f>
        <v/>
      </c>
      <c r="AV53" s="500" t="str">
        <f>IF(終値!A53="","",IF(AND(高値!Z53&gt;高値!Y53,高値!Z53&gt;高値!X53,高値!Z53&gt;高値!AA53,高値!Z53&gt;高値!AB53),21,""))</f>
        <v/>
      </c>
      <c r="AW53" s="500" t="str">
        <f>IF(終値!A53="","",IF(AND(高値!AA53&gt;高値!Z53,高値!AA53&gt;高値!Y53,高値!AA53&gt;高値!AB53,高値!AA53&gt;高値!AC53),22,""))</f>
        <v/>
      </c>
      <c r="AX53" s="500" t="str">
        <f>IF(終値!A53="","",IF(AND(高値!AB53&gt;高値!AA53,高値!AB53&gt;高値!Z53,高値!AB53&gt;高値!AC53,高値!AB53&gt;高値!AD53),23,""))</f>
        <v/>
      </c>
      <c r="AY53" s="500" t="str">
        <f>IF(終値!A53="","",IF(AND(高値!AC53&gt;高値!AB53,高値!AC53&gt;高値!AA53,高値!AC53&gt;高値!AD53,高値!AC53&gt;高値!AE53),24,""))</f>
        <v/>
      </c>
      <c r="AZ53" s="500" t="str">
        <f>IF(終値!A53="","",IF(AND(高値!AD53&gt;高値!AC53,高値!AD53&gt;高値!AB53,高値!AD53&gt;高値!AE53,高値!AD53&gt;高値!AF53),25,""))</f>
        <v/>
      </c>
      <c r="BA53" s="500" t="str">
        <f>IF(終値!A53="","",IF(AND(高値!AE53&gt;高値!AD53,高値!AE53&gt;高値!AC53,高値!AE53&gt;高値!AF53,高値!AE53&gt;高値!AG53),26,""))</f>
        <v/>
      </c>
      <c r="BB53" s="500" t="str">
        <f>IF(終値!A53="","",IF(AND(高値!AF53&gt;高値!AE53,高値!AF53&gt;高値!AD53,高値!AF53&gt;高値!AG53,高値!AF53&gt;高値!AH53),27,""))</f>
        <v/>
      </c>
      <c r="BC53" s="500" t="str">
        <f>IF(終値!A53="","",IF(AND(高値!AG53&gt;高値!AF53,高値!AG53&gt;高値!AE53,高値!AG53&gt;高値!AH53,高値!AG53&gt;高値!AI53),28,""))</f>
        <v/>
      </c>
      <c r="BD53" s="500">
        <f t="shared" si="0"/>
        <v>3</v>
      </c>
      <c r="BE53" s="500">
        <f t="shared" si="1"/>
        <v>2</v>
      </c>
      <c r="BF53" s="500">
        <f t="shared" si="2"/>
        <v>13</v>
      </c>
      <c r="BG53" s="500">
        <f>IF($BE53="","",INDEX(安値!$E53:$CZ53,1,$BE53+1))</f>
        <v>5581</v>
      </c>
      <c r="BH53" s="500">
        <f>IF($BF53="","",INDEX(安値!$E53:$CZ53,1,$BF53+1))</f>
        <v>5997</v>
      </c>
      <c r="BI53" s="500">
        <f>IF($BF53="","",MAX(INDEX(高値!$E53:$CZ53,1,$BE53+1):INDEX(高値!$E53:$CZ53,1,$BF53+1)))</f>
        <v>6459</v>
      </c>
      <c r="BJ53" s="500">
        <f>IF($BF53="","",AVERAGE(INDEX(終値!$E53:$CZ53,1,$BF53+1):INDEX(終値!$E53:$CZ53,1,$BF53+20))-2*STDEVP(INDEX(終値!$E53:$CZ53,1,$BF53+1):INDEX(終値!$E53:$CZ53,1,$BF53+20)))</f>
        <v>6025.1593832613544</v>
      </c>
      <c r="BK53" s="500">
        <f>IF($BE53="","",AVERAGE(INDEX(終値!$E53:$CZ53,1,$BE53+1):INDEX(終値!$E53:$CZ53,1,$BE53+20))-2*STDEVP(INDEX(終値!$E53:$CZ53,1,$BE53+1):INDEX(終値!$E53:$CZ53,1,$BE53+20)))</f>
        <v>5801.4402684683882</v>
      </c>
      <c r="BL53" s="500">
        <f t="shared" si="3"/>
        <v>4</v>
      </c>
      <c r="BM53" s="500">
        <f t="shared" si="4"/>
        <v>2</v>
      </c>
      <c r="BN53" s="500">
        <f t="shared" si="5"/>
        <v>11</v>
      </c>
      <c r="BO53" s="500">
        <f>IF($BM53="","",INDEX(高値!$E53:$CZ53,1,$BM53+1))</f>
        <v>6175</v>
      </c>
      <c r="BP53" s="500">
        <f>IF($BN53="","",INDEX(高値!$E53:$CZ53,1,$BN53+1))</f>
        <v>6459</v>
      </c>
      <c r="BQ53" s="500">
        <f>IF($BN53="","",MIN(INDEX(安値!$E53:$CZ53,1,$BM53+1):INDEX(安値!$E53:$CZ53,1,$BN53+1)))</f>
        <v>5581</v>
      </c>
      <c r="BR53" s="500">
        <f>IF($BN53="","",AVERAGE(INDEX(終値!$E53:$CZ53,1,$BN53+1):INDEX(終値!$E53:$CZ53,1,$BN53+20))+2*STDEVP(INDEX(終値!$E53:$CZ53,1,$BN53+1):INDEX(終値!$E53:$CZ53,1,$BN53+20)))</f>
        <v>7308.2888648692779</v>
      </c>
      <c r="BS53" s="500">
        <f>IF($BM53="","",AVERAGE(INDEX(終値!$E53:$CZ53,1,$BM53+1):INDEX(終値!$E53:$CZ53,1,$BM53+20))+2*STDEVP(INDEX(終値!$E53:$CZ53,1,$BM53+1):INDEX(終値!$E53:$CZ53,1,$BM53+20)))</f>
        <v>6701.359731531611</v>
      </c>
      <c r="BT53" s="497" t="str">
        <f>IFERROR(IF(AND($BD53&gt;=2,ABS($BG53-$BH53)/$BH53&lt;=BB設定!$B$12,$BI53&gt;=MAX($BH53,$BG53)*(1+BB設定!$B$13),終値!E53&gt;$BG53),IF(OR(終値!E53&gt;=$BI53,AND($BH53&lt;$BJ53,$BG53&gt;=$BK53)),"二番底W▲","二番底W形成"),IF(AND($BL53&gt;=2,ABS($BO53-$BP53)/$BP53&lt;=BB設定!$B$12,$BQ53&lt;=MIN($BP53,$BO53)*(1-BB設定!$B$13),終値!E53&lt;$BO53),IF(OR(終値!E53&lt;=$BQ53,AND($BP53&gt;$BR53,$BO53&lt;=$BS53)),"二番天井M▼","二番天井M形成"),"－")),"－")</f>
        <v>二番天井M形成</v>
      </c>
    </row>
    <row r="54" spans="2:72">
      <c r="B54" s="500" t="str">
        <f>IF(終値!A54="","",IF(AND(安値!G54&lt;安値!F54,安値!G54&lt;安値!E54,安値!G54&lt;安値!H54,安値!G54&lt;安値!I54),2,""))</f>
        <v/>
      </c>
      <c r="C54" s="500">
        <f>IF(終値!A54="","",IF(AND(安値!H54&lt;安値!G54,安値!H54&lt;安値!F54,安値!H54&lt;安値!I54,安値!H54&lt;安値!J54),3,""))</f>
        <v>3</v>
      </c>
      <c r="D54" s="500" t="str">
        <f>IF(終値!A54="","",IF(AND(安値!I54&lt;安値!H54,安値!I54&lt;安値!G54,安値!I54&lt;安値!J54,安値!I54&lt;安値!K54),4,""))</f>
        <v/>
      </c>
      <c r="E54" s="500" t="str">
        <f>IF(終値!A54="","",IF(AND(安値!J54&lt;安値!I54,安値!J54&lt;安値!H54,安値!J54&lt;安値!K54,安値!J54&lt;安値!L54),5,""))</f>
        <v/>
      </c>
      <c r="F54" s="500" t="str">
        <f>IF(終値!A54="","",IF(AND(安値!K54&lt;安値!J54,安値!K54&lt;安値!I54,安値!K54&lt;安値!L54,安値!K54&lt;安値!M54),6,""))</f>
        <v/>
      </c>
      <c r="G54" s="500" t="str">
        <f>IF(終値!A54="","",IF(AND(安値!L54&lt;安値!K54,安値!L54&lt;安値!J54,安値!L54&lt;安値!M54,安値!L54&lt;安値!N54),7,""))</f>
        <v/>
      </c>
      <c r="H54" s="500" t="str">
        <f>IF(終値!A54="","",IF(AND(安値!M54&lt;安値!L54,安値!M54&lt;安値!K54,安値!M54&lt;安値!N54,安値!M54&lt;安値!O54),8,""))</f>
        <v/>
      </c>
      <c r="I54" s="500" t="str">
        <f>IF(終値!A54="","",IF(AND(安値!N54&lt;安値!M54,安値!N54&lt;安値!L54,安値!N54&lt;安値!O54,安値!N54&lt;安値!P54),9,""))</f>
        <v/>
      </c>
      <c r="J54" s="500" t="str">
        <f>IF(終値!A54="","",IF(AND(安値!O54&lt;安値!N54,安値!O54&lt;安値!M54,安値!O54&lt;安値!P54,安値!O54&lt;安値!Q54),10,""))</f>
        <v/>
      </c>
      <c r="K54" s="500" t="str">
        <f>IF(終値!A54="","",IF(AND(安値!P54&lt;安値!O54,安値!P54&lt;安値!N54,安値!P54&lt;安値!Q54,安値!P54&lt;安値!R54),11,""))</f>
        <v/>
      </c>
      <c r="L54" s="500" t="str">
        <f>IF(終値!A54="","",IF(AND(安値!Q54&lt;安値!P54,安値!Q54&lt;安値!O54,安値!Q54&lt;安値!R54,安値!Q54&lt;安値!S54),12,""))</f>
        <v/>
      </c>
      <c r="M54" s="500">
        <f>IF(終値!A54="","",IF(AND(安値!R54&lt;安値!Q54,安値!R54&lt;安値!P54,安値!R54&lt;安値!S54,安値!R54&lt;安値!T54),13,""))</f>
        <v>13</v>
      </c>
      <c r="N54" s="500" t="str">
        <f>IF(終値!A54="","",IF(AND(安値!S54&lt;安値!R54,安値!S54&lt;安値!Q54,安値!S54&lt;安値!T54,安値!S54&lt;安値!U54),14,""))</f>
        <v/>
      </c>
      <c r="O54" s="500" t="str">
        <f>IF(終値!A54="","",IF(AND(安値!T54&lt;安値!S54,安値!T54&lt;安値!R54,安値!T54&lt;安値!U54,安値!T54&lt;安値!V54),15,""))</f>
        <v/>
      </c>
      <c r="P54" s="500" t="str">
        <f>IF(終値!A54="","",IF(AND(安値!U54&lt;安値!T54,安値!U54&lt;安値!S54,安値!U54&lt;安値!V54,安値!U54&lt;安値!W54),16,""))</f>
        <v/>
      </c>
      <c r="Q54" s="500">
        <f>IF(終値!A54="","",IF(AND(安値!V54&lt;安値!U54,安値!V54&lt;安値!T54,安値!V54&lt;安値!W54,安値!V54&lt;安値!X54),17,""))</f>
        <v>17</v>
      </c>
      <c r="R54" s="500" t="str">
        <f>IF(終値!A54="","",IF(AND(安値!W54&lt;安値!V54,安値!W54&lt;安値!U54,安値!W54&lt;安値!X54,安値!W54&lt;安値!Y54),18,""))</f>
        <v/>
      </c>
      <c r="S54" s="500" t="str">
        <f>IF(終値!A54="","",IF(AND(安値!X54&lt;安値!W54,安値!X54&lt;安値!V54,安値!X54&lt;安値!Y54,安値!X54&lt;安値!Z54),19,""))</f>
        <v/>
      </c>
      <c r="T54" s="500" t="str">
        <f>IF(終値!A54="","",IF(AND(安値!Y54&lt;安値!X54,安値!Y54&lt;安値!W54,安値!Y54&lt;安値!Z54,安値!Y54&lt;安値!AA54),20,""))</f>
        <v/>
      </c>
      <c r="U54" s="500" t="str">
        <f>IF(終値!A54="","",IF(AND(安値!Z54&lt;安値!Y54,安値!Z54&lt;安値!X54,安値!Z54&lt;安値!AA54,安値!Z54&lt;安値!AB54),21,""))</f>
        <v/>
      </c>
      <c r="V54" s="500" t="str">
        <f>IF(終値!A54="","",IF(AND(安値!AA54&lt;安値!Z54,安値!AA54&lt;安値!Y54,安値!AA54&lt;安値!AB54,安値!AA54&lt;安値!AC54),22,""))</f>
        <v/>
      </c>
      <c r="W54" s="500" t="str">
        <f>IF(終値!A54="","",IF(AND(安値!AB54&lt;安値!AA54,安値!AB54&lt;安値!Z54,安値!AB54&lt;安値!AC54,安値!AB54&lt;安値!AD54),23,""))</f>
        <v/>
      </c>
      <c r="X54" s="500" t="str">
        <f>IF(終値!A54="","",IF(AND(安値!AC54&lt;安値!AB54,安値!AC54&lt;安値!AA54,安値!AC54&lt;安値!AD54,安値!AC54&lt;安値!AE54),24,""))</f>
        <v/>
      </c>
      <c r="Y54" s="500" t="str">
        <f>IF(終値!A54="","",IF(AND(安値!AD54&lt;安値!AC54,安値!AD54&lt;安値!AB54,安値!AD54&lt;安値!AE54,安値!AD54&lt;安値!AF54),25,""))</f>
        <v/>
      </c>
      <c r="Z54" s="500" t="str">
        <f>IF(終値!A54="","",IF(AND(安値!AE54&lt;安値!AD54,安値!AE54&lt;安値!AC54,安値!AE54&lt;安値!AF54,安値!AE54&lt;安値!AG54),26,""))</f>
        <v/>
      </c>
      <c r="AA54" s="500" t="str">
        <f>IF(終値!A54="","",IF(AND(安値!AF54&lt;安値!AE54,安値!AF54&lt;安値!AD54,安値!AF54&lt;安値!AG54,安値!AF54&lt;安値!AH54),27,""))</f>
        <v/>
      </c>
      <c r="AB54" s="500" t="str">
        <f>IF(終値!A54="","",IF(AND(安値!AG54&lt;安値!AF54,安値!AG54&lt;安値!AE54,安値!AG54&lt;安値!AH54,安値!AG54&lt;安値!AI54),28,""))</f>
        <v/>
      </c>
      <c r="AC54" s="500" t="str">
        <f>IF(終値!A54="","",IF(AND(高値!G54&gt;高値!F54,高値!G54&gt;高値!E54,高値!G54&gt;高値!H54,高値!G54&gt;高値!I54),2,""))</f>
        <v/>
      </c>
      <c r="AD54" s="500" t="str">
        <f>IF(終値!A54="","",IF(AND(高値!H54&gt;高値!G54,高値!H54&gt;高値!F54,高値!H54&gt;高値!I54,高値!H54&gt;高値!J54),3,""))</f>
        <v/>
      </c>
      <c r="AE54" s="500" t="str">
        <f>IF(終値!A54="","",IF(AND(高値!I54&gt;高値!H54,高値!I54&gt;高値!G54,高値!I54&gt;高値!J54,高値!I54&gt;高値!K54),4,""))</f>
        <v/>
      </c>
      <c r="AF54" s="500" t="str">
        <f>IF(終値!A54="","",IF(AND(高値!J54&gt;高値!I54,高値!J54&gt;高値!H54,高値!J54&gt;高値!K54,高値!J54&gt;高値!L54),5,""))</f>
        <v/>
      </c>
      <c r="AG54" s="500">
        <f>IF(終値!A54="","",IF(AND(高値!K54&gt;高値!J54,高値!K54&gt;高値!I54,高値!K54&gt;高値!L54,高値!K54&gt;高値!M54),6,""))</f>
        <v>6</v>
      </c>
      <c r="AH54" s="500" t="str">
        <f>IF(終値!A54="","",IF(AND(高値!L54&gt;高値!K54,高値!L54&gt;高値!J54,高値!L54&gt;高値!M54,高値!L54&gt;高値!N54),7,""))</f>
        <v/>
      </c>
      <c r="AI54" s="500" t="str">
        <f>IF(終値!A54="","",IF(AND(高値!M54&gt;高値!L54,高値!M54&gt;高値!K54,高値!M54&gt;高値!N54,高値!M54&gt;高値!O54),8,""))</f>
        <v/>
      </c>
      <c r="AJ54" s="500" t="str">
        <f>IF(終値!A54="","",IF(AND(高値!N54&gt;高値!M54,高値!N54&gt;高値!L54,高値!N54&gt;高値!O54,高値!N54&gt;高値!P54),9,""))</f>
        <v/>
      </c>
      <c r="AK54" s="500" t="str">
        <f>IF(終値!A54="","",IF(AND(高値!O54&gt;高値!N54,高値!O54&gt;高値!M54,高値!O54&gt;高値!P54,高値!O54&gt;高値!Q54),10,""))</f>
        <v/>
      </c>
      <c r="AL54" s="500" t="str">
        <f>IF(終値!A54="","",IF(AND(高値!P54&gt;高値!O54,高値!P54&gt;高値!N54,高値!P54&gt;高値!Q54,高値!P54&gt;高値!R54),11,""))</f>
        <v/>
      </c>
      <c r="AM54" s="500" t="str">
        <f>IF(終値!A54="","",IF(AND(高値!Q54&gt;高値!P54,高値!Q54&gt;高値!O54,高値!Q54&gt;高値!R54,高値!Q54&gt;高値!S54),12,""))</f>
        <v/>
      </c>
      <c r="AN54" s="500" t="str">
        <f>IF(終値!A54="","",IF(AND(高値!R54&gt;高値!Q54,高値!R54&gt;高値!P54,高値!R54&gt;高値!S54,高値!R54&gt;高値!T54),13,""))</f>
        <v/>
      </c>
      <c r="AO54" s="500" t="str">
        <f>IF(終値!A54="","",IF(AND(高値!S54&gt;高値!R54,高値!S54&gt;高値!Q54,高値!S54&gt;高値!T54,高値!S54&gt;高値!U54),14,""))</f>
        <v/>
      </c>
      <c r="AP54" s="500" t="str">
        <f>IF(終値!A54="","",IF(AND(高値!T54&gt;高値!S54,高値!T54&gt;高値!R54,高値!T54&gt;高値!U54,高値!T54&gt;高値!V54),15,""))</f>
        <v/>
      </c>
      <c r="AQ54" s="500" t="str">
        <f>IF(終値!A54="","",IF(AND(高値!U54&gt;高値!T54,高値!U54&gt;高値!S54,高値!U54&gt;高値!V54,高値!U54&gt;高値!W54),16,""))</f>
        <v/>
      </c>
      <c r="AR54" s="500" t="str">
        <f>IF(終値!A54="","",IF(AND(高値!V54&gt;高値!U54,高値!V54&gt;高値!T54,高値!V54&gt;高値!W54,高値!V54&gt;高値!X54),17,""))</f>
        <v/>
      </c>
      <c r="AS54" s="500" t="str">
        <f>IF(終値!A54="","",IF(AND(高値!W54&gt;高値!V54,高値!W54&gt;高値!U54,高値!W54&gt;高値!X54,高値!W54&gt;高値!Y54),18,""))</f>
        <v/>
      </c>
      <c r="AT54" s="500" t="str">
        <f>IF(終値!A54="","",IF(AND(高値!X54&gt;高値!W54,高値!X54&gt;高値!V54,高値!X54&gt;高値!Y54,高値!X54&gt;高値!Z54),19,""))</f>
        <v/>
      </c>
      <c r="AU54" s="500" t="str">
        <f>IF(終値!A54="","",IF(AND(高値!Y54&gt;高値!X54,高値!Y54&gt;高値!W54,高値!Y54&gt;高値!Z54,高値!Y54&gt;高値!AA54),20,""))</f>
        <v/>
      </c>
      <c r="AV54" s="500">
        <f>IF(終値!A54="","",IF(AND(高値!Z54&gt;高値!Y54,高値!Z54&gt;高値!X54,高値!Z54&gt;高値!AA54,高値!Z54&gt;高値!AB54),21,""))</f>
        <v>21</v>
      </c>
      <c r="AW54" s="500" t="str">
        <f>IF(終値!A54="","",IF(AND(高値!AA54&gt;高値!Z54,高値!AA54&gt;高値!Y54,高値!AA54&gt;高値!AB54,高値!AA54&gt;高値!AC54),22,""))</f>
        <v/>
      </c>
      <c r="AX54" s="500" t="str">
        <f>IF(終値!A54="","",IF(AND(高値!AB54&gt;高値!AA54,高値!AB54&gt;高値!Z54,高値!AB54&gt;高値!AC54,高値!AB54&gt;高値!AD54),23,""))</f>
        <v/>
      </c>
      <c r="AY54" s="500" t="str">
        <f>IF(終値!A54="","",IF(AND(高値!AC54&gt;高値!AB54,高値!AC54&gt;高値!AA54,高値!AC54&gt;高値!AD54,高値!AC54&gt;高値!AE54),24,""))</f>
        <v/>
      </c>
      <c r="AZ54" s="500" t="str">
        <f>IF(終値!A54="","",IF(AND(高値!AD54&gt;高値!AC54,高値!AD54&gt;高値!AB54,高値!AD54&gt;高値!AE54,高値!AD54&gt;高値!AF54),25,""))</f>
        <v/>
      </c>
      <c r="BA54" s="500" t="str">
        <f>IF(終値!A54="","",IF(AND(高値!AE54&gt;高値!AD54,高値!AE54&gt;高値!AC54,高値!AE54&gt;高値!AF54,高値!AE54&gt;高値!AG54),26,""))</f>
        <v/>
      </c>
      <c r="BB54" s="500" t="str">
        <f>IF(終値!A54="","",IF(AND(高値!AF54&gt;高値!AE54,高値!AF54&gt;高値!AD54,高値!AF54&gt;高値!AG54,高値!AF54&gt;高値!AH54),27,""))</f>
        <v/>
      </c>
      <c r="BC54" s="500" t="str">
        <f>IF(終値!A54="","",IF(AND(高値!AG54&gt;高値!AF54,高値!AG54&gt;高値!AE54,高値!AG54&gt;高値!AH54,高値!AG54&gt;高値!AI54),28,""))</f>
        <v/>
      </c>
      <c r="BD54" s="500">
        <f t="shared" si="0"/>
        <v>3</v>
      </c>
      <c r="BE54" s="500">
        <f t="shared" si="1"/>
        <v>3</v>
      </c>
      <c r="BF54" s="500">
        <f t="shared" si="2"/>
        <v>13</v>
      </c>
      <c r="BG54" s="500">
        <f>IF($BE54="","",INDEX(安値!$E54:$CZ54,1,$BE54+1))</f>
        <v>6740</v>
      </c>
      <c r="BH54" s="500">
        <f>IF($BF54="","",INDEX(安値!$E54:$CZ54,1,$BF54+1))</f>
        <v>6580</v>
      </c>
      <c r="BI54" s="500">
        <f>IF($BF54="","",MAX(INDEX(高値!$E54:$CZ54,1,$BE54+1):INDEX(高値!$E54:$CZ54,1,$BF54+1)))</f>
        <v>7413</v>
      </c>
      <c r="BJ54" s="500">
        <f>IF($BF54="","",AVERAGE(INDEX(終値!$E54:$CZ54,1,$BF54+1):INDEX(終値!$E54:$CZ54,1,$BF54+20))-2*STDEVP(INDEX(終値!$E54:$CZ54,1,$BF54+1):INDEX(終値!$E54:$CZ54,1,$BF54+20)))</f>
        <v>6047.2633704875579</v>
      </c>
      <c r="BK54" s="500">
        <f>IF($BE54="","",AVERAGE(INDEX(終値!$E54:$CZ54,1,$BE54+1):INDEX(終値!$E54:$CZ54,1,$BE54+20))-2*STDEVP(INDEX(終値!$E54:$CZ54,1,$BE54+1):INDEX(終値!$E54:$CZ54,1,$BE54+20)))</f>
        <v>6320.3061687458694</v>
      </c>
      <c r="BL54" s="500">
        <f t="shared" si="3"/>
        <v>2</v>
      </c>
      <c r="BM54" s="500">
        <f t="shared" si="4"/>
        <v>6</v>
      </c>
      <c r="BN54" s="500">
        <f t="shared" si="5"/>
        <v>21</v>
      </c>
      <c r="BO54" s="500">
        <f>IF($BM54="","",INDEX(高値!$E54:$CZ54,1,$BM54+1))</f>
        <v>7413</v>
      </c>
      <c r="BP54" s="500">
        <f>IF($BN54="","",INDEX(高値!$E54:$CZ54,1,$BN54+1))</f>
        <v>6820</v>
      </c>
      <c r="BQ54" s="500">
        <f>IF($BN54="","",MIN(INDEX(安値!$E54:$CZ54,1,$BM54+1):INDEX(安値!$E54:$CZ54,1,$BN54+1)))</f>
        <v>6468</v>
      </c>
      <c r="BR54" s="500">
        <f>IF($BN54="","",AVERAGE(INDEX(終値!$E54:$CZ54,1,$BN54+1):INDEX(終値!$E54:$CZ54,1,$BN54+20))+2*STDEVP(INDEX(終値!$E54:$CZ54,1,$BN54+1):INDEX(終値!$E54:$CZ54,1,$BN54+20)))</f>
        <v>6689.3645240366814</v>
      </c>
      <c r="BS54" s="500">
        <f>IF($BM54="","",AVERAGE(INDEX(終値!$E54:$CZ54,1,$BM54+1):INDEX(終値!$E54:$CZ54,1,$BM54+20))+2*STDEVP(INDEX(終値!$E54:$CZ54,1,$BM54+1):INDEX(終値!$E54:$CZ54,1,$BM54+20)))</f>
        <v>7340.3195371159663</v>
      </c>
      <c r="BT54" s="497" t="str">
        <f>IFERROR(IF(AND($BD54&gt;=2,ABS($BG54-$BH54)/$BH54&lt;=BB設定!$B$12,$BI54&gt;=MAX($BH54,$BG54)*(1+BB設定!$B$13),終値!E54&gt;$BG54),IF(OR(終値!E54&gt;=$BI54,AND($BH54&lt;$BJ54,$BG54&gt;=$BK54)),"二番底W▲","二番底W形成"),IF(AND($BL54&gt;=2,ABS($BO54-$BP54)/$BP54&lt;=BB設定!$B$12,$BQ54&lt;=MIN($BP54,$BO54)*(1-BB設定!$B$13),終値!E54&lt;$BO54),IF(OR(終値!E54&lt;=$BQ54,AND($BP54&gt;$BR54,$BO54&lt;=$BS54)),"二番天井M▼","二番天井M形成"),"－")),"－")</f>
        <v>二番底W形成</v>
      </c>
    </row>
    <row r="55" spans="2:72">
      <c r="B55" s="500">
        <f>IF(終値!A55="","",IF(AND(安値!G55&lt;安値!F55,安値!G55&lt;安値!E55,安値!G55&lt;安値!H55,安値!G55&lt;安値!I55),2,""))</f>
        <v>2</v>
      </c>
      <c r="C55" s="500" t="str">
        <f>IF(終値!A55="","",IF(AND(安値!H55&lt;安値!G55,安値!H55&lt;安値!F55,安値!H55&lt;安値!I55,安値!H55&lt;安値!J55),3,""))</f>
        <v/>
      </c>
      <c r="D55" s="500" t="str">
        <f>IF(終値!A55="","",IF(AND(安値!I55&lt;安値!H55,安値!I55&lt;安値!G55,安値!I55&lt;安値!J55,安値!I55&lt;安値!K55),4,""))</f>
        <v/>
      </c>
      <c r="E55" s="500" t="str">
        <f>IF(終値!A55="","",IF(AND(安値!J55&lt;安値!I55,安値!J55&lt;安値!H55,安値!J55&lt;安値!K55,安値!J55&lt;安値!L55),5,""))</f>
        <v/>
      </c>
      <c r="F55" s="500" t="str">
        <f>IF(終値!A55="","",IF(AND(安値!K55&lt;安値!J55,安値!K55&lt;安値!I55,安値!K55&lt;安値!L55,安値!K55&lt;安値!M55),6,""))</f>
        <v/>
      </c>
      <c r="G55" s="500" t="str">
        <f>IF(終値!A55="","",IF(AND(安値!L55&lt;安値!K55,安値!L55&lt;安値!J55,安値!L55&lt;安値!M55,安値!L55&lt;安値!N55),7,""))</f>
        <v/>
      </c>
      <c r="H55" s="500" t="str">
        <f>IF(終値!A55="","",IF(AND(安値!M55&lt;安値!L55,安値!M55&lt;安値!K55,安値!M55&lt;安値!N55,安値!M55&lt;安値!O55),8,""))</f>
        <v/>
      </c>
      <c r="I55" s="500">
        <f>IF(終値!A55="","",IF(AND(安値!N55&lt;安値!M55,安値!N55&lt;安値!L55,安値!N55&lt;安値!O55,安値!N55&lt;安値!P55),9,""))</f>
        <v>9</v>
      </c>
      <c r="J55" s="500" t="str">
        <f>IF(終値!A55="","",IF(AND(安値!O55&lt;安値!N55,安値!O55&lt;安値!M55,安値!O55&lt;安値!P55,安値!O55&lt;安値!Q55),10,""))</f>
        <v/>
      </c>
      <c r="K55" s="500" t="str">
        <f>IF(終値!A55="","",IF(AND(安値!P55&lt;安値!O55,安値!P55&lt;安値!N55,安値!P55&lt;安値!Q55,安値!P55&lt;安値!R55),11,""))</f>
        <v/>
      </c>
      <c r="L55" s="500" t="str">
        <f>IF(終値!A55="","",IF(AND(安値!Q55&lt;安値!P55,安値!Q55&lt;安値!O55,安値!Q55&lt;安値!R55,安値!Q55&lt;安値!S55),12,""))</f>
        <v/>
      </c>
      <c r="M55" s="500">
        <f>IF(終値!A55="","",IF(AND(安値!R55&lt;安値!Q55,安値!R55&lt;安値!P55,安値!R55&lt;安値!S55,安値!R55&lt;安値!T55),13,""))</f>
        <v>13</v>
      </c>
      <c r="N55" s="500" t="str">
        <f>IF(終値!A55="","",IF(AND(安値!S55&lt;安値!R55,安値!S55&lt;安値!Q55,安値!S55&lt;安値!T55,安値!S55&lt;安値!U55),14,""))</f>
        <v/>
      </c>
      <c r="O55" s="500" t="str">
        <f>IF(終値!A55="","",IF(AND(安値!T55&lt;安値!S55,安値!T55&lt;安値!R55,安値!T55&lt;安値!U55,安値!T55&lt;安値!V55),15,""))</f>
        <v/>
      </c>
      <c r="P55" s="500" t="str">
        <f>IF(終値!A55="","",IF(AND(安値!U55&lt;安値!T55,安値!U55&lt;安値!S55,安値!U55&lt;安値!V55,安値!U55&lt;安値!W55),16,""))</f>
        <v/>
      </c>
      <c r="Q55" s="500" t="str">
        <f>IF(終値!A55="","",IF(AND(安値!V55&lt;安値!U55,安値!V55&lt;安値!T55,安値!V55&lt;安値!W55,安値!V55&lt;安値!X55),17,""))</f>
        <v/>
      </c>
      <c r="R55" s="500" t="str">
        <f>IF(終値!A55="","",IF(AND(安値!W55&lt;安値!V55,安値!W55&lt;安値!U55,安値!W55&lt;安値!X55,安値!W55&lt;安値!Y55),18,""))</f>
        <v/>
      </c>
      <c r="S55" s="500" t="str">
        <f>IF(終値!A55="","",IF(AND(安値!X55&lt;安値!W55,安値!X55&lt;安値!V55,安値!X55&lt;安値!Y55,安値!X55&lt;安値!Z55),19,""))</f>
        <v/>
      </c>
      <c r="T55" s="500" t="str">
        <f>IF(終値!A55="","",IF(AND(安値!Y55&lt;安値!X55,安値!Y55&lt;安値!W55,安値!Y55&lt;安値!Z55,安値!Y55&lt;安値!AA55),20,""))</f>
        <v/>
      </c>
      <c r="U55" s="500" t="str">
        <f>IF(終値!A55="","",IF(AND(安値!Z55&lt;安値!Y55,安値!Z55&lt;安値!X55,安値!Z55&lt;安値!AA55,安値!Z55&lt;安値!AB55),21,""))</f>
        <v/>
      </c>
      <c r="V55" s="500" t="str">
        <f>IF(終値!A55="","",IF(AND(安値!AA55&lt;安値!Z55,安値!AA55&lt;安値!Y55,安値!AA55&lt;安値!AB55,安値!AA55&lt;安値!AC55),22,""))</f>
        <v/>
      </c>
      <c r="W55" s="500" t="str">
        <f>IF(終値!A55="","",IF(AND(安値!AB55&lt;安値!AA55,安値!AB55&lt;安値!Z55,安値!AB55&lt;安値!AC55,安値!AB55&lt;安値!AD55),23,""))</f>
        <v/>
      </c>
      <c r="X55" s="500" t="str">
        <f>IF(終値!A55="","",IF(AND(安値!AC55&lt;安値!AB55,安値!AC55&lt;安値!AA55,安値!AC55&lt;安値!AD55,安値!AC55&lt;安値!AE55),24,""))</f>
        <v/>
      </c>
      <c r="Y55" s="500">
        <f>IF(終値!A55="","",IF(AND(安値!AD55&lt;安値!AC55,安値!AD55&lt;安値!AB55,安値!AD55&lt;安値!AE55,安値!AD55&lt;安値!AF55),25,""))</f>
        <v>25</v>
      </c>
      <c r="Z55" s="500" t="str">
        <f>IF(終値!A55="","",IF(AND(安値!AE55&lt;安値!AD55,安値!AE55&lt;安値!AC55,安値!AE55&lt;安値!AF55,安値!AE55&lt;安値!AG55),26,""))</f>
        <v/>
      </c>
      <c r="AA55" s="500" t="str">
        <f>IF(終値!A55="","",IF(AND(安値!AF55&lt;安値!AE55,安値!AF55&lt;安値!AD55,安値!AF55&lt;安値!AG55,安値!AF55&lt;安値!AH55),27,""))</f>
        <v/>
      </c>
      <c r="AB55" s="500" t="str">
        <f>IF(終値!A55="","",IF(AND(安値!AG55&lt;安値!AF55,安値!AG55&lt;安値!AE55,安値!AG55&lt;安値!AH55,安値!AG55&lt;安値!AI55),28,""))</f>
        <v/>
      </c>
      <c r="AC55" s="500" t="str">
        <f>IF(終値!A55="","",IF(AND(高値!G55&gt;高値!F55,高値!G55&gt;高値!E55,高値!G55&gt;高値!H55,高値!G55&gt;高値!I55),2,""))</f>
        <v/>
      </c>
      <c r="AD55" s="500" t="str">
        <f>IF(終値!A55="","",IF(AND(高値!H55&gt;高値!G55,高値!H55&gt;高値!F55,高値!H55&gt;高値!I55,高値!H55&gt;高値!J55),3,""))</f>
        <v/>
      </c>
      <c r="AE55" s="500" t="str">
        <f>IF(終値!A55="","",IF(AND(高値!I55&gt;高値!H55,高値!I55&gt;高値!G55,高値!I55&gt;高値!J55,高値!I55&gt;高値!K55),4,""))</f>
        <v/>
      </c>
      <c r="AF55" s="500" t="str">
        <f>IF(終値!A55="","",IF(AND(高値!J55&gt;高値!I55,高値!J55&gt;高値!H55,高値!J55&gt;高値!K55,高値!J55&gt;高値!L55),5,""))</f>
        <v/>
      </c>
      <c r="AG55" s="500">
        <f>IF(終値!A55="","",IF(AND(高値!K55&gt;高値!J55,高値!K55&gt;高値!I55,高値!K55&gt;高値!L55,高値!K55&gt;高値!M55),6,""))</f>
        <v>6</v>
      </c>
      <c r="AH55" s="500" t="str">
        <f>IF(終値!A55="","",IF(AND(高値!L55&gt;高値!K55,高値!L55&gt;高値!J55,高値!L55&gt;高値!M55,高値!L55&gt;高値!N55),7,""))</f>
        <v/>
      </c>
      <c r="AI55" s="500" t="str">
        <f>IF(終値!A55="","",IF(AND(高値!M55&gt;高値!L55,高値!M55&gt;高値!K55,高値!M55&gt;高値!N55,高値!M55&gt;高値!O55),8,""))</f>
        <v/>
      </c>
      <c r="AJ55" s="500" t="str">
        <f>IF(終値!A55="","",IF(AND(高値!N55&gt;高値!M55,高値!N55&gt;高値!L55,高値!N55&gt;高値!O55,高値!N55&gt;高値!P55),9,""))</f>
        <v/>
      </c>
      <c r="AK55" s="500" t="str">
        <f>IF(終値!A55="","",IF(AND(高値!O55&gt;高値!N55,高値!O55&gt;高値!M55,高値!O55&gt;高値!P55,高値!O55&gt;高値!Q55),10,""))</f>
        <v/>
      </c>
      <c r="AL55" s="500" t="str">
        <f>IF(終値!A55="","",IF(AND(高値!P55&gt;高値!O55,高値!P55&gt;高値!N55,高値!P55&gt;高値!Q55,高値!P55&gt;高値!R55),11,""))</f>
        <v/>
      </c>
      <c r="AM55" s="500" t="str">
        <f>IF(終値!A55="","",IF(AND(高値!Q55&gt;高値!P55,高値!Q55&gt;高値!O55,高値!Q55&gt;高値!R55,高値!Q55&gt;高値!S55),12,""))</f>
        <v/>
      </c>
      <c r="AN55" s="500" t="str">
        <f>IF(終値!A55="","",IF(AND(高値!R55&gt;高値!Q55,高値!R55&gt;高値!P55,高値!R55&gt;高値!S55,高値!R55&gt;高値!T55),13,""))</f>
        <v/>
      </c>
      <c r="AO55" s="500" t="str">
        <f>IF(終値!A55="","",IF(AND(高値!S55&gt;高値!R55,高値!S55&gt;高値!Q55,高値!S55&gt;高値!T55,高値!S55&gt;高値!U55),14,""))</f>
        <v/>
      </c>
      <c r="AP55" s="500" t="str">
        <f>IF(終値!A55="","",IF(AND(高値!T55&gt;高値!S55,高値!T55&gt;高値!R55,高値!T55&gt;高値!U55,高値!T55&gt;高値!V55),15,""))</f>
        <v/>
      </c>
      <c r="AQ55" s="500" t="str">
        <f>IF(終値!A55="","",IF(AND(高値!U55&gt;高値!T55,高値!U55&gt;高値!S55,高値!U55&gt;高値!V55,高値!U55&gt;高値!W55),16,""))</f>
        <v/>
      </c>
      <c r="AR55" s="500" t="str">
        <f>IF(終値!A55="","",IF(AND(高値!V55&gt;高値!U55,高値!V55&gt;高値!T55,高値!V55&gt;高値!W55,高値!V55&gt;高値!X55),17,""))</f>
        <v/>
      </c>
      <c r="AS55" s="500" t="str">
        <f>IF(終値!A55="","",IF(AND(高値!W55&gt;高値!V55,高値!W55&gt;高値!U55,高値!W55&gt;高値!X55,高値!W55&gt;高値!Y55),18,""))</f>
        <v/>
      </c>
      <c r="AT55" s="500" t="str">
        <f>IF(終値!A55="","",IF(AND(高値!X55&gt;高値!W55,高値!X55&gt;高値!V55,高値!X55&gt;高値!Y55,高値!X55&gt;高値!Z55),19,""))</f>
        <v/>
      </c>
      <c r="AU55" s="500" t="str">
        <f>IF(終値!A55="","",IF(AND(高値!Y55&gt;高値!X55,高値!Y55&gt;高値!W55,高値!Y55&gt;高値!Z55,高値!Y55&gt;高値!AA55),20,""))</f>
        <v/>
      </c>
      <c r="AV55" s="500">
        <f>IF(終値!A55="","",IF(AND(高値!Z55&gt;高値!Y55,高値!Z55&gt;高値!X55,高値!Z55&gt;高値!AA55,高値!Z55&gt;高値!AB55),21,""))</f>
        <v>21</v>
      </c>
      <c r="AW55" s="500" t="str">
        <f>IF(終値!A55="","",IF(AND(高値!AA55&gt;高値!Z55,高値!AA55&gt;高値!Y55,高値!AA55&gt;高値!AB55,高値!AA55&gt;高値!AC55),22,""))</f>
        <v/>
      </c>
      <c r="AX55" s="500" t="str">
        <f>IF(終値!A55="","",IF(AND(高値!AB55&gt;高値!AA55,高値!AB55&gt;高値!Z55,高値!AB55&gt;高値!AC55,高値!AB55&gt;高値!AD55),23,""))</f>
        <v/>
      </c>
      <c r="AY55" s="500" t="str">
        <f>IF(終値!A55="","",IF(AND(高値!AC55&gt;高値!AB55,高値!AC55&gt;高値!AA55,高値!AC55&gt;高値!AD55,高値!AC55&gt;高値!AE55),24,""))</f>
        <v/>
      </c>
      <c r="AZ55" s="500" t="str">
        <f>IF(終値!A55="","",IF(AND(高値!AD55&gt;高値!AC55,高値!AD55&gt;高値!AB55,高値!AD55&gt;高値!AE55,高値!AD55&gt;高値!AF55),25,""))</f>
        <v/>
      </c>
      <c r="BA55" s="500" t="str">
        <f>IF(終値!A55="","",IF(AND(高値!AE55&gt;高値!AD55,高値!AE55&gt;高値!AC55,高値!AE55&gt;高値!AF55,高値!AE55&gt;高値!AG55),26,""))</f>
        <v/>
      </c>
      <c r="BB55" s="500" t="str">
        <f>IF(終値!A55="","",IF(AND(高値!AF55&gt;高値!AE55,高値!AF55&gt;高値!AD55,高値!AF55&gt;高値!AG55,高値!AF55&gt;高値!AH55),27,""))</f>
        <v/>
      </c>
      <c r="BC55" s="500">
        <f>IF(終値!A55="","",IF(AND(高値!AG55&gt;高値!AF55,高値!AG55&gt;高値!AE55,高値!AG55&gt;高値!AH55,高値!AG55&gt;高値!AI55),28,""))</f>
        <v>28</v>
      </c>
      <c r="BD55" s="500">
        <f t="shared" si="0"/>
        <v>4</v>
      </c>
      <c r="BE55" s="500">
        <f t="shared" si="1"/>
        <v>2</v>
      </c>
      <c r="BF55" s="500">
        <f t="shared" si="2"/>
        <v>9</v>
      </c>
      <c r="BG55" s="500">
        <f>IF($BE55="","",INDEX(安値!$E55:$CZ55,1,$BE55+1))</f>
        <v>3955</v>
      </c>
      <c r="BH55" s="500">
        <f>IF($BF55="","",INDEX(安値!$E55:$CZ55,1,$BF55+1))</f>
        <v>4021</v>
      </c>
      <c r="BI55" s="500">
        <f>IF($BF55="","",MAX(INDEX(高値!$E55:$CZ55,1,$BE55+1):INDEX(高値!$E55:$CZ55,1,$BF55+1)))</f>
        <v>4186</v>
      </c>
      <c r="BJ55" s="500">
        <f>IF($BF55="","",AVERAGE(INDEX(終値!$E55:$CZ55,1,$BF55+1):INDEX(終値!$E55:$CZ55,1,$BF55+20))-2*STDEVP(INDEX(終値!$E55:$CZ55,1,$BF55+1):INDEX(終値!$E55:$CZ55,1,$BF55+20)))</f>
        <v>3985.8450205032877</v>
      </c>
      <c r="BK55" s="500">
        <f>IF($BE55="","",AVERAGE(INDEX(終値!$E55:$CZ55,1,$BE55+1):INDEX(終値!$E55:$CZ55,1,$BE55+20))-2*STDEVP(INDEX(終値!$E55:$CZ55,1,$BE55+1):INDEX(終値!$E55:$CZ55,1,$BE55+20)))</f>
        <v>3964.0218840931561</v>
      </c>
      <c r="BL55" s="500">
        <f t="shared" si="3"/>
        <v>3</v>
      </c>
      <c r="BM55" s="500">
        <f t="shared" si="4"/>
        <v>6</v>
      </c>
      <c r="BN55" s="500">
        <f t="shared" si="5"/>
        <v>21</v>
      </c>
      <c r="BO55" s="500">
        <f>IF($BM55="","",INDEX(高値!$E55:$CZ55,1,$BM55+1))</f>
        <v>4186</v>
      </c>
      <c r="BP55" s="500">
        <f>IF($BN55="","",INDEX(高値!$E55:$CZ55,1,$BN55+1))</f>
        <v>4175</v>
      </c>
      <c r="BQ55" s="500">
        <f>IF($BN55="","",MIN(INDEX(安値!$E55:$CZ55,1,$BM55+1):INDEX(安値!$E55:$CZ55,1,$BN55+1)))</f>
        <v>3981</v>
      </c>
      <c r="BR55" s="500">
        <f>IF($BN55="","",AVERAGE(INDEX(終値!$E55:$CZ55,1,$BN55+1):INDEX(終値!$E55:$CZ55,1,$BN55+20))+2*STDEVP(INDEX(終値!$E55:$CZ55,1,$BN55+1):INDEX(終値!$E55:$CZ55,1,$BN55+20)))</f>
        <v>4251.1999668170929</v>
      </c>
      <c r="BS55" s="500">
        <f>IF($BM55="","",AVERAGE(INDEX(終値!$E55:$CZ55,1,$BM55+1):INDEX(終値!$E55:$CZ55,1,$BM55+20))+2*STDEVP(INDEX(終値!$E55:$CZ55,1,$BM55+1):INDEX(終値!$E55:$CZ55,1,$BM55+20)))</f>
        <v>4194.5905111266447</v>
      </c>
      <c r="BT55" s="497" t="str">
        <f>IFERROR(IF(AND($BD55&gt;=2,ABS($BG55-$BH55)/$BH55&lt;=BB設定!$B$12,$BI55&gt;=MAX($BH55,$BG55)*(1+BB設定!$B$13),終値!E55&gt;$BG55),IF(OR(終値!E55&gt;=$BI55,AND($BH55&lt;$BJ55,$BG55&gt;=$BK55)),"二番底W▲","二番底W形成"),IF(AND($BL55&gt;=2,ABS($BO55-$BP55)/$BP55&lt;=BB設定!$B$12,$BQ55&lt;=MIN($BP55,$BO55)*(1-BB設定!$B$13),終値!E55&lt;$BO55),IF(OR(終値!E55&lt;=$BQ55,AND($BP55&gt;$BR55,$BO55&lt;=$BS55)),"二番天井M▼","二番天井M形成"),"－")),"－")</f>
        <v>二番底W▲</v>
      </c>
    </row>
    <row r="56" spans="2:72">
      <c r="B56" s="500" t="str">
        <f>IF(終値!A56="","",IF(AND(安値!G56&lt;安値!F56,安値!G56&lt;安値!E56,安値!G56&lt;安値!H56,安値!G56&lt;安値!I56),2,""))</f>
        <v/>
      </c>
      <c r="C56" s="500" t="str">
        <f>IF(終値!A56="","",IF(AND(安値!H56&lt;安値!G56,安値!H56&lt;安値!F56,安値!H56&lt;安値!I56,安値!H56&lt;安値!J56),3,""))</f>
        <v/>
      </c>
      <c r="D56" s="500" t="str">
        <f>IF(終値!A56="","",IF(AND(安値!I56&lt;安値!H56,安値!I56&lt;安値!G56,安値!I56&lt;安値!J56,安値!I56&lt;安値!K56),4,""))</f>
        <v/>
      </c>
      <c r="E56" s="500" t="str">
        <f>IF(終値!A56="","",IF(AND(安値!J56&lt;安値!I56,安値!J56&lt;安値!H56,安値!J56&lt;安値!K56,安値!J56&lt;安値!L56),5,""))</f>
        <v/>
      </c>
      <c r="F56" s="500">
        <f>IF(終値!A56="","",IF(AND(安値!K56&lt;安値!J56,安値!K56&lt;安値!I56,安値!K56&lt;安値!L56,安値!K56&lt;安値!M56),6,""))</f>
        <v>6</v>
      </c>
      <c r="G56" s="500" t="str">
        <f>IF(終値!A56="","",IF(AND(安値!L56&lt;安値!K56,安値!L56&lt;安値!J56,安値!L56&lt;安値!M56,安値!L56&lt;安値!N56),7,""))</f>
        <v/>
      </c>
      <c r="H56" s="500" t="str">
        <f>IF(終値!A56="","",IF(AND(安値!M56&lt;安値!L56,安値!M56&lt;安値!K56,安値!M56&lt;安値!N56,安値!M56&lt;安値!O56),8,""))</f>
        <v/>
      </c>
      <c r="I56" s="500" t="str">
        <f>IF(終値!A56="","",IF(AND(安値!N56&lt;安値!M56,安値!N56&lt;安値!L56,安値!N56&lt;安値!O56,安値!N56&lt;安値!P56),9,""))</f>
        <v/>
      </c>
      <c r="J56" s="500" t="str">
        <f>IF(終値!A56="","",IF(AND(安値!O56&lt;安値!N56,安値!O56&lt;安値!M56,安値!O56&lt;安値!P56,安値!O56&lt;安値!Q56),10,""))</f>
        <v/>
      </c>
      <c r="K56" s="500" t="str">
        <f>IF(終値!A56="","",IF(AND(安値!P56&lt;安値!O56,安値!P56&lt;安値!N56,安値!P56&lt;安値!Q56,安値!P56&lt;安値!R56),11,""))</f>
        <v/>
      </c>
      <c r="L56" s="500" t="str">
        <f>IF(終値!A56="","",IF(AND(安値!Q56&lt;安値!P56,安値!Q56&lt;安値!O56,安値!Q56&lt;安値!R56,安値!Q56&lt;安値!S56),12,""))</f>
        <v/>
      </c>
      <c r="M56" s="500">
        <f>IF(終値!A56="","",IF(AND(安値!R56&lt;安値!Q56,安値!R56&lt;安値!P56,安値!R56&lt;安値!S56,安値!R56&lt;安値!T56),13,""))</f>
        <v>13</v>
      </c>
      <c r="N56" s="500" t="str">
        <f>IF(終値!A56="","",IF(AND(安値!S56&lt;安値!R56,安値!S56&lt;安値!Q56,安値!S56&lt;安値!T56,安値!S56&lt;安値!U56),14,""))</f>
        <v/>
      </c>
      <c r="O56" s="500" t="str">
        <f>IF(終値!A56="","",IF(AND(安値!T56&lt;安値!S56,安値!T56&lt;安値!R56,安値!T56&lt;安値!U56,安値!T56&lt;安値!V56),15,""))</f>
        <v/>
      </c>
      <c r="P56" s="500" t="str">
        <f>IF(終値!A56="","",IF(AND(安値!U56&lt;安値!T56,安値!U56&lt;安値!S56,安値!U56&lt;安値!V56,安値!U56&lt;安値!W56),16,""))</f>
        <v/>
      </c>
      <c r="Q56" s="500" t="str">
        <f>IF(終値!A56="","",IF(AND(安値!V56&lt;安値!U56,安値!V56&lt;安値!T56,安値!V56&lt;安値!W56,安値!V56&lt;安値!X56),17,""))</f>
        <v/>
      </c>
      <c r="R56" s="500" t="str">
        <f>IF(終値!A56="","",IF(AND(安値!W56&lt;安値!V56,安値!W56&lt;安値!U56,安値!W56&lt;安値!X56,安値!W56&lt;安値!Y56),18,""))</f>
        <v/>
      </c>
      <c r="S56" s="500" t="str">
        <f>IF(終値!A56="","",IF(AND(安値!X56&lt;安値!W56,安値!X56&lt;安値!V56,安値!X56&lt;安値!Y56,安値!X56&lt;安値!Z56),19,""))</f>
        <v/>
      </c>
      <c r="T56" s="500" t="str">
        <f>IF(終値!A56="","",IF(AND(安値!Y56&lt;安値!X56,安値!Y56&lt;安値!W56,安値!Y56&lt;安値!Z56,安値!Y56&lt;安値!AA56),20,""))</f>
        <v/>
      </c>
      <c r="U56" s="500" t="str">
        <f>IF(終値!A56="","",IF(AND(安値!Z56&lt;安値!Y56,安値!Z56&lt;安値!X56,安値!Z56&lt;安値!AA56,安値!Z56&lt;安値!AB56),21,""))</f>
        <v/>
      </c>
      <c r="V56" s="500" t="str">
        <f>IF(終値!A56="","",IF(AND(安値!AA56&lt;安値!Z56,安値!AA56&lt;安値!Y56,安値!AA56&lt;安値!AB56,安値!AA56&lt;安値!AC56),22,""))</f>
        <v/>
      </c>
      <c r="W56" s="500" t="str">
        <f>IF(終値!A56="","",IF(AND(安値!AB56&lt;安値!AA56,安値!AB56&lt;安値!Z56,安値!AB56&lt;安値!AC56,安値!AB56&lt;安値!AD56),23,""))</f>
        <v/>
      </c>
      <c r="X56" s="500" t="str">
        <f>IF(終値!A56="","",IF(AND(安値!AC56&lt;安値!AB56,安値!AC56&lt;安値!AA56,安値!AC56&lt;安値!AD56,安値!AC56&lt;安値!AE56),24,""))</f>
        <v/>
      </c>
      <c r="Y56" s="500" t="str">
        <f>IF(終値!A56="","",IF(AND(安値!AD56&lt;安値!AC56,安値!AD56&lt;安値!AB56,安値!AD56&lt;安値!AE56,安値!AD56&lt;安値!AF56),25,""))</f>
        <v/>
      </c>
      <c r="Z56" s="500" t="str">
        <f>IF(終値!A56="","",IF(AND(安値!AE56&lt;安値!AD56,安値!AE56&lt;安値!AC56,安値!AE56&lt;安値!AF56,安値!AE56&lt;安値!AG56),26,""))</f>
        <v/>
      </c>
      <c r="AA56" s="500" t="str">
        <f>IF(終値!A56="","",IF(AND(安値!AF56&lt;安値!AE56,安値!AF56&lt;安値!AD56,安値!AF56&lt;安値!AG56,安値!AF56&lt;安値!AH56),27,""))</f>
        <v/>
      </c>
      <c r="AB56" s="500">
        <f>IF(終値!A56="","",IF(AND(安値!AG56&lt;安値!AF56,安値!AG56&lt;安値!AE56,安値!AG56&lt;安値!AH56,安値!AG56&lt;安値!AI56),28,""))</f>
        <v>28</v>
      </c>
      <c r="AC56" s="500" t="str">
        <f>IF(終値!A56="","",IF(AND(高値!G56&gt;高値!F56,高値!G56&gt;高値!E56,高値!G56&gt;高値!H56,高値!G56&gt;高値!I56),2,""))</f>
        <v/>
      </c>
      <c r="AD56" s="500" t="str">
        <f>IF(終値!A56="","",IF(AND(高値!H56&gt;高値!G56,高値!H56&gt;高値!F56,高値!H56&gt;高値!I56,高値!H56&gt;高値!J56),3,""))</f>
        <v/>
      </c>
      <c r="AE56" s="500" t="str">
        <f>IF(終値!A56="","",IF(AND(高値!I56&gt;高値!H56,高値!I56&gt;高値!G56,高値!I56&gt;高値!J56,高値!I56&gt;高値!K56),4,""))</f>
        <v/>
      </c>
      <c r="AF56" s="500" t="str">
        <f>IF(終値!A56="","",IF(AND(高値!J56&gt;高値!I56,高値!J56&gt;高値!H56,高値!J56&gt;高値!K56,高値!J56&gt;高値!L56),5,""))</f>
        <v/>
      </c>
      <c r="AG56" s="500" t="str">
        <f>IF(終値!A56="","",IF(AND(高値!K56&gt;高値!J56,高値!K56&gt;高値!I56,高値!K56&gt;高値!L56,高値!K56&gt;高値!M56),6,""))</f>
        <v/>
      </c>
      <c r="AH56" s="500" t="str">
        <f>IF(終値!A56="","",IF(AND(高値!L56&gt;高値!K56,高値!L56&gt;高値!J56,高値!L56&gt;高値!M56,高値!L56&gt;高値!N56),7,""))</f>
        <v/>
      </c>
      <c r="AI56" s="500" t="str">
        <f>IF(終値!A56="","",IF(AND(高値!M56&gt;高値!L56,高値!M56&gt;高値!K56,高値!M56&gt;高値!N56,高値!M56&gt;高値!O56),8,""))</f>
        <v/>
      </c>
      <c r="AJ56" s="500" t="str">
        <f>IF(終値!A56="","",IF(AND(高値!N56&gt;高値!M56,高値!N56&gt;高値!L56,高値!N56&gt;高値!O56,高値!N56&gt;高値!P56),9,""))</f>
        <v/>
      </c>
      <c r="AK56" s="500" t="str">
        <f>IF(終値!A56="","",IF(AND(高値!O56&gt;高値!N56,高値!O56&gt;高値!M56,高値!O56&gt;高値!P56,高値!O56&gt;高値!Q56),10,""))</f>
        <v/>
      </c>
      <c r="AL56" s="500">
        <f>IF(終値!A56="","",IF(AND(高値!P56&gt;高値!O56,高値!P56&gt;高値!N56,高値!P56&gt;高値!Q56,高値!P56&gt;高値!R56),11,""))</f>
        <v>11</v>
      </c>
      <c r="AM56" s="500" t="str">
        <f>IF(終値!A56="","",IF(AND(高値!Q56&gt;高値!P56,高値!Q56&gt;高値!O56,高値!Q56&gt;高値!R56,高値!Q56&gt;高値!S56),12,""))</f>
        <v/>
      </c>
      <c r="AN56" s="500" t="str">
        <f>IF(終値!A56="","",IF(AND(高値!R56&gt;高値!Q56,高値!R56&gt;高値!P56,高値!R56&gt;高値!S56,高値!R56&gt;高値!T56),13,""))</f>
        <v/>
      </c>
      <c r="AO56" s="500" t="str">
        <f>IF(終値!A56="","",IF(AND(高値!S56&gt;高値!R56,高値!S56&gt;高値!Q56,高値!S56&gt;高値!T56,高値!S56&gt;高値!U56),14,""))</f>
        <v/>
      </c>
      <c r="AP56" s="500" t="str">
        <f>IF(終値!A56="","",IF(AND(高値!T56&gt;高値!S56,高値!T56&gt;高値!R56,高値!T56&gt;高値!U56,高値!T56&gt;高値!V56),15,""))</f>
        <v/>
      </c>
      <c r="AQ56" s="500" t="str">
        <f>IF(終値!A56="","",IF(AND(高値!U56&gt;高値!T56,高値!U56&gt;高値!S56,高値!U56&gt;高値!V56,高値!U56&gt;高値!W56),16,""))</f>
        <v/>
      </c>
      <c r="AR56" s="500" t="str">
        <f>IF(終値!A56="","",IF(AND(高値!V56&gt;高値!U56,高値!V56&gt;高値!T56,高値!V56&gt;高値!W56,高値!V56&gt;高値!X56),17,""))</f>
        <v/>
      </c>
      <c r="AS56" s="500" t="str">
        <f>IF(終値!A56="","",IF(AND(高値!W56&gt;高値!V56,高値!W56&gt;高値!U56,高値!W56&gt;高値!X56,高値!W56&gt;高値!Y56),18,""))</f>
        <v/>
      </c>
      <c r="AT56" s="500" t="str">
        <f>IF(終値!A56="","",IF(AND(高値!X56&gt;高値!W56,高値!X56&gt;高値!V56,高値!X56&gt;高値!Y56,高値!X56&gt;高値!Z56),19,""))</f>
        <v/>
      </c>
      <c r="AU56" s="500" t="str">
        <f>IF(終値!A56="","",IF(AND(高値!Y56&gt;高値!X56,高値!Y56&gt;高値!W56,高値!Y56&gt;高値!Z56,高値!Y56&gt;高値!AA56),20,""))</f>
        <v/>
      </c>
      <c r="AV56" s="500" t="str">
        <f>IF(終値!A56="","",IF(AND(高値!Z56&gt;高値!Y56,高値!Z56&gt;高値!X56,高値!Z56&gt;高値!AA56,高値!Z56&gt;高値!AB56),21,""))</f>
        <v/>
      </c>
      <c r="AW56" s="500">
        <f>IF(終値!A56="","",IF(AND(高値!AA56&gt;高値!Z56,高値!AA56&gt;高値!Y56,高値!AA56&gt;高値!AB56,高値!AA56&gt;高値!AC56),22,""))</f>
        <v>22</v>
      </c>
      <c r="AX56" s="500" t="str">
        <f>IF(終値!A56="","",IF(AND(高値!AB56&gt;高値!AA56,高値!AB56&gt;高値!Z56,高値!AB56&gt;高値!AC56,高値!AB56&gt;高値!AD56),23,""))</f>
        <v/>
      </c>
      <c r="AY56" s="500" t="str">
        <f>IF(終値!A56="","",IF(AND(高値!AC56&gt;高値!AB56,高値!AC56&gt;高値!AA56,高値!AC56&gt;高値!AD56,高値!AC56&gt;高値!AE56),24,""))</f>
        <v/>
      </c>
      <c r="AZ56" s="500" t="str">
        <f>IF(終値!A56="","",IF(AND(高値!AD56&gt;高値!AC56,高値!AD56&gt;高値!AB56,高値!AD56&gt;高値!AE56,高値!AD56&gt;高値!AF56),25,""))</f>
        <v/>
      </c>
      <c r="BA56" s="500">
        <f>IF(終値!A56="","",IF(AND(高値!AE56&gt;高値!AD56,高値!AE56&gt;高値!AC56,高値!AE56&gt;高値!AF56,高値!AE56&gt;高値!AG56),26,""))</f>
        <v>26</v>
      </c>
      <c r="BB56" s="500" t="str">
        <f>IF(終値!A56="","",IF(AND(高値!AF56&gt;高値!AE56,高値!AF56&gt;高値!AD56,高値!AF56&gt;高値!AG56,高値!AF56&gt;高値!AH56),27,""))</f>
        <v/>
      </c>
      <c r="BC56" s="500" t="str">
        <f>IF(終値!A56="","",IF(AND(高値!AG56&gt;高値!AF56,高値!AG56&gt;高値!AE56,高値!AG56&gt;高値!AH56,高値!AG56&gt;高値!AI56),28,""))</f>
        <v/>
      </c>
      <c r="BD56" s="500">
        <f t="shared" si="0"/>
        <v>3</v>
      </c>
      <c r="BE56" s="500">
        <f t="shared" si="1"/>
        <v>6</v>
      </c>
      <c r="BF56" s="500">
        <f t="shared" si="2"/>
        <v>13</v>
      </c>
      <c r="BG56" s="500">
        <f>IF($BE56="","",INDEX(安値!$E56:$CZ56,1,$BE56+1))</f>
        <v>2007</v>
      </c>
      <c r="BH56" s="500">
        <f>IF($BF56="","",INDEX(安値!$E56:$CZ56,1,$BF56+1))</f>
        <v>2226</v>
      </c>
      <c r="BI56" s="500">
        <f>IF($BF56="","",MAX(INDEX(高値!$E56:$CZ56,1,$BE56+1):INDEX(高値!$E56:$CZ56,1,$BF56+1)))</f>
        <v>2375</v>
      </c>
      <c r="BJ56" s="500">
        <f>IF($BF56="","",AVERAGE(INDEX(終値!$E56:$CZ56,1,$BF56+1):INDEX(終値!$E56:$CZ56,1,$BF56+20))-2*STDEVP(INDEX(終値!$E56:$CZ56,1,$BF56+1):INDEX(終値!$E56:$CZ56,1,$BF56+20)))</f>
        <v>2209.6461548281377</v>
      </c>
      <c r="BK56" s="500">
        <f>IF($BE56="","",AVERAGE(INDEX(終値!$E56:$CZ56,1,$BE56+1):INDEX(終値!$E56:$CZ56,1,$BE56+20))-2*STDEVP(INDEX(終値!$E56:$CZ56,1,$BE56+1):INDEX(終値!$E56:$CZ56,1,$BE56+20)))</f>
        <v>2039.5511561657756</v>
      </c>
      <c r="BL56" s="500">
        <f t="shared" si="3"/>
        <v>3</v>
      </c>
      <c r="BM56" s="500">
        <f t="shared" si="4"/>
        <v>11</v>
      </c>
      <c r="BN56" s="500">
        <f t="shared" si="5"/>
        <v>22</v>
      </c>
      <c r="BO56" s="500">
        <f>IF($BM56="","",INDEX(高値!$E56:$CZ56,1,$BM56+1))</f>
        <v>2375</v>
      </c>
      <c r="BP56" s="500">
        <f>IF($BN56="","",INDEX(高値!$E56:$CZ56,1,$BN56+1))</f>
        <v>2792</v>
      </c>
      <c r="BQ56" s="500">
        <f>IF($BN56="","",MIN(INDEX(安値!$E56:$CZ56,1,$BM56+1):INDEX(安値!$E56:$CZ56,1,$BN56+1)))</f>
        <v>2226</v>
      </c>
      <c r="BR56" s="500">
        <f>IF($BN56="","",AVERAGE(INDEX(終値!$E56:$CZ56,1,$BN56+1):INDEX(終値!$E56:$CZ56,1,$BN56+20))+2*STDEVP(INDEX(終値!$E56:$CZ56,1,$BN56+1):INDEX(終値!$E56:$CZ56,1,$BN56+20)))</f>
        <v>3611.2905735745294</v>
      </c>
      <c r="BS56" s="500">
        <f>IF($BM56="","",AVERAGE(INDEX(終値!$E56:$CZ56,1,$BM56+1):INDEX(終値!$E56:$CZ56,1,$BM56+20))+2*STDEVP(INDEX(終値!$E56:$CZ56,1,$BM56+1):INDEX(終値!$E56:$CZ56,1,$BM56+20)))</f>
        <v>2825.190596493022</v>
      </c>
      <c r="BT56" s="497" t="str">
        <f>IFERROR(IF(AND($BD56&gt;=2,ABS($BG56-$BH56)/$BH56&lt;=BB設定!$B$12,$BI56&gt;=MAX($BH56,$BG56)*(1+BB設定!$B$13),終値!E56&gt;$BG56),IF(OR(終値!E56&gt;=$BI56,AND($BH56&lt;$BJ56,$BG56&gt;=$BK56)),"二番底W▲","二番底W形成"),IF(AND($BL56&gt;=2,ABS($BO56-$BP56)/$BP56&lt;=BB設定!$B$12,$BQ56&lt;=MIN($BP56,$BO56)*(1-BB設定!$B$13),終値!E56&lt;$BO56),IF(OR(終値!E56&lt;=$BQ56,AND($BP56&gt;$BR56,$BO56&lt;=$BS56)),"二番天井M▼","二番天井M形成"),"－")),"－")</f>
        <v>－</v>
      </c>
    </row>
    <row r="57" spans="2:72">
      <c r="B57" s="500" t="str">
        <f>IF(終値!A57="","",IF(AND(安値!G57&lt;安値!F57,安値!G57&lt;安値!E57,安値!G57&lt;安値!H57,安値!G57&lt;安値!I57),2,""))</f>
        <v/>
      </c>
      <c r="C57" s="500" t="str">
        <f>IF(終値!A57="","",IF(AND(安値!H57&lt;安値!G57,安値!H57&lt;安値!F57,安値!H57&lt;安値!I57,安値!H57&lt;安値!J57),3,""))</f>
        <v/>
      </c>
      <c r="D57" s="500" t="str">
        <f>IF(終値!A57="","",IF(AND(安値!I57&lt;安値!H57,安値!I57&lt;安値!G57,安値!I57&lt;安値!J57,安値!I57&lt;安値!K57),4,""))</f>
        <v/>
      </c>
      <c r="E57" s="500">
        <f>IF(終値!A57="","",IF(AND(安値!J57&lt;安値!I57,安値!J57&lt;安値!H57,安値!J57&lt;安値!K57,安値!J57&lt;安値!L57),5,""))</f>
        <v>5</v>
      </c>
      <c r="F57" s="500" t="str">
        <f>IF(終値!A57="","",IF(AND(安値!K57&lt;安値!J57,安値!K57&lt;安値!I57,安値!K57&lt;安値!L57,安値!K57&lt;安値!M57),6,""))</f>
        <v/>
      </c>
      <c r="G57" s="500" t="str">
        <f>IF(終値!A57="","",IF(AND(安値!L57&lt;安値!K57,安値!L57&lt;安値!J57,安値!L57&lt;安値!M57,安値!L57&lt;安値!N57),7,""))</f>
        <v/>
      </c>
      <c r="H57" s="500" t="str">
        <f>IF(終値!A57="","",IF(AND(安値!M57&lt;安値!L57,安値!M57&lt;安値!K57,安値!M57&lt;安値!N57,安値!M57&lt;安値!O57),8,""))</f>
        <v/>
      </c>
      <c r="I57" s="500" t="str">
        <f>IF(終値!A57="","",IF(AND(安値!N57&lt;安値!M57,安値!N57&lt;安値!L57,安値!N57&lt;安値!O57,安値!N57&lt;安値!P57),9,""))</f>
        <v/>
      </c>
      <c r="J57" s="500" t="str">
        <f>IF(終値!A57="","",IF(AND(安値!O57&lt;安値!N57,安値!O57&lt;安値!M57,安値!O57&lt;安値!P57,安値!O57&lt;安値!Q57),10,""))</f>
        <v/>
      </c>
      <c r="K57" s="500" t="str">
        <f>IF(終値!A57="","",IF(AND(安値!P57&lt;安値!O57,安値!P57&lt;安値!N57,安値!P57&lt;安値!Q57,安値!P57&lt;安値!R57),11,""))</f>
        <v/>
      </c>
      <c r="L57" s="500" t="str">
        <f>IF(終値!A57="","",IF(AND(安値!Q57&lt;安値!P57,安値!Q57&lt;安値!O57,安値!Q57&lt;安値!R57,安値!Q57&lt;安値!S57),12,""))</f>
        <v/>
      </c>
      <c r="M57" s="500">
        <f>IF(終値!A57="","",IF(AND(安値!R57&lt;安値!Q57,安値!R57&lt;安値!P57,安値!R57&lt;安値!S57,安値!R57&lt;安値!T57),13,""))</f>
        <v>13</v>
      </c>
      <c r="N57" s="500" t="str">
        <f>IF(終値!A57="","",IF(AND(安値!S57&lt;安値!R57,安値!S57&lt;安値!Q57,安値!S57&lt;安値!T57,安値!S57&lt;安値!U57),14,""))</f>
        <v/>
      </c>
      <c r="O57" s="500" t="str">
        <f>IF(終値!A57="","",IF(AND(安値!T57&lt;安値!S57,安値!T57&lt;安値!R57,安値!T57&lt;安値!U57,安値!T57&lt;安値!V57),15,""))</f>
        <v/>
      </c>
      <c r="P57" s="500" t="str">
        <f>IF(終値!A57="","",IF(AND(安値!U57&lt;安値!T57,安値!U57&lt;安値!S57,安値!U57&lt;安値!V57,安値!U57&lt;安値!W57),16,""))</f>
        <v/>
      </c>
      <c r="Q57" s="500" t="str">
        <f>IF(終値!A57="","",IF(AND(安値!V57&lt;安値!U57,安値!V57&lt;安値!T57,安値!V57&lt;安値!W57,安値!V57&lt;安値!X57),17,""))</f>
        <v/>
      </c>
      <c r="R57" s="500" t="str">
        <f>IF(終値!A57="","",IF(AND(安値!W57&lt;安値!V57,安値!W57&lt;安値!U57,安値!W57&lt;安値!X57,安値!W57&lt;安値!Y57),18,""))</f>
        <v/>
      </c>
      <c r="S57" s="500" t="str">
        <f>IF(終値!A57="","",IF(AND(安値!X57&lt;安値!W57,安値!X57&lt;安値!V57,安値!X57&lt;安値!Y57,安値!X57&lt;安値!Z57),19,""))</f>
        <v/>
      </c>
      <c r="T57" s="500" t="str">
        <f>IF(終値!A57="","",IF(AND(安値!Y57&lt;安値!X57,安値!Y57&lt;安値!W57,安値!Y57&lt;安値!Z57,安値!Y57&lt;安値!AA57),20,""))</f>
        <v/>
      </c>
      <c r="U57" s="500" t="str">
        <f>IF(終値!A57="","",IF(AND(安値!Z57&lt;安値!Y57,安値!Z57&lt;安値!X57,安値!Z57&lt;安値!AA57,安値!Z57&lt;安値!AB57),21,""))</f>
        <v/>
      </c>
      <c r="V57" s="500" t="str">
        <f>IF(終値!A57="","",IF(AND(安値!AA57&lt;安値!Z57,安値!AA57&lt;安値!Y57,安値!AA57&lt;安値!AB57,安値!AA57&lt;安値!AC57),22,""))</f>
        <v/>
      </c>
      <c r="W57" s="500" t="str">
        <f>IF(終値!A57="","",IF(AND(安値!AB57&lt;安値!AA57,安値!AB57&lt;安値!Z57,安値!AB57&lt;安値!AC57,安値!AB57&lt;安値!AD57),23,""))</f>
        <v/>
      </c>
      <c r="X57" s="500" t="str">
        <f>IF(終値!A57="","",IF(AND(安値!AC57&lt;安値!AB57,安値!AC57&lt;安値!AA57,安値!AC57&lt;安値!AD57,安値!AC57&lt;安値!AE57),24,""))</f>
        <v/>
      </c>
      <c r="Y57" s="500" t="str">
        <f>IF(終値!A57="","",IF(AND(安値!AD57&lt;安値!AC57,安値!AD57&lt;安値!AB57,安値!AD57&lt;安値!AE57,安値!AD57&lt;安値!AF57),25,""))</f>
        <v/>
      </c>
      <c r="Z57" s="500">
        <f>IF(終値!A57="","",IF(AND(安値!AE57&lt;安値!AD57,安値!AE57&lt;安値!AC57,安値!AE57&lt;安値!AF57,安値!AE57&lt;安値!AG57),26,""))</f>
        <v>26</v>
      </c>
      <c r="AA57" s="500" t="str">
        <f>IF(終値!A57="","",IF(AND(安値!AF57&lt;安値!AE57,安値!AF57&lt;安値!AD57,安値!AF57&lt;安値!AG57,安値!AF57&lt;安値!AH57),27,""))</f>
        <v/>
      </c>
      <c r="AB57" s="500" t="str">
        <f>IF(終値!A57="","",IF(AND(安値!AG57&lt;安値!AF57,安値!AG57&lt;安値!AE57,安値!AG57&lt;安値!AH57,安値!AG57&lt;安値!AI57),28,""))</f>
        <v/>
      </c>
      <c r="AC57" s="500" t="str">
        <f>IF(終値!A57="","",IF(AND(高値!G57&gt;高値!F57,高値!G57&gt;高値!E57,高値!G57&gt;高値!H57,高値!G57&gt;高値!I57),2,""))</f>
        <v/>
      </c>
      <c r="AD57" s="500" t="str">
        <f>IF(終値!A57="","",IF(AND(高値!H57&gt;高値!G57,高値!H57&gt;高値!F57,高値!H57&gt;高値!I57,高値!H57&gt;高値!J57),3,""))</f>
        <v/>
      </c>
      <c r="AE57" s="500">
        <f>IF(終値!A57="","",IF(AND(高値!I57&gt;高値!H57,高値!I57&gt;高値!G57,高値!I57&gt;高値!J57,高値!I57&gt;高値!K57),4,""))</f>
        <v>4</v>
      </c>
      <c r="AF57" s="500" t="str">
        <f>IF(終値!A57="","",IF(AND(高値!J57&gt;高値!I57,高値!J57&gt;高値!H57,高値!J57&gt;高値!K57,高値!J57&gt;高値!L57),5,""))</f>
        <v/>
      </c>
      <c r="AG57" s="500" t="str">
        <f>IF(終値!A57="","",IF(AND(高値!K57&gt;高値!J57,高値!K57&gt;高値!I57,高値!K57&gt;高値!L57,高値!K57&gt;高値!M57),6,""))</f>
        <v/>
      </c>
      <c r="AH57" s="500" t="str">
        <f>IF(終値!A57="","",IF(AND(高値!L57&gt;高値!K57,高値!L57&gt;高値!J57,高値!L57&gt;高値!M57,高値!L57&gt;高値!N57),7,""))</f>
        <v/>
      </c>
      <c r="AI57" s="500">
        <f>IF(終値!A57="","",IF(AND(高値!M57&gt;高値!L57,高値!M57&gt;高値!K57,高値!M57&gt;高値!N57,高値!M57&gt;高値!O57),8,""))</f>
        <v>8</v>
      </c>
      <c r="AJ57" s="500" t="str">
        <f>IF(終値!A57="","",IF(AND(高値!N57&gt;高値!M57,高値!N57&gt;高値!L57,高値!N57&gt;高値!O57,高値!N57&gt;高値!P57),9,""))</f>
        <v/>
      </c>
      <c r="AK57" s="500" t="str">
        <f>IF(終値!A57="","",IF(AND(高値!O57&gt;高値!N57,高値!O57&gt;高値!M57,高値!O57&gt;高値!P57,高値!O57&gt;高値!Q57),10,""))</f>
        <v/>
      </c>
      <c r="AL57" s="500">
        <f>IF(終値!A57="","",IF(AND(高値!P57&gt;高値!O57,高値!P57&gt;高値!N57,高値!P57&gt;高値!Q57,高値!P57&gt;高値!R57),11,""))</f>
        <v>11</v>
      </c>
      <c r="AM57" s="500" t="str">
        <f>IF(終値!A57="","",IF(AND(高値!Q57&gt;高値!P57,高値!Q57&gt;高値!O57,高値!Q57&gt;高値!R57,高値!Q57&gt;高値!S57),12,""))</f>
        <v/>
      </c>
      <c r="AN57" s="500" t="str">
        <f>IF(終値!A57="","",IF(AND(高値!R57&gt;高値!Q57,高値!R57&gt;高値!P57,高値!R57&gt;高値!S57,高値!R57&gt;高値!T57),13,""))</f>
        <v/>
      </c>
      <c r="AO57" s="500" t="str">
        <f>IF(終値!A57="","",IF(AND(高値!S57&gt;高値!R57,高値!S57&gt;高値!Q57,高値!S57&gt;高値!T57,高値!S57&gt;高値!U57),14,""))</f>
        <v/>
      </c>
      <c r="AP57" s="500">
        <f>IF(終値!A57="","",IF(AND(高値!T57&gt;高値!S57,高値!T57&gt;高値!R57,高値!T57&gt;高値!U57,高値!T57&gt;高値!V57),15,""))</f>
        <v>15</v>
      </c>
      <c r="AQ57" s="500" t="str">
        <f>IF(終値!A57="","",IF(AND(高値!U57&gt;高値!T57,高値!U57&gt;高値!S57,高値!U57&gt;高値!V57,高値!U57&gt;高値!W57),16,""))</f>
        <v/>
      </c>
      <c r="AR57" s="500" t="str">
        <f>IF(終値!A57="","",IF(AND(高値!V57&gt;高値!U57,高値!V57&gt;高値!T57,高値!V57&gt;高値!W57,高値!V57&gt;高値!X57),17,""))</f>
        <v/>
      </c>
      <c r="AS57" s="500">
        <f>IF(終値!A57="","",IF(AND(高値!W57&gt;高値!V57,高値!W57&gt;高値!U57,高値!W57&gt;高値!X57,高値!W57&gt;高値!Y57),18,""))</f>
        <v>18</v>
      </c>
      <c r="AT57" s="500" t="str">
        <f>IF(終値!A57="","",IF(AND(高値!X57&gt;高値!W57,高値!X57&gt;高値!V57,高値!X57&gt;高値!Y57,高値!X57&gt;高値!Z57),19,""))</f>
        <v/>
      </c>
      <c r="AU57" s="500" t="str">
        <f>IF(終値!A57="","",IF(AND(高値!Y57&gt;高値!X57,高値!Y57&gt;高値!W57,高値!Y57&gt;高値!Z57,高値!Y57&gt;高値!AA57),20,""))</f>
        <v/>
      </c>
      <c r="AV57" s="500">
        <f>IF(終値!A57="","",IF(AND(高値!Z57&gt;高値!Y57,高値!Z57&gt;高値!X57,高値!Z57&gt;高値!AA57,高値!Z57&gt;高値!AB57),21,""))</f>
        <v>21</v>
      </c>
      <c r="AW57" s="500" t="str">
        <f>IF(終値!A57="","",IF(AND(高値!AA57&gt;高値!Z57,高値!AA57&gt;高値!Y57,高値!AA57&gt;高値!AB57,高値!AA57&gt;高値!AC57),22,""))</f>
        <v/>
      </c>
      <c r="AX57" s="500" t="str">
        <f>IF(終値!A57="","",IF(AND(高値!AB57&gt;高値!AA57,高値!AB57&gt;高値!Z57,高値!AB57&gt;高値!AC57,高値!AB57&gt;高値!AD57),23,""))</f>
        <v/>
      </c>
      <c r="AY57" s="500" t="str">
        <f>IF(終値!A57="","",IF(AND(高値!AC57&gt;高値!AB57,高値!AC57&gt;高値!AA57,高値!AC57&gt;高値!AD57,高値!AC57&gt;高値!AE57),24,""))</f>
        <v/>
      </c>
      <c r="AZ57" s="500" t="str">
        <f>IF(終値!A57="","",IF(AND(高値!AD57&gt;高値!AC57,高値!AD57&gt;高値!AB57,高値!AD57&gt;高値!AE57,高値!AD57&gt;高値!AF57),25,""))</f>
        <v/>
      </c>
      <c r="BA57" s="500" t="str">
        <f>IF(終値!A57="","",IF(AND(高値!AE57&gt;高値!AD57,高値!AE57&gt;高値!AC57,高値!AE57&gt;高値!AF57,高値!AE57&gt;高値!AG57),26,""))</f>
        <v/>
      </c>
      <c r="BB57" s="500" t="str">
        <f>IF(終値!A57="","",IF(AND(高値!AF57&gt;高値!AE57,高値!AF57&gt;高値!AD57,高値!AF57&gt;高値!AG57,高値!AF57&gt;高値!AH57),27,""))</f>
        <v/>
      </c>
      <c r="BC57" s="500">
        <f>IF(終値!A57="","",IF(AND(高値!AG57&gt;高値!AF57,高値!AG57&gt;高値!AE57,高値!AG57&gt;高値!AH57,高値!AG57&gt;高値!AI57),28,""))</f>
        <v>28</v>
      </c>
      <c r="BD57" s="500">
        <f t="shared" si="0"/>
        <v>3</v>
      </c>
      <c r="BE57" s="500">
        <f t="shared" si="1"/>
        <v>5</v>
      </c>
      <c r="BF57" s="500">
        <f t="shared" si="2"/>
        <v>13</v>
      </c>
      <c r="BG57" s="500">
        <f>IF($BE57="","",INDEX(安値!$E57:$CZ57,1,$BE57+1))</f>
        <v>1296</v>
      </c>
      <c r="BH57" s="500">
        <f>IF($BF57="","",INDEX(安値!$E57:$CZ57,1,$BF57+1))</f>
        <v>1372</v>
      </c>
      <c r="BI57" s="500">
        <f>IF($BF57="","",MAX(INDEX(高値!$E57:$CZ57,1,$BE57+1):INDEX(高値!$E57:$CZ57,1,$BF57+1)))</f>
        <v>1477</v>
      </c>
      <c r="BJ57" s="500">
        <f>IF($BF57="","",AVERAGE(INDEX(終値!$E57:$CZ57,1,$BF57+1):INDEX(終値!$E57:$CZ57,1,$BF57+20))-2*STDEVP(INDEX(終値!$E57:$CZ57,1,$BF57+1):INDEX(終値!$E57:$CZ57,1,$BF57+20)))</f>
        <v>1448.183516966189</v>
      </c>
      <c r="BK57" s="500">
        <f>IF($BE57="","",AVERAGE(INDEX(終値!$E57:$CZ57,1,$BE57+1):INDEX(終値!$E57:$CZ57,1,$BE57+20))-2*STDEVP(INDEX(終値!$E57:$CZ57,1,$BE57+1):INDEX(終値!$E57:$CZ57,1,$BE57+20)))</f>
        <v>1295.5112315172462</v>
      </c>
      <c r="BL57" s="500">
        <f t="shared" si="3"/>
        <v>7</v>
      </c>
      <c r="BM57" s="500">
        <f t="shared" si="4"/>
        <v>4</v>
      </c>
      <c r="BN57" s="500">
        <f t="shared" si="5"/>
        <v>8</v>
      </c>
      <c r="BO57" s="500">
        <f>IF($BM57="","",INDEX(高値!$E57:$CZ57,1,$BM57+1))</f>
        <v>1415</v>
      </c>
      <c r="BP57" s="500">
        <f>IF($BN57="","",INDEX(高値!$E57:$CZ57,1,$BN57+1))</f>
        <v>1470</v>
      </c>
      <c r="BQ57" s="500">
        <f>IF($BN57="","",MIN(INDEX(安値!$E57:$CZ57,1,$BM57+1):INDEX(安値!$E57:$CZ57,1,$BN57+1)))</f>
        <v>1296</v>
      </c>
      <c r="BR57" s="500">
        <f>IF($BN57="","",AVERAGE(INDEX(終値!$E57:$CZ57,1,$BN57+1):INDEX(終値!$E57:$CZ57,1,$BN57+20))+2*STDEVP(INDEX(終値!$E57:$CZ57,1,$BN57+1):INDEX(終値!$E57:$CZ57,1,$BN57+20)))</f>
        <v>1717.6046472344701</v>
      </c>
      <c r="BS57" s="500">
        <f>IF($BM57="","",AVERAGE(INDEX(終値!$E57:$CZ57,1,$BM57+1):INDEX(終値!$E57:$CZ57,1,$BM57+20))+2*STDEVP(INDEX(終値!$E57:$CZ57,1,$BM57+1):INDEX(終値!$E57:$CZ57,1,$BM57+20)))</f>
        <v>1738.8582533359809</v>
      </c>
      <c r="BT57" s="497" t="str">
        <f>IFERROR(IF(AND($BD57&gt;=2,ABS($BG57-$BH57)/$BH57&lt;=BB設定!$B$12,$BI57&gt;=MAX($BH57,$BG57)*(1+BB設定!$B$13),終値!E57&gt;$BG57),IF(OR(終値!E57&gt;=$BI57,AND($BH57&lt;$BJ57,$BG57&gt;=$BK57)),"二番底W▲","二番底W形成"),IF(AND($BL57&gt;=2,ABS($BO57-$BP57)/$BP57&lt;=BB設定!$B$12,$BQ57&lt;=MIN($BP57,$BO57)*(1-BB設定!$B$13),終値!E57&lt;$BO57),IF(OR(終値!E57&lt;=$BQ57,AND($BP57&gt;$BR57,$BO57&lt;=$BS57)),"二番天井M▼","二番天井M形成"),"－")),"－")</f>
        <v>－</v>
      </c>
    </row>
    <row r="58" spans="2:72">
      <c r="B58" s="500">
        <f>IF(終値!A58="","",IF(AND(安値!G58&lt;安値!F58,安値!G58&lt;安値!E58,安値!G58&lt;安値!H58,安値!G58&lt;安値!I58),2,""))</f>
        <v>2</v>
      </c>
      <c r="C58" s="500" t="str">
        <f>IF(終値!A58="","",IF(AND(安値!H58&lt;安値!G58,安値!H58&lt;安値!F58,安値!H58&lt;安値!I58,安値!H58&lt;安値!J58),3,""))</f>
        <v/>
      </c>
      <c r="D58" s="500" t="str">
        <f>IF(終値!A58="","",IF(AND(安値!I58&lt;安値!H58,安値!I58&lt;安値!G58,安値!I58&lt;安値!J58,安値!I58&lt;安値!K58),4,""))</f>
        <v/>
      </c>
      <c r="E58" s="500" t="str">
        <f>IF(終値!A58="","",IF(AND(安値!J58&lt;安値!I58,安値!J58&lt;安値!H58,安値!J58&lt;安値!K58,安値!J58&lt;安値!L58),5,""))</f>
        <v/>
      </c>
      <c r="F58" s="500" t="str">
        <f>IF(終値!A58="","",IF(AND(安値!K58&lt;安値!J58,安値!K58&lt;安値!I58,安値!K58&lt;安値!L58,安値!K58&lt;安値!M58),6,""))</f>
        <v/>
      </c>
      <c r="G58" s="500" t="str">
        <f>IF(終値!A58="","",IF(AND(安値!L58&lt;安値!K58,安値!L58&lt;安値!J58,安値!L58&lt;安値!M58,安値!L58&lt;安値!N58),7,""))</f>
        <v/>
      </c>
      <c r="H58" s="500" t="str">
        <f>IF(終値!A58="","",IF(AND(安値!M58&lt;安値!L58,安値!M58&lt;安値!K58,安値!M58&lt;安値!N58,安値!M58&lt;安値!O58),8,""))</f>
        <v/>
      </c>
      <c r="I58" s="500">
        <f>IF(終値!A58="","",IF(AND(安値!N58&lt;安値!M58,安値!N58&lt;安値!L58,安値!N58&lt;安値!O58,安値!N58&lt;安値!P58),9,""))</f>
        <v>9</v>
      </c>
      <c r="J58" s="500" t="str">
        <f>IF(終値!A58="","",IF(AND(安値!O58&lt;安値!N58,安値!O58&lt;安値!M58,安値!O58&lt;安値!P58,安値!O58&lt;安値!Q58),10,""))</f>
        <v/>
      </c>
      <c r="K58" s="500" t="str">
        <f>IF(終値!A58="","",IF(AND(安値!P58&lt;安値!O58,安値!P58&lt;安値!N58,安値!P58&lt;安値!Q58,安値!P58&lt;安値!R58),11,""))</f>
        <v/>
      </c>
      <c r="L58" s="500" t="str">
        <f>IF(終値!A58="","",IF(AND(安値!Q58&lt;安値!P58,安値!Q58&lt;安値!O58,安値!Q58&lt;安値!R58,安値!Q58&lt;安値!S58),12,""))</f>
        <v/>
      </c>
      <c r="M58" s="500">
        <f>IF(終値!A58="","",IF(AND(安値!R58&lt;安値!Q58,安値!R58&lt;安値!P58,安値!R58&lt;安値!S58,安値!R58&lt;安値!T58),13,""))</f>
        <v>13</v>
      </c>
      <c r="N58" s="500" t="str">
        <f>IF(終値!A58="","",IF(AND(安値!S58&lt;安値!R58,安値!S58&lt;安値!Q58,安値!S58&lt;安値!T58,安値!S58&lt;安値!U58),14,""))</f>
        <v/>
      </c>
      <c r="O58" s="500" t="str">
        <f>IF(終値!A58="","",IF(AND(安値!T58&lt;安値!S58,安値!T58&lt;安値!R58,安値!T58&lt;安値!U58,安値!T58&lt;安値!V58),15,""))</f>
        <v/>
      </c>
      <c r="P58" s="500" t="str">
        <f>IF(終値!A58="","",IF(AND(安値!U58&lt;安値!T58,安値!U58&lt;安値!S58,安値!U58&lt;安値!V58,安値!U58&lt;安値!W58),16,""))</f>
        <v/>
      </c>
      <c r="Q58" s="500" t="str">
        <f>IF(終値!A58="","",IF(AND(安値!V58&lt;安値!U58,安値!V58&lt;安値!T58,安値!V58&lt;安値!W58,安値!V58&lt;安値!X58),17,""))</f>
        <v/>
      </c>
      <c r="R58" s="500" t="str">
        <f>IF(終値!A58="","",IF(AND(安値!W58&lt;安値!V58,安値!W58&lt;安値!U58,安値!W58&lt;安値!X58,安値!W58&lt;安値!Y58),18,""))</f>
        <v/>
      </c>
      <c r="S58" s="500">
        <f>IF(終値!A58="","",IF(AND(安値!X58&lt;安値!W58,安値!X58&lt;安値!V58,安値!X58&lt;安値!Y58,安値!X58&lt;安値!Z58),19,""))</f>
        <v>19</v>
      </c>
      <c r="T58" s="500" t="str">
        <f>IF(終値!A58="","",IF(AND(安値!Y58&lt;安値!X58,安値!Y58&lt;安値!W58,安値!Y58&lt;安値!Z58,安値!Y58&lt;安値!AA58),20,""))</f>
        <v/>
      </c>
      <c r="U58" s="500" t="str">
        <f>IF(終値!A58="","",IF(AND(安値!Z58&lt;安値!Y58,安値!Z58&lt;安値!X58,安値!Z58&lt;安値!AA58,安値!Z58&lt;安値!AB58),21,""))</f>
        <v/>
      </c>
      <c r="V58" s="500" t="str">
        <f>IF(終値!A58="","",IF(AND(安値!AA58&lt;安値!Z58,安値!AA58&lt;安値!Y58,安値!AA58&lt;安値!AB58,安値!AA58&lt;安値!AC58),22,""))</f>
        <v/>
      </c>
      <c r="W58" s="500" t="str">
        <f>IF(終値!A58="","",IF(AND(安値!AB58&lt;安値!AA58,安値!AB58&lt;安値!Z58,安値!AB58&lt;安値!AC58,安値!AB58&lt;安値!AD58),23,""))</f>
        <v/>
      </c>
      <c r="X58" s="500" t="str">
        <f>IF(終値!A58="","",IF(AND(安値!AC58&lt;安値!AB58,安値!AC58&lt;安値!AA58,安値!AC58&lt;安値!AD58,安値!AC58&lt;安値!AE58),24,""))</f>
        <v/>
      </c>
      <c r="Y58" s="500" t="str">
        <f>IF(終値!A58="","",IF(AND(安値!AD58&lt;安値!AC58,安値!AD58&lt;安値!AB58,安値!AD58&lt;安値!AE58,安値!AD58&lt;安値!AF58),25,""))</f>
        <v/>
      </c>
      <c r="Z58" s="500" t="str">
        <f>IF(終値!A58="","",IF(AND(安値!AE58&lt;安値!AD58,安値!AE58&lt;安値!AC58,安値!AE58&lt;安値!AF58,安値!AE58&lt;安値!AG58),26,""))</f>
        <v/>
      </c>
      <c r="AA58" s="500">
        <f>IF(終値!A58="","",IF(AND(安値!AF58&lt;安値!AE58,安値!AF58&lt;安値!AD58,安値!AF58&lt;安値!AG58,安値!AF58&lt;安値!AH58),27,""))</f>
        <v>27</v>
      </c>
      <c r="AB58" s="500" t="str">
        <f>IF(終値!A58="","",IF(AND(安値!AG58&lt;安値!AF58,安値!AG58&lt;安値!AE58,安値!AG58&lt;安値!AH58,安値!AG58&lt;安値!AI58),28,""))</f>
        <v/>
      </c>
      <c r="AC58" s="500" t="str">
        <f>IF(終値!A58="","",IF(AND(高値!G58&gt;高値!F58,高値!G58&gt;高値!E58,高値!G58&gt;高値!H58,高値!G58&gt;高値!I58),2,""))</f>
        <v/>
      </c>
      <c r="AD58" s="500" t="str">
        <f>IF(終値!A58="","",IF(AND(高値!H58&gt;高値!G58,高値!H58&gt;高値!F58,高値!H58&gt;高値!I58,高値!H58&gt;高値!J58),3,""))</f>
        <v/>
      </c>
      <c r="AE58" s="500" t="str">
        <f>IF(終値!A58="","",IF(AND(高値!I58&gt;高値!H58,高値!I58&gt;高値!G58,高値!I58&gt;高値!J58,高値!I58&gt;高値!K58),4,""))</f>
        <v/>
      </c>
      <c r="AF58" s="500" t="str">
        <f>IF(終値!A58="","",IF(AND(高値!J58&gt;高値!I58,高値!J58&gt;高値!H58,高値!J58&gt;高値!K58,高値!J58&gt;高値!L58),5,""))</f>
        <v/>
      </c>
      <c r="AG58" s="500">
        <f>IF(終値!A58="","",IF(AND(高値!K58&gt;高値!J58,高値!K58&gt;高値!I58,高値!K58&gt;高値!L58,高値!K58&gt;高値!M58),6,""))</f>
        <v>6</v>
      </c>
      <c r="AH58" s="500" t="str">
        <f>IF(終値!A58="","",IF(AND(高値!L58&gt;高値!K58,高値!L58&gt;高値!J58,高値!L58&gt;高値!M58,高値!L58&gt;高値!N58),7,""))</f>
        <v/>
      </c>
      <c r="AI58" s="500" t="str">
        <f>IF(終値!A58="","",IF(AND(高値!M58&gt;高値!L58,高値!M58&gt;高値!K58,高値!M58&gt;高値!N58,高値!M58&gt;高値!O58),8,""))</f>
        <v/>
      </c>
      <c r="AJ58" s="500" t="str">
        <f>IF(終値!A58="","",IF(AND(高値!N58&gt;高値!M58,高値!N58&gt;高値!L58,高値!N58&gt;高値!O58,高値!N58&gt;高値!P58),9,""))</f>
        <v/>
      </c>
      <c r="AK58" s="500" t="str">
        <f>IF(終値!A58="","",IF(AND(高値!O58&gt;高値!N58,高値!O58&gt;高値!M58,高値!O58&gt;高値!P58,高値!O58&gt;高値!Q58),10,""))</f>
        <v/>
      </c>
      <c r="AL58" s="500" t="str">
        <f>IF(終値!A58="","",IF(AND(高値!P58&gt;高値!O58,高値!P58&gt;高値!N58,高値!P58&gt;高値!Q58,高値!P58&gt;高値!R58),11,""))</f>
        <v/>
      </c>
      <c r="AM58" s="500" t="str">
        <f>IF(終値!A58="","",IF(AND(高値!Q58&gt;高値!P58,高値!Q58&gt;高値!O58,高値!Q58&gt;高値!R58,高値!Q58&gt;高値!S58),12,""))</f>
        <v/>
      </c>
      <c r="AN58" s="500" t="str">
        <f>IF(終値!A58="","",IF(AND(高値!R58&gt;高値!Q58,高値!R58&gt;高値!P58,高値!R58&gt;高値!S58,高値!R58&gt;高値!T58),13,""))</f>
        <v/>
      </c>
      <c r="AO58" s="500" t="str">
        <f>IF(終値!A58="","",IF(AND(高値!S58&gt;高値!R58,高値!S58&gt;高値!Q58,高値!S58&gt;高値!T58,高値!S58&gt;高値!U58),14,""))</f>
        <v/>
      </c>
      <c r="AP58" s="500" t="str">
        <f>IF(終値!A58="","",IF(AND(高値!T58&gt;高値!S58,高値!T58&gt;高値!R58,高値!T58&gt;高値!U58,高値!T58&gt;高値!V58),15,""))</f>
        <v/>
      </c>
      <c r="AQ58" s="500">
        <f>IF(終値!A58="","",IF(AND(高値!U58&gt;高値!T58,高値!U58&gt;高値!S58,高値!U58&gt;高値!V58,高値!U58&gt;高値!W58),16,""))</f>
        <v>16</v>
      </c>
      <c r="AR58" s="500" t="str">
        <f>IF(終値!A58="","",IF(AND(高値!V58&gt;高値!U58,高値!V58&gt;高値!T58,高値!V58&gt;高値!W58,高値!V58&gt;高値!X58),17,""))</f>
        <v/>
      </c>
      <c r="AS58" s="500" t="str">
        <f>IF(終値!A58="","",IF(AND(高値!W58&gt;高値!V58,高値!W58&gt;高値!U58,高値!W58&gt;高値!X58,高値!W58&gt;高値!Y58),18,""))</f>
        <v/>
      </c>
      <c r="AT58" s="500" t="str">
        <f>IF(終値!A58="","",IF(AND(高値!X58&gt;高値!W58,高値!X58&gt;高値!V58,高値!X58&gt;高値!Y58,高値!X58&gt;高値!Z58),19,""))</f>
        <v/>
      </c>
      <c r="AU58" s="500" t="str">
        <f>IF(終値!A58="","",IF(AND(高値!Y58&gt;高値!X58,高値!Y58&gt;高値!W58,高値!Y58&gt;高値!Z58,高値!Y58&gt;高値!AA58),20,""))</f>
        <v/>
      </c>
      <c r="AV58" s="500">
        <f>IF(終値!A58="","",IF(AND(高値!Z58&gt;高値!Y58,高値!Z58&gt;高値!X58,高値!Z58&gt;高値!AA58,高値!Z58&gt;高値!AB58),21,""))</f>
        <v>21</v>
      </c>
      <c r="AW58" s="500" t="str">
        <f>IF(終値!A58="","",IF(AND(高値!AA58&gt;高値!Z58,高値!AA58&gt;高値!Y58,高値!AA58&gt;高値!AB58,高値!AA58&gt;高値!AC58),22,""))</f>
        <v/>
      </c>
      <c r="AX58" s="500" t="str">
        <f>IF(終値!A58="","",IF(AND(高値!AB58&gt;高値!AA58,高値!AB58&gt;高値!Z58,高値!AB58&gt;高値!AC58,高値!AB58&gt;高値!AD58),23,""))</f>
        <v/>
      </c>
      <c r="AY58" s="500" t="str">
        <f>IF(終値!A58="","",IF(AND(高値!AC58&gt;高値!AB58,高値!AC58&gt;高値!AA58,高値!AC58&gt;高値!AD58,高値!AC58&gt;高値!AE58),24,""))</f>
        <v/>
      </c>
      <c r="AZ58" s="500" t="str">
        <f>IF(終値!A58="","",IF(AND(高値!AD58&gt;高値!AC58,高値!AD58&gt;高値!AB58,高値!AD58&gt;高値!AE58,高値!AD58&gt;高値!AF58),25,""))</f>
        <v/>
      </c>
      <c r="BA58" s="500" t="str">
        <f>IF(終値!A58="","",IF(AND(高値!AE58&gt;高値!AD58,高値!AE58&gt;高値!AC58,高値!AE58&gt;高値!AF58,高値!AE58&gt;高値!AG58),26,""))</f>
        <v/>
      </c>
      <c r="BB58" s="500" t="str">
        <f>IF(終値!A58="","",IF(AND(高値!AF58&gt;高値!AE58,高値!AF58&gt;高値!AD58,高値!AF58&gt;高値!AG58,高値!AF58&gt;高値!AH58),27,""))</f>
        <v/>
      </c>
      <c r="BC58" s="500" t="str">
        <f>IF(終値!A58="","",IF(AND(高値!AG58&gt;高値!AF58,高値!AG58&gt;高値!AE58,高値!AG58&gt;高値!AH58,高値!AG58&gt;高値!AI58),28,""))</f>
        <v/>
      </c>
      <c r="BD58" s="500">
        <f t="shared" si="0"/>
        <v>5</v>
      </c>
      <c r="BE58" s="500">
        <f t="shared" si="1"/>
        <v>2</v>
      </c>
      <c r="BF58" s="500">
        <f t="shared" si="2"/>
        <v>9</v>
      </c>
      <c r="BG58" s="500">
        <f>IF($BE58="","",INDEX(安値!$E58:$CZ58,1,$BE58+1))</f>
        <v>3851</v>
      </c>
      <c r="BH58" s="500">
        <f>IF($BF58="","",INDEX(安値!$E58:$CZ58,1,$BF58+1))</f>
        <v>3975</v>
      </c>
      <c r="BI58" s="500">
        <f>IF($BF58="","",MAX(INDEX(高値!$E58:$CZ58,1,$BE58+1):INDEX(高値!$E58:$CZ58,1,$BF58+1)))</f>
        <v>4259</v>
      </c>
      <c r="BJ58" s="500">
        <f>IF($BF58="","",AVERAGE(INDEX(終値!$E58:$CZ58,1,$BF58+1):INDEX(終値!$E58:$CZ58,1,$BF58+20))-2*STDEVP(INDEX(終値!$E58:$CZ58,1,$BF58+1):INDEX(終値!$E58:$CZ58,1,$BF58+20)))</f>
        <v>3823.7593062651804</v>
      </c>
      <c r="BK58" s="500">
        <f>IF($BE58="","",AVERAGE(INDEX(終値!$E58:$CZ58,1,$BE58+1):INDEX(終値!$E58:$CZ58,1,$BE58+20))-2*STDEVP(INDEX(終値!$E58:$CZ58,1,$BE58+1):INDEX(終値!$E58:$CZ58,1,$BE58+20)))</f>
        <v>3908.4154475210753</v>
      </c>
      <c r="BL58" s="500">
        <f t="shared" si="3"/>
        <v>3</v>
      </c>
      <c r="BM58" s="500">
        <f t="shared" si="4"/>
        <v>6</v>
      </c>
      <c r="BN58" s="500">
        <f t="shared" si="5"/>
        <v>16</v>
      </c>
      <c r="BO58" s="500">
        <f>IF($BM58="","",INDEX(高値!$E58:$CZ58,1,$BM58+1))</f>
        <v>4259</v>
      </c>
      <c r="BP58" s="500">
        <f>IF($BN58="","",INDEX(高値!$E58:$CZ58,1,$BN58+1))</f>
        <v>4289</v>
      </c>
      <c r="BQ58" s="500">
        <f>IF($BN58="","",MIN(INDEX(安値!$E58:$CZ58,1,$BM58+1):INDEX(安値!$E58:$CZ58,1,$BN58+1)))</f>
        <v>3975</v>
      </c>
      <c r="BR58" s="500">
        <f>IF($BN58="","",AVERAGE(INDEX(終値!$E58:$CZ58,1,$BN58+1):INDEX(終値!$E58:$CZ58,1,$BN58+20))+2*STDEVP(INDEX(終値!$E58:$CZ58,1,$BN58+1):INDEX(終値!$E58:$CZ58,1,$BN58+20)))</f>
        <v>4228.0822859049331</v>
      </c>
      <c r="BS58" s="500">
        <f>IF($BM58="","",AVERAGE(INDEX(終値!$E58:$CZ58,1,$BM58+1):INDEX(終値!$E58:$CZ58,1,$BM58+20))+2*STDEVP(INDEX(終値!$E58:$CZ58,1,$BM58+1):INDEX(終値!$E58:$CZ58,1,$BM58+20)))</f>
        <v>4260.0419442441507</v>
      </c>
      <c r="BT58" s="497" t="str">
        <f>IFERROR(IF(AND($BD58&gt;=2,ABS($BG58-$BH58)/$BH58&lt;=BB設定!$B$12,$BI58&gt;=MAX($BH58,$BG58)*(1+BB設定!$B$13),終値!E58&gt;$BG58),IF(OR(終値!E58&gt;=$BI58,AND($BH58&lt;$BJ58,$BG58&gt;=$BK58)),"二番底W▲","二番底W形成"),IF(AND($BL58&gt;=2,ABS($BO58-$BP58)/$BP58&lt;=BB設定!$B$12,$BQ58&lt;=MIN($BP58,$BO58)*(1-BB設定!$B$13),終値!E58&lt;$BO58),IF(OR(終値!E58&lt;=$BQ58,AND($BP58&gt;$BR58,$BO58&lt;=$BS58)),"二番天井M▼","二番天井M形成"),"－")),"－")</f>
        <v>二番底W形成</v>
      </c>
    </row>
    <row r="59" spans="2:72">
      <c r="B59" s="500" t="str">
        <f>IF(終値!A59="","",IF(AND(安値!G59&lt;安値!F59,安値!G59&lt;安値!E59,安値!G59&lt;安値!H59,安値!G59&lt;安値!I59),2,""))</f>
        <v/>
      </c>
      <c r="C59" s="500" t="str">
        <f>IF(終値!A59="","",IF(AND(安値!H59&lt;安値!G59,安値!H59&lt;安値!F59,安値!H59&lt;安値!I59,安値!H59&lt;安値!J59),3,""))</f>
        <v/>
      </c>
      <c r="D59" s="500" t="str">
        <f>IF(終値!A59="","",IF(AND(安値!I59&lt;安値!H59,安値!I59&lt;安値!G59,安値!I59&lt;安値!J59,安値!I59&lt;安値!K59),4,""))</f>
        <v/>
      </c>
      <c r="E59" s="500">
        <f>IF(終値!A59="","",IF(AND(安値!J59&lt;安値!I59,安値!J59&lt;安値!H59,安値!J59&lt;安値!K59,安値!J59&lt;安値!L59),5,""))</f>
        <v>5</v>
      </c>
      <c r="F59" s="500" t="str">
        <f>IF(終値!A59="","",IF(AND(安値!K59&lt;安値!J59,安値!K59&lt;安値!I59,安値!K59&lt;安値!L59,安値!K59&lt;安値!M59),6,""))</f>
        <v/>
      </c>
      <c r="G59" s="500" t="str">
        <f>IF(終値!A59="","",IF(AND(安値!L59&lt;安値!K59,安値!L59&lt;安値!J59,安値!L59&lt;安値!M59,安値!L59&lt;安値!N59),7,""))</f>
        <v/>
      </c>
      <c r="H59" s="500" t="str">
        <f>IF(終値!A59="","",IF(AND(安値!M59&lt;安値!L59,安値!M59&lt;安値!K59,安値!M59&lt;安値!N59,安値!M59&lt;安値!O59),8,""))</f>
        <v/>
      </c>
      <c r="I59" s="500" t="str">
        <f>IF(終値!A59="","",IF(AND(安値!N59&lt;安値!M59,安値!N59&lt;安値!L59,安値!N59&lt;安値!O59,安値!N59&lt;安値!P59),9,""))</f>
        <v/>
      </c>
      <c r="J59" s="500" t="str">
        <f>IF(終値!A59="","",IF(AND(安値!O59&lt;安値!N59,安値!O59&lt;安値!M59,安値!O59&lt;安値!P59,安値!O59&lt;安値!Q59),10,""))</f>
        <v/>
      </c>
      <c r="K59" s="500" t="str">
        <f>IF(終値!A59="","",IF(AND(安値!P59&lt;安値!O59,安値!P59&lt;安値!N59,安値!P59&lt;安値!Q59,安値!P59&lt;安値!R59),11,""))</f>
        <v/>
      </c>
      <c r="L59" s="500">
        <f>IF(終値!A59="","",IF(AND(安値!Q59&lt;安値!P59,安値!Q59&lt;安値!O59,安値!Q59&lt;安値!R59,安値!Q59&lt;安値!S59),12,""))</f>
        <v>12</v>
      </c>
      <c r="M59" s="500" t="str">
        <f>IF(終値!A59="","",IF(AND(安値!R59&lt;安値!Q59,安値!R59&lt;安値!P59,安値!R59&lt;安値!S59,安値!R59&lt;安値!T59),13,""))</f>
        <v/>
      </c>
      <c r="N59" s="500" t="str">
        <f>IF(終値!A59="","",IF(AND(安値!S59&lt;安値!R59,安値!S59&lt;安値!Q59,安値!S59&lt;安値!T59,安値!S59&lt;安値!U59),14,""))</f>
        <v/>
      </c>
      <c r="O59" s="500" t="str">
        <f>IF(終値!A59="","",IF(AND(安値!T59&lt;安値!S59,安値!T59&lt;安値!R59,安値!T59&lt;安値!U59,安値!T59&lt;安値!V59),15,""))</f>
        <v/>
      </c>
      <c r="P59" s="500">
        <f>IF(終値!A59="","",IF(AND(安値!U59&lt;安値!T59,安値!U59&lt;安値!S59,安値!U59&lt;安値!V59,安値!U59&lt;安値!W59),16,""))</f>
        <v>16</v>
      </c>
      <c r="Q59" s="500" t="str">
        <f>IF(終値!A59="","",IF(AND(安値!V59&lt;安値!U59,安値!V59&lt;安値!T59,安値!V59&lt;安値!W59,安値!V59&lt;安値!X59),17,""))</f>
        <v/>
      </c>
      <c r="R59" s="500" t="str">
        <f>IF(終値!A59="","",IF(AND(安値!W59&lt;安値!V59,安値!W59&lt;安値!U59,安値!W59&lt;安値!X59,安値!W59&lt;安値!Y59),18,""))</f>
        <v/>
      </c>
      <c r="S59" s="500" t="str">
        <f>IF(終値!A59="","",IF(AND(安値!X59&lt;安値!W59,安値!X59&lt;安値!V59,安値!X59&lt;安値!Y59,安値!X59&lt;安値!Z59),19,""))</f>
        <v/>
      </c>
      <c r="T59" s="500" t="str">
        <f>IF(終値!A59="","",IF(AND(安値!Y59&lt;安値!X59,安値!Y59&lt;安値!W59,安値!Y59&lt;安値!Z59,安値!Y59&lt;安値!AA59),20,""))</f>
        <v/>
      </c>
      <c r="U59" s="500" t="str">
        <f>IF(終値!A59="","",IF(AND(安値!Z59&lt;安値!Y59,安値!Z59&lt;安値!X59,安値!Z59&lt;安値!AA59,安値!Z59&lt;安値!AB59),21,""))</f>
        <v/>
      </c>
      <c r="V59" s="500" t="str">
        <f>IF(終値!A59="","",IF(AND(安値!AA59&lt;安値!Z59,安値!AA59&lt;安値!Y59,安値!AA59&lt;安値!AB59,安値!AA59&lt;安値!AC59),22,""))</f>
        <v/>
      </c>
      <c r="W59" s="500">
        <f>IF(終値!A59="","",IF(AND(安値!AB59&lt;安値!AA59,安値!AB59&lt;安値!Z59,安値!AB59&lt;安値!AC59,安値!AB59&lt;安値!AD59),23,""))</f>
        <v>23</v>
      </c>
      <c r="X59" s="500" t="str">
        <f>IF(終値!A59="","",IF(AND(安値!AC59&lt;安値!AB59,安値!AC59&lt;安値!AA59,安値!AC59&lt;安値!AD59,安値!AC59&lt;安値!AE59),24,""))</f>
        <v/>
      </c>
      <c r="Y59" s="500" t="str">
        <f>IF(終値!A59="","",IF(AND(安値!AD59&lt;安値!AC59,安値!AD59&lt;安値!AB59,安値!AD59&lt;安値!AE59,安値!AD59&lt;安値!AF59),25,""))</f>
        <v/>
      </c>
      <c r="Z59" s="500" t="str">
        <f>IF(終値!A59="","",IF(AND(安値!AE59&lt;安値!AD59,安値!AE59&lt;安値!AC59,安値!AE59&lt;安値!AF59,安値!AE59&lt;安値!AG59),26,""))</f>
        <v/>
      </c>
      <c r="AA59" s="500" t="str">
        <f>IF(終値!A59="","",IF(AND(安値!AF59&lt;安値!AE59,安値!AF59&lt;安値!AD59,安値!AF59&lt;安値!AG59,安値!AF59&lt;安値!AH59),27,""))</f>
        <v/>
      </c>
      <c r="AB59" s="500" t="str">
        <f>IF(終値!A59="","",IF(AND(安値!AG59&lt;安値!AF59,安値!AG59&lt;安値!AE59,安値!AG59&lt;安値!AH59,安値!AG59&lt;安値!AI59),28,""))</f>
        <v/>
      </c>
      <c r="AC59" s="500" t="str">
        <f>IF(終値!A59="","",IF(AND(高値!G59&gt;高値!F59,高値!G59&gt;高値!E59,高値!G59&gt;高値!H59,高値!G59&gt;高値!I59),2,""))</f>
        <v/>
      </c>
      <c r="AD59" s="500" t="str">
        <f>IF(終値!A59="","",IF(AND(高値!H59&gt;高値!G59,高値!H59&gt;高値!F59,高値!H59&gt;高値!I59,高値!H59&gt;高値!J59),3,""))</f>
        <v/>
      </c>
      <c r="AE59" s="500">
        <f>IF(終値!A59="","",IF(AND(高値!I59&gt;高値!H59,高値!I59&gt;高値!G59,高値!I59&gt;高値!J59,高値!I59&gt;高値!K59),4,""))</f>
        <v>4</v>
      </c>
      <c r="AF59" s="500" t="str">
        <f>IF(終値!A59="","",IF(AND(高値!J59&gt;高値!I59,高値!J59&gt;高値!H59,高値!J59&gt;高値!K59,高値!J59&gt;高値!L59),5,""))</f>
        <v/>
      </c>
      <c r="AG59" s="500" t="str">
        <f>IF(終値!A59="","",IF(AND(高値!K59&gt;高値!J59,高値!K59&gt;高値!I59,高値!K59&gt;高値!L59,高値!K59&gt;高値!M59),6,""))</f>
        <v/>
      </c>
      <c r="AH59" s="500" t="str">
        <f>IF(終値!A59="","",IF(AND(高値!L59&gt;高値!K59,高値!L59&gt;高値!J59,高値!L59&gt;高値!M59,高値!L59&gt;高値!N59),7,""))</f>
        <v/>
      </c>
      <c r="AI59" s="500" t="str">
        <f>IF(終値!A59="","",IF(AND(高値!M59&gt;高値!L59,高値!M59&gt;高値!K59,高値!M59&gt;高値!N59,高値!M59&gt;高値!O59),8,""))</f>
        <v/>
      </c>
      <c r="AJ59" s="500" t="str">
        <f>IF(終値!A59="","",IF(AND(高値!N59&gt;高値!M59,高値!N59&gt;高値!L59,高値!N59&gt;高値!O59,高値!N59&gt;高値!P59),9,""))</f>
        <v/>
      </c>
      <c r="AK59" s="500" t="str">
        <f>IF(終値!A59="","",IF(AND(高値!O59&gt;高値!N59,高値!O59&gt;高値!M59,高値!O59&gt;高値!P59,高値!O59&gt;高値!Q59),10,""))</f>
        <v/>
      </c>
      <c r="AL59" s="500" t="str">
        <f>IF(終値!A59="","",IF(AND(高値!P59&gt;高値!O59,高値!P59&gt;高値!N59,高値!P59&gt;高値!Q59,高値!P59&gt;高値!R59),11,""))</f>
        <v/>
      </c>
      <c r="AM59" s="500" t="str">
        <f>IF(終値!A59="","",IF(AND(高値!Q59&gt;高値!P59,高値!Q59&gt;高値!O59,高値!Q59&gt;高値!R59,高値!Q59&gt;高値!S59),12,""))</f>
        <v/>
      </c>
      <c r="AN59" s="500" t="str">
        <f>IF(終値!A59="","",IF(AND(高値!R59&gt;高値!Q59,高値!R59&gt;高値!P59,高値!R59&gt;高値!S59,高値!R59&gt;高値!T59),13,""))</f>
        <v/>
      </c>
      <c r="AO59" s="500" t="str">
        <f>IF(終値!A59="","",IF(AND(高値!S59&gt;高値!R59,高値!S59&gt;高値!Q59,高値!S59&gt;高値!T59,高値!S59&gt;高値!U59),14,""))</f>
        <v/>
      </c>
      <c r="AP59" s="500" t="str">
        <f>IF(終値!A59="","",IF(AND(高値!T59&gt;高値!S59,高値!T59&gt;高値!R59,高値!T59&gt;高値!U59,高値!T59&gt;高値!V59),15,""))</f>
        <v/>
      </c>
      <c r="AQ59" s="500" t="str">
        <f>IF(終値!A59="","",IF(AND(高値!U59&gt;高値!T59,高値!U59&gt;高値!S59,高値!U59&gt;高値!V59,高値!U59&gt;高値!W59),16,""))</f>
        <v/>
      </c>
      <c r="AR59" s="500" t="str">
        <f>IF(終値!A59="","",IF(AND(高値!V59&gt;高値!U59,高値!V59&gt;高値!T59,高値!V59&gt;高値!W59,高値!V59&gt;高値!X59),17,""))</f>
        <v/>
      </c>
      <c r="AS59" s="500" t="str">
        <f>IF(終値!A59="","",IF(AND(高値!W59&gt;高値!V59,高値!W59&gt;高値!U59,高値!W59&gt;高値!X59,高値!W59&gt;高値!Y59),18,""))</f>
        <v/>
      </c>
      <c r="AT59" s="500" t="str">
        <f>IF(終値!A59="","",IF(AND(高値!X59&gt;高値!W59,高値!X59&gt;高値!V59,高値!X59&gt;高値!Y59,高値!X59&gt;高値!Z59),19,""))</f>
        <v/>
      </c>
      <c r="AU59" s="500" t="str">
        <f>IF(終値!A59="","",IF(AND(高値!Y59&gt;高値!X59,高値!Y59&gt;高値!W59,高値!Y59&gt;高値!Z59,高値!Y59&gt;高値!AA59),20,""))</f>
        <v/>
      </c>
      <c r="AV59" s="500">
        <f>IF(終値!A59="","",IF(AND(高値!Z59&gt;高値!Y59,高値!Z59&gt;高値!X59,高値!Z59&gt;高値!AA59,高値!Z59&gt;高値!AB59),21,""))</f>
        <v>21</v>
      </c>
      <c r="AW59" s="500" t="str">
        <f>IF(終値!A59="","",IF(AND(高値!AA59&gt;高値!Z59,高値!AA59&gt;高値!Y59,高値!AA59&gt;高値!AB59,高値!AA59&gt;高値!AC59),22,""))</f>
        <v/>
      </c>
      <c r="AX59" s="500" t="str">
        <f>IF(終値!A59="","",IF(AND(高値!AB59&gt;高値!AA59,高値!AB59&gt;高値!Z59,高値!AB59&gt;高値!AC59,高値!AB59&gt;高値!AD59),23,""))</f>
        <v/>
      </c>
      <c r="AY59" s="500" t="str">
        <f>IF(終値!A59="","",IF(AND(高値!AC59&gt;高値!AB59,高値!AC59&gt;高値!AA59,高値!AC59&gt;高値!AD59,高値!AC59&gt;高値!AE59),24,""))</f>
        <v/>
      </c>
      <c r="AZ59" s="500" t="str">
        <f>IF(終値!A59="","",IF(AND(高値!AD59&gt;高値!AC59,高値!AD59&gt;高値!AB59,高値!AD59&gt;高値!AE59,高値!AD59&gt;高値!AF59),25,""))</f>
        <v/>
      </c>
      <c r="BA59" s="500" t="str">
        <f>IF(終値!A59="","",IF(AND(高値!AE59&gt;高値!AD59,高値!AE59&gt;高値!AC59,高値!AE59&gt;高値!AF59,高値!AE59&gt;高値!AG59),26,""))</f>
        <v/>
      </c>
      <c r="BB59" s="500" t="str">
        <f>IF(終値!A59="","",IF(AND(高値!AF59&gt;高値!AE59,高値!AF59&gt;高値!AD59,高値!AF59&gt;高値!AG59,高値!AF59&gt;高値!AH59),27,""))</f>
        <v/>
      </c>
      <c r="BC59" s="500" t="str">
        <f>IF(終値!A59="","",IF(AND(高値!AG59&gt;高値!AF59,高値!AG59&gt;高値!AE59,高値!AG59&gt;高値!AH59,高値!AG59&gt;高値!AI59),28,""))</f>
        <v/>
      </c>
      <c r="BD59" s="500">
        <f t="shared" si="0"/>
        <v>4</v>
      </c>
      <c r="BE59" s="500">
        <f t="shared" si="1"/>
        <v>5</v>
      </c>
      <c r="BF59" s="500">
        <f t="shared" si="2"/>
        <v>12</v>
      </c>
      <c r="BG59" s="500">
        <f>IF($BE59="","",INDEX(安値!$E59:$CZ59,1,$BE59+1))</f>
        <v>2127</v>
      </c>
      <c r="BH59" s="500">
        <f>IF($BF59="","",INDEX(安値!$E59:$CZ59,1,$BF59+1))</f>
        <v>2407</v>
      </c>
      <c r="BI59" s="500">
        <f>IF($BF59="","",MAX(INDEX(高値!$E59:$CZ59,1,$BE59+1):INDEX(高値!$E59:$CZ59,1,$BF59+1)))</f>
        <v>2557</v>
      </c>
      <c r="BJ59" s="500">
        <f>IF($BF59="","",AVERAGE(INDEX(終値!$E59:$CZ59,1,$BF59+1):INDEX(終値!$E59:$CZ59,1,$BF59+20))-2*STDEVP(INDEX(終値!$E59:$CZ59,1,$BF59+1):INDEX(終値!$E59:$CZ59,1,$BF59+20)))</f>
        <v>2365.706583039972</v>
      </c>
      <c r="BK59" s="500">
        <f>IF($BE59="","",AVERAGE(INDEX(終値!$E59:$CZ59,1,$BE59+1):INDEX(終値!$E59:$CZ59,1,$BE59+20))-2*STDEVP(INDEX(終値!$E59:$CZ59,1,$BE59+1):INDEX(終値!$E59:$CZ59,1,$BE59+20)))</f>
        <v>2186.3563194700064</v>
      </c>
      <c r="BL59" s="500">
        <f t="shared" si="3"/>
        <v>2</v>
      </c>
      <c r="BM59" s="500">
        <f t="shared" si="4"/>
        <v>4</v>
      </c>
      <c r="BN59" s="500">
        <f t="shared" si="5"/>
        <v>21</v>
      </c>
      <c r="BO59" s="500">
        <f>IF($BM59="","",INDEX(高値!$E59:$CZ59,1,$BM59+1))</f>
        <v>2406</v>
      </c>
      <c r="BP59" s="500">
        <f>IF($BN59="","",INDEX(高値!$E59:$CZ59,1,$BN59+1))</f>
        <v>2913</v>
      </c>
      <c r="BQ59" s="500">
        <f>IF($BN59="","",MIN(INDEX(安値!$E59:$CZ59,1,$BM59+1):INDEX(安値!$E59:$CZ59,1,$BN59+1)))</f>
        <v>2127</v>
      </c>
      <c r="BR59" s="500">
        <f>IF($BN59="","",AVERAGE(INDEX(終値!$E59:$CZ59,1,$BN59+1):INDEX(終値!$E59:$CZ59,1,$BN59+20))+2*STDEVP(INDEX(終値!$E59:$CZ59,1,$BN59+1):INDEX(終値!$E59:$CZ59,1,$BN59+20)))</f>
        <v>3290.8003177484097</v>
      </c>
      <c r="BS59" s="500">
        <f>IF($BM59="","",AVERAGE(INDEX(終値!$E59:$CZ59,1,$BM59+1):INDEX(終値!$E59:$CZ59,1,$BM59+20))+2*STDEVP(INDEX(終値!$E59:$CZ59,1,$BM59+1):INDEX(終値!$E59:$CZ59,1,$BM59+20)))</f>
        <v>2896.6800984111142</v>
      </c>
      <c r="BT59" s="497" t="str">
        <f>IFERROR(IF(AND($BD59&gt;=2,ABS($BG59-$BH59)/$BH59&lt;=BB設定!$B$12,$BI59&gt;=MAX($BH59,$BG59)*(1+BB設定!$B$13),終値!E59&gt;$BG59),IF(OR(終値!E59&gt;=$BI59,AND($BH59&lt;$BJ59,$BG59&gt;=$BK59)),"二番底W▲","二番底W形成"),IF(AND($BL59&gt;=2,ABS($BO59-$BP59)/$BP59&lt;=BB設定!$B$12,$BQ59&lt;=MIN($BP59,$BO59)*(1-BB設定!$B$13),終値!E59&lt;$BO59),IF(OR(終値!E59&lt;=$BQ59,AND($BP59&gt;$BR59,$BO59&lt;=$BS59)),"二番天井M▼","二番天井M形成"),"－")),"－")</f>
        <v>－</v>
      </c>
    </row>
    <row r="60" spans="2:72">
      <c r="B60" s="500" t="str">
        <f>IF(終値!A60="","",IF(AND(安値!G60&lt;安値!F60,安値!G60&lt;安値!E60,安値!G60&lt;安値!H60,安値!G60&lt;安値!I60),2,""))</f>
        <v/>
      </c>
      <c r="C60" s="500">
        <f>IF(終値!A60="","",IF(AND(安値!H60&lt;安値!G60,安値!H60&lt;安値!F60,安値!H60&lt;安値!I60,安値!H60&lt;安値!J60),3,""))</f>
        <v>3</v>
      </c>
      <c r="D60" s="500" t="str">
        <f>IF(終値!A60="","",IF(AND(安値!I60&lt;安値!H60,安値!I60&lt;安値!G60,安値!I60&lt;安値!J60,安値!I60&lt;安値!K60),4,""))</f>
        <v/>
      </c>
      <c r="E60" s="500" t="str">
        <f>IF(終値!A60="","",IF(AND(安値!J60&lt;安値!I60,安値!J60&lt;安値!H60,安値!J60&lt;安値!K60,安値!J60&lt;安値!L60),5,""))</f>
        <v/>
      </c>
      <c r="F60" s="500" t="str">
        <f>IF(終値!A60="","",IF(AND(安値!K60&lt;安値!J60,安値!K60&lt;安値!I60,安値!K60&lt;安値!L60,安値!K60&lt;安値!M60),6,""))</f>
        <v/>
      </c>
      <c r="G60" s="500" t="str">
        <f>IF(終値!A60="","",IF(AND(安値!L60&lt;安値!K60,安値!L60&lt;安値!J60,安値!L60&lt;安値!M60,安値!L60&lt;安値!N60),7,""))</f>
        <v/>
      </c>
      <c r="H60" s="500" t="str">
        <f>IF(終値!A60="","",IF(AND(安値!M60&lt;安値!L60,安値!M60&lt;安値!K60,安値!M60&lt;安値!N60,安値!M60&lt;安値!O60),8,""))</f>
        <v/>
      </c>
      <c r="I60" s="500">
        <f>IF(終値!A60="","",IF(AND(安値!N60&lt;安値!M60,安値!N60&lt;安値!L60,安値!N60&lt;安値!O60,安値!N60&lt;安値!P60),9,""))</f>
        <v>9</v>
      </c>
      <c r="J60" s="500" t="str">
        <f>IF(終値!A60="","",IF(AND(安値!O60&lt;安値!N60,安値!O60&lt;安値!M60,安値!O60&lt;安値!P60,安値!O60&lt;安値!Q60),10,""))</f>
        <v/>
      </c>
      <c r="K60" s="500" t="str">
        <f>IF(終値!A60="","",IF(AND(安値!P60&lt;安値!O60,安値!P60&lt;安値!N60,安値!P60&lt;安値!Q60,安値!P60&lt;安値!R60),11,""))</f>
        <v/>
      </c>
      <c r="L60" s="500" t="str">
        <f>IF(終値!A60="","",IF(AND(安値!Q60&lt;安値!P60,安値!Q60&lt;安値!O60,安値!Q60&lt;安値!R60,安値!Q60&lt;安値!S60),12,""))</f>
        <v/>
      </c>
      <c r="M60" s="500">
        <f>IF(終値!A60="","",IF(AND(安値!R60&lt;安値!Q60,安値!R60&lt;安値!P60,安値!R60&lt;安値!S60,安値!R60&lt;安値!T60),13,""))</f>
        <v>13</v>
      </c>
      <c r="N60" s="500" t="str">
        <f>IF(終値!A60="","",IF(AND(安値!S60&lt;安値!R60,安値!S60&lt;安値!Q60,安値!S60&lt;安値!T60,安値!S60&lt;安値!U60),14,""))</f>
        <v/>
      </c>
      <c r="O60" s="500" t="str">
        <f>IF(終値!A60="","",IF(AND(安値!T60&lt;安値!S60,安値!T60&lt;安値!R60,安値!T60&lt;安値!U60,安値!T60&lt;安値!V60),15,""))</f>
        <v/>
      </c>
      <c r="P60" s="500" t="str">
        <f>IF(終値!A60="","",IF(AND(安値!U60&lt;安値!T60,安値!U60&lt;安値!S60,安値!U60&lt;安値!V60,安値!U60&lt;安値!W60),16,""))</f>
        <v/>
      </c>
      <c r="Q60" s="500">
        <f>IF(終値!A60="","",IF(AND(安値!V60&lt;安値!U60,安値!V60&lt;安値!T60,安値!V60&lt;安値!W60,安値!V60&lt;安値!X60),17,""))</f>
        <v>17</v>
      </c>
      <c r="R60" s="500" t="str">
        <f>IF(終値!A60="","",IF(AND(安値!W60&lt;安値!V60,安値!W60&lt;安値!U60,安値!W60&lt;安値!X60,安値!W60&lt;安値!Y60),18,""))</f>
        <v/>
      </c>
      <c r="S60" s="500" t="str">
        <f>IF(終値!A60="","",IF(AND(安値!X60&lt;安値!W60,安値!X60&lt;安値!V60,安値!X60&lt;安値!Y60,安値!X60&lt;安値!Z60),19,""))</f>
        <v/>
      </c>
      <c r="T60" s="500" t="str">
        <f>IF(終値!A60="","",IF(AND(安値!Y60&lt;安値!X60,安値!Y60&lt;安値!W60,安値!Y60&lt;安値!Z60,安値!Y60&lt;安値!AA60),20,""))</f>
        <v/>
      </c>
      <c r="U60" s="500" t="str">
        <f>IF(終値!A60="","",IF(AND(安値!Z60&lt;安値!Y60,安値!Z60&lt;安値!X60,安値!Z60&lt;安値!AA60,安値!Z60&lt;安値!AB60),21,""))</f>
        <v/>
      </c>
      <c r="V60" s="500" t="str">
        <f>IF(終値!A60="","",IF(AND(安値!AA60&lt;安値!Z60,安値!AA60&lt;安値!Y60,安値!AA60&lt;安値!AB60,安値!AA60&lt;安値!AC60),22,""))</f>
        <v/>
      </c>
      <c r="W60" s="500" t="str">
        <f>IF(終値!A60="","",IF(AND(安値!AB60&lt;安値!AA60,安値!AB60&lt;安値!Z60,安値!AB60&lt;安値!AC60,安値!AB60&lt;安値!AD60),23,""))</f>
        <v/>
      </c>
      <c r="X60" s="500" t="str">
        <f>IF(終値!A60="","",IF(AND(安値!AC60&lt;安値!AB60,安値!AC60&lt;安値!AA60,安値!AC60&lt;安値!AD60,安値!AC60&lt;安値!AE60),24,""))</f>
        <v/>
      </c>
      <c r="Y60" s="500">
        <f>IF(終値!A60="","",IF(AND(安値!AD60&lt;安値!AC60,安値!AD60&lt;安値!AB60,安値!AD60&lt;安値!AE60,安値!AD60&lt;安値!AF60),25,""))</f>
        <v>25</v>
      </c>
      <c r="Z60" s="500" t="str">
        <f>IF(終値!A60="","",IF(AND(安値!AE60&lt;安値!AD60,安値!AE60&lt;安値!AC60,安値!AE60&lt;安値!AF60,安値!AE60&lt;安値!AG60),26,""))</f>
        <v/>
      </c>
      <c r="AA60" s="500" t="str">
        <f>IF(終値!A60="","",IF(AND(安値!AF60&lt;安値!AE60,安値!AF60&lt;安値!AD60,安値!AF60&lt;安値!AG60,安値!AF60&lt;安値!AH60),27,""))</f>
        <v/>
      </c>
      <c r="AB60" s="500" t="str">
        <f>IF(終値!A60="","",IF(AND(安値!AG60&lt;安値!AF60,安値!AG60&lt;安値!AE60,安値!AG60&lt;安値!AH60,安値!AG60&lt;安値!AI60),28,""))</f>
        <v/>
      </c>
      <c r="AC60" s="500" t="str">
        <f>IF(終値!A60="","",IF(AND(高値!G60&gt;高値!F60,高値!G60&gt;高値!E60,高値!G60&gt;高値!H60,高値!G60&gt;高値!I60),2,""))</f>
        <v/>
      </c>
      <c r="AD60" s="500" t="str">
        <f>IF(終値!A60="","",IF(AND(高値!H60&gt;高値!G60,高値!H60&gt;高値!F60,高値!H60&gt;高値!I60,高値!H60&gt;高値!J60),3,""))</f>
        <v/>
      </c>
      <c r="AE60" s="500" t="str">
        <f>IF(終値!A60="","",IF(AND(高値!I60&gt;高値!H60,高値!I60&gt;高値!G60,高値!I60&gt;高値!J60,高値!I60&gt;高値!K60),4,""))</f>
        <v/>
      </c>
      <c r="AF60" s="500">
        <f>IF(終値!A60="","",IF(AND(高値!J60&gt;高値!I60,高値!J60&gt;高値!H60,高値!J60&gt;高値!K60,高値!J60&gt;高値!L60),5,""))</f>
        <v>5</v>
      </c>
      <c r="AG60" s="500" t="str">
        <f>IF(終値!A60="","",IF(AND(高値!K60&gt;高値!J60,高値!K60&gt;高値!I60,高値!K60&gt;高値!L60,高値!K60&gt;高値!M60),6,""))</f>
        <v/>
      </c>
      <c r="AH60" s="500" t="str">
        <f>IF(終値!A60="","",IF(AND(高値!L60&gt;高値!K60,高値!L60&gt;高値!J60,高値!L60&gt;高値!M60,高値!L60&gt;高値!N60),7,""))</f>
        <v/>
      </c>
      <c r="AI60" s="500" t="str">
        <f>IF(終値!A60="","",IF(AND(高値!M60&gt;高値!L60,高値!M60&gt;高値!K60,高値!M60&gt;高値!N60,高値!M60&gt;高値!O60),8,""))</f>
        <v/>
      </c>
      <c r="AJ60" s="500" t="str">
        <f>IF(終値!A60="","",IF(AND(高値!N60&gt;高値!M60,高値!N60&gt;高値!L60,高値!N60&gt;高値!O60,高値!N60&gt;高値!P60),9,""))</f>
        <v/>
      </c>
      <c r="AK60" s="500" t="str">
        <f>IF(終値!A60="","",IF(AND(高値!O60&gt;高値!N60,高値!O60&gt;高値!M60,高値!O60&gt;高値!P60,高値!O60&gt;高値!Q60),10,""))</f>
        <v/>
      </c>
      <c r="AL60" s="500" t="str">
        <f>IF(終値!A60="","",IF(AND(高値!P60&gt;高値!O60,高値!P60&gt;高値!N60,高値!P60&gt;高値!Q60,高値!P60&gt;高値!R60),11,""))</f>
        <v/>
      </c>
      <c r="AM60" s="500" t="str">
        <f>IF(終値!A60="","",IF(AND(高値!Q60&gt;高値!P60,高値!Q60&gt;高値!O60,高値!Q60&gt;高値!R60,高値!Q60&gt;高値!S60),12,""))</f>
        <v/>
      </c>
      <c r="AN60" s="500" t="str">
        <f>IF(終値!A60="","",IF(AND(高値!R60&gt;高値!Q60,高値!R60&gt;高値!P60,高値!R60&gt;高値!S60,高値!R60&gt;高値!T60),13,""))</f>
        <v/>
      </c>
      <c r="AO60" s="500">
        <f>IF(終値!A60="","",IF(AND(高値!S60&gt;高値!R60,高値!S60&gt;高値!Q60,高値!S60&gt;高値!T60,高値!S60&gt;高値!U60),14,""))</f>
        <v>14</v>
      </c>
      <c r="AP60" s="500" t="str">
        <f>IF(終値!A60="","",IF(AND(高値!T60&gt;高値!S60,高値!T60&gt;高値!R60,高値!T60&gt;高値!U60,高値!T60&gt;高値!V60),15,""))</f>
        <v/>
      </c>
      <c r="AQ60" s="500" t="str">
        <f>IF(終値!A60="","",IF(AND(高値!U60&gt;高値!T60,高値!U60&gt;高値!S60,高値!U60&gt;高値!V60,高値!U60&gt;高値!W60),16,""))</f>
        <v/>
      </c>
      <c r="AR60" s="500" t="str">
        <f>IF(終値!A60="","",IF(AND(高値!V60&gt;高値!U60,高値!V60&gt;高値!T60,高値!V60&gt;高値!W60,高値!V60&gt;高値!X60),17,""))</f>
        <v/>
      </c>
      <c r="AS60" s="500" t="str">
        <f>IF(終値!A60="","",IF(AND(高値!W60&gt;高値!V60,高値!W60&gt;高値!U60,高値!W60&gt;高値!X60,高値!W60&gt;高値!Y60),18,""))</f>
        <v/>
      </c>
      <c r="AT60" s="500" t="str">
        <f>IF(終値!A60="","",IF(AND(高値!X60&gt;高値!W60,高値!X60&gt;高値!V60,高値!X60&gt;高値!Y60,高値!X60&gt;高値!Z60),19,""))</f>
        <v/>
      </c>
      <c r="AU60" s="500" t="str">
        <f>IF(終値!A60="","",IF(AND(高値!Y60&gt;高値!X60,高値!Y60&gt;高値!W60,高値!Y60&gt;高値!Z60,高値!Y60&gt;高値!AA60),20,""))</f>
        <v/>
      </c>
      <c r="AV60" s="500" t="str">
        <f>IF(終値!A60="","",IF(AND(高値!Z60&gt;高値!Y60,高値!Z60&gt;高値!X60,高値!Z60&gt;高値!AA60,高値!Z60&gt;高値!AB60),21,""))</f>
        <v/>
      </c>
      <c r="AW60" s="500">
        <f>IF(終値!A60="","",IF(AND(高値!AA60&gt;高値!Z60,高値!AA60&gt;高値!Y60,高値!AA60&gt;高値!AB60,高値!AA60&gt;高値!AC60),22,""))</f>
        <v>22</v>
      </c>
      <c r="AX60" s="500" t="str">
        <f>IF(終値!A60="","",IF(AND(高値!AB60&gt;高値!AA60,高値!AB60&gt;高値!Z60,高値!AB60&gt;高値!AC60,高値!AB60&gt;高値!AD60),23,""))</f>
        <v/>
      </c>
      <c r="AY60" s="500" t="str">
        <f>IF(終値!A60="","",IF(AND(高値!AC60&gt;高値!AB60,高値!AC60&gt;高値!AA60,高値!AC60&gt;高値!AD60,高値!AC60&gt;高値!AE60),24,""))</f>
        <v/>
      </c>
      <c r="AZ60" s="500" t="str">
        <f>IF(終値!A60="","",IF(AND(高値!AD60&gt;高値!AC60,高値!AD60&gt;高値!AB60,高値!AD60&gt;高値!AE60,高値!AD60&gt;高値!AF60),25,""))</f>
        <v/>
      </c>
      <c r="BA60" s="500" t="str">
        <f>IF(終値!A60="","",IF(AND(高値!AE60&gt;高値!AD60,高値!AE60&gt;高値!AC60,高値!AE60&gt;高値!AF60,高値!AE60&gt;高値!AG60),26,""))</f>
        <v/>
      </c>
      <c r="BB60" s="500">
        <f>IF(終値!A60="","",IF(AND(高値!AF60&gt;高値!AE60,高値!AF60&gt;高値!AD60,高値!AF60&gt;高値!AG60,高値!AF60&gt;高値!AH60),27,""))</f>
        <v>27</v>
      </c>
      <c r="BC60" s="500" t="str">
        <f>IF(終値!A60="","",IF(AND(高値!AG60&gt;高値!AF60,高値!AG60&gt;高値!AE60,高値!AG60&gt;高値!AH60,高値!AG60&gt;高値!AI60),28,""))</f>
        <v/>
      </c>
      <c r="BD60" s="500">
        <f t="shared" si="0"/>
        <v>5</v>
      </c>
      <c r="BE60" s="500">
        <f t="shared" si="1"/>
        <v>3</v>
      </c>
      <c r="BF60" s="500">
        <f t="shared" si="2"/>
        <v>9</v>
      </c>
      <c r="BG60" s="500">
        <f>IF($BE60="","",INDEX(安値!$E60:$CZ60,1,$BE60+1))</f>
        <v>3485</v>
      </c>
      <c r="BH60" s="500">
        <f>IF($BF60="","",INDEX(安値!$E60:$CZ60,1,$BF60+1))</f>
        <v>3424</v>
      </c>
      <c r="BI60" s="500">
        <f>IF($BF60="","",MAX(INDEX(高値!$E60:$CZ60,1,$BE60+1):INDEX(高値!$E60:$CZ60,1,$BF60+1)))</f>
        <v>3673</v>
      </c>
      <c r="BJ60" s="500">
        <f>IF($BF60="","",AVERAGE(INDEX(終値!$E60:$CZ60,1,$BF60+1):INDEX(終値!$E60:$CZ60,1,$BF60+20))-2*STDEVP(INDEX(終値!$E60:$CZ60,1,$BF60+1):INDEX(終値!$E60:$CZ60,1,$BF60+20)))</f>
        <v>3352.0416307569094</v>
      </c>
      <c r="BK60" s="500">
        <f>IF($BE60="","",AVERAGE(INDEX(終値!$E60:$CZ60,1,$BE60+1):INDEX(終値!$E60:$CZ60,1,$BE60+20))-2*STDEVP(INDEX(終値!$E60:$CZ60,1,$BE60+1):INDEX(終値!$E60:$CZ60,1,$BE60+20)))</f>
        <v>3315.0883564647847</v>
      </c>
      <c r="BL60" s="500">
        <f t="shared" si="3"/>
        <v>4</v>
      </c>
      <c r="BM60" s="500">
        <f t="shared" si="4"/>
        <v>5</v>
      </c>
      <c r="BN60" s="500">
        <f t="shared" si="5"/>
        <v>14</v>
      </c>
      <c r="BO60" s="500">
        <f>IF($BM60="","",INDEX(高値!$E60:$CZ60,1,$BM60+1))</f>
        <v>3673</v>
      </c>
      <c r="BP60" s="500">
        <f>IF($BN60="","",INDEX(高値!$E60:$CZ60,1,$BN60+1))</f>
        <v>3489</v>
      </c>
      <c r="BQ60" s="500">
        <f>IF($BN60="","",MIN(INDEX(安値!$E60:$CZ60,1,$BM60+1):INDEX(安値!$E60:$CZ60,1,$BN60+1)))</f>
        <v>3365</v>
      </c>
      <c r="BR60" s="500">
        <f>IF($BN60="","",AVERAGE(INDEX(終値!$E60:$CZ60,1,$BN60+1):INDEX(終値!$E60:$CZ60,1,$BN60+20))+2*STDEVP(INDEX(終値!$E60:$CZ60,1,$BN60+1):INDEX(終値!$E60:$CZ60,1,$BN60+20)))</f>
        <v>3528.226105252133</v>
      </c>
      <c r="BS60" s="500">
        <f>IF($BM60="","",AVERAGE(INDEX(終値!$E60:$CZ60,1,$BM60+1):INDEX(終値!$E60:$CZ60,1,$BM60+20))+2*STDEVP(INDEX(終値!$E60:$CZ60,1,$BM60+1):INDEX(終値!$E60:$CZ60,1,$BM60+20)))</f>
        <v>3638.3202706708898</v>
      </c>
      <c r="BT60" s="497" t="str">
        <f>IFERROR(IF(AND($BD60&gt;=2,ABS($BG60-$BH60)/$BH60&lt;=BB設定!$B$12,$BI60&gt;=MAX($BH60,$BG60)*(1+BB設定!$B$13),終値!E60&gt;$BG60),IF(OR(終値!E60&gt;=$BI60,AND($BH60&lt;$BJ60,$BG60&gt;=$BK60)),"二番底W▲","二番底W形成"),IF(AND($BL60&gt;=2,ABS($BO60-$BP60)/$BP60&lt;=BB設定!$B$12,$BQ60&lt;=MIN($BP60,$BO60)*(1-BB設定!$B$13),終値!E60&lt;$BO60),IF(OR(終値!E60&lt;=$BQ60,AND($BP60&gt;$BR60,$BO60&lt;=$BS60)),"二番天井M▼","二番天井M形成"),"－")),"－")</f>
        <v>二番底W▲</v>
      </c>
    </row>
    <row r="61" spans="2:72">
      <c r="B61" s="500" t="str">
        <f>IF(終値!A61="","",IF(AND(安値!G61&lt;安値!F61,安値!G61&lt;安値!E61,安値!G61&lt;安値!H61,安値!G61&lt;安値!I61),2,""))</f>
        <v/>
      </c>
      <c r="C61" s="500" t="str">
        <f>IF(終値!A61="","",IF(AND(安値!H61&lt;安値!G61,安値!H61&lt;安値!F61,安値!H61&lt;安値!I61,安値!H61&lt;安値!J61),3,""))</f>
        <v/>
      </c>
      <c r="D61" s="500">
        <f>IF(終値!A61="","",IF(AND(安値!I61&lt;安値!H61,安値!I61&lt;安値!G61,安値!I61&lt;安値!J61,安値!I61&lt;安値!K61),4,""))</f>
        <v>4</v>
      </c>
      <c r="E61" s="500" t="str">
        <f>IF(終値!A61="","",IF(AND(安値!J61&lt;安値!I61,安値!J61&lt;安値!H61,安値!J61&lt;安値!K61,安値!J61&lt;安値!L61),5,""))</f>
        <v/>
      </c>
      <c r="F61" s="500" t="str">
        <f>IF(終値!A61="","",IF(AND(安値!K61&lt;安値!J61,安値!K61&lt;安値!I61,安値!K61&lt;安値!L61,安値!K61&lt;安値!M61),6,""))</f>
        <v/>
      </c>
      <c r="G61" s="500" t="str">
        <f>IF(終値!A61="","",IF(AND(安値!L61&lt;安値!K61,安値!L61&lt;安値!J61,安値!L61&lt;安値!M61,安値!L61&lt;安値!N61),7,""))</f>
        <v/>
      </c>
      <c r="H61" s="500" t="str">
        <f>IF(終値!A61="","",IF(AND(安値!M61&lt;安値!L61,安値!M61&lt;安値!K61,安値!M61&lt;安値!N61,安値!M61&lt;安値!O61),8,""))</f>
        <v/>
      </c>
      <c r="I61" s="500">
        <f>IF(終値!A61="","",IF(AND(安値!N61&lt;安値!M61,安値!N61&lt;安値!L61,安値!N61&lt;安値!O61,安値!N61&lt;安値!P61),9,""))</f>
        <v>9</v>
      </c>
      <c r="J61" s="500" t="str">
        <f>IF(終値!A61="","",IF(AND(安値!O61&lt;安値!N61,安値!O61&lt;安値!M61,安値!O61&lt;安値!P61,安値!O61&lt;安値!Q61),10,""))</f>
        <v/>
      </c>
      <c r="K61" s="500" t="str">
        <f>IF(終値!A61="","",IF(AND(安値!P61&lt;安値!O61,安値!P61&lt;安値!N61,安値!P61&lt;安値!Q61,安値!P61&lt;安値!R61),11,""))</f>
        <v/>
      </c>
      <c r="L61" s="500" t="str">
        <f>IF(終値!A61="","",IF(AND(安値!Q61&lt;安値!P61,安値!Q61&lt;安値!O61,安値!Q61&lt;安値!R61,安値!Q61&lt;安値!S61),12,""))</f>
        <v/>
      </c>
      <c r="M61" s="500">
        <f>IF(終値!A61="","",IF(AND(安値!R61&lt;安値!Q61,安値!R61&lt;安値!P61,安値!R61&lt;安値!S61,安値!R61&lt;安値!T61),13,""))</f>
        <v>13</v>
      </c>
      <c r="N61" s="500" t="str">
        <f>IF(終値!A61="","",IF(AND(安値!S61&lt;安値!R61,安値!S61&lt;安値!Q61,安値!S61&lt;安値!T61,安値!S61&lt;安値!U61),14,""))</f>
        <v/>
      </c>
      <c r="O61" s="500" t="str">
        <f>IF(終値!A61="","",IF(AND(安値!T61&lt;安値!S61,安値!T61&lt;安値!R61,安値!T61&lt;安値!U61,安値!T61&lt;安値!V61),15,""))</f>
        <v/>
      </c>
      <c r="P61" s="500" t="str">
        <f>IF(終値!A61="","",IF(AND(安値!U61&lt;安値!T61,安値!U61&lt;安値!S61,安値!U61&lt;安値!V61,安値!U61&lt;安値!W61),16,""))</f>
        <v/>
      </c>
      <c r="Q61" s="500">
        <f>IF(終値!A61="","",IF(AND(安値!V61&lt;安値!U61,安値!V61&lt;安値!T61,安値!V61&lt;安値!W61,安値!V61&lt;安値!X61),17,""))</f>
        <v>17</v>
      </c>
      <c r="R61" s="500" t="str">
        <f>IF(終値!A61="","",IF(AND(安値!W61&lt;安値!V61,安値!W61&lt;安値!U61,安値!W61&lt;安値!X61,安値!W61&lt;安値!Y61),18,""))</f>
        <v/>
      </c>
      <c r="S61" s="500" t="str">
        <f>IF(終値!A61="","",IF(AND(安値!X61&lt;安値!W61,安値!X61&lt;安値!V61,安値!X61&lt;安値!Y61,安値!X61&lt;安値!Z61),19,""))</f>
        <v/>
      </c>
      <c r="T61" s="500" t="str">
        <f>IF(終値!A61="","",IF(AND(安値!Y61&lt;安値!X61,安値!Y61&lt;安値!W61,安値!Y61&lt;安値!Z61,安値!Y61&lt;安値!AA61),20,""))</f>
        <v/>
      </c>
      <c r="U61" s="500" t="str">
        <f>IF(終値!A61="","",IF(AND(安値!Z61&lt;安値!Y61,安値!Z61&lt;安値!X61,安値!Z61&lt;安値!AA61,安値!Z61&lt;安値!AB61),21,""))</f>
        <v/>
      </c>
      <c r="V61" s="500" t="str">
        <f>IF(終値!A61="","",IF(AND(安値!AA61&lt;安値!Z61,安値!AA61&lt;安値!Y61,安値!AA61&lt;安値!AB61,安値!AA61&lt;安値!AC61),22,""))</f>
        <v/>
      </c>
      <c r="W61" s="500" t="str">
        <f>IF(終値!A61="","",IF(AND(安値!AB61&lt;安値!AA61,安値!AB61&lt;安値!Z61,安値!AB61&lt;安値!AC61,安値!AB61&lt;安値!AD61),23,""))</f>
        <v/>
      </c>
      <c r="X61" s="500" t="str">
        <f>IF(終値!A61="","",IF(AND(安値!AC61&lt;安値!AB61,安値!AC61&lt;安値!AA61,安値!AC61&lt;安値!AD61,安値!AC61&lt;安値!AE61),24,""))</f>
        <v/>
      </c>
      <c r="Y61" s="500" t="str">
        <f>IF(終値!A61="","",IF(AND(安値!AD61&lt;安値!AC61,安値!AD61&lt;安値!AB61,安値!AD61&lt;安値!AE61,安値!AD61&lt;安値!AF61),25,""))</f>
        <v/>
      </c>
      <c r="Z61" s="500" t="str">
        <f>IF(終値!A61="","",IF(AND(安値!AE61&lt;安値!AD61,安値!AE61&lt;安値!AC61,安値!AE61&lt;安値!AF61,安値!AE61&lt;安値!AG61),26,""))</f>
        <v/>
      </c>
      <c r="AA61" s="500">
        <f>IF(終値!A61="","",IF(AND(安値!AF61&lt;安値!AE61,安値!AF61&lt;安値!AD61,安値!AF61&lt;安値!AG61,安値!AF61&lt;安値!AH61),27,""))</f>
        <v>27</v>
      </c>
      <c r="AB61" s="500" t="str">
        <f>IF(終値!A61="","",IF(AND(安値!AG61&lt;安値!AF61,安値!AG61&lt;安値!AE61,安値!AG61&lt;安値!AH61,安値!AG61&lt;安値!AI61),28,""))</f>
        <v/>
      </c>
      <c r="AC61" s="500" t="str">
        <f>IF(終値!A61="","",IF(AND(高値!G61&gt;高値!F61,高値!G61&gt;高値!E61,高値!G61&gt;高値!H61,高値!G61&gt;高値!I61),2,""))</f>
        <v/>
      </c>
      <c r="AD61" s="500" t="str">
        <f>IF(終値!A61="","",IF(AND(高値!H61&gt;高値!G61,高値!H61&gt;高値!F61,高値!H61&gt;高値!I61,高値!H61&gt;高値!J61),3,""))</f>
        <v/>
      </c>
      <c r="AE61" s="500">
        <f>IF(終値!A61="","",IF(AND(高値!I61&gt;高値!H61,高値!I61&gt;高値!G61,高値!I61&gt;高値!J61,高値!I61&gt;高値!K61),4,""))</f>
        <v>4</v>
      </c>
      <c r="AF61" s="500" t="str">
        <f>IF(終値!A61="","",IF(AND(高値!J61&gt;高値!I61,高値!J61&gt;高値!H61,高値!J61&gt;高値!K61,高値!J61&gt;高値!L61),5,""))</f>
        <v/>
      </c>
      <c r="AG61" s="500" t="str">
        <f>IF(終値!A61="","",IF(AND(高値!K61&gt;高値!J61,高値!K61&gt;高値!I61,高値!K61&gt;高値!L61,高値!K61&gt;高値!M61),6,""))</f>
        <v/>
      </c>
      <c r="AH61" s="500">
        <f>IF(終値!A61="","",IF(AND(高値!L61&gt;高値!K61,高値!L61&gt;高値!J61,高値!L61&gt;高値!M61,高値!L61&gt;高値!N61),7,""))</f>
        <v>7</v>
      </c>
      <c r="AI61" s="500" t="str">
        <f>IF(終値!A61="","",IF(AND(高値!M61&gt;高値!L61,高値!M61&gt;高値!K61,高値!M61&gt;高値!N61,高値!M61&gt;高値!O61),8,""))</f>
        <v/>
      </c>
      <c r="AJ61" s="500" t="str">
        <f>IF(終値!A61="","",IF(AND(高値!N61&gt;高値!M61,高値!N61&gt;高値!L61,高値!N61&gt;高値!O61,高値!N61&gt;高値!P61),9,""))</f>
        <v/>
      </c>
      <c r="AK61" s="500" t="str">
        <f>IF(終値!A61="","",IF(AND(高値!O61&gt;高値!N61,高値!O61&gt;高値!M61,高値!O61&gt;高値!P61,高値!O61&gt;高値!Q61),10,""))</f>
        <v/>
      </c>
      <c r="AL61" s="500">
        <f>IF(終値!A61="","",IF(AND(高値!P61&gt;高値!O61,高値!P61&gt;高値!N61,高値!P61&gt;高値!Q61,高値!P61&gt;高値!R61),11,""))</f>
        <v>11</v>
      </c>
      <c r="AM61" s="500" t="str">
        <f>IF(終値!A61="","",IF(AND(高値!Q61&gt;高値!P61,高値!Q61&gt;高値!O61,高値!Q61&gt;高値!R61,高値!Q61&gt;高値!S61),12,""))</f>
        <v/>
      </c>
      <c r="AN61" s="500" t="str">
        <f>IF(終値!A61="","",IF(AND(高値!R61&gt;高値!Q61,高値!R61&gt;高値!P61,高値!R61&gt;高値!S61,高値!R61&gt;高値!T61),13,""))</f>
        <v/>
      </c>
      <c r="AO61" s="500" t="str">
        <f>IF(終値!A61="","",IF(AND(高値!S61&gt;高値!R61,高値!S61&gt;高値!Q61,高値!S61&gt;高値!T61,高値!S61&gt;高値!U61),14,""))</f>
        <v/>
      </c>
      <c r="AP61" s="500">
        <f>IF(終値!A61="","",IF(AND(高値!T61&gt;高値!S61,高値!T61&gt;高値!R61,高値!T61&gt;高値!U61,高値!T61&gt;高値!V61),15,""))</f>
        <v>15</v>
      </c>
      <c r="AQ61" s="500" t="str">
        <f>IF(終値!A61="","",IF(AND(高値!U61&gt;高値!T61,高値!U61&gt;高値!S61,高値!U61&gt;高値!V61,高値!U61&gt;高値!W61),16,""))</f>
        <v/>
      </c>
      <c r="AR61" s="500" t="str">
        <f>IF(終値!A61="","",IF(AND(高値!V61&gt;高値!U61,高値!V61&gt;高値!T61,高値!V61&gt;高値!W61,高値!V61&gt;高値!X61),17,""))</f>
        <v/>
      </c>
      <c r="AS61" s="500" t="str">
        <f>IF(終値!A61="","",IF(AND(高値!W61&gt;高値!V61,高値!W61&gt;高値!U61,高値!W61&gt;高値!X61,高値!W61&gt;高値!Y61),18,""))</f>
        <v/>
      </c>
      <c r="AT61" s="500" t="str">
        <f>IF(終値!A61="","",IF(AND(高値!X61&gt;高値!W61,高値!X61&gt;高値!V61,高値!X61&gt;高値!Y61,高値!X61&gt;高値!Z61),19,""))</f>
        <v/>
      </c>
      <c r="AU61" s="500" t="str">
        <f>IF(終値!A61="","",IF(AND(高値!Y61&gt;高値!X61,高値!Y61&gt;高値!W61,高値!Y61&gt;高値!Z61,高値!Y61&gt;高値!AA61),20,""))</f>
        <v/>
      </c>
      <c r="AV61" s="500" t="str">
        <f>IF(終値!A61="","",IF(AND(高値!Z61&gt;高値!Y61,高値!Z61&gt;高値!X61,高値!Z61&gt;高値!AA61,高値!Z61&gt;高値!AB61),21,""))</f>
        <v/>
      </c>
      <c r="AW61" s="500" t="str">
        <f>IF(終値!A61="","",IF(AND(高値!AA61&gt;高値!Z61,高値!AA61&gt;高値!Y61,高値!AA61&gt;高値!AB61,高値!AA61&gt;高値!AC61),22,""))</f>
        <v/>
      </c>
      <c r="AX61" s="500">
        <f>IF(終値!A61="","",IF(AND(高値!AB61&gt;高値!AA61,高値!AB61&gt;高値!Z61,高値!AB61&gt;高値!AC61,高値!AB61&gt;高値!AD61),23,""))</f>
        <v>23</v>
      </c>
      <c r="AY61" s="500" t="str">
        <f>IF(終値!A61="","",IF(AND(高値!AC61&gt;高値!AB61,高値!AC61&gt;高値!AA61,高値!AC61&gt;高値!AD61,高値!AC61&gt;高値!AE61),24,""))</f>
        <v/>
      </c>
      <c r="AZ61" s="500" t="str">
        <f>IF(終値!A61="","",IF(AND(高値!AD61&gt;高値!AC61,高値!AD61&gt;高値!AB61,高値!AD61&gt;高値!AE61,高値!AD61&gt;高値!AF61),25,""))</f>
        <v/>
      </c>
      <c r="BA61" s="500" t="str">
        <f>IF(終値!A61="","",IF(AND(高値!AE61&gt;高値!AD61,高値!AE61&gt;高値!AC61,高値!AE61&gt;高値!AF61,高値!AE61&gt;高値!AG61),26,""))</f>
        <v/>
      </c>
      <c r="BB61" s="500" t="str">
        <f>IF(終値!A61="","",IF(AND(高値!AF61&gt;高値!AE61,高値!AF61&gt;高値!AD61,高値!AF61&gt;高値!AG61,高値!AF61&gt;高値!AH61),27,""))</f>
        <v/>
      </c>
      <c r="BC61" s="500" t="str">
        <f>IF(終値!A61="","",IF(AND(高値!AG61&gt;高値!AF61,高値!AG61&gt;高値!AE61,高値!AG61&gt;高値!AH61,高値!AG61&gt;高値!AI61),28,""))</f>
        <v/>
      </c>
      <c r="BD61" s="500">
        <f t="shared" si="0"/>
        <v>5</v>
      </c>
      <c r="BE61" s="500">
        <f t="shared" si="1"/>
        <v>4</v>
      </c>
      <c r="BF61" s="500">
        <f t="shared" si="2"/>
        <v>9</v>
      </c>
      <c r="BG61" s="500">
        <f>IF($BE61="","",INDEX(安値!$E61:$CZ61,1,$BE61+1))</f>
        <v>1755</v>
      </c>
      <c r="BH61" s="500">
        <f>IF($BF61="","",INDEX(安値!$E61:$CZ61,1,$BF61+1))</f>
        <v>1743</v>
      </c>
      <c r="BI61" s="500">
        <f>IF($BF61="","",MAX(INDEX(高値!$E61:$CZ61,1,$BE61+1):INDEX(高値!$E61:$CZ61,1,$BF61+1)))</f>
        <v>1848</v>
      </c>
      <c r="BJ61" s="500">
        <f>IF($BF61="","",AVERAGE(INDEX(終値!$E61:$CZ61,1,$BF61+1):INDEX(終値!$E61:$CZ61,1,$BF61+20))-2*STDEVP(INDEX(終値!$E61:$CZ61,1,$BF61+1):INDEX(終値!$E61:$CZ61,1,$BF61+20)))</f>
        <v>1708.1976858248347</v>
      </c>
      <c r="BK61" s="500">
        <f>IF($BE61="","",AVERAGE(INDEX(終値!$E61:$CZ61,1,$BE61+1):INDEX(終値!$E61:$CZ61,1,$BE61+20))-2*STDEVP(INDEX(終値!$E61:$CZ61,1,$BE61+1):INDEX(終値!$E61:$CZ61,1,$BE61+20)))</f>
        <v>1703.8647025060227</v>
      </c>
      <c r="BL61" s="500">
        <f t="shared" si="3"/>
        <v>5</v>
      </c>
      <c r="BM61" s="500">
        <f t="shared" si="4"/>
        <v>4</v>
      </c>
      <c r="BN61" s="500">
        <f t="shared" si="5"/>
        <v>7</v>
      </c>
      <c r="BO61" s="500">
        <f>IF($BM61="","",INDEX(高値!$E61:$CZ61,1,$BM61+1))</f>
        <v>1848</v>
      </c>
      <c r="BP61" s="500">
        <f>IF($BN61="","",INDEX(高値!$E61:$CZ61,1,$BN61+1))</f>
        <v>1810</v>
      </c>
      <c r="BQ61" s="500">
        <f>IF($BN61="","",MIN(INDEX(安値!$E61:$CZ61,1,$BM61+1):INDEX(安値!$E61:$CZ61,1,$BN61+1)))</f>
        <v>1755</v>
      </c>
      <c r="BR61" s="500">
        <f>IF($BN61="","",AVERAGE(INDEX(終値!$E61:$CZ61,1,$BN61+1):INDEX(終値!$E61:$CZ61,1,$BN61+20))+2*STDEVP(INDEX(終値!$E61:$CZ61,1,$BN61+1):INDEX(終値!$E61:$CZ61,1,$BN61+20)))</f>
        <v>1798.8937693078703</v>
      </c>
      <c r="BS61" s="500">
        <f>IF($BM61="","",AVERAGE(INDEX(終値!$E61:$CZ61,1,$BM61+1):INDEX(終値!$E61:$CZ61,1,$BM61+20))+2*STDEVP(INDEX(終値!$E61:$CZ61,1,$BM61+1):INDEX(終値!$E61:$CZ61,1,$BM61+20)))</f>
        <v>1814.0352974939774</v>
      </c>
      <c r="BT61" s="497" t="str">
        <f>IFERROR(IF(AND($BD61&gt;=2,ABS($BG61-$BH61)/$BH61&lt;=BB設定!$B$12,$BI61&gt;=MAX($BH61,$BG61)*(1+BB設定!$B$13),終値!E61&gt;$BG61),IF(OR(終値!E61&gt;=$BI61,AND($BH61&lt;$BJ61,$BG61&gt;=$BK61)),"二番底W▲","二番底W形成"),IF(AND($BL61&gt;=2,ABS($BO61-$BP61)/$BP61&lt;=BB設定!$B$12,$BQ61&lt;=MIN($BP61,$BO61)*(1-BB設定!$B$13),終値!E61&lt;$BO61),IF(OR(終値!E61&lt;=$BQ61,AND($BP61&gt;$BR61,$BO61&lt;=$BS61)),"二番天井M▼","二番天井M形成"),"－")),"－")</f>
        <v>二番底W▲</v>
      </c>
    </row>
    <row r="62" spans="2:72">
      <c r="B62" s="500" t="str">
        <f>IF(終値!A62="","",IF(AND(安値!G62&lt;安値!F62,安値!G62&lt;安値!E62,安値!G62&lt;安値!H62,安値!G62&lt;安値!I62),2,""))</f>
        <v/>
      </c>
      <c r="C62" s="500">
        <f>IF(終値!A62="","",IF(AND(安値!H62&lt;安値!G62,安値!H62&lt;安値!F62,安値!H62&lt;安値!I62,安値!H62&lt;安値!J62),3,""))</f>
        <v>3</v>
      </c>
      <c r="D62" s="500" t="str">
        <f>IF(終値!A62="","",IF(AND(安値!I62&lt;安値!H62,安値!I62&lt;安値!G62,安値!I62&lt;安値!J62,安値!I62&lt;安値!K62),4,""))</f>
        <v/>
      </c>
      <c r="E62" s="500" t="str">
        <f>IF(終値!A62="","",IF(AND(安値!J62&lt;安値!I62,安値!J62&lt;安値!H62,安値!J62&lt;安値!K62,安値!J62&lt;安値!L62),5,""))</f>
        <v/>
      </c>
      <c r="F62" s="500">
        <f>IF(終値!A62="","",IF(AND(安値!K62&lt;安値!J62,安値!K62&lt;安値!I62,安値!K62&lt;安値!L62,安値!K62&lt;安値!M62),6,""))</f>
        <v>6</v>
      </c>
      <c r="G62" s="500" t="str">
        <f>IF(終値!A62="","",IF(AND(安値!L62&lt;安値!K62,安値!L62&lt;安値!J62,安値!L62&lt;安値!M62,安値!L62&lt;安値!N62),7,""))</f>
        <v/>
      </c>
      <c r="H62" s="500" t="str">
        <f>IF(終値!A62="","",IF(AND(安値!M62&lt;安値!L62,安値!M62&lt;安値!K62,安値!M62&lt;安値!N62,安値!M62&lt;安値!O62),8,""))</f>
        <v/>
      </c>
      <c r="I62" s="500" t="str">
        <f>IF(終値!A62="","",IF(AND(安値!N62&lt;安値!M62,安値!N62&lt;安値!L62,安値!N62&lt;安値!O62,安値!N62&lt;安値!P62),9,""))</f>
        <v/>
      </c>
      <c r="J62" s="500" t="str">
        <f>IF(終値!A62="","",IF(AND(安値!O62&lt;安値!N62,安値!O62&lt;安値!M62,安値!O62&lt;安値!P62,安値!O62&lt;安値!Q62),10,""))</f>
        <v/>
      </c>
      <c r="K62" s="500" t="str">
        <f>IF(終値!A62="","",IF(AND(安値!P62&lt;安値!O62,安値!P62&lt;安値!N62,安値!P62&lt;安値!Q62,安値!P62&lt;安値!R62),11,""))</f>
        <v/>
      </c>
      <c r="L62" s="500" t="str">
        <f>IF(終値!A62="","",IF(AND(安値!Q62&lt;安値!P62,安値!Q62&lt;安値!O62,安値!Q62&lt;安値!R62,安値!Q62&lt;安値!S62),12,""))</f>
        <v/>
      </c>
      <c r="M62" s="500">
        <f>IF(終値!A62="","",IF(AND(安値!R62&lt;安値!Q62,安値!R62&lt;安値!P62,安値!R62&lt;安値!S62,安値!R62&lt;安値!T62),13,""))</f>
        <v>13</v>
      </c>
      <c r="N62" s="500" t="str">
        <f>IF(終値!A62="","",IF(AND(安値!S62&lt;安値!R62,安値!S62&lt;安値!Q62,安値!S62&lt;安値!T62,安値!S62&lt;安値!U62),14,""))</f>
        <v/>
      </c>
      <c r="O62" s="500" t="str">
        <f>IF(終値!A62="","",IF(AND(安値!T62&lt;安値!S62,安値!T62&lt;安値!R62,安値!T62&lt;安値!U62,安値!T62&lt;安値!V62),15,""))</f>
        <v/>
      </c>
      <c r="P62" s="500" t="str">
        <f>IF(終値!A62="","",IF(AND(安値!U62&lt;安値!T62,安値!U62&lt;安値!S62,安値!U62&lt;安値!V62,安値!U62&lt;安値!W62),16,""))</f>
        <v/>
      </c>
      <c r="Q62" s="500" t="str">
        <f>IF(終値!A62="","",IF(AND(安値!V62&lt;安値!U62,安値!V62&lt;安値!T62,安値!V62&lt;安値!W62,安値!V62&lt;安値!X62),17,""))</f>
        <v/>
      </c>
      <c r="R62" s="500" t="str">
        <f>IF(終値!A62="","",IF(AND(安値!W62&lt;安値!V62,安値!W62&lt;安値!U62,安値!W62&lt;安値!X62,安値!W62&lt;安値!Y62),18,""))</f>
        <v/>
      </c>
      <c r="S62" s="500">
        <f>IF(終値!A62="","",IF(AND(安値!X62&lt;安値!W62,安値!X62&lt;安値!V62,安値!X62&lt;安値!Y62,安値!X62&lt;安値!Z62),19,""))</f>
        <v>19</v>
      </c>
      <c r="T62" s="500" t="str">
        <f>IF(終値!A62="","",IF(AND(安値!Y62&lt;安値!X62,安値!Y62&lt;安値!W62,安値!Y62&lt;安値!Z62,安値!Y62&lt;安値!AA62),20,""))</f>
        <v/>
      </c>
      <c r="U62" s="500" t="str">
        <f>IF(終値!A62="","",IF(AND(安値!Z62&lt;安値!Y62,安値!Z62&lt;安値!X62,安値!Z62&lt;安値!AA62,安値!Z62&lt;安値!AB62),21,""))</f>
        <v/>
      </c>
      <c r="V62" s="500" t="str">
        <f>IF(終値!A62="","",IF(AND(安値!AA62&lt;安値!Z62,安値!AA62&lt;安値!Y62,安値!AA62&lt;安値!AB62,安値!AA62&lt;安値!AC62),22,""))</f>
        <v/>
      </c>
      <c r="W62" s="500" t="str">
        <f>IF(終値!A62="","",IF(AND(安値!AB62&lt;安値!AA62,安値!AB62&lt;安値!Z62,安値!AB62&lt;安値!AC62,安値!AB62&lt;安値!AD62),23,""))</f>
        <v/>
      </c>
      <c r="X62" s="500" t="str">
        <f>IF(終値!A62="","",IF(AND(安値!AC62&lt;安値!AB62,安値!AC62&lt;安値!AA62,安値!AC62&lt;安値!AD62,安値!AC62&lt;安値!AE62),24,""))</f>
        <v/>
      </c>
      <c r="Y62" s="500" t="str">
        <f>IF(終値!A62="","",IF(AND(安値!AD62&lt;安値!AC62,安値!AD62&lt;安値!AB62,安値!AD62&lt;安値!AE62,安値!AD62&lt;安値!AF62),25,""))</f>
        <v/>
      </c>
      <c r="Z62" s="500" t="str">
        <f>IF(終値!A62="","",IF(AND(安値!AE62&lt;安値!AD62,安値!AE62&lt;安値!AC62,安値!AE62&lt;安値!AF62,安値!AE62&lt;安値!AG62),26,""))</f>
        <v/>
      </c>
      <c r="AA62" s="500" t="str">
        <f>IF(終値!A62="","",IF(AND(安値!AF62&lt;安値!AE62,安値!AF62&lt;安値!AD62,安値!AF62&lt;安値!AG62,安値!AF62&lt;安値!AH62),27,""))</f>
        <v/>
      </c>
      <c r="AB62" s="500">
        <f>IF(終値!A62="","",IF(AND(安値!AG62&lt;安値!AF62,安値!AG62&lt;安値!AE62,安値!AG62&lt;安値!AH62,安値!AG62&lt;安値!AI62),28,""))</f>
        <v>28</v>
      </c>
      <c r="AC62" s="500" t="str">
        <f>IF(終値!A62="","",IF(AND(高値!G62&gt;高値!F62,高値!G62&gt;高値!E62,高値!G62&gt;高値!H62,高値!G62&gt;高値!I62),2,""))</f>
        <v/>
      </c>
      <c r="AD62" s="500" t="str">
        <f>IF(終値!A62="","",IF(AND(高値!H62&gt;高値!G62,高値!H62&gt;高値!F62,高値!H62&gt;高値!I62,高値!H62&gt;高値!J62),3,""))</f>
        <v/>
      </c>
      <c r="AE62" s="500">
        <f>IF(終値!A62="","",IF(AND(高値!I62&gt;高値!H62,高値!I62&gt;高値!G62,高値!I62&gt;高値!J62,高値!I62&gt;高値!K62),4,""))</f>
        <v>4</v>
      </c>
      <c r="AF62" s="500" t="str">
        <f>IF(終値!A62="","",IF(AND(高値!J62&gt;高値!I62,高値!J62&gt;高値!H62,高値!J62&gt;高値!K62,高値!J62&gt;高値!L62),5,""))</f>
        <v/>
      </c>
      <c r="AG62" s="500" t="str">
        <f>IF(終値!A62="","",IF(AND(高値!K62&gt;高値!J62,高値!K62&gt;高値!I62,高値!K62&gt;高値!L62,高値!K62&gt;高値!M62),6,""))</f>
        <v/>
      </c>
      <c r="AH62" s="500" t="str">
        <f>IF(終値!A62="","",IF(AND(高値!L62&gt;高値!K62,高値!L62&gt;高値!J62,高値!L62&gt;高値!M62,高値!L62&gt;高値!N62),7,""))</f>
        <v/>
      </c>
      <c r="AI62" s="500" t="str">
        <f>IF(終値!A62="","",IF(AND(高値!M62&gt;高値!L62,高値!M62&gt;高値!K62,高値!M62&gt;高値!N62,高値!M62&gt;高値!O62),8,""))</f>
        <v/>
      </c>
      <c r="AJ62" s="500" t="str">
        <f>IF(終値!A62="","",IF(AND(高値!N62&gt;高値!M62,高値!N62&gt;高値!L62,高値!N62&gt;高値!O62,高値!N62&gt;高値!P62),9,""))</f>
        <v/>
      </c>
      <c r="AK62" s="500">
        <f>IF(終値!A62="","",IF(AND(高値!O62&gt;高値!N62,高値!O62&gt;高値!M62,高値!O62&gt;高値!P62,高値!O62&gt;高値!Q62),10,""))</f>
        <v>10</v>
      </c>
      <c r="AL62" s="500" t="str">
        <f>IF(終値!A62="","",IF(AND(高値!P62&gt;高値!O62,高値!P62&gt;高値!N62,高値!P62&gt;高値!Q62,高値!P62&gt;高値!R62),11,""))</f>
        <v/>
      </c>
      <c r="AM62" s="500" t="str">
        <f>IF(終値!A62="","",IF(AND(高値!Q62&gt;高値!P62,高値!Q62&gt;高値!O62,高値!Q62&gt;高値!R62,高値!Q62&gt;高値!S62),12,""))</f>
        <v/>
      </c>
      <c r="AN62" s="500" t="str">
        <f>IF(終値!A62="","",IF(AND(高値!R62&gt;高値!Q62,高値!R62&gt;高値!P62,高値!R62&gt;高値!S62,高値!R62&gt;高値!T62),13,""))</f>
        <v/>
      </c>
      <c r="AO62" s="500" t="str">
        <f>IF(終値!A62="","",IF(AND(高値!S62&gt;高値!R62,高値!S62&gt;高値!Q62,高値!S62&gt;高値!T62,高値!S62&gt;高値!U62),14,""))</f>
        <v/>
      </c>
      <c r="AP62" s="500">
        <f>IF(終値!A62="","",IF(AND(高値!T62&gt;高値!S62,高値!T62&gt;高値!R62,高値!T62&gt;高値!U62,高値!T62&gt;高値!V62),15,""))</f>
        <v>15</v>
      </c>
      <c r="AQ62" s="500" t="str">
        <f>IF(終値!A62="","",IF(AND(高値!U62&gt;高値!T62,高値!U62&gt;高値!S62,高値!U62&gt;高値!V62,高値!U62&gt;高値!W62),16,""))</f>
        <v/>
      </c>
      <c r="AR62" s="500" t="str">
        <f>IF(終値!A62="","",IF(AND(高値!V62&gt;高値!U62,高値!V62&gt;高値!T62,高値!V62&gt;高値!W62,高値!V62&gt;高値!X62),17,""))</f>
        <v/>
      </c>
      <c r="AS62" s="500" t="str">
        <f>IF(終値!A62="","",IF(AND(高値!W62&gt;高値!V62,高値!W62&gt;高値!U62,高値!W62&gt;高値!X62,高値!W62&gt;高値!Y62),18,""))</f>
        <v/>
      </c>
      <c r="AT62" s="500" t="str">
        <f>IF(終値!A62="","",IF(AND(高値!X62&gt;高値!W62,高値!X62&gt;高値!V62,高値!X62&gt;高値!Y62,高値!X62&gt;高値!Z62),19,""))</f>
        <v/>
      </c>
      <c r="AU62" s="500" t="str">
        <f>IF(終値!A62="","",IF(AND(高値!Y62&gt;高値!X62,高値!Y62&gt;高値!W62,高値!Y62&gt;高値!Z62,高値!Y62&gt;高値!AA62),20,""))</f>
        <v/>
      </c>
      <c r="AV62" s="500" t="str">
        <f>IF(終値!A62="","",IF(AND(高値!Z62&gt;高値!Y62,高値!Z62&gt;高値!X62,高値!Z62&gt;高値!AA62,高値!Z62&gt;高値!AB62),21,""))</f>
        <v/>
      </c>
      <c r="AW62" s="500">
        <f>IF(終値!A62="","",IF(AND(高値!AA62&gt;高値!Z62,高値!AA62&gt;高値!Y62,高値!AA62&gt;高値!AB62,高値!AA62&gt;高値!AC62),22,""))</f>
        <v>22</v>
      </c>
      <c r="AX62" s="500" t="str">
        <f>IF(終値!A62="","",IF(AND(高値!AB62&gt;高値!AA62,高値!AB62&gt;高値!Z62,高値!AB62&gt;高値!AC62,高値!AB62&gt;高値!AD62),23,""))</f>
        <v/>
      </c>
      <c r="AY62" s="500" t="str">
        <f>IF(終値!A62="","",IF(AND(高値!AC62&gt;高値!AB62,高値!AC62&gt;高値!AA62,高値!AC62&gt;高値!AD62,高値!AC62&gt;高値!AE62),24,""))</f>
        <v/>
      </c>
      <c r="AZ62" s="500" t="str">
        <f>IF(終値!A62="","",IF(AND(高値!AD62&gt;高値!AC62,高値!AD62&gt;高値!AB62,高値!AD62&gt;高値!AE62,高値!AD62&gt;高値!AF62),25,""))</f>
        <v/>
      </c>
      <c r="BA62" s="500" t="str">
        <f>IF(終値!A62="","",IF(AND(高値!AE62&gt;高値!AD62,高値!AE62&gt;高値!AC62,高値!AE62&gt;高値!AF62,高値!AE62&gt;高値!AG62),26,""))</f>
        <v/>
      </c>
      <c r="BB62" s="500" t="str">
        <f>IF(終値!A62="","",IF(AND(高値!AF62&gt;高値!AE62,高値!AF62&gt;高値!AD62,高値!AF62&gt;高値!AG62,高値!AF62&gt;高値!AH62),27,""))</f>
        <v/>
      </c>
      <c r="BC62" s="500" t="str">
        <f>IF(終値!A62="","",IF(AND(高値!AG62&gt;高値!AF62,高値!AG62&gt;高値!AE62,高値!AG62&gt;高値!AH62,高値!AG62&gt;高値!AI62),28,""))</f>
        <v/>
      </c>
      <c r="BD62" s="500">
        <f t="shared" si="0"/>
        <v>5</v>
      </c>
      <c r="BE62" s="500">
        <f t="shared" si="1"/>
        <v>3</v>
      </c>
      <c r="BF62" s="500">
        <f t="shared" si="2"/>
        <v>6</v>
      </c>
      <c r="BG62" s="500">
        <f>IF($BE62="","",INDEX(安値!$E62:$CZ62,1,$BE62+1))</f>
        <v>2964</v>
      </c>
      <c r="BH62" s="500">
        <f>IF($BF62="","",INDEX(安値!$E62:$CZ62,1,$BF62+1))</f>
        <v>2947</v>
      </c>
      <c r="BI62" s="500">
        <f>IF($BF62="","",MAX(INDEX(高値!$E62:$CZ62,1,$BE62+1):INDEX(高値!$E62:$CZ62,1,$BF62+1)))</f>
        <v>3145</v>
      </c>
      <c r="BJ62" s="500">
        <f>IF($BF62="","",AVERAGE(INDEX(終値!$E62:$CZ62,1,$BF62+1):INDEX(終値!$E62:$CZ62,1,$BF62+20))-2*STDEVP(INDEX(終値!$E62:$CZ62,1,$BF62+1):INDEX(終値!$E62:$CZ62,1,$BF62+20)))</f>
        <v>2892.808130255818</v>
      </c>
      <c r="BK62" s="500">
        <f>IF($BE62="","",AVERAGE(INDEX(終値!$E62:$CZ62,1,$BE62+1):INDEX(終値!$E62:$CZ62,1,$BE62+20))-2*STDEVP(INDEX(終値!$E62:$CZ62,1,$BE62+1):INDEX(終値!$E62:$CZ62,1,$BE62+20)))</f>
        <v>2913.2018457892</v>
      </c>
      <c r="BL62" s="500">
        <f t="shared" si="3"/>
        <v>4</v>
      </c>
      <c r="BM62" s="500">
        <f t="shared" si="4"/>
        <v>4</v>
      </c>
      <c r="BN62" s="500">
        <f t="shared" si="5"/>
        <v>10</v>
      </c>
      <c r="BO62" s="500">
        <f>IF($BM62="","",INDEX(高値!$E62:$CZ62,1,$BM62+1))</f>
        <v>3145</v>
      </c>
      <c r="BP62" s="500">
        <f>IF($BN62="","",INDEX(高値!$E62:$CZ62,1,$BN62+1))</f>
        <v>3160</v>
      </c>
      <c r="BQ62" s="500">
        <f>IF($BN62="","",MIN(INDEX(安値!$E62:$CZ62,1,$BM62+1):INDEX(安値!$E62:$CZ62,1,$BN62+1)))</f>
        <v>2947</v>
      </c>
      <c r="BR62" s="500">
        <f>IF($BN62="","",AVERAGE(INDEX(終値!$E62:$CZ62,1,$BN62+1):INDEX(終値!$E62:$CZ62,1,$BN62+20))+2*STDEVP(INDEX(終値!$E62:$CZ62,1,$BN62+1):INDEX(終値!$E62:$CZ62,1,$BN62+20)))</f>
        <v>3139.6805390095019</v>
      </c>
      <c r="BS62" s="500">
        <f>IF($BM62="","",AVERAGE(INDEX(終値!$E62:$CZ62,1,$BM62+1):INDEX(終値!$E62:$CZ62,1,$BM62+20))+2*STDEVP(INDEX(終値!$E62:$CZ62,1,$BM62+1):INDEX(終値!$E62:$CZ62,1,$BM62+20)))</f>
        <v>3156.0566555287755</v>
      </c>
      <c r="BT62" s="497" t="str">
        <f>IFERROR(IF(AND($BD62&gt;=2,ABS($BG62-$BH62)/$BH62&lt;=BB設定!$B$12,$BI62&gt;=MAX($BH62,$BG62)*(1+BB設定!$B$13),終値!E62&gt;$BG62),IF(OR(終値!E62&gt;=$BI62,AND($BH62&lt;$BJ62,$BG62&gt;=$BK62)),"二番底W▲","二番底W形成"),IF(AND($BL62&gt;=2,ABS($BO62-$BP62)/$BP62&lt;=BB設定!$B$12,$BQ62&lt;=MIN($BP62,$BO62)*(1-BB設定!$B$13),終値!E62&lt;$BO62),IF(OR(終値!E62&lt;=$BQ62,AND($BP62&gt;$BR62,$BO62&lt;=$BS62)),"二番天井M▼","二番天井M形成"),"－")),"－")</f>
        <v>二番底W▲</v>
      </c>
    </row>
    <row r="63" spans="2:72">
      <c r="B63" s="500" t="str">
        <f>IF(終値!A63="","",IF(AND(安値!G63&lt;安値!F63,安値!G63&lt;安値!E63,安値!G63&lt;安値!H63,安値!G63&lt;安値!I63),2,""))</f>
        <v/>
      </c>
      <c r="C63" s="500" t="str">
        <f>IF(終値!A63="","",IF(AND(安値!H63&lt;安値!G63,安値!H63&lt;安値!F63,安値!H63&lt;安値!I63,安値!H63&lt;安値!J63),3,""))</f>
        <v/>
      </c>
      <c r="D63" s="500" t="str">
        <f>IF(終値!A63="","",IF(AND(安値!I63&lt;安値!H63,安値!I63&lt;安値!G63,安値!I63&lt;安値!J63,安値!I63&lt;安値!K63),4,""))</f>
        <v/>
      </c>
      <c r="E63" s="500" t="str">
        <f>IF(終値!A63="","",IF(AND(安値!J63&lt;安値!I63,安値!J63&lt;安値!H63,安値!J63&lt;安値!K63,安値!J63&lt;安値!L63),5,""))</f>
        <v/>
      </c>
      <c r="F63" s="500" t="str">
        <f>IF(終値!A63="","",IF(AND(安値!K63&lt;安値!J63,安値!K63&lt;安値!I63,安値!K63&lt;安値!L63,安値!K63&lt;安値!M63),6,""))</f>
        <v/>
      </c>
      <c r="G63" s="500" t="str">
        <f>IF(終値!A63="","",IF(AND(安値!L63&lt;安値!K63,安値!L63&lt;安値!J63,安値!L63&lt;安値!M63,安値!L63&lt;安値!N63),7,""))</f>
        <v/>
      </c>
      <c r="H63" s="500" t="str">
        <f>IF(終値!A63="","",IF(AND(安値!M63&lt;安値!L63,安値!M63&lt;安値!K63,安値!M63&lt;安値!N63,安値!M63&lt;安値!O63),8,""))</f>
        <v/>
      </c>
      <c r="I63" s="500">
        <f>IF(終値!A63="","",IF(AND(安値!N63&lt;安値!M63,安値!N63&lt;安値!L63,安値!N63&lt;安値!O63,安値!N63&lt;安値!P63),9,""))</f>
        <v>9</v>
      </c>
      <c r="J63" s="500" t="str">
        <f>IF(終値!A63="","",IF(AND(安値!O63&lt;安値!N63,安値!O63&lt;安値!M63,安値!O63&lt;安値!P63,安値!O63&lt;安値!Q63),10,""))</f>
        <v/>
      </c>
      <c r="K63" s="500" t="str">
        <f>IF(終値!A63="","",IF(AND(安値!P63&lt;安値!O63,安値!P63&lt;安値!N63,安値!P63&lt;安値!Q63,安値!P63&lt;安値!R63),11,""))</f>
        <v/>
      </c>
      <c r="L63" s="500" t="str">
        <f>IF(終値!A63="","",IF(AND(安値!Q63&lt;安値!P63,安値!Q63&lt;安値!O63,安値!Q63&lt;安値!R63,安値!Q63&lt;安値!S63),12,""))</f>
        <v/>
      </c>
      <c r="M63" s="500" t="str">
        <f>IF(終値!A63="","",IF(AND(安値!R63&lt;安値!Q63,安値!R63&lt;安値!P63,安値!R63&lt;安値!S63,安値!R63&lt;安値!T63),13,""))</f>
        <v/>
      </c>
      <c r="N63" s="500" t="str">
        <f>IF(終値!A63="","",IF(AND(安値!S63&lt;安値!R63,安値!S63&lt;安値!Q63,安値!S63&lt;安値!T63,安値!S63&lt;安値!U63),14,""))</f>
        <v/>
      </c>
      <c r="O63" s="500" t="str">
        <f>IF(終値!A63="","",IF(AND(安値!T63&lt;安値!S63,安値!T63&lt;安値!R63,安値!T63&lt;安値!U63,安値!T63&lt;安値!V63),15,""))</f>
        <v/>
      </c>
      <c r="P63" s="500" t="str">
        <f>IF(終値!A63="","",IF(AND(安値!U63&lt;安値!T63,安値!U63&lt;安値!S63,安値!U63&lt;安値!V63,安値!U63&lt;安値!W63),16,""))</f>
        <v/>
      </c>
      <c r="Q63" s="500">
        <f>IF(終値!A63="","",IF(AND(安値!V63&lt;安値!U63,安値!V63&lt;安値!T63,安値!V63&lt;安値!W63,安値!V63&lt;安値!X63),17,""))</f>
        <v>17</v>
      </c>
      <c r="R63" s="500" t="str">
        <f>IF(終値!A63="","",IF(AND(安値!W63&lt;安値!V63,安値!W63&lt;安値!U63,安値!W63&lt;安値!X63,安値!W63&lt;安値!Y63),18,""))</f>
        <v/>
      </c>
      <c r="S63" s="500" t="str">
        <f>IF(終値!A63="","",IF(AND(安値!X63&lt;安値!W63,安値!X63&lt;安値!V63,安値!X63&lt;安値!Y63,安値!X63&lt;安値!Z63),19,""))</f>
        <v/>
      </c>
      <c r="T63" s="500" t="str">
        <f>IF(終値!A63="","",IF(AND(安値!Y63&lt;安値!X63,安値!Y63&lt;安値!W63,安値!Y63&lt;安値!Z63,安値!Y63&lt;安値!AA63),20,""))</f>
        <v/>
      </c>
      <c r="U63" s="500" t="str">
        <f>IF(終値!A63="","",IF(AND(安値!Z63&lt;安値!Y63,安値!Z63&lt;安値!X63,安値!Z63&lt;安値!AA63,安値!Z63&lt;安値!AB63),21,""))</f>
        <v/>
      </c>
      <c r="V63" s="500" t="str">
        <f>IF(終値!A63="","",IF(AND(安値!AA63&lt;安値!Z63,安値!AA63&lt;安値!Y63,安値!AA63&lt;安値!AB63,安値!AA63&lt;安値!AC63),22,""))</f>
        <v/>
      </c>
      <c r="W63" s="500" t="str">
        <f>IF(終値!A63="","",IF(AND(安値!AB63&lt;安値!AA63,安値!AB63&lt;安値!Z63,安値!AB63&lt;安値!AC63,安値!AB63&lt;安値!AD63),23,""))</f>
        <v/>
      </c>
      <c r="X63" s="500" t="str">
        <f>IF(終値!A63="","",IF(AND(安値!AC63&lt;安値!AB63,安値!AC63&lt;安値!AA63,安値!AC63&lt;安値!AD63,安値!AC63&lt;安値!AE63),24,""))</f>
        <v/>
      </c>
      <c r="Y63" s="500">
        <f>IF(終値!A63="","",IF(AND(安値!AD63&lt;安値!AC63,安値!AD63&lt;安値!AB63,安値!AD63&lt;安値!AE63,安値!AD63&lt;安値!AF63),25,""))</f>
        <v>25</v>
      </c>
      <c r="Z63" s="500" t="str">
        <f>IF(終値!A63="","",IF(AND(安値!AE63&lt;安値!AD63,安値!AE63&lt;安値!AC63,安値!AE63&lt;安値!AF63,安値!AE63&lt;安値!AG63),26,""))</f>
        <v/>
      </c>
      <c r="AA63" s="500" t="str">
        <f>IF(終値!A63="","",IF(AND(安値!AF63&lt;安値!AE63,安値!AF63&lt;安値!AD63,安値!AF63&lt;安値!AG63,安値!AF63&lt;安値!AH63),27,""))</f>
        <v/>
      </c>
      <c r="AB63" s="500" t="str">
        <f>IF(終値!A63="","",IF(AND(安値!AG63&lt;安値!AF63,安値!AG63&lt;安値!AE63,安値!AG63&lt;安値!AH63,安値!AG63&lt;安値!AI63),28,""))</f>
        <v/>
      </c>
      <c r="AC63" s="500" t="str">
        <f>IF(終値!A63="","",IF(AND(高値!G63&gt;高値!F63,高値!G63&gt;高値!E63,高値!G63&gt;高値!H63,高値!G63&gt;高値!I63),2,""))</f>
        <v/>
      </c>
      <c r="AD63" s="500" t="str">
        <f>IF(終値!A63="","",IF(AND(高値!H63&gt;高値!G63,高値!H63&gt;高値!F63,高値!H63&gt;高値!I63,高値!H63&gt;高値!J63),3,""))</f>
        <v/>
      </c>
      <c r="AE63" s="500" t="str">
        <f>IF(終値!A63="","",IF(AND(高値!I63&gt;高値!H63,高値!I63&gt;高値!G63,高値!I63&gt;高値!J63,高値!I63&gt;高値!K63),4,""))</f>
        <v/>
      </c>
      <c r="AF63" s="500" t="str">
        <f>IF(終値!A63="","",IF(AND(高値!J63&gt;高値!I63,高値!J63&gt;高値!H63,高値!J63&gt;高値!K63,高値!J63&gt;高値!L63),5,""))</f>
        <v/>
      </c>
      <c r="AG63" s="500">
        <f>IF(終値!A63="","",IF(AND(高値!K63&gt;高値!J63,高値!K63&gt;高値!I63,高値!K63&gt;高値!L63,高値!K63&gt;高値!M63),6,""))</f>
        <v>6</v>
      </c>
      <c r="AH63" s="500" t="str">
        <f>IF(終値!A63="","",IF(AND(高値!L63&gt;高値!K63,高値!L63&gt;高値!J63,高値!L63&gt;高値!M63,高値!L63&gt;高値!N63),7,""))</f>
        <v/>
      </c>
      <c r="AI63" s="500" t="str">
        <f>IF(終値!A63="","",IF(AND(高値!M63&gt;高値!L63,高値!M63&gt;高値!K63,高値!M63&gt;高値!N63,高値!M63&gt;高値!O63),8,""))</f>
        <v/>
      </c>
      <c r="AJ63" s="500" t="str">
        <f>IF(終値!A63="","",IF(AND(高値!N63&gt;高値!M63,高値!N63&gt;高値!L63,高値!N63&gt;高値!O63,高値!N63&gt;高値!P63),9,""))</f>
        <v/>
      </c>
      <c r="AK63" s="500" t="str">
        <f>IF(終値!A63="","",IF(AND(高値!O63&gt;高値!N63,高値!O63&gt;高値!M63,高値!O63&gt;高値!P63,高値!O63&gt;高値!Q63),10,""))</f>
        <v/>
      </c>
      <c r="AL63" s="500" t="str">
        <f>IF(終値!A63="","",IF(AND(高値!P63&gt;高値!O63,高値!P63&gt;高値!N63,高値!P63&gt;高値!Q63,高値!P63&gt;高値!R63),11,""))</f>
        <v/>
      </c>
      <c r="AM63" s="500">
        <f>IF(終値!A63="","",IF(AND(高値!Q63&gt;高値!P63,高値!Q63&gt;高値!O63,高値!Q63&gt;高値!R63,高値!Q63&gt;高値!S63),12,""))</f>
        <v>12</v>
      </c>
      <c r="AN63" s="500" t="str">
        <f>IF(終値!A63="","",IF(AND(高値!R63&gt;高値!Q63,高値!R63&gt;高値!P63,高値!R63&gt;高値!S63,高値!R63&gt;高値!T63),13,""))</f>
        <v/>
      </c>
      <c r="AO63" s="500" t="str">
        <f>IF(終値!A63="","",IF(AND(高値!S63&gt;高値!R63,高値!S63&gt;高値!Q63,高値!S63&gt;高値!T63,高値!S63&gt;高値!U63),14,""))</f>
        <v/>
      </c>
      <c r="AP63" s="500" t="str">
        <f>IF(終値!A63="","",IF(AND(高値!T63&gt;高値!S63,高値!T63&gt;高値!R63,高値!T63&gt;高値!U63,高値!T63&gt;高値!V63),15,""))</f>
        <v/>
      </c>
      <c r="AQ63" s="500">
        <f>IF(終値!A63="","",IF(AND(高値!U63&gt;高値!T63,高値!U63&gt;高値!S63,高値!U63&gt;高値!V63,高値!U63&gt;高値!W63),16,""))</f>
        <v>16</v>
      </c>
      <c r="AR63" s="500" t="str">
        <f>IF(終値!A63="","",IF(AND(高値!V63&gt;高値!U63,高値!V63&gt;高値!T63,高値!V63&gt;高値!W63,高値!V63&gt;高値!X63),17,""))</f>
        <v/>
      </c>
      <c r="AS63" s="500" t="str">
        <f>IF(終値!A63="","",IF(AND(高値!W63&gt;高値!V63,高値!W63&gt;高値!U63,高値!W63&gt;高値!X63,高値!W63&gt;高値!Y63),18,""))</f>
        <v/>
      </c>
      <c r="AT63" s="500" t="str">
        <f>IF(終値!A63="","",IF(AND(高値!X63&gt;高値!W63,高値!X63&gt;高値!V63,高値!X63&gt;高値!Y63,高値!X63&gt;高値!Z63),19,""))</f>
        <v/>
      </c>
      <c r="AU63" s="500" t="str">
        <f>IF(終値!A63="","",IF(AND(高値!Y63&gt;高値!X63,高値!Y63&gt;高値!W63,高値!Y63&gt;高値!Z63,高値!Y63&gt;高値!AA63),20,""))</f>
        <v/>
      </c>
      <c r="AV63" s="500">
        <f>IF(終値!A63="","",IF(AND(高値!Z63&gt;高値!Y63,高値!Z63&gt;高値!X63,高値!Z63&gt;高値!AA63,高値!Z63&gt;高値!AB63),21,""))</f>
        <v>21</v>
      </c>
      <c r="AW63" s="500" t="str">
        <f>IF(終値!A63="","",IF(AND(高値!AA63&gt;高値!Z63,高値!AA63&gt;高値!Y63,高値!AA63&gt;高値!AB63,高値!AA63&gt;高値!AC63),22,""))</f>
        <v/>
      </c>
      <c r="AX63" s="500" t="str">
        <f>IF(終値!A63="","",IF(AND(高値!AB63&gt;高値!AA63,高値!AB63&gt;高値!Z63,高値!AB63&gt;高値!AC63,高値!AB63&gt;高値!AD63),23,""))</f>
        <v/>
      </c>
      <c r="AY63" s="500" t="str">
        <f>IF(終値!A63="","",IF(AND(高値!AC63&gt;高値!AB63,高値!AC63&gt;高値!AA63,高値!AC63&gt;高値!AD63,高値!AC63&gt;高値!AE63),24,""))</f>
        <v/>
      </c>
      <c r="AZ63" s="500" t="str">
        <f>IF(終値!A63="","",IF(AND(高値!AD63&gt;高値!AC63,高値!AD63&gt;高値!AB63,高値!AD63&gt;高値!AE63,高値!AD63&gt;高値!AF63),25,""))</f>
        <v/>
      </c>
      <c r="BA63" s="500" t="str">
        <f>IF(終値!A63="","",IF(AND(高値!AE63&gt;高値!AD63,高値!AE63&gt;高値!AC63,高値!AE63&gt;高値!AF63,高値!AE63&gt;高値!AG63),26,""))</f>
        <v/>
      </c>
      <c r="BB63" s="500">
        <f>IF(終値!A63="","",IF(AND(高値!AF63&gt;高値!AE63,高値!AF63&gt;高値!AD63,高値!AF63&gt;高値!AG63,高値!AF63&gt;高値!AH63),27,""))</f>
        <v>27</v>
      </c>
      <c r="BC63" s="500" t="str">
        <f>IF(終値!A63="","",IF(AND(高値!AG63&gt;高値!AF63,高値!AG63&gt;高値!AE63,高値!AG63&gt;高値!AH63,高値!AG63&gt;高値!AI63),28,""))</f>
        <v/>
      </c>
      <c r="BD63" s="500">
        <f t="shared" si="0"/>
        <v>3</v>
      </c>
      <c r="BE63" s="500">
        <f t="shared" si="1"/>
        <v>9</v>
      </c>
      <c r="BF63" s="500">
        <f t="shared" si="2"/>
        <v>17</v>
      </c>
      <c r="BG63" s="500">
        <f>IF($BE63="","",INDEX(安値!$E63:$CZ63,1,$BE63+1))</f>
        <v>1086</v>
      </c>
      <c r="BH63" s="500">
        <f>IF($BF63="","",INDEX(安値!$E63:$CZ63,1,$BF63+1))</f>
        <v>1078</v>
      </c>
      <c r="BI63" s="500">
        <f>IF($BF63="","",MAX(INDEX(高値!$E63:$CZ63,1,$BE63+1):INDEX(高値!$E63:$CZ63,1,$BF63+1)))</f>
        <v>1132</v>
      </c>
      <c r="BJ63" s="500">
        <f>IF($BF63="","",AVERAGE(INDEX(終値!$E63:$CZ63,1,$BF63+1):INDEX(終値!$E63:$CZ63,1,$BF63+20))-2*STDEVP(INDEX(終値!$E63:$CZ63,1,$BF63+1):INDEX(終値!$E63:$CZ63,1,$BF63+20)))</f>
        <v>1011.2598662705969</v>
      </c>
      <c r="BK63" s="500">
        <f>IF($BE63="","",AVERAGE(INDEX(終値!$E63:$CZ63,1,$BE63+1):INDEX(終値!$E63:$CZ63,1,$BE63+20))-2*STDEVP(INDEX(終値!$E63:$CZ63,1,$BE63+1):INDEX(終値!$E63:$CZ63,1,$BE63+20)))</f>
        <v>1051.8059059695602</v>
      </c>
      <c r="BL63" s="500">
        <f t="shared" si="3"/>
        <v>5</v>
      </c>
      <c r="BM63" s="500">
        <f t="shared" si="4"/>
        <v>6</v>
      </c>
      <c r="BN63" s="500">
        <f t="shared" si="5"/>
        <v>12</v>
      </c>
      <c r="BO63" s="500">
        <f>IF($BM63="","",INDEX(高値!$E63:$CZ63,1,$BM63+1))</f>
        <v>1147</v>
      </c>
      <c r="BP63" s="500">
        <f>IF($BN63="","",INDEX(高値!$E63:$CZ63,1,$BN63+1))</f>
        <v>1132</v>
      </c>
      <c r="BQ63" s="500">
        <f>IF($BN63="","",MIN(INDEX(安値!$E63:$CZ63,1,$BM63+1):INDEX(安値!$E63:$CZ63,1,$BN63+1)))</f>
        <v>1086</v>
      </c>
      <c r="BR63" s="500">
        <f>IF($BN63="","",AVERAGE(INDEX(終値!$E63:$CZ63,1,$BN63+1):INDEX(終値!$E63:$CZ63,1,$BN63+20))+2*STDEVP(INDEX(終値!$E63:$CZ63,1,$BN63+1):INDEX(終値!$E63:$CZ63,1,$BN63+20)))</f>
        <v>1132.9166011735947</v>
      </c>
      <c r="BS63" s="500">
        <f>IF($BM63="","",AVERAGE(INDEX(終値!$E63:$CZ63,1,$BM63+1):INDEX(終値!$E63:$CZ63,1,$BM63+20))+2*STDEVP(INDEX(終値!$E63:$CZ63,1,$BM63+1):INDEX(終値!$E63:$CZ63,1,$BM63+20)))</f>
        <v>1135.7951348152699</v>
      </c>
      <c r="BT63" s="497" t="str">
        <f>IFERROR(IF(AND($BD63&gt;=2,ABS($BG63-$BH63)/$BH63&lt;=BB設定!$B$12,$BI63&gt;=MAX($BH63,$BG63)*(1+BB設定!$B$13),終値!E63&gt;$BG63),IF(OR(終値!E63&gt;=$BI63,AND($BH63&lt;$BJ63,$BG63&gt;=$BK63)),"二番底W▲","二番底W形成"),IF(AND($BL63&gt;=2,ABS($BO63-$BP63)/$BP63&lt;=BB設定!$B$12,$BQ63&lt;=MIN($BP63,$BO63)*(1-BB設定!$B$13),終値!E63&lt;$BO63),IF(OR(終値!E63&lt;=$BQ63,AND($BP63&gt;$BR63,$BO63&lt;=$BS63)),"二番天井M▼","二番天井M形成"),"－")),"－")</f>
        <v>二番天井M▼</v>
      </c>
    </row>
    <row r="64" spans="2:72">
      <c r="B64" s="500" t="str">
        <f>IF(終値!A64="","",IF(AND(安値!G64&lt;安値!F64,安値!G64&lt;安値!E64,安値!G64&lt;安値!H64,安値!G64&lt;安値!I64),2,""))</f>
        <v/>
      </c>
      <c r="C64" s="500" t="str">
        <f>IF(終値!A64="","",IF(AND(安値!H64&lt;安値!G64,安値!H64&lt;安値!F64,安値!H64&lt;安値!I64,安値!H64&lt;安値!J64),3,""))</f>
        <v/>
      </c>
      <c r="D64" s="500" t="str">
        <f>IF(終値!A64="","",IF(AND(安値!I64&lt;安値!H64,安値!I64&lt;安値!G64,安値!I64&lt;安値!J64,安値!I64&lt;安値!K64),4,""))</f>
        <v/>
      </c>
      <c r="E64" s="500" t="str">
        <f>IF(終値!A64="","",IF(AND(安値!J64&lt;安値!I64,安値!J64&lt;安値!H64,安値!J64&lt;安値!K64,安値!J64&lt;安値!L64),5,""))</f>
        <v/>
      </c>
      <c r="F64" s="500" t="str">
        <f>IF(終値!A64="","",IF(AND(安値!K64&lt;安値!J64,安値!K64&lt;安値!I64,安値!K64&lt;安値!L64,安値!K64&lt;安値!M64),6,""))</f>
        <v/>
      </c>
      <c r="G64" s="500" t="str">
        <f>IF(終値!A64="","",IF(AND(安値!L64&lt;安値!K64,安値!L64&lt;安値!J64,安値!L64&lt;安値!M64,安値!L64&lt;安値!N64),7,""))</f>
        <v/>
      </c>
      <c r="H64" s="500" t="str">
        <f>IF(終値!A64="","",IF(AND(安値!M64&lt;安値!L64,安値!M64&lt;安値!K64,安値!M64&lt;安値!N64,安値!M64&lt;安値!O64),8,""))</f>
        <v/>
      </c>
      <c r="I64" s="500">
        <f>IF(終値!A64="","",IF(AND(安値!N64&lt;安値!M64,安値!N64&lt;安値!L64,安値!N64&lt;安値!O64,安値!N64&lt;安値!P64),9,""))</f>
        <v>9</v>
      </c>
      <c r="J64" s="500" t="str">
        <f>IF(終値!A64="","",IF(AND(安値!O64&lt;安値!N64,安値!O64&lt;安値!M64,安値!O64&lt;安値!P64,安値!O64&lt;安値!Q64),10,""))</f>
        <v/>
      </c>
      <c r="K64" s="500" t="str">
        <f>IF(終値!A64="","",IF(AND(安値!P64&lt;安値!O64,安値!P64&lt;安値!N64,安値!P64&lt;安値!Q64,安値!P64&lt;安値!R64),11,""))</f>
        <v/>
      </c>
      <c r="L64" s="500" t="str">
        <f>IF(終値!A64="","",IF(AND(安値!Q64&lt;安値!P64,安値!Q64&lt;安値!O64,安値!Q64&lt;安値!R64,安値!Q64&lt;安値!S64),12,""))</f>
        <v/>
      </c>
      <c r="M64" s="500">
        <f>IF(終値!A64="","",IF(AND(安値!R64&lt;安値!Q64,安値!R64&lt;安値!P64,安値!R64&lt;安値!S64,安値!R64&lt;安値!T64),13,""))</f>
        <v>13</v>
      </c>
      <c r="N64" s="500" t="str">
        <f>IF(終値!A64="","",IF(AND(安値!S64&lt;安値!R64,安値!S64&lt;安値!Q64,安値!S64&lt;安値!T64,安値!S64&lt;安値!U64),14,""))</f>
        <v/>
      </c>
      <c r="O64" s="500" t="str">
        <f>IF(終値!A64="","",IF(AND(安値!T64&lt;安値!S64,安値!T64&lt;安値!R64,安値!T64&lt;安値!U64,安値!T64&lt;安値!V64),15,""))</f>
        <v/>
      </c>
      <c r="P64" s="500" t="str">
        <f>IF(終値!A64="","",IF(AND(安値!U64&lt;安値!T64,安値!U64&lt;安値!S64,安値!U64&lt;安値!V64,安値!U64&lt;安値!W64),16,""))</f>
        <v/>
      </c>
      <c r="Q64" s="500" t="str">
        <f>IF(終値!A64="","",IF(AND(安値!V64&lt;安値!U64,安値!V64&lt;安値!T64,安値!V64&lt;安値!W64,安値!V64&lt;安値!X64),17,""))</f>
        <v/>
      </c>
      <c r="R64" s="500" t="str">
        <f>IF(終値!A64="","",IF(AND(安値!W64&lt;安値!V64,安値!W64&lt;安値!U64,安値!W64&lt;安値!X64,安値!W64&lt;安値!Y64),18,""))</f>
        <v/>
      </c>
      <c r="S64" s="500">
        <f>IF(終値!A64="","",IF(AND(安値!X64&lt;安値!W64,安値!X64&lt;安値!V64,安値!X64&lt;安値!Y64,安値!X64&lt;安値!Z64),19,""))</f>
        <v>19</v>
      </c>
      <c r="T64" s="500" t="str">
        <f>IF(終値!A64="","",IF(AND(安値!Y64&lt;安値!X64,安値!Y64&lt;安値!W64,安値!Y64&lt;安値!Z64,安値!Y64&lt;安値!AA64),20,""))</f>
        <v/>
      </c>
      <c r="U64" s="500" t="str">
        <f>IF(終値!A64="","",IF(AND(安値!Z64&lt;安値!Y64,安値!Z64&lt;安値!X64,安値!Z64&lt;安値!AA64,安値!Z64&lt;安値!AB64),21,""))</f>
        <v/>
      </c>
      <c r="V64" s="500" t="str">
        <f>IF(終値!A64="","",IF(AND(安値!AA64&lt;安値!Z64,安値!AA64&lt;安値!Y64,安値!AA64&lt;安値!AB64,安値!AA64&lt;安値!AC64),22,""))</f>
        <v/>
      </c>
      <c r="W64" s="500" t="str">
        <f>IF(終値!A64="","",IF(AND(安値!AB64&lt;安値!AA64,安値!AB64&lt;安値!Z64,安値!AB64&lt;安値!AC64,安値!AB64&lt;安値!AD64),23,""))</f>
        <v/>
      </c>
      <c r="X64" s="500" t="str">
        <f>IF(終値!A64="","",IF(AND(安値!AC64&lt;安値!AB64,安値!AC64&lt;安値!AA64,安値!AC64&lt;安値!AD64,安値!AC64&lt;安値!AE64),24,""))</f>
        <v/>
      </c>
      <c r="Y64" s="500">
        <f>IF(終値!A64="","",IF(AND(安値!AD64&lt;安値!AC64,安値!AD64&lt;安値!AB64,安値!AD64&lt;安値!AE64,安値!AD64&lt;安値!AF64),25,""))</f>
        <v>25</v>
      </c>
      <c r="Z64" s="500" t="str">
        <f>IF(終値!A64="","",IF(AND(安値!AE64&lt;安値!AD64,安値!AE64&lt;安値!AC64,安値!AE64&lt;安値!AF64,安値!AE64&lt;安値!AG64),26,""))</f>
        <v/>
      </c>
      <c r="AA64" s="500" t="str">
        <f>IF(終値!A64="","",IF(AND(安値!AF64&lt;安値!AE64,安値!AF64&lt;安値!AD64,安値!AF64&lt;安値!AG64,安値!AF64&lt;安値!AH64),27,""))</f>
        <v/>
      </c>
      <c r="AB64" s="500" t="str">
        <f>IF(終値!A64="","",IF(AND(安値!AG64&lt;安値!AF64,安値!AG64&lt;安値!AE64,安値!AG64&lt;安値!AH64,安値!AG64&lt;安値!AI64),28,""))</f>
        <v/>
      </c>
      <c r="AC64" s="500" t="str">
        <f>IF(終値!A64="","",IF(AND(高値!G64&gt;高値!F64,高値!G64&gt;高値!E64,高値!G64&gt;高値!H64,高値!G64&gt;高値!I64),2,""))</f>
        <v/>
      </c>
      <c r="AD64" s="500" t="str">
        <f>IF(終値!A64="","",IF(AND(高値!H64&gt;高値!G64,高値!H64&gt;高値!F64,高値!H64&gt;高値!I64,高値!H64&gt;高値!J64),3,""))</f>
        <v/>
      </c>
      <c r="AE64" s="500" t="str">
        <f>IF(終値!A64="","",IF(AND(高値!I64&gt;高値!H64,高値!I64&gt;高値!G64,高値!I64&gt;高値!J64,高値!I64&gt;高値!K64),4,""))</f>
        <v/>
      </c>
      <c r="AF64" s="500" t="str">
        <f>IF(終値!A64="","",IF(AND(高値!J64&gt;高値!I64,高値!J64&gt;高値!H64,高値!J64&gt;高値!K64,高値!J64&gt;高値!L64),5,""))</f>
        <v/>
      </c>
      <c r="AG64" s="500">
        <f>IF(終値!A64="","",IF(AND(高値!K64&gt;高値!J64,高値!K64&gt;高値!I64,高値!K64&gt;高値!L64,高値!K64&gt;高値!M64),6,""))</f>
        <v>6</v>
      </c>
      <c r="AH64" s="500" t="str">
        <f>IF(終値!A64="","",IF(AND(高値!L64&gt;高値!K64,高値!L64&gt;高値!J64,高値!L64&gt;高値!M64,高値!L64&gt;高値!N64),7,""))</f>
        <v/>
      </c>
      <c r="AI64" s="500" t="str">
        <f>IF(終値!A64="","",IF(AND(高値!M64&gt;高値!L64,高値!M64&gt;高値!K64,高値!M64&gt;高値!N64,高値!M64&gt;高値!O64),8,""))</f>
        <v/>
      </c>
      <c r="AJ64" s="500" t="str">
        <f>IF(終値!A64="","",IF(AND(高値!N64&gt;高値!M64,高値!N64&gt;高値!L64,高値!N64&gt;高値!O64,高値!N64&gt;高値!P64),9,""))</f>
        <v/>
      </c>
      <c r="AK64" s="500" t="str">
        <f>IF(終値!A64="","",IF(AND(高値!O64&gt;高値!N64,高値!O64&gt;高値!M64,高値!O64&gt;高値!P64,高値!O64&gt;高値!Q64),10,""))</f>
        <v/>
      </c>
      <c r="AL64" s="500" t="str">
        <f>IF(終値!A64="","",IF(AND(高値!P64&gt;高値!O64,高値!P64&gt;高値!N64,高値!P64&gt;高値!Q64,高値!P64&gt;高値!R64),11,""))</f>
        <v/>
      </c>
      <c r="AM64" s="500">
        <f>IF(終値!A64="","",IF(AND(高値!Q64&gt;高値!P64,高値!Q64&gt;高値!O64,高値!Q64&gt;高値!R64,高値!Q64&gt;高値!S64),12,""))</f>
        <v>12</v>
      </c>
      <c r="AN64" s="500" t="str">
        <f>IF(終値!A64="","",IF(AND(高値!R64&gt;高値!Q64,高値!R64&gt;高値!P64,高値!R64&gt;高値!S64,高値!R64&gt;高値!T64),13,""))</f>
        <v/>
      </c>
      <c r="AO64" s="500" t="str">
        <f>IF(終値!A64="","",IF(AND(高値!S64&gt;高値!R64,高値!S64&gt;高値!Q64,高値!S64&gt;高値!T64,高値!S64&gt;高値!U64),14,""))</f>
        <v/>
      </c>
      <c r="AP64" s="500" t="str">
        <f>IF(終値!A64="","",IF(AND(高値!T64&gt;高値!S64,高値!T64&gt;高値!R64,高値!T64&gt;高値!U64,高値!T64&gt;高値!V64),15,""))</f>
        <v/>
      </c>
      <c r="AQ64" s="500">
        <f>IF(終値!A64="","",IF(AND(高値!U64&gt;高値!T64,高値!U64&gt;高値!S64,高値!U64&gt;高値!V64,高値!U64&gt;高値!W64),16,""))</f>
        <v>16</v>
      </c>
      <c r="AR64" s="500" t="str">
        <f>IF(終値!A64="","",IF(AND(高値!V64&gt;高値!U64,高値!V64&gt;高値!T64,高値!V64&gt;高値!W64,高値!V64&gt;高値!X64),17,""))</f>
        <v/>
      </c>
      <c r="AS64" s="500" t="str">
        <f>IF(終値!A64="","",IF(AND(高値!W64&gt;高値!V64,高値!W64&gt;高値!U64,高値!W64&gt;高値!X64,高値!W64&gt;高値!Y64),18,""))</f>
        <v/>
      </c>
      <c r="AT64" s="500" t="str">
        <f>IF(終値!A64="","",IF(AND(高値!X64&gt;高値!W64,高値!X64&gt;高値!V64,高値!X64&gt;高値!Y64,高値!X64&gt;高値!Z64),19,""))</f>
        <v/>
      </c>
      <c r="AU64" s="500" t="str">
        <f>IF(終値!A64="","",IF(AND(高値!Y64&gt;高値!X64,高値!Y64&gt;高値!W64,高値!Y64&gt;高値!Z64,高値!Y64&gt;高値!AA64),20,""))</f>
        <v/>
      </c>
      <c r="AV64" s="500">
        <f>IF(終値!A64="","",IF(AND(高値!Z64&gt;高値!Y64,高値!Z64&gt;高値!X64,高値!Z64&gt;高値!AA64,高値!Z64&gt;高値!AB64),21,""))</f>
        <v>21</v>
      </c>
      <c r="AW64" s="500" t="str">
        <f>IF(終値!A64="","",IF(AND(高値!AA64&gt;高値!Z64,高値!AA64&gt;高値!Y64,高値!AA64&gt;高値!AB64,高値!AA64&gt;高値!AC64),22,""))</f>
        <v/>
      </c>
      <c r="AX64" s="500" t="str">
        <f>IF(終値!A64="","",IF(AND(高値!AB64&gt;高値!AA64,高値!AB64&gt;高値!Z64,高値!AB64&gt;高値!AC64,高値!AB64&gt;高値!AD64),23,""))</f>
        <v/>
      </c>
      <c r="AY64" s="500" t="str">
        <f>IF(終値!A64="","",IF(AND(高値!AC64&gt;高値!AB64,高値!AC64&gt;高値!AA64,高値!AC64&gt;高値!AD64,高値!AC64&gt;高値!AE64),24,""))</f>
        <v/>
      </c>
      <c r="AZ64" s="500" t="str">
        <f>IF(終値!A64="","",IF(AND(高値!AD64&gt;高値!AC64,高値!AD64&gt;高値!AB64,高値!AD64&gt;高値!AE64,高値!AD64&gt;高値!AF64),25,""))</f>
        <v/>
      </c>
      <c r="BA64" s="500" t="str">
        <f>IF(終値!A64="","",IF(AND(高値!AE64&gt;高値!AD64,高値!AE64&gt;高値!AC64,高値!AE64&gt;高値!AF64,高値!AE64&gt;高値!AG64),26,""))</f>
        <v/>
      </c>
      <c r="BB64" s="500" t="str">
        <f>IF(終値!A64="","",IF(AND(高値!AF64&gt;高値!AE64,高値!AF64&gt;高値!AD64,高値!AF64&gt;高値!AG64,高値!AF64&gt;高値!AH64),27,""))</f>
        <v/>
      </c>
      <c r="BC64" s="500" t="str">
        <f>IF(終値!A64="","",IF(AND(高値!AG64&gt;高値!AF64,高値!AG64&gt;高値!AE64,高値!AG64&gt;高値!AH64,高値!AG64&gt;高値!AI64),28,""))</f>
        <v/>
      </c>
      <c r="BD64" s="500">
        <f t="shared" si="0"/>
        <v>4</v>
      </c>
      <c r="BE64" s="500">
        <f t="shared" si="1"/>
        <v>9</v>
      </c>
      <c r="BF64" s="500">
        <f t="shared" si="2"/>
        <v>13</v>
      </c>
      <c r="BG64" s="500">
        <f>IF($BE64="","",INDEX(安値!$E64:$CZ64,1,$BE64+1))</f>
        <v>3777</v>
      </c>
      <c r="BH64" s="500">
        <f>IF($BF64="","",INDEX(安値!$E64:$CZ64,1,$BF64+1))</f>
        <v>3814</v>
      </c>
      <c r="BI64" s="500">
        <f>IF($BF64="","",MAX(INDEX(高値!$E64:$CZ64,1,$BE64+1):INDEX(高値!$E64:$CZ64,1,$BF64+1)))</f>
        <v>3929</v>
      </c>
      <c r="BJ64" s="500">
        <f>IF($BF64="","",AVERAGE(INDEX(終値!$E64:$CZ64,1,$BF64+1):INDEX(終値!$E64:$CZ64,1,$BF64+20))-2*STDEVP(INDEX(終値!$E64:$CZ64,1,$BF64+1):INDEX(終値!$E64:$CZ64,1,$BF64+20)))</f>
        <v>3665.9273567868286</v>
      </c>
      <c r="BK64" s="500">
        <f>IF($BE64="","",AVERAGE(INDEX(終値!$E64:$CZ64,1,$BE64+1):INDEX(終値!$E64:$CZ64,1,$BE64+20))-2*STDEVP(INDEX(終値!$E64:$CZ64,1,$BE64+1):INDEX(終値!$E64:$CZ64,1,$BE64+20)))</f>
        <v>3687.1859258180634</v>
      </c>
      <c r="BL64" s="500">
        <f t="shared" si="3"/>
        <v>4</v>
      </c>
      <c r="BM64" s="500">
        <f t="shared" si="4"/>
        <v>6</v>
      </c>
      <c r="BN64" s="500">
        <f t="shared" si="5"/>
        <v>12</v>
      </c>
      <c r="BO64" s="500">
        <f>IF($BM64="","",INDEX(高値!$E64:$CZ64,1,$BM64+1))</f>
        <v>4079</v>
      </c>
      <c r="BP64" s="500">
        <f>IF($BN64="","",INDEX(高値!$E64:$CZ64,1,$BN64+1))</f>
        <v>3929</v>
      </c>
      <c r="BQ64" s="500">
        <f>IF($BN64="","",MIN(INDEX(安値!$E64:$CZ64,1,$BM64+1):INDEX(安値!$E64:$CZ64,1,$BN64+1)))</f>
        <v>3777</v>
      </c>
      <c r="BR64" s="500">
        <f>IF($BN64="","",AVERAGE(INDEX(終値!$E64:$CZ64,1,$BN64+1):INDEX(終値!$E64:$CZ64,1,$BN64+20))+2*STDEVP(INDEX(終値!$E64:$CZ64,1,$BN64+1):INDEX(終値!$E64:$CZ64,1,$BN64+20)))</f>
        <v>3904.9736621039433</v>
      </c>
      <c r="BS64" s="500">
        <f>IF($BM64="","",AVERAGE(INDEX(終値!$E64:$CZ64,1,$BM64+1):INDEX(終値!$E64:$CZ64,1,$BM64+20))+2*STDEVP(INDEX(終値!$E64:$CZ64,1,$BM64+1):INDEX(終値!$E64:$CZ64,1,$BM64+20)))</f>
        <v>3989.5512901601282</v>
      </c>
      <c r="BT64" s="497" t="str">
        <f>IFERROR(IF(AND($BD64&gt;=2,ABS($BG64-$BH64)/$BH64&lt;=BB設定!$B$12,$BI64&gt;=MAX($BH64,$BG64)*(1+BB設定!$B$13),終値!E64&gt;$BG64),IF(OR(終値!E64&gt;=$BI64,AND($BH64&lt;$BJ64,$BG64&gt;=$BK64)),"二番底W▲","二番底W形成"),IF(AND($BL64&gt;=2,ABS($BO64-$BP64)/$BP64&lt;=BB設定!$B$12,$BQ64&lt;=MIN($BP64,$BO64)*(1-BB設定!$B$13),終値!E64&lt;$BO64),IF(OR(終値!E64&lt;=$BQ64,AND($BP64&gt;$BR64,$BO64&lt;=$BS64)),"二番天井M▼","二番天井M形成"),"－")),"－")</f>
        <v>二番天井M▼</v>
      </c>
    </row>
    <row r="65" spans="2:72">
      <c r="B65" s="500" t="str">
        <f>IF(終値!A65="","",IF(AND(安値!G65&lt;安値!F65,安値!G65&lt;安値!E65,安値!G65&lt;安値!H65,安値!G65&lt;安値!I65),2,""))</f>
        <v/>
      </c>
      <c r="C65" s="500" t="str">
        <f>IF(終値!A65="","",IF(AND(安値!H65&lt;安値!G65,安値!H65&lt;安値!F65,安値!H65&lt;安値!I65,安値!H65&lt;安値!J65),3,""))</f>
        <v/>
      </c>
      <c r="D65" s="500" t="str">
        <f>IF(終値!A65="","",IF(AND(安値!I65&lt;安値!H65,安値!I65&lt;安値!G65,安値!I65&lt;安値!J65,安値!I65&lt;安値!K65),4,""))</f>
        <v/>
      </c>
      <c r="E65" s="500">
        <f>IF(終値!A65="","",IF(AND(安値!J65&lt;安値!I65,安値!J65&lt;安値!H65,安値!J65&lt;安値!K65,安値!J65&lt;安値!L65),5,""))</f>
        <v>5</v>
      </c>
      <c r="F65" s="500" t="str">
        <f>IF(終値!A65="","",IF(AND(安値!K65&lt;安値!J65,安値!K65&lt;安値!I65,安値!K65&lt;安値!L65,安値!K65&lt;安値!M65),6,""))</f>
        <v/>
      </c>
      <c r="G65" s="500" t="str">
        <f>IF(終値!A65="","",IF(AND(安値!L65&lt;安値!K65,安値!L65&lt;安値!J65,安値!L65&lt;安値!M65,安値!L65&lt;安値!N65),7,""))</f>
        <v/>
      </c>
      <c r="H65" s="500" t="str">
        <f>IF(終値!A65="","",IF(AND(安値!M65&lt;安値!L65,安値!M65&lt;安値!K65,安値!M65&lt;安値!N65,安値!M65&lt;安値!O65),8,""))</f>
        <v/>
      </c>
      <c r="I65" s="500" t="str">
        <f>IF(終値!A65="","",IF(AND(安値!N65&lt;安値!M65,安値!N65&lt;安値!L65,安値!N65&lt;安値!O65,安値!N65&lt;安値!P65),9,""))</f>
        <v/>
      </c>
      <c r="J65" s="500" t="str">
        <f>IF(終値!A65="","",IF(AND(安値!O65&lt;安値!N65,安値!O65&lt;安値!M65,安値!O65&lt;安値!P65,安値!O65&lt;安値!Q65),10,""))</f>
        <v/>
      </c>
      <c r="K65" s="500" t="str">
        <f>IF(終値!A65="","",IF(AND(安値!P65&lt;安値!O65,安値!P65&lt;安値!N65,安値!P65&lt;安値!Q65,安値!P65&lt;安値!R65),11,""))</f>
        <v/>
      </c>
      <c r="L65" s="500" t="str">
        <f>IF(終値!A65="","",IF(AND(安値!Q65&lt;安値!P65,安値!Q65&lt;安値!O65,安値!Q65&lt;安値!R65,安値!Q65&lt;安値!S65),12,""))</f>
        <v/>
      </c>
      <c r="M65" s="500">
        <f>IF(終値!A65="","",IF(AND(安値!R65&lt;安値!Q65,安値!R65&lt;安値!P65,安値!R65&lt;安値!S65,安値!R65&lt;安値!T65),13,""))</f>
        <v>13</v>
      </c>
      <c r="N65" s="500" t="str">
        <f>IF(終値!A65="","",IF(AND(安値!S65&lt;安値!R65,安値!S65&lt;安値!Q65,安値!S65&lt;安値!T65,安値!S65&lt;安値!U65),14,""))</f>
        <v/>
      </c>
      <c r="O65" s="500" t="str">
        <f>IF(終値!A65="","",IF(AND(安値!T65&lt;安値!S65,安値!T65&lt;安値!R65,安値!T65&lt;安値!U65,安値!T65&lt;安値!V65),15,""))</f>
        <v/>
      </c>
      <c r="P65" s="500" t="str">
        <f>IF(終値!A65="","",IF(AND(安値!U65&lt;安値!T65,安値!U65&lt;安値!S65,安値!U65&lt;安値!V65,安値!U65&lt;安値!W65),16,""))</f>
        <v/>
      </c>
      <c r="Q65" s="500" t="str">
        <f>IF(終値!A65="","",IF(AND(安値!V65&lt;安値!U65,安値!V65&lt;安値!T65,安値!V65&lt;安値!W65,安値!V65&lt;安値!X65),17,""))</f>
        <v/>
      </c>
      <c r="R65" s="500" t="str">
        <f>IF(終値!A65="","",IF(AND(安値!W65&lt;安値!V65,安値!W65&lt;安値!U65,安値!W65&lt;安値!X65,安値!W65&lt;安値!Y65),18,""))</f>
        <v/>
      </c>
      <c r="S65" s="500" t="str">
        <f>IF(終値!A65="","",IF(AND(安値!X65&lt;安値!W65,安値!X65&lt;安値!V65,安値!X65&lt;安値!Y65,安値!X65&lt;安値!Z65),19,""))</f>
        <v/>
      </c>
      <c r="T65" s="500">
        <f>IF(終値!A65="","",IF(AND(安値!Y65&lt;安値!X65,安値!Y65&lt;安値!W65,安値!Y65&lt;安値!Z65,安値!Y65&lt;安値!AA65),20,""))</f>
        <v>20</v>
      </c>
      <c r="U65" s="500" t="str">
        <f>IF(終値!A65="","",IF(AND(安値!Z65&lt;安値!Y65,安値!Z65&lt;安値!X65,安値!Z65&lt;安値!AA65,安値!Z65&lt;安値!AB65),21,""))</f>
        <v/>
      </c>
      <c r="V65" s="500" t="str">
        <f>IF(終値!A65="","",IF(AND(安値!AA65&lt;安値!Z65,安値!AA65&lt;安値!Y65,安値!AA65&lt;安値!AB65,安値!AA65&lt;安値!AC65),22,""))</f>
        <v/>
      </c>
      <c r="W65" s="500" t="str">
        <f>IF(終値!A65="","",IF(AND(安値!AB65&lt;安値!AA65,安値!AB65&lt;安値!Z65,安値!AB65&lt;安値!AC65,安値!AB65&lt;安値!AD65),23,""))</f>
        <v/>
      </c>
      <c r="X65" s="500" t="str">
        <f>IF(終値!A65="","",IF(AND(安値!AC65&lt;安値!AB65,安値!AC65&lt;安値!AA65,安値!AC65&lt;安値!AD65,安値!AC65&lt;安値!AE65),24,""))</f>
        <v/>
      </c>
      <c r="Y65" s="500" t="str">
        <f>IF(終値!A65="","",IF(AND(安値!AD65&lt;安値!AC65,安値!AD65&lt;安値!AB65,安値!AD65&lt;安値!AE65,安値!AD65&lt;安値!AF65),25,""))</f>
        <v/>
      </c>
      <c r="Z65" s="500">
        <f>IF(終値!A65="","",IF(AND(安値!AE65&lt;安値!AD65,安値!AE65&lt;安値!AC65,安値!AE65&lt;安値!AF65,安値!AE65&lt;安値!AG65),26,""))</f>
        <v>26</v>
      </c>
      <c r="AA65" s="500" t="str">
        <f>IF(終値!A65="","",IF(AND(安値!AF65&lt;安値!AE65,安値!AF65&lt;安値!AD65,安値!AF65&lt;安値!AG65,安値!AF65&lt;安値!AH65),27,""))</f>
        <v/>
      </c>
      <c r="AB65" s="500" t="str">
        <f>IF(終値!A65="","",IF(AND(安値!AG65&lt;安値!AF65,安値!AG65&lt;安値!AE65,安値!AG65&lt;安値!AH65,安値!AG65&lt;安値!AI65),28,""))</f>
        <v/>
      </c>
      <c r="AC65" s="500" t="str">
        <f>IF(終値!A65="","",IF(AND(高値!G65&gt;高値!F65,高値!G65&gt;高値!E65,高値!G65&gt;高値!H65,高値!G65&gt;高値!I65),2,""))</f>
        <v/>
      </c>
      <c r="AD65" s="500" t="str">
        <f>IF(終値!A65="","",IF(AND(高値!H65&gt;高値!G65,高値!H65&gt;高値!F65,高値!H65&gt;高値!I65,高値!H65&gt;高値!J65),3,""))</f>
        <v/>
      </c>
      <c r="AE65" s="500" t="str">
        <f>IF(終値!A65="","",IF(AND(高値!I65&gt;高値!H65,高値!I65&gt;高値!G65,高値!I65&gt;高値!J65,高値!I65&gt;高値!K65),4,""))</f>
        <v/>
      </c>
      <c r="AF65" s="500" t="str">
        <f>IF(終値!A65="","",IF(AND(高値!J65&gt;高値!I65,高値!J65&gt;高値!H65,高値!J65&gt;高値!K65,高値!J65&gt;高値!L65),5,""))</f>
        <v/>
      </c>
      <c r="AG65" s="500" t="str">
        <f>IF(終値!A65="","",IF(AND(高値!K65&gt;高値!J65,高値!K65&gt;高値!I65,高値!K65&gt;高値!L65,高値!K65&gt;高値!M65),6,""))</f>
        <v/>
      </c>
      <c r="AH65" s="500" t="str">
        <f>IF(終値!A65="","",IF(AND(高値!L65&gt;高値!K65,高値!L65&gt;高値!J65,高値!L65&gt;高値!M65,高値!L65&gt;高値!N65),7,""))</f>
        <v/>
      </c>
      <c r="AI65" s="500" t="str">
        <f>IF(終値!A65="","",IF(AND(高値!M65&gt;高値!L65,高値!M65&gt;高値!K65,高値!M65&gt;高値!N65,高値!M65&gt;高値!O65),8,""))</f>
        <v/>
      </c>
      <c r="AJ65" s="500" t="str">
        <f>IF(終値!A65="","",IF(AND(高値!N65&gt;高値!M65,高値!N65&gt;高値!L65,高値!N65&gt;高値!O65,高値!N65&gt;高値!P65),9,""))</f>
        <v/>
      </c>
      <c r="AK65" s="500" t="str">
        <f>IF(終値!A65="","",IF(AND(高値!O65&gt;高値!N65,高値!O65&gt;高値!M65,高値!O65&gt;高値!P65,高値!O65&gt;高値!Q65),10,""))</f>
        <v/>
      </c>
      <c r="AL65" s="500">
        <f>IF(終値!A65="","",IF(AND(高値!P65&gt;高値!O65,高値!P65&gt;高値!N65,高値!P65&gt;高値!Q65,高値!P65&gt;高値!R65),11,""))</f>
        <v>11</v>
      </c>
      <c r="AM65" s="500" t="str">
        <f>IF(終値!A65="","",IF(AND(高値!Q65&gt;高値!P65,高値!Q65&gt;高値!O65,高値!Q65&gt;高値!R65,高値!Q65&gt;高値!S65),12,""))</f>
        <v/>
      </c>
      <c r="AN65" s="500" t="str">
        <f>IF(終値!A65="","",IF(AND(高値!R65&gt;高値!Q65,高値!R65&gt;高値!P65,高値!R65&gt;高値!S65,高値!R65&gt;高値!T65),13,""))</f>
        <v/>
      </c>
      <c r="AO65" s="500" t="str">
        <f>IF(終値!A65="","",IF(AND(高値!S65&gt;高値!R65,高値!S65&gt;高値!Q65,高値!S65&gt;高値!T65,高値!S65&gt;高値!U65),14,""))</f>
        <v/>
      </c>
      <c r="AP65" s="500">
        <f>IF(終値!A65="","",IF(AND(高値!T65&gt;高値!S65,高値!T65&gt;高値!R65,高値!T65&gt;高値!U65,高値!T65&gt;高値!V65),15,""))</f>
        <v>15</v>
      </c>
      <c r="AQ65" s="500" t="str">
        <f>IF(終値!A65="","",IF(AND(高値!U65&gt;高値!T65,高値!U65&gt;高値!S65,高値!U65&gt;高値!V65,高値!U65&gt;高値!W65),16,""))</f>
        <v/>
      </c>
      <c r="AR65" s="500" t="str">
        <f>IF(終値!A65="","",IF(AND(高値!V65&gt;高値!U65,高値!V65&gt;高値!T65,高値!V65&gt;高値!W65,高値!V65&gt;高値!X65),17,""))</f>
        <v/>
      </c>
      <c r="AS65" s="500" t="str">
        <f>IF(終値!A65="","",IF(AND(高値!W65&gt;高値!V65,高値!W65&gt;高値!U65,高値!W65&gt;高値!X65,高値!W65&gt;高値!Y65),18,""))</f>
        <v/>
      </c>
      <c r="AT65" s="500" t="str">
        <f>IF(終値!A65="","",IF(AND(高値!X65&gt;高値!W65,高値!X65&gt;高値!V65,高値!X65&gt;高値!Y65,高値!X65&gt;高値!Z65),19,""))</f>
        <v/>
      </c>
      <c r="AU65" s="500" t="str">
        <f>IF(終値!A65="","",IF(AND(高値!Y65&gt;高値!X65,高値!Y65&gt;高値!W65,高値!Y65&gt;高値!Z65,高値!Y65&gt;高値!AA65),20,""))</f>
        <v/>
      </c>
      <c r="AV65" s="500" t="str">
        <f>IF(終値!A65="","",IF(AND(高値!Z65&gt;高値!Y65,高値!Z65&gt;高値!X65,高値!Z65&gt;高値!AA65,高値!Z65&gt;高値!AB65),21,""))</f>
        <v/>
      </c>
      <c r="AW65" s="500" t="str">
        <f>IF(終値!A65="","",IF(AND(高値!AA65&gt;高値!Z65,高値!AA65&gt;高値!Y65,高値!AA65&gt;高値!AB65,高値!AA65&gt;高値!AC65),22,""))</f>
        <v/>
      </c>
      <c r="AX65" s="500" t="str">
        <f>IF(終値!A65="","",IF(AND(高値!AB65&gt;高値!AA65,高値!AB65&gt;高値!Z65,高値!AB65&gt;高値!AC65,高値!AB65&gt;高値!AD65),23,""))</f>
        <v/>
      </c>
      <c r="AY65" s="500">
        <f>IF(終値!A65="","",IF(AND(高値!AC65&gt;高値!AB65,高値!AC65&gt;高値!AA65,高値!AC65&gt;高値!AD65,高値!AC65&gt;高値!AE65),24,""))</f>
        <v>24</v>
      </c>
      <c r="AZ65" s="500" t="str">
        <f>IF(終値!A65="","",IF(AND(高値!AD65&gt;高値!AC65,高値!AD65&gt;高値!AB65,高値!AD65&gt;高値!AE65,高値!AD65&gt;高値!AF65),25,""))</f>
        <v/>
      </c>
      <c r="BA65" s="500" t="str">
        <f>IF(終値!A65="","",IF(AND(高値!AE65&gt;高値!AD65,高値!AE65&gt;高値!AC65,高値!AE65&gt;高値!AF65,高値!AE65&gt;高値!AG65),26,""))</f>
        <v/>
      </c>
      <c r="BB65" s="500" t="str">
        <f>IF(終値!A65="","",IF(AND(高値!AF65&gt;高値!AE65,高値!AF65&gt;高値!AD65,高値!AF65&gt;高値!AG65,高値!AF65&gt;高値!AH65),27,""))</f>
        <v/>
      </c>
      <c r="BC65" s="500" t="str">
        <f>IF(終値!A65="","",IF(AND(高値!AG65&gt;高値!AF65,高値!AG65&gt;高値!AE65,高値!AG65&gt;高値!AH65,高値!AG65&gt;高値!AI65),28,""))</f>
        <v/>
      </c>
      <c r="BD65" s="500">
        <f t="shared" si="0"/>
        <v>4</v>
      </c>
      <c r="BE65" s="500">
        <f t="shared" si="1"/>
        <v>5</v>
      </c>
      <c r="BF65" s="500">
        <f t="shared" si="2"/>
        <v>13</v>
      </c>
      <c r="BG65" s="500">
        <f>IF($BE65="","",INDEX(安値!$E65:$CZ65,1,$BE65+1))</f>
        <v>4500</v>
      </c>
      <c r="BH65" s="500">
        <f>IF($BF65="","",INDEX(安値!$E65:$CZ65,1,$BF65+1))</f>
        <v>5191</v>
      </c>
      <c r="BI65" s="500">
        <f>IF($BF65="","",MAX(INDEX(高値!$E65:$CZ65,1,$BE65+1):INDEX(高値!$E65:$CZ65,1,$BF65+1)))</f>
        <v>6032</v>
      </c>
      <c r="BJ65" s="500">
        <f>IF($BF65="","",AVERAGE(INDEX(終値!$E65:$CZ65,1,$BF65+1):INDEX(終値!$E65:$CZ65,1,$BF65+20))-2*STDEVP(INDEX(終値!$E65:$CZ65,1,$BF65+1):INDEX(終値!$E65:$CZ65,1,$BF65+20)))</f>
        <v>5331.4813765312483</v>
      </c>
      <c r="BK65" s="500">
        <f>IF($BE65="","",AVERAGE(INDEX(終値!$E65:$CZ65,1,$BE65+1):INDEX(終値!$E65:$CZ65,1,$BE65+20))-2*STDEVP(INDEX(終値!$E65:$CZ65,1,$BE65+1):INDEX(終値!$E65:$CZ65,1,$BE65+20)))</f>
        <v>4730.8784324482194</v>
      </c>
      <c r="BL65" s="500">
        <f t="shared" si="3"/>
        <v>3</v>
      </c>
      <c r="BM65" s="500">
        <f t="shared" si="4"/>
        <v>11</v>
      </c>
      <c r="BN65" s="500">
        <f t="shared" si="5"/>
        <v>15</v>
      </c>
      <c r="BO65" s="500">
        <f>IF($BM65="","",INDEX(高値!$E65:$CZ65,1,$BM65+1))</f>
        <v>6032</v>
      </c>
      <c r="BP65" s="500">
        <f>IF($BN65="","",INDEX(高値!$E65:$CZ65,1,$BN65+1))</f>
        <v>6660</v>
      </c>
      <c r="BQ65" s="500">
        <f>IF($BN65="","",MIN(INDEX(安値!$E65:$CZ65,1,$BM65+1):INDEX(安値!$E65:$CZ65,1,$BN65+1)))</f>
        <v>5191</v>
      </c>
      <c r="BR65" s="500">
        <f>IF($BN65="","",AVERAGE(INDEX(終値!$E65:$CZ65,1,$BN65+1):INDEX(終値!$E65:$CZ65,1,$BN65+20))+2*STDEVP(INDEX(終値!$E65:$CZ65,1,$BN65+1):INDEX(終値!$E65:$CZ65,1,$BN65+20)))</f>
        <v>7309.7729538150661</v>
      </c>
      <c r="BS65" s="500">
        <f>IF($BM65="","",AVERAGE(INDEX(終値!$E65:$CZ65,1,$BM65+1):INDEX(終値!$E65:$CZ65,1,$BM65+20))+2*STDEVP(INDEX(終値!$E65:$CZ65,1,$BM65+1):INDEX(終値!$E65:$CZ65,1,$BM65+20)))</f>
        <v>6862.2856061232224</v>
      </c>
      <c r="BT65" s="497" t="str">
        <f>IFERROR(IF(AND($BD65&gt;=2,ABS($BG65-$BH65)/$BH65&lt;=BB設定!$B$12,$BI65&gt;=MAX($BH65,$BG65)*(1+BB設定!$B$13),終値!E65&gt;$BG65),IF(OR(終値!E65&gt;=$BI65,AND($BH65&lt;$BJ65,$BG65&gt;=$BK65)),"二番底W▲","二番底W形成"),IF(AND($BL65&gt;=2,ABS($BO65-$BP65)/$BP65&lt;=BB設定!$B$12,$BQ65&lt;=MIN($BP65,$BO65)*(1-BB設定!$B$13),終値!E65&lt;$BO65),IF(OR(終値!E65&lt;=$BQ65,AND($BP65&gt;$BR65,$BO65&lt;=$BS65)),"二番天井M▼","二番天井M形成"),"－")),"－")</f>
        <v>－</v>
      </c>
    </row>
    <row r="66" spans="2:72">
      <c r="B66" s="500" t="str">
        <f>IF(終値!A66="","",IF(AND(安値!G66&lt;安値!F66,安値!G66&lt;安値!E66,安値!G66&lt;安値!H66,安値!G66&lt;安値!I66),2,""))</f>
        <v/>
      </c>
      <c r="C66" s="500">
        <f>IF(終値!A66="","",IF(AND(安値!H66&lt;安値!G66,安値!H66&lt;安値!F66,安値!H66&lt;安値!I66,安値!H66&lt;安値!J66),3,""))</f>
        <v>3</v>
      </c>
      <c r="D66" s="500" t="str">
        <f>IF(終値!A66="","",IF(AND(安値!I66&lt;安値!H66,安値!I66&lt;安値!G66,安値!I66&lt;安値!J66,安値!I66&lt;安値!K66),4,""))</f>
        <v/>
      </c>
      <c r="E66" s="500" t="str">
        <f>IF(終値!A66="","",IF(AND(安値!J66&lt;安値!I66,安値!J66&lt;安値!H66,安値!J66&lt;安値!K66,安値!J66&lt;安値!L66),5,""))</f>
        <v/>
      </c>
      <c r="F66" s="500">
        <f>IF(終値!A66="","",IF(AND(安値!K66&lt;安値!J66,安値!K66&lt;安値!I66,安値!K66&lt;安値!L66,安値!K66&lt;安値!M66),6,""))</f>
        <v>6</v>
      </c>
      <c r="G66" s="500" t="str">
        <f>IF(終値!A66="","",IF(AND(安値!L66&lt;安値!K66,安値!L66&lt;安値!J66,安値!L66&lt;安値!M66,安値!L66&lt;安値!N66),7,""))</f>
        <v/>
      </c>
      <c r="H66" s="500" t="str">
        <f>IF(終値!A66="","",IF(AND(安値!M66&lt;安値!L66,安値!M66&lt;安値!K66,安値!M66&lt;安値!N66,安値!M66&lt;安値!O66),8,""))</f>
        <v/>
      </c>
      <c r="I66" s="500" t="str">
        <f>IF(終値!A66="","",IF(AND(安値!N66&lt;安値!M66,安値!N66&lt;安値!L66,安値!N66&lt;安値!O66,安値!N66&lt;安値!P66),9,""))</f>
        <v/>
      </c>
      <c r="J66" s="500" t="str">
        <f>IF(終値!A66="","",IF(AND(安値!O66&lt;安値!N66,安値!O66&lt;安値!M66,安値!O66&lt;安値!P66,安値!O66&lt;安値!Q66),10,""))</f>
        <v/>
      </c>
      <c r="K66" s="500" t="str">
        <f>IF(終値!A66="","",IF(AND(安値!P66&lt;安値!O66,安値!P66&lt;安値!N66,安値!P66&lt;安値!Q66,安値!P66&lt;安値!R66),11,""))</f>
        <v/>
      </c>
      <c r="L66" s="500" t="str">
        <f>IF(終値!A66="","",IF(AND(安値!Q66&lt;安値!P66,安値!Q66&lt;安値!O66,安値!Q66&lt;安値!R66,安値!Q66&lt;安値!S66),12,""))</f>
        <v/>
      </c>
      <c r="M66" s="500">
        <f>IF(終値!A66="","",IF(AND(安値!R66&lt;安値!Q66,安値!R66&lt;安値!P66,安値!R66&lt;安値!S66,安値!R66&lt;安値!T66),13,""))</f>
        <v>13</v>
      </c>
      <c r="N66" s="500" t="str">
        <f>IF(終値!A66="","",IF(AND(安値!S66&lt;安値!R66,安値!S66&lt;安値!Q66,安値!S66&lt;安値!T66,安値!S66&lt;安値!U66),14,""))</f>
        <v/>
      </c>
      <c r="O66" s="500" t="str">
        <f>IF(終値!A66="","",IF(AND(安値!T66&lt;安値!S66,安値!T66&lt;安値!R66,安値!T66&lt;安値!U66,安値!T66&lt;安値!V66),15,""))</f>
        <v/>
      </c>
      <c r="P66" s="500" t="str">
        <f>IF(終値!A66="","",IF(AND(安値!U66&lt;安値!T66,安値!U66&lt;安値!S66,安値!U66&lt;安値!V66,安値!U66&lt;安値!W66),16,""))</f>
        <v/>
      </c>
      <c r="Q66" s="500" t="str">
        <f>IF(終値!A66="","",IF(AND(安値!V66&lt;安値!U66,安値!V66&lt;安値!T66,安値!V66&lt;安値!W66,安値!V66&lt;安値!X66),17,""))</f>
        <v/>
      </c>
      <c r="R66" s="500" t="str">
        <f>IF(終値!A66="","",IF(AND(安値!W66&lt;安値!V66,安値!W66&lt;安値!U66,安値!W66&lt;安値!X66,安値!W66&lt;安値!Y66),18,""))</f>
        <v/>
      </c>
      <c r="S66" s="500">
        <f>IF(終値!A66="","",IF(AND(安値!X66&lt;安値!W66,安値!X66&lt;安値!V66,安値!X66&lt;安値!Y66,安値!X66&lt;安値!Z66),19,""))</f>
        <v>19</v>
      </c>
      <c r="T66" s="500" t="str">
        <f>IF(終値!A66="","",IF(AND(安値!Y66&lt;安値!X66,安値!Y66&lt;安値!W66,安値!Y66&lt;安値!Z66,安値!Y66&lt;安値!AA66),20,""))</f>
        <v/>
      </c>
      <c r="U66" s="500" t="str">
        <f>IF(終値!A66="","",IF(AND(安値!Z66&lt;安値!Y66,安値!Z66&lt;安値!X66,安値!Z66&lt;安値!AA66,安値!Z66&lt;安値!AB66),21,""))</f>
        <v/>
      </c>
      <c r="V66" s="500" t="str">
        <f>IF(終値!A66="","",IF(AND(安値!AA66&lt;安値!Z66,安値!AA66&lt;安値!Y66,安値!AA66&lt;安値!AB66,安値!AA66&lt;安値!AC66),22,""))</f>
        <v/>
      </c>
      <c r="W66" s="500">
        <f>IF(終値!A66="","",IF(AND(安値!AB66&lt;安値!AA66,安値!AB66&lt;安値!Z66,安値!AB66&lt;安値!AC66,安値!AB66&lt;安値!AD66),23,""))</f>
        <v>23</v>
      </c>
      <c r="X66" s="500" t="str">
        <f>IF(終値!A66="","",IF(AND(安値!AC66&lt;安値!AB66,安値!AC66&lt;安値!AA66,安値!AC66&lt;安値!AD66,安値!AC66&lt;安値!AE66),24,""))</f>
        <v/>
      </c>
      <c r="Y66" s="500" t="str">
        <f>IF(終値!A66="","",IF(AND(安値!AD66&lt;安値!AC66,安値!AD66&lt;安値!AB66,安値!AD66&lt;安値!AE66,安値!AD66&lt;安値!AF66),25,""))</f>
        <v/>
      </c>
      <c r="Z66" s="500" t="str">
        <f>IF(終値!A66="","",IF(AND(安値!AE66&lt;安値!AD66,安値!AE66&lt;安値!AC66,安値!AE66&lt;安値!AF66,安値!AE66&lt;安値!AG66),26,""))</f>
        <v/>
      </c>
      <c r="AA66" s="500">
        <f>IF(終値!A66="","",IF(AND(安値!AF66&lt;安値!AE66,安値!AF66&lt;安値!AD66,安値!AF66&lt;安値!AG66,安値!AF66&lt;安値!AH66),27,""))</f>
        <v>27</v>
      </c>
      <c r="AB66" s="500" t="str">
        <f>IF(終値!A66="","",IF(AND(安値!AG66&lt;安値!AF66,安値!AG66&lt;安値!AE66,安値!AG66&lt;安値!AH66,安値!AG66&lt;安値!AI66),28,""))</f>
        <v/>
      </c>
      <c r="AC66" s="500" t="str">
        <f>IF(終値!A66="","",IF(AND(高値!G66&gt;高値!F66,高値!G66&gt;高値!E66,高値!G66&gt;高値!H66,高値!G66&gt;高値!I66),2,""))</f>
        <v/>
      </c>
      <c r="AD66" s="500" t="str">
        <f>IF(終値!A66="","",IF(AND(高値!H66&gt;高値!G66,高値!H66&gt;高値!F66,高値!H66&gt;高値!I66,高値!H66&gt;高値!J66),3,""))</f>
        <v/>
      </c>
      <c r="AE66" s="500">
        <f>IF(終値!A66="","",IF(AND(高値!I66&gt;高値!H66,高値!I66&gt;高値!G66,高値!I66&gt;高値!J66,高値!I66&gt;高値!K66),4,""))</f>
        <v>4</v>
      </c>
      <c r="AF66" s="500" t="str">
        <f>IF(終値!A66="","",IF(AND(高値!J66&gt;高値!I66,高値!J66&gt;高値!H66,高値!J66&gt;高値!K66,高値!J66&gt;高値!L66),5,""))</f>
        <v/>
      </c>
      <c r="AG66" s="500" t="str">
        <f>IF(終値!A66="","",IF(AND(高値!K66&gt;高値!J66,高値!K66&gt;高値!I66,高値!K66&gt;高値!L66,高値!K66&gt;高値!M66),6,""))</f>
        <v/>
      </c>
      <c r="AH66" s="500" t="str">
        <f>IF(終値!A66="","",IF(AND(高値!L66&gt;高値!K66,高値!L66&gt;高値!J66,高値!L66&gt;高値!M66,高値!L66&gt;高値!N66),7,""))</f>
        <v/>
      </c>
      <c r="AI66" s="500" t="str">
        <f>IF(終値!A66="","",IF(AND(高値!M66&gt;高値!L66,高値!M66&gt;高値!K66,高値!M66&gt;高値!N66,高値!M66&gt;高値!O66),8,""))</f>
        <v/>
      </c>
      <c r="AJ66" s="500" t="str">
        <f>IF(終値!A66="","",IF(AND(高値!N66&gt;高値!M66,高値!N66&gt;高値!L66,高値!N66&gt;高値!O66,高値!N66&gt;高値!P66),9,""))</f>
        <v/>
      </c>
      <c r="AK66" s="500" t="str">
        <f>IF(終値!A66="","",IF(AND(高値!O66&gt;高値!N66,高値!O66&gt;高値!M66,高値!O66&gt;高値!P66,高値!O66&gt;高値!Q66),10,""))</f>
        <v/>
      </c>
      <c r="AL66" s="500">
        <f>IF(終値!A66="","",IF(AND(高値!P66&gt;高値!O66,高値!P66&gt;高値!N66,高値!P66&gt;高値!Q66,高値!P66&gt;高値!R66),11,""))</f>
        <v>11</v>
      </c>
      <c r="AM66" s="500" t="str">
        <f>IF(終値!A66="","",IF(AND(高値!Q66&gt;高値!P66,高値!Q66&gt;高値!O66,高値!Q66&gt;高値!R66,高値!Q66&gt;高値!S66),12,""))</f>
        <v/>
      </c>
      <c r="AN66" s="500" t="str">
        <f>IF(終値!A66="","",IF(AND(高値!R66&gt;高値!Q66,高値!R66&gt;高値!P66,高値!R66&gt;高値!S66,高値!R66&gt;高値!T66),13,""))</f>
        <v/>
      </c>
      <c r="AO66" s="500" t="str">
        <f>IF(終値!A66="","",IF(AND(高値!S66&gt;高値!R66,高値!S66&gt;高値!Q66,高値!S66&gt;高値!T66,高値!S66&gt;高値!U66),14,""))</f>
        <v/>
      </c>
      <c r="AP66" s="500">
        <f>IF(終値!A66="","",IF(AND(高値!T66&gt;高値!S66,高値!T66&gt;高値!R66,高値!T66&gt;高値!U66,高値!T66&gt;高値!V66),15,""))</f>
        <v>15</v>
      </c>
      <c r="AQ66" s="500" t="str">
        <f>IF(終値!A66="","",IF(AND(高値!U66&gt;高値!T66,高値!U66&gt;高値!S66,高値!U66&gt;高値!V66,高値!U66&gt;高値!W66),16,""))</f>
        <v/>
      </c>
      <c r="AR66" s="500" t="str">
        <f>IF(終値!A66="","",IF(AND(高値!V66&gt;高値!U66,高値!V66&gt;高値!T66,高値!V66&gt;高値!W66,高値!V66&gt;高値!X66),17,""))</f>
        <v/>
      </c>
      <c r="AS66" s="500" t="str">
        <f>IF(終値!A66="","",IF(AND(高値!W66&gt;高値!V66,高値!W66&gt;高値!U66,高値!W66&gt;高値!X66,高値!W66&gt;高値!Y66),18,""))</f>
        <v/>
      </c>
      <c r="AT66" s="500" t="str">
        <f>IF(終値!A66="","",IF(AND(高値!X66&gt;高値!W66,高値!X66&gt;高値!V66,高値!X66&gt;高値!Y66,高値!X66&gt;高値!Z66),19,""))</f>
        <v/>
      </c>
      <c r="AU66" s="500" t="str">
        <f>IF(終値!A66="","",IF(AND(高値!Y66&gt;高値!X66,高値!Y66&gt;高値!W66,高値!Y66&gt;高値!Z66,高値!Y66&gt;高値!AA66),20,""))</f>
        <v/>
      </c>
      <c r="AV66" s="500">
        <f>IF(終値!A66="","",IF(AND(高値!Z66&gt;高値!Y66,高値!Z66&gt;高値!X66,高値!Z66&gt;高値!AA66,高値!Z66&gt;高値!AB66),21,""))</f>
        <v>21</v>
      </c>
      <c r="AW66" s="500" t="str">
        <f>IF(終値!A66="","",IF(AND(高値!AA66&gt;高値!Z66,高値!AA66&gt;高値!Y66,高値!AA66&gt;高値!AB66,高値!AA66&gt;高値!AC66),22,""))</f>
        <v/>
      </c>
      <c r="AX66" s="500" t="str">
        <f>IF(終値!A66="","",IF(AND(高値!AB66&gt;高値!AA66,高値!AB66&gt;高値!Z66,高値!AB66&gt;高値!AC66,高値!AB66&gt;高値!AD66),23,""))</f>
        <v/>
      </c>
      <c r="AY66" s="500" t="str">
        <f>IF(終値!A66="","",IF(AND(高値!AC66&gt;高値!AB66,高値!AC66&gt;高値!AA66,高値!AC66&gt;高値!AD66,高値!AC66&gt;高値!AE66),24,""))</f>
        <v/>
      </c>
      <c r="AZ66" s="500">
        <f>IF(終値!A66="","",IF(AND(高値!AD66&gt;高値!AC66,高値!AD66&gt;高値!AB66,高値!AD66&gt;高値!AE66,高値!AD66&gt;高値!AF66),25,""))</f>
        <v>25</v>
      </c>
      <c r="BA66" s="500" t="str">
        <f>IF(終値!A66="","",IF(AND(高値!AE66&gt;高値!AD66,高値!AE66&gt;高値!AC66,高値!AE66&gt;高値!AF66,高値!AE66&gt;高値!AG66),26,""))</f>
        <v/>
      </c>
      <c r="BB66" s="500" t="str">
        <f>IF(終値!A66="","",IF(AND(高値!AF66&gt;高値!AE66,高値!AF66&gt;高値!AD66,高値!AF66&gt;高値!AG66,高値!AF66&gt;高値!AH66),27,""))</f>
        <v/>
      </c>
      <c r="BC66" s="500" t="str">
        <f>IF(終値!A66="","",IF(AND(高値!AG66&gt;高値!AF66,高値!AG66&gt;高値!AE66,高値!AG66&gt;高値!AH66,高値!AG66&gt;高値!AI66),28,""))</f>
        <v/>
      </c>
      <c r="BD66" s="500">
        <f t="shared" si="0"/>
        <v>6</v>
      </c>
      <c r="BE66" s="500">
        <f t="shared" si="1"/>
        <v>3</v>
      </c>
      <c r="BF66" s="500">
        <f t="shared" si="2"/>
        <v>6</v>
      </c>
      <c r="BG66" s="500">
        <f>IF($BE66="","",INDEX(安値!$E66:$CZ66,1,$BE66+1))</f>
        <v>5674</v>
      </c>
      <c r="BH66" s="500">
        <f>IF($BF66="","",INDEX(安値!$E66:$CZ66,1,$BF66+1))</f>
        <v>5636</v>
      </c>
      <c r="BI66" s="500">
        <f>IF($BF66="","",MAX(INDEX(高値!$E66:$CZ66,1,$BE66+1):INDEX(高値!$E66:$CZ66,1,$BF66+1)))</f>
        <v>6042</v>
      </c>
      <c r="BJ66" s="500">
        <f>IF($BF66="","",AVERAGE(INDEX(終値!$E66:$CZ66,1,$BF66+1):INDEX(終値!$E66:$CZ66,1,$BF66+20))-2*STDEVP(INDEX(終値!$E66:$CZ66,1,$BF66+1):INDEX(終値!$E66:$CZ66,1,$BF66+20)))</f>
        <v>5967.7509073969113</v>
      </c>
      <c r="BK66" s="500">
        <f>IF($BE66="","",AVERAGE(INDEX(終値!$E66:$CZ66,1,$BE66+1):INDEX(終値!$E66:$CZ66,1,$BE66+20))-2*STDEVP(INDEX(終値!$E66:$CZ66,1,$BE66+1):INDEX(終値!$E66:$CZ66,1,$BE66+20)))</f>
        <v>5482.7442281443591</v>
      </c>
      <c r="BL66" s="500">
        <f t="shared" si="3"/>
        <v>5</v>
      </c>
      <c r="BM66" s="500">
        <f t="shared" si="4"/>
        <v>4</v>
      </c>
      <c r="BN66" s="500">
        <f t="shared" si="5"/>
        <v>11</v>
      </c>
      <c r="BO66" s="500">
        <f>IF($BM66="","",INDEX(高値!$E66:$CZ66,1,$BM66+1))</f>
        <v>6042</v>
      </c>
      <c r="BP66" s="500">
        <f>IF($BN66="","",INDEX(高値!$E66:$CZ66,1,$BN66+1))</f>
        <v>7367</v>
      </c>
      <c r="BQ66" s="500">
        <f>IF($BN66="","",MIN(INDEX(安値!$E66:$CZ66,1,$BM66+1):INDEX(安値!$E66:$CZ66,1,$BN66+1)))</f>
        <v>5636</v>
      </c>
      <c r="BR66" s="500">
        <f>IF($BN66="","",AVERAGE(INDEX(終値!$E66:$CZ66,1,$BN66+1):INDEX(終値!$E66:$CZ66,1,$BN66+20))+2*STDEVP(INDEX(終値!$E66:$CZ66,1,$BN66+1):INDEX(終値!$E66:$CZ66,1,$BN66+20)))</f>
        <v>7588.828108390926</v>
      </c>
      <c r="BS66" s="500">
        <f>IF($BM66="","",AVERAGE(INDEX(終値!$E66:$CZ66,1,$BM66+1):INDEX(終値!$E66:$CZ66,1,$BM66+20))+2*STDEVP(INDEX(終値!$E66:$CZ66,1,$BM66+1):INDEX(終値!$E66:$CZ66,1,$BM66+20)))</f>
        <v>8089.6576350816104</v>
      </c>
      <c r="BT66" s="497" t="str">
        <f>IFERROR(IF(AND($BD66&gt;=2,ABS($BG66-$BH66)/$BH66&lt;=BB設定!$B$12,$BI66&gt;=MAX($BH66,$BG66)*(1+BB設定!$B$13),終値!E66&gt;$BG66),IF(OR(終値!E66&gt;=$BI66,AND($BH66&lt;$BJ66,$BG66&gt;=$BK66)),"二番底W▲","二番底W形成"),IF(AND($BL66&gt;=2,ABS($BO66-$BP66)/$BP66&lt;=BB設定!$B$12,$BQ66&lt;=MIN($BP66,$BO66)*(1-BB設定!$B$13),終値!E66&lt;$BO66),IF(OR(終値!E66&lt;=$BQ66,AND($BP66&gt;$BR66,$BO66&lt;=$BS66)),"二番天井M▼","二番天井M形成"),"－")),"－")</f>
        <v>二番底W▲</v>
      </c>
    </row>
    <row r="67" spans="2:72">
      <c r="B67" s="500">
        <f>IF(終値!A67="","",IF(AND(安値!G67&lt;安値!F67,安値!G67&lt;安値!E67,安値!G67&lt;安値!H67,安値!G67&lt;安値!I67),2,""))</f>
        <v>2</v>
      </c>
      <c r="C67" s="500" t="str">
        <f>IF(終値!A67="","",IF(AND(安値!H67&lt;安値!G67,安値!H67&lt;安値!F67,安値!H67&lt;安値!I67,安値!H67&lt;安値!J67),3,""))</f>
        <v/>
      </c>
      <c r="D67" s="500" t="str">
        <f>IF(終値!A67="","",IF(AND(安値!I67&lt;安値!H67,安値!I67&lt;安値!G67,安値!I67&lt;安値!J67,安値!I67&lt;安値!K67),4,""))</f>
        <v/>
      </c>
      <c r="E67" s="500" t="str">
        <f>IF(終値!A67="","",IF(AND(安値!J67&lt;安値!I67,安値!J67&lt;安値!H67,安値!J67&lt;安値!K67,安値!J67&lt;安値!L67),5,""))</f>
        <v/>
      </c>
      <c r="F67" s="500" t="str">
        <f>IF(終値!A67="","",IF(AND(安値!K67&lt;安値!J67,安値!K67&lt;安値!I67,安値!K67&lt;安値!L67,安値!K67&lt;安値!M67),6,""))</f>
        <v/>
      </c>
      <c r="G67" s="500" t="str">
        <f>IF(終値!A67="","",IF(AND(安値!L67&lt;安値!K67,安値!L67&lt;安値!J67,安値!L67&lt;安値!M67,安値!L67&lt;安値!N67),7,""))</f>
        <v/>
      </c>
      <c r="H67" s="500" t="str">
        <f>IF(終値!A67="","",IF(AND(安値!M67&lt;安値!L67,安値!M67&lt;安値!K67,安値!M67&lt;安値!N67,安値!M67&lt;安値!O67),8,""))</f>
        <v/>
      </c>
      <c r="I67" s="500" t="str">
        <f>IF(終値!A67="","",IF(AND(安値!N67&lt;安値!M67,安値!N67&lt;安値!L67,安値!N67&lt;安値!O67,安値!N67&lt;安値!P67),9,""))</f>
        <v/>
      </c>
      <c r="J67" s="500">
        <f>IF(終値!A67="","",IF(AND(安値!O67&lt;安値!N67,安値!O67&lt;安値!M67,安値!O67&lt;安値!P67,安値!O67&lt;安値!Q67),10,""))</f>
        <v>10</v>
      </c>
      <c r="K67" s="500" t="str">
        <f>IF(終値!A67="","",IF(AND(安値!P67&lt;安値!O67,安値!P67&lt;安値!N67,安値!P67&lt;安値!Q67,安値!P67&lt;安値!R67),11,""))</f>
        <v/>
      </c>
      <c r="L67" s="500" t="str">
        <f>IF(終値!A67="","",IF(AND(安値!Q67&lt;安値!P67,安値!Q67&lt;安値!O67,安値!Q67&lt;安値!R67,安値!Q67&lt;安値!S67),12,""))</f>
        <v/>
      </c>
      <c r="M67" s="500" t="str">
        <f>IF(終値!A67="","",IF(AND(安値!R67&lt;安値!Q67,安値!R67&lt;安値!P67,安値!R67&lt;安値!S67,安値!R67&lt;安値!T67),13,""))</f>
        <v/>
      </c>
      <c r="N67" s="500" t="str">
        <f>IF(終値!A67="","",IF(AND(安値!S67&lt;安値!R67,安値!S67&lt;安値!Q67,安値!S67&lt;安値!T67,安値!S67&lt;安値!U67),14,""))</f>
        <v/>
      </c>
      <c r="O67" s="500" t="str">
        <f>IF(終値!A67="","",IF(AND(安値!T67&lt;安値!S67,安値!T67&lt;安値!R67,安値!T67&lt;安値!U67,安値!T67&lt;安値!V67),15,""))</f>
        <v/>
      </c>
      <c r="P67" s="500" t="str">
        <f>IF(終値!A67="","",IF(AND(安値!U67&lt;安値!T67,安値!U67&lt;安値!S67,安値!U67&lt;安値!V67,安値!U67&lt;安値!W67),16,""))</f>
        <v/>
      </c>
      <c r="Q67" s="500" t="str">
        <f>IF(終値!A67="","",IF(AND(安値!V67&lt;安値!U67,安値!V67&lt;安値!T67,安値!V67&lt;安値!W67,安値!V67&lt;安値!X67),17,""))</f>
        <v/>
      </c>
      <c r="R67" s="500" t="str">
        <f>IF(終値!A67="","",IF(AND(安値!W67&lt;安値!V67,安値!W67&lt;安値!U67,安値!W67&lt;安値!X67,安値!W67&lt;安値!Y67),18,""))</f>
        <v/>
      </c>
      <c r="S67" s="500" t="str">
        <f>IF(終値!A67="","",IF(AND(安値!X67&lt;安値!W67,安値!X67&lt;安値!V67,安値!X67&lt;安値!Y67,安値!X67&lt;安値!Z67),19,""))</f>
        <v/>
      </c>
      <c r="T67" s="500" t="str">
        <f>IF(終値!A67="","",IF(AND(安値!Y67&lt;安値!X67,安値!Y67&lt;安値!W67,安値!Y67&lt;安値!Z67,安値!Y67&lt;安値!AA67),20,""))</f>
        <v/>
      </c>
      <c r="U67" s="500" t="str">
        <f>IF(終値!A67="","",IF(AND(安値!Z67&lt;安値!Y67,安値!Z67&lt;安値!X67,安値!Z67&lt;安値!AA67,安値!Z67&lt;安値!AB67),21,""))</f>
        <v/>
      </c>
      <c r="V67" s="500" t="str">
        <f>IF(終値!A67="","",IF(AND(安値!AA67&lt;安値!Z67,安値!AA67&lt;安値!Y67,安値!AA67&lt;安値!AB67,安値!AA67&lt;安値!AC67),22,""))</f>
        <v/>
      </c>
      <c r="W67" s="500" t="str">
        <f>IF(終値!A67="","",IF(AND(安値!AB67&lt;安値!AA67,安値!AB67&lt;安値!Z67,安値!AB67&lt;安値!AC67,安値!AB67&lt;安値!AD67),23,""))</f>
        <v/>
      </c>
      <c r="X67" s="500" t="str">
        <f>IF(終値!A67="","",IF(AND(安値!AC67&lt;安値!AB67,安値!AC67&lt;安値!AA67,安値!AC67&lt;安値!AD67,安値!AC67&lt;安値!AE67),24,""))</f>
        <v/>
      </c>
      <c r="Y67" s="500">
        <f>IF(終値!A67="","",IF(AND(安値!AD67&lt;安値!AC67,安値!AD67&lt;安値!AB67,安値!AD67&lt;安値!AE67,安値!AD67&lt;安値!AF67),25,""))</f>
        <v>25</v>
      </c>
      <c r="Z67" s="500" t="str">
        <f>IF(終値!A67="","",IF(AND(安値!AE67&lt;安値!AD67,安値!AE67&lt;安値!AC67,安値!AE67&lt;安値!AF67,安値!AE67&lt;安値!AG67),26,""))</f>
        <v/>
      </c>
      <c r="AA67" s="500" t="str">
        <f>IF(終値!A67="","",IF(AND(安値!AF67&lt;安値!AE67,安値!AF67&lt;安値!AD67,安値!AF67&lt;安値!AG67,安値!AF67&lt;安値!AH67),27,""))</f>
        <v/>
      </c>
      <c r="AB67" s="500" t="str">
        <f>IF(終値!A67="","",IF(AND(安値!AG67&lt;安値!AF67,安値!AG67&lt;安値!AE67,安値!AG67&lt;安値!AH67,安値!AG67&lt;安値!AI67),28,""))</f>
        <v/>
      </c>
      <c r="AC67" s="500" t="str">
        <f>IF(終値!A67="","",IF(AND(高値!G67&gt;高値!F67,高値!G67&gt;高値!E67,高値!G67&gt;高値!H67,高値!G67&gt;高値!I67),2,""))</f>
        <v/>
      </c>
      <c r="AD67" s="500" t="str">
        <f>IF(終値!A67="","",IF(AND(高値!H67&gt;高値!G67,高値!H67&gt;高値!F67,高値!H67&gt;高値!I67,高値!H67&gt;高値!J67),3,""))</f>
        <v/>
      </c>
      <c r="AE67" s="500" t="str">
        <f>IF(終値!A67="","",IF(AND(高値!I67&gt;高値!H67,高値!I67&gt;高値!G67,高値!I67&gt;高値!J67,高値!I67&gt;高値!K67),4,""))</f>
        <v/>
      </c>
      <c r="AF67" s="500" t="str">
        <f>IF(終値!A67="","",IF(AND(高値!J67&gt;高値!I67,高値!J67&gt;高値!H67,高値!J67&gt;高値!K67,高値!J67&gt;高値!L67),5,""))</f>
        <v/>
      </c>
      <c r="AG67" s="500">
        <f>IF(終値!A67="","",IF(AND(高値!K67&gt;高値!J67,高値!K67&gt;高値!I67,高値!K67&gt;高値!L67,高値!K67&gt;高値!M67),6,""))</f>
        <v>6</v>
      </c>
      <c r="AH67" s="500" t="str">
        <f>IF(終値!A67="","",IF(AND(高値!L67&gt;高値!K67,高値!L67&gt;高値!J67,高値!L67&gt;高値!M67,高値!L67&gt;高値!N67),7,""))</f>
        <v/>
      </c>
      <c r="AI67" s="500" t="str">
        <f>IF(終値!A67="","",IF(AND(高値!M67&gt;高値!L67,高値!M67&gt;高値!K67,高値!M67&gt;高値!N67,高値!M67&gt;高値!O67),8,""))</f>
        <v/>
      </c>
      <c r="AJ67" s="500" t="str">
        <f>IF(終値!A67="","",IF(AND(高値!N67&gt;高値!M67,高値!N67&gt;高値!L67,高値!N67&gt;高値!O67,高値!N67&gt;高値!P67),9,""))</f>
        <v/>
      </c>
      <c r="AK67" s="500" t="str">
        <f>IF(終値!A67="","",IF(AND(高値!O67&gt;高値!N67,高値!O67&gt;高値!M67,高値!O67&gt;高値!P67,高値!O67&gt;高値!Q67),10,""))</f>
        <v/>
      </c>
      <c r="AL67" s="500" t="str">
        <f>IF(終値!A67="","",IF(AND(高値!P67&gt;高値!O67,高値!P67&gt;高値!N67,高値!P67&gt;高値!Q67,高値!P67&gt;高値!R67),11,""))</f>
        <v/>
      </c>
      <c r="AM67" s="500" t="str">
        <f>IF(終値!A67="","",IF(AND(高値!Q67&gt;高値!P67,高値!Q67&gt;高値!O67,高値!Q67&gt;高値!R67,高値!Q67&gt;高値!S67),12,""))</f>
        <v/>
      </c>
      <c r="AN67" s="500" t="str">
        <f>IF(終値!A67="","",IF(AND(高値!R67&gt;高値!Q67,高値!R67&gt;高値!P67,高値!R67&gt;高値!S67,高値!R67&gt;高値!T67),13,""))</f>
        <v/>
      </c>
      <c r="AO67" s="500" t="str">
        <f>IF(終値!A67="","",IF(AND(高値!S67&gt;高値!R67,高値!S67&gt;高値!Q67,高値!S67&gt;高値!T67,高値!S67&gt;高値!U67),14,""))</f>
        <v/>
      </c>
      <c r="AP67" s="500" t="str">
        <f>IF(終値!A67="","",IF(AND(高値!T67&gt;高値!S67,高値!T67&gt;高値!R67,高値!T67&gt;高値!U67,高値!T67&gt;高値!V67),15,""))</f>
        <v/>
      </c>
      <c r="AQ67" s="500" t="str">
        <f>IF(終値!A67="","",IF(AND(高値!U67&gt;高値!T67,高値!U67&gt;高値!S67,高値!U67&gt;高値!V67,高値!U67&gt;高値!W67),16,""))</f>
        <v/>
      </c>
      <c r="AR67" s="500" t="str">
        <f>IF(終値!A67="","",IF(AND(高値!V67&gt;高値!U67,高値!V67&gt;高値!T67,高値!V67&gt;高値!W67,高値!V67&gt;高値!X67),17,""))</f>
        <v/>
      </c>
      <c r="AS67" s="500" t="str">
        <f>IF(終値!A67="","",IF(AND(高値!W67&gt;高値!V67,高値!W67&gt;高値!U67,高値!W67&gt;高値!X67,高値!W67&gt;高値!Y67),18,""))</f>
        <v/>
      </c>
      <c r="AT67" s="500" t="str">
        <f>IF(終値!A67="","",IF(AND(高値!X67&gt;高値!W67,高値!X67&gt;高値!V67,高値!X67&gt;高値!Y67,高値!X67&gt;高値!Z67),19,""))</f>
        <v/>
      </c>
      <c r="AU67" s="500" t="str">
        <f>IF(終値!A67="","",IF(AND(高値!Y67&gt;高値!X67,高値!Y67&gt;高値!W67,高値!Y67&gt;高値!Z67,高値!Y67&gt;高値!AA67),20,""))</f>
        <v/>
      </c>
      <c r="AV67" s="500" t="str">
        <f>IF(終値!A67="","",IF(AND(高値!Z67&gt;高値!Y67,高値!Z67&gt;高値!X67,高値!Z67&gt;高値!AA67,高値!Z67&gt;高値!AB67),21,""))</f>
        <v/>
      </c>
      <c r="AW67" s="500" t="str">
        <f>IF(終値!A67="","",IF(AND(高値!AA67&gt;高値!Z67,高値!AA67&gt;高値!Y67,高値!AA67&gt;高値!AB67,高値!AA67&gt;高値!AC67),22,""))</f>
        <v/>
      </c>
      <c r="AX67" s="500">
        <f>IF(終値!A67="","",IF(AND(高値!AB67&gt;高値!AA67,高値!AB67&gt;高値!Z67,高値!AB67&gt;高値!AC67,高値!AB67&gt;高値!AD67),23,""))</f>
        <v>23</v>
      </c>
      <c r="AY67" s="500" t="str">
        <f>IF(終値!A67="","",IF(AND(高値!AC67&gt;高値!AB67,高値!AC67&gt;高値!AA67,高値!AC67&gt;高値!AD67,高値!AC67&gt;高値!AE67),24,""))</f>
        <v/>
      </c>
      <c r="AZ67" s="500" t="str">
        <f>IF(終値!A67="","",IF(AND(高値!AD67&gt;高値!AC67,高値!AD67&gt;高値!AB67,高値!AD67&gt;高値!AE67,高値!AD67&gt;高値!AF67),25,""))</f>
        <v/>
      </c>
      <c r="BA67" s="500" t="str">
        <f>IF(終値!A67="","",IF(AND(高値!AE67&gt;高値!AD67,高値!AE67&gt;高値!AC67,高値!AE67&gt;高値!AF67,高値!AE67&gt;高値!AG67),26,""))</f>
        <v/>
      </c>
      <c r="BB67" s="500">
        <f>IF(終値!A67="","",IF(AND(高値!AF67&gt;高値!AE67,高値!AF67&gt;高値!AD67,高値!AF67&gt;高値!AG67,高値!AF67&gt;高値!AH67),27,""))</f>
        <v>27</v>
      </c>
      <c r="BC67" s="500" t="str">
        <f>IF(終値!A67="","",IF(AND(高値!AG67&gt;高値!AF67,高値!AG67&gt;高値!AE67,高値!AG67&gt;高値!AH67,高値!AG67&gt;高値!AI67),28,""))</f>
        <v/>
      </c>
      <c r="BD67" s="500">
        <f t="shared" si="0"/>
        <v>3</v>
      </c>
      <c r="BE67" s="500">
        <f t="shared" si="1"/>
        <v>2</v>
      </c>
      <c r="BF67" s="500">
        <f t="shared" si="2"/>
        <v>10</v>
      </c>
      <c r="BG67" s="500">
        <f>IF($BE67="","",INDEX(安値!$E67:$CZ67,1,$BE67+1))</f>
        <v>1826.5</v>
      </c>
      <c r="BH67" s="500">
        <f>IF($BF67="","",INDEX(安値!$E67:$CZ67,1,$BF67+1))</f>
        <v>1950.5</v>
      </c>
      <c r="BI67" s="500">
        <f>IF($BF67="","",MAX(INDEX(高値!$E67:$CZ67,1,$BE67+1):INDEX(高値!$E67:$CZ67,1,$BF67+1)))</f>
        <v>2039.5</v>
      </c>
      <c r="BJ67" s="500">
        <f>IF($BF67="","",AVERAGE(INDEX(終値!$E67:$CZ67,1,$BF67+1):INDEX(終値!$E67:$CZ67,1,$BF67+20))-2*STDEVP(INDEX(終値!$E67:$CZ67,1,$BF67+1):INDEX(終値!$E67:$CZ67,1,$BF67+20)))</f>
        <v>1981.6907879214573</v>
      </c>
      <c r="BK67" s="500">
        <f>IF($BE67="","",AVERAGE(INDEX(終値!$E67:$CZ67,1,$BE67+1):INDEX(終値!$E67:$CZ67,1,$BE67+20))-2*STDEVP(INDEX(終値!$E67:$CZ67,1,$BE67+1):INDEX(終値!$E67:$CZ67,1,$BE67+20)))</f>
        <v>1823.8516690576676</v>
      </c>
      <c r="BL67" s="500">
        <f t="shared" si="3"/>
        <v>3</v>
      </c>
      <c r="BM67" s="500">
        <f t="shared" si="4"/>
        <v>6</v>
      </c>
      <c r="BN67" s="500">
        <f t="shared" si="5"/>
        <v>23</v>
      </c>
      <c r="BO67" s="500">
        <f>IF($BM67="","",INDEX(高値!$E67:$CZ67,1,$BM67+1))</f>
        <v>2039.5</v>
      </c>
      <c r="BP67" s="500">
        <f>IF($BN67="","",INDEX(高値!$E67:$CZ67,1,$BN67+1))</f>
        <v>2254</v>
      </c>
      <c r="BQ67" s="500">
        <f>IF($BN67="","",MIN(INDEX(安値!$E67:$CZ67,1,$BM67+1):INDEX(安値!$E67:$CZ67,1,$BN67+1)))</f>
        <v>1950.5</v>
      </c>
      <c r="BR67" s="500">
        <f>IF($BN67="","",AVERAGE(INDEX(終値!$E67:$CZ67,1,$BN67+1):INDEX(終値!$E67:$CZ67,1,$BN67+20))+2*STDEVP(INDEX(終値!$E67:$CZ67,1,$BN67+1):INDEX(終値!$E67:$CZ67,1,$BN67+20)))</f>
        <v>2231.9562392836897</v>
      </c>
      <c r="BS67" s="500">
        <f>IF($BM67="","",AVERAGE(INDEX(終値!$E67:$CZ67,1,$BM67+1):INDEX(終値!$E67:$CZ67,1,$BM67+20))+2*STDEVP(INDEX(終値!$E67:$CZ67,1,$BM67+1):INDEX(終値!$E67:$CZ67,1,$BM67+20)))</f>
        <v>2275.0211589658634</v>
      </c>
      <c r="BT67" s="497" t="str">
        <f>IFERROR(IF(AND($BD67&gt;=2,ABS($BG67-$BH67)/$BH67&lt;=BB設定!$B$12,$BI67&gt;=MAX($BH67,$BG67)*(1+BB設定!$B$13),終値!E67&gt;$BG67),IF(OR(終値!E67&gt;=$BI67,AND($BH67&lt;$BJ67,$BG67&gt;=$BK67)),"二番底W▲","二番底W形成"),IF(AND($BL67&gt;=2,ABS($BO67-$BP67)/$BP67&lt;=BB設定!$B$12,$BQ67&lt;=MIN($BP67,$BO67)*(1-BB設定!$B$13),終値!E67&lt;$BO67),IF(OR(終値!E67&lt;=$BQ67,AND($BP67&gt;$BR67,$BO67&lt;=$BS67)),"二番天井M▼","二番天井M形成"),"－")),"－")</f>
        <v>－</v>
      </c>
    </row>
    <row r="68" spans="2:72">
      <c r="B68" s="500" t="str">
        <f>IF(終値!A68="","",IF(AND(安値!G68&lt;安値!F68,安値!G68&lt;安値!E68,安値!G68&lt;安値!H68,安値!G68&lt;安値!I68),2,""))</f>
        <v/>
      </c>
      <c r="C68" s="500" t="str">
        <f>IF(終値!A68="","",IF(AND(安値!H68&lt;安値!G68,安値!H68&lt;安値!F68,安値!H68&lt;安値!I68,安値!H68&lt;安値!J68),3,""))</f>
        <v/>
      </c>
      <c r="D68" s="500" t="str">
        <f>IF(終値!A68="","",IF(AND(安値!I68&lt;安値!H68,安値!I68&lt;安値!G68,安値!I68&lt;安値!J68,安値!I68&lt;安値!K68),4,""))</f>
        <v/>
      </c>
      <c r="E68" s="500" t="str">
        <f>IF(終値!A68="","",IF(AND(安値!J68&lt;安値!I68,安値!J68&lt;安値!H68,安値!J68&lt;安値!K68,安値!J68&lt;安値!L68),5,""))</f>
        <v/>
      </c>
      <c r="F68" s="500">
        <f>IF(終値!A68="","",IF(AND(安値!K68&lt;安値!J68,安値!K68&lt;安値!I68,安値!K68&lt;安値!L68,安値!K68&lt;安値!M68),6,""))</f>
        <v>6</v>
      </c>
      <c r="G68" s="500" t="str">
        <f>IF(終値!A68="","",IF(AND(安値!L68&lt;安値!K68,安値!L68&lt;安値!J68,安値!L68&lt;安値!M68,安値!L68&lt;安値!N68),7,""))</f>
        <v/>
      </c>
      <c r="H68" s="500" t="str">
        <f>IF(終値!A68="","",IF(AND(安値!M68&lt;安値!L68,安値!M68&lt;安値!K68,安値!M68&lt;安値!N68,安値!M68&lt;安値!O68),8,""))</f>
        <v/>
      </c>
      <c r="I68" s="500" t="str">
        <f>IF(終値!A68="","",IF(AND(安値!N68&lt;安値!M68,安値!N68&lt;安値!L68,安値!N68&lt;安値!O68,安値!N68&lt;安値!P68),9,""))</f>
        <v/>
      </c>
      <c r="J68" s="500" t="str">
        <f>IF(終値!A68="","",IF(AND(安値!O68&lt;安値!N68,安値!O68&lt;安値!M68,安値!O68&lt;安値!P68,安値!O68&lt;安値!Q68),10,""))</f>
        <v/>
      </c>
      <c r="K68" s="500" t="str">
        <f>IF(終値!A68="","",IF(AND(安値!P68&lt;安値!O68,安値!P68&lt;安値!N68,安値!P68&lt;安値!Q68,安値!P68&lt;安値!R68),11,""))</f>
        <v/>
      </c>
      <c r="L68" s="500" t="str">
        <f>IF(終値!A68="","",IF(AND(安値!Q68&lt;安値!P68,安値!Q68&lt;安値!O68,安値!Q68&lt;安値!R68,安値!Q68&lt;安値!S68),12,""))</f>
        <v/>
      </c>
      <c r="M68" s="500">
        <f>IF(終値!A68="","",IF(AND(安値!R68&lt;安値!Q68,安値!R68&lt;安値!P68,安値!R68&lt;安値!S68,安値!R68&lt;安値!T68),13,""))</f>
        <v>13</v>
      </c>
      <c r="N68" s="500" t="str">
        <f>IF(終値!A68="","",IF(AND(安値!S68&lt;安値!R68,安値!S68&lt;安値!Q68,安値!S68&lt;安値!T68,安値!S68&lt;安値!U68),14,""))</f>
        <v/>
      </c>
      <c r="O68" s="500" t="str">
        <f>IF(終値!A68="","",IF(AND(安値!T68&lt;安値!S68,安値!T68&lt;安値!R68,安値!T68&lt;安値!U68,安値!T68&lt;安値!V68),15,""))</f>
        <v/>
      </c>
      <c r="P68" s="500">
        <f>IF(終値!A68="","",IF(AND(安値!U68&lt;安値!T68,安値!U68&lt;安値!S68,安値!U68&lt;安値!V68,安値!U68&lt;安値!W68),16,""))</f>
        <v>16</v>
      </c>
      <c r="Q68" s="500" t="str">
        <f>IF(終値!A68="","",IF(AND(安値!V68&lt;安値!U68,安値!V68&lt;安値!T68,安値!V68&lt;安値!W68,安値!V68&lt;安値!X68),17,""))</f>
        <v/>
      </c>
      <c r="R68" s="500" t="str">
        <f>IF(終値!A68="","",IF(AND(安値!W68&lt;安値!V68,安値!W68&lt;安値!U68,安値!W68&lt;安値!X68,安値!W68&lt;安値!Y68),18,""))</f>
        <v/>
      </c>
      <c r="S68" s="500" t="str">
        <f>IF(終値!A68="","",IF(AND(安値!X68&lt;安値!W68,安値!X68&lt;安値!V68,安値!X68&lt;安値!Y68,安値!X68&lt;安値!Z68),19,""))</f>
        <v/>
      </c>
      <c r="T68" s="500">
        <f>IF(終値!A68="","",IF(AND(安値!Y68&lt;安値!X68,安値!Y68&lt;安値!W68,安値!Y68&lt;安値!Z68,安値!Y68&lt;安値!AA68),20,""))</f>
        <v>20</v>
      </c>
      <c r="U68" s="500" t="str">
        <f>IF(終値!A68="","",IF(AND(安値!Z68&lt;安値!Y68,安値!Z68&lt;安値!X68,安値!Z68&lt;安値!AA68,安値!Z68&lt;安値!AB68),21,""))</f>
        <v/>
      </c>
      <c r="V68" s="500" t="str">
        <f>IF(終値!A68="","",IF(AND(安値!AA68&lt;安値!Z68,安値!AA68&lt;安値!Y68,安値!AA68&lt;安値!AB68,安値!AA68&lt;安値!AC68),22,""))</f>
        <v/>
      </c>
      <c r="W68" s="500">
        <f>IF(終値!A68="","",IF(AND(安値!AB68&lt;安値!AA68,安値!AB68&lt;安値!Z68,安値!AB68&lt;安値!AC68,安値!AB68&lt;安値!AD68),23,""))</f>
        <v>23</v>
      </c>
      <c r="X68" s="500" t="str">
        <f>IF(終値!A68="","",IF(AND(安値!AC68&lt;安値!AB68,安値!AC68&lt;安値!AA68,安値!AC68&lt;安値!AD68,安値!AC68&lt;安値!AE68),24,""))</f>
        <v/>
      </c>
      <c r="Y68" s="500" t="str">
        <f>IF(終値!A68="","",IF(AND(安値!AD68&lt;安値!AC68,安値!AD68&lt;安値!AB68,安値!AD68&lt;安値!AE68,安値!AD68&lt;安値!AF68),25,""))</f>
        <v/>
      </c>
      <c r="Z68" s="500" t="str">
        <f>IF(終値!A68="","",IF(AND(安値!AE68&lt;安値!AD68,安値!AE68&lt;安値!AC68,安値!AE68&lt;安値!AF68,安値!AE68&lt;安値!AG68),26,""))</f>
        <v/>
      </c>
      <c r="AA68" s="500">
        <f>IF(終値!A68="","",IF(AND(安値!AF68&lt;安値!AE68,安値!AF68&lt;安値!AD68,安値!AF68&lt;安値!AG68,安値!AF68&lt;安値!AH68),27,""))</f>
        <v>27</v>
      </c>
      <c r="AB68" s="500" t="str">
        <f>IF(終値!A68="","",IF(AND(安値!AG68&lt;安値!AF68,安値!AG68&lt;安値!AE68,安値!AG68&lt;安値!AH68,安値!AG68&lt;安値!AI68),28,""))</f>
        <v/>
      </c>
      <c r="AC68" s="500" t="str">
        <f>IF(終値!A68="","",IF(AND(高値!G68&gt;高値!F68,高値!G68&gt;高値!E68,高値!G68&gt;高値!H68,高値!G68&gt;高値!I68),2,""))</f>
        <v/>
      </c>
      <c r="AD68" s="500" t="str">
        <f>IF(終値!A68="","",IF(AND(高値!H68&gt;高値!G68,高値!H68&gt;高値!F68,高値!H68&gt;高値!I68,高値!H68&gt;高値!J68),3,""))</f>
        <v/>
      </c>
      <c r="AE68" s="500">
        <f>IF(終値!A68="","",IF(AND(高値!I68&gt;高値!H68,高値!I68&gt;高値!G68,高値!I68&gt;高値!J68,高値!I68&gt;高値!K68),4,""))</f>
        <v>4</v>
      </c>
      <c r="AF68" s="500" t="str">
        <f>IF(終値!A68="","",IF(AND(高値!J68&gt;高値!I68,高値!J68&gt;高値!H68,高値!J68&gt;高値!K68,高値!J68&gt;高値!L68),5,""))</f>
        <v/>
      </c>
      <c r="AG68" s="500" t="str">
        <f>IF(終値!A68="","",IF(AND(高値!K68&gt;高値!J68,高値!K68&gt;高値!I68,高値!K68&gt;高値!L68,高値!K68&gt;高値!M68),6,""))</f>
        <v/>
      </c>
      <c r="AH68" s="500" t="str">
        <f>IF(終値!A68="","",IF(AND(高値!L68&gt;高値!K68,高値!L68&gt;高値!J68,高値!L68&gt;高値!M68,高値!L68&gt;高値!N68),7,""))</f>
        <v/>
      </c>
      <c r="AI68" s="500" t="str">
        <f>IF(終値!A68="","",IF(AND(高値!M68&gt;高値!L68,高値!M68&gt;高値!K68,高値!M68&gt;高値!N68,高値!M68&gt;高値!O68),8,""))</f>
        <v/>
      </c>
      <c r="AJ68" s="500" t="str">
        <f>IF(終値!A68="","",IF(AND(高値!N68&gt;高値!M68,高値!N68&gt;高値!L68,高値!N68&gt;高値!O68,高値!N68&gt;高値!P68),9,""))</f>
        <v/>
      </c>
      <c r="AK68" s="500" t="str">
        <f>IF(終値!A68="","",IF(AND(高値!O68&gt;高値!N68,高値!O68&gt;高値!M68,高値!O68&gt;高値!P68,高値!O68&gt;高値!Q68),10,""))</f>
        <v/>
      </c>
      <c r="AL68" s="500">
        <f>IF(終値!A68="","",IF(AND(高値!P68&gt;高値!O68,高値!P68&gt;高値!N68,高値!P68&gt;高値!Q68,高値!P68&gt;高値!R68),11,""))</f>
        <v>11</v>
      </c>
      <c r="AM68" s="500" t="str">
        <f>IF(終値!A68="","",IF(AND(高値!Q68&gt;高値!P68,高値!Q68&gt;高値!O68,高値!Q68&gt;高値!R68,高値!Q68&gt;高値!S68),12,""))</f>
        <v/>
      </c>
      <c r="AN68" s="500" t="str">
        <f>IF(終値!A68="","",IF(AND(高値!R68&gt;高値!Q68,高値!R68&gt;高値!P68,高値!R68&gt;高値!S68,高値!R68&gt;高値!T68),13,""))</f>
        <v/>
      </c>
      <c r="AO68" s="500" t="str">
        <f>IF(終値!A68="","",IF(AND(高値!S68&gt;高値!R68,高値!S68&gt;高値!Q68,高値!S68&gt;高値!T68,高値!S68&gt;高値!U68),14,""))</f>
        <v/>
      </c>
      <c r="AP68" s="500" t="str">
        <f>IF(終値!A68="","",IF(AND(高値!T68&gt;高値!S68,高値!T68&gt;高値!R68,高値!T68&gt;高値!U68,高値!T68&gt;高値!V68),15,""))</f>
        <v/>
      </c>
      <c r="AQ68" s="500" t="str">
        <f>IF(終値!A68="","",IF(AND(高値!U68&gt;高値!T68,高値!U68&gt;高値!S68,高値!U68&gt;高値!V68,高値!U68&gt;高値!W68),16,""))</f>
        <v/>
      </c>
      <c r="AR68" s="500" t="str">
        <f>IF(終値!A68="","",IF(AND(高値!V68&gt;高値!U68,高値!V68&gt;高値!T68,高値!V68&gt;高値!W68,高値!V68&gt;高値!X68),17,""))</f>
        <v/>
      </c>
      <c r="AS68" s="500">
        <f>IF(終値!A68="","",IF(AND(高値!W68&gt;高値!V68,高値!W68&gt;高値!U68,高値!W68&gt;高値!X68,高値!W68&gt;高値!Y68),18,""))</f>
        <v>18</v>
      </c>
      <c r="AT68" s="500" t="str">
        <f>IF(終値!A68="","",IF(AND(高値!X68&gt;高値!W68,高値!X68&gt;高値!V68,高値!X68&gt;高値!Y68,高値!X68&gt;高値!Z68),19,""))</f>
        <v/>
      </c>
      <c r="AU68" s="500" t="str">
        <f>IF(終値!A68="","",IF(AND(高値!Y68&gt;高値!X68,高値!Y68&gt;高値!W68,高値!Y68&gt;高値!Z68,高値!Y68&gt;高値!AA68),20,""))</f>
        <v/>
      </c>
      <c r="AV68" s="500">
        <f>IF(終値!A68="","",IF(AND(高値!Z68&gt;高値!Y68,高値!Z68&gt;高値!X68,高値!Z68&gt;高値!AA68,高値!Z68&gt;高値!AB68),21,""))</f>
        <v>21</v>
      </c>
      <c r="AW68" s="500" t="str">
        <f>IF(終値!A68="","",IF(AND(高値!AA68&gt;高値!Z68,高値!AA68&gt;高値!Y68,高値!AA68&gt;高値!AB68,高値!AA68&gt;高値!AC68),22,""))</f>
        <v/>
      </c>
      <c r="AX68" s="500" t="str">
        <f>IF(終値!A68="","",IF(AND(高値!AB68&gt;高値!AA68,高値!AB68&gt;高値!Z68,高値!AB68&gt;高値!AC68,高値!AB68&gt;高値!AD68),23,""))</f>
        <v/>
      </c>
      <c r="AY68" s="500" t="str">
        <f>IF(終値!A68="","",IF(AND(高値!AC68&gt;高値!AB68,高値!AC68&gt;高値!AA68,高値!AC68&gt;高値!AD68,高値!AC68&gt;高値!AE68),24,""))</f>
        <v/>
      </c>
      <c r="AZ68" s="500">
        <f>IF(終値!A68="","",IF(AND(高値!AD68&gt;高値!AC68,高値!AD68&gt;高値!AB68,高値!AD68&gt;高値!AE68,高値!AD68&gt;高値!AF68),25,""))</f>
        <v>25</v>
      </c>
      <c r="BA68" s="500" t="str">
        <f>IF(終値!A68="","",IF(AND(高値!AE68&gt;高値!AD68,高値!AE68&gt;高値!AC68,高値!AE68&gt;高値!AF68,高値!AE68&gt;高値!AG68),26,""))</f>
        <v/>
      </c>
      <c r="BB68" s="500" t="str">
        <f>IF(終値!A68="","",IF(AND(高値!AF68&gt;高値!AE68,高値!AF68&gt;高値!AD68,高値!AF68&gt;高値!AG68,高値!AF68&gt;高値!AH68),27,""))</f>
        <v/>
      </c>
      <c r="BC68" s="500" t="str">
        <f>IF(終値!A68="","",IF(AND(高値!AG68&gt;高値!AF68,高値!AG68&gt;高値!AE68,高値!AG68&gt;高値!AH68,高値!AG68&gt;高値!AI68),28,""))</f>
        <v/>
      </c>
      <c r="BD68" s="500">
        <f t="shared" si="0"/>
        <v>6</v>
      </c>
      <c r="BE68" s="500">
        <f t="shared" si="1"/>
        <v>6</v>
      </c>
      <c r="BF68" s="500">
        <f t="shared" si="2"/>
        <v>13</v>
      </c>
      <c r="BG68" s="500">
        <f>IF($BE68="","",INDEX(安値!$E68:$CZ68,1,$BE68+1))</f>
        <v>5050</v>
      </c>
      <c r="BH68" s="500">
        <f>IF($BF68="","",INDEX(安値!$E68:$CZ68,1,$BF68+1))</f>
        <v>5203</v>
      </c>
      <c r="BI68" s="500">
        <f>IF($BF68="","",MAX(INDEX(高値!$E68:$CZ68,1,$BE68+1):INDEX(高値!$E68:$CZ68,1,$BF68+1)))</f>
        <v>5795</v>
      </c>
      <c r="BJ68" s="500">
        <f>IF($BF68="","",AVERAGE(INDEX(終値!$E68:$CZ68,1,$BF68+1):INDEX(終値!$E68:$CZ68,1,$BF68+20))-2*STDEVP(INDEX(終値!$E68:$CZ68,1,$BF68+1):INDEX(終値!$E68:$CZ68,1,$BF68+20)))</f>
        <v>5476.4284646493188</v>
      </c>
      <c r="BK68" s="500">
        <f>IF($BE68="","",AVERAGE(INDEX(終値!$E68:$CZ68,1,$BE68+1):INDEX(終値!$E68:$CZ68,1,$BE68+20))-2*STDEVP(INDEX(終値!$E68:$CZ68,1,$BE68+1):INDEX(終値!$E68:$CZ68,1,$BE68+20)))</f>
        <v>5254.5582343143415</v>
      </c>
      <c r="BL68" s="500">
        <f t="shared" si="3"/>
        <v>5</v>
      </c>
      <c r="BM68" s="500">
        <f t="shared" si="4"/>
        <v>4</v>
      </c>
      <c r="BN68" s="500">
        <f t="shared" si="5"/>
        <v>11</v>
      </c>
      <c r="BO68" s="500">
        <f>IF($BM68="","",INDEX(高値!$E68:$CZ68,1,$BM68+1))</f>
        <v>5912</v>
      </c>
      <c r="BP68" s="500">
        <f>IF($BN68="","",INDEX(高値!$E68:$CZ68,1,$BN68+1))</f>
        <v>5795</v>
      </c>
      <c r="BQ68" s="500">
        <f>IF($BN68="","",MIN(INDEX(安値!$E68:$CZ68,1,$BM68+1):INDEX(安値!$E68:$CZ68,1,$BN68+1)))</f>
        <v>5050</v>
      </c>
      <c r="BR68" s="500">
        <f>IF($BN68="","",AVERAGE(INDEX(終値!$E68:$CZ68,1,$BN68+1):INDEX(終値!$E68:$CZ68,1,$BN68+20))+2*STDEVP(INDEX(終値!$E68:$CZ68,1,$BN68+1):INDEX(終値!$E68:$CZ68,1,$BN68+20)))</f>
        <v>6148.2104521656156</v>
      </c>
      <c r="BS68" s="500">
        <f>IF($BM68="","",AVERAGE(INDEX(終値!$E68:$CZ68,1,$BM68+1):INDEX(終値!$E68:$CZ68,1,$BM68+20))+2*STDEVP(INDEX(終値!$E68:$CZ68,1,$BM68+1):INDEX(終値!$E68:$CZ68,1,$BM68+20)))</f>
        <v>6112.016532313095</v>
      </c>
      <c r="BT68" s="497" t="str">
        <f>IFERROR(IF(AND($BD68&gt;=2,ABS($BG68-$BH68)/$BH68&lt;=BB設定!$B$12,$BI68&gt;=MAX($BH68,$BG68)*(1+BB設定!$B$13),終値!E68&gt;$BG68),IF(OR(終値!E68&gt;=$BI68,AND($BH68&lt;$BJ68,$BG68&gt;=$BK68)),"二番底W▲","二番底W形成"),IF(AND($BL68&gt;=2,ABS($BO68-$BP68)/$BP68&lt;=BB設定!$B$12,$BQ68&lt;=MIN($BP68,$BO68)*(1-BB設定!$B$13),終値!E68&lt;$BO68),IF(OR(終値!E68&lt;=$BQ68,AND($BP68&gt;$BR68,$BO68&lt;=$BS68)),"二番天井M▼","二番天井M形成"),"－")),"－")</f>
        <v>二番底W▲</v>
      </c>
    </row>
    <row r="69" spans="2:72">
      <c r="B69" s="500" t="str">
        <f>IF(終値!A69="","",IF(AND(安値!G69&lt;安値!F69,安値!G69&lt;安値!E69,安値!G69&lt;安値!H69,安値!G69&lt;安値!I69),2,""))</f>
        <v/>
      </c>
      <c r="C69" s="500" t="str">
        <f>IF(終値!A69="","",IF(AND(安値!H69&lt;安値!G69,安値!H69&lt;安値!F69,安値!H69&lt;安値!I69,安値!H69&lt;安値!J69),3,""))</f>
        <v/>
      </c>
      <c r="D69" s="500" t="str">
        <f>IF(終値!A69="","",IF(AND(安値!I69&lt;安値!H69,安値!I69&lt;安値!G69,安値!I69&lt;安値!J69,安値!I69&lt;安値!K69),4,""))</f>
        <v/>
      </c>
      <c r="E69" s="500" t="str">
        <f>IF(終値!A69="","",IF(AND(安値!J69&lt;安値!I69,安値!J69&lt;安値!H69,安値!J69&lt;安値!K69,安値!J69&lt;安値!L69),5,""))</f>
        <v/>
      </c>
      <c r="F69" s="500">
        <f>IF(終値!A69="","",IF(AND(安値!K69&lt;安値!J69,安値!K69&lt;安値!I69,安値!K69&lt;安値!L69,安値!K69&lt;安値!M69),6,""))</f>
        <v>6</v>
      </c>
      <c r="G69" s="500" t="str">
        <f>IF(終値!A69="","",IF(AND(安値!L69&lt;安値!K69,安値!L69&lt;安値!J69,安値!L69&lt;安値!M69,安値!L69&lt;安値!N69),7,""))</f>
        <v/>
      </c>
      <c r="H69" s="500" t="str">
        <f>IF(終値!A69="","",IF(AND(安値!M69&lt;安値!L69,安値!M69&lt;安値!K69,安値!M69&lt;安値!N69,安値!M69&lt;安値!O69),8,""))</f>
        <v/>
      </c>
      <c r="I69" s="500" t="str">
        <f>IF(終値!A69="","",IF(AND(安値!N69&lt;安値!M69,安値!N69&lt;安値!L69,安値!N69&lt;安値!O69,安値!N69&lt;安値!P69),9,""))</f>
        <v/>
      </c>
      <c r="J69" s="500" t="str">
        <f>IF(終値!A69="","",IF(AND(安値!O69&lt;安値!N69,安値!O69&lt;安値!M69,安値!O69&lt;安値!P69,安値!O69&lt;安値!Q69),10,""))</f>
        <v/>
      </c>
      <c r="K69" s="500" t="str">
        <f>IF(終値!A69="","",IF(AND(安値!P69&lt;安値!O69,安値!P69&lt;安値!N69,安値!P69&lt;安値!Q69,安値!P69&lt;安値!R69),11,""))</f>
        <v/>
      </c>
      <c r="L69" s="500" t="str">
        <f>IF(終値!A69="","",IF(AND(安値!Q69&lt;安値!P69,安値!Q69&lt;安値!O69,安値!Q69&lt;安値!R69,安値!Q69&lt;安値!S69),12,""))</f>
        <v/>
      </c>
      <c r="M69" s="500">
        <f>IF(終値!A69="","",IF(AND(安値!R69&lt;安値!Q69,安値!R69&lt;安値!P69,安値!R69&lt;安値!S69,安値!R69&lt;安値!T69),13,""))</f>
        <v>13</v>
      </c>
      <c r="N69" s="500" t="str">
        <f>IF(終値!A69="","",IF(AND(安値!S69&lt;安値!R69,安値!S69&lt;安値!Q69,安値!S69&lt;安値!T69,安値!S69&lt;安値!U69),14,""))</f>
        <v/>
      </c>
      <c r="O69" s="500" t="str">
        <f>IF(終値!A69="","",IF(AND(安値!T69&lt;安値!S69,安値!T69&lt;安値!R69,安値!T69&lt;安値!U69,安値!T69&lt;安値!V69),15,""))</f>
        <v/>
      </c>
      <c r="P69" s="500" t="str">
        <f>IF(終値!A69="","",IF(AND(安値!U69&lt;安値!T69,安値!U69&lt;安値!S69,安値!U69&lt;安値!V69,安値!U69&lt;安値!W69),16,""))</f>
        <v/>
      </c>
      <c r="Q69" s="500" t="str">
        <f>IF(終値!A69="","",IF(AND(安値!V69&lt;安値!U69,安値!V69&lt;安値!T69,安値!V69&lt;安値!W69,安値!V69&lt;安値!X69),17,""))</f>
        <v/>
      </c>
      <c r="R69" s="500" t="str">
        <f>IF(終値!A69="","",IF(AND(安値!W69&lt;安値!V69,安値!W69&lt;安値!U69,安値!W69&lt;安値!X69,安値!W69&lt;安値!Y69),18,""))</f>
        <v/>
      </c>
      <c r="S69" s="500" t="str">
        <f>IF(終値!A69="","",IF(AND(安値!X69&lt;安値!W69,安値!X69&lt;安値!V69,安値!X69&lt;安値!Y69,安値!X69&lt;安値!Z69),19,""))</f>
        <v/>
      </c>
      <c r="T69" s="500">
        <f>IF(終値!A69="","",IF(AND(安値!Y69&lt;安値!X69,安値!Y69&lt;安値!W69,安値!Y69&lt;安値!Z69,安値!Y69&lt;安値!AA69),20,""))</f>
        <v>20</v>
      </c>
      <c r="U69" s="500" t="str">
        <f>IF(終値!A69="","",IF(AND(安値!Z69&lt;安値!Y69,安値!Z69&lt;安値!X69,安値!Z69&lt;安値!AA69,安値!Z69&lt;安値!AB69),21,""))</f>
        <v/>
      </c>
      <c r="V69" s="500" t="str">
        <f>IF(終値!A69="","",IF(AND(安値!AA69&lt;安値!Z69,安値!AA69&lt;安値!Y69,安値!AA69&lt;安値!AB69,安値!AA69&lt;安値!AC69),22,""))</f>
        <v/>
      </c>
      <c r="W69" s="500">
        <f>IF(終値!A69="","",IF(AND(安値!AB69&lt;安値!AA69,安値!AB69&lt;安値!Z69,安値!AB69&lt;安値!AC69,安値!AB69&lt;安値!AD69),23,""))</f>
        <v>23</v>
      </c>
      <c r="X69" s="500" t="str">
        <f>IF(終値!A69="","",IF(AND(安値!AC69&lt;安値!AB69,安値!AC69&lt;安値!AA69,安値!AC69&lt;安値!AD69,安値!AC69&lt;安値!AE69),24,""))</f>
        <v/>
      </c>
      <c r="Y69" s="500" t="str">
        <f>IF(終値!A69="","",IF(AND(安値!AD69&lt;安値!AC69,安値!AD69&lt;安値!AB69,安値!AD69&lt;安値!AE69,安値!AD69&lt;安値!AF69),25,""))</f>
        <v/>
      </c>
      <c r="Z69" s="500" t="str">
        <f>IF(終値!A69="","",IF(AND(安値!AE69&lt;安値!AD69,安値!AE69&lt;安値!AC69,安値!AE69&lt;安値!AF69,安値!AE69&lt;安値!AG69),26,""))</f>
        <v/>
      </c>
      <c r="AA69" s="500">
        <f>IF(終値!A69="","",IF(AND(安値!AF69&lt;安値!AE69,安値!AF69&lt;安値!AD69,安値!AF69&lt;安値!AG69,安値!AF69&lt;安値!AH69),27,""))</f>
        <v>27</v>
      </c>
      <c r="AB69" s="500" t="str">
        <f>IF(終値!A69="","",IF(AND(安値!AG69&lt;安値!AF69,安値!AG69&lt;安値!AE69,安値!AG69&lt;安値!AH69,安値!AG69&lt;安値!AI69),28,""))</f>
        <v/>
      </c>
      <c r="AC69" s="500">
        <f>IF(終値!A69="","",IF(AND(高値!G69&gt;高値!F69,高値!G69&gt;高値!E69,高値!G69&gt;高値!H69,高値!G69&gt;高値!I69),2,""))</f>
        <v>2</v>
      </c>
      <c r="AD69" s="500" t="str">
        <f>IF(終値!A69="","",IF(AND(高値!H69&gt;高値!G69,高値!H69&gt;高値!F69,高値!H69&gt;高値!I69,高値!H69&gt;高値!J69),3,""))</f>
        <v/>
      </c>
      <c r="AE69" s="500" t="str">
        <f>IF(終値!A69="","",IF(AND(高値!I69&gt;高値!H69,高値!I69&gt;高値!G69,高値!I69&gt;高値!J69,高値!I69&gt;高値!K69),4,""))</f>
        <v/>
      </c>
      <c r="AF69" s="500" t="str">
        <f>IF(終値!A69="","",IF(AND(高値!J69&gt;高値!I69,高値!J69&gt;高値!H69,高値!J69&gt;高値!K69,高値!J69&gt;高値!L69),5,""))</f>
        <v/>
      </c>
      <c r="AG69" s="500" t="str">
        <f>IF(終値!A69="","",IF(AND(高値!K69&gt;高値!J69,高値!K69&gt;高値!I69,高値!K69&gt;高値!L69,高値!K69&gt;高値!M69),6,""))</f>
        <v/>
      </c>
      <c r="AH69" s="500" t="str">
        <f>IF(終値!A69="","",IF(AND(高値!L69&gt;高値!K69,高値!L69&gt;高値!J69,高値!L69&gt;高値!M69,高値!L69&gt;高値!N69),7,""))</f>
        <v/>
      </c>
      <c r="AI69" s="500" t="str">
        <f>IF(終値!A69="","",IF(AND(高値!M69&gt;高値!L69,高値!M69&gt;高値!K69,高値!M69&gt;高値!N69,高値!M69&gt;高値!O69),8,""))</f>
        <v/>
      </c>
      <c r="AJ69" s="500" t="str">
        <f>IF(終値!A69="","",IF(AND(高値!N69&gt;高値!M69,高値!N69&gt;高値!L69,高値!N69&gt;高値!O69,高値!N69&gt;高値!P69),9,""))</f>
        <v/>
      </c>
      <c r="AK69" s="500" t="str">
        <f>IF(終値!A69="","",IF(AND(高値!O69&gt;高値!N69,高値!O69&gt;高値!M69,高値!O69&gt;高値!P69,高値!O69&gt;高値!Q69),10,""))</f>
        <v/>
      </c>
      <c r="AL69" s="500">
        <f>IF(終値!A69="","",IF(AND(高値!P69&gt;高値!O69,高値!P69&gt;高値!N69,高値!P69&gt;高値!Q69,高値!P69&gt;高値!R69),11,""))</f>
        <v>11</v>
      </c>
      <c r="AM69" s="500" t="str">
        <f>IF(終値!A69="","",IF(AND(高値!Q69&gt;高値!P69,高値!Q69&gt;高値!O69,高値!Q69&gt;高値!R69,高値!Q69&gt;高値!S69),12,""))</f>
        <v/>
      </c>
      <c r="AN69" s="500" t="str">
        <f>IF(終値!A69="","",IF(AND(高値!R69&gt;高値!Q69,高値!R69&gt;高値!P69,高値!R69&gt;高値!S69,高値!R69&gt;高値!T69),13,""))</f>
        <v/>
      </c>
      <c r="AO69" s="500" t="str">
        <f>IF(終値!A69="","",IF(AND(高値!S69&gt;高値!R69,高値!S69&gt;高値!Q69,高値!S69&gt;高値!T69,高値!S69&gt;高値!U69),14,""))</f>
        <v/>
      </c>
      <c r="AP69" s="500" t="str">
        <f>IF(終値!A69="","",IF(AND(高値!T69&gt;高値!S69,高値!T69&gt;高値!R69,高値!T69&gt;高値!U69,高値!T69&gt;高値!V69),15,""))</f>
        <v/>
      </c>
      <c r="AQ69" s="500" t="str">
        <f>IF(終値!A69="","",IF(AND(高値!U69&gt;高値!T69,高値!U69&gt;高値!S69,高値!U69&gt;高値!V69,高値!U69&gt;高値!W69),16,""))</f>
        <v/>
      </c>
      <c r="AR69" s="500" t="str">
        <f>IF(終値!A69="","",IF(AND(高値!V69&gt;高値!U69,高値!V69&gt;高値!T69,高値!V69&gt;高値!W69,高値!V69&gt;高値!X69),17,""))</f>
        <v/>
      </c>
      <c r="AS69" s="500">
        <f>IF(終値!A69="","",IF(AND(高値!W69&gt;高値!V69,高値!W69&gt;高値!U69,高値!W69&gt;高値!X69,高値!W69&gt;高値!Y69),18,""))</f>
        <v>18</v>
      </c>
      <c r="AT69" s="500" t="str">
        <f>IF(終値!A69="","",IF(AND(高値!X69&gt;高値!W69,高値!X69&gt;高値!V69,高値!X69&gt;高値!Y69,高値!X69&gt;高値!Z69),19,""))</f>
        <v/>
      </c>
      <c r="AU69" s="500" t="str">
        <f>IF(終値!A69="","",IF(AND(高値!Y69&gt;高値!X69,高値!Y69&gt;高値!W69,高値!Y69&gt;高値!Z69,高値!Y69&gt;高値!AA69),20,""))</f>
        <v/>
      </c>
      <c r="AV69" s="500" t="str">
        <f>IF(終値!A69="","",IF(AND(高値!Z69&gt;高値!Y69,高値!Z69&gt;高値!X69,高値!Z69&gt;高値!AA69,高値!Z69&gt;高値!AB69),21,""))</f>
        <v/>
      </c>
      <c r="AW69" s="500">
        <f>IF(終値!A69="","",IF(AND(高値!AA69&gt;高値!Z69,高値!AA69&gt;高値!Y69,高値!AA69&gt;高値!AB69,高値!AA69&gt;高値!AC69),22,""))</f>
        <v>22</v>
      </c>
      <c r="AX69" s="500" t="str">
        <f>IF(終値!A69="","",IF(AND(高値!AB69&gt;高値!AA69,高値!AB69&gt;高値!Z69,高値!AB69&gt;高値!AC69,高値!AB69&gt;高値!AD69),23,""))</f>
        <v/>
      </c>
      <c r="AY69" s="500" t="str">
        <f>IF(終値!A69="","",IF(AND(高値!AC69&gt;高値!AB69,高値!AC69&gt;高値!AA69,高値!AC69&gt;高値!AD69,高値!AC69&gt;高値!AE69),24,""))</f>
        <v/>
      </c>
      <c r="AZ69" s="500" t="str">
        <f>IF(終値!A69="","",IF(AND(高値!AD69&gt;高値!AC69,高値!AD69&gt;高値!AB69,高値!AD69&gt;高値!AE69,高値!AD69&gt;高値!AF69),25,""))</f>
        <v/>
      </c>
      <c r="BA69" s="500" t="str">
        <f>IF(終値!A69="","",IF(AND(高値!AE69&gt;高値!AD69,高値!AE69&gt;高値!AC69,高値!AE69&gt;高値!AF69,高値!AE69&gt;高値!AG69),26,""))</f>
        <v/>
      </c>
      <c r="BB69" s="500" t="str">
        <f>IF(終値!A69="","",IF(AND(高値!AF69&gt;高値!AE69,高値!AF69&gt;高値!AD69,高値!AF69&gt;高値!AG69,高値!AF69&gt;高値!AH69),27,""))</f>
        <v/>
      </c>
      <c r="BC69" s="500" t="str">
        <f>IF(終値!A69="","",IF(AND(高値!AG69&gt;高値!AF69,高値!AG69&gt;高値!AE69,高値!AG69&gt;高値!AH69,高値!AG69&gt;高値!AI69),28,""))</f>
        <v/>
      </c>
      <c r="BD69" s="500">
        <f t="shared" si="0"/>
        <v>5</v>
      </c>
      <c r="BE69" s="500">
        <f t="shared" si="1"/>
        <v>6</v>
      </c>
      <c r="BF69" s="500">
        <f t="shared" si="2"/>
        <v>13</v>
      </c>
      <c r="BG69" s="500">
        <f>IF($BE69="","",INDEX(安値!$E69:$CZ69,1,$BE69+1))</f>
        <v>3088</v>
      </c>
      <c r="BH69" s="500">
        <f>IF($BF69="","",INDEX(安値!$E69:$CZ69,1,$BF69+1))</f>
        <v>3402</v>
      </c>
      <c r="BI69" s="500">
        <f>IF($BF69="","",MAX(INDEX(高値!$E69:$CZ69,1,$BE69+1):INDEX(高値!$E69:$CZ69,1,$BF69+1)))</f>
        <v>3814</v>
      </c>
      <c r="BJ69" s="500">
        <f>IF($BF69="","",AVERAGE(INDEX(終値!$E69:$CZ69,1,$BF69+1):INDEX(終値!$E69:$CZ69,1,$BF69+20))-2*STDEVP(INDEX(終値!$E69:$CZ69,1,$BF69+1):INDEX(終値!$E69:$CZ69,1,$BF69+20)))</f>
        <v>3432.1540923828302</v>
      </c>
      <c r="BK69" s="500">
        <f>IF($BE69="","",AVERAGE(INDEX(終値!$E69:$CZ69,1,$BE69+1):INDEX(終値!$E69:$CZ69,1,$BE69+20))-2*STDEVP(INDEX(終値!$E69:$CZ69,1,$BE69+1):INDEX(終値!$E69:$CZ69,1,$BE69+20)))</f>
        <v>3232.0651577022563</v>
      </c>
      <c r="BL69" s="500">
        <f t="shared" si="3"/>
        <v>4</v>
      </c>
      <c r="BM69" s="500">
        <f t="shared" si="4"/>
        <v>2</v>
      </c>
      <c r="BN69" s="500">
        <f t="shared" si="5"/>
        <v>11</v>
      </c>
      <c r="BO69" s="500">
        <f>IF($BM69="","",INDEX(高値!$E69:$CZ69,1,$BM69+1))</f>
        <v>3492</v>
      </c>
      <c r="BP69" s="500">
        <f>IF($BN69="","",INDEX(高値!$E69:$CZ69,1,$BN69+1))</f>
        <v>3814</v>
      </c>
      <c r="BQ69" s="500">
        <f>IF($BN69="","",MIN(INDEX(安値!$E69:$CZ69,1,$BM69+1):INDEX(安値!$E69:$CZ69,1,$BN69+1)))</f>
        <v>3088</v>
      </c>
      <c r="BR69" s="500">
        <f>IF($BN69="","",AVERAGE(INDEX(終値!$E69:$CZ69,1,$BN69+1):INDEX(終値!$E69:$CZ69,1,$BN69+20))+2*STDEVP(INDEX(終値!$E69:$CZ69,1,$BN69+1):INDEX(終値!$E69:$CZ69,1,$BN69+20)))</f>
        <v>4864.636679128017</v>
      </c>
      <c r="BS69" s="500">
        <f>IF($BM69="","",AVERAGE(INDEX(終値!$E69:$CZ69,1,$BM69+1):INDEX(終値!$E69:$CZ69,1,$BM69+20))+2*STDEVP(INDEX(終値!$E69:$CZ69,1,$BM69+1):INDEX(終値!$E69:$CZ69,1,$BM69+20)))</f>
        <v>4254.136709004053</v>
      </c>
      <c r="BT69" s="497" t="str">
        <f>IFERROR(IF(AND($BD69&gt;=2,ABS($BG69-$BH69)/$BH69&lt;=BB設定!$B$12,$BI69&gt;=MAX($BH69,$BG69)*(1+BB設定!$B$13),終値!E69&gt;$BG69),IF(OR(終値!E69&gt;=$BI69,AND($BH69&lt;$BJ69,$BG69&gt;=$BK69)),"二番底W▲","二番底W形成"),IF(AND($BL69&gt;=2,ABS($BO69-$BP69)/$BP69&lt;=BB設定!$B$12,$BQ69&lt;=MIN($BP69,$BO69)*(1-BB設定!$B$13),終値!E69&lt;$BO69),IF(OR(終値!E69&lt;=$BQ69,AND($BP69&gt;$BR69,$BO69&lt;=$BS69)),"二番天井M▼","二番天井M形成"),"－")),"－")</f>
        <v>－</v>
      </c>
    </row>
    <row r="70" spans="2:72">
      <c r="B70" s="500" t="str">
        <f>IF(終値!A70="","",IF(AND(安値!G70&lt;安値!F70,安値!G70&lt;安値!E70,安値!G70&lt;安値!H70,安値!G70&lt;安値!I70),2,""))</f>
        <v/>
      </c>
      <c r="C70" s="500" t="str">
        <f>IF(終値!A70="","",IF(AND(安値!H70&lt;安値!G70,安値!H70&lt;安値!F70,安値!H70&lt;安値!I70,安値!H70&lt;安値!J70),3,""))</f>
        <v/>
      </c>
      <c r="D70" s="500" t="str">
        <f>IF(終値!A70="","",IF(AND(安値!I70&lt;安値!H70,安値!I70&lt;安値!G70,安値!I70&lt;安値!J70,安値!I70&lt;安値!K70),4,""))</f>
        <v/>
      </c>
      <c r="E70" s="500">
        <f>IF(終値!A70="","",IF(AND(安値!J70&lt;安値!I70,安値!J70&lt;安値!H70,安値!J70&lt;安値!K70,安値!J70&lt;安値!L70),5,""))</f>
        <v>5</v>
      </c>
      <c r="F70" s="500" t="str">
        <f>IF(終値!A70="","",IF(AND(安値!K70&lt;安値!J70,安値!K70&lt;安値!I70,安値!K70&lt;安値!L70,安値!K70&lt;安値!M70),6,""))</f>
        <v/>
      </c>
      <c r="G70" s="500" t="str">
        <f>IF(終値!A70="","",IF(AND(安値!L70&lt;安値!K70,安値!L70&lt;安値!J70,安値!L70&lt;安値!M70,安値!L70&lt;安値!N70),7,""))</f>
        <v/>
      </c>
      <c r="H70" s="500" t="str">
        <f>IF(終値!A70="","",IF(AND(安値!M70&lt;安値!L70,安値!M70&lt;安値!K70,安値!M70&lt;安値!N70,安値!M70&lt;安値!O70),8,""))</f>
        <v/>
      </c>
      <c r="I70" s="500" t="str">
        <f>IF(終値!A70="","",IF(AND(安値!N70&lt;安値!M70,安値!N70&lt;安値!L70,安値!N70&lt;安値!O70,安値!N70&lt;安値!P70),9,""))</f>
        <v/>
      </c>
      <c r="J70" s="500" t="str">
        <f>IF(終値!A70="","",IF(AND(安値!O70&lt;安値!N70,安値!O70&lt;安値!M70,安値!O70&lt;安値!P70,安値!O70&lt;安値!Q70),10,""))</f>
        <v/>
      </c>
      <c r="K70" s="500" t="str">
        <f>IF(終値!A70="","",IF(AND(安値!P70&lt;安値!O70,安値!P70&lt;安値!N70,安値!P70&lt;安値!Q70,安値!P70&lt;安値!R70),11,""))</f>
        <v/>
      </c>
      <c r="L70" s="500" t="str">
        <f>IF(終値!A70="","",IF(AND(安値!Q70&lt;安値!P70,安値!Q70&lt;安値!O70,安値!Q70&lt;安値!R70,安値!Q70&lt;安値!S70),12,""))</f>
        <v/>
      </c>
      <c r="M70" s="500" t="str">
        <f>IF(終値!A70="","",IF(AND(安値!R70&lt;安値!Q70,安値!R70&lt;安値!P70,安値!R70&lt;安値!S70,安値!R70&lt;安値!T70),13,""))</f>
        <v/>
      </c>
      <c r="N70" s="500" t="str">
        <f>IF(終値!A70="","",IF(AND(安値!S70&lt;安値!R70,安値!S70&lt;安値!Q70,安値!S70&lt;安値!T70,安値!S70&lt;安値!U70),14,""))</f>
        <v/>
      </c>
      <c r="O70" s="500" t="str">
        <f>IF(終値!A70="","",IF(AND(安値!T70&lt;安値!S70,安値!T70&lt;安値!R70,安値!T70&lt;安値!U70,安値!T70&lt;安値!V70),15,""))</f>
        <v/>
      </c>
      <c r="P70" s="500" t="str">
        <f>IF(終値!A70="","",IF(AND(安値!U70&lt;安値!T70,安値!U70&lt;安値!S70,安値!U70&lt;安値!V70,安値!U70&lt;安値!W70),16,""))</f>
        <v/>
      </c>
      <c r="Q70" s="500" t="str">
        <f>IF(終値!A70="","",IF(AND(安値!V70&lt;安値!U70,安値!V70&lt;安値!T70,安値!V70&lt;安値!W70,安値!V70&lt;安値!X70),17,""))</f>
        <v/>
      </c>
      <c r="R70" s="500" t="str">
        <f>IF(終値!A70="","",IF(AND(安値!W70&lt;安値!V70,安値!W70&lt;安値!U70,安値!W70&lt;安値!X70,安値!W70&lt;安値!Y70),18,""))</f>
        <v/>
      </c>
      <c r="S70" s="500" t="str">
        <f>IF(終値!A70="","",IF(AND(安値!X70&lt;安値!W70,安値!X70&lt;安値!V70,安値!X70&lt;安値!Y70,安値!X70&lt;安値!Z70),19,""))</f>
        <v/>
      </c>
      <c r="T70" s="500" t="str">
        <f>IF(終値!A70="","",IF(AND(安値!Y70&lt;安値!X70,安値!Y70&lt;安値!W70,安値!Y70&lt;安値!Z70,安値!Y70&lt;安値!AA70),20,""))</f>
        <v/>
      </c>
      <c r="U70" s="500" t="str">
        <f>IF(終値!A70="","",IF(AND(安値!Z70&lt;安値!Y70,安値!Z70&lt;安値!X70,安値!Z70&lt;安値!AA70,安値!Z70&lt;安値!AB70),21,""))</f>
        <v/>
      </c>
      <c r="V70" s="500" t="str">
        <f>IF(終値!A70="","",IF(AND(安値!AA70&lt;安値!Z70,安値!AA70&lt;安値!Y70,安値!AA70&lt;安値!AB70,安値!AA70&lt;安値!AC70),22,""))</f>
        <v/>
      </c>
      <c r="W70" s="500" t="str">
        <f>IF(終値!A70="","",IF(AND(安値!AB70&lt;安値!AA70,安値!AB70&lt;安値!Z70,安値!AB70&lt;安値!AC70,安値!AB70&lt;安値!AD70),23,""))</f>
        <v/>
      </c>
      <c r="X70" s="500" t="str">
        <f>IF(終値!A70="","",IF(AND(安値!AC70&lt;安値!AB70,安値!AC70&lt;安値!AA70,安値!AC70&lt;安値!AD70,安値!AC70&lt;安値!AE70),24,""))</f>
        <v/>
      </c>
      <c r="Y70" s="500">
        <f>IF(終値!A70="","",IF(AND(安値!AD70&lt;安値!AC70,安値!AD70&lt;安値!AB70,安値!AD70&lt;安値!AE70,安値!AD70&lt;安値!AF70),25,""))</f>
        <v>25</v>
      </c>
      <c r="Z70" s="500" t="str">
        <f>IF(終値!A70="","",IF(AND(安値!AE70&lt;安値!AD70,安値!AE70&lt;安値!AC70,安値!AE70&lt;安値!AF70,安値!AE70&lt;安値!AG70),26,""))</f>
        <v/>
      </c>
      <c r="AA70" s="500" t="str">
        <f>IF(終値!A70="","",IF(AND(安値!AF70&lt;安値!AE70,安値!AF70&lt;安値!AD70,安値!AF70&lt;安値!AG70,安値!AF70&lt;安値!AH70),27,""))</f>
        <v/>
      </c>
      <c r="AB70" s="500" t="str">
        <f>IF(終値!A70="","",IF(AND(安値!AG70&lt;安値!AF70,安値!AG70&lt;安値!AE70,安値!AG70&lt;安値!AH70,安値!AG70&lt;安値!AI70),28,""))</f>
        <v/>
      </c>
      <c r="AC70" s="500" t="str">
        <f>IF(終値!A70="","",IF(AND(高値!G70&gt;高値!F70,高値!G70&gt;高値!E70,高値!G70&gt;高値!H70,高値!G70&gt;高値!I70),2,""))</f>
        <v/>
      </c>
      <c r="AD70" s="500" t="str">
        <f>IF(終値!A70="","",IF(AND(高値!H70&gt;高値!G70,高値!H70&gt;高値!F70,高値!H70&gt;高値!I70,高値!H70&gt;高値!J70),3,""))</f>
        <v/>
      </c>
      <c r="AE70" s="500" t="str">
        <f>IF(終値!A70="","",IF(AND(高値!I70&gt;高値!H70,高値!I70&gt;高値!G70,高値!I70&gt;高値!J70,高値!I70&gt;高値!K70),4,""))</f>
        <v/>
      </c>
      <c r="AF70" s="500" t="str">
        <f>IF(終値!A70="","",IF(AND(高値!J70&gt;高値!I70,高値!J70&gt;高値!H70,高値!J70&gt;高値!K70,高値!J70&gt;高値!L70),5,""))</f>
        <v/>
      </c>
      <c r="AG70" s="500" t="str">
        <f>IF(終値!A70="","",IF(AND(高値!K70&gt;高値!J70,高値!K70&gt;高値!I70,高値!K70&gt;高値!L70,高値!K70&gt;高値!M70),6,""))</f>
        <v/>
      </c>
      <c r="AH70" s="500" t="str">
        <f>IF(終値!A70="","",IF(AND(高値!L70&gt;高値!K70,高値!L70&gt;高値!J70,高値!L70&gt;高値!M70,高値!L70&gt;高値!N70),7,""))</f>
        <v/>
      </c>
      <c r="AI70" s="500" t="str">
        <f>IF(終値!A70="","",IF(AND(高値!M70&gt;高値!L70,高値!M70&gt;高値!K70,高値!M70&gt;高値!N70,高値!M70&gt;高値!O70),8,""))</f>
        <v/>
      </c>
      <c r="AJ70" s="500" t="str">
        <f>IF(終値!A70="","",IF(AND(高値!N70&gt;高値!M70,高値!N70&gt;高値!L70,高値!N70&gt;高値!O70,高値!N70&gt;高値!P70),9,""))</f>
        <v/>
      </c>
      <c r="AK70" s="500" t="str">
        <f>IF(終値!A70="","",IF(AND(高値!O70&gt;高値!N70,高値!O70&gt;高値!M70,高値!O70&gt;高値!P70,高値!O70&gt;高値!Q70),10,""))</f>
        <v/>
      </c>
      <c r="AL70" s="500" t="str">
        <f>IF(終値!A70="","",IF(AND(高値!P70&gt;高値!O70,高値!P70&gt;高値!N70,高値!P70&gt;高値!Q70,高値!P70&gt;高値!R70),11,""))</f>
        <v/>
      </c>
      <c r="AM70" s="500" t="str">
        <f>IF(終値!A70="","",IF(AND(高値!Q70&gt;高値!P70,高値!Q70&gt;高値!O70,高値!Q70&gt;高値!R70,高値!Q70&gt;高値!S70),12,""))</f>
        <v/>
      </c>
      <c r="AN70" s="500" t="str">
        <f>IF(終値!A70="","",IF(AND(高値!R70&gt;高値!Q70,高値!R70&gt;高値!P70,高値!R70&gt;高値!S70,高値!R70&gt;高値!T70),13,""))</f>
        <v/>
      </c>
      <c r="AO70" s="500">
        <f>IF(終値!A70="","",IF(AND(高値!S70&gt;高値!R70,高値!S70&gt;高値!Q70,高値!S70&gt;高値!T70,高値!S70&gt;高値!U70),14,""))</f>
        <v>14</v>
      </c>
      <c r="AP70" s="500" t="str">
        <f>IF(終値!A70="","",IF(AND(高値!T70&gt;高値!S70,高値!T70&gt;高値!R70,高値!T70&gt;高値!U70,高値!T70&gt;高値!V70),15,""))</f>
        <v/>
      </c>
      <c r="AQ70" s="500" t="str">
        <f>IF(終値!A70="","",IF(AND(高値!U70&gt;高値!T70,高値!U70&gt;高値!S70,高値!U70&gt;高値!V70,高値!U70&gt;高値!W70),16,""))</f>
        <v/>
      </c>
      <c r="AR70" s="500" t="str">
        <f>IF(終値!A70="","",IF(AND(高値!V70&gt;高値!U70,高値!V70&gt;高値!T70,高値!V70&gt;高値!W70,高値!V70&gt;高値!X70),17,""))</f>
        <v/>
      </c>
      <c r="AS70" s="500" t="str">
        <f>IF(終値!A70="","",IF(AND(高値!W70&gt;高値!V70,高値!W70&gt;高値!U70,高値!W70&gt;高値!X70,高値!W70&gt;高値!Y70),18,""))</f>
        <v/>
      </c>
      <c r="AT70" s="500" t="str">
        <f>IF(終値!A70="","",IF(AND(高値!X70&gt;高値!W70,高値!X70&gt;高値!V70,高値!X70&gt;高値!Y70,高値!X70&gt;高値!Z70),19,""))</f>
        <v/>
      </c>
      <c r="AU70" s="500" t="str">
        <f>IF(終値!A70="","",IF(AND(高値!Y70&gt;高値!X70,高値!Y70&gt;高値!W70,高値!Y70&gt;高値!Z70,高値!Y70&gt;高値!AA70),20,""))</f>
        <v/>
      </c>
      <c r="AV70" s="500" t="str">
        <f>IF(終値!A70="","",IF(AND(高値!Z70&gt;高値!Y70,高値!Z70&gt;高値!X70,高値!Z70&gt;高値!AA70,高値!Z70&gt;高値!AB70),21,""))</f>
        <v/>
      </c>
      <c r="AW70" s="500">
        <f>IF(終値!A70="","",IF(AND(高値!AA70&gt;高値!Z70,高値!AA70&gt;高値!Y70,高値!AA70&gt;高値!AB70,高値!AA70&gt;高値!AC70),22,""))</f>
        <v>22</v>
      </c>
      <c r="AX70" s="500" t="str">
        <f>IF(終値!A70="","",IF(AND(高値!AB70&gt;高値!AA70,高値!AB70&gt;高値!Z70,高値!AB70&gt;高値!AC70,高値!AB70&gt;高値!AD70),23,""))</f>
        <v/>
      </c>
      <c r="AY70" s="500" t="str">
        <f>IF(終値!A70="","",IF(AND(高値!AC70&gt;高値!AB70,高値!AC70&gt;高値!AA70,高値!AC70&gt;高値!AD70,高値!AC70&gt;高値!AE70),24,""))</f>
        <v/>
      </c>
      <c r="AZ70" s="500" t="str">
        <f>IF(終値!A70="","",IF(AND(高値!AD70&gt;高値!AC70,高値!AD70&gt;高値!AB70,高値!AD70&gt;高値!AE70,高値!AD70&gt;高値!AF70),25,""))</f>
        <v/>
      </c>
      <c r="BA70" s="500" t="str">
        <f>IF(終値!A70="","",IF(AND(高値!AE70&gt;高値!AD70,高値!AE70&gt;高値!AC70,高値!AE70&gt;高値!AF70,高値!AE70&gt;高値!AG70),26,""))</f>
        <v/>
      </c>
      <c r="BB70" s="500" t="str">
        <f>IF(終値!A70="","",IF(AND(高値!AF70&gt;高値!AE70,高値!AF70&gt;高値!AD70,高値!AF70&gt;高値!AG70,高値!AF70&gt;高値!AH70),27,""))</f>
        <v/>
      </c>
      <c r="BC70" s="500" t="str">
        <f>IF(終値!A70="","",IF(AND(高値!AG70&gt;高値!AF70,高値!AG70&gt;高値!AE70,高値!AG70&gt;高値!AH70,高値!AG70&gt;高値!AI70),28,""))</f>
        <v/>
      </c>
      <c r="BD70" s="500">
        <f t="shared" ref="BD70:BD133" si="6">COUNT($B70:$AB70)</f>
        <v>2</v>
      </c>
      <c r="BE70" s="500">
        <f t="shared" ref="BE70:BE133" si="7">IF($BD70&gt;=2,MIN($B70:$AB70),"")</f>
        <v>5</v>
      </c>
      <c r="BF70" s="500">
        <f t="shared" ref="BF70:BF133" si="8">IF($BD70&gt;=2,SMALL($B70:$AB70,2),"")</f>
        <v>25</v>
      </c>
      <c r="BG70" s="500">
        <f>IF($BE70="","",INDEX(安値!$E70:$CZ70,1,$BE70+1))</f>
        <v>111</v>
      </c>
      <c r="BH70" s="500">
        <f>IF($BF70="","",INDEX(安値!$E70:$CZ70,1,$BF70+1))</f>
        <v>104</v>
      </c>
      <c r="BI70" s="500">
        <f>IF($BF70="","",MAX(INDEX(高値!$E70:$CZ70,1,$BE70+1):INDEX(高値!$E70:$CZ70,1,$BF70+1)))</f>
        <v>121</v>
      </c>
      <c r="BJ70" s="500">
        <f>IF($BF70="","",AVERAGE(INDEX(終値!$E70:$CZ70,1,$BF70+1):INDEX(終値!$E70:$CZ70,1,$BF70+20))-2*STDEVP(INDEX(終値!$E70:$CZ70,1,$BF70+1):INDEX(終値!$E70:$CZ70,1,$BF70+20)))</f>
        <v>104.65075761924143</v>
      </c>
      <c r="BK70" s="500">
        <f>IF($BE70="","",AVERAGE(INDEX(終値!$E70:$CZ70,1,$BE70+1):INDEX(終値!$E70:$CZ70,1,$BE70+20))-2*STDEVP(INDEX(終値!$E70:$CZ70,1,$BE70+1):INDEX(終値!$E70:$CZ70,1,$BE70+20)))</f>
        <v>108.00510469979184</v>
      </c>
      <c r="BL70" s="500">
        <f t="shared" ref="BL70:BL133" si="9">COUNT($AC70:$BC70)</f>
        <v>2</v>
      </c>
      <c r="BM70" s="500">
        <f t="shared" ref="BM70:BM133" si="10">IF($BL70&gt;=2,MIN($AC70:$BC70),"")</f>
        <v>14</v>
      </c>
      <c r="BN70" s="500">
        <f t="shared" ref="BN70:BN133" si="11">IF($BL70&gt;=2,SMALL($AC70:$BC70,2),"")</f>
        <v>22</v>
      </c>
      <c r="BO70" s="500">
        <f>IF($BM70="","",INDEX(高値!$E70:$CZ70,1,$BM70+1))</f>
        <v>121</v>
      </c>
      <c r="BP70" s="500">
        <f>IF($BN70="","",INDEX(高値!$E70:$CZ70,1,$BN70+1))</f>
        <v>113</v>
      </c>
      <c r="BQ70" s="500">
        <f>IF($BN70="","",MIN(INDEX(安値!$E70:$CZ70,1,$BM70+1):INDEX(安値!$E70:$CZ70,1,$BN70+1)))</f>
        <v>109</v>
      </c>
      <c r="BR70" s="500">
        <f>IF($BN70="","",AVERAGE(INDEX(終値!$E70:$CZ70,1,$BN70+1):INDEX(終値!$E70:$CZ70,1,$BN70+20))+2*STDEVP(INDEX(終値!$E70:$CZ70,1,$BN70+1):INDEX(終値!$E70:$CZ70,1,$BN70+20)))</f>
        <v>116.54979338490168</v>
      </c>
      <c r="BS70" s="500">
        <f>IF($BM70="","",AVERAGE(INDEX(終値!$E70:$CZ70,1,$BM70+1):INDEX(終値!$E70:$CZ70,1,$BM70+20))+2*STDEVP(INDEX(終値!$E70:$CZ70,1,$BM70+1):INDEX(終値!$E70:$CZ70,1,$BM70+20)))</f>
        <v>117.90192281837548</v>
      </c>
      <c r="BT70" s="497" t="str">
        <f>IFERROR(IF(AND($BD70&gt;=2,ABS($BG70-$BH70)/$BH70&lt;=BB設定!$B$12,$BI70&gt;=MAX($BH70,$BG70)*(1+BB設定!$B$13),終値!E70&gt;$BG70),IF(OR(終値!E70&gt;=$BI70,AND($BH70&lt;$BJ70,$BG70&gt;=$BK70)),"二番底W▲","二番底W形成"),IF(AND($BL70&gt;=2,ABS($BO70-$BP70)/$BP70&lt;=BB設定!$B$12,$BQ70&lt;=MIN($BP70,$BO70)*(1-BB設定!$B$13),終値!E70&lt;$BO70),IF(OR(終値!E70&lt;=$BQ70,AND($BP70&gt;$BR70,$BO70&lt;=$BS70)),"二番天井M▼","二番天井M形成"),"－")),"－")</f>
        <v>－</v>
      </c>
    </row>
    <row r="71" spans="2:72">
      <c r="B71" s="500" t="str">
        <f>IF(終値!A71="","",IF(AND(安値!G71&lt;安値!F71,安値!G71&lt;安値!E71,安値!G71&lt;安値!H71,安値!G71&lt;安値!I71),2,""))</f>
        <v/>
      </c>
      <c r="C71" s="500" t="str">
        <f>IF(終値!A71="","",IF(AND(安値!H71&lt;安値!G71,安値!H71&lt;安値!F71,安値!H71&lt;安値!I71,安値!H71&lt;安値!J71),3,""))</f>
        <v/>
      </c>
      <c r="D71" s="500" t="str">
        <f>IF(終値!A71="","",IF(AND(安値!I71&lt;安値!H71,安値!I71&lt;安値!G71,安値!I71&lt;安値!J71,安値!I71&lt;安値!K71),4,""))</f>
        <v/>
      </c>
      <c r="E71" s="500" t="str">
        <f>IF(終値!A71="","",IF(AND(安値!J71&lt;安値!I71,安値!J71&lt;安値!H71,安値!J71&lt;安値!K71,安値!J71&lt;安値!L71),5,""))</f>
        <v/>
      </c>
      <c r="F71" s="500" t="str">
        <f>IF(終値!A71="","",IF(AND(安値!K71&lt;安値!J71,安値!K71&lt;安値!I71,安値!K71&lt;安値!L71,安値!K71&lt;安値!M71),6,""))</f>
        <v/>
      </c>
      <c r="G71" s="500" t="str">
        <f>IF(終値!A71="","",IF(AND(安値!L71&lt;安値!K71,安値!L71&lt;安値!J71,安値!L71&lt;安値!M71,安値!L71&lt;安値!N71),7,""))</f>
        <v/>
      </c>
      <c r="H71" s="500" t="str">
        <f>IF(終値!A71="","",IF(AND(安値!M71&lt;安値!L71,安値!M71&lt;安値!K71,安値!M71&lt;安値!N71,安値!M71&lt;安値!O71),8,""))</f>
        <v/>
      </c>
      <c r="I71" s="500">
        <f>IF(終値!A71="","",IF(AND(安値!N71&lt;安値!M71,安値!N71&lt;安値!L71,安値!N71&lt;安値!O71,安値!N71&lt;安値!P71),9,""))</f>
        <v>9</v>
      </c>
      <c r="J71" s="500" t="str">
        <f>IF(終値!A71="","",IF(AND(安値!O71&lt;安値!N71,安値!O71&lt;安値!M71,安値!O71&lt;安値!P71,安値!O71&lt;安値!Q71),10,""))</f>
        <v/>
      </c>
      <c r="K71" s="500" t="str">
        <f>IF(終値!A71="","",IF(AND(安値!P71&lt;安値!O71,安値!P71&lt;安値!N71,安値!P71&lt;安値!Q71,安値!P71&lt;安値!R71),11,""))</f>
        <v/>
      </c>
      <c r="L71" s="500" t="str">
        <f>IF(終値!A71="","",IF(AND(安値!Q71&lt;安値!P71,安値!Q71&lt;安値!O71,安値!Q71&lt;安値!R71,安値!Q71&lt;安値!S71),12,""))</f>
        <v/>
      </c>
      <c r="M71" s="500" t="str">
        <f>IF(終値!A71="","",IF(AND(安値!R71&lt;安値!Q71,安値!R71&lt;安値!P71,安値!R71&lt;安値!S71,安値!R71&lt;安値!T71),13,""))</f>
        <v/>
      </c>
      <c r="N71" s="500" t="str">
        <f>IF(終値!A71="","",IF(AND(安値!S71&lt;安値!R71,安値!S71&lt;安値!Q71,安値!S71&lt;安値!T71,安値!S71&lt;安値!U71),14,""))</f>
        <v/>
      </c>
      <c r="O71" s="500" t="str">
        <f>IF(終値!A71="","",IF(AND(安値!T71&lt;安値!S71,安値!T71&lt;安値!R71,安値!T71&lt;安値!U71,安値!T71&lt;安値!V71),15,""))</f>
        <v/>
      </c>
      <c r="P71" s="500" t="str">
        <f>IF(終値!A71="","",IF(AND(安値!U71&lt;安値!T71,安値!U71&lt;安値!S71,安値!U71&lt;安値!V71,安値!U71&lt;安値!W71),16,""))</f>
        <v/>
      </c>
      <c r="Q71" s="500" t="str">
        <f>IF(終値!A71="","",IF(AND(安値!V71&lt;安値!U71,安値!V71&lt;安値!T71,安値!V71&lt;安値!W71,安値!V71&lt;安値!X71),17,""))</f>
        <v/>
      </c>
      <c r="R71" s="500" t="str">
        <f>IF(終値!A71="","",IF(AND(安値!W71&lt;安値!V71,安値!W71&lt;安値!U71,安値!W71&lt;安値!X71,安値!W71&lt;安値!Y71),18,""))</f>
        <v/>
      </c>
      <c r="S71" s="500" t="str">
        <f>IF(終値!A71="","",IF(AND(安値!X71&lt;安値!W71,安値!X71&lt;安値!V71,安値!X71&lt;安値!Y71,安値!X71&lt;安値!Z71),19,""))</f>
        <v/>
      </c>
      <c r="T71" s="500" t="str">
        <f>IF(終値!A71="","",IF(AND(安値!Y71&lt;安値!X71,安値!Y71&lt;安値!W71,安値!Y71&lt;安値!Z71,安値!Y71&lt;安値!AA71),20,""))</f>
        <v/>
      </c>
      <c r="U71" s="500" t="str">
        <f>IF(終値!A71="","",IF(AND(安値!Z71&lt;安値!Y71,安値!Z71&lt;安値!X71,安値!Z71&lt;安値!AA71,安値!Z71&lt;安値!AB71),21,""))</f>
        <v/>
      </c>
      <c r="V71" s="500" t="str">
        <f>IF(終値!A71="","",IF(AND(安値!AA71&lt;安値!Z71,安値!AA71&lt;安値!Y71,安値!AA71&lt;安値!AB71,安値!AA71&lt;安値!AC71),22,""))</f>
        <v/>
      </c>
      <c r="W71" s="500" t="str">
        <f>IF(終値!A71="","",IF(AND(安値!AB71&lt;安値!AA71,安値!AB71&lt;安値!Z71,安値!AB71&lt;安値!AC71,安値!AB71&lt;安値!AD71),23,""))</f>
        <v/>
      </c>
      <c r="X71" s="500" t="str">
        <f>IF(終値!A71="","",IF(AND(安値!AC71&lt;安値!AB71,安値!AC71&lt;安値!AA71,安値!AC71&lt;安値!AD71,安値!AC71&lt;安値!AE71),24,""))</f>
        <v/>
      </c>
      <c r="Y71" s="500" t="str">
        <f>IF(終値!A71="","",IF(AND(安値!AD71&lt;安値!AC71,安値!AD71&lt;安値!AB71,安値!AD71&lt;安値!AE71,安値!AD71&lt;安値!AF71),25,""))</f>
        <v/>
      </c>
      <c r="Z71" s="500" t="str">
        <f>IF(終値!A71="","",IF(AND(安値!AE71&lt;安値!AD71,安値!AE71&lt;安値!AC71,安値!AE71&lt;安値!AF71,安値!AE71&lt;安値!AG71),26,""))</f>
        <v/>
      </c>
      <c r="AA71" s="500" t="str">
        <f>IF(終値!A71="","",IF(AND(安値!AF71&lt;安値!AE71,安値!AF71&lt;安値!AD71,安値!AF71&lt;安値!AG71,安値!AF71&lt;安値!AH71),27,""))</f>
        <v/>
      </c>
      <c r="AB71" s="500">
        <f>IF(終値!A71="","",IF(AND(安値!AG71&lt;安値!AF71,安値!AG71&lt;安値!AE71,安値!AG71&lt;安値!AH71,安値!AG71&lt;安値!AI71),28,""))</f>
        <v>28</v>
      </c>
      <c r="AC71" s="500" t="str">
        <f>IF(終値!A71="","",IF(AND(高値!G71&gt;高値!F71,高値!G71&gt;高値!E71,高値!G71&gt;高値!H71,高値!G71&gt;高値!I71),2,""))</f>
        <v/>
      </c>
      <c r="AD71" s="500" t="str">
        <f>IF(終値!A71="","",IF(AND(高値!H71&gt;高値!G71,高値!H71&gt;高値!F71,高値!H71&gt;高値!I71,高値!H71&gt;高値!J71),3,""))</f>
        <v/>
      </c>
      <c r="AE71" s="500" t="str">
        <f>IF(終値!A71="","",IF(AND(高値!I71&gt;高値!H71,高値!I71&gt;高値!G71,高値!I71&gt;高値!J71,高値!I71&gt;高値!K71),4,""))</f>
        <v/>
      </c>
      <c r="AF71" s="500" t="str">
        <f>IF(終値!A71="","",IF(AND(高値!J71&gt;高値!I71,高値!J71&gt;高値!H71,高値!J71&gt;高値!K71,高値!J71&gt;高値!L71),5,""))</f>
        <v/>
      </c>
      <c r="AG71" s="500">
        <f>IF(終値!A71="","",IF(AND(高値!K71&gt;高値!J71,高値!K71&gt;高値!I71,高値!K71&gt;高値!L71,高値!K71&gt;高値!M71),6,""))</f>
        <v>6</v>
      </c>
      <c r="AH71" s="500" t="str">
        <f>IF(終値!A71="","",IF(AND(高値!L71&gt;高値!K71,高値!L71&gt;高値!J71,高値!L71&gt;高値!M71,高値!L71&gt;高値!N71),7,""))</f>
        <v/>
      </c>
      <c r="AI71" s="500" t="str">
        <f>IF(終値!A71="","",IF(AND(高値!M71&gt;高値!L71,高値!M71&gt;高値!K71,高値!M71&gt;高値!N71,高値!M71&gt;高値!O71),8,""))</f>
        <v/>
      </c>
      <c r="AJ71" s="500" t="str">
        <f>IF(終値!A71="","",IF(AND(高値!N71&gt;高値!M71,高値!N71&gt;高値!L71,高値!N71&gt;高値!O71,高値!N71&gt;高値!P71),9,""))</f>
        <v/>
      </c>
      <c r="AK71" s="500" t="str">
        <f>IF(終値!A71="","",IF(AND(高値!O71&gt;高値!N71,高値!O71&gt;高値!M71,高値!O71&gt;高値!P71,高値!O71&gt;高値!Q71),10,""))</f>
        <v/>
      </c>
      <c r="AL71" s="500" t="str">
        <f>IF(終値!A71="","",IF(AND(高値!P71&gt;高値!O71,高値!P71&gt;高値!N71,高値!P71&gt;高値!Q71,高値!P71&gt;高値!R71),11,""))</f>
        <v/>
      </c>
      <c r="AM71" s="500" t="str">
        <f>IF(終値!A71="","",IF(AND(高値!Q71&gt;高値!P71,高値!Q71&gt;高値!O71,高値!Q71&gt;高値!R71,高値!Q71&gt;高値!S71),12,""))</f>
        <v/>
      </c>
      <c r="AN71" s="500" t="str">
        <f>IF(終値!A71="","",IF(AND(高値!R71&gt;高値!Q71,高値!R71&gt;高値!P71,高値!R71&gt;高値!S71,高値!R71&gt;高値!T71),13,""))</f>
        <v/>
      </c>
      <c r="AO71" s="500" t="str">
        <f>IF(終値!A71="","",IF(AND(高値!S71&gt;高値!R71,高値!S71&gt;高値!Q71,高値!S71&gt;高値!T71,高値!S71&gt;高値!U71),14,""))</f>
        <v/>
      </c>
      <c r="AP71" s="500" t="str">
        <f>IF(終値!A71="","",IF(AND(高値!T71&gt;高値!S71,高値!T71&gt;高値!R71,高値!T71&gt;高値!U71,高値!T71&gt;高値!V71),15,""))</f>
        <v/>
      </c>
      <c r="AQ71" s="500" t="str">
        <f>IF(終値!A71="","",IF(AND(高値!U71&gt;高値!T71,高値!U71&gt;高値!S71,高値!U71&gt;高値!V71,高値!U71&gt;高値!W71),16,""))</f>
        <v/>
      </c>
      <c r="AR71" s="500" t="str">
        <f>IF(終値!A71="","",IF(AND(高値!V71&gt;高値!U71,高値!V71&gt;高値!T71,高値!V71&gt;高値!W71,高値!V71&gt;高値!X71),17,""))</f>
        <v/>
      </c>
      <c r="AS71" s="500" t="str">
        <f>IF(終値!A71="","",IF(AND(高値!W71&gt;高値!V71,高値!W71&gt;高値!U71,高値!W71&gt;高値!X71,高値!W71&gt;高値!Y71),18,""))</f>
        <v/>
      </c>
      <c r="AT71" s="500" t="str">
        <f>IF(終値!A71="","",IF(AND(高値!X71&gt;高値!W71,高値!X71&gt;高値!V71,高値!X71&gt;高値!Y71,高値!X71&gt;高値!Z71),19,""))</f>
        <v/>
      </c>
      <c r="AU71" s="500">
        <f>IF(終値!A71="","",IF(AND(高値!Y71&gt;高値!X71,高値!Y71&gt;高値!W71,高値!Y71&gt;高値!Z71,高値!Y71&gt;高値!AA71),20,""))</f>
        <v>20</v>
      </c>
      <c r="AV71" s="500" t="str">
        <f>IF(終値!A71="","",IF(AND(高値!Z71&gt;高値!Y71,高値!Z71&gt;高値!X71,高値!Z71&gt;高値!AA71,高値!Z71&gt;高値!AB71),21,""))</f>
        <v/>
      </c>
      <c r="AW71" s="500" t="str">
        <f>IF(終値!A71="","",IF(AND(高値!AA71&gt;高値!Z71,高値!AA71&gt;高値!Y71,高値!AA71&gt;高値!AB71,高値!AA71&gt;高値!AC71),22,""))</f>
        <v/>
      </c>
      <c r="AX71" s="500" t="str">
        <f>IF(終値!A71="","",IF(AND(高値!AB71&gt;高値!AA71,高値!AB71&gt;高値!Z71,高値!AB71&gt;高値!AC71,高値!AB71&gt;高値!AD71),23,""))</f>
        <v/>
      </c>
      <c r="AY71" s="500" t="str">
        <f>IF(終値!A71="","",IF(AND(高値!AC71&gt;高値!AB71,高値!AC71&gt;高値!AA71,高値!AC71&gt;高値!AD71,高値!AC71&gt;高値!AE71),24,""))</f>
        <v/>
      </c>
      <c r="AZ71" s="500" t="str">
        <f>IF(終値!A71="","",IF(AND(高値!AD71&gt;高値!AC71,高値!AD71&gt;高値!AB71,高値!AD71&gt;高値!AE71,高値!AD71&gt;高値!AF71),25,""))</f>
        <v/>
      </c>
      <c r="BA71" s="500" t="str">
        <f>IF(終値!A71="","",IF(AND(高値!AE71&gt;高値!AD71,高値!AE71&gt;高値!AC71,高値!AE71&gt;高値!AF71,高値!AE71&gt;高値!AG71),26,""))</f>
        <v/>
      </c>
      <c r="BB71" s="500" t="str">
        <f>IF(終値!A71="","",IF(AND(高値!AF71&gt;高値!AE71,高値!AF71&gt;高値!AD71,高値!AF71&gt;高値!AG71,高値!AF71&gt;高値!AH71),27,""))</f>
        <v/>
      </c>
      <c r="BC71" s="500" t="str">
        <f>IF(終値!A71="","",IF(AND(高値!AG71&gt;高値!AF71,高値!AG71&gt;高値!AE71,高値!AG71&gt;高値!AH71,高値!AG71&gt;高値!AI71),28,""))</f>
        <v/>
      </c>
      <c r="BD71" s="500">
        <f t="shared" si="6"/>
        <v>2</v>
      </c>
      <c r="BE71" s="500">
        <f t="shared" si="7"/>
        <v>9</v>
      </c>
      <c r="BF71" s="500">
        <f t="shared" si="8"/>
        <v>28</v>
      </c>
      <c r="BG71" s="500">
        <f>IF($BE71="","",INDEX(安値!$E71:$CZ71,1,$BE71+1))</f>
        <v>2215</v>
      </c>
      <c r="BH71" s="500">
        <f>IF($BF71="","",INDEX(安値!$E71:$CZ71,1,$BF71+1))</f>
        <v>2120</v>
      </c>
      <c r="BI71" s="500">
        <f>IF($BF71="","",MAX(INDEX(高値!$E71:$CZ71,1,$BE71+1):INDEX(高値!$E71:$CZ71,1,$BF71+1)))</f>
        <v>2521</v>
      </c>
      <c r="BJ71" s="500">
        <f>IF($BF71="","",AVERAGE(INDEX(終値!$E71:$CZ71,1,$BF71+1):INDEX(終値!$E71:$CZ71,1,$BF71+20))-2*STDEVP(INDEX(終値!$E71:$CZ71,1,$BF71+1):INDEX(終値!$E71:$CZ71,1,$BF71+20)))</f>
        <v>1982.6522216468393</v>
      </c>
      <c r="BK71" s="500">
        <f>IF($BE71="","",AVERAGE(INDEX(終値!$E71:$CZ71,1,$BE71+1):INDEX(終値!$E71:$CZ71,1,$BE71+20))-2*STDEVP(INDEX(終値!$E71:$CZ71,1,$BE71+1):INDEX(終値!$E71:$CZ71,1,$BE71+20)))</f>
        <v>2143.0118029487921</v>
      </c>
      <c r="BL71" s="500">
        <f t="shared" si="9"/>
        <v>2</v>
      </c>
      <c r="BM71" s="500">
        <f t="shared" si="10"/>
        <v>6</v>
      </c>
      <c r="BN71" s="500">
        <f t="shared" si="11"/>
        <v>20</v>
      </c>
      <c r="BO71" s="500">
        <f>IF($BM71="","",INDEX(高値!$E71:$CZ71,1,$BM71+1))</f>
        <v>2410</v>
      </c>
      <c r="BP71" s="500">
        <f>IF($BN71="","",INDEX(高値!$E71:$CZ71,1,$BN71+1))</f>
        <v>2521</v>
      </c>
      <c r="BQ71" s="500">
        <f>IF($BN71="","",MIN(INDEX(安値!$E71:$CZ71,1,$BM71+1):INDEX(安値!$E71:$CZ71,1,$BN71+1)))</f>
        <v>2215</v>
      </c>
      <c r="BR71" s="500">
        <f>IF($BN71="","",AVERAGE(INDEX(終値!$E71:$CZ71,1,$BN71+1):INDEX(終値!$E71:$CZ71,1,$BN71+20))+2*STDEVP(INDEX(終値!$E71:$CZ71,1,$BN71+1):INDEX(終値!$E71:$CZ71,1,$BN71+20)))</f>
        <v>2431.1208485130242</v>
      </c>
      <c r="BS71" s="500">
        <f>IF($BM71="","",AVERAGE(INDEX(終値!$E71:$CZ71,1,$BM71+1):INDEX(終値!$E71:$CZ71,1,$BM71+20))+2*STDEVP(INDEX(終値!$E71:$CZ71,1,$BM71+1):INDEX(終値!$E71:$CZ71,1,$BM71+20)))</f>
        <v>2494.5556212440838</v>
      </c>
      <c r="BT71" s="497" t="str">
        <f>IFERROR(IF(AND($BD71&gt;=2,ABS($BG71-$BH71)/$BH71&lt;=BB設定!$B$12,$BI71&gt;=MAX($BH71,$BG71)*(1+BB設定!$B$13),終値!E71&gt;$BG71),IF(OR(終値!E71&gt;=$BI71,AND($BH71&lt;$BJ71,$BG71&gt;=$BK71)),"二番底W▲","二番底W形成"),IF(AND($BL71&gt;=2,ABS($BO71-$BP71)/$BP71&lt;=BB設定!$B$12,$BQ71&lt;=MIN($BP71,$BO71)*(1-BB設定!$B$13),終値!E71&lt;$BO71),IF(OR(終値!E71&lt;=$BQ71,AND($BP71&gt;$BR71,$BO71&lt;=$BS71)),"二番天井M▼","二番天井M形成"),"－")),"－")</f>
        <v>二番天井M▼</v>
      </c>
    </row>
    <row r="72" spans="2:72">
      <c r="B72" s="500">
        <f>IF(終値!A72="","",IF(AND(安値!G72&lt;安値!F72,安値!G72&lt;安値!E72,安値!G72&lt;安値!H72,安値!G72&lt;安値!I72),2,""))</f>
        <v>2</v>
      </c>
      <c r="C72" s="500" t="str">
        <f>IF(終値!A72="","",IF(AND(安値!H72&lt;安値!G72,安値!H72&lt;安値!F72,安値!H72&lt;安値!I72,安値!H72&lt;安値!J72),3,""))</f>
        <v/>
      </c>
      <c r="D72" s="500" t="str">
        <f>IF(終値!A72="","",IF(AND(安値!I72&lt;安値!H72,安値!I72&lt;安値!G72,安値!I72&lt;安値!J72,安値!I72&lt;安値!K72),4,""))</f>
        <v/>
      </c>
      <c r="E72" s="500" t="str">
        <f>IF(終値!A72="","",IF(AND(安値!J72&lt;安値!I72,安値!J72&lt;安値!H72,安値!J72&lt;安値!K72,安値!J72&lt;安値!L72),5,""))</f>
        <v/>
      </c>
      <c r="F72" s="500" t="str">
        <f>IF(終値!A72="","",IF(AND(安値!K72&lt;安値!J72,安値!K72&lt;安値!I72,安値!K72&lt;安値!L72,安値!K72&lt;安値!M72),6,""))</f>
        <v/>
      </c>
      <c r="G72" s="500" t="str">
        <f>IF(終値!A72="","",IF(AND(安値!L72&lt;安値!K72,安値!L72&lt;安値!J72,安値!L72&lt;安値!M72,安値!L72&lt;安値!N72),7,""))</f>
        <v/>
      </c>
      <c r="H72" s="500" t="str">
        <f>IF(終値!A72="","",IF(AND(安値!M72&lt;安値!L72,安値!M72&lt;安値!K72,安値!M72&lt;安値!N72,安値!M72&lt;安値!O72),8,""))</f>
        <v/>
      </c>
      <c r="I72" s="500">
        <f>IF(終値!A72="","",IF(AND(安値!N72&lt;安値!M72,安値!N72&lt;安値!L72,安値!N72&lt;安値!O72,安値!N72&lt;安値!P72),9,""))</f>
        <v>9</v>
      </c>
      <c r="J72" s="500" t="str">
        <f>IF(終値!A72="","",IF(AND(安値!O72&lt;安値!N72,安値!O72&lt;安値!M72,安値!O72&lt;安値!P72,安値!O72&lt;安値!Q72),10,""))</f>
        <v/>
      </c>
      <c r="K72" s="500" t="str">
        <f>IF(終値!A72="","",IF(AND(安値!P72&lt;安値!O72,安値!P72&lt;安値!N72,安値!P72&lt;安値!Q72,安値!P72&lt;安値!R72),11,""))</f>
        <v/>
      </c>
      <c r="L72" s="500" t="str">
        <f>IF(終値!A72="","",IF(AND(安値!Q72&lt;安値!P72,安値!Q72&lt;安値!O72,安値!Q72&lt;安値!R72,安値!Q72&lt;安値!S72),12,""))</f>
        <v/>
      </c>
      <c r="M72" s="500" t="str">
        <f>IF(終値!A72="","",IF(AND(安値!R72&lt;安値!Q72,安値!R72&lt;安値!P72,安値!R72&lt;安値!S72,安値!R72&lt;安値!T72),13,""))</f>
        <v/>
      </c>
      <c r="N72" s="500" t="str">
        <f>IF(終値!A72="","",IF(AND(安値!S72&lt;安値!R72,安値!S72&lt;安値!Q72,安値!S72&lt;安値!T72,安値!S72&lt;安値!U72),14,""))</f>
        <v/>
      </c>
      <c r="O72" s="500" t="str">
        <f>IF(終値!A72="","",IF(AND(安値!T72&lt;安値!S72,安値!T72&lt;安値!R72,安値!T72&lt;安値!U72,安値!T72&lt;安値!V72),15,""))</f>
        <v/>
      </c>
      <c r="P72" s="500">
        <f>IF(終値!A72="","",IF(AND(安値!U72&lt;安値!T72,安値!U72&lt;安値!S72,安値!U72&lt;安値!V72,安値!U72&lt;安値!W72),16,""))</f>
        <v>16</v>
      </c>
      <c r="Q72" s="500" t="str">
        <f>IF(終値!A72="","",IF(AND(安値!V72&lt;安値!U72,安値!V72&lt;安値!T72,安値!V72&lt;安値!W72,安値!V72&lt;安値!X72),17,""))</f>
        <v/>
      </c>
      <c r="R72" s="500" t="str">
        <f>IF(終値!A72="","",IF(AND(安値!W72&lt;安値!V72,安値!W72&lt;安値!U72,安値!W72&lt;安値!X72,安値!W72&lt;安値!Y72),18,""))</f>
        <v/>
      </c>
      <c r="S72" s="500">
        <f>IF(終値!A72="","",IF(AND(安値!X72&lt;安値!W72,安値!X72&lt;安値!V72,安値!X72&lt;安値!Y72,安値!X72&lt;安値!Z72),19,""))</f>
        <v>19</v>
      </c>
      <c r="T72" s="500" t="str">
        <f>IF(終値!A72="","",IF(AND(安値!Y72&lt;安値!X72,安値!Y72&lt;安値!W72,安値!Y72&lt;安値!Z72,安値!Y72&lt;安値!AA72),20,""))</f>
        <v/>
      </c>
      <c r="U72" s="500" t="str">
        <f>IF(終値!A72="","",IF(AND(安値!Z72&lt;安値!Y72,安値!Z72&lt;安値!X72,安値!Z72&lt;安値!AA72,安値!Z72&lt;安値!AB72),21,""))</f>
        <v/>
      </c>
      <c r="V72" s="500" t="str">
        <f>IF(終値!A72="","",IF(AND(安値!AA72&lt;安値!Z72,安値!AA72&lt;安値!Y72,安値!AA72&lt;安値!AB72,安値!AA72&lt;安値!AC72),22,""))</f>
        <v/>
      </c>
      <c r="W72" s="500" t="str">
        <f>IF(終値!A72="","",IF(AND(安値!AB72&lt;安値!AA72,安値!AB72&lt;安値!Z72,安値!AB72&lt;安値!AC72,安値!AB72&lt;安値!AD72),23,""))</f>
        <v/>
      </c>
      <c r="X72" s="500" t="str">
        <f>IF(終値!A72="","",IF(AND(安値!AC72&lt;安値!AB72,安値!AC72&lt;安値!AA72,安値!AC72&lt;安値!AD72,安値!AC72&lt;安値!AE72),24,""))</f>
        <v/>
      </c>
      <c r="Y72" s="500" t="str">
        <f>IF(終値!A72="","",IF(AND(安値!AD72&lt;安値!AC72,安値!AD72&lt;安値!AB72,安値!AD72&lt;安値!AE72,安値!AD72&lt;安値!AF72),25,""))</f>
        <v/>
      </c>
      <c r="Z72" s="500" t="str">
        <f>IF(終値!A72="","",IF(AND(安値!AE72&lt;安値!AD72,安値!AE72&lt;安値!AC72,安値!AE72&lt;安値!AF72,安値!AE72&lt;安値!AG72),26,""))</f>
        <v/>
      </c>
      <c r="AA72" s="500" t="str">
        <f>IF(終値!A72="","",IF(AND(安値!AF72&lt;安値!AE72,安値!AF72&lt;安値!AD72,安値!AF72&lt;安値!AG72,安値!AF72&lt;安値!AH72),27,""))</f>
        <v/>
      </c>
      <c r="AB72" s="500" t="str">
        <f>IF(終値!A72="","",IF(AND(安値!AG72&lt;安値!AF72,安値!AG72&lt;安値!AE72,安値!AG72&lt;安値!AH72,安値!AG72&lt;安値!AI72),28,""))</f>
        <v/>
      </c>
      <c r="AC72" s="500" t="str">
        <f>IF(終値!A72="","",IF(AND(高値!G72&gt;高値!F72,高値!G72&gt;高値!E72,高値!G72&gt;高値!H72,高値!G72&gt;高値!I72),2,""))</f>
        <v/>
      </c>
      <c r="AD72" s="500" t="str">
        <f>IF(終値!A72="","",IF(AND(高値!H72&gt;高値!G72,高値!H72&gt;高値!F72,高値!H72&gt;高値!I72,高値!H72&gt;高値!J72),3,""))</f>
        <v/>
      </c>
      <c r="AE72" s="500" t="str">
        <f>IF(終値!A72="","",IF(AND(高値!I72&gt;高値!H72,高値!I72&gt;高値!G72,高値!I72&gt;高値!J72,高値!I72&gt;高値!K72),4,""))</f>
        <v/>
      </c>
      <c r="AF72" s="500" t="str">
        <f>IF(終値!A72="","",IF(AND(高値!J72&gt;高値!I72,高値!J72&gt;高値!H72,高値!J72&gt;高値!K72,高値!J72&gt;高値!L72),5,""))</f>
        <v/>
      </c>
      <c r="AG72" s="500" t="str">
        <f>IF(終値!A72="","",IF(AND(高値!K72&gt;高値!J72,高値!K72&gt;高値!I72,高値!K72&gt;高値!L72,高値!K72&gt;高値!M72),6,""))</f>
        <v/>
      </c>
      <c r="AH72" s="500" t="str">
        <f>IF(終値!A72="","",IF(AND(高値!L72&gt;高値!K72,高値!L72&gt;高値!J72,高値!L72&gt;高値!M72,高値!L72&gt;高値!N72),7,""))</f>
        <v/>
      </c>
      <c r="AI72" s="500" t="str">
        <f>IF(終値!A72="","",IF(AND(高値!M72&gt;高値!L72,高値!M72&gt;高値!K72,高値!M72&gt;高値!N72,高値!M72&gt;高値!O72),8,""))</f>
        <v/>
      </c>
      <c r="AJ72" s="500" t="str">
        <f>IF(終値!A72="","",IF(AND(高値!N72&gt;高値!M72,高値!N72&gt;高値!L72,高値!N72&gt;高値!O72,高値!N72&gt;高値!P72),9,""))</f>
        <v/>
      </c>
      <c r="AK72" s="500" t="str">
        <f>IF(終値!A72="","",IF(AND(高値!O72&gt;高値!N72,高値!O72&gt;高値!M72,高値!O72&gt;高値!P72,高値!O72&gt;高値!Q72),10,""))</f>
        <v/>
      </c>
      <c r="AL72" s="500" t="str">
        <f>IF(終値!A72="","",IF(AND(高値!P72&gt;高値!O72,高値!P72&gt;高値!N72,高値!P72&gt;高値!Q72,高値!P72&gt;高値!R72),11,""))</f>
        <v/>
      </c>
      <c r="AM72" s="500" t="str">
        <f>IF(終値!A72="","",IF(AND(高値!Q72&gt;高値!P72,高値!Q72&gt;高値!O72,高値!Q72&gt;高値!R72,高値!Q72&gt;高値!S72),12,""))</f>
        <v/>
      </c>
      <c r="AN72" s="500" t="str">
        <f>IF(終値!A72="","",IF(AND(高値!R72&gt;高値!Q72,高値!R72&gt;高値!P72,高値!R72&gt;高値!S72,高値!R72&gt;高値!T72),13,""))</f>
        <v/>
      </c>
      <c r="AO72" s="500">
        <f>IF(終値!A72="","",IF(AND(高値!S72&gt;高値!R72,高値!S72&gt;高値!Q72,高値!S72&gt;高値!T72,高値!S72&gt;高値!U72),14,""))</f>
        <v>14</v>
      </c>
      <c r="AP72" s="500" t="str">
        <f>IF(終値!A72="","",IF(AND(高値!T72&gt;高値!S72,高値!T72&gt;高値!R72,高値!T72&gt;高値!U72,高値!T72&gt;高値!V72),15,""))</f>
        <v/>
      </c>
      <c r="AQ72" s="500" t="str">
        <f>IF(終値!A72="","",IF(AND(高値!U72&gt;高値!T72,高値!U72&gt;高値!S72,高値!U72&gt;高値!V72,高値!U72&gt;高値!W72),16,""))</f>
        <v/>
      </c>
      <c r="AR72" s="500" t="str">
        <f>IF(終値!A72="","",IF(AND(高値!V72&gt;高値!U72,高値!V72&gt;高値!T72,高値!V72&gt;高値!W72,高値!V72&gt;高値!X72),17,""))</f>
        <v/>
      </c>
      <c r="AS72" s="500" t="str">
        <f>IF(終値!A72="","",IF(AND(高値!W72&gt;高値!V72,高値!W72&gt;高値!U72,高値!W72&gt;高値!X72,高値!W72&gt;高値!Y72),18,""))</f>
        <v/>
      </c>
      <c r="AT72" s="500" t="str">
        <f>IF(終値!A72="","",IF(AND(高値!X72&gt;高値!W72,高値!X72&gt;高値!V72,高値!X72&gt;高値!Y72,高値!X72&gt;高値!Z72),19,""))</f>
        <v/>
      </c>
      <c r="AU72" s="500" t="str">
        <f>IF(終値!A72="","",IF(AND(高値!Y72&gt;高値!X72,高値!Y72&gt;高値!W72,高値!Y72&gt;高値!Z72,高値!Y72&gt;高値!AA72),20,""))</f>
        <v/>
      </c>
      <c r="AV72" s="500" t="str">
        <f>IF(終値!A72="","",IF(AND(高値!Z72&gt;高値!Y72,高値!Z72&gt;高値!X72,高値!Z72&gt;高値!AA72,高値!Z72&gt;高値!AB72),21,""))</f>
        <v/>
      </c>
      <c r="AW72" s="500" t="str">
        <f>IF(終値!A72="","",IF(AND(高値!AA72&gt;高値!Z72,高値!AA72&gt;高値!Y72,高値!AA72&gt;高値!AB72,高値!AA72&gt;高値!AC72),22,""))</f>
        <v/>
      </c>
      <c r="AX72" s="500" t="str">
        <f>IF(終値!A72="","",IF(AND(高値!AB72&gt;高値!AA72,高値!AB72&gt;高値!Z72,高値!AB72&gt;高値!AC72,高値!AB72&gt;高値!AD72),23,""))</f>
        <v/>
      </c>
      <c r="AY72" s="500">
        <f>IF(終値!A72="","",IF(AND(高値!AC72&gt;高値!AB72,高値!AC72&gt;高値!AA72,高値!AC72&gt;高値!AD72,高値!AC72&gt;高値!AE72),24,""))</f>
        <v>24</v>
      </c>
      <c r="AZ72" s="500" t="str">
        <f>IF(終値!A72="","",IF(AND(高値!AD72&gt;高値!AC72,高値!AD72&gt;高値!AB72,高値!AD72&gt;高値!AE72,高値!AD72&gt;高値!AF72),25,""))</f>
        <v/>
      </c>
      <c r="BA72" s="500" t="str">
        <f>IF(終値!A72="","",IF(AND(高値!AE72&gt;高値!AD72,高値!AE72&gt;高値!AC72,高値!AE72&gt;高値!AF72,高値!AE72&gt;高値!AG72),26,""))</f>
        <v/>
      </c>
      <c r="BB72" s="500" t="str">
        <f>IF(終値!A72="","",IF(AND(高値!AF72&gt;高値!AE72,高値!AF72&gt;高値!AD72,高値!AF72&gt;高値!AG72,高値!AF72&gt;高値!AH72),27,""))</f>
        <v/>
      </c>
      <c r="BC72" s="500" t="str">
        <f>IF(終値!A72="","",IF(AND(高値!AG72&gt;高値!AF72,高値!AG72&gt;高値!AE72,高値!AG72&gt;高値!AH72,高値!AG72&gt;高値!AI72),28,""))</f>
        <v/>
      </c>
      <c r="BD72" s="500">
        <f t="shared" si="6"/>
        <v>4</v>
      </c>
      <c r="BE72" s="500">
        <f t="shared" si="7"/>
        <v>2</v>
      </c>
      <c r="BF72" s="500">
        <f t="shared" si="8"/>
        <v>9</v>
      </c>
      <c r="BG72" s="500">
        <f>IF($BE72="","",INDEX(安値!$E72:$CZ72,1,$BE72+1))</f>
        <v>2255</v>
      </c>
      <c r="BH72" s="500">
        <f>IF($BF72="","",INDEX(安値!$E72:$CZ72,1,$BF72+1))</f>
        <v>2169</v>
      </c>
      <c r="BI72" s="500">
        <f>IF($BF72="","",MAX(INDEX(高値!$E72:$CZ72,1,$BE72+1):INDEX(高値!$E72:$CZ72,1,$BF72+1)))</f>
        <v>2362</v>
      </c>
      <c r="BJ72" s="500">
        <f>IF($BF72="","",AVERAGE(INDEX(終値!$E72:$CZ72,1,$BF72+1):INDEX(終値!$E72:$CZ72,1,$BF72+20))-2*STDEVP(INDEX(終値!$E72:$CZ72,1,$BF72+1):INDEX(終値!$E72:$CZ72,1,$BF72+20)))</f>
        <v>2147.5236625358771</v>
      </c>
      <c r="BK72" s="500">
        <f>IF($BE72="","",AVERAGE(INDEX(終値!$E72:$CZ72,1,$BE72+1):INDEX(終値!$E72:$CZ72,1,$BE72+20))-2*STDEVP(INDEX(終値!$E72:$CZ72,1,$BE72+1):INDEX(終値!$E72:$CZ72,1,$BE72+20)))</f>
        <v>2205.6803177099982</v>
      </c>
      <c r="BL72" s="500">
        <f t="shared" si="9"/>
        <v>2</v>
      </c>
      <c r="BM72" s="500">
        <f t="shared" si="10"/>
        <v>14</v>
      </c>
      <c r="BN72" s="500">
        <f t="shared" si="11"/>
        <v>24</v>
      </c>
      <c r="BO72" s="500">
        <f>IF($BM72="","",INDEX(高値!$E72:$CZ72,1,$BM72+1))</f>
        <v>2427</v>
      </c>
      <c r="BP72" s="500">
        <f>IF($BN72="","",INDEX(高値!$E72:$CZ72,1,$BN72+1))</f>
        <v>2498</v>
      </c>
      <c r="BQ72" s="500">
        <f>IF($BN72="","",MIN(INDEX(安値!$E72:$CZ72,1,$BM72+1):INDEX(安値!$E72:$CZ72,1,$BN72+1)))</f>
        <v>2340</v>
      </c>
      <c r="BR72" s="500">
        <f>IF($BN72="","",AVERAGE(INDEX(終値!$E72:$CZ72,1,$BN72+1):INDEX(終値!$E72:$CZ72,1,$BN72+20))+2*STDEVP(INDEX(終値!$E72:$CZ72,1,$BN72+1):INDEX(終値!$E72:$CZ72,1,$BN72+20)))</f>
        <v>2402.1647590876432</v>
      </c>
      <c r="BS72" s="500">
        <f>IF($BM72="","",AVERAGE(INDEX(終値!$E72:$CZ72,1,$BM72+1):INDEX(終値!$E72:$CZ72,1,$BM72+20))+2*STDEVP(INDEX(終値!$E72:$CZ72,1,$BM72+1):INDEX(終値!$E72:$CZ72,1,$BM72+20)))</f>
        <v>2574.683033271262</v>
      </c>
      <c r="BT72" s="497" t="str">
        <f>IFERROR(IF(AND($BD72&gt;=2,ABS($BG72-$BH72)/$BH72&lt;=BB設定!$B$12,$BI72&gt;=MAX($BH72,$BG72)*(1+BB設定!$B$13),終値!E72&gt;$BG72),IF(OR(終値!E72&gt;=$BI72,AND($BH72&lt;$BJ72,$BG72&gt;=$BK72)),"二番底W▲","二番底W形成"),IF(AND($BL72&gt;=2,ABS($BO72-$BP72)/$BP72&lt;=BB設定!$B$12,$BQ72&lt;=MIN($BP72,$BO72)*(1-BB設定!$B$13),終値!E72&lt;$BO72),IF(OR(終値!E72&lt;=$BQ72,AND($BP72&gt;$BR72,$BO72&lt;=$BS72)),"二番天井M▼","二番天井M形成"),"－")),"－")</f>
        <v>二番底W形成</v>
      </c>
    </row>
    <row r="73" spans="2:72">
      <c r="B73" s="500" t="str">
        <f>IF(終値!A73="","",IF(AND(安値!G73&lt;安値!F73,安値!G73&lt;安値!E73,安値!G73&lt;安値!H73,安値!G73&lt;安値!I73),2,""))</f>
        <v/>
      </c>
      <c r="C73" s="500" t="str">
        <f>IF(終値!A73="","",IF(AND(安値!H73&lt;安値!G73,安値!H73&lt;安値!F73,安値!H73&lt;安値!I73,安値!H73&lt;安値!J73),3,""))</f>
        <v/>
      </c>
      <c r="D73" s="500" t="str">
        <f>IF(終値!A73="","",IF(AND(安値!I73&lt;安値!H73,安値!I73&lt;安値!G73,安値!I73&lt;安値!J73,安値!I73&lt;安値!K73),4,""))</f>
        <v/>
      </c>
      <c r="E73" s="500" t="str">
        <f>IF(終値!A73="","",IF(AND(安値!J73&lt;安値!I73,安値!J73&lt;安値!H73,安値!J73&lt;安値!K73,安値!J73&lt;安値!L73),5,""))</f>
        <v/>
      </c>
      <c r="F73" s="500">
        <f>IF(終値!A73="","",IF(AND(安値!K73&lt;安値!J73,安値!K73&lt;安値!I73,安値!K73&lt;安値!L73,安値!K73&lt;安値!M73),6,""))</f>
        <v>6</v>
      </c>
      <c r="G73" s="500" t="str">
        <f>IF(終値!A73="","",IF(AND(安値!L73&lt;安値!K73,安値!L73&lt;安値!J73,安値!L73&lt;安値!M73,安値!L73&lt;安値!N73),7,""))</f>
        <v/>
      </c>
      <c r="H73" s="500" t="str">
        <f>IF(終値!A73="","",IF(AND(安値!M73&lt;安値!L73,安値!M73&lt;安値!K73,安値!M73&lt;安値!N73,安値!M73&lt;安値!O73),8,""))</f>
        <v/>
      </c>
      <c r="I73" s="500" t="str">
        <f>IF(終値!A73="","",IF(AND(安値!N73&lt;安値!M73,安値!N73&lt;安値!L73,安値!N73&lt;安値!O73,安値!N73&lt;安値!P73),9,""))</f>
        <v/>
      </c>
      <c r="J73" s="500" t="str">
        <f>IF(終値!A73="","",IF(AND(安値!O73&lt;安値!N73,安値!O73&lt;安値!M73,安値!O73&lt;安値!P73,安値!O73&lt;安値!Q73),10,""))</f>
        <v/>
      </c>
      <c r="K73" s="500" t="str">
        <f>IF(終値!A73="","",IF(AND(安値!P73&lt;安値!O73,安値!P73&lt;安値!N73,安値!P73&lt;安値!Q73,安値!P73&lt;安値!R73),11,""))</f>
        <v/>
      </c>
      <c r="L73" s="500" t="str">
        <f>IF(終値!A73="","",IF(AND(安値!Q73&lt;安値!P73,安値!Q73&lt;安値!O73,安値!Q73&lt;安値!R73,安値!Q73&lt;安値!S73),12,""))</f>
        <v/>
      </c>
      <c r="M73" s="500" t="str">
        <f>IF(終値!A73="","",IF(AND(安値!R73&lt;安値!Q73,安値!R73&lt;安値!P73,安値!R73&lt;安値!S73,安値!R73&lt;安値!T73),13,""))</f>
        <v/>
      </c>
      <c r="N73" s="500" t="str">
        <f>IF(終値!A73="","",IF(AND(安値!S73&lt;安値!R73,安値!S73&lt;安値!Q73,安値!S73&lt;安値!T73,安値!S73&lt;安値!U73),14,""))</f>
        <v/>
      </c>
      <c r="O73" s="500" t="str">
        <f>IF(終値!A73="","",IF(AND(安値!T73&lt;安値!S73,安値!T73&lt;安値!R73,安値!T73&lt;安値!U73,安値!T73&lt;安値!V73),15,""))</f>
        <v/>
      </c>
      <c r="P73" s="500" t="str">
        <f>IF(終値!A73="","",IF(AND(安値!U73&lt;安値!T73,安値!U73&lt;安値!S73,安値!U73&lt;安値!V73,安値!U73&lt;安値!W73),16,""))</f>
        <v/>
      </c>
      <c r="Q73" s="500" t="str">
        <f>IF(終値!A73="","",IF(AND(安値!V73&lt;安値!U73,安値!V73&lt;安値!T73,安値!V73&lt;安値!W73,安値!V73&lt;安値!X73),17,""))</f>
        <v/>
      </c>
      <c r="R73" s="500" t="str">
        <f>IF(終値!A73="","",IF(AND(安値!W73&lt;安値!V73,安値!W73&lt;安値!U73,安値!W73&lt;安値!X73,安値!W73&lt;安値!Y73),18,""))</f>
        <v/>
      </c>
      <c r="S73" s="500" t="str">
        <f>IF(終値!A73="","",IF(AND(安値!X73&lt;安値!W73,安値!X73&lt;安値!V73,安値!X73&lt;安値!Y73,安値!X73&lt;安値!Z73),19,""))</f>
        <v/>
      </c>
      <c r="T73" s="500" t="str">
        <f>IF(終値!A73="","",IF(AND(安値!Y73&lt;安値!X73,安値!Y73&lt;安値!W73,安値!Y73&lt;安値!Z73,安値!Y73&lt;安値!AA73),20,""))</f>
        <v/>
      </c>
      <c r="U73" s="500" t="str">
        <f>IF(終値!A73="","",IF(AND(安値!Z73&lt;安値!Y73,安値!Z73&lt;安値!X73,安値!Z73&lt;安値!AA73,安値!Z73&lt;安値!AB73),21,""))</f>
        <v/>
      </c>
      <c r="V73" s="500" t="str">
        <f>IF(終値!A73="","",IF(AND(安値!AA73&lt;安値!Z73,安値!AA73&lt;安値!Y73,安値!AA73&lt;安値!AB73,安値!AA73&lt;安値!AC73),22,""))</f>
        <v/>
      </c>
      <c r="W73" s="500" t="str">
        <f>IF(終値!A73="","",IF(AND(安値!AB73&lt;安値!AA73,安値!AB73&lt;安値!Z73,安値!AB73&lt;安値!AC73,安値!AB73&lt;安値!AD73),23,""))</f>
        <v/>
      </c>
      <c r="X73" s="500" t="str">
        <f>IF(終値!A73="","",IF(AND(安値!AC73&lt;安値!AB73,安値!AC73&lt;安値!AA73,安値!AC73&lt;安値!AD73,安値!AC73&lt;安値!AE73),24,""))</f>
        <v/>
      </c>
      <c r="Y73" s="500" t="str">
        <f>IF(終値!A73="","",IF(AND(安値!AD73&lt;安値!AC73,安値!AD73&lt;安値!AB73,安値!AD73&lt;安値!AE73,安値!AD73&lt;安値!AF73),25,""))</f>
        <v/>
      </c>
      <c r="Z73" s="500" t="str">
        <f>IF(終値!A73="","",IF(AND(安値!AE73&lt;安値!AD73,安値!AE73&lt;安値!AC73,安値!AE73&lt;安値!AF73,安値!AE73&lt;安値!AG73),26,""))</f>
        <v/>
      </c>
      <c r="AA73" s="500" t="str">
        <f>IF(終値!A73="","",IF(AND(安値!AF73&lt;安値!AE73,安値!AF73&lt;安値!AD73,安値!AF73&lt;安値!AG73,安値!AF73&lt;安値!AH73),27,""))</f>
        <v/>
      </c>
      <c r="AB73" s="500">
        <f>IF(終値!A73="","",IF(AND(安値!AG73&lt;安値!AF73,安値!AG73&lt;安値!AE73,安値!AG73&lt;安値!AH73,安値!AG73&lt;安値!AI73),28,""))</f>
        <v>28</v>
      </c>
      <c r="AC73" s="500" t="str">
        <f>IF(終値!A73="","",IF(AND(高値!G73&gt;高値!F73,高値!G73&gt;高値!E73,高値!G73&gt;高値!H73,高値!G73&gt;高値!I73),2,""))</f>
        <v/>
      </c>
      <c r="AD73" s="500" t="str">
        <f>IF(終値!A73="","",IF(AND(高値!H73&gt;高値!G73,高値!H73&gt;高値!F73,高値!H73&gt;高値!I73,高値!H73&gt;高値!J73),3,""))</f>
        <v/>
      </c>
      <c r="AE73" s="500" t="str">
        <f>IF(終値!A73="","",IF(AND(高値!I73&gt;高値!H73,高値!I73&gt;高値!G73,高値!I73&gt;高値!J73,高値!I73&gt;高値!K73),4,""))</f>
        <v/>
      </c>
      <c r="AF73" s="500" t="str">
        <f>IF(終値!A73="","",IF(AND(高値!J73&gt;高値!I73,高値!J73&gt;高値!H73,高値!J73&gt;高値!K73,高値!J73&gt;高値!L73),5,""))</f>
        <v/>
      </c>
      <c r="AG73" s="500" t="str">
        <f>IF(終値!A73="","",IF(AND(高値!K73&gt;高値!J73,高値!K73&gt;高値!I73,高値!K73&gt;高値!L73,高値!K73&gt;高値!M73),6,""))</f>
        <v/>
      </c>
      <c r="AH73" s="500" t="str">
        <f>IF(終値!A73="","",IF(AND(高値!L73&gt;高値!K73,高値!L73&gt;高値!J73,高値!L73&gt;高値!M73,高値!L73&gt;高値!N73),7,""))</f>
        <v/>
      </c>
      <c r="AI73" s="500" t="str">
        <f>IF(終値!A73="","",IF(AND(高値!M73&gt;高値!L73,高値!M73&gt;高値!K73,高値!M73&gt;高値!N73,高値!M73&gt;高値!O73),8,""))</f>
        <v/>
      </c>
      <c r="AJ73" s="500" t="str">
        <f>IF(終値!A73="","",IF(AND(高値!N73&gt;高値!M73,高値!N73&gt;高値!L73,高値!N73&gt;高値!O73,高値!N73&gt;高値!P73),9,""))</f>
        <v/>
      </c>
      <c r="AK73" s="500" t="str">
        <f>IF(終値!A73="","",IF(AND(高値!O73&gt;高値!N73,高値!O73&gt;高値!M73,高値!O73&gt;高値!P73,高値!O73&gt;高値!Q73),10,""))</f>
        <v/>
      </c>
      <c r="AL73" s="500" t="str">
        <f>IF(終値!A73="","",IF(AND(高値!P73&gt;高値!O73,高値!P73&gt;高値!N73,高値!P73&gt;高値!Q73,高値!P73&gt;高値!R73),11,""))</f>
        <v/>
      </c>
      <c r="AM73" s="500" t="str">
        <f>IF(終値!A73="","",IF(AND(高値!Q73&gt;高値!P73,高値!Q73&gt;高値!O73,高値!Q73&gt;高値!R73,高値!Q73&gt;高値!S73),12,""))</f>
        <v/>
      </c>
      <c r="AN73" s="500" t="str">
        <f>IF(終値!A73="","",IF(AND(高値!R73&gt;高値!Q73,高値!R73&gt;高値!P73,高値!R73&gt;高値!S73,高値!R73&gt;高値!T73),13,""))</f>
        <v/>
      </c>
      <c r="AO73" s="500">
        <f>IF(終値!A73="","",IF(AND(高値!S73&gt;高値!R73,高値!S73&gt;高値!Q73,高値!S73&gt;高値!T73,高値!S73&gt;高値!U73),14,""))</f>
        <v>14</v>
      </c>
      <c r="AP73" s="500" t="str">
        <f>IF(終値!A73="","",IF(AND(高値!T73&gt;高値!S73,高値!T73&gt;高値!R73,高値!T73&gt;高値!U73,高値!T73&gt;高値!V73),15,""))</f>
        <v/>
      </c>
      <c r="AQ73" s="500" t="str">
        <f>IF(終値!A73="","",IF(AND(高値!U73&gt;高値!T73,高値!U73&gt;高値!S73,高値!U73&gt;高値!V73,高値!U73&gt;高値!W73),16,""))</f>
        <v/>
      </c>
      <c r="AR73" s="500" t="str">
        <f>IF(終値!A73="","",IF(AND(高値!V73&gt;高値!U73,高値!V73&gt;高値!T73,高値!V73&gt;高値!W73,高値!V73&gt;高値!X73),17,""))</f>
        <v/>
      </c>
      <c r="AS73" s="500" t="str">
        <f>IF(終値!A73="","",IF(AND(高値!W73&gt;高値!V73,高値!W73&gt;高値!U73,高値!W73&gt;高値!X73,高値!W73&gt;高値!Y73),18,""))</f>
        <v/>
      </c>
      <c r="AT73" s="500" t="str">
        <f>IF(終値!A73="","",IF(AND(高値!X73&gt;高値!W73,高値!X73&gt;高値!V73,高値!X73&gt;高値!Y73,高値!X73&gt;高値!Z73),19,""))</f>
        <v/>
      </c>
      <c r="AU73" s="500" t="str">
        <f>IF(終値!A73="","",IF(AND(高値!Y73&gt;高値!X73,高値!Y73&gt;高値!W73,高値!Y73&gt;高値!Z73,高値!Y73&gt;高値!AA73),20,""))</f>
        <v/>
      </c>
      <c r="AV73" s="500" t="str">
        <f>IF(終値!A73="","",IF(AND(高値!Z73&gt;高値!Y73,高値!Z73&gt;高値!X73,高値!Z73&gt;高値!AA73,高値!Z73&gt;高値!AB73),21,""))</f>
        <v/>
      </c>
      <c r="AW73" s="500" t="str">
        <f>IF(終値!A73="","",IF(AND(高値!AA73&gt;高値!Z73,高値!AA73&gt;高値!Y73,高値!AA73&gt;高値!AB73,高値!AA73&gt;高値!AC73),22,""))</f>
        <v/>
      </c>
      <c r="AX73" s="500">
        <f>IF(終値!A73="","",IF(AND(高値!AB73&gt;高値!AA73,高値!AB73&gt;高値!Z73,高値!AB73&gt;高値!AC73,高値!AB73&gt;高値!AD73),23,""))</f>
        <v>23</v>
      </c>
      <c r="AY73" s="500" t="str">
        <f>IF(終値!A73="","",IF(AND(高値!AC73&gt;高値!AB73,高値!AC73&gt;高値!AA73,高値!AC73&gt;高値!AD73,高値!AC73&gt;高値!AE73),24,""))</f>
        <v/>
      </c>
      <c r="AZ73" s="500" t="str">
        <f>IF(終値!A73="","",IF(AND(高値!AD73&gt;高値!AC73,高値!AD73&gt;高値!AB73,高値!AD73&gt;高値!AE73,高値!AD73&gt;高値!AF73),25,""))</f>
        <v/>
      </c>
      <c r="BA73" s="500" t="str">
        <f>IF(終値!A73="","",IF(AND(高値!AE73&gt;高値!AD73,高値!AE73&gt;高値!AC73,高値!AE73&gt;高値!AF73,高値!AE73&gt;高値!AG73),26,""))</f>
        <v/>
      </c>
      <c r="BB73" s="500" t="str">
        <f>IF(終値!A73="","",IF(AND(高値!AF73&gt;高値!AE73,高値!AF73&gt;高値!AD73,高値!AF73&gt;高値!AG73,高値!AF73&gt;高値!AH73),27,""))</f>
        <v/>
      </c>
      <c r="BC73" s="500" t="str">
        <f>IF(終値!A73="","",IF(AND(高値!AG73&gt;高値!AF73,高値!AG73&gt;高値!AE73,高値!AG73&gt;高値!AH73,高値!AG73&gt;高値!AI73),28,""))</f>
        <v/>
      </c>
      <c r="BD73" s="500">
        <f t="shared" si="6"/>
        <v>2</v>
      </c>
      <c r="BE73" s="500">
        <f t="shared" si="7"/>
        <v>6</v>
      </c>
      <c r="BF73" s="500">
        <f t="shared" si="8"/>
        <v>28</v>
      </c>
      <c r="BG73" s="500">
        <f>IF($BE73="","",INDEX(安値!$E73:$CZ73,1,$BE73+1))</f>
        <v>7110</v>
      </c>
      <c r="BH73" s="500">
        <f>IF($BF73="","",INDEX(安値!$E73:$CZ73,1,$BF73+1))</f>
        <v>7190</v>
      </c>
      <c r="BI73" s="500">
        <f>IF($BF73="","",MAX(INDEX(高値!$E73:$CZ73,1,$BE73+1):INDEX(高値!$E73:$CZ73,1,$BF73+1)))</f>
        <v>8380</v>
      </c>
      <c r="BJ73" s="500">
        <f>IF($BF73="","",AVERAGE(INDEX(終値!$E73:$CZ73,1,$BF73+1):INDEX(終値!$E73:$CZ73,1,$BF73+20))-2*STDEVP(INDEX(終値!$E73:$CZ73,1,$BF73+1):INDEX(終値!$E73:$CZ73,1,$BF73+20)))</f>
        <v>6633.348801445607</v>
      </c>
      <c r="BK73" s="500">
        <f>IF($BE73="","",AVERAGE(INDEX(終値!$E73:$CZ73,1,$BE73+1):INDEX(終値!$E73:$CZ73,1,$BE73+20))-2*STDEVP(INDEX(終値!$E73:$CZ73,1,$BE73+1):INDEX(終値!$E73:$CZ73,1,$BE73+20)))</f>
        <v>7138.5905805428629</v>
      </c>
      <c r="BL73" s="500">
        <f t="shared" si="9"/>
        <v>2</v>
      </c>
      <c r="BM73" s="500">
        <f t="shared" si="10"/>
        <v>14</v>
      </c>
      <c r="BN73" s="500">
        <f t="shared" si="11"/>
        <v>23</v>
      </c>
      <c r="BO73" s="500">
        <f>IF($BM73="","",INDEX(高値!$E73:$CZ73,1,$BM73+1))</f>
        <v>8210</v>
      </c>
      <c r="BP73" s="500">
        <f>IF($BN73="","",INDEX(高値!$E73:$CZ73,1,$BN73+1))</f>
        <v>8380</v>
      </c>
      <c r="BQ73" s="500">
        <f>IF($BN73="","",MIN(INDEX(安値!$E73:$CZ73,1,$BM73+1):INDEX(安値!$E73:$CZ73,1,$BN73+1)))</f>
        <v>7230</v>
      </c>
      <c r="BR73" s="500">
        <f>IF($BN73="","",AVERAGE(INDEX(終値!$E73:$CZ73,1,$BN73+1):INDEX(終値!$E73:$CZ73,1,$BN73+20))+2*STDEVP(INDEX(終値!$E73:$CZ73,1,$BN73+1):INDEX(終値!$E73:$CZ73,1,$BN73+20)))</f>
        <v>8002.574459456544</v>
      </c>
      <c r="BS73" s="500">
        <f>IF($BM73="","",AVERAGE(INDEX(終値!$E73:$CZ73,1,$BM73+1):INDEX(終値!$E73:$CZ73,1,$BM73+20))+2*STDEVP(INDEX(終値!$E73:$CZ73,1,$BM73+1):INDEX(終値!$E73:$CZ73,1,$BM73+20)))</f>
        <v>8266.8787451643093</v>
      </c>
      <c r="BT73" s="497" t="str">
        <f>IFERROR(IF(AND($BD73&gt;=2,ABS($BG73-$BH73)/$BH73&lt;=BB設定!$B$12,$BI73&gt;=MAX($BH73,$BG73)*(1+BB設定!$B$13),終値!E73&gt;$BG73),IF(OR(終値!E73&gt;=$BI73,AND($BH73&lt;$BJ73,$BG73&gt;=$BK73)),"二番底W▲","二番底W形成"),IF(AND($BL73&gt;=2,ABS($BO73-$BP73)/$BP73&lt;=BB設定!$B$12,$BQ73&lt;=MIN($BP73,$BO73)*(1-BB設定!$B$13),終値!E73&lt;$BO73),IF(OR(終値!E73&lt;=$BQ73,AND($BP73&gt;$BR73,$BO73&lt;=$BS73)),"二番天井M▼","二番天井M形成"),"－")),"－")</f>
        <v>二番底W形成</v>
      </c>
    </row>
    <row r="74" spans="2:72">
      <c r="B74" s="500" t="str">
        <f>IF(終値!A74="","",IF(AND(安値!G74&lt;安値!F74,安値!G74&lt;安値!E74,安値!G74&lt;安値!H74,安値!G74&lt;安値!I74),2,""))</f>
        <v/>
      </c>
      <c r="C74" s="500">
        <f>IF(終値!A74="","",IF(AND(安値!H74&lt;安値!G74,安値!H74&lt;安値!F74,安値!H74&lt;安値!I74,安値!H74&lt;安値!J74),3,""))</f>
        <v>3</v>
      </c>
      <c r="D74" s="500" t="str">
        <f>IF(終値!A74="","",IF(AND(安値!I74&lt;安値!H74,安値!I74&lt;安値!G74,安値!I74&lt;安値!J74,安値!I74&lt;安値!K74),4,""))</f>
        <v/>
      </c>
      <c r="E74" s="500" t="str">
        <f>IF(終値!A74="","",IF(AND(安値!J74&lt;安値!I74,安値!J74&lt;安値!H74,安値!J74&lt;安値!K74,安値!J74&lt;安値!L74),5,""))</f>
        <v/>
      </c>
      <c r="F74" s="500" t="str">
        <f>IF(終値!A74="","",IF(AND(安値!K74&lt;安値!J74,安値!K74&lt;安値!I74,安値!K74&lt;安値!L74,安値!K74&lt;安値!M74),6,""))</f>
        <v/>
      </c>
      <c r="G74" s="500" t="str">
        <f>IF(終値!A74="","",IF(AND(安値!L74&lt;安値!K74,安値!L74&lt;安値!J74,安値!L74&lt;安値!M74,安値!L74&lt;安値!N74),7,""))</f>
        <v/>
      </c>
      <c r="H74" s="500" t="str">
        <f>IF(終値!A74="","",IF(AND(安値!M74&lt;安値!L74,安値!M74&lt;安値!K74,安値!M74&lt;安値!N74,安値!M74&lt;安値!O74),8,""))</f>
        <v/>
      </c>
      <c r="I74" s="500">
        <f>IF(終値!A74="","",IF(AND(安値!N74&lt;安値!M74,安値!N74&lt;安値!L74,安値!N74&lt;安値!O74,安値!N74&lt;安値!P74),9,""))</f>
        <v>9</v>
      </c>
      <c r="J74" s="500" t="str">
        <f>IF(終値!A74="","",IF(AND(安値!O74&lt;安値!N74,安値!O74&lt;安値!M74,安値!O74&lt;安値!P74,安値!O74&lt;安値!Q74),10,""))</f>
        <v/>
      </c>
      <c r="K74" s="500" t="str">
        <f>IF(終値!A74="","",IF(AND(安値!P74&lt;安値!O74,安値!P74&lt;安値!N74,安値!P74&lt;安値!Q74,安値!P74&lt;安値!R74),11,""))</f>
        <v/>
      </c>
      <c r="L74" s="500" t="str">
        <f>IF(終値!A74="","",IF(AND(安値!Q74&lt;安値!P74,安値!Q74&lt;安値!O74,安値!Q74&lt;安値!R74,安値!Q74&lt;安値!S74),12,""))</f>
        <v/>
      </c>
      <c r="M74" s="500" t="str">
        <f>IF(終値!A74="","",IF(AND(安値!R74&lt;安値!Q74,安値!R74&lt;安値!P74,安値!R74&lt;安値!S74,安値!R74&lt;安値!T74),13,""))</f>
        <v/>
      </c>
      <c r="N74" s="500">
        <f>IF(終値!A74="","",IF(AND(安値!S74&lt;安値!R74,安値!S74&lt;安値!Q74,安値!S74&lt;安値!T74,安値!S74&lt;安値!U74),14,""))</f>
        <v>14</v>
      </c>
      <c r="O74" s="500" t="str">
        <f>IF(終値!A74="","",IF(AND(安値!T74&lt;安値!S74,安値!T74&lt;安値!R74,安値!T74&lt;安値!U74,安値!T74&lt;安値!V74),15,""))</f>
        <v/>
      </c>
      <c r="P74" s="500" t="str">
        <f>IF(終値!A74="","",IF(AND(安値!U74&lt;安値!T74,安値!U74&lt;安値!S74,安値!U74&lt;安値!V74,安値!U74&lt;安値!W74),16,""))</f>
        <v/>
      </c>
      <c r="Q74" s="500">
        <f>IF(終値!A74="","",IF(AND(安値!V74&lt;安値!U74,安値!V74&lt;安値!T74,安値!V74&lt;安値!W74,安値!V74&lt;安値!X74),17,""))</f>
        <v>17</v>
      </c>
      <c r="R74" s="500" t="str">
        <f>IF(終値!A74="","",IF(AND(安値!W74&lt;安値!V74,安値!W74&lt;安値!U74,安値!W74&lt;安値!X74,安値!W74&lt;安値!Y74),18,""))</f>
        <v/>
      </c>
      <c r="S74" s="500" t="str">
        <f>IF(終値!A74="","",IF(AND(安値!X74&lt;安値!W74,安値!X74&lt;安値!V74,安値!X74&lt;安値!Y74,安値!X74&lt;安値!Z74),19,""))</f>
        <v/>
      </c>
      <c r="T74" s="500" t="str">
        <f>IF(終値!A74="","",IF(AND(安値!Y74&lt;安値!X74,安値!Y74&lt;安値!W74,安値!Y74&lt;安値!Z74,安値!Y74&lt;安値!AA74),20,""))</f>
        <v/>
      </c>
      <c r="U74" s="500" t="str">
        <f>IF(終値!A74="","",IF(AND(安値!Z74&lt;安値!Y74,安値!Z74&lt;安値!X74,安値!Z74&lt;安値!AA74,安値!Z74&lt;安値!AB74),21,""))</f>
        <v/>
      </c>
      <c r="V74" s="500" t="str">
        <f>IF(終値!A74="","",IF(AND(安値!AA74&lt;安値!Z74,安値!AA74&lt;安値!Y74,安値!AA74&lt;安値!AB74,安値!AA74&lt;安値!AC74),22,""))</f>
        <v/>
      </c>
      <c r="W74" s="500" t="str">
        <f>IF(終値!A74="","",IF(AND(安値!AB74&lt;安値!AA74,安値!AB74&lt;安値!Z74,安値!AB74&lt;安値!AC74,安値!AB74&lt;安値!AD74),23,""))</f>
        <v/>
      </c>
      <c r="X74" s="500" t="str">
        <f>IF(終値!A74="","",IF(AND(安値!AC74&lt;安値!AB74,安値!AC74&lt;安値!AA74,安値!AC74&lt;安値!AD74,安値!AC74&lt;安値!AE74),24,""))</f>
        <v/>
      </c>
      <c r="Y74" s="500">
        <f>IF(終値!A74="","",IF(AND(安値!AD74&lt;安値!AC74,安値!AD74&lt;安値!AB74,安値!AD74&lt;安値!AE74,安値!AD74&lt;安値!AF74),25,""))</f>
        <v>25</v>
      </c>
      <c r="Z74" s="500" t="str">
        <f>IF(終値!A74="","",IF(AND(安値!AE74&lt;安値!AD74,安値!AE74&lt;安値!AC74,安値!AE74&lt;安値!AF74,安値!AE74&lt;安値!AG74),26,""))</f>
        <v/>
      </c>
      <c r="AA74" s="500" t="str">
        <f>IF(終値!A74="","",IF(AND(安値!AF74&lt;安値!AE74,安値!AF74&lt;安値!AD74,安値!AF74&lt;安値!AG74,安値!AF74&lt;安値!AH74),27,""))</f>
        <v/>
      </c>
      <c r="AB74" s="500" t="str">
        <f>IF(終値!A74="","",IF(AND(安値!AG74&lt;安値!AF74,安値!AG74&lt;安値!AE74,安値!AG74&lt;安値!AH74,安値!AG74&lt;安値!AI74),28,""))</f>
        <v/>
      </c>
      <c r="AC74" s="500" t="str">
        <f>IF(終値!A74="","",IF(AND(高値!G74&gt;高値!F74,高値!G74&gt;高値!E74,高値!G74&gt;高値!H74,高値!G74&gt;高値!I74),2,""))</f>
        <v/>
      </c>
      <c r="AD74" s="500" t="str">
        <f>IF(終値!A74="","",IF(AND(高値!H74&gt;高値!G74,高値!H74&gt;高値!F74,高値!H74&gt;高値!I74,高値!H74&gt;高値!J74),3,""))</f>
        <v/>
      </c>
      <c r="AE74" s="500" t="str">
        <f>IF(終値!A74="","",IF(AND(高値!I74&gt;高値!H74,高値!I74&gt;高値!G74,高値!I74&gt;高値!J74,高値!I74&gt;高値!K74),4,""))</f>
        <v/>
      </c>
      <c r="AF74" s="500">
        <f>IF(終値!A74="","",IF(AND(高値!J74&gt;高値!I74,高値!J74&gt;高値!H74,高値!J74&gt;高値!K74,高値!J74&gt;高値!L74),5,""))</f>
        <v>5</v>
      </c>
      <c r="AG74" s="500" t="str">
        <f>IF(終値!A74="","",IF(AND(高値!K74&gt;高値!J74,高値!K74&gt;高値!I74,高値!K74&gt;高値!L74,高値!K74&gt;高値!M74),6,""))</f>
        <v/>
      </c>
      <c r="AH74" s="500" t="str">
        <f>IF(終値!A74="","",IF(AND(高値!L74&gt;高値!K74,高値!L74&gt;高値!J74,高値!L74&gt;高値!M74,高値!L74&gt;高値!N74),7,""))</f>
        <v/>
      </c>
      <c r="AI74" s="500" t="str">
        <f>IF(終値!A74="","",IF(AND(高値!M74&gt;高値!L74,高値!M74&gt;高値!K74,高値!M74&gt;高値!N74,高値!M74&gt;高値!O74),8,""))</f>
        <v/>
      </c>
      <c r="AJ74" s="500" t="str">
        <f>IF(終値!A74="","",IF(AND(高値!N74&gt;高値!M74,高値!N74&gt;高値!L74,高値!N74&gt;高値!O74,高値!N74&gt;高値!P74),9,""))</f>
        <v/>
      </c>
      <c r="AK74" s="500" t="str">
        <f>IF(終値!A74="","",IF(AND(高値!O74&gt;高値!N74,高値!O74&gt;高値!M74,高値!O74&gt;高値!P74,高値!O74&gt;高値!Q74),10,""))</f>
        <v/>
      </c>
      <c r="AL74" s="500" t="str">
        <f>IF(終値!A74="","",IF(AND(高値!P74&gt;高値!O74,高値!P74&gt;高値!N74,高値!P74&gt;高値!Q74,高値!P74&gt;高値!R74),11,""))</f>
        <v/>
      </c>
      <c r="AM74" s="500">
        <f>IF(終値!A74="","",IF(AND(高値!Q74&gt;高値!P74,高値!Q74&gt;高値!O74,高値!Q74&gt;高値!R74,高値!Q74&gt;高値!S74),12,""))</f>
        <v>12</v>
      </c>
      <c r="AN74" s="500" t="str">
        <f>IF(終値!A74="","",IF(AND(高値!R74&gt;高値!Q74,高値!R74&gt;高値!P74,高値!R74&gt;高値!S74,高値!R74&gt;高値!T74),13,""))</f>
        <v/>
      </c>
      <c r="AO74" s="500" t="str">
        <f>IF(終値!A74="","",IF(AND(高値!S74&gt;高値!R74,高値!S74&gt;高値!Q74,高値!S74&gt;高値!T74,高値!S74&gt;高値!U74),14,""))</f>
        <v/>
      </c>
      <c r="AP74" s="500">
        <f>IF(終値!A74="","",IF(AND(高値!T74&gt;高値!S74,高値!T74&gt;高値!R74,高値!T74&gt;高値!U74,高値!T74&gt;高値!V74),15,""))</f>
        <v>15</v>
      </c>
      <c r="AQ74" s="500" t="str">
        <f>IF(終値!A74="","",IF(AND(高値!U74&gt;高値!T74,高値!U74&gt;高値!S74,高値!U74&gt;高値!V74,高値!U74&gt;高値!W74),16,""))</f>
        <v/>
      </c>
      <c r="AR74" s="500" t="str">
        <f>IF(終値!A74="","",IF(AND(高値!V74&gt;高値!U74,高値!V74&gt;高値!T74,高値!V74&gt;高値!W74,高値!V74&gt;高値!X74),17,""))</f>
        <v/>
      </c>
      <c r="AS74" s="500" t="str">
        <f>IF(終値!A74="","",IF(AND(高値!W74&gt;高値!V74,高値!W74&gt;高値!U74,高値!W74&gt;高値!X74,高値!W74&gt;高値!Y74),18,""))</f>
        <v/>
      </c>
      <c r="AT74" s="500" t="str">
        <f>IF(終値!A74="","",IF(AND(高値!X74&gt;高値!W74,高値!X74&gt;高値!V74,高値!X74&gt;高値!Y74,高値!X74&gt;高値!Z74),19,""))</f>
        <v/>
      </c>
      <c r="AU74" s="500" t="str">
        <f>IF(終値!A74="","",IF(AND(高値!Y74&gt;高値!X74,高値!Y74&gt;高値!W74,高値!Y74&gt;高値!Z74,高値!Y74&gt;高値!AA74),20,""))</f>
        <v/>
      </c>
      <c r="AV74" s="500">
        <f>IF(終値!A74="","",IF(AND(高値!Z74&gt;高値!Y74,高値!Z74&gt;高値!X74,高値!Z74&gt;高値!AA74,高値!Z74&gt;高値!AB74),21,""))</f>
        <v>21</v>
      </c>
      <c r="AW74" s="500" t="str">
        <f>IF(終値!A74="","",IF(AND(高値!AA74&gt;高値!Z74,高値!AA74&gt;高値!Y74,高値!AA74&gt;高値!AB74,高値!AA74&gt;高値!AC74),22,""))</f>
        <v/>
      </c>
      <c r="AX74" s="500" t="str">
        <f>IF(終値!A74="","",IF(AND(高値!AB74&gt;高値!AA74,高値!AB74&gt;高値!Z74,高値!AB74&gt;高値!AC74,高値!AB74&gt;高値!AD74),23,""))</f>
        <v/>
      </c>
      <c r="AY74" s="500" t="str">
        <f>IF(終値!A74="","",IF(AND(高値!AC74&gt;高値!AB74,高値!AC74&gt;高値!AA74,高値!AC74&gt;高値!AD74,高値!AC74&gt;高値!AE74),24,""))</f>
        <v/>
      </c>
      <c r="AZ74" s="500" t="str">
        <f>IF(終値!A74="","",IF(AND(高値!AD74&gt;高値!AC74,高値!AD74&gt;高値!AB74,高値!AD74&gt;高値!AE74,高値!AD74&gt;高値!AF74),25,""))</f>
        <v/>
      </c>
      <c r="BA74" s="500" t="str">
        <f>IF(終値!A74="","",IF(AND(高値!AE74&gt;高値!AD74,高値!AE74&gt;高値!AC74,高値!AE74&gt;高値!AF74,高値!AE74&gt;高値!AG74),26,""))</f>
        <v/>
      </c>
      <c r="BB74" s="500">
        <f>IF(終値!A74="","",IF(AND(高値!AF74&gt;高値!AE74,高値!AF74&gt;高値!AD74,高値!AF74&gt;高値!AG74,高値!AF74&gt;高値!AH74),27,""))</f>
        <v>27</v>
      </c>
      <c r="BC74" s="500" t="str">
        <f>IF(終値!A74="","",IF(AND(高値!AG74&gt;高値!AF74,高値!AG74&gt;高値!AE74,高値!AG74&gt;高値!AH74,高値!AG74&gt;高値!AI74),28,""))</f>
        <v/>
      </c>
      <c r="BD74" s="500">
        <f t="shared" si="6"/>
        <v>5</v>
      </c>
      <c r="BE74" s="500">
        <f t="shared" si="7"/>
        <v>3</v>
      </c>
      <c r="BF74" s="500">
        <f t="shared" si="8"/>
        <v>9</v>
      </c>
      <c r="BG74" s="500">
        <f>IF($BE74="","",INDEX(安値!$E74:$CZ74,1,$BE74+1))</f>
        <v>3058</v>
      </c>
      <c r="BH74" s="500">
        <f>IF($BF74="","",INDEX(安値!$E74:$CZ74,1,$BF74+1))</f>
        <v>2883</v>
      </c>
      <c r="BI74" s="500">
        <f>IF($BF74="","",MAX(INDEX(高値!$E74:$CZ74,1,$BE74+1):INDEX(高値!$E74:$CZ74,1,$BF74+1)))</f>
        <v>3225</v>
      </c>
      <c r="BJ74" s="500">
        <f>IF($BF74="","",AVERAGE(INDEX(終値!$E74:$CZ74,1,$BF74+1):INDEX(終値!$E74:$CZ74,1,$BF74+20))-2*STDEVP(INDEX(終値!$E74:$CZ74,1,$BF74+1):INDEX(終値!$E74:$CZ74,1,$BF74+20)))</f>
        <v>2907.732280160033</v>
      </c>
      <c r="BK74" s="500">
        <f>IF($BE74="","",AVERAGE(INDEX(終値!$E74:$CZ74,1,$BE74+1):INDEX(終値!$E74:$CZ74,1,$BE74+20))-2*STDEVP(INDEX(終値!$E74:$CZ74,1,$BE74+1):INDEX(終値!$E74:$CZ74,1,$BE74+20)))</f>
        <v>2927.2546221908269</v>
      </c>
      <c r="BL74" s="500">
        <f t="shared" si="9"/>
        <v>5</v>
      </c>
      <c r="BM74" s="500">
        <f t="shared" si="10"/>
        <v>5</v>
      </c>
      <c r="BN74" s="500">
        <f t="shared" si="11"/>
        <v>12</v>
      </c>
      <c r="BO74" s="500">
        <f>IF($BM74="","",INDEX(高値!$E74:$CZ74,1,$BM74+1))</f>
        <v>3225</v>
      </c>
      <c r="BP74" s="500">
        <f>IF($BN74="","",INDEX(高値!$E74:$CZ74,1,$BN74+1))</f>
        <v>3066</v>
      </c>
      <c r="BQ74" s="500">
        <f>IF($BN74="","",MIN(INDEX(安値!$E74:$CZ74,1,$BM74+1):INDEX(安値!$E74:$CZ74,1,$BN74+1)))</f>
        <v>2883</v>
      </c>
      <c r="BR74" s="500">
        <f>IF($BN74="","",AVERAGE(INDEX(終値!$E74:$CZ74,1,$BN74+1):INDEX(終値!$E74:$CZ74,1,$BN74+20))+2*STDEVP(INDEX(終値!$E74:$CZ74,1,$BN74+1):INDEX(終値!$E74:$CZ74,1,$BN74+20)))</f>
        <v>3175.140599116412</v>
      </c>
      <c r="BS74" s="500">
        <f>IF($BM74="","",AVERAGE(INDEX(終値!$E74:$CZ74,1,$BM74+1):INDEX(終値!$E74:$CZ74,1,$BM74+20))+2*STDEVP(INDEX(終値!$E74:$CZ74,1,$BM74+1):INDEX(終値!$E74:$CZ74,1,$BM74+20)))</f>
        <v>3218.6268394819176</v>
      </c>
      <c r="BT74" s="497" t="str">
        <f>IFERROR(IF(AND($BD74&gt;=2,ABS($BG74-$BH74)/$BH74&lt;=BB設定!$B$12,$BI74&gt;=MAX($BH74,$BG74)*(1+BB設定!$B$13),終値!E74&gt;$BG74),IF(OR(終値!E74&gt;=$BI74,AND($BH74&lt;$BJ74,$BG74&gt;=$BK74)),"二番底W▲","二番底W形成"),IF(AND($BL74&gt;=2,ABS($BO74-$BP74)/$BP74&lt;=BB設定!$B$12,$BQ74&lt;=MIN($BP74,$BO74)*(1-BB設定!$B$13),終値!E74&lt;$BO74),IF(OR(終値!E74&lt;=$BQ74,AND($BP74&gt;$BR74,$BO74&lt;=$BS74)),"二番天井M▼","二番天井M形成"),"－")),"－")</f>
        <v>－</v>
      </c>
    </row>
    <row r="75" spans="2:72">
      <c r="B75" s="500" t="str">
        <f>IF(終値!A75="","",IF(AND(安値!G75&lt;安値!F75,安値!G75&lt;安値!E75,安値!G75&lt;安値!H75,安値!G75&lt;安値!I75),2,""))</f>
        <v/>
      </c>
      <c r="C75" s="500" t="str">
        <f>IF(終値!A75="","",IF(AND(安値!H75&lt;安値!G75,安値!H75&lt;安値!F75,安値!H75&lt;安値!I75,安値!H75&lt;安値!J75),3,""))</f>
        <v/>
      </c>
      <c r="D75" s="500" t="str">
        <f>IF(終値!A75="","",IF(AND(安値!I75&lt;安値!H75,安値!I75&lt;安値!G75,安値!I75&lt;安値!J75,安値!I75&lt;安値!K75),4,""))</f>
        <v/>
      </c>
      <c r="E75" s="500" t="str">
        <f>IF(終値!A75="","",IF(AND(安値!J75&lt;安値!I75,安値!J75&lt;安値!H75,安値!J75&lt;安値!K75,安値!J75&lt;安値!L75),5,""))</f>
        <v/>
      </c>
      <c r="F75" s="500" t="str">
        <f>IF(終値!A75="","",IF(AND(安値!K75&lt;安値!J75,安値!K75&lt;安値!I75,安値!K75&lt;安値!L75,安値!K75&lt;安値!M75),6,""))</f>
        <v/>
      </c>
      <c r="G75" s="500" t="str">
        <f>IF(終値!A75="","",IF(AND(安値!L75&lt;安値!K75,安値!L75&lt;安値!J75,安値!L75&lt;安値!M75,安値!L75&lt;安値!N75),7,""))</f>
        <v/>
      </c>
      <c r="H75" s="500" t="str">
        <f>IF(終値!A75="","",IF(AND(安値!M75&lt;安値!L75,安値!M75&lt;安値!K75,安値!M75&lt;安値!N75,安値!M75&lt;安値!O75),8,""))</f>
        <v/>
      </c>
      <c r="I75" s="500">
        <f>IF(終値!A75="","",IF(AND(安値!N75&lt;安値!M75,安値!N75&lt;安値!L75,安値!N75&lt;安値!O75,安値!N75&lt;安値!P75),9,""))</f>
        <v>9</v>
      </c>
      <c r="J75" s="500" t="str">
        <f>IF(終値!A75="","",IF(AND(安値!O75&lt;安値!N75,安値!O75&lt;安値!M75,安値!O75&lt;安値!P75,安値!O75&lt;安値!Q75),10,""))</f>
        <v/>
      </c>
      <c r="K75" s="500" t="str">
        <f>IF(終値!A75="","",IF(AND(安値!P75&lt;安値!O75,安値!P75&lt;安値!N75,安値!P75&lt;安値!Q75,安値!P75&lt;安値!R75),11,""))</f>
        <v/>
      </c>
      <c r="L75" s="500" t="str">
        <f>IF(終値!A75="","",IF(AND(安値!Q75&lt;安値!P75,安値!Q75&lt;安値!O75,安値!Q75&lt;安値!R75,安値!Q75&lt;安値!S75),12,""))</f>
        <v/>
      </c>
      <c r="M75" s="500" t="str">
        <f>IF(終値!A75="","",IF(AND(安値!R75&lt;安値!Q75,安値!R75&lt;安値!P75,安値!R75&lt;安値!S75,安値!R75&lt;安値!T75),13,""))</f>
        <v/>
      </c>
      <c r="N75" s="500" t="str">
        <f>IF(終値!A75="","",IF(AND(安値!S75&lt;安値!R75,安値!S75&lt;安値!Q75,安値!S75&lt;安値!T75,安値!S75&lt;安値!U75),14,""))</f>
        <v/>
      </c>
      <c r="O75" s="500" t="str">
        <f>IF(終値!A75="","",IF(AND(安値!T75&lt;安値!S75,安値!T75&lt;安値!R75,安値!T75&lt;安値!U75,安値!T75&lt;安値!V75),15,""))</f>
        <v/>
      </c>
      <c r="P75" s="500" t="str">
        <f>IF(終値!A75="","",IF(AND(安値!U75&lt;安値!T75,安値!U75&lt;安値!S75,安値!U75&lt;安値!V75,安値!U75&lt;安値!W75),16,""))</f>
        <v/>
      </c>
      <c r="Q75" s="500">
        <f>IF(終値!A75="","",IF(AND(安値!V75&lt;安値!U75,安値!V75&lt;安値!T75,安値!V75&lt;安値!W75,安値!V75&lt;安値!X75),17,""))</f>
        <v>17</v>
      </c>
      <c r="R75" s="500" t="str">
        <f>IF(終値!A75="","",IF(AND(安値!W75&lt;安値!V75,安値!W75&lt;安値!U75,安値!W75&lt;安値!X75,安値!W75&lt;安値!Y75),18,""))</f>
        <v/>
      </c>
      <c r="S75" s="500" t="str">
        <f>IF(終値!A75="","",IF(AND(安値!X75&lt;安値!W75,安値!X75&lt;安値!V75,安値!X75&lt;安値!Y75,安値!X75&lt;安値!Z75),19,""))</f>
        <v/>
      </c>
      <c r="T75" s="500" t="str">
        <f>IF(終値!A75="","",IF(AND(安値!Y75&lt;安値!X75,安値!Y75&lt;安値!W75,安値!Y75&lt;安値!Z75,安値!Y75&lt;安値!AA75),20,""))</f>
        <v/>
      </c>
      <c r="U75" s="500" t="str">
        <f>IF(終値!A75="","",IF(AND(安値!Z75&lt;安値!Y75,安値!Z75&lt;安値!X75,安値!Z75&lt;安値!AA75,安値!Z75&lt;安値!AB75),21,""))</f>
        <v/>
      </c>
      <c r="V75" s="500" t="str">
        <f>IF(終値!A75="","",IF(AND(安値!AA75&lt;安値!Z75,安値!AA75&lt;安値!Y75,安値!AA75&lt;安値!AB75,安値!AA75&lt;安値!AC75),22,""))</f>
        <v/>
      </c>
      <c r="W75" s="500">
        <f>IF(終値!A75="","",IF(AND(安値!AB75&lt;安値!AA75,安値!AB75&lt;安値!Z75,安値!AB75&lt;安値!AC75,安値!AB75&lt;安値!AD75),23,""))</f>
        <v>23</v>
      </c>
      <c r="X75" s="500" t="str">
        <f>IF(終値!A75="","",IF(AND(安値!AC75&lt;安値!AB75,安値!AC75&lt;安値!AA75,安値!AC75&lt;安値!AD75,安値!AC75&lt;安値!AE75),24,""))</f>
        <v/>
      </c>
      <c r="Y75" s="500" t="str">
        <f>IF(終値!A75="","",IF(AND(安値!AD75&lt;安値!AC75,安値!AD75&lt;安値!AB75,安値!AD75&lt;安値!AE75,安値!AD75&lt;安値!AF75),25,""))</f>
        <v/>
      </c>
      <c r="Z75" s="500">
        <f>IF(終値!A75="","",IF(AND(安値!AE75&lt;安値!AD75,安値!AE75&lt;安値!AC75,安値!AE75&lt;安値!AF75,安値!AE75&lt;安値!AG75),26,""))</f>
        <v>26</v>
      </c>
      <c r="AA75" s="500" t="str">
        <f>IF(終値!A75="","",IF(AND(安値!AF75&lt;安値!AE75,安値!AF75&lt;安値!AD75,安値!AF75&lt;安値!AG75,安値!AF75&lt;安値!AH75),27,""))</f>
        <v/>
      </c>
      <c r="AB75" s="500" t="str">
        <f>IF(終値!A75="","",IF(AND(安値!AG75&lt;安値!AF75,安値!AG75&lt;安値!AE75,安値!AG75&lt;安値!AH75,安値!AG75&lt;安値!AI75),28,""))</f>
        <v/>
      </c>
      <c r="AC75" s="500" t="str">
        <f>IF(終値!A75="","",IF(AND(高値!G75&gt;高値!F75,高値!G75&gt;高値!E75,高値!G75&gt;高値!H75,高値!G75&gt;高値!I75),2,""))</f>
        <v/>
      </c>
      <c r="AD75" s="500" t="str">
        <f>IF(終値!A75="","",IF(AND(高値!H75&gt;高値!G75,高値!H75&gt;高値!F75,高値!H75&gt;高値!I75,高値!H75&gt;高値!J75),3,""))</f>
        <v/>
      </c>
      <c r="AE75" s="500" t="str">
        <f>IF(終値!A75="","",IF(AND(高値!I75&gt;高値!H75,高値!I75&gt;高値!G75,高値!I75&gt;高値!J75,高値!I75&gt;高値!K75),4,""))</f>
        <v/>
      </c>
      <c r="AF75" s="500" t="str">
        <f>IF(終値!A75="","",IF(AND(高値!J75&gt;高値!I75,高値!J75&gt;高値!H75,高値!J75&gt;高値!K75,高値!J75&gt;高値!L75),5,""))</f>
        <v/>
      </c>
      <c r="AG75" s="500">
        <f>IF(終値!A75="","",IF(AND(高値!K75&gt;高値!J75,高値!K75&gt;高値!I75,高値!K75&gt;高値!L75,高値!K75&gt;高値!M75),6,""))</f>
        <v>6</v>
      </c>
      <c r="AH75" s="500" t="str">
        <f>IF(終値!A75="","",IF(AND(高値!L75&gt;高値!K75,高値!L75&gt;高値!J75,高値!L75&gt;高値!M75,高値!L75&gt;高値!N75),7,""))</f>
        <v/>
      </c>
      <c r="AI75" s="500" t="str">
        <f>IF(終値!A75="","",IF(AND(高値!M75&gt;高値!L75,高値!M75&gt;高値!K75,高値!M75&gt;高値!N75,高値!M75&gt;高値!O75),8,""))</f>
        <v/>
      </c>
      <c r="AJ75" s="500" t="str">
        <f>IF(終値!A75="","",IF(AND(高値!N75&gt;高値!M75,高値!N75&gt;高値!L75,高値!N75&gt;高値!O75,高値!N75&gt;高値!P75),9,""))</f>
        <v/>
      </c>
      <c r="AK75" s="500" t="str">
        <f>IF(終値!A75="","",IF(AND(高値!O75&gt;高値!N75,高値!O75&gt;高値!M75,高値!O75&gt;高値!P75,高値!O75&gt;高値!Q75),10,""))</f>
        <v/>
      </c>
      <c r="AL75" s="500" t="str">
        <f>IF(終値!A75="","",IF(AND(高値!P75&gt;高値!O75,高値!P75&gt;高値!N75,高値!P75&gt;高値!Q75,高値!P75&gt;高値!R75),11,""))</f>
        <v/>
      </c>
      <c r="AM75" s="500" t="str">
        <f>IF(終値!A75="","",IF(AND(高値!Q75&gt;高値!P75,高値!Q75&gt;高値!O75,高値!Q75&gt;高値!R75,高値!Q75&gt;高値!S75),12,""))</f>
        <v/>
      </c>
      <c r="AN75" s="500">
        <f>IF(終値!A75="","",IF(AND(高値!R75&gt;高値!Q75,高値!R75&gt;高値!P75,高値!R75&gt;高値!S75,高値!R75&gt;高値!T75),13,""))</f>
        <v>13</v>
      </c>
      <c r="AO75" s="500" t="str">
        <f>IF(終値!A75="","",IF(AND(高値!S75&gt;高値!R75,高値!S75&gt;高値!Q75,高値!S75&gt;高値!T75,高値!S75&gt;高値!U75),14,""))</f>
        <v/>
      </c>
      <c r="AP75" s="500" t="str">
        <f>IF(終値!A75="","",IF(AND(高値!T75&gt;高値!S75,高値!T75&gt;高値!R75,高値!T75&gt;高値!U75,高値!T75&gt;高値!V75),15,""))</f>
        <v/>
      </c>
      <c r="AQ75" s="500" t="str">
        <f>IF(終値!A75="","",IF(AND(高値!U75&gt;高値!T75,高値!U75&gt;高値!S75,高値!U75&gt;高値!V75,高値!U75&gt;高値!W75),16,""))</f>
        <v/>
      </c>
      <c r="AR75" s="500" t="str">
        <f>IF(終値!A75="","",IF(AND(高値!V75&gt;高値!U75,高値!V75&gt;高値!T75,高値!V75&gt;高値!W75,高値!V75&gt;高値!X75),17,""))</f>
        <v/>
      </c>
      <c r="AS75" s="500" t="str">
        <f>IF(終値!A75="","",IF(AND(高値!W75&gt;高値!V75,高値!W75&gt;高値!U75,高値!W75&gt;高値!X75,高値!W75&gt;高値!Y75),18,""))</f>
        <v/>
      </c>
      <c r="AT75" s="500">
        <f>IF(終値!A75="","",IF(AND(高値!X75&gt;高値!W75,高値!X75&gt;高値!V75,高値!X75&gt;高値!Y75,高値!X75&gt;高値!Z75),19,""))</f>
        <v>19</v>
      </c>
      <c r="AU75" s="500" t="str">
        <f>IF(終値!A75="","",IF(AND(高値!Y75&gt;高値!X75,高値!Y75&gt;高値!W75,高値!Y75&gt;高値!Z75,高値!Y75&gt;高値!AA75),20,""))</f>
        <v/>
      </c>
      <c r="AV75" s="500" t="str">
        <f>IF(終値!A75="","",IF(AND(高値!Z75&gt;高値!Y75,高値!Z75&gt;高値!X75,高値!Z75&gt;高値!AA75,高値!Z75&gt;高値!AB75),21,""))</f>
        <v/>
      </c>
      <c r="AW75" s="500" t="str">
        <f>IF(終値!A75="","",IF(AND(高値!AA75&gt;高値!Z75,高値!AA75&gt;高値!Y75,高値!AA75&gt;高値!AB75,高値!AA75&gt;高値!AC75),22,""))</f>
        <v/>
      </c>
      <c r="AX75" s="500">
        <f>IF(終値!A75="","",IF(AND(高値!AB75&gt;高値!AA75,高値!AB75&gt;高値!Z75,高値!AB75&gt;高値!AC75,高値!AB75&gt;高値!AD75),23,""))</f>
        <v>23</v>
      </c>
      <c r="AY75" s="500" t="str">
        <f>IF(終値!A75="","",IF(AND(高値!AC75&gt;高値!AB75,高値!AC75&gt;高値!AA75,高値!AC75&gt;高値!AD75,高値!AC75&gt;高値!AE75),24,""))</f>
        <v/>
      </c>
      <c r="AZ75" s="500" t="str">
        <f>IF(終値!A75="","",IF(AND(高値!AD75&gt;高値!AC75,高値!AD75&gt;高値!AB75,高値!AD75&gt;高値!AE75,高値!AD75&gt;高値!AF75),25,""))</f>
        <v/>
      </c>
      <c r="BA75" s="500" t="str">
        <f>IF(終値!A75="","",IF(AND(高値!AE75&gt;高値!AD75,高値!AE75&gt;高値!AC75,高値!AE75&gt;高値!AF75,高値!AE75&gt;高値!AG75),26,""))</f>
        <v/>
      </c>
      <c r="BB75" s="500" t="str">
        <f>IF(終値!A75="","",IF(AND(高値!AF75&gt;高値!AE75,高値!AF75&gt;高値!AD75,高値!AF75&gt;高値!AG75,高値!AF75&gt;高値!AH75),27,""))</f>
        <v/>
      </c>
      <c r="BC75" s="500">
        <f>IF(終値!A75="","",IF(AND(高値!AG75&gt;高値!AF75,高値!AG75&gt;高値!AE75,高値!AG75&gt;高値!AH75,高値!AG75&gt;高値!AI75),28,""))</f>
        <v>28</v>
      </c>
      <c r="BD75" s="500">
        <f t="shared" si="6"/>
        <v>4</v>
      </c>
      <c r="BE75" s="500">
        <f t="shared" si="7"/>
        <v>9</v>
      </c>
      <c r="BF75" s="500">
        <f t="shared" si="8"/>
        <v>17</v>
      </c>
      <c r="BG75" s="500">
        <f>IF($BE75="","",INDEX(安値!$E75:$CZ75,1,$BE75+1))</f>
        <v>1741</v>
      </c>
      <c r="BH75" s="500">
        <f>IF($BF75="","",INDEX(安値!$E75:$CZ75,1,$BF75+1))</f>
        <v>1755.5</v>
      </c>
      <c r="BI75" s="500">
        <f>IF($BF75="","",MAX(INDEX(高値!$E75:$CZ75,1,$BE75+1):INDEX(高値!$E75:$CZ75,1,$BF75+1)))</f>
        <v>1825</v>
      </c>
      <c r="BJ75" s="500">
        <f>IF($BF75="","",AVERAGE(INDEX(終値!$E75:$CZ75,1,$BF75+1):INDEX(終値!$E75:$CZ75,1,$BF75+20))-2*STDEVP(INDEX(終値!$E75:$CZ75,1,$BF75+1):INDEX(終値!$E75:$CZ75,1,$BF75+20)))</f>
        <v>1612.1821062368658</v>
      </c>
      <c r="BK75" s="500">
        <f>IF($BE75="","",AVERAGE(INDEX(終値!$E75:$CZ75,1,$BE75+1):INDEX(終値!$E75:$CZ75,1,$BE75+20))-2*STDEVP(INDEX(終値!$E75:$CZ75,1,$BE75+1):INDEX(終値!$E75:$CZ75,1,$BE75+20)))</f>
        <v>1678.343472315401</v>
      </c>
      <c r="BL75" s="500">
        <f t="shared" si="9"/>
        <v>5</v>
      </c>
      <c r="BM75" s="500">
        <f t="shared" si="10"/>
        <v>6</v>
      </c>
      <c r="BN75" s="500">
        <f t="shared" si="11"/>
        <v>13</v>
      </c>
      <c r="BO75" s="500">
        <f>IF($BM75="","",INDEX(高値!$E75:$CZ75,1,$BM75+1))</f>
        <v>1862.5</v>
      </c>
      <c r="BP75" s="500">
        <f>IF($BN75="","",INDEX(高値!$E75:$CZ75,1,$BN75+1))</f>
        <v>1825</v>
      </c>
      <c r="BQ75" s="500">
        <f>IF($BN75="","",MIN(INDEX(安値!$E75:$CZ75,1,$BM75+1):INDEX(安値!$E75:$CZ75,1,$BN75+1)))</f>
        <v>1741</v>
      </c>
      <c r="BR75" s="500">
        <f>IF($BN75="","",AVERAGE(INDEX(終値!$E75:$CZ75,1,$BN75+1):INDEX(終値!$E75:$CZ75,1,$BN75+20))+2*STDEVP(INDEX(終値!$E75:$CZ75,1,$BN75+1):INDEX(終値!$E75:$CZ75,1,$BN75+20)))</f>
        <v>1827.9517573992739</v>
      </c>
      <c r="BS75" s="500">
        <f>IF($BM75="","",AVERAGE(INDEX(終値!$E75:$CZ75,1,$BM75+1):INDEX(終値!$E75:$CZ75,1,$BM75+20))+2*STDEVP(INDEX(終値!$E75:$CZ75,1,$BM75+1):INDEX(終値!$E75:$CZ75,1,$BM75+20)))</f>
        <v>1847.2662427053508</v>
      </c>
      <c r="BT75" s="497" t="str">
        <f>IFERROR(IF(AND($BD75&gt;=2,ABS($BG75-$BH75)/$BH75&lt;=BB設定!$B$12,$BI75&gt;=MAX($BH75,$BG75)*(1+BB設定!$B$13),終値!E75&gt;$BG75),IF(OR(終値!E75&gt;=$BI75,AND($BH75&lt;$BJ75,$BG75&gt;=$BK75)),"二番底W▲","二番底W形成"),IF(AND($BL75&gt;=2,ABS($BO75-$BP75)/$BP75&lt;=BB設定!$B$12,$BQ75&lt;=MIN($BP75,$BO75)*(1-BB設定!$B$13),終値!E75&lt;$BO75),IF(OR(終値!E75&lt;=$BQ75,AND($BP75&gt;$BR75,$BO75&lt;=$BS75)),"二番天井M▼","二番天井M形成"),"－")),"－")</f>
        <v>二番底W形成</v>
      </c>
    </row>
    <row r="76" spans="2:72">
      <c r="B76" s="500" t="str">
        <f>IF(終値!A76="","",IF(AND(安値!G76&lt;安値!F76,安値!G76&lt;安値!E76,安値!G76&lt;安値!H76,安値!G76&lt;安値!I76),2,""))</f>
        <v/>
      </c>
      <c r="C76" s="500" t="str">
        <f>IF(終値!A76="","",IF(AND(安値!H76&lt;安値!G76,安値!H76&lt;安値!F76,安値!H76&lt;安値!I76,安値!H76&lt;安値!J76),3,""))</f>
        <v/>
      </c>
      <c r="D76" s="500" t="str">
        <f>IF(終値!A76="","",IF(AND(安値!I76&lt;安値!H76,安値!I76&lt;安値!G76,安値!I76&lt;安値!J76,安値!I76&lt;安値!K76),4,""))</f>
        <v/>
      </c>
      <c r="E76" s="500">
        <f>IF(終値!A76="","",IF(AND(安値!J76&lt;安値!I76,安値!J76&lt;安値!H76,安値!J76&lt;安値!K76,安値!J76&lt;安値!L76),5,""))</f>
        <v>5</v>
      </c>
      <c r="F76" s="500" t="str">
        <f>IF(終値!A76="","",IF(AND(安値!K76&lt;安値!J76,安値!K76&lt;安値!I76,安値!K76&lt;安値!L76,安値!K76&lt;安値!M76),6,""))</f>
        <v/>
      </c>
      <c r="G76" s="500" t="str">
        <f>IF(終値!A76="","",IF(AND(安値!L76&lt;安値!K76,安値!L76&lt;安値!J76,安値!L76&lt;安値!M76,安値!L76&lt;安値!N76),7,""))</f>
        <v/>
      </c>
      <c r="H76" s="500" t="str">
        <f>IF(終値!A76="","",IF(AND(安値!M76&lt;安値!L76,安値!M76&lt;安値!K76,安値!M76&lt;安値!N76,安値!M76&lt;安値!O76),8,""))</f>
        <v/>
      </c>
      <c r="I76" s="500" t="str">
        <f>IF(終値!A76="","",IF(AND(安値!N76&lt;安値!M76,安値!N76&lt;安値!L76,安値!N76&lt;安値!O76,安値!N76&lt;安値!P76),9,""))</f>
        <v/>
      </c>
      <c r="J76" s="500" t="str">
        <f>IF(終値!A76="","",IF(AND(安値!O76&lt;安値!N76,安値!O76&lt;安値!M76,安値!O76&lt;安値!P76,安値!O76&lt;安値!Q76),10,""))</f>
        <v/>
      </c>
      <c r="K76" s="500" t="str">
        <f>IF(終値!A76="","",IF(AND(安値!P76&lt;安値!O76,安値!P76&lt;安値!N76,安値!P76&lt;安値!Q76,安値!P76&lt;安値!R76),11,""))</f>
        <v/>
      </c>
      <c r="L76" s="500" t="str">
        <f>IF(終値!A76="","",IF(AND(安値!Q76&lt;安値!P76,安値!Q76&lt;安値!O76,安値!Q76&lt;安値!R76,安値!Q76&lt;安値!S76),12,""))</f>
        <v/>
      </c>
      <c r="M76" s="500">
        <f>IF(終値!A76="","",IF(AND(安値!R76&lt;安値!Q76,安値!R76&lt;安値!P76,安値!R76&lt;安値!S76,安値!R76&lt;安値!T76),13,""))</f>
        <v>13</v>
      </c>
      <c r="N76" s="500" t="str">
        <f>IF(終値!A76="","",IF(AND(安値!S76&lt;安値!R76,安値!S76&lt;安値!Q76,安値!S76&lt;安値!T76,安値!S76&lt;安値!U76),14,""))</f>
        <v/>
      </c>
      <c r="O76" s="500" t="str">
        <f>IF(終値!A76="","",IF(AND(安値!T76&lt;安値!S76,安値!T76&lt;安値!R76,安値!T76&lt;安値!U76,安値!T76&lt;安値!V76),15,""))</f>
        <v/>
      </c>
      <c r="P76" s="500" t="str">
        <f>IF(終値!A76="","",IF(AND(安値!U76&lt;安値!T76,安値!U76&lt;安値!S76,安値!U76&lt;安値!V76,安値!U76&lt;安値!W76),16,""))</f>
        <v/>
      </c>
      <c r="Q76" s="500" t="str">
        <f>IF(終値!A76="","",IF(AND(安値!V76&lt;安値!U76,安値!V76&lt;安値!T76,安値!V76&lt;安値!W76,安値!V76&lt;安値!X76),17,""))</f>
        <v/>
      </c>
      <c r="R76" s="500" t="str">
        <f>IF(終値!A76="","",IF(AND(安値!W76&lt;安値!V76,安値!W76&lt;安値!U76,安値!W76&lt;安値!X76,安値!W76&lt;安値!Y76),18,""))</f>
        <v/>
      </c>
      <c r="S76" s="500" t="str">
        <f>IF(終値!A76="","",IF(AND(安値!X76&lt;安値!W76,安値!X76&lt;安値!V76,安値!X76&lt;安値!Y76,安値!X76&lt;安値!Z76),19,""))</f>
        <v/>
      </c>
      <c r="T76" s="500" t="str">
        <f>IF(終値!A76="","",IF(AND(安値!Y76&lt;安値!X76,安値!Y76&lt;安値!W76,安値!Y76&lt;安値!Z76,安値!Y76&lt;安値!AA76),20,""))</f>
        <v/>
      </c>
      <c r="U76" s="500" t="str">
        <f>IF(終値!A76="","",IF(AND(安値!Z76&lt;安値!Y76,安値!Z76&lt;安値!X76,安値!Z76&lt;安値!AA76,安値!Z76&lt;安値!AB76),21,""))</f>
        <v/>
      </c>
      <c r="V76" s="500" t="str">
        <f>IF(終値!A76="","",IF(AND(安値!AA76&lt;安値!Z76,安値!AA76&lt;安値!Y76,安値!AA76&lt;安値!AB76,安値!AA76&lt;安値!AC76),22,""))</f>
        <v/>
      </c>
      <c r="W76" s="500" t="str">
        <f>IF(終値!A76="","",IF(AND(安値!AB76&lt;安値!AA76,安値!AB76&lt;安値!Z76,安値!AB76&lt;安値!AC76,安値!AB76&lt;安値!AD76),23,""))</f>
        <v/>
      </c>
      <c r="X76" s="500" t="str">
        <f>IF(終値!A76="","",IF(AND(安値!AC76&lt;安値!AB76,安値!AC76&lt;安値!AA76,安値!AC76&lt;安値!AD76,安値!AC76&lt;安値!AE76),24,""))</f>
        <v/>
      </c>
      <c r="Y76" s="500" t="str">
        <f>IF(終値!A76="","",IF(AND(安値!AD76&lt;安値!AC76,安値!AD76&lt;安値!AB76,安値!AD76&lt;安値!AE76,安値!AD76&lt;安値!AF76),25,""))</f>
        <v/>
      </c>
      <c r="Z76" s="500" t="str">
        <f>IF(終値!A76="","",IF(AND(安値!AE76&lt;安値!AD76,安値!AE76&lt;安値!AC76,安値!AE76&lt;安値!AF76,安値!AE76&lt;安値!AG76),26,""))</f>
        <v/>
      </c>
      <c r="AA76" s="500" t="str">
        <f>IF(終値!A76="","",IF(AND(安値!AF76&lt;安値!AE76,安値!AF76&lt;安値!AD76,安値!AF76&lt;安値!AG76,安値!AF76&lt;安値!AH76),27,""))</f>
        <v/>
      </c>
      <c r="AB76" s="500" t="str">
        <f>IF(終値!A76="","",IF(AND(安値!AG76&lt;安値!AF76,安値!AG76&lt;安値!AE76,安値!AG76&lt;安値!AH76,安値!AG76&lt;安値!AI76),28,""))</f>
        <v/>
      </c>
      <c r="AC76" s="500" t="str">
        <f>IF(終値!A76="","",IF(AND(高値!G76&gt;高値!F76,高値!G76&gt;高値!E76,高値!G76&gt;高値!H76,高値!G76&gt;高値!I76),2,""))</f>
        <v/>
      </c>
      <c r="AD76" s="500" t="str">
        <f>IF(終値!A76="","",IF(AND(高値!H76&gt;高値!G76,高値!H76&gt;高値!F76,高値!H76&gt;高値!I76,高値!H76&gt;高値!J76),3,""))</f>
        <v/>
      </c>
      <c r="AE76" s="500">
        <f>IF(終値!A76="","",IF(AND(高値!I76&gt;高値!H76,高値!I76&gt;高値!G76,高値!I76&gt;高値!J76,高値!I76&gt;高値!K76),4,""))</f>
        <v>4</v>
      </c>
      <c r="AF76" s="500" t="str">
        <f>IF(終値!A76="","",IF(AND(高値!J76&gt;高値!I76,高値!J76&gt;高値!H76,高値!J76&gt;高値!K76,高値!J76&gt;高値!L76),5,""))</f>
        <v/>
      </c>
      <c r="AG76" s="500" t="str">
        <f>IF(終値!A76="","",IF(AND(高値!K76&gt;高値!J76,高値!K76&gt;高値!I76,高値!K76&gt;高値!L76,高値!K76&gt;高値!M76),6,""))</f>
        <v/>
      </c>
      <c r="AH76" s="500" t="str">
        <f>IF(終値!A76="","",IF(AND(高値!L76&gt;高値!K76,高値!L76&gt;高値!J76,高値!L76&gt;高値!M76,高値!L76&gt;高値!N76),7,""))</f>
        <v/>
      </c>
      <c r="AI76" s="500" t="str">
        <f>IF(終値!A76="","",IF(AND(高値!M76&gt;高値!L76,高値!M76&gt;高値!K76,高値!M76&gt;高値!N76,高値!M76&gt;高値!O76),8,""))</f>
        <v/>
      </c>
      <c r="AJ76" s="500" t="str">
        <f>IF(終値!A76="","",IF(AND(高値!N76&gt;高値!M76,高値!N76&gt;高値!L76,高値!N76&gt;高値!O76,高値!N76&gt;高値!P76),9,""))</f>
        <v/>
      </c>
      <c r="AK76" s="500" t="str">
        <f>IF(終値!A76="","",IF(AND(高値!O76&gt;高値!N76,高値!O76&gt;高値!M76,高値!O76&gt;高値!P76,高値!O76&gt;高値!Q76),10,""))</f>
        <v/>
      </c>
      <c r="AL76" s="500">
        <f>IF(終値!A76="","",IF(AND(高値!P76&gt;高値!O76,高値!P76&gt;高値!N76,高値!P76&gt;高値!Q76,高値!P76&gt;高値!R76),11,""))</f>
        <v>11</v>
      </c>
      <c r="AM76" s="500" t="str">
        <f>IF(終値!A76="","",IF(AND(高値!Q76&gt;高値!P76,高値!Q76&gt;高値!O76,高値!Q76&gt;高値!R76,高値!Q76&gt;高値!S76),12,""))</f>
        <v/>
      </c>
      <c r="AN76" s="500" t="str">
        <f>IF(終値!A76="","",IF(AND(高値!R76&gt;高値!Q76,高値!R76&gt;高値!P76,高値!R76&gt;高値!S76,高値!R76&gt;高値!T76),13,""))</f>
        <v/>
      </c>
      <c r="AO76" s="500" t="str">
        <f>IF(終値!A76="","",IF(AND(高値!S76&gt;高値!R76,高値!S76&gt;高値!Q76,高値!S76&gt;高値!T76,高値!S76&gt;高値!U76),14,""))</f>
        <v/>
      </c>
      <c r="AP76" s="500" t="str">
        <f>IF(終値!A76="","",IF(AND(高値!T76&gt;高値!S76,高値!T76&gt;高値!R76,高値!T76&gt;高値!U76,高値!T76&gt;高値!V76),15,""))</f>
        <v/>
      </c>
      <c r="AQ76" s="500" t="str">
        <f>IF(終値!A76="","",IF(AND(高値!U76&gt;高値!T76,高値!U76&gt;高値!S76,高値!U76&gt;高値!V76,高値!U76&gt;高値!W76),16,""))</f>
        <v/>
      </c>
      <c r="AR76" s="500" t="str">
        <f>IF(終値!A76="","",IF(AND(高値!V76&gt;高値!U76,高値!V76&gt;高値!T76,高値!V76&gt;高値!W76,高値!V76&gt;高値!X76),17,""))</f>
        <v/>
      </c>
      <c r="AS76" s="500" t="str">
        <f>IF(終値!A76="","",IF(AND(高値!W76&gt;高値!V76,高値!W76&gt;高値!U76,高値!W76&gt;高値!X76,高値!W76&gt;高値!Y76),18,""))</f>
        <v/>
      </c>
      <c r="AT76" s="500" t="str">
        <f>IF(終値!A76="","",IF(AND(高値!X76&gt;高値!W76,高値!X76&gt;高値!V76,高値!X76&gt;高値!Y76,高値!X76&gt;高値!Z76),19,""))</f>
        <v/>
      </c>
      <c r="AU76" s="500" t="str">
        <f>IF(終値!A76="","",IF(AND(高値!Y76&gt;高値!X76,高値!Y76&gt;高値!W76,高値!Y76&gt;高値!Z76,高値!Y76&gt;高値!AA76),20,""))</f>
        <v/>
      </c>
      <c r="AV76" s="500" t="str">
        <f>IF(終値!A76="","",IF(AND(高値!Z76&gt;高値!Y76,高値!Z76&gt;高値!X76,高値!Z76&gt;高値!AA76,高値!Z76&gt;高値!AB76),21,""))</f>
        <v/>
      </c>
      <c r="AW76" s="500">
        <f>IF(終値!A76="","",IF(AND(高値!AA76&gt;高値!Z76,高値!AA76&gt;高値!Y76,高値!AA76&gt;高値!AB76,高値!AA76&gt;高値!AC76),22,""))</f>
        <v>22</v>
      </c>
      <c r="AX76" s="500" t="str">
        <f>IF(終値!A76="","",IF(AND(高値!AB76&gt;高値!AA76,高値!AB76&gt;高値!Z76,高値!AB76&gt;高値!AC76,高値!AB76&gt;高値!AD76),23,""))</f>
        <v/>
      </c>
      <c r="AY76" s="500" t="str">
        <f>IF(終値!A76="","",IF(AND(高値!AC76&gt;高値!AB76,高値!AC76&gt;高値!AA76,高値!AC76&gt;高値!AD76,高値!AC76&gt;高値!AE76),24,""))</f>
        <v/>
      </c>
      <c r="AZ76" s="500">
        <f>IF(終値!A76="","",IF(AND(高値!AD76&gt;高値!AC76,高値!AD76&gt;高値!AB76,高値!AD76&gt;高値!AE76,高値!AD76&gt;高値!AF76),25,""))</f>
        <v>25</v>
      </c>
      <c r="BA76" s="500" t="str">
        <f>IF(終値!A76="","",IF(AND(高値!AE76&gt;高値!AD76,高値!AE76&gt;高値!AC76,高値!AE76&gt;高値!AF76,高値!AE76&gt;高値!AG76),26,""))</f>
        <v/>
      </c>
      <c r="BB76" s="500" t="str">
        <f>IF(終値!A76="","",IF(AND(高値!AF76&gt;高値!AE76,高値!AF76&gt;高値!AD76,高値!AF76&gt;高値!AG76,高値!AF76&gt;高値!AH76),27,""))</f>
        <v/>
      </c>
      <c r="BC76" s="500" t="str">
        <f>IF(終値!A76="","",IF(AND(高値!AG76&gt;高値!AF76,高値!AG76&gt;高値!AE76,高値!AG76&gt;高値!AH76,高値!AG76&gt;高値!AI76),28,""))</f>
        <v/>
      </c>
      <c r="BD76" s="500">
        <f t="shared" si="6"/>
        <v>2</v>
      </c>
      <c r="BE76" s="500">
        <f t="shared" si="7"/>
        <v>5</v>
      </c>
      <c r="BF76" s="500">
        <f t="shared" si="8"/>
        <v>13</v>
      </c>
      <c r="BG76" s="500">
        <f>IF($BE76="","",INDEX(安値!$E76:$CZ76,1,$BE76+1))</f>
        <v>4721</v>
      </c>
      <c r="BH76" s="500">
        <f>IF($BF76="","",INDEX(安値!$E76:$CZ76,1,$BF76+1))</f>
        <v>5114</v>
      </c>
      <c r="BI76" s="500">
        <f>IF($BF76="","",MAX(INDEX(高値!$E76:$CZ76,1,$BE76+1):INDEX(高値!$E76:$CZ76,1,$BF76+1)))</f>
        <v>5430</v>
      </c>
      <c r="BJ76" s="500">
        <f>IF($BF76="","",AVERAGE(INDEX(終値!$E76:$CZ76,1,$BF76+1):INDEX(終値!$E76:$CZ76,1,$BF76+20))-2*STDEVP(INDEX(終値!$E76:$CZ76,1,$BF76+1):INDEX(終値!$E76:$CZ76,1,$BF76+20)))</f>
        <v>5249.1651480048895</v>
      </c>
      <c r="BK76" s="500">
        <f>IF($BE76="","",AVERAGE(INDEX(終値!$E76:$CZ76,1,$BE76+1):INDEX(終値!$E76:$CZ76,1,$BE76+20))-2*STDEVP(INDEX(終値!$E76:$CZ76,1,$BE76+1):INDEX(終値!$E76:$CZ76,1,$BE76+20)))</f>
        <v>4637.5367889740864</v>
      </c>
      <c r="BL76" s="500">
        <f t="shared" si="9"/>
        <v>4</v>
      </c>
      <c r="BM76" s="500">
        <f t="shared" si="10"/>
        <v>4</v>
      </c>
      <c r="BN76" s="500">
        <f t="shared" si="11"/>
        <v>11</v>
      </c>
      <c r="BO76" s="500">
        <f>IF($BM76="","",INDEX(高値!$E76:$CZ76,1,$BM76+1))</f>
        <v>5105</v>
      </c>
      <c r="BP76" s="500">
        <f>IF($BN76="","",INDEX(高値!$E76:$CZ76,1,$BN76+1))</f>
        <v>5430</v>
      </c>
      <c r="BQ76" s="500">
        <f>IF($BN76="","",MIN(INDEX(安値!$E76:$CZ76,1,$BM76+1):INDEX(安値!$E76:$CZ76,1,$BN76+1)))</f>
        <v>4721</v>
      </c>
      <c r="BR76" s="500">
        <f>IF($BN76="","",AVERAGE(INDEX(終値!$E76:$CZ76,1,$BN76+1):INDEX(終値!$E76:$CZ76,1,$BN76+20))+2*STDEVP(INDEX(終値!$E76:$CZ76,1,$BN76+1):INDEX(終値!$E76:$CZ76,1,$BN76+20)))</f>
        <v>6269.8760637937003</v>
      </c>
      <c r="BS76" s="500">
        <f>IF($BM76="","",AVERAGE(INDEX(終値!$E76:$CZ76,1,$BM76+1):INDEX(終値!$E76:$CZ76,1,$BM76+20))+2*STDEVP(INDEX(終値!$E76:$CZ76,1,$BM76+1):INDEX(終値!$E76:$CZ76,1,$BM76+20)))</f>
        <v>6194.243293575083</v>
      </c>
      <c r="BT76" s="497" t="str">
        <f>IFERROR(IF(AND($BD76&gt;=2,ABS($BG76-$BH76)/$BH76&lt;=BB設定!$B$12,$BI76&gt;=MAX($BH76,$BG76)*(1+BB設定!$B$13),終値!E76&gt;$BG76),IF(OR(終値!E76&gt;=$BI76,AND($BH76&lt;$BJ76,$BG76&gt;=$BK76)),"二番底W▲","二番底W形成"),IF(AND($BL76&gt;=2,ABS($BO76-$BP76)/$BP76&lt;=BB設定!$B$12,$BQ76&lt;=MIN($BP76,$BO76)*(1-BB設定!$B$13),終値!E76&lt;$BO76),IF(OR(終値!E76&lt;=$BQ76,AND($BP76&gt;$BR76,$BO76&lt;=$BS76)),"二番天井M▼","二番天井M形成"),"－")),"－")</f>
        <v>－</v>
      </c>
    </row>
    <row r="77" spans="2:72">
      <c r="B77" s="500" t="str">
        <f>IF(終値!A77="","",IF(AND(安値!G77&lt;安値!F77,安値!G77&lt;安値!E77,安値!G77&lt;安値!H77,安値!G77&lt;安値!I77),2,""))</f>
        <v/>
      </c>
      <c r="C77" s="500" t="str">
        <f>IF(終値!A77="","",IF(AND(安値!H77&lt;安値!G77,安値!H77&lt;安値!F77,安値!H77&lt;安値!I77,安値!H77&lt;安値!J77),3,""))</f>
        <v/>
      </c>
      <c r="D77" s="500" t="str">
        <f>IF(終値!A77="","",IF(AND(安値!I77&lt;安値!H77,安値!I77&lt;安値!G77,安値!I77&lt;安値!J77,安値!I77&lt;安値!K77),4,""))</f>
        <v/>
      </c>
      <c r="E77" s="500" t="str">
        <f>IF(終値!A77="","",IF(AND(安値!J77&lt;安値!I77,安値!J77&lt;安値!H77,安値!J77&lt;安値!K77,安値!J77&lt;安値!L77),5,""))</f>
        <v/>
      </c>
      <c r="F77" s="500" t="str">
        <f>IF(終値!A77="","",IF(AND(安値!K77&lt;安値!J77,安値!K77&lt;安値!I77,安値!K77&lt;安値!L77,安値!K77&lt;安値!M77),6,""))</f>
        <v/>
      </c>
      <c r="G77" s="500" t="str">
        <f>IF(終値!A77="","",IF(AND(安値!L77&lt;安値!K77,安値!L77&lt;安値!J77,安値!L77&lt;安値!M77,安値!L77&lt;安値!N77),7,""))</f>
        <v/>
      </c>
      <c r="H77" s="500" t="str">
        <f>IF(終値!A77="","",IF(AND(安値!M77&lt;安値!L77,安値!M77&lt;安値!K77,安値!M77&lt;安値!N77,安値!M77&lt;安値!O77),8,""))</f>
        <v/>
      </c>
      <c r="I77" s="500">
        <f>IF(終値!A77="","",IF(AND(安値!N77&lt;安値!M77,安値!N77&lt;安値!L77,安値!N77&lt;安値!O77,安値!N77&lt;安値!P77),9,""))</f>
        <v>9</v>
      </c>
      <c r="J77" s="500" t="str">
        <f>IF(終値!A77="","",IF(AND(安値!O77&lt;安値!N77,安値!O77&lt;安値!M77,安値!O77&lt;安値!P77,安値!O77&lt;安値!Q77),10,""))</f>
        <v/>
      </c>
      <c r="K77" s="500" t="str">
        <f>IF(終値!A77="","",IF(AND(安値!P77&lt;安値!O77,安値!P77&lt;安値!N77,安値!P77&lt;安値!Q77,安値!P77&lt;安値!R77),11,""))</f>
        <v/>
      </c>
      <c r="L77" s="500" t="str">
        <f>IF(終値!A77="","",IF(AND(安値!Q77&lt;安値!P77,安値!Q77&lt;安値!O77,安値!Q77&lt;安値!R77,安値!Q77&lt;安値!S77),12,""))</f>
        <v/>
      </c>
      <c r="M77" s="500" t="str">
        <f>IF(終値!A77="","",IF(AND(安値!R77&lt;安値!Q77,安値!R77&lt;安値!P77,安値!R77&lt;安値!S77,安値!R77&lt;安値!T77),13,""))</f>
        <v/>
      </c>
      <c r="N77" s="500" t="str">
        <f>IF(終値!A77="","",IF(AND(安値!S77&lt;安値!R77,安値!S77&lt;安値!Q77,安値!S77&lt;安値!T77,安値!S77&lt;安値!U77),14,""))</f>
        <v/>
      </c>
      <c r="O77" s="500" t="str">
        <f>IF(終値!A77="","",IF(AND(安値!T77&lt;安値!S77,安値!T77&lt;安値!R77,安値!T77&lt;安値!U77,安値!T77&lt;安値!V77),15,""))</f>
        <v/>
      </c>
      <c r="P77" s="500" t="str">
        <f>IF(終値!A77="","",IF(AND(安値!U77&lt;安値!T77,安値!U77&lt;安値!S77,安値!U77&lt;安値!V77,安値!U77&lt;安値!W77),16,""))</f>
        <v/>
      </c>
      <c r="Q77" s="500">
        <f>IF(終値!A77="","",IF(AND(安値!V77&lt;安値!U77,安値!V77&lt;安値!T77,安値!V77&lt;安値!W77,安値!V77&lt;安値!X77),17,""))</f>
        <v>17</v>
      </c>
      <c r="R77" s="500" t="str">
        <f>IF(終値!A77="","",IF(AND(安値!W77&lt;安値!V77,安値!W77&lt;安値!U77,安値!W77&lt;安値!X77,安値!W77&lt;安値!Y77),18,""))</f>
        <v/>
      </c>
      <c r="S77" s="500" t="str">
        <f>IF(終値!A77="","",IF(AND(安値!X77&lt;安値!W77,安値!X77&lt;安値!V77,安値!X77&lt;安値!Y77,安値!X77&lt;安値!Z77),19,""))</f>
        <v/>
      </c>
      <c r="T77" s="500" t="str">
        <f>IF(終値!A77="","",IF(AND(安値!Y77&lt;安値!X77,安値!Y77&lt;安値!W77,安値!Y77&lt;安値!Z77,安値!Y77&lt;安値!AA77),20,""))</f>
        <v/>
      </c>
      <c r="U77" s="500" t="str">
        <f>IF(終値!A77="","",IF(AND(安値!Z77&lt;安値!Y77,安値!Z77&lt;安値!X77,安値!Z77&lt;安値!AA77,安値!Z77&lt;安値!AB77),21,""))</f>
        <v/>
      </c>
      <c r="V77" s="500" t="str">
        <f>IF(終値!A77="","",IF(AND(安値!AA77&lt;安値!Z77,安値!AA77&lt;安値!Y77,安値!AA77&lt;安値!AB77,安値!AA77&lt;安値!AC77),22,""))</f>
        <v/>
      </c>
      <c r="W77" s="500" t="str">
        <f>IF(終値!A77="","",IF(AND(安値!AB77&lt;安値!AA77,安値!AB77&lt;安値!Z77,安値!AB77&lt;安値!AC77,安値!AB77&lt;安値!AD77),23,""))</f>
        <v/>
      </c>
      <c r="X77" s="500" t="str">
        <f>IF(終値!A77="","",IF(AND(安値!AC77&lt;安値!AB77,安値!AC77&lt;安値!AA77,安値!AC77&lt;安値!AD77,安値!AC77&lt;安値!AE77),24,""))</f>
        <v/>
      </c>
      <c r="Y77" s="500" t="str">
        <f>IF(終値!A77="","",IF(AND(安値!AD77&lt;安値!AC77,安値!AD77&lt;安値!AB77,安値!AD77&lt;安値!AE77,安値!AD77&lt;安値!AF77),25,""))</f>
        <v/>
      </c>
      <c r="Z77" s="500" t="str">
        <f>IF(終値!A77="","",IF(AND(安値!AE77&lt;安値!AD77,安値!AE77&lt;安値!AC77,安値!AE77&lt;安値!AF77,安値!AE77&lt;安値!AG77),26,""))</f>
        <v/>
      </c>
      <c r="AA77" s="500" t="str">
        <f>IF(終値!A77="","",IF(AND(安値!AF77&lt;安値!AE77,安値!AF77&lt;安値!AD77,安値!AF77&lt;安値!AG77,安値!AF77&lt;安値!AH77),27,""))</f>
        <v/>
      </c>
      <c r="AB77" s="500" t="str">
        <f>IF(終値!A77="","",IF(AND(安値!AG77&lt;安値!AF77,安値!AG77&lt;安値!AE77,安値!AG77&lt;安値!AH77,安値!AG77&lt;安値!AI77),28,""))</f>
        <v/>
      </c>
      <c r="AC77" s="500" t="str">
        <f>IF(終値!A77="","",IF(AND(高値!G77&gt;高値!F77,高値!G77&gt;高値!E77,高値!G77&gt;高値!H77,高値!G77&gt;高値!I77),2,""))</f>
        <v/>
      </c>
      <c r="AD77" s="500" t="str">
        <f>IF(終値!A77="","",IF(AND(高値!H77&gt;高値!G77,高値!H77&gt;高値!F77,高値!H77&gt;高値!I77,高値!H77&gt;高値!J77),3,""))</f>
        <v/>
      </c>
      <c r="AE77" s="500" t="str">
        <f>IF(終値!A77="","",IF(AND(高値!I77&gt;高値!H77,高値!I77&gt;高値!G77,高値!I77&gt;高値!J77,高値!I77&gt;高値!K77),4,""))</f>
        <v/>
      </c>
      <c r="AF77" s="500" t="str">
        <f>IF(終値!A77="","",IF(AND(高値!J77&gt;高値!I77,高値!J77&gt;高値!H77,高値!J77&gt;高値!K77,高値!J77&gt;高値!L77),5,""))</f>
        <v/>
      </c>
      <c r="AG77" s="500">
        <f>IF(終値!A77="","",IF(AND(高値!K77&gt;高値!J77,高値!K77&gt;高値!I77,高値!K77&gt;高値!L77,高値!K77&gt;高値!M77),6,""))</f>
        <v>6</v>
      </c>
      <c r="AH77" s="500" t="str">
        <f>IF(終値!A77="","",IF(AND(高値!L77&gt;高値!K77,高値!L77&gt;高値!J77,高値!L77&gt;高値!M77,高値!L77&gt;高値!N77),7,""))</f>
        <v/>
      </c>
      <c r="AI77" s="500" t="str">
        <f>IF(終値!A77="","",IF(AND(高値!M77&gt;高値!L77,高値!M77&gt;高値!K77,高値!M77&gt;高値!N77,高値!M77&gt;高値!O77),8,""))</f>
        <v/>
      </c>
      <c r="AJ77" s="500" t="str">
        <f>IF(終値!A77="","",IF(AND(高値!N77&gt;高値!M77,高値!N77&gt;高値!L77,高値!N77&gt;高値!O77,高値!N77&gt;高値!P77),9,""))</f>
        <v/>
      </c>
      <c r="AK77" s="500" t="str">
        <f>IF(終値!A77="","",IF(AND(高値!O77&gt;高値!N77,高値!O77&gt;高値!M77,高値!O77&gt;高値!P77,高値!O77&gt;高値!Q77),10,""))</f>
        <v/>
      </c>
      <c r="AL77" s="500" t="str">
        <f>IF(終値!A77="","",IF(AND(高値!P77&gt;高値!O77,高値!P77&gt;高値!N77,高値!P77&gt;高値!Q77,高値!P77&gt;高値!R77),11,""))</f>
        <v/>
      </c>
      <c r="AM77" s="500">
        <f>IF(終値!A77="","",IF(AND(高値!Q77&gt;高値!P77,高値!Q77&gt;高値!O77,高値!Q77&gt;高値!R77,高値!Q77&gt;高値!S77),12,""))</f>
        <v>12</v>
      </c>
      <c r="AN77" s="500" t="str">
        <f>IF(終値!A77="","",IF(AND(高値!R77&gt;高値!Q77,高値!R77&gt;高値!P77,高値!R77&gt;高値!S77,高値!R77&gt;高値!T77),13,""))</f>
        <v/>
      </c>
      <c r="AO77" s="500" t="str">
        <f>IF(終値!A77="","",IF(AND(高値!S77&gt;高値!R77,高値!S77&gt;高値!Q77,高値!S77&gt;高値!T77,高値!S77&gt;高値!U77),14,""))</f>
        <v/>
      </c>
      <c r="AP77" s="500" t="str">
        <f>IF(終値!A77="","",IF(AND(高値!T77&gt;高値!S77,高値!T77&gt;高値!R77,高値!T77&gt;高値!U77,高値!T77&gt;高値!V77),15,""))</f>
        <v/>
      </c>
      <c r="AQ77" s="500" t="str">
        <f>IF(終値!A77="","",IF(AND(高値!U77&gt;高値!T77,高値!U77&gt;高値!S77,高値!U77&gt;高値!V77,高値!U77&gt;高値!W77),16,""))</f>
        <v/>
      </c>
      <c r="AR77" s="500" t="str">
        <f>IF(終値!A77="","",IF(AND(高値!V77&gt;高値!U77,高値!V77&gt;高値!T77,高値!V77&gt;高値!W77,高値!V77&gt;高値!X77),17,""))</f>
        <v/>
      </c>
      <c r="AS77" s="500" t="str">
        <f>IF(終値!A77="","",IF(AND(高値!W77&gt;高値!V77,高値!W77&gt;高値!U77,高値!W77&gt;高値!X77,高値!W77&gt;高値!Y77),18,""))</f>
        <v/>
      </c>
      <c r="AT77" s="500" t="str">
        <f>IF(終値!A77="","",IF(AND(高値!X77&gt;高値!W77,高値!X77&gt;高値!V77,高値!X77&gt;高値!Y77,高値!X77&gt;高値!Z77),19,""))</f>
        <v/>
      </c>
      <c r="AU77" s="500" t="str">
        <f>IF(終値!A77="","",IF(AND(高値!Y77&gt;高値!X77,高値!Y77&gt;高値!W77,高値!Y77&gt;高値!Z77,高値!Y77&gt;高値!AA77),20,""))</f>
        <v/>
      </c>
      <c r="AV77" s="500">
        <f>IF(終値!A77="","",IF(AND(高値!Z77&gt;高値!Y77,高値!Z77&gt;高値!X77,高値!Z77&gt;高値!AA77,高値!Z77&gt;高値!AB77),21,""))</f>
        <v>21</v>
      </c>
      <c r="AW77" s="500" t="str">
        <f>IF(終値!A77="","",IF(AND(高値!AA77&gt;高値!Z77,高値!AA77&gt;高値!Y77,高値!AA77&gt;高値!AB77,高値!AA77&gt;高値!AC77),22,""))</f>
        <v/>
      </c>
      <c r="AX77" s="500" t="str">
        <f>IF(終値!A77="","",IF(AND(高値!AB77&gt;高値!AA77,高値!AB77&gt;高値!Z77,高値!AB77&gt;高値!AC77,高値!AB77&gt;高値!AD77),23,""))</f>
        <v/>
      </c>
      <c r="AY77" s="500" t="str">
        <f>IF(終値!A77="","",IF(AND(高値!AC77&gt;高値!AB77,高値!AC77&gt;高値!AA77,高値!AC77&gt;高値!AD77,高値!AC77&gt;高値!AE77),24,""))</f>
        <v/>
      </c>
      <c r="AZ77" s="500" t="str">
        <f>IF(終値!A77="","",IF(AND(高値!AD77&gt;高値!AC77,高値!AD77&gt;高値!AB77,高値!AD77&gt;高値!AE77,高値!AD77&gt;高値!AF77),25,""))</f>
        <v/>
      </c>
      <c r="BA77" s="500" t="str">
        <f>IF(終値!A77="","",IF(AND(高値!AE77&gt;高値!AD77,高値!AE77&gt;高値!AC77,高値!AE77&gt;高値!AF77,高値!AE77&gt;高値!AG77),26,""))</f>
        <v/>
      </c>
      <c r="BB77" s="500">
        <f>IF(終値!A77="","",IF(AND(高値!AF77&gt;高値!AE77,高値!AF77&gt;高値!AD77,高値!AF77&gt;高値!AG77,高値!AF77&gt;高値!AH77),27,""))</f>
        <v>27</v>
      </c>
      <c r="BC77" s="500" t="str">
        <f>IF(終値!A77="","",IF(AND(高値!AG77&gt;高値!AF77,高値!AG77&gt;高値!AE77,高値!AG77&gt;高値!AH77,高値!AG77&gt;高値!AI77),28,""))</f>
        <v/>
      </c>
      <c r="BD77" s="500">
        <f t="shared" si="6"/>
        <v>2</v>
      </c>
      <c r="BE77" s="500">
        <f t="shared" si="7"/>
        <v>9</v>
      </c>
      <c r="BF77" s="500">
        <f t="shared" si="8"/>
        <v>17</v>
      </c>
      <c r="BG77" s="500">
        <f>IF($BE77="","",INDEX(安値!$E77:$CZ77,1,$BE77+1))</f>
        <v>2877.5</v>
      </c>
      <c r="BH77" s="500">
        <f>IF($BF77="","",INDEX(安値!$E77:$CZ77,1,$BF77+1))</f>
        <v>2794</v>
      </c>
      <c r="BI77" s="500">
        <f>IF($BF77="","",MAX(INDEX(高値!$E77:$CZ77,1,$BE77+1):INDEX(高値!$E77:$CZ77,1,$BF77+1)))</f>
        <v>2972</v>
      </c>
      <c r="BJ77" s="500">
        <f>IF($BF77="","",AVERAGE(INDEX(終値!$E77:$CZ77,1,$BF77+1):INDEX(終値!$E77:$CZ77,1,$BF77+20))-2*STDEVP(INDEX(終値!$E77:$CZ77,1,$BF77+1):INDEX(終値!$E77:$CZ77,1,$BF77+20)))</f>
        <v>2654.9422056779867</v>
      </c>
      <c r="BK77" s="500">
        <f>IF($BE77="","",AVERAGE(INDEX(終値!$E77:$CZ77,1,$BE77+1):INDEX(終値!$E77:$CZ77,1,$BE77+20))-2*STDEVP(INDEX(終値!$E77:$CZ77,1,$BE77+1):INDEX(終値!$E77:$CZ77,1,$BE77+20)))</f>
        <v>2710.3591007071927</v>
      </c>
      <c r="BL77" s="500">
        <f t="shared" si="9"/>
        <v>4</v>
      </c>
      <c r="BM77" s="500">
        <f t="shared" si="10"/>
        <v>6</v>
      </c>
      <c r="BN77" s="500">
        <f t="shared" si="11"/>
        <v>12</v>
      </c>
      <c r="BO77" s="500">
        <f>IF($BM77="","",INDEX(高値!$E77:$CZ77,1,$BM77+1))</f>
        <v>3233</v>
      </c>
      <c r="BP77" s="500">
        <f>IF($BN77="","",INDEX(高値!$E77:$CZ77,1,$BN77+1))</f>
        <v>2972</v>
      </c>
      <c r="BQ77" s="500">
        <f>IF($BN77="","",MIN(INDEX(安値!$E77:$CZ77,1,$BM77+1):INDEX(安値!$E77:$CZ77,1,$BN77+1)))</f>
        <v>2877.5</v>
      </c>
      <c r="BR77" s="500">
        <f>IF($BN77="","",AVERAGE(INDEX(終値!$E77:$CZ77,1,$BN77+1):INDEX(終値!$E77:$CZ77,1,$BN77+20))+2*STDEVP(INDEX(終値!$E77:$CZ77,1,$BN77+1):INDEX(終値!$E77:$CZ77,1,$BN77+20)))</f>
        <v>2982.6666486254721</v>
      </c>
      <c r="BS77" s="500">
        <f>IF($BM77="","",AVERAGE(INDEX(終値!$E77:$CZ77,1,$BM77+1):INDEX(終値!$E77:$CZ77,1,$BM77+20))+2*STDEVP(INDEX(終値!$E77:$CZ77,1,$BM77+1):INDEX(終値!$E77:$CZ77,1,$BM77+20)))</f>
        <v>3101.4125275912434</v>
      </c>
      <c r="BT77" s="497" t="str">
        <f>IFERROR(IF(AND($BD77&gt;=2,ABS($BG77-$BH77)/$BH77&lt;=BB設定!$B$12,$BI77&gt;=MAX($BH77,$BG77)*(1+BB設定!$B$13),終値!E77&gt;$BG77),IF(OR(終値!E77&gt;=$BI77,AND($BH77&lt;$BJ77,$BG77&gt;=$BK77)),"二番底W▲","二番底W形成"),IF(AND($BL77&gt;=2,ABS($BO77-$BP77)/$BP77&lt;=BB設定!$B$12,$BQ77&lt;=MIN($BP77,$BO77)*(1-BB設定!$B$13),終値!E77&lt;$BO77),IF(OR(終値!E77&lt;=$BQ77,AND($BP77&gt;$BR77,$BO77&lt;=$BS77)),"二番天井M▼","二番天井M形成"),"－")),"－")</f>
        <v>二番底W▲</v>
      </c>
    </row>
    <row r="78" spans="2:72">
      <c r="B78" s="500" t="str">
        <f>IF(終値!A78="","",IF(AND(安値!G78&lt;安値!F78,安値!G78&lt;安値!E78,安値!G78&lt;安値!H78,安値!G78&lt;安値!I78),2,""))</f>
        <v/>
      </c>
      <c r="C78" s="500">
        <f>IF(終値!A78="","",IF(AND(安値!H78&lt;安値!G78,安値!H78&lt;安値!F78,安値!H78&lt;安値!I78,安値!H78&lt;安値!J78),3,""))</f>
        <v>3</v>
      </c>
      <c r="D78" s="500" t="str">
        <f>IF(終値!A78="","",IF(AND(安値!I78&lt;安値!H78,安値!I78&lt;安値!G78,安値!I78&lt;安値!J78,安値!I78&lt;安値!K78),4,""))</f>
        <v/>
      </c>
      <c r="E78" s="500" t="str">
        <f>IF(終値!A78="","",IF(AND(安値!J78&lt;安値!I78,安値!J78&lt;安値!H78,安値!J78&lt;安値!K78,安値!J78&lt;安値!L78),5,""))</f>
        <v/>
      </c>
      <c r="F78" s="500">
        <f>IF(終値!A78="","",IF(AND(安値!K78&lt;安値!J78,安値!K78&lt;安値!I78,安値!K78&lt;安値!L78,安値!K78&lt;安値!M78),6,""))</f>
        <v>6</v>
      </c>
      <c r="G78" s="500" t="str">
        <f>IF(終値!A78="","",IF(AND(安値!L78&lt;安値!K78,安値!L78&lt;安値!J78,安値!L78&lt;安値!M78,安値!L78&lt;安値!N78),7,""))</f>
        <v/>
      </c>
      <c r="H78" s="500" t="str">
        <f>IF(終値!A78="","",IF(AND(安値!M78&lt;安値!L78,安値!M78&lt;安値!K78,安値!M78&lt;安値!N78,安値!M78&lt;安値!O78),8,""))</f>
        <v/>
      </c>
      <c r="I78" s="500" t="str">
        <f>IF(終値!A78="","",IF(AND(安値!N78&lt;安値!M78,安値!N78&lt;安値!L78,安値!N78&lt;安値!O78,安値!N78&lt;安値!P78),9,""))</f>
        <v/>
      </c>
      <c r="J78" s="500" t="str">
        <f>IF(終値!A78="","",IF(AND(安値!O78&lt;安値!N78,安値!O78&lt;安値!M78,安値!O78&lt;安値!P78,安値!O78&lt;安値!Q78),10,""))</f>
        <v/>
      </c>
      <c r="K78" s="500" t="str">
        <f>IF(終値!A78="","",IF(AND(安値!P78&lt;安値!O78,安値!P78&lt;安値!N78,安値!P78&lt;安値!Q78,安値!P78&lt;安値!R78),11,""))</f>
        <v/>
      </c>
      <c r="L78" s="500" t="str">
        <f>IF(終値!A78="","",IF(AND(安値!Q78&lt;安値!P78,安値!Q78&lt;安値!O78,安値!Q78&lt;安値!R78,安値!Q78&lt;安値!S78),12,""))</f>
        <v/>
      </c>
      <c r="M78" s="500">
        <f>IF(終値!A78="","",IF(AND(安値!R78&lt;安値!Q78,安値!R78&lt;安値!P78,安値!R78&lt;安値!S78,安値!R78&lt;安値!T78),13,""))</f>
        <v>13</v>
      </c>
      <c r="N78" s="500" t="str">
        <f>IF(終値!A78="","",IF(AND(安値!S78&lt;安値!R78,安値!S78&lt;安値!Q78,安値!S78&lt;安値!T78,安値!S78&lt;安値!U78),14,""))</f>
        <v/>
      </c>
      <c r="O78" s="500" t="str">
        <f>IF(終値!A78="","",IF(AND(安値!T78&lt;安値!S78,安値!T78&lt;安値!R78,安値!T78&lt;安値!U78,安値!T78&lt;安値!V78),15,""))</f>
        <v/>
      </c>
      <c r="P78" s="500">
        <f>IF(終値!A78="","",IF(AND(安値!U78&lt;安値!T78,安値!U78&lt;安値!S78,安値!U78&lt;安値!V78,安値!U78&lt;安値!W78),16,""))</f>
        <v>16</v>
      </c>
      <c r="Q78" s="500" t="str">
        <f>IF(終値!A78="","",IF(AND(安値!V78&lt;安値!U78,安値!V78&lt;安値!T78,安値!V78&lt;安値!W78,安値!V78&lt;安値!X78),17,""))</f>
        <v/>
      </c>
      <c r="R78" s="500" t="str">
        <f>IF(終値!A78="","",IF(AND(安値!W78&lt;安値!V78,安値!W78&lt;安値!U78,安値!W78&lt;安値!X78,安値!W78&lt;安値!Y78),18,""))</f>
        <v/>
      </c>
      <c r="S78" s="500" t="str">
        <f>IF(終値!A78="","",IF(AND(安値!X78&lt;安値!W78,安値!X78&lt;安値!V78,安値!X78&lt;安値!Y78,安値!X78&lt;安値!Z78),19,""))</f>
        <v/>
      </c>
      <c r="T78" s="500">
        <f>IF(終値!A78="","",IF(AND(安値!Y78&lt;安値!X78,安値!Y78&lt;安値!W78,安値!Y78&lt;安値!Z78,安値!Y78&lt;安値!AA78),20,""))</f>
        <v>20</v>
      </c>
      <c r="U78" s="500" t="str">
        <f>IF(終値!A78="","",IF(AND(安値!Z78&lt;安値!Y78,安値!Z78&lt;安値!X78,安値!Z78&lt;安値!AA78,安値!Z78&lt;安値!AB78),21,""))</f>
        <v/>
      </c>
      <c r="V78" s="500" t="str">
        <f>IF(終値!A78="","",IF(AND(安値!AA78&lt;安値!Z78,安値!AA78&lt;安値!Y78,安値!AA78&lt;安値!AB78,安値!AA78&lt;安値!AC78),22,""))</f>
        <v/>
      </c>
      <c r="W78" s="500">
        <f>IF(終値!A78="","",IF(AND(安値!AB78&lt;安値!AA78,安値!AB78&lt;安値!Z78,安値!AB78&lt;安値!AC78,安値!AB78&lt;安値!AD78),23,""))</f>
        <v>23</v>
      </c>
      <c r="X78" s="500" t="str">
        <f>IF(終値!A78="","",IF(AND(安値!AC78&lt;安値!AB78,安値!AC78&lt;安値!AA78,安値!AC78&lt;安値!AD78,安値!AC78&lt;安値!AE78),24,""))</f>
        <v/>
      </c>
      <c r="Y78" s="500" t="str">
        <f>IF(終値!A78="","",IF(AND(安値!AD78&lt;安値!AC78,安値!AD78&lt;安値!AB78,安値!AD78&lt;安値!AE78,安値!AD78&lt;安値!AF78),25,""))</f>
        <v/>
      </c>
      <c r="Z78" s="500" t="str">
        <f>IF(終値!A78="","",IF(AND(安値!AE78&lt;安値!AD78,安値!AE78&lt;安値!AC78,安値!AE78&lt;安値!AF78,安値!AE78&lt;安値!AG78),26,""))</f>
        <v/>
      </c>
      <c r="AA78" s="500">
        <f>IF(終値!A78="","",IF(AND(安値!AF78&lt;安値!AE78,安値!AF78&lt;安値!AD78,安値!AF78&lt;安値!AG78,安値!AF78&lt;安値!AH78),27,""))</f>
        <v>27</v>
      </c>
      <c r="AB78" s="500" t="str">
        <f>IF(終値!A78="","",IF(AND(安値!AG78&lt;安値!AF78,安値!AG78&lt;安値!AE78,安値!AG78&lt;安値!AH78,安値!AG78&lt;安値!AI78),28,""))</f>
        <v/>
      </c>
      <c r="AC78" s="500" t="str">
        <f>IF(終値!A78="","",IF(AND(高値!G78&gt;高値!F78,高値!G78&gt;高値!E78,高値!G78&gt;高値!H78,高値!G78&gt;高値!I78),2,""))</f>
        <v/>
      </c>
      <c r="AD78" s="500" t="str">
        <f>IF(終値!A78="","",IF(AND(高値!H78&gt;高値!G78,高値!H78&gt;高値!F78,高値!H78&gt;高値!I78,高値!H78&gt;高値!J78),3,""))</f>
        <v/>
      </c>
      <c r="AE78" s="500">
        <f>IF(終値!A78="","",IF(AND(高値!I78&gt;高値!H78,高値!I78&gt;高値!G78,高値!I78&gt;高値!J78,高値!I78&gt;高値!K78),4,""))</f>
        <v>4</v>
      </c>
      <c r="AF78" s="500" t="str">
        <f>IF(終値!A78="","",IF(AND(高値!J78&gt;高値!I78,高値!J78&gt;高値!H78,高値!J78&gt;高値!K78,高値!J78&gt;高値!L78),5,""))</f>
        <v/>
      </c>
      <c r="AG78" s="500" t="str">
        <f>IF(終値!A78="","",IF(AND(高値!K78&gt;高値!J78,高値!K78&gt;高値!I78,高値!K78&gt;高値!L78,高値!K78&gt;高値!M78),6,""))</f>
        <v/>
      </c>
      <c r="AH78" s="500" t="str">
        <f>IF(終値!A78="","",IF(AND(高値!L78&gt;高値!K78,高値!L78&gt;高値!J78,高値!L78&gt;高値!M78,高値!L78&gt;高値!N78),7,""))</f>
        <v/>
      </c>
      <c r="AI78" s="500" t="str">
        <f>IF(終値!A78="","",IF(AND(高値!M78&gt;高値!L78,高値!M78&gt;高値!K78,高値!M78&gt;高値!N78,高値!M78&gt;高値!O78),8,""))</f>
        <v/>
      </c>
      <c r="AJ78" s="500" t="str">
        <f>IF(終値!A78="","",IF(AND(高値!N78&gt;高値!M78,高値!N78&gt;高値!L78,高値!N78&gt;高値!O78,高値!N78&gt;高値!P78),9,""))</f>
        <v/>
      </c>
      <c r="AK78" s="500" t="str">
        <f>IF(終値!A78="","",IF(AND(高値!O78&gt;高値!N78,高値!O78&gt;高値!M78,高値!O78&gt;高値!P78,高値!O78&gt;高値!Q78),10,""))</f>
        <v/>
      </c>
      <c r="AL78" s="500">
        <f>IF(終値!A78="","",IF(AND(高値!P78&gt;高値!O78,高値!P78&gt;高値!N78,高値!P78&gt;高値!Q78,高値!P78&gt;高値!R78),11,""))</f>
        <v>11</v>
      </c>
      <c r="AM78" s="500" t="str">
        <f>IF(終値!A78="","",IF(AND(高値!Q78&gt;高値!P78,高値!Q78&gt;高値!O78,高値!Q78&gt;高値!R78,高値!Q78&gt;高値!S78),12,""))</f>
        <v/>
      </c>
      <c r="AN78" s="500" t="str">
        <f>IF(終値!A78="","",IF(AND(高値!R78&gt;高値!Q78,高値!R78&gt;高値!P78,高値!R78&gt;高値!S78,高値!R78&gt;高値!T78),13,""))</f>
        <v/>
      </c>
      <c r="AO78" s="500">
        <f>IF(終値!A78="","",IF(AND(高値!S78&gt;高値!R78,高値!S78&gt;高値!Q78,高値!S78&gt;高値!T78,高値!S78&gt;高値!U78),14,""))</f>
        <v>14</v>
      </c>
      <c r="AP78" s="500" t="str">
        <f>IF(終値!A78="","",IF(AND(高値!T78&gt;高値!S78,高値!T78&gt;高値!R78,高値!T78&gt;高値!U78,高値!T78&gt;高値!V78),15,""))</f>
        <v/>
      </c>
      <c r="AQ78" s="500" t="str">
        <f>IF(終値!A78="","",IF(AND(高値!U78&gt;高値!T78,高値!U78&gt;高値!S78,高値!U78&gt;高値!V78,高値!U78&gt;高値!W78),16,""))</f>
        <v/>
      </c>
      <c r="AR78" s="500" t="str">
        <f>IF(終値!A78="","",IF(AND(高値!V78&gt;高値!U78,高値!V78&gt;高値!T78,高値!V78&gt;高値!W78,高値!V78&gt;高値!X78),17,""))</f>
        <v/>
      </c>
      <c r="AS78" s="500">
        <f>IF(終値!A78="","",IF(AND(高値!W78&gt;高値!V78,高値!W78&gt;高値!U78,高値!W78&gt;高値!X78,高値!W78&gt;高値!Y78),18,""))</f>
        <v>18</v>
      </c>
      <c r="AT78" s="500" t="str">
        <f>IF(終値!A78="","",IF(AND(高値!X78&gt;高値!W78,高値!X78&gt;高値!V78,高値!X78&gt;高値!Y78,高値!X78&gt;高値!Z78),19,""))</f>
        <v/>
      </c>
      <c r="AU78" s="500" t="str">
        <f>IF(終値!A78="","",IF(AND(高値!Y78&gt;高値!X78,高値!Y78&gt;高値!W78,高値!Y78&gt;高値!Z78,高値!Y78&gt;高値!AA78),20,""))</f>
        <v/>
      </c>
      <c r="AV78" s="500" t="str">
        <f>IF(終値!A78="","",IF(AND(高値!Z78&gt;高値!Y78,高値!Z78&gt;高値!X78,高値!Z78&gt;高値!AA78,高値!Z78&gt;高値!AB78),21,""))</f>
        <v/>
      </c>
      <c r="AW78" s="500">
        <f>IF(終値!A78="","",IF(AND(高値!AA78&gt;高値!Z78,高値!AA78&gt;高値!Y78,高値!AA78&gt;高値!AB78,高値!AA78&gt;高値!AC78),22,""))</f>
        <v>22</v>
      </c>
      <c r="AX78" s="500" t="str">
        <f>IF(終値!A78="","",IF(AND(高値!AB78&gt;高値!AA78,高値!AB78&gt;高値!Z78,高値!AB78&gt;高値!AC78,高値!AB78&gt;高値!AD78),23,""))</f>
        <v/>
      </c>
      <c r="AY78" s="500" t="str">
        <f>IF(終値!A78="","",IF(AND(高値!AC78&gt;高値!AB78,高値!AC78&gt;高値!AA78,高値!AC78&gt;高値!AD78,高値!AC78&gt;高値!AE78),24,""))</f>
        <v/>
      </c>
      <c r="AZ78" s="500">
        <f>IF(終値!A78="","",IF(AND(高値!AD78&gt;高値!AC78,高値!AD78&gt;高値!AB78,高値!AD78&gt;高値!AE78,高値!AD78&gt;高値!AF78),25,""))</f>
        <v>25</v>
      </c>
      <c r="BA78" s="500" t="str">
        <f>IF(終値!A78="","",IF(AND(高値!AE78&gt;高値!AD78,高値!AE78&gt;高値!AC78,高値!AE78&gt;高値!AF78,高値!AE78&gt;高値!AG78),26,""))</f>
        <v/>
      </c>
      <c r="BB78" s="500" t="str">
        <f>IF(終値!A78="","",IF(AND(高値!AF78&gt;高値!AE78,高値!AF78&gt;高値!AD78,高値!AF78&gt;高値!AG78,高値!AF78&gt;高値!AH78),27,""))</f>
        <v/>
      </c>
      <c r="BC78" s="500" t="str">
        <f>IF(終値!A78="","",IF(AND(高値!AG78&gt;高値!AF78,高値!AG78&gt;高値!AE78,高値!AG78&gt;高値!AH78,高値!AG78&gt;高値!AI78),28,""))</f>
        <v/>
      </c>
      <c r="BD78" s="500">
        <f t="shared" si="6"/>
        <v>7</v>
      </c>
      <c r="BE78" s="500">
        <f t="shared" si="7"/>
        <v>3</v>
      </c>
      <c r="BF78" s="500">
        <f t="shared" si="8"/>
        <v>6</v>
      </c>
      <c r="BG78" s="500">
        <f>IF($BE78="","",INDEX(安値!$E78:$CZ78,1,$BE78+1))</f>
        <v>5808</v>
      </c>
      <c r="BH78" s="500">
        <f>IF($BF78="","",INDEX(安値!$E78:$CZ78,1,$BF78+1))</f>
        <v>6223</v>
      </c>
      <c r="BI78" s="500">
        <f>IF($BF78="","",MAX(INDEX(高値!$E78:$CZ78,1,$BE78+1):INDEX(高値!$E78:$CZ78,1,$BF78+1)))</f>
        <v>7240</v>
      </c>
      <c r="BJ78" s="500">
        <f>IF($BF78="","",AVERAGE(INDEX(終値!$E78:$CZ78,1,$BF78+1):INDEX(終値!$E78:$CZ78,1,$BF78+20))-2*STDEVP(INDEX(終値!$E78:$CZ78,1,$BF78+1):INDEX(終値!$E78:$CZ78,1,$BF78+20)))</f>
        <v>6333.8084450999668</v>
      </c>
      <c r="BK78" s="500">
        <f>IF($BE78="","",AVERAGE(INDEX(終値!$E78:$CZ78,1,$BE78+1):INDEX(終値!$E78:$CZ78,1,$BE78+20))-2*STDEVP(INDEX(終値!$E78:$CZ78,1,$BE78+1):INDEX(終値!$E78:$CZ78,1,$BE78+20)))</f>
        <v>6225.6180439341597</v>
      </c>
      <c r="BL78" s="500">
        <f t="shared" si="9"/>
        <v>6</v>
      </c>
      <c r="BM78" s="500">
        <f t="shared" si="10"/>
        <v>4</v>
      </c>
      <c r="BN78" s="500">
        <f t="shared" si="11"/>
        <v>11</v>
      </c>
      <c r="BO78" s="500">
        <f>IF($BM78="","",INDEX(高値!$E78:$CZ78,1,$BM78+1))</f>
        <v>7240</v>
      </c>
      <c r="BP78" s="500">
        <f>IF($BN78="","",INDEX(高値!$E78:$CZ78,1,$BN78+1))</f>
        <v>7057</v>
      </c>
      <c r="BQ78" s="500">
        <f>IF($BN78="","",MIN(INDEX(安値!$E78:$CZ78,1,$BM78+1):INDEX(安値!$E78:$CZ78,1,$BN78+1)))</f>
        <v>6223</v>
      </c>
      <c r="BR78" s="500">
        <f>IF($BN78="","",AVERAGE(INDEX(終値!$E78:$CZ78,1,$BN78+1):INDEX(終値!$E78:$CZ78,1,$BN78+20))+2*STDEVP(INDEX(終値!$E78:$CZ78,1,$BN78+1):INDEX(終値!$E78:$CZ78,1,$BN78+20)))</f>
        <v>7582.4203015373932</v>
      </c>
      <c r="BS78" s="500">
        <f>IF($BM78="","",AVERAGE(INDEX(終値!$E78:$CZ78,1,$BM78+1):INDEX(終値!$E78:$CZ78,1,$BM78+20))+2*STDEVP(INDEX(終値!$E78:$CZ78,1,$BM78+1):INDEX(終値!$E78:$CZ78,1,$BM78+20)))</f>
        <v>7447.1754281470257</v>
      </c>
      <c r="BT78" s="497" t="str">
        <f>IFERROR(IF(AND($BD78&gt;=2,ABS($BG78-$BH78)/$BH78&lt;=BB設定!$B$12,$BI78&gt;=MAX($BH78,$BG78)*(1+BB設定!$B$13),終値!E78&gt;$BG78),IF(OR(終値!E78&gt;=$BI78,AND($BH78&lt;$BJ78,$BG78&gt;=$BK78)),"二番底W▲","二番底W形成"),IF(AND($BL78&gt;=2,ABS($BO78-$BP78)/$BP78&lt;=BB設定!$B$12,$BQ78&lt;=MIN($BP78,$BO78)*(1-BB設定!$B$13),終値!E78&lt;$BO78),IF(OR(終値!E78&lt;=$BQ78,AND($BP78&gt;$BR78,$BO78&lt;=$BS78)),"二番天井M▼","二番天井M形成"),"－")),"－")</f>
        <v>二番天井M形成</v>
      </c>
    </row>
    <row r="79" spans="2:72">
      <c r="B79" s="500" t="str">
        <f>IF(終値!A79="","",IF(AND(安値!G79&lt;安値!F79,安値!G79&lt;安値!E79,安値!G79&lt;安値!H79,安値!G79&lt;安値!I79),2,""))</f>
        <v/>
      </c>
      <c r="C79" s="500" t="str">
        <f>IF(終値!A79="","",IF(AND(安値!H79&lt;安値!G79,安値!H79&lt;安値!F79,安値!H79&lt;安値!I79,安値!H79&lt;安値!J79),3,""))</f>
        <v/>
      </c>
      <c r="D79" s="500" t="str">
        <f>IF(終値!A79="","",IF(AND(安値!I79&lt;安値!H79,安値!I79&lt;安値!G79,安値!I79&lt;安値!J79,安値!I79&lt;安値!K79),4,""))</f>
        <v/>
      </c>
      <c r="E79" s="500" t="str">
        <f>IF(終値!A79="","",IF(AND(安値!J79&lt;安値!I79,安値!J79&lt;安値!H79,安値!J79&lt;安値!K79,安値!J79&lt;安値!L79),5,""))</f>
        <v/>
      </c>
      <c r="F79" s="500">
        <f>IF(終値!A79="","",IF(AND(安値!K79&lt;安値!J79,安値!K79&lt;安値!I79,安値!K79&lt;安値!L79,安値!K79&lt;安値!M79),6,""))</f>
        <v>6</v>
      </c>
      <c r="G79" s="500" t="str">
        <f>IF(終値!A79="","",IF(AND(安値!L79&lt;安値!K79,安値!L79&lt;安値!J79,安値!L79&lt;安値!M79,安値!L79&lt;安値!N79),7,""))</f>
        <v/>
      </c>
      <c r="H79" s="500" t="str">
        <f>IF(終値!A79="","",IF(AND(安値!M79&lt;安値!L79,安値!M79&lt;安値!K79,安値!M79&lt;安値!N79,安値!M79&lt;安値!O79),8,""))</f>
        <v/>
      </c>
      <c r="I79" s="500" t="str">
        <f>IF(終値!A79="","",IF(AND(安値!N79&lt;安値!M79,安値!N79&lt;安値!L79,安値!N79&lt;安値!O79,安値!N79&lt;安値!P79),9,""))</f>
        <v/>
      </c>
      <c r="J79" s="500" t="str">
        <f>IF(終値!A79="","",IF(AND(安値!O79&lt;安値!N79,安値!O79&lt;安値!M79,安値!O79&lt;安値!P79,安値!O79&lt;安値!Q79),10,""))</f>
        <v/>
      </c>
      <c r="K79" s="500" t="str">
        <f>IF(終値!A79="","",IF(AND(安値!P79&lt;安値!O79,安値!P79&lt;安値!N79,安値!P79&lt;安値!Q79,安値!P79&lt;安値!R79),11,""))</f>
        <v/>
      </c>
      <c r="L79" s="500" t="str">
        <f>IF(終値!A79="","",IF(AND(安値!Q79&lt;安値!P79,安値!Q79&lt;安値!O79,安値!Q79&lt;安値!R79,安値!Q79&lt;安値!S79),12,""))</f>
        <v/>
      </c>
      <c r="M79" s="500">
        <f>IF(終値!A79="","",IF(AND(安値!R79&lt;安値!Q79,安値!R79&lt;安値!P79,安値!R79&lt;安値!S79,安値!R79&lt;安値!T79),13,""))</f>
        <v>13</v>
      </c>
      <c r="N79" s="500" t="str">
        <f>IF(終値!A79="","",IF(AND(安値!S79&lt;安値!R79,安値!S79&lt;安値!Q79,安値!S79&lt;安値!T79,安値!S79&lt;安値!U79),14,""))</f>
        <v/>
      </c>
      <c r="O79" s="500" t="str">
        <f>IF(終値!A79="","",IF(AND(安値!T79&lt;安値!S79,安値!T79&lt;安値!R79,安値!T79&lt;安値!U79,安値!T79&lt;安値!V79),15,""))</f>
        <v/>
      </c>
      <c r="P79" s="500">
        <f>IF(終値!A79="","",IF(AND(安値!U79&lt;安値!T79,安値!U79&lt;安値!S79,安値!U79&lt;安値!V79,安値!U79&lt;安値!W79),16,""))</f>
        <v>16</v>
      </c>
      <c r="Q79" s="500" t="str">
        <f>IF(終値!A79="","",IF(AND(安値!V79&lt;安値!U79,安値!V79&lt;安値!T79,安値!V79&lt;安値!W79,安値!V79&lt;安値!X79),17,""))</f>
        <v/>
      </c>
      <c r="R79" s="500" t="str">
        <f>IF(終値!A79="","",IF(AND(安値!W79&lt;安値!V79,安値!W79&lt;安値!U79,安値!W79&lt;安値!X79,安値!W79&lt;安値!Y79),18,""))</f>
        <v/>
      </c>
      <c r="S79" s="500" t="str">
        <f>IF(終値!A79="","",IF(AND(安値!X79&lt;安値!W79,安値!X79&lt;安値!V79,安値!X79&lt;安値!Y79,安値!X79&lt;安値!Z79),19,""))</f>
        <v/>
      </c>
      <c r="T79" s="500">
        <f>IF(終値!A79="","",IF(AND(安値!Y79&lt;安値!X79,安値!Y79&lt;安値!W79,安値!Y79&lt;安値!Z79,安値!Y79&lt;安値!AA79),20,""))</f>
        <v>20</v>
      </c>
      <c r="U79" s="500" t="str">
        <f>IF(終値!A79="","",IF(AND(安値!Z79&lt;安値!Y79,安値!Z79&lt;安値!X79,安値!Z79&lt;安値!AA79,安値!Z79&lt;安値!AB79),21,""))</f>
        <v/>
      </c>
      <c r="V79" s="500" t="str">
        <f>IF(終値!A79="","",IF(AND(安値!AA79&lt;安値!Z79,安値!AA79&lt;安値!Y79,安値!AA79&lt;安値!AB79,安値!AA79&lt;安値!AC79),22,""))</f>
        <v/>
      </c>
      <c r="W79" s="500" t="str">
        <f>IF(終値!A79="","",IF(AND(安値!AB79&lt;安値!AA79,安値!AB79&lt;安値!Z79,安値!AB79&lt;安値!AC79,安値!AB79&lt;安値!AD79),23,""))</f>
        <v/>
      </c>
      <c r="X79" s="500" t="str">
        <f>IF(終値!A79="","",IF(AND(安値!AC79&lt;安値!AB79,安値!AC79&lt;安値!AA79,安値!AC79&lt;安値!AD79,安値!AC79&lt;安値!AE79),24,""))</f>
        <v/>
      </c>
      <c r="Y79" s="500" t="str">
        <f>IF(終値!A79="","",IF(AND(安値!AD79&lt;安値!AC79,安値!AD79&lt;安値!AB79,安値!AD79&lt;安値!AE79,安値!AD79&lt;安値!AF79),25,""))</f>
        <v/>
      </c>
      <c r="Z79" s="500" t="str">
        <f>IF(終値!A79="","",IF(AND(安値!AE79&lt;安値!AD79,安値!AE79&lt;安値!AC79,安値!AE79&lt;安値!AF79,安値!AE79&lt;安値!AG79),26,""))</f>
        <v/>
      </c>
      <c r="AA79" s="500">
        <f>IF(終値!A79="","",IF(AND(安値!AF79&lt;安値!AE79,安値!AF79&lt;安値!AD79,安値!AF79&lt;安値!AG79,安値!AF79&lt;安値!AH79),27,""))</f>
        <v>27</v>
      </c>
      <c r="AB79" s="500" t="str">
        <f>IF(終値!A79="","",IF(AND(安値!AG79&lt;安値!AF79,安値!AG79&lt;安値!AE79,安値!AG79&lt;安値!AH79,安値!AG79&lt;安値!AI79),28,""))</f>
        <v/>
      </c>
      <c r="AC79" s="500" t="str">
        <f>IF(終値!A79="","",IF(AND(高値!G79&gt;高値!F79,高値!G79&gt;高値!E79,高値!G79&gt;高値!H79,高値!G79&gt;高値!I79),2,""))</f>
        <v/>
      </c>
      <c r="AD79" s="500" t="str">
        <f>IF(終値!A79="","",IF(AND(高値!H79&gt;高値!G79,高値!H79&gt;高値!F79,高値!H79&gt;高値!I79,高値!H79&gt;高値!J79),3,""))</f>
        <v/>
      </c>
      <c r="AE79" s="500" t="str">
        <f>IF(終値!A79="","",IF(AND(高値!I79&gt;高値!H79,高値!I79&gt;高値!G79,高値!I79&gt;高値!J79,高値!I79&gt;高値!K79),4,""))</f>
        <v/>
      </c>
      <c r="AF79" s="500" t="str">
        <f>IF(終値!A79="","",IF(AND(高値!J79&gt;高値!I79,高値!J79&gt;高値!H79,高値!J79&gt;高値!K79,高値!J79&gt;高値!L79),5,""))</f>
        <v/>
      </c>
      <c r="AG79" s="500" t="str">
        <f>IF(終値!A79="","",IF(AND(高値!K79&gt;高値!J79,高値!K79&gt;高値!I79,高値!K79&gt;高値!L79,高値!K79&gt;高値!M79),6,""))</f>
        <v/>
      </c>
      <c r="AH79" s="500" t="str">
        <f>IF(終値!A79="","",IF(AND(高値!L79&gt;高値!K79,高値!L79&gt;高値!J79,高値!L79&gt;高値!M79,高値!L79&gt;高値!N79),7,""))</f>
        <v/>
      </c>
      <c r="AI79" s="500" t="str">
        <f>IF(終値!A79="","",IF(AND(高値!M79&gt;高値!L79,高値!M79&gt;高値!K79,高値!M79&gt;高値!N79,高値!M79&gt;高値!O79),8,""))</f>
        <v/>
      </c>
      <c r="AJ79" s="500" t="str">
        <f>IF(終値!A79="","",IF(AND(高値!N79&gt;高値!M79,高値!N79&gt;高値!L79,高値!N79&gt;高値!O79,高値!N79&gt;高値!P79),9,""))</f>
        <v/>
      </c>
      <c r="AK79" s="500" t="str">
        <f>IF(終値!A79="","",IF(AND(高値!O79&gt;高値!N79,高値!O79&gt;高値!M79,高値!O79&gt;高値!P79,高値!O79&gt;高値!Q79),10,""))</f>
        <v/>
      </c>
      <c r="AL79" s="500">
        <f>IF(終値!A79="","",IF(AND(高値!P79&gt;高値!O79,高値!P79&gt;高値!N79,高値!P79&gt;高値!Q79,高値!P79&gt;高値!R79),11,""))</f>
        <v>11</v>
      </c>
      <c r="AM79" s="500" t="str">
        <f>IF(終値!A79="","",IF(AND(高値!Q79&gt;高値!P79,高値!Q79&gt;高値!O79,高値!Q79&gt;高値!R79,高値!Q79&gt;高値!S79),12,""))</f>
        <v/>
      </c>
      <c r="AN79" s="500" t="str">
        <f>IF(終値!A79="","",IF(AND(高値!R79&gt;高値!Q79,高値!R79&gt;高値!P79,高値!R79&gt;高値!S79,高値!R79&gt;高値!T79),13,""))</f>
        <v/>
      </c>
      <c r="AO79" s="500" t="str">
        <f>IF(終値!A79="","",IF(AND(高値!S79&gt;高値!R79,高値!S79&gt;高値!Q79,高値!S79&gt;高値!T79,高値!S79&gt;高値!U79),14,""))</f>
        <v/>
      </c>
      <c r="AP79" s="500" t="str">
        <f>IF(終値!A79="","",IF(AND(高値!T79&gt;高値!S79,高値!T79&gt;高値!R79,高値!T79&gt;高値!U79,高値!T79&gt;高値!V79),15,""))</f>
        <v/>
      </c>
      <c r="AQ79" s="500" t="str">
        <f>IF(終値!A79="","",IF(AND(高値!U79&gt;高値!T79,高値!U79&gt;高値!S79,高値!U79&gt;高値!V79,高値!U79&gt;高値!W79),16,""))</f>
        <v/>
      </c>
      <c r="AR79" s="500" t="str">
        <f>IF(終値!A79="","",IF(AND(高値!V79&gt;高値!U79,高値!V79&gt;高値!T79,高値!V79&gt;高値!W79,高値!V79&gt;高値!X79),17,""))</f>
        <v/>
      </c>
      <c r="AS79" s="500" t="str">
        <f>IF(終値!A79="","",IF(AND(高値!W79&gt;高値!V79,高値!W79&gt;高値!U79,高値!W79&gt;高値!X79,高値!W79&gt;高値!Y79),18,""))</f>
        <v/>
      </c>
      <c r="AT79" s="500" t="str">
        <f>IF(終値!A79="","",IF(AND(高値!X79&gt;高値!W79,高値!X79&gt;高値!V79,高値!X79&gt;高値!Y79,高値!X79&gt;高値!Z79),19,""))</f>
        <v/>
      </c>
      <c r="AU79" s="500" t="str">
        <f>IF(終値!A79="","",IF(AND(高値!Y79&gt;高値!X79,高値!Y79&gt;高値!W79,高値!Y79&gt;高値!Z79,高値!Y79&gt;高値!AA79),20,""))</f>
        <v/>
      </c>
      <c r="AV79" s="500" t="str">
        <f>IF(終値!A79="","",IF(AND(高値!Z79&gt;高値!Y79,高値!Z79&gt;高値!X79,高値!Z79&gt;高値!AA79,高値!Z79&gt;高値!AB79),21,""))</f>
        <v/>
      </c>
      <c r="AW79" s="500">
        <f>IF(終値!A79="","",IF(AND(高値!AA79&gt;高値!Z79,高値!AA79&gt;高値!Y79,高値!AA79&gt;高値!AB79,高値!AA79&gt;高値!AC79),22,""))</f>
        <v>22</v>
      </c>
      <c r="AX79" s="500" t="str">
        <f>IF(終値!A79="","",IF(AND(高値!AB79&gt;高値!AA79,高値!AB79&gt;高値!Z79,高値!AB79&gt;高値!AC79,高値!AB79&gt;高値!AD79),23,""))</f>
        <v/>
      </c>
      <c r="AY79" s="500" t="str">
        <f>IF(終値!A79="","",IF(AND(高値!AC79&gt;高値!AB79,高値!AC79&gt;高値!AA79,高値!AC79&gt;高値!AD79,高値!AC79&gt;高値!AE79),24,""))</f>
        <v/>
      </c>
      <c r="AZ79" s="500">
        <f>IF(終値!A79="","",IF(AND(高値!AD79&gt;高値!AC79,高値!AD79&gt;高値!AB79,高値!AD79&gt;高値!AE79,高値!AD79&gt;高値!AF79),25,""))</f>
        <v>25</v>
      </c>
      <c r="BA79" s="500" t="str">
        <f>IF(終値!A79="","",IF(AND(高値!AE79&gt;高値!AD79,高値!AE79&gt;高値!AC79,高値!AE79&gt;高値!AF79,高値!AE79&gt;高値!AG79),26,""))</f>
        <v/>
      </c>
      <c r="BB79" s="500" t="str">
        <f>IF(終値!A79="","",IF(AND(高値!AF79&gt;高値!AE79,高値!AF79&gt;高値!AD79,高値!AF79&gt;高値!AG79,高値!AF79&gt;高値!AH79),27,""))</f>
        <v/>
      </c>
      <c r="BC79" s="500" t="str">
        <f>IF(終値!A79="","",IF(AND(高値!AG79&gt;高値!AF79,高値!AG79&gt;高値!AE79,高値!AG79&gt;高値!AH79,高値!AG79&gt;高値!AI79),28,""))</f>
        <v/>
      </c>
      <c r="BD79" s="500">
        <f t="shared" si="6"/>
        <v>5</v>
      </c>
      <c r="BE79" s="500">
        <f t="shared" si="7"/>
        <v>6</v>
      </c>
      <c r="BF79" s="500">
        <f t="shared" si="8"/>
        <v>13</v>
      </c>
      <c r="BG79" s="500">
        <f>IF($BE79="","",INDEX(安値!$E79:$CZ79,1,$BE79+1))</f>
        <v>3429</v>
      </c>
      <c r="BH79" s="500">
        <f>IF($BF79="","",INDEX(安値!$E79:$CZ79,1,$BF79+1))</f>
        <v>3682</v>
      </c>
      <c r="BI79" s="500">
        <f>IF($BF79="","",MAX(INDEX(高値!$E79:$CZ79,1,$BE79+1):INDEX(高値!$E79:$CZ79,1,$BF79+1)))</f>
        <v>4085</v>
      </c>
      <c r="BJ79" s="500">
        <f>IF($BF79="","",AVERAGE(INDEX(終値!$E79:$CZ79,1,$BF79+1):INDEX(終値!$E79:$CZ79,1,$BF79+20))-2*STDEVP(INDEX(終値!$E79:$CZ79,1,$BF79+1):INDEX(終値!$E79:$CZ79,1,$BF79+20)))</f>
        <v>3817.0096167259962</v>
      </c>
      <c r="BK79" s="500">
        <f>IF($BE79="","",AVERAGE(INDEX(終値!$E79:$CZ79,1,$BE79+1):INDEX(終値!$E79:$CZ79,1,$BE79+20))-2*STDEVP(INDEX(終値!$E79:$CZ79,1,$BE79+1):INDEX(終値!$E79:$CZ79,1,$BE79+20)))</f>
        <v>3441.5137956085268</v>
      </c>
      <c r="BL79" s="500">
        <f t="shared" si="9"/>
        <v>3</v>
      </c>
      <c r="BM79" s="500">
        <f t="shared" si="10"/>
        <v>11</v>
      </c>
      <c r="BN79" s="500">
        <f t="shared" si="11"/>
        <v>22</v>
      </c>
      <c r="BO79" s="500">
        <f>IF($BM79="","",INDEX(高値!$E79:$CZ79,1,$BM79+1))</f>
        <v>4085</v>
      </c>
      <c r="BP79" s="500">
        <f>IF($BN79="","",INDEX(高値!$E79:$CZ79,1,$BN79+1))</f>
        <v>4918</v>
      </c>
      <c r="BQ79" s="500">
        <f>IF($BN79="","",MIN(INDEX(安値!$E79:$CZ79,1,$BM79+1):INDEX(安値!$E79:$CZ79,1,$BN79+1)))</f>
        <v>3682</v>
      </c>
      <c r="BR79" s="500">
        <f>IF($BN79="","",AVERAGE(INDEX(終値!$E79:$CZ79,1,$BN79+1):INDEX(終値!$E79:$CZ79,1,$BN79+20))+2*STDEVP(INDEX(終値!$E79:$CZ79,1,$BN79+1):INDEX(終値!$E79:$CZ79,1,$BN79+20)))</f>
        <v>5203.0334132073285</v>
      </c>
      <c r="BS79" s="500">
        <f>IF($BM79="","",AVERAGE(INDEX(終値!$E79:$CZ79,1,$BM79+1):INDEX(終値!$E79:$CZ79,1,$BM79+20))+2*STDEVP(INDEX(終値!$E79:$CZ79,1,$BM79+1):INDEX(終値!$E79:$CZ79,1,$BM79+20)))</f>
        <v>5243.6315931196441</v>
      </c>
      <c r="BT79" s="497" t="str">
        <f>IFERROR(IF(AND($BD79&gt;=2,ABS($BG79-$BH79)/$BH79&lt;=BB設定!$B$12,$BI79&gt;=MAX($BH79,$BG79)*(1+BB設定!$B$13),終値!E79&gt;$BG79),IF(OR(終値!E79&gt;=$BI79,AND($BH79&lt;$BJ79,$BG79&gt;=$BK79)),"二番底W▲","二番底W形成"),IF(AND($BL79&gt;=2,ABS($BO79-$BP79)/$BP79&lt;=BB設定!$B$12,$BQ79&lt;=MIN($BP79,$BO79)*(1-BB設定!$B$13),終値!E79&lt;$BO79),IF(OR(終値!E79&lt;=$BQ79,AND($BP79&gt;$BR79,$BO79&lt;=$BS79)),"二番天井M▼","二番天井M形成"),"－")),"－")</f>
        <v>－</v>
      </c>
    </row>
    <row r="80" spans="2:72">
      <c r="B80" s="500" t="str">
        <f>IF(終値!A80="","",IF(AND(安値!G80&lt;安値!F80,安値!G80&lt;安値!E80,安値!G80&lt;安値!H80,安値!G80&lt;安値!I80),2,""))</f>
        <v/>
      </c>
      <c r="C80" s="500">
        <f>IF(終値!A80="","",IF(AND(安値!H80&lt;安値!G80,安値!H80&lt;安値!F80,安値!H80&lt;安値!I80,安値!H80&lt;安値!J80),3,""))</f>
        <v>3</v>
      </c>
      <c r="D80" s="500" t="str">
        <f>IF(終値!A80="","",IF(AND(安値!I80&lt;安値!H80,安値!I80&lt;安値!G80,安値!I80&lt;安値!J80,安値!I80&lt;安値!K80),4,""))</f>
        <v/>
      </c>
      <c r="E80" s="500" t="str">
        <f>IF(終値!A80="","",IF(AND(安値!J80&lt;安値!I80,安値!J80&lt;安値!H80,安値!J80&lt;安値!K80,安値!J80&lt;安値!L80),5,""))</f>
        <v/>
      </c>
      <c r="F80" s="500">
        <f>IF(終値!A80="","",IF(AND(安値!K80&lt;安値!J80,安値!K80&lt;安値!I80,安値!K80&lt;安値!L80,安値!K80&lt;安値!M80),6,""))</f>
        <v>6</v>
      </c>
      <c r="G80" s="500" t="str">
        <f>IF(終値!A80="","",IF(AND(安値!L80&lt;安値!K80,安値!L80&lt;安値!J80,安値!L80&lt;安値!M80,安値!L80&lt;安値!N80),7,""))</f>
        <v/>
      </c>
      <c r="H80" s="500" t="str">
        <f>IF(終値!A80="","",IF(AND(安値!M80&lt;安値!L80,安値!M80&lt;安値!K80,安値!M80&lt;安値!N80,安値!M80&lt;安値!O80),8,""))</f>
        <v/>
      </c>
      <c r="I80" s="500" t="str">
        <f>IF(終値!A80="","",IF(AND(安値!N80&lt;安値!M80,安値!N80&lt;安値!L80,安値!N80&lt;安値!O80,安値!N80&lt;安値!P80),9,""))</f>
        <v/>
      </c>
      <c r="J80" s="500" t="str">
        <f>IF(終値!A80="","",IF(AND(安値!O80&lt;安値!N80,安値!O80&lt;安値!M80,安値!O80&lt;安値!P80,安値!O80&lt;安値!Q80),10,""))</f>
        <v/>
      </c>
      <c r="K80" s="500" t="str">
        <f>IF(終値!A80="","",IF(AND(安値!P80&lt;安値!O80,安値!P80&lt;安値!N80,安値!P80&lt;安値!Q80,安値!P80&lt;安値!R80),11,""))</f>
        <v/>
      </c>
      <c r="L80" s="500" t="str">
        <f>IF(終値!A80="","",IF(AND(安値!Q80&lt;安値!P80,安値!Q80&lt;安値!O80,安値!Q80&lt;安値!R80,安値!Q80&lt;安値!S80),12,""))</f>
        <v/>
      </c>
      <c r="M80" s="500">
        <f>IF(終値!A80="","",IF(AND(安値!R80&lt;安値!Q80,安値!R80&lt;安値!P80,安値!R80&lt;安値!S80,安値!R80&lt;安値!T80),13,""))</f>
        <v>13</v>
      </c>
      <c r="N80" s="500" t="str">
        <f>IF(終値!A80="","",IF(AND(安値!S80&lt;安値!R80,安値!S80&lt;安値!Q80,安値!S80&lt;安値!T80,安値!S80&lt;安値!U80),14,""))</f>
        <v/>
      </c>
      <c r="O80" s="500" t="str">
        <f>IF(終値!A80="","",IF(AND(安値!T80&lt;安値!S80,安値!T80&lt;安値!R80,安値!T80&lt;安値!U80,安値!T80&lt;安値!V80),15,""))</f>
        <v/>
      </c>
      <c r="P80" s="500" t="str">
        <f>IF(終値!A80="","",IF(AND(安値!U80&lt;安値!T80,安値!U80&lt;安値!S80,安値!U80&lt;安値!V80,安値!U80&lt;安値!W80),16,""))</f>
        <v/>
      </c>
      <c r="Q80" s="500">
        <f>IF(終値!A80="","",IF(AND(安値!V80&lt;安値!U80,安値!V80&lt;安値!T80,安値!V80&lt;安値!W80,安値!V80&lt;安値!X80),17,""))</f>
        <v>17</v>
      </c>
      <c r="R80" s="500" t="str">
        <f>IF(終値!A80="","",IF(AND(安値!W80&lt;安値!V80,安値!W80&lt;安値!U80,安値!W80&lt;安値!X80,安値!W80&lt;安値!Y80),18,""))</f>
        <v/>
      </c>
      <c r="S80" s="500" t="str">
        <f>IF(終値!A80="","",IF(AND(安値!X80&lt;安値!W80,安値!X80&lt;安値!V80,安値!X80&lt;安値!Y80,安値!X80&lt;安値!Z80),19,""))</f>
        <v/>
      </c>
      <c r="T80" s="500" t="str">
        <f>IF(終値!A80="","",IF(AND(安値!Y80&lt;安値!X80,安値!Y80&lt;安値!W80,安値!Y80&lt;安値!Z80,安値!Y80&lt;安値!AA80),20,""))</f>
        <v/>
      </c>
      <c r="U80" s="500" t="str">
        <f>IF(終値!A80="","",IF(AND(安値!Z80&lt;安値!Y80,安値!Z80&lt;安値!X80,安値!Z80&lt;安値!AA80,安値!Z80&lt;安値!AB80),21,""))</f>
        <v/>
      </c>
      <c r="V80" s="500" t="str">
        <f>IF(終値!A80="","",IF(AND(安値!AA80&lt;安値!Z80,安値!AA80&lt;安値!Y80,安値!AA80&lt;安値!AB80,安値!AA80&lt;安値!AC80),22,""))</f>
        <v/>
      </c>
      <c r="W80" s="500" t="str">
        <f>IF(終値!A80="","",IF(AND(安値!AB80&lt;安値!AA80,安値!AB80&lt;安値!Z80,安値!AB80&lt;安値!AC80,安値!AB80&lt;安値!AD80),23,""))</f>
        <v/>
      </c>
      <c r="X80" s="500" t="str">
        <f>IF(終値!A80="","",IF(AND(安値!AC80&lt;安値!AB80,安値!AC80&lt;安値!AA80,安値!AC80&lt;安値!AD80,安値!AC80&lt;安値!AE80),24,""))</f>
        <v/>
      </c>
      <c r="Y80" s="500">
        <f>IF(終値!A80="","",IF(AND(安値!AD80&lt;安値!AC80,安値!AD80&lt;安値!AB80,安値!AD80&lt;安値!AE80,安値!AD80&lt;安値!AF80),25,""))</f>
        <v>25</v>
      </c>
      <c r="Z80" s="500" t="str">
        <f>IF(終値!A80="","",IF(AND(安値!AE80&lt;安値!AD80,安値!AE80&lt;安値!AC80,安値!AE80&lt;安値!AF80,安値!AE80&lt;安値!AG80),26,""))</f>
        <v/>
      </c>
      <c r="AA80" s="500" t="str">
        <f>IF(終値!A80="","",IF(AND(安値!AF80&lt;安値!AE80,安値!AF80&lt;安値!AD80,安値!AF80&lt;安値!AG80,安値!AF80&lt;安値!AH80),27,""))</f>
        <v/>
      </c>
      <c r="AB80" s="500">
        <f>IF(終値!A80="","",IF(AND(安値!AG80&lt;安値!AF80,安値!AG80&lt;安値!AE80,安値!AG80&lt;安値!AH80,安値!AG80&lt;安値!AI80),28,""))</f>
        <v>28</v>
      </c>
      <c r="AC80" s="500" t="str">
        <f>IF(終値!A80="","",IF(AND(高値!G80&gt;高値!F80,高値!G80&gt;高値!E80,高値!G80&gt;高値!H80,高値!G80&gt;高値!I80),2,""))</f>
        <v/>
      </c>
      <c r="AD80" s="500">
        <f>IF(終値!A80="","",IF(AND(高値!H80&gt;高値!G80,高値!H80&gt;高値!F80,高値!H80&gt;高値!I80,高値!H80&gt;高値!J80),3,""))</f>
        <v>3</v>
      </c>
      <c r="AE80" s="500" t="str">
        <f>IF(終値!A80="","",IF(AND(高値!I80&gt;高値!H80,高値!I80&gt;高値!G80,高値!I80&gt;高値!J80,高値!I80&gt;高値!K80),4,""))</f>
        <v/>
      </c>
      <c r="AF80" s="500" t="str">
        <f>IF(終値!A80="","",IF(AND(高値!J80&gt;高値!I80,高値!J80&gt;高値!H80,高値!J80&gt;高値!K80,高値!J80&gt;高値!L80),5,""))</f>
        <v/>
      </c>
      <c r="AG80" s="500">
        <f>IF(終値!A80="","",IF(AND(高値!K80&gt;高値!J80,高値!K80&gt;高値!I80,高値!K80&gt;高値!L80,高値!K80&gt;高値!M80),6,""))</f>
        <v>6</v>
      </c>
      <c r="AH80" s="500" t="str">
        <f>IF(終値!A80="","",IF(AND(高値!L80&gt;高値!K80,高値!L80&gt;高値!J80,高値!L80&gt;高値!M80,高値!L80&gt;高値!N80),7,""))</f>
        <v/>
      </c>
      <c r="AI80" s="500" t="str">
        <f>IF(終値!A80="","",IF(AND(高値!M80&gt;高値!L80,高値!M80&gt;高値!K80,高値!M80&gt;高値!N80,高値!M80&gt;高値!O80),8,""))</f>
        <v/>
      </c>
      <c r="AJ80" s="500" t="str">
        <f>IF(終値!A80="","",IF(AND(高値!N80&gt;高値!M80,高値!N80&gt;高値!L80,高値!N80&gt;高値!O80,高値!N80&gt;高値!P80),9,""))</f>
        <v/>
      </c>
      <c r="AK80" s="500" t="str">
        <f>IF(終値!A80="","",IF(AND(高値!O80&gt;高値!N80,高値!O80&gt;高値!M80,高値!O80&gt;高値!P80,高値!O80&gt;高値!Q80),10,""))</f>
        <v/>
      </c>
      <c r="AL80" s="500" t="str">
        <f>IF(終値!A80="","",IF(AND(高値!P80&gt;高値!O80,高値!P80&gt;高値!N80,高値!P80&gt;高値!Q80,高値!P80&gt;高値!R80),11,""))</f>
        <v/>
      </c>
      <c r="AM80" s="500" t="str">
        <f>IF(終値!A80="","",IF(AND(高値!Q80&gt;高値!P80,高値!Q80&gt;高値!O80,高値!Q80&gt;高値!R80,高値!Q80&gt;高値!S80),12,""))</f>
        <v/>
      </c>
      <c r="AN80" s="500" t="str">
        <f>IF(終値!A80="","",IF(AND(高値!R80&gt;高値!Q80,高値!R80&gt;高値!P80,高値!R80&gt;高値!S80,高値!R80&gt;高値!T80),13,""))</f>
        <v/>
      </c>
      <c r="AO80" s="500">
        <f>IF(終値!A80="","",IF(AND(高値!S80&gt;高値!R80,高値!S80&gt;高値!Q80,高値!S80&gt;高値!T80,高値!S80&gt;高値!U80),14,""))</f>
        <v>14</v>
      </c>
      <c r="AP80" s="500" t="str">
        <f>IF(終値!A80="","",IF(AND(高値!T80&gt;高値!S80,高値!T80&gt;高値!R80,高値!T80&gt;高値!U80,高値!T80&gt;高値!V80),15,""))</f>
        <v/>
      </c>
      <c r="AQ80" s="500" t="str">
        <f>IF(終値!A80="","",IF(AND(高値!U80&gt;高値!T80,高値!U80&gt;高値!S80,高値!U80&gt;高値!V80,高値!U80&gt;高値!W80),16,""))</f>
        <v/>
      </c>
      <c r="AR80" s="500" t="str">
        <f>IF(終値!A80="","",IF(AND(高値!V80&gt;高値!U80,高値!V80&gt;高値!T80,高値!V80&gt;高値!W80,高値!V80&gt;高値!X80),17,""))</f>
        <v/>
      </c>
      <c r="AS80" s="500" t="str">
        <f>IF(終値!A80="","",IF(AND(高値!W80&gt;高値!V80,高値!W80&gt;高値!U80,高値!W80&gt;高値!X80,高値!W80&gt;高値!Y80),18,""))</f>
        <v/>
      </c>
      <c r="AT80" s="500" t="str">
        <f>IF(終値!A80="","",IF(AND(高値!X80&gt;高値!W80,高値!X80&gt;高値!V80,高値!X80&gt;高値!Y80,高値!X80&gt;高値!Z80),19,""))</f>
        <v/>
      </c>
      <c r="AU80" s="500" t="str">
        <f>IF(終値!A80="","",IF(AND(高値!Y80&gt;高値!X80,高値!Y80&gt;高値!W80,高値!Y80&gt;高値!Z80,高値!Y80&gt;高値!AA80),20,""))</f>
        <v/>
      </c>
      <c r="AV80" s="500">
        <f>IF(終値!A80="","",IF(AND(高値!Z80&gt;高値!Y80,高値!Z80&gt;高値!X80,高値!Z80&gt;高値!AA80,高値!Z80&gt;高値!AB80),21,""))</f>
        <v>21</v>
      </c>
      <c r="AW80" s="500" t="str">
        <f>IF(終値!A80="","",IF(AND(高値!AA80&gt;高値!Z80,高値!AA80&gt;高値!Y80,高値!AA80&gt;高値!AB80,高値!AA80&gt;高値!AC80),22,""))</f>
        <v/>
      </c>
      <c r="AX80" s="500" t="str">
        <f>IF(終値!A80="","",IF(AND(高値!AB80&gt;高値!AA80,高値!AB80&gt;高値!Z80,高値!AB80&gt;高値!AC80,高値!AB80&gt;高値!AD80),23,""))</f>
        <v/>
      </c>
      <c r="AY80" s="500" t="str">
        <f>IF(終値!A80="","",IF(AND(高値!AC80&gt;高値!AB80,高値!AC80&gt;高値!AA80,高値!AC80&gt;高値!AD80,高値!AC80&gt;高値!AE80),24,""))</f>
        <v/>
      </c>
      <c r="AZ80" s="500" t="str">
        <f>IF(終値!A80="","",IF(AND(高値!AD80&gt;高値!AC80,高値!AD80&gt;高値!AB80,高値!AD80&gt;高値!AE80,高値!AD80&gt;高値!AF80),25,""))</f>
        <v/>
      </c>
      <c r="BA80" s="500" t="str">
        <f>IF(終値!A80="","",IF(AND(高値!AE80&gt;高値!AD80,高値!AE80&gt;高値!AC80,高値!AE80&gt;高値!AF80,高値!AE80&gt;高値!AG80),26,""))</f>
        <v/>
      </c>
      <c r="BB80" s="500">
        <f>IF(終値!A80="","",IF(AND(高値!AF80&gt;高値!AE80,高値!AF80&gt;高値!AD80,高値!AF80&gt;高値!AG80,高値!AF80&gt;高値!AH80),27,""))</f>
        <v>27</v>
      </c>
      <c r="BC80" s="500" t="str">
        <f>IF(終値!A80="","",IF(AND(高値!AG80&gt;高値!AF80,高値!AG80&gt;高値!AE80,高値!AG80&gt;高値!AH80,高値!AG80&gt;高値!AI80),28,""))</f>
        <v/>
      </c>
      <c r="BD80" s="500">
        <f t="shared" si="6"/>
        <v>6</v>
      </c>
      <c r="BE80" s="500">
        <f t="shared" si="7"/>
        <v>3</v>
      </c>
      <c r="BF80" s="500">
        <f t="shared" si="8"/>
        <v>6</v>
      </c>
      <c r="BG80" s="500">
        <f>IF($BE80="","",INDEX(安値!$E80:$CZ80,1,$BE80+1))</f>
        <v>5680</v>
      </c>
      <c r="BH80" s="500">
        <f>IF($BF80="","",INDEX(安値!$E80:$CZ80,1,$BF80+1))</f>
        <v>5710</v>
      </c>
      <c r="BI80" s="500">
        <f>IF($BF80="","",MAX(INDEX(高値!$E80:$CZ80,1,$BE80+1):INDEX(高値!$E80:$CZ80,1,$BF80+1)))</f>
        <v>5900</v>
      </c>
      <c r="BJ80" s="500">
        <f>IF($BF80="","",AVERAGE(INDEX(終値!$E80:$CZ80,1,$BF80+1):INDEX(終値!$E80:$CZ80,1,$BF80+20))-2*STDEVP(INDEX(終値!$E80:$CZ80,1,$BF80+1):INDEX(終値!$E80:$CZ80,1,$BF80+20)))</f>
        <v>5546.8035229877551</v>
      </c>
      <c r="BK80" s="500">
        <f>IF($BE80="","",AVERAGE(INDEX(終値!$E80:$CZ80,1,$BE80+1):INDEX(終値!$E80:$CZ80,1,$BE80+20))-2*STDEVP(INDEX(終値!$E80:$CZ80,1,$BE80+1):INDEX(終値!$E80:$CZ80,1,$BE80+20)))</f>
        <v>5560.3157311094501</v>
      </c>
      <c r="BL80" s="500">
        <f t="shared" si="9"/>
        <v>5</v>
      </c>
      <c r="BM80" s="500">
        <f t="shared" si="10"/>
        <v>3</v>
      </c>
      <c r="BN80" s="500">
        <f t="shared" si="11"/>
        <v>6</v>
      </c>
      <c r="BO80" s="500">
        <f>IF($BM80="","",INDEX(高値!$E80:$CZ80,1,$BM80+1))</f>
        <v>5880</v>
      </c>
      <c r="BP80" s="500">
        <f>IF($BN80="","",INDEX(高値!$E80:$CZ80,1,$BN80+1))</f>
        <v>5900</v>
      </c>
      <c r="BQ80" s="500">
        <f>IF($BN80="","",MIN(INDEX(安値!$E80:$CZ80,1,$BM80+1):INDEX(安値!$E80:$CZ80,1,$BN80+1)))</f>
        <v>5680</v>
      </c>
      <c r="BR80" s="500">
        <f>IF($BN80="","",AVERAGE(INDEX(終値!$E80:$CZ80,1,$BN80+1):INDEX(終値!$E80:$CZ80,1,$BN80+20))+2*STDEVP(INDEX(終値!$E80:$CZ80,1,$BN80+1):INDEX(終値!$E80:$CZ80,1,$BN80+20)))</f>
        <v>5856.1964770122449</v>
      </c>
      <c r="BS80" s="500">
        <f>IF($BM80="","",AVERAGE(INDEX(終値!$E80:$CZ80,1,$BM80+1):INDEX(終値!$E80:$CZ80,1,$BM80+20))+2*STDEVP(INDEX(終値!$E80:$CZ80,1,$BM80+1):INDEX(終値!$E80:$CZ80,1,$BM80+20)))</f>
        <v>5880.6842688905499</v>
      </c>
      <c r="BT80" s="497" t="str">
        <f>IFERROR(IF(AND($BD80&gt;=2,ABS($BG80-$BH80)/$BH80&lt;=BB設定!$B$12,$BI80&gt;=MAX($BH80,$BG80)*(1+BB設定!$B$13),終値!E80&gt;$BG80),IF(OR(終値!E80&gt;=$BI80,AND($BH80&lt;$BJ80,$BG80&gt;=$BK80)),"二番底W▲","二番底W形成"),IF(AND($BL80&gt;=2,ABS($BO80-$BP80)/$BP80&lt;=BB設定!$B$12,$BQ80&lt;=MIN($BP80,$BO80)*(1-BB設定!$B$13),終値!E80&lt;$BO80),IF(OR(終値!E80&lt;=$BQ80,AND($BP80&gt;$BR80,$BO80&lt;=$BS80)),"二番天井M▼","二番天井M形成"),"－")),"－")</f>
        <v>二番底W形成</v>
      </c>
    </row>
    <row r="81" spans="2:72">
      <c r="B81" s="500" t="str">
        <f>IF(終値!A81="","",IF(AND(安値!G81&lt;安値!F81,安値!G81&lt;安値!E81,安値!G81&lt;安値!H81,安値!G81&lt;安値!I81),2,""))</f>
        <v/>
      </c>
      <c r="C81" s="500" t="str">
        <f>IF(終値!A81="","",IF(AND(安値!H81&lt;安値!G81,安値!H81&lt;安値!F81,安値!H81&lt;安値!I81,安値!H81&lt;安値!J81),3,""))</f>
        <v/>
      </c>
      <c r="D81" s="500" t="str">
        <f>IF(終値!A81="","",IF(AND(安値!I81&lt;安値!H81,安値!I81&lt;安値!G81,安値!I81&lt;安値!J81,安値!I81&lt;安値!K81),4,""))</f>
        <v/>
      </c>
      <c r="E81" s="500" t="str">
        <f>IF(終値!A81="","",IF(AND(安値!J81&lt;安値!I81,安値!J81&lt;安値!H81,安値!J81&lt;安値!K81,安値!J81&lt;安値!L81),5,""))</f>
        <v/>
      </c>
      <c r="F81" s="500">
        <f>IF(終値!A81="","",IF(AND(安値!K81&lt;安値!J81,安値!K81&lt;安値!I81,安値!K81&lt;安値!L81,安値!K81&lt;安値!M81),6,""))</f>
        <v>6</v>
      </c>
      <c r="G81" s="500" t="str">
        <f>IF(終値!A81="","",IF(AND(安値!L81&lt;安値!K81,安値!L81&lt;安値!J81,安値!L81&lt;安値!M81,安値!L81&lt;安値!N81),7,""))</f>
        <v/>
      </c>
      <c r="H81" s="500" t="str">
        <f>IF(終値!A81="","",IF(AND(安値!M81&lt;安値!L81,安値!M81&lt;安値!K81,安値!M81&lt;安値!N81,安値!M81&lt;安値!O81),8,""))</f>
        <v/>
      </c>
      <c r="I81" s="500" t="str">
        <f>IF(終値!A81="","",IF(AND(安値!N81&lt;安値!M81,安値!N81&lt;安値!L81,安値!N81&lt;安値!O81,安値!N81&lt;安値!P81),9,""))</f>
        <v/>
      </c>
      <c r="J81" s="500" t="str">
        <f>IF(終値!A81="","",IF(AND(安値!O81&lt;安値!N81,安値!O81&lt;安値!M81,安値!O81&lt;安値!P81,安値!O81&lt;安値!Q81),10,""))</f>
        <v/>
      </c>
      <c r="K81" s="500" t="str">
        <f>IF(終値!A81="","",IF(AND(安値!P81&lt;安値!O81,安値!P81&lt;安値!N81,安値!P81&lt;安値!Q81,安値!P81&lt;安値!R81),11,""))</f>
        <v/>
      </c>
      <c r="L81" s="500" t="str">
        <f>IF(終値!A81="","",IF(AND(安値!Q81&lt;安値!P81,安値!Q81&lt;安値!O81,安値!Q81&lt;安値!R81,安値!Q81&lt;安値!S81),12,""))</f>
        <v/>
      </c>
      <c r="M81" s="500">
        <f>IF(終値!A81="","",IF(AND(安値!R81&lt;安値!Q81,安値!R81&lt;安値!P81,安値!R81&lt;安値!S81,安値!R81&lt;安値!T81),13,""))</f>
        <v>13</v>
      </c>
      <c r="N81" s="500" t="str">
        <f>IF(終値!A81="","",IF(AND(安値!S81&lt;安値!R81,安値!S81&lt;安値!Q81,安値!S81&lt;安値!T81,安値!S81&lt;安値!U81),14,""))</f>
        <v/>
      </c>
      <c r="O81" s="500" t="str">
        <f>IF(終値!A81="","",IF(AND(安値!T81&lt;安値!S81,安値!T81&lt;安値!R81,安値!T81&lt;安値!U81,安値!T81&lt;安値!V81),15,""))</f>
        <v/>
      </c>
      <c r="P81" s="500">
        <f>IF(終値!A81="","",IF(AND(安値!U81&lt;安値!T81,安値!U81&lt;安値!S81,安値!U81&lt;安値!V81,安値!U81&lt;安値!W81),16,""))</f>
        <v>16</v>
      </c>
      <c r="Q81" s="500" t="str">
        <f>IF(終値!A81="","",IF(AND(安値!V81&lt;安値!U81,安値!V81&lt;安値!T81,安値!V81&lt;安値!W81,安値!V81&lt;安値!X81),17,""))</f>
        <v/>
      </c>
      <c r="R81" s="500" t="str">
        <f>IF(終値!A81="","",IF(AND(安値!W81&lt;安値!V81,安値!W81&lt;安値!U81,安値!W81&lt;安値!X81,安値!W81&lt;安値!Y81),18,""))</f>
        <v/>
      </c>
      <c r="S81" s="500">
        <f>IF(終値!A81="","",IF(AND(安値!X81&lt;安値!W81,安値!X81&lt;安値!V81,安値!X81&lt;安値!Y81,安値!X81&lt;安値!Z81),19,""))</f>
        <v>19</v>
      </c>
      <c r="T81" s="500" t="str">
        <f>IF(終値!A81="","",IF(AND(安値!Y81&lt;安値!X81,安値!Y81&lt;安値!W81,安値!Y81&lt;安値!Z81,安値!Y81&lt;安値!AA81),20,""))</f>
        <v/>
      </c>
      <c r="U81" s="500" t="str">
        <f>IF(終値!A81="","",IF(AND(安値!Z81&lt;安値!Y81,安値!Z81&lt;安値!X81,安値!Z81&lt;安値!AA81,安値!Z81&lt;安値!AB81),21,""))</f>
        <v/>
      </c>
      <c r="V81" s="500" t="str">
        <f>IF(終値!A81="","",IF(AND(安値!AA81&lt;安値!Z81,安値!AA81&lt;安値!Y81,安値!AA81&lt;安値!AB81,安値!AA81&lt;安値!AC81),22,""))</f>
        <v/>
      </c>
      <c r="W81" s="500" t="str">
        <f>IF(終値!A81="","",IF(AND(安値!AB81&lt;安値!AA81,安値!AB81&lt;安値!Z81,安値!AB81&lt;安値!AC81,安値!AB81&lt;安値!AD81),23,""))</f>
        <v/>
      </c>
      <c r="X81" s="500">
        <f>IF(終値!A81="","",IF(AND(安値!AC81&lt;安値!AB81,安値!AC81&lt;安値!AA81,安値!AC81&lt;安値!AD81,安値!AC81&lt;安値!AE81),24,""))</f>
        <v>24</v>
      </c>
      <c r="Y81" s="500" t="str">
        <f>IF(終値!A81="","",IF(AND(安値!AD81&lt;安値!AC81,安値!AD81&lt;安値!AB81,安値!AD81&lt;安値!AE81,安値!AD81&lt;安値!AF81),25,""))</f>
        <v/>
      </c>
      <c r="Z81" s="500" t="str">
        <f>IF(終値!A81="","",IF(AND(安値!AE81&lt;安値!AD81,安値!AE81&lt;安値!AC81,安値!AE81&lt;安値!AF81,安値!AE81&lt;安値!AG81),26,""))</f>
        <v/>
      </c>
      <c r="AA81" s="500">
        <f>IF(終値!A81="","",IF(AND(安値!AF81&lt;安値!AE81,安値!AF81&lt;安値!AD81,安値!AF81&lt;安値!AG81,安値!AF81&lt;安値!AH81),27,""))</f>
        <v>27</v>
      </c>
      <c r="AB81" s="500" t="str">
        <f>IF(終値!A81="","",IF(AND(安値!AG81&lt;安値!AF81,安値!AG81&lt;安値!AE81,安値!AG81&lt;安値!AH81,安値!AG81&lt;安値!AI81),28,""))</f>
        <v/>
      </c>
      <c r="AC81" s="500">
        <f>IF(終値!A81="","",IF(AND(高値!G81&gt;高値!F81,高値!G81&gt;高値!E81,高値!G81&gt;高値!H81,高値!G81&gt;高値!I81),2,""))</f>
        <v>2</v>
      </c>
      <c r="AD81" s="500" t="str">
        <f>IF(終値!A81="","",IF(AND(高値!H81&gt;高値!G81,高値!H81&gt;高値!F81,高値!H81&gt;高値!I81,高値!H81&gt;高値!J81),3,""))</f>
        <v/>
      </c>
      <c r="AE81" s="500" t="str">
        <f>IF(終値!A81="","",IF(AND(高値!I81&gt;高値!H81,高値!I81&gt;高値!G81,高値!I81&gt;高値!J81,高値!I81&gt;高値!K81),4,""))</f>
        <v/>
      </c>
      <c r="AF81" s="500" t="str">
        <f>IF(終値!A81="","",IF(AND(高値!J81&gt;高値!I81,高値!J81&gt;高値!H81,高値!J81&gt;高値!K81,高値!J81&gt;高値!L81),5,""))</f>
        <v/>
      </c>
      <c r="AG81" s="500" t="str">
        <f>IF(終値!A81="","",IF(AND(高値!K81&gt;高値!J81,高値!K81&gt;高値!I81,高値!K81&gt;高値!L81,高値!K81&gt;高値!M81),6,""))</f>
        <v/>
      </c>
      <c r="AH81" s="500" t="str">
        <f>IF(終値!A81="","",IF(AND(高値!L81&gt;高値!K81,高値!L81&gt;高値!J81,高値!L81&gt;高値!M81,高値!L81&gt;高値!N81),7,""))</f>
        <v/>
      </c>
      <c r="AI81" s="500">
        <f>IF(終値!A81="","",IF(AND(高値!M81&gt;高値!L81,高値!M81&gt;高値!K81,高値!M81&gt;高値!N81,高値!M81&gt;高値!O81),8,""))</f>
        <v>8</v>
      </c>
      <c r="AJ81" s="500" t="str">
        <f>IF(終値!A81="","",IF(AND(高値!N81&gt;高値!M81,高値!N81&gt;高値!L81,高値!N81&gt;高値!O81,高値!N81&gt;高値!P81),9,""))</f>
        <v/>
      </c>
      <c r="AK81" s="500" t="str">
        <f>IF(終値!A81="","",IF(AND(高値!O81&gt;高値!N81,高値!O81&gt;高値!M81,高値!O81&gt;高値!P81,高値!O81&gt;高値!Q81),10,""))</f>
        <v/>
      </c>
      <c r="AL81" s="500" t="str">
        <f>IF(終値!A81="","",IF(AND(高値!P81&gt;高値!O81,高値!P81&gt;高値!N81,高値!P81&gt;高値!Q81,高値!P81&gt;高値!R81),11,""))</f>
        <v/>
      </c>
      <c r="AM81" s="500" t="str">
        <f>IF(終値!A81="","",IF(AND(高値!Q81&gt;高値!P81,高値!Q81&gt;高値!O81,高値!Q81&gt;高値!R81,高値!Q81&gt;高値!S81),12,""))</f>
        <v/>
      </c>
      <c r="AN81" s="500" t="str">
        <f>IF(終値!A81="","",IF(AND(高値!R81&gt;高値!Q81,高値!R81&gt;高値!P81,高値!R81&gt;高値!S81,高値!R81&gt;高値!T81),13,""))</f>
        <v/>
      </c>
      <c r="AO81" s="500" t="str">
        <f>IF(終値!A81="","",IF(AND(高値!S81&gt;高値!R81,高値!S81&gt;高値!Q81,高値!S81&gt;高値!T81,高値!S81&gt;高値!U81),14,""))</f>
        <v/>
      </c>
      <c r="AP81" s="500" t="str">
        <f>IF(終値!A81="","",IF(AND(高値!T81&gt;高値!S81,高値!T81&gt;高値!R81,高値!T81&gt;高値!U81,高値!T81&gt;高値!V81),15,""))</f>
        <v/>
      </c>
      <c r="AQ81" s="500" t="str">
        <f>IF(終値!A81="","",IF(AND(高値!U81&gt;高値!T81,高値!U81&gt;高値!S81,高値!U81&gt;高値!V81,高値!U81&gt;高値!W81),16,""))</f>
        <v/>
      </c>
      <c r="AR81" s="500">
        <f>IF(終値!A81="","",IF(AND(高値!V81&gt;高値!U81,高値!V81&gt;高値!T81,高値!V81&gt;高値!W81,高値!V81&gt;高値!X81),17,""))</f>
        <v>17</v>
      </c>
      <c r="AS81" s="500" t="str">
        <f>IF(終値!A81="","",IF(AND(高値!W81&gt;高値!V81,高値!W81&gt;高値!U81,高値!W81&gt;高値!X81,高値!W81&gt;高値!Y81),18,""))</f>
        <v/>
      </c>
      <c r="AT81" s="500" t="str">
        <f>IF(終値!A81="","",IF(AND(高値!X81&gt;高値!W81,高値!X81&gt;高値!V81,高値!X81&gt;高値!Y81,高値!X81&gt;高値!Z81),19,""))</f>
        <v/>
      </c>
      <c r="AU81" s="500" t="str">
        <f>IF(終値!A81="","",IF(AND(高値!Y81&gt;高値!X81,高値!Y81&gt;高値!W81,高値!Y81&gt;高値!Z81,高値!Y81&gt;高値!AA81),20,""))</f>
        <v/>
      </c>
      <c r="AV81" s="500" t="str">
        <f>IF(終値!A81="","",IF(AND(高値!Z81&gt;高値!Y81,高値!Z81&gt;高値!X81,高値!Z81&gt;高値!AA81,高値!Z81&gt;高値!AB81),21,""))</f>
        <v/>
      </c>
      <c r="AW81" s="500">
        <f>IF(終値!A81="","",IF(AND(高値!AA81&gt;高値!Z81,高値!AA81&gt;高値!Y81,高値!AA81&gt;高値!AB81,高値!AA81&gt;高値!AC81),22,""))</f>
        <v>22</v>
      </c>
      <c r="AX81" s="500" t="str">
        <f>IF(終値!A81="","",IF(AND(高値!AB81&gt;高値!AA81,高値!AB81&gt;高値!Z81,高値!AB81&gt;高値!AC81,高値!AB81&gt;高値!AD81),23,""))</f>
        <v/>
      </c>
      <c r="AY81" s="500" t="str">
        <f>IF(終値!A81="","",IF(AND(高値!AC81&gt;高値!AB81,高値!AC81&gt;高値!AA81,高値!AC81&gt;高値!AD81,高値!AC81&gt;高値!AE81),24,""))</f>
        <v/>
      </c>
      <c r="AZ81" s="500" t="str">
        <f>IF(終値!A81="","",IF(AND(高値!AD81&gt;高値!AC81,高値!AD81&gt;高値!AB81,高値!AD81&gt;高値!AE81,高値!AD81&gt;高値!AF81),25,""))</f>
        <v/>
      </c>
      <c r="BA81" s="500" t="str">
        <f>IF(終値!A81="","",IF(AND(高値!AE81&gt;高値!AD81,高値!AE81&gt;高値!AC81,高値!AE81&gt;高値!AF81,高値!AE81&gt;高値!AG81),26,""))</f>
        <v/>
      </c>
      <c r="BB81" s="500" t="str">
        <f>IF(終値!A81="","",IF(AND(高値!AF81&gt;高値!AE81,高値!AF81&gt;高値!AD81,高値!AF81&gt;高値!AG81,高値!AF81&gt;高値!AH81),27,""))</f>
        <v/>
      </c>
      <c r="BC81" s="500" t="str">
        <f>IF(終値!A81="","",IF(AND(高値!AG81&gt;高値!AF81,高値!AG81&gt;高値!AE81,高値!AG81&gt;高値!AH81,高値!AG81&gt;高値!AI81),28,""))</f>
        <v/>
      </c>
      <c r="BD81" s="500">
        <f t="shared" si="6"/>
        <v>6</v>
      </c>
      <c r="BE81" s="500">
        <f t="shared" si="7"/>
        <v>6</v>
      </c>
      <c r="BF81" s="500">
        <f t="shared" si="8"/>
        <v>13</v>
      </c>
      <c r="BG81" s="500">
        <f>IF($BE81="","",INDEX(安値!$E81:$CZ81,1,$BE81+1))</f>
        <v>5472</v>
      </c>
      <c r="BH81" s="500">
        <f>IF($BF81="","",INDEX(安値!$E81:$CZ81,1,$BF81+1))</f>
        <v>5326</v>
      </c>
      <c r="BI81" s="500">
        <f>IF($BF81="","",MAX(INDEX(高値!$E81:$CZ81,1,$BE81+1):INDEX(高値!$E81:$CZ81,1,$BF81+1)))</f>
        <v>6022</v>
      </c>
      <c r="BJ81" s="500">
        <f>IF($BF81="","",AVERAGE(INDEX(終値!$E81:$CZ81,1,$BF81+1):INDEX(終値!$E81:$CZ81,1,$BF81+20))-2*STDEVP(INDEX(終値!$E81:$CZ81,1,$BF81+1):INDEX(終値!$E81:$CZ81,1,$BF81+20)))</f>
        <v>5368.7691011863817</v>
      </c>
      <c r="BK81" s="500">
        <f>IF($BE81="","",AVERAGE(INDEX(終値!$E81:$CZ81,1,$BE81+1):INDEX(終値!$E81:$CZ81,1,$BE81+20))-2*STDEVP(INDEX(終値!$E81:$CZ81,1,$BE81+1):INDEX(終値!$E81:$CZ81,1,$BE81+20)))</f>
        <v>5340.4223094612544</v>
      </c>
      <c r="BL81" s="500">
        <f t="shared" si="9"/>
        <v>4</v>
      </c>
      <c r="BM81" s="500">
        <f t="shared" si="10"/>
        <v>2</v>
      </c>
      <c r="BN81" s="500">
        <f t="shared" si="11"/>
        <v>8</v>
      </c>
      <c r="BO81" s="500">
        <f>IF($BM81="","",INDEX(高値!$E81:$CZ81,1,$BM81+1))</f>
        <v>5980</v>
      </c>
      <c r="BP81" s="500">
        <f>IF($BN81="","",INDEX(高値!$E81:$CZ81,1,$BN81+1))</f>
        <v>6022</v>
      </c>
      <c r="BQ81" s="500">
        <f>IF($BN81="","",MIN(INDEX(安値!$E81:$CZ81,1,$BM81+1):INDEX(安値!$E81:$CZ81,1,$BN81+1)))</f>
        <v>5472</v>
      </c>
      <c r="BR81" s="500">
        <f>IF($BN81="","",AVERAGE(INDEX(終値!$E81:$CZ81,1,$BN81+1):INDEX(終値!$E81:$CZ81,1,$BN81+20))+2*STDEVP(INDEX(終値!$E81:$CZ81,1,$BN81+1):INDEX(終値!$E81:$CZ81,1,$BN81+20)))</f>
        <v>5947.0560720766543</v>
      </c>
      <c r="BS81" s="500">
        <f>IF($BM81="","",AVERAGE(INDEX(終値!$E81:$CZ81,1,$BM81+1):INDEX(終値!$E81:$CZ81,1,$BM81+20))+2*STDEVP(INDEX(終値!$E81:$CZ81,1,$BM81+1):INDEX(終値!$E81:$CZ81,1,$BM81+20)))</f>
        <v>5950.8354691458435</v>
      </c>
      <c r="BT81" s="497" t="str">
        <f>IFERROR(IF(AND($BD81&gt;=2,ABS($BG81-$BH81)/$BH81&lt;=BB設定!$B$12,$BI81&gt;=MAX($BH81,$BG81)*(1+BB設定!$B$13),終値!E81&gt;$BG81),IF(OR(終値!E81&gt;=$BI81,AND($BH81&lt;$BJ81,$BG81&gt;=$BK81)),"二番底W▲","二番底W形成"),IF(AND($BL81&gt;=2,ABS($BO81-$BP81)/$BP81&lt;=BB設定!$B$12,$BQ81&lt;=MIN($BP81,$BO81)*(1-BB設定!$B$13),終値!E81&lt;$BO81),IF(OR(終値!E81&lt;=$BQ81,AND($BP81&gt;$BR81,$BO81&lt;=$BS81)),"二番天井M▼","二番天井M形成"),"－")),"－")</f>
        <v>二番天井M▼</v>
      </c>
    </row>
    <row r="82" spans="2:72">
      <c r="B82" s="500" t="str">
        <f>IF(終値!A82="","",IF(AND(安値!G82&lt;安値!F82,安値!G82&lt;安値!E82,安値!G82&lt;安値!H82,安値!G82&lt;安値!I82),2,""))</f>
        <v/>
      </c>
      <c r="C82" s="500">
        <f>IF(終値!A82="","",IF(AND(安値!H82&lt;安値!G82,安値!H82&lt;安値!F82,安値!H82&lt;安値!I82,安値!H82&lt;安値!J82),3,""))</f>
        <v>3</v>
      </c>
      <c r="D82" s="500" t="str">
        <f>IF(終値!A82="","",IF(AND(安値!I82&lt;安値!H82,安値!I82&lt;安値!G82,安値!I82&lt;安値!J82,安値!I82&lt;安値!K82),4,""))</f>
        <v/>
      </c>
      <c r="E82" s="500" t="str">
        <f>IF(終値!A82="","",IF(AND(安値!J82&lt;安値!I82,安値!J82&lt;安値!H82,安値!J82&lt;安値!K82,安値!J82&lt;安値!L82),5,""))</f>
        <v/>
      </c>
      <c r="F82" s="500" t="str">
        <f>IF(終値!A82="","",IF(AND(安値!K82&lt;安値!J82,安値!K82&lt;安値!I82,安値!K82&lt;安値!L82,安値!K82&lt;安値!M82),6,""))</f>
        <v/>
      </c>
      <c r="G82" s="500" t="str">
        <f>IF(終値!A82="","",IF(AND(安値!L82&lt;安値!K82,安値!L82&lt;安値!J82,安値!L82&lt;安値!M82,安値!L82&lt;安値!N82),7,""))</f>
        <v/>
      </c>
      <c r="H82" s="500" t="str">
        <f>IF(終値!A82="","",IF(AND(安値!M82&lt;安値!L82,安値!M82&lt;安値!K82,安値!M82&lt;安値!N82,安値!M82&lt;安値!O82),8,""))</f>
        <v/>
      </c>
      <c r="I82" s="500" t="str">
        <f>IF(終値!A82="","",IF(AND(安値!N82&lt;安値!M82,安値!N82&lt;安値!L82,安値!N82&lt;安値!O82,安値!N82&lt;安値!P82),9,""))</f>
        <v/>
      </c>
      <c r="J82" s="500" t="str">
        <f>IF(終値!A82="","",IF(AND(安値!O82&lt;安値!N82,安値!O82&lt;安値!M82,安値!O82&lt;安値!P82,安値!O82&lt;安値!Q82),10,""))</f>
        <v/>
      </c>
      <c r="K82" s="500" t="str">
        <f>IF(終値!A82="","",IF(AND(安値!P82&lt;安値!O82,安値!P82&lt;安値!N82,安値!P82&lt;安値!Q82,安値!P82&lt;安値!R82),11,""))</f>
        <v/>
      </c>
      <c r="L82" s="500" t="str">
        <f>IF(終値!A82="","",IF(AND(安値!Q82&lt;安値!P82,安値!Q82&lt;安値!O82,安値!Q82&lt;安値!R82,安値!Q82&lt;安値!S82),12,""))</f>
        <v/>
      </c>
      <c r="M82" s="500">
        <f>IF(終値!A82="","",IF(AND(安値!R82&lt;安値!Q82,安値!R82&lt;安値!P82,安値!R82&lt;安値!S82,安値!R82&lt;安値!T82),13,""))</f>
        <v>13</v>
      </c>
      <c r="N82" s="500" t="str">
        <f>IF(終値!A82="","",IF(AND(安値!S82&lt;安値!R82,安値!S82&lt;安値!Q82,安値!S82&lt;安値!T82,安値!S82&lt;安値!U82),14,""))</f>
        <v/>
      </c>
      <c r="O82" s="500" t="str">
        <f>IF(終値!A82="","",IF(AND(安値!T82&lt;安値!S82,安値!T82&lt;安値!R82,安値!T82&lt;安値!U82,安値!T82&lt;安値!V82),15,""))</f>
        <v/>
      </c>
      <c r="P82" s="500">
        <f>IF(終値!A82="","",IF(AND(安値!U82&lt;安値!T82,安値!U82&lt;安値!S82,安値!U82&lt;安値!V82,安値!U82&lt;安値!W82),16,""))</f>
        <v>16</v>
      </c>
      <c r="Q82" s="500" t="str">
        <f>IF(終値!A82="","",IF(AND(安値!V82&lt;安値!U82,安値!V82&lt;安値!T82,安値!V82&lt;安値!W82,安値!V82&lt;安値!X82),17,""))</f>
        <v/>
      </c>
      <c r="R82" s="500" t="str">
        <f>IF(終値!A82="","",IF(AND(安値!W82&lt;安値!V82,安値!W82&lt;安値!U82,安値!W82&lt;安値!X82,安値!W82&lt;安値!Y82),18,""))</f>
        <v/>
      </c>
      <c r="S82" s="500" t="str">
        <f>IF(終値!A82="","",IF(AND(安値!X82&lt;安値!W82,安値!X82&lt;安値!V82,安値!X82&lt;安値!Y82,安値!X82&lt;安値!Z82),19,""))</f>
        <v/>
      </c>
      <c r="T82" s="500" t="str">
        <f>IF(終値!A82="","",IF(AND(安値!Y82&lt;安値!X82,安値!Y82&lt;安値!W82,安値!Y82&lt;安値!Z82,安値!Y82&lt;安値!AA82),20,""))</f>
        <v/>
      </c>
      <c r="U82" s="500" t="str">
        <f>IF(終値!A82="","",IF(AND(安値!Z82&lt;安値!Y82,安値!Z82&lt;安値!X82,安値!Z82&lt;安値!AA82,安値!Z82&lt;安値!AB82),21,""))</f>
        <v/>
      </c>
      <c r="V82" s="500" t="str">
        <f>IF(終値!A82="","",IF(AND(安値!AA82&lt;安値!Z82,安値!AA82&lt;安値!Y82,安値!AA82&lt;安値!AB82,安値!AA82&lt;安値!AC82),22,""))</f>
        <v/>
      </c>
      <c r="W82" s="500" t="str">
        <f>IF(終値!A82="","",IF(AND(安値!AB82&lt;安値!AA82,安値!AB82&lt;安値!Z82,安値!AB82&lt;安値!AC82,安値!AB82&lt;安値!AD82),23,""))</f>
        <v/>
      </c>
      <c r="X82" s="500" t="str">
        <f>IF(終値!A82="","",IF(AND(安値!AC82&lt;安値!AB82,安値!AC82&lt;安値!AA82,安値!AC82&lt;安値!AD82,安値!AC82&lt;安値!AE82),24,""))</f>
        <v/>
      </c>
      <c r="Y82" s="500" t="str">
        <f>IF(終値!A82="","",IF(AND(安値!AD82&lt;安値!AC82,安値!AD82&lt;安値!AB82,安値!AD82&lt;安値!AE82,安値!AD82&lt;安値!AF82),25,""))</f>
        <v/>
      </c>
      <c r="Z82" s="500" t="str">
        <f>IF(終値!A82="","",IF(AND(安値!AE82&lt;安値!AD82,安値!AE82&lt;安値!AC82,安値!AE82&lt;安値!AF82,安値!AE82&lt;安値!AG82),26,""))</f>
        <v/>
      </c>
      <c r="AA82" s="500" t="str">
        <f>IF(終値!A82="","",IF(AND(安値!AF82&lt;安値!AE82,安値!AF82&lt;安値!AD82,安値!AF82&lt;安値!AG82,安値!AF82&lt;安値!AH82),27,""))</f>
        <v/>
      </c>
      <c r="AB82" s="500" t="str">
        <f>IF(終値!A82="","",IF(AND(安値!AG82&lt;安値!AF82,安値!AG82&lt;安値!AE82,安値!AG82&lt;安値!AH82,安値!AG82&lt;安値!AI82),28,""))</f>
        <v/>
      </c>
      <c r="AC82" s="500" t="str">
        <f>IF(終値!A82="","",IF(AND(高値!G82&gt;高値!F82,高値!G82&gt;高値!E82,高値!G82&gt;高値!H82,高値!G82&gt;高値!I82),2,""))</f>
        <v/>
      </c>
      <c r="AD82" s="500" t="str">
        <f>IF(終値!A82="","",IF(AND(高値!H82&gt;高値!G82,高値!H82&gt;高値!F82,高値!H82&gt;高値!I82,高値!H82&gt;高値!J82),3,""))</f>
        <v/>
      </c>
      <c r="AE82" s="500" t="str">
        <f>IF(終値!A82="","",IF(AND(高値!I82&gt;高値!H82,高値!I82&gt;高値!G82,高値!I82&gt;高値!J82,高値!I82&gt;高値!K82),4,""))</f>
        <v/>
      </c>
      <c r="AF82" s="500" t="str">
        <f>IF(終値!A82="","",IF(AND(高値!J82&gt;高値!I82,高値!J82&gt;高値!H82,高値!J82&gt;高値!K82,高値!J82&gt;高値!L82),5,""))</f>
        <v/>
      </c>
      <c r="AG82" s="500" t="str">
        <f>IF(終値!A82="","",IF(AND(高値!K82&gt;高値!J82,高値!K82&gt;高値!I82,高値!K82&gt;高値!L82,高値!K82&gt;高値!M82),6,""))</f>
        <v/>
      </c>
      <c r="AH82" s="500" t="str">
        <f>IF(終値!A82="","",IF(AND(高値!L82&gt;高値!K82,高値!L82&gt;高値!J82,高値!L82&gt;高値!M82,高値!L82&gt;高値!N82),7,""))</f>
        <v/>
      </c>
      <c r="AI82" s="500">
        <f>IF(終値!A82="","",IF(AND(高値!M82&gt;高値!L82,高値!M82&gt;高値!K82,高値!M82&gt;高値!N82,高値!M82&gt;高値!O82),8,""))</f>
        <v>8</v>
      </c>
      <c r="AJ82" s="500" t="str">
        <f>IF(終値!A82="","",IF(AND(高値!N82&gt;高値!M82,高値!N82&gt;高値!L82,高値!N82&gt;高値!O82,高値!N82&gt;高値!P82),9,""))</f>
        <v/>
      </c>
      <c r="AK82" s="500" t="str">
        <f>IF(終値!A82="","",IF(AND(高値!O82&gt;高値!N82,高値!O82&gt;高値!M82,高値!O82&gt;高値!P82,高値!O82&gt;高値!Q82),10,""))</f>
        <v/>
      </c>
      <c r="AL82" s="500" t="str">
        <f>IF(終値!A82="","",IF(AND(高値!P82&gt;高値!O82,高値!P82&gt;高値!N82,高値!P82&gt;高値!Q82,高値!P82&gt;高値!R82),11,""))</f>
        <v/>
      </c>
      <c r="AM82" s="500" t="str">
        <f>IF(終値!A82="","",IF(AND(高値!Q82&gt;高値!P82,高値!Q82&gt;高値!O82,高値!Q82&gt;高値!R82,高値!Q82&gt;高値!S82),12,""))</f>
        <v/>
      </c>
      <c r="AN82" s="500" t="str">
        <f>IF(終値!A82="","",IF(AND(高値!R82&gt;高値!Q82,高値!R82&gt;高値!P82,高値!R82&gt;高値!S82,高値!R82&gt;高値!T82),13,""))</f>
        <v/>
      </c>
      <c r="AO82" s="500" t="str">
        <f>IF(終値!A82="","",IF(AND(高値!S82&gt;高値!R82,高値!S82&gt;高値!Q82,高値!S82&gt;高値!T82,高値!S82&gt;高値!U82),14,""))</f>
        <v/>
      </c>
      <c r="AP82" s="500" t="str">
        <f>IF(終値!A82="","",IF(AND(高値!T82&gt;高値!S82,高値!T82&gt;高値!R82,高値!T82&gt;高値!U82,高値!T82&gt;高値!V82),15,""))</f>
        <v/>
      </c>
      <c r="AQ82" s="500" t="str">
        <f>IF(終値!A82="","",IF(AND(高値!U82&gt;高値!T82,高値!U82&gt;高値!S82,高値!U82&gt;高値!V82,高値!U82&gt;高値!W82),16,""))</f>
        <v/>
      </c>
      <c r="AR82" s="500" t="str">
        <f>IF(終値!A82="","",IF(AND(高値!V82&gt;高値!U82,高値!V82&gt;高値!T82,高値!V82&gt;高値!W82,高値!V82&gt;高値!X82),17,""))</f>
        <v/>
      </c>
      <c r="AS82" s="500">
        <f>IF(終値!A82="","",IF(AND(高値!W82&gt;高値!V82,高値!W82&gt;高値!U82,高値!W82&gt;高値!X82,高値!W82&gt;高値!Y82),18,""))</f>
        <v>18</v>
      </c>
      <c r="AT82" s="500" t="str">
        <f>IF(終値!A82="","",IF(AND(高値!X82&gt;高値!W82,高値!X82&gt;高値!V82,高値!X82&gt;高値!Y82,高値!X82&gt;高値!Z82),19,""))</f>
        <v/>
      </c>
      <c r="AU82" s="500" t="str">
        <f>IF(終値!A82="","",IF(AND(高値!Y82&gt;高値!X82,高値!Y82&gt;高値!W82,高値!Y82&gt;高値!Z82,高値!Y82&gt;高値!AA82),20,""))</f>
        <v/>
      </c>
      <c r="AV82" s="500" t="str">
        <f>IF(終値!A82="","",IF(AND(高値!Z82&gt;高値!Y82,高値!Z82&gt;高値!X82,高値!Z82&gt;高値!AA82,高値!Z82&gt;高値!AB82),21,""))</f>
        <v/>
      </c>
      <c r="AW82" s="500" t="str">
        <f>IF(終値!A82="","",IF(AND(高値!AA82&gt;高値!Z82,高値!AA82&gt;高値!Y82,高値!AA82&gt;高値!AB82,高値!AA82&gt;高値!AC82),22,""))</f>
        <v/>
      </c>
      <c r="AX82" s="500" t="str">
        <f>IF(終値!A82="","",IF(AND(高値!AB82&gt;高値!AA82,高値!AB82&gt;高値!Z82,高値!AB82&gt;高値!AC82,高値!AB82&gt;高値!AD82),23,""))</f>
        <v/>
      </c>
      <c r="AY82" s="500" t="str">
        <f>IF(終値!A82="","",IF(AND(高値!AC82&gt;高値!AB82,高値!AC82&gt;高値!AA82,高値!AC82&gt;高値!AD82,高値!AC82&gt;高値!AE82),24,""))</f>
        <v/>
      </c>
      <c r="AZ82" s="500" t="str">
        <f>IF(終値!A82="","",IF(AND(高値!AD82&gt;高値!AC82,高値!AD82&gt;高値!AB82,高値!AD82&gt;高値!AE82,高値!AD82&gt;高値!AF82),25,""))</f>
        <v/>
      </c>
      <c r="BA82" s="500" t="str">
        <f>IF(終値!A82="","",IF(AND(高値!AE82&gt;高値!AD82,高値!AE82&gt;高値!AC82,高値!AE82&gt;高値!AF82,高値!AE82&gt;高値!AG82),26,""))</f>
        <v/>
      </c>
      <c r="BB82" s="500" t="str">
        <f>IF(終値!A82="","",IF(AND(高値!AF82&gt;高値!AE82,高値!AF82&gt;高値!AD82,高値!AF82&gt;高値!AG82,高値!AF82&gt;高値!AH82),27,""))</f>
        <v/>
      </c>
      <c r="BC82" s="500" t="str">
        <f>IF(終値!A82="","",IF(AND(高値!AG82&gt;高値!AF82,高値!AG82&gt;高値!AE82,高値!AG82&gt;高値!AH82,高値!AG82&gt;高値!AI82),28,""))</f>
        <v/>
      </c>
      <c r="BD82" s="500">
        <f t="shared" si="6"/>
        <v>3</v>
      </c>
      <c r="BE82" s="500">
        <f t="shared" si="7"/>
        <v>3</v>
      </c>
      <c r="BF82" s="500">
        <f t="shared" si="8"/>
        <v>13</v>
      </c>
      <c r="BG82" s="500">
        <f>IF($BE82="","",INDEX(安値!$E82:$CZ82,1,$BE82+1))</f>
        <v>1432</v>
      </c>
      <c r="BH82" s="500">
        <f>IF($BF82="","",INDEX(安値!$E82:$CZ82,1,$BF82+1))</f>
        <v>1408</v>
      </c>
      <c r="BI82" s="500">
        <f>IF($BF82="","",MAX(INDEX(高値!$E82:$CZ82,1,$BE82+1):INDEX(高値!$E82:$CZ82,1,$BF82+1)))</f>
        <v>1558.5</v>
      </c>
      <c r="BJ82" s="500">
        <f>IF($BF82="","",AVERAGE(INDEX(終値!$E82:$CZ82,1,$BF82+1):INDEX(終値!$E82:$CZ82,1,$BF82+20))-2*STDEVP(INDEX(終値!$E82:$CZ82,1,$BF82+1):INDEX(終値!$E82:$CZ82,1,$BF82+20)))</f>
        <v>1351.4131954325333</v>
      </c>
      <c r="BK82" s="500">
        <f>IF($BE82="","",AVERAGE(INDEX(終値!$E82:$CZ82,1,$BE82+1):INDEX(終値!$E82:$CZ82,1,$BE82+20))-2*STDEVP(INDEX(終値!$E82:$CZ82,1,$BE82+1):INDEX(終値!$E82:$CZ82,1,$BE82+20)))</f>
        <v>1448.31929177135</v>
      </c>
      <c r="BL82" s="500">
        <f t="shared" si="9"/>
        <v>2</v>
      </c>
      <c r="BM82" s="500">
        <f t="shared" si="10"/>
        <v>8</v>
      </c>
      <c r="BN82" s="500">
        <f t="shared" si="11"/>
        <v>18</v>
      </c>
      <c r="BO82" s="500">
        <f>IF($BM82="","",INDEX(高値!$E82:$CZ82,1,$BM82+1))</f>
        <v>1558.5</v>
      </c>
      <c r="BP82" s="500">
        <f>IF($BN82="","",INDEX(高値!$E82:$CZ82,1,$BN82+1))</f>
        <v>1585.5</v>
      </c>
      <c r="BQ82" s="500">
        <f>IF($BN82="","",MIN(INDEX(安値!$E82:$CZ82,1,$BM82+1):INDEX(安値!$E82:$CZ82,1,$BN82+1)))</f>
        <v>1408</v>
      </c>
      <c r="BR82" s="500">
        <f>IF($BN82="","",AVERAGE(INDEX(終値!$E82:$CZ82,1,$BN82+1):INDEX(終値!$E82:$CZ82,1,$BN82+20))+2*STDEVP(INDEX(終値!$E82:$CZ82,1,$BN82+1):INDEX(終値!$E82:$CZ82,1,$BN82+20)))</f>
        <v>1573.2232076505459</v>
      </c>
      <c r="BS82" s="500">
        <f>IF($BM82="","",AVERAGE(INDEX(終値!$E82:$CZ82,1,$BM82+1):INDEX(終値!$E82:$CZ82,1,$BM82+20))+2*STDEVP(INDEX(終値!$E82:$CZ82,1,$BM82+1):INDEX(終値!$E82:$CZ82,1,$BM82+20)))</f>
        <v>1597.7108817639205</v>
      </c>
      <c r="BT82" s="497" t="str">
        <f>IFERROR(IF(AND($BD82&gt;=2,ABS($BG82-$BH82)/$BH82&lt;=BB設定!$B$12,$BI82&gt;=MAX($BH82,$BG82)*(1+BB設定!$B$13),終値!E82&gt;$BG82),IF(OR(終値!E82&gt;=$BI82,AND($BH82&lt;$BJ82,$BG82&gt;=$BK82)),"二番底W▲","二番底W形成"),IF(AND($BL82&gt;=2,ABS($BO82-$BP82)/$BP82&lt;=BB設定!$B$12,$BQ82&lt;=MIN($BP82,$BO82)*(1-BB設定!$B$13),終値!E82&lt;$BO82),IF(OR(終値!E82&lt;=$BQ82,AND($BP82&gt;$BR82,$BO82&lt;=$BS82)),"二番天井M▼","二番天井M形成"),"－")),"－")</f>
        <v>二番底W▲</v>
      </c>
    </row>
    <row r="83" spans="2:72">
      <c r="B83" s="500" t="str">
        <f>IF(終値!A83="","",IF(AND(安値!G83&lt;安値!F83,安値!G83&lt;安値!E83,安値!G83&lt;安値!H83,安値!G83&lt;安値!I83),2,""))</f>
        <v/>
      </c>
      <c r="C83" s="500" t="str">
        <f>IF(終値!A83="","",IF(AND(安値!H83&lt;安値!G83,安値!H83&lt;安値!F83,安値!H83&lt;安値!I83,安値!H83&lt;安値!J83),3,""))</f>
        <v/>
      </c>
      <c r="D83" s="500" t="str">
        <f>IF(終値!A83="","",IF(AND(安値!I83&lt;安値!H83,安値!I83&lt;安値!G83,安値!I83&lt;安値!J83,安値!I83&lt;安値!K83),4,""))</f>
        <v/>
      </c>
      <c r="E83" s="500" t="str">
        <f>IF(終値!A83="","",IF(AND(安値!J83&lt;安値!I83,安値!J83&lt;安値!H83,安値!J83&lt;安値!K83,安値!J83&lt;安値!L83),5,""))</f>
        <v/>
      </c>
      <c r="F83" s="500" t="str">
        <f>IF(終値!A83="","",IF(AND(安値!K83&lt;安値!J83,安値!K83&lt;安値!I83,安値!K83&lt;安値!L83,安値!K83&lt;安値!M83),6,""))</f>
        <v/>
      </c>
      <c r="G83" s="500" t="str">
        <f>IF(終値!A83="","",IF(AND(安値!L83&lt;安値!K83,安値!L83&lt;安値!J83,安値!L83&lt;安値!M83,安値!L83&lt;安値!N83),7,""))</f>
        <v/>
      </c>
      <c r="H83" s="500" t="str">
        <f>IF(終値!A83="","",IF(AND(安値!M83&lt;安値!L83,安値!M83&lt;安値!K83,安値!M83&lt;安値!N83,安値!M83&lt;安値!O83),8,""))</f>
        <v/>
      </c>
      <c r="I83" s="500">
        <f>IF(終値!A83="","",IF(AND(安値!N83&lt;安値!M83,安値!N83&lt;安値!L83,安値!N83&lt;安値!O83,安値!N83&lt;安値!P83),9,""))</f>
        <v>9</v>
      </c>
      <c r="J83" s="500" t="str">
        <f>IF(終値!A83="","",IF(AND(安値!O83&lt;安値!N83,安値!O83&lt;安値!M83,安値!O83&lt;安値!P83,安値!O83&lt;安値!Q83),10,""))</f>
        <v/>
      </c>
      <c r="K83" s="500" t="str">
        <f>IF(終値!A83="","",IF(AND(安値!P83&lt;安値!O83,安値!P83&lt;安値!N83,安値!P83&lt;安値!Q83,安値!P83&lt;安値!R83),11,""))</f>
        <v/>
      </c>
      <c r="L83" s="500" t="str">
        <f>IF(終値!A83="","",IF(AND(安値!Q83&lt;安値!P83,安値!Q83&lt;安値!O83,安値!Q83&lt;安値!R83,安値!Q83&lt;安値!S83),12,""))</f>
        <v/>
      </c>
      <c r="M83" s="500" t="str">
        <f>IF(終値!A83="","",IF(AND(安値!R83&lt;安値!Q83,安値!R83&lt;安値!P83,安値!R83&lt;安値!S83,安値!R83&lt;安値!T83),13,""))</f>
        <v/>
      </c>
      <c r="N83" s="500" t="str">
        <f>IF(終値!A83="","",IF(AND(安値!S83&lt;安値!R83,安値!S83&lt;安値!Q83,安値!S83&lt;安値!T83,安値!S83&lt;安値!U83),14,""))</f>
        <v/>
      </c>
      <c r="O83" s="500" t="str">
        <f>IF(終値!A83="","",IF(AND(安値!T83&lt;安値!S83,安値!T83&lt;安値!R83,安値!T83&lt;安値!U83,安値!T83&lt;安値!V83),15,""))</f>
        <v/>
      </c>
      <c r="P83" s="500" t="str">
        <f>IF(終値!A83="","",IF(AND(安値!U83&lt;安値!T83,安値!U83&lt;安値!S83,安値!U83&lt;安値!V83,安値!U83&lt;安値!W83),16,""))</f>
        <v/>
      </c>
      <c r="Q83" s="500">
        <f>IF(終値!A83="","",IF(AND(安値!V83&lt;安値!U83,安値!V83&lt;安値!T83,安値!V83&lt;安値!W83,安値!V83&lt;安値!X83),17,""))</f>
        <v>17</v>
      </c>
      <c r="R83" s="500" t="str">
        <f>IF(終値!A83="","",IF(AND(安値!W83&lt;安値!V83,安値!W83&lt;安値!U83,安値!W83&lt;安値!X83,安値!W83&lt;安値!Y83),18,""))</f>
        <v/>
      </c>
      <c r="S83" s="500" t="str">
        <f>IF(終値!A83="","",IF(AND(安値!X83&lt;安値!W83,安値!X83&lt;安値!V83,安値!X83&lt;安値!Y83,安値!X83&lt;安値!Z83),19,""))</f>
        <v/>
      </c>
      <c r="T83" s="500" t="str">
        <f>IF(終値!A83="","",IF(AND(安値!Y83&lt;安値!X83,安値!Y83&lt;安値!W83,安値!Y83&lt;安値!Z83,安値!Y83&lt;安値!AA83),20,""))</f>
        <v/>
      </c>
      <c r="U83" s="500" t="str">
        <f>IF(終値!A83="","",IF(AND(安値!Z83&lt;安値!Y83,安値!Z83&lt;安値!X83,安値!Z83&lt;安値!AA83,安値!Z83&lt;安値!AB83),21,""))</f>
        <v/>
      </c>
      <c r="V83" s="500" t="str">
        <f>IF(終値!A83="","",IF(AND(安値!AA83&lt;安値!Z83,安値!AA83&lt;安値!Y83,安値!AA83&lt;安値!AB83,安値!AA83&lt;安値!AC83),22,""))</f>
        <v/>
      </c>
      <c r="W83" s="500" t="str">
        <f>IF(終値!A83="","",IF(AND(安値!AB83&lt;安値!AA83,安値!AB83&lt;安値!Z83,安値!AB83&lt;安値!AC83,安値!AB83&lt;安値!AD83),23,""))</f>
        <v/>
      </c>
      <c r="X83" s="500" t="str">
        <f>IF(終値!A83="","",IF(AND(安値!AC83&lt;安値!AB83,安値!AC83&lt;安値!AA83,安値!AC83&lt;安値!AD83,安値!AC83&lt;安値!AE83),24,""))</f>
        <v/>
      </c>
      <c r="Y83" s="500">
        <f>IF(終値!A83="","",IF(AND(安値!AD83&lt;安値!AC83,安値!AD83&lt;安値!AB83,安値!AD83&lt;安値!AE83,安値!AD83&lt;安値!AF83),25,""))</f>
        <v>25</v>
      </c>
      <c r="Z83" s="500" t="str">
        <f>IF(終値!A83="","",IF(AND(安値!AE83&lt;安値!AD83,安値!AE83&lt;安値!AC83,安値!AE83&lt;安値!AF83,安値!AE83&lt;安値!AG83),26,""))</f>
        <v/>
      </c>
      <c r="AA83" s="500" t="str">
        <f>IF(終値!A83="","",IF(AND(安値!AF83&lt;安値!AE83,安値!AF83&lt;安値!AD83,安値!AF83&lt;安値!AG83,安値!AF83&lt;安値!AH83),27,""))</f>
        <v/>
      </c>
      <c r="AB83" s="500" t="str">
        <f>IF(終値!A83="","",IF(AND(安値!AG83&lt;安値!AF83,安値!AG83&lt;安値!AE83,安値!AG83&lt;安値!AH83,安値!AG83&lt;安値!AI83),28,""))</f>
        <v/>
      </c>
      <c r="AC83" s="500" t="str">
        <f>IF(終値!A83="","",IF(AND(高値!G83&gt;高値!F83,高値!G83&gt;高値!E83,高値!G83&gt;高値!H83,高値!G83&gt;高値!I83),2,""))</f>
        <v/>
      </c>
      <c r="AD83" s="500" t="str">
        <f>IF(終値!A83="","",IF(AND(高値!H83&gt;高値!G83,高値!H83&gt;高値!F83,高値!H83&gt;高値!I83,高値!H83&gt;高値!J83),3,""))</f>
        <v/>
      </c>
      <c r="AE83" s="500" t="str">
        <f>IF(終値!A83="","",IF(AND(高値!I83&gt;高値!H83,高値!I83&gt;高値!G83,高値!I83&gt;高値!J83,高値!I83&gt;高値!K83),4,""))</f>
        <v/>
      </c>
      <c r="AF83" s="500" t="str">
        <f>IF(終値!A83="","",IF(AND(高値!J83&gt;高値!I83,高値!J83&gt;高値!H83,高値!J83&gt;高値!K83,高値!J83&gt;高値!L83),5,""))</f>
        <v/>
      </c>
      <c r="AG83" s="500">
        <f>IF(終値!A83="","",IF(AND(高値!K83&gt;高値!J83,高値!K83&gt;高値!I83,高値!K83&gt;高値!L83,高値!K83&gt;高値!M83),6,""))</f>
        <v>6</v>
      </c>
      <c r="AH83" s="500" t="str">
        <f>IF(終値!A83="","",IF(AND(高値!L83&gt;高値!K83,高値!L83&gt;高値!J83,高値!L83&gt;高値!M83,高値!L83&gt;高値!N83),7,""))</f>
        <v/>
      </c>
      <c r="AI83" s="500" t="str">
        <f>IF(終値!A83="","",IF(AND(高値!M83&gt;高値!L83,高値!M83&gt;高値!K83,高値!M83&gt;高値!N83,高値!M83&gt;高値!O83),8,""))</f>
        <v/>
      </c>
      <c r="AJ83" s="500" t="str">
        <f>IF(終値!A83="","",IF(AND(高値!N83&gt;高値!M83,高値!N83&gt;高値!L83,高値!N83&gt;高値!O83,高値!N83&gt;高値!P83),9,""))</f>
        <v/>
      </c>
      <c r="AK83" s="500" t="str">
        <f>IF(終値!A83="","",IF(AND(高値!O83&gt;高値!N83,高値!O83&gt;高値!M83,高値!O83&gt;高値!P83,高値!O83&gt;高値!Q83),10,""))</f>
        <v/>
      </c>
      <c r="AL83" s="500" t="str">
        <f>IF(終値!A83="","",IF(AND(高値!P83&gt;高値!O83,高値!P83&gt;高値!N83,高値!P83&gt;高値!Q83,高値!P83&gt;高値!R83),11,""))</f>
        <v/>
      </c>
      <c r="AM83" s="500" t="str">
        <f>IF(終値!A83="","",IF(AND(高値!Q83&gt;高値!P83,高値!Q83&gt;高値!O83,高値!Q83&gt;高値!R83,高値!Q83&gt;高値!S83),12,""))</f>
        <v/>
      </c>
      <c r="AN83" s="500">
        <f>IF(終値!A83="","",IF(AND(高値!R83&gt;高値!Q83,高値!R83&gt;高値!P83,高値!R83&gt;高値!S83,高値!R83&gt;高値!T83),13,""))</f>
        <v>13</v>
      </c>
      <c r="AO83" s="500" t="str">
        <f>IF(終値!A83="","",IF(AND(高値!S83&gt;高値!R83,高値!S83&gt;高値!Q83,高値!S83&gt;高値!T83,高値!S83&gt;高値!U83),14,""))</f>
        <v/>
      </c>
      <c r="AP83" s="500" t="str">
        <f>IF(終値!A83="","",IF(AND(高値!T83&gt;高値!S83,高値!T83&gt;高値!R83,高値!T83&gt;高値!U83,高値!T83&gt;高値!V83),15,""))</f>
        <v/>
      </c>
      <c r="AQ83" s="500" t="str">
        <f>IF(終値!A83="","",IF(AND(高値!U83&gt;高値!T83,高値!U83&gt;高値!S83,高値!U83&gt;高値!V83,高値!U83&gt;高値!W83),16,""))</f>
        <v/>
      </c>
      <c r="AR83" s="500" t="str">
        <f>IF(終値!A83="","",IF(AND(高値!V83&gt;高値!U83,高値!V83&gt;高値!T83,高値!V83&gt;高値!W83,高値!V83&gt;高値!X83),17,""))</f>
        <v/>
      </c>
      <c r="AS83" s="500" t="str">
        <f>IF(終値!A83="","",IF(AND(高値!W83&gt;高値!V83,高値!W83&gt;高値!U83,高値!W83&gt;高値!X83,高値!W83&gt;高値!Y83),18,""))</f>
        <v/>
      </c>
      <c r="AT83" s="500" t="str">
        <f>IF(終値!A83="","",IF(AND(高値!X83&gt;高値!W83,高値!X83&gt;高値!V83,高値!X83&gt;高値!Y83,高値!X83&gt;高値!Z83),19,""))</f>
        <v/>
      </c>
      <c r="AU83" s="500" t="str">
        <f>IF(終値!A83="","",IF(AND(高値!Y83&gt;高値!X83,高値!Y83&gt;高値!W83,高値!Y83&gt;高値!Z83,高値!Y83&gt;高値!AA83),20,""))</f>
        <v/>
      </c>
      <c r="AV83" s="500" t="str">
        <f>IF(終値!A83="","",IF(AND(高値!Z83&gt;高値!Y83,高値!Z83&gt;高値!X83,高値!Z83&gt;高値!AA83,高値!Z83&gt;高値!AB83),21,""))</f>
        <v/>
      </c>
      <c r="AW83" s="500" t="str">
        <f>IF(終値!A83="","",IF(AND(高値!AA83&gt;高値!Z83,高値!AA83&gt;高値!Y83,高値!AA83&gt;高値!AB83,高値!AA83&gt;高値!AC83),22,""))</f>
        <v/>
      </c>
      <c r="AX83" s="500" t="str">
        <f>IF(終値!A83="","",IF(AND(高値!AB83&gt;高値!AA83,高値!AB83&gt;高値!Z83,高値!AB83&gt;高値!AC83,高値!AB83&gt;高値!AD83),23,""))</f>
        <v/>
      </c>
      <c r="AY83" s="500" t="str">
        <f>IF(終値!A83="","",IF(AND(高値!AC83&gt;高値!AB83,高値!AC83&gt;高値!AA83,高値!AC83&gt;高値!AD83,高値!AC83&gt;高値!AE83),24,""))</f>
        <v/>
      </c>
      <c r="AZ83" s="500" t="str">
        <f>IF(終値!A83="","",IF(AND(高値!AD83&gt;高値!AC83,高値!AD83&gt;高値!AB83,高値!AD83&gt;高値!AE83,高値!AD83&gt;高値!AF83),25,""))</f>
        <v/>
      </c>
      <c r="BA83" s="500" t="str">
        <f>IF(終値!A83="","",IF(AND(高値!AE83&gt;高値!AD83,高値!AE83&gt;高値!AC83,高値!AE83&gt;高値!AF83,高値!AE83&gt;高値!AG83),26,""))</f>
        <v/>
      </c>
      <c r="BB83" s="500">
        <f>IF(終値!A83="","",IF(AND(高値!AF83&gt;高値!AE83,高値!AF83&gt;高値!AD83,高値!AF83&gt;高値!AG83,高値!AF83&gt;高値!AH83),27,""))</f>
        <v>27</v>
      </c>
      <c r="BC83" s="500" t="str">
        <f>IF(終値!A83="","",IF(AND(高値!AG83&gt;高値!AF83,高値!AG83&gt;高値!AE83,高値!AG83&gt;高値!AH83,高値!AG83&gt;高値!AI83),28,""))</f>
        <v/>
      </c>
      <c r="BD83" s="500">
        <f t="shared" si="6"/>
        <v>3</v>
      </c>
      <c r="BE83" s="500">
        <f t="shared" si="7"/>
        <v>9</v>
      </c>
      <c r="BF83" s="500">
        <f t="shared" si="8"/>
        <v>17</v>
      </c>
      <c r="BG83" s="500">
        <f>IF($BE83="","",INDEX(安値!$E83:$CZ83,1,$BE83+1))</f>
        <v>4520</v>
      </c>
      <c r="BH83" s="500">
        <f>IF($BF83="","",INDEX(安値!$E83:$CZ83,1,$BF83+1))</f>
        <v>4481</v>
      </c>
      <c r="BI83" s="500">
        <f>IF($BF83="","",MAX(INDEX(高値!$E83:$CZ83,1,$BE83+1):INDEX(高値!$E83:$CZ83,1,$BF83+1)))</f>
        <v>4684</v>
      </c>
      <c r="BJ83" s="500">
        <f>IF($BF83="","",AVERAGE(INDEX(終値!$E83:$CZ83,1,$BF83+1):INDEX(終値!$E83:$CZ83,1,$BF83+20))-2*STDEVP(INDEX(終値!$E83:$CZ83,1,$BF83+1):INDEX(終値!$E83:$CZ83,1,$BF83+20)))</f>
        <v>4245.2288725364497</v>
      </c>
      <c r="BK83" s="500">
        <f>IF($BE83="","",AVERAGE(INDEX(終値!$E83:$CZ83,1,$BE83+1):INDEX(終値!$E83:$CZ83,1,$BE83+20))-2*STDEVP(INDEX(終値!$E83:$CZ83,1,$BE83+1):INDEX(終値!$E83:$CZ83,1,$BE83+20)))</f>
        <v>4393.6917087894626</v>
      </c>
      <c r="BL83" s="500">
        <f t="shared" si="9"/>
        <v>3</v>
      </c>
      <c r="BM83" s="500">
        <f t="shared" si="10"/>
        <v>6</v>
      </c>
      <c r="BN83" s="500">
        <f t="shared" si="11"/>
        <v>13</v>
      </c>
      <c r="BO83" s="500">
        <f>IF($BM83="","",INDEX(高値!$E83:$CZ83,1,$BM83+1))</f>
        <v>4929</v>
      </c>
      <c r="BP83" s="500">
        <f>IF($BN83="","",INDEX(高値!$E83:$CZ83,1,$BN83+1))</f>
        <v>4684</v>
      </c>
      <c r="BQ83" s="500">
        <f>IF($BN83="","",MIN(INDEX(安値!$E83:$CZ83,1,$BM83+1):INDEX(安値!$E83:$CZ83,1,$BN83+1)))</f>
        <v>4520</v>
      </c>
      <c r="BR83" s="500">
        <f>IF($BN83="","",AVERAGE(INDEX(終値!$E83:$CZ83,1,$BN83+1):INDEX(終値!$E83:$CZ83,1,$BN83+20))+2*STDEVP(INDEX(終値!$E83:$CZ83,1,$BN83+1):INDEX(終値!$E83:$CZ83,1,$BN83+20)))</f>
        <v>4682.4799253731208</v>
      </c>
      <c r="BS83" s="500">
        <f>IF($BM83="","",AVERAGE(INDEX(終値!$E83:$CZ83,1,$BM83+1):INDEX(終値!$E83:$CZ83,1,$BM83+20))+2*STDEVP(INDEX(終値!$E83:$CZ83,1,$BM83+1):INDEX(終値!$E83:$CZ83,1,$BM83+20)))</f>
        <v>4808.3000627137881</v>
      </c>
      <c r="BT83" s="497" t="str">
        <f>IFERROR(IF(AND($BD83&gt;=2,ABS($BG83-$BH83)/$BH83&lt;=BB設定!$B$12,$BI83&gt;=MAX($BH83,$BG83)*(1+BB設定!$B$13),終値!E83&gt;$BG83),IF(OR(終値!E83&gt;=$BI83,AND($BH83&lt;$BJ83,$BG83&gt;=$BK83)),"二番底W▲","二番底W形成"),IF(AND($BL83&gt;=2,ABS($BO83-$BP83)/$BP83&lt;=BB設定!$B$12,$BQ83&lt;=MIN($BP83,$BO83)*(1-BB設定!$B$13),終値!E83&lt;$BO83),IF(OR(終値!E83&lt;=$BQ83,AND($BP83&gt;$BR83,$BO83&lt;=$BS83)),"二番天井M▼","二番天井M形成"),"－")),"－")</f>
        <v>二番底W形成</v>
      </c>
    </row>
    <row r="84" spans="2:72">
      <c r="B84" s="500" t="str">
        <f>IF(終値!A84="","",IF(AND(安値!G84&lt;安値!F84,安値!G84&lt;安値!E84,安値!G84&lt;安値!H84,安値!G84&lt;安値!I84),2,""))</f>
        <v/>
      </c>
      <c r="C84" s="500">
        <f>IF(終値!A84="","",IF(AND(安値!H84&lt;安値!G84,安値!H84&lt;安値!F84,安値!H84&lt;安値!I84,安値!H84&lt;安値!J84),3,""))</f>
        <v>3</v>
      </c>
      <c r="D84" s="500" t="str">
        <f>IF(終値!A84="","",IF(AND(安値!I84&lt;安値!H84,安値!I84&lt;安値!G84,安値!I84&lt;安値!J84,安値!I84&lt;安値!K84),4,""))</f>
        <v/>
      </c>
      <c r="E84" s="500" t="str">
        <f>IF(終値!A84="","",IF(AND(安値!J84&lt;安値!I84,安値!J84&lt;安値!H84,安値!J84&lt;安値!K84,安値!J84&lt;安値!L84),5,""))</f>
        <v/>
      </c>
      <c r="F84" s="500" t="str">
        <f>IF(終値!A84="","",IF(AND(安値!K84&lt;安値!J84,安値!K84&lt;安値!I84,安値!K84&lt;安値!L84,安値!K84&lt;安値!M84),6,""))</f>
        <v/>
      </c>
      <c r="G84" s="500" t="str">
        <f>IF(終値!A84="","",IF(AND(安値!L84&lt;安値!K84,安値!L84&lt;安値!J84,安値!L84&lt;安値!M84,安値!L84&lt;安値!N84),7,""))</f>
        <v/>
      </c>
      <c r="H84" s="500" t="str">
        <f>IF(終値!A84="","",IF(AND(安値!M84&lt;安値!L84,安値!M84&lt;安値!K84,安値!M84&lt;安値!N84,安値!M84&lt;安値!O84),8,""))</f>
        <v/>
      </c>
      <c r="I84" s="500" t="str">
        <f>IF(終値!A84="","",IF(AND(安値!N84&lt;安値!M84,安値!N84&lt;安値!L84,安値!N84&lt;安値!O84,安値!N84&lt;安値!P84),9,""))</f>
        <v/>
      </c>
      <c r="J84" s="500">
        <f>IF(終値!A84="","",IF(AND(安値!O84&lt;安値!N84,安値!O84&lt;安値!M84,安値!O84&lt;安値!P84,安値!O84&lt;安値!Q84),10,""))</f>
        <v>10</v>
      </c>
      <c r="K84" s="500" t="str">
        <f>IF(終値!A84="","",IF(AND(安値!P84&lt;安値!O84,安値!P84&lt;安値!N84,安値!P84&lt;安値!Q84,安値!P84&lt;安値!R84),11,""))</f>
        <v/>
      </c>
      <c r="L84" s="500" t="str">
        <f>IF(終値!A84="","",IF(AND(安値!Q84&lt;安値!P84,安値!Q84&lt;安値!O84,安値!Q84&lt;安値!R84,安値!Q84&lt;安値!S84),12,""))</f>
        <v/>
      </c>
      <c r="M84" s="500" t="str">
        <f>IF(終値!A84="","",IF(AND(安値!R84&lt;安値!Q84,安値!R84&lt;安値!P84,安値!R84&lt;安値!S84,安値!R84&lt;安値!T84),13,""))</f>
        <v/>
      </c>
      <c r="N84" s="500" t="str">
        <f>IF(終値!A84="","",IF(AND(安値!S84&lt;安値!R84,安値!S84&lt;安値!Q84,安値!S84&lt;安値!T84,安値!S84&lt;安値!U84),14,""))</f>
        <v/>
      </c>
      <c r="O84" s="500" t="str">
        <f>IF(終値!A84="","",IF(AND(安値!T84&lt;安値!S84,安値!T84&lt;安値!R84,安値!T84&lt;安値!U84,安値!T84&lt;安値!V84),15,""))</f>
        <v/>
      </c>
      <c r="P84" s="500" t="str">
        <f>IF(終値!A84="","",IF(AND(安値!U84&lt;安値!T84,安値!U84&lt;安値!S84,安値!U84&lt;安値!V84,安値!U84&lt;安値!W84),16,""))</f>
        <v/>
      </c>
      <c r="Q84" s="500" t="str">
        <f>IF(終値!A84="","",IF(AND(安値!V84&lt;安値!U84,安値!V84&lt;安値!T84,安値!V84&lt;安値!W84,安値!V84&lt;安値!X84),17,""))</f>
        <v/>
      </c>
      <c r="R84" s="500">
        <f>IF(終値!A84="","",IF(AND(安値!W84&lt;安値!V84,安値!W84&lt;安値!U84,安値!W84&lt;安値!X84,安値!W84&lt;安値!Y84),18,""))</f>
        <v>18</v>
      </c>
      <c r="S84" s="500" t="str">
        <f>IF(終値!A84="","",IF(AND(安値!X84&lt;安値!W84,安値!X84&lt;安値!V84,安値!X84&lt;安値!Y84,安値!X84&lt;安値!Z84),19,""))</f>
        <v/>
      </c>
      <c r="T84" s="500" t="str">
        <f>IF(終値!A84="","",IF(AND(安値!Y84&lt;安値!X84,安値!Y84&lt;安値!W84,安値!Y84&lt;安値!Z84,安値!Y84&lt;安値!AA84),20,""))</f>
        <v/>
      </c>
      <c r="U84" s="500" t="str">
        <f>IF(終値!A84="","",IF(AND(安値!Z84&lt;安値!Y84,安値!Z84&lt;安値!X84,安値!Z84&lt;安値!AA84,安値!Z84&lt;安値!AB84),21,""))</f>
        <v/>
      </c>
      <c r="V84" s="500" t="str">
        <f>IF(終値!A84="","",IF(AND(安値!AA84&lt;安値!Z84,安値!AA84&lt;安値!Y84,安値!AA84&lt;安値!AB84,安値!AA84&lt;安値!AC84),22,""))</f>
        <v/>
      </c>
      <c r="W84" s="500" t="str">
        <f>IF(終値!A84="","",IF(AND(安値!AB84&lt;安値!AA84,安値!AB84&lt;安値!Z84,安値!AB84&lt;安値!AC84,安値!AB84&lt;安値!AD84),23,""))</f>
        <v/>
      </c>
      <c r="X84" s="500" t="str">
        <f>IF(終値!A84="","",IF(AND(安値!AC84&lt;安値!AB84,安値!AC84&lt;安値!AA84,安値!AC84&lt;安値!AD84,安値!AC84&lt;安値!AE84),24,""))</f>
        <v/>
      </c>
      <c r="Y84" s="500" t="str">
        <f>IF(終値!A84="","",IF(AND(安値!AD84&lt;安値!AC84,安値!AD84&lt;安値!AB84,安値!AD84&lt;安値!AE84,安値!AD84&lt;安値!AF84),25,""))</f>
        <v/>
      </c>
      <c r="Z84" s="500" t="str">
        <f>IF(終値!A84="","",IF(AND(安値!AE84&lt;安値!AD84,安値!AE84&lt;安値!AC84,安値!AE84&lt;安値!AF84,安値!AE84&lt;安値!AG84),26,""))</f>
        <v/>
      </c>
      <c r="AA84" s="500" t="str">
        <f>IF(終値!A84="","",IF(AND(安値!AF84&lt;安値!AE84,安値!AF84&lt;安値!AD84,安値!AF84&lt;安値!AG84,安値!AF84&lt;安値!AH84),27,""))</f>
        <v/>
      </c>
      <c r="AB84" s="500">
        <f>IF(終値!A84="","",IF(AND(安値!AG84&lt;安値!AF84,安値!AG84&lt;安値!AE84,安値!AG84&lt;安値!AH84,安値!AG84&lt;安値!AI84),28,""))</f>
        <v>28</v>
      </c>
      <c r="AC84" s="500" t="str">
        <f>IF(終値!A84="","",IF(AND(高値!G84&gt;高値!F84,高値!G84&gt;高値!E84,高値!G84&gt;高値!H84,高値!G84&gt;高値!I84),2,""))</f>
        <v/>
      </c>
      <c r="AD84" s="500" t="str">
        <f>IF(終値!A84="","",IF(AND(高値!H84&gt;高値!G84,高値!H84&gt;高値!F84,高値!H84&gt;高値!I84,高値!H84&gt;高値!J84),3,""))</f>
        <v/>
      </c>
      <c r="AE84" s="500" t="str">
        <f>IF(終値!A84="","",IF(AND(高値!I84&gt;高値!H84,高値!I84&gt;高値!G84,高値!I84&gt;高値!J84,高値!I84&gt;高値!K84),4,""))</f>
        <v/>
      </c>
      <c r="AF84" s="500" t="str">
        <f>IF(終値!A84="","",IF(AND(高値!J84&gt;高値!I84,高値!J84&gt;高値!H84,高値!J84&gt;高値!K84,高値!J84&gt;高値!L84),5,""))</f>
        <v/>
      </c>
      <c r="AG84" s="500">
        <f>IF(終値!A84="","",IF(AND(高値!K84&gt;高値!J84,高値!K84&gt;高値!I84,高値!K84&gt;高値!L84,高値!K84&gt;高値!M84),6,""))</f>
        <v>6</v>
      </c>
      <c r="AH84" s="500" t="str">
        <f>IF(終値!A84="","",IF(AND(高値!L84&gt;高値!K84,高値!L84&gt;高値!J84,高値!L84&gt;高値!M84,高値!L84&gt;高値!N84),7,""))</f>
        <v/>
      </c>
      <c r="AI84" s="500" t="str">
        <f>IF(終値!A84="","",IF(AND(高値!M84&gt;高値!L84,高値!M84&gt;高値!K84,高値!M84&gt;高値!N84,高値!M84&gt;高値!O84),8,""))</f>
        <v/>
      </c>
      <c r="AJ84" s="500" t="str">
        <f>IF(終値!A84="","",IF(AND(高値!N84&gt;高値!M84,高値!N84&gt;高値!L84,高値!N84&gt;高値!O84,高値!N84&gt;高値!P84),9,""))</f>
        <v/>
      </c>
      <c r="AK84" s="500" t="str">
        <f>IF(終値!A84="","",IF(AND(高値!O84&gt;高値!N84,高値!O84&gt;高値!M84,高値!O84&gt;高値!P84,高値!O84&gt;高値!Q84),10,""))</f>
        <v/>
      </c>
      <c r="AL84" s="500">
        <f>IF(終値!A84="","",IF(AND(高値!P84&gt;高値!O84,高値!P84&gt;高値!N84,高値!P84&gt;高値!Q84,高値!P84&gt;高値!R84),11,""))</f>
        <v>11</v>
      </c>
      <c r="AM84" s="500" t="str">
        <f>IF(終値!A84="","",IF(AND(高値!Q84&gt;高値!P84,高値!Q84&gt;高値!O84,高値!Q84&gt;高値!R84,高値!Q84&gt;高値!S84),12,""))</f>
        <v/>
      </c>
      <c r="AN84" s="500" t="str">
        <f>IF(終値!A84="","",IF(AND(高値!R84&gt;高値!Q84,高値!R84&gt;高値!P84,高値!R84&gt;高値!S84,高値!R84&gt;高値!T84),13,""))</f>
        <v/>
      </c>
      <c r="AO84" s="500" t="str">
        <f>IF(終値!A84="","",IF(AND(高値!S84&gt;高値!R84,高値!S84&gt;高値!Q84,高値!S84&gt;高値!T84,高値!S84&gt;高値!U84),14,""))</f>
        <v/>
      </c>
      <c r="AP84" s="500" t="str">
        <f>IF(終値!A84="","",IF(AND(高値!T84&gt;高値!S84,高値!T84&gt;高値!R84,高値!T84&gt;高値!U84,高値!T84&gt;高値!V84),15,""))</f>
        <v/>
      </c>
      <c r="AQ84" s="500" t="str">
        <f>IF(終値!A84="","",IF(AND(高値!U84&gt;高値!T84,高値!U84&gt;高値!S84,高値!U84&gt;高値!V84,高値!U84&gt;高値!W84),16,""))</f>
        <v/>
      </c>
      <c r="AR84" s="500" t="str">
        <f>IF(終値!A84="","",IF(AND(高値!V84&gt;高値!U84,高値!V84&gt;高値!T84,高値!V84&gt;高値!W84,高値!V84&gt;高値!X84),17,""))</f>
        <v/>
      </c>
      <c r="AS84" s="500" t="str">
        <f>IF(終値!A84="","",IF(AND(高値!W84&gt;高値!V84,高値!W84&gt;高値!U84,高値!W84&gt;高値!X84,高値!W84&gt;高値!Y84),18,""))</f>
        <v/>
      </c>
      <c r="AT84" s="500" t="str">
        <f>IF(終値!A84="","",IF(AND(高値!X84&gt;高値!W84,高値!X84&gt;高値!V84,高値!X84&gt;高値!Y84,高値!X84&gt;高値!Z84),19,""))</f>
        <v/>
      </c>
      <c r="AU84" s="500" t="str">
        <f>IF(終値!A84="","",IF(AND(高値!Y84&gt;高値!X84,高値!Y84&gt;高値!W84,高値!Y84&gt;高値!Z84,高値!Y84&gt;高値!AA84),20,""))</f>
        <v/>
      </c>
      <c r="AV84" s="500">
        <f>IF(終値!A84="","",IF(AND(高値!Z84&gt;高値!Y84,高値!Z84&gt;高値!X84,高値!Z84&gt;高値!AA84,高値!Z84&gt;高値!AB84),21,""))</f>
        <v>21</v>
      </c>
      <c r="AW84" s="500" t="str">
        <f>IF(終値!A84="","",IF(AND(高値!AA84&gt;高値!Z84,高値!AA84&gt;高値!Y84,高値!AA84&gt;高値!AB84,高値!AA84&gt;高値!AC84),22,""))</f>
        <v/>
      </c>
      <c r="AX84" s="500" t="str">
        <f>IF(終値!A84="","",IF(AND(高値!AB84&gt;高値!AA84,高値!AB84&gt;高値!Z84,高値!AB84&gt;高値!AC84,高値!AB84&gt;高値!AD84),23,""))</f>
        <v/>
      </c>
      <c r="AY84" s="500" t="str">
        <f>IF(終値!A84="","",IF(AND(高値!AC84&gt;高値!AB84,高値!AC84&gt;高値!AA84,高値!AC84&gt;高値!AD84,高値!AC84&gt;高値!AE84),24,""))</f>
        <v/>
      </c>
      <c r="AZ84" s="500" t="str">
        <f>IF(終値!A84="","",IF(AND(高値!AD84&gt;高値!AC84,高値!AD84&gt;高値!AB84,高値!AD84&gt;高値!AE84,高値!AD84&gt;高値!AF84),25,""))</f>
        <v/>
      </c>
      <c r="BA84" s="500" t="str">
        <f>IF(終値!A84="","",IF(AND(高値!AE84&gt;高値!AD84,高値!AE84&gt;高値!AC84,高値!AE84&gt;高値!AF84,高値!AE84&gt;高値!AG84),26,""))</f>
        <v/>
      </c>
      <c r="BB84" s="500" t="str">
        <f>IF(終値!A84="","",IF(AND(高値!AF84&gt;高値!AE84,高値!AF84&gt;高値!AD84,高値!AF84&gt;高値!AG84,高値!AF84&gt;高値!AH84),27,""))</f>
        <v/>
      </c>
      <c r="BC84" s="500" t="str">
        <f>IF(終値!A84="","",IF(AND(高値!AG84&gt;高値!AF84,高値!AG84&gt;高値!AE84,高値!AG84&gt;高値!AH84,高値!AG84&gt;高値!AI84),28,""))</f>
        <v/>
      </c>
      <c r="BD84" s="500">
        <f t="shared" si="6"/>
        <v>4</v>
      </c>
      <c r="BE84" s="500">
        <f t="shared" si="7"/>
        <v>3</v>
      </c>
      <c r="BF84" s="500">
        <f t="shared" si="8"/>
        <v>10</v>
      </c>
      <c r="BG84" s="500">
        <f>IF($BE84="","",INDEX(安値!$E84:$CZ84,1,$BE84+1))</f>
        <v>1745</v>
      </c>
      <c r="BH84" s="500">
        <f>IF($BF84="","",INDEX(安値!$E84:$CZ84,1,$BF84+1))</f>
        <v>1699</v>
      </c>
      <c r="BI84" s="500">
        <f>IF($BF84="","",MAX(INDEX(高値!$E84:$CZ84,1,$BE84+1):INDEX(高値!$E84:$CZ84,1,$BF84+1)))</f>
        <v>1867.5</v>
      </c>
      <c r="BJ84" s="500">
        <f>IF($BF84="","",AVERAGE(INDEX(終値!$E84:$CZ84,1,$BF84+1):INDEX(終値!$E84:$CZ84,1,$BF84+20))-2*STDEVP(INDEX(終値!$E84:$CZ84,1,$BF84+1):INDEX(終値!$E84:$CZ84,1,$BF84+20)))</f>
        <v>1510.8100874211091</v>
      </c>
      <c r="BK84" s="500">
        <f>IF($BE84="","",AVERAGE(INDEX(終値!$E84:$CZ84,1,$BE84+1):INDEX(終値!$E84:$CZ84,1,$BE84+20))-2*STDEVP(INDEX(終値!$E84:$CZ84,1,$BE84+1):INDEX(終値!$E84:$CZ84,1,$BE84+20)))</f>
        <v>1566.6868839754345</v>
      </c>
      <c r="BL84" s="500">
        <f t="shared" si="9"/>
        <v>3</v>
      </c>
      <c r="BM84" s="500">
        <f t="shared" si="10"/>
        <v>6</v>
      </c>
      <c r="BN84" s="500">
        <f t="shared" si="11"/>
        <v>11</v>
      </c>
      <c r="BO84" s="500">
        <f>IF($BM84="","",INDEX(高値!$E84:$CZ84,1,$BM84+1))</f>
        <v>1867.5</v>
      </c>
      <c r="BP84" s="500">
        <f>IF($BN84="","",INDEX(高値!$E84:$CZ84,1,$BN84+1))</f>
        <v>1747.5</v>
      </c>
      <c r="BQ84" s="500">
        <f>IF($BN84="","",MIN(INDEX(安値!$E84:$CZ84,1,$BM84+1):INDEX(安値!$E84:$CZ84,1,$BN84+1)))</f>
        <v>1699</v>
      </c>
      <c r="BR84" s="500">
        <f>IF($BN84="","",AVERAGE(INDEX(終値!$E84:$CZ84,1,$BN84+1):INDEX(終値!$E84:$CZ84,1,$BN84+20))+2*STDEVP(INDEX(終値!$E84:$CZ84,1,$BN84+1):INDEX(終値!$E84:$CZ84,1,$BN84+20)))</f>
        <v>1745.503290803053</v>
      </c>
      <c r="BS84" s="500">
        <f>IF($BM84="","",AVERAGE(INDEX(終値!$E84:$CZ84,1,$BM84+1):INDEX(終値!$E84:$CZ84,1,$BM84+20))+2*STDEVP(INDEX(終値!$E84:$CZ84,1,$BM84+1):INDEX(終値!$E84:$CZ84,1,$BM84+20)))</f>
        <v>1838.1620520230567</v>
      </c>
      <c r="BT84" s="497" t="str">
        <f>IFERROR(IF(AND($BD84&gt;=2,ABS($BG84-$BH84)/$BH84&lt;=BB設定!$B$12,$BI84&gt;=MAX($BH84,$BG84)*(1+BB設定!$B$13),終値!E84&gt;$BG84),IF(OR(終値!E84&gt;=$BI84,AND($BH84&lt;$BJ84,$BG84&gt;=$BK84)),"二番底W▲","二番底W形成"),IF(AND($BL84&gt;=2,ABS($BO84-$BP84)/$BP84&lt;=BB設定!$B$12,$BQ84&lt;=MIN($BP84,$BO84)*(1-BB設定!$B$13),終値!E84&lt;$BO84),IF(OR(終値!E84&lt;=$BQ84,AND($BP84&gt;$BR84,$BO84&lt;=$BS84)),"二番天井M▼","二番天井M形成"),"－")),"－")</f>
        <v>二番底W形成</v>
      </c>
    </row>
    <row r="85" spans="2:72">
      <c r="B85" s="500" t="str">
        <f>IF(終値!A85="","",IF(AND(安値!G85&lt;安値!F85,安値!G85&lt;安値!E85,安値!G85&lt;安値!H85,安値!G85&lt;安値!I85),2,""))</f>
        <v/>
      </c>
      <c r="C85" s="500">
        <f>IF(終値!A85="","",IF(AND(安値!H85&lt;安値!G85,安値!H85&lt;安値!F85,安値!H85&lt;安値!I85,安値!H85&lt;安値!J85),3,""))</f>
        <v>3</v>
      </c>
      <c r="D85" s="500" t="str">
        <f>IF(終値!A85="","",IF(AND(安値!I85&lt;安値!H85,安値!I85&lt;安値!G85,安値!I85&lt;安値!J85,安値!I85&lt;安値!K85),4,""))</f>
        <v/>
      </c>
      <c r="E85" s="500" t="str">
        <f>IF(終値!A85="","",IF(AND(安値!J85&lt;安値!I85,安値!J85&lt;安値!H85,安値!J85&lt;安値!K85,安値!J85&lt;安値!L85),5,""))</f>
        <v/>
      </c>
      <c r="F85" s="500" t="str">
        <f>IF(終値!A85="","",IF(AND(安値!K85&lt;安値!J85,安値!K85&lt;安値!I85,安値!K85&lt;安値!L85,安値!K85&lt;安値!M85),6,""))</f>
        <v/>
      </c>
      <c r="G85" s="500" t="str">
        <f>IF(終値!A85="","",IF(AND(安値!L85&lt;安値!K85,安値!L85&lt;安値!J85,安値!L85&lt;安値!M85,安値!L85&lt;安値!N85),7,""))</f>
        <v/>
      </c>
      <c r="H85" s="500" t="str">
        <f>IF(終値!A85="","",IF(AND(安値!M85&lt;安値!L85,安値!M85&lt;安値!K85,安値!M85&lt;安値!N85,安値!M85&lt;安値!O85),8,""))</f>
        <v/>
      </c>
      <c r="I85" s="500" t="str">
        <f>IF(終値!A85="","",IF(AND(安値!N85&lt;安値!M85,安値!N85&lt;安値!L85,安値!N85&lt;安値!O85,安値!N85&lt;安値!P85),9,""))</f>
        <v/>
      </c>
      <c r="J85" s="500" t="str">
        <f>IF(終値!A85="","",IF(AND(安値!O85&lt;安値!N85,安値!O85&lt;安値!M85,安値!O85&lt;安値!P85,安値!O85&lt;安値!Q85),10,""))</f>
        <v/>
      </c>
      <c r="K85" s="500" t="str">
        <f>IF(終値!A85="","",IF(AND(安値!P85&lt;安値!O85,安値!P85&lt;安値!N85,安値!P85&lt;安値!Q85,安値!P85&lt;安値!R85),11,""))</f>
        <v/>
      </c>
      <c r="L85" s="500" t="str">
        <f>IF(終値!A85="","",IF(AND(安値!Q85&lt;安値!P85,安値!Q85&lt;安値!O85,安値!Q85&lt;安値!R85,安値!Q85&lt;安値!S85),12,""))</f>
        <v/>
      </c>
      <c r="M85" s="500">
        <f>IF(終値!A85="","",IF(AND(安値!R85&lt;安値!Q85,安値!R85&lt;安値!P85,安値!R85&lt;安値!S85,安値!R85&lt;安値!T85),13,""))</f>
        <v>13</v>
      </c>
      <c r="N85" s="500" t="str">
        <f>IF(終値!A85="","",IF(AND(安値!S85&lt;安値!R85,安値!S85&lt;安値!Q85,安値!S85&lt;安値!T85,安値!S85&lt;安値!U85),14,""))</f>
        <v/>
      </c>
      <c r="O85" s="500" t="str">
        <f>IF(終値!A85="","",IF(AND(安値!T85&lt;安値!S85,安値!T85&lt;安値!R85,安値!T85&lt;安値!U85,安値!T85&lt;安値!V85),15,""))</f>
        <v/>
      </c>
      <c r="P85" s="500">
        <f>IF(終値!A85="","",IF(AND(安値!U85&lt;安値!T85,安値!U85&lt;安値!S85,安値!U85&lt;安値!V85,安値!U85&lt;安値!W85),16,""))</f>
        <v>16</v>
      </c>
      <c r="Q85" s="500" t="str">
        <f>IF(終値!A85="","",IF(AND(安値!V85&lt;安値!U85,安値!V85&lt;安値!T85,安値!V85&lt;安値!W85,安値!V85&lt;安値!X85),17,""))</f>
        <v/>
      </c>
      <c r="R85" s="500" t="str">
        <f>IF(終値!A85="","",IF(AND(安値!W85&lt;安値!V85,安値!W85&lt;安値!U85,安値!W85&lt;安値!X85,安値!W85&lt;安値!Y85),18,""))</f>
        <v/>
      </c>
      <c r="S85" s="500" t="str">
        <f>IF(終値!A85="","",IF(AND(安値!X85&lt;安値!W85,安値!X85&lt;安値!V85,安値!X85&lt;安値!Y85,安値!X85&lt;安値!Z85),19,""))</f>
        <v/>
      </c>
      <c r="T85" s="500" t="str">
        <f>IF(終値!A85="","",IF(AND(安値!Y85&lt;安値!X85,安値!Y85&lt;安値!W85,安値!Y85&lt;安値!Z85,安値!Y85&lt;安値!AA85),20,""))</f>
        <v/>
      </c>
      <c r="U85" s="500" t="str">
        <f>IF(終値!A85="","",IF(AND(安値!Z85&lt;安値!Y85,安値!Z85&lt;安値!X85,安値!Z85&lt;安値!AA85,安値!Z85&lt;安値!AB85),21,""))</f>
        <v/>
      </c>
      <c r="V85" s="500" t="str">
        <f>IF(終値!A85="","",IF(AND(安値!AA85&lt;安値!Z85,安値!AA85&lt;安値!Y85,安値!AA85&lt;安値!AB85,安値!AA85&lt;安値!AC85),22,""))</f>
        <v/>
      </c>
      <c r="W85" s="500" t="str">
        <f>IF(終値!A85="","",IF(AND(安値!AB85&lt;安値!AA85,安値!AB85&lt;安値!Z85,安値!AB85&lt;安値!AC85,安値!AB85&lt;安値!AD85),23,""))</f>
        <v/>
      </c>
      <c r="X85" s="500" t="str">
        <f>IF(終値!A85="","",IF(AND(安値!AC85&lt;安値!AB85,安値!AC85&lt;安値!AA85,安値!AC85&lt;安値!AD85,安値!AC85&lt;安値!AE85),24,""))</f>
        <v/>
      </c>
      <c r="Y85" s="500" t="str">
        <f>IF(終値!A85="","",IF(AND(安値!AD85&lt;安値!AC85,安値!AD85&lt;安値!AB85,安値!AD85&lt;安値!AE85,安値!AD85&lt;安値!AF85),25,""))</f>
        <v/>
      </c>
      <c r="Z85" s="500" t="str">
        <f>IF(終値!A85="","",IF(AND(安値!AE85&lt;安値!AD85,安値!AE85&lt;安値!AC85,安値!AE85&lt;安値!AF85,安値!AE85&lt;安値!AG85),26,""))</f>
        <v/>
      </c>
      <c r="AA85" s="500">
        <f>IF(終値!A85="","",IF(AND(安値!AF85&lt;安値!AE85,安値!AF85&lt;安値!AD85,安値!AF85&lt;安値!AG85,安値!AF85&lt;安値!AH85),27,""))</f>
        <v>27</v>
      </c>
      <c r="AB85" s="500" t="str">
        <f>IF(終値!A85="","",IF(AND(安値!AG85&lt;安値!AF85,安値!AG85&lt;安値!AE85,安値!AG85&lt;安値!AH85,安値!AG85&lt;安値!AI85),28,""))</f>
        <v/>
      </c>
      <c r="AC85" s="500" t="str">
        <f>IF(終値!A85="","",IF(AND(高値!G85&gt;高値!F85,高値!G85&gt;高値!E85,高値!G85&gt;高値!H85,高値!G85&gt;高値!I85),2,""))</f>
        <v/>
      </c>
      <c r="AD85" s="500" t="str">
        <f>IF(終値!A85="","",IF(AND(高値!H85&gt;高値!G85,高値!H85&gt;高値!F85,高値!H85&gt;高値!I85,高値!H85&gt;高値!J85),3,""))</f>
        <v/>
      </c>
      <c r="AE85" s="500" t="str">
        <f>IF(終値!A85="","",IF(AND(高値!I85&gt;高値!H85,高値!I85&gt;高値!G85,高値!I85&gt;高値!J85,高値!I85&gt;高値!K85),4,""))</f>
        <v/>
      </c>
      <c r="AF85" s="500" t="str">
        <f>IF(終値!A85="","",IF(AND(高値!J85&gt;高値!I85,高値!J85&gt;高値!H85,高値!J85&gt;高値!K85,高値!J85&gt;高値!L85),5,""))</f>
        <v/>
      </c>
      <c r="AG85" s="500" t="str">
        <f>IF(終値!A85="","",IF(AND(高値!K85&gt;高値!J85,高値!K85&gt;高値!I85,高値!K85&gt;高値!L85,高値!K85&gt;高値!M85),6,""))</f>
        <v/>
      </c>
      <c r="AH85" s="500" t="str">
        <f>IF(終値!A85="","",IF(AND(高値!L85&gt;高値!K85,高値!L85&gt;高値!J85,高値!L85&gt;高値!M85,高値!L85&gt;高値!N85),7,""))</f>
        <v/>
      </c>
      <c r="AI85" s="500" t="str">
        <f>IF(終値!A85="","",IF(AND(高値!M85&gt;高値!L85,高値!M85&gt;高値!K85,高値!M85&gt;高値!N85,高値!M85&gt;高値!O85),8,""))</f>
        <v/>
      </c>
      <c r="AJ85" s="500">
        <f>IF(終値!A85="","",IF(AND(高値!N85&gt;高値!M85,高値!N85&gt;高値!L85,高値!N85&gt;高値!O85,高値!N85&gt;高値!P85),9,""))</f>
        <v>9</v>
      </c>
      <c r="AK85" s="500" t="str">
        <f>IF(終値!A85="","",IF(AND(高値!O85&gt;高値!N85,高値!O85&gt;高値!M85,高値!O85&gt;高値!P85,高値!O85&gt;高値!Q85),10,""))</f>
        <v/>
      </c>
      <c r="AL85" s="500" t="str">
        <f>IF(終値!A85="","",IF(AND(高値!P85&gt;高値!O85,高値!P85&gt;高値!N85,高値!P85&gt;高値!Q85,高値!P85&gt;高値!R85),11,""))</f>
        <v/>
      </c>
      <c r="AM85" s="500" t="str">
        <f>IF(終値!A85="","",IF(AND(高値!Q85&gt;高値!P85,高値!Q85&gt;高値!O85,高値!Q85&gt;高値!R85,高値!Q85&gt;高値!S85),12,""))</f>
        <v/>
      </c>
      <c r="AN85" s="500" t="str">
        <f>IF(終値!A85="","",IF(AND(高値!R85&gt;高値!Q85,高値!R85&gt;高値!P85,高値!R85&gt;高値!S85,高値!R85&gt;高値!T85),13,""))</f>
        <v/>
      </c>
      <c r="AO85" s="500" t="str">
        <f>IF(終値!A85="","",IF(AND(高値!S85&gt;高値!R85,高値!S85&gt;高値!Q85,高値!S85&gt;高値!T85,高値!S85&gt;高値!U85),14,""))</f>
        <v/>
      </c>
      <c r="AP85" s="500" t="str">
        <f>IF(終値!A85="","",IF(AND(高値!T85&gt;高値!S85,高値!T85&gt;高値!R85,高値!T85&gt;高値!U85,高値!T85&gt;高値!V85),15,""))</f>
        <v/>
      </c>
      <c r="AQ85" s="500" t="str">
        <f>IF(終値!A85="","",IF(AND(高値!U85&gt;高値!T85,高値!U85&gt;高値!S85,高値!U85&gt;高値!V85,高値!U85&gt;高値!W85),16,""))</f>
        <v/>
      </c>
      <c r="AR85" s="500">
        <f>IF(終値!A85="","",IF(AND(高値!V85&gt;高値!U85,高値!V85&gt;高値!T85,高値!V85&gt;高値!W85,高値!V85&gt;高値!X85),17,""))</f>
        <v>17</v>
      </c>
      <c r="AS85" s="500" t="str">
        <f>IF(終値!A85="","",IF(AND(高値!W85&gt;高値!V85,高値!W85&gt;高値!U85,高値!W85&gt;高値!X85,高値!W85&gt;高値!Y85),18,""))</f>
        <v/>
      </c>
      <c r="AT85" s="500" t="str">
        <f>IF(終値!A85="","",IF(AND(高値!X85&gt;高値!W85,高値!X85&gt;高値!V85,高値!X85&gt;高値!Y85,高値!X85&gt;高値!Z85),19,""))</f>
        <v/>
      </c>
      <c r="AU85" s="500" t="str">
        <f>IF(終値!A85="","",IF(AND(高値!Y85&gt;高値!X85,高値!Y85&gt;高値!W85,高値!Y85&gt;高値!Z85,高値!Y85&gt;高値!AA85),20,""))</f>
        <v/>
      </c>
      <c r="AV85" s="500">
        <f>IF(終値!A85="","",IF(AND(高値!Z85&gt;高値!Y85,高値!Z85&gt;高値!X85,高値!Z85&gt;高値!AA85,高値!Z85&gt;高値!AB85),21,""))</f>
        <v>21</v>
      </c>
      <c r="AW85" s="500" t="str">
        <f>IF(終値!A85="","",IF(AND(高値!AA85&gt;高値!Z85,高値!AA85&gt;高値!Y85,高値!AA85&gt;高値!AB85,高値!AA85&gt;高値!AC85),22,""))</f>
        <v/>
      </c>
      <c r="AX85" s="500" t="str">
        <f>IF(終値!A85="","",IF(AND(高値!AB85&gt;高値!AA85,高値!AB85&gt;高値!Z85,高値!AB85&gt;高値!AC85,高値!AB85&gt;高値!AD85),23,""))</f>
        <v/>
      </c>
      <c r="AY85" s="500" t="str">
        <f>IF(終値!A85="","",IF(AND(高値!AC85&gt;高値!AB85,高値!AC85&gt;高値!AA85,高値!AC85&gt;高値!AD85,高値!AC85&gt;高値!AE85),24,""))</f>
        <v/>
      </c>
      <c r="AZ85" s="500" t="str">
        <f>IF(終値!A85="","",IF(AND(高値!AD85&gt;高値!AC85,高値!AD85&gt;高値!AB85,高値!AD85&gt;高値!AE85,高値!AD85&gt;高値!AF85),25,""))</f>
        <v/>
      </c>
      <c r="BA85" s="500" t="str">
        <f>IF(終値!A85="","",IF(AND(高値!AE85&gt;高値!AD85,高値!AE85&gt;高値!AC85,高値!AE85&gt;高値!AF85,高値!AE85&gt;高値!AG85),26,""))</f>
        <v/>
      </c>
      <c r="BB85" s="500" t="str">
        <f>IF(終値!A85="","",IF(AND(高値!AF85&gt;高値!AE85,高値!AF85&gt;高値!AD85,高値!AF85&gt;高値!AG85,高値!AF85&gt;高値!AH85),27,""))</f>
        <v/>
      </c>
      <c r="BC85" s="500" t="str">
        <f>IF(終値!A85="","",IF(AND(高値!AG85&gt;高値!AF85,高値!AG85&gt;高値!AE85,高値!AG85&gt;高値!AH85,高値!AG85&gt;高値!AI85),28,""))</f>
        <v/>
      </c>
      <c r="BD85" s="500">
        <f t="shared" si="6"/>
        <v>4</v>
      </c>
      <c r="BE85" s="500">
        <f t="shared" si="7"/>
        <v>3</v>
      </c>
      <c r="BF85" s="500">
        <f t="shared" si="8"/>
        <v>13</v>
      </c>
      <c r="BG85" s="500">
        <f>IF($BE85="","",INDEX(安値!$E85:$CZ85,1,$BE85+1))</f>
        <v>2978</v>
      </c>
      <c r="BH85" s="500">
        <f>IF($BF85="","",INDEX(安値!$E85:$CZ85,1,$BF85+1))</f>
        <v>3096</v>
      </c>
      <c r="BI85" s="500">
        <f>IF($BF85="","",MAX(INDEX(高値!$E85:$CZ85,1,$BE85+1):INDEX(高値!$E85:$CZ85,1,$BF85+1)))</f>
        <v>3465</v>
      </c>
      <c r="BJ85" s="500">
        <f>IF($BF85="","",AVERAGE(INDEX(終値!$E85:$CZ85,1,$BF85+1):INDEX(終値!$E85:$CZ85,1,$BF85+20))-2*STDEVP(INDEX(終値!$E85:$CZ85,1,$BF85+1):INDEX(終値!$E85:$CZ85,1,$BF85+20)))</f>
        <v>3008.1199359465222</v>
      </c>
      <c r="BK85" s="500">
        <f>IF($BE85="","",AVERAGE(INDEX(終値!$E85:$CZ85,1,$BE85+1):INDEX(終値!$E85:$CZ85,1,$BE85+20))-2*STDEVP(INDEX(終値!$E85:$CZ85,1,$BE85+1):INDEX(終値!$E85:$CZ85,1,$BE85+20)))</f>
        <v>3073.9367424825837</v>
      </c>
      <c r="BL85" s="500">
        <f t="shared" si="9"/>
        <v>3</v>
      </c>
      <c r="BM85" s="500">
        <f t="shared" si="10"/>
        <v>9</v>
      </c>
      <c r="BN85" s="500">
        <f t="shared" si="11"/>
        <v>17</v>
      </c>
      <c r="BO85" s="500">
        <f>IF($BM85="","",INDEX(高値!$E85:$CZ85,1,$BM85+1))</f>
        <v>3465</v>
      </c>
      <c r="BP85" s="500">
        <f>IF($BN85="","",INDEX(高値!$E85:$CZ85,1,$BN85+1))</f>
        <v>3363</v>
      </c>
      <c r="BQ85" s="500">
        <f>IF($BN85="","",MIN(INDEX(安値!$E85:$CZ85,1,$BM85+1):INDEX(安値!$E85:$CZ85,1,$BN85+1)))</f>
        <v>3096</v>
      </c>
      <c r="BR85" s="500">
        <f>IF($BN85="","",AVERAGE(INDEX(終値!$E85:$CZ85,1,$BN85+1):INDEX(終値!$E85:$CZ85,1,$BN85+20))+2*STDEVP(INDEX(終値!$E85:$CZ85,1,$BN85+1):INDEX(終値!$E85:$CZ85,1,$BN85+20)))</f>
        <v>3372.7283311312672</v>
      </c>
      <c r="BS85" s="500">
        <f>IF($BM85="","",AVERAGE(INDEX(終値!$E85:$CZ85,1,$BM85+1):INDEX(終値!$E85:$CZ85,1,$BM85+20))+2*STDEVP(INDEX(終値!$E85:$CZ85,1,$BM85+1):INDEX(終値!$E85:$CZ85,1,$BM85+20)))</f>
        <v>3491.8959643041003</v>
      </c>
      <c r="BT85" s="497" t="str">
        <f>IFERROR(IF(AND($BD85&gt;=2,ABS($BG85-$BH85)/$BH85&lt;=BB設定!$B$12,$BI85&gt;=MAX($BH85,$BG85)*(1+BB設定!$B$13),終値!E85&gt;$BG85),IF(OR(終値!E85&gt;=$BI85,AND($BH85&lt;$BJ85,$BG85&gt;=$BK85)),"二番底W▲","二番底W形成"),IF(AND($BL85&gt;=2,ABS($BO85-$BP85)/$BP85&lt;=BB設定!$B$12,$BQ85&lt;=MIN($BP85,$BO85)*(1-BB設定!$B$13),終値!E85&lt;$BO85),IF(OR(終値!E85&lt;=$BQ85,AND($BP85&gt;$BR85,$BO85&lt;=$BS85)),"二番天井M▼","二番天井M形成"),"－")),"－")</f>
        <v>二番底W形成</v>
      </c>
    </row>
    <row r="86" spans="2:72">
      <c r="B86" s="500" t="str">
        <f>IF(終値!A86="","",IF(AND(安値!G86&lt;安値!F86,安値!G86&lt;安値!E86,安値!G86&lt;安値!H86,安値!G86&lt;安値!I86),2,""))</f>
        <v/>
      </c>
      <c r="C86" s="500">
        <f>IF(終値!A86="","",IF(AND(安値!H86&lt;安値!G86,安値!H86&lt;安値!F86,安値!H86&lt;安値!I86,安値!H86&lt;安値!J86),3,""))</f>
        <v>3</v>
      </c>
      <c r="D86" s="500" t="str">
        <f>IF(終値!A86="","",IF(AND(安値!I86&lt;安値!H86,安値!I86&lt;安値!G86,安値!I86&lt;安値!J86,安値!I86&lt;安値!K86),4,""))</f>
        <v/>
      </c>
      <c r="E86" s="500" t="str">
        <f>IF(終値!A86="","",IF(AND(安値!J86&lt;安値!I86,安値!J86&lt;安値!H86,安値!J86&lt;安値!K86,安値!J86&lt;安値!L86),5,""))</f>
        <v/>
      </c>
      <c r="F86" s="500">
        <f>IF(終値!A86="","",IF(AND(安値!K86&lt;安値!J86,安値!K86&lt;安値!I86,安値!K86&lt;安値!L86,安値!K86&lt;安値!M86),6,""))</f>
        <v>6</v>
      </c>
      <c r="G86" s="500" t="str">
        <f>IF(終値!A86="","",IF(AND(安値!L86&lt;安値!K86,安値!L86&lt;安値!J86,安値!L86&lt;安値!M86,安値!L86&lt;安値!N86),7,""))</f>
        <v/>
      </c>
      <c r="H86" s="500" t="str">
        <f>IF(終値!A86="","",IF(AND(安値!M86&lt;安値!L86,安値!M86&lt;安値!K86,安値!M86&lt;安値!N86,安値!M86&lt;安値!O86),8,""))</f>
        <v/>
      </c>
      <c r="I86" s="500">
        <f>IF(終値!A86="","",IF(AND(安値!N86&lt;安値!M86,安値!N86&lt;安値!L86,安値!N86&lt;安値!O86,安値!N86&lt;安値!P86),9,""))</f>
        <v>9</v>
      </c>
      <c r="J86" s="500" t="str">
        <f>IF(終値!A86="","",IF(AND(安値!O86&lt;安値!N86,安値!O86&lt;安値!M86,安値!O86&lt;安値!P86,安値!O86&lt;安値!Q86),10,""))</f>
        <v/>
      </c>
      <c r="K86" s="500" t="str">
        <f>IF(終値!A86="","",IF(AND(安値!P86&lt;安値!O86,安値!P86&lt;安値!N86,安値!P86&lt;安値!Q86,安値!P86&lt;安値!R86),11,""))</f>
        <v/>
      </c>
      <c r="L86" s="500" t="str">
        <f>IF(終値!A86="","",IF(AND(安値!Q86&lt;安値!P86,安値!Q86&lt;安値!O86,安値!Q86&lt;安値!R86,安値!Q86&lt;安値!S86),12,""))</f>
        <v/>
      </c>
      <c r="M86" s="500">
        <f>IF(終値!A86="","",IF(AND(安値!R86&lt;安値!Q86,安値!R86&lt;安値!P86,安値!R86&lt;安値!S86,安値!R86&lt;安値!T86),13,""))</f>
        <v>13</v>
      </c>
      <c r="N86" s="500" t="str">
        <f>IF(終値!A86="","",IF(AND(安値!S86&lt;安値!R86,安値!S86&lt;安値!Q86,安値!S86&lt;安値!T86,安値!S86&lt;安値!U86),14,""))</f>
        <v/>
      </c>
      <c r="O86" s="500" t="str">
        <f>IF(終値!A86="","",IF(AND(安値!T86&lt;安値!S86,安値!T86&lt;安値!R86,安値!T86&lt;安値!U86,安値!T86&lt;安値!V86),15,""))</f>
        <v/>
      </c>
      <c r="P86" s="500" t="str">
        <f>IF(終値!A86="","",IF(AND(安値!U86&lt;安値!T86,安値!U86&lt;安値!S86,安値!U86&lt;安値!V86,安値!U86&lt;安値!W86),16,""))</f>
        <v/>
      </c>
      <c r="Q86" s="500" t="str">
        <f>IF(終値!A86="","",IF(AND(安値!V86&lt;安値!U86,安値!V86&lt;安値!T86,安値!V86&lt;安値!W86,安値!V86&lt;安値!X86),17,""))</f>
        <v/>
      </c>
      <c r="R86" s="500" t="str">
        <f>IF(終値!A86="","",IF(AND(安値!W86&lt;安値!V86,安値!W86&lt;安値!U86,安値!W86&lt;安値!X86,安値!W86&lt;安値!Y86),18,""))</f>
        <v/>
      </c>
      <c r="S86" s="500" t="str">
        <f>IF(終値!A86="","",IF(AND(安値!X86&lt;安値!W86,安値!X86&lt;安値!V86,安値!X86&lt;安値!Y86,安値!X86&lt;安値!Z86),19,""))</f>
        <v/>
      </c>
      <c r="T86" s="500" t="str">
        <f>IF(終値!A86="","",IF(AND(安値!Y86&lt;安値!X86,安値!Y86&lt;安値!W86,安値!Y86&lt;安値!Z86,安値!Y86&lt;安値!AA86),20,""))</f>
        <v/>
      </c>
      <c r="U86" s="500" t="str">
        <f>IF(終値!A86="","",IF(AND(安値!Z86&lt;安値!Y86,安値!Z86&lt;安値!X86,安値!Z86&lt;安値!AA86,安値!Z86&lt;安値!AB86),21,""))</f>
        <v/>
      </c>
      <c r="V86" s="500" t="str">
        <f>IF(終値!A86="","",IF(AND(安値!AA86&lt;安値!Z86,安値!AA86&lt;安値!Y86,安値!AA86&lt;安値!AB86,安値!AA86&lt;安値!AC86),22,""))</f>
        <v/>
      </c>
      <c r="W86" s="500">
        <f>IF(終値!A86="","",IF(AND(安値!AB86&lt;安値!AA86,安値!AB86&lt;安値!Z86,安値!AB86&lt;安値!AC86,安値!AB86&lt;安値!AD86),23,""))</f>
        <v>23</v>
      </c>
      <c r="X86" s="500" t="str">
        <f>IF(終値!A86="","",IF(AND(安値!AC86&lt;安値!AB86,安値!AC86&lt;安値!AA86,安値!AC86&lt;安値!AD86,安値!AC86&lt;安値!AE86),24,""))</f>
        <v/>
      </c>
      <c r="Y86" s="500" t="str">
        <f>IF(終値!A86="","",IF(AND(安値!AD86&lt;安値!AC86,安値!AD86&lt;安値!AB86,安値!AD86&lt;安値!AE86,安値!AD86&lt;安値!AF86),25,""))</f>
        <v/>
      </c>
      <c r="Z86" s="500" t="str">
        <f>IF(終値!A86="","",IF(AND(安値!AE86&lt;安値!AD86,安値!AE86&lt;安値!AC86,安値!AE86&lt;安値!AF86,安値!AE86&lt;安値!AG86),26,""))</f>
        <v/>
      </c>
      <c r="AA86" s="500" t="str">
        <f>IF(終値!A86="","",IF(AND(安値!AF86&lt;安値!AE86,安値!AF86&lt;安値!AD86,安値!AF86&lt;安値!AG86,安値!AF86&lt;安値!AH86),27,""))</f>
        <v/>
      </c>
      <c r="AB86" s="500" t="str">
        <f>IF(終値!A86="","",IF(AND(安値!AG86&lt;安値!AF86,安値!AG86&lt;安値!AE86,安値!AG86&lt;安値!AH86,安値!AG86&lt;安値!AI86),28,""))</f>
        <v/>
      </c>
      <c r="AC86" s="500" t="str">
        <f>IF(終値!A86="","",IF(AND(高値!G86&gt;高値!F86,高値!G86&gt;高値!E86,高値!G86&gt;高値!H86,高値!G86&gt;高値!I86),2,""))</f>
        <v/>
      </c>
      <c r="AD86" s="500" t="str">
        <f>IF(終値!A86="","",IF(AND(高値!H86&gt;高値!G86,高値!H86&gt;高値!F86,高値!H86&gt;高値!I86,高値!H86&gt;高値!J86),3,""))</f>
        <v/>
      </c>
      <c r="AE86" s="500" t="str">
        <f>IF(終値!A86="","",IF(AND(高値!I86&gt;高値!H86,高値!I86&gt;高値!G86,高値!I86&gt;高値!J86,高値!I86&gt;高値!K86),4,""))</f>
        <v/>
      </c>
      <c r="AF86" s="500" t="str">
        <f>IF(終値!A86="","",IF(AND(高値!J86&gt;高値!I86,高値!J86&gt;高値!H86,高値!J86&gt;高値!K86,高値!J86&gt;高値!L86),5,""))</f>
        <v/>
      </c>
      <c r="AG86" s="500" t="str">
        <f>IF(終値!A86="","",IF(AND(高値!K86&gt;高値!J86,高値!K86&gt;高値!I86,高値!K86&gt;高値!L86,高値!K86&gt;高値!M86),6,""))</f>
        <v/>
      </c>
      <c r="AH86" s="500" t="str">
        <f>IF(終値!A86="","",IF(AND(高値!L86&gt;高値!K86,高値!L86&gt;高値!J86,高値!L86&gt;高値!M86,高値!L86&gt;高値!N86),7,""))</f>
        <v/>
      </c>
      <c r="AI86" s="500">
        <f>IF(終値!A86="","",IF(AND(高値!M86&gt;高値!L86,高値!M86&gt;高値!K86,高値!M86&gt;高値!N86,高値!M86&gt;高値!O86),8,""))</f>
        <v>8</v>
      </c>
      <c r="AJ86" s="500" t="str">
        <f>IF(終値!A86="","",IF(AND(高値!N86&gt;高値!M86,高値!N86&gt;高値!L86,高値!N86&gt;高値!O86,高値!N86&gt;高値!P86),9,""))</f>
        <v/>
      </c>
      <c r="AK86" s="500" t="str">
        <f>IF(終値!A86="","",IF(AND(高値!O86&gt;高値!N86,高値!O86&gt;高値!M86,高値!O86&gt;高値!P86,高値!O86&gt;高値!Q86),10,""))</f>
        <v/>
      </c>
      <c r="AL86" s="500" t="str">
        <f>IF(終値!A86="","",IF(AND(高値!P86&gt;高値!O86,高値!P86&gt;高値!N86,高値!P86&gt;高値!Q86,高値!P86&gt;高値!R86),11,""))</f>
        <v/>
      </c>
      <c r="AM86" s="500" t="str">
        <f>IF(終値!A86="","",IF(AND(高値!Q86&gt;高値!P86,高値!Q86&gt;高値!O86,高値!Q86&gt;高値!R86,高値!Q86&gt;高値!S86),12,""))</f>
        <v/>
      </c>
      <c r="AN86" s="500" t="str">
        <f>IF(終値!A86="","",IF(AND(高値!R86&gt;高値!Q86,高値!R86&gt;高値!P86,高値!R86&gt;高値!S86,高値!R86&gt;高値!T86),13,""))</f>
        <v/>
      </c>
      <c r="AO86" s="500">
        <f>IF(終値!A86="","",IF(AND(高値!S86&gt;高値!R86,高値!S86&gt;高値!Q86,高値!S86&gt;高値!T86,高値!S86&gt;高値!U86),14,""))</f>
        <v>14</v>
      </c>
      <c r="AP86" s="500" t="str">
        <f>IF(終値!A86="","",IF(AND(高値!T86&gt;高値!S86,高値!T86&gt;高値!R86,高値!T86&gt;高値!U86,高値!T86&gt;高値!V86),15,""))</f>
        <v/>
      </c>
      <c r="AQ86" s="500" t="str">
        <f>IF(終値!A86="","",IF(AND(高値!U86&gt;高値!T86,高値!U86&gt;高値!S86,高値!U86&gt;高値!V86,高値!U86&gt;高値!W86),16,""))</f>
        <v/>
      </c>
      <c r="AR86" s="500">
        <f>IF(終値!A86="","",IF(AND(高値!V86&gt;高値!U86,高値!V86&gt;高値!T86,高値!V86&gt;高値!W86,高値!V86&gt;高値!X86),17,""))</f>
        <v>17</v>
      </c>
      <c r="AS86" s="500" t="str">
        <f>IF(終値!A86="","",IF(AND(高値!W86&gt;高値!V86,高値!W86&gt;高値!U86,高値!W86&gt;高値!X86,高値!W86&gt;高値!Y86),18,""))</f>
        <v/>
      </c>
      <c r="AT86" s="500" t="str">
        <f>IF(終値!A86="","",IF(AND(高値!X86&gt;高値!W86,高値!X86&gt;高値!V86,高値!X86&gt;高値!Y86,高値!X86&gt;高値!Z86),19,""))</f>
        <v/>
      </c>
      <c r="AU86" s="500" t="str">
        <f>IF(終値!A86="","",IF(AND(高値!Y86&gt;高値!X86,高値!Y86&gt;高値!W86,高値!Y86&gt;高値!Z86,高値!Y86&gt;高値!AA86),20,""))</f>
        <v/>
      </c>
      <c r="AV86" s="500">
        <f>IF(終値!A86="","",IF(AND(高値!Z86&gt;高値!Y86,高値!Z86&gt;高値!X86,高値!Z86&gt;高値!AA86,高値!Z86&gt;高値!AB86),21,""))</f>
        <v>21</v>
      </c>
      <c r="AW86" s="500" t="str">
        <f>IF(終値!A86="","",IF(AND(高値!AA86&gt;高値!Z86,高値!AA86&gt;高値!Y86,高値!AA86&gt;高値!AB86,高値!AA86&gt;高値!AC86),22,""))</f>
        <v/>
      </c>
      <c r="AX86" s="500" t="str">
        <f>IF(終値!A86="","",IF(AND(高値!AB86&gt;高値!AA86,高値!AB86&gt;高値!Z86,高値!AB86&gt;高値!AC86,高値!AB86&gt;高値!AD86),23,""))</f>
        <v/>
      </c>
      <c r="AY86" s="500" t="str">
        <f>IF(終値!A86="","",IF(AND(高値!AC86&gt;高値!AB86,高値!AC86&gt;高値!AA86,高値!AC86&gt;高値!AD86,高値!AC86&gt;高値!AE86),24,""))</f>
        <v/>
      </c>
      <c r="AZ86" s="500" t="str">
        <f>IF(終値!A86="","",IF(AND(高値!AD86&gt;高値!AC86,高値!AD86&gt;高値!AB86,高値!AD86&gt;高値!AE86,高値!AD86&gt;高値!AF86),25,""))</f>
        <v/>
      </c>
      <c r="BA86" s="500" t="str">
        <f>IF(終値!A86="","",IF(AND(高値!AE86&gt;高値!AD86,高値!AE86&gt;高値!AC86,高値!AE86&gt;高値!AF86,高値!AE86&gt;高値!AG86),26,""))</f>
        <v/>
      </c>
      <c r="BB86" s="500">
        <f>IF(終値!A86="","",IF(AND(高値!AF86&gt;高値!AE86,高値!AF86&gt;高値!AD86,高値!AF86&gt;高値!AG86,高値!AF86&gt;高値!AH86),27,""))</f>
        <v>27</v>
      </c>
      <c r="BC86" s="500" t="str">
        <f>IF(終値!A86="","",IF(AND(高値!AG86&gt;高値!AF86,高値!AG86&gt;高値!AE86,高値!AG86&gt;高値!AH86,高値!AG86&gt;高値!AI86),28,""))</f>
        <v/>
      </c>
      <c r="BD86" s="500">
        <f t="shared" si="6"/>
        <v>5</v>
      </c>
      <c r="BE86" s="500">
        <f t="shared" si="7"/>
        <v>3</v>
      </c>
      <c r="BF86" s="500">
        <f t="shared" si="8"/>
        <v>6</v>
      </c>
      <c r="BG86" s="500">
        <f>IF($BE86="","",INDEX(安値!$E86:$CZ86,1,$BE86+1))</f>
        <v>2193</v>
      </c>
      <c r="BH86" s="500">
        <f>IF($BF86="","",INDEX(安値!$E86:$CZ86,1,$BF86+1))</f>
        <v>2184</v>
      </c>
      <c r="BI86" s="500">
        <f>IF($BF86="","",MAX(INDEX(高値!$E86:$CZ86,1,$BE86+1):INDEX(高値!$E86:$CZ86,1,$BF86+1)))</f>
        <v>2329</v>
      </c>
      <c r="BJ86" s="500">
        <f>IF($BF86="","",AVERAGE(INDEX(終値!$E86:$CZ86,1,$BF86+1):INDEX(終値!$E86:$CZ86,1,$BF86+20))-2*STDEVP(INDEX(終値!$E86:$CZ86,1,$BF86+1):INDEX(終値!$E86:$CZ86,1,$BF86+20)))</f>
        <v>2155.6550750961583</v>
      </c>
      <c r="BK86" s="500">
        <f>IF($BE86="","",AVERAGE(INDEX(終値!$E86:$CZ86,1,$BE86+1):INDEX(終値!$E86:$CZ86,1,$BE86+20))-2*STDEVP(INDEX(終値!$E86:$CZ86,1,$BE86+1):INDEX(終値!$E86:$CZ86,1,$BE86+20)))</f>
        <v>2152.2022257208582</v>
      </c>
      <c r="BL86" s="500">
        <f t="shared" si="9"/>
        <v>5</v>
      </c>
      <c r="BM86" s="500">
        <f t="shared" si="10"/>
        <v>8</v>
      </c>
      <c r="BN86" s="500">
        <f t="shared" si="11"/>
        <v>14</v>
      </c>
      <c r="BO86" s="500">
        <f>IF($BM86="","",INDEX(高値!$E86:$CZ86,1,$BM86+1))</f>
        <v>2375</v>
      </c>
      <c r="BP86" s="500">
        <f>IF($BN86="","",INDEX(高値!$E86:$CZ86,1,$BN86+1))</f>
        <v>2346.5</v>
      </c>
      <c r="BQ86" s="500">
        <f>IF($BN86="","",MIN(INDEX(安値!$E86:$CZ86,1,$BM86+1):INDEX(安値!$E86:$CZ86,1,$BN86+1)))</f>
        <v>2149</v>
      </c>
      <c r="BR86" s="500">
        <f>IF($BN86="","",AVERAGE(INDEX(終値!$E86:$CZ86,1,$BN86+1):INDEX(終値!$E86:$CZ86,1,$BN86+20))+2*STDEVP(INDEX(終値!$E86:$CZ86,1,$BN86+1):INDEX(終値!$E86:$CZ86,1,$BN86+20)))</f>
        <v>2718.59893987433</v>
      </c>
      <c r="BS86" s="500">
        <f>IF($BM86="","",AVERAGE(INDEX(終値!$E86:$CZ86,1,$BM86+1):INDEX(終値!$E86:$CZ86,1,$BM86+20))+2*STDEVP(INDEX(終値!$E86:$CZ86,1,$BM86+1):INDEX(終値!$E86:$CZ86,1,$BM86+20)))</f>
        <v>2583.6836304178019</v>
      </c>
      <c r="BT86" s="497" t="str">
        <f>IFERROR(IF(AND($BD86&gt;=2,ABS($BG86-$BH86)/$BH86&lt;=BB設定!$B$12,$BI86&gt;=MAX($BH86,$BG86)*(1+BB設定!$B$13),終値!E86&gt;$BG86),IF(OR(終値!E86&gt;=$BI86,AND($BH86&lt;$BJ86,$BG86&gt;=$BK86)),"二番底W▲","二番底W形成"),IF(AND($BL86&gt;=2,ABS($BO86-$BP86)/$BP86&lt;=BB設定!$B$12,$BQ86&lt;=MIN($BP86,$BO86)*(1-BB設定!$B$13),終値!E86&lt;$BO86),IF(OR(終値!E86&lt;=$BQ86,AND($BP86&gt;$BR86,$BO86&lt;=$BS86)),"二番天井M▼","二番天井M形成"),"－")),"－")</f>
        <v>二番底W形成</v>
      </c>
    </row>
    <row r="87" spans="2:72">
      <c r="B87" s="500" t="str">
        <f>IF(終値!A87="","",IF(AND(安値!G87&lt;安値!F87,安値!G87&lt;安値!E87,安値!G87&lt;安値!H87,安値!G87&lt;安値!I87),2,""))</f>
        <v/>
      </c>
      <c r="C87" s="500" t="str">
        <f>IF(終値!A87="","",IF(AND(安値!H87&lt;安値!G87,安値!H87&lt;安値!F87,安値!H87&lt;安値!I87,安値!H87&lt;安値!J87),3,""))</f>
        <v/>
      </c>
      <c r="D87" s="500" t="str">
        <f>IF(終値!A87="","",IF(AND(安値!I87&lt;安値!H87,安値!I87&lt;安値!G87,安値!I87&lt;安値!J87,安値!I87&lt;安値!K87),4,""))</f>
        <v/>
      </c>
      <c r="E87" s="500" t="str">
        <f>IF(終値!A87="","",IF(AND(安値!J87&lt;安値!I87,安値!J87&lt;安値!H87,安値!J87&lt;安値!K87,安値!J87&lt;安値!L87),5,""))</f>
        <v/>
      </c>
      <c r="F87" s="500" t="str">
        <f>IF(終値!A87="","",IF(AND(安値!K87&lt;安値!J87,安値!K87&lt;安値!I87,安値!K87&lt;安値!L87,安値!K87&lt;安値!M87),6,""))</f>
        <v/>
      </c>
      <c r="G87" s="500" t="str">
        <f>IF(終値!A87="","",IF(AND(安値!L87&lt;安値!K87,安値!L87&lt;安値!J87,安値!L87&lt;安値!M87,安値!L87&lt;安値!N87),7,""))</f>
        <v/>
      </c>
      <c r="H87" s="500" t="str">
        <f>IF(終値!A87="","",IF(AND(安値!M87&lt;安値!L87,安値!M87&lt;安値!K87,安値!M87&lt;安値!N87,安値!M87&lt;安値!O87),8,""))</f>
        <v/>
      </c>
      <c r="I87" s="500" t="str">
        <f>IF(終値!A87="","",IF(AND(安値!N87&lt;安値!M87,安値!N87&lt;安値!L87,安値!N87&lt;安値!O87,安値!N87&lt;安値!P87),9,""))</f>
        <v/>
      </c>
      <c r="J87" s="500" t="str">
        <f>IF(終値!A87="","",IF(AND(安値!O87&lt;安値!N87,安値!O87&lt;安値!M87,安値!O87&lt;安値!P87,安値!O87&lt;安値!Q87),10,""))</f>
        <v/>
      </c>
      <c r="K87" s="500" t="str">
        <f>IF(終値!A87="","",IF(AND(安値!P87&lt;安値!O87,安値!P87&lt;安値!N87,安値!P87&lt;安値!Q87,安値!P87&lt;安値!R87),11,""))</f>
        <v/>
      </c>
      <c r="L87" s="500" t="str">
        <f>IF(終値!A87="","",IF(AND(安値!Q87&lt;安値!P87,安値!Q87&lt;安値!O87,安値!Q87&lt;安値!R87,安値!Q87&lt;安値!S87),12,""))</f>
        <v/>
      </c>
      <c r="M87" s="500" t="str">
        <f>IF(終値!A87="","",IF(AND(安値!R87&lt;安値!Q87,安値!R87&lt;安値!P87,安値!R87&lt;安値!S87,安値!R87&lt;安値!T87),13,""))</f>
        <v/>
      </c>
      <c r="N87" s="500" t="str">
        <f>IF(終値!A87="","",IF(AND(安値!S87&lt;安値!R87,安値!S87&lt;安値!Q87,安値!S87&lt;安値!T87,安値!S87&lt;安値!U87),14,""))</f>
        <v/>
      </c>
      <c r="O87" s="500" t="str">
        <f>IF(終値!A87="","",IF(AND(安値!T87&lt;安値!S87,安値!T87&lt;安値!R87,安値!T87&lt;安値!U87,安値!T87&lt;安値!V87),15,""))</f>
        <v/>
      </c>
      <c r="P87" s="500" t="str">
        <f>IF(終値!A87="","",IF(AND(安値!U87&lt;安値!T87,安値!U87&lt;安値!S87,安値!U87&lt;安値!V87,安値!U87&lt;安値!W87),16,""))</f>
        <v/>
      </c>
      <c r="Q87" s="500">
        <f>IF(終値!A87="","",IF(AND(安値!V87&lt;安値!U87,安値!V87&lt;安値!T87,安値!V87&lt;安値!W87,安値!V87&lt;安値!X87),17,""))</f>
        <v>17</v>
      </c>
      <c r="R87" s="500" t="str">
        <f>IF(終値!A87="","",IF(AND(安値!W87&lt;安値!V87,安値!W87&lt;安値!U87,安値!W87&lt;安値!X87,安値!W87&lt;安値!Y87),18,""))</f>
        <v/>
      </c>
      <c r="S87" s="500" t="str">
        <f>IF(終値!A87="","",IF(AND(安値!X87&lt;安値!W87,安値!X87&lt;安値!V87,安値!X87&lt;安値!Y87,安値!X87&lt;安値!Z87),19,""))</f>
        <v/>
      </c>
      <c r="T87" s="500" t="str">
        <f>IF(終値!A87="","",IF(AND(安値!Y87&lt;安値!X87,安値!Y87&lt;安値!W87,安値!Y87&lt;安値!Z87,安値!Y87&lt;安値!AA87),20,""))</f>
        <v/>
      </c>
      <c r="U87" s="500" t="str">
        <f>IF(終値!A87="","",IF(AND(安値!Z87&lt;安値!Y87,安値!Z87&lt;安値!X87,安値!Z87&lt;安値!AA87,安値!Z87&lt;安値!AB87),21,""))</f>
        <v/>
      </c>
      <c r="V87" s="500" t="str">
        <f>IF(終値!A87="","",IF(AND(安値!AA87&lt;安値!Z87,安値!AA87&lt;安値!Y87,安値!AA87&lt;安値!AB87,安値!AA87&lt;安値!AC87),22,""))</f>
        <v/>
      </c>
      <c r="W87" s="500" t="str">
        <f>IF(終値!A87="","",IF(AND(安値!AB87&lt;安値!AA87,安値!AB87&lt;安値!Z87,安値!AB87&lt;安値!AC87,安値!AB87&lt;安値!AD87),23,""))</f>
        <v/>
      </c>
      <c r="X87" s="500" t="str">
        <f>IF(終値!A87="","",IF(AND(安値!AC87&lt;安値!AB87,安値!AC87&lt;安値!AA87,安値!AC87&lt;安値!AD87,安値!AC87&lt;安値!AE87),24,""))</f>
        <v/>
      </c>
      <c r="Y87" s="500" t="str">
        <f>IF(終値!A87="","",IF(AND(安値!AD87&lt;安値!AC87,安値!AD87&lt;安値!AB87,安値!AD87&lt;安値!AE87,安値!AD87&lt;安値!AF87),25,""))</f>
        <v/>
      </c>
      <c r="Z87" s="500" t="str">
        <f>IF(終値!A87="","",IF(AND(安値!AE87&lt;安値!AD87,安値!AE87&lt;安値!AC87,安値!AE87&lt;安値!AF87,安値!AE87&lt;安値!AG87),26,""))</f>
        <v/>
      </c>
      <c r="AA87" s="500" t="str">
        <f>IF(終値!A87="","",IF(AND(安値!AF87&lt;安値!AE87,安値!AF87&lt;安値!AD87,安値!AF87&lt;安値!AG87,安値!AF87&lt;安値!AH87),27,""))</f>
        <v/>
      </c>
      <c r="AB87" s="500" t="str">
        <f>IF(終値!A87="","",IF(AND(安値!AG87&lt;安値!AF87,安値!AG87&lt;安値!AE87,安値!AG87&lt;安値!AH87,安値!AG87&lt;安値!AI87),28,""))</f>
        <v/>
      </c>
      <c r="AC87" s="500" t="str">
        <f>IF(終値!A87="","",IF(AND(高値!G87&gt;高値!F87,高値!G87&gt;高値!E87,高値!G87&gt;高値!H87,高値!G87&gt;高値!I87),2,""))</f>
        <v/>
      </c>
      <c r="AD87" s="500" t="str">
        <f>IF(終値!A87="","",IF(AND(高値!H87&gt;高値!G87,高値!H87&gt;高値!F87,高値!H87&gt;高値!I87,高値!H87&gt;高値!J87),3,""))</f>
        <v/>
      </c>
      <c r="AE87" s="500">
        <f>IF(終値!A87="","",IF(AND(高値!I87&gt;高値!H87,高値!I87&gt;高値!G87,高値!I87&gt;高値!J87,高値!I87&gt;高値!K87),4,""))</f>
        <v>4</v>
      </c>
      <c r="AF87" s="500" t="str">
        <f>IF(終値!A87="","",IF(AND(高値!J87&gt;高値!I87,高値!J87&gt;高値!H87,高値!J87&gt;高値!K87,高値!J87&gt;高値!L87),5,""))</f>
        <v/>
      </c>
      <c r="AG87" s="500" t="str">
        <f>IF(終値!A87="","",IF(AND(高値!K87&gt;高値!J87,高値!K87&gt;高値!I87,高値!K87&gt;高値!L87,高値!K87&gt;高値!M87),6,""))</f>
        <v/>
      </c>
      <c r="AH87" s="500" t="str">
        <f>IF(終値!A87="","",IF(AND(高値!L87&gt;高値!K87,高値!L87&gt;高値!J87,高値!L87&gt;高値!M87,高値!L87&gt;高値!N87),7,""))</f>
        <v/>
      </c>
      <c r="AI87" s="500" t="str">
        <f>IF(終値!A87="","",IF(AND(高値!M87&gt;高値!L87,高値!M87&gt;高値!K87,高値!M87&gt;高値!N87,高値!M87&gt;高値!O87),8,""))</f>
        <v/>
      </c>
      <c r="AJ87" s="500" t="str">
        <f>IF(終値!A87="","",IF(AND(高値!N87&gt;高値!M87,高値!N87&gt;高値!L87,高値!N87&gt;高値!O87,高値!N87&gt;高値!P87),9,""))</f>
        <v/>
      </c>
      <c r="AK87" s="500" t="str">
        <f>IF(終値!A87="","",IF(AND(高値!O87&gt;高値!N87,高値!O87&gt;高値!M87,高値!O87&gt;高値!P87,高値!O87&gt;高値!Q87),10,""))</f>
        <v/>
      </c>
      <c r="AL87" s="500" t="str">
        <f>IF(終値!A87="","",IF(AND(高値!P87&gt;高値!O87,高値!P87&gt;高値!N87,高値!P87&gt;高値!Q87,高値!P87&gt;高値!R87),11,""))</f>
        <v/>
      </c>
      <c r="AM87" s="500" t="str">
        <f>IF(終値!A87="","",IF(AND(高値!Q87&gt;高値!P87,高値!Q87&gt;高値!O87,高値!Q87&gt;高値!R87,高値!Q87&gt;高値!S87),12,""))</f>
        <v/>
      </c>
      <c r="AN87" s="500" t="str">
        <f>IF(終値!A87="","",IF(AND(高値!R87&gt;高値!Q87,高値!R87&gt;高値!P87,高値!R87&gt;高値!S87,高値!R87&gt;高値!T87),13,""))</f>
        <v/>
      </c>
      <c r="AO87" s="500" t="str">
        <f>IF(終値!A87="","",IF(AND(高値!S87&gt;高値!R87,高値!S87&gt;高値!Q87,高値!S87&gt;高値!T87,高値!S87&gt;高値!U87),14,""))</f>
        <v/>
      </c>
      <c r="AP87" s="500" t="str">
        <f>IF(終値!A87="","",IF(AND(高値!T87&gt;高値!S87,高値!T87&gt;高値!R87,高値!T87&gt;高値!U87,高値!T87&gt;高値!V87),15,""))</f>
        <v/>
      </c>
      <c r="AQ87" s="500" t="str">
        <f>IF(終値!A87="","",IF(AND(高値!U87&gt;高値!T87,高値!U87&gt;高値!S87,高値!U87&gt;高値!V87,高値!U87&gt;高値!W87),16,""))</f>
        <v/>
      </c>
      <c r="AR87" s="500" t="str">
        <f>IF(終値!A87="","",IF(AND(高値!V87&gt;高値!U87,高値!V87&gt;高値!T87,高値!V87&gt;高値!W87,高値!V87&gt;高値!X87),17,""))</f>
        <v/>
      </c>
      <c r="AS87" s="500" t="str">
        <f>IF(終値!A87="","",IF(AND(高値!W87&gt;高値!V87,高値!W87&gt;高値!U87,高値!W87&gt;高値!X87,高値!W87&gt;高値!Y87),18,""))</f>
        <v/>
      </c>
      <c r="AT87" s="500" t="str">
        <f>IF(終値!A87="","",IF(AND(高値!X87&gt;高値!W87,高値!X87&gt;高値!V87,高値!X87&gt;高値!Y87,高値!X87&gt;高値!Z87),19,""))</f>
        <v/>
      </c>
      <c r="AU87" s="500">
        <f>IF(終値!A87="","",IF(AND(高値!Y87&gt;高値!X87,高値!Y87&gt;高値!W87,高値!Y87&gt;高値!Z87,高値!Y87&gt;高値!AA87),20,""))</f>
        <v>20</v>
      </c>
      <c r="AV87" s="500" t="str">
        <f>IF(終値!A87="","",IF(AND(高値!Z87&gt;高値!Y87,高値!Z87&gt;高値!X87,高値!Z87&gt;高値!AA87,高値!Z87&gt;高値!AB87),21,""))</f>
        <v/>
      </c>
      <c r="AW87" s="500" t="str">
        <f>IF(終値!A87="","",IF(AND(高値!AA87&gt;高値!Z87,高値!AA87&gt;高値!Y87,高値!AA87&gt;高値!AB87,高値!AA87&gt;高値!AC87),22,""))</f>
        <v/>
      </c>
      <c r="AX87" s="500" t="str">
        <f>IF(終値!A87="","",IF(AND(高値!AB87&gt;高値!AA87,高値!AB87&gt;高値!Z87,高値!AB87&gt;高値!AC87,高値!AB87&gt;高値!AD87),23,""))</f>
        <v/>
      </c>
      <c r="AY87" s="500" t="str">
        <f>IF(終値!A87="","",IF(AND(高値!AC87&gt;高値!AB87,高値!AC87&gt;高値!AA87,高値!AC87&gt;高値!AD87,高値!AC87&gt;高値!AE87),24,""))</f>
        <v/>
      </c>
      <c r="AZ87" s="500" t="str">
        <f>IF(終値!A87="","",IF(AND(高値!AD87&gt;高値!AC87,高値!AD87&gt;高値!AB87,高値!AD87&gt;高値!AE87,高値!AD87&gt;高値!AF87),25,""))</f>
        <v/>
      </c>
      <c r="BA87" s="500" t="str">
        <f>IF(終値!A87="","",IF(AND(高値!AE87&gt;高値!AD87,高値!AE87&gt;高値!AC87,高値!AE87&gt;高値!AF87,高値!AE87&gt;高値!AG87),26,""))</f>
        <v/>
      </c>
      <c r="BB87" s="500" t="str">
        <f>IF(終値!A87="","",IF(AND(高値!AF87&gt;高値!AE87,高値!AF87&gt;高値!AD87,高値!AF87&gt;高値!AG87,高値!AF87&gt;高値!AH87),27,""))</f>
        <v/>
      </c>
      <c r="BC87" s="500">
        <f>IF(終値!A87="","",IF(AND(高値!AG87&gt;高値!AF87,高値!AG87&gt;高値!AE87,高値!AG87&gt;高値!AH87,高値!AG87&gt;高値!AI87),28,""))</f>
        <v>28</v>
      </c>
      <c r="BD87" s="500">
        <f t="shared" si="6"/>
        <v>1</v>
      </c>
      <c r="BE87" s="500" t="str">
        <f t="shared" si="7"/>
        <v/>
      </c>
      <c r="BF87" s="500" t="str">
        <f t="shared" si="8"/>
        <v/>
      </c>
      <c r="BG87" s="500" t="str">
        <f>IF($BE87="","",INDEX(安値!$E87:$CZ87,1,$BE87+1))</f>
        <v/>
      </c>
      <c r="BH87" s="500" t="str">
        <f>IF($BF87="","",INDEX(安値!$E87:$CZ87,1,$BF87+1))</f>
        <v/>
      </c>
      <c r="BI87" s="500" t="str">
        <f>IF($BF87="","",MAX(INDEX(高値!$E87:$CZ87,1,$BE87+1):INDEX(高値!$E87:$CZ87,1,$BF87+1)))</f>
        <v/>
      </c>
      <c r="BJ87" s="500" t="str">
        <f>IF($BF87="","",AVERAGE(INDEX(終値!$E87:$CZ87,1,$BF87+1):INDEX(終値!$E87:$CZ87,1,$BF87+20))-2*STDEVP(INDEX(終値!$E87:$CZ87,1,$BF87+1):INDEX(終値!$E87:$CZ87,1,$BF87+20)))</f>
        <v/>
      </c>
      <c r="BK87" s="500" t="str">
        <f>IF($BE87="","",AVERAGE(INDEX(終値!$E87:$CZ87,1,$BE87+1):INDEX(終値!$E87:$CZ87,1,$BE87+20))-2*STDEVP(INDEX(終値!$E87:$CZ87,1,$BE87+1):INDEX(終値!$E87:$CZ87,1,$BE87+20)))</f>
        <v/>
      </c>
      <c r="BL87" s="500">
        <f t="shared" si="9"/>
        <v>3</v>
      </c>
      <c r="BM87" s="500">
        <f t="shared" si="10"/>
        <v>4</v>
      </c>
      <c r="BN87" s="500">
        <f t="shared" si="11"/>
        <v>20</v>
      </c>
      <c r="BO87" s="500">
        <f>IF($BM87="","",INDEX(高値!$E87:$CZ87,1,$BM87+1))</f>
        <v>7218</v>
      </c>
      <c r="BP87" s="500">
        <f>IF($BN87="","",INDEX(高値!$E87:$CZ87,1,$BN87+1))</f>
        <v>6278</v>
      </c>
      <c r="BQ87" s="500">
        <f>IF($BN87="","",MIN(INDEX(安値!$E87:$CZ87,1,$BM87+1):INDEX(安値!$E87:$CZ87,1,$BN87+1)))</f>
        <v>6049</v>
      </c>
      <c r="BR87" s="500">
        <f>IF($BN87="","",AVERAGE(INDEX(終値!$E87:$CZ87,1,$BN87+1):INDEX(終値!$E87:$CZ87,1,$BN87+20))+2*STDEVP(INDEX(終値!$E87:$CZ87,1,$BN87+1):INDEX(終値!$E87:$CZ87,1,$BN87+20)))</f>
        <v>6274.15249494399</v>
      </c>
      <c r="BS87" s="500">
        <f>IF($BM87="","",AVERAGE(INDEX(終値!$E87:$CZ87,1,$BM87+1):INDEX(終値!$E87:$CZ87,1,$BM87+20))+2*STDEVP(INDEX(終値!$E87:$CZ87,1,$BM87+1):INDEX(終値!$E87:$CZ87,1,$BM87+20)))</f>
        <v>6909.3445723867044</v>
      </c>
      <c r="BT87" s="497" t="str">
        <f>IFERROR(IF(AND($BD87&gt;=2,ABS($BG87-$BH87)/$BH87&lt;=BB設定!$B$12,$BI87&gt;=MAX($BH87,$BG87)*(1+BB設定!$B$13),終値!E87&gt;$BG87),IF(OR(終値!E87&gt;=$BI87,AND($BH87&lt;$BJ87,$BG87&gt;=$BK87)),"二番底W▲","二番底W形成"),IF(AND($BL87&gt;=2,ABS($BO87-$BP87)/$BP87&lt;=BB設定!$B$12,$BQ87&lt;=MIN($BP87,$BO87)*(1-BB設定!$B$13),終値!E87&lt;$BO87),IF(OR(終値!E87&lt;=$BQ87,AND($BP87&gt;$BR87,$BO87&lt;=$BS87)),"二番天井M▼","二番天井M形成"),"－")),"－")</f>
        <v>－</v>
      </c>
    </row>
    <row r="88" spans="2:72">
      <c r="B88" s="500" t="str">
        <f>IF(終値!A88="","",IF(AND(安値!G88&lt;安値!F88,安値!G88&lt;安値!E88,安値!G88&lt;安値!H88,安値!G88&lt;安値!I88),2,""))</f>
        <v/>
      </c>
      <c r="C88" s="500" t="str">
        <f>IF(終値!A88="","",IF(AND(安値!H88&lt;安値!G88,安値!H88&lt;安値!F88,安値!H88&lt;安値!I88,安値!H88&lt;安値!J88),3,""))</f>
        <v/>
      </c>
      <c r="D88" s="500" t="str">
        <f>IF(終値!A88="","",IF(AND(安値!I88&lt;安値!H88,安値!I88&lt;安値!G88,安値!I88&lt;安値!J88,安値!I88&lt;安値!K88),4,""))</f>
        <v/>
      </c>
      <c r="E88" s="500" t="str">
        <f>IF(終値!A88="","",IF(AND(安値!J88&lt;安値!I88,安値!J88&lt;安値!H88,安値!J88&lt;安値!K88,安値!J88&lt;安値!L88),5,""))</f>
        <v/>
      </c>
      <c r="F88" s="500" t="str">
        <f>IF(終値!A88="","",IF(AND(安値!K88&lt;安値!J88,安値!K88&lt;安値!I88,安値!K88&lt;安値!L88,安値!K88&lt;安値!M88),6,""))</f>
        <v/>
      </c>
      <c r="G88" s="500" t="str">
        <f>IF(終値!A88="","",IF(AND(安値!L88&lt;安値!K88,安値!L88&lt;安値!J88,安値!L88&lt;安値!M88,安値!L88&lt;安値!N88),7,""))</f>
        <v/>
      </c>
      <c r="H88" s="500" t="str">
        <f>IF(終値!A88="","",IF(AND(安値!M88&lt;安値!L88,安値!M88&lt;安値!K88,安値!M88&lt;安値!N88,安値!M88&lt;安値!O88),8,""))</f>
        <v/>
      </c>
      <c r="I88" s="500">
        <f>IF(終値!A88="","",IF(AND(安値!N88&lt;安値!M88,安値!N88&lt;安値!L88,安値!N88&lt;安値!O88,安値!N88&lt;安値!P88),9,""))</f>
        <v>9</v>
      </c>
      <c r="J88" s="500" t="str">
        <f>IF(終値!A88="","",IF(AND(安値!O88&lt;安値!N88,安値!O88&lt;安値!M88,安値!O88&lt;安値!P88,安値!O88&lt;安値!Q88),10,""))</f>
        <v/>
      </c>
      <c r="K88" s="500" t="str">
        <f>IF(終値!A88="","",IF(AND(安値!P88&lt;安値!O88,安値!P88&lt;安値!N88,安値!P88&lt;安値!Q88,安値!P88&lt;安値!R88),11,""))</f>
        <v/>
      </c>
      <c r="L88" s="500" t="str">
        <f>IF(終値!A88="","",IF(AND(安値!Q88&lt;安値!P88,安値!Q88&lt;安値!O88,安値!Q88&lt;安値!R88,安値!Q88&lt;安値!S88),12,""))</f>
        <v/>
      </c>
      <c r="M88" s="500" t="str">
        <f>IF(終値!A88="","",IF(AND(安値!R88&lt;安値!Q88,安値!R88&lt;安値!P88,安値!R88&lt;安値!S88,安値!R88&lt;安値!T88),13,""))</f>
        <v/>
      </c>
      <c r="N88" s="500" t="str">
        <f>IF(終値!A88="","",IF(AND(安値!S88&lt;安値!R88,安値!S88&lt;安値!Q88,安値!S88&lt;安値!T88,安値!S88&lt;安値!U88),14,""))</f>
        <v/>
      </c>
      <c r="O88" s="500" t="str">
        <f>IF(終値!A88="","",IF(AND(安値!T88&lt;安値!S88,安値!T88&lt;安値!R88,安値!T88&lt;安値!U88,安値!T88&lt;安値!V88),15,""))</f>
        <v/>
      </c>
      <c r="P88" s="500" t="str">
        <f>IF(終値!A88="","",IF(AND(安値!U88&lt;安値!T88,安値!U88&lt;安値!S88,安値!U88&lt;安値!V88,安値!U88&lt;安値!W88),16,""))</f>
        <v/>
      </c>
      <c r="Q88" s="500" t="str">
        <f>IF(終値!A88="","",IF(AND(安値!V88&lt;安値!U88,安値!V88&lt;安値!T88,安値!V88&lt;安値!W88,安値!V88&lt;安値!X88),17,""))</f>
        <v/>
      </c>
      <c r="R88" s="500">
        <f>IF(終値!A88="","",IF(AND(安値!W88&lt;安値!V88,安値!W88&lt;安値!U88,安値!W88&lt;安値!X88,安値!W88&lt;安値!Y88),18,""))</f>
        <v>18</v>
      </c>
      <c r="S88" s="500" t="str">
        <f>IF(終値!A88="","",IF(AND(安値!X88&lt;安値!W88,安値!X88&lt;安値!V88,安値!X88&lt;安値!Y88,安値!X88&lt;安値!Z88),19,""))</f>
        <v/>
      </c>
      <c r="T88" s="500" t="str">
        <f>IF(終値!A88="","",IF(AND(安値!Y88&lt;安値!X88,安値!Y88&lt;安値!W88,安値!Y88&lt;安値!Z88,安値!Y88&lt;安値!AA88),20,""))</f>
        <v/>
      </c>
      <c r="U88" s="500" t="str">
        <f>IF(終値!A88="","",IF(AND(安値!Z88&lt;安値!Y88,安値!Z88&lt;安値!X88,安値!Z88&lt;安値!AA88,安値!Z88&lt;安値!AB88),21,""))</f>
        <v/>
      </c>
      <c r="V88" s="500" t="str">
        <f>IF(終値!A88="","",IF(AND(安値!AA88&lt;安値!Z88,安値!AA88&lt;安値!Y88,安値!AA88&lt;安値!AB88,安値!AA88&lt;安値!AC88),22,""))</f>
        <v/>
      </c>
      <c r="W88" s="500" t="str">
        <f>IF(終値!A88="","",IF(AND(安値!AB88&lt;安値!AA88,安値!AB88&lt;安値!Z88,安値!AB88&lt;安値!AC88,安値!AB88&lt;安値!AD88),23,""))</f>
        <v/>
      </c>
      <c r="X88" s="500" t="str">
        <f>IF(終値!A88="","",IF(AND(安値!AC88&lt;安値!AB88,安値!AC88&lt;安値!AA88,安値!AC88&lt;安値!AD88,安値!AC88&lt;安値!AE88),24,""))</f>
        <v/>
      </c>
      <c r="Y88" s="500">
        <f>IF(終値!A88="","",IF(AND(安値!AD88&lt;安値!AC88,安値!AD88&lt;安値!AB88,安値!AD88&lt;安値!AE88,安値!AD88&lt;安値!AF88),25,""))</f>
        <v>25</v>
      </c>
      <c r="Z88" s="500" t="str">
        <f>IF(終値!A88="","",IF(AND(安値!AE88&lt;安値!AD88,安値!AE88&lt;安値!AC88,安値!AE88&lt;安値!AF88,安値!AE88&lt;安値!AG88),26,""))</f>
        <v/>
      </c>
      <c r="AA88" s="500" t="str">
        <f>IF(終値!A88="","",IF(AND(安値!AF88&lt;安値!AE88,安値!AF88&lt;安値!AD88,安値!AF88&lt;安値!AG88,安値!AF88&lt;安値!AH88),27,""))</f>
        <v/>
      </c>
      <c r="AB88" s="500" t="str">
        <f>IF(終値!A88="","",IF(AND(安値!AG88&lt;安値!AF88,安値!AG88&lt;安値!AE88,安値!AG88&lt;安値!AH88,安値!AG88&lt;安値!AI88),28,""))</f>
        <v/>
      </c>
      <c r="AC88" s="500" t="str">
        <f>IF(終値!A88="","",IF(AND(高値!G88&gt;高値!F88,高値!G88&gt;高値!E88,高値!G88&gt;高値!H88,高値!G88&gt;高値!I88),2,""))</f>
        <v/>
      </c>
      <c r="AD88" s="500" t="str">
        <f>IF(終値!A88="","",IF(AND(高値!H88&gt;高値!G88,高値!H88&gt;高値!F88,高値!H88&gt;高値!I88,高値!H88&gt;高値!J88),3,""))</f>
        <v/>
      </c>
      <c r="AE88" s="500" t="str">
        <f>IF(終値!A88="","",IF(AND(高値!I88&gt;高値!H88,高値!I88&gt;高値!G88,高値!I88&gt;高値!J88,高値!I88&gt;高値!K88),4,""))</f>
        <v/>
      </c>
      <c r="AF88" s="500" t="str">
        <f>IF(終値!A88="","",IF(AND(高値!J88&gt;高値!I88,高値!J88&gt;高値!H88,高値!J88&gt;高値!K88,高値!J88&gt;高値!L88),5,""))</f>
        <v/>
      </c>
      <c r="AG88" s="500">
        <f>IF(終値!A88="","",IF(AND(高値!K88&gt;高値!J88,高値!K88&gt;高値!I88,高値!K88&gt;高値!L88,高値!K88&gt;高値!M88),6,""))</f>
        <v>6</v>
      </c>
      <c r="AH88" s="500" t="str">
        <f>IF(終値!A88="","",IF(AND(高値!L88&gt;高値!K88,高値!L88&gt;高値!J88,高値!L88&gt;高値!M88,高値!L88&gt;高値!N88),7,""))</f>
        <v/>
      </c>
      <c r="AI88" s="500" t="str">
        <f>IF(終値!A88="","",IF(AND(高値!M88&gt;高値!L88,高値!M88&gt;高値!K88,高値!M88&gt;高値!N88,高値!M88&gt;高値!O88),8,""))</f>
        <v/>
      </c>
      <c r="AJ88" s="500" t="str">
        <f>IF(終値!A88="","",IF(AND(高値!N88&gt;高値!M88,高値!N88&gt;高値!L88,高値!N88&gt;高値!O88,高値!N88&gt;高値!P88),9,""))</f>
        <v/>
      </c>
      <c r="AK88" s="500" t="str">
        <f>IF(終値!A88="","",IF(AND(高値!O88&gt;高値!N88,高値!O88&gt;高値!M88,高値!O88&gt;高値!P88,高値!O88&gt;高値!Q88),10,""))</f>
        <v/>
      </c>
      <c r="AL88" s="500" t="str">
        <f>IF(終値!A88="","",IF(AND(高値!P88&gt;高値!O88,高値!P88&gt;高値!N88,高値!P88&gt;高値!Q88,高値!P88&gt;高値!R88),11,""))</f>
        <v/>
      </c>
      <c r="AM88" s="500">
        <f>IF(終値!A88="","",IF(AND(高値!Q88&gt;高値!P88,高値!Q88&gt;高値!O88,高値!Q88&gt;高値!R88,高値!Q88&gt;高値!S88),12,""))</f>
        <v>12</v>
      </c>
      <c r="AN88" s="500" t="str">
        <f>IF(終値!A88="","",IF(AND(高値!R88&gt;高値!Q88,高値!R88&gt;高値!P88,高値!R88&gt;高値!S88,高値!R88&gt;高値!T88),13,""))</f>
        <v/>
      </c>
      <c r="AO88" s="500" t="str">
        <f>IF(終値!A88="","",IF(AND(高値!S88&gt;高値!R88,高値!S88&gt;高値!Q88,高値!S88&gt;高値!T88,高値!S88&gt;高値!U88),14,""))</f>
        <v/>
      </c>
      <c r="AP88" s="500" t="str">
        <f>IF(終値!A88="","",IF(AND(高値!T88&gt;高値!S88,高値!T88&gt;高値!R88,高値!T88&gt;高値!U88,高値!T88&gt;高値!V88),15,""))</f>
        <v/>
      </c>
      <c r="AQ88" s="500" t="str">
        <f>IF(終値!A88="","",IF(AND(高値!U88&gt;高値!T88,高値!U88&gt;高値!S88,高値!U88&gt;高値!V88,高値!U88&gt;高値!W88),16,""))</f>
        <v/>
      </c>
      <c r="AR88" s="500" t="str">
        <f>IF(終値!A88="","",IF(AND(高値!V88&gt;高値!U88,高値!V88&gt;高値!T88,高値!V88&gt;高値!W88,高値!V88&gt;高値!X88),17,""))</f>
        <v/>
      </c>
      <c r="AS88" s="500" t="str">
        <f>IF(終値!A88="","",IF(AND(高値!W88&gt;高値!V88,高値!W88&gt;高値!U88,高値!W88&gt;高値!X88,高値!W88&gt;高値!Y88),18,""))</f>
        <v/>
      </c>
      <c r="AT88" s="500" t="str">
        <f>IF(終値!A88="","",IF(AND(高値!X88&gt;高値!W88,高値!X88&gt;高値!V88,高値!X88&gt;高値!Y88,高値!X88&gt;高値!Z88),19,""))</f>
        <v/>
      </c>
      <c r="AU88" s="500">
        <f>IF(終値!A88="","",IF(AND(高値!Y88&gt;高値!X88,高値!Y88&gt;高値!W88,高値!Y88&gt;高値!Z88,高値!Y88&gt;高値!AA88),20,""))</f>
        <v>20</v>
      </c>
      <c r="AV88" s="500" t="str">
        <f>IF(終値!A88="","",IF(AND(高値!Z88&gt;高値!Y88,高値!Z88&gt;高値!X88,高値!Z88&gt;高値!AA88,高値!Z88&gt;高値!AB88),21,""))</f>
        <v/>
      </c>
      <c r="AW88" s="500" t="str">
        <f>IF(終値!A88="","",IF(AND(高値!AA88&gt;高値!Z88,高値!AA88&gt;高値!Y88,高値!AA88&gt;高値!AB88,高値!AA88&gt;高値!AC88),22,""))</f>
        <v/>
      </c>
      <c r="AX88" s="500" t="str">
        <f>IF(終値!A88="","",IF(AND(高値!AB88&gt;高値!AA88,高値!AB88&gt;高値!Z88,高値!AB88&gt;高値!AC88,高値!AB88&gt;高値!AD88),23,""))</f>
        <v/>
      </c>
      <c r="AY88" s="500" t="str">
        <f>IF(終値!A88="","",IF(AND(高値!AC88&gt;高値!AB88,高値!AC88&gt;高値!AA88,高値!AC88&gt;高値!AD88,高値!AC88&gt;高値!AE88),24,""))</f>
        <v/>
      </c>
      <c r="AZ88" s="500" t="str">
        <f>IF(終値!A88="","",IF(AND(高値!AD88&gt;高値!AC88,高値!AD88&gt;高値!AB88,高値!AD88&gt;高値!AE88,高値!AD88&gt;高値!AF88),25,""))</f>
        <v/>
      </c>
      <c r="BA88" s="500">
        <f>IF(終値!A88="","",IF(AND(高値!AE88&gt;高値!AD88,高値!AE88&gt;高値!AC88,高値!AE88&gt;高値!AF88,高値!AE88&gt;高値!AG88),26,""))</f>
        <v>26</v>
      </c>
      <c r="BB88" s="500" t="str">
        <f>IF(終値!A88="","",IF(AND(高値!AF88&gt;高値!AE88,高値!AF88&gt;高値!AD88,高値!AF88&gt;高値!AG88,高値!AF88&gt;高値!AH88),27,""))</f>
        <v/>
      </c>
      <c r="BC88" s="500" t="str">
        <f>IF(終値!A88="","",IF(AND(高値!AG88&gt;高値!AF88,高値!AG88&gt;高値!AE88,高値!AG88&gt;高値!AH88,高値!AG88&gt;高値!AI88),28,""))</f>
        <v/>
      </c>
      <c r="BD88" s="500">
        <f t="shared" si="6"/>
        <v>3</v>
      </c>
      <c r="BE88" s="500">
        <f t="shared" si="7"/>
        <v>9</v>
      </c>
      <c r="BF88" s="500">
        <f t="shared" si="8"/>
        <v>18</v>
      </c>
      <c r="BG88" s="500">
        <f>IF($BE88="","",INDEX(安値!$E88:$CZ88,1,$BE88+1))</f>
        <v>1759</v>
      </c>
      <c r="BH88" s="500">
        <f>IF($BF88="","",INDEX(安値!$E88:$CZ88,1,$BF88+1))</f>
        <v>1744</v>
      </c>
      <c r="BI88" s="500">
        <f>IF($BF88="","",MAX(INDEX(高値!$E88:$CZ88,1,$BE88+1):INDEX(高値!$E88:$CZ88,1,$BF88+1)))</f>
        <v>1839.5</v>
      </c>
      <c r="BJ88" s="500">
        <f>IF($BF88="","",AVERAGE(INDEX(終値!$E88:$CZ88,1,$BF88+1):INDEX(終値!$E88:$CZ88,1,$BF88+20))-2*STDEVP(INDEX(終値!$E88:$CZ88,1,$BF88+1):INDEX(終値!$E88:$CZ88,1,$BF88+20)))</f>
        <v>1657.881489953031</v>
      </c>
      <c r="BK88" s="500">
        <f>IF($BE88="","",AVERAGE(INDEX(終値!$E88:$CZ88,1,$BE88+1):INDEX(終値!$E88:$CZ88,1,$BE88+20))-2*STDEVP(INDEX(終値!$E88:$CZ88,1,$BE88+1):INDEX(終値!$E88:$CZ88,1,$BE88+20)))</f>
        <v>1678.6634723151835</v>
      </c>
      <c r="BL88" s="500">
        <f t="shared" si="9"/>
        <v>4</v>
      </c>
      <c r="BM88" s="500">
        <f t="shared" si="10"/>
        <v>6</v>
      </c>
      <c r="BN88" s="500">
        <f t="shared" si="11"/>
        <v>12</v>
      </c>
      <c r="BO88" s="500">
        <f>IF($BM88="","",INDEX(高値!$E88:$CZ88,1,$BM88+1))</f>
        <v>1915</v>
      </c>
      <c r="BP88" s="500">
        <f>IF($BN88="","",INDEX(高値!$E88:$CZ88,1,$BN88+1))</f>
        <v>1839.5</v>
      </c>
      <c r="BQ88" s="500">
        <f>IF($BN88="","",MIN(INDEX(安値!$E88:$CZ88,1,$BM88+1):INDEX(安値!$E88:$CZ88,1,$BN88+1)))</f>
        <v>1759</v>
      </c>
      <c r="BR88" s="500">
        <f>IF($BN88="","",AVERAGE(INDEX(終値!$E88:$CZ88,1,$BN88+1):INDEX(終値!$E88:$CZ88,1,$BN88+20))+2*STDEVP(INDEX(終値!$E88:$CZ88,1,$BN88+1):INDEX(終値!$E88:$CZ88,1,$BN88+20)))</f>
        <v>1832.050328758673</v>
      </c>
      <c r="BS88" s="500">
        <f>IF($BM88="","",AVERAGE(INDEX(終値!$E88:$CZ88,1,$BM88+1):INDEX(終値!$E88:$CZ88,1,$BM88+20))+2*STDEVP(INDEX(終値!$E88:$CZ88,1,$BM88+1):INDEX(終値!$E88:$CZ88,1,$BM88+20)))</f>
        <v>1875.0614297604229</v>
      </c>
      <c r="BT88" s="497" t="str">
        <f>IFERROR(IF(AND($BD88&gt;=2,ABS($BG88-$BH88)/$BH88&lt;=BB設定!$B$12,$BI88&gt;=MAX($BH88,$BG88)*(1+BB設定!$B$13),終値!E88&gt;$BG88),IF(OR(終値!E88&gt;=$BI88,AND($BH88&lt;$BJ88,$BG88&gt;=$BK88)),"二番底W▲","二番底W形成"),IF(AND($BL88&gt;=2,ABS($BO88-$BP88)/$BP88&lt;=BB設定!$B$12,$BQ88&lt;=MIN($BP88,$BO88)*(1-BB設定!$B$13),終値!E88&lt;$BO88),IF(OR(終値!E88&lt;=$BQ88,AND($BP88&gt;$BR88,$BO88&lt;=$BS88)),"二番天井M▼","二番天井M形成"),"－")),"－")</f>
        <v>二番天井M▼</v>
      </c>
    </row>
    <row r="89" spans="2:72">
      <c r="B89" s="500" t="str">
        <f>IF(終値!A89="","",IF(AND(安値!G89&lt;安値!F89,安値!G89&lt;安値!E89,安値!G89&lt;安値!H89,安値!G89&lt;安値!I89),2,""))</f>
        <v/>
      </c>
      <c r="C89" s="500" t="str">
        <f>IF(終値!A89="","",IF(AND(安値!H89&lt;安値!G89,安値!H89&lt;安値!F89,安値!H89&lt;安値!I89,安値!H89&lt;安値!J89),3,""))</f>
        <v/>
      </c>
      <c r="D89" s="500" t="str">
        <f>IF(終値!A89="","",IF(AND(安値!I89&lt;安値!H89,安値!I89&lt;安値!G89,安値!I89&lt;安値!J89,安値!I89&lt;安値!K89),4,""))</f>
        <v/>
      </c>
      <c r="E89" s="500" t="str">
        <f>IF(終値!A89="","",IF(AND(安値!J89&lt;安値!I89,安値!J89&lt;安値!H89,安値!J89&lt;安値!K89,安値!J89&lt;安値!L89),5,""))</f>
        <v/>
      </c>
      <c r="F89" s="500" t="str">
        <f>IF(終値!A89="","",IF(AND(安値!K89&lt;安値!J89,安値!K89&lt;安値!I89,安値!K89&lt;安値!L89,安値!K89&lt;安値!M89),6,""))</f>
        <v/>
      </c>
      <c r="G89" s="500" t="str">
        <f>IF(終値!A89="","",IF(AND(安値!L89&lt;安値!K89,安値!L89&lt;安値!J89,安値!L89&lt;安値!M89,安値!L89&lt;安値!N89),7,""))</f>
        <v/>
      </c>
      <c r="H89" s="500" t="str">
        <f>IF(終値!A89="","",IF(AND(安値!M89&lt;安値!L89,安値!M89&lt;安値!K89,安値!M89&lt;安値!N89,安値!M89&lt;安値!O89),8,""))</f>
        <v/>
      </c>
      <c r="I89" s="500">
        <f>IF(終値!A89="","",IF(AND(安値!N89&lt;安値!M89,安値!N89&lt;安値!L89,安値!N89&lt;安値!O89,安値!N89&lt;安値!P89),9,""))</f>
        <v>9</v>
      </c>
      <c r="J89" s="500" t="str">
        <f>IF(終値!A89="","",IF(AND(安値!O89&lt;安値!N89,安値!O89&lt;安値!M89,安値!O89&lt;安値!P89,安値!O89&lt;安値!Q89),10,""))</f>
        <v/>
      </c>
      <c r="K89" s="500" t="str">
        <f>IF(終値!A89="","",IF(AND(安値!P89&lt;安値!O89,安値!P89&lt;安値!N89,安値!P89&lt;安値!Q89,安値!P89&lt;安値!R89),11,""))</f>
        <v/>
      </c>
      <c r="L89" s="500" t="str">
        <f>IF(終値!A89="","",IF(AND(安値!Q89&lt;安値!P89,安値!Q89&lt;安値!O89,安値!Q89&lt;安値!R89,安値!Q89&lt;安値!S89),12,""))</f>
        <v/>
      </c>
      <c r="M89" s="500">
        <f>IF(終値!A89="","",IF(AND(安値!R89&lt;安値!Q89,安値!R89&lt;安値!P89,安値!R89&lt;安値!S89,安値!R89&lt;安値!T89),13,""))</f>
        <v>13</v>
      </c>
      <c r="N89" s="500" t="str">
        <f>IF(終値!A89="","",IF(AND(安値!S89&lt;安値!R89,安値!S89&lt;安値!Q89,安値!S89&lt;安値!T89,安値!S89&lt;安値!U89),14,""))</f>
        <v/>
      </c>
      <c r="O89" s="500" t="str">
        <f>IF(終値!A89="","",IF(AND(安値!T89&lt;安値!S89,安値!T89&lt;安値!R89,安値!T89&lt;安値!U89,安値!T89&lt;安値!V89),15,""))</f>
        <v/>
      </c>
      <c r="P89" s="500">
        <f>IF(終値!A89="","",IF(AND(安値!U89&lt;安値!T89,安値!U89&lt;安値!S89,安値!U89&lt;安値!V89,安値!U89&lt;安値!W89),16,""))</f>
        <v>16</v>
      </c>
      <c r="Q89" s="500" t="str">
        <f>IF(終値!A89="","",IF(AND(安値!V89&lt;安値!U89,安値!V89&lt;安値!T89,安値!V89&lt;安値!W89,安値!V89&lt;安値!X89),17,""))</f>
        <v/>
      </c>
      <c r="R89" s="500" t="str">
        <f>IF(終値!A89="","",IF(AND(安値!W89&lt;安値!V89,安値!W89&lt;安値!U89,安値!W89&lt;安値!X89,安値!W89&lt;安値!Y89),18,""))</f>
        <v/>
      </c>
      <c r="S89" s="500">
        <f>IF(終値!A89="","",IF(AND(安値!X89&lt;安値!W89,安値!X89&lt;安値!V89,安値!X89&lt;安値!Y89,安値!X89&lt;安値!Z89),19,""))</f>
        <v>19</v>
      </c>
      <c r="T89" s="500" t="str">
        <f>IF(終値!A89="","",IF(AND(安値!Y89&lt;安値!X89,安値!Y89&lt;安値!W89,安値!Y89&lt;安値!Z89,安値!Y89&lt;安値!AA89),20,""))</f>
        <v/>
      </c>
      <c r="U89" s="500" t="str">
        <f>IF(終値!A89="","",IF(AND(安値!Z89&lt;安値!Y89,安値!Z89&lt;安値!X89,安値!Z89&lt;安値!AA89,安値!Z89&lt;安値!AB89),21,""))</f>
        <v/>
      </c>
      <c r="V89" s="500" t="str">
        <f>IF(終値!A89="","",IF(AND(安値!AA89&lt;安値!Z89,安値!AA89&lt;安値!Y89,安値!AA89&lt;安値!AB89,安値!AA89&lt;安値!AC89),22,""))</f>
        <v/>
      </c>
      <c r="W89" s="500" t="str">
        <f>IF(終値!A89="","",IF(AND(安値!AB89&lt;安値!AA89,安値!AB89&lt;安値!Z89,安値!AB89&lt;安値!AC89,安値!AB89&lt;安値!AD89),23,""))</f>
        <v/>
      </c>
      <c r="X89" s="500" t="str">
        <f>IF(終値!A89="","",IF(AND(安値!AC89&lt;安値!AB89,安値!AC89&lt;安値!AA89,安値!AC89&lt;安値!AD89,安値!AC89&lt;安値!AE89),24,""))</f>
        <v/>
      </c>
      <c r="Y89" s="500" t="str">
        <f>IF(終値!A89="","",IF(AND(安値!AD89&lt;安値!AC89,安値!AD89&lt;安値!AB89,安値!AD89&lt;安値!AE89,安値!AD89&lt;安値!AF89),25,""))</f>
        <v/>
      </c>
      <c r="Z89" s="500" t="str">
        <f>IF(終値!A89="","",IF(AND(安値!AE89&lt;安値!AD89,安値!AE89&lt;安値!AC89,安値!AE89&lt;安値!AF89,安値!AE89&lt;安値!AG89),26,""))</f>
        <v/>
      </c>
      <c r="AA89" s="500" t="str">
        <f>IF(終値!A89="","",IF(AND(安値!AF89&lt;安値!AE89,安値!AF89&lt;安値!AD89,安値!AF89&lt;安値!AG89,安値!AF89&lt;安値!AH89),27,""))</f>
        <v/>
      </c>
      <c r="AB89" s="500">
        <f>IF(終値!A89="","",IF(AND(安値!AG89&lt;安値!AF89,安値!AG89&lt;安値!AE89,安値!AG89&lt;安値!AH89,安値!AG89&lt;安値!AI89),28,""))</f>
        <v>28</v>
      </c>
      <c r="AC89" s="500" t="str">
        <f>IF(終値!A89="","",IF(AND(高値!G89&gt;高値!F89,高値!G89&gt;高値!E89,高値!G89&gt;高値!H89,高値!G89&gt;高値!I89),2,""))</f>
        <v/>
      </c>
      <c r="AD89" s="500" t="str">
        <f>IF(終値!A89="","",IF(AND(高値!H89&gt;高値!G89,高値!H89&gt;高値!F89,高値!H89&gt;高値!I89,高値!H89&gt;高値!J89),3,""))</f>
        <v/>
      </c>
      <c r="AE89" s="500" t="str">
        <f>IF(終値!A89="","",IF(AND(高値!I89&gt;高値!H89,高値!I89&gt;高値!G89,高値!I89&gt;高値!J89,高値!I89&gt;高値!K89),4,""))</f>
        <v/>
      </c>
      <c r="AF89" s="500" t="str">
        <f>IF(終値!A89="","",IF(AND(高値!J89&gt;高値!I89,高値!J89&gt;高値!H89,高値!J89&gt;高値!K89,高値!J89&gt;高値!L89),5,""))</f>
        <v/>
      </c>
      <c r="AG89" s="500" t="str">
        <f>IF(終値!A89="","",IF(AND(高値!K89&gt;高値!J89,高値!K89&gt;高値!I89,高値!K89&gt;高値!L89,高値!K89&gt;高値!M89),6,""))</f>
        <v/>
      </c>
      <c r="AH89" s="500" t="str">
        <f>IF(終値!A89="","",IF(AND(高値!L89&gt;高値!K89,高値!L89&gt;高値!J89,高値!L89&gt;高値!M89,高値!L89&gt;高値!N89),7,""))</f>
        <v/>
      </c>
      <c r="AI89" s="500" t="str">
        <f>IF(終値!A89="","",IF(AND(高値!M89&gt;高値!L89,高値!M89&gt;高値!K89,高値!M89&gt;高値!N89,高値!M89&gt;高値!O89),8,""))</f>
        <v/>
      </c>
      <c r="AJ89" s="500" t="str">
        <f>IF(終値!A89="","",IF(AND(高値!N89&gt;高値!M89,高値!N89&gt;高値!L89,高値!N89&gt;高値!O89,高値!N89&gt;高値!P89),9,""))</f>
        <v/>
      </c>
      <c r="AK89" s="500" t="str">
        <f>IF(終値!A89="","",IF(AND(高値!O89&gt;高値!N89,高値!O89&gt;高値!M89,高値!O89&gt;高値!P89,高値!O89&gt;高値!Q89),10,""))</f>
        <v/>
      </c>
      <c r="AL89" s="500" t="str">
        <f>IF(終値!A89="","",IF(AND(高値!P89&gt;高値!O89,高値!P89&gt;高値!N89,高値!P89&gt;高値!Q89,高値!P89&gt;高値!R89),11,""))</f>
        <v/>
      </c>
      <c r="AM89" s="500" t="str">
        <f>IF(終値!A89="","",IF(AND(高値!Q89&gt;高値!P89,高値!Q89&gt;高値!O89,高値!Q89&gt;高値!R89,高値!Q89&gt;高値!S89),12,""))</f>
        <v/>
      </c>
      <c r="AN89" s="500" t="str">
        <f>IF(終値!A89="","",IF(AND(高値!R89&gt;高値!Q89,高値!R89&gt;高値!P89,高値!R89&gt;高値!S89,高値!R89&gt;高値!T89),13,""))</f>
        <v/>
      </c>
      <c r="AO89" s="500" t="str">
        <f>IF(終値!A89="","",IF(AND(高値!S89&gt;高値!R89,高値!S89&gt;高値!Q89,高値!S89&gt;高値!T89,高値!S89&gt;高値!U89),14,""))</f>
        <v/>
      </c>
      <c r="AP89" s="500">
        <f>IF(終値!A89="","",IF(AND(高値!T89&gt;高値!S89,高値!T89&gt;高値!R89,高値!T89&gt;高値!U89,高値!T89&gt;高値!V89),15,""))</f>
        <v>15</v>
      </c>
      <c r="AQ89" s="500" t="str">
        <f>IF(終値!A89="","",IF(AND(高値!U89&gt;高値!T89,高値!U89&gt;高値!S89,高値!U89&gt;高値!V89,高値!U89&gt;高値!W89),16,""))</f>
        <v/>
      </c>
      <c r="AR89" s="500" t="str">
        <f>IF(終値!A89="","",IF(AND(高値!V89&gt;高値!U89,高値!V89&gt;高値!T89,高値!V89&gt;高値!W89,高値!V89&gt;高値!X89),17,""))</f>
        <v/>
      </c>
      <c r="AS89" s="500" t="str">
        <f>IF(終値!A89="","",IF(AND(高値!W89&gt;高値!V89,高値!W89&gt;高値!U89,高値!W89&gt;高値!X89,高値!W89&gt;高値!Y89),18,""))</f>
        <v/>
      </c>
      <c r="AT89" s="500" t="str">
        <f>IF(終値!A89="","",IF(AND(高値!X89&gt;高値!W89,高値!X89&gt;高値!V89,高値!X89&gt;高値!Y89,高値!X89&gt;高値!Z89),19,""))</f>
        <v/>
      </c>
      <c r="AU89" s="500" t="str">
        <f>IF(終値!A89="","",IF(AND(高値!Y89&gt;高値!X89,高値!Y89&gt;高値!W89,高値!Y89&gt;高値!Z89,高値!Y89&gt;高値!AA89),20,""))</f>
        <v/>
      </c>
      <c r="AV89" s="500" t="str">
        <f>IF(終値!A89="","",IF(AND(高値!Z89&gt;高値!Y89,高値!Z89&gt;高値!X89,高値!Z89&gt;高値!AA89,高値!Z89&gt;高値!AB89),21,""))</f>
        <v/>
      </c>
      <c r="AW89" s="500">
        <f>IF(終値!A89="","",IF(AND(高値!AA89&gt;高値!Z89,高値!AA89&gt;高値!Y89,高値!AA89&gt;高値!AB89,高値!AA89&gt;高値!AC89),22,""))</f>
        <v>22</v>
      </c>
      <c r="AX89" s="500" t="str">
        <f>IF(終値!A89="","",IF(AND(高値!AB89&gt;高値!AA89,高値!AB89&gt;高値!Z89,高値!AB89&gt;高値!AC89,高値!AB89&gt;高値!AD89),23,""))</f>
        <v/>
      </c>
      <c r="AY89" s="500" t="str">
        <f>IF(終値!A89="","",IF(AND(高値!AC89&gt;高値!AB89,高値!AC89&gt;高値!AA89,高値!AC89&gt;高値!AD89,高値!AC89&gt;高値!AE89),24,""))</f>
        <v/>
      </c>
      <c r="AZ89" s="500" t="str">
        <f>IF(終値!A89="","",IF(AND(高値!AD89&gt;高値!AC89,高値!AD89&gt;高値!AB89,高値!AD89&gt;高値!AE89,高値!AD89&gt;高値!AF89),25,""))</f>
        <v/>
      </c>
      <c r="BA89" s="500" t="str">
        <f>IF(終値!A89="","",IF(AND(高値!AE89&gt;高値!AD89,高値!AE89&gt;高値!AC89,高値!AE89&gt;高値!AF89,高値!AE89&gt;高値!AG89),26,""))</f>
        <v/>
      </c>
      <c r="BB89" s="500">
        <f>IF(終値!A89="","",IF(AND(高値!AF89&gt;高値!AE89,高値!AF89&gt;高値!AD89,高値!AF89&gt;高値!AG89,高値!AF89&gt;高値!AH89),27,""))</f>
        <v>27</v>
      </c>
      <c r="BC89" s="500" t="str">
        <f>IF(終値!A89="","",IF(AND(高値!AG89&gt;高値!AF89,高値!AG89&gt;高値!AE89,高値!AG89&gt;高値!AH89,高値!AG89&gt;高値!AI89),28,""))</f>
        <v/>
      </c>
      <c r="BD89" s="500">
        <f t="shared" si="6"/>
        <v>5</v>
      </c>
      <c r="BE89" s="500">
        <f t="shared" si="7"/>
        <v>9</v>
      </c>
      <c r="BF89" s="500">
        <f t="shared" si="8"/>
        <v>13</v>
      </c>
      <c r="BG89" s="500">
        <f>IF($BE89="","",INDEX(安値!$E89:$CZ89,1,$BE89+1))</f>
        <v>1904</v>
      </c>
      <c r="BH89" s="500">
        <f>IF($BF89="","",INDEX(安値!$E89:$CZ89,1,$BF89+1))</f>
        <v>1974</v>
      </c>
      <c r="BI89" s="500">
        <f>IF($BF89="","",MAX(INDEX(高値!$E89:$CZ89,1,$BE89+1):INDEX(高値!$E89:$CZ89,1,$BF89+1)))</f>
        <v>2077</v>
      </c>
      <c r="BJ89" s="500">
        <f>IF($BF89="","",AVERAGE(INDEX(終値!$E89:$CZ89,1,$BF89+1):INDEX(終値!$E89:$CZ89,1,$BF89+20))-2*STDEVP(INDEX(終値!$E89:$CZ89,1,$BF89+1):INDEX(終値!$E89:$CZ89,1,$BF89+20)))</f>
        <v>1979.5627319399887</v>
      </c>
      <c r="BK89" s="500">
        <f>IF($BE89="","",AVERAGE(INDEX(終値!$E89:$CZ89,1,$BE89+1):INDEX(終値!$E89:$CZ89,1,$BE89+20))-2*STDEVP(INDEX(終値!$E89:$CZ89,1,$BE89+1):INDEX(終値!$E89:$CZ89,1,$BE89+20)))</f>
        <v>1963.2494350300519</v>
      </c>
      <c r="BL89" s="500">
        <f t="shared" si="9"/>
        <v>3</v>
      </c>
      <c r="BM89" s="500">
        <f t="shared" si="10"/>
        <v>15</v>
      </c>
      <c r="BN89" s="500">
        <f t="shared" si="11"/>
        <v>22</v>
      </c>
      <c r="BO89" s="500">
        <f>IF($BM89="","",INDEX(高値!$E89:$CZ89,1,$BM89+1))</f>
        <v>2118</v>
      </c>
      <c r="BP89" s="500">
        <f>IF($BN89="","",INDEX(高値!$E89:$CZ89,1,$BN89+1))</f>
        <v>2193</v>
      </c>
      <c r="BQ89" s="500">
        <f>IF($BN89="","",MIN(INDEX(安値!$E89:$CZ89,1,$BM89+1):INDEX(安値!$E89:$CZ89,1,$BN89+1)))</f>
        <v>2010</v>
      </c>
      <c r="BR89" s="500">
        <f>IF($BN89="","",AVERAGE(INDEX(終値!$E89:$CZ89,1,$BN89+1):INDEX(終値!$E89:$CZ89,1,$BN89+20))+2*STDEVP(INDEX(終値!$E89:$CZ89,1,$BN89+1):INDEX(終値!$E89:$CZ89,1,$BN89+20)))</f>
        <v>2200.3902884681811</v>
      </c>
      <c r="BS89" s="500">
        <f>IF($BM89="","",AVERAGE(INDEX(終値!$E89:$CZ89,1,$BM89+1):INDEX(終値!$E89:$CZ89,1,$BM89+20))+2*STDEVP(INDEX(終値!$E89:$CZ89,1,$BM89+1):INDEX(終値!$E89:$CZ89,1,$BM89+20)))</f>
        <v>2132.0222975827373</v>
      </c>
      <c r="BT89" s="497" t="str">
        <f>IFERROR(IF(AND($BD89&gt;=2,ABS($BG89-$BH89)/$BH89&lt;=BB設定!$B$12,$BI89&gt;=MAX($BH89,$BG89)*(1+BB設定!$B$13),終値!E89&gt;$BG89),IF(OR(終値!E89&gt;=$BI89,AND($BH89&lt;$BJ89,$BG89&gt;=$BK89)),"二番底W▲","二番底W形成"),IF(AND($BL89&gt;=2,ABS($BO89-$BP89)/$BP89&lt;=BB設定!$B$12,$BQ89&lt;=MIN($BP89,$BO89)*(1-BB設定!$B$13),終値!E89&lt;$BO89),IF(OR(終値!E89&lt;=$BQ89,AND($BP89&gt;$BR89,$BO89&lt;=$BS89)),"二番天井M▼","二番天井M形成"),"－")),"－")</f>
        <v>二番底W▲</v>
      </c>
    </row>
    <row r="90" spans="2:72">
      <c r="B90" s="500" t="str">
        <f>IF(終値!A90="","",IF(AND(安値!G90&lt;安値!F90,安値!G90&lt;安値!E90,安値!G90&lt;安値!H90,安値!G90&lt;安値!I90),2,""))</f>
        <v/>
      </c>
      <c r="C90" s="500" t="str">
        <f>IF(終値!A90="","",IF(AND(安値!H90&lt;安値!G90,安値!H90&lt;安値!F90,安値!H90&lt;安値!I90,安値!H90&lt;安値!J90),3,""))</f>
        <v/>
      </c>
      <c r="D90" s="500" t="str">
        <f>IF(終値!A90="","",IF(AND(安値!I90&lt;安値!H90,安値!I90&lt;安値!G90,安値!I90&lt;安値!J90,安値!I90&lt;安値!K90),4,""))</f>
        <v/>
      </c>
      <c r="E90" s="500">
        <f>IF(終値!A90="","",IF(AND(安値!J90&lt;安値!I90,安値!J90&lt;安値!H90,安値!J90&lt;安値!K90,安値!J90&lt;安値!L90),5,""))</f>
        <v>5</v>
      </c>
      <c r="F90" s="500" t="str">
        <f>IF(終値!A90="","",IF(AND(安値!K90&lt;安値!J90,安値!K90&lt;安値!I90,安値!K90&lt;安値!L90,安値!K90&lt;安値!M90),6,""))</f>
        <v/>
      </c>
      <c r="G90" s="500" t="str">
        <f>IF(終値!A90="","",IF(AND(安値!L90&lt;安値!K90,安値!L90&lt;安値!J90,安値!L90&lt;安値!M90,安値!L90&lt;安値!N90),7,""))</f>
        <v/>
      </c>
      <c r="H90" s="500" t="str">
        <f>IF(終値!A90="","",IF(AND(安値!M90&lt;安値!L90,安値!M90&lt;安値!K90,安値!M90&lt;安値!N90,安値!M90&lt;安値!O90),8,""))</f>
        <v/>
      </c>
      <c r="I90" s="500" t="str">
        <f>IF(終値!A90="","",IF(AND(安値!N90&lt;安値!M90,安値!N90&lt;安値!L90,安値!N90&lt;安値!O90,安値!N90&lt;安値!P90),9,""))</f>
        <v/>
      </c>
      <c r="J90" s="500" t="str">
        <f>IF(終値!A90="","",IF(AND(安値!O90&lt;安値!N90,安値!O90&lt;安値!M90,安値!O90&lt;安値!P90,安値!O90&lt;安値!Q90),10,""))</f>
        <v/>
      </c>
      <c r="K90" s="500" t="str">
        <f>IF(終値!A90="","",IF(AND(安値!P90&lt;安値!O90,安値!P90&lt;安値!N90,安値!P90&lt;安値!Q90,安値!P90&lt;安値!R90),11,""))</f>
        <v/>
      </c>
      <c r="L90" s="500" t="str">
        <f>IF(終値!A90="","",IF(AND(安値!Q90&lt;安値!P90,安値!Q90&lt;安値!O90,安値!Q90&lt;安値!R90,安値!Q90&lt;安値!S90),12,""))</f>
        <v/>
      </c>
      <c r="M90" s="500" t="str">
        <f>IF(終値!A90="","",IF(AND(安値!R90&lt;安値!Q90,安値!R90&lt;安値!P90,安値!R90&lt;安値!S90,安値!R90&lt;安値!T90),13,""))</f>
        <v/>
      </c>
      <c r="N90" s="500" t="str">
        <f>IF(終値!A90="","",IF(AND(安値!S90&lt;安値!R90,安値!S90&lt;安値!Q90,安値!S90&lt;安値!T90,安値!S90&lt;安値!U90),14,""))</f>
        <v/>
      </c>
      <c r="O90" s="500" t="str">
        <f>IF(終値!A90="","",IF(AND(安値!T90&lt;安値!S90,安値!T90&lt;安値!R90,安値!T90&lt;安値!U90,安値!T90&lt;安値!V90),15,""))</f>
        <v/>
      </c>
      <c r="P90" s="500">
        <f>IF(終値!A90="","",IF(AND(安値!U90&lt;安値!T90,安値!U90&lt;安値!S90,安値!U90&lt;安値!V90,安値!U90&lt;安値!W90),16,""))</f>
        <v>16</v>
      </c>
      <c r="Q90" s="500" t="str">
        <f>IF(終値!A90="","",IF(AND(安値!V90&lt;安値!U90,安値!V90&lt;安値!T90,安値!V90&lt;安値!W90,安値!V90&lt;安値!X90),17,""))</f>
        <v/>
      </c>
      <c r="R90" s="500" t="str">
        <f>IF(終値!A90="","",IF(AND(安値!W90&lt;安値!V90,安値!W90&lt;安値!U90,安値!W90&lt;安値!X90,安値!W90&lt;安値!Y90),18,""))</f>
        <v/>
      </c>
      <c r="S90" s="500" t="str">
        <f>IF(終値!A90="","",IF(AND(安値!X90&lt;安値!W90,安値!X90&lt;安値!V90,安値!X90&lt;安値!Y90,安値!X90&lt;安値!Z90),19,""))</f>
        <v/>
      </c>
      <c r="T90" s="500">
        <f>IF(終値!A90="","",IF(AND(安値!Y90&lt;安値!X90,安値!Y90&lt;安値!W90,安値!Y90&lt;安値!Z90,安値!Y90&lt;安値!AA90),20,""))</f>
        <v>20</v>
      </c>
      <c r="U90" s="500" t="str">
        <f>IF(終値!A90="","",IF(AND(安値!Z90&lt;安値!Y90,安値!Z90&lt;安値!X90,安値!Z90&lt;安値!AA90,安値!Z90&lt;安値!AB90),21,""))</f>
        <v/>
      </c>
      <c r="V90" s="500" t="str">
        <f>IF(終値!A90="","",IF(AND(安値!AA90&lt;安値!Z90,安値!AA90&lt;安値!Y90,安値!AA90&lt;安値!AB90,安値!AA90&lt;安値!AC90),22,""))</f>
        <v/>
      </c>
      <c r="W90" s="500">
        <f>IF(終値!A90="","",IF(AND(安値!AB90&lt;安値!AA90,安値!AB90&lt;安値!Z90,安値!AB90&lt;安値!AC90,安値!AB90&lt;安値!AD90),23,""))</f>
        <v>23</v>
      </c>
      <c r="X90" s="500" t="str">
        <f>IF(終値!A90="","",IF(AND(安値!AC90&lt;安値!AB90,安値!AC90&lt;安値!AA90,安値!AC90&lt;安値!AD90,安値!AC90&lt;安値!AE90),24,""))</f>
        <v/>
      </c>
      <c r="Y90" s="500" t="str">
        <f>IF(終値!A90="","",IF(AND(安値!AD90&lt;安値!AC90,安値!AD90&lt;安値!AB90,安値!AD90&lt;安値!AE90,安値!AD90&lt;安値!AF90),25,""))</f>
        <v/>
      </c>
      <c r="Z90" s="500" t="str">
        <f>IF(終値!A90="","",IF(AND(安値!AE90&lt;安値!AD90,安値!AE90&lt;安値!AC90,安値!AE90&lt;安値!AF90,安値!AE90&lt;安値!AG90),26,""))</f>
        <v/>
      </c>
      <c r="AA90" s="500">
        <f>IF(終値!A90="","",IF(AND(安値!AF90&lt;安値!AE90,安値!AF90&lt;安値!AD90,安値!AF90&lt;安値!AG90,安値!AF90&lt;安値!AH90),27,""))</f>
        <v>27</v>
      </c>
      <c r="AB90" s="500" t="str">
        <f>IF(終値!A90="","",IF(AND(安値!AG90&lt;安値!AF90,安値!AG90&lt;安値!AE90,安値!AG90&lt;安値!AH90,安値!AG90&lt;安値!AI90),28,""))</f>
        <v/>
      </c>
      <c r="AC90" s="500" t="str">
        <f>IF(終値!A90="","",IF(AND(高値!G90&gt;高値!F90,高値!G90&gt;高値!E90,高値!G90&gt;高値!H90,高値!G90&gt;高値!I90),2,""))</f>
        <v/>
      </c>
      <c r="AD90" s="500" t="str">
        <f>IF(終値!A90="","",IF(AND(高値!H90&gt;高値!G90,高値!H90&gt;高値!F90,高値!H90&gt;高値!I90,高値!H90&gt;高値!J90),3,""))</f>
        <v/>
      </c>
      <c r="AE90" s="500" t="str">
        <f>IF(終値!A90="","",IF(AND(高値!I90&gt;高値!H90,高値!I90&gt;高値!G90,高値!I90&gt;高値!J90,高値!I90&gt;高値!K90),4,""))</f>
        <v/>
      </c>
      <c r="AF90" s="500" t="str">
        <f>IF(終値!A90="","",IF(AND(高値!J90&gt;高値!I90,高値!J90&gt;高値!H90,高値!J90&gt;高値!K90,高値!J90&gt;高値!L90),5,""))</f>
        <v/>
      </c>
      <c r="AG90" s="500" t="str">
        <f>IF(終値!A90="","",IF(AND(高値!K90&gt;高値!J90,高値!K90&gt;高値!I90,高値!K90&gt;高値!L90,高値!K90&gt;高値!M90),6,""))</f>
        <v/>
      </c>
      <c r="AH90" s="500" t="str">
        <f>IF(終値!A90="","",IF(AND(高値!L90&gt;高値!K90,高値!L90&gt;高値!J90,高値!L90&gt;高値!M90,高値!L90&gt;高値!N90),7,""))</f>
        <v/>
      </c>
      <c r="AI90" s="500" t="str">
        <f>IF(終値!A90="","",IF(AND(高値!M90&gt;高値!L90,高値!M90&gt;高値!K90,高値!M90&gt;高値!N90,高値!M90&gt;高値!O90),8,""))</f>
        <v/>
      </c>
      <c r="AJ90" s="500" t="str">
        <f>IF(終値!A90="","",IF(AND(高値!N90&gt;高値!M90,高値!N90&gt;高値!L90,高値!N90&gt;高値!O90,高値!N90&gt;高値!P90),9,""))</f>
        <v/>
      </c>
      <c r="AK90" s="500" t="str">
        <f>IF(終値!A90="","",IF(AND(高値!O90&gt;高値!N90,高値!O90&gt;高値!M90,高値!O90&gt;高値!P90,高値!O90&gt;高値!Q90),10,""))</f>
        <v/>
      </c>
      <c r="AL90" s="500">
        <f>IF(終値!A90="","",IF(AND(高値!P90&gt;高値!O90,高値!P90&gt;高値!N90,高値!P90&gt;高値!Q90,高値!P90&gt;高値!R90),11,""))</f>
        <v>11</v>
      </c>
      <c r="AM90" s="500" t="str">
        <f>IF(終値!A90="","",IF(AND(高値!Q90&gt;高値!P90,高値!Q90&gt;高値!O90,高値!Q90&gt;高値!R90,高値!Q90&gt;高値!S90),12,""))</f>
        <v/>
      </c>
      <c r="AN90" s="500" t="str">
        <f>IF(終値!A90="","",IF(AND(高値!R90&gt;高値!Q90,高値!R90&gt;高値!P90,高値!R90&gt;高値!S90,高値!R90&gt;高値!T90),13,""))</f>
        <v/>
      </c>
      <c r="AO90" s="500" t="str">
        <f>IF(終値!A90="","",IF(AND(高値!S90&gt;高値!R90,高値!S90&gt;高値!Q90,高値!S90&gt;高値!T90,高値!S90&gt;高値!U90),14,""))</f>
        <v/>
      </c>
      <c r="AP90" s="500">
        <f>IF(終値!A90="","",IF(AND(高値!T90&gt;高値!S90,高値!T90&gt;高値!R90,高値!T90&gt;高値!U90,高値!T90&gt;高値!V90),15,""))</f>
        <v>15</v>
      </c>
      <c r="AQ90" s="500" t="str">
        <f>IF(終値!A90="","",IF(AND(高値!U90&gt;高値!T90,高値!U90&gt;高値!S90,高値!U90&gt;高値!V90,高値!U90&gt;高値!W90),16,""))</f>
        <v/>
      </c>
      <c r="AR90" s="500" t="str">
        <f>IF(終値!A90="","",IF(AND(高値!V90&gt;高値!U90,高値!V90&gt;高値!T90,高値!V90&gt;高値!W90,高値!V90&gt;高値!X90),17,""))</f>
        <v/>
      </c>
      <c r="AS90" s="500">
        <f>IF(終値!A90="","",IF(AND(高値!W90&gt;高値!V90,高値!W90&gt;高値!U90,高値!W90&gt;高値!X90,高値!W90&gt;高値!Y90),18,""))</f>
        <v>18</v>
      </c>
      <c r="AT90" s="500" t="str">
        <f>IF(終値!A90="","",IF(AND(高値!X90&gt;高値!W90,高値!X90&gt;高値!V90,高値!X90&gt;高値!Y90,高値!X90&gt;高値!Z90),19,""))</f>
        <v/>
      </c>
      <c r="AU90" s="500" t="str">
        <f>IF(終値!A90="","",IF(AND(高値!Y90&gt;高値!X90,高値!Y90&gt;高値!W90,高値!Y90&gt;高値!Z90,高値!Y90&gt;高値!AA90),20,""))</f>
        <v/>
      </c>
      <c r="AV90" s="500" t="str">
        <f>IF(終値!A90="","",IF(AND(高値!Z90&gt;高値!Y90,高値!Z90&gt;高値!X90,高値!Z90&gt;高値!AA90,高値!Z90&gt;高値!AB90),21,""))</f>
        <v/>
      </c>
      <c r="AW90" s="500">
        <f>IF(終値!A90="","",IF(AND(高値!AA90&gt;高値!Z90,高値!AA90&gt;高値!Y90,高値!AA90&gt;高値!AB90,高値!AA90&gt;高値!AC90),22,""))</f>
        <v>22</v>
      </c>
      <c r="AX90" s="500" t="str">
        <f>IF(終値!A90="","",IF(AND(高値!AB90&gt;高値!AA90,高値!AB90&gt;高値!Z90,高値!AB90&gt;高値!AC90,高値!AB90&gt;高値!AD90),23,""))</f>
        <v/>
      </c>
      <c r="AY90" s="500" t="str">
        <f>IF(終値!A90="","",IF(AND(高値!AC90&gt;高値!AB90,高値!AC90&gt;高値!AA90,高値!AC90&gt;高値!AD90,高値!AC90&gt;高値!AE90),24,""))</f>
        <v/>
      </c>
      <c r="AZ90" s="500">
        <f>IF(終値!A90="","",IF(AND(高値!AD90&gt;高値!AC90,高値!AD90&gt;高値!AB90,高値!AD90&gt;高値!AE90,高値!AD90&gt;高値!AF90),25,""))</f>
        <v>25</v>
      </c>
      <c r="BA90" s="500" t="str">
        <f>IF(終値!A90="","",IF(AND(高値!AE90&gt;高値!AD90,高値!AE90&gt;高値!AC90,高値!AE90&gt;高値!AF90,高値!AE90&gt;高値!AG90),26,""))</f>
        <v/>
      </c>
      <c r="BB90" s="500" t="str">
        <f>IF(終値!A90="","",IF(AND(高値!AF90&gt;高値!AE90,高値!AF90&gt;高値!AD90,高値!AF90&gt;高値!AG90,高値!AF90&gt;高値!AH90),27,""))</f>
        <v/>
      </c>
      <c r="BC90" s="500" t="str">
        <f>IF(終値!A90="","",IF(AND(高値!AG90&gt;高値!AF90,高値!AG90&gt;高値!AE90,高値!AG90&gt;高値!AH90,高値!AG90&gt;高値!AI90),28,""))</f>
        <v/>
      </c>
      <c r="BD90" s="500">
        <f t="shared" si="6"/>
        <v>5</v>
      </c>
      <c r="BE90" s="500">
        <f t="shared" si="7"/>
        <v>5</v>
      </c>
      <c r="BF90" s="500">
        <f t="shared" si="8"/>
        <v>16</v>
      </c>
      <c r="BG90" s="500">
        <f>IF($BE90="","",INDEX(安値!$E90:$CZ90,1,$BE90+1))</f>
        <v>3320</v>
      </c>
      <c r="BH90" s="500">
        <f>IF($BF90="","",INDEX(安値!$E90:$CZ90,1,$BF90+1))</f>
        <v>4275</v>
      </c>
      <c r="BI90" s="500">
        <f>IF($BF90="","",MAX(INDEX(高値!$E90:$CZ90,1,$BE90+1):INDEX(高値!$E90:$CZ90,1,$BF90+1)))</f>
        <v>5149</v>
      </c>
      <c r="BJ90" s="500">
        <f>IF($BF90="","",AVERAGE(INDEX(終値!$E90:$CZ90,1,$BF90+1):INDEX(終値!$E90:$CZ90,1,$BF90+20))-2*STDEVP(INDEX(終値!$E90:$CZ90,1,$BF90+1):INDEX(終値!$E90:$CZ90,1,$BF90+20)))</f>
        <v>4280.0279355756247</v>
      </c>
      <c r="BK90" s="500">
        <f>IF($BE90="","",AVERAGE(INDEX(終値!$E90:$CZ90,1,$BE90+1):INDEX(終値!$E90:$CZ90,1,$BE90+20))-2*STDEVP(INDEX(終値!$E90:$CZ90,1,$BE90+1):INDEX(終値!$E90:$CZ90,1,$BE90+20)))</f>
        <v>3614.1670911265242</v>
      </c>
      <c r="BL90" s="500">
        <f t="shared" si="9"/>
        <v>5</v>
      </c>
      <c r="BM90" s="500">
        <f t="shared" si="10"/>
        <v>11</v>
      </c>
      <c r="BN90" s="500">
        <f t="shared" si="11"/>
        <v>15</v>
      </c>
      <c r="BO90" s="500">
        <f>IF($BM90="","",INDEX(高値!$E90:$CZ90,1,$BM90+1))</f>
        <v>4865</v>
      </c>
      <c r="BP90" s="500">
        <f>IF($BN90="","",INDEX(高値!$E90:$CZ90,1,$BN90+1))</f>
        <v>5149</v>
      </c>
      <c r="BQ90" s="500">
        <f>IF($BN90="","",MIN(INDEX(安値!$E90:$CZ90,1,$BM90+1):INDEX(安値!$E90:$CZ90,1,$BN90+1)))</f>
        <v>4200</v>
      </c>
      <c r="BR90" s="500">
        <f>IF($BN90="","",AVERAGE(INDEX(終値!$E90:$CZ90,1,$BN90+1):INDEX(終値!$E90:$CZ90,1,$BN90+20))+2*STDEVP(INDEX(終値!$E90:$CZ90,1,$BN90+1):INDEX(終値!$E90:$CZ90,1,$BN90+20)))</f>
        <v>5117.1357502376259</v>
      </c>
      <c r="BS90" s="500">
        <f>IF($BM90="","",AVERAGE(INDEX(終値!$E90:$CZ90,1,$BM90+1):INDEX(終値!$E90:$CZ90,1,$BM90+20))+2*STDEVP(INDEX(終値!$E90:$CZ90,1,$BM90+1):INDEX(終値!$E90:$CZ90,1,$BM90+20)))</f>
        <v>5050.7787298159756</v>
      </c>
      <c r="BT90" s="497" t="str">
        <f>IFERROR(IF(AND($BD90&gt;=2,ABS($BG90-$BH90)/$BH90&lt;=BB設定!$B$12,$BI90&gt;=MAX($BH90,$BG90)*(1+BB設定!$B$13),終値!E90&gt;$BG90),IF(OR(終値!E90&gt;=$BI90,AND($BH90&lt;$BJ90,$BG90&gt;=$BK90)),"二番底W▲","二番底W形成"),IF(AND($BL90&gt;=2,ABS($BO90-$BP90)/$BP90&lt;=BB設定!$B$12,$BQ90&lt;=MIN($BP90,$BO90)*(1-BB設定!$B$13),終値!E90&lt;$BO90),IF(OR(終値!E90&lt;=$BQ90,AND($BP90&gt;$BR90,$BO90&lt;=$BS90)),"二番天井M▼","二番天井M形成"),"－")),"－")</f>
        <v>－</v>
      </c>
    </row>
    <row r="91" spans="2:72">
      <c r="B91" s="500" t="str">
        <f>IF(終値!A91="","",IF(AND(安値!G91&lt;安値!F91,安値!G91&lt;安値!E91,安値!G91&lt;安値!H91,安値!G91&lt;安値!I91),2,""))</f>
        <v/>
      </c>
      <c r="C91" s="500" t="str">
        <f>IF(終値!A91="","",IF(AND(安値!H91&lt;安値!G91,安値!H91&lt;安値!F91,安値!H91&lt;安値!I91,安値!H91&lt;安値!J91),3,""))</f>
        <v/>
      </c>
      <c r="D91" s="500" t="str">
        <f>IF(終値!A91="","",IF(AND(安値!I91&lt;安値!H91,安値!I91&lt;安値!G91,安値!I91&lt;安値!J91,安値!I91&lt;安値!K91),4,""))</f>
        <v/>
      </c>
      <c r="E91" s="500" t="str">
        <f>IF(終値!A91="","",IF(AND(安値!J91&lt;安値!I91,安値!J91&lt;安値!H91,安値!J91&lt;安値!K91,安値!J91&lt;安値!L91),5,""))</f>
        <v/>
      </c>
      <c r="F91" s="500" t="str">
        <f>IF(終値!A91="","",IF(AND(安値!K91&lt;安値!J91,安値!K91&lt;安値!I91,安値!K91&lt;安値!L91,安値!K91&lt;安値!M91),6,""))</f>
        <v/>
      </c>
      <c r="G91" s="500" t="str">
        <f>IF(終値!A91="","",IF(AND(安値!L91&lt;安値!K91,安値!L91&lt;安値!J91,安値!L91&lt;安値!M91,安値!L91&lt;安値!N91),7,""))</f>
        <v/>
      </c>
      <c r="H91" s="500" t="str">
        <f>IF(終値!A91="","",IF(AND(安値!M91&lt;安値!L91,安値!M91&lt;安値!K91,安値!M91&lt;安値!N91,安値!M91&lt;安値!O91),8,""))</f>
        <v/>
      </c>
      <c r="I91" s="500" t="str">
        <f>IF(終値!A91="","",IF(AND(安値!N91&lt;安値!M91,安値!N91&lt;安値!L91,安値!N91&lt;安値!O91,安値!N91&lt;安値!P91),9,""))</f>
        <v/>
      </c>
      <c r="J91" s="500" t="str">
        <f>IF(終値!A91="","",IF(AND(安値!O91&lt;安値!N91,安値!O91&lt;安値!M91,安値!O91&lt;安値!P91,安値!O91&lt;安値!Q91),10,""))</f>
        <v/>
      </c>
      <c r="K91" s="500" t="str">
        <f>IF(終値!A91="","",IF(AND(安値!P91&lt;安値!O91,安値!P91&lt;安値!N91,安値!P91&lt;安値!Q91,安値!P91&lt;安値!R91),11,""))</f>
        <v/>
      </c>
      <c r="L91" s="500" t="str">
        <f>IF(終値!A91="","",IF(AND(安値!Q91&lt;安値!P91,安値!Q91&lt;安値!O91,安値!Q91&lt;安値!R91,安値!Q91&lt;安値!S91),12,""))</f>
        <v/>
      </c>
      <c r="M91" s="500">
        <f>IF(終値!A91="","",IF(AND(安値!R91&lt;安値!Q91,安値!R91&lt;安値!P91,安値!R91&lt;安値!S91,安値!R91&lt;安値!T91),13,""))</f>
        <v>13</v>
      </c>
      <c r="N91" s="500" t="str">
        <f>IF(終値!A91="","",IF(AND(安値!S91&lt;安値!R91,安値!S91&lt;安値!Q91,安値!S91&lt;安値!T91,安値!S91&lt;安値!U91),14,""))</f>
        <v/>
      </c>
      <c r="O91" s="500" t="str">
        <f>IF(終値!A91="","",IF(AND(安値!T91&lt;安値!S91,安値!T91&lt;安値!R91,安値!T91&lt;安値!U91,安値!T91&lt;安値!V91),15,""))</f>
        <v/>
      </c>
      <c r="P91" s="500" t="str">
        <f>IF(終値!A91="","",IF(AND(安値!U91&lt;安値!T91,安値!U91&lt;安値!S91,安値!U91&lt;安値!V91,安値!U91&lt;安値!W91),16,""))</f>
        <v/>
      </c>
      <c r="Q91" s="500" t="str">
        <f>IF(終値!A91="","",IF(AND(安値!V91&lt;安値!U91,安値!V91&lt;安値!T91,安値!V91&lt;安値!W91,安値!V91&lt;安値!X91),17,""))</f>
        <v/>
      </c>
      <c r="R91" s="500" t="str">
        <f>IF(終値!A91="","",IF(AND(安値!W91&lt;安値!V91,安値!W91&lt;安値!U91,安値!W91&lt;安値!X91,安値!W91&lt;安値!Y91),18,""))</f>
        <v/>
      </c>
      <c r="S91" s="500" t="str">
        <f>IF(終値!A91="","",IF(AND(安値!X91&lt;安値!W91,安値!X91&lt;安値!V91,安値!X91&lt;安値!Y91,安値!X91&lt;安値!Z91),19,""))</f>
        <v/>
      </c>
      <c r="T91" s="500" t="str">
        <f>IF(終値!A91="","",IF(AND(安値!Y91&lt;安値!X91,安値!Y91&lt;安値!W91,安値!Y91&lt;安値!Z91,安値!Y91&lt;安値!AA91),20,""))</f>
        <v/>
      </c>
      <c r="U91" s="500" t="str">
        <f>IF(終値!A91="","",IF(AND(安値!Z91&lt;安値!Y91,安値!Z91&lt;安値!X91,安値!Z91&lt;安値!AA91,安値!Z91&lt;安値!AB91),21,""))</f>
        <v/>
      </c>
      <c r="V91" s="500" t="str">
        <f>IF(終値!A91="","",IF(AND(安値!AA91&lt;安値!Z91,安値!AA91&lt;安値!Y91,安値!AA91&lt;安値!AB91,安値!AA91&lt;安値!AC91),22,""))</f>
        <v/>
      </c>
      <c r="W91" s="500" t="str">
        <f>IF(終値!A91="","",IF(AND(安値!AB91&lt;安値!AA91,安値!AB91&lt;安値!Z91,安値!AB91&lt;安値!AC91,安値!AB91&lt;安値!AD91),23,""))</f>
        <v/>
      </c>
      <c r="X91" s="500" t="str">
        <f>IF(終値!A91="","",IF(AND(安値!AC91&lt;安値!AB91,安値!AC91&lt;安値!AA91,安値!AC91&lt;安値!AD91,安値!AC91&lt;安値!AE91),24,""))</f>
        <v/>
      </c>
      <c r="Y91" s="500" t="str">
        <f>IF(終値!A91="","",IF(AND(安値!AD91&lt;安値!AC91,安値!AD91&lt;安値!AB91,安値!AD91&lt;安値!AE91,安値!AD91&lt;安値!AF91),25,""))</f>
        <v/>
      </c>
      <c r="Z91" s="500">
        <f>IF(終値!A91="","",IF(AND(安値!AE91&lt;安値!AD91,安値!AE91&lt;安値!AC91,安値!AE91&lt;安値!AF91,安値!AE91&lt;安値!AG91),26,""))</f>
        <v>26</v>
      </c>
      <c r="AA91" s="500" t="str">
        <f>IF(終値!A91="","",IF(AND(安値!AF91&lt;安値!AE91,安値!AF91&lt;安値!AD91,安値!AF91&lt;安値!AG91,安値!AF91&lt;安値!AH91),27,""))</f>
        <v/>
      </c>
      <c r="AB91" s="500" t="str">
        <f>IF(終値!A91="","",IF(AND(安値!AG91&lt;安値!AF91,安値!AG91&lt;安値!AE91,安値!AG91&lt;安値!AH91,安値!AG91&lt;安値!AI91),28,""))</f>
        <v/>
      </c>
      <c r="AC91" s="500" t="str">
        <f>IF(終値!A91="","",IF(AND(高値!G91&gt;高値!F91,高値!G91&gt;高値!E91,高値!G91&gt;高値!H91,高値!G91&gt;高値!I91),2,""))</f>
        <v/>
      </c>
      <c r="AD91" s="500" t="str">
        <f>IF(終値!A91="","",IF(AND(高値!H91&gt;高値!G91,高値!H91&gt;高値!F91,高値!H91&gt;高値!I91,高値!H91&gt;高値!J91),3,""))</f>
        <v/>
      </c>
      <c r="AE91" s="500" t="str">
        <f>IF(終値!A91="","",IF(AND(高値!I91&gt;高値!H91,高値!I91&gt;高値!G91,高値!I91&gt;高値!J91,高値!I91&gt;高値!K91),4,""))</f>
        <v/>
      </c>
      <c r="AF91" s="500" t="str">
        <f>IF(終値!A91="","",IF(AND(高値!J91&gt;高値!I91,高値!J91&gt;高値!H91,高値!J91&gt;高値!K91,高値!J91&gt;高値!L91),5,""))</f>
        <v/>
      </c>
      <c r="AG91" s="500" t="str">
        <f>IF(終値!A91="","",IF(AND(高値!K91&gt;高値!J91,高値!K91&gt;高値!I91,高値!K91&gt;高値!L91,高値!K91&gt;高値!M91),6,""))</f>
        <v/>
      </c>
      <c r="AH91" s="500" t="str">
        <f>IF(終値!A91="","",IF(AND(高値!L91&gt;高値!K91,高値!L91&gt;高値!J91,高値!L91&gt;高値!M91,高値!L91&gt;高値!N91),7,""))</f>
        <v/>
      </c>
      <c r="AI91" s="500">
        <f>IF(終値!A91="","",IF(AND(高値!M91&gt;高値!L91,高値!M91&gt;高値!K91,高値!M91&gt;高値!N91,高値!M91&gt;高値!O91),8,""))</f>
        <v>8</v>
      </c>
      <c r="AJ91" s="500" t="str">
        <f>IF(終値!A91="","",IF(AND(高値!N91&gt;高値!M91,高値!N91&gt;高値!L91,高値!N91&gt;高値!O91,高値!N91&gt;高値!P91),9,""))</f>
        <v/>
      </c>
      <c r="AK91" s="500" t="str">
        <f>IF(終値!A91="","",IF(AND(高値!O91&gt;高値!N91,高値!O91&gt;高値!M91,高値!O91&gt;高値!P91,高値!O91&gt;高値!Q91),10,""))</f>
        <v/>
      </c>
      <c r="AL91" s="500" t="str">
        <f>IF(終値!A91="","",IF(AND(高値!P91&gt;高値!O91,高値!P91&gt;高値!N91,高値!P91&gt;高値!Q91,高値!P91&gt;高値!R91),11,""))</f>
        <v/>
      </c>
      <c r="AM91" s="500" t="str">
        <f>IF(終値!A91="","",IF(AND(高値!Q91&gt;高値!P91,高値!Q91&gt;高値!O91,高値!Q91&gt;高値!R91,高値!Q91&gt;高値!S91),12,""))</f>
        <v/>
      </c>
      <c r="AN91" s="500" t="str">
        <f>IF(終値!A91="","",IF(AND(高値!R91&gt;高値!Q91,高値!R91&gt;高値!P91,高値!R91&gt;高値!S91,高値!R91&gt;高値!T91),13,""))</f>
        <v/>
      </c>
      <c r="AO91" s="500">
        <f>IF(終値!A91="","",IF(AND(高値!S91&gt;高値!R91,高値!S91&gt;高値!Q91,高値!S91&gt;高値!T91,高値!S91&gt;高値!U91),14,""))</f>
        <v>14</v>
      </c>
      <c r="AP91" s="500" t="str">
        <f>IF(終値!A91="","",IF(AND(高値!T91&gt;高値!S91,高値!T91&gt;高値!R91,高値!T91&gt;高値!U91,高値!T91&gt;高値!V91),15,""))</f>
        <v/>
      </c>
      <c r="AQ91" s="500" t="str">
        <f>IF(終値!A91="","",IF(AND(高値!U91&gt;高値!T91,高値!U91&gt;高値!S91,高値!U91&gt;高値!V91,高値!U91&gt;高値!W91),16,""))</f>
        <v/>
      </c>
      <c r="AR91" s="500" t="str">
        <f>IF(終値!A91="","",IF(AND(高値!V91&gt;高値!U91,高値!V91&gt;高値!T91,高値!V91&gt;高値!W91,高値!V91&gt;高値!X91),17,""))</f>
        <v/>
      </c>
      <c r="AS91" s="500" t="str">
        <f>IF(終値!A91="","",IF(AND(高値!W91&gt;高値!V91,高値!W91&gt;高値!U91,高値!W91&gt;高値!X91,高値!W91&gt;高値!Y91),18,""))</f>
        <v/>
      </c>
      <c r="AT91" s="500" t="str">
        <f>IF(終値!A91="","",IF(AND(高値!X91&gt;高値!W91,高値!X91&gt;高値!V91,高値!X91&gt;高値!Y91,高値!X91&gt;高値!Z91),19,""))</f>
        <v/>
      </c>
      <c r="AU91" s="500" t="str">
        <f>IF(終値!A91="","",IF(AND(高値!Y91&gt;高値!X91,高値!Y91&gt;高値!W91,高値!Y91&gt;高値!Z91,高値!Y91&gt;高値!AA91),20,""))</f>
        <v/>
      </c>
      <c r="AV91" s="500">
        <f>IF(終値!A91="","",IF(AND(高値!Z91&gt;高値!Y91,高値!Z91&gt;高値!X91,高値!Z91&gt;高値!AA91,高値!Z91&gt;高値!AB91),21,""))</f>
        <v>21</v>
      </c>
      <c r="AW91" s="500" t="str">
        <f>IF(終値!A91="","",IF(AND(高値!AA91&gt;高値!Z91,高値!AA91&gt;高値!Y91,高値!AA91&gt;高値!AB91,高値!AA91&gt;高値!AC91),22,""))</f>
        <v/>
      </c>
      <c r="AX91" s="500" t="str">
        <f>IF(終値!A91="","",IF(AND(高値!AB91&gt;高値!AA91,高値!AB91&gt;高値!Z91,高値!AB91&gt;高値!AC91,高値!AB91&gt;高値!AD91),23,""))</f>
        <v/>
      </c>
      <c r="AY91" s="500" t="str">
        <f>IF(終値!A91="","",IF(AND(高値!AC91&gt;高値!AB91,高値!AC91&gt;高値!AA91,高値!AC91&gt;高値!AD91,高値!AC91&gt;高値!AE91),24,""))</f>
        <v/>
      </c>
      <c r="AZ91" s="500" t="str">
        <f>IF(終値!A91="","",IF(AND(高値!AD91&gt;高値!AC91,高値!AD91&gt;高値!AB91,高値!AD91&gt;高値!AE91,高値!AD91&gt;高値!AF91),25,""))</f>
        <v/>
      </c>
      <c r="BA91" s="500" t="str">
        <f>IF(終値!A91="","",IF(AND(高値!AE91&gt;高値!AD91,高値!AE91&gt;高値!AC91,高値!AE91&gt;高値!AF91,高値!AE91&gt;高値!AG91),26,""))</f>
        <v/>
      </c>
      <c r="BB91" s="500" t="str">
        <f>IF(終値!A91="","",IF(AND(高値!AF91&gt;高値!AE91,高値!AF91&gt;高値!AD91,高値!AF91&gt;高値!AG91,高値!AF91&gt;高値!AH91),27,""))</f>
        <v/>
      </c>
      <c r="BC91" s="500" t="str">
        <f>IF(終値!A91="","",IF(AND(高値!AG91&gt;高値!AF91,高値!AG91&gt;高値!AE91,高値!AG91&gt;高値!AH91,高値!AG91&gt;高値!AI91),28,""))</f>
        <v/>
      </c>
      <c r="BD91" s="500">
        <f t="shared" si="6"/>
        <v>2</v>
      </c>
      <c r="BE91" s="500">
        <f t="shared" si="7"/>
        <v>13</v>
      </c>
      <c r="BF91" s="500">
        <f t="shared" si="8"/>
        <v>26</v>
      </c>
      <c r="BG91" s="500">
        <f>IF($BE91="","",INDEX(安値!$E91:$CZ91,1,$BE91+1))</f>
        <v>4616</v>
      </c>
      <c r="BH91" s="500">
        <f>IF($BF91="","",INDEX(安値!$E91:$CZ91,1,$BF91+1))</f>
        <v>4422</v>
      </c>
      <c r="BI91" s="500">
        <f>IF($BF91="","",MAX(INDEX(高値!$E91:$CZ91,1,$BE91+1):INDEX(高値!$E91:$CZ91,1,$BF91+1)))</f>
        <v>5004</v>
      </c>
      <c r="BJ91" s="500">
        <f>IF($BF91="","",AVERAGE(INDEX(終値!$E91:$CZ91,1,$BF91+1):INDEX(終値!$E91:$CZ91,1,$BF91+20))-2*STDEVP(INDEX(終値!$E91:$CZ91,1,$BF91+1):INDEX(終値!$E91:$CZ91,1,$BF91+20)))</f>
        <v>4315.9311726275246</v>
      </c>
      <c r="BK91" s="500">
        <f>IF($BE91="","",AVERAGE(INDEX(終値!$E91:$CZ91,1,$BE91+1):INDEX(終値!$E91:$CZ91,1,$BE91+20))-2*STDEVP(INDEX(終値!$E91:$CZ91,1,$BE91+1):INDEX(終値!$E91:$CZ91,1,$BE91+20)))</f>
        <v>4426.2265591717169</v>
      </c>
      <c r="BL91" s="500">
        <f t="shared" si="9"/>
        <v>3</v>
      </c>
      <c r="BM91" s="500">
        <f t="shared" si="10"/>
        <v>8</v>
      </c>
      <c r="BN91" s="500">
        <f t="shared" si="11"/>
        <v>14</v>
      </c>
      <c r="BO91" s="500">
        <f>IF($BM91="","",INDEX(高値!$E91:$CZ91,1,$BM91+1))</f>
        <v>5034</v>
      </c>
      <c r="BP91" s="500">
        <f>IF($BN91="","",INDEX(高値!$E91:$CZ91,1,$BN91+1))</f>
        <v>4894</v>
      </c>
      <c r="BQ91" s="500">
        <f>IF($BN91="","",MIN(INDEX(安値!$E91:$CZ91,1,$BM91+1):INDEX(安値!$E91:$CZ91,1,$BN91+1)))</f>
        <v>4616</v>
      </c>
      <c r="BR91" s="500">
        <f>IF($BN91="","",AVERAGE(INDEX(終値!$E91:$CZ91,1,$BN91+1):INDEX(終値!$E91:$CZ91,1,$BN91+20))+2*STDEVP(INDEX(終値!$E91:$CZ91,1,$BN91+1):INDEX(終値!$E91:$CZ91,1,$BN91+20)))</f>
        <v>4969.2369048847613</v>
      </c>
      <c r="BS91" s="500">
        <f>IF($BM91="","",AVERAGE(INDEX(終値!$E91:$CZ91,1,$BM91+1):INDEX(終値!$E91:$CZ91,1,$BM91+20))+2*STDEVP(INDEX(終値!$E91:$CZ91,1,$BM91+1):INDEX(終値!$E91:$CZ91,1,$BM91+20)))</f>
        <v>5025.6539051083273</v>
      </c>
      <c r="BT91" s="497" t="str">
        <f>IFERROR(IF(AND($BD91&gt;=2,ABS($BG91-$BH91)/$BH91&lt;=BB設定!$B$12,$BI91&gt;=MAX($BH91,$BG91)*(1+BB設定!$B$13),終値!E91&gt;$BG91),IF(OR(終値!E91&gt;=$BI91,AND($BH91&lt;$BJ91,$BG91&gt;=$BK91)),"二番底W▲","二番底W形成"),IF(AND($BL91&gt;=2,ABS($BO91-$BP91)/$BP91&lt;=BB設定!$B$12,$BQ91&lt;=MIN($BP91,$BO91)*(1-BB設定!$B$13),終値!E91&lt;$BO91),IF(OR(終値!E91&lt;=$BQ91,AND($BP91&gt;$BR91,$BO91&lt;=$BS91)),"二番天井M▼","二番天井M形成"),"－")),"－")</f>
        <v>二番底W▲</v>
      </c>
    </row>
    <row r="92" spans="2:72">
      <c r="B92" s="500" t="str">
        <f>IF(終値!A92="","",IF(AND(安値!G92&lt;安値!F92,安値!G92&lt;安値!E92,安値!G92&lt;安値!H92,安値!G92&lt;安値!I92),2,""))</f>
        <v/>
      </c>
      <c r="C92" s="500" t="str">
        <f>IF(終値!A92="","",IF(AND(安値!H92&lt;安値!G92,安値!H92&lt;安値!F92,安値!H92&lt;安値!I92,安値!H92&lt;安値!J92),3,""))</f>
        <v/>
      </c>
      <c r="D92" s="500" t="str">
        <f>IF(終値!A92="","",IF(AND(安値!I92&lt;安値!H92,安値!I92&lt;安値!G92,安値!I92&lt;安値!J92,安値!I92&lt;安値!K92),4,""))</f>
        <v/>
      </c>
      <c r="E92" s="500" t="str">
        <f>IF(終値!A92="","",IF(AND(安値!J92&lt;安値!I92,安値!J92&lt;安値!H92,安値!J92&lt;安値!K92,安値!J92&lt;安値!L92),5,""))</f>
        <v/>
      </c>
      <c r="F92" s="500">
        <f>IF(終値!A92="","",IF(AND(安値!K92&lt;安値!J92,安値!K92&lt;安値!I92,安値!K92&lt;安値!L92,安値!K92&lt;安値!M92),6,""))</f>
        <v>6</v>
      </c>
      <c r="G92" s="500" t="str">
        <f>IF(終値!A92="","",IF(AND(安値!L92&lt;安値!K92,安値!L92&lt;安値!J92,安値!L92&lt;安値!M92,安値!L92&lt;安値!N92),7,""))</f>
        <v/>
      </c>
      <c r="H92" s="500" t="str">
        <f>IF(終値!A92="","",IF(AND(安値!M92&lt;安値!L92,安値!M92&lt;安値!K92,安値!M92&lt;安値!N92,安値!M92&lt;安値!O92),8,""))</f>
        <v/>
      </c>
      <c r="I92" s="500" t="str">
        <f>IF(終値!A92="","",IF(AND(安値!N92&lt;安値!M92,安値!N92&lt;安値!L92,安値!N92&lt;安値!O92,安値!N92&lt;安値!P92),9,""))</f>
        <v/>
      </c>
      <c r="J92" s="500" t="str">
        <f>IF(終値!A92="","",IF(AND(安値!O92&lt;安値!N92,安値!O92&lt;安値!M92,安値!O92&lt;安値!P92,安値!O92&lt;安値!Q92),10,""))</f>
        <v/>
      </c>
      <c r="K92" s="500" t="str">
        <f>IF(終値!A92="","",IF(AND(安値!P92&lt;安値!O92,安値!P92&lt;安値!N92,安値!P92&lt;安値!Q92,安値!P92&lt;安値!R92),11,""))</f>
        <v/>
      </c>
      <c r="L92" s="500" t="str">
        <f>IF(終値!A92="","",IF(AND(安値!Q92&lt;安値!P92,安値!Q92&lt;安値!O92,安値!Q92&lt;安値!R92,安値!Q92&lt;安値!S92),12,""))</f>
        <v/>
      </c>
      <c r="M92" s="500">
        <f>IF(終値!A92="","",IF(AND(安値!R92&lt;安値!Q92,安値!R92&lt;安値!P92,安値!R92&lt;安値!S92,安値!R92&lt;安値!T92),13,""))</f>
        <v>13</v>
      </c>
      <c r="N92" s="500" t="str">
        <f>IF(終値!A92="","",IF(AND(安値!S92&lt;安値!R92,安値!S92&lt;安値!Q92,安値!S92&lt;安値!T92,安値!S92&lt;安値!U92),14,""))</f>
        <v/>
      </c>
      <c r="O92" s="500" t="str">
        <f>IF(終値!A92="","",IF(AND(安値!T92&lt;安値!S92,安値!T92&lt;安値!R92,安値!T92&lt;安値!U92,安値!T92&lt;安値!V92),15,""))</f>
        <v/>
      </c>
      <c r="P92" s="500">
        <f>IF(終値!A92="","",IF(AND(安値!U92&lt;安値!T92,安値!U92&lt;安値!S92,安値!U92&lt;安値!V92,安値!U92&lt;安値!W92),16,""))</f>
        <v>16</v>
      </c>
      <c r="Q92" s="500" t="str">
        <f>IF(終値!A92="","",IF(AND(安値!V92&lt;安値!U92,安値!V92&lt;安値!T92,安値!V92&lt;安値!W92,安値!V92&lt;安値!X92),17,""))</f>
        <v/>
      </c>
      <c r="R92" s="500" t="str">
        <f>IF(終値!A92="","",IF(AND(安値!W92&lt;安値!V92,安値!W92&lt;安値!U92,安値!W92&lt;安値!X92,安値!W92&lt;安値!Y92),18,""))</f>
        <v/>
      </c>
      <c r="S92" s="500" t="str">
        <f>IF(終値!A92="","",IF(AND(安値!X92&lt;安値!W92,安値!X92&lt;安値!V92,安値!X92&lt;安値!Y92,安値!X92&lt;安値!Z92),19,""))</f>
        <v/>
      </c>
      <c r="T92" s="500">
        <f>IF(終値!A92="","",IF(AND(安値!Y92&lt;安値!X92,安値!Y92&lt;安値!W92,安値!Y92&lt;安値!Z92,安値!Y92&lt;安値!AA92),20,""))</f>
        <v>20</v>
      </c>
      <c r="U92" s="500" t="str">
        <f>IF(終値!A92="","",IF(AND(安値!Z92&lt;安値!Y92,安値!Z92&lt;安値!X92,安値!Z92&lt;安値!AA92,安値!Z92&lt;安値!AB92),21,""))</f>
        <v/>
      </c>
      <c r="V92" s="500" t="str">
        <f>IF(終値!A92="","",IF(AND(安値!AA92&lt;安値!Z92,安値!AA92&lt;安値!Y92,安値!AA92&lt;安値!AB92,安値!AA92&lt;安値!AC92),22,""))</f>
        <v/>
      </c>
      <c r="W92" s="500" t="str">
        <f>IF(終値!A92="","",IF(AND(安値!AB92&lt;安値!AA92,安値!AB92&lt;安値!Z92,安値!AB92&lt;安値!AC92,安値!AB92&lt;安値!AD92),23,""))</f>
        <v/>
      </c>
      <c r="X92" s="500" t="str">
        <f>IF(終値!A92="","",IF(AND(安値!AC92&lt;安値!AB92,安値!AC92&lt;安値!AA92,安値!AC92&lt;安値!AD92,安値!AC92&lt;安値!AE92),24,""))</f>
        <v/>
      </c>
      <c r="Y92" s="500" t="str">
        <f>IF(終値!A92="","",IF(AND(安値!AD92&lt;安値!AC92,安値!AD92&lt;安値!AB92,安値!AD92&lt;安値!AE92,安値!AD92&lt;安値!AF92),25,""))</f>
        <v/>
      </c>
      <c r="Z92" s="500" t="str">
        <f>IF(終値!A92="","",IF(AND(安値!AE92&lt;安値!AD92,安値!AE92&lt;安値!AC92,安値!AE92&lt;安値!AF92,安値!AE92&lt;安値!AG92),26,""))</f>
        <v/>
      </c>
      <c r="AA92" s="500">
        <f>IF(終値!A92="","",IF(AND(安値!AF92&lt;安値!AE92,安値!AF92&lt;安値!AD92,安値!AF92&lt;安値!AG92,安値!AF92&lt;安値!AH92),27,""))</f>
        <v>27</v>
      </c>
      <c r="AB92" s="500" t="str">
        <f>IF(終値!A92="","",IF(AND(安値!AG92&lt;安値!AF92,安値!AG92&lt;安値!AE92,安値!AG92&lt;安値!AH92,安値!AG92&lt;安値!AI92),28,""))</f>
        <v/>
      </c>
      <c r="AC92" s="500">
        <f>IF(終値!A92="","",IF(AND(高値!G92&gt;高値!F92,高値!G92&gt;高値!E92,高値!G92&gt;高値!H92,高値!G92&gt;高値!I92),2,""))</f>
        <v>2</v>
      </c>
      <c r="AD92" s="500" t="str">
        <f>IF(終値!A92="","",IF(AND(高値!H92&gt;高値!G92,高値!H92&gt;高値!F92,高値!H92&gt;高値!I92,高値!H92&gt;高値!J92),3,""))</f>
        <v/>
      </c>
      <c r="AE92" s="500" t="str">
        <f>IF(終値!A92="","",IF(AND(高値!I92&gt;高値!H92,高値!I92&gt;高値!G92,高値!I92&gt;高値!J92,高値!I92&gt;高値!K92),4,""))</f>
        <v/>
      </c>
      <c r="AF92" s="500" t="str">
        <f>IF(終値!A92="","",IF(AND(高値!J92&gt;高値!I92,高値!J92&gt;高値!H92,高値!J92&gt;高値!K92,高値!J92&gt;高値!L92),5,""))</f>
        <v/>
      </c>
      <c r="AG92" s="500" t="str">
        <f>IF(終値!A92="","",IF(AND(高値!K92&gt;高値!J92,高値!K92&gt;高値!I92,高値!K92&gt;高値!L92,高値!K92&gt;高値!M92),6,""))</f>
        <v/>
      </c>
      <c r="AH92" s="500" t="str">
        <f>IF(終値!A92="","",IF(AND(高値!L92&gt;高値!K92,高値!L92&gt;高値!J92,高値!L92&gt;高値!M92,高値!L92&gt;高値!N92),7,""))</f>
        <v/>
      </c>
      <c r="AI92" s="500" t="str">
        <f>IF(終値!A92="","",IF(AND(高値!M92&gt;高値!L92,高値!M92&gt;高値!K92,高値!M92&gt;高値!N92,高値!M92&gt;高値!O92),8,""))</f>
        <v/>
      </c>
      <c r="AJ92" s="500" t="str">
        <f>IF(終値!A92="","",IF(AND(高値!N92&gt;高値!M92,高値!N92&gt;高値!L92,高値!N92&gt;高値!O92,高値!N92&gt;高値!P92),9,""))</f>
        <v/>
      </c>
      <c r="AK92" s="500">
        <f>IF(終値!A92="","",IF(AND(高値!O92&gt;高値!N92,高値!O92&gt;高値!M92,高値!O92&gt;高値!P92,高値!O92&gt;高値!Q92),10,""))</f>
        <v>10</v>
      </c>
      <c r="AL92" s="500" t="str">
        <f>IF(終値!A92="","",IF(AND(高値!P92&gt;高値!O92,高値!P92&gt;高値!N92,高値!P92&gt;高値!Q92,高値!P92&gt;高値!R92),11,""))</f>
        <v/>
      </c>
      <c r="AM92" s="500" t="str">
        <f>IF(終値!A92="","",IF(AND(高値!Q92&gt;高値!P92,高値!Q92&gt;高値!O92,高値!Q92&gt;高値!R92,高値!Q92&gt;高値!S92),12,""))</f>
        <v/>
      </c>
      <c r="AN92" s="500" t="str">
        <f>IF(終値!A92="","",IF(AND(高値!R92&gt;高値!Q92,高値!R92&gt;高値!P92,高値!R92&gt;高値!S92,高値!R92&gt;高値!T92),13,""))</f>
        <v/>
      </c>
      <c r="AO92" s="500" t="str">
        <f>IF(終値!A92="","",IF(AND(高値!S92&gt;高値!R92,高値!S92&gt;高値!Q92,高値!S92&gt;高値!T92,高値!S92&gt;高値!U92),14,""))</f>
        <v/>
      </c>
      <c r="AP92" s="500" t="str">
        <f>IF(終値!A92="","",IF(AND(高値!T92&gt;高値!S92,高値!T92&gt;高値!R92,高値!T92&gt;高値!U92,高値!T92&gt;高値!V92),15,""))</f>
        <v/>
      </c>
      <c r="AQ92" s="500" t="str">
        <f>IF(終値!A92="","",IF(AND(高値!U92&gt;高値!T92,高値!U92&gt;高値!S92,高値!U92&gt;高値!V92,高値!U92&gt;高値!W92),16,""))</f>
        <v/>
      </c>
      <c r="AR92" s="500" t="str">
        <f>IF(終値!A92="","",IF(AND(高値!V92&gt;高値!U92,高値!V92&gt;高値!T92,高値!V92&gt;高値!W92,高値!V92&gt;高値!X92),17,""))</f>
        <v/>
      </c>
      <c r="AS92" s="500">
        <f>IF(終値!A92="","",IF(AND(高値!W92&gt;高値!V92,高値!W92&gt;高値!U92,高値!W92&gt;高値!X92,高値!W92&gt;高値!Y92),18,""))</f>
        <v>18</v>
      </c>
      <c r="AT92" s="500" t="str">
        <f>IF(終値!A92="","",IF(AND(高値!X92&gt;高値!W92,高値!X92&gt;高値!V92,高値!X92&gt;高値!Y92,高値!X92&gt;高値!Z92),19,""))</f>
        <v/>
      </c>
      <c r="AU92" s="500" t="str">
        <f>IF(終値!A92="","",IF(AND(高値!Y92&gt;高値!X92,高値!Y92&gt;高値!W92,高値!Y92&gt;高値!Z92,高値!Y92&gt;高値!AA92),20,""))</f>
        <v/>
      </c>
      <c r="AV92" s="500" t="str">
        <f>IF(終値!A92="","",IF(AND(高値!Z92&gt;高値!Y92,高値!Z92&gt;高値!X92,高値!Z92&gt;高値!AA92,高値!Z92&gt;高値!AB92),21,""))</f>
        <v/>
      </c>
      <c r="AW92" s="500">
        <f>IF(終値!A92="","",IF(AND(高値!AA92&gt;高値!Z92,高値!AA92&gt;高値!Y92,高値!AA92&gt;高値!AB92,高値!AA92&gt;高値!AC92),22,""))</f>
        <v>22</v>
      </c>
      <c r="AX92" s="500" t="str">
        <f>IF(終値!A92="","",IF(AND(高値!AB92&gt;高値!AA92,高値!AB92&gt;高値!Z92,高値!AB92&gt;高値!AC92,高値!AB92&gt;高値!AD92),23,""))</f>
        <v/>
      </c>
      <c r="AY92" s="500" t="str">
        <f>IF(終値!A92="","",IF(AND(高値!AC92&gt;高値!AB92,高値!AC92&gt;高値!AA92,高値!AC92&gt;高値!AD92,高値!AC92&gt;高値!AE92),24,""))</f>
        <v/>
      </c>
      <c r="AZ92" s="500">
        <f>IF(終値!A92="","",IF(AND(高値!AD92&gt;高値!AC92,高値!AD92&gt;高値!AB92,高値!AD92&gt;高値!AE92,高値!AD92&gt;高値!AF92),25,""))</f>
        <v>25</v>
      </c>
      <c r="BA92" s="500" t="str">
        <f>IF(終値!A92="","",IF(AND(高値!AE92&gt;高値!AD92,高値!AE92&gt;高値!AC92,高値!AE92&gt;高値!AF92,高値!AE92&gt;高値!AG92),26,""))</f>
        <v/>
      </c>
      <c r="BB92" s="500" t="str">
        <f>IF(終値!A92="","",IF(AND(高値!AF92&gt;高値!AE92,高値!AF92&gt;高値!AD92,高値!AF92&gt;高値!AG92,高値!AF92&gt;高値!AH92),27,""))</f>
        <v/>
      </c>
      <c r="BC92" s="500" t="str">
        <f>IF(終値!A92="","",IF(AND(高値!AG92&gt;高値!AF92,高値!AG92&gt;高値!AE92,高値!AG92&gt;高値!AH92,高値!AG92&gt;高値!AI92),28,""))</f>
        <v/>
      </c>
      <c r="BD92" s="500">
        <f t="shared" si="6"/>
        <v>5</v>
      </c>
      <c r="BE92" s="500">
        <f t="shared" si="7"/>
        <v>6</v>
      </c>
      <c r="BF92" s="500">
        <f t="shared" si="8"/>
        <v>13</v>
      </c>
      <c r="BG92" s="500">
        <f>IF($BE92="","",INDEX(安値!$E92:$CZ92,1,$BE92+1))</f>
        <v>6234</v>
      </c>
      <c r="BH92" s="500">
        <f>IF($BF92="","",INDEX(安値!$E92:$CZ92,1,$BF92+1))</f>
        <v>6933</v>
      </c>
      <c r="BI92" s="500">
        <f>IF($BF92="","",MAX(INDEX(高値!$E92:$CZ92,1,$BE92+1):INDEX(高値!$E92:$CZ92,1,$BF92+1)))</f>
        <v>7744</v>
      </c>
      <c r="BJ92" s="500">
        <f>IF($BF92="","",AVERAGE(INDEX(終値!$E92:$CZ92,1,$BF92+1):INDEX(終値!$E92:$CZ92,1,$BF92+20))-2*STDEVP(INDEX(終値!$E92:$CZ92,1,$BF92+1):INDEX(終値!$E92:$CZ92,1,$BF92+20)))</f>
        <v>7265.1961628130921</v>
      </c>
      <c r="BK92" s="500">
        <f>IF($BE92="","",AVERAGE(INDEX(終値!$E92:$CZ92,1,$BE92+1):INDEX(終値!$E92:$CZ92,1,$BE92+20))-2*STDEVP(INDEX(終値!$E92:$CZ92,1,$BE92+1):INDEX(終値!$E92:$CZ92,1,$BE92+20)))</f>
        <v>6587.6343349583312</v>
      </c>
      <c r="BL92" s="500">
        <f t="shared" si="9"/>
        <v>5</v>
      </c>
      <c r="BM92" s="500">
        <f t="shared" si="10"/>
        <v>2</v>
      </c>
      <c r="BN92" s="500">
        <f t="shared" si="11"/>
        <v>10</v>
      </c>
      <c r="BO92" s="500">
        <f>IF($BM92="","",INDEX(高値!$E92:$CZ92,1,$BM92+1))</f>
        <v>8673</v>
      </c>
      <c r="BP92" s="500">
        <f>IF($BN92="","",INDEX(高値!$E92:$CZ92,1,$BN92+1))</f>
        <v>7744</v>
      </c>
      <c r="BQ92" s="500">
        <f>IF($BN92="","",MIN(INDEX(安値!$E92:$CZ92,1,$BM92+1):INDEX(安値!$E92:$CZ92,1,$BN92+1)))</f>
        <v>6234</v>
      </c>
      <c r="BR92" s="500">
        <f>IF($BN92="","",AVERAGE(INDEX(終値!$E92:$CZ92,1,$BN92+1):INDEX(終値!$E92:$CZ92,1,$BN92+20))+2*STDEVP(INDEX(終値!$E92:$CZ92,1,$BN92+1):INDEX(終値!$E92:$CZ92,1,$BN92+20)))</f>
        <v>8927.5092492549211</v>
      </c>
      <c r="BS92" s="500">
        <f>IF($BM92="","",AVERAGE(INDEX(終値!$E92:$CZ92,1,$BM92+1):INDEX(終値!$E92:$CZ92,1,$BM92+20))+2*STDEVP(INDEX(終値!$E92:$CZ92,1,$BM92+1):INDEX(終値!$E92:$CZ92,1,$BM92+20)))</f>
        <v>8406.5149074995952</v>
      </c>
      <c r="BT92" s="497" t="str">
        <f>IFERROR(IF(AND($BD92&gt;=2,ABS($BG92-$BH92)/$BH92&lt;=BB設定!$B$12,$BI92&gt;=MAX($BH92,$BG92)*(1+BB設定!$B$13),終値!E92&gt;$BG92),IF(OR(終値!E92&gt;=$BI92,AND($BH92&lt;$BJ92,$BG92&gt;=$BK92)),"二番底W▲","二番底W形成"),IF(AND($BL92&gt;=2,ABS($BO92-$BP92)/$BP92&lt;=BB設定!$B$12,$BQ92&lt;=MIN($BP92,$BO92)*(1-BB設定!$B$13),終値!E92&lt;$BO92),IF(OR(終値!E92&lt;=$BQ92,AND($BP92&gt;$BR92,$BO92&lt;=$BS92)),"二番天井M▼","二番天井M形成"),"－")),"－")</f>
        <v>－</v>
      </c>
    </row>
    <row r="93" spans="2:72">
      <c r="B93" s="500" t="str">
        <f>IF(終値!A93="","",IF(AND(安値!G93&lt;安値!F93,安値!G93&lt;安値!E93,安値!G93&lt;安値!H93,安値!G93&lt;安値!I93),2,""))</f>
        <v/>
      </c>
      <c r="C93" s="500" t="str">
        <f>IF(終値!A93="","",IF(AND(安値!H93&lt;安値!G93,安値!H93&lt;安値!F93,安値!H93&lt;安値!I93,安値!H93&lt;安値!J93),3,""))</f>
        <v/>
      </c>
      <c r="D93" s="500" t="str">
        <f>IF(終値!A93="","",IF(AND(安値!I93&lt;安値!H93,安値!I93&lt;安値!G93,安値!I93&lt;安値!J93,安値!I93&lt;安値!K93),4,""))</f>
        <v/>
      </c>
      <c r="E93" s="500" t="str">
        <f>IF(終値!A93="","",IF(AND(安値!J93&lt;安値!I93,安値!J93&lt;安値!H93,安値!J93&lt;安値!K93,安値!J93&lt;安値!L93),5,""))</f>
        <v/>
      </c>
      <c r="F93" s="500">
        <f>IF(終値!A93="","",IF(AND(安値!K93&lt;安値!J93,安値!K93&lt;安値!I93,安値!K93&lt;安値!L93,安値!K93&lt;安値!M93),6,""))</f>
        <v>6</v>
      </c>
      <c r="G93" s="500" t="str">
        <f>IF(終値!A93="","",IF(AND(安値!L93&lt;安値!K93,安値!L93&lt;安値!J93,安値!L93&lt;安値!M93,安値!L93&lt;安値!N93),7,""))</f>
        <v/>
      </c>
      <c r="H93" s="500" t="str">
        <f>IF(終値!A93="","",IF(AND(安値!M93&lt;安値!L93,安値!M93&lt;安値!K93,安値!M93&lt;安値!N93,安値!M93&lt;安値!O93),8,""))</f>
        <v/>
      </c>
      <c r="I93" s="500" t="str">
        <f>IF(終値!A93="","",IF(AND(安値!N93&lt;安値!M93,安値!N93&lt;安値!L93,安値!N93&lt;安値!O93,安値!N93&lt;安値!P93),9,""))</f>
        <v/>
      </c>
      <c r="J93" s="500" t="str">
        <f>IF(終値!A93="","",IF(AND(安値!O93&lt;安値!N93,安値!O93&lt;安値!M93,安値!O93&lt;安値!P93,安値!O93&lt;安値!Q93),10,""))</f>
        <v/>
      </c>
      <c r="K93" s="500" t="str">
        <f>IF(終値!A93="","",IF(AND(安値!P93&lt;安値!O93,安値!P93&lt;安値!N93,安値!P93&lt;安値!Q93,安値!P93&lt;安値!R93),11,""))</f>
        <v/>
      </c>
      <c r="L93" s="500">
        <f>IF(終値!A93="","",IF(AND(安値!Q93&lt;安値!P93,安値!Q93&lt;安値!O93,安値!Q93&lt;安値!R93,安値!Q93&lt;安値!S93),12,""))</f>
        <v>12</v>
      </c>
      <c r="M93" s="500" t="str">
        <f>IF(終値!A93="","",IF(AND(安値!R93&lt;安値!Q93,安値!R93&lt;安値!P93,安値!R93&lt;安値!S93,安値!R93&lt;安値!T93),13,""))</f>
        <v/>
      </c>
      <c r="N93" s="500" t="str">
        <f>IF(終値!A93="","",IF(AND(安値!S93&lt;安値!R93,安値!S93&lt;安値!Q93,安値!S93&lt;安値!T93,安値!S93&lt;安値!U93),14,""))</f>
        <v/>
      </c>
      <c r="O93" s="500" t="str">
        <f>IF(終値!A93="","",IF(AND(安値!T93&lt;安値!S93,安値!T93&lt;安値!R93,安値!T93&lt;安値!U93,安値!T93&lt;安値!V93),15,""))</f>
        <v/>
      </c>
      <c r="P93" s="500" t="str">
        <f>IF(終値!A93="","",IF(AND(安値!U93&lt;安値!T93,安値!U93&lt;安値!S93,安値!U93&lt;安値!V93,安値!U93&lt;安値!W93),16,""))</f>
        <v/>
      </c>
      <c r="Q93" s="500" t="str">
        <f>IF(終値!A93="","",IF(AND(安値!V93&lt;安値!U93,安値!V93&lt;安値!T93,安値!V93&lt;安値!W93,安値!V93&lt;安値!X93),17,""))</f>
        <v/>
      </c>
      <c r="R93" s="500" t="str">
        <f>IF(終値!A93="","",IF(AND(安値!W93&lt;安値!V93,安値!W93&lt;安値!U93,安値!W93&lt;安値!X93,安値!W93&lt;安値!Y93),18,""))</f>
        <v/>
      </c>
      <c r="S93" s="500">
        <f>IF(終値!A93="","",IF(AND(安値!X93&lt;安値!W93,安値!X93&lt;安値!V93,安値!X93&lt;安値!Y93,安値!X93&lt;安値!Z93),19,""))</f>
        <v>19</v>
      </c>
      <c r="T93" s="500" t="str">
        <f>IF(終値!A93="","",IF(AND(安値!Y93&lt;安値!X93,安値!Y93&lt;安値!W93,安値!Y93&lt;安値!Z93,安値!Y93&lt;安値!AA93),20,""))</f>
        <v/>
      </c>
      <c r="U93" s="500" t="str">
        <f>IF(終値!A93="","",IF(AND(安値!Z93&lt;安値!Y93,安値!Z93&lt;安値!X93,安値!Z93&lt;安値!AA93,安値!Z93&lt;安値!AB93),21,""))</f>
        <v/>
      </c>
      <c r="V93" s="500" t="str">
        <f>IF(終値!A93="","",IF(AND(安値!AA93&lt;安値!Z93,安値!AA93&lt;安値!Y93,安値!AA93&lt;安値!AB93,安値!AA93&lt;安値!AC93),22,""))</f>
        <v/>
      </c>
      <c r="W93" s="500" t="str">
        <f>IF(終値!A93="","",IF(AND(安値!AB93&lt;安値!AA93,安値!AB93&lt;安値!Z93,安値!AB93&lt;安値!AC93,安値!AB93&lt;安値!AD93),23,""))</f>
        <v/>
      </c>
      <c r="X93" s="500" t="str">
        <f>IF(終値!A93="","",IF(AND(安値!AC93&lt;安値!AB93,安値!AC93&lt;安値!AA93,安値!AC93&lt;安値!AD93,安値!AC93&lt;安値!AE93),24,""))</f>
        <v/>
      </c>
      <c r="Y93" s="500" t="str">
        <f>IF(終値!A93="","",IF(AND(安値!AD93&lt;安値!AC93,安値!AD93&lt;安値!AB93,安値!AD93&lt;安値!AE93,安値!AD93&lt;安値!AF93),25,""))</f>
        <v/>
      </c>
      <c r="Z93" s="500" t="str">
        <f>IF(終値!A93="","",IF(AND(安値!AE93&lt;安値!AD93,安値!AE93&lt;安値!AC93,安値!AE93&lt;安値!AF93,安値!AE93&lt;安値!AG93),26,""))</f>
        <v/>
      </c>
      <c r="AA93" s="500" t="str">
        <f>IF(終値!A93="","",IF(AND(安値!AF93&lt;安値!AE93,安値!AF93&lt;安値!AD93,安値!AF93&lt;安値!AG93,安値!AF93&lt;安値!AH93),27,""))</f>
        <v/>
      </c>
      <c r="AB93" s="500" t="str">
        <f>IF(終値!A93="","",IF(AND(安値!AG93&lt;安値!AF93,安値!AG93&lt;安値!AE93,安値!AG93&lt;安値!AH93,安値!AG93&lt;安値!AI93),28,""))</f>
        <v/>
      </c>
      <c r="AC93" s="500" t="str">
        <f>IF(終値!A93="","",IF(AND(高値!G93&gt;高値!F93,高値!G93&gt;高値!E93,高値!G93&gt;高値!H93,高値!G93&gt;高値!I93),2,""))</f>
        <v/>
      </c>
      <c r="AD93" s="500" t="str">
        <f>IF(終値!A93="","",IF(AND(高値!H93&gt;高値!G93,高値!H93&gt;高値!F93,高値!H93&gt;高値!I93,高値!H93&gt;高値!J93),3,""))</f>
        <v/>
      </c>
      <c r="AE93" s="500" t="str">
        <f>IF(終値!A93="","",IF(AND(高値!I93&gt;高値!H93,高値!I93&gt;高値!G93,高値!I93&gt;高値!J93,高値!I93&gt;高値!K93),4,""))</f>
        <v/>
      </c>
      <c r="AF93" s="500" t="str">
        <f>IF(終値!A93="","",IF(AND(高値!J93&gt;高値!I93,高値!J93&gt;高値!H93,高値!J93&gt;高値!K93,高値!J93&gt;高値!L93),5,""))</f>
        <v/>
      </c>
      <c r="AG93" s="500" t="str">
        <f>IF(終値!A93="","",IF(AND(高値!K93&gt;高値!J93,高値!K93&gt;高値!I93,高値!K93&gt;高値!L93,高値!K93&gt;高値!M93),6,""))</f>
        <v/>
      </c>
      <c r="AH93" s="500" t="str">
        <f>IF(終値!A93="","",IF(AND(高値!L93&gt;高値!K93,高値!L93&gt;高値!J93,高値!L93&gt;高値!M93,高値!L93&gt;高値!N93),7,""))</f>
        <v/>
      </c>
      <c r="AI93" s="500" t="str">
        <f>IF(終値!A93="","",IF(AND(高値!M93&gt;高値!L93,高値!M93&gt;高値!K93,高値!M93&gt;高値!N93,高値!M93&gt;高値!O93),8,""))</f>
        <v/>
      </c>
      <c r="AJ93" s="500">
        <f>IF(終値!A93="","",IF(AND(高値!N93&gt;高値!M93,高値!N93&gt;高値!L93,高値!N93&gt;高値!O93,高値!N93&gt;高値!P93),9,""))</f>
        <v>9</v>
      </c>
      <c r="AK93" s="500" t="str">
        <f>IF(終値!A93="","",IF(AND(高値!O93&gt;高値!N93,高値!O93&gt;高値!M93,高値!O93&gt;高値!P93,高値!O93&gt;高値!Q93),10,""))</f>
        <v/>
      </c>
      <c r="AL93" s="500" t="str">
        <f>IF(終値!A93="","",IF(AND(高値!P93&gt;高値!O93,高値!P93&gt;高値!N93,高値!P93&gt;高値!Q93,高値!P93&gt;高値!R93),11,""))</f>
        <v/>
      </c>
      <c r="AM93" s="500">
        <f>IF(終値!A93="","",IF(AND(高値!Q93&gt;高値!P93,高値!Q93&gt;高値!O93,高値!Q93&gt;高値!R93,高値!Q93&gt;高値!S93),12,""))</f>
        <v>12</v>
      </c>
      <c r="AN93" s="500" t="str">
        <f>IF(終値!A93="","",IF(AND(高値!R93&gt;高値!Q93,高値!R93&gt;高値!P93,高値!R93&gt;高値!S93,高値!R93&gt;高値!T93),13,""))</f>
        <v/>
      </c>
      <c r="AO93" s="500" t="str">
        <f>IF(終値!A93="","",IF(AND(高値!S93&gt;高値!R93,高値!S93&gt;高値!Q93,高値!S93&gt;高値!T93,高値!S93&gt;高値!U93),14,""))</f>
        <v/>
      </c>
      <c r="AP93" s="500" t="str">
        <f>IF(終値!A93="","",IF(AND(高値!T93&gt;高値!S93,高値!T93&gt;高値!R93,高値!T93&gt;高値!U93,高値!T93&gt;高値!V93),15,""))</f>
        <v/>
      </c>
      <c r="AQ93" s="500" t="str">
        <f>IF(終値!A93="","",IF(AND(高値!U93&gt;高値!T93,高値!U93&gt;高値!S93,高値!U93&gt;高値!V93,高値!U93&gt;高値!W93),16,""))</f>
        <v/>
      </c>
      <c r="AR93" s="500" t="str">
        <f>IF(終値!A93="","",IF(AND(高値!V93&gt;高値!U93,高値!V93&gt;高値!T93,高値!V93&gt;高値!W93,高値!V93&gt;高値!X93),17,""))</f>
        <v/>
      </c>
      <c r="AS93" s="500" t="str">
        <f>IF(終値!A93="","",IF(AND(高値!W93&gt;高値!V93,高値!W93&gt;高値!U93,高値!W93&gt;高値!X93,高値!W93&gt;高値!Y93),18,""))</f>
        <v/>
      </c>
      <c r="AT93" s="500" t="str">
        <f>IF(終値!A93="","",IF(AND(高値!X93&gt;高値!W93,高値!X93&gt;高値!V93,高値!X93&gt;高値!Y93,高値!X93&gt;高値!Z93),19,""))</f>
        <v/>
      </c>
      <c r="AU93" s="500" t="str">
        <f>IF(終値!A93="","",IF(AND(高値!Y93&gt;高値!X93,高値!Y93&gt;高値!W93,高値!Y93&gt;高値!Z93,高値!Y93&gt;高値!AA93),20,""))</f>
        <v/>
      </c>
      <c r="AV93" s="500" t="str">
        <f>IF(終値!A93="","",IF(AND(高値!Z93&gt;高値!Y93,高値!Z93&gt;高値!X93,高値!Z93&gt;高値!AA93,高値!Z93&gt;高値!AB93),21,""))</f>
        <v/>
      </c>
      <c r="AW93" s="500" t="str">
        <f>IF(終値!A93="","",IF(AND(高値!AA93&gt;高値!Z93,高値!AA93&gt;高値!Y93,高値!AA93&gt;高値!AB93,高値!AA93&gt;高値!AC93),22,""))</f>
        <v/>
      </c>
      <c r="AX93" s="500" t="str">
        <f>IF(終値!A93="","",IF(AND(高値!AB93&gt;高値!AA93,高値!AB93&gt;高値!Z93,高値!AB93&gt;高値!AC93,高値!AB93&gt;高値!AD93),23,""))</f>
        <v/>
      </c>
      <c r="AY93" s="500" t="str">
        <f>IF(終値!A93="","",IF(AND(高値!AC93&gt;高値!AB93,高値!AC93&gt;高値!AA93,高値!AC93&gt;高値!AD93,高値!AC93&gt;高値!AE93),24,""))</f>
        <v/>
      </c>
      <c r="AZ93" s="500" t="str">
        <f>IF(終値!A93="","",IF(AND(高値!AD93&gt;高値!AC93,高値!AD93&gt;高値!AB93,高値!AD93&gt;高値!AE93,高値!AD93&gt;高値!AF93),25,""))</f>
        <v/>
      </c>
      <c r="BA93" s="500" t="str">
        <f>IF(終値!A93="","",IF(AND(高値!AE93&gt;高値!AD93,高値!AE93&gt;高値!AC93,高値!AE93&gt;高値!AF93,高値!AE93&gt;高値!AG93),26,""))</f>
        <v/>
      </c>
      <c r="BB93" s="500">
        <f>IF(終値!A93="","",IF(AND(高値!AF93&gt;高値!AE93,高値!AF93&gt;高値!AD93,高値!AF93&gt;高値!AG93,高値!AF93&gt;高値!AH93),27,""))</f>
        <v>27</v>
      </c>
      <c r="BC93" s="500" t="str">
        <f>IF(終値!A93="","",IF(AND(高値!AG93&gt;高値!AF93,高値!AG93&gt;高値!AE93,高値!AG93&gt;高値!AH93,高値!AG93&gt;高値!AI93),28,""))</f>
        <v/>
      </c>
      <c r="BD93" s="500">
        <f t="shared" si="6"/>
        <v>3</v>
      </c>
      <c r="BE93" s="500">
        <f t="shared" si="7"/>
        <v>6</v>
      </c>
      <c r="BF93" s="500">
        <f t="shared" si="8"/>
        <v>12</v>
      </c>
      <c r="BG93" s="500">
        <f>IF($BE93="","",INDEX(安値!$E93:$CZ93,1,$BE93+1))</f>
        <v>701</v>
      </c>
      <c r="BH93" s="500">
        <f>IF($BF93="","",INDEX(安値!$E93:$CZ93,1,$BF93+1))</f>
        <v>730</v>
      </c>
      <c r="BI93" s="500">
        <f>IF($BF93="","",MAX(INDEX(高値!$E93:$CZ93,1,$BE93+1):INDEX(高値!$E93:$CZ93,1,$BF93+1)))</f>
        <v>832</v>
      </c>
      <c r="BJ93" s="500">
        <f>IF($BF93="","",AVERAGE(INDEX(終値!$E93:$CZ93,1,$BF93+1):INDEX(終値!$E93:$CZ93,1,$BF93+20))-2*STDEVP(INDEX(終値!$E93:$CZ93,1,$BF93+1):INDEX(終値!$E93:$CZ93,1,$BF93+20)))</f>
        <v>699.13475552279965</v>
      </c>
      <c r="BK93" s="500">
        <f>IF($BE93="","",AVERAGE(INDEX(終値!$E93:$CZ93,1,$BE93+1):INDEX(終値!$E93:$CZ93,1,$BE93+20))-2*STDEVP(INDEX(終値!$E93:$CZ93,1,$BE93+1):INDEX(終値!$E93:$CZ93,1,$BE93+20)))</f>
        <v>701.89585951703816</v>
      </c>
      <c r="BL93" s="500">
        <f t="shared" si="9"/>
        <v>3</v>
      </c>
      <c r="BM93" s="500">
        <f t="shared" si="10"/>
        <v>9</v>
      </c>
      <c r="BN93" s="500">
        <f t="shared" si="11"/>
        <v>12</v>
      </c>
      <c r="BO93" s="500">
        <f>IF($BM93="","",INDEX(高値!$E93:$CZ93,1,$BM93+1))</f>
        <v>797</v>
      </c>
      <c r="BP93" s="500">
        <f>IF($BN93="","",INDEX(高値!$E93:$CZ93,1,$BN93+1))</f>
        <v>832</v>
      </c>
      <c r="BQ93" s="500">
        <f>IF($BN93="","",MIN(INDEX(安値!$E93:$CZ93,1,$BM93+1):INDEX(安値!$E93:$CZ93,1,$BN93+1)))</f>
        <v>730</v>
      </c>
      <c r="BR93" s="500">
        <f>IF($BN93="","",AVERAGE(INDEX(終値!$E93:$CZ93,1,$BN93+1):INDEX(終値!$E93:$CZ93,1,$BN93+20))+2*STDEVP(INDEX(終値!$E93:$CZ93,1,$BN93+1):INDEX(終値!$E93:$CZ93,1,$BN93+20)))</f>
        <v>931.36524447720035</v>
      </c>
      <c r="BS93" s="500">
        <f>IF($BM93="","",AVERAGE(INDEX(終値!$E93:$CZ93,1,$BM93+1):INDEX(終値!$E93:$CZ93,1,$BM93+20))+2*STDEVP(INDEX(終値!$E93:$CZ93,1,$BM93+1):INDEX(終値!$E93:$CZ93,1,$BM93+20)))</f>
        <v>931.45352531200422</v>
      </c>
      <c r="BT93" s="497" t="str">
        <f>IFERROR(IF(AND($BD93&gt;=2,ABS($BG93-$BH93)/$BH93&lt;=BB設定!$B$12,$BI93&gt;=MAX($BH93,$BG93)*(1+BB設定!$B$13),終値!E93&gt;$BG93),IF(OR(終値!E93&gt;=$BI93,AND($BH93&lt;$BJ93,$BG93&gt;=$BK93)),"二番底W▲","二番底W形成"),IF(AND($BL93&gt;=2,ABS($BO93-$BP93)/$BP93&lt;=BB設定!$B$12,$BQ93&lt;=MIN($BP93,$BO93)*(1-BB設定!$B$13),終値!E93&lt;$BO93),IF(OR(終値!E93&lt;=$BQ93,AND($BP93&gt;$BR93,$BO93&lt;=$BS93)),"二番天井M▼","二番天井M形成"),"－")),"－")</f>
        <v>二番底W形成</v>
      </c>
    </row>
    <row r="94" spans="2:72">
      <c r="B94" s="500">
        <f>IF(終値!A94="","",IF(AND(安値!G94&lt;安値!F94,安値!G94&lt;安値!E94,安値!G94&lt;安値!H94,安値!G94&lt;安値!I94),2,""))</f>
        <v>2</v>
      </c>
      <c r="C94" s="500" t="str">
        <f>IF(終値!A94="","",IF(AND(安値!H94&lt;安値!G94,安値!H94&lt;安値!F94,安値!H94&lt;安値!I94,安値!H94&lt;安値!J94),3,""))</f>
        <v/>
      </c>
      <c r="D94" s="500" t="str">
        <f>IF(終値!A94="","",IF(AND(安値!I94&lt;安値!H94,安値!I94&lt;安値!G94,安値!I94&lt;安値!J94,安値!I94&lt;安値!K94),4,""))</f>
        <v/>
      </c>
      <c r="E94" s="500" t="str">
        <f>IF(終値!A94="","",IF(AND(安値!J94&lt;安値!I94,安値!J94&lt;安値!H94,安値!J94&lt;安値!K94,安値!J94&lt;安値!L94),5,""))</f>
        <v/>
      </c>
      <c r="F94" s="500" t="str">
        <f>IF(終値!A94="","",IF(AND(安値!K94&lt;安値!J94,安値!K94&lt;安値!I94,安値!K94&lt;安値!L94,安値!K94&lt;安値!M94),6,""))</f>
        <v/>
      </c>
      <c r="G94" s="500" t="str">
        <f>IF(終値!A94="","",IF(AND(安値!L94&lt;安値!K94,安値!L94&lt;安値!J94,安値!L94&lt;安値!M94,安値!L94&lt;安値!N94),7,""))</f>
        <v/>
      </c>
      <c r="H94" s="500" t="str">
        <f>IF(終値!A94="","",IF(AND(安値!M94&lt;安値!L94,安値!M94&lt;安値!K94,安値!M94&lt;安値!N94,安値!M94&lt;安値!O94),8,""))</f>
        <v/>
      </c>
      <c r="I94" s="500" t="str">
        <f>IF(終値!A94="","",IF(AND(安値!N94&lt;安値!M94,安値!N94&lt;安値!L94,安値!N94&lt;安値!O94,安値!N94&lt;安値!P94),9,""))</f>
        <v/>
      </c>
      <c r="J94" s="500" t="str">
        <f>IF(終値!A94="","",IF(AND(安値!O94&lt;安値!N94,安値!O94&lt;安値!M94,安値!O94&lt;安値!P94,安値!O94&lt;安値!Q94),10,""))</f>
        <v/>
      </c>
      <c r="K94" s="500" t="str">
        <f>IF(終値!A94="","",IF(AND(安値!P94&lt;安値!O94,安値!P94&lt;安値!N94,安値!P94&lt;安値!Q94,安値!P94&lt;安値!R94),11,""))</f>
        <v/>
      </c>
      <c r="L94" s="500" t="str">
        <f>IF(終値!A94="","",IF(AND(安値!Q94&lt;安値!P94,安値!Q94&lt;安値!O94,安値!Q94&lt;安値!R94,安値!Q94&lt;安値!S94),12,""))</f>
        <v/>
      </c>
      <c r="M94" s="500">
        <f>IF(終値!A94="","",IF(AND(安値!R94&lt;安値!Q94,安値!R94&lt;安値!P94,安値!R94&lt;安値!S94,安値!R94&lt;安値!T94),13,""))</f>
        <v>13</v>
      </c>
      <c r="N94" s="500" t="str">
        <f>IF(終値!A94="","",IF(AND(安値!S94&lt;安値!R94,安値!S94&lt;安値!Q94,安値!S94&lt;安値!T94,安値!S94&lt;安値!U94),14,""))</f>
        <v/>
      </c>
      <c r="O94" s="500" t="str">
        <f>IF(終値!A94="","",IF(AND(安値!T94&lt;安値!S94,安値!T94&lt;安値!R94,安値!T94&lt;安値!U94,安値!T94&lt;安値!V94),15,""))</f>
        <v/>
      </c>
      <c r="P94" s="500">
        <f>IF(終値!A94="","",IF(AND(安値!U94&lt;安値!T94,安値!U94&lt;安値!S94,安値!U94&lt;安値!V94,安値!U94&lt;安値!W94),16,""))</f>
        <v>16</v>
      </c>
      <c r="Q94" s="500" t="str">
        <f>IF(終値!A94="","",IF(AND(安値!V94&lt;安値!U94,安値!V94&lt;安値!T94,安値!V94&lt;安値!W94,安値!V94&lt;安値!X94),17,""))</f>
        <v/>
      </c>
      <c r="R94" s="500" t="str">
        <f>IF(終値!A94="","",IF(AND(安値!W94&lt;安値!V94,安値!W94&lt;安値!U94,安値!W94&lt;安値!X94,安値!W94&lt;安値!Y94),18,""))</f>
        <v/>
      </c>
      <c r="S94" s="500" t="str">
        <f>IF(終値!A94="","",IF(AND(安値!X94&lt;安値!W94,安値!X94&lt;安値!V94,安値!X94&lt;安値!Y94,安値!X94&lt;安値!Z94),19,""))</f>
        <v/>
      </c>
      <c r="T94" s="500" t="str">
        <f>IF(終値!A94="","",IF(AND(安値!Y94&lt;安値!X94,安値!Y94&lt;安値!W94,安値!Y94&lt;安値!Z94,安値!Y94&lt;安値!AA94),20,""))</f>
        <v/>
      </c>
      <c r="U94" s="500" t="str">
        <f>IF(終値!A94="","",IF(AND(安値!Z94&lt;安値!Y94,安値!Z94&lt;安値!X94,安値!Z94&lt;安値!AA94,安値!Z94&lt;安値!AB94),21,""))</f>
        <v/>
      </c>
      <c r="V94" s="500" t="str">
        <f>IF(終値!A94="","",IF(AND(安値!AA94&lt;安値!Z94,安値!AA94&lt;安値!Y94,安値!AA94&lt;安値!AB94,安値!AA94&lt;安値!AC94),22,""))</f>
        <v/>
      </c>
      <c r="W94" s="500" t="str">
        <f>IF(終値!A94="","",IF(AND(安値!AB94&lt;安値!AA94,安値!AB94&lt;安値!Z94,安値!AB94&lt;安値!AC94,安値!AB94&lt;安値!AD94),23,""))</f>
        <v/>
      </c>
      <c r="X94" s="500">
        <f>IF(終値!A94="","",IF(AND(安値!AC94&lt;安値!AB94,安値!AC94&lt;安値!AA94,安値!AC94&lt;安値!AD94,安値!AC94&lt;安値!AE94),24,""))</f>
        <v>24</v>
      </c>
      <c r="Y94" s="500" t="str">
        <f>IF(終値!A94="","",IF(AND(安値!AD94&lt;安値!AC94,安値!AD94&lt;安値!AB94,安値!AD94&lt;安値!AE94,安値!AD94&lt;安値!AF94),25,""))</f>
        <v/>
      </c>
      <c r="Z94" s="500" t="str">
        <f>IF(終値!A94="","",IF(AND(安値!AE94&lt;安値!AD94,安値!AE94&lt;安値!AC94,安値!AE94&lt;安値!AF94,安値!AE94&lt;安値!AG94),26,""))</f>
        <v/>
      </c>
      <c r="AA94" s="500" t="str">
        <f>IF(終値!A94="","",IF(AND(安値!AF94&lt;安値!AE94,安値!AF94&lt;安値!AD94,安値!AF94&lt;安値!AG94,安値!AF94&lt;安値!AH94),27,""))</f>
        <v/>
      </c>
      <c r="AB94" s="500" t="str">
        <f>IF(終値!A94="","",IF(AND(安値!AG94&lt;安値!AF94,安値!AG94&lt;安値!AE94,安値!AG94&lt;安値!AH94,安値!AG94&lt;安値!AI94),28,""))</f>
        <v/>
      </c>
      <c r="AC94" s="500" t="str">
        <f>IF(終値!A94="","",IF(AND(高値!G94&gt;高値!F94,高値!G94&gt;高値!E94,高値!G94&gt;高値!H94,高値!G94&gt;高値!I94),2,""))</f>
        <v/>
      </c>
      <c r="AD94" s="500" t="str">
        <f>IF(終値!A94="","",IF(AND(高値!H94&gt;高値!G94,高値!H94&gt;高値!F94,高値!H94&gt;高値!I94,高値!H94&gt;高値!J94),3,""))</f>
        <v/>
      </c>
      <c r="AE94" s="500">
        <f>IF(終値!A94="","",IF(AND(高値!I94&gt;高値!H94,高値!I94&gt;高値!G94,高値!I94&gt;高値!J94,高値!I94&gt;高値!K94),4,""))</f>
        <v>4</v>
      </c>
      <c r="AF94" s="500" t="str">
        <f>IF(終値!A94="","",IF(AND(高値!J94&gt;高値!I94,高値!J94&gt;高値!H94,高値!J94&gt;高値!K94,高値!J94&gt;高値!L94),5,""))</f>
        <v/>
      </c>
      <c r="AG94" s="500" t="str">
        <f>IF(終値!A94="","",IF(AND(高値!K94&gt;高値!J94,高値!K94&gt;高値!I94,高値!K94&gt;高値!L94,高値!K94&gt;高値!M94),6,""))</f>
        <v/>
      </c>
      <c r="AH94" s="500" t="str">
        <f>IF(終値!A94="","",IF(AND(高値!L94&gt;高値!K94,高値!L94&gt;高値!J94,高値!L94&gt;高値!M94,高値!L94&gt;高値!N94),7,""))</f>
        <v/>
      </c>
      <c r="AI94" s="500">
        <f>IF(終値!A94="","",IF(AND(高値!M94&gt;高値!L94,高値!M94&gt;高値!K94,高値!M94&gt;高値!N94,高値!M94&gt;高値!O94),8,""))</f>
        <v>8</v>
      </c>
      <c r="AJ94" s="500" t="str">
        <f>IF(終値!A94="","",IF(AND(高値!N94&gt;高値!M94,高値!N94&gt;高値!L94,高値!N94&gt;高値!O94,高値!N94&gt;高値!P94),9,""))</f>
        <v/>
      </c>
      <c r="AK94" s="500" t="str">
        <f>IF(終値!A94="","",IF(AND(高値!O94&gt;高値!N94,高値!O94&gt;高値!M94,高値!O94&gt;高値!P94,高値!O94&gt;高値!Q94),10,""))</f>
        <v/>
      </c>
      <c r="AL94" s="500">
        <f>IF(終値!A94="","",IF(AND(高値!P94&gt;高値!O94,高値!P94&gt;高値!N94,高値!P94&gt;高値!Q94,高値!P94&gt;高値!R94),11,""))</f>
        <v>11</v>
      </c>
      <c r="AM94" s="500" t="str">
        <f>IF(終値!A94="","",IF(AND(高値!Q94&gt;高値!P94,高値!Q94&gt;高値!O94,高値!Q94&gt;高値!R94,高値!Q94&gt;高値!S94),12,""))</f>
        <v/>
      </c>
      <c r="AN94" s="500" t="str">
        <f>IF(終値!A94="","",IF(AND(高値!R94&gt;高値!Q94,高値!R94&gt;高値!P94,高値!R94&gt;高値!S94,高値!R94&gt;高値!T94),13,""))</f>
        <v/>
      </c>
      <c r="AO94" s="500" t="str">
        <f>IF(終値!A94="","",IF(AND(高値!S94&gt;高値!R94,高値!S94&gt;高値!Q94,高値!S94&gt;高値!T94,高値!S94&gt;高値!U94),14,""))</f>
        <v/>
      </c>
      <c r="AP94" s="500">
        <f>IF(終値!A94="","",IF(AND(高値!T94&gt;高値!S94,高値!T94&gt;高値!R94,高値!T94&gt;高値!U94,高値!T94&gt;高値!V94),15,""))</f>
        <v>15</v>
      </c>
      <c r="AQ94" s="500" t="str">
        <f>IF(終値!A94="","",IF(AND(高値!U94&gt;高値!T94,高値!U94&gt;高値!S94,高値!U94&gt;高値!V94,高値!U94&gt;高値!W94),16,""))</f>
        <v/>
      </c>
      <c r="AR94" s="500" t="str">
        <f>IF(終値!A94="","",IF(AND(高値!V94&gt;高値!U94,高値!V94&gt;高値!T94,高値!V94&gt;高値!W94,高値!V94&gt;高値!X94),17,""))</f>
        <v/>
      </c>
      <c r="AS94" s="500" t="str">
        <f>IF(終値!A94="","",IF(AND(高値!W94&gt;高値!V94,高値!W94&gt;高値!U94,高値!W94&gt;高値!X94,高値!W94&gt;高値!Y94),18,""))</f>
        <v/>
      </c>
      <c r="AT94" s="500" t="str">
        <f>IF(終値!A94="","",IF(AND(高値!X94&gt;高値!W94,高値!X94&gt;高値!V94,高値!X94&gt;高値!Y94,高値!X94&gt;高値!Z94),19,""))</f>
        <v/>
      </c>
      <c r="AU94" s="500" t="str">
        <f>IF(終値!A94="","",IF(AND(高値!Y94&gt;高値!X94,高値!Y94&gt;高値!W94,高値!Y94&gt;高値!Z94,高値!Y94&gt;高値!AA94),20,""))</f>
        <v/>
      </c>
      <c r="AV94" s="500" t="str">
        <f>IF(終値!A94="","",IF(AND(高値!Z94&gt;高値!Y94,高値!Z94&gt;高値!X94,高値!Z94&gt;高値!AA94,高値!Z94&gt;高値!AB94),21,""))</f>
        <v/>
      </c>
      <c r="AW94" s="500">
        <f>IF(終値!A94="","",IF(AND(高値!AA94&gt;高値!Z94,高値!AA94&gt;高値!Y94,高値!AA94&gt;高値!AB94,高値!AA94&gt;高値!AC94),22,""))</f>
        <v>22</v>
      </c>
      <c r="AX94" s="500" t="str">
        <f>IF(終値!A94="","",IF(AND(高値!AB94&gt;高値!AA94,高値!AB94&gt;高値!Z94,高値!AB94&gt;高値!AC94,高値!AB94&gt;高値!AD94),23,""))</f>
        <v/>
      </c>
      <c r="AY94" s="500" t="str">
        <f>IF(終値!A94="","",IF(AND(高値!AC94&gt;高値!AB94,高値!AC94&gt;高値!AA94,高値!AC94&gt;高値!AD94,高値!AC94&gt;高値!AE94),24,""))</f>
        <v/>
      </c>
      <c r="AZ94" s="500" t="str">
        <f>IF(終値!A94="","",IF(AND(高値!AD94&gt;高値!AC94,高値!AD94&gt;高値!AB94,高値!AD94&gt;高値!AE94,高値!AD94&gt;高値!AF94),25,""))</f>
        <v/>
      </c>
      <c r="BA94" s="500" t="str">
        <f>IF(終値!A94="","",IF(AND(高値!AE94&gt;高値!AD94,高値!AE94&gt;高値!AC94,高値!AE94&gt;高値!AF94,高値!AE94&gt;高値!AG94),26,""))</f>
        <v/>
      </c>
      <c r="BB94" s="500" t="str">
        <f>IF(終値!A94="","",IF(AND(高値!AF94&gt;高値!AE94,高値!AF94&gt;高値!AD94,高値!AF94&gt;高値!AG94,高値!AF94&gt;高値!AH94),27,""))</f>
        <v/>
      </c>
      <c r="BC94" s="500" t="str">
        <f>IF(終値!A94="","",IF(AND(高値!AG94&gt;高値!AF94,高値!AG94&gt;高値!AE94,高値!AG94&gt;高値!AH94,高値!AG94&gt;高値!AI94),28,""))</f>
        <v/>
      </c>
      <c r="BD94" s="500">
        <f t="shared" si="6"/>
        <v>4</v>
      </c>
      <c r="BE94" s="500">
        <f t="shared" si="7"/>
        <v>2</v>
      </c>
      <c r="BF94" s="500">
        <f t="shared" si="8"/>
        <v>13</v>
      </c>
      <c r="BG94" s="500">
        <f>IF($BE94="","",INDEX(安値!$E94:$CZ94,1,$BE94+1))</f>
        <v>1558.5</v>
      </c>
      <c r="BH94" s="500">
        <f>IF($BF94="","",INDEX(安値!$E94:$CZ94,1,$BF94+1))</f>
        <v>1804</v>
      </c>
      <c r="BI94" s="500">
        <f>IF($BF94="","",MAX(INDEX(高値!$E94:$CZ94,1,$BE94+1):INDEX(高値!$E94:$CZ94,1,$BF94+1)))</f>
        <v>1895</v>
      </c>
      <c r="BJ94" s="500">
        <f>IF($BF94="","",AVERAGE(INDEX(終値!$E94:$CZ94,1,$BF94+1):INDEX(終値!$E94:$CZ94,1,$BF94+20))-2*STDEVP(INDEX(終値!$E94:$CZ94,1,$BF94+1):INDEX(終値!$E94:$CZ94,1,$BF94+20)))</f>
        <v>1755.5425020185876</v>
      </c>
      <c r="BK94" s="500">
        <f>IF($BE94="","",AVERAGE(INDEX(終値!$E94:$CZ94,1,$BE94+1):INDEX(終値!$E94:$CZ94,1,$BE94+20))-2*STDEVP(INDEX(終値!$E94:$CZ94,1,$BE94+1):INDEX(終値!$E94:$CZ94,1,$BE94+20)))</f>
        <v>1664.2547037299128</v>
      </c>
      <c r="BL94" s="500">
        <f t="shared" si="9"/>
        <v>5</v>
      </c>
      <c r="BM94" s="500">
        <f t="shared" si="10"/>
        <v>4</v>
      </c>
      <c r="BN94" s="500">
        <f t="shared" si="11"/>
        <v>8</v>
      </c>
      <c r="BO94" s="500">
        <f>IF($BM94="","",INDEX(高値!$E94:$CZ94,1,$BM94+1))</f>
        <v>1895</v>
      </c>
      <c r="BP94" s="500">
        <f>IF($BN94="","",INDEX(高値!$E94:$CZ94,1,$BN94+1))</f>
        <v>1878.5</v>
      </c>
      <c r="BQ94" s="500">
        <f>IF($BN94="","",MIN(INDEX(安値!$E94:$CZ94,1,$BM94+1):INDEX(安値!$E94:$CZ94,1,$BN94+1)))</f>
        <v>1710</v>
      </c>
      <c r="BR94" s="500">
        <f>IF($BN94="","",AVERAGE(INDEX(終値!$E94:$CZ94,1,$BN94+1):INDEX(終値!$E94:$CZ94,1,$BN94+20))+2*STDEVP(INDEX(終値!$E94:$CZ94,1,$BN94+1):INDEX(終値!$E94:$CZ94,1,$BN94+20)))</f>
        <v>1914.82217588447</v>
      </c>
      <c r="BS94" s="500">
        <f>IF($BM94="","",AVERAGE(INDEX(終値!$E94:$CZ94,1,$BM94+1):INDEX(終値!$E94:$CZ94,1,$BM94+20))+2*STDEVP(INDEX(終値!$E94:$CZ94,1,$BM94+1):INDEX(終値!$E94:$CZ94,1,$BM94+20)))</f>
        <v>1922.5246499991833</v>
      </c>
      <c r="BT94" s="497" t="str">
        <f>IFERROR(IF(AND($BD94&gt;=2,ABS($BG94-$BH94)/$BH94&lt;=BB設定!$B$12,$BI94&gt;=MAX($BH94,$BG94)*(1+BB設定!$B$13),終値!E94&gt;$BG94),IF(OR(終値!E94&gt;=$BI94,AND($BH94&lt;$BJ94,$BG94&gt;=$BK94)),"二番底W▲","二番底W形成"),IF(AND($BL94&gt;=2,ABS($BO94-$BP94)/$BP94&lt;=BB設定!$B$12,$BQ94&lt;=MIN($BP94,$BO94)*(1-BB設定!$B$13),終値!E94&lt;$BO94),IF(OR(終値!E94&lt;=$BQ94,AND($BP94&gt;$BR94,$BO94&lt;=$BS94)),"二番天井M▼","二番天井M形成"),"－")),"－")</f>
        <v>二番天井M▼</v>
      </c>
    </row>
    <row r="95" spans="2:72">
      <c r="B95" s="500" t="str">
        <f>IF(終値!A95="","",IF(AND(安値!G95&lt;安値!F95,安値!G95&lt;安値!E95,安値!G95&lt;安値!H95,安値!G95&lt;安値!I95),2,""))</f>
        <v/>
      </c>
      <c r="C95" s="500">
        <f>IF(終値!A95="","",IF(AND(安値!H95&lt;安値!G95,安値!H95&lt;安値!F95,安値!H95&lt;安値!I95,安値!H95&lt;安値!J95),3,""))</f>
        <v>3</v>
      </c>
      <c r="D95" s="500" t="str">
        <f>IF(終値!A95="","",IF(AND(安値!I95&lt;安値!H95,安値!I95&lt;安値!G95,安値!I95&lt;安値!J95,安値!I95&lt;安値!K95),4,""))</f>
        <v/>
      </c>
      <c r="E95" s="500" t="str">
        <f>IF(終値!A95="","",IF(AND(安値!J95&lt;安値!I95,安値!J95&lt;安値!H95,安値!J95&lt;安値!K95,安値!J95&lt;安値!L95),5,""))</f>
        <v/>
      </c>
      <c r="F95" s="500">
        <f>IF(終値!A95="","",IF(AND(安値!K95&lt;安値!J95,安値!K95&lt;安値!I95,安値!K95&lt;安値!L95,安値!K95&lt;安値!M95),6,""))</f>
        <v>6</v>
      </c>
      <c r="G95" s="500" t="str">
        <f>IF(終値!A95="","",IF(AND(安値!L95&lt;安値!K95,安値!L95&lt;安値!J95,安値!L95&lt;安値!M95,安値!L95&lt;安値!N95),7,""))</f>
        <v/>
      </c>
      <c r="H95" s="500" t="str">
        <f>IF(終値!A95="","",IF(AND(安値!M95&lt;安値!L95,安値!M95&lt;安値!K95,安値!M95&lt;安値!N95,安値!M95&lt;安値!O95),8,""))</f>
        <v/>
      </c>
      <c r="I95" s="500" t="str">
        <f>IF(終値!A95="","",IF(AND(安値!N95&lt;安値!M95,安値!N95&lt;安値!L95,安値!N95&lt;安値!O95,安値!N95&lt;安値!P95),9,""))</f>
        <v/>
      </c>
      <c r="J95" s="500" t="str">
        <f>IF(終値!A95="","",IF(AND(安値!O95&lt;安値!N95,安値!O95&lt;安値!M95,安値!O95&lt;安値!P95,安値!O95&lt;安値!Q95),10,""))</f>
        <v/>
      </c>
      <c r="K95" s="500" t="str">
        <f>IF(終値!A95="","",IF(AND(安値!P95&lt;安値!O95,安値!P95&lt;安値!N95,安値!P95&lt;安値!Q95,安値!P95&lt;安値!R95),11,""))</f>
        <v/>
      </c>
      <c r="L95" s="500" t="str">
        <f>IF(終値!A95="","",IF(AND(安値!Q95&lt;安値!P95,安値!Q95&lt;安値!O95,安値!Q95&lt;安値!R95,安値!Q95&lt;安値!S95),12,""))</f>
        <v/>
      </c>
      <c r="M95" s="500">
        <f>IF(終値!A95="","",IF(AND(安値!R95&lt;安値!Q95,安値!R95&lt;安値!P95,安値!R95&lt;安値!S95,安値!R95&lt;安値!T95),13,""))</f>
        <v>13</v>
      </c>
      <c r="N95" s="500" t="str">
        <f>IF(終値!A95="","",IF(AND(安値!S95&lt;安値!R95,安値!S95&lt;安値!Q95,安値!S95&lt;安値!T95,安値!S95&lt;安値!U95),14,""))</f>
        <v/>
      </c>
      <c r="O95" s="500" t="str">
        <f>IF(終値!A95="","",IF(AND(安値!T95&lt;安値!S95,安値!T95&lt;安値!R95,安値!T95&lt;安値!U95,安値!T95&lt;安値!V95),15,""))</f>
        <v/>
      </c>
      <c r="P95" s="500" t="str">
        <f>IF(終値!A95="","",IF(AND(安値!U95&lt;安値!T95,安値!U95&lt;安値!S95,安値!U95&lt;安値!V95,安値!U95&lt;安値!W95),16,""))</f>
        <v/>
      </c>
      <c r="Q95" s="500">
        <f>IF(終値!A95="","",IF(AND(安値!V95&lt;安値!U95,安値!V95&lt;安値!T95,安値!V95&lt;安値!W95,安値!V95&lt;安値!X95),17,""))</f>
        <v>17</v>
      </c>
      <c r="R95" s="500" t="str">
        <f>IF(終値!A95="","",IF(AND(安値!W95&lt;安値!V95,安値!W95&lt;安値!U95,安値!W95&lt;安値!X95,安値!W95&lt;安値!Y95),18,""))</f>
        <v/>
      </c>
      <c r="S95" s="500" t="str">
        <f>IF(終値!A95="","",IF(AND(安値!X95&lt;安値!W95,安値!X95&lt;安値!V95,安値!X95&lt;安値!Y95,安値!X95&lt;安値!Z95),19,""))</f>
        <v/>
      </c>
      <c r="T95" s="500" t="str">
        <f>IF(終値!A95="","",IF(AND(安値!Y95&lt;安値!X95,安値!Y95&lt;安値!W95,安値!Y95&lt;安値!Z95,安値!Y95&lt;安値!AA95),20,""))</f>
        <v/>
      </c>
      <c r="U95" s="500" t="str">
        <f>IF(終値!A95="","",IF(AND(安値!Z95&lt;安値!Y95,安値!Z95&lt;安値!X95,安値!Z95&lt;安値!AA95,安値!Z95&lt;安値!AB95),21,""))</f>
        <v/>
      </c>
      <c r="V95" s="500" t="str">
        <f>IF(終値!A95="","",IF(AND(安値!AA95&lt;安値!Z95,安値!AA95&lt;安値!Y95,安値!AA95&lt;安値!AB95,安値!AA95&lt;安値!AC95),22,""))</f>
        <v/>
      </c>
      <c r="W95" s="500" t="str">
        <f>IF(終値!A95="","",IF(AND(安値!AB95&lt;安値!AA95,安値!AB95&lt;安値!Z95,安値!AB95&lt;安値!AC95,安値!AB95&lt;安値!AD95),23,""))</f>
        <v/>
      </c>
      <c r="X95" s="500" t="str">
        <f>IF(終値!A95="","",IF(AND(安値!AC95&lt;安値!AB95,安値!AC95&lt;安値!AA95,安値!AC95&lt;安値!AD95,安値!AC95&lt;安値!AE95),24,""))</f>
        <v/>
      </c>
      <c r="Y95" s="500" t="str">
        <f>IF(終値!A95="","",IF(AND(安値!AD95&lt;安値!AC95,安値!AD95&lt;安値!AB95,安値!AD95&lt;安値!AE95,安値!AD95&lt;安値!AF95),25,""))</f>
        <v/>
      </c>
      <c r="Z95" s="500">
        <f>IF(終値!A95="","",IF(AND(安値!AE95&lt;安値!AD95,安値!AE95&lt;安値!AC95,安値!AE95&lt;安値!AF95,安値!AE95&lt;安値!AG95),26,""))</f>
        <v>26</v>
      </c>
      <c r="AA95" s="500" t="str">
        <f>IF(終値!A95="","",IF(AND(安値!AF95&lt;安値!AE95,安値!AF95&lt;安値!AD95,安値!AF95&lt;安値!AG95,安値!AF95&lt;安値!AH95),27,""))</f>
        <v/>
      </c>
      <c r="AB95" s="500" t="str">
        <f>IF(終値!A95="","",IF(AND(安値!AG95&lt;安値!AF95,安値!AG95&lt;安値!AE95,安値!AG95&lt;安値!AH95,安値!AG95&lt;安値!AI95),28,""))</f>
        <v/>
      </c>
      <c r="AC95" s="500" t="str">
        <f>IF(終値!A95="","",IF(AND(高値!G95&gt;高値!F95,高値!G95&gt;高値!E95,高値!G95&gt;高値!H95,高値!G95&gt;高値!I95),2,""))</f>
        <v/>
      </c>
      <c r="AD95" s="500" t="str">
        <f>IF(終値!A95="","",IF(AND(高値!H95&gt;高値!G95,高値!H95&gt;高値!F95,高値!H95&gt;高値!I95,高値!H95&gt;高値!J95),3,""))</f>
        <v/>
      </c>
      <c r="AE95" s="500" t="str">
        <f>IF(終値!A95="","",IF(AND(高値!I95&gt;高値!H95,高値!I95&gt;高値!G95,高値!I95&gt;高値!J95,高値!I95&gt;高値!K95),4,""))</f>
        <v/>
      </c>
      <c r="AF95" s="500" t="str">
        <f>IF(終値!A95="","",IF(AND(高値!J95&gt;高値!I95,高値!J95&gt;高値!H95,高値!J95&gt;高値!K95,高値!J95&gt;高値!L95),5,""))</f>
        <v/>
      </c>
      <c r="AG95" s="500" t="str">
        <f>IF(終値!A95="","",IF(AND(高値!K95&gt;高値!J95,高値!K95&gt;高値!I95,高値!K95&gt;高値!L95,高値!K95&gt;高値!M95),6,""))</f>
        <v/>
      </c>
      <c r="AH95" s="500" t="str">
        <f>IF(終値!A95="","",IF(AND(高値!L95&gt;高値!K95,高値!L95&gt;高値!J95,高値!L95&gt;高値!M95,高値!L95&gt;高値!N95),7,""))</f>
        <v/>
      </c>
      <c r="AI95" s="500" t="str">
        <f>IF(終値!A95="","",IF(AND(高値!M95&gt;高値!L95,高値!M95&gt;高値!K95,高値!M95&gt;高値!N95,高値!M95&gt;高値!O95),8,""))</f>
        <v/>
      </c>
      <c r="AJ95" s="500" t="str">
        <f>IF(終値!A95="","",IF(AND(高値!N95&gt;高値!M95,高値!N95&gt;高値!L95,高値!N95&gt;高値!O95,高値!N95&gt;高値!P95),9,""))</f>
        <v/>
      </c>
      <c r="AK95" s="500" t="str">
        <f>IF(終値!A95="","",IF(AND(高値!O95&gt;高値!N95,高値!O95&gt;高値!M95,高値!O95&gt;高値!P95,高値!O95&gt;高値!Q95),10,""))</f>
        <v/>
      </c>
      <c r="AL95" s="500">
        <f>IF(終値!A95="","",IF(AND(高値!P95&gt;高値!O95,高値!P95&gt;高値!N95,高値!P95&gt;高値!Q95,高値!P95&gt;高値!R95),11,""))</f>
        <v>11</v>
      </c>
      <c r="AM95" s="500" t="str">
        <f>IF(終値!A95="","",IF(AND(高値!Q95&gt;高値!P95,高値!Q95&gt;高値!O95,高値!Q95&gt;高値!R95,高値!Q95&gt;高値!S95),12,""))</f>
        <v/>
      </c>
      <c r="AN95" s="500" t="str">
        <f>IF(終値!A95="","",IF(AND(高値!R95&gt;高値!Q95,高値!R95&gt;高値!P95,高値!R95&gt;高値!S95,高値!R95&gt;高値!T95),13,""))</f>
        <v/>
      </c>
      <c r="AO95" s="500" t="str">
        <f>IF(終値!A95="","",IF(AND(高値!S95&gt;高値!R95,高値!S95&gt;高値!Q95,高値!S95&gt;高値!T95,高値!S95&gt;高値!U95),14,""))</f>
        <v/>
      </c>
      <c r="AP95" s="500">
        <f>IF(終値!A95="","",IF(AND(高値!T95&gt;高値!S95,高値!T95&gt;高値!R95,高値!T95&gt;高値!U95,高値!T95&gt;高値!V95),15,""))</f>
        <v>15</v>
      </c>
      <c r="AQ95" s="500" t="str">
        <f>IF(終値!A95="","",IF(AND(高値!U95&gt;高値!T95,高値!U95&gt;高値!S95,高値!U95&gt;高値!V95,高値!U95&gt;高値!W95),16,""))</f>
        <v/>
      </c>
      <c r="AR95" s="500" t="str">
        <f>IF(終値!A95="","",IF(AND(高値!V95&gt;高値!U95,高値!V95&gt;高値!T95,高値!V95&gt;高値!W95,高値!V95&gt;高値!X95),17,""))</f>
        <v/>
      </c>
      <c r="AS95" s="500" t="str">
        <f>IF(終値!A95="","",IF(AND(高値!W95&gt;高値!V95,高値!W95&gt;高値!U95,高値!W95&gt;高値!X95,高値!W95&gt;高値!Y95),18,""))</f>
        <v/>
      </c>
      <c r="AT95" s="500" t="str">
        <f>IF(終値!A95="","",IF(AND(高値!X95&gt;高値!W95,高値!X95&gt;高値!V95,高値!X95&gt;高値!Y95,高値!X95&gt;高値!Z95),19,""))</f>
        <v/>
      </c>
      <c r="AU95" s="500" t="str">
        <f>IF(終値!A95="","",IF(AND(高値!Y95&gt;高値!X95,高値!Y95&gt;高値!W95,高値!Y95&gt;高値!Z95,高値!Y95&gt;高値!AA95),20,""))</f>
        <v/>
      </c>
      <c r="AV95" s="500" t="str">
        <f>IF(終値!A95="","",IF(AND(高値!Z95&gt;高値!Y95,高値!Z95&gt;高値!X95,高値!Z95&gt;高値!AA95,高値!Z95&gt;高値!AB95),21,""))</f>
        <v/>
      </c>
      <c r="AW95" s="500">
        <f>IF(終値!A95="","",IF(AND(高値!AA95&gt;高値!Z95,高値!AA95&gt;高値!Y95,高値!AA95&gt;高値!AB95,高値!AA95&gt;高値!AC95),22,""))</f>
        <v>22</v>
      </c>
      <c r="AX95" s="500" t="str">
        <f>IF(終値!A95="","",IF(AND(高値!AB95&gt;高値!AA95,高値!AB95&gt;高値!Z95,高値!AB95&gt;高値!AC95,高値!AB95&gt;高値!AD95),23,""))</f>
        <v/>
      </c>
      <c r="AY95" s="500" t="str">
        <f>IF(終値!A95="","",IF(AND(高値!AC95&gt;高値!AB95,高値!AC95&gt;高値!AA95,高値!AC95&gt;高値!AD95,高値!AC95&gt;高値!AE95),24,""))</f>
        <v/>
      </c>
      <c r="AZ95" s="500" t="str">
        <f>IF(終値!A95="","",IF(AND(高値!AD95&gt;高値!AC95,高値!AD95&gt;高値!AB95,高値!AD95&gt;高値!AE95,高値!AD95&gt;高値!AF95),25,""))</f>
        <v/>
      </c>
      <c r="BA95" s="500" t="str">
        <f>IF(終値!A95="","",IF(AND(高値!AE95&gt;高値!AD95,高値!AE95&gt;高値!AC95,高値!AE95&gt;高値!AF95,高値!AE95&gt;高値!AG95),26,""))</f>
        <v/>
      </c>
      <c r="BB95" s="500" t="str">
        <f>IF(終値!A95="","",IF(AND(高値!AF95&gt;高値!AE95,高値!AF95&gt;高値!AD95,高値!AF95&gt;高値!AG95,高値!AF95&gt;高値!AH95),27,""))</f>
        <v/>
      </c>
      <c r="BC95" s="500">
        <f>IF(終値!A95="","",IF(AND(高値!AG95&gt;高値!AF95,高値!AG95&gt;高値!AE95,高値!AG95&gt;高値!AH95,高値!AG95&gt;高値!AI95),28,""))</f>
        <v>28</v>
      </c>
      <c r="BD95" s="500">
        <f t="shared" si="6"/>
        <v>5</v>
      </c>
      <c r="BE95" s="500">
        <f t="shared" si="7"/>
        <v>3</v>
      </c>
      <c r="BF95" s="500">
        <f t="shared" si="8"/>
        <v>6</v>
      </c>
      <c r="BG95" s="500">
        <f>IF($BE95="","",INDEX(安値!$E95:$CZ95,1,$BE95+1))</f>
        <v>1199</v>
      </c>
      <c r="BH95" s="500">
        <f>IF($BF95="","",INDEX(安値!$E95:$CZ95,1,$BF95+1))</f>
        <v>1195</v>
      </c>
      <c r="BI95" s="500">
        <f>IF($BF95="","",MAX(INDEX(高値!$E95:$CZ95,1,$BE95+1):INDEX(高値!$E95:$CZ95,1,$BF95+1)))</f>
        <v>1247</v>
      </c>
      <c r="BJ95" s="500">
        <f>IF($BF95="","",AVERAGE(INDEX(終値!$E95:$CZ95,1,$BF95+1):INDEX(終値!$E95:$CZ95,1,$BF95+20))-2*STDEVP(INDEX(終値!$E95:$CZ95,1,$BF95+1):INDEX(終値!$E95:$CZ95,1,$BF95+20)))</f>
        <v>1220.9970238754265</v>
      </c>
      <c r="BK95" s="500">
        <f>IF($BE95="","",AVERAGE(INDEX(終値!$E95:$CZ95,1,$BE95+1):INDEX(終値!$E95:$CZ95,1,$BE95+20))-2*STDEVP(INDEX(終値!$E95:$CZ95,1,$BE95+1):INDEX(終値!$E95:$CZ95,1,$BE95+20)))</f>
        <v>1204.990554579721</v>
      </c>
      <c r="BL95" s="500">
        <f t="shared" si="9"/>
        <v>4</v>
      </c>
      <c r="BM95" s="500">
        <f t="shared" si="10"/>
        <v>11</v>
      </c>
      <c r="BN95" s="500">
        <f t="shared" si="11"/>
        <v>15</v>
      </c>
      <c r="BO95" s="500">
        <f>IF($BM95="","",INDEX(高値!$E95:$CZ95,1,$BM95+1))</f>
        <v>1318</v>
      </c>
      <c r="BP95" s="500">
        <f>IF($BN95="","",INDEX(高値!$E95:$CZ95,1,$BN95+1))</f>
        <v>1318</v>
      </c>
      <c r="BQ95" s="500">
        <f>IF($BN95="","",MIN(INDEX(安値!$E95:$CZ95,1,$BM95+1):INDEX(安値!$E95:$CZ95,1,$BN95+1)))</f>
        <v>1242</v>
      </c>
      <c r="BR95" s="500">
        <f>IF($BN95="","",AVERAGE(INDEX(終値!$E95:$CZ95,1,$BN95+1):INDEX(終値!$E95:$CZ95,1,$BN95+20))+2*STDEVP(INDEX(終値!$E95:$CZ95,1,$BN95+1):INDEX(終値!$E95:$CZ95,1,$BN95+20)))</f>
        <v>1358.9617136060392</v>
      </c>
      <c r="BS95" s="500">
        <f>IF($BM95="","",AVERAGE(INDEX(終値!$E95:$CZ95,1,$BM95+1):INDEX(終値!$E95:$CZ95,1,$BM95+20))+2*STDEVP(INDEX(終値!$E95:$CZ95,1,$BM95+1):INDEX(終値!$E95:$CZ95,1,$BM95+20)))</f>
        <v>1348.2476157521833</v>
      </c>
      <c r="BT95" s="497" t="str">
        <f>IFERROR(IF(AND($BD95&gt;=2,ABS($BG95-$BH95)/$BH95&lt;=BB設定!$B$12,$BI95&gt;=MAX($BH95,$BG95)*(1+BB設定!$B$13),終値!E95&gt;$BG95),IF(OR(終値!E95&gt;=$BI95,AND($BH95&lt;$BJ95,$BG95&gt;=$BK95)),"二番底W▲","二番底W形成"),IF(AND($BL95&gt;=2,ABS($BO95-$BP95)/$BP95&lt;=BB設定!$B$12,$BQ95&lt;=MIN($BP95,$BO95)*(1-BB設定!$B$13),終値!E95&lt;$BO95),IF(OR(終値!E95&lt;=$BQ95,AND($BP95&gt;$BR95,$BO95&lt;=$BS95)),"二番天井M▼","二番天井M形成"),"－")),"－")</f>
        <v>二番底W▲</v>
      </c>
    </row>
    <row r="96" spans="2:72">
      <c r="B96" s="500" t="str">
        <f>IF(終値!A96="","",IF(AND(安値!G96&lt;安値!F96,安値!G96&lt;安値!E96,安値!G96&lt;安値!H96,安値!G96&lt;安値!I96),2,""))</f>
        <v/>
      </c>
      <c r="C96" s="500" t="str">
        <f>IF(終値!A96="","",IF(AND(安値!H96&lt;安値!G96,安値!H96&lt;安値!F96,安値!H96&lt;安値!I96,安値!H96&lt;安値!J96),3,""))</f>
        <v/>
      </c>
      <c r="D96" s="500" t="str">
        <f>IF(終値!A96="","",IF(AND(安値!I96&lt;安値!H96,安値!I96&lt;安値!G96,安値!I96&lt;安値!J96,安値!I96&lt;安値!K96),4,""))</f>
        <v/>
      </c>
      <c r="E96" s="500" t="str">
        <f>IF(終値!A96="","",IF(AND(安値!J96&lt;安値!I96,安値!J96&lt;安値!H96,安値!J96&lt;安値!K96,安値!J96&lt;安値!L96),5,""))</f>
        <v/>
      </c>
      <c r="F96" s="500">
        <f>IF(終値!A96="","",IF(AND(安値!K96&lt;安値!J96,安値!K96&lt;安値!I96,安値!K96&lt;安値!L96,安値!K96&lt;安値!M96),6,""))</f>
        <v>6</v>
      </c>
      <c r="G96" s="500" t="str">
        <f>IF(終値!A96="","",IF(AND(安値!L96&lt;安値!K96,安値!L96&lt;安値!J96,安値!L96&lt;安値!M96,安値!L96&lt;安値!N96),7,""))</f>
        <v/>
      </c>
      <c r="H96" s="500" t="str">
        <f>IF(終値!A96="","",IF(AND(安値!M96&lt;安値!L96,安値!M96&lt;安値!K96,安値!M96&lt;安値!N96,安値!M96&lt;安値!O96),8,""))</f>
        <v/>
      </c>
      <c r="I96" s="500" t="str">
        <f>IF(終値!A96="","",IF(AND(安値!N96&lt;安値!M96,安値!N96&lt;安値!L96,安値!N96&lt;安値!O96,安値!N96&lt;安値!P96),9,""))</f>
        <v/>
      </c>
      <c r="J96" s="500" t="str">
        <f>IF(終値!A96="","",IF(AND(安値!O96&lt;安値!N96,安値!O96&lt;安値!M96,安値!O96&lt;安値!P96,安値!O96&lt;安値!Q96),10,""))</f>
        <v/>
      </c>
      <c r="K96" s="500" t="str">
        <f>IF(終値!A96="","",IF(AND(安値!P96&lt;安値!O96,安値!P96&lt;安値!N96,安値!P96&lt;安値!Q96,安値!P96&lt;安値!R96),11,""))</f>
        <v/>
      </c>
      <c r="L96" s="500" t="str">
        <f>IF(終値!A96="","",IF(AND(安値!Q96&lt;安値!P96,安値!Q96&lt;安値!O96,安値!Q96&lt;安値!R96,安値!Q96&lt;安値!S96),12,""))</f>
        <v/>
      </c>
      <c r="M96" s="500">
        <f>IF(終値!A96="","",IF(AND(安値!R96&lt;安値!Q96,安値!R96&lt;安値!P96,安値!R96&lt;安値!S96,安値!R96&lt;安値!T96),13,""))</f>
        <v>13</v>
      </c>
      <c r="N96" s="500" t="str">
        <f>IF(終値!A96="","",IF(AND(安値!S96&lt;安値!R96,安値!S96&lt;安値!Q96,安値!S96&lt;安値!T96,安値!S96&lt;安値!U96),14,""))</f>
        <v/>
      </c>
      <c r="O96" s="500" t="str">
        <f>IF(終値!A96="","",IF(AND(安値!T96&lt;安値!S96,安値!T96&lt;安値!R96,安値!T96&lt;安値!U96,安値!T96&lt;安値!V96),15,""))</f>
        <v/>
      </c>
      <c r="P96" s="500">
        <f>IF(終値!A96="","",IF(AND(安値!U96&lt;安値!T96,安値!U96&lt;安値!S96,安値!U96&lt;安値!V96,安値!U96&lt;安値!W96),16,""))</f>
        <v>16</v>
      </c>
      <c r="Q96" s="500" t="str">
        <f>IF(終値!A96="","",IF(AND(安値!V96&lt;安値!U96,安値!V96&lt;安値!T96,安値!V96&lt;安値!W96,安値!V96&lt;安値!X96),17,""))</f>
        <v/>
      </c>
      <c r="R96" s="500" t="str">
        <f>IF(終値!A96="","",IF(AND(安値!W96&lt;安値!V96,安値!W96&lt;安値!U96,安値!W96&lt;安値!X96,安値!W96&lt;安値!Y96),18,""))</f>
        <v/>
      </c>
      <c r="S96" s="500" t="str">
        <f>IF(終値!A96="","",IF(AND(安値!X96&lt;安値!W96,安値!X96&lt;安値!V96,安値!X96&lt;安値!Y96,安値!X96&lt;安値!Z96),19,""))</f>
        <v/>
      </c>
      <c r="T96" s="500">
        <f>IF(終値!A96="","",IF(AND(安値!Y96&lt;安値!X96,安値!Y96&lt;安値!W96,安値!Y96&lt;安値!Z96,安値!Y96&lt;安値!AA96),20,""))</f>
        <v>20</v>
      </c>
      <c r="U96" s="500" t="str">
        <f>IF(終値!A96="","",IF(AND(安値!Z96&lt;安値!Y96,安値!Z96&lt;安値!X96,安値!Z96&lt;安値!AA96,安値!Z96&lt;安値!AB96),21,""))</f>
        <v/>
      </c>
      <c r="V96" s="500" t="str">
        <f>IF(終値!A96="","",IF(AND(安値!AA96&lt;安値!Z96,安値!AA96&lt;安値!Y96,安値!AA96&lt;安値!AB96,安値!AA96&lt;安値!AC96),22,""))</f>
        <v/>
      </c>
      <c r="W96" s="500" t="str">
        <f>IF(終値!A96="","",IF(AND(安値!AB96&lt;安値!AA96,安値!AB96&lt;安値!Z96,安値!AB96&lt;安値!AC96,安値!AB96&lt;安値!AD96),23,""))</f>
        <v/>
      </c>
      <c r="X96" s="500" t="str">
        <f>IF(終値!A96="","",IF(AND(安値!AC96&lt;安値!AB96,安値!AC96&lt;安値!AA96,安値!AC96&lt;安値!AD96,安値!AC96&lt;安値!AE96),24,""))</f>
        <v/>
      </c>
      <c r="Y96" s="500" t="str">
        <f>IF(終値!A96="","",IF(AND(安値!AD96&lt;安値!AC96,安値!AD96&lt;安値!AB96,安値!AD96&lt;安値!AE96,安値!AD96&lt;安値!AF96),25,""))</f>
        <v/>
      </c>
      <c r="Z96" s="500" t="str">
        <f>IF(終値!A96="","",IF(AND(安値!AE96&lt;安値!AD96,安値!AE96&lt;安値!AC96,安値!AE96&lt;安値!AF96,安値!AE96&lt;安値!AG96),26,""))</f>
        <v/>
      </c>
      <c r="AA96" s="500">
        <f>IF(終値!A96="","",IF(AND(安値!AF96&lt;安値!AE96,安値!AF96&lt;安値!AD96,安値!AF96&lt;安値!AG96,安値!AF96&lt;安値!AH96),27,""))</f>
        <v>27</v>
      </c>
      <c r="AB96" s="500" t="str">
        <f>IF(終値!A96="","",IF(AND(安値!AG96&lt;安値!AF96,安値!AG96&lt;安値!AE96,安値!AG96&lt;安値!AH96,安値!AG96&lt;安値!AI96),28,""))</f>
        <v/>
      </c>
      <c r="AC96" s="500" t="str">
        <f>IF(終値!A96="","",IF(AND(高値!G96&gt;高値!F96,高値!G96&gt;高値!E96,高値!G96&gt;高値!H96,高値!G96&gt;高値!I96),2,""))</f>
        <v/>
      </c>
      <c r="AD96" s="500" t="str">
        <f>IF(終値!A96="","",IF(AND(高値!H96&gt;高値!G96,高値!H96&gt;高値!F96,高値!H96&gt;高値!I96,高値!H96&gt;高値!J96),3,""))</f>
        <v/>
      </c>
      <c r="AE96" s="500">
        <f>IF(終値!A96="","",IF(AND(高値!I96&gt;高値!H96,高値!I96&gt;高値!G96,高値!I96&gt;高値!J96,高値!I96&gt;高値!K96),4,""))</f>
        <v>4</v>
      </c>
      <c r="AF96" s="500" t="str">
        <f>IF(終値!A96="","",IF(AND(高値!J96&gt;高値!I96,高値!J96&gt;高値!H96,高値!J96&gt;高値!K96,高値!J96&gt;高値!L96),5,""))</f>
        <v/>
      </c>
      <c r="AG96" s="500" t="str">
        <f>IF(終値!A96="","",IF(AND(高値!K96&gt;高値!J96,高値!K96&gt;高値!I96,高値!K96&gt;高値!L96,高値!K96&gt;高値!M96),6,""))</f>
        <v/>
      </c>
      <c r="AH96" s="500" t="str">
        <f>IF(終値!A96="","",IF(AND(高値!L96&gt;高値!K96,高値!L96&gt;高値!J96,高値!L96&gt;高値!M96,高値!L96&gt;高値!N96),7,""))</f>
        <v/>
      </c>
      <c r="AI96" s="500" t="str">
        <f>IF(終値!A96="","",IF(AND(高値!M96&gt;高値!L96,高値!M96&gt;高値!K96,高値!M96&gt;高値!N96,高値!M96&gt;高値!O96),8,""))</f>
        <v/>
      </c>
      <c r="AJ96" s="500" t="str">
        <f>IF(終値!A96="","",IF(AND(高値!N96&gt;高値!M96,高値!N96&gt;高値!L96,高値!N96&gt;高値!O96,高値!N96&gt;高値!P96),9,""))</f>
        <v/>
      </c>
      <c r="AK96" s="500" t="str">
        <f>IF(終値!A96="","",IF(AND(高値!O96&gt;高値!N96,高値!O96&gt;高値!M96,高値!O96&gt;高値!P96,高値!O96&gt;高値!Q96),10,""))</f>
        <v/>
      </c>
      <c r="AL96" s="500">
        <f>IF(終値!A96="","",IF(AND(高値!P96&gt;高値!O96,高値!P96&gt;高値!N96,高値!P96&gt;高値!Q96,高値!P96&gt;高値!R96),11,""))</f>
        <v>11</v>
      </c>
      <c r="AM96" s="500" t="str">
        <f>IF(終値!A96="","",IF(AND(高値!Q96&gt;高値!P96,高値!Q96&gt;高値!O96,高値!Q96&gt;高値!R96,高値!Q96&gt;高値!S96),12,""))</f>
        <v/>
      </c>
      <c r="AN96" s="500" t="str">
        <f>IF(終値!A96="","",IF(AND(高値!R96&gt;高値!Q96,高値!R96&gt;高値!P96,高値!R96&gt;高値!S96,高値!R96&gt;高値!T96),13,""))</f>
        <v/>
      </c>
      <c r="AO96" s="500" t="str">
        <f>IF(終値!A96="","",IF(AND(高値!S96&gt;高値!R96,高値!S96&gt;高値!Q96,高値!S96&gt;高値!T96,高値!S96&gt;高値!U96),14,""))</f>
        <v/>
      </c>
      <c r="AP96" s="500" t="str">
        <f>IF(終値!A96="","",IF(AND(高値!T96&gt;高値!S96,高値!T96&gt;高値!R96,高値!T96&gt;高値!U96,高値!T96&gt;高値!V96),15,""))</f>
        <v/>
      </c>
      <c r="AQ96" s="500" t="str">
        <f>IF(終値!A96="","",IF(AND(高値!U96&gt;高値!T96,高値!U96&gt;高値!S96,高値!U96&gt;高値!V96,高値!U96&gt;高値!W96),16,""))</f>
        <v/>
      </c>
      <c r="AR96" s="500" t="str">
        <f>IF(終値!A96="","",IF(AND(高値!V96&gt;高値!U96,高値!V96&gt;高値!T96,高値!V96&gt;高値!W96,高値!V96&gt;高値!X96),17,""))</f>
        <v/>
      </c>
      <c r="AS96" s="500">
        <f>IF(終値!A96="","",IF(AND(高値!W96&gt;高値!V96,高値!W96&gt;高値!U96,高値!W96&gt;高値!X96,高値!W96&gt;高値!Y96),18,""))</f>
        <v>18</v>
      </c>
      <c r="AT96" s="500" t="str">
        <f>IF(終値!A96="","",IF(AND(高値!X96&gt;高値!W96,高値!X96&gt;高値!V96,高値!X96&gt;高値!Y96,高値!X96&gt;高値!Z96),19,""))</f>
        <v/>
      </c>
      <c r="AU96" s="500" t="str">
        <f>IF(終値!A96="","",IF(AND(高値!Y96&gt;高値!X96,高値!Y96&gt;高値!W96,高値!Y96&gt;高値!Z96,高値!Y96&gt;高値!AA96),20,""))</f>
        <v/>
      </c>
      <c r="AV96" s="500" t="str">
        <f>IF(終値!A96="","",IF(AND(高値!Z96&gt;高値!Y96,高値!Z96&gt;高値!X96,高値!Z96&gt;高値!AA96,高値!Z96&gt;高値!AB96),21,""))</f>
        <v/>
      </c>
      <c r="AW96" s="500" t="str">
        <f>IF(終値!A96="","",IF(AND(高値!AA96&gt;高値!Z96,高値!AA96&gt;高値!Y96,高値!AA96&gt;高値!AB96,高値!AA96&gt;高値!AC96),22,""))</f>
        <v/>
      </c>
      <c r="AX96" s="500" t="str">
        <f>IF(終値!A96="","",IF(AND(高値!AB96&gt;高値!AA96,高値!AB96&gt;高値!Z96,高値!AB96&gt;高値!AC96,高値!AB96&gt;高値!AD96),23,""))</f>
        <v/>
      </c>
      <c r="AY96" s="500" t="str">
        <f>IF(終値!A96="","",IF(AND(高値!AC96&gt;高値!AB96,高値!AC96&gt;高値!AA96,高値!AC96&gt;高値!AD96,高値!AC96&gt;高値!AE96),24,""))</f>
        <v/>
      </c>
      <c r="AZ96" s="500">
        <f>IF(終値!A96="","",IF(AND(高値!AD96&gt;高値!AC96,高値!AD96&gt;高値!AB96,高値!AD96&gt;高値!AE96,高値!AD96&gt;高値!AF96),25,""))</f>
        <v>25</v>
      </c>
      <c r="BA96" s="500" t="str">
        <f>IF(終値!A96="","",IF(AND(高値!AE96&gt;高値!AD96,高値!AE96&gt;高値!AC96,高値!AE96&gt;高値!AF96,高値!AE96&gt;高値!AG96),26,""))</f>
        <v/>
      </c>
      <c r="BB96" s="500" t="str">
        <f>IF(終値!A96="","",IF(AND(高値!AF96&gt;高値!AE96,高値!AF96&gt;高値!AD96,高値!AF96&gt;高値!AG96,高値!AF96&gt;高値!AH96),27,""))</f>
        <v/>
      </c>
      <c r="BC96" s="500">
        <f>IF(終値!A96="","",IF(AND(高値!AG96&gt;高値!AF96,高値!AG96&gt;高値!AE96,高値!AG96&gt;高値!AH96,高値!AG96&gt;高値!AI96),28,""))</f>
        <v>28</v>
      </c>
      <c r="BD96" s="500">
        <f t="shared" si="6"/>
        <v>5</v>
      </c>
      <c r="BE96" s="500">
        <f t="shared" si="7"/>
        <v>6</v>
      </c>
      <c r="BF96" s="500">
        <f t="shared" si="8"/>
        <v>13</v>
      </c>
      <c r="BG96" s="500">
        <f>IF($BE96="","",INDEX(安値!$E96:$CZ96,1,$BE96+1))</f>
        <v>12980</v>
      </c>
      <c r="BH96" s="500">
        <f>IF($BF96="","",INDEX(安値!$E96:$CZ96,1,$BF96+1))</f>
        <v>14860</v>
      </c>
      <c r="BI96" s="500">
        <f>IF($BF96="","",MAX(INDEX(高値!$E96:$CZ96,1,$BE96+1):INDEX(高値!$E96:$CZ96,1,$BF96+1)))</f>
        <v>19820</v>
      </c>
      <c r="BJ96" s="500">
        <f>IF($BF96="","",AVERAGE(INDEX(終値!$E96:$CZ96,1,$BF96+1):INDEX(終値!$E96:$CZ96,1,$BF96+20))-2*STDEVP(INDEX(終値!$E96:$CZ96,1,$BF96+1):INDEX(終値!$E96:$CZ96,1,$BF96+20)))</f>
        <v>15492.857846798768</v>
      </c>
      <c r="BK96" s="500">
        <f>IF($BE96="","",AVERAGE(INDEX(終値!$E96:$CZ96,1,$BE96+1):INDEX(終値!$E96:$CZ96,1,$BE96+20))-2*STDEVP(INDEX(終値!$E96:$CZ96,1,$BE96+1):INDEX(終値!$E96:$CZ96,1,$BE96+20)))</f>
        <v>13117.498702871126</v>
      </c>
      <c r="BL96" s="500">
        <f t="shared" si="9"/>
        <v>5</v>
      </c>
      <c r="BM96" s="500">
        <f t="shared" si="10"/>
        <v>4</v>
      </c>
      <c r="BN96" s="500">
        <f t="shared" si="11"/>
        <v>11</v>
      </c>
      <c r="BO96" s="500">
        <f>IF($BM96="","",INDEX(高値!$E96:$CZ96,1,$BM96+1))</f>
        <v>16650</v>
      </c>
      <c r="BP96" s="500">
        <f>IF($BN96="","",INDEX(高値!$E96:$CZ96,1,$BN96+1))</f>
        <v>19820</v>
      </c>
      <c r="BQ96" s="500">
        <f>IF($BN96="","",MIN(INDEX(安値!$E96:$CZ96,1,$BM96+1):INDEX(安値!$E96:$CZ96,1,$BN96+1)))</f>
        <v>12980</v>
      </c>
      <c r="BR96" s="500">
        <f>IF($BN96="","",AVERAGE(INDEX(終値!$E96:$CZ96,1,$BN96+1):INDEX(終値!$E96:$CZ96,1,$BN96+20))+2*STDEVP(INDEX(終値!$E96:$CZ96,1,$BN96+1):INDEX(終値!$E96:$CZ96,1,$BN96+20)))</f>
        <v>27142.864411153147</v>
      </c>
      <c r="BS96" s="500">
        <f>IF($BM96="","",AVERAGE(INDEX(終値!$E96:$CZ96,1,$BM96+1):INDEX(終値!$E96:$CZ96,1,$BM96+20))+2*STDEVP(INDEX(終値!$E96:$CZ96,1,$BM96+1):INDEX(終値!$E96:$CZ96,1,$BM96+20)))</f>
        <v>22730.445426278115</v>
      </c>
      <c r="BT96" s="497" t="str">
        <f>IFERROR(IF(AND($BD96&gt;=2,ABS($BG96-$BH96)/$BH96&lt;=BB設定!$B$12,$BI96&gt;=MAX($BH96,$BG96)*(1+BB設定!$B$13),終値!E96&gt;$BG96),IF(OR(終値!E96&gt;=$BI96,AND($BH96&lt;$BJ96,$BG96&gt;=$BK96)),"二番底W▲","二番底W形成"),IF(AND($BL96&gt;=2,ABS($BO96-$BP96)/$BP96&lt;=BB設定!$B$12,$BQ96&lt;=MIN($BP96,$BO96)*(1-BB設定!$B$13),終値!E96&lt;$BO96),IF(OR(終値!E96&lt;=$BQ96,AND($BP96&gt;$BR96,$BO96&lt;=$BS96)),"二番天井M▼","二番天井M形成"),"－")),"－")</f>
        <v>－</v>
      </c>
    </row>
    <row r="97" spans="2:72">
      <c r="B97" s="500" t="str">
        <f>IF(終値!A97="","",IF(AND(安値!G97&lt;安値!F97,安値!G97&lt;安値!E97,安値!G97&lt;安値!H97,安値!G97&lt;安値!I97),2,""))</f>
        <v/>
      </c>
      <c r="C97" s="500" t="str">
        <f>IF(終値!A97="","",IF(AND(安値!H97&lt;安値!G97,安値!H97&lt;安値!F97,安値!H97&lt;安値!I97,安値!H97&lt;安値!J97),3,""))</f>
        <v/>
      </c>
      <c r="D97" s="500" t="str">
        <f>IF(終値!A97="","",IF(AND(安値!I97&lt;安値!H97,安値!I97&lt;安値!G97,安値!I97&lt;安値!J97,安値!I97&lt;安値!K97),4,""))</f>
        <v/>
      </c>
      <c r="E97" s="500">
        <f>IF(終値!A97="","",IF(AND(安値!J97&lt;安値!I97,安値!J97&lt;安値!H97,安値!J97&lt;安値!K97,安値!J97&lt;安値!L97),5,""))</f>
        <v>5</v>
      </c>
      <c r="F97" s="500" t="str">
        <f>IF(終値!A97="","",IF(AND(安値!K97&lt;安値!J97,安値!K97&lt;安値!I97,安値!K97&lt;安値!L97,安値!K97&lt;安値!M97),6,""))</f>
        <v/>
      </c>
      <c r="G97" s="500" t="str">
        <f>IF(終値!A97="","",IF(AND(安値!L97&lt;安値!K97,安値!L97&lt;安値!J97,安値!L97&lt;安値!M97,安値!L97&lt;安値!N97),7,""))</f>
        <v/>
      </c>
      <c r="H97" s="500" t="str">
        <f>IF(終値!A97="","",IF(AND(安値!M97&lt;安値!L97,安値!M97&lt;安値!K97,安値!M97&lt;安値!N97,安値!M97&lt;安値!O97),8,""))</f>
        <v/>
      </c>
      <c r="I97" s="500" t="str">
        <f>IF(終値!A97="","",IF(AND(安値!N97&lt;安値!M97,安値!N97&lt;安値!L97,安値!N97&lt;安値!O97,安値!N97&lt;安値!P97),9,""))</f>
        <v/>
      </c>
      <c r="J97" s="500" t="str">
        <f>IF(終値!A97="","",IF(AND(安値!O97&lt;安値!N97,安値!O97&lt;安値!M97,安値!O97&lt;安値!P97,安値!O97&lt;安値!Q97),10,""))</f>
        <v/>
      </c>
      <c r="K97" s="500" t="str">
        <f>IF(終値!A97="","",IF(AND(安値!P97&lt;安値!O97,安値!P97&lt;安値!N97,安値!P97&lt;安値!Q97,安値!P97&lt;安値!R97),11,""))</f>
        <v/>
      </c>
      <c r="L97" s="500" t="str">
        <f>IF(終値!A97="","",IF(AND(安値!Q97&lt;安値!P97,安値!Q97&lt;安値!O97,安値!Q97&lt;安値!R97,安値!Q97&lt;安値!S97),12,""))</f>
        <v/>
      </c>
      <c r="M97" s="500">
        <f>IF(終値!A97="","",IF(AND(安値!R97&lt;安値!Q97,安値!R97&lt;安値!P97,安値!R97&lt;安値!S97,安値!R97&lt;安値!T97),13,""))</f>
        <v>13</v>
      </c>
      <c r="N97" s="500" t="str">
        <f>IF(終値!A97="","",IF(AND(安値!S97&lt;安値!R97,安値!S97&lt;安値!Q97,安値!S97&lt;安値!T97,安値!S97&lt;安値!U97),14,""))</f>
        <v/>
      </c>
      <c r="O97" s="500" t="str">
        <f>IF(終値!A97="","",IF(AND(安値!T97&lt;安値!S97,安値!T97&lt;安値!R97,安値!T97&lt;安値!U97,安値!T97&lt;安値!V97),15,""))</f>
        <v/>
      </c>
      <c r="P97" s="500">
        <f>IF(終値!A97="","",IF(AND(安値!U97&lt;安値!T97,安値!U97&lt;安値!S97,安値!U97&lt;安値!V97,安値!U97&lt;安値!W97),16,""))</f>
        <v>16</v>
      </c>
      <c r="Q97" s="500" t="str">
        <f>IF(終値!A97="","",IF(AND(安値!V97&lt;安値!U97,安値!V97&lt;安値!T97,安値!V97&lt;安値!W97,安値!V97&lt;安値!X97),17,""))</f>
        <v/>
      </c>
      <c r="R97" s="500" t="str">
        <f>IF(終値!A97="","",IF(AND(安値!W97&lt;安値!V97,安値!W97&lt;安値!U97,安値!W97&lt;安値!X97,安値!W97&lt;安値!Y97),18,""))</f>
        <v/>
      </c>
      <c r="S97" s="500" t="str">
        <f>IF(終値!A97="","",IF(AND(安値!X97&lt;安値!W97,安値!X97&lt;安値!V97,安値!X97&lt;安値!Y97,安値!X97&lt;安値!Z97),19,""))</f>
        <v/>
      </c>
      <c r="T97" s="500">
        <f>IF(終値!A97="","",IF(AND(安値!Y97&lt;安値!X97,安値!Y97&lt;安値!W97,安値!Y97&lt;安値!Z97,安値!Y97&lt;安値!AA97),20,""))</f>
        <v>20</v>
      </c>
      <c r="U97" s="500" t="str">
        <f>IF(終値!A97="","",IF(AND(安値!Z97&lt;安値!Y97,安値!Z97&lt;安値!X97,安値!Z97&lt;安値!AA97,安値!Z97&lt;安値!AB97),21,""))</f>
        <v/>
      </c>
      <c r="V97" s="500" t="str">
        <f>IF(終値!A97="","",IF(AND(安値!AA97&lt;安値!Z97,安値!AA97&lt;安値!Y97,安値!AA97&lt;安値!AB97,安値!AA97&lt;安値!AC97),22,""))</f>
        <v/>
      </c>
      <c r="W97" s="500" t="str">
        <f>IF(終値!A97="","",IF(AND(安値!AB97&lt;安値!AA97,安値!AB97&lt;安値!Z97,安値!AB97&lt;安値!AC97,安値!AB97&lt;安値!AD97),23,""))</f>
        <v/>
      </c>
      <c r="X97" s="500" t="str">
        <f>IF(終値!A97="","",IF(AND(安値!AC97&lt;安値!AB97,安値!AC97&lt;安値!AA97,安値!AC97&lt;安値!AD97,安値!AC97&lt;安値!AE97),24,""))</f>
        <v/>
      </c>
      <c r="Y97" s="500" t="str">
        <f>IF(終値!A97="","",IF(AND(安値!AD97&lt;安値!AC97,安値!AD97&lt;安値!AB97,安値!AD97&lt;安値!AE97,安値!AD97&lt;安値!AF97),25,""))</f>
        <v/>
      </c>
      <c r="Z97" s="500" t="str">
        <f>IF(終値!A97="","",IF(AND(安値!AE97&lt;安値!AD97,安値!AE97&lt;安値!AC97,安値!AE97&lt;安値!AF97,安値!AE97&lt;安値!AG97),26,""))</f>
        <v/>
      </c>
      <c r="AA97" s="500">
        <f>IF(終値!A97="","",IF(AND(安値!AF97&lt;安値!AE97,安値!AF97&lt;安値!AD97,安値!AF97&lt;安値!AG97,安値!AF97&lt;安値!AH97),27,""))</f>
        <v>27</v>
      </c>
      <c r="AB97" s="500" t="str">
        <f>IF(終値!A97="","",IF(AND(安値!AG97&lt;安値!AF97,安値!AG97&lt;安値!AE97,安値!AG97&lt;安値!AH97,安値!AG97&lt;安値!AI97),28,""))</f>
        <v/>
      </c>
      <c r="AC97" s="500" t="str">
        <f>IF(終値!A97="","",IF(AND(高値!G97&gt;高値!F97,高値!G97&gt;高値!E97,高値!G97&gt;高値!H97,高値!G97&gt;高値!I97),2,""))</f>
        <v/>
      </c>
      <c r="AD97" s="500" t="str">
        <f>IF(終値!A97="","",IF(AND(高値!H97&gt;高値!G97,高値!H97&gt;高値!F97,高値!H97&gt;高値!I97,高値!H97&gt;高値!J97),3,""))</f>
        <v/>
      </c>
      <c r="AE97" s="500">
        <f>IF(終値!A97="","",IF(AND(高値!I97&gt;高値!H97,高値!I97&gt;高値!G97,高値!I97&gt;高値!J97,高値!I97&gt;高値!K97),4,""))</f>
        <v>4</v>
      </c>
      <c r="AF97" s="500" t="str">
        <f>IF(終値!A97="","",IF(AND(高値!J97&gt;高値!I97,高値!J97&gt;高値!H97,高値!J97&gt;高値!K97,高値!J97&gt;高値!L97),5,""))</f>
        <v/>
      </c>
      <c r="AG97" s="500" t="str">
        <f>IF(終値!A97="","",IF(AND(高値!K97&gt;高値!J97,高値!K97&gt;高値!I97,高値!K97&gt;高値!L97,高値!K97&gt;高値!M97),6,""))</f>
        <v/>
      </c>
      <c r="AH97" s="500" t="str">
        <f>IF(終値!A97="","",IF(AND(高値!L97&gt;高値!K97,高値!L97&gt;高値!J97,高値!L97&gt;高値!M97,高値!L97&gt;高値!N97),7,""))</f>
        <v/>
      </c>
      <c r="AI97" s="500" t="str">
        <f>IF(終値!A97="","",IF(AND(高値!M97&gt;高値!L97,高値!M97&gt;高値!K97,高値!M97&gt;高値!N97,高値!M97&gt;高値!O97),8,""))</f>
        <v/>
      </c>
      <c r="AJ97" s="500" t="str">
        <f>IF(終値!A97="","",IF(AND(高値!N97&gt;高値!M97,高値!N97&gt;高値!L97,高値!N97&gt;高値!O97,高値!N97&gt;高値!P97),9,""))</f>
        <v/>
      </c>
      <c r="AK97" s="500" t="str">
        <f>IF(終値!A97="","",IF(AND(高値!O97&gt;高値!N97,高値!O97&gt;高値!M97,高値!O97&gt;高値!P97,高値!O97&gt;高値!Q97),10,""))</f>
        <v/>
      </c>
      <c r="AL97" s="500">
        <f>IF(終値!A97="","",IF(AND(高値!P97&gt;高値!O97,高値!P97&gt;高値!N97,高値!P97&gt;高値!Q97,高値!P97&gt;高値!R97),11,""))</f>
        <v>11</v>
      </c>
      <c r="AM97" s="500" t="str">
        <f>IF(終値!A97="","",IF(AND(高値!Q97&gt;高値!P97,高値!Q97&gt;高値!O97,高値!Q97&gt;高値!R97,高値!Q97&gt;高値!S97),12,""))</f>
        <v/>
      </c>
      <c r="AN97" s="500" t="str">
        <f>IF(終値!A97="","",IF(AND(高値!R97&gt;高値!Q97,高値!R97&gt;高値!P97,高値!R97&gt;高値!S97,高値!R97&gt;高値!T97),13,""))</f>
        <v/>
      </c>
      <c r="AO97" s="500" t="str">
        <f>IF(終値!A97="","",IF(AND(高値!S97&gt;高値!R97,高値!S97&gt;高値!Q97,高値!S97&gt;高値!T97,高値!S97&gt;高値!U97),14,""))</f>
        <v/>
      </c>
      <c r="AP97" s="500" t="str">
        <f>IF(終値!A97="","",IF(AND(高値!T97&gt;高値!S97,高値!T97&gt;高値!R97,高値!T97&gt;高値!U97,高値!T97&gt;高値!V97),15,""))</f>
        <v/>
      </c>
      <c r="AQ97" s="500" t="str">
        <f>IF(終値!A97="","",IF(AND(高値!U97&gt;高値!T97,高値!U97&gt;高値!S97,高値!U97&gt;高値!V97,高値!U97&gt;高値!W97),16,""))</f>
        <v/>
      </c>
      <c r="AR97" s="500" t="str">
        <f>IF(終値!A97="","",IF(AND(高値!V97&gt;高値!U97,高値!V97&gt;高値!T97,高値!V97&gt;高値!W97,高値!V97&gt;高値!X97),17,""))</f>
        <v/>
      </c>
      <c r="AS97" s="500">
        <f>IF(終値!A97="","",IF(AND(高値!W97&gt;高値!V97,高値!W97&gt;高値!U97,高値!W97&gt;高値!X97,高値!W97&gt;高値!Y97),18,""))</f>
        <v>18</v>
      </c>
      <c r="AT97" s="500" t="str">
        <f>IF(終値!A97="","",IF(AND(高値!X97&gt;高値!W97,高値!X97&gt;高値!V97,高値!X97&gt;高値!Y97,高値!X97&gt;高値!Z97),19,""))</f>
        <v/>
      </c>
      <c r="AU97" s="500" t="str">
        <f>IF(終値!A97="","",IF(AND(高値!Y97&gt;高値!X97,高値!Y97&gt;高値!W97,高値!Y97&gt;高値!Z97,高値!Y97&gt;高値!AA97),20,""))</f>
        <v/>
      </c>
      <c r="AV97" s="500" t="str">
        <f>IF(終値!A97="","",IF(AND(高値!Z97&gt;高値!Y97,高値!Z97&gt;高値!X97,高値!Z97&gt;高値!AA97,高値!Z97&gt;高値!AB97),21,""))</f>
        <v/>
      </c>
      <c r="AW97" s="500" t="str">
        <f>IF(終値!A97="","",IF(AND(高値!AA97&gt;高値!Z97,高値!AA97&gt;高値!Y97,高値!AA97&gt;高値!AB97,高値!AA97&gt;高値!AC97),22,""))</f>
        <v/>
      </c>
      <c r="AX97" s="500" t="str">
        <f>IF(終値!A97="","",IF(AND(高値!AB97&gt;高値!AA97,高値!AB97&gt;高値!Z97,高値!AB97&gt;高値!AC97,高値!AB97&gt;高値!AD97),23,""))</f>
        <v/>
      </c>
      <c r="AY97" s="500" t="str">
        <f>IF(終値!A97="","",IF(AND(高値!AC97&gt;高値!AB97,高値!AC97&gt;高値!AA97,高値!AC97&gt;高値!AD97,高値!AC97&gt;高値!AE97),24,""))</f>
        <v/>
      </c>
      <c r="AZ97" s="500">
        <f>IF(終値!A97="","",IF(AND(高値!AD97&gt;高値!AC97,高値!AD97&gt;高値!AB97,高値!AD97&gt;高値!AE97,高値!AD97&gt;高値!AF97),25,""))</f>
        <v>25</v>
      </c>
      <c r="BA97" s="500" t="str">
        <f>IF(終値!A97="","",IF(AND(高値!AE97&gt;高値!AD97,高値!AE97&gt;高値!AC97,高値!AE97&gt;高値!AF97,高値!AE97&gt;高値!AG97),26,""))</f>
        <v/>
      </c>
      <c r="BB97" s="500" t="str">
        <f>IF(終値!A97="","",IF(AND(高値!AF97&gt;高値!AE97,高値!AF97&gt;高値!AD97,高値!AF97&gt;高値!AG97,高値!AF97&gt;高値!AH97),27,""))</f>
        <v/>
      </c>
      <c r="BC97" s="500" t="str">
        <f>IF(終値!A97="","",IF(AND(高値!AG97&gt;高値!AF97,高値!AG97&gt;高値!AE97,高値!AG97&gt;高値!AH97,高値!AG97&gt;高値!AI97),28,""))</f>
        <v/>
      </c>
      <c r="BD97" s="500">
        <f t="shared" si="6"/>
        <v>5</v>
      </c>
      <c r="BE97" s="500">
        <f t="shared" si="7"/>
        <v>5</v>
      </c>
      <c r="BF97" s="500">
        <f t="shared" si="8"/>
        <v>13</v>
      </c>
      <c r="BG97" s="500">
        <f>IF($BE97="","",INDEX(安値!$E97:$CZ97,1,$BE97+1))</f>
        <v>3711</v>
      </c>
      <c r="BH97" s="500">
        <f>IF($BF97="","",INDEX(安値!$E97:$CZ97,1,$BF97+1))</f>
        <v>4168</v>
      </c>
      <c r="BI97" s="500">
        <f>IF($BF97="","",MAX(INDEX(高値!$E97:$CZ97,1,$BE97+1):INDEX(高値!$E97:$CZ97,1,$BF97+1)))</f>
        <v>4687</v>
      </c>
      <c r="BJ97" s="500">
        <f>IF($BF97="","",AVERAGE(INDEX(終値!$E97:$CZ97,1,$BF97+1):INDEX(終値!$E97:$CZ97,1,$BF97+20))-2*STDEVP(INDEX(終値!$E97:$CZ97,1,$BF97+1):INDEX(終値!$E97:$CZ97,1,$BF97+20)))</f>
        <v>4258.9741833062235</v>
      </c>
      <c r="BK97" s="500">
        <f>IF($BE97="","",AVERAGE(INDEX(終値!$E97:$CZ97,1,$BE97+1):INDEX(終値!$E97:$CZ97,1,$BE97+20))-2*STDEVP(INDEX(終値!$E97:$CZ97,1,$BE97+1):INDEX(終値!$E97:$CZ97,1,$BE97+20)))</f>
        <v>3900.8363450720281</v>
      </c>
      <c r="BL97" s="500">
        <f t="shared" si="9"/>
        <v>4</v>
      </c>
      <c r="BM97" s="500">
        <f t="shared" si="10"/>
        <v>4</v>
      </c>
      <c r="BN97" s="500">
        <f t="shared" si="11"/>
        <v>11</v>
      </c>
      <c r="BO97" s="500">
        <f>IF($BM97="","",INDEX(高値!$E97:$CZ97,1,$BM97+1))</f>
        <v>4426</v>
      </c>
      <c r="BP97" s="500">
        <f>IF($BN97="","",INDEX(高値!$E97:$CZ97,1,$BN97+1))</f>
        <v>4687</v>
      </c>
      <c r="BQ97" s="500">
        <f>IF($BN97="","",MIN(INDEX(安値!$E97:$CZ97,1,$BM97+1):INDEX(安値!$E97:$CZ97,1,$BN97+1)))</f>
        <v>3711</v>
      </c>
      <c r="BR97" s="500">
        <f>IF($BN97="","",AVERAGE(INDEX(終値!$E97:$CZ97,1,$BN97+1):INDEX(終値!$E97:$CZ97,1,$BN97+20))+2*STDEVP(INDEX(終値!$E97:$CZ97,1,$BN97+1):INDEX(終値!$E97:$CZ97,1,$BN97+20)))</f>
        <v>5350.6996968582653</v>
      </c>
      <c r="BS97" s="500">
        <f>IF($BM97="","",AVERAGE(INDEX(終値!$E97:$CZ97,1,$BM97+1):INDEX(終値!$E97:$CZ97,1,$BM97+20))+2*STDEVP(INDEX(終値!$E97:$CZ97,1,$BM97+1):INDEX(終値!$E97:$CZ97,1,$BM97+20)))</f>
        <v>5075.69812530952</v>
      </c>
      <c r="BT97" s="497" t="str">
        <f>IFERROR(IF(AND($BD97&gt;=2,ABS($BG97-$BH97)/$BH97&lt;=BB設定!$B$12,$BI97&gt;=MAX($BH97,$BG97)*(1+BB設定!$B$13),終値!E97&gt;$BG97),IF(OR(終値!E97&gt;=$BI97,AND($BH97&lt;$BJ97,$BG97&gt;=$BK97)),"二番底W▲","二番底W形成"),IF(AND($BL97&gt;=2,ABS($BO97-$BP97)/$BP97&lt;=BB設定!$B$12,$BQ97&lt;=MIN($BP97,$BO97)*(1-BB設定!$B$13),終値!E97&lt;$BO97),IF(OR(終値!E97&lt;=$BQ97,AND($BP97&gt;$BR97,$BO97&lt;=$BS97)),"二番天井M▼","二番天井M形成"),"－")),"－")</f>
        <v>－</v>
      </c>
    </row>
    <row r="98" spans="2:72">
      <c r="B98" s="500" t="str">
        <f>IF(終値!A98="","",IF(AND(安値!G98&lt;安値!F98,安値!G98&lt;安値!E98,安値!G98&lt;安値!H98,安値!G98&lt;安値!I98),2,""))</f>
        <v/>
      </c>
      <c r="C98" s="500">
        <f>IF(終値!A98="","",IF(AND(安値!H98&lt;安値!G98,安値!H98&lt;安値!F98,安値!H98&lt;安値!I98,安値!H98&lt;安値!J98),3,""))</f>
        <v>3</v>
      </c>
      <c r="D98" s="500" t="str">
        <f>IF(終値!A98="","",IF(AND(安値!I98&lt;安値!H98,安値!I98&lt;安値!G98,安値!I98&lt;安値!J98,安値!I98&lt;安値!K98),4,""))</f>
        <v/>
      </c>
      <c r="E98" s="500" t="str">
        <f>IF(終値!A98="","",IF(AND(安値!J98&lt;安値!I98,安値!J98&lt;安値!H98,安値!J98&lt;安値!K98,安値!J98&lt;安値!L98),5,""))</f>
        <v/>
      </c>
      <c r="F98" s="500" t="str">
        <f>IF(終値!A98="","",IF(AND(安値!K98&lt;安値!J98,安値!K98&lt;安値!I98,安値!K98&lt;安値!L98,安値!K98&lt;安値!M98),6,""))</f>
        <v/>
      </c>
      <c r="G98" s="500" t="str">
        <f>IF(終値!A98="","",IF(AND(安値!L98&lt;安値!K98,安値!L98&lt;安値!J98,安値!L98&lt;安値!M98,安値!L98&lt;安値!N98),7,""))</f>
        <v/>
      </c>
      <c r="H98" s="500" t="str">
        <f>IF(終値!A98="","",IF(AND(安値!M98&lt;安値!L98,安値!M98&lt;安値!K98,安値!M98&lt;安値!N98,安値!M98&lt;安値!O98),8,""))</f>
        <v/>
      </c>
      <c r="I98" s="500" t="str">
        <f>IF(終値!A98="","",IF(AND(安値!N98&lt;安値!M98,安値!N98&lt;安値!L98,安値!N98&lt;安値!O98,安値!N98&lt;安値!P98),9,""))</f>
        <v/>
      </c>
      <c r="J98" s="500" t="str">
        <f>IF(終値!A98="","",IF(AND(安値!O98&lt;安値!N98,安値!O98&lt;安値!M98,安値!O98&lt;安値!P98,安値!O98&lt;安値!Q98),10,""))</f>
        <v/>
      </c>
      <c r="K98" s="500" t="str">
        <f>IF(終値!A98="","",IF(AND(安値!P98&lt;安値!O98,安値!P98&lt;安値!N98,安値!P98&lt;安値!Q98,安値!P98&lt;安値!R98),11,""))</f>
        <v/>
      </c>
      <c r="L98" s="500" t="str">
        <f>IF(終値!A98="","",IF(AND(安値!Q98&lt;安値!P98,安値!Q98&lt;安値!O98,安値!Q98&lt;安値!R98,安値!Q98&lt;安値!S98),12,""))</f>
        <v/>
      </c>
      <c r="M98" s="500">
        <f>IF(終値!A98="","",IF(AND(安値!R98&lt;安値!Q98,安値!R98&lt;安値!P98,安値!R98&lt;安値!S98,安値!R98&lt;安値!T98),13,""))</f>
        <v>13</v>
      </c>
      <c r="N98" s="500" t="str">
        <f>IF(終値!A98="","",IF(AND(安値!S98&lt;安値!R98,安値!S98&lt;安値!Q98,安値!S98&lt;安値!T98,安値!S98&lt;安値!U98),14,""))</f>
        <v/>
      </c>
      <c r="O98" s="500" t="str">
        <f>IF(終値!A98="","",IF(AND(安値!T98&lt;安値!S98,安値!T98&lt;安値!R98,安値!T98&lt;安値!U98,安値!T98&lt;安値!V98),15,""))</f>
        <v/>
      </c>
      <c r="P98" s="500" t="str">
        <f>IF(終値!A98="","",IF(AND(安値!U98&lt;安値!T98,安値!U98&lt;安値!S98,安値!U98&lt;安値!V98,安値!U98&lt;安値!W98),16,""))</f>
        <v/>
      </c>
      <c r="Q98" s="500" t="str">
        <f>IF(終値!A98="","",IF(AND(安値!V98&lt;安値!U98,安値!V98&lt;安値!T98,安値!V98&lt;安値!W98,安値!V98&lt;安値!X98),17,""))</f>
        <v/>
      </c>
      <c r="R98" s="500" t="str">
        <f>IF(終値!A98="","",IF(AND(安値!W98&lt;安値!V98,安値!W98&lt;安値!U98,安値!W98&lt;安値!X98,安値!W98&lt;安値!Y98),18,""))</f>
        <v/>
      </c>
      <c r="S98" s="500">
        <f>IF(終値!A98="","",IF(AND(安値!X98&lt;安値!W98,安値!X98&lt;安値!V98,安値!X98&lt;安値!Y98,安値!X98&lt;安値!Z98),19,""))</f>
        <v>19</v>
      </c>
      <c r="T98" s="500" t="str">
        <f>IF(終値!A98="","",IF(AND(安値!Y98&lt;安値!X98,安値!Y98&lt;安値!W98,安値!Y98&lt;安値!Z98,安値!Y98&lt;安値!AA98),20,""))</f>
        <v/>
      </c>
      <c r="U98" s="500" t="str">
        <f>IF(終値!A98="","",IF(AND(安値!Z98&lt;安値!Y98,安値!Z98&lt;安値!X98,安値!Z98&lt;安値!AA98,安値!Z98&lt;安値!AB98),21,""))</f>
        <v/>
      </c>
      <c r="V98" s="500" t="str">
        <f>IF(終値!A98="","",IF(AND(安値!AA98&lt;安値!Z98,安値!AA98&lt;安値!Y98,安値!AA98&lt;安値!AB98,安値!AA98&lt;安値!AC98),22,""))</f>
        <v/>
      </c>
      <c r="W98" s="500" t="str">
        <f>IF(終値!A98="","",IF(AND(安値!AB98&lt;安値!AA98,安値!AB98&lt;安値!Z98,安値!AB98&lt;安値!AC98,安値!AB98&lt;安値!AD98),23,""))</f>
        <v/>
      </c>
      <c r="X98" s="500" t="str">
        <f>IF(終値!A98="","",IF(AND(安値!AC98&lt;安値!AB98,安値!AC98&lt;安値!AA98,安値!AC98&lt;安値!AD98,安値!AC98&lt;安値!AE98),24,""))</f>
        <v/>
      </c>
      <c r="Y98" s="500" t="str">
        <f>IF(終値!A98="","",IF(AND(安値!AD98&lt;安値!AC98,安値!AD98&lt;安値!AB98,安値!AD98&lt;安値!AE98,安値!AD98&lt;安値!AF98),25,""))</f>
        <v/>
      </c>
      <c r="Z98" s="500" t="str">
        <f>IF(終値!A98="","",IF(AND(安値!AE98&lt;安値!AD98,安値!AE98&lt;安値!AC98,安値!AE98&lt;安値!AF98,安値!AE98&lt;安値!AG98),26,""))</f>
        <v/>
      </c>
      <c r="AA98" s="500" t="str">
        <f>IF(終値!A98="","",IF(AND(安値!AF98&lt;安値!AE98,安値!AF98&lt;安値!AD98,安値!AF98&lt;安値!AG98,安値!AF98&lt;安値!AH98),27,""))</f>
        <v/>
      </c>
      <c r="AB98" s="500" t="str">
        <f>IF(終値!A98="","",IF(AND(安値!AG98&lt;安値!AF98,安値!AG98&lt;安値!AE98,安値!AG98&lt;安値!AH98,安値!AG98&lt;安値!AI98),28,""))</f>
        <v/>
      </c>
      <c r="AC98" s="500" t="str">
        <f>IF(終値!A98="","",IF(AND(高値!G98&gt;高値!F98,高値!G98&gt;高値!E98,高値!G98&gt;高値!H98,高値!G98&gt;高値!I98),2,""))</f>
        <v/>
      </c>
      <c r="AD98" s="500" t="str">
        <f>IF(終値!A98="","",IF(AND(高値!H98&gt;高値!G98,高値!H98&gt;高値!F98,高値!H98&gt;高値!I98,高値!H98&gt;高値!J98),3,""))</f>
        <v/>
      </c>
      <c r="AE98" s="500">
        <f>IF(終値!A98="","",IF(AND(高値!I98&gt;高値!H98,高値!I98&gt;高値!G98,高値!I98&gt;高値!J98,高値!I98&gt;高値!K98),4,""))</f>
        <v>4</v>
      </c>
      <c r="AF98" s="500" t="str">
        <f>IF(終値!A98="","",IF(AND(高値!J98&gt;高値!I98,高値!J98&gt;高値!H98,高値!J98&gt;高値!K98,高値!J98&gt;高値!L98),5,""))</f>
        <v/>
      </c>
      <c r="AG98" s="500" t="str">
        <f>IF(終値!A98="","",IF(AND(高値!K98&gt;高値!J98,高値!K98&gt;高値!I98,高値!K98&gt;高値!L98,高値!K98&gt;高値!M98),6,""))</f>
        <v/>
      </c>
      <c r="AH98" s="500" t="str">
        <f>IF(終値!A98="","",IF(AND(高値!L98&gt;高値!K98,高値!L98&gt;高値!J98,高値!L98&gt;高値!M98,高値!L98&gt;高値!N98),7,""))</f>
        <v/>
      </c>
      <c r="AI98" s="500">
        <f>IF(終値!A98="","",IF(AND(高値!M98&gt;高値!L98,高値!M98&gt;高値!K98,高値!M98&gt;高値!N98,高値!M98&gt;高値!O98),8,""))</f>
        <v>8</v>
      </c>
      <c r="AJ98" s="500" t="str">
        <f>IF(終値!A98="","",IF(AND(高値!N98&gt;高値!M98,高値!N98&gt;高値!L98,高値!N98&gt;高値!O98,高値!N98&gt;高値!P98),9,""))</f>
        <v/>
      </c>
      <c r="AK98" s="500" t="str">
        <f>IF(終値!A98="","",IF(AND(高値!O98&gt;高値!N98,高値!O98&gt;高値!M98,高値!O98&gt;高値!P98,高値!O98&gt;高値!Q98),10,""))</f>
        <v/>
      </c>
      <c r="AL98" s="500" t="str">
        <f>IF(終値!A98="","",IF(AND(高値!P98&gt;高値!O98,高値!P98&gt;高値!N98,高値!P98&gt;高値!Q98,高値!P98&gt;高値!R98),11,""))</f>
        <v/>
      </c>
      <c r="AM98" s="500" t="str">
        <f>IF(終値!A98="","",IF(AND(高値!Q98&gt;高値!P98,高値!Q98&gt;高値!O98,高値!Q98&gt;高値!R98,高値!Q98&gt;高値!S98),12,""))</f>
        <v/>
      </c>
      <c r="AN98" s="500" t="str">
        <f>IF(終値!A98="","",IF(AND(高値!R98&gt;高値!Q98,高値!R98&gt;高値!P98,高値!R98&gt;高値!S98,高値!R98&gt;高値!T98),13,""))</f>
        <v/>
      </c>
      <c r="AO98" s="500" t="str">
        <f>IF(終値!A98="","",IF(AND(高値!S98&gt;高値!R98,高値!S98&gt;高値!Q98,高値!S98&gt;高値!T98,高値!S98&gt;高値!U98),14,""))</f>
        <v/>
      </c>
      <c r="AP98" s="500">
        <f>IF(終値!A98="","",IF(AND(高値!T98&gt;高値!S98,高値!T98&gt;高値!R98,高値!T98&gt;高値!U98,高値!T98&gt;高値!V98),15,""))</f>
        <v>15</v>
      </c>
      <c r="AQ98" s="500" t="str">
        <f>IF(終値!A98="","",IF(AND(高値!U98&gt;高値!T98,高値!U98&gt;高値!S98,高値!U98&gt;高値!V98,高値!U98&gt;高値!W98),16,""))</f>
        <v/>
      </c>
      <c r="AR98" s="500" t="str">
        <f>IF(終値!A98="","",IF(AND(高値!V98&gt;高値!U98,高値!V98&gt;高値!T98,高値!V98&gt;高値!W98,高値!V98&gt;高値!X98),17,""))</f>
        <v/>
      </c>
      <c r="AS98" s="500" t="str">
        <f>IF(終値!A98="","",IF(AND(高値!W98&gt;高値!V98,高値!W98&gt;高値!U98,高値!W98&gt;高値!X98,高値!W98&gt;高値!Y98),18,""))</f>
        <v/>
      </c>
      <c r="AT98" s="500" t="str">
        <f>IF(終値!A98="","",IF(AND(高値!X98&gt;高値!W98,高値!X98&gt;高値!V98,高値!X98&gt;高値!Y98,高値!X98&gt;高値!Z98),19,""))</f>
        <v/>
      </c>
      <c r="AU98" s="500" t="str">
        <f>IF(終値!A98="","",IF(AND(高値!Y98&gt;高値!X98,高値!Y98&gt;高値!W98,高値!Y98&gt;高値!Z98,高値!Y98&gt;高値!AA98),20,""))</f>
        <v/>
      </c>
      <c r="AV98" s="500" t="str">
        <f>IF(終値!A98="","",IF(AND(高値!Z98&gt;高値!Y98,高値!Z98&gt;高値!X98,高値!Z98&gt;高値!AA98,高値!Z98&gt;高値!AB98),21,""))</f>
        <v/>
      </c>
      <c r="AW98" s="500">
        <f>IF(終値!A98="","",IF(AND(高値!AA98&gt;高値!Z98,高値!AA98&gt;高値!Y98,高値!AA98&gt;高値!AB98,高値!AA98&gt;高値!AC98),22,""))</f>
        <v>22</v>
      </c>
      <c r="AX98" s="500" t="str">
        <f>IF(終値!A98="","",IF(AND(高値!AB98&gt;高値!AA98,高値!AB98&gt;高値!Z98,高値!AB98&gt;高値!AC98,高値!AB98&gt;高値!AD98),23,""))</f>
        <v/>
      </c>
      <c r="AY98" s="500" t="str">
        <f>IF(終値!A98="","",IF(AND(高値!AC98&gt;高値!AB98,高値!AC98&gt;高値!AA98,高値!AC98&gt;高値!AD98,高値!AC98&gt;高値!AE98),24,""))</f>
        <v/>
      </c>
      <c r="AZ98" s="500" t="str">
        <f>IF(終値!A98="","",IF(AND(高値!AD98&gt;高値!AC98,高値!AD98&gt;高値!AB98,高値!AD98&gt;高値!AE98,高値!AD98&gt;高値!AF98),25,""))</f>
        <v/>
      </c>
      <c r="BA98" s="500" t="str">
        <f>IF(終値!A98="","",IF(AND(高値!AE98&gt;高値!AD98,高値!AE98&gt;高値!AC98,高値!AE98&gt;高値!AF98,高値!AE98&gt;高値!AG98),26,""))</f>
        <v/>
      </c>
      <c r="BB98" s="500" t="str">
        <f>IF(終値!A98="","",IF(AND(高値!AF98&gt;高値!AE98,高値!AF98&gt;高値!AD98,高値!AF98&gt;高値!AG98,高値!AF98&gt;高値!AH98),27,""))</f>
        <v/>
      </c>
      <c r="BC98" s="500" t="str">
        <f>IF(終値!A98="","",IF(AND(高値!AG98&gt;高値!AF98,高値!AG98&gt;高値!AE98,高値!AG98&gt;高値!AH98,高値!AG98&gt;高値!AI98),28,""))</f>
        <v/>
      </c>
      <c r="BD98" s="500">
        <f t="shared" si="6"/>
        <v>3</v>
      </c>
      <c r="BE98" s="500">
        <f t="shared" si="7"/>
        <v>3</v>
      </c>
      <c r="BF98" s="500">
        <f t="shared" si="8"/>
        <v>13</v>
      </c>
      <c r="BG98" s="500">
        <f>IF($BE98="","",INDEX(安値!$E98:$CZ98,1,$BE98+1))</f>
        <v>1100.5</v>
      </c>
      <c r="BH98" s="500">
        <f>IF($BF98="","",INDEX(安値!$E98:$CZ98,1,$BF98+1))</f>
        <v>1144.5</v>
      </c>
      <c r="BI98" s="500">
        <f>IF($BF98="","",MAX(INDEX(高値!$E98:$CZ98,1,$BE98+1):INDEX(高値!$E98:$CZ98,1,$BF98+1)))</f>
        <v>1232.5</v>
      </c>
      <c r="BJ98" s="500">
        <f>IF($BF98="","",AVERAGE(INDEX(終値!$E98:$CZ98,1,$BF98+1):INDEX(終値!$E98:$CZ98,1,$BF98+20))-2*STDEVP(INDEX(終値!$E98:$CZ98,1,$BF98+1):INDEX(終値!$E98:$CZ98,1,$BF98+20)))</f>
        <v>1063.6297462759799</v>
      </c>
      <c r="BK98" s="500">
        <f>IF($BE98="","",AVERAGE(INDEX(終値!$E98:$CZ98,1,$BE98+1):INDEX(終値!$E98:$CZ98,1,$BE98+20))-2*STDEVP(INDEX(終値!$E98:$CZ98,1,$BE98+1):INDEX(終値!$E98:$CZ98,1,$BE98+20)))</f>
        <v>1132.1067830167417</v>
      </c>
      <c r="BL98" s="500">
        <f t="shared" si="9"/>
        <v>4</v>
      </c>
      <c r="BM98" s="500">
        <f t="shared" si="10"/>
        <v>4</v>
      </c>
      <c r="BN98" s="500">
        <f t="shared" si="11"/>
        <v>8</v>
      </c>
      <c r="BO98" s="500">
        <f>IF($BM98="","",INDEX(高値!$E98:$CZ98,1,$BM98+1))</f>
        <v>1211</v>
      </c>
      <c r="BP98" s="500">
        <f>IF($BN98="","",INDEX(高値!$E98:$CZ98,1,$BN98+1))</f>
        <v>1232.5</v>
      </c>
      <c r="BQ98" s="500">
        <f>IF($BN98="","",MIN(INDEX(安値!$E98:$CZ98,1,$BM98+1):INDEX(安値!$E98:$CZ98,1,$BN98+1)))</f>
        <v>1101.5</v>
      </c>
      <c r="BR98" s="500">
        <f>IF($BN98="","",AVERAGE(INDEX(終値!$E98:$CZ98,1,$BN98+1):INDEX(終値!$E98:$CZ98,1,$BN98+20))+2*STDEVP(INDEX(終値!$E98:$CZ98,1,$BN98+1):INDEX(終値!$E98:$CZ98,1,$BN98+20)))</f>
        <v>1241.6065148505779</v>
      </c>
      <c r="BS98" s="500">
        <f>IF($BM98="","",AVERAGE(INDEX(終値!$E98:$CZ98,1,$BM98+1):INDEX(終値!$E98:$CZ98,1,$BM98+20))+2*STDEVP(INDEX(終値!$E98:$CZ98,1,$BM98+1):INDEX(終値!$E98:$CZ98,1,$BM98+20)))</f>
        <v>1231.6943491581133</v>
      </c>
      <c r="BT98" s="497" t="str">
        <f>IFERROR(IF(AND($BD98&gt;=2,ABS($BG98-$BH98)/$BH98&lt;=BB設定!$B$12,$BI98&gt;=MAX($BH98,$BG98)*(1+BB設定!$B$13),終値!E98&gt;$BG98),IF(OR(終値!E98&gt;=$BI98,AND($BH98&lt;$BJ98,$BG98&gt;=$BK98)),"二番底W▲","二番底W形成"),IF(AND($BL98&gt;=2,ABS($BO98-$BP98)/$BP98&lt;=BB設定!$B$12,$BQ98&lt;=MIN($BP98,$BO98)*(1-BB設定!$B$13),終値!E98&lt;$BO98),IF(OR(終値!E98&lt;=$BQ98,AND($BP98&gt;$BR98,$BO98&lt;=$BS98)),"二番天井M▼","二番天井M形成"),"－")),"－")</f>
        <v>二番底W形成</v>
      </c>
    </row>
    <row r="99" spans="2:72">
      <c r="B99" s="500" t="str">
        <f>IF(終値!A99="","",IF(AND(安値!G99&lt;安値!F99,安値!G99&lt;安値!E99,安値!G99&lt;安値!H99,安値!G99&lt;安値!I99),2,""))</f>
        <v/>
      </c>
      <c r="C99" s="500" t="str">
        <f>IF(終値!A99="","",IF(AND(安値!H99&lt;安値!G99,安値!H99&lt;安値!F99,安値!H99&lt;安値!I99,安値!H99&lt;安値!J99),3,""))</f>
        <v/>
      </c>
      <c r="D99" s="500" t="str">
        <f>IF(終値!A99="","",IF(AND(安値!I99&lt;安値!H99,安値!I99&lt;安値!G99,安値!I99&lt;安値!J99,安値!I99&lt;安値!K99),4,""))</f>
        <v/>
      </c>
      <c r="E99" s="500" t="str">
        <f>IF(終値!A99="","",IF(AND(安値!J99&lt;安値!I99,安値!J99&lt;安値!H99,安値!J99&lt;安値!K99,安値!J99&lt;安値!L99),5,""))</f>
        <v/>
      </c>
      <c r="F99" s="500" t="str">
        <f>IF(終値!A99="","",IF(AND(安値!K99&lt;安値!J99,安値!K99&lt;安値!I99,安値!K99&lt;安値!L99,安値!K99&lt;安値!M99),6,""))</f>
        <v/>
      </c>
      <c r="G99" s="500" t="str">
        <f>IF(終値!A99="","",IF(AND(安値!L99&lt;安値!K99,安値!L99&lt;安値!J99,安値!L99&lt;安値!M99,安値!L99&lt;安値!N99),7,""))</f>
        <v/>
      </c>
      <c r="H99" s="500" t="str">
        <f>IF(終値!A99="","",IF(AND(安値!M99&lt;安値!L99,安値!M99&lt;安値!K99,安値!M99&lt;安値!N99,安値!M99&lt;安値!O99),8,""))</f>
        <v/>
      </c>
      <c r="I99" s="500" t="str">
        <f>IF(終値!A99="","",IF(AND(安値!N99&lt;安値!M99,安値!N99&lt;安値!L99,安値!N99&lt;安値!O99,安値!N99&lt;安値!P99),9,""))</f>
        <v/>
      </c>
      <c r="J99" s="500" t="str">
        <f>IF(終値!A99="","",IF(AND(安値!O99&lt;安値!N99,安値!O99&lt;安値!M99,安値!O99&lt;安値!P99,安値!O99&lt;安値!Q99),10,""))</f>
        <v/>
      </c>
      <c r="K99" s="500" t="str">
        <f>IF(終値!A99="","",IF(AND(安値!P99&lt;安値!O99,安値!P99&lt;安値!N99,安値!P99&lt;安値!Q99,安値!P99&lt;安値!R99),11,""))</f>
        <v/>
      </c>
      <c r="L99" s="500" t="str">
        <f>IF(終値!A99="","",IF(AND(安値!Q99&lt;安値!P99,安値!Q99&lt;安値!O99,安値!Q99&lt;安値!R99,安値!Q99&lt;安値!S99),12,""))</f>
        <v/>
      </c>
      <c r="M99" s="500" t="str">
        <f>IF(終値!A99="","",IF(AND(安値!R99&lt;安値!Q99,安値!R99&lt;安値!P99,安値!R99&lt;安値!S99,安値!R99&lt;安値!T99),13,""))</f>
        <v/>
      </c>
      <c r="N99" s="500" t="str">
        <f>IF(終値!A99="","",IF(AND(安値!S99&lt;安値!R99,安値!S99&lt;安値!Q99,安値!S99&lt;安値!T99,安値!S99&lt;安値!U99),14,""))</f>
        <v/>
      </c>
      <c r="O99" s="500" t="str">
        <f>IF(終値!A99="","",IF(AND(安値!T99&lt;安値!S99,安値!T99&lt;安値!R99,安値!T99&lt;安値!U99,安値!T99&lt;安値!V99),15,""))</f>
        <v/>
      </c>
      <c r="P99" s="500" t="str">
        <f>IF(終値!A99="","",IF(AND(安値!U99&lt;安値!T99,安値!U99&lt;安値!S99,安値!U99&lt;安値!V99,安値!U99&lt;安値!W99),16,""))</f>
        <v/>
      </c>
      <c r="Q99" s="500">
        <f>IF(終値!A99="","",IF(AND(安値!V99&lt;安値!U99,安値!V99&lt;安値!T99,安値!V99&lt;安値!W99,安値!V99&lt;安値!X99),17,""))</f>
        <v>17</v>
      </c>
      <c r="R99" s="500" t="str">
        <f>IF(終値!A99="","",IF(AND(安値!W99&lt;安値!V99,安値!W99&lt;安値!U99,安値!W99&lt;安値!X99,安値!W99&lt;安値!Y99),18,""))</f>
        <v/>
      </c>
      <c r="S99" s="500" t="str">
        <f>IF(終値!A99="","",IF(AND(安値!X99&lt;安値!W99,安値!X99&lt;安値!V99,安値!X99&lt;安値!Y99,安値!X99&lt;安値!Z99),19,""))</f>
        <v/>
      </c>
      <c r="T99" s="500" t="str">
        <f>IF(終値!A99="","",IF(AND(安値!Y99&lt;安値!X99,安値!Y99&lt;安値!W99,安値!Y99&lt;安値!Z99,安値!Y99&lt;安値!AA99),20,""))</f>
        <v/>
      </c>
      <c r="U99" s="500" t="str">
        <f>IF(終値!A99="","",IF(AND(安値!Z99&lt;安値!Y99,安値!Z99&lt;安値!X99,安値!Z99&lt;安値!AA99,安値!Z99&lt;安値!AB99),21,""))</f>
        <v/>
      </c>
      <c r="V99" s="500" t="str">
        <f>IF(終値!A99="","",IF(AND(安値!AA99&lt;安値!Z99,安値!AA99&lt;安値!Y99,安値!AA99&lt;安値!AB99,安値!AA99&lt;安値!AC99),22,""))</f>
        <v/>
      </c>
      <c r="W99" s="500" t="str">
        <f>IF(終値!A99="","",IF(AND(安値!AB99&lt;安値!AA99,安値!AB99&lt;安値!Z99,安値!AB99&lt;安値!AC99,安値!AB99&lt;安値!AD99),23,""))</f>
        <v/>
      </c>
      <c r="X99" s="500" t="str">
        <f>IF(終値!A99="","",IF(AND(安値!AC99&lt;安値!AB99,安値!AC99&lt;安値!AA99,安値!AC99&lt;安値!AD99,安値!AC99&lt;安値!AE99),24,""))</f>
        <v/>
      </c>
      <c r="Y99" s="500" t="str">
        <f>IF(終値!A99="","",IF(AND(安値!AD99&lt;安値!AC99,安値!AD99&lt;安値!AB99,安値!AD99&lt;安値!AE99,安値!AD99&lt;安値!AF99),25,""))</f>
        <v/>
      </c>
      <c r="Z99" s="500" t="str">
        <f>IF(終値!A99="","",IF(AND(安値!AE99&lt;安値!AD99,安値!AE99&lt;安値!AC99,安値!AE99&lt;安値!AF99,安値!AE99&lt;安値!AG99),26,""))</f>
        <v/>
      </c>
      <c r="AA99" s="500" t="str">
        <f>IF(終値!A99="","",IF(AND(安値!AF99&lt;安値!AE99,安値!AF99&lt;安値!AD99,安値!AF99&lt;安値!AG99,安値!AF99&lt;安値!AH99),27,""))</f>
        <v/>
      </c>
      <c r="AB99" s="500" t="str">
        <f>IF(終値!A99="","",IF(AND(安値!AG99&lt;安値!AF99,安値!AG99&lt;安値!AE99,安値!AG99&lt;安値!AH99,安値!AG99&lt;安値!AI99),28,""))</f>
        <v/>
      </c>
      <c r="AC99" s="500" t="str">
        <f>IF(終値!A99="","",IF(AND(高値!G99&gt;高値!F99,高値!G99&gt;高値!E99,高値!G99&gt;高値!H99,高値!G99&gt;高値!I99),2,""))</f>
        <v/>
      </c>
      <c r="AD99" s="500" t="str">
        <f>IF(終値!A99="","",IF(AND(高値!H99&gt;高値!G99,高値!H99&gt;高値!F99,高値!H99&gt;高値!I99,高値!H99&gt;高値!J99),3,""))</f>
        <v/>
      </c>
      <c r="AE99" s="500" t="str">
        <f>IF(終値!A99="","",IF(AND(高値!I99&gt;高値!H99,高値!I99&gt;高値!G99,高値!I99&gt;高値!J99,高値!I99&gt;高値!K99),4,""))</f>
        <v/>
      </c>
      <c r="AF99" s="500">
        <f>IF(終値!A99="","",IF(AND(高値!J99&gt;高値!I99,高値!J99&gt;高値!H99,高値!J99&gt;高値!K99,高値!J99&gt;高値!L99),5,""))</f>
        <v>5</v>
      </c>
      <c r="AG99" s="500" t="str">
        <f>IF(終値!A99="","",IF(AND(高値!K99&gt;高値!J99,高値!K99&gt;高値!I99,高値!K99&gt;高値!L99,高値!K99&gt;高値!M99),6,""))</f>
        <v/>
      </c>
      <c r="AH99" s="500" t="str">
        <f>IF(終値!A99="","",IF(AND(高値!L99&gt;高値!K99,高値!L99&gt;高値!J99,高値!L99&gt;高値!M99,高値!L99&gt;高値!N99),7,""))</f>
        <v/>
      </c>
      <c r="AI99" s="500" t="str">
        <f>IF(終値!A99="","",IF(AND(高値!M99&gt;高値!L99,高値!M99&gt;高値!K99,高値!M99&gt;高値!N99,高値!M99&gt;高値!O99),8,""))</f>
        <v/>
      </c>
      <c r="AJ99" s="500" t="str">
        <f>IF(終値!A99="","",IF(AND(高値!N99&gt;高値!M99,高値!N99&gt;高値!L99,高値!N99&gt;高値!O99,高値!N99&gt;高値!P99),9,""))</f>
        <v/>
      </c>
      <c r="AK99" s="500" t="str">
        <f>IF(終値!A99="","",IF(AND(高値!O99&gt;高値!N99,高値!O99&gt;高値!M99,高値!O99&gt;高値!P99,高値!O99&gt;高値!Q99),10,""))</f>
        <v/>
      </c>
      <c r="AL99" s="500" t="str">
        <f>IF(終値!A99="","",IF(AND(高値!P99&gt;高値!O99,高値!P99&gt;高値!N99,高値!P99&gt;高値!Q99,高値!P99&gt;高値!R99),11,""))</f>
        <v/>
      </c>
      <c r="AM99" s="500" t="str">
        <f>IF(終値!A99="","",IF(AND(高値!Q99&gt;高値!P99,高値!Q99&gt;高値!O99,高値!Q99&gt;高値!R99,高値!Q99&gt;高値!S99),12,""))</f>
        <v/>
      </c>
      <c r="AN99" s="500" t="str">
        <f>IF(終値!A99="","",IF(AND(高値!R99&gt;高値!Q99,高値!R99&gt;高値!P99,高値!R99&gt;高値!S99,高値!R99&gt;高値!T99),13,""))</f>
        <v/>
      </c>
      <c r="AO99" s="500" t="str">
        <f>IF(終値!A99="","",IF(AND(高値!S99&gt;高値!R99,高値!S99&gt;高値!Q99,高値!S99&gt;高値!T99,高値!S99&gt;高値!U99),14,""))</f>
        <v/>
      </c>
      <c r="AP99" s="500" t="str">
        <f>IF(終値!A99="","",IF(AND(高値!T99&gt;高値!S99,高値!T99&gt;高値!R99,高値!T99&gt;高値!U99,高値!T99&gt;高値!V99),15,""))</f>
        <v/>
      </c>
      <c r="AQ99" s="500">
        <f>IF(終値!A99="","",IF(AND(高値!U99&gt;高値!T99,高値!U99&gt;高値!S99,高値!U99&gt;高値!V99,高値!U99&gt;高値!W99),16,""))</f>
        <v>16</v>
      </c>
      <c r="AR99" s="500" t="str">
        <f>IF(終値!A99="","",IF(AND(高値!V99&gt;高値!U99,高値!V99&gt;高値!T99,高値!V99&gt;高値!W99,高値!V99&gt;高値!X99),17,""))</f>
        <v/>
      </c>
      <c r="AS99" s="500" t="str">
        <f>IF(終値!A99="","",IF(AND(高値!W99&gt;高値!V99,高値!W99&gt;高値!U99,高値!W99&gt;高値!X99,高値!W99&gt;高値!Y99),18,""))</f>
        <v/>
      </c>
      <c r="AT99" s="500" t="str">
        <f>IF(終値!A99="","",IF(AND(高値!X99&gt;高値!W99,高値!X99&gt;高値!V99,高値!X99&gt;高値!Y99,高値!X99&gt;高値!Z99),19,""))</f>
        <v/>
      </c>
      <c r="AU99" s="500">
        <f>IF(終値!A99="","",IF(AND(高値!Y99&gt;高値!X99,高値!Y99&gt;高値!W99,高値!Y99&gt;高値!Z99,高値!Y99&gt;高値!AA99),20,""))</f>
        <v>20</v>
      </c>
      <c r="AV99" s="500" t="str">
        <f>IF(終値!A99="","",IF(AND(高値!Z99&gt;高値!Y99,高値!Z99&gt;高値!X99,高値!Z99&gt;高値!AA99,高値!Z99&gt;高値!AB99),21,""))</f>
        <v/>
      </c>
      <c r="AW99" s="500" t="str">
        <f>IF(終値!A99="","",IF(AND(高値!AA99&gt;高値!Z99,高値!AA99&gt;高値!Y99,高値!AA99&gt;高値!AB99,高値!AA99&gt;高値!AC99),22,""))</f>
        <v/>
      </c>
      <c r="AX99" s="500" t="str">
        <f>IF(終値!A99="","",IF(AND(高値!AB99&gt;高値!AA99,高値!AB99&gt;高値!Z99,高値!AB99&gt;高値!AC99,高値!AB99&gt;高値!AD99),23,""))</f>
        <v/>
      </c>
      <c r="AY99" s="500" t="str">
        <f>IF(終値!A99="","",IF(AND(高値!AC99&gt;高値!AB99,高値!AC99&gt;高値!AA99,高値!AC99&gt;高値!AD99,高値!AC99&gt;高値!AE99),24,""))</f>
        <v/>
      </c>
      <c r="AZ99" s="500" t="str">
        <f>IF(終値!A99="","",IF(AND(高値!AD99&gt;高値!AC99,高値!AD99&gt;高値!AB99,高値!AD99&gt;高値!AE99,高値!AD99&gt;高値!AF99),25,""))</f>
        <v/>
      </c>
      <c r="BA99" s="500" t="str">
        <f>IF(終値!A99="","",IF(AND(高値!AE99&gt;高値!AD99,高値!AE99&gt;高値!AC99,高値!AE99&gt;高値!AF99,高値!AE99&gt;高値!AG99),26,""))</f>
        <v/>
      </c>
      <c r="BB99" s="500" t="str">
        <f>IF(終値!A99="","",IF(AND(高値!AF99&gt;高値!AE99,高値!AF99&gt;高値!AD99,高値!AF99&gt;高値!AG99,高値!AF99&gt;高値!AH99),27,""))</f>
        <v/>
      </c>
      <c r="BC99" s="500" t="str">
        <f>IF(終値!A99="","",IF(AND(高値!AG99&gt;高値!AF99,高値!AG99&gt;高値!AE99,高値!AG99&gt;高値!AH99,高値!AG99&gt;高値!AI99),28,""))</f>
        <v/>
      </c>
      <c r="BD99" s="500">
        <f t="shared" si="6"/>
        <v>1</v>
      </c>
      <c r="BE99" s="500" t="str">
        <f t="shared" si="7"/>
        <v/>
      </c>
      <c r="BF99" s="500" t="str">
        <f t="shared" si="8"/>
        <v/>
      </c>
      <c r="BG99" s="500" t="str">
        <f>IF($BE99="","",INDEX(安値!$E99:$CZ99,1,$BE99+1))</f>
        <v/>
      </c>
      <c r="BH99" s="500" t="str">
        <f>IF($BF99="","",INDEX(安値!$E99:$CZ99,1,$BF99+1))</f>
        <v/>
      </c>
      <c r="BI99" s="500" t="str">
        <f>IF($BF99="","",MAX(INDEX(高値!$E99:$CZ99,1,$BE99+1):INDEX(高値!$E99:$CZ99,1,$BF99+1)))</f>
        <v/>
      </c>
      <c r="BJ99" s="500" t="str">
        <f>IF($BF99="","",AVERAGE(INDEX(終値!$E99:$CZ99,1,$BF99+1):INDEX(終値!$E99:$CZ99,1,$BF99+20))-2*STDEVP(INDEX(終値!$E99:$CZ99,1,$BF99+1):INDEX(終値!$E99:$CZ99,1,$BF99+20)))</f>
        <v/>
      </c>
      <c r="BK99" s="500" t="str">
        <f>IF($BE99="","",AVERAGE(INDEX(終値!$E99:$CZ99,1,$BE99+1):INDEX(終値!$E99:$CZ99,1,$BE99+20))-2*STDEVP(INDEX(終値!$E99:$CZ99,1,$BE99+1):INDEX(終値!$E99:$CZ99,1,$BE99+20)))</f>
        <v/>
      </c>
      <c r="BL99" s="500">
        <f t="shared" si="9"/>
        <v>3</v>
      </c>
      <c r="BM99" s="500">
        <f t="shared" si="10"/>
        <v>5</v>
      </c>
      <c r="BN99" s="500">
        <f t="shared" si="11"/>
        <v>16</v>
      </c>
      <c r="BO99" s="500">
        <f>IF($BM99="","",INDEX(高値!$E99:$CZ99,1,$BM99+1))</f>
        <v>5132</v>
      </c>
      <c r="BP99" s="500">
        <f>IF($BN99="","",INDEX(高値!$E99:$CZ99,1,$BN99+1))</f>
        <v>4433</v>
      </c>
      <c r="BQ99" s="500">
        <f>IF($BN99="","",MIN(INDEX(安値!$E99:$CZ99,1,$BM99+1):INDEX(安値!$E99:$CZ99,1,$BN99+1)))</f>
        <v>4238</v>
      </c>
      <c r="BR99" s="500">
        <f>IF($BN99="","",AVERAGE(INDEX(終値!$E99:$CZ99,1,$BN99+1):INDEX(終値!$E99:$CZ99,1,$BN99+20))+2*STDEVP(INDEX(終値!$E99:$CZ99,1,$BN99+1):INDEX(終値!$E99:$CZ99,1,$BN99+20)))</f>
        <v>4472.1801752444026</v>
      </c>
      <c r="BS99" s="500">
        <f>IF($BM99="","",AVERAGE(INDEX(終値!$E99:$CZ99,1,$BM99+1):INDEX(終値!$E99:$CZ99,1,$BM99+20))+2*STDEVP(INDEX(終値!$E99:$CZ99,1,$BM99+1):INDEX(終値!$E99:$CZ99,1,$BM99+20)))</f>
        <v>4998.0080644533173</v>
      </c>
      <c r="BT99" s="497" t="str">
        <f>IFERROR(IF(AND($BD99&gt;=2,ABS($BG99-$BH99)/$BH99&lt;=BB設定!$B$12,$BI99&gt;=MAX($BH99,$BG99)*(1+BB設定!$B$13),終値!E99&gt;$BG99),IF(OR(終値!E99&gt;=$BI99,AND($BH99&lt;$BJ99,$BG99&gt;=$BK99)),"二番底W▲","二番底W形成"),IF(AND($BL99&gt;=2,ABS($BO99-$BP99)/$BP99&lt;=BB設定!$B$12,$BQ99&lt;=MIN($BP99,$BO99)*(1-BB設定!$B$13),終値!E99&lt;$BO99),IF(OR(終値!E99&lt;=$BQ99,AND($BP99&gt;$BR99,$BO99&lt;=$BS99)),"二番天井M▼","二番天井M形成"),"－")),"－")</f>
        <v>－</v>
      </c>
    </row>
    <row r="100" spans="2:72">
      <c r="B100" s="500" t="str">
        <f>IF(終値!A100="","",IF(AND(安値!G100&lt;安値!F100,安値!G100&lt;安値!E100,安値!G100&lt;安値!H100,安値!G100&lt;安値!I100),2,""))</f>
        <v/>
      </c>
      <c r="C100" s="500" t="str">
        <f>IF(終値!A100="","",IF(AND(安値!H100&lt;安値!G100,安値!H100&lt;安値!F100,安値!H100&lt;安値!I100,安値!H100&lt;安値!J100),3,""))</f>
        <v/>
      </c>
      <c r="D100" s="500" t="str">
        <f>IF(終値!A100="","",IF(AND(安値!I100&lt;安値!H100,安値!I100&lt;安値!G100,安値!I100&lt;安値!J100,安値!I100&lt;安値!K100),4,""))</f>
        <v/>
      </c>
      <c r="E100" s="500" t="str">
        <f>IF(終値!A100="","",IF(AND(安値!J100&lt;安値!I100,安値!J100&lt;安値!H100,安値!J100&lt;安値!K100,安値!J100&lt;安値!L100),5,""))</f>
        <v/>
      </c>
      <c r="F100" s="500" t="str">
        <f>IF(終値!A100="","",IF(AND(安値!K100&lt;安値!J100,安値!K100&lt;安値!I100,安値!K100&lt;安値!L100,安値!K100&lt;安値!M100),6,""))</f>
        <v/>
      </c>
      <c r="G100" s="500" t="str">
        <f>IF(終値!A100="","",IF(AND(安値!L100&lt;安値!K100,安値!L100&lt;安値!J100,安値!L100&lt;安値!M100,安値!L100&lt;安値!N100),7,""))</f>
        <v/>
      </c>
      <c r="H100" s="500" t="str">
        <f>IF(終値!A100="","",IF(AND(安値!M100&lt;安値!L100,安値!M100&lt;安値!K100,安値!M100&lt;安値!N100,安値!M100&lt;安値!O100),8,""))</f>
        <v/>
      </c>
      <c r="I100" s="500" t="str">
        <f>IF(終値!A100="","",IF(AND(安値!N100&lt;安値!M100,安値!N100&lt;安値!L100,安値!N100&lt;安値!O100,安値!N100&lt;安値!P100),9,""))</f>
        <v/>
      </c>
      <c r="J100" s="500">
        <f>IF(終値!A100="","",IF(AND(安値!O100&lt;安値!N100,安値!O100&lt;安値!M100,安値!O100&lt;安値!P100,安値!O100&lt;安値!Q100),10,""))</f>
        <v>10</v>
      </c>
      <c r="K100" s="500" t="str">
        <f>IF(終値!A100="","",IF(AND(安値!P100&lt;安値!O100,安値!P100&lt;安値!N100,安値!P100&lt;安値!Q100,安値!P100&lt;安値!R100),11,""))</f>
        <v/>
      </c>
      <c r="L100" s="500" t="str">
        <f>IF(終値!A100="","",IF(AND(安値!Q100&lt;安値!P100,安値!Q100&lt;安値!O100,安値!Q100&lt;安値!R100,安値!Q100&lt;安値!S100),12,""))</f>
        <v/>
      </c>
      <c r="M100" s="500" t="str">
        <f>IF(終値!A100="","",IF(AND(安値!R100&lt;安値!Q100,安値!R100&lt;安値!P100,安値!R100&lt;安値!S100,安値!R100&lt;安値!T100),13,""))</f>
        <v/>
      </c>
      <c r="N100" s="500">
        <f>IF(終値!A100="","",IF(AND(安値!S100&lt;安値!R100,安値!S100&lt;安値!Q100,安値!S100&lt;安値!T100,安値!S100&lt;安値!U100),14,""))</f>
        <v>14</v>
      </c>
      <c r="O100" s="500" t="str">
        <f>IF(終値!A100="","",IF(AND(安値!T100&lt;安値!S100,安値!T100&lt;安値!R100,安値!T100&lt;安値!U100,安値!T100&lt;安値!V100),15,""))</f>
        <v/>
      </c>
      <c r="P100" s="500" t="str">
        <f>IF(終値!A100="","",IF(AND(安値!U100&lt;安値!T100,安値!U100&lt;安値!S100,安値!U100&lt;安値!V100,安値!U100&lt;安値!W100),16,""))</f>
        <v/>
      </c>
      <c r="Q100" s="500" t="str">
        <f>IF(終値!A100="","",IF(AND(安値!V100&lt;安値!U100,安値!V100&lt;安値!T100,安値!V100&lt;安値!W100,安値!V100&lt;安値!X100),17,""))</f>
        <v/>
      </c>
      <c r="R100" s="500" t="str">
        <f>IF(終値!A100="","",IF(AND(安値!W100&lt;安値!V100,安値!W100&lt;安値!U100,安値!W100&lt;安値!X100,安値!W100&lt;安値!Y100),18,""))</f>
        <v/>
      </c>
      <c r="S100" s="500" t="str">
        <f>IF(終値!A100="","",IF(AND(安値!X100&lt;安値!W100,安値!X100&lt;安値!V100,安値!X100&lt;安値!Y100,安値!X100&lt;安値!Z100),19,""))</f>
        <v/>
      </c>
      <c r="T100" s="500" t="str">
        <f>IF(終値!A100="","",IF(AND(安値!Y100&lt;安値!X100,安値!Y100&lt;安値!W100,安値!Y100&lt;安値!Z100,安値!Y100&lt;安値!AA100),20,""))</f>
        <v/>
      </c>
      <c r="U100" s="500" t="str">
        <f>IF(終値!A100="","",IF(AND(安値!Z100&lt;安値!Y100,安値!Z100&lt;安値!X100,安値!Z100&lt;安値!AA100,安値!Z100&lt;安値!AB100),21,""))</f>
        <v/>
      </c>
      <c r="V100" s="500" t="str">
        <f>IF(終値!A100="","",IF(AND(安値!AA100&lt;安値!Z100,安値!AA100&lt;安値!Y100,安値!AA100&lt;安値!AB100,安値!AA100&lt;安値!AC100),22,""))</f>
        <v/>
      </c>
      <c r="W100" s="500" t="str">
        <f>IF(終値!A100="","",IF(AND(安値!AB100&lt;安値!AA100,安値!AB100&lt;安値!Z100,安値!AB100&lt;安値!AC100,安値!AB100&lt;安値!AD100),23,""))</f>
        <v/>
      </c>
      <c r="X100" s="500" t="str">
        <f>IF(終値!A100="","",IF(AND(安値!AC100&lt;安値!AB100,安値!AC100&lt;安値!AA100,安値!AC100&lt;安値!AD100,安値!AC100&lt;安値!AE100),24,""))</f>
        <v/>
      </c>
      <c r="Y100" s="500">
        <f>IF(終値!A100="","",IF(AND(安値!AD100&lt;安値!AC100,安値!AD100&lt;安値!AB100,安値!AD100&lt;安値!AE100,安値!AD100&lt;安値!AF100),25,""))</f>
        <v>25</v>
      </c>
      <c r="Z100" s="500" t="str">
        <f>IF(終値!A100="","",IF(AND(安値!AE100&lt;安値!AD100,安値!AE100&lt;安値!AC100,安値!AE100&lt;安値!AF100,安値!AE100&lt;安値!AG100),26,""))</f>
        <v/>
      </c>
      <c r="AA100" s="500" t="str">
        <f>IF(終値!A100="","",IF(AND(安値!AF100&lt;安値!AE100,安値!AF100&lt;安値!AD100,安値!AF100&lt;安値!AG100,安値!AF100&lt;安値!AH100),27,""))</f>
        <v/>
      </c>
      <c r="AB100" s="500" t="str">
        <f>IF(終値!A100="","",IF(AND(安値!AG100&lt;安値!AF100,安値!AG100&lt;安値!AE100,安値!AG100&lt;安値!AH100,安値!AG100&lt;安値!AI100),28,""))</f>
        <v/>
      </c>
      <c r="AC100" s="500" t="str">
        <f>IF(終値!A100="","",IF(AND(高値!G100&gt;高値!F100,高値!G100&gt;高値!E100,高値!G100&gt;高値!H100,高値!G100&gt;高値!I100),2,""))</f>
        <v/>
      </c>
      <c r="AD100" s="500" t="str">
        <f>IF(終値!A100="","",IF(AND(高値!H100&gt;高値!G100,高値!H100&gt;高値!F100,高値!H100&gt;高値!I100,高値!H100&gt;高値!J100),3,""))</f>
        <v/>
      </c>
      <c r="AE100" s="500" t="str">
        <f>IF(終値!A100="","",IF(AND(高値!I100&gt;高値!H100,高値!I100&gt;高値!G100,高値!I100&gt;高値!J100,高値!I100&gt;高値!K100),4,""))</f>
        <v/>
      </c>
      <c r="AF100" s="500" t="str">
        <f>IF(終値!A100="","",IF(AND(高値!J100&gt;高値!I100,高値!J100&gt;高値!H100,高値!J100&gt;高値!K100,高値!J100&gt;高値!L100),5,""))</f>
        <v/>
      </c>
      <c r="AG100" s="500">
        <f>IF(終値!A100="","",IF(AND(高値!K100&gt;高値!J100,高値!K100&gt;高値!I100,高値!K100&gt;高値!L100,高値!K100&gt;高値!M100),6,""))</f>
        <v>6</v>
      </c>
      <c r="AH100" s="500" t="str">
        <f>IF(終値!A100="","",IF(AND(高値!L100&gt;高値!K100,高値!L100&gt;高値!J100,高値!L100&gt;高値!M100,高値!L100&gt;高値!N100),7,""))</f>
        <v/>
      </c>
      <c r="AI100" s="500" t="str">
        <f>IF(終値!A100="","",IF(AND(高値!M100&gt;高値!L100,高値!M100&gt;高値!K100,高値!M100&gt;高値!N100,高値!M100&gt;高値!O100),8,""))</f>
        <v/>
      </c>
      <c r="AJ100" s="500" t="str">
        <f>IF(終値!A100="","",IF(AND(高値!N100&gt;高値!M100,高値!N100&gt;高値!L100,高値!N100&gt;高値!O100,高値!N100&gt;高値!P100),9,""))</f>
        <v/>
      </c>
      <c r="AK100" s="500" t="str">
        <f>IF(終値!A100="","",IF(AND(高値!O100&gt;高値!N100,高値!O100&gt;高値!M100,高値!O100&gt;高値!P100,高値!O100&gt;高値!Q100),10,""))</f>
        <v/>
      </c>
      <c r="AL100" s="500" t="str">
        <f>IF(終値!A100="","",IF(AND(高値!P100&gt;高値!O100,高値!P100&gt;高値!N100,高値!P100&gt;高値!Q100,高値!P100&gt;高値!R100),11,""))</f>
        <v/>
      </c>
      <c r="AM100" s="500">
        <f>IF(終値!A100="","",IF(AND(高値!Q100&gt;高値!P100,高値!Q100&gt;高値!O100,高値!Q100&gt;高値!R100,高値!Q100&gt;高値!S100),12,""))</f>
        <v>12</v>
      </c>
      <c r="AN100" s="500" t="str">
        <f>IF(終値!A100="","",IF(AND(高値!R100&gt;高値!Q100,高値!R100&gt;高値!P100,高値!R100&gt;高値!S100,高値!R100&gt;高値!T100),13,""))</f>
        <v/>
      </c>
      <c r="AO100" s="500" t="str">
        <f>IF(終値!A100="","",IF(AND(高値!S100&gt;高値!R100,高値!S100&gt;高値!Q100,高値!S100&gt;高値!T100,高値!S100&gt;高値!U100),14,""))</f>
        <v/>
      </c>
      <c r="AP100" s="500" t="str">
        <f>IF(終値!A100="","",IF(AND(高値!T100&gt;高値!S100,高値!T100&gt;高値!R100,高値!T100&gt;高値!U100,高値!T100&gt;高値!V100),15,""))</f>
        <v/>
      </c>
      <c r="AQ100" s="500" t="str">
        <f>IF(終値!A100="","",IF(AND(高値!U100&gt;高値!T100,高値!U100&gt;高値!S100,高値!U100&gt;高値!V100,高値!U100&gt;高値!W100),16,""))</f>
        <v/>
      </c>
      <c r="AR100" s="500" t="str">
        <f>IF(終値!A100="","",IF(AND(高値!V100&gt;高値!U100,高値!V100&gt;高値!T100,高値!V100&gt;高値!W100,高値!V100&gt;高値!X100),17,""))</f>
        <v/>
      </c>
      <c r="AS100" s="500" t="str">
        <f>IF(終値!A100="","",IF(AND(高値!W100&gt;高値!V100,高値!W100&gt;高値!U100,高値!W100&gt;高値!X100,高値!W100&gt;高値!Y100),18,""))</f>
        <v/>
      </c>
      <c r="AT100" s="500">
        <f>IF(終値!A100="","",IF(AND(高値!X100&gt;高値!W100,高値!X100&gt;高値!V100,高値!X100&gt;高値!Y100,高値!X100&gt;高値!Z100),19,""))</f>
        <v>19</v>
      </c>
      <c r="AU100" s="500" t="str">
        <f>IF(終値!A100="","",IF(AND(高値!Y100&gt;高値!X100,高値!Y100&gt;高値!W100,高値!Y100&gt;高値!Z100,高値!Y100&gt;高値!AA100),20,""))</f>
        <v/>
      </c>
      <c r="AV100" s="500" t="str">
        <f>IF(終値!A100="","",IF(AND(高値!Z100&gt;高値!Y100,高値!Z100&gt;高値!X100,高値!Z100&gt;高値!AA100,高値!Z100&gt;高値!AB100),21,""))</f>
        <v/>
      </c>
      <c r="AW100" s="500" t="str">
        <f>IF(終値!A100="","",IF(AND(高値!AA100&gt;高値!Z100,高値!AA100&gt;高値!Y100,高値!AA100&gt;高値!AB100,高値!AA100&gt;高値!AC100),22,""))</f>
        <v/>
      </c>
      <c r="AX100" s="500">
        <f>IF(終値!A100="","",IF(AND(高値!AB100&gt;高値!AA100,高値!AB100&gt;高値!Z100,高値!AB100&gt;高値!AC100,高値!AB100&gt;高値!AD100),23,""))</f>
        <v>23</v>
      </c>
      <c r="AY100" s="500" t="str">
        <f>IF(終値!A100="","",IF(AND(高値!AC100&gt;高値!AB100,高値!AC100&gt;高値!AA100,高値!AC100&gt;高値!AD100,高値!AC100&gt;高値!AE100),24,""))</f>
        <v/>
      </c>
      <c r="AZ100" s="500" t="str">
        <f>IF(終値!A100="","",IF(AND(高値!AD100&gt;高値!AC100,高値!AD100&gt;高値!AB100,高値!AD100&gt;高値!AE100,高値!AD100&gt;高値!AF100),25,""))</f>
        <v/>
      </c>
      <c r="BA100" s="500">
        <f>IF(終値!A100="","",IF(AND(高値!AE100&gt;高値!AD100,高値!AE100&gt;高値!AC100,高値!AE100&gt;高値!AF100,高値!AE100&gt;高値!AG100),26,""))</f>
        <v>26</v>
      </c>
      <c r="BB100" s="500" t="str">
        <f>IF(終値!A100="","",IF(AND(高値!AF100&gt;高値!AE100,高値!AF100&gt;高値!AD100,高値!AF100&gt;高値!AG100,高値!AF100&gt;高値!AH100),27,""))</f>
        <v/>
      </c>
      <c r="BC100" s="500" t="str">
        <f>IF(終値!A100="","",IF(AND(高値!AG100&gt;高値!AF100,高値!AG100&gt;高値!AE100,高値!AG100&gt;高値!AH100,高値!AG100&gt;高値!AI100),28,""))</f>
        <v/>
      </c>
      <c r="BD100" s="500">
        <f t="shared" si="6"/>
        <v>3</v>
      </c>
      <c r="BE100" s="500">
        <f t="shared" si="7"/>
        <v>10</v>
      </c>
      <c r="BF100" s="500">
        <f t="shared" si="8"/>
        <v>14</v>
      </c>
      <c r="BG100" s="500">
        <f>IF($BE100="","",INDEX(安値!$E100:$CZ100,1,$BE100+1))</f>
        <v>2378</v>
      </c>
      <c r="BH100" s="500">
        <f>IF($BF100="","",INDEX(安値!$E100:$CZ100,1,$BF100+1))</f>
        <v>2344.5</v>
      </c>
      <c r="BI100" s="500">
        <f>IF($BF100="","",MAX(INDEX(高値!$E100:$CZ100,1,$BE100+1):INDEX(高値!$E100:$CZ100,1,$BF100+1)))</f>
        <v>2448.5</v>
      </c>
      <c r="BJ100" s="500">
        <f>IF($BF100="","",AVERAGE(INDEX(終値!$E100:$CZ100,1,$BF100+1):INDEX(終値!$E100:$CZ100,1,$BF100+20))-2*STDEVP(INDEX(終値!$E100:$CZ100,1,$BF100+1):INDEX(終値!$E100:$CZ100,1,$BF100+20)))</f>
        <v>2282.9988568016065</v>
      </c>
      <c r="BK100" s="500">
        <f>IF($BE100="","",AVERAGE(INDEX(終値!$E100:$CZ100,1,$BE100+1):INDEX(終値!$E100:$CZ100,1,$BE100+20))-2*STDEVP(INDEX(終値!$E100:$CZ100,1,$BE100+1):INDEX(終値!$E100:$CZ100,1,$BE100+20)))</f>
        <v>2336.7413888249989</v>
      </c>
      <c r="BL100" s="500">
        <f t="shared" si="9"/>
        <v>5</v>
      </c>
      <c r="BM100" s="500">
        <f t="shared" si="10"/>
        <v>6</v>
      </c>
      <c r="BN100" s="500">
        <f t="shared" si="11"/>
        <v>12</v>
      </c>
      <c r="BO100" s="500">
        <f>IF($BM100="","",INDEX(高値!$E100:$CZ100,1,$BM100+1))</f>
        <v>2514.5</v>
      </c>
      <c r="BP100" s="500">
        <f>IF($BN100="","",INDEX(高値!$E100:$CZ100,1,$BN100+1))</f>
        <v>2448.5</v>
      </c>
      <c r="BQ100" s="500">
        <f>IF($BN100="","",MIN(INDEX(安値!$E100:$CZ100,1,$BM100+1):INDEX(安値!$E100:$CZ100,1,$BN100+1)))</f>
        <v>2378</v>
      </c>
      <c r="BR100" s="500">
        <f>IF($BN100="","",AVERAGE(INDEX(終値!$E100:$CZ100,1,$BN100+1):INDEX(終値!$E100:$CZ100,1,$BN100+20))+2*STDEVP(INDEX(終値!$E100:$CZ100,1,$BN100+1):INDEX(終値!$E100:$CZ100,1,$BN100+20)))</f>
        <v>2485.6797867772316</v>
      </c>
      <c r="BS100" s="500">
        <f>IF($BM100="","",AVERAGE(INDEX(終値!$E100:$CZ100,1,$BM100+1):INDEX(終値!$E100:$CZ100,1,$BM100+20))+2*STDEVP(INDEX(終値!$E100:$CZ100,1,$BM100+1):INDEX(終値!$E100:$CZ100,1,$BM100+20)))</f>
        <v>2492.4020404246744</v>
      </c>
      <c r="BT100" s="497" t="str">
        <f>IFERROR(IF(AND($BD100&gt;=2,ABS($BG100-$BH100)/$BH100&lt;=BB設定!$B$12,$BI100&gt;=MAX($BH100,$BG100)*(1+BB設定!$B$13),終値!E100&gt;$BG100),IF(OR(終値!E100&gt;=$BI100,AND($BH100&lt;$BJ100,$BG100&gt;=$BK100)),"二番底W▲","二番底W形成"),IF(AND($BL100&gt;=2,ABS($BO100-$BP100)/$BP100&lt;=BB設定!$B$12,$BQ100&lt;=MIN($BP100,$BO100)*(1-BB設定!$B$13),終値!E100&lt;$BO100),IF(OR(終値!E100&lt;=$BQ100,AND($BP100&gt;$BR100,$BO100&lt;=$BS100)),"二番天井M▼","二番天井M形成"),"－")),"－")</f>
        <v>－</v>
      </c>
    </row>
    <row r="101" spans="2:72">
      <c r="B101" s="500" t="str">
        <f>IF(終値!A101="","",IF(AND(安値!G101&lt;安値!F101,安値!G101&lt;安値!E101,安値!G101&lt;安値!H101,安値!G101&lt;安値!I101),2,""))</f>
        <v/>
      </c>
      <c r="C101" s="500" t="str">
        <f>IF(終値!A101="","",IF(AND(安値!H101&lt;安値!G101,安値!H101&lt;安値!F101,安値!H101&lt;安値!I101,安値!H101&lt;安値!J101),3,""))</f>
        <v/>
      </c>
      <c r="D101" s="500" t="str">
        <f>IF(終値!A101="","",IF(AND(安値!I101&lt;安値!H101,安値!I101&lt;安値!G101,安値!I101&lt;安値!J101,安値!I101&lt;安値!K101),4,""))</f>
        <v/>
      </c>
      <c r="E101" s="500" t="str">
        <f>IF(終値!A101="","",IF(AND(安値!J101&lt;安値!I101,安値!J101&lt;安値!H101,安値!J101&lt;安値!K101,安値!J101&lt;安値!L101),5,""))</f>
        <v/>
      </c>
      <c r="F101" s="500" t="str">
        <f>IF(終値!A101="","",IF(AND(安値!K101&lt;安値!J101,安値!K101&lt;安値!I101,安値!K101&lt;安値!L101,安値!K101&lt;安値!M101),6,""))</f>
        <v/>
      </c>
      <c r="G101" s="500" t="str">
        <f>IF(終値!A101="","",IF(AND(安値!L101&lt;安値!K101,安値!L101&lt;安値!J101,安値!L101&lt;安値!M101,安値!L101&lt;安値!N101),7,""))</f>
        <v/>
      </c>
      <c r="H101" s="500" t="str">
        <f>IF(終値!A101="","",IF(AND(安値!M101&lt;安値!L101,安値!M101&lt;安値!K101,安値!M101&lt;安値!N101,安値!M101&lt;安値!O101),8,""))</f>
        <v/>
      </c>
      <c r="I101" s="500" t="str">
        <f>IF(終値!A101="","",IF(AND(安値!N101&lt;安値!M101,安値!N101&lt;安値!L101,安値!N101&lt;安値!O101,安値!N101&lt;安値!P101),9,""))</f>
        <v/>
      </c>
      <c r="J101" s="500" t="str">
        <f>IF(終値!A101="","",IF(AND(安値!O101&lt;安値!N101,安値!O101&lt;安値!M101,安値!O101&lt;安値!P101,安値!O101&lt;安値!Q101),10,""))</f>
        <v/>
      </c>
      <c r="K101" s="500">
        <f>IF(終値!A101="","",IF(AND(安値!P101&lt;安値!O101,安値!P101&lt;安値!N101,安値!P101&lt;安値!Q101,安値!P101&lt;安値!R101),11,""))</f>
        <v>11</v>
      </c>
      <c r="L101" s="500" t="str">
        <f>IF(終値!A101="","",IF(AND(安値!Q101&lt;安値!P101,安値!Q101&lt;安値!O101,安値!Q101&lt;安値!R101,安値!Q101&lt;安値!S101),12,""))</f>
        <v/>
      </c>
      <c r="M101" s="500" t="str">
        <f>IF(終値!A101="","",IF(AND(安値!R101&lt;安値!Q101,安値!R101&lt;安値!P101,安値!R101&lt;安値!S101,安値!R101&lt;安値!T101),13,""))</f>
        <v/>
      </c>
      <c r="N101" s="500" t="str">
        <f>IF(終値!A101="","",IF(AND(安値!S101&lt;安値!R101,安値!S101&lt;安値!Q101,安値!S101&lt;安値!T101,安値!S101&lt;安値!U101),14,""))</f>
        <v/>
      </c>
      <c r="O101" s="500" t="str">
        <f>IF(終値!A101="","",IF(AND(安値!T101&lt;安値!S101,安値!T101&lt;安値!R101,安値!T101&lt;安値!U101,安値!T101&lt;安値!V101),15,""))</f>
        <v/>
      </c>
      <c r="P101" s="500" t="str">
        <f>IF(終値!A101="","",IF(AND(安値!U101&lt;安値!T101,安値!U101&lt;安値!S101,安値!U101&lt;安値!V101,安値!U101&lt;安値!W101),16,""))</f>
        <v/>
      </c>
      <c r="Q101" s="500" t="str">
        <f>IF(終値!A101="","",IF(AND(安値!V101&lt;安値!U101,安値!V101&lt;安値!T101,安値!V101&lt;安値!W101,安値!V101&lt;安値!X101),17,""))</f>
        <v/>
      </c>
      <c r="R101" s="500" t="str">
        <f>IF(終値!A101="","",IF(AND(安値!W101&lt;安値!V101,安値!W101&lt;安値!U101,安値!W101&lt;安値!X101,安値!W101&lt;安値!Y101),18,""))</f>
        <v/>
      </c>
      <c r="S101" s="500" t="str">
        <f>IF(終値!A101="","",IF(AND(安値!X101&lt;安値!W101,安値!X101&lt;安値!V101,安値!X101&lt;安値!Y101,安値!X101&lt;安値!Z101),19,""))</f>
        <v/>
      </c>
      <c r="T101" s="500" t="str">
        <f>IF(終値!A101="","",IF(AND(安値!Y101&lt;安値!X101,安値!Y101&lt;安値!W101,安値!Y101&lt;安値!Z101,安値!Y101&lt;安値!AA101),20,""))</f>
        <v/>
      </c>
      <c r="U101" s="500" t="str">
        <f>IF(終値!A101="","",IF(AND(安値!Z101&lt;安値!Y101,安値!Z101&lt;安値!X101,安値!Z101&lt;安値!AA101,安値!Z101&lt;安値!AB101),21,""))</f>
        <v/>
      </c>
      <c r="V101" s="500" t="str">
        <f>IF(終値!A101="","",IF(AND(安値!AA101&lt;安値!Z101,安値!AA101&lt;安値!Y101,安値!AA101&lt;安値!AB101,安値!AA101&lt;安値!AC101),22,""))</f>
        <v/>
      </c>
      <c r="W101" s="500" t="str">
        <f>IF(終値!A101="","",IF(AND(安値!AB101&lt;安値!AA101,安値!AB101&lt;安値!Z101,安値!AB101&lt;安値!AC101,安値!AB101&lt;安値!AD101),23,""))</f>
        <v/>
      </c>
      <c r="X101" s="500" t="str">
        <f>IF(終値!A101="","",IF(AND(安値!AC101&lt;安値!AB101,安値!AC101&lt;安値!AA101,安値!AC101&lt;安値!AD101,安値!AC101&lt;安値!AE101),24,""))</f>
        <v/>
      </c>
      <c r="Y101" s="500" t="str">
        <f>IF(終値!A101="","",IF(AND(安値!AD101&lt;安値!AC101,安値!AD101&lt;安値!AB101,安値!AD101&lt;安値!AE101,安値!AD101&lt;安値!AF101),25,""))</f>
        <v/>
      </c>
      <c r="Z101" s="500" t="str">
        <f>IF(終値!A101="","",IF(AND(安値!AE101&lt;安値!AD101,安値!AE101&lt;安値!AC101,安値!AE101&lt;安値!AF101,安値!AE101&lt;安値!AG101),26,""))</f>
        <v/>
      </c>
      <c r="AA101" s="500" t="str">
        <f>IF(終値!A101="","",IF(AND(安値!AF101&lt;安値!AE101,安値!AF101&lt;安値!AD101,安値!AF101&lt;安値!AG101,安値!AF101&lt;安値!AH101),27,""))</f>
        <v/>
      </c>
      <c r="AB101" s="500" t="str">
        <f>IF(終値!A101="","",IF(AND(安値!AG101&lt;安値!AF101,安値!AG101&lt;安値!AE101,安値!AG101&lt;安値!AH101,安値!AG101&lt;安値!AI101),28,""))</f>
        <v/>
      </c>
      <c r="AC101" s="500" t="str">
        <f>IF(終値!A101="","",IF(AND(高値!G101&gt;高値!F101,高値!G101&gt;高値!E101,高値!G101&gt;高値!H101,高値!G101&gt;高値!I101),2,""))</f>
        <v/>
      </c>
      <c r="AD101" s="500" t="str">
        <f>IF(終値!A101="","",IF(AND(高値!H101&gt;高値!G101,高値!H101&gt;高値!F101,高値!H101&gt;高値!I101,高値!H101&gt;高値!J101),3,""))</f>
        <v/>
      </c>
      <c r="AE101" s="500">
        <f>IF(終値!A101="","",IF(AND(高値!I101&gt;高値!H101,高値!I101&gt;高値!G101,高値!I101&gt;高値!J101,高値!I101&gt;高値!K101),4,""))</f>
        <v>4</v>
      </c>
      <c r="AF101" s="500" t="str">
        <f>IF(終値!A101="","",IF(AND(高値!J101&gt;高値!I101,高値!J101&gt;高値!H101,高値!J101&gt;高値!K101,高値!J101&gt;高値!L101),5,""))</f>
        <v/>
      </c>
      <c r="AG101" s="500" t="str">
        <f>IF(終値!A101="","",IF(AND(高値!K101&gt;高値!J101,高値!K101&gt;高値!I101,高値!K101&gt;高値!L101,高値!K101&gt;高値!M101),6,""))</f>
        <v/>
      </c>
      <c r="AH101" s="500" t="str">
        <f>IF(終値!A101="","",IF(AND(高値!L101&gt;高値!K101,高値!L101&gt;高値!J101,高値!L101&gt;高値!M101,高値!L101&gt;高値!N101),7,""))</f>
        <v/>
      </c>
      <c r="AI101" s="500" t="str">
        <f>IF(終値!A101="","",IF(AND(高値!M101&gt;高値!L101,高値!M101&gt;高値!K101,高値!M101&gt;高値!N101,高値!M101&gt;高値!O101),8,""))</f>
        <v/>
      </c>
      <c r="AJ101" s="500" t="str">
        <f>IF(終値!A101="","",IF(AND(高値!N101&gt;高値!M101,高値!N101&gt;高値!L101,高値!N101&gt;高値!O101,高値!N101&gt;高値!P101),9,""))</f>
        <v/>
      </c>
      <c r="AK101" s="500" t="str">
        <f>IF(終値!A101="","",IF(AND(高値!O101&gt;高値!N101,高値!O101&gt;高値!M101,高値!O101&gt;高値!P101,高値!O101&gt;高値!Q101),10,""))</f>
        <v/>
      </c>
      <c r="AL101" s="500" t="str">
        <f>IF(終値!A101="","",IF(AND(高値!P101&gt;高値!O101,高値!P101&gt;高値!N101,高値!P101&gt;高値!Q101,高値!P101&gt;高値!R101),11,""))</f>
        <v/>
      </c>
      <c r="AM101" s="500">
        <f>IF(終値!A101="","",IF(AND(高値!Q101&gt;高値!P101,高値!Q101&gt;高値!O101,高値!Q101&gt;高値!R101,高値!Q101&gt;高値!S101),12,""))</f>
        <v>12</v>
      </c>
      <c r="AN101" s="500" t="str">
        <f>IF(終値!A101="","",IF(AND(高値!R101&gt;高値!Q101,高値!R101&gt;高値!P101,高値!R101&gt;高値!S101,高値!R101&gt;高値!T101),13,""))</f>
        <v/>
      </c>
      <c r="AO101" s="500" t="str">
        <f>IF(終値!A101="","",IF(AND(高値!S101&gt;高値!R101,高値!S101&gt;高値!Q101,高値!S101&gt;高値!T101,高値!S101&gt;高値!U101),14,""))</f>
        <v/>
      </c>
      <c r="AP101" s="500" t="str">
        <f>IF(終値!A101="","",IF(AND(高値!T101&gt;高値!S101,高値!T101&gt;高値!R101,高値!T101&gt;高値!U101,高値!T101&gt;高値!V101),15,""))</f>
        <v/>
      </c>
      <c r="AQ101" s="500">
        <f>IF(終値!A101="","",IF(AND(高値!U101&gt;高値!T101,高値!U101&gt;高値!S101,高値!U101&gt;高値!V101,高値!U101&gt;高値!W101),16,""))</f>
        <v>16</v>
      </c>
      <c r="AR101" s="500" t="str">
        <f>IF(終値!A101="","",IF(AND(高値!V101&gt;高値!U101,高値!V101&gt;高値!T101,高値!V101&gt;高値!W101,高値!V101&gt;高値!X101),17,""))</f>
        <v/>
      </c>
      <c r="AS101" s="500" t="str">
        <f>IF(終値!A101="","",IF(AND(高値!W101&gt;高値!V101,高値!W101&gt;高値!U101,高値!W101&gt;高値!X101,高値!W101&gt;高値!Y101),18,""))</f>
        <v/>
      </c>
      <c r="AT101" s="500" t="str">
        <f>IF(終値!A101="","",IF(AND(高値!X101&gt;高値!W101,高値!X101&gt;高値!V101,高値!X101&gt;高値!Y101,高値!X101&gt;高値!Z101),19,""))</f>
        <v/>
      </c>
      <c r="AU101" s="500">
        <f>IF(終値!A101="","",IF(AND(高値!Y101&gt;高値!X101,高値!Y101&gt;高値!W101,高値!Y101&gt;高値!Z101,高値!Y101&gt;高値!AA101),20,""))</f>
        <v>20</v>
      </c>
      <c r="AV101" s="500" t="str">
        <f>IF(終値!A101="","",IF(AND(高値!Z101&gt;高値!Y101,高値!Z101&gt;高値!X101,高値!Z101&gt;高値!AA101,高値!Z101&gt;高値!AB101),21,""))</f>
        <v/>
      </c>
      <c r="AW101" s="500" t="str">
        <f>IF(終値!A101="","",IF(AND(高値!AA101&gt;高値!Z101,高値!AA101&gt;高値!Y101,高値!AA101&gt;高値!AB101,高値!AA101&gt;高値!AC101),22,""))</f>
        <v/>
      </c>
      <c r="AX101" s="500" t="str">
        <f>IF(終値!A101="","",IF(AND(高値!AB101&gt;高値!AA101,高値!AB101&gt;高値!Z101,高値!AB101&gt;高値!AC101,高値!AB101&gt;高値!AD101),23,""))</f>
        <v/>
      </c>
      <c r="AY101" s="500" t="str">
        <f>IF(終値!A101="","",IF(AND(高値!AC101&gt;高値!AB101,高値!AC101&gt;高値!AA101,高値!AC101&gt;高値!AD101,高値!AC101&gt;高値!AE101),24,""))</f>
        <v/>
      </c>
      <c r="AZ101" s="500" t="str">
        <f>IF(終値!A101="","",IF(AND(高値!AD101&gt;高値!AC101,高値!AD101&gt;高値!AB101,高値!AD101&gt;高値!AE101,高値!AD101&gt;高値!AF101),25,""))</f>
        <v/>
      </c>
      <c r="BA101" s="500">
        <f>IF(終値!A101="","",IF(AND(高値!AE101&gt;高値!AD101,高値!AE101&gt;高値!AC101,高値!AE101&gt;高値!AF101,高値!AE101&gt;高値!AG101),26,""))</f>
        <v>26</v>
      </c>
      <c r="BB101" s="500" t="str">
        <f>IF(終値!A101="","",IF(AND(高値!AF101&gt;高値!AE101,高値!AF101&gt;高値!AD101,高値!AF101&gt;高値!AG101,高値!AF101&gt;高値!AH101),27,""))</f>
        <v/>
      </c>
      <c r="BC101" s="500" t="str">
        <f>IF(終値!A101="","",IF(AND(高値!AG101&gt;高値!AF101,高値!AG101&gt;高値!AE101,高値!AG101&gt;高値!AH101,高値!AG101&gt;高値!AI101),28,""))</f>
        <v/>
      </c>
      <c r="BD101" s="500">
        <f t="shared" si="6"/>
        <v>1</v>
      </c>
      <c r="BE101" s="500" t="str">
        <f t="shared" si="7"/>
        <v/>
      </c>
      <c r="BF101" s="500" t="str">
        <f t="shared" si="8"/>
        <v/>
      </c>
      <c r="BG101" s="500" t="str">
        <f>IF($BE101="","",INDEX(安値!$E101:$CZ101,1,$BE101+1))</f>
        <v/>
      </c>
      <c r="BH101" s="500" t="str">
        <f>IF($BF101="","",INDEX(安値!$E101:$CZ101,1,$BF101+1))</f>
        <v/>
      </c>
      <c r="BI101" s="500" t="str">
        <f>IF($BF101="","",MAX(INDEX(高値!$E101:$CZ101,1,$BE101+1):INDEX(高値!$E101:$CZ101,1,$BF101+1)))</f>
        <v/>
      </c>
      <c r="BJ101" s="500" t="str">
        <f>IF($BF101="","",AVERAGE(INDEX(終値!$E101:$CZ101,1,$BF101+1):INDEX(終値!$E101:$CZ101,1,$BF101+20))-2*STDEVP(INDEX(終値!$E101:$CZ101,1,$BF101+1):INDEX(終値!$E101:$CZ101,1,$BF101+20)))</f>
        <v/>
      </c>
      <c r="BK101" s="500" t="str">
        <f>IF($BE101="","",AVERAGE(INDEX(終値!$E101:$CZ101,1,$BE101+1):INDEX(終値!$E101:$CZ101,1,$BE101+20))-2*STDEVP(INDEX(終値!$E101:$CZ101,1,$BE101+1):INDEX(終値!$E101:$CZ101,1,$BE101+20)))</f>
        <v/>
      </c>
      <c r="BL101" s="500">
        <f t="shared" si="9"/>
        <v>5</v>
      </c>
      <c r="BM101" s="500">
        <f t="shared" si="10"/>
        <v>4</v>
      </c>
      <c r="BN101" s="500">
        <f t="shared" si="11"/>
        <v>12</v>
      </c>
      <c r="BO101" s="500">
        <f>IF($BM101="","",INDEX(高値!$E101:$CZ101,1,$BM101+1))</f>
        <v>3167</v>
      </c>
      <c r="BP101" s="500">
        <f>IF($BN101="","",INDEX(高値!$E101:$CZ101,1,$BN101+1))</f>
        <v>2822</v>
      </c>
      <c r="BQ101" s="500">
        <f>IF($BN101="","",MIN(INDEX(安値!$E101:$CZ101,1,$BM101+1):INDEX(安値!$E101:$CZ101,1,$BN101+1)))</f>
        <v>2582</v>
      </c>
      <c r="BR101" s="500">
        <f>IF($BN101="","",AVERAGE(INDEX(終値!$E101:$CZ101,1,$BN101+1):INDEX(終値!$E101:$CZ101,1,$BN101+20))+2*STDEVP(INDEX(終値!$E101:$CZ101,1,$BN101+1):INDEX(終値!$E101:$CZ101,1,$BN101+20)))</f>
        <v>2797.631744603229</v>
      </c>
      <c r="BS101" s="500">
        <f>IF($BM101="","",AVERAGE(INDEX(終値!$E101:$CZ101,1,$BM101+1):INDEX(終値!$E101:$CZ101,1,$BM101+20))+2*STDEVP(INDEX(終値!$E101:$CZ101,1,$BM101+1):INDEX(終値!$E101:$CZ101,1,$BM101+20)))</f>
        <v>3049.4687895768452</v>
      </c>
      <c r="BT101" s="497" t="str">
        <f>IFERROR(IF(AND($BD101&gt;=2,ABS($BG101-$BH101)/$BH101&lt;=BB設定!$B$12,$BI101&gt;=MAX($BH101,$BG101)*(1+BB設定!$B$13),終値!E101&gt;$BG101),IF(OR(終値!E101&gt;=$BI101,AND($BH101&lt;$BJ101,$BG101&gt;=$BK101)),"二番底W▲","二番底W形成"),IF(AND($BL101&gt;=2,ABS($BO101-$BP101)/$BP101&lt;=BB設定!$B$12,$BQ101&lt;=MIN($BP101,$BO101)*(1-BB設定!$B$13),終値!E101&lt;$BO101),IF(OR(終値!E101&lt;=$BQ101,AND($BP101&gt;$BR101,$BO101&lt;=$BS101)),"二番天井M▼","二番天井M形成"),"－")),"－")</f>
        <v>－</v>
      </c>
    </row>
    <row r="102" spans="2:72">
      <c r="B102" s="500" t="str">
        <f>IF(終値!A102="","",IF(AND(安値!G102&lt;安値!F102,安値!G102&lt;安値!E102,安値!G102&lt;安値!H102,安値!G102&lt;安値!I102),2,""))</f>
        <v/>
      </c>
      <c r="C102" s="500">
        <f>IF(終値!A102="","",IF(AND(安値!H102&lt;安値!G102,安値!H102&lt;安値!F102,安値!H102&lt;安値!I102,安値!H102&lt;安値!J102),3,""))</f>
        <v>3</v>
      </c>
      <c r="D102" s="500" t="str">
        <f>IF(終値!A102="","",IF(AND(安値!I102&lt;安値!H102,安値!I102&lt;安値!G102,安値!I102&lt;安値!J102,安値!I102&lt;安値!K102),4,""))</f>
        <v/>
      </c>
      <c r="E102" s="500" t="str">
        <f>IF(終値!A102="","",IF(AND(安値!J102&lt;安値!I102,安値!J102&lt;安値!H102,安値!J102&lt;安値!K102,安値!J102&lt;安値!L102),5,""))</f>
        <v/>
      </c>
      <c r="F102" s="500">
        <f>IF(終値!A102="","",IF(AND(安値!K102&lt;安値!J102,安値!K102&lt;安値!I102,安値!K102&lt;安値!L102,安値!K102&lt;安値!M102),6,""))</f>
        <v>6</v>
      </c>
      <c r="G102" s="500" t="str">
        <f>IF(終値!A102="","",IF(AND(安値!L102&lt;安値!K102,安値!L102&lt;安値!J102,安値!L102&lt;安値!M102,安値!L102&lt;安値!N102),7,""))</f>
        <v/>
      </c>
      <c r="H102" s="500" t="str">
        <f>IF(終値!A102="","",IF(AND(安値!M102&lt;安値!L102,安値!M102&lt;安値!K102,安値!M102&lt;安値!N102,安値!M102&lt;安値!O102),8,""))</f>
        <v/>
      </c>
      <c r="I102" s="500" t="str">
        <f>IF(終値!A102="","",IF(AND(安値!N102&lt;安値!M102,安値!N102&lt;安値!L102,安値!N102&lt;安値!O102,安値!N102&lt;安値!P102),9,""))</f>
        <v/>
      </c>
      <c r="J102" s="500" t="str">
        <f>IF(終値!A102="","",IF(AND(安値!O102&lt;安値!N102,安値!O102&lt;安値!M102,安値!O102&lt;安値!P102,安値!O102&lt;安値!Q102),10,""))</f>
        <v/>
      </c>
      <c r="K102" s="500" t="str">
        <f>IF(終値!A102="","",IF(AND(安値!P102&lt;安値!O102,安値!P102&lt;安値!N102,安値!P102&lt;安値!Q102,安値!P102&lt;安値!R102),11,""))</f>
        <v/>
      </c>
      <c r="L102" s="500" t="str">
        <f>IF(終値!A102="","",IF(AND(安値!Q102&lt;安値!P102,安値!Q102&lt;安値!O102,安値!Q102&lt;安値!R102,安値!Q102&lt;安値!S102),12,""))</f>
        <v/>
      </c>
      <c r="M102" s="500">
        <f>IF(終値!A102="","",IF(AND(安値!R102&lt;安値!Q102,安値!R102&lt;安値!P102,安値!R102&lt;安値!S102,安値!R102&lt;安値!T102),13,""))</f>
        <v>13</v>
      </c>
      <c r="N102" s="500" t="str">
        <f>IF(終値!A102="","",IF(AND(安値!S102&lt;安値!R102,安値!S102&lt;安値!Q102,安値!S102&lt;安値!T102,安値!S102&lt;安値!U102),14,""))</f>
        <v/>
      </c>
      <c r="O102" s="500" t="str">
        <f>IF(終値!A102="","",IF(AND(安値!T102&lt;安値!S102,安値!T102&lt;安値!R102,安値!T102&lt;安値!U102,安値!T102&lt;安値!V102),15,""))</f>
        <v/>
      </c>
      <c r="P102" s="500" t="str">
        <f>IF(終値!A102="","",IF(AND(安値!U102&lt;安値!T102,安値!U102&lt;安値!S102,安値!U102&lt;安値!V102,安値!U102&lt;安値!W102),16,""))</f>
        <v/>
      </c>
      <c r="Q102" s="500" t="str">
        <f>IF(終値!A102="","",IF(AND(安値!V102&lt;安値!U102,安値!V102&lt;安値!T102,安値!V102&lt;安値!W102,安値!V102&lt;安値!X102),17,""))</f>
        <v/>
      </c>
      <c r="R102" s="500" t="str">
        <f>IF(終値!A102="","",IF(AND(安値!W102&lt;安値!V102,安値!W102&lt;安値!U102,安値!W102&lt;安値!X102,安値!W102&lt;安値!Y102),18,""))</f>
        <v/>
      </c>
      <c r="S102" s="500" t="str">
        <f>IF(終値!A102="","",IF(AND(安値!X102&lt;安値!W102,安値!X102&lt;安値!V102,安値!X102&lt;安値!Y102,安値!X102&lt;安値!Z102),19,""))</f>
        <v/>
      </c>
      <c r="T102" s="500">
        <f>IF(終値!A102="","",IF(AND(安値!Y102&lt;安値!X102,安値!Y102&lt;安値!W102,安値!Y102&lt;安値!Z102,安値!Y102&lt;安値!AA102),20,""))</f>
        <v>20</v>
      </c>
      <c r="U102" s="500" t="str">
        <f>IF(終値!A102="","",IF(AND(安値!Z102&lt;安値!Y102,安値!Z102&lt;安値!X102,安値!Z102&lt;安値!AA102,安値!Z102&lt;安値!AB102),21,""))</f>
        <v/>
      </c>
      <c r="V102" s="500" t="str">
        <f>IF(終値!A102="","",IF(AND(安値!AA102&lt;安値!Z102,安値!AA102&lt;安値!Y102,安値!AA102&lt;安値!AB102,安値!AA102&lt;安値!AC102),22,""))</f>
        <v/>
      </c>
      <c r="W102" s="500" t="str">
        <f>IF(終値!A102="","",IF(AND(安値!AB102&lt;安値!AA102,安値!AB102&lt;安値!Z102,安値!AB102&lt;安値!AC102,安値!AB102&lt;安値!AD102),23,""))</f>
        <v/>
      </c>
      <c r="X102" s="500" t="str">
        <f>IF(終値!A102="","",IF(AND(安値!AC102&lt;安値!AB102,安値!AC102&lt;安値!AA102,安値!AC102&lt;安値!AD102,安値!AC102&lt;安値!AE102),24,""))</f>
        <v/>
      </c>
      <c r="Y102" s="500" t="str">
        <f>IF(終値!A102="","",IF(AND(安値!AD102&lt;安値!AC102,安値!AD102&lt;安値!AB102,安値!AD102&lt;安値!AE102,安値!AD102&lt;安値!AF102),25,""))</f>
        <v/>
      </c>
      <c r="Z102" s="500" t="str">
        <f>IF(終値!A102="","",IF(AND(安値!AE102&lt;安値!AD102,安値!AE102&lt;安値!AC102,安値!AE102&lt;安値!AF102,安値!AE102&lt;安値!AG102),26,""))</f>
        <v/>
      </c>
      <c r="AA102" s="500">
        <f>IF(終値!A102="","",IF(AND(安値!AF102&lt;安値!AE102,安値!AF102&lt;安値!AD102,安値!AF102&lt;安値!AG102,安値!AF102&lt;安値!AH102),27,""))</f>
        <v>27</v>
      </c>
      <c r="AB102" s="500" t="str">
        <f>IF(終値!A102="","",IF(AND(安値!AG102&lt;安値!AF102,安値!AG102&lt;安値!AE102,安値!AG102&lt;安値!AH102,安値!AG102&lt;安値!AI102),28,""))</f>
        <v/>
      </c>
      <c r="AC102" s="500" t="str">
        <f>IF(終値!A102="","",IF(AND(高値!G102&gt;高値!F102,高値!G102&gt;高値!E102,高値!G102&gt;高値!H102,高値!G102&gt;高値!I102),2,""))</f>
        <v/>
      </c>
      <c r="AD102" s="500" t="str">
        <f>IF(終値!A102="","",IF(AND(高値!H102&gt;高値!G102,高値!H102&gt;高値!F102,高値!H102&gt;高値!I102,高値!H102&gt;高値!J102),3,""))</f>
        <v/>
      </c>
      <c r="AE102" s="500">
        <f>IF(終値!A102="","",IF(AND(高値!I102&gt;高値!H102,高値!I102&gt;高値!G102,高値!I102&gt;高値!J102,高値!I102&gt;高値!K102),4,""))</f>
        <v>4</v>
      </c>
      <c r="AF102" s="500" t="str">
        <f>IF(終値!A102="","",IF(AND(高値!J102&gt;高値!I102,高値!J102&gt;高値!H102,高値!J102&gt;高値!K102,高値!J102&gt;高値!L102),5,""))</f>
        <v/>
      </c>
      <c r="AG102" s="500" t="str">
        <f>IF(終値!A102="","",IF(AND(高値!K102&gt;高値!J102,高値!K102&gt;高値!I102,高値!K102&gt;高値!L102,高値!K102&gt;高値!M102),6,""))</f>
        <v/>
      </c>
      <c r="AH102" s="500" t="str">
        <f>IF(終値!A102="","",IF(AND(高値!L102&gt;高値!K102,高値!L102&gt;高値!J102,高値!L102&gt;高値!M102,高値!L102&gt;高値!N102),7,""))</f>
        <v/>
      </c>
      <c r="AI102" s="500" t="str">
        <f>IF(終値!A102="","",IF(AND(高値!M102&gt;高値!L102,高値!M102&gt;高値!K102,高値!M102&gt;高値!N102,高値!M102&gt;高値!O102),8,""))</f>
        <v/>
      </c>
      <c r="AJ102" s="500" t="str">
        <f>IF(終値!A102="","",IF(AND(高値!N102&gt;高値!M102,高値!N102&gt;高値!L102,高値!N102&gt;高値!O102,高値!N102&gt;高値!P102),9,""))</f>
        <v/>
      </c>
      <c r="AK102" s="500" t="str">
        <f>IF(終値!A102="","",IF(AND(高値!O102&gt;高値!N102,高値!O102&gt;高値!M102,高値!O102&gt;高値!P102,高値!O102&gt;高値!Q102),10,""))</f>
        <v/>
      </c>
      <c r="AL102" s="500">
        <f>IF(終値!A102="","",IF(AND(高値!P102&gt;高値!O102,高値!P102&gt;高値!N102,高値!P102&gt;高値!Q102,高値!P102&gt;高値!R102),11,""))</f>
        <v>11</v>
      </c>
      <c r="AM102" s="500" t="str">
        <f>IF(終値!A102="","",IF(AND(高値!Q102&gt;高値!P102,高値!Q102&gt;高値!O102,高値!Q102&gt;高値!R102,高値!Q102&gt;高値!S102),12,""))</f>
        <v/>
      </c>
      <c r="AN102" s="500" t="str">
        <f>IF(終値!A102="","",IF(AND(高値!R102&gt;高値!Q102,高値!R102&gt;高値!P102,高値!R102&gt;高値!S102,高値!R102&gt;高値!T102),13,""))</f>
        <v/>
      </c>
      <c r="AO102" s="500" t="str">
        <f>IF(終値!A102="","",IF(AND(高値!S102&gt;高値!R102,高値!S102&gt;高値!Q102,高値!S102&gt;高値!T102,高値!S102&gt;高値!U102),14,""))</f>
        <v/>
      </c>
      <c r="AP102" s="500" t="str">
        <f>IF(終値!A102="","",IF(AND(高値!T102&gt;高値!S102,高値!T102&gt;高値!R102,高値!T102&gt;高値!U102,高値!T102&gt;高値!V102),15,""))</f>
        <v/>
      </c>
      <c r="AQ102" s="500" t="str">
        <f>IF(終値!A102="","",IF(AND(高値!U102&gt;高値!T102,高値!U102&gt;高値!S102,高値!U102&gt;高値!V102,高値!U102&gt;高値!W102),16,""))</f>
        <v/>
      </c>
      <c r="AR102" s="500" t="str">
        <f>IF(終値!A102="","",IF(AND(高値!V102&gt;高値!U102,高値!V102&gt;高値!T102,高値!V102&gt;高値!W102,高値!V102&gt;高値!X102),17,""))</f>
        <v/>
      </c>
      <c r="AS102" s="500">
        <f>IF(終値!A102="","",IF(AND(高値!W102&gt;高値!V102,高値!W102&gt;高値!U102,高値!W102&gt;高値!X102,高値!W102&gt;高値!Y102),18,""))</f>
        <v>18</v>
      </c>
      <c r="AT102" s="500" t="str">
        <f>IF(終値!A102="","",IF(AND(高値!X102&gt;高値!W102,高値!X102&gt;高値!V102,高値!X102&gt;高値!Y102,高値!X102&gt;高値!Z102),19,""))</f>
        <v/>
      </c>
      <c r="AU102" s="500" t="str">
        <f>IF(終値!A102="","",IF(AND(高値!Y102&gt;高値!X102,高値!Y102&gt;高値!W102,高値!Y102&gt;高値!Z102,高値!Y102&gt;高値!AA102),20,""))</f>
        <v/>
      </c>
      <c r="AV102" s="500" t="str">
        <f>IF(終値!A102="","",IF(AND(高値!Z102&gt;高値!Y102,高値!Z102&gt;高値!X102,高値!Z102&gt;高値!AA102,高値!Z102&gt;高値!AB102),21,""))</f>
        <v/>
      </c>
      <c r="AW102" s="500" t="str">
        <f>IF(終値!A102="","",IF(AND(高値!AA102&gt;高値!Z102,高値!AA102&gt;高値!Y102,高値!AA102&gt;高値!AB102,高値!AA102&gt;高値!AC102),22,""))</f>
        <v/>
      </c>
      <c r="AX102" s="500" t="str">
        <f>IF(終値!A102="","",IF(AND(高値!AB102&gt;高値!AA102,高値!AB102&gt;高値!Z102,高値!AB102&gt;高値!AC102,高値!AB102&gt;高値!AD102),23,""))</f>
        <v/>
      </c>
      <c r="AY102" s="500" t="str">
        <f>IF(終値!A102="","",IF(AND(高値!AC102&gt;高値!AB102,高値!AC102&gt;高値!AA102,高値!AC102&gt;高値!AD102,高値!AC102&gt;高値!AE102),24,""))</f>
        <v/>
      </c>
      <c r="AZ102" s="500" t="str">
        <f>IF(終値!A102="","",IF(AND(高値!AD102&gt;高値!AC102,高値!AD102&gt;高値!AB102,高値!AD102&gt;高値!AE102,高値!AD102&gt;高値!AF102),25,""))</f>
        <v/>
      </c>
      <c r="BA102" s="500" t="str">
        <f>IF(終値!A102="","",IF(AND(高値!AE102&gt;高値!AD102,高値!AE102&gt;高値!AC102,高値!AE102&gt;高値!AF102,高値!AE102&gt;高値!AG102),26,""))</f>
        <v/>
      </c>
      <c r="BB102" s="500" t="str">
        <f>IF(終値!A102="","",IF(AND(高値!AF102&gt;高値!AE102,高値!AF102&gt;高値!AD102,高値!AF102&gt;高値!AG102,高値!AF102&gt;高値!AH102),27,""))</f>
        <v/>
      </c>
      <c r="BC102" s="500" t="str">
        <f>IF(終値!A102="","",IF(AND(高値!AG102&gt;高値!AF102,高値!AG102&gt;高値!AE102,高値!AG102&gt;高値!AH102,高値!AG102&gt;高値!AI102),28,""))</f>
        <v/>
      </c>
      <c r="BD102" s="500">
        <f t="shared" si="6"/>
        <v>5</v>
      </c>
      <c r="BE102" s="500">
        <f t="shared" si="7"/>
        <v>3</v>
      </c>
      <c r="BF102" s="500">
        <f t="shared" si="8"/>
        <v>6</v>
      </c>
      <c r="BG102" s="500">
        <f>IF($BE102="","",INDEX(安値!$E102:$CZ102,1,$BE102+1))</f>
        <v>1973</v>
      </c>
      <c r="BH102" s="500">
        <f>IF($BF102="","",INDEX(安値!$E102:$CZ102,1,$BF102+1))</f>
        <v>2002.5</v>
      </c>
      <c r="BI102" s="500">
        <f>IF($BF102="","",MAX(INDEX(高値!$E102:$CZ102,1,$BE102+1):INDEX(高値!$E102:$CZ102,1,$BF102+1)))</f>
        <v>2450</v>
      </c>
      <c r="BJ102" s="500">
        <f>IF($BF102="","",AVERAGE(INDEX(終値!$E102:$CZ102,1,$BF102+1):INDEX(終値!$E102:$CZ102,1,$BF102+20))-2*STDEVP(INDEX(終値!$E102:$CZ102,1,$BF102+1):INDEX(終値!$E102:$CZ102,1,$BF102+20)))</f>
        <v>2110.9773858247368</v>
      </c>
      <c r="BK102" s="500">
        <f>IF($BE102="","",AVERAGE(INDEX(終値!$E102:$CZ102,1,$BE102+1):INDEX(終値!$E102:$CZ102,1,$BE102+20))-2*STDEVP(INDEX(終値!$E102:$CZ102,1,$BE102+1):INDEX(終値!$E102:$CZ102,1,$BE102+20)))</f>
        <v>2039.7679351972565</v>
      </c>
      <c r="BL102" s="500">
        <f t="shared" si="9"/>
        <v>3</v>
      </c>
      <c r="BM102" s="500">
        <f t="shared" si="10"/>
        <v>4</v>
      </c>
      <c r="BN102" s="500">
        <f t="shared" si="11"/>
        <v>11</v>
      </c>
      <c r="BO102" s="500">
        <f>IF($BM102="","",INDEX(高値!$E102:$CZ102,1,$BM102+1))</f>
        <v>2450</v>
      </c>
      <c r="BP102" s="500">
        <f>IF($BN102="","",INDEX(高値!$E102:$CZ102,1,$BN102+1))</f>
        <v>2564</v>
      </c>
      <c r="BQ102" s="500">
        <f>IF($BN102="","",MIN(INDEX(安値!$E102:$CZ102,1,$BM102+1):INDEX(安値!$E102:$CZ102,1,$BN102+1)))</f>
        <v>2002.5</v>
      </c>
      <c r="BR102" s="500">
        <f>IF($BN102="","",AVERAGE(INDEX(終値!$E102:$CZ102,1,$BN102+1):INDEX(終値!$E102:$CZ102,1,$BN102+20))+2*STDEVP(INDEX(終値!$E102:$CZ102,1,$BN102+1):INDEX(終値!$E102:$CZ102,1,$BN102+20)))</f>
        <v>3116.8005905656869</v>
      </c>
      <c r="BS102" s="500">
        <f>IF($BM102="","",AVERAGE(INDEX(終値!$E102:$CZ102,1,$BM102+1):INDEX(終値!$E102:$CZ102,1,$BM102+20))+2*STDEVP(INDEX(終値!$E102:$CZ102,1,$BM102+1):INDEX(終値!$E102:$CZ102,1,$BM102+20)))</f>
        <v>2709.2816500406452</v>
      </c>
      <c r="BT102" s="497" t="str">
        <f>IFERROR(IF(AND($BD102&gt;=2,ABS($BG102-$BH102)/$BH102&lt;=BB設定!$B$12,$BI102&gt;=MAX($BH102,$BG102)*(1+BB設定!$B$13),終値!E102&gt;$BG102),IF(OR(終値!E102&gt;=$BI102,AND($BH102&lt;$BJ102,$BG102&gt;=$BK102)),"二番底W▲","二番底W形成"),IF(AND($BL102&gt;=2,ABS($BO102-$BP102)/$BP102&lt;=BB設定!$B$12,$BQ102&lt;=MIN($BP102,$BO102)*(1-BB設定!$B$13),終値!E102&lt;$BO102),IF(OR(終値!E102&lt;=$BQ102,AND($BP102&gt;$BR102,$BO102&lt;=$BS102)),"二番天井M▼","二番天井M形成"),"－")),"－")</f>
        <v>二番底W形成</v>
      </c>
    </row>
    <row r="103" spans="2:72">
      <c r="B103" s="500" t="str">
        <f>IF(終値!A103="","",IF(AND(安値!G103&lt;安値!F103,安値!G103&lt;安値!E103,安値!G103&lt;安値!H103,安値!G103&lt;安値!I103),2,""))</f>
        <v/>
      </c>
      <c r="C103" s="500" t="str">
        <f>IF(終値!A103="","",IF(AND(安値!H103&lt;安値!G103,安値!H103&lt;安値!F103,安値!H103&lt;安値!I103,安値!H103&lt;安値!J103),3,""))</f>
        <v/>
      </c>
      <c r="D103" s="500" t="str">
        <f>IF(終値!A103="","",IF(AND(安値!I103&lt;安値!H103,安値!I103&lt;安値!G103,安値!I103&lt;安値!J103,安値!I103&lt;安値!K103),4,""))</f>
        <v/>
      </c>
      <c r="E103" s="500" t="str">
        <f>IF(終値!A103="","",IF(AND(安値!J103&lt;安値!I103,安値!J103&lt;安値!H103,安値!J103&lt;安値!K103,安値!J103&lt;安値!L103),5,""))</f>
        <v/>
      </c>
      <c r="F103" s="500">
        <f>IF(終値!A103="","",IF(AND(安値!K103&lt;安値!J103,安値!K103&lt;安値!I103,安値!K103&lt;安値!L103,安値!K103&lt;安値!M103),6,""))</f>
        <v>6</v>
      </c>
      <c r="G103" s="500" t="str">
        <f>IF(終値!A103="","",IF(AND(安値!L103&lt;安値!K103,安値!L103&lt;安値!J103,安値!L103&lt;安値!M103,安値!L103&lt;安値!N103),7,""))</f>
        <v/>
      </c>
      <c r="H103" s="500" t="str">
        <f>IF(終値!A103="","",IF(AND(安値!M103&lt;安値!L103,安値!M103&lt;安値!K103,安値!M103&lt;安値!N103,安値!M103&lt;安値!O103),8,""))</f>
        <v/>
      </c>
      <c r="I103" s="500" t="str">
        <f>IF(終値!A103="","",IF(AND(安値!N103&lt;安値!M103,安値!N103&lt;安値!L103,安値!N103&lt;安値!O103,安値!N103&lt;安値!P103),9,""))</f>
        <v/>
      </c>
      <c r="J103" s="500" t="str">
        <f>IF(終値!A103="","",IF(AND(安値!O103&lt;安値!N103,安値!O103&lt;安値!M103,安値!O103&lt;安値!P103,安値!O103&lt;安値!Q103),10,""))</f>
        <v/>
      </c>
      <c r="K103" s="500" t="str">
        <f>IF(終値!A103="","",IF(AND(安値!P103&lt;安値!O103,安値!P103&lt;安値!N103,安値!P103&lt;安値!Q103,安値!P103&lt;安値!R103),11,""))</f>
        <v/>
      </c>
      <c r="L103" s="500" t="str">
        <f>IF(終値!A103="","",IF(AND(安値!Q103&lt;安値!P103,安値!Q103&lt;安値!O103,安値!Q103&lt;安値!R103,安値!Q103&lt;安値!S103),12,""))</f>
        <v/>
      </c>
      <c r="M103" s="500">
        <f>IF(終値!A103="","",IF(AND(安値!R103&lt;安値!Q103,安値!R103&lt;安値!P103,安値!R103&lt;安値!S103,安値!R103&lt;安値!T103),13,""))</f>
        <v>13</v>
      </c>
      <c r="N103" s="500" t="str">
        <f>IF(終値!A103="","",IF(AND(安値!S103&lt;安値!R103,安値!S103&lt;安値!Q103,安値!S103&lt;安値!T103,安値!S103&lt;安値!U103),14,""))</f>
        <v/>
      </c>
      <c r="O103" s="500" t="str">
        <f>IF(終値!A103="","",IF(AND(安値!T103&lt;安値!S103,安値!T103&lt;安値!R103,安値!T103&lt;安値!U103,安値!T103&lt;安値!V103),15,""))</f>
        <v/>
      </c>
      <c r="P103" s="500">
        <f>IF(終値!A103="","",IF(AND(安値!U103&lt;安値!T103,安値!U103&lt;安値!S103,安値!U103&lt;安値!V103,安値!U103&lt;安値!W103),16,""))</f>
        <v>16</v>
      </c>
      <c r="Q103" s="500" t="str">
        <f>IF(終値!A103="","",IF(AND(安値!V103&lt;安値!U103,安値!V103&lt;安値!T103,安値!V103&lt;安値!W103,安値!V103&lt;安値!X103),17,""))</f>
        <v/>
      </c>
      <c r="R103" s="500" t="str">
        <f>IF(終値!A103="","",IF(AND(安値!W103&lt;安値!V103,安値!W103&lt;安値!U103,安値!W103&lt;安値!X103,安値!W103&lt;安値!Y103),18,""))</f>
        <v/>
      </c>
      <c r="S103" s="500" t="str">
        <f>IF(終値!A103="","",IF(AND(安値!X103&lt;安値!W103,安値!X103&lt;安値!V103,安値!X103&lt;安値!Y103,安値!X103&lt;安値!Z103),19,""))</f>
        <v/>
      </c>
      <c r="T103" s="500">
        <f>IF(終値!A103="","",IF(AND(安値!Y103&lt;安値!X103,安値!Y103&lt;安値!W103,安値!Y103&lt;安値!Z103,安値!Y103&lt;安値!AA103),20,""))</f>
        <v>20</v>
      </c>
      <c r="U103" s="500" t="str">
        <f>IF(終値!A103="","",IF(AND(安値!Z103&lt;安値!Y103,安値!Z103&lt;安値!X103,安値!Z103&lt;安値!AA103,安値!Z103&lt;安値!AB103),21,""))</f>
        <v/>
      </c>
      <c r="V103" s="500" t="str">
        <f>IF(終値!A103="","",IF(AND(安値!AA103&lt;安値!Z103,安値!AA103&lt;安値!Y103,安値!AA103&lt;安値!AB103,安値!AA103&lt;安値!AC103),22,""))</f>
        <v/>
      </c>
      <c r="W103" s="500">
        <f>IF(終値!A103="","",IF(AND(安値!AB103&lt;安値!AA103,安値!AB103&lt;安値!Z103,安値!AB103&lt;安値!AC103,安値!AB103&lt;安値!AD103),23,""))</f>
        <v>23</v>
      </c>
      <c r="X103" s="500" t="str">
        <f>IF(終値!A103="","",IF(AND(安値!AC103&lt;安値!AB103,安値!AC103&lt;安値!AA103,安値!AC103&lt;安値!AD103,安値!AC103&lt;安値!AE103),24,""))</f>
        <v/>
      </c>
      <c r="Y103" s="500" t="str">
        <f>IF(終値!A103="","",IF(AND(安値!AD103&lt;安値!AC103,安値!AD103&lt;安値!AB103,安値!AD103&lt;安値!AE103,安値!AD103&lt;安値!AF103),25,""))</f>
        <v/>
      </c>
      <c r="Z103" s="500" t="str">
        <f>IF(終値!A103="","",IF(AND(安値!AE103&lt;安値!AD103,安値!AE103&lt;安値!AC103,安値!AE103&lt;安値!AF103,安値!AE103&lt;安値!AG103),26,""))</f>
        <v/>
      </c>
      <c r="AA103" s="500">
        <f>IF(終値!A103="","",IF(AND(安値!AF103&lt;安値!AE103,安値!AF103&lt;安値!AD103,安値!AF103&lt;安値!AG103,安値!AF103&lt;安値!AH103),27,""))</f>
        <v>27</v>
      </c>
      <c r="AB103" s="500" t="str">
        <f>IF(終値!A103="","",IF(AND(安値!AG103&lt;安値!AF103,安値!AG103&lt;安値!AE103,安値!AG103&lt;安値!AH103,安値!AG103&lt;安値!AI103),28,""))</f>
        <v/>
      </c>
      <c r="AC103" s="500" t="str">
        <f>IF(終値!A103="","",IF(AND(高値!G103&gt;高値!F103,高値!G103&gt;高値!E103,高値!G103&gt;高値!H103,高値!G103&gt;高値!I103),2,""))</f>
        <v/>
      </c>
      <c r="AD103" s="500" t="str">
        <f>IF(終値!A103="","",IF(AND(高値!H103&gt;高値!G103,高値!H103&gt;高値!F103,高値!H103&gt;高値!I103,高値!H103&gt;高値!J103),3,""))</f>
        <v/>
      </c>
      <c r="AE103" s="500" t="str">
        <f>IF(終値!A103="","",IF(AND(高値!I103&gt;高値!H103,高値!I103&gt;高値!G103,高値!I103&gt;高値!J103,高値!I103&gt;高値!K103),4,""))</f>
        <v/>
      </c>
      <c r="AF103" s="500" t="str">
        <f>IF(終値!A103="","",IF(AND(高値!J103&gt;高値!I103,高値!J103&gt;高値!H103,高値!J103&gt;高値!K103,高値!J103&gt;高値!L103),5,""))</f>
        <v/>
      </c>
      <c r="AG103" s="500" t="str">
        <f>IF(終値!A103="","",IF(AND(高値!K103&gt;高値!J103,高値!K103&gt;高値!I103,高値!K103&gt;高値!L103,高値!K103&gt;高値!M103),6,""))</f>
        <v/>
      </c>
      <c r="AH103" s="500" t="str">
        <f>IF(終値!A103="","",IF(AND(高値!L103&gt;高値!K103,高値!L103&gt;高値!J103,高値!L103&gt;高値!M103,高値!L103&gt;高値!N103),7,""))</f>
        <v/>
      </c>
      <c r="AI103" s="500" t="str">
        <f>IF(終値!A103="","",IF(AND(高値!M103&gt;高値!L103,高値!M103&gt;高値!K103,高値!M103&gt;高値!N103,高値!M103&gt;高値!O103),8,""))</f>
        <v/>
      </c>
      <c r="AJ103" s="500" t="str">
        <f>IF(終値!A103="","",IF(AND(高値!N103&gt;高値!M103,高値!N103&gt;高値!L103,高値!N103&gt;高値!O103,高値!N103&gt;高値!P103),9,""))</f>
        <v/>
      </c>
      <c r="AK103" s="500" t="str">
        <f>IF(終値!A103="","",IF(AND(高値!O103&gt;高値!N103,高値!O103&gt;高値!M103,高値!O103&gt;高値!P103,高値!O103&gt;高値!Q103),10,""))</f>
        <v/>
      </c>
      <c r="AL103" s="500">
        <f>IF(終値!A103="","",IF(AND(高値!P103&gt;高値!O103,高値!P103&gt;高値!N103,高値!P103&gt;高値!Q103,高値!P103&gt;高値!R103),11,""))</f>
        <v>11</v>
      </c>
      <c r="AM103" s="500" t="str">
        <f>IF(終値!A103="","",IF(AND(高値!Q103&gt;高値!P103,高値!Q103&gt;高値!O103,高値!Q103&gt;高値!R103,高値!Q103&gt;高値!S103),12,""))</f>
        <v/>
      </c>
      <c r="AN103" s="500" t="str">
        <f>IF(終値!A103="","",IF(AND(高値!R103&gt;高値!Q103,高値!R103&gt;高値!P103,高値!R103&gt;高値!S103,高値!R103&gt;高値!T103),13,""))</f>
        <v/>
      </c>
      <c r="AO103" s="500" t="str">
        <f>IF(終値!A103="","",IF(AND(高値!S103&gt;高値!R103,高値!S103&gt;高値!Q103,高値!S103&gt;高値!T103,高値!S103&gt;高値!U103),14,""))</f>
        <v/>
      </c>
      <c r="AP103" s="500" t="str">
        <f>IF(終値!A103="","",IF(AND(高値!T103&gt;高値!S103,高値!T103&gt;高値!R103,高値!T103&gt;高値!U103,高値!T103&gt;高値!V103),15,""))</f>
        <v/>
      </c>
      <c r="AQ103" s="500" t="str">
        <f>IF(終値!A103="","",IF(AND(高値!U103&gt;高値!T103,高値!U103&gt;高値!S103,高値!U103&gt;高値!V103,高値!U103&gt;高値!W103),16,""))</f>
        <v/>
      </c>
      <c r="AR103" s="500" t="str">
        <f>IF(終値!A103="","",IF(AND(高値!V103&gt;高値!U103,高値!V103&gt;高値!T103,高値!V103&gt;高値!W103,高値!V103&gt;高値!X103),17,""))</f>
        <v/>
      </c>
      <c r="AS103" s="500">
        <f>IF(終値!A103="","",IF(AND(高値!W103&gt;高値!V103,高値!W103&gt;高値!U103,高値!W103&gt;高値!X103,高値!W103&gt;高値!Y103),18,""))</f>
        <v>18</v>
      </c>
      <c r="AT103" s="500" t="str">
        <f>IF(終値!A103="","",IF(AND(高値!X103&gt;高値!W103,高値!X103&gt;高値!V103,高値!X103&gt;高値!Y103,高値!X103&gt;高値!Z103),19,""))</f>
        <v/>
      </c>
      <c r="AU103" s="500" t="str">
        <f>IF(終値!A103="","",IF(AND(高値!Y103&gt;高値!X103,高値!Y103&gt;高値!W103,高値!Y103&gt;高値!Z103,高値!Y103&gt;高値!AA103),20,""))</f>
        <v/>
      </c>
      <c r="AV103" s="500" t="str">
        <f>IF(終値!A103="","",IF(AND(高値!Z103&gt;高値!Y103,高値!Z103&gt;高値!X103,高値!Z103&gt;高値!AA103,高値!Z103&gt;高値!AB103),21,""))</f>
        <v/>
      </c>
      <c r="AW103" s="500" t="str">
        <f>IF(終値!A103="","",IF(AND(高値!AA103&gt;高値!Z103,高値!AA103&gt;高値!Y103,高値!AA103&gt;高値!AB103,高値!AA103&gt;高値!AC103),22,""))</f>
        <v/>
      </c>
      <c r="AX103" s="500" t="str">
        <f>IF(終値!A103="","",IF(AND(高値!AB103&gt;高値!AA103,高値!AB103&gt;高値!Z103,高値!AB103&gt;高値!AC103,高値!AB103&gt;高値!AD103),23,""))</f>
        <v/>
      </c>
      <c r="AY103" s="500" t="str">
        <f>IF(終値!A103="","",IF(AND(高値!AC103&gt;高値!AB103,高値!AC103&gt;高値!AA103,高値!AC103&gt;高値!AD103,高値!AC103&gt;高値!AE103),24,""))</f>
        <v/>
      </c>
      <c r="AZ103" s="500">
        <f>IF(終値!A103="","",IF(AND(高値!AD103&gt;高値!AC103,高値!AD103&gt;高値!AB103,高値!AD103&gt;高値!AE103,高値!AD103&gt;高値!AF103),25,""))</f>
        <v>25</v>
      </c>
      <c r="BA103" s="500" t="str">
        <f>IF(終値!A103="","",IF(AND(高値!AE103&gt;高値!AD103,高値!AE103&gt;高値!AC103,高値!AE103&gt;高値!AF103,高値!AE103&gt;高値!AG103),26,""))</f>
        <v/>
      </c>
      <c r="BB103" s="500" t="str">
        <f>IF(終値!A103="","",IF(AND(高値!AF103&gt;高値!AE103,高値!AF103&gt;高値!AD103,高値!AF103&gt;高値!AG103,高値!AF103&gt;高値!AH103),27,""))</f>
        <v/>
      </c>
      <c r="BC103" s="500" t="str">
        <f>IF(終値!A103="","",IF(AND(高値!AG103&gt;高値!AF103,高値!AG103&gt;高値!AE103,高値!AG103&gt;高値!AH103,高値!AG103&gt;高値!AI103),28,""))</f>
        <v/>
      </c>
      <c r="BD103" s="500">
        <f t="shared" si="6"/>
        <v>6</v>
      </c>
      <c r="BE103" s="500">
        <f t="shared" si="7"/>
        <v>6</v>
      </c>
      <c r="BF103" s="500">
        <f t="shared" si="8"/>
        <v>13</v>
      </c>
      <c r="BG103" s="500">
        <f>IF($BE103="","",INDEX(安値!$E103:$CZ103,1,$BE103+1))</f>
        <v>3665</v>
      </c>
      <c r="BH103" s="500">
        <f>IF($BF103="","",INDEX(安値!$E103:$CZ103,1,$BF103+1))</f>
        <v>4280</v>
      </c>
      <c r="BI103" s="500">
        <f>IF($BF103="","",MAX(INDEX(高値!$E103:$CZ103,1,$BE103+1):INDEX(高値!$E103:$CZ103,1,$BF103+1)))</f>
        <v>5026</v>
      </c>
      <c r="BJ103" s="500">
        <f>IF($BF103="","",AVERAGE(INDEX(終値!$E103:$CZ103,1,$BF103+1):INDEX(終値!$E103:$CZ103,1,$BF103+20))-2*STDEVP(INDEX(終値!$E103:$CZ103,1,$BF103+1):INDEX(終値!$E103:$CZ103,1,$BF103+20)))</f>
        <v>4242.0255768922998</v>
      </c>
      <c r="BK103" s="500">
        <f>IF($BE103="","",AVERAGE(INDEX(終値!$E103:$CZ103,1,$BE103+1):INDEX(終値!$E103:$CZ103,1,$BE103+20))-2*STDEVP(INDEX(終値!$E103:$CZ103,1,$BE103+1):INDEX(終値!$E103:$CZ103,1,$BE103+20)))</f>
        <v>3917.5909794251347</v>
      </c>
      <c r="BL103" s="500">
        <f t="shared" si="9"/>
        <v>3</v>
      </c>
      <c r="BM103" s="500">
        <f t="shared" si="10"/>
        <v>11</v>
      </c>
      <c r="BN103" s="500">
        <f t="shared" si="11"/>
        <v>18</v>
      </c>
      <c r="BO103" s="500">
        <f>IF($BM103="","",INDEX(高値!$E103:$CZ103,1,$BM103+1))</f>
        <v>5026</v>
      </c>
      <c r="BP103" s="500">
        <f>IF($BN103="","",INDEX(高値!$E103:$CZ103,1,$BN103+1))</f>
        <v>5437</v>
      </c>
      <c r="BQ103" s="500">
        <f>IF($BN103="","",MIN(INDEX(安値!$E103:$CZ103,1,$BM103+1):INDEX(安値!$E103:$CZ103,1,$BN103+1)))</f>
        <v>4280</v>
      </c>
      <c r="BR103" s="500">
        <f>IF($BN103="","",AVERAGE(INDEX(終値!$E103:$CZ103,1,$BN103+1):INDEX(終値!$E103:$CZ103,1,$BN103+20))+2*STDEVP(INDEX(終値!$E103:$CZ103,1,$BN103+1):INDEX(終値!$E103:$CZ103,1,$BN103+20)))</f>
        <v>6785.3390529273729</v>
      </c>
      <c r="BS103" s="500">
        <f>IF($BM103="","",AVERAGE(INDEX(終値!$E103:$CZ103,1,$BM103+1):INDEX(終値!$E103:$CZ103,1,$BM103+20))+2*STDEVP(INDEX(終値!$E103:$CZ103,1,$BM103+1):INDEX(終値!$E103:$CZ103,1,$BM103+20)))</f>
        <v>6505.5747096100959</v>
      </c>
      <c r="BT103" s="497" t="str">
        <f>IFERROR(IF(AND($BD103&gt;=2,ABS($BG103-$BH103)/$BH103&lt;=BB設定!$B$12,$BI103&gt;=MAX($BH103,$BG103)*(1+BB設定!$B$13),終値!E103&gt;$BG103),IF(OR(終値!E103&gt;=$BI103,AND($BH103&lt;$BJ103,$BG103&gt;=$BK103)),"二番底W▲","二番底W形成"),IF(AND($BL103&gt;=2,ABS($BO103-$BP103)/$BP103&lt;=BB設定!$B$12,$BQ103&lt;=MIN($BP103,$BO103)*(1-BB設定!$B$13),終値!E103&lt;$BO103),IF(OR(終値!E103&lt;=$BQ103,AND($BP103&gt;$BR103,$BO103&lt;=$BS103)),"二番天井M▼","二番天井M形成"),"－")),"－")</f>
        <v>－</v>
      </c>
    </row>
    <row r="104" spans="2:72">
      <c r="B104" s="500" t="str">
        <f>IF(終値!A104="","",IF(AND(安値!G104&lt;安値!F104,安値!G104&lt;安値!E104,安値!G104&lt;安値!H104,安値!G104&lt;安値!I104),2,""))</f>
        <v/>
      </c>
      <c r="C104" s="500">
        <f>IF(終値!A104="","",IF(AND(安値!H104&lt;安値!G104,安値!H104&lt;安値!F104,安値!H104&lt;安値!I104,安値!H104&lt;安値!J104),3,""))</f>
        <v>3</v>
      </c>
      <c r="D104" s="500" t="str">
        <f>IF(終値!A104="","",IF(AND(安値!I104&lt;安値!H104,安値!I104&lt;安値!G104,安値!I104&lt;安値!J104,安値!I104&lt;安値!K104),4,""))</f>
        <v/>
      </c>
      <c r="E104" s="500" t="str">
        <f>IF(終値!A104="","",IF(AND(安値!J104&lt;安値!I104,安値!J104&lt;安値!H104,安値!J104&lt;安値!K104,安値!J104&lt;安値!L104),5,""))</f>
        <v/>
      </c>
      <c r="F104" s="500" t="str">
        <f>IF(終値!A104="","",IF(AND(安値!K104&lt;安値!J104,安値!K104&lt;安値!I104,安値!K104&lt;安値!L104,安値!K104&lt;安値!M104),6,""))</f>
        <v/>
      </c>
      <c r="G104" s="500" t="str">
        <f>IF(終値!A104="","",IF(AND(安値!L104&lt;安値!K104,安値!L104&lt;安値!J104,安値!L104&lt;安値!M104,安値!L104&lt;安値!N104),7,""))</f>
        <v/>
      </c>
      <c r="H104" s="500" t="str">
        <f>IF(終値!A104="","",IF(AND(安値!M104&lt;安値!L104,安値!M104&lt;安値!K104,安値!M104&lt;安値!N104,安値!M104&lt;安値!O104),8,""))</f>
        <v/>
      </c>
      <c r="I104" s="500" t="str">
        <f>IF(終値!A104="","",IF(AND(安値!N104&lt;安値!M104,安値!N104&lt;安値!L104,安値!N104&lt;安値!O104,安値!N104&lt;安値!P104),9,""))</f>
        <v/>
      </c>
      <c r="J104" s="500" t="str">
        <f>IF(終値!A104="","",IF(AND(安値!O104&lt;安値!N104,安値!O104&lt;安値!M104,安値!O104&lt;安値!P104,安値!O104&lt;安値!Q104),10,""))</f>
        <v/>
      </c>
      <c r="K104" s="500" t="str">
        <f>IF(終値!A104="","",IF(AND(安値!P104&lt;安値!O104,安値!P104&lt;安値!N104,安値!P104&lt;安値!Q104,安値!P104&lt;安値!R104),11,""))</f>
        <v/>
      </c>
      <c r="L104" s="500" t="str">
        <f>IF(終値!A104="","",IF(AND(安値!Q104&lt;安値!P104,安値!Q104&lt;安値!O104,安値!Q104&lt;安値!R104,安値!Q104&lt;安値!S104),12,""))</f>
        <v/>
      </c>
      <c r="M104" s="500">
        <f>IF(終値!A104="","",IF(AND(安値!R104&lt;安値!Q104,安値!R104&lt;安値!P104,安値!R104&lt;安値!S104,安値!R104&lt;安値!T104),13,""))</f>
        <v>13</v>
      </c>
      <c r="N104" s="500" t="str">
        <f>IF(終値!A104="","",IF(AND(安値!S104&lt;安値!R104,安値!S104&lt;安値!Q104,安値!S104&lt;安値!T104,安値!S104&lt;安値!U104),14,""))</f>
        <v/>
      </c>
      <c r="O104" s="500" t="str">
        <f>IF(終値!A104="","",IF(AND(安値!T104&lt;安値!S104,安値!T104&lt;安値!R104,安値!T104&lt;安値!U104,安値!T104&lt;安値!V104),15,""))</f>
        <v/>
      </c>
      <c r="P104" s="500" t="str">
        <f>IF(終値!A104="","",IF(AND(安値!U104&lt;安値!T104,安値!U104&lt;安値!S104,安値!U104&lt;安値!V104,安値!U104&lt;安値!W104),16,""))</f>
        <v/>
      </c>
      <c r="Q104" s="500" t="str">
        <f>IF(終値!A104="","",IF(AND(安値!V104&lt;安値!U104,安値!V104&lt;安値!T104,安値!V104&lt;安値!W104,安値!V104&lt;安値!X104),17,""))</f>
        <v/>
      </c>
      <c r="R104" s="500">
        <f>IF(終値!A104="","",IF(AND(安値!W104&lt;安値!V104,安値!W104&lt;安値!U104,安値!W104&lt;安値!X104,安値!W104&lt;安値!Y104),18,""))</f>
        <v>18</v>
      </c>
      <c r="S104" s="500" t="str">
        <f>IF(終値!A104="","",IF(AND(安値!X104&lt;安値!W104,安値!X104&lt;安値!V104,安値!X104&lt;安値!Y104,安値!X104&lt;安値!Z104),19,""))</f>
        <v/>
      </c>
      <c r="T104" s="500" t="str">
        <f>IF(終値!A104="","",IF(AND(安値!Y104&lt;安値!X104,安値!Y104&lt;安値!W104,安値!Y104&lt;安値!Z104,安値!Y104&lt;安値!AA104),20,""))</f>
        <v/>
      </c>
      <c r="U104" s="500" t="str">
        <f>IF(終値!A104="","",IF(AND(安値!Z104&lt;安値!Y104,安値!Z104&lt;安値!X104,安値!Z104&lt;安値!AA104,安値!Z104&lt;安値!AB104),21,""))</f>
        <v/>
      </c>
      <c r="V104" s="500" t="str">
        <f>IF(終値!A104="","",IF(AND(安値!AA104&lt;安値!Z104,安値!AA104&lt;安値!Y104,安値!AA104&lt;安値!AB104,安値!AA104&lt;安値!AC104),22,""))</f>
        <v/>
      </c>
      <c r="W104" s="500" t="str">
        <f>IF(終値!A104="","",IF(AND(安値!AB104&lt;安値!AA104,安値!AB104&lt;安値!Z104,安値!AB104&lt;安値!AC104,安値!AB104&lt;安値!AD104),23,""))</f>
        <v/>
      </c>
      <c r="X104" s="500" t="str">
        <f>IF(終値!A104="","",IF(AND(安値!AC104&lt;安値!AB104,安値!AC104&lt;安値!AA104,安値!AC104&lt;安値!AD104,安値!AC104&lt;安値!AE104),24,""))</f>
        <v/>
      </c>
      <c r="Y104" s="500" t="str">
        <f>IF(終値!A104="","",IF(AND(安値!AD104&lt;安値!AC104,安値!AD104&lt;安値!AB104,安値!AD104&lt;安値!AE104,安値!AD104&lt;安値!AF104),25,""))</f>
        <v/>
      </c>
      <c r="Z104" s="500" t="str">
        <f>IF(終値!A104="","",IF(AND(安値!AE104&lt;安値!AD104,安値!AE104&lt;安値!AC104,安値!AE104&lt;安値!AF104,安値!AE104&lt;安値!AG104),26,""))</f>
        <v/>
      </c>
      <c r="AA104" s="500">
        <f>IF(終値!A104="","",IF(AND(安値!AF104&lt;安値!AE104,安値!AF104&lt;安値!AD104,安値!AF104&lt;安値!AG104,安値!AF104&lt;安値!AH104),27,""))</f>
        <v>27</v>
      </c>
      <c r="AB104" s="500" t="str">
        <f>IF(終値!A104="","",IF(AND(安値!AG104&lt;安値!AF104,安値!AG104&lt;安値!AE104,安値!AG104&lt;安値!AH104,安値!AG104&lt;安値!AI104),28,""))</f>
        <v/>
      </c>
      <c r="AC104" s="500" t="str">
        <f>IF(終値!A104="","",IF(AND(高値!G104&gt;高値!F104,高値!G104&gt;高値!E104,高値!G104&gt;高値!H104,高値!G104&gt;高値!I104),2,""))</f>
        <v/>
      </c>
      <c r="AD104" s="500" t="str">
        <f>IF(終値!A104="","",IF(AND(高値!H104&gt;高値!G104,高値!H104&gt;高値!F104,高値!H104&gt;高値!I104,高値!H104&gt;高値!J104),3,""))</f>
        <v/>
      </c>
      <c r="AE104" s="500" t="str">
        <f>IF(終値!A104="","",IF(AND(高値!I104&gt;高値!H104,高値!I104&gt;高値!G104,高値!I104&gt;高値!J104,高値!I104&gt;高値!K104),4,""))</f>
        <v/>
      </c>
      <c r="AF104" s="500" t="str">
        <f>IF(終値!A104="","",IF(AND(高値!J104&gt;高値!I104,高値!J104&gt;高値!H104,高値!J104&gt;高値!K104,高値!J104&gt;高値!L104),5,""))</f>
        <v/>
      </c>
      <c r="AG104" s="500" t="str">
        <f>IF(終値!A104="","",IF(AND(高値!K104&gt;高値!J104,高値!K104&gt;高値!I104,高値!K104&gt;高値!L104,高値!K104&gt;高値!M104),6,""))</f>
        <v/>
      </c>
      <c r="AH104" s="500" t="str">
        <f>IF(終値!A104="","",IF(AND(高値!L104&gt;高値!K104,高値!L104&gt;高値!J104,高値!L104&gt;高値!M104,高値!L104&gt;高値!N104),7,""))</f>
        <v/>
      </c>
      <c r="AI104" s="500">
        <f>IF(終値!A104="","",IF(AND(高値!M104&gt;高値!L104,高値!M104&gt;高値!K104,高値!M104&gt;高値!N104,高値!M104&gt;高値!O104),8,""))</f>
        <v>8</v>
      </c>
      <c r="AJ104" s="500" t="str">
        <f>IF(終値!A104="","",IF(AND(高値!N104&gt;高値!M104,高値!N104&gt;高値!L104,高値!N104&gt;高値!O104,高値!N104&gt;高値!P104),9,""))</f>
        <v/>
      </c>
      <c r="AK104" s="500" t="str">
        <f>IF(終値!A104="","",IF(AND(高値!O104&gt;高値!N104,高値!O104&gt;高値!M104,高値!O104&gt;高値!P104,高値!O104&gt;高値!Q104),10,""))</f>
        <v/>
      </c>
      <c r="AL104" s="500" t="str">
        <f>IF(終値!A104="","",IF(AND(高値!P104&gt;高値!O104,高値!P104&gt;高値!N104,高値!P104&gt;高値!Q104,高値!P104&gt;高値!R104),11,""))</f>
        <v/>
      </c>
      <c r="AM104" s="500" t="str">
        <f>IF(終値!A104="","",IF(AND(高値!Q104&gt;高値!P104,高値!Q104&gt;高値!O104,高値!Q104&gt;高値!R104,高値!Q104&gt;高値!S104),12,""))</f>
        <v/>
      </c>
      <c r="AN104" s="500" t="str">
        <f>IF(終値!A104="","",IF(AND(高値!R104&gt;高値!Q104,高値!R104&gt;高値!P104,高値!R104&gt;高値!S104,高値!R104&gt;高値!T104),13,""))</f>
        <v/>
      </c>
      <c r="AO104" s="500" t="str">
        <f>IF(終値!A104="","",IF(AND(高値!S104&gt;高値!R104,高値!S104&gt;高値!Q104,高値!S104&gt;高値!T104,高値!S104&gt;高値!U104),14,""))</f>
        <v/>
      </c>
      <c r="AP104" s="500">
        <f>IF(終値!A104="","",IF(AND(高値!T104&gt;高値!S104,高値!T104&gt;高値!R104,高値!T104&gt;高値!U104,高値!T104&gt;高値!V104),15,""))</f>
        <v>15</v>
      </c>
      <c r="AQ104" s="500" t="str">
        <f>IF(終値!A104="","",IF(AND(高値!U104&gt;高値!T104,高値!U104&gt;高値!S104,高値!U104&gt;高値!V104,高値!U104&gt;高値!W104),16,""))</f>
        <v/>
      </c>
      <c r="AR104" s="500" t="str">
        <f>IF(終値!A104="","",IF(AND(高値!V104&gt;高値!U104,高値!V104&gt;高値!T104,高値!V104&gt;高値!W104,高値!V104&gt;高値!X104),17,""))</f>
        <v/>
      </c>
      <c r="AS104" s="500" t="str">
        <f>IF(終値!A104="","",IF(AND(高値!W104&gt;高値!V104,高値!W104&gt;高値!U104,高値!W104&gt;高値!X104,高値!W104&gt;高値!Y104),18,""))</f>
        <v/>
      </c>
      <c r="AT104" s="500" t="str">
        <f>IF(終値!A104="","",IF(AND(高値!X104&gt;高値!W104,高値!X104&gt;高値!V104,高値!X104&gt;高値!Y104,高値!X104&gt;高値!Z104),19,""))</f>
        <v/>
      </c>
      <c r="AU104" s="500">
        <f>IF(終値!A104="","",IF(AND(高値!Y104&gt;高値!X104,高値!Y104&gt;高値!W104,高値!Y104&gt;高値!Z104,高値!Y104&gt;高値!AA104),20,""))</f>
        <v>20</v>
      </c>
      <c r="AV104" s="500" t="str">
        <f>IF(終値!A104="","",IF(AND(高値!Z104&gt;高値!Y104,高値!Z104&gt;高値!X104,高値!Z104&gt;高値!AA104,高値!Z104&gt;高値!AB104),21,""))</f>
        <v/>
      </c>
      <c r="AW104" s="500" t="str">
        <f>IF(終値!A104="","",IF(AND(高値!AA104&gt;高値!Z104,高値!AA104&gt;高値!Y104,高値!AA104&gt;高値!AB104,高値!AA104&gt;高値!AC104),22,""))</f>
        <v/>
      </c>
      <c r="AX104" s="500" t="str">
        <f>IF(終値!A104="","",IF(AND(高値!AB104&gt;高値!AA104,高値!AB104&gt;高値!Z104,高値!AB104&gt;高値!AC104,高値!AB104&gt;高値!AD104),23,""))</f>
        <v/>
      </c>
      <c r="AY104" s="500" t="str">
        <f>IF(終値!A104="","",IF(AND(高値!AC104&gt;高値!AB104,高値!AC104&gt;高値!AA104,高値!AC104&gt;高値!AD104,高値!AC104&gt;高値!AE104),24,""))</f>
        <v/>
      </c>
      <c r="AZ104" s="500" t="str">
        <f>IF(終値!A104="","",IF(AND(高値!AD104&gt;高値!AC104,高値!AD104&gt;高値!AB104,高値!AD104&gt;高値!AE104,高値!AD104&gt;高値!AF104),25,""))</f>
        <v/>
      </c>
      <c r="BA104" s="500" t="str">
        <f>IF(終値!A104="","",IF(AND(高値!AE104&gt;高値!AD104,高値!AE104&gt;高値!AC104,高値!AE104&gt;高値!AF104,高値!AE104&gt;高値!AG104),26,""))</f>
        <v/>
      </c>
      <c r="BB104" s="500" t="str">
        <f>IF(終値!A104="","",IF(AND(高値!AF104&gt;高値!AE104,高値!AF104&gt;高値!AD104,高値!AF104&gt;高値!AG104,高値!AF104&gt;高値!AH104),27,""))</f>
        <v/>
      </c>
      <c r="BC104" s="500" t="str">
        <f>IF(終値!A104="","",IF(AND(高値!AG104&gt;高値!AF104,高値!AG104&gt;高値!AE104,高値!AG104&gt;高値!AH104,高値!AG104&gt;高値!AI104),28,""))</f>
        <v/>
      </c>
      <c r="BD104" s="500">
        <f t="shared" si="6"/>
        <v>4</v>
      </c>
      <c r="BE104" s="500">
        <f t="shared" si="7"/>
        <v>3</v>
      </c>
      <c r="BF104" s="500">
        <f t="shared" si="8"/>
        <v>13</v>
      </c>
      <c r="BG104" s="500">
        <f>IF($BE104="","",INDEX(安値!$E104:$CZ104,1,$BE104+1))</f>
        <v>2267.5</v>
      </c>
      <c r="BH104" s="500">
        <f>IF($BF104="","",INDEX(安値!$E104:$CZ104,1,$BF104+1))</f>
        <v>2313.5</v>
      </c>
      <c r="BI104" s="500">
        <f>IF($BF104="","",MAX(INDEX(高値!$E104:$CZ104,1,$BE104+1):INDEX(高値!$E104:$CZ104,1,$BF104+1)))</f>
        <v>2539.5</v>
      </c>
      <c r="BJ104" s="500">
        <f>IF($BF104="","",AVERAGE(INDEX(終値!$E104:$CZ104,1,$BF104+1):INDEX(終値!$E104:$CZ104,1,$BF104+20))-2*STDEVP(INDEX(終値!$E104:$CZ104,1,$BF104+1):INDEX(終値!$E104:$CZ104,1,$BF104+20)))</f>
        <v>2111.2694138687239</v>
      </c>
      <c r="BK104" s="500">
        <f>IF($BE104="","",AVERAGE(INDEX(終値!$E104:$CZ104,1,$BE104+1):INDEX(終値!$E104:$CZ104,1,$BE104+20))-2*STDEVP(INDEX(終値!$E104:$CZ104,1,$BE104+1):INDEX(終値!$E104:$CZ104,1,$BE104+20)))</f>
        <v>2277.4741121382822</v>
      </c>
      <c r="BL104" s="500">
        <f t="shared" si="9"/>
        <v>3</v>
      </c>
      <c r="BM104" s="500">
        <f t="shared" si="10"/>
        <v>8</v>
      </c>
      <c r="BN104" s="500">
        <f t="shared" si="11"/>
        <v>15</v>
      </c>
      <c r="BO104" s="500">
        <f>IF($BM104="","",INDEX(高値!$E104:$CZ104,1,$BM104+1))</f>
        <v>2539.5</v>
      </c>
      <c r="BP104" s="500">
        <f>IF($BN104="","",INDEX(高値!$E104:$CZ104,1,$BN104+1))</f>
        <v>2417</v>
      </c>
      <c r="BQ104" s="500">
        <f>IF($BN104="","",MIN(INDEX(安値!$E104:$CZ104,1,$BM104+1):INDEX(安値!$E104:$CZ104,1,$BN104+1)))</f>
        <v>2313.5</v>
      </c>
      <c r="BR104" s="500">
        <f>IF($BN104="","",AVERAGE(INDEX(終値!$E104:$CZ104,1,$BN104+1):INDEX(終値!$E104:$CZ104,1,$BN104+20))+2*STDEVP(INDEX(終値!$E104:$CZ104,1,$BN104+1):INDEX(終値!$E104:$CZ104,1,$BN104+20)))</f>
        <v>2423.0876264780063</v>
      </c>
      <c r="BS104" s="500">
        <f>IF($BM104="","",AVERAGE(INDEX(終値!$E104:$CZ104,1,$BM104+1):INDEX(終値!$E104:$CZ104,1,$BM104+20))+2*STDEVP(INDEX(終値!$E104:$CZ104,1,$BM104+1):INDEX(終値!$E104:$CZ104,1,$BM104+20)))</f>
        <v>2546.8040135237775</v>
      </c>
      <c r="BT104" s="497" t="str">
        <f>IFERROR(IF(AND($BD104&gt;=2,ABS($BG104-$BH104)/$BH104&lt;=BB設定!$B$12,$BI104&gt;=MAX($BH104,$BG104)*(1+BB設定!$B$13),終値!E104&gt;$BG104),IF(OR(終値!E104&gt;=$BI104,AND($BH104&lt;$BJ104,$BG104&gt;=$BK104)),"二番底W▲","二番底W形成"),IF(AND($BL104&gt;=2,ABS($BO104-$BP104)/$BP104&lt;=BB設定!$B$12,$BQ104&lt;=MIN($BP104,$BO104)*(1-BB設定!$B$13),終値!E104&lt;$BO104),IF(OR(終値!E104&lt;=$BQ104,AND($BP104&gt;$BR104,$BO104&lt;=$BS104)),"二番天井M▼","二番天井M形成"),"－")),"－")</f>
        <v>二番底W形成</v>
      </c>
    </row>
    <row r="105" spans="2:72">
      <c r="B105" s="500" t="str">
        <f>IF(終値!A105="","",IF(AND(安値!G105&lt;安値!F105,安値!G105&lt;安値!E105,安値!G105&lt;安値!H105,安値!G105&lt;安値!I105),2,""))</f>
        <v/>
      </c>
      <c r="C105" s="500" t="str">
        <f>IF(終値!A105="","",IF(AND(安値!H105&lt;安値!G105,安値!H105&lt;安値!F105,安値!H105&lt;安値!I105,安値!H105&lt;安値!J105),3,""))</f>
        <v/>
      </c>
      <c r="D105" s="500" t="str">
        <f>IF(終値!A105="","",IF(AND(安値!I105&lt;安値!H105,安値!I105&lt;安値!G105,安値!I105&lt;安値!J105,安値!I105&lt;安値!K105),4,""))</f>
        <v/>
      </c>
      <c r="E105" s="500" t="str">
        <f>IF(終値!A105="","",IF(AND(安値!J105&lt;安値!I105,安値!J105&lt;安値!H105,安値!J105&lt;安値!K105,安値!J105&lt;安値!L105),5,""))</f>
        <v/>
      </c>
      <c r="F105" s="500">
        <f>IF(終値!A105="","",IF(AND(安値!K105&lt;安値!J105,安値!K105&lt;安値!I105,安値!K105&lt;安値!L105,安値!K105&lt;安値!M105),6,""))</f>
        <v>6</v>
      </c>
      <c r="G105" s="500" t="str">
        <f>IF(終値!A105="","",IF(AND(安値!L105&lt;安値!K105,安値!L105&lt;安値!J105,安値!L105&lt;安値!M105,安値!L105&lt;安値!N105),7,""))</f>
        <v/>
      </c>
      <c r="H105" s="500" t="str">
        <f>IF(終値!A105="","",IF(AND(安値!M105&lt;安値!L105,安値!M105&lt;安値!K105,安値!M105&lt;安値!N105,安値!M105&lt;安値!O105),8,""))</f>
        <v/>
      </c>
      <c r="I105" s="500" t="str">
        <f>IF(終値!A105="","",IF(AND(安値!N105&lt;安値!M105,安値!N105&lt;安値!L105,安値!N105&lt;安値!O105,安値!N105&lt;安値!P105),9,""))</f>
        <v/>
      </c>
      <c r="J105" s="500" t="str">
        <f>IF(終値!A105="","",IF(AND(安値!O105&lt;安値!N105,安値!O105&lt;安値!M105,安値!O105&lt;安値!P105,安値!O105&lt;安値!Q105),10,""))</f>
        <v/>
      </c>
      <c r="K105" s="500" t="str">
        <f>IF(終値!A105="","",IF(AND(安値!P105&lt;安値!O105,安値!P105&lt;安値!N105,安値!P105&lt;安値!Q105,安値!P105&lt;安値!R105),11,""))</f>
        <v/>
      </c>
      <c r="L105" s="500" t="str">
        <f>IF(終値!A105="","",IF(AND(安値!Q105&lt;安値!P105,安値!Q105&lt;安値!O105,安値!Q105&lt;安値!R105,安値!Q105&lt;安値!S105),12,""))</f>
        <v/>
      </c>
      <c r="M105" s="500">
        <f>IF(終値!A105="","",IF(AND(安値!R105&lt;安値!Q105,安値!R105&lt;安値!P105,安値!R105&lt;安値!S105,安値!R105&lt;安値!T105),13,""))</f>
        <v>13</v>
      </c>
      <c r="N105" s="500" t="str">
        <f>IF(終値!A105="","",IF(AND(安値!S105&lt;安値!R105,安値!S105&lt;安値!Q105,安値!S105&lt;安値!T105,安値!S105&lt;安値!U105),14,""))</f>
        <v/>
      </c>
      <c r="O105" s="500" t="str">
        <f>IF(終値!A105="","",IF(AND(安値!T105&lt;安値!S105,安値!T105&lt;安値!R105,安値!T105&lt;安値!U105,安値!T105&lt;安値!V105),15,""))</f>
        <v/>
      </c>
      <c r="P105" s="500">
        <f>IF(終値!A105="","",IF(AND(安値!U105&lt;安値!T105,安値!U105&lt;安値!S105,安値!U105&lt;安値!V105,安値!U105&lt;安値!W105),16,""))</f>
        <v>16</v>
      </c>
      <c r="Q105" s="500" t="str">
        <f>IF(終値!A105="","",IF(AND(安値!V105&lt;安値!U105,安値!V105&lt;安値!T105,安値!V105&lt;安値!W105,安値!V105&lt;安値!X105),17,""))</f>
        <v/>
      </c>
      <c r="R105" s="500" t="str">
        <f>IF(終値!A105="","",IF(AND(安値!W105&lt;安値!V105,安値!W105&lt;安値!U105,安値!W105&lt;安値!X105,安値!W105&lt;安値!Y105),18,""))</f>
        <v/>
      </c>
      <c r="S105" s="500" t="str">
        <f>IF(終値!A105="","",IF(AND(安値!X105&lt;安値!W105,安値!X105&lt;安値!V105,安値!X105&lt;安値!Y105,安値!X105&lt;安値!Z105),19,""))</f>
        <v/>
      </c>
      <c r="T105" s="500">
        <f>IF(終値!A105="","",IF(AND(安値!Y105&lt;安値!X105,安値!Y105&lt;安値!W105,安値!Y105&lt;安値!Z105,安値!Y105&lt;安値!AA105),20,""))</f>
        <v>20</v>
      </c>
      <c r="U105" s="500" t="str">
        <f>IF(終値!A105="","",IF(AND(安値!Z105&lt;安値!Y105,安値!Z105&lt;安値!X105,安値!Z105&lt;安値!AA105,安値!Z105&lt;安値!AB105),21,""))</f>
        <v/>
      </c>
      <c r="V105" s="500" t="str">
        <f>IF(終値!A105="","",IF(AND(安値!AA105&lt;安値!Z105,安値!AA105&lt;安値!Y105,安値!AA105&lt;安値!AB105,安値!AA105&lt;安値!AC105),22,""))</f>
        <v/>
      </c>
      <c r="W105" s="500" t="str">
        <f>IF(終値!A105="","",IF(AND(安値!AB105&lt;安値!AA105,安値!AB105&lt;安値!Z105,安値!AB105&lt;安値!AC105,安値!AB105&lt;安値!AD105),23,""))</f>
        <v/>
      </c>
      <c r="X105" s="500" t="str">
        <f>IF(終値!A105="","",IF(AND(安値!AC105&lt;安値!AB105,安値!AC105&lt;安値!AA105,安値!AC105&lt;安値!AD105,安値!AC105&lt;安値!AE105),24,""))</f>
        <v/>
      </c>
      <c r="Y105" s="500" t="str">
        <f>IF(終値!A105="","",IF(AND(安値!AD105&lt;安値!AC105,安値!AD105&lt;安値!AB105,安値!AD105&lt;安値!AE105,安値!AD105&lt;安値!AF105),25,""))</f>
        <v/>
      </c>
      <c r="Z105" s="500" t="str">
        <f>IF(終値!A105="","",IF(AND(安値!AE105&lt;安値!AD105,安値!AE105&lt;安値!AC105,安値!AE105&lt;安値!AF105,安値!AE105&lt;安値!AG105),26,""))</f>
        <v/>
      </c>
      <c r="AA105" s="500">
        <f>IF(終値!A105="","",IF(AND(安値!AF105&lt;安値!AE105,安値!AF105&lt;安値!AD105,安値!AF105&lt;安値!AG105,安値!AF105&lt;安値!AH105),27,""))</f>
        <v>27</v>
      </c>
      <c r="AB105" s="500" t="str">
        <f>IF(終値!A105="","",IF(AND(安値!AG105&lt;安値!AF105,安値!AG105&lt;安値!AE105,安値!AG105&lt;安値!AH105,安値!AG105&lt;安値!AI105),28,""))</f>
        <v/>
      </c>
      <c r="AC105" s="500" t="str">
        <f>IF(終値!A105="","",IF(AND(高値!G105&gt;高値!F105,高値!G105&gt;高値!E105,高値!G105&gt;高値!H105,高値!G105&gt;高値!I105),2,""))</f>
        <v/>
      </c>
      <c r="AD105" s="500" t="str">
        <f>IF(終値!A105="","",IF(AND(高値!H105&gt;高値!G105,高値!H105&gt;高値!F105,高値!H105&gt;高値!I105,高値!H105&gt;高値!J105),3,""))</f>
        <v/>
      </c>
      <c r="AE105" s="500" t="str">
        <f>IF(終値!A105="","",IF(AND(高値!I105&gt;高値!H105,高値!I105&gt;高値!G105,高値!I105&gt;高値!J105,高値!I105&gt;高値!K105),4,""))</f>
        <v/>
      </c>
      <c r="AF105" s="500" t="str">
        <f>IF(終値!A105="","",IF(AND(高値!J105&gt;高値!I105,高値!J105&gt;高値!H105,高値!J105&gt;高値!K105,高値!J105&gt;高値!L105),5,""))</f>
        <v/>
      </c>
      <c r="AG105" s="500" t="str">
        <f>IF(終値!A105="","",IF(AND(高値!K105&gt;高値!J105,高値!K105&gt;高値!I105,高値!K105&gt;高値!L105,高値!K105&gt;高値!M105),6,""))</f>
        <v/>
      </c>
      <c r="AH105" s="500" t="str">
        <f>IF(終値!A105="","",IF(AND(高値!L105&gt;高値!K105,高値!L105&gt;高値!J105,高値!L105&gt;高値!M105,高値!L105&gt;高値!N105),7,""))</f>
        <v/>
      </c>
      <c r="AI105" s="500" t="str">
        <f>IF(終値!A105="","",IF(AND(高値!M105&gt;高値!L105,高値!M105&gt;高値!K105,高値!M105&gt;高値!N105,高値!M105&gt;高値!O105),8,""))</f>
        <v/>
      </c>
      <c r="AJ105" s="500" t="str">
        <f>IF(終値!A105="","",IF(AND(高値!N105&gt;高値!M105,高値!N105&gt;高値!L105,高値!N105&gt;高値!O105,高値!N105&gt;高値!P105),9,""))</f>
        <v/>
      </c>
      <c r="AK105" s="500">
        <f>IF(終値!A105="","",IF(AND(高値!O105&gt;高値!N105,高値!O105&gt;高値!M105,高値!O105&gt;高値!P105,高値!O105&gt;高値!Q105),10,""))</f>
        <v>10</v>
      </c>
      <c r="AL105" s="500" t="str">
        <f>IF(終値!A105="","",IF(AND(高値!P105&gt;高値!O105,高値!P105&gt;高値!N105,高値!P105&gt;高値!Q105,高値!P105&gt;高値!R105),11,""))</f>
        <v/>
      </c>
      <c r="AM105" s="500" t="str">
        <f>IF(終値!A105="","",IF(AND(高値!Q105&gt;高値!P105,高値!Q105&gt;高値!O105,高値!Q105&gt;高値!R105,高値!Q105&gt;高値!S105),12,""))</f>
        <v/>
      </c>
      <c r="AN105" s="500" t="str">
        <f>IF(終値!A105="","",IF(AND(高値!R105&gt;高値!Q105,高値!R105&gt;高値!P105,高値!R105&gt;高値!S105,高値!R105&gt;高値!T105),13,""))</f>
        <v/>
      </c>
      <c r="AO105" s="500" t="str">
        <f>IF(終値!A105="","",IF(AND(高値!S105&gt;高値!R105,高値!S105&gt;高値!Q105,高値!S105&gt;高値!T105,高値!S105&gt;高値!U105),14,""))</f>
        <v/>
      </c>
      <c r="AP105" s="500" t="str">
        <f>IF(終値!A105="","",IF(AND(高値!T105&gt;高値!S105,高値!T105&gt;高値!R105,高値!T105&gt;高値!U105,高値!T105&gt;高値!V105),15,""))</f>
        <v/>
      </c>
      <c r="AQ105" s="500" t="str">
        <f>IF(終値!A105="","",IF(AND(高値!U105&gt;高値!T105,高値!U105&gt;高値!S105,高値!U105&gt;高値!V105,高値!U105&gt;高値!W105),16,""))</f>
        <v/>
      </c>
      <c r="AR105" s="500" t="str">
        <f>IF(終値!A105="","",IF(AND(高値!V105&gt;高値!U105,高値!V105&gt;高値!T105,高値!V105&gt;高値!W105,高値!V105&gt;高値!X105),17,""))</f>
        <v/>
      </c>
      <c r="AS105" s="500">
        <f>IF(終値!A105="","",IF(AND(高値!W105&gt;高値!V105,高値!W105&gt;高値!U105,高値!W105&gt;高値!X105,高値!W105&gt;高値!Y105),18,""))</f>
        <v>18</v>
      </c>
      <c r="AT105" s="500" t="str">
        <f>IF(終値!A105="","",IF(AND(高値!X105&gt;高値!W105,高値!X105&gt;高値!V105,高値!X105&gt;高値!Y105,高値!X105&gt;高値!Z105),19,""))</f>
        <v/>
      </c>
      <c r="AU105" s="500" t="str">
        <f>IF(終値!A105="","",IF(AND(高値!Y105&gt;高値!X105,高値!Y105&gt;高値!W105,高値!Y105&gt;高値!Z105,高値!Y105&gt;高値!AA105),20,""))</f>
        <v/>
      </c>
      <c r="AV105" s="500" t="str">
        <f>IF(終値!A105="","",IF(AND(高値!Z105&gt;高値!Y105,高値!Z105&gt;高値!X105,高値!Z105&gt;高値!AA105,高値!Z105&gt;高値!AB105),21,""))</f>
        <v/>
      </c>
      <c r="AW105" s="500" t="str">
        <f>IF(終値!A105="","",IF(AND(高値!AA105&gt;高値!Z105,高値!AA105&gt;高値!Y105,高値!AA105&gt;高値!AB105,高値!AA105&gt;高値!AC105),22,""))</f>
        <v/>
      </c>
      <c r="AX105" s="500" t="str">
        <f>IF(終値!A105="","",IF(AND(高値!AB105&gt;高値!AA105,高値!AB105&gt;高値!Z105,高値!AB105&gt;高値!AC105,高値!AB105&gt;高値!AD105),23,""))</f>
        <v/>
      </c>
      <c r="AY105" s="500" t="str">
        <f>IF(終値!A105="","",IF(AND(高値!AC105&gt;高値!AB105,高値!AC105&gt;高値!AA105,高値!AC105&gt;高値!AD105,高値!AC105&gt;高値!AE105),24,""))</f>
        <v/>
      </c>
      <c r="AZ105" s="500">
        <f>IF(終値!A105="","",IF(AND(高値!AD105&gt;高値!AC105,高値!AD105&gt;高値!AB105,高値!AD105&gt;高値!AE105,高値!AD105&gt;高値!AF105),25,""))</f>
        <v>25</v>
      </c>
      <c r="BA105" s="500" t="str">
        <f>IF(終値!A105="","",IF(AND(高値!AE105&gt;高値!AD105,高値!AE105&gt;高値!AC105,高値!AE105&gt;高値!AF105,高値!AE105&gt;高値!AG105),26,""))</f>
        <v/>
      </c>
      <c r="BB105" s="500" t="str">
        <f>IF(終値!A105="","",IF(AND(高値!AF105&gt;高値!AE105,高値!AF105&gt;高値!AD105,高値!AF105&gt;高値!AG105,高値!AF105&gt;高値!AH105),27,""))</f>
        <v/>
      </c>
      <c r="BC105" s="500" t="str">
        <f>IF(終値!A105="","",IF(AND(高値!AG105&gt;高値!AF105,高値!AG105&gt;高値!AE105,高値!AG105&gt;高値!AH105,高値!AG105&gt;高値!AI105),28,""))</f>
        <v/>
      </c>
      <c r="BD105" s="500">
        <f t="shared" si="6"/>
        <v>5</v>
      </c>
      <c r="BE105" s="500">
        <f t="shared" si="7"/>
        <v>6</v>
      </c>
      <c r="BF105" s="500">
        <f t="shared" si="8"/>
        <v>13</v>
      </c>
      <c r="BG105" s="500">
        <f>IF($BE105="","",INDEX(安値!$E105:$CZ105,1,$BE105+1))</f>
        <v>3513</v>
      </c>
      <c r="BH105" s="500">
        <f>IF($BF105="","",INDEX(安値!$E105:$CZ105,1,$BF105+1))</f>
        <v>3729</v>
      </c>
      <c r="BI105" s="500">
        <f>IF($BF105="","",MAX(INDEX(高値!$E105:$CZ105,1,$BE105+1):INDEX(高値!$E105:$CZ105,1,$BF105+1)))</f>
        <v>4326</v>
      </c>
      <c r="BJ105" s="500">
        <f>IF($BF105="","",AVERAGE(INDEX(終値!$E105:$CZ105,1,$BF105+1):INDEX(終値!$E105:$CZ105,1,$BF105+20))-2*STDEVP(INDEX(終値!$E105:$CZ105,1,$BF105+1):INDEX(終値!$E105:$CZ105,1,$BF105+20)))</f>
        <v>3886.1057067466609</v>
      </c>
      <c r="BK105" s="500">
        <f>IF($BE105="","",AVERAGE(INDEX(終値!$E105:$CZ105,1,$BE105+1):INDEX(終値!$E105:$CZ105,1,$BE105+20))-2*STDEVP(INDEX(終値!$E105:$CZ105,1,$BE105+1):INDEX(終値!$E105:$CZ105,1,$BE105+20)))</f>
        <v>3626.3745697666163</v>
      </c>
      <c r="BL105" s="500">
        <f t="shared" si="9"/>
        <v>3</v>
      </c>
      <c r="BM105" s="500">
        <f t="shared" si="10"/>
        <v>10</v>
      </c>
      <c r="BN105" s="500">
        <f t="shared" si="11"/>
        <v>18</v>
      </c>
      <c r="BO105" s="500">
        <f>IF($BM105="","",INDEX(高値!$E105:$CZ105,1,$BM105+1))</f>
        <v>4326</v>
      </c>
      <c r="BP105" s="500">
        <f>IF($BN105="","",INDEX(高値!$E105:$CZ105,1,$BN105+1))</f>
        <v>4507</v>
      </c>
      <c r="BQ105" s="500">
        <f>IF($BN105="","",MIN(INDEX(安値!$E105:$CZ105,1,$BM105+1):INDEX(安値!$E105:$CZ105,1,$BN105+1)))</f>
        <v>3729</v>
      </c>
      <c r="BR105" s="500">
        <f>IF($BN105="","",AVERAGE(INDEX(終値!$E105:$CZ105,1,$BN105+1):INDEX(終値!$E105:$CZ105,1,$BN105+20))+2*STDEVP(INDEX(終値!$E105:$CZ105,1,$BN105+1):INDEX(終値!$E105:$CZ105,1,$BN105+20)))</f>
        <v>4852.2733683163797</v>
      </c>
      <c r="BS105" s="500">
        <f>IF($BM105="","",AVERAGE(INDEX(終値!$E105:$CZ105,1,$BM105+1):INDEX(終値!$E105:$CZ105,1,$BM105+20))+2*STDEVP(INDEX(終値!$E105:$CZ105,1,$BM105+1):INDEX(終値!$E105:$CZ105,1,$BM105+20)))</f>
        <v>4800.5411151526068</v>
      </c>
      <c r="BT105" s="497" t="str">
        <f>IFERROR(IF(AND($BD105&gt;=2,ABS($BG105-$BH105)/$BH105&lt;=BB設定!$B$12,$BI105&gt;=MAX($BH105,$BG105)*(1+BB設定!$B$13),終値!E105&gt;$BG105),IF(OR(終値!E105&gt;=$BI105,AND($BH105&lt;$BJ105,$BG105&gt;=$BK105)),"二番底W▲","二番底W形成"),IF(AND($BL105&gt;=2,ABS($BO105-$BP105)/$BP105&lt;=BB設定!$B$12,$BQ105&lt;=MIN($BP105,$BO105)*(1-BB設定!$B$13),終値!E105&lt;$BO105),IF(OR(終値!E105&lt;=$BQ105,AND($BP105&gt;$BR105,$BO105&lt;=$BS105)),"二番天井M▼","二番天井M形成"),"－")),"－")</f>
        <v>二番天井M形成</v>
      </c>
    </row>
    <row r="106" spans="2:72">
      <c r="B106" s="500" t="str">
        <f>IF(終値!A106="","",IF(AND(安値!G106&lt;安値!F106,安値!G106&lt;安値!E106,安値!G106&lt;安値!H106,安値!G106&lt;安値!I106),2,""))</f>
        <v/>
      </c>
      <c r="C106" s="500" t="str">
        <f>IF(終値!A106="","",IF(AND(安値!H106&lt;安値!G106,安値!H106&lt;安値!F106,安値!H106&lt;安値!I106,安値!H106&lt;安値!J106),3,""))</f>
        <v/>
      </c>
      <c r="D106" s="500">
        <f>IF(終値!A106="","",IF(AND(安値!I106&lt;安値!H106,安値!I106&lt;安値!G106,安値!I106&lt;安値!J106,安値!I106&lt;安値!K106),4,""))</f>
        <v>4</v>
      </c>
      <c r="E106" s="500" t="str">
        <f>IF(終値!A106="","",IF(AND(安値!J106&lt;安値!I106,安値!J106&lt;安値!H106,安値!J106&lt;安値!K106,安値!J106&lt;安値!L106),5,""))</f>
        <v/>
      </c>
      <c r="F106" s="500" t="str">
        <f>IF(終値!A106="","",IF(AND(安値!K106&lt;安値!J106,安値!K106&lt;安値!I106,安値!K106&lt;安値!L106,安値!K106&lt;安値!M106),6,""))</f>
        <v/>
      </c>
      <c r="G106" s="500" t="str">
        <f>IF(終値!A106="","",IF(AND(安値!L106&lt;安値!K106,安値!L106&lt;安値!J106,安値!L106&lt;安値!M106,安値!L106&lt;安値!N106),7,""))</f>
        <v/>
      </c>
      <c r="H106" s="500" t="str">
        <f>IF(終値!A106="","",IF(AND(安値!M106&lt;安値!L106,安値!M106&lt;安値!K106,安値!M106&lt;安値!N106,安値!M106&lt;安値!O106),8,""))</f>
        <v/>
      </c>
      <c r="I106" s="500" t="str">
        <f>IF(終値!A106="","",IF(AND(安値!N106&lt;安値!M106,安値!N106&lt;安値!L106,安値!N106&lt;安値!O106,安値!N106&lt;安値!P106),9,""))</f>
        <v/>
      </c>
      <c r="J106" s="500" t="str">
        <f>IF(終値!A106="","",IF(AND(安値!O106&lt;安値!N106,安値!O106&lt;安値!M106,安値!O106&lt;安値!P106,安値!O106&lt;安値!Q106),10,""))</f>
        <v/>
      </c>
      <c r="K106" s="500" t="str">
        <f>IF(終値!A106="","",IF(AND(安値!P106&lt;安値!O106,安値!P106&lt;安値!N106,安値!P106&lt;安値!Q106,安値!P106&lt;安値!R106),11,""))</f>
        <v/>
      </c>
      <c r="L106" s="500" t="str">
        <f>IF(終値!A106="","",IF(AND(安値!Q106&lt;安値!P106,安値!Q106&lt;安値!O106,安値!Q106&lt;安値!R106,安値!Q106&lt;安値!S106),12,""))</f>
        <v/>
      </c>
      <c r="M106" s="500" t="str">
        <f>IF(終値!A106="","",IF(AND(安値!R106&lt;安値!Q106,安値!R106&lt;安値!P106,安値!R106&lt;安値!S106,安値!R106&lt;安値!T106),13,""))</f>
        <v/>
      </c>
      <c r="N106" s="500" t="str">
        <f>IF(終値!A106="","",IF(AND(安値!S106&lt;安値!R106,安値!S106&lt;安値!Q106,安値!S106&lt;安値!T106,安値!S106&lt;安値!U106),14,""))</f>
        <v/>
      </c>
      <c r="O106" s="500" t="str">
        <f>IF(終値!A106="","",IF(AND(安値!T106&lt;安値!S106,安値!T106&lt;安値!R106,安値!T106&lt;安値!U106,安値!T106&lt;安値!V106),15,""))</f>
        <v/>
      </c>
      <c r="P106" s="500" t="str">
        <f>IF(終値!A106="","",IF(AND(安値!U106&lt;安値!T106,安値!U106&lt;安値!S106,安値!U106&lt;安値!V106,安値!U106&lt;安値!W106),16,""))</f>
        <v/>
      </c>
      <c r="Q106" s="500" t="str">
        <f>IF(終値!A106="","",IF(AND(安値!V106&lt;安値!U106,安値!V106&lt;安値!T106,安値!V106&lt;安値!W106,安値!V106&lt;安値!X106),17,""))</f>
        <v/>
      </c>
      <c r="R106" s="500" t="str">
        <f>IF(終値!A106="","",IF(AND(安値!W106&lt;安値!V106,安値!W106&lt;安値!U106,安値!W106&lt;安値!X106,安値!W106&lt;安値!Y106),18,""))</f>
        <v/>
      </c>
      <c r="S106" s="500" t="str">
        <f>IF(終値!A106="","",IF(AND(安値!X106&lt;安値!W106,安値!X106&lt;安値!V106,安値!X106&lt;安値!Y106,安値!X106&lt;安値!Z106),19,""))</f>
        <v/>
      </c>
      <c r="T106" s="500" t="str">
        <f>IF(終値!A106="","",IF(AND(安値!Y106&lt;安値!X106,安値!Y106&lt;安値!W106,安値!Y106&lt;安値!Z106,安値!Y106&lt;安値!AA106),20,""))</f>
        <v/>
      </c>
      <c r="U106" s="500" t="str">
        <f>IF(終値!A106="","",IF(AND(安値!Z106&lt;安値!Y106,安値!Z106&lt;安値!X106,安値!Z106&lt;安値!AA106,安値!Z106&lt;安値!AB106),21,""))</f>
        <v/>
      </c>
      <c r="V106" s="500" t="str">
        <f>IF(終値!A106="","",IF(AND(安値!AA106&lt;安値!Z106,安値!AA106&lt;安値!Y106,安値!AA106&lt;安値!AB106,安値!AA106&lt;安値!AC106),22,""))</f>
        <v/>
      </c>
      <c r="W106" s="500" t="str">
        <f>IF(終値!A106="","",IF(AND(安値!AB106&lt;安値!AA106,安値!AB106&lt;安値!Z106,安値!AB106&lt;安値!AC106,安値!AB106&lt;安値!AD106),23,""))</f>
        <v/>
      </c>
      <c r="X106" s="500" t="str">
        <f>IF(終値!A106="","",IF(AND(安値!AC106&lt;安値!AB106,安値!AC106&lt;安値!AA106,安値!AC106&lt;安値!AD106,安値!AC106&lt;安値!AE106),24,""))</f>
        <v/>
      </c>
      <c r="Y106" s="500" t="str">
        <f>IF(終値!A106="","",IF(AND(安値!AD106&lt;安値!AC106,安値!AD106&lt;安値!AB106,安値!AD106&lt;安値!AE106,安値!AD106&lt;安値!AF106),25,""))</f>
        <v/>
      </c>
      <c r="Z106" s="500" t="str">
        <f>IF(終値!A106="","",IF(AND(安値!AE106&lt;安値!AD106,安値!AE106&lt;安値!AC106,安値!AE106&lt;安値!AF106,安値!AE106&lt;安値!AG106),26,""))</f>
        <v/>
      </c>
      <c r="AA106" s="500" t="str">
        <f>IF(終値!A106="","",IF(AND(安値!AF106&lt;安値!AE106,安値!AF106&lt;安値!AD106,安値!AF106&lt;安値!AG106,安値!AF106&lt;安値!AH106),27,""))</f>
        <v/>
      </c>
      <c r="AB106" s="500" t="str">
        <f>IF(終値!A106="","",IF(AND(安値!AG106&lt;安値!AF106,安値!AG106&lt;安値!AE106,安値!AG106&lt;安値!AH106,安値!AG106&lt;安値!AI106),28,""))</f>
        <v/>
      </c>
      <c r="AC106" s="500" t="str">
        <f>IF(終値!A106="","",IF(AND(高値!G106&gt;高値!F106,高値!G106&gt;高値!E106,高値!G106&gt;高値!H106,高値!G106&gt;高値!I106),2,""))</f>
        <v/>
      </c>
      <c r="AD106" s="500" t="str">
        <f>IF(終値!A106="","",IF(AND(高値!H106&gt;高値!G106,高値!H106&gt;高値!F106,高値!H106&gt;高値!I106,高値!H106&gt;高値!J106),3,""))</f>
        <v/>
      </c>
      <c r="AE106" s="500" t="str">
        <f>IF(終値!A106="","",IF(AND(高値!I106&gt;高値!H106,高値!I106&gt;高値!G106,高値!I106&gt;高値!J106,高値!I106&gt;高値!K106),4,""))</f>
        <v/>
      </c>
      <c r="AF106" s="500" t="str">
        <f>IF(終値!A106="","",IF(AND(高値!J106&gt;高値!I106,高値!J106&gt;高値!H106,高値!J106&gt;高値!K106,高値!J106&gt;高値!L106),5,""))</f>
        <v/>
      </c>
      <c r="AG106" s="500" t="str">
        <f>IF(終値!A106="","",IF(AND(高値!K106&gt;高値!J106,高値!K106&gt;高値!I106,高値!K106&gt;高値!L106,高値!K106&gt;高値!M106),6,""))</f>
        <v/>
      </c>
      <c r="AH106" s="500">
        <f>IF(終値!A106="","",IF(AND(高値!L106&gt;高値!K106,高値!L106&gt;高値!J106,高値!L106&gt;高値!M106,高値!L106&gt;高値!N106),7,""))</f>
        <v>7</v>
      </c>
      <c r="AI106" s="500" t="str">
        <f>IF(終値!A106="","",IF(AND(高値!M106&gt;高値!L106,高値!M106&gt;高値!K106,高値!M106&gt;高値!N106,高値!M106&gt;高値!O106),8,""))</f>
        <v/>
      </c>
      <c r="AJ106" s="500" t="str">
        <f>IF(終値!A106="","",IF(AND(高値!N106&gt;高値!M106,高値!N106&gt;高値!L106,高値!N106&gt;高値!O106,高値!N106&gt;高値!P106),9,""))</f>
        <v/>
      </c>
      <c r="AK106" s="500" t="str">
        <f>IF(終値!A106="","",IF(AND(高値!O106&gt;高値!N106,高値!O106&gt;高値!M106,高値!O106&gt;高値!P106,高値!O106&gt;高値!Q106),10,""))</f>
        <v/>
      </c>
      <c r="AL106" s="500" t="str">
        <f>IF(終値!A106="","",IF(AND(高値!P106&gt;高値!O106,高値!P106&gt;高値!N106,高値!P106&gt;高値!Q106,高値!P106&gt;高値!R106),11,""))</f>
        <v/>
      </c>
      <c r="AM106" s="500" t="str">
        <f>IF(終値!A106="","",IF(AND(高値!Q106&gt;高値!P106,高値!Q106&gt;高値!O106,高値!Q106&gt;高値!R106,高値!Q106&gt;高値!S106),12,""))</f>
        <v/>
      </c>
      <c r="AN106" s="500" t="str">
        <f>IF(終値!A106="","",IF(AND(高値!R106&gt;高値!Q106,高値!R106&gt;高値!P106,高値!R106&gt;高値!S106,高値!R106&gt;高値!T106),13,""))</f>
        <v/>
      </c>
      <c r="AO106" s="500" t="str">
        <f>IF(終値!A106="","",IF(AND(高値!S106&gt;高値!R106,高値!S106&gt;高値!Q106,高値!S106&gt;高値!T106,高値!S106&gt;高値!U106),14,""))</f>
        <v/>
      </c>
      <c r="AP106" s="500" t="str">
        <f>IF(終値!A106="","",IF(AND(高値!T106&gt;高値!S106,高値!T106&gt;高値!R106,高値!T106&gt;高値!U106,高値!T106&gt;高値!V106),15,""))</f>
        <v/>
      </c>
      <c r="AQ106" s="500" t="str">
        <f>IF(終値!A106="","",IF(AND(高値!U106&gt;高値!T106,高値!U106&gt;高値!S106,高値!U106&gt;高値!V106,高値!U106&gt;高値!W106),16,""))</f>
        <v/>
      </c>
      <c r="AR106" s="500" t="str">
        <f>IF(終値!A106="","",IF(AND(高値!V106&gt;高値!U106,高値!V106&gt;高値!T106,高値!V106&gt;高値!W106,高値!V106&gt;高値!X106),17,""))</f>
        <v/>
      </c>
      <c r="AS106" s="500" t="str">
        <f>IF(終値!A106="","",IF(AND(高値!W106&gt;高値!V106,高値!W106&gt;高値!U106,高値!W106&gt;高値!X106,高値!W106&gt;高値!Y106),18,""))</f>
        <v/>
      </c>
      <c r="AT106" s="500" t="str">
        <f>IF(終値!A106="","",IF(AND(高値!X106&gt;高値!W106,高値!X106&gt;高値!V106,高値!X106&gt;高値!Y106,高値!X106&gt;高値!Z106),19,""))</f>
        <v/>
      </c>
      <c r="AU106" s="500" t="str">
        <f>IF(終値!A106="","",IF(AND(高値!Y106&gt;高値!X106,高値!Y106&gt;高値!W106,高値!Y106&gt;高値!Z106,高値!Y106&gt;高値!AA106),20,""))</f>
        <v/>
      </c>
      <c r="AV106" s="500" t="str">
        <f>IF(終値!A106="","",IF(AND(高値!Z106&gt;高値!Y106,高値!Z106&gt;高値!X106,高値!Z106&gt;高値!AA106,高値!Z106&gt;高値!AB106),21,""))</f>
        <v/>
      </c>
      <c r="AW106" s="500" t="str">
        <f>IF(終値!A106="","",IF(AND(高値!AA106&gt;高値!Z106,高値!AA106&gt;高値!Y106,高値!AA106&gt;高値!AB106,高値!AA106&gt;高値!AC106),22,""))</f>
        <v/>
      </c>
      <c r="AX106" s="500" t="str">
        <f>IF(終値!A106="","",IF(AND(高値!AB106&gt;高値!AA106,高値!AB106&gt;高値!Z106,高値!AB106&gt;高値!AC106,高値!AB106&gt;高値!AD106),23,""))</f>
        <v/>
      </c>
      <c r="AY106" s="500" t="str">
        <f>IF(終値!A106="","",IF(AND(高値!AC106&gt;高値!AB106,高値!AC106&gt;高値!AA106,高値!AC106&gt;高値!AD106,高値!AC106&gt;高値!AE106),24,""))</f>
        <v/>
      </c>
      <c r="AZ106" s="500" t="str">
        <f>IF(終値!A106="","",IF(AND(高値!AD106&gt;高値!AC106,高値!AD106&gt;高値!AB106,高値!AD106&gt;高値!AE106,高値!AD106&gt;高値!AF106),25,""))</f>
        <v/>
      </c>
      <c r="BA106" s="500" t="str">
        <f>IF(終値!A106="","",IF(AND(高値!AE106&gt;高値!AD106,高値!AE106&gt;高値!AC106,高値!AE106&gt;高値!AF106,高値!AE106&gt;高値!AG106),26,""))</f>
        <v/>
      </c>
      <c r="BB106" s="500">
        <f>IF(終値!A106="","",IF(AND(高値!AF106&gt;高値!AE106,高値!AF106&gt;高値!AD106,高値!AF106&gt;高値!AG106,高値!AF106&gt;高値!AH106),27,""))</f>
        <v>27</v>
      </c>
      <c r="BC106" s="500" t="str">
        <f>IF(終値!A106="","",IF(AND(高値!AG106&gt;高値!AF106,高値!AG106&gt;高値!AE106,高値!AG106&gt;高値!AH106,高値!AG106&gt;高値!AI106),28,""))</f>
        <v/>
      </c>
      <c r="BD106" s="500">
        <f t="shared" si="6"/>
        <v>1</v>
      </c>
      <c r="BE106" s="500" t="str">
        <f t="shared" si="7"/>
        <v/>
      </c>
      <c r="BF106" s="500" t="str">
        <f t="shared" si="8"/>
        <v/>
      </c>
      <c r="BG106" s="500" t="str">
        <f>IF($BE106="","",INDEX(安値!$E106:$CZ106,1,$BE106+1))</f>
        <v/>
      </c>
      <c r="BH106" s="500" t="str">
        <f>IF($BF106="","",INDEX(安値!$E106:$CZ106,1,$BF106+1))</f>
        <v/>
      </c>
      <c r="BI106" s="500" t="str">
        <f>IF($BF106="","",MAX(INDEX(高値!$E106:$CZ106,1,$BE106+1):INDEX(高値!$E106:$CZ106,1,$BF106+1)))</f>
        <v/>
      </c>
      <c r="BJ106" s="500" t="str">
        <f>IF($BF106="","",AVERAGE(INDEX(終値!$E106:$CZ106,1,$BF106+1):INDEX(終値!$E106:$CZ106,1,$BF106+20))-2*STDEVP(INDEX(終値!$E106:$CZ106,1,$BF106+1):INDEX(終値!$E106:$CZ106,1,$BF106+20)))</f>
        <v/>
      </c>
      <c r="BK106" s="500" t="str">
        <f>IF($BE106="","",AVERAGE(INDEX(終値!$E106:$CZ106,1,$BE106+1):INDEX(終値!$E106:$CZ106,1,$BE106+20))-2*STDEVP(INDEX(終値!$E106:$CZ106,1,$BE106+1):INDEX(終値!$E106:$CZ106,1,$BE106+20)))</f>
        <v/>
      </c>
      <c r="BL106" s="500">
        <f t="shared" si="9"/>
        <v>2</v>
      </c>
      <c r="BM106" s="500">
        <f t="shared" si="10"/>
        <v>7</v>
      </c>
      <c r="BN106" s="500">
        <f t="shared" si="11"/>
        <v>27</v>
      </c>
      <c r="BO106" s="500">
        <f>IF($BM106="","",INDEX(高値!$E106:$CZ106,1,$BM106+1))</f>
        <v>2011</v>
      </c>
      <c r="BP106" s="500">
        <f>IF($BN106="","",INDEX(高値!$E106:$CZ106,1,$BN106+1))</f>
        <v>1817</v>
      </c>
      <c r="BQ106" s="500">
        <f>IF($BN106="","",MIN(INDEX(安値!$E106:$CZ106,1,$BM106+1):INDEX(安値!$E106:$CZ106,1,$BN106+1)))</f>
        <v>1775</v>
      </c>
      <c r="BR106" s="500">
        <f>IF($BN106="","",AVERAGE(INDEX(終値!$E106:$CZ106,1,$BN106+1):INDEX(終値!$E106:$CZ106,1,$BN106+20))+2*STDEVP(INDEX(終値!$E106:$CZ106,1,$BN106+1):INDEX(終値!$E106:$CZ106,1,$BN106+20)))</f>
        <v>1821.7235278443588</v>
      </c>
      <c r="BS106" s="500">
        <f>IF($BM106="","",AVERAGE(INDEX(終値!$E106:$CZ106,1,$BM106+1):INDEX(終値!$E106:$CZ106,1,$BM106+20))+2*STDEVP(INDEX(終値!$E106:$CZ106,1,$BM106+1):INDEX(終値!$E106:$CZ106,1,$BM106+20)))</f>
        <v>1970.1334996697399</v>
      </c>
      <c r="BT106" s="497" t="str">
        <f>IFERROR(IF(AND($BD106&gt;=2,ABS($BG106-$BH106)/$BH106&lt;=BB設定!$B$12,$BI106&gt;=MAX($BH106,$BG106)*(1+BB設定!$B$13),終値!E106&gt;$BG106),IF(OR(終値!E106&gt;=$BI106,AND($BH106&lt;$BJ106,$BG106&gt;=$BK106)),"二番底W▲","二番底W形成"),IF(AND($BL106&gt;=2,ABS($BO106-$BP106)/$BP106&lt;=BB設定!$B$12,$BQ106&lt;=MIN($BP106,$BO106)*(1-BB設定!$B$13),終値!E106&lt;$BO106),IF(OR(終値!E106&lt;=$BQ106,AND($BP106&gt;$BR106,$BO106&lt;=$BS106)),"二番天井M▼","二番天井M形成"),"－")),"－")</f>
        <v>－</v>
      </c>
    </row>
    <row r="107" spans="2:72">
      <c r="B107" s="500" t="str">
        <f>IF(終値!A107="","",IF(AND(安値!G107&lt;安値!F107,安値!G107&lt;安値!E107,安値!G107&lt;安値!H107,安値!G107&lt;安値!I107),2,""))</f>
        <v/>
      </c>
      <c r="C107" s="500" t="str">
        <f>IF(終値!A107="","",IF(AND(安値!H107&lt;安値!G107,安値!H107&lt;安値!F107,安値!H107&lt;安値!I107,安値!H107&lt;安値!J107),3,""))</f>
        <v/>
      </c>
      <c r="D107" s="500" t="str">
        <f>IF(終値!A107="","",IF(AND(安値!I107&lt;安値!H107,安値!I107&lt;安値!G107,安値!I107&lt;安値!J107,安値!I107&lt;安値!K107),4,""))</f>
        <v/>
      </c>
      <c r="E107" s="500" t="str">
        <f>IF(終値!A107="","",IF(AND(安値!J107&lt;安値!I107,安値!J107&lt;安値!H107,安値!J107&lt;安値!K107,安値!J107&lt;安値!L107),5,""))</f>
        <v/>
      </c>
      <c r="F107" s="500">
        <f>IF(終値!A107="","",IF(AND(安値!K107&lt;安値!J107,安値!K107&lt;安値!I107,安値!K107&lt;安値!L107,安値!K107&lt;安値!M107),6,""))</f>
        <v>6</v>
      </c>
      <c r="G107" s="500" t="str">
        <f>IF(終値!A107="","",IF(AND(安値!L107&lt;安値!K107,安値!L107&lt;安値!J107,安値!L107&lt;安値!M107,安値!L107&lt;安値!N107),7,""))</f>
        <v/>
      </c>
      <c r="H107" s="500" t="str">
        <f>IF(終値!A107="","",IF(AND(安値!M107&lt;安値!L107,安値!M107&lt;安値!K107,安値!M107&lt;安値!N107,安値!M107&lt;安値!O107),8,""))</f>
        <v/>
      </c>
      <c r="I107" s="500" t="str">
        <f>IF(終値!A107="","",IF(AND(安値!N107&lt;安値!M107,安値!N107&lt;安値!L107,安値!N107&lt;安値!O107,安値!N107&lt;安値!P107),9,""))</f>
        <v/>
      </c>
      <c r="J107" s="500" t="str">
        <f>IF(終値!A107="","",IF(AND(安値!O107&lt;安値!N107,安値!O107&lt;安値!M107,安値!O107&lt;安値!P107,安値!O107&lt;安値!Q107),10,""))</f>
        <v/>
      </c>
      <c r="K107" s="500" t="str">
        <f>IF(終値!A107="","",IF(AND(安値!P107&lt;安値!O107,安値!P107&lt;安値!N107,安値!P107&lt;安値!Q107,安値!P107&lt;安値!R107),11,""))</f>
        <v/>
      </c>
      <c r="L107" s="500" t="str">
        <f>IF(終値!A107="","",IF(AND(安値!Q107&lt;安値!P107,安値!Q107&lt;安値!O107,安値!Q107&lt;安値!R107,安値!Q107&lt;安値!S107),12,""))</f>
        <v/>
      </c>
      <c r="M107" s="500">
        <f>IF(終値!A107="","",IF(AND(安値!R107&lt;安値!Q107,安値!R107&lt;安値!P107,安値!R107&lt;安値!S107,安値!R107&lt;安値!T107),13,""))</f>
        <v>13</v>
      </c>
      <c r="N107" s="500" t="str">
        <f>IF(終値!A107="","",IF(AND(安値!S107&lt;安値!R107,安値!S107&lt;安値!Q107,安値!S107&lt;安値!T107,安値!S107&lt;安値!U107),14,""))</f>
        <v/>
      </c>
      <c r="O107" s="500" t="str">
        <f>IF(終値!A107="","",IF(AND(安値!T107&lt;安値!S107,安値!T107&lt;安値!R107,安値!T107&lt;安値!U107,安値!T107&lt;安値!V107),15,""))</f>
        <v/>
      </c>
      <c r="P107" s="500">
        <f>IF(終値!A107="","",IF(AND(安値!U107&lt;安値!T107,安値!U107&lt;安値!S107,安値!U107&lt;安値!V107,安値!U107&lt;安値!W107),16,""))</f>
        <v>16</v>
      </c>
      <c r="Q107" s="500" t="str">
        <f>IF(終値!A107="","",IF(AND(安値!V107&lt;安値!U107,安値!V107&lt;安値!T107,安値!V107&lt;安値!W107,安値!V107&lt;安値!X107),17,""))</f>
        <v/>
      </c>
      <c r="R107" s="500" t="str">
        <f>IF(終値!A107="","",IF(AND(安値!W107&lt;安値!V107,安値!W107&lt;安値!U107,安値!W107&lt;安値!X107,安値!W107&lt;安値!Y107),18,""))</f>
        <v/>
      </c>
      <c r="S107" s="500" t="str">
        <f>IF(終値!A107="","",IF(AND(安値!X107&lt;安値!W107,安値!X107&lt;安値!V107,安値!X107&lt;安値!Y107,安値!X107&lt;安値!Z107),19,""))</f>
        <v/>
      </c>
      <c r="T107" s="500">
        <f>IF(終値!A107="","",IF(AND(安値!Y107&lt;安値!X107,安値!Y107&lt;安値!W107,安値!Y107&lt;安値!Z107,安値!Y107&lt;安値!AA107),20,""))</f>
        <v>20</v>
      </c>
      <c r="U107" s="500" t="str">
        <f>IF(終値!A107="","",IF(AND(安値!Z107&lt;安値!Y107,安値!Z107&lt;安値!X107,安値!Z107&lt;安値!AA107,安値!Z107&lt;安値!AB107),21,""))</f>
        <v/>
      </c>
      <c r="V107" s="500" t="str">
        <f>IF(終値!A107="","",IF(AND(安値!AA107&lt;安値!Z107,安値!AA107&lt;安値!Y107,安値!AA107&lt;安値!AB107,安値!AA107&lt;安値!AC107),22,""))</f>
        <v/>
      </c>
      <c r="W107" s="500" t="str">
        <f>IF(終値!A107="","",IF(AND(安値!AB107&lt;安値!AA107,安値!AB107&lt;安値!Z107,安値!AB107&lt;安値!AC107,安値!AB107&lt;安値!AD107),23,""))</f>
        <v/>
      </c>
      <c r="X107" s="500" t="str">
        <f>IF(終値!A107="","",IF(AND(安値!AC107&lt;安値!AB107,安値!AC107&lt;安値!AA107,安値!AC107&lt;安値!AD107,安値!AC107&lt;安値!AE107),24,""))</f>
        <v/>
      </c>
      <c r="Y107" s="500" t="str">
        <f>IF(終値!A107="","",IF(AND(安値!AD107&lt;安値!AC107,安値!AD107&lt;安値!AB107,安値!AD107&lt;安値!AE107,安値!AD107&lt;安値!AF107),25,""))</f>
        <v/>
      </c>
      <c r="Z107" s="500" t="str">
        <f>IF(終値!A107="","",IF(AND(安値!AE107&lt;安値!AD107,安値!AE107&lt;安値!AC107,安値!AE107&lt;安値!AF107,安値!AE107&lt;安値!AG107),26,""))</f>
        <v/>
      </c>
      <c r="AA107" s="500">
        <f>IF(終値!A107="","",IF(AND(安値!AF107&lt;安値!AE107,安値!AF107&lt;安値!AD107,安値!AF107&lt;安値!AG107,安値!AF107&lt;安値!AH107),27,""))</f>
        <v>27</v>
      </c>
      <c r="AB107" s="500" t="str">
        <f>IF(終値!A107="","",IF(AND(安値!AG107&lt;安値!AF107,安値!AG107&lt;安値!AE107,安値!AG107&lt;安値!AH107,安値!AG107&lt;安値!AI107),28,""))</f>
        <v/>
      </c>
      <c r="AC107" s="500" t="str">
        <f>IF(終値!A107="","",IF(AND(高値!G107&gt;高値!F107,高値!G107&gt;高値!E107,高値!G107&gt;高値!H107,高値!G107&gt;高値!I107),2,""))</f>
        <v/>
      </c>
      <c r="AD107" s="500" t="str">
        <f>IF(終値!A107="","",IF(AND(高値!H107&gt;高値!G107,高値!H107&gt;高値!F107,高値!H107&gt;高値!I107,高値!H107&gt;高値!J107),3,""))</f>
        <v/>
      </c>
      <c r="AE107" s="500" t="str">
        <f>IF(終値!A107="","",IF(AND(高値!I107&gt;高値!H107,高値!I107&gt;高値!G107,高値!I107&gt;高値!J107,高値!I107&gt;高値!K107),4,""))</f>
        <v/>
      </c>
      <c r="AF107" s="500" t="str">
        <f>IF(終値!A107="","",IF(AND(高値!J107&gt;高値!I107,高値!J107&gt;高値!H107,高値!J107&gt;高値!K107,高値!J107&gt;高値!L107),5,""))</f>
        <v/>
      </c>
      <c r="AG107" s="500" t="str">
        <f>IF(終値!A107="","",IF(AND(高値!K107&gt;高値!J107,高値!K107&gt;高値!I107,高値!K107&gt;高値!L107,高値!K107&gt;高値!M107),6,""))</f>
        <v/>
      </c>
      <c r="AH107" s="500" t="str">
        <f>IF(終値!A107="","",IF(AND(高値!L107&gt;高値!K107,高値!L107&gt;高値!J107,高値!L107&gt;高値!M107,高値!L107&gt;高値!N107),7,""))</f>
        <v/>
      </c>
      <c r="AI107" s="500" t="str">
        <f>IF(終値!A107="","",IF(AND(高値!M107&gt;高値!L107,高値!M107&gt;高値!K107,高値!M107&gt;高値!N107,高値!M107&gt;高値!O107),8,""))</f>
        <v/>
      </c>
      <c r="AJ107" s="500" t="str">
        <f>IF(終値!A107="","",IF(AND(高値!N107&gt;高値!M107,高値!N107&gt;高値!L107,高値!N107&gt;高値!O107,高値!N107&gt;高値!P107),9,""))</f>
        <v/>
      </c>
      <c r="AK107" s="500" t="str">
        <f>IF(終値!A107="","",IF(AND(高値!O107&gt;高値!N107,高値!O107&gt;高値!M107,高値!O107&gt;高値!P107,高値!O107&gt;高値!Q107),10,""))</f>
        <v/>
      </c>
      <c r="AL107" s="500">
        <f>IF(終値!A107="","",IF(AND(高値!P107&gt;高値!O107,高値!P107&gt;高値!N107,高値!P107&gt;高値!Q107,高値!P107&gt;高値!R107),11,""))</f>
        <v>11</v>
      </c>
      <c r="AM107" s="500" t="str">
        <f>IF(終値!A107="","",IF(AND(高値!Q107&gt;高値!P107,高値!Q107&gt;高値!O107,高値!Q107&gt;高値!R107,高値!Q107&gt;高値!S107),12,""))</f>
        <v/>
      </c>
      <c r="AN107" s="500" t="str">
        <f>IF(終値!A107="","",IF(AND(高値!R107&gt;高値!Q107,高値!R107&gt;高値!P107,高値!R107&gt;高値!S107,高値!R107&gt;高値!T107),13,""))</f>
        <v/>
      </c>
      <c r="AO107" s="500" t="str">
        <f>IF(終値!A107="","",IF(AND(高値!S107&gt;高値!R107,高値!S107&gt;高値!Q107,高値!S107&gt;高値!T107,高値!S107&gt;高値!U107),14,""))</f>
        <v/>
      </c>
      <c r="AP107" s="500" t="str">
        <f>IF(終値!A107="","",IF(AND(高値!T107&gt;高値!S107,高値!T107&gt;高値!R107,高値!T107&gt;高値!U107,高値!T107&gt;高値!V107),15,""))</f>
        <v/>
      </c>
      <c r="AQ107" s="500" t="str">
        <f>IF(終値!A107="","",IF(AND(高値!U107&gt;高値!T107,高値!U107&gt;高値!S107,高値!U107&gt;高値!V107,高値!U107&gt;高値!W107),16,""))</f>
        <v/>
      </c>
      <c r="AR107" s="500">
        <f>IF(終値!A107="","",IF(AND(高値!V107&gt;高値!U107,高値!V107&gt;高値!T107,高値!V107&gt;高値!W107,高値!V107&gt;高値!X107),17,""))</f>
        <v>17</v>
      </c>
      <c r="AS107" s="500" t="str">
        <f>IF(終値!A107="","",IF(AND(高値!W107&gt;高値!V107,高値!W107&gt;高値!U107,高値!W107&gt;高値!X107,高値!W107&gt;高値!Y107),18,""))</f>
        <v/>
      </c>
      <c r="AT107" s="500" t="str">
        <f>IF(終値!A107="","",IF(AND(高値!X107&gt;高値!W107,高値!X107&gt;高値!V107,高値!X107&gt;高値!Y107,高値!X107&gt;高値!Z107),19,""))</f>
        <v/>
      </c>
      <c r="AU107" s="500" t="str">
        <f>IF(終値!A107="","",IF(AND(高値!Y107&gt;高値!X107,高値!Y107&gt;高値!W107,高値!Y107&gt;高値!Z107,高値!Y107&gt;高値!AA107),20,""))</f>
        <v/>
      </c>
      <c r="AV107" s="500" t="str">
        <f>IF(終値!A107="","",IF(AND(高値!Z107&gt;高値!Y107,高値!Z107&gt;高値!X107,高値!Z107&gt;高値!AA107,高値!Z107&gt;高値!AB107),21,""))</f>
        <v/>
      </c>
      <c r="AW107" s="500" t="str">
        <f>IF(終値!A107="","",IF(AND(高値!AA107&gt;高値!Z107,高値!AA107&gt;高値!Y107,高値!AA107&gt;高値!AB107,高値!AA107&gt;高値!AC107),22,""))</f>
        <v/>
      </c>
      <c r="AX107" s="500" t="str">
        <f>IF(終値!A107="","",IF(AND(高値!AB107&gt;高値!AA107,高値!AB107&gt;高値!Z107,高値!AB107&gt;高値!AC107,高値!AB107&gt;高値!AD107),23,""))</f>
        <v/>
      </c>
      <c r="AY107" s="500" t="str">
        <f>IF(終値!A107="","",IF(AND(高値!AC107&gt;高値!AB107,高値!AC107&gt;高値!AA107,高値!AC107&gt;高値!AD107,高値!AC107&gt;高値!AE107),24,""))</f>
        <v/>
      </c>
      <c r="AZ107" s="500">
        <f>IF(終値!A107="","",IF(AND(高値!AD107&gt;高値!AC107,高値!AD107&gt;高値!AB107,高値!AD107&gt;高値!AE107,高値!AD107&gt;高値!AF107),25,""))</f>
        <v>25</v>
      </c>
      <c r="BA107" s="500" t="str">
        <f>IF(終値!A107="","",IF(AND(高値!AE107&gt;高値!AD107,高値!AE107&gt;高値!AC107,高値!AE107&gt;高値!AF107,高値!AE107&gt;高値!AG107),26,""))</f>
        <v/>
      </c>
      <c r="BB107" s="500" t="str">
        <f>IF(終値!A107="","",IF(AND(高値!AF107&gt;高値!AE107,高値!AF107&gt;高値!AD107,高値!AF107&gt;高値!AG107,高値!AF107&gt;高値!AH107),27,""))</f>
        <v/>
      </c>
      <c r="BC107" s="500" t="str">
        <f>IF(終値!A107="","",IF(AND(高値!AG107&gt;高値!AF107,高値!AG107&gt;高値!AE107,高値!AG107&gt;高値!AH107,高値!AG107&gt;高値!AI107),28,""))</f>
        <v/>
      </c>
      <c r="BD107" s="500">
        <f t="shared" si="6"/>
        <v>5</v>
      </c>
      <c r="BE107" s="500">
        <f t="shared" si="7"/>
        <v>6</v>
      </c>
      <c r="BF107" s="500">
        <f t="shared" si="8"/>
        <v>13</v>
      </c>
      <c r="BG107" s="500">
        <f>IF($BE107="","",INDEX(安値!$E107:$CZ107,1,$BE107+1))</f>
        <v>14390</v>
      </c>
      <c r="BH107" s="500">
        <f>IF($BF107="","",INDEX(安値!$E107:$CZ107,1,$BF107+1))</f>
        <v>16420</v>
      </c>
      <c r="BI107" s="500">
        <f>IF($BF107="","",MAX(INDEX(高値!$E107:$CZ107,1,$BE107+1):INDEX(高値!$E107:$CZ107,1,$BF107+1)))</f>
        <v>19195</v>
      </c>
      <c r="BJ107" s="500">
        <f>IF($BF107="","",AVERAGE(INDEX(終値!$E107:$CZ107,1,$BF107+1):INDEX(終値!$E107:$CZ107,1,$BF107+20))-2*STDEVP(INDEX(終値!$E107:$CZ107,1,$BF107+1):INDEX(終値!$E107:$CZ107,1,$BF107+20)))</f>
        <v>17093.649791370393</v>
      </c>
      <c r="BK107" s="500">
        <f>IF($BE107="","",AVERAGE(INDEX(終値!$E107:$CZ107,1,$BE107+1):INDEX(終値!$E107:$CZ107,1,$BE107+20))-2*STDEVP(INDEX(終値!$E107:$CZ107,1,$BE107+1):INDEX(終値!$E107:$CZ107,1,$BE107+20)))</f>
        <v>15679.431434853102</v>
      </c>
      <c r="BL107" s="500">
        <f t="shared" si="9"/>
        <v>3</v>
      </c>
      <c r="BM107" s="500">
        <f t="shared" si="10"/>
        <v>11</v>
      </c>
      <c r="BN107" s="500">
        <f t="shared" si="11"/>
        <v>17</v>
      </c>
      <c r="BO107" s="500">
        <f>IF($BM107="","",INDEX(高値!$E107:$CZ107,1,$BM107+1))</f>
        <v>19195</v>
      </c>
      <c r="BP107" s="500">
        <f>IF($BN107="","",INDEX(高値!$E107:$CZ107,1,$BN107+1))</f>
        <v>19420</v>
      </c>
      <c r="BQ107" s="500">
        <f>IF($BN107="","",MIN(INDEX(安値!$E107:$CZ107,1,$BM107+1):INDEX(安値!$E107:$CZ107,1,$BN107+1)))</f>
        <v>16420</v>
      </c>
      <c r="BR107" s="500">
        <f>IF($BN107="","",AVERAGE(INDEX(終値!$E107:$CZ107,1,$BN107+1):INDEX(終値!$E107:$CZ107,1,$BN107+20))+2*STDEVP(INDEX(終値!$E107:$CZ107,1,$BN107+1):INDEX(終値!$E107:$CZ107,1,$BN107+20)))</f>
        <v>20933.313482790069</v>
      </c>
      <c r="BS107" s="500">
        <f>IF($BM107="","",AVERAGE(INDEX(終値!$E107:$CZ107,1,$BM107+1):INDEX(終値!$E107:$CZ107,1,$BM107+20))+2*STDEVP(INDEX(終値!$E107:$CZ107,1,$BM107+1):INDEX(終値!$E107:$CZ107,1,$BM107+20)))</f>
        <v>20651.12903653413</v>
      </c>
      <c r="BT107" s="497" t="str">
        <f>IFERROR(IF(AND($BD107&gt;=2,ABS($BG107-$BH107)/$BH107&lt;=BB設定!$B$12,$BI107&gt;=MAX($BH107,$BG107)*(1+BB設定!$B$13),終値!E107&gt;$BG107),IF(OR(終値!E107&gt;=$BI107,AND($BH107&lt;$BJ107,$BG107&gt;=$BK107)),"二番底W▲","二番底W形成"),IF(AND($BL107&gt;=2,ABS($BO107-$BP107)/$BP107&lt;=BB設定!$B$12,$BQ107&lt;=MIN($BP107,$BO107)*(1-BB設定!$B$13),終値!E107&lt;$BO107),IF(OR(終値!E107&lt;=$BQ107,AND($BP107&gt;$BR107,$BO107&lt;=$BS107)),"二番天井M▼","二番天井M形成"),"－")),"－")</f>
        <v>二番天井M形成</v>
      </c>
    </row>
    <row r="108" spans="2:72">
      <c r="B108" s="500" t="str">
        <f>IF(終値!A108="","",IF(AND(安値!G108&lt;安値!F108,安値!G108&lt;安値!E108,安値!G108&lt;安値!H108,安値!G108&lt;安値!I108),2,""))</f>
        <v/>
      </c>
      <c r="C108" s="500" t="str">
        <f>IF(終値!A108="","",IF(AND(安値!H108&lt;安値!G108,安値!H108&lt;安値!F108,安値!H108&lt;安値!I108,安値!H108&lt;安値!J108),3,""))</f>
        <v/>
      </c>
      <c r="D108" s="500" t="str">
        <f>IF(終値!A108="","",IF(AND(安値!I108&lt;安値!H108,安値!I108&lt;安値!G108,安値!I108&lt;安値!J108,安値!I108&lt;安値!K108),4,""))</f>
        <v/>
      </c>
      <c r="E108" s="500" t="str">
        <f>IF(終値!A108="","",IF(AND(安値!J108&lt;安値!I108,安値!J108&lt;安値!H108,安値!J108&lt;安値!K108,安値!J108&lt;安値!L108),5,""))</f>
        <v/>
      </c>
      <c r="F108" s="500" t="str">
        <f>IF(終値!A108="","",IF(AND(安値!K108&lt;安値!J108,安値!K108&lt;安値!I108,安値!K108&lt;安値!L108,安値!K108&lt;安値!M108),6,""))</f>
        <v/>
      </c>
      <c r="G108" s="500" t="str">
        <f>IF(終値!A108="","",IF(AND(安値!L108&lt;安値!K108,安値!L108&lt;安値!J108,安値!L108&lt;安値!M108,安値!L108&lt;安値!N108),7,""))</f>
        <v/>
      </c>
      <c r="H108" s="500" t="str">
        <f>IF(終値!A108="","",IF(AND(安値!M108&lt;安値!L108,安値!M108&lt;安値!K108,安値!M108&lt;安値!N108,安値!M108&lt;安値!O108),8,""))</f>
        <v/>
      </c>
      <c r="I108" s="500">
        <f>IF(終値!A108="","",IF(AND(安値!N108&lt;安値!M108,安値!N108&lt;安値!L108,安値!N108&lt;安値!O108,安値!N108&lt;安値!P108),9,""))</f>
        <v>9</v>
      </c>
      <c r="J108" s="500" t="str">
        <f>IF(終値!A108="","",IF(AND(安値!O108&lt;安値!N108,安値!O108&lt;安値!M108,安値!O108&lt;安値!P108,安値!O108&lt;安値!Q108),10,""))</f>
        <v/>
      </c>
      <c r="K108" s="500" t="str">
        <f>IF(終値!A108="","",IF(AND(安値!P108&lt;安値!O108,安値!P108&lt;安値!N108,安値!P108&lt;安値!Q108,安値!P108&lt;安値!R108),11,""))</f>
        <v/>
      </c>
      <c r="L108" s="500" t="str">
        <f>IF(終値!A108="","",IF(AND(安値!Q108&lt;安値!P108,安値!Q108&lt;安値!O108,安値!Q108&lt;安値!R108,安値!Q108&lt;安値!S108),12,""))</f>
        <v/>
      </c>
      <c r="M108" s="500">
        <f>IF(終値!A108="","",IF(AND(安値!R108&lt;安値!Q108,安値!R108&lt;安値!P108,安値!R108&lt;安値!S108,安値!R108&lt;安値!T108),13,""))</f>
        <v>13</v>
      </c>
      <c r="N108" s="500" t="str">
        <f>IF(終値!A108="","",IF(AND(安値!S108&lt;安値!R108,安値!S108&lt;安値!Q108,安値!S108&lt;安値!T108,安値!S108&lt;安値!U108),14,""))</f>
        <v/>
      </c>
      <c r="O108" s="500" t="str">
        <f>IF(終値!A108="","",IF(AND(安値!T108&lt;安値!S108,安値!T108&lt;安値!R108,安値!T108&lt;安値!U108,安値!T108&lt;安値!V108),15,""))</f>
        <v/>
      </c>
      <c r="P108" s="500" t="str">
        <f>IF(終値!A108="","",IF(AND(安値!U108&lt;安値!T108,安値!U108&lt;安値!S108,安値!U108&lt;安値!V108,安値!U108&lt;安値!W108),16,""))</f>
        <v/>
      </c>
      <c r="Q108" s="500" t="str">
        <f>IF(終値!A108="","",IF(AND(安値!V108&lt;安値!U108,安値!V108&lt;安値!T108,安値!V108&lt;安値!W108,安値!V108&lt;安値!X108),17,""))</f>
        <v/>
      </c>
      <c r="R108" s="500" t="str">
        <f>IF(終値!A108="","",IF(AND(安値!W108&lt;安値!V108,安値!W108&lt;安値!U108,安値!W108&lt;安値!X108,安値!W108&lt;安値!Y108),18,""))</f>
        <v/>
      </c>
      <c r="S108" s="500">
        <f>IF(終値!A108="","",IF(AND(安値!X108&lt;安値!W108,安値!X108&lt;安値!V108,安値!X108&lt;安値!Y108,安値!X108&lt;安値!Z108),19,""))</f>
        <v>19</v>
      </c>
      <c r="T108" s="500" t="str">
        <f>IF(終値!A108="","",IF(AND(安値!Y108&lt;安値!X108,安値!Y108&lt;安値!W108,安値!Y108&lt;安値!Z108,安値!Y108&lt;安値!AA108),20,""))</f>
        <v/>
      </c>
      <c r="U108" s="500" t="str">
        <f>IF(終値!A108="","",IF(AND(安値!Z108&lt;安値!Y108,安値!Z108&lt;安値!X108,安値!Z108&lt;安値!AA108,安値!Z108&lt;安値!AB108),21,""))</f>
        <v/>
      </c>
      <c r="V108" s="500" t="str">
        <f>IF(終値!A108="","",IF(AND(安値!AA108&lt;安値!Z108,安値!AA108&lt;安値!Y108,安値!AA108&lt;安値!AB108,安値!AA108&lt;安値!AC108),22,""))</f>
        <v/>
      </c>
      <c r="W108" s="500" t="str">
        <f>IF(終値!A108="","",IF(AND(安値!AB108&lt;安値!AA108,安値!AB108&lt;安値!Z108,安値!AB108&lt;安値!AC108,安値!AB108&lt;安値!AD108),23,""))</f>
        <v/>
      </c>
      <c r="X108" s="500" t="str">
        <f>IF(終値!A108="","",IF(AND(安値!AC108&lt;安値!AB108,安値!AC108&lt;安値!AA108,安値!AC108&lt;安値!AD108,安値!AC108&lt;安値!AE108),24,""))</f>
        <v/>
      </c>
      <c r="Y108" s="500">
        <f>IF(終値!A108="","",IF(AND(安値!AD108&lt;安値!AC108,安値!AD108&lt;安値!AB108,安値!AD108&lt;安値!AE108,安値!AD108&lt;安値!AF108),25,""))</f>
        <v>25</v>
      </c>
      <c r="Z108" s="500" t="str">
        <f>IF(終値!A108="","",IF(AND(安値!AE108&lt;安値!AD108,安値!AE108&lt;安値!AC108,安値!AE108&lt;安値!AF108,安値!AE108&lt;安値!AG108),26,""))</f>
        <v/>
      </c>
      <c r="AA108" s="500" t="str">
        <f>IF(終値!A108="","",IF(AND(安値!AF108&lt;安値!AE108,安値!AF108&lt;安値!AD108,安値!AF108&lt;安値!AG108,安値!AF108&lt;安値!AH108),27,""))</f>
        <v/>
      </c>
      <c r="AB108" s="500" t="str">
        <f>IF(終値!A108="","",IF(AND(安値!AG108&lt;安値!AF108,安値!AG108&lt;安値!AE108,安値!AG108&lt;安値!AH108,安値!AG108&lt;安値!AI108),28,""))</f>
        <v/>
      </c>
      <c r="AC108" s="500" t="str">
        <f>IF(終値!A108="","",IF(AND(高値!G108&gt;高値!F108,高値!G108&gt;高値!E108,高値!G108&gt;高値!H108,高値!G108&gt;高値!I108),2,""))</f>
        <v/>
      </c>
      <c r="AD108" s="500" t="str">
        <f>IF(終値!A108="","",IF(AND(高値!H108&gt;高値!G108,高値!H108&gt;高値!F108,高値!H108&gt;高値!I108,高値!H108&gt;高値!J108),3,""))</f>
        <v/>
      </c>
      <c r="AE108" s="500" t="str">
        <f>IF(終値!A108="","",IF(AND(高値!I108&gt;高値!H108,高値!I108&gt;高値!G108,高値!I108&gt;高値!J108,高値!I108&gt;高値!K108),4,""))</f>
        <v/>
      </c>
      <c r="AF108" s="500" t="str">
        <f>IF(終値!A108="","",IF(AND(高値!J108&gt;高値!I108,高値!J108&gt;高値!H108,高値!J108&gt;高値!K108,高値!J108&gt;高値!L108),5,""))</f>
        <v/>
      </c>
      <c r="AG108" s="500">
        <f>IF(終値!A108="","",IF(AND(高値!K108&gt;高値!J108,高値!K108&gt;高値!I108,高値!K108&gt;高値!L108,高値!K108&gt;高値!M108),6,""))</f>
        <v>6</v>
      </c>
      <c r="AH108" s="500" t="str">
        <f>IF(終値!A108="","",IF(AND(高値!L108&gt;高値!K108,高値!L108&gt;高値!J108,高値!L108&gt;高値!M108,高値!L108&gt;高値!N108),7,""))</f>
        <v/>
      </c>
      <c r="AI108" s="500" t="str">
        <f>IF(終値!A108="","",IF(AND(高値!M108&gt;高値!L108,高値!M108&gt;高値!K108,高値!M108&gt;高値!N108,高値!M108&gt;高値!O108),8,""))</f>
        <v/>
      </c>
      <c r="AJ108" s="500" t="str">
        <f>IF(終値!A108="","",IF(AND(高値!N108&gt;高値!M108,高値!N108&gt;高値!L108,高値!N108&gt;高値!O108,高値!N108&gt;高値!P108),9,""))</f>
        <v/>
      </c>
      <c r="AK108" s="500" t="str">
        <f>IF(終値!A108="","",IF(AND(高値!O108&gt;高値!N108,高値!O108&gt;高値!M108,高値!O108&gt;高値!P108,高値!O108&gt;高値!Q108),10,""))</f>
        <v/>
      </c>
      <c r="AL108" s="500" t="str">
        <f>IF(終値!A108="","",IF(AND(高値!P108&gt;高値!O108,高値!P108&gt;高値!N108,高値!P108&gt;高値!Q108,高値!P108&gt;高値!R108),11,""))</f>
        <v/>
      </c>
      <c r="AM108" s="500">
        <f>IF(終値!A108="","",IF(AND(高値!Q108&gt;高値!P108,高値!Q108&gt;高値!O108,高値!Q108&gt;高値!R108,高値!Q108&gt;高値!S108),12,""))</f>
        <v>12</v>
      </c>
      <c r="AN108" s="500" t="str">
        <f>IF(終値!A108="","",IF(AND(高値!R108&gt;高値!Q108,高値!R108&gt;高値!P108,高値!R108&gt;高値!S108,高値!R108&gt;高値!T108),13,""))</f>
        <v/>
      </c>
      <c r="AO108" s="500" t="str">
        <f>IF(終値!A108="","",IF(AND(高値!S108&gt;高値!R108,高値!S108&gt;高値!Q108,高値!S108&gt;高値!T108,高値!S108&gt;高値!U108),14,""))</f>
        <v/>
      </c>
      <c r="AP108" s="500" t="str">
        <f>IF(終値!A108="","",IF(AND(高値!T108&gt;高値!S108,高値!T108&gt;高値!R108,高値!T108&gt;高値!U108,高値!T108&gt;高値!V108),15,""))</f>
        <v/>
      </c>
      <c r="AQ108" s="500" t="str">
        <f>IF(終値!A108="","",IF(AND(高値!U108&gt;高値!T108,高値!U108&gt;高値!S108,高値!U108&gt;高値!V108,高値!U108&gt;高値!W108),16,""))</f>
        <v/>
      </c>
      <c r="AR108" s="500" t="str">
        <f>IF(終値!A108="","",IF(AND(高値!V108&gt;高値!U108,高値!V108&gt;高値!T108,高値!V108&gt;高値!W108,高値!V108&gt;高値!X108),17,""))</f>
        <v/>
      </c>
      <c r="AS108" s="500" t="str">
        <f>IF(終値!A108="","",IF(AND(高値!W108&gt;高値!V108,高値!W108&gt;高値!U108,高値!W108&gt;高値!X108,高値!W108&gt;高値!Y108),18,""))</f>
        <v/>
      </c>
      <c r="AT108" s="500" t="str">
        <f>IF(終値!A108="","",IF(AND(高値!X108&gt;高値!W108,高値!X108&gt;高値!V108,高値!X108&gt;高値!Y108,高値!X108&gt;高値!Z108),19,""))</f>
        <v/>
      </c>
      <c r="AU108" s="500" t="str">
        <f>IF(終値!A108="","",IF(AND(高値!Y108&gt;高値!X108,高値!Y108&gt;高値!W108,高値!Y108&gt;高値!Z108,高値!Y108&gt;高値!AA108),20,""))</f>
        <v/>
      </c>
      <c r="AV108" s="500" t="str">
        <f>IF(終値!A108="","",IF(AND(高値!Z108&gt;高値!Y108,高値!Z108&gt;高値!X108,高値!Z108&gt;高値!AA108,高値!Z108&gt;高値!AB108),21,""))</f>
        <v/>
      </c>
      <c r="AW108" s="500" t="str">
        <f>IF(終値!A108="","",IF(AND(高値!AA108&gt;高値!Z108,高値!AA108&gt;高値!Y108,高値!AA108&gt;高値!AB108,高値!AA108&gt;高値!AC108),22,""))</f>
        <v/>
      </c>
      <c r="AX108" s="500" t="str">
        <f>IF(終値!A108="","",IF(AND(高値!AB108&gt;高値!AA108,高値!AB108&gt;高値!Z108,高値!AB108&gt;高値!AC108,高値!AB108&gt;高値!AD108),23,""))</f>
        <v/>
      </c>
      <c r="AY108" s="500" t="str">
        <f>IF(終値!A108="","",IF(AND(高値!AC108&gt;高値!AB108,高値!AC108&gt;高値!AA108,高値!AC108&gt;高値!AD108,高値!AC108&gt;高値!AE108),24,""))</f>
        <v/>
      </c>
      <c r="AZ108" s="500" t="str">
        <f>IF(終値!A108="","",IF(AND(高値!AD108&gt;高値!AC108,高値!AD108&gt;高値!AB108,高値!AD108&gt;高値!AE108,高値!AD108&gt;高値!AF108),25,""))</f>
        <v/>
      </c>
      <c r="BA108" s="500" t="str">
        <f>IF(終値!A108="","",IF(AND(高値!AE108&gt;高値!AD108,高値!AE108&gt;高値!AC108,高値!AE108&gt;高値!AF108,高値!AE108&gt;高値!AG108),26,""))</f>
        <v/>
      </c>
      <c r="BB108" s="500">
        <f>IF(終値!A108="","",IF(AND(高値!AF108&gt;高値!AE108,高値!AF108&gt;高値!AD108,高値!AF108&gt;高値!AG108,高値!AF108&gt;高値!AH108),27,""))</f>
        <v>27</v>
      </c>
      <c r="BC108" s="500" t="str">
        <f>IF(終値!A108="","",IF(AND(高値!AG108&gt;高値!AF108,高値!AG108&gt;高値!AE108,高値!AG108&gt;高値!AH108,高値!AG108&gt;高値!AI108),28,""))</f>
        <v/>
      </c>
      <c r="BD108" s="500">
        <f t="shared" si="6"/>
        <v>4</v>
      </c>
      <c r="BE108" s="500">
        <f t="shared" si="7"/>
        <v>9</v>
      </c>
      <c r="BF108" s="500">
        <f t="shared" si="8"/>
        <v>13</v>
      </c>
      <c r="BG108" s="500">
        <f>IF($BE108="","",INDEX(安値!$E108:$CZ108,1,$BE108+1))</f>
        <v>4372</v>
      </c>
      <c r="BH108" s="500">
        <f>IF($BF108="","",INDEX(安値!$E108:$CZ108,1,$BF108+1))</f>
        <v>4312</v>
      </c>
      <c r="BI108" s="500">
        <f>IF($BF108="","",MAX(INDEX(高値!$E108:$CZ108,1,$BE108+1):INDEX(高値!$E108:$CZ108,1,$BF108+1)))</f>
        <v>4449</v>
      </c>
      <c r="BJ108" s="500">
        <f>IF($BF108="","",AVERAGE(INDEX(終値!$E108:$CZ108,1,$BF108+1):INDEX(終値!$E108:$CZ108,1,$BF108+20))-2*STDEVP(INDEX(終値!$E108:$CZ108,1,$BF108+1):INDEX(終値!$E108:$CZ108,1,$BF108+20)))</f>
        <v>4127.0384716235685</v>
      </c>
      <c r="BK108" s="500">
        <f>IF($BE108="","",AVERAGE(INDEX(終値!$E108:$CZ108,1,$BE108+1):INDEX(終値!$E108:$CZ108,1,$BE108+20))-2*STDEVP(INDEX(終値!$E108:$CZ108,1,$BE108+1):INDEX(終値!$E108:$CZ108,1,$BE108+20)))</f>
        <v>4125.5695077483133</v>
      </c>
      <c r="BL108" s="500">
        <f t="shared" si="9"/>
        <v>3</v>
      </c>
      <c r="BM108" s="500">
        <f t="shared" si="10"/>
        <v>6</v>
      </c>
      <c r="BN108" s="500">
        <f t="shared" si="11"/>
        <v>12</v>
      </c>
      <c r="BO108" s="500">
        <f>IF($BM108="","",INDEX(高値!$E108:$CZ108,1,$BM108+1))</f>
        <v>4620</v>
      </c>
      <c r="BP108" s="500">
        <f>IF($BN108="","",INDEX(高値!$E108:$CZ108,1,$BN108+1))</f>
        <v>4449</v>
      </c>
      <c r="BQ108" s="500">
        <f>IF($BN108="","",MIN(INDEX(安値!$E108:$CZ108,1,$BM108+1):INDEX(安値!$E108:$CZ108,1,$BN108+1)))</f>
        <v>4354</v>
      </c>
      <c r="BR108" s="500">
        <f>IF($BN108="","",AVERAGE(INDEX(終値!$E108:$CZ108,1,$BN108+1):INDEX(終値!$E108:$CZ108,1,$BN108+20))+2*STDEVP(INDEX(終値!$E108:$CZ108,1,$BN108+1):INDEX(終値!$E108:$CZ108,1,$BN108+20)))</f>
        <v>4400.8509747068838</v>
      </c>
      <c r="BS108" s="500">
        <f>IF($BM108="","",AVERAGE(INDEX(終値!$E108:$CZ108,1,$BM108+1):INDEX(終値!$E108:$CZ108,1,$BM108+20))+2*STDEVP(INDEX(終値!$E108:$CZ108,1,$BM108+1):INDEX(終値!$E108:$CZ108,1,$BM108+20)))</f>
        <v>4569.4308731878473</v>
      </c>
      <c r="BT108" s="497" t="str">
        <f>IFERROR(IF(AND($BD108&gt;=2,ABS($BG108-$BH108)/$BH108&lt;=BB設定!$B$12,$BI108&gt;=MAX($BH108,$BG108)*(1+BB設定!$B$13),終値!E108&gt;$BG108),IF(OR(終値!E108&gt;=$BI108,AND($BH108&lt;$BJ108,$BG108&gt;=$BK108)),"二番底W▲","二番底W形成"),IF(AND($BL108&gt;=2,ABS($BO108-$BP108)/$BP108&lt;=BB設定!$B$12,$BQ108&lt;=MIN($BP108,$BO108)*(1-BB設定!$B$13),終値!E108&lt;$BO108),IF(OR(終値!E108&lt;=$BQ108,AND($BP108&gt;$BR108,$BO108&lt;=$BS108)),"二番天井M▼","二番天井M形成"),"－")),"－")</f>
        <v>－</v>
      </c>
    </row>
    <row r="109" spans="2:72">
      <c r="B109" s="500" t="str">
        <f>IF(終値!A109="","",IF(AND(安値!G109&lt;安値!F109,安値!G109&lt;安値!E109,安値!G109&lt;安値!H109,安値!G109&lt;安値!I109),2,""))</f>
        <v/>
      </c>
      <c r="C109" s="500" t="str">
        <f>IF(終値!A109="","",IF(AND(安値!H109&lt;安値!G109,安値!H109&lt;安値!F109,安値!H109&lt;安値!I109,安値!H109&lt;安値!J109),3,""))</f>
        <v/>
      </c>
      <c r="D109" s="500" t="str">
        <f>IF(終値!A109="","",IF(AND(安値!I109&lt;安値!H109,安値!I109&lt;安値!G109,安値!I109&lt;安値!J109,安値!I109&lt;安値!K109),4,""))</f>
        <v/>
      </c>
      <c r="E109" s="500" t="str">
        <f>IF(終値!A109="","",IF(AND(安値!J109&lt;安値!I109,安値!J109&lt;安値!H109,安値!J109&lt;安値!K109,安値!J109&lt;安値!L109),5,""))</f>
        <v/>
      </c>
      <c r="F109" s="500" t="str">
        <f>IF(終値!A109="","",IF(AND(安値!K109&lt;安値!J109,安値!K109&lt;安値!I109,安値!K109&lt;安値!L109,安値!K109&lt;安値!M109),6,""))</f>
        <v/>
      </c>
      <c r="G109" s="500" t="str">
        <f>IF(終値!A109="","",IF(AND(安値!L109&lt;安値!K109,安値!L109&lt;安値!J109,安値!L109&lt;安値!M109,安値!L109&lt;安値!N109),7,""))</f>
        <v/>
      </c>
      <c r="H109" s="500" t="str">
        <f>IF(終値!A109="","",IF(AND(安値!M109&lt;安値!L109,安値!M109&lt;安値!K109,安値!M109&lt;安値!N109,安値!M109&lt;安値!O109),8,""))</f>
        <v/>
      </c>
      <c r="I109" s="500">
        <f>IF(終値!A109="","",IF(AND(安値!N109&lt;安値!M109,安値!N109&lt;安値!L109,安値!N109&lt;安値!O109,安値!N109&lt;安値!P109),9,""))</f>
        <v>9</v>
      </c>
      <c r="J109" s="500" t="str">
        <f>IF(終値!A109="","",IF(AND(安値!O109&lt;安値!N109,安値!O109&lt;安値!M109,安値!O109&lt;安値!P109,安値!O109&lt;安値!Q109),10,""))</f>
        <v/>
      </c>
      <c r="K109" s="500" t="str">
        <f>IF(終値!A109="","",IF(AND(安値!P109&lt;安値!O109,安値!P109&lt;安値!N109,安値!P109&lt;安値!Q109,安値!P109&lt;安値!R109),11,""))</f>
        <v/>
      </c>
      <c r="L109" s="500" t="str">
        <f>IF(終値!A109="","",IF(AND(安値!Q109&lt;安値!P109,安値!Q109&lt;安値!O109,安値!Q109&lt;安値!R109,安値!Q109&lt;安値!S109),12,""))</f>
        <v/>
      </c>
      <c r="M109" s="500" t="str">
        <f>IF(終値!A109="","",IF(AND(安値!R109&lt;安値!Q109,安値!R109&lt;安値!P109,安値!R109&lt;安値!S109,安値!R109&lt;安値!T109),13,""))</f>
        <v/>
      </c>
      <c r="N109" s="500" t="str">
        <f>IF(終値!A109="","",IF(AND(安値!S109&lt;安値!R109,安値!S109&lt;安値!Q109,安値!S109&lt;安値!T109,安値!S109&lt;安値!U109),14,""))</f>
        <v/>
      </c>
      <c r="O109" s="500" t="str">
        <f>IF(終値!A109="","",IF(AND(安値!T109&lt;安値!S109,安値!T109&lt;安値!R109,安値!T109&lt;安値!U109,安値!T109&lt;安値!V109),15,""))</f>
        <v/>
      </c>
      <c r="P109" s="500" t="str">
        <f>IF(終値!A109="","",IF(AND(安値!U109&lt;安値!T109,安値!U109&lt;安値!S109,安値!U109&lt;安値!V109,安値!U109&lt;安値!W109),16,""))</f>
        <v/>
      </c>
      <c r="Q109" s="500" t="str">
        <f>IF(終値!A109="","",IF(AND(安値!V109&lt;安値!U109,安値!V109&lt;安値!T109,安値!V109&lt;安値!W109,安値!V109&lt;安値!X109),17,""))</f>
        <v/>
      </c>
      <c r="R109" s="500">
        <f>IF(終値!A109="","",IF(AND(安値!W109&lt;安値!V109,安値!W109&lt;安値!U109,安値!W109&lt;安値!X109,安値!W109&lt;安値!Y109),18,""))</f>
        <v>18</v>
      </c>
      <c r="S109" s="500" t="str">
        <f>IF(終値!A109="","",IF(AND(安値!X109&lt;安値!W109,安値!X109&lt;安値!V109,安値!X109&lt;安値!Y109,安値!X109&lt;安値!Z109),19,""))</f>
        <v/>
      </c>
      <c r="T109" s="500" t="str">
        <f>IF(終値!A109="","",IF(AND(安値!Y109&lt;安値!X109,安値!Y109&lt;安値!W109,安値!Y109&lt;安値!Z109,安値!Y109&lt;安値!AA109),20,""))</f>
        <v/>
      </c>
      <c r="U109" s="500" t="str">
        <f>IF(終値!A109="","",IF(AND(安値!Z109&lt;安値!Y109,安値!Z109&lt;安値!X109,安値!Z109&lt;安値!AA109,安値!Z109&lt;安値!AB109),21,""))</f>
        <v/>
      </c>
      <c r="V109" s="500" t="str">
        <f>IF(終値!A109="","",IF(AND(安値!AA109&lt;安値!Z109,安値!AA109&lt;安値!Y109,安値!AA109&lt;安値!AB109,安値!AA109&lt;安値!AC109),22,""))</f>
        <v/>
      </c>
      <c r="W109" s="500" t="str">
        <f>IF(終値!A109="","",IF(AND(安値!AB109&lt;安値!AA109,安値!AB109&lt;安値!Z109,安値!AB109&lt;安値!AC109,安値!AB109&lt;安値!AD109),23,""))</f>
        <v/>
      </c>
      <c r="X109" s="500" t="str">
        <f>IF(終値!A109="","",IF(AND(安値!AC109&lt;安値!AB109,安値!AC109&lt;安値!AA109,安値!AC109&lt;安値!AD109,安値!AC109&lt;安値!AE109),24,""))</f>
        <v/>
      </c>
      <c r="Y109" s="500">
        <f>IF(終値!A109="","",IF(AND(安値!AD109&lt;安値!AC109,安値!AD109&lt;安値!AB109,安値!AD109&lt;安値!AE109,安値!AD109&lt;安値!AF109),25,""))</f>
        <v>25</v>
      </c>
      <c r="Z109" s="500" t="str">
        <f>IF(終値!A109="","",IF(AND(安値!AE109&lt;安値!AD109,安値!AE109&lt;安値!AC109,安値!AE109&lt;安値!AF109,安値!AE109&lt;安値!AG109),26,""))</f>
        <v/>
      </c>
      <c r="AA109" s="500" t="str">
        <f>IF(終値!A109="","",IF(AND(安値!AF109&lt;安値!AE109,安値!AF109&lt;安値!AD109,安値!AF109&lt;安値!AG109,安値!AF109&lt;安値!AH109),27,""))</f>
        <v/>
      </c>
      <c r="AB109" s="500" t="str">
        <f>IF(終値!A109="","",IF(AND(安値!AG109&lt;安値!AF109,安値!AG109&lt;安値!AE109,安値!AG109&lt;安値!AH109,安値!AG109&lt;安値!AI109),28,""))</f>
        <v/>
      </c>
      <c r="AC109" s="500" t="str">
        <f>IF(終値!A109="","",IF(AND(高値!G109&gt;高値!F109,高値!G109&gt;高値!E109,高値!G109&gt;高値!H109,高値!G109&gt;高値!I109),2,""))</f>
        <v/>
      </c>
      <c r="AD109" s="500" t="str">
        <f>IF(終値!A109="","",IF(AND(高値!H109&gt;高値!G109,高値!H109&gt;高値!F109,高値!H109&gt;高値!I109,高値!H109&gt;高値!J109),3,""))</f>
        <v/>
      </c>
      <c r="AE109" s="500" t="str">
        <f>IF(終値!A109="","",IF(AND(高値!I109&gt;高値!H109,高値!I109&gt;高値!G109,高値!I109&gt;高値!J109,高値!I109&gt;高値!K109),4,""))</f>
        <v/>
      </c>
      <c r="AF109" s="500" t="str">
        <f>IF(終値!A109="","",IF(AND(高値!J109&gt;高値!I109,高値!J109&gt;高値!H109,高値!J109&gt;高値!K109,高値!J109&gt;高値!L109),5,""))</f>
        <v/>
      </c>
      <c r="AG109" s="500">
        <f>IF(終値!A109="","",IF(AND(高値!K109&gt;高値!J109,高値!K109&gt;高値!I109,高値!K109&gt;高値!L109,高値!K109&gt;高値!M109),6,""))</f>
        <v>6</v>
      </c>
      <c r="AH109" s="500" t="str">
        <f>IF(終値!A109="","",IF(AND(高値!L109&gt;高値!K109,高値!L109&gt;高値!J109,高値!L109&gt;高値!M109,高値!L109&gt;高値!N109),7,""))</f>
        <v/>
      </c>
      <c r="AI109" s="500" t="str">
        <f>IF(終値!A109="","",IF(AND(高値!M109&gt;高値!L109,高値!M109&gt;高値!K109,高値!M109&gt;高値!N109,高値!M109&gt;高値!O109),8,""))</f>
        <v/>
      </c>
      <c r="AJ109" s="500" t="str">
        <f>IF(終値!A109="","",IF(AND(高値!N109&gt;高値!M109,高値!N109&gt;高値!L109,高値!N109&gt;高値!O109,高値!N109&gt;高値!P109),9,""))</f>
        <v/>
      </c>
      <c r="AK109" s="500" t="str">
        <f>IF(終値!A109="","",IF(AND(高値!O109&gt;高値!N109,高値!O109&gt;高値!M109,高値!O109&gt;高値!P109,高値!O109&gt;高値!Q109),10,""))</f>
        <v/>
      </c>
      <c r="AL109" s="500" t="str">
        <f>IF(終値!A109="","",IF(AND(高値!P109&gt;高値!O109,高値!P109&gt;高値!N109,高値!P109&gt;高値!Q109,高値!P109&gt;高値!R109),11,""))</f>
        <v/>
      </c>
      <c r="AM109" s="500">
        <f>IF(終値!A109="","",IF(AND(高値!Q109&gt;高値!P109,高値!Q109&gt;高値!O109,高値!Q109&gt;高値!R109,高値!Q109&gt;高値!S109),12,""))</f>
        <v>12</v>
      </c>
      <c r="AN109" s="500" t="str">
        <f>IF(終値!A109="","",IF(AND(高値!R109&gt;高値!Q109,高値!R109&gt;高値!P109,高値!R109&gt;高値!S109,高値!R109&gt;高値!T109),13,""))</f>
        <v/>
      </c>
      <c r="AO109" s="500" t="str">
        <f>IF(終値!A109="","",IF(AND(高値!S109&gt;高値!R109,高値!S109&gt;高値!Q109,高値!S109&gt;高値!T109,高値!S109&gt;高値!U109),14,""))</f>
        <v/>
      </c>
      <c r="AP109" s="500" t="str">
        <f>IF(終値!A109="","",IF(AND(高値!T109&gt;高値!S109,高値!T109&gt;高値!R109,高値!T109&gt;高値!U109,高値!T109&gt;高値!V109),15,""))</f>
        <v/>
      </c>
      <c r="AQ109" s="500" t="str">
        <f>IF(終値!A109="","",IF(AND(高値!U109&gt;高値!T109,高値!U109&gt;高値!S109,高値!U109&gt;高値!V109,高値!U109&gt;高値!W109),16,""))</f>
        <v/>
      </c>
      <c r="AR109" s="500" t="str">
        <f>IF(終値!A109="","",IF(AND(高値!V109&gt;高値!U109,高値!V109&gt;高値!T109,高値!V109&gt;高値!W109,高値!V109&gt;高値!X109),17,""))</f>
        <v/>
      </c>
      <c r="AS109" s="500" t="str">
        <f>IF(終値!A109="","",IF(AND(高値!W109&gt;高値!V109,高値!W109&gt;高値!U109,高値!W109&gt;高値!X109,高値!W109&gt;高値!Y109),18,""))</f>
        <v/>
      </c>
      <c r="AT109" s="500" t="str">
        <f>IF(終値!A109="","",IF(AND(高値!X109&gt;高値!W109,高値!X109&gt;高値!V109,高値!X109&gt;高値!Y109,高値!X109&gt;高値!Z109),19,""))</f>
        <v/>
      </c>
      <c r="AU109" s="500">
        <f>IF(終値!A109="","",IF(AND(高値!Y109&gt;高値!X109,高値!Y109&gt;高値!W109,高値!Y109&gt;高値!Z109,高値!Y109&gt;高値!AA109),20,""))</f>
        <v>20</v>
      </c>
      <c r="AV109" s="500" t="str">
        <f>IF(終値!A109="","",IF(AND(高値!Z109&gt;高値!Y109,高値!Z109&gt;高値!X109,高値!Z109&gt;高値!AA109,高値!Z109&gt;高値!AB109),21,""))</f>
        <v/>
      </c>
      <c r="AW109" s="500" t="str">
        <f>IF(終値!A109="","",IF(AND(高値!AA109&gt;高値!Z109,高値!AA109&gt;高値!Y109,高値!AA109&gt;高値!AB109,高値!AA109&gt;高値!AC109),22,""))</f>
        <v/>
      </c>
      <c r="AX109" s="500" t="str">
        <f>IF(終値!A109="","",IF(AND(高値!AB109&gt;高値!AA109,高値!AB109&gt;高値!Z109,高値!AB109&gt;高値!AC109,高値!AB109&gt;高値!AD109),23,""))</f>
        <v/>
      </c>
      <c r="AY109" s="500" t="str">
        <f>IF(終値!A109="","",IF(AND(高値!AC109&gt;高値!AB109,高値!AC109&gt;高値!AA109,高値!AC109&gt;高値!AD109,高値!AC109&gt;高値!AE109),24,""))</f>
        <v/>
      </c>
      <c r="AZ109" s="500" t="str">
        <f>IF(終値!A109="","",IF(AND(高値!AD109&gt;高値!AC109,高値!AD109&gt;高値!AB109,高値!AD109&gt;高値!AE109,高値!AD109&gt;高値!AF109),25,""))</f>
        <v/>
      </c>
      <c r="BA109" s="500" t="str">
        <f>IF(終値!A109="","",IF(AND(高値!AE109&gt;高値!AD109,高値!AE109&gt;高値!AC109,高値!AE109&gt;高値!AF109,高値!AE109&gt;高値!AG109),26,""))</f>
        <v/>
      </c>
      <c r="BB109" s="500">
        <f>IF(終値!A109="","",IF(AND(高値!AF109&gt;高値!AE109,高値!AF109&gt;高値!AD109,高値!AF109&gt;高値!AG109,高値!AF109&gt;高値!AH109),27,""))</f>
        <v>27</v>
      </c>
      <c r="BC109" s="500" t="str">
        <f>IF(終値!A109="","",IF(AND(高値!AG109&gt;高値!AF109,高値!AG109&gt;高値!AE109,高値!AG109&gt;高値!AH109,高値!AG109&gt;高値!AI109),28,""))</f>
        <v/>
      </c>
      <c r="BD109" s="500">
        <f t="shared" si="6"/>
        <v>3</v>
      </c>
      <c r="BE109" s="500">
        <f t="shared" si="7"/>
        <v>9</v>
      </c>
      <c r="BF109" s="500">
        <f t="shared" si="8"/>
        <v>18</v>
      </c>
      <c r="BG109" s="500">
        <f>IF($BE109="","",INDEX(安値!$E109:$CZ109,1,$BE109+1))</f>
        <v>3548</v>
      </c>
      <c r="BH109" s="500">
        <f>IF($BF109="","",INDEX(安値!$E109:$CZ109,1,$BF109+1))</f>
        <v>3457</v>
      </c>
      <c r="BI109" s="500">
        <f>IF($BF109="","",MAX(INDEX(高値!$E109:$CZ109,1,$BE109+1):INDEX(高値!$E109:$CZ109,1,$BF109+1)))</f>
        <v>3708</v>
      </c>
      <c r="BJ109" s="500">
        <f>IF($BF109="","",AVERAGE(INDEX(終値!$E109:$CZ109,1,$BF109+1):INDEX(終値!$E109:$CZ109,1,$BF109+20))-2*STDEVP(INDEX(終値!$E109:$CZ109,1,$BF109+1):INDEX(終値!$E109:$CZ109,1,$BF109+20)))</f>
        <v>3271.9290057129533</v>
      </c>
      <c r="BK109" s="500">
        <f>IF($BE109="","",AVERAGE(INDEX(終値!$E109:$CZ109,1,$BE109+1):INDEX(終値!$E109:$CZ109,1,$BE109+20))-2*STDEVP(INDEX(終値!$E109:$CZ109,1,$BE109+1):INDEX(終値!$E109:$CZ109,1,$BE109+20)))</f>
        <v>3334.386661261</v>
      </c>
      <c r="BL109" s="500">
        <f t="shared" si="9"/>
        <v>4</v>
      </c>
      <c r="BM109" s="500">
        <f t="shared" si="10"/>
        <v>6</v>
      </c>
      <c r="BN109" s="500">
        <f t="shared" si="11"/>
        <v>12</v>
      </c>
      <c r="BO109" s="500">
        <f>IF($BM109="","",INDEX(高値!$E109:$CZ109,1,$BM109+1))</f>
        <v>3966</v>
      </c>
      <c r="BP109" s="500">
        <f>IF($BN109="","",INDEX(高値!$E109:$CZ109,1,$BN109+1))</f>
        <v>3708</v>
      </c>
      <c r="BQ109" s="500">
        <f>IF($BN109="","",MIN(INDEX(安値!$E109:$CZ109,1,$BM109+1):INDEX(安値!$E109:$CZ109,1,$BN109+1)))</f>
        <v>3548</v>
      </c>
      <c r="BR109" s="500">
        <f>IF($BN109="","",AVERAGE(INDEX(終値!$E109:$CZ109,1,$BN109+1):INDEX(終値!$E109:$CZ109,1,$BN109+20))+2*STDEVP(INDEX(終値!$E109:$CZ109,1,$BN109+1):INDEX(終値!$E109:$CZ109,1,$BN109+20)))</f>
        <v>3679.674973334168</v>
      </c>
      <c r="BS109" s="500">
        <f>IF($BM109="","",AVERAGE(INDEX(終値!$E109:$CZ109,1,$BM109+1):INDEX(終値!$E109:$CZ109,1,$BM109+20))+2*STDEVP(INDEX(終値!$E109:$CZ109,1,$BM109+1):INDEX(終値!$E109:$CZ109,1,$BM109+20)))</f>
        <v>3857.9271284467054</v>
      </c>
      <c r="BT109" s="497" t="str">
        <f>IFERROR(IF(AND($BD109&gt;=2,ABS($BG109-$BH109)/$BH109&lt;=BB設定!$B$12,$BI109&gt;=MAX($BH109,$BG109)*(1+BB設定!$B$13),終値!E109&gt;$BG109),IF(OR(終値!E109&gt;=$BI109,AND($BH109&lt;$BJ109,$BG109&gt;=$BK109)),"二番底W▲","二番底W形成"),IF(AND($BL109&gt;=2,ABS($BO109-$BP109)/$BP109&lt;=BB設定!$B$12,$BQ109&lt;=MIN($BP109,$BO109)*(1-BB設定!$B$13),終値!E109&lt;$BO109),IF(OR(終値!E109&lt;=$BQ109,AND($BP109&gt;$BR109,$BO109&lt;=$BS109)),"二番天井M▼","二番天井M形成"),"－")),"－")</f>
        <v>－</v>
      </c>
    </row>
    <row r="110" spans="2:72">
      <c r="B110" s="500" t="str">
        <f>IF(終値!A110="","",IF(AND(安値!G110&lt;安値!F110,安値!G110&lt;安値!E110,安値!G110&lt;安値!H110,安値!G110&lt;安値!I110),2,""))</f>
        <v/>
      </c>
      <c r="C110" s="500">
        <f>IF(終値!A110="","",IF(AND(安値!H110&lt;安値!G110,安値!H110&lt;安値!F110,安値!H110&lt;安値!I110,安値!H110&lt;安値!J110),3,""))</f>
        <v>3</v>
      </c>
      <c r="D110" s="500" t="str">
        <f>IF(終値!A110="","",IF(AND(安値!I110&lt;安値!H110,安値!I110&lt;安値!G110,安値!I110&lt;安値!J110,安値!I110&lt;安値!K110),4,""))</f>
        <v/>
      </c>
      <c r="E110" s="500" t="str">
        <f>IF(終値!A110="","",IF(AND(安値!J110&lt;安値!I110,安値!J110&lt;安値!H110,安値!J110&lt;安値!K110,安値!J110&lt;安値!L110),5,""))</f>
        <v/>
      </c>
      <c r="F110" s="500" t="str">
        <f>IF(終値!A110="","",IF(AND(安値!K110&lt;安値!J110,安値!K110&lt;安値!I110,安値!K110&lt;安値!L110,安値!K110&lt;安値!M110),6,""))</f>
        <v/>
      </c>
      <c r="G110" s="500" t="str">
        <f>IF(終値!A110="","",IF(AND(安値!L110&lt;安値!K110,安値!L110&lt;安値!J110,安値!L110&lt;安値!M110,安値!L110&lt;安値!N110),7,""))</f>
        <v/>
      </c>
      <c r="H110" s="500" t="str">
        <f>IF(終値!A110="","",IF(AND(安値!M110&lt;安値!L110,安値!M110&lt;安値!K110,安値!M110&lt;安値!N110,安値!M110&lt;安値!O110),8,""))</f>
        <v/>
      </c>
      <c r="I110" s="500">
        <f>IF(終値!A110="","",IF(AND(安値!N110&lt;安値!M110,安値!N110&lt;安値!L110,安値!N110&lt;安値!O110,安値!N110&lt;安値!P110),9,""))</f>
        <v>9</v>
      </c>
      <c r="J110" s="500" t="str">
        <f>IF(終値!A110="","",IF(AND(安値!O110&lt;安値!N110,安値!O110&lt;安値!M110,安値!O110&lt;安値!P110,安値!O110&lt;安値!Q110),10,""))</f>
        <v/>
      </c>
      <c r="K110" s="500" t="str">
        <f>IF(終値!A110="","",IF(AND(安値!P110&lt;安値!O110,安値!P110&lt;安値!N110,安値!P110&lt;安値!Q110,安値!P110&lt;安値!R110),11,""))</f>
        <v/>
      </c>
      <c r="L110" s="500" t="str">
        <f>IF(終値!A110="","",IF(AND(安値!Q110&lt;安値!P110,安値!Q110&lt;安値!O110,安値!Q110&lt;安値!R110,安値!Q110&lt;安値!S110),12,""))</f>
        <v/>
      </c>
      <c r="M110" s="500" t="str">
        <f>IF(終値!A110="","",IF(AND(安値!R110&lt;安値!Q110,安値!R110&lt;安値!P110,安値!R110&lt;安値!S110,安値!R110&lt;安値!T110),13,""))</f>
        <v/>
      </c>
      <c r="N110" s="500" t="str">
        <f>IF(終値!A110="","",IF(AND(安値!S110&lt;安値!R110,安値!S110&lt;安値!Q110,安値!S110&lt;安値!T110,安値!S110&lt;安値!U110),14,""))</f>
        <v/>
      </c>
      <c r="O110" s="500" t="str">
        <f>IF(終値!A110="","",IF(AND(安値!T110&lt;安値!S110,安値!T110&lt;安値!R110,安値!T110&lt;安値!U110,安値!T110&lt;安値!V110),15,""))</f>
        <v/>
      </c>
      <c r="P110" s="500" t="str">
        <f>IF(終値!A110="","",IF(AND(安値!U110&lt;安値!T110,安値!U110&lt;安値!S110,安値!U110&lt;安値!V110,安値!U110&lt;安値!W110),16,""))</f>
        <v/>
      </c>
      <c r="Q110" s="500" t="str">
        <f>IF(終値!A110="","",IF(AND(安値!V110&lt;安値!U110,安値!V110&lt;安値!T110,安値!V110&lt;安値!W110,安値!V110&lt;安値!X110),17,""))</f>
        <v/>
      </c>
      <c r="R110" s="500" t="str">
        <f>IF(終値!A110="","",IF(AND(安値!W110&lt;安値!V110,安値!W110&lt;安値!U110,安値!W110&lt;安値!X110,安値!W110&lt;安値!Y110),18,""))</f>
        <v/>
      </c>
      <c r="S110" s="500" t="str">
        <f>IF(終値!A110="","",IF(AND(安値!X110&lt;安値!W110,安値!X110&lt;安値!V110,安値!X110&lt;安値!Y110,安値!X110&lt;安値!Z110),19,""))</f>
        <v/>
      </c>
      <c r="T110" s="500" t="str">
        <f>IF(終値!A110="","",IF(AND(安値!Y110&lt;安値!X110,安値!Y110&lt;安値!W110,安値!Y110&lt;安値!Z110,安値!Y110&lt;安値!AA110),20,""))</f>
        <v/>
      </c>
      <c r="U110" s="500" t="str">
        <f>IF(終値!A110="","",IF(AND(安値!Z110&lt;安値!Y110,安値!Z110&lt;安値!X110,安値!Z110&lt;安値!AA110,安値!Z110&lt;安値!AB110),21,""))</f>
        <v/>
      </c>
      <c r="V110" s="500" t="str">
        <f>IF(終値!A110="","",IF(AND(安値!AA110&lt;安値!Z110,安値!AA110&lt;安値!Y110,安値!AA110&lt;安値!AB110,安値!AA110&lt;安値!AC110),22,""))</f>
        <v/>
      </c>
      <c r="W110" s="500" t="str">
        <f>IF(終値!A110="","",IF(AND(安値!AB110&lt;安値!AA110,安値!AB110&lt;安値!Z110,安値!AB110&lt;安値!AC110,安値!AB110&lt;安値!AD110),23,""))</f>
        <v/>
      </c>
      <c r="X110" s="500" t="str">
        <f>IF(終値!A110="","",IF(AND(安値!AC110&lt;安値!AB110,安値!AC110&lt;安値!AA110,安値!AC110&lt;安値!AD110,安値!AC110&lt;安値!AE110),24,""))</f>
        <v/>
      </c>
      <c r="Y110" s="500">
        <f>IF(終値!A110="","",IF(AND(安値!AD110&lt;安値!AC110,安値!AD110&lt;安値!AB110,安値!AD110&lt;安値!AE110,安値!AD110&lt;安値!AF110),25,""))</f>
        <v>25</v>
      </c>
      <c r="Z110" s="500" t="str">
        <f>IF(終値!A110="","",IF(AND(安値!AE110&lt;安値!AD110,安値!AE110&lt;安値!AC110,安値!AE110&lt;安値!AF110,安値!AE110&lt;安値!AG110),26,""))</f>
        <v/>
      </c>
      <c r="AA110" s="500" t="str">
        <f>IF(終値!A110="","",IF(AND(安値!AF110&lt;安値!AE110,安値!AF110&lt;安値!AD110,安値!AF110&lt;安値!AG110,安値!AF110&lt;安値!AH110),27,""))</f>
        <v/>
      </c>
      <c r="AB110" s="500" t="str">
        <f>IF(終値!A110="","",IF(AND(安値!AG110&lt;安値!AF110,安値!AG110&lt;安値!AE110,安値!AG110&lt;安値!AH110,安値!AG110&lt;安値!AI110),28,""))</f>
        <v/>
      </c>
      <c r="AC110" s="500" t="str">
        <f>IF(終値!A110="","",IF(AND(高値!G110&gt;高値!F110,高値!G110&gt;高値!E110,高値!G110&gt;高値!H110,高値!G110&gt;高値!I110),2,""))</f>
        <v/>
      </c>
      <c r="AD110" s="500" t="str">
        <f>IF(終値!A110="","",IF(AND(高値!H110&gt;高値!G110,高値!H110&gt;高値!F110,高値!H110&gt;高値!I110,高値!H110&gt;高値!J110),3,""))</f>
        <v/>
      </c>
      <c r="AE110" s="500" t="str">
        <f>IF(終値!A110="","",IF(AND(高値!I110&gt;高値!H110,高値!I110&gt;高値!G110,高値!I110&gt;高値!J110,高値!I110&gt;高値!K110),4,""))</f>
        <v/>
      </c>
      <c r="AF110" s="500" t="str">
        <f>IF(終値!A110="","",IF(AND(高値!J110&gt;高値!I110,高値!J110&gt;高値!H110,高値!J110&gt;高値!K110,高値!J110&gt;高値!L110),5,""))</f>
        <v/>
      </c>
      <c r="AG110" s="500">
        <f>IF(終値!A110="","",IF(AND(高値!K110&gt;高値!J110,高値!K110&gt;高値!I110,高値!K110&gt;高値!L110,高値!K110&gt;高値!M110),6,""))</f>
        <v>6</v>
      </c>
      <c r="AH110" s="500" t="str">
        <f>IF(終値!A110="","",IF(AND(高値!L110&gt;高値!K110,高値!L110&gt;高値!J110,高値!L110&gt;高値!M110,高値!L110&gt;高値!N110),7,""))</f>
        <v/>
      </c>
      <c r="AI110" s="500" t="str">
        <f>IF(終値!A110="","",IF(AND(高値!M110&gt;高値!L110,高値!M110&gt;高値!K110,高値!M110&gt;高値!N110,高値!M110&gt;高値!O110),8,""))</f>
        <v/>
      </c>
      <c r="AJ110" s="500" t="str">
        <f>IF(終値!A110="","",IF(AND(高値!N110&gt;高値!M110,高値!N110&gt;高値!L110,高値!N110&gt;高値!O110,高値!N110&gt;高値!P110),9,""))</f>
        <v/>
      </c>
      <c r="AK110" s="500" t="str">
        <f>IF(終値!A110="","",IF(AND(高値!O110&gt;高値!N110,高値!O110&gt;高値!M110,高値!O110&gt;高値!P110,高値!O110&gt;高値!Q110),10,""))</f>
        <v/>
      </c>
      <c r="AL110" s="500" t="str">
        <f>IF(終値!A110="","",IF(AND(高値!P110&gt;高値!O110,高値!P110&gt;高値!N110,高値!P110&gt;高値!Q110,高値!P110&gt;高値!R110),11,""))</f>
        <v/>
      </c>
      <c r="AM110" s="500">
        <f>IF(終値!A110="","",IF(AND(高値!Q110&gt;高値!P110,高値!Q110&gt;高値!O110,高値!Q110&gt;高値!R110,高値!Q110&gt;高値!S110),12,""))</f>
        <v>12</v>
      </c>
      <c r="AN110" s="500" t="str">
        <f>IF(終値!A110="","",IF(AND(高値!R110&gt;高値!Q110,高値!R110&gt;高値!P110,高値!R110&gt;高値!S110,高値!R110&gt;高値!T110),13,""))</f>
        <v/>
      </c>
      <c r="AO110" s="500" t="str">
        <f>IF(終値!A110="","",IF(AND(高値!S110&gt;高値!R110,高値!S110&gt;高値!Q110,高値!S110&gt;高値!T110,高値!S110&gt;高値!U110),14,""))</f>
        <v/>
      </c>
      <c r="AP110" s="500" t="str">
        <f>IF(終値!A110="","",IF(AND(高値!T110&gt;高値!S110,高値!T110&gt;高値!R110,高値!T110&gt;高値!U110,高値!T110&gt;高値!V110),15,""))</f>
        <v/>
      </c>
      <c r="AQ110" s="500" t="str">
        <f>IF(終値!A110="","",IF(AND(高値!U110&gt;高値!T110,高値!U110&gt;高値!S110,高値!U110&gt;高値!V110,高値!U110&gt;高値!W110),16,""))</f>
        <v/>
      </c>
      <c r="AR110" s="500" t="str">
        <f>IF(終値!A110="","",IF(AND(高値!V110&gt;高値!U110,高値!V110&gt;高値!T110,高値!V110&gt;高値!W110,高値!V110&gt;高値!X110),17,""))</f>
        <v/>
      </c>
      <c r="AS110" s="500" t="str">
        <f>IF(終値!A110="","",IF(AND(高値!W110&gt;高値!V110,高値!W110&gt;高値!U110,高値!W110&gt;高値!X110,高値!W110&gt;高値!Y110),18,""))</f>
        <v/>
      </c>
      <c r="AT110" s="500" t="str">
        <f>IF(終値!A110="","",IF(AND(高値!X110&gt;高値!W110,高値!X110&gt;高値!V110,高値!X110&gt;高値!Y110,高値!X110&gt;高値!Z110),19,""))</f>
        <v/>
      </c>
      <c r="AU110" s="500" t="str">
        <f>IF(終値!A110="","",IF(AND(高値!Y110&gt;高値!X110,高値!Y110&gt;高値!W110,高値!Y110&gt;高値!Z110,高値!Y110&gt;高値!AA110),20,""))</f>
        <v/>
      </c>
      <c r="AV110" s="500" t="str">
        <f>IF(終値!A110="","",IF(AND(高値!Z110&gt;高値!Y110,高値!Z110&gt;高値!X110,高値!Z110&gt;高値!AA110,高値!Z110&gt;高値!AB110),21,""))</f>
        <v/>
      </c>
      <c r="AW110" s="500" t="str">
        <f>IF(終値!A110="","",IF(AND(高値!AA110&gt;高値!Z110,高値!AA110&gt;高値!Y110,高値!AA110&gt;高値!AB110,高値!AA110&gt;高値!AC110),22,""))</f>
        <v/>
      </c>
      <c r="AX110" s="500" t="str">
        <f>IF(終値!A110="","",IF(AND(高値!AB110&gt;高値!AA110,高値!AB110&gt;高値!Z110,高値!AB110&gt;高値!AC110,高値!AB110&gt;高値!AD110),23,""))</f>
        <v/>
      </c>
      <c r="AY110" s="500" t="str">
        <f>IF(終値!A110="","",IF(AND(高値!AC110&gt;高値!AB110,高値!AC110&gt;高値!AA110,高値!AC110&gt;高値!AD110,高値!AC110&gt;高値!AE110),24,""))</f>
        <v/>
      </c>
      <c r="AZ110" s="500" t="str">
        <f>IF(終値!A110="","",IF(AND(高値!AD110&gt;高値!AC110,高値!AD110&gt;高値!AB110,高値!AD110&gt;高値!AE110,高値!AD110&gt;高値!AF110),25,""))</f>
        <v/>
      </c>
      <c r="BA110" s="500">
        <f>IF(終値!A110="","",IF(AND(高値!AE110&gt;高値!AD110,高値!AE110&gt;高値!AC110,高値!AE110&gt;高値!AF110,高値!AE110&gt;高値!AG110),26,""))</f>
        <v>26</v>
      </c>
      <c r="BB110" s="500" t="str">
        <f>IF(終値!A110="","",IF(AND(高値!AF110&gt;高値!AE110,高値!AF110&gt;高値!AD110,高値!AF110&gt;高値!AG110,高値!AF110&gt;高値!AH110),27,""))</f>
        <v/>
      </c>
      <c r="BC110" s="500" t="str">
        <f>IF(終値!A110="","",IF(AND(高値!AG110&gt;高値!AF110,高値!AG110&gt;高値!AE110,高値!AG110&gt;高値!AH110,高値!AG110&gt;高値!AI110),28,""))</f>
        <v/>
      </c>
      <c r="BD110" s="500">
        <f t="shared" si="6"/>
        <v>3</v>
      </c>
      <c r="BE110" s="500">
        <f t="shared" si="7"/>
        <v>3</v>
      </c>
      <c r="BF110" s="500">
        <f t="shared" si="8"/>
        <v>9</v>
      </c>
      <c r="BG110" s="500">
        <f>IF($BE110="","",INDEX(安値!$E110:$CZ110,1,$BE110+1))</f>
        <v>2172</v>
      </c>
      <c r="BH110" s="500">
        <f>IF($BF110="","",INDEX(安値!$E110:$CZ110,1,$BF110+1))</f>
        <v>2141</v>
      </c>
      <c r="BI110" s="500">
        <f>IF($BF110="","",MAX(INDEX(高値!$E110:$CZ110,1,$BE110+1):INDEX(高値!$E110:$CZ110,1,$BF110+1)))</f>
        <v>2274</v>
      </c>
      <c r="BJ110" s="500">
        <f>IF($BF110="","",AVERAGE(INDEX(終値!$E110:$CZ110,1,$BF110+1):INDEX(終値!$E110:$CZ110,1,$BF110+20))-2*STDEVP(INDEX(終値!$E110:$CZ110,1,$BF110+1):INDEX(終値!$E110:$CZ110,1,$BF110+20)))</f>
        <v>1848.545839311985</v>
      </c>
      <c r="BK110" s="500">
        <f>IF($BE110="","",AVERAGE(INDEX(終値!$E110:$CZ110,1,$BE110+1):INDEX(終値!$E110:$CZ110,1,$BE110+20))-2*STDEVP(INDEX(終値!$E110:$CZ110,1,$BE110+1):INDEX(終値!$E110:$CZ110,1,$BE110+20)))</f>
        <v>1983.3365104236973</v>
      </c>
      <c r="BL110" s="500">
        <f t="shared" si="9"/>
        <v>3</v>
      </c>
      <c r="BM110" s="500">
        <f t="shared" si="10"/>
        <v>6</v>
      </c>
      <c r="BN110" s="500">
        <f t="shared" si="11"/>
        <v>12</v>
      </c>
      <c r="BO110" s="500">
        <f>IF($BM110="","",INDEX(高値!$E110:$CZ110,1,$BM110+1))</f>
        <v>2274</v>
      </c>
      <c r="BP110" s="500">
        <f>IF($BN110="","",INDEX(高値!$E110:$CZ110,1,$BN110+1))</f>
        <v>2252.5</v>
      </c>
      <c r="BQ110" s="500">
        <f>IF($BN110="","",MIN(INDEX(安値!$E110:$CZ110,1,$BM110+1):INDEX(安値!$E110:$CZ110,1,$BN110+1)))</f>
        <v>2141</v>
      </c>
      <c r="BR110" s="500">
        <f>IF($BN110="","",AVERAGE(INDEX(終値!$E110:$CZ110,1,$BN110+1):INDEX(終値!$E110:$CZ110,1,$BN110+20))+2*STDEVP(INDEX(終値!$E110:$CZ110,1,$BN110+1):INDEX(終値!$E110:$CZ110,1,$BN110+20)))</f>
        <v>2219.2408178365454</v>
      </c>
      <c r="BS110" s="500">
        <f>IF($BM110="","",AVERAGE(INDEX(終値!$E110:$CZ110,1,$BM110+1):INDEX(終値!$E110:$CZ110,1,$BM110+20))+2*STDEVP(INDEX(終値!$E110:$CZ110,1,$BM110+1):INDEX(終値!$E110:$CZ110,1,$BM110+20)))</f>
        <v>2312.32789189289</v>
      </c>
      <c r="BT110" s="497" t="str">
        <f>IFERROR(IF(AND($BD110&gt;=2,ABS($BG110-$BH110)/$BH110&lt;=BB設定!$B$12,$BI110&gt;=MAX($BH110,$BG110)*(1+BB設定!$B$13),終値!E110&gt;$BG110),IF(OR(終値!E110&gt;=$BI110,AND($BH110&lt;$BJ110,$BG110&gt;=$BK110)),"二番底W▲","二番底W形成"),IF(AND($BL110&gt;=2,ABS($BO110-$BP110)/$BP110&lt;=BB設定!$B$12,$BQ110&lt;=MIN($BP110,$BO110)*(1-BB設定!$B$13),終値!E110&lt;$BO110),IF(OR(終値!E110&lt;=$BQ110,AND($BP110&gt;$BR110,$BO110&lt;=$BS110)),"二番天井M▼","二番天井M形成"),"－")),"－")</f>
        <v>二番底W形成</v>
      </c>
    </row>
    <row r="111" spans="2:72">
      <c r="B111" s="500" t="str">
        <f>IF(終値!A111="","",IF(AND(安値!G111&lt;安値!F111,安値!G111&lt;安値!E111,安値!G111&lt;安値!H111,安値!G111&lt;安値!I111),2,""))</f>
        <v/>
      </c>
      <c r="C111" s="500">
        <f>IF(終値!A111="","",IF(AND(安値!H111&lt;安値!G111,安値!H111&lt;安値!F111,安値!H111&lt;安値!I111,安値!H111&lt;安値!J111),3,""))</f>
        <v>3</v>
      </c>
      <c r="D111" s="500" t="str">
        <f>IF(終値!A111="","",IF(AND(安値!I111&lt;安値!H111,安値!I111&lt;安値!G111,安値!I111&lt;安値!J111,安値!I111&lt;安値!K111),4,""))</f>
        <v/>
      </c>
      <c r="E111" s="500" t="str">
        <f>IF(終値!A111="","",IF(AND(安値!J111&lt;安値!I111,安値!J111&lt;安値!H111,安値!J111&lt;安値!K111,安値!J111&lt;安値!L111),5,""))</f>
        <v/>
      </c>
      <c r="F111" s="500" t="str">
        <f>IF(終値!A111="","",IF(AND(安値!K111&lt;安値!J111,安値!K111&lt;安値!I111,安値!K111&lt;安値!L111,安値!K111&lt;安値!M111),6,""))</f>
        <v/>
      </c>
      <c r="G111" s="500" t="str">
        <f>IF(終値!A111="","",IF(AND(安値!L111&lt;安値!K111,安値!L111&lt;安値!J111,安値!L111&lt;安値!M111,安値!L111&lt;安値!N111),7,""))</f>
        <v/>
      </c>
      <c r="H111" s="500" t="str">
        <f>IF(終値!A111="","",IF(AND(安値!M111&lt;安値!L111,安値!M111&lt;安値!K111,安値!M111&lt;安値!N111,安値!M111&lt;安値!O111),8,""))</f>
        <v/>
      </c>
      <c r="I111" s="500" t="str">
        <f>IF(終値!A111="","",IF(AND(安値!N111&lt;安値!M111,安値!N111&lt;安値!L111,安値!N111&lt;安値!O111,安値!N111&lt;安値!P111),9,""))</f>
        <v/>
      </c>
      <c r="J111" s="500" t="str">
        <f>IF(終値!A111="","",IF(AND(安値!O111&lt;安値!N111,安値!O111&lt;安値!M111,安値!O111&lt;安値!P111,安値!O111&lt;安値!Q111),10,""))</f>
        <v/>
      </c>
      <c r="K111" s="500" t="str">
        <f>IF(終値!A111="","",IF(AND(安値!P111&lt;安値!O111,安値!P111&lt;安値!N111,安値!P111&lt;安値!Q111,安値!P111&lt;安値!R111),11,""))</f>
        <v/>
      </c>
      <c r="L111" s="500" t="str">
        <f>IF(終値!A111="","",IF(AND(安値!Q111&lt;安値!P111,安値!Q111&lt;安値!O111,安値!Q111&lt;安値!R111,安値!Q111&lt;安値!S111),12,""))</f>
        <v/>
      </c>
      <c r="M111" s="500">
        <f>IF(終値!A111="","",IF(AND(安値!R111&lt;安値!Q111,安値!R111&lt;安値!P111,安値!R111&lt;安値!S111,安値!R111&lt;安値!T111),13,""))</f>
        <v>13</v>
      </c>
      <c r="N111" s="500" t="str">
        <f>IF(終値!A111="","",IF(AND(安値!S111&lt;安値!R111,安値!S111&lt;安値!Q111,安値!S111&lt;安値!T111,安値!S111&lt;安値!U111),14,""))</f>
        <v/>
      </c>
      <c r="O111" s="500" t="str">
        <f>IF(終値!A111="","",IF(AND(安値!T111&lt;安値!S111,安値!T111&lt;安値!R111,安値!T111&lt;安値!U111,安値!T111&lt;安値!V111),15,""))</f>
        <v/>
      </c>
      <c r="P111" s="500" t="str">
        <f>IF(終値!A111="","",IF(AND(安値!U111&lt;安値!T111,安値!U111&lt;安値!S111,安値!U111&lt;安値!V111,安値!U111&lt;安値!W111),16,""))</f>
        <v/>
      </c>
      <c r="Q111" s="500" t="str">
        <f>IF(終値!A111="","",IF(AND(安値!V111&lt;安値!U111,安値!V111&lt;安値!T111,安値!V111&lt;安値!W111,安値!V111&lt;安値!X111),17,""))</f>
        <v/>
      </c>
      <c r="R111" s="500" t="str">
        <f>IF(終値!A111="","",IF(AND(安値!W111&lt;安値!V111,安値!W111&lt;安値!U111,安値!W111&lt;安値!X111,安値!W111&lt;安値!Y111),18,""))</f>
        <v/>
      </c>
      <c r="S111" s="500" t="str">
        <f>IF(終値!A111="","",IF(AND(安値!X111&lt;安値!W111,安値!X111&lt;安値!V111,安値!X111&lt;安値!Y111,安値!X111&lt;安値!Z111),19,""))</f>
        <v/>
      </c>
      <c r="T111" s="500" t="str">
        <f>IF(終値!A111="","",IF(AND(安値!Y111&lt;安値!X111,安値!Y111&lt;安値!W111,安値!Y111&lt;安値!Z111,安値!Y111&lt;安値!AA111),20,""))</f>
        <v/>
      </c>
      <c r="U111" s="500" t="str">
        <f>IF(終値!A111="","",IF(AND(安値!Z111&lt;安値!Y111,安値!Z111&lt;安値!X111,安値!Z111&lt;安値!AA111,安値!Z111&lt;安値!AB111),21,""))</f>
        <v/>
      </c>
      <c r="V111" s="500" t="str">
        <f>IF(終値!A111="","",IF(AND(安値!AA111&lt;安値!Z111,安値!AA111&lt;安値!Y111,安値!AA111&lt;安値!AB111,安値!AA111&lt;安値!AC111),22,""))</f>
        <v/>
      </c>
      <c r="W111" s="500" t="str">
        <f>IF(終値!A111="","",IF(AND(安値!AB111&lt;安値!AA111,安値!AB111&lt;安値!Z111,安値!AB111&lt;安値!AC111,安値!AB111&lt;安値!AD111),23,""))</f>
        <v/>
      </c>
      <c r="X111" s="500" t="str">
        <f>IF(終値!A111="","",IF(AND(安値!AC111&lt;安値!AB111,安値!AC111&lt;安値!AA111,安値!AC111&lt;安値!AD111,安値!AC111&lt;安値!AE111),24,""))</f>
        <v/>
      </c>
      <c r="Y111" s="500" t="str">
        <f>IF(終値!A111="","",IF(AND(安値!AD111&lt;安値!AC111,安値!AD111&lt;安値!AB111,安値!AD111&lt;安値!AE111,安値!AD111&lt;安値!AF111),25,""))</f>
        <v/>
      </c>
      <c r="Z111" s="500" t="str">
        <f>IF(終値!A111="","",IF(AND(安値!AE111&lt;安値!AD111,安値!AE111&lt;安値!AC111,安値!AE111&lt;安値!AF111,安値!AE111&lt;安値!AG111),26,""))</f>
        <v/>
      </c>
      <c r="AA111" s="500">
        <f>IF(終値!A111="","",IF(AND(安値!AF111&lt;安値!AE111,安値!AF111&lt;安値!AD111,安値!AF111&lt;安値!AG111,安値!AF111&lt;安値!AH111),27,""))</f>
        <v>27</v>
      </c>
      <c r="AB111" s="500" t="str">
        <f>IF(終値!A111="","",IF(AND(安値!AG111&lt;安値!AF111,安値!AG111&lt;安値!AE111,安値!AG111&lt;安値!AH111,安値!AG111&lt;安値!AI111),28,""))</f>
        <v/>
      </c>
      <c r="AC111" s="500" t="str">
        <f>IF(終値!A111="","",IF(AND(高値!G111&gt;高値!F111,高値!G111&gt;高値!E111,高値!G111&gt;高値!H111,高値!G111&gt;高値!I111),2,""))</f>
        <v/>
      </c>
      <c r="AD111" s="500" t="str">
        <f>IF(終値!A111="","",IF(AND(高値!H111&gt;高値!G111,高値!H111&gt;高値!F111,高値!H111&gt;高値!I111,高値!H111&gt;高値!J111),3,""))</f>
        <v/>
      </c>
      <c r="AE111" s="500" t="str">
        <f>IF(終値!A111="","",IF(AND(高値!I111&gt;高値!H111,高値!I111&gt;高値!G111,高値!I111&gt;高値!J111,高値!I111&gt;高値!K111),4,""))</f>
        <v/>
      </c>
      <c r="AF111" s="500">
        <f>IF(終値!A111="","",IF(AND(高値!J111&gt;高値!I111,高値!J111&gt;高値!H111,高値!J111&gt;高値!K111,高値!J111&gt;高値!L111),5,""))</f>
        <v>5</v>
      </c>
      <c r="AG111" s="500" t="str">
        <f>IF(終値!A111="","",IF(AND(高値!K111&gt;高値!J111,高値!K111&gt;高値!I111,高値!K111&gt;高値!L111,高値!K111&gt;高値!M111),6,""))</f>
        <v/>
      </c>
      <c r="AH111" s="500" t="str">
        <f>IF(終値!A111="","",IF(AND(高値!L111&gt;高値!K111,高値!L111&gt;高値!J111,高値!L111&gt;高値!M111,高値!L111&gt;高値!N111),7,""))</f>
        <v/>
      </c>
      <c r="AI111" s="500" t="str">
        <f>IF(終値!A111="","",IF(AND(高値!M111&gt;高値!L111,高値!M111&gt;高値!K111,高値!M111&gt;高値!N111,高値!M111&gt;高値!O111),8,""))</f>
        <v/>
      </c>
      <c r="AJ111" s="500" t="str">
        <f>IF(終値!A111="","",IF(AND(高値!N111&gt;高値!M111,高値!N111&gt;高値!L111,高値!N111&gt;高値!O111,高値!N111&gt;高値!P111),9,""))</f>
        <v/>
      </c>
      <c r="AK111" s="500" t="str">
        <f>IF(終値!A111="","",IF(AND(高値!O111&gt;高値!N111,高値!O111&gt;高値!M111,高値!O111&gt;高値!P111,高値!O111&gt;高値!Q111),10,""))</f>
        <v/>
      </c>
      <c r="AL111" s="500">
        <f>IF(終値!A111="","",IF(AND(高値!P111&gt;高値!O111,高値!P111&gt;高値!N111,高値!P111&gt;高値!Q111,高値!P111&gt;高値!R111),11,""))</f>
        <v>11</v>
      </c>
      <c r="AM111" s="500" t="str">
        <f>IF(終値!A111="","",IF(AND(高値!Q111&gt;高値!P111,高値!Q111&gt;高値!O111,高値!Q111&gt;高値!R111,高値!Q111&gt;高値!S111),12,""))</f>
        <v/>
      </c>
      <c r="AN111" s="500" t="str">
        <f>IF(終値!A111="","",IF(AND(高値!R111&gt;高値!Q111,高値!R111&gt;高値!P111,高値!R111&gt;高値!S111,高値!R111&gt;高値!T111),13,""))</f>
        <v/>
      </c>
      <c r="AO111" s="500" t="str">
        <f>IF(終値!A111="","",IF(AND(高値!S111&gt;高値!R111,高値!S111&gt;高値!Q111,高値!S111&gt;高値!T111,高値!S111&gt;高値!U111),14,""))</f>
        <v/>
      </c>
      <c r="AP111" s="500" t="str">
        <f>IF(終値!A111="","",IF(AND(高値!T111&gt;高値!S111,高値!T111&gt;高値!R111,高値!T111&gt;高値!U111,高値!T111&gt;高値!V111),15,""))</f>
        <v/>
      </c>
      <c r="AQ111" s="500" t="str">
        <f>IF(終値!A111="","",IF(AND(高値!U111&gt;高値!T111,高値!U111&gt;高値!S111,高値!U111&gt;高値!V111,高値!U111&gt;高値!W111),16,""))</f>
        <v/>
      </c>
      <c r="AR111" s="500" t="str">
        <f>IF(終値!A111="","",IF(AND(高値!V111&gt;高値!U111,高値!V111&gt;高値!T111,高値!V111&gt;高値!W111,高値!V111&gt;高値!X111),17,""))</f>
        <v/>
      </c>
      <c r="AS111" s="500" t="str">
        <f>IF(終値!A111="","",IF(AND(高値!W111&gt;高値!V111,高値!W111&gt;高値!U111,高値!W111&gt;高値!X111,高値!W111&gt;高値!Y111),18,""))</f>
        <v/>
      </c>
      <c r="AT111" s="500" t="str">
        <f>IF(終値!A111="","",IF(AND(高値!X111&gt;高値!W111,高値!X111&gt;高値!V111,高値!X111&gt;高値!Y111,高値!X111&gt;高値!Z111),19,""))</f>
        <v/>
      </c>
      <c r="AU111" s="500" t="str">
        <f>IF(終値!A111="","",IF(AND(高値!Y111&gt;高値!X111,高値!Y111&gt;高値!W111,高値!Y111&gt;高値!Z111,高値!Y111&gt;高値!AA111),20,""))</f>
        <v/>
      </c>
      <c r="AV111" s="500">
        <f>IF(終値!A111="","",IF(AND(高値!Z111&gt;高値!Y111,高値!Z111&gt;高値!X111,高値!Z111&gt;高値!AA111,高値!Z111&gt;高値!AB111),21,""))</f>
        <v>21</v>
      </c>
      <c r="AW111" s="500" t="str">
        <f>IF(終値!A111="","",IF(AND(高値!AA111&gt;高値!Z111,高値!AA111&gt;高値!Y111,高値!AA111&gt;高値!AB111,高値!AA111&gt;高値!AC111),22,""))</f>
        <v/>
      </c>
      <c r="AX111" s="500" t="str">
        <f>IF(終値!A111="","",IF(AND(高値!AB111&gt;高値!AA111,高値!AB111&gt;高値!Z111,高値!AB111&gt;高値!AC111,高値!AB111&gt;高値!AD111),23,""))</f>
        <v/>
      </c>
      <c r="AY111" s="500" t="str">
        <f>IF(終値!A111="","",IF(AND(高値!AC111&gt;高値!AB111,高値!AC111&gt;高値!AA111,高値!AC111&gt;高値!AD111,高値!AC111&gt;高値!AE111),24,""))</f>
        <v/>
      </c>
      <c r="AZ111" s="500">
        <f>IF(終値!A111="","",IF(AND(高値!AD111&gt;高値!AC111,高値!AD111&gt;高値!AB111,高値!AD111&gt;高値!AE111,高値!AD111&gt;高値!AF111),25,""))</f>
        <v>25</v>
      </c>
      <c r="BA111" s="500" t="str">
        <f>IF(終値!A111="","",IF(AND(高値!AE111&gt;高値!AD111,高値!AE111&gt;高値!AC111,高値!AE111&gt;高値!AF111,高値!AE111&gt;高値!AG111),26,""))</f>
        <v/>
      </c>
      <c r="BB111" s="500" t="str">
        <f>IF(終値!A111="","",IF(AND(高値!AF111&gt;高値!AE111,高値!AF111&gt;高値!AD111,高値!AF111&gt;高値!AG111,高値!AF111&gt;高値!AH111),27,""))</f>
        <v/>
      </c>
      <c r="BC111" s="500" t="str">
        <f>IF(終値!A111="","",IF(AND(高値!AG111&gt;高値!AF111,高値!AG111&gt;高値!AE111,高値!AG111&gt;高値!AH111,高値!AG111&gt;高値!AI111),28,""))</f>
        <v/>
      </c>
      <c r="BD111" s="500">
        <f t="shared" si="6"/>
        <v>3</v>
      </c>
      <c r="BE111" s="500">
        <f t="shared" si="7"/>
        <v>3</v>
      </c>
      <c r="BF111" s="500">
        <f t="shared" si="8"/>
        <v>13</v>
      </c>
      <c r="BG111" s="500">
        <f>IF($BE111="","",INDEX(安値!$E111:$CZ111,1,$BE111+1))</f>
        <v>818</v>
      </c>
      <c r="BH111" s="500">
        <f>IF($BF111="","",INDEX(安値!$E111:$CZ111,1,$BF111+1))</f>
        <v>753</v>
      </c>
      <c r="BI111" s="500">
        <f>IF($BF111="","",MAX(INDEX(高値!$E111:$CZ111,1,$BE111+1):INDEX(高値!$E111:$CZ111,1,$BF111+1)))</f>
        <v>1041</v>
      </c>
      <c r="BJ111" s="500">
        <f>IF($BF111="","",AVERAGE(INDEX(終値!$E111:$CZ111,1,$BF111+1):INDEX(終値!$E111:$CZ111,1,$BF111+20))-2*STDEVP(INDEX(終値!$E111:$CZ111,1,$BF111+1):INDEX(終値!$E111:$CZ111,1,$BF111+20)))</f>
        <v>788.77343244805388</v>
      </c>
      <c r="BK111" s="500">
        <f>IF($BE111="","",AVERAGE(INDEX(終値!$E111:$CZ111,1,$BE111+1):INDEX(終値!$E111:$CZ111,1,$BE111+20))-2*STDEVP(INDEX(終値!$E111:$CZ111,1,$BE111+1):INDEX(終値!$E111:$CZ111,1,$BE111+20)))</f>
        <v>749.77326839969919</v>
      </c>
      <c r="BL111" s="500">
        <f t="shared" si="9"/>
        <v>4</v>
      </c>
      <c r="BM111" s="500">
        <f t="shared" si="10"/>
        <v>5</v>
      </c>
      <c r="BN111" s="500">
        <f t="shared" si="11"/>
        <v>11</v>
      </c>
      <c r="BO111" s="500">
        <f>IF($BM111="","",INDEX(高値!$E111:$CZ111,1,$BM111+1))</f>
        <v>1041</v>
      </c>
      <c r="BP111" s="500">
        <f>IF($BN111="","",INDEX(高値!$E111:$CZ111,1,$BN111+1))</f>
        <v>831</v>
      </c>
      <c r="BQ111" s="500">
        <f>IF($BN111="","",MIN(INDEX(安値!$E111:$CZ111,1,$BM111+1):INDEX(安値!$E111:$CZ111,1,$BN111+1)))</f>
        <v>787</v>
      </c>
      <c r="BR111" s="500">
        <f>IF($BN111="","",AVERAGE(INDEX(終値!$E111:$CZ111,1,$BN111+1):INDEX(終値!$E111:$CZ111,1,$BN111+20))+2*STDEVP(INDEX(終値!$E111:$CZ111,1,$BN111+1):INDEX(終値!$E111:$CZ111,1,$BN111+20)))</f>
        <v>984.90434824703584</v>
      </c>
      <c r="BS111" s="500">
        <f>IF($BM111="","",AVERAGE(INDEX(終値!$E111:$CZ111,1,$BM111+1):INDEX(終値!$E111:$CZ111,1,$BM111+20))+2*STDEVP(INDEX(終値!$E111:$CZ111,1,$BM111+1):INDEX(終値!$E111:$CZ111,1,$BM111+20)))</f>
        <v>976.86716532305434</v>
      </c>
      <c r="BT111" s="497" t="str">
        <f>IFERROR(IF(AND($BD111&gt;=2,ABS($BG111-$BH111)/$BH111&lt;=BB設定!$B$12,$BI111&gt;=MAX($BH111,$BG111)*(1+BB設定!$B$13),終値!E111&gt;$BG111),IF(OR(終値!E111&gt;=$BI111,AND($BH111&lt;$BJ111,$BG111&gt;=$BK111)),"二番底W▲","二番底W形成"),IF(AND($BL111&gt;=2,ABS($BO111-$BP111)/$BP111&lt;=BB設定!$B$12,$BQ111&lt;=MIN($BP111,$BO111)*(1-BB設定!$B$13),終値!E111&lt;$BO111),IF(OR(終値!E111&lt;=$BQ111,AND($BP111&gt;$BR111,$BO111&lt;=$BS111)),"二番天井M▼","二番天井M形成"),"－")),"－")</f>
        <v>－</v>
      </c>
    </row>
    <row r="112" spans="2:72">
      <c r="B112" s="500" t="str">
        <f>IF(終値!A112="","",IF(AND(安値!G112&lt;安値!F112,安値!G112&lt;安値!E112,安値!G112&lt;安値!H112,安値!G112&lt;安値!I112),2,""))</f>
        <v/>
      </c>
      <c r="C112" s="500">
        <f>IF(終値!A112="","",IF(AND(安値!H112&lt;安値!G112,安値!H112&lt;安値!F112,安値!H112&lt;安値!I112,安値!H112&lt;安値!J112),3,""))</f>
        <v>3</v>
      </c>
      <c r="D112" s="500" t="str">
        <f>IF(終値!A112="","",IF(AND(安値!I112&lt;安値!H112,安値!I112&lt;安値!G112,安値!I112&lt;安値!J112,安値!I112&lt;安値!K112),4,""))</f>
        <v/>
      </c>
      <c r="E112" s="500" t="str">
        <f>IF(終値!A112="","",IF(AND(安値!J112&lt;安値!I112,安値!J112&lt;安値!H112,安値!J112&lt;安値!K112,安値!J112&lt;安値!L112),5,""))</f>
        <v/>
      </c>
      <c r="F112" s="500">
        <f>IF(終値!A112="","",IF(AND(安値!K112&lt;安値!J112,安値!K112&lt;安値!I112,安値!K112&lt;安値!L112,安値!K112&lt;安値!M112),6,""))</f>
        <v>6</v>
      </c>
      <c r="G112" s="500" t="str">
        <f>IF(終値!A112="","",IF(AND(安値!L112&lt;安値!K112,安値!L112&lt;安値!J112,安値!L112&lt;安値!M112,安値!L112&lt;安値!N112),7,""))</f>
        <v/>
      </c>
      <c r="H112" s="500" t="str">
        <f>IF(終値!A112="","",IF(AND(安値!M112&lt;安値!L112,安値!M112&lt;安値!K112,安値!M112&lt;安値!N112,安値!M112&lt;安値!O112),8,""))</f>
        <v/>
      </c>
      <c r="I112" s="500" t="str">
        <f>IF(終値!A112="","",IF(AND(安値!N112&lt;安値!M112,安値!N112&lt;安値!L112,安値!N112&lt;安値!O112,安値!N112&lt;安値!P112),9,""))</f>
        <v/>
      </c>
      <c r="J112" s="500" t="str">
        <f>IF(終値!A112="","",IF(AND(安値!O112&lt;安値!N112,安値!O112&lt;安値!M112,安値!O112&lt;安値!P112,安値!O112&lt;安値!Q112),10,""))</f>
        <v/>
      </c>
      <c r="K112" s="500" t="str">
        <f>IF(終値!A112="","",IF(AND(安値!P112&lt;安値!O112,安値!P112&lt;安値!N112,安値!P112&lt;安値!Q112,安値!P112&lt;安値!R112),11,""))</f>
        <v/>
      </c>
      <c r="L112" s="500" t="str">
        <f>IF(終値!A112="","",IF(AND(安値!Q112&lt;安値!P112,安値!Q112&lt;安値!O112,安値!Q112&lt;安値!R112,安値!Q112&lt;安値!S112),12,""))</f>
        <v/>
      </c>
      <c r="M112" s="500">
        <f>IF(終値!A112="","",IF(AND(安値!R112&lt;安値!Q112,安値!R112&lt;安値!P112,安値!R112&lt;安値!S112,安値!R112&lt;安値!T112),13,""))</f>
        <v>13</v>
      </c>
      <c r="N112" s="500" t="str">
        <f>IF(終値!A112="","",IF(AND(安値!S112&lt;安値!R112,安値!S112&lt;安値!Q112,安値!S112&lt;安値!T112,安値!S112&lt;安値!U112),14,""))</f>
        <v/>
      </c>
      <c r="O112" s="500" t="str">
        <f>IF(終値!A112="","",IF(AND(安値!T112&lt;安値!S112,安値!T112&lt;安値!R112,安値!T112&lt;安値!U112,安値!T112&lt;安値!V112),15,""))</f>
        <v/>
      </c>
      <c r="P112" s="500" t="str">
        <f>IF(終値!A112="","",IF(AND(安値!U112&lt;安値!T112,安値!U112&lt;安値!S112,安値!U112&lt;安値!V112,安値!U112&lt;安値!W112),16,""))</f>
        <v/>
      </c>
      <c r="Q112" s="500" t="str">
        <f>IF(終値!A112="","",IF(AND(安値!V112&lt;安値!U112,安値!V112&lt;安値!T112,安値!V112&lt;安値!W112,安値!V112&lt;安値!X112),17,""))</f>
        <v/>
      </c>
      <c r="R112" s="500" t="str">
        <f>IF(終値!A112="","",IF(AND(安値!W112&lt;安値!V112,安値!W112&lt;安値!U112,安値!W112&lt;安値!X112,安値!W112&lt;安値!Y112),18,""))</f>
        <v/>
      </c>
      <c r="S112" s="500" t="str">
        <f>IF(終値!A112="","",IF(AND(安値!X112&lt;安値!W112,安値!X112&lt;安値!V112,安値!X112&lt;安値!Y112,安値!X112&lt;安値!Z112),19,""))</f>
        <v/>
      </c>
      <c r="T112" s="500">
        <f>IF(終値!A112="","",IF(AND(安値!Y112&lt;安値!X112,安値!Y112&lt;安値!W112,安値!Y112&lt;安値!Z112,安値!Y112&lt;安値!AA112),20,""))</f>
        <v>20</v>
      </c>
      <c r="U112" s="500" t="str">
        <f>IF(終値!A112="","",IF(AND(安値!Z112&lt;安値!Y112,安値!Z112&lt;安値!X112,安値!Z112&lt;安値!AA112,安値!Z112&lt;安値!AB112),21,""))</f>
        <v/>
      </c>
      <c r="V112" s="500" t="str">
        <f>IF(終値!A112="","",IF(AND(安値!AA112&lt;安値!Z112,安値!AA112&lt;安値!Y112,安値!AA112&lt;安値!AB112,安値!AA112&lt;安値!AC112),22,""))</f>
        <v/>
      </c>
      <c r="W112" s="500" t="str">
        <f>IF(終値!A112="","",IF(AND(安値!AB112&lt;安値!AA112,安値!AB112&lt;安値!Z112,安値!AB112&lt;安値!AC112,安値!AB112&lt;安値!AD112),23,""))</f>
        <v/>
      </c>
      <c r="X112" s="500">
        <f>IF(終値!A112="","",IF(AND(安値!AC112&lt;安値!AB112,安値!AC112&lt;安値!AA112,安値!AC112&lt;安値!AD112,安値!AC112&lt;安値!AE112),24,""))</f>
        <v>24</v>
      </c>
      <c r="Y112" s="500" t="str">
        <f>IF(終値!A112="","",IF(AND(安値!AD112&lt;安値!AC112,安値!AD112&lt;安値!AB112,安値!AD112&lt;安値!AE112,安値!AD112&lt;安値!AF112),25,""))</f>
        <v/>
      </c>
      <c r="Z112" s="500" t="str">
        <f>IF(終値!A112="","",IF(AND(安値!AE112&lt;安値!AD112,安値!AE112&lt;安値!AC112,安値!AE112&lt;安値!AF112,安値!AE112&lt;安値!AG112),26,""))</f>
        <v/>
      </c>
      <c r="AA112" s="500" t="str">
        <f>IF(終値!A112="","",IF(AND(安値!AF112&lt;安値!AE112,安値!AF112&lt;安値!AD112,安値!AF112&lt;安値!AG112,安値!AF112&lt;安値!AH112),27,""))</f>
        <v/>
      </c>
      <c r="AB112" s="500">
        <f>IF(終値!A112="","",IF(AND(安値!AG112&lt;安値!AF112,安値!AG112&lt;安値!AE112,安値!AG112&lt;安値!AH112,安値!AG112&lt;安値!AI112),28,""))</f>
        <v>28</v>
      </c>
      <c r="AC112" s="500" t="str">
        <f>IF(終値!A112="","",IF(AND(高値!G112&gt;高値!F112,高値!G112&gt;高値!E112,高値!G112&gt;高値!H112,高値!G112&gt;高値!I112),2,""))</f>
        <v/>
      </c>
      <c r="AD112" s="500" t="str">
        <f>IF(終値!A112="","",IF(AND(高値!H112&gt;高値!G112,高値!H112&gt;高値!F112,高値!H112&gt;高値!I112,高値!H112&gt;高値!J112),3,""))</f>
        <v/>
      </c>
      <c r="AE112" s="500" t="str">
        <f>IF(終値!A112="","",IF(AND(高値!I112&gt;高値!H112,高値!I112&gt;高値!G112,高値!I112&gt;高値!J112,高値!I112&gt;高値!K112),4,""))</f>
        <v/>
      </c>
      <c r="AF112" s="500">
        <f>IF(終値!A112="","",IF(AND(高値!J112&gt;高値!I112,高値!J112&gt;高値!H112,高値!J112&gt;高値!K112,高値!J112&gt;高値!L112),5,""))</f>
        <v>5</v>
      </c>
      <c r="AG112" s="500" t="str">
        <f>IF(終値!A112="","",IF(AND(高値!K112&gt;高値!J112,高値!K112&gt;高値!I112,高値!K112&gt;高値!L112,高値!K112&gt;高値!M112),6,""))</f>
        <v/>
      </c>
      <c r="AH112" s="500" t="str">
        <f>IF(終値!A112="","",IF(AND(高値!L112&gt;高値!K112,高値!L112&gt;高値!J112,高値!L112&gt;高値!M112,高値!L112&gt;高値!N112),7,""))</f>
        <v/>
      </c>
      <c r="AI112" s="500" t="str">
        <f>IF(終値!A112="","",IF(AND(高値!M112&gt;高値!L112,高値!M112&gt;高値!K112,高値!M112&gt;高値!N112,高値!M112&gt;高値!O112),8,""))</f>
        <v/>
      </c>
      <c r="AJ112" s="500">
        <f>IF(終値!A112="","",IF(AND(高値!N112&gt;高値!M112,高値!N112&gt;高値!L112,高値!N112&gt;高値!O112,高値!N112&gt;高値!P112),9,""))</f>
        <v>9</v>
      </c>
      <c r="AK112" s="500" t="str">
        <f>IF(終値!A112="","",IF(AND(高値!O112&gt;高値!N112,高値!O112&gt;高値!M112,高値!O112&gt;高値!P112,高値!O112&gt;高値!Q112),10,""))</f>
        <v/>
      </c>
      <c r="AL112" s="500" t="str">
        <f>IF(終値!A112="","",IF(AND(高値!P112&gt;高値!O112,高値!P112&gt;高値!N112,高値!P112&gt;高値!Q112,高値!P112&gt;高値!R112),11,""))</f>
        <v/>
      </c>
      <c r="AM112" s="500" t="str">
        <f>IF(終値!A112="","",IF(AND(高値!Q112&gt;高値!P112,高値!Q112&gt;高値!O112,高値!Q112&gt;高値!R112,高値!Q112&gt;高値!S112),12,""))</f>
        <v/>
      </c>
      <c r="AN112" s="500" t="str">
        <f>IF(終値!A112="","",IF(AND(高値!R112&gt;高値!Q112,高値!R112&gt;高値!P112,高値!R112&gt;高値!S112,高値!R112&gt;高値!T112),13,""))</f>
        <v/>
      </c>
      <c r="AO112" s="500" t="str">
        <f>IF(終値!A112="","",IF(AND(高値!S112&gt;高値!R112,高値!S112&gt;高値!Q112,高値!S112&gt;高値!T112,高値!S112&gt;高値!U112),14,""))</f>
        <v/>
      </c>
      <c r="AP112" s="500" t="str">
        <f>IF(終値!A112="","",IF(AND(高値!T112&gt;高値!S112,高値!T112&gt;高値!R112,高値!T112&gt;高値!U112,高値!T112&gt;高値!V112),15,""))</f>
        <v/>
      </c>
      <c r="AQ112" s="500" t="str">
        <f>IF(終値!A112="","",IF(AND(高値!U112&gt;高値!T112,高値!U112&gt;高値!S112,高値!U112&gt;高値!V112,高値!U112&gt;高値!W112),16,""))</f>
        <v/>
      </c>
      <c r="AR112" s="500" t="str">
        <f>IF(終値!A112="","",IF(AND(高値!V112&gt;高値!U112,高値!V112&gt;高値!T112,高値!V112&gt;高値!W112,高値!V112&gt;高値!X112),17,""))</f>
        <v/>
      </c>
      <c r="AS112" s="500" t="str">
        <f>IF(終値!A112="","",IF(AND(高値!W112&gt;高値!V112,高値!W112&gt;高値!U112,高値!W112&gt;高値!X112,高値!W112&gt;高値!Y112),18,""))</f>
        <v/>
      </c>
      <c r="AT112" s="500">
        <f>IF(終値!A112="","",IF(AND(高値!X112&gt;高値!W112,高値!X112&gt;高値!V112,高値!X112&gt;高値!Y112,高値!X112&gt;高値!Z112),19,""))</f>
        <v>19</v>
      </c>
      <c r="AU112" s="500" t="str">
        <f>IF(終値!A112="","",IF(AND(高値!Y112&gt;高値!X112,高値!Y112&gt;高値!W112,高値!Y112&gt;高値!Z112,高値!Y112&gt;高値!AA112),20,""))</f>
        <v/>
      </c>
      <c r="AV112" s="500" t="str">
        <f>IF(終値!A112="","",IF(AND(高値!Z112&gt;高値!Y112,高値!Z112&gt;高値!X112,高値!Z112&gt;高値!AA112,高値!Z112&gt;高値!AB112),21,""))</f>
        <v/>
      </c>
      <c r="AW112" s="500">
        <f>IF(終値!A112="","",IF(AND(高値!AA112&gt;高値!Z112,高値!AA112&gt;高値!Y112,高値!AA112&gt;高値!AB112,高値!AA112&gt;高値!AC112),22,""))</f>
        <v>22</v>
      </c>
      <c r="AX112" s="500" t="str">
        <f>IF(終値!A112="","",IF(AND(高値!AB112&gt;高値!AA112,高値!AB112&gt;高値!Z112,高値!AB112&gt;高値!AC112,高値!AB112&gt;高値!AD112),23,""))</f>
        <v/>
      </c>
      <c r="AY112" s="500" t="str">
        <f>IF(終値!A112="","",IF(AND(高値!AC112&gt;高値!AB112,高値!AC112&gt;高値!AA112,高値!AC112&gt;高値!AD112,高値!AC112&gt;高値!AE112),24,""))</f>
        <v/>
      </c>
      <c r="AZ112" s="500" t="str">
        <f>IF(終値!A112="","",IF(AND(高値!AD112&gt;高値!AC112,高値!AD112&gt;高値!AB112,高値!AD112&gt;高値!AE112,高値!AD112&gt;高値!AF112),25,""))</f>
        <v/>
      </c>
      <c r="BA112" s="500">
        <f>IF(終値!A112="","",IF(AND(高値!AE112&gt;高値!AD112,高値!AE112&gt;高値!AC112,高値!AE112&gt;高値!AF112,高値!AE112&gt;高値!AG112),26,""))</f>
        <v>26</v>
      </c>
      <c r="BB112" s="500" t="str">
        <f>IF(終値!A112="","",IF(AND(高値!AF112&gt;高値!AE112,高値!AF112&gt;高値!AD112,高値!AF112&gt;高値!AG112,高値!AF112&gt;高値!AH112),27,""))</f>
        <v/>
      </c>
      <c r="BC112" s="500" t="str">
        <f>IF(終値!A112="","",IF(AND(高値!AG112&gt;高値!AF112,高値!AG112&gt;高値!AE112,高値!AG112&gt;高値!AH112,高値!AG112&gt;高値!AI112),28,""))</f>
        <v/>
      </c>
      <c r="BD112" s="500">
        <f t="shared" si="6"/>
        <v>6</v>
      </c>
      <c r="BE112" s="500">
        <f t="shared" si="7"/>
        <v>3</v>
      </c>
      <c r="BF112" s="500">
        <f t="shared" si="8"/>
        <v>6</v>
      </c>
      <c r="BG112" s="500">
        <f>IF($BE112="","",INDEX(安値!$E112:$CZ112,1,$BE112+1))</f>
        <v>398</v>
      </c>
      <c r="BH112" s="500">
        <f>IF($BF112="","",INDEX(安値!$E112:$CZ112,1,$BF112+1))</f>
        <v>397</v>
      </c>
      <c r="BI112" s="500">
        <f>IF($BF112="","",MAX(INDEX(高値!$E112:$CZ112,1,$BE112+1):INDEX(高値!$E112:$CZ112,1,$BF112+1)))</f>
        <v>415</v>
      </c>
      <c r="BJ112" s="500">
        <f>IF($BF112="","",AVERAGE(INDEX(終値!$E112:$CZ112,1,$BF112+1):INDEX(終値!$E112:$CZ112,1,$BF112+20))-2*STDEVP(INDEX(終値!$E112:$CZ112,1,$BF112+1):INDEX(終値!$E112:$CZ112,1,$BF112+20)))</f>
        <v>385.89236621800671</v>
      </c>
      <c r="BK112" s="500">
        <f>IF($BE112="","",AVERAGE(INDEX(終値!$E112:$CZ112,1,$BE112+1):INDEX(終値!$E112:$CZ112,1,$BE112+20))-2*STDEVP(INDEX(終値!$E112:$CZ112,1,$BE112+1):INDEX(終値!$E112:$CZ112,1,$BE112+20)))</f>
        <v>377.55826600333484</v>
      </c>
      <c r="BL112" s="500">
        <f t="shared" si="9"/>
        <v>5</v>
      </c>
      <c r="BM112" s="500">
        <f t="shared" si="10"/>
        <v>5</v>
      </c>
      <c r="BN112" s="500">
        <f t="shared" si="11"/>
        <v>9</v>
      </c>
      <c r="BO112" s="500">
        <f>IF($BM112="","",INDEX(高値!$E112:$CZ112,1,$BM112+1))</f>
        <v>415</v>
      </c>
      <c r="BP112" s="500">
        <f>IF($BN112="","",INDEX(高値!$E112:$CZ112,1,$BN112+1))</f>
        <v>425</v>
      </c>
      <c r="BQ112" s="500">
        <f>IF($BN112="","",MIN(INDEX(安値!$E112:$CZ112,1,$BM112+1):INDEX(安値!$E112:$CZ112,1,$BN112+1)))</f>
        <v>397</v>
      </c>
      <c r="BR112" s="500">
        <f>IF($BN112="","",AVERAGE(INDEX(終値!$E112:$CZ112,1,$BN112+1):INDEX(終値!$E112:$CZ112,1,$BN112+20))+2*STDEVP(INDEX(終値!$E112:$CZ112,1,$BN112+1):INDEX(終値!$E112:$CZ112,1,$BN112+20)))</f>
        <v>479.14229787532315</v>
      </c>
      <c r="BS112" s="500">
        <f>IF($BM112="","",AVERAGE(INDEX(終値!$E112:$CZ112,1,$BM112+1):INDEX(終値!$E112:$CZ112,1,$BM112+20))+2*STDEVP(INDEX(終値!$E112:$CZ112,1,$BM112+1):INDEX(終値!$E112:$CZ112,1,$BM112+20)))</f>
        <v>478.44138665769981</v>
      </c>
      <c r="BT112" s="497" t="str">
        <f>IFERROR(IF(AND($BD112&gt;=2,ABS($BG112-$BH112)/$BH112&lt;=BB設定!$B$12,$BI112&gt;=MAX($BH112,$BG112)*(1+BB設定!$B$13),終値!E112&gt;$BG112),IF(OR(終値!E112&gt;=$BI112,AND($BH112&lt;$BJ112,$BG112&gt;=$BK112)),"二番底W▲","二番底W形成"),IF(AND($BL112&gt;=2,ABS($BO112-$BP112)/$BP112&lt;=BB設定!$B$12,$BQ112&lt;=MIN($BP112,$BO112)*(1-BB設定!$B$13),終値!E112&lt;$BO112),IF(OR(終値!E112&lt;=$BQ112,AND($BP112&gt;$BR112,$BO112&lt;=$BS112)),"二番天井M▼","二番天井M形成"),"－")),"－")</f>
        <v>二番底W▲</v>
      </c>
    </row>
    <row r="113" spans="2:72">
      <c r="B113" s="500" t="str">
        <f>IF(終値!A113="","",IF(AND(安値!G113&lt;安値!F113,安値!G113&lt;安値!E113,安値!G113&lt;安値!H113,安値!G113&lt;安値!I113),2,""))</f>
        <v/>
      </c>
      <c r="C113" s="500">
        <f>IF(終値!A113="","",IF(AND(安値!H113&lt;安値!G113,安値!H113&lt;安値!F113,安値!H113&lt;安値!I113,安値!H113&lt;安値!J113),3,""))</f>
        <v>3</v>
      </c>
      <c r="D113" s="500" t="str">
        <f>IF(終値!A113="","",IF(AND(安値!I113&lt;安値!H113,安値!I113&lt;安値!G113,安値!I113&lt;安値!J113,安値!I113&lt;安値!K113),4,""))</f>
        <v/>
      </c>
      <c r="E113" s="500" t="str">
        <f>IF(終値!A113="","",IF(AND(安値!J113&lt;安値!I113,安値!J113&lt;安値!H113,安値!J113&lt;安値!K113,安値!J113&lt;安値!L113),5,""))</f>
        <v/>
      </c>
      <c r="F113" s="500" t="str">
        <f>IF(終値!A113="","",IF(AND(安値!K113&lt;安値!J113,安値!K113&lt;安値!I113,安値!K113&lt;安値!L113,安値!K113&lt;安値!M113),6,""))</f>
        <v/>
      </c>
      <c r="G113" s="500" t="str">
        <f>IF(終値!A113="","",IF(AND(安値!L113&lt;安値!K113,安値!L113&lt;安値!J113,安値!L113&lt;安値!M113,安値!L113&lt;安値!N113),7,""))</f>
        <v/>
      </c>
      <c r="H113" s="500" t="str">
        <f>IF(終値!A113="","",IF(AND(安値!M113&lt;安値!L113,安値!M113&lt;安値!K113,安値!M113&lt;安値!N113,安値!M113&lt;安値!O113),8,""))</f>
        <v/>
      </c>
      <c r="I113" s="500">
        <f>IF(終値!A113="","",IF(AND(安値!N113&lt;安値!M113,安値!N113&lt;安値!L113,安値!N113&lt;安値!O113,安値!N113&lt;安値!P113),9,""))</f>
        <v>9</v>
      </c>
      <c r="J113" s="500" t="str">
        <f>IF(終値!A113="","",IF(AND(安値!O113&lt;安値!N113,安値!O113&lt;安値!M113,安値!O113&lt;安値!P113,安値!O113&lt;安値!Q113),10,""))</f>
        <v/>
      </c>
      <c r="K113" s="500" t="str">
        <f>IF(終値!A113="","",IF(AND(安値!P113&lt;安値!O113,安値!P113&lt;安値!N113,安値!P113&lt;安値!Q113,安値!P113&lt;安値!R113),11,""))</f>
        <v/>
      </c>
      <c r="L113" s="500" t="str">
        <f>IF(終値!A113="","",IF(AND(安値!Q113&lt;安値!P113,安値!Q113&lt;安値!O113,安値!Q113&lt;安値!R113,安値!Q113&lt;安値!S113),12,""))</f>
        <v/>
      </c>
      <c r="M113" s="500" t="str">
        <f>IF(終値!A113="","",IF(AND(安値!R113&lt;安値!Q113,安値!R113&lt;安値!P113,安値!R113&lt;安値!S113,安値!R113&lt;安値!T113),13,""))</f>
        <v/>
      </c>
      <c r="N113" s="500" t="str">
        <f>IF(終値!A113="","",IF(AND(安値!S113&lt;安値!R113,安値!S113&lt;安値!Q113,安値!S113&lt;安値!T113,安値!S113&lt;安値!U113),14,""))</f>
        <v/>
      </c>
      <c r="O113" s="500" t="str">
        <f>IF(終値!A113="","",IF(AND(安値!T113&lt;安値!S113,安値!T113&lt;安値!R113,安値!T113&lt;安値!U113,安値!T113&lt;安値!V113),15,""))</f>
        <v/>
      </c>
      <c r="P113" s="500" t="str">
        <f>IF(終値!A113="","",IF(AND(安値!U113&lt;安値!T113,安値!U113&lt;安値!S113,安値!U113&lt;安値!V113,安値!U113&lt;安値!W113),16,""))</f>
        <v/>
      </c>
      <c r="Q113" s="500" t="str">
        <f>IF(終値!A113="","",IF(AND(安値!V113&lt;安値!U113,安値!V113&lt;安値!T113,安値!V113&lt;安値!W113,安値!V113&lt;安値!X113),17,""))</f>
        <v/>
      </c>
      <c r="R113" s="500" t="str">
        <f>IF(終値!A113="","",IF(AND(安値!W113&lt;安値!V113,安値!W113&lt;安値!U113,安値!W113&lt;安値!X113,安値!W113&lt;安値!Y113),18,""))</f>
        <v/>
      </c>
      <c r="S113" s="500" t="str">
        <f>IF(終値!A113="","",IF(AND(安値!X113&lt;安値!W113,安値!X113&lt;安値!V113,安値!X113&lt;安値!Y113,安値!X113&lt;安値!Z113),19,""))</f>
        <v/>
      </c>
      <c r="T113" s="500" t="str">
        <f>IF(終値!A113="","",IF(AND(安値!Y113&lt;安値!X113,安値!Y113&lt;安値!W113,安値!Y113&lt;安値!Z113,安値!Y113&lt;安値!AA113),20,""))</f>
        <v/>
      </c>
      <c r="U113" s="500" t="str">
        <f>IF(終値!A113="","",IF(AND(安値!Z113&lt;安値!Y113,安値!Z113&lt;安値!X113,安値!Z113&lt;安値!AA113,安値!Z113&lt;安値!AB113),21,""))</f>
        <v/>
      </c>
      <c r="V113" s="500" t="str">
        <f>IF(終値!A113="","",IF(AND(安値!AA113&lt;安値!Z113,安値!AA113&lt;安値!Y113,安値!AA113&lt;安値!AB113,安値!AA113&lt;安値!AC113),22,""))</f>
        <v/>
      </c>
      <c r="W113" s="500" t="str">
        <f>IF(終値!A113="","",IF(AND(安値!AB113&lt;安値!AA113,安値!AB113&lt;安値!Z113,安値!AB113&lt;安値!AC113,安値!AB113&lt;安値!AD113),23,""))</f>
        <v/>
      </c>
      <c r="X113" s="500" t="str">
        <f>IF(終値!A113="","",IF(AND(安値!AC113&lt;安値!AB113,安値!AC113&lt;安値!AA113,安値!AC113&lt;安値!AD113,安値!AC113&lt;安値!AE113),24,""))</f>
        <v/>
      </c>
      <c r="Y113" s="500" t="str">
        <f>IF(終値!A113="","",IF(AND(安値!AD113&lt;安値!AC113,安値!AD113&lt;安値!AB113,安値!AD113&lt;安値!AE113,安値!AD113&lt;安値!AF113),25,""))</f>
        <v/>
      </c>
      <c r="Z113" s="500" t="str">
        <f>IF(終値!A113="","",IF(AND(安値!AE113&lt;安値!AD113,安値!AE113&lt;安値!AC113,安値!AE113&lt;安値!AF113,安値!AE113&lt;安値!AG113),26,""))</f>
        <v/>
      </c>
      <c r="AA113" s="500" t="str">
        <f>IF(終値!A113="","",IF(AND(安値!AF113&lt;安値!AE113,安値!AF113&lt;安値!AD113,安値!AF113&lt;安値!AG113,安値!AF113&lt;安値!AH113),27,""))</f>
        <v/>
      </c>
      <c r="AB113" s="500" t="str">
        <f>IF(終値!A113="","",IF(AND(安値!AG113&lt;安値!AF113,安値!AG113&lt;安値!AE113,安値!AG113&lt;安値!AH113,安値!AG113&lt;安値!AI113),28,""))</f>
        <v/>
      </c>
      <c r="AC113" s="500" t="str">
        <f>IF(終値!A113="","",IF(AND(高値!G113&gt;高値!F113,高値!G113&gt;高値!E113,高値!G113&gt;高値!H113,高値!G113&gt;高値!I113),2,""))</f>
        <v/>
      </c>
      <c r="AD113" s="500" t="str">
        <f>IF(終値!A113="","",IF(AND(高値!H113&gt;高値!G113,高値!H113&gt;高値!F113,高値!H113&gt;高値!I113,高値!H113&gt;高値!J113),3,""))</f>
        <v/>
      </c>
      <c r="AE113" s="500" t="str">
        <f>IF(終値!A113="","",IF(AND(高値!I113&gt;高値!H113,高値!I113&gt;高値!G113,高値!I113&gt;高値!J113,高値!I113&gt;高値!K113),4,""))</f>
        <v/>
      </c>
      <c r="AF113" s="500">
        <f>IF(終値!A113="","",IF(AND(高値!J113&gt;高値!I113,高値!J113&gt;高値!H113,高値!J113&gt;高値!K113,高値!J113&gt;高値!L113),5,""))</f>
        <v>5</v>
      </c>
      <c r="AG113" s="500" t="str">
        <f>IF(終値!A113="","",IF(AND(高値!K113&gt;高値!J113,高値!K113&gt;高値!I113,高値!K113&gt;高値!L113,高値!K113&gt;高値!M113),6,""))</f>
        <v/>
      </c>
      <c r="AH113" s="500" t="str">
        <f>IF(終値!A113="","",IF(AND(高値!L113&gt;高値!K113,高値!L113&gt;高値!J113,高値!L113&gt;高値!M113,高値!L113&gt;高値!N113),7,""))</f>
        <v/>
      </c>
      <c r="AI113" s="500" t="str">
        <f>IF(終値!A113="","",IF(AND(高値!M113&gt;高値!L113,高値!M113&gt;高値!K113,高値!M113&gt;高値!N113,高値!M113&gt;高値!O113),8,""))</f>
        <v/>
      </c>
      <c r="AJ113" s="500" t="str">
        <f>IF(終値!A113="","",IF(AND(高値!N113&gt;高値!M113,高値!N113&gt;高値!L113,高値!N113&gt;高値!O113,高値!N113&gt;高値!P113),9,""))</f>
        <v/>
      </c>
      <c r="AK113" s="500" t="str">
        <f>IF(終値!A113="","",IF(AND(高値!O113&gt;高値!N113,高値!O113&gt;高値!M113,高値!O113&gt;高値!P113,高値!O113&gt;高値!Q113),10,""))</f>
        <v/>
      </c>
      <c r="AL113" s="500" t="str">
        <f>IF(終値!A113="","",IF(AND(高値!P113&gt;高値!O113,高値!P113&gt;高値!N113,高値!P113&gt;高値!Q113,高値!P113&gt;高値!R113),11,""))</f>
        <v/>
      </c>
      <c r="AM113" s="500" t="str">
        <f>IF(終値!A113="","",IF(AND(高値!Q113&gt;高値!P113,高値!Q113&gt;高値!O113,高値!Q113&gt;高値!R113,高値!Q113&gt;高値!S113),12,""))</f>
        <v/>
      </c>
      <c r="AN113" s="500" t="str">
        <f>IF(終値!A113="","",IF(AND(高値!R113&gt;高値!Q113,高値!R113&gt;高値!P113,高値!R113&gt;高値!S113,高値!R113&gt;高値!T113),13,""))</f>
        <v/>
      </c>
      <c r="AO113" s="500">
        <f>IF(終値!A113="","",IF(AND(高値!S113&gt;高値!R113,高値!S113&gt;高値!Q113,高値!S113&gt;高値!T113,高値!S113&gt;高値!U113),14,""))</f>
        <v>14</v>
      </c>
      <c r="AP113" s="500" t="str">
        <f>IF(終値!A113="","",IF(AND(高値!T113&gt;高値!S113,高値!T113&gt;高値!R113,高値!T113&gt;高値!U113,高値!T113&gt;高値!V113),15,""))</f>
        <v/>
      </c>
      <c r="AQ113" s="500" t="str">
        <f>IF(終値!A113="","",IF(AND(高値!U113&gt;高値!T113,高値!U113&gt;高値!S113,高値!U113&gt;高値!V113,高値!U113&gt;高値!W113),16,""))</f>
        <v/>
      </c>
      <c r="AR113" s="500" t="str">
        <f>IF(終値!A113="","",IF(AND(高値!V113&gt;高値!U113,高値!V113&gt;高値!T113,高値!V113&gt;高値!W113,高値!V113&gt;高値!X113),17,""))</f>
        <v/>
      </c>
      <c r="AS113" s="500" t="str">
        <f>IF(終値!A113="","",IF(AND(高値!W113&gt;高値!V113,高値!W113&gt;高値!U113,高値!W113&gt;高値!X113,高値!W113&gt;高値!Y113),18,""))</f>
        <v/>
      </c>
      <c r="AT113" s="500" t="str">
        <f>IF(終値!A113="","",IF(AND(高値!X113&gt;高値!W113,高値!X113&gt;高値!V113,高値!X113&gt;高値!Y113,高値!X113&gt;高値!Z113),19,""))</f>
        <v/>
      </c>
      <c r="AU113" s="500" t="str">
        <f>IF(終値!A113="","",IF(AND(高値!Y113&gt;高値!X113,高値!Y113&gt;高値!W113,高値!Y113&gt;高値!Z113,高値!Y113&gt;高値!AA113),20,""))</f>
        <v/>
      </c>
      <c r="AV113" s="500" t="str">
        <f>IF(終値!A113="","",IF(AND(高値!Z113&gt;高値!Y113,高値!Z113&gt;高値!X113,高値!Z113&gt;高値!AA113,高値!Z113&gt;高値!AB113),21,""))</f>
        <v/>
      </c>
      <c r="AW113" s="500" t="str">
        <f>IF(終値!A113="","",IF(AND(高値!AA113&gt;高値!Z113,高値!AA113&gt;高値!Y113,高値!AA113&gt;高値!AB113,高値!AA113&gt;高値!AC113),22,""))</f>
        <v/>
      </c>
      <c r="AX113" s="500" t="str">
        <f>IF(終値!A113="","",IF(AND(高値!AB113&gt;高値!AA113,高値!AB113&gt;高値!Z113,高値!AB113&gt;高値!AC113,高値!AB113&gt;高値!AD113),23,""))</f>
        <v/>
      </c>
      <c r="AY113" s="500" t="str">
        <f>IF(終値!A113="","",IF(AND(高値!AC113&gt;高値!AB113,高値!AC113&gt;高値!AA113,高値!AC113&gt;高値!AD113,高値!AC113&gt;高値!AE113),24,""))</f>
        <v/>
      </c>
      <c r="AZ113" s="500" t="str">
        <f>IF(終値!A113="","",IF(AND(高値!AD113&gt;高値!AC113,高値!AD113&gt;高値!AB113,高値!AD113&gt;高値!AE113,高値!AD113&gt;高値!AF113),25,""))</f>
        <v/>
      </c>
      <c r="BA113" s="500" t="str">
        <f>IF(終値!A113="","",IF(AND(高値!AE113&gt;高値!AD113,高値!AE113&gt;高値!AC113,高値!AE113&gt;高値!AF113,高値!AE113&gt;高値!AG113),26,""))</f>
        <v/>
      </c>
      <c r="BB113" s="500">
        <f>IF(終値!A113="","",IF(AND(高値!AF113&gt;高値!AE113,高値!AF113&gt;高値!AD113,高値!AF113&gt;高値!AG113,高値!AF113&gt;高値!AH113),27,""))</f>
        <v>27</v>
      </c>
      <c r="BC113" s="500" t="str">
        <f>IF(終値!A113="","",IF(AND(高値!AG113&gt;高値!AF113,高値!AG113&gt;高値!AE113,高値!AG113&gt;高値!AH113,高値!AG113&gt;高値!AI113),28,""))</f>
        <v/>
      </c>
      <c r="BD113" s="500">
        <f t="shared" si="6"/>
        <v>2</v>
      </c>
      <c r="BE113" s="500">
        <f t="shared" si="7"/>
        <v>3</v>
      </c>
      <c r="BF113" s="500">
        <f t="shared" si="8"/>
        <v>9</v>
      </c>
      <c r="BG113" s="500">
        <f>IF($BE113="","",INDEX(安値!$E113:$CZ113,1,$BE113+1))</f>
        <v>4032</v>
      </c>
      <c r="BH113" s="500">
        <f>IF($BF113="","",INDEX(安値!$E113:$CZ113,1,$BF113+1))</f>
        <v>3860</v>
      </c>
      <c r="BI113" s="500">
        <f>IF($BF113="","",MAX(INDEX(高値!$E113:$CZ113,1,$BE113+1):INDEX(高値!$E113:$CZ113,1,$BF113+1)))</f>
        <v>4302</v>
      </c>
      <c r="BJ113" s="500">
        <f>IF($BF113="","",AVERAGE(INDEX(終値!$E113:$CZ113,1,$BF113+1):INDEX(終値!$E113:$CZ113,1,$BF113+20))-2*STDEVP(INDEX(終値!$E113:$CZ113,1,$BF113+1):INDEX(終値!$E113:$CZ113,1,$BF113+20)))</f>
        <v>3248.9134946851345</v>
      </c>
      <c r="BK113" s="500">
        <f>IF($BE113="","",AVERAGE(INDEX(終値!$E113:$CZ113,1,$BE113+1):INDEX(終値!$E113:$CZ113,1,$BE113+20))-2*STDEVP(INDEX(終値!$E113:$CZ113,1,$BE113+1):INDEX(終値!$E113:$CZ113,1,$BE113+20)))</f>
        <v>3662.332371012842</v>
      </c>
      <c r="BL113" s="500">
        <f t="shared" si="9"/>
        <v>3</v>
      </c>
      <c r="BM113" s="500">
        <f t="shared" si="10"/>
        <v>5</v>
      </c>
      <c r="BN113" s="500">
        <f t="shared" si="11"/>
        <v>14</v>
      </c>
      <c r="BO113" s="500">
        <f>IF($BM113="","",INDEX(高値!$E113:$CZ113,1,$BM113+1))</f>
        <v>4302</v>
      </c>
      <c r="BP113" s="500">
        <f>IF($BN113="","",INDEX(高値!$E113:$CZ113,1,$BN113+1))</f>
        <v>4140</v>
      </c>
      <c r="BQ113" s="500">
        <f>IF($BN113="","",MIN(INDEX(安値!$E113:$CZ113,1,$BM113+1):INDEX(安値!$E113:$CZ113,1,$BN113+1)))</f>
        <v>3860</v>
      </c>
      <c r="BR113" s="500">
        <f>IF($BN113="","",AVERAGE(INDEX(終値!$E113:$CZ113,1,$BN113+1):INDEX(終値!$E113:$CZ113,1,$BN113+20))+2*STDEVP(INDEX(終値!$E113:$CZ113,1,$BN113+1):INDEX(終値!$E113:$CZ113,1,$BN113+20)))</f>
        <v>4196.9964758417755</v>
      </c>
      <c r="BS113" s="500">
        <f>IF($BM113="","",AVERAGE(INDEX(終値!$E113:$CZ113,1,$BM113+1):INDEX(終値!$E113:$CZ113,1,$BM113+20))+2*STDEVP(INDEX(終値!$E113:$CZ113,1,$BM113+1):INDEX(終値!$E113:$CZ113,1,$BM113+20)))</f>
        <v>4321.2418792653434</v>
      </c>
      <c r="BT113" s="497" t="str">
        <f>IFERROR(IF(AND($BD113&gt;=2,ABS($BG113-$BH113)/$BH113&lt;=BB設定!$B$12,$BI113&gt;=MAX($BH113,$BG113)*(1+BB設定!$B$13),終値!E113&gt;$BG113),IF(OR(終値!E113&gt;=$BI113,AND($BH113&lt;$BJ113,$BG113&gt;=$BK113)),"二番底W▲","二番底W形成"),IF(AND($BL113&gt;=2,ABS($BO113-$BP113)/$BP113&lt;=BB設定!$B$12,$BQ113&lt;=MIN($BP113,$BO113)*(1-BB設定!$B$13),終値!E113&lt;$BO113),IF(OR(終値!E113&lt;=$BQ113,AND($BP113&gt;$BR113,$BO113&lt;=$BS113)),"二番天井M▼","二番天井M形成"),"－")),"－")</f>
        <v>二番底W形成</v>
      </c>
    </row>
    <row r="114" spans="2:72">
      <c r="B114" s="500" t="str">
        <f>IF(終値!A114="","",IF(AND(安値!G114&lt;安値!F114,安値!G114&lt;安値!E114,安値!G114&lt;安値!H114,安値!G114&lt;安値!I114),2,""))</f>
        <v/>
      </c>
      <c r="C114" s="500">
        <f>IF(終値!A114="","",IF(AND(安値!H114&lt;安値!G114,安値!H114&lt;安値!F114,安値!H114&lt;安値!I114,安値!H114&lt;安値!J114),3,""))</f>
        <v>3</v>
      </c>
      <c r="D114" s="500" t="str">
        <f>IF(終値!A114="","",IF(AND(安値!I114&lt;安値!H114,安値!I114&lt;安値!G114,安値!I114&lt;安値!J114,安値!I114&lt;安値!K114),4,""))</f>
        <v/>
      </c>
      <c r="E114" s="500" t="str">
        <f>IF(終値!A114="","",IF(AND(安値!J114&lt;安値!I114,安値!J114&lt;安値!H114,安値!J114&lt;安値!K114,安値!J114&lt;安値!L114),5,""))</f>
        <v/>
      </c>
      <c r="F114" s="500" t="str">
        <f>IF(終値!A114="","",IF(AND(安値!K114&lt;安値!J114,安値!K114&lt;安値!I114,安値!K114&lt;安値!L114,安値!K114&lt;安値!M114),6,""))</f>
        <v/>
      </c>
      <c r="G114" s="500" t="str">
        <f>IF(終値!A114="","",IF(AND(安値!L114&lt;安値!K114,安値!L114&lt;安値!J114,安値!L114&lt;安値!M114,安値!L114&lt;安値!N114),7,""))</f>
        <v/>
      </c>
      <c r="H114" s="500" t="str">
        <f>IF(終値!A114="","",IF(AND(安値!M114&lt;安値!L114,安値!M114&lt;安値!K114,安値!M114&lt;安値!N114,安値!M114&lt;安値!O114),8,""))</f>
        <v/>
      </c>
      <c r="I114" s="500" t="str">
        <f>IF(終値!A114="","",IF(AND(安値!N114&lt;安値!M114,安値!N114&lt;安値!L114,安値!N114&lt;安値!O114,安値!N114&lt;安値!P114),9,""))</f>
        <v/>
      </c>
      <c r="J114" s="500" t="str">
        <f>IF(終値!A114="","",IF(AND(安値!O114&lt;安値!N114,安値!O114&lt;安値!M114,安値!O114&lt;安値!P114,安値!O114&lt;安値!Q114),10,""))</f>
        <v/>
      </c>
      <c r="K114" s="500" t="str">
        <f>IF(終値!A114="","",IF(AND(安値!P114&lt;安値!O114,安値!P114&lt;安値!N114,安値!P114&lt;安値!Q114,安値!P114&lt;安値!R114),11,""))</f>
        <v/>
      </c>
      <c r="L114" s="500" t="str">
        <f>IF(終値!A114="","",IF(AND(安値!Q114&lt;安値!P114,安値!Q114&lt;安値!O114,安値!Q114&lt;安値!R114,安値!Q114&lt;安値!S114),12,""))</f>
        <v/>
      </c>
      <c r="M114" s="500">
        <f>IF(終値!A114="","",IF(AND(安値!R114&lt;安値!Q114,安値!R114&lt;安値!P114,安値!R114&lt;安値!S114,安値!R114&lt;安値!T114),13,""))</f>
        <v>13</v>
      </c>
      <c r="N114" s="500" t="str">
        <f>IF(終値!A114="","",IF(AND(安値!S114&lt;安値!R114,安値!S114&lt;安値!Q114,安値!S114&lt;安値!T114,安値!S114&lt;安値!U114),14,""))</f>
        <v/>
      </c>
      <c r="O114" s="500" t="str">
        <f>IF(終値!A114="","",IF(AND(安値!T114&lt;安値!S114,安値!T114&lt;安値!R114,安値!T114&lt;安値!U114,安値!T114&lt;安値!V114),15,""))</f>
        <v/>
      </c>
      <c r="P114" s="500" t="str">
        <f>IF(終値!A114="","",IF(AND(安値!U114&lt;安値!T114,安値!U114&lt;安値!S114,安値!U114&lt;安値!V114,安値!U114&lt;安値!W114),16,""))</f>
        <v/>
      </c>
      <c r="Q114" s="500" t="str">
        <f>IF(終値!A114="","",IF(AND(安値!V114&lt;安値!U114,安値!V114&lt;安値!T114,安値!V114&lt;安値!W114,安値!V114&lt;安値!X114),17,""))</f>
        <v/>
      </c>
      <c r="R114" s="500" t="str">
        <f>IF(終値!A114="","",IF(AND(安値!W114&lt;安値!V114,安値!W114&lt;安値!U114,安値!W114&lt;安値!X114,安値!W114&lt;安値!Y114),18,""))</f>
        <v/>
      </c>
      <c r="S114" s="500" t="str">
        <f>IF(終値!A114="","",IF(AND(安値!X114&lt;安値!W114,安値!X114&lt;安値!V114,安値!X114&lt;安値!Y114,安値!X114&lt;安値!Z114),19,""))</f>
        <v/>
      </c>
      <c r="T114" s="500" t="str">
        <f>IF(終値!A114="","",IF(AND(安値!Y114&lt;安値!X114,安値!Y114&lt;安値!W114,安値!Y114&lt;安値!Z114,安値!Y114&lt;安値!AA114),20,""))</f>
        <v/>
      </c>
      <c r="U114" s="500">
        <f>IF(終値!A114="","",IF(AND(安値!Z114&lt;安値!Y114,安値!Z114&lt;安値!X114,安値!Z114&lt;安値!AA114,安値!Z114&lt;安値!AB114),21,""))</f>
        <v>21</v>
      </c>
      <c r="V114" s="500" t="str">
        <f>IF(終値!A114="","",IF(AND(安値!AA114&lt;安値!Z114,安値!AA114&lt;安値!Y114,安値!AA114&lt;安値!AB114,安値!AA114&lt;安値!AC114),22,""))</f>
        <v/>
      </c>
      <c r="W114" s="500" t="str">
        <f>IF(終値!A114="","",IF(AND(安値!AB114&lt;安値!AA114,安値!AB114&lt;安値!Z114,安値!AB114&lt;安値!AC114,安値!AB114&lt;安値!AD114),23,""))</f>
        <v/>
      </c>
      <c r="X114" s="500" t="str">
        <f>IF(終値!A114="","",IF(AND(安値!AC114&lt;安値!AB114,安値!AC114&lt;安値!AA114,安値!AC114&lt;安値!AD114,安値!AC114&lt;安値!AE114),24,""))</f>
        <v/>
      </c>
      <c r="Y114" s="500">
        <f>IF(終値!A114="","",IF(AND(安値!AD114&lt;安値!AC114,安値!AD114&lt;安値!AB114,安値!AD114&lt;安値!AE114,安値!AD114&lt;安値!AF114),25,""))</f>
        <v>25</v>
      </c>
      <c r="Z114" s="500" t="str">
        <f>IF(終値!A114="","",IF(AND(安値!AE114&lt;安値!AD114,安値!AE114&lt;安値!AC114,安値!AE114&lt;安値!AF114,安値!AE114&lt;安値!AG114),26,""))</f>
        <v/>
      </c>
      <c r="AA114" s="500" t="str">
        <f>IF(終値!A114="","",IF(AND(安値!AF114&lt;安値!AE114,安値!AF114&lt;安値!AD114,安値!AF114&lt;安値!AG114,安値!AF114&lt;安値!AH114),27,""))</f>
        <v/>
      </c>
      <c r="AB114" s="500" t="str">
        <f>IF(終値!A114="","",IF(AND(安値!AG114&lt;安値!AF114,安値!AG114&lt;安値!AE114,安値!AG114&lt;安値!AH114,安値!AG114&lt;安値!AI114),28,""))</f>
        <v/>
      </c>
      <c r="AC114" s="500" t="str">
        <f>IF(終値!A114="","",IF(AND(高値!G114&gt;高値!F114,高値!G114&gt;高値!E114,高値!G114&gt;高値!H114,高値!G114&gt;高値!I114),2,""))</f>
        <v/>
      </c>
      <c r="AD114" s="500" t="str">
        <f>IF(終値!A114="","",IF(AND(高値!H114&gt;高値!G114,高値!H114&gt;高値!F114,高値!H114&gt;高値!I114,高値!H114&gt;高値!J114),3,""))</f>
        <v/>
      </c>
      <c r="AE114" s="500">
        <f>IF(終値!A114="","",IF(AND(高値!I114&gt;高値!H114,高値!I114&gt;高値!G114,高値!I114&gt;高値!J114,高値!I114&gt;高値!K114),4,""))</f>
        <v>4</v>
      </c>
      <c r="AF114" s="500" t="str">
        <f>IF(終値!A114="","",IF(AND(高値!J114&gt;高値!I114,高値!J114&gt;高値!H114,高値!J114&gt;高値!K114,高値!J114&gt;高値!L114),5,""))</f>
        <v/>
      </c>
      <c r="AG114" s="500" t="str">
        <f>IF(終値!A114="","",IF(AND(高値!K114&gt;高値!J114,高値!K114&gt;高値!I114,高値!K114&gt;高値!L114,高値!K114&gt;高値!M114),6,""))</f>
        <v/>
      </c>
      <c r="AH114" s="500" t="str">
        <f>IF(終値!A114="","",IF(AND(高値!L114&gt;高値!K114,高値!L114&gt;高値!J114,高値!L114&gt;高値!M114,高値!L114&gt;高値!N114),7,""))</f>
        <v/>
      </c>
      <c r="AI114" s="500">
        <f>IF(終値!A114="","",IF(AND(高値!M114&gt;高値!L114,高値!M114&gt;高値!K114,高値!M114&gt;高値!N114,高値!M114&gt;高値!O114),8,""))</f>
        <v>8</v>
      </c>
      <c r="AJ114" s="500" t="str">
        <f>IF(終値!A114="","",IF(AND(高値!N114&gt;高値!M114,高値!N114&gt;高値!L114,高値!N114&gt;高値!O114,高値!N114&gt;高値!P114),9,""))</f>
        <v/>
      </c>
      <c r="AK114" s="500" t="str">
        <f>IF(終値!A114="","",IF(AND(高値!O114&gt;高値!N114,高値!O114&gt;高値!M114,高値!O114&gt;高値!P114,高値!O114&gt;高値!Q114),10,""))</f>
        <v/>
      </c>
      <c r="AL114" s="500" t="str">
        <f>IF(終値!A114="","",IF(AND(高値!P114&gt;高値!O114,高値!P114&gt;高値!N114,高値!P114&gt;高値!Q114,高値!P114&gt;高値!R114),11,""))</f>
        <v/>
      </c>
      <c r="AM114" s="500" t="str">
        <f>IF(終値!A114="","",IF(AND(高値!Q114&gt;高値!P114,高値!Q114&gt;高値!O114,高値!Q114&gt;高値!R114,高値!Q114&gt;高値!S114),12,""))</f>
        <v/>
      </c>
      <c r="AN114" s="500" t="str">
        <f>IF(終値!A114="","",IF(AND(高値!R114&gt;高値!Q114,高値!R114&gt;高値!P114,高値!R114&gt;高値!S114,高値!R114&gt;高値!T114),13,""))</f>
        <v/>
      </c>
      <c r="AO114" s="500" t="str">
        <f>IF(終値!A114="","",IF(AND(高値!S114&gt;高値!R114,高値!S114&gt;高値!Q114,高値!S114&gt;高値!T114,高値!S114&gt;高値!U114),14,""))</f>
        <v/>
      </c>
      <c r="AP114" s="500">
        <f>IF(終値!A114="","",IF(AND(高値!T114&gt;高値!S114,高値!T114&gt;高値!R114,高値!T114&gt;高値!U114,高値!T114&gt;高値!V114),15,""))</f>
        <v>15</v>
      </c>
      <c r="AQ114" s="500" t="str">
        <f>IF(終値!A114="","",IF(AND(高値!U114&gt;高値!T114,高値!U114&gt;高値!S114,高値!U114&gt;高値!V114,高値!U114&gt;高値!W114),16,""))</f>
        <v/>
      </c>
      <c r="AR114" s="500" t="str">
        <f>IF(終値!A114="","",IF(AND(高値!V114&gt;高値!U114,高値!V114&gt;高値!T114,高値!V114&gt;高値!W114,高値!V114&gt;高値!X114),17,""))</f>
        <v/>
      </c>
      <c r="AS114" s="500" t="str">
        <f>IF(終値!A114="","",IF(AND(高値!W114&gt;高値!V114,高値!W114&gt;高値!U114,高値!W114&gt;高値!X114,高値!W114&gt;高値!Y114),18,""))</f>
        <v/>
      </c>
      <c r="AT114" s="500" t="str">
        <f>IF(終値!A114="","",IF(AND(高値!X114&gt;高値!W114,高値!X114&gt;高値!V114,高値!X114&gt;高値!Y114,高値!X114&gt;高値!Z114),19,""))</f>
        <v/>
      </c>
      <c r="AU114" s="500" t="str">
        <f>IF(終値!A114="","",IF(AND(高値!Y114&gt;高値!X114,高値!Y114&gt;高値!W114,高値!Y114&gt;高値!Z114,高値!Y114&gt;高値!AA114),20,""))</f>
        <v/>
      </c>
      <c r="AV114" s="500" t="str">
        <f>IF(終値!A114="","",IF(AND(高値!Z114&gt;高値!Y114,高値!Z114&gt;高値!X114,高値!Z114&gt;高値!AA114,高値!Z114&gt;高値!AB114),21,""))</f>
        <v/>
      </c>
      <c r="AW114" s="500" t="str">
        <f>IF(終値!A114="","",IF(AND(高値!AA114&gt;高値!Z114,高値!AA114&gt;高値!Y114,高値!AA114&gt;高値!AB114,高値!AA114&gt;高値!AC114),22,""))</f>
        <v/>
      </c>
      <c r="AX114" s="500" t="str">
        <f>IF(終値!A114="","",IF(AND(高値!AB114&gt;高値!AA114,高値!AB114&gt;高値!Z114,高値!AB114&gt;高値!AC114,高値!AB114&gt;高値!AD114),23,""))</f>
        <v/>
      </c>
      <c r="AY114" s="500" t="str">
        <f>IF(終値!A114="","",IF(AND(高値!AC114&gt;高値!AB114,高値!AC114&gt;高値!AA114,高値!AC114&gt;高値!AD114,高値!AC114&gt;高値!AE114),24,""))</f>
        <v/>
      </c>
      <c r="AZ114" s="500" t="str">
        <f>IF(終値!A114="","",IF(AND(高値!AD114&gt;高値!AC114,高値!AD114&gt;高値!AB114,高値!AD114&gt;高値!AE114,高値!AD114&gt;高値!AF114),25,""))</f>
        <v/>
      </c>
      <c r="BA114" s="500" t="str">
        <f>IF(終値!A114="","",IF(AND(高値!AE114&gt;高値!AD114,高値!AE114&gt;高値!AC114,高値!AE114&gt;高値!AF114,高値!AE114&gt;高値!AG114),26,""))</f>
        <v/>
      </c>
      <c r="BB114" s="500" t="str">
        <f>IF(終値!A114="","",IF(AND(高値!AF114&gt;高値!AE114,高値!AF114&gt;高値!AD114,高値!AF114&gt;高値!AG114,高値!AF114&gt;高値!AH114),27,""))</f>
        <v/>
      </c>
      <c r="BC114" s="500" t="str">
        <f>IF(終値!A114="","",IF(AND(高値!AG114&gt;高値!AF114,高値!AG114&gt;高値!AE114,高値!AG114&gt;高値!AH114,高値!AG114&gt;高値!AI114),28,""))</f>
        <v/>
      </c>
      <c r="BD114" s="500">
        <f t="shared" si="6"/>
        <v>4</v>
      </c>
      <c r="BE114" s="500">
        <f t="shared" si="7"/>
        <v>3</v>
      </c>
      <c r="BF114" s="500">
        <f t="shared" si="8"/>
        <v>13</v>
      </c>
      <c r="BG114" s="500">
        <f>IF($BE114="","",INDEX(安値!$E114:$CZ114,1,$BE114+1))</f>
        <v>485.8</v>
      </c>
      <c r="BH114" s="500">
        <f>IF($BF114="","",INDEX(安値!$E114:$CZ114,1,$BF114+1))</f>
        <v>490.1</v>
      </c>
      <c r="BI114" s="500">
        <f>IF($BF114="","",MAX(INDEX(高値!$E114:$CZ114,1,$BE114+1):INDEX(高値!$E114:$CZ114,1,$BF114+1)))</f>
        <v>549.4</v>
      </c>
      <c r="BJ114" s="500">
        <f>IF($BF114="","",AVERAGE(INDEX(終値!$E114:$CZ114,1,$BF114+1):INDEX(終値!$E114:$CZ114,1,$BF114+20))-2*STDEVP(INDEX(終値!$E114:$CZ114,1,$BF114+1):INDEX(終値!$E114:$CZ114,1,$BF114+20)))</f>
        <v>443.38638282362439</v>
      </c>
      <c r="BK114" s="500">
        <f>IF($BE114="","",AVERAGE(INDEX(終値!$E114:$CZ114,1,$BE114+1):INDEX(終値!$E114:$CZ114,1,$BE114+20))-2*STDEVP(INDEX(終値!$E114:$CZ114,1,$BE114+1):INDEX(終値!$E114:$CZ114,1,$BE114+20)))</f>
        <v>461.81972215745088</v>
      </c>
      <c r="BL114" s="500">
        <f t="shared" si="9"/>
        <v>3</v>
      </c>
      <c r="BM114" s="500">
        <f t="shared" si="10"/>
        <v>4</v>
      </c>
      <c r="BN114" s="500">
        <f t="shared" si="11"/>
        <v>8</v>
      </c>
      <c r="BO114" s="500">
        <f>IF($BM114="","",INDEX(高値!$E114:$CZ114,1,$BM114+1))</f>
        <v>549.4</v>
      </c>
      <c r="BP114" s="500">
        <f>IF($BN114="","",INDEX(高値!$E114:$CZ114,1,$BN114+1))</f>
        <v>538.5</v>
      </c>
      <c r="BQ114" s="500">
        <f>IF($BN114="","",MIN(INDEX(安値!$E114:$CZ114,1,$BM114+1):INDEX(安値!$E114:$CZ114,1,$BN114+1)))</f>
        <v>498.4</v>
      </c>
      <c r="BR114" s="500">
        <f>IF($BN114="","",AVERAGE(INDEX(終値!$E114:$CZ114,1,$BN114+1):INDEX(終値!$E114:$CZ114,1,$BN114+20))+2*STDEVP(INDEX(終値!$E114:$CZ114,1,$BN114+1):INDEX(終値!$E114:$CZ114,1,$BN114+20)))</f>
        <v>534.55865325124273</v>
      </c>
      <c r="BS114" s="500">
        <f>IF($BM114="","",AVERAGE(INDEX(終値!$E114:$CZ114,1,$BM114+1):INDEX(終値!$E114:$CZ114,1,$BM114+20))+2*STDEVP(INDEX(終値!$E114:$CZ114,1,$BM114+1):INDEX(終値!$E114:$CZ114,1,$BM114+20)))</f>
        <v>545.33074844087901</v>
      </c>
      <c r="BT114" s="497" t="str">
        <f>IFERROR(IF(AND($BD114&gt;=2,ABS($BG114-$BH114)/$BH114&lt;=BB設定!$B$12,$BI114&gt;=MAX($BH114,$BG114)*(1+BB設定!$B$13),終値!E114&gt;$BG114),IF(OR(終値!E114&gt;=$BI114,AND($BH114&lt;$BJ114,$BG114&gt;=$BK114)),"二番底W▲","二番底W形成"),IF(AND($BL114&gt;=2,ABS($BO114-$BP114)/$BP114&lt;=BB設定!$B$12,$BQ114&lt;=MIN($BP114,$BO114)*(1-BB設定!$B$13),終値!E114&lt;$BO114),IF(OR(終値!E114&lt;=$BQ114,AND($BP114&gt;$BR114,$BO114&lt;=$BS114)),"二番天井M▼","二番天井M形成"),"－")),"－")</f>
        <v>二番底W形成</v>
      </c>
    </row>
    <row r="115" spans="2:72">
      <c r="B115" s="500" t="str">
        <f>IF(終値!A115="","",IF(AND(安値!G115&lt;安値!F115,安値!G115&lt;安値!E115,安値!G115&lt;安値!H115,安値!G115&lt;安値!I115),2,""))</f>
        <v/>
      </c>
      <c r="C115" s="500" t="str">
        <f>IF(終値!A115="","",IF(AND(安値!H115&lt;安値!G115,安値!H115&lt;安値!F115,安値!H115&lt;安値!I115,安値!H115&lt;安値!J115),3,""))</f>
        <v/>
      </c>
      <c r="D115" s="500" t="str">
        <f>IF(終値!A115="","",IF(AND(安値!I115&lt;安値!H115,安値!I115&lt;安値!G115,安値!I115&lt;安値!J115,安値!I115&lt;安値!K115),4,""))</f>
        <v/>
      </c>
      <c r="E115" s="500" t="str">
        <f>IF(終値!A115="","",IF(AND(安値!J115&lt;安値!I115,安値!J115&lt;安値!H115,安値!J115&lt;安値!K115,安値!J115&lt;安値!L115),5,""))</f>
        <v/>
      </c>
      <c r="F115" s="500" t="str">
        <f>IF(終値!A115="","",IF(AND(安値!K115&lt;安値!J115,安値!K115&lt;安値!I115,安値!K115&lt;安値!L115,安値!K115&lt;安値!M115),6,""))</f>
        <v/>
      </c>
      <c r="G115" s="500" t="str">
        <f>IF(終値!A115="","",IF(AND(安値!L115&lt;安値!K115,安値!L115&lt;安値!J115,安値!L115&lt;安値!M115,安値!L115&lt;安値!N115),7,""))</f>
        <v/>
      </c>
      <c r="H115" s="500" t="str">
        <f>IF(終値!A115="","",IF(AND(安値!M115&lt;安値!L115,安値!M115&lt;安値!K115,安値!M115&lt;安値!N115,安値!M115&lt;安値!O115),8,""))</f>
        <v/>
      </c>
      <c r="I115" s="500" t="str">
        <f>IF(終値!A115="","",IF(AND(安値!N115&lt;安値!M115,安値!N115&lt;安値!L115,安値!N115&lt;安値!O115,安値!N115&lt;安値!P115),9,""))</f>
        <v/>
      </c>
      <c r="J115" s="500" t="str">
        <f>IF(終値!A115="","",IF(AND(安値!O115&lt;安値!N115,安値!O115&lt;安値!M115,安値!O115&lt;安値!P115,安値!O115&lt;安値!Q115),10,""))</f>
        <v/>
      </c>
      <c r="K115" s="500" t="str">
        <f>IF(終値!A115="","",IF(AND(安値!P115&lt;安値!O115,安値!P115&lt;安値!N115,安値!P115&lt;安値!Q115,安値!P115&lt;安値!R115),11,""))</f>
        <v/>
      </c>
      <c r="L115" s="500" t="str">
        <f>IF(終値!A115="","",IF(AND(安値!Q115&lt;安値!P115,安値!Q115&lt;安値!O115,安値!Q115&lt;安値!R115,安値!Q115&lt;安値!S115),12,""))</f>
        <v/>
      </c>
      <c r="M115" s="500" t="str">
        <f>IF(終値!A115="","",IF(AND(安値!R115&lt;安値!Q115,安値!R115&lt;安値!P115,安値!R115&lt;安値!S115,安値!R115&lt;安値!T115),13,""))</f>
        <v/>
      </c>
      <c r="N115" s="500" t="str">
        <f>IF(終値!A115="","",IF(AND(安値!S115&lt;安値!R115,安値!S115&lt;安値!Q115,安値!S115&lt;安値!T115,安値!S115&lt;安値!U115),14,""))</f>
        <v/>
      </c>
      <c r="O115" s="500" t="str">
        <f>IF(終値!A115="","",IF(AND(安値!T115&lt;安値!S115,安値!T115&lt;安値!R115,安値!T115&lt;安値!U115,安値!T115&lt;安値!V115),15,""))</f>
        <v/>
      </c>
      <c r="P115" s="500" t="str">
        <f>IF(終値!A115="","",IF(AND(安値!U115&lt;安値!T115,安値!U115&lt;安値!S115,安値!U115&lt;安値!V115,安値!U115&lt;安値!W115),16,""))</f>
        <v/>
      </c>
      <c r="Q115" s="500">
        <f>IF(終値!A115="","",IF(AND(安値!V115&lt;安値!U115,安値!V115&lt;安値!T115,安値!V115&lt;安値!W115,安値!V115&lt;安値!X115),17,""))</f>
        <v>17</v>
      </c>
      <c r="R115" s="500" t="str">
        <f>IF(終値!A115="","",IF(AND(安値!W115&lt;安値!V115,安値!W115&lt;安値!U115,安値!W115&lt;安値!X115,安値!W115&lt;安値!Y115),18,""))</f>
        <v/>
      </c>
      <c r="S115" s="500" t="str">
        <f>IF(終値!A115="","",IF(AND(安値!X115&lt;安値!W115,安値!X115&lt;安値!V115,安値!X115&lt;安値!Y115,安値!X115&lt;安値!Z115),19,""))</f>
        <v/>
      </c>
      <c r="T115" s="500" t="str">
        <f>IF(終値!A115="","",IF(AND(安値!Y115&lt;安値!X115,安値!Y115&lt;安値!W115,安値!Y115&lt;安値!Z115,安値!Y115&lt;安値!AA115),20,""))</f>
        <v/>
      </c>
      <c r="U115" s="500" t="str">
        <f>IF(終値!A115="","",IF(AND(安値!Z115&lt;安値!Y115,安値!Z115&lt;安値!X115,安値!Z115&lt;安値!AA115,安値!Z115&lt;安値!AB115),21,""))</f>
        <v/>
      </c>
      <c r="V115" s="500" t="str">
        <f>IF(終値!A115="","",IF(AND(安値!AA115&lt;安値!Z115,安値!AA115&lt;安値!Y115,安値!AA115&lt;安値!AB115,安値!AA115&lt;安値!AC115),22,""))</f>
        <v/>
      </c>
      <c r="W115" s="500" t="str">
        <f>IF(終値!A115="","",IF(AND(安値!AB115&lt;安値!AA115,安値!AB115&lt;安値!Z115,安値!AB115&lt;安値!AC115,安値!AB115&lt;安値!AD115),23,""))</f>
        <v/>
      </c>
      <c r="X115" s="500" t="str">
        <f>IF(終値!A115="","",IF(AND(安値!AC115&lt;安値!AB115,安値!AC115&lt;安値!AA115,安値!AC115&lt;安値!AD115,安値!AC115&lt;安値!AE115),24,""))</f>
        <v/>
      </c>
      <c r="Y115" s="500">
        <f>IF(終値!A115="","",IF(AND(安値!AD115&lt;安値!AC115,安値!AD115&lt;安値!AB115,安値!AD115&lt;安値!AE115,安値!AD115&lt;安値!AF115),25,""))</f>
        <v>25</v>
      </c>
      <c r="Z115" s="500" t="str">
        <f>IF(終値!A115="","",IF(AND(安値!AE115&lt;安値!AD115,安値!AE115&lt;安値!AC115,安値!AE115&lt;安値!AF115,安値!AE115&lt;安値!AG115),26,""))</f>
        <v/>
      </c>
      <c r="AA115" s="500" t="str">
        <f>IF(終値!A115="","",IF(AND(安値!AF115&lt;安値!AE115,安値!AF115&lt;安値!AD115,安値!AF115&lt;安値!AG115,安値!AF115&lt;安値!AH115),27,""))</f>
        <v/>
      </c>
      <c r="AB115" s="500">
        <f>IF(終値!A115="","",IF(AND(安値!AG115&lt;安値!AF115,安値!AG115&lt;安値!AE115,安値!AG115&lt;安値!AH115,安値!AG115&lt;安値!AI115),28,""))</f>
        <v>28</v>
      </c>
      <c r="AC115" s="500" t="str">
        <f>IF(終値!A115="","",IF(AND(高値!G115&gt;高値!F115,高値!G115&gt;高値!E115,高値!G115&gt;高値!H115,高値!G115&gt;高値!I115),2,""))</f>
        <v/>
      </c>
      <c r="AD115" s="500" t="str">
        <f>IF(終値!A115="","",IF(AND(高値!H115&gt;高値!G115,高値!H115&gt;高値!F115,高値!H115&gt;高値!I115,高値!H115&gt;高値!J115),3,""))</f>
        <v/>
      </c>
      <c r="AE115" s="500" t="str">
        <f>IF(終値!A115="","",IF(AND(高値!I115&gt;高値!H115,高値!I115&gt;高値!G115,高値!I115&gt;高値!J115,高値!I115&gt;高値!K115),4,""))</f>
        <v/>
      </c>
      <c r="AF115" s="500">
        <f>IF(終値!A115="","",IF(AND(高値!J115&gt;高値!I115,高値!J115&gt;高値!H115,高値!J115&gt;高値!K115,高値!J115&gt;高値!L115),5,""))</f>
        <v>5</v>
      </c>
      <c r="AG115" s="500" t="str">
        <f>IF(終値!A115="","",IF(AND(高値!K115&gt;高値!J115,高値!K115&gt;高値!I115,高値!K115&gt;高値!L115,高値!K115&gt;高値!M115),6,""))</f>
        <v/>
      </c>
      <c r="AH115" s="500" t="str">
        <f>IF(終値!A115="","",IF(AND(高値!L115&gt;高値!K115,高値!L115&gt;高値!J115,高値!L115&gt;高値!M115,高値!L115&gt;高値!N115),7,""))</f>
        <v/>
      </c>
      <c r="AI115" s="500" t="str">
        <f>IF(終値!A115="","",IF(AND(高値!M115&gt;高値!L115,高値!M115&gt;高値!K115,高値!M115&gt;高値!N115,高値!M115&gt;高値!O115),8,""))</f>
        <v/>
      </c>
      <c r="AJ115" s="500" t="str">
        <f>IF(終値!A115="","",IF(AND(高値!N115&gt;高値!M115,高値!N115&gt;高値!L115,高値!N115&gt;高値!O115,高値!N115&gt;高値!P115),9,""))</f>
        <v/>
      </c>
      <c r="AK115" s="500" t="str">
        <f>IF(終値!A115="","",IF(AND(高値!O115&gt;高値!N115,高値!O115&gt;高値!M115,高値!O115&gt;高値!P115,高値!O115&gt;高値!Q115),10,""))</f>
        <v/>
      </c>
      <c r="AL115" s="500" t="str">
        <f>IF(終値!A115="","",IF(AND(高値!P115&gt;高値!O115,高値!P115&gt;高値!N115,高値!P115&gt;高値!Q115,高値!P115&gt;高値!R115),11,""))</f>
        <v/>
      </c>
      <c r="AM115" s="500">
        <f>IF(終値!A115="","",IF(AND(高値!Q115&gt;高値!P115,高値!Q115&gt;高値!O115,高値!Q115&gt;高値!R115,高値!Q115&gt;高値!S115),12,""))</f>
        <v>12</v>
      </c>
      <c r="AN115" s="500" t="str">
        <f>IF(終値!A115="","",IF(AND(高値!R115&gt;高値!Q115,高値!R115&gt;高値!P115,高値!R115&gt;高値!S115,高値!R115&gt;高値!T115),13,""))</f>
        <v/>
      </c>
      <c r="AO115" s="500" t="str">
        <f>IF(終値!A115="","",IF(AND(高値!S115&gt;高値!R115,高値!S115&gt;高値!Q115,高値!S115&gt;高値!T115,高値!S115&gt;高値!U115),14,""))</f>
        <v/>
      </c>
      <c r="AP115" s="500">
        <f>IF(終値!A115="","",IF(AND(高値!T115&gt;高値!S115,高値!T115&gt;高値!R115,高値!T115&gt;高値!U115,高値!T115&gt;高値!V115),15,""))</f>
        <v>15</v>
      </c>
      <c r="AQ115" s="500" t="str">
        <f>IF(終値!A115="","",IF(AND(高値!U115&gt;高値!T115,高値!U115&gt;高値!S115,高値!U115&gt;高値!V115,高値!U115&gt;高値!W115),16,""))</f>
        <v/>
      </c>
      <c r="AR115" s="500" t="str">
        <f>IF(終値!A115="","",IF(AND(高値!V115&gt;高値!U115,高値!V115&gt;高値!T115,高値!V115&gt;高値!W115,高値!V115&gt;高値!X115),17,""))</f>
        <v/>
      </c>
      <c r="AS115" s="500" t="str">
        <f>IF(終値!A115="","",IF(AND(高値!W115&gt;高値!V115,高値!W115&gt;高値!U115,高値!W115&gt;高値!X115,高値!W115&gt;高値!Y115),18,""))</f>
        <v/>
      </c>
      <c r="AT115" s="500" t="str">
        <f>IF(終値!A115="","",IF(AND(高値!X115&gt;高値!W115,高値!X115&gt;高値!V115,高値!X115&gt;高値!Y115,高値!X115&gt;高値!Z115),19,""))</f>
        <v/>
      </c>
      <c r="AU115" s="500" t="str">
        <f>IF(終値!A115="","",IF(AND(高値!Y115&gt;高値!X115,高値!Y115&gt;高値!W115,高値!Y115&gt;高値!Z115,高値!Y115&gt;高値!AA115),20,""))</f>
        <v/>
      </c>
      <c r="AV115" s="500" t="str">
        <f>IF(終値!A115="","",IF(AND(高値!Z115&gt;高値!Y115,高値!Z115&gt;高値!X115,高値!Z115&gt;高値!AA115,高値!Z115&gt;高値!AB115),21,""))</f>
        <v/>
      </c>
      <c r="AW115" s="500">
        <f>IF(終値!A115="","",IF(AND(高値!AA115&gt;高値!Z115,高値!AA115&gt;高値!Y115,高値!AA115&gt;高値!AB115,高値!AA115&gt;高値!AC115),22,""))</f>
        <v>22</v>
      </c>
      <c r="AX115" s="500" t="str">
        <f>IF(終値!A115="","",IF(AND(高値!AB115&gt;高値!AA115,高値!AB115&gt;高値!Z115,高値!AB115&gt;高値!AC115,高値!AB115&gt;高値!AD115),23,""))</f>
        <v/>
      </c>
      <c r="AY115" s="500" t="str">
        <f>IF(終値!A115="","",IF(AND(高値!AC115&gt;高値!AB115,高値!AC115&gt;高値!AA115,高値!AC115&gt;高値!AD115,高値!AC115&gt;高値!AE115),24,""))</f>
        <v/>
      </c>
      <c r="AZ115" s="500" t="str">
        <f>IF(終値!A115="","",IF(AND(高値!AD115&gt;高値!AC115,高値!AD115&gt;高値!AB115,高値!AD115&gt;高値!AE115,高値!AD115&gt;高値!AF115),25,""))</f>
        <v/>
      </c>
      <c r="BA115" s="500">
        <f>IF(終値!A115="","",IF(AND(高値!AE115&gt;高値!AD115,高値!AE115&gt;高値!AC115,高値!AE115&gt;高値!AF115,高値!AE115&gt;高値!AG115),26,""))</f>
        <v>26</v>
      </c>
      <c r="BB115" s="500" t="str">
        <f>IF(終値!A115="","",IF(AND(高値!AF115&gt;高値!AE115,高値!AF115&gt;高値!AD115,高値!AF115&gt;高値!AG115,高値!AF115&gt;高値!AH115),27,""))</f>
        <v/>
      </c>
      <c r="BC115" s="500" t="str">
        <f>IF(終値!A115="","",IF(AND(高値!AG115&gt;高値!AF115,高値!AG115&gt;高値!AE115,高値!AG115&gt;高値!AH115,高値!AG115&gt;高値!AI115),28,""))</f>
        <v/>
      </c>
      <c r="BD115" s="500">
        <f t="shared" si="6"/>
        <v>3</v>
      </c>
      <c r="BE115" s="500">
        <f t="shared" si="7"/>
        <v>17</v>
      </c>
      <c r="BF115" s="500">
        <f t="shared" si="8"/>
        <v>25</v>
      </c>
      <c r="BG115" s="500">
        <f>IF($BE115="","",INDEX(安値!$E115:$CZ115,1,$BE115+1))</f>
        <v>5905</v>
      </c>
      <c r="BH115" s="500">
        <f>IF($BF115="","",INDEX(安値!$E115:$CZ115,1,$BF115+1))</f>
        <v>5896</v>
      </c>
      <c r="BI115" s="500">
        <f>IF($BF115="","",MAX(INDEX(高値!$E115:$CZ115,1,$BE115+1):INDEX(高値!$E115:$CZ115,1,$BF115+1)))</f>
        <v>6192</v>
      </c>
      <c r="BJ115" s="500">
        <f>IF($BF115="","",AVERAGE(INDEX(終値!$E115:$CZ115,1,$BF115+1):INDEX(終値!$E115:$CZ115,1,$BF115+20))-2*STDEVP(INDEX(終値!$E115:$CZ115,1,$BF115+1):INDEX(終値!$E115:$CZ115,1,$BF115+20)))</f>
        <v>6002.0000318309176</v>
      </c>
      <c r="BK115" s="500">
        <f>IF($BE115="","",AVERAGE(INDEX(終値!$E115:$CZ115,1,$BE115+1):INDEX(終値!$E115:$CZ115,1,$BE115+20))-2*STDEVP(INDEX(終値!$E115:$CZ115,1,$BE115+1):INDEX(終値!$E115:$CZ115,1,$BE115+20)))</f>
        <v>5938.2441128370065</v>
      </c>
      <c r="BL115" s="500">
        <f t="shared" si="9"/>
        <v>5</v>
      </c>
      <c r="BM115" s="500">
        <f t="shared" si="10"/>
        <v>5</v>
      </c>
      <c r="BN115" s="500">
        <f t="shared" si="11"/>
        <v>12</v>
      </c>
      <c r="BO115" s="500">
        <f>IF($BM115="","",INDEX(高値!$E115:$CZ115,1,$BM115+1))</f>
        <v>6386</v>
      </c>
      <c r="BP115" s="500">
        <f>IF($BN115="","",INDEX(高値!$E115:$CZ115,1,$BN115+1))</f>
        <v>6206</v>
      </c>
      <c r="BQ115" s="500">
        <f>IF($BN115="","",MIN(INDEX(安値!$E115:$CZ115,1,$BM115+1):INDEX(安値!$E115:$CZ115,1,$BN115+1)))</f>
        <v>6089</v>
      </c>
      <c r="BR115" s="500">
        <f>IF($BN115="","",AVERAGE(INDEX(終値!$E115:$CZ115,1,$BN115+1):INDEX(終値!$E115:$CZ115,1,$BN115+20))+2*STDEVP(INDEX(終値!$E115:$CZ115,1,$BN115+1):INDEX(終値!$E115:$CZ115,1,$BN115+20)))</f>
        <v>6208.8892372352875</v>
      </c>
      <c r="BS115" s="500">
        <f>IF($BM115="","",AVERAGE(INDEX(終値!$E115:$CZ115,1,$BM115+1):INDEX(終値!$E115:$CZ115,1,$BM115+20))+2*STDEVP(INDEX(終値!$E115:$CZ115,1,$BM115+1):INDEX(終値!$E115:$CZ115,1,$BM115+20)))</f>
        <v>6323.4960668252961</v>
      </c>
      <c r="BT115" s="497" t="str">
        <f>IFERROR(IF(AND($BD115&gt;=2,ABS($BG115-$BH115)/$BH115&lt;=BB設定!$B$12,$BI115&gt;=MAX($BH115,$BG115)*(1+BB設定!$B$13),終値!E115&gt;$BG115),IF(OR(終値!E115&gt;=$BI115,AND($BH115&lt;$BJ115,$BG115&gt;=$BK115)),"二番底W▲","二番底W形成"),IF(AND($BL115&gt;=2,ABS($BO115-$BP115)/$BP115&lt;=BB設定!$B$12,$BQ115&lt;=MIN($BP115,$BO115)*(1-BB設定!$B$13),終値!E115&lt;$BO115),IF(OR(終値!E115&lt;=$BQ115,AND($BP115&gt;$BR115,$BO115&lt;=$BS115)),"二番天井M▼","二番天井M形成"),"－")),"－")</f>
        <v>二番底W形成</v>
      </c>
    </row>
    <row r="116" spans="2:72">
      <c r="B116" s="500" t="str">
        <f>IF(終値!A116="","",IF(AND(安値!G116&lt;安値!F116,安値!G116&lt;安値!E116,安値!G116&lt;安値!H116,安値!G116&lt;安値!I116),2,""))</f>
        <v/>
      </c>
      <c r="C116" s="500">
        <f>IF(終値!A116="","",IF(AND(安値!H116&lt;安値!G116,安値!H116&lt;安値!F116,安値!H116&lt;安値!I116,安値!H116&lt;安値!J116),3,""))</f>
        <v>3</v>
      </c>
      <c r="D116" s="500" t="str">
        <f>IF(終値!A116="","",IF(AND(安値!I116&lt;安値!H116,安値!I116&lt;安値!G116,安値!I116&lt;安値!J116,安値!I116&lt;安値!K116),4,""))</f>
        <v/>
      </c>
      <c r="E116" s="500" t="str">
        <f>IF(終値!A116="","",IF(AND(安値!J116&lt;安値!I116,安値!J116&lt;安値!H116,安値!J116&lt;安値!K116,安値!J116&lt;安値!L116),5,""))</f>
        <v/>
      </c>
      <c r="F116" s="500" t="str">
        <f>IF(終値!A116="","",IF(AND(安値!K116&lt;安値!J116,安値!K116&lt;安値!I116,安値!K116&lt;安値!L116,安値!K116&lt;安値!M116),6,""))</f>
        <v/>
      </c>
      <c r="G116" s="500" t="str">
        <f>IF(終値!A116="","",IF(AND(安値!L116&lt;安値!K116,安値!L116&lt;安値!J116,安値!L116&lt;安値!M116,安値!L116&lt;安値!N116),7,""))</f>
        <v/>
      </c>
      <c r="H116" s="500" t="str">
        <f>IF(終値!A116="","",IF(AND(安値!M116&lt;安値!L116,安値!M116&lt;安値!K116,安値!M116&lt;安値!N116,安値!M116&lt;安値!O116),8,""))</f>
        <v/>
      </c>
      <c r="I116" s="500">
        <f>IF(終値!A116="","",IF(AND(安値!N116&lt;安値!M116,安値!N116&lt;安値!L116,安値!N116&lt;安値!O116,安値!N116&lt;安値!P116),9,""))</f>
        <v>9</v>
      </c>
      <c r="J116" s="500" t="str">
        <f>IF(終値!A116="","",IF(AND(安値!O116&lt;安値!N116,安値!O116&lt;安値!M116,安値!O116&lt;安値!P116,安値!O116&lt;安値!Q116),10,""))</f>
        <v/>
      </c>
      <c r="K116" s="500" t="str">
        <f>IF(終値!A116="","",IF(AND(安値!P116&lt;安値!O116,安値!P116&lt;安値!N116,安値!P116&lt;安値!Q116,安値!P116&lt;安値!R116),11,""))</f>
        <v/>
      </c>
      <c r="L116" s="500" t="str">
        <f>IF(終値!A116="","",IF(AND(安値!Q116&lt;安値!P116,安値!Q116&lt;安値!O116,安値!Q116&lt;安値!R116,安値!Q116&lt;安値!S116),12,""))</f>
        <v/>
      </c>
      <c r="M116" s="500" t="str">
        <f>IF(終値!A116="","",IF(AND(安値!R116&lt;安値!Q116,安値!R116&lt;安値!P116,安値!R116&lt;安値!S116,安値!R116&lt;安値!T116),13,""))</f>
        <v/>
      </c>
      <c r="N116" s="500" t="str">
        <f>IF(終値!A116="","",IF(AND(安値!S116&lt;安値!R116,安値!S116&lt;安値!Q116,安値!S116&lt;安値!T116,安値!S116&lt;安値!U116),14,""))</f>
        <v/>
      </c>
      <c r="O116" s="500" t="str">
        <f>IF(終値!A116="","",IF(AND(安値!T116&lt;安値!S116,安値!T116&lt;安値!R116,安値!T116&lt;安値!U116,安値!T116&lt;安値!V116),15,""))</f>
        <v/>
      </c>
      <c r="P116" s="500">
        <f>IF(終値!A116="","",IF(AND(安値!U116&lt;安値!T116,安値!U116&lt;安値!S116,安値!U116&lt;安値!V116,安値!U116&lt;安値!W116),16,""))</f>
        <v>16</v>
      </c>
      <c r="Q116" s="500" t="str">
        <f>IF(終値!A116="","",IF(AND(安値!V116&lt;安値!U116,安値!V116&lt;安値!T116,安値!V116&lt;安値!W116,安値!V116&lt;安値!X116),17,""))</f>
        <v/>
      </c>
      <c r="R116" s="500" t="str">
        <f>IF(終値!A116="","",IF(AND(安値!W116&lt;安値!V116,安値!W116&lt;安値!U116,安値!W116&lt;安値!X116,安値!W116&lt;安値!Y116),18,""))</f>
        <v/>
      </c>
      <c r="S116" s="500" t="str">
        <f>IF(終値!A116="","",IF(AND(安値!X116&lt;安値!W116,安値!X116&lt;安値!V116,安値!X116&lt;安値!Y116,安値!X116&lt;安値!Z116),19,""))</f>
        <v/>
      </c>
      <c r="T116" s="500" t="str">
        <f>IF(終値!A116="","",IF(AND(安値!Y116&lt;安値!X116,安値!Y116&lt;安値!W116,安値!Y116&lt;安値!Z116,安値!Y116&lt;安値!AA116),20,""))</f>
        <v/>
      </c>
      <c r="U116" s="500" t="str">
        <f>IF(終値!A116="","",IF(AND(安値!Z116&lt;安値!Y116,安値!Z116&lt;安値!X116,安値!Z116&lt;安値!AA116,安値!Z116&lt;安値!AB116),21,""))</f>
        <v/>
      </c>
      <c r="V116" s="500" t="str">
        <f>IF(終値!A116="","",IF(AND(安値!AA116&lt;安値!Z116,安値!AA116&lt;安値!Y116,安値!AA116&lt;安値!AB116,安値!AA116&lt;安値!AC116),22,""))</f>
        <v/>
      </c>
      <c r="W116" s="500" t="str">
        <f>IF(終値!A116="","",IF(AND(安値!AB116&lt;安値!AA116,安値!AB116&lt;安値!Z116,安値!AB116&lt;安値!AC116,安値!AB116&lt;安値!AD116),23,""))</f>
        <v/>
      </c>
      <c r="X116" s="500" t="str">
        <f>IF(終値!A116="","",IF(AND(安値!AC116&lt;安値!AB116,安値!AC116&lt;安値!AA116,安値!AC116&lt;安値!AD116,安値!AC116&lt;安値!AE116),24,""))</f>
        <v/>
      </c>
      <c r="Y116" s="500">
        <f>IF(終値!A116="","",IF(AND(安値!AD116&lt;安値!AC116,安値!AD116&lt;安値!AB116,安値!AD116&lt;安値!AE116,安値!AD116&lt;安値!AF116),25,""))</f>
        <v>25</v>
      </c>
      <c r="Z116" s="500" t="str">
        <f>IF(終値!A116="","",IF(AND(安値!AE116&lt;安値!AD116,安値!AE116&lt;安値!AC116,安値!AE116&lt;安値!AF116,安値!AE116&lt;安値!AG116),26,""))</f>
        <v/>
      </c>
      <c r="AA116" s="500" t="str">
        <f>IF(終値!A116="","",IF(AND(安値!AF116&lt;安値!AE116,安値!AF116&lt;安値!AD116,安値!AF116&lt;安値!AG116,安値!AF116&lt;安値!AH116),27,""))</f>
        <v/>
      </c>
      <c r="AB116" s="500" t="str">
        <f>IF(終値!A116="","",IF(AND(安値!AG116&lt;安値!AF116,安値!AG116&lt;安値!AE116,安値!AG116&lt;安値!AH116,安値!AG116&lt;安値!AI116),28,""))</f>
        <v/>
      </c>
      <c r="AC116" s="500" t="str">
        <f>IF(終値!A116="","",IF(AND(高値!G116&gt;高値!F116,高値!G116&gt;高値!E116,高値!G116&gt;高値!H116,高値!G116&gt;高値!I116),2,""))</f>
        <v/>
      </c>
      <c r="AD116" s="500" t="str">
        <f>IF(終値!A116="","",IF(AND(高値!H116&gt;高値!G116,高値!H116&gt;高値!F116,高値!H116&gt;高値!I116,高値!H116&gt;高値!J116),3,""))</f>
        <v/>
      </c>
      <c r="AE116" s="500" t="str">
        <f>IF(終値!A116="","",IF(AND(高値!I116&gt;高値!H116,高値!I116&gt;高値!G116,高値!I116&gt;高値!J116,高値!I116&gt;高値!K116),4,""))</f>
        <v/>
      </c>
      <c r="AF116" s="500" t="str">
        <f>IF(終値!A116="","",IF(AND(高値!J116&gt;高値!I116,高値!J116&gt;高値!H116,高値!J116&gt;高値!K116,高値!J116&gt;高値!L116),5,""))</f>
        <v/>
      </c>
      <c r="AG116" s="500">
        <f>IF(終値!A116="","",IF(AND(高値!K116&gt;高値!J116,高値!K116&gt;高値!I116,高値!K116&gt;高値!L116,高値!K116&gt;高値!M116),6,""))</f>
        <v>6</v>
      </c>
      <c r="AH116" s="500" t="str">
        <f>IF(終値!A116="","",IF(AND(高値!L116&gt;高値!K116,高値!L116&gt;高値!J116,高値!L116&gt;高値!M116,高値!L116&gt;高値!N116),7,""))</f>
        <v/>
      </c>
      <c r="AI116" s="500" t="str">
        <f>IF(終値!A116="","",IF(AND(高値!M116&gt;高値!L116,高値!M116&gt;高値!K116,高値!M116&gt;高値!N116,高値!M116&gt;高値!O116),8,""))</f>
        <v/>
      </c>
      <c r="AJ116" s="500" t="str">
        <f>IF(終値!A116="","",IF(AND(高値!N116&gt;高値!M116,高値!N116&gt;高値!L116,高値!N116&gt;高値!O116,高値!N116&gt;高値!P116),9,""))</f>
        <v/>
      </c>
      <c r="AK116" s="500" t="str">
        <f>IF(終値!A116="","",IF(AND(高値!O116&gt;高値!N116,高値!O116&gt;高値!M116,高値!O116&gt;高値!P116,高値!O116&gt;高値!Q116),10,""))</f>
        <v/>
      </c>
      <c r="AL116" s="500" t="str">
        <f>IF(終値!A116="","",IF(AND(高値!P116&gt;高値!O116,高値!P116&gt;高値!N116,高値!P116&gt;高値!Q116,高値!P116&gt;高値!R116),11,""))</f>
        <v/>
      </c>
      <c r="AM116" s="500">
        <f>IF(終値!A116="","",IF(AND(高値!Q116&gt;高値!P116,高値!Q116&gt;高値!O116,高値!Q116&gt;高値!R116,高値!Q116&gt;高値!S116),12,""))</f>
        <v>12</v>
      </c>
      <c r="AN116" s="500" t="str">
        <f>IF(終値!A116="","",IF(AND(高値!R116&gt;高値!Q116,高値!R116&gt;高値!P116,高値!R116&gt;高値!S116,高値!R116&gt;高値!T116),13,""))</f>
        <v/>
      </c>
      <c r="AO116" s="500" t="str">
        <f>IF(終値!A116="","",IF(AND(高値!S116&gt;高値!R116,高値!S116&gt;高値!Q116,高値!S116&gt;高値!T116,高値!S116&gt;高値!U116),14,""))</f>
        <v/>
      </c>
      <c r="AP116" s="500" t="str">
        <f>IF(終値!A116="","",IF(AND(高値!T116&gt;高値!S116,高値!T116&gt;高値!R116,高値!T116&gt;高値!U116,高値!T116&gt;高値!V116),15,""))</f>
        <v/>
      </c>
      <c r="AQ116" s="500" t="str">
        <f>IF(終値!A116="","",IF(AND(高値!U116&gt;高値!T116,高値!U116&gt;高値!S116,高値!U116&gt;高値!V116,高値!U116&gt;高値!W116),16,""))</f>
        <v/>
      </c>
      <c r="AR116" s="500" t="str">
        <f>IF(終値!A116="","",IF(AND(高値!V116&gt;高値!U116,高値!V116&gt;高値!T116,高値!V116&gt;高値!W116,高値!V116&gt;高値!X116),17,""))</f>
        <v/>
      </c>
      <c r="AS116" s="500" t="str">
        <f>IF(終値!A116="","",IF(AND(高値!W116&gt;高値!V116,高値!W116&gt;高値!U116,高値!W116&gt;高値!X116,高値!W116&gt;高値!Y116),18,""))</f>
        <v/>
      </c>
      <c r="AT116" s="500" t="str">
        <f>IF(終値!A116="","",IF(AND(高値!X116&gt;高値!W116,高値!X116&gt;高値!V116,高値!X116&gt;高値!Y116,高値!X116&gt;高値!Z116),19,""))</f>
        <v/>
      </c>
      <c r="AU116" s="500">
        <f>IF(終値!A116="","",IF(AND(高値!Y116&gt;高値!X116,高値!Y116&gt;高値!W116,高値!Y116&gt;高値!Z116,高値!Y116&gt;高値!AA116),20,""))</f>
        <v>20</v>
      </c>
      <c r="AV116" s="500" t="str">
        <f>IF(終値!A116="","",IF(AND(高値!Z116&gt;高値!Y116,高値!Z116&gt;高値!X116,高値!Z116&gt;高値!AA116,高値!Z116&gt;高値!AB116),21,""))</f>
        <v/>
      </c>
      <c r="AW116" s="500" t="str">
        <f>IF(終値!A116="","",IF(AND(高値!AA116&gt;高値!Z116,高値!AA116&gt;高値!Y116,高値!AA116&gt;高値!AB116,高値!AA116&gt;高値!AC116),22,""))</f>
        <v/>
      </c>
      <c r="AX116" s="500" t="str">
        <f>IF(終値!A116="","",IF(AND(高値!AB116&gt;高値!AA116,高値!AB116&gt;高値!Z116,高値!AB116&gt;高値!AC116,高値!AB116&gt;高値!AD116),23,""))</f>
        <v/>
      </c>
      <c r="AY116" s="500" t="str">
        <f>IF(終値!A116="","",IF(AND(高値!AC116&gt;高値!AB116,高値!AC116&gt;高値!AA116,高値!AC116&gt;高値!AD116,高値!AC116&gt;高値!AE116),24,""))</f>
        <v/>
      </c>
      <c r="AZ116" s="500" t="str">
        <f>IF(終値!A116="","",IF(AND(高値!AD116&gt;高値!AC116,高値!AD116&gt;高値!AB116,高値!AD116&gt;高値!AE116,高値!AD116&gt;高値!AF116),25,""))</f>
        <v/>
      </c>
      <c r="BA116" s="500" t="str">
        <f>IF(終値!A116="","",IF(AND(高値!AE116&gt;高値!AD116,高値!AE116&gt;高値!AC116,高値!AE116&gt;高値!AF116,高値!AE116&gt;高値!AG116),26,""))</f>
        <v/>
      </c>
      <c r="BB116" s="500">
        <f>IF(終値!A116="","",IF(AND(高値!AF116&gt;高値!AE116,高値!AF116&gt;高値!AD116,高値!AF116&gt;高値!AG116,高値!AF116&gt;高値!AH116),27,""))</f>
        <v>27</v>
      </c>
      <c r="BC116" s="500" t="str">
        <f>IF(終値!A116="","",IF(AND(高値!AG116&gt;高値!AF116,高値!AG116&gt;高値!AE116,高値!AG116&gt;高値!AH116,高値!AG116&gt;高値!AI116),28,""))</f>
        <v/>
      </c>
      <c r="BD116" s="500">
        <f t="shared" si="6"/>
        <v>4</v>
      </c>
      <c r="BE116" s="500">
        <f t="shared" si="7"/>
        <v>3</v>
      </c>
      <c r="BF116" s="500">
        <f t="shared" si="8"/>
        <v>9</v>
      </c>
      <c r="BG116" s="500">
        <f>IF($BE116="","",INDEX(安値!$E116:$CZ116,1,$BE116+1))</f>
        <v>1706</v>
      </c>
      <c r="BH116" s="500">
        <f>IF($BF116="","",INDEX(安値!$E116:$CZ116,1,$BF116+1))</f>
        <v>1765</v>
      </c>
      <c r="BI116" s="500">
        <f>IF($BF116="","",MAX(INDEX(高値!$E116:$CZ116,1,$BE116+1):INDEX(高値!$E116:$CZ116,1,$BF116+1)))</f>
        <v>1891</v>
      </c>
      <c r="BJ116" s="500">
        <f>IF($BF116="","",AVERAGE(INDEX(終値!$E116:$CZ116,1,$BF116+1):INDEX(終値!$E116:$CZ116,1,$BF116+20))-2*STDEVP(INDEX(終値!$E116:$CZ116,1,$BF116+1):INDEX(終値!$E116:$CZ116,1,$BF116+20)))</f>
        <v>1744.2040251896435</v>
      </c>
      <c r="BK116" s="500">
        <f>IF($BE116="","",AVERAGE(INDEX(終値!$E116:$CZ116,1,$BE116+1):INDEX(終値!$E116:$CZ116,1,$BE116+20))-2*STDEVP(INDEX(終値!$E116:$CZ116,1,$BE116+1):INDEX(終値!$E116:$CZ116,1,$BE116+20)))</f>
        <v>1763.0860298344949</v>
      </c>
      <c r="BL116" s="500">
        <f t="shared" si="9"/>
        <v>4</v>
      </c>
      <c r="BM116" s="500">
        <f t="shared" si="10"/>
        <v>6</v>
      </c>
      <c r="BN116" s="500">
        <f t="shared" si="11"/>
        <v>12</v>
      </c>
      <c r="BO116" s="500">
        <f>IF($BM116="","",INDEX(高値!$E116:$CZ116,1,$BM116+1))</f>
        <v>1891</v>
      </c>
      <c r="BP116" s="500">
        <f>IF($BN116="","",INDEX(高値!$E116:$CZ116,1,$BN116+1))</f>
        <v>1857</v>
      </c>
      <c r="BQ116" s="500">
        <f>IF($BN116="","",MIN(INDEX(安値!$E116:$CZ116,1,$BM116+1):INDEX(安値!$E116:$CZ116,1,$BN116+1)))</f>
        <v>1765</v>
      </c>
      <c r="BR116" s="500">
        <f>IF($BN116="","",AVERAGE(INDEX(終値!$E116:$CZ116,1,$BN116+1):INDEX(終値!$E116:$CZ116,1,$BN116+20))+2*STDEVP(INDEX(終値!$E116:$CZ116,1,$BN116+1):INDEX(終値!$E116:$CZ116,1,$BN116+20)))</f>
        <v>1859.7568489580804</v>
      </c>
      <c r="BS116" s="500">
        <f>IF($BM116="","",AVERAGE(INDEX(終値!$E116:$CZ116,1,$BM116+1):INDEX(終値!$E116:$CZ116,1,$BM116+20))+2*STDEVP(INDEX(終値!$E116:$CZ116,1,$BM116+1):INDEX(終値!$E116:$CZ116,1,$BM116+20)))</f>
        <v>1872.8725689593477</v>
      </c>
      <c r="BT116" s="497" t="str">
        <f>IFERROR(IF(AND($BD116&gt;=2,ABS($BG116-$BH116)/$BH116&lt;=BB設定!$B$12,$BI116&gt;=MAX($BH116,$BG116)*(1+BB設定!$B$13),終値!E116&gt;$BG116),IF(OR(終値!E116&gt;=$BI116,AND($BH116&lt;$BJ116,$BG116&gt;=$BK116)),"二番底W▲","二番底W形成"),IF(AND($BL116&gt;=2,ABS($BO116-$BP116)/$BP116&lt;=BB設定!$B$12,$BQ116&lt;=MIN($BP116,$BO116)*(1-BB設定!$B$13),終値!E116&lt;$BO116),IF(OR(終値!E116&lt;=$BQ116,AND($BP116&gt;$BR116,$BO116&lt;=$BS116)),"二番天井M▼","二番天井M形成"),"－")),"－")</f>
        <v>二番底W形成</v>
      </c>
    </row>
    <row r="117" spans="2:72">
      <c r="B117" s="500" t="str">
        <f>IF(終値!A117="","",IF(AND(安値!G117&lt;安値!F117,安値!G117&lt;安値!E117,安値!G117&lt;安値!H117,安値!G117&lt;安値!I117),2,""))</f>
        <v/>
      </c>
      <c r="C117" s="500">
        <f>IF(終値!A117="","",IF(AND(安値!H117&lt;安値!G117,安値!H117&lt;安値!F117,安値!H117&lt;安値!I117,安値!H117&lt;安値!J117),3,""))</f>
        <v>3</v>
      </c>
      <c r="D117" s="500" t="str">
        <f>IF(終値!A117="","",IF(AND(安値!I117&lt;安値!H117,安値!I117&lt;安値!G117,安値!I117&lt;安値!J117,安値!I117&lt;安値!K117),4,""))</f>
        <v/>
      </c>
      <c r="E117" s="500" t="str">
        <f>IF(終値!A117="","",IF(AND(安値!J117&lt;安値!I117,安値!J117&lt;安値!H117,安値!J117&lt;安値!K117,安値!J117&lt;安値!L117),5,""))</f>
        <v/>
      </c>
      <c r="F117" s="500" t="str">
        <f>IF(終値!A117="","",IF(AND(安値!K117&lt;安値!J117,安値!K117&lt;安値!I117,安値!K117&lt;安値!L117,安値!K117&lt;安値!M117),6,""))</f>
        <v/>
      </c>
      <c r="G117" s="500" t="str">
        <f>IF(終値!A117="","",IF(AND(安値!L117&lt;安値!K117,安値!L117&lt;安値!J117,安値!L117&lt;安値!M117,安値!L117&lt;安値!N117),7,""))</f>
        <v/>
      </c>
      <c r="H117" s="500" t="str">
        <f>IF(終値!A117="","",IF(AND(安値!M117&lt;安値!L117,安値!M117&lt;安値!K117,安値!M117&lt;安値!N117,安値!M117&lt;安値!O117),8,""))</f>
        <v/>
      </c>
      <c r="I117" s="500" t="str">
        <f>IF(終値!A117="","",IF(AND(安値!N117&lt;安値!M117,安値!N117&lt;安値!L117,安値!N117&lt;安値!O117,安値!N117&lt;安値!P117),9,""))</f>
        <v/>
      </c>
      <c r="J117" s="500" t="str">
        <f>IF(終値!A117="","",IF(AND(安値!O117&lt;安値!N117,安値!O117&lt;安値!M117,安値!O117&lt;安値!P117,安値!O117&lt;安値!Q117),10,""))</f>
        <v/>
      </c>
      <c r="K117" s="500" t="str">
        <f>IF(終値!A117="","",IF(AND(安値!P117&lt;安値!O117,安値!P117&lt;安値!N117,安値!P117&lt;安値!Q117,安値!P117&lt;安値!R117),11,""))</f>
        <v/>
      </c>
      <c r="L117" s="500" t="str">
        <f>IF(終値!A117="","",IF(AND(安値!Q117&lt;安値!P117,安値!Q117&lt;安値!O117,安値!Q117&lt;安値!R117,安値!Q117&lt;安値!S117),12,""))</f>
        <v/>
      </c>
      <c r="M117" s="500">
        <f>IF(終値!A117="","",IF(AND(安値!R117&lt;安値!Q117,安値!R117&lt;安値!P117,安値!R117&lt;安値!S117,安値!R117&lt;安値!T117),13,""))</f>
        <v>13</v>
      </c>
      <c r="N117" s="500" t="str">
        <f>IF(終値!A117="","",IF(AND(安値!S117&lt;安値!R117,安値!S117&lt;安値!Q117,安値!S117&lt;安値!T117,安値!S117&lt;安値!U117),14,""))</f>
        <v/>
      </c>
      <c r="O117" s="500" t="str">
        <f>IF(終値!A117="","",IF(AND(安値!T117&lt;安値!S117,安値!T117&lt;安値!R117,安値!T117&lt;安値!U117,安値!T117&lt;安値!V117),15,""))</f>
        <v/>
      </c>
      <c r="P117" s="500" t="str">
        <f>IF(終値!A117="","",IF(AND(安値!U117&lt;安値!T117,安値!U117&lt;安値!S117,安値!U117&lt;安値!V117,安値!U117&lt;安値!W117),16,""))</f>
        <v/>
      </c>
      <c r="Q117" s="500" t="str">
        <f>IF(終値!A117="","",IF(AND(安値!V117&lt;安値!U117,安値!V117&lt;安値!T117,安値!V117&lt;安値!W117,安値!V117&lt;安値!X117),17,""))</f>
        <v/>
      </c>
      <c r="R117" s="500" t="str">
        <f>IF(終値!A117="","",IF(AND(安値!W117&lt;安値!V117,安値!W117&lt;安値!U117,安値!W117&lt;安値!X117,安値!W117&lt;安値!Y117),18,""))</f>
        <v/>
      </c>
      <c r="S117" s="500" t="str">
        <f>IF(終値!A117="","",IF(AND(安値!X117&lt;安値!W117,安値!X117&lt;安値!V117,安値!X117&lt;安値!Y117,安値!X117&lt;安値!Z117),19,""))</f>
        <v/>
      </c>
      <c r="T117" s="500" t="str">
        <f>IF(終値!A117="","",IF(AND(安値!Y117&lt;安値!X117,安値!Y117&lt;安値!W117,安値!Y117&lt;安値!Z117,安値!Y117&lt;安値!AA117),20,""))</f>
        <v/>
      </c>
      <c r="U117" s="500" t="str">
        <f>IF(終値!A117="","",IF(AND(安値!Z117&lt;安値!Y117,安値!Z117&lt;安値!X117,安値!Z117&lt;安値!AA117,安値!Z117&lt;安値!AB117),21,""))</f>
        <v/>
      </c>
      <c r="V117" s="500" t="str">
        <f>IF(終値!A117="","",IF(AND(安値!AA117&lt;安値!Z117,安値!AA117&lt;安値!Y117,安値!AA117&lt;安値!AB117,安値!AA117&lt;安値!AC117),22,""))</f>
        <v/>
      </c>
      <c r="W117" s="500" t="str">
        <f>IF(終値!A117="","",IF(AND(安値!AB117&lt;安値!AA117,安値!AB117&lt;安値!Z117,安値!AB117&lt;安値!AC117,安値!AB117&lt;安値!AD117),23,""))</f>
        <v/>
      </c>
      <c r="X117" s="500" t="str">
        <f>IF(終値!A117="","",IF(AND(安値!AC117&lt;安値!AB117,安値!AC117&lt;安値!AA117,安値!AC117&lt;安値!AD117,安値!AC117&lt;安値!AE117),24,""))</f>
        <v/>
      </c>
      <c r="Y117" s="500" t="str">
        <f>IF(終値!A117="","",IF(AND(安値!AD117&lt;安値!AC117,安値!AD117&lt;安値!AB117,安値!AD117&lt;安値!AE117,安値!AD117&lt;安値!AF117),25,""))</f>
        <v/>
      </c>
      <c r="Z117" s="500" t="str">
        <f>IF(終値!A117="","",IF(AND(安値!AE117&lt;安値!AD117,安値!AE117&lt;安値!AC117,安値!AE117&lt;安値!AF117,安値!AE117&lt;安値!AG117),26,""))</f>
        <v/>
      </c>
      <c r="AA117" s="500" t="str">
        <f>IF(終値!A117="","",IF(AND(安値!AF117&lt;安値!AE117,安値!AF117&lt;安値!AD117,安値!AF117&lt;安値!AG117,安値!AF117&lt;安値!AH117),27,""))</f>
        <v/>
      </c>
      <c r="AB117" s="500" t="str">
        <f>IF(終値!A117="","",IF(AND(安値!AG117&lt;安値!AF117,安値!AG117&lt;安値!AE117,安値!AG117&lt;安値!AH117,安値!AG117&lt;安値!AI117),28,""))</f>
        <v/>
      </c>
      <c r="AC117" s="500" t="str">
        <f>IF(終値!A117="","",IF(AND(高値!G117&gt;高値!F117,高値!G117&gt;高値!E117,高値!G117&gt;高値!H117,高値!G117&gt;高値!I117),2,""))</f>
        <v/>
      </c>
      <c r="AD117" s="500" t="str">
        <f>IF(終値!A117="","",IF(AND(高値!H117&gt;高値!G117,高値!H117&gt;高値!F117,高値!H117&gt;高値!I117,高値!H117&gt;高値!J117),3,""))</f>
        <v/>
      </c>
      <c r="AE117" s="500" t="str">
        <f>IF(終値!A117="","",IF(AND(高値!I117&gt;高値!H117,高値!I117&gt;高値!G117,高値!I117&gt;高値!J117,高値!I117&gt;高値!K117),4,""))</f>
        <v/>
      </c>
      <c r="AF117" s="500" t="str">
        <f>IF(終値!A117="","",IF(AND(高値!J117&gt;高値!I117,高値!J117&gt;高値!H117,高値!J117&gt;高値!K117,高値!J117&gt;高値!L117),5,""))</f>
        <v/>
      </c>
      <c r="AG117" s="500" t="str">
        <f>IF(終値!A117="","",IF(AND(高値!K117&gt;高値!J117,高値!K117&gt;高値!I117,高値!K117&gt;高値!L117,高値!K117&gt;高値!M117),6,""))</f>
        <v/>
      </c>
      <c r="AH117" s="500" t="str">
        <f>IF(終値!A117="","",IF(AND(高値!L117&gt;高値!K117,高値!L117&gt;高値!J117,高値!L117&gt;高値!M117,高値!L117&gt;高値!N117),7,""))</f>
        <v/>
      </c>
      <c r="AI117" s="500" t="str">
        <f>IF(終値!A117="","",IF(AND(高値!M117&gt;高値!L117,高値!M117&gt;高値!K117,高値!M117&gt;高値!N117,高値!M117&gt;高値!O117),8,""))</f>
        <v/>
      </c>
      <c r="AJ117" s="500" t="str">
        <f>IF(終値!A117="","",IF(AND(高値!N117&gt;高値!M117,高値!N117&gt;高値!L117,高値!N117&gt;高値!O117,高値!N117&gt;高値!P117),9,""))</f>
        <v/>
      </c>
      <c r="AK117" s="500">
        <f>IF(終値!A117="","",IF(AND(高値!O117&gt;高値!N117,高値!O117&gt;高値!M117,高値!O117&gt;高値!P117,高値!O117&gt;高値!Q117),10,""))</f>
        <v>10</v>
      </c>
      <c r="AL117" s="500" t="str">
        <f>IF(終値!A117="","",IF(AND(高値!P117&gt;高値!O117,高値!P117&gt;高値!N117,高値!P117&gt;高値!Q117,高値!P117&gt;高値!R117),11,""))</f>
        <v/>
      </c>
      <c r="AM117" s="500" t="str">
        <f>IF(終値!A117="","",IF(AND(高値!Q117&gt;高値!P117,高値!Q117&gt;高値!O117,高値!Q117&gt;高値!R117,高値!Q117&gt;高値!S117),12,""))</f>
        <v/>
      </c>
      <c r="AN117" s="500" t="str">
        <f>IF(終値!A117="","",IF(AND(高値!R117&gt;高値!Q117,高値!R117&gt;高値!P117,高値!R117&gt;高値!S117,高値!R117&gt;高値!T117),13,""))</f>
        <v/>
      </c>
      <c r="AO117" s="500" t="str">
        <f>IF(終値!A117="","",IF(AND(高値!S117&gt;高値!R117,高値!S117&gt;高値!Q117,高値!S117&gt;高値!T117,高値!S117&gt;高値!U117),14,""))</f>
        <v/>
      </c>
      <c r="AP117" s="500">
        <f>IF(終値!A117="","",IF(AND(高値!T117&gt;高値!S117,高値!T117&gt;高値!R117,高値!T117&gt;高値!U117,高値!T117&gt;高値!V117),15,""))</f>
        <v>15</v>
      </c>
      <c r="AQ117" s="500" t="str">
        <f>IF(終値!A117="","",IF(AND(高値!U117&gt;高値!T117,高値!U117&gt;高値!S117,高値!U117&gt;高値!V117,高値!U117&gt;高値!W117),16,""))</f>
        <v/>
      </c>
      <c r="AR117" s="500" t="str">
        <f>IF(終値!A117="","",IF(AND(高値!V117&gt;高値!U117,高値!V117&gt;高値!T117,高値!V117&gt;高値!W117,高値!V117&gt;高値!X117),17,""))</f>
        <v/>
      </c>
      <c r="AS117" s="500" t="str">
        <f>IF(終値!A117="","",IF(AND(高値!W117&gt;高値!V117,高値!W117&gt;高値!U117,高値!W117&gt;高値!X117,高値!W117&gt;高値!Y117),18,""))</f>
        <v/>
      </c>
      <c r="AT117" s="500" t="str">
        <f>IF(終値!A117="","",IF(AND(高値!X117&gt;高値!W117,高値!X117&gt;高値!V117,高値!X117&gt;高値!Y117,高値!X117&gt;高値!Z117),19,""))</f>
        <v/>
      </c>
      <c r="AU117" s="500">
        <f>IF(終値!A117="","",IF(AND(高値!Y117&gt;高値!X117,高値!Y117&gt;高値!W117,高値!Y117&gt;高値!Z117,高値!Y117&gt;高値!AA117),20,""))</f>
        <v>20</v>
      </c>
      <c r="AV117" s="500" t="str">
        <f>IF(終値!A117="","",IF(AND(高値!Z117&gt;高値!Y117,高値!Z117&gt;高値!X117,高値!Z117&gt;高値!AA117,高値!Z117&gt;高値!AB117),21,""))</f>
        <v/>
      </c>
      <c r="AW117" s="500" t="str">
        <f>IF(終値!A117="","",IF(AND(高値!AA117&gt;高値!Z117,高値!AA117&gt;高値!Y117,高値!AA117&gt;高値!AB117,高値!AA117&gt;高値!AC117),22,""))</f>
        <v/>
      </c>
      <c r="AX117" s="500" t="str">
        <f>IF(終値!A117="","",IF(AND(高値!AB117&gt;高値!AA117,高値!AB117&gt;高値!Z117,高値!AB117&gt;高値!AC117,高値!AB117&gt;高値!AD117),23,""))</f>
        <v/>
      </c>
      <c r="AY117" s="500" t="str">
        <f>IF(終値!A117="","",IF(AND(高値!AC117&gt;高値!AB117,高値!AC117&gt;高値!AA117,高値!AC117&gt;高値!AD117,高値!AC117&gt;高値!AE117),24,""))</f>
        <v/>
      </c>
      <c r="AZ117" s="500" t="str">
        <f>IF(終値!A117="","",IF(AND(高値!AD117&gt;高値!AC117,高値!AD117&gt;高値!AB117,高値!AD117&gt;高値!AE117,高値!AD117&gt;高値!AF117),25,""))</f>
        <v/>
      </c>
      <c r="BA117" s="500" t="str">
        <f>IF(終値!A117="","",IF(AND(高値!AE117&gt;高値!AD117,高値!AE117&gt;高値!AC117,高値!AE117&gt;高値!AF117,高値!AE117&gt;高値!AG117),26,""))</f>
        <v/>
      </c>
      <c r="BB117" s="500" t="str">
        <f>IF(終値!A117="","",IF(AND(高値!AF117&gt;高値!AE117,高値!AF117&gt;高値!AD117,高値!AF117&gt;高値!AG117,高値!AF117&gt;高値!AH117),27,""))</f>
        <v/>
      </c>
      <c r="BC117" s="500" t="str">
        <f>IF(終値!A117="","",IF(AND(高値!AG117&gt;高値!AF117,高値!AG117&gt;高値!AE117,高値!AG117&gt;高値!AH117,高値!AG117&gt;高値!AI117),28,""))</f>
        <v/>
      </c>
      <c r="BD117" s="500">
        <f t="shared" si="6"/>
        <v>2</v>
      </c>
      <c r="BE117" s="500">
        <f t="shared" si="7"/>
        <v>3</v>
      </c>
      <c r="BF117" s="500">
        <f t="shared" si="8"/>
        <v>13</v>
      </c>
      <c r="BG117" s="500">
        <f>IF($BE117="","",INDEX(安値!$E117:$CZ117,1,$BE117+1))</f>
        <v>5192</v>
      </c>
      <c r="BH117" s="500">
        <f>IF($BF117="","",INDEX(安値!$E117:$CZ117,1,$BF117+1))</f>
        <v>5173</v>
      </c>
      <c r="BI117" s="500">
        <f>IF($BF117="","",MAX(INDEX(高値!$E117:$CZ117,1,$BE117+1):INDEX(高値!$E117:$CZ117,1,$BF117+1)))</f>
        <v>5729</v>
      </c>
      <c r="BJ117" s="500">
        <f>IF($BF117="","",AVERAGE(INDEX(終値!$E117:$CZ117,1,$BF117+1):INDEX(終値!$E117:$CZ117,1,$BF117+20))-2*STDEVP(INDEX(終値!$E117:$CZ117,1,$BF117+1):INDEX(終値!$E117:$CZ117,1,$BF117+20)))</f>
        <v>4774.5652078696676</v>
      </c>
      <c r="BK117" s="500">
        <f>IF($BE117="","",AVERAGE(INDEX(終値!$E117:$CZ117,1,$BE117+1):INDEX(終値!$E117:$CZ117,1,$BE117+20))-2*STDEVP(INDEX(終値!$E117:$CZ117,1,$BE117+1):INDEX(終値!$E117:$CZ117,1,$BE117+20)))</f>
        <v>5211.2687094402218</v>
      </c>
      <c r="BL117" s="500">
        <f t="shared" si="9"/>
        <v>3</v>
      </c>
      <c r="BM117" s="500">
        <f t="shared" si="10"/>
        <v>10</v>
      </c>
      <c r="BN117" s="500">
        <f t="shared" si="11"/>
        <v>15</v>
      </c>
      <c r="BO117" s="500">
        <f>IF($BM117="","",INDEX(高値!$E117:$CZ117,1,$BM117+1))</f>
        <v>5729</v>
      </c>
      <c r="BP117" s="500">
        <f>IF($BN117="","",INDEX(高値!$E117:$CZ117,1,$BN117+1))</f>
        <v>5947</v>
      </c>
      <c r="BQ117" s="500">
        <f>IF($BN117="","",MIN(INDEX(安値!$E117:$CZ117,1,$BM117+1):INDEX(安値!$E117:$CZ117,1,$BN117+1)))</f>
        <v>5173</v>
      </c>
      <c r="BR117" s="500">
        <f>IF($BN117="","",AVERAGE(INDEX(終値!$E117:$CZ117,1,$BN117+1):INDEX(終値!$E117:$CZ117,1,$BN117+20))+2*STDEVP(INDEX(終値!$E117:$CZ117,1,$BN117+1):INDEX(終値!$E117:$CZ117,1,$BN117+20)))</f>
        <v>5967.2241206619856</v>
      </c>
      <c r="BS117" s="500">
        <f>IF($BM117="","",AVERAGE(INDEX(終値!$E117:$CZ117,1,$BM117+1):INDEX(終値!$E117:$CZ117,1,$BM117+20))+2*STDEVP(INDEX(終値!$E117:$CZ117,1,$BM117+1):INDEX(終値!$E117:$CZ117,1,$BM117+20)))</f>
        <v>5991.8858877350567</v>
      </c>
      <c r="BT117" s="497" t="str">
        <f>IFERROR(IF(AND($BD117&gt;=2,ABS($BG117-$BH117)/$BH117&lt;=BB設定!$B$12,$BI117&gt;=MAX($BH117,$BG117)*(1+BB設定!$B$13),終値!E117&gt;$BG117),IF(OR(終値!E117&gt;=$BI117,AND($BH117&lt;$BJ117,$BG117&gt;=$BK117)),"二番底W▲","二番底W形成"),IF(AND($BL117&gt;=2,ABS($BO117-$BP117)/$BP117&lt;=BB設定!$B$12,$BQ117&lt;=MIN($BP117,$BO117)*(1-BB設定!$B$13),終値!E117&lt;$BO117),IF(OR(終値!E117&lt;=$BQ117,AND($BP117&gt;$BR117,$BO117&lt;=$BS117)),"二番天井M▼","二番天井M形成"),"－")),"－")</f>
        <v>二番底W形成</v>
      </c>
    </row>
    <row r="118" spans="2:72">
      <c r="B118" s="500" t="str">
        <f>IF(終値!A118="","",IF(AND(安値!G118&lt;安値!F118,安値!G118&lt;安値!E118,安値!G118&lt;安値!H118,安値!G118&lt;安値!I118),2,""))</f>
        <v/>
      </c>
      <c r="C118" s="500">
        <f>IF(終値!A118="","",IF(AND(安値!H118&lt;安値!G118,安値!H118&lt;安値!F118,安値!H118&lt;安値!I118,安値!H118&lt;安値!J118),3,""))</f>
        <v>3</v>
      </c>
      <c r="D118" s="500" t="str">
        <f>IF(終値!A118="","",IF(AND(安値!I118&lt;安値!H118,安値!I118&lt;安値!G118,安値!I118&lt;安値!J118,安値!I118&lt;安値!K118),4,""))</f>
        <v/>
      </c>
      <c r="E118" s="500" t="str">
        <f>IF(終値!A118="","",IF(AND(安値!J118&lt;安値!I118,安値!J118&lt;安値!H118,安値!J118&lt;安値!K118,安値!J118&lt;安値!L118),5,""))</f>
        <v/>
      </c>
      <c r="F118" s="500" t="str">
        <f>IF(終値!A118="","",IF(AND(安値!K118&lt;安値!J118,安値!K118&lt;安値!I118,安値!K118&lt;安値!L118,安値!K118&lt;安値!M118),6,""))</f>
        <v/>
      </c>
      <c r="G118" s="500" t="str">
        <f>IF(終値!A118="","",IF(AND(安値!L118&lt;安値!K118,安値!L118&lt;安値!J118,安値!L118&lt;安値!M118,安値!L118&lt;安値!N118),7,""))</f>
        <v/>
      </c>
      <c r="H118" s="500" t="str">
        <f>IF(終値!A118="","",IF(AND(安値!M118&lt;安値!L118,安値!M118&lt;安値!K118,安値!M118&lt;安値!N118,安値!M118&lt;安値!O118),8,""))</f>
        <v/>
      </c>
      <c r="I118" s="500" t="str">
        <f>IF(終値!A118="","",IF(AND(安値!N118&lt;安値!M118,安値!N118&lt;安値!L118,安値!N118&lt;安値!O118,安値!N118&lt;安値!P118),9,""))</f>
        <v/>
      </c>
      <c r="J118" s="500" t="str">
        <f>IF(終値!A118="","",IF(AND(安値!O118&lt;安値!N118,安値!O118&lt;安値!M118,安値!O118&lt;安値!P118,安値!O118&lt;安値!Q118),10,""))</f>
        <v/>
      </c>
      <c r="K118" s="500" t="str">
        <f>IF(終値!A118="","",IF(AND(安値!P118&lt;安値!O118,安値!P118&lt;安値!N118,安値!P118&lt;安値!Q118,安値!P118&lt;安値!R118),11,""))</f>
        <v/>
      </c>
      <c r="L118" s="500" t="str">
        <f>IF(終値!A118="","",IF(AND(安値!Q118&lt;安値!P118,安値!Q118&lt;安値!O118,安値!Q118&lt;安値!R118,安値!Q118&lt;安値!S118),12,""))</f>
        <v/>
      </c>
      <c r="M118" s="500">
        <f>IF(終値!A118="","",IF(AND(安値!R118&lt;安値!Q118,安値!R118&lt;安値!P118,安値!R118&lt;安値!S118,安値!R118&lt;安値!T118),13,""))</f>
        <v>13</v>
      </c>
      <c r="N118" s="500" t="str">
        <f>IF(終値!A118="","",IF(AND(安値!S118&lt;安値!R118,安値!S118&lt;安値!Q118,安値!S118&lt;安値!T118,安値!S118&lt;安値!U118),14,""))</f>
        <v/>
      </c>
      <c r="O118" s="500" t="str">
        <f>IF(終値!A118="","",IF(AND(安値!T118&lt;安値!S118,安値!T118&lt;安値!R118,安値!T118&lt;安値!U118,安値!T118&lt;安値!V118),15,""))</f>
        <v/>
      </c>
      <c r="P118" s="500" t="str">
        <f>IF(終値!A118="","",IF(AND(安値!U118&lt;安値!T118,安値!U118&lt;安値!S118,安値!U118&lt;安値!V118,安値!U118&lt;安値!W118),16,""))</f>
        <v/>
      </c>
      <c r="Q118" s="500" t="str">
        <f>IF(終値!A118="","",IF(AND(安値!V118&lt;安値!U118,安値!V118&lt;安値!T118,安値!V118&lt;安値!W118,安値!V118&lt;安値!X118),17,""))</f>
        <v/>
      </c>
      <c r="R118" s="500">
        <f>IF(終値!A118="","",IF(AND(安値!W118&lt;安値!V118,安値!W118&lt;安値!U118,安値!W118&lt;安値!X118,安値!W118&lt;安値!Y118),18,""))</f>
        <v>18</v>
      </c>
      <c r="S118" s="500" t="str">
        <f>IF(終値!A118="","",IF(AND(安値!X118&lt;安値!W118,安値!X118&lt;安値!V118,安値!X118&lt;安値!Y118,安値!X118&lt;安値!Z118),19,""))</f>
        <v/>
      </c>
      <c r="T118" s="500" t="str">
        <f>IF(終値!A118="","",IF(AND(安値!Y118&lt;安値!X118,安値!Y118&lt;安値!W118,安値!Y118&lt;安値!Z118,安値!Y118&lt;安値!AA118),20,""))</f>
        <v/>
      </c>
      <c r="U118" s="500" t="str">
        <f>IF(終値!A118="","",IF(AND(安値!Z118&lt;安値!Y118,安値!Z118&lt;安値!X118,安値!Z118&lt;安値!AA118,安値!Z118&lt;安値!AB118),21,""))</f>
        <v/>
      </c>
      <c r="V118" s="500" t="str">
        <f>IF(終値!A118="","",IF(AND(安値!AA118&lt;安値!Z118,安値!AA118&lt;安値!Y118,安値!AA118&lt;安値!AB118,安値!AA118&lt;安値!AC118),22,""))</f>
        <v/>
      </c>
      <c r="W118" s="500" t="str">
        <f>IF(終値!A118="","",IF(AND(安値!AB118&lt;安値!AA118,安値!AB118&lt;安値!Z118,安値!AB118&lt;安値!AC118,安値!AB118&lt;安値!AD118),23,""))</f>
        <v/>
      </c>
      <c r="X118" s="500" t="str">
        <f>IF(終値!A118="","",IF(AND(安値!AC118&lt;安値!AB118,安値!AC118&lt;安値!AA118,安値!AC118&lt;安値!AD118,安値!AC118&lt;安値!AE118),24,""))</f>
        <v/>
      </c>
      <c r="Y118" s="500" t="str">
        <f>IF(終値!A118="","",IF(AND(安値!AD118&lt;安値!AC118,安値!AD118&lt;安値!AB118,安値!AD118&lt;安値!AE118,安値!AD118&lt;安値!AF118),25,""))</f>
        <v/>
      </c>
      <c r="Z118" s="500" t="str">
        <f>IF(終値!A118="","",IF(AND(安値!AE118&lt;安値!AD118,安値!AE118&lt;安値!AC118,安値!AE118&lt;安値!AF118,安値!AE118&lt;安値!AG118),26,""))</f>
        <v/>
      </c>
      <c r="AA118" s="500">
        <f>IF(終値!A118="","",IF(AND(安値!AF118&lt;安値!AE118,安値!AF118&lt;安値!AD118,安値!AF118&lt;安値!AG118,安値!AF118&lt;安値!AH118),27,""))</f>
        <v>27</v>
      </c>
      <c r="AB118" s="500" t="str">
        <f>IF(終値!A118="","",IF(AND(安値!AG118&lt;安値!AF118,安値!AG118&lt;安値!AE118,安値!AG118&lt;安値!AH118,安値!AG118&lt;安値!AI118),28,""))</f>
        <v/>
      </c>
      <c r="AC118" s="500" t="str">
        <f>IF(終値!A118="","",IF(AND(高値!G118&gt;高値!F118,高値!G118&gt;高値!E118,高値!G118&gt;高値!H118,高値!G118&gt;高値!I118),2,""))</f>
        <v/>
      </c>
      <c r="AD118" s="500" t="str">
        <f>IF(終値!A118="","",IF(AND(高値!H118&gt;高値!G118,高値!H118&gt;高値!F118,高値!H118&gt;高値!I118,高値!H118&gt;高値!J118),3,""))</f>
        <v/>
      </c>
      <c r="AE118" s="500" t="str">
        <f>IF(終値!A118="","",IF(AND(高値!I118&gt;高値!H118,高値!I118&gt;高値!G118,高値!I118&gt;高値!J118,高値!I118&gt;高値!K118),4,""))</f>
        <v/>
      </c>
      <c r="AF118" s="500" t="str">
        <f>IF(終値!A118="","",IF(AND(高値!J118&gt;高値!I118,高値!J118&gt;高値!H118,高値!J118&gt;高値!K118,高値!J118&gt;高値!L118),5,""))</f>
        <v/>
      </c>
      <c r="AG118" s="500" t="str">
        <f>IF(終値!A118="","",IF(AND(高値!K118&gt;高値!J118,高値!K118&gt;高値!I118,高値!K118&gt;高値!L118,高値!K118&gt;高値!M118),6,""))</f>
        <v/>
      </c>
      <c r="AH118" s="500" t="str">
        <f>IF(終値!A118="","",IF(AND(高値!L118&gt;高値!K118,高値!L118&gt;高値!J118,高値!L118&gt;高値!M118,高値!L118&gt;高値!N118),7,""))</f>
        <v/>
      </c>
      <c r="AI118" s="500">
        <f>IF(終値!A118="","",IF(AND(高値!M118&gt;高値!L118,高値!M118&gt;高値!K118,高値!M118&gt;高値!N118,高値!M118&gt;高値!O118),8,""))</f>
        <v>8</v>
      </c>
      <c r="AJ118" s="500" t="str">
        <f>IF(終値!A118="","",IF(AND(高値!N118&gt;高値!M118,高値!N118&gt;高値!L118,高値!N118&gt;高値!O118,高値!N118&gt;高値!P118),9,""))</f>
        <v/>
      </c>
      <c r="AK118" s="500" t="str">
        <f>IF(終値!A118="","",IF(AND(高値!O118&gt;高値!N118,高値!O118&gt;高値!M118,高値!O118&gt;高値!P118,高値!O118&gt;高値!Q118),10,""))</f>
        <v/>
      </c>
      <c r="AL118" s="500" t="str">
        <f>IF(終値!A118="","",IF(AND(高値!P118&gt;高値!O118,高値!P118&gt;高値!N118,高値!P118&gt;高値!Q118,高値!P118&gt;高値!R118),11,""))</f>
        <v/>
      </c>
      <c r="AM118" s="500" t="str">
        <f>IF(終値!A118="","",IF(AND(高値!Q118&gt;高値!P118,高値!Q118&gt;高値!O118,高値!Q118&gt;高値!R118,高値!Q118&gt;高値!S118),12,""))</f>
        <v/>
      </c>
      <c r="AN118" s="500" t="str">
        <f>IF(終値!A118="","",IF(AND(高値!R118&gt;高値!Q118,高値!R118&gt;高値!P118,高値!R118&gt;高値!S118,高値!R118&gt;高値!T118),13,""))</f>
        <v/>
      </c>
      <c r="AO118" s="500" t="str">
        <f>IF(終値!A118="","",IF(AND(高値!S118&gt;高値!R118,高値!S118&gt;高値!Q118,高値!S118&gt;高値!T118,高値!S118&gt;高値!U118),14,""))</f>
        <v/>
      </c>
      <c r="AP118" s="500">
        <f>IF(終値!A118="","",IF(AND(高値!T118&gt;高値!S118,高値!T118&gt;高値!R118,高値!T118&gt;高値!U118,高値!T118&gt;高値!V118),15,""))</f>
        <v>15</v>
      </c>
      <c r="AQ118" s="500" t="str">
        <f>IF(終値!A118="","",IF(AND(高値!U118&gt;高値!T118,高値!U118&gt;高値!S118,高値!U118&gt;高値!V118,高値!U118&gt;高値!W118),16,""))</f>
        <v/>
      </c>
      <c r="AR118" s="500" t="str">
        <f>IF(終値!A118="","",IF(AND(高値!V118&gt;高値!U118,高値!V118&gt;高値!T118,高値!V118&gt;高値!W118,高値!V118&gt;高値!X118),17,""))</f>
        <v/>
      </c>
      <c r="AS118" s="500" t="str">
        <f>IF(終値!A118="","",IF(AND(高値!W118&gt;高値!V118,高値!W118&gt;高値!U118,高値!W118&gt;高値!X118,高値!W118&gt;高値!Y118),18,""))</f>
        <v/>
      </c>
      <c r="AT118" s="500" t="str">
        <f>IF(終値!A118="","",IF(AND(高値!X118&gt;高値!W118,高値!X118&gt;高値!V118,高値!X118&gt;高値!Y118,高値!X118&gt;高値!Z118),19,""))</f>
        <v/>
      </c>
      <c r="AU118" s="500" t="str">
        <f>IF(終値!A118="","",IF(AND(高値!Y118&gt;高値!X118,高値!Y118&gt;高値!W118,高値!Y118&gt;高値!Z118,高値!Y118&gt;高値!AA118),20,""))</f>
        <v/>
      </c>
      <c r="AV118" s="500">
        <f>IF(終値!A118="","",IF(AND(高値!Z118&gt;高値!Y118,高値!Z118&gt;高値!X118,高値!Z118&gt;高値!AA118,高値!Z118&gt;高値!AB118),21,""))</f>
        <v>21</v>
      </c>
      <c r="AW118" s="500" t="str">
        <f>IF(終値!A118="","",IF(AND(高値!AA118&gt;高値!Z118,高値!AA118&gt;高値!Y118,高値!AA118&gt;高値!AB118,高値!AA118&gt;高値!AC118),22,""))</f>
        <v/>
      </c>
      <c r="AX118" s="500" t="str">
        <f>IF(終値!A118="","",IF(AND(高値!AB118&gt;高値!AA118,高値!AB118&gt;高値!Z118,高値!AB118&gt;高値!AC118,高値!AB118&gt;高値!AD118),23,""))</f>
        <v/>
      </c>
      <c r="AY118" s="500" t="str">
        <f>IF(終値!A118="","",IF(AND(高値!AC118&gt;高値!AB118,高値!AC118&gt;高値!AA118,高値!AC118&gt;高値!AD118,高値!AC118&gt;高値!AE118),24,""))</f>
        <v/>
      </c>
      <c r="AZ118" s="500" t="str">
        <f>IF(終値!A118="","",IF(AND(高値!AD118&gt;高値!AC118,高値!AD118&gt;高値!AB118,高値!AD118&gt;高値!AE118,高値!AD118&gt;高値!AF118),25,""))</f>
        <v/>
      </c>
      <c r="BA118" s="500" t="str">
        <f>IF(終値!A118="","",IF(AND(高値!AE118&gt;高値!AD118,高値!AE118&gt;高値!AC118,高値!AE118&gt;高値!AF118,高値!AE118&gt;高値!AG118),26,""))</f>
        <v/>
      </c>
      <c r="BB118" s="500" t="str">
        <f>IF(終値!A118="","",IF(AND(高値!AF118&gt;高値!AE118,高値!AF118&gt;高値!AD118,高値!AF118&gt;高値!AG118,高値!AF118&gt;高値!AH118),27,""))</f>
        <v/>
      </c>
      <c r="BC118" s="500" t="str">
        <f>IF(終値!A118="","",IF(AND(高値!AG118&gt;高値!AF118,高値!AG118&gt;高値!AE118,高値!AG118&gt;高値!AH118,高値!AG118&gt;高値!AI118),28,""))</f>
        <v/>
      </c>
      <c r="BD118" s="500">
        <f t="shared" si="6"/>
        <v>4</v>
      </c>
      <c r="BE118" s="500">
        <f t="shared" si="7"/>
        <v>3</v>
      </c>
      <c r="BF118" s="500">
        <f t="shared" si="8"/>
        <v>13</v>
      </c>
      <c r="BG118" s="500">
        <f>IF($BE118="","",INDEX(安値!$E118:$CZ118,1,$BE118+1))</f>
        <v>4375</v>
      </c>
      <c r="BH118" s="500">
        <f>IF($BF118="","",INDEX(安値!$E118:$CZ118,1,$BF118+1))</f>
        <v>4300</v>
      </c>
      <c r="BI118" s="500">
        <f>IF($BF118="","",MAX(INDEX(高値!$E118:$CZ118,1,$BE118+1):INDEX(高値!$E118:$CZ118,1,$BF118+1)))</f>
        <v>4687</v>
      </c>
      <c r="BJ118" s="500">
        <f>IF($BF118="","",AVERAGE(INDEX(終値!$E118:$CZ118,1,$BF118+1):INDEX(終値!$E118:$CZ118,1,$BF118+20))-2*STDEVP(INDEX(終値!$E118:$CZ118,1,$BF118+1):INDEX(終値!$E118:$CZ118,1,$BF118+20)))</f>
        <v>4402.6954584117448</v>
      </c>
      <c r="BK118" s="500">
        <f>IF($BE118="","",AVERAGE(INDEX(終値!$E118:$CZ118,1,$BE118+1):INDEX(終値!$E118:$CZ118,1,$BE118+20))-2*STDEVP(INDEX(終値!$E118:$CZ118,1,$BE118+1):INDEX(終値!$E118:$CZ118,1,$BE118+20)))</f>
        <v>4390.3616676625679</v>
      </c>
      <c r="BL118" s="500">
        <f t="shared" si="9"/>
        <v>3</v>
      </c>
      <c r="BM118" s="500">
        <f t="shared" si="10"/>
        <v>8</v>
      </c>
      <c r="BN118" s="500">
        <f t="shared" si="11"/>
        <v>15</v>
      </c>
      <c r="BO118" s="500">
        <f>IF($BM118="","",INDEX(高値!$E118:$CZ118,1,$BM118+1))</f>
        <v>4687</v>
      </c>
      <c r="BP118" s="500">
        <f>IF($BN118="","",INDEX(高値!$E118:$CZ118,1,$BN118+1))</f>
        <v>4780</v>
      </c>
      <c r="BQ118" s="500">
        <f>IF($BN118="","",MIN(INDEX(安値!$E118:$CZ118,1,$BM118+1):INDEX(安値!$E118:$CZ118,1,$BN118+1)))</f>
        <v>4300</v>
      </c>
      <c r="BR118" s="500">
        <f>IF($BN118="","",AVERAGE(INDEX(終値!$E118:$CZ118,1,$BN118+1):INDEX(終値!$E118:$CZ118,1,$BN118+20))+2*STDEVP(INDEX(終値!$E118:$CZ118,1,$BN118+1):INDEX(終値!$E118:$CZ118,1,$BN118+20)))</f>
        <v>4867.0222230345462</v>
      </c>
      <c r="BS118" s="500">
        <f>IF($BM118="","",AVERAGE(INDEX(終値!$E118:$CZ118,1,$BM118+1):INDEX(終値!$E118:$CZ118,1,$BM118+20))+2*STDEVP(INDEX(終値!$E118:$CZ118,1,$BM118+1):INDEX(終値!$E118:$CZ118,1,$BM118+20)))</f>
        <v>4857.414366241992</v>
      </c>
      <c r="BT118" s="497" t="str">
        <f>IFERROR(IF(AND($BD118&gt;=2,ABS($BG118-$BH118)/$BH118&lt;=BB設定!$B$12,$BI118&gt;=MAX($BH118,$BG118)*(1+BB設定!$B$13),終値!E118&gt;$BG118),IF(OR(終値!E118&gt;=$BI118,AND($BH118&lt;$BJ118,$BG118&gt;=$BK118)),"二番底W▲","二番底W形成"),IF(AND($BL118&gt;=2,ABS($BO118-$BP118)/$BP118&lt;=BB設定!$B$12,$BQ118&lt;=MIN($BP118,$BO118)*(1-BB設定!$B$13),終値!E118&lt;$BO118),IF(OR(終値!E118&lt;=$BQ118,AND($BP118&gt;$BR118,$BO118&lt;=$BS118)),"二番天井M▼","二番天井M形成"),"－")),"－")</f>
        <v>二番底W形成</v>
      </c>
    </row>
    <row r="119" spans="2:72">
      <c r="B119" s="500" t="str">
        <f>IF(終値!A119="","",IF(AND(安値!G119&lt;安値!F119,安値!G119&lt;安値!E119,安値!G119&lt;安値!H119,安値!G119&lt;安値!I119),2,""))</f>
        <v/>
      </c>
      <c r="C119" s="500" t="str">
        <f>IF(終値!A119="","",IF(AND(安値!H119&lt;安値!G119,安値!H119&lt;安値!F119,安値!H119&lt;安値!I119,安値!H119&lt;安値!J119),3,""))</f>
        <v/>
      </c>
      <c r="D119" s="500" t="str">
        <f>IF(終値!A119="","",IF(AND(安値!I119&lt;安値!H119,安値!I119&lt;安値!G119,安値!I119&lt;安値!J119,安値!I119&lt;安値!K119),4,""))</f>
        <v/>
      </c>
      <c r="E119" s="500" t="str">
        <f>IF(終値!A119="","",IF(AND(安値!J119&lt;安値!I119,安値!J119&lt;安値!H119,安値!J119&lt;安値!K119,安値!J119&lt;安値!L119),5,""))</f>
        <v/>
      </c>
      <c r="F119" s="500" t="str">
        <f>IF(終値!A119="","",IF(AND(安値!K119&lt;安値!J119,安値!K119&lt;安値!I119,安値!K119&lt;安値!L119,安値!K119&lt;安値!M119),6,""))</f>
        <v/>
      </c>
      <c r="G119" s="500" t="str">
        <f>IF(終値!A119="","",IF(AND(安値!L119&lt;安値!K119,安値!L119&lt;安値!J119,安値!L119&lt;安値!M119,安値!L119&lt;安値!N119),7,""))</f>
        <v/>
      </c>
      <c r="H119" s="500" t="str">
        <f>IF(終値!A119="","",IF(AND(安値!M119&lt;安値!L119,安値!M119&lt;安値!K119,安値!M119&lt;安値!N119,安値!M119&lt;安値!O119),8,""))</f>
        <v/>
      </c>
      <c r="I119" s="500">
        <f>IF(終値!A119="","",IF(AND(安値!N119&lt;安値!M119,安値!N119&lt;安値!L119,安値!N119&lt;安値!O119,安値!N119&lt;安値!P119),9,""))</f>
        <v>9</v>
      </c>
      <c r="J119" s="500" t="str">
        <f>IF(終値!A119="","",IF(AND(安値!O119&lt;安値!N119,安値!O119&lt;安値!M119,安値!O119&lt;安値!P119,安値!O119&lt;安値!Q119),10,""))</f>
        <v/>
      </c>
      <c r="K119" s="500" t="str">
        <f>IF(終値!A119="","",IF(AND(安値!P119&lt;安値!O119,安値!P119&lt;安値!N119,安値!P119&lt;安値!Q119,安値!P119&lt;安値!R119),11,""))</f>
        <v/>
      </c>
      <c r="L119" s="500" t="str">
        <f>IF(終値!A119="","",IF(AND(安値!Q119&lt;安値!P119,安値!Q119&lt;安値!O119,安値!Q119&lt;安値!R119,安値!Q119&lt;安値!S119),12,""))</f>
        <v/>
      </c>
      <c r="M119" s="500" t="str">
        <f>IF(終値!A119="","",IF(AND(安値!R119&lt;安値!Q119,安値!R119&lt;安値!P119,安値!R119&lt;安値!S119,安値!R119&lt;安値!T119),13,""))</f>
        <v/>
      </c>
      <c r="N119" s="500" t="str">
        <f>IF(終値!A119="","",IF(AND(安値!S119&lt;安値!R119,安値!S119&lt;安値!Q119,安値!S119&lt;安値!T119,安値!S119&lt;安値!U119),14,""))</f>
        <v/>
      </c>
      <c r="O119" s="500">
        <f>IF(終値!A119="","",IF(AND(安値!T119&lt;安値!S119,安値!T119&lt;安値!R119,安値!T119&lt;安値!U119,安値!T119&lt;安値!V119),15,""))</f>
        <v>15</v>
      </c>
      <c r="P119" s="500" t="str">
        <f>IF(終値!A119="","",IF(AND(安値!U119&lt;安値!T119,安値!U119&lt;安値!S119,安値!U119&lt;安値!V119,安値!U119&lt;安値!W119),16,""))</f>
        <v/>
      </c>
      <c r="Q119" s="500" t="str">
        <f>IF(終値!A119="","",IF(AND(安値!V119&lt;安値!U119,安値!V119&lt;安値!T119,安値!V119&lt;安値!W119,安値!V119&lt;安値!X119),17,""))</f>
        <v/>
      </c>
      <c r="R119" s="500" t="str">
        <f>IF(終値!A119="","",IF(AND(安値!W119&lt;安値!V119,安値!W119&lt;安値!U119,安値!W119&lt;安値!X119,安値!W119&lt;安値!Y119),18,""))</f>
        <v/>
      </c>
      <c r="S119" s="500" t="str">
        <f>IF(終値!A119="","",IF(AND(安値!X119&lt;安値!W119,安値!X119&lt;安値!V119,安値!X119&lt;安値!Y119,安値!X119&lt;安値!Z119),19,""))</f>
        <v/>
      </c>
      <c r="T119" s="500" t="str">
        <f>IF(終値!A119="","",IF(AND(安値!Y119&lt;安値!X119,安値!Y119&lt;安値!W119,安値!Y119&lt;安値!Z119,安値!Y119&lt;安値!AA119),20,""))</f>
        <v/>
      </c>
      <c r="U119" s="500" t="str">
        <f>IF(終値!A119="","",IF(AND(安値!Z119&lt;安値!Y119,安値!Z119&lt;安値!X119,安値!Z119&lt;安値!AA119,安値!Z119&lt;安値!AB119),21,""))</f>
        <v/>
      </c>
      <c r="V119" s="500" t="str">
        <f>IF(終値!A119="","",IF(AND(安値!AA119&lt;安値!Z119,安値!AA119&lt;安値!Y119,安値!AA119&lt;安値!AB119,安値!AA119&lt;安値!AC119),22,""))</f>
        <v/>
      </c>
      <c r="W119" s="500" t="str">
        <f>IF(終値!A119="","",IF(AND(安値!AB119&lt;安値!AA119,安値!AB119&lt;安値!Z119,安値!AB119&lt;安値!AC119,安値!AB119&lt;安値!AD119),23,""))</f>
        <v/>
      </c>
      <c r="X119" s="500" t="str">
        <f>IF(終値!A119="","",IF(AND(安値!AC119&lt;安値!AB119,安値!AC119&lt;安値!AA119,安値!AC119&lt;安値!AD119,安値!AC119&lt;安値!AE119),24,""))</f>
        <v/>
      </c>
      <c r="Y119" s="500" t="str">
        <f>IF(終値!A119="","",IF(AND(安値!AD119&lt;安値!AC119,安値!AD119&lt;安値!AB119,安値!AD119&lt;安値!AE119,安値!AD119&lt;安値!AF119),25,""))</f>
        <v/>
      </c>
      <c r="Z119" s="500" t="str">
        <f>IF(終値!A119="","",IF(AND(安値!AE119&lt;安値!AD119,安値!AE119&lt;安値!AC119,安値!AE119&lt;安値!AF119,安値!AE119&lt;安値!AG119),26,""))</f>
        <v/>
      </c>
      <c r="AA119" s="500" t="str">
        <f>IF(終値!A119="","",IF(AND(安値!AF119&lt;安値!AE119,安値!AF119&lt;安値!AD119,安値!AF119&lt;安値!AG119,安値!AF119&lt;安値!AH119),27,""))</f>
        <v/>
      </c>
      <c r="AB119" s="500">
        <f>IF(終値!A119="","",IF(AND(安値!AG119&lt;安値!AF119,安値!AG119&lt;安値!AE119,安値!AG119&lt;安値!AH119,安値!AG119&lt;安値!AI119),28,""))</f>
        <v>28</v>
      </c>
      <c r="AC119" s="500" t="str">
        <f>IF(終値!A119="","",IF(AND(高値!G119&gt;高値!F119,高値!G119&gt;高値!E119,高値!G119&gt;高値!H119,高値!G119&gt;高値!I119),2,""))</f>
        <v/>
      </c>
      <c r="AD119" s="500" t="str">
        <f>IF(終値!A119="","",IF(AND(高値!H119&gt;高値!G119,高値!H119&gt;高値!F119,高値!H119&gt;高値!I119,高値!H119&gt;高値!J119),3,""))</f>
        <v/>
      </c>
      <c r="AE119" s="500" t="str">
        <f>IF(終値!A119="","",IF(AND(高値!I119&gt;高値!H119,高値!I119&gt;高値!G119,高値!I119&gt;高値!J119,高値!I119&gt;高値!K119),4,""))</f>
        <v/>
      </c>
      <c r="AF119" s="500">
        <f>IF(終値!A119="","",IF(AND(高値!J119&gt;高値!I119,高値!J119&gt;高値!H119,高値!J119&gt;高値!K119,高値!J119&gt;高値!L119),5,""))</f>
        <v>5</v>
      </c>
      <c r="AG119" s="500" t="str">
        <f>IF(終値!A119="","",IF(AND(高値!K119&gt;高値!J119,高値!K119&gt;高値!I119,高値!K119&gt;高値!L119,高値!K119&gt;高値!M119),6,""))</f>
        <v/>
      </c>
      <c r="AH119" s="500" t="str">
        <f>IF(終値!A119="","",IF(AND(高値!L119&gt;高値!K119,高値!L119&gt;高値!J119,高値!L119&gt;高値!M119,高値!L119&gt;高値!N119),7,""))</f>
        <v/>
      </c>
      <c r="AI119" s="500" t="str">
        <f>IF(終値!A119="","",IF(AND(高値!M119&gt;高値!L119,高値!M119&gt;高値!K119,高値!M119&gt;高値!N119,高値!M119&gt;高値!O119),8,""))</f>
        <v/>
      </c>
      <c r="AJ119" s="500" t="str">
        <f>IF(終値!A119="","",IF(AND(高値!N119&gt;高値!M119,高値!N119&gt;高値!L119,高値!N119&gt;高値!O119,高値!N119&gt;高値!P119),9,""))</f>
        <v/>
      </c>
      <c r="AK119" s="500" t="str">
        <f>IF(終値!A119="","",IF(AND(高値!O119&gt;高値!N119,高値!O119&gt;高値!M119,高値!O119&gt;高値!P119,高値!O119&gt;高値!Q119),10,""))</f>
        <v/>
      </c>
      <c r="AL119" s="500" t="str">
        <f>IF(終値!A119="","",IF(AND(高値!P119&gt;高値!O119,高値!P119&gt;高値!N119,高値!P119&gt;高値!Q119,高値!P119&gt;高値!R119),11,""))</f>
        <v/>
      </c>
      <c r="AM119" s="500" t="str">
        <f>IF(終値!A119="","",IF(AND(高値!Q119&gt;高値!P119,高値!Q119&gt;高値!O119,高値!Q119&gt;高値!R119,高値!Q119&gt;高値!S119),12,""))</f>
        <v/>
      </c>
      <c r="AN119" s="500">
        <f>IF(終値!A119="","",IF(AND(高値!R119&gt;高値!Q119,高値!R119&gt;高値!P119,高値!R119&gt;高値!S119,高値!R119&gt;高値!T119),13,""))</f>
        <v>13</v>
      </c>
      <c r="AO119" s="500" t="str">
        <f>IF(終値!A119="","",IF(AND(高値!S119&gt;高値!R119,高値!S119&gt;高値!Q119,高値!S119&gt;高値!T119,高値!S119&gt;高値!U119),14,""))</f>
        <v/>
      </c>
      <c r="AP119" s="500" t="str">
        <f>IF(終値!A119="","",IF(AND(高値!T119&gt;高値!S119,高値!T119&gt;高値!R119,高値!T119&gt;高値!U119,高値!T119&gt;高値!V119),15,""))</f>
        <v/>
      </c>
      <c r="AQ119" s="500" t="str">
        <f>IF(終値!A119="","",IF(AND(高値!U119&gt;高値!T119,高値!U119&gt;高値!S119,高値!U119&gt;高値!V119,高値!U119&gt;高値!W119),16,""))</f>
        <v/>
      </c>
      <c r="AR119" s="500" t="str">
        <f>IF(終値!A119="","",IF(AND(高値!V119&gt;高値!U119,高値!V119&gt;高値!T119,高値!V119&gt;高値!W119,高値!V119&gt;高値!X119),17,""))</f>
        <v/>
      </c>
      <c r="AS119" s="500" t="str">
        <f>IF(終値!A119="","",IF(AND(高値!W119&gt;高値!V119,高値!W119&gt;高値!U119,高値!W119&gt;高値!X119,高値!W119&gt;高値!Y119),18,""))</f>
        <v/>
      </c>
      <c r="AT119" s="500" t="str">
        <f>IF(終値!A119="","",IF(AND(高値!X119&gt;高値!W119,高値!X119&gt;高値!V119,高値!X119&gt;高値!Y119,高値!X119&gt;高値!Z119),19,""))</f>
        <v/>
      </c>
      <c r="AU119" s="500">
        <f>IF(終値!A119="","",IF(AND(高値!Y119&gt;高値!X119,高値!Y119&gt;高値!W119,高値!Y119&gt;高値!Z119,高値!Y119&gt;高値!AA119),20,""))</f>
        <v>20</v>
      </c>
      <c r="AV119" s="500" t="str">
        <f>IF(終値!A119="","",IF(AND(高値!Z119&gt;高値!Y119,高値!Z119&gt;高値!X119,高値!Z119&gt;高値!AA119,高値!Z119&gt;高値!AB119),21,""))</f>
        <v/>
      </c>
      <c r="AW119" s="500" t="str">
        <f>IF(終値!A119="","",IF(AND(高値!AA119&gt;高値!Z119,高値!AA119&gt;高値!Y119,高値!AA119&gt;高値!AB119,高値!AA119&gt;高値!AC119),22,""))</f>
        <v/>
      </c>
      <c r="AX119" s="500" t="str">
        <f>IF(終値!A119="","",IF(AND(高値!AB119&gt;高値!AA119,高値!AB119&gt;高値!Z119,高値!AB119&gt;高値!AC119,高値!AB119&gt;高値!AD119),23,""))</f>
        <v/>
      </c>
      <c r="AY119" s="500" t="str">
        <f>IF(終値!A119="","",IF(AND(高値!AC119&gt;高値!AB119,高値!AC119&gt;高値!AA119,高値!AC119&gt;高値!AD119,高値!AC119&gt;高値!AE119),24,""))</f>
        <v/>
      </c>
      <c r="AZ119" s="500" t="str">
        <f>IF(終値!A119="","",IF(AND(高値!AD119&gt;高値!AC119,高値!AD119&gt;高値!AB119,高値!AD119&gt;高値!AE119,高値!AD119&gt;高値!AF119),25,""))</f>
        <v/>
      </c>
      <c r="BA119" s="500" t="str">
        <f>IF(終値!A119="","",IF(AND(高値!AE119&gt;高値!AD119,高値!AE119&gt;高値!AC119,高値!AE119&gt;高値!AF119,高値!AE119&gt;高値!AG119),26,""))</f>
        <v/>
      </c>
      <c r="BB119" s="500" t="str">
        <f>IF(終値!A119="","",IF(AND(高値!AF119&gt;高値!AE119,高値!AF119&gt;高値!AD119,高値!AF119&gt;高値!AG119,高値!AF119&gt;高値!AH119),27,""))</f>
        <v/>
      </c>
      <c r="BC119" s="500" t="str">
        <f>IF(終値!A119="","",IF(AND(高値!AG119&gt;高値!AF119,高値!AG119&gt;高値!AE119,高値!AG119&gt;高値!AH119,高値!AG119&gt;高値!AI119),28,""))</f>
        <v/>
      </c>
      <c r="BD119" s="500">
        <f t="shared" si="6"/>
        <v>3</v>
      </c>
      <c r="BE119" s="500">
        <f t="shared" si="7"/>
        <v>9</v>
      </c>
      <c r="BF119" s="500">
        <f t="shared" si="8"/>
        <v>15</v>
      </c>
      <c r="BG119" s="500">
        <f>IF($BE119="","",INDEX(安値!$E119:$CZ119,1,$BE119+1))</f>
        <v>2785.5</v>
      </c>
      <c r="BH119" s="500">
        <f>IF($BF119="","",INDEX(安値!$E119:$CZ119,1,$BF119+1))</f>
        <v>2854</v>
      </c>
      <c r="BI119" s="500">
        <f>IF($BF119="","",MAX(INDEX(高値!$E119:$CZ119,1,$BE119+1):INDEX(高値!$E119:$CZ119,1,$BF119+1)))</f>
        <v>2967</v>
      </c>
      <c r="BJ119" s="500">
        <f>IF($BF119="","",AVERAGE(INDEX(終値!$E119:$CZ119,1,$BF119+1):INDEX(終値!$E119:$CZ119,1,$BF119+20))-2*STDEVP(INDEX(終値!$E119:$CZ119,1,$BF119+1):INDEX(終値!$E119:$CZ119,1,$BF119+20)))</f>
        <v>2681.742025123162</v>
      </c>
      <c r="BK119" s="500">
        <f>IF($BE119="","",AVERAGE(INDEX(終値!$E119:$CZ119,1,$BE119+1):INDEX(終値!$E119:$CZ119,1,$BE119+20))-2*STDEVP(INDEX(終値!$E119:$CZ119,1,$BE119+1):INDEX(終値!$E119:$CZ119,1,$BE119+20)))</f>
        <v>2749.1129971521932</v>
      </c>
      <c r="BL119" s="500">
        <f t="shared" si="9"/>
        <v>3</v>
      </c>
      <c r="BM119" s="500">
        <f t="shared" si="10"/>
        <v>5</v>
      </c>
      <c r="BN119" s="500">
        <f t="shared" si="11"/>
        <v>13</v>
      </c>
      <c r="BO119" s="500">
        <f>IF($BM119="","",INDEX(高値!$E119:$CZ119,1,$BM119+1))</f>
        <v>3105</v>
      </c>
      <c r="BP119" s="500">
        <f>IF($BN119="","",INDEX(高値!$E119:$CZ119,1,$BN119+1))</f>
        <v>2967</v>
      </c>
      <c r="BQ119" s="500">
        <f>IF($BN119="","",MIN(INDEX(安値!$E119:$CZ119,1,$BM119+1):INDEX(安値!$E119:$CZ119,1,$BN119+1)))</f>
        <v>2785.5</v>
      </c>
      <c r="BR119" s="500">
        <f>IF($BN119="","",AVERAGE(INDEX(終値!$E119:$CZ119,1,$BN119+1):INDEX(終値!$E119:$CZ119,1,$BN119+20))+2*STDEVP(INDEX(終値!$E119:$CZ119,1,$BN119+1):INDEX(終値!$E119:$CZ119,1,$BN119+20)))</f>
        <v>2988.8247362176685</v>
      </c>
      <c r="BS119" s="500">
        <f>IF($BM119="","",AVERAGE(INDEX(終値!$E119:$CZ119,1,$BM119+1):INDEX(終値!$E119:$CZ119,1,$BM119+20))+2*STDEVP(INDEX(終値!$E119:$CZ119,1,$BM119+1):INDEX(終値!$E119:$CZ119,1,$BM119+20)))</f>
        <v>3012.6132123323409</v>
      </c>
      <c r="BT119" s="497" t="str">
        <f>IFERROR(IF(AND($BD119&gt;=2,ABS($BG119-$BH119)/$BH119&lt;=BB設定!$B$12,$BI119&gt;=MAX($BH119,$BG119)*(1+BB設定!$B$13),終値!E119&gt;$BG119),IF(OR(終値!E119&gt;=$BI119,AND($BH119&lt;$BJ119,$BG119&gt;=$BK119)),"二番底W▲","二番底W形成"),IF(AND($BL119&gt;=2,ABS($BO119-$BP119)/$BP119&lt;=BB設定!$B$12,$BQ119&lt;=MIN($BP119,$BO119)*(1-BB設定!$B$13),終値!E119&lt;$BO119),IF(OR(終値!E119&lt;=$BQ119,AND($BP119&gt;$BR119,$BO119&lt;=$BS119)),"二番天井M▼","二番天井M形成"),"－")),"－")</f>
        <v>二番底W形成</v>
      </c>
    </row>
    <row r="120" spans="2:72">
      <c r="B120" s="500" t="str">
        <f>IF(終値!A120="","",IF(AND(安値!G120&lt;安値!F120,安値!G120&lt;安値!E120,安値!G120&lt;安値!H120,安値!G120&lt;安値!I120),2,""))</f>
        <v/>
      </c>
      <c r="C120" s="500" t="str">
        <f>IF(終値!A120="","",IF(AND(安値!H120&lt;安値!G120,安値!H120&lt;安値!F120,安値!H120&lt;安値!I120,安値!H120&lt;安値!J120),3,""))</f>
        <v/>
      </c>
      <c r="D120" s="500" t="str">
        <f>IF(終値!A120="","",IF(AND(安値!I120&lt;安値!H120,安値!I120&lt;安値!G120,安値!I120&lt;安値!J120,安値!I120&lt;安値!K120),4,""))</f>
        <v/>
      </c>
      <c r="E120" s="500">
        <f>IF(終値!A120="","",IF(AND(安値!J120&lt;安値!I120,安値!J120&lt;安値!H120,安値!J120&lt;安値!K120,安値!J120&lt;安値!L120),5,""))</f>
        <v>5</v>
      </c>
      <c r="F120" s="500" t="str">
        <f>IF(終値!A120="","",IF(AND(安値!K120&lt;安値!J120,安値!K120&lt;安値!I120,安値!K120&lt;安値!L120,安値!K120&lt;安値!M120),6,""))</f>
        <v/>
      </c>
      <c r="G120" s="500" t="str">
        <f>IF(終値!A120="","",IF(AND(安値!L120&lt;安値!K120,安値!L120&lt;安値!J120,安値!L120&lt;安値!M120,安値!L120&lt;安値!N120),7,""))</f>
        <v/>
      </c>
      <c r="H120" s="500" t="str">
        <f>IF(終値!A120="","",IF(AND(安値!M120&lt;安値!L120,安値!M120&lt;安値!K120,安値!M120&lt;安値!N120,安値!M120&lt;安値!O120),8,""))</f>
        <v/>
      </c>
      <c r="I120" s="500">
        <f>IF(終値!A120="","",IF(AND(安値!N120&lt;安値!M120,安値!N120&lt;安値!L120,安値!N120&lt;安値!O120,安値!N120&lt;安値!P120),9,""))</f>
        <v>9</v>
      </c>
      <c r="J120" s="500" t="str">
        <f>IF(終値!A120="","",IF(AND(安値!O120&lt;安値!N120,安値!O120&lt;安値!M120,安値!O120&lt;安値!P120,安値!O120&lt;安値!Q120),10,""))</f>
        <v/>
      </c>
      <c r="K120" s="500" t="str">
        <f>IF(終値!A120="","",IF(AND(安値!P120&lt;安値!O120,安値!P120&lt;安値!N120,安値!P120&lt;安値!Q120,安値!P120&lt;安値!R120),11,""))</f>
        <v/>
      </c>
      <c r="L120" s="500" t="str">
        <f>IF(終値!A120="","",IF(AND(安値!Q120&lt;安値!P120,安値!Q120&lt;安値!O120,安値!Q120&lt;安値!R120,安値!Q120&lt;安値!S120),12,""))</f>
        <v/>
      </c>
      <c r="M120" s="500">
        <f>IF(終値!A120="","",IF(AND(安値!R120&lt;安値!Q120,安値!R120&lt;安値!P120,安値!R120&lt;安値!S120,安値!R120&lt;安値!T120),13,""))</f>
        <v>13</v>
      </c>
      <c r="N120" s="500" t="str">
        <f>IF(終値!A120="","",IF(AND(安値!S120&lt;安値!R120,安値!S120&lt;安値!Q120,安値!S120&lt;安値!T120,安値!S120&lt;安値!U120),14,""))</f>
        <v/>
      </c>
      <c r="O120" s="500" t="str">
        <f>IF(終値!A120="","",IF(AND(安値!T120&lt;安値!S120,安値!T120&lt;安値!R120,安値!T120&lt;安値!U120,安値!T120&lt;安値!V120),15,""))</f>
        <v/>
      </c>
      <c r="P120" s="500" t="str">
        <f>IF(終値!A120="","",IF(AND(安値!U120&lt;安値!T120,安値!U120&lt;安値!S120,安値!U120&lt;安値!V120,安値!U120&lt;安値!W120),16,""))</f>
        <v/>
      </c>
      <c r="Q120" s="500">
        <f>IF(終値!A120="","",IF(AND(安値!V120&lt;安値!U120,安値!V120&lt;安値!T120,安値!V120&lt;安値!W120,安値!V120&lt;安値!X120),17,""))</f>
        <v>17</v>
      </c>
      <c r="R120" s="500" t="str">
        <f>IF(終値!A120="","",IF(AND(安値!W120&lt;安値!V120,安値!W120&lt;安値!U120,安値!W120&lt;安値!X120,安値!W120&lt;安値!Y120),18,""))</f>
        <v/>
      </c>
      <c r="S120" s="500" t="str">
        <f>IF(終値!A120="","",IF(AND(安値!X120&lt;安値!W120,安値!X120&lt;安値!V120,安値!X120&lt;安値!Y120,安値!X120&lt;安値!Z120),19,""))</f>
        <v/>
      </c>
      <c r="T120" s="500" t="str">
        <f>IF(終値!A120="","",IF(AND(安値!Y120&lt;安値!X120,安値!Y120&lt;安値!W120,安値!Y120&lt;安値!Z120,安値!Y120&lt;安値!AA120),20,""))</f>
        <v/>
      </c>
      <c r="U120" s="500" t="str">
        <f>IF(終値!A120="","",IF(AND(安値!Z120&lt;安値!Y120,安値!Z120&lt;安値!X120,安値!Z120&lt;安値!AA120,安値!Z120&lt;安値!AB120),21,""))</f>
        <v/>
      </c>
      <c r="V120" s="500" t="str">
        <f>IF(終値!A120="","",IF(AND(安値!AA120&lt;安値!Z120,安値!AA120&lt;安値!Y120,安値!AA120&lt;安値!AB120,安値!AA120&lt;安値!AC120),22,""))</f>
        <v/>
      </c>
      <c r="W120" s="500" t="str">
        <f>IF(終値!A120="","",IF(AND(安値!AB120&lt;安値!AA120,安値!AB120&lt;安値!Z120,安値!AB120&lt;安値!AC120,安値!AB120&lt;安値!AD120),23,""))</f>
        <v/>
      </c>
      <c r="X120" s="500" t="str">
        <f>IF(終値!A120="","",IF(AND(安値!AC120&lt;安値!AB120,安値!AC120&lt;安値!AA120,安値!AC120&lt;安値!AD120,安値!AC120&lt;安値!AE120),24,""))</f>
        <v/>
      </c>
      <c r="Y120" s="500">
        <f>IF(終値!A120="","",IF(AND(安値!AD120&lt;安値!AC120,安値!AD120&lt;安値!AB120,安値!AD120&lt;安値!AE120,安値!AD120&lt;安値!AF120),25,""))</f>
        <v>25</v>
      </c>
      <c r="Z120" s="500" t="str">
        <f>IF(終値!A120="","",IF(AND(安値!AE120&lt;安値!AD120,安値!AE120&lt;安値!AC120,安値!AE120&lt;安値!AF120,安値!AE120&lt;安値!AG120),26,""))</f>
        <v/>
      </c>
      <c r="AA120" s="500" t="str">
        <f>IF(終値!A120="","",IF(AND(安値!AF120&lt;安値!AE120,安値!AF120&lt;安値!AD120,安値!AF120&lt;安値!AG120,安値!AF120&lt;安値!AH120),27,""))</f>
        <v/>
      </c>
      <c r="AB120" s="500">
        <f>IF(終値!A120="","",IF(AND(安値!AG120&lt;安値!AF120,安値!AG120&lt;安値!AE120,安値!AG120&lt;安値!AH120,安値!AG120&lt;安値!AI120),28,""))</f>
        <v>28</v>
      </c>
      <c r="AC120" s="500" t="str">
        <f>IF(終値!A120="","",IF(AND(高値!G120&gt;高値!F120,高値!G120&gt;高値!E120,高値!G120&gt;高値!H120,高値!G120&gt;高値!I120),2,""))</f>
        <v/>
      </c>
      <c r="AD120" s="500" t="str">
        <f>IF(終値!A120="","",IF(AND(高値!H120&gt;高値!G120,高値!H120&gt;高値!F120,高値!H120&gt;高値!I120,高値!H120&gt;高値!J120),3,""))</f>
        <v/>
      </c>
      <c r="AE120" s="500" t="str">
        <f>IF(終値!A120="","",IF(AND(高値!I120&gt;高値!H120,高値!I120&gt;高値!G120,高値!I120&gt;高値!J120,高値!I120&gt;高値!K120),4,""))</f>
        <v/>
      </c>
      <c r="AF120" s="500" t="str">
        <f>IF(終値!A120="","",IF(AND(高値!J120&gt;高値!I120,高値!J120&gt;高値!H120,高値!J120&gt;高値!K120,高値!J120&gt;高値!L120),5,""))</f>
        <v/>
      </c>
      <c r="AG120" s="500" t="str">
        <f>IF(終値!A120="","",IF(AND(高値!K120&gt;高値!J120,高値!K120&gt;高値!I120,高値!K120&gt;高値!L120,高値!K120&gt;高値!M120),6,""))</f>
        <v/>
      </c>
      <c r="AH120" s="500" t="str">
        <f>IF(終値!A120="","",IF(AND(高値!L120&gt;高値!K120,高値!L120&gt;高値!J120,高値!L120&gt;高値!M120,高値!L120&gt;高値!N120),7,""))</f>
        <v/>
      </c>
      <c r="AI120" s="500" t="str">
        <f>IF(終値!A120="","",IF(AND(高値!M120&gt;高値!L120,高値!M120&gt;高値!K120,高値!M120&gt;高値!N120,高値!M120&gt;高値!O120),8,""))</f>
        <v/>
      </c>
      <c r="AJ120" s="500" t="str">
        <f>IF(終値!A120="","",IF(AND(高値!N120&gt;高値!M120,高値!N120&gt;高値!L120,高値!N120&gt;高値!O120,高値!N120&gt;高値!P120),9,""))</f>
        <v/>
      </c>
      <c r="AK120" s="500" t="str">
        <f>IF(終値!A120="","",IF(AND(高値!O120&gt;高値!N120,高値!O120&gt;高値!M120,高値!O120&gt;高値!P120,高値!O120&gt;高値!Q120),10,""))</f>
        <v/>
      </c>
      <c r="AL120" s="500" t="str">
        <f>IF(終値!A120="","",IF(AND(高値!P120&gt;高値!O120,高値!P120&gt;高値!N120,高値!P120&gt;高値!Q120,高値!P120&gt;高値!R120),11,""))</f>
        <v/>
      </c>
      <c r="AM120" s="500" t="str">
        <f>IF(終値!A120="","",IF(AND(高値!Q120&gt;高値!P120,高値!Q120&gt;高値!O120,高値!Q120&gt;高値!R120,高値!Q120&gt;高値!S120),12,""))</f>
        <v/>
      </c>
      <c r="AN120" s="500" t="str">
        <f>IF(終値!A120="","",IF(AND(高値!R120&gt;高値!Q120,高値!R120&gt;高値!P120,高値!R120&gt;高値!S120,高値!R120&gt;高値!T120),13,""))</f>
        <v/>
      </c>
      <c r="AO120" s="500" t="str">
        <f>IF(終値!A120="","",IF(AND(高値!S120&gt;高値!R120,高値!S120&gt;高値!Q120,高値!S120&gt;高値!T120,高値!S120&gt;高値!U120),14,""))</f>
        <v/>
      </c>
      <c r="AP120" s="500" t="str">
        <f>IF(終値!A120="","",IF(AND(高値!T120&gt;高値!S120,高値!T120&gt;高値!R120,高値!T120&gt;高値!U120,高値!T120&gt;高値!V120),15,""))</f>
        <v/>
      </c>
      <c r="AQ120" s="500" t="str">
        <f>IF(終値!A120="","",IF(AND(高値!U120&gt;高値!T120,高値!U120&gt;高値!S120,高値!U120&gt;高値!V120,高値!U120&gt;高値!W120),16,""))</f>
        <v/>
      </c>
      <c r="AR120" s="500" t="str">
        <f>IF(終値!A120="","",IF(AND(高値!V120&gt;高値!U120,高値!V120&gt;高値!T120,高値!V120&gt;高値!W120,高値!V120&gt;高値!X120),17,""))</f>
        <v/>
      </c>
      <c r="AS120" s="500" t="str">
        <f>IF(終値!A120="","",IF(AND(高値!W120&gt;高値!V120,高値!W120&gt;高値!U120,高値!W120&gt;高値!X120,高値!W120&gt;高値!Y120),18,""))</f>
        <v/>
      </c>
      <c r="AT120" s="500" t="str">
        <f>IF(終値!A120="","",IF(AND(高値!X120&gt;高値!W120,高値!X120&gt;高値!V120,高値!X120&gt;高値!Y120,高値!X120&gt;高値!Z120),19,""))</f>
        <v/>
      </c>
      <c r="AU120" s="500" t="str">
        <f>IF(終値!A120="","",IF(AND(高値!Y120&gt;高値!X120,高値!Y120&gt;高値!W120,高値!Y120&gt;高値!Z120,高値!Y120&gt;高値!AA120),20,""))</f>
        <v/>
      </c>
      <c r="AV120" s="500">
        <f>IF(終値!A120="","",IF(AND(高値!Z120&gt;高値!Y120,高値!Z120&gt;高値!X120,高値!Z120&gt;高値!AA120,高値!Z120&gt;高値!AB120),21,""))</f>
        <v>21</v>
      </c>
      <c r="AW120" s="500" t="str">
        <f>IF(終値!A120="","",IF(AND(高値!AA120&gt;高値!Z120,高値!AA120&gt;高値!Y120,高値!AA120&gt;高値!AB120,高値!AA120&gt;高値!AC120),22,""))</f>
        <v/>
      </c>
      <c r="AX120" s="500" t="str">
        <f>IF(終値!A120="","",IF(AND(高値!AB120&gt;高値!AA120,高値!AB120&gt;高値!Z120,高値!AB120&gt;高値!AC120,高値!AB120&gt;高値!AD120),23,""))</f>
        <v/>
      </c>
      <c r="AY120" s="500" t="str">
        <f>IF(終値!A120="","",IF(AND(高値!AC120&gt;高値!AB120,高値!AC120&gt;高値!AA120,高値!AC120&gt;高値!AD120,高値!AC120&gt;高値!AE120),24,""))</f>
        <v/>
      </c>
      <c r="AZ120" s="500" t="str">
        <f>IF(終値!A120="","",IF(AND(高値!AD120&gt;高値!AC120,高値!AD120&gt;高値!AB120,高値!AD120&gt;高値!AE120,高値!AD120&gt;高値!AF120),25,""))</f>
        <v/>
      </c>
      <c r="BA120" s="500">
        <f>IF(終値!A120="","",IF(AND(高値!AE120&gt;高値!AD120,高値!AE120&gt;高値!AC120,高値!AE120&gt;高値!AF120,高値!AE120&gt;高値!AG120),26,""))</f>
        <v>26</v>
      </c>
      <c r="BB120" s="500" t="str">
        <f>IF(終値!A120="","",IF(AND(高値!AF120&gt;高値!AE120,高値!AF120&gt;高値!AD120,高値!AF120&gt;高値!AG120,高値!AF120&gt;高値!AH120),27,""))</f>
        <v/>
      </c>
      <c r="BC120" s="500" t="str">
        <f>IF(終値!A120="","",IF(AND(高値!AG120&gt;高値!AF120,高値!AG120&gt;高値!AE120,高値!AG120&gt;高値!AH120,高値!AG120&gt;高値!AI120),28,""))</f>
        <v/>
      </c>
      <c r="BD120" s="500">
        <f t="shared" si="6"/>
        <v>6</v>
      </c>
      <c r="BE120" s="500">
        <f t="shared" si="7"/>
        <v>5</v>
      </c>
      <c r="BF120" s="500">
        <f t="shared" si="8"/>
        <v>9</v>
      </c>
      <c r="BG120" s="500">
        <f>IF($BE120="","",INDEX(安値!$E120:$CZ120,1,$BE120+1))</f>
        <v>4310</v>
      </c>
      <c r="BH120" s="500">
        <f>IF($BF120="","",INDEX(安値!$E120:$CZ120,1,$BF120+1))</f>
        <v>4220</v>
      </c>
      <c r="BI120" s="500">
        <f>IF($BF120="","",MAX(INDEX(高値!$E120:$CZ120,1,$BE120+1):INDEX(高値!$E120:$CZ120,1,$BF120+1)))</f>
        <v>4470</v>
      </c>
      <c r="BJ120" s="500">
        <f>IF($BF120="","",AVERAGE(INDEX(終値!$E120:$CZ120,1,$BF120+1):INDEX(終値!$E120:$CZ120,1,$BF120+20))-2*STDEVP(INDEX(終値!$E120:$CZ120,1,$BF120+1):INDEX(終値!$E120:$CZ120,1,$BF120+20)))</f>
        <v>4075.7824725557657</v>
      </c>
      <c r="BK120" s="500">
        <f>IF($BE120="","",AVERAGE(INDEX(終値!$E120:$CZ120,1,$BE120+1):INDEX(終値!$E120:$CZ120,1,$BE120+20))-2*STDEVP(INDEX(終値!$E120:$CZ120,1,$BE120+1):INDEX(終値!$E120:$CZ120,1,$BE120+20)))</f>
        <v>4169.3720893597692</v>
      </c>
      <c r="BL120" s="500">
        <f t="shared" si="9"/>
        <v>2</v>
      </c>
      <c r="BM120" s="500">
        <f t="shared" si="10"/>
        <v>21</v>
      </c>
      <c r="BN120" s="500">
        <f t="shared" si="11"/>
        <v>26</v>
      </c>
      <c r="BO120" s="500">
        <f>IF($BM120="","",INDEX(高値!$E120:$CZ120,1,$BM120+1))</f>
        <v>4525</v>
      </c>
      <c r="BP120" s="500">
        <f>IF($BN120="","",INDEX(高値!$E120:$CZ120,1,$BN120+1))</f>
        <v>4210</v>
      </c>
      <c r="BQ120" s="500">
        <f>IF($BN120="","",MIN(INDEX(安値!$E120:$CZ120,1,$BM120+1):INDEX(安値!$E120:$CZ120,1,$BN120+1)))</f>
        <v>4080</v>
      </c>
      <c r="BR120" s="500">
        <f>IF($BN120="","",AVERAGE(INDEX(終値!$E120:$CZ120,1,$BN120+1):INDEX(終値!$E120:$CZ120,1,$BN120+20))+2*STDEVP(INDEX(終値!$E120:$CZ120,1,$BN120+1):INDEX(終値!$E120:$CZ120,1,$BN120+20)))</f>
        <v>4508.6594835894648</v>
      </c>
      <c r="BS120" s="500">
        <f>IF($BM120="","",AVERAGE(INDEX(終値!$E120:$CZ120,1,$BM120+1):INDEX(終値!$E120:$CZ120,1,$BM120+20))+2*STDEVP(INDEX(終値!$E120:$CZ120,1,$BM120+1):INDEX(終値!$E120:$CZ120,1,$BM120+20)))</f>
        <v>4393.8442489305562</v>
      </c>
      <c r="BT120" s="497" t="str">
        <f>IFERROR(IF(AND($BD120&gt;=2,ABS($BG120-$BH120)/$BH120&lt;=BB設定!$B$12,$BI120&gt;=MAX($BH120,$BG120)*(1+BB設定!$B$13),終値!E120&gt;$BG120),IF(OR(終値!E120&gt;=$BI120,AND($BH120&lt;$BJ120,$BG120&gt;=$BK120)),"二番底W▲","二番底W形成"),IF(AND($BL120&gt;=2,ABS($BO120-$BP120)/$BP120&lt;=BB設定!$B$12,$BQ120&lt;=MIN($BP120,$BO120)*(1-BB設定!$B$13),終値!E120&lt;$BO120),IF(OR(終値!E120&lt;=$BQ120,AND($BP120&gt;$BR120,$BO120&lt;=$BS120)),"二番天井M▼","二番天井M形成"),"－")),"－")</f>
        <v>二番底W▲</v>
      </c>
    </row>
    <row r="121" spans="2:72">
      <c r="B121" s="500" t="str">
        <f>IF(終値!A121="","",IF(AND(安値!G121&lt;安値!F121,安値!G121&lt;安値!E121,安値!G121&lt;安値!H121,安値!G121&lt;安値!I121),2,""))</f>
        <v/>
      </c>
      <c r="C121" s="500" t="str">
        <f>IF(終値!A121="","",IF(AND(安値!H121&lt;安値!G121,安値!H121&lt;安値!F121,安値!H121&lt;安値!I121,安値!H121&lt;安値!J121),3,""))</f>
        <v/>
      </c>
      <c r="D121" s="500" t="str">
        <f>IF(終値!A121="","",IF(AND(安値!I121&lt;安値!H121,安値!I121&lt;安値!G121,安値!I121&lt;安値!J121,安値!I121&lt;安値!K121),4,""))</f>
        <v/>
      </c>
      <c r="E121" s="500" t="str">
        <f>IF(終値!A121="","",IF(AND(安値!J121&lt;安値!I121,安値!J121&lt;安値!H121,安値!J121&lt;安値!K121,安値!J121&lt;安値!L121),5,""))</f>
        <v/>
      </c>
      <c r="F121" s="500" t="str">
        <f>IF(終値!A121="","",IF(AND(安値!K121&lt;安値!J121,安値!K121&lt;安値!I121,安値!K121&lt;安値!L121,安値!K121&lt;安値!M121),6,""))</f>
        <v/>
      </c>
      <c r="G121" s="500" t="str">
        <f>IF(終値!A121="","",IF(AND(安値!L121&lt;安値!K121,安値!L121&lt;安値!J121,安値!L121&lt;安値!M121,安値!L121&lt;安値!N121),7,""))</f>
        <v/>
      </c>
      <c r="H121" s="500" t="str">
        <f>IF(終値!A121="","",IF(AND(安値!M121&lt;安値!L121,安値!M121&lt;安値!K121,安値!M121&lt;安値!N121,安値!M121&lt;安値!O121),8,""))</f>
        <v/>
      </c>
      <c r="I121" s="500" t="str">
        <f>IF(終値!A121="","",IF(AND(安値!N121&lt;安値!M121,安値!N121&lt;安値!L121,安値!N121&lt;安値!O121,安値!N121&lt;安値!P121),9,""))</f>
        <v/>
      </c>
      <c r="J121" s="500" t="str">
        <f>IF(終値!A121="","",IF(AND(安値!O121&lt;安値!N121,安値!O121&lt;安値!M121,安値!O121&lt;安値!P121,安値!O121&lt;安値!Q121),10,""))</f>
        <v/>
      </c>
      <c r="K121" s="500" t="str">
        <f>IF(終値!A121="","",IF(AND(安値!P121&lt;安値!O121,安値!P121&lt;安値!N121,安値!P121&lt;安値!Q121,安値!P121&lt;安値!R121),11,""))</f>
        <v/>
      </c>
      <c r="L121" s="500">
        <f>IF(終値!A121="","",IF(AND(安値!Q121&lt;安値!P121,安値!Q121&lt;安値!O121,安値!Q121&lt;安値!R121,安値!Q121&lt;安値!S121),12,""))</f>
        <v>12</v>
      </c>
      <c r="M121" s="500" t="str">
        <f>IF(終値!A121="","",IF(AND(安値!R121&lt;安値!Q121,安値!R121&lt;安値!P121,安値!R121&lt;安値!S121,安値!R121&lt;安値!T121),13,""))</f>
        <v/>
      </c>
      <c r="N121" s="500" t="str">
        <f>IF(終値!A121="","",IF(AND(安値!S121&lt;安値!R121,安値!S121&lt;安値!Q121,安値!S121&lt;安値!T121,安値!S121&lt;安値!U121),14,""))</f>
        <v/>
      </c>
      <c r="O121" s="500" t="str">
        <f>IF(終値!A121="","",IF(AND(安値!T121&lt;安値!S121,安値!T121&lt;安値!R121,安値!T121&lt;安値!U121,安値!T121&lt;安値!V121),15,""))</f>
        <v/>
      </c>
      <c r="P121" s="500" t="str">
        <f>IF(終値!A121="","",IF(AND(安値!U121&lt;安値!T121,安値!U121&lt;安値!S121,安値!U121&lt;安値!V121,安値!U121&lt;安値!W121),16,""))</f>
        <v/>
      </c>
      <c r="Q121" s="500" t="str">
        <f>IF(終値!A121="","",IF(AND(安値!V121&lt;安値!U121,安値!V121&lt;安値!T121,安値!V121&lt;安値!W121,安値!V121&lt;安値!X121),17,""))</f>
        <v/>
      </c>
      <c r="R121" s="500">
        <f>IF(終値!A121="","",IF(AND(安値!W121&lt;安値!V121,安値!W121&lt;安値!U121,安値!W121&lt;安値!X121,安値!W121&lt;安値!Y121),18,""))</f>
        <v>18</v>
      </c>
      <c r="S121" s="500" t="str">
        <f>IF(終値!A121="","",IF(AND(安値!X121&lt;安値!W121,安値!X121&lt;安値!V121,安値!X121&lt;安値!Y121,安値!X121&lt;安値!Z121),19,""))</f>
        <v/>
      </c>
      <c r="T121" s="500" t="str">
        <f>IF(終値!A121="","",IF(AND(安値!Y121&lt;安値!X121,安値!Y121&lt;安値!W121,安値!Y121&lt;安値!Z121,安値!Y121&lt;安値!AA121),20,""))</f>
        <v/>
      </c>
      <c r="U121" s="500" t="str">
        <f>IF(終値!A121="","",IF(AND(安値!Z121&lt;安値!Y121,安値!Z121&lt;安値!X121,安値!Z121&lt;安値!AA121,安値!Z121&lt;安値!AB121),21,""))</f>
        <v/>
      </c>
      <c r="V121" s="500" t="str">
        <f>IF(終値!A121="","",IF(AND(安値!AA121&lt;安値!Z121,安値!AA121&lt;安値!Y121,安値!AA121&lt;安値!AB121,安値!AA121&lt;安値!AC121),22,""))</f>
        <v/>
      </c>
      <c r="W121" s="500" t="str">
        <f>IF(終値!A121="","",IF(AND(安値!AB121&lt;安値!AA121,安値!AB121&lt;安値!Z121,安値!AB121&lt;安値!AC121,安値!AB121&lt;安値!AD121),23,""))</f>
        <v/>
      </c>
      <c r="X121" s="500" t="str">
        <f>IF(終値!A121="","",IF(AND(安値!AC121&lt;安値!AB121,安値!AC121&lt;安値!AA121,安値!AC121&lt;安値!AD121,安値!AC121&lt;安値!AE121),24,""))</f>
        <v/>
      </c>
      <c r="Y121" s="500" t="str">
        <f>IF(終値!A121="","",IF(AND(安値!AD121&lt;安値!AC121,安値!AD121&lt;安値!AB121,安値!AD121&lt;安値!AE121,安値!AD121&lt;安値!AF121),25,""))</f>
        <v/>
      </c>
      <c r="Z121" s="500">
        <f>IF(終値!A121="","",IF(AND(安値!AE121&lt;安値!AD121,安値!AE121&lt;安値!AC121,安値!AE121&lt;安値!AF121,安値!AE121&lt;安値!AG121),26,""))</f>
        <v>26</v>
      </c>
      <c r="AA121" s="500" t="str">
        <f>IF(終値!A121="","",IF(AND(安値!AF121&lt;安値!AE121,安値!AF121&lt;安値!AD121,安値!AF121&lt;安値!AG121,安値!AF121&lt;安値!AH121),27,""))</f>
        <v/>
      </c>
      <c r="AB121" s="500" t="str">
        <f>IF(終値!A121="","",IF(AND(安値!AG121&lt;安値!AF121,安値!AG121&lt;安値!AE121,安値!AG121&lt;安値!AH121,安値!AG121&lt;安値!AI121),28,""))</f>
        <v/>
      </c>
      <c r="AC121" s="500" t="str">
        <f>IF(終値!A121="","",IF(AND(高値!G121&gt;高値!F121,高値!G121&gt;高値!E121,高値!G121&gt;高値!H121,高値!G121&gt;高値!I121),2,""))</f>
        <v/>
      </c>
      <c r="AD121" s="500" t="str">
        <f>IF(終値!A121="","",IF(AND(高値!H121&gt;高値!G121,高値!H121&gt;高値!F121,高値!H121&gt;高値!I121,高値!H121&gt;高値!J121),3,""))</f>
        <v/>
      </c>
      <c r="AE121" s="500" t="str">
        <f>IF(終値!A121="","",IF(AND(高値!I121&gt;高値!H121,高値!I121&gt;高値!G121,高値!I121&gt;高値!J121,高値!I121&gt;高値!K121),4,""))</f>
        <v/>
      </c>
      <c r="AF121" s="500" t="str">
        <f>IF(終値!A121="","",IF(AND(高値!J121&gt;高値!I121,高値!J121&gt;高値!H121,高値!J121&gt;高値!K121,高値!J121&gt;高値!L121),5,""))</f>
        <v/>
      </c>
      <c r="AG121" s="500" t="str">
        <f>IF(終値!A121="","",IF(AND(高値!K121&gt;高値!J121,高値!K121&gt;高値!I121,高値!K121&gt;高値!L121,高値!K121&gt;高値!M121),6,""))</f>
        <v/>
      </c>
      <c r="AH121" s="500">
        <f>IF(終値!A121="","",IF(AND(高値!L121&gt;高値!K121,高値!L121&gt;高値!J121,高値!L121&gt;高値!M121,高値!L121&gt;高値!N121),7,""))</f>
        <v>7</v>
      </c>
      <c r="AI121" s="500" t="str">
        <f>IF(終値!A121="","",IF(AND(高値!M121&gt;高値!L121,高値!M121&gt;高値!K121,高値!M121&gt;高値!N121,高値!M121&gt;高値!O121),8,""))</f>
        <v/>
      </c>
      <c r="AJ121" s="500" t="str">
        <f>IF(終値!A121="","",IF(AND(高値!N121&gt;高値!M121,高値!N121&gt;高値!L121,高値!N121&gt;高値!O121,高値!N121&gt;高値!P121),9,""))</f>
        <v/>
      </c>
      <c r="AK121" s="500" t="str">
        <f>IF(終値!A121="","",IF(AND(高値!O121&gt;高値!N121,高値!O121&gt;高値!M121,高値!O121&gt;高値!P121,高値!O121&gt;高値!Q121),10,""))</f>
        <v/>
      </c>
      <c r="AL121" s="500" t="str">
        <f>IF(終値!A121="","",IF(AND(高値!P121&gt;高値!O121,高値!P121&gt;高値!N121,高値!P121&gt;高値!Q121,高値!P121&gt;高値!R121),11,""))</f>
        <v/>
      </c>
      <c r="AM121" s="500" t="str">
        <f>IF(終値!A121="","",IF(AND(高値!Q121&gt;高値!P121,高値!Q121&gt;高値!O121,高値!Q121&gt;高値!R121,高値!Q121&gt;高値!S121),12,""))</f>
        <v/>
      </c>
      <c r="AN121" s="500" t="str">
        <f>IF(終値!A121="","",IF(AND(高値!R121&gt;高値!Q121,高値!R121&gt;高値!P121,高値!R121&gt;高値!S121,高値!R121&gt;高値!T121),13,""))</f>
        <v/>
      </c>
      <c r="AO121" s="500" t="str">
        <f>IF(終値!A121="","",IF(AND(高値!S121&gt;高値!R121,高値!S121&gt;高値!Q121,高値!S121&gt;高値!T121,高値!S121&gt;高値!U121),14,""))</f>
        <v/>
      </c>
      <c r="AP121" s="500" t="str">
        <f>IF(終値!A121="","",IF(AND(高値!T121&gt;高値!S121,高値!T121&gt;高値!R121,高値!T121&gt;高値!U121,高値!T121&gt;高値!V121),15,""))</f>
        <v/>
      </c>
      <c r="AQ121" s="500" t="str">
        <f>IF(終値!A121="","",IF(AND(高値!U121&gt;高値!T121,高値!U121&gt;高値!S121,高値!U121&gt;高値!V121,高値!U121&gt;高値!W121),16,""))</f>
        <v/>
      </c>
      <c r="AR121" s="500" t="str">
        <f>IF(終値!A121="","",IF(AND(高値!V121&gt;高値!U121,高値!V121&gt;高値!T121,高値!V121&gt;高値!W121,高値!V121&gt;高値!X121),17,""))</f>
        <v/>
      </c>
      <c r="AS121" s="500" t="str">
        <f>IF(終値!A121="","",IF(AND(高値!W121&gt;高値!V121,高値!W121&gt;高値!U121,高値!W121&gt;高値!X121,高値!W121&gt;高値!Y121),18,""))</f>
        <v/>
      </c>
      <c r="AT121" s="500">
        <f>IF(終値!A121="","",IF(AND(高値!X121&gt;高値!W121,高値!X121&gt;高値!V121,高値!X121&gt;高値!Y121,高値!X121&gt;高値!Z121),19,""))</f>
        <v>19</v>
      </c>
      <c r="AU121" s="500" t="str">
        <f>IF(終値!A121="","",IF(AND(高値!Y121&gt;高値!X121,高値!Y121&gt;高値!W121,高値!Y121&gt;高値!Z121,高値!Y121&gt;高値!AA121),20,""))</f>
        <v/>
      </c>
      <c r="AV121" s="500" t="str">
        <f>IF(終値!A121="","",IF(AND(高値!Z121&gt;高値!Y121,高値!Z121&gt;高値!X121,高値!Z121&gt;高値!AA121,高値!Z121&gt;高値!AB121),21,""))</f>
        <v/>
      </c>
      <c r="AW121" s="500" t="str">
        <f>IF(終値!A121="","",IF(AND(高値!AA121&gt;高値!Z121,高値!AA121&gt;高値!Y121,高値!AA121&gt;高値!AB121,高値!AA121&gt;高値!AC121),22,""))</f>
        <v/>
      </c>
      <c r="AX121" s="500">
        <f>IF(終値!A121="","",IF(AND(高値!AB121&gt;高値!AA121,高値!AB121&gt;高値!Z121,高値!AB121&gt;高値!AC121,高値!AB121&gt;高値!AD121),23,""))</f>
        <v>23</v>
      </c>
      <c r="AY121" s="500" t="str">
        <f>IF(終値!A121="","",IF(AND(高値!AC121&gt;高値!AB121,高値!AC121&gt;高値!AA121,高値!AC121&gt;高値!AD121,高値!AC121&gt;高値!AE121),24,""))</f>
        <v/>
      </c>
      <c r="AZ121" s="500" t="str">
        <f>IF(終値!A121="","",IF(AND(高値!AD121&gt;高値!AC121,高値!AD121&gt;高値!AB121,高値!AD121&gt;高値!AE121,高値!AD121&gt;高値!AF121),25,""))</f>
        <v/>
      </c>
      <c r="BA121" s="500" t="str">
        <f>IF(終値!A121="","",IF(AND(高値!AE121&gt;高値!AD121,高値!AE121&gt;高値!AC121,高値!AE121&gt;高値!AF121,高値!AE121&gt;高値!AG121),26,""))</f>
        <v/>
      </c>
      <c r="BB121" s="500" t="str">
        <f>IF(終値!A121="","",IF(AND(高値!AF121&gt;高値!AE121,高値!AF121&gt;高値!AD121,高値!AF121&gt;高値!AG121,高値!AF121&gt;高値!AH121),27,""))</f>
        <v/>
      </c>
      <c r="BC121" s="500" t="str">
        <f>IF(終値!A121="","",IF(AND(高値!AG121&gt;高値!AF121,高値!AG121&gt;高値!AE121,高値!AG121&gt;高値!AH121,高値!AG121&gt;高値!AI121),28,""))</f>
        <v/>
      </c>
      <c r="BD121" s="500">
        <f t="shared" si="6"/>
        <v>3</v>
      </c>
      <c r="BE121" s="500">
        <f t="shared" si="7"/>
        <v>12</v>
      </c>
      <c r="BF121" s="500">
        <f t="shared" si="8"/>
        <v>18</v>
      </c>
      <c r="BG121" s="500">
        <f>IF($BE121="","",INDEX(安値!$E121:$CZ121,1,$BE121+1))</f>
        <v>2980</v>
      </c>
      <c r="BH121" s="500">
        <f>IF($BF121="","",INDEX(安値!$E121:$CZ121,1,$BF121+1))</f>
        <v>3450</v>
      </c>
      <c r="BI121" s="500">
        <f>IF($BF121="","",MAX(INDEX(高値!$E121:$CZ121,1,$BE121+1):INDEX(高値!$E121:$CZ121,1,$BF121+1)))</f>
        <v>3620</v>
      </c>
      <c r="BJ121" s="500">
        <f>IF($BF121="","",AVERAGE(INDEX(終値!$E121:$CZ121,1,$BF121+1):INDEX(終値!$E121:$CZ121,1,$BF121+20))-2*STDEVP(INDEX(終値!$E121:$CZ121,1,$BF121+1):INDEX(終値!$E121:$CZ121,1,$BF121+20)))</f>
        <v>3280.3750360230579</v>
      </c>
      <c r="BK121" s="500">
        <f>IF($BE121="","",AVERAGE(INDEX(終値!$E121:$CZ121,1,$BE121+1):INDEX(終値!$E121:$CZ121,1,$BE121+20))-2*STDEVP(INDEX(終値!$E121:$CZ121,1,$BE121+1):INDEX(終値!$E121:$CZ121,1,$BE121+20)))</f>
        <v>3263.902703498522</v>
      </c>
      <c r="BL121" s="500">
        <f t="shared" si="9"/>
        <v>3</v>
      </c>
      <c r="BM121" s="500">
        <f t="shared" si="10"/>
        <v>7</v>
      </c>
      <c r="BN121" s="500">
        <f t="shared" si="11"/>
        <v>19</v>
      </c>
      <c r="BO121" s="500">
        <f>IF($BM121="","",INDEX(高値!$E121:$CZ121,1,$BM121+1))</f>
        <v>3155</v>
      </c>
      <c r="BP121" s="500">
        <f>IF($BN121="","",INDEX(高値!$E121:$CZ121,1,$BN121+1))</f>
        <v>3705</v>
      </c>
      <c r="BQ121" s="500">
        <f>IF($BN121="","",MIN(INDEX(安値!$E121:$CZ121,1,$BM121+1):INDEX(安値!$E121:$CZ121,1,$BN121+1)))</f>
        <v>2980</v>
      </c>
      <c r="BR121" s="500">
        <f>IF($BN121="","",AVERAGE(INDEX(終値!$E121:$CZ121,1,$BN121+1):INDEX(終値!$E121:$CZ121,1,$BN121+20))+2*STDEVP(INDEX(終値!$E121:$CZ121,1,$BN121+1):INDEX(終値!$E121:$CZ121,1,$BN121+20)))</f>
        <v>3754.054625416712</v>
      </c>
      <c r="BS121" s="500">
        <f>IF($BM121="","",AVERAGE(INDEX(終値!$E121:$CZ121,1,$BM121+1):INDEX(終値!$E121:$CZ121,1,$BM121+20))+2*STDEVP(INDEX(終値!$E121:$CZ121,1,$BM121+1):INDEX(終値!$E121:$CZ121,1,$BM121+20)))</f>
        <v>3754.2385732263556</v>
      </c>
      <c r="BT121" s="497" t="str">
        <f>IFERROR(IF(AND($BD121&gt;=2,ABS($BG121-$BH121)/$BH121&lt;=BB設定!$B$12,$BI121&gt;=MAX($BH121,$BG121)*(1+BB設定!$B$13),終値!E121&gt;$BG121),IF(OR(終値!E121&gt;=$BI121,AND($BH121&lt;$BJ121,$BG121&gt;=$BK121)),"二番底W▲","二番底W形成"),IF(AND($BL121&gt;=2,ABS($BO121-$BP121)/$BP121&lt;=BB設定!$B$12,$BQ121&lt;=MIN($BP121,$BO121)*(1-BB設定!$B$13),終値!E121&lt;$BO121),IF(OR(終値!E121&lt;=$BQ121,AND($BP121&gt;$BR121,$BO121&lt;=$BS121)),"二番天井M▼","二番天井M形成"),"－")),"－")</f>
        <v>－</v>
      </c>
    </row>
    <row r="122" spans="2:72">
      <c r="B122" s="500" t="str">
        <f>IF(終値!A122="","",IF(AND(安値!G122&lt;安値!F122,安値!G122&lt;安値!E122,安値!G122&lt;安値!H122,安値!G122&lt;安値!I122),2,""))</f>
        <v/>
      </c>
      <c r="C122" s="500">
        <f>IF(終値!A122="","",IF(AND(安値!H122&lt;安値!G122,安値!H122&lt;安値!F122,安値!H122&lt;安値!I122,安値!H122&lt;安値!J122),3,""))</f>
        <v>3</v>
      </c>
      <c r="D122" s="500" t="str">
        <f>IF(終値!A122="","",IF(AND(安値!I122&lt;安値!H122,安値!I122&lt;安値!G122,安値!I122&lt;安値!J122,安値!I122&lt;安値!K122),4,""))</f>
        <v/>
      </c>
      <c r="E122" s="500" t="str">
        <f>IF(終値!A122="","",IF(AND(安値!J122&lt;安値!I122,安値!J122&lt;安値!H122,安値!J122&lt;安値!K122,安値!J122&lt;安値!L122),5,""))</f>
        <v/>
      </c>
      <c r="F122" s="500" t="str">
        <f>IF(終値!A122="","",IF(AND(安値!K122&lt;安値!J122,安値!K122&lt;安値!I122,安値!K122&lt;安値!L122,安値!K122&lt;安値!M122),6,""))</f>
        <v/>
      </c>
      <c r="G122" s="500" t="str">
        <f>IF(終値!A122="","",IF(AND(安値!L122&lt;安値!K122,安値!L122&lt;安値!J122,安値!L122&lt;安値!M122,安値!L122&lt;安値!N122),7,""))</f>
        <v/>
      </c>
      <c r="H122" s="500" t="str">
        <f>IF(終値!A122="","",IF(AND(安値!M122&lt;安値!L122,安値!M122&lt;安値!K122,安値!M122&lt;安値!N122,安値!M122&lt;安値!O122),8,""))</f>
        <v/>
      </c>
      <c r="I122" s="500" t="str">
        <f>IF(終値!A122="","",IF(AND(安値!N122&lt;安値!M122,安値!N122&lt;安値!L122,安値!N122&lt;安値!O122,安値!N122&lt;安値!P122),9,""))</f>
        <v/>
      </c>
      <c r="J122" s="500" t="str">
        <f>IF(終値!A122="","",IF(AND(安値!O122&lt;安値!N122,安値!O122&lt;安値!M122,安値!O122&lt;安値!P122,安値!O122&lt;安値!Q122),10,""))</f>
        <v/>
      </c>
      <c r="K122" s="500" t="str">
        <f>IF(終値!A122="","",IF(AND(安値!P122&lt;安値!O122,安値!P122&lt;安値!N122,安値!P122&lt;安値!Q122,安値!P122&lt;安値!R122),11,""))</f>
        <v/>
      </c>
      <c r="L122" s="500" t="str">
        <f>IF(終値!A122="","",IF(AND(安値!Q122&lt;安値!P122,安値!Q122&lt;安値!O122,安値!Q122&lt;安値!R122,安値!Q122&lt;安値!S122),12,""))</f>
        <v/>
      </c>
      <c r="M122" s="500">
        <f>IF(終値!A122="","",IF(AND(安値!R122&lt;安値!Q122,安値!R122&lt;安値!P122,安値!R122&lt;安値!S122,安値!R122&lt;安値!T122),13,""))</f>
        <v>13</v>
      </c>
      <c r="N122" s="500" t="str">
        <f>IF(終値!A122="","",IF(AND(安値!S122&lt;安値!R122,安値!S122&lt;安値!Q122,安値!S122&lt;安値!T122,安値!S122&lt;安値!U122),14,""))</f>
        <v/>
      </c>
      <c r="O122" s="500" t="str">
        <f>IF(終値!A122="","",IF(AND(安値!T122&lt;安値!S122,安値!T122&lt;安値!R122,安値!T122&lt;安値!U122,安値!T122&lt;安値!V122),15,""))</f>
        <v/>
      </c>
      <c r="P122" s="500" t="str">
        <f>IF(終値!A122="","",IF(AND(安値!U122&lt;安値!T122,安値!U122&lt;安値!S122,安値!U122&lt;安値!V122,安値!U122&lt;安値!W122),16,""))</f>
        <v/>
      </c>
      <c r="Q122" s="500" t="str">
        <f>IF(終値!A122="","",IF(AND(安値!V122&lt;安値!U122,安値!V122&lt;安値!T122,安値!V122&lt;安値!W122,安値!V122&lt;安値!X122),17,""))</f>
        <v/>
      </c>
      <c r="R122" s="500" t="str">
        <f>IF(終値!A122="","",IF(AND(安値!W122&lt;安値!V122,安値!W122&lt;安値!U122,安値!W122&lt;安値!X122,安値!W122&lt;安値!Y122),18,""))</f>
        <v/>
      </c>
      <c r="S122" s="500" t="str">
        <f>IF(終値!A122="","",IF(AND(安値!X122&lt;安値!W122,安値!X122&lt;安値!V122,安値!X122&lt;安値!Y122,安値!X122&lt;安値!Z122),19,""))</f>
        <v/>
      </c>
      <c r="T122" s="500" t="str">
        <f>IF(終値!A122="","",IF(AND(安値!Y122&lt;安値!X122,安値!Y122&lt;安値!W122,安値!Y122&lt;安値!Z122,安値!Y122&lt;安値!AA122),20,""))</f>
        <v/>
      </c>
      <c r="U122" s="500" t="str">
        <f>IF(終値!A122="","",IF(AND(安値!Z122&lt;安値!Y122,安値!Z122&lt;安値!X122,安値!Z122&lt;安値!AA122,安値!Z122&lt;安値!AB122),21,""))</f>
        <v/>
      </c>
      <c r="V122" s="500" t="str">
        <f>IF(終値!A122="","",IF(AND(安値!AA122&lt;安値!Z122,安値!AA122&lt;安値!Y122,安値!AA122&lt;安値!AB122,安値!AA122&lt;安値!AC122),22,""))</f>
        <v/>
      </c>
      <c r="W122" s="500" t="str">
        <f>IF(終値!A122="","",IF(AND(安値!AB122&lt;安値!AA122,安値!AB122&lt;安値!Z122,安値!AB122&lt;安値!AC122,安値!AB122&lt;安値!AD122),23,""))</f>
        <v/>
      </c>
      <c r="X122" s="500" t="str">
        <f>IF(終値!A122="","",IF(AND(安値!AC122&lt;安値!AB122,安値!AC122&lt;安値!AA122,安値!AC122&lt;安値!AD122,安値!AC122&lt;安値!AE122),24,""))</f>
        <v/>
      </c>
      <c r="Y122" s="500" t="str">
        <f>IF(終値!A122="","",IF(AND(安値!AD122&lt;安値!AC122,安値!AD122&lt;安値!AB122,安値!AD122&lt;安値!AE122,安値!AD122&lt;安値!AF122),25,""))</f>
        <v/>
      </c>
      <c r="Z122" s="500" t="str">
        <f>IF(終値!A122="","",IF(AND(安値!AE122&lt;安値!AD122,安値!AE122&lt;安値!AC122,安値!AE122&lt;安値!AF122,安値!AE122&lt;安値!AG122),26,""))</f>
        <v/>
      </c>
      <c r="AA122" s="500" t="str">
        <f>IF(終値!A122="","",IF(AND(安値!AF122&lt;安値!AE122,安値!AF122&lt;安値!AD122,安値!AF122&lt;安値!AG122,安値!AF122&lt;安値!AH122),27,""))</f>
        <v/>
      </c>
      <c r="AB122" s="500" t="str">
        <f>IF(終値!A122="","",IF(AND(安値!AG122&lt;安値!AF122,安値!AG122&lt;安値!AE122,安値!AG122&lt;安値!AH122,安値!AG122&lt;安値!AI122),28,""))</f>
        <v/>
      </c>
      <c r="AC122" s="500" t="str">
        <f>IF(終値!A122="","",IF(AND(高値!G122&gt;高値!F122,高値!G122&gt;高値!E122,高値!G122&gt;高値!H122,高値!G122&gt;高値!I122),2,""))</f>
        <v/>
      </c>
      <c r="AD122" s="500" t="str">
        <f>IF(終値!A122="","",IF(AND(高値!H122&gt;高値!G122,高値!H122&gt;高値!F122,高値!H122&gt;高値!I122,高値!H122&gt;高値!J122),3,""))</f>
        <v/>
      </c>
      <c r="AE122" s="500" t="str">
        <f>IF(終値!A122="","",IF(AND(高値!I122&gt;高値!H122,高値!I122&gt;高値!G122,高値!I122&gt;高値!J122,高値!I122&gt;高値!K122),4,""))</f>
        <v/>
      </c>
      <c r="AF122" s="500" t="str">
        <f>IF(終値!A122="","",IF(AND(高値!J122&gt;高値!I122,高値!J122&gt;高値!H122,高値!J122&gt;高値!K122,高値!J122&gt;高値!L122),5,""))</f>
        <v/>
      </c>
      <c r="AG122" s="500" t="str">
        <f>IF(終値!A122="","",IF(AND(高値!K122&gt;高値!J122,高値!K122&gt;高値!I122,高値!K122&gt;高値!L122,高値!K122&gt;高値!M122),6,""))</f>
        <v/>
      </c>
      <c r="AH122" s="500" t="str">
        <f>IF(終値!A122="","",IF(AND(高値!L122&gt;高値!K122,高値!L122&gt;高値!J122,高値!L122&gt;高値!M122,高値!L122&gt;高値!N122),7,""))</f>
        <v/>
      </c>
      <c r="AI122" s="500">
        <f>IF(終値!A122="","",IF(AND(高値!M122&gt;高値!L122,高値!M122&gt;高値!K122,高値!M122&gt;高値!N122,高値!M122&gt;高値!O122),8,""))</f>
        <v>8</v>
      </c>
      <c r="AJ122" s="500" t="str">
        <f>IF(終値!A122="","",IF(AND(高値!N122&gt;高値!M122,高値!N122&gt;高値!L122,高値!N122&gt;高値!O122,高値!N122&gt;高値!P122),9,""))</f>
        <v/>
      </c>
      <c r="AK122" s="500" t="str">
        <f>IF(終値!A122="","",IF(AND(高値!O122&gt;高値!N122,高値!O122&gt;高値!M122,高値!O122&gt;高値!P122,高値!O122&gt;高値!Q122),10,""))</f>
        <v/>
      </c>
      <c r="AL122" s="500" t="str">
        <f>IF(終値!A122="","",IF(AND(高値!P122&gt;高値!O122,高値!P122&gt;高値!N122,高値!P122&gt;高値!Q122,高値!P122&gt;高値!R122),11,""))</f>
        <v/>
      </c>
      <c r="AM122" s="500" t="str">
        <f>IF(終値!A122="","",IF(AND(高値!Q122&gt;高値!P122,高値!Q122&gt;高値!O122,高値!Q122&gt;高値!R122,高値!Q122&gt;高値!S122),12,""))</f>
        <v/>
      </c>
      <c r="AN122" s="500" t="str">
        <f>IF(終値!A122="","",IF(AND(高値!R122&gt;高値!Q122,高値!R122&gt;高値!P122,高値!R122&gt;高値!S122,高値!R122&gt;高値!T122),13,""))</f>
        <v/>
      </c>
      <c r="AO122" s="500">
        <f>IF(終値!A122="","",IF(AND(高値!S122&gt;高値!R122,高値!S122&gt;高値!Q122,高値!S122&gt;高値!T122,高値!S122&gt;高値!U122),14,""))</f>
        <v>14</v>
      </c>
      <c r="AP122" s="500" t="str">
        <f>IF(終値!A122="","",IF(AND(高値!T122&gt;高値!S122,高値!T122&gt;高値!R122,高値!T122&gt;高値!U122,高値!T122&gt;高値!V122),15,""))</f>
        <v/>
      </c>
      <c r="AQ122" s="500" t="str">
        <f>IF(終値!A122="","",IF(AND(高値!U122&gt;高値!T122,高値!U122&gt;高値!S122,高値!U122&gt;高値!V122,高値!U122&gt;高値!W122),16,""))</f>
        <v/>
      </c>
      <c r="AR122" s="500" t="str">
        <f>IF(終値!A122="","",IF(AND(高値!V122&gt;高値!U122,高値!V122&gt;高値!T122,高値!V122&gt;高値!W122,高値!V122&gt;高値!X122),17,""))</f>
        <v/>
      </c>
      <c r="AS122" s="500" t="str">
        <f>IF(終値!A122="","",IF(AND(高値!W122&gt;高値!V122,高値!W122&gt;高値!U122,高値!W122&gt;高値!X122,高値!W122&gt;高値!Y122),18,""))</f>
        <v/>
      </c>
      <c r="AT122" s="500" t="str">
        <f>IF(終値!A122="","",IF(AND(高値!X122&gt;高値!W122,高値!X122&gt;高値!V122,高値!X122&gt;高値!Y122,高値!X122&gt;高値!Z122),19,""))</f>
        <v/>
      </c>
      <c r="AU122" s="500" t="str">
        <f>IF(終値!A122="","",IF(AND(高値!Y122&gt;高値!X122,高値!Y122&gt;高値!W122,高値!Y122&gt;高値!Z122,高値!Y122&gt;高値!AA122),20,""))</f>
        <v/>
      </c>
      <c r="AV122" s="500" t="str">
        <f>IF(終値!A122="","",IF(AND(高値!Z122&gt;高値!Y122,高値!Z122&gt;高値!X122,高値!Z122&gt;高値!AA122,高値!Z122&gt;高値!AB122),21,""))</f>
        <v/>
      </c>
      <c r="AW122" s="500" t="str">
        <f>IF(終値!A122="","",IF(AND(高値!AA122&gt;高値!Z122,高値!AA122&gt;高値!Y122,高値!AA122&gt;高値!AB122,高値!AA122&gt;高値!AC122),22,""))</f>
        <v/>
      </c>
      <c r="AX122" s="500" t="str">
        <f>IF(終値!A122="","",IF(AND(高値!AB122&gt;高値!AA122,高値!AB122&gt;高値!Z122,高値!AB122&gt;高値!AC122,高値!AB122&gt;高値!AD122),23,""))</f>
        <v/>
      </c>
      <c r="AY122" s="500" t="str">
        <f>IF(終値!A122="","",IF(AND(高値!AC122&gt;高値!AB122,高値!AC122&gt;高値!AA122,高値!AC122&gt;高値!AD122,高値!AC122&gt;高値!AE122),24,""))</f>
        <v/>
      </c>
      <c r="AZ122" s="500" t="str">
        <f>IF(終値!A122="","",IF(AND(高値!AD122&gt;高値!AC122,高値!AD122&gt;高値!AB122,高値!AD122&gt;高値!AE122,高値!AD122&gt;高値!AF122),25,""))</f>
        <v/>
      </c>
      <c r="BA122" s="500" t="str">
        <f>IF(終値!A122="","",IF(AND(高値!AE122&gt;高値!AD122,高値!AE122&gt;高値!AC122,高値!AE122&gt;高値!AF122,高値!AE122&gt;高値!AG122),26,""))</f>
        <v/>
      </c>
      <c r="BB122" s="500" t="str">
        <f>IF(終値!A122="","",IF(AND(高値!AF122&gt;高値!AE122,高値!AF122&gt;高値!AD122,高値!AF122&gt;高値!AG122,高値!AF122&gt;高値!AH122),27,""))</f>
        <v/>
      </c>
      <c r="BC122" s="500" t="str">
        <f>IF(終値!A122="","",IF(AND(高値!AG122&gt;高値!AF122,高値!AG122&gt;高値!AE122,高値!AG122&gt;高値!AH122,高値!AG122&gt;高値!AI122),28,""))</f>
        <v/>
      </c>
      <c r="BD122" s="500">
        <f t="shared" si="6"/>
        <v>2</v>
      </c>
      <c r="BE122" s="500">
        <f t="shared" si="7"/>
        <v>3</v>
      </c>
      <c r="BF122" s="500">
        <f t="shared" si="8"/>
        <v>13</v>
      </c>
      <c r="BG122" s="500">
        <f>IF($BE122="","",INDEX(安値!$E122:$CZ122,1,$BE122+1))</f>
        <v>2440</v>
      </c>
      <c r="BH122" s="500">
        <f>IF($BF122="","",INDEX(安値!$E122:$CZ122,1,$BF122+1))</f>
        <v>2407</v>
      </c>
      <c r="BI122" s="500">
        <f>IF($BF122="","",MAX(INDEX(高値!$E122:$CZ122,1,$BE122+1):INDEX(高値!$E122:$CZ122,1,$BF122+1)))</f>
        <v>2661</v>
      </c>
      <c r="BJ122" s="500">
        <f>IF($BF122="","",AVERAGE(INDEX(終値!$E122:$CZ122,1,$BF122+1):INDEX(終値!$E122:$CZ122,1,$BF122+20))-2*STDEVP(INDEX(終値!$E122:$CZ122,1,$BF122+1):INDEX(終値!$E122:$CZ122,1,$BF122+20)))</f>
        <v>2235.4284451919211</v>
      </c>
      <c r="BK122" s="500">
        <f>IF($BE122="","",AVERAGE(INDEX(終値!$E122:$CZ122,1,$BE122+1):INDEX(終値!$E122:$CZ122,1,$BE122+20))-2*STDEVP(INDEX(終値!$E122:$CZ122,1,$BE122+1):INDEX(終値!$E122:$CZ122,1,$BE122+20)))</f>
        <v>2419.0371766444473</v>
      </c>
      <c r="BL122" s="500">
        <f t="shared" si="9"/>
        <v>2</v>
      </c>
      <c r="BM122" s="500">
        <f t="shared" si="10"/>
        <v>8</v>
      </c>
      <c r="BN122" s="500">
        <f t="shared" si="11"/>
        <v>14</v>
      </c>
      <c r="BO122" s="500">
        <f>IF($BM122="","",INDEX(高値!$E122:$CZ122,1,$BM122+1))</f>
        <v>2661</v>
      </c>
      <c r="BP122" s="500">
        <f>IF($BN122="","",INDEX(高値!$E122:$CZ122,1,$BN122+1))</f>
        <v>2637</v>
      </c>
      <c r="BQ122" s="500">
        <f>IF($BN122="","",MIN(INDEX(安値!$E122:$CZ122,1,$BM122+1):INDEX(安値!$E122:$CZ122,1,$BN122+1)))</f>
        <v>2407</v>
      </c>
      <c r="BR122" s="500">
        <f>IF($BN122="","",AVERAGE(INDEX(終値!$E122:$CZ122,1,$BN122+1):INDEX(終値!$E122:$CZ122,1,$BN122+20))+2*STDEVP(INDEX(終値!$E122:$CZ122,1,$BN122+1):INDEX(終値!$E122:$CZ122,1,$BN122+20)))</f>
        <v>2622.980223905683</v>
      </c>
      <c r="BS122" s="500">
        <f>IF($BM122="","",AVERAGE(INDEX(終値!$E122:$CZ122,1,$BM122+1):INDEX(終値!$E122:$CZ122,1,$BM122+20))+2*STDEVP(INDEX(終値!$E122:$CZ122,1,$BM122+1):INDEX(終値!$E122:$CZ122,1,$BM122+20)))</f>
        <v>2685.2701277371825</v>
      </c>
      <c r="BT122" s="497" t="str">
        <f>IFERROR(IF(AND($BD122&gt;=2,ABS($BG122-$BH122)/$BH122&lt;=BB設定!$B$12,$BI122&gt;=MAX($BH122,$BG122)*(1+BB設定!$B$13),終値!E122&gt;$BG122),IF(OR(終値!E122&gt;=$BI122,AND($BH122&lt;$BJ122,$BG122&gt;=$BK122)),"二番底W▲","二番底W形成"),IF(AND($BL122&gt;=2,ABS($BO122-$BP122)/$BP122&lt;=BB設定!$B$12,$BQ122&lt;=MIN($BP122,$BO122)*(1-BB設定!$B$13),終値!E122&lt;$BO122),IF(OR(終値!E122&lt;=$BQ122,AND($BP122&gt;$BR122,$BO122&lt;=$BS122)),"二番天井M▼","二番天井M形成"),"－")),"－")</f>
        <v>二番底W形成</v>
      </c>
    </row>
    <row r="123" spans="2:72">
      <c r="B123" s="500" t="str">
        <f>IF(終値!A123="","",IF(AND(安値!G123&lt;安値!F123,安値!G123&lt;安値!E123,安値!G123&lt;安値!H123,安値!G123&lt;安値!I123),2,""))</f>
        <v/>
      </c>
      <c r="C123" s="500">
        <f>IF(終値!A123="","",IF(AND(安値!H123&lt;安値!G123,安値!H123&lt;安値!F123,安値!H123&lt;安値!I123,安値!H123&lt;安値!J123),3,""))</f>
        <v>3</v>
      </c>
      <c r="D123" s="500" t="str">
        <f>IF(終値!A123="","",IF(AND(安値!I123&lt;安値!H123,安値!I123&lt;安値!G123,安値!I123&lt;安値!J123,安値!I123&lt;安値!K123),4,""))</f>
        <v/>
      </c>
      <c r="E123" s="500" t="str">
        <f>IF(終値!A123="","",IF(AND(安値!J123&lt;安値!I123,安値!J123&lt;安値!H123,安値!J123&lt;安値!K123,安値!J123&lt;安値!L123),5,""))</f>
        <v/>
      </c>
      <c r="F123" s="500" t="str">
        <f>IF(終値!A123="","",IF(AND(安値!K123&lt;安値!J123,安値!K123&lt;安値!I123,安値!K123&lt;安値!L123,安値!K123&lt;安値!M123),6,""))</f>
        <v/>
      </c>
      <c r="G123" s="500" t="str">
        <f>IF(終値!A123="","",IF(AND(安値!L123&lt;安値!K123,安値!L123&lt;安値!J123,安値!L123&lt;安値!M123,安値!L123&lt;安値!N123),7,""))</f>
        <v/>
      </c>
      <c r="H123" s="500" t="str">
        <f>IF(終値!A123="","",IF(AND(安値!M123&lt;安値!L123,安値!M123&lt;安値!K123,安値!M123&lt;安値!N123,安値!M123&lt;安値!O123),8,""))</f>
        <v/>
      </c>
      <c r="I123" s="500" t="str">
        <f>IF(終値!A123="","",IF(AND(安値!N123&lt;安値!M123,安値!N123&lt;安値!L123,安値!N123&lt;安値!O123,安値!N123&lt;安値!P123),9,""))</f>
        <v/>
      </c>
      <c r="J123" s="500" t="str">
        <f>IF(終値!A123="","",IF(AND(安値!O123&lt;安値!N123,安値!O123&lt;安値!M123,安値!O123&lt;安値!P123,安値!O123&lt;安値!Q123),10,""))</f>
        <v/>
      </c>
      <c r="K123" s="500" t="str">
        <f>IF(終値!A123="","",IF(AND(安値!P123&lt;安値!O123,安値!P123&lt;安値!N123,安値!P123&lt;安値!Q123,安値!P123&lt;安値!R123),11,""))</f>
        <v/>
      </c>
      <c r="L123" s="500" t="str">
        <f>IF(終値!A123="","",IF(AND(安値!Q123&lt;安値!P123,安値!Q123&lt;安値!O123,安値!Q123&lt;安値!R123,安値!Q123&lt;安値!S123),12,""))</f>
        <v/>
      </c>
      <c r="M123" s="500">
        <f>IF(終値!A123="","",IF(AND(安値!R123&lt;安値!Q123,安値!R123&lt;安値!P123,安値!R123&lt;安値!S123,安値!R123&lt;安値!T123),13,""))</f>
        <v>13</v>
      </c>
      <c r="N123" s="500" t="str">
        <f>IF(終値!A123="","",IF(AND(安値!S123&lt;安値!R123,安値!S123&lt;安値!Q123,安値!S123&lt;安値!T123,安値!S123&lt;安値!U123),14,""))</f>
        <v/>
      </c>
      <c r="O123" s="500" t="str">
        <f>IF(終値!A123="","",IF(AND(安値!T123&lt;安値!S123,安値!T123&lt;安値!R123,安値!T123&lt;安値!U123,安値!T123&lt;安値!V123),15,""))</f>
        <v/>
      </c>
      <c r="P123" s="500">
        <f>IF(終値!A123="","",IF(AND(安値!U123&lt;安値!T123,安値!U123&lt;安値!S123,安値!U123&lt;安値!V123,安値!U123&lt;安値!W123),16,""))</f>
        <v>16</v>
      </c>
      <c r="Q123" s="500" t="str">
        <f>IF(終値!A123="","",IF(AND(安値!V123&lt;安値!U123,安値!V123&lt;安値!T123,安値!V123&lt;安値!W123,安値!V123&lt;安値!X123),17,""))</f>
        <v/>
      </c>
      <c r="R123" s="500" t="str">
        <f>IF(終値!A123="","",IF(AND(安値!W123&lt;安値!V123,安値!W123&lt;安値!U123,安値!W123&lt;安値!X123,安値!W123&lt;安値!Y123),18,""))</f>
        <v/>
      </c>
      <c r="S123" s="500">
        <f>IF(終値!A123="","",IF(AND(安値!X123&lt;安値!W123,安値!X123&lt;安値!V123,安値!X123&lt;安値!Y123,安値!X123&lt;安値!Z123),19,""))</f>
        <v>19</v>
      </c>
      <c r="T123" s="500" t="str">
        <f>IF(終値!A123="","",IF(AND(安値!Y123&lt;安値!X123,安値!Y123&lt;安値!W123,安値!Y123&lt;安値!Z123,安値!Y123&lt;安値!AA123),20,""))</f>
        <v/>
      </c>
      <c r="U123" s="500" t="str">
        <f>IF(終値!A123="","",IF(AND(安値!Z123&lt;安値!Y123,安値!Z123&lt;安値!X123,安値!Z123&lt;安値!AA123,安値!Z123&lt;安値!AB123),21,""))</f>
        <v/>
      </c>
      <c r="V123" s="500" t="str">
        <f>IF(終値!A123="","",IF(AND(安値!AA123&lt;安値!Z123,安値!AA123&lt;安値!Y123,安値!AA123&lt;安値!AB123,安値!AA123&lt;安値!AC123),22,""))</f>
        <v/>
      </c>
      <c r="W123" s="500" t="str">
        <f>IF(終値!A123="","",IF(AND(安値!AB123&lt;安値!AA123,安値!AB123&lt;安値!Z123,安値!AB123&lt;安値!AC123,安値!AB123&lt;安値!AD123),23,""))</f>
        <v/>
      </c>
      <c r="X123" s="500" t="str">
        <f>IF(終値!A123="","",IF(AND(安値!AC123&lt;安値!AB123,安値!AC123&lt;安値!AA123,安値!AC123&lt;安値!AD123,安値!AC123&lt;安値!AE123),24,""))</f>
        <v/>
      </c>
      <c r="Y123" s="500" t="str">
        <f>IF(終値!A123="","",IF(AND(安値!AD123&lt;安値!AC123,安値!AD123&lt;安値!AB123,安値!AD123&lt;安値!AE123,安値!AD123&lt;安値!AF123),25,""))</f>
        <v/>
      </c>
      <c r="Z123" s="500" t="str">
        <f>IF(終値!A123="","",IF(AND(安値!AE123&lt;安値!AD123,安値!AE123&lt;安値!AC123,安値!AE123&lt;安値!AF123,安値!AE123&lt;安値!AG123),26,""))</f>
        <v/>
      </c>
      <c r="AA123" s="500" t="str">
        <f>IF(終値!A123="","",IF(AND(安値!AF123&lt;安値!AE123,安値!AF123&lt;安値!AD123,安値!AF123&lt;安値!AG123,安値!AF123&lt;安値!AH123),27,""))</f>
        <v/>
      </c>
      <c r="AB123" s="500" t="str">
        <f>IF(終値!A123="","",IF(AND(安値!AG123&lt;安値!AF123,安値!AG123&lt;安値!AE123,安値!AG123&lt;安値!AH123,安値!AG123&lt;安値!AI123),28,""))</f>
        <v/>
      </c>
      <c r="AC123" s="500" t="str">
        <f>IF(終値!A123="","",IF(AND(高値!G123&gt;高値!F123,高値!G123&gt;高値!E123,高値!G123&gt;高値!H123,高値!G123&gt;高値!I123),2,""))</f>
        <v/>
      </c>
      <c r="AD123" s="500" t="str">
        <f>IF(終値!A123="","",IF(AND(高値!H123&gt;高値!G123,高値!H123&gt;高値!F123,高値!H123&gt;高値!I123,高値!H123&gt;高値!J123),3,""))</f>
        <v/>
      </c>
      <c r="AE123" s="500" t="str">
        <f>IF(終値!A123="","",IF(AND(高値!I123&gt;高値!H123,高値!I123&gt;高値!G123,高値!I123&gt;高値!J123,高値!I123&gt;高値!K123),4,""))</f>
        <v/>
      </c>
      <c r="AF123" s="500" t="str">
        <f>IF(終値!A123="","",IF(AND(高値!J123&gt;高値!I123,高値!J123&gt;高値!H123,高値!J123&gt;高値!K123,高値!J123&gt;高値!L123),5,""))</f>
        <v/>
      </c>
      <c r="AG123" s="500" t="str">
        <f>IF(終値!A123="","",IF(AND(高値!K123&gt;高値!J123,高値!K123&gt;高値!I123,高値!K123&gt;高値!L123,高値!K123&gt;高値!M123),6,""))</f>
        <v/>
      </c>
      <c r="AH123" s="500" t="str">
        <f>IF(終値!A123="","",IF(AND(高値!L123&gt;高値!K123,高値!L123&gt;高値!J123,高値!L123&gt;高値!M123,高値!L123&gt;高値!N123),7,""))</f>
        <v/>
      </c>
      <c r="AI123" s="500">
        <f>IF(終値!A123="","",IF(AND(高値!M123&gt;高値!L123,高値!M123&gt;高値!K123,高値!M123&gt;高値!N123,高値!M123&gt;高値!O123),8,""))</f>
        <v>8</v>
      </c>
      <c r="AJ123" s="500" t="str">
        <f>IF(終値!A123="","",IF(AND(高値!N123&gt;高値!M123,高値!N123&gt;高値!L123,高値!N123&gt;高値!O123,高値!N123&gt;高値!P123),9,""))</f>
        <v/>
      </c>
      <c r="AK123" s="500" t="str">
        <f>IF(終値!A123="","",IF(AND(高値!O123&gt;高値!N123,高値!O123&gt;高値!M123,高値!O123&gt;高値!P123,高値!O123&gt;高値!Q123),10,""))</f>
        <v/>
      </c>
      <c r="AL123" s="500" t="str">
        <f>IF(終値!A123="","",IF(AND(高値!P123&gt;高値!O123,高値!P123&gt;高値!N123,高値!P123&gt;高値!Q123,高値!P123&gt;高値!R123),11,""))</f>
        <v/>
      </c>
      <c r="AM123" s="500" t="str">
        <f>IF(終値!A123="","",IF(AND(高値!Q123&gt;高値!P123,高値!Q123&gt;高値!O123,高値!Q123&gt;高値!R123,高値!Q123&gt;高値!S123),12,""))</f>
        <v/>
      </c>
      <c r="AN123" s="500" t="str">
        <f>IF(終値!A123="","",IF(AND(高値!R123&gt;高値!Q123,高値!R123&gt;高値!P123,高値!R123&gt;高値!S123,高値!R123&gt;高値!T123),13,""))</f>
        <v/>
      </c>
      <c r="AO123" s="500">
        <f>IF(終値!A123="","",IF(AND(高値!S123&gt;高値!R123,高値!S123&gt;高値!Q123,高値!S123&gt;高値!T123,高値!S123&gt;高値!U123),14,""))</f>
        <v>14</v>
      </c>
      <c r="AP123" s="500" t="str">
        <f>IF(終値!A123="","",IF(AND(高値!T123&gt;高値!S123,高値!T123&gt;高値!R123,高値!T123&gt;高値!U123,高値!T123&gt;高値!V123),15,""))</f>
        <v/>
      </c>
      <c r="AQ123" s="500" t="str">
        <f>IF(終値!A123="","",IF(AND(高値!U123&gt;高値!T123,高値!U123&gt;高値!S123,高値!U123&gt;高値!V123,高値!U123&gt;高値!W123),16,""))</f>
        <v/>
      </c>
      <c r="AR123" s="500" t="str">
        <f>IF(終値!A123="","",IF(AND(高値!V123&gt;高値!U123,高値!V123&gt;高値!T123,高値!V123&gt;高値!W123,高値!V123&gt;高値!X123),17,""))</f>
        <v/>
      </c>
      <c r="AS123" s="500">
        <f>IF(終値!A123="","",IF(AND(高値!W123&gt;高値!V123,高値!W123&gt;高値!U123,高値!W123&gt;高値!X123,高値!W123&gt;高値!Y123),18,""))</f>
        <v>18</v>
      </c>
      <c r="AT123" s="500" t="str">
        <f>IF(終値!A123="","",IF(AND(高値!X123&gt;高値!W123,高値!X123&gt;高値!V123,高値!X123&gt;高値!Y123,高値!X123&gt;高値!Z123),19,""))</f>
        <v/>
      </c>
      <c r="AU123" s="500" t="str">
        <f>IF(終値!A123="","",IF(AND(高値!Y123&gt;高値!X123,高値!Y123&gt;高値!W123,高値!Y123&gt;高値!Z123,高値!Y123&gt;高値!AA123),20,""))</f>
        <v/>
      </c>
      <c r="AV123" s="500">
        <f>IF(終値!A123="","",IF(AND(高値!Z123&gt;高値!Y123,高値!Z123&gt;高値!X123,高値!Z123&gt;高値!AA123,高値!Z123&gt;高値!AB123),21,""))</f>
        <v>21</v>
      </c>
      <c r="AW123" s="500" t="str">
        <f>IF(終値!A123="","",IF(AND(高値!AA123&gt;高値!Z123,高値!AA123&gt;高値!Y123,高値!AA123&gt;高値!AB123,高値!AA123&gt;高値!AC123),22,""))</f>
        <v/>
      </c>
      <c r="AX123" s="500" t="str">
        <f>IF(終値!A123="","",IF(AND(高値!AB123&gt;高値!AA123,高値!AB123&gt;高値!Z123,高値!AB123&gt;高値!AC123,高値!AB123&gt;高値!AD123),23,""))</f>
        <v/>
      </c>
      <c r="AY123" s="500" t="str">
        <f>IF(終値!A123="","",IF(AND(高値!AC123&gt;高値!AB123,高値!AC123&gt;高値!AA123,高値!AC123&gt;高値!AD123,高値!AC123&gt;高値!AE123),24,""))</f>
        <v/>
      </c>
      <c r="AZ123" s="500" t="str">
        <f>IF(終値!A123="","",IF(AND(高値!AD123&gt;高値!AC123,高値!AD123&gt;高値!AB123,高値!AD123&gt;高値!AE123,高値!AD123&gt;高値!AF123),25,""))</f>
        <v/>
      </c>
      <c r="BA123" s="500" t="str">
        <f>IF(終値!A123="","",IF(AND(高値!AE123&gt;高値!AD123,高値!AE123&gt;高値!AC123,高値!AE123&gt;高値!AF123,高値!AE123&gt;高値!AG123),26,""))</f>
        <v/>
      </c>
      <c r="BB123" s="500" t="str">
        <f>IF(終値!A123="","",IF(AND(高値!AF123&gt;高値!AE123,高値!AF123&gt;高値!AD123,高値!AF123&gt;高値!AG123,高値!AF123&gt;高値!AH123),27,""))</f>
        <v/>
      </c>
      <c r="BC123" s="500" t="str">
        <f>IF(終値!A123="","",IF(AND(高値!AG123&gt;高値!AF123,高値!AG123&gt;高値!AE123,高値!AG123&gt;高値!AH123,高値!AG123&gt;高値!AI123),28,""))</f>
        <v/>
      </c>
      <c r="BD123" s="500">
        <f t="shared" si="6"/>
        <v>4</v>
      </c>
      <c r="BE123" s="500">
        <f t="shared" si="7"/>
        <v>3</v>
      </c>
      <c r="BF123" s="500">
        <f t="shared" si="8"/>
        <v>13</v>
      </c>
      <c r="BG123" s="500">
        <f>IF($BE123="","",INDEX(安値!$E123:$CZ123,1,$BE123+1))</f>
        <v>2397.5</v>
      </c>
      <c r="BH123" s="500">
        <f>IF($BF123="","",INDEX(安値!$E123:$CZ123,1,$BF123+1))</f>
        <v>2412.5</v>
      </c>
      <c r="BI123" s="500">
        <f>IF($BF123="","",MAX(INDEX(高値!$E123:$CZ123,1,$BE123+1):INDEX(高値!$E123:$CZ123,1,$BF123+1)))</f>
        <v>2699.5</v>
      </c>
      <c r="BJ123" s="500">
        <f>IF($BF123="","",AVERAGE(INDEX(終値!$E123:$CZ123,1,$BF123+1):INDEX(終値!$E123:$CZ123,1,$BF123+20))-2*STDEVP(INDEX(終値!$E123:$CZ123,1,$BF123+1):INDEX(終値!$E123:$CZ123,1,$BF123+20)))</f>
        <v>2302.5681198900675</v>
      </c>
      <c r="BK123" s="500">
        <f>IF($BE123="","",AVERAGE(INDEX(終値!$E123:$CZ123,1,$BE123+1):INDEX(終値!$E123:$CZ123,1,$BE123+20))-2*STDEVP(INDEX(終値!$E123:$CZ123,1,$BE123+1):INDEX(終値!$E123:$CZ123,1,$BE123+20)))</f>
        <v>2453.9761131586565</v>
      </c>
      <c r="BL123" s="500">
        <f t="shared" si="9"/>
        <v>4</v>
      </c>
      <c r="BM123" s="500">
        <f t="shared" si="10"/>
        <v>8</v>
      </c>
      <c r="BN123" s="500">
        <f t="shared" si="11"/>
        <v>14</v>
      </c>
      <c r="BO123" s="500">
        <f>IF($BM123="","",INDEX(高値!$E123:$CZ123,1,$BM123+1))</f>
        <v>2699.5</v>
      </c>
      <c r="BP123" s="500">
        <f>IF($BN123="","",INDEX(高値!$E123:$CZ123,1,$BN123+1))</f>
        <v>2653</v>
      </c>
      <c r="BQ123" s="500">
        <f>IF($BN123="","",MIN(INDEX(安値!$E123:$CZ123,1,$BM123+1):INDEX(安値!$E123:$CZ123,1,$BN123+1)))</f>
        <v>2412.5</v>
      </c>
      <c r="BR123" s="500">
        <f>IF($BN123="","",AVERAGE(INDEX(終値!$E123:$CZ123,1,$BN123+1):INDEX(終値!$E123:$CZ123,1,$BN123+20))+2*STDEVP(INDEX(終値!$E123:$CZ123,1,$BN123+1):INDEX(終値!$E123:$CZ123,1,$BN123+20)))</f>
        <v>2676.5907155327645</v>
      </c>
      <c r="BS123" s="500">
        <f>IF($BM123="","",AVERAGE(INDEX(終値!$E123:$CZ123,1,$BM123+1):INDEX(終値!$E123:$CZ123,1,$BM123+20))+2*STDEVP(INDEX(終値!$E123:$CZ123,1,$BM123+1):INDEX(終値!$E123:$CZ123,1,$BM123+20)))</f>
        <v>2729.7980436991411</v>
      </c>
      <c r="BT123" s="497" t="str">
        <f>IFERROR(IF(AND($BD123&gt;=2,ABS($BG123-$BH123)/$BH123&lt;=BB設定!$B$12,$BI123&gt;=MAX($BH123,$BG123)*(1+BB設定!$B$13),終値!E123&gt;$BG123),IF(OR(終値!E123&gt;=$BI123,AND($BH123&lt;$BJ123,$BG123&gt;=$BK123)),"二番底W▲","二番底W形成"),IF(AND($BL123&gt;=2,ABS($BO123-$BP123)/$BP123&lt;=BB設定!$B$12,$BQ123&lt;=MIN($BP123,$BO123)*(1-BB設定!$B$13),終値!E123&lt;$BO123),IF(OR(終値!E123&lt;=$BQ123,AND($BP123&gt;$BR123,$BO123&lt;=$BS123)),"二番天井M▼","二番天井M形成"),"－")),"－")</f>
        <v>二番底W形成</v>
      </c>
    </row>
    <row r="124" spans="2:72">
      <c r="B124" s="500">
        <f>IF(終値!A124="","",IF(AND(安値!G124&lt;安値!F124,安値!G124&lt;安値!E124,安値!G124&lt;安値!H124,安値!G124&lt;安値!I124),2,""))</f>
        <v>2</v>
      </c>
      <c r="C124" s="500" t="str">
        <f>IF(終値!A124="","",IF(AND(安値!H124&lt;安値!G124,安値!H124&lt;安値!F124,安値!H124&lt;安値!I124,安値!H124&lt;安値!J124),3,""))</f>
        <v/>
      </c>
      <c r="D124" s="500" t="str">
        <f>IF(終値!A124="","",IF(AND(安値!I124&lt;安値!H124,安値!I124&lt;安値!G124,安値!I124&lt;安値!J124,安値!I124&lt;安値!K124),4,""))</f>
        <v/>
      </c>
      <c r="E124" s="500" t="str">
        <f>IF(終値!A124="","",IF(AND(安値!J124&lt;安値!I124,安値!J124&lt;安値!H124,安値!J124&lt;安値!K124,安値!J124&lt;安値!L124),5,""))</f>
        <v/>
      </c>
      <c r="F124" s="500" t="str">
        <f>IF(終値!A124="","",IF(AND(安値!K124&lt;安値!J124,安値!K124&lt;安値!I124,安値!K124&lt;安値!L124,安値!K124&lt;安値!M124),6,""))</f>
        <v/>
      </c>
      <c r="G124" s="500" t="str">
        <f>IF(終値!A124="","",IF(AND(安値!L124&lt;安値!K124,安値!L124&lt;安値!J124,安値!L124&lt;安値!M124,安値!L124&lt;安値!N124),7,""))</f>
        <v/>
      </c>
      <c r="H124" s="500" t="str">
        <f>IF(終値!A124="","",IF(AND(安値!M124&lt;安値!L124,安値!M124&lt;安値!K124,安値!M124&lt;安値!N124,安値!M124&lt;安値!O124),8,""))</f>
        <v/>
      </c>
      <c r="I124" s="500">
        <f>IF(終値!A124="","",IF(AND(安値!N124&lt;安値!M124,安値!N124&lt;安値!L124,安値!N124&lt;安値!O124,安値!N124&lt;安値!P124),9,""))</f>
        <v>9</v>
      </c>
      <c r="J124" s="500" t="str">
        <f>IF(終値!A124="","",IF(AND(安値!O124&lt;安値!N124,安値!O124&lt;安値!M124,安値!O124&lt;安値!P124,安値!O124&lt;安値!Q124),10,""))</f>
        <v/>
      </c>
      <c r="K124" s="500" t="str">
        <f>IF(終値!A124="","",IF(AND(安値!P124&lt;安値!O124,安値!P124&lt;安値!N124,安値!P124&lt;安値!Q124,安値!P124&lt;安値!R124),11,""))</f>
        <v/>
      </c>
      <c r="L124" s="500" t="str">
        <f>IF(終値!A124="","",IF(AND(安値!Q124&lt;安値!P124,安値!Q124&lt;安値!O124,安値!Q124&lt;安値!R124,安値!Q124&lt;安値!S124),12,""))</f>
        <v/>
      </c>
      <c r="M124" s="500">
        <f>IF(終値!A124="","",IF(AND(安値!R124&lt;安値!Q124,安値!R124&lt;安値!P124,安値!R124&lt;安値!S124,安値!R124&lt;安値!T124),13,""))</f>
        <v>13</v>
      </c>
      <c r="N124" s="500" t="str">
        <f>IF(終値!A124="","",IF(AND(安値!S124&lt;安値!R124,安値!S124&lt;安値!Q124,安値!S124&lt;安値!T124,安値!S124&lt;安値!U124),14,""))</f>
        <v/>
      </c>
      <c r="O124" s="500" t="str">
        <f>IF(終値!A124="","",IF(AND(安値!T124&lt;安値!S124,安値!T124&lt;安値!R124,安値!T124&lt;安値!U124,安値!T124&lt;安値!V124),15,""))</f>
        <v/>
      </c>
      <c r="P124" s="500" t="str">
        <f>IF(終値!A124="","",IF(AND(安値!U124&lt;安値!T124,安値!U124&lt;安値!S124,安値!U124&lt;安値!V124,安値!U124&lt;安値!W124),16,""))</f>
        <v/>
      </c>
      <c r="Q124" s="500" t="str">
        <f>IF(終値!A124="","",IF(AND(安値!V124&lt;安値!U124,安値!V124&lt;安値!T124,安値!V124&lt;安値!W124,安値!V124&lt;安値!X124),17,""))</f>
        <v/>
      </c>
      <c r="R124" s="500" t="str">
        <f>IF(終値!A124="","",IF(AND(安値!W124&lt;安値!V124,安値!W124&lt;安値!U124,安値!W124&lt;安値!X124,安値!W124&lt;安値!Y124),18,""))</f>
        <v/>
      </c>
      <c r="S124" s="500" t="str">
        <f>IF(終値!A124="","",IF(AND(安値!X124&lt;安値!W124,安値!X124&lt;安値!V124,安値!X124&lt;安値!Y124,安値!X124&lt;安値!Z124),19,""))</f>
        <v/>
      </c>
      <c r="T124" s="500" t="str">
        <f>IF(終値!A124="","",IF(AND(安値!Y124&lt;安値!X124,安値!Y124&lt;安値!W124,安値!Y124&lt;安値!Z124,安値!Y124&lt;安値!AA124),20,""))</f>
        <v/>
      </c>
      <c r="U124" s="500" t="str">
        <f>IF(終値!A124="","",IF(AND(安値!Z124&lt;安値!Y124,安値!Z124&lt;安値!X124,安値!Z124&lt;安値!AA124,安値!Z124&lt;安値!AB124),21,""))</f>
        <v/>
      </c>
      <c r="V124" s="500" t="str">
        <f>IF(終値!A124="","",IF(AND(安値!AA124&lt;安値!Z124,安値!AA124&lt;安値!Y124,安値!AA124&lt;安値!AB124,安値!AA124&lt;安値!AC124),22,""))</f>
        <v/>
      </c>
      <c r="W124" s="500" t="str">
        <f>IF(終値!A124="","",IF(AND(安値!AB124&lt;安値!AA124,安値!AB124&lt;安値!Z124,安値!AB124&lt;安値!AC124,安値!AB124&lt;安値!AD124),23,""))</f>
        <v/>
      </c>
      <c r="X124" s="500" t="str">
        <f>IF(終値!A124="","",IF(AND(安値!AC124&lt;安値!AB124,安値!AC124&lt;安値!AA124,安値!AC124&lt;安値!AD124,安値!AC124&lt;安値!AE124),24,""))</f>
        <v/>
      </c>
      <c r="Y124" s="500">
        <f>IF(終値!A124="","",IF(AND(安値!AD124&lt;安値!AC124,安値!AD124&lt;安値!AB124,安値!AD124&lt;安値!AE124,安値!AD124&lt;安値!AF124),25,""))</f>
        <v>25</v>
      </c>
      <c r="Z124" s="500" t="str">
        <f>IF(終値!A124="","",IF(AND(安値!AE124&lt;安値!AD124,安値!AE124&lt;安値!AC124,安値!AE124&lt;安値!AF124,安値!AE124&lt;安値!AG124),26,""))</f>
        <v/>
      </c>
      <c r="AA124" s="500" t="str">
        <f>IF(終値!A124="","",IF(AND(安値!AF124&lt;安値!AE124,安値!AF124&lt;安値!AD124,安値!AF124&lt;安値!AG124,安値!AF124&lt;安値!AH124),27,""))</f>
        <v/>
      </c>
      <c r="AB124" s="500">
        <f>IF(終値!A124="","",IF(AND(安値!AG124&lt;安値!AF124,安値!AG124&lt;安値!AE124,安値!AG124&lt;安値!AH124,安値!AG124&lt;安値!AI124),28,""))</f>
        <v>28</v>
      </c>
      <c r="AC124" s="500" t="str">
        <f>IF(終値!A124="","",IF(AND(高値!G124&gt;高値!F124,高値!G124&gt;高値!E124,高値!G124&gt;高値!H124,高値!G124&gt;高値!I124),2,""))</f>
        <v/>
      </c>
      <c r="AD124" s="500" t="str">
        <f>IF(終値!A124="","",IF(AND(高値!H124&gt;高値!G124,高値!H124&gt;高値!F124,高値!H124&gt;高値!I124,高値!H124&gt;高値!J124),3,""))</f>
        <v/>
      </c>
      <c r="AE124" s="500" t="str">
        <f>IF(終値!A124="","",IF(AND(高値!I124&gt;高値!H124,高値!I124&gt;高値!G124,高値!I124&gt;高値!J124,高値!I124&gt;高値!K124),4,""))</f>
        <v/>
      </c>
      <c r="AF124" s="500" t="str">
        <f>IF(終値!A124="","",IF(AND(高値!J124&gt;高値!I124,高値!J124&gt;高値!H124,高値!J124&gt;高値!K124,高値!J124&gt;高値!L124),5,""))</f>
        <v/>
      </c>
      <c r="AG124" s="500">
        <f>IF(終値!A124="","",IF(AND(高値!K124&gt;高値!J124,高値!K124&gt;高値!I124,高値!K124&gt;高値!L124,高値!K124&gt;高値!M124),6,""))</f>
        <v>6</v>
      </c>
      <c r="AH124" s="500" t="str">
        <f>IF(終値!A124="","",IF(AND(高値!L124&gt;高値!K124,高値!L124&gt;高値!J124,高値!L124&gt;高値!M124,高値!L124&gt;高値!N124),7,""))</f>
        <v/>
      </c>
      <c r="AI124" s="500" t="str">
        <f>IF(終値!A124="","",IF(AND(高値!M124&gt;高値!L124,高値!M124&gt;高値!K124,高値!M124&gt;高値!N124,高値!M124&gt;高値!O124),8,""))</f>
        <v/>
      </c>
      <c r="AJ124" s="500" t="str">
        <f>IF(終値!A124="","",IF(AND(高値!N124&gt;高値!M124,高値!N124&gt;高値!L124,高値!N124&gt;高値!O124,高値!N124&gt;高値!P124),9,""))</f>
        <v/>
      </c>
      <c r="AK124" s="500" t="str">
        <f>IF(終値!A124="","",IF(AND(高値!O124&gt;高値!N124,高値!O124&gt;高値!M124,高値!O124&gt;高値!P124,高値!O124&gt;高値!Q124),10,""))</f>
        <v/>
      </c>
      <c r="AL124" s="500" t="str">
        <f>IF(終値!A124="","",IF(AND(高値!P124&gt;高値!O124,高値!P124&gt;高値!N124,高値!P124&gt;高値!Q124,高値!P124&gt;高値!R124),11,""))</f>
        <v/>
      </c>
      <c r="AM124" s="500">
        <f>IF(終値!A124="","",IF(AND(高値!Q124&gt;高値!P124,高値!Q124&gt;高値!O124,高値!Q124&gt;高値!R124,高値!Q124&gt;高値!S124),12,""))</f>
        <v>12</v>
      </c>
      <c r="AN124" s="500" t="str">
        <f>IF(終値!A124="","",IF(AND(高値!R124&gt;高値!Q124,高値!R124&gt;高値!P124,高値!R124&gt;高値!S124,高値!R124&gt;高値!T124),13,""))</f>
        <v/>
      </c>
      <c r="AO124" s="500" t="str">
        <f>IF(終値!A124="","",IF(AND(高値!S124&gt;高値!R124,高値!S124&gt;高値!Q124,高値!S124&gt;高値!T124,高値!S124&gt;高値!U124),14,""))</f>
        <v/>
      </c>
      <c r="AP124" s="500" t="str">
        <f>IF(終値!A124="","",IF(AND(高値!T124&gt;高値!S124,高値!T124&gt;高値!R124,高値!T124&gt;高値!U124,高値!T124&gt;高値!V124),15,""))</f>
        <v/>
      </c>
      <c r="AQ124" s="500" t="str">
        <f>IF(終値!A124="","",IF(AND(高値!U124&gt;高値!T124,高値!U124&gt;高値!S124,高値!U124&gt;高値!V124,高値!U124&gt;高値!W124),16,""))</f>
        <v/>
      </c>
      <c r="AR124" s="500" t="str">
        <f>IF(終値!A124="","",IF(AND(高値!V124&gt;高値!U124,高値!V124&gt;高値!T124,高値!V124&gt;高値!W124,高値!V124&gt;高値!X124),17,""))</f>
        <v/>
      </c>
      <c r="AS124" s="500" t="str">
        <f>IF(終値!A124="","",IF(AND(高値!W124&gt;高値!V124,高値!W124&gt;高値!U124,高値!W124&gt;高値!X124,高値!W124&gt;高値!Y124),18,""))</f>
        <v/>
      </c>
      <c r="AT124" s="500" t="str">
        <f>IF(終値!A124="","",IF(AND(高値!X124&gt;高値!W124,高値!X124&gt;高値!V124,高値!X124&gt;高値!Y124,高値!X124&gt;高値!Z124),19,""))</f>
        <v/>
      </c>
      <c r="AU124" s="500" t="str">
        <f>IF(終値!A124="","",IF(AND(高値!Y124&gt;高値!X124,高値!Y124&gt;高値!W124,高値!Y124&gt;高値!Z124,高値!Y124&gt;高値!AA124),20,""))</f>
        <v/>
      </c>
      <c r="AV124" s="500">
        <f>IF(終値!A124="","",IF(AND(高値!Z124&gt;高値!Y124,高値!Z124&gt;高値!X124,高値!Z124&gt;高値!AA124,高値!Z124&gt;高値!AB124),21,""))</f>
        <v>21</v>
      </c>
      <c r="AW124" s="500" t="str">
        <f>IF(終値!A124="","",IF(AND(高値!AA124&gt;高値!Z124,高値!AA124&gt;高値!Y124,高値!AA124&gt;高値!AB124,高値!AA124&gt;高値!AC124),22,""))</f>
        <v/>
      </c>
      <c r="AX124" s="500" t="str">
        <f>IF(終値!A124="","",IF(AND(高値!AB124&gt;高値!AA124,高値!AB124&gt;高値!Z124,高値!AB124&gt;高値!AC124,高値!AB124&gt;高値!AD124),23,""))</f>
        <v/>
      </c>
      <c r="AY124" s="500" t="str">
        <f>IF(終値!A124="","",IF(AND(高値!AC124&gt;高値!AB124,高値!AC124&gt;高値!AA124,高値!AC124&gt;高値!AD124,高値!AC124&gt;高値!AE124),24,""))</f>
        <v/>
      </c>
      <c r="AZ124" s="500" t="str">
        <f>IF(終値!A124="","",IF(AND(高値!AD124&gt;高値!AC124,高値!AD124&gt;高値!AB124,高値!AD124&gt;高値!AE124,高値!AD124&gt;高値!AF124),25,""))</f>
        <v/>
      </c>
      <c r="BA124" s="500">
        <f>IF(終値!A124="","",IF(AND(高値!AE124&gt;高値!AD124,高値!AE124&gt;高値!AC124,高値!AE124&gt;高値!AF124,高値!AE124&gt;高値!AG124),26,""))</f>
        <v>26</v>
      </c>
      <c r="BB124" s="500" t="str">
        <f>IF(終値!A124="","",IF(AND(高値!AF124&gt;高値!AE124,高値!AF124&gt;高値!AD124,高値!AF124&gt;高値!AG124,高値!AF124&gt;高値!AH124),27,""))</f>
        <v/>
      </c>
      <c r="BC124" s="500" t="str">
        <f>IF(終値!A124="","",IF(AND(高値!AG124&gt;高値!AF124,高値!AG124&gt;高値!AE124,高値!AG124&gt;高値!AH124,高値!AG124&gt;高値!AI124),28,""))</f>
        <v/>
      </c>
      <c r="BD124" s="500">
        <f t="shared" si="6"/>
        <v>5</v>
      </c>
      <c r="BE124" s="500">
        <f t="shared" si="7"/>
        <v>2</v>
      </c>
      <c r="BF124" s="500">
        <f t="shared" si="8"/>
        <v>9</v>
      </c>
      <c r="BG124" s="500">
        <f>IF($BE124="","",INDEX(安値!$E124:$CZ124,1,$BE124+1))</f>
        <v>1473</v>
      </c>
      <c r="BH124" s="500">
        <f>IF($BF124="","",INDEX(安値!$E124:$CZ124,1,$BF124+1))</f>
        <v>1526</v>
      </c>
      <c r="BI124" s="500">
        <f>IF($BF124="","",MAX(INDEX(高値!$E124:$CZ124,1,$BE124+1):INDEX(高値!$E124:$CZ124,1,$BF124+1)))</f>
        <v>1633</v>
      </c>
      <c r="BJ124" s="500">
        <f>IF($BF124="","",AVERAGE(INDEX(終値!$E124:$CZ124,1,$BF124+1):INDEX(終値!$E124:$CZ124,1,$BF124+20))-2*STDEVP(INDEX(終値!$E124:$CZ124,1,$BF124+1):INDEX(終値!$E124:$CZ124,1,$BF124+20)))</f>
        <v>1480.040597967135</v>
      </c>
      <c r="BK124" s="500">
        <f>IF($BE124="","",AVERAGE(INDEX(終値!$E124:$CZ124,1,$BE124+1):INDEX(終値!$E124:$CZ124,1,$BE124+20))-2*STDEVP(INDEX(終値!$E124:$CZ124,1,$BE124+1):INDEX(終値!$E124:$CZ124,1,$BE124+20)))</f>
        <v>1476.977794665388</v>
      </c>
      <c r="BL124" s="500">
        <f t="shared" si="9"/>
        <v>4</v>
      </c>
      <c r="BM124" s="500">
        <f t="shared" si="10"/>
        <v>6</v>
      </c>
      <c r="BN124" s="500">
        <f t="shared" si="11"/>
        <v>12</v>
      </c>
      <c r="BO124" s="500">
        <f>IF($BM124="","",INDEX(高値!$E124:$CZ124,1,$BM124+1))</f>
        <v>1633</v>
      </c>
      <c r="BP124" s="500">
        <f>IF($BN124="","",INDEX(高値!$E124:$CZ124,1,$BN124+1))</f>
        <v>1592.5</v>
      </c>
      <c r="BQ124" s="500">
        <f>IF($BN124="","",MIN(INDEX(安値!$E124:$CZ124,1,$BM124+1):INDEX(安値!$E124:$CZ124,1,$BN124+1)))</f>
        <v>1526</v>
      </c>
      <c r="BR124" s="500">
        <f>IF($BN124="","",AVERAGE(INDEX(終値!$E124:$CZ124,1,$BN124+1):INDEX(終値!$E124:$CZ124,1,$BN124+20))+2*STDEVP(INDEX(終値!$E124:$CZ124,1,$BN124+1):INDEX(終値!$E124:$CZ124,1,$BN124+20)))</f>
        <v>1590.4261862506573</v>
      </c>
      <c r="BS124" s="500">
        <f>IF($BM124="","",AVERAGE(INDEX(終値!$E124:$CZ124,1,$BM124+1):INDEX(終値!$E124:$CZ124,1,$BM124+20))+2*STDEVP(INDEX(終値!$E124:$CZ124,1,$BM124+1):INDEX(終値!$E124:$CZ124,1,$BM124+20)))</f>
        <v>1613.3791665320932</v>
      </c>
      <c r="BT124" s="497" t="str">
        <f>IFERROR(IF(AND($BD124&gt;=2,ABS($BG124-$BH124)/$BH124&lt;=BB設定!$B$12,$BI124&gt;=MAX($BH124,$BG124)*(1+BB設定!$B$13),終値!E124&gt;$BG124),IF(OR(終値!E124&gt;=$BI124,AND($BH124&lt;$BJ124,$BG124&gt;=$BK124)),"二番底W▲","二番底W形成"),IF(AND($BL124&gt;=2,ABS($BO124-$BP124)/$BP124&lt;=BB設定!$B$12,$BQ124&lt;=MIN($BP124,$BO124)*(1-BB設定!$B$13),終値!E124&lt;$BO124),IF(OR(終値!E124&lt;=$BQ124,AND($BP124&gt;$BR124,$BO124&lt;=$BS124)),"二番天井M▼","二番天井M形成"),"－")),"－")</f>
        <v>二番底W形成</v>
      </c>
    </row>
    <row r="125" spans="2:72">
      <c r="B125" s="500">
        <f>IF(終値!A125="","",IF(AND(安値!G125&lt;安値!F125,安値!G125&lt;安値!E125,安値!G125&lt;安値!H125,安値!G125&lt;安値!I125),2,""))</f>
        <v>2</v>
      </c>
      <c r="C125" s="500" t="str">
        <f>IF(終値!A125="","",IF(AND(安値!H125&lt;安値!G125,安値!H125&lt;安値!F125,安値!H125&lt;安値!I125,安値!H125&lt;安値!J125),3,""))</f>
        <v/>
      </c>
      <c r="D125" s="500" t="str">
        <f>IF(終値!A125="","",IF(AND(安値!I125&lt;安値!H125,安値!I125&lt;安値!G125,安値!I125&lt;安値!J125,安値!I125&lt;安値!K125),4,""))</f>
        <v/>
      </c>
      <c r="E125" s="500" t="str">
        <f>IF(終値!A125="","",IF(AND(安値!J125&lt;安値!I125,安値!J125&lt;安値!H125,安値!J125&lt;安値!K125,安値!J125&lt;安値!L125),5,""))</f>
        <v/>
      </c>
      <c r="F125" s="500" t="str">
        <f>IF(終値!A125="","",IF(AND(安値!K125&lt;安値!J125,安値!K125&lt;安値!I125,安値!K125&lt;安値!L125,安値!K125&lt;安値!M125),6,""))</f>
        <v/>
      </c>
      <c r="G125" s="500" t="str">
        <f>IF(終値!A125="","",IF(AND(安値!L125&lt;安値!K125,安値!L125&lt;安値!J125,安値!L125&lt;安値!M125,安値!L125&lt;安値!N125),7,""))</f>
        <v/>
      </c>
      <c r="H125" s="500" t="str">
        <f>IF(終値!A125="","",IF(AND(安値!M125&lt;安値!L125,安値!M125&lt;安値!K125,安値!M125&lt;安値!N125,安値!M125&lt;安値!O125),8,""))</f>
        <v/>
      </c>
      <c r="I125" s="500">
        <f>IF(終値!A125="","",IF(AND(安値!N125&lt;安値!M125,安値!N125&lt;安値!L125,安値!N125&lt;安値!O125,安値!N125&lt;安値!P125),9,""))</f>
        <v>9</v>
      </c>
      <c r="J125" s="500" t="str">
        <f>IF(終値!A125="","",IF(AND(安値!O125&lt;安値!N125,安値!O125&lt;安値!M125,安値!O125&lt;安値!P125,安値!O125&lt;安値!Q125),10,""))</f>
        <v/>
      </c>
      <c r="K125" s="500" t="str">
        <f>IF(終値!A125="","",IF(AND(安値!P125&lt;安値!O125,安値!P125&lt;安値!N125,安値!P125&lt;安値!Q125,安値!P125&lt;安値!R125),11,""))</f>
        <v/>
      </c>
      <c r="L125" s="500" t="str">
        <f>IF(終値!A125="","",IF(AND(安値!Q125&lt;安値!P125,安値!Q125&lt;安値!O125,安値!Q125&lt;安値!R125,安値!Q125&lt;安値!S125),12,""))</f>
        <v/>
      </c>
      <c r="M125" s="500">
        <f>IF(終値!A125="","",IF(AND(安値!R125&lt;安値!Q125,安値!R125&lt;安値!P125,安値!R125&lt;安値!S125,安値!R125&lt;安値!T125),13,""))</f>
        <v>13</v>
      </c>
      <c r="N125" s="500" t="str">
        <f>IF(終値!A125="","",IF(AND(安値!S125&lt;安値!R125,安値!S125&lt;安値!Q125,安値!S125&lt;安値!T125,安値!S125&lt;安値!U125),14,""))</f>
        <v/>
      </c>
      <c r="O125" s="500" t="str">
        <f>IF(終値!A125="","",IF(AND(安値!T125&lt;安値!S125,安値!T125&lt;安値!R125,安値!T125&lt;安値!U125,安値!T125&lt;安値!V125),15,""))</f>
        <v/>
      </c>
      <c r="P125" s="500" t="str">
        <f>IF(終値!A125="","",IF(AND(安値!U125&lt;安値!T125,安値!U125&lt;安値!S125,安値!U125&lt;安値!V125,安値!U125&lt;安値!W125),16,""))</f>
        <v/>
      </c>
      <c r="Q125" s="500">
        <f>IF(終値!A125="","",IF(AND(安値!V125&lt;安値!U125,安値!V125&lt;安値!T125,安値!V125&lt;安値!W125,安値!V125&lt;安値!X125),17,""))</f>
        <v>17</v>
      </c>
      <c r="R125" s="500" t="str">
        <f>IF(終値!A125="","",IF(AND(安値!W125&lt;安値!V125,安値!W125&lt;安値!U125,安値!W125&lt;安値!X125,安値!W125&lt;安値!Y125),18,""))</f>
        <v/>
      </c>
      <c r="S125" s="500" t="str">
        <f>IF(終値!A125="","",IF(AND(安値!X125&lt;安値!W125,安値!X125&lt;安値!V125,安値!X125&lt;安値!Y125,安値!X125&lt;安値!Z125),19,""))</f>
        <v/>
      </c>
      <c r="T125" s="500" t="str">
        <f>IF(終値!A125="","",IF(AND(安値!Y125&lt;安値!X125,安値!Y125&lt;安値!W125,安値!Y125&lt;安値!Z125,安値!Y125&lt;安値!AA125),20,""))</f>
        <v/>
      </c>
      <c r="U125" s="500" t="str">
        <f>IF(終値!A125="","",IF(AND(安値!Z125&lt;安値!Y125,安値!Z125&lt;安値!X125,安値!Z125&lt;安値!AA125,安値!Z125&lt;安値!AB125),21,""))</f>
        <v/>
      </c>
      <c r="V125" s="500" t="str">
        <f>IF(終値!A125="","",IF(AND(安値!AA125&lt;安値!Z125,安値!AA125&lt;安値!Y125,安値!AA125&lt;安値!AB125,安値!AA125&lt;安値!AC125),22,""))</f>
        <v/>
      </c>
      <c r="W125" s="500" t="str">
        <f>IF(終値!A125="","",IF(AND(安値!AB125&lt;安値!AA125,安値!AB125&lt;安値!Z125,安値!AB125&lt;安値!AC125,安値!AB125&lt;安値!AD125),23,""))</f>
        <v/>
      </c>
      <c r="X125" s="500" t="str">
        <f>IF(終値!A125="","",IF(AND(安値!AC125&lt;安値!AB125,安値!AC125&lt;安値!AA125,安値!AC125&lt;安値!AD125,安値!AC125&lt;安値!AE125),24,""))</f>
        <v/>
      </c>
      <c r="Y125" s="500">
        <f>IF(終値!A125="","",IF(AND(安値!AD125&lt;安値!AC125,安値!AD125&lt;安値!AB125,安値!AD125&lt;安値!AE125,安値!AD125&lt;安値!AF125),25,""))</f>
        <v>25</v>
      </c>
      <c r="Z125" s="500" t="str">
        <f>IF(終値!A125="","",IF(AND(安値!AE125&lt;安値!AD125,安値!AE125&lt;安値!AC125,安値!AE125&lt;安値!AF125,安値!AE125&lt;安値!AG125),26,""))</f>
        <v/>
      </c>
      <c r="AA125" s="500" t="str">
        <f>IF(終値!A125="","",IF(AND(安値!AF125&lt;安値!AE125,安値!AF125&lt;安値!AD125,安値!AF125&lt;安値!AG125,安値!AF125&lt;安値!AH125),27,""))</f>
        <v/>
      </c>
      <c r="AB125" s="500" t="str">
        <f>IF(終値!A125="","",IF(AND(安値!AG125&lt;安値!AF125,安値!AG125&lt;安値!AE125,安値!AG125&lt;安値!AH125,安値!AG125&lt;安値!AI125),28,""))</f>
        <v/>
      </c>
      <c r="AC125" s="500" t="str">
        <f>IF(終値!A125="","",IF(AND(高値!G125&gt;高値!F125,高値!G125&gt;高値!E125,高値!G125&gt;高値!H125,高値!G125&gt;高値!I125),2,""))</f>
        <v/>
      </c>
      <c r="AD125" s="500" t="str">
        <f>IF(終値!A125="","",IF(AND(高値!H125&gt;高値!G125,高値!H125&gt;高値!F125,高値!H125&gt;高値!I125,高値!H125&gt;高値!J125),3,""))</f>
        <v/>
      </c>
      <c r="AE125" s="500" t="str">
        <f>IF(終値!A125="","",IF(AND(高値!I125&gt;高値!H125,高値!I125&gt;高値!G125,高値!I125&gt;高値!J125,高値!I125&gt;高値!K125),4,""))</f>
        <v/>
      </c>
      <c r="AF125" s="500" t="str">
        <f>IF(終値!A125="","",IF(AND(高値!J125&gt;高値!I125,高値!J125&gt;高値!H125,高値!J125&gt;高値!K125,高値!J125&gt;高値!L125),5,""))</f>
        <v/>
      </c>
      <c r="AG125" s="500">
        <f>IF(終値!A125="","",IF(AND(高値!K125&gt;高値!J125,高値!K125&gt;高値!I125,高値!K125&gt;高値!L125,高値!K125&gt;高値!M125),6,""))</f>
        <v>6</v>
      </c>
      <c r="AH125" s="500" t="str">
        <f>IF(終値!A125="","",IF(AND(高値!L125&gt;高値!K125,高値!L125&gt;高値!J125,高値!L125&gt;高値!M125,高値!L125&gt;高値!N125),7,""))</f>
        <v/>
      </c>
      <c r="AI125" s="500" t="str">
        <f>IF(終値!A125="","",IF(AND(高値!M125&gt;高値!L125,高値!M125&gt;高値!K125,高値!M125&gt;高値!N125,高値!M125&gt;高値!O125),8,""))</f>
        <v/>
      </c>
      <c r="AJ125" s="500" t="str">
        <f>IF(終値!A125="","",IF(AND(高値!N125&gt;高値!M125,高値!N125&gt;高値!L125,高値!N125&gt;高値!O125,高値!N125&gt;高値!P125),9,""))</f>
        <v/>
      </c>
      <c r="AK125" s="500" t="str">
        <f>IF(終値!A125="","",IF(AND(高値!O125&gt;高値!N125,高値!O125&gt;高値!M125,高値!O125&gt;高値!P125,高値!O125&gt;高値!Q125),10,""))</f>
        <v/>
      </c>
      <c r="AL125" s="500" t="str">
        <f>IF(終値!A125="","",IF(AND(高値!P125&gt;高値!O125,高値!P125&gt;高値!N125,高値!P125&gt;高値!Q125,高値!P125&gt;高値!R125),11,""))</f>
        <v/>
      </c>
      <c r="AM125" s="500" t="str">
        <f>IF(終値!A125="","",IF(AND(高値!Q125&gt;高値!P125,高値!Q125&gt;高値!O125,高値!Q125&gt;高値!R125,高値!Q125&gt;高値!S125),12,""))</f>
        <v/>
      </c>
      <c r="AN125" s="500">
        <f>IF(終値!A125="","",IF(AND(高値!R125&gt;高値!Q125,高値!R125&gt;高値!P125,高値!R125&gt;高値!S125,高値!R125&gt;高値!T125),13,""))</f>
        <v>13</v>
      </c>
      <c r="AO125" s="500" t="str">
        <f>IF(終値!A125="","",IF(AND(高値!S125&gt;高値!R125,高値!S125&gt;高値!Q125,高値!S125&gt;高値!T125,高値!S125&gt;高値!U125),14,""))</f>
        <v/>
      </c>
      <c r="AP125" s="500" t="str">
        <f>IF(終値!A125="","",IF(AND(高値!T125&gt;高値!S125,高値!T125&gt;高値!R125,高値!T125&gt;高値!U125,高値!T125&gt;高値!V125),15,""))</f>
        <v/>
      </c>
      <c r="AQ125" s="500" t="str">
        <f>IF(終値!A125="","",IF(AND(高値!U125&gt;高値!T125,高値!U125&gt;高値!S125,高値!U125&gt;高値!V125,高値!U125&gt;高値!W125),16,""))</f>
        <v/>
      </c>
      <c r="AR125" s="500" t="str">
        <f>IF(終値!A125="","",IF(AND(高値!V125&gt;高値!U125,高値!V125&gt;高値!T125,高値!V125&gt;高値!W125,高値!V125&gt;高値!X125),17,""))</f>
        <v/>
      </c>
      <c r="AS125" s="500" t="str">
        <f>IF(終値!A125="","",IF(AND(高値!W125&gt;高値!V125,高値!W125&gt;高値!U125,高値!W125&gt;高値!X125,高値!W125&gt;高値!Y125),18,""))</f>
        <v/>
      </c>
      <c r="AT125" s="500" t="str">
        <f>IF(終値!A125="","",IF(AND(高値!X125&gt;高値!W125,高値!X125&gt;高値!V125,高値!X125&gt;高値!Y125,高値!X125&gt;高値!Z125),19,""))</f>
        <v/>
      </c>
      <c r="AU125" s="500">
        <f>IF(終値!A125="","",IF(AND(高値!Y125&gt;高値!X125,高値!Y125&gt;高値!W125,高値!Y125&gt;高値!Z125,高値!Y125&gt;高値!AA125),20,""))</f>
        <v>20</v>
      </c>
      <c r="AV125" s="500" t="str">
        <f>IF(終値!A125="","",IF(AND(高値!Z125&gt;高値!Y125,高値!Z125&gt;高値!X125,高値!Z125&gt;高値!AA125,高値!Z125&gt;高値!AB125),21,""))</f>
        <v/>
      </c>
      <c r="AW125" s="500" t="str">
        <f>IF(終値!A125="","",IF(AND(高値!AA125&gt;高値!Z125,高値!AA125&gt;高値!Y125,高値!AA125&gt;高値!AB125,高値!AA125&gt;高値!AC125),22,""))</f>
        <v/>
      </c>
      <c r="AX125" s="500" t="str">
        <f>IF(終値!A125="","",IF(AND(高値!AB125&gt;高値!AA125,高値!AB125&gt;高値!Z125,高値!AB125&gt;高値!AC125,高値!AB125&gt;高値!AD125),23,""))</f>
        <v/>
      </c>
      <c r="AY125" s="500" t="str">
        <f>IF(終値!A125="","",IF(AND(高値!AC125&gt;高値!AB125,高値!AC125&gt;高値!AA125,高値!AC125&gt;高値!AD125,高値!AC125&gt;高値!AE125),24,""))</f>
        <v/>
      </c>
      <c r="AZ125" s="500" t="str">
        <f>IF(終値!A125="","",IF(AND(高値!AD125&gt;高値!AC125,高値!AD125&gt;高値!AB125,高値!AD125&gt;高値!AE125,高値!AD125&gt;高値!AF125),25,""))</f>
        <v/>
      </c>
      <c r="BA125" s="500">
        <f>IF(終値!A125="","",IF(AND(高値!AE125&gt;高値!AD125,高値!AE125&gt;高値!AC125,高値!AE125&gt;高値!AF125,高値!AE125&gt;高値!AG125),26,""))</f>
        <v>26</v>
      </c>
      <c r="BB125" s="500" t="str">
        <f>IF(終値!A125="","",IF(AND(高値!AF125&gt;高値!AE125,高値!AF125&gt;高値!AD125,高値!AF125&gt;高値!AG125,高値!AF125&gt;高値!AH125),27,""))</f>
        <v/>
      </c>
      <c r="BC125" s="500" t="str">
        <f>IF(終値!A125="","",IF(AND(高値!AG125&gt;高値!AF125,高値!AG125&gt;高値!AE125,高値!AG125&gt;高値!AH125,高値!AG125&gt;高値!AI125),28,""))</f>
        <v/>
      </c>
      <c r="BD125" s="500">
        <f t="shared" si="6"/>
        <v>5</v>
      </c>
      <c r="BE125" s="500">
        <f t="shared" si="7"/>
        <v>2</v>
      </c>
      <c r="BF125" s="500">
        <f t="shared" si="8"/>
        <v>9</v>
      </c>
      <c r="BG125" s="500">
        <f>IF($BE125="","",INDEX(安値!$E125:$CZ125,1,$BE125+1))</f>
        <v>2406</v>
      </c>
      <c r="BH125" s="500">
        <f>IF($BF125="","",INDEX(安値!$E125:$CZ125,1,$BF125+1))</f>
        <v>2471</v>
      </c>
      <c r="BI125" s="500">
        <f>IF($BF125="","",MAX(INDEX(高値!$E125:$CZ125,1,$BE125+1):INDEX(高値!$E125:$CZ125,1,$BF125+1)))</f>
        <v>2589</v>
      </c>
      <c r="BJ125" s="500">
        <f>IF($BF125="","",AVERAGE(INDEX(終値!$E125:$CZ125,1,$BF125+1):INDEX(終値!$E125:$CZ125,1,$BF125+20))-2*STDEVP(INDEX(終値!$E125:$CZ125,1,$BF125+1):INDEX(終値!$E125:$CZ125,1,$BF125+20)))</f>
        <v>2390.8678135164973</v>
      </c>
      <c r="BK125" s="500">
        <f>IF($BE125="","",AVERAGE(INDEX(終値!$E125:$CZ125,1,$BE125+1):INDEX(終値!$E125:$CZ125,1,$BE125+20))-2*STDEVP(INDEX(終値!$E125:$CZ125,1,$BE125+1):INDEX(終値!$E125:$CZ125,1,$BE125+20)))</f>
        <v>2433.1219830837858</v>
      </c>
      <c r="BL125" s="500">
        <f t="shared" si="9"/>
        <v>4</v>
      </c>
      <c r="BM125" s="500">
        <f t="shared" si="10"/>
        <v>6</v>
      </c>
      <c r="BN125" s="500">
        <f t="shared" si="11"/>
        <v>13</v>
      </c>
      <c r="BO125" s="500">
        <f>IF($BM125="","",INDEX(高値!$E125:$CZ125,1,$BM125+1))</f>
        <v>2589</v>
      </c>
      <c r="BP125" s="500">
        <f>IF($BN125="","",INDEX(高値!$E125:$CZ125,1,$BN125+1))</f>
        <v>2577</v>
      </c>
      <c r="BQ125" s="500">
        <f>IF($BN125="","",MIN(INDEX(安値!$E125:$CZ125,1,$BM125+1):INDEX(安値!$E125:$CZ125,1,$BN125+1)))</f>
        <v>2471</v>
      </c>
      <c r="BR125" s="500">
        <f>IF($BN125="","",AVERAGE(INDEX(終値!$E125:$CZ125,1,$BN125+1):INDEX(終値!$E125:$CZ125,1,$BN125+20))+2*STDEVP(INDEX(終値!$E125:$CZ125,1,$BN125+1):INDEX(終値!$E125:$CZ125,1,$BN125+20)))</f>
        <v>2587.5149552738376</v>
      </c>
      <c r="BS125" s="500">
        <f>IF($BM125="","",AVERAGE(INDEX(終値!$E125:$CZ125,1,$BM125+1):INDEX(終値!$E125:$CZ125,1,$BM125+20))+2*STDEVP(INDEX(終値!$E125:$CZ125,1,$BM125+1):INDEX(終値!$E125:$CZ125,1,$BM125+20)))</f>
        <v>2597.1646949395513</v>
      </c>
      <c r="BT125" s="497" t="str">
        <f>IFERROR(IF(AND($BD125&gt;=2,ABS($BG125-$BH125)/$BH125&lt;=BB設定!$B$12,$BI125&gt;=MAX($BH125,$BG125)*(1+BB設定!$B$13),終値!E125&gt;$BG125),IF(OR(終値!E125&gt;=$BI125,AND($BH125&lt;$BJ125,$BG125&gt;=$BK125)),"二番底W▲","二番底W形成"),IF(AND($BL125&gt;=2,ABS($BO125-$BP125)/$BP125&lt;=BB設定!$B$12,$BQ125&lt;=MIN($BP125,$BO125)*(1-BB設定!$B$13),終値!E125&lt;$BO125),IF(OR(終値!E125&lt;=$BQ125,AND($BP125&gt;$BR125,$BO125&lt;=$BS125)),"二番天井M▼","二番天井M形成"),"－")),"－")</f>
        <v>二番底W形成</v>
      </c>
    </row>
    <row r="126" spans="2:72">
      <c r="B126" s="500">
        <f>IF(終値!A126="","",IF(AND(安値!G126&lt;安値!F126,安値!G126&lt;安値!E126,安値!G126&lt;安値!H126,安値!G126&lt;安値!I126),2,""))</f>
        <v>2</v>
      </c>
      <c r="C126" s="500" t="str">
        <f>IF(終値!A126="","",IF(AND(安値!H126&lt;安値!G126,安値!H126&lt;安値!F126,安値!H126&lt;安値!I126,安値!H126&lt;安値!J126),3,""))</f>
        <v/>
      </c>
      <c r="D126" s="500" t="str">
        <f>IF(終値!A126="","",IF(AND(安値!I126&lt;安値!H126,安値!I126&lt;安値!G126,安値!I126&lt;安値!J126,安値!I126&lt;安値!K126),4,""))</f>
        <v/>
      </c>
      <c r="E126" s="500" t="str">
        <f>IF(終値!A126="","",IF(AND(安値!J126&lt;安値!I126,安値!J126&lt;安値!H126,安値!J126&lt;安値!K126,安値!J126&lt;安値!L126),5,""))</f>
        <v/>
      </c>
      <c r="F126" s="500" t="str">
        <f>IF(終値!A126="","",IF(AND(安値!K126&lt;安値!J126,安値!K126&lt;安値!I126,安値!K126&lt;安値!L126,安値!K126&lt;安値!M126),6,""))</f>
        <v/>
      </c>
      <c r="G126" s="500" t="str">
        <f>IF(終値!A126="","",IF(AND(安値!L126&lt;安値!K126,安値!L126&lt;安値!J126,安値!L126&lt;安値!M126,安値!L126&lt;安値!N126),7,""))</f>
        <v/>
      </c>
      <c r="H126" s="500" t="str">
        <f>IF(終値!A126="","",IF(AND(安値!M126&lt;安値!L126,安値!M126&lt;安値!K126,安値!M126&lt;安値!N126,安値!M126&lt;安値!O126),8,""))</f>
        <v/>
      </c>
      <c r="I126" s="500">
        <f>IF(終値!A126="","",IF(AND(安値!N126&lt;安値!M126,安値!N126&lt;安値!L126,安値!N126&lt;安値!O126,安値!N126&lt;安値!P126),9,""))</f>
        <v>9</v>
      </c>
      <c r="J126" s="500" t="str">
        <f>IF(終値!A126="","",IF(AND(安値!O126&lt;安値!N126,安値!O126&lt;安値!M126,安値!O126&lt;安値!P126,安値!O126&lt;安値!Q126),10,""))</f>
        <v/>
      </c>
      <c r="K126" s="500" t="str">
        <f>IF(終値!A126="","",IF(AND(安値!P126&lt;安値!O126,安値!P126&lt;安値!N126,安値!P126&lt;安値!Q126,安値!P126&lt;安値!R126),11,""))</f>
        <v/>
      </c>
      <c r="L126" s="500" t="str">
        <f>IF(終値!A126="","",IF(AND(安値!Q126&lt;安値!P126,安値!Q126&lt;安値!O126,安値!Q126&lt;安値!R126,安値!Q126&lt;安値!S126),12,""))</f>
        <v/>
      </c>
      <c r="M126" s="500">
        <f>IF(終値!A126="","",IF(AND(安値!R126&lt;安値!Q126,安値!R126&lt;安値!P126,安値!R126&lt;安値!S126,安値!R126&lt;安値!T126),13,""))</f>
        <v>13</v>
      </c>
      <c r="N126" s="500" t="str">
        <f>IF(終値!A126="","",IF(AND(安値!S126&lt;安値!R126,安値!S126&lt;安値!Q126,安値!S126&lt;安値!T126,安値!S126&lt;安値!U126),14,""))</f>
        <v/>
      </c>
      <c r="O126" s="500" t="str">
        <f>IF(終値!A126="","",IF(AND(安値!T126&lt;安値!S126,安値!T126&lt;安値!R126,安値!T126&lt;安値!U126,安値!T126&lt;安値!V126),15,""))</f>
        <v/>
      </c>
      <c r="P126" s="500" t="str">
        <f>IF(終値!A126="","",IF(AND(安値!U126&lt;安値!T126,安値!U126&lt;安値!S126,安値!U126&lt;安値!V126,安値!U126&lt;安値!W126),16,""))</f>
        <v/>
      </c>
      <c r="Q126" s="500" t="str">
        <f>IF(終値!A126="","",IF(AND(安値!V126&lt;安値!U126,安値!V126&lt;安値!T126,安値!V126&lt;安値!W126,安値!V126&lt;安値!X126),17,""))</f>
        <v/>
      </c>
      <c r="R126" s="500" t="str">
        <f>IF(終値!A126="","",IF(AND(安値!W126&lt;安値!V126,安値!W126&lt;安値!U126,安値!W126&lt;安値!X126,安値!W126&lt;安値!Y126),18,""))</f>
        <v/>
      </c>
      <c r="S126" s="500">
        <f>IF(終値!A126="","",IF(AND(安値!X126&lt;安値!W126,安値!X126&lt;安値!V126,安値!X126&lt;安値!Y126,安値!X126&lt;安値!Z126),19,""))</f>
        <v>19</v>
      </c>
      <c r="T126" s="500" t="str">
        <f>IF(終値!A126="","",IF(AND(安値!Y126&lt;安値!X126,安値!Y126&lt;安値!W126,安値!Y126&lt;安値!Z126,安値!Y126&lt;安値!AA126),20,""))</f>
        <v/>
      </c>
      <c r="U126" s="500" t="str">
        <f>IF(終値!A126="","",IF(AND(安値!Z126&lt;安値!Y126,安値!Z126&lt;安値!X126,安値!Z126&lt;安値!AA126,安値!Z126&lt;安値!AB126),21,""))</f>
        <v/>
      </c>
      <c r="V126" s="500" t="str">
        <f>IF(終値!A126="","",IF(AND(安値!AA126&lt;安値!Z126,安値!AA126&lt;安値!Y126,安値!AA126&lt;安値!AB126,安値!AA126&lt;安値!AC126),22,""))</f>
        <v/>
      </c>
      <c r="W126" s="500" t="str">
        <f>IF(終値!A126="","",IF(AND(安値!AB126&lt;安値!AA126,安値!AB126&lt;安値!Z126,安値!AB126&lt;安値!AC126,安値!AB126&lt;安値!AD126),23,""))</f>
        <v/>
      </c>
      <c r="X126" s="500" t="str">
        <f>IF(終値!A126="","",IF(AND(安値!AC126&lt;安値!AB126,安値!AC126&lt;安値!AA126,安値!AC126&lt;安値!AD126,安値!AC126&lt;安値!AE126),24,""))</f>
        <v/>
      </c>
      <c r="Y126" s="500">
        <f>IF(終値!A126="","",IF(AND(安値!AD126&lt;安値!AC126,安値!AD126&lt;安値!AB126,安値!AD126&lt;安値!AE126,安値!AD126&lt;安値!AF126),25,""))</f>
        <v>25</v>
      </c>
      <c r="Z126" s="500" t="str">
        <f>IF(終値!A126="","",IF(AND(安値!AE126&lt;安値!AD126,安値!AE126&lt;安値!AC126,安値!AE126&lt;安値!AF126,安値!AE126&lt;安値!AG126),26,""))</f>
        <v/>
      </c>
      <c r="AA126" s="500" t="str">
        <f>IF(終値!A126="","",IF(AND(安値!AF126&lt;安値!AE126,安値!AF126&lt;安値!AD126,安値!AF126&lt;安値!AG126,安値!AF126&lt;安値!AH126),27,""))</f>
        <v/>
      </c>
      <c r="AB126" s="500">
        <f>IF(終値!A126="","",IF(AND(安値!AG126&lt;安値!AF126,安値!AG126&lt;安値!AE126,安値!AG126&lt;安値!AH126,安値!AG126&lt;安値!AI126),28,""))</f>
        <v>28</v>
      </c>
      <c r="AC126" s="500" t="str">
        <f>IF(終値!A126="","",IF(AND(高値!G126&gt;高値!F126,高値!G126&gt;高値!E126,高値!G126&gt;高値!H126,高値!G126&gt;高値!I126),2,""))</f>
        <v/>
      </c>
      <c r="AD126" s="500" t="str">
        <f>IF(終値!A126="","",IF(AND(高値!H126&gt;高値!G126,高値!H126&gt;高値!F126,高値!H126&gt;高値!I126,高値!H126&gt;高値!J126),3,""))</f>
        <v/>
      </c>
      <c r="AE126" s="500" t="str">
        <f>IF(終値!A126="","",IF(AND(高値!I126&gt;高値!H126,高値!I126&gt;高値!G126,高値!I126&gt;高値!J126,高値!I126&gt;高値!K126),4,""))</f>
        <v/>
      </c>
      <c r="AF126" s="500" t="str">
        <f>IF(終値!A126="","",IF(AND(高値!J126&gt;高値!I126,高値!J126&gt;高値!H126,高値!J126&gt;高値!K126,高値!J126&gt;高値!L126),5,""))</f>
        <v/>
      </c>
      <c r="AG126" s="500">
        <f>IF(終値!A126="","",IF(AND(高値!K126&gt;高値!J126,高値!K126&gt;高値!I126,高値!K126&gt;高値!L126,高値!K126&gt;高値!M126),6,""))</f>
        <v>6</v>
      </c>
      <c r="AH126" s="500" t="str">
        <f>IF(終値!A126="","",IF(AND(高値!L126&gt;高値!K126,高値!L126&gt;高値!J126,高値!L126&gt;高値!M126,高値!L126&gt;高値!N126),7,""))</f>
        <v/>
      </c>
      <c r="AI126" s="500" t="str">
        <f>IF(終値!A126="","",IF(AND(高値!M126&gt;高値!L126,高値!M126&gt;高値!K126,高値!M126&gt;高値!N126,高値!M126&gt;高値!O126),8,""))</f>
        <v/>
      </c>
      <c r="AJ126" s="500" t="str">
        <f>IF(終値!A126="","",IF(AND(高値!N126&gt;高値!M126,高値!N126&gt;高値!L126,高値!N126&gt;高値!O126,高値!N126&gt;高値!P126),9,""))</f>
        <v/>
      </c>
      <c r="AK126" s="500" t="str">
        <f>IF(終値!A126="","",IF(AND(高値!O126&gt;高値!N126,高値!O126&gt;高値!M126,高値!O126&gt;高値!P126,高値!O126&gt;高値!Q126),10,""))</f>
        <v/>
      </c>
      <c r="AL126" s="500" t="str">
        <f>IF(終値!A126="","",IF(AND(高値!P126&gt;高値!O126,高値!P126&gt;高値!N126,高値!P126&gt;高値!Q126,高値!P126&gt;高値!R126),11,""))</f>
        <v/>
      </c>
      <c r="AM126" s="500" t="str">
        <f>IF(終値!A126="","",IF(AND(高値!Q126&gt;高値!P126,高値!Q126&gt;高値!O126,高値!Q126&gt;高値!R126,高値!Q126&gt;高値!S126),12,""))</f>
        <v/>
      </c>
      <c r="AN126" s="500" t="str">
        <f>IF(終値!A126="","",IF(AND(高値!R126&gt;高値!Q126,高値!R126&gt;高値!P126,高値!R126&gt;高値!S126,高値!R126&gt;高値!T126),13,""))</f>
        <v/>
      </c>
      <c r="AO126" s="500" t="str">
        <f>IF(終値!A126="","",IF(AND(高値!S126&gt;高値!R126,高値!S126&gt;高値!Q126,高値!S126&gt;高値!T126,高値!S126&gt;高値!U126),14,""))</f>
        <v/>
      </c>
      <c r="AP126" s="500" t="str">
        <f>IF(終値!A126="","",IF(AND(高値!T126&gt;高値!S126,高値!T126&gt;高値!R126,高値!T126&gt;高値!U126,高値!T126&gt;高値!V126),15,""))</f>
        <v/>
      </c>
      <c r="AQ126" s="500">
        <f>IF(終値!A126="","",IF(AND(高値!U126&gt;高値!T126,高値!U126&gt;高値!S126,高値!U126&gt;高値!V126,高値!U126&gt;高値!W126),16,""))</f>
        <v>16</v>
      </c>
      <c r="AR126" s="500" t="str">
        <f>IF(終値!A126="","",IF(AND(高値!V126&gt;高値!U126,高値!V126&gt;高値!T126,高値!V126&gt;高値!W126,高値!V126&gt;高値!X126),17,""))</f>
        <v/>
      </c>
      <c r="AS126" s="500" t="str">
        <f>IF(終値!A126="","",IF(AND(高値!W126&gt;高値!V126,高値!W126&gt;高値!U126,高値!W126&gt;高値!X126,高値!W126&gt;高値!Y126),18,""))</f>
        <v/>
      </c>
      <c r="AT126" s="500" t="str">
        <f>IF(終値!A126="","",IF(AND(高値!X126&gt;高値!W126,高値!X126&gt;高値!V126,高値!X126&gt;高値!Y126,高値!X126&gt;高値!Z126),19,""))</f>
        <v/>
      </c>
      <c r="AU126" s="500" t="str">
        <f>IF(終値!A126="","",IF(AND(高値!Y126&gt;高値!X126,高値!Y126&gt;高値!W126,高値!Y126&gt;高値!Z126,高値!Y126&gt;高値!AA126),20,""))</f>
        <v/>
      </c>
      <c r="AV126" s="500">
        <f>IF(終値!A126="","",IF(AND(高値!Z126&gt;高値!Y126,高値!Z126&gt;高値!X126,高値!Z126&gt;高値!AA126,高値!Z126&gt;高値!AB126),21,""))</f>
        <v>21</v>
      </c>
      <c r="AW126" s="500" t="str">
        <f>IF(終値!A126="","",IF(AND(高値!AA126&gt;高値!Z126,高値!AA126&gt;高値!Y126,高値!AA126&gt;高値!AB126,高値!AA126&gt;高値!AC126),22,""))</f>
        <v/>
      </c>
      <c r="AX126" s="500" t="str">
        <f>IF(終値!A126="","",IF(AND(高値!AB126&gt;高値!AA126,高値!AB126&gt;高値!Z126,高値!AB126&gt;高値!AC126,高値!AB126&gt;高値!AD126),23,""))</f>
        <v/>
      </c>
      <c r="AY126" s="500" t="str">
        <f>IF(終値!A126="","",IF(AND(高値!AC126&gt;高値!AB126,高値!AC126&gt;高値!AA126,高値!AC126&gt;高値!AD126,高値!AC126&gt;高値!AE126),24,""))</f>
        <v/>
      </c>
      <c r="AZ126" s="500" t="str">
        <f>IF(終値!A126="","",IF(AND(高値!AD126&gt;高値!AC126,高値!AD126&gt;高値!AB126,高値!AD126&gt;高値!AE126,高値!AD126&gt;高値!AF126),25,""))</f>
        <v/>
      </c>
      <c r="BA126" s="500" t="str">
        <f>IF(終値!A126="","",IF(AND(高値!AE126&gt;高値!AD126,高値!AE126&gt;高値!AC126,高値!AE126&gt;高値!AF126,高値!AE126&gt;高値!AG126),26,""))</f>
        <v/>
      </c>
      <c r="BB126" s="500" t="str">
        <f>IF(終値!A126="","",IF(AND(高値!AF126&gt;高値!AE126,高値!AF126&gt;高値!AD126,高値!AF126&gt;高値!AG126,高値!AF126&gt;高値!AH126),27,""))</f>
        <v/>
      </c>
      <c r="BC126" s="500" t="str">
        <f>IF(終値!A126="","",IF(AND(高値!AG126&gt;高値!AF126,高値!AG126&gt;高値!AE126,高値!AG126&gt;高値!AH126,高値!AG126&gt;高値!AI126),28,""))</f>
        <v/>
      </c>
      <c r="BD126" s="500">
        <f t="shared" si="6"/>
        <v>6</v>
      </c>
      <c r="BE126" s="500">
        <f t="shared" si="7"/>
        <v>2</v>
      </c>
      <c r="BF126" s="500">
        <f t="shared" si="8"/>
        <v>9</v>
      </c>
      <c r="BG126" s="500">
        <f>IF($BE126="","",INDEX(安値!$E126:$CZ126,1,$BE126+1))</f>
        <v>1008</v>
      </c>
      <c r="BH126" s="500">
        <f>IF($BF126="","",INDEX(安値!$E126:$CZ126,1,$BF126+1))</f>
        <v>979</v>
      </c>
      <c r="BI126" s="500">
        <f>IF($BF126="","",MAX(INDEX(高値!$E126:$CZ126,1,$BE126+1):INDEX(高値!$E126:$CZ126,1,$BF126+1)))</f>
        <v>1051</v>
      </c>
      <c r="BJ126" s="500">
        <f>IF($BF126="","",AVERAGE(INDEX(終値!$E126:$CZ126,1,$BF126+1):INDEX(終値!$E126:$CZ126,1,$BF126+20))-2*STDEVP(INDEX(終値!$E126:$CZ126,1,$BF126+1):INDEX(終値!$E126:$CZ126,1,$BF126+20)))</f>
        <v>966.73186330047645</v>
      </c>
      <c r="BK126" s="500">
        <f>IF($BE126="","",AVERAGE(INDEX(終値!$E126:$CZ126,1,$BE126+1):INDEX(終値!$E126:$CZ126,1,$BE126+20))-2*STDEVP(INDEX(終値!$E126:$CZ126,1,$BE126+1):INDEX(終値!$E126:$CZ126,1,$BE126+20)))</f>
        <v>983.63771015017289</v>
      </c>
      <c r="BL126" s="500">
        <f t="shared" si="9"/>
        <v>3</v>
      </c>
      <c r="BM126" s="500">
        <f t="shared" si="10"/>
        <v>6</v>
      </c>
      <c r="BN126" s="500">
        <f t="shared" si="11"/>
        <v>16</v>
      </c>
      <c r="BO126" s="500">
        <f>IF($BM126="","",INDEX(高値!$E126:$CZ126,1,$BM126+1))</f>
        <v>1051</v>
      </c>
      <c r="BP126" s="500">
        <f>IF($BN126="","",INDEX(高値!$E126:$CZ126,1,$BN126+1))</f>
        <v>1034</v>
      </c>
      <c r="BQ126" s="500">
        <f>IF($BN126="","",MIN(INDEX(安値!$E126:$CZ126,1,$BM126+1):INDEX(安値!$E126:$CZ126,1,$BN126+1)))</f>
        <v>979</v>
      </c>
      <c r="BR126" s="500">
        <f>IF($BN126="","",AVERAGE(INDEX(終値!$E126:$CZ126,1,$BN126+1):INDEX(終値!$E126:$CZ126,1,$BN126+20))+2*STDEVP(INDEX(終値!$E126:$CZ126,1,$BN126+1):INDEX(終値!$E126:$CZ126,1,$BN126+20)))</f>
        <v>1038.6853901971313</v>
      </c>
      <c r="BS126" s="500">
        <f>IF($BM126="","",AVERAGE(INDEX(終値!$E126:$CZ126,1,$BM126+1):INDEX(終値!$E126:$CZ126,1,$BM126+20))+2*STDEVP(INDEX(終値!$E126:$CZ126,1,$BM126+1):INDEX(終値!$E126:$CZ126,1,$BM126+20)))</f>
        <v>1040.3080386986685</v>
      </c>
      <c r="BT126" s="497" t="str">
        <f>IFERROR(IF(AND($BD126&gt;=2,ABS($BG126-$BH126)/$BH126&lt;=BB設定!$B$12,$BI126&gt;=MAX($BH126,$BG126)*(1+BB設定!$B$13),終値!E126&gt;$BG126),IF(OR(終値!E126&gt;=$BI126,AND($BH126&lt;$BJ126,$BG126&gt;=$BK126)),"二番底W▲","二番底W形成"),IF(AND($BL126&gt;=2,ABS($BO126-$BP126)/$BP126&lt;=BB設定!$B$12,$BQ126&lt;=MIN($BP126,$BO126)*(1-BB設定!$B$13),終値!E126&lt;$BO126),IF(OR(終値!E126&lt;=$BQ126,AND($BP126&gt;$BR126,$BO126&lt;=$BS126)),"二番天井M▼","二番天井M形成"),"－")),"－")</f>
        <v>二番底W形成</v>
      </c>
    </row>
    <row r="127" spans="2:72">
      <c r="B127" s="500" t="str">
        <f>IF(終値!A127="","",IF(AND(安値!G127&lt;安値!F127,安値!G127&lt;安値!E127,安値!G127&lt;安値!H127,安値!G127&lt;安値!I127),2,""))</f>
        <v/>
      </c>
      <c r="C127" s="500" t="str">
        <f>IF(終値!A127="","",IF(AND(安値!H127&lt;安値!G127,安値!H127&lt;安値!F127,安値!H127&lt;安値!I127,安値!H127&lt;安値!J127),3,""))</f>
        <v/>
      </c>
      <c r="D127" s="500" t="str">
        <f>IF(終値!A127="","",IF(AND(安値!I127&lt;安値!H127,安値!I127&lt;安値!G127,安値!I127&lt;安値!J127,安値!I127&lt;安値!K127),4,""))</f>
        <v/>
      </c>
      <c r="E127" s="500" t="str">
        <f>IF(終値!A127="","",IF(AND(安値!J127&lt;安値!I127,安値!J127&lt;安値!H127,安値!J127&lt;安値!K127,安値!J127&lt;安値!L127),5,""))</f>
        <v/>
      </c>
      <c r="F127" s="500" t="str">
        <f>IF(終値!A127="","",IF(AND(安値!K127&lt;安値!J127,安値!K127&lt;安値!I127,安値!K127&lt;安値!L127,安値!K127&lt;安値!M127),6,""))</f>
        <v/>
      </c>
      <c r="G127" s="500" t="str">
        <f>IF(終値!A127="","",IF(AND(安値!L127&lt;安値!K127,安値!L127&lt;安値!J127,安値!L127&lt;安値!M127,安値!L127&lt;安値!N127),7,""))</f>
        <v/>
      </c>
      <c r="H127" s="500" t="str">
        <f>IF(終値!A127="","",IF(AND(安値!M127&lt;安値!L127,安値!M127&lt;安値!K127,安値!M127&lt;安値!N127,安値!M127&lt;安値!O127),8,""))</f>
        <v/>
      </c>
      <c r="I127" s="500" t="str">
        <f>IF(終値!A127="","",IF(AND(安値!N127&lt;安値!M127,安値!N127&lt;安値!L127,安値!N127&lt;安値!O127,安値!N127&lt;安値!P127),9,""))</f>
        <v/>
      </c>
      <c r="J127" s="500" t="str">
        <f>IF(終値!A127="","",IF(AND(安値!O127&lt;安値!N127,安値!O127&lt;安値!M127,安値!O127&lt;安値!P127,安値!O127&lt;安値!Q127),10,""))</f>
        <v/>
      </c>
      <c r="K127" s="500" t="str">
        <f>IF(終値!A127="","",IF(AND(安値!P127&lt;安値!O127,安値!P127&lt;安値!N127,安値!P127&lt;安値!Q127,安値!P127&lt;安値!R127),11,""))</f>
        <v/>
      </c>
      <c r="L127" s="500" t="str">
        <f>IF(終値!A127="","",IF(AND(安値!Q127&lt;安値!P127,安値!Q127&lt;安値!O127,安値!Q127&lt;安値!R127,安値!Q127&lt;安値!S127),12,""))</f>
        <v/>
      </c>
      <c r="M127" s="500" t="str">
        <f>IF(終値!A127="","",IF(AND(安値!R127&lt;安値!Q127,安値!R127&lt;安値!P127,安値!R127&lt;安値!S127,安値!R127&lt;安値!T127),13,""))</f>
        <v/>
      </c>
      <c r="N127" s="500" t="str">
        <f>IF(終値!A127="","",IF(AND(安値!S127&lt;安値!R127,安値!S127&lt;安値!Q127,安値!S127&lt;安値!T127,安値!S127&lt;安値!U127),14,""))</f>
        <v/>
      </c>
      <c r="O127" s="500" t="str">
        <f>IF(終値!A127="","",IF(AND(安値!T127&lt;安値!S127,安値!T127&lt;安値!R127,安値!T127&lt;安値!U127,安値!T127&lt;安値!V127),15,""))</f>
        <v/>
      </c>
      <c r="P127" s="500" t="str">
        <f>IF(終値!A127="","",IF(AND(安値!U127&lt;安値!T127,安値!U127&lt;安値!S127,安値!U127&lt;安値!V127,安値!U127&lt;安値!W127),16,""))</f>
        <v/>
      </c>
      <c r="Q127" s="500">
        <f>IF(終値!A127="","",IF(AND(安値!V127&lt;安値!U127,安値!V127&lt;安値!T127,安値!V127&lt;安値!W127,安値!V127&lt;安値!X127),17,""))</f>
        <v>17</v>
      </c>
      <c r="R127" s="500" t="str">
        <f>IF(終値!A127="","",IF(AND(安値!W127&lt;安値!V127,安値!W127&lt;安値!U127,安値!W127&lt;安値!X127,安値!W127&lt;安値!Y127),18,""))</f>
        <v/>
      </c>
      <c r="S127" s="500" t="str">
        <f>IF(終値!A127="","",IF(AND(安値!X127&lt;安値!W127,安値!X127&lt;安値!V127,安値!X127&lt;安値!Y127,安値!X127&lt;安値!Z127),19,""))</f>
        <v/>
      </c>
      <c r="T127" s="500" t="str">
        <f>IF(終値!A127="","",IF(AND(安値!Y127&lt;安値!X127,安値!Y127&lt;安値!W127,安値!Y127&lt;安値!Z127,安値!Y127&lt;安値!AA127),20,""))</f>
        <v/>
      </c>
      <c r="U127" s="500" t="str">
        <f>IF(終値!A127="","",IF(AND(安値!Z127&lt;安値!Y127,安値!Z127&lt;安値!X127,安値!Z127&lt;安値!AA127,安値!Z127&lt;安値!AB127),21,""))</f>
        <v/>
      </c>
      <c r="V127" s="500" t="str">
        <f>IF(終値!A127="","",IF(AND(安値!AA127&lt;安値!Z127,安値!AA127&lt;安値!Y127,安値!AA127&lt;安値!AB127,安値!AA127&lt;安値!AC127),22,""))</f>
        <v/>
      </c>
      <c r="W127" s="500" t="str">
        <f>IF(終値!A127="","",IF(AND(安値!AB127&lt;安値!AA127,安値!AB127&lt;安値!Z127,安値!AB127&lt;安値!AC127,安値!AB127&lt;安値!AD127),23,""))</f>
        <v/>
      </c>
      <c r="X127" s="500">
        <f>IF(終値!A127="","",IF(AND(安値!AC127&lt;安値!AB127,安値!AC127&lt;安値!AA127,安値!AC127&lt;安値!AD127,安値!AC127&lt;安値!AE127),24,""))</f>
        <v>24</v>
      </c>
      <c r="Y127" s="500" t="str">
        <f>IF(終値!A127="","",IF(AND(安値!AD127&lt;安値!AC127,安値!AD127&lt;安値!AB127,安値!AD127&lt;安値!AE127,安値!AD127&lt;安値!AF127),25,""))</f>
        <v/>
      </c>
      <c r="Z127" s="500" t="str">
        <f>IF(終値!A127="","",IF(AND(安値!AE127&lt;安値!AD127,安値!AE127&lt;安値!AC127,安値!AE127&lt;安値!AF127,安値!AE127&lt;安値!AG127),26,""))</f>
        <v/>
      </c>
      <c r="AA127" s="500" t="str">
        <f>IF(終値!A127="","",IF(AND(安値!AF127&lt;安値!AE127,安値!AF127&lt;安値!AD127,安値!AF127&lt;安値!AG127,安値!AF127&lt;安値!AH127),27,""))</f>
        <v/>
      </c>
      <c r="AB127" s="500" t="str">
        <f>IF(終値!A127="","",IF(AND(安値!AG127&lt;安値!AF127,安値!AG127&lt;安値!AE127,安値!AG127&lt;安値!AH127,安値!AG127&lt;安値!AI127),28,""))</f>
        <v/>
      </c>
      <c r="AC127" s="500" t="str">
        <f>IF(終値!A127="","",IF(AND(高値!G127&gt;高値!F127,高値!G127&gt;高値!E127,高値!G127&gt;高値!H127,高値!G127&gt;高値!I127),2,""))</f>
        <v/>
      </c>
      <c r="AD127" s="500" t="str">
        <f>IF(終値!A127="","",IF(AND(高値!H127&gt;高値!G127,高値!H127&gt;高値!F127,高値!H127&gt;高値!I127,高値!H127&gt;高値!J127),3,""))</f>
        <v/>
      </c>
      <c r="AE127" s="500" t="str">
        <f>IF(終値!A127="","",IF(AND(高値!I127&gt;高値!H127,高値!I127&gt;高値!G127,高値!I127&gt;高値!J127,高値!I127&gt;高値!K127),4,""))</f>
        <v/>
      </c>
      <c r="AF127" s="500" t="str">
        <f>IF(終値!A127="","",IF(AND(高値!J127&gt;高値!I127,高値!J127&gt;高値!H127,高値!J127&gt;高値!K127,高値!J127&gt;高値!L127),5,""))</f>
        <v/>
      </c>
      <c r="AG127" s="500">
        <f>IF(終値!A127="","",IF(AND(高値!K127&gt;高値!J127,高値!K127&gt;高値!I127,高値!K127&gt;高値!L127,高値!K127&gt;高値!M127),6,""))</f>
        <v>6</v>
      </c>
      <c r="AH127" s="500" t="str">
        <f>IF(終値!A127="","",IF(AND(高値!L127&gt;高値!K127,高値!L127&gt;高値!J127,高値!L127&gt;高値!M127,高値!L127&gt;高値!N127),7,""))</f>
        <v/>
      </c>
      <c r="AI127" s="500" t="str">
        <f>IF(終値!A127="","",IF(AND(高値!M127&gt;高値!L127,高値!M127&gt;高値!K127,高値!M127&gt;高値!N127,高値!M127&gt;高値!O127),8,""))</f>
        <v/>
      </c>
      <c r="AJ127" s="500" t="str">
        <f>IF(終値!A127="","",IF(AND(高値!N127&gt;高値!M127,高値!N127&gt;高値!L127,高値!N127&gt;高値!O127,高値!N127&gt;高値!P127),9,""))</f>
        <v/>
      </c>
      <c r="AK127" s="500" t="str">
        <f>IF(終値!A127="","",IF(AND(高値!O127&gt;高値!N127,高値!O127&gt;高値!M127,高値!O127&gt;高値!P127,高値!O127&gt;高値!Q127),10,""))</f>
        <v/>
      </c>
      <c r="AL127" s="500" t="str">
        <f>IF(終値!A127="","",IF(AND(高値!P127&gt;高値!O127,高値!P127&gt;高値!N127,高値!P127&gt;高値!Q127,高値!P127&gt;高値!R127),11,""))</f>
        <v/>
      </c>
      <c r="AM127" s="500" t="str">
        <f>IF(終値!A127="","",IF(AND(高値!Q127&gt;高値!P127,高値!Q127&gt;高値!O127,高値!Q127&gt;高値!R127,高値!Q127&gt;高値!S127),12,""))</f>
        <v/>
      </c>
      <c r="AN127" s="500" t="str">
        <f>IF(終値!A127="","",IF(AND(高値!R127&gt;高値!Q127,高値!R127&gt;高値!P127,高値!R127&gt;高値!S127,高値!R127&gt;高値!T127),13,""))</f>
        <v/>
      </c>
      <c r="AO127" s="500" t="str">
        <f>IF(終値!A127="","",IF(AND(高値!S127&gt;高値!R127,高値!S127&gt;高値!Q127,高値!S127&gt;高値!T127,高値!S127&gt;高値!U127),14,""))</f>
        <v/>
      </c>
      <c r="AP127" s="500" t="str">
        <f>IF(終値!A127="","",IF(AND(高値!T127&gt;高値!S127,高値!T127&gt;高値!R127,高値!T127&gt;高値!U127,高値!T127&gt;高値!V127),15,""))</f>
        <v/>
      </c>
      <c r="AQ127" s="500" t="str">
        <f>IF(終値!A127="","",IF(AND(高値!U127&gt;高値!T127,高値!U127&gt;高値!S127,高値!U127&gt;高値!V127,高値!U127&gt;高値!W127),16,""))</f>
        <v/>
      </c>
      <c r="AR127" s="500" t="str">
        <f>IF(終値!A127="","",IF(AND(高値!V127&gt;高値!U127,高値!V127&gt;高値!T127,高値!V127&gt;高値!W127,高値!V127&gt;高値!X127),17,""))</f>
        <v/>
      </c>
      <c r="AS127" s="500" t="str">
        <f>IF(終値!A127="","",IF(AND(高値!W127&gt;高値!V127,高値!W127&gt;高値!U127,高値!W127&gt;高値!X127,高値!W127&gt;高値!Y127),18,""))</f>
        <v/>
      </c>
      <c r="AT127" s="500" t="str">
        <f>IF(終値!A127="","",IF(AND(高値!X127&gt;高値!W127,高値!X127&gt;高値!V127,高値!X127&gt;高値!Y127,高値!X127&gt;高値!Z127),19,""))</f>
        <v/>
      </c>
      <c r="AU127" s="500">
        <f>IF(終値!A127="","",IF(AND(高値!Y127&gt;高値!X127,高値!Y127&gt;高値!W127,高値!Y127&gt;高値!Z127,高値!Y127&gt;高値!AA127),20,""))</f>
        <v>20</v>
      </c>
      <c r="AV127" s="500" t="str">
        <f>IF(終値!A127="","",IF(AND(高値!Z127&gt;高値!Y127,高値!Z127&gt;高値!X127,高値!Z127&gt;高値!AA127,高値!Z127&gt;高値!AB127),21,""))</f>
        <v/>
      </c>
      <c r="AW127" s="500" t="str">
        <f>IF(終値!A127="","",IF(AND(高値!AA127&gt;高値!Z127,高値!AA127&gt;高値!Y127,高値!AA127&gt;高値!AB127,高値!AA127&gt;高値!AC127),22,""))</f>
        <v/>
      </c>
      <c r="AX127" s="500" t="str">
        <f>IF(終値!A127="","",IF(AND(高値!AB127&gt;高値!AA127,高値!AB127&gt;高値!Z127,高値!AB127&gt;高値!AC127,高値!AB127&gt;高値!AD127),23,""))</f>
        <v/>
      </c>
      <c r="AY127" s="500" t="str">
        <f>IF(終値!A127="","",IF(AND(高値!AC127&gt;高値!AB127,高値!AC127&gt;高値!AA127,高値!AC127&gt;高値!AD127,高値!AC127&gt;高値!AE127),24,""))</f>
        <v/>
      </c>
      <c r="AZ127" s="500" t="str">
        <f>IF(終値!A127="","",IF(AND(高値!AD127&gt;高値!AC127,高値!AD127&gt;高値!AB127,高値!AD127&gt;高値!AE127,高値!AD127&gt;高値!AF127),25,""))</f>
        <v/>
      </c>
      <c r="BA127" s="500">
        <f>IF(終値!A127="","",IF(AND(高値!AE127&gt;高値!AD127,高値!AE127&gt;高値!AC127,高値!AE127&gt;高値!AF127,高値!AE127&gt;高値!AG127),26,""))</f>
        <v>26</v>
      </c>
      <c r="BB127" s="500" t="str">
        <f>IF(終値!A127="","",IF(AND(高値!AF127&gt;高値!AE127,高値!AF127&gt;高値!AD127,高値!AF127&gt;高値!AG127,高値!AF127&gt;高値!AH127),27,""))</f>
        <v/>
      </c>
      <c r="BC127" s="500" t="str">
        <f>IF(終値!A127="","",IF(AND(高値!AG127&gt;高値!AF127,高値!AG127&gt;高値!AE127,高値!AG127&gt;高値!AH127,高値!AG127&gt;高値!AI127),28,""))</f>
        <v/>
      </c>
      <c r="BD127" s="500">
        <f t="shared" si="6"/>
        <v>2</v>
      </c>
      <c r="BE127" s="500">
        <f t="shared" si="7"/>
        <v>17</v>
      </c>
      <c r="BF127" s="500">
        <f t="shared" si="8"/>
        <v>24</v>
      </c>
      <c r="BG127" s="500">
        <f>IF($BE127="","",INDEX(安値!$E127:$CZ127,1,$BE127+1))</f>
        <v>5264</v>
      </c>
      <c r="BH127" s="500">
        <f>IF($BF127="","",INDEX(安値!$E127:$CZ127,1,$BF127+1))</f>
        <v>5277</v>
      </c>
      <c r="BI127" s="500">
        <f>IF($BF127="","",MAX(INDEX(高値!$E127:$CZ127,1,$BE127+1):INDEX(高値!$E127:$CZ127,1,$BF127+1)))</f>
        <v>5564</v>
      </c>
      <c r="BJ127" s="500">
        <f>IF($BF127="","",AVERAGE(INDEX(終値!$E127:$CZ127,1,$BF127+1):INDEX(終値!$E127:$CZ127,1,$BF127+20))-2*STDEVP(INDEX(終値!$E127:$CZ127,1,$BF127+1):INDEX(終値!$E127:$CZ127,1,$BF127+20)))</f>
        <v>5286.1617269815033</v>
      </c>
      <c r="BK127" s="500">
        <f>IF($BE127="","",AVERAGE(INDEX(終値!$E127:$CZ127,1,$BE127+1):INDEX(終値!$E127:$CZ127,1,$BE127+20))-2*STDEVP(INDEX(終値!$E127:$CZ127,1,$BE127+1):INDEX(終値!$E127:$CZ127,1,$BE127+20)))</f>
        <v>5286.9537978910867</v>
      </c>
      <c r="BL127" s="500">
        <f t="shared" si="9"/>
        <v>3</v>
      </c>
      <c r="BM127" s="500">
        <f t="shared" si="10"/>
        <v>6</v>
      </c>
      <c r="BN127" s="500">
        <f t="shared" si="11"/>
        <v>20</v>
      </c>
      <c r="BO127" s="500">
        <f>IF($BM127="","",INDEX(高値!$E127:$CZ127,1,$BM127+1))</f>
        <v>5655</v>
      </c>
      <c r="BP127" s="500">
        <f>IF($BN127="","",INDEX(高値!$E127:$CZ127,1,$BN127+1))</f>
        <v>5564</v>
      </c>
      <c r="BQ127" s="500">
        <f>IF($BN127="","",MIN(INDEX(安値!$E127:$CZ127,1,$BM127+1):INDEX(安値!$E127:$CZ127,1,$BN127+1)))</f>
        <v>5264</v>
      </c>
      <c r="BR127" s="500">
        <f>IF($BN127="","",AVERAGE(INDEX(終値!$E127:$CZ127,1,$BN127+1):INDEX(終値!$E127:$CZ127,1,$BN127+20))+2*STDEVP(INDEX(終値!$E127:$CZ127,1,$BN127+1):INDEX(終値!$E127:$CZ127,1,$BN127+20)))</f>
        <v>5627.118471091273</v>
      </c>
      <c r="BS127" s="500">
        <f>IF($BM127="","",AVERAGE(INDEX(終値!$E127:$CZ127,1,$BM127+1):INDEX(終値!$E127:$CZ127,1,$BM127+20))+2*STDEVP(INDEX(終値!$E127:$CZ127,1,$BM127+1):INDEX(終値!$E127:$CZ127,1,$BM127+20)))</f>
        <v>5611.5588467966782</v>
      </c>
      <c r="BT127" s="497" t="str">
        <f>IFERROR(IF(AND($BD127&gt;=2,ABS($BG127-$BH127)/$BH127&lt;=BB設定!$B$12,$BI127&gt;=MAX($BH127,$BG127)*(1+BB設定!$B$13),終値!E127&gt;$BG127),IF(OR(終値!E127&gt;=$BI127,AND($BH127&lt;$BJ127,$BG127&gt;=$BK127)),"二番底W▲","二番底W形成"),IF(AND($BL127&gt;=2,ABS($BO127-$BP127)/$BP127&lt;=BB設定!$B$12,$BQ127&lt;=MIN($BP127,$BO127)*(1-BB設定!$B$13),終値!E127&lt;$BO127),IF(OR(終値!E127&lt;=$BQ127,AND($BP127&gt;$BR127,$BO127&lt;=$BS127)),"二番天井M▼","二番天井M形成"),"－")),"－")</f>
        <v>二番底W形成</v>
      </c>
    </row>
    <row r="128" spans="2:72">
      <c r="B128" s="500" t="str">
        <f>IF(終値!A128="","",IF(AND(安値!G128&lt;安値!F128,安値!G128&lt;安値!E128,安値!G128&lt;安値!H128,安値!G128&lt;安値!I128),2,""))</f>
        <v/>
      </c>
      <c r="C128" s="500" t="str">
        <f>IF(終値!A128="","",IF(AND(安値!H128&lt;安値!G128,安値!H128&lt;安値!F128,安値!H128&lt;安値!I128,安値!H128&lt;安値!J128),3,""))</f>
        <v/>
      </c>
      <c r="D128" s="500" t="str">
        <f>IF(終値!A128="","",IF(AND(安値!I128&lt;安値!H128,安値!I128&lt;安値!G128,安値!I128&lt;安値!J128,安値!I128&lt;安値!K128),4,""))</f>
        <v/>
      </c>
      <c r="E128" s="500">
        <f>IF(終値!A128="","",IF(AND(安値!J128&lt;安値!I128,安値!J128&lt;安値!H128,安値!J128&lt;安値!K128,安値!J128&lt;安値!L128),5,""))</f>
        <v>5</v>
      </c>
      <c r="F128" s="500" t="str">
        <f>IF(終値!A128="","",IF(AND(安値!K128&lt;安値!J128,安値!K128&lt;安値!I128,安値!K128&lt;安値!L128,安値!K128&lt;安値!M128),6,""))</f>
        <v/>
      </c>
      <c r="G128" s="500" t="str">
        <f>IF(終値!A128="","",IF(AND(安値!L128&lt;安値!K128,安値!L128&lt;安値!J128,安値!L128&lt;安値!M128,安値!L128&lt;安値!N128),7,""))</f>
        <v/>
      </c>
      <c r="H128" s="500" t="str">
        <f>IF(終値!A128="","",IF(AND(安値!M128&lt;安値!L128,安値!M128&lt;安値!K128,安値!M128&lt;安値!N128,安値!M128&lt;安値!O128),8,""))</f>
        <v/>
      </c>
      <c r="I128" s="500">
        <f>IF(終値!A128="","",IF(AND(安値!N128&lt;安値!M128,安値!N128&lt;安値!L128,安値!N128&lt;安値!O128,安値!N128&lt;安値!P128),9,""))</f>
        <v>9</v>
      </c>
      <c r="J128" s="500" t="str">
        <f>IF(終値!A128="","",IF(AND(安値!O128&lt;安値!N128,安値!O128&lt;安値!M128,安値!O128&lt;安値!P128,安値!O128&lt;安値!Q128),10,""))</f>
        <v/>
      </c>
      <c r="K128" s="500" t="str">
        <f>IF(終値!A128="","",IF(AND(安値!P128&lt;安値!O128,安値!P128&lt;安値!N128,安値!P128&lt;安値!Q128,安値!P128&lt;安値!R128),11,""))</f>
        <v/>
      </c>
      <c r="L128" s="500" t="str">
        <f>IF(終値!A128="","",IF(AND(安値!Q128&lt;安値!P128,安値!Q128&lt;安値!O128,安値!Q128&lt;安値!R128,安値!Q128&lt;安値!S128),12,""))</f>
        <v/>
      </c>
      <c r="M128" s="500">
        <f>IF(終値!A128="","",IF(AND(安値!R128&lt;安値!Q128,安値!R128&lt;安値!P128,安値!R128&lt;安値!S128,安値!R128&lt;安値!T128),13,""))</f>
        <v>13</v>
      </c>
      <c r="N128" s="500" t="str">
        <f>IF(終値!A128="","",IF(AND(安値!S128&lt;安値!R128,安値!S128&lt;安値!Q128,安値!S128&lt;安値!T128,安値!S128&lt;安値!U128),14,""))</f>
        <v/>
      </c>
      <c r="O128" s="500" t="str">
        <f>IF(終値!A128="","",IF(AND(安値!T128&lt;安値!S128,安値!T128&lt;安値!R128,安値!T128&lt;安値!U128,安値!T128&lt;安値!V128),15,""))</f>
        <v/>
      </c>
      <c r="P128" s="500" t="str">
        <f>IF(終値!A128="","",IF(AND(安値!U128&lt;安値!T128,安値!U128&lt;安値!S128,安値!U128&lt;安値!V128,安値!U128&lt;安値!W128),16,""))</f>
        <v/>
      </c>
      <c r="Q128" s="500" t="str">
        <f>IF(終値!A128="","",IF(AND(安値!V128&lt;安値!U128,安値!V128&lt;安値!T128,安値!V128&lt;安値!W128,安値!V128&lt;安値!X128),17,""))</f>
        <v/>
      </c>
      <c r="R128" s="500" t="str">
        <f>IF(終値!A128="","",IF(AND(安値!W128&lt;安値!V128,安値!W128&lt;安値!U128,安値!W128&lt;安値!X128,安値!W128&lt;安値!Y128),18,""))</f>
        <v/>
      </c>
      <c r="S128" s="500" t="str">
        <f>IF(終値!A128="","",IF(AND(安値!X128&lt;安値!W128,安値!X128&lt;安値!V128,安値!X128&lt;安値!Y128,安値!X128&lt;安値!Z128),19,""))</f>
        <v/>
      </c>
      <c r="T128" s="500" t="str">
        <f>IF(終値!A128="","",IF(AND(安値!Y128&lt;安値!X128,安値!Y128&lt;安値!W128,安値!Y128&lt;安値!Z128,安値!Y128&lt;安値!AA128),20,""))</f>
        <v/>
      </c>
      <c r="U128" s="500" t="str">
        <f>IF(終値!A128="","",IF(AND(安値!Z128&lt;安値!Y128,安値!Z128&lt;安値!X128,安値!Z128&lt;安値!AA128,安値!Z128&lt;安値!AB128),21,""))</f>
        <v/>
      </c>
      <c r="V128" s="500" t="str">
        <f>IF(終値!A128="","",IF(AND(安値!AA128&lt;安値!Z128,安値!AA128&lt;安値!Y128,安値!AA128&lt;安値!AB128,安値!AA128&lt;安値!AC128),22,""))</f>
        <v/>
      </c>
      <c r="W128" s="500" t="str">
        <f>IF(終値!A128="","",IF(AND(安値!AB128&lt;安値!AA128,安値!AB128&lt;安値!Z128,安値!AB128&lt;安値!AC128,安値!AB128&lt;安値!AD128),23,""))</f>
        <v/>
      </c>
      <c r="X128" s="500" t="str">
        <f>IF(終値!A128="","",IF(AND(安値!AC128&lt;安値!AB128,安値!AC128&lt;安値!AA128,安値!AC128&lt;安値!AD128,安値!AC128&lt;安値!AE128),24,""))</f>
        <v/>
      </c>
      <c r="Y128" s="500">
        <f>IF(終値!A128="","",IF(AND(安値!AD128&lt;安値!AC128,安値!AD128&lt;安値!AB128,安値!AD128&lt;安値!AE128,安値!AD128&lt;安値!AF128),25,""))</f>
        <v>25</v>
      </c>
      <c r="Z128" s="500" t="str">
        <f>IF(終値!A128="","",IF(AND(安値!AE128&lt;安値!AD128,安値!AE128&lt;安値!AC128,安値!AE128&lt;安値!AF128,安値!AE128&lt;安値!AG128),26,""))</f>
        <v/>
      </c>
      <c r="AA128" s="500" t="str">
        <f>IF(終値!A128="","",IF(AND(安値!AF128&lt;安値!AE128,安値!AF128&lt;安値!AD128,安値!AF128&lt;安値!AG128,安値!AF128&lt;安値!AH128),27,""))</f>
        <v/>
      </c>
      <c r="AB128" s="500" t="str">
        <f>IF(終値!A128="","",IF(AND(安値!AG128&lt;安値!AF128,安値!AG128&lt;安値!AE128,安値!AG128&lt;安値!AH128,安値!AG128&lt;安値!AI128),28,""))</f>
        <v/>
      </c>
      <c r="AC128" s="500" t="str">
        <f>IF(終値!A128="","",IF(AND(高値!G128&gt;高値!F128,高値!G128&gt;高値!E128,高値!G128&gt;高値!H128,高値!G128&gt;高値!I128),2,""))</f>
        <v/>
      </c>
      <c r="AD128" s="500" t="str">
        <f>IF(終値!A128="","",IF(AND(高値!H128&gt;高値!G128,高値!H128&gt;高値!F128,高値!H128&gt;高値!I128,高値!H128&gt;高値!J128),3,""))</f>
        <v/>
      </c>
      <c r="AE128" s="500" t="str">
        <f>IF(終値!A128="","",IF(AND(高値!I128&gt;高値!H128,高値!I128&gt;高値!G128,高値!I128&gt;高値!J128,高値!I128&gt;高値!K128),4,""))</f>
        <v/>
      </c>
      <c r="AF128" s="500" t="str">
        <f>IF(終値!A128="","",IF(AND(高値!J128&gt;高値!I128,高値!J128&gt;高値!H128,高値!J128&gt;高値!K128,高値!J128&gt;高値!L128),5,""))</f>
        <v/>
      </c>
      <c r="AG128" s="500" t="str">
        <f>IF(終値!A128="","",IF(AND(高値!K128&gt;高値!J128,高値!K128&gt;高値!I128,高値!K128&gt;高値!L128,高値!K128&gt;高値!M128),6,""))</f>
        <v/>
      </c>
      <c r="AH128" s="500" t="str">
        <f>IF(終値!A128="","",IF(AND(高値!L128&gt;高値!K128,高値!L128&gt;高値!J128,高値!L128&gt;高値!M128,高値!L128&gt;高値!N128),7,""))</f>
        <v/>
      </c>
      <c r="AI128" s="500">
        <f>IF(終値!A128="","",IF(AND(高値!M128&gt;高値!L128,高値!M128&gt;高値!K128,高値!M128&gt;高値!N128,高値!M128&gt;高値!O128),8,""))</f>
        <v>8</v>
      </c>
      <c r="AJ128" s="500" t="str">
        <f>IF(終値!A128="","",IF(AND(高値!N128&gt;高値!M128,高値!N128&gt;高値!L128,高値!N128&gt;高値!O128,高値!N128&gt;高値!P128),9,""))</f>
        <v/>
      </c>
      <c r="AK128" s="500" t="str">
        <f>IF(終値!A128="","",IF(AND(高値!O128&gt;高値!N128,高値!O128&gt;高値!M128,高値!O128&gt;高値!P128,高値!O128&gt;高値!Q128),10,""))</f>
        <v/>
      </c>
      <c r="AL128" s="500" t="str">
        <f>IF(終値!A128="","",IF(AND(高値!P128&gt;高値!O128,高値!P128&gt;高値!N128,高値!P128&gt;高値!Q128,高値!P128&gt;高値!R128),11,""))</f>
        <v/>
      </c>
      <c r="AM128" s="500" t="str">
        <f>IF(終値!A128="","",IF(AND(高値!Q128&gt;高値!P128,高値!Q128&gt;高値!O128,高値!Q128&gt;高値!R128,高値!Q128&gt;高値!S128),12,""))</f>
        <v/>
      </c>
      <c r="AN128" s="500" t="str">
        <f>IF(終値!A128="","",IF(AND(高値!R128&gt;高値!Q128,高値!R128&gt;高値!P128,高値!R128&gt;高値!S128,高値!R128&gt;高値!T128),13,""))</f>
        <v/>
      </c>
      <c r="AO128" s="500" t="str">
        <f>IF(終値!A128="","",IF(AND(高値!S128&gt;高値!R128,高値!S128&gt;高値!Q128,高値!S128&gt;高値!T128,高値!S128&gt;高値!U128),14,""))</f>
        <v/>
      </c>
      <c r="AP128" s="500" t="str">
        <f>IF(終値!A128="","",IF(AND(高値!T128&gt;高値!S128,高値!T128&gt;高値!R128,高値!T128&gt;高値!U128,高値!T128&gt;高値!V128),15,""))</f>
        <v/>
      </c>
      <c r="AQ128" s="500" t="str">
        <f>IF(終値!A128="","",IF(AND(高値!U128&gt;高値!T128,高値!U128&gt;高値!S128,高値!U128&gt;高値!V128,高値!U128&gt;高値!W128),16,""))</f>
        <v/>
      </c>
      <c r="AR128" s="500" t="str">
        <f>IF(終値!A128="","",IF(AND(高値!V128&gt;高値!U128,高値!V128&gt;高値!T128,高値!V128&gt;高値!W128,高値!V128&gt;高値!X128),17,""))</f>
        <v/>
      </c>
      <c r="AS128" s="500" t="str">
        <f>IF(終値!A128="","",IF(AND(高値!W128&gt;高値!V128,高値!W128&gt;高値!U128,高値!W128&gt;高値!X128,高値!W128&gt;高値!Y128),18,""))</f>
        <v/>
      </c>
      <c r="AT128" s="500" t="str">
        <f>IF(終値!A128="","",IF(AND(高値!X128&gt;高値!W128,高値!X128&gt;高値!V128,高値!X128&gt;高値!Y128,高値!X128&gt;高値!Z128),19,""))</f>
        <v/>
      </c>
      <c r="AU128" s="500" t="str">
        <f>IF(終値!A128="","",IF(AND(高値!Y128&gt;高値!X128,高値!Y128&gt;高値!W128,高値!Y128&gt;高値!Z128,高値!Y128&gt;高値!AA128),20,""))</f>
        <v/>
      </c>
      <c r="AV128" s="500" t="str">
        <f>IF(終値!A128="","",IF(AND(高値!Z128&gt;高値!Y128,高値!Z128&gt;高値!X128,高値!Z128&gt;高値!AA128,高値!Z128&gt;高値!AB128),21,""))</f>
        <v/>
      </c>
      <c r="AW128" s="500">
        <f>IF(終値!A128="","",IF(AND(高値!AA128&gt;高値!Z128,高値!AA128&gt;高値!Y128,高値!AA128&gt;高値!AB128,高値!AA128&gt;高値!AC128),22,""))</f>
        <v>22</v>
      </c>
      <c r="AX128" s="500" t="str">
        <f>IF(終値!A128="","",IF(AND(高値!AB128&gt;高値!AA128,高値!AB128&gt;高値!Z128,高値!AB128&gt;高値!AC128,高値!AB128&gt;高値!AD128),23,""))</f>
        <v/>
      </c>
      <c r="AY128" s="500" t="str">
        <f>IF(終値!A128="","",IF(AND(高値!AC128&gt;高値!AB128,高値!AC128&gt;高値!AA128,高値!AC128&gt;高値!AD128,高値!AC128&gt;高値!AE128),24,""))</f>
        <v/>
      </c>
      <c r="AZ128" s="500" t="str">
        <f>IF(終値!A128="","",IF(AND(高値!AD128&gt;高値!AC128,高値!AD128&gt;高値!AB128,高値!AD128&gt;高値!AE128,高値!AD128&gt;高値!AF128),25,""))</f>
        <v/>
      </c>
      <c r="BA128" s="500">
        <f>IF(終値!A128="","",IF(AND(高値!AE128&gt;高値!AD128,高値!AE128&gt;高値!AC128,高値!AE128&gt;高値!AF128,高値!AE128&gt;高値!AG128),26,""))</f>
        <v>26</v>
      </c>
      <c r="BB128" s="500" t="str">
        <f>IF(終値!A128="","",IF(AND(高値!AF128&gt;高値!AE128,高値!AF128&gt;高値!AD128,高値!AF128&gt;高値!AG128,高値!AF128&gt;高値!AH128),27,""))</f>
        <v/>
      </c>
      <c r="BC128" s="500" t="str">
        <f>IF(終値!A128="","",IF(AND(高値!AG128&gt;高値!AF128,高値!AG128&gt;高値!AE128,高値!AG128&gt;高値!AH128,高値!AG128&gt;高値!AI128),28,""))</f>
        <v/>
      </c>
      <c r="BD128" s="500">
        <f t="shared" si="6"/>
        <v>4</v>
      </c>
      <c r="BE128" s="500">
        <f t="shared" si="7"/>
        <v>5</v>
      </c>
      <c r="BF128" s="500">
        <f t="shared" si="8"/>
        <v>9</v>
      </c>
      <c r="BG128" s="500">
        <f>IF($BE128="","",INDEX(安値!$E128:$CZ128,1,$BE128+1))</f>
        <v>1851</v>
      </c>
      <c r="BH128" s="500">
        <f>IF($BF128="","",INDEX(安値!$E128:$CZ128,1,$BF128+1))</f>
        <v>1818</v>
      </c>
      <c r="BI128" s="500">
        <f>IF($BF128="","",MAX(INDEX(高値!$E128:$CZ128,1,$BE128+1):INDEX(高値!$E128:$CZ128,1,$BF128+1)))</f>
        <v>2138</v>
      </c>
      <c r="BJ128" s="500">
        <f>IF($BF128="","",AVERAGE(INDEX(終値!$E128:$CZ128,1,$BF128+1):INDEX(終値!$E128:$CZ128,1,$BF128+20))-2*STDEVP(INDEX(終値!$E128:$CZ128,1,$BF128+1):INDEX(終値!$E128:$CZ128,1,$BF128+20)))</f>
        <v>1777.2961696604168</v>
      </c>
      <c r="BK128" s="500">
        <f>IF($BE128="","",AVERAGE(INDEX(終値!$E128:$CZ128,1,$BE128+1):INDEX(終値!$E128:$CZ128,1,$BE128+20))-2*STDEVP(INDEX(終値!$E128:$CZ128,1,$BE128+1):INDEX(終値!$E128:$CZ128,1,$BE128+20)))</f>
        <v>1775.4764547693387</v>
      </c>
      <c r="BL128" s="500">
        <f t="shared" si="9"/>
        <v>3</v>
      </c>
      <c r="BM128" s="500">
        <f t="shared" si="10"/>
        <v>8</v>
      </c>
      <c r="BN128" s="500">
        <f t="shared" si="11"/>
        <v>22</v>
      </c>
      <c r="BO128" s="500">
        <f>IF($BM128="","",INDEX(高値!$E128:$CZ128,1,$BM128+1))</f>
        <v>2138</v>
      </c>
      <c r="BP128" s="500">
        <f>IF($BN128="","",INDEX(高値!$E128:$CZ128,1,$BN128+1))</f>
        <v>2204</v>
      </c>
      <c r="BQ128" s="500">
        <f>IF($BN128="","",MIN(INDEX(安値!$E128:$CZ128,1,$BM128+1):INDEX(安値!$E128:$CZ128,1,$BN128+1)))</f>
        <v>1712</v>
      </c>
      <c r="BR128" s="500">
        <f>IF($BN128="","",AVERAGE(INDEX(終値!$E128:$CZ128,1,$BN128+1):INDEX(終値!$E128:$CZ128,1,$BN128+20))+2*STDEVP(INDEX(終値!$E128:$CZ128,1,$BN128+1):INDEX(終値!$E128:$CZ128,1,$BN128+20)))</f>
        <v>2217.448472148018</v>
      </c>
      <c r="BS128" s="500">
        <f>IF($BM128="","",AVERAGE(INDEX(終値!$E128:$CZ128,1,$BM128+1):INDEX(終値!$E128:$CZ128,1,$BM128+20))+2*STDEVP(INDEX(終値!$E128:$CZ128,1,$BM128+1):INDEX(終値!$E128:$CZ128,1,$BM128+20)))</f>
        <v>2170.6256602381677</v>
      </c>
      <c r="BT128" s="497" t="str">
        <f>IFERROR(IF(AND($BD128&gt;=2,ABS($BG128-$BH128)/$BH128&lt;=BB設定!$B$12,$BI128&gt;=MAX($BH128,$BG128)*(1+BB設定!$B$13),終値!E128&gt;$BG128),IF(OR(終値!E128&gt;=$BI128,AND($BH128&lt;$BJ128,$BG128&gt;=$BK128)),"二番底W▲","二番底W形成"),IF(AND($BL128&gt;=2,ABS($BO128-$BP128)/$BP128&lt;=BB設定!$B$12,$BQ128&lt;=MIN($BP128,$BO128)*(1-BB設定!$B$13),終値!E128&lt;$BO128),IF(OR(終値!E128&lt;=$BQ128,AND($BP128&gt;$BR128,$BO128&lt;=$BS128)),"二番天井M▼","二番天井M形成"),"－")),"－")</f>
        <v>二番底W形成</v>
      </c>
    </row>
    <row r="129" spans="2:72">
      <c r="B129" s="500" t="str">
        <f>IF(終値!A129="","",IF(AND(安値!G129&lt;安値!F129,安値!G129&lt;安値!E129,安値!G129&lt;安値!H129,安値!G129&lt;安値!I129),2,""))</f>
        <v/>
      </c>
      <c r="C129" s="500" t="str">
        <f>IF(終値!A129="","",IF(AND(安値!H129&lt;安値!G129,安値!H129&lt;安値!F129,安値!H129&lt;安値!I129,安値!H129&lt;安値!J129),3,""))</f>
        <v/>
      </c>
      <c r="D129" s="500" t="str">
        <f>IF(終値!A129="","",IF(AND(安値!I129&lt;安値!H129,安値!I129&lt;安値!G129,安値!I129&lt;安値!J129,安値!I129&lt;安値!K129),4,""))</f>
        <v/>
      </c>
      <c r="E129" s="500" t="str">
        <f>IF(終値!A129="","",IF(AND(安値!J129&lt;安値!I129,安値!J129&lt;安値!H129,安値!J129&lt;安値!K129,安値!J129&lt;安値!L129),5,""))</f>
        <v/>
      </c>
      <c r="F129" s="500">
        <f>IF(終値!A129="","",IF(AND(安値!K129&lt;安値!J129,安値!K129&lt;安値!I129,安値!K129&lt;安値!L129,安値!K129&lt;安値!M129),6,""))</f>
        <v>6</v>
      </c>
      <c r="G129" s="500" t="str">
        <f>IF(終値!A129="","",IF(AND(安値!L129&lt;安値!K129,安値!L129&lt;安値!J129,安値!L129&lt;安値!M129,安値!L129&lt;安値!N129),7,""))</f>
        <v/>
      </c>
      <c r="H129" s="500" t="str">
        <f>IF(終値!A129="","",IF(AND(安値!M129&lt;安値!L129,安値!M129&lt;安値!K129,安値!M129&lt;安値!N129,安値!M129&lt;安値!O129),8,""))</f>
        <v/>
      </c>
      <c r="I129" s="500" t="str">
        <f>IF(終値!A129="","",IF(AND(安値!N129&lt;安値!M129,安値!N129&lt;安値!L129,安値!N129&lt;安値!O129,安値!N129&lt;安値!P129),9,""))</f>
        <v/>
      </c>
      <c r="J129" s="500" t="str">
        <f>IF(終値!A129="","",IF(AND(安値!O129&lt;安値!N129,安値!O129&lt;安値!M129,安値!O129&lt;安値!P129,安値!O129&lt;安値!Q129),10,""))</f>
        <v/>
      </c>
      <c r="K129" s="500" t="str">
        <f>IF(終値!A129="","",IF(AND(安値!P129&lt;安値!O129,安値!P129&lt;安値!N129,安値!P129&lt;安値!Q129,安値!P129&lt;安値!R129),11,""))</f>
        <v/>
      </c>
      <c r="L129" s="500" t="str">
        <f>IF(終値!A129="","",IF(AND(安値!Q129&lt;安値!P129,安値!Q129&lt;安値!O129,安値!Q129&lt;安値!R129,安値!Q129&lt;安値!S129),12,""))</f>
        <v/>
      </c>
      <c r="M129" s="500">
        <f>IF(終値!A129="","",IF(AND(安値!R129&lt;安値!Q129,安値!R129&lt;安値!P129,安値!R129&lt;安値!S129,安値!R129&lt;安値!T129),13,""))</f>
        <v>13</v>
      </c>
      <c r="N129" s="500" t="str">
        <f>IF(終値!A129="","",IF(AND(安値!S129&lt;安値!R129,安値!S129&lt;安値!Q129,安値!S129&lt;安値!T129,安値!S129&lt;安値!U129),14,""))</f>
        <v/>
      </c>
      <c r="O129" s="500" t="str">
        <f>IF(終値!A129="","",IF(AND(安値!T129&lt;安値!S129,安値!T129&lt;安値!R129,安値!T129&lt;安値!U129,安値!T129&lt;安値!V129),15,""))</f>
        <v/>
      </c>
      <c r="P129" s="500" t="str">
        <f>IF(終値!A129="","",IF(AND(安値!U129&lt;安値!T129,安値!U129&lt;安値!S129,安値!U129&lt;安値!V129,安値!U129&lt;安値!W129),16,""))</f>
        <v/>
      </c>
      <c r="Q129" s="500">
        <f>IF(終値!A129="","",IF(AND(安値!V129&lt;安値!U129,安値!V129&lt;安値!T129,安値!V129&lt;安値!W129,安値!V129&lt;安値!X129),17,""))</f>
        <v>17</v>
      </c>
      <c r="R129" s="500" t="str">
        <f>IF(終値!A129="","",IF(AND(安値!W129&lt;安値!V129,安値!W129&lt;安値!U129,安値!W129&lt;安値!X129,安値!W129&lt;安値!Y129),18,""))</f>
        <v/>
      </c>
      <c r="S129" s="500" t="str">
        <f>IF(終値!A129="","",IF(AND(安値!X129&lt;安値!W129,安値!X129&lt;安値!V129,安値!X129&lt;安値!Y129,安値!X129&lt;安値!Z129),19,""))</f>
        <v/>
      </c>
      <c r="T129" s="500" t="str">
        <f>IF(終値!A129="","",IF(AND(安値!Y129&lt;安値!X129,安値!Y129&lt;安値!W129,安値!Y129&lt;安値!Z129,安値!Y129&lt;安値!AA129),20,""))</f>
        <v/>
      </c>
      <c r="U129" s="500" t="str">
        <f>IF(終値!A129="","",IF(AND(安値!Z129&lt;安値!Y129,安値!Z129&lt;安値!X129,安値!Z129&lt;安値!AA129,安値!Z129&lt;安値!AB129),21,""))</f>
        <v/>
      </c>
      <c r="V129" s="500" t="str">
        <f>IF(終値!A129="","",IF(AND(安値!AA129&lt;安値!Z129,安値!AA129&lt;安値!Y129,安値!AA129&lt;安値!AB129,安値!AA129&lt;安値!AC129),22,""))</f>
        <v/>
      </c>
      <c r="W129" s="500">
        <f>IF(終値!A129="","",IF(AND(安値!AB129&lt;安値!AA129,安値!AB129&lt;安値!Z129,安値!AB129&lt;安値!AC129,安値!AB129&lt;安値!AD129),23,""))</f>
        <v>23</v>
      </c>
      <c r="X129" s="500" t="str">
        <f>IF(終値!A129="","",IF(AND(安値!AC129&lt;安値!AB129,安値!AC129&lt;安値!AA129,安値!AC129&lt;安値!AD129,安値!AC129&lt;安値!AE129),24,""))</f>
        <v/>
      </c>
      <c r="Y129" s="500" t="str">
        <f>IF(終値!A129="","",IF(AND(安値!AD129&lt;安値!AC129,安値!AD129&lt;安値!AB129,安値!AD129&lt;安値!AE129,安値!AD129&lt;安値!AF129),25,""))</f>
        <v/>
      </c>
      <c r="Z129" s="500" t="str">
        <f>IF(終値!A129="","",IF(AND(安値!AE129&lt;安値!AD129,安値!AE129&lt;安値!AC129,安値!AE129&lt;安値!AF129,安値!AE129&lt;安値!AG129),26,""))</f>
        <v/>
      </c>
      <c r="AA129" s="500" t="str">
        <f>IF(終値!A129="","",IF(AND(安値!AF129&lt;安値!AE129,安値!AF129&lt;安値!AD129,安値!AF129&lt;安値!AG129,安値!AF129&lt;安値!AH129),27,""))</f>
        <v/>
      </c>
      <c r="AB129" s="500" t="str">
        <f>IF(終値!A129="","",IF(AND(安値!AG129&lt;安値!AF129,安値!AG129&lt;安値!AE129,安値!AG129&lt;安値!AH129,安値!AG129&lt;安値!AI129),28,""))</f>
        <v/>
      </c>
      <c r="AC129" s="500" t="str">
        <f>IF(終値!A129="","",IF(AND(高値!G129&gt;高値!F129,高値!G129&gt;高値!E129,高値!G129&gt;高値!H129,高値!G129&gt;高値!I129),2,""))</f>
        <v/>
      </c>
      <c r="AD129" s="500" t="str">
        <f>IF(終値!A129="","",IF(AND(高値!H129&gt;高値!G129,高値!H129&gt;高値!F129,高値!H129&gt;高値!I129,高値!H129&gt;高値!J129),3,""))</f>
        <v/>
      </c>
      <c r="AE129" s="500" t="str">
        <f>IF(終値!A129="","",IF(AND(高値!I129&gt;高値!H129,高値!I129&gt;高値!G129,高値!I129&gt;高値!J129,高値!I129&gt;高値!K129),4,""))</f>
        <v/>
      </c>
      <c r="AF129" s="500" t="str">
        <f>IF(終値!A129="","",IF(AND(高値!J129&gt;高値!I129,高値!J129&gt;高値!H129,高値!J129&gt;高値!K129,高値!J129&gt;高値!L129),5,""))</f>
        <v/>
      </c>
      <c r="AG129" s="500" t="str">
        <f>IF(終値!A129="","",IF(AND(高値!K129&gt;高値!J129,高値!K129&gt;高値!I129,高値!K129&gt;高値!L129,高値!K129&gt;高値!M129),6,""))</f>
        <v/>
      </c>
      <c r="AH129" s="500" t="str">
        <f>IF(終値!A129="","",IF(AND(高値!L129&gt;高値!K129,高値!L129&gt;高値!J129,高値!L129&gt;高値!M129,高値!L129&gt;高値!N129),7,""))</f>
        <v/>
      </c>
      <c r="AI129" s="500">
        <f>IF(終値!A129="","",IF(AND(高値!M129&gt;高値!L129,高値!M129&gt;高値!K129,高値!M129&gt;高値!N129,高値!M129&gt;高値!O129),8,""))</f>
        <v>8</v>
      </c>
      <c r="AJ129" s="500" t="str">
        <f>IF(終値!A129="","",IF(AND(高値!N129&gt;高値!M129,高値!N129&gt;高値!L129,高値!N129&gt;高値!O129,高値!N129&gt;高値!P129),9,""))</f>
        <v/>
      </c>
      <c r="AK129" s="500" t="str">
        <f>IF(終値!A129="","",IF(AND(高値!O129&gt;高値!N129,高値!O129&gt;高値!M129,高値!O129&gt;高値!P129,高値!O129&gt;高値!Q129),10,""))</f>
        <v/>
      </c>
      <c r="AL129" s="500">
        <f>IF(終値!A129="","",IF(AND(高値!P129&gt;高値!O129,高値!P129&gt;高値!N129,高値!P129&gt;高値!Q129,高値!P129&gt;高値!R129),11,""))</f>
        <v>11</v>
      </c>
      <c r="AM129" s="500" t="str">
        <f>IF(終値!A129="","",IF(AND(高値!Q129&gt;高値!P129,高値!Q129&gt;高値!O129,高値!Q129&gt;高値!R129,高値!Q129&gt;高値!S129),12,""))</f>
        <v/>
      </c>
      <c r="AN129" s="500" t="str">
        <f>IF(終値!A129="","",IF(AND(高値!R129&gt;高値!Q129,高値!R129&gt;高値!P129,高値!R129&gt;高値!S129,高値!R129&gt;高値!T129),13,""))</f>
        <v/>
      </c>
      <c r="AO129" s="500" t="str">
        <f>IF(終値!A129="","",IF(AND(高値!S129&gt;高値!R129,高値!S129&gt;高値!Q129,高値!S129&gt;高値!T129,高値!S129&gt;高値!U129),14,""))</f>
        <v/>
      </c>
      <c r="AP129" s="500" t="str">
        <f>IF(終値!A129="","",IF(AND(高値!T129&gt;高値!S129,高値!T129&gt;高値!R129,高値!T129&gt;高値!U129,高値!T129&gt;高値!V129),15,""))</f>
        <v/>
      </c>
      <c r="AQ129" s="500" t="str">
        <f>IF(終値!A129="","",IF(AND(高値!U129&gt;高値!T129,高値!U129&gt;高値!S129,高値!U129&gt;高値!V129,高値!U129&gt;高値!W129),16,""))</f>
        <v/>
      </c>
      <c r="AR129" s="500" t="str">
        <f>IF(終値!A129="","",IF(AND(高値!V129&gt;高値!U129,高値!V129&gt;高値!T129,高値!V129&gt;高値!W129,高値!V129&gt;高値!X129),17,""))</f>
        <v/>
      </c>
      <c r="AS129" s="500" t="str">
        <f>IF(終値!A129="","",IF(AND(高値!W129&gt;高値!V129,高値!W129&gt;高値!U129,高値!W129&gt;高値!X129,高値!W129&gt;高値!Y129),18,""))</f>
        <v/>
      </c>
      <c r="AT129" s="500" t="str">
        <f>IF(終値!A129="","",IF(AND(高値!X129&gt;高値!W129,高値!X129&gt;高値!V129,高値!X129&gt;高値!Y129,高値!X129&gt;高値!Z129),19,""))</f>
        <v/>
      </c>
      <c r="AU129" s="500" t="str">
        <f>IF(終値!A129="","",IF(AND(高値!Y129&gt;高値!X129,高値!Y129&gt;高値!W129,高値!Y129&gt;高値!Z129,高値!Y129&gt;高値!AA129),20,""))</f>
        <v/>
      </c>
      <c r="AV129" s="500" t="str">
        <f>IF(終値!A129="","",IF(AND(高値!Z129&gt;高値!Y129,高値!Z129&gt;高値!X129,高値!Z129&gt;高値!AA129,高値!Z129&gt;高値!AB129),21,""))</f>
        <v/>
      </c>
      <c r="AW129" s="500">
        <f>IF(終値!A129="","",IF(AND(高値!AA129&gt;高値!Z129,高値!AA129&gt;高値!Y129,高値!AA129&gt;高値!AB129,高値!AA129&gt;高値!AC129),22,""))</f>
        <v>22</v>
      </c>
      <c r="AX129" s="500" t="str">
        <f>IF(終値!A129="","",IF(AND(高値!AB129&gt;高値!AA129,高値!AB129&gt;高値!Z129,高値!AB129&gt;高値!AC129,高値!AB129&gt;高値!AD129),23,""))</f>
        <v/>
      </c>
      <c r="AY129" s="500" t="str">
        <f>IF(終値!A129="","",IF(AND(高値!AC129&gt;高値!AB129,高値!AC129&gt;高値!AA129,高値!AC129&gt;高値!AD129,高値!AC129&gt;高値!AE129),24,""))</f>
        <v/>
      </c>
      <c r="AZ129" s="500" t="str">
        <f>IF(終値!A129="","",IF(AND(高値!AD129&gt;高値!AC129,高値!AD129&gt;高値!AB129,高値!AD129&gt;高値!AE129,高値!AD129&gt;高値!AF129),25,""))</f>
        <v/>
      </c>
      <c r="BA129" s="500" t="str">
        <f>IF(終値!A129="","",IF(AND(高値!AE129&gt;高値!AD129,高値!AE129&gt;高値!AC129,高値!AE129&gt;高値!AF129,高値!AE129&gt;高値!AG129),26,""))</f>
        <v/>
      </c>
      <c r="BB129" s="500" t="str">
        <f>IF(終値!A129="","",IF(AND(高値!AF129&gt;高値!AE129,高値!AF129&gt;高値!AD129,高値!AF129&gt;高値!AG129,高値!AF129&gt;高値!AH129),27,""))</f>
        <v/>
      </c>
      <c r="BC129" s="500" t="str">
        <f>IF(終値!A129="","",IF(AND(高値!AG129&gt;高値!AF129,高値!AG129&gt;高値!AE129,高値!AG129&gt;高値!AH129,高値!AG129&gt;高値!AI129),28,""))</f>
        <v/>
      </c>
      <c r="BD129" s="500">
        <f t="shared" si="6"/>
        <v>4</v>
      </c>
      <c r="BE129" s="500">
        <f t="shared" si="7"/>
        <v>6</v>
      </c>
      <c r="BF129" s="500">
        <f t="shared" si="8"/>
        <v>13</v>
      </c>
      <c r="BG129" s="500">
        <f>IF($BE129="","",INDEX(安値!$E129:$CZ129,1,$BE129+1))</f>
        <v>1648</v>
      </c>
      <c r="BH129" s="500">
        <f>IF($BF129="","",INDEX(安値!$E129:$CZ129,1,$BF129+1))</f>
        <v>1702</v>
      </c>
      <c r="BI129" s="500">
        <f>IF($BF129="","",MAX(INDEX(高値!$E129:$CZ129,1,$BE129+1):INDEX(高値!$E129:$CZ129,1,$BF129+1)))</f>
        <v>1892</v>
      </c>
      <c r="BJ129" s="500">
        <f>IF($BF129="","",AVERAGE(INDEX(終値!$E129:$CZ129,1,$BF129+1):INDEX(終値!$E129:$CZ129,1,$BF129+20))-2*STDEVP(INDEX(終値!$E129:$CZ129,1,$BF129+1):INDEX(終値!$E129:$CZ129,1,$BF129+20)))</f>
        <v>1814.3471426862045</v>
      </c>
      <c r="BK129" s="500">
        <f>IF($BE129="","",AVERAGE(INDEX(終値!$E129:$CZ129,1,$BE129+1):INDEX(終値!$E129:$CZ129,1,$BE129+20))-2*STDEVP(INDEX(終値!$E129:$CZ129,1,$BE129+1):INDEX(終値!$E129:$CZ129,1,$BE129+20)))</f>
        <v>1683.334336747206</v>
      </c>
      <c r="BL129" s="500">
        <f t="shared" si="9"/>
        <v>3</v>
      </c>
      <c r="BM129" s="500">
        <f t="shared" si="10"/>
        <v>8</v>
      </c>
      <c r="BN129" s="500">
        <f t="shared" si="11"/>
        <v>11</v>
      </c>
      <c r="BO129" s="500">
        <f>IF($BM129="","",INDEX(高値!$E129:$CZ129,1,$BM129+1))</f>
        <v>1880</v>
      </c>
      <c r="BP129" s="500">
        <f>IF($BN129="","",INDEX(高値!$E129:$CZ129,1,$BN129+1))</f>
        <v>1892</v>
      </c>
      <c r="BQ129" s="500">
        <f>IF($BN129="","",MIN(INDEX(安値!$E129:$CZ129,1,$BM129+1):INDEX(安値!$E129:$CZ129,1,$BN129+1)))</f>
        <v>1787</v>
      </c>
      <c r="BR129" s="500">
        <f>IF($BN129="","",AVERAGE(INDEX(終値!$E129:$CZ129,1,$BN129+1):INDEX(終値!$E129:$CZ129,1,$BN129+20))+2*STDEVP(INDEX(終値!$E129:$CZ129,1,$BN129+1):INDEX(終値!$E129:$CZ129,1,$BN129+20)))</f>
        <v>2176.766721817773</v>
      </c>
      <c r="BS129" s="500">
        <f>IF($BM129="","",AVERAGE(INDEX(終値!$E129:$CZ129,1,$BM129+1):INDEX(終値!$E129:$CZ129,1,$BM129+20))+2*STDEVP(INDEX(終値!$E129:$CZ129,1,$BM129+1):INDEX(終値!$E129:$CZ129,1,$BM129+20)))</f>
        <v>2140.7033565110237</v>
      </c>
      <c r="BT129" s="497" t="str">
        <f>IFERROR(IF(AND($BD129&gt;=2,ABS($BG129-$BH129)/$BH129&lt;=BB設定!$B$12,$BI129&gt;=MAX($BH129,$BG129)*(1+BB設定!$B$13),終値!E129&gt;$BG129),IF(OR(終値!E129&gt;=$BI129,AND($BH129&lt;$BJ129,$BG129&gt;=$BK129)),"二番底W▲","二番底W形成"),IF(AND($BL129&gt;=2,ABS($BO129-$BP129)/$BP129&lt;=BB設定!$B$12,$BQ129&lt;=MIN($BP129,$BO129)*(1-BB設定!$B$13),終値!E129&lt;$BO129),IF(OR(終値!E129&lt;=$BQ129,AND($BP129&gt;$BR129,$BO129&lt;=$BS129)),"二番天井M▼","二番天井M形成"),"－")),"－")</f>
        <v>二番底W▲</v>
      </c>
    </row>
    <row r="130" spans="2:72">
      <c r="B130" s="500">
        <f>IF(終値!A130="","",IF(AND(安値!G130&lt;安値!F130,安値!G130&lt;安値!E130,安値!G130&lt;安値!H130,安値!G130&lt;安値!I130),2,""))</f>
        <v>2</v>
      </c>
      <c r="C130" s="500" t="str">
        <f>IF(終値!A130="","",IF(AND(安値!H130&lt;安値!G130,安値!H130&lt;安値!F130,安値!H130&lt;安値!I130,安値!H130&lt;安値!J130),3,""))</f>
        <v/>
      </c>
      <c r="D130" s="500" t="str">
        <f>IF(終値!A130="","",IF(AND(安値!I130&lt;安値!H130,安値!I130&lt;安値!G130,安値!I130&lt;安値!J130,安値!I130&lt;安値!K130),4,""))</f>
        <v/>
      </c>
      <c r="E130" s="500" t="str">
        <f>IF(終値!A130="","",IF(AND(安値!J130&lt;安値!I130,安値!J130&lt;安値!H130,安値!J130&lt;安値!K130,安値!J130&lt;安値!L130),5,""))</f>
        <v/>
      </c>
      <c r="F130" s="500" t="str">
        <f>IF(終値!A130="","",IF(AND(安値!K130&lt;安値!J130,安値!K130&lt;安値!I130,安値!K130&lt;安値!L130,安値!K130&lt;安値!M130),6,""))</f>
        <v/>
      </c>
      <c r="G130" s="500" t="str">
        <f>IF(終値!A130="","",IF(AND(安値!L130&lt;安値!K130,安値!L130&lt;安値!J130,安値!L130&lt;安値!M130,安値!L130&lt;安値!N130),7,""))</f>
        <v/>
      </c>
      <c r="H130" s="500">
        <f>IF(終値!A130="","",IF(AND(安値!M130&lt;安値!L130,安値!M130&lt;安値!K130,安値!M130&lt;安値!N130,安値!M130&lt;安値!O130),8,""))</f>
        <v>8</v>
      </c>
      <c r="I130" s="500" t="str">
        <f>IF(終値!A130="","",IF(AND(安値!N130&lt;安値!M130,安値!N130&lt;安値!L130,安値!N130&lt;安値!O130,安値!N130&lt;安値!P130),9,""))</f>
        <v/>
      </c>
      <c r="J130" s="500" t="str">
        <f>IF(終値!A130="","",IF(AND(安値!O130&lt;安値!N130,安値!O130&lt;安値!M130,安値!O130&lt;安値!P130,安値!O130&lt;安値!Q130),10,""))</f>
        <v/>
      </c>
      <c r="K130" s="500" t="str">
        <f>IF(終値!A130="","",IF(AND(安値!P130&lt;安値!O130,安値!P130&lt;安値!N130,安値!P130&lt;安値!Q130,安値!P130&lt;安値!R130),11,""))</f>
        <v/>
      </c>
      <c r="L130" s="500" t="str">
        <f>IF(終値!A130="","",IF(AND(安値!Q130&lt;安値!P130,安値!Q130&lt;安値!O130,安値!Q130&lt;安値!R130,安値!Q130&lt;安値!S130),12,""))</f>
        <v/>
      </c>
      <c r="M130" s="500" t="str">
        <f>IF(終値!A130="","",IF(AND(安値!R130&lt;安値!Q130,安値!R130&lt;安値!P130,安値!R130&lt;安値!S130,安値!R130&lt;安値!T130),13,""))</f>
        <v/>
      </c>
      <c r="N130" s="500" t="str">
        <f>IF(終値!A130="","",IF(AND(安値!S130&lt;安値!R130,安値!S130&lt;安値!Q130,安値!S130&lt;安値!T130,安値!S130&lt;安値!U130),14,""))</f>
        <v/>
      </c>
      <c r="O130" s="500">
        <f>IF(終値!A130="","",IF(AND(安値!T130&lt;安値!S130,安値!T130&lt;安値!R130,安値!T130&lt;安値!U130,安値!T130&lt;安値!V130),15,""))</f>
        <v>15</v>
      </c>
      <c r="P130" s="500" t="str">
        <f>IF(終値!A130="","",IF(AND(安値!U130&lt;安値!T130,安値!U130&lt;安値!S130,安値!U130&lt;安値!V130,安値!U130&lt;安値!W130),16,""))</f>
        <v/>
      </c>
      <c r="Q130" s="500" t="str">
        <f>IF(終値!A130="","",IF(AND(安値!V130&lt;安値!U130,安値!V130&lt;安値!T130,安値!V130&lt;安値!W130,安値!V130&lt;安値!X130),17,""))</f>
        <v/>
      </c>
      <c r="R130" s="500" t="str">
        <f>IF(終値!A130="","",IF(AND(安値!W130&lt;安値!V130,安値!W130&lt;安値!U130,安値!W130&lt;安値!X130,安値!W130&lt;安値!Y130),18,""))</f>
        <v/>
      </c>
      <c r="S130" s="500" t="str">
        <f>IF(終値!A130="","",IF(AND(安値!X130&lt;安値!W130,安値!X130&lt;安値!V130,安値!X130&lt;安値!Y130,安値!X130&lt;安値!Z130),19,""))</f>
        <v/>
      </c>
      <c r="T130" s="500" t="str">
        <f>IF(終値!A130="","",IF(AND(安値!Y130&lt;安値!X130,安値!Y130&lt;安値!W130,安値!Y130&lt;安値!Z130,安値!Y130&lt;安値!AA130),20,""))</f>
        <v/>
      </c>
      <c r="U130" s="500" t="str">
        <f>IF(終値!A130="","",IF(AND(安値!Z130&lt;安値!Y130,安値!Z130&lt;安値!X130,安値!Z130&lt;安値!AA130,安値!Z130&lt;安値!AB130),21,""))</f>
        <v/>
      </c>
      <c r="V130" s="500" t="str">
        <f>IF(終値!A130="","",IF(AND(安値!AA130&lt;安値!Z130,安値!AA130&lt;安値!Y130,安値!AA130&lt;安値!AB130,安値!AA130&lt;安値!AC130),22,""))</f>
        <v/>
      </c>
      <c r="W130" s="500" t="str">
        <f>IF(終値!A130="","",IF(AND(安値!AB130&lt;安値!AA130,安値!AB130&lt;安値!Z130,安値!AB130&lt;安値!AC130,安値!AB130&lt;安値!AD130),23,""))</f>
        <v/>
      </c>
      <c r="X130" s="500" t="str">
        <f>IF(終値!A130="","",IF(AND(安値!AC130&lt;安値!AB130,安値!AC130&lt;安値!AA130,安値!AC130&lt;安値!AD130,安値!AC130&lt;安値!AE130),24,""))</f>
        <v/>
      </c>
      <c r="Y130" s="500">
        <f>IF(終値!A130="","",IF(AND(安値!AD130&lt;安値!AC130,安値!AD130&lt;安値!AB130,安値!AD130&lt;安値!AE130,安値!AD130&lt;安値!AF130),25,""))</f>
        <v>25</v>
      </c>
      <c r="Z130" s="500" t="str">
        <f>IF(終値!A130="","",IF(AND(安値!AE130&lt;安値!AD130,安値!AE130&lt;安値!AC130,安値!AE130&lt;安値!AF130,安値!AE130&lt;安値!AG130),26,""))</f>
        <v/>
      </c>
      <c r="AA130" s="500" t="str">
        <f>IF(終値!A130="","",IF(AND(安値!AF130&lt;安値!AE130,安値!AF130&lt;安値!AD130,安値!AF130&lt;安値!AG130,安値!AF130&lt;安値!AH130),27,""))</f>
        <v/>
      </c>
      <c r="AB130" s="500">
        <f>IF(終値!A130="","",IF(AND(安値!AG130&lt;安値!AF130,安値!AG130&lt;安値!AE130,安値!AG130&lt;安値!AH130,安値!AG130&lt;安値!AI130),28,""))</f>
        <v>28</v>
      </c>
      <c r="AC130" s="500" t="str">
        <f>IF(終値!A130="","",IF(AND(高値!G130&gt;高値!F130,高値!G130&gt;高値!E130,高値!G130&gt;高値!H130,高値!G130&gt;高値!I130),2,""))</f>
        <v/>
      </c>
      <c r="AD130" s="500" t="str">
        <f>IF(終値!A130="","",IF(AND(高値!H130&gt;高値!G130,高値!H130&gt;高値!F130,高値!H130&gt;高値!I130,高値!H130&gt;高値!J130),3,""))</f>
        <v/>
      </c>
      <c r="AE130" s="500" t="str">
        <f>IF(終値!A130="","",IF(AND(高値!I130&gt;高値!H130,高値!I130&gt;高値!G130,高値!I130&gt;高値!J130,高値!I130&gt;高値!K130),4,""))</f>
        <v/>
      </c>
      <c r="AF130" s="500" t="str">
        <f>IF(終値!A130="","",IF(AND(高値!J130&gt;高値!I130,高値!J130&gt;高値!H130,高値!J130&gt;高値!K130,高値!J130&gt;高値!L130),5,""))</f>
        <v/>
      </c>
      <c r="AG130" s="500" t="str">
        <f>IF(終値!A130="","",IF(AND(高値!K130&gt;高値!J130,高値!K130&gt;高値!I130,高値!K130&gt;高値!L130,高値!K130&gt;高値!M130),6,""))</f>
        <v/>
      </c>
      <c r="AH130" s="500" t="str">
        <f>IF(終値!A130="","",IF(AND(高値!L130&gt;高値!K130,高値!L130&gt;高値!J130,高値!L130&gt;高値!M130,高値!L130&gt;高値!N130),7,""))</f>
        <v/>
      </c>
      <c r="AI130" s="500" t="str">
        <f>IF(終値!A130="","",IF(AND(高値!M130&gt;高値!L130,高値!M130&gt;高値!K130,高値!M130&gt;高値!N130,高値!M130&gt;高値!O130),8,""))</f>
        <v/>
      </c>
      <c r="AJ130" s="500">
        <f>IF(終値!A130="","",IF(AND(高値!N130&gt;高値!M130,高値!N130&gt;高値!L130,高値!N130&gt;高値!O130,高値!N130&gt;高値!P130),9,""))</f>
        <v>9</v>
      </c>
      <c r="AK130" s="500" t="str">
        <f>IF(終値!A130="","",IF(AND(高値!O130&gt;高値!N130,高値!O130&gt;高値!M130,高値!O130&gt;高値!P130,高値!O130&gt;高値!Q130),10,""))</f>
        <v/>
      </c>
      <c r="AL130" s="500" t="str">
        <f>IF(終値!A130="","",IF(AND(高値!P130&gt;高値!O130,高値!P130&gt;高値!N130,高値!P130&gt;高値!Q130,高値!P130&gt;高値!R130),11,""))</f>
        <v/>
      </c>
      <c r="AM130" s="500">
        <f>IF(終値!A130="","",IF(AND(高値!Q130&gt;高値!P130,高値!Q130&gt;高値!O130,高値!Q130&gt;高値!R130,高値!Q130&gt;高値!S130),12,""))</f>
        <v>12</v>
      </c>
      <c r="AN130" s="500" t="str">
        <f>IF(終値!A130="","",IF(AND(高値!R130&gt;高値!Q130,高値!R130&gt;高値!P130,高値!R130&gt;高値!S130,高値!R130&gt;高値!T130),13,""))</f>
        <v/>
      </c>
      <c r="AO130" s="500" t="str">
        <f>IF(終値!A130="","",IF(AND(高値!S130&gt;高値!R130,高値!S130&gt;高値!Q130,高値!S130&gt;高値!T130,高値!S130&gt;高値!U130),14,""))</f>
        <v/>
      </c>
      <c r="AP130" s="500" t="str">
        <f>IF(終値!A130="","",IF(AND(高値!T130&gt;高値!S130,高値!T130&gt;高値!R130,高値!T130&gt;高値!U130,高値!T130&gt;高値!V130),15,""))</f>
        <v/>
      </c>
      <c r="AQ130" s="500" t="str">
        <f>IF(終値!A130="","",IF(AND(高値!U130&gt;高値!T130,高値!U130&gt;高値!S130,高値!U130&gt;高値!V130,高値!U130&gt;高値!W130),16,""))</f>
        <v/>
      </c>
      <c r="AR130" s="500" t="str">
        <f>IF(終値!A130="","",IF(AND(高値!V130&gt;高値!U130,高値!V130&gt;高値!T130,高値!V130&gt;高値!W130,高値!V130&gt;高値!X130),17,""))</f>
        <v/>
      </c>
      <c r="AS130" s="500" t="str">
        <f>IF(終値!A130="","",IF(AND(高値!W130&gt;高値!V130,高値!W130&gt;高値!U130,高値!W130&gt;高値!X130,高値!W130&gt;高値!Y130),18,""))</f>
        <v/>
      </c>
      <c r="AT130" s="500" t="str">
        <f>IF(終値!A130="","",IF(AND(高値!X130&gt;高値!W130,高値!X130&gt;高値!V130,高値!X130&gt;高値!Y130,高値!X130&gt;高値!Z130),19,""))</f>
        <v/>
      </c>
      <c r="AU130" s="500">
        <f>IF(終値!A130="","",IF(AND(高値!Y130&gt;高値!X130,高値!Y130&gt;高値!W130,高値!Y130&gt;高値!Z130,高値!Y130&gt;高値!AA130),20,""))</f>
        <v>20</v>
      </c>
      <c r="AV130" s="500" t="str">
        <f>IF(終値!A130="","",IF(AND(高値!Z130&gt;高値!Y130,高値!Z130&gt;高値!X130,高値!Z130&gt;高値!AA130,高値!Z130&gt;高値!AB130),21,""))</f>
        <v/>
      </c>
      <c r="AW130" s="500" t="str">
        <f>IF(終値!A130="","",IF(AND(高値!AA130&gt;高値!Z130,高値!AA130&gt;高値!Y130,高値!AA130&gt;高値!AB130,高値!AA130&gt;高値!AC130),22,""))</f>
        <v/>
      </c>
      <c r="AX130" s="500">
        <f>IF(終値!A130="","",IF(AND(高値!AB130&gt;高値!AA130,高値!AB130&gt;高値!Z130,高値!AB130&gt;高値!AC130,高値!AB130&gt;高値!AD130),23,""))</f>
        <v>23</v>
      </c>
      <c r="AY130" s="500" t="str">
        <f>IF(終値!A130="","",IF(AND(高値!AC130&gt;高値!AB130,高値!AC130&gt;高値!AA130,高値!AC130&gt;高値!AD130,高値!AC130&gt;高値!AE130),24,""))</f>
        <v/>
      </c>
      <c r="AZ130" s="500" t="str">
        <f>IF(終値!A130="","",IF(AND(高値!AD130&gt;高値!AC130,高値!AD130&gt;高値!AB130,高値!AD130&gt;高値!AE130,高値!AD130&gt;高値!AF130),25,""))</f>
        <v/>
      </c>
      <c r="BA130" s="500" t="str">
        <f>IF(終値!A130="","",IF(AND(高値!AE130&gt;高値!AD130,高値!AE130&gt;高値!AC130,高値!AE130&gt;高値!AF130,高値!AE130&gt;高値!AG130),26,""))</f>
        <v/>
      </c>
      <c r="BB130" s="500">
        <f>IF(終値!A130="","",IF(AND(高値!AF130&gt;高値!AE130,高値!AF130&gt;高値!AD130,高値!AF130&gt;高値!AG130,高値!AF130&gt;高値!AH130),27,""))</f>
        <v>27</v>
      </c>
      <c r="BC130" s="500" t="str">
        <f>IF(終値!A130="","",IF(AND(高値!AG130&gt;高値!AF130,高値!AG130&gt;高値!AE130,高値!AG130&gt;高値!AH130,高値!AG130&gt;高値!AI130),28,""))</f>
        <v/>
      </c>
      <c r="BD130" s="500">
        <f t="shared" si="6"/>
        <v>5</v>
      </c>
      <c r="BE130" s="500">
        <f t="shared" si="7"/>
        <v>2</v>
      </c>
      <c r="BF130" s="500">
        <f t="shared" si="8"/>
        <v>8</v>
      </c>
      <c r="BG130" s="500">
        <f>IF($BE130="","",INDEX(安値!$E130:$CZ130,1,$BE130+1))</f>
        <v>6575</v>
      </c>
      <c r="BH130" s="500">
        <f>IF($BF130="","",INDEX(安値!$E130:$CZ130,1,$BF130+1))</f>
        <v>6795</v>
      </c>
      <c r="BI130" s="500">
        <f>IF($BF130="","",MAX(INDEX(高値!$E130:$CZ130,1,$BE130+1):INDEX(高値!$E130:$CZ130,1,$BF130+1)))</f>
        <v>7149</v>
      </c>
      <c r="BJ130" s="500">
        <f>IF($BF130="","",AVERAGE(INDEX(終値!$E130:$CZ130,1,$BF130+1):INDEX(終値!$E130:$CZ130,1,$BF130+20))-2*STDEVP(INDEX(終値!$E130:$CZ130,1,$BF130+1):INDEX(終値!$E130:$CZ130,1,$BF130+20)))</f>
        <v>6989.8303783577066</v>
      </c>
      <c r="BK130" s="500">
        <f>IF($BE130="","",AVERAGE(INDEX(終値!$E130:$CZ130,1,$BE130+1):INDEX(終値!$E130:$CZ130,1,$BE130+20))-2*STDEVP(INDEX(終値!$E130:$CZ130,1,$BE130+1):INDEX(終値!$E130:$CZ130,1,$BE130+20)))</f>
        <v>6690.7888961910267</v>
      </c>
      <c r="BL130" s="500">
        <f t="shared" si="9"/>
        <v>5</v>
      </c>
      <c r="BM130" s="500">
        <f t="shared" si="10"/>
        <v>9</v>
      </c>
      <c r="BN130" s="500">
        <f t="shared" si="11"/>
        <v>12</v>
      </c>
      <c r="BO130" s="500">
        <f>IF($BM130="","",INDEX(高値!$E130:$CZ130,1,$BM130+1))</f>
        <v>7509</v>
      </c>
      <c r="BP130" s="500">
        <f>IF($BN130="","",INDEX(高値!$E130:$CZ130,1,$BN130+1))</f>
        <v>7444</v>
      </c>
      <c r="BQ130" s="500">
        <f>IF($BN130="","",MIN(INDEX(安値!$E130:$CZ130,1,$BM130+1):INDEX(安値!$E130:$CZ130,1,$BN130+1)))</f>
        <v>7163</v>
      </c>
      <c r="BR130" s="500">
        <f>IF($BN130="","",AVERAGE(INDEX(終値!$E130:$CZ130,1,$BN130+1):INDEX(終値!$E130:$CZ130,1,$BN130+20))+2*STDEVP(INDEX(終値!$E130:$CZ130,1,$BN130+1):INDEX(終値!$E130:$CZ130,1,$BN130+20)))</f>
        <v>7684.9947341751422</v>
      </c>
      <c r="BS130" s="500">
        <f>IF($BM130="","",AVERAGE(INDEX(終値!$E130:$CZ130,1,$BM130+1):INDEX(終値!$E130:$CZ130,1,$BM130+20))+2*STDEVP(INDEX(終値!$E130:$CZ130,1,$BM130+1):INDEX(終値!$E130:$CZ130,1,$BM130+20)))</f>
        <v>7661.9198591925979</v>
      </c>
      <c r="BT130" s="497" t="str">
        <f>IFERROR(IF(AND($BD130&gt;=2,ABS($BG130-$BH130)/$BH130&lt;=BB設定!$B$12,$BI130&gt;=MAX($BH130,$BG130)*(1+BB設定!$B$13),終値!E130&gt;$BG130),IF(OR(終値!E130&gt;=$BI130,AND($BH130&lt;$BJ130,$BG130&gt;=$BK130)),"二番底W▲","二番底W形成"),IF(AND($BL130&gt;=2,ABS($BO130-$BP130)/$BP130&lt;=BB設定!$B$12,$BQ130&lt;=MIN($BP130,$BO130)*(1-BB設定!$B$13),終値!E130&lt;$BO130),IF(OR(終値!E130&lt;=$BQ130,AND($BP130&gt;$BR130,$BO130&lt;=$BS130)),"二番天井M▼","二番天井M形成"),"－")),"－")</f>
        <v>二番底W形成</v>
      </c>
    </row>
    <row r="131" spans="2:72">
      <c r="B131" s="500" t="str">
        <f>IF(終値!A131="","",IF(AND(安値!G131&lt;安値!F131,安値!G131&lt;安値!E131,安値!G131&lt;安値!H131,安値!G131&lt;安値!I131),2,""))</f>
        <v/>
      </c>
      <c r="C131" s="500" t="str">
        <f>IF(終値!A131="","",IF(AND(安値!H131&lt;安値!G131,安値!H131&lt;安値!F131,安値!H131&lt;安値!I131,安値!H131&lt;安値!J131),3,""))</f>
        <v/>
      </c>
      <c r="D131" s="500" t="str">
        <f>IF(終値!A131="","",IF(AND(安値!I131&lt;安値!H131,安値!I131&lt;安値!G131,安値!I131&lt;安値!J131,安値!I131&lt;安値!K131),4,""))</f>
        <v/>
      </c>
      <c r="E131" s="500">
        <f>IF(終値!A131="","",IF(AND(安値!J131&lt;安値!I131,安値!J131&lt;安値!H131,安値!J131&lt;安値!K131,安値!J131&lt;安値!L131),5,""))</f>
        <v>5</v>
      </c>
      <c r="F131" s="500" t="str">
        <f>IF(終値!A131="","",IF(AND(安値!K131&lt;安値!J131,安値!K131&lt;安値!I131,安値!K131&lt;安値!L131,安値!K131&lt;安値!M131),6,""))</f>
        <v/>
      </c>
      <c r="G131" s="500" t="str">
        <f>IF(終値!A131="","",IF(AND(安値!L131&lt;安値!K131,安値!L131&lt;安値!J131,安値!L131&lt;安値!M131,安値!L131&lt;安値!N131),7,""))</f>
        <v/>
      </c>
      <c r="H131" s="500" t="str">
        <f>IF(終値!A131="","",IF(AND(安値!M131&lt;安値!L131,安値!M131&lt;安値!K131,安値!M131&lt;安値!N131,安値!M131&lt;安値!O131),8,""))</f>
        <v/>
      </c>
      <c r="I131" s="500" t="str">
        <f>IF(終値!A131="","",IF(AND(安値!N131&lt;安値!M131,安値!N131&lt;安値!L131,安値!N131&lt;安値!O131,安値!N131&lt;安値!P131),9,""))</f>
        <v/>
      </c>
      <c r="J131" s="500" t="str">
        <f>IF(終値!A131="","",IF(AND(安値!O131&lt;安値!N131,安値!O131&lt;安値!M131,安値!O131&lt;安値!P131,安値!O131&lt;安値!Q131),10,""))</f>
        <v/>
      </c>
      <c r="K131" s="500" t="str">
        <f>IF(終値!A131="","",IF(AND(安値!P131&lt;安値!O131,安値!P131&lt;安値!N131,安値!P131&lt;安値!Q131,安値!P131&lt;安値!R131),11,""))</f>
        <v/>
      </c>
      <c r="L131" s="500" t="str">
        <f>IF(終値!A131="","",IF(AND(安値!Q131&lt;安値!P131,安値!Q131&lt;安値!O131,安値!Q131&lt;安値!R131,安値!Q131&lt;安値!S131),12,""))</f>
        <v/>
      </c>
      <c r="M131" s="500">
        <f>IF(終値!A131="","",IF(AND(安値!R131&lt;安値!Q131,安値!R131&lt;安値!P131,安値!R131&lt;安値!S131,安値!R131&lt;安値!T131),13,""))</f>
        <v>13</v>
      </c>
      <c r="N131" s="500" t="str">
        <f>IF(終値!A131="","",IF(AND(安値!S131&lt;安値!R131,安値!S131&lt;安値!Q131,安値!S131&lt;安値!T131,安値!S131&lt;安値!U131),14,""))</f>
        <v/>
      </c>
      <c r="O131" s="500" t="str">
        <f>IF(終値!A131="","",IF(AND(安値!T131&lt;安値!S131,安値!T131&lt;安値!R131,安値!T131&lt;安値!U131,安値!T131&lt;安値!V131),15,""))</f>
        <v/>
      </c>
      <c r="P131" s="500" t="str">
        <f>IF(終値!A131="","",IF(AND(安値!U131&lt;安値!T131,安値!U131&lt;安値!S131,安値!U131&lt;安値!V131,安値!U131&lt;安値!W131),16,""))</f>
        <v/>
      </c>
      <c r="Q131" s="500" t="str">
        <f>IF(終値!A131="","",IF(AND(安値!V131&lt;安値!U131,安値!V131&lt;安値!T131,安値!V131&lt;安値!W131,安値!V131&lt;安値!X131),17,""))</f>
        <v/>
      </c>
      <c r="R131" s="500" t="str">
        <f>IF(終値!A131="","",IF(AND(安値!W131&lt;安値!V131,安値!W131&lt;安値!U131,安値!W131&lt;安値!X131,安値!W131&lt;安値!Y131),18,""))</f>
        <v/>
      </c>
      <c r="S131" s="500" t="str">
        <f>IF(終値!A131="","",IF(AND(安値!X131&lt;安値!W131,安値!X131&lt;安値!V131,安値!X131&lt;安値!Y131,安値!X131&lt;安値!Z131),19,""))</f>
        <v/>
      </c>
      <c r="T131" s="500" t="str">
        <f>IF(終値!A131="","",IF(AND(安値!Y131&lt;安値!X131,安値!Y131&lt;安値!W131,安値!Y131&lt;安値!Z131,安値!Y131&lt;安値!AA131),20,""))</f>
        <v/>
      </c>
      <c r="U131" s="500" t="str">
        <f>IF(終値!A131="","",IF(AND(安値!Z131&lt;安値!Y131,安値!Z131&lt;安値!X131,安値!Z131&lt;安値!AA131,安値!Z131&lt;安値!AB131),21,""))</f>
        <v/>
      </c>
      <c r="V131" s="500" t="str">
        <f>IF(終値!A131="","",IF(AND(安値!AA131&lt;安値!Z131,安値!AA131&lt;安値!Y131,安値!AA131&lt;安値!AB131,安値!AA131&lt;安値!AC131),22,""))</f>
        <v/>
      </c>
      <c r="W131" s="500" t="str">
        <f>IF(終値!A131="","",IF(AND(安値!AB131&lt;安値!AA131,安値!AB131&lt;安値!Z131,安値!AB131&lt;安値!AC131,安値!AB131&lt;安値!AD131),23,""))</f>
        <v/>
      </c>
      <c r="X131" s="500" t="str">
        <f>IF(終値!A131="","",IF(AND(安値!AC131&lt;安値!AB131,安値!AC131&lt;安値!AA131,安値!AC131&lt;安値!AD131,安値!AC131&lt;安値!AE131),24,""))</f>
        <v/>
      </c>
      <c r="Y131" s="500" t="str">
        <f>IF(終値!A131="","",IF(AND(安値!AD131&lt;安値!AC131,安値!AD131&lt;安値!AB131,安値!AD131&lt;安値!AE131,安値!AD131&lt;安値!AF131),25,""))</f>
        <v/>
      </c>
      <c r="Z131" s="500" t="str">
        <f>IF(終値!A131="","",IF(AND(安値!AE131&lt;安値!AD131,安値!AE131&lt;安値!AC131,安値!AE131&lt;安値!AF131,安値!AE131&lt;安値!AG131),26,""))</f>
        <v/>
      </c>
      <c r="AA131" s="500" t="str">
        <f>IF(終値!A131="","",IF(AND(安値!AF131&lt;安値!AE131,安値!AF131&lt;安値!AD131,安値!AF131&lt;安値!AG131,安値!AF131&lt;安値!AH131),27,""))</f>
        <v/>
      </c>
      <c r="AB131" s="500">
        <f>IF(終値!A131="","",IF(AND(安値!AG131&lt;安値!AF131,安値!AG131&lt;安値!AE131,安値!AG131&lt;安値!AH131,安値!AG131&lt;安値!AI131),28,""))</f>
        <v>28</v>
      </c>
      <c r="AC131" s="500" t="str">
        <f>IF(終値!A131="","",IF(AND(高値!G131&gt;高値!F131,高値!G131&gt;高値!E131,高値!G131&gt;高値!H131,高値!G131&gt;高値!I131),2,""))</f>
        <v/>
      </c>
      <c r="AD131" s="500" t="str">
        <f>IF(終値!A131="","",IF(AND(高値!H131&gt;高値!G131,高値!H131&gt;高値!F131,高値!H131&gt;高値!I131,高値!H131&gt;高値!J131),3,""))</f>
        <v/>
      </c>
      <c r="AE131" s="500" t="str">
        <f>IF(終値!A131="","",IF(AND(高値!I131&gt;高値!H131,高値!I131&gt;高値!G131,高値!I131&gt;高値!J131,高値!I131&gt;高値!K131),4,""))</f>
        <v/>
      </c>
      <c r="AF131" s="500" t="str">
        <f>IF(終値!A131="","",IF(AND(高値!J131&gt;高値!I131,高値!J131&gt;高値!H131,高値!J131&gt;高値!K131,高値!J131&gt;高値!L131),5,""))</f>
        <v/>
      </c>
      <c r="AG131" s="500" t="str">
        <f>IF(終値!A131="","",IF(AND(高値!K131&gt;高値!J131,高値!K131&gt;高値!I131,高値!K131&gt;高値!L131,高値!K131&gt;高値!M131),6,""))</f>
        <v/>
      </c>
      <c r="AH131" s="500" t="str">
        <f>IF(終値!A131="","",IF(AND(高値!L131&gt;高値!K131,高値!L131&gt;高値!J131,高値!L131&gt;高値!M131,高値!L131&gt;高値!N131),7,""))</f>
        <v/>
      </c>
      <c r="AI131" s="500" t="str">
        <f>IF(終値!A131="","",IF(AND(高値!M131&gt;高値!L131,高値!M131&gt;高値!K131,高値!M131&gt;高値!N131,高値!M131&gt;高値!O131),8,""))</f>
        <v/>
      </c>
      <c r="AJ131" s="500" t="str">
        <f>IF(終値!A131="","",IF(AND(高値!N131&gt;高値!M131,高値!N131&gt;高値!L131,高値!N131&gt;高値!O131,高値!N131&gt;高値!P131),9,""))</f>
        <v/>
      </c>
      <c r="AK131" s="500">
        <f>IF(終値!A131="","",IF(AND(高値!O131&gt;高値!N131,高値!O131&gt;高値!M131,高値!O131&gt;高値!P131,高値!O131&gt;高値!Q131),10,""))</f>
        <v>10</v>
      </c>
      <c r="AL131" s="500" t="str">
        <f>IF(終値!A131="","",IF(AND(高値!P131&gt;高値!O131,高値!P131&gt;高値!N131,高値!P131&gt;高値!Q131,高値!P131&gt;高値!R131),11,""))</f>
        <v/>
      </c>
      <c r="AM131" s="500" t="str">
        <f>IF(終値!A131="","",IF(AND(高値!Q131&gt;高値!P131,高値!Q131&gt;高値!O131,高値!Q131&gt;高値!R131,高値!Q131&gt;高値!S131),12,""))</f>
        <v/>
      </c>
      <c r="AN131" s="500" t="str">
        <f>IF(終値!A131="","",IF(AND(高値!R131&gt;高値!Q131,高値!R131&gt;高値!P131,高値!R131&gt;高値!S131,高値!R131&gt;高値!T131),13,""))</f>
        <v/>
      </c>
      <c r="AO131" s="500">
        <f>IF(終値!A131="","",IF(AND(高値!S131&gt;高値!R131,高値!S131&gt;高値!Q131,高値!S131&gt;高値!T131,高値!S131&gt;高値!U131),14,""))</f>
        <v>14</v>
      </c>
      <c r="AP131" s="500" t="str">
        <f>IF(終値!A131="","",IF(AND(高値!T131&gt;高値!S131,高値!T131&gt;高値!R131,高値!T131&gt;高値!U131,高値!T131&gt;高値!V131),15,""))</f>
        <v/>
      </c>
      <c r="AQ131" s="500" t="str">
        <f>IF(終値!A131="","",IF(AND(高値!U131&gt;高値!T131,高値!U131&gt;高値!S131,高値!U131&gt;高値!V131,高値!U131&gt;高値!W131),16,""))</f>
        <v/>
      </c>
      <c r="AR131" s="500" t="str">
        <f>IF(終値!A131="","",IF(AND(高値!V131&gt;高値!U131,高値!V131&gt;高値!T131,高値!V131&gt;高値!W131,高値!V131&gt;高値!X131),17,""))</f>
        <v/>
      </c>
      <c r="AS131" s="500" t="str">
        <f>IF(終値!A131="","",IF(AND(高値!W131&gt;高値!V131,高値!W131&gt;高値!U131,高値!W131&gt;高値!X131,高値!W131&gt;高値!Y131),18,""))</f>
        <v/>
      </c>
      <c r="AT131" s="500" t="str">
        <f>IF(終値!A131="","",IF(AND(高値!X131&gt;高値!W131,高値!X131&gt;高値!V131,高値!X131&gt;高値!Y131,高値!X131&gt;高値!Z131),19,""))</f>
        <v/>
      </c>
      <c r="AU131" s="500" t="str">
        <f>IF(終値!A131="","",IF(AND(高値!Y131&gt;高値!X131,高値!Y131&gt;高値!W131,高値!Y131&gt;高値!Z131,高値!Y131&gt;高値!AA131),20,""))</f>
        <v/>
      </c>
      <c r="AV131" s="500" t="str">
        <f>IF(終値!A131="","",IF(AND(高値!Z131&gt;高値!Y131,高値!Z131&gt;高値!X131,高値!Z131&gt;高値!AA131,高値!Z131&gt;高値!AB131),21,""))</f>
        <v/>
      </c>
      <c r="AW131" s="500" t="str">
        <f>IF(終値!A131="","",IF(AND(高値!AA131&gt;高値!Z131,高値!AA131&gt;高値!Y131,高値!AA131&gt;高値!AB131,高値!AA131&gt;高値!AC131),22,""))</f>
        <v/>
      </c>
      <c r="AX131" s="500">
        <f>IF(終値!A131="","",IF(AND(高値!AB131&gt;高値!AA131,高値!AB131&gt;高値!Z131,高値!AB131&gt;高値!AC131,高値!AB131&gt;高値!AD131),23,""))</f>
        <v>23</v>
      </c>
      <c r="AY131" s="500" t="str">
        <f>IF(終値!A131="","",IF(AND(高値!AC131&gt;高値!AB131,高値!AC131&gt;高値!AA131,高値!AC131&gt;高値!AD131,高値!AC131&gt;高値!AE131),24,""))</f>
        <v/>
      </c>
      <c r="AZ131" s="500" t="str">
        <f>IF(終値!A131="","",IF(AND(高値!AD131&gt;高値!AC131,高値!AD131&gt;高値!AB131,高値!AD131&gt;高値!AE131,高値!AD131&gt;高値!AF131),25,""))</f>
        <v/>
      </c>
      <c r="BA131" s="500" t="str">
        <f>IF(終値!A131="","",IF(AND(高値!AE131&gt;高値!AD131,高値!AE131&gt;高値!AC131,高値!AE131&gt;高値!AF131,高値!AE131&gt;高値!AG131),26,""))</f>
        <v/>
      </c>
      <c r="BB131" s="500" t="str">
        <f>IF(終値!A131="","",IF(AND(高値!AF131&gt;高値!AE131,高値!AF131&gt;高値!AD131,高値!AF131&gt;高値!AG131,高値!AF131&gt;高値!AH131),27,""))</f>
        <v/>
      </c>
      <c r="BC131" s="500" t="str">
        <f>IF(終値!A131="","",IF(AND(高値!AG131&gt;高値!AF131,高値!AG131&gt;高値!AE131,高値!AG131&gt;高値!AH131,高値!AG131&gt;高値!AI131),28,""))</f>
        <v/>
      </c>
      <c r="BD131" s="500">
        <f t="shared" si="6"/>
        <v>3</v>
      </c>
      <c r="BE131" s="500">
        <f t="shared" si="7"/>
        <v>5</v>
      </c>
      <c r="BF131" s="500">
        <f t="shared" si="8"/>
        <v>13</v>
      </c>
      <c r="BG131" s="500">
        <f>IF($BE131="","",INDEX(安値!$E131:$CZ131,1,$BE131+1))</f>
        <v>2250</v>
      </c>
      <c r="BH131" s="500">
        <f>IF($BF131="","",INDEX(安値!$E131:$CZ131,1,$BF131+1))</f>
        <v>2396</v>
      </c>
      <c r="BI131" s="500">
        <f>IF($BF131="","",MAX(INDEX(高値!$E131:$CZ131,1,$BE131+1):INDEX(高値!$E131:$CZ131,1,$BF131+1)))</f>
        <v>2643</v>
      </c>
      <c r="BJ131" s="500">
        <f>IF($BF131="","",AVERAGE(INDEX(終値!$E131:$CZ131,1,$BF131+1):INDEX(終値!$E131:$CZ131,1,$BF131+20))-2*STDEVP(INDEX(終値!$E131:$CZ131,1,$BF131+1):INDEX(終値!$E131:$CZ131,1,$BF131+20)))</f>
        <v>2357.9883278353213</v>
      </c>
      <c r="BK131" s="500">
        <f>IF($BE131="","",AVERAGE(INDEX(終値!$E131:$CZ131,1,$BE131+1):INDEX(終値!$E131:$CZ131,1,$BE131+20))-2*STDEVP(INDEX(終値!$E131:$CZ131,1,$BE131+1):INDEX(終値!$E131:$CZ131,1,$BE131+20)))</f>
        <v>2275.4362471274453</v>
      </c>
      <c r="BL131" s="500">
        <f t="shared" si="9"/>
        <v>3</v>
      </c>
      <c r="BM131" s="500">
        <f t="shared" si="10"/>
        <v>10</v>
      </c>
      <c r="BN131" s="500">
        <f t="shared" si="11"/>
        <v>14</v>
      </c>
      <c r="BO131" s="500">
        <f>IF($BM131="","",INDEX(高値!$E131:$CZ131,1,$BM131+1))</f>
        <v>2643</v>
      </c>
      <c r="BP131" s="500">
        <f>IF($BN131="","",INDEX(高値!$E131:$CZ131,1,$BN131+1))</f>
        <v>2666</v>
      </c>
      <c r="BQ131" s="500">
        <f>IF($BN131="","",MIN(INDEX(安値!$E131:$CZ131,1,$BM131+1):INDEX(安値!$E131:$CZ131,1,$BN131+1)))</f>
        <v>2396</v>
      </c>
      <c r="BR131" s="500">
        <f>IF($BN131="","",AVERAGE(INDEX(終値!$E131:$CZ131,1,$BN131+1):INDEX(終値!$E131:$CZ131,1,$BN131+20))+2*STDEVP(INDEX(終値!$E131:$CZ131,1,$BN131+1):INDEX(終値!$E131:$CZ131,1,$BN131+20)))</f>
        <v>2933.6636469680275</v>
      </c>
      <c r="BS131" s="500">
        <f>IF($BM131="","",AVERAGE(INDEX(終値!$E131:$CZ131,1,$BM131+1):INDEX(終値!$E131:$CZ131,1,$BM131+20))+2*STDEVP(INDEX(終値!$E131:$CZ131,1,$BM131+1):INDEX(終値!$E131:$CZ131,1,$BM131+20)))</f>
        <v>2937.1381428107948</v>
      </c>
      <c r="BT131" s="497" t="str">
        <f>IFERROR(IF(AND($BD131&gt;=2,ABS($BG131-$BH131)/$BH131&lt;=BB設定!$B$12,$BI131&gt;=MAX($BH131,$BG131)*(1+BB設定!$B$13),終値!E131&gt;$BG131),IF(OR(終値!E131&gt;=$BI131,AND($BH131&lt;$BJ131,$BG131&gt;=$BK131)),"二番底W▲","二番底W形成"),IF(AND($BL131&gt;=2,ABS($BO131-$BP131)/$BP131&lt;=BB設定!$B$12,$BQ131&lt;=MIN($BP131,$BO131)*(1-BB設定!$B$13),終値!E131&lt;$BO131),IF(OR(終値!E131&lt;=$BQ131,AND($BP131&gt;$BR131,$BO131&lt;=$BS131)),"二番天井M▼","二番天井M形成"),"－")),"－")</f>
        <v>－</v>
      </c>
    </row>
    <row r="132" spans="2:72">
      <c r="B132" s="500" t="str">
        <f>IF(終値!A132="","",IF(AND(安値!G132&lt;安値!F132,安値!G132&lt;安値!E132,安値!G132&lt;安値!H132,安値!G132&lt;安値!I132),2,""))</f>
        <v/>
      </c>
      <c r="C132" s="500" t="str">
        <f>IF(終値!A132="","",IF(AND(安値!H132&lt;安値!G132,安値!H132&lt;安値!F132,安値!H132&lt;安値!I132,安値!H132&lt;安値!J132),3,""))</f>
        <v/>
      </c>
      <c r="D132" s="500" t="str">
        <f>IF(終値!A132="","",IF(AND(安値!I132&lt;安値!H132,安値!I132&lt;安値!G132,安値!I132&lt;安値!J132,安値!I132&lt;安値!K132),4,""))</f>
        <v/>
      </c>
      <c r="E132" s="500" t="str">
        <f>IF(終値!A132="","",IF(AND(安値!J132&lt;安値!I132,安値!J132&lt;安値!H132,安値!J132&lt;安値!K132,安値!J132&lt;安値!L132),5,""))</f>
        <v/>
      </c>
      <c r="F132" s="500">
        <f>IF(終値!A132="","",IF(AND(安値!K132&lt;安値!J132,安値!K132&lt;安値!I132,安値!K132&lt;安値!L132,安値!K132&lt;安値!M132),6,""))</f>
        <v>6</v>
      </c>
      <c r="G132" s="500" t="str">
        <f>IF(終値!A132="","",IF(AND(安値!L132&lt;安値!K132,安値!L132&lt;安値!J132,安値!L132&lt;安値!M132,安値!L132&lt;安値!N132),7,""))</f>
        <v/>
      </c>
      <c r="H132" s="500" t="str">
        <f>IF(終値!A132="","",IF(AND(安値!M132&lt;安値!L132,安値!M132&lt;安値!K132,安値!M132&lt;安値!N132,安値!M132&lt;安値!O132),8,""))</f>
        <v/>
      </c>
      <c r="I132" s="500" t="str">
        <f>IF(終値!A132="","",IF(AND(安値!N132&lt;安値!M132,安値!N132&lt;安値!L132,安値!N132&lt;安値!O132,安値!N132&lt;安値!P132),9,""))</f>
        <v/>
      </c>
      <c r="J132" s="500" t="str">
        <f>IF(終値!A132="","",IF(AND(安値!O132&lt;安値!N132,安値!O132&lt;安値!M132,安値!O132&lt;安値!P132,安値!O132&lt;安値!Q132),10,""))</f>
        <v/>
      </c>
      <c r="K132" s="500">
        <f>IF(終値!A132="","",IF(AND(安値!P132&lt;安値!O132,安値!P132&lt;安値!N132,安値!P132&lt;安値!Q132,安値!P132&lt;安値!R132),11,""))</f>
        <v>11</v>
      </c>
      <c r="L132" s="500" t="str">
        <f>IF(終値!A132="","",IF(AND(安値!Q132&lt;安値!P132,安値!Q132&lt;安値!O132,安値!Q132&lt;安値!R132,安値!Q132&lt;安値!S132),12,""))</f>
        <v/>
      </c>
      <c r="M132" s="500" t="str">
        <f>IF(終値!A132="","",IF(AND(安値!R132&lt;安値!Q132,安値!R132&lt;安値!P132,安値!R132&lt;安値!S132,安値!R132&lt;安値!T132),13,""))</f>
        <v/>
      </c>
      <c r="N132" s="500" t="str">
        <f>IF(終値!A132="","",IF(AND(安値!S132&lt;安値!R132,安値!S132&lt;安値!Q132,安値!S132&lt;安値!T132,安値!S132&lt;安値!U132),14,""))</f>
        <v/>
      </c>
      <c r="O132" s="500" t="str">
        <f>IF(終値!A132="","",IF(AND(安値!T132&lt;安値!S132,安値!T132&lt;安値!R132,安値!T132&lt;安値!U132,安値!T132&lt;安値!V132),15,""))</f>
        <v/>
      </c>
      <c r="P132" s="500" t="str">
        <f>IF(終値!A132="","",IF(AND(安値!U132&lt;安値!T132,安値!U132&lt;安値!S132,安値!U132&lt;安値!V132,安値!U132&lt;安値!W132),16,""))</f>
        <v/>
      </c>
      <c r="Q132" s="500" t="str">
        <f>IF(終値!A132="","",IF(AND(安値!V132&lt;安値!U132,安値!V132&lt;安値!T132,安値!V132&lt;安値!W132,安値!V132&lt;安値!X132),17,""))</f>
        <v/>
      </c>
      <c r="R132" s="500" t="str">
        <f>IF(終値!A132="","",IF(AND(安値!W132&lt;安値!V132,安値!W132&lt;安値!U132,安値!W132&lt;安値!X132,安値!W132&lt;安値!Y132),18,""))</f>
        <v/>
      </c>
      <c r="S132" s="500" t="str">
        <f>IF(終値!A132="","",IF(AND(安値!X132&lt;安値!W132,安値!X132&lt;安値!V132,安値!X132&lt;安値!Y132,安値!X132&lt;安値!Z132),19,""))</f>
        <v/>
      </c>
      <c r="T132" s="500">
        <f>IF(終値!A132="","",IF(AND(安値!Y132&lt;安値!X132,安値!Y132&lt;安値!W132,安値!Y132&lt;安値!Z132,安値!Y132&lt;安値!AA132),20,""))</f>
        <v>20</v>
      </c>
      <c r="U132" s="500" t="str">
        <f>IF(終値!A132="","",IF(AND(安値!Z132&lt;安値!Y132,安値!Z132&lt;安値!X132,安値!Z132&lt;安値!AA132,安値!Z132&lt;安値!AB132),21,""))</f>
        <v/>
      </c>
      <c r="V132" s="500" t="str">
        <f>IF(終値!A132="","",IF(AND(安値!AA132&lt;安値!Z132,安値!AA132&lt;安値!Y132,安値!AA132&lt;安値!AB132,安値!AA132&lt;安値!AC132),22,""))</f>
        <v/>
      </c>
      <c r="W132" s="500" t="str">
        <f>IF(終値!A132="","",IF(AND(安値!AB132&lt;安値!AA132,安値!AB132&lt;安値!Z132,安値!AB132&lt;安値!AC132,安値!AB132&lt;安値!AD132),23,""))</f>
        <v/>
      </c>
      <c r="X132" s="500" t="str">
        <f>IF(終値!A132="","",IF(AND(安値!AC132&lt;安値!AB132,安値!AC132&lt;安値!AA132,安値!AC132&lt;安値!AD132,安値!AC132&lt;安値!AE132),24,""))</f>
        <v/>
      </c>
      <c r="Y132" s="500" t="str">
        <f>IF(終値!A132="","",IF(AND(安値!AD132&lt;安値!AC132,安値!AD132&lt;安値!AB132,安値!AD132&lt;安値!AE132,安値!AD132&lt;安値!AF132),25,""))</f>
        <v/>
      </c>
      <c r="Z132" s="500" t="str">
        <f>IF(終値!A132="","",IF(AND(安値!AE132&lt;安値!AD132,安値!AE132&lt;安値!AC132,安値!AE132&lt;安値!AF132,安値!AE132&lt;安値!AG132),26,""))</f>
        <v/>
      </c>
      <c r="AA132" s="500">
        <f>IF(終値!A132="","",IF(AND(安値!AF132&lt;安値!AE132,安値!AF132&lt;安値!AD132,安値!AF132&lt;安値!AG132,安値!AF132&lt;安値!AH132),27,""))</f>
        <v>27</v>
      </c>
      <c r="AB132" s="500" t="str">
        <f>IF(終値!A132="","",IF(AND(安値!AG132&lt;安値!AF132,安値!AG132&lt;安値!AE132,安値!AG132&lt;安値!AH132,安値!AG132&lt;安値!AI132),28,""))</f>
        <v/>
      </c>
      <c r="AC132" s="500" t="str">
        <f>IF(終値!A132="","",IF(AND(高値!G132&gt;高値!F132,高値!G132&gt;高値!E132,高値!G132&gt;高値!H132,高値!G132&gt;高値!I132),2,""))</f>
        <v/>
      </c>
      <c r="AD132" s="500" t="str">
        <f>IF(終値!A132="","",IF(AND(高値!H132&gt;高値!G132,高値!H132&gt;高値!F132,高値!H132&gt;高値!I132,高値!H132&gt;高値!J132),3,""))</f>
        <v/>
      </c>
      <c r="AE132" s="500" t="str">
        <f>IF(終値!A132="","",IF(AND(高値!I132&gt;高値!H132,高値!I132&gt;高値!G132,高値!I132&gt;高値!J132,高値!I132&gt;高値!K132),4,""))</f>
        <v/>
      </c>
      <c r="AF132" s="500" t="str">
        <f>IF(終値!A132="","",IF(AND(高値!J132&gt;高値!I132,高値!J132&gt;高値!H132,高値!J132&gt;高値!K132,高値!J132&gt;高値!L132),5,""))</f>
        <v/>
      </c>
      <c r="AG132" s="500" t="str">
        <f>IF(終値!A132="","",IF(AND(高値!K132&gt;高値!J132,高値!K132&gt;高値!I132,高値!K132&gt;高値!L132,高値!K132&gt;高値!M132),6,""))</f>
        <v/>
      </c>
      <c r="AH132" s="500" t="str">
        <f>IF(終値!A132="","",IF(AND(高値!L132&gt;高値!K132,高値!L132&gt;高値!J132,高値!L132&gt;高値!M132,高値!L132&gt;高値!N132),7,""))</f>
        <v/>
      </c>
      <c r="AI132" s="500" t="str">
        <f>IF(終値!A132="","",IF(AND(高値!M132&gt;高値!L132,高値!M132&gt;高値!K132,高値!M132&gt;高値!N132,高値!M132&gt;高値!O132),8,""))</f>
        <v/>
      </c>
      <c r="AJ132" s="500" t="str">
        <f>IF(終値!A132="","",IF(AND(高値!N132&gt;高値!M132,高値!N132&gt;高値!L132,高値!N132&gt;高値!O132,高値!N132&gt;高値!P132),9,""))</f>
        <v/>
      </c>
      <c r="AK132" s="500">
        <f>IF(終値!A132="","",IF(AND(高値!O132&gt;高値!N132,高値!O132&gt;高値!M132,高値!O132&gt;高値!P132,高値!O132&gt;高値!Q132),10,""))</f>
        <v>10</v>
      </c>
      <c r="AL132" s="500" t="str">
        <f>IF(終値!A132="","",IF(AND(高値!P132&gt;高値!O132,高値!P132&gt;高値!N132,高値!P132&gt;高値!Q132,高値!P132&gt;高値!R132),11,""))</f>
        <v/>
      </c>
      <c r="AM132" s="500" t="str">
        <f>IF(終値!A132="","",IF(AND(高値!Q132&gt;高値!P132,高値!Q132&gt;高値!O132,高値!Q132&gt;高値!R132,高値!Q132&gt;高値!S132),12,""))</f>
        <v/>
      </c>
      <c r="AN132" s="500" t="str">
        <f>IF(終値!A132="","",IF(AND(高値!R132&gt;高値!Q132,高値!R132&gt;高値!P132,高値!R132&gt;高値!S132,高値!R132&gt;高値!T132),13,""))</f>
        <v/>
      </c>
      <c r="AO132" s="500" t="str">
        <f>IF(終値!A132="","",IF(AND(高値!S132&gt;高値!R132,高値!S132&gt;高値!Q132,高値!S132&gt;高値!T132,高値!S132&gt;高値!U132),14,""))</f>
        <v/>
      </c>
      <c r="AP132" s="500" t="str">
        <f>IF(終値!A132="","",IF(AND(高値!T132&gt;高値!S132,高値!T132&gt;高値!R132,高値!T132&gt;高値!U132,高値!T132&gt;高値!V132),15,""))</f>
        <v/>
      </c>
      <c r="AQ132" s="500">
        <f>IF(終値!A132="","",IF(AND(高値!U132&gt;高値!T132,高値!U132&gt;高値!S132,高値!U132&gt;高値!V132,高値!U132&gt;高値!W132),16,""))</f>
        <v>16</v>
      </c>
      <c r="AR132" s="500" t="str">
        <f>IF(終値!A132="","",IF(AND(高値!V132&gt;高値!U132,高値!V132&gt;高値!T132,高値!V132&gt;高値!W132,高値!V132&gt;高値!X132),17,""))</f>
        <v/>
      </c>
      <c r="AS132" s="500" t="str">
        <f>IF(終値!A132="","",IF(AND(高値!W132&gt;高値!V132,高値!W132&gt;高値!U132,高値!W132&gt;高値!X132,高値!W132&gt;高値!Y132),18,""))</f>
        <v/>
      </c>
      <c r="AT132" s="500" t="str">
        <f>IF(終値!A132="","",IF(AND(高値!X132&gt;高値!W132,高値!X132&gt;高値!V132,高値!X132&gt;高値!Y132,高値!X132&gt;高値!Z132),19,""))</f>
        <v/>
      </c>
      <c r="AU132" s="500" t="str">
        <f>IF(終値!A132="","",IF(AND(高値!Y132&gt;高値!X132,高値!Y132&gt;高値!W132,高値!Y132&gt;高値!Z132,高値!Y132&gt;高値!AA132),20,""))</f>
        <v/>
      </c>
      <c r="AV132" s="500" t="str">
        <f>IF(終値!A132="","",IF(AND(高値!Z132&gt;高値!Y132,高値!Z132&gt;高値!X132,高値!Z132&gt;高値!AA132,高値!Z132&gt;高値!AB132),21,""))</f>
        <v/>
      </c>
      <c r="AW132" s="500" t="str">
        <f>IF(終値!A132="","",IF(AND(高値!AA132&gt;高値!Z132,高値!AA132&gt;高値!Y132,高値!AA132&gt;高値!AB132,高値!AA132&gt;高値!AC132),22,""))</f>
        <v/>
      </c>
      <c r="AX132" s="500" t="str">
        <f>IF(終値!A132="","",IF(AND(高値!AB132&gt;高値!AA132,高値!AB132&gt;高値!Z132,高値!AB132&gt;高値!AC132,高値!AB132&gt;高値!AD132),23,""))</f>
        <v/>
      </c>
      <c r="AY132" s="500" t="str">
        <f>IF(終値!A132="","",IF(AND(高値!AC132&gt;高値!AB132,高値!AC132&gt;高値!AA132,高値!AC132&gt;高値!AD132,高値!AC132&gt;高値!AE132),24,""))</f>
        <v/>
      </c>
      <c r="AZ132" s="500">
        <f>IF(終値!A132="","",IF(AND(高値!AD132&gt;高値!AC132,高値!AD132&gt;高値!AB132,高値!AD132&gt;高値!AE132,高値!AD132&gt;高値!AF132),25,""))</f>
        <v>25</v>
      </c>
      <c r="BA132" s="500" t="str">
        <f>IF(終値!A132="","",IF(AND(高値!AE132&gt;高値!AD132,高値!AE132&gt;高値!AC132,高値!AE132&gt;高値!AF132,高値!AE132&gt;高値!AG132),26,""))</f>
        <v/>
      </c>
      <c r="BB132" s="500" t="str">
        <f>IF(終値!A132="","",IF(AND(高値!AF132&gt;高値!AE132,高値!AF132&gt;高値!AD132,高値!AF132&gt;高値!AG132,高値!AF132&gt;高値!AH132),27,""))</f>
        <v/>
      </c>
      <c r="BC132" s="500" t="str">
        <f>IF(終値!A132="","",IF(AND(高値!AG132&gt;高値!AF132,高値!AG132&gt;高値!AE132,高値!AG132&gt;高値!AH132,高値!AG132&gt;高値!AI132),28,""))</f>
        <v/>
      </c>
      <c r="BD132" s="500">
        <f t="shared" si="6"/>
        <v>4</v>
      </c>
      <c r="BE132" s="500">
        <f t="shared" si="7"/>
        <v>6</v>
      </c>
      <c r="BF132" s="500">
        <f t="shared" si="8"/>
        <v>11</v>
      </c>
      <c r="BG132" s="500">
        <f>IF($BE132="","",INDEX(安値!$E132:$CZ132,1,$BE132+1))</f>
        <v>5440</v>
      </c>
      <c r="BH132" s="500">
        <f>IF($BF132="","",INDEX(安値!$E132:$CZ132,1,$BF132+1))</f>
        <v>6470</v>
      </c>
      <c r="BI132" s="500">
        <f>IF($BF132="","",MAX(INDEX(高値!$E132:$CZ132,1,$BE132+1):INDEX(高値!$E132:$CZ132,1,$BF132+1)))</f>
        <v>7630</v>
      </c>
      <c r="BJ132" s="500">
        <f>IF($BF132="","",AVERAGE(INDEX(終値!$E132:$CZ132,1,$BF132+1):INDEX(終値!$E132:$CZ132,1,$BF132+20))-2*STDEVP(INDEX(終値!$E132:$CZ132,1,$BF132+1):INDEX(終値!$E132:$CZ132,1,$BF132+20)))</f>
        <v>5684.6435058749212</v>
      </c>
      <c r="BK132" s="500">
        <f>IF($BE132="","",AVERAGE(INDEX(終値!$E132:$CZ132,1,$BE132+1):INDEX(終値!$E132:$CZ132,1,$BE132+20))-2*STDEVP(INDEX(終値!$E132:$CZ132,1,$BE132+1):INDEX(終値!$E132:$CZ132,1,$BE132+20)))</f>
        <v>5387.5239604246299</v>
      </c>
      <c r="BL132" s="500">
        <f t="shared" si="9"/>
        <v>3</v>
      </c>
      <c r="BM132" s="500">
        <f t="shared" si="10"/>
        <v>10</v>
      </c>
      <c r="BN132" s="500">
        <f t="shared" si="11"/>
        <v>16</v>
      </c>
      <c r="BO132" s="500">
        <f>IF($BM132="","",INDEX(高値!$E132:$CZ132,1,$BM132+1))</f>
        <v>7630</v>
      </c>
      <c r="BP132" s="500">
        <f>IF($BN132="","",INDEX(高値!$E132:$CZ132,1,$BN132+1))</f>
        <v>8200</v>
      </c>
      <c r="BQ132" s="500">
        <f>IF($BN132="","",MIN(INDEX(安値!$E132:$CZ132,1,$BM132+1):INDEX(安値!$E132:$CZ132,1,$BN132+1)))</f>
        <v>6470</v>
      </c>
      <c r="BR132" s="500">
        <f>IF($BN132="","",AVERAGE(INDEX(終値!$E132:$CZ132,1,$BN132+1):INDEX(終値!$E132:$CZ132,1,$BN132+20))+2*STDEVP(INDEX(終値!$E132:$CZ132,1,$BN132+1):INDEX(終値!$E132:$CZ132,1,$BN132+20)))</f>
        <v>8397.8516592950473</v>
      </c>
      <c r="BS132" s="500">
        <f>IF($BM132="","",AVERAGE(INDEX(終値!$E132:$CZ132,1,$BM132+1):INDEX(終値!$E132:$CZ132,1,$BM132+20))+2*STDEVP(INDEX(終値!$E132:$CZ132,1,$BM132+1):INDEX(終値!$E132:$CZ132,1,$BM132+20)))</f>
        <v>8096.9336631838414</v>
      </c>
      <c r="BT132" s="497" t="str">
        <f>IFERROR(IF(AND($BD132&gt;=2,ABS($BG132-$BH132)/$BH132&lt;=BB設定!$B$12,$BI132&gt;=MAX($BH132,$BG132)*(1+BB設定!$B$13),終値!E132&gt;$BG132),IF(OR(終値!E132&gt;=$BI132,AND($BH132&lt;$BJ132,$BG132&gt;=$BK132)),"二番底W▲","二番底W形成"),IF(AND($BL132&gt;=2,ABS($BO132-$BP132)/$BP132&lt;=BB設定!$B$12,$BQ132&lt;=MIN($BP132,$BO132)*(1-BB設定!$B$13),終値!E132&lt;$BO132),IF(OR(終値!E132&lt;=$BQ132,AND($BP132&gt;$BR132,$BO132&lt;=$BS132)),"二番天井M▼","二番天井M形成"),"－")),"－")</f>
        <v>－</v>
      </c>
    </row>
    <row r="133" spans="2:72">
      <c r="B133" s="500" t="str">
        <f>IF(終値!A133="","",IF(AND(安値!G133&lt;安値!F133,安値!G133&lt;安値!E133,安値!G133&lt;安値!H133,安値!G133&lt;安値!I133),2,""))</f>
        <v/>
      </c>
      <c r="C133" s="500" t="str">
        <f>IF(終値!A133="","",IF(AND(安値!H133&lt;安値!G133,安値!H133&lt;安値!F133,安値!H133&lt;安値!I133,安値!H133&lt;安値!J133),3,""))</f>
        <v/>
      </c>
      <c r="D133" s="500" t="str">
        <f>IF(終値!A133="","",IF(AND(安値!I133&lt;安値!H133,安値!I133&lt;安値!G133,安値!I133&lt;安値!J133,安値!I133&lt;安値!K133),4,""))</f>
        <v/>
      </c>
      <c r="E133" s="500" t="str">
        <f>IF(終値!A133="","",IF(AND(安値!J133&lt;安値!I133,安値!J133&lt;安値!H133,安値!J133&lt;安値!K133,安値!J133&lt;安値!L133),5,""))</f>
        <v/>
      </c>
      <c r="F133" s="500" t="str">
        <f>IF(終値!A133="","",IF(AND(安値!K133&lt;安値!J133,安値!K133&lt;安値!I133,安値!K133&lt;安値!L133,安値!K133&lt;安値!M133),6,""))</f>
        <v/>
      </c>
      <c r="G133" s="500" t="str">
        <f>IF(終値!A133="","",IF(AND(安値!L133&lt;安値!K133,安値!L133&lt;安値!J133,安値!L133&lt;安値!M133,安値!L133&lt;安値!N133),7,""))</f>
        <v/>
      </c>
      <c r="H133" s="500" t="str">
        <f>IF(終値!A133="","",IF(AND(安値!M133&lt;安値!L133,安値!M133&lt;安値!K133,安値!M133&lt;安値!N133,安値!M133&lt;安値!O133),8,""))</f>
        <v/>
      </c>
      <c r="I133" s="500" t="str">
        <f>IF(終値!A133="","",IF(AND(安値!N133&lt;安値!M133,安値!N133&lt;安値!L133,安値!N133&lt;安値!O133,安値!N133&lt;安値!P133),9,""))</f>
        <v/>
      </c>
      <c r="J133" s="500" t="str">
        <f>IF(終値!A133="","",IF(AND(安値!O133&lt;安値!N133,安値!O133&lt;安値!M133,安値!O133&lt;安値!P133,安値!O133&lt;安値!Q133),10,""))</f>
        <v/>
      </c>
      <c r="K133" s="500" t="str">
        <f>IF(終値!A133="","",IF(AND(安値!P133&lt;安値!O133,安値!P133&lt;安値!N133,安値!P133&lt;安値!Q133,安値!P133&lt;安値!R133),11,""))</f>
        <v/>
      </c>
      <c r="L133" s="500">
        <f>IF(終値!A133="","",IF(AND(安値!Q133&lt;安値!P133,安値!Q133&lt;安値!O133,安値!Q133&lt;安値!R133,安値!Q133&lt;安値!S133),12,""))</f>
        <v>12</v>
      </c>
      <c r="M133" s="500" t="str">
        <f>IF(終値!A133="","",IF(AND(安値!R133&lt;安値!Q133,安値!R133&lt;安値!P133,安値!R133&lt;安値!S133,安値!R133&lt;安値!T133),13,""))</f>
        <v/>
      </c>
      <c r="N133" s="500" t="str">
        <f>IF(終値!A133="","",IF(AND(安値!S133&lt;安値!R133,安値!S133&lt;安値!Q133,安値!S133&lt;安値!T133,安値!S133&lt;安値!U133),14,""))</f>
        <v/>
      </c>
      <c r="O133" s="500" t="str">
        <f>IF(終値!A133="","",IF(AND(安値!T133&lt;安値!S133,安値!T133&lt;安値!R133,安値!T133&lt;安値!U133,安値!T133&lt;安値!V133),15,""))</f>
        <v/>
      </c>
      <c r="P133" s="500" t="str">
        <f>IF(終値!A133="","",IF(AND(安値!U133&lt;安値!T133,安値!U133&lt;安値!S133,安値!U133&lt;安値!V133,安値!U133&lt;安値!W133),16,""))</f>
        <v/>
      </c>
      <c r="Q133" s="500" t="str">
        <f>IF(終値!A133="","",IF(AND(安値!V133&lt;安値!U133,安値!V133&lt;安値!T133,安値!V133&lt;安値!W133,安値!V133&lt;安値!X133),17,""))</f>
        <v/>
      </c>
      <c r="R133" s="500" t="str">
        <f>IF(終値!A133="","",IF(AND(安値!W133&lt;安値!V133,安値!W133&lt;安値!U133,安値!W133&lt;安値!X133,安値!W133&lt;安値!Y133),18,""))</f>
        <v/>
      </c>
      <c r="S133" s="500">
        <f>IF(終値!A133="","",IF(AND(安値!X133&lt;安値!W133,安値!X133&lt;安値!V133,安値!X133&lt;安値!Y133,安値!X133&lt;安値!Z133),19,""))</f>
        <v>19</v>
      </c>
      <c r="T133" s="500" t="str">
        <f>IF(終値!A133="","",IF(AND(安値!Y133&lt;安値!X133,安値!Y133&lt;安値!W133,安値!Y133&lt;安値!Z133,安値!Y133&lt;安値!AA133),20,""))</f>
        <v/>
      </c>
      <c r="U133" s="500" t="str">
        <f>IF(終値!A133="","",IF(AND(安値!Z133&lt;安値!Y133,安値!Z133&lt;安値!X133,安値!Z133&lt;安値!AA133,安値!Z133&lt;安値!AB133),21,""))</f>
        <v/>
      </c>
      <c r="V133" s="500" t="str">
        <f>IF(終値!A133="","",IF(AND(安値!AA133&lt;安値!Z133,安値!AA133&lt;安値!Y133,安値!AA133&lt;安値!AB133,安値!AA133&lt;安値!AC133),22,""))</f>
        <v/>
      </c>
      <c r="W133" s="500" t="str">
        <f>IF(終値!A133="","",IF(AND(安値!AB133&lt;安値!AA133,安値!AB133&lt;安値!Z133,安値!AB133&lt;安値!AC133,安値!AB133&lt;安値!AD133),23,""))</f>
        <v/>
      </c>
      <c r="X133" s="500" t="str">
        <f>IF(終値!A133="","",IF(AND(安値!AC133&lt;安値!AB133,安値!AC133&lt;安値!AA133,安値!AC133&lt;安値!AD133,安値!AC133&lt;安値!AE133),24,""))</f>
        <v/>
      </c>
      <c r="Y133" s="500" t="str">
        <f>IF(終値!A133="","",IF(AND(安値!AD133&lt;安値!AC133,安値!AD133&lt;安値!AB133,安値!AD133&lt;安値!AE133,安値!AD133&lt;安値!AF133),25,""))</f>
        <v/>
      </c>
      <c r="Z133" s="500" t="str">
        <f>IF(終値!A133="","",IF(AND(安値!AE133&lt;安値!AD133,安値!AE133&lt;安値!AC133,安値!AE133&lt;安値!AF133,安値!AE133&lt;安値!AG133),26,""))</f>
        <v/>
      </c>
      <c r="AA133" s="500" t="str">
        <f>IF(終値!A133="","",IF(AND(安値!AF133&lt;安値!AE133,安値!AF133&lt;安値!AD133,安値!AF133&lt;安値!AG133,安値!AF133&lt;安値!AH133),27,""))</f>
        <v/>
      </c>
      <c r="AB133" s="500" t="str">
        <f>IF(終値!A133="","",IF(AND(安値!AG133&lt;安値!AF133,安値!AG133&lt;安値!AE133,安値!AG133&lt;安値!AH133,安値!AG133&lt;安値!AI133),28,""))</f>
        <v/>
      </c>
      <c r="AC133" s="500" t="str">
        <f>IF(終値!A133="","",IF(AND(高値!G133&gt;高値!F133,高値!G133&gt;高値!E133,高値!G133&gt;高値!H133,高値!G133&gt;高値!I133),2,""))</f>
        <v/>
      </c>
      <c r="AD133" s="500" t="str">
        <f>IF(終値!A133="","",IF(AND(高値!H133&gt;高値!G133,高値!H133&gt;高値!F133,高値!H133&gt;高値!I133,高値!H133&gt;高値!J133),3,""))</f>
        <v/>
      </c>
      <c r="AE133" s="500">
        <f>IF(終値!A133="","",IF(AND(高値!I133&gt;高値!H133,高値!I133&gt;高値!G133,高値!I133&gt;高値!J133,高値!I133&gt;高値!K133),4,""))</f>
        <v>4</v>
      </c>
      <c r="AF133" s="500" t="str">
        <f>IF(終値!A133="","",IF(AND(高値!J133&gt;高値!I133,高値!J133&gt;高値!H133,高値!J133&gt;高値!K133,高値!J133&gt;高値!L133),5,""))</f>
        <v/>
      </c>
      <c r="AG133" s="500" t="str">
        <f>IF(終値!A133="","",IF(AND(高値!K133&gt;高値!J133,高値!K133&gt;高値!I133,高値!K133&gt;高値!L133,高値!K133&gt;高値!M133),6,""))</f>
        <v/>
      </c>
      <c r="AH133" s="500" t="str">
        <f>IF(終値!A133="","",IF(AND(高値!L133&gt;高値!K133,高値!L133&gt;高値!J133,高値!L133&gt;高値!M133,高値!L133&gt;高値!N133),7,""))</f>
        <v/>
      </c>
      <c r="AI133" s="500" t="str">
        <f>IF(終値!A133="","",IF(AND(高値!M133&gt;高値!L133,高値!M133&gt;高値!K133,高値!M133&gt;高値!N133,高値!M133&gt;高値!O133),8,""))</f>
        <v/>
      </c>
      <c r="AJ133" s="500" t="str">
        <f>IF(終値!A133="","",IF(AND(高値!N133&gt;高値!M133,高値!N133&gt;高値!L133,高値!N133&gt;高値!O133,高値!N133&gt;高値!P133),9,""))</f>
        <v/>
      </c>
      <c r="AK133" s="500" t="str">
        <f>IF(終値!A133="","",IF(AND(高値!O133&gt;高値!N133,高値!O133&gt;高値!M133,高値!O133&gt;高値!P133,高値!O133&gt;高値!Q133),10,""))</f>
        <v/>
      </c>
      <c r="AL133" s="500">
        <f>IF(終値!A133="","",IF(AND(高値!P133&gt;高値!O133,高値!P133&gt;高値!N133,高値!P133&gt;高値!Q133,高値!P133&gt;高値!R133),11,""))</f>
        <v>11</v>
      </c>
      <c r="AM133" s="500" t="str">
        <f>IF(終値!A133="","",IF(AND(高値!Q133&gt;高値!P133,高値!Q133&gt;高値!O133,高値!Q133&gt;高値!R133,高値!Q133&gt;高値!S133),12,""))</f>
        <v/>
      </c>
      <c r="AN133" s="500" t="str">
        <f>IF(終値!A133="","",IF(AND(高値!R133&gt;高値!Q133,高値!R133&gt;高値!P133,高値!R133&gt;高値!S133,高値!R133&gt;高値!T133),13,""))</f>
        <v/>
      </c>
      <c r="AO133" s="500" t="str">
        <f>IF(終値!A133="","",IF(AND(高値!S133&gt;高値!R133,高値!S133&gt;高値!Q133,高値!S133&gt;高値!T133,高値!S133&gt;高値!U133),14,""))</f>
        <v/>
      </c>
      <c r="AP133" s="500" t="str">
        <f>IF(終値!A133="","",IF(AND(高値!T133&gt;高値!S133,高値!T133&gt;高値!R133,高値!T133&gt;高値!U133,高値!T133&gt;高値!V133),15,""))</f>
        <v/>
      </c>
      <c r="AQ133" s="500" t="str">
        <f>IF(終値!A133="","",IF(AND(高値!U133&gt;高値!T133,高値!U133&gt;高値!S133,高値!U133&gt;高値!V133,高値!U133&gt;高値!W133),16,""))</f>
        <v/>
      </c>
      <c r="AR133" s="500">
        <f>IF(終値!A133="","",IF(AND(高値!V133&gt;高値!U133,高値!V133&gt;高値!T133,高値!V133&gt;高値!W133,高値!V133&gt;高値!X133),17,""))</f>
        <v>17</v>
      </c>
      <c r="AS133" s="500" t="str">
        <f>IF(終値!A133="","",IF(AND(高値!W133&gt;高値!V133,高値!W133&gt;高値!U133,高値!W133&gt;高値!X133,高値!W133&gt;高値!Y133),18,""))</f>
        <v/>
      </c>
      <c r="AT133" s="500" t="str">
        <f>IF(終値!A133="","",IF(AND(高値!X133&gt;高値!W133,高値!X133&gt;高値!V133,高値!X133&gt;高値!Y133,高値!X133&gt;高値!Z133),19,""))</f>
        <v/>
      </c>
      <c r="AU133" s="500" t="str">
        <f>IF(終値!A133="","",IF(AND(高値!Y133&gt;高値!X133,高値!Y133&gt;高値!W133,高値!Y133&gt;高値!Z133,高値!Y133&gt;高値!AA133),20,""))</f>
        <v/>
      </c>
      <c r="AV133" s="500" t="str">
        <f>IF(終値!A133="","",IF(AND(高値!Z133&gt;高値!Y133,高値!Z133&gt;高値!X133,高値!Z133&gt;高値!AA133,高値!Z133&gt;高値!AB133),21,""))</f>
        <v/>
      </c>
      <c r="AW133" s="500" t="str">
        <f>IF(終値!A133="","",IF(AND(高値!AA133&gt;高値!Z133,高値!AA133&gt;高値!Y133,高値!AA133&gt;高値!AB133,高値!AA133&gt;高値!AC133),22,""))</f>
        <v/>
      </c>
      <c r="AX133" s="500" t="str">
        <f>IF(終値!A133="","",IF(AND(高値!AB133&gt;高値!AA133,高値!AB133&gt;高値!Z133,高値!AB133&gt;高値!AC133,高値!AB133&gt;高値!AD133),23,""))</f>
        <v/>
      </c>
      <c r="AY133" s="500">
        <f>IF(終値!A133="","",IF(AND(高値!AC133&gt;高値!AB133,高値!AC133&gt;高値!AA133,高値!AC133&gt;高値!AD133,高値!AC133&gt;高値!AE133),24,""))</f>
        <v>24</v>
      </c>
      <c r="AZ133" s="500" t="str">
        <f>IF(終値!A133="","",IF(AND(高値!AD133&gt;高値!AC133,高値!AD133&gt;高値!AB133,高値!AD133&gt;高値!AE133,高値!AD133&gt;高値!AF133),25,""))</f>
        <v/>
      </c>
      <c r="BA133" s="500" t="str">
        <f>IF(終値!A133="","",IF(AND(高値!AE133&gt;高値!AD133,高値!AE133&gt;高値!AC133,高値!AE133&gt;高値!AF133,高値!AE133&gt;高値!AG133),26,""))</f>
        <v/>
      </c>
      <c r="BB133" s="500" t="str">
        <f>IF(終値!A133="","",IF(AND(高値!AF133&gt;高値!AE133,高値!AF133&gt;高値!AD133,高値!AF133&gt;高値!AG133,高値!AF133&gt;高値!AH133),27,""))</f>
        <v/>
      </c>
      <c r="BC133" s="500" t="str">
        <f>IF(終値!A133="","",IF(AND(高値!AG133&gt;高値!AF133,高値!AG133&gt;高値!AE133,高値!AG133&gt;高値!AH133,高値!AG133&gt;高値!AI133),28,""))</f>
        <v/>
      </c>
      <c r="BD133" s="500">
        <f t="shared" si="6"/>
        <v>2</v>
      </c>
      <c r="BE133" s="500">
        <f t="shared" si="7"/>
        <v>12</v>
      </c>
      <c r="BF133" s="500">
        <f t="shared" si="8"/>
        <v>19</v>
      </c>
      <c r="BG133" s="500">
        <f>IF($BE133="","",INDEX(安値!$E133:$CZ133,1,$BE133+1))</f>
        <v>3650</v>
      </c>
      <c r="BH133" s="500">
        <f>IF($BF133="","",INDEX(安値!$E133:$CZ133,1,$BF133+1))</f>
        <v>4815</v>
      </c>
      <c r="BI133" s="500">
        <f>IF($BF133="","",MAX(INDEX(高値!$E133:$CZ133,1,$BE133+1):INDEX(高値!$E133:$CZ133,1,$BF133+1)))</f>
        <v>6360</v>
      </c>
      <c r="BJ133" s="500">
        <f>IF($BF133="","",AVERAGE(INDEX(終値!$E133:$CZ133,1,$BF133+1):INDEX(終値!$E133:$CZ133,1,$BF133+20))-2*STDEVP(INDEX(終値!$E133:$CZ133,1,$BF133+1):INDEX(終値!$E133:$CZ133,1,$BF133+20)))</f>
        <v>3242.2651186363523</v>
      </c>
      <c r="BK133" s="500">
        <f>IF($BE133="","",AVERAGE(INDEX(終値!$E133:$CZ133,1,$BE133+1):INDEX(終値!$E133:$CZ133,1,$BE133+20))-2*STDEVP(INDEX(終値!$E133:$CZ133,1,$BE133+1):INDEX(終値!$E133:$CZ133,1,$BE133+20)))</f>
        <v>3483.9129659081841</v>
      </c>
      <c r="BL133" s="500">
        <f t="shared" si="9"/>
        <v>4</v>
      </c>
      <c r="BM133" s="500">
        <f t="shared" si="10"/>
        <v>4</v>
      </c>
      <c r="BN133" s="500">
        <f t="shared" si="11"/>
        <v>11</v>
      </c>
      <c r="BO133" s="500">
        <f>IF($BM133="","",INDEX(高値!$E133:$CZ133,1,$BM133+1))</f>
        <v>3295</v>
      </c>
      <c r="BP133" s="500">
        <f>IF($BN133="","",INDEX(高値!$E133:$CZ133,1,$BN133+1))</f>
        <v>4670</v>
      </c>
      <c r="BQ133" s="500">
        <f>IF($BN133="","",MIN(INDEX(安値!$E133:$CZ133,1,$BM133+1):INDEX(安値!$E133:$CZ133,1,$BN133+1)))</f>
        <v>2615</v>
      </c>
      <c r="BR133" s="500">
        <f>IF($BN133="","",AVERAGE(INDEX(終値!$E133:$CZ133,1,$BN133+1):INDEX(終値!$E133:$CZ133,1,$BN133+20))+2*STDEVP(INDEX(終値!$E133:$CZ133,1,$BN133+1):INDEX(終値!$E133:$CZ133,1,$BN133+20)))</f>
        <v>8628.5757758924374</v>
      </c>
      <c r="BS133" s="500">
        <f>IF($BM133="","",AVERAGE(INDEX(終値!$E133:$CZ133,1,$BM133+1):INDEX(終値!$E133:$CZ133,1,$BM133+20))+2*STDEVP(INDEX(終値!$E133:$CZ133,1,$BM133+1):INDEX(終値!$E133:$CZ133,1,$BM133+20)))</f>
        <v>7393.5497052172359</v>
      </c>
      <c r="BT133" s="497" t="str">
        <f>IFERROR(IF(AND($BD133&gt;=2,ABS($BG133-$BH133)/$BH133&lt;=BB設定!$B$12,$BI133&gt;=MAX($BH133,$BG133)*(1+BB設定!$B$13),終値!E133&gt;$BG133),IF(OR(終値!E133&gt;=$BI133,AND($BH133&lt;$BJ133,$BG133&gt;=$BK133)),"二番底W▲","二番底W形成"),IF(AND($BL133&gt;=2,ABS($BO133-$BP133)/$BP133&lt;=BB設定!$B$12,$BQ133&lt;=MIN($BP133,$BO133)*(1-BB設定!$B$13),終値!E133&lt;$BO133),IF(OR(終値!E133&lt;=$BQ133,AND($BP133&gt;$BR133,$BO133&lt;=$BS133)),"二番天井M▼","二番天井M形成"),"－")),"－")</f>
        <v>－</v>
      </c>
    </row>
    <row r="134" spans="2:72">
      <c r="B134" s="500" t="str">
        <f>IF(終値!A134="","",IF(AND(安値!G134&lt;安値!F134,安値!G134&lt;安値!E134,安値!G134&lt;安値!H134,安値!G134&lt;安値!I134),2,""))</f>
        <v/>
      </c>
      <c r="C134" s="500" t="str">
        <f>IF(終値!A134="","",IF(AND(安値!H134&lt;安値!G134,安値!H134&lt;安値!F134,安値!H134&lt;安値!I134,安値!H134&lt;安値!J134),3,""))</f>
        <v/>
      </c>
      <c r="D134" s="500" t="str">
        <f>IF(終値!A134="","",IF(AND(安値!I134&lt;安値!H134,安値!I134&lt;安値!G134,安値!I134&lt;安値!J134,安値!I134&lt;安値!K134),4,""))</f>
        <v/>
      </c>
      <c r="E134" s="500">
        <f>IF(終値!A134="","",IF(AND(安値!J134&lt;安値!I134,安値!J134&lt;安値!H134,安値!J134&lt;安値!K134,安値!J134&lt;安値!L134),5,""))</f>
        <v>5</v>
      </c>
      <c r="F134" s="500" t="str">
        <f>IF(終値!A134="","",IF(AND(安値!K134&lt;安値!J134,安値!K134&lt;安値!I134,安値!K134&lt;安値!L134,安値!K134&lt;安値!M134),6,""))</f>
        <v/>
      </c>
      <c r="G134" s="500" t="str">
        <f>IF(終値!A134="","",IF(AND(安値!L134&lt;安値!K134,安値!L134&lt;安値!J134,安値!L134&lt;安値!M134,安値!L134&lt;安値!N134),7,""))</f>
        <v/>
      </c>
      <c r="H134" s="500" t="str">
        <f>IF(終値!A134="","",IF(AND(安値!M134&lt;安値!L134,安値!M134&lt;安値!K134,安値!M134&lt;安値!N134,安値!M134&lt;安値!O134),8,""))</f>
        <v/>
      </c>
      <c r="I134" s="500" t="str">
        <f>IF(終値!A134="","",IF(AND(安値!N134&lt;安値!M134,安値!N134&lt;安値!L134,安値!N134&lt;安値!O134,安値!N134&lt;安値!P134),9,""))</f>
        <v/>
      </c>
      <c r="J134" s="500" t="str">
        <f>IF(終値!A134="","",IF(AND(安値!O134&lt;安値!N134,安値!O134&lt;安値!M134,安値!O134&lt;安値!P134,安値!O134&lt;安値!Q134),10,""))</f>
        <v/>
      </c>
      <c r="K134" s="500" t="str">
        <f>IF(終値!A134="","",IF(AND(安値!P134&lt;安値!O134,安値!P134&lt;安値!N134,安値!P134&lt;安値!Q134,安値!P134&lt;安値!R134),11,""))</f>
        <v/>
      </c>
      <c r="L134" s="500" t="str">
        <f>IF(終値!A134="","",IF(AND(安値!Q134&lt;安値!P134,安値!Q134&lt;安値!O134,安値!Q134&lt;安値!R134,安値!Q134&lt;安値!S134),12,""))</f>
        <v/>
      </c>
      <c r="M134" s="500">
        <f>IF(終値!A134="","",IF(AND(安値!R134&lt;安値!Q134,安値!R134&lt;安値!P134,安値!R134&lt;安値!S134,安値!R134&lt;安値!T134),13,""))</f>
        <v>13</v>
      </c>
      <c r="N134" s="500" t="str">
        <f>IF(終値!A134="","",IF(AND(安値!S134&lt;安値!R134,安値!S134&lt;安値!Q134,安値!S134&lt;安値!T134,安値!S134&lt;安値!U134),14,""))</f>
        <v/>
      </c>
      <c r="O134" s="500" t="str">
        <f>IF(終値!A134="","",IF(AND(安値!T134&lt;安値!S134,安値!T134&lt;安値!R134,安値!T134&lt;安値!U134,安値!T134&lt;安値!V134),15,""))</f>
        <v/>
      </c>
      <c r="P134" s="500" t="str">
        <f>IF(終値!A134="","",IF(AND(安値!U134&lt;安値!T134,安値!U134&lt;安値!S134,安値!U134&lt;安値!V134,安値!U134&lt;安値!W134),16,""))</f>
        <v/>
      </c>
      <c r="Q134" s="500" t="str">
        <f>IF(終値!A134="","",IF(AND(安値!V134&lt;安値!U134,安値!V134&lt;安値!T134,安値!V134&lt;安値!W134,安値!V134&lt;安値!X134),17,""))</f>
        <v/>
      </c>
      <c r="R134" s="500" t="str">
        <f>IF(終値!A134="","",IF(AND(安値!W134&lt;安値!V134,安値!W134&lt;安値!U134,安値!W134&lt;安値!X134,安値!W134&lt;安値!Y134),18,""))</f>
        <v/>
      </c>
      <c r="S134" s="500" t="str">
        <f>IF(終値!A134="","",IF(AND(安値!X134&lt;安値!W134,安値!X134&lt;安値!V134,安値!X134&lt;安値!Y134,安値!X134&lt;安値!Z134),19,""))</f>
        <v/>
      </c>
      <c r="T134" s="500">
        <f>IF(終値!A134="","",IF(AND(安値!Y134&lt;安値!X134,安値!Y134&lt;安値!W134,安値!Y134&lt;安値!Z134,安値!Y134&lt;安値!AA134),20,""))</f>
        <v>20</v>
      </c>
      <c r="U134" s="500" t="str">
        <f>IF(終値!A134="","",IF(AND(安値!Z134&lt;安値!Y134,安値!Z134&lt;安値!X134,安値!Z134&lt;安値!AA134,安値!Z134&lt;安値!AB134),21,""))</f>
        <v/>
      </c>
      <c r="V134" s="500" t="str">
        <f>IF(終値!A134="","",IF(AND(安値!AA134&lt;安値!Z134,安値!AA134&lt;安値!Y134,安値!AA134&lt;安値!AB134,安値!AA134&lt;安値!AC134),22,""))</f>
        <v/>
      </c>
      <c r="W134" s="500">
        <f>IF(終値!A134="","",IF(AND(安値!AB134&lt;安値!AA134,安値!AB134&lt;安値!Z134,安値!AB134&lt;安値!AC134,安値!AB134&lt;安値!AD134),23,""))</f>
        <v>23</v>
      </c>
      <c r="X134" s="500" t="str">
        <f>IF(終値!A134="","",IF(AND(安値!AC134&lt;安値!AB134,安値!AC134&lt;安値!AA134,安値!AC134&lt;安値!AD134,安値!AC134&lt;安値!AE134),24,""))</f>
        <v/>
      </c>
      <c r="Y134" s="500" t="str">
        <f>IF(終値!A134="","",IF(AND(安値!AD134&lt;安値!AC134,安値!AD134&lt;安値!AB134,安値!AD134&lt;安値!AE134,安値!AD134&lt;安値!AF134),25,""))</f>
        <v/>
      </c>
      <c r="Z134" s="500" t="str">
        <f>IF(終値!A134="","",IF(AND(安値!AE134&lt;安値!AD134,安値!AE134&lt;安値!AC134,安値!AE134&lt;安値!AF134,安値!AE134&lt;安値!AG134),26,""))</f>
        <v/>
      </c>
      <c r="AA134" s="500">
        <f>IF(終値!A134="","",IF(AND(安値!AF134&lt;安値!AE134,安値!AF134&lt;安値!AD134,安値!AF134&lt;安値!AG134,安値!AF134&lt;安値!AH134),27,""))</f>
        <v>27</v>
      </c>
      <c r="AB134" s="500" t="str">
        <f>IF(終値!A134="","",IF(AND(安値!AG134&lt;安値!AF134,安値!AG134&lt;安値!AE134,安値!AG134&lt;安値!AH134,安値!AG134&lt;安値!AI134),28,""))</f>
        <v/>
      </c>
      <c r="AC134" s="500" t="str">
        <f>IF(終値!A134="","",IF(AND(高値!G134&gt;高値!F134,高値!G134&gt;高値!E134,高値!G134&gt;高値!H134,高値!G134&gt;高値!I134),2,""))</f>
        <v/>
      </c>
      <c r="AD134" s="500" t="str">
        <f>IF(終値!A134="","",IF(AND(高値!H134&gt;高値!G134,高値!H134&gt;高値!F134,高値!H134&gt;高値!I134,高値!H134&gt;高値!J134),3,""))</f>
        <v/>
      </c>
      <c r="AE134" s="500" t="str">
        <f>IF(終値!A134="","",IF(AND(高値!I134&gt;高値!H134,高値!I134&gt;高値!G134,高値!I134&gt;高値!J134,高値!I134&gt;高値!K134),4,""))</f>
        <v/>
      </c>
      <c r="AF134" s="500" t="str">
        <f>IF(終値!A134="","",IF(AND(高値!J134&gt;高値!I134,高値!J134&gt;高値!H134,高値!J134&gt;高値!K134,高値!J134&gt;高値!L134),5,""))</f>
        <v/>
      </c>
      <c r="AG134" s="500" t="str">
        <f>IF(終値!A134="","",IF(AND(高値!K134&gt;高値!J134,高値!K134&gt;高値!I134,高値!K134&gt;高値!L134,高値!K134&gt;高値!M134),6,""))</f>
        <v/>
      </c>
      <c r="AH134" s="500" t="str">
        <f>IF(終値!A134="","",IF(AND(高値!L134&gt;高値!K134,高値!L134&gt;高値!J134,高値!L134&gt;高値!M134,高値!L134&gt;高値!N134),7,""))</f>
        <v/>
      </c>
      <c r="AI134" s="500" t="str">
        <f>IF(終値!A134="","",IF(AND(高値!M134&gt;高値!L134,高値!M134&gt;高値!K134,高値!M134&gt;高値!N134,高値!M134&gt;高値!O134),8,""))</f>
        <v/>
      </c>
      <c r="AJ134" s="500" t="str">
        <f>IF(終値!A134="","",IF(AND(高値!N134&gt;高値!M134,高値!N134&gt;高値!L134,高値!N134&gt;高値!O134,高値!N134&gt;高値!P134),9,""))</f>
        <v/>
      </c>
      <c r="AK134" s="500" t="str">
        <f>IF(終値!A134="","",IF(AND(高値!O134&gt;高値!N134,高値!O134&gt;高値!M134,高値!O134&gt;高値!P134,高値!O134&gt;高値!Q134),10,""))</f>
        <v/>
      </c>
      <c r="AL134" s="500">
        <f>IF(終値!A134="","",IF(AND(高値!P134&gt;高値!O134,高値!P134&gt;高値!N134,高値!P134&gt;高値!Q134,高値!P134&gt;高値!R134),11,""))</f>
        <v>11</v>
      </c>
      <c r="AM134" s="500" t="str">
        <f>IF(終値!A134="","",IF(AND(高値!Q134&gt;高値!P134,高値!Q134&gt;高値!O134,高値!Q134&gt;高値!R134,高値!Q134&gt;高値!S134),12,""))</f>
        <v/>
      </c>
      <c r="AN134" s="500" t="str">
        <f>IF(終値!A134="","",IF(AND(高値!R134&gt;高値!Q134,高値!R134&gt;高値!P134,高値!R134&gt;高値!S134,高値!R134&gt;高値!T134),13,""))</f>
        <v/>
      </c>
      <c r="AO134" s="500" t="str">
        <f>IF(終値!A134="","",IF(AND(高値!S134&gt;高値!R134,高値!S134&gt;高値!Q134,高値!S134&gt;高値!T134,高値!S134&gt;高値!U134),14,""))</f>
        <v/>
      </c>
      <c r="AP134" s="500" t="str">
        <f>IF(終値!A134="","",IF(AND(高値!T134&gt;高値!S134,高値!T134&gt;高値!R134,高値!T134&gt;高値!U134,高値!T134&gt;高値!V134),15,""))</f>
        <v/>
      </c>
      <c r="AQ134" s="500" t="str">
        <f>IF(終値!A134="","",IF(AND(高値!U134&gt;高値!T134,高値!U134&gt;高値!S134,高値!U134&gt;高値!V134,高値!U134&gt;高値!W134),16,""))</f>
        <v/>
      </c>
      <c r="AR134" s="500" t="str">
        <f>IF(終値!A134="","",IF(AND(高値!V134&gt;高値!U134,高値!V134&gt;高値!T134,高値!V134&gt;高値!W134,高値!V134&gt;高値!X134),17,""))</f>
        <v/>
      </c>
      <c r="AS134" s="500" t="str">
        <f>IF(終値!A134="","",IF(AND(高値!W134&gt;高値!V134,高値!W134&gt;高値!U134,高値!W134&gt;高値!X134,高値!W134&gt;高値!Y134),18,""))</f>
        <v/>
      </c>
      <c r="AT134" s="500" t="str">
        <f>IF(終値!A134="","",IF(AND(高値!X134&gt;高値!W134,高値!X134&gt;高値!V134,高値!X134&gt;高値!Y134,高値!X134&gt;高値!Z134),19,""))</f>
        <v/>
      </c>
      <c r="AU134" s="500" t="str">
        <f>IF(終値!A134="","",IF(AND(高値!Y134&gt;高値!X134,高値!Y134&gt;高値!W134,高値!Y134&gt;高値!Z134,高値!Y134&gt;高値!AA134),20,""))</f>
        <v/>
      </c>
      <c r="AV134" s="500">
        <f>IF(終値!A134="","",IF(AND(高値!Z134&gt;高値!Y134,高値!Z134&gt;高値!X134,高値!Z134&gt;高値!AA134,高値!Z134&gt;高値!AB134),21,""))</f>
        <v>21</v>
      </c>
      <c r="AW134" s="500" t="str">
        <f>IF(終値!A134="","",IF(AND(高値!AA134&gt;高値!Z134,高値!AA134&gt;高値!Y134,高値!AA134&gt;高値!AB134,高値!AA134&gt;高値!AC134),22,""))</f>
        <v/>
      </c>
      <c r="AX134" s="500" t="str">
        <f>IF(終値!A134="","",IF(AND(高値!AB134&gt;高値!AA134,高値!AB134&gt;高値!Z134,高値!AB134&gt;高値!AC134,高値!AB134&gt;高値!AD134),23,""))</f>
        <v/>
      </c>
      <c r="AY134" s="500" t="str">
        <f>IF(終値!A134="","",IF(AND(高値!AC134&gt;高値!AB134,高値!AC134&gt;高値!AA134,高値!AC134&gt;高値!AD134,高値!AC134&gt;高値!AE134),24,""))</f>
        <v/>
      </c>
      <c r="AZ134" s="500" t="str">
        <f>IF(終値!A134="","",IF(AND(高値!AD134&gt;高値!AC134,高値!AD134&gt;高値!AB134,高値!AD134&gt;高値!AE134,高値!AD134&gt;高値!AF134),25,""))</f>
        <v/>
      </c>
      <c r="BA134" s="500" t="str">
        <f>IF(終値!A134="","",IF(AND(高値!AE134&gt;高値!AD134,高値!AE134&gt;高値!AC134,高値!AE134&gt;高値!AF134,高値!AE134&gt;高値!AG134),26,""))</f>
        <v/>
      </c>
      <c r="BB134" s="500">
        <f>IF(終値!A134="","",IF(AND(高値!AF134&gt;高値!AE134,高値!AF134&gt;高値!AD134,高値!AF134&gt;高値!AG134,高値!AF134&gt;高値!AH134),27,""))</f>
        <v>27</v>
      </c>
      <c r="BC134" s="500" t="str">
        <f>IF(終値!A134="","",IF(AND(高値!AG134&gt;高値!AF134,高値!AG134&gt;高値!AE134,高値!AG134&gt;高値!AH134,高値!AG134&gt;高値!AI134),28,""))</f>
        <v/>
      </c>
      <c r="BD134" s="500">
        <f t="shared" ref="BD134:BD197" si="12">COUNT($B134:$AB134)</f>
        <v>5</v>
      </c>
      <c r="BE134" s="500">
        <f t="shared" ref="BE134:BE197" si="13">IF($BD134&gt;=2,MIN($B134:$AB134),"")</f>
        <v>5</v>
      </c>
      <c r="BF134" s="500">
        <f t="shared" ref="BF134:BF197" si="14">IF($BD134&gt;=2,SMALL($B134:$AB134,2),"")</f>
        <v>13</v>
      </c>
      <c r="BG134" s="500">
        <f>IF($BE134="","",INDEX(安値!$E134:$CZ134,1,$BE134+1))</f>
        <v>2520</v>
      </c>
      <c r="BH134" s="500">
        <f>IF($BF134="","",INDEX(安値!$E134:$CZ134,1,$BF134+1))</f>
        <v>2915</v>
      </c>
      <c r="BI134" s="500">
        <f>IF($BF134="","",MAX(INDEX(高値!$E134:$CZ134,1,$BE134+1):INDEX(高値!$E134:$CZ134,1,$BF134+1)))</f>
        <v>3360</v>
      </c>
      <c r="BJ134" s="500">
        <f>IF($BF134="","",AVERAGE(INDEX(終値!$E134:$CZ134,1,$BF134+1):INDEX(終値!$E134:$CZ134,1,$BF134+20))-2*STDEVP(INDEX(終値!$E134:$CZ134,1,$BF134+1):INDEX(終値!$E134:$CZ134,1,$BF134+20)))</f>
        <v>2978.4694353084938</v>
      </c>
      <c r="BK134" s="500">
        <f>IF($BE134="","",AVERAGE(INDEX(終値!$E134:$CZ134,1,$BE134+1):INDEX(終値!$E134:$CZ134,1,$BE134+20))-2*STDEVP(INDEX(終値!$E134:$CZ134,1,$BE134+1):INDEX(終値!$E134:$CZ134,1,$BE134+20)))</f>
        <v>2675.2276640772325</v>
      </c>
      <c r="BL134" s="500">
        <f t="shared" ref="BL134:BL197" si="15">COUNT($AC134:$BC134)</f>
        <v>3</v>
      </c>
      <c r="BM134" s="500">
        <f t="shared" ref="BM134:BM197" si="16">IF($BL134&gt;=2,MIN($AC134:$BC134),"")</f>
        <v>11</v>
      </c>
      <c r="BN134" s="500">
        <f t="shared" ref="BN134:BN197" si="17">IF($BL134&gt;=2,SMALL($AC134:$BC134,2),"")</f>
        <v>21</v>
      </c>
      <c r="BO134" s="500">
        <f>IF($BM134="","",INDEX(高値!$E134:$CZ134,1,$BM134+1))</f>
        <v>3360</v>
      </c>
      <c r="BP134" s="500">
        <f>IF($BN134="","",INDEX(高値!$E134:$CZ134,1,$BN134+1))</f>
        <v>3870</v>
      </c>
      <c r="BQ134" s="500">
        <f>IF($BN134="","",MIN(INDEX(安値!$E134:$CZ134,1,$BM134+1):INDEX(安値!$E134:$CZ134,1,$BN134+1)))</f>
        <v>2915</v>
      </c>
      <c r="BR134" s="500">
        <f>IF($BN134="","",AVERAGE(INDEX(終値!$E134:$CZ134,1,$BN134+1):INDEX(終値!$E134:$CZ134,1,$BN134+20))+2*STDEVP(INDEX(終値!$E134:$CZ134,1,$BN134+1):INDEX(終値!$E134:$CZ134,1,$BN134+20)))</f>
        <v>4506.169075407428</v>
      </c>
      <c r="BS134" s="500">
        <f>IF($BM134="","",AVERAGE(INDEX(終値!$E134:$CZ134,1,$BM134+1):INDEX(終値!$E134:$CZ134,1,$BM134+20))+2*STDEVP(INDEX(終値!$E134:$CZ134,1,$BM134+1):INDEX(終値!$E134:$CZ134,1,$BM134+20)))</f>
        <v>4412.1331596183772</v>
      </c>
      <c r="BT134" s="497" t="str">
        <f>IFERROR(IF(AND($BD134&gt;=2,ABS($BG134-$BH134)/$BH134&lt;=BB設定!$B$12,$BI134&gt;=MAX($BH134,$BG134)*(1+BB設定!$B$13),終値!E134&gt;$BG134),IF(OR(終値!E134&gt;=$BI134,AND($BH134&lt;$BJ134,$BG134&gt;=$BK134)),"二番底W▲","二番底W形成"),IF(AND($BL134&gt;=2,ABS($BO134-$BP134)/$BP134&lt;=BB設定!$B$12,$BQ134&lt;=MIN($BP134,$BO134)*(1-BB設定!$B$13),終値!E134&lt;$BO134),IF(OR(終値!E134&lt;=$BQ134,AND($BP134&gt;$BR134,$BO134&lt;=$BS134)),"二番天井M▼","二番天井M形成"),"－")),"－")</f>
        <v>－</v>
      </c>
    </row>
    <row r="135" spans="2:72">
      <c r="B135" s="500" t="str">
        <f>IF(終値!A135="","",IF(AND(安値!G135&lt;安値!F135,安値!G135&lt;安値!E135,安値!G135&lt;安値!H135,安値!G135&lt;安値!I135),2,""))</f>
        <v/>
      </c>
      <c r="C135" s="500" t="str">
        <f>IF(終値!A135="","",IF(AND(安値!H135&lt;安値!G135,安値!H135&lt;安値!F135,安値!H135&lt;安値!I135,安値!H135&lt;安値!J135),3,""))</f>
        <v/>
      </c>
      <c r="D135" s="500" t="str">
        <f>IF(終値!A135="","",IF(AND(安値!I135&lt;安値!H135,安値!I135&lt;安値!G135,安値!I135&lt;安値!J135,安値!I135&lt;安値!K135),4,""))</f>
        <v/>
      </c>
      <c r="E135" s="500" t="str">
        <f>IF(終値!A135="","",IF(AND(安値!J135&lt;安値!I135,安値!J135&lt;安値!H135,安値!J135&lt;安値!K135,安値!J135&lt;安値!L135),5,""))</f>
        <v/>
      </c>
      <c r="F135" s="500">
        <f>IF(終値!A135="","",IF(AND(安値!K135&lt;安値!J135,安値!K135&lt;安値!I135,安値!K135&lt;安値!L135,安値!K135&lt;安値!M135),6,""))</f>
        <v>6</v>
      </c>
      <c r="G135" s="500" t="str">
        <f>IF(終値!A135="","",IF(AND(安値!L135&lt;安値!K135,安値!L135&lt;安値!J135,安値!L135&lt;安値!M135,安値!L135&lt;安値!N135),7,""))</f>
        <v/>
      </c>
      <c r="H135" s="500" t="str">
        <f>IF(終値!A135="","",IF(AND(安値!M135&lt;安値!L135,安値!M135&lt;安値!K135,安値!M135&lt;安値!N135,安値!M135&lt;安値!O135),8,""))</f>
        <v/>
      </c>
      <c r="I135" s="500" t="str">
        <f>IF(終値!A135="","",IF(AND(安値!N135&lt;安値!M135,安値!N135&lt;安値!L135,安値!N135&lt;安値!O135,安値!N135&lt;安値!P135),9,""))</f>
        <v/>
      </c>
      <c r="J135" s="500" t="str">
        <f>IF(終値!A135="","",IF(AND(安値!O135&lt;安値!N135,安値!O135&lt;安値!M135,安値!O135&lt;安値!P135,安値!O135&lt;安値!Q135),10,""))</f>
        <v/>
      </c>
      <c r="K135" s="500" t="str">
        <f>IF(終値!A135="","",IF(AND(安値!P135&lt;安値!O135,安値!P135&lt;安値!N135,安値!P135&lt;安値!Q135,安値!P135&lt;安値!R135),11,""))</f>
        <v/>
      </c>
      <c r="L135" s="500" t="str">
        <f>IF(終値!A135="","",IF(AND(安値!Q135&lt;安値!P135,安値!Q135&lt;安値!O135,安値!Q135&lt;安値!R135,安値!Q135&lt;安値!S135),12,""))</f>
        <v/>
      </c>
      <c r="M135" s="500">
        <f>IF(終値!A135="","",IF(AND(安値!R135&lt;安値!Q135,安値!R135&lt;安値!P135,安値!R135&lt;安値!S135,安値!R135&lt;安値!T135),13,""))</f>
        <v>13</v>
      </c>
      <c r="N135" s="500" t="str">
        <f>IF(終値!A135="","",IF(AND(安値!S135&lt;安値!R135,安値!S135&lt;安値!Q135,安値!S135&lt;安値!T135,安値!S135&lt;安値!U135),14,""))</f>
        <v/>
      </c>
      <c r="O135" s="500" t="str">
        <f>IF(終値!A135="","",IF(AND(安値!T135&lt;安値!S135,安値!T135&lt;安値!R135,安値!T135&lt;安値!U135,安値!T135&lt;安値!V135),15,""))</f>
        <v/>
      </c>
      <c r="P135" s="500">
        <f>IF(終値!A135="","",IF(AND(安値!U135&lt;安値!T135,安値!U135&lt;安値!S135,安値!U135&lt;安値!V135,安値!U135&lt;安値!W135),16,""))</f>
        <v>16</v>
      </c>
      <c r="Q135" s="500" t="str">
        <f>IF(終値!A135="","",IF(AND(安値!V135&lt;安値!U135,安値!V135&lt;安値!T135,安値!V135&lt;安値!W135,安値!V135&lt;安値!X135),17,""))</f>
        <v/>
      </c>
      <c r="R135" s="500" t="str">
        <f>IF(終値!A135="","",IF(AND(安値!W135&lt;安値!V135,安値!W135&lt;安値!U135,安値!W135&lt;安値!X135,安値!W135&lt;安値!Y135),18,""))</f>
        <v/>
      </c>
      <c r="S135" s="500">
        <f>IF(終値!A135="","",IF(AND(安値!X135&lt;安値!W135,安値!X135&lt;安値!V135,安値!X135&lt;安値!Y135,安値!X135&lt;安値!Z135),19,""))</f>
        <v>19</v>
      </c>
      <c r="T135" s="500" t="str">
        <f>IF(終値!A135="","",IF(AND(安値!Y135&lt;安値!X135,安値!Y135&lt;安値!W135,安値!Y135&lt;安値!Z135,安値!Y135&lt;安値!AA135),20,""))</f>
        <v/>
      </c>
      <c r="U135" s="500" t="str">
        <f>IF(終値!A135="","",IF(AND(安値!Z135&lt;安値!Y135,安値!Z135&lt;安値!X135,安値!Z135&lt;安値!AA135,安値!Z135&lt;安値!AB135),21,""))</f>
        <v/>
      </c>
      <c r="V135" s="500" t="str">
        <f>IF(終値!A135="","",IF(AND(安値!AA135&lt;安値!Z135,安値!AA135&lt;安値!Y135,安値!AA135&lt;安値!AB135,安値!AA135&lt;安値!AC135),22,""))</f>
        <v/>
      </c>
      <c r="W135" s="500" t="str">
        <f>IF(終値!A135="","",IF(AND(安値!AB135&lt;安値!AA135,安値!AB135&lt;安値!Z135,安値!AB135&lt;安値!AC135,安値!AB135&lt;安値!AD135),23,""))</f>
        <v/>
      </c>
      <c r="X135" s="500" t="str">
        <f>IF(終値!A135="","",IF(AND(安値!AC135&lt;安値!AB135,安値!AC135&lt;安値!AA135,安値!AC135&lt;安値!AD135,安値!AC135&lt;安値!AE135),24,""))</f>
        <v/>
      </c>
      <c r="Y135" s="500" t="str">
        <f>IF(終値!A135="","",IF(AND(安値!AD135&lt;安値!AC135,安値!AD135&lt;安値!AB135,安値!AD135&lt;安値!AE135,安値!AD135&lt;安値!AF135),25,""))</f>
        <v/>
      </c>
      <c r="Z135" s="500">
        <f>IF(終値!A135="","",IF(AND(安値!AE135&lt;安値!AD135,安値!AE135&lt;安値!AC135,安値!AE135&lt;安値!AF135,安値!AE135&lt;安値!AG135),26,""))</f>
        <v>26</v>
      </c>
      <c r="AA135" s="500" t="str">
        <f>IF(終値!A135="","",IF(AND(安値!AF135&lt;安値!AE135,安値!AF135&lt;安値!AD135,安値!AF135&lt;安値!AG135,安値!AF135&lt;安値!AH135),27,""))</f>
        <v/>
      </c>
      <c r="AB135" s="500" t="str">
        <f>IF(終値!A135="","",IF(AND(安値!AG135&lt;安値!AF135,安値!AG135&lt;安値!AE135,安値!AG135&lt;安値!AH135,安値!AG135&lt;安値!AI135),28,""))</f>
        <v/>
      </c>
      <c r="AC135" s="500" t="str">
        <f>IF(終値!A135="","",IF(AND(高値!G135&gt;高値!F135,高値!G135&gt;高値!E135,高値!G135&gt;高値!H135,高値!G135&gt;高値!I135),2,""))</f>
        <v/>
      </c>
      <c r="AD135" s="500" t="str">
        <f>IF(終値!A135="","",IF(AND(高値!H135&gt;高値!G135,高値!H135&gt;高値!F135,高値!H135&gt;高値!I135,高値!H135&gt;高値!J135),3,""))</f>
        <v/>
      </c>
      <c r="AE135" s="500" t="str">
        <f>IF(終値!A135="","",IF(AND(高値!I135&gt;高値!H135,高値!I135&gt;高値!G135,高値!I135&gt;高値!J135,高値!I135&gt;高値!K135),4,""))</f>
        <v/>
      </c>
      <c r="AF135" s="500" t="str">
        <f>IF(終値!A135="","",IF(AND(高値!J135&gt;高値!I135,高値!J135&gt;高値!H135,高値!J135&gt;高値!K135,高値!J135&gt;高値!L135),5,""))</f>
        <v/>
      </c>
      <c r="AG135" s="500" t="str">
        <f>IF(終値!A135="","",IF(AND(高値!K135&gt;高値!J135,高値!K135&gt;高値!I135,高値!K135&gt;高値!L135,高値!K135&gt;高値!M135),6,""))</f>
        <v/>
      </c>
      <c r="AH135" s="500" t="str">
        <f>IF(終値!A135="","",IF(AND(高値!L135&gt;高値!K135,高値!L135&gt;高値!J135,高値!L135&gt;高値!M135,高値!L135&gt;高値!N135),7,""))</f>
        <v/>
      </c>
      <c r="AI135" s="500" t="str">
        <f>IF(終値!A135="","",IF(AND(高値!M135&gt;高値!L135,高値!M135&gt;高値!K135,高値!M135&gt;高値!N135,高値!M135&gt;高値!O135),8,""))</f>
        <v/>
      </c>
      <c r="AJ135" s="500" t="str">
        <f>IF(終値!A135="","",IF(AND(高値!N135&gt;高値!M135,高値!N135&gt;高値!L135,高値!N135&gt;高値!O135,高値!N135&gt;高値!P135),9,""))</f>
        <v/>
      </c>
      <c r="AK135" s="500">
        <f>IF(終値!A135="","",IF(AND(高値!O135&gt;高値!N135,高値!O135&gt;高値!M135,高値!O135&gt;高値!P135,高値!O135&gt;高値!Q135),10,""))</f>
        <v>10</v>
      </c>
      <c r="AL135" s="500" t="str">
        <f>IF(終値!A135="","",IF(AND(高値!P135&gt;高値!O135,高値!P135&gt;高値!N135,高値!P135&gt;高値!Q135,高値!P135&gt;高値!R135),11,""))</f>
        <v/>
      </c>
      <c r="AM135" s="500" t="str">
        <f>IF(終値!A135="","",IF(AND(高値!Q135&gt;高値!P135,高値!Q135&gt;高値!O135,高値!Q135&gt;高値!R135,高値!Q135&gt;高値!S135),12,""))</f>
        <v/>
      </c>
      <c r="AN135" s="500" t="str">
        <f>IF(終値!A135="","",IF(AND(高値!R135&gt;高値!Q135,高値!R135&gt;高値!P135,高値!R135&gt;高値!S135,高値!R135&gt;高値!T135),13,""))</f>
        <v/>
      </c>
      <c r="AO135" s="500">
        <f>IF(終値!A135="","",IF(AND(高値!S135&gt;高値!R135,高値!S135&gt;高値!Q135,高値!S135&gt;高値!T135,高値!S135&gt;高値!U135),14,""))</f>
        <v>14</v>
      </c>
      <c r="AP135" s="500" t="str">
        <f>IF(終値!A135="","",IF(AND(高値!T135&gt;高値!S135,高値!T135&gt;高値!R135,高値!T135&gt;高値!U135,高値!T135&gt;高値!V135),15,""))</f>
        <v/>
      </c>
      <c r="AQ135" s="500" t="str">
        <f>IF(終値!A135="","",IF(AND(高値!U135&gt;高値!T135,高値!U135&gt;高値!S135,高値!U135&gt;高値!V135,高値!U135&gt;高値!W135),16,""))</f>
        <v/>
      </c>
      <c r="AR135" s="500">
        <f>IF(終値!A135="","",IF(AND(高値!V135&gt;高値!U135,高値!V135&gt;高値!T135,高値!V135&gt;高値!W135,高値!V135&gt;高値!X135),17,""))</f>
        <v>17</v>
      </c>
      <c r="AS135" s="500" t="str">
        <f>IF(終値!A135="","",IF(AND(高値!W135&gt;高値!V135,高値!W135&gt;高値!U135,高値!W135&gt;高値!X135,高値!W135&gt;高値!Y135),18,""))</f>
        <v/>
      </c>
      <c r="AT135" s="500" t="str">
        <f>IF(終値!A135="","",IF(AND(高値!X135&gt;高値!W135,高値!X135&gt;高値!V135,高値!X135&gt;高値!Y135,高値!X135&gt;高値!Z135),19,""))</f>
        <v/>
      </c>
      <c r="AU135" s="500" t="str">
        <f>IF(終値!A135="","",IF(AND(高値!Y135&gt;高値!X135,高値!Y135&gt;高値!W135,高値!Y135&gt;高値!Z135,高値!Y135&gt;高値!AA135),20,""))</f>
        <v/>
      </c>
      <c r="AV135" s="500">
        <f>IF(終値!A135="","",IF(AND(高値!Z135&gt;高値!Y135,高値!Z135&gt;高値!X135,高値!Z135&gt;高値!AA135,高値!Z135&gt;高値!AB135),21,""))</f>
        <v>21</v>
      </c>
      <c r="AW135" s="500" t="str">
        <f>IF(終値!A135="","",IF(AND(高値!AA135&gt;高値!Z135,高値!AA135&gt;高値!Y135,高値!AA135&gt;高値!AB135,高値!AA135&gt;高値!AC135),22,""))</f>
        <v/>
      </c>
      <c r="AX135" s="500" t="str">
        <f>IF(終値!A135="","",IF(AND(高値!AB135&gt;高値!AA135,高値!AB135&gt;高値!Z135,高値!AB135&gt;高値!AC135,高値!AB135&gt;高値!AD135),23,""))</f>
        <v/>
      </c>
      <c r="AY135" s="500" t="str">
        <f>IF(終値!A135="","",IF(AND(高値!AC135&gt;高値!AB135,高値!AC135&gt;高値!AA135,高値!AC135&gt;高値!AD135,高値!AC135&gt;高値!AE135),24,""))</f>
        <v/>
      </c>
      <c r="AZ135" s="500" t="str">
        <f>IF(終値!A135="","",IF(AND(高値!AD135&gt;高値!AC135,高値!AD135&gt;高値!AB135,高値!AD135&gt;高値!AE135,高値!AD135&gt;高値!AF135),25,""))</f>
        <v/>
      </c>
      <c r="BA135" s="500" t="str">
        <f>IF(終値!A135="","",IF(AND(高値!AE135&gt;高値!AD135,高値!AE135&gt;高値!AC135,高値!AE135&gt;高値!AF135,高値!AE135&gt;高値!AG135),26,""))</f>
        <v/>
      </c>
      <c r="BB135" s="500" t="str">
        <f>IF(終値!A135="","",IF(AND(高値!AF135&gt;高値!AE135,高値!AF135&gt;高値!AD135,高値!AF135&gt;高値!AG135,高値!AF135&gt;高値!AH135),27,""))</f>
        <v/>
      </c>
      <c r="BC135" s="500" t="str">
        <f>IF(終値!A135="","",IF(AND(高値!AG135&gt;高値!AF135,高値!AG135&gt;高値!AE135,高値!AG135&gt;高値!AH135,高値!AG135&gt;高値!AI135),28,""))</f>
        <v/>
      </c>
      <c r="BD135" s="500">
        <f t="shared" si="12"/>
        <v>5</v>
      </c>
      <c r="BE135" s="500">
        <f t="shared" si="13"/>
        <v>6</v>
      </c>
      <c r="BF135" s="500">
        <f t="shared" si="14"/>
        <v>13</v>
      </c>
      <c r="BG135" s="500">
        <f>IF($BE135="","",INDEX(安値!$E135:$CZ135,1,$BE135+1))</f>
        <v>1462</v>
      </c>
      <c r="BH135" s="500">
        <f>IF($BF135="","",INDEX(安値!$E135:$CZ135,1,$BF135+1))</f>
        <v>1610</v>
      </c>
      <c r="BI135" s="500">
        <f>IF($BF135="","",MAX(INDEX(高値!$E135:$CZ135,1,$BE135+1):INDEX(高値!$E135:$CZ135,1,$BF135+1)))</f>
        <v>1962</v>
      </c>
      <c r="BJ135" s="500">
        <f>IF($BF135="","",AVERAGE(INDEX(終値!$E135:$CZ135,1,$BF135+1):INDEX(終値!$E135:$CZ135,1,$BF135+20))-2*STDEVP(INDEX(終値!$E135:$CZ135,1,$BF135+1):INDEX(終値!$E135:$CZ135,1,$BF135+20)))</f>
        <v>1611.9427840279407</v>
      </c>
      <c r="BK135" s="500">
        <f>IF($BE135="","",AVERAGE(INDEX(終値!$E135:$CZ135,1,$BE135+1):INDEX(終値!$E135:$CZ135,1,$BE135+20))-2*STDEVP(INDEX(終値!$E135:$CZ135,1,$BE135+1):INDEX(終値!$E135:$CZ135,1,$BE135+20)))</f>
        <v>1560.8840723989674</v>
      </c>
      <c r="BL135" s="500">
        <f t="shared" si="15"/>
        <v>4</v>
      </c>
      <c r="BM135" s="500">
        <f t="shared" si="16"/>
        <v>10</v>
      </c>
      <c r="BN135" s="500">
        <f t="shared" si="17"/>
        <v>14</v>
      </c>
      <c r="BO135" s="500">
        <f>IF($BM135="","",INDEX(高値!$E135:$CZ135,1,$BM135+1))</f>
        <v>1962</v>
      </c>
      <c r="BP135" s="500">
        <f>IF($BN135="","",INDEX(高値!$E135:$CZ135,1,$BN135+1))</f>
        <v>1846</v>
      </c>
      <c r="BQ135" s="500">
        <f>IF($BN135="","",MIN(INDEX(安値!$E135:$CZ135,1,$BM135+1):INDEX(安値!$E135:$CZ135,1,$BN135+1)))</f>
        <v>1610</v>
      </c>
      <c r="BR135" s="500">
        <f>IF($BN135="","",AVERAGE(INDEX(終値!$E135:$CZ135,1,$BN135+1):INDEX(終値!$E135:$CZ135,1,$BN135+20))+2*STDEVP(INDEX(終値!$E135:$CZ135,1,$BN135+1):INDEX(終値!$E135:$CZ135,1,$BN135+20)))</f>
        <v>1957.5775692024927</v>
      </c>
      <c r="BS135" s="500">
        <f>IF($BM135="","",AVERAGE(INDEX(終値!$E135:$CZ135,1,$BM135+1):INDEX(終値!$E135:$CZ135,1,$BM135+20))+2*STDEVP(INDEX(終値!$E135:$CZ135,1,$BM135+1):INDEX(終値!$E135:$CZ135,1,$BM135+20)))</f>
        <v>1894.6808702767682</v>
      </c>
      <c r="BT135" s="497" t="str">
        <f>IFERROR(IF(AND($BD135&gt;=2,ABS($BG135-$BH135)/$BH135&lt;=BB設定!$B$12,$BI135&gt;=MAX($BH135,$BG135)*(1+BB設定!$B$13),終値!E135&gt;$BG135),IF(OR(終値!E135&gt;=$BI135,AND($BH135&lt;$BJ135,$BG135&gt;=$BK135)),"二番底W▲","二番底W形成"),IF(AND($BL135&gt;=2,ABS($BO135-$BP135)/$BP135&lt;=BB設定!$B$12,$BQ135&lt;=MIN($BP135,$BO135)*(1-BB設定!$B$13),終値!E135&lt;$BO135),IF(OR(終値!E135&lt;=$BQ135,AND($BP135&gt;$BR135,$BO135&lt;=$BS135)),"二番天井M▼","二番天井M形成"),"－")),"－")</f>
        <v>－</v>
      </c>
    </row>
    <row r="136" spans="2:72">
      <c r="B136" s="500" t="str">
        <f>IF(終値!A136="","",IF(AND(安値!G136&lt;安値!F136,安値!G136&lt;安値!E136,安値!G136&lt;安値!H136,安値!G136&lt;安値!I136),2,""))</f>
        <v/>
      </c>
      <c r="C136" s="500" t="str">
        <f>IF(終値!A136="","",IF(AND(安値!H136&lt;安値!G136,安値!H136&lt;安値!F136,安値!H136&lt;安値!I136,安値!H136&lt;安値!J136),3,""))</f>
        <v/>
      </c>
      <c r="D136" s="500" t="str">
        <f>IF(終値!A136="","",IF(AND(安値!I136&lt;安値!H136,安値!I136&lt;安値!G136,安値!I136&lt;安値!J136,安値!I136&lt;安値!K136),4,""))</f>
        <v/>
      </c>
      <c r="E136" s="500">
        <f>IF(終値!A136="","",IF(AND(安値!J136&lt;安値!I136,安値!J136&lt;安値!H136,安値!J136&lt;安値!K136,安値!J136&lt;安値!L136),5,""))</f>
        <v>5</v>
      </c>
      <c r="F136" s="500" t="str">
        <f>IF(終値!A136="","",IF(AND(安値!K136&lt;安値!J136,安値!K136&lt;安値!I136,安値!K136&lt;安値!L136,安値!K136&lt;安値!M136),6,""))</f>
        <v/>
      </c>
      <c r="G136" s="500" t="str">
        <f>IF(終値!A136="","",IF(AND(安値!L136&lt;安値!K136,安値!L136&lt;安値!J136,安値!L136&lt;安値!M136,安値!L136&lt;安値!N136),7,""))</f>
        <v/>
      </c>
      <c r="H136" s="500" t="str">
        <f>IF(終値!A136="","",IF(AND(安値!M136&lt;安値!L136,安値!M136&lt;安値!K136,安値!M136&lt;安値!N136,安値!M136&lt;安値!O136),8,""))</f>
        <v/>
      </c>
      <c r="I136" s="500" t="str">
        <f>IF(終値!A136="","",IF(AND(安値!N136&lt;安値!M136,安値!N136&lt;安値!L136,安値!N136&lt;安値!O136,安値!N136&lt;安値!P136),9,""))</f>
        <v/>
      </c>
      <c r="J136" s="500" t="str">
        <f>IF(終値!A136="","",IF(AND(安値!O136&lt;安値!N136,安値!O136&lt;安値!M136,安値!O136&lt;安値!P136,安値!O136&lt;安値!Q136),10,""))</f>
        <v/>
      </c>
      <c r="K136" s="500" t="str">
        <f>IF(終値!A136="","",IF(AND(安値!P136&lt;安値!O136,安値!P136&lt;安値!N136,安値!P136&lt;安値!Q136,安値!P136&lt;安値!R136),11,""))</f>
        <v/>
      </c>
      <c r="L136" s="500" t="str">
        <f>IF(終値!A136="","",IF(AND(安値!Q136&lt;安値!P136,安値!Q136&lt;安値!O136,安値!Q136&lt;安値!R136,安値!Q136&lt;安値!S136),12,""))</f>
        <v/>
      </c>
      <c r="M136" s="500">
        <f>IF(終値!A136="","",IF(AND(安値!R136&lt;安値!Q136,安値!R136&lt;安値!P136,安値!R136&lt;安値!S136,安値!R136&lt;安値!T136),13,""))</f>
        <v>13</v>
      </c>
      <c r="N136" s="500" t="str">
        <f>IF(終値!A136="","",IF(AND(安値!S136&lt;安値!R136,安値!S136&lt;安値!Q136,安値!S136&lt;安値!T136,安値!S136&lt;安値!U136),14,""))</f>
        <v/>
      </c>
      <c r="O136" s="500" t="str">
        <f>IF(終値!A136="","",IF(AND(安値!T136&lt;安値!S136,安値!T136&lt;安値!R136,安値!T136&lt;安値!U136,安値!T136&lt;安値!V136),15,""))</f>
        <v/>
      </c>
      <c r="P136" s="500" t="str">
        <f>IF(終値!A136="","",IF(AND(安値!U136&lt;安値!T136,安値!U136&lt;安値!S136,安値!U136&lt;安値!V136,安値!U136&lt;安値!W136),16,""))</f>
        <v/>
      </c>
      <c r="Q136" s="500" t="str">
        <f>IF(終値!A136="","",IF(AND(安値!V136&lt;安値!U136,安値!V136&lt;安値!T136,安値!V136&lt;安値!W136,安値!V136&lt;安値!X136),17,""))</f>
        <v/>
      </c>
      <c r="R136" s="500" t="str">
        <f>IF(終値!A136="","",IF(AND(安値!W136&lt;安値!V136,安値!W136&lt;安値!U136,安値!W136&lt;安値!X136,安値!W136&lt;安値!Y136),18,""))</f>
        <v/>
      </c>
      <c r="S136" s="500" t="str">
        <f>IF(終値!A136="","",IF(AND(安値!X136&lt;安値!W136,安値!X136&lt;安値!V136,安値!X136&lt;安値!Y136,安値!X136&lt;安値!Z136),19,""))</f>
        <v/>
      </c>
      <c r="T136" s="500" t="str">
        <f>IF(終値!A136="","",IF(AND(安値!Y136&lt;安値!X136,安値!Y136&lt;安値!W136,安値!Y136&lt;安値!Z136,安値!Y136&lt;安値!AA136),20,""))</f>
        <v/>
      </c>
      <c r="U136" s="500" t="str">
        <f>IF(終値!A136="","",IF(AND(安値!Z136&lt;安値!Y136,安値!Z136&lt;安値!X136,安値!Z136&lt;安値!AA136,安値!Z136&lt;安値!AB136),21,""))</f>
        <v/>
      </c>
      <c r="V136" s="500" t="str">
        <f>IF(終値!A136="","",IF(AND(安値!AA136&lt;安値!Z136,安値!AA136&lt;安値!Y136,安値!AA136&lt;安値!AB136,安値!AA136&lt;安値!AC136),22,""))</f>
        <v/>
      </c>
      <c r="W136" s="500" t="str">
        <f>IF(終値!A136="","",IF(AND(安値!AB136&lt;安値!AA136,安値!AB136&lt;安値!Z136,安値!AB136&lt;安値!AC136,安値!AB136&lt;安値!AD136),23,""))</f>
        <v/>
      </c>
      <c r="X136" s="500" t="str">
        <f>IF(終値!A136="","",IF(AND(安値!AC136&lt;安値!AB136,安値!AC136&lt;安値!AA136,安値!AC136&lt;安値!AD136,安値!AC136&lt;安値!AE136),24,""))</f>
        <v/>
      </c>
      <c r="Y136" s="500" t="str">
        <f>IF(終値!A136="","",IF(AND(安値!AD136&lt;安値!AC136,安値!AD136&lt;安値!AB136,安値!AD136&lt;安値!AE136,安値!AD136&lt;安値!AF136),25,""))</f>
        <v/>
      </c>
      <c r="Z136" s="500" t="str">
        <f>IF(終値!A136="","",IF(AND(安値!AE136&lt;安値!AD136,安値!AE136&lt;安値!AC136,安値!AE136&lt;安値!AF136,安値!AE136&lt;安値!AG136),26,""))</f>
        <v/>
      </c>
      <c r="AA136" s="500" t="str">
        <f>IF(終値!A136="","",IF(AND(安値!AF136&lt;安値!AE136,安値!AF136&lt;安値!AD136,安値!AF136&lt;安値!AG136,安値!AF136&lt;安値!AH136),27,""))</f>
        <v/>
      </c>
      <c r="AB136" s="500">
        <f>IF(終値!A136="","",IF(AND(安値!AG136&lt;安値!AF136,安値!AG136&lt;安値!AE136,安値!AG136&lt;安値!AH136,安値!AG136&lt;安値!AI136),28,""))</f>
        <v>28</v>
      </c>
      <c r="AC136" s="500" t="str">
        <f>IF(終値!A136="","",IF(AND(高値!G136&gt;高値!F136,高値!G136&gt;高値!E136,高値!G136&gt;高値!H136,高値!G136&gt;高値!I136),2,""))</f>
        <v/>
      </c>
      <c r="AD136" s="500" t="str">
        <f>IF(終値!A136="","",IF(AND(高値!H136&gt;高値!G136,高値!H136&gt;高値!F136,高値!H136&gt;高値!I136,高値!H136&gt;高値!J136),3,""))</f>
        <v/>
      </c>
      <c r="AE136" s="500" t="str">
        <f>IF(終値!A136="","",IF(AND(高値!I136&gt;高値!H136,高値!I136&gt;高値!G136,高値!I136&gt;高値!J136,高値!I136&gt;高値!K136),4,""))</f>
        <v/>
      </c>
      <c r="AF136" s="500" t="str">
        <f>IF(終値!A136="","",IF(AND(高値!J136&gt;高値!I136,高値!J136&gt;高値!H136,高値!J136&gt;高値!K136,高値!J136&gt;高値!L136),5,""))</f>
        <v/>
      </c>
      <c r="AG136" s="500" t="str">
        <f>IF(終値!A136="","",IF(AND(高値!K136&gt;高値!J136,高値!K136&gt;高値!I136,高値!K136&gt;高値!L136,高値!K136&gt;高値!M136),6,""))</f>
        <v/>
      </c>
      <c r="AH136" s="500" t="str">
        <f>IF(終値!A136="","",IF(AND(高値!L136&gt;高値!K136,高値!L136&gt;高値!J136,高値!L136&gt;高値!M136,高値!L136&gt;高値!N136),7,""))</f>
        <v/>
      </c>
      <c r="AI136" s="500" t="str">
        <f>IF(終値!A136="","",IF(AND(高値!M136&gt;高値!L136,高値!M136&gt;高値!K136,高値!M136&gt;高値!N136,高値!M136&gt;高値!O136),8,""))</f>
        <v/>
      </c>
      <c r="AJ136" s="500" t="str">
        <f>IF(終値!A136="","",IF(AND(高値!N136&gt;高値!M136,高値!N136&gt;高値!L136,高値!N136&gt;高値!O136,高値!N136&gt;高値!P136),9,""))</f>
        <v/>
      </c>
      <c r="AK136" s="500">
        <f>IF(終値!A136="","",IF(AND(高値!O136&gt;高値!N136,高値!O136&gt;高値!M136,高値!O136&gt;高値!P136,高値!O136&gt;高値!Q136),10,""))</f>
        <v>10</v>
      </c>
      <c r="AL136" s="500" t="str">
        <f>IF(終値!A136="","",IF(AND(高値!P136&gt;高値!O136,高値!P136&gt;高値!N136,高値!P136&gt;高値!Q136,高値!P136&gt;高値!R136),11,""))</f>
        <v/>
      </c>
      <c r="AM136" s="500" t="str">
        <f>IF(終値!A136="","",IF(AND(高値!Q136&gt;高値!P136,高値!Q136&gt;高値!O136,高値!Q136&gt;高値!R136,高値!Q136&gt;高値!S136),12,""))</f>
        <v/>
      </c>
      <c r="AN136" s="500" t="str">
        <f>IF(終値!A136="","",IF(AND(高値!R136&gt;高値!Q136,高値!R136&gt;高値!P136,高値!R136&gt;高値!S136,高値!R136&gt;高値!T136),13,""))</f>
        <v/>
      </c>
      <c r="AO136" s="500" t="str">
        <f>IF(終値!A136="","",IF(AND(高値!S136&gt;高値!R136,高値!S136&gt;高値!Q136,高値!S136&gt;高値!T136,高値!S136&gt;高値!U136),14,""))</f>
        <v/>
      </c>
      <c r="AP136" s="500" t="str">
        <f>IF(終値!A136="","",IF(AND(高値!T136&gt;高値!S136,高値!T136&gt;高値!R136,高値!T136&gt;高値!U136,高値!T136&gt;高値!V136),15,""))</f>
        <v/>
      </c>
      <c r="AQ136" s="500" t="str">
        <f>IF(終値!A136="","",IF(AND(高値!U136&gt;高値!T136,高値!U136&gt;高値!S136,高値!U136&gt;高値!V136,高値!U136&gt;高値!W136),16,""))</f>
        <v/>
      </c>
      <c r="AR136" s="500" t="str">
        <f>IF(終値!A136="","",IF(AND(高値!V136&gt;高値!U136,高値!V136&gt;高値!T136,高値!V136&gt;高値!W136,高値!V136&gt;高値!X136),17,""))</f>
        <v/>
      </c>
      <c r="AS136" s="500" t="str">
        <f>IF(終値!A136="","",IF(AND(高値!W136&gt;高値!V136,高値!W136&gt;高値!U136,高値!W136&gt;高値!X136,高値!W136&gt;高値!Y136),18,""))</f>
        <v/>
      </c>
      <c r="AT136" s="500" t="str">
        <f>IF(終値!A136="","",IF(AND(高値!X136&gt;高値!W136,高値!X136&gt;高値!V136,高値!X136&gt;高値!Y136,高値!X136&gt;高値!Z136),19,""))</f>
        <v/>
      </c>
      <c r="AU136" s="500" t="str">
        <f>IF(終値!A136="","",IF(AND(高値!Y136&gt;高値!X136,高値!Y136&gt;高値!W136,高値!Y136&gt;高値!Z136,高値!Y136&gt;高値!AA136),20,""))</f>
        <v/>
      </c>
      <c r="AV136" s="500" t="str">
        <f>IF(終値!A136="","",IF(AND(高値!Z136&gt;高値!Y136,高値!Z136&gt;高値!X136,高値!Z136&gt;高値!AA136,高値!Z136&gt;高値!AB136),21,""))</f>
        <v/>
      </c>
      <c r="AW136" s="500">
        <f>IF(終値!A136="","",IF(AND(高値!AA136&gt;高値!Z136,高値!AA136&gt;高値!Y136,高値!AA136&gt;高値!AB136,高値!AA136&gt;高値!AC136),22,""))</f>
        <v>22</v>
      </c>
      <c r="AX136" s="500" t="str">
        <f>IF(終値!A136="","",IF(AND(高値!AB136&gt;高値!AA136,高値!AB136&gt;高値!Z136,高値!AB136&gt;高値!AC136,高値!AB136&gt;高値!AD136),23,""))</f>
        <v/>
      </c>
      <c r="AY136" s="500" t="str">
        <f>IF(終値!A136="","",IF(AND(高値!AC136&gt;高値!AB136,高値!AC136&gt;高値!AA136,高値!AC136&gt;高値!AD136,高値!AC136&gt;高値!AE136),24,""))</f>
        <v/>
      </c>
      <c r="AZ136" s="500" t="str">
        <f>IF(終値!A136="","",IF(AND(高値!AD136&gt;高値!AC136,高値!AD136&gt;高値!AB136,高値!AD136&gt;高値!AE136,高値!AD136&gt;高値!AF136),25,""))</f>
        <v/>
      </c>
      <c r="BA136" s="500">
        <f>IF(終値!A136="","",IF(AND(高値!AE136&gt;高値!AD136,高値!AE136&gt;高値!AC136,高値!AE136&gt;高値!AF136,高値!AE136&gt;高値!AG136),26,""))</f>
        <v>26</v>
      </c>
      <c r="BB136" s="500" t="str">
        <f>IF(終値!A136="","",IF(AND(高値!AF136&gt;高値!AE136,高値!AF136&gt;高値!AD136,高値!AF136&gt;高値!AG136,高値!AF136&gt;高値!AH136),27,""))</f>
        <v/>
      </c>
      <c r="BC136" s="500" t="str">
        <f>IF(終値!A136="","",IF(AND(高値!AG136&gt;高値!AF136,高値!AG136&gt;高値!AE136,高値!AG136&gt;高値!AH136,高値!AG136&gt;高値!AI136),28,""))</f>
        <v/>
      </c>
      <c r="BD136" s="500">
        <f t="shared" si="12"/>
        <v>3</v>
      </c>
      <c r="BE136" s="500">
        <f t="shared" si="13"/>
        <v>5</v>
      </c>
      <c r="BF136" s="500">
        <f t="shared" si="14"/>
        <v>13</v>
      </c>
      <c r="BG136" s="500">
        <f>IF($BE136="","",INDEX(安値!$E136:$CZ136,1,$BE136+1))</f>
        <v>812</v>
      </c>
      <c r="BH136" s="500">
        <f>IF($BF136="","",INDEX(安値!$E136:$CZ136,1,$BF136+1))</f>
        <v>884</v>
      </c>
      <c r="BI136" s="500">
        <f>IF($BF136="","",MAX(INDEX(高値!$E136:$CZ136,1,$BE136+1):INDEX(高値!$E136:$CZ136,1,$BF136+1)))</f>
        <v>969</v>
      </c>
      <c r="BJ136" s="500">
        <f>IF($BF136="","",AVERAGE(INDEX(終値!$E136:$CZ136,1,$BF136+1):INDEX(終値!$E136:$CZ136,1,$BF136+20))-2*STDEVP(INDEX(終値!$E136:$CZ136,1,$BF136+1):INDEX(終値!$E136:$CZ136,1,$BF136+20)))</f>
        <v>914.99866840145626</v>
      </c>
      <c r="BK136" s="500">
        <f>IF($BE136="","",AVERAGE(INDEX(終値!$E136:$CZ136,1,$BE136+1):INDEX(終値!$E136:$CZ136,1,$BE136+20))-2*STDEVP(INDEX(終値!$E136:$CZ136,1,$BE136+1):INDEX(終値!$E136:$CZ136,1,$BE136+20)))</f>
        <v>776.99923813796352</v>
      </c>
      <c r="BL136" s="500">
        <f t="shared" si="15"/>
        <v>3</v>
      </c>
      <c r="BM136" s="500">
        <f t="shared" si="16"/>
        <v>10</v>
      </c>
      <c r="BN136" s="500">
        <f t="shared" si="17"/>
        <v>22</v>
      </c>
      <c r="BO136" s="500">
        <f>IF($BM136="","",INDEX(高値!$E136:$CZ136,1,$BM136+1))</f>
        <v>969</v>
      </c>
      <c r="BP136" s="500">
        <f>IF($BN136="","",INDEX(高値!$E136:$CZ136,1,$BN136+1))</f>
        <v>1251</v>
      </c>
      <c r="BQ136" s="500">
        <f>IF($BN136="","",MIN(INDEX(安値!$E136:$CZ136,1,$BM136+1):INDEX(安値!$E136:$CZ136,1,$BN136+1)))</f>
        <v>884</v>
      </c>
      <c r="BR136" s="500">
        <f>IF($BN136="","",AVERAGE(INDEX(終値!$E136:$CZ136,1,$BN136+1):INDEX(終値!$E136:$CZ136,1,$BN136+20))+2*STDEVP(INDEX(終値!$E136:$CZ136,1,$BN136+1):INDEX(終値!$E136:$CZ136,1,$BN136+20)))</f>
        <v>1254.8004188873745</v>
      </c>
      <c r="BS136" s="500">
        <f>IF($BM136="","",AVERAGE(INDEX(終値!$E136:$CZ136,1,$BM136+1):INDEX(終値!$E136:$CZ136,1,$BM136+20))+2*STDEVP(INDEX(終値!$E136:$CZ136,1,$BM136+1):INDEX(終値!$E136:$CZ136,1,$BM136+20)))</f>
        <v>1277.9830813359681</v>
      </c>
      <c r="BT136" s="497" t="str">
        <f>IFERROR(IF(AND($BD136&gt;=2,ABS($BG136-$BH136)/$BH136&lt;=BB設定!$B$12,$BI136&gt;=MAX($BH136,$BG136)*(1+BB設定!$B$13),終値!E136&gt;$BG136),IF(OR(終値!E136&gt;=$BI136,AND($BH136&lt;$BJ136,$BG136&gt;=$BK136)),"二番底W▲","二番底W形成"),IF(AND($BL136&gt;=2,ABS($BO136-$BP136)/$BP136&lt;=BB設定!$B$12,$BQ136&lt;=MIN($BP136,$BO136)*(1-BB設定!$B$13),終値!E136&lt;$BO136),IF(OR(終値!E136&lt;=$BQ136,AND($BP136&gt;$BR136,$BO136&lt;=$BS136)),"二番天井M▼","二番天井M形成"),"－")),"－")</f>
        <v>－</v>
      </c>
    </row>
    <row r="137" spans="2:72">
      <c r="B137" s="500" t="str">
        <f>IF(終値!A137="","",IF(AND(安値!G137&lt;安値!F137,安値!G137&lt;安値!E137,安値!G137&lt;安値!H137,安値!G137&lt;安値!I137),2,""))</f>
        <v/>
      </c>
      <c r="C137" s="500">
        <f>IF(終値!A137="","",IF(AND(安値!H137&lt;安値!G137,安値!H137&lt;安値!F137,安値!H137&lt;安値!I137,安値!H137&lt;安値!J137),3,""))</f>
        <v>3</v>
      </c>
      <c r="D137" s="500" t="str">
        <f>IF(終値!A137="","",IF(AND(安値!I137&lt;安値!H137,安値!I137&lt;安値!G137,安値!I137&lt;安値!J137,安値!I137&lt;安値!K137),4,""))</f>
        <v/>
      </c>
      <c r="E137" s="500" t="str">
        <f>IF(終値!A137="","",IF(AND(安値!J137&lt;安値!I137,安値!J137&lt;安値!H137,安値!J137&lt;安値!K137,安値!J137&lt;安値!L137),5,""))</f>
        <v/>
      </c>
      <c r="F137" s="500" t="str">
        <f>IF(終値!A137="","",IF(AND(安値!K137&lt;安値!J137,安値!K137&lt;安値!I137,安値!K137&lt;安値!L137,安値!K137&lt;安値!M137),6,""))</f>
        <v/>
      </c>
      <c r="G137" s="500" t="str">
        <f>IF(終値!A137="","",IF(AND(安値!L137&lt;安値!K137,安値!L137&lt;安値!J137,安値!L137&lt;安値!M137,安値!L137&lt;安値!N137),7,""))</f>
        <v/>
      </c>
      <c r="H137" s="500" t="str">
        <f>IF(終値!A137="","",IF(AND(安値!M137&lt;安値!L137,安値!M137&lt;安値!K137,安値!M137&lt;安値!N137,安値!M137&lt;安値!O137),8,""))</f>
        <v/>
      </c>
      <c r="I137" s="500" t="str">
        <f>IF(終値!A137="","",IF(AND(安値!N137&lt;安値!M137,安値!N137&lt;安値!L137,安値!N137&lt;安値!O137,安値!N137&lt;安値!P137),9,""))</f>
        <v/>
      </c>
      <c r="J137" s="500" t="str">
        <f>IF(終値!A137="","",IF(AND(安値!O137&lt;安値!N137,安値!O137&lt;安値!M137,安値!O137&lt;安値!P137,安値!O137&lt;安値!Q137),10,""))</f>
        <v/>
      </c>
      <c r="K137" s="500" t="str">
        <f>IF(終値!A137="","",IF(AND(安値!P137&lt;安値!O137,安値!P137&lt;安値!N137,安値!P137&lt;安値!Q137,安値!P137&lt;安値!R137),11,""))</f>
        <v/>
      </c>
      <c r="L137" s="500" t="str">
        <f>IF(終値!A137="","",IF(AND(安値!Q137&lt;安値!P137,安値!Q137&lt;安値!O137,安値!Q137&lt;安値!R137,安値!Q137&lt;安値!S137),12,""))</f>
        <v/>
      </c>
      <c r="M137" s="500" t="str">
        <f>IF(終値!A137="","",IF(AND(安値!R137&lt;安値!Q137,安値!R137&lt;安値!P137,安値!R137&lt;安値!S137,安値!R137&lt;安値!T137),13,""))</f>
        <v/>
      </c>
      <c r="N137" s="500" t="str">
        <f>IF(終値!A137="","",IF(AND(安値!S137&lt;安値!R137,安値!S137&lt;安値!Q137,安値!S137&lt;安値!T137,安値!S137&lt;安値!U137),14,""))</f>
        <v/>
      </c>
      <c r="O137" s="500" t="str">
        <f>IF(終値!A137="","",IF(AND(安値!T137&lt;安値!S137,安値!T137&lt;安値!R137,安値!T137&lt;安値!U137,安値!T137&lt;安値!V137),15,""))</f>
        <v/>
      </c>
      <c r="P137" s="500" t="str">
        <f>IF(終値!A137="","",IF(AND(安値!U137&lt;安値!T137,安値!U137&lt;安値!S137,安値!U137&lt;安値!V137,安値!U137&lt;安値!W137),16,""))</f>
        <v/>
      </c>
      <c r="Q137" s="500" t="str">
        <f>IF(終値!A137="","",IF(AND(安値!V137&lt;安値!U137,安値!V137&lt;安値!T137,安値!V137&lt;安値!W137,安値!V137&lt;安値!X137),17,""))</f>
        <v/>
      </c>
      <c r="R137" s="500" t="str">
        <f>IF(終値!A137="","",IF(AND(安値!W137&lt;安値!V137,安値!W137&lt;安値!U137,安値!W137&lt;安値!X137,安値!W137&lt;安値!Y137),18,""))</f>
        <v/>
      </c>
      <c r="S137" s="500" t="str">
        <f>IF(終値!A137="","",IF(AND(安値!X137&lt;安値!W137,安値!X137&lt;安値!V137,安値!X137&lt;安値!Y137,安値!X137&lt;安値!Z137),19,""))</f>
        <v/>
      </c>
      <c r="T137" s="500" t="str">
        <f>IF(終値!A137="","",IF(AND(安値!Y137&lt;安値!X137,安値!Y137&lt;安値!W137,安値!Y137&lt;安値!Z137,安値!Y137&lt;安値!AA137),20,""))</f>
        <v/>
      </c>
      <c r="U137" s="500" t="str">
        <f>IF(終値!A137="","",IF(AND(安値!Z137&lt;安値!Y137,安値!Z137&lt;安値!X137,安値!Z137&lt;安値!AA137,安値!Z137&lt;安値!AB137),21,""))</f>
        <v/>
      </c>
      <c r="V137" s="500" t="str">
        <f>IF(終値!A137="","",IF(AND(安値!AA137&lt;安値!Z137,安値!AA137&lt;安値!Y137,安値!AA137&lt;安値!AB137,安値!AA137&lt;安値!AC137),22,""))</f>
        <v/>
      </c>
      <c r="W137" s="500">
        <f>IF(終値!A137="","",IF(AND(安値!AB137&lt;安値!AA137,安値!AB137&lt;安値!Z137,安値!AB137&lt;安値!AC137,安値!AB137&lt;安値!AD137),23,""))</f>
        <v>23</v>
      </c>
      <c r="X137" s="500" t="str">
        <f>IF(終値!A137="","",IF(AND(安値!AC137&lt;安値!AB137,安値!AC137&lt;安値!AA137,安値!AC137&lt;安値!AD137,安値!AC137&lt;安値!AE137),24,""))</f>
        <v/>
      </c>
      <c r="Y137" s="500" t="str">
        <f>IF(終値!A137="","",IF(AND(安値!AD137&lt;安値!AC137,安値!AD137&lt;安値!AB137,安値!AD137&lt;安値!AE137,安値!AD137&lt;安値!AF137),25,""))</f>
        <v/>
      </c>
      <c r="Z137" s="500" t="str">
        <f>IF(終値!A137="","",IF(AND(安値!AE137&lt;安値!AD137,安値!AE137&lt;安値!AC137,安値!AE137&lt;安値!AF137,安値!AE137&lt;安値!AG137),26,""))</f>
        <v/>
      </c>
      <c r="AA137" s="500" t="str">
        <f>IF(終値!A137="","",IF(AND(安値!AF137&lt;安値!AE137,安値!AF137&lt;安値!AD137,安値!AF137&lt;安値!AG137,安値!AF137&lt;安値!AH137),27,""))</f>
        <v/>
      </c>
      <c r="AB137" s="500" t="str">
        <f>IF(終値!A137="","",IF(AND(安値!AG137&lt;安値!AF137,安値!AG137&lt;安値!AE137,安値!AG137&lt;安値!AH137,安値!AG137&lt;安値!AI137),28,""))</f>
        <v/>
      </c>
      <c r="AC137" s="500" t="str">
        <f>IF(終値!A137="","",IF(AND(高値!G137&gt;高値!F137,高値!G137&gt;高値!E137,高値!G137&gt;高値!H137,高値!G137&gt;高値!I137),2,""))</f>
        <v/>
      </c>
      <c r="AD137" s="500" t="str">
        <f>IF(終値!A137="","",IF(AND(高値!H137&gt;高値!G137,高値!H137&gt;高値!F137,高値!H137&gt;高値!I137,高値!H137&gt;高値!J137),3,""))</f>
        <v/>
      </c>
      <c r="AE137" s="500">
        <f>IF(終値!A137="","",IF(AND(高値!I137&gt;高値!H137,高値!I137&gt;高値!G137,高値!I137&gt;高値!J137,高値!I137&gt;高値!K137),4,""))</f>
        <v>4</v>
      </c>
      <c r="AF137" s="500" t="str">
        <f>IF(終値!A137="","",IF(AND(高値!J137&gt;高値!I137,高値!J137&gt;高値!H137,高値!J137&gt;高値!K137,高値!J137&gt;高値!L137),5,""))</f>
        <v/>
      </c>
      <c r="AG137" s="500" t="str">
        <f>IF(終値!A137="","",IF(AND(高値!K137&gt;高値!J137,高値!K137&gt;高値!I137,高値!K137&gt;高値!L137,高値!K137&gt;高値!M137),6,""))</f>
        <v/>
      </c>
      <c r="AH137" s="500" t="str">
        <f>IF(終値!A137="","",IF(AND(高値!L137&gt;高値!K137,高値!L137&gt;高値!J137,高値!L137&gt;高値!M137,高値!L137&gt;高値!N137),7,""))</f>
        <v/>
      </c>
      <c r="AI137" s="500" t="str">
        <f>IF(終値!A137="","",IF(AND(高値!M137&gt;高値!L137,高値!M137&gt;高値!K137,高値!M137&gt;高値!N137,高値!M137&gt;高値!O137),8,""))</f>
        <v/>
      </c>
      <c r="AJ137" s="500" t="str">
        <f>IF(終値!A137="","",IF(AND(高値!N137&gt;高値!M137,高値!N137&gt;高値!L137,高値!N137&gt;高値!O137,高値!N137&gt;高値!P137),9,""))</f>
        <v/>
      </c>
      <c r="AK137" s="500" t="str">
        <f>IF(終値!A137="","",IF(AND(高値!O137&gt;高値!N137,高値!O137&gt;高値!M137,高値!O137&gt;高値!P137,高値!O137&gt;高値!Q137),10,""))</f>
        <v/>
      </c>
      <c r="AL137" s="500" t="str">
        <f>IF(終値!A137="","",IF(AND(高値!P137&gt;高値!O137,高値!P137&gt;高値!N137,高値!P137&gt;高値!Q137,高値!P137&gt;高値!R137),11,""))</f>
        <v/>
      </c>
      <c r="AM137" s="500" t="str">
        <f>IF(終値!A137="","",IF(AND(高値!Q137&gt;高値!P137,高値!Q137&gt;高値!O137,高値!Q137&gt;高値!R137,高値!Q137&gt;高値!S137),12,""))</f>
        <v/>
      </c>
      <c r="AN137" s="500" t="str">
        <f>IF(終値!A137="","",IF(AND(高値!R137&gt;高値!Q137,高値!R137&gt;高値!P137,高値!R137&gt;高値!S137,高値!R137&gt;高値!T137),13,""))</f>
        <v/>
      </c>
      <c r="AO137" s="500" t="str">
        <f>IF(終値!A137="","",IF(AND(高値!S137&gt;高値!R137,高値!S137&gt;高値!Q137,高値!S137&gt;高値!T137,高値!S137&gt;高値!U137),14,""))</f>
        <v/>
      </c>
      <c r="AP137" s="500" t="str">
        <f>IF(終値!A137="","",IF(AND(高値!T137&gt;高値!S137,高値!T137&gt;高値!R137,高値!T137&gt;高値!U137,高値!T137&gt;高値!V137),15,""))</f>
        <v/>
      </c>
      <c r="AQ137" s="500" t="str">
        <f>IF(終値!A137="","",IF(AND(高値!U137&gt;高値!T137,高値!U137&gt;高値!S137,高値!U137&gt;高値!V137,高値!U137&gt;高値!W137),16,""))</f>
        <v/>
      </c>
      <c r="AR137" s="500" t="str">
        <f>IF(終値!A137="","",IF(AND(高値!V137&gt;高値!U137,高値!V137&gt;高値!T137,高値!V137&gt;高値!W137,高値!V137&gt;高値!X137),17,""))</f>
        <v/>
      </c>
      <c r="AS137" s="500" t="str">
        <f>IF(終値!A137="","",IF(AND(高値!W137&gt;高値!V137,高値!W137&gt;高値!U137,高値!W137&gt;高値!X137,高値!W137&gt;高値!Y137),18,""))</f>
        <v/>
      </c>
      <c r="AT137" s="500" t="str">
        <f>IF(終値!A137="","",IF(AND(高値!X137&gt;高値!W137,高値!X137&gt;高値!V137,高値!X137&gt;高値!Y137,高値!X137&gt;高値!Z137),19,""))</f>
        <v/>
      </c>
      <c r="AU137" s="500" t="str">
        <f>IF(終値!A137="","",IF(AND(高値!Y137&gt;高値!X137,高値!Y137&gt;高値!W137,高値!Y137&gt;高値!Z137,高値!Y137&gt;高値!AA137),20,""))</f>
        <v/>
      </c>
      <c r="AV137" s="500">
        <f>IF(終値!A137="","",IF(AND(高値!Z137&gt;高値!Y137,高値!Z137&gt;高値!X137,高値!Z137&gt;高値!AA137,高値!Z137&gt;高値!AB137),21,""))</f>
        <v>21</v>
      </c>
      <c r="AW137" s="500" t="str">
        <f>IF(終値!A137="","",IF(AND(高値!AA137&gt;高値!Z137,高値!AA137&gt;高値!Y137,高値!AA137&gt;高値!AB137,高値!AA137&gt;高値!AC137),22,""))</f>
        <v/>
      </c>
      <c r="AX137" s="500" t="str">
        <f>IF(終値!A137="","",IF(AND(高値!AB137&gt;高値!AA137,高値!AB137&gt;高値!Z137,高値!AB137&gt;高値!AC137,高値!AB137&gt;高値!AD137),23,""))</f>
        <v/>
      </c>
      <c r="AY137" s="500" t="str">
        <f>IF(終値!A137="","",IF(AND(高値!AC137&gt;高値!AB137,高値!AC137&gt;高値!AA137,高値!AC137&gt;高値!AD137,高値!AC137&gt;高値!AE137),24,""))</f>
        <v/>
      </c>
      <c r="AZ137" s="500" t="str">
        <f>IF(終値!A137="","",IF(AND(高値!AD137&gt;高値!AC137,高値!AD137&gt;高値!AB137,高値!AD137&gt;高値!AE137,高値!AD137&gt;高値!AF137),25,""))</f>
        <v/>
      </c>
      <c r="BA137" s="500" t="str">
        <f>IF(終値!A137="","",IF(AND(高値!AE137&gt;高値!AD137,高値!AE137&gt;高値!AC137,高値!AE137&gt;高値!AF137,高値!AE137&gt;高値!AG137),26,""))</f>
        <v/>
      </c>
      <c r="BB137" s="500">
        <f>IF(終値!A137="","",IF(AND(高値!AF137&gt;高値!AE137,高値!AF137&gt;高値!AD137,高値!AF137&gt;高値!AG137,高値!AF137&gt;高値!AH137),27,""))</f>
        <v>27</v>
      </c>
      <c r="BC137" s="500" t="str">
        <f>IF(終値!A137="","",IF(AND(高値!AG137&gt;高値!AF137,高値!AG137&gt;高値!AE137,高値!AG137&gt;高値!AH137,高値!AG137&gt;高値!AI137),28,""))</f>
        <v/>
      </c>
      <c r="BD137" s="500">
        <f t="shared" si="12"/>
        <v>2</v>
      </c>
      <c r="BE137" s="500">
        <f t="shared" si="13"/>
        <v>3</v>
      </c>
      <c r="BF137" s="500">
        <f t="shared" si="14"/>
        <v>23</v>
      </c>
      <c r="BG137" s="500">
        <f>IF($BE137="","",INDEX(安値!$E137:$CZ137,1,$BE137+1))</f>
        <v>68</v>
      </c>
      <c r="BH137" s="500">
        <f>IF($BF137="","",INDEX(安値!$E137:$CZ137,1,$BF137+1))</f>
        <v>205</v>
      </c>
      <c r="BI137" s="500">
        <f>IF($BF137="","",MAX(INDEX(高値!$E137:$CZ137,1,$BE137+1):INDEX(高値!$E137:$CZ137,1,$BF137+1)))</f>
        <v>277</v>
      </c>
      <c r="BJ137" s="500">
        <f>IF($BF137="","",AVERAGE(INDEX(終値!$E137:$CZ137,1,$BF137+1):INDEX(終値!$E137:$CZ137,1,$BF137+20))-2*STDEVP(INDEX(終値!$E137:$CZ137,1,$BF137+1):INDEX(終値!$E137:$CZ137,1,$BF137+20)))</f>
        <v>212.90258967483277</v>
      </c>
      <c r="BK137" s="500">
        <f>IF($BE137="","",AVERAGE(INDEX(終値!$E137:$CZ137,1,$BE137+1):INDEX(終値!$E137:$CZ137,1,$BE137+20))-2*STDEVP(INDEX(終値!$E137:$CZ137,1,$BE137+1):INDEX(終値!$E137:$CZ137,1,$BE137+20)))</f>
        <v>40.27696381746955</v>
      </c>
      <c r="BL137" s="500">
        <f t="shared" si="15"/>
        <v>3</v>
      </c>
      <c r="BM137" s="500">
        <f t="shared" si="16"/>
        <v>4</v>
      </c>
      <c r="BN137" s="500">
        <f t="shared" si="17"/>
        <v>21</v>
      </c>
      <c r="BO137" s="500">
        <f>IF($BM137="","",INDEX(高値!$E137:$CZ137,1,$BM137+1))</f>
        <v>100</v>
      </c>
      <c r="BP137" s="500">
        <f>IF($BN137="","",INDEX(高値!$E137:$CZ137,1,$BN137+1))</f>
        <v>277</v>
      </c>
      <c r="BQ137" s="500">
        <f>IF($BN137="","",MIN(INDEX(安値!$E137:$CZ137,1,$BM137+1):INDEX(安値!$E137:$CZ137,1,$BN137+1)))</f>
        <v>84</v>
      </c>
      <c r="BR137" s="500">
        <f>IF($BN137="","",AVERAGE(INDEX(終値!$E137:$CZ137,1,$BN137+1):INDEX(終値!$E137:$CZ137,1,$BN137+20))+2*STDEVP(INDEX(終値!$E137:$CZ137,1,$BN137+1):INDEX(終値!$E137:$CZ137,1,$BN137+20)))</f>
        <v>403.15713361404909</v>
      </c>
      <c r="BS137" s="500">
        <f>IF($BM137="","",AVERAGE(INDEX(終値!$E137:$CZ137,1,$BM137+1):INDEX(終値!$E137:$CZ137,1,$BM137+20))+2*STDEVP(INDEX(終値!$E137:$CZ137,1,$BM137+1):INDEX(終値!$E137:$CZ137,1,$BM137+20)))</f>
        <v>281.92098236464591</v>
      </c>
      <c r="BT137" s="497" t="str">
        <f>IFERROR(IF(AND($BD137&gt;=2,ABS($BG137-$BH137)/$BH137&lt;=BB設定!$B$12,$BI137&gt;=MAX($BH137,$BG137)*(1+BB設定!$B$13),終値!E137&gt;$BG137),IF(OR(終値!E137&gt;=$BI137,AND($BH137&lt;$BJ137,$BG137&gt;=$BK137)),"二番底W▲","二番底W形成"),IF(AND($BL137&gt;=2,ABS($BO137-$BP137)/$BP137&lt;=BB設定!$B$12,$BQ137&lt;=MIN($BP137,$BO137)*(1-BB設定!$B$13),終値!E137&lt;$BO137),IF(OR(終値!E137&lt;=$BQ137,AND($BP137&gt;$BR137,$BO137&lt;=$BS137)),"二番天井M▼","二番天井M形成"),"－")),"－")</f>
        <v>－</v>
      </c>
    </row>
    <row r="138" spans="2:72">
      <c r="B138" s="500" t="str">
        <f>IF(終値!A138="","",IF(AND(安値!G138&lt;安値!F138,安値!G138&lt;安値!E138,安値!G138&lt;安値!H138,安値!G138&lt;安値!I138),2,""))</f>
        <v/>
      </c>
      <c r="C138" s="500" t="str">
        <f>IF(終値!A138="","",IF(AND(安値!H138&lt;安値!G138,安値!H138&lt;安値!F138,安値!H138&lt;安値!I138,安値!H138&lt;安値!J138),3,""))</f>
        <v/>
      </c>
      <c r="D138" s="500" t="str">
        <f>IF(終値!A138="","",IF(AND(安値!I138&lt;安値!H138,安値!I138&lt;安値!G138,安値!I138&lt;安値!J138,安値!I138&lt;安値!K138),4,""))</f>
        <v/>
      </c>
      <c r="E138" s="500">
        <f>IF(終値!A138="","",IF(AND(安値!J138&lt;安値!I138,安値!J138&lt;安値!H138,安値!J138&lt;安値!K138,安値!J138&lt;安値!L138),5,""))</f>
        <v>5</v>
      </c>
      <c r="F138" s="500" t="str">
        <f>IF(終値!A138="","",IF(AND(安値!K138&lt;安値!J138,安値!K138&lt;安値!I138,安値!K138&lt;安値!L138,安値!K138&lt;安値!M138),6,""))</f>
        <v/>
      </c>
      <c r="G138" s="500" t="str">
        <f>IF(終値!A138="","",IF(AND(安値!L138&lt;安値!K138,安値!L138&lt;安値!J138,安値!L138&lt;安値!M138,安値!L138&lt;安値!N138),7,""))</f>
        <v/>
      </c>
      <c r="H138" s="500" t="str">
        <f>IF(終値!A138="","",IF(AND(安値!M138&lt;安値!L138,安値!M138&lt;安値!K138,安値!M138&lt;安値!N138,安値!M138&lt;安値!O138),8,""))</f>
        <v/>
      </c>
      <c r="I138" s="500" t="str">
        <f>IF(終値!A138="","",IF(AND(安値!N138&lt;安値!M138,安値!N138&lt;安値!L138,安値!N138&lt;安値!O138,安値!N138&lt;安値!P138),9,""))</f>
        <v/>
      </c>
      <c r="J138" s="500" t="str">
        <f>IF(終値!A138="","",IF(AND(安値!O138&lt;安値!N138,安値!O138&lt;安値!M138,安値!O138&lt;安値!P138,安値!O138&lt;安値!Q138),10,""))</f>
        <v/>
      </c>
      <c r="K138" s="500" t="str">
        <f>IF(終値!A138="","",IF(AND(安値!P138&lt;安値!O138,安値!P138&lt;安値!N138,安値!P138&lt;安値!Q138,安値!P138&lt;安値!R138),11,""))</f>
        <v/>
      </c>
      <c r="L138" s="500">
        <f>IF(終値!A138="","",IF(AND(安値!Q138&lt;安値!P138,安値!Q138&lt;安値!O138,安値!Q138&lt;安値!R138,安値!Q138&lt;安値!S138),12,""))</f>
        <v>12</v>
      </c>
      <c r="M138" s="500" t="str">
        <f>IF(終値!A138="","",IF(AND(安値!R138&lt;安値!Q138,安値!R138&lt;安値!P138,安値!R138&lt;安値!S138,安値!R138&lt;安値!T138),13,""))</f>
        <v/>
      </c>
      <c r="N138" s="500" t="str">
        <f>IF(終値!A138="","",IF(AND(安値!S138&lt;安値!R138,安値!S138&lt;安値!Q138,安値!S138&lt;安値!T138,安値!S138&lt;安値!U138),14,""))</f>
        <v/>
      </c>
      <c r="O138" s="500" t="str">
        <f>IF(終値!A138="","",IF(AND(安値!T138&lt;安値!S138,安値!T138&lt;安値!R138,安値!T138&lt;安値!U138,安値!T138&lt;安値!V138),15,""))</f>
        <v/>
      </c>
      <c r="P138" s="500">
        <f>IF(終値!A138="","",IF(AND(安値!U138&lt;安値!T138,安値!U138&lt;安値!S138,安値!U138&lt;安値!V138,安値!U138&lt;安値!W138),16,""))</f>
        <v>16</v>
      </c>
      <c r="Q138" s="500" t="str">
        <f>IF(終値!A138="","",IF(AND(安値!V138&lt;安値!U138,安値!V138&lt;安値!T138,安値!V138&lt;安値!W138,安値!V138&lt;安値!X138),17,""))</f>
        <v/>
      </c>
      <c r="R138" s="500" t="str">
        <f>IF(終値!A138="","",IF(AND(安値!W138&lt;安値!V138,安値!W138&lt;安値!U138,安値!W138&lt;安値!X138,安値!W138&lt;安値!Y138),18,""))</f>
        <v/>
      </c>
      <c r="S138" s="500" t="str">
        <f>IF(終値!A138="","",IF(AND(安値!X138&lt;安値!W138,安値!X138&lt;安値!V138,安値!X138&lt;安値!Y138,安値!X138&lt;安値!Z138),19,""))</f>
        <v/>
      </c>
      <c r="T138" s="500" t="str">
        <f>IF(終値!A138="","",IF(AND(安値!Y138&lt;安値!X138,安値!Y138&lt;安値!W138,安値!Y138&lt;安値!Z138,安値!Y138&lt;安値!AA138),20,""))</f>
        <v/>
      </c>
      <c r="U138" s="500" t="str">
        <f>IF(終値!A138="","",IF(AND(安値!Z138&lt;安値!Y138,安値!Z138&lt;安値!X138,安値!Z138&lt;安値!AA138,安値!Z138&lt;安値!AB138),21,""))</f>
        <v/>
      </c>
      <c r="V138" s="500" t="str">
        <f>IF(終値!A138="","",IF(AND(安値!AA138&lt;安値!Z138,安値!AA138&lt;安値!Y138,安値!AA138&lt;安値!AB138,安値!AA138&lt;安値!AC138),22,""))</f>
        <v/>
      </c>
      <c r="W138" s="500">
        <f>IF(終値!A138="","",IF(AND(安値!AB138&lt;安値!AA138,安値!AB138&lt;安値!Z138,安値!AB138&lt;安値!AC138,安値!AB138&lt;安値!AD138),23,""))</f>
        <v>23</v>
      </c>
      <c r="X138" s="500" t="str">
        <f>IF(終値!A138="","",IF(AND(安値!AC138&lt;安値!AB138,安値!AC138&lt;安値!AA138,安値!AC138&lt;安値!AD138,安値!AC138&lt;安値!AE138),24,""))</f>
        <v/>
      </c>
      <c r="Y138" s="500" t="str">
        <f>IF(終値!A138="","",IF(AND(安値!AD138&lt;安値!AC138,安値!AD138&lt;安値!AB138,安値!AD138&lt;安値!AE138,安値!AD138&lt;安値!AF138),25,""))</f>
        <v/>
      </c>
      <c r="Z138" s="500" t="str">
        <f>IF(終値!A138="","",IF(AND(安値!AE138&lt;安値!AD138,安値!AE138&lt;安値!AC138,安値!AE138&lt;安値!AF138,安値!AE138&lt;安値!AG138),26,""))</f>
        <v/>
      </c>
      <c r="AA138" s="500" t="str">
        <f>IF(終値!A138="","",IF(AND(安値!AF138&lt;安値!AE138,安値!AF138&lt;安値!AD138,安値!AF138&lt;安値!AG138,安値!AF138&lt;安値!AH138),27,""))</f>
        <v/>
      </c>
      <c r="AB138" s="500" t="str">
        <f>IF(終値!A138="","",IF(AND(安値!AG138&lt;安値!AF138,安値!AG138&lt;安値!AE138,安値!AG138&lt;安値!AH138,安値!AG138&lt;安値!AI138),28,""))</f>
        <v/>
      </c>
      <c r="AC138" s="500" t="str">
        <f>IF(終値!A138="","",IF(AND(高値!G138&gt;高値!F138,高値!G138&gt;高値!E138,高値!G138&gt;高値!H138,高値!G138&gt;高値!I138),2,""))</f>
        <v/>
      </c>
      <c r="AD138" s="500" t="str">
        <f>IF(終値!A138="","",IF(AND(高値!H138&gt;高値!G138,高値!H138&gt;高値!F138,高値!H138&gt;高値!I138,高値!H138&gt;高値!J138),3,""))</f>
        <v/>
      </c>
      <c r="AE138" s="500" t="str">
        <f>IF(終値!A138="","",IF(AND(高値!I138&gt;高値!H138,高値!I138&gt;高値!G138,高値!I138&gt;高値!J138,高値!I138&gt;高値!K138),4,""))</f>
        <v/>
      </c>
      <c r="AF138" s="500" t="str">
        <f>IF(終値!A138="","",IF(AND(高値!J138&gt;高値!I138,高値!J138&gt;高値!H138,高値!J138&gt;高値!K138,高値!J138&gt;高値!L138),5,""))</f>
        <v/>
      </c>
      <c r="AG138" s="500" t="str">
        <f>IF(終値!A138="","",IF(AND(高値!K138&gt;高値!J138,高値!K138&gt;高値!I138,高値!K138&gt;高値!L138,高値!K138&gt;高値!M138),6,""))</f>
        <v/>
      </c>
      <c r="AH138" s="500" t="str">
        <f>IF(終値!A138="","",IF(AND(高値!L138&gt;高値!K138,高値!L138&gt;高値!J138,高値!L138&gt;高値!M138,高値!L138&gt;高値!N138),7,""))</f>
        <v/>
      </c>
      <c r="AI138" s="500" t="str">
        <f>IF(終値!A138="","",IF(AND(高値!M138&gt;高値!L138,高値!M138&gt;高値!K138,高値!M138&gt;高値!N138,高値!M138&gt;高値!O138),8,""))</f>
        <v/>
      </c>
      <c r="AJ138" s="500" t="str">
        <f>IF(終値!A138="","",IF(AND(高値!N138&gt;高値!M138,高値!N138&gt;高値!L138,高値!N138&gt;高値!O138,高値!N138&gt;高値!P138),9,""))</f>
        <v/>
      </c>
      <c r="AK138" s="500" t="str">
        <f>IF(終値!A138="","",IF(AND(高値!O138&gt;高値!N138,高値!O138&gt;高値!M138,高値!O138&gt;高値!P138,高値!O138&gt;高値!Q138),10,""))</f>
        <v/>
      </c>
      <c r="AL138" s="500" t="str">
        <f>IF(終値!A138="","",IF(AND(高値!P138&gt;高値!O138,高値!P138&gt;高値!N138,高値!P138&gt;高値!Q138,高値!P138&gt;高値!R138),11,""))</f>
        <v/>
      </c>
      <c r="AM138" s="500" t="str">
        <f>IF(終値!A138="","",IF(AND(高値!Q138&gt;高値!P138,高値!Q138&gt;高値!O138,高値!Q138&gt;高値!R138,高値!Q138&gt;高値!S138),12,""))</f>
        <v/>
      </c>
      <c r="AN138" s="500" t="str">
        <f>IF(終値!A138="","",IF(AND(高値!R138&gt;高値!Q138,高値!R138&gt;高値!P138,高値!R138&gt;高値!S138,高値!R138&gt;高値!T138),13,""))</f>
        <v/>
      </c>
      <c r="AO138" s="500" t="str">
        <f>IF(終値!A138="","",IF(AND(高値!S138&gt;高値!R138,高値!S138&gt;高値!Q138,高値!S138&gt;高値!T138,高値!S138&gt;高値!U138),14,""))</f>
        <v/>
      </c>
      <c r="AP138" s="500">
        <f>IF(終値!A138="","",IF(AND(高値!T138&gt;高値!S138,高値!T138&gt;高値!R138,高値!T138&gt;高値!U138,高値!T138&gt;高値!V138),15,""))</f>
        <v>15</v>
      </c>
      <c r="AQ138" s="500" t="str">
        <f>IF(終値!A138="","",IF(AND(高値!U138&gt;高値!T138,高値!U138&gt;高値!S138,高値!U138&gt;高値!V138,高値!U138&gt;高値!W138),16,""))</f>
        <v/>
      </c>
      <c r="AR138" s="500" t="str">
        <f>IF(終値!A138="","",IF(AND(高値!V138&gt;高値!U138,高値!V138&gt;高値!T138,高値!V138&gt;高値!W138,高値!V138&gt;高値!X138),17,""))</f>
        <v/>
      </c>
      <c r="AS138" s="500" t="str">
        <f>IF(終値!A138="","",IF(AND(高値!W138&gt;高値!V138,高値!W138&gt;高値!U138,高値!W138&gt;高値!X138,高値!W138&gt;高値!Y138),18,""))</f>
        <v/>
      </c>
      <c r="AT138" s="500" t="str">
        <f>IF(終値!A138="","",IF(AND(高値!X138&gt;高値!W138,高値!X138&gt;高値!V138,高値!X138&gt;高値!Y138,高値!X138&gt;高値!Z138),19,""))</f>
        <v/>
      </c>
      <c r="AU138" s="500" t="str">
        <f>IF(終値!A138="","",IF(AND(高値!Y138&gt;高値!X138,高値!Y138&gt;高値!W138,高値!Y138&gt;高値!Z138,高値!Y138&gt;高値!AA138),20,""))</f>
        <v/>
      </c>
      <c r="AV138" s="500">
        <f>IF(終値!A138="","",IF(AND(高値!Z138&gt;高値!Y138,高値!Z138&gt;高値!X138,高値!Z138&gt;高値!AA138,高値!Z138&gt;高値!AB138),21,""))</f>
        <v>21</v>
      </c>
      <c r="AW138" s="500" t="str">
        <f>IF(終値!A138="","",IF(AND(高値!AA138&gt;高値!Z138,高値!AA138&gt;高値!Y138,高値!AA138&gt;高値!AB138,高値!AA138&gt;高値!AC138),22,""))</f>
        <v/>
      </c>
      <c r="AX138" s="500" t="str">
        <f>IF(終値!A138="","",IF(AND(高値!AB138&gt;高値!AA138,高値!AB138&gt;高値!Z138,高値!AB138&gt;高値!AC138,高値!AB138&gt;高値!AD138),23,""))</f>
        <v/>
      </c>
      <c r="AY138" s="500" t="str">
        <f>IF(終値!A138="","",IF(AND(高値!AC138&gt;高値!AB138,高値!AC138&gt;高値!AA138,高値!AC138&gt;高値!AD138,高値!AC138&gt;高値!AE138),24,""))</f>
        <v/>
      </c>
      <c r="AZ138" s="500" t="str">
        <f>IF(終値!A138="","",IF(AND(高値!AD138&gt;高値!AC138,高値!AD138&gt;高値!AB138,高値!AD138&gt;高値!AE138,高値!AD138&gt;高値!AF138),25,""))</f>
        <v/>
      </c>
      <c r="BA138" s="500" t="str">
        <f>IF(終値!A138="","",IF(AND(高値!AE138&gt;高値!AD138,高値!AE138&gt;高値!AC138,高値!AE138&gt;高値!AF138,高値!AE138&gt;高値!AG138),26,""))</f>
        <v/>
      </c>
      <c r="BB138" s="500" t="str">
        <f>IF(終値!A138="","",IF(AND(高値!AF138&gt;高値!AE138,高値!AF138&gt;高値!AD138,高値!AF138&gt;高値!AG138,高値!AF138&gt;高値!AH138),27,""))</f>
        <v/>
      </c>
      <c r="BC138" s="500" t="str">
        <f>IF(終値!A138="","",IF(AND(高値!AG138&gt;高値!AF138,高値!AG138&gt;高値!AE138,高値!AG138&gt;高値!AH138,高値!AG138&gt;高値!AI138),28,""))</f>
        <v/>
      </c>
      <c r="BD138" s="500">
        <f t="shared" si="12"/>
        <v>4</v>
      </c>
      <c r="BE138" s="500">
        <f t="shared" si="13"/>
        <v>5</v>
      </c>
      <c r="BF138" s="500">
        <f t="shared" si="14"/>
        <v>12</v>
      </c>
      <c r="BG138" s="500">
        <f>IF($BE138="","",INDEX(安値!$E138:$CZ138,1,$BE138+1))</f>
        <v>741</v>
      </c>
      <c r="BH138" s="500">
        <f>IF($BF138="","",INDEX(安値!$E138:$CZ138,1,$BF138+1))</f>
        <v>832</v>
      </c>
      <c r="BI138" s="500">
        <f>IF($BF138="","",MAX(INDEX(高値!$E138:$CZ138,1,$BE138+1):INDEX(高値!$E138:$CZ138,1,$BF138+1)))</f>
        <v>935</v>
      </c>
      <c r="BJ138" s="500">
        <f>IF($BF138="","",AVERAGE(INDEX(終値!$E138:$CZ138,1,$BF138+1):INDEX(終値!$E138:$CZ138,1,$BF138+20))-2*STDEVP(INDEX(終値!$E138:$CZ138,1,$BF138+1):INDEX(終値!$E138:$CZ138,1,$BF138+20)))</f>
        <v>844.92591023097475</v>
      </c>
      <c r="BK138" s="500">
        <f>IF($BE138="","",AVERAGE(INDEX(終値!$E138:$CZ138,1,$BE138+1):INDEX(終値!$E138:$CZ138,1,$BE138+20))-2*STDEVP(INDEX(終値!$E138:$CZ138,1,$BE138+1):INDEX(終値!$E138:$CZ138,1,$BE138+20)))</f>
        <v>761.16169248777828</v>
      </c>
      <c r="BL138" s="500">
        <f t="shared" si="15"/>
        <v>2</v>
      </c>
      <c r="BM138" s="500">
        <f t="shared" si="16"/>
        <v>15</v>
      </c>
      <c r="BN138" s="500">
        <f t="shared" si="17"/>
        <v>21</v>
      </c>
      <c r="BO138" s="500">
        <f>IF($BM138="","",INDEX(高値!$E138:$CZ138,1,$BM138+1))</f>
        <v>982</v>
      </c>
      <c r="BP138" s="500">
        <f>IF($BN138="","",INDEX(高値!$E138:$CZ138,1,$BN138+1))</f>
        <v>1067</v>
      </c>
      <c r="BQ138" s="500">
        <f>IF($BN138="","",MIN(INDEX(安値!$E138:$CZ138,1,$BM138+1):INDEX(安値!$E138:$CZ138,1,$BN138+1)))</f>
        <v>853</v>
      </c>
      <c r="BR138" s="500">
        <f>IF($BN138="","",AVERAGE(INDEX(終値!$E138:$CZ138,1,$BN138+1):INDEX(終値!$E138:$CZ138,1,$BN138+20))+2*STDEVP(INDEX(終値!$E138:$CZ138,1,$BN138+1):INDEX(終値!$E138:$CZ138,1,$BN138+20)))</f>
        <v>1247.7988387053269</v>
      </c>
      <c r="BS138" s="500">
        <f>IF($BM138="","",AVERAGE(INDEX(終値!$E138:$CZ138,1,$BM138+1):INDEX(終値!$E138:$CZ138,1,$BM138+20))+2*STDEVP(INDEX(終値!$E138:$CZ138,1,$BM138+1):INDEX(終値!$E138:$CZ138,1,$BM138+20)))</f>
        <v>1187.8065433957045</v>
      </c>
      <c r="BT138" s="497" t="str">
        <f>IFERROR(IF(AND($BD138&gt;=2,ABS($BG138-$BH138)/$BH138&lt;=BB設定!$B$12,$BI138&gt;=MAX($BH138,$BG138)*(1+BB設定!$B$13),終値!E138&gt;$BG138),IF(OR(終値!E138&gt;=$BI138,AND($BH138&lt;$BJ138,$BG138&gt;=$BK138)),"二番底W▲","二番底W形成"),IF(AND($BL138&gt;=2,ABS($BO138-$BP138)/$BP138&lt;=BB設定!$B$12,$BQ138&lt;=MIN($BP138,$BO138)*(1-BB設定!$B$13),終値!E138&lt;$BO138),IF(OR(終値!E138&lt;=$BQ138,AND($BP138&gt;$BR138,$BO138&lt;=$BS138)),"二番天井M▼","二番天井M形成"),"－")),"－")</f>
        <v>－</v>
      </c>
    </row>
    <row r="139" spans="2:72">
      <c r="B139" s="500" t="str">
        <f>IF(終値!A139="","",IF(AND(安値!G139&lt;安値!F139,安値!G139&lt;安値!E139,安値!G139&lt;安値!H139,安値!G139&lt;安値!I139),2,""))</f>
        <v/>
      </c>
      <c r="C139" s="500" t="str">
        <f>IF(終値!A139="","",IF(AND(安値!H139&lt;安値!G139,安値!H139&lt;安値!F139,安値!H139&lt;安値!I139,安値!H139&lt;安値!J139),3,""))</f>
        <v/>
      </c>
      <c r="D139" s="500" t="str">
        <f>IF(終値!A139="","",IF(AND(安値!I139&lt;安値!H139,安値!I139&lt;安値!G139,安値!I139&lt;安値!J139,安値!I139&lt;安値!K139),4,""))</f>
        <v/>
      </c>
      <c r="E139" s="500">
        <f>IF(終値!A139="","",IF(AND(安値!J139&lt;安値!I139,安値!J139&lt;安値!H139,安値!J139&lt;安値!K139,安値!J139&lt;安値!L139),5,""))</f>
        <v>5</v>
      </c>
      <c r="F139" s="500" t="str">
        <f>IF(終値!A139="","",IF(AND(安値!K139&lt;安値!J139,安値!K139&lt;安値!I139,安値!K139&lt;安値!L139,安値!K139&lt;安値!M139),6,""))</f>
        <v/>
      </c>
      <c r="G139" s="500" t="str">
        <f>IF(終値!A139="","",IF(AND(安値!L139&lt;安値!K139,安値!L139&lt;安値!J139,安値!L139&lt;安値!M139,安値!L139&lt;安値!N139),7,""))</f>
        <v/>
      </c>
      <c r="H139" s="500" t="str">
        <f>IF(終値!A139="","",IF(AND(安値!M139&lt;安値!L139,安値!M139&lt;安値!K139,安値!M139&lt;安値!N139,安値!M139&lt;安値!O139),8,""))</f>
        <v/>
      </c>
      <c r="I139" s="500" t="str">
        <f>IF(終値!A139="","",IF(AND(安値!N139&lt;安値!M139,安値!N139&lt;安値!L139,安値!N139&lt;安値!O139,安値!N139&lt;安値!P139),9,""))</f>
        <v/>
      </c>
      <c r="J139" s="500" t="str">
        <f>IF(終値!A139="","",IF(AND(安値!O139&lt;安値!N139,安値!O139&lt;安値!M139,安値!O139&lt;安値!P139,安値!O139&lt;安値!Q139),10,""))</f>
        <v/>
      </c>
      <c r="K139" s="500" t="str">
        <f>IF(終値!A139="","",IF(AND(安値!P139&lt;安値!O139,安値!P139&lt;安値!N139,安値!P139&lt;安値!Q139,安値!P139&lt;安値!R139),11,""))</f>
        <v/>
      </c>
      <c r="L139" s="500" t="str">
        <f>IF(終値!A139="","",IF(AND(安値!Q139&lt;安値!P139,安値!Q139&lt;安値!O139,安値!Q139&lt;安値!R139,安値!Q139&lt;安値!S139),12,""))</f>
        <v/>
      </c>
      <c r="M139" s="500">
        <f>IF(終値!A139="","",IF(AND(安値!R139&lt;安値!Q139,安値!R139&lt;安値!P139,安値!R139&lt;安値!S139,安値!R139&lt;安値!T139),13,""))</f>
        <v>13</v>
      </c>
      <c r="N139" s="500" t="str">
        <f>IF(終値!A139="","",IF(AND(安値!S139&lt;安値!R139,安値!S139&lt;安値!Q139,安値!S139&lt;安値!T139,安値!S139&lt;安値!U139),14,""))</f>
        <v/>
      </c>
      <c r="O139" s="500" t="str">
        <f>IF(終値!A139="","",IF(AND(安値!T139&lt;安値!S139,安値!T139&lt;安値!R139,安値!T139&lt;安値!U139,安値!T139&lt;安値!V139),15,""))</f>
        <v/>
      </c>
      <c r="P139" s="500">
        <f>IF(終値!A139="","",IF(AND(安値!U139&lt;安値!T139,安値!U139&lt;安値!S139,安値!U139&lt;安値!V139,安値!U139&lt;安値!W139),16,""))</f>
        <v>16</v>
      </c>
      <c r="Q139" s="500" t="str">
        <f>IF(終値!A139="","",IF(AND(安値!V139&lt;安値!U139,安値!V139&lt;安値!T139,安値!V139&lt;安値!W139,安値!V139&lt;安値!X139),17,""))</f>
        <v/>
      </c>
      <c r="R139" s="500" t="str">
        <f>IF(終値!A139="","",IF(AND(安値!W139&lt;安値!V139,安値!W139&lt;安値!U139,安値!W139&lt;安値!X139,安値!W139&lt;安値!Y139),18,""))</f>
        <v/>
      </c>
      <c r="S139" s="500" t="str">
        <f>IF(終値!A139="","",IF(AND(安値!X139&lt;安値!W139,安値!X139&lt;安値!V139,安値!X139&lt;安値!Y139,安値!X139&lt;安値!Z139),19,""))</f>
        <v/>
      </c>
      <c r="T139" s="500">
        <f>IF(終値!A139="","",IF(AND(安値!Y139&lt;安値!X139,安値!Y139&lt;安値!W139,安値!Y139&lt;安値!Z139,安値!Y139&lt;安値!AA139),20,""))</f>
        <v>20</v>
      </c>
      <c r="U139" s="500" t="str">
        <f>IF(終値!A139="","",IF(AND(安値!Z139&lt;安値!Y139,安値!Z139&lt;安値!X139,安値!Z139&lt;安値!AA139,安値!Z139&lt;安値!AB139),21,""))</f>
        <v/>
      </c>
      <c r="V139" s="500" t="str">
        <f>IF(終値!A139="","",IF(AND(安値!AA139&lt;安値!Z139,安値!AA139&lt;安値!Y139,安値!AA139&lt;安値!AB139,安値!AA139&lt;安値!AC139),22,""))</f>
        <v/>
      </c>
      <c r="W139" s="500" t="str">
        <f>IF(終値!A139="","",IF(AND(安値!AB139&lt;安値!AA139,安値!AB139&lt;安値!Z139,安値!AB139&lt;安値!AC139,安値!AB139&lt;安値!AD139),23,""))</f>
        <v/>
      </c>
      <c r="X139" s="500" t="str">
        <f>IF(終値!A139="","",IF(AND(安値!AC139&lt;安値!AB139,安値!AC139&lt;安値!AA139,安値!AC139&lt;安値!AD139,安値!AC139&lt;安値!AE139),24,""))</f>
        <v/>
      </c>
      <c r="Y139" s="500">
        <f>IF(終値!A139="","",IF(AND(安値!AD139&lt;安値!AC139,安値!AD139&lt;安値!AB139,安値!AD139&lt;安値!AE139,安値!AD139&lt;安値!AF139),25,""))</f>
        <v>25</v>
      </c>
      <c r="Z139" s="500" t="str">
        <f>IF(終値!A139="","",IF(AND(安値!AE139&lt;安値!AD139,安値!AE139&lt;安値!AC139,安値!AE139&lt;安値!AF139,安値!AE139&lt;安値!AG139),26,""))</f>
        <v/>
      </c>
      <c r="AA139" s="500" t="str">
        <f>IF(終値!A139="","",IF(AND(安値!AF139&lt;安値!AE139,安値!AF139&lt;安値!AD139,安値!AF139&lt;安値!AG139,安値!AF139&lt;安値!AH139),27,""))</f>
        <v/>
      </c>
      <c r="AB139" s="500" t="str">
        <f>IF(終値!A139="","",IF(AND(安値!AG139&lt;安値!AF139,安値!AG139&lt;安値!AE139,安値!AG139&lt;安値!AH139,安値!AG139&lt;安値!AI139),28,""))</f>
        <v/>
      </c>
      <c r="AC139" s="500" t="str">
        <f>IF(終値!A139="","",IF(AND(高値!G139&gt;高値!F139,高値!G139&gt;高値!E139,高値!G139&gt;高値!H139,高値!G139&gt;高値!I139),2,""))</f>
        <v/>
      </c>
      <c r="AD139" s="500" t="str">
        <f>IF(終値!A139="","",IF(AND(高値!H139&gt;高値!G139,高値!H139&gt;高値!F139,高値!H139&gt;高値!I139,高値!H139&gt;高値!J139),3,""))</f>
        <v/>
      </c>
      <c r="AE139" s="500" t="str">
        <f>IF(終値!A139="","",IF(AND(高値!I139&gt;高値!H139,高値!I139&gt;高値!G139,高値!I139&gt;高値!J139,高値!I139&gt;高値!K139),4,""))</f>
        <v/>
      </c>
      <c r="AF139" s="500" t="str">
        <f>IF(終値!A139="","",IF(AND(高値!J139&gt;高値!I139,高値!J139&gt;高値!H139,高値!J139&gt;高値!K139,高値!J139&gt;高値!L139),5,""))</f>
        <v/>
      </c>
      <c r="AG139" s="500" t="str">
        <f>IF(終値!A139="","",IF(AND(高値!K139&gt;高値!J139,高値!K139&gt;高値!I139,高値!K139&gt;高値!L139,高値!K139&gt;高値!M139),6,""))</f>
        <v/>
      </c>
      <c r="AH139" s="500" t="str">
        <f>IF(終値!A139="","",IF(AND(高値!L139&gt;高値!K139,高値!L139&gt;高値!J139,高値!L139&gt;高値!M139,高値!L139&gt;高値!N139),7,""))</f>
        <v/>
      </c>
      <c r="AI139" s="500" t="str">
        <f>IF(終値!A139="","",IF(AND(高値!M139&gt;高値!L139,高値!M139&gt;高値!K139,高値!M139&gt;高値!N139,高値!M139&gt;高値!O139),8,""))</f>
        <v/>
      </c>
      <c r="AJ139" s="500" t="str">
        <f>IF(終値!A139="","",IF(AND(高値!N139&gt;高値!M139,高値!N139&gt;高値!L139,高値!N139&gt;高値!O139,高値!N139&gt;高値!P139),9,""))</f>
        <v/>
      </c>
      <c r="AK139" s="500" t="str">
        <f>IF(終値!A139="","",IF(AND(高値!O139&gt;高値!N139,高値!O139&gt;高値!M139,高値!O139&gt;高値!P139,高値!O139&gt;高値!Q139),10,""))</f>
        <v/>
      </c>
      <c r="AL139" s="500" t="str">
        <f>IF(終値!A139="","",IF(AND(高値!P139&gt;高値!O139,高値!P139&gt;高値!N139,高値!P139&gt;高値!Q139,高値!P139&gt;高値!R139),11,""))</f>
        <v/>
      </c>
      <c r="AM139" s="500" t="str">
        <f>IF(終値!A139="","",IF(AND(高値!Q139&gt;高値!P139,高値!Q139&gt;高値!O139,高値!Q139&gt;高値!R139,高値!Q139&gt;高値!S139),12,""))</f>
        <v/>
      </c>
      <c r="AN139" s="500" t="str">
        <f>IF(終値!A139="","",IF(AND(高値!R139&gt;高値!Q139,高値!R139&gt;高値!P139,高値!R139&gt;高値!S139,高値!R139&gt;高値!T139),13,""))</f>
        <v/>
      </c>
      <c r="AO139" s="500">
        <f>IF(終値!A139="","",IF(AND(高値!S139&gt;高値!R139,高値!S139&gt;高値!Q139,高値!S139&gt;高値!T139,高値!S139&gt;高値!U139),14,""))</f>
        <v>14</v>
      </c>
      <c r="AP139" s="500" t="str">
        <f>IF(終値!A139="","",IF(AND(高値!T139&gt;高値!S139,高値!T139&gt;高値!R139,高値!T139&gt;高値!U139,高値!T139&gt;高値!V139),15,""))</f>
        <v/>
      </c>
      <c r="AQ139" s="500" t="str">
        <f>IF(終値!A139="","",IF(AND(高値!U139&gt;高値!T139,高値!U139&gt;高値!S139,高値!U139&gt;高値!V139,高値!U139&gt;高値!W139),16,""))</f>
        <v/>
      </c>
      <c r="AR139" s="500" t="str">
        <f>IF(終値!A139="","",IF(AND(高値!V139&gt;高値!U139,高値!V139&gt;高値!T139,高値!V139&gt;高値!W139,高値!V139&gt;高値!X139),17,""))</f>
        <v/>
      </c>
      <c r="AS139" s="500" t="str">
        <f>IF(終値!A139="","",IF(AND(高値!W139&gt;高値!V139,高値!W139&gt;高値!U139,高値!W139&gt;高値!X139,高値!W139&gt;高値!Y139),18,""))</f>
        <v/>
      </c>
      <c r="AT139" s="500" t="str">
        <f>IF(終値!A139="","",IF(AND(高値!X139&gt;高値!W139,高値!X139&gt;高値!V139,高値!X139&gt;高値!Y139,高値!X139&gt;高値!Z139),19,""))</f>
        <v/>
      </c>
      <c r="AU139" s="500" t="str">
        <f>IF(終値!A139="","",IF(AND(高値!Y139&gt;高値!X139,高値!Y139&gt;高値!W139,高値!Y139&gt;高値!Z139,高値!Y139&gt;高値!AA139),20,""))</f>
        <v/>
      </c>
      <c r="AV139" s="500">
        <f>IF(終値!A139="","",IF(AND(高値!Z139&gt;高値!Y139,高値!Z139&gt;高値!X139,高値!Z139&gt;高値!AA139,高値!Z139&gt;高値!AB139),21,""))</f>
        <v>21</v>
      </c>
      <c r="AW139" s="500" t="str">
        <f>IF(終値!A139="","",IF(AND(高値!AA139&gt;高値!Z139,高値!AA139&gt;高値!Y139,高値!AA139&gt;高値!AB139,高値!AA139&gt;高値!AC139),22,""))</f>
        <v/>
      </c>
      <c r="AX139" s="500" t="str">
        <f>IF(終値!A139="","",IF(AND(高値!AB139&gt;高値!AA139,高値!AB139&gt;高値!Z139,高値!AB139&gt;高値!AC139,高値!AB139&gt;高値!AD139),23,""))</f>
        <v/>
      </c>
      <c r="AY139" s="500" t="str">
        <f>IF(終値!A139="","",IF(AND(高値!AC139&gt;高値!AB139,高値!AC139&gt;高値!AA139,高値!AC139&gt;高値!AD139,高値!AC139&gt;高値!AE139),24,""))</f>
        <v/>
      </c>
      <c r="AZ139" s="500" t="str">
        <f>IF(終値!A139="","",IF(AND(高値!AD139&gt;高値!AC139,高値!AD139&gt;高値!AB139,高値!AD139&gt;高値!AE139,高値!AD139&gt;高値!AF139),25,""))</f>
        <v/>
      </c>
      <c r="BA139" s="500" t="str">
        <f>IF(終値!A139="","",IF(AND(高値!AE139&gt;高値!AD139,高値!AE139&gt;高値!AC139,高値!AE139&gt;高値!AF139,高値!AE139&gt;高値!AG139),26,""))</f>
        <v/>
      </c>
      <c r="BB139" s="500">
        <f>IF(終値!A139="","",IF(AND(高値!AF139&gt;高値!AE139,高値!AF139&gt;高値!AD139,高値!AF139&gt;高値!AG139,高値!AF139&gt;高値!AH139),27,""))</f>
        <v>27</v>
      </c>
      <c r="BC139" s="500" t="str">
        <f>IF(終値!A139="","",IF(AND(高値!AG139&gt;高値!AF139,高値!AG139&gt;高値!AE139,高値!AG139&gt;高値!AH139,高値!AG139&gt;高値!AI139),28,""))</f>
        <v/>
      </c>
      <c r="BD139" s="500">
        <f t="shared" si="12"/>
        <v>5</v>
      </c>
      <c r="BE139" s="500">
        <f t="shared" si="13"/>
        <v>5</v>
      </c>
      <c r="BF139" s="500">
        <f t="shared" si="14"/>
        <v>13</v>
      </c>
      <c r="BG139" s="500">
        <f>IF($BE139="","",INDEX(安値!$E139:$CZ139,1,$BE139+1))</f>
        <v>468</v>
      </c>
      <c r="BH139" s="500">
        <f>IF($BF139="","",INDEX(安値!$E139:$CZ139,1,$BF139+1))</f>
        <v>504</v>
      </c>
      <c r="BI139" s="500">
        <f>IF($BF139="","",MAX(INDEX(高値!$E139:$CZ139,1,$BE139+1):INDEX(高値!$E139:$CZ139,1,$BF139+1)))</f>
        <v>554</v>
      </c>
      <c r="BJ139" s="500">
        <f>IF($BF139="","",AVERAGE(INDEX(終値!$E139:$CZ139,1,$BF139+1):INDEX(終値!$E139:$CZ139,1,$BF139+20))-2*STDEVP(INDEX(終値!$E139:$CZ139,1,$BF139+1):INDEX(終値!$E139:$CZ139,1,$BF139+20)))</f>
        <v>527.01852305692637</v>
      </c>
      <c r="BK139" s="500">
        <f>IF($BE139="","",AVERAGE(INDEX(終値!$E139:$CZ139,1,$BE139+1):INDEX(終値!$E139:$CZ139,1,$BE139+20))-2*STDEVP(INDEX(終値!$E139:$CZ139,1,$BE139+1):INDEX(終値!$E139:$CZ139,1,$BE139+20)))</f>
        <v>488.29751778511877</v>
      </c>
      <c r="BL139" s="500">
        <f t="shared" si="15"/>
        <v>3</v>
      </c>
      <c r="BM139" s="500">
        <f t="shared" si="16"/>
        <v>14</v>
      </c>
      <c r="BN139" s="500">
        <f t="shared" si="17"/>
        <v>21</v>
      </c>
      <c r="BO139" s="500">
        <f>IF($BM139="","",INDEX(高値!$E139:$CZ139,1,$BM139+1))</f>
        <v>573</v>
      </c>
      <c r="BP139" s="500">
        <f>IF($BN139="","",INDEX(高値!$E139:$CZ139,1,$BN139+1))</f>
        <v>615</v>
      </c>
      <c r="BQ139" s="500">
        <f>IF($BN139="","",MIN(INDEX(安値!$E139:$CZ139,1,$BM139+1):INDEX(安値!$E139:$CZ139,1,$BN139+1)))</f>
        <v>535</v>
      </c>
      <c r="BR139" s="500">
        <f>IF($BN139="","",AVERAGE(INDEX(終値!$E139:$CZ139,1,$BN139+1):INDEX(終値!$E139:$CZ139,1,$BN139+20))+2*STDEVP(INDEX(終値!$E139:$CZ139,1,$BN139+1):INDEX(終値!$E139:$CZ139,1,$BN139+20)))</f>
        <v>724.97259663999932</v>
      </c>
      <c r="BS139" s="500">
        <f>IF($BM139="","",AVERAGE(INDEX(終値!$E139:$CZ139,1,$BM139+1):INDEX(終値!$E139:$CZ139,1,$BM139+20))+2*STDEVP(INDEX(終値!$E139:$CZ139,1,$BM139+1):INDEX(終値!$E139:$CZ139,1,$BM139+20)))</f>
        <v>600.5832254443211</v>
      </c>
      <c r="BT139" s="497" t="str">
        <f>IFERROR(IF(AND($BD139&gt;=2,ABS($BG139-$BH139)/$BH139&lt;=BB設定!$B$12,$BI139&gt;=MAX($BH139,$BG139)*(1+BB設定!$B$13),終値!E139&gt;$BG139),IF(OR(終値!E139&gt;=$BI139,AND($BH139&lt;$BJ139,$BG139&gt;=$BK139)),"二番底W▲","二番底W形成"),IF(AND($BL139&gt;=2,ABS($BO139-$BP139)/$BP139&lt;=BB設定!$B$12,$BQ139&lt;=MIN($BP139,$BO139)*(1-BB設定!$B$13),終値!E139&lt;$BO139),IF(OR(終値!E139&lt;=$BQ139,AND($BP139&gt;$BR139,$BO139&lt;=$BS139)),"二番天井M▼","二番天井M形成"),"－")),"－")</f>
        <v>－</v>
      </c>
    </row>
    <row r="140" spans="2:72">
      <c r="B140" s="500">
        <f>IF(終値!A140="","",IF(AND(安値!G140&lt;安値!F140,安値!G140&lt;安値!E140,安値!G140&lt;安値!H140,安値!G140&lt;安値!I140),2,""))</f>
        <v>2</v>
      </c>
      <c r="C140" s="500" t="str">
        <f>IF(終値!A140="","",IF(AND(安値!H140&lt;安値!G140,安値!H140&lt;安値!F140,安値!H140&lt;安値!I140,安値!H140&lt;安値!J140),3,""))</f>
        <v/>
      </c>
      <c r="D140" s="500" t="str">
        <f>IF(終値!A140="","",IF(AND(安値!I140&lt;安値!H140,安値!I140&lt;安値!G140,安値!I140&lt;安値!J140,安値!I140&lt;安値!K140),4,""))</f>
        <v/>
      </c>
      <c r="E140" s="500">
        <f>IF(終値!A140="","",IF(AND(安値!J140&lt;安値!I140,安値!J140&lt;安値!H140,安値!J140&lt;安値!K140,安値!J140&lt;安値!L140),5,""))</f>
        <v>5</v>
      </c>
      <c r="F140" s="500" t="str">
        <f>IF(終値!A140="","",IF(AND(安値!K140&lt;安値!J140,安値!K140&lt;安値!I140,安値!K140&lt;安値!L140,安値!K140&lt;安値!M140),6,""))</f>
        <v/>
      </c>
      <c r="G140" s="500" t="str">
        <f>IF(終値!A140="","",IF(AND(安値!L140&lt;安値!K140,安値!L140&lt;安値!J140,安値!L140&lt;安値!M140,安値!L140&lt;安値!N140),7,""))</f>
        <v/>
      </c>
      <c r="H140" s="500" t="str">
        <f>IF(終値!A140="","",IF(AND(安値!M140&lt;安値!L140,安値!M140&lt;安値!K140,安値!M140&lt;安値!N140,安値!M140&lt;安値!O140),8,""))</f>
        <v/>
      </c>
      <c r="I140" s="500" t="str">
        <f>IF(終値!A140="","",IF(AND(安値!N140&lt;安値!M140,安値!N140&lt;安値!L140,安値!N140&lt;安値!O140,安値!N140&lt;安値!P140),9,""))</f>
        <v/>
      </c>
      <c r="J140" s="500" t="str">
        <f>IF(終値!A140="","",IF(AND(安値!O140&lt;安値!N140,安値!O140&lt;安値!M140,安値!O140&lt;安値!P140,安値!O140&lt;安値!Q140),10,""))</f>
        <v/>
      </c>
      <c r="K140" s="500" t="str">
        <f>IF(終値!A140="","",IF(AND(安値!P140&lt;安値!O140,安値!P140&lt;安値!N140,安値!P140&lt;安値!Q140,安値!P140&lt;安値!R140),11,""))</f>
        <v/>
      </c>
      <c r="L140" s="500" t="str">
        <f>IF(終値!A140="","",IF(AND(安値!Q140&lt;安値!P140,安値!Q140&lt;安値!O140,安値!Q140&lt;安値!R140,安値!Q140&lt;安値!S140),12,""))</f>
        <v/>
      </c>
      <c r="M140" s="500">
        <f>IF(終値!A140="","",IF(AND(安値!R140&lt;安値!Q140,安値!R140&lt;安値!P140,安値!R140&lt;安値!S140,安値!R140&lt;安値!T140),13,""))</f>
        <v>13</v>
      </c>
      <c r="N140" s="500" t="str">
        <f>IF(終値!A140="","",IF(AND(安値!S140&lt;安値!R140,安値!S140&lt;安値!Q140,安値!S140&lt;安値!T140,安値!S140&lt;安値!U140),14,""))</f>
        <v/>
      </c>
      <c r="O140" s="500" t="str">
        <f>IF(終値!A140="","",IF(AND(安値!T140&lt;安値!S140,安値!T140&lt;安値!R140,安値!T140&lt;安値!U140,安値!T140&lt;安値!V140),15,""))</f>
        <v/>
      </c>
      <c r="P140" s="500" t="str">
        <f>IF(終値!A140="","",IF(AND(安値!U140&lt;安値!T140,安値!U140&lt;安値!S140,安値!U140&lt;安値!V140,安値!U140&lt;安値!W140),16,""))</f>
        <v/>
      </c>
      <c r="Q140" s="500" t="str">
        <f>IF(終値!A140="","",IF(AND(安値!V140&lt;安値!U140,安値!V140&lt;安値!T140,安値!V140&lt;安値!W140,安値!V140&lt;安値!X140),17,""))</f>
        <v/>
      </c>
      <c r="R140" s="500" t="str">
        <f>IF(終値!A140="","",IF(AND(安値!W140&lt;安値!V140,安値!W140&lt;安値!U140,安値!W140&lt;安値!X140,安値!W140&lt;安値!Y140),18,""))</f>
        <v/>
      </c>
      <c r="S140" s="500" t="str">
        <f>IF(終値!A140="","",IF(AND(安値!X140&lt;安値!W140,安値!X140&lt;安値!V140,安値!X140&lt;安値!Y140,安値!X140&lt;安値!Z140),19,""))</f>
        <v/>
      </c>
      <c r="T140" s="500" t="str">
        <f>IF(終値!A140="","",IF(AND(安値!Y140&lt;安値!X140,安値!Y140&lt;安値!W140,安値!Y140&lt;安値!Z140,安値!Y140&lt;安値!AA140),20,""))</f>
        <v/>
      </c>
      <c r="U140" s="500" t="str">
        <f>IF(終値!A140="","",IF(AND(安値!Z140&lt;安値!Y140,安値!Z140&lt;安値!X140,安値!Z140&lt;安値!AA140,安値!Z140&lt;安値!AB140),21,""))</f>
        <v/>
      </c>
      <c r="V140" s="500" t="str">
        <f>IF(終値!A140="","",IF(AND(安値!AA140&lt;安値!Z140,安値!AA140&lt;安値!Y140,安値!AA140&lt;安値!AB140,安値!AA140&lt;安値!AC140),22,""))</f>
        <v/>
      </c>
      <c r="W140" s="500" t="str">
        <f>IF(終値!A140="","",IF(AND(安値!AB140&lt;安値!AA140,安値!AB140&lt;安値!Z140,安値!AB140&lt;安値!AC140,安値!AB140&lt;安値!AD140),23,""))</f>
        <v/>
      </c>
      <c r="X140" s="500" t="str">
        <f>IF(終値!A140="","",IF(AND(安値!AC140&lt;安値!AB140,安値!AC140&lt;安値!AA140,安値!AC140&lt;安値!AD140,安値!AC140&lt;安値!AE140),24,""))</f>
        <v/>
      </c>
      <c r="Y140" s="500" t="str">
        <f>IF(終値!A140="","",IF(AND(安値!AD140&lt;安値!AC140,安値!AD140&lt;安値!AB140,安値!AD140&lt;安値!AE140,安値!AD140&lt;安値!AF140),25,""))</f>
        <v/>
      </c>
      <c r="Z140" s="500" t="str">
        <f>IF(終値!A140="","",IF(AND(安値!AE140&lt;安値!AD140,安値!AE140&lt;安値!AC140,安値!AE140&lt;安値!AF140,安値!AE140&lt;安値!AG140),26,""))</f>
        <v/>
      </c>
      <c r="AA140" s="500" t="str">
        <f>IF(終値!A140="","",IF(AND(安値!AF140&lt;安値!AE140,安値!AF140&lt;安値!AD140,安値!AF140&lt;安値!AG140,安値!AF140&lt;安値!AH140),27,""))</f>
        <v/>
      </c>
      <c r="AB140" s="500" t="str">
        <f>IF(終値!A140="","",IF(AND(安値!AG140&lt;安値!AF140,安値!AG140&lt;安値!AE140,安値!AG140&lt;安値!AH140,安値!AG140&lt;安値!AI140),28,""))</f>
        <v/>
      </c>
      <c r="AC140" s="500" t="str">
        <f>IF(終値!A140="","",IF(AND(高値!G140&gt;高値!F140,高値!G140&gt;高値!E140,高値!G140&gt;高値!H140,高値!G140&gt;高値!I140),2,""))</f>
        <v/>
      </c>
      <c r="AD140" s="500" t="str">
        <f>IF(終値!A140="","",IF(AND(高値!H140&gt;高値!G140,高値!H140&gt;高値!F140,高値!H140&gt;高値!I140,高値!H140&gt;高値!J140),3,""))</f>
        <v/>
      </c>
      <c r="AE140" s="500" t="str">
        <f>IF(終値!A140="","",IF(AND(高値!I140&gt;高値!H140,高値!I140&gt;高値!G140,高値!I140&gt;高値!J140,高値!I140&gt;高値!K140),4,""))</f>
        <v/>
      </c>
      <c r="AF140" s="500" t="str">
        <f>IF(終値!A140="","",IF(AND(高値!J140&gt;高値!I140,高値!J140&gt;高値!H140,高値!J140&gt;高値!K140,高値!J140&gt;高値!L140),5,""))</f>
        <v/>
      </c>
      <c r="AG140" s="500" t="str">
        <f>IF(終値!A140="","",IF(AND(高値!K140&gt;高値!J140,高値!K140&gt;高値!I140,高値!K140&gt;高値!L140,高値!K140&gt;高値!M140),6,""))</f>
        <v/>
      </c>
      <c r="AH140" s="500" t="str">
        <f>IF(終値!A140="","",IF(AND(高値!L140&gt;高値!K140,高値!L140&gt;高値!J140,高値!L140&gt;高値!M140,高値!L140&gt;高値!N140),7,""))</f>
        <v/>
      </c>
      <c r="AI140" s="500">
        <f>IF(終値!A140="","",IF(AND(高値!M140&gt;高値!L140,高値!M140&gt;高値!K140,高値!M140&gt;高値!N140,高値!M140&gt;高値!O140),8,""))</f>
        <v>8</v>
      </c>
      <c r="AJ140" s="500" t="str">
        <f>IF(終値!A140="","",IF(AND(高値!N140&gt;高値!M140,高値!N140&gt;高値!L140,高値!N140&gt;高値!O140,高値!N140&gt;高値!P140),9,""))</f>
        <v/>
      </c>
      <c r="AK140" s="500" t="str">
        <f>IF(終値!A140="","",IF(AND(高値!O140&gt;高値!N140,高値!O140&gt;高値!M140,高値!O140&gt;高値!P140,高値!O140&gt;高値!Q140),10,""))</f>
        <v/>
      </c>
      <c r="AL140" s="500">
        <f>IF(終値!A140="","",IF(AND(高値!P140&gt;高値!O140,高値!P140&gt;高値!N140,高値!P140&gt;高値!Q140,高値!P140&gt;高値!R140),11,""))</f>
        <v>11</v>
      </c>
      <c r="AM140" s="500" t="str">
        <f>IF(終値!A140="","",IF(AND(高値!Q140&gt;高値!P140,高値!Q140&gt;高値!O140,高値!Q140&gt;高値!R140,高値!Q140&gt;高値!S140),12,""))</f>
        <v/>
      </c>
      <c r="AN140" s="500" t="str">
        <f>IF(終値!A140="","",IF(AND(高値!R140&gt;高値!Q140,高値!R140&gt;高値!P140,高値!R140&gt;高値!S140,高値!R140&gt;高値!T140),13,""))</f>
        <v/>
      </c>
      <c r="AO140" s="500" t="str">
        <f>IF(終値!A140="","",IF(AND(高値!S140&gt;高値!R140,高値!S140&gt;高値!Q140,高値!S140&gt;高値!T140,高値!S140&gt;高値!U140),14,""))</f>
        <v/>
      </c>
      <c r="AP140" s="500" t="str">
        <f>IF(終値!A140="","",IF(AND(高値!T140&gt;高値!S140,高値!T140&gt;高値!R140,高値!T140&gt;高値!U140,高値!T140&gt;高値!V140),15,""))</f>
        <v/>
      </c>
      <c r="AQ140" s="500" t="str">
        <f>IF(終値!A140="","",IF(AND(高値!U140&gt;高値!T140,高値!U140&gt;高値!S140,高値!U140&gt;高値!V140,高値!U140&gt;高値!W140),16,""))</f>
        <v/>
      </c>
      <c r="AR140" s="500" t="str">
        <f>IF(終値!A140="","",IF(AND(高値!V140&gt;高値!U140,高値!V140&gt;高値!T140,高値!V140&gt;高値!W140,高値!V140&gt;高値!X140),17,""))</f>
        <v/>
      </c>
      <c r="AS140" s="500">
        <f>IF(終値!A140="","",IF(AND(高値!W140&gt;高値!V140,高値!W140&gt;高値!U140,高値!W140&gt;高値!X140,高値!W140&gt;高値!Y140),18,""))</f>
        <v>18</v>
      </c>
      <c r="AT140" s="500" t="str">
        <f>IF(終値!A140="","",IF(AND(高値!X140&gt;高値!W140,高値!X140&gt;高値!V140,高値!X140&gt;高値!Y140,高値!X140&gt;高値!Z140),19,""))</f>
        <v/>
      </c>
      <c r="AU140" s="500" t="str">
        <f>IF(終値!A140="","",IF(AND(高値!Y140&gt;高値!X140,高値!Y140&gt;高値!W140,高値!Y140&gt;高値!Z140,高値!Y140&gt;高値!AA140),20,""))</f>
        <v/>
      </c>
      <c r="AV140" s="500" t="str">
        <f>IF(終値!A140="","",IF(AND(高値!Z140&gt;高値!Y140,高値!Z140&gt;高値!X140,高値!Z140&gt;高値!AA140,高値!Z140&gt;高値!AB140),21,""))</f>
        <v/>
      </c>
      <c r="AW140" s="500">
        <f>IF(終値!A140="","",IF(AND(高値!AA140&gt;高値!Z140,高値!AA140&gt;高値!Y140,高値!AA140&gt;高値!AB140,高値!AA140&gt;高値!AC140),22,""))</f>
        <v>22</v>
      </c>
      <c r="AX140" s="500" t="str">
        <f>IF(終値!A140="","",IF(AND(高値!AB140&gt;高値!AA140,高値!AB140&gt;高値!Z140,高値!AB140&gt;高値!AC140,高値!AB140&gt;高値!AD140),23,""))</f>
        <v/>
      </c>
      <c r="AY140" s="500" t="str">
        <f>IF(終値!A140="","",IF(AND(高値!AC140&gt;高値!AB140,高値!AC140&gt;高値!AA140,高値!AC140&gt;高値!AD140,高値!AC140&gt;高値!AE140),24,""))</f>
        <v/>
      </c>
      <c r="AZ140" s="500" t="str">
        <f>IF(終値!A140="","",IF(AND(高値!AD140&gt;高値!AC140,高値!AD140&gt;高値!AB140,高値!AD140&gt;高値!AE140,高値!AD140&gt;高値!AF140),25,""))</f>
        <v/>
      </c>
      <c r="BA140" s="500" t="str">
        <f>IF(終値!A140="","",IF(AND(高値!AE140&gt;高値!AD140,高値!AE140&gt;高値!AC140,高値!AE140&gt;高値!AF140,高値!AE140&gt;高値!AG140),26,""))</f>
        <v/>
      </c>
      <c r="BB140" s="500" t="str">
        <f>IF(終値!A140="","",IF(AND(高値!AF140&gt;高値!AE140,高値!AF140&gt;高値!AD140,高値!AF140&gt;高値!AG140,高値!AF140&gt;高値!AH140),27,""))</f>
        <v/>
      </c>
      <c r="BC140" s="500" t="str">
        <f>IF(終値!A140="","",IF(AND(高値!AG140&gt;高値!AF140,高値!AG140&gt;高値!AE140,高値!AG140&gt;高値!AH140,高値!AG140&gt;高値!AI140),28,""))</f>
        <v/>
      </c>
      <c r="BD140" s="500">
        <f t="shared" si="12"/>
        <v>3</v>
      </c>
      <c r="BE140" s="500">
        <f t="shared" si="13"/>
        <v>2</v>
      </c>
      <c r="BF140" s="500">
        <f t="shared" si="14"/>
        <v>5</v>
      </c>
      <c r="BG140" s="500">
        <f>IF($BE140="","",INDEX(安値!$E140:$CZ140,1,$BE140+1))</f>
        <v>45</v>
      </c>
      <c r="BH140" s="500">
        <f>IF($BF140="","",INDEX(安値!$E140:$CZ140,1,$BF140+1))</f>
        <v>43</v>
      </c>
      <c r="BI140" s="500">
        <f>IF($BF140="","",MAX(INDEX(高値!$E140:$CZ140,1,$BE140+1):INDEX(高値!$E140:$CZ140,1,$BF140+1)))</f>
        <v>48</v>
      </c>
      <c r="BJ140" s="500">
        <f>IF($BF140="","",AVERAGE(INDEX(終値!$E140:$CZ140,1,$BF140+1):INDEX(終値!$E140:$CZ140,1,$BF140+20))-2*STDEVP(INDEX(終値!$E140:$CZ140,1,$BF140+1):INDEX(終値!$E140:$CZ140,1,$BF140+20)))</f>
        <v>43.634765431531896</v>
      </c>
      <c r="BK140" s="500">
        <f>IF($BE140="","",AVERAGE(INDEX(終値!$E140:$CZ140,1,$BE140+1):INDEX(終値!$E140:$CZ140,1,$BE140+20))-2*STDEVP(INDEX(終値!$E140:$CZ140,1,$BE140+1):INDEX(終値!$E140:$CZ140,1,$BE140+20)))</f>
        <v>43.713679084262502</v>
      </c>
      <c r="BL140" s="500">
        <f t="shared" si="15"/>
        <v>4</v>
      </c>
      <c r="BM140" s="500">
        <f t="shared" si="16"/>
        <v>8</v>
      </c>
      <c r="BN140" s="500">
        <f t="shared" si="17"/>
        <v>11</v>
      </c>
      <c r="BO140" s="500">
        <f>IF($BM140="","",INDEX(高値!$E140:$CZ140,1,$BM140+1))</f>
        <v>49</v>
      </c>
      <c r="BP140" s="500">
        <f>IF($BN140="","",INDEX(高値!$E140:$CZ140,1,$BN140+1))</f>
        <v>50</v>
      </c>
      <c r="BQ140" s="500">
        <f>IF($BN140="","",MIN(INDEX(安値!$E140:$CZ140,1,$BM140+1):INDEX(安値!$E140:$CZ140,1,$BN140+1)))</f>
        <v>46</v>
      </c>
      <c r="BR140" s="500">
        <f>IF($BN140="","",AVERAGE(INDEX(終値!$E140:$CZ140,1,$BN140+1):INDEX(終値!$E140:$CZ140,1,$BN140+20))+2*STDEVP(INDEX(終値!$E140:$CZ140,1,$BN140+1):INDEX(終値!$E140:$CZ140,1,$BN140+20)))</f>
        <v>60.814985963805547</v>
      </c>
      <c r="BS140" s="500">
        <f>IF($BM140="","",AVERAGE(INDEX(終値!$E140:$CZ140,1,$BM140+1):INDEX(終値!$E140:$CZ140,1,$BM140+20))+2*STDEVP(INDEX(終値!$E140:$CZ140,1,$BM140+1):INDEX(終値!$E140:$CZ140,1,$BM140+20)))</f>
        <v>58.200531894828927</v>
      </c>
      <c r="BT140" s="497" t="str">
        <f>IFERROR(IF(AND($BD140&gt;=2,ABS($BG140-$BH140)/$BH140&lt;=BB設定!$B$12,$BI140&gt;=MAX($BH140,$BG140)*(1+BB設定!$B$13),終値!E140&gt;$BG140),IF(OR(終値!E140&gt;=$BI140,AND($BH140&lt;$BJ140,$BG140&gt;=$BK140)),"二番底W▲","二番底W形成"),IF(AND($BL140&gt;=2,ABS($BO140-$BP140)/$BP140&lt;=BB設定!$B$12,$BQ140&lt;=MIN($BP140,$BO140)*(1-BB設定!$B$13),終値!E140&lt;$BO140),IF(OR(終値!E140&lt;=$BQ140,AND($BP140&gt;$BR140,$BO140&lt;=$BS140)),"二番天井M▼","二番天井M形成"),"－")),"－")</f>
        <v>二番底W▲</v>
      </c>
    </row>
    <row r="141" spans="2:72">
      <c r="B141" s="500" t="str">
        <f>IF(終値!A141="","",IF(AND(安値!G141&lt;安値!F141,安値!G141&lt;安値!E141,安値!G141&lt;安値!H141,安値!G141&lt;安値!I141),2,""))</f>
        <v/>
      </c>
      <c r="C141" s="500" t="str">
        <f>IF(終値!A141="","",IF(AND(安値!H141&lt;安値!G141,安値!H141&lt;安値!F141,安値!H141&lt;安値!I141,安値!H141&lt;安値!J141),3,""))</f>
        <v/>
      </c>
      <c r="D141" s="500" t="str">
        <f>IF(終値!A141="","",IF(AND(安値!I141&lt;安値!H141,安値!I141&lt;安値!G141,安値!I141&lt;安値!J141,安値!I141&lt;安値!K141),4,""))</f>
        <v/>
      </c>
      <c r="E141" s="500" t="str">
        <f>IF(終値!A141="","",IF(AND(安値!J141&lt;安値!I141,安値!J141&lt;安値!H141,安値!J141&lt;安値!K141,安値!J141&lt;安値!L141),5,""))</f>
        <v/>
      </c>
      <c r="F141" s="500">
        <f>IF(終値!A141="","",IF(AND(安値!K141&lt;安値!J141,安値!K141&lt;安値!I141,安値!K141&lt;安値!L141,安値!K141&lt;安値!M141),6,""))</f>
        <v>6</v>
      </c>
      <c r="G141" s="500" t="str">
        <f>IF(終値!A141="","",IF(AND(安値!L141&lt;安値!K141,安値!L141&lt;安値!J141,安値!L141&lt;安値!M141,安値!L141&lt;安値!N141),7,""))</f>
        <v/>
      </c>
      <c r="H141" s="500" t="str">
        <f>IF(終値!A141="","",IF(AND(安値!M141&lt;安値!L141,安値!M141&lt;安値!K141,安値!M141&lt;安値!N141,安値!M141&lt;安値!O141),8,""))</f>
        <v/>
      </c>
      <c r="I141" s="500" t="str">
        <f>IF(終値!A141="","",IF(AND(安値!N141&lt;安値!M141,安値!N141&lt;安値!L141,安値!N141&lt;安値!O141,安値!N141&lt;安値!P141),9,""))</f>
        <v/>
      </c>
      <c r="J141" s="500" t="str">
        <f>IF(終値!A141="","",IF(AND(安値!O141&lt;安値!N141,安値!O141&lt;安値!M141,安値!O141&lt;安値!P141,安値!O141&lt;安値!Q141),10,""))</f>
        <v/>
      </c>
      <c r="K141" s="500" t="str">
        <f>IF(終値!A141="","",IF(AND(安値!P141&lt;安値!O141,安値!P141&lt;安値!N141,安値!P141&lt;安値!Q141,安値!P141&lt;安値!R141),11,""))</f>
        <v/>
      </c>
      <c r="L141" s="500" t="str">
        <f>IF(終値!A141="","",IF(AND(安値!Q141&lt;安値!P141,安値!Q141&lt;安値!O141,安値!Q141&lt;安値!R141,安値!Q141&lt;安値!S141),12,""))</f>
        <v/>
      </c>
      <c r="M141" s="500">
        <f>IF(終値!A141="","",IF(AND(安値!R141&lt;安値!Q141,安値!R141&lt;安値!P141,安値!R141&lt;安値!S141,安値!R141&lt;安値!T141),13,""))</f>
        <v>13</v>
      </c>
      <c r="N141" s="500" t="str">
        <f>IF(終値!A141="","",IF(AND(安値!S141&lt;安値!R141,安値!S141&lt;安値!Q141,安値!S141&lt;安値!T141,安値!S141&lt;安値!U141),14,""))</f>
        <v/>
      </c>
      <c r="O141" s="500" t="str">
        <f>IF(終値!A141="","",IF(AND(安値!T141&lt;安値!S141,安値!T141&lt;安値!R141,安値!T141&lt;安値!U141,安値!T141&lt;安値!V141),15,""))</f>
        <v/>
      </c>
      <c r="P141" s="500" t="str">
        <f>IF(終値!A141="","",IF(AND(安値!U141&lt;安値!T141,安値!U141&lt;安値!S141,安値!U141&lt;安値!V141,安値!U141&lt;安値!W141),16,""))</f>
        <v/>
      </c>
      <c r="Q141" s="500">
        <f>IF(終値!A141="","",IF(AND(安値!V141&lt;安値!U141,安値!V141&lt;安値!T141,安値!V141&lt;安値!W141,安値!V141&lt;安値!X141),17,""))</f>
        <v>17</v>
      </c>
      <c r="R141" s="500" t="str">
        <f>IF(終値!A141="","",IF(AND(安値!W141&lt;安値!V141,安値!W141&lt;安値!U141,安値!W141&lt;安値!X141,安値!W141&lt;安値!Y141),18,""))</f>
        <v/>
      </c>
      <c r="S141" s="500" t="str">
        <f>IF(終値!A141="","",IF(AND(安値!X141&lt;安値!W141,安値!X141&lt;安値!V141,安値!X141&lt;安値!Y141,安値!X141&lt;安値!Z141),19,""))</f>
        <v/>
      </c>
      <c r="T141" s="500">
        <f>IF(終値!A141="","",IF(AND(安値!Y141&lt;安値!X141,安値!Y141&lt;安値!W141,安値!Y141&lt;安値!Z141,安値!Y141&lt;安値!AA141),20,""))</f>
        <v>20</v>
      </c>
      <c r="U141" s="500" t="str">
        <f>IF(終値!A141="","",IF(AND(安値!Z141&lt;安値!Y141,安値!Z141&lt;安値!X141,安値!Z141&lt;安値!AA141,安値!Z141&lt;安値!AB141),21,""))</f>
        <v/>
      </c>
      <c r="V141" s="500" t="str">
        <f>IF(終値!A141="","",IF(AND(安値!AA141&lt;安値!Z141,安値!AA141&lt;安値!Y141,安値!AA141&lt;安値!AB141,安値!AA141&lt;安値!AC141),22,""))</f>
        <v/>
      </c>
      <c r="W141" s="500">
        <f>IF(終値!A141="","",IF(AND(安値!AB141&lt;安値!AA141,安値!AB141&lt;安値!Z141,安値!AB141&lt;安値!AC141,安値!AB141&lt;安値!AD141),23,""))</f>
        <v>23</v>
      </c>
      <c r="X141" s="500" t="str">
        <f>IF(終値!A141="","",IF(AND(安値!AC141&lt;安値!AB141,安値!AC141&lt;安値!AA141,安値!AC141&lt;安値!AD141,安値!AC141&lt;安値!AE141),24,""))</f>
        <v/>
      </c>
      <c r="Y141" s="500" t="str">
        <f>IF(終値!A141="","",IF(AND(安値!AD141&lt;安値!AC141,安値!AD141&lt;安値!AB141,安値!AD141&lt;安値!AE141,安値!AD141&lt;安値!AF141),25,""))</f>
        <v/>
      </c>
      <c r="Z141" s="500" t="str">
        <f>IF(終値!A141="","",IF(AND(安値!AE141&lt;安値!AD141,安値!AE141&lt;安値!AC141,安値!AE141&lt;安値!AF141,安値!AE141&lt;安値!AG141),26,""))</f>
        <v/>
      </c>
      <c r="AA141" s="500">
        <f>IF(終値!A141="","",IF(AND(安値!AF141&lt;安値!AE141,安値!AF141&lt;安値!AD141,安値!AF141&lt;安値!AG141,安値!AF141&lt;安値!AH141),27,""))</f>
        <v>27</v>
      </c>
      <c r="AB141" s="500" t="str">
        <f>IF(終値!A141="","",IF(AND(安値!AG141&lt;安値!AF141,安値!AG141&lt;安値!AE141,安値!AG141&lt;安値!AH141,安値!AG141&lt;安値!AI141),28,""))</f>
        <v/>
      </c>
      <c r="AC141" s="500" t="str">
        <f>IF(終値!A141="","",IF(AND(高値!G141&gt;高値!F141,高値!G141&gt;高値!E141,高値!G141&gt;高値!H141,高値!G141&gt;高値!I141),2,""))</f>
        <v/>
      </c>
      <c r="AD141" s="500" t="str">
        <f>IF(終値!A141="","",IF(AND(高値!H141&gt;高値!G141,高値!H141&gt;高値!F141,高値!H141&gt;高値!I141,高値!H141&gt;高値!J141),3,""))</f>
        <v/>
      </c>
      <c r="AE141" s="500" t="str">
        <f>IF(終値!A141="","",IF(AND(高値!I141&gt;高値!H141,高値!I141&gt;高値!G141,高値!I141&gt;高値!J141,高値!I141&gt;高値!K141),4,""))</f>
        <v/>
      </c>
      <c r="AF141" s="500" t="str">
        <f>IF(終値!A141="","",IF(AND(高値!J141&gt;高値!I141,高値!J141&gt;高値!H141,高値!J141&gt;高値!K141,高値!J141&gt;高値!L141),5,""))</f>
        <v/>
      </c>
      <c r="AG141" s="500" t="str">
        <f>IF(終値!A141="","",IF(AND(高値!K141&gt;高値!J141,高値!K141&gt;高値!I141,高値!K141&gt;高値!L141,高値!K141&gt;高値!M141),6,""))</f>
        <v/>
      </c>
      <c r="AH141" s="500" t="str">
        <f>IF(終値!A141="","",IF(AND(高値!L141&gt;高値!K141,高値!L141&gt;高値!J141,高値!L141&gt;高値!M141,高値!L141&gt;高値!N141),7,""))</f>
        <v/>
      </c>
      <c r="AI141" s="500" t="str">
        <f>IF(終値!A141="","",IF(AND(高値!M141&gt;高値!L141,高値!M141&gt;高値!K141,高値!M141&gt;高値!N141,高値!M141&gt;高値!O141),8,""))</f>
        <v/>
      </c>
      <c r="AJ141" s="500" t="str">
        <f>IF(終値!A141="","",IF(AND(高値!N141&gt;高値!M141,高値!N141&gt;高値!L141,高値!N141&gt;高値!O141,高値!N141&gt;高値!P141),9,""))</f>
        <v/>
      </c>
      <c r="AK141" s="500">
        <f>IF(終値!A141="","",IF(AND(高値!O141&gt;高値!N141,高値!O141&gt;高値!M141,高値!O141&gt;高値!P141,高値!O141&gt;高値!Q141),10,""))</f>
        <v>10</v>
      </c>
      <c r="AL141" s="500" t="str">
        <f>IF(終値!A141="","",IF(AND(高値!P141&gt;高値!O141,高値!P141&gt;高値!N141,高値!P141&gt;高値!Q141,高値!P141&gt;高値!R141),11,""))</f>
        <v/>
      </c>
      <c r="AM141" s="500" t="str">
        <f>IF(終値!A141="","",IF(AND(高値!Q141&gt;高値!P141,高値!Q141&gt;高値!O141,高値!Q141&gt;高値!R141,高値!Q141&gt;高値!S141),12,""))</f>
        <v/>
      </c>
      <c r="AN141" s="500" t="str">
        <f>IF(終値!A141="","",IF(AND(高値!R141&gt;高値!Q141,高値!R141&gt;高値!P141,高値!R141&gt;高値!S141,高値!R141&gt;高値!T141),13,""))</f>
        <v/>
      </c>
      <c r="AO141" s="500" t="str">
        <f>IF(終値!A141="","",IF(AND(高値!S141&gt;高値!R141,高値!S141&gt;高値!Q141,高値!S141&gt;高値!T141,高値!S141&gt;高値!U141),14,""))</f>
        <v/>
      </c>
      <c r="AP141" s="500" t="str">
        <f>IF(終値!A141="","",IF(AND(高値!T141&gt;高値!S141,高値!T141&gt;高値!R141,高値!T141&gt;高値!U141,高値!T141&gt;高値!V141),15,""))</f>
        <v/>
      </c>
      <c r="AQ141" s="500" t="str">
        <f>IF(終値!A141="","",IF(AND(高値!U141&gt;高値!T141,高値!U141&gt;高値!S141,高値!U141&gt;高値!V141,高値!U141&gt;高値!W141),16,""))</f>
        <v/>
      </c>
      <c r="AR141" s="500">
        <f>IF(終値!A141="","",IF(AND(高値!V141&gt;高値!U141,高値!V141&gt;高値!T141,高値!V141&gt;高値!W141,高値!V141&gt;高値!X141),17,""))</f>
        <v>17</v>
      </c>
      <c r="AS141" s="500" t="str">
        <f>IF(終値!A141="","",IF(AND(高値!W141&gt;高値!V141,高値!W141&gt;高値!U141,高値!W141&gt;高値!X141,高値!W141&gt;高値!Y141),18,""))</f>
        <v/>
      </c>
      <c r="AT141" s="500" t="str">
        <f>IF(終値!A141="","",IF(AND(高値!X141&gt;高値!W141,高値!X141&gt;高値!V141,高値!X141&gt;高値!Y141,高値!X141&gt;高値!Z141),19,""))</f>
        <v/>
      </c>
      <c r="AU141" s="500" t="str">
        <f>IF(終値!A141="","",IF(AND(高値!Y141&gt;高値!X141,高値!Y141&gt;高値!W141,高値!Y141&gt;高値!Z141,高値!Y141&gt;高値!AA141),20,""))</f>
        <v/>
      </c>
      <c r="AV141" s="500" t="str">
        <f>IF(終値!A141="","",IF(AND(高値!Z141&gt;高値!Y141,高値!Z141&gt;高値!X141,高値!Z141&gt;高値!AA141,高値!Z141&gt;高値!AB141),21,""))</f>
        <v/>
      </c>
      <c r="AW141" s="500">
        <f>IF(終値!A141="","",IF(AND(高値!AA141&gt;高値!Z141,高値!AA141&gt;高値!Y141,高値!AA141&gt;高値!AB141,高値!AA141&gt;高値!AC141),22,""))</f>
        <v>22</v>
      </c>
      <c r="AX141" s="500" t="str">
        <f>IF(終値!A141="","",IF(AND(高値!AB141&gt;高値!AA141,高値!AB141&gt;高値!Z141,高値!AB141&gt;高値!AC141,高値!AB141&gt;高値!AD141),23,""))</f>
        <v/>
      </c>
      <c r="AY141" s="500" t="str">
        <f>IF(終値!A141="","",IF(AND(高値!AC141&gt;高値!AB141,高値!AC141&gt;高値!AA141,高値!AC141&gt;高値!AD141,高値!AC141&gt;高値!AE141),24,""))</f>
        <v/>
      </c>
      <c r="AZ141" s="500">
        <f>IF(終値!A141="","",IF(AND(高値!AD141&gt;高値!AC141,高値!AD141&gt;高値!AB141,高値!AD141&gt;高値!AE141,高値!AD141&gt;高値!AF141),25,""))</f>
        <v>25</v>
      </c>
      <c r="BA141" s="500" t="str">
        <f>IF(終値!A141="","",IF(AND(高値!AE141&gt;高値!AD141,高値!AE141&gt;高値!AC141,高値!AE141&gt;高値!AF141,高値!AE141&gt;高値!AG141),26,""))</f>
        <v/>
      </c>
      <c r="BB141" s="500" t="str">
        <f>IF(終値!A141="","",IF(AND(高値!AF141&gt;高値!AE141,高値!AF141&gt;高値!AD141,高値!AF141&gt;高値!AG141,高値!AF141&gt;高値!AH141),27,""))</f>
        <v/>
      </c>
      <c r="BC141" s="500" t="str">
        <f>IF(終値!A141="","",IF(AND(高値!AG141&gt;高値!AF141,高値!AG141&gt;高値!AE141,高値!AG141&gt;高値!AH141,高値!AG141&gt;高値!AI141),28,""))</f>
        <v/>
      </c>
      <c r="BD141" s="500">
        <f t="shared" si="12"/>
        <v>6</v>
      </c>
      <c r="BE141" s="500">
        <f t="shared" si="13"/>
        <v>6</v>
      </c>
      <c r="BF141" s="500">
        <f t="shared" si="14"/>
        <v>13</v>
      </c>
      <c r="BG141" s="500">
        <f>IF($BE141="","",INDEX(安値!$E141:$CZ141,1,$BE141+1))</f>
        <v>1208</v>
      </c>
      <c r="BH141" s="500">
        <f>IF($BF141="","",INDEX(安値!$E141:$CZ141,1,$BF141+1))</f>
        <v>1600</v>
      </c>
      <c r="BI141" s="500">
        <f>IF($BF141="","",MAX(INDEX(高値!$E141:$CZ141,1,$BE141+1):INDEX(高値!$E141:$CZ141,1,$BF141+1)))</f>
        <v>1845</v>
      </c>
      <c r="BJ141" s="500">
        <f>IF($BF141="","",AVERAGE(INDEX(終値!$E141:$CZ141,1,$BF141+1):INDEX(終値!$E141:$CZ141,1,$BF141+20))-2*STDEVP(INDEX(終値!$E141:$CZ141,1,$BF141+1):INDEX(終値!$E141:$CZ141,1,$BF141+20)))</f>
        <v>1969.2707159448487</v>
      </c>
      <c r="BK141" s="500">
        <f>IF($BE141="","",AVERAGE(INDEX(終値!$E141:$CZ141,1,$BE141+1):INDEX(終値!$E141:$CZ141,1,$BE141+20))-2*STDEVP(INDEX(終値!$E141:$CZ141,1,$BE141+1):INDEX(終値!$E141:$CZ141,1,$BE141+20)))</f>
        <v>1154.3735570747012</v>
      </c>
      <c r="BL141" s="500">
        <f t="shared" si="15"/>
        <v>4</v>
      </c>
      <c r="BM141" s="500">
        <f t="shared" si="16"/>
        <v>10</v>
      </c>
      <c r="BN141" s="500">
        <f t="shared" si="17"/>
        <v>17</v>
      </c>
      <c r="BO141" s="500">
        <f>IF($BM141="","",INDEX(高値!$E141:$CZ141,1,$BM141+1))</f>
        <v>1845</v>
      </c>
      <c r="BP141" s="500">
        <f>IF($BN141="","",INDEX(高値!$E141:$CZ141,1,$BN141+1))</f>
        <v>2700</v>
      </c>
      <c r="BQ141" s="500">
        <f>IF($BN141="","",MIN(INDEX(安値!$E141:$CZ141,1,$BM141+1):INDEX(安値!$E141:$CZ141,1,$BN141+1)))</f>
        <v>1600</v>
      </c>
      <c r="BR141" s="500">
        <f>IF($BN141="","",AVERAGE(INDEX(終値!$E141:$CZ141,1,$BN141+1):INDEX(終値!$E141:$CZ141,1,$BN141+20))+2*STDEVP(INDEX(終値!$E141:$CZ141,1,$BN141+1):INDEX(終値!$E141:$CZ141,1,$BN141+20)))</f>
        <v>3088.4871043312514</v>
      </c>
      <c r="BS141" s="500">
        <f>IF($BM141="","",AVERAGE(INDEX(終値!$E141:$CZ141,1,$BM141+1):INDEX(終値!$E141:$CZ141,1,$BM141+20))+2*STDEVP(INDEX(終値!$E141:$CZ141,1,$BM141+1):INDEX(終値!$E141:$CZ141,1,$BM141+20)))</f>
        <v>3302.6306512796737</v>
      </c>
      <c r="BT141" s="497" t="str">
        <f>IFERROR(IF(AND($BD141&gt;=2,ABS($BG141-$BH141)/$BH141&lt;=BB設定!$B$12,$BI141&gt;=MAX($BH141,$BG141)*(1+BB設定!$B$13),終値!E141&gt;$BG141),IF(OR(終値!E141&gt;=$BI141,AND($BH141&lt;$BJ141,$BG141&gt;=$BK141)),"二番底W▲","二番底W形成"),IF(AND($BL141&gt;=2,ABS($BO141-$BP141)/$BP141&lt;=BB設定!$B$12,$BQ141&lt;=MIN($BP141,$BO141)*(1-BB設定!$B$13),終値!E141&lt;$BO141),IF(OR(終値!E141&lt;=$BQ141,AND($BP141&gt;$BR141,$BO141&lt;=$BS141)),"二番天井M▼","二番天井M形成"),"－")),"－")</f>
        <v>－</v>
      </c>
    </row>
    <row r="142" spans="2:72">
      <c r="B142" s="500">
        <f>IF(終値!A142="","",IF(AND(安値!G142&lt;安値!F142,安値!G142&lt;安値!E142,安値!G142&lt;安値!H142,安値!G142&lt;安値!I142),2,""))</f>
        <v>2</v>
      </c>
      <c r="C142" s="500" t="str">
        <f>IF(終値!A142="","",IF(AND(安値!H142&lt;安値!G142,安値!H142&lt;安値!F142,安値!H142&lt;安値!I142,安値!H142&lt;安値!J142),3,""))</f>
        <v/>
      </c>
      <c r="D142" s="500" t="str">
        <f>IF(終値!A142="","",IF(AND(安値!I142&lt;安値!H142,安値!I142&lt;安値!G142,安値!I142&lt;安値!J142,安値!I142&lt;安値!K142),4,""))</f>
        <v/>
      </c>
      <c r="E142" s="500" t="str">
        <f>IF(終値!A142="","",IF(AND(安値!J142&lt;安値!I142,安値!J142&lt;安値!H142,安値!J142&lt;安値!K142,安値!J142&lt;安値!L142),5,""))</f>
        <v/>
      </c>
      <c r="F142" s="500" t="str">
        <f>IF(終値!A142="","",IF(AND(安値!K142&lt;安値!J142,安値!K142&lt;安値!I142,安値!K142&lt;安値!L142,安値!K142&lt;安値!M142),6,""))</f>
        <v/>
      </c>
      <c r="G142" s="500" t="str">
        <f>IF(終値!A142="","",IF(AND(安値!L142&lt;安値!K142,安値!L142&lt;安値!J142,安値!L142&lt;安値!M142,安値!L142&lt;安値!N142),7,""))</f>
        <v/>
      </c>
      <c r="H142" s="500" t="str">
        <f>IF(終値!A142="","",IF(AND(安値!M142&lt;安値!L142,安値!M142&lt;安値!K142,安値!M142&lt;安値!N142,安値!M142&lt;安値!O142),8,""))</f>
        <v/>
      </c>
      <c r="I142" s="500">
        <f>IF(終値!A142="","",IF(AND(安値!N142&lt;安値!M142,安値!N142&lt;安値!L142,安値!N142&lt;安値!O142,安値!N142&lt;安値!P142),9,""))</f>
        <v>9</v>
      </c>
      <c r="J142" s="500" t="str">
        <f>IF(終値!A142="","",IF(AND(安値!O142&lt;安値!N142,安値!O142&lt;安値!M142,安値!O142&lt;安値!P142,安値!O142&lt;安値!Q142),10,""))</f>
        <v/>
      </c>
      <c r="K142" s="500" t="str">
        <f>IF(終値!A142="","",IF(AND(安値!P142&lt;安値!O142,安値!P142&lt;安値!N142,安値!P142&lt;安値!Q142,安値!P142&lt;安値!R142),11,""))</f>
        <v/>
      </c>
      <c r="L142" s="500" t="str">
        <f>IF(終値!A142="","",IF(AND(安値!Q142&lt;安値!P142,安値!Q142&lt;安値!O142,安値!Q142&lt;安値!R142,安値!Q142&lt;安値!S142),12,""))</f>
        <v/>
      </c>
      <c r="M142" s="500" t="str">
        <f>IF(終値!A142="","",IF(AND(安値!R142&lt;安値!Q142,安値!R142&lt;安値!P142,安値!R142&lt;安値!S142,安値!R142&lt;安値!T142),13,""))</f>
        <v/>
      </c>
      <c r="N142" s="500" t="str">
        <f>IF(終値!A142="","",IF(AND(安値!S142&lt;安値!R142,安値!S142&lt;安値!Q142,安値!S142&lt;安値!T142,安値!S142&lt;安値!U142),14,""))</f>
        <v/>
      </c>
      <c r="O142" s="500">
        <f>IF(終値!A142="","",IF(AND(安値!T142&lt;安値!S142,安値!T142&lt;安値!R142,安値!T142&lt;安値!U142,安値!T142&lt;安値!V142),15,""))</f>
        <v>15</v>
      </c>
      <c r="P142" s="500" t="str">
        <f>IF(終値!A142="","",IF(AND(安値!U142&lt;安値!T142,安値!U142&lt;安値!S142,安値!U142&lt;安値!V142,安値!U142&lt;安値!W142),16,""))</f>
        <v/>
      </c>
      <c r="Q142" s="500" t="str">
        <f>IF(終値!A142="","",IF(AND(安値!V142&lt;安値!U142,安値!V142&lt;安値!T142,安値!V142&lt;安値!W142,安値!V142&lt;安値!X142),17,""))</f>
        <v/>
      </c>
      <c r="R142" s="500" t="str">
        <f>IF(終値!A142="","",IF(AND(安値!W142&lt;安値!V142,安値!W142&lt;安値!U142,安値!W142&lt;安値!X142,安値!W142&lt;安値!Y142),18,""))</f>
        <v/>
      </c>
      <c r="S142" s="500" t="str">
        <f>IF(終値!A142="","",IF(AND(安値!X142&lt;安値!W142,安値!X142&lt;安値!V142,安値!X142&lt;安値!Y142,安値!X142&lt;安値!Z142),19,""))</f>
        <v/>
      </c>
      <c r="T142" s="500" t="str">
        <f>IF(終値!A142="","",IF(AND(安値!Y142&lt;安値!X142,安値!Y142&lt;安値!W142,安値!Y142&lt;安値!Z142,安値!Y142&lt;安値!AA142),20,""))</f>
        <v/>
      </c>
      <c r="U142" s="500" t="str">
        <f>IF(終値!A142="","",IF(AND(安値!Z142&lt;安値!Y142,安値!Z142&lt;安値!X142,安値!Z142&lt;安値!AA142,安値!Z142&lt;安値!AB142),21,""))</f>
        <v/>
      </c>
      <c r="V142" s="500" t="str">
        <f>IF(終値!A142="","",IF(AND(安値!AA142&lt;安値!Z142,安値!AA142&lt;安値!Y142,安値!AA142&lt;安値!AB142,安値!AA142&lt;安値!AC142),22,""))</f>
        <v/>
      </c>
      <c r="W142" s="500" t="str">
        <f>IF(終値!A142="","",IF(AND(安値!AB142&lt;安値!AA142,安値!AB142&lt;安値!Z142,安値!AB142&lt;安値!AC142,安値!AB142&lt;安値!AD142),23,""))</f>
        <v/>
      </c>
      <c r="X142" s="500" t="str">
        <f>IF(終値!A142="","",IF(AND(安値!AC142&lt;安値!AB142,安値!AC142&lt;安値!AA142,安値!AC142&lt;安値!AD142,安値!AC142&lt;安値!AE142),24,""))</f>
        <v/>
      </c>
      <c r="Y142" s="500" t="str">
        <f>IF(終値!A142="","",IF(AND(安値!AD142&lt;安値!AC142,安値!AD142&lt;安値!AB142,安値!AD142&lt;安値!AE142,安値!AD142&lt;安値!AF142),25,""))</f>
        <v/>
      </c>
      <c r="Z142" s="500" t="str">
        <f>IF(終値!A142="","",IF(AND(安値!AE142&lt;安値!AD142,安値!AE142&lt;安値!AC142,安値!AE142&lt;安値!AF142,安値!AE142&lt;安値!AG142),26,""))</f>
        <v/>
      </c>
      <c r="AA142" s="500" t="str">
        <f>IF(終値!A142="","",IF(AND(安値!AF142&lt;安値!AE142,安値!AF142&lt;安値!AD142,安値!AF142&lt;安値!AG142,安値!AF142&lt;安値!AH142),27,""))</f>
        <v/>
      </c>
      <c r="AB142" s="500" t="str">
        <f>IF(終値!A142="","",IF(AND(安値!AG142&lt;安値!AF142,安値!AG142&lt;安値!AE142,安値!AG142&lt;安値!AH142,安値!AG142&lt;安値!AI142),28,""))</f>
        <v/>
      </c>
      <c r="AC142" s="500" t="str">
        <f>IF(終値!A142="","",IF(AND(高値!G142&gt;高値!F142,高値!G142&gt;高値!E142,高値!G142&gt;高値!H142,高値!G142&gt;高値!I142),2,""))</f>
        <v/>
      </c>
      <c r="AD142" s="500" t="str">
        <f>IF(終値!A142="","",IF(AND(高値!H142&gt;高値!G142,高値!H142&gt;高値!F142,高値!H142&gt;高値!I142,高値!H142&gt;高値!J142),3,""))</f>
        <v/>
      </c>
      <c r="AE142" s="500" t="str">
        <f>IF(終値!A142="","",IF(AND(高値!I142&gt;高値!H142,高値!I142&gt;高値!G142,高値!I142&gt;高値!J142,高値!I142&gt;高値!K142),4,""))</f>
        <v/>
      </c>
      <c r="AF142" s="500" t="str">
        <f>IF(終値!A142="","",IF(AND(高値!J142&gt;高値!I142,高値!J142&gt;高値!H142,高値!J142&gt;高値!K142,高値!J142&gt;高値!L142),5,""))</f>
        <v/>
      </c>
      <c r="AG142" s="500" t="str">
        <f>IF(終値!A142="","",IF(AND(高値!K142&gt;高値!J142,高値!K142&gt;高値!I142,高値!K142&gt;高値!L142,高値!K142&gt;高値!M142),6,""))</f>
        <v/>
      </c>
      <c r="AH142" s="500">
        <f>IF(終値!A142="","",IF(AND(高値!L142&gt;高値!K142,高値!L142&gt;高値!J142,高値!L142&gt;高値!M142,高値!L142&gt;高値!N142),7,""))</f>
        <v>7</v>
      </c>
      <c r="AI142" s="500" t="str">
        <f>IF(終値!A142="","",IF(AND(高値!M142&gt;高値!L142,高値!M142&gt;高値!K142,高値!M142&gt;高値!N142,高値!M142&gt;高値!O142),8,""))</f>
        <v/>
      </c>
      <c r="AJ142" s="500" t="str">
        <f>IF(終値!A142="","",IF(AND(高値!N142&gt;高値!M142,高値!N142&gt;高値!L142,高値!N142&gt;高値!O142,高値!N142&gt;高値!P142),9,""))</f>
        <v/>
      </c>
      <c r="AK142" s="500" t="str">
        <f>IF(終値!A142="","",IF(AND(高値!O142&gt;高値!N142,高値!O142&gt;高値!M142,高値!O142&gt;高値!P142,高値!O142&gt;高値!Q142),10,""))</f>
        <v/>
      </c>
      <c r="AL142" s="500" t="str">
        <f>IF(終値!A142="","",IF(AND(高値!P142&gt;高値!O142,高値!P142&gt;高値!N142,高値!P142&gt;高値!Q142,高値!P142&gt;高値!R142),11,""))</f>
        <v/>
      </c>
      <c r="AM142" s="500">
        <f>IF(終値!A142="","",IF(AND(高値!Q142&gt;高値!P142,高値!Q142&gt;高値!O142,高値!Q142&gt;高値!R142,高値!Q142&gt;高値!S142),12,""))</f>
        <v>12</v>
      </c>
      <c r="AN142" s="500" t="str">
        <f>IF(終値!A142="","",IF(AND(高値!R142&gt;高値!Q142,高値!R142&gt;高値!P142,高値!R142&gt;高値!S142,高値!R142&gt;高値!T142),13,""))</f>
        <v/>
      </c>
      <c r="AO142" s="500" t="str">
        <f>IF(終値!A142="","",IF(AND(高値!S142&gt;高値!R142,高値!S142&gt;高値!Q142,高値!S142&gt;高値!T142,高値!S142&gt;高値!U142),14,""))</f>
        <v/>
      </c>
      <c r="AP142" s="500" t="str">
        <f>IF(終値!A142="","",IF(AND(高値!T142&gt;高値!S142,高値!T142&gt;高値!R142,高値!T142&gt;高値!U142,高値!T142&gt;高値!V142),15,""))</f>
        <v/>
      </c>
      <c r="AQ142" s="500" t="str">
        <f>IF(終値!A142="","",IF(AND(高値!U142&gt;高値!T142,高値!U142&gt;高値!S142,高値!U142&gt;高値!V142,高値!U142&gt;高値!W142),16,""))</f>
        <v/>
      </c>
      <c r="AR142" s="500" t="str">
        <f>IF(終値!A142="","",IF(AND(高値!V142&gt;高値!U142,高値!V142&gt;高値!T142,高値!V142&gt;高値!W142,高値!V142&gt;高値!X142),17,""))</f>
        <v/>
      </c>
      <c r="AS142" s="500" t="str">
        <f>IF(終値!A142="","",IF(AND(高値!W142&gt;高値!V142,高値!W142&gt;高値!U142,高値!W142&gt;高値!X142,高値!W142&gt;高値!Y142),18,""))</f>
        <v/>
      </c>
      <c r="AT142" s="500" t="str">
        <f>IF(終値!A142="","",IF(AND(高値!X142&gt;高値!W142,高値!X142&gt;高値!V142,高値!X142&gt;高値!Y142,高値!X142&gt;高値!Z142),19,""))</f>
        <v/>
      </c>
      <c r="AU142" s="500">
        <f>IF(終値!A142="","",IF(AND(高値!Y142&gt;高値!X142,高値!Y142&gt;高値!W142,高値!Y142&gt;高値!Z142,高値!Y142&gt;高値!AA142),20,""))</f>
        <v>20</v>
      </c>
      <c r="AV142" s="500" t="str">
        <f>IF(終値!A142="","",IF(AND(高値!Z142&gt;高値!Y142,高値!Z142&gt;高値!X142,高値!Z142&gt;高値!AA142,高値!Z142&gt;高値!AB142),21,""))</f>
        <v/>
      </c>
      <c r="AW142" s="500" t="str">
        <f>IF(終値!A142="","",IF(AND(高値!AA142&gt;高値!Z142,高値!AA142&gt;高値!Y142,高値!AA142&gt;高値!AB142,高値!AA142&gt;高値!AC142),22,""))</f>
        <v/>
      </c>
      <c r="AX142" s="500" t="str">
        <f>IF(終値!A142="","",IF(AND(高値!AB142&gt;高値!AA142,高値!AB142&gt;高値!Z142,高値!AB142&gt;高値!AC142,高値!AB142&gt;高値!AD142),23,""))</f>
        <v/>
      </c>
      <c r="AY142" s="500" t="str">
        <f>IF(終値!A142="","",IF(AND(高値!AC142&gt;高値!AB142,高値!AC142&gt;高値!AA142,高値!AC142&gt;高値!AD142,高値!AC142&gt;高値!AE142),24,""))</f>
        <v/>
      </c>
      <c r="AZ142" s="500" t="str">
        <f>IF(終値!A142="","",IF(AND(高値!AD142&gt;高値!AC142,高値!AD142&gt;高値!AB142,高値!AD142&gt;高値!AE142,高値!AD142&gt;高値!AF142),25,""))</f>
        <v/>
      </c>
      <c r="BA142" s="500" t="str">
        <f>IF(終値!A142="","",IF(AND(高値!AE142&gt;高値!AD142,高値!AE142&gt;高値!AC142,高値!AE142&gt;高値!AF142,高値!AE142&gt;高値!AG142),26,""))</f>
        <v/>
      </c>
      <c r="BB142" s="500">
        <f>IF(終値!A142="","",IF(AND(高値!AF142&gt;高値!AE142,高値!AF142&gt;高値!AD142,高値!AF142&gt;高値!AG142,高値!AF142&gt;高値!AH142),27,""))</f>
        <v>27</v>
      </c>
      <c r="BC142" s="500" t="str">
        <f>IF(終値!A142="","",IF(AND(高値!AG142&gt;高値!AF142,高値!AG142&gt;高値!AE142,高値!AG142&gt;高値!AH142,高値!AG142&gt;高値!AI142),28,""))</f>
        <v/>
      </c>
      <c r="BD142" s="500">
        <f t="shared" si="12"/>
        <v>3</v>
      </c>
      <c r="BE142" s="500">
        <f t="shared" si="13"/>
        <v>2</v>
      </c>
      <c r="BF142" s="500">
        <f t="shared" si="14"/>
        <v>9</v>
      </c>
      <c r="BG142" s="500">
        <f>IF($BE142="","",INDEX(安値!$E142:$CZ142,1,$BE142+1))</f>
        <v>2500</v>
      </c>
      <c r="BH142" s="500">
        <f>IF($BF142="","",INDEX(安値!$E142:$CZ142,1,$BF142+1))</f>
        <v>2725.5</v>
      </c>
      <c r="BI142" s="500">
        <f>IF($BF142="","",MAX(INDEX(高値!$E142:$CZ142,1,$BE142+1):INDEX(高値!$E142:$CZ142,1,$BF142+1)))</f>
        <v>2912.5</v>
      </c>
      <c r="BJ142" s="500">
        <f>IF($BF142="","",AVERAGE(INDEX(終値!$E142:$CZ142,1,$BF142+1):INDEX(終値!$E142:$CZ142,1,$BF142+20))-2*STDEVP(INDEX(終値!$E142:$CZ142,1,$BF142+1):INDEX(終値!$E142:$CZ142,1,$BF142+20)))</f>
        <v>2551.0181577648591</v>
      </c>
      <c r="BK142" s="500">
        <f>IF($BE142="","",AVERAGE(INDEX(終値!$E142:$CZ142,1,$BE142+1):INDEX(終値!$E142:$CZ142,1,$BE142+20))-2*STDEVP(INDEX(終値!$E142:$CZ142,1,$BE142+1):INDEX(終値!$E142:$CZ142,1,$BE142+20)))</f>
        <v>2530.9003213681867</v>
      </c>
      <c r="BL142" s="500">
        <f t="shared" si="15"/>
        <v>4</v>
      </c>
      <c r="BM142" s="500">
        <f t="shared" si="16"/>
        <v>7</v>
      </c>
      <c r="BN142" s="500">
        <f t="shared" si="17"/>
        <v>12</v>
      </c>
      <c r="BO142" s="500">
        <f>IF($BM142="","",INDEX(高値!$E142:$CZ142,1,$BM142+1))</f>
        <v>2912.5</v>
      </c>
      <c r="BP142" s="500">
        <f>IF($BN142="","",INDEX(高値!$E142:$CZ142,1,$BN142+1))</f>
        <v>2874</v>
      </c>
      <c r="BQ142" s="500">
        <f>IF($BN142="","",MIN(INDEX(安値!$E142:$CZ142,1,$BM142+1):INDEX(安値!$E142:$CZ142,1,$BN142+1)))</f>
        <v>2725.5</v>
      </c>
      <c r="BR142" s="500">
        <f>IF($BN142="","",AVERAGE(INDEX(終値!$E142:$CZ142,1,$BN142+1):INDEX(終値!$E142:$CZ142,1,$BN142+20))+2*STDEVP(INDEX(終値!$E142:$CZ142,1,$BN142+1):INDEX(終値!$E142:$CZ142,1,$BN142+20)))</f>
        <v>2838.1219962937735</v>
      </c>
      <c r="BS142" s="500">
        <f>IF($BM142="","",AVERAGE(INDEX(終値!$E142:$CZ142,1,$BM142+1):INDEX(終値!$E142:$CZ142,1,$BM142+20))+2*STDEVP(INDEX(終値!$E142:$CZ142,1,$BM142+1):INDEX(終値!$E142:$CZ142,1,$BM142+20)))</f>
        <v>2877.5979818334517</v>
      </c>
      <c r="BT142" s="497" t="str">
        <f>IFERROR(IF(AND($BD142&gt;=2,ABS($BG142-$BH142)/$BH142&lt;=BB設定!$B$12,$BI142&gt;=MAX($BH142,$BG142)*(1+BB設定!$B$13),終値!E142&gt;$BG142),IF(OR(終値!E142&gt;=$BI142,AND($BH142&lt;$BJ142,$BG142&gt;=$BK142)),"二番底W▲","二番底W形成"),IF(AND($BL142&gt;=2,ABS($BO142-$BP142)/$BP142&lt;=BB設定!$B$12,$BQ142&lt;=MIN($BP142,$BO142)*(1-BB設定!$B$13),終値!E142&lt;$BO142),IF(OR(終値!E142&lt;=$BQ142,AND($BP142&gt;$BR142,$BO142&lt;=$BS142)),"二番天井M▼","二番天井M形成"),"－")),"－")</f>
        <v>二番天井M▼</v>
      </c>
    </row>
    <row r="143" spans="2:72">
      <c r="B143" s="500" t="str">
        <f>IF(終値!A143="","",IF(AND(安値!G143&lt;安値!F143,安値!G143&lt;安値!E143,安値!G143&lt;安値!H143,安値!G143&lt;安値!I143),2,""))</f>
        <v/>
      </c>
      <c r="C143" s="500">
        <f>IF(終値!A143="","",IF(AND(安値!H143&lt;安値!G143,安値!H143&lt;安値!F143,安値!H143&lt;安値!I143,安値!H143&lt;安値!J143),3,""))</f>
        <v>3</v>
      </c>
      <c r="D143" s="500" t="str">
        <f>IF(終値!A143="","",IF(AND(安値!I143&lt;安値!H143,安値!I143&lt;安値!G143,安値!I143&lt;安値!J143,安値!I143&lt;安値!K143),4,""))</f>
        <v/>
      </c>
      <c r="E143" s="500" t="str">
        <f>IF(終値!A143="","",IF(AND(安値!J143&lt;安値!I143,安値!J143&lt;安値!H143,安値!J143&lt;安値!K143,安値!J143&lt;安値!L143),5,""))</f>
        <v/>
      </c>
      <c r="F143" s="500" t="str">
        <f>IF(終値!A143="","",IF(AND(安値!K143&lt;安値!J143,安値!K143&lt;安値!I143,安値!K143&lt;安値!L143,安値!K143&lt;安値!M143),6,""))</f>
        <v/>
      </c>
      <c r="G143" s="500">
        <f>IF(終値!A143="","",IF(AND(安値!L143&lt;安値!K143,安値!L143&lt;安値!J143,安値!L143&lt;安値!M143,安値!L143&lt;安値!N143),7,""))</f>
        <v>7</v>
      </c>
      <c r="H143" s="500" t="str">
        <f>IF(終値!A143="","",IF(AND(安値!M143&lt;安値!L143,安値!M143&lt;安値!K143,安値!M143&lt;安値!N143,安値!M143&lt;安値!O143),8,""))</f>
        <v/>
      </c>
      <c r="I143" s="500" t="str">
        <f>IF(終値!A143="","",IF(AND(安値!N143&lt;安値!M143,安値!N143&lt;安値!L143,安値!N143&lt;安値!O143,安値!N143&lt;安値!P143),9,""))</f>
        <v/>
      </c>
      <c r="J143" s="500" t="str">
        <f>IF(終値!A143="","",IF(AND(安値!O143&lt;安値!N143,安値!O143&lt;安値!M143,安値!O143&lt;安値!P143,安値!O143&lt;安値!Q143),10,""))</f>
        <v/>
      </c>
      <c r="K143" s="500" t="str">
        <f>IF(終値!A143="","",IF(AND(安値!P143&lt;安値!O143,安値!P143&lt;安値!N143,安値!P143&lt;安値!Q143,安値!P143&lt;安値!R143),11,""))</f>
        <v/>
      </c>
      <c r="L143" s="500">
        <f>IF(終値!A143="","",IF(AND(安値!Q143&lt;安値!P143,安値!Q143&lt;安値!O143,安値!Q143&lt;安値!R143,安値!Q143&lt;安値!S143),12,""))</f>
        <v>12</v>
      </c>
      <c r="M143" s="500" t="str">
        <f>IF(終値!A143="","",IF(AND(安値!R143&lt;安値!Q143,安値!R143&lt;安値!P143,安値!R143&lt;安値!S143,安値!R143&lt;安値!T143),13,""))</f>
        <v/>
      </c>
      <c r="N143" s="500" t="str">
        <f>IF(終値!A143="","",IF(AND(安値!S143&lt;安値!R143,安値!S143&lt;安値!Q143,安値!S143&lt;安値!T143,安値!S143&lt;安値!U143),14,""))</f>
        <v/>
      </c>
      <c r="O143" s="500" t="str">
        <f>IF(終値!A143="","",IF(AND(安値!T143&lt;安値!S143,安値!T143&lt;安値!R143,安値!T143&lt;安値!U143,安値!T143&lt;安値!V143),15,""))</f>
        <v/>
      </c>
      <c r="P143" s="500" t="str">
        <f>IF(終値!A143="","",IF(AND(安値!U143&lt;安値!T143,安値!U143&lt;安値!S143,安値!U143&lt;安値!V143,安値!U143&lt;安値!W143),16,""))</f>
        <v/>
      </c>
      <c r="Q143" s="500" t="str">
        <f>IF(終値!A143="","",IF(AND(安値!V143&lt;安値!U143,安値!V143&lt;安値!T143,安値!V143&lt;安値!W143,安値!V143&lt;安値!X143),17,""))</f>
        <v/>
      </c>
      <c r="R143" s="500" t="str">
        <f>IF(終値!A143="","",IF(AND(安値!W143&lt;安値!V143,安値!W143&lt;安値!U143,安値!W143&lt;安値!X143,安値!W143&lt;安値!Y143),18,""))</f>
        <v/>
      </c>
      <c r="S143" s="500" t="str">
        <f>IF(終値!A143="","",IF(AND(安値!X143&lt;安値!W143,安値!X143&lt;安値!V143,安値!X143&lt;安値!Y143,安値!X143&lt;安値!Z143),19,""))</f>
        <v/>
      </c>
      <c r="T143" s="500" t="str">
        <f>IF(終値!A143="","",IF(AND(安値!Y143&lt;安値!X143,安値!Y143&lt;安値!W143,安値!Y143&lt;安値!Z143,安値!Y143&lt;安値!AA143),20,""))</f>
        <v/>
      </c>
      <c r="U143" s="500" t="str">
        <f>IF(終値!A143="","",IF(AND(安値!Z143&lt;安値!Y143,安値!Z143&lt;安値!X143,安値!Z143&lt;安値!AA143,安値!Z143&lt;安値!AB143),21,""))</f>
        <v/>
      </c>
      <c r="V143" s="500" t="str">
        <f>IF(終値!A143="","",IF(AND(安値!AA143&lt;安値!Z143,安値!AA143&lt;安値!Y143,安値!AA143&lt;安値!AB143,安値!AA143&lt;安値!AC143),22,""))</f>
        <v/>
      </c>
      <c r="W143" s="500" t="str">
        <f>IF(終値!A143="","",IF(AND(安値!AB143&lt;安値!AA143,安値!AB143&lt;安値!Z143,安値!AB143&lt;安値!AC143,安値!AB143&lt;安値!AD143),23,""))</f>
        <v/>
      </c>
      <c r="X143" s="500" t="str">
        <f>IF(終値!A143="","",IF(AND(安値!AC143&lt;安値!AB143,安値!AC143&lt;安値!AA143,安値!AC143&lt;安値!AD143,安値!AC143&lt;安値!AE143),24,""))</f>
        <v/>
      </c>
      <c r="Y143" s="500" t="str">
        <f>IF(終値!A143="","",IF(AND(安値!AD143&lt;安値!AC143,安値!AD143&lt;安値!AB143,安値!AD143&lt;安値!AE143,安値!AD143&lt;安値!AF143),25,""))</f>
        <v/>
      </c>
      <c r="Z143" s="500" t="str">
        <f>IF(終値!A143="","",IF(AND(安値!AE143&lt;安値!AD143,安値!AE143&lt;安値!AC143,安値!AE143&lt;安値!AF143,安値!AE143&lt;安値!AG143),26,""))</f>
        <v/>
      </c>
      <c r="AA143" s="500" t="str">
        <f>IF(終値!A143="","",IF(AND(安値!AF143&lt;安値!AE143,安値!AF143&lt;安値!AD143,安値!AF143&lt;安値!AG143,安値!AF143&lt;安値!AH143),27,""))</f>
        <v/>
      </c>
      <c r="AB143" s="500">
        <f>IF(終値!A143="","",IF(AND(安値!AG143&lt;安値!AF143,安値!AG143&lt;安値!AE143,安値!AG143&lt;安値!AH143,安値!AG143&lt;安値!AI143),28,""))</f>
        <v>28</v>
      </c>
      <c r="AC143" s="500">
        <f>IF(終値!A143="","",IF(AND(高値!G143&gt;高値!F143,高値!G143&gt;高値!E143,高値!G143&gt;高値!H143,高値!G143&gt;高値!I143),2,""))</f>
        <v>2</v>
      </c>
      <c r="AD143" s="500" t="str">
        <f>IF(終値!A143="","",IF(AND(高値!H143&gt;高値!G143,高値!H143&gt;高値!F143,高値!H143&gt;高値!I143,高値!H143&gt;高値!J143),3,""))</f>
        <v/>
      </c>
      <c r="AE143" s="500" t="str">
        <f>IF(終値!A143="","",IF(AND(高値!I143&gt;高値!H143,高値!I143&gt;高値!G143,高値!I143&gt;高値!J143,高値!I143&gt;高値!K143),4,""))</f>
        <v/>
      </c>
      <c r="AF143" s="500" t="str">
        <f>IF(終値!A143="","",IF(AND(高値!J143&gt;高値!I143,高値!J143&gt;高値!H143,高値!J143&gt;高値!K143,高値!J143&gt;高値!L143),5,""))</f>
        <v/>
      </c>
      <c r="AG143" s="500" t="str">
        <f>IF(終値!A143="","",IF(AND(高値!K143&gt;高値!J143,高値!K143&gt;高値!I143,高値!K143&gt;高値!L143,高値!K143&gt;高値!M143),6,""))</f>
        <v/>
      </c>
      <c r="AH143" s="500" t="str">
        <f>IF(終値!A143="","",IF(AND(高値!L143&gt;高値!K143,高値!L143&gt;高値!J143,高値!L143&gt;高値!M143,高値!L143&gt;高値!N143),7,""))</f>
        <v/>
      </c>
      <c r="AI143" s="500" t="str">
        <f>IF(終値!A143="","",IF(AND(高値!M143&gt;高値!L143,高値!M143&gt;高値!K143,高値!M143&gt;高値!N143,高値!M143&gt;高値!O143),8,""))</f>
        <v/>
      </c>
      <c r="AJ143" s="500">
        <f>IF(終値!A143="","",IF(AND(高値!N143&gt;高値!M143,高値!N143&gt;高値!L143,高値!N143&gt;高値!O143,高値!N143&gt;高値!P143),9,""))</f>
        <v>9</v>
      </c>
      <c r="AK143" s="500" t="str">
        <f>IF(終値!A143="","",IF(AND(高値!O143&gt;高値!N143,高値!O143&gt;高値!M143,高値!O143&gt;高値!P143,高値!O143&gt;高値!Q143),10,""))</f>
        <v/>
      </c>
      <c r="AL143" s="500" t="str">
        <f>IF(終値!A143="","",IF(AND(高値!P143&gt;高値!O143,高値!P143&gt;高値!N143,高値!P143&gt;高値!Q143,高値!P143&gt;高値!R143),11,""))</f>
        <v/>
      </c>
      <c r="AM143" s="500" t="str">
        <f>IF(終値!A143="","",IF(AND(高値!Q143&gt;高値!P143,高値!Q143&gt;高値!O143,高値!Q143&gt;高値!R143,高値!Q143&gt;高値!S143),12,""))</f>
        <v/>
      </c>
      <c r="AN143" s="500" t="str">
        <f>IF(終値!A143="","",IF(AND(高値!R143&gt;高値!Q143,高値!R143&gt;高値!P143,高値!R143&gt;高値!S143,高値!R143&gt;高値!T143),13,""))</f>
        <v/>
      </c>
      <c r="AO143" s="500" t="str">
        <f>IF(終値!A143="","",IF(AND(高値!S143&gt;高値!R143,高値!S143&gt;高値!Q143,高値!S143&gt;高値!T143,高値!S143&gt;高値!U143),14,""))</f>
        <v/>
      </c>
      <c r="AP143" s="500" t="str">
        <f>IF(終値!A143="","",IF(AND(高値!T143&gt;高値!S143,高値!T143&gt;高値!R143,高値!T143&gt;高値!U143,高値!T143&gt;高値!V143),15,""))</f>
        <v/>
      </c>
      <c r="AQ143" s="500" t="str">
        <f>IF(終値!A143="","",IF(AND(高値!U143&gt;高値!T143,高値!U143&gt;高値!S143,高値!U143&gt;高値!V143,高値!U143&gt;高値!W143),16,""))</f>
        <v/>
      </c>
      <c r="AR143" s="500">
        <f>IF(終値!A143="","",IF(AND(高値!V143&gt;高値!U143,高値!V143&gt;高値!T143,高値!V143&gt;高値!W143,高値!V143&gt;高値!X143),17,""))</f>
        <v>17</v>
      </c>
      <c r="AS143" s="500" t="str">
        <f>IF(終値!A143="","",IF(AND(高値!W143&gt;高値!V143,高値!W143&gt;高値!U143,高値!W143&gt;高値!X143,高値!W143&gt;高値!Y143),18,""))</f>
        <v/>
      </c>
      <c r="AT143" s="500" t="str">
        <f>IF(終値!A143="","",IF(AND(高値!X143&gt;高値!W143,高値!X143&gt;高値!V143,高値!X143&gt;高値!Y143,高値!X143&gt;高値!Z143),19,""))</f>
        <v/>
      </c>
      <c r="AU143" s="500">
        <f>IF(終値!A143="","",IF(AND(高値!Y143&gt;高値!X143,高値!Y143&gt;高値!W143,高値!Y143&gt;高値!Z143,高値!Y143&gt;高値!AA143),20,""))</f>
        <v>20</v>
      </c>
      <c r="AV143" s="500" t="str">
        <f>IF(終値!A143="","",IF(AND(高値!Z143&gt;高値!Y143,高値!Z143&gt;高値!X143,高値!Z143&gt;高値!AA143,高値!Z143&gt;高値!AB143),21,""))</f>
        <v/>
      </c>
      <c r="AW143" s="500" t="str">
        <f>IF(終値!A143="","",IF(AND(高値!AA143&gt;高値!Z143,高値!AA143&gt;高値!Y143,高値!AA143&gt;高値!AB143,高値!AA143&gt;高値!AC143),22,""))</f>
        <v/>
      </c>
      <c r="AX143" s="500">
        <f>IF(終値!A143="","",IF(AND(高値!AB143&gt;高値!AA143,高値!AB143&gt;高値!Z143,高値!AB143&gt;高値!AC143,高値!AB143&gt;高値!AD143),23,""))</f>
        <v>23</v>
      </c>
      <c r="AY143" s="500" t="str">
        <f>IF(終値!A143="","",IF(AND(高値!AC143&gt;高値!AB143,高値!AC143&gt;高値!AA143,高値!AC143&gt;高値!AD143,高値!AC143&gt;高値!AE143),24,""))</f>
        <v/>
      </c>
      <c r="AZ143" s="500" t="str">
        <f>IF(終値!A143="","",IF(AND(高値!AD143&gt;高値!AC143,高値!AD143&gt;高値!AB143,高値!AD143&gt;高値!AE143,高値!AD143&gt;高値!AF143),25,""))</f>
        <v/>
      </c>
      <c r="BA143" s="500" t="str">
        <f>IF(終値!A143="","",IF(AND(高値!AE143&gt;高値!AD143,高値!AE143&gt;高値!AC143,高値!AE143&gt;高値!AF143,高値!AE143&gt;高値!AG143),26,""))</f>
        <v/>
      </c>
      <c r="BB143" s="500" t="str">
        <f>IF(終値!A143="","",IF(AND(高値!AF143&gt;高値!AE143,高値!AF143&gt;高値!AD143,高値!AF143&gt;高値!AG143,高値!AF143&gt;高値!AH143),27,""))</f>
        <v/>
      </c>
      <c r="BC143" s="500" t="str">
        <f>IF(終値!A143="","",IF(AND(高値!AG143&gt;高値!AF143,高値!AG143&gt;高値!AE143,高値!AG143&gt;高値!AH143,高値!AG143&gt;高値!AI143),28,""))</f>
        <v/>
      </c>
      <c r="BD143" s="500">
        <f t="shared" si="12"/>
        <v>4</v>
      </c>
      <c r="BE143" s="500">
        <f t="shared" si="13"/>
        <v>3</v>
      </c>
      <c r="BF143" s="500">
        <f t="shared" si="14"/>
        <v>7</v>
      </c>
      <c r="BG143" s="500">
        <f>IF($BE143="","",INDEX(安値!$E143:$CZ143,1,$BE143+1))</f>
        <v>1454</v>
      </c>
      <c r="BH143" s="500">
        <f>IF($BF143="","",INDEX(安値!$E143:$CZ143,1,$BF143+1))</f>
        <v>1422</v>
      </c>
      <c r="BI143" s="500">
        <f>IF($BF143="","",MAX(INDEX(高値!$E143:$CZ143,1,$BE143+1):INDEX(高値!$E143:$CZ143,1,$BF143+1)))</f>
        <v>1667</v>
      </c>
      <c r="BJ143" s="500">
        <f>IF($BF143="","",AVERAGE(INDEX(終値!$E143:$CZ143,1,$BF143+1):INDEX(終値!$E143:$CZ143,1,$BF143+20))-2*STDEVP(INDEX(終値!$E143:$CZ143,1,$BF143+1):INDEX(終値!$E143:$CZ143,1,$BF143+20)))</f>
        <v>1154.8896158773191</v>
      </c>
      <c r="BK143" s="500">
        <f>IF($BE143="","",AVERAGE(INDEX(終値!$E143:$CZ143,1,$BE143+1):INDEX(終値!$E143:$CZ143,1,$BE143+20))-2*STDEVP(INDEX(終値!$E143:$CZ143,1,$BE143+1):INDEX(終値!$E143:$CZ143,1,$BE143+20)))</f>
        <v>1155.8197580895903</v>
      </c>
      <c r="BL143" s="500">
        <f t="shared" si="15"/>
        <v>5</v>
      </c>
      <c r="BM143" s="500">
        <f t="shared" si="16"/>
        <v>2</v>
      </c>
      <c r="BN143" s="500">
        <f t="shared" si="17"/>
        <v>9</v>
      </c>
      <c r="BO143" s="500">
        <f>IF($BM143="","",INDEX(高値!$E143:$CZ143,1,$BM143+1))</f>
        <v>1793</v>
      </c>
      <c r="BP143" s="500">
        <f>IF($BN143="","",INDEX(高値!$E143:$CZ143,1,$BN143+1))</f>
        <v>1874</v>
      </c>
      <c r="BQ143" s="500">
        <f>IF($BN143="","",MIN(INDEX(安値!$E143:$CZ143,1,$BM143+1):INDEX(安値!$E143:$CZ143,1,$BN143+1)))</f>
        <v>1422</v>
      </c>
      <c r="BR143" s="500">
        <f>IF($BN143="","",AVERAGE(INDEX(終値!$E143:$CZ143,1,$BN143+1):INDEX(終値!$E143:$CZ143,1,$BN143+20))+2*STDEVP(INDEX(終値!$E143:$CZ143,1,$BN143+1):INDEX(終値!$E143:$CZ143,1,$BN143+20)))</f>
        <v>2392.4200348549575</v>
      </c>
      <c r="BS143" s="500">
        <f>IF($BM143="","",AVERAGE(INDEX(終値!$E143:$CZ143,1,$BM143+1):INDEX(終値!$E143:$CZ143,1,$BM143+20))+2*STDEVP(INDEX(終値!$E143:$CZ143,1,$BM143+1):INDEX(終値!$E143:$CZ143,1,$BM143+20)))</f>
        <v>2257.3288194785882</v>
      </c>
      <c r="BT143" s="497" t="str">
        <f>IFERROR(IF(AND($BD143&gt;=2,ABS($BG143-$BH143)/$BH143&lt;=BB設定!$B$12,$BI143&gt;=MAX($BH143,$BG143)*(1+BB設定!$B$13),終値!E143&gt;$BG143),IF(OR(終値!E143&gt;=$BI143,AND($BH143&lt;$BJ143,$BG143&gt;=$BK143)),"二番底W▲","二番底W形成"),IF(AND($BL143&gt;=2,ABS($BO143-$BP143)/$BP143&lt;=BB設定!$B$12,$BQ143&lt;=MIN($BP143,$BO143)*(1-BB設定!$B$13),終値!E143&lt;$BO143),IF(OR(終値!E143&lt;=$BQ143,AND($BP143&gt;$BR143,$BO143&lt;=$BS143)),"二番天井M▼","二番天井M形成"),"－")),"－")</f>
        <v>二番底W形成</v>
      </c>
    </row>
    <row r="144" spans="2:72">
      <c r="B144" s="500" t="str">
        <f>IF(終値!A144="","",IF(AND(安値!G144&lt;安値!F144,安値!G144&lt;安値!E144,安値!G144&lt;安値!H144,安値!G144&lt;安値!I144),2,""))</f>
        <v/>
      </c>
      <c r="C144" s="500" t="str">
        <f>IF(終値!A144="","",IF(AND(安値!H144&lt;安値!G144,安値!H144&lt;安値!F144,安値!H144&lt;安値!I144,安値!H144&lt;安値!J144),3,""))</f>
        <v/>
      </c>
      <c r="D144" s="500" t="str">
        <f>IF(終値!A144="","",IF(AND(安値!I144&lt;安値!H144,安値!I144&lt;安値!G144,安値!I144&lt;安値!J144,安値!I144&lt;安値!K144),4,""))</f>
        <v/>
      </c>
      <c r="E144" s="500" t="str">
        <f>IF(終値!A144="","",IF(AND(安値!J144&lt;安値!I144,安値!J144&lt;安値!H144,安値!J144&lt;安値!K144,安値!J144&lt;安値!L144),5,""))</f>
        <v/>
      </c>
      <c r="F144" s="500">
        <f>IF(終値!A144="","",IF(AND(安値!K144&lt;安値!J144,安値!K144&lt;安値!I144,安値!K144&lt;安値!L144,安値!K144&lt;安値!M144),6,""))</f>
        <v>6</v>
      </c>
      <c r="G144" s="500" t="str">
        <f>IF(終値!A144="","",IF(AND(安値!L144&lt;安値!K144,安値!L144&lt;安値!J144,安値!L144&lt;安値!M144,安値!L144&lt;安値!N144),7,""))</f>
        <v/>
      </c>
      <c r="H144" s="500" t="str">
        <f>IF(終値!A144="","",IF(AND(安値!M144&lt;安値!L144,安値!M144&lt;安値!K144,安値!M144&lt;安値!N144,安値!M144&lt;安値!O144),8,""))</f>
        <v/>
      </c>
      <c r="I144" s="500" t="str">
        <f>IF(終値!A144="","",IF(AND(安値!N144&lt;安値!M144,安値!N144&lt;安値!L144,安値!N144&lt;安値!O144,安値!N144&lt;安値!P144),9,""))</f>
        <v/>
      </c>
      <c r="J144" s="500" t="str">
        <f>IF(終値!A144="","",IF(AND(安値!O144&lt;安値!N144,安値!O144&lt;安値!M144,安値!O144&lt;安値!P144,安値!O144&lt;安値!Q144),10,""))</f>
        <v/>
      </c>
      <c r="K144" s="500" t="str">
        <f>IF(終値!A144="","",IF(AND(安値!P144&lt;安値!O144,安値!P144&lt;安値!N144,安値!P144&lt;安値!Q144,安値!P144&lt;安値!R144),11,""))</f>
        <v/>
      </c>
      <c r="L144" s="500" t="str">
        <f>IF(終値!A144="","",IF(AND(安値!Q144&lt;安値!P144,安値!Q144&lt;安値!O144,安値!Q144&lt;安値!R144,安値!Q144&lt;安値!S144),12,""))</f>
        <v/>
      </c>
      <c r="M144" s="500" t="str">
        <f>IF(終値!A144="","",IF(AND(安値!R144&lt;安値!Q144,安値!R144&lt;安値!P144,安値!R144&lt;安値!S144,安値!R144&lt;安値!T144),13,""))</f>
        <v/>
      </c>
      <c r="N144" s="500" t="str">
        <f>IF(終値!A144="","",IF(AND(安値!S144&lt;安値!R144,安値!S144&lt;安値!Q144,安値!S144&lt;安値!T144,安値!S144&lt;安値!U144),14,""))</f>
        <v/>
      </c>
      <c r="O144" s="500" t="str">
        <f>IF(終値!A144="","",IF(AND(安値!T144&lt;安値!S144,安値!T144&lt;安値!R144,安値!T144&lt;安値!U144,安値!T144&lt;安値!V144),15,""))</f>
        <v/>
      </c>
      <c r="P144" s="500">
        <f>IF(終値!A144="","",IF(AND(安値!U144&lt;安値!T144,安値!U144&lt;安値!S144,安値!U144&lt;安値!V144,安値!U144&lt;安値!W144),16,""))</f>
        <v>16</v>
      </c>
      <c r="Q144" s="500" t="str">
        <f>IF(終値!A144="","",IF(AND(安値!V144&lt;安値!U144,安値!V144&lt;安値!T144,安値!V144&lt;安値!W144,安値!V144&lt;安値!X144),17,""))</f>
        <v/>
      </c>
      <c r="R144" s="500" t="str">
        <f>IF(終値!A144="","",IF(AND(安値!W144&lt;安値!V144,安値!W144&lt;安値!U144,安値!W144&lt;安値!X144,安値!W144&lt;安値!Y144),18,""))</f>
        <v/>
      </c>
      <c r="S144" s="500" t="str">
        <f>IF(終値!A144="","",IF(AND(安値!X144&lt;安値!W144,安値!X144&lt;安値!V144,安値!X144&lt;安値!Y144,安値!X144&lt;安値!Z144),19,""))</f>
        <v/>
      </c>
      <c r="T144" s="500">
        <f>IF(終値!A144="","",IF(AND(安値!Y144&lt;安値!X144,安値!Y144&lt;安値!W144,安値!Y144&lt;安値!Z144,安値!Y144&lt;安値!AA144),20,""))</f>
        <v>20</v>
      </c>
      <c r="U144" s="500" t="str">
        <f>IF(終値!A144="","",IF(AND(安値!Z144&lt;安値!Y144,安値!Z144&lt;安値!X144,安値!Z144&lt;安値!AA144,安値!Z144&lt;安値!AB144),21,""))</f>
        <v/>
      </c>
      <c r="V144" s="500" t="str">
        <f>IF(終値!A144="","",IF(AND(安値!AA144&lt;安値!Z144,安値!AA144&lt;安値!Y144,安値!AA144&lt;安値!AB144,安値!AA144&lt;安値!AC144),22,""))</f>
        <v/>
      </c>
      <c r="W144" s="500" t="str">
        <f>IF(終値!A144="","",IF(AND(安値!AB144&lt;安値!AA144,安値!AB144&lt;安値!Z144,安値!AB144&lt;安値!AC144,安値!AB144&lt;安値!AD144),23,""))</f>
        <v/>
      </c>
      <c r="X144" s="500" t="str">
        <f>IF(終値!A144="","",IF(AND(安値!AC144&lt;安値!AB144,安値!AC144&lt;安値!AA144,安値!AC144&lt;安値!AD144,安値!AC144&lt;安値!AE144),24,""))</f>
        <v/>
      </c>
      <c r="Y144" s="500" t="str">
        <f>IF(終値!A144="","",IF(AND(安値!AD144&lt;安値!AC144,安値!AD144&lt;安値!AB144,安値!AD144&lt;安値!AE144,安値!AD144&lt;安値!AF144),25,""))</f>
        <v/>
      </c>
      <c r="Z144" s="500" t="str">
        <f>IF(終値!A144="","",IF(AND(安値!AE144&lt;安値!AD144,安値!AE144&lt;安値!AC144,安値!AE144&lt;安値!AF144,安値!AE144&lt;安値!AG144),26,""))</f>
        <v/>
      </c>
      <c r="AA144" s="500">
        <f>IF(終値!A144="","",IF(AND(安値!AF144&lt;安値!AE144,安値!AF144&lt;安値!AD144,安値!AF144&lt;安値!AG144,安値!AF144&lt;安値!AH144),27,""))</f>
        <v>27</v>
      </c>
      <c r="AB144" s="500" t="str">
        <f>IF(終値!A144="","",IF(AND(安値!AG144&lt;安値!AF144,安値!AG144&lt;安値!AE144,安値!AG144&lt;安値!AH144,安値!AG144&lt;安値!AI144),28,""))</f>
        <v/>
      </c>
      <c r="AC144" s="500" t="str">
        <f>IF(終値!A144="","",IF(AND(高値!G144&gt;高値!F144,高値!G144&gt;高値!E144,高値!G144&gt;高値!H144,高値!G144&gt;高値!I144),2,""))</f>
        <v/>
      </c>
      <c r="AD144" s="500" t="str">
        <f>IF(終値!A144="","",IF(AND(高値!H144&gt;高値!G144,高値!H144&gt;高値!F144,高値!H144&gt;高値!I144,高値!H144&gt;高値!J144),3,""))</f>
        <v/>
      </c>
      <c r="AE144" s="500" t="str">
        <f>IF(終値!A144="","",IF(AND(高値!I144&gt;高値!H144,高値!I144&gt;高値!G144,高値!I144&gt;高値!J144,高値!I144&gt;高値!K144),4,""))</f>
        <v/>
      </c>
      <c r="AF144" s="500" t="str">
        <f>IF(終値!A144="","",IF(AND(高値!J144&gt;高値!I144,高値!J144&gt;高値!H144,高値!J144&gt;高値!K144,高値!J144&gt;高値!L144),5,""))</f>
        <v/>
      </c>
      <c r="AG144" s="500" t="str">
        <f>IF(終値!A144="","",IF(AND(高値!K144&gt;高値!J144,高値!K144&gt;高値!I144,高値!K144&gt;高値!L144,高値!K144&gt;高値!M144),6,""))</f>
        <v/>
      </c>
      <c r="AH144" s="500" t="str">
        <f>IF(終値!A144="","",IF(AND(高値!L144&gt;高値!K144,高値!L144&gt;高値!J144,高値!L144&gt;高値!M144,高値!L144&gt;高値!N144),7,""))</f>
        <v/>
      </c>
      <c r="AI144" s="500" t="str">
        <f>IF(終値!A144="","",IF(AND(高値!M144&gt;高値!L144,高値!M144&gt;高値!K144,高値!M144&gt;高値!N144,高値!M144&gt;高値!O144),8,""))</f>
        <v/>
      </c>
      <c r="AJ144" s="500" t="str">
        <f>IF(終値!A144="","",IF(AND(高値!N144&gt;高値!M144,高値!N144&gt;高値!L144,高値!N144&gt;高値!O144,高値!N144&gt;高値!P144),9,""))</f>
        <v/>
      </c>
      <c r="AK144" s="500" t="str">
        <f>IF(終値!A144="","",IF(AND(高値!O144&gt;高値!N144,高値!O144&gt;高値!M144,高値!O144&gt;高値!P144,高値!O144&gt;高値!Q144),10,""))</f>
        <v/>
      </c>
      <c r="AL144" s="500">
        <f>IF(終値!A144="","",IF(AND(高値!P144&gt;高値!O144,高値!P144&gt;高値!N144,高値!P144&gt;高値!Q144,高値!P144&gt;高値!R144),11,""))</f>
        <v>11</v>
      </c>
      <c r="AM144" s="500" t="str">
        <f>IF(終値!A144="","",IF(AND(高値!Q144&gt;高値!P144,高値!Q144&gt;高値!O144,高値!Q144&gt;高値!R144,高値!Q144&gt;高値!S144),12,""))</f>
        <v/>
      </c>
      <c r="AN144" s="500" t="str">
        <f>IF(終値!A144="","",IF(AND(高値!R144&gt;高値!Q144,高値!R144&gt;高値!P144,高値!R144&gt;高値!S144,高値!R144&gt;高値!T144),13,""))</f>
        <v/>
      </c>
      <c r="AO144" s="500" t="str">
        <f>IF(終値!A144="","",IF(AND(高値!S144&gt;高値!R144,高値!S144&gt;高値!Q144,高値!S144&gt;高値!T144,高値!S144&gt;高値!U144),14,""))</f>
        <v/>
      </c>
      <c r="AP144" s="500">
        <f>IF(終値!A144="","",IF(AND(高値!T144&gt;高値!S144,高値!T144&gt;高値!R144,高値!T144&gt;高値!U144,高値!T144&gt;高値!V144),15,""))</f>
        <v>15</v>
      </c>
      <c r="AQ144" s="500" t="str">
        <f>IF(終値!A144="","",IF(AND(高値!U144&gt;高値!T144,高値!U144&gt;高値!S144,高値!U144&gt;高値!V144,高値!U144&gt;高値!W144),16,""))</f>
        <v/>
      </c>
      <c r="AR144" s="500" t="str">
        <f>IF(終値!A144="","",IF(AND(高値!V144&gt;高値!U144,高値!V144&gt;高値!T144,高値!V144&gt;高値!W144,高値!V144&gt;高値!X144),17,""))</f>
        <v/>
      </c>
      <c r="AS144" s="500">
        <f>IF(終値!A144="","",IF(AND(高値!W144&gt;高値!V144,高値!W144&gt;高値!U144,高値!W144&gt;高値!X144,高値!W144&gt;高値!Y144),18,""))</f>
        <v>18</v>
      </c>
      <c r="AT144" s="500" t="str">
        <f>IF(終値!A144="","",IF(AND(高値!X144&gt;高値!W144,高値!X144&gt;高値!V144,高値!X144&gt;高値!Y144,高値!X144&gt;高値!Z144),19,""))</f>
        <v/>
      </c>
      <c r="AU144" s="500" t="str">
        <f>IF(終値!A144="","",IF(AND(高値!Y144&gt;高値!X144,高値!Y144&gt;高値!W144,高値!Y144&gt;高値!Z144,高値!Y144&gt;高値!AA144),20,""))</f>
        <v/>
      </c>
      <c r="AV144" s="500" t="str">
        <f>IF(終値!A144="","",IF(AND(高値!Z144&gt;高値!Y144,高値!Z144&gt;高値!X144,高値!Z144&gt;高値!AA144,高値!Z144&gt;高値!AB144),21,""))</f>
        <v/>
      </c>
      <c r="AW144" s="500" t="str">
        <f>IF(終値!A144="","",IF(AND(高値!AA144&gt;高値!Z144,高値!AA144&gt;高値!Y144,高値!AA144&gt;高値!AB144,高値!AA144&gt;高値!AC144),22,""))</f>
        <v/>
      </c>
      <c r="AX144" s="500" t="str">
        <f>IF(終値!A144="","",IF(AND(高値!AB144&gt;高値!AA144,高値!AB144&gt;高値!Z144,高値!AB144&gt;高値!AC144,高値!AB144&gt;高値!AD144),23,""))</f>
        <v/>
      </c>
      <c r="AY144" s="500" t="str">
        <f>IF(終値!A144="","",IF(AND(高値!AC144&gt;高値!AB144,高値!AC144&gt;高値!AA144,高値!AC144&gt;高値!AD144,高値!AC144&gt;高値!AE144),24,""))</f>
        <v/>
      </c>
      <c r="AZ144" s="500">
        <f>IF(終値!A144="","",IF(AND(高値!AD144&gt;高値!AC144,高値!AD144&gt;高値!AB144,高値!AD144&gt;高値!AE144,高値!AD144&gt;高値!AF144),25,""))</f>
        <v>25</v>
      </c>
      <c r="BA144" s="500" t="str">
        <f>IF(終値!A144="","",IF(AND(高値!AE144&gt;高値!AD144,高値!AE144&gt;高値!AC144,高値!AE144&gt;高値!AF144,高値!AE144&gt;高値!AG144),26,""))</f>
        <v/>
      </c>
      <c r="BB144" s="500" t="str">
        <f>IF(終値!A144="","",IF(AND(高値!AF144&gt;高値!AE144,高値!AF144&gt;高値!AD144,高値!AF144&gt;高値!AG144,高値!AF144&gt;高値!AH144),27,""))</f>
        <v/>
      </c>
      <c r="BC144" s="500" t="str">
        <f>IF(終値!A144="","",IF(AND(高値!AG144&gt;高値!AF144,高値!AG144&gt;高値!AE144,高値!AG144&gt;高値!AH144,高値!AG144&gt;高値!AI144),28,""))</f>
        <v/>
      </c>
      <c r="BD144" s="500">
        <f t="shared" si="12"/>
        <v>4</v>
      </c>
      <c r="BE144" s="500">
        <f t="shared" si="13"/>
        <v>6</v>
      </c>
      <c r="BF144" s="500">
        <f t="shared" si="14"/>
        <v>16</v>
      </c>
      <c r="BG144" s="500">
        <f>IF($BE144="","",INDEX(安値!$E144:$CZ144,1,$BE144+1))</f>
        <v>14830</v>
      </c>
      <c r="BH144" s="500">
        <f>IF($BF144="","",INDEX(安値!$E144:$CZ144,1,$BF144+1))</f>
        <v>20000</v>
      </c>
      <c r="BI144" s="500">
        <f>IF($BF144="","",MAX(INDEX(高値!$E144:$CZ144,1,$BE144+1):INDEX(高値!$E144:$CZ144,1,$BF144+1)))</f>
        <v>22210</v>
      </c>
      <c r="BJ144" s="500">
        <f>IF($BF144="","",AVERAGE(INDEX(終値!$E144:$CZ144,1,$BF144+1):INDEX(終値!$E144:$CZ144,1,$BF144+20))-2*STDEVP(INDEX(終値!$E144:$CZ144,1,$BF144+1):INDEX(終値!$E144:$CZ144,1,$BF144+20)))</f>
        <v>18564.325201156968</v>
      </c>
      <c r="BK144" s="500">
        <f>IF($BE144="","",AVERAGE(INDEX(終値!$E144:$CZ144,1,$BE144+1):INDEX(終値!$E144:$CZ144,1,$BE144+20))-2*STDEVP(INDEX(終値!$E144:$CZ144,1,$BE144+1):INDEX(終値!$E144:$CZ144,1,$BE144+20)))</f>
        <v>15559.422822879817</v>
      </c>
      <c r="BL144" s="500">
        <f t="shared" si="15"/>
        <v>4</v>
      </c>
      <c r="BM144" s="500">
        <f t="shared" si="16"/>
        <v>11</v>
      </c>
      <c r="BN144" s="500">
        <f t="shared" si="17"/>
        <v>15</v>
      </c>
      <c r="BO144" s="500">
        <f>IF($BM144="","",INDEX(高値!$E144:$CZ144,1,$BM144+1))</f>
        <v>20420</v>
      </c>
      <c r="BP144" s="500">
        <f>IF($BN144="","",INDEX(高値!$E144:$CZ144,1,$BN144+1))</f>
        <v>22210</v>
      </c>
      <c r="BQ144" s="500">
        <f>IF($BN144="","",MIN(INDEX(安値!$E144:$CZ144,1,$BM144+1):INDEX(安値!$E144:$CZ144,1,$BN144+1)))</f>
        <v>17680</v>
      </c>
      <c r="BR144" s="500">
        <f>IF($BN144="","",AVERAGE(INDEX(終値!$E144:$CZ144,1,$BN144+1):INDEX(終値!$E144:$CZ144,1,$BN144+20))+2*STDEVP(INDEX(終値!$E144:$CZ144,1,$BN144+1):INDEX(終値!$E144:$CZ144,1,$BN144+20)))</f>
        <v>30927.340146388287</v>
      </c>
      <c r="BS144" s="500">
        <f>IF($BM144="","",AVERAGE(INDEX(終値!$E144:$CZ144,1,$BM144+1):INDEX(終値!$E144:$CZ144,1,$BM144+20))+2*STDEVP(INDEX(終値!$E144:$CZ144,1,$BM144+1):INDEX(終値!$E144:$CZ144,1,$BM144+20)))</f>
        <v>28938.110359001537</v>
      </c>
      <c r="BT144" s="497" t="str">
        <f>IFERROR(IF(AND($BD144&gt;=2,ABS($BG144-$BH144)/$BH144&lt;=BB設定!$B$12,$BI144&gt;=MAX($BH144,$BG144)*(1+BB設定!$B$13),終値!E144&gt;$BG144),IF(OR(終値!E144&gt;=$BI144,AND($BH144&lt;$BJ144,$BG144&gt;=$BK144)),"二番底W▲","二番底W形成"),IF(AND($BL144&gt;=2,ABS($BO144-$BP144)/$BP144&lt;=BB設定!$B$12,$BQ144&lt;=MIN($BP144,$BO144)*(1-BB設定!$B$13),終値!E144&lt;$BO144),IF(OR(終値!E144&lt;=$BQ144,AND($BP144&gt;$BR144,$BO144&lt;=$BS144)),"二番天井M▼","二番天井M形成"),"－")),"－")</f>
        <v>－</v>
      </c>
    </row>
    <row r="145" spans="2:72">
      <c r="B145" s="500" t="str">
        <f>IF(終値!A145="","",IF(AND(安値!G145&lt;安値!F145,安値!G145&lt;安値!E145,安値!G145&lt;安値!H145,安値!G145&lt;安値!I145),2,""))</f>
        <v/>
      </c>
      <c r="C145" s="500" t="str">
        <f>IF(終値!A145="","",IF(AND(安値!H145&lt;安値!G145,安値!H145&lt;安値!F145,安値!H145&lt;安値!I145,安値!H145&lt;安値!J145),3,""))</f>
        <v/>
      </c>
      <c r="D145" s="500" t="str">
        <f>IF(終値!A145="","",IF(AND(安値!I145&lt;安値!H145,安値!I145&lt;安値!G145,安値!I145&lt;安値!J145,安値!I145&lt;安値!K145),4,""))</f>
        <v/>
      </c>
      <c r="E145" s="500" t="str">
        <f>IF(終値!A145="","",IF(AND(安値!J145&lt;安値!I145,安値!J145&lt;安値!H145,安値!J145&lt;安値!K145,安値!J145&lt;安値!L145),5,""))</f>
        <v/>
      </c>
      <c r="F145" s="500">
        <f>IF(終値!A145="","",IF(AND(安値!K145&lt;安値!J145,安値!K145&lt;安値!I145,安値!K145&lt;安値!L145,安値!K145&lt;安値!M145),6,""))</f>
        <v>6</v>
      </c>
      <c r="G145" s="500" t="str">
        <f>IF(終値!A145="","",IF(AND(安値!L145&lt;安値!K145,安値!L145&lt;安値!J145,安値!L145&lt;安値!M145,安値!L145&lt;安値!N145),7,""))</f>
        <v/>
      </c>
      <c r="H145" s="500" t="str">
        <f>IF(終値!A145="","",IF(AND(安値!M145&lt;安値!L145,安値!M145&lt;安値!K145,安値!M145&lt;安値!N145,安値!M145&lt;安値!O145),8,""))</f>
        <v/>
      </c>
      <c r="I145" s="500" t="str">
        <f>IF(終値!A145="","",IF(AND(安値!N145&lt;安値!M145,安値!N145&lt;安値!L145,安値!N145&lt;安値!O145,安値!N145&lt;安値!P145),9,""))</f>
        <v/>
      </c>
      <c r="J145" s="500" t="str">
        <f>IF(終値!A145="","",IF(AND(安値!O145&lt;安値!N145,安値!O145&lt;安値!M145,安値!O145&lt;安値!P145,安値!O145&lt;安値!Q145),10,""))</f>
        <v/>
      </c>
      <c r="K145" s="500" t="str">
        <f>IF(終値!A145="","",IF(AND(安値!P145&lt;安値!O145,安値!P145&lt;安値!N145,安値!P145&lt;安値!Q145,安値!P145&lt;安値!R145),11,""))</f>
        <v/>
      </c>
      <c r="L145" s="500" t="str">
        <f>IF(終値!A145="","",IF(AND(安値!Q145&lt;安値!P145,安値!Q145&lt;安値!O145,安値!Q145&lt;安値!R145,安値!Q145&lt;安値!S145),12,""))</f>
        <v/>
      </c>
      <c r="M145" s="500">
        <f>IF(終値!A145="","",IF(AND(安値!R145&lt;安値!Q145,安値!R145&lt;安値!P145,安値!R145&lt;安値!S145,安値!R145&lt;安値!T145),13,""))</f>
        <v>13</v>
      </c>
      <c r="N145" s="500" t="str">
        <f>IF(終値!A145="","",IF(AND(安値!S145&lt;安値!R145,安値!S145&lt;安値!Q145,安値!S145&lt;安値!T145,安値!S145&lt;安値!U145),14,""))</f>
        <v/>
      </c>
      <c r="O145" s="500" t="str">
        <f>IF(終値!A145="","",IF(AND(安値!T145&lt;安値!S145,安値!T145&lt;安値!R145,安値!T145&lt;安値!U145,安値!T145&lt;安値!V145),15,""))</f>
        <v/>
      </c>
      <c r="P145" s="500" t="str">
        <f>IF(終値!A145="","",IF(AND(安値!U145&lt;安値!T145,安値!U145&lt;安値!S145,安値!U145&lt;安値!V145,安値!U145&lt;安値!W145),16,""))</f>
        <v/>
      </c>
      <c r="Q145" s="500" t="str">
        <f>IF(終値!A145="","",IF(AND(安値!V145&lt;安値!U145,安値!V145&lt;安値!T145,安値!V145&lt;安値!W145,安値!V145&lt;安値!X145),17,""))</f>
        <v/>
      </c>
      <c r="R145" s="500" t="str">
        <f>IF(終値!A145="","",IF(AND(安値!W145&lt;安値!V145,安値!W145&lt;安値!U145,安値!W145&lt;安値!X145,安値!W145&lt;安値!Y145),18,""))</f>
        <v/>
      </c>
      <c r="S145" s="500" t="str">
        <f>IF(終値!A145="","",IF(AND(安値!X145&lt;安値!W145,安値!X145&lt;安値!V145,安値!X145&lt;安値!Y145,安値!X145&lt;安値!Z145),19,""))</f>
        <v/>
      </c>
      <c r="T145" s="500">
        <f>IF(終値!A145="","",IF(AND(安値!Y145&lt;安値!X145,安値!Y145&lt;安値!W145,安値!Y145&lt;安値!Z145,安値!Y145&lt;安値!AA145),20,""))</f>
        <v>20</v>
      </c>
      <c r="U145" s="500" t="str">
        <f>IF(終値!A145="","",IF(AND(安値!Z145&lt;安値!Y145,安値!Z145&lt;安値!X145,安値!Z145&lt;安値!AA145,安値!Z145&lt;安値!AB145),21,""))</f>
        <v/>
      </c>
      <c r="V145" s="500" t="str">
        <f>IF(終値!A145="","",IF(AND(安値!AA145&lt;安値!Z145,安値!AA145&lt;安値!Y145,安値!AA145&lt;安値!AB145,安値!AA145&lt;安値!AC145),22,""))</f>
        <v/>
      </c>
      <c r="W145" s="500" t="str">
        <f>IF(終値!A145="","",IF(AND(安値!AB145&lt;安値!AA145,安値!AB145&lt;安値!Z145,安値!AB145&lt;安値!AC145,安値!AB145&lt;安値!AD145),23,""))</f>
        <v/>
      </c>
      <c r="X145" s="500" t="str">
        <f>IF(終値!A145="","",IF(AND(安値!AC145&lt;安値!AB145,安値!AC145&lt;安値!AA145,安値!AC145&lt;安値!AD145,安値!AC145&lt;安値!AE145),24,""))</f>
        <v/>
      </c>
      <c r="Y145" s="500" t="str">
        <f>IF(終値!A145="","",IF(AND(安値!AD145&lt;安値!AC145,安値!AD145&lt;安値!AB145,安値!AD145&lt;安値!AE145,安値!AD145&lt;安値!AF145),25,""))</f>
        <v/>
      </c>
      <c r="Z145" s="500" t="str">
        <f>IF(終値!A145="","",IF(AND(安値!AE145&lt;安値!AD145,安値!AE145&lt;安値!AC145,安値!AE145&lt;安値!AF145,安値!AE145&lt;安値!AG145),26,""))</f>
        <v/>
      </c>
      <c r="AA145" s="500" t="str">
        <f>IF(終値!A145="","",IF(AND(安値!AF145&lt;安値!AE145,安値!AF145&lt;安値!AD145,安値!AF145&lt;安値!AG145,安値!AF145&lt;安値!AH145),27,""))</f>
        <v/>
      </c>
      <c r="AB145" s="500">
        <f>IF(終値!A145="","",IF(AND(安値!AG145&lt;安値!AF145,安値!AG145&lt;安値!AE145,安値!AG145&lt;安値!AH145,安値!AG145&lt;安値!AI145),28,""))</f>
        <v>28</v>
      </c>
      <c r="AC145" s="500" t="str">
        <f>IF(終値!A145="","",IF(AND(高値!G145&gt;高値!F145,高値!G145&gt;高値!E145,高値!G145&gt;高値!H145,高値!G145&gt;高値!I145),2,""))</f>
        <v/>
      </c>
      <c r="AD145" s="500" t="str">
        <f>IF(終値!A145="","",IF(AND(高値!H145&gt;高値!G145,高値!H145&gt;高値!F145,高値!H145&gt;高値!I145,高値!H145&gt;高値!J145),3,""))</f>
        <v/>
      </c>
      <c r="AE145" s="500" t="str">
        <f>IF(終値!A145="","",IF(AND(高値!I145&gt;高値!H145,高値!I145&gt;高値!G145,高値!I145&gt;高値!J145,高値!I145&gt;高値!K145),4,""))</f>
        <v/>
      </c>
      <c r="AF145" s="500" t="str">
        <f>IF(終値!A145="","",IF(AND(高値!J145&gt;高値!I145,高値!J145&gt;高値!H145,高値!J145&gt;高値!K145,高値!J145&gt;高値!L145),5,""))</f>
        <v/>
      </c>
      <c r="AG145" s="500" t="str">
        <f>IF(終値!A145="","",IF(AND(高値!K145&gt;高値!J145,高値!K145&gt;高値!I145,高値!K145&gt;高値!L145,高値!K145&gt;高値!M145),6,""))</f>
        <v/>
      </c>
      <c r="AH145" s="500" t="str">
        <f>IF(終値!A145="","",IF(AND(高値!L145&gt;高値!K145,高値!L145&gt;高値!J145,高値!L145&gt;高値!M145,高値!L145&gt;高値!N145),7,""))</f>
        <v/>
      </c>
      <c r="AI145" s="500" t="str">
        <f>IF(終値!A145="","",IF(AND(高値!M145&gt;高値!L145,高値!M145&gt;高値!K145,高値!M145&gt;高値!N145,高値!M145&gt;高値!O145),8,""))</f>
        <v/>
      </c>
      <c r="AJ145" s="500" t="str">
        <f>IF(終値!A145="","",IF(AND(高値!N145&gt;高値!M145,高値!N145&gt;高値!L145,高値!N145&gt;高値!O145,高値!N145&gt;高値!P145),9,""))</f>
        <v/>
      </c>
      <c r="AK145" s="500" t="str">
        <f>IF(終値!A145="","",IF(AND(高値!O145&gt;高値!N145,高値!O145&gt;高値!M145,高値!O145&gt;高値!P145,高値!O145&gt;高値!Q145),10,""))</f>
        <v/>
      </c>
      <c r="AL145" s="500">
        <f>IF(終値!A145="","",IF(AND(高値!P145&gt;高値!O145,高値!P145&gt;高値!N145,高値!P145&gt;高値!Q145,高値!P145&gt;高値!R145),11,""))</f>
        <v>11</v>
      </c>
      <c r="AM145" s="500" t="str">
        <f>IF(終値!A145="","",IF(AND(高値!Q145&gt;高値!P145,高値!Q145&gt;高値!O145,高値!Q145&gt;高値!R145,高値!Q145&gt;高値!S145),12,""))</f>
        <v/>
      </c>
      <c r="AN145" s="500" t="str">
        <f>IF(終値!A145="","",IF(AND(高値!R145&gt;高値!Q145,高値!R145&gt;高値!P145,高値!R145&gt;高値!S145,高値!R145&gt;高値!T145),13,""))</f>
        <v/>
      </c>
      <c r="AO145" s="500" t="str">
        <f>IF(終値!A145="","",IF(AND(高値!S145&gt;高値!R145,高値!S145&gt;高値!Q145,高値!S145&gt;高値!T145,高値!S145&gt;高値!U145),14,""))</f>
        <v/>
      </c>
      <c r="AP145" s="500" t="str">
        <f>IF(終値!A145="","",IF(AND(高値!T145&gt;高値!S145,高値!T145&gt;高値!R145,高値!T145&gt;高値!U145,高値!T145&gt;高値!V145),15,""))</f>
        <v/>
      </c>
      <c r="AQ145" s="500" t="str">
        <f>IF(終値!A145="","",IF(AND(高値!U145&gt;高値!T145,高値!U145&gt;高値!S145,高値!U145&gt;高値!V145,高値!U145&gt;高値!W145),16,""))</f>
        <v/>
      </c>
      <c r="AR145" s="500">
        <f>IF(終値!A145="","",IF(AND(高値!V145&gt;高値!U145,高値!V145&gt;高値!T145,高値!V145&gt;高値!W145,高値!V145&gt;高値!X145),17,""))</f>
        <v>17</v>
      </c>
      <c r="AS145" s="500" t="str">
        <f>IF(終値!A145="","",IF(AND(高値!W145&gt;高値!V145,高値!W145&gt;高値!U145,高値!W145&gt;高値!X145,高値!W145&gt;高値!Y145),18,""))</f>
        <v/>
      </c>
      <c r="AT145" s="500" t="str">
        <f>IF(終値!A145="","",IF(AND(高値!X145&gt;高値!W145,高値!X145&gt;高値!V145,高値!X145&gt;高値!Y145,高値!X145&gt;高値!Z145),19,""))</f>
        <v/>
      </c>
      <c r="AU145" s="500" t="str">
        <f>IF(終値!A145="","",IF(AND(高値!Y145&gt;高値!X145,高値!Y145&gt;高値!W145,高値!Y145&gt;高値!Z145,高値!Y145&gt;高値!AA145),20,""))</f>
        <v/>
      </c>
      <c r="AV145" s="500" t="str">
        <f>IF(終値!A145="","",IF(AND(高値!Z145&gt;高値!Y145,高値!Z145&gt;高値!X145,高値!Z145&gt;高値!AA145,高値!Z145&gt;高値!AB145),21,""))</f>
        <v/>
      </c>
      <c r="AW145" s="500" t="str">
        <f>IF(終値!A145="","",IF(AND(高値!AA145&gt;高値!Z145,高値!AA145&gt;高値!Y145,高値!AA145&gt;高値!AB145,高値!AA145&gt;高値!AC145),22,""))</f>
        <v/>
      </c>
      <c r="AX145" s="500" t="str">
        <f>IF(終値!A145="","",IF(AND(高値!AB145&gt;高値!AA145,高値!AB145&gt;高値!Z145,高値!AB145&gt;高値!AC145,高値!AB145&gt;高値!AD145),23,""))</f>
        <v/>
      </c>
      <c r="AY145" s="500" t="str">
        <f>IF(終値!A145="","",IF(AND(高値!AC145&gt;高値!AB145,高値!AC145&gt;高値!AA145,高値!AC145&gt;高値!AD145,高値!AC145&gt;高値!AE145),24,""))</f>
        <v/>
      </c>
      <c r="AZ145" s="500" t="str">
        <f>IF(終値!A145="","",IF(AND(高値!AD145&gt;高値!AC145,高値!AD145&gt;高値!AB145,高値!AD145&gt;高値!AE145,高値!AD145&gt;高値!AF145),25,""))</f>
        <v/>
      </c>
      <c r="BA145" s="500">
        <f>IF(終値!A145="","",IF(AND(高値!AE145&gt;高値!AD145,高値!AE145&gt;高値!AC145,高値!AE145&gt;高値!AF145,高値!AE145&gt;高値!AG145),26,""))</f>
        <v>26</v>
      </c>
      <c r="BB145" s="500" t="str">
        <f>IF(終値!A145="","",IF(AND(高値!AF145&gt;高値!AE145,高値!AF145&gt;高値!AD145,高値!AF145&gt;高値!AG145,高値!AF145&gt;高値!AH145),27,""))</f>
        <v/>
      </c>
      <c r="BC145" s="500" t="str">
        <f>IF(終値!A145="","",IF(AND(高値!AG145&gt;高値!AF145,高値!AG145&gt;高値!AE145,高値!AG145&gt;高値!AH145,高値!AG145&gt;高値!AI145),28,""))</f>
        <v/>
      </c>
      <c r="BD145" s="500">
        <f t="shared" si="12"/>
        <v>4</v>
      </c>
      <c r="BE145" s="500">
        <f t="shared" si="13"/>
        <v>6</v>
      </c>
      <c r="BF145" s="500">
        <f t="shared" si="14"/>
        <v>13</v>
      </c>
      <c r="BG145" s="500">
        <f>IF($BE145="","",INDEX(安値!$E145:$CZ145,1,$BE145+1))</f>
        <v>17830</v>
      </c>
      <c r="BH145" s="500">
        <f>IF($BF145="","",INDEX(安値!$E145:$CZ145,1,$BF145+1))</f>
        <v>21810</v>
      </c>
      <c r="BI145" s="500">
        <f>IF($BF145="","",MAX(INDEX(高値!$E145:$CZ145,1,$BE145+1):INDEX(高値!$E145:$CZ145,1,$BF145+1)))</f>
        <v>25170</v>
      </c>
      <c r="BJ145" s="500">
        <f>IF($BF145="","",AVERAGE(INDEX(終値!$E145:$CZ145,1,$BF145+1):INDEX(終値!$E145:$CZ145,1,$BF145+20))-2*STDEVP(INDEX(終値!$E145:$CZ145,1,$BF145+1):INDEX(終値!$E145:$CZ145,1,$BF145+20)))</f>
        <v>21799.646495118897</v>
      </c>
      <c r="BK145" s="500">
        <f>IF($BE145="","",AVERAGE(INDEX(終値!$E145:$CZ145,1,$BE145+1):INDEX(終値!$E145:$CZ145,1,$BE145+20))-2*STDEVP(INDEX(終値!$E145:$CZ145,1,$BE145+1):INDEX(終値!$E145:$CZ145,1,$BE145+20)))</f>
        <v>19709.266772060702</v>
      </c>
      <c r="BL145" s="500">
        <f t="shared" si="15"/>
        <v>3</v>
      </c>
      <c r="BM145" s="500">
        <f t="shared" si="16"/>
        <v>11</v>
      </c>
      <c r="BN145" s="500">
        <f t="shared" si="17"/>
        <v>17</v>
      </c>
      <c r="BO145" s="500">
        <f>IF($BM145="","",INDEX(高値!$E145:$CZ145,1,$BM145+1))</f>
        <v>25170</v>
      </c>
      <c r="BP145" s="500">
        <f>IF($BN145="","",INDEX(高値!$E145:$CZ145,1,$BN145+1))</f>
        <v>27600</v>
      </c>
      <c r="BQ145" s="500">
        <f>IF($BN145="","",MIN(INDEX(安値!$E145:$CZ145,1,$BM145+1):INDEX(安値!$E145:$CZ145,1,$BN145+1)))</f>
        <v>21810</v>
      </c>
      <c r="BR145" s="500">
        <f>IF($BN145="","",AVERAGE(INDEX(終値!$E145:$CZ145,1,$BN145+1):INDEX(終値!$E145:$CZ145,1,$BN145+20))+2*STDEVP(INDEX(終値!$E145:$CZ145,1,$BN145+1):INDEX(終値!$E145:$CZ145,1,$BN145+20)))</f>
        <v>39090.771621406719</v>
      </c>
      <c r="BS145" s="500">
        <f>IF($BM145="","",AVERAGE(INDEX(終値!$E145:$CZ145,1,$BM145+1):INDEX(終値!$E145:$CZ145,1,$BM145+20))+2*STDEVP(INDEX(終値!$E145:$CZ145,1,$BM145+1):INDEX(終値!$E145:$CZ145,1,$BM145+20)))</f>
        <v>33291.261366584557</v>
      </c>
      <c r="BT145" s="497" t="str">
        <f>IFERROR(IF(AND($BD145&gt;=2,ABS($BG145-$BH145)/$BH145&lt;=BB設定!$B$12,$BI145&gt;=MAX($BH145,$BG145)*(1+BB設定!$B$13),終値!E145&gt;$BG145),IF(OR(終値!E145&gt;=$BI145,AND($BH145&lt;$BJ145,$BG145&gt;=$BK145)),"二番底W▲","二番底W形成"),IF(AND($BL145&gt;=2,ABS($BO145-$BP145)/$BP145&lt;=BB設定!$B$12,$BQ145&lt;=MIN($BP145,$BO145)*(1-BB設定!$B$13),終値!E145&lt;$BO145),IF(OR(終値!E145&lt;=$BQ145,AND($BP145&gt;$BR145,$BO145&lt;=$BS145)),"二番天井M▼","二番天井M形成"),"－")),"－")</f>
        <v>－</v>
      </c>
    </row>
    <row r="146" spans="2:72">
      <c r="B146" s="500" t="str">
        <f>IF(終値!A146="","",IF(AND(安値!G146&lt;安値!F146,安値!G146&lt;安値!E146,安値!G146&lt;安値!H146,安値!G146&lt;安値!I146),2,""))</f>
        <v/>
      </c>
      <c r="C146" s="500" t="str">
        <f>IF(終値!A146="","",IF(AND(安値!H146&lt;安値!G146,安値!H146&lt;安値!F146,安値!H146&lt;安値!I146,安値!H146&lt;安値!J146),3,""))</f>
        <v/>
      </c>
      <c r="D146" s="500" t="str">
        <f>IF(終値!A146="","",IF(AND(安値!I146&lt;安値!H146,安値!I146&lt;安値!G146,安値!I146&lt;安値!J146,安値!I146&lt;安値!K146),4,""))</f>
        <v/>
      </c>
      <c r="E146" s="500">
        <f>IF(終値!A146="","",IF(AND(安値!J146&lt;安値!I146,安値!J146&lt;安値!H146,安値!J146&lt;安値!K146,安値!J146&lt;安値!L146),5,""))</f>
        <v>5</v>
      </c>
      <c r="F146" s="500" t="str">
        <f>IF(終値!A146="","",IF(AND(安値!K146&lt;安値!J146,安値!K146&lt;安値!I146,安値!K146&lt;安値!L146,安値!K146&lt;安値!M146),6,""))</f>
        <v/>
      </c>
      <c r="G146" s="500" t="str">
        <f>IF(終値!A146="","",IF(AND(安値!L146&lt;安値!K146,安値!L146&lt;安値!J146,安値!L146&lt;安値!M146,安値!L146&lt;安値!N146),7,""))</f>
        <v/>
      </c>
      <c r="H146" s="500" t="str">
        <f>IF(終値!A146="","",IF(AND(安値!M146&lt;安値!L146,安値!M146&lt;安値!K146,安値!M146&lt;安値!N146,安値!M146&lt;安値!O146),8,""))</f>
        <v/>
      </c>
      <c r="I146" s="500">
        <f>IF(終値!A146="","",IF(AND(安値!N146&lt;安値!M146,安値!N146&lt;安値!L146,安値!N146&lt;安値!O146,安値!N146&lt;安値!P146),9,""))</f>
        <v>9</v>
      </c>
      <c r="J146" s="500" t="str">
        <f>IF(終値!A146="","",IF(AND(安値!O146&lt;安値!N146,安値!O146&lt;安値!M146,安値!O146&lt;安値!P146,安値!O146&lt;安値!Q146),10,""))</f>
        <v/>
      </c>
      <c r="K146" s="500" t="str">
        <f>IF(終値!A146="","",IF(AND(安値!P146&lt;安値!O146,安値!P146&lt;安値!N146,安値!P146&lt;安値!Q146,安値!P146&lt;安値!R146),11,""))</f>
        <v/>
      </c>
      <c r="L146" s="500" t="str">
        <f>IF(終値!A146="","",IF(AND(安値!Q146&lt;安値!P146,安値!Q146&lt;安値!O146,安値!Q146&lt;安値!R146,安値!Q146&lt;安値!S146),12,""))</f>
        <v/>
      </c>
      <c r="M146" s="500">
        <f>IF(終値!A146="","",IF(AND(安値!R146&lt;安値!Q146,安値!R146&lt;安値!P146,安値!R146&lt;安値!S146,安値!R146&lt;安値!T146),13,""))</f>
        <v>13</v>
      </c>
      <c r="N146" s="500" t="str">
        <f>IF(終値!A146="","",IF(AND(安値!S146&lt;安値!R146,安値!S146&lt;安値!Q146,安値!S146&lt;安値!T146,安値!S146&lt;安値!U146),14,""))</f>
        <v/>
      </c>
      <c r="O146" s="500" t="str">
        <f>IF(終値!A146="","",IF(AND(安値!T146&lt;安値!S146,安値!T146&lt;安値!R146,安値!T146&lt;安値!U146,安値!T146&lt;安値!V146),15,""))</f>
        <v/>
      </c>
      <c r="P146" s="500" t="str">
        <f>IF(終値!A146="","",IF(AND(安値!U146&lt;安値!T146,安値!U146&lt;安値!S146,安値!U146&lt;安値!V146,安値!U146&lt;安値!W146),16,""))</f>
        <v/>
      </c>
      <c r="Q146" s="500" t="str">
        <f>IF(終値!A146="","",IF(AND(安値!V146&lt;安値!U146,安値!V146&lt;安値!T146,安値!V146&lt;安値!W146,安値!V146&lt;安値!X146),17,""))</f>
        <v/>
      </c>
      <c r="R146" s="500" t="str">
        <f>IF(終値!A146="","",IF(AND(安値!W146&lt;安値!V146,安値!W146&lt;安値!U146,安値!W146&lt;安値!X146,安値!W146&lt;安値!Y146),18,""))</f>
        <v/>
      </c>
      <c r="S146" s="500" t="str">
        <f>IF(終値!A146="","",IF(AND(安値!X146&lt;安値!W146,安値!X146&lt;安値!V146,安値!X146&lt;安値!Y146,安値!X146&lt;安値!Z146),19,""))</f>
        <v/>
      </c>
      <c r="T146" s="500">
        <f>IF(終値!A146="","",IF(AND(安値!Y146&lt;安値!X146,安値!Y146&lt;安値!W146,安値!Y146&lt;安値!Z146,安値!Y146&lt;安値!AA146),20,""))</f>
        <v>20</v>
      </c>
      <c r="U146" s="500" t="str">
        <f>IF(終値!A146="","",IF(AND(安値!Z146&lt;安値!Y146,安値!Z146&lt;安値!X146,安値!Z146&lt;安値!AA146,安値!Z146&lt;安値!AB146),21,""))</f>
        <v/>
      </c>
      <c r="V146" s="500" t="str">
        <f>IF(終値!A146="","",IF(AND(安値!AA146&lt;安値!Z146,安値!AA146&lt;安値!Y146,安値!AA146&lt;安値!AB146,安値!AA146&lt;安値!AC146),22,""))</f>
        <v/>
      </c>
      <c r="W146" s="500" t="str">
        <f>IF(終値!A146="","",IF(AND(安値!AB146&lt;安値!AA146,安値!AB146&lt;安値!Z146,安値!AB146&lt;安値!AC146,安値!AB146&lt;安値!AD146),23,""))</f>
        <v/>
      </c>
      <c r="X146" s="500" t="str">
        <f>IF(終値!A146="","",IF(AND(安値!AC146&lt;安値!AB146,安値!AC146&lt;安値!AA146,安値!AC146&lt;安値!AD146,安値!AC146&lt;安値!AE146),24,""))</f>
        <v/>
      </c>
      <c r="Y146" s="500">
        <f>IF(終値!A146="","",IF(AND(安値!AD146&lt;安値!AC146,安値!AD146&lt;安値!AB146,安値!AD146&lt;安値!AE146,安値!AD146&lt;安値!AF146),25,""))</f>
        <v>25</v>
      </c>
      <c r="Z146" s="500" t="str">
        <f>IF(終値!A146="","",IF(AND(安値!AE146&lt;安値!AD146,安値!AE146&lt;安値!AC146,安値!AE146&lt;安値!AF146,安値!AE146&lt;安値!AG146),26,""))</f>
        <v/>
      </c>
      <c r="AA146" s="500" t="str">
        <f>IF(終値!A146="","",IF(AND(安値!AF146&lt;安値!AE146,安値!AF146&lt;安値!AD146,安値!AF146&lt;安値!AG146,安値!AF146&lt;安値!AH146),27,""))</f>
        <v/>
      </c>
      <c r="AB146" s="500">
        <f>IF(終値!A146="","",IF(AND(安値!AG146&lt;安値!AF146,安値!AG146&lt;安値!AE146,安値!AG146&lt;安値!AH146,安値!AG146&lt;安値!AI146),28,""))</f>
        <v>28</v>
      </c>
      <c r="AC146" s="500" t="str">
        <f>IF(終値!A146="","",IF(AND(高値!G146&gt;高値!F146,高値!G146&gt;高値!E146,高値!G146&gt;高値!H146,高値!G146&gt;高値!I146),2,""))</f>
        <v/>
      </c>
      <c r="AD146" s="500" t="str">
        <f>IF(終値!A146="","",IF(AND(高値!H146&gt;高値!G146,高値!H146&gt;高値!F146,高値!H146&gt;高値!I146,高値!H146&gt;高値!J146),3,""))</f>
        <v/>
      </c>
      <c r="AE146" s="500" t="str">
        <f>IF(終値!A146="","",IF(AND(高値!I146&gt;高値!H146,高値!I146&gt;高値!G146,高値!I146&gt;高値!J146,高値!I146&gt;高値!K146),4,""))</f>
        <v/>
      </c>
      <c r="AF146" s="500" t="str">
        <f>IF(終値!A146="","",IF(AND(高値!J146&gt;高値!I146,高値!J146&gt;高値!H146,高値!J146&gt;高値!K146,高値!J146&gt;高値!L146),5,""))</f>
        <v/>
      </c>
      <c r="AG146" s="500" t="str">
        <f>IF(終値!A146="","",IF(AND(高値!K146&gt;高値!J146,高値!K146&gt;高値!I146,高値!K146&gt;高値!L146,高値!K146&gt;高値!M146),6,""))</f>
        <v/>
      </c>
      <c r="AH146" s="500">
        <f>IF(終値!A146="","",IF(AND(高値!L146&gt;高値!K146,高値!L146&gt;高値!J146,高値!L146&gt;高値!M146,高値!L146&gt;高値!N146),7,""))</f>
        <v>7</v>
      </c>
      <c r="AI146" s="500" t="str">
        <f>IF(終値!A146="","",IF(AND(高値!M146&gt;高値!L146,高値!M146&gt;高値!K146,高値!M146&gt;高値!N146,高値!M146&gt;高値!O146),8,""))</f>
        <v/>
      </c>
      <c r="AJ146" s="500" t="str">
        <f>IF(終値!A146="","",IF(AND(高値!N146&gt;高値!M146,高値!N146&gt;高値!L146,高値!N146&gt;高値!O146,高値!N146&gt;高値!P146),9,""))</f>
        <v/>
      </c>
      <c r="AK146" s="500" t="str">
        <f>IF(終値!A146="","",IF(AND(高値!O146&gt;高値!N146,高値!O146&gt;高値!M146,高値!O146&gt;高値!P146,高値!O146&gt;高値!Q146),10,""))</f>
        <v/>
      </c>
      <c r="AL146" s="500">
        <f>IF(終値!A146="","",IF(AND(高値!P146&gt;高値!O146,高値!P146&gt;高値!N146,高値!P146&gt;高値!Q146,高値!P146&gt;高値!R146),11,""))</f>
        <v>11</v>
      </c>
      <c r="AM146" s="500" t="str">
        <f>IF(終値!A146="","",IF(AND(高値!Q146&gt;高値!P146,高値!Q146&gt;高値!O146,高値!Q146&gt;高値!R146,高値!Q146&gt;高値!S146),12,""))</f>
        <v/>
      </c>
      <c r="AN146" s="500" t="str">
        <f>IF(終値!A146="","",IF(AND(高値!R146&gt;高値!Q146,高値!R146&gt;高値!P146,高値!R146&gt;高値!S146,高値!R146&gt;高値!T146),13,""))</f>
        <v/>
      </c>
      <c r="AO146" s="500" t="str">
        <f>IF(終値!A146="","",IF(AND(高値!S146&gt;高値!R146,高値!S146&gt;高値!Q146,高値!S146&gt;高値!T146,高値!S146&gt;高値!U146),14,""))</f>
        <v/>
      </c>
      <c r="AP146" s="500" t="str">
        <f>IF(終値!A146="","",IF(AND(高値!T146&gt;高値!S146,高値!T146&gt;高値!R146,高値!T146&gt;高値!U146,高値!T146&gt;高値!V146),15,""))</f>
        <v/>
      </c>
      <c r="AQ146" s="500" t="str">
        <f>IF(終値!A146="","",IF(AND(高値!U146&gt;高値!T146,高値!U146&gt;高値!S146,高値!U146&gt;高値!V146,高値!U146&gt;高値!W146),16,""))</f>
        <v/>
      </c>
      <c r="AR146" s="500" t="str">
        <f>IF(終値!A146="","",IF(AND(高値!V146&gt;高値!U146,高値!V146&gt;高値!T146,高値!V146&gt;高値!W146,高値!V146&gt;高値!X146),17,""))</f>
        <v/>
      </c>
      <c r="AS146" s="500" t="str">
        <f>IF(終値!A146="","",IF(AND(高値!W146&gt;高値!V146,高値!W146&gt;高値!U146,高値!W146&gt;高値!X146,高値!W146&gt;高値!Y146),18,""))</f>
        <v/>
      </c>
      <c r="AT146" s="500" t="str">
        <f>IF(終値!A146="","",IF(AND(高値!X146&gt;高値!W146,高値!X146&gt;高値!V146,高値!X146&gt;高値!Y146,高値!X146&gt;高値!Z146),19,""))</f>
        <v/>
      </c>
      <c r="AU146" s="500" t="str">
        <f>IF(終値!A146="","",IF(AND(高値!Y146&gt;高値!X146,高値!Y146&gt;高値!W146,高値!Y146&gt;高値!Z146,高値!Y146&gt;高値!AA146),20,""))</f>
        <v/>
      </c>
      <c r="AV146" s="500" t="str">
        <f>IF(終値!A146="","",IF(AND(高値!Z146&gt;高値!Y146,高値!Z146&gt;高値!X146,高値!Z146&gt;高値!AA146,高値!Z146&gt;高値!AB146),21,""))</f>
        <v/>
      </c>
      <c r="AW146" s="500">
        <f>IF(終値!A146="","",IF(AND(高値!AA146&gt;高値!Z146,高値!AA146&gt;高値!Y146,高値!AA146&gt;高値!AB146,高値!AA146&gt;高値!AC146),22,""))</f>
        <v>22</v>
      </c>
      <c r="AX146" s="500" t="str">
        <f>IF(終値!A146="","",IF(AND(高値!AB146&gt;高値!AA146,高値!AB146&gt;高値!Z146,高値!AB146&gt;高値!AC146,高値!AB146&gt;高値!AD146),23,""))</f>
        <v/>
      </c>
      <c r="AY146" s="500" t="str">
        <f>IF(終値!A146="","",IF(AND(高値!AC146&gt;高値!AB146,高値!AC146&gt;高値!AA146,高値!AC146&gt;高値!AD146,高値!AC146&gt;高値!AE146),24,""))</f>
        <v/>
      </c>
      <c r="AZ146" s="500" t="str">
        <f>IF(終値!A146="","",IF(AND(高値!AD146&gt;高値!AC146,高値!AD146&gt;高値!AB146,高値!AD146&gt;高値!AE146,高値!AD146&gt;高値!AF146),25,""))</f>
        <v/>
      </c>
      <c r="BA146" s="500">
        <f>IF(終値!A146="","",IF(AND(高値!AE146&gt;高値!AD146,高値!AE146&gt;高値!AC146,高値!AE146&gt;高値!AF146,高値!AE146&gt;高値!AG146),26,""))</f>
        <v>26</v>
      </c>
      <c r="BB146" s="500" t="str">
        <f>IF(終値!A146="","",IF(AND(高値!AF146&gt;高値!AE146,高値!AF146&gt;高値!AD146,高値!AF146&gt;高値!AG146,高値!AF146&gt;高値!AH146),27,""))</f>
        <v/>
      </c>
      <c r="BC146" s="500" t="str">
        <f>IF(終値!A146="","",IF(AND(高値!AG146&gt;高値!AF146,高値!AG146&gt;高値!AE146,高値!AG146&gt;高値!AH146,高値!AG146&gt;高値!AI146),28,""))</f>
        <v/>
      </c>
      <c r="BD146" s="500">
        <f t="shared" si="12"/>
        <v>6</v>
      </c>
      <c r="BE146" s="500">
        <f t="shared" si="13"/>
        <v>5</v>
      </c>
      <c r="BF146" s="500">
        <f t="shared" si="14"/>
        <v>9</v>
      </c>
      <c r="BG146" s="500">
        <f>IF($BE146="","",INDEX(安値!$E146:$CZ146,1,$BE146+1))</f>
        <v>294</v>
      </c>
      <c r="BH146" s="500">
        <f>IF($BF146="","",INDEX(安値!$E146:$CZ146,1,$BF146+1))</f>
        <v>300</v>
      </c>
      <c r="BI146" s="500">
        <f>IF($BF146="","",MAX(INDEX(高値!$E146:$CZ146,1,$BE146+1):INDEX(高値!$E146:$CZ146,1,$BF146+1)))</f>
        <v>331</v>
      </c>
      <c r="BJ146" s="500">
        <f>IF($BF146="","",AVERAGE(INDEX(終値!$E146:$CZ146,1,$BF146+1):INDEX(終値!$E146:$CZ146,1,$BF146+20))-2*STDEVP(INDEX(終値!$E146:$CZ146,1,$BF146+1):INDEX(終値!$E146:$CZ146,1,$BF146+20)))</f>
        <v>292.18466671304674</v>
      </c>
      <c r="BK146" s="500">
        <f>IF($BE146="","",AVERAGE(INDEX(終値!$E146:$CZ146,1,$BE146+1):INDEX(終値!$E146:$CZ146,1,$BE146+20))-2*STDEVP(INDEX(終値!$E146:$CZ146,1,$BE146+1):INDEX(終値!$E146:$CZ146,1,$BE146+20)))</f>
        <v>290.5627442888678</v>
      </c>
      <c r="BL146" s="500">
        <f t="shared" si="15"/>
        <v>4</v>
      </c>
      <c r="BM146" s="500">
        <f t="shared" si="16"/>
        <v>7</v>
      </c>
      <c r="BN146" s="500">
        <f t="shared" si="17"/>
        <v>11</v>
      </c>
      <c r="BO146" s="500">
        <f>IF($BM146="","",INDEX(高値!$E146:$CZ146,1,$BM146+1))</f>
        <v>331</v>
      </c>
      <c r="BP146" s="500">
        <f>IF($BN146="","",INDEX(高値!$E146:$CZ146,1,$BN146+1))</f>
        <v>315</v>
      </c>
      <c r="BQ146" s="500">
        <f>IF($BN146="","",MIN(INDEX(安値!$E146:$CZ146,1,$BM146+1):INDEX(安値!$E146:$CZ146,1,$BN146+1)))</f>
        <v>300</v>
      </c>
      <c r="BR146" s="500">
        <f>IF($BN146="","",AVERAGE(INDEX(終値!$E146:$CZ146,1,$BN146+1):INDEX(終値!$E146:$CZ146,1,$BN146+20))+2*STDEVP(INDEX(終値!$E146:$CZ146,1,$BN146+1):INDEX(終値!$E146:$CZ146,1,$BN146+20)))</f>
        <v>330.97749983445902</v>
      </c>
      <c r="BS146" s="500">
        <f>IF($BM146="","",AVERAGE(INDEX(終値!$E146:$CZ146,1,$BM146+1):INDEX(終値!$E146:$CZ146,1,$BM146+20))+2*STDEVP(INDEX(終値!$E146:$CZ146,1,$BM146+1):INDEX(終値!$E146:$CZ146,1,$BM146+20)))</f>
        <v>331.40758423428468</v>
      </c>
      <c r="BT146" s="497" t="str">
        <f>IFERROR(IF(AND($BD146&gt;=2,ABS($BG146-$BH146)/$BH146&lt;=BB設定!$B$12,$BI146&gt;=MAX($BH146,$BG146)*(1+BB設定!$B$13),終値!E146&gt;$BG146),IF(OR(終値!E146&gt;=$BI146,AND($BH146&lt;$BJ146,$BG146&gt;=$BK146)),"二番底W▲","二番底W形成"),IF(AND($BL146&gt;=2,ABS($BO146-$BP146)/$BP146&lt;=BB設定!$B$12,$BQ146&lt;=MIN($BP146,$BO146)*(1-BB設定!$B$13),終値!E146&lt;$BO146),IF(OR(終値!E146&lt;=$BQ146,AND($BP146&gt;$BR146,$BO146&lt;=$BS146)),"二番天井M▼","二番天井M形成"),"－")),"－")</f>
        <v>二番底W形成</v>
      </c>
    </row>
    <row r="147" spans="2:72">
      <c r="B147" s="500" t="str">
        <f>IF(終値!A147="","",IF(AND(安値!G147&lt;安値!F147,安値!G147&lt;安値!E147,安値!G147&lt;安値!H147,安値!G147&lt;安値!I147),2,""))</f>
        <v/>
      </c>
      <c r="C147" s="500" t="str">
        <f>IF(終値!A147="","",IF(AND(安値!H147&lt;安値!G147,安値!H147&lt;安値!F147,安値!H147&lt;安値!I147,安値!H147&lt;安値!J147),3,""))</f>
        <v/>
      </c>
      <c r="D147" s="500" t="str">
        <f>IF(終値!A147="","",IF(AND(安値!I147&lt;安値!H147,安値!I147&lt;安値!G147,安値!I147&lt;安値!J147,安値!I147&lt;安値!K147),4,""))</f>
        <v/>
      </c>
      <c r="E147" s="500">
        <f>IF(終値!A147="","",IF(AND(安値!J147&lt;安値!I147,安値!J147&lt;安値!H147,安値!J147&lt;安値!K147,安値!J147&lt;安値!L147),5,""))</f>
        <v>5</v>
      </c>
      <c r="F147" s="500" t="str">
        <f>IF(終値!A147="","",IF(AND(安値!K147&lt;安値!J147,安値!K147&lt;安値!I147,安値!K147&lt;安値!L147,安値!K147&lt;安値!M147),6,""))</f>
        <v/>
      </c>
      <c r="G147" s="500" t="str">
        <f>IF(終値!A147="","",IF(AND(安値!L147&lt;安値!K147,安値!L147&lt;安値!J147,安値!L147&lt;安値!M147,安値!L147&lt;安値!N147),7,""))</f>
        <v/>
      </c>
      <c r="H147" s="500" t="str">
        <f>IF(終値!A147="","",IF(AND(安値!M147&lt;安値!L147,安値!M147&lt;安値!K147,安値!M147&lt;安値!N147,安値!M147&lt;安値!O147),8,""))</f>
        <v/>
      </c>
      <c r="I147" s="500" t="str">
        <f>IF(終値!A147="","",IF(AND(安値!N147&lt;安値!M147,安値!N147&lt;安値!L147,安値!N147&lt;安値!O147,安値!N147&lt;安値!P147),9,""))</f>
        <v/>
      </c>
      <c r="J147" s="500" t="str">
        <f>IF(終値!A147="","",IF(AND(安値!O147&lt;安値!N147,安値!O147&lt;安値!M147,安値!O147&lt;安値!P147,安値!O147&lt;安値!Q147),10,""))</f>
        <v/>
      </c>
      <c r="K147" s="500" t="str">
        <f>IF(終値!A147="","",IF(AND(安値!P147&lt;安値!O147,安値!P147&lt;安値!N147,安値!P147&lt;安値!Q147,安値!P147&lt;安値!R147),11,""))</f>
        <v/>
      </c>
      <c r="L147" s="500" t="str">
        <f>IF(終値!A147="","",IF(AND(安値!Q147&lt;安値!P147,安値!Q147&lt;安値!O147,安値!Q147&lt;安値!R147,安値!Q147&lt;安値!S147),12,""))</f>
        <v/>
      </c>
      <c r="M147" s="500">
        <f>IF(終値!A147="","",IF(AND(安値!R147&lt;安値!Q147,安値!R147&lt;安値!P147,安値!R147&lt;安値!S147,安値!R147&lt;安値!T147),13,""))</f>
        <v>13</v>
      </c>
      <c r="N147" s="500" t="str">
        <f>IF(終値!A147="","",IF(AND(安値!S147&lt;安値!R147,安値!S147&lt;安値!Q147,安値!S147&lt;安値!T147,安値!S147&lt;安値!U147),14,""))</f>
        <v/>
      </c>
      <c r="O147" s="500" t="str">
        <f>IF(終値!A147="","",IF(AND(安値!T147&lt;安値!S147,安値!T147&lt;安値!R147,安値!T147&lt;安値!U147,安値!T147&lt;安値!V147),15,""))</f>
        <v/>
      </c>
      <c r="P147" s="500" t="str">
        <f>IF(終値!A147="","",IF(AND(安値!U147&lt;安値!T147,安値!U147&lt;安値!S147,安値!U147&lt;安値!V147,安値!U147&lt;安値!W147),16,""))</f>
        <v/>
      </c>
      <c r="Q147" s="500" t="str">
        <f>IF(終値!A147="","",IF(AND(安値!V147&lt;安値!U147,安値!V147&lt;安値!T147,安値!V147&lt;安値!W147,安値!V147&lt;安値!X147),17,""))</f>
        <v/>
      </c>
      <c r="R147" s="500" t="str">
        <f>IF(終値!A147="","",IF(AND(安値!W147&lt;安値!V147,安値!W147&lt;安値!U147,安値!W147&lt;安値!X147,安値!W147&lt;安値!Y147),18,""))</f>
        <v/>
      </c>
      <c r="S147" s="500" t="str">
        <f>IF(終値!A147="","",IF(AND(安値!X147&lt;安値!W147,安値!X147&lt;安値!V147,安値!X147&lt;安値!Y147,安値!X147&lt;安値!Z147),19,""))</f>
        <v/>
      </c>
      <c r="T147" s="500">
        <f>IF(終値!A147="","",IF(AND(安値!Y147&lt;安値!X147,安値!Y147&lt;安値!W147,安値!Y147&lt;安値!Z147,安値!Y147&lt;安値!AA147),20,""))</f>
        <v>20</v>
      </c>
      <c r="U147" s="500" t="str">
        <f>IF(終値!A147="","",IF(AND(安値!Z147&lt;安値!Y147,安値!Z147&lt;安値!X147,安値!Z147&lt;安値!AA147,安値!Z147&lt;安値!AB147),21,""))</f>
        <v/>
      </c>
      <c r="V147" s="500" t="str">
        <f>IF(終値!A147="","",IF(AND(安値!AA147&lt;安値!Z147,安値!AA147&lt;安値!Y147,安値!AA147&lt;安値!AB147,安値!AA147&lt;安値!AC147),22,""))</f>
        <v/>
      </c>
      <c r="W147" s="500" t="str">
        <f>IF(終値!A147="","",IF(AND(安値!AB147&lt;安値!AA147,安値!AB147&lt;安値!Z147,安値!AB147&lt;安値!AC147,安値!AB147&lt;安値!AD147),23,""))</f>
        <v/>
      </c>
      <c r="X147" s="500" t="str">
        <f>IF(終値!A147="","",IF(AND(安値!AC147&lt;安値!AB147,安値!AC147&lt;安値!AA147,安値!AC147&lt;安値!AD147,安値!AC147&lt;安値!AE147),24,""))</f>
        <v/>
      </c>
      <c r="Y147" s="500" t="str">
        <f>IF(終値!A147="","",IF(AND(安値!AD147&lt;安値!AC147,安値!AD147&lt;安値!AB147,安値!AD147&lt;安値!AE147,安値!AD147&lt;安値!AF147),25,""))</f>
        <v/>
      </c>
      <c r="Z147" s="500" t="str">
        <f>IF(終値!A147="","",IF(AND(安値!AE147&lt;安値!AD147,安値!AE147&lt;安値!AC147,安値!AE147&lt;安値!AF147,安値!AE147&lt;安値!AG147),26,""))</f>
        <v/>
      </c>
      <c r="AA147" s="500">
        <f>IF(終値!A147="","",IF(AND(安値!AF147&lt;安値!AE147,安値!AF147&lt;安値!AD147,安値!AF147&lt;安値!AG147,安値!AF147&lt;安値!AH147),27,""))</f>
        <v>27</v>
      </c>
      <c r="AB147" s="500" t="str">
        <f>IF(終値!A147="","",IF(AND(安値!AG147&lt;安値!AF147,安値!AG147&lt;安値!AE147,安値!AG147&lt;安値!AH147,安値!AG147&lt;安値!AI147),28,""))</f>
        <v/>
      </c>
      <c r="AC147" s="500" t="str">
        <f>IF(終値!A147="","",IF(AND(高値!G147&gt;高値!F147,高値!G147&gt;高値!E147,高値!G147&gt;高値!H147,高値!G147&gt;高値!I147),2,""))</f>
        <v/>
      </c>
      <c r="AD147" s="500" t="str">
        <f>IF(終値!A147="","",IF(AND(高値!H147&gt;高値!G147,高値!H147&gt;高値!F147,高値!H147&gt;高値!I147,高値!H147&gt;高値!J147),3,""))</f>
        <v/>
      </c>
      <c r="AE147" s="500" t="str">
        <f>IF(終値!A147="","",IF(AND(高値!I147&gt;高値!H147,高値!I147&gt;高値!G147,高値!I147&gt;高値!J147,高値!I147&gt;高値!K147),4,""))</f>
        <v/>
      </c>
      <c r="AF147" s="500" t="str">
        <f>IF(終値!A147="","",IF(AND(高値!J147&gt;高値!I147,高値!J147&gt;高値!H147,高値!J147&gt;高値!K147,高値!J147&gt;高値!L147),5,""))</f>
        <v/>
      </c>
      <c r="AG147" s="500" t="str">
        <f>IF(終値!A147="","",IF(AND(高値!K147&gt;高値!J147,高値!K147&gt;高値!I147,高値!K147&gt;高値!L147,高値!K147&gt;高値!M147),6,""))</f>
        <v/>
      </c>
      <c r="AH147" s="500" t="str">
        <f>IF(終値!A147="","",IF(AND(高値!L147&gt;高値!K147,高値!L147&gt;高値!J147,高値!L147&gt;高値!M147,高値!L147&gt;高値!N147),7,""))</f>
        <v/>
      </c>
      <c r="AI147" s="500" t="str">
        <f>IF(終値!A147="","",IF(AND(高値!M147&gt;高値!L147,高値!M147&gt;高値!K147,高値!M147&gt;高値!N147,高値!M147&gt;高値!O147),8,""))</f>
        <v/>
      </c>
      <c r="AJ147" s="500" t="str">
        <f>IF(終値!A147="","",IF(AND(高値!N147&gt;高値!M147,高値!N147&gt;高値!L147,高値!N147&gt;高値!O147,高値!N147&gt;高値!P147),9,""))</f>
        <v/>
      </c>
      <c r="AK147" s="500" t="str">
        <f>IF(終値!A147="","",IF(AND(高値!O147&gt;高値!N147,高値!O147&gt;高値!M147,高値!O147&gt;高値!P147,高値!O147&gt;高値!Q147),10,""))</f>
        <v/>
      </c>
      <c r="AL147" s="500">
        <f>IF(終値!A147="","",IF(AND(高値!P147&gt;高値!O147,高値!P147&gt;高値!N147,高値!P147&gt;高値!Q147,高値!P147&gt;高値!R147),11,""))</f>
        <v>11</v>
      </c>
      <c r="AM147" s="500" t="str">
        <f>IF(終値!A147="","",IF(AND(高値!Q147&gt;高値!P147,高値!Q147&gt;高値!O147,高値!Q147&gt;高値!R147,高値!Q147&gt;高値!S147),12,""))</f>
        <v/>
      </c>
      <c r="AN147" s="500" t="str">
        <f>IF(終値!A147="","",IF(AND(高値!R147&gt;高値!Q147,高値!R147&gt;高値!P147,高値!R147&gt;高値!S147,高値!R147&gt;高値!T147),13,""))</f>
        <v/>
      </c>
      <c r="AO147" s="500" t="str">
        <f>IF(終値!A147="","",IF(AND(高値!S147&gt;高値!R147,高値!S147&gt;高値!Q147,高値!S147&gt;高値!T147,高値!S147&gt;高値!U147),14,""))</f>
        <v/>
      </c>
      <c r="AP147" s="500" t="str">
        <f>IF(終値!A147="","",IF(AND(高値!T147&gt;高値!S147,高値!T147&gt;高値!R147,高値!T147&gt;高値!U147,高値!T147&gt;高値!V147),15,""))</f>
        <v/>
      </c>
      <c r="AQ147" s="500" t="str">
        <f>IF(終値!A147="","",IF(AND(高値!U147&gt;高値!T147,高値!U147&gt;高値!S147,高値!U147&gt;高値!V147,高値!U147&gt;高値!W147),16,""))</f>
        <v/>
      </c>
      <c r="AR147" s="500" t="str">
        <f>IF(終値!A147="","",IF(AND(高値!V147&gt;高値!U147,高値!V147&gt;高値!T147,高値!V147&gt;高値!W147,高値!V147&gt;高値!X147),17,""))</f>
        <v/>
      </c>
      <c r="AS147" s="500">
        <f>IF(終値!A147="","",IF(AND(高値!W147&gt;高値!V147,高値!W147&gt;高値!U147,高値!W147&gt;高値!X147,高値!W147&gt;高値!Y147),18,""))</f>
        <v>18</v>
      </c>
      <c r="AT147" s="500" t="str">
        <f>IF(終値!A147="","",IF(AND(高値!X147&gt;高値!W147,高値!X147&gt;高値!V147,高値!X147&gt;高値!Y147,高値!X147&gt;高値!Z147),19,""))</f>
        <v/>
      </c>
      <c r="AU147" s="500" t="str">
        <f>IF(終値!A147="","",IF(AND(高値!Y147&gt;高値!X147,高値!Y147&gt;高値!W147,高値!Y147&gt;高値!Z147,高値!Y147&gt;高値!AA147),20,""))</f>
        <v/>
      </c>
      <c r="AV147" s="500" t="str">
        <f>IF(終値!A147="","",IF(AND(高値!Z147&gt;高値!Y147,高値!Z147&gt;高値!X147,高値!Z147&gt;高値!AA147,高値!Z147&gt;高値!AB147),21,""))</f>
        <v/>
      </c>
      <c r="AW147" s="500" t="str">
        <f>IF(終値!A147="","",IF(AND(高値!AA147&gt;高値!Z147,高値!AA147&gt;高値!Y147,高値!AA147&gt;高値!AB147,高値!AA147&gt;高値!AC147),22,""))</f>
        <v/>
      </c>
      <c r="AX147" s="500" t="str">
        <f>IF(終値!A147="","",IF(AND(高値!AB147&gt;高値!AA147,高値!AB147&gt;高値!Z147,高値!AB147&gt;高値!AC147,高値!AB147&gt;高値!AD147),23,""))</f>
        <v/>
      </c>
      <c r="AY147" s="500" t="str">
        <f>IF(終値!A147="","",IF(AND(高値!AC147&gt;高値!AB147,高値!AC147&gt;高値!AA147,高値!AC147&gt;高値!AD147,高値!AC147&gt;高値!AE147),24,""))</f>
        <v/>
      </c>
      <c r="AZ147" s="500">
        <f>IF(終値!A147="","",IF(AND(高値!AD147&gt;高値!AC147,高値!AD147&gt;高値!AB147,高値!AD147&gt;高値!AE147,高値!AD147&gt;高値!AF147),25,""))</f>
        <v>25</v>
      </c>
      <c r="BA147" s="500" t="str">
        <f>IF(終値!A147="","",IF(AND(高値!AE147&gt;高値!AD147,高値!AE147&gt;高値!AC147,高値!AE147&gt;高値!AF147,高値!AE147&gt;高値!AG147),26,""))</f>
        <v/>
      </c>
      <c r="BB147" s="500" t="str">
        <f>IF(終値!A147="","",IF(AND(高値!AF147&gt;高値!AE147,高値!AF147&gt;高値!AD147,高値!AF147&gt;高値!AG147,高値!AF147&gt;高値!AH147),27,""))</f>
        <v/>
      </c>
      <c r="BC147" s="500" t="str">
        <f>IF(終値!A147="","",IF(AND(高値!AG147&gt;高値!AF147,高値!AG147&gt;高値!AE147,高値!AG147&gt;高値!AH147,高値!AG147&gt;高値!AI147),28,""))</f>
        <v/>
      </c>
      <c r="BD147" s="500">
        <f t="shared" si="12"/>
        <v>4</v>
      </c>
      <c r="BE147" s="500">
        <f t="shared" si="13"/>
        <v>5</v>
      </c>
      <c r="BF147" s="500">
        <f t="shared" si="14"/>
        <v>13</v>
      </c>
      <c r="BG147" s="500">
        <f>IF($BE147="","",INDEX(安値!$E147:$CZ147,1,$BE147+1))</f>
        <v>7130</v>
      </c>
      <c r="BH147" s="500">
        <f>IF($BF147="","",INDEX(安値!$E147:$CZ147,1,$BF147+1))</f>
        <v>9430</v>
      </c>
      <c r="BI147" s="500">
        <f>IF($BF147="","",MAX(INDEX(高値!$E147:$CZ147,1,$BE147+1):INDEX(高値!$E147:$CZ147,1,$BF147+1)))</f>
        <v>10960</v>
      </c>
      <c r="BJ147" s="500">
        <f>IF($BF147="","",AVERAGE(INDEX(終値!$E147:$CZ147,1,$BF147+1):INDEX(終値!$E147:$CZ147,1,$BF147+20))-2*STDEVP(INDEX(終値!$E147:$CZ147,1,$BF147+1):INDEX(終値!$E147:$CZ147,1,$BF147+20)))</f>
        <v>10293.746110804334</v>
      </c>
      <c r="BK147" s="500">
        <f>IF($BE147="","",AVERAGE(INDEX(終値!$E147:$CZ147,1,$BE147+1):INDEX(終値!$E147:$CZ147,1,$BE147+20))-2*STDEVP(INDEX(終値!$E147:$CZ147,1,$BE147+1):INDEX(終値!$E147:$CZ147,1,$BE147+20)))</f>
        <v>7390.2375645414186</v>
      </c>
      <c r="BL147" s="500">
        <f t="shared" si="15"/>
        <v>3</v>
      </c>
      <c r="BM147" s="500">
        <f t="shared" si="16"/>
        <v>11</v>
      </c>
      <c r="BN147" s="500">
        <f t="shared" si="17"/>
        <v>18</v>
      </c>
      <c r="BO147" s="500">
        <f>IF($BM147="","",INDEX(高値!$E147:$CZ147,1,$BM147+1))</f>
        <v>10960</v>
      </c>
      <c r="BP147" s="500">
        <f>IF($BN147="","",INDEX(高値!$E147:$CZ147,1,$BN147+1))</f>
        <v>13950</v>
      </c>
      <c r="BQ147" s="500">
        <f>IF($BN147="","",MIN(INDEX(安値!$E147:$CZ147,1,$BM147+1):INDEX(安値!$E147:$CZ147,1,$BN147+1)))</f>
        <v>9430</v>
      </c>
      <c r="BR147" s="500">
        <f>IF($BN147="","",AVERAGE(INDEX(終値!$E147:$CZ147,1,$BN147+1):INDEX(終値!$E147:$CZ147,1,$BN147+20))+2*STDEVP(INDEX(終値!$E147:$CZ147,1,$BN147+1):INDEX(終値!$E147:$CZ147,1,$BN147+20)))</f>
        <v>16726.097060283915</v>
      </c>
      <c r="BS147" s="500">
        <f>IF($BM147="","",AVERAGE(INDEX(終値!$E147:$CZ147,1,$BM147+1):INDEX(終値!$E147:$CZ147,1,$BM147+20))+2*STDEVP(INDEX(終値!$E147:$CZ147,1,$BM147+1):INDEX(終値!$E147:$CZ147,1,$BM147+20)))</f>
        <v>15216.188358464862</v>
      </c>
      <c r="BT147" s="497" t="str">
        <f>IFERROR(IF(AND($BD147&gt;=2,ABS($BG147-$BH147)/$BH147&lt;=BB設定!$B$12,$BI147&gt;=MAX($BH147,$BG147)*(1+BB設定!$B$13),終値!E147&gt;$BG147),IF(OR(終値!E147&gt;=$BI147,AND($BH147&lt;$BJ147,$BG147&gt;=$BK147)),"二番底W▲","二番底W形成"),IF(AND($BL147&gt;=2,ABS($BO147-$BP147)/$BP147&lt;=BB設定!$B$12,$BQ147&lt;=MIN($BP147,$BO147)*(1-BB設定!$B$13),終値!E147&lt;$BO147),IF(OR(終値!E147&lt;=$BQ147,AND($BP147&gt;$BR147,$BO147&lt;=$BS147)),"二番天井M▼","二番天井M形成"),"－")),"－")</f>
        <v>－</v>
      </c>
    </row>
    <row r="148" spans="2:72">
      <c r="B148" s="500" t="str">
        <f>IF(終値!A148="","",IF(AND(安値!G148&lt;安値!F148,安値!G148&lt;安値!E148,安値!G148&lt;安値!H148,安値!G148&lt;安値!I148),2,""))</f>
        <v/>
      </c>
      <c r="C148" s="500" t="str">
        <f>IF(終値!A148="","",IF(AND(安値!H148&lt;安値!G148,安値!H148&lt;安値!F148,安値!H148&lt;安値!I148,安値!H148&lt;安値!J148),3,""))</f>
        <v/>
      </c>
      <c r="D148" s="500" t="str">
        <f>IF(終値!A148="","",IF(AND(安値!I148&lt;安値!H148,安値!I148&lt;安値!G148,安値!I148&lt;安値!J148,安値!I148&lt;安値!K148),4,""))</f>
        <v/>
      </c>
      <c r="E148" s="500" t="str">
        <f>IF(終値!A148="","",IF(AND(安値!J148&lt;安値!I148,安値!J148&lt;安値!H148,安値!J148&lt;安値!K148,安値!J148&lt;安値!L148),5,""))</f>
        <v/>
      </c>
      <c r="F148" s="500">
        <f>IF(終値!A148="","",IF(AND(安値!K148&lt;安値!J148,安値!K148&lt;安値!I148,安値!K148&lt;安値!L148,安値!K148&lt;安値!M148),6,""))</f>
        <v>6</v>
      </c>
      <c r="G148" s="500" t="str">
        <f>IF(終値!A148="","",IF(AND(安値!L148&lt;安値!K148,安値!L148&lt;安値!J148,安値!L148&lt;安値!M148,安値!L148&lt;安値!N148),7,""))</f>
        <v/>
      </c>
      <c r="H148" s="500" t="str">
        <f>IF(終値!A148="","",IF(AND(安値!M148&lt;安値!L148,安値!M148&lt;安値!K148,安値!M148&lt;安値!N148,安値!M148&lt;安値!O148),8,""))</f>
        <v/>
      </c>
      <c r="I148" s="500" t="str">
        <f>IF(終値!A148="","",IF(AND(安値!N148&lt;安値!M148,安値!N148&lt;安値!L148,安値!N148&lt;安値!O148,安値!N148&lt;安値!P148),9,""))</f>
        <v/>
      </c>
      <c r="J148" s="500" t="str">
        <f>IF(終値!A148="","",IF(AND(安値!O148&lt;安値!N148,安値!O148&lt;安値!M148,安値!O148&lt;安値!P148,安値!O148&lt;安値!Q148),10,""))</f>
        <v/>
      </c>
      <c r="K148" s="500" t="str">
        <f>IF(終値!A148="","",IF(AND(安値!P148&lt;安値!O148,安値!P148&lt;安値!N148,安値!P148&lt;安値!Q148,安値!P148&lt;安値!R148),11,""))</f>
        <v/>
      </c>
      <c r="L148" s="500" t="str">
        <f>IF(終値!A148="","",IF(AND(安値!Q148&lt;安値!P148,安値!Q148&lt;安値!O148,安値!Q148&lt;安値!R148,安値!Q148&lt;安値!S148),12,""))</f>
        <v/>
      </c>
      <c r="M148" s="500">
        <f>IF(終値!A148="","",IF(AND(安値!R148&lt;安値!Q148,安値!R148&lt;安値!P148,安値!R148&lt;安値!S148,安値!R148&lt;安値!T148),13,""))</f>
        <v>13</v>
      </c>
      <c r="N148" s="500" t="str">
        <f>IF(終値!A148="","",IF(AND(安値!S148&lt;安値!R148,安値!S148&lt;安値!Q148,安値!S148&lt;安値!T148,安値!S148&lt;安値!U148),14,""))</f>
        <v/>
      </c>
      <c r="O148" s="500" t="str">
        <f>IF(終値!A148="","",IF(AND(安値!T148&lt;安値!S148,安値!T148&lt;安値!R148,安値!T148&lt;安値!U148,安値!T148&lt;安値!V148),15,""))</f>
        <v/>
      </c>
      <c r="P148" s="500">
        <f>IF(終値!A148="","",IF(AND(安値!U148&lt;安値!T148,安値!U148&lt;安値!S148,安値!U148&lt;安値!V148,安値!U148&lt;安値!W148),16,""))</f>
        <v>16</v>
      </c>
      <c r="Q148" s="500" t="str">
        <f>IF(終値!A148="","",IF(AND(安値!V148&lt;安値!U148,安値!V148&lt;安値!T148,安値!V148&lt;安値!W148,安値!V148&lt;安値!X148),17,""))</f>
        <v/>
      </c>
      <c r="R148" s="500" t="str">
        <f>IF(終値!A148="","",IF(AND(安値!W148&lt;安値!V148,安値!W148&lt;安値!U148,安値!W148&lt;安値!X148,安値!W148&lt;安値!Y148),18,""))</f>
        <v/>
      </c>
      <c r="S148" s="500" t="str">
        <f>IF(終値!A148="","",IF(AND(安値!X148&lt;安値!W148,安値!X148&lt;安値!V148,安値!X148&lt;安値!Y148,安値!X148&lt;安値!Z148),19,""))</f>
        <v/>
      </c>
      <c r="T148" s="500" t="str">
        <f>IF(終値!A148="","",IF(AND(安値!Y148&lt;安値!X148,安値!Y148&lt;安値!W148,安値!Y148&lt;安値!Z148,安値!Y148&lt;安値!AA148),20,""))</f>
        <v/>
      </c>
      <c r="U148" s="500" t="str">
        <f>IF(終値!A148="","",IF(AND(安値!Z148&lt;安値!Y148,安値!Z148&lt;安値!X148,安値!Z148&lt;安値!AA148,安値!Z148&lt;安値!AB148),21,""))</f>
        <v/>
      </c>
      <c r="V148" s="500" t="str">
        <f>IF(終値!A148="","",IF(AND(安値!AA148&lt;安値!Z148,安値!AA148&lt;安値!Y148,安値!AA148&lt;安値!AB148,安値!AA148&lt;安値!AC148),22,""))</f>
        <v/>
      </c>
      <c r="W148" s="500" t="str">
        <f>IF(終値!A148="","",IF(AND(安値!AB148&lt;安値!AA148,安値!AB148&lt;安値!Z148,安値!AB148&lt;安値!AC148,安値!AB148&lt;安値!AD148),23,""))</f>
        <v/>
      </c>
      <c r="X148" s="500" t="str">
        <f>IF(終値!A148="","",IF(AND(安値!AC148&lt;安値!AB148,安値!AC148&lt;安値!AA148,安値!AC148&lt;安値!AD148,安値!AC148&lt;安値!AE148),24,""))</f>
        <v/>
      </c>
      <c r="Y148" s="500" t="str">
        <f>IF(終値!A148="","",IF(AND(安値!AD148&lt;安値!AC148,安値!AD148&lt;安値!AB148,安値!AD148&lt;安値!AE148,安値!AD148&lt;安値!AF148),25,""))</f>
        <v/>
      </c>
      <c r="Z148" s="500" t="str">
        <f>IF(終値!A148="","",IF(AND(安値!AE148&lt;安値!AD148,安値!AE148&lt;安値!AC148,安値!AE148&lt;安値!AF148,安値!AE148&lt;安値!AG148),26,""))</f>
        <v/>
      </c>
      <c r="AA148" s="500" t="str">
        <f>IF(終値!A148="","",IF(AND(安値!AF148&lt;安値!AE148,安値!AF148&lt;安値!AD148,安値!AF148&lt;安値!AG148,安値!AF148&lt;安値!AH148),27,""))</f>
        <v/>
      </c>
      <c r="AB148" s="500" t="str">
        <f>IF(終値!A148="","",IF(AND(安値!AG148&lt;安値!AF148,安値!AG148&lt;安値!AE148,安値!AG148&lt;安値!AH148,安値!AG148&lt;安値!AI148),28,""))</f>
        <v/>
      </c>
      <c r="AC148" s="500" t="str">
        <f>IF(終値!A148="","",IF(AND(高値!G148&gt;高値!F148,高値!G148&gt;高値!E148,高値!G148&gt;高値!H148,高値!G148&gt;高値!I148),2,""))</f>
        <v/>
      </c>
      <c r="AD148" s="500" t="str">
        <f>IF(終値!A148="","",IF(AND(高値!H148&gt;高値!G148,高値!H148&gt;高値!F148,高値!H148&gt;高値!I148,高値!H148&gt;高値!J148),3,""))</f>
        <v/>
      </c>
      <c r="AE148" s="500" t="str">
        <f>IF(終値!A148="","",IF(AND(高値!I148&gt;高値!H148,高値!I148&gt;高値!G148,高値!I148&gt;高値!J148,高値!I148&gt;高値!K148),4,""))</f>
        <v/>
      </c>
      <c r="AF148" s="500" t="str">
        <f>IF(終値!A148="","",IF(AND(高値!J148&gt;高値!I148,高値!J148&gt;高値!H148,高値!J148&gt;高値!K148,高値!J148&gt;高値!L148),5,""))</f>
        <v/>
      </c>
      <c r="AG148" s="500" t="str">
        <f>IF(終値!A148="","",IF(AND(高値!K148&gt;高値!J148,高値!K148&gt;高値!I148,高値!K148&gt;高値!L148,高値!K148&gt;高値!M148),6,""))</f>
        <v/>
      </c>
      <c r="AH148" s="500" t="str">
        <f>IF(終値!A148="","",IF(AND(高値!L148&gt;高値!K148,高値!L148&gt;高値!J148,高値!L148&gt;高値!M148,高値!L148&gt;高値!N148),7,""))</f>
        <v/>
      </c>
      <c r="AI148" s="500" t="str">
        <f>IF(終値!A148="","",IF(AND(高値!M148&gt;高値!L148,高値!M148&gt;高値!K148,高値!M148&gt;高値!N148,高値!M148&gt;高値!O148),8,""))</f>
        <v/>
      </c>
      <c r="AJ148" s="500" t="str">
        <f>IF(終値!A148="","",IF(AND(高値!N148&gt;高値!M148,高値!N148&gt;高値!L148,高値!N148&gt;高値!O148,高値!N148&gt;高値!P148),9,""))</f>
        <v/>
      </c>
      <c r="AK148" s="500" t="str">
        <f>IF(終値!A148="","",IF(AND(高値!O148&gt;高値!N148,高値!O148&gt;高値!M148,高値!O148&gt;高値!P148,高値!O148&gt;高値!Q148),10,""))</f>
        <v/>
      </c>
      <c r="AL148" s="500">
        <f>IF(終値!A148="","",IF(AND(高値!P148&gt;高値!O148,高値!P148&gt;高値!N148,高値!P148&gt;高値!Q148,高値!P148&gt;高値!R148),11,""))</f>
        <v>11</v>
      </c>
      <c r="AM148" s="500" t="str">
        <f>IF(終値!A148="","",IF(AND(高値!Q148&gt;高値!P148,高値!Q148&gt;高値!O148,高値!Q148&gt;高値!R148,高値!Q148&gt;高値!S148),12,""))</f>
        <v/>
      </c>
      <c r="AN148" s="500" t="str">
        <f>IF(終値!A148="","",IF(AND(高値!R148&gt;高値!Q148,高値!R148&gt;高値!P148,高値!R148&gt;高値!S148,高値!R148&gt;高値!T148),13,""))</f>
        <v/>
      </c>
      <c r="AO148" s="500">
        <f>IF(終値!A148="","",IF(AND(高値!S148&gt;高値!R148,高値!S148&gt;高値!Q148,高値!S148&gt;高値!T148,高値!S148&gt;高値!U148),14,""))</f>
        <v>14</v>
      </c>
      <c r="AP148" s="500" t="str">
        <f>IF(終値!A148="","",IF(AND(高値!T148&gt;高値!S148,高値!T148&gt;高値!R148,高値!T148&gt;高値!U148,高値!T148&gt;高値!V148),15,""))</f>
        <v/>
      </c>
      <c r="AQ148" s="500" t="str">
        <f>IF(終値!A148="","",IF(AND(高値!U148&gt;高値!T148,高値!U148&gt;高値!S148,高値!U148&gt;高値!V148,高値!U148&gt;高値!W148),16,""))</f>
        <v/>
      </c>
      <c r="AR148" s="500" t="str">
        <f>IF(終値!A148="","",IF(AND(高値!V148&gt;高値!U148,高値!V148&gt;高値!T148,高値!V148&gt;高値!W148,高値!V148&gt;高値!X148),17,""))</f>
        <v/>
      </c>
      <c r="AS148" s="500" t="str">
        <f>IF(終値!A148="","",IF(AND(高値!W148&gt;高値!V148,高値!W148&gt;高値!U148,高値!W148&gt;高値!X148,高値!W148&gt;高値!Y148),18,""))</f>
        <v/>
      </c>
      <c r="AT148" s="500" t="str">
        <f>IF(終値!A148="","",IF(AND(高値!X148&gt;高値!W148,高値!X148&gt;高値!V148,高値!X148&gt;高値!Y148,高値!X148&gt;高値!Z148),19,""))</f>
        <v/>
      </c>
      <c r="AU148" s="500" t="str">
        <f>IF(終値!A148="","",IF(AND(高値!Y148&gt;高値!X148,高値!Y148&gt;高値!W148,高値!Y148&gt;高値!Z148,高値!Y148&gt;高値!AA148),20,""))</f>
        <v/>
      </c>
      <c r="AV148" s="500" t="str">
        <f>IF(終値!A148="","",IF(AND(高値!Z148&gt;高値!Y148,高値!Z148&gt;高値!X148,高値!Z148&gt;高値!AA148,高値!Z148&gt;高値!AB148),21,""))</f>
        <v/>
      </c>
      <c r="AW148" s="500">
        <f>IF(終値!A148="","",IF(AND(高値!AA148&gt;高値!Z148,高値!AA148&gt;高値!Y148,高値!AA148&gt;高値!AB148,高値!AA148&gt;高値!AC148),22,""))</f>
        <v>22</v>
      </c>
      <c r="AX148" s="500" t="str">
        <f>IF(終値!A148="","",IF(AND(高値!AB148&gt;高値!AA148,高値!AB148&gt;高値!Z148,高値!AB148&gt;高値!AC148,高値!AB148&gt;高値!AD148),23,""))</f>
        <v/>
      </c>
      <c r="AY148" s="500" t="str">
        <f>IF(終値!A148="","",IF(AND(高値!AC148&gt;高値!AB148,高値!AC148&gt;高値!AA148,高値!AC148&gt;高値!AD148,高値!AC148&gt;高値!AE148),24,""))</f>
        <v/>
      </c>
      <c r="AZ148" s="500" t="str">
        <f>IF(終値!A148="","",IF(AND(高値!AD148&gt;高値!AC148,高値!AD148&gt;高値!AB148,高値!AD148&gt;高値!AE148,高値!AD148&gt;高値!AF148),25,""))</f>
        <v/>
      </c>
      <c r="BA148" s="500" t="str">
        <f>IF(終値!A148="","",IF(AND(高値!AE148&gt;高値!AD148,高値!AE148&gt;高値!AC148,高値!AE148&gt;高値!AF148,高値!AE148&gt;高値!AG148),26,""))</f>
        <v/>
      </c>
      <c r="BB148" s="500" t="str">
        <f>IF(終値!A148="","",IF(AND(高値!AF148&gt;高値!AE148,高値!AF148&gt;高値!AD148,高値!AF148&gt;高値!AG148,高値!AF148&gt;高値!AH148),27,""))</f>
        <v/>
      </c>
      <c r="BC148" s="500" t="str">
        <f>IF(終値!A148="","",IF(AND(高値!AG148&gt;高値!AF148,高値!AG148&gt;高値!AE148,高値!AG148&gt;高値!AH148,高値!AG148&gt;高値!AI148),28,""))</f>
        <v/>
      </c>
      <c r="BD148" s="500">
        <f t="shared" si="12"/>
        <v>3</v>
      </c>
      <c r="BE148" s="500">
        <f t="shared" si="13"/>
        <v>6</v>
      </c>
      <c r="BF148" s="500">
        <f t="shared" si="14"/>
        <v>13</v>
      </c>
      <c r="BG148" s="500">
        <f>IF($BE148="","",INDEX(安値!$E148:$CZ148,1,$BE148+1))</f>
        <v>1161</v>
      </c>
      <c r="BH148" s="500">
        <f>IF($BF148="","",INDEX(安値!$E148:$CZ148,1,$BF148+1))</f>
        <v>1300</v>
      </c>
      <c r="BI148" s="500">
        <f>IF($BF148="","",MAX(INDEX(高値!$E148:$CZ148,1,$BE148+1):INDEX(高値!$E148:$CZ148,1,$BF148+1)))</f>
        <v>1442</v>
      </c>
      <c r="BJ148" s="500">
        <f>IF($BF148="","",AVERAGE(INDEX(終値!$E148:$CZ148,1,$BF148+1):INDEX(終値!$E148:$CZ148,1,$BF148+20))-2*STDEVP(INDEX(終値!$E148:$CZ148,1,$BF148+1):INDEX(終値!$E148:$CZ148,1,$BF148+20)))</f>
        <v>1262.3685253268557</v>
      </c>
      <c r="BK148" s="500">
        <f>IF($BE148="","",AVERAGE(INDEX(終値!$E148:$CZ148,1,$BE148+1):INDEX(終値!$E148:$CZ148,1,$BE148+20))-2*STDEVP(INDEX(終値!$E148:$CZ148,1,$BE148+1):INDEX(終値!$E148:$CZ148,1,$BE148+20)))</f>
        <v>1165.9749225551031</v>
      </c>
      <c r="BL148" s="500">
        <f t="shared" si="15"/>
        <v>3</v>
      </c>
      <c r="BM148" s="500">
        <f t="shared" si="16"/>
        <v>11</v>
      </c>
      <c r="BN148" s="500">
        <f t="shared" si="17"/>
        <v>14</v>
      </c>
      <c r="BO148" s="500">
        <f>IF($BM148="","",INDEX(高値!$E148:$CZ148,1,$BM148+1))</f>
        <v>1442</v>
      </c>
      <c r="BP148" s="500">
        <f>IF($BN148="","",INDEX(高値!$E148:$CZ148,1,$BN148+1))</f>
        <v>1517</v>
      </c>
      <c r="BQ148" s="500">
        <f>IF($BN148="","",MIN(INDEX(安値!$E148:$CZ148,1,$BM148+1):INDEX(安値!$E148:$CZ148,1,$BN148+1)))</f>
        <v>1300</v>
      </c>
      <c r="BR148" s="500">
        <f>IF($BN148="","",AVERAGE(INDEX(終値!$E148:$CZ148,1,$BN148+1):INDEX(終値!$E148:$CZ148,1,$BN148+20))+2*STDEVP(INDEX(終値!$E148:$CZ148,1,$BN148+1):INDEX(終値!$E148:$CZ148,1,$BN148+20)))</f>
        <v>2158.3207543787344</v>
      </c>
      <c r="BS148" s="500">
        <f>IF($BM148="","",AVERAGE(INDEX(終値!$E148:$CZ148,1,$BM148+1):INDEX(終値!$E148:$CZ148,1,$BM148+20))+2*STDEVP(INDEX(終値!$E148:$CZ148,1,$BM148+1):INDEX(終値!$E148:$CZ148,1,$BM148+20)))</f>
        <v>2050.960274993331</v>
      </c>
      <c r="BT148" s="497" t="str">
        <f>IFERROR(IF(AND($BD148&gt;=2,ABS($BG148-$BH148)/$BH148&lt;=BB設定!$B$12,$BI148&gt;=MAX($BH148,$BG148)*(1+BB設定!$B$13),終値!E148&gt;$BG148),IF(OR(終値!E148&gt;=$BI148,AND($BH148&lt;$BJ148,$BG148&gt;=$BK148)),"二番底W▲","二番底W形成"),IF(AND($BL148&gt;=2,ABS($BO148-$BP148)/$BP148&lt;=BB設定!$B$12,$BQ148&lt;=MIN($BP148,$BO148)*(1-BB設定!$B$13),終値!E148&lt;$BO148),IF(OR(終値!E148&lt;=$BQ148,AND($BP148&gt;$BR148,$BO148&lt;=$BS148)),"二番天井M▼","二番天井M形成"),"－")),"－")</f>
        <v>－</v>
      </c>
    </row>
    <row r="149" spans="2:72">
      <c r="B149" s="500" t="str">
        <f>IF(終値!A149="","",IF(AND(安値!G149&lt;安値!F149,安値!G149&lt;安値!E149,安値!G149&lt;安値!H149,安値!G149&lt;安値!I149),2,""))</f>
        <v/>
      </c>
      <c r="C149" s="500">
        <f>IF(終値!A149="","",IF(AND(安値!H149&lt;安値!G149,安値!H149&lt;安値!F149,安値!H149&lt;安値!I149,安値!H149&lt;安値!J149),3,""))</f>
        <v>3</v>
      </c>
      <c r="D149" s="500" t="str">
        <f>IF(終値!A149="","",IF(AND(安値!I149&lt;安値!H149,安値!I149&lt;安値!G149,安値!I149&lt;安値!J149,安値!I149&lt;安値!K149),4,""))</f>
        <v/>
      </c>
      <c r="E149" s="500" t="str">
        <f>IF(終値!A149="","",IF(AND(安値!J149&lt;安値!I149,安値!J149&lt;安値!H149,安値!J149&lt;安値!K149,安値!J149&lt;安値!L149),5,""))</f>
        <v/>
      </c>
      <c r="F149" s="500">
        <f>IF(終値!A149="","",IF(AND(安値!K149&lt;安値!J149,安値!K149&lt;安値!I149,安値!K149&lt;安値!L149,安値!K149&lt;安値!M149),6,""))</f>
        <v>6</v>
      </c>
      <c r="G149" s="500" t="str">
        <f>IF(終値!A149="","",IF(AND(安値!L149&lt;安値!K149,安値!L149&lt;安値!J149,安値!L149&lt;安値!M149,安値!L149&lt;安値!N149),7,""))</f>
        <v/>
      </c>
      <c r="H149" s="500" t="str">
        <f>IF(終値!A149="","",IF(AND(安値!M149&lt;安値!L149,安値!M149&lt;安値!K149,安値!M149&lt;安値!N149,安値!M149&lt;安値!O149),8,""))</f>
        <v/>
      </c>
      <c r="I149" s="500" t="str">
        <f>IF(終値!A149="","",IF(AND(安値!N149&lt;安値!M149,安値!N149&lt;安値!L149,安値!N149&lt;安値!O149,安値!N149&lt;安値!P149),9,""))</f>
        <v/>
      </c>
      <c r="J149" s="500" t="str">
        <f>IF(終値!A149="","",IF(AND(安値!O149&lt;安値!N149,安値!O149&lt;安値!M149,安値!O149&lt;安値!P149,安値!O149&lt;安値!Q149),10,""))</f>
        <v/>
      </c>
      <c r="K149" s="500" t="str">
        <f>IF(終値!A149="","",IF(AND(安値!P149&lt;安値!O149,安値!P149&lt;安値!N149,安値!P149&lt;安値!Q149,安値!P149&lt;安値!R149),11,""))</f>
        <v/>
      </c>
      <c r="L149" s="500" t="str">
        <f>IF(終値!A149="","",IF(AND(安値!Q149&lt;安値!P149,安値!Q149&lt;安値!O149,安値!Q149&lt;安値!R149,安値!Q149&lt;安値!S149),12,""))</f>
        <v/>
      </c>
      <c r="M149" s="500">
        <f>IF(終値!A149="","",IF(AND(安値!R149&lt;安値!Q149,安値!R149&lt;安値!P149,安値!R149&lt;安値!S149,安値!R149&lt;安値!T149),13,""))</f>
        <v>13</v>
      </c>
      <c r="N149" s="500" t="str">
        <f>IF(終値!A149="","",IF(AND(安値!S149&lt;安値!R149,安値!S149&lt;安値!Q149,安値!S149&lt;安値!T149,安値!S149&lt;安値!U149),14,""))</f>
        <v/>
      </c>
      <c r="O149" s="500" t="str">
        <f>IF(終値!A149="","",IF(AND(安値!T149&lt;安値!S149,安値!T149&lt;安値!R149,安値!T149&lt;安値!U149,安値!T149&lt;安値!V149),15,""))</f>
        <v/>
      </c>
      <c r="P149" s="500" t="str">
        <f>IF(終値!A149="","",IF(AND(安値!U149&lt;安値!T149,安値!U149&lt;安値!S149,安値!U149&lt;安値!V149,安値!U149&lt;安値!W149),16,""))</f>
        <v/>
      </c>
      <c r="Q149" s="500" t="str">
        <f>IF(終値!A149="","",IF(AND(安値!V149&lt;安値!U149,安値!V149&lt;安値!T149,安値!V149&lt;安値!W149,安値!V149&lt;安値!X149),17,""))</f>
        <v/>
      </c>
      <c r="R149" s="500" t="str">
        <f>IF(終値!A149="","",IF(AND(安値!W149&lt;安値!V149,安値!W149&lt;安値!U149,安値!W149&lt;安値!X149,安値!W149&lt;安値!Y149),18,""))</f>
        <v/>
      </c>
      <c r="S149" s="500" t="str">
        <f>IF(終値!A149="","",IF(AND(安値!X149&lt;安値!W149,安値!X149&lt;安値!V149,安値!X149&lt;安値!Y149,安値!X149&lt;安値!Z149),19,""))</f>
        <v/>
      </c>
      <c r="T149" s="500">
        <f>IF(終値!A149="","",IF(AND(安値!Y149&lt;安値!X149,安値!Y149&lt;安値!W149,安値!Y149&lt;安値!Z149,安値!Y149&lt;安値!AA149),20,""))</f>
        <v>20</v>
      </c>
      <c r="U149" s="500" t="str">
        <f>IF(終値!A149="","",IF(AND(安値!Z149&lt;安値!Y149,安値!Z149&lt;安値!X149,安値!Z149&lt;安値!AA149,安値!Z149&lt;安値!AB149),21,""))</f>
        <v/>
      </c>
      <c r="V149" s="500" t="str">
        <f>IF(終値!A149="","",IF(AND(安値!AA149&lt;安値!Z149,安値!AA149&lt;安値!Y149,安値!AA149&lt;安値!AB149,安値!AA149&lt;安値!AC149),22,""))</f>
        <v/>
      </c>
      <c r="W149" s="500" t="str">
        <f>IF(終値!A149="","",IF(AND(安値!AB149&lt;安値!AA149,安値!AB149&lt;安値!Z149,安値!AB149&lt;安値!AC149,安値!AB149&lt;安値!AD149),23,""))</f>
        <v/>
      </c>
      <c r="X149" s="500" t="str">
        <f>IF(終値!A149="","",IF(AND(安値!AC149&lt;安値!AB149,安値!AC149&lt;安値!AA149,安値!AC149&lt;安値!AD149,安値!AC149&lt;安値!AE149),24,""))</f>
        <v/>
      </c>
      <c r="Y149" s="500">
        <f>IF(終値!A149="","",IF(AND(安値!AD149&lt;安値!AC149,安値!AD149&lt;安値!AB149,安値!AD149&lt;安値!AE149,安値!AD149&lt;安値!AF149),25,""))</f>
        <v>25</v>
      </c>
      <c r="Z149" s="500" t="str">
        <f>IF(終値!A149="","",IF(AND(安値!AE149&lt;安値!AD149,安値!AE149&lt;安値!AC149,安値!AE149&lt;安値!AF149,安値!AE149&lt;安値!AG149),26,""))</f>
        <v/>
      </c>
      <c r="AA149" s="500" t="str">
        <f>IF(終値!A149="","",IF(AND(安値!AF149&lt;安値!AE149,安値!AF149&lt;安値!AD149,安値!AF149&lt;安値!AG149,安値!AF149&lt;安値!AH149),27,""))</f>
        <v/>
      </c>
      <c r="AB149" s="500" t="str">
        <f>IF(終値!A149="","",IF(AND(安値!AG149&lt;安値!AF149,安値!AG149&lt;安値!AE149,安値!AG149&lt;安値!AH149,安値!AG149&lt;安値!AI149),28,""))</f>
        <v/>
      </c>
      <c r="AC149" s="500" t="str">
        <f>IF(終値!A149="","",IF(AND(高値!G149&gt;高値!F149,高値!G149&gt;高値!E149,高値!G149&gt;高値!H149,高値!G149&gt;高値!I149),2,""))</f>
        <v/>
      </c>
      <c r="AD149" s="500" t="str">
        <f>IF(終値!A149="","",IF(AND(高値!H149&gt;高値!G149,高値!H149&gt;高値!F149,高値!H149&gt;高値!I149,高値!H149&gt;高値!J149),3,""))</f>
        <v/>
      </c>
      <c r="AE149" s="500" t="str">
        <f>IF(終値!A149="","",IF(AND(高値!I149&gt;高値!H149,高値!I149&gt;高値!G149,高値!I149&gt;高値!J149,高値!I149&gt;高値!K149),4,""))</f>
        <v/>
      </c>
      <c r="AF149" s="500" t="str">
        <f>IF(終値!A149="","",IF(AND(高値!J149&gt;高値!I149,高値!J149&gt;高値!H149,高値!J149&gt;高値!K149,高値!J149&gt;高値!L149),5,""))</f>
        <v/>
      </c>
      <c r="AG149" s="500" t="str">
        <f>IF(終値!A149="","",IF(AND(高値!K149&gt;高値!J149,高値!K149&gt;高値!I149,高値!K149&gt;高値!L149,高値!K149&gt;高値!M149),6,""))</f>
        <v/>
      </c>
      <c r="AH149" s="500" t="str">
        <f>IF(終値!A149="","",IF(AND(高値!L149&gt;高値!K149,高値!L149&gt;高値!J149,高値!L149&gt;高値!M149,高値!L149&gt;高値!N149),7,""))</f>
        <v/>
      </c>
      <c r="AI149" s="500" t="str">
        <f>IF(終値!A149="","",IF(AND(高値!M149&gt;高値!L149,高値!M149&gt;高値!K149,高値!M149&gt;高値!N149,高値!M149&gt;高値!O149),8,""))</f>
        <v/>
      </c>
      <c r="AJ149" s="500">
        <f>IF(終値!A149="","",IF(AND(高値!N149&gt;高値!M149,高値!N149&gt;高値!L149,高値!N149&gt;高値!O149,高値!N149&gt;高値!P149),9,""))</f>
        <v>9</v>
      </c>
      <c r="AK149" s="500" t="str">
        <f>IF(終値!A149="","",IF(AND(高値!O149&gt;高値!N149,高値!O149&gt;高値!M149,高値!O149&gt;高値!P149,高値!O149&gt;高値!Q149),10,""))</f>
        <v/>
      </c>
      <c r="AL149" s="500" t="str">
        <f>IF(終値!A149="","",IF(AND(高値!P149&gt;高値!O149,高値!P149&gt;高値!N149,高値!P149&gt;高値!Q149,高値!P149&gt;高値!R149),11,""))</f>
        <v/>
      </c>
      <c r="AM149" s="500" t="str">
        <f>IF(終値!A149="","",IF(AND(高値!Q149&gt;高値!P149,高値!Q149&gt;高値!O149,高値!Q149&gt;高値!R149,高値!Q149&gt;高値!S149),12,""))</f>
        <v/>
      </c>
      <c r="AN149" s="500" t="str">
        <f>IF(終値!A149="","",IF(AND(高値!R149&gt;高値!Q149,高値!R149&gt;高値!P149,高値!R149&gt;高値!S149,高値!R149&gt;高値!T149),13,""))</f>
        <v/>
      </c>
      <c r="AO149" s="500" t="str">
        <f>IF(終値!A149="","",IF(AND(高値!S149&gt;高値!R149,高値!S149&gt;高値!Q149,高値!S149&gt;高値!T149,高値!S149&gt;高値!U149),14,""))</f>
        <v/>
      </c>
      <c r="AP149" s="500" t="str">
        <f>IF(終値!A149="","",IF(AND(高値!T149&gt;高値!S149,高値!T149&gt;高値!R149,高値!T149&gt;高値!U149,高値!T149&gt;高値!V149),15,""))</f>
        <v/>
      </c>
      <c r="AQ149" s="500">
        <f>IF(終値!A149="","",IF(AND(高値!U149&gt;高値!T149,高値!U149&gt;高値!S149,高値!U149&gt;高値!V149,高値!U149&gt;高値!W149),16,""))</f>
        <v>16</v>
      </c>
      <c r="AR149" s="500" t="str">
        <f>IF(終値!A149="","",IF(AND(高値!V149&gt;高値!U149,高値!V149&gt;高値!T149,高値!V149&gt;高値!W149,高値!V149&gt;高値!X149),17,""))</f>
        <v/>
      </c>
      <c r="AS149" s="500" t="str">
        <f>IF(終値!A149="","",IF(AND(高値!W149&gt;高値!V149,高値!W149&gt;高値!U149,高値!W149&gt;高値!X149,高値!W149&gt;高値!Y149),18,""))</f>
        <v/>
      </c>
      <c r="AT149" s="500" t="str">
        <f>IF(終値!A149="","",IF(AND(高値!X149&gt;高値!W149,高値!X149&gt;高値!V149,高値!X149&gt;高値!Y149,高値!X149&gt;高値!Z149),19,""))</f>
        <v/>
      </c>
      <c r="AU149" s="500" t="str">
        <f>IF(終値!A149="","",IF(AND(高値!Y149&gt;高値!X149,高値!Y149&gt;高値!W149,高値!Y149&gt;高値!Z149,高値!Y149&gt;高値!AA149),20,""))</f>
        <v/>
      </c>
      <c r="AV149" s="500" t="str">
        <f>IF(終値!A149="","",IF(AND(高値!Z149&gt;高値!Y149,高値!Z149&gt;高値!X149,高値!Z149&gt;高値!AA149,高値!Z149&gt;高値!AB149),21,""))</f>
        <v/>
      </c>
      <c r="AW149" s="500">
        <f>IF(終値!A149="","",IF(AND(高値!AA149&gt;高値!Z149,高値!AA149&gt;高値!Y149,高値!AA149&gt;高値!AB149,高値!AA149&gt;高値!AC149),22,""))</f>
        <v>22</v>
      </c>
      <c r="AX149" s="500" t="str">
        <f>IF(終値!A149="","",IF(AND(高値!AB149&gt;高値!AA149,高値!AB149&gt;高値!Z149,高値!AB149&gt;高値!AC149,高値!AB149&gt;高値!AD149),23,""))</f>
        <v/>
      </c>
      <c r="AY149" s="500" t="str">
        <f>IF(終値!A149="","",IF(AND(高値!AC149&gt;高値!AB149,高値!AC149&gt;高値!AA149,高値!AC149&gt;高値!AD149,高値!AC149&gt;高値!AE149),24,""))</f>
        <v/>
      </c>
      <c r="AZ149" s="500" t="str">
        <f>IF(終値!A149="","",IF(AND(高値!AD149&gt;高値!AC149,高値!AD149&gt;高値!AB149,高値!AD149&gt;高値!AE149,高値!AD149&gt;高値!AF149),25,""))</f>
        <v/>
      </c>
      <c r="BA149" s="500" t="str">
        <f>IF(終値!A149="","",IF(AND(高値!AE149&gt;高値!AD149,高値!AE149&gt;高値!AC149,高値!AE149&gt;高値!AF149,高値!AE149&gt;高値!AG149),26,""))</f>
        <v/>
      </c>
      <c r="BB149" s="500" t="str">
        <f>IF(終値!A149="","",IF(AND(高値!AF149&gt;高値!AE149,高値!AF149&gt;高値!AD149,高値!AF149&gt;高値!AG149,高値!AF149&gt;高値!AH149),27,""))</f>
        <v/>
      </c>
      <c r="BC149" s="500" t="str">
        <f>IF(終値!A149="","",IF(AND(高値!AG149&gt;高値!AF149,高値!AG149&gt;高値!AE149,高値!AG149&gt;高値!AH149,高値!AG149&gt;高値!AI149),28,""))</f>
        <v/>
      </c>
      <c r="BD149" s="500">
        <f t="shared" si="12"/>
        <v>5</v>
      </c>
      <c r="BE149" s="500">
        <f t="shared" si="13"/>
        <v>3</v>
      </c>
      <c r="BF149" s="500">
        <f t="shared" si="14"/>
        <v>6</v>
      </c>
      <c r="BG149" s="500">
        <f>IF($BE149="","",INDEX(安値!$E149:$CZ149,1,$BE149+1))</f>
        <v>1049</v>
      </c>
      <c r="BH149" s="500">
        <f>IF($BF149="","",INDEX(安値!$E149:$CZ149,1,$BF149+1))</f>
        <v>1038</v>
      </c>
      <c r="BI149" s="500">
        <f>IF($BF149="","",MAX(INDEX(高値!$E149:$CZ149,1,$BE149+1):INDEX(高値!$E149:$CZ149,1,$BF149+1)))</f>
        <v>1122</v>
      </c>
      <c r="BJ149" s="500">
        <f>IF($BF149="","",AVERAGE(INDEX(終値!$E149:$CZ149,1,$BF149+1):INDEX(終値!$E149:$CZ149,1,$BF149+20))-2*STDEVP(INDEX(終値!$E149:$CZ149,1,$BF149+1):INDEX(終値!$E149:$CZ149,1,$BF149+20)))</f>
        <v>1108.6873221461071</v>
      </c>
      <c r="BK149" s="500">
        <f>IF($BE149="","",AVERAGE(INDEX(終値!$E149:$CZ149,1,$BE149+1):INDEX(終値!$E149:$CZ149,1,$BE149+20))-2*STDEVP(INDEX(終値!$E149:$CZ149,1,$BE149+1):INDEX(終値!$E149:$CZ149,1,$BE149+20)))</f>
        <v>1054.3457016966843</v>
      </c>
      <c r="BL149" s="500">
        <f t="shared" si="15"/>
        <v>3</v>
      </c>
      <c r="BM149" s="500">
        <f t="shared" si="16"/>
        <v>9</v>
      </c>
      <c r="BN149" s="500">
        <f t="shared" si="17"/>
        <v>16</v>
      </c>
      <c r="BO149" s="500">
        <f>IF($BM149="","",INDEX(高値!$E149:$CZ149,1,$BM149+1))</f>
        <v>1270</v>
      </c>
      <c r="BP149" s="500">
        <f>IF($BN149="","",INDEX(高値!$E149:$CZ149,1,$BN149+1))</f>
        <v>1380</v>
      </c>
      <c r="BQ149" s="500">
        <f>IF($BN149="","",MIN(INDEX(安値!$E149:$CZ149,1,$BM149+1):INDEX(安値!$E149:$CZ149,1,$BN149+1)))</f>
        <v>1174</v>
      </c>
      <c r="BR149" s="500">
        <f>IF($BN149="","",AVERAGE(INDEX(終値!$E149:$CZ149,1,$BN149+1):INDEX(終値!$E149:$CZ149,1,$BN149+20))+2*STDEVP(INDEX(終値!$E149:$CZ149,1,$BN149+1):INDEX(終値!$E149:$CZ149,1,$BN149+20)))</f>
        <v>1409.5961152251818</v>
      </c>
      <c r="BS149" s="500">
        <f>IF($BM149="","",AVERAGE(INDEX(終値!$E149:$CZ149,1,$BM149+1):INDEX(終値!$E149:$CZ149,1,$BM149+20))+2*STDEVP(INDEX(終値!$E149:$CZ149,1,$BM149+1):INDEX(終値!$E149:$CZ149,1,$BM149+20)))</f>
        <v>1308.74157679211</v>
      </c>
      <c r="BT149" s="497" t="str">
        <f>IFERROR(IF(AND($BD149&gt;=2,ABS($BG149-$BH149)/$BH149&lt;=BB設定!$B$12,$BI149&gt;=MAX($BH149,$BG149)*(1+BB設定!$B$13),終値!E149&gt;$BG149),IF(OR(終値!E149&gt;=$BI149,AND($BH149&lt;$BJ149,$BG149&gt;=$BK149)),"二番底W▲","二番底W形成"),IF(AND($BL149&gt;=2,ABS($BO149-$BP149)/$BP149&lt;=BB設定!$B$12,$BQ149&lt;=MIN($BP149,$BO149)*(1-BB設定!$B$13),終値!E149&lt;$BO149),IF(OR(終値!E149&lt;=$BQ149,AND($BP149&gt;$BR149,$BO149&lt;=$BS149)),"二番天井M▼","二番天井M形成"),"－")),"－")</f>
        <v>二番底W▲</v>
      </c>
    </row>
    <row r="150" spans="2:72">
      <c r="B150" s="500" t="str">
        <f>IF(終値!A150="","",IF(AND(安値!G150&lt;安値!F150,安値!G150&lt;安値!E150,安値!G150&lt;安値!H150,安値!G150&lt;安値!I150),2,""))</f>
        <v/>
      </c>
      <c r="C150" s="500" t="str">
        <f>IF(終値!A150="","",IF(AND(安値!H150&lt;安値!G150,安値!H150&lt;安値!F150,安値!H150&lt;安値!I150,安値!H150&lt;安値!J150),3,""))</f>
        <v/>
      </c>
      <c r="D150" s="500" t="str">
        <f>IF(終値!A150="","",IF(AND(安値!I150&lt;安値!H150,安値!I150&lt;安値!G150,安値!I150&lt;安値!J150,安値!I150&lt;安値!K150),4,""))</f>
        <v/>
      </c>
      <c r="E150" s="500" t="str">
        <f>IF(終値!A150="","",IF(AND(安値!J150&lt;安値!I150,安値!J150&lt;安値!H150,安値!J150&lt;安値!K150,安値!J150&lt;安値!L150),5,""))</f>
        <v/>
      </c>
      <c r="F150" s="500" t="str">
        <f>IF(終値!A150="","",IF(AND(安値!K150&lt;安値!J150,安値!K150&lt;安値!I150,安値!K150&lt;安値!L150,安値!K150&lt;安値!M150),6,""))</f>
        <v/>
      </c>
      <c r="G150" s="500" t="str">
        <f>IF(終値!A150="","",IF(AND(安値!L150&lt;安値!K150,安値!L150&lt;安値!J150,安値!L150&lt;安値!M150,安値!L150&lt;安値!N150),7,""))</f>
        <v/>
      </c>
      <c r="H150" s="500" t="str">
        <f>IF(終値!A150="","",IF(AND(安値!M150&lt;安値!L150,安値!M150&lt;安値!K150,安値!M150&lt;安値!N150,安値!M150&lt;安値!O150),8,""))</f>
        <v/>
      </c>
      <c r="I150" s="500" t="str">
        <f>IF(終値!A150="","",IF(AND(安値!N150&lt;安値!M150,安値!N150&lt;安値!L150,安値!N150&lt;安値!O150,安値!N150&lt;安値!P150),9,""))</f>
        <v/>
      </c>
      <c r="J150" s="500">
        <f>IF(終値!A150="","",IF(AND(安値!O150&lt;安値!N150,安値!O150&lt;安値!M150,安値!O150&lt;安値!P150,安値!O150&lt;安値!Q150),10,""))</f>
        <v>10</v>
      </c>
      <c r="K150" s="500" t="str">
        <f>IF(終値!A150="","",IF(AND(安値!P150&lt;安値!O150,安値!P150&lt;安値!N150,安値!P150&lt;安値!Q150,安値!P150&lt;安値!R150),11,""))</f>
        <v/>
      </c>
      <c r="L150" s="500" t="str">
        <f>IF(終値!A150="","",IF(AND(安値!Q150&lt;安値!P150,安値!Q150&lt;安値!O150,安値!Q150&lt;安値!R150,安値!Q150&lt;安値!S150),12,""))</f>
        <v/>
      </c>
      <c r="M150" s="500" t="str">
        <f>IF(終値!A150="","",IF(AND(安値!R150&lt;安値!Q150,安値!R150&lt;安値!P150,安値!R150&lt;安値!S150,安値!R150&lt;安値!T150),13,""))</f>
        <v/>
      </c>
      <c r="N150" s="500" t="str">
        <f>IF(終値!A150="","",IF(AND(安値!S150&lt;安値!R150,安値!S150&lt;安値!Q150,安値!S150&lt;安値!T150,安値!S150&lt;安値!U150),14,""))</f>
        <v/>
      </c>
      <c r="O150" s="500">
        <f>IF(終値!A150="","",IF(AND(安値!T150&lt;安値!S150,安値!T150&lt;安値!R150,安値!T150&lt;安値!U150,安値!T150&lt;安値!V150),15,""))</f>
        <v>15</v>
      </c>
      <c r="P150" s="500" t="str">
        <f>IF(終値!A150="","",IF(AND(安値!U150&lt;安値!T150,安値!U150&lt;安値!S150,安値!U150&lt;安値!V150,安値!U150&lt;安値!W150),16,""))</f>
        <v/>
      </c>
      <c r="Q150" s="500" t="str">
        <f>IF(終値!A150="","",IF(AND(安値!V150&lt;安値!U150,安値!V150&lt;安値!T150,安値!V150&lt;安値!W150,安値!V150&lt;安値!X150),17,""))</f>
        <v/>
      </c>
      <c r="R150" s="500" t="str">
        <f>IF(終値!A150="","",IF(AND(安値!W150&lt;安値!V150,安値!W150&lt;安値!U150,安値!W150&lt;安値!X150,安値!W150&lt;安値!Y150),18,""))</f>
        <v/>
      </c>
      <c r="S150" s="500">
        <f>IF(終値!A150="","",IF(AND(安値!X150&lt;安値!W150,安値!X150&lt;安値!V150,安値!X150&lt;安値!Y150,安値!X150&lt;安値!Z150),19,""))</f>
        <v>19</v>
      </c>
      <c r="T150" s="500" t="str">
        <f>IF(終値!A150="","",IF(AND(安値!Y150&lt;安値!X150,安値!Y150&lt;安値!W150,安値!Y150&lt;安値!Z150,安値!Y150&lt;安値!AA150),20,""))</f>
        <v/>
      </c>
      <c r="U150" s="500" t="str">
        <f>IF(終値!A150="","",IF(AND(安値!Z150&lt;安値!Y150,安値!Z150&lt;安値!X150,安値!Z150&lt;安値!AA150,安値!Z150&lt;安値!AB150),21,""))</f>
        <v/>
      </c>
      <c r="V150" s="500" t="str">
        <f>IF(終値!A150="","",IF(AND(安値!AA150&lt;安値!Z150,安値!AA150&lt;安値!Y150,安値!AA150&lt;安値!AB150,安値!AA150&lt;安値!AC150),22,""))</f>
        <v/>
      </c>
      <c r="W150" s="500" t="str">
        <f>IF(終値!A150="","",IF(AND(安値!AB150&lt;安値!AA150,安値!AB150&lt;安値!Z150,安値!AB150&lt;安値!AC150,安値!AB150&lt;安値!AD150),23,""))</f>
        <v/>
      </c>
      <c r="X150" s="500" t="str">
        <f>IF(終値!A150="","",IF(AND(安値!AC150&lt;安値!AB150,安値!AC150&lt;安値!AA150,安値!AC150&lt;安値!AD150,安値!AC150&lt;安値!AE150),24,""))</f>
        <v/>
      </c>
      <c r="Y150" s="500" t="str">
        <f>IF(終値!A150="","",IF(AND(安値!AD150&lt;安値!AC150,安値!AD150&lt;安値!AB150,安値!AD150&lt;安値!AE150,安値!AD150&lt;安値!AF150),25,""))</f>
        <v/>
      </c>
      <c r="Z150" s="500" t="str">
        <f>IF(終値!A150="","",IF(AND(安値!AE150&lt;安値!AD150,安値!AE150&lt;安値!AC150,安値!AE150&lt;安値!AF150,安値!AE150&lt;安値!AG150),26,""))</f>
        <v/>
      </c>
      <c r="AA150" s="500" t="str">
        <f>IF(終値!A150="","",IF(AND(安値!AF150&lt;安値!AE150,安値!AF150&lt;安値!AD150,安値!AF150&lt;安値!AG150,安値!AF150&lt;安値!AH150),27,""))</f>
        <v/>
      </c>
      <c r="AB150" s="500">
        <f>IF(終値!A150="","",IF(AND(安値!AG150&lt;安値!AF150,安値!AG150&lt;安値!AE150,安値!AG150&lt;安値!AH150,安値!AG150&lt;安値!AI150),28,""))</f>
        <v>28</v>
      </c>
      <c r="AC150" s="500" t="str">
        <f>IF(終値!A150="","",IF(AND(高値!G150&gt;高値!F150,高値!G150&gt;高値!E150,高値!G150&gt;高値!H150,高値!G150&gt;高値!I150),2,""))</f>
        <v/>
      </c>
      <c r="AD150" s="500" t="str">
        <f>IF(終値!A150="","",IF(AND(高値!H150&gt;高値!G150,高値!H150&gt;高値!F150,高値!H150&gt;高値!I150,高値!H150&gt;高値!J150),3,""))</f>
        <v/>
      </c>
      <c r="AE150" s="500" t="str">
        <f>IF(終値!A150="","",IF(AND(高値!I150&gt;高値!H150,高値!I150&gt;高値!G150,高値!I150&gt;高値!J150,高値!I150&gt;高値!K150),4,""))</f>
        <v/>
      </c>
      <c r="AF150" s="500">
        <f>IF(終値!A150="","",IF(AND(高値!J150&gt;高値!I150,高値!J150&gt;高値!H150,高値!J150&gt;高値!K150,高値!J150&gt;高値!L150),5,""))</f>
        <v>5</v>
      </c>
      <c r="AG150" s="500" t="str">
        <f>IF(終値!A150="","",IF(AND(高値!K150&gt;高値!J150,高値!K150&gt;高値!I150,高値!K150&gt;高値!L150,高値!K150&gt;高値!M150),6,""))</f>
        <v/>
      </c>
      <c r="AH150" s="500" t="str">
        <f>IF(終値!A150="","",IF(AND(高値!L150&gt;高値!K150,高値!L150&gt;高値!J150,高値!L150&gt;高値!M150,高値!L150&gt;高値!N150),7,""))</f>
        <v/>
      </c>
      <c r="AI150" s="500" t="str">
        <f>IF(終値!A150="","",IF(AND(高値!M150&gt;高値!L150,高値!M150&gt;高値!K150,高値!M150&gt;高値!N150,高値!M150&gt;高値!O150),8,""))</f>
        <v/>
      </c>
      <c r="AJ150" s="500" t="str">
        <f>IF(終値!A150="","",IF(AND(高値!N150&gt;高値!M150,高値!N150&gt;高値!L150,高値!N150&gt;高値!O150,高値!N150&gt;高値!P150),9,""))</f>
        <v/>
      </c>
      <c r="AK150" s="500" t="str">
        <f>IF(終値!A150="","",IF(AND(高値!O150&gt;高値!N150,高値!O150&gt;高値!M150,高値!O150&gt;高値!P150,高値!O150&gt;高値!Q150),10,""))</f>
        <v/>
      </c>
      <c r="AL150" s="500" t="str">
        <f>IF(終値!A150="","",IF(AND(高値!P150&gt;高値!O150,高値!P150&gt;高値!N150,高値!P150&gt;高値!Q150,高値!P150&gt;高値!R150),11,""))</f>
        <v/>
      </c>
      <c r="AM150" s="500" t="str">
        <f>IF(終値!A150="","",IF(AND(高値!Q150&gt;高値!P150,高値!Q150&gt;高値!O150,高値!Q150&gt;高値!R150,高値!Q150&gt;高値!S150),12,""))</f>
        <v/>
      </c>
      <c r="AN150" s="500">
        <f>IF(終値!A150="","",IF(AND(高値!R150&gt;高値!Q150,高値!R150&gt;高値!P150,高値!R150&gt;高値!S150,高値!R150&gt;高値!T150),13,""))</f>
        <v>13</v>
      </c>
      <c r="AO150" s="500" t="str">
        <f>IF(終値!A150="","",IF(AND(高値!S150&gt;高値!R150,高値!S150&gt;高値!Q150,高値!S150&gt;高値!T150,高値!S150&gt;高値!U150),14,""))</f>
        <v/>
      </c>
      <c r="AP150" s="500" t="str">
        <f>IF(終値!A150="","",IF(AND(高値!T150&gt;高値!S150,高値!T150&gt;高値!R150,高値!T150&gt;高値!U150,高値!T150&gt;高値!V150),15,""))</f>
        <v/>
      </c>
      <c r="AQ150" s="500">
        <f>IF(終値!A150="","",IF(AND(高値!U150&gt;高値!T150,高値!U150&gt;高値!S150,高値!U150&gt;高値!V150,高値!U150&gt;高値!W150),16,""))</f>
        <v>16</v>
      </c>
      <c r="AR150" s="500" t="str">
        <f>IF(終値!A150="","",IF(AND(高値!V150&gt;高値!U150,高値!V150&gt;高値!T150,高値!V150&gt;高値!W150,高値!V150&gt;高値!X150),17,""))</f>
        <v/>
      </c>
      <c r="AS150" s="500" t="str">
        <f>IF(終値!A150="","",IF(AND(高値!W150&gt;高値!V150,高値!W150&gt;高値!U150,高値!W150&gt;高値!X150,高値!W150&gt;高値!Y150),18,""))</f>
        <v/>
      </c>
      <c r="AT150" s="500" t="str">
        <f>IF(終値!A150="","",IF(AND(高値!X150&gt;高値!W150,高値!X150&gt;高値!V150,高値!X150&gt;高値!Y150,高値!X150&gt;高値!Z150),19,""))</f>
        <v/>
      </c>
      <c r="AU150" s="500">
        <f>IF(終値!A150="","",IF(AND(高値!Y150&gt;高値!X150,高値!Y150&gt;高値!W150,高値!Y150&gt;高値!Z150,高値!Y150&gt;高値!AA150),20,""))</f>
        <v>20</v>
      </c>
      <c r="AV150" s="500" t="str">
        <f>IF(終値!A150="","",IF(AND(高値!Z150&gt;高値!Y150,高値!Z150&gt;高値!X150,高値!Z150&gt;高値!AA150,高値!Z150&gt;高値!AB150),21,""))</f>
        <v/>
      </c>
      <c r="AW150" s="500" t="str">
        <f>IF(終値!A150="","",IF(AND(高値!AA150&gt;高値!Z150,高値!AA150&gt;高値!Y150,高値!AA150&gt;高値!AB150,高値!AA150&gt;高値!AC150),22,""))</f>
        <v/>
      </c>
      <c r="AX150" s="500" t="str">
        <f>IF(終値!A150="","",IF(AND(高値!AB150&gt;高値!AA150,高値!AB150&gt;高値!Z150,高値!AB150&gt;高値!AC150,高値!AB150&gt;高値!AD150),23,""))</f>
        <v/>
      </c>
      <c r="AY150" s="500" t="str">
        <f>IF(終値!A150="","",IF(AND(高値!AC150&gt;高値!AB150,高値!AC150&gt;高値!AA150,高値!AC150&gt;高値!AD150,高値!AC150&gt;高値!AE150),24,""))</f>
        <v/>
      </c>
      <c r="AZ150" s="500" t="str">
        <f>IF(終値!A150="","",IF(AND(高値!AD150&gt;高値!AC150,高値!AD150&gt;高値!AB150,高値!AD150&gt;高値!AE150,高値!AD150&gt;高値!AF150),25,""))</f>
        <v/>
      </c>
      <c r="BA150" s="500" t="str">
        <f>IF(終値!A150="","",IF(AND(高値!AE150&gt;高値!AD150,高値!AE150&gt;高値!AC150,高値!AE150&gt;高値!AF150,高値!AE150&gt;高値!AG150),26,""))</f>
        <v/>
      </c>
      <c r="BB150" s="500">
        <f>IF(終値!A150="","",IF(AND(高値!AF150&gt;高値!AE150,高値!AF150&gt;高値!AD150,高値!AF150&gt;高値!AG150,高値!AF150&gt;高値!AH150),27,""))</f>
        <v>27</v>
      </c>
      <c r="BC150" s="500" t="str">
        <f>IF(終値!A150="","",IF(AND(高値!AG150&gt;高値!AF150,高値!AG150&gt;高値!AE150,高値!AG150&gt;高値!AH150,高値!AG150&gt;高値!AI150),28,""))</f>
        <v/>
      </c>
      <c r="BD150" s="500">
        <f t="shared" si="12"/>
        <v>4</v>
      </c>
      <c r="BE150" s="500">
        <f t="shared" si="13"/>
        <v>10</v>
      </c>
      <c r="BF150" s="500">
        <f t="shared" si="14"/>
        <v>15</v>
      </c>
      <c r="BG150" s="500">
        <f>IF($BE150="","",INDEX(安値!$E150:$CZ150,1,$BE150+1))</f>
        <v>4868</v>
      </c>
      <c r="BH150" s="500">
        <f>IF($BF150="","",INDEX(安値!$E150:$CZ150,1,$BF150+1))</f>
        <v>4787</v>
      </c>
      <c r="BI150" s="500">
        <f>IF($BF150="","",MAX(INDEX(高値!$E150:$CZ150,1,$BE150+1):INDEX(高値!$E150:$CZ150,1,$BF150+1)))</f>
        <v>5180</v>
      </c>
      <c r="BJ150" s="500">
        <f>IF($BF150="","",AVERAGE(INDEX(終値!$E150:$CZ150,1,$BF150+1):INDEX(終値!$E150:$CZ150,1,$BF150+20))-2*STDEVP(INDEX(終値!$E150:$CZ150,1,$BF150+1):INDEX(終値!$E150:$CZ150,1,$BF150+20)))</f>
        <v>4093.1918669403749</v>
      </c>
      <c r="BK150" s="500">
        <f>IF($BE150="","",AVERAGE(INDEX(終値!$E150:$CZ150,1,$BE150+1):INDEX(終値!$E150:$CZ150,1,$BE150+20))-2*STDEVP(INDEX(終値!$E150:$CZ150,1,$BE150+1):INDEX(終値!$E150:$CZ150,1,$BE150+20)))</f>
        <v>4360.8191463421726</v>
      </c>
      <c r="BL150" s="500">
        <f t="shared" si="15"/>
        <v>5</v>
      </c>
      <c r="BM150" s="500">
        <f t="shared" si="16"/>
        <v>5</v>
      </c>
      <c r="BN150" s="500">
        <f t="shared" si="17"/>
        <v>13</v>
      </c>
      <c r="BO150" s="500">
        <f>IF($BM150="","",INDEX(高値!$E150:$CZ150,1,$BM150+1))</f>
        <v>5620</v>
      </c>
      <c r="BP150" s="500">
        <f>IF($BN150="","",INDEX(高値!$E150:$CZ150,1,$BN150+1))</f>
        <v>5180</v>
      </c>
      <c r="BQ150" s="500">
        <f>IF($BN150="","",MIN(INDEX(安値!$E150:$CZ150,1,$BM150+1):INDEX(安値!$E150:$CZ150,1,$BN150+1)))</f>
        <v>4868</v>
      </c>
      <c r="BR150" s="500">
        <f>IF($BN150="","",AVERAGE(INDEX(終値!$E150:$CZ150,1,$BN150+1):INDEX(終値!$E150:$CZ150,1,$BN150+20))+2*STDEVP(INDEX(終値!$E150:$CZ150,1,$BN150+1):INDEX(終値!$E150:$CZ150,1,$BN150+20)))</f>
        <v>5405.0119572667909</v>
      </c>
      <c r="BS150" s="500">
        <f>IF($BM150="","",AVERAGE(INDEX(終値!$E150:$CZ150,1,$BM150+1):INDEX(終値!$E150:$CZ150,1,$BM150+20))+2*STDEVP(INDEX(終値!$E150:$CZ150,1,$BM150+1):INDEX(終値!$E150:$CZ150,1,$BM150+20)))</f>
        <v>5464.433543485231</v>
      </c>
      <c r="BT150" s="497" t="str">
        <f>IFERROR(IF(AND($BD150&gt;=2,ABS($BG150-$BH150)/$BH150&lt;=BB設定!$B$12,$BI150&gt;=MAX($BH150,$BG150)*(1+BB設定!$B$13),終値!E150&gt;$BG150),IF(OR(終値!E150&gt;=$BI150,AND($BH150&lt;$BJ150,$BG150&gt;=$BK150)),"二番底W▲","二番底W形成"),IF(AND($BL150&gt;=2,ABS($BO150-$BP150)/$BP150&lt;=BB設定!$B$12,$BQ150&lt;=MIN($BP150,$BO150)*(1-BB設定!$B$13),終値!E150&lt;$BO150),IF(OR(終値!E150&lt;=$BQ150,AND($BP150&gt;$BR150,$BO150&lt;=$BS150)),"二番天井M▼","二番天井M形成"),"－")),"－")</f>
        <v>－</v>
      </c>
    </row>
    <row r="151" spans="2:72">
      <c r="B151" s="500" t="str">
        <f>IF(終値!A151="","",IF(AND(安値!G151&lt;安値!F151,安値!G151&lt;安値!E151,安値!G151&lt;安値!H151,安値!G151&lt;安値!I151),2,""))</f>
        <v/>
      </c>
      <c r="C151" s="500" t="str">
        <f>IF(終値!A151="","",IF(AND(安値!H151&lt;安値!G151,安値!H151&lt;安値!F151,安値!H151&lt;安値!I151,安値!H151&lt;安値!J151),3,""))</f>
        <v/>
      </c>
      <c r="D151" s="500" t="str">
        <f>IF(終値!A151="","",IF(AND(安値!I151&lt;安値!H151,安値!I151&lt;安値!G151,安値!I151&lt;安値!J151,安値!I151&lt;安値!K151),4,""))</f>
        <v/>
      </c>
      <c r="E151" s="500">
        <f>IF(終値!A151="","",IF(AND(安値!J151&lt;安値!I151,安値!J151&lt;安値!H151,安値!J151&lt;安値!K151,安値!J151&lt;安値!L151),5,""))</f>
        <v>5</v>
      </c>
      <c r="F151" s="500" t="str">
        <f>IF(終値!A151="","",IF(AND(安値!K151&lt;安値!J151,安値!K151&lt;安値!I151,安値!K151&lt;安値!L151,安値!K151&lt;安値!M151),6,""))</f>
        <v/>
      </c>
      <c r="G151" s="500" t="str">
        <f>IF(終値!A151="","",IF(AND(安値!L151&lt;安値!K151,安値!L151&lt;安値!J151,安値!L151&lt;安値!M151,安値!L151&lt;安値!N151),7,""))</f>
        <v/>
      </c>
      <c r="H151" s="500" t="str">
        <f>IF(終値!A151="","",IF(AND(安値!M151&lt;安値!L151,安値!M151&lt;安値!K151,安値!M151&lt;安値!N151,安値!M151&lt;安値!O151),8,""))</f>
        <v/>
      </c>
      <c r="I151" s="500" t="str">
        <f>IF(終値!A151="","",IF(AND(安値!N151&lt;安値!M151,安値!N151&lt;安値!L151,安値!N151&lt;安値!O151,安値!N151&lt;安値!P151),9,""))</f>
        <v/>
      </c>
      <c r="J151" s="500" t="str">
        <f>IF(終値!A151="","",IF(AND(安値!O151&lt;安値!N151,安値!O151&lt;安値!M151,安値!O151&lt;安値!P151,安値!O151&lt;安値!Q151),10,""))</f>
        <v/>
      </c>
      <c r="K151" s="500" t="str">
        <f>IF(終値!A151="","",IF(AND(安値!P151&lt;安値!O151,安値!P151&lt;安値!N151,安値!P151&lt;安値!Q151,安値!P151&lt;安値!R151),11,""))</f>
        <v/>
      </c>
      <c r="L151" s="500" t="str">
        <f>IF(終値!A151="","",IF(AND(安値!Q151&lt;安値!P151,安値!Q151&lt;安値!O151,安値!Q151&lt;安値!R151,安値!Q151&lt;安値!S151),12,""))</f>
        <v/>
      </c>
      <c r="M151" s="500">
        <f>IF(終値!A151="","",IF(AND(安値!R151&lt;安値!Q151,安値!R151&lt;安値!P151,安値!R151&lt;安値!S151,安値!R151&lt;安値!T151),13,""))</f>
        <v>13</v>
      </c>
      <c r="N151" s="500" t="str">
        <f>IF(終値!A151="","",IF(AND(安値!S151&lt;安値!R151,安値!S151&lt;安値!Q151,安値!S151&lt;安値!T151,安値!S151&lt;安値!U151),14,""))</f>
        <v/>
      </c>
      <c r="O151" s="500" t="str">
        <f>IF(終値!A151="","",IF(AND(安値!T151&lt;安値!S151,安値!T151&lt;安値!R151,安値!T151&lt;安値!U151,安値!T151&lt;安値!V151),15,""))</f>
        <v/>
      </c>
      <c r="P151" s="500">
        <f>IF(終値!A151="","",IF(AND(安値!U151&lt;安値!T151,安値!U151&lt;安値!S151,安値!U151&lt;安値!V151,安値!U151&lt;安値!W151),16,""))</f>
        <v>16</v>
      </c>
      <c r="Q151" s="500" t="str">
        <f>IF(終値!A151="","",IF(AND(安値!V151&lt;安値!U151,安値!V151&lt;安値!T151,安値!V151&lt;安値!W151,安値!V151&lt;安値!X151),17,""))</f>
        <v/>
      </c>
      <c r="R151" s="500" t="str">
        <f>IF(終値!A151="","",IF(AND(安値!W151&lt;安値!V151,安値!W151&lt;安値!U151,安値!W151&lt;安値!X151,安値!W151&lt;安値!Y151),18,""))</f>
        <v/>
      </c>
      <c r="S151" s="500">
        <f>IF(終値!A151="","",IF(AND(安値!X151&lt;安値!W151,安値!X151&lt;安値!V151,安値!X151&lt;安値!Y151,安値!X151&lt;安値!Z151),19,""))</f>
        <v>19</v>
      </c>
      <c r="T151" s="500" t="str">
        <f>IF(終値!A151="","",IF(AND(安値!Y151&lt;安値!X151,安値!Y151&lt;安値!W151,安値!Y151&lt;安値!Z151,安値!Y151&lt;安値!AA151),20,""))</f>
        <v/>
      </c>
      <c r="U151" s="500" t="str">
        <f>IF(終値!A151="","",IF(AND(安値!Z151&lt;安値!Y151,安値!Z151&lt;安値!X151,安値!Z151&lt;安値!AA151,安値!Z151&lt;安値!AB151),21,""))</f>
        <v/>
      </c>
      <c r="V151" s="500" t="str">
        <f>IF(終値!A151="","",IF(AND(安値!AA151&lt;安値!Z151,安値!AA151&lt;安値!Y151,安値!AA151&lt;安値!AB151,安値!AA151&lt;安値!AC151),22,""))</f>
        <v/>
      </c>
      <c r="W151" s="500" t="str">
        <f>IF(終値!A151="","",IF(AND(安値!AB151&lt;安値!AA151,安値!AB151&lt;安値!Z151,安値!AB151&lt;安値!AC151,安値!AB151&lt;安値!AD151),23,""))</f>
        <v/>
      </c>
      <c r="X151" s="500" t="str">
        <f>IF(終値!A151="","",IF(AND(安値!AC151&lt;安値!AB151,安値!AC151&lt;安値!AA151,安値!AC151&lt;安値!AD151,安値!AC151&lt;安値!AE151),24,""))</f>
        <v/>
      </c>
      <c r="Y151" s="500" t="str">
        <f>IF(終値!A151="","",IF(AND(安値!AD151&lt;安値!AC151,安値!AD151&lt;安値!AB151,安値!AD151&lt;安値!AE151,安値!AD151&lt;安値!AF151),25,""))</f>
        <v/>
      </c>
      <c r="Z151" s="500" t="str">
        <f>IF(終値!A151="","",IF(AND(安値!AE151&lt;安値!AD151,安値!AE151&lt;安値!AC151,安値!AE151&lt;安値!AF151,安値!AE151&lt;安値!AG151),26,""))</f>
        <v/>
      </c>
      <c r="AA151" s="500" t="str">
        <f>IF(終値!A151="","",IF(AND(安値!AF151&lt;安値!AE151,安値!AF151&lt;安値!AD151,安値!AF151&lt;安値!AG151,安値!AF151&lt;安値!AH151),27,""))</f>
        <v/>
      </c>
      <c r="AB151" s="500" t="str">
        <f>IF(終値!A151="","",IF(AND(安値!AG151&lt;安値!AF151,安値!AG151&lt;安値!AE151,安値!AG151&lt;安値!AH151,安値!AG151&lt;安値!AI151),28,""))</f>
        <v/>
      </c>
      <c r="AC151" s="500" t="str">
        <f>IF(終値!A151="","",IF(AND(高値!G151&gt;高値!F151,高値!G151&gt;高値!E151,高値!G151&gt;高値!H151,高値!G151&gt;高値!I151),2,""))</f>
        <v/>
      </c>
      <c r="AD151" s="500" t="str">
        <f>IF(終値!A151="","",IF(AND(高値!H151&gt;高値!G151,高値!H151&gt;高値!F151,高値!H151&gt;高値!I151,高値!H151&gt;高値!J151),3,""))</f>
        <v/>
      </c>
      <c r="AE151" s="500" t="str">
        <f>IF(終値!A151="","",IF(AND(高値!I151&gt;高値!H151,高値!I151&gt;高値!G151,高値!I151&gt;高値!J151,高値!I151&gt;高値!K151),4,""))</f>
        <v/>
      </c>
      <c r="AF151" s="500">
        <f>IF(終値!A151="","",IF(AND(高値!J151&gt;高値!I151,高値!J151&gt;高値!H151,高値!J151&gt;高値!K151,高値!J151&gt;高値!L151),5,""))</f>
        <v>5</v>
      </c>
      <c r="AG151" s="500" t="str">
        <f>IF(終値!A151="","",IF(AND(高値!K151&gt;高値!J151,高値!K151&gt;高値!I151,高値!K151&gt;高値!L151,高値!K151&gt;高値!M151),6,""))</f>
        <v/>
      </c>
      <c r="AH151" s="500" t="str">
        <f>IF(終値!A151="","",IF(AND(高値!L151&gt;高値!K151,高値!L151&gt;高値!J151,高値!L151&gt;高値!M151,高値!L151&gt;高値!N151),7,""))</f>
        <v/>
      </c>
      <c r="AI151" s="500" t="str">
        <f>IF(終値!A151="","",IF(AND(高値!M151&gt;高値!L151,高値!M151&gt;高値!K151,高値!M151&gt;高値!N151,高値!M151&gt;高値!O151),8,""))</f>
        <v/>
      </c>
      <c r="AJ151" s="500" t="str">
        <f>IF(終値!A151="","",IF(AND(高値!N151&gt;高値!M151,高値!N151&gt;高値!L151,高値!N151&gt;高値!O151,高値!N151&gt;高値!P151),9,""))</f>
        <v/>
      </c>
      <c r="AK151" s="500" t="str">
        <f>IF(終値!A151="","",IF(AND(高値!O151&gt;高値!N151,高値!O151&gt;高値!M151,高値!O151&gt;高値!P151,高値!O151&gt;高値!Q151),10,""))</f>
        <v/>
      </c>
      <c r="AL151" s="500">
        <f>IF(終値!A151="","",IF(AND(高値!P151&gt;高値!O151,高値!P151&gt;高値!N151,高値!P151&gt;高値!Q151,高値!P151&gt;高値!R151),11,""))</f>
        <v>11</v>
      </c>
      <c r="AM151" s="500" t="str">
        <f>IF(終値!A151="","",IF(AND(高値!Q151&gt;高値!P151,高値!Q151&gt;高値!O151,高値!Q151&gt;高値!R151,高値!Q151&gt;高値!S151),12,""))</f>
        <v/>
      </c>
      <c r="AN151" s="500" t="str">
        <f>IF(終値!A151="","",IF(AND(高値!R151&gt;高値!Q151,高値!R151&gt;高値!P151,高値!R151&gt;高値!S151,高値!R151&gt;高値!T151),13,""))</f>
        <v/>
      </c>
      <c r="AO151" s="500" t="str">
        <f>IF(終値!A151="","",IF(AND(高値!S151&gt;高値!R151,高値!S151&gt;高値!Q151,高値!S151&gt;高値!T151,高値!S151&gt;高値!U151),14,""))</f>
        <v/>
      </c>
      <c r="AP151" s="500" t="str">
        <f>IF(終値!A151="","",IF(AND(高値!T151&gt;高値!S151,高値!T151&gt;高値!R151,高値!T151&gt;高値!U151,高値!T151&gt;高値!V151),15,""))</f>
        <v/>
      </c>
      <c r="AQ151" s="500" t="str">
        <f>IF(終値!A151="","",IF(AND(高値!U151&gt;高値!T151,高値!U151&gt;高値!S151,高値!U151&gt;高値!V151,高値!U151&gt;高値!W151),16,""))</f>
        <v/>
      </c>
      <c r="AR151" s="500" t="str">
        <f>IF(終値!A151="","",IF(AND(高値!V151&gt;高値!U151,高値!V151&gt;高値!T151,高値!V151&gt;高値!W151,高値!V151&gt;高値!X151),17,""))</f>
        <v/>
      </c>
      <c r="AS151" s="500">
        <f>IF(終値!A151="","",IF(AND(高値!W151&gt;高値!V151,高値!W151&gt;高値!U151,高値!W151&gt;高値!X151,高値!W151&gt;高値!Y151),18,""))</f>
        <v>18</v>
      </c>
      <c r="AT151" s="500" t="str">
        <f>IF(終値!A151="","",IF(AND(高値!X151&gt;高値!W151,高値!X151&gt;高値!V151,高値!X151&gt;高値!Y151,高値!X151&gt;高値!Z151),19,""))</f>
        <v/>
      </c>
      <c r="AU151" s="500" t="str">
        <f>IF(終値!A151="","",IF(AND(高値!Y151&gt;高値!X151,高値!Y151&gt;高値!W151,高値!Y151&gt;高値!Z151,高値!Y151&gt;高値!AA151),20,""))</f>
        <v/>
      </c>
      <c r="AV151" s="500" t="str">
        <f>IF(終値!A151="","",IF(AND(高値!Z151&gt;高値!Y151,高値!Z151&gt;高値!X151,高値!Z151&gt;高値!AA151,高値!Z151&gt;高値!AB151),21,""))</f>
        <v/>
      </c>
      <c r="AW151" s="500" t="str">
        <f>IF(終値!A151="","",IF(AND(高値!AA151&gt;高値!Z151,高値!AA151&gt;高値!Y151,高値!AA151&gt;高値!AB151,高値!AA151&gt;高値!AC151),22,""))</f>
        <v/>
      </c>
      <c r="AX151" s="500" t="str">
        <f>IF(終値!A151="","",IF(AND(高値!AB151&gt;高値!AA151,高値!AB151&gt;高値!Z151,高値!AB151&gt;高値!AC151,高値!AB151&gt;高値!AD151),23,""))</f>
        <v/>
      </c>
      <c r="AY151" s="500" t="str">
        <f>IF(終値!A151="","",IF(AND(高値!AC151&gt;高値!AB151,高値!AC151&gt;高値!AA151,高値!AC151&gt;高値!AD151,高値!AC151&gt;高値!AE151),24,""))</f>
        <v/>
      </c>
      <c r="AZ151" s="500" t="str">
        <f>IF(終値!A151="","",IF(AND(高値!AD151&gt;高値!AC151,高値!AD151&gt;高値!AB151,高値!AD151&gt;高値!AE151,高値!AD151&gt;高値!AF151),25,""))</f>
        <v/>
      </c>
      <c r="BA151" s="500" t="str">
        <f>IF(終値!A151="","",IF(AND(高値!AE151&gt;高値!AD151,高値!AE151&gt;高値!AC151,高値!AE151&gt;高値!AF151,高値!AE151&gt;高値!AG151),26,""))</f>
        <v/>
      </c>
      <c r="BB151" s="500" t="str">
        <f>IF(終値!A151="","",IF(AND(高値!AF151&gt;高値!AE151,高値!AF151&gt;高値!AD151,高値!AF151&gt;高値!AG151,高値!AF151&gt;高値!AH151),27,""))</f>
        <v/>
      </c>
      <c r="BC151" s="500" t="str">
        <f>IF(終値!A151="","",IF(AND(高値!AG151&gt;高値!AF151,高値!AG151&gt;高値!AE151,高値!AG151&gt;高値!AH151,高値!AG151&gt;高値!AI151),28,""))</f>
        <v/>
      </c>
      <c r="BD151" s="500">
        <f t="shared" si="12"/>
        <v>4</v>
      </c>
      <c r="BE151" s="500">
        <f t="shared" si="13"/>
        <v>5</v>
      </c>
      <c r="BF151" s="500">
        <f t="shared" si="14"/>
        <v>13</v>
      </c>
      <c r="BG151" s="500">
        <f>IF($BE151="","",INDEX(安値!$E151:$CZ151,1,$BE151+1))</f>
        <v>5000</v>
      </c>
      <c r="BH151" s="500">
        <f>IF($BF151="","",INDEX(安値!$E151:$CZ151,1,$BF151+1))</f>
        <v>5280</v>
      </c>
      <c r="BI151" s="500">
        <f>IF($BF151="","",MAX(INDEX(高値!$E151:$CZ151,1,$BE151+1):INDEX(高値!$E151:$CZ151,1,$BF151+1)))</f>
        <v>5940</v>
      </c>
      <c r="BJ151" s="500">
        <f>IF($BF151="","",AVERAGE(INDEX(終値!$E151:$CZ151,1,$BF151+1):INDEX(終値!$E151:$CZ151,1,$BF151+20))-2*STDEVP(INDEX(終値!$E151:$CZ151,1,$BF151+1):INDEX(終値!$E151:$CZ151,1,$BF151+20)))</f>
        <v>5385.7265687574718</v>
      </c>
      <c r="BK151" s="500">
        <f>IF($BE151="","",AVERAGE(INDEX(終値!$E151:$CZ151,1,$BE151+1):INDEX(終値!$E151:$CZ151,1,$BE151+20))-2*STDEVP(INDEX(終値!$E151:$CZ151,1,$BE151+1):INDEX(終値!$E151:$CZ151,1,$BE151+20)))</f>
        <v>5112.9623812689251</v>
      </c>
      <c r="BL151" s="500">
        <f t="shared" si="15"/>
        <v>3</v>
      </c>
      <c r="BM151" s="500">
        <f t="shared" si="16"/>
        <v>5</v>
      </c>
      <c r="BN151" s="500">
        <f t="shared" si="17"/>
        <v>11</v>
      </c>
      <c r="BO151" s="500">
        <f>IF($BM151="","",INDEX(高値!$E151:$CZ151,1,$BM151+1))</f>
        <v>5870</v>
      </c>
      <c r="BP151" s="500">
        <f>IF($BN151="","",INDEX(高値!$E151:$CZ151,1,$BN151+1))</f>
        <v>5940</v>
      </c>
      <c r="BQ151" s="500">
        <f>IF($BN151="","",MIN(INDEX(安値!$E151:$CZ151,1,$BM151+1):INDEX(安値!$E151:$CZ151,1,$BN151+1)))</f>
        <v>5000</v>
      </c>
      <c r="BR151" s="500">
        <f>IF($BN151="","",AVERAGE(INDEX(終値!$E151:$CZ151,1,$BN151+1):INDEX(終値!$E151:$CZ151,1,$BN151+20))+2*STDEVP(INDEX(終値!$E151:$CZ151,1,$BN151+1):INDEX(終値!$E151:$CZ151,1,$BN151+20)))</f>
        <v>7164.5395713551379</v>
      </c>
      <c r="BS151" s="500">
        <f>IF($BM151="","",AVERAGE(INDEX(終値!$E151:$CZ151,1,$BM151+1):INDEX(終値!$E151:$CZ151,1,$BM151+20))+2*STDEVP(INDEX(終値!$E151:$CZ151,1,$BM151+1):INDEX(終値!$E151:$CZ151,1,$BM151+20)))</f>
        <v>6575.0376187310749</v>
      </c>
      <c r="BT151" s="497" t="str">
        <f>IFERROR(IF(AND($BD151&gt;=2,ABS($BG151-$BH151)/$BH151&lt;=BB設定!$B$12,$BI151&gt;=MAX($BH151,$BG151)*(1+BB設定!$B$13),終値!E151&gt;$BG151),IF(OR(終値!E151&gt;=$BI151,AND($BH151&lt;$BJ151,$BG151&gt;=$BK151)),"二番底W▲","二番底W形成"),IF(AND($BL151&gt;=2,ABS($BO151-$BP151)/$BP151&lt;=BB設定!$B$12,$BQ151&lt;=MIN($BP151,$BO151)*(1-BB設定!$B$13),終値!E151&lt;$BO151),IF(OR(終値!E151&lt;=$BQ151,AND($BP151&gt;$BR151,$BO151&lt;=$BS151)),"二番天井M▼","二番天井M形成"),"－")),"－")</f>
        <v>－</v>
      </c>
    </row>
    <row r="152" spans="2:72">
      <c r="B152" s="500" t="str">
        <f>IF(終値!A152="","",IF(AND(安値!G152&lt;安値!F152,安値!G152&lt;安値!E152,安値!G152&lt;安値!H152,安値!G152&lt;安値!I152),2,""))</f>
        <v/>
      </c>
      <c r="C152" s="500" t="str">
        <f>IF(終値!A152="","",IF(AND(安値!H152&lt;安値!G152,安値!H152&lt;安値!F152,安値!H152&lt;安値!I152,安値!H152&lt;安値!J152),3,""))</f>
        <v/>
      </c>
      <c r="D152" s="500" t="str">
        <f>IF(終値!A152="","",IF(AND(安値!I152&lt;安値!H152,安値!I152&lt;安値!G152,安値!I152&lt;安値!J152,安値!I152&lt;安値!K152),4,""))</f>
        <v/>
      </c>
      <c r="E152" s="500">
        <f>IF(終値!A152="","",IF(AND(安値!J152&lt;安値!I152,安値!J152&lt;安値!H152,安値!J152&lt;安値!K152,安値!J152&lt;安値!L152),5,""))</f>
        <v>5</v>
      </c>
      <c r="F152" s="500" t="str">
        <f>IF(終値!A152="","",IF(AND(安値!K152&lt;安値!J152,安値!K152&lt;安値!I152,安値!K152&lt;安値!L152,安値!K152&lt;安値!M152),6,""))</f>
        <v/>
      </c>
      <c r="G152" s="500" t="str">
        <f>IF(終値!A152="","",IF(AND(安値!L152&lt;安値!K152,安値!L152&lt;安値!J152,安値!L152&lt;安値!M152,安値!L152&lt;安値!N152),7,""))</f>
        <v/>
      </c>
      <c r="H152" s="500" t="str">
        <f>IF(終値!A152="","",IF(AND(安値!M152&lt;安値!L152,安値!M152&lt;安値!K152,安値!M152&lt;安値!N152,安値!M152&lt;安値!O152),8,""))</f>
        <v/>
      </c>
      <c r="I152" s="500">
        <f>IF(終値!A152="","",IF(AND(安値!N152&lt;安値!M152,安値!N152&lt;安値!L152,安値!N152&lt;安値!O152,安値!N152&lt;安値!P152),9,""))</f>
        <v>9</v>
      </c>
      <c r="J152" s="500" t="str">
        <f>IF(終値!A152="","",IF(AND(安値!O152&lt;安値!N152,安値!O152&lt;安値!M152,安値!O152&lt;安値!P152,安値!O152&lt;安値!Q152),10,""))</f>
        <v/>
      </c>
      <c r="K152" s="500" t="str">
        <f>IF(終値!A152="","",IF(AND(安値!P152&lt;安値!O152,安値!P152&lt;安値!N152,安値!P152&lt;安値!Q152,安値!P152&lt;安値!R152),11,""))</f>
        <v/>
      </c>
      <c r="L152" s="500" t="str">
        <f>IF(終値!A152="","",IF(AND(安値!Q152&lt;安値!P152,安値!Q152&lt;安値!O152,安値!Q152&lt;安値!R152,安値!Q152&lt;安値!S152),12,""))</f>
        <v/>
      </c>
      <c r="M152" s="500">
        <f>IF(終値!A152="","",IF(AND(安値!R152&lt;安値!Q152,安値!R152&lt;安値!P152,安値!R152&lt;安値!S152,安値!R152&lt;安値!T152),13,""))</f>
        <v>13</v>
      </c>
      <c r="N152" s="500" t="str">
        <f>IF(終値!A152="","",IF(AND(安値!S152&lt;安値!R152,安値!S152&lt;安値!Q152,安値!S152&lt;安値!T152,安値!S152&lt;安値!U152),14,""))</f>
        <v/>
      </c>
      <c r="O152" s="500" t="str">
        <f>IF(終値!A152="","",IF(AND(安値!T152&lt;安値!S152,安値!T152&lt;安値!R152,安値!T152&lt;安値!U152,安値!T152&lt;安値!V152),15,""))</f>
        <v/>
      </c>
      <c r="P152" s="500" t="str">
        <f>IF(終値!A152="","",IF(AND(安値!U152&lt;安値!T152,安値!U152&lt;安値!S152,安値!U152&lt;安値!V152,安値!U152&lt;安値!W152),16,""))</f>
        <v/>
      </c>
      <c r="Q152" s="500" t="str">
        <f>IF(終値!A152="","",IF(AND(安値!V152&lt;安値!U152,安値!V152&lt;安値!T152,安値!V152&lt;安値!W152,安値!V152&lt;安値!X152),17,""))</f>
        <v/>
      </c>
      <c r="R152" s="500">
        <f>IF(終値!A152="","",IF(AND(安値!W152&lt;安値!V152,安値!W152&lt;安値!U152,安値!W152&lt;安値!X152,安値!W152&lt;安値!Y152),18,""))</f>
        <v>18</v>
      </c>
      <c r="S152" s="500" t="str">
        <f>IF(終値!A152="","",IF(AND(安値!X152&lt;安値!W152,安値!X152&lt;安値!V152,安値!X152&lt;安値!Y152,安値!X152&lt;安値!Z152),19,""))</f>
        <v/>
      </c>
      <c r="T152" s="500" t="str">
        <f>IF(終値!A152="","",IF(AND(安値!Y152&lt;安値!X152,安値!Y152&lt;安値!W152,安値!Y152&lt;安値!Z152,安値!Y152&lt;安値!AA152),20,""))</f>
        <v/>
      </c>
      <c r="U152" s="500" t="str">
        <f>IF(終値!A152="","",IF(AND(安値!Z152&lt;安値!Y152,安値!Z152&lt;安値!X152,安値!Z152&lt;安値!AA152,安値!Z152&lt;安値!AB152),21,""))</f>
        <v/>
      </c>
      <c r="V152" s="500" t="str">
        <f>IF(終値!A152="","",IF(AND(安値!AA152&lt;安値!Z152,安値!AA152&lt;安値!Y152,安値!AA152&lt;安値!AB152,安値!AA152&lt;安値!AC152),22,""))</f>
        <v/>
      </c>
      <c r="W152" s="500">
        <f>IF(終値!A152="","",IF(AND(安値!AB152&lt;安値!AA152,安値!AB152&lt;安値!Z152,安値!AB152&lt;安値!AC152,安値!AB152&lt;安値!AD152),23,""))</f>
        <v>23</v>
      </c>
      <c r="X152" s="500" t="str">
        <f>IF(終値!A152="","",IF(AND(安値!AC152&lt;安値!AB152,安値!AC152&lt;安値!AA152,安値!AC152&lt;安値!AD152,安値!AC152&lt;安値!AE152),24,""))</f>
        <v/>
      </c>
      <c r="Y152" s="500" t="str">
        <f>IF(終値!A152="","",IF(AND(安値!AD152&lt;安値!AC152,安値!AD152&lt;安値!AB152,安値!AD152&lt;安値!AE152,安値!AD152&lt;安値!AF152),25,""))</f>
        <v/>
      </c>
      <c r="Z152" s="500" t="str">
        <f>IF(終値!A152="","",IF(AND(安値!AE152&lt;安値!AD152,安値!AE152&lt;安値!AC152,安値!AE152&lt;安値!AF152,安値!AE152&lt;安値!AG152),26,""))</f>
        <v/>
      </c>
      <c r="AA152" s="500" t="str">
        <f>IF(終値!A152="","",IF(AND(安値!AF152&lt;安値!AE152,安値!AF152&lt;安値!AD152,安値!AF152&lt;安値!AG152,安値!AF152&lt;安値!AH152),27,""))</f>
        <v/>
      </c>
      <c r="AB152" s="500" t="str">
        <f>IF(終値!A152="","",IF(AND(安値!AG152&lt;安値!AF152,安値!AG152&lt;安値!AE152,安値!AG152&lt;安値!AH152,安値!AG152&lt;安値!AI152),28,""))</f>
        <v/>
      </c>
      <c r="AC152" s="500" t="str">
        <f>IF(終値!A152="","",IF(AND(高値!G152&gt;高値!F152,高値!G152&gt;高値!E152,高値!G152&gt;高値!H152,高値!G152&gt;高値!I152),2,""))</f>
        <v/>
      </c>
      <c r="AD152" s="500" t="str">
        <f>IF(終値!A152="","",IF(AND(高値!H152&gt;高値!G152,高値!H152&gt;高値!F152,高値!H152&gt;高値!I152,高値!H152&gt;高値!J152),3,""))</f>
        <v/>
      </c>
      <c r="AE152" s="500" t="str">
        <f>IF(終値!A152="","",IF(AND(高値!I152&gt;高値!H152,高値!I152&gt;高値!G152,高値!I152&gt;高値!J152,高値!I152&gt;高値!K152),4,""))</f>
        <v/>
      </c>
      <c r="AF152" s="500" t="str">
        <f>IF(終値!A152="","",IF(AND(高値!J152&gt;高値!I152,高値!J152&gt;高値!H152,高値!J152&gt;高値!K152,高値!J152&gt;高値!L152),5,""))</f>
        <v/>
      </c>
      <c r="AG152" s="500" t="str">
        <f>IF(終値!A152="","",IF(AND(高値!K152&gt;高値!J152,高値!K152&gt;高値!I152,高値!K152&gt;高値!L152,高値!K152&gt;高値!M152),6,""))</f>
        <v/>
      </c>
      <c r="AH152" s="500" t="str">
        <f>IF(終値!A152="","",IF(AND(高値!L152&gt;高値!K152,高値!L152&gt;高値!J152,高値!L152&gt;高値!M152,高値!L152&gt;高値!N152),7,""))</f>
        <v/>
      </c>
      <c r="AI152" s="500">
        <f>IF(終値!A152="","",IF(AND(高値!M152&gt;高値!L152,高値!M152&gt;高値!K152,高値!M152&gt;高値!N152,高値!M152&gt;高値!O152),8,""))</f>
        <v>8</v>
      </c>
      <c r="AJ152" s="500" t="str">
        <f>IF(終値!A152="","",IF(AND(高値!N152&gt;高値!M152,高値!N152&gt;高値!L152,高値!N152&gt;高値!O152,高値!N152&gt;高値!P152),9,""))</f>
        <v/>
      </c>
      <c r="AK152" s="500" t="str">
        <f>IF(終値!A152="","",IF(AND(高値!O152&gt;高値!N152,高値!O152&gt;高値!M152,高値!O152&gt;高値!P152,高値!O152&gt;高値!Q152),10,""))</f>
        <v/>
      </c>
      <c r="AL152" s="500">
        <f>IF(終値!A152="","",IF(AND(高値!P152&gt;高値!O152,高値!P152&gt;高値!N152,高値!P152&gt;高値!Q152,高値!P152&gt;高値!R152),11,""))</f>
        <v>11</v>
      </c>
      <c r="AM152" s="500" t="str">
        <f>IF(終値!A152="","",IF(AND(高値!Q152&gt;高値!P152,高値!Q152&gt;高値!O152,高値!Q152&gt;高値!R152,高値!Q152&gt;高値!S152),12,""))</f>
        <v/>
      </c>
      <c r="AN152" s="500" t="str">
        <f>IF(終値!A152="","",IF(AND(高値!R152&gt;高値!Q152,高値!R152&gt;高値!P152,高値!R152&gt;高値!S152,高値!R152&gt;高値!T152),13,""))</f>
        <v/>
      </c>
      <c r="AO152" s="500">
        <f>IF(終値!A152="","",IF(AND(高値!S152&gt;高値!R152,高値!S152&gt;高値!Q152,高値!S152&gt;高値!T152,高値!S152&gt;高値!U152),14,""))</f>
        <v>14</v>
      </c>
      <c r="AP152" s="500" t="str">
        <f>IF(終値!A152="","",IF(AND(高値!T152&gt;高値!S152,高値!T152&gt;高値!R152,高値!T152&gt;高値!U152,高値!T152&gt;高値!V152),15,""))</f>
        <v/>
      </c>
      <c r="AQ152" s="500" t="str">
        <f>IF(終値!A152="","",IF(AND(高値!U152&gt;高値!T152,高値!U152&gt;高値!S152,高値!U152&gt;高値!V152,高値!U152&gt;高値!W152),16,""))</f>
        <v/>
      </c>
      <c r="AR152" s="500" t="str">
        <f>IF(終値!A152="","",IF(AND(高値!V152&gt;高値!U152,高値!V152&gt;高値!T152,高値!V152&gt;高値!W152,高値!V152&gt;高値!X152),17,""))</f>
        <v/>
      </c>
      <c r="AS152" s="500" t="str">
        <f>IF(終値!A152="","",IF(AND(高値!W152&gt;高値!V152,高値!W152&gt;高値!U152,高値!W152&gt;高値!X152,高値!W152&gt;高値!Y152),18,""))</f>
        <v/>
      </c>
      <c r="AT152" s="500" t="str">
        <f>IF(終値!A152="","",IF(AND(高値!X152&gt;高値!W152,高値!X152&gt;高値!V152,高値!X152&gt;高値!Y152,高値!X152&gt;高値!Z152),19,""))</f>
        <v/>
      </c>
      <c r="AU152" s="500">
        <f>IF(終値!A152="","",IF(AND(高値!Y152&gt;高値!X152,高値!Y152&gt;高値!W152,高値!Y152&gt;高値!Z152,高値!Y152&gt;高値!AA152),20,""))</f>
        <v>20</v>
      </c>
      <c r="AV152" s="500" t="str">
        <f>IF(終値!A152="","",IF(AND(高値!Z152&gt;高値!Y152,高値!Z152&gt;高値!X152,高値!Z152&gt;高値!AA152,高値!Z152&gt;高値!AB152),21,""))</f>
        <v/>
      </c>
      <c r="AW152" s="500" t="str">
        <f>IF(終値!A152="","",IF(AND(高値!AA152&gt;高値!Z152,高値!AA152&gt;高値!Y152,高値!AA152&gt;高値!AB152,高値!AA152&gt;高値!AC152),22,""))</f>
        <v/>
      </c>
      <c r="AX152" s="500" t="str">
        <f>IF(終値!A152="","",IF(AND(高値!AB152&gt;高値!AA152,高値!AB152&gt;高値!Z152,高値!AB152&gt;高値!AC152,高値!AB152&gt;高値!AD152),23,""))</f>
        <v/>
      </c>
      <c r="AY152" s="500" t="str">
        <f>IF(終値!A152="","",IF(AND(高値!AC152&gt;高値!AB152,高値!AC152&gt;高値!AA152,高値!AC152&gt;高値!AD152,高値!AC152&gt;高値!AE152),24,""))</f>
        <v/>
      </c>
      <c r="AZ152" s="500" t="str">
        <f>IF(終値!A152="","",IF(AND(高値!AD152&gt;高値!AC152,高値!AD152&gt;高値!AB152,高値!AD152&gt;高値!AE152,高値!AD152&gt;高値!AF152),25,""))</f>
        <v/>
      </c>
      <c r="BA152" s="500" t="str">
        <f>IF(終値!A152="","",IF(AND(高値!AE152&gt;高値!AD152,高値!AE152&gt;高値!AC152,高値!AE152&gt;高値!AF152,高値!AE152&gt;高値!AG152),26,""))</f>
        <v/>
      </c>
      <c r="BB152" s="500" t="str">
        <f>IF(終値!A152="","",IF(AND(高値!AF152&gt;高値!AE152,高値!AF152&gt;高値!AD152,高値!AF152&gt;高値!AG152,高値!AF152&gt;高値!AH152),27,""))</f>
        <v/>
      </c>
      <c r="BC152" s="500" t="str">
        <f>IF(終値!A152="","",IF(AND(高値!AG152&gt;高値!AF152,高値!AG152&gt;高値!AE152,高値!AG152&gt;高値!AH152,高値!AG152&gt;高値!AI152),28,""))</f>
        <v/>
      </c>
      <c r="BD152" s="500">
        <f t="shared" si="12"/>
        <v>5</v>
      </c>
      <c r="BE152" s="500">
        <f t="shared" si="13"/>
        <v>5</v>
      </c>
      <c r="BF152" s="500">
        <f t="shared" si="14"/>
        <v>9</v>
      </c>
      <c r="BG152" s="500">
        <f>IF($BE152="","",INDEX(安値!$E152:$CZ152,1,$BE152+1))</f>
        <v>1040</v>
      </c>
      <c r="BH152" s="500">
        <f>IF($BF152="","",INDEX(安値!$E152:$CZ152,1,$BF152+1))</f>
        <v>1136</v>
      </c>
      <c r="BI152" s="500">
        <f>IF($BF152="","",MAX(INDEX(高値!$E152:$CZ152,1,$BE152+1):INDEX(高値!$E152:$CZ152,1,$BF152+1)))</f>
        <v>1189</v>
      </c>
      <c r="BJ152" s="500">
        <f>IF($BF152="","",AVERAGE(INDEX(終値!$E152:$CZ152,1,$BF152+1):INDEX(終値!$E152:$CZ152,1,$BF152+20))-2*STDEVP(INDEX(終値!$E152:$CZ152,1,$BF152+1):INDEX(終値!$E152:$CZ152,1,$BF152+20)))</f>
        <v>960.91289926533921</v>
      </c>
      <c r="BK152" s="500">
        <f>IF($BE152="","",AVERAGE(INDEX(終値!$E152:$CZ152,1,$BE152+1):INDEX(終値!$E152:$CZ152,1,$BE152+20))-2*STDEVP(INDEX(終値!$E152:$CZ152,1,$BE152+1):INDEX(終値!$E152:$CZ152,1,$BE152+20)))</f>
        <v>994.32669300938676</v>
      </c>
      <c r="BL152" s="500">
        <f t="shared" si="15"/>
        <v>4</v>
      </c>
      <c r="BM152" s="500">
        <f t="shared" si="16"/>
        <v>8</v>
      </c>
      <c r="BN152" s="500">
        <f t="shared" si="17"/>
        <v>11</v>
      </c>
      <c r="BO152" s="500">
        <f>IF($BM152="","",INDEX(高値!$E152:$CZ152,1,$BM152+1))</f>
        <v>1189</v>
      </c>
      <c r="BP152" s="500">
        <f>IF($BN152="","",INDEX(高値!$E152:$CZ152,1,$BN152+1))</f>
        <v>1182</v>
      </c>
      <c r="BQ152" s="500">
        <f>IF($BN152="","",MIN(INDEX(安値!$E152:$CZ152,1,$BM152+1):INDEX(安値!$E152:$CZ152,1,$BN152+1)))</f>
        <v>1136</v>
      </c>
      <c r="BR152" s="500">
        <f>IF($BN152="","",AVERAGE(INDEX(終値!$E152:$CZ152,1,$BN152+1):INDEX(終値!$E152:$CZ152,1,$BN152+20))+2*STDEVP(INDEX(終値!$E152:$CZ152,1,$BN152+1):INDEX(終値!$E152:$CZ152,1,$BN152+20)))</f>
        <v>1163.091636253037</v>
      </c>
      <c r="BS152" s="500">
        <f>IF($BM152="","",AVERAGE(INDEX(終値!$E152:$CZ152,1,$BM152+1):INDEX(終値!$E152:$CZ152,1,$BM152+20))+2*STDEVP(INDEX(終値!$E152:$CZ152,1,$BM152+1):INDEX(終値!$E152:$CZ152,1,$BM152+20)))</f>
        <v>1195.442190691248</v>
      </c>
      <c r="BT152" s="497" t="str">
        <f>IFERROR(IF(AND($BD152&gt;=2,ABS($BG152-$BH152)/$BH152&lt;=BB設定!$B$12,$BI152&gt;=MAX($BH152,$BG152)*(1+BB設定!$B$13),終値!E152&gt;$BG152),IF(OR(終値!E152&gt;=$BI152,AND($BH152&lt;$BJ152,$BG152&gt;=$BK152)),"二番底W▲","二番底W形成"),IF(AND($BL152&gt;=2,ABS($BO152-$BP152)/$BP152&lt;=BB設定!$B$12,$BQ152&lt;=MIN($BP152,$BO152)*(1-BB設定!$B$13),終値!E152&lt;$BO152),IF(OR(終値!E152&lt;=$BQ152,AND($BP152&gt;$BR152,$BO152&lt;=$BS152)),"二番天井M▼","二番天井M形成"),"－")),"－")</f>
        <v>－</v>
      </c>
    </row>
    <row r="153" spans="2:72">
      <c r="B153" s="500">
        <f>IF(終値!A153="","",IF(AND(安値!G153&lt;安値!F153,安値!G153&lt;安値!E153,安値!G153&lt;安値!H153,安値!G153&lt;安値!I153),2,""))</f>
        <v>2</v>
      </c>
      <c r="C153" s="500" t="str">
        <f>IF(終値!A153="","",IF(AND(安値!H153&lt;安値!G153,安値!H153&lt;安値!F153,安値!H153&lt;安値!I153,安値!H153&lt;安値!J153),3,""))</f>
        <v/>
      </c>
      <c r="D153" s="500" t="str">
        <f>IF(終値!A153="","",IF(AND(安値!I153&lt;安値!H153,安値!I153&lt;安値!G153,安値!I153&lt;安値!J153,安値!I153&lt;安値!K153),4,""))</f>
        <v/>
      </c>
      <c r="E153" s="500" t="str">
        <f>IF(終値!A153="","",IF(AND(安値!J153&lt;安値!I153,安値!J153&lt;安値!H153,安値!J153&lt;安値!K153,安値!J153&lt;安値!L153),5,""))</f>
        <v/>
      </c>
      <c r="F153" s="500" t="str">
        <f>IF(終値!A153="","",IF(AND(安値!K153&lt;安値!J153,安値!K153&lt;安値!I153,安値!K153&lt;安値!L153,安値!K153&lt;安値!M153),6,""))</f>
        <v/>
      </c>
      <c r="G153" s="500" t="str">
        <f>IF(終値!A153="","",IF(AND(安値!L153&lt;安値!K153,安値!L153&lt;安値!J153,安値!L153&lt;安値!M153,安値!L153&lt;安値!N153),7,""))</f>
        <v/>
      </c>
      <c r="H153" s="500" t="str">
        <f>IF(終値!A153="","",IF(AND(安値!M153&lt;安値!L153,安値!M153&lt;安値!K153,安値!M153&lt;安値!N153,安値!M153&lt;安値!O153),8,""))</f>
        <v/>
      </c>
      <c r="I153" s="500" t="str">
        <f>IF(終値!A153="","",IF(AND(安値!N153&lt;安値!M153,安値!N153&lt;安値!L153,安値!N153&lt;安値!O153,安値!N153&lt;安値!P153),9,""))</f>
        <v/>
      </c>
      <c r="J153" s="500">
        <f>IF(終値!A153="","",IF(AND(安値!O153&lt;安値!N153,安値!O153&lt;安値!M153,安値!O153&lt;安値!P153,安値!O153&lt;安値!Q153),10,""))</f>
        <v>10</v>
      </c>
      <c r="K153" s="500" t="str">
        <f>IF(終値!A153="","",IF(AND(安値!P153&lt;安値!O153,安値!P153&lt;安値!N153,安値!P153&lt;安値!Q153,安値!P153&lt;安値!R153),11,""))</f>
        <v/>
      </c>
      <c r="L153" s="500" t="str">
        <f>IF(終値!A153="","",IF(AND(安値!Q153&lt;安値!P153,安値!Q153&lt;安値!O153,安値!Q153&lt;安値!R153,安値!Q153&lt;安値!S153),12,""))</f>
        <v/>
      </c>
      <c r="M153" s="500" t="str">
        <f>IF(終値!A153="","",IF(AND(安値!R153&lt;安値!Q153,安値!R153&lt;安値!P153,安値!R153&lt;安値!S153,安値!R153&lt;安値!T153),13,""))</f>
        <v/>
      </c>
      <c r="N153" s="500" t="str">
        <f>IF(終値!A153="","",IF(AND(安値!S153&lt;安値!R153,安値!S153&lt;安値!Q153,安値!S153&lt;安値!T153,安値!S153&lt;安値!U153),14,""))</f>
        <v/>
      </c>
      <c r="O153" s="500" t="str">
        <f>IF(終値!A153="","",IF(AND(安値!T153&lt;安値!S153,安値!T153&lt;安値!R153,安値!T153&lt;安値!U153,安値!T153&lt;安値!V153),15,""))</f>
        <v/>
      </c>
      <c r="P153" s="500" t="str">
        <f>IF(終値!A153="","",IF(AND(安値!U153&lt;安値!T153,安値!U153&lt;安値!S153,安値!U153&lt;安値!V153,安値!U153&lt;安値!W153),16,""))</f>
        <v/>
      </c>
      <c r="Q153" s="500">
        <f>IF(終値!A153="","",IF(AND(安値!V153&lt;安値!U153,安値!V153&lt;安値!T153,安値!V153&lt;安値!W153,安値!V153&lt;安値!X153),17,""))</f>
        <v>17</v>
      </c>
      <c r="R153" s="500" t="str">
        <f>IF(終値!A153="","",IF(AND(安値!W153&lt;安値!V153,安値!W153&lt;安値!U153,安値!W153&lt;安値!X153,安値!W153&lt;安値!Y153),18,""))</f>
        <v/>
      </c>
      <c r="S153" s="500" t="str">
        <f>IF(終値!A153="","",IF(AND(安値!X153&lt;安値!W153,安値!X153&lt;安値!V153,安値!X153&lt;安値!Y153,安値!X153&lt;安値!Z153),19,""))</f>
        <v/>
      </c>
      <c r="T153" s="500">
        <f>IF(終値!A153="","",IF(AND(安値!Y153&lt;安値!X153,安値!Y153&lt;安値!W153,安値!Y153&lt;安値!Z153,安値!Y153&lt;安値!AA153),20,""))</f>
        <v>20</v>
      </c>
      <c r="U153" s="500" t="str">
        <f>IF(終値!A153="","",IF(AND(安値!Z153&lt;安値!Y153,安値!Z153&lt;安値!X153,安値!Z153&lt;安値!AA153,安値!Z153&lt;安値!AB153),21,""))</f>
        <v/>
      </c>
      <c r="V153" s="500" t="str">
        <f>IF(終値!A153="","",IF(AND(安値!AA153&lt;安値!Z153,安値!AA153&lt;安値!Y153,安値!AA153&lt;安値!AB153,安値!AA153&lt;安値!AC153),22,""))</f>
        <v/>
      </c>
      <c r="W153" s="500" t="str">
        <f>IF(終値!A153="","",IF(AND(安値!AB153&lt;安値!AA153,安値!AB153&lt;安値!Z153,安値!AB153&lt;安値!AC153,安値!AB153&lt;安値!AD153),23,""))</f>
        <v/>
      </c>
      <c r="X153" s="500" t="str">
        <f>IF(終値!A153="","",IF(AND(安値!AC153&lt;安値!AB153,安値!AC153&lt;安値!AA153,安値!AC153&lt;安値!AD153,安値!AC153&lt;安値!AE153),24,""))</f>
        <v/>
      </c>
      <c r="Y153" s="500" t="str">
        <f>IF(終値!A153="","",IF(AND(安値!AD153&lt;安値!AC153,安値!AD153&lt;安値!AB153,安値!AD153&lt;安値!AE153,安値!AD153&lt;安値!AF153),25,""))</f>
        <v/>
      </c>
      <c r="Z153" s="500" t="str">
        <f>IF(終値!A153="","",IF(AND(安値!AE153&lt;安値!AD153,安値!AE153&lt;安値!AC153,安値!AE153&lt;安値!AF153,安値!AE153&lt;安値!AG153),26,""))</f>
        <v/>
      </c>
      <c r="AA153" s="500" t="str">
        <f>IF(終値!A153="","",IF(AND(安値!AF153&lt;安値!AE153,安値!AF153&lt;安値!AD153,安値!AF153&lt;安値!AG153,安値!AF153&lt;安値!AH153),27,""))</f>
        <v/>
      </c>
      <c r="AB153" s="500" t="str">
        <f>IF(終値!A153="","",IF(AND(安値!AG153&lt;安値!AF153,安値!AG153&lt;安値!AE153,安値!AG153&lt;安値!AH153,安値!AG153&lt;安値!AI153),28,""))</f>
        <v/>
      </c>
      <c r="AC153" s="500" t="str">
        <f>IF(終値!A153="","",IF(AND(高値!G153&gt;高値!F153,高値!G153&gt;高値!E153,高値!G153&gt;高値!H153,高値!G153&gt;高値!I153),2,""))</f>
        <v/>
      </c>
      <c r="AD153" s="500" t="str">
        <f>IF(終値!A153="","",IF(AND(高値!H153&gt;高値!G153,高値!H153&gt;高値!F153,高値!H153&gt;高値!I153,高値!H153&gt;高値!J153),3,""))</f>
        <v/>
      </c>
      <c r="AE153" s="500">
        <f>IF(終値!A153="","",IF(AND(高値!I153&gt;高値!H153,高値!I153&gt;高値!G153,高値!I153&gt;高値!J153,高値!I153&gt;高値!K153),4,""))</f>
        <v>4</v>
      </c>
      <c r="AF153" s="500" t="str">
        <f>IF(終値!A153="","",IF(AND(高値!J153&gt;高値!I153,高値!J153&gt;高値!H153,高値!J153&gt;高値!K153,高値!J153&gt;高値!L153),5,""))</f>
        <v/>
      </c>
      <c r="AG153" s="500" t="str">
        <f>IF(終値!A153="","",IF(AND(高値!K153&gt;高値!J153,高値!K153&gt;高値!I153,高値!K153&gt;高値!L153,高値!K153&gt;高値!M153),6,""))</f>
        <v/>
      </c>
      <c r="AH153" s="500" t="str">
        <f>IF(終値!A153="","",IF(AND(高値!L153&gt;高値!K153,高値!L153&gt;高値!J153,高値!L153&gt;高値!M153,高値!L153&gt;高値!N153),7,""))</f>
        <v/>
      </c>
      <c r="AI153" s="500" t="str">
        <f>IF(終値!A153="","",IF(AND(高値!M153&gt;高値!L153,高値!M153&gt;高値!K153,高値!M153&gt;高値!N153,高値!M153&gt;高値!O153),8,""))</f>
        <v/>
      </c>
      <c r="AJ153" s="500" t="str">
        <f>IF(終値!A153="","",IF(AND(高値!N153&gt;高値!M153,高値!N153&gt;高値!L153,高値!N153&gt;高値!O153,高値!N153&gt;高値!P153),9,""))</f>
        <v/>
      </c>
      <c r="AK153" s="500" t="str">
        <f>IF(終値!A153="","",IF(AND(高値!O153&gt;高値!N153,高値!O153&gt;高値!M153,高値!O153&gt;高値!P153,高値!O153&gt;高値!Q153),10,""))</f>
        <v/>
      </c>
      <c r="AL153" s="500" t="str">
        <f>IF(終値!A153="","",IF(AND(高値!P153&gt;高値!O153,高値!P153&gt;高値!N153,高値!P153&gt;高値!Q153,高値!P153&gt;高値!R153),11,""))</f>
        <v/>
      </c>
      <c r="AM153" s="500" t="str">
        <f>IF(終値!A153="","",IF(AND(高値!Q153&gt;高値!P153,高値!Q153&gt;高値!O153,高値!Q153&gt;高値!R153,高値!Q153&gt;高値!S153),12,""))</f>
        <v/>
      </c>
      <c r="AN153" s="500">
        <f>IF(終値!A153="","",IF(AND(高値!R153&gt;高値!Q153,高値!R153&gt;高値!P153,高値!R153&gt;高値!S153,高値!R153&gt;高値!T153),13,""))</f>
        <v>13</v>
      </c>
      <c r="AO153" s="500" t="str">
        <f>IF(終値!A153="","",IF(AND(高値!S153&gt;高値!R153,高値!S153&gt;高値!Q153,高値!S153&gt;高値!T153,高値!S153&gt;高値!U153),14,""))</f>
        <v/>
      </c>
      <c r="AP153" s="500" t="str">
        <f>IF(終値!A153="","",IF(AND(高値!T153&gt;高値!S153,高値!T153&gt;高値!R153,高値!T153&gt;高値!U153,高値!T153&gt;高値!V153),15,""))</f>
        <v/>
      </c>
      <c r="AQ153" s="500" t="str">
        <f>IF(終値!A153="","",IF(AND(高値!U153&gt;高値!T153,高値!U153&gt;高値!S153,高値!U153&gt;高値!V153,高値!U153&gt;高値!W153),16,""))</f>
        <v/>
      </c>
      <c r="AR153" s="500" t="str">
        <f>IF(終値!A153="","",IF(AND(高値!V153&gt;高値!U153,高値!V153&gt;高値!T153,高値!V153&gt;高値!W153,高値!V153&gt;高値!X153),17,""))</f>
        <v/>
      </c>
      <c r="AS153" s="500" t="str">
        <f>IF(終値!A153="","",IF(AND(高値!W153&gt;高値!V153,高値!W153&gt;高値!U153,高値!W153&gt;高値!X153,高値!W153&gt;高値!Y153),18,""))</f>
        <v/>
      </c>
      <c r="AT153" s="500" t="str">
        <f>IF(終値!A153="","",IF(AND(高値!X153&gt;高値!W153,高値!X153&gt;高値!V153,高値!X153&gt;高値!Y153,高値!X153&gt;高値!Z153),19,""))</f>
        <v/>
      </c>
      <c r="AU153" s="500" t="str">
        <f>IF(終値!A153="","",IF(AND(高値!Y153&gt;高値!X153,高値!Y153&gt;高値!W153,高値!Y153&gt;高値!Z153,高値!Y153&gt;高値!AA153),20,""))</f>
        <v/>
      </c>
      <c r="AV153" s="500" t="str">
        <f>IF(終値!A153="","",IF(AND(高値!Z153&gt;高値!Y153,高値!Z153&gt;高値!X153,高値!Z153&gt;高値!AA153,高値!Z153&gt;高値!AB153),21,""))</f>
        <v/>
      </c>
      <c r="AW153" s="500" t="str">
        <f>IF(終値!A153="","",IF(AND(高値!AA153&gt;高値!Z153,高値!AA153&gt;高値!Y153,高値!AA153&gt;高値!AB153,高値!AA153&gt;高値!AC153),22,""))</f>
        <v/>
      </c>
      <c r="AX153" s="500">
        <f>IF(終値!A153="","",IF(AND(高値!AB153&gt;高値!AA153,高値!AB153&gt;高値!Z153,高値!AB153&gt;高値!AC153,高値!AB153&gt;高値!AD153),23,""))</f>
        <v>23</v>
      </c>
      <c r="AY153" s="500" t="str">
        <f>IF(終値!A153="","",IF(AND(高値!AC153&gt;高値!AB153,高値!AC153&gt;高値!AA153,高値!AC153&gt;高値!AD153,高値!AC153&gt;高値!AE153),24,""))</f>
        <v/>
      </c>
      <c r="AZ153" s="500" t="str">
        <f>IF(終値!A153="","",IF(AND(高値!AD153&gt;高値!AC153,高値!AD153&gt;高値!AB153,高値!AD153&gt;高値!AE153,高値!AD153&gt;高値!AF153),25,""))</f>
        <v/>
      </c>
      <c r="BA153" s="500" t="str">
        <f>IF(終値!A153="","",IF(AND(高値!AE153&gt;高値!AD153,高値!AE153&gt;高値!AC153,高値!AE153&gt;高値!AF153,高値!AE153&gt;高値!AG153),26,""))</f>
        <v/>
      </c>
      <c r="BB153" s="500" t="str">
        <f>IF(終値!A153="","",IF(AND(高値!AF153&gt;高値!AE153,高値!AF153&gt;高値!AD153,高値!AF153&gt;高値!AG153,高値!AF153&gt;高値!AH153),27,""))</f>
        <v/>
      </c>
      <c r="BC153" s="500" t="str">
        <f>IF(終値!A153="","",IF(AND(高値!AG153&gt;高値!AF153,高値!AG153&gt;高値!AE153,高値!AG153&gt;高値!AH153,高値!AG153&gt;高値!AI153),28,""))</f>
        <v/>
      </c>
      <c r="BD153" s="500">
        <f t="shared" si="12"/>
        <v>4</v>
      </c>
      <c r="BE153" s="500">
        <f t="shared" si="13"/>
        <v>2</v>
      </c>
      <c r="BF153" s="500">
        <f t="shared" si="14"/>
        <v>10</v>
      </c>
      <c r="BG153" s="500">
        <f>IF($BE153="","",INDEX(安値!$E153:$CZ153,1,$BE153+1))</f>
        <v>4030</v>
      </c>
      <c r="BH153" s="500">
        <f>IF($BF153="","",INDEX(安値!$E153:$CZ153,1,$BF153+1))</f>
        <v>4075</v>
      </c>
      <c r="BI153" s="500">
        <f>IF($BF153="","",MAX(INDEX(高値!$E153:$CZ153,1,$BE153+1):INDEX(高値!$E153:$CZ153,1,$BF153+1)))</f>
        <v>4700</v>
      </c>
      <c r="BJ153" s="500">
        <f>IF($BF153="","",AVERAGE(INDEX(終値!$E153:$CZ153,1,$BF153+1):INDEX(終値!$E153:$CZ153,1,$BF153+20))-2*STDEVP(INDEX(終値!$E153:$CZ153,1,$BF153+1):INDEX(終値!$E153:$CZ153,1,$BF153+20)))</f>
        <v>3398.9734265108045</v>
      </c>
      <c r="BK153" s="500">
        <f>IF($BE153="","",AVERAGE(INDEX(終値!$E153:$CZ153,1,$BE153+1):INDEX(終値!$E153:$CZ153,1,$BE153+20))-2*STDEVP(INDEX(終値!$E153:$CZ153,1,$BE153+1):INDEX(終値!$E153:$CZ153,1,$BE153+20)))</f>
        <v>3851.3090105369483</v>
      </c>
      <c r="BL153" s="500">
        <f t="shared" si="15"/>
        <v>3</v>
      </c>
      <c r="BM153" s="500">
        <f t="shared" si="16"/>
        <v>4</v>
      </c>
      <c r="BN153" s="500">
        <f t="shared" si="17"/>
        <v>13</v>
      </c>
      <c r="BO153" s="500">
        <f>IF($BM153="","",INDEX(高値!$E153:$CZ153,1,$BM153+1))</f>
        <v>4700</v>
      </c>
      <c r="BP153" s="500">
        <f>IF($BN153="","",INDEX(高値!$E153:$CZ153,1,$BN153+1))</f>
        <v>4500</v>
      </c>
      <c r="BQ153" s="500">
        <f>IF($BN153="","",MIN(INDEX(安値!$E153:$CZ153,1,$BM153+1):INDEX(安値!$E153:$CZ153,1,$BN153+1)))</f>
        <v>4075</v>
      </c>
      <c r="BR153" s="500">
        <f>IF($BN153="","",AVERAGE(INDEX(終値!$E153:$CZ153,1,$BN153+1):INDEX(終値!$E153:$CZ153,1,$BN153+20))+2*STDEVP(INDEX(終値!$E153:$CZ153,1,$BN153+1):INDEX(終値!$E153:$CZ153,1,$BN153+20)))</f>
        <v>4688.8197403235699</v>
      </c>
      <c r="BS153" s="500">
        <f>IF($BM153="","",AVERAGE(INDEX(終値!$E153:$CZ153,1,$BM153+1):INDEX(終値!$E153:$CZ153,1,$BM153+20))+2*STDEVP(INDEX(終値!$E153:$CZ153,1,$BM153+1):INDEX(終値!$E153:$CZ153,1,$BM153+20)))</f>
        <v>4670.6376075959943</v>
      </c>
      <c r="BT153" s="497" t="str">
        <f>IFERROR(IF(AND($BD153&gt;=2,ABS($BG153-$BH153)/$BH153&lt;=BB設定!$B$12,$BI153&gt;=MAX($BH153,$BG153)*(1+BB設定!$B$13),終値!E153&gt;$BG153),IF(OR(終値!E153&gt;=$BI153,AND($BH153&lt;$BJ153,$BG153&gt;=$BK153)),"二番底W▲","二番底W形成"),IF(AND($BL153&gt;=2,ABS($BO153-$BP153)/$BP153&lt;=BB設定!$B$12,$BQ153&lt;=MIN($BP153,$BO153)*(1-BB設定!$B$13),終値!E153&lt;$BO153),IF(OR(終値!E153&lt;=$BQ153,AND($BP153&gt;$BR153,$BO153&lt;=$BS153)),"二番天井M▼","二番天井M形成"),"－")),"－")</f>
        <v>二番底W形成</v>
      </c>
    </row>
    <row r="154" spans="2:72">
      <c r="B154" s="500">
        <f>IF(終値!A154="","",IF(AND(安値!G154&lt;安値!F154,安値!G154&lt;安値!E154,安値!G154&lt;安値!H154,安値!G154&lt;安値!I154),2,""))</f>
        <v>2</v>
      </c>
      <c r="C154" s="500" t="str">
        <f>IF(終値!A154="","",IF(AND(安値!H154&lt;安値!G154,安値!H154&lt;安値!F154,安値!H154&lt;安値!I154,安値!H154&lt;安値!J154),3,""))</f>
        <v/>
      </c>
      <c r="D154" s="500" t="str">
        <f>IF(終値!A154="","",IF(AND(安値!I154&lt;安値!H154,安値!I154&lt;安値!G154,安値!I154&lt;安値!J154,安値!I154&lt;安値!K154),4,""))</f>
        <v/>
      </c>
      <c r="E154" s="500" t="str">
        <f>IF(終値!A154="","",IF(AND(安値!J154&lt;安値!I154,安値!J154&lt;安値!H154,安値!J154&lt;安値!K154,安値!J154&lt;安値!L154),5,""))</f>
        <v/>
      </c>
      <c r="F154" s="500">
        <f>IF(終値!A154="","",IF(AND(安値!K154&lt;安値!J154,安値!K154&lt;安値!I154,安値!K154&lt;安値!L154,安値!K154&lt;安値!M154),6,""))</f>
        <v>6</v>
      </c>
      <c r="G154" s="500" t="str">
        <f>IF(終値!A154="","",IF(AND(安値!L154&lt;安値!K154,安値!L154&lt;安値!J154,安値!L154&lt;安値!M154,安値!L154&lt;安値!N154),7,""))</f>
        <v/>
      </c>
      <c r="H154" s="500" t="str">
        <f>IF(終値!A154="","",IF(AND(安値!M154&lt;安値!L154,安値!M154&lt;安値!K154,安値!M154&lt;安値!N154,安値!M154&lt;安値!O154),8,""))</f>
        <v/>
      </c>
      <c r="I154" s="500" t="str">
        <f>IF(終値!A154="","",IF(AND(安値!N154&lt;安値!M154,安値!N154&lt;安値!L154,安値!N154&lt;安値!O154,安値!N154&lt;安値!P154),9,""))</f>
        <v/>
      </c>
      <c r="J154" s="500" t="str">
        <f>IF(終値!A154="","",IF(AND(安値!O154&lt;安値!N154,安値!O154&lt;安値!M154,安値!O154&lt;安値!P154,安値!O154&lt;安値!Q154),10,""))</f>
        <v/>
      </c>
      <c r="K154" s="500" t="str">
        <f>IF(終値!A154="","",IF(AND(安値!P154&lt;安値!O154,安値!P154&lt;安値!N154,安値!P154&lt;安値!Q154,安値!P154&lt;安値!R154),11,""))</f>
        <v/>
      </c>
      <c r="L154" s="500" t="str">
        <f>IF(終値!A154="","",IF(AND(安値!Q154&lt;安値!P154,安値!Q154&lt;安値!O154,安値!Q154&lt;安値!R154,安値!Q154&lt;安値!S154),12,""))</f>
        <v/>
      </c>
      <c r="M154" s="500">
        <f>IF(終値!A154="","",IF(AND(安値!R154&lt;安値!Q154,安値!R154&lt;安値!P154,安値!R154&lt;安値!S154,安値!R154&lt;安値!T154),13,""))</f>
        <v>13</v>
      </c>
      <c r="N154" s="500" t="str">
        <f>IF(終値!A154="","",IF(AND(安値!S154&lt;安値!R154,安値!S154&lt;安値!Q154,安値!S154&lt;安値!T154,安値!S154&lt;安値!U154),14,""))</f>
        <v/>
      </c>
      <c r="O154" s="500" t="str">
        <f>IF(終値!A154="","",IF(AND(安値!T154&lt;安値!S154,安値!T154&lt;安値!R154,安値!T154&lt;安値!U154,安値!T154&lt;安値!V154),15,""))</f>
        <v/>
      </c>
      <c r="P154" s="500" t="str">
        <f>IF(終値!A154="","",IF(AND(安値!U154&lt;安値!T154,安値!U154&lt;安値!S154,安値!U154&lt;安値!V154,安値!U154&lt;安値!W154),16,""))</f>
        <v/>
      </c>
      <c r="Q154" s="500" t="str">
        <f>IF(終値!A154="","",IF(AND(安値!V154&lt;安値!U154,安値!V154&lt;安値!T154,安値!V154&lt;安値!W154,安値!V154&lt;安値!X154),17,""))</f>
        <v/>
      </c>
      <c r="R154" s="500" t="str">
        <f>IF(終値!A154="","",IF(AND(安値!W154&lt;安値!V154,安値!W154&lt;安値!U154,安値!W154&lt;安値!X154,安値!W154&lt;安値!Y154),18,""))</f>
        <v/>
      </c>
      <c r="S154" s="500" t="str">
        <f>IF(終値!A154="","",IF(AND(安値!X154&lt;安値!W154,安値!X154&lt;安値!V154,安値!X154&lt;安値!Y154,安値!X154&lt;安値!Z154),19,""))</f>
        <v/>
      </c>
      <c r="T154" s="500">
        <f>IF(終値!A154="","",IF(AND(安値!Y154&lt;安値!X154,安値!Y154&lt;安値!W154,安値!Y154&lt;安値!Z154,安値!Y154&lt;安値!AA154),20,""))</f>
        <v>20</v>
      </c>
      <c r="U154" s="500" t="str">
        <f>IF(終値!A154="","",IF(AND(安値!Z154&lt;安値!Y154,安値!Z154&lt;安値!X154,安値!Z154&lt;安値!AA154,安値!Z154&lt;安値!AB154),21,""))</f>
        <v/>
      </c>
      <c r="V154" s="500" t="str">
        <f>IF(終値!A154="","",IF(AND(安値!AA154&lt;安値!Z154,安値!AA154&lt;安値!Y154,安値!AA154&lt;安値!AB154,安値!AA154&lt;安値!AC154),22,""))</f>
        <v/>
      </c>
      <c r="W154" s="500" t="str">
        <f>IF(終値!A154="","",IF(AND(安値!AB154&lt;安値!AA154,安値!AB154&lt;安値!Z154,安値!AB154&lt;安値!AC154,安値!AB154&lt;安値!AD154),23,""))</f>
        <v/>
      </c>
      <c r="X154" s="500" t="str">
        <f>IF(終値!A154="","",IF(AND(安値!AC154&lt;安値!AB154,安値!AC154&lt;安値!AA154,安値!AC154&lt;安値!AD154,安値!AC154&lt;安値!AE154),24,""))</f>
        <v/>
      </c>
      <c r="Y154" s="500" t="str">
        <f>IF(終値!A154="","",IF(AND(安値!AD154&lt;安値!AC154,安値!AD154&lt;安値!AB154,安値!AD154&lt;安値!AE154,安値!AD154&lt;安値!AF154),25,""))</f>
        <v/>
      </c>
      <c r="Z154" s="500" t="str">
        <f>IF(終値!A154="","",IF(AND(安値!AE154&lt;安値!AD154,安値!AE154&lt;安値!AC154,安値!AE154&lt;安値!AF154,安値!AE154&lt;安値!AG154),26,""))</f>
        <v/>
      </c>
      <c r="AA154" s="500">
        <f>IF(終値!A154="","",IF(AND(安値!AF154&lt;安値!AE154,安値!AF154&lt;安値!AD154,安値!AF154&lt;安値!AG154,安値!AF154&lt;安値!AH154),27,""))</f>
        <v>27</v>
      </c>
      <c r="AB154" s="500" t="str">
        <f>IF(終値!A154="","",IF(AND(安値!AG154&lt;安値!AF154,安値!AG154&lt;安値!AE154,安値!AG154&lt;安値!AH154,安値!AG154&lt;安値!AI154),28,""))</f>
        <v/>
      </c>
      <c r="AC154" s="500" t="str">
        <f>IF(終値!A154="","",IF(AND(高値!G154&gt;高値!F154,高値!G154&gt;高値!E154,高値!G154&gt;高値!H154,高値!G154&gt;高値!I154),2,""))</f>
        <v/>
      </c>
      <c r="AD154" s="500" t="str">
        <f>IF(終値!A154="","",IF(AND(高値!H154&gt;高値!G154,高値!H154&gt;高値!F154,高値!H154&gt;高値!I154,高値!H154&gt;高値!J154),3,""))</f>
        <v/>
      </c>
      <c r="AE154" s="500" t="str">
        <f>IF(終値!A154="","",IF(AND(高値!I154&gt;高値!H154,高値!I154&gt;高値!G154,高値!I154&gt;高値!J154,高値!I154&gt;高値!K154),4,""))</f>
        <v/>
      </c>
      <c r="AF154" s="500" t="str">
        <f>IF(終値!A154="","",IF(AND(高値!J154&gt;高値!I154,高値!J154&gt;高値!H154,高値!J154&gt;高値!K154,高値!J154&gt;高値!L154),5,""))</f>
        <v/>
      </c>
      <c r="AG154" s="500" t="str">
        <f>IF(終値!A154="","",IF(AND(高値!K154&gt;高値!J154,高値!K154&gt;高値!I154,高値!K154&gt;高値!L154,高値!K154&gt;高値!M154),6,""))</f>
        <v/>
      </c>
      <c r="AH154" s="500" t="str">
        <f>IF(終値!A154="","",IF(AND(高値!L154&gt;高値!K154,高値!L154&gt;高値!J154,高値!L154&gt;高値!M154,高値!L154&gt;高値!N154),7,""))</f>
        <v/>
      </c>
      <c r="AI154" s="500" t="str">
        <f>IF(終値!A154="","",IF(AND(高値!M154&gt;高値!L154,高値!M154&gt;高値!K154,高値!M154&gt;高値!N154,高値!M154&gt;高値!O154),8,""))</f>
        <v/>
      </c>
      <c r="AJ154" s="500" t="str">
        <f>IF(終値!A154="","",IF(AND(高値!N154&gt;高値!M154,高値!N154&gt;高値!L154,高値!N154&gt;高値!O154,高値!N154&gt;高値!P154),9,""))</f>
        <v/>
      </c>
      <c r="AK154" s="500">
        <f>IF(終値!A154="","",IF(AND(高値!O154&gt;高値!N154,高値!O154&gt;高値!M154,高値!O154&gt;高値!P154,高値!O154&gt;高値!Q154),10,""))</f>
        <v>10</v>
      </c>
      <c r="AL154" s="500" t="str">
        <f>IF(終値!A154="","",IF(AND(高値!P154&gt;高値!O154,高値!P154&gt;高値!N154,高値!P154&gt;高値!Q154,高値!P154&gt;高値!R154),11,""))</f>
        <v/>
      </c>
      <c r="AM154" s="500" t="str">
        <f>IF(終値!A154="","",IF(AND(高値!Q154&gt;高値!P154,高値!Q154&gt;高値!O154,高値!Q154&gt;高値!R154,高値!Q154&gt;高値!S154),12,""))</f>
        <v/>
      </c>
      <c r="AN154" s="500" t="str">
        <f>IF(終値!A154="","",IF(AND(高値!R154&gt;高値!Q154,高値!R154&gt;高値!P154,高値!R154&gt;高値!S154,高値!R154&gt;高値!T154),13,""))</f>
        <v/>
      </c>
      <c r="AO154" s="500" t="str">
        <f>IF(終値!A154="","",IF(AND(高値!S154&gt;高値!R154,高値!S154&gt;高値!Q154,高値!S154&gt;高値!T154,高値!S154&gt;高値!U154),14,""))</f>
        <v/>
      </c>
      <c r="AP154" s="500" t="str">
        <f>IF(終値!A154="","",IF(AND(高値!T154&gt;高値!S154,高値!T154&gt;高値!R154,高値!T154&gt;高値!U154,高値!T154&gt;高値!V154),15,""))</f>
        <v/>
      </c>
      <c r="AQ154" s="500" t="str">
        <f>IF(終値!A154="","",IF(AND(高値!U154&gt;高値!T154,高値!U154&gt;高値!S154,高値!U154&gt;高値!V154,高値!U154&gt;高値!W154),16,""))</f>
        <v/>
      </c>
      <c r="AR154" s="500" t="str">
        <f>IF(終値!A154="","",IF(AND(高値!V154&gt;高値!U154,高値!V154&gt;高値!T154,高値!V154&gt;高値!W154,高値!V154&gt;高値!X154),17,""))</f>
        <v/>
      </c>
      <c r="AS154" s="500">
        <f>IF(終値!A154="","",IF(AND(高値!W154&gt;高値!V154,高値!W154&gt;高値!U154,高値!W154&gt;高値!X154,高値!W154&gt;高値!Y154),18,""))</f>
        <v>18</v>
      </c>
      <c r="AT154" s="500" t="str">
        <f>IF(終値!A154="","",IF(AND(高値!X154&gt;高値!W154,高値!X154&gt;高値!V154,高値!X154&gt;高値!Y154,高値!X154&gt;高値!Z154),19,""))</f>
        <v/>
      </c>
      <c r="AU154" s="500" t="str">
        <f>IF(終値!A154="","",IF(AND(高値!Y154&gt;高値!X154,高値!Y154&gt;高値!W154,高値!Y154&gt;高値!Z154,高値!Y154&gt;高値!AA154),20,""))</f>
        <v/>
      </c>
      <c r="AV154" s="500" t="str">
        <f>IF(終値!A154="","",IF(AND(高値!Z154&gt;高値!Y154,高値!Z154&gt;高値!X154,高値!Z154&gt;高値!AA154,高値!Z154&gt;高値!AB154),21,""))</f>
        <v/>
      </c>
      <c r="AW154" s="500" t="str">
        <f>IF(終値!A154="","",IF(AND(高値!AA154&gt;高値!Z154,高値!AA154&gt;高値!Y154,高値!AA154&gt;高値!AB154,高値!AA154&gt;高値!AC154),22,""))</f>
        <v/>
      </c>
      <c r="AX154" s="500" t="str">
        <f>IF(終値!A154="","",IF(AND(高値!AB154&gt;高値!AA154,高値!AB154&gt;高値!Z154,高値!AB154&gt;高値!AC154,高値!AB154&gt;高値!AD154),23,""))</f>
        <v/>
      </c>
      <c r="AY154" s="500" t="str">
        <f>IF(終値!A154="","",IF(AND(高値!AC154&gt;高値!AB154,高値!AC154&gt;高値!AA154,高値!AC154&gt;高値!AD154,高値!AC154&gt;高値!AE154),24,""))</f>
        <v/>
      </c>
      <c r="AZ154" s="500">
        <f>IF(終値!A154="","",IF(AND(高値!AD154&gt;高値!AC154,高値!AD154&gt;高値!AB154,高値!AD154&gt;高値!AE154,高値!AD154&gt;高値!AF154),25,""))</f>
        <v>25</v>
      </c>
      <c r="BA154" s="500" t="str">
        <f>IF(終値!A154="","",IF(AND(高値!AE154&gt;高値!AD154,高値!AE154&gt;高値!AC154,高値!AE154&gt;高値!AF154,高値!AE154&gt;高値!AG154),26,""))</f>
        <v/>
      </c>
      <c r="BB154" s="500" t="str">
        <f>IF(終値!A154="","",IF(AND(高値!AF154&gt;高値!AE154,高値!AF154&gt;高値!AD154,高値!AF154&gt;高値!AG154,高値!AF154&gt;高値!AH154),27,""))</f>
        <v/>
      </c>
      <c r="BC154" s="500" t="str">
        <f>IF(終値!A154="","",IF(AND(高値!AG154&gt;高値!AF154,高値!AG154&gt;高値!AE154,高値!AG154&gt;高値!AH154,高値!AG154&gt;高値!AI154),28,""))</f>
        <v/>
      </c>
      <c r="BD154" s="500">
        <f t="shared" si="12"/>
        <v>5</v>
      </c>
      <c r="BE154" s="500">
        <f t="shared" si="13"/>
        <v>2</v>
      </c>
      <c r="BF154" s="500">
        <f t="shared" si="14"/>
        <v>6</v>
      </c>
      <c r="BG154" s="500">
        <f>IF($BE154="","",INDEX(安値!$E154:$CZ154,1,$BE154+1))</f>
        <v>6770</v>
      </c>
      <c r="BH154" s="500">
        <f>IF($BF154="","",INDEX(安値!$E154:$CZ154,1,$BF154+1))</f>
        <v>5861</v>
      </c>
      <c r="BI154" s="500">
        <f>IF($BF154="","",MAX(INDEX(高値!$E154:$CZ154,1,$BE154+1):INDEX(高値!$E154:$CZ154,1,$BF154+1)))</f>
        <v>7567</v>
      </c>
      <c r="BJ154" s="500">
        <f>IF($BF154="","",AVERAGE(INDEX(終値!$E154:$CZ154,1,$BF154+1):INDEX(終値!$E154:$CZ154,1,$BF154+20))-2*STDEVP(INDEX(終値!$E154:$CZ154,1,$BF154+1):INDEX(終値!$E154:$CZ154,1,$BF154+20)))</f>
        <v>6333.211790947018</v>
      </c>
      <c r="BK154" s="500">
        <f>IF($BE154="","",AVERAGE(INDEX(終値!$E154:$CZ154,1,$BE154+1):INDEX(終値!$E154:$CZ154,1,$BE154+20))-2*STDEVP(INDEX(終値!$E154:$CZ154,1,$BE154+1):INDEX(終値!$E154:$CZ154,1,$BE154+20)))</f>
        <v>6182.2424753903861</v>
      </c>
      <c r="BL154" s="500">
        <f t="shared" si="15"/>
        <v>3</v>
      </c>
      <c r="BM154" s="500">
        <f t="shared" si="16"/>
        <v>10</v>
      </c>
      <c r="BN154" s="500">
        <f t="shared" si="17"/>
        <v>18</v>
      </c>
      <c r="BO154" s="500">
        <f>IF($BM154="","",INDEX(高値!$E154:$CZ154,1,$BM154+1))</f>
        <v>8817</v>
      </c>
      <c r="BP154" s="500">
        <f>IF($BN154="","",INDEX(高値!$E154:$CZ154,1,$BN154+1))</f>
        <v>10085</v>
      </c>
      <c r="BQ154" s="500">
        <f>IF($BN154="","",MIN(INDEX(安値!$E154:$CZ154,1,$BM154+1):INDEX(安値!$E154:$CZ154,1,$BN154+1)))</f>
        <v>7270</v>
      </c>
      <c r="BR154" s="500">
        <f>IF($BN154="","",AVERAGE(INDEX(終値!$E154:$CZ154,1,$BN154+1):INDEX(終値!$E154:$CZ154,1,$BN154+20))+2*STDEVP(INDEX(終値!$E154:$CZ154,1,$BN154+1):INDEX(終値!$E154:$CZ154,1,$BN154+20)))</f>
        <v>12564.913402820875</v>
      </c>
      <c r="BS154" s="500">
        <f>IF($BM154="","",AVERAGE(INDEX(終値!$E154:$CZ154,1,$BM154+1):INDEX(終値!$E154:$CZ154,1,$BM154+20))+2*STDEVP(INDEX(終値!$E154:$CZ154,1,$BM154+1):INDEX(終値!$E154:$CZ154,1,$BM154+20)))</f>
        <v>12257.033187656627</v>
      </c>
      <c r="BT154" s="497" t="str">
        <f>IFERROR(IF(AND($BD154&gt;=2,ABS($BG154-$BH154)/$BH154&lt;=BB設定!$B$12,$BI154&gt;=MAX($BH154,$BG154)*(1+BB設定!$B$13),終値!E154&gt;$BG154),IF(OR(終値!E154&gt;=$BI154,AND($BH154&lt;$BJ154,$BG154&gt;=$BK154)),"二番底W▲","二番底W形成"),IF(AND($BL154&gt;=2,ABS($BO154-$BP154)/$BP154&lt;=BB設定!$B$12,$BQ154&lt;=MIN($BP154,$BO154)*(1-BB設定!$B$13),終値!E154&lt;$BO154),IF(OR(終値!E154&lt;=$BQ154,AND($BP154&gt;$BR154,$BO154&lt;=$BS154)),"二番天井M▼","二番天井M形成"),"－")),"－")</f>
        <v>－</v>
      </c>
    </row>
    <row r="155" spans="2:72">
      <c r="B155" s="500" t="str">
        <f>IF(終値!A155="","",IF(AND(安値!G155&lt;安値!F155,安値!G155&lt;安値!E155,安値!G155&lt;安値!H155,安値!G155&lt;安値!I155),2,""))</f>
        <v/>
      </c>
      <c r="C155" s="500" t="str">
        <f>IF(終値!A155="","",IF(AND(安値!H155&lt;安値!G155,安値!H155&lt;安値!F155,安値!H155&lt;安値!I155,安値!H155&lt;安値!J155),3,""))</f>
        <v/>
      </c>
      <c r="D155" s="500" t="str">
        <f>IF(終値!A155="","",IF(AND(安値!I155&lt;安値!H155,安値!I155&lt;安値!G155,安値!I155&lt;安値!J155,安値!I155&lt;安値!K155),4,""))</f>
        <v/>
      </c>
      <c r="E155" s="500" t="str">
        <f>IF(終値!A155="","",IF(AND(安値!J155&lt;安値!I155,安値!J155&lt;安値!H155,安値!J155&lt;安値!K155,安値!J155&lt;安値!L155),5,""))</f>
        <v/>
      </c>
      <c r="F155" s="500">
        <f>IF(終値!A155="","",IF(AND(安値!K155&lt;安値!J155,安値!K155&lt;安値!I155,安値!K155&lt;安値!L155,安値!K155&lt;安値!M155),6,""))</f>
        <v>6</v>
      </c>
      <c r="G155" s="500" t="str">
        <f>IF(終値!A155="","",IF(AND(安値!L155&lt;安値!K155,安値!L155&lt;安値!J155,安値!L155&lt;安値!M155,安値!L155&lt;安値!N155),7,""))</f>
        <v/>
      </c>
      <c r="H155" s="500" t="str">
        <f>IF(終値!A155="","",IF(AND(安値!M155&lt;安値!L155,安値!M155&lt;安値!K155,安値!M155&lt;安値!N155,安値!M155&lt;安値!O155),8,""))</f>
        <v/>
      </c>
      <c r="I155" s="500" t="str">
        <f>IF(終値!A155="","",IF(AND(安値!N155&lt;安値!M155,安値!N155&lt;安値!L155,安値!N155&lt;安値!O155,安値!N155&lt;安値!P155),9,""))</f>
        <v/>
      </c>
      <c r="J155" s="500" t="str">
        <f>IF(終値!A155="","",IF(AND(安値!O155&lt;安値!N155,安値!O155&lt;安値!M155,安値!O155&lt;安値!P155,安値!O155&lt;安値!Q155),10,""))</f>
        <v/>
      </c>
      <c r="K155" s="500" t="str">
        <f>IF(終値!A155="","",IF(AND(安値!P155&lt;安値!O155,安値!P155&lt;安値!N155,安値!P155&lt;安値!Q155,安値!P155&lt;安値!R155),11,""))</f>
        <v/>
      </c>
      <c r="L155" s="500" t="str">
        <f>IF(終値!A155="","",IF(AND(安値!Q155&lt;安値!P155,安値!Q155&lt;安値!O155,安値!Q155&lt;安値!R155,安値!Q155&lt;安値!S155),12,""))</f>
        <v/>
      </c>
      <c r="M155" s="500">
        <f>IF(終値!A155="","",IF(AND(安値!R155&lt;安値!Q155,安値!R155&lt;安値!P155,安値!R155&lt;安値!S155,安値!R155&lt;安値!T155),13,""))</f>
        <v>13</v>
      </c>
      <c r="N155" s="500" t="str">
        <f>IF(終値!A155="","",IF(AND(安値!S155&lt;安値!R155,安値!S155&lt;安値!Q155,安値!S155&lt;安値!T155,安値!S155&lt;安値!U155),14,""))</f>
        <v/>
      </c>
      <c r="O155" s="500" t="str">
        <f>IF(終値!A155="","",IF(AND(安値!T155&lt;安値!S155,安値!T155&lt;安値!R155,安値!T155&lt;安値!U155,安値!T155&lt;安値!V155),15,""))</f>
        <v/>
      </c>
      <c r="P155" s="500" t="str">
        <f>IF(終値!A155="","",IF(AND(安値!U155&lt;安値!T155,安値!U155&lt;安値!S155,安値!U155&lt;安値!V155,安値!U155&lt;安値!W155),16,""))</f>
        <v/>
      </c>
      <c r="Q155" s="500" t="str">
        <f>IF(終値!A155="","",IF(AND(安値!V155&lt;安値!U155,安値!V155&lt;安値!T155,安値!V155&lt;安値!W155,安値!V155&lt;安値!X155),17,""))</f>
        <v/>
      </c>
      <c r="R155" s="500" t="str">
        <f>IF(終値!A155="","",IF(AND(安値!W155&lt;安値!V155,安値!W155&lt;安値!U155,安値!W155&lt;安値!X155,安値!W155&lt;安値!Y155),18,""))</f>
        <v/>
      </c>
      <c r="S155" s="500" t="str">
        <f>IF(終値!A155="","",IF(AND(安値!X155&lt;安値!W155,安値!X155&lt;安値!V155,安値!X155&lt;安値!Y155,安値!X155&lt;安値!Z155),19,""))</f>
        <v/>
      </c>
      <c r="T155" s="500">
        <f>IF(終値!A155="","",IF(AND(安値!Y155&lt;安値!X155,安値!Y155&lt;安値!W155,安値!Y155&lt;安値!Z155,安値!Y155&lt;安値!AA155),20,""))</f>
        <v>20</v>
      </c>
      <c r="U155" s="500" t="str">
        <f>IF(終値!A155="","",IF(AND(安値!Z155&lt;安値!Y155,安値!Z155&lt;安値!X155,安値!Z155&lt;安値!AA155,安値!Z155&lt;安値!AB155),21,""))</f>
        <v/>
      </c>
      <c r="V155" s="500" t="str">
        <f>IF(終値!A155="","",IF(AND(安値!AA155&lt;安値!Z155,安値!AA155&lt;安値!Y155,安値!AA155&lt;安値!AB155,安値!AA155&lt;安値!AC155),22,""))</f>
        <v/>
      </c>
      <c r="W155" s="500" t="str">
        <f>IF(終値!A155="","",IF(AND(安値!AB155&lt;安値!AA155,安値!AB155&lt;安値!Z155,安値!AB155&lt;安値!AC155,安値!AB155&lt;安値!AD155),23,""))</f>
        <v/>
      </c>
      <c r="X155" s="500" t="str">
        <f>IF(終値!A155="","",IF(AND(安値!AC155&lt;安値!AB155,安値!AC155&lt;安値!AA155,安値!AC155&lt;安値!AD155,安値!AC155&lt;安値!AE155),24,""))</f>
        <v/>
      </c>
      <c r="Y155" s="500" t="str">
        <f>IF(終値!A155="","",IF(AND(安値!AD155&lt;安値!AC155,安値!AD155&lt;安値!AB155,安値!AD155&lt;安値!AE155,安値!AD155&lt;安値!AF155),25,""))</f>
        <v/>
      </c>
      <c r="Z155" s="500" t="str">
        <f>IF(終値!A155="","",IF(AND(安値!AE155&lt;安値!AD155,安値!AE155&lt;安値!AC155,安値!AE155&lt;安値!AF155,安値!AE155&lt;安値!AG155),26,""))</f>
        <v/>
      </c>
      <c r="AA155" s="500">
        <f>IF(終値!A155="","",IF(AND(安値!AF155&lt;安値!AE155,安値!AF155&lt;安値!AD155,安値!AF155&lt;安値!AG155,安値!AF155&lt;安値!AH155),27,""))</f>
        <v>27</v>
      </c>
      <c r="AB155" s="500" t="str">
        <f>IF(終値!A155="","",IF(AND(安値!AG155&lt;安値!AF155,安値!AG155&lt;安値!AE155,安値!AG155&lt;安値!AH155,安値!AG155&lt;安値!AI155),28,""))</f>
        <v/>
      </c>
      <c r="AC155" s="500" t="str">
        <f>IF(終値!A155="","",IF(AND(高値!G155&gt;高値!F155,高値!G155&gt;高値!E155,高値!G155&gt;高値!H155,高値!G155&gt;高値!I155),2,""))</f>
        <v/>
      </c>
      <c r="AD155" s="500" t="str">
        <f>IF(終値!A155="","",IF(AND(高値!H155&gt;高値!G155,高値!H155&gt;高値!F155,高値!H155&gt;高値!I155,高値!H155&gt;高値!J155),3,""))</f>
        <v/>
      </c>
      <c r="AE155" s="500">
        <f>IF(終値!A155="","",IF(AND(高値!I155&gt;高値!H155,高値!I155&gt;高値!G155,高値!I155&gt;高値!J155,高値!I155&gt;高値!K155),4,""))</f>
        <v>4</v>
      </c>
      <c r="AF155" s="500" t="str">
        <f>IF(終値!A155="","",IF(AND(高値!J155&gt;高値!I155,高値!J155&gt;高値!H155,高値!J155&gt;高値!K155,高値!J155&gt;高値!L155),5,""))</f>
        <v/>
      </c>
      <c r="AG155" s="500" t="str">
        <f>IF(終値!A155="","",IF(AND(高値!K155&gt;高値!J155,高値!K155&gt;高値!I155,高値!K155&gt;高値!L155,高値!K155&gt;高値!M155),6,""))</f>
        <v/>
      </c>
      <c r="AH155" s="500" t="str">
        <f>IF(終値!A155="","",IF(AND(高値!L155&gt;高値!K155,高値!L155&gt;高値!J155,高値!L155&gt;高値!M155,高値!L155&gt;高値!N155),7,""))</f>
        <v/>
      </c>
      <c r="AI155" s="500" t="str">
        <f>IF(終値!A155="","",IF(AND(高値!M155&gt;高値!L155,高値!M155&gt;高値!K155,高値!M155&gt;高値!N155,高値!M155&gt;高値!O155),8,""))</f>
        <v/>
      </c>
      <c r="AJ155" s="500" t="str">
        <f>IF(終値!A155="","",IF(AND(高値!N155&gt;高値!M155,高値!N155&gt;高値!L155,高値!N155&gt;高値!O155,高値!N155&gt;高値!P155),9,""))</f>
        <v/>
      </c>
      <c r="AK155" s="500" t="str">
        <f>IF(終値!A155="","",IF(AND(高値!O155&gt;高値!N155,高値!O155&gt;高値!M155,高値!O155&gt;高値!P155,高値!O155&gt;高値!Q155),10,""))</f>
        <v/>
      </c>
      <c r="AL155" s="500">
        <f>IF(終値!A155="","",IF(AND(高値!P155&gt;高値!O155,高値!P155&gt;高値!N155,高値!P155&gt;高値!Q155,高値!P155&gt;高値!R155),11,""))</f>
        <v>11</v>
      </c>
      <c r="AM155" s="500" t="str">
        <f>IF(終値!A155="","",IF(AND(高値!Q155&gt;高値!P155,高値!Q155&gt;高値!O155,高値!Q155&gt;高値!R155,高値!Q155&gt;高値!S155),12,""))</f>
        <v/>
      </c>
      <c r="AN155" s="500" t="str">
        <f>IF(終値!A155="","",IF(AND(高値!R155&gt;高値!Q155,高値!R155&gt;高値!P155,高値!R155&gt;高値!S155,高値!R155&gt;高値!T155),13,""))</f>
        <v/>
      </c>
      <c r="AO155" s="500" t="str">
        <f>IF(終値!A155="","",IF(AND(高値!S155&gt;高値!R155,高値!S155&gt;高値!Q155,高値!S155&gt;高値!T155,高値!S155&gt;高値!U155),14,""))</f>
        <v/>
      </c>
      <c r="AP155" s="500" t="str">
        <f>IF(終値!A155="","",IF(AND(高値!T155&gt;高値!S155,高値!T155&gt;高値!R155,高値!T155&gt;高値!U155,高値!T155&gt;高値!V155),15,""))</f>
        <v/>
      </c>
      <c r="AQ155" s="500" t="str">
        <f>IF(終値!A155="","",IF(AND(高値!U155&gt;高値!T155,高値!U155&gt;高値!S155,高値!U155&gt;高値!V155,高値!U155&gt;高値!W155),16,""))</f>
        <v/>
      </c>
      <c r="AR155" s="500" t="str">
        <f>IF(終値!A155="","",IF(AND(高値!V155&gt;高値!U155,高値!V155&gt;高値!T155,高値!V155&gt;高値!W155,高値!V155&gt;高値!X155),17,""))</f>
        <v/>
      </c>
      <c r="AS155" s="500">
        <f>IF(終値!A155="","",IF(AND(高値!W155&gt;高値!V155,高値!W155&gt;高値!U155,高値!W155&gt;高値!X155,高値!W155&gt;高値!Y155),18,""))</f>
        <v>18</v>
      </c>
      <c r="AT155" s="500" t="str">
        <f>IF(終値!A155="","",IF(AND(高値!X155&gt;高値!W155,高値!X155&gt;高値!V155,高値!X155&gt;高値!Y155,高値!X155&gt;高値!Z155),19,""))</f>
        <v/>
      </c>
      <c r="AU155" s="500" t="str">
        <f>IF(終値!A155="","",IF(AND(高値!Y155&gt;高値!X155,高値!Y155&gt;高値!W155,高値!Y155&gt;高値!Z155,高値!Y155&gt;高値!AA155),20,""))</f>
        <v/>
      </c>
      <c r="AV155" s="500" t="str">
        <f>IF(終値!A155="","",IF(AND(高値!Z155&gt;高値!Y155,高値!Z155&gt;高値!X155,高値!Z155&gt;高値!AA155,高値!Z155&gt;高値!AB155),21,""))</f>
        <v/>
      </c>
      <c r="AW155" s="500" t="str">
        <f>IF(終値!A155="","",IF(AND(高値!AA155&gt;高値!Z155,高値!AA155&gt;高値!Y155,高値!AA155&gt;高値!AB155,高値!AA155&gt;高値!AC155),22,""))</f>
        <v/>
      </c>
      <c r="AX155" s="500" t="str">
        <f>IF(終値!A155="","",IF(AND(高値!AB155&gt;高値!AA155,高値!AB155&gt;高値!Z155,高値!AB155&gt;高値!AC155,高値!AB155&gt;高値!AD155),23,""))</f>
        <v/>
      </c>
      <c r="AY155" s="500" t="str">
        <f>IF(終値!A155="","",IF(AND(高値!AC155&gt;高値!AB155,高値!AC155&gt;高値!AA155,高値!AC155&gt;高値!AD155,高値!AC155&gt;高値!AE155),24,""))</f>
        <v/>
      </c>
      <c r="AZ155" s="500">
        <f>IF(終値!A155="","",IF(AND(高値!AD155&gt;高値!AC155,高値!AD155&gt;高値!AB155,高値!AD155&gt;高値!AE155,高値!AD155&gt;高値!AF155),25,""))</f>
        <v>25</v>
      </c>
      <c r="BA155" s="500" t="str">
        <f>IF(終値!A155="","",IF(AND(高値!AE155&gt;高値!AD155,高値!AE155&gt;高値!AC155,高値!AE155&gt;高値!AF155,高値!AE155&gt;高値!AG155),26,""))</f>
        <v/>
      </c>
      <c r="BB155" s="500" t="str">
        <f>IF(終値!A155="","",IF(AND(高値!AF155&gt;高値!AE155,高値!AF155&gt;高値!AD155,高値!AF155&gt;高値!AG155,高値!AF155&gt;高値!AH155),27,""))</f>
        <v/>
      </c>
      <c r="BC155" s="500" t="str">
        <f>IF(終値!A155="","",IF(AND(高値!AG155&gt;高値!AF155,高値!AG155&gt;高値!AE155,高値!AG155&gt;高値!AH155,高値!AG155&gt;高値!AI155),28,""))</f>
        <v/>
      </c>
      <c r="BD155" s="500">
        <f t="shared" si="12"/>
        <v>4</v>
      </c>
      <c r="BE155" s="500">
        <f t="shared" si="13"/>
        <v>6</v>
      </c>
      <c r="BF155" s="500">
        <f t="shared" si="14"/>
        <v>13</v>
      </c>
      <c r="BG155" s="500">
        <f>IF($BE155="","",INDEX(安値!$E155:$CZ155,1,$BE155+1))</f>
        <v>3344</v>
      </c>
      <c r="BH155" s="500">
        <f>IF($BF155="","",INDEX(安値!$E155:$CZ155,1,$BF155+1))</f>
        <v>3533</v>
      </c>
      <c r="BI155" s="500">
        <f>IF($BF155="","",MAX(INDEX(高値!$E155:$CZ155,1,$BE155+1):INDEX(高値!$E155:$CZ155,1,$BF155+1)))</f>
        <v>4093</v>
      </c>
      <c r="BJ155" s="500">
        <f>IF($BF155="","",AVERAGE(INDEX(終値!$E155:$CZ155,1,$BF155+1):INDEX(終値!$E155:$CZ155,1,$BF155+20))-2*STDEVP(INDEX(終値!$E155:$CZ155,1,$BF155+1):INDEX(終値!$E155:$CZ155,1,$BF155+20)))</f>
        <v>3753.0064792785506</v>
      </c>
      <c r="BK155" s="500">
        <f>IF($BE155="","",AVERAGE(INDEX(終値!$E155:$CZ155,1,$BE155+1):INDEX(終値!$E155:$CZ155,1,$BE155+20))-2*STDEVP(INDEX(終値!$E155:$CZ155,1,$BE155+1):INDEX(終値!$E155:$CZ155,1,$BE155+20)))</f>
        <v>3464.886080113748</v>
      </c>
      <c r="BL155" s="500">
        <f t="shared" si="15"/>
        <v>4</v>
      </c>
      <c r="BM155" s="500">
        <f t="shared" si="16"/>
        <v>4</v>
      </c>
      <c r="BN155" s="500">
        <f t="shared" si="17"/>
        <v>11</v>
      </c>
      <c r="BO155" s="500">
        <f>IF($BM155="","",INDEX(高値!$E155:$CZ155,1,$BM155+1))</f>
        <v>3701</v>
      </c>
      <c r="BP155" s="500">
        <f>IF($BN155="","",INDEX(高値!$E155:$CZ155,1,$BN155+1))</f>
        <v>4093</v>
      </c>
      <c r="BQ155" s="500">
        <f>IF($BN155="","",MIN(INDEX(安値!$E155:$CZ155,1,$BM155+1):INDEX(安値!$E155:$CZ155,1,$BN155+1)))</f>
        <v>3344</v>
      </c>
      <c r="BR155" s="500">
        <f>IF($BN155="","",AVERAGE(INDEX(終値!$E155:$CZ155,1,$BN155+1):INDEX(終値!$E155:$CZ155,1,$BN155+20))+2*STDEVP(INDEX(終値!$E155:$CZ155,1,$BN155+1):INDEX(終値!$E155:$CZ155,1,$BN155+20)))</f>
        <v>4722.4623978035834</v>
      </c>
      <c r="BS155" s="500">
        <f>IF($BM155="","",AVERAGE(INDEX(終値!$E155:$CZ155,1,$BM155+1):INDEX(終値!$E155:$CZ155,1,$BM155+20))+2*STDEVP(INDEX(終値!$E155:$CZ155,1,$BM155+1):INDEX(終値!$E155:$CZ155,1,$BM155+20)))</f>
        <v>4447.4885562960835</v>
      </c>
      <c r="BT155" s="497" t="str">
        <f>IFERROR(IF(AND($BD155&gt;=2,ABS($BG155-$BH155)/$BH155&lt;=BB設定!$B$12,$BI155&gt;=MAX($BH155,$BG155)*(1+BB設定!$B$13),終値!E155&gt;$BG155),IF(OR(終値!E155&gt;=$BI155,AND($BH155&lt;$BJ155,$BG155&gt;=$BK155)),"二番底W▲","二番底W形成"),IF(AND($BL155&gt;=2,ABS($BO155-$BP155)/$BP155&lt;=BB設定!$B$12,$BQ155&lt;=MIN($BP155,$BO155)*(1-BB設定!$B$13),終値!E155&lt;$BO155),IF(OR(終値!E155&lt;=$BQ155,AND($BP155&gt;$BR155,$BO155&lt;=$BS155)),"二番天井M▼","二番天井M形成"),"－")),"－")</f>
        <v>－</v>
      </c>
    </row>
    <row r="156" spans="2:72">
      <c r="B156" s="500" t="str">
        <f>IF(終値!A156="","",IF(AND(安値!G156&lt;安値!F156,安値!G156&lt;安値!E156,安値!G156&lt;安値!H156,安値!G156&lt;安値!I156),2,""))</f>
        <v/>
      </c>
      <c r="C156" s="500">
        <f>IF(終値!A156="","",IF(AND(安値!H156&lt;安値!G156,安値!H156&lt;安値!F156,安値!H156&lt;安値!I156,安値!H156&lt;安値!J156),3,""))</f>
        <v>3</v>
      </c>
      <c r="D156" s="500" t="str">
        <f>IF(終値!A156="","",IF(AND(安値!I156&lt;安値!H156,安値!I156&lt;安値!G156,安値!I156&lt;安値!J156,安値!I156&lt;安値!K156),4,""))</f>
        <v/>
      </c>
      <c r="E156" s="500" t="str">
        <f>IF(終値!A156="","",IF(AND(安値!J156&lt;安値!I156,安値!J156&lt;安値!H156,安値!J156&lt;安値!K156,安値!J156&lt;安値!L156),5,""))</f>
        <v/>
      </c>
      <c r="F156" s="500" t="str">
        <f>IF(終値!A156="","",IF(AND(安値!K156&lt;安値!J156,安値!K156&lt;安値!I156,安値!K156&lt;安値!L156,安値!K156&lt;安値!M156),6,""))</f>
        <v/>
      </c>
      <c r="G156" s="500" t="str">
        <f>IF(終値!A156="","",IF(AND(安値!L156&lt;安値!K156,安値!L156&lt;安値!J156,安値!L156&lt;安値!M156,安値!L156&lt;安値!N156),7,""))</f>
        <v/>
      </c>
      <c r="H156" s="500" t="str">
        <f>IF(終値!A156="","",IF(AND(安値!M156&lt;安値!L156,安値!M156&lt;安値!K156,安値!M156&lt;安値!N156,安値!M156&lt;安値!O156),8,""))</f>
        <v/>
      </c>
      <c r="I156" s="500" t="str">
        <f>IF(終値!A156="","",IF(AND(安値!N156&lt;安値!M156,安値!N156&lt;安値!L156,安値!N156&lt;安値!O156,安値!N156&lt;安値!P156),9,""))</f>
        <v/>
      </c>
      <c r="J156" s="500" t="str">
        <f>IF(終値!A156="","",IF(AND(安値!O156&lt;安値!N156,安値!O156&lt;安値!M156,安値!O156&lt;安値!P156,安値!O156&lt;安値!Q156),10,""))</f>
        <v/>
      </c>
      <c r="K156" s="500" t="str">
        <f>IF(終値!A156="","",IF(AND(安値!P156&lt;安値!O156,安値!P156&lt;安値!N156,安値!P156&lt;安値!Q156,安値!P156&lt;安値!R156),11,""))</f>
        <v/>
      </c>
      <c r="L156" s="500">
        <f>IF(終値!A156="","",IF(AND(安値!Q156&lt;安値!P156,安値!Q156&lt;安値!O156,安値!Q156&lt;安値!R156,安値!Q156&lt;安値!S156),12,""))</f>
        <v>12</v>
      </c>
      <c r="M156" s="500" t="str">
        <f>IF(終値!A156="","",IF(AND(安値!R156&lt;安値!Q156,安値!R156&lt;安値!P156,安値!R156&lt;安値!S156,安値!R156&lt;安値!T156),13,""))</f>
        <v/>
      </c>
      <c r="N156" s="500" t="str">
        <f>IF(終値!A156="","",IF(AND(安値!S156&lt;安値!R156,安値!S156&lt;安値!Q156,安値!S156&lt;安値!T156,安値!S156&lt;安値!U156),14,""))</f>
        <v/>
      </c>
      <c r="O156" s="500" t="str">
        <f>IF(終値!A156="","",IF(AND(安値!T156&lt;安値!S156,安値!T156&lt;安値!R156,安値!T156&lt;安値!U156,安値!T156&lt;安値!V156),15,""))</f>
        <v/>
      </c>
      <c r="P156" s="500" t="str">
        <f>IF(終値!A156="","",IF(AND(安値!U156&lt;安値!T156,安値!U156&lt;安値!S156,安値!U156&lt;安値!V156,安値!U156&lt;安値!W156),16,""))</f>
        <v/>
      </c>
      <c r="Q156" s="500">
        <f>IF(終値!A156="","",IF(AND(安値!V156&lt;安値!U156,安値!V156&lt;安値!T156,安値!V156&lt;安値!W156,安値!V156&lt;安値!X156),17,""))</f>
        <v>17</v>
      </c>
      <c r="R156" s="500" t="str">
        <f>IF(終値!A156="","",IF(AND(安値!W156&lt;安値!V156,安値!W156&lt;安値!U156,安値!W156&lt;安値!X156,安値!W156&lt;安値!Y156),18,""))</f>
        <v/>
      </c>
      <c r="S156" s="500" t="str">
        <f>IF(終値!A156="","",IF(AND(安値!X156&lt;安値!W156,安値!X156&lt;安値!V156,安値!X156&lt;安値!Y156,安値!X156&lt;安値!Z156),19,""))</f>
        <v/>
      </c>
      <c r="T156" s="500" t="str">
        <f>IF(終値!A156="","",IF(AND(安値!Y156&lt;安値!X156,安値!Y156&lt;安値!W156,安値!Y156&lt;安値!Z156,安値!Y156&lt;安値!AA156),20,""))</f>
        <v/>
      </c>
      <c r="U156" s="500" t="str">
        <f>IF(終値!A156="","",IF(AND(安値!Z156&lt;安値!Y156,安値!Z156&lt;安値!X156,安値!Z156&lt;安値!AA156,安値!Z156&lt;安値!AB156),21,""))</f>
        <v/>
      </c>
      <c r="V156" s="500" t="str">
        <f>IF(終値!A156="","",IF(AND(安値!AA156&lt;安値!Z156,安値!AA156&lt;安値!Y156,安値!AA156&lt;安値!AB156,安値!AA156&lt;安値!AC156),22,""))</f>
        <v/>
      </c>
      <c r="W156" s="500">
        <f>IF(終値!A156="","",IF(AND(安値!AB156&lt;安値!AA156,安値!AB156&lt;安値!Z156,安値!AB156&lt;安値!AC156,安値!AB156&lt;安値!AD156),23,""))</f>
        <v>23</v>
      </c>
      <c r="X156" s="500" t="str">
        <f>IF(終値!A156="","",IF(AND(安値!AC156&lt;安値!AB156,安値!AC156&lt;安値!AA156,安値!AC156&lt;安値!AD156,安値!AC156&lt;安値!AE156),24,""))</f>
        <v/>
      </c>
      <c r="Y156" s="500" t="str">
        <f>IF(終値!A156="","",IF(AND(安値!AD156&lt;安値!AC156,安値!AD156&lt;安値!AB156,安値!AD156&lt;安値!AE156,安値!AD156&lt;安値!AF156),25,""))</f>
        <v/>
      </c>
      <c r="Z156" s="500" t="str">
        <f>IF(終値!A156="","",IF(AND(安値!AE156&lt;安値!AD156,安値!AE156&lt;安値!AC156,安値!AE156&lt;安値!AF156,安値!AE156&lt;安値!AG156),26,""))</f>
        <v/>
      </c>
      <c r="AA156" s="500">
        <f>IF(終値!A156="","",IF(AND(安値!AF156&lt;安値!AE156,安値!AF156&lt;安値!AD156,安値!AF156&lt;安値!AG156,安値!AF156&lt;安値!AH156),27,""))</f>
        <v>27</v>
      </c>
      <c r="AB156" s="500" t="str">
        <f>IF(終値!A156="","",IF(AND(安値!AG156&lt;安値!AF156,安値!AG156&lt;安値!AE156,安値!AG156&lt;安値!AH156,安値!AG156&lt;安値!AI156),28,""))</f>
        <v/>
      </c>
      <c r="AC156" s="500" t="str">
        <f>IF(終値!A156="","",IF(AND(高値!G156&gt;高値!F156,高値!G156&gt;高値!E156,高値!G156&gt;高値!H156,高値!G156&gt;高値!I156),2,""))</f>
        <v/>
      </c>
      <c r="AD156" s="500" t="str">
        <f>IF(終値!A156="","",IF(AND(高値!H156&gt;高値!G156,高値!H156&gt;高値!F156,高値!H156&gt;高値!I156,高値!H156&gt;高値!J156),3,""))</f>
        <v/>
      </c>
      <c r="AE156" s="500" t="str">
        <f>IF(終値!A156="","",IF(AND(高値!I156&gt;高値!H156,高値!I156&gt;高値!G156,高値!I156&gt;高値!J156,高値!I156&gt;高値!K156),4,""))</f>
        <v/>
      </c>
      <c r="AF156" s="500" t="str">
        <f>IF(終値!A156="","",IF(AND(高値!J156&gt;高値!I156,高値!J156&gt;高値!H156,高値!J156&gt;高値!K156,高値!J156&gt;高値!L156),5,""))</f>
        <v/>
      </c>
      <c r="AG156" s="500" t="str">
        <f>IF(終値!A156="","",IF(AND(高値!K156&gt;高値!J156,高値!K156&gt;高値!I156,高値!K156&gt;高値!L156,高値!K156&gt;高値!M156),6,""))</f>
        <v/>
      </c>
      <c r="AH156" s="500">
        <f>IF(終値!A156="","",IF(AND(高値!L156&gt;高値!K156,高値!L156&gt;高値!J156,高値!L156&gt;高値!M156,高値!L156&gt;高値!N156),7,""))</f>
        <v>7</v>
      </c>
      <c r="AI156" s="500" t="str">
        <f>IF(終値!A156="","",IF(AND(高値!M156&gt;高値!L156,高値!M156&gt;高値!K156,高値!M156&gt;高値!N156,高値!M156&gt;高値!O156),8,""))</f>
        <v/>
      </c>
      <c r="AJ156" s="500" t="str">
        <f>IF(終値!A156="","",IF(AND(高値!N156&gt;高値!M156,高値!N156&gt;高値!L156,高値!N156&gt;高値!O156,高値!N156&gt;高値!P156),9,""))</f>
        <v/>
      </c>
      <c r="AK156" s="500" t="str">
        <f>IF(終値!A156="","",IF(AND(高値!O156&gt;高値!N156,高値!O156&gt;高値!M156,高値!O156&gt;高値!P156,高値!O156&gt;高値!Q156),10,""))</f>
        <v/>
      </c>
      <c r="AL156" s="500" t="str">
        <f>IF(終値!A156="","",IF(AND(高値!P156&gt;高値!O156,高値!P156&gt;高値!N156,高値!P156&gt;高値!Q156,高値!P156&gt;高値!R156),11,""))</f>
        <v/>
      </c>
      <c r="AM156" s="500" t="str">
        <f>IF(終値!A156="","",IF(AND(高値!Q156&gt;高値!P156,高値!Q156&gt;高値!O156,高値!Q156&gt;高値!R156,高値!Q156&gt;高値!S156),12,""))</f>
        <v/>
      </c>
      <c r="AN156" s="500" t="str">
        <f>IF(終値!A156="","",IF(AND(高値!R156&gt;高値!Q156,高値!R156&gt;高値!P156,高値!R156&gt;高値!S156,高値!R156&gt;高値!T156),13,""))</f>
        <v/>
      </c>
      <c r="AO156" s="500" t="str">
        <f>IF(終値!A156="","",IF(AND(高値!S156&gt;高値!R156,高値!S156&gt;高値!Q156,高値!S156&gt;高値!T156,高値!S156&gt;高値!U156),14,""))</f>
        <v/>
      </c>
      <c r="AP156" s="500" t="str">
        <f>IF(終値!A156="","",IF(AND(高値!T156&gt;高値!S156,高値!T156&gt;高値!R156,高値!T156&gt;高値!U156,高値!T156&gt;高値!V156),15,""))</f>
        <v/>
      </c>
      <c r="AQ156" s="500" t="str">
        <f>IF(終値!A156="","",IF(AND(高値!U156&gt;高値!T156,高値!U156&gt;高値!S156,高値!U156&gt;高値!V156,高値!U156&gt;高値!W156),16,""))</f>
        <v/>
      </c>
      <c r="AR156" s="500" t="str">
        <f>IF(終値!A156="","",IF(AND(高値!V156&gt;高値!U156,高値!V156&gt;高値!T156,高値!V156&gt;高値!W156,高値!V156&gt;高値!X156),17,""))</f>
        <v/>
      </c>
      <c r="AS156" s="500" t="str">
        <f>IF(終値!A156="","",IF(AND(高値!W156&gt;高値!V156,高値!W156&gt;高値!U156,高値!W156&gt;高値!X156,高値!W156&gt;高値!Y156),18,""))</f>
        <v/>
      </c>
      <c r="AT156" s="500" t="str">
        <f>IF(終値!A156="","",IF(AND(高値!X156&gt;高値!W156,高値!X156&gt;高値!V156,高値!X156&gt;高値!Y156,高値!X156&gt;高値!Z156),19,""))</f>
        <v/>
      </c>
      <c r="AU156" s="500" t="str">
        <f>IF(終値!A156="","",IF(AND(高値!Y156&gt;高値!X156,高値!Y156&gt;高値!W156,高値!Y156&gt;高値!Z156,高値!Y156&gt;高値!AA156),20,""))</f>
        <v/>
      </c>
      <c r="AV156" s="500" t="str">
        <f>IF(終値!A156="","",IF(AND(高値!Z156&gt;高値!Y156,高値!Z156&gt;高値!X156,高値!Z156&gt;高値!AA156,高値!Z156&gt;高値!AB156),21,""))</f>
        <v/>
      </c>
      <c r="AW156" s="500" t="str">
        <f>IF(終値!A156="","",IF(AND(高値!AA156&gt;高値!Z156,高値!AA156&gt;高値!Y156,高値!AA156&gt;高値!AB156,高値!AA156&gt;高値!AC156),22,""))</f>
        <v/>
      </c>
      <c r="AX156" s="500">
        <f>IF(終値!A156="","",IF(AND(高値!AB156&gt;高値!AA156,高値!AB156&gt;高値!Z156,高値!AB156&gt;高値!AC156,高値!AB156&gt;高値!AD156),23,""))</f>
        <v>23</v>
      </c>
      <c r="AY156" s="500" t="str">
        <f>IF(終値!A156="","",IF(AND(高値!AC156&gt;高値!AB156,高値!AC156&gt;高値!AA156,高値!AC156&gt;高値!AD156,高値!AC156&gt;高値!AE156),24,""))</f>
        <v/>
      </c>
      <c r="AZ156" s="500" t="str">
        <f>IF(終値!A156="","",IF(AND(高値!AD156&gt;高値!AC156,高値!AD156&gt;高値!AB156,高値!AD156&gt;高値!AE156,高値!AD156&gt;高値!AF156),25,""))</f>
        <v/>
      </c>
      <c r="BA156" s="500">
        <f>IF(終値!A156="","",IF(AND(高値!AE156&gt;高値!AD156,高値!AE156&gt;高値!AC156,高値!AE156&gt;高値!AF156,高値!AE156&gt;高値!AG156),26,""))</f>
        <v>26</v>
      </c>
      <c r="BB156" s="500" t="str">
        <f>IF(終値!A156="","",IF(AND(高値!AF156&gt;高値!AE156,高値!AF156&gt;高値!AD156,高値!AF156&gt;高値!AG156,高値!AF156&gt;高値!AH156),27,""))</f>
        <v/>
      </c>
      <c r="BC156" s="500" t="str">
        <f>IF(終値!A156="","",IF(AND(高値!AG156&gt;高値!AF156,高値!AG156&gt;高値!AE156,高値!AG156&gt;高値!AH156,高値!AG156&gt;高値!AI156),28,""))</f>
        <v/>
      </c>
      <c r="BD156" s="500">
        <f t="shared" si="12"/>
        <v>5</v>
      </c>
      <c r="BE156" s="500">
        <f t="shared" si="13"/>
        <v>3</v>
      </c>
      <c r="BF156" s="500">
        <f t="shared" si="14"/>
        <v>12</v>
      </c>
      <c r="BG156" s="500">
        <f>IF($BE156="","",INDEX(安値!$E156:$CZ156,1,$BE156+1))</f>
        <v>2493</v>
      </c>
      <c r="BH156" s="500">
        <f>IF($BF156="","",INDEX(安値!$E156:$CZ156,1,$BF156+1))</f>
        <v>2480</v>
      </c>
      <c r="BI156" s="500">
        <f>IF($BF156="","",MAX(INDEX(高値!$E156:$CZ156,1,$BE156+1):INDEX(高値!$E156:$CZ156,1,$BF156+1)))</f>
        <v>2697</v>
      </c>
      <c r="BJ156" s="500">
        <f>IF($BF156="","",AVERAGE(INDEX(終値!$E156:$CZ156,1,$BF156+1):INDEX(終値!$E156:$CZ156,1,$BF156+20))-2*STDEVP(INDEX(終値!$E156:$CZ156,1,$BF156+1):INDEX(終値!$E156:$CZ156,1,$BF156+20)))</f>
        <v>2463.1926450744968</v>
      </c>
      <c r="BK156" s="500">
        <f>IF($BE156="","",AVERAGE(INDEX(終値!$E156:$CZ156,1,$BE156+1):INDEX(終値!$E156:$CZ156,1,$BE156+20))-2*STDEVP(INDEX(終値!$E156:$CZ156,1,$BE156+1):INDEX(終値!$E156:$CZ156,1,$BE156+20)))</f>
        <v>2458.9864614160688</v>
      </c>
      <c r="BL156" s="500">
        <f t="shared" si="15"/>
        <v>3</v>
      </c>
      <c r="BM156" s="500">
        <f t="shared" si="16"/>
        <v>7</v>
      </c>
      <c r="BN156" s="500">
        <f t="shared" si="17"/>
        <v>23</v>
      </c>
      <c r="BO156" s="500">
        <f>IF($BM156="","",INDEX(高値!$E156:$CZ156,1,$BM156+1))</f>
        <v>2697</v>
      </c>
      <c r="BP156" s="500">
        <f>IF($BN156="","",INDEX(高値!$E156:$CZ156,1,$BN156+1))</f>
        <v>2851</v>
      </c>
      <c r="BQ156" s="500">
        <f>IF($BN156="","",MIN(INDEX(安値!$E156:$CZ156,1,$BM156+1):INDEX(安値!$E156:$CZ156,1,$BN156+1)))</f>
        <v>2480</v>
      </c>
      <c r="BR156" s="500">
        <f>IF($BN156="","",AVERAGE(INDEX(終値!$E156:$CZ156,1,$BN156+1):INDEX(終値!$E156:$CZ156,1,$BN156+20))+2*STDEVP(INDEX(終値!$E156:$CZ156,1,$BN156+1):INDEX(終値!$E156:$CZ156,1,$BN156+20)))</f>
        <v>2900.3573001285108</v>
      </c>
      <c r="BS156" s="500">
        <f>IF($BM156="","",AVERAGE(INDEX(終値!$E156:$CZ156,1,$BM156+1):INDEX(終値!$E156:$CZ156,1,$BM156+20))+2*STDEVP(INDEX(終値!$E156:$CZ156,1,$BM156+1):INDEX(終値!$E156:$CZ156,1,$BM156+20)))</f>
        <v>2812.3442808642185</v>
      </c>
      <c r="BT156" s="497" t="str">
        <f>IFERROR(IF(AND($BD156&gt;=2,ABS($BG156-$BH156)/$BH156&lt;=BB設定!$B$12,$BI156&gt;=MAX($BH156,$BG156)*(1+BB設定!$B$13),終値!E156&gt;$BG156),IF(OR(終値!E156&gt;=$BI156,AND($BH156&lt;$BJ156,$BG156&gt;=$BK156)),"二番底W▲","二番底W形成"),IF(AND($BL156&gt;=2,ABS($BO156-$BP156)/$BP156&lt;=BB設定!$B$12,$BQ156&lt;=MIN($BP156,$BO156)*(1-BB設定!$B$13),終値!E156&lt;$BO156),IF(OR(終値!E156&lt;=$BQ156,AND($BP156&gt;$BR156,$BO156&lt;=$BS156)),"二番天井M▼","二番天井M形成"),"－")),"－")</f>
        <v>二番底W形成</v>
      </c>
    </row>
    <row r="157" spans="2:72">
      <c r="B157" s="500" t="str">
        <f>IF(終値!A157="","",IF(AND(安値!G157&lt;安値!F157,安値!G157&lt;安値!E157,安値!G157&lt;安値!H157,安値!G157&lt;安値!I157),2,""))</f>
        <v/>
      </c>
      <c r="C157" s="500">
        <f>IF(終値!A157="","",IF(AND(安値!H157&lt;安値!G157,安値!H157&lt;安値!F157,安値!H157&lt;安値!I157,安値!H157&lt;安値!J157),3,""))</f>
        <v>3</v>
      </c>
      <c r="D157" s="500" t="str">
        <f>IF(終値!A157="","",IF(AND(安値!I157&lt;安値!H157,安値!I157&lt;安値!G157,安値!I157&lt;安値!J157,安値!I157&lt;安値!K157),4,""))</f>
        <v/>
      </c>
      <c r="E157" s="500" t="str">
        <f>IF(終値!A157="","",IF(AND(安値!J157&lt;安値!I157,安値!J157&lt;安値!H157,安値!J157&lt;安値!K157,安値!J157&lt;安値!L157),5,""))</f>
        <v/>
      </c>
      <c r="F157" s="500">
        <f>IF(終値!A157="","",IF(AND(安値!K157&lt;安値!J157,安値!K157&lt;安値!I157,安値!K157&lt;安値!L157,安値!K157&lt;安値!M157),6,""))</f>
        <v>6</v>
      </c>
      <c r="G157" s="500" t="str">
        <f>IF(終値!A157="","",IF(AND(安値!L157&lt;安値!K157,安値!L157&lt;安値!J157,安値!L157&lt;安値!M157,安値!L157&lt;安値!N157),7,""))</f>
        <v/>
      </c>
      <c r="H157" s="500" t="str">
        <f>IF(終値!A157="","",IF(AND(安値!M157&lt;安値!L157,安値!M157&lt;安値!K157,安値!M157&lt;安値!N157,安値!M157&lt;安値!O157),8,""))</f>
        <v/>
      </c>
      <c r="I157" s="500">
        <f>IF(終値!A157="","",IF(AND(安値!N157&lt;安値!M157,安値!N157&lt;安値!L157,安値!N157&lt;安値!O157,安値!N157&lt;安値!P157),9,""))</f>
        <v>9</v>
      </c>
      <c r="J157" s="500" t="str">
        <f>IF(終値!A157="","",IF(AND(安値!O157&lt;安値!N157,安値!O157&lt;安値!M157,安値!O157&lt;安値!P157,安値!O157&lt;安値!Q157),10,""))</f>
        <v/>
      </c>
      <c r="K157" s="500" t="str">
        <f>IF(終値!A157="","",IF(AND(安値!P157&lt;安値!O157,安値!P157&lt;安値!N157,安値!P157&lt;安値!Q157,安値!P157&lt;安値!R157),11,""))</f>
        <v/>
      </c>
      <c r="L157" s="500" t="str">
        <f>IF(終値!A157="","",IF(AND(安値!Q157&lt;安値!P157,安値!Q157&lt;安値!O157,安値!Q157&lt;安値!R157,安値!Q157&lt;安値!S157),12,""))</f>
        <v/>
      </c>
      <c r="M157" s="500">
        <f>IF(終値!A157="","",IF(AND(安値!R157&lt;安値!Q157,安値!R157&lt;安値!P157,安値!R157&lt;安値!S157,安値!R157&lt;安値!T157),13,""))</f>
        <v>13</v>
      </c>
      <c r="N157" s="500" t="str">
        <f>IF(終値!A157="","",IF(AND(安値!S157&lt;安値!R157,安値!S157&lt;安値!Q157,安値!S157&lt;安値!T157,安値!S157&lt;安値!U157),14,""))</f>
        <v/>
      </c>
      <c r="O157" s="500" t="str">
        <f>IF(終値!A157="","",IF(AND(安値!T157&lt;安値!S157,安値!T157&lt;安値!R157,安値!T157&lt;安値!U157,安値!T157&lt;安値!V157),15,""))</f>
        <v/>
      </c>
      <c r="P157" s="500" t="str">
        <f>IF(終値!A157="","",IF(AND(安値!U157&lt;安値!T157,安値!U157&lt;安値!S157,安値!U157&lt;安値!V157,安値!U157&lt;安値!W157),16,""))</f>
        <v/>
      </c>
      <c r="Q157" s="500" t="str">
        <f>IF(終値!A157="","",IF(AND(安値!V157&lt;安値!U157,安値!V157&lt;安値!T157,安値!V157&lt;安値!W157,安値!V157&lt;安値!X157),17,""))</f>
        <v/>
      </c>
      <c r="R157" s="500" t="str">
        <f>IF(終値!A157="","",IF(AND(安値!W157&lt;安値!V157,安値!W157&lt;安値!U157,安値!W157&lt;安値!X157,安値!W157&lt;安値!Y157),18,""))</f>
        <v/>
      </c>
      <c r="S157" s="500" t="str">
        <f>IF(終値!A157="","",IF(AND(安値!X157&lt;安値!W157,安値!X157&lt;安値!V157,安値!X157&lt;安値!Y157,安値!X157&lt;安値!Z157),19,""))</f>
        <v/>
      </c>
      <c r="T157" s="500" t="str">
        <f>IF(終値!A157="","",IF(AND(安値!Y157&lt;安値!X157,安値!Y157&lt;安値!W157,安値!Y157&lt;安値!Z157,安値!Y157&lt;安値!AA157),20,""))</f>
        <v/>
      </c>
      <c r="U157" s="500" t="str">
        <f>IF(終値!A157="","",IF(AND(安値!Z157&lt;安値!Y157,安値!Z157&lt;安値!X157,安値!Z157&lt;安値!AA157,安値!Z157&lt;安値!AB157),21,""))</f>
        <v/>
      </c>
      <c r="V157" s="500" t="str">
        <f>IF(終値!A157="","",IF(AND(安値!AA157&lt;安値!Z157,安値!AA157&lt;安値!Y157,安値!AA157&lt;安値!AB157,安値!AA157&lt;安値!AC157),22,""))</f>
        <v/>
      </c>
      <c r="W157" s="500" t="str">
        <f>IF(終値!A157="","",IF(AND(安値!AB157&lt;安値!AA157,安値!AB157&lt;安値!Z157,安値!AB157&lt;安値!AC157,安値!AB157&lt;安値!AD157),23,""))</f>
        <v/>
      </c>
      <c r="X157" s="500" t="str">
        <f>IF(終値!A157="","",IF(AND(安値!AC157&lt;安値!AB157,安値!AC157&lt;安値!AA157,安値!AC157&lt;安値!AD157,安値!AC157&lt;安値!AE157),24,""))</f>
        <v/>
      </c>
      <c r="Y157" s="500" t="str">
        <f>IF(終値!A157="","",IF(AND(安値!AD157&lt;安値!AC157,安値!AD157&lt;安値!AB157,安値!AD157&lt;安値!AE157,安値!AD157&lt;安値!AF157),25,""))</f>
        <v/>
      </c>
      <c r="Z157" s="500" t="str">
        <f>IF(終値!A157="","",IF(AND(安値!AE157&lt;安値!AD157,安値!AE157&lt;安値!AC157,安値!AE157&lt;安値!AF157,安値!AE157&lt;安値!AG157),26,""))</f>
        <v/>
      </c>
      <c r="AA157" s="500" t="str">
        <f>IF(終値!A157="","",IF(AND(安値!AF157&lt;安値!AE157,安値!AF157&lt;安値!AD157,安値!AF157&lt;安値!AG157,安値!AF157&lt;安値!AH157),27,""))</f>
        <v/>
      </c>
      <c r="AB157" s="500" t="str">
        <f>IF(終値!A157="","",IF(AND(安値!AG157&lt;安値!AF157,安値!AG157&lt;安値!AE157,安値!AG157&lt;安値!AH157,安値!AG157&lt;安値!AI157),28,""))</f>
        <v/>
      </c>
      <c r="AC157" s="500" t="str">
        <f>IF(終値!A157="","",IF(AND(高値!G157&gt;高値!F157,高値!G157&gt;高値!E157,高値!G157&gt;高値!H157,高値!G157&gt;高値!I157),2,""))</f>
        <v/>
      </c>
      <c r="AD157" s="500" t="str">
        <f>IF(終値!A157="","",IF(AND(高値!H157&gt;高値!G157,高値!H157&gt;高値!F157,高値!H157&gt;高値!I157,高値!H157&gt;高値!J157),3,""))</f>
        <v/>
      </c>
      <c r="AE157" s="500" t="str">
        <f>IF(終値!A157="","",IF(AND(高値!I157&gt;高値!H157,高値!I157&gt;高値!G157,高値!I157&gt;高値!J157,高値!I157&gt;高値!K157),4,""))</f>
        <v/>
      </c>
      <c r="AF157" s="500" t="str">
        <f>IF(終値!A157="","",IF(AND(高値!J157&gt;高値!I157,高値!J157&gt;高値!H157,高値!J157&gt;高値!K157,高値!J157&gt;高値!L157),5,""))</f>
        <v/>
      </c>
      <c r="AG157" s="500" t="str">
        <f>IF(終値!A157="","",IF(AND(高値!K157&gt;高値!J157,高値!K157&gt;高値!I157,高値!K157&gt;高値!L157,高値!K157&gt;高値!M157),6,""))</f>
        <v/>
      </c>
      <c r="AH157" s="500" t="str">
        <f>IF(終値!A157="","",IF(AND(高値!L157&gt;高値!K157,高値!L157&gt;高値!J157,高値!L157&gt;高値!M157,高値!L157&gt;高値!N157),7,""))</f>
        <v/>
      </c>
      <c r="AI157" s="500">
        <f>IF(終値!A157="","",IF(AND(高値!M157&gt;高値!L157,高値!M157&gt;高値!K157,高値!M157&gt;高値!N157,高値!M157&gt;高値!O157),8,""))</f>
        <v>8</v>
      </c>
      <c r="AJ157" s="500" t="str">
        <f>IF(終値!A157="","",IF(AND(高値!N157&gt;高値!M157,高値!N157&gt;高値!L157,高値!N157&gt;高値!O157,高値!N157&gt;高値!P157),9,""))</f>
        <v/>
      </c>
      <c r="AK157" s="500" t="str">
        <f>IF(終値!A157="","",IF(AND(高値!O157&gt;高値!N157,高値!O157&gt;高値!M157,高値!O157&gt;高値!P157,高値!O157&gt;高値!Q157),10,""))</f>
        <v/>
      </c>
      <c r="AL157" s="500" t="str">
        <f>IF(終値!A157="","",IF(AND(高値!P157&gt;高値!O157,高値!P157&gt;高値!N157,高値!P157&gt;高値!Q157,高値!P157&gt;高値!R157),11,""))</f>
        <v/>
      </c>
      <c r="AM157" s="500" t="str">
        <f>IF(終値!A157="","",IF(AND(高値!Q157&gt;高値!P157,高値!Q157&gt;高値!O157,高値!Q157&gt;高値!R157,高値!Q157&gt;高値!S157),12,""))</f>
        <v/>
      </c>
      <c r="AN157" s="500">
        <f>IF(終値!A157="","",IF(AND(高値!R157&gt;高値!Q157,高値!R157&gt;高値!P157,高値!R157&gt;高値!S157,高値!R157&gt;高値!T157),13,""))</f>
        <v>13</v>
      </c>
      <c r="AO157" s="500" t="str">
        <f>IF(終値!A157="","",IF(AND(高値!S157&gt;高値!R157,高値!S157&gt;高値!Q157,高値!S157&gt;高値!T157,高値!S157&gt;高値!U157),14,""))</f>
        <v/>
      </c>
      <c r="AP157" s="500" t="str">
        <f>IF(終値!A157="","",IF(AND(高値!T157&gt;高値!S157,高値!T157&gt;高値!R157,高値!T157&gt;高値!U157,高値!T157&gt;高値!V157),15,""))</f>
        <v/>
      </c>
      <c r="AQ157" s="500" t="str">
        <f>IF(終値!A157="","",IF(AND(高値!U157&gt;高値!T157,高値!U157&gt;高値!S157,高値!U157&gt;高値!V157,高値!U157&gt;高値!W157),16,""))</f>
        <v/>
      </c>
      <c r="AR157" s="500" t="str">
        <f>IF(終値!A157="","",IF(AND(高値!V157&gt;高値!U157,高値!V157&gt;高値!T157,高値!V157&gt;高値!W157,高値!V157&gt;高値!X157),17,""))</f>
        <v/>
      </c>
      <c r="AS157" s="500" t="str">
        <f>IF(終値!A157="","",IF(AND(高値!W157&gt;高値!V157,高値!W157&gt;高値!U157,高値!W157&gt;高値!X157,高値!W157&gt;高値!Y157),18,""))</f>
        <v/>
      </c>
      <c r="AT157" s="500" t="str">
        <f>IF(終値!A157="","",IF(AND(高値!X157&gt;高値!W157,高値!X157&gt;高値!V157,高値!X157&gt;高値!Y157,高値!X157&gt;高値!Z157),19,""))</f>
        <v/>
      </c>
      <c r="AU157" s="500" t="str">
        <f>IF(終値!A157="","",IF(AND(高値!Y157&gt;高値!X157,高値!Y157&gt;高値!W157,高値!Y157&gt;高値!Z157,高値!Y157&gt;高値!AA157),20,""))</f>
        <v/>
      </c>
      <c r="AV157" s="500" t="str">
        <f>IF(終値!A157="","",IF(AND(高値!Z157&gt;高値!Y157,高値!Z157&gt;高値!X157,高値!Z157&gt;高値!AA157,高値!Z157&gt;高値!AB157),21,""))</f>
        <v/>
      </c>
      <c r="AW157" s="500">
        <f>IF(終値!A157="","",IF(AND(高値!AA157&gt;高値!Z157,高値!AA157&gt;高値!Y157,高値!AA157&gt;高値!AB157,高値!AA157&gt;高値!AC157),22,""))</f>
        <v>22</v>
      </c>
      <c r="AX157" s="500" t="str">
        <f>IF(終値!A157="","",IF(AND(高値!AB157&gt;高値!AA157,高値!AB157&gt;高値!Z157,高値!AB157&gt;高値!AC157,高値!AB157&gt;高値!AD157),23,""))</f>
        <v/>
      </c>
      <c r="AY157" s="500" t="str">
        <f>IF(終値!A157="","",IF(AND(高値!AC157&gt;高値!AB157,高値!AC157&gt;高値!AA157,高値!AC157&gt;高値!AD157,高値!AC157&gt;高値!AE157),24,""))</f>
        <v/>
      </c>
      <c r="AZ157" s="500" t="str">
        <f>IF(終値!A157="","",IF(AND(高値!AD157&gt;高値!AC157,高値!AD157&gt;高値!AB157,高値!AD157&gt;高値!AE157,高値!AD157&gt;高値!AF157),25,""))</f>
        <v/>
      </c>
      <c r="BA157" s="500" t="str">
        <f>IF(終値!A157="","",IF(AND(高値!AE157&gt;高値!AD157,高値!AE157&gt;高値!AC157,高値!AE157&gt;高値!AF157,高値!AE157&gt;高値!AG157),26,""))</f>
        <v/>
      </c>
      <c r="BB157" s="500" t="str">
        <f>IF(終値!A157="","",IF(AND(高値!AF157&gt;高値!AE157,高値!AF157&gt;高値!AD157,高値!AF157&gt;高値!AG157,高値!AF157&gt;高値!AH157),27,""))</f>
        <v/>
      </c>
      <c r="BC157" s="500" t="str">
        <f>IF(終値!A157="","",IF(AND(高値!AG157&gt;高値!AF157,高値!AG157&gt;高値!AE157,高値!AG157&gt;高値!AH157,高値!AG157&gt;高値!AI157),28,""))</f>
        <v/>
      </c>
      <c r="BD157" s="500">
        <f t="shared" si="12"/>
        <v>4</v>
      </c>
      <c r="BE157" s="500">
        <f t="shared" si="13"/>
        <v>3</v>
      </c>
      <c r="BF157" s="500">
        <f t="shared" si="14"/>
        <v>6</v>
      </c>
      <c r="BG157" s="500">
        <f>IF($BE157="","",INDEX(安値!$E157:$CZ157,1,$BE157+1))</f>
        <v>5521</v>
      </c>
      <c r="BH157" s="500">
        <f>IF($BF157="","",INDEX(安値!$E157:$CZ157,1,$BF157+1))</f>
        <v>5616</v>
      </c>
      <c r="BI157" s="500">
        <f>IF($BF157="","",MAX(INDEX(高値!$E157:$CZ157,1,$BE157+1):INDEX(高値!$E157:$CZ157,1,$BF157+1)))</f>
        <v>6052</v>
      </c>
      <c r="BJ157" s="500">
        <f>IF($BF157="","",AVERAGE(INDEX(終値!$E157:$CZ157,1,$BF157+1):INDEX(終値!$E157:$CZ157,1,$BF157+20))-2*STDEVP(INDEX(終値!$E157:$CZ157,1,$BF157+1):INDEX(終値!$E157:$CZ157,1,$BF157+20)))</f>
        <v>5795.0189035532694</v>
      </c>
      <c r="BK157" s="500">
        <f>IF($BE157="","",AVERAGE(INDEX(終値!$E157:$CZ157,1,$BE157+1):INDEX(終値!$E157:$CZ157,1,$BE157+20))-2*STDEVP(INDEX(終値!$E157:$CZ157,1,$BE157+1):INDEX(終値!$E157:$CZ157,1,$BE157+20)))</f>
        <v>5683.3952960512152</v>
      </c>
      <c r="BL157" s="500">
        <f t="shared" si="15"/>
        <v>3</v>
      </c>
      <c r="BM157" s="500">
        <f t="shared" si="16"/>
        <v>8</v>
      </c>
      <c r="BN157" s="500">
        <f t="shared" si="17"/>
        <v>13</v>
      </c>
      <c r="BO157" s="500">
        <f>IF($BM157="","",INDEX(高値!$E157:$CZ157,1,$BM157+1))</f>
        <v>6120</v>
      </c>
      <c r="BP157" s="500">
        <f>IF($BN157="","",INDEX(高値!$E157:$CZ157,1,$BN157+1))</f>
        <v>6227</v>
      </c>
      <c r="BQ157" s="500">
        <f>IF($BN157="","",MIN(INDEX(安値!$E157:$CZ157,1,$BM157+1):INDEX(安値!$E157:$CZ157,1,$BN157+1)))</f>
        <v>5772</v>
      </c>
      <c r="BR157" s="500">
        <f>IF($BN157="","",AVERAGE(INDEX(終値!$E157:$CZ157,1,$BN157+1):INDEX(終値!$E157:$CZ157,1,$BN157+20))+2*STDEVP(INDEX(終値!$E157:$CZ157,1,$BN157+1):INDEX(終値!$E157:$CZ157,1,$BN157+20)))</f>
        <v>6460.0340256201316</v>
      </c>
      <c r="BS157" s="500">
        <f>IF($BM157="","",AVERAGE(INDEX(終値!$E157:$CZ157,1,$BM157+1):INDEX(終値!$E157:$CZ157,1,$BM157+20))+2*STDEVP(INDEX(終値!$E157:$CZ157,1,$BM157+1):INDEX(終値!$E157:$CZ157,1,$BM157+20)))</f>
        <v>6312.3064963926599</v>
      </c>
      <c r="BT157" s="497" t="str">
        <f>IFERROR(IF(AND($BD157&gt;=2,ABS($BG157-$BH157)/$BH157&lt;=BB設定!$B$12,$BI157&gt;=MAX($BH157,$BG157)*(1+BB設定!$B$13),終値!E157&gt;$BG157),IF(OR(終値!E157&gt;=$BI157,AND($BH157&lt;$BJ157,$BG157&gt;=$BK157)),"二番底W▲","二番底W形成"),IF(AND($BL157&gt;=2,ABS($BO157-$BP157)/$BP157&lt;=BB設定!$B$12,$BQ157&lt;=MIN($BP157,$BO157)*(1-BB設定!$B$13),終値!E157&lt;$BO157),IF(OR(終値!E157&lt;=$BQ157,AND($BP157&gt;$BR157,$BO157&lt;=$BS157)),"二番天井M▼","二番天井M形成"),"－")),"－")</f>
        <v>二番底W形成</v>
      </c>
    </row>
    <row r="158" spans="2:72">
      <c r="B158" s="500">
        <f>IF(終値!A158="","",IF(AND(安値!G158&lt;安値!F158,安値!G158&lt;安値!E158,安値!G158&lt;安値!H158,安値!G158&lt;安値!I158),2,""))</f>
        <v>2</v>
      </c>
      <c r="C158" s="500" t="str">
        <f>IF(終値!A158="","",IF(AND(安値!H158&lt;安値!G158,安値!H158&lt;安値!F158,安値!H158&lt;安値!I158,安値!H158&lt;安値!J158),3,""))</f>
        <v/>
      </c>
      <c r="D158" s="500" t="str">
        <f>IF(終値!A158="","",IF(AND(安値!I158&lt;安値!H158,安値!I158&lt;安値!G158,安値!I158&lt;安値!J158,安値!I158&lt;安値!K158),4,""))</f>
        <v/>
      </c>
      <c r="E158" s="500" t="str">
        <f>IF(終値!A158="","",IF(AND(安値!J158&lt;安値!I158,安値!J158&lt;安値!H158,安値!J158&lt;安値!K158,安値!J158&lt;安値!L158),5,""))</f>
        <v/>
      </c>
      <c r="F158" s="500">
        <f>IF(終値!A158="","",IF(AND(安値!K158&lt;安値!J158,安値!K158&lt;安値!I158,安値!K158&lt;安値!L158,安値!K158&lt;安値!M158),6,""))</f>
        <v>6</v>
      </c>
      <c r="G158" s="500" t="str">
        <f>IF(終値!A158="","",IF(AND(安値!L158&lt;安値!K158,安値!L158&lt;安値!J158,安値!L158&lt;安値!M158,安値!L158&lt;安値!N158),7,""))</f>
        <v/>
      </c>
      <c r="H158" s="500" t="str">
        <f>IF(終値!A158="","",IF(AND(安値!M158&lt;安値!L158,安値!M158&lt;安値!K158,安値!M158&lt;安値!N158,安値!M158&lt;安値!O158),8,""))</f>
        <v/>
      </c>
      <c r="I158" s="500" t="str">
        <f>IF(終値!A158="","",IF(AND(安値!N158&lt;安値!M158,安値!N158&lt;安値!L158,安値!N158&lt;安値!O158,安値!N158&lt;安値!P158),9,""))</f>
        <v/>
      </c>
      <c r="J158" s="500" t="str">
        <f>IF(終値!A158="","",IF(AND(安値!O158&lt;安値!N158,安値!O158&lt;安値!M158,安値!O158&lt;安値!P158,安値!O158&lt;安値!Q158),10,""))</f>
        <v/>
      </c>
      <c r="K158" s="500" t="str">
        <f>IF(終値!A158="","",IF(AND(安値!P158&lt;安値!O158,安値!P158&lt;安値!N158,安値!P158&lt;安値!Q158,安値!P158&lt;安値!R158),11,""))</f>
        <v/>
      </c>
      <c r="L158" s="500" t="str">
        <f>IF(終値!A158="","",IF(AND(安値!Q158&lt;安値!P158,安値!Q158&lt;安値!O158,安値!Q158&lt;安値!R158,安値!Q158&lt;安値!S158),12,""))</f>
        <v/>
      </c>
      <c r="M158" s="500">
        <f>IF(終値!A158="","",IF(AND(安値!R158&lt;安値!Q158,安値!R158&lt;安値!P158,安値!R158&lt;安値!S158,安値!R158&lt;安値!T158),13,""))</f>
        <v>13</v>
      </c>
      <c r="N158" s="500" t="str">
        <f>IF(終値!A158="","",IF(AND(安値!S158&lt;安値!R158,安値!S158&lt;安値!Q158,安値!S158&lt;安値!T158,安値!S158&lt;安値!U158),14,""))</f>
        <v/>
      </c>
      <c r="O158" s="500" t="str">
        <f>IF(終値!A158="","",IF(AND(安値!T158&lt;安値!S158,安値!T158&lt;安値!R158,安値!T158&lt;安値!U158,安値!T158&lt;安値!V158),15,""))</f>
        <v/>
      </c>
      <c r="P158" s="500">
        <f>IF(終値!A158="","",IF(AND(安値!U158&lt;安値!T158,安値!U158&lt;安値!S158,安値!U158&lt;安値!V158,安値!U158&lt;安値!W158),16,""))</f>
        <v>16</v>
      </c>
      <c r="Q158" s="500" t="str">
        <f>IF(終値!A158="","",IF(AND(安値!V158&lt;安値!U158,安値!V158&lt;安値!T158,安値!V158&lt;安値!W158,安値!V158&lt;安値!X158),17,""))</f>
        <v/>
      </c>
      <c r="R158" s="500" t="str">
        <f>IF(終値!A158="","",IF(AND(安値!W158&lt;安値!V158,安値!W158&lt;安値!U158,安値!W158&lt;安値!X158,安値!W158&lt;安値!Y158),18,""))</f>
        <v/>
      </c>
      <c r="S158" s="500" t="str">
        <f>IF(終値!A158="","",IF(AND(安値!X158&lt;安値!W158,安値!X158&lt;安値!V158,安値!X158&lt;安値!Y158,安値!X158&lt;安値!Z158),19,""))</f>
        <v/>
      </c>
      <c r="T158" s="500">
        <f>IF(終値!A158="","",IF(AND(安値!Y158&lt;安値!X158,安値!Y158&lt;安値!W158,安値!Y158&lt;安値!Z158,安値!Y158&lt;安値!AA158),20,""))</f>
        <v>20</v>
      </c>
      <c r="U158" s="500" t="str">
        <f>IF(終値!A158="","",IF(AND(安値!Z158&lt;安値!Y158,安値!Z158&lt;安値!X158,安値!Z158&lt;安値!AA158,安値!Z158&lt;安値!AB158),21,""))</f>
        <v/>
      </c>
      <c r="V158" s="500" t="str">
        <f>IF(終値!A158="","",IF(AND(安値!AA158&lt;安値!Z158,安値!AA158&lt;安値!Y158,安値!AA158&lt;安値!AB158,安値!AA158&lt;安値!AC158),22,""))</f>
        <v/>
      </c>
      <c r="W158" s="500">
        <f>IF(終値!A158="","",IF(AND(安値!AB158&lt;安値!AA158,安値!AB158&lt;安値!Z158,安値!AB158&lt;安値!AC158,安値!AB158&lt;安値!AD158),23,""))</f>
        <v>23</v>
      </c>
      <c r="X158" s="500" t="str">
        <f>IF(終値!A158="","",IF(AND(安値!AC158&lt;安値!AB158,安値!AC158&lt;安値!AA158,安値!AC158&lt;安値!AD158,安値!AC158&lt;安値!AE158),24,""))</f>
        <v/>
      </c>
      <c r="Y158" s="500" t="str">
        <f>IF(終値!A158="","",IF(AND(安値!AD158&lt;安値!AC158,安値!AD158&lt;安値!AB158,安値!AD158&lt;安値!AE158,安値!AD158&lt;安値!AF158),25,""))</f>
        <v/>
      </c>
      <c r="Z158" s="500" t="str">
        <f>IF(終値!A158="","",IF(AND(安値!AE158&lt;安値!AD158,安値!AE158&lt;安値!AC158,安値!AE158&lt;安値!AF158,安値!AE158&lt;安値!AG158),26,""))</f>
        <v/>
      </c>
      <c r="AA158" s="500">
        <f>IF(終値!A158="","",IF(AND(安値!AF158&lt;安値!AE158,安値!AF158&lt;安値!AD158,安値!AF158&lt;安値!AG158,安値!AF158&lt;安値!AH158),27,""))</f>
        <v>27</v>
      </c>
      <c r="AB158" s="500" t="str">
        <f>IF(終値!A158="","",IF(AND(安値!AG158&lt;安値!AF158,安値!AG158&lt;安値!AE158,安値!AG158&lt;安値!AH158,安値!AG158&lt;安値!AI158),28,""))</f>
        <v/>
      </c>
      <c r="AC158" s="500" t="str">
        <f>IF(終値!A158="","",IF(AND(高値!G158&gt;高値!F158,高値!G158&gt;高値!E158,高値!G158&gt;高値!H158,高値!G158&gt;高値!I158),2,""))</f>
        <v/>
      </c>
      <c r="AD158" s="500" t="str">
        <f>IF(終値!A158="","",IF(AND(高値!H158&gt;高値!G158,高値!H158&gt;高値!F158,高値!H158&gt;高値!I158,高値!H158&gt;高値!J158),3,""))</f>
        <v/>
      </c>
      <c r="AE158" s="500">
        <f>IF(終値!A158="","",IF(AND(高値!I158&gt;高値!H158,高値!I158&gt;高値!G158,高値!I158&gt;高値!J158,高値!I158&gt;高値!K158),4,""))</f>
        <v>4</v>
      </c>
      <c r="AF158" s="500" t="str">
        <f>IF(終値!A158="","",IF(AND(高値!J158&gt;高値!I158,高値!J158&gt;高値!H158,高値!J158&gt;高値!K158,高値!J158&gt;高値!L158),5,""))</f>
        <v/>
      </c>
      <c r="AG158" s="500" t="str">
        <f>IF(終値!A158="","",IF(AND(高値!K158&gt;高値!J158,高値!K158&gt;高値!I158,高値!K158&gt;高値!L158,高値!K158&gt;高値!M158),6,""))</f>
        <v/>
      </c>
      <c r="AH158" s="500" t="str">
        <f>IF(終値!A158="","",IF(AND(高値!L158&gt;高値!K158,高値!L158&gt;高値!J158,高値!L158&gt;高値!M158,高値!L158&gt;高値!N158),7,""))</f>
        <v/>
      </c>
      <c r="AI158" s="500" t="str">
        <f>IF(終値!A158="","",IF(AND(高値!M158&gt;高値!L158,高値!M158&gt;高値!K158,高値!M158&gt;高値!N158,高値!M158&gt;高値!O158),8,""))</f>
        <v/>
      </c>
      <c r="AJ158" s="500" t="str">
        <f>IF(終値!A158="","",IF(AND(高値!N158&gt;高値!M158,高値!N158&gt;高値!L158,高値!N158&gt;高値!O158,高値!N158&gt;高値!P158),9,""))</f>
        <v/>
      </c>
      <c r="AK158" s="500" t="str">
        <f>IF(終値!A158="","",IF(AND(高値!O158&gt;高値!N158,高値!O158&gt;高値!M158,高値!O158&gt;高値!P158,高値!O158&gt;高値!Q158),10,""))</f>
        <v/>
      </c>
      <c r="AL158" s="500">
        <f>IF(終値!A158="","",IF(AND(高値!P158&gt;高値!O158,高値!P158&gt;高値!N158,高値!P158&gt;高値!Q158,高値!P158&gt;高値!R158),11,""))</f>
        <v>11</v>
      </c>
      <c r="AM158" s="500" t="str">
        <f>IF(終値!A158="","",IF(AND(高値!Q158&gt;高値!P158,高値!Q158&gt;高値!O158,高値!Q158&gt;高値!R158,高値!Q158&gt;高値!S158),12,""))</f>
        <v/>
      </c>
      <c r="AN158" s="500" t="str">
        <f>IF(終値!A158="","",IF(AND(高値!R158&gt;高値!Q158,高値!R158&gt;高値!P158,高値!R158&gt;高値!S158,高値!R158&gt;高値!T158),13,""))</f>
        <v/>
      </c>
      <c r="AO158" s="500" t="str">
        <f>IF(終値!A158="","",IF(AND(高値!S158&gt;高値!R158,高値!S158&gt;高値!Q158,高値!S158&gt;高値!T158,高値!S158&gt;高値!U158),14,""))</f>
        <v/>
      </c>
      <c r="AP158" s="500">
        <f>IF(終値!A158="","",IF(AND(高値!T158&gt;高値!S158,高値!T158&gt;高値!R158,高値!T158&gt;高値!U158,高値!T158&gt;高値!V158),15,""))</f>
        <v>15</v>
      </c>
      <c r="AQ158" s="500" t="str">
        <f>IF(終値!A158="","",IF(AND(高値!U158&gt;高値!T158,高値!U158&gt;高値!S158,高値!U158&gt;高値!V158,高値!U158&gt;高値!W158),16,""))</f>
        <v/>
      </c>
      <c r="AR158" s="500" t="str">
        <f>IF(終値!A158="","",IF(AND(高値!V158&gt;高値!U158,高値!V158&gt;高値!T158,高値!V158&gt;高値!W158,高値!V158&gt;高値!X158),17,""))</f>
        <v/>
      </c>
      <c r="AS158" s="500">
        <f>IF(終値!A158="","",IF(AND(高値!W158&gt;高値!V158,高値!W158&gt;高値!U158,高値!W158&gt;高値!X158,高値!W158&gt;高値!Y158),18,""))</f>
        <v>18</v>
      </c>
      <c r="AT158" s="500" t="str">
        <f>IF(終値!A158="","",IF(AND(高値!X158&gt;高値!W158,高値!X158&gt;高値!V158,高値!X158&gt;高値!Y158,高値!X158&gt;高値!Z158),19,""))</f>
        <v/>
      </c>
      <c r="AU158" s="500" t="str">
        <f>IF(終値!A158="","",IF(AND(高値!Y158&gt;高値!X158,高値!Y158&gt;高値!W158,高値!Y158&gt;高値!Z158,高値!Y158&gt;高値!AA158),20,""))</f>
        <v/>
      </c>
      <c r="AV158" s="500" t="str">
        <f>IF(終値!A158="","",IF(AND(高値!Z158&gt;高値!Y158,高値!Z158&gt;高値!X158,高値!Z158&gt;高値!AA158,高値!Z158&gt;高値!AB158),21,""))</f>
        <v/>
      </c>
      <c r="AW158" s="500" t="str">
        <f>IF(終値!A158="","",IF(AND(高値!AA158&gt;高値!Z158,高値!AA158&gt;高値!Y158,高値!AA158&gt;高値!AB158,高値!AA158&gt;高値!AC158),22,""))</f>
        <v/>
      </c>
      <c r="AX158" s="500" t="str">
        <f>IF(終値!A158="","",IF(AND(高値!AB158&gt;高値!AA158,高値!AB158&gt;高値!Z158,高値!AB158&gt;高値!AC158,高値!AB158&gt;高値!AD158),23,""))</f>
        <v/>
      </c>
      <c r="AY158" s="500" t="str">
        <f>IF(終値!A158="","",IF(AND(高値!AC158&gt;高値!AB158,高値!AC158&gt;高値!AA158,高値!AC158&gt;高値!AD158,高値!AC158&gt;高値!AE158),24,""))</f>
        <v/>
      </c>
      <c r="AZ158" s="500">
        <f>IF(終値!A158="","",IF(AND(高値!AD158&gt;高値!AC158,高値!AD158&gt;高値!AB158,高値!AD158&gt;高値!AE158,高値!AD158&gt;高値!AF158),25,""))</f>
        <v>25</v>
      </c>
      <c r="BA158" s="500" t="str">
        <f>IF(終値!A158="","",IF(AND(高値!AE158&gt;高値!AD158,高値!AE158&gt;高値!AC158,高値!AE158&gt;高値!AF158,高値!AE158&gt;高値!AG158),26,""))</f>
        <v/>
      </c>
      <c r="BB158" s="500" t="str">
        <f>IF(終値!A158="","",IF(AND(高値!AF158&gt;高値!AE158,高値!AF158&gt;高値!AD158,高値!AF158&gt;高値!AG158,高値!AF158&gt;高値!AH158),27,""))</f>
        <v/>
      </c>
      <c r="BC158" s="500" t="str">
        <f>IF(終値!A158="","",IF(AND(高値!AG158&gt;高値!AF158,高値!AG158&gt;高値!AE158,高値!AG158&gt;高値!AH158,高値!AG158&gt;高値!AI158),28,""))</f>
        <v/>
      </c>
      <c r="BD158" s="500">
        <f t="shared" si="12"/>
        <v>7</v>
      </c>
      <c r="BE158" s="500">
        <f t="shared" si="13"/>
        <v>2</v>
      </c>
      <c r="BF158" s="500">
        <f t="shared" si="14"/>
        <v>6</v>
      </c>
      <c r="BG158" s="500">
        <f>IF($BE158="","",INDEX(安値!$E158:$CZ158,1,$BE158+1))</f>
        <v>30080</v>
      </c>
      <c r="BH158" s="500">
        <f>IF($BF158="","",INDEX(安値!$E158:$CZ158,1,$BF158+1))</f>
        <v>24135</v>
      </c>
      <c r="BI158" s="500">
        <f>IF($BF158="","",MAX(INDEX(高値!$E158:$CZ158,1,$BE158+1):INDEX(高値!$E158:$CZ158,1,$BF158+1)))</f>
        <v>32940</v>
      </c>
      <c r="BJ158" s="500">
        <f>IF($BF158="","",AVERAGE(INDEX(終値!$E158:$CZ158,1,$BF158+1):INDEX(終値!$E158:$CZ158,1,$BF158+20))-2*STDEVP(INDEX(終値!$E158:$CZ158,1,$BF158+1):INDEX(終値!$E158:$CZ158,1,$BF158+20)))</f>
        <v>25771.298291663272</v>
      </c>
      <c r="BK158" s="500">
        <f>IF($BE158="","",AVERAGE(INDEX(終値!$E158:$CZ158,1,$BE158+1):INDEX(終値!$E158:$CZ158,1,$BE158+20))-2*STDEVP(INDEX(終値!$E158:$CZ158,1,$BE158+1):INDEX(終値!$E158:$CZ158,1,$BE158+20)))</f>
        <v>25545.524797168098</v>
      </c>
      <c r="BL158" s="500">
        <f t="shared" si="15"/>
        <v>5</v>
      </c>
      <c r="BM158" s="500">
        <f t="shared" si="16"/>
        <v>4</v>
      </c>
      <c r="BN158" s="500">
        <f t="shared" si="17"/>
        <v>11</v>
      </c>
      <c r="BO158" s="500">
        <f>IF($BM158="","",INDEX(高値!$E158:$CZ158,1,$BM158+1))</f>
        <v>32940</v>
      </c>
      <c r="BP158" s="500">
        <f>IF($BN158="","",INDEX(高値!$E158:$CZ158,1,$BN158+1))</f>
        <v>31580</v>
      </c>
      <c r="BQ158" s="500">
        <f>IF($BN158="","",MIN(INDEX(安値!$E158:$CZ158,1,$BM158+1):INDEX(安値!$E158:$CZ158,1,$BN158+1)))</f>
        <v>24135</v>
      </c>
      <c r="BR158" s="500">
        <f>IF($BN158="","",AVERAGE(INDEX(終値!$E158:$CZ158,1,$BN158+1):INDEX(終値!$E158:$CZ158,1,$BN158+20))+2*STDEVP(INDEX(終値!$E158:$CZ158,1,$BN158+1):INDEX(終値!$E158:$CZ158,1,$BN158+20)))</f>
        <v>34129.554992477584</v>
      </c>
      <c r="BS158" s="500">
        <f>IF($BM158="","",AVERAGE(INDEX(終値!$E158:$CZ158,1,$BM158+1):INDEX(終値!$E158:$CZ158,1,$BM158+20))+2*STDEVP(INDEX(終値!$E158:$CZ158,1,$BM158+1):INDEX(終値!$E158:$CZ158,1,$BM158+20)))</f>
        <v>32387.13700579802</v>
      </c>
      <c r="BT158" s="497" t="str">
        <f>IFERROR(IF(AND($BD158&gt;=2,ABS($BG158-$BH158)/$BH158&lt;=BB設定!$B$12,$BI158&gt;=MAX($BH158,$BG158)*(1+BB設定!$B$13),終値!E158&gt;$BG158),IF(OR(終値!E158&gt;=$BI158,AND($BH158&lt;$BJ158,$BG158&gt;=$BK158)),"二番底W▲","二番底W形成"),IF(AND($BL158&gt;=2,ABS($BO158-$BP158)/$BP158&lt;=BB設定!$B$12,$BQ158&lt;=MIN($BP158,$BO158)*(1-BB設定!$B$13),終値!E158&lt;$BO158),IF(OR(終値!E158&lt;=$BQ158,AND($BP158&gt;$BR158,$BO158&lt;=$BS158)),"二番天井M▼","二番天井M形成"),"－")),"－")</f>
        <v>二番天井M形成</v>
      </c>
    </row>
    <row r="159" spans="2:72">
      <c r="B159" s="500" t="str">
        <f>IF(終値!A159="","",IF(AND(安値!G159&lt;安値!F159,安値!G159&lt;安値!E159,安値!G159&lt;安値!H159,安値!G159&lt;安値!I159),2,""))</f>
        <v/>
      </c>
      <c r="C159" s="500" t="str">
        <f>IF(終値!A159="","",IF(AND(安値!H159&lt;安値!G159,安値!H159&lt;安値!F159,安値!H159&lt;安値!I159,安値!H159&lt;安値!J159),3,""))</f>
        <v/>
      </c>
      <c r="D159" s="500" t="str">
        <f>IF(終値!A159="","",IF(AND(安値!I159&lt;安値!H159,安値!I159&lt;安値!G159,安値!I159&lt;安値!J159,安値!I159&lt;安値!K159),4,""))</f>
        <v/>
      </c>
      <c r="E159" s="500" t="str">
        <f>IF(終値!A159="","",IF(AND(安値!J159&lt;安値!I159,安値!J159&lt;安値!H159,安値!J159&lt;安値!K159,安値!J159&lt;安値!L159),5,""))</f>
        <v/>
      </c>
      <c r="F159" s="500">
        <f>IF(終値!A159="","",IF(AND(安値!K159&lt;安値!J159,安値!K159&lt;安値!I159,安値!K159&lt;安値!L159,安値!K159&lt;安値!M159),6,""))</f>
        <v>6</v>
      </c>
      <c r="G159" s="500" t="str">
        <f>IF(終値!A159="","",IF(AND(安値!L159&lt;安値!K159,安値!L159&lt;安値!J159,安値!L159&lt;安値!M159,安値!L159&lt;安値!N159),7,""))</f>
        <v/>
      </c>
      <c r="H159" s="500" t="str">
        <f>IF(終値!A159="","",IF(AND(安値!M159&lt;安値!L159,安値!M159&lt;安値!K159,安値!M159&lt;安値!N159,安値!M159&lt;安値!O159),8,""))</f>
        <v/>
      </c>
      <c r="I159" s="500" t="str">
        <f>IF(終値!A159="","",IF(AND(安値!N159&lt;安値!M159,安値!N159&lt;安値!L159,安値!N159&lt;安値!O159,安値!N159&lt;安値!P159),9,""))</f>
        <v/>
      </c>
      <c r="J159" s="500" t="str">
        <f>IF(終値!A159="","",IF(AND(安値!O159&lt;安値!N159,安値!O159&lt;安値!M159,安値!O159&lt;安値!P159,安値!O159&lt;安値!Q159),10,""))</f>
        <v/>
      </c>
      <c r="K159" s="500" t="str">
        <f>IF(終値!A159="","",IF(AND(安値!P159&lt;安値!O159,安値!P159&lt;安値!N159,安値!P159&lt;安値!Q159,安値!P159&lt;安値!R159),11,""))</f>
        <v/>
      </c>
      <c r="L159" s="500" t="str">
        <f>IF(終値!A159="","",IF(AND(安値!Q159&lt;安値!P159,安値!Q159&lt;安値!O159,安値!Q159&lt;安値!R159,安値!Q159&lt;安値!S159),12,""))</f>
        <v/>
      </c>
      <c r="M159" s="500">
        <f>IF(終値!A159="","",IF(AND(安値!R159&lt;安値!Q159,安値!R159&lt;安値!P159,安値!R159&lt;安値!S159,安値!R159&lt;安値!T159),13,""))</f>
        <v>13</v>
      </c>
      <c r="N159" s="500" t="str">
        <f>IF(終値!A159="","",IF(AND(安値!S159&lt;安値!R159,安値!S159&lt;安値!Q159,安値!S159&lt;安値!T159,安値!S159&lt;安値!U159),14,""))</f>
        <v/>
      </c>
      <c r="O159" s="500" t="str">
        <f>IF(終値!A159="","",IF(AND(安値!T159&lt;安値!S159,安値!T159&lt;安値!R159,安値!T159&lt;安値!U159,安値!T159&lt;安値!V159),15,""))</f>
        <v/>
      </c>
      <c r="P159" s="500">
        <f>IF(終値!A159="","",IF(AND(安値!U159&lt;安値!T159,安値!U159&lt;安値!S159,安値!U159&lt;安値!V159,安値!U159&lt;安値!W159),16,""))</f>
        <v>16</v>
      </c>
      <c r="Q159" s="500" t="str">
        <f>IF(終値!A159="","",IF(AND(安値!V159&lt;安値!U159,安値!V159&lt;安値!T159,安値!V159&lt;安値!W159,安値!V159&lt;安値!X159),17,""))</f>
        <v/>
      </c>
      <c r="R159" s="500" t="str">
        <f>IF(終値!A159="","",IF(AND(安値!W159&lt;安値!V159,安値!W159&lt;安値!U159,安値!W159&lt;安値!X159,安値!W159&lt;安値!Y159),18,""))</f>
        <v/>
      </c>
      <c r="S159" s="500" t="str">
        <f>IF(終値!A159="","",IF(AND(安値!X159&lt;安値!W159,安値!X159&lt;安値!V159,安値!X159&lt;安値!Y159,安値!X159&lt;安値!Z159),19,""))</f>
        <v/>
      </c>
      <c r="T159" s="500" t="str">
        <f>IF(終値!A159="","",IF(AND(安値!Y159&lt;安値!X159,安値!Y159&lt;安値!W159,安値!Y159&lt;安値!Z159,安値!Y159&lt;安値!AA159),20,""))</f>
        <v/>
      </c>
      <c r="U159" s="500" t="str">
        <f>IF(終値!A159="","",IF(AND(安値!Z159&lt;安値!Y159,安値!Z159&lt;安値!X159,安値!Z159&lt;安値!AA159,安値!Z159&lt;安値!AB159),21,""))</f>
        <v/>
      </c>
      <c r="V159" s="500" t="str">
        <f>IF(終値!A159="","",IF(AND(安値!AA159&lt;安値!Z159,安値!AA159&lt;安値!Y159,安値!AA159&lt;安値!AB159,安値!AA159&lt;安値!AC159),22,""))</f>
        <v/>
      </c>
      <c r="W159" s="500" t="str">
        <f>IF(終値!A159="","",IF(AND(安値!AB159&lt;安値!AA159,安値!AB159&lt;安値!Z159,安値!AB159&lt;安値!AC159,安値!AB159&lt;安値!AD159),23,""))</f>
        <v/>
      </c>
      <c r="X159" s="500" t="str">
        <f>IF(終値!A159="","",IF(AND(安値!AC159&lt;安値!AB159,安値!AC159&lt;安値!AA159,安値!AC159&lt;安値!AD159,安値!AC159&lt;安値!AE159),24,""))</f>
        <v/>
      </c>
      <c r="Y159" s="500" t="str">
        <f>IF(終値!A159="","",IF(AND(安値!AD159&lt;安値!AC159,安値!AD159&lt;安値!AB159,安値!AD159&lt;安値!AE159,安値!AD159&lt;安値!AF159),25,""))</f>
        <v/>
      </c>
      <c r="Z159" s="500" t="str">
        <f>IF(終値!A159="","",IF(AND(安値!AE159&lt;安値!AD159,安値!AE159&lt;安値!AC159,安値!AE159&lt;安値!AF159,安値!AE159&lt;安値!AG159),26,""))</f>
        <v/>
      </c>
      <c r="AA159" s="500">
        <f>IF(終値!A159="","",IF(AND(安値!AF159&lt;安値!AE159,安値!AF159&lt;安値!AD159,安値!AF159&lt;安値!AG159,安値!AF159&lt;安値!AH159),27,""))</f>
        <v>27</v>
      </c>
      <c r="AB159" s="500" t="str">
        <f>IF(終値!A159="","",IF(AND(安値!AG159&lt;安値!AF159,安値!AG159&lt;安値!AE159,安値!AG159&lt;安値!AH159,安値!AG159&lt;安値!AI159),28,""))</f>
        <v/>
      </c>
      <c r="AC159" s="500" t="str">
        <f>IF(終値!A159="","",IF(AND(高値!G159&gt;高値!F159,高値!G159&gt;高値!E159,高値!G159&gt;高値!H159,高値!G159&gt;高値!I159),2,""))</f>
        <v/>
      </c>
      <c r="AD159" s="500" t="str">
        <f>IF(終値!A159="","",IF(AND(高値!H159&gt;高値!G159,高値!H159&gt;高値!F159,高値!H159&gt;高値!I159,高値!H159&gt;高値!J159),3,""))</f>
        <v/>
      </c>
      <c r="AE159" s="500" t="str">
        <f>IF(終値!A159="","",IF(AND(高値!I159&gt;高値!H159,高値!I159&gt;高値!G159,高値!I159&gt;高値!J159,高値!I159&gt;高値!K159),4,""))</f>
        <v/>
      </c>
      <c r="AF159" s="500" t="str">
        <f>IF(終値!A159="","",IF(AND(高値!J159&gt;高値!I159,高値!J159&gt;高値!H159,高値!J159&gt;高値!K159,高値!J159&gt;高値!L159),5,""))</f>
        <v/>
      </c>
      <c r="AG159" s="500" t="str">
        <f>IF(終値!A159="","",IF(AND(高値!K159&gt;高値!J159,高値!K159&gt;高値!I159,高値!K159&gt;高値!L159,高値!K159&gt;高値!M159),6,""))</f>
        <v/>
      </c>
      <c r="AH159" s="500" t="str">
        <f>IF(終値!A159="","",IF(AND(高値!L159&gt;高値!K159,高値!L159&gt;高値!J159,高値!L159&gt;高値!M159,高値!L159&gt;高値!N159),7,""))</f>
        <v/>
      </c>
      <c r="AI159" s="500" t="str">
        <f>IF(終値!A159="","",IF(AND(高値!M159&gt;高値!L159,高値!M159&gt;高値!K159,高値!M159&gt;高値!N159,高値!M159&gt;高値!O159),8,""))</f>
        <v/>
      </c>
      <c r="AJ159" s="500" t="str">
        <f>IF(終値!A159="","",IF(AND(高値!N159&gt;高値!M159,高値!N159&gt;高値!L159,高値!N159&gt;高値!O159,高値!N159&gt;高値!P159),9,""))</f>
        <v/>
      </c>
      <c r="AK159" s="500" t="str">
        <f>IF(終値!A159="","",IF(AND(高値!O159&gt;高値!N159,高値!O159&gt;高値!M159,高値!O159&gt;高値!P159,高値!O159&gt;高値!Q159),10,""))</f>
        <v/>
      </c>
      <c r="AL159" s="500">
        <f>IF(終値!A159="","",IF(AND(高値!P159&gt;高値!O159,高値!P159&gt;高値!N159,高値!P159&gt;高値!Q159,高値!P159&gt;高値!R159),11,""))</f>
        <v>11</v>
      </c>
      <c r="AM159" s="500" t="str">
        <f>IF(終値!A159="","",IF(AND(高値!Q159&gt;高値!P159,高値!Q159&gt;高値!O159,高値!Q159&gt;高値!R159,高値!Q159&gt;高値!S159),12,""))</f>
        <v/>
      </c>
      <c r="AN159" s="500" t="str">
        <f>IF(終値!A159="","",IF(AND(高値!R159&gt;高値!Q159,高値!R159&gt;高値!P159,高値!R159&gt;高値!S159,高値!R159&gt;高値!T159),13,""))</f>
        <v/>
      </c>
      <c r="AO159" s="500" t="str">
        <f>IF(終値!A159="","",IF(AND(高値!S159&gt;高値!R159,高値!S159&gt;高値!Q159,高値!S159&gt;高値!T159,高値!S159&gt;高値!U159),14,""))</f>
        <v/>
      </c>
      <c r="AP159" s="500" t="str">
        <f>IF(終値!A159="","",IF(AND(高値!T159&gt;高値!S159,高値!T159&gt;高値!R159,高値!T159&gt;高値!U159,高値!T159&gt;高値!V159),15,""))</f>
        <v/>
      </c>
      <c r="AQ159" s="500" t="str">
        <f>IF(終値!A159="","",IF(AND(高値!U159&gt;高値!T159,高値!U159&gt;高値!S159,高値!U159&gt;高値!V159,高値!U159&gt;高値!W159),16,""))</f>
        <v/>
      </c>
      <c r="AR159" s="500" t="str">
        <f>IF(終値!A159="","",IF(AND(高値!V159&gt;高値!U159,高値!V159&gt;高値!T159,高値!V159&gt;高値!W159,高値!V159&gt;高値!X159),17,""))</f>
        <v/>
      </c>
      <c r="AS159" s="500" t="str">
        <f>IF(終値!A159="","",IF(AND(高値!W159&gt;高値!V159,高値!W159&gt;高値!U159,高値!W159&gt;高値!X159,高値!W159&gt;高値!Y159),18,""))</f>
        <v/>
      </c>
      <c r="AT159" s="500" t="str">
        <f>IF(終値!A159="","",IF(AND(高値!X159&gt;高値!W159,高値!X159&gt;高値!V159,高値!X159&gt;高値!Y159,高値!X159&gt;高値!Z159),19,""))</f>
        <v/>
      </c>
      <c r="AU159" s="500" t="str">
        <f>IF(終値!A159="","",IF(AND(高値!Y159&gt;高値!X159,高値!Y159&gt;高値!W159,高値!Y159&gt;高値!Z159,高値!Y159&gt;高値!AA159),20,""))</f>
        <v/>
      </c>
      <c r="AV159" s="500" t="str">
        <f>IF(終値!A159="","",IF(AND(高値!Z159&gt;高値!Y159,高値!Z159&gt;高値!X159,高値!Z159&gt;高値!AA159,高値!Z159&gt;高値!AB159),21,""))</f>
        <v/>
      </c>
      <c r="AW159" s="500" t="str">
        <f>IF(終値!A159="","",IF(AND(高値!AA159&gt;高値!Z159,高値!AA159&gt;高値!Y159,高値!AA159&gt;高値!AB159,高値!AA159&gt;高値!AC159),22,""))</f>
        <v/>
      </c>
      <c r="AX159" s="500" t="str">
        <f>IF(終値!A159="","",IF(AND(高値!AB159&gt;高値!AA159,高値!AB159&gt;高値!Z159,高値!AB159&gt;高値!AC159,高値!AB159&gt;高値!AD159),23,""))</f>
        <v/>
      </c>
      <c r="AY159" s="500" t="str">
        <f>IF(終値!A159="","",IF(AND(高値!AC159&gt;高値!AB159,高値!AC159&gt;高値!AA159,高値!AC159&gt;高値!AD159,高値!AC159&gt;高値!AE159),24,""))</f>
        <v/>
      </c>
      <c r="AZ159" s="500">
        <f>IF(終値!A159="","",IF(AND(高値!AD159&gt;高値!AC159,高値!AD159&gt;高値!AB159,高値!AD159&gt;高値!AE159,高値!AD159&gt;高値!AF159),25,""))</f>
        <v>25</v>
      </c>
      <c r="BA159" s="500" t="str">
        <f>IF(終値!A159="","",IF(AND(高値!AE159&gt;高値!AD159,高値!AE159&gt;高値!AC159,高値!AE159&gt;高値!AF159,高値!AE159&gt;高値!AG159),26,""))</f>
        <v/>
      </c>
      <c r="BB159" s="500" t="str">
        <f>IF(終値!A159="","",IF(AND(高値!AF159&gt;高値!AE159,高値!AF159&gt;高値!AD159,高値!AF159&gt;高値!AG159,高値!AF159&gt;高値!AH159),27,""))</f>
        <v/>
      </c>
      <c r="BC159" s="500" t="str">
        <f>IF(終値!A159="","",IF(AND(高値!AG159&gt;高値!AF159,高値!AG159&gt;高値!AE159,高値!AG159&gt;高値!AH159,高値!AG159&gt;高値!AI159),28,""))</f>
        <v/>
      </c>
      <c r="BD159" s="500">
        <f t="shared" si="12"/>
        <v>4</v>
      </c>
      <c r="BE159" s="500">
        <f t="shared" si="13"/>
        <v>6</v>
      </c>
      <c r="BF159" s="500">
        <f t="shared" si="14"/>
        <v>13</v>
      </c>
      <c r="BG159" s="500">
        <f>IF($BE159="","",INDEX(安値!$E159:$CZ159,1,$BE159+1))</f>
        <v>5310</v>
      </c>
      <c r="BH159" s="500">
        <f>IF($BF159="","",INDEX(安値!$E159:$CZ159,1,$BF159+1))</f>
        <v>6600</v>
      </c>
      <c r="BI159" s="500">
        <f>IF($BF159="","",MAX(INDEX(高値!$E159:$CZ159,1,$BE159+1):INDEX(高値!$E159:$CZ159,1,$BF159+1)))</f>
        <v>7780</v>
      </c>
      <c r="BJ159" s="500">
        <f>IF($BF159="","",AVERAGE(INDEX(終値!$E159:$CZ159,1,$BF159+1):INDEX(終値!$E159:$CZ159,1,$BF159+20))-2*STDEVP(INDEX(終値!$E159:$CZ159,1,$BF159+1):INDEX(終値!$E159:$CZ159,1,$BF159+20)))</f>
        <v>6617.5338909056918</v>
      </c>
      <c r="BK159" s="500">
        <f>IF($BE159="","",AVERAGE(INDEX(終値!$E159:$CZ159,1,$BE159+1):INDEX(終値!$E159:$CZ159,1,$BE159+20))-2*STDEVP(INDEX(終値!$E159:$CZ159,1,$BE159+1):INDEX(終値!$E159:$CZ159,1,$BE159+20)))</f>
        <v>5558.5897291544534</v>
      </c>
      <c r="BL159" s="500">
        <f t="shared" si="15"/>
        <v>2</v>
      </c>
      <c r="BM159" s="500">
        <f t="shared" si="16"/>
        <v>11</v>
      </c>
      <c r="BN159" s="500">
        <f t="shared" si="17"/>
        <v>25</v>
      </c>
      <c r="BO159" s="500">
        <f>IF($BM159="","",INDEX(高値!$E159:$CZ159,1,$BM159+1))</f>
        <v>7780</v>
      </c>
      <c r="BP159" s="500">
        <f>IF($BN159="","",INDEX(高値!$E159:$CZ159,1,$BN159+1))</f>
        <v>10510</v>
      </c>
      <c r="BQ159" s="500">
        <f>IF($BN159="","",MIN(INDEX(安値!$E159:$CZ159,1,$BM159+1):INDEX(安値!$E159:$CZ159,1,$BN159+1)))</f>
        <v>6600</v>
      </c>
      <c r="BR159" s="500">
        <f>IF($BN159="","",AVERAGE(INDEX(終値!$E159:$CZ159,1,$BN159+1):INDEX(終値!$E159:$CZ159,1,$BN159+20))+2*STDEVP(INDEX(終値!$E159:$CZ159,1,$BN159+1):INDEX(終値!$E159:$CZ159,1,$BN159+20)))</f>
        <v>11052.349326313048</v>
      </c>
      <c r="BS159" s="500">
        <f>IF($BM159="","",AVERAGE(INDEX(終値!$E159:$CZ159,1,$BM159+1):INDEX(終値!$E159:$CZ159,1,$BM159+20))+2*STDEVP(INDEX(終値!$E159:$CZ159,1,$BM159+1):INDEX(終値!$E159:$CZ159,1,$BM159+20)))</f>
        <v>10824.393916721336</v>
      </c>
      <c r="BT159" s="497" t="str">
        <f>IFERROR(IF(AND($BD159&gt;=2,ABS($BG159-$BH159)/$BH159&lt;=BB設定!$B$12,$BI159&gt;=MAX($BH159,$BG159)*(1+BB設定!$B$13),終値!E159&gt;$BG159),IF(OR(終値!E159&gt;=$BI159,AND($BH159&lt;$BJ159,$BG159&gt;=$BK159)),"二番底W▲","二番底W形成"),IF(AND($BL159&gt;=2,ABS($BO159-$BP159)/$BP159&lt;=BB設定!$B$12,$BQ159&lt;=MIN($BP159,$BO159)*(1-BB設定!$B$13),終値!E159&lt;$BO159),IF(OR(終値!E159&lt;=$BQ159,AND($BP159&gt;$BR159,$BO159&lt;=$BS159)),"二番天井M▼","二番天井M形成"),"－")),"－")</f>
        <v>－</v>
      </c>
    </row>
    <row r="160" spans="2:72">
      <c r="B160" s="500" t="str">
        <f>IF(終値!A160="","",IF(AND(安値!G160&lt;安値!F160,安値!G160&lt;安値!E160,安値!G160&lt;安値!H160,安値!G160&lt;安値!I160),2,""))</f>
        <v/>
      </c>
      <c r="C160" s="500" t="str">
        <f>IF(終値!A160="","",IF(AND(安値!H160&lt;安値!G160,安値!H160&lt;安値!F160,安値!H160&lt;安値!I160,安値!H160&lt;安値!J160),3,""))</f>
        <v/>
      </c>
      <c r="D160" s="500" t="str">
        <f>IF(終値!A160="","",IF(AND(安値!I160&lt;安値!H160,安値!I160&lt;安値!G160,安値!I160&lt;安値!J160,安値!I160&lt;安値!K160),4,""))</f>
        <v/>
      </c>
      <c r="E160" s="500" t="str">
        <f>IF(終値!A160="","",IF(AND(安値!J160&lt;安値!I160,安値!J160&lt;安値!H160,安値!J160&lt;安値!K160,安値!J160&lt;安値!L160),5,""))</f>
        <v/>
      </c>
      <c r="F160" s="500" t="str">
        <f>IF(終値!A160="","",IF(AND(安値!K160&lt;安値!J160,安値!K160&lt;安値!I160,安値!K160&lt;安値!L160,安値!K160&lt;安値!M160),6,""))</f>
        <v/>
      </c>
      <c r="G160" s="500" t="str">
        <f>IF(終値!A160="","",IF(AND(安値!L160&lt;安値!K160,安値!L160&lt;安値!J160,安値!L160&lt;安値!M160,安値!L160&lt;安値!N160),7,""))</f>
        <v/>
      </c>
      <c r="H160" s="500" t="str">
        <f>IF(終値!A160="","",IF(AND(安値!M160&lt;安値!L160,安値!M160&lt;安値!K160,安値!M160&lt;安値!N160,安値!M160&lt;安値!O160),8,""))</f>
        <v/>
      </c>
      <c r="I160" s="500" t="str">
        <f>IF(終値!A160="","",IF(AND(安値!N160&lt;安値!M160,安値!N160&lt;安値!L160,安値!N160&lt;安値!O160,安値!N160&lt;安値!P160),9,""))</f>
        <v/>
      </c>
      <c r="J160" s="500">
        <f>IF(終値!A160="","",IF(AND(安値!O160&lt;安値!N160,安値!O160&lt;安値!M160,安値!O160&lt;安値!P160,安値!O160&lt;安値!Q160),10,""))</f>
        <v>10</v>
      </c>
      <c r="K160" s="500" t="str">
        <f>IF(終値!A160="","",IF(AND(安値!P160&lt;安値!O160,安値!P160&lt;安値!N160,安値!P160&lt;安値!Q160,安値!P160&lt;安値!R160),11,""))</f>
        <v/>
      </c>
      <c r="L160" s="500" t="str">
        <f>IF(終値!A160="","",IF(AND(安値!Q160&lt;安値!P160,安値!Q160&lt;安値!O160,安値!Q160&lt;安値!R160,安値!Q160&lt;安値!S160),12,""))</f>
        <v/>
      </c>
      <c r="M160" s="500" t="str">
        <f>IF(終値!A160="","",IF(AND(安値!R160&lt;安値!Q160,安値!R160&lt;安値!P160,安値!R160&lt;安値!S160,安値!R160&lt;安値!T160),13,""))</f>
        <v/>
      </c>
      <c r="N160" s="500" t="str">
        <f>IF(終値!A160="","",IF(AND(安値!S160&lt;安値!R160,安値!S160&lt;安値!Q160,安値!S160&lt;安値!T160,安値!S160&lt;安値!U160),14,""))</f>
        <v/>
      </c>
      <c r="O160" s="500">
        <f>IF(終値!A160="","",IF(AND(安値!T160&lt;安値!S160,安値!T160&lt;安値!R160,安値!T160&lt;安値!U160,安値!T160&lt;安値!V160),15,""))</f>
        <v>15</v>
      </c>
      <c r="P160" s="500" t="str">
        <f>IF(終値!A160="","",IF(AND(安値!U160&lt;安値!T160,安値!U160&lt;安値!S160,安値!U160&lt;安値!V160,安値!U160&lt;安値!W160),16,""))</f>
        <v/>
      </c>
      <c r="Q160" s="500" t="str">
        <f>IF(終値!A160="","",IF(AND(安値!V160&lt;安値!U160,安値!V160&lt;安値!T160,安値!V160&lt;安値!W160,安値!V160&lt;安値!X160),17,""))</f>
        <v/>
      </c>
      <c r="R160" s="500" t="str">
        <f>IF(終値!A160="","",IF(AND(安値!W160&lt;安値!V160,安値!W160&lt;安値!U160,安値!W160&lt;安値!X160,安値!W160&lt;安値!Y160),18,""))</f>
        <v/>
      </c>
      <c r="S160" s="500" t="str">
        <f>IF(終値!A160="","",IF(AND(安値!X160&lt;安値!W160,安値!X160&lt;安値!V160,安値!X160&lt;安値!Y160,安値!X160&lt;安値!Z160),19,""))</f>
        <v/>
      </c>
      <c r="T160" s="500" t="str">
        <f>IF(終値!A160="","",IF(AND(安値!Y160&lt;安値!X160,安値!Y160&lt;安値!W160,安値!Y160&lt;安値!Z160,安値!Y160&lt;安値!AA160),20,""))</f>
        <v/>
      </c>
      <c r="U160" s="500" t="str">
        <f>IF(終値!A160="","",IF(AND(安値!Z160&lt;安値!Y160,安値!Z160&lt;安値!X160,安値!Z160&lt;安値!AA160,安値!Z160&lt;安値!AB160),21,""))</f>
        <v/>
      </c>
      <c r="V160" s="500" t="str">
        <f>IF(終値!A160="","",IF(AND(安値!AA160&lt;安値!Z160,安値!AA160&lt;安値!Y160,安値!AA160&lt;安値!AB160,安値!AA160&lt;安値!AC160),22,""))</f>
        <v/>
      </c>
      <c r="W160" s="500" t="str">
        <f>IF(終値!A160="","",IF(AND(安値!AB160&lt;安値!AA160,安値!AB160&lt;安値!Z160,安値!AB160&lt;安値!AC160,安値!AB160&lt;安値!AD160),23,""))</f>
        <v/>
      </c>
      <c r="X160" s="500" t="str">
        <f>IF(終値!A160="","",IF(AND(安値!AC160&lt;安値!AB160,安値!AC160&lt;安値!AA160,安値!AC160&lt;安値!AD160,安値!AC160&lt;安値!AE160),24,""))</f>
        <v/>
      </c>
      <c r="Y160" s="500" t="str">
        <f>IF(終値!A160="","",IF(AND(安値!AD160&lt;安値!AC160,安値!AD160&lt;安値!AB160,安値!AD160&lt;安値!AE160,安値!AD160&lt;安値!AF160),25,""))</f>
        <v/>
      </c>
      <c r="Z160" s="500" t="str">
        <f>IF(終値!A160="","",IF(AND(安値!AE160&lt;安値!AD160,安値!AE160&lt;安値!AC160,安値!AE160&lt;安値!AF160,安値!AE160&lt;安値!AG160),26,""))</f>
        <v/>
      </c>
      <c r="AA160" s="500" t="str">
        <f>IF(終値!A160="","",IF(AND(安値!AF160&lt;安値!AE160,安値!AF160&lt;安値!AD160,安値!AF160&lt;安値!AG160,安値!AF160&lt;安値!AH160),27,""))</f>
        <v/>
      </c>
      <c r="AB160" s="500" t="str">
        <f>IF(終値!A160="","",IF(AND(安値!AG160&lt;安値!AF160,安値!AG160&lt;安値!AE160,安値!AG160&lt;安値!AH160,安値!AG160&lt;安値!AI160),28,""))</f>
        <v/>
      </c>
      <c r="AC160" s="500" t="str">
        <f>IF(終値!A160="","",IF(AND(高値!G160&gt;高値!F160,高値!G160&gt;高値!E160,高値!G160&gt;高値!H160,高値!G160&gt;高値!I160),2,""))</f>
        <v/>
      </c>
      <c r="AD160" s="500" t="str">
        <f>IF(終値!A160="","",IF(AND(高値!H160&gt;高値!G160,高値!H160&gt;高値!F160,高値!H160&gt;高値!I160,高値!H160&gt;高値!J160),3,""))</f>
        <v/>
      </c>
      <c r="AE160" s="500" t="str">
        <f>IF(終値!A160="","",IF(AND(高値!I160&gt;高値!H160,高値!I160&gt;高値!G160,高値!I160&gt;高値!J160,高値!I160&gt;高値!K160),4,""))</f>
        <v/>
      </c>
      <c r="AF160" s="500">
        <f>IF(終値!A160="","",IF(AND(高値!J160&gt;高値!I160,高値!J160&gt;高値!H160,高値!J160&gt;高値!K160,高値!J160&gt;高値!L160),5,""))</f>
        <v>5</v>
      </c>
      <c r="AG160" s="500" t="str">
        <f>IF(終値!A160="","",IF(AND(高値!K160&gt;高値!J160,高値!K160&gt;高値!I160,高値!K160&gt;高値!L160,高値!K160&gt;高値!M160),6,""))</f>
        <v/>
      </c>
      <c r="AH160" s="500" t="str">
        <f>IF(終値!A160="","",IF(AND(高値!L160&gt;高値!K160,高値!L160&gt;高値!J160,高値!L160&gt;高値!M160,高値!L160&gt;高値!N160),7,""))</f>
        <v/>
      </c>
      <c r="AI160" s="500" t="str">
        <f>IF(終値!A160="","",IF(AND(高値!M160&gt;高値!L160,高値!M160&gt;高値!K160,高値!M160&gt;高値!N160,高値!M160&gt;高値!O160),8,""))</f>
        <v/>
      </c>
      <c r="AJ160" s="500" t="str">
        <f>IF(終値!A160="","",IF(AND(高値!N160&gt;高値!M160,高値!N160&gt;高値!L160,高値!N160&gt;高値!O160,高値!N160&gt;高値!P160),9,""))</f>
        <v/>
      </c>
      <c r="AK160" s="500" t="str">
        <f>IF(終値!A160="","",IF(AND(高値!O160&gt;高値!N160,高値!O160&gt;高値!M160,高値!O160&gt;高値!P160,高値!O160&gt;高値!Q160),10,""))</f>
        <v/>
      </c>
      <c r="AL160" s="500" t="str">
        <f>IF(終値!A160="","",IF(AND(高値!P160&gt;高値!O160,高値!P160&gt;高値!N160,高値!P160&gt;高値!Q160,高値!P160&gt;高値!R160),11,""))</f>
        <v/>
      </c>
      <c r="AM160" s="500">
        <f>IF(終値!A160="","",IF(AND(高値!Q160&gt;高値!P160,高値!Q160&gt;高値!O160,高値!Q160&gt;高値!R160,高値!Q160&gt;高値!S160),12,""))</f>
        <v>12</v>
      </c>
      <c r="AN160" s="500" t="str">
        <f>IF(終値!A160="","",IF(AND(高値!R160&gt;高値!Q160,高値!R160&gt;高値!P160,高値!R160&gt;高値!S160,高値!R160&gt;高値!T160),13,""))</f>
        <v/>
      </c>
      <c r="AO160" s="500" t="str">
        <f>IF(終値!A160="","",IF(AND(高値!S160&gt;高値!R160,高値!S160&gt;高値!Q160,高値!S160&gt;高値!T160,高値!S160&gt;高値!U160),14,""))</f>
        <v/>
      </c>
      <c r="AP160" s="500" t="str">
        <f>IF(終値!A160="","",IF(AND(高値!T160&gt;高値!S160,高値!T160&gt;高値!R160,高値!T160&gt;高値!U160,高値!T160&gt;高値!V160),15,""))</f>
        <v/>
      </c>
      <c r="AQ160" s="500" t="str">
        <f>IF(終値!A160="","",IF(AND(高値!U160&gt;高値!T160,高値!U160&gt;高値!S160,高値!U160&gt;高値!V160,高値!U160&gt;高値!W160),16,""))</f>
        <v/>
      </c>
      <c r="AR160" s="500" t="str">
        <f>IF(終値!A160="","",IF(AND(高値!V160&gt;高値!U160,高値!V160&gt;高値!T160,高値!V160&gt;高値!W160,高値!V160&gt;高値!X160),17,""))</f>
        <v/>
      </c>
      <c r="AS160" s="500" t="str">
        <f>IF(終値!A160="","",IF(AND(高値!W160&gt;高値!V160,高値!W160&gt;高値!U160,高値!W160&gt;高値!X160,高値!W160&gt;高値!Y160),18,""))</f>
        <v/>
      </c>
      <c r="AT160" s="500" t="str">
        <f>IF(終値!A160="","",IF(AND(高値!X160&gt;高値!W160,高値!X160&gt;高値!V160,高値!X160&gt;高値!Y160,高値!X160&gt;高値!Z160),19,""))</f>
        <v/>
      </c>
      <c r="AU160" s="500">
        <f>IF(終値!A160="","",IF(AND(高値!Y160&gt;高値!X160,高値!Y160&gt;高値!W160,高値!Y160&gt;高値!Z160,高値!Y160&gt;高値!AA160),20,""))</f>
        <v>20</v>
      </c>
      <c r="AV160" s="500" t="str">
        <f>IF(終値!A160="","",IF(AND(高値!Z160&gt;高値!Y160,高値!Z160&gt;高値!X160,高値!Z160&gt;高値!AA160,高値!Z160&gt;高値!AB160),21,""))</f>
        <v/>
      </c>
      <c r="AW160" s="500" t="str">
        <f>IF(終値!A160="","",IF(AND(高値!AA160&gt;高値!Z160,高値!AA160&gt;高値!Y160,高値!AA160&gt;高値!AB160,高値!AA160&gt;高値!AC160),22,""))</f>
        <v/>
      </c>
      <c r="AX160" s="500" t="str">
        <f>IF(終値!A160="","",IF(AND(高値!AB160&gt;高値!AA160,高値!AB160&gt;高値!Z160,高値!AB160&gt;高値!AC160,高値!AB160&gt;高値!AD160),23,""))</f>
        <v/>
      </c>
      <c r="AY160" s="500" t="str">
        <f>IF(終値!A160="","",IF(AND(高値!AC160&gt;高値!AB160,高値!AC160&gt;高値!AA160,高値!AC160&gt;高値!AD160,高値!AC160&gt;高値!AE160),24,""))</f>
        <v/>
      </c>
      <c r="AZ160" s="500" t="str">
        <f>IF(終値!A160="","",IF(AND(高値!AD160&gt;高値!AC160,高値!AD160&gt;高値!AB160,高値!AD160&gt;高値!AE160,高値!AD160&gt;高値!AF160),25,""))</f>
        <v/>
      </c>
      <c r="BA160" s="500" t="str">
        <f>IF(終値!A160="","",IF(AND(高値!AE160&gt;高値!AD160,高値!AE160&gt;高値!AC160,高値!AE160&gt;高値!AF160,高値!AE160&gt;高値!AG160),26,""))</f>
        <v/>
      </c>
      <c r="BB160" s="500">
        <f>IF(終値!A160="","",IF(AND(高値!AF160&gt;高値!AE160,高値!AF160&gt;高値!AD160,高値!AF160&gt;高値!AG160,高値!AF160&gt;高値!AH160),27,""))</f>
        <v>27</v>
      </c>
      <c r="BC160" s="500" t="str">
        <f>IF(終値!A160="","",IF(AND(高値!AG160&gt;高値!AF160,高値!AG160&gt;高値!AE160,高値!AG160&gt;高値!AH160,高値!AG160&gt;高値!AI160),28,""))</f>
        <v/>
      </c>
      <c r="BD160" s="500">
        <f t="shared" si="12"/>
        <v>2</v>
      </c>
      <c r="BE160" s="500">
        <f t="shared" si="13"/>
        <v>10</v>
      </c>
      <c r="BF160" s="500">
        <f t="shared" si="14"/>
        <v>15</v>
      </c>
      <c r="BG160" s="500">
        <f>IF($BE160="","",INDEX(安値!$E160:$CZ160,1,$BE160+1))</f>
        <v>1002</v>
      </c>
      <c r="BH160" s="500">
        <f>IF($BF160="","",INDEX(安値!$E160:$CZ160,1,$BF160+1))</f>
        <v>1005</v>
      </c>
      <c r="BI160" s="500">
        <f>IF($BF160="","",MAX(INDEX(高値!$E160:$CZ160,1,$BE160+1):INDEX(高値!$E160:$CZ160,1,$BF160+1)))</f>
        <v>1102</v>
      </c>
      <c r="BJ160" s="500">
        <f>IF($BF160="","",AVERAGE(INDEX(終値!$E160:$CZ160,1,$BF160+1):INDEX(終値!$E160:$CZ160,1,$BF160+20))-2*STDEVP(INDEX(終値!$E160:$CZ160,1,$BF160+1):INDEX(終値!$E160:$CZ160,1,$BF160+20)))</f>
        <v>874.94344524835742</v>
      </c>
      <c r="BK160" s="500">
        <f>IF($BE160="","",AVERAGE(INDEX(終値!$E160:$CZ160,1,$BE160+1):INDEX(終値!$E160:$CZ160,1,$BE160+20))-2*STDEVP(INDEX(終値!$E160:$CZ160,1,$BE160+1):INDEX(終値!$E160:$CZ160,1,$BE160+20)))</f>
        <v>912.47973171237209</v>
      </c>
      <c r="BL160" s="500">
        <f t="shared" si="15"/>
        <v>4</v>
      </c>
      <c r="BM160" s="500">
        <f t="shared" si="16"/>
        <v>5</v>
      </c>
      <c r="BN160" s="500">
        <f t="shared" si="17"/>
        <v>12</v>
      </c>
      <c r="BO160" s="500">
        <f>IF($BM160="","",INDEX(高値!$E160:$CZ160,1,$BM160+1))</f>
        <v>1212</v>
      </c>
      <c r="BP160" s="500">
        <f>IF($BN160="","",INDEX(高値!$E160:$CZ160,1,$BN160+1))</f>
        <v>1102</v>
      </c>
      <c r="BQ160" s="500">
        <f>IF($BN160="","",MIN(INDEX(安値!$E160:$CZ160,1,$BM160+1):INDEX(安値!$E160:$CZ160,1,$BN160+1)))</f>
        <v>1002</v>
      </c>
      <c r="BR160" s="500">
        <f>IF($BN160="","",AVERAGE(INDEX(終値!$E160:$CZ160,1,$BN160+1):INDEX(終値!$E160:$CZ160,1,$BN160+20))+2*STDEVP(INDEX(終値!$E160:$CZ160,1,$BN160+1):INDEX(終値!$E160:$CZ160,1,$BN160+20)))</f>
        <v>1121.4974575997296</v>
      </c>
      <c r="BS160" s="500">
        <f>IF($BM160="","",AVERAGE(INDEX(終値!$E160:$CZ160,1,$BM160+1):INDEX(終値!$E160:$CZ160,1,$BM160+20))+2*STDEVP(INDEX(終値!$E160:$CZ160,1,$BM160+1):INDEX(終値!$E160:$CZ160,1,$BM160+20)))</f>
        <v>1167.4095233596508</v>
      </c>
      <c r="BT160" s="497" t="str">
        <f>IFERROR(IF(AND($BD160&gt;=2,ABS($BG160-$BH160)/$BH160&lt;=BB設定!$B$12,$BI160&gt;=MAX($BH160,$BG160)*(1+BB設定!$B$13),終値!E160&gt;$BG160),IF(OR(終値!E160&gt;=$BI160,AND($BH160&lt;$BJ160,$BG160&gt;=$BK160)),"二番底W▲","二番底W形成"),IF(AND($BL160&gt;=2,ABS($BO160-$BP160)/$BP160&lt;=BB設定!$B$12,$BQ160&lt;=MIN($BP160,$BO160)*(1-BB設定!$B$13),終値!E160&lt;$BO160),IF(OR(終値!E160&lt;=$BQ160,AND($BP160&gt;$BR160,$BO160&lt;=$BS160)),"二番天井M▼","二番天井M形成"),"－")),"－")</f>
        <v>二番底W形成</v>
      </c>
    </row>
    <row r="161" spans="2:72">
      <c r="B161" s="500" t="str">
        <f>IF(終値!A161="","",IF(AND(安値!G161&lt;安値!F161,安値!G161&lt;安値!E161,安値!G161&lt;安値!H161,安値!G161&lt;安値!I161),2,""))</f>
        <v/>
      </c>
      <c r="C161" s="500">
        <f>IF(終値!A161="","",IF(AND(安値!H161&lt;安値!G161,安値!H161&lt;安値!F161,安値!H161&lt;安値!I161,安値!H161&lt;安値!J161),3,""))</f>
        <v>3</v>
      </c>
      <c r="D161" s="500" t="str">
        <f>IF(終値!A161="","",IF(AND(安値!I161&lt;安値!H161,安値!I161&lt;安値!G161,安値!I161&lt;安値!J161,安値!I161&lt;安値!K161),4,""))</f>
        <v/>
      </c>
      <c r="E161" s="500" t="str">
        <f>IF(終値!A161="","",IF(AND(安値!J161&lt;安値!I161,安値!J161&lt;安値!H161,安値!J161&lt;安値!K161,安値!J161&lt;安値!L161),5,""))</f>
        <v/>
      </c>
      <c r="F161" s="500">
        <f>IF(終値!A161="","",IF(AND(安値!K161&lt;安値!J161,安値!K161&lt;安値!I161,安値!K161&lt;安値!L161,安値!K161&lt;安値!M161),6,""))</f>
        <v>6</v>
      </c>
      <c r="G161" s="500" t="str">
        <f>IF(終値!A161="","",IF(AND(安値!L161&lt;安値!K161,安値!L161&lt;安値!J161,安値!L161&lt;安値!M161,安値!L161&lt;安値!N161),7,""))</f>
        <v/>
      </c>
      <c r="H161" s="500" t="str">
        <f>IF(終値!A161="","",IF(AND(安値!M161&lt;安値!L161,安値!M161&lt;安値!K161,安値!M161&lt;安値!N161,安値!M161&lt;安値!O161),8,""))</f>
        <v/>
      </c>
      <c r="I161" s="500">
        <f>IF(終値!A161="","",IF(AND(安値!N161&lt;安値!M161,安値!N161&lt;安値!L161,安値!N161&lt;安値!O161,安値!N161&lt;安値!P161),9,""))</f>
        <v>9</v>
      </c>
      <c r="J161" s="500" t="str">
        <f>IF(終値!A161="","",IF(AND(安値!O161&lt;安値!N161,安値!O161&lt;安値!M161,安値!O161&lt;安値!P161,安値!O161&lt;安値!Q161),10,""))</f>
        <v/>
      </c>
      <c r="K161" s="500" t="str">
        <f>IF(終値!A161="","",IF(AND(安値!P161&lt;安値!O161,安値!P161&lt;安値!N161,安値!P161&lt;安値!Q161,安値!P161&lt;安値!R161),11,""))</f>
        <v/>
      </c>
      <c r="L161" s="500" t="str">
        <f>IF(終値!A161="","",IF(AND(安値!Q161&lt;安値!P161,安値!Q161&lt;安値!O161,安値!Q161&lt;安値!R161,安値!Q161&lt;安値!S161),12,""))</f>
        <v/>
      </c>
      <c r="M161" s="500">
        <f>IF(終値!A161="","",IF(AND(安値!R161&lt;安値!Q161,安値!R161&lt;安値!P161,安値!R161&lt;安値!S161,安値!R161&lt;安値!T161),13,""))</f>
        <v>13</v>
      </c>
      <c r="N161" s="500" t="str">
        <f>IF(終値!A161="","",IF(AND(安値!S161&lt;安値!R161,安値!S161&lt;安値!Q161,安値!S161&lt;安値!T161,安値!S161&lt;安値!U161),14,""))</f>
        <v/>
      </c>
      <c r="O161" s="500" t="str">
        <f>IF(終値!A161="","",IF(AND(安値!T161&lt;安値!S161,安値!T161&lt;安値!R161,安値!T161&lt;安値!U161,安値!T161&lt;安値!V161),15,""))</f>
        <v/>
      </c>
      <c r="P161" s="500" t="str">
        <f>IF(終値!A161="","",IF(AND(安値!U161&lt;安値!T161,安値!U161&lt;安値!S161,安値!U161&lt;安値!V161,安値!U161&lt;安値!W161),16,""))</f>
        <v/>
      </c>
      <c r="Q161" s="500" t="str">
        <f>IF(終値!A161="","",IF(AND(安値!V161&lt;安値!U161,安値!V161&lt;安値!T161,安値!V161&lt;安値!W161,安値!V161&lt;安値!X161),17,""))</f>
        <v/>
      </c>
      <c r="R161" s="500" t="str">
        <f>IF(終値!A161="","",IF(AND(安値!W161&lt;安値!V161,安値!W161&lt;安値!U161,安値!W161&lt;安値!X161,安値!W161&lt;安値!Y161),18,""))</f>
        <v/>
      </c>
      <c r="S161" s="500" t="str">
        <f>IF(終値!A161="","",IF(AND(安値!X161&lt;安値!W161,安値!X161&lt;安値!V161,安値!X161&lt;安値!Y161,安値!X161&lt;安値!Z161),19,""))</f>
        <v/>
      </c>
      <c r="T161" s="500" t="str">
        <f>IF(終値!A161="","",IF(AND(安値!Y161&lt;安値!X161,安値!Y161&lt;安値!W161,安値!Y161&lt;安値!Z161,安値!Y161&lt;安値!AA161),20,""))</f>
        <v/>
      </c>
      <c r="U161" s="500" t="str">
        <f>IF(終値!A161="","",IF(AND(安値!Z161&lt;安値!Y161,安値!Z161&lt;安値!X161,安値!Z161&lt;安値!AA161,安値!Z161&lt;安値!AB161),21,""))</f>
        <v/>
      </c>
      <c r="V161" s="500" t="str">
        <f>IF(終値!A161="","",IF(AND(安値!AA161&lt;安値!Z161,安値!AA161&lt;安値!Y161,安値!AA161&lt;安値!AB161,安値!AA161&lt;安値!AC161),22,""))</f>
        <v/>
      </c>
      <c r="W161" s="500" t="str">
        <f>IF(終値!A161="","",IF(AND(安値!AB161&lt;安値!AA161,安値!AB161&lt;安値!Z161,安値!AB161&lt;安値!AC161,安値!AB161&lt;安値!AD161),23,""))</f>
        <v/>
      </c>
      <c r="X161" s="500" t="str">
        <f>IF(終値!A161="","",IF(AND(安値!AC161&lt;安値!AB161,安値!AC161&lt;安値!AA161,安値!AC161&lt;安値!AD161,安値!AC161&lt;安値!AE161),24,""))</f>
        <v/>
      </c>
      <c r="Y161" s="500" t="str">
        <f>IF(終値!A161="","",IF(AND(安値!AD161&lt;安値!AC161,安値!AD161&lt;安値!AB161,安値!AD161&lt;安値!AE161,安値!AD161&lt;安値!AF161),25,""))</f>
        <v/>
      </c>
      <c r="Z161" s="500" t="str">
        <f>IF(終値!A161="","",IF(AND(安値!AE161&lt;安値!AD161,安値!AE161&lt;安値!AC161,安値!AE161&lt;安値!AF161,安値!AE161&lt;安値!AG161),26,""))</f>
        <v/>
      </c>
      <c r="AA161" s="500" t="str">
        <f>IF(終値!A161="","",IF(AND(安値!AF161&lt;安値!AE161,安値!AF161&lt;安値!AD161,安値!AF161&lt;安値!AG161,安値!AF161&lt;安値!AH161),27,""))</f>
        <v/>
      </c>
      <c r="AB161" s="500" t="str">
        <f>IF(終値!A161="","",IF(AND(安値!AG161&lt;安値!AF161,安値!AG161&lt;安値!AE161,安値!AG161&lt;安値!AH161,安値!AG161&lt;安値!AI161),28,""))</f>
        <v/>
      </c>
      <c r="AC161" s="500" t="str">
        <f>IF(終値!A161="","",IF(AND(高値!G161&gt;高値!F161,高値!G161&gt;高値!E161,高値!G161&gt;高値!H161,高値!G161&gt;高値!I161),2,""))</f>
        <v/>
      </c>
      <c r="AD161" s="500" t="str">
        <f>IF(終値!A161="","",IF(AND(高値!H161&gt;高値!G161,高値!H161&gt;高値!F161,高値!H161&gt;高値!I161,高値!H161&gt;高値!J161),3,""))</f>
        <v/>
      </c>
      <c r="AE161" s="500" t="str">
        <f>IF(終値!A161="","",IF(AND(高値!I161&gt;高値!H161,高値!I161&gt;高値!G161,高値!I161&gt;高値!J161,高値!I161&gt;高値!K161),4,""))</f>
        <v/>
      </c>
      <c r="AF161" s="500" t="str">
        <f>IF(終値!A161="","",IF(AND(高値!J161&gt;高値!I161,高値!J161&gt;高値!H161,高値!J161&gt;高値!K161,高値!J161&gt;高値!L161),5,""))</f>
        <v/>
      </c>
      <c r="AG161" s="500" t="str">
        <f>IF(終値!A161="","",IF(AND(高値!K161&gt;高値!J161,高値!K161&gt;高値!I161,高値!K161&gt;高値!L161,高値!K161&gt;高値!M161),6,""))</f>
        <v/>
      </c>
      <c r="AH161" s="500">
        <f>IF(終値!A161="","",IF(AND(高値!L161&gt;高値!K161,高値!L161&gt;高値!J161,高値!L161&gt;高値!M161,高値!L161&gt;高値!N161),7,""))</f>
        <v>7</v>
      </c>
      <c r="AI161" s="500" t="str">
        <f>IF(終値!A161="","",IF(AND(高値!M161&gt;高値!L161,高値!M161&gt;高値!K161,高値!M161&gt;高値!N161,高値!M161&gt;高値!O161),8,""))</f>
        <v/>
      </c>
      <c r="AJ161" s="500" t="str">
        <f>IF(終値!A161="","",IF(AND(高値!N161&gt;高値!M161,高値!N161&gt;高値!L161,高値!N161&gt;高値!O161,高値!N161&gt;高値!P161),9,""))</f>
        <v/>
      </c>
      <c r="AK161" s="500" t="str">
        <f>IF(終値!A161="","",IF(AND(高値!O161&gt;高値!N161,高値!O161&gt;高値!M161,高値!O161&gt;高値!P161,高値!O161&gt;高値!Q161),10,""))</f>
        <v/>
      </c>
      <c r="AL161" s="500" t="str">
        <f>IF(終値!A161="","",IF(AND(高値!P161&gt;高値!O161,高値!P161&gt;高値!N161,高値!P161&gt;高値!Q161,高値!P161&gt;高値!R161),11,""))</f>
        <v/>
      </c>
      <c r="AM161" s="500" t="str">
        <f>IF(終値!A161="","",IF(AND(高値!Q161&gt;高値!P161,高値!Q161&gt;高値!O161,高値!Q161&gt;高値!R161,高値!Q161&gt;高値!S161),12,""))</f>
        <v/>
      </c>
      <c r="AN161" s="500" t="str">
        <f>IF(終値!A161="","",IF(AND(高値!R161&gt;高値!Q161,高値!R161&gt;高値!P161,高値!R161&gt;高値!S161,高値!R161&gt;高値!T161),13,""))</f>
        <v/>
      </c>
      <c r="AO161" s="500" t="str">
        <f>IF(終値!A161="","",IF(AND(高値!S161&gt;高値!R161,高値!S161&gt;高値!Q161,高値!S161&gt;高値!T161,高値!S161&gt;高値!U161),14,""))</f>
        <v/>
      </c>
      <c r="AP161" s="500" t="str">
        <f>IF(終値!A161="","",IF(AND(高値!T161&gt;高値!S161,高値!T161&gt;高値!R161,高値!T161&gt;高値!U161,高値!T161&gt;高値!V161),15,""))</f>
        <v/>
      </c>
      <c r="AQ161" s="500" t="str">
        <f>IF(終値!A161="","",IF(AND(高値!U161&gt;高値!T161,高値!U161&gt;高値!S161,高値!U161&gt;高値!V161,高値!U161&gt;高値!W161),16,""))</f>
        <v/>
      </c>
      <c r="AR161" s="500">
        <f>IF(終値!A161="","",IF(AND(高値!V161&gt;高値!U161,高値!V161&gt;高値!T161,高値!V161&gt;高値!W161,高値!V161&gt;高値!X161),17,""))</f>
        <v>17</v>
      </c>
      <c r="AS161" s="500" t="str">
        <f>IF(終値!A161="","",IF(AND(高値!W161&gt;高値!V161,高値!W161&gt;高値!U161,高値!W161&gt;高値!X161,高値!W161&gt;高値!Y161),18,""))</f>
        <v/>
      </c>
      <c r="AT161" s="500" t="str">
        <f>IF(終値!A161="","",IF(AND(高値!X161&gt;高値!W161,高値!X161&gt;高値!V161,高値!X161&gt;高値!Y161,高値!X161&gt;高値!Z161),19,""))</f>
        <v/>
      </c>
      <c r="AU161" s="500" t="str">
        <f>IF(終値!A161="","",IF(AND(高値!Y161&gt;高値!X161,高値!Y161&gt;高値!W161,高値!Y161&gt;高値!Z161,高値!Y161&gt;高値!AA161),20,""))</f>
        <v/>
      </c>
      <c r="AV161" s="500" t="str">
        <f>IF(終値!A161="","",IF(AND(高値!Z161&gt;高値!Y161,高値!Z161&gt;高値!X161,高値!Z161&gt;高値!AA161,高値!Z161&gt;高値!AB161),21,""))</f>
        <v/>
      </c>
      <c r="AW161" s="500" t="str">
        <f>IF(終値!A161="","",IF(AND(高値!AA161&gt;高値!Z161,高値!AA161&gt;高値!Y161,高値!AA161&gt;高値!AB161,高値!AA161&gt;高値!AC161),22,""))</f>
        <v/>
      </c>
      <c r="AX161" s="500" t="str">
        <f>IF(終値!A161="","",IF(AND(高値!AB161&gt;高値!AA161,高値!AB161&gt;高値!Z161,高値!AB161&gt;高値!AC161,高値!AB161&gt;高値!AD161),23,""))</f>
        <v/>
      </c>
      <c r="AY161" s="500" t="str">
        <f>IF(終値!A161="","",IF(AND(高値!AC161&gt;高値!AB161,高値!AC161&gt;高値!AA161,高値!AC161&gt;高値!AD161,高値!AC161&gt;高値!AE161),24,""))</f>
        <v/>
      </c>
      <c r="AZ161" s="500" t="str">
        <f>IF(終値!A161="","",IF(AND(高値!AD161&gt;高値!AC161,高値!AD161&gt;高値!AB161,高値!AD161&gt;高値!AE161,高値!AD161&gt;高値!AF161),25,""))</f>
        <v/>
      </c>
      <c r="BA161" s="500" t="str">
        <f>IF(終値!A161="","",IF(AND(高値!AE161&gt;高値!AD161,高値!AE161&gt;高値!AC161,高値!AE161&gt;高値!AF161,高値!AE161&gt;高値!AG161),26,""))</f>
        <v/>
      </c>
      <c r="BB161" s="500" t="str">
        <f>IF(終値!A161="","",IF(AND(高値!AF161&gt;高値!AE161,高値!AF161&gt;高値!AD161,高値!AF161&gt;高値!AG161,高値!AF161&gt;高値!AH161),27,""))</f>
        <v/>
      </c>
      <c r="BC161" s="500" t="str">
        <f>IF(終値!A161="","",IF(AND(高値!AG161&gt;高値!AF161,高値!AG161&gt;高値!AE161,高値!AG161&gt;高値!AH161,高値!AG161&gt;高値!AI161),28,""))</f>
        <v/>
      </c>
      <c r="BD161" s="500">
        <f t="shared" si="12"/>
        <v>4</v>
      </c>
      <c r="BE161" s="500">
        <f t="shared" si="13"/>
        <v>3</v>
      </c>
      <c r="BF161" s="500">
        <f t="shared" si="14"/>
        <v>6</v>
      </c>
      <c r="BG161" s="500">
        <f>IF($BE161="","",INDEX(安値!$E161:$CZ161,1,$BE161+1))</f>
        <v>1047</v>
      </c>
      <c r="BH161" s="500">
        <f>IF($BF161="","",INDEX(安値!$E161:$CZ161,1,$BF161+1))</f>
        <v>1060</v>
      </c>
      <c r="BI161" s="500">
        <f>IF($BF161="","",MAX(INDEX(高値!$E161:$CZ161,1,$BE161+1):INDEX(高値!$E161:$CZ161,1,$BF161+1)))</f>
        <v>1116</v>
      </c>
      <c r="BJ161" s="500">
        <f>IF($BF161="","",AVERAGE(INDEX(終値!$E161:$CZ161,1,$BF161+1):INDEX(終値!$E161:$CZ161,1,$BF161+20))-2*STDEVP(INDEX(終値!$E161:$CZ161,1,$BF161+1):INDEX(終値!$E161:$CZ161,1,$BF161+20)))</f>
        <v>1082.5</v>
      </c>
      <c r="BK161" s="500">
        <f>IF($BE161="","",AVERAGE(INDEX(終値!$E161:$CZ161,1,$BE161+1):INDEX(終値!$E161:$CZ161,1,$BE161+20))-2*STDEVP(INDEX(終値!$E161:$CZ161,1,$BE161+1):INDEX(終値!$E161:$CZ161,1,$BE161+20)))</f>
        <v>1076.0388909665089</v>
      </c>
      <c r="BL161" s="500">
        <f t="shared" si="15"/>
        <v>2</v>
      </c>
      <c r="BM161" s="500">
        <f t="shared" si="16"/>
        <v>7</v>
      </c>
      <c r="BN161" s="500">
        <f t="shared" si="17"/>
        <v>17</v>
      </c>
      <c r="BO161" s="500">
        <f>IF($BM161="","",INDEX(高値!$E161:$CZ161,1,$BM161+1))</f>
        <v>1129</v>
      </c>
      <c r="BP161" s="500">
        <f>IF($BN161="","",INDEX(高値!$E161:$CZ161,1,$BN161+1))</f>
        <v>1139</v>
      </c>
      <c r="BQ161" s="500">
        <f>IF($BN161="","",MIN(INDEX(安値!$E161:$CZ161,1,$BM161+1):INDEX(安値!$E161:$CZ161,1,$BN161+1)))</f>
        <v>1090</v>
      </c>
      <c r="BR161" s="500">
        <f>IF($BN161="","",AVERAGE(INDEX(終値!$E161:$CZ161,1,$BN161+1):INDEX(終値!$E161:$CZ161,1,$BN161+20))+2*STDEVP(INDEX(終値!$E161:$CZ161,1,$BN161+1):INDEX(終値!$E161:$CZ161,1,$BN161+20)))</f>
        <v>1127.2839728783817</v>
      </c>
      <c r="BS161" s="500">
        <f>IF($BM161="","",AVERAGE(INDEX(終値!$E161:$CZ161,1,$BM161+1):INDEX(終値!$E161:$CZ161,1,$BM161+20))+2*STDEVP(INDEX(終値!$E161:$CZ161,1,$BM161+1):INDEX(終値!$E161:$CZ161,1,$BM161+20)))</f>
        <v>1132.6059865477375</v>
      </c>
      <c r="BT161" s="497" t="str">
        <f>IFERROR(IF(AND($BD161&gt;=2,ABS($BG161-$BH161)/$BH161&lt;=BB設定!$B$12,$BI161&gt;=MAX($BH161,$BG161)*(1+BB設定!$B$13),終値!E161&gt;$BG161),IF(OR(終値!E161&gt;=$BI161,AND($BH161&lt;$BJ161,$BG161&gt;=$BK161)),"二番底W▲","二番底W形成"),IF(AND($BL161&gt;=2,ABS($BO161-$BP161)/$BP161&lt;=BB設定!$B$12,$BQ161&lt;=MIN($BP161,$BO161)*(1-BB設定!$B$13),終値!E161&lt;$BO161),IF(OR(終値!E161&lt;=$BQ161,AND($BP161&gt;$BR161,$BO161&lt;=$BS161)),"二番天井M▼","二番天井M形成"),"－")),"－")</f>
        <v>二番底W形成</v>
      </c>
    </row>
    <row r="162" spans="2:72">
      <c r="B162" s="500" t="str">
        <f>IF(終値!A162="","",IF(AND(安値!G162&lt;安値!F162,安値!G162&lt;安値!E162,安値!G162&lt;安値!H162,安値!G162&lt;安値!I162),2,""))</f>
        <v/>
      </c>
      <c r="C162" s="500" t="str">
        <f>IF(終値!A162="","",IF(AND(安値!H162&lt;安値!G162,安値!H162&lt;安値!F162,安値!H162&lt;安値!I162,安値!H162&lt;安値!J162),3,""))</f>
        <v/>
      </c>
      <c r="D162" s="500" t="str">
        <f>IF(終値!A162="","",IF(AND(安値!I162&lt;安値!H162,安値!I162&lt;安値!G162,安値!I162&lt;安値!J162,安値!I162&lt;安値!K162),4,""))</f>
        <v/>
      </c>
      <c r="E162" s="500" t="str">
        <f>IF(終値!A162="","",IF(AND(安値!J162&lt;安値!I162,安値!J162&lt;安値!H162,安値!J162&lt;安値!K162,安値!J162&lt;安値!L162),5,""))</f>
        <v/>
      </c>
      <c r="F162" s="500" t="str">
        <f>IF(終値!A162="","",IF(AND(安値!K162&lt;安値!J162,安値!K162&lt;安値!I162,安値!K162&lt;安値!L162,安値!K162&lt;安値!M162),6,""))</f>
        <v/>
      </c>
      <c r="G162" s="500" t="str">
        <f>IF(終値!A162="","",IF(AND(安値!L162&lt;安値!K162,安値!L162&lt;安値!J162,安値!L162&lt;安値!M162,安値!L162&lt;安値!N162),7,""))</f>
        <v/>
      </c>
      <c r="H162" s="500" t="str">
        <f>IF(終値!A162="","",IF(AND(安値!M162&lt;安値!L162,安値!M162&lt;安値!K162,安値!M162&lt;安値!N162,安値!M162&lt;安値!O162),8,""))</f>
        <v/>
      </c>
      <c r="I162" s="500" t="str">
        <f>IF(終値!A162="","",IF(AND(安値!N162&lt;安値!M162,安値!N162&lt;安値!L162,安値!N162&lt;安値!O162,安値!N162&lt;安値!P162),9,""))</f>
        <v/>
      </c>
      <c r="J162" s="500" t="str">
        <f>IF(終値!A162="","",IF(AND(安値!O162&lt;安値!N162,安値!O162&lt;安値!M162,安値!O162&lt;安値!P162,安値!O162&lt;安値!Q162),10,""))</f>
        <v/>
      </c>
      <c r="K162" s="500" t="str">
        <f>IF(終値!A162="","",IF(AND(安値!P162&lt;安値!O162,安値!P162&lt;安値!N162,安値!P162&lt;安値!Q162,安値!P162&lt;安値!R162),11,""))</f>
        <v/>
      </c>
      <c r="L162" s="500" t="str">
        <f>IF(終値!A162="","",IF(AND(安値!Q162&lt;安値!P162,安値!Q162&lt;安値!O162,安値!Q162&lt;安値!R162,安値!Q162&lt;安値!S162),12,""))</f>
        <v/>
      </c>
      <c r="M162" s="500">
        <f>IF(終値!A162="","",IF(AND(安値!R162&lt;安値!Q162,安値!R162&lt;安値!P162,安値!R162&lt;安値!S162,安値!R162&lt;安値!T162),13,""))</f>
        <v>13</v>
      </c>
      <c r="N162" s="500" t="str">
        <f>IF(終値!A162="","",IF(AND(安値!S162&lt;安値!R162,安値!S162&lt;安値!Q162,安値!S162&lt;安値!T162,安値!S162&lt;安値!U162),14,""))</f>
        <v/>
      </c>
      <c r="O162" s="500" t="str">
        <f>IF(終値!A162="","",IF(AND(安値!T162&lt;安値!S162,安値!T162&lt;安値!R162,安値!T162&lt;安値!U162,安値!T162&lt;安値!V162),15,""))</f>
        <v/>
      </c>
      <c r="P162" s="500" t="str">
        <f>IF(終値!A162="","",IF(AND(安値!U162&lt;安値!T162,安値!U162&lt;安値!S162,安値!U162&lt;安値!V162,安値!U162&lt;安値!W162),16,""))</f>
        <v/>
      </c>
      <c r="Q162" s="500" t="str">
        <f>IF(終値!A162="","",IF(AND(安値!V162&lt;安値!U162,安値!V162&lt;安値!T162,安値!V162&lt;安値!W162,安値!V162&lt;安値!X162),17,""))</f>
        <v/>
      </c>
      <c r="R162" s="500" t="str">
        <f>IF(終値!A162="","",IF(AND(安値!W162&lt;安値!V162,安値!W162&lt;安値!U162,安値!W162&lt;安値!X162,安値!W162&lt;安値!Y162),18,""))</f>
        <v/>
      </c>
      <c r="S162" s="500" t="str">
        <f>IF(終値!A162="","",IF(AND(安値!X162&lt;安値!W162,安値!X162&lt;安値!V162,安値!X162&lt;安値!Y162,安値!X162&lt;安値!Z162),19,""))</f>
        <v/>
      </c>
      <c r="T162" s="500" t="str">
        <f>IF(終値!A162="","",IF(AND(安値!Y162&lt;安値!X162,安値!Y162&lt;安値!W162,安値!Y162&lt;安値!Z162,安値!Y162&lt;安値!AA162),20,""))</f>
        <v/>
      </c>
      <c r="U162" s="500">
        <f>IF(終値!A162="","",IF(AND(安値!Z162&lt;安値!Y162,安値!Z162&lt;安値!X162,安値!Z162&lt;安値!AA162,安値!Z162&lt;安値!AB162),21,""))</f>
        <v>21</v>
      </c>
      <c r="V162" s="500" t="str">
        <f>IF(終値!A162="","",IF(AND(安値!AA162&lt;安値!Z162,安値!AA162&lt;安値!Y162,安値!AA162&lt;安値!AB162,安値!AA162&lt;安値!AC162),22,""))</f>
        <v/>
      </c>
      <c r="W162" s="500" t="str">
        <f>IF(終値!A162="","",IF(AND(安値!AB162&lt;安値!AA162,安値!AB162&lt;安値!Z162,安値!AB162&lt;安値!AC162,安値!AB162&lt;安値!AD162),23,""))</f>
        <v/>
      </c>
      <c r="X162" s="500" t="str">
        <f>IF(終値!A162="","",IF(AND(安値!AC162&lt;安値!AB162,安値!AC162&lt;安値!AA162,安値!AC162&lt;安値!AD162,安値!AC162&lt;安値!AE162),24,""))</f>
        <v/>
      </c>
      <c r="Y162" s="500" t="str">
        <f>IF(終値!A162="","",IF(AND(安値!AD162&lt;安値!AC162,安値!AD162&lt;安値!AB162,安値!AD162&lt;安値!AE162,安値!AD162&lt;安値!AF162),25,""))</f>
        <v/>
      </c>
      <c r="Z162" s="500">
        <f>IF(終値!A162="","",IF(AND(安値!AE162&lt;安値!AD162,安値!AE162&lt;安値!AC162,安値!AE162&lt;安値!AF162,安値!AE162&lt;安値!AG162),26,""))</f>
        <v>26</v>
      </c>
      <c r="AA162" s="500" t="str">
        <f>IF(終値!A162="","",IF(AND(安値!AF162&lt;安値!AE162,安値!AF162&lt;安値!AD162,安値!AF162&lt;安値!AG162,安値!AF162&lt;安値!AH162),27,""))</f>
        <v/>
      </c>
      <c r="AB162" s="500" t="str">
        <f>IF(終値!A162="","",IF(AND(安値!AG162&lt;安値!AF162,安値!AG162&lt;安値!AE162,安値!AG162&lt;安値!AH162,安値!AG162&lt;安値!AI162),28,""))</f>
        <v/>
      </c>
      <c r="AC162" s="500" t="str">
        <f>IF(終値!A162="","",IF(AND(高値!G162&gt;高値!F162,高値!G162&gt;高値!E162,高値!G162&gt;高値!H162,高値!G162&gt;高値!I162),2,""))</f>
        <v/>
      </c>
      <c r="AD162" s="500" t="str">
        <f>IF(終値!A162="","",IF(AND(高値!H162&gt;高値!G162,高値!H162&gt;高値!F162,高値!H162&gt;高値!I162,高値!H162&gt;高値!J162),3,""))</f>
        <v/>
      </c>
      <c r="AE162" s="500" t="str">
        <f>IF(終値!A162="","",IF(AND(高値!I162&gt;高値!H162,高値!I162&gt;高値!G162,高値!I162&gt;高値!J162,高値!I162&gt;高値!K162),4,""))</f>
        <v/>
      </c>
      <c r="AF162" s="500" t="str">
        <f>IF(終値!A162="","",IF(AND(高値!J162&gt;高値!I162,高値!J162&gt;高値!H162,高値!J162&gt;高値!K162,高値!J162&gt;高値!L162),5,""))</f>
        <v/>
      </c>
      <c r="AG162" s="500" t="str">
        <f>IF(終値!A162="","",IF(AND(高値!K162&gt;高値!J162,高値!K162&gt;高値!I162,高値!K162&gt;高値!L162,高値!K162&gt;高値!M162),6,""))</f>
        <v/>
      </c>
      <c r="AH162" s="500" t="str">
        <f>IF(終値!A162="","",IF(AND(高値!L162&gt;高値!K162,高値!L162&gt;高値!J162,高値!L162&gt;高値!M162,高値!L162&gt;高値!N162),7,""))</f>
        <v/>
      </c>
      <c r="AI162" s="500">
        <f>IF(終値!A162="","",IF(AND(高値!M162&gt;高値!L162,高値!M162&gt;高値!K162,高値!M162&gt;高値!N162,高値!M162&gt;高値!O162),8,""))</f>
        <v>8</v>
      </c>
      <c r="AJ162" s="500" t="str">
        <f>IF(終値!A162="","",IF(AND(高値!N162&gt;高値!M162,高値!N162&gt;高値!L162,高値!N162&gt;高値!O162,高値!N162&gt;高値!P162),9,""))</f>
        <v/>
      </c>
      <c r="AK162" s="500" t="str">
        <f>IF(終値!A162="","",IF(AND(高値!O162&gt;高値!N162,高値!O162&gt;高値!M162,高値!O162&gt;高値!P162,高値!O162&gt;高値!Q162),10,""))</f>
        <v/>
      </c>
      <c r="AL162" s="500" t="str">
        <f>IF(終値!A162="","",IF(AND(高値!P162&gt;高値!O162,高値!P162&gt;高値!N162,高値!P162&gt;高値!Q162,高値!P162&gt;高値!R162),11,""))</f>
        <v/>
      </c>
      <c r="AM162" s="500" t="str">
        <f>IF(終値!A162="","",IF(AND(高値!Q162&gt;高値!P162,高値!Q162&gt;高値!O162,高値!Q162&gt;高値!R162,高値!Q162&gt;高値!S162),12,""))</f>
        <v/>
      </c>
      <c r="AN162" s="500" t="str">
        <f>IF(終値!A162="","",IF(AND(高値!R162&gt;高値!Q162,高値!R162&gt;高値!P162,高値!R162&gt;高値!S162,高値!R162&gt;高値!T162),13,""))</f>
        <v/>
      </c>
      <c r="AO162" s="500" t="str">
        <f>IF(終値!A162="","",IF(AND(高値!S162&gt;高値!R162,高値!S162&gt;高値!Q162,高値!S162&gt;高値!T162,高値!S162&gt;高値!U162),14,""))</f>
        <v/>
      </c>
      <c r="AP162" s="500" t="str">
        <f>IF(終値!A162="","",IF(AND(高値!T162&gt;高値!S162,高値!T162&gt;高値!R162,高値!T162&gt;高値!U162,高値!T162&gt;高値!V162),15,""))</f>
        <v/>
      </c>
      <c r="AQ162" s="500">
        <f>IF(終値!A162="","",IF(AND(高値!U162&gt;高値!T162,高値!U162&gt;高値!S162,高値!U162&gt;高値!V162,高値!U162&gt;高値!W162),16,""))</f>
        <v>16</v>
      </c>
      <c r="AR162" s="500" t="str">
        <f>IF(終値!A162="","",IF(AND(高値!V162&gt;高値!U162,高値!V162&gt;高値!T162,高値!V162&gt;高値!W162,高値!V162&gt;高値!X162),17,""))</f>
        <v/>
      </c>
      <c r="AS162" s="500" t="str">
        <f>IF(終値!A162="","",IF(AND(高値!W162&gt;高値!V162,高値!W162&gt;高値!U162,高値!W162&gt;高値!X162,高値!W162&gt;高値!Y162),18,""))</f>
        <v/>
      </c>
      <c r="AT162" s="500" t="str">
        <f>IF(終値!A162="","",IF(AND(高値!X162&gt;高値!W162,高値!X162&gt;高値!V162,高値!X162&gt;高値!Y162,高値!X162&gt;高値!Z162),19,""))</f>
        <v/>
      </c>
      <c r="AU162" s="500" t="str">
        <f>IF(終値!A162="","",IF(AND(高値!Y162&gt;高値!X162,高値!Y162&gt;高値!W162,高値!Y162&gt;高値!Z162,高値!Y162&gt;高値!AA162),20,""))</f>
        <v/>
      </c>
      <c r="AV162" s="500" t="str">
        <f>IF(終値!A162="","",IF(AND(高値!Z162&gt;高値!Y162,高値!Z162&gt;高値!X162,高値!Z162&gt;高値!AA162,高値!Z162&gt;高値!AB162),21,""))</f>
        <v/>
      </c>
      <c r="AW162" s="500" t="str">
        <f>IF(終値!A162="","",IF(AND(高値!AA162&gt;高値!Z162,高値!AA162&gt;高値!Y162,高値!AA162&gt;高値!AB162,高値!AA162&gt;高値!AC162),22,""))</f>
        <v/>
      </c>
      <c r="AX162" s="500" t="str">
        <f>IF(終値!A162="","",IF(AND(高値!AB162&gt;高値!AA162,高値!AB162&gt;高値!Z162,高値!AB162&gt;高値!AC162,高値!AB162&gt;高値!AD162),23,""))</f>
        <v/>
      </c>
      <c r="AY162" s="500" t="str">
        <f>IF(終値!A162="","",IF(AND(高値!AC162&gt;高値!AB162,高値!AC162&gt;高値!AA162,高値!AC162&gt;高値!AD162,高値!AC162&gt;高値!AE162),24,""))</f>
        <v/>
      </c>
      <c r="AZ162" s="500" t="str">
        <f>IF(終値!A162="","",IF(AND(高値!AD162&gt;高値!AC162,高値!AD162&gt;高値!AB162,高値!AD162&gt;高値!AE162,高値!AD162&gt;高値!AF162),25,""))</f>
        <v/>
      </c>
      <c r="BA162" s="500" t="str">
        <f>IF(終値!A162="","",IF(AND(高値!AE162&gt;高値!AD162,高値!AE162&gt;高値!AC162,高値!AE162&gt;高値!AF162,高値!AE162&gt;高値!AG162),26,""))</f>
        <v/>
      </c>
      <c r="BB162" s="500" t="str">
        <f>IF(終値!A162="","",IF(AND(高値!AF162&gt;高値!AE162,高値!AF162&gt;高値!AD162,高値!AF162&gt;高値!AG162,高値!AF162&gt;高値!AH162),27,""))</f>
        <v/>
      </c>
      <c r="BC162" s="500" t="str">
        <f>IF(終値!A162="","",IF(AND(高値!AG162&gt;高値!AF162,高値!AG162&gt;高値!AE162,高値!AG162&gt;高値!AH162,高値!AG162&gt;高値!AI162),28,""))</f>
        <v/>
      </c>
      <c r="BD162" s="500">
        <f t="shared" si="12"/>
        <v>3</v>
      </c>
      <c r="BE162" s="500">
        <f t="shared" si="13"/>
        <v>13</v>
      </c>
      <c r="BF162" s="500">
        <f t="shared" si="14"/>
        <v>21</v>
      </c>
      <c r="BG162" s="500">
        <f>IF($BE162="","",INDEX(安値!$E162:$CZ162,1,$BE162+1))</f>
        <v>4355</v>
      </c>
      <c r="BH162" s="500">
        <f>IF($BF162="","",INDEX(安値!$E162:$CZ162,1,$BF162+1))</f>
        <v>4315</v>
      </c>
      <c r="BI162" s="500">
        <f>IF($BF162="","",MAX(INDEX(高値!$E162:$CZ162,1,$BE162+1):INDEX(高値!$E162:$CZ162,1,$BF162+1)))</f>
        <v>4415</v>
      </c>
      <c r="BJ162" s="500">
        <f>IF($BF162="","",AVERAGE(INDEX(終値!$E162:$CZ162,1,$BF162+1):INDEX(終値!$E162:$CZ162,1,$BF162+20))-2*STDEVP(INDEX(終値!$E162:$CZ162,1,$BF162+1):INDEX(終値!$E162:$CZ162,1,$BF162+20)))</f>
        <v>4286.6816281548336</v>
      </c>
      <c r="BK162" s="500">
        <f>IF($BE162="","",AVERAGE(INDEX(終値!$E162:$CZ162,1,$BE162+1):INDEX(終値!$E162:$CZ162,1,$BE162+20))-2*STDEVP(INDEX(終値!$E162:$CZ162,1,$BE162+1):INDEX(終値!$E162:$CZ162,1,$BE162+20)))</f>
        <v>4303.5361498275834</v>
      </c>
      <c r="BL162" s="500">
        <f t="shared" si="15"/>
        <v>2</v>
      </c>
      <c r="BM162" s="500">
        <f t="shared" si="16"/>
        <v>8</v>
      </c>
      <c r="BN162" s="500">
        <f t="shared" si="17"/>
        <v>16</v>
      </c>
      <c r="BO162" s="500">
        <f>IF($BM162="","",INDEX(高値!$E162:$CZ162,1,$BM162+1))</f>
        <v>4680</v>
      </c>
      <c r="BP162" s="500">
        <f>IF($BN162="","",INDEX(高値!$E162:$CZ162,1,$BN162+1))</f>
        <v>4415</v>
      </c>
      <c r="BQ162" s="500">
        <f>IF($BN162="","",MIN(INDEX(安値!$E162:$CZ162,1,$BM162+1):INDEX(安値!$E162:$CZ162,1,$BN162+1)))</f>
        <v>4355</v>
      </c>
      <c r="BR162" s="500">
        <f>IF($BN162="","",AVERAGE(INDEX(終値!$E162:$CZ162,1,$BN162+1):INDEX(終値!$E162:$CZ162,1,$BN162+20))+2*STDEVP(INDEX(終値!$E162:$CZ162,1,$BN162+1):INDEX(終値!$E162:$CZ162,1,$BN162+20)))</f>
        <v>4401.7071423776924</v>
      </c>
      <c r="BS162" s="500">
        <f>IF($BM162="","",AVERAGE(INDEX(終値!$E162:$CZ162,1,$BM162+1):INDEX(終値!$E162:$CZ162,1,$BM162+20))+2*STDEVP(INDEX(終値!$E162:$CZ162,1,$BM162+1):INDEX(終値!$E162:$CZ162,1,$BM162+20)))</f>
        <v>4562.3004509318152</v>
      </c>
      <c r="BT162" s="497" t="str">
        <f>IFERROR(IF(AND($BD162&gt;=2,ABS($BG162-$BH162)/$BH162&lt;=BB設定!$B$12,$BI162&gt;=MAX($BH162,$BG162)*(1+BB設定!$B$13),終値!E162&gt;$BG162),IF(OR(終値!E162&gt;=$BI162,AND($BH162&lt;$BJ162,$BG162&gt;=$BK162)),"二番底W▲","二番底W形成"),IF(AND($BL162&gt;=2,ABS($BO162-$BP162)/$BP162&lt;=BB設定!$B$12,$BQ162&lt;=MIN($BP162,$BO162)*(1-BB設定!$B$13),終値!E162&lt;$BO162),IF(OR(終値!E162&lt;=$BQ162,AND($BP162&gt;$BR162,$BO162&lt;=$BS162)),"二番天井M▼","二番天井M形成"),"－")),"－")</f>
        <v>－</v>
      </c>
    </row>
    <row r="163" spans="2:72">
      <c r="B163" s="500" t="str">
        <f>IF(終値!A163="","",IF(AND(安値!G163&lt;安値!F163,安値!G163&lt;安値!E163,安値!G163&lt;安値!H163,安値!G163&lt;安値!I163),2,""))</f>
        <v/>
      </c>
      <c r="C163" s="500" t="str">
        <f>IF(終値!A163="","",IF(AND(安値!H163&lt;安値!G163,安値!H163&lt;安値!F163,安値!H163&lt;安値!I163,安値!H163&lt;安値!J163),3,""))</f>
        <v/>
      </c>
      <c r="D163" s="500" t="str">
        <f>IF(終値!A163="","",IF(AND(安値!I163&lt;安値!H163,安値!I163&lt;安値!G163,安値!I163&lt;安値!J163,安値!I163&lt;安値!K163),4,""))</f>
        <v/>
      </c>
      <c r="E163" s="500">
        <f>IF(終値!A163="","",IF(AND(安値!J163&lt;安値!I163,安値!J163&lt;安値!H163,安値!J163&lt;安値!K163,安値!J163&lt;安値!L163),5,""))</f>
        <v>5</v>
      </c>
      <c r="F163" s="500" t="str">
        <f>IF(終値!A163="","",IF(AND(安値!K163&lt;安値!J163,安値!K163&lt;安値!I163,安値!K163&lt;安値!L163,安値!K163&lt;安値!M163),6,""))</f>
        <v/>
      </c>
      <c r="G163" s="500" t="str">
        <f>IF(終値!A163="","",IF(AND(安値!L163&lt;安値!K163,安値!L163&lt;安値!J163,安値!L163&lt;安値!M163,安値!L163&lt;安値!N163),7,""))</f>
        <v/>
      </c>
      <c r="H163" s="500" t="str">
        <f>IF(終値!A163="","",IF(AND(安値!M163&lt;安値!L163,安値!M163&lt;安値!K163,安値!M163&lt;安値!N163,安値!M163&lt;安値!O163),8,""))</f>
        <v/>
      </c>
      <c r="I163" s="500" t="str">
        <f>IF(終値!A163="","",IF(AND(安値!N163&lt;安値!M163,安値!N163&lt;安値!L163,安値!N163&lt;安値!O163,安値!N163&lt;安値!P163),9,""))</f>
        <v/>
      </c>
      <c r="J163" s="500" t="str">
        <f>IF(終値!A163="","",IF(AND(安値!O163&lt;安値!N163,安値!O163&lt;安値!M163,安値!O163&lt;安値!P163,安値!O163&lt;安値!Q163),10,""))</f>
        <v/>
      </c>
      <c r="K163" s="500" t="str">
        <f>IF(終値!A163="","",IF(AND(安値!P163&lt;安値!O163,安値!P163&lt;安値!N163,安値!P163&lt;安値!Q163,安値!P163&lt;安値!R163),11,""))</f>
        <v/>
      </c>
      <c r="L163" s="500" t="str">
        <f>IF(終値!A163="","",IF(AND(安値!Q163&lt;安値!P163,安値!Q163&lt;安値!O163,安値!Q163&lt;安値!R163,安値!Q163&lt;安値!S163),12,""))</f>
        <v/>
      </c>
      <c r="M163" s="500">
        <f>IF(終値!A163="","",IF(AND(安値!R163&lt;安値!Q163,安値!R163&lt;安値!P163,安値!R163&lt;安値!S163,安値!R163&lt;安値!T163),13,""))</f>
        <v>13</v>
      </c>
      <c r="N163" s="500" t="str">
        <f>IF(終値!A163="","",IF(AND(安値!S163&lt;安値!R163,安値!S163&lt;安値!Q163,安値!S163&lt;安値!T163,安値!S163&lt;安値!U163),14,""))</f>
        <v/>
      </c>
      <c r="O163" s="500" t="str">
        <f>IF(終値!A163="","",IF(AND(安値!T163&lt;安値!S163,安値!T163&lt;安値!R163,安値!T163&lt;安値!U163,安値!T163&lt;安値!V163),15,""))</f>
        <v/>
      </c>
      <c r="P163" s="500">
        <f>IF(終値!A163="","",IF(AND(安値!U163&lt;安値!T163,安値!U163&lt;安値!S163,安値!U163&lt;安値!V163,安値!U163&lt;安値!W163),16,""))</f>
        <v>16</v>
      </c>
      <c r="Q163" s="500" t="str">
        <f>IF(終値!A163="","",IF(AND(安値!V163&lt;安値!U163,安値!V163&lt;安値!T163,安値!V163&lt;安値!W163,安値!V163&lt;安値!X163),17,""))</f>
        <v/>
      </c>
      <c r="R163" s="500" t="str">
        <f>IF(終値!A163="","",IF(AND(安値!W163&lt;安値!V163,安値!W163&lt;安値!U163,安値!W163&lt;安値!X163,安値!W163&lt;安値!Y163),18,""))</f>
        <v/>
      </c>
      <c r="S163" s="500" t="str">
        <f>IF(終値!A163="","",IF(AND(安値!X163&lt;安値!W163,安値!X163&lt;安値!V163,安値!X163&lt;安値!Y163,安値!X163&lt;安値!Z163),19,""))</f>
        <v/>
      </c>
      <c r="T163" s="500" t="str">
        <f>IF(終値!A163="","",IF(AND(安値!Y163&lt;安値!X163,安値!Y163&lt;安値!W163,安値!Y163&lt;安値!Z163,安値!Y163&lt;安値!AA163),20,""))</f>
        <v/>
      </c>
      <c r="U163" s="500" t="str">
        <f>IF(終値!A163="","",IF(AND(安値!Z163&lt;安値!Y163,安値!Z163&lt;安値!X163,安値!Z163&lt;安値!AA163,安値!Z163&lt;安値!AB163),21,""))</f>
        <v/>
      </c>
      <c r="V163" s="500" t="str">
        <f>IF(終値!A163="","",IF(AND(安値!AA163&lt;安値!Z163,安値!AA163&lt;安値!Y163,安値!AA163&lt;安値!AB163,安値!AA163&lt;安値!AC163),22,""))</f>
        <v/>
      </c>
      <c r="W163" s="500" t="str">
        <f>IF(終値!A163="","",IF(AND(安値!AB163&lt;安値!AA163,安値!AB163&lt;安値!Z163,安値!AB163&lt;安値!AC163,安値!AB163&lt;安値!AD163),23,""))</f>
        <v/>
      </c>
      <c r="X163" s="500" t="str">
        <f>IF(終値!A163="","",IF(AND(安値!AC163&lt;安値!AB163,安値!AC163&lt;安値!AA163,安値!AC163&lt;安値!AD163,安値!AC163&lt;安値!AE163),24,""))</f>
        <v/>
      </c>
      <c r="Y163" s="500" t="str">
        <f>IF(終値!A163="","",IF(AND(安値!AD163&lt;安値!AC163,安値!AD163&lt;安値!AB163,安値!AD163&lt;安値!AE163,安値!AD163&lt;安値!AF163),25,""))</f>
        <v/>
      </c>
      <c r="Z163" s="500">
        <f>IF(終値!A163="","",IF(AND(安値!AE163&lt;安値!AD163,安値!AE163&lt;安値!AC163,安値!AE163&lt;安値!AF163,安値!AE163&lt;安値!AG163),26,""))</f>
        <v>26</v>
      </c>
      <c r="AA163" s="500" t="str">
        <f>IF(終値!A163="","",IF(AND(安値!AF163&lt;安値!AE163,安値!AF163&lt;安値!AD163,安値!AF163&lt;安値!AG163,安値!AF163&lt;安値!AH163),27,""))</f>
        <v/>
      </c>
      <c r="AB163" s="500" t="str">
        <f>IF(終値!A163="","",IF(AND(安値!AG163&lt;安値!AF163,安値!AG163&lt;安値!AE163,安値!AG163&lt;安値!AH163,安値!AG163&lt;安値!AI163),28,""))</f>
        <v/>
      </c>
      <c r="AC163" s="500" t="str">
        <f>IF(終値!A163="","",IF(AND(高値!G163&gt;高値!F163,高値!G163&gt;高値!E163,高値!G163&gt;高値!H163,高値!G163&gt;高値!I163),2,""))</f>
        <v/>
      </c>
      <c r="AD163" s="500" t="str">
        <f>IF(終値!A163="","",IF(AND(高値!H163&gt;高値!G163,高値!H163&gt;高値!F163,高値!H163&gt;高値!I163,高値!H163&gt;高値!J163),3,""))</f>
        <v/>
      </c>
      <c r="AE163" s="500" t="str">
        <f>IF(終値!A163="","",IF(AND(高値!I163&gt;高値!H163,高値!I163&gt;高値!G163,高値!I163&gt;高値!J163,高値!I163&gt;高値!K163),4,""))</f>
        <v/>
      </c>
      <c r="AF163" s="500" t="str">
        <f>IF(終値!A163="","",IF(AND(高値!J163&gt;高値!I163,高値!J163&gt;高値!H163,高値!J163&gt;高値!K163,高値!J163&gt;高値!L163),5,""))</f>
        <v/>
      </c>
      <c r="AG163" s="500" t="str">
        <f>IF(終値!A163="","",IF(AND(高値!K163&gt;高値!J163,高値!K163&gt;高値!I163,高値!K163&gt;高値!L163,高値!K163&gt;高値!M163),6,""))</f>
        <v/>
      </c>
      <c r="AH163" s="500">
        <f>IF(終値!A163="","",IF(AND(高値!L163&gt;高値!K163,高値!L163&gt;高値!J163,高値!L163&gt;高値!M163,高値!L163&gt;高値!N163),7,""))</f>
        <v>7</v>
      </c>
      <c r="AI163" s="500" t="str">
        <f>IF(終値!A163="","",IF(AND(高値!M163&gt;高値!L163,高値!M163&gt;高値!K163,高値!M163&gt;高値!N163,高値!M163&gt;高値!O163),8,""))</f>
        <v/>
      </c>
      <c r="AJ163" s="500" t="str">
        <f>IF(終値!A163="","",IF(AND(高値!N163&gt;高値!M163,高値!N163&gt;高値!L163,高値!N163&gt;高値!O163,高値!N163&gt;高値!P163),9,""))</f>
        <v/>
      </c>
      <c r="AK163" s="500" t="str">
        <f>IF(終値!A163="","",IF(AND(高値!O163&gt;高値!N163,高値!O163&gt;高値!M163,高値!O163&gt;高値!P163,高値!O163&gt;高値!Q163),10,""))</f>
        <v/>
      </c>
      <c r="AL163" s="500" t="str">
        <f>IF(終値!A163="","",IF(AND(高値!P163&gt;高値!O163,高値!P163&gt;高値!N163,高値!P163&gt;高値!Q163,高値!P163&gt;高値!R163),11,""))</f>
        <v/>
      </c>
      <c r="AM163" s="500" t="str">
        <f>IF(終値!A163="","",IF(AND(高値!Q163&gt;高値!P163,高値!Q163&gt;高値!O163,高値!Q163&gt;高値!R163,高値!Q163&gt;高値!S163),12,""))</f>
        <v/>
      </c>
      <c r="AN163" s="500" t="str">
        <f>IF(終値!A163="","",IF(AND(高値!R163&gt;高値!Q163,高値!R163&gt;高値!P163,高値!R163&gt;高値!S163,高値!R163&gt;高値!T163),13,""))</f>
        <v/>
      </c>
      <c r="AO163" s="500">
        <f>IF(終値!A163="","",IF(AND(高値!S163&gt;高値!R163,高値!S163&gt;高値!Q163,高値!S163&gt;高値!T163,高値!S163&gt;高値!U163),14,""))</f>
        <v>14</v>
      </c>
      <c r="AP163" s="500" t="str">
        <f>IF(終値!A163="","",IF(AND(高値!T163&gt;高値!S163,高値!T163&gt;高値!R163,高値!T163&gt;高値!U163,高値!T163&gt;高値!V163),15,""))</f>
        <v/>
      </c>
      <c r="AQ163" s="500" t="str">
        <f>IF(終値!A163="","",IF(AND(高値!U163&gt;高値!T163,高値!U163&gt;高値!S163,高値!U163&gt;高値!V163,高値!U163&gt;高値!W163),16,""))</f>
        <v/>
      </c>
      <c r="AR163" s="500" t="str">
        <f>IF(終値!A163="","",IF(AND(高値!V163&gt;高値!U163,高値!V163&gt;高値!T163,高値!V163&gt;高値!W163,高値!V163&gt;高値!X163),17,""))</f>
        <v/>
      </c>
      <c r="AS163" s="500">
        <f>IF(終値!A163="","",IF(AND(高値!W163&gt;高値!V163,高値!W163&gt;高値!U163,高値!W163&gt;高値!X163,高値!W163&gt;高値!Y163),18,""))</f>
        <v>18</v>
      </c>
      <c r="AT163" s="500" t="str">
        <f>IF(終値!A163="","",IF(AND(高値!X163&gt;高値!W163,高値!X163&gt;高値!V163,高値!X163&gt;高値!Y163,高値!X163&gt;高値!Z163),19,""))</f>
        <v/>
      </c>
      <c r="AU163" s="500" t="str">
        <f>IF(終値!A163="","",IF(AND(高値!Y163&gt;高値!X163,高値!Y163&gt;高値!W163,高値!Y163&gt;高値!Z163,高値!Y163&gt;高値!AA163),20,""))</f>
        <v/>
      </c>
      <c r="AV163" s="500">
        <f>IF(終値!A163="","",IF(AND(高値!Z163&gt;高値!Y163,高値!Z163&gt;高値!X163,高値!Z163&gt;高値!AA163,高値!Z163&gt;高値!AB163),21,""))</f>
        <v>21</v>
      </c>
      <c r="AW163" s="500" t="str">
        <f>IF(終値!A163="","",IF(AND(高値!AA163&gt;高値!Z163,高値!AA163&gt;高値!Y163,高値!AA163&gt;高値!AB163,高値!AA163&gt;高値!AC163),22,""))</f>
        <v/>
      </c>
      <c r="AX163" s="500" t="str">
        <f>IF(終値!A163="","",IF(AND(高値!AB163&gt;高値!AA163,高値!AB163&gt;高値!Z163,高値!AB163&gt;高値!AC163,高値!AB163&gt;高値!AD163),23,""))</f>
        <v/>
      </c>
      <c r="AY163" s="500" t="str">
        <f>IF(終値!A163="","",IF(AND(高値!AC163&gt;高値!AB163,高値!AC163&gt;高値!AA163,高値!AC163&gt;高値!AD163,高値!AC163&gt;高値!AE163),24,""))</f>
        <v/>
      </c>
      <c r="AZ163" s="500" t="str">
        <f>IF(終値!A163="","",IF(AND(高値!AD163&gt;高値!AC163,高値!AD163&gt;高値!AB163,高値!AD163&gt;高値!AE163,高値!AD163&gt;高値!AF163),25,""))</f>
        <v/>
      </c>
      <c r="BA163" s="500" t="str">
        <f>IF(終値!A163="","",IF(AND(高値!AE163&gt;高値!AD163,高値!AE163&gt;高値!AC163,高値!AE163&gt;高値!AF163,高値!AE163&gt;高値!AG163),26,""))</f>
        <v/>
      </c>
      <c r="BB163" s="500">
        <f>IF(終値!A163="","",IF(AND(高値!AF163&gt;高値!AE163,高値!AF163&gt;高値!AD163,高値!AF163&gt;高値!AG163,高値!AF163&gt;高値!AH163),27,""))</f>
        <v>27</v>
      </c>
      <c r="BC163" s="500" t="str">
        <f>IF(終値!A163="","",IF(AND(高値!AG163&gt;高値!AF163,高値!AG163&gt;高値!AE163,高値!AG163&gt;高値!AH163,高値!AG163&gt;高値!AI163),28,""))</f>
        <v/>
      </c>
      <c r="BD163" s="500">
        <f t="shared" si="12"/>
        <v>4</v>
      </c>
      <c r="BE163" s="500">
        <f t="shared" si="13"/>
        <v>5</v>
      </c>
      <c r="BF163" s="500">
        <f t="shared" si="14"/>
        <v>13</v>
      </c>
      <c r="BG163" s="500">
        <f>IF($BE163="","",INDEX(安値!$E163:$CZ163,1,$BE163+1))</f>
        <v>1431</v>
      </c>
      <c r="BH163" s="500">
        <f>IF($BF163="","",INDEX(安値!$E163:$CZ163,1,$BF163+1))</f>
        <v>1529</v>
      </c>
      <c r="BI163" s="500">
        <f>IF($BF163="","",MAX(INDEX(高値!$E163:$CZ163,1,$BE163+1):INDEX(高値!$E163:$CZ163,1,$BF163+1)))</f>
        <v>1733</v>
      </c>
      <c r="BJ163" s="500">
        <f>IF($BF163="","",AVERAGE(INDEX(終値!$E163:$CZ163,1,$BF163+1):INDEX(終値!$E163:$CZ163,1,$BF163+20))-2*STDEVP(INDEX(終値!$E163:$CZ163,1,$BF163+1):INDEX(終値!$E163:$CZ163,1,$BF163+20)))</f>
        <v>1562.2736034968443</v>
      </c>
      <c r="BK163" s="500">
        <f>IF($BE163="","",AVERAGE(INDEX(終値!$E163:$CZ163,1,$BE163+1):INDEX(終値!$E163:$CZ163,1,$BE163+20))-2*STDEVP(INDEX(終値!$E163:$CZ163,1,$BE163+1):INDEX(終値!$E163:$CZ163,1,$BE163+20)))</f>
        <v>1477.1716181897693</v>
      </c>
      <c r="BL163" s="500">
        <f t="shared" si="15"/>
        <v>5</v>
      </c>
      <c r="BM163" s="500">
        <f t="shared" si="16"/>
        <v>7</v>
      </c>
      <c r="BN163" s="500">
        <f t="shared" si="17"/>
        <v>14</v>
      </c>
      <c r="BO163" s="500">
        <f>IF($BM163="","",INDEX(高値!$E163:$CZ163,1,$BM163+1))</f>
        <v>1733</v>
      </c>
      <c r="BP163" s="500">
        <f>IF($BN163="","",INDEX(高値!$E163:$CZ163,1,$BN163+1))</f>
        <v>1630</v>
      </c>
      <c r="BQ163" s="500">
        <f>IF($BN163="","",MIN(INDEX(安値!$E163:$CZ163,1,$BM163+1):INDEX(安値!$E163:$CZ163,1,$BN163+1)))</f>
        <v>1467</v>
      </c>
      <c r="BR163" s="500">
        <f>IF($BN163="","",AVERAGE(INDEX(終値!$E163:$CZ163,1,$BN163+1):INDEX(終値!$E163:$CZ163,1,$BN163+20))+2*STDEVP(INDEX(終値!$E163:$CZ163,1,$BN163+1):INDEX(終値!$E163:$CZ163,1,$BN163+20)))</f>
        <v>1744.1819796510222</v>
      </c>
      <c r="BS163" s="500">
        <f>IF($BM163="","",AVERAGE(INDEX(終値!$E163:$CZ163,1,$BM163+1):INDEX(終値!$E163:$CZ163,1,$BM163+20))+2*STDEVP(INDEX(終値!$E163:$CZ163,1,$BM163+1):INDEX(終値!$E163:$CZ163,1,$BM163+20)))</f>
        <v>1705.6420310690019</v>
      </c>
      <c r="BT163" s="497" t="str">
        <f>IFERROR(IF(AND($BD163&gt;=2,ABS($BG163-$BH163)/$BH163&lt;=BB設定!$B$12,$BI163&gt;=MAX($BH163,$BG163)*(1+BB設定!$B$13),終値!E163&gt;$BG163),IF(OR(終値!E163&gt;=$BI163,AND($BH163&lt;$BJ163,$BG163&gt;=$BK163)),"二番底W▲","二番底W形成"),IF(AND($BL163&gt;=2,ABS($BO163-$BP163)/$BP163&lt;=BB設定!$B$12,$BQ163&lt;=MIN($BP163,$BO163)*(1-BB設定!$B$13),終値!E163&lt;$BO163),IF(OR(終値!E163&lt;=$BQ163,AND($BP163&gt;$BR163,$BO163&lt;=$BS163)),"二番天井M▼","二番天井M形成"),"－")),"－")</f>
        <v>－</v>
      </c>
    </row>
    <row r="164" spans="2:72">
      <c r="B164" s="500" t="str">
        <f>IF(終値!A164="","",IF(AND(安値!G164&lt;安値!F164,安値!G164&lt;安値!E164,安値!G164&lt;安値!H164,安値!G164&lt;安値!I164),2,""))</f>
        <v/>
      </c>
      <c r="C164" s="500" t="str">
        <f>IF(終値!A164="","",IF(AND(安値!H164&lt;安値!G164,安値!H164&lt;安値!F164,安値!H164&lt;安値!I164,安値!H164&lt;安値!J164),3,""))</f>
        <v/>
      </c>
      <c r="D164" s="500" t="str">
        <f>IF(終値!A164="","",IF(AND(安値!I164&lt;安値!H164,安値!I164&lt;安値!G164,安値!I164&lt;安値!J164,安値!I164&lt;安値!K164),4,""))</f>
        <v/>
      </c>
      <c r="E164" s="500">
        <f>IF(終値!A164="","",IF(AND(安値!J164&lt;安値!I164,安値!J164&lt;安値!H164,安値!J164&lt;安値!K164,安値!J164&lt;安値!L164),5,""))</f>
        <v>5</v>
      </c>
      <c r="F164" s="500" t="str">
        <f>IF(終値!A164="","",IF(AND(安値!K164&lt;安値!J164,安値!K164&lt;安値!I164,安値!K164&lt;安値!L164,安値!K164&lt;安値!M164),6,""))</f>
        <v/>
      </c>
      <c r="G164" s="500" t="str">
        <f>IF(終値!A164="","",IF(AND(安値!L164&lt;安値!K164,安値!L164&lt;安値!J164,安値!L164&lt;安値!M164,安値!L164&lt;安値!N164),7,""))</f>
        <v/>
      </c>
      <c r="H164" s="500" t="str">
        <f>IF(終値!A164="","",IF(AND(安値!M164&lt;安値!L164,安値!M164&lt;安値!K164,安値!M164&lt;安値!N164,安値!M164&lt;安値!O164),8,""))</f>
        <v/>
      </c>
      <c r="I164" s="500" t="str">
        <f>IF(終値!A164="","",IF(AND(安値!N164&lt;安値!M164,安値!N164&lt;安値!L164,安値!N164&lt;安値!O164,安値!N164&lt;安値!P164),9,""))</f>
        <v/>
      </c>
      <c r="J164" s="500" t="str">
        <f>IF(終値!A164="","",IF(AND(安値!O164&lt;安値!N164,安値!O164&lt;安値!M164,安値!O164&lt;安値!P164,安値!O164&lt;安値!Q164),10,""))</f>
        <v/>
      </c>
      <c r="K164" s="500" t="str">
        <f>IF(終値!A164="","",IF(AND(安値!P164&lt;安値!O164,安値!P164&lt;安値!N164,安値!P164&lt;安値!Q164,安値!P164&lt;安値!R164),11,""))</f>
        <v/>
      </c>
      <c r="L164" s="500" t="str">
        <f>IF(終値!A164="","",IF(AND(安値!Q164&lt;安値!P164,安値!Q164&lt;安値!O164,安値!Q164&lt;安値!R164,安値!Q164&lt;安値!S164),12,""))</f>
        <v/>
      </c>
      <c r="M164" s="500">
        <f>IF(終値!A164="","",IF(AND(安値!R164&lt;安値!Q164,安値!R164&lt;安値!P164,安値!R164&lt;安値!S164,安値!R164&lt;安値!T164),13,""))</f>
        <v>13</v>
      </c>
      <c r="N164" s="500" t="str">
        <f>IF(終値!A164="","",IF(AND(安値!S164&lt;安値!R164,安値!S164&lt;安値!Q164,安値!S164&lt;安値!T164,安値!S164&lt;安値!U164),14,""))</f>
        <v/>
      </c>
      <c r="O164" s="500" t="str">
        <f>IF(終値!A164="","",IF(AND(安値!T164&lt;安値!S164,安値!T164&lt;安値!R164,安値!T164&lt;安値!U164,安値!T164&lt;安値!V164),15,""))</f>
        <v/>
      </c>
      <c r="P164" s="500" t="str">
        <f>IF(終値!A164="","",IF(AND(安値!U164&lt;安値!T164,安値!U164&lt;安値!S164,安値!U164&lt;安値!V164,安値!U164&lt;安値!W164),16,""))</f>
        <v/>
      </c>
      <c r="Q164" s="500" t="str">
        <f>IF(終値!A164="","",IF(AND(安値!V164&lt;安値!U164,安値!V164&lt;安値!T164,安値!V164&lt;安値!W164,安値!V164&lt;安値!X164),17,""))</f>
        <v/>
      </c>
      <c r="R164" s="500" t="str">
        <f>IF(終値!A164="","",IF(AND(安値!W164&lt;安値!V164,安値!W164&lt;安値!U164,安値!W164&lt;安値!X164,安値!W164&lt;安値!Y164),18,""))</f>
        <v/>
      </c>
      <c r="S164" s="500">
        <f>IF(終値!A164="","",IF(AND(安値!X164&lt;安値!W164,安値!X164&lt;安値!V164,安値!X164&lt;安値!Y164,安値!X164&lt;安値!Z164),19,""))</f>
        <v>19</v>
      </c>
      <c r="T164" s="500" t="str">
        <f>IF(終値!A164="","",IF(AND(安値!Y164&lt;安値!X164,安値!Y164&lt;安値!W164,安値!Y164&lt;安値!Z164,安値!Y164&lt;安値!AA164),20,""))</f>
        <v/>
      </c>
      <c r="U164" s="500" t="str">
        <f>IF(終値!A164="","",IF(AND(安値!Z164&lt;安値!Y164,安値!Z164&lt;安値!X164,安値!Z164&lt;安値!AA164,安値!Z164&lt;安値!AB164),21,""))</f>
        <v/>
      </c>
      <c r="V164" s="500" t="str">
        <f>IF(終値!A164="","",IF(AND(安値!AA164&lt;安値!Z164,安値!AA164&lt;安値!Y164,安値!AA164&lt;安値!AB164,安値!AA164&lt;安値!AC164),22,""))</f>
        <v/>
      </c>
      <c r="W164" s="500" t="str">
        <f>IF(終値!A164="","",IF(AND(安値!AB164&lt;安値!AA164,安値!AB164&lt;安値!Z164,安値!AB164&lt;安値!AC164,安値!AB164&lt;安値!AD164),23,""))</f>
        <v/>
      </c>
      <c r="X164" s="500" t="str">
        <f>IF(終値!A164="","",IF(AND(安値!AC164&lt;安値!AB164,安値!AC164&lt;安値!AA164,安値!AC164&lt;安値!AD164,安値!AC164&lt;安値!AE164),24,""))</f>
        <v/>
      </c>
      <c r="Y164" s="500" t="str">
        <f>IF(終値!A164="","",IF(AND(安値!AD164&lt;安値!AC164,安値!AD164&lt;安値!AB164,安値!AD164&lt;安値!AE164,安値!AD164&lt;安値!AF164),25,""))</f>
        <v/>
      </c>
      <c r="Z164" s="500" t="str">
        <f>IF(終値!A164="","",IF(AND(安値!AE164&lt;安値!AD164,安値!AE164&lt;安値!AC164,安値!AE164&lt;安値!AF164,安値!AE164&lt;安値!AG164),26,""))</f>
        <v/>
      </c>
      <c r="AA164" s="500">
        <f>IF(終値!A164="","",IF(AND(安値!AF164&lt;安値!AE164,安値!AF164&lt;安値!AD164,安値!AF164&lt;安値!AG164,安値!AF164&lt;安値!AH164),27,""))</f>
        <v>27</v>
      </c>
      <c r="AB164" s="500" t="str">
        <f>IF(終値!A164="","",IF(AND(安値!AG164&lt;安値!AF164,安値!AG164&lt;安値!AE164,安値!AG164&lt;安値!AH164,安値!AG164&lt;安値!AI164),28,""))</f>
        <v/>
      </c>
      <c r="AC164" s="500" t="str">
        <f>IF(終値!A164="","",IF(AND(高値!G164&gt;高値!F164,高値!G164&gt;高値!E164,高値!G164&gt;高値!H164,高値!G164&gt;高値!I164),2,""))</f>
        <v/>
      </c>
      <c r="AD164" s="500" t="str">
        <f>IF(終値!A164="","",IF(AND(高値!H164&gt;高値!G164,高値!H164&gt;高値!F164,高値!H164&gt;高値!I164,高値!H164&gt;高値!J164),3,""))</f>
        <v/>
      </c>
      <c r="AE164" s="500" t="str">
        <f>IF(終値!A164="","",IF(AND(高値!I164&gt;高値!H164,高値!I164&gt;高値!G164,高値!I164&gt;高値!J164,高値!I164&gt;高値!K164),4,""))</f>
        <v/>
      </c>
      <c r="AF164" s="500" t="str">
        <f>IF(終値!A164="","",IF(AND(高値!J164&gt;高値!I164,高値!J164&gt;高値!H164,高値!J164&gt;高値!K164,高値!J164&gt;高値!L164),5,""))</f>
        <v/>
      </c>
      <c r="AG164" s="500" t="str">
        <f>IF(終値!A164="","",IF(AND(高値!K164&gt;高値!J164,高値!K164&gt;高値!I164,高値!K164&gt;高値!L164,高値!K164&gt;高値!M164),6,""))</f>
        <v/>
      </c>
      <c r="AH164" s="500" t="str">
        <f>IF(終値!A164="","",IF(AND(高値!L164&gt;高値!K164,高値!L164&gt;高値!J164,高値!L164&gt;高値!M164,高値!L164&gt;高値!N164),7,""))</f>
        <v/>
      </c>
      <c r="AI164" s="500" t="str">
        <f>IF(終値!A164="","",IF(AND(高値!M164&gt;高値!L164,高値!M164&gt;高値!K164,高値!M164&gt;高値!N164,高値!M164&gt;高値!O164),8,""))</f>
        <v/>
      </c>
      <c r="AJ164" s="500" t="str">
        <f>IF(終値!A164="","",IF(AND(高値!N164&gt;高値!M164,高値!N164&gt;高値!L164,高値!N164&gt;高値!O164,高値!N164&gt;高値!P164),9,""))</f>
        <v/>
      </c>
      <c r="AK164" s="500">
        <f>IF(終値!A164="","",IF(AND(高値!O164&gt;高値!N164,高値!O164&gt;高値!M164,高値!O164&gt;高値!P164,高値!O164&gt;高値!Q164),10,""))</f>
        <v>10</v>
      </c>
      <c r="AL164" s="500" t="str">
        <f>IF(終値!A164="","",IF(AND(高値!P164&gt;高値!O164,高値!P164&gt;高値!N164,高値!P164&gt;高値!Q164,高値!P164&gt;高値!R164),11,""))</f>
        <v/>
      </c>
      <c r="AM164" s="500" t="str">
        <f>IF(終値!A164="","",IF(AND(高値!Q164&gt;高値!P164,高値!Q164&gt;高値!O164,高値!Q164&gt;高値!R164,高値!Q164&gt;高値!S164),12,""))</f>
        <v/>
      </c>
      <c r="AN164" s="500" t="str">
        <f>IF(終値!A164="","",IF(AND(高値!R164&gt;高値!Q164,高値!R164&gt;高値!P164,高値!R164&gt;高値!S164,高値!R164&gt;高値!T164),13,""))</f>
        <v/>
      </c>
      <c r="AO164" s="500" t="str">
        <f>IF(終値!A164="","",IF(AND(高値!S164&gt;高値!R164,高値!S164&gt;高値!Q164,高値!S164&gt;高値!T164,高値!S164&gt;高値!U164),14,""))</f>
        <v/>
      </c>
      <c r="AP164" s="500">
        <f>IF(終値!A164="","",IF(AND(高値!T164&gt;高値!S164,高値!T164&gt;高値!R164,高値!T164&gt;高値!U164,高値!T164&gt;高値!V164),15,""))</f>
        <v>15</v>
      </c>
      <c r="AQ164" s="500" t="str">
        <f>IF(終値!A164="","",IF(AND(高値!U164&gt;高値!T164,高値!U164&gt;高値!S164,高値!U164&gt;高値!V164,高値!U164&gt;高値!W164),16,""))</f>
        <v/>
      </c>
      <c r="AR164" s="500" t="str">
        <f>IF(終値!A164="","",IF(AND(高値!V164&gt;高値!U164,高値!V164&gt;高値!T164,高値!V164&gt;高値!W164,高値!V164&gt;高値!X164),17,""))</f>
        <v/>
      </c>
      <c r="AS164" s="500" t="str">
        <f>IF(終値!A164="","",IF(AND(高値!W164&gt;高値!V164,高値!W164&gt;高値!U164,高値!W164&gt;高値!X164,高値!W164&gt;高値!Y164),18,""))</f>
        <v/>
      </c>
      <c r="AT164" s="500" t="str">
        <f>IF(終値!A164="","",IF(AND(高値!X164&gt;高値!W164,高値!X164&gt;高値!V164,高値!X164&gt;高値!Y164,高値!X164&gt;高値!Z164),19,""))</f>
        <v/>
      </c>
      <c r="AU164" s="500" t="str">
        <f>IF(終値!A164="","",IF(AND(高値!Y164&gt;高値!X164,高値!Y164&gt;高値!W164,高値!Y164&gt;高値!Z164,高値!Y164&gt;高値!AA164),20,""))</f>
        <v/>
      </c>
      <c r="AV164" s="500">
        <f>IF(終値!A164="","",IF(AND(高値!Z164&gt;高値!Y164,高値!Z164&gt;高値!X164,高値!Z164&gt;高値!AA164,高値!Z164&gt;高値!AB164),21,""))</f>
        <v>21</v>
      </c>
      <c r="AW164" s="500" t="str">
        <f>IF(終値!A164="","",IF(AND(高値!AA164&gt;高値!Z164,高値!AA164&gt;高値!Y164,高値!AA164&gt;高値!AB164,高値!AA164&gt;高値!AC164),22,""))</f>
        <v/>
      </c>
      <c r="AX164" s="500" t="str">
        <f>IF(終値!A164="","",IF(AND(高値!AB164&gt;高値!AA164,高値!AB164&gt;高値!Z164,高値!AB164&gt;高値!AC164,高値!AB164&gt;高値!AD164),23,""))</f>
        <v/>
      </c>
      <c r="AY164" s="500" t="str">
        <f>IF(終値!A164="","",IF(AND(高値!AC164&gt;高値!AB164,高値!AC164&gt;高値!AA164,高値!AC164&gt;高値!AD164,高値!AC164&gt;高値!AE164),24,""))</f>
        <v/>
      </c>
      <c r="AZ164" s="500" t="str">
        <f>IF(終値!A164="","",IF(AND(高値!AD164&gt;高値!AC164,高値!AD164&gt;高値!AB164,高値!AD164&gt;高値!AE164,高値!AD164&gt;高値!AF164),25,""))</f>
        <v/>
      </c>
      <c r="BA164" s="500" t="str">
        <f>IF(終値!A164="","",IF(AND(高値!AE164&gt;高値!AD164,高値!AE164&gt;高値!AC164,高値!AE164&gt;高値!AF164,高値!AE164&gt;高値!AG164),26,""))</f>
        <v/>
      </c>
      <c r="BB164" s="500" t="str">
        <f>IF(終値!A164="","",IF(AND(高値!AF164&gt;高値!AE164,高値!AF164&gt;高値!AD164,高値!AF164&gt;高値!AG164,高値!AF164&gt;高値!AH164),27,""))</f>
        <v/>
      </c>
      <c r="BC164" s="500" t="str">
        <f>IF(終値!A164="","",IF(AND(高値!AG164&gt;高値!AF164,高値!AG164&gt;高値!AE164,高値!AG164&gt;高値!AH164,高値!AG164&gt;高値!AI164),28,""))</f>
        <v/>
      </c>
      <c r="BD164" s="500">
        <f t="shared" si="12"/>
        <v>4</v>
      </c>
      <c r="BE164" s="500">
        <f t="shared" si="13"/>
        <v>5</v>
      </c>
      <c r="BF164" s="500">
        <f t="shared" si="14"/>
        <v>13</v>
      </c>
      <c r="BG164" s="500">
        <f>IF($BE164="","",INDEX(安値!$E164:$CZ164,1,$BE164+1))</f>
        <v>1172</v>
      </c>
      <c r="BH164" s="500">
        <f>IF($BF164="","",INDEX(安値!$E164:$CZ164,1,$BF164+1))</f>
        <v>1225</v>
      </c>
      <c r="BI164" s="500">
        <f>IF($BF164="","",MAX(INDEX(高値!$E164:$CZ164,1,$BE164+1):INDEX(高値!$E164:$CZ164,1,$BF164+1)))</f>
        <v>1302</v>
      </c>
      <c r="BJ164" s="500">
        <f>IF($BF164="","",AVERAGE(INDEX(終値!$E164:$CZ164,1,$BF164+1):INDEX(終値!$E164:$CZ164,1,$BF164+20))-2*STDEVP(INDEX(終値!$E164:$CZ164,1,$BF164+1):INDEX(終値!$E164:$CZ164,1,$BF164+20)))</f>
        <v>1135.4727757167777</v>
      </c>
      <c r="BK164" s="500">
        <f>IF($BE164="","",AVERAGE(INDEX(終値!$E164:$CZ164,1,$BE164+1):INDEX(終値!$E164:$CZ164,1,$BE164+20))-2*STDEVP(INDEX(終値!$E164:$CZ164,1,$BE164+1):INDEX(終値!$E164:$CZ164,1,$BE164+20)))</f>
        <v>1194.8681441931562</v>
      </c>
      <c r="BL164" s="500">
        <f t="shared" si="15"/>
        <v>3</v>
      </c>
      <c r="BM164" s="500">
        <f t="shared" si="16"/>
        <v>10</v>
      </c>
      <c r="BN164" s="500">
        <f t="shared" si="17"/>
        <v>15</v>
      </c>
      <c r="BO164" s="500">
        <f>IF($BM164="","",INDEX(高値!$E164:$CZ164,1,$BM164+1))</f>
        <v>1302</v>
      </c>
      <c r="BP164" s="500">
        <f>IF($BN164="","",INDEX(高値!$E164:$CZ164,1,$BN164+1))</f>
        <v>1314</v>
      </c>
      <c r="BQ164" s="500">
        <f>IF($BN164="","",MIN(INDEX(安値!$E164:$CZ164,1,$BM164+1):INDEX(安値!$E164:$CZ164,1,$BN164+1)))</f>
        <v>1225</v>
      </c>
      <c r="BR164" s="500">
        <f>IF($BN164="","",AVERAGE(INDEX(終値!$E164:$CZ164,1,$BN164+1):INDEX(終値!$E164:$CZ164,1,$BN164+20))+2*STDEVP(INDEX(終値!$E164:$CZ164,1,$BN164+1):INDEX(終値!$E164:$CZ164,1,$BN164+20)))</f>
        <v>1304.9088239140553</v>
      </c>
      <c r="BS164" s="500">
        <f>IF($BM164="","",AVERAGE(INDEX(終値!$E164:$CZ164,1,$BM164+1):INDEX(終値!$E164:$CZ164,1,$BM164+20))+2*STDEVP(INDEX(終値!$E164:$CZ164,1,$BM164+1):INDEX(終値!$E164:$CZ164,1,$BM164+20)))</f>
        <v>1327.370341387073</v>
      </c>
      <c r="BT164" s="497" t="str">
        <f>IFERROR(IF(AND($BD164&gt;=2,ABS($BG164-$BH164)/$BH164&lt;=BB設定!$B$12,$BI164&gt;=MAX($BH164,$BG164)*(1+BB設定!$B$13),終値!E164&gt;$BG164),IF(OR(終値!E164&gt;=$BI164,AND($BH164&lt;$BJ164,$BG164&gt;=$BK164)),"二番底W▲","二番底W形成"),IF(AND($BL164&gt;=2,ABS($BO164-$BP164)/$BP164&lt;=BB設定!$B$12,$BQ164&lt;=MIN($BP164,$BO164)*(1-BB設定!$B$13),終値!E164&lt;$BO164),IF(OR(終値!E164&lt;=$BQ164,AND($BP164&gt;$BR164,$BO164&lt;=$BS164)),"二番天井M▼","二番天井M形成"),"－")),"－")</f>
        <v>二番底W▲</v>
      </c>
    </row>
    <row r="165" spans="2:72">
      <c r="B165" s="500">
        <f>IF(終値!A165="","",IF(AND(安値!G165&lt;安値!F165,安値!G165&lt;安値!E165,安値!G165&lt;安値!H165,安値!G165&lt;安値!I165),2,""))</f>
        <v>2</v>
      </c>
      <c r="C165" s="500" t="str">
        <f>IF(終値!A165="","",IF(AND(安値!H165&lt;安値!G165,安値!H165&lt;安値!F165,安値!H165&lt;安値!I165,安値!H165&lt;安値!J165),3,""))</f>
        <v/>
      </c>
      <c r="D165" s="500" t="str">
        <f>IF(終値!A165="","",IF(AND(安値!I165&lt;安値!H165,安値!I165&lt;安値!G165,安値!I165&lt;安値!J165,安値!I165&lt;安値!K165),4,""))</f>
        <v/>
      </c>
      <c r="E165" s="500" t="str">
        <f>IF(終値!A165="","",IF(AND(安値!J165&lt;安値!I165,安値!J165&lt;安値!H165,安値!J165&lt;安値!K165,安値!J165&lt;安値!L165),5,""))</f>
        <v/>
      </c>
      <c r="F165" s="500" t="str">
        <f>IF(終値!A165="","",IF(AND(安値!K165&lt;安値!J165,安値!K165&lt;安値!I165,安値!K165&lt;安値!L165,安値!K165&lt;安値!M165),6,""))</f>
        <v/>
      </c>
      <c r="G165" s="500" t="str">
        <f>IF(終値!A165="","",IF(AND(安値!L165&lt;安値!K165,安値!L165&lt;安値!J165,安値!L165&lt;安値!M165,安値!L165&lt;安値!N165),7,""))</f>
        <v/>
      </c>
      <c r="H165" s="500" t="str">
        <f>IF(終値!A165="","",IF(AND(安値!M165&lt;安値!L165,安値!M165&lt;安値!K165,安値!M165&lt;安値!N165,安値!M165&lt;安値!O165),8,""))</f>
        <v/>
      </c>
      <c r="I165" s="500" t="str">
        <f>IF(終値!A165="","",IF(AND(安値!N165&lt;安値!M165,安値!N165&lt;安値!L165,安値!N165&lt;安値!O165,安値!N165&lt;安値!P165),9,""))</f>
        <v/>
      </c>
      <c r="J165" s="500" t="str">
        <f>IF(終値!A165="","",IF(AND(安値!O165&lt;安値!N165,安値!O165&lt;安値!M165,安値!O165&lt;安値!P165,安値!O165&lt;安値!Q165),10,""))</f>
        <v/>
      </c>
      <c r="K165" s="500">
        <f>IF(終値!A165="","",IF(AND(安値!P165&lt;安値!O165,安値!P165&lt;安値!N165,安値!P165&lt;安値!Q165,安値!P165&lt;安値!R165),11,""))</f>
        <v>11</v>
      </c>
      <c r="L165" s="500" t="str">
        <f>IF(終値!A165="","",IF(AND(安値!Q165&lt;安値!P165,安値!Q165&lt;安値!O165,安値!Q165&lt;安値!R165,安値!Q165&lt;安値!S165),12,""))</f>
        <v/>
      </c>
      <c r="M165" s="500" t="str">
        <f>IF(終値!A165="","",IF(AND(安値!R165&lt;安値!Q165,安値!R165&lt;安値!P165,安値!R165&lt;安値!S165,安値!R165&lt;安値!T165),13,""))</f>
        <v/>
      </c>
      <c r="N165" s="500" t="str">
        <f>IF(終値!A165="","",IF(AND(安値!S165&lt;安値!R165,安値!S165&lt;安値!Q165,安値!S165&lt;安値!T165,安値!S165&lt;安値!U165),14,""))</f>
        <v/>
      </c>
      <c r="O165" s="500">
        <f>IF(終値!A165="","",IF(AND(安値!T165&lt;安値!S165,安値!T165&lt;安値!R165,安値!T165&lt;安値!U165,安値!T165&lt;安値!V165),15,""))</f>
        <v>15</v>
      </c>
      <c r="P165" s="500" t="str">
        <f>IF(終値!A165="","",IF(AND(安値!U165&lt;安値!T165,安値!U165&lt;安値!S165,安値!U165&lt;安値!V165,安値!U165&lt;安値!W165),16,""))</f>
        <v/>
      </c>
      <c r="Q165" s="500" t="str">
        <f>IF(終値!A165="","",IF(AND(安値!V165&lt;安値!U165,安値!V165&lt;安値!T165,安値!V165&lt;安値!W165,安値!V165&lt;安値!X165),17,""))</f>
        <v/>
      </c>
      <c r="R165" s="500" t="str">
        <f>IF(終値!A165="","",IF(AND(安値!W165&lt;安値!V165,安値!W165&lt;安値!U165,安値!W165&lt;安値!X165,安値!W165&lt;安値!Y165),18,""))</f>
        <v/>
      </c>
      <c r="S165" s="500">
        <f>IF(終値!A165="","",IF(AND(安値!X165&lt;安値!W165,安値!X165&lt;安値!V165,安値!X165&lt;安値!Y165,安値!X165&lt;安値!Z165),19,""))</f>
        <v>19</v>
      </c>
      <c r="T165" s="500" t="str">
        <f>IF(終値!A165="","",IF(AND(安値!Y165&lt;安値!X165,安値!Y165&lt;安値!W165,安値!Y165&lt;安値!Z165,安値!Y165&lt;安値!AA165),20,""))</f>
        <v/>
      </c>
      <c r="U165" s="500" t="str">
        <f>IF(終値!A165="","",IF(AND(安値!Z165&lt;安値!Y165,安値!Z165&lt;安値!X165,安値!Z165&lt;安値!AA165,安値!Z165&lt;安値!AB165),21,""))</f>
        <v/>
      </c>
      <c r="V165" s="500" t="str">
        <f>IF(終値!A165="","",IF(AND(安値!AA165&lt;安値!Z165,安値!AA165&lt;安値!Y165,安値!AA165&lt;安値!AB165,安値!AA165&lt;安値!AC165),22,""))</f>
        <v/>
      </c>
      <c r="W165" s="500" t="str">
        <f>IF(終値!A165="","",IF(AND(安値!AB165&lt;安値!AA165,安値!AB165&lt;安値!Z165,安値!AB165&lt;安値!AC165,安値!AB165&lt;安値!AD165),23,""))</f>
        <v/>
      </c>
      <c r="X165" s="500" t="str">
        <f>IF(終値!A165="","",IF(AND(安値!AC165&lt;安値!AB165,安値!AC165&lt;安値!AA165,安値!AC165&lt;安値!AD165,安値!AC165&lt;安値!AE165),24,""))</f>
        <v/>
      </c>
      <c r="Y165" s="500">
        <f>IF(終値!A165="","",IF(AND(安値!AD165&lt;安値!AC165,安値!AD165&lt;安値!AB165,安値!AD165&lt;安値!AE165,安値!AD165&lt;安値!AF165),25,""))</f>
        <v>25</v>
      </c>
      <c r="Z165" s="500" t="str">
        <f>IF(終値!A165="","",IF(AND(安値!AE165&lt;安値!AD165,安値!AE165&lt;安値!AC165,安値!AE165&lt;安値!AF165,安値!AE165&lt;安値!AG165),26,""))</f>
        <v/>
      </c>
      <c r="AA165" s="500" t="str">
        <f>IF(終値!A165="","",IF(AND(安値!AF165&lt;安値!AE165,安値!AF165&lt;安値!AD165,安値!AF165&lt;安値!AG165,安値!AF165&lt;安値!AH165),27,""))</f>
        <v/>
      </c>
      <c r="AB165" s="500" t="str">
        <f>IF(終値!A165="","",IF(AND(安値!AG165&lt;安値!AF165,安値!AG165&lt;安値!AE165,安値!AG165&lt;安値!AH165,安値!AG165&lt;安値!AI165),28,""))</f>
        <v/>
      </c>
      <c r="AC165" s="500" t="str">
        <f>IF(終値!A165="","",IF(AND(高値!G165&gt;高値!F165,高値!G165&gt;高値!E165,高値!G165&gt;高値!H165,高値!G165&gt;高値!I165),2,""))</f>
        <v/>
      </c>
      <c r="AD165" s="500" t="str">
        <f>IF(終値!A165="","",IF(AND(高値!H165&gt;高値!G165,高値!H165&gt;高値!F165,高値!H165&gt;高値!I165,高値!H165&gt;高値!J165),3,""))</f>
        <v/>
      </c>
      <c r="AE165" s="500" t="str">
        <f>IF(終値!A165="","",IF(AND(高値!I165&gt;高値!H165,高値!I165&gt;高値!G165,高値!I165&gt;高値!J165,高値!I165&gt;高値!K165),4,""))</f>
        <v/>
      </c>
      <c r="AF165" s="500">
        <f>IF(終値!A165="","",IF(AND(高値!J165&gt;高値!I165,高値!J165&gt;高値!H165,高値!J165&gt;高値!K165,高値!J165&gt;高値!L165),5,""))</f>
        <v>5</v>
      </c>
      <c r="AG165" s="500" t="str">
        <f>IF(終値!A165="","",IF(AND(高値!K165&gt;高値!J165,高値!K165&gt;高値!I165,高値!K165&gt;高値!L165,高値!K165&gt;高値!M165),6,""))</f>
        <v/>
      </c>
      <c r="AH165" s="500" t="str">
        <f>IF(終値!A165="","",IF(AND(高値!L165&gt;高値!K165,高値!L165&gt;高値!J165,高値!L165&gt;高値!M165,高値!L165&gt;高値!N165),7,""))</f>
        <v/>
      </c>
      <c r="AI165" s="500" t="str">
        <f>IF(終値!A165="","",IF(AND(高値!M165&gt;高値!L165,高値!M165&gt;高値!K165,高値!M165&gt;高値!N165,高値!M165&gt;高値!O165),8,""))</f>
        <v/>
      </c>
      <c r="AJ165" s="500" t="str">
        <f>IF(終値!A165="","",IF(AND(高値!N165&gt;高値!M165,高値!N165&gt;高値!L165,高値!N165&gt;高値!O165,高値!N165&gt;高値!P165),9,""))</f>
        <v/>
      </c>
      <c r="AK165" s="500" t="str">
        <f>IF(終値!A165="","",IF(AND(高値!O165&gt;高値!N165,高値!O165&gt;高値!M165,高値!O165&gt;高値!P165,高値!O165&gt;高値!Q165),10,""))</f>
        <v/>
      </c>
      <c r="AL165" s="500" t="str">
        <f>IF(終値!A165="","",IF(AND(高値!P165&gt;高値!O165,高値!P165&gt;高値!N165,高値!P165&gt;高値!Q165,高値!P165&gt;高値!R165),11,""))</f>
        <v/>
      </c>
      <c r="AM165" s="500" t="str">
        <f>IF(終値!A165="","",IF(AND(高値!Q165&gt;高値!P165,高値!Q165&gt;高値!O165,高値!Q165&gt;高値!R165,高値!Q165&gt;高値!S165),12,""))</f>
        <v/>
      </c>
      <c r="AN165" s="500" t="str">
        <f>IF(終値!A165="","",IF(AND(高値!R165&gt;高値!Q165,高値!R165&gt;高値!P165,高値!R165&gt;高値!S165,高値!R165&gt;高値!T165),13,""))</f>
        <v/>
      </c>
      <c r="AO165" s="500" t="str">
        <f>IF(終値!A165="","",IF(AND(高値!S165&gt;高値!R165,高値!S165&gt;高値!Q165,高値!S165&gt;高値!T165,高値!S165&gt;高値!U165),14,""))</f>
        <v/>
      </c>
      <c r="AP165" s="500" t="str">
        <f>IF(終値!A165="","",IF(AND(高値!T165&gt;高値!S165,高値!T165&gt;高値!R165,高値!T165&gt;高値!U165,高値!T165&gt;高値!V165),15,""))</f>
        <v/>
      </c>
      <c r="AQ165" s="500">
        <f>IF(終値!A165="","",IF(AND(高値!U165&gt;高値!T165,高値!U165&gt;高値!S165,高値!U165&gt;高値!V165,高値!U165&gt;高値!W165),16,""))</f>
        <v>16</v>
      </c>
      <c r="AR165" s="500" t="str">
        <f>IF(終値!A165="","",IF(AND(高値!V165&gt;高値!U165,高値!V165&gt;高値!T165,高値!V165&gt;高値!W165,高値!V165&gt;高値!X165),17,""))</f>
        <v/>
      </c>
      <c r="AS165" s="500" t="str">
        <f>IF(終値!A165="","",IF(AND(高値!W165&gt;高値!V165,高値!W165&gt;高値!U165,高値!W165&gt;高値!X165,高値!W165&gt;高値!Y165),18,""))</f>
        <v/>
      </c>
      <c r="AT165" s="500" t="str">
        <f>IF(終値!A165="","",IF(AND(高値!X165&gt;高値!W165,高値!X165&gt;高値!V165,高値!X165&gt;高値!Y165,高値!X165&gt;高値!Z165),19,""))</f>
        <v/>
      </c>
      <c r="AU165" s="500" t="str">
        <f>IF(終値!A165="","",IF(AND(高値!Y165&gt;高値!X165,高値!Y165&gt;高値!W165,高値!Y165&gt;高値!Z165,高値!Y165&gt;高値!AA165),20,""))</f>
        <v/>
      </c>
      <c r="AV165" s="500">
        <f>IF(終値!A165="","",IF(AND(高値!Z165&gt;高値!Y165,高値!Z165&gt;高値!X165,高値!Z165&gt;高値!AA165,高値!Z165&gt;高値!AB165),21,""))</f>
        <v>21</v>
      </c>
      <c r="AW165" s="500" t="str">
        <f>IF(終値!A165="","",IF(AND(高値!AA165&gt;高値!Z165,高値!AA165&gt;高値!Y165,高値!AA165&gt;高値!AB165,高値!AA165&gt;高値!AC165),22,""))</f>
        <v/>
      </c>
      <c r="AX165" s="500" t="str">
        <f>IF(終値!A165="","",IF(AND(高値!AB165&gt;高値!AA165,高値!AB165&gt;高値!Z165,高値!AB165&gt;高値!AC165,高値!AB165&gt;高値!AD165),23,""))</f>
        <v/>
      </c>
      <c r="AY165" s="500" t="str">
        <f>IF(終値!A165="","",IF(AND(高値!AC165&gt;高値!AB165,高値!AC165&gt;高値!AA165,高値!AC165&gt;高値!AD165,高値!AC165&gt;高値!AE165),24,""))</f>
        <v/>
      </c>
      <c r="AZ165" s="500" t="str">
        <f>IF(終値!A165="","",IF(AND(高値!AD165&gt;高値!AC165,高値!AD165&gt;高値!AB165,高値!AD165&gt;高値!AE165,高値!AD165&gt;高値!AF165),25,""))</f>
        <v/>
      </c>
      <c r="BA165" s="500" t="str">
        <f>IF(終値!A165="","",IF(AND(高値!AE165&gt;高値!AD165,高値!AE165&gt;高値!AC165,高値!AE165&gt;高値!AF165,高値!AE165&gt;高値!AG165),26,""))</f>
        <v/>
      </c>
      <c r="BB165" s="500" t="str">
        <f>IF(終値!A165="","",IF(AND(高値!AF165&gt;高値!AE165,高値!AF165&gt;高値!AD165,高値!AF165&gt;高値!AG165,高値!AF165&gt;高値!AH165),27,""))</f>
        <v/>
      </c>
      <c r="BC165" s="500" t="str">
        <f>IF(終値!A165="","",IF(AND(高値!AG165&gt;高値!AF165,高値!AG165&gt;高値!AE165,高値!AG165&gt;高値!AH165,高値!AG165&gt;高値!AI165),28,""))</f>
        <v/>
      </c>
      <c r="BD165" s="500">
        <f t="shared" si="12"/>
        <v>5</v>
      </c>
      <c r="BE165" s="500">
        <f t="shared" si="13"/>
        <v>2</v>
      </c>
      <c r="BF165" s="500">
        <f t="shared" si="14"/>
        <v>11</v>
      </c>
      <c r="BG165" s="500">
        <f>IF($BE165="","",INDEX(安値!$E165:$CZ165,1,$BE165+1))</f>
        <v>7618</v>
      </c>
      <c r="BH165" s="500">
        <f>IF($BF165="","",INDEX(安値!$E165:$CZ165,1,$BF165+1))</f>
        <v>6455</v>
      </c>
      <c r="BI165" s="500">
        <f>IF($BF165="","",MAX(INDEX(高値!$E165:$CZ165,1,$BE165+1):INDEX(高値!$E165:$CZ165,1,$BF165+1)))</f>
        <v>8611</v>
      </c>
      <c r="BJ165" s="500">
        <f>IF($BF165="","",AVERAGE(INDEX(終値!$E165:$CZ165,1,$BF165+1):INDEX(終値!$E165:$CZ165,1,$BF165+20))-2*STDEVP(INDEX(終値!$E165:$CZ165,1,$BF165+1):INDEX(終値!$E165:$CZ165,1,$BF165+20)))</f>
        <v>5748.457470292542</v>
      </c>
      <c r="BK165" s="500">
        <f>IF($BE165="","",AVERAGE(INDEX(終値!$E165:$CZ165,1,$BE165+1):INDEX(終値!$E165:$CZ165,1,$BE165+20))-2*STDEVP(INDEX(終値!$E165:$CZ165,1,$BE165+1):INDEX(終値!$E165:$CZ165,1,$BE165+20)))</f>
        <v>5766.6237690595535</v>
      </c>
      <c r="BL165" s="500">
        <f t="shared" si="15"/>
        <v>3</v>
      </c>
      <c r="BM165" s="500">
        <f t="shared" si="16"/>
        <v>5</v>
      </c>
      <c r="BN165" s="500">
        <f t="shared" si="17"/>
        <v>16</v>
      </c>
      <c r="BO165" s="500">
        <f>IF($BM165="","",INDEX(高値!$E165:$CZ165,1,$BM165+1))</f>
        <v>8611</v>
      </c>
      <c r="BP165" s="500">
        <f>IF($BN165="","",INDEX(高値!$E165:$CZ165,1,$BN165+1))</f>
        <v>6756</v>
      </c>
      <c r="BQ165" s="500">
        <f>IF($BN165="","",MIN(INDEX(安値!$E165:$CZ165,1,$BM165+1):INDEX(安値!$E165:$CZ165,1,$BN165+1)))</f>
        <v>6411</v>
      </c>
      <c r="BR165" s="500">
        <f>IF($BN165="","",AVERAGE(INDEX(終値!$E165:$CZ165,1,$BN165+1):INDEX(終値!$E165:$CZ165,1,$BN165+20))+2*STDEVP(INDEX(終値!$E165:$CZ165,1,$BN165+1):INDEX(終値!$E165:$CZ165,1,$BN165+20)))</f>
        <v>6870.9368460328478</v>
      </c>
      <c r="BS165" s="500">
        <f>IF($BM165="","",AVERAGE(INDEX(終値!$E165:$CZ165,1,$BM165+1):INDEX(終値!$E165:$CZ165,1,$BM165+20))+2*STDEVP(INDEX(終値!$E165:$CZ165,1,$BM165+1):INDEX(終値!$E165:$CZ165,1,$BM165+20)))</f>
        <v>8306.6861446860476</v>
      </c>
      <c r="BT165" s="497" t="str">
        <f>IFERROR(IF(AND($BD165&gt;=2,ABS($BG165-$BH165)/$BH165&lt;=BB設定!$B$12,$BI165&gt;=MAX($BH165,$BG165)*(1+BB設定!$B$13),終値!E165&gt;$BG165),IF(OR(終値!E165&gt;=$BI165,AND($BH165&lt;$BJ165,$BG165&gt;=$BK165)),"二番底W▲","二番底W形成"),IF(AND($BL165&gt;=2,ABS($BO165-$BP165)/$BP165&lt;=BB設定!$B$12,$BQ165&lt;=MIN($BP165,$BO165)*(1-BB設定!$B$13),終値!E165&lt;$BO165),IF(OR(終値!E165&lt;=$BQ165,AND($BP165&gt;$BR165,$BO165&lt;=$BS165)),"二番天井M▼","二番天井M形成"),"－")),"－")</f>
        <v>－</v>
      </c>
    </row>
    <row r="166" spans="2:72">
      <c r="B166" s="500" t="str">
        <f>IF(終値!A166="","",IF(AND(安値!G166&lt;安値!F166,安値!G166&lt;安値!E166,安値!G166&lt;安値!H166,安値!G166&lt;安値!I166),2,""))</f>
        <v/>
      </c>
      <c r="C166" s="500" t="str">
        <f>IF(終値!A166="","",IF(AND(安値!H166&lt;安値!G166,安値!H166&lt;安値!F166,安値!H166&lt;安値!I166,安値!H166&lt;安値!J166),3,""))</f>
        <v/>
      </c>
      <c r="D166" s="500" t="str">
        <f>IF(終値!A166="","",IF(AND(安値!I166&lt;安値!H166,安値!I166&lt;安値!G166,安値!I166&lt;安値!J166,安値!I166&lt;安値!K166),4,""))</f>
        <v/>
      </c>
      <c r="E166" s="500" t="str">
        <f>IF(終値!A166="","",IF(AND(安値!J166&lt;安値!I166,安値!J166&lt;安値!H166,安値!J166&lt;安値!K166,安値!J166&lt;安値!L166),5,""))</f>
        <v/>
      </c>
      <c r="F166" s="500" t="str">
        <f>IF(終値!A166="","",IF(AND(安値!K166&lt;安値!J166,安値!K166&lt;安値!I166,安値!K166&lt;安値!L166,安値!K166&lt;安値!M166),6,""))</f>
        <v/>
      </c>
      <c r="G166" s="500" t="str">
        <f>IF(終値!A166="","",IF(AND(安値!L166&lt;安値!K166,安値!L166&lt;安値!J166,安値!L166&lt;安値!M166,安値!L166&lt;安値!N166),7,""))</f>
        <v/>
      </c>
      <c r="H166" s="500" t="str">
        <f>IF(終値!A166="","",IF(AND(安値!M166&lt;安値!L166,安値!M166&lt;安値!K166,安値!M166&lt;安値!N166,安値!M166&lt;安値!O166),8,""))</f>
        <v/>
      </c>
      <c r="I166" s="500">
        <f>IF(終値!A166="","",IF(AND(安値!N166&lt;安値!M166,安値!N166&lt;安値!L166,安値!N166&lt;安値!O166,安値!N166&lt;安値!P166),9,""))</f>
        <v>9</v>
      </c>
      <c r="J166" s="500" t="str">
        <f>IF(終値!A166="","",IF(AND(安値!O166&lt;安値!N166,安値!O166&lt;安値!M166,安値!O166&lt;安値!P166,安値!O166&lt;安値!Q166),10,""))</f>
        <v/>
      </c>
      <c r="K166" s="500" t="str">
        <f>IF(終値!A166="","",IF(AND(安値!P166&lt;安値!O166,安値!P166&lt;安値!N166,安値!P166&lt;安値!Q166,安値!P166&lt;安値!R166),11,""))</f>
        <v/>
      </c>
      <c r="L166" s="500" t="str">
        <f>IF(終値!A166="","",IF(AND(安値!Q166&lt;安値!P166,安値!Q166&lt;安値!O166,安値!Q166&lt;安値!R166,安値!Q166&lt;安値!S166),12,""))</f>
        <v/>
      </c>
      <c r="M166" s="500">
        <f>IF(終値!A166="","",IF(AND(安値!R166&lt;安値!Q166,安値!R166&lt;安値!P166,安値!R166&lt;安値!S166,安値!R166&lt;安値!T166),13,""))</f>
        <v>13</v>
      </c>
      <c r="N166" s="500" t="str">
        <f>IF(終値!A166="","",IF(AND(安値!S166&lt;安値!R166,安値!S166&lt;安値!Q166,安値!S166&lt;安値!T166,安値!S166&lt;安値!U166),14,""))</f>
        <v/>
      </c>
      <c r="O166" s="500" t="str">
        <f>IF(終値!A166="","",IF(AND(安値!T166&lt;安値!S166,安値!T166&lt;安値!R166,安値!T166&lt;安値!U166,安値!T166&lt;安値!V166),15,""))</f>
        <v/>
      </c>
      <c r="P166" s="500" t="str">
        <f>IF(終値!A166="","",IF(AND(安値!U166&lt;安値!T166,安値!U166&lt;安値!S166,安値!U166&lt;安値!V166,安値!U166&lt;安値!W166),16,""))</f>
        <v/>
      </c>
      <c r="Q166" s="500" t="str">
        <f>IF(終値!A166="","",IF(AND(安値!V166&lt;安値!U166,安値!V166&lt;安値!T166,安値!V166&lt;安値!W166,安値!V166&lt;安値!X166),17,""))</f>
        <v/>
      </c>
      <c r="R166" s="500" t="str">
        <f>IF(終値!A166="","",IF(AND(安値!W166&lt;安値!V166,安値!W166&lt;安値!U166,安値!W166&lt;安値!X166,安値!W166&lt;安値!Y166),18,""))</f>
        <v/>
      </c>
      <c r="S166" s="500" t="str">
        <f>IF(終値!A166="","",IF(AND(安値!X166&lt;安値!W166,安値!X166&lt;安値!V166,安値!X166&lt;安値!Y166,安値!X166&lt;安値!Z166),19,""))</f>
        <v/>
      </c>
      <c r="T166" s="500" t="str">
        <f>IF(終値!A166="","",IF(AND(安値!Y166&lt;安値!X166,安値!Y166&lt;安値!W166,安値!Y166&lt;安値!Z166,安値!Y166&lt;安値!AA166),20,""))</f>
        <v/>
      </c>
      <c r="U166" s="500" t="str">
        <f>IF(終値!A166="","",IF(AND(安値!Z166&lt;安値!Y166,安値!Z166&lt;安値!X166,安値!Z166&lt;安値!AA166,安値!Z166&lt;安値!AB166),21,""))</f>
        <v/>
      </c>
      <c r="V166" s="500" t="str">
        <f>IF(終値!A166="","",IF(AND(安値!AA166&lt;安値!Z166,安値!AA166&lt;安値!Y166,安値!AA166&lt;安値!AB166,安値!AA166&lt;安値!AC166),22,""))</f>
        <v/>
      </c>
      <c r="W166" s="500" t="str">
        <f>IF(終値!A166="","",IF(AND(安値!AB166&lt;安値!AA166,安値!AB166&lt;安値!Z166,安値!AB166&lt;安値!AC166,安値!AB166&lt;安値!AD166),23,""))</f>
        <v/>
      </c>
      <c r="X166" s="500" t="str">
        <f>IF(終値!A166="","",IF(AND(安値!AC166&lt;安値!AB166,安値!AC166&lt;安値!AA166,安値!AC166&lt;安値!AD166,安値!AC166&lt;安値!AE166),24,""))</f>
        <v/>
      </c>
      <c r="Y166" s="500" t="str">
        <f>IF(終値!A166="","",IF(AND(安値!AD166&lt;安値!AC166,安値!AD166&lt;安値!AB166,安値!AD166&lt;安値!AE166,安値!AD166&lt;安値!AF166),25,""))</f>
        <v/>
      </c>
      <c r="Z166" s="500" t="str">
        <f>IF(終値!A166="","",IF(AND(安値!AE166&lt;安値!AD166,安値!AE166&lt;安値!AC166,安値!AE166&lt;安値!AF166,安値!AE166&lt;安値!AG166),26,""))</f>
        <v/>
      </c>
      <c r="AA166" s="500" t="str">
        <f>IF(終値!A166="","",IF(AND(安値!AF166&lt;安値!AE166,安値!AF166&lt;安値!AD166,安値!AF166&lt;安値!AG166,安値!AF166&lt;安値!AH166),27,""))</f>
        <v/>
      </c>
      <c r="AB166" s="500" t="str">
        <f>IF(終値!A166="","",IF(AND(安値!AG166&lt;安値!AF166,安値!AG166&lt;安値!AE166,安値!AG166&lt;安値!AH166,安値!AG166&lt;安値!AI166),28,""))</f>
        <v/>
      </c>
      <c r="AC166" s="500" t="str">
        <f>IF(終値!A166="","",IF(AND(高値!G166&gt;高値!F166,高値!G166&gt;高値!E166,高値!G166&gt;高値!H166,高値!G166&gt;高値!I166),2,""))</f>
        <v/>
      </c>
      <c r="AD166" s="500" t="str">
        <f>IF(終値!A166="","",IF(AND(高値!H166&gt;高値!G166,高値!H166&gt;高値!F166,高値!H166&gt;高値!I166,高値!H166&gt;高値!J166),3,""))</f>
        <v/>
      </c>
      <c r="AE166" s="500">
        <f>IF(終値!A166="","",IF(AND(高値!I166&gt;高値!H166,高値!I166&gt;高値!G166,高値!I166&gt;高値!J166,高値!I166&gt;高値!K166),4,""))</f>
        <v>4</v>
      </c>
      <c r="AF166" s="500" t="str">
        <f>IF(終値!A166="","",IF(AND(高値!J166&gt;高値!I166,高値!J166&gt;高値!H166,高値!J166&gt;高値!K166,高値!J166&gt;高値!L166),5,""))</f>
        <v/>
      </c>
      <c r="AG166" s="500" t="str">
        <f>IF(終値!A166="","",IF(AND(高値!K166&gt;高値!J166,高値!K166&gt;高値!I166,高値!K166&gt;高値!L166,高値!K166&gt;高値!M166),6,""))</f>
        <v/>
      </c>
      <c r="AH166" s="500" t="str">
        <f>IF(終値!A166="","",IF(AND(高値!L166&gt;高値!K166,高値!L166&gt;高値!J166,高値!L166&gt;高値!M166,高値!L166&gt;高値!N166),7,""))</f>
        <v/>
      </c>
      <c r="AI166" s="500" t="str">
        <f>IF(終値!A166="","",IF(AND(高値!M166&gt;高値!L166,高値!M166&gt;高値!K166,高値!M166&gt;高値!N166,高値!M166&gt;高値!O166),8,""))</f>
        <v/>
      </c>
      <c r="AJ166" s="500" t="str">
        <f>IF(終値!A166="","",IF(AND(高値!N166&gt;高値!M166,高値!N166&gt;高値!L166,高値!N166&gt;高値!O166,高値!N166&gt;高値!P166),9,""))</f>
        <v/>
      </c>
      <c r="AK166" s="500" t="str">
        <f>IF(終値!A166="","",IF(AND(高値!O166&gt;高値!N166,高値!O166&gt;高値!M166,高値!O166&gt;高値!P166,高値!O166&gt;高値!Q166),10,""))</f>
        <v/>
      </c>
      <c r="AL166" s="500">
        <f>IF(終値!A166="","",IF(AND(高値!P166&gt;高値!O166,高値!P166&gt;高値!N166,高値!P166&gt;高値!Q166,高値!P166&gt;高値!R166),11,""))</f>
        <v>11</v>
      </c>
      <c r="AM166" s="500" t="str">
        <f>IF(終値!A166="","",IF(AND(高値!Q166&gt;高値!P166,高値!Q166&gt;高値!O166,高値!Q166&gt;高値!R166,高値!Q166&gt;高値!S166),12,""))</f>
        <v/>
      </c>
      <c r="AN166" s="500" t="str">
        <f>IF(終値!A166="","",IF(AND(高値!R166&gt;高値!Q166,高値!R166&gt;高値!P166,高値!R166&gt;高値!S166,高値!R166&gt;高値!T166),13,""))</f>
        <v/>
      </c>
      <c r="AO166" s="500">
        <f>IF(終値!A166="","",IF(AND(高値!S166&gt;高値!R166,高値!S166&gt;高値!Q166,高値!S166&gt;高値!T166,高値!S166&gt;高値!U166),14,""))</f>
        <v>14</v>
      </c>
      <c r="AP166" s="500" t="str">
        <f>IF(終値!A166="","",IF(AND(高値!T166&gt;高値!S166,高値!T166&gt;高値!R166,高値!T166&gt;高値!U166,高値!T166&gt;高値!V166),15,""))</f>
        <v/>
      </c>
      <c r="AQ166" s="500" t="str">
        <f>IF(終値!A166="","",IF(AND(高値!U166&gt;高値!T166,高値!U166&gt;高値!S166,高値!U166&gt;高値!V166,高値!U166&gt;高値!W166),16,""))</f>
        <v/>
      </c>
      <c r="AR166" s="500">
        <f>IF(終値!A166="","",IF(AND(高値!V166&gt;高値!U166,高値!V166&gt;高値!T166,高値!V166&gt;高値!W166,高値!V166&gt;高値!X166),17,""))</f>
        <v>17</v>
      </c>
      <c r="AS166" s="500" t="str">
        <f>IF(終値!A166="","",IF(AND(高値!W166&gt;高値!V166,高値!W166&gt;高値!U166,高値!W166&gt;高値!X166,高値!W166&gt;高値!Y166),18,""))</f>
        <v/>
      </c>
      <c r="AT166" s="500" t="str">
        <f>IF(終値!A166="","",IF(AND(高値!X166&gt;高値!W166,高値!X166&gt;高値!V166,高値!X166&gt;高値!Y166,高値!X166&gt;高値!Z166),19,""))</f>
        <v/>
      </c>
      <c r="AU166" s="500" t="str">
        <f>IF(終値!A166="","",IF(AND(高値!Y166&gt;高値!X166,高値!Y166&gt;高値!W166,高値!Y166&gt;高値!Z166,高値!Y166&gt;高値!AA166),20,""))</f>
        <v/>
      </c>
      <c r="AV166" s="500">
        <f>IF(終値!A166="","",IF(AND(高値!Z166&gt;高値!Y166,高値!Z166&gt;高値!X166,高値!Z166&gt;高値!AA166,高値!Z166&gt;高値!AB166),21,""))</f>
        <v>21</v>
      </c>
      <c r="AW166" s="500" t="str">
        <f>IF(終値!A166="","",IF(AND(高値!AA166&gt;高値!Z166,高値!AA166&gt;高値!Y166,高値!AA166&gt;高値!AB166,高値!AA166&gt;高値!AC166),22,""))</f>
        <v/>
      </c>
      <c r="AX166" s="500" t="str">
        <f>IF(終値!A166="","",IF(AND(高値!AB166&gt;高値!AA166,高値!AB166&gt;高値!Z166,高値!AB166&gt;高値!AC166,高値!AB166&gt;高値!AD166),23,""))</f>
        <v/>
      </c>
      <c r="AY166" s="500" t="str">
        <f>IF(終値!A166="","",IF(AND(高値!AC166&gt;高値!AB166,高値!AC166&gt;高値!AA166,高値!AC166&gt;高値!AD166,高値!AC166&gt;高値!AE166),24,""))</f>
        <v/>
      </c>
      <c r="AZ166" s="500" t="str">
        <f>IF(終値!A166="","",IF(AND(高値!AD166&gt;高値!AC166,高値!AD166&gt;高値!AB166,高値!AD166&gt;高値!AE166,高値!AD166&gt;高値!AF166),25,""))</f>
        <v/>
      </c>
      <c r="BA166" s="500" t="str">
        <f>IF(終値!A166="","",IF(AND(高値!AE166&gt;高値!AD166,高値!AE166&gt;高値!AC166,高値!AE166&gt;高値!AF166,高値!AE166&gt;高値!AG166),26,""))</f>
        <v/>
      </c>
      <c r="BB166" s="500" t="str">
        <f>IF(終値!A166="","",IF(AND(高値!AF166&gt;高値!AE166,高値!AF166&gt;高値!AD166,高値!AF166&gt;高値!AG166,高値!AF166&gt;高値!AH166),27,""))</f>
        <v/>
      </c>
      <c r="BC166" s="500" t="str">
        <f>IF(終値!A166="","",IF(AND(高値!AG166&gt;高値!AF166,高値!AG166&gt;高値!AE166,高値!AG166&gt;高値!AH166,高値!AG166&gt;高値!AI166),28,""))</f>
        <v/>
      </c>
      <c r="BD166" s="500">
        <f t="shared" si="12"/>
        <v>2</v>
      </c>
      <c r="BE166" s="500">
        <f t="shared" si="13"/>
        <v>9</v>
      </c>
      <c r="BF166" s="500">
        <f t="shared" si="14"/>
        <v>13</v>
      </c>
      <c r="BG166" s="500">
        <f>IF($BE166="","",INDEX(安値!$E166:$CZ166,1,$BE166+1))</f>
        <v>2201</v>
      </c>
      <c r="BH166" s="500">
        <f>IF($BF166="","",INDEX(安値!$E166:$CZ166,1,$BF166+1))</f>
        <v>2326</v>
      </c>
      <c r="BI166" s="500">
        <f>IF($BF166="","",MAX(INDEX(高値!$E166:$CZ166,1,$BE166+1):INDEX(高値!$E166:$CZ166,1,$BF166+1)))</f>
        <v>2400</v>
      </c>
      <c r="BJ166" s="500">
        <f>IF($BF166="","",AVERAGE(INDEX(終値!$E166:$CZ166,1,$BF166+1):INDEX(終値!$E166:$CZ166,1,$BF166+20))-2*STDEVP(INDEX(終値!$E166:$CZ166,1,$BF166+1):INDEX(終値!$E166:$CZ166,1,$BF166+20)))</f>
        <v>2205.2140798404812</v>
      </c>
      <c r="BK166" s="500">
        <f>IF($BE166="","",AVERAGE(INDEX(終値!$E166:$CZ166,1,$BE166+1):INDEX(終値!$E166:$CZ166,1,$BE166+20))-2*STDEVP(INDEX(終値!$E166:$CZ166,1,$BE166+1):INDEX(終値!$E166:$CZ166,1,$BE166+20)))</f>
        <v>2276.5309208322428</v>
      </c>
      <c r="BL166" s="500">
        <f t="shared" si="15"/>
        <v>5</v>
      </c>
      <c r="BM166" s="500">
        <f t="shared" si="16"/>
        <v>4</v>
      </c>
      <c r="BN166" s="500">
        <f t="shared" si="17"/>
        <v>11</v>
      </c>
      <c r="BO166" s="500">
        <f>IF($BM166="","",INDEX(高値!$E166:$CZ166,1,$BM166+1))</f>
        <v>2372</v>
      </c>
      <c r="BP166" s="500">
        <f>IF($BN166="","",INDEX(高値!$E166:$CZ166,1,$BN166+1))</f>
        <v>2400</v>
      </c>
      <c r="BQ166" s="500">
        <f>IF($BN166="","",MIN(INDEX(安値!$E166:$CZ166,1,$BM166+1):INDEX(安値!$E166:$CZ166,1,$BN166+1)))</f>
        <v>2201</v>
      </c>
      <c r="BR166" s="500">
        <f>IF($BN166="","",AVERAGE(INDEX(終値!$E166:$CZ166,1,$BN166+1):INDEX(終値!$E166:$CZ166,1,$BN166+20))+2*STDEVP(INDEX(終値!$E166:$CZ166,1,$BN166+1):INDEX(終値!$E166:$CZ166,1,$BN166+20)))</f>
        <v>2435.1432281318066</v>
      </c>
      <c r="BS166" s="500">
        <f>IF($BM166="","",AVERAGE(INDEX(終値!$E166:$CZ166,1,$BM166+1):INDEX(終値!$E166:$CZ166,1,$BM166+20))+2*STDEVP(INDEX(終値!$E166:$CZ166,1,$BM166+1):INDEX(終値!$E166:$CZ166,1,$BM166+20)))</f>
        <v>2410.1942208258051</v>
      </c>
      <c r="BT166" s="497" t="str">
        <f>IFERROR(IF(AND($BD166&gt;=2,ABS($BG166-$BH166)/$BH166&lt;=BB設定!$B$12,$BI166&gt;=MAX($BH166,$BG166)*(1+BB設定!$B$13),終値!E166&gt;$BG166),IF(OR(終値!E166&gt;=$BI166,AND($BH166&lt;$BJ166,$BG166&gt;=$BK166)),"二番底W▲","二番底W形成"),IF(AND($BL166&gt;=2,ABS($BO166-$BP166)/$BP166&lt;=BB設定!$B$12,$BQ166&lt;=MIN($BP166,$BO166)*(1-BB設定!$B$13),終値!E166&lt;$BO166),IF(OR(終値!E166&lt;=$BQ166,AND($BP166&gt;$BR166,$BO166&lt;=$BS166)),"二番天井M▼","二番天井M形成"),"－")),"－")</f>
        <v>二番天井M形成</v>
      </c>
    </row>
    <row r="167" spans="2:72">
      <c r="B167" s="500" t="str">
        <f>IF(終値!A167="","",IF(AND(安値!G167&lt;安値!F167,安値!G167&lt;安値!E167,安値!G167&lt;安値!H167,安値!G167&lt;安値!I167),2,""))</f>
        <v/>
      </c>
      <c r="C167" s="500" t="str">
        <f>IF(終値!A167="","",IF(AND(安値!H167&lt;安値!G167,安値!H167&lt;安値!F167,安値!H167&lt;安値!I167,安値!H167&lt;安値!J167),3,""))</f>
        <v/>
      </c>
      <c r="D167" s="500" t="str">
        <f>IF(終値!A167="","",IF(AND(安値!I167&lt;安値!H167,安値!I167&lt;安値!G167,安値!I167&lt;安値!J167,安値!I167&lt;安値!K167),4,""))</f>
        <v/>
      </c>
      <c r="E167" s="500">
        <f>IF(終値!A167="","",IF(AND(安値!J167&lt;安値!I167,安値!J167&lt;安値!H167,安値!J167&lt;安値!K167,安値!J167&lt;安値!L167),5,""))</f>
        <v>5</v>
      </c>
      <c r="F167" s="500" t="str">
        <f>IF(終値!A167="","",IF(AND(安値!K167&lt;安値!J167,安値!K167&lt;安値!I167,安値!K167&lt;安値!L167,安値!K167&lt;安値!M167),6,""))</f>
        <v/>
      </c>
      <c r="G167" s="500" t="str">
        <f>IF(終値!A167="","",IF(AND(安値!L167&lt;安値!K167,安値!L167&lt;安値!J167,安値!L167&lt;安値!M167,安値!L167&lt;安値!N167),7,""))</f>
        <v/>
      </c>
      <c r="H167" s="500" t="str">
        <f>IF(終値!A167="","",IF(AND(安値!M167&lt;安値!L167,安値!M167&lt;安値!K167,安値!M167&lt;安値!N167,安値!M167&lt;安値!O167),8,""))</f>
        <v/>
      </c>
      <c r="I167" s="500" t="str">
        <f>IF(終値!A167="","",IF(AND(安値!N167&lt;安値!M167,安値!N167&lt;安値!L167,安値!N167&lt;安値!O167,安値!N167&lt;安値!P167),9,""))</f>
        <v/>
      </c>
      <c r="J167" s="500" t="str">
        <f>IF(終値!A167="","",IF(AND(安値!O167&lt;安値!N167,安値!O167&lt;安値!M167,安値!O167&lt;安値!P167,安値!O167&lt;安値!Q167),10,""))</f>
        <v/>
      </c>
      <c r="K167" s="500" t="str">
        <f>IF(終値!A167="","",IF(AND(安値!P167&lt;安値!O167,安値!P167&lt;安値!N167,安値!P167&lt;安値!Q167,安値!P167&lt;安値!R167),11,""))</f>
        <v/>
      </c>
      <c r="L167" s="500" t="str">
        <f>IF(終値!A167="","",IF(AND(安値!Q167&lt;安値!P167,安値!Q167&lt;安値!O167,安値!Q167&lt;安値!R167,安値!Q167&lt;安値!S167),12,""))</f>
        <v/>
      </c>
      <c r="M167" s="500">
        <f>IF(終値!A167="","",IF(AND(安値!R167&lt;安値!Q167,安値!R167&lt;安値!P167,安値!R167&lt;安値!S167,安値!R167&lt;安値!T167),13,""))</f>
        <v>13</v>
      </c>
      <c r="N167" s="500" t="str">
        <f>IF(終値!A167="","",IF(AND(安値!S167&lt;安値!R167,安値!S167&lt;安値!Q167,安値!S167&lt;安値!T167,安値!S167&lt;安値!U167),14,""))</f>
        <v/>
      </c>
      <c r="O167" s="500" t="str">
        <f>IF(終値!A167="","",IF(AND(安値!T167&lt;安値!S167,安値!T167&lt;安値!R167,安値!T167&lt;安値!U167,安値!T167&lt;安値!V167),15,""))</f>
        <v/>
      </c>
      <c r="P167" s="500">
        <f>IF(終値!A167="","",IF(AND(安値!U167&lt;安値!T167,安値!U167&lt;安値!S167,安値!U167&lt;安値!V167,安値!U167&lt;安値!W167),16,""))</f>
        <v>16</v>
      </c>
      <c r="Q167" s="500" t="str">
        <f>IF(終値!A167="","",IF(AND(安値!V167&lt;安値!U167,安値!V167&lt;安値!T167,安値!V167&lt;安値!W167,安値!V167&lt;安値!X167),17,""))</f>
        <v/>
      </c>
      <c r="R167" s="500" t="str">
        <f>IF(終値!A167="","",IF(AND(安値!W167&lt;安値!V167,安値!W167&lt;安値!U167,安値!W167&lt;安値!X167,安値!W167&lt;安値!Y167),18,""))</f>
        <v/>
      </c>
      <c r="S167" s="500" t="str">
        <f>IF(終値!A167="","",IF(AND(安値!X167&lt;安値!W167,安値!X167&lt;安値!V167,安値!X167&lt;安値!Y167,安値!X167&lt;安値!Z167),19,""))</f>
        <v/>
      </c>
      <c r="T167" s="500">
        <f>IF(終値!A167="","",IF(AND(安値!Y167&lt;安値!X167,安値!Y167&lt;安値!W167,安値!Y167&lt;安値!Z167,安値!Y167&lt;安値!AA167),20,""))</f>
        <v>20</v>
      </c>
      <c r="U167" s="500" t="str">
        <f>IF(終値!A167="","",IF(AND(安値!Z167&lt;安値!Y167,安値!Z167&lt;安値!X167,安値!Z167&lt;安値!AA167,安値!Z167&lt;安値!AB167),21,""))</f>
        <v/>
      </c>
      <c r="V167" s="500" t="str">
        <f>IF(終値!A167="","",IF(AND(安値!AA167&lt;安値!Z167,安値!AA167&lt;安値!Y167,安値!AA167&lt;安値!AB167,安値!AA167&lt;安値!AC167),22,""))</f>
        <v/>
      </c>
      <c r="W167" s="500">
        <f>IF(終値!A167="","",IF(AND(安値!AB167&lt;安値!AA167,安値!AB167&lt;安値!Z167,安値!AB167&lt;安値!AC167,安値!AB167&lt;安値!AD167),23,""))</f>
        <v>23</v>
      </c>
      <c r="X167" s="500" t="str">
        <f>IF(終値!A167="","",IF(AND(安値!AC167&lt;安値!AB167,安値!AC167&lt;安値!AA167,安値!AC167&lt;安値!AD167,安値!AC167&lt;安値!AE167),24,""))</f>
        <v/>
      </c>
      <c r="Y167" s="500" t="str">
        <f>IF(終値!A167="","",IF(AND(安値!AD167&lt;安値!AC167,安値!AD167&lt;安値!AB167,安値!AD167&lt;安値!AE167,安値!AD167&lt;安値!AF167),25,""))</f>
        <v/>
      </c>
      <c r="Z167" s="500" t="str">
        <f>IF(終値!A167="","",IF(AND(安値!AE167&lt;安値!AD167,安値!AE167&lt;安値!AC167,安値!AE167&lt;安値!AF167,安値!AE167&lt;安値!AG167),26,""))</f>
        <v/>
      </c>
      <c r="AA167" s="500" t="str">
        <f>IF(終値!A167="","",IF(AND(安値!AF167&lt;安値!AE167,安値!AF167&lt;安値!AD167,安値!AF167&lt;安値!AG167,安値!AF167&lt;安値!AH167),27,""))</f>
        <v/>
      </c>
      <c r="AB167" s="500" t="str">
        <f>IF(終値!A167="","",IF(AND(安値!AG167&lt;安値!AF167,安値!AG167&lt;安値!AE167,安値!AG167&lt;安値!AH167,安値!AG167&lt;安値!AI167),28,""))</f>
        <v/>
      </c>
      <c r="AC167" s="500" t="str">
        <f>IF(終値!A167="","",IF(AND(高値!G167&gt;高値!F167,高値!G167&gt;高値!E167,高値!G167&gt;高値!H167,高値!G167&gt;高値!I167),2,""))</f>
        <v/>
      </c>
      <c r="AD167" s="500" t="str">
        <f>IF(終値!A167="","",IF(AND(高値!H167&gt;高値!G167,高値!H167&gt;高値!F167,高値!H167&gt;高値!I167,高値!H167&gt;高値!J167),3,""))</f>
        <v/>
      </c>
      <c r="AE167" s="500" t="str">
        <f>IF(終値!A167="","",IF(AND(高値!I167&gt;高値!H167,高値!I167&gt;高値!G167,高値!I167&gt;高値!J167,高値!I167&gt;高値!K167),4,""))</f>
        <v/>
      </c>
      <c r="AF167" s="500" t="str">
        <f>IF(終値!A167="","",IF(AND(高値!J167&gt;高値!I167,高値!J167&gt;高値!H167,高値!J167&gt;高値!K167,高値!J167&gt;高値!L167),5,""))</f>
        <v/>
      </c>
      <c r="AG167" s="500" t="str">
        <f>IF(終値!A167="","",IF(AND(高値!K167&gt;高値!J167,高値!K167&gt;高値!I167,高値!K167&gt;高値!L167,高値!K167&gt;高値!M167),6,""))</f>
        <v/>
      </c>
      <c r="AH167" s="500" t="str">
        <f>IF(終値!A167="","",IF(AND(高値!L167&gt;高値!K167,高値!L167&gt;高値!J167,高値!L167&gt;高値!M167,高値!L167&gt;高値!N167),7,""))</f>
        <v/>
      </c>
      <c r="AI167" s="500" t="str">
        <f>IF(終値!A167="","",IF(AND(高値!M167&gt;高値!L167,高値!M167&gt;高値!K167,高値!M167&gt;高値!N167,高値!M167&gt;高値!O167),8,""))</f>
        <v/>
      </c>
      <c r="AJ167" s="500" t="str">
        <f>IF(終値!A167="","",IF(AND(高値!N167&gt;高値!M167,高値!N167&gt;高値!L167,高値!N167&gt;高値!O167,高値!N167&gt;高値!P167),9,""))</f>
        <v/>
      </c>
      <c r="AK167" s="500" t="str">
        <f>IF(終値!A167="","",IF(AND(高値!O167&gt;高値!N167,高値!O167&gt;高値!M167,高値!O167&gt;高値!P167,高値!O167&gt;高値!Q167),10,""))</f>
        <v/>
      </c>
      <c r="AL167" s="500">
        <f>IF(終値!A167="","",IF(AND(高値!P167&gt;高値!O167,高値!P167&gt;高値!N167,高値!P167&gt;高値!Q167,高値!P167&gt;高値!R167),11,""))</f>
        <v>11</v>
      </c>
      <c r="AM167" s="500" t="str">
        <f>IF(終値!A167="","",IF(AND(高値!Q167&gt;高値!P167,高値!Q167&gt;高値!O167,高値!Q167&gt;高値!R167,高値!Q167&gt;高値!S167),12,""))</f>
        <v/>
      </c>
      <c r="AN167" s="500" t="str">
        <f>IF(終値!A167="","",IF(AND(高値!R167&gt;高値!Q167,高値!R167&gt;高値!P167,高値!R167&gt;高値!S167,高値!R167&gt;高値!T167),13,""))</f>
        <v/>
      </c>
      <c r="AO167" s="500" t="str">
        <f>IF(終値!A167="","",IF(AND(高値!S167&gt;高値!R167,高値!S167&gt;高値!Q167,高値!S167&gt;高値!T167,高値!S167&gt;高値!U167),14,""))</f>
        <v/>
      </c>
      <c r="AP167" s="500" t="str">
        <f>IF(終値!A167="","",IF(AND(高値!T167&gt;高値!S167,高値!T167&gt;高値!R167,高値!T167&gt;高値!U167,高値!T167&gt;高値!V167),15,""))</f>
        <v/>
      </c>
      <c r="AQ167" s="500" t="str">
        <f>IF(終値!A167="","",IF(AND(高値!U167&gt;高値!T167,高値!U167&gt;高値!S167,高値!U167&gt;高値!V167,高値!U167&gt;高値!W167),16,""))</f>
        <v/>
      </c>
      <c r="AR167" s="500" t="str">
        <f>IF(終値!A167="","",IF(AND(高値!V167&gt;高値!U167,高値!V167&gt;高値!T167,高値!V167&gt;高値!W167,高値!V167&gt;高値!X167),17,""))</f>
        <v/>
      </c>
      <c r="AS167" s="500">
        <f>IF(終値!A167="","",IF(AND(高値!W167&gt;高値!V167,高値!W167&gt;高値!U167,高値!W167&gt;高値!X167,高値!W167&gt;高値!Y167),18,""))</f>
        <v>18</v>
      </c>
      <c r="AT167" s="500" t="str">
        <f>IF(終値!A167="","",IF(AND(高値!X167&gt;高値!W167,高値!X167&gt;高値!V167,高値!X167&gt;高値!Y167,高値!X167&gt;高値!Z167),19,""))</f>
        <v/>
      </c>
      <c r="AU167" s="500" t="str">
        <f>IF(終値!A167="","",IF(AND(高値!Y167&gt;高値!X167,高値!Y167&gt;高値!W167,高値!Y167&gt;高値!Z167,高値!Y167&gt;高値!AA167),20,""))</f>
        <v/>
      </c>
      <c r="AV167" s="500" t="str">
        <f>IF(終値!A167="","",IF(AND(高値!Z167&gt;高値!Y167,高値!Z167&gt;高値!X167,高値!Z167&gt;高値!AA167,高値!Z167&gt;高値!AB167),21,""))</f>
        <v/>
      </c>
      <c r="AW167" s="500" t="str">
        <f>IF(終値!A167="","",IF(AND(高値!AA167&gt;高値!Z167,高値!AA167&gt;高値!Y167,高値!AA167&gt;高値!AB167,高値!AA167&gt;高値!AC167),22,""))</f>
        <v/>
      </c>
      <c r="AX167" s="500" t="str">
        <f>IF(終値!A167="","",IF(AND(高値!AB167&gt;高値!AA167,高値!AB167&gt;高値!Z167,高値!AB167&gt;高値!AC167,高値!AB167&gt;高値!AD167),23,""))</f>
        <v/>
      </c>
      <c r="AY167" s="500" t="str">
        <f>IF(終値!A167="","",IF(AND(高値!AC167&gt;高値!AB167,高値!AC167&gt;高値!AA167,高値!AC167&gt;高値!AD167,高値!AC167&gt;高値!AE167),24,""))</f>
        <v/>
      </c>
      <c r="AZ167" s="500" t="str">
        <f>IF(終値!A167="","",IF(AND(高値!AD167&gt;高値!AC167,高値!AD167&gt;高値!AB167,高値!AD167&gt;高値!AE167,高値!AD167&gt;高値!AF167),25,""))</f>
        <v/>
      </c>
      <c r="BA167" s="500" t="str">
        <f>IF(終値!A167="","",IF(AND(高値!AE167&gt;高値!AD167,高値!AE167&gt;高値!AC167,高値!AE167&gt;高値!AF167,高値!AE167&gt;高値!AG167),26,""))</f>
        <v/>
      </c>
      <c r="BB167" s="500" t="str">
        <f>IF(終値!A167="","",IF(AND(高値!AF167&gt;高値!AE167,高値!AF167&gt;高値!AD167,高値!AF167&gt;高値!AG167,高値!AF167&gt;高値!AH167),27,""))</f>
        <v/>
      </c>
      <c r="BC167" s="500" t="str">
        <f>IF(終値!A167="","",IF(AND(高値!AG167&gt;高値!AF167,高値!AG167&gt;高値!AE167,高値!AG167&gt;高値!AH167,高値!AG167&gt;高値!AI167),28,""))</f>
        <v/>
      </c>
      <c r="BD167" s="500">
        <f t="shared" si="12"/>
        <v>5</v>
      </c>
      <c r="BE167" s="500">
        <f t="shared" si="13"/>
        <v>5</v>
      </c>
      <c r="BF167" s="500">
        <f t="shared" si="14"/>
        <v>13</v>
      </c>
      <c r="BG167" s="500">
        <f>IF($BE167="","",INDEX(安値!$E167:$CZ167,1,$BE167+1))</f>
        <v>2838</v>
      </c>
      <c r="BH167" s="500">
        <f>IF($BF167="","",INDEX(安値!$E167:$CZ167,1,$BF167+1))</f>
        <v>3040</v>
      </c>
      <c r="BI167" s="500">
        <f>IF($BF167="","",MAX(INDEX(高値!$E167:$CZ167,1,$BE167+1):INDEX(高値!$E167:$CZ167,1,$BF167+1)))</f>
        <v>3250</v>
      </c>
      <c r="BJ167" s="500">
        <f>IF($BF167="","",AVERAGE(INDEX(終値!$E167:$CZ167,1,$BF167+1):INDEX(終値!$E167:$CZ167,1,$BF167+20))-2*STDEVP(INDEX(終値!$E167:$CZ167,1,$BF167+1):INDEX(終値!$E167:$CZ167,1,$BF167+20)))</f>
        <v>3054.0218986853147</v>
      </c>
      <c r="BK167" s="500">
        <f>IF($BE167="","",AVERAGE(INDEX(終値!$E167:$CZ167,1,$BE167+1):INDEX(終値!$E167:$CZ167,1,$BE167+20))-2*STDEVP(INDEX(終値!$E167:$CZ167,1,$BE167+1):INDEX(終値!$E167:$CZ167,1,$BE167+20)))</f>
        <v>3047.7549181120912</v>
      </c>
      <c r="BL167" s="500">
        <f t="shared" si="15"/>
        <v>2</v>
      </c>
      <c r="BM167" s="500">
        <f t="shared" si="16"/>
        <v>11</v>
      </c>
      <c r="BN167" s="500">
        <f t="shared" si="17"/>
        <v>18</v>
      </c>
      <c r="BO167" s="500">
        <f>IF($BM167="","",INDEX(高値!$E167:$CZ167,1,$BM167+1))</f>
        <v>3250</v>
      </c>
      <c r="BP167" s="500">
        <f>IF($BN167="","",INDEX(高値!$E167:$CZ167,1,$BN167+1))</f>
        <v>3315</v>
      </c>
      <c r="BQ167" s="500">
        <f>IF($BN167="","",MIN(INDEX(安値!$E167:$CZ167,1,$BM167+1):INDEX(安値!$E167:$CZ167,1,$BN167+1)))</f>
        <v>3040</v>
      </c>
      <c r="BR167" s="500">
        <f>IF($BN167="","",AVERAGE(INDEX(終値!$E167:$CZ167,1,$BN167+1):INDEX(終値!$E167:$CZ167,1,$BN167+20))+2*STDEVP(INDEX(終値!$E167:$CZ167,1,$BN167+1):INDEX(終値!$E167:$CZ167,1,$BN167+20)))</f>
        <v>3604.8213573366047</v>
      </c>
      <c r="BS167" s="500">
        <f>IF($BM167="","",AVERAGE(INDEX(終値!$E167:$CZ167,1,$BM167+1):INDEX(終値!$E167:$CZ167,1,$BM167+20))+2*STDEVP(INDEX(終値!$E167:$CZ167,1,$BM167+1):INDEX(終値!$E167:$CZ167,1,$BM167+20)))</f>
        <v>3545.0773333723541</v>
      </c>
      <c r="BT167" s="497" t="str">
        <f>IFERROR(IF(AND($BD167&gt;=2,ABS($BG167-$BH167)/$BH167&lt;=BB設定!$B$12,$BI167&gt;=MAX($BH167,$BG167)*(1+BB設定!$B$13),終値!E167&gt;$BG167),IF(OR(終値!E167&gt;=$BI167,AND($BH167&lt;$BJ167,$BG167&gt;=$BK167)),"二番底W▲","二番底W形成"),IF(AND($BL167&gt;=2,ABS($BO167-$BP167)/$BP167&lt;=BB設定!$B$12,$BQ167&lt;=MIN($BP167,$BO167)*(1-BB設定!$B$13),終値!E167&lt;$BO167),IF(OR(終値!E167&lt;=$BQ167,AND($BP167&gt;$BR167,$BO167&lt;=$BS167)),"二番天井M▼","二番天井M形成"),"－")),"－")</f>
        <v>－</v>
      </c>
    </row>
    <row r="168" spans="2:72">
      <c r="B168" s="500" t="str">
        <f>IF(終値!A168="","",IF(AND(安値!G168&lt;安値!F168,安値!G168&lt;安値!E168,安値!G168&lt;安値!H168,安値!G168&lt;安値!I168),2,""))</f>
        <v/>
      </c>
      <c r="C168" s="500">
        <f>IF(終値!A168="","",IF(AND(安値!H168&lt;安値!G168,安値!H168&lt;安値!F168,安値!H168&lt;安値!I168,安値!H168&lt;安値!J168),3,""))</f>
        <v>3</v>
      </c>
      <c r="D168" s="500" t="str">
        <f>IF(終値!A168="","",IF(AND(安値!I168&lt;安値!H168,安値!I168&lt;安値!G168,安値!I168&lt;安値!J168,安値!I168&lt;安値!K168),4,""))</f>
        <v/>
      </c>
      <c r="E168" s="500" t="str">
        <f>IF(終値!A168="","",IF(AND(安値!J168&lt;安値!I168,安値!J168&lt;安値!H168,安値!J168&lt;安値!K168,安値!J168&lt;安値!L168),5,""))</f>
        <v/>
      </c>
      <c r="F168" s="500" t="str">
        <f>IF(終値!A168="","",IF(AND(安値!K168&lt;安値!J168,安値!K168&lt;安値!I168,安値!K168&lt;安値!L168,安値!K168&lt;安値!M168),6,""))</f>
        <v/>
      </c>
      <c r="G168" s="500" t="str">
        <f>IF(終値!A168="","",IF(AND(安値!L168&lt;安値!K168,安値!L168&lt;安値!J168,安値!L168&lt;安値!M168,安値!L168&lt;安値!N168),7,""))</f>
        <v/>
      </c>
      <c r="H168" s="500" t="str">
        <f>IF(終値!A168="","",IF(AND(安値!M168&lt;安値!L168,安値!M168&lt;安値!K168,安値!M168&lt;安値!N168,安値!M168&lt;安値!O168),8,""))</f>
        <v/>
      </c>
      <c r="I168" s="500" t="str">
        <f>IF(終値!A168="","",IF(AND(安値!N168&lt;安値!M168,安値!N168&lt;安値!L168,安値!N168&lt;安値!O168,安値!N168&lt;安値!P168),9,""))</f>
        <v/>
      </c>
      <c r="J168" s="500" t="str">
        <f>IF(終値!A168="","",IF(AND(安値!O168&lt;安値!N168,安値!O168&lt;安値!M168,安値!O168&lt;安値!P168,安値!O168&lt;安値!Q168),10,""))</f>
        <v/>
      </c>
      <c r="K168" s="500" t="str">
        <f>IF(終値!A168="","",IF(AND(安値!P168&lt;安値!O168,安値!P168&lt;安値!N168,安値!P168&lt;安値!Q168,安値!P168&lt;安値!R168),11,""))</f>
        <v/>
      </c>
      <c r="L168" s="500" t="str">
        <f>IF(終値!A168="","",IF(AND(安値!Q168&lt;安値!P168,安値!Q168&lt;安値!O168,安値!Q168&lt;安値!R168,安値!Q168&lt;安値!S168),12,""))</f>
        <v/>
      </c>
      <c r="M168" s="500">
        <f>IF(終値!A168="","",IF(AND(安値!R168&lt;安値!Q168,安値!R168&lt;安値!P168,安値!R168&lt;安値!S168,安値!R168&lt;安値!T168),13,""))</f>
        <v>13</v>
      </c>
      <c r="N168" s="500" t="str">
        <f>IF(終値!A168="","",IF(AND(安値!S168&lt;安値!R168,安値!S168&lt;安値!Q168,安値!S168&lt;安値!T168,安値!S168&lt;安値!U168),14,""))</f>
        <v/>
      </c>
      <c r="O168" s="500" t="str">
        <f>IF(終値!A168="","",IF(AND(安値!T168&lt;安値!S168,安値!T168&lt;安値!R168,安値!T168&lt;安値!U168,安値!T168&lt;安値!V168),15,""))</f>
        <v/>
      </c>
      <c r="P168" s="500" t="str">
        <f>IF(終値!A168="","",IF(AND(安値!U168&lt;安値!T168,安値!U168&lt;安値!S168,安値!U168&lt;安値!V168,安値!U168&lt;安値!W168),16,""))</f>
        <v/>
      </c>
      <c r="Q168" s="500" t="str">
        <f>IF(終値!A168="","",IF(AND(安値!V168&lt;安値!U168,安値!V168&lt;安値!T168,安値!V168&lt;安値!W168,安値!V168&lt;安値!X168),17,""))</f>
        <v/>
      </c>
      <c r="R168" s="500" t="str">
        <f>IF(終値!A168="","",IF(AND(安値!W168&lt;安値!V168,安値!W168&lt;安値!U168,安値!W168&lt;安値!X168,安値!W168&lt;安値!Y168),18,""))</f>
        <v/>
      </c>
      <c r="S168" s="500">
        <f>IF(終値!A168="","",IF(AND(安値!X168&lt;安値!W168,安値!X168&lt;安値!V168,安値!X168&lt;安値!Y168,安値!X168&lt;安値!Z168),19,""))</f>
        <v>19</v>
      </c>
      <c r="T168" s="500" t="str">
        <f>IF(終値!A168="","",IF(AND(安値!Y168&lt;安値!X168,安値!Y168&lt;安値!W168,安値!Y168&lt;安値!Z168,安値!Y168&lt;安値!AA168),20,""))</f>
        <v/>
      </c>
      <c r="U168" s="500" t="str">
        <f>IF(終値!A168="","",IF(AND(安値!Z168&lt;安値!Y168,安値!Z168&lt;安値!X168,安値!Z168&lt;安値!AA168,安値!Z168&lt;安値!AB168),21,""))</f>
        <v/>
      </c>
      <c r="V168" s="500" t="str">
        <f>IF(終値!A168="","",IF(AND(安値!AA168&lt;安値!Z168,安値!AA168&lt;安値!Y168,安値!AA168&lt;安値!AB168,安値!AA168&lt;安値!AC168),22,""))</f>
        <v/>
      </c>
      <c r="W168" s="500" t="str">
        <f>IF(終値!A168="","",IF(AND(安値!AB168&lt;安値!AA168,安値!AB168&lt;安値!Z168,安値!AB168&lt;安値!AC168,安値!AB168&lt;安値!AD168),23,""))</f>
        <v/>
      </c>
      <c r="X168" s="500" t="str">
        <f>IF(終値!A168="","",IF(AND(安値!AC168&lt;安値!AB168,安値!AC168&lt;安値!AA168,安値!AC168&lt;安値!AD168,安値!AC168&lt;安値!AE168),24,""))</f>
        <v/>
      </c>
      <c r="Y168" s="500">
        <f>IF(終値!A168="","",IF(AND(安値!AD168&lt;安値!AC168,安値!AD168&lt;安値!AB168,安値!AD168&lt;安値!AE168,安値!AD168&lt;安値!AF168),25,""))</f>
        <v>25</v>
      </c>
      <c r="Z168" s="500" t="str">
        <f>IF(終値!A168="","",IF(AND(安値!AE168&lt;安値!AD168,安値!AE168&lt;安値!AC168,安値!AE168&lt;安値!AF168,安値!AE168&lt;安値!AG168),26,""))</f>
        <v/>
      </c>
      <c r="AA168" s="500" t="str">
        <f>IF(終値!A168="","",IF(AND(安値!AF168&lt;安値!AE168,安値!AF168&lt;安値!AD168,安値!AF168&lt;安値!AG168,安値!AF168&lt;安値!AH168),27,""))</f>
        <v/>
      </c>
      <c r="AB168" s="500" t="str">
        <f>IF(終値!A168="","",IF(AND(安値!AG168&lt;安値!AF168,安値!AG168&lt;安値!AE168,安値!AG168&lt;安値!AH168,安値!AG168&lt;安値!AI168),28,""))</f>
        <v/>
      </c>
      <c r="AC168" s="500" t="str">
        <f>IF(終値!A168="","",IF(AND(高値!G168&gt;高値!F168,高値!G168&gt;高値!E168,高値!G168&gt;高値!H168,高値!G168&gt;高値!I168),2,""))</f>
        <v/>
      </c>
      <c r="AD168" s="500" t="str">
        <f>IF(終値!A168="","",IF(AND(高値!H168&gt;高値!G168,高値!H168&gt;高値!F168,高値!H168&gt;高値!I168,高値!H168&gt;高値!J168),3,""))</f>
        <v/>
      </c>
      <c r="AE168" s="500" t="str">
        <f>IF(終値!A168="","",IF(AND(高値!I168&gt;高値!H168,高値!I168&gt;高値!G168,高値!I168&gt;高値!J168,高値!I168&gt;高値!K168),4,""))</f>
        <v/>
      </c>
      <c r="AF168" s="500" t="str">
        <f>IF(終値!A168="","",IF(AND(高値!J168&gt;高値!I168,高値!J168&gt;高値!H168,高値!J168&gt;高値!K168,高値!J168&gt;高値!L168),5,""))</f>
        <v/>
      </c>
      <c r="AG168" s="500" t="str">
        <f>IF(終値!A168="","",IF(AND(高値!K168&gt;高値!J168,高値!K168&gt;高値!I168,高値!K168&gt;高値!L168,高値!K168&gt;高値!M168),6,""))</f>
        <v/>
      </c>
      <c r="AH168" s="500" t="str">
        <f>IF(終値!A168="","",IF(AND(高値!L168&gt;高値!K168,高値!L168&gt;高値!J168,高値!L168&gt;高値!M168,高値!L168&gt;高値!N168),7,""))</f>
        <v/>
      </c>
      <c r="AI168" s="500" t="str">
        <f>IF(終値!A168="","",IF(AND(高値!M168&gt;高値!L168,高値!M168&gt;高値!K168,高値!M168&gt;高値!N168,高値!M168&gt;高値!O168),8,""))</f>
        <v/>
      </c>
      <c r="AJ168" s="500" t="str">
        <f>IF(終値!A168="","",IF(AND(高値!N168&gt;高値!M168,高値!N168&gt;高値!L168,高値!N168&gt;高値!O168,高値!N168&gt;高値!P168),9,""))</f>
        <v/>
      </c>
      <c r="AK168" s="500" t="str">
        <f>IF(終値!A168="","",IF(AND(高値!O168&gt;高値!N168,高値!O168&gt;高値!M168,高値!O168&gt;高値!P168,高値!O168&gt;高値!Q168),10,""))</f>
        <v/>
      </c>
      <c r="AL168" s="500" t="str">
        <f>IF(終値!A168="","",IF(AND(高値!P168&gt;高値!O168,高値!P168&gt;高値!N168,高値!P168&gt;高値!Q168,高値!P168&gt;高値!R168),11,""))</f>
        <v/>
      </c>
      <c r="AM168" s="500" t="str">
        <f>IF(終値!A168="","",IF(AND(高値!Q168&gt;高値!P168,高値!Q168&gt;高値!O168,高値!Q168&gt;高値!R168,高値!Q168&gt;高値!S168),12,""))</f>
        <v/>
      </c>
      <c r="AN168" s="500" t="str">
        <f>IF(終値!A168="","",IF(AND(高値!R168&gt;高値!Q168,高値!R168&gt;高値!P168,高値!R168&gt;高値!S168,高値!R168&gt;高値!T168),13,""))</f>
        <v/>
      </c>
      <c r="AO168" s="500" t="str">
        <f>IF(終値!A168="","",IF(AND(高値!S168&gt;高値!R168,高値!S168&gt;高値!Q168,高値!S168&gt;高値!T168,高値!S168&gt;高値!U168),14,""))</f>
        <v/>
      </c>
      <c r="AP168" s="500" t="str">
        <f>IF(終値!A168="","",IF(AND(高値!T168&gt;高値!S168,高値!T168&gt;高値!R168,高値!T168&gt;高値!U168,高値!T168&gt;高値!V168),15,""))</f>
        <v/>
      </c>
      <c r="AQ168" s="500" t="str">
        <f>IF(終値!A168="","",IF(AND(高値!U168&gt;高値!T168,高値!U168&gt;高値!S168,高値!U168&gt;高値!V168,高値!U168&gt;高値!W168),16,""))</f>
        <v/>
      </c>
      <c r="AR168" s="500" t="str">
        <f>IF(終値!A168="","",IF(AND(高値!V168&gt;高値!U168,高値!V168&gt;高値!T168,高値!V168&gt;高値!W168,高値!V168&gt;高値!X168),17,""))</f>
        <v/>
      </c>
      <c r="AS168" s="500" t="str">
        <f>IF(終値!A168="","",IF(AND(高値!W168&gt;高値!V168,高値!W168&gt;高値!U168,高値!W168&gt;高値!X168,高値!W168&gt;高値!Y168),18,""))</f>
        <v/>
      </c>
      <c r="AT168" s="500" t="str">
        <f>IF(終値!A168="","",IF(AND(高値!X168&gt;高値!W168,高値!X168&gt;高値!V168,高値!X168&gt;高値!Y168,高値!X168&gt;高値!Z168),19,""))</f>
        <v/>
      </c>
      <c r="AU168" s="500" t="str">
        <f>IF(終値!A168="","",IF(AND(高値!Y168&gt;高値!X168,高値!Y168&gt;高値!W168,高値!Y168&gt;高値!Z168,高値!Y168&gt;高値!AA168),20,""))</f>
        <v/>
      </c>
      <c r="AV168" s="500">
        <f>IF(終値!A168="","",IF(AND(高値!Z168&gt;高値!Y168,高値!Z168&gt;高値!X168,高値!Z168&gt;高値!AA168,高値!Z168&gt;高値!AB168),21,""))</f>
        <v>21</v>
      </c>
      <c r="AW168" s="500" t="str">
        <f>IF(終値!A168="","",IF(AND(高値!AA168&gt;高値!Z168,高値!AA168&gt;高値!Y168,高値!AA168&gt;高値!AB168,高値!AA168&gt;高値!AC168),22,""))</f>
        <v/>
      </c>
      <c r="AX168" s="500" t="str">
        <f>IF(終値!A168="","",IF(AND(高値!AB168&gt;高値!AA168,高値!AB168&gt;高値!Z168,高値!AB168&gt;高値!AC168,高値!AB168&gt;高値!AD168),23,""))</f>
        <v/>
      </c>
      <c r="AY168" s="500" t="str">
        <f>IF(終値!A168="","",IF(AND(高値!AC168&gt;高値!AB168,高値!AC168&gt;高値!AA168,高値!AC168&gt;高値!AD168,高値!AC168&gt;高値!AE168),24,""))</f>
        <v/>
      </c>
      <c r="AZ168" s="500" t="str">
        <f>IF(終値!A168="","",IF(AND(高値!AD168&gt;高値!AC168,高値!AD168&gt;高値!AB168,高値!AD168&gt;高値!AE168,高値!AD168&gt;高値!AF168),25,""))</f>
        <v/>
      </c>
      <c r="BA168" s="500" t="str">
        <f>IF(終値!A168="","",IF(AND(高値!AE168&gt;高値!AD168,高値!AE168&gt;高値!AC168,高値!AE168&gt;高値!AF168,高値!AE168&gt;高値!AG168),26,""))</f>
        <v/>
      </c>
      <c r="BB168" s="500">
        <f>IF(終値!A168="","",IF(AND(高値!AF168&gt;高値!AE168,高値!AF168&gt;高値!AD168,高値!AF168&gt;高値!AG168,高値!AF168&gt;高値!AH168),27,""))</f>
        <v>27</v>
      </c>
      <c r="BC168" s="500" t="str">
        <f>IF(終値!A168="","",IF(AND(高値!AG168&gt;高値!AF168,高値!AG168&gt;高値!AE168,高値!AG168&gt;高値!AH168,高値!AG168&gt;高値!AI168),28,""))</f>
        <v/>
      </c>
      <c r="BD168" s="500">
        <f t="shared" si="12"/>
        <v>4</v>
      </c>
      <c r="BE168" s="500">
        <f t="shared" si="13"/>
        <v>3</v>
      </c>
      <c r="BF168" s="500">
        <f t="shared" si="14"/>
        <v>13</v>
      </c>
      <c r="BG168" s="500">
        <f>IF($BE168="","",INDEX(安値!$E168:$CZ168,1,$BE168+1))</f>
        <v>1999</v>
      </c>
      <c r="BH168" s="500">
        <f>IF($BF168="","",INDEX(安値!$E168:$CZ168,1,$BF168+1))</f>
        <v>1966</v>
      </c>
      <c r="BI168" s="500">
        <f>IF($BF168="","",MAX(INDEX(高値!$E168:$CZ168,1,$BE168+1):INDEX(高値!$E168:$CZ168,1,$BF168+1)))</f>
        <v>2085</v>
      </c>
      <c r="BJ168" s="500">
        <f>IF($BF168="","",AVERAGE(INDEX(終値!$E168:$CZ168,1,$BF168+1):INDEX(終値!$E168:$CZ168,1,$BF168+20))-2*STDEVP(INDEX(終値!$E168:$CZ168,1,$BF168+1):INDEX(終値!$E168:$CZ168,1,$BF168+20)))</f>
        <v>1919.098148175759</v>
      </c>
      <c r="BK168" s="500">
        <f>IF($BE168="","",AVERAGE(INDEX(終値!$E168:$CZ168,1,$BE168+1):INDEX(終値!$E168:$CZ168,1,$BE168+20))-2*STDEVP(INDEX(終値!$E168:$CZ168,1,$BE168+1):INDEX(終値!$E168:$CZ168,1,$BE168+20)))</f>
        <v>1936.3000813008666</v>
      </c>
      <c r="BL168" s="500">
        <f t="shared" si="15"/>
        <v>2</v>
      </c>
      <c r="BM168" s="500">
        <f t="shared" si="16"/>
        <v>21</v>
      </c>
      <c r="BN168" s="500">
        <f t="shared" si="17"/>
        <v>27</v>
      </c>
      <c r="BO168" s="500">
        <f>IF($BM168="","",INDEX(高値!$E168:$CZ168,1,$BM168+1))</f>
        <v>1974</v>
      </c>
      <c r="BP168" s="500">
        <f>IF($BN168="","",INDEX(高値!$E168:$CZ168,1,$BN168+1))</f>
        <v>2040</v>
      </c>
      <c r="BQ168" s="500">
        <f>IF($BN168="","",MIN(INDEX(安値!$E168:$CZ168,1,$BM168+1):INDEX(安値!$E168:$CZ168,1,$BN168+1)))</f>
        <v>1924</v>
      </c>
      <c r="BR168" s="500">
        <f>IF($BN168="","",AVERAGE(INDEX(終値!$E168:$CZ168,1,$BN168+1):INDEX(終値!$E168:$CZ168,1,$BN168+20))+2*STDEVP(INDEX(終値!$E168:$CZ168,1,$BN168+1):INDEX(終値!$E168:$CZ168,1,$BN168+20)))</f>
        <v>2064.6749325134429</v>
      </c>
      <c r="BS168" s="500">
        <f>IF($BM168="","",AVERAGE(INDEX(終値!$E168:$CZ168,1,$BM168+1):INDEX(終値!$E168:$CZ168,1,$BM168+20))+2*STDEVP(INDEX(終値!$E168:$CZ168,1,$BM168+1):INDEX(終値!$E168:$CZ168,1,$BM168+20)))</f>
        <v>2061.9673196181548</v>
      </c>
      <c r="BT168" s="497" t="str">
        <f>IFERROR(IF(AND($BD168&gt;=2,ABS($BG168-$BH168)/$BH168&lt;=BB設定!$B$12,$BI168&gt;=MAX($BH168,$BG168)*(1+BB設定!$B$13),終値!E168&gt;$BG168),IF(OR(終値!E168&gt;=$BI168,AND($BH168&lt;$BJ168,$BG168&gt;=$BK168)),"二番底W▲","二番底W形成"),IF(AND($BL168&gt;=2,ABS($BO168-$BP168)/$BP168&lt;=BB設定!$B$12,$BQ168&lt;=MIN($BP168,$BO168)*(1-BB設定!$B$13),終値!E168&lt;$BO168),IF(OR(終値!E168&lt;=$BQ168,AND($BP168&gt;$BR168,$BO168&lt;=$BS168)),"二番天井M▼","二番天井M形成"),"－")),"－")</f>
        <v>二番底W形成</v>
      </c>
    </row>
    <row r="169" spans="2:72">
      <c r="B169" s="500" t="str">
        <f>IF(終値!A169="","",IF(AND(安値!G169&lt;安値!F169,安値!G169&lt;安値!E169,安値!G169&lt;安値!H169,安値!G169&lt;安値!I169),2,""))</f>
        <v/>
      </c>
      <c r="C169" s="500">
        <f>IF(終値!A169="","",IF(AND(安値!H169&lt;安値!G169,安値!H169&lt;安値!F169,安値!H169&lt;安値!I169,安値!H169&lt;安値!J169),3,""))</f>
        <v>3</v>
      </c>
      <c r="D169" s="500" t="str">
        <f>IF(終値!A169="","",IF(AND(安値!I169&lt;安値!H169,安値!I169&lt;安値!G169,安値!I169&lt;安値!J169,安値!I169&lt;安値!K169),4,""))</f>
        <v/>
      </c>
      <c r="E169" s="500" t="str">
        <f>IF(終値!A169="","",IF(AND(安値!J169&lt;安値!I169,安値!J169&lt;安値!H169,安値!J169&lt;安値!K169,安値!J169&lt;安値!L169),5,""))</f>
        <v/>
      </c>
      <c r="F169" s="500" t="str">
        <f>IF(終値!A169="","",IF(AND(安値!K169&lt;安値!J169,安値!K169&lt;安値!I169,安値!K169&lt;安値!L169,安値!K169&lt;安値!M169),6,""))</f>
        <v/>
      </c>
      <c r="G169" s="500" t="str">
        <f>IF(終値!A169="","",IF(AND(安値!L169&lt;安値!K169,安値!L169&lt;安値!J169,安値!L169&lt;安値!M169,安値!L169&lt;安値!N169),7,""))</f>
        <v/>
      </c>
      <c r="H169" s="500" t="str">
        <f>IF(終値!A169="","",IF(AND(安値!M169&lt;安値!L169,安値!M169&lt;安値!K169,安値!M169&lt;安値!N169,安値!M169&lt;安値!O169),8,""))</f>
        <v/>
      </c>
      <c r="I169" s="500">
        <f>IF(終値!A169="","",IF(AND(安値!N169&lt;安値!M169,安値!N169&lt;安値!L169,安値!N169&lt;安値!O169,安値!N169&lt;安値!P169),9,""))</f>
        <v>9</v>
      </c>
      <c r="J169" s="500" t="str">
        <f>IF(終値!A169="","",IF(AND(安値!O169&lt;安値!N169,安値!O169&lt;安値!M169,安値!O169&lt;安値!P169,安値!O169&lt;安値!Q169),10,""))</f>
        <v/>
      </c>
      <c r="K169" s="500" t="str">
        <f>IF(終値!A169="","",IF(AND(安値!P169&lt;安値!O169,安値!P169&lt;安値!N169,安値!P169&lt;安値!Q169,安値!P169&lt;安値!R169),11,""))</f>
        <v/>
      </c>
      <c r="L169" s="500" t="str">
        <f>IF(終値!A169="","",IF(AND(安値!Q169&lt;安値!P169,安値!Q169&lt;安値!O169,安値!Q169&lt;安値!R169,安値!Q169&lt;安値!S169),12,""))</f>
        <v/>
      </c>
      <c r="M169" s="500">
        <f>IF(終値!A169="","",IF(AND(安値!R169&lt;安値!Q169,安値!R169&lt;安値!P169,安値!R169&lt;安値!S169,安値!R169&lt;安値!T169),13,""))</f>
        <v>13</v>
      </c>
      <c r="N169" s="500" t="str">
        <f>IF(終値!A169="","",IF(AND(安値!S169&lt;安値!R169,安値!S169&lt;安値!Q169,安値!S169&lt;安値!T169,安値!S169&lt;安値!U169),14,""))</f>
        <v/>
      </c>
      <c r="O169" s="500" t="str">
        <f>IF(終値!A169="","",IF(AND(安値!T169&lt;安値!S169,安値!T169&lt;安値!R169,安値!T169&lt;安値!U169,安値!T169&lt;安値!V169),15,""))</f>
        <v/>
      </c>
      <c r="P169" s="500">
        <f>IF(終値!A169="","",IF(AND(安値!U169&lt;安値!T169,安値!U169&lt;安値!S169,安値!U169&lt;安値!V169,安値!U169&lt;安値!W169),16,""))</f>
        <v>16</v>
      </c>
      <c r="Q169" s="500" t="str">
        <f>IF(終値!A169="","",IF(AND(安値!V169&lt;安値!U169,安値!V169&lt;安値!T169,安値!V169&lt;安値!W169,安値!V169&lt;安値!X169),17,""))</f>
        <v/>
      </c>
      <c r="R169" s="500" t="str">
        <f>IF(終値!A169="","",IF(AND(安値!W169&lt;安値!V169,安値!W169&lt;安値!U169,安値!W169&lt;安値!X169,安値!W169&lt;安値!Y169),18,""))</f>
        <v/>
      </c>
      <c r="S169" s="500" t="str">
        <f>IF(終値!A169="","",IF(AND(安値!X169&lt;安値!W169,安値!X169&lt;安値!V169,安値!X169&lt;安値!Y169,安値!X169&lt;安値!Z169),19,""))</f>
        <v/>
      </c>
      <c r="T169" s="500" t="str">
        <f>IF(終値!A169="","",IF(AND(安値!Y169&lt;安値!X169,安値!Y169&lt;安値!W169,安値!Y169&lt;安値!Z169,安値!Y169&lt;安値!AA169),20,""))</f>
        <v/>
      </c>
      <c r="U169" s="500" t="str">
        <f>IF(終値!A169="","",IF(AND(安値!Z169&lt;安値!Y169,安値!Z169&lt;安値!X169,安値!Z169&lt;安値!AA169,安値!Z169&lt;安値!AB169),21,""))</f>
        <v/>
      </c>
      <c r="V169" s="500" t="str">
        <f>IF(終値!A169="","",IF(AND(安値!AA169&lt;安値!Z169,安値!AA169&lt;安値!Y169,安値!AA169&lt;安値!AB169,安値!AA169&lt;安値!AC169),22,""))</f>
        <v/>
      </c>
      <c r="W169" s="500" t="str">
        <f>IF(終値!A169="","",IF(AND(安値!AB169&lt;安値!AA169,安値!AB169&lt;安値!Z169,安値!AB169&lt;安値!AC169,安値!AB169&lt;安値!AD169),23,""))</f>
        <v/>
      </c>
      <c r="X169" s="500" t="str">
        <f>IF(終値!A169="","",IF(AND(安値!AC169&lt;安値!AB169,安値!AC169&lt;安値!AA169,安値!AC169&lt;安値!AD169,安値!AC169&lt;安値!AE169),24,""))</f>
        <v/>
      </c>
      <c r="Y169" s="500" t="str">
        <f>IF(終値!A169="","",IF(AND(安値!AD169&lt;安値!AC169,安値!AD169&lt;安値!AB169,安値!AD169&lt;安値!AE169,安値!AD169&lt;安値!AF169),25,""))</f>
        <v/>
      </c>
      <c r="Z169" s="500" t="str">
        <f>IF(終値!A169="","",IF(AND(安値!AE169&lt;安値!AD169,安値!AE169&lt;安値!AC169,安値!AE169&lt;安値!AF169,安値!AE169&lt;安値!AG169),26,""))</f>
        <v/>
      </c>
      <c r="AA169" s="500" t="str">
        <f>IF(終値!A169="","",IF(AND(安値!AF169&lt;安値!AE169,安値!AF169&lt;安値!AD169,安値!AF169&lt;安値!AG169,安値!AF169&lt;安値!AH169),27,""))</f>
        <v/>
      </c>
      <c r="AB169" s="500" t="str">
        <f>IF(終値!A169="","",IF(AND(安値!AG169&lt;安値!AF169,安値!AG169&lt;安値!AE169,安値!AG169&lt;安値!AH169,安値!AG169&lt;安値!AI169),28,""))</f>
        <v/>
      </c>
      <c r="AC169" s="500" t="str">
        <f>IF(終値!A169="","",IF(AND(高値!G169&gt;高値!F169,高値!G169&gt;高値!E169,高値!G169&gt;高値!H169,高値!G169&gt;高値!I169),2,""))</f>
        <v/>
      </c>
      <c r="AD169" s="500" t="str">
        <f>IF(終値!A169="","",IF(AND(高値!H169&gt;高値!G169,高値!H169&gt;高値!F169,高値!H169&gt;高値!I169,高値!H169&gt;高値!J169),3,""))</f>
        <v/>
      </c>
      <c r="AE169" s="500">
        <f>IF(終値!A169="","",IF(AND(高値!I169&gt;高値!H169,高値!I169&gt;高値!G169,高値!I169&gt;高値!J169,高値!I169&gt;高値!K169),4,""))</f>
        <v>4</v>
      </c>
      <c r="AF169" s="500" t="str">
        <f>IF(終値!A169="","",IF(AND(高値!J169&gt;高値!I169,高値!J169&gt;高値!H169,高値!J169&gt;高値!K169,高値!J169&gt;高値!L169),5,""))</f>
        <v/>
      </c>
      <c r="AG169" s="500" t="str">
        <f>IF(終値!A169="","",IF(AND(高値!K169&gt;高値!J169,高値!K169&gt;高値!I169,高値!K169&gt;高値!L169,高値!K169&gt;高値!M169),6,""))</f>
        <v/>
      </c>
      <c r="AH169" s="500" t="str">
        <f>IF(終値!A169="","",IF(AND(高値!L169&gt;高値!K169,高値!L169&gt;高値!J169,高値!L169&gt;高値!M169,高値!L169&gt;高値!N169),7,""))</f>
        <v/>
      </c>
      <c r="AI169" s="500" t="str">
        <f>IF(終値!A169="","",IF(AND(高値!M169&gt;高値!L169,高値!M169&gt;高値!K169,高値!M169&gt;高値!N169,高値!M169&gt;高値!O169),8,""))</f>
        <v/>
      </c>
      <c r="AJ169" s="500" t="str">
        <f>IF(終値!A169="","",IF(AND(高値!N169&gt;高値!M169,高値!N169&gt;高値!L169,高値!N169&gt;高値!O169,高値!N169&gt;高値!P169),9,""))</f>
        <v/>
      </c>
      <c r="AK169" s="500" t="str">
        <f>IF(終値!A169="","",IF(AND(高値!O169&gt;高値!N169,高値!O169&gt;高値!M169,高値!O169&gt;高値!P169,高値!O169&gt;高値!Q169),10,""))</f>
        <v/>
      </c>
      <c r="AL169" s="500" t="str">
        <f>IF(終値!A169="","",IF(AND(高値!P169&gt;高値!O169,高値!P169&gt;高値!N169,高値!P169&gt;高値!Q169,高値!P169&gt;高値!R169),11,""))</f>
        <v/>
      </c>
      <c r="AM169" s="500" t="str">
        <f>IF(終値!A169="","",IF(AND(高値!Q169&gt;高値!P169,高値!Q169&gt;高値!O169,高値!Q169&gt;高値!R169,高値!Q169&gt;高値!S169),12,""))</f>
        <v/>
      </c>
      <c r="AN169" s="500" t="str">
        <f>IF(終値!A169="","",IF(AND(高値!R169&gt;高値!Q169,高値!R169&gt;高値!P169,高値!R169&gt;高値!S169,高値!R169&gt;高値!T169),13,""))</f>
        <v/>
      </c>
      <c r="AO169" s="500" t="str">
        <f>IF(終値!A169="","",IF(AND(高値!S169&gt;高値!R169,高値!S169&gt;高値!Q169,高値!S169&gt;高値!T169,高値!S169&gt;高値!U169),14,""))</f>
        <v/>
      </c>
      <c r="AP169" s="500" t="str">
        <f>IF(終値!A169="","",IF(AND(高値!T169&gt;高値!S169,高値!T169&gt;高値!R169,高値!T169&gt;高値!U169,高値!T169&gt;高値!V169),15,""))</f>
        <v/>
      </c>
      <c r="AQ169" s="500" t="str">
        <f>IF(終値!A169="","",IF(AND(高値!U169&gt;高値!T169,高値!U169&gt;高値!S169,高値!U169&gt;高値!V169,高値!U169&gt;高値!W169),16,""))</f>
        <v/>
      </c>
      <c r="AR169" s="500">
        <f>IF(終値!A169="","",IF(AND(高値!V169&gt;高値!U169,高値!V169&gt;高値!T169,高値!V169&gt;高値!W169,高値!V169&gt;高値!X169),17,""))</f>
        <v>17</v>
      </c>
      <c r="AS169" s="500" t="str">
        <f>IF(終値!A169="","",IF(AND(高値!W169&gt;高値!V169,高値!W169&gt;高値!U169,高値!W169&gt;高値!X169,高値!W169&gt;高値!Y169),18,""))</f>
        <v/>
      </c>
      <c r="AT169" s="500" t="str">
        <f>IF(終値!A169="","",IF(AND(高値!X169&gt;高値!W169,高値!X169&gt;高値!V169,高値!X169&gt;高値!Y169,高値!X169&gt;高値!Z169),19,""))</f>
        <v/>
      </c>
      <c r="AU169" s="500" t="str">
        <f>IF(終値!A169="","",IF(AND(高値!Y169&gt;高値!X169,高値!Y169&gt;高値!W169,高値!Y169&gt;高値!Z169,高値!Y169&gt;高値!AA169),20,""))</f>
        <v/>
      </c>
      <c r="AV169" s="500" t="str">
        <f>IF(終値!A169="","",IF(AND(高値!Z169&gt;高値!Y169,高値!Z169&gt;高値!X169,高値!Z169&gt;高値!AA169,高値!Z169&gt;高値!AB169),21,""))</f>
        <v/>
      </c>
      <c r="AW169" s="500" t="str">
        <f>IF(終値!A169="","",IF(AND(高値!AA169&gt;高値!Z169,高値!AA169&gt;高値!Y169,高値!AA169&gt;高値!AB169,高値!AA169&gt;高値!AC169),22,""))</f>
        <v/>
      </c>
      <c r="AX169" s="500" t="str">
        <f>IF(終値!A169="","",IF(AND(高値!AB169&gt;高値!AA169,高値!AB169&gt;高値!Z169,高値!AB169&gt;高値!AC169,高値!AB169&gt;高値!AD169),23,""))</f>
        <v/>
      </c>
      <c r="AY169" s="500" t="str">
        <f>IF(終値!A169="","",IF(AND(高値!AC169&gt;高値!AB169,高値!AC169&gt;高値!AA169,高値!AC169&gt;高値!AD169,高値!AC169&gt;高値!AE169),24,""))</f>
        <v/>
      </c>
      <c r="AZ169" s="500" t="str">
        <f>IF(終値!A169="","",IF(AND(高値!AD169&gt;高値!AC169,高値!AD169&gt;高値!AB169,高値!AD169&gt;高値!AE169,高値!AD169&gt;高値!AF169),25,""))</f>
        <v/>
      </c>
      <c r="BA169" s="500" t="str">
        <f>IF(終値!A169="","",IF(AND(高値!AE169&gt;高値!AD169,高値!AE169&gt;高値!AC169,高値!AE169&gt;高値!AF169,高値!AE169&gt;高値!AG169),26,""))</f>
        <v/>
      </c>
      <c r="BB169" s="500" t="str">
        <f>IF(終値!A169="","",IF(AND(高値!AF169&gt;高値!AE169,高値!AF169&gt;高値!AD169,高値!AF169&gt;高値!AG169,高値!AF169&gt;高値!AH169),27,""))</f>
        <v/>
      </c>
      <c r="BC169" s="500" t="str">
        <f>IF(終値!A169="","",IF(AND(高値!AG169&gt;高値!AF169,高値!AG169&gt;高値!AE169,高値!AG169&gt;高値!AH169,高値!AG169&gt;高値!AI169),28,""))</f>
        <v/>
      </c>
      <c r="BD169" s="500">
        <f t="shared" si="12"/>
        <v>4</v>
      </c>
      <c r="BE169" s="500">
        <f t="shared" si="13"/>
        <v>3</v>
      </c>
      <c r="BF169" s="500">
        <f t="shared" si="14"/>
        <v>9</v>
      </c>
      <c r="BG169" s="500">
        <f>IF($BE169="","",INDEX(安値!$E169:$CZ169,1,$BE169+1))</f>
        <v>877</v>
      </c>
      <c r="BH169" s="500">
        <f>IF($BF169="","",INDEX(安値!$E169:$CZ169,1,$BF169+1))</f>
        <v>900</v>
      </c>
      <c r="BI169" s="500">
        <f>IF($BF169="","",MAX(INDEX(高値!$E169:$CZ169,1,$BE169+1):INDEX(高値!$E169:$CZ169,1,$BF169+1)))</f>
        <v>932</v>
      </c>
      <c r="BJ169" s="500">
        <f>IF($BF169="","",AVERAGE(INDEX(終値!$E169:$CZ169,1,$BF169+1):INDEX(終値!$E169:$CZ169,1,$BF169+20))-2*STDEVP(INDEX(終値!$E169:$CZ169,1,$BF169+1):INDEX(終値!$E169:$CZ169,1,$BF169+20)))</f>
        <v>871.21466748126068</v>
      </c>
      <c r="BK169" s="500">
        <f>IF($BE169="","",AVERAGE(INDEX(終値!$E169:$CZ169,1,$BE169+1):INDEX(終値!$E169:$CZ169,1,$BE169+20))-2*STDEVP(INDEX(終値!$E169:$CZ169,1,$BE169+1):INDEX(終値!$E169:$CZ169,1,$BE169+20)))</f>
        <v>893.94453937902722</v>
      </c>
      <c r="BL169" s="500">
        <f t="shared" si="15"/>
        <v>2</v>
      </c>
      <c r="BM169" s="500">
        <f t="shared" si="16"/>
        <v>4</v>
      </c>
      <c r="BN169" s="500">
        <f t="shared" si="17"/>
        <v>17</v>
      </c>
      <c r="BO169" s="500">
        <f>IF($BM169="","",INDEX(高値!$E169:$CZ169,1,$BM169+1))</f>
        <v>932</v>
      </c>
      <c r="BP169" s="500">
        <f>IF($BN169="","",INDEX(高値!$E169:$CZ169,1,$BN169+1))</f>
        <v>925</v>
      </c>
      <c r="BQ169" s="500">
        <f>IF($BN169="","",MIN(INDEX(安値!$E169:$CZ169,1,$BM169+1):INDEX(安値!$E169:$CZ169,1,$BN169+1)))</f>
        <v>887</v>
      </c>
      <c r="BR169" s="500">
        <f>IF($BN169="","",AVERAGE(INDEX(終値!$E169:$CZ169,1,$BN169+1):INDEX(終値!$E169:$CZ169,1,$BN169+20))+2*STDEVP(INDEX(終値!$E169:$CZ169,1,$BN169+1):INDEX(終値!$E169:$CZ169,1,$BN169+20)))</f>
        <v>924.79239335223247</v>
      </c>
      <c r="BS169" s="500">
        <f>IF($BM169="","",AVERAGE(INDEX(終値!$E169:$CZ169,1,$BM169+1):INDEX(終値!$E169:$CZ169,1,$BM169+20))+2*STDEVP(INDEX(終値!$E169:$CZ169,1,$BM169+1):INDEX(終値!$E169:$CZ169,1,$BM169+20)))</f>
        <v>926.00649213805661</v>
      </c>
      <c r="BT169" s="497" t="str">
        <f>IFERROR(IF(AND($BD169&gt;=2,ABS($BG169-$BH169)/$BH169&lt;=BB設定!$B$12,$BI169&gt;=MAX($BH169,$BG169)*(1+BB設定!$B$13),終値!E169&gt;$BG169),IF(OR(終値!E169&gt;=$BI169,AND($BH169&lt;$BJ169,$BG169&gt;=$BK169)),"二番底W▲","二番底W形成"),IF(AND($BL169&gt;=2,ABS($BO169-$BP169)/$BP169&lt;=BB設定!$B$12,$BQ169&lt;=MIN($BP169,$BO169)*(1-BB設定!$B$13),終値!E169&lt;$BO169),IF(OR(終値!E169&lt;=$BQ169,AND($BP169&gt;$BR169,$BO169&lt;=$BS169)),"二番天井M▼","二番天井M形成"),"－")),"－")</f>
        <v>二番底W形成</v>
      </c>
    </row>
    <row r="170" spans="2:72">
      <c r="B170" s="500" t="str">
        <f>IF(終値!A170="","",IF(AND(安値!G170&lt;安値!F170,安値!G170&lt;安値!E170,安値!G170&lt;安値!H170,安値!G170&lt;安値!I170),2,""))</f>
        <v/>
      </c>
      <c r="C170" s="500" t="str">
        <f>IF(終値!A170="","",IF(AND(安値!H170&lt;安値!G170,安値!H170&lt;安値!F170,安値!H170&lt;安値!I170,安値!H170&lt;安値!J170),3,""))</f>
        <v/>
      </c>
      <c r="D170" s="500">
        <f>IF(終値!A170="","",IF(AND(安値!I170&lt;安値!H170,安値!I170&lt;安値!G170,安値!I170&lt;安値!J170,安値!I170&lt;安値!K170),4,""))</f>
        <v>4</v>
      </c>
      <c r="E170" s="500" t="str">
        <f>IF(終値!A170="","",IF(AND(安値!J170&lt;安値!I170,安値!J170&lt;安値!H170,安値!J170&lt;安値!K170,安値!J170&lt;安値!L170),5,""))</f>
        <v/>
      </c>
      <c r="F170" s="500" t="str">
        <f>IF(終値!A170="","",IF(AND(安値!K170&lt;安値!J170,安値!K170&lt;安値!I170,安値!K170&lt;安値!L170,安値!K170&lt;安値!M170),6,""))</f>
        <v/>
      </c>
      <c r="G170" s="500" t="str">
        <f>IF(終値!A170="","",IF(AND(安値!L170&lt;安値!K170,安値!L170&lt;安値!J170,安値!L170&lt;安値!M170,安値!L170&lt;安値!N170),7,""))</f>
        <v/>
      </c>
      <c r="H170" s="500" t="str">
        <f>IF(終値!A170="","",IF(AND(安値!M170&lt;安値!L170,安値!M170&lt;安値!K170,安値!M170&lt;安値!N170,安値!M170&lt;安値!O170),8,""))</f>
        <v/>
      </c>
      <c r="I170" s="500">
        <f>IF(終値!A170="","",IF(AND(安値!N170&lt;安値!M170,安値!N170&lt;安値!L170,安値!N170&lt;安値!O170,安値!N170&lt;安値!P170),9,""))</f>
        <v>9</v>
      </c>
      <c r="J170" s="500" t="str">
        <f>IF(終値!A170="","",IF(AND(安値!O170&lt;安値!N170,安値!O170&lt;安値!M170,安値!O170&lt;安値!P170,安値!O170&lt;安値!Q170),10,""))</f>
        <v/>
      </c>
      <c r="K170" s="500" t="str">
        <f>IF(終値!A170="","",IF(AND(安値!P170&lt;安値!O170,安値!P170&lt;安値!N170,安値!P170&lt;安値!Q170,安値!P170&lt;安値!R170),11,""))</f>
        <v/>
      </c>
      <c r="L170" s="500" t="str">
        <f>IF(終値!A170="","",IF(AND(安値!Q170&lt;安値!P170,安値!Q170&lt;安値!O170,安値!Q170&lt;安値!R170,安値!Q170&lt;安値!S170),12,""))</f>
        <v/>
      </c>
      <c r="M170" s="500" t="str">
        <f>IF(終値!A170="","",IF(AND(安値!R170&lt;安値!Q170,安値!R170&lt;安値!P170,安値!R170&lt;安値!S170,安値!R170&lt;安値!T170),13,""))</f>
        <v/>
      </c>
      <c r="N170" s="500" t="str">
        <f>IF(終値!A170="","",IF(AND(安値!S170&lt;安値!R170,安値!S170&lt;安値!Q170,安値!S170&lt;安値!T170,安値!S170&lt;安値!U170),14,""))</f>
        <v/>
      </c>
      <c r="O170" s="500" t="str">
        <f>IF(終値!A170="","",IF(AND(安値!T170&lt;安値!S170,安値!T170&lt;安値!R170,安値!T170&lt;安値!U170,安値!T170&lt;安値!V170),15,""))</f>
        <v/>
      </c>
      <c r="P170" s="500" t="str">
        <f>IF(終値!A170="","",IF(AND(安値!U170&lt;安値!T170,安値!U170&lt;安値!S170,安値!U170&lt;安値!V170,安値!U170&lt;安値!W170),16,""))</f>
        <v/>
      </c>
      <c r="Q170" s="500" t="str">
        <f>IF(終値!A170="","",IF(AND(安値!V170&lt;安値!U170,安値!V170&lt;安値!T170,安値!V170&lt;安値!W170,安値!V170&lt;安値!X170),17,""))</f>
        <v/>
      </c>
      <c r="R170" s="500" t="str">
        <f>IF(終値!A170="","",IF(AND(安値!W170&lt;安値!V170,安値!W170&lt;安値!U170,安値!W170&lt;安値!X170,安値!W170&lt;安値!Y170),18,""))</f>
        <v/>
      </c>
      <c r="S170" s="500" t="str">
        <f>IF(終値!A170="","",IF(AND(安値!X170&lt;安値!W170,安値!X170&lt;安値!V170,安値!X170&lt;安値!Y170,安値!X170&lt;安値!Z170),19,""))</f>
        <v/>
      </c>
      <c r="T170" s="500" t="str">
        <f>IF(終値!A170="","",IF(AND(安値!Y170&lt;安値!X170,安値!Y170&lt;安値!W170,安値!Y170&lt;安値!Z170,安値!Y170&lt;安値!AA170),20,""))</f>
        <v/>
      </c>
      <c r="U170" s="500" t="str">
        <f>IF(終値!A170="","",IF(AND(安値!Z170&lt;安値!Y170,安値!Z170&lt;安値!X170,安値!Z170&lt;安値!AA170,安値!Z170&lt;安値!AB170),21,""))</f>
        <v/>
      </c>
      <c r="V170" s="500" t="str">
        <f>IF(終値!A170="","",IF(AND(安値!AA170&lt;安値!Z170,安値!AA170&lt;安値!Y170,安値!AA170&lt;安値!AB170,安値!AA170&lt;安値!AC170),22,""))</f>
        <v/>
      </c>
      <c r="W170" s="500" t="str">
        <f>IF(終値!A170="","",IF(AND(安値!AB170&lt;安値!AA170,安値!AB170&lt;安値!Z170,安値!AB170&lt;安値!AC170,安値!AB170&lt;安値!AD170),23,""))</f>
        <v/>
      </c>
      <c r="X170" s="500" t="str">
        <f>IF(終値!A170="","",IF(AND(安値!AC170&lt;安値!AB170,安値!AC170&lt;安値!AA170,安値!AC170&lt;安値!AD170,安値!AC170&lt;安値!AE170),24,""))</f>
        <v/>
      </c>
      <c r="Y170" s="500">
        <f>IF(終値!A170="","",IF(AND(安値!AD170&lt;安値!AC170,安値!AD170&lt;安値!AB170,安値!AD170&lt;安値!AE170,安値!AD170&lt;安値!AF170),25,""))</f>
        <v>25</v>
      </c>
      <c r="Z170" s="500" t="str">
        <f>IF(終値!A170="","",IF(AND(安値!AE170&lt;安値!AD170,安値!AE170&lt;安値!AC170,安値!AE170&lt;安値!AF170,安値!AE170&lt;安値!AG170),26,""))</f>
        <v/>
      </c>
      <c r="AA170" s="500" t="str">
        <f>IF(終値!A170="","",IF(AND(安値!AF170&lt;安値!AE170,安値!AF170&lt;安値!AD170,安値!AF170&lt;安値!AG170,安値!AF170&lt;安値!AH170),27,""))</f>
        <v/>
      </c>
      <c r="AB170" s="500" t="str">
        <f>IF(終値!A170="","",IF(AND(安値!AG170&lt;安値!AF170,安値!AG170&lt;安値!AE170,安値!AG170&lt;安値!AH170,安値!AG170&lt;安値!AI170),28,""))</f>
        <v/>
      </c>
      <c r="AC170" s="500" t="str">
        <f>IF(終値!A170="","",IF(AND(高値!G170&gt;高値!F170,高値!G170&gt;高値!E170,高値!G170&gt;高値!H170,高値!G170&gt;高値!I170),2,""))</f>
        <v/>
      </c>
      <c r="AD170" s="500" t="str">
        <f>IF(終値!A170="","",IF(AND(高値!H170&gt;高値!G170,高値!H170&gt;高値!F170,高値!H170&gt;高値!I170,高値!H170&gt;高値!J170),3,""))</f>
        <v/>
      </c>
      <c r="AE170" s="500" t="str">
        <f>IF(終値!A170="","",IF(AND(高値!I170&gt;高値!H170,高値!I170&gt;高値!G170,高値!I170&gt;高値!J170,高値!I170&gt;高値!K170),4,""))</f>
        <v/>
      </c>
      <c r="AF170" s="500">
        <f>IF(終値!A170="","",IF(AND(高値!J170&gt;高値!I170,高値!J170&gt;高値!H170,高値!J170&gt;高値!K170,高値!J170&gt;高値!L170),5,""))</f>
        <v>5</v>
      </c>
      <c r="AG170" s="500" t="str">
        <f>IF(終値!A170="","",IF(AND(高値!K170&gt;高値!J170,高値!K170&gt;高値!I170,高値!K170&gt;高値!L170,高値!K170&gt;高値!M170),6,""))</f>
        <v/>
      </c>
      <c r="AH170" s="500" t="str">
        <f>IF(終値!A170="","",IF(AND(高値!L170&gt;高値!K170,高値!L170&gt;高値!J170,高値!L170&gt;高値!M170,高値!L170&gt;高値!N170),7,""))</f>
        <v/>
      </c>
      <c r="AI170" s="500" t="str">
        <f>IF(終値!A170="","",IF(AND(高値!M170&gt;高値!L170,高値!M170&gt;高値!K170,高値!M170&gt;高値!N170,高値!M170&gt;高値!O170),8,""))</f>
        <v/>
      </c>
      <c r="AJ170" s="500" t="str">
        <f>IF(終値!A170="","",IF(AND(高値!N170&gt;高値!M170,高値!N170&gt;高値!L170,高値!N170&gt;高値!O170,高値!N170&gt;高値!P170),9,""))</f>
        <v/>
      </c>
      <c r="AK170" s="500" t="str">
        <f>IF(終値!A170="","",IF(AND(高値!O170&gt;高値!N170,高値!O170&gt;高値!M170,高値!O170&gt;高値!P170,高値!O170&gt;高値!Q170),10,""))</f>
        <v/>
      </c>
      <c r="AL170" s="500" t="str">
        <f>IF(終値!A170="","",IF(AND(高値!P170&gt;高値!O170,高値!P170&gt;高値!N170,高値!P170&gt;高値!Q170,高値!P170&gt;高値!R170),11,""))</f>
        <v/>
      </c>
      <c r="AM170" s="500">
        <f>IF(終値!A170="","",IF(AND(高値!Q170&gt;高値!P170,高値!Q170&gt;高値!O170,高値!Q170&gt;高値!R170,高値!Q170&gt;高値!S170),12,""))</f>
        <v>12</v>
      </c>
      <c r="AN170" s="500" t="str">
        <f>IF(終値!A170="","",IF(AND(高値!R170&gt;高値!Q170,高値!R170&gt;高値!P170,高値!R170&gt;高値!S170,高値!R170&gt;高値!T170),13,""))</f>
        <v/>
      </c>
      <c r="AO170" s="500" t="str">
        <f>IF(終値!A170="","",IF(AND(高値!S170&gt;高値!R170,高値!S170&gt;高値!Q170,高値!S170&gt;高値!T170,高値!S170&gt;高値!U170),14,""))</f>
        <v/>
      </c>
      <c r="AP170" s="500" t="str">
        <f>IF(終値!A170="","",IF(AND(高値!T170&gt;高値!S170,高値!T170&gt;高値!R170,高値!T170&gt;高値!U170,高値!T170&gt;高値!V170),15,""))</f>
        <v/>
      </c>
      <c r="AQ170" s="500" t="str">
        <f>IF(終値!A170="","",IF(AND(高値!U170&gt;高値!T170,高値!U170&gt;高値!S170,高値!U170&gt;高値!V170,高値!U170&gt;高値!W170),16,""))</f>
        <v/>
      </c>
      <c r="AR170" s="500" t="str">
        <f>IF(終値!A170="","",IF(AND(高値!V170&gt;高値!U170,高値!V170&gt;高値!T170,高値!V170&gt;高値!W170,高値!V170&gt;高値!X170),17,""))</f>
        <v/>
      </c>
      <c r="AS170" s="500" t="str">
        <f>IF(終値!A170="","",IF(AND(高値!W170&gt;高値!V170,高値!W170&gt;高値!U170,高値!W170&gt;高値!X170,高値!W170&gt;高値!Y170),18,""))</f>
        <v/>
      </c>
      <c r="AT170" s="500" t="str">
        <f>IF(終値!A170="","",IF(AND(高値!X170&gt;高値!W170,高値!X170&gt;高値!V170,高値!X170&gt;高値!Y170,高値!X170&gt;高値!Z170),19,""))</f>
        <v/>
      </c>
      <c r="AU170" s="500" t="str">
        <f>IF(終値!A170="","",IF(AND(高値!Y170&gt;高値!X170,高値!Y170&gt;高値!W170,高値!Y170&gt;高値!Z170,高値!Y170&gt;高値!AA170),20,""))</f>
        <v/>
      </c>
      <c r="AV170" s="500" t="str">
        <f>IF(終値!A170="","",IF(AND(高値!Z170&gt;高値!Y170,高値!Z170&gt;高値!X170,高値!Z170&gt;高値!AA170,高値!Z170&gt;高値!AB170),21,""))</f>
        <v/>
      </c>
      <c r="AW170" s="500" t="str">
        <f>IF(終値!A170="","",IF(AND(高値!AA170&gt;高値!Z170,高値!AA170&gt;高値!Y170,高値!AA170&gt;高値!AB170,高値!AA170&gt;高値!AC170),22,""))</f>
        <v/>
      </c>
      <c r="AX170" s="500" t="str">
        <f>IF(終値!A170="","",IF(AND(高値!AB170&gt;高値!AA170,高値!AB170&gt;高値!Z170,高値!AB170&gt;高値!AC170,高値!AB170&gt;高値!AD170),23,""))</f>
        <v/>
      </c>
      <c r="AY170" s="500">
        <f>IF(終値!A170="","",IF(AND(高値!AC170&gt;高値!AB170,高値!AC170&gt;高値!AA170,高値!AC170&gt;高値!AD170,高値!AC170&gt;高値!AE170),24,""))</f>
        <v>24</v>
      </c>
      <c r="AZ170" s="500" t="str">
        <f>IF(終値!A170="","",IF(AND(高値!AD170&gt;高値!AC170,高値!AD170&gt;高値!AB170,高値!AD170&gt;高値!AE170,高値!AD170&gt;高値!AF170),25,""))</f>
        <v/>
      </c>
      <c r="BA170" s="500" t="str">
        <f>IF(終値!A170="","",IF(AND(高値!AE170&gt;高値!AD170,高値!AE170&gt;高値!AC170,高値!AE170&gt;高値!AF170,高値!AE170&gt;高値!AG170),26,""))</f>
        <v/>
      </c>
      <c r="BB170" s="500">
        <f>IF(終値!A170="","",IF(AND(高値!AF170&gt;高値!AE170,高値!AF170&gt;高値!AD170,高値!AF170&gt;高値!AG170,高値!AF170&gt;高値!AH170),27,""))</f>
        <v>27</v>
      </c>
      <c r="BC170" s="500" t="str">
        <f>IF(終値!A170="","",IF(AND(高値!AG170&gt;高値!AF170,高値!AG170&gt;高値!AE170,高値!AG170&gt;高値!AH170,高値!AG170&gt;高値!AI170),28,""))</f>
        <v/>
      </c>
      <c r="BD170" s="500">
        <f t="shared" si="12"/>
        <v>3</v>
      </c>
      <c r="BE170" s="500">
        <f t="shared" si="13"/>
        <v>4</v>
      </c>
      <c r="BF170" s="500">
        <f t="shared" si="14"/>
        <v>9</v>
      </c>
      <c r="BG170" s="500">
        <f>IF($BE170="","",INDEX(安値!$E170:$CZ170,1,$BE170+1))</f>
        <v>999</v>
      </c>
      <c r="BH170" s="500">
        <f>IF($BF170="","",INDEX(安値!$E170:$CZ170,1,$BF170+1))</f>
        <v>1087</v>
      </c>
      <c r="BI170" s="500">
        <f>IF($BF170="","",MAX(INDEX(高値!$E170:$CZ170,1,$BE170+1):INDEX(高値!$E170:$CZ170,1,$BF170+1)))</f>
        <v>1161</v>
      </c>
      <c r="BJ170" s="500">
        <f>IF($BF170="","",AVERAGE(INDEX(終値!$E170:$CZ170,1,$BF170+1):INDEX(終値!$E170:$CZ170,1,$BF170+20))-2*STDEVP(INDEX(終値!$E170:$CZ170,1,$BF170+1):INDEX(終値!$E170:$CZ170,1,$BF170+20)))</f>
        <v>1049.4839253579853</v>
      </c>
      <c r="BK170" s="500">
        <f>IF($BE170="","",AVERAGE(INDEX(終値!$E170:$CZ170,1,$BE170+1):INDEX(終値!$E170:$CZ170,1,$BE170+20))-2*STDEVP(INDEX(終値!$E170:$CZ170,1,$BE170+1):INDEX(終値!$E170:$CZ170,1,$BE170+20)))</f>
        <v>1049.6131873797078</v>
      </c>
      <c r="BL170" s="500">
        <f t="shared" si="15"/>
        <v>4</v>
      </c>
      <c r="BM170" s="500">
        <f t="shared" si="16"/>
        <v>5</v>
      </c>
      <c r="BN170" s="500">
        <f t="shared" si="17"/>
        <v>12</v>
      </c>
      <c r="BO170" s="500">
        <f>IF($BM170="","",INDEX(高値!$E170:$CZ170,1,$BM170+1))</f>
        <v>1161</v>
      </c>
      <c r="BP170" s="500">
        <f>IF($BN170="","",INDEX(高値!$E170:$CZ170,1,$BN170+1))</f>
        <v>1143</v>
      </c>
      <c r="BQ170" s="500">
        <f>IF($BN170="","",MIN(INDEX(安値!$E170:$CZ170,1,$BM170+1):INDEX(安値!$E170:$CZ170,1,$BN170+1)))</f>
        <v>1087</v>
      </c>
      <c r="BR170" s="500">
        <f>IF($BN170="","",AVERAGE(INDEX(終値!$E170:$CZ170,1,$BN170+1):INDEX(終値!$E170:$CZ170,1,$BN170+20))+2*STDEVP(INDEX(終値!$E170:$CZ170,1,$BN170+1):INDEX(終値!$E170:$CZ170,1,$BN170+20)))</f>
        <v>1136.6499063669592</v>
      </c>
      <c r="BS170" s="500">
        <f>IF($BM170="","",AVERAGE(INDEX(終値!$E170:$CZ170,1,$BM170+1):INDEX(終値!$E170:$CZ170,1,$BM170+20))+2*STDEVP(INDEX(終値!$E170:$CZ170,1,$BM170+1):INDEX(終値!$E170:$CZ170,1,$BM170+20)))</f>
        <v>1154.6095317845873</v>
      </c>
      <c r="BT170" s="497" t="str">
        <f>IFERROR(IF(AND($BD170&gt;=2,ABS($BG170-$BH170)/$BH170&lt;=BB設定!$B$12,$BI170&gt;=MAX($BH170,$BG170)*(1+BB設定!$B$13),終値!E170&gt;$BG170),IF(OR(終値!E170&gt;=$BI170,AND($BH170&lt;$BJ170,$BG170&gt;=$BK170)),"二番底W▲","二番底W形成"),IF(AND($BL170&gt;=2,ABS($BO170-$BP170)/$BP170&lt;=BB設定!$B$12,$BQ170&lt;=MIN($BP170,$BO170)*(1-BB設定!$B$13),終値!E170&lt;$BO170),IF(OR(終値!E170&lt;=$BQ170,AND($BP170&gt;$BR170,$BO170&lt;=$BS170)),"二番天井M▼","二番天井M形成"),"－")),"－")</f>
        <v>二番天井M▼</v>
      </c>
    </row>
    <row r="171" spans="2:72">
      <c r="B171" s="500" t="str">
        <f>IF(終値!A171="","",IF(AND(安値!G171&lt;安値!F171,安値!G171&lt;安値!E171,安値!G171&lt;安値!H171,安値!G171&lt;安値!I171),2,""))</f>
        <v/>
      </c>
      <c r="C171" s="500">
        <f>IF(終値!A171="","",IF(AND(安値!H171&lt;安値!G171,安値!H171&lt;安値!F171,安値!H171&lt;安値!I171,安値!H171&lt;安値!J171),3,""))</f>
        <v>3</v>
      </c>
      <c r="D171" s="500" t="str">
        <f>IF(終値!A171="","",IF(AND(安値!I171&lt;安値!H171,安値!I171&lt;安値!G171,安値!I171&lt;安値!J171,安値!I171&lt;安値!K171),4,""))</f>
        <v/>
      </c>
      <c r="E171" s="500" t="str">
        <f>IF(終値!A171="","",IF(AND(安値!J171&lt;安値!I171,安値!J171&lt;安値!H171,安値!J171&lt;安値!K171,安値!J171&lt;安値!L171),5,""))</f>
        <v/>
      </c>
      <c r="F171" s="500" t="str">
        <f>IF(終値!A171="","",IF(AND(安値!K171&lt;安値!J171,安値!K171&lt;安値!I171,安値!K171&lt;安値!L171,安値!K171&lt;安値!M171),6,""))</f>
        <v/>
      </c>
      <c r="G171" s="500" t="str">
        <f>IF(終値!A171="","",IF(AND(安値!L171&lt;安値!K171,安値!L171&lt;安値!J171,安値!L171&lt;安値!M171,安値!L171&lt;安値!N171),7,""))</f>
        <v/>
      </c>
      <c r="H171" s="500" t="str">
        <f>IF(終値!A171="","",IF(AND(安値!M171&lt;安値!L171,安値!M171&lt;安値!K171,安値!M171&lt;安値!N171,安値!M171&lt;安値!O171),8,""))</f>
        <v/>
      </c>
      <c r="I171" s="500" t="str">
        <f>IF(終値!A171="","",IF(AND(安値!N171&lt;安値!M171,安値!N171&lt;安値!L171,安値!N171&lt;安値!O171,安値!N171&lt;安値!P171),9,""))</f>
        <v/>
      </c>
      <c r="J171" s="500" t="str">
        <f>IF(終値!A171="","",IF(AND(安値!O171&lt;安値!N171,安値!O171&lt;安値!M171,安値!O171&lt;安値!P171,安値!O171&lt;安値!Q171),10,""))</f>
        <v/>
      </c>
      <c r="K171" s="500" t="str">
        <f>IF(終値!A171="","",IF(AND(安値!P171&lt;安値!O171,安値!P171&lt;安値!N171,安値!P171&lt;安値!Q171,安値!P171&lt;安値!R171),11,""))</f>
        <v/>
      </c>
      <c r="L171" s="500" t="str">
        <f>IF(終値!A171="","",IF(AND(安値!Q171&lt;安値!P171,安値!Q171&lt;安値!O171,安値!Q171&lt;安値!R171,安値!Q171&lt;安値!S171),12,""))</f>
        <v/>
      </c>
      <c r="M171" s="500">
        <f>IF(終値!A171="","",IF(AND(安値!R171&lt;安値!Q171,安値!R171&lt;安値!P171,安値!R171&lt;安値!S171,安値!R171&lt;安値!T171),13,""))</f>
        <v>13</v>
      </c>
      <c r="N171" s="500" t="str">
        <f>IF(終値!A171="","",IF(AND(安値!S171&lt;安値!R171,安値!S171&lt;安値!Q171,安値!S171&lt;安値!T171,安値!S171&lt;安値!U171),14,""))</f>
        <v/>
      </c>
      <c r="O171" s="500" t="str">
        <f>IF(終値!A171="","",IF(AND(安値!T171&lt;安値!S171,安値!T171&lt;安値!R171,安値!T171&lt;安値!U171,安値!T171&lt;安値!V171),15,""))</f>
        <v/>
      </c>
      <c r="P171" s="500" t="str">
        <f>IF(終値!A171="","",IF(AND(安値!U171&lt;安値!T171,安値!U171&lt;安値!S171,安値!U171&lt;安値!V171,安値!U171&lt;安値!W171),16,""))</f>
        <v/>
      </c>
      <c r="Q171" s="500" t="str">
        <f>IF(終値!A171="","",IF(AND(安値!V171&lt;安値!U171,安値!V171&lt;安値!T171,安値!V171&lt;安値!W171,安値!V171&lt;安値!X171),17,""))</f>
        <v/>
      </c>
      <c r="R171" s="500">
        <f>IF(終値!A171="","",IF(AND(安値!W171&lt;安値!V171,安値!W171&lt;安値!U171,安値!W171&lt;安値!X171,安値!W171&lt;安値!Y171),18,""))</f>
        <v>18</v>
      </c>
      <c r="S171" s="500" t="str">
        <f>IF(終値!A171="","",IF(AND(安値!X171&lt;安値!W171,安値!X171&lt;安値!V171,安値!X171&lt;安値!Y171,安値!X171&lt;安値!Z171),19,""))</f>
        <v/>
      </c>
      <c r="T171" s="500" t="str">
        <f>IF(終値!A171="","",IF(AND(安値!Y171&lt;安値!X171,安値!Y171&lt;安値!W171,安値!Y171&lt;安値!Z171,安値!Y171&lt;安値!AA171),20,""))</f>
        <v/>
      </c>
      <c r="U171" s="500" t="str">
        <f>IF(終値!A171="","",IF(AND(安値!Z171&lt;安値!Y171,安値!Z171&lt;安値!X171,安値!Z171&lt;安値!AA171,安値!Z171&lt;安値!AB171),21,""))</f>
        <v/>
      </c>
      <c r="V171" s="500" t="str">
        <f>IF(終値!A171="","",IF(AND(安値!AA171&lt;安値!Z171,安値!AA171&lt;安値!Y171,安値!AA171&lt;安値!AB171,安値!AA171&lt;安値!AC171),22,""))</f>
        <v/>
      </c>
      <c r="W171" s="500" t="str">
        <f>IF(終値!A171="","",IF(AND(安値!AB171&lt;安値!AA171,安値!AB171&lt;安値!Z171,安値!AB171&lt;安値!AC171,安値!AB171&lt;安値!AD171),23,""))</f>
        <v/>
      </c>
      <c r="X171" s="500" t="str">
        <f>IF(終値!A171="","",IF(AND(安値!AC171&lt;安値!AB171,安値!AC171&lt;安値!AA171,安値!AC171&lt;安値!AD171,安値!AC171&lt;安値!AE171),24,""))</f>
        <v/>
      </c>
      <c r="Y171" s="500" t="str">
        <f>IF(終値!A171="","",IF(AND(安値!AD171&lt;安値!AC171,安値!AD171&lt;安値!AB171,安値!AD171&lt;安値!AE171,安値!AD171&lt;安値!AF171),25,""))</f>
        <v/>
      </c>
      <c r="Z171" s="500" t="str">
        <f>IF(終値!A171="","",IF(AND(安値!AE171&lt;安値!AD171,安値!AE171&lt;安値!AC171,安値!AE171&lt;安値!AF171,安値!AE171&lt;安値!AG171),26,""))</f>
        <v/>
      </c>
      <c r="AA171" s="500" t="str">
        <f>IF(終値!A171="","",IF(AND(安値!AF171&lt;安値!AE171,安値!AF171&lt;安値!AD171,安値!AF171&lt;安値!AG171,安値!AF171&lt;安値!AH171),27,""))</f>
        <v/>
      </c>
      <c r="AB171" s="500" t="str">
        <f>IF(終値!A171="","",IF(AND(安値!AG171&lt;安値!AF171,安値!AG171&lt;安値!AE171,安値!AG171&lt;安値!AH171,安値!AG171&lt;安値!AI171),28,""))</f>
        <v/>
      </c>
      <c r="AC171" s="500" t="str">
        <f>IF(終値!A171="","",IF(AND(高値!G171&gt;高値!F171,高値!G171&gt;高値!E171,高値!G171&gt;高値!H171,高値!G171&gt;高値!I171),2,""))</f>
        <v/>
      </c>
      <c r="AD171" s="500" t="str">
        <f>IF(終値!A171="","",IF(AND(高値!H171&gt;高値!G171,高値!H171&gt;高値!F171,高値!H171&gt;高値!I171,高値!H171&gt;高値!J171),3,""))</f>
        <v/>
      </c>
      <c r="AE171" s="500" t="str">
        <f>IF(終値!A171="","",IF(AND(高値!I171&gt;高値!H171,高値!I171&gt;高値!G171,高値!I171&gt;高値!J171,高値!I171&gt;高値!K171),4,""))</f>
        <v/>
      </c>
      <c r="AF171" s="500">
        <f>IF(終値!A171="","",IF(AND(高値!J171&gt;高値!I171,高値!J171&gt;高値!H171,高値!J171&gt;高値!K171,高値!J171&gt;高値!L171),5,""))</f>
        <v>5</v>
      </c>
      <c r="AG171" s="500" t="str">
        <f>IF(終値!A171="","",IF(AND(高値!K171&gt;高値!J171,高値!K171&gt;高値!I171,高値!K171&gt;高値!L171,高値!K171&gt;高値!M171),6,""))</f>
        <v/>
      </c>
      <c r="AH171" s="500" t="str">
        <f>IF(終値!A171="","",IF(AND(高値!L171&gt;高値!K171,高値!L171&gt;高値!J171,高値!L171&gt;高値!M171,高値!L171&gt;高値!N171),7,""))</f>
        <v/>
      </c>
      <c r="AI171" s="500" t="str">
        <f>IF(終値!A171="","",IF(AND(高値!M171&gt;高値!L171,高値!M171&gt;高値!K171,高値!M171&gt;高値!N171,高値!M171&gt;高値!O171),8,""))</f>
        <v/>
      </c>
      <c r="AJ171" s="500" t="str">
        <f>IF(終値!A171="","",IF(AND(高値!N171&gt;高値!M171,高値!N171&gt;高値!L171,高値!N171&gt;高値!O171,高値!N171&gt;高値!P171),9,""))</f>
        <v/>
      </c>
      <c r="AK171" s="500" t="str">
        <f>IF(終値!A171="","",IF(AND(高値!O171&gt;高値!N171,高値!O171&gt;高値!M171,高値!O171&gt;高値!P171,高値!O171&gt;高値!Q171),10,""))</f>
        <v/>
      </c>
      <c r="AL171" s="500" t="str">
        <f>IF(終値!A171="","",IF(AND(高値!P171&gt;高値!O171,高値!P171&gt;高値!N171,高値!P171&gt;高値!Q171,高値!P171&gt;高値!R171),11,""))</f>
        <v/>
      </c>
      <c r="AM171" s="500" t="str">
        <f>IF(終値!A171="","",IF(AND(高値!Q171&gt;高値!P171,高値!Q171&gt;高値!O171,高値!Q171&gt;高値!R171,高値!Q171&gt;高値!S171),12,""))</f>
        <v/>
      </c>
      <c r="AN171" s="500" t="str">
        <f>IF(終値!A171="","",IF(AND(高値!R171&gt;高値!Q171,高値!R171&gt;高値!P171,高値!R171&gt;高値!S171,高値!R171&gt;高値!T171),13,""))</f>
        <v/>
      </c>
      <c r="AO171" s="500" t="str">
        <f>IF(終値!A171="","",IF(AND(高値!S171&gt;高値!R171,高値!S171&gt;高値!Q171,高値!S171&gt;高値!T171,高値!S171&gt;高値!U171),14,""))</f>
        <v/>
      </c>
      <c r="AP171" s="500" t="str">
        <f>IF(終値!A171="","",IF(AND(高値!T171&gt;高値!S171,高値!T171&gt;高値!R171,高値!T171&gt;高値!U171,高値!T171&gt;高値!V171),15,""))</f>
        <v/>
      </c>
      <c r="AQ171" s="500" t="str">
        <f>IF(終値!A171="","",IF(AND(高値!U171&gt;高値!T171,高値!U171&gt;高値!S171,高値!U171&gt;高値!V171,高値!U171&gt;高値!W171),16,""))</f>
        <v/>
      </c>
      <c r="AR171" s="500" t="str">
        <f>IF(終値!A171="","",IF(AND(高値!V171&gt;高値!U171,高値!V171&gt;高値!T171,高値!V171&gt;高値!W171,高値!V171&gt;高値!X171),17,""))</f>
        <v/>
      </c>
      <c r="AS171" s="500" t="str">
        <f>IF(終値!A171="","",IF(AND(高値!W171&gt;高値!V171,高値!W171&gt;高値!U171,高値!W171&gt;高値!X171,高値!W171&gt;高値!Y171),18,""))</f>
        <v/>
      </c>
      <c r="AT171" s="500" t="str">
        <f>IF(終値!A171="","",IF(AND(高値!X171&gt;高値!W171,高値!X171&gt;高値!V171,高値!X171&gt;高値!Y171,高値!X171&gt;高値!Z171),19,""))</f>
        <v/>
      </c>
      <c r="AU171" s="500" t="str">
        <f>IF(終値!A171="","",IF(AND(高値!Y171&gt;高値!X171,高値!Y171&gt;高値!W171,高値!Y171&gt;高値!Z171,高値!Y171&gt;高値!AA171),20,""))</f>
        <v/>
      </c>
      <c r="AV171" s="500">
        <f>IF(終値!A171="","",IF(AND(高値!Z171&gt;高値!Y171,高値!Z171&gt;高値!X171,高値!Z171&gt;高値!AA171,高値!Z171&gt;高値!AB171),21,""))</f>
        <v>21</v>
      </c>
      <c r="AW171" s="500" t="str">
        <f>IF(終値!A171="","",IF(AND(高値!AA171&gt;高値!Z171,高値!AA171&gt;高値!Y171,高値!AA171&gt;高値!AB171,高値!AA171&gt;高値!AC171),22,""))</f>
        <v/>
      </c>
      <c r="AX171" s="500" t="str">
        <f>IF(終値!A171="","",IF(AND(高値!AB171&gt;高値!AA171,高値!AB171&gt;高値!Z171,高値!AB171&gt;高値!AC171,高値!AB171&gt;高値!AD171),23,""))</f>
        <v/>
      </c>
      <c r="AY171" s="500" t="str">
        <f>IF(終値!A171="","",IF(AND(高値!AC171&gt;高値!AB171,高値!AC171&gt;高値!AA171,高値!AC171&gt;高値!AD171,高値!AC171&gt;高値!AE171),24,""))</f>
        <v/>
      </c>
      <c r="AZ171" s="500" t="str">
        <f>IF(終値!A171="","",IF(AND(高値!AD171&gt;高値!AC171,高値!AD171&gt;高値!AB171,高値!AD171&gt;高値!AE171,高値!AD171&gt;高値!AF171),25,""))</f>
        <v/>
      </c>
      <c r="BA171" s="500" t="str">
        <f>IF(終値!A171="","",IF(AND(高値!AE171&gt;高値!AD171,高値!AE171&gt;高値!AC171,高値!AE171&gt;高値!AF171,高値!AE171&gt;高値!AG171),26,""))</f>
        <v/>
      </c>
      <c r="BB171" s="500" t="str">
        <f>IF(終値!A171="","",IF(AND(高値!AF171&gt;高値!AE171,高値!AF171&gt;高値!AD171,高値!AF171&gt;高値!AG171,高値!AF171&gt;高値!AH171),27,""))</f>
        <v/>
      </c>
      <c r="BC171" s="500" t="str">
        <f>IF(終値!A171="","",IF(AND(高値!AG171&gt;高値!AF171,高値!AG171&gt;高値!AE171,高値!AG171&gt;高値!AH171,高値!AG171&gt;高値!AI171),28,""))</f>
        <v/>
      </c>
      <c r="BD171" s="500">
        <f t="shared" si="12"/>
        <v>3</v>
      </c>
      <c r="BE171" s="500">
        <f t="shared" si="13"/>
        <v>3</v>
      </c>
      <c r="BF171" s="500">
        <f t="shared" si="14"/>
        <v>13</v>
      </c>
      <c r="BG171" s="500">
        <f>IF($BE171="","",INDEX(安値!$E171:$CZ171,1,$BE171+1))</f>
        <v>2960</v>
      </c>
      <c r="BH171" s="500">
        <f>IF($BF171="","",INDEX(安値!$E171:$CZ171,1,$BF171+1))</f>
        <v>3020</v>
      </c>
      <c r="BI171" s="500">
        <f>IF($BF171="","",MAX(INDEX(高値!$E171:$CZ171,1,$BE171+1):INDEX(高値!$E171:$CZ171,1,$BF171+1)))</f>
        <v>3330</v>
      </c>
      <c r="BJ171" s="500">
        <f>IF($BF171="","",AVERAGE(INDEX(終値!$E171:$CZ171,1,$BF171+1):INDEX(終値!$E171:$CZ171,1,$BF171+20))-2*STDEVP(INDEX(終値!$E171:$CZ171,1,$BF171+1):INDEX(終値!$E171:$CZ171,1,$BF171+20)))</f>
        <v>3029.6456473923899</v>
      </c>
      <c r="BK171" s="500">
        <f>IF($BE171="","",AVERAGE(INDEX(終値!$E171:$CZ171,1,$BE171+1):INDEX(終値!$E171:$CZ171,1,$BE171+20))-2*STDEVP(INDEX(終値!$E171:$CZ171,1,$BE171+1):INDEX(終値!$E171:$CZ171,1,$BE171+20)))</f>
        <v>2954.2419423633901</v>
      </c>
      <c r="BL171" s="500">
        <f t="shared" si="15"/>
        <v>2</v>
      </c>
      <c r="BM171" s="500">
        <f t="shared" si="16"/>
        <v>5</v>
      </c>
      <c r="BN171" s="500">
        <f t="shared" si="17"/>
        <v>21</v>
      </c>
      <c r="BO171" s="500">
        <f>IF($BM171="","",INDEX(高値!$E171:$CZ171,1,$BM171+1))</f>
        <v>3330</v>
      </c>
      <c r="BP171" s="500">
        <f>IF($BN171="","",INDEX(高値!$E171:$CZ171,1,$BN171+1))</f>
        <v>3175</v>
      </c>
      <c r="BQ171" s="500">
        <f>IF($BN171="","",MIN(INDEX(安値!$E171:$CZ171,1,$BM171+1):INDEX(安値!$E171:$CZ171,1,$BN171+1)))</f>
        <v>3020</v>
      </c>
      <c r="BR171" s="500">
        <f>IF($BN171="","",AVERAGE(INDEX(終値!$E171:$CZ171,1,$BN171+1):INDEX(終値!$E171:$CZ171,1,$BN171+20))+2*STDEVP(INDEX(終値!$E171:$CZ171,1,$BN171+1):INDEX(終値!$E171:$CZ171,1,$BN171+20)))</f>
        <v>3159.7596414464761</v>
      </c>
      <c r="BS171" s="500">
        <f>IF($BM171="","",AVERAGE(INDEX(終値!$E171:$CZ171,1,$BM171+1):INDEX(終値!$E171:$CZ171,1,$BM171+20))+2*STDEVP(INDEX(終値!$E171:$CZ171,1,$BM171+1):INDEX(終値!$E171:$CZ171,1,$BM171+20)))</f>
        <v>3250.882663274384</v>
      </c>
      <c r="BT171" s="497" t="str">
        <f>IFERROR(IF(AND($BD171&gt;=2,ABS($BG171-$BH171)/$BH171&lt;=BB設定!$B$12,$BI171&gt;=MAX($BH171,$BG171)*(1+BB設定!$B$13),終値!E171&gt;$BG171),IF(OR(終値!E171&gt;=$BI171,AND($BH171&lt;$BJ171,$BG171&gt;=$BK171)),"二番底W▲","二番底W形成"),IF(AND($BL171&gt;=2,ABS($BO171-$BP171)/$BP171&lt;=BB設定!$B$12,$BQ171&lt;=MIN($BP171,$BO171)*(1-BB設定!$B$13),終値!E171&lt;$BO171),IF(OR(終値!E171&lt;=$BQ171,AND($BP171&gt;$BR171,$BO171&lt;=$BS171)),"二番天井M▼","二番天井M形成"),"－")),"－")</f>
        <v>二番底W▲</v>
      </c>
    </row>
    <row r="172" spans="2:72">
      <c r="B172" s="500" t="str">
        <f>IF(終値!A172="","",IF(AND(安値!G172&lt;安値!F172,安値!G172&lt;安値!E172,安値!G172&lt;安値!H172,安値!G172&lt;安値!I172),2,""))</f>
        <v/>
      </c>
      <c r="C172" s="500" t="str">
        <f>IF(終値!A172="","",IF(AND(安値!H172&lt;安値!G172,安値!H172&lt;安値!F172,安値!H172&lt;安値!I172,安値!H172&lt;安値!J172),3,""))</f>
        <v/>
      </c>
      <c r="D172" s="500">
        <f>IF(終値!A172="","",IF(AND(安値!I172&lt;安値!H172,安値!I172&lt;安値!G172,安値!I172&lt;安値!J172,安値!I172&lt;安値!K172),4,""))</f>
        <v>4</v>
      </c>
      <c r="E172" s="500" t="str">
        <f>IF(終値!A172="","",IF(AND(安値!J172&lt;安値!I172,安値!J172&lt;安値!H172,安値!J172&lt;安値!K172,安値!J172&lt;安値!L172),5,""))</f>
        <v/>
      </c>
      <c r="F172" s="500" t="str">
        <f>IF(終値!A172="","",IF(AND(安値!K172&lt;安値!J172,安値!K172&lt;安値!I172,安値!K172&lt;安値!L172,安値!K172&lt;安値!M172),6,""))</f>
        <v/>
      </c>
      <c r="G172" s="500" t="str">
        <f>IF(終値!A172="","",IF(AND(安値!L172&lt;安値!K172,安値!L172&lt;安値!J172,安値!L172&lt;安値!M172,安値!L172&lt;安値!N172),7,""))</f>
        <v/>
      </c>
      <c r="H172" s="500" t="str">
        <f>IF(終値!A172="","",IF(AND(安値!M172&lt;安値!L172,安値!M172&lt;安値!K172,安値!M172&lt;安値!N172,安値!M172&lt;安値!O172),8,""))</f>
        <v/>
      </c>
      <c r="I172" s="500">
        <f>IF(終値!A172="","",IF(AND(安値!N172&lt;安値!M172,安値!N172&lt;安値!L172,安値!N172&lt;安値!O172,安値!N172&lt;安値!P172),9,""))</f>
        <v>9</v>
      </c>
      <c r="J172" s="500" t="str">
        <f>IF(終値!A172="","",IF(AND(安値!O172&lt;安値!N172,安値!O172&lt;安値!M172,安値!O172&lt;安値!P172,安値!O172&lt;安値!Q172),10,""))</f>
        <v/>
      </c>
      <c r="K172" s="500" t="str">
        <f>IF(終値!A172="","",IF(AND(安値!P172&lt;安値!O172,安値!P172&lt;安値!N172,安値!P172&lt;安値!Q172,安値!P172&lt;安値!R172),11,""))</f>
        <v/>
      </c>
      <c r="L172" s="500" t="str">
        <f>IF(終値!A172="","",IF(AND(安値!Q172&lt;安値!P172,安値!Q172&lt;安値!O172,安値!Q172&lt;安値!R172,安値!Q172&lt;安値!S172),12,""))</f>
        <v/>
      </c>
      <c r="M172" s="500">
        <f>IF(終値!A172="","",IF(AND(安値!R172&lt;安値!Q172,安値!R172&lt;安値!P172,安値!R172&lt;安値!S172,安値!R172&lt;安値!T172),13,""))</f>
        <v>13</v>
      </c>
      <c r="N172" s="500" t="str">
        <f>IF(終値!A172="","",IF(AND(安値!S172&lt;安値!R172,安値!S172&lt;安値!Q172,安値!S172&lt;安値!T172,安値!S172&lt;安値!U172),14,""))</f>
        <v/>
      </c>
      <c r="O172" s="500" t="str">
        <f>IF(終値!A172="","",IF(AND(安値!T172&lt;安値!S172,安値!T172&lt;安値!R172,安値!T172&lt;安値!U172,安値!T172&lt;安値!V172),15,""))</f>
        <v/>
      </c>
      <c r="P172" s="500" t="str">
        <f>IF(終値!A172="","",IF(AND(安値!U172&lt;安値!T172,安値!U172&lt;安値!S172,安値!U172&lt;安値!V172,安値!U172&lt;安値!W172),16,""))</f>
        <v/>
      </c>
      <c r="Q172" s="500" t="str">
        <f>IF(終値!A172="","",IF(AND(安値!V172&lt;安値!U172,安値!V172&lt;安値!T172,安値!V172&lt;安値!W172,安値!V172&lt;安値!X172),17,""))</f>
        <v/>
      </c>
      <c r="R172" s="500" t="str">
        <f>IF(終値!A172="","",IF(AND(安値!W172&lt;安値!V172,安値!W172&lt;安値!U172,安値!W172&lt;安値!X172,安値!W172&lt;安値!Y172),18,""))</f>
        <v/>
      </c>
      <c r="S172" s="500">
        <f>IF(終値!A172="","",IF(AND(安値!X172&lt;安値!W172,安値!X172&lt;安値!V172,安値!X172&lt;安値!Y172,安値!X172&lt;安値!Z172),19,""))</f>
        <v>19</v>
      </c>
      <c r="T172" s="500" t="str">
        <f>IF(終値!A172="","",IF(AND(安値!Y172&lt;安値!X172,安値!Y172&lt;安値!W172,安値!Y172&lt;安値!Z172,安値!Y172&lt;安値!AA172),20,""))</f>
        <v/>
      </c>
      <c r="U172" s="500" t="str">
        <f>IF(終値!A172="","",IF(AND(安値!Z172&lt;安値!Y172,安値!Z172&lt;安値!X172,安値!Z172&lt;安値!AA172,安値!Z172&lt;安値!AB172),21,""))</f>
        <v/>
      </c>
      <c r="V172" s="500" t="str">
        <f>IF(終値!A172="","",IF(AND(安値!AA172&lt;安値!Z172,安値!AA172&lt;安値!Y172,安値!AA172&lt;安値!AB172,安値!AA172&lt;安値!AC172),22,""))</f>
        <v/>
      </c>
      <c r="W172" s="500" t="str">
        <f>IF(終値!A172="","",IF(AND(安値!AB172&lt;安値!AA172,安値!AB172&lt;安値!Z172,安値!AB172&lt;安値!AC172,安値!AB172&lt;安値!AD172),23,""))</f>
        <v/>
      </c>
      <c r="X172" s="500" t="str">
        <f>IF(終値!A172="","",IF(AND(安値!AC172&lt;安値!AB172,安値!AC172&lt;安値!AA172,安値!AC172&lt;安値!AD172,安値!AC172&lt;安値!AE172),24,""))</f>
        <v/>
      </c>
      <c r="Y172" s="500">
        <f>IF(終値!A172="","",IF(AND(安値!AD172&lt;安値!AC172,安値!AD172&lt;安値!AB172,安値!AD172&lt;安値!AE172,安値!AD172&lt;安値!AF172),25,""))</f>
        <v>25</v>
      </c>
      <c r="Z172" s="500" t="str">
        <f>IF(終値!A172="","",IF(AND(安値!AE172&lt;安値!AD172,安値!AE172&lt;安値!AC172,安値!AE172&lt;安値!AF172,安値!AE172&lt;安値!AG172),26,""))</f>
        <v/>
      </c>
      <c r="AA172" s="500" t="str">
        <f>IF(終値!A172="","",IF(AND(安値!AF172&lt;安値!AE172,安値!AF172&lt;安値!AD172,安値!AF172&lt;安値!AG172,安値!AF172&lt;安値!AH172),27,""))</f>
        <v/>
      </c>
      <c r="AB172" s="500" t="str">
        <f>IF(終値!A172="","",IF(AND(安値!AG172&lt;安値!AF172,安値!AG172&lt;安値!AE172,安値!AG172&lt;安値!AH172,安値!AG172&lt;安値!AI172),28,""))</f>
        <v/>
      </c>
      <c r="AC172" s="500" t="str">
        <f>IF(終値!A172="","",IF(AND(高値!G172&gt;高値!F172,高値!G172&gt;高値!E172,高値!G172&gt;高値!H172,高値!G172&gt;高値!I172),2,""))</f>
        <v/>
      </c>
      <c r="AD172" s="500" t="str">
        <f>IF(終値!A172="","",IF(AND(高値!H172&gt;高値!G172,高値!H172&gt;高値!F172,高値!H172&gt;高値!I172,高値!H172&gt;高値!J172),3,""))</f>
        <v/>
      </c>
      <c r="AE172" s="500">
        <f>IF(終値!A172="","",IF(AND(高値!I172&gt;高値!H172,高値!I172&gt;高値!G172,高値!I172&gt;高値!J172,高値!I172&gt;高値!K172),4,""))</f>
        <v>4</v>
      </c>
      <c r="AF172" s="500" t="str">
        <f>IF(終値!A172="","",IF(AND(高値!J172&gt;高値!I172,高値!J172&gt;高値!H172,高値!J172&gt;高値!K172,高値!J172&gt;高値!L172),5,""))</f>
        <v/>
      </c>
      <c r="AG172" s="500" t="str">
        <f>IF(終値!A172="","",IF(AND(高値!K172&gt;高値!J172,高値!K172&gt;高値!I172,高値!K172&gt;高値!L172,高値!K172&gt;高値!M172),6,""))</f>
        <v/>
      </c>
      <c r="AH172" s="500">
        <f>IF(終値!A172="","",IF(AND(高値!L172&gt;高値!K172,高値!L172&gt;高値!J172,高値!L172&gt;高値!M172,高値!L172&gt;高値!N172),7,""))</f>
        <v>7</v>
      </c>
      <c r="AI172" s="500" t="str">
        <f>IF(終値!A172="","",IF(AND(高値!M172&gt;高値!L172,高値!M172&gt;高値!K172,高値!M172&gt;高値!N172,高値!M172&gt;高値!O172),8,""))</f>
        <v/>
      </c>
      <c r="AJ172" s="500" t="str">
        <f>IF(終値!A172="","",IF(AND(高値!N172&gt;高値!M172,高値!N172&gt;高値!L172,高値!N172&gt;高値!O172,高値!N172&gt;高値!P172),9,""))</f>
        <v/>
      </c>
      <c r="AK172" s="500" t="str">
        <f>IF(終値!A172="","",IF(AND(高値!O172&gt;高値!N172,高値!O172&gt;高値!M172,高値!O172&gt;高値!P172,高値!O172&gt;高値!Q172),10,""))</f>
        <v/>
      </c>
      <c r="AL172" s="500" t="str">
        <f>IF(終値!A172="","",IF(AND(高値!P172&gt;高値!O172,高値!P172&gt;高値!N172,高値!P172&gt;高値!Q172,高値!P172&gt;高値!R172),11,""))</f>
        <v/>
      </c>
      <c r="AM172" s="500" t="str">
        <f>IF(終値!A172="","",IF(AND(高値!Q172&gt;高値!P172,高値!Q172&gt;高値!O172,高値!Q172&gt;高値!R172,高値!Q172&gt;高値!S172),12,""))</f>
        <v/>
      </c>
      <c r="AN172" s="500" t="str">
        <f>IF(終値!A172="","",IF(AND(高値!R172&gt;高値!Q172,高値!R172&gt;高値!P172,高値!R172&gt;高値!S172,高値!R172&gt;高値!T172),13,""))</f>
        <v/>
      </c>
      <c r="AO172" s="500">
        <f>IF(終値!A172="","",IF(AND(高値!S172&gt;高値!R172,高値!S172&gt;高値!Q172,高値!S172&gt;高値!T172,高値!S172&gt;高値!U172),14,""))</f>
        <v>14</v>
      </c>
      <c r="AP172" s="500" t="str">
        <f>IF(終値!A172="","",IF(AND(高値!T172&gt;高値!S172,高値!T172&gt;高値!R172,高値!T172&gt;高値!U172,高値!T172&gt;高値!V172),15,""))</f>
        <v/>
      </c>
      <c r="AQ172" s="500" t="str">
        <f>IF(終値!A172="","",IF(AND(高値!U172&gt;高値!T172,高値!U172&gt;高値!S172,高値!U172&gt;高値!V172,高値!U172&gt;高値!W172),16,""))</f>
        <v/>
      </c>
      <c r="AR172" s="500" t="str">
        <f>IF(終値!A172="","",IF(AND(高値!V172&gt;高値!U172,高値!V172&gt;高値!T172,高値!V172&gt;高値!W172,高値!V172&gt;高値!X172),17,""))</f>
        <v/>
      </c>
      <c r="AS172" s="500" t="str">
        <f>IF(終値!A172="","",IF(AND(高値!W172&gt;高値!V172,高値!W172&gt;高値!U172,高値!W172&gt;高値!X172,高値!W172&gt;高値!Y172),18,""))</f>
        <v/>
      </c>
      <c r="AT172" s="500" t="str">
        <f>IF(終値!A172="","",IF(AND(高値!X172&gt;高値!W172,高値!X172&gt;高値!V172,高値!X172&gt;高値!Y172,高値!X172&gt;高値!Z172),19,""))</f>
        <v/>
      </c>
      <c r="AU172" s="500" t="str">
        <f>IF(終値!A172="","",IF(AND(高値!Y172&gt;高値!X172,高値!Y172&gt;高値!W172,高値!Y172&gt;高値!Z172,高値!Y172&gt;高値!AA172),20,""))</f>
        <v/>
      </c>
      <c r="AV172" s="500">
        <f>IF(終値!A172="","",IF(AND(高値!Z172&gt;高値!Y172,高値!Z172&gt;高値!X172,高値!Z172&gt;高値!AA172,高値!Z172&gt;高値!AB172),21,""))</f>
        <v>21</v>
      </c>
      <c r="AW172" s="500" t="str">
        <f>IF(終値!A172="","",IF(AND(高値!AA172&gt;高値!Z172,高値!AA172&gt;高値!Y172,高値!AA172&gt;高値!AB172,高値!AA172&gt;高値!AC172),22,""))</f>
        <v/>
      </c>
      <c r="AX172" s="500" t="str">
        <f>IF(終値!A172="","",IF(AND(高値!AB172&gt;高値!AA172,高値!AB172&gt;高値!Z172,高値!AB172&gt;高値!AC172,高値!AB172&gt;高値!AD172),23,""))</f>
        <v/>
      </c>
      <c r="AY172" s="500" t="str">
        <f>IF(終値!A172="","",IF(AND(高値!AC172&gt;高値!AB172,高値!AC172&gt;高値!AA172,高値!AC172&gt;高値!AD172,高値!AC172&gt;高値!AE172),24,""))</f>
        <v/>
      </c>
      <c r="AZ172" s="500" t="str">
        <f>IF(終値!A172="","",IF(AND(高値!AD172&gt;高値!AC172,高値!AD172&gt;高値!AB172,高値!AD172&gt;高値!AE172,高値!AD172&gt;高値!AF172),25,""))</f>
        <v/>
      </c>
      <c r="BA172" s="500" t="str">
        <f>IF(終値!A172="","",IF(AND(高値!AE172&gt;高値!AD172,高値!AE172&gt;高値!AC172,高値!AE172&gt;高値!AF172,高値!AE172&gt;高値!AG172),26,""))</f>
        <v/>
      </c>
      <c r="BB172" s="500" t="str">
        <f>IF(終値!A172="","",IF(AND(高値!AF172&gt;高値!AE172,高値!AF172&gt;高値!AD172,高値!AF172&gt;高値!AG172,高値!AF172&gt;高値!AH172),27,""))</f>
        <v/>
      </c>
      <c r="BC172" s="500" t="str">
        <f>IF(終値!A172="","",IF(AND(高値!AG172&gt;高値!AF172,高値!AG172&gt;高値!AE172,高値!AG172&gt;高値!AH172,高値!AG172&gt;高値!AI172),28,""))</f>
        <v/>
      </c>
      <c r="BD172" s="500">
        <f t="shared" si="12"/>
        <v>5</v>
      </c>
      <c r="BE172" s="500">
        <f t="shared" si="13"/>
        <v>4</v>
      </c>
      <c r="BF172" s="500">
        <f t="shared" si="14"/>
        <v>9</v>
      </c>
      <c r="BG172" s="500">
        <f>IF($BE172="","",INDEX(安値!$E172:$CZ172,1,$BE172+1))</f>
        <v>1405.5</v>
      </c>
      <c r="BH172" s="500">
        <f>IF($BF172="","",INDEX(安値!$E172:$CZ172,1,$BF172+1))</f>
        <v>1411</v>
      </c>
      <c r="BI172" s="500">
        <f>IF($BF172="","",MAX(INDEX(高値!$E172:$CZ172,1,$BE172+1):INDEX(高値!$E172:$CZ172,1,$BF172+1)))</f>
        <v>1527.5</v>
      </c>
      <c r="BJ172" s="500">
        <f>IF($BF172="","",AVERAGE(INDEX(終値!$E172:$CZ172,1,$BF172+1):INDEX(終値!$E172:$CZ172,1,$BF172+20))-2*STDEVP(INDEX(終値!$E172:$CZ172,1,$BF172+1):INDEX(終値!$E172:$CZ172,1,$BF172+20)))</f>
        <v>1373.2933030434895</v>
      </c>
      <c r="BK172" s="500">
        <f>IF($BE172="","",AVERAGE(INDEX(終値!$E172:$CZ172,1,$BE172+1):INDEX(終値!$E172:$CZ172,1,$BE172+20))-2*STDEVP(INDEX(終値!$E172:$CZ172,1,$BE172+1):INDEX(終値!$E172:$CZ172,1,$BE172+20)))</f>
        <v>1405.8788908068348</v>
      </c>
      <c r="BL172" s="500">
        <f t="shared" si="15"/>
        <v>4</v>
      </c>
      <c r="BM172" s="500">
        <f t="shared" si="16"/>
        <v>4</v>
      </c>
      <c r="BN172" s="500">
        <f t="shared" si="17"/>
        <v>7</v>
      </c>
      <c r="BO172" s="500">
        <f>IF($BM172="","",INDEX(高値!$E172:$CZ172,1,$BM172+1))</f>
        <v>1527.5</v>
      </c>
      <c r="BP172" s="500">
        <f>IF($BN172="","",INDEX(高値!$E172:$CZ172,1,$BN172+1))</f>
        <v>1465</v>
      </c>
      <c r="BQ172" s="500">
        <f>IF($BN172="","",MIN(INDEX(安値!$E172:$CZ172,1,$BM172+1):INDEX(安値!$E172:$CZ172,1,$BN172+1)))</f>
        <v>1405.5</v>
      </c>
      <c r="BR172" s="500">
        <f>IF($BN172="","",AVERAGE(INDEX(終値!$E172:$CZ172,1,$BN172+1):INDEX(終値!$E172:$CZ172,1,$BN172+20))+2*STDEVP(INDEX(終値!$E172:$CZ172,1,$BN172+1):INDEX(終値!$E172:$CZ172,1,$BN172+20)))</f>
        <v>1500.6151665548398</v>
      </c>
      <c r="BS172" s="500">
        <f>IF($BM172="","",AVERAGE(INDEX(終値!$E172:$CZ172,1,$BM172+1):INDEX(終値!$E172:$CZ172,1,$BM172+20))+2*STDEVP(INDEX(終値!$E172:$CZ172,1,$BM172+1):INDEX(終値!$E172:$CZ172,1,$BM172+20)))</f>
        <v>1493.4211091931654</v>
      </c>
      <c r="BT172" s="497" t="str">
        <f>IFERROR(IF(AND($BD172&gt;=2,ABS($BG172-$BH172)/$BH172&lt;=BB設定!$B$12,$BI172&gt;=MAX($BH172,$BG172)*(1+BB設定!$B$13),終値!E172&gt;$BG172),IF(OR(終値!E172&gt;=$BI172,AND($BH172&lt;$BJ172,$BG172&gt;=$BK172)),"二番底W▲","二番底W形成"),IF(AND($BL172&gt;=2,ABS($BO172-$BP172)/$BP172&lt;=BB設定!$B$12,$BQ172&lt;=MIN($BP172,$BO172)*(1-BB設定!$B$13),終値!E172&lt;$BO172),IF(OR(終値!E172&lt;=$BQ172,AND($BP172&gt;$BR172,$BO172&lt;=$BS172)),"二番天井M▼","二番天井M形成"),"－")),"－")</f>
        <v>二番底W▲</v>
      </c>
    </row>
    <row r="173" spans="2:72">
      <c r="B173" s="500" t="str">
        <f>IF(終値!A173="","",IF(AND(安値!G173&lt;安値!F173,安値!G173&lt;安値!E173,安値!G173&lt;安値!H173,安値!G173&lt;安値!I173),2,""))</f>
        <v/>
      </c>
      <c r="C173" s="500">
        <f>IF(終値!A173="","",IF(AND(安値!H173&lt;安値!G173,安値!H173&lt;安値!F173,安値!H173&lt;安値!I173,安値!H173&lt;安値!J173),3,""))</f>
        <v>3</v>
      </c>
      <c r="D173" s="500" t="str">
        <f>IF(終値!A173="","",IF(AND(安値!I173&lt;安値!H173,安値!I173&lt;安値!G173,安値!I173&lt;安値!J173,安値!I173&lt;安値!K173),4,""))</f>
        <v/>
      </c>
      <c r="E173" s="500" t="str">
        <f>IF(終値!A173="","",IF(AND(安値!J173&lt;安値!I173,安値!J173&lt;安値!H173,安値!J173&lt;安値!K173,安値!J173&lt;安値!L173),5,""))</f>
        <v/>
      </c>
      <c r="F173" s="500" t="str">
        <f>IF(終値!A173="","",IF(AND(安値!K173&lt;安値!J173,安値!K173&lt;安値!I173,安値!K173&lt;安値!L173,安値!K173&lt;安値!M173),6,""))</f>
        <v/>
      </c>
      <c r="G173" s="500" t="str">
        <f>IF(終値!A173="","",IF(AND(安値!L173&lt;安値!K173,安値!L173&lt;安値!J173,安値!L173&lt;安値!M173,安値!L173&lt;安値!N173),7,""))</f>
        <v/>
      </c>
      <c r="H173" s="500" t="str">
        <f>IF(終値!A173="","",IF(AND(安値!M173&lt;安値!L173,安値!M173&lt;安値!K173,安値!M173&lt;安値!N173,安値!M173&lt;安値!O173),8,""))</f>
        <v/>
      </c>
      <c r="I173" s="500" t="str">
        <f>IF(終値!A173="","",IF(AND(安値!N173&lt;安値!M173,安値!N173&lt;安値!L173,安値!N173&lt;安値!O173,安値!N173&lt;安値!P173),9,""))</f>
        <v/>
      </c>
      <c r="J173" s="500" t="str">
        <f>IF(終値!A173="","",IF(AND(安値!O173&lt;安値!N173,安値!O173&lt;安値!M173,安値!O173&lt;安値!P173,安値!O173&lt;安値!Q173),10,""))</f>
        <v/>
      </c>
      <c r="K173" s="500" t="str">
        <f>IF(終値!A173="","",IF(AND(安値!P173&lt;安値!O173,安値!P173&lt;安値!N173,安値!P173&lt;安値!Q173,安値!P173&lt;安値!R173),11,""))</f>
        <v/>
      </c>
      <c r="L173" s="500" t="str">
        <f>IF(終値!A173="","",IF(AND(安値!Q173&lt;安値!P173,安値!Q173&lt;安値!O173,安値!Q173&lt;安値!R173,安値!Q173&lt;安値!S173),12,""))</f>
        <v/>
      </c>
      <c r="M173" s="500">
        <f>IF(終値!A173="","",IF(AND(安値!R173&lt;安値!Q173,安値!R173&lt;安値!P173,安値!R173&lt;安値!S173,安値!R173&lt;安値!T173),13,""))</f>
        <v>13</v>
      </c>
      <c r="N173" s="500" t="str">
        <f>IF(終値!A173="","",IF(AND(安値!S173&lt;安値!R173,安値!S173&lt;安値!Q173,安値!S173&lt;安値!T173,安値!S173&lt;安値!U173),14,""))</f>
        <v/>
      </c>
      <c r="O173" s="500" t="str">
        <f>IF(終値!A173="","",IF(AND(安値!T173&lt;安値!S173,安値!T173&lt;安値!R173,安値!T173&lt;安値!U173,安値!T173&lt;安値!V173),15,""))</f>
        <v/>
      </c>
      <c r="P173" s="500" t="str">
        <f>IF(終値!A173="","",IF(AND(安値!U173&lt;安値!T173,安値!U173&lt;安値!S173,安値!U173&lt;安値!V173,安値!U173&lt;安値!W173),16,""))</f>
        <v/>
      </c>
      <c r="Q173" s="500">
        <f>IF(終値!A173="","",IF(AND(安値!V173&lt;安値!U173,安値!V173&lt;安値!T173,安値!V173&lt;安値!W173,安値!V173&lt;安値!X173),17,""))</f>
        <v>17</v>
      </c>
      <c r="R173" s="500" t="str">
        <f>IF(終値!A173="","",IF(AND(安値!W173&lt;安値!V173,安値!W173&lt;安値!U173,安値!W173&lt;安値!X173,安値!W173&lt;安値!Y173),18,""))</f>
        <v/>
      </c>
      <c r="S173" s="500" t="str">
        <f>IF(終値!A173="","",IF(AND(安値!X173&lt;安値!W173,安値!X173&lt;安値!V173,安値!X173&lt;安値!Y173,安値!X173&lt;安値!Z173),19,""))</f>
        <v/>
      </c>
      <c r="T173" s="500" t="str">
        <f>IF(終値!A173="","",IF(AND(安値!Y173&lt;安値!X173,安値!Y173&lt;安値!W173,安値!Y173&lt;安値!Z173,安値!Y173&lt;安値!AA173),20,""))</f>
        <v/>
      </c>
      <c r="U173" s="500" t="str">
        <f>IF(終値!A173="","",IF(AND(安値!Z173&lt;安値!Y173,安値!Z173&lt;安値!X173,安値!Z173&lt;安値!AA173,安値!Z173&lt;安値!AB173),21,""))</f>
        <v/>
      </c>
      <c r="V173" s="500" t="str">
        <f>IF(終値!A173="","",IF(AND(安値!AA173&lt;安値!Z173,安値!AA173&lt;安値!Y173,安値!AA173&lt;安値!AB173,安値!AA173&lt;安値!AC173),22,""))</f>
        <v/>
      </c>
      <c r="W173" s="500" t="str">
        <f>IF(終値!A173="","",IF(AND(安値!AB173&lt;安値!AA173,安値!AB173&lt;安値!Z173,安値!AB173&lt;安値!AC173,安値!AB173&lt;安値!AD173),23,""))</f>
        <v/>
      </c>
      <c r="X173" s="500">
        <f>IF(終値!A173="","",IF(AND(安値!AC173&lt;安値!AB173,安値!AC173&lt;安値!AA173,安値!AC173&lt;安値!AD173,安値!AC173&lt;安値!AE173),24,""))</f>
        <v>24</v>
      </c>
      <c r="Y173" s="500" t="str">
        <f>IF(終値!A173="","",IF(AND(安値!AD173&lt;安値!AC173,安値!AD173&lt;安値!AB173,安値!AD173&lt;安値!AE173,安値!AD173&lt;安値!AF173),25,""))</f>
        <v/>
      </c>
      <c r="Z173" s="500" t="str">
        <f>IF(終値!A173="","",IF(AND(安値!AE173&lt;安値!AD173,安値!AE173&lt;安値!AC173,安値!AE173&lt;安値!AF173,安値!AE173&lt;安値!AG173),26,""))</f>
        <v/>
      </c>
      <c r="AA173" s="500" t="str">
        <f>IF(終値!A173="","",IF(AND(安値!AF173&lt;安値!AE173,安値!AF173&lt;安値!AD173,安値!AF173&lt;安値!AG173,安値!AF173&lt;安値!AH173),27,""))</f>
        <v/>
      </c>
      <c r="AB173" s="500" t="str">
        <f>IF(終値!A173="","",IF(AND(安値!AG173&lt;安値!AF173,安値!AG173&lt;安値!AE173,安値!AG173&lt;安値!AH173,安値!AG173&lt;安値!AI173),28,""))</f>
        <v/>
      </c>
      <c r="AC173" s="500" t="str">
        <f>IF(終値!A173="","",IF(AND(高値!G173&gt;高値!F173,高値!G173&gt;高値!E173,高値!G173&gt;高値!H173,高値!G173&gt;高値!I173),2,""))</f>
        <v/>
      </c>
      <c r="AD173" s="500" t="str">
        <f>IF(終値!A173="","",IF(AND(高値!H173&gt;高値!G173,高値!H173&gt;高値!F173,高値!H173&gt;高値!I173,高値!H173&gt;高値!J173),3,""))</f>
        <v/>
      </c>
      <c r="AE173" s="500" t="str">
        <f>IF(終値!A173="","",IF(AND(高値!I173&gt;高値!H173,高値!I173&gt;高値!G173,高値!I173&gt;高値!J173,高値!I173&gt;高値!K173),4,""))</f>
        <v/>
      </c>
      <c r="AF173" s="500" t="str">
        <f>IF(終値!A173="","",IF(AND(高値!J173&gt;高値!I173,高値!J173&gt;高値!H173,高値!J173&gt;高値!K173,高値!J173&gt;高値!L173),5,""))</f>
        <v/>
      </c>
      <c r="AG173" s="500" t="str">
        <f>IF(終値!A173="","",IF(AND(高値!K173&gt;高値!J173,高値!K173&gt;高値!I173,高値!K173&gt;高値!L173,高値!K173&gt;高値!M173),6,""))</f>
        <v/>
      </c>
      <c r="AH173" s="500" t="str">
        <f>IF(終値!A173="","",IF(AND(高値!L173&gt;高値!K173,高値!L173&gt;高値!J173,高値!L173&gt;高値!M173,高値!L173&gt;高値!N173),7,""))</f>
        <v/>
      </c>
      <c r="AI173" s="500">
        <f>IF(終値!A173="","",IF(AND(高値!M173&gt;高値!L173,高値!M173&gt;高値!K173,高値!M173&gt;高値!N173,高値!M173&gt;高値!O173),8,""))</f>
        <v>8</v>
      </c>
      <c r="AJ173" s="500" t="str">
        <f>IF(終値!A173="","",IF(AND(高値!N173&gt;高値!M173,高値!N173&gt;高値!L173,高値!N173&gt;高値!O173,高値!N173&gt;高値!P173),9,""))</f>
        <v/>
      </c>
      <c r="AK173" s="500" t="str">
        <f>IF(終値!A173="","",IF(AND(高値!O173&gt;高値!N173,高値!O173&gt;高値!M173,高値!O173&gt;高値!P173,高値!O173&gt;高値!Q173),10,""))</f>
        <v/>
      </c>
      <c r="AL173" s="500" t="str">
        <f>IF(終値!A173="","",IF(AND(高値!P173&gt;高値!O173,高値!P173&gt;高値!N173,高値!P173&gt;高値!Q173,高値!P173&gt;高値!R173),11,""))</f>
        <v/>
      </c>
      <c r="AM173" s="500" t="str">
        <f>IF(終値!A173="","",IF(AND(高値!Q173&gt;高値!P173,高値!Q173&gt;高値!O173,高値!Q173&gt;高値!R173,高値!Q173&gt;高値!S173),12,""))</f>
        <v/>
      </c>
      <c r="AN173" s="500" t="str">
        <f>IF(終値!A173="","",IF(AND(高値!R173&gt;高値!Q173,高値!R173&gt;高値!P173,高値!R173&gt;高値!S173,高値!R173&gt;高値!T173),13,""))</f>
        <v/>
      </c>
      <c r="AO173" s="500" t="str">
        <f>IF(終値!A173="","",IF(AND(高値!S173&gt;高値!R173,高値!S173&gt;高値!Q173,高値!S173&gt;高値!T173,高値!S173&gt;高値!U173),14,""))</f>
        <v/>
      </c>
      <c r="AP173" s="500">
        <f>IF(終値!A173="","",IF(AND(高値!T173&gt;高値!S173,高値!T173&gt;高値!R173,高値!T173&gt;高値!U173,高値!T173&gt;高値!V173),15,""))</f>
        <v>15</v>
      </c>
      <c r="AQ173" s="500" t="str">
        <f>IF(終値!A173="","",IF(AND(高値!U173&gt;高値!T173,高値!U173&gt;高値!S173,高値!U173&gt;高値!V173,高値!U173&gt;高値!W173),16,""))</f>
        <v/>
      </c>
      <c r="AR173" s="500" t="str">
        <f>IF(終値!A173="","",IF(AND(高値!V173&gt;高値!U173,高値!V173&gt;高値!T173,高値!V173&gt;高値!W173,高値!V173&gt;高値!X173),17,""))</f>
        <v/>
      </c>
      <c r="AS173" s="500" t="str">
        <f>IF(終値!A173="","",IF(AND(高値!W173&gt;高値!V173,高値!W173&gt;高値!U173,高値!W173&gt;高値!X173,高値!W173&gt;高値!Y173),18,""))</f>
        <v/>
      </c>
      <c r="AT173" s="500" t="str">
        <f>IF(終値!A173="","",IF(AND(高値!X173&gt;高値!W173,高値!X173&gt;高値!V173,高値!X173&gt;高値!Y173,高値!X173&gt;高値!Z173),19,""))</f>
        <v/>
      </c>
      <c r="AU173" s="500" t="str">
        <f>IF(終値!A173="","",IF(AND(高値!Y173&gt;高値!X173,高値!Y173&gt;高値!W173,高値!Y173&gt;高値!Z173,高値!Y173&gt;高値!AA173),20,""))</f>
        <v/>
      </c>
      <c r="AV173" s="500">
        <f>IF(終値!A173="","",IF(AND(高値!Z173&gt;高値!Y173,高値!Z173&gt;高値!X173,高値!Z173&gt;高値!AA173,高値!Z173&gt;高値!AB173),21,""))</f>
        <v>21</v>
      </c>
      <c r="AW173" s="500" t="str">
        <f>IF(終値!A173="","",IF(AND(高値!AA173&gt;高値!Z173,高値!AA173&gt;高値!Y173,高値!AA173&gt;高値!AB173,高値!AA173&gt;高値!AC173),22,""))</f>
        <v/>
      </c>
      <c r="AX173" s="500" t="str">
        <f>IF(終値!A173="","",IF(AND(高値!AB173&gt;高値!AA173,高値!AB173&gt;高値!Z173,高値!AB173&gt;高値!AC173,高値!AB173&gt;高値!AD173),23,""))</f>
        <v/>
      </c>
      <c r="AY173" s="500" t="str">
        <f>IF(終値!A173="","",IF(AND(高値!AC173&gt;高値!AB173,高値!AC173&gt;高値!AA173,高値!AC173&gt;高値!AD173,高値!AC173&gt;高値!AE173),24,""))</f>
        <v/>
      </c>
      <c r="AZ173" s="500" t="str">
        <f>IF(終値!A173="","",IF(AND(高値!AD173&gt;高値!AC173,高値!AD173&gt;高値!AB173,高値!AD173&gt;高値!AE173,高値!AD173&gt;高値!AF173),25,""))</f>
        <v/>
      </c>
      <c r="BA173" s="500" t="str">
        <f>IF(終値!A173="","",IF(AND(高値!AE173&gt;高値!AD173,高値!AE173&gt;高値!AC173,高値!AE173&gt;高値!AF173,高値!AE173&gt;高値!AG173),26,""))</f>
        <v/>
      </c>
      <c r="BB173" s="500">
        <f>IF(終値!A173="","",IF(AND(高値!AF173&gt;高値!AE173,高値!AF173&gt;高値!AD173,高値!AF173&gt;高値!AG173,高値!AF173&gt;高値!AH173),27,""))</f>
        <v>27</v>
      </c>
      <c r="BC173" s="500" t="str">
        <f>IF(終値!A173="","",IF(AND(高値!AG173&gt;高値!AF173,高値!AG173&gt;高値!AE173,高値!AG173&gt;高値!AH173,高値!AG173&gt;高値!AI173),28,""))</f>
        <v/>
      </c>
      <c r="BD173" s="500">
        <f t="shared" si="12"/>
        <v>4</v>
      </c>
      <c r="BE173" s="500">
        <f t="shared" si="13"/>
        <v>3</v>
      </c>
      <c r="BF173" s="500">
        <f t="shared" si="14"/>
        <v>13</v>
      </c>
      <c r="BG173" s="500">
        <f>IF($BE173="","",INDEX(安値!$E173:$CZ173,1,$BE173+1))</f>
        <v>691</v>
      </c>
      <c r="BH173" s="500">
        <f>IF($BF173="","",INDEX(安値!$E173:$CZ173,1,$BF173+1))</f>
        <v>698</v>
      </c>
      <c r="BI173" s="500">
        <f>IF($BF173="","",MAX(INDEX(高値!$E173:$CZ173,1,$BE173+1):INDEX(高値!$E173:$CZ173,1,$BF173+1)))</f>
        <v>730</v>
      </c>
      <c r="BJ173" s="500">
        <f>IF($BF173="","",AVERAGE(INDEX(終値!$E173:$CZ173,1,$BF173+1):INDEX(終値!$E173:$CZ173,1,$BF173+20))-2*STDEVP(INDEX(終値!$E173:$CZ173,1,$BF173+1):INDEX(終値!$E173:$CZ173,1,$BF173+20)))</f>
        <v>687.38029905341773</v>
      </c>
      <c r="BK173" s="500">
        <f>IF($BE173="","",AVERAGE(INDEX(終値!$E173:$CZ173,1,$BE173+1):INDEX(終値!$E173:$CZ173,1,$BE173+20))-2*STDEVP(INDEX(終値!$E173:$CZ173,1,$BE173+1):INDEX(終値!$E173:$CZ173,1,$BE173+20)))</f>
        <v>684.81013766024944</v>
      </c>
      <c r="BL173" s="500">
        <f t="shared" si="15"/>
        <v>4</v>
      </c>
      <c r="BM173" s="500">
        <f t="shared" si="16"/>
        <v>8</v>
      </c>
      <c r="BN173" s="500">
        <f t="shared" si="17"/>
        <v>15</v>
      </c>
      <c r="BO173" s="500">
        <f>IF($BM173="","",INDEX(高値!$E173:$CZ173,1,$BM173+1))</f>
        <v>711</v>
      </c>
      <c r="BP173" s="500">
        <f>IF($BN173="","",INDEX(高値!$E173:$CZ173,1,$BN173+1))</f>
        <v>731</v>
      </c>
      <c r="BQ173" s="500">
        <f>IF($BN173="","",MIN(INDEX(安値!$E173:$CZ173,1,$BM173+1):INDEX(安値!$E173:$CZ173,1,$BN173+1)))</f>
        <v>696</v>
      </c>
      <c r="BR173" s="500">
        <f>IF($BN173="","",AVERAGE(INDEX(終値!$E173:$CZ173,1,$BN173+1):INDEX(終値!$E173:$CZ173,1,$BN173+20))+2*STDEVP(INDEX(終値!$E173:$CZ173,1,$BN173+1):INDEX(終値!$E173:$CZ173,1,$BN173+20)))</f>
        <v>754.81355912534411</v>
      </c>
      <c r="BS173" s="500">
        <f>IF($BM173="","",AVERAGE(INDEX(終値!$E173:$CZ173,1,$BM173+1):INDEX(終値!$E173:$CZ173,1,$BM173+20))+2*STDEVP(INDEX(終値!$E173:$CZ173,1,$BM173+1):INDEX(終値!$E173:$CZ173,1,$BM173+20)))</f>
        <v>739.63925853205751</v>
      </c>
      <c r="BT173" s="497" t="str">
        <f>IFERROR(IF(AND($BD173&gt;=2,ABS($BG173-$BH173)/$BH173&lt;=BB設定!$B$12,$BI173&gt;=MAX($BH173,$BG173)*(1+BB設定!$B$13),終値!E173&gt;$BG173),IF(OR(終値!E173&gt;=$BI173,AND($BH173&lt;$BJ173,$BG173&gt;=$BK173)),"二番底W▲","二番底W形成"),IF(AND($BL173&gt;=2,ABS($BO173-$BP173)/$BP173&lt;=BB設定!$B$12,$BQ173&lt;=MIN($BP173,$BO173)*(1-BB設定!$B$13),終値!E173&lt;$BO173),IF(OR(終値!E173&lt;=$BQ173,AND($BP173&gt;$BR173,$BO173&lt;=$BS173)),"二番天井M▼","二番天井M形成"),"－")),"－")</f>
        <v>二番底W形成</v>
      </c>
    </row>
    <row r="174" spans="2:72">
      <c r="B174" s="500" t="str">
        <f>IF(終値!A174="","",IF(AND(安値!G174&lt;安値!F174,安値!G174&lt;安値!E174,安値!G174&lt;安値!H174,安値!G174&lt;安値!I174),2,""))</f>
        <v/>
      </c>
      <c r="C174" s="500" t="str">
        <f>IF(終値!A174="","",IF(AND(安値!H174&lt;安値!G174,安値!H174&lt;安値!F174,安値!H174&lt;安値!I174,安値!H174&lt;安値!J174),3,""))</f>
        <v/>
      </c>
      <c r="D174" s="500" t="str">
        <f>IF(終値!A174="","",IF(AND(安値!I174&lt;安値!H174,安値!I174&lt;安値!G174,安値!I174&lt;安値!J174,安値!I174&lt;安値!K174),4,""))</f>
        <v/>
      </c>
      <c r="E174" s="500" t="str">
        <f>IF(終値!A174="","",IF(AND(安値!J174&lt;安値!I174,安値!J174&lt;安値!H174,安値!J174&lt;安値!K174,安値!J174&lt;安値!L174),5,""))</f>
        <v/>
      </c>
      <c r="F174" s="500" t="str">
        <f>IF(終値!A174="","",IF(AND(安値!K174&lt;安値!J174,安値!K174&lt;安値!I174,安値!K174&lt;安値!L174,安値!K174&lt;安値!M174),6,""))</f>
        <v/>
      </c>
      <c r="G174" s="500" t="str">
        <f>IF(終値!A174="","",IF(AND(安値!L174&lt;安値!K174,安値!L174&lt;安値!J174,安値!L174&lt;安値!M174,安値!L174&lt;安値!N174),7,""))</f>
        <v/>
      </c>
      <c r="H174" s="500" t="str">
        <f>IF(終値!A174="","",IF(AND(安値!M174&lt;安値!L174,安値!M174&lt;安値!K174,安値!M174&lt;安値!N174,安値!M174&lt;安値!O174),8,""))</f>
        <v/>
      </c>
      <c r="I174" s="500" t="str">
        <f>IF(終値!A174="","",IF(AND(安値!N174&lt;安値!M174,安値!N174&lt;安値!L174,安値!N174&lt;安値!O174,安値!N174&lt;安値!P174),9,""))</f>
        <v/>
      </c>
      <c r="J174" s="500">
        <f>IF(終値!A174="","",IF(AND(安値!O174&lt;安値!N174,安値!O174&lt;安値!M174,安値!O174&lt;安値!P174,安値!O174&lt;安値!Q174),10,""))</f>
        <v>10</v>
      </c>
      <c r="K174" s="500" t="str">
        <f>IF(終値!A174="","",IF(AND(安値!P174&lt;安値!O174,安値!P174&lt;安値!N174,安値!P174&lt;安値!Q174,安値!P174&lt;安値!R174),11,""))</f>
        <v/>
      </c>
      <c r="L174" s="500" t="str">
        <f>IF(終値!A174="","",IF(AND(安値!Q174&lt;安値!P174,安値!Q174&lt;安値!O174,安値!Q174&lt;安値!R174,安値!Q174&lt;安値!S174),12,""))</f>
        <v/>
      </c>
      <c r="M174" s="500" t="str">
        <f>IF(終値!A174="","",IF(AND(安値!R174&lt;安値!Q174,安値!R174&lt;安値!P174,安値!R174&lt;安値!S174,安値!R174&lt;安値!T174),13,""))</f>
        <v/>
      </c>
      <c r="N174" s="500" t="str">
        <f>IF(終値!A174="","",IF(AND(安値!S174&lt;安値!R174,安値!S174&lt;安値!Q174,安値!S174&lt;安値!T174,安値!S174&lt;安値!U174),14,""))</f>
        <v/>
      </c>
      <c r="O174" s="500" t="str">
        <f>IF(終値!A174="","",IF(AND(安値!T174&lt;安値!S174,安値!T174&lt;安値!R174,安値!T174&lt;安値!U174,安値!T174&lt;安値!V174),15,""))</f>
        <v/>
      </c>
      <c r="P174" s="500" t="str">
        <f>IF(終値!A174="","",IF(AND(安値!U174&lt;安値!T174,安値!U174&lt;安値!S174,安値!U174&lt;安値!V174,安値!U174&lt;安値!W174),16,""))</f>
        <v/>
      </c>
      <c r="Q174" s="500" t="str">
        <f>IF(終値!A174="","",IF(AND(安値!V174&lt;安値!U174,安値!V174&lt;安値!T174,安値!V174&lt;安値!W174,安値!V174&lt;安値!X174),17,""))</f>
        <v/>
      </c>
      <c r="R174" s="500" t="str">
        <f>IF(終値!A174="","",IF(AND(安値!W174&lt;安値!V174,安値!W174&lt;安値!U174,安値!W174&lt;安値!X174,安値!W174&lt;安値!Y174),18,""))</f>
        <v/>
      </c>
      <c r="S174" s="500">
        <f>IF(終値!A174="","",IF(AND(安値!X174&lt;安値!W174,安値!X174&lt;安値!V174,安値!X174&lt;安値!Y174,安値!X174&lt;安値!Z174),19,""))</f>
        <v>19</v>
      </c>
      <c r="T174" s="500" t="str">
        <f>IF(終値!A174="","",IF(AND(安値!Y174&lt;安値!X174,安値!Y174&lt;安値!W174,安値!Y174&lt;安値!Z174,安値!Y174&lt;安値!AA174),20,""))</f>
        <v/>
      </c>
      <c r="U174" s="500" t="str">
        <f>IF(終値!A174="","",IF(AND(安値!Z174&lt;安値!Y174,安値!Z174&lt;安値!X174,安値!Z174&lt;安値!AA174,安値!Z174&lt;安値!AB174),21,""))</f>
        <v/>
      </c>
      <c r="V174" s="500" t="str">
        <f>IF(終値!A174="","",IF(AND(安値!AA174&lt;安値!Z174,安値!AA174&lt;安値!Y174,安値!AA174&lt;安値!AB174,安値!AA174&lt;安値!AC174),22,""))</f>
        <v/>
      </c>
      <c r="W174" s="500" t="str">
        <f>IF(終値!A174="","",IF(AND(安値!AB174&lt;安値!AA174,安値!AB174&lt;安値!Z174,安値!AB174&lt;安値!AC174,安値!AB174&lt;安値!AD174),23,""))</f>
        <v/>
      </c>
      <c r="X174" s="500" t="str">
        <f>IF(終値!A174="","",IF(AND(安値!AC174&lt;安値!AB174,安値!AC174&lt;安値!AA174,安値!AC174&lt;安値!AD174,安値!AC174&lt;安値!AE174),24,""))</f>
        <v/>
      </c>
      <c r="Y174" s="500" t="str">
        <f>IF(終値!A174="","",IF(AND(安値!AD174&lt;安値!AC174,安値!AD174&lt;安値!AB174,安値!AD174&lt;安値!AE174,安値!AD174&lt;安値!AF174),25,""))</f>
        <v/>
      </c>
      <c r="Z174" s="500" t="str">
        <f>IF(終値!A174="","",IF(AND(安値!AE174&lt;安値!AD174,安値!AE174&lt;安値!AC174,安値!AE174&lt;安値!AF174,安値!AE174&lt;安値!AG174),26,""))</f>
        <v/>
      </c>
      <c r="AA174" s="500" t="str">
        <f>IF(終値!A174="","",IF(AND(安値!AF174&lt;安値!AE174,安値!AF174&lt;安値!AD174,安値!AF174&lt;安値!AG174,安値!AF174&lt;安値!AH174),27,""))</f>
        <v/>
      </c>
      <c r="AB174" s="500" t="str">
        <f>IF(終値!A174="","",IF(AND(安値!AG174&lt;安値!AF174,安値!AG174&lt;安値!AE174,安値!AG174&lt;安値!AH174,安値!AG174&lt;安値!AI174),28,""))</f>
        <v/>
      </c>
      <c r="AC174" s="500" t="str">
        <f>IF(終値!A174="","",IF(AND(高値!G174&gt;高値!F174,高値!G174&gt;高値!E174,高値!G174&gt;高値!H174,高値!G174&gt;高値!I174),2,""))</f>
        <v/>
      </c>
      <c r="AD174" s="500" t="str">
        <f>IF(終値!A174="","",IF(AND(高値!H174&gt;高値!G174,高値!H174&gt;高値!F174,高値!H174&gt;高値!I174,高値!H174&gt;高値!J174),3,""))</f>
        <v/>
      </c>
      <c r="AE174" s="500" t="str">
        <f>IF(終値!A174="","",IF(AND(高値!I174&gt;高値!H174,高値!I174&gt;高値!G174,高値!I174&gt;高値!J174,高値!I174&gt;高値!K174),4,""))</f>
        <v/>
      </c>
      <c r="AF174" s="500" t="str">
        <f>IF(終値!A174="","",IF(AND(高値!J174&gt;高値!I174,高値!J174&gt;高値!H174,高値!J174&gt;高値!K174,高値!J174&gt;高値!L174),5,""))</f>
        <v/>
      </c>
      <c r="AG174" s="500">
        <f>IF(終値!A174="","",IF(AND(高値!K174&gt;高値!J174,高値!K174&gt;高値!I174,高値!K174&gt;高値!L174,高値!K174&gt;高値!M174),6,""))</f>
        <v>6</v>
      </c>
      <c r="AH174" s="500" t="str">
        <f>IF(終値!A174="","",IF(AND(高値!L174&gt;高値!K174,高値!L174&gt;高値!J174,高値!L174&gt;高値!M174,高値!L174&gt;高値!N174),7,""))</f>
        <v/>
      </c>
      <c r="AI174" s="500" t="str">
        <f>IF(終値!A174="","",IF(AND(高値!M174&gt;高値!L174,高値!M174&gt;高値!K174,高値!M174&gt;高値!N174,高値!M174&gt;高値!O174),8,""))</f>
        <v/>
      </c>
      <c r="AJ174" s="500" t="str">
        <f>IF(終値!A174="","",IF(AND(高値!N174&gt;高値!M174,高値!N174&gt;高値!L174,高値!N174&gt;高値!O174,高値!N174&gt;高値!P174),9,""))</f>
        <v/>
      </c>
      <c r="AK174" s="500" t="str">
        <f>IF(終値!A174="","",IF(AND(高値!O174&gt;高値!N174,高値!O174&gt;高値!M174,高値!O174&gt;高値!P174,高値!O174&gt;高値!Q174),10,""))</f>
        <v/>
      </c>
      <c r="AL174" s="500" t="str">
        <f>IF(終値!A174="","",IF(AND(高値!P174&gt;高値!O174,高値!P174&gt;高値!N174,高値!P174&gt;高値!Q174,高値!P174&gt;高値!R174),11,""))</f>
        <v/>
      </c>
      <c r="AM174" s="500">
        <f>IF(終値!A174="","",IF(AND(高値!Q174&gt;高値!P174,高値!Q174&gt;高値!O174,高値!Q174&gt;高値!R174,高値!Q174&gt;高値!S174),12,""))</f>
        <v>12</v>
      </c>
      <c r="AN174" s="500" t="str">
        <f>IF(終値!A174="","",IF(AND(高値!R174&gt;高値!Q174,高値!R174&gt;高値!P174,高値!R174&gt;高値!S174,高値!R174&gt;高値!T174),13,""))</f>
        <v/>
      </c>
      <c r="AO174" s="500" t="str">
        <f>IF(終値!A174="","",IF(AND(高値!S174&gt;高値!R174,高値!S174&gt;高値!Q174,高値!S174&gt;高値!T174,高値!S174&gt;高値!U174),14,""))</f>
        <v/>
      </c>
      <c r="AP174" s="500" t="str">
        <f>IF(終値!A174="","",IF(AND(高値!T174&gt;高値!S174,高値!T174&gt;高値!R174,高値!T174&gt;高値!U174,高値!T174&gt;高値!V174),15,""))</f>
        <v/>
      </c>
      <c r="AQ174" s="500">
        <f>IF(終値!A174="","",IF(AND(高値!U174&gt;高値!T174,高値!U174&gt;高値!S174,高値!U174&gt;高値!V174,高値!U174&gt;高値!W174),16,""))</f>
        <v>16</v>
      </c>
      <c r="AR174" s="500" t="str">
        <f>IF(終値!A174="","",IF(AND(高値!V174&gt;高値!U174,高値!V174&gt;高値!T174,高値!V174&gt;高値!W174,高値!V174&gt;高値!X174),17,""))</f>
        <v/>
      </c>
      <c r="AS174" s="500" t="str">
        <f>IF(終値!A174="","",IF(AND(高値!W174&gt;高値!V174,高値!W174&gt;高値!U174,高値!W174&gt;高値!X174,高値!W174&gt;高値!Y174),18,""))</f>
        <v/>
      </c>
      <c r="AT174" s="500" t="str">
        <f>IF(終値!A174="","",IF(AND(高値!X174&gt;高値!W174,高値!X174&gt;高値!V174,高値!X174&gt;高値!Y174,高値!X174&gt;高値!Z174),19,""))</f>
        <v/>
      </c>
      <c r="AU174" s="500">
        <f>IF(終値!A174="","",IF(AND(高値!Y174&gt;高値!X174,高値!Y174&gt;高値!W174,高値!Y174&gt;高値!Z174,高値!Y174&gt;高値!AA174),20,""))</f>
        <v>20</v>
      </c>
      <c r="AV174" s="500" t="str">
        <f>IF(終値!A174="","",IF(AND(高値!Z174&gt;高値!Y174,高値!Z174&gt;高値!X174,高値!Z174&gt;高値!AA174,高値!Z174&gt;高値!AB174),21,""))</f>
        <v/>
      </c>
      <c r="AW174" s="500" t="str">
        <f>IF(終値!A174="","",IF(AND(高値!AA174&gt;高値!Z174,高値!AA174&gt;高値!Y174,高値!AA174&gt;高値!AB174,高値!AA174&gt;高値!AC174),22,""))</f>
        <v/>
      </c>
      <c r="AX174" s="500" t="str">
        <f>IF(終値!A174="","",IF(AND(高値!AB174&gt;高値!AA174,高値!AB174&gt;高値!Z174,高値!AB174&gt;高値!AC174,高値!AB174&gt;高値!AD174),23,""))</f>
        <v/>
      </c>
      <c r="AY174" s="500" t="str">
        <f>IF(終値!A174="","",IF(AND(高値!AC174&gt;高値!AB174,高値!AC174&gt;高値!AA174,高値!AC174&gt;高値!AD174,高値!AC174&gt;高値!AE174),24,""))</f>
        <v/>
      </c>
      <c r="AZ174" s="500" t="str">
        <f>IF(終値!A174="","",IF(AND(高値!AD174&gt;高値!AC174,高値!AD174&gt;高値!AB174,高値!AD174&gt;高値!AE174,高値!AD174&gt;高値!AF174),25,""))</f>
        <v/>
      </c>
      <c r="BA174" s="500" t="str">
        <f>IF(終値!A174="","",IF(AND(高値!AE174&gt;高値!AD174,高値!AE174&gt;高値!AC174,高値!AE174&gt;高値!AF174,高値!AE174&gt;高値!AG174),26,""))</f>
        <v/>
      </c>
      <c r="BB174" s="500" t="str">
        <f>IF(終値!A174="","",IF(AND(高値!AF174&gt;高値!AE174,高値!AF174&gt;高値!AD174,高値!AF174&gt;高値!AG174,高値!AF174&gt;高値!AH174),27,""))</f>
        <v/>
      </c>
      <c r="BC174" s="500" t="str">
        <f>IF(終値!A174="","",IF(AND(高値!AG174&gt;高値!AF174,高値!AG174&gt;高値!AE174,高値!AG174&gt;高値!AH174,高値!AG174&gt;高値!AI174),28,""))</f>
        <v/>
      </c>
      <c r="BD174" s="500">
        <f t="shared" si="12"/>
        <v>2</v>
      </c>
      <c r="BE174" s="500">
        <f t="shared" si="13"/>
        <v>10</v>
      </c>
      <c r="BF174" s="500">
        <f t="shared" si="14"/>
        <v>19</v>
      </c>
      <c r="BG174" s="500">
        <f>IF($BE174="","",INDEX(安値!$E174:$CZ174,1,$BE174+1))</f>
        <v>3676</v>
      </c>
      <c r="BH174" s="500">
        <f>IF($BF174="","",INDEX(安値!$E174:$CZ174,1,$BF174+1))</f>
        <v>3605</v>
      </c>
      <c r="BI174" s="500">
        <f>IF($BF174="","",MAX(INDEX(高値!$E174:$CZ174,1,$BE174+1):INDEX(高値!$E174:$CZ174,1,$BF174+1)))</f>
        <v>3913</v>
      </c>
      <c r="BJ174" s="500">
        <f>IF($BF174="","",AVERAGE(INDEX(終値!$E174:$CZ174,1,$BF174+1):INDEX(終値!$E174:$CZ174,1,$BF174+20))-2*STDEVP(INDEX(終値!$E174:$CZ174,1,$BF174+1):INDEX(終値!$E174:$CZ174,1,$BF174+20)))</f>
        <v>2927.2606599267156</v>
      </c>
      <c r="BK174" s="500">
        <f>IF($BE174="","",AVERAGE(INDEX(終値!$E174:$CZ174,1,$BE174+1):INDEX(終値!$E174:$CZ174,1,$BE174+20))-2*STDEVP(INDEX(終値!$E174:$CZ174,1,$BE174+1):INDEX(終値!$E174:$CZ174,1,$BE174+20)))</f>
        <v>3220.5930002969185</v>
      </c>
      <c r="BL174" s="500">
        <f t="shared" si="15"/>
        <v>4</v>
      </c>
      <c r="BM174" s="500">
        <f t="shared" si="16"/>
        <v>6</v>
      </c>
      <c r="BN174" s="500">
        <f t="shared" si="17"/>
        <v>12</v>
      </c>
      <c r="BO174" s="500">
        <f>IF($BM174="","",INDEX(高値!$E174:$CZ174,1,$BM174+1))</f>
        <v>4056</v>
      </c>
      <c r="BP174" s="500">
        <f>IF($BN174="","",INDEX(高値!$E174:$CZ174,1,$BN174+1))</f>
        <v>3913</v>
      </c>
      <c r="BQ174" s="500">
        <f>IF($BN174="","",MIN(INDEX(安値!$E174:$CZ174,1,$BM174+1):INDEX(安値!$E174:$CZ174,1,$BN174+1)))</f>
        <v>3676</v>
      </c>
      <c r="BR174" s="500">
        <f>IF($BN174="","",AVERAGE(INDEX(終値!$E174:$CZ174,1,$BN174+1):INDEX(終値!$E174:$CZ174,1,$BN174+20))+2*STDEVP(INDEX(終値!$E174:$CZ174,1,$BN174+1):INDEX(終値!$E174:$CZ174,1,$BN174+20)))</f>
        <v>4069.9450650171857</v>
      </c>
      <c r="BS174" s="500">
        <f>IF($BM174="","",AVERAGE(INDEX(終値!$E174:$CZ174,1,$BM174+1):INDEX(終値!$E174:$CZ174,1,$BM174+20))+2*STDEVP(INDEX(終値!$E174:$CZ174,1,$BM174+1):INDEX(終値!$E174:$CZ174,1,$BM174+20)))</f>
        <v>4054.3860863721666</v>
      </c>
      <c r="BT174" s="497" t="str">
        <f>IFERROR(IF(AND($BD174&gt;=2,ABS($BG174-$BH174)/$BH174&lt;=BB設定!$B$12,$BI174&gt;=MAX($BH174,$BG174)*(1+BB設定!$B$13),終値!E174&gt;$BG174),IF(OR(終値!E174&gt;=$BI174,AND($BH174&lt;$BJ174,$BG174&gt;=$BK174)),"二番底W▲","二番底W形成"),IF(AND($BL174&gt;=2,ABS($BO174-$BP174)/$BP174&lt;=BB設定!$B$12,$BQ174&lt;=MIN($BP174,$BO174)*(1-BB設定!$B$13),終値!E174&lt;$BO174),IF(OR(終値!E174&lt;=$BQ174,AND($BP174&gt;$BR174,$BO174&lt;=$BS174)),"二番天井M▼","二番天井M形成"),"－")),"－")</f>
        <v>二番底W形成</v>
      </c>
    </row>
    <row r="175" spans="2:72">
      <c r="B175" s="500" t="str">
        <f>IF(終値!A175="","",IF(AND(安値!G175&lt;安値!F175,安値!G175&lt;安値!E175,安値!G175&lt;安値!H175,安値!G175&lt;安値!I175),2,""))</f>
        <v/>
      </c>
      <c r="C175" s="500" t="str">
        <f>IF(終値!A175="","",IF(AND(安値!H175&lt;安値!G175,安値!H175&lt;安値!F175,安値!H175&lt;安値!I175,安値!H175&lt;安値!J175),3,""))</f>
        <v/>
      </c>
      <c r="D175" s="500">
        <f>IF(終値!A175="","",IF(AND(安値!I175&lt;安値!H175,安値!I175&lt;安値!G175,安値!I175&lt;安値!J175,安値!I175&lt;安値!K175),4,""))</f>
        <v>4</v>
      </c>
      <c r="E175" s="500" t="str">
        <f>IF(終値!A175="","",IF(AND(安値!J175&lt;安値!I175,安値!J175&lt;安値!H175,安値!J175&lt;安値!K175,安値!J175&lt;安値!L175),5,""))</f>
        <v/>
      </c>
      <c r="F175" s="500" t="str">
        <f>IF(終値!A175="","",IF(AND(安値!K175&lt;安値!J175,安値!K175&lt;安値!I175,安値!K175&lt;安値!L175,安値!K175&lt;安値!M175),6,""))</f>
        <v/>
      </c>
      <c r="G175" s="500" t="str">
        <f>IF(終値!A175="","",IF(AND(安値!L175&lt;安値!K175,安値!L175&lt;安値!J175,安値!L175&lt;安値!M175,安値!L175&lt;安値!N175),7,""))</f>
        <v/>
      </c>
      <c r="H175" s="500" t="str">
        <f>IF(終値!A175="","",IF(AND(安値!M175&lt;安値!L175,安値!M175&lt;安値!K175,安値!M175&lt;安値!N175,安値!M175&lt;安値!O175),8,""))</f>
        <v/>
      </c>
      <c r="I175" s="500" t="str">
        <f>IF(終値!A175="","",IF(AND(安値!N175&lt;安値!M175,安値!N175&lt;安値!L175,安値!N175&lt;安値!O175,安値!N175&lt;安値!P175),9,""))</f>
        <v/>
      </c>
      <c r="J175" s="500" t="str">
        <f>IF(終値!A175="","",IF(AND(安値!O175&lt;安値!N175,安値!O175&lt;安値!M175,安値!O175&lt;安値!P175,安値!O175&lt;安値!Q175),10,""))</f>
        <v/>
      </c>
      <c r="K175" s="500" t="str">
        <f>IF(終値!A175="","",IF(AND(安値!P175&lt;安値!O175,安値!P175&lt;安値!N175,安値!P175&lt;安値!Q175,安値!P175&lt;安値!R175),11,""))</f>
        <v/>
      </c>
      <c r="L175" s="500" t="str">
        <f>IF(終値!A175="","",IF(AND(安値!Q175&lt;安値!P175,安値!Q175&lt;安値!O175,安値!Q175&lt;安値!R175,安値!Q175&lt;安値!S175),12,""))</f>
        <v/>
      </c>
      <c r="M175" s="500">
        <f>IF(終値!A175="","",IF(AND(安値!R175&lt;安値!Q175,安値!R175&lt;安値!P175,安値!R175&lt;安値!S175,安値!R175&lt;安値!T175),13,""))</f>
        <v>13</v>
      </c>
      <c r="N175" s="500" t="str">
        <f>IF(終値!A175="","",IF(AND(安値!S175&lt;安値!R175,安値!S175&lt;安値!Q175,安値!S175&lt;安値!T175,安値!S175&lt;安値!U175),14,""))</f>
        <v/>
      </c>
      <c r="O175" s="500" t="str">
        <f>IF(終値!A175="","",IF(AND(安値!T175&lt;安値!S175,安値!T175&lt;安値!R175,安値!T175&lt;安値!U175,安値!T175&lt;安値!V175),15,""))</f>
        <v/>
      </c>
      <c r="P175" s="500">
        <f>IF(終値!A175="","",IF(AND(安値!U175&lt;安値!T175,安値!U175&lt;安値!S175,安値!U175&lt;安値!V175,安値!U175&lt;安値!W175),16,""))</f>
        <v>16</v>
      </c>
      <c r="Q175" s="500" t="str">
        <f>IF(終値!A175="","",IF(AND(安値!V175&lt;安値!U175,安値!V175&lt;安値!T175,安値!V175&lt;安値!W175,安値!V175&lt;安値!X175),17,""))</f>
        <v/>
      </c>
      <c r="R175" s="500" t="str">
        <f>IF(終値!A175="","",IF(AND(安値!W175&lt;安値!V175,安値!W175&lt;安値!U175,安値!W175&lt;安値!X175,安値!W175&lt;安値!Y175),18,""))</f>
        <v/>
      </c>
      <c r="S175" s="500" t="str">
        <f>IF(終値!A175="","",IF(AND(安値!X175&lt;安値!W175,安値!X175&lt;安値!V175,安値!X175&lt;安値!Y175,安値!X175&lt;安値!Z175),19,""))</f>
        <v/>
      </c>
      <c r="T175" s="500" t="str">
        <f>IF(終値!A175="","",IF(AND(安値!Y175&lt;安値!X175,安値!Y175&lt;安値!W175,安値!Y175&lt;安値!Z175,安値!Y175&lt;安値!AA175),20,""))</f>
        <v/>
      </c>
      <c r="U175" s="500" t="str">
        <f>IF(終値!A175="","",IF(AND(安値!Z175&lt;安値!Y175,安値!Z175&lt;安値!X175,安値!Z175&lt;安値!AA175,安値!Z175&lt;安値!AB175),21,""))</f>
        <v/>
      </c>
      <c r="V175" s="500" t="str">
        <f>IF(終値!A175="","",IF(AND(安値!AA175&lt;安値!Z175,安値!AA175&lt;安値!Y175,安値!AA175&lt;安値!AB175,安値!AA175&lt;安値!AC175),22,""))</f>
        <v/>
      </c>
      <c r="W175" s="500" t="str">
        <f>IF(終値!A175="","",IF(AND(安値!AB175&lt;安値!AA175,安値!AB175&lt;安値!Z175,安値!AB175&lt;安値!AC175,安値!AB175&lt;安値!AD175),23,""))</f>
        <v/>
      </c>
      <c r="X175" s="500">
        <f>IF(終値!A175="","",IF(AND(安値!AC175&lt;安値!AB175,安値!AC175&lt;安値!AA175,安値!AC175&lt;安値!AD175,安値!AC175&lt;安値!AE175),24,""))</f>
        <v>24</v>
      </c>
      <c r="Y175" s="500" t="str">
        <f>IF(終値!A175="","",IF(AND(安値!AD175&lt;安値!AC175,安値!AD175&lt;安値!AB175,安値!AD175&lt;安値!AE175,安値!AD175&lt;安値!AF175),25,""))</f>
        <v/>
      </c>
      <c r="Z175" s="500" t="str">
        <f>IF(終値!A175="","",IF(AND(安値!AE175&lt;安値!AD175,安値!AE175&lt;安値!AC175,安値!AE175&lt;安値!AF175,安値!AE175&lt;安値!AG175),26,""))</f>
        <v/>
      </c>
      <c r="AA175" s="500" t="str">
        <f>IF(終値!A175="","",IF(AND(安値!AF175&lt;安値!AE175,安値!AF175&lt;安値!AD175,安値!AF175&lt;安値!AG175,安値!AF175&lt;安値!AH175),27,""))</f>
        <v/>
      </c>
      <c r="AB175" s="500">
        <f>IF(終値!A175="","",IF(AND(安値!AG175&lt;安値!AF175,安値!AG175&lt;安値!AE175,安値!AG175&lt;安値!AH175,安値!AG175&lt;安値!AI175),28,""))</f>
        <v>28</v>
      </c>
      <c r="AC175" s="500" t="str">
        <f>IF(終値!A175="","",IF(AND(高値!G175&gt;高値!F175,高値!G175&gt;高値!E175,高値!G175&gt;高値!H175,高値!G175&gt;高値!I175),2,""))</f>
        <v/>
      </c>
      <c r="AD175" s="500" t="str">
        <f>IF(終値!A175="","",IF(AND(高値!H175&gt;高値!G175,高値!H175&gt;高値!F175,高値!H175&gt;高値!I175,高値!H175&gt;高値!J175),3,""))</f>
        <v/>
      </c>
      <c r="AE175" s="500" t="str">
        <f>IF(終値!A175="","",IF(AND(高値!I175&gt;高値!H175,高値!I175&gt;高値!G175,高値!I175&gt;高値!J175,高値!I175&gt;高値!K175),4,""))</f>
        <v/>
      </c>
      <c r="AF175" s="500" t="str">
        <f>IF(終値!A175="","",IF(AND(高値!J175&gt;高値!I175,高値!J175&gt;高値!H175,高値!J175&gt;高値!K175,高値!J175&gt;高値!L175),5,""))</f>
        <v/>
      </c>
      <c r="AG175" s="500" t="str">
        <f>IF(終値!A175="","",IF(AND(高値!K175&gt;高値!J175,高値!K175&gt;高値!I175,高値!K175&gt;高値!L175,高値!K175&gt;高値!M175),6,""))</f>
        <v/>
      </c>
      <c r="AH175" s="500" t="str">
        <f>IF(終値!A175="","",IF(AND(高値!L175&gt;高値!K175,高値!L175&gt;高値!J175,高値!L175&gt;高値!M175,高値!L175&gt;高値!N175),7,""))</f>
        <v/>
      </c>
      <c r="AI175" s="500">
        <f>IF(終値!A175="","",IF(AND(高値!M175&gt;高値!L175,高値!M175&gt;高値!K175,高値!M175&gt;高値!N175,高値!M175&gt;高値!O175),8,""))</f>
        <v>8</v>
      </c>
      <c r="AJ175" s="500" t="str">
        <f>IF(終値!A175="","",IF(AND(高値!N175&gt;高値!M175,高値!N175&gt;高値!L175,高値!N175&gt;高値!O175,高値!N175&gt;高値!P175),9,""))</f>
        <v/>
      </c>
      <c r="AK175" s="500" t="str">
        <f>IF(終値!A175="","",IF(AND(高値!O175&gt;高値!N175,高値!O175&gt;高値!M175,高値!O175&gt;高値!P175,高値!O175&gt;高値!Q175),10,""))</f>
        <v/>
      </c>
      <c r="AL175" s="500">
        <f>IF(終値!A175="","",IF(AND(高値!P175&gt;高値!O175,高値!P175&gt;高値!N175,高値!P175&gt;高値!Q175,高値!P175&gt;高値!R175),11,""))</f>
        <v>11</v>
      </c>
      <c r="AM175" s="500" t="str">
        <f>IF(終値!A175="","",IF(AND(高値!Q175&gt;高値!P175,高値!Q175&gt;高値!O175,高値!Q175&gt;高値!R175,高値!Q175&gt;高値!S175),12,""))</f>
        <v/>
      </c>
      <c r="AN175" s="500" t="str">
        <f>IF(終値!A175="","",IF(AND(高値!R175&gt;高値!Q175,高値!R175&gt;高値!P175,高値!R175&gt;高値!S175,高値!R175&gt;高値!T175),13,""))</f>
        <v/>
      </c>
      <c r="AO175" s="500">
        <f>IF(終値!A175="","",IF(AND(高値!S175&gt;高値!R175,高値!S175&gt;高値!Q175,高値!S175&gt;高値!T175,高値!S175&gt;高値!U175),14,""))</f>
        <v>14</v>
      </c>
      <c r="AP175" s="500" t="str">
        <f>IF(終値!A175="","",IF(AND(高値!T175&gt;高値!S175,高値!T175&gt;高値!R175,高値!T175&gt;高値!U175,高値!T175&gt;高値!V175),15,""))</f>
        <v/>
      </c>
      <c r="AQ175" s="500" t="str">
        <f>IF(終値!A175="","",IF(AND(高値!U175&gt;高値!T175,高値!U175&gt;高値!S175,高値!U175&gt;高値!V175,高値!U175&gt;高値!W175),16,""))</f>
        <v/>
      </c>
      <c r="AR175" s="500" t="str">
        <f>IF(終値!A175="","",IF(AND(高値!V175&gt;高値!U175,高値!V175&gt;高値!T175,高値!V175&gt;高値!W175,高値!V175&gt;高値!X175),17,""))</f>
        <v/>
      </c>
      <c r="AS175" s="500" t="str">
        <f>IF(終値!A175="","",IF(AND(高値!W175&gt;高値!V175,高値!W175&gt;高値!U175,高値!W175&gt;高値!X175,高値!W175&gt;高値!Y175),18,""))</f>
        <v/>
      </c>
      <c r="AT175" s="500" t="str">
        <f>IF(終値!A175="","",IF(AND(高値!X175&gt;高値!W175,高値!X175&gt;高値!V175,高値!X175&gt;高値!Y175,高値!X175&gt;高値!Z175),19,""))</f>
        <v/>
      </c>
      <c r="AU175" s="500" t="str">
        <f>IF(終値!A175="","",IF(AND(高値!Y175&gt;高値!X175,高値!Y175&gt;高値!W175,高値!Y175&gt;高値!Z175,高値!Y175&gt;高値!AA175),20,""))</f>
        <v/>
      </c>
      <c r="AV175" s="500">
        <f>IF(終値!A175="","",IF(AND(高値!Z175&gt;高値!Y175,高値!Z175&gt;高値!X175,高値!Z175&gt;高値!AA175,高値!Z175&gt;高値!AB175),21,""))</f>
        <v>21</v>
      </c>
      <c r="AW175" s="500" t="str">
        <f>IF(終値!A175="","",IF(AND(高値!AA175&gt;高値!Z175,高値!AA175&gt;高値!Y175,高値!AA175&gt;高値!AB175,高値!AA175&gt;高値!AC175),22,""))</f>
        <v/>
      </c>
      <c r="AX175" s="500" t="str">
        <f>IF(終値!A175="","",IF(AND(高値!AB175&gt;高値!AA175,高値!AB175&gt;高値!Z175,高値!AB175&gt;高値!AC175,高値!AB175&gt;高値!AD175),23,""))</f>
        <v/>
      </c>
      <c r="AY175" s="500" t="str">
        <f>IF(終値!A175="","",IF(AND(高値!AC175&gt;高値!AB175,高値!AC175&gt;高値!AA175,高値!AC175&gt;高値!AD175,高値!AC175&gt;高値!AE175),24,""))</f>
        <v/>
      </c>
      <c r="AZ175" s="500" t="str">
        <f>IF(終値!A175="","",IF(AND(高値!AD175&gt;高値!AC175,高値!AD175&gt;高値!AB175,高値!AD175&gt;高値!AE175,高値!AD175&gt;高値!AF175),25,""))</f>
        <v/>
      </c>
      <c r="BA175" s="500">
        <f>IF(終値!A175="","",IF(AND(高値!AE175&gt;高値!AD175,高値!AE175&gt;高値!AC175,高値!AE175&gt;高値!AF175,高値!AE175&gt;高値!AG175),26,""))</f>
        <v>26</v>
      </c>
      <c r="BB175" s="500" t="str">
        <f>IF(終値!A175="","",IF(AND(高値!AF175&gt;高値!AE175,高値!AF175&gt;高値!AD175,高値!AF175&gt;高値!AG175,高値!AF175&gt;高値!AH175),27,""))</f>
        <v/>
      </c>
      <c r="BC175" s="500" t="str">
        <f>IF(終値!A175="","",IF(AND(高値!AG175&gt;高値!AF175,高値!AG175&gt;高値!AE175,高値!AG175&gt;高値!AH175,高値!AG175&gt;高値!AI175),28,""))</f>
        <v/>
      </c>
      <c r="BD175" s="500">
        <f t="shared" si="12"/>
        <v>5</v>
      </c>
      <c r="BE175" s="500">
        <f t="shared" si="13"/>
        <v>4</v>
      </c>
      <c r="BF175" s="500">
        <f t="shared" si="14"/>
        <v>13</v>
      </c>
      <c r="BG175" s="500">
        <f>IF($BE175="","",INDEX(安値!$E175:$CZ175,1,$BE175+1))</f>
        <v>5033</v>
      </c>
      <c r="BH175" s="500">
        <f>IF($BF175="","",INDEX(安値!$E175:$CZ175,1,$BF175+1))</f>
        <v>5712</v>
      </c>
      <c r="BI175" s="500">
        <f>IF($BF175="","",MAX(INDEX(高値!$E175:$CZ175,1,$BE175+1):INDEX(高値!$E175:$CZ175,1,$BF175+1)))</f>
        <v>6100</v>
      </c>
      <c r="BJ175" s="500">
        <f>IF($BF175="","",AVERAGE(INDEX(終値!$E175:$CZ175,1,$BF175+1):INDEX(終値!$E175:$CZ175,1,$BF175+20))-2*STDEVP(INDEX(終値!$E175:$CZ175,1,$BF175+1):INDEX(終値!$E175:$CZ175,1,$BF175+20)))</f>
        <v>5963.9560654613524</v>
      </c>
      <c r="BK175" s="500">
        <f>IF($BE175="","",AVERAGE(INDEX(終値!$E175:$CZ175,1,$BE175+1):INDEX(終値!$E175:$CZ175,1,$BE175+20))-2*STDEVP(INDEX(終値!$E175:$CZ175,1,$BE175+1):INDEX(終値!$E175:$CZ175,1,$BE175+20)))</f>
        <v>5326.7043276270761</v>
      </c>
      <c r="BL175" s="500">
        <f t="shared" si="15"/>
        <v>5</v>
      </c>
      <c r="BM175" s="500">
        <f t="shared" si="16"/>
        <v>8</v>
      </c>
      <c r="BN175" s="500">
        <f t="shared" si="17"/>
        <v>11</v>
      </c>
      <c r="BO175" s="500">
        <f>IF($BM175="","",INDEX(高値!$E175:$CZ175,1,$BM175+1))</f>
        <v>6100</v>
      </c>
      <c r="BP175" s="500">
        <f>IF($BN175="","",INDEX(高値!$E175:$CZ175,1,$BN175+1))</f>
        <v>6093</v>
      </c>
      <c r="BQ175" s="500">
        <f>IF($BN175="","",MIN(INDEX(安値!$E175:$CZ175,1,$BM175+1):INDEX(安値!$E175:$CZ175,1,$BN175+1)))</f>
        <v>5830</v>
      </c>
      <c r="BR175" s="500">
        <f>IF($BN175="","",AVERAGE(INDEX(終値!$E175:$CZ175,1,$BN175+1):INDEX(終値!$E175:$CZ175,1,$BN175+20))+2*STDEVP(INDEX(終値!$E175:$CZ175,1,$BN175+1):INDEX(終値!$E175:$CZ175,1,$BN175+20)))</f>
        <v>7105.5185852351769</v>
      </c>
      <c r="BS175" s="500">
        <f>IF($BM175="","",AVERAGE(INDEX(終値!$E175:$CZ175,1,$BM175+1):INDEX(終値!$E175:$CZ175,1,$BM175+20))+2*STDEVP(INDEX(終値!$E175:$CZ175,1,$BM175+1):INDEX(終値!$E175:$CZ175,1,$BM175+20)))</f>
        <v>7028.6516235665786</v>
      </c>
      <c r="BT175" s="497" t="str">
        <f>IFERROR(IF(AND($BD175&gt;=2,ABS($BG175-$BH175)/$BH175&lt;=BB設定!$B$12,$BI175&gt;=MAX($BH175,$BG175)*(1+BB設定!$B$13),終値!E175&gt;$BG175),IF(OR(終値!E175&gt;=$BI175,AND($BH175&lt;$BJ175,$BG175&gt;=$BK175)),"二番底W▲","二番底W形成"),IF(AND($BL175&gt;=2,ABS($BO175-$BP175)/$BP175&lt;=BB設定!$B$12,$BQ175&lt;=MIN($BP175,$BO175)*(1-BB設定!$B$13),終値!E175&lt;$BO175),IF(OR(終値!E175&lt;=$BQ175,AND($BP175&gt;$BR175,$BO175&lt;=$BS175)),"二番天井M▼","二番天井M形成"),"－")),"－")</f>
        <v>二番天井M▼</v>
      </c>
    </row>
    <row r="176" spans="2:72">
      <c r="B176" s="500" t="str">
        <f>IF(終値!A176="","",IF(AND(安値!G176&lt;安値!F176,安値!G176&lt;安値!E176,安値!G176&lt;安値!H176,安値!G176&lt;安値!I176),2,""))</f>
        <v/>
      </c>
      <c r="C176" s="500">
        <f>IF(終値!A176="","",IF(AND(安値!H176&lt;安値!G176,安値!H176&lt;安値!F176,安値!H176&lt;安値!I176,安値!H176&lt;安値!J176),3,""))</f>
        <v>3</v>
      </c>
      <c r="D176" s="500" t="str">
        <f>IF(終値!A176="","",IF(AND(安値!I176&lt;安値!H176,安値!I176&lt;安値!G176,安値!I176&lt;安値!J176,安値!I176&lt;安値!K176),4,""))</f>
        <v/>
      </c>
      <c r="E176" s="500" t="str">
        <f>IF(終値!A176="","",IF(AND(安値!J176&lt;安値!I176,安値!J176&lt;安値!H176,安値!J176&lt;安値!K176,安値!J176&lt;安値!L176),5,""))</f>
        <v/>
      </c>
      <c r="F176" s="500" t="str">
        <f>IF(終値!A176="","",IF(AND(安値!K176&lt;安値!J176,安値!K176&lt;安値!I176,安値!K176&lt;安値!L176,安値!K176&lt;安値!M176),6,""))</f>
        <v/>
      </c>
      <c r="G176" s="500" t="str">
        <f>IF(終値!A176="","",IF(AND(安値!L176&lt;安値!K176,安値!L176&lt;安値!J176,安値!L176&lt;安値!M176,安値!L176&lt;安値!N176),7,""))</f>
        <v/>
      </c>
      <c r="H176" s="500" t="str">
        <f>IF(終値!A176="","",IF(AND(安値!M176&lt;安値!L176,安値!M176&lt;安値!K176,安値!M176&lt;安値!N176,安値!M176&lt;安値!O176),8,""))</f>
        <v/>
      </c>
      <c r="I176" s="500" t="str">
        <f>IF(終値!A176="","",IF(AND(安値!N176&lt;安値!M176,安値!N176&lt;安値!L176,安値!N176&lt;安値!O176,安値!N176&lt;安値!P176),9,""))</f>
        <v/>
      </c>
      <c r="J176" s="500" t="str">
        <f>IF(終値!A176="","",IF(AND(安値!O176&lt;安値!N176,安値!O176&lt;安値!M176,安値!O176&lt;安値!P176,安値!O176&lt;安値!Q176),10,""))</f>
        <v/>
      </c>
      <c r="K176" s="500" t="str">
        <f>IF(終値!A176="","",IF(AND(安値!P176&lt;安値!O176,安値!P176&lt;安値!N176,安値!P176&lt;安値!Q176,安値!P176&lt;安値!R176),11,""))</f>
        <v/>
      </c>
      <c r="L176" s="500" t="str">
        <f>IF(終値!A176="","",IF(AND(安値!Q176&lt;安値!P176,安値!Q176&lt;安値!O176,安値!Q176&lt;安値!R176,安値!Q176&lt;安値!S176),12,""))</f>
        <v/>
      </c>
      <c r="M176" s="500">
        <f>IF(終値!A176="","",IF(AND(安値!R176&lt;安値!Q176,安値!R176&lt;安値!P176,安値!R176&lt;安値!S176,安値!R176&lt;安値!T176),13,""))</f>
        <v>13</v>
      </c>
      <c r="N176" s="500" t="str">
        <f>IF(終値!A176="","",IF(AND(安値!S176&lt;安値!R176,安値!S176&lt;安値!Q176,安値!S176&lt;安値!T176,安値!S176&lt;安値!U176),14,""))</f>
        <v/>
      </c>
      <c r="O176" s="500" t="str">
        <f>IF(終値!A176="","",IF(AND(安値!T176&lt;安値!S176,安値!T176&lt;安値!R176,安値!T176&lt;安値!U176,安値!T176&lt;安値!V176),15,""))</f>
        <v/>
      </c>
      <c r="P176" s="500">
        <f>IF(終値!A176="","",IF(AND(安値!U176&lt;安値!T176,安値!U176&lt;安値!S176,安値!U176&lt;安値!V176,安値!U176&lt;安値!W176),16,""))</f>
        <v>16</v>
      </c>
      <c r="Q176" s="500" t="str">
        <f>IF(終値!A176="","",IF(AND(安値!V176&lt;安値!U176,安値!V176&lt;安値!T176,安値!V176&lt;安値!W176,安値!V176&lt;安値!X176),17,""))</f>
        <v/>
      </c>
      <c r="R176" s="500" t="str">
        <f>IF(終値!A176="","",IF(AND(安値!W176&lt;安値!V176,安値!W176&lt;安値!U176,安値!W176&lt;安値!X176,安値!W176&lt;安値!Y176),18,""))</f>
        <v/>
      </c>
      <c r="S176" s="500" t="str">
        <f>IF(終値!A176="","",IF(AND(安値!X176&lt;安値!W176,安値!X176&lt;安値!V176,安値!X176&lt;安値!Y176,安値!X176&lt;安値!Z176),19,""))</f>
        <v/>
      </c>
      <c r="T176" s="500" t="str">
        <f>IF(終値!A176="","",IF(AND(安値!Y176&lt;安値!X176,安値!Y176&lt;安値!W176,安値!Y176&lt;安値!Z176,安値!Y176&lt;安値!AA176),20,""))</f>
        <v/>
      </c>
      <c r="U176" s="500" t="str">
        <f>IF(終値!A176="","",IF(AND(安値!Z176&lt;安値!Y176,安値!Z176&lt;安値!X176,安値!Z176&lt;安値!AA176,安値!Z176&lt;安値!AB176),21,""))</f>
        <v/>
      </c>
      <c r="V176" s="500" t="str">
        <f>IF(終値!A176="","",IF(AND(安値!AA176&lt;安値!Z176,安値!AA176&lt;安値!Y176,安値!AA176&lt;安値!AB176,安値!AA176&lt;安値!AC176),22,""))</f>
        <v/>
      </c>
      <c r="W176" s="500" t="str">
        <f>IF(終値!A176="","",IF(AND(安値!AB176&lt;安値!AA176,安値!AB176&lt;安値!Z176,安値!AB176&lt;安値!AC176,安値!AB176&lt;安値!AD176),23,""))</f>
        <v/>
      </c>
      <c r="X176" s="500">
        <f>IF(終値!A176="","",IF(AND(安値!AC176&lt;安値!AB176,安値!AC176&lt;安値!AA176,安値!AC176&lt;安値!AD176,安値!AC176&lt;安値!AE176),24,""))</f>
        <v>24</v>
      </c>
      <c r="Y176" s="500" t="str">
        <f>IF(終値!A176="","",IF(AND(安値!AD176&lt;安値!AC176,安値!AD176&lt;安値!AB176,安値!AD176&lt;安値!AE176,安値!AD176&lt;安値!AF176),25,""))</f>
        <v/>
      </c>
      <c r="Z176" s="500" t="str">
        <f>IF(終値!A176="","",IF(AND(安値!AE176&lt;安値!AD176,安値!AE176&lt;安値!AC176,安値!AE176&lt;安値!AF176,安値!AE176&lt;安値!AG176),26,""))</f>
        <v/>
      </c>
      <c r="AA176" s="500" t="str">
        <f>IF(終値!A176="","",IF(AND(安値!AF176&lt;安値!AE176,安値!AF176&lt;安値!AD176,安値!AF176&lt;安値!AG176,安値!AF176&lt;安値!AH176),27,""))</f>
        <v/>
      </c>
      <c r="AB176" s="500" t="str">
        <f>IF(終値!A176="","",IF(AND(安値!AG176&lt;安値!AF176,安値!AG176&lt;安値!AE176,安値!AG176&lt;安値!AH176,安値!AG176&lt;安値!AI176),28,""))</f>
        <v/>
      </c>
      <c r="AC176" s="500" t="str">
        <f>IF(終値!A176="","",IF(AND(高値!G176&gt;高値!F176,高値!G176&gt;高値!E176,高値!G176&gt;高値!H176,高値!G176&gt;高値!I176),2,""))</f>
        <v/>
      </c>
      <c r="AD176" s="500" t="str">
        <f>IF(終値!A176="","",IF(AND(高値!H176&gt;高値!G176,高値!H176&gt;高値!F176,高値!H176&gt;高値!I176,高値!H176&gt;高値!J176),3,""))</f>
        <v/>
      </c>
      <c r="AE176" s="500" t="str">
        <f>IF(終値!A176="","",IF(AND(高値!I176&gt;高値!H176,高値!I176&gt;高値!G176,高値!I176&gt;高値!J176,高値!I176&gt;高値!K176),4,""))</f>
        <v/>
      </c>
      <c r="AF176" s="500" t="str">
        <f>IF(終値!A176="","",IF(AND(高値!J176&gt;高値!I176,高値!J176&gt;高値!H176,高値!J176&gt;高値!K176,高値!J176&gt;高値!L176),5,""))</f>
        <v/>
      </c>
      <c r="AG176" s="500" t="str">
        <f>IF(終値!A176="","",IF(AND(高値!K176&gt;高値!J176,高値!K176&gt;高値!I176,高値!K176&gt;高値!L176,高値!K176&gt;高値!M176),6,""))</f>
        <v/>
      </c>
      <c r="AH176" s="500" t="str">
        <f>IF(終値!A176="","",IF(AND(高値!L176&gt;高値!K176,高値!L176&gt;高値!J176,高値!L176&gt;高値!M176,高値!L176&gt;高値!N176),7,""))</f>
        <v/>
      </c>
      <c r="AI176" s="500" t="str">
        <f>IF(終値!A176="","",IF(AND(高値!M176&gt;高値!L176,高値!M176&gt;高値!K176,高値!M176&gt;高値!N176,高値!M176&gt;高値!O176),8,""))</f>
        <v/>
      </c>
      <c r="AJ176" s="500" t="str">
        <f>IF(終値!A176="","",IF(AND(高値!N176&gt;高値!M176,高値!N176&gt;高値!L176,高値!N176&gt;高値!O176,高値!N176&gt;高値!P176),9,""))</f>
        <v/>
      </c>
      <c r="AK176" s="500" t="str">
        <f>IF(終値!A176="","",IF(AND(高値!O176&gt;高値!N176,高値!O176&gt;高値!M176,高値!O176&gt;高値!P176,高値!O176&gt;高値!Q176),10,""))</f>
        <v/>
      </c>
      <c r="AL176" s="500">
        <f>IF(終値!A176="","",IF(AND(高値!P176&gt;高値!O176,高値!P176&gt;高値!N176,高値!P176&gt;高値!Q176,高値!P176&gt;高値!R176),11,""))</f>
        <v>11</v>
      </c>
      <c r="AM176" s="500" t="str">
        <f>IF(終値!A176="","",IF(AND(高値!Q176&gt;高値!P176,高値!Q176&gt;高値!O176,高値!Q176&gt;高値!R176,高値!Q176&gt;高値!S176),12,""))</f>
        <v/>
      </c>
      <c r="AN176" s="500" t="str">
        <f>IF(終値!A176="","",IF(AND(高値!R176&gt;高値!Q176,高値!R176&gt;高値!P176,高値!R176&gt;高値!S176,高値!R176&gt;高値!T176),13,""))</f>
        <v/>
      </c>
      <c r="AO176" s="500">
        <f>IF(終値!A176="","",IF(AND(高値!S176&gt;高値!R176,高値!S176&gt;高値!Q176,高値!S176&gt;高値!T176,高値!S176&gt;高値!U176),14,""))</f>
        <v>14</v>
      </c>
      <c r="AP176" s="500" t="str">
        <f>IF(終値!A176="","",IF(AND(高値!T176&gt;高値!S176,高値!T176&gt;高値!R176,高値!T176&gt;高値!U176,高値!T176&gt;高値!V176),15,""))</f>
        <v/>
      </c>
      <c r="AQ176" s="500" t="str">
        <f>IF(終値!A176="","",IF(AND(高値!U176&gt;高値!T176,高値!U176&gt;高値!S176,高値!U176&gt;高値!V176,高値!U176&gt;高値!W176),16,""))</f>
        <v/>
      </c>
      <c r="AR176" s="500">
        <f>IF(終値!A176="","",IF(AND(高値!V176&gt;高値!U176,高値!V176&gt;高値!T176,高値!V176&gt;高値!W176,高値!V176&gt;高値!X176),17,""))</f>
        <v>17</v>
      </c>
      <c r="AS176" s="500" t="str">
        <f>IF(終値!A176="","",IF(AND(高値!W176&gt;高値!V176,高値!W176&gt;高値!U176,高値!W176&gt;高値!X176,高値!W176&gt;高値!Y176),18,""))</f>
        <v/>
      </c>
      <c r="AT176" s="500" t="str">
        <f>IF(終値!A176="","",IF(AND(高値!X176&gt;高値!W176,高値!X176&gt;高値!V176,高値!X176&gt;高値!Y176,高値!X176&gt;高値!Z176),19,""))</f>
        <v/>
      </c>
      <c r="AU176" s="500" t="str">
        <f>IF(終値!A176="","",IF(AND(高値!Y176&gt;高値!X176,高値!Y176&gt;高値!W176,高値!Y176&gt;高値!Z176,高値!Y176&gt;高値!AA176),20,""))</f>
        <v/>
      </c>
      <c r="AV176" s="500">
        <f>IF(終値!A176="","",IF(AND(高値!Z176&gt;高値!Y176,高値!Z176&gt;高値!X176,高値!Z176&gt;高値!AA176,高値!Z176&gt;高値!AB176),21,""))</f>
        <v>21</v>
      </c>
      <c r="AW176" s="500" t="str">
        <f>IF(終値!A176="","",IF(AND(高値!AA176&gt;高値!Z176,高値!AA176&gt;高値!Y176,高値!AA176&gt;高値!AB176,高値!AA176&gt;高値!AC176),22,""))</f>
        <v/>
      </c>
      <c r="AX176" s="500" t="str">
        <f>IF(終値!A176="","",IF(AND(高値!AB176&gt;高値!AA176,高値!AB176&gt;高値!Z176,高値!AB176&gt;高値!AC176,高値!AB176&gt;高値!AD176),23,""))</f>
        <v/>
      </c>
      <c r="AY176" s="500" t="str">
        <f>IF(終値!A176="","",IF(AND(高値!AC176&gt;高値!AB176,高値!AC176&gt;高値!AA176,高値!AC176&gt;高値!AD176,高値!AC176&gt;高値!AE176),24,""))</f>
        <v/>
      </c>
      <c r="AZ176" s="500" t="str">
        <f>IF(終値!A176="","",IF(AND(高値!AD176&gt;高値!AC176,高値!AD176&gt;高値!AB176,高値!AD176&gt;高値!AE176,高値!AD176&gt;高値!AF176),25,""))</f>
        <v/>
      </c>
      <c r="BA176" s="500" t="str">
        <f>IF(終値!A176="","",IF(AND(高値!AE176&gt;高値!AD176,高値!AE176&gt;高値!AC176,高値!AE176&gt;高値!AF176,高値!AE176&gt;高値!AG176),26,""))</f>
        <v/>
      </c>
      <c r="BB176" s="500">
        <f>IF(終値!A176="","",IF(AND(高値!AF176&gt;高値!AE176,高値!AF176&gt;高値!AD176,高値!AF176&gt;高値!AG176,高値!AF176&gt;高値!AH176),27,""))</f>
        <v>27</v>
      </c>
      <c r="BC176" s="500" t="str">
        <f>IF(終値!A176="","",IF(AND(高値!AG176&gt;高値!AF176,高値!AG176&gt;高値!AE176,高値!AG176&gt;高値!AH176,高値!AG176&gt;高値!AI176),28,""))</f>
        <v/>
      </c>
      <c r="BD176" s="500">
        <f t="shared" si="12"/>
        <v>4</v>
      </c>
      <c r="BE176" s="500">
        <f t="shared" si="13"/>
        <v>3</v>
      </c>
      <c r="BF176" s="500">
        <f t="shared" si="14"/>
        <v>13</v>
      </c>
      <c r="BG176" s="500">
        <f>IF($BE176="","",INDEX(安値!$E176:$CZ176,1,$BE176+1))</f>
        <v>2330</v>
      </c>
      <c r="BH176" s="500">
        <f>IF($BF176="","",INDEX(安値!$E176:$CZ176,1,$BF176+1))</f>
        <v>2422</v>
      </c>
      <c r="BI176" s="500">
        <f>IF($BF176="","",MAX(INDEX(高値!$E176:$CZ176,1,$BE176+1):INDEX(高値!$E176:$CZ176,1,$BF176+1)))</f>
        <v>2558</v>
      </c>
      <c r="BJ176" s="500">
        <f>IF($BF176="","",AVERAGE(INDEX(終値!$E176:$CZ176,1,$BF176+1):INDEX(終値!$E176:$CZ176,1,$BF176+20))-2*STDEVP(INDEX(終値!$E176:$CZ176,1,$BF176+1):INDEX(終値!$E176:$CZ176,1,$BF176+20)))</f>
        <v>2488.6333238802381</v>
      </c>
      <c r="BK176" s="500">
        <f>IF($BE176="","",AVERAGE(INDEX(終値!$E176:$CZ176,1,$BE176+1):INDEX(終値!$E176:$CZ176,1,$BE176+20))-2*STDEVP(INDEX(終値!$E176:$CZ176,1,$BE176+1):INDEX(終値!$E176:$CZ176,1,$BE176+20)))</f>
        <v>2349.0555213858902</v>
      </c>
      <c r="BL176" s="500">
        <f t="shared" si="15"/>
        <v>5</v>
      </c>
      <c r="BM176" s="500">
        <f t="shared" si="16"/>
        <v>11</v>
      </c>
      <c r="BN176" s="500">
        <f t="shared" si="17"/>
        <v>14</v>
      </c>
      <c r="BO176" s="500">
        <f>IF($BM176="","",INDEX(高値!$E176:$CZ176,1,$BM176+1))</f>
        <v>2558</v>
      </c>
      <c r="BP176" s="500">
        <f>IF($BN176="","",INDEX(高値!$E176:$CZ176,1,$BN176+1))</f>
        <v>2625</v>
      </c>
      <c r="BQ176" s="500">
        <f>IF($BN176="","",MIN(INDEX(安値!$E176:$CZ176,1,$BM176+1):INDEX(安値!$E176:$CZ176,1,$BN176+1)))</f>
        <v>2422</v>
      </c>
      <c r="BR176" s="500">
        <f>IF($BN176="","",AVERAGE(INDEX(終値!$E176:$CZ176,1,$BN176+1):INDEX(終値!$E176:$CZ176,1,$BN176+20))+2*STDEVP(INDEX(終値!$E176:$CZ176,1,$BN176+1):INDEX(終値!$E176:$CZ176,1,$BN176+20)))</f>
        <v>2815.3759586181732</v>
      </c>
      <c r="BS176" s="500">
        <f>IF($BM176="","",AVERAGE(INDEX(終値!$E176:$CZ176,1,$BM176+1):INDEX(終値!$E176:$CZ176,1,$BM176+20))+2*STDEVP(INDEX(終値!$E176:$CZ176,1,$BM176+1):INDEX(終値!$E176:$CZ176,1,$BM176+20)))</f>
        <v>2792.3940460747081</v>
      </c>
      <c r="BT176" s="497" t="str">
        <f>IFERROR(IF(AND($BD176&gt;=2,ABS($BG176-$BH176)/$BH176&lt;=BB設定!$B$12,$BI176&gt;=MAX($BH176,$BG176)*(1+BB設定!$B$13),終値!E176&gt;$BG176),IF(OR(終値!E176&gt;=$BI176,AND($BH176&lt;$BJ176,$BG176&gt;=$BK176)),"二番底W▲","二番底W形成"),IF(AND($BL176&gt;=2,ABS($BO176-$BP176)/$BP176&lt;=BB設定!$B$12,$BQ176&lt;=MIN($BP176,$BO176)*(1-BB設定!$B$13),終値!E176&lt;$BO176),IF(OR(終値!E176&lt;=$BQ176,AND($BP176&gt;$BR176,$BO176&lt;=$BS176)),"二番天井M▼","二番天井M形成"),"－")),"－")</f>
        <v>二番底W形成</v>
      </c>
    </row>
    <row r="177" spans="2:72">
      <c r="B177" s="500">
        <f>IF(終値!A177="","",IF(AND(安値!G177&lt;安値!F177,安値!G177&lt;安値!E177,安値!G177&lt;安値!H177,安値!G177&lt;安値!I177),2,""))</f>
        <v>2</v>
      </c>
      <c r="C177" s="500" t="str">
        <f>IF(終値!A177="","",IF(AND(安値!H177&lt;安値!G177,安値!H177&lt;安値!F177,安値!H177&lt;安値!I177,安値!H177&lt;安値!J177),3,""))</f>
        <v/>
      </c>
      <c r="D177" s="500" t="str">
        <f>IF(終値!A177="","",IF(AND(安値!I177&lt;安値!H177,安値!I177&lt;安値!G177,安値!I177&lt;安値!J177,安値!I177&lt;安値!K177),4,""))</f>
        <v/>
      </c>
      <c r="E177" s="500" t="str">
        <f>IF(終値!A177="","",IF(AND(安値!J177&lt;安値!I177,安値!J177&lt;安値!H177,安値!J177&lt;安値!K177,安値!J177&lt;安値!L177),5,""))</f>
        <v/>
      </c>
      <c r="F177" s="500">
        <f>IF(終値!A177="","",IF(AND(安値!K177&lt;安値!J177,安値!K177&lt;安値!I177,安値!K177&lt;安値!L177,安値!K177&lt;安値!M177),6,""))</f>
        <v>6</v>
      </c>
      <c r="G177" s="500" t="str">
        <f>IF(終値!A177="","",IF(AND(安値!L177&lt;安値!K177,安値!L177&lt;安値!J177,安値!L177&lt;安値!M177,安値!L177&lt;安値!N177),7,""))</f>
        <v/>
      </c>
      <c r="H177" s="500" t="str">
        <f>IF(終値!A177="","",IF(AND(安値!M177&lt;安値!L177,安値!M177&lt;安値!K177,安値!M177&lt;安値!N177,安値!M177&lt;安値!O177),8,""))</f>
        <v/>
      </c>
      <c r="I177" s="500" t="str">
        <f>IF(終値!A177="","",IF(AND(安値!N177&lt;安値!M177,安値!N177&lt;安値!L177,安値!N177&lt;安値!O177,安値!N177&lt;安値!P177),9,""))</f>
        <v/>
      </c>
      <c r="J177" s="500" t="str">
        <f>IF(終値!A177="","",IF(AND(安値!O177&lt;安値!N177,安値!O177&lt;安値!M177,安値!O177&lt;安値!P177,安値!O177&lt;安値!Q177),10,""))</f>
        <v/>
      </c>
      <c r="K177" s="500" t="str">
        <f>IF(終値!A177="","",IF(AND(安値!P177&lt;安値!O177,安値!P177&lt;安値!N177,安値!P177&lt;安値!Q177,安値!P177&lt;安値!R177),11,""))</f>
        <v/>
      </c>
      <c r="L177" s="500" t="str">
        <f>IF(終値!A177="","",IF(AND(安値!Q177&lt;安値!P177,安値!Q177&lt;安値!O177,安値!Q177&lt;安値!R177,安値!Q177&lt;安値!S177),12,""))</f>
        <v/>
      </c>
      <c r="M177" s="500">
        <f>IF(終値!A177="","",IF(AND(安値!R177&lt;安値!Q177,安値!R177&lt;安値!P177,安値!R177&lt;安値!S177,安値!R177&lt;安値!T177),13,""))</f>
        <v>13</v>
      </c>
      <c r="N177" s="500" t="str">
        <f>IF(終値!A177="","",IF(AND(安値!S177&lt;安値!R177,安値!S177&lt;安値!Q177,安値!S177&lt;安値!T177,安値!S177&lt;安値!U177),14,""))</f>
        <v/>
      </c>
      <c r="O177" s="500" t="str">
        <f>IF(終値!A177="","",IF(AND(安値!T177&lt;安値!S177,安値!T177&lt;安値!R177,安値!T177&lt;安値!U177,安値!T177&lt;安値!V177),15,""))</f>
        <v/>
      </c>
      <c r="P177" s="500">
        <f>IF(終値!A177="","",IF(AND(安値!U177&lt;安値!T177,安値!U177&lt;安値!S177,安値!U177&lt;安値!V177,安値!U177&lt;安値!W177),16,""))</f>
        <v>16</v>
      </c>
      <c r="Q177" s="500" t="str">
        <f>IF(終値!A177="","",IF(AND(安値!V177&lt;安値!U177,安値!V177&lt;安値!T177,安値!V177&lt;安値!W177,安値!V177&lt;安値!X177),17,""))</f>
        <v/>
      </c>
      <c r="R177" s="500" t="str">
        <f>IF(終値!A177="","",IF(AND(安値!W177&lt;安値!V177,安値!W177&lt;安値!U177,安値!W177&lt;安値!X177,安値!W177&lt;安値!Y177),18,""))</f>
        <v/>
      </c>
      <c r="S177" s="500" t="str">
        <f>IF(終値!A177="","",IF(AND(安値!X177&lt;安値!W177,安値!X177&lt;安値!V177,安値!X177&lt;安値!Y177,安値!X177&lt;安値!Z177),19,""))</f>
        <v/>
      </c>
      <c r="T177" s="500">
        <f>IF(終値!A177="","",IF(AND(安値!Y177&lt;安値!X177,安値!Y177&lt;安値!W177,安値!Y177&lt;安値!Z177,安値!Y177&lt;安値!AA177),20,""))</f>
        <v>20</v>
      </c>
      <c r="U177" s="500" t="str">
        <f>IF(終値!A177="","",IF(AND(安値!Z177&lt;安値!Y177,安値!Z177&lt;安値!X177,安値!Z177&lt;安値!AA177,安値!Z177&lt;安値!AB177),21,""))</f>
        <v/>
      </c>
      <c r="V177" s="500" t="str">
        <f>IF(終値!A177="","",IF(AND(安値!AA177&lt;安値!Z177,安値!AA177&lt;安値!Y177,安値!AA177&lt;安値!AB177,安値!AA177&lt;安値!AC177),22,""))</f>
        <v/>
      </c>
      <c r="W177" s="500" t="str">
        <f>IF(終値!A177="","",IF(AND(安値!AB177&lt;安値!AA177,安値!AB177&lt;安値!Z177,安値!AB177&lt;安値!AC177,安値!AB177&lt;安値!AD177),23,""))</f>
        <v/>
      </c>
      <c r="X177" s="500" t="str">
        <f>IF(終値!A177="","",IF(AND(安値!AC177&lt;安値!AB177,安値!AC177&lt;安値!AA177,安値!AC177&lt;安値!AD177,安値!AC177&lt;安値!AE177),24,""))</f>
        <v/>
      </c>
      <c r="Y177" s="500" t="str">
        <f>IF(終値!A177="","",IF(AND(安値!AD177&lt;安値!AC177,安値!AD177&lt;安値!AB177,安値!AD177&lt;安値!AE177,安値!AD177&lt;安値!AF177),25,""))</f>
        <v/>
      </c>
      <c r="Z177" s="500">
        <f>IF(終値!A177="","",IF(AND(安値!AE177&lt;安値!AD177,安値!AE177&lt;安値!AC177,安値!AE177&lt;安値!AF177,安値!AE177&lt;安値!AG177),26,""))</f>
        <v>26</v>
      </c>
      <c r="AA177" s="500" t="str">
        <f>IF(終値!A177="","",IF(AND(安値!AF177&lt;安値!AE177,安値!AF177&lt;安値!AD177,安値!AF177&lt;安値!AG177,安値!AF177&lt;安値!AH177),27,""))</f>
        <v/>
      </c>
      <c r="AB177" s="500" t="str">
        <f>IF(終値!A177="","",IF(AND(安値!AG177&lt;安値!AF177,安値!AG177&lt;安値!AE177,安値!AG177&lt;安値!AH177,安値!AG177&lt;安値!AI177),28,""))</f>
        <v/>
      </c>
      <c r="AC177" s="500" t="str">
        <f>IF(終値!A177="","",IF(AND(高値!G177&gt;高値!F177,高値!G177&gt;高値!E177,高値!G177&gt;高値!H177,高値!G177&gt;高値!I177),2,""))</f>
        <v/>
      </c>
      <c r="AD177" s="500" t="str">
        <f>IF(終値!A177="","",IF(AND(高値!H177&gt;高値!G177,高値!H177&gt;高値!F177,高値!H177&gt;高値!I177,高値!H177&gt;高値!J177),3,""))</f>
        <v/>
      </c>
      <c r="AE177" s="500" t="str">
        <f>IF(終値!A177="","",IF(AND(高値!I177&gt;高値!H177,高値!I177&gt;高値!G177,高値!I177&gt;高値!J177,高値!I177&gt;高値!K177),4,""))</f>
        <v/>
      </c>
      <c r="AF177" s="500" t="str">
        <f>IF(終値!A177="","",IF(AND(高値!J177&gt;高値!I177,高値!J177&gt;高値!H177,高値!J177&gt;高値!K177,高値!J177&gt;高値!L177),5,""))</f>
        <v/>
      </c>
      <c r="AG177" s="500" t="str">
        <f>IF(終値!A177="","",IF(AND(高値!K177&gt;高値!J177,高値!K177&gt;高値!I177,高値!K177&gt;高値!L177,高値!K177&gt;高値!M177),6,""))</f>
        <v/>
      </c>
      <c r="AH177" s="500" t="str">
        <f>IF(終値!A177="","",IF(AND(高値!L177&gt;高値!K177,高値!L177&gt;高値!J177,高値!L177&gt;高値!M177,高値!L177&gt;高値!N177),7,""))</f>
        <v/>
      </c>
      <c r="AI177" s="500">
        <f>IF(終値!A177="","",IF(AND(高値!M177&gt;高値!L177,高値!M177&gt;高値!K177,高値!M177&gt;高値!N177,高値!M177&gt;高値!O177),8,""))</f>
        <v>8</v>
      </c>
      <c r="AJ177" s="500" t="str">
        <f>IF(終値!A177="","",IF(AND(高値!N177&gt;高値!M177,高値!N177&gt;高値!L177,高値!N177&gt;高値!O177,高値!N177&gt;高値!P177),9,""))</f>
        <v/>
      </c>
      <c r="AK177" s="500" t="str">
        <f>IF(終値!A177="","",IF(AND(高値!O177&gt;高値!N177,高値!O177&gt;高値!M177,高値!O177&gt;高値!P177,高値!O177&gt;高値!Q177),10,""))</f>
        <v/>
      </c>
      <c r="AL177" s="500">
        <f>IF(終値!A177="","",IF(AND(高値!P177&gt;高値!O177,高値!P177&gt;高値!N177,高値!P177&gt;高値!Q177,高値!P177&gt;高値!R177),11,""))</f>
        <v>11</v>
      </c>
      <c r="AM177" s="500" t="str">
        <f>IF(終値!A177="","",IF(AND(高値!Q177&gt;高値!P177,高値!Q177&gt;高値!O177,高値!Q177&gt;高値!R177,高値!Q177&gt;高値!S177),12,""))</f>
        <v/>
      </c>
      <c r="AN177" s="500" t="str">
        <f>IF(終値!A177="","",IF(AND(高値!R177&gt;高値!Q177,高値!R177&gt;高値!P177,高値!R177&gt;高値!S177,高値!R177&gt;高値!T177),13,""))</f>
        <v/>
      </c>
      <c r="AO177" s="500" t="str">
        <f>IF(終値!A177="","",IF(AND(高値!S177&gt;高値!R177,高値!S177&gt;高値!Q177,高値!S177&gt;高値!T177,高値!S177&gt;高値!U177),14,""))</f>
        <v/>
      </c>
      <c r="AP177" s="500" t="str">
        <f>IF(終値!A177="","",IF(AND(高値!T177&gt;高値!S177,高値!T177&gt;高値!R177,高値!T177&gt;高値!U177,高値!T177&gt;高値!V177),15,""))</f>
        <v/>
      </c>
      <c r="AQ177" s="500" t="str">
        <f>IF(終値!A177="","",IF(AND(高値!U177&gt;高値!T177,高値!U177&gt;高値!S177,高値!U177&gt;高値!V177,高値!U177&gt;高値!W177),16,""))</f>
        <v/>
      </c>
      <c r="AR177" s="500" t="str">
        <f>IF(終値!A177="","",IF(AND(高値!V177&gt;高値!U177,高値!V177&gt;高値!T177,高値!V177&gt;高値!W177,高値!V177&gt;高値!X177),17,""))</f>
        <v/>
      </c>
      <c r="AS177" s="500" t="str">
        <f>IF(終値!A177="","",IF(AND(高値!W177&gt;高値!V177,高値!W177&gt;高値!U177,高値!W177&gt;高値!X177,高値!W177&gt;高値!Y177),18,""))</f>
        <v/>
      </c>
      <c r="AT177" s="500" t="str">
        <f>IF(終値!A177="","",IF(AND(高値!X177&gt;高値!W177,高値!X177&gt;高値!V177,高値!X177&gt;高値!Y177,高値!X177&gt;高値!Z177),19,""))</f>
        <v/>
      </c>
      <c r="AU177" s="500" t="str">
        <f>IF(終値!A177="","",IF(AND(高値!Y177&gt;高値!X177,高値!Y177&gt;高値!W177,高値!Y177&gt;高値!Z177,高値!Y177&gt;高値!AA177),20,""))</f>
        <v/>
      </c>
      <c r="AV177" s="500">
        <f>IF(終値!A177="","",IF(AND(高値!Z177&gt;高値!Y177,高値!Z177&gt;高値!X177,高値!Z177&gt;高値!AA177,高値!Z177&gt;高値!AB177),21,""))</f>
        <v>21</v>
      </c>
      <c r="AW177" s="500" t="str">
        <f>IF(終値!A177="","",IF(AND(高値!AA177&gt;高値!Z177,高値!AA177&gt;高値!Y177,高値!AA177&gt;高値!AB177,高値!AA177&gt;高値!AC177),22,""))</f>
        <v/>
      </c>
      <c r="AX177" s="500" t="str">
        <f>IF(終値!A177="","",IF(AND(高値!AB177&gt;高値!AA177,高値!AB177&gt;高値!Z177,高値!AB177&gt;高値!AC177,高値!AB177&gt;高値!AD177),23,""))</f>
        <v/>
      </c>
      <c r="AY177" s="500" t="str">
        <f>IF(終値!A177="","",IF(AND(高値!AC177&gt;高値!AB177,高値!AC177&gt;高値!AA177,高値!AC177&gt;高値!AD177,高値!AC177&gt;高値!AE177),24,""))</f>
        <v/>
      </c>
      <c r="AZ177" s="500" t="str">
        <f>IF(終値!A177="","",IF(AND(高値!AD177&gt;高値!AC177,高値!AD177&gt;高値!AB177,高値!AD177&gt;高値!AE177,高値!AD177&gt;高値!AF177),25,""))</f>
        <v/>
      </c>
      <c r="BA177" s="500" t="str">
        <f>IF(終値!A177="","",IF(AND(高値!AE177&gt;高値!AD177,高値!AE177&gt;高値!AC177,高値!AE177&gt;高値!AF177,高値!AE177&gt;高値!AG177),26,""))</f>
        <v/>
      </c>
      <c r="BB177" s="500" t="str">
        <f>IF(終値!A177="","",IF(AND(高値!AF177&gt;高値!AE177,高値!AF177&gt;高値!AD177,高値!AF177&gt;高値!AG177,高値!AF177&gt;高値!AH177),27,""))</f>
        <v/>
      </c>
      <c r="BC177" s="500" t="str">
        <f>IF(終値!A177="","",IF(AND(高値!AG177&gt;高値!AF177,高値!AG177&gt;高値!AE177,高値!AG177&gt;高値!AH177,高値!AG177&gt;高値!AI177),28,""))</f>
        <v/>
      </c>
      <c r="BD177" s="500">
        <f t="shared" si="12"/>
        <v>6</v>
      </c>
      <c r="BE177" s="500">
        <f t="shared" si="13"/>
        <v>2</v>
      </c>
      <c r="BF177" s="500">
        <f t="shared" si="14"/>
        <v>6</v>
      </c>
      <c r="BG177" s="500">
        <f>IF($BE177="","",INDEX(安値!$E177:$CZ177,1,$BE177+1))</f>
        <v>1421</v>
      </c>
      <c r="BH177" s="500">
        <f>IF($BF177="","",INDEX(安値!$E177:$CZ177,1,$BF177+1))</f>
        <v>1439</v>
      </c>
      <c r="BI177" s="500">
        <f>IF($BF177="","",MAX(INDEX(高値!$E177:$CZ177,1,$BE177+1):INDEX(高値!$E177:$CZ177,1,$BF177+1)))</f>
        <v>1525</v>
      </c>
      <c r="BJ177" s="500">
        <f>IF($BF177="","",AVERAGE(INDEX(終値!$E177:$CZ177,1,$BF177+1):INDEX(終値!$E177:$CZ177,1,$BF177+20))-2*STDEVP(INDEX(終値!$E177:$CZ177,1,$BF177+1):INDEX(終値!$E177:$CZ177,1,$BF177+20)))</f>
        <v>1448.2607030355734</v>
      </c>
      <c r="BK177" s="500">
        <f>IF($BE177="","",AVERAGE(INDEX(終値!$E177:$CZ177,1,$BE177+1):INDEX(終値!$E177:$CZ177,1,$BE177+20))-2*STDEVP(INDEX(終値!$E177:$CZ177,1,$BE177+1):INDEX(終値!$E177:$CZ177,1,$BE177+20)))</f>
        <v>1444.4721127702855</v>
      </c>
      <c r="BL177" s="500">
        <f t="shared" si="15"/>
        <v>3</v>
      </c>
      <c r="BM177" s="500">
        <f t="shared" si="16"/>
        <v>8</v>
      </c>
      <c r="BN177" s="500">
        <f t="shared" si="17"/>
        <v>11</v>
      </c>
      <c r="BO177" s="500">
        <f>IF($BM177="","",INDEX(高値!$E177:$CZ177,1,$BM177+1))</f>
        <v>1545</v>
      </c>
      <c r="BP177" s="500">
        <f>IF($BN177="","",INDEX(高値!$E177:$CZ177,1,$BN177+1))</f>
        <v>1565</v>
      </c>
      <c r="BQ177" s="500">
        <f>IF($BN177="","",MIN(INDEX(安値!$E177:$CZ177,1,$BM177+1):INDEX(安値!$E177:$CZ177,1,$BN177+1)))</f>
        <v>1489</v>
      </c>
      <c r="BR177" s="500">
        <f>IF($BN177="","",AVERAGE(INDEX(終値!$E177:$CZ177,1,$BN177+1):INDEX(終値!$E177:$CZ177,1,$BN177+20))+2*STDEVP(INDEX(終値!$E177:$CZ177,1,$BN177+1):INDEX(終値!$E177:$CZ177,1,$BN177+20)))</f>
        <v>1565.0705332212067</v>
      </c>
      <c r="BS177" s="500">
        <f>IF($BM177="","",AVERAGE(INDEX(終値!$E177:$CZ177,1,$BM177+1):INDEX(終値!$E177:$CZ177,1,$BM177+20))+2*STDEVP(INDEX(終値!$E177:$CZ177,1,$BM177+1):INDEX(終値!$E177:$CZ177,1,$BM177+20)))</f>
        <v>1568.1738799183229</v>
      </c>
      <c r="BT177" s="497" t="str">
        <f>IFERROR(IF(AND($BD177&gt;=2,ABS($BG177-$BH177)/$BH177&lt;=BB設定!$B$12,$BI177&gt;=MAX($BH177,$BG177)*(1+BB設定!$B$13),終値!E177&gt;$BG177),IF(OR(終値!E177&gt;=$BI177,AND($BH177&lt;$BJ177,$BG177&gt;=$BK177)),"二番底W▲","二番底W形成"),IF(AND($BL177&gt;=2,ABS($BO177-$BP177)/$BP177&lt;=BB設定!$B$12,$BQ177&lt;=MIN($BP177,$BO177)*(1-BB設定!$B$13),終値!E177&lt;$BO177),IF(OR(終値!E177&lt;=$BQ177,AND($BP177&gt;$BR177,$BO177&lt;=$BS177)),"二番天井M▼","二番天井M形成"),"－")),"－")</f>
        <v>二番底W▲</v>
      </c>
    </row>
    <row r="178" spans="2:72">
      <c r="B178" s="500" t="str">
        <f>IF(終値!A178="","",IF(AND(安値!G178&lt;安値!F178,安値!G178&lt;安値!E178,安値!G178&lt;安値!H178,安値!G178&lt;安値!I178),2,""))</f>
        <v/>
      </c>
      <c r="C178" s="500" t="str">
        <f>IF(終値!A178="","",IF(AND(安値!H178&lt;安値!G178,安値!H178&lt;安値!F178,安値!H178&lt;安値!I178,安値!H178&lt;安値!J178),3,""))</f>
        <v/>
      </c>
      <c r="D178" s="500" t="str">
        <f>IF(終値!A178="","",IF(AND(安値!I178&lt;安値!H178,安値!I178&lt;安値!G178,安値!I178&lt;安値!J178,安値!I178&lt;安値!K178),4,""))</f>
        <v/>
      </c>
      <c r="E178" s="500" t="str">
        <f>IF(終値!A178="","",IF(AND(安値!J178&lt;安値!I178,安値!J178&lt;安値!H178,安値!J178&lt;安値!K178,安値!J178&lt;安値!L178),5,""))</f>
        <v/>
      </c>
      <c r="F178" s="500" t="str">
        <f>IF(終値!A178="","",IF(AND(安値!K178&lt;安値!J178,安値!K178&lt;安値!I178,安値!K178&lt;安値!L178,安値!K178&lt;安値!M178),6,""))</f>
        <v/>
      </c>
      <c r="G178" s="500">
        <f>IF(終値!A178="","",IF(AND(安値!L178&lt;安値!K178,安値!L178&lt;安値!J178,安値!L178&lt;安値!M178,安値!L178&lt;安値!N178),7,""))</f>
        <v>7</v>
      </c>
      <c r="H178" s="500" t="str">
        <f>IF(終値!A178="","",IF(AND(安値!M178&lt;安値!L178,安値!M178&lt;安値!K178,安値!M178&lt;安値!N178,安値!M178&lt;安値!O178),8,""))</f>
        <v/>
      </c>
      <c r="I178" s="500" t="str">
        <f>IF(終値!A178="","",IF(AND(安値!N178&lt;安値!M178,安値!N178&lt;安値!L178,安値!N178&lt;安値!O178,安値!N178&lt;安値!P178),9,""))</f>
        <v/>
      </c>
      <c r="J178" s="500">
        <f>IF(終値!A178="","",IF(AND(安値!O178&lt;安値!N178,安値!O178&lt;安値!M178,安値!O178&lt;安値!P178,安値!O178&lt;安値!Q178),10,""))</f>
        <v>10</v>
      </c>
      <c r="K178" s="500" t="str">
        <f>IF(終値!A178="","",IF(AND(安値!P178&lt;安値!O178,安値!P178&lt;安値!N178,安値!P178&lt;安値!Q178,安値!P178&lt;安値!R178),11,""))</f>
        <v/>
      </c>
      <c r="L178" s="500" t="str">
        <f>IF(終値!A178="","",IF(AND(安値!Q178&lt;安値!P178,安値!Q178&lt;安値!O178,安値!Q178&lt;安値!R178,安値!Q178&lt;安値!S178),12,""))</f>
        <v/>
      </c>
      <c r="M178" s="500" t="str">
        <f>IF(終値!A178="","",IF(AND(安値!R178&lt;安値!Q178,安値!R178&lt;安値!P178,安値!R178&lt;安値!S178,安値!R178&lt;安値!T178),13,""))</f>
        <v/>
      </c>
      <c r="N178" s="500" t="str">
        <f>IF(終値!A178="","",IF(AND(安値!S178&lt;安値!R178,安値!S178&lt;安値!Q178,安値!S178&lt;安値!T178,安値!S178&lt;安値!U178),14,""))</f>
        <v/>
      </c>
      <c r="O178" s="500" t="str">
        <f>IF(終値!A178="","",IF(AND(安値!T178&lt;安値!S178,安値!T178&lt;安値!R178,安値!T178&lt;安値!U178,安値!T178&lt;安値!V178),15,""))</f>
        <v/>
      </c>
      <c r="P178" s="500" t="str">
        <f>IF(終値!A178="","",IF(AND(安値!U178&lt;安値!T178,安値!U178&lt;安値!S178,安値!U178&lt;安値!V178,安値!U178&lt;安値!W178),16,""))</f>
        <v/>
      </c>
      <c r="Q178" s="500">
        <f>IF(終値!A178="","",IF(AND(安値!V178&lt;安値!U178,安値!V178&lt;安値!T178,安値!V178&lt;安値!W178,安値!V178&lt;安値!X178),17,""))</f>
        <v>17</v>
      </c>
      <c r="R178" s="500" t="str">
        <f>IF(終値!A178="","",IF(AND(安値!W178&lt;安値!V178,安値!W178&lt;安値!U178,安値!W178&lt;安値!X178,安値!W178&lt;安値!Y178),18,""))</f>
        <v/>
      </c>
      <c r="S178" s="500" t="str">
        <f>IF(終値!A178="","",IF(AND(安値!X178&lt;安値!W178,安値!X178&lt;安値!V178,安値!X178&lt;安値!Y178,安値!X178&lt;安値!Z178),19,""))</f>
        <v/>
      </c>
      <c r="T178" s="500" t="str">
        <f>IF(終値!A178="","",IF(AND(安値!Y178&lt;安値!X178,安値!Y178&lt;安値!W178,安値!Y178&lt;安値!Z178,安値!Y178&lt;安値!AA178),20,""))</f>
        <v/>
      </c>
      <c r="U178" s="500" t="str">
        <f>IF(終値!A178="","",IF(AND(安値!Z178&lt;安値!Y178,安値!Z178&lt;安値!X178,安値!Z178&lt;安値!AA178,安値!Z178&lt;安値!AB178),21,""))</f>
        <v/>
      </c>
      <c r="V178" s="500" t="str">
        <f>IF(終値!A178="","",IF(AND(安値!AA178&lt;安値!Z178,安値!AA178&lt;安値!Y178,安値!AA178&lt;安値!AB178,安値!AA178&lt;安値!AC178),22,""))</f>
        <v/>
      </c>
      <c r="W178" s="500" t="str">
        <f>IF(終値!A178="","",IF(AND(安値!AB178&lt;安値!AA178,安値!AB178&lt;安値!Z178,安値!AB178&lt;安値!AC178,安値!AB178&lt;安値!AD178),23,""))</f>
        <v/>
      </c>
      <c r="X178" s="500" t="str">
        <f>IF(終値!A178="","",IF(AND(安値!AC178&lt;安値!AB178,安値!AC178&lt;安値!AA178,安値!AC178&lt;安値!AD178,安値!AC178&lt;安値!AE178),24,""))</f>
        <v/>
      </c>
      <c r="Y178" s="500" t="str">
        <f>IF(終値!A178="","",IF(AND(安値!AD178&lt;安値!AC178,安値!AD178&lt;安値!AB178,安値!AD178&lt;安値!AE178,安値!AD178&lt;安値!AF178),25,""))</f>
        <v/>
      </c>
      <c r="Z178" s="500" t="str">
        <f>IF(終値!A178="","",IF(AND(安値!AE178&lt;安値!AD178,安値!AE178&lt;安値!AC178,安値!AE178&lt;安値!AF178,安値!AE178&lt;安値!AG178),26,""))</f>
        <v/>
      </c>
      <c r="AA178" s="500" t="str">
        <f>IF(終値!A178="","",IF(AND(安値!AF178&lt;安値!AE178,安値!AF178&lt;安値!AD178,安値!AF178&lt;安値!AG178,安値!AF178&lt;安値!AH178),27,""))</f>
        <v/>
      </c>
      <c r="AB178" s="500" t="str">
        <f>IF(終値!A178="","",IF(AND(安値!AG178&lt;安値!AF178,安値!AG178&lt;安値!AE178,安値!AG178&lt;安値!AH178,安値!AG178&lt;安値!AI178),28,""))</f>
        <v/>
      </c>
      <c r="AC178" s="500" t="str">
        <f>IF(終値!A178="","",IF(AND(高値!G178&gt;高値!F178,高値!G178&gt;高値!E178,高値!G178&gt;高値!H178,高値!G178&gt;高値!I178),2,""))</f>
        <v/>
      </c>
      <c r="AD178" s="500">
        <f>IF(終値!A178="","",IF(AND(高値!H178&gt;高値!G178,高値!H178&gt;高値!F178,高値!H178&gt;高値!I178,高値!H178&gt;高値!J178),3,""))</f>
        <v>3</v>
      </c>
      <c r="AE178" s="500" t="str">
        <f>IF(終値!A178="","",IF(AND(高値!I178&gt;高値!H178,高値!I178&gt;高値!G178,高値!I178&gt;高値!J178,高値!I178&gt;高値!K178),4,""))</f>
        <v/>
      </c>
      <c r="AF178" s="500" t="str">
        <f>IF(終値!A178="","",IF(AND(高値!J178&gt;高値!I178,高値!J178&gt;高値!H178,高値!J178&gt;高値!K178,高値!J178&gt;高値!L178),5,""))</f>
        <v/>
      </c>
      <c r="AG178" s="500" t="str">
        <f>IF(終値!A178="","",IF(AND(高値!K178&gt;高値!J178,高値!K178&gt;高値!I178,高値!K178&gt;高値!L178,高値!K178&gt;高値!M178),6,""))</f>
        <v/>
      </c>
      <c r="AH178" s="500">
        <f>IF(終値!A178="","",IF(AND(高値!L178&gt;高値!K178,高値!L178&gt;高値!J178,高値!L178&gt;高値!M178,高値!L178&gt;高値!N178),7,""))</f>
        <v>7</v>
      </c>
      <c r="AI178" s="500" t="str">
        <f>IF(終値!A178="","",IF(AND(高値!M178&gt;高値!L178,高値!M178&gt;高値!K178,高値!M178&gt;高値!N178,高値!M178&gt;高値!O178),8,""))</f>
        <v/>
      </c>
      <c r="AJ178" s="500" t="str">
        <f>IF(終値!A178="","",IF(AND(高値!N178&gt;高値!M178,高値!N178&gt;高値!L178,高値!N178&gt;高値!O178,高値!N178&gt;高値!P178),9,""))</f>
        <v/>
      </c>
      <c r="AK178" s="500" t="str">
        <f>IF(終値!A178="","",IF(AND(高値!O178&gt;高値!N178,高値!O178&gt;高値!M178,高値!O178&gt;高値!P178,高値!O178&gt;高値!Q178),10,""))</f>
        <v/>
      </c>
      <c r="AL178" s="500" t="str">
        <f>IF(終値!A178="","",IF(AND(高値!P178&gt;高値!O178,高値!P178&gt;高値!N178,高値!P178&gt;高値!Q178,高値!P178&gt;高値!R178),11,""))</f>
        <v/>
      </c>
      <c r="AM178" s="500">
        <f>IF(終値!A178="","",IF(AND(高値!Q178&gt;高値!P178,高値!Q178&gt;高値!O178,高値!Q178&gt;高値!R178,高値!Q178&gt;高値!S178),12,""))</f>
        <v>12</v>
      </c>
      <c r="AN178" s="500" t="str">
        <f>IF(終値!A178="","",IF(AND(高値!R178&gt;高値!Q178,高値!R178&gt;高値!P178,高値!R178&gt;高値!S178,高値!R178&gt;高値!T178),13,""))</f>
        <v/>
      </c>
      <c r="AO178" s="500" t="str">
        <f>IF(終値!A178="","",IF(AND(高値!S178&gt;高値!R178,高値!S178&gt;高値!Q178,高値!S178&gt;高値!T178,高値!S178&gt;高値!U178),14,""))</f>
        <v/>
      </c>
      <c r="AP178" s="500" t="str">
        <f>IF(終値!A178="","",IF(AND(高値!T178&gt;高値!S178,高値!T178&gt;高値!R178,高値!T178&gt;高値!U178,高値!T178&gt;高値!V178),15,""))</f>
        <v/>
      </c>
      <c r="AQ178" s="500" t="str">
        <f>IF(終値!A178="","",IF(AND(高値!U178&gt;高値!T178,高値!U178&gt;高値!S178,高値!U178&gt;高値!V178,高値!U178&gt;高値!W178),16,""))</f>
        <v/>
      </c>
      <c r="AR178" s="500" t="str">
        <f>IF(終値!A178="","",IF(AND(高値!V178&gt;高値!U178,高値!V178&gt;高値!T178,高値!V178&gt;高値!W178,高値!V178&gt;高値!X178),17,""))</f>
        <v/>
      </c>
      <c r="AS178" s="500" t="str">
        <f>IF(終値!A178="","",IF(AND(高値!W178&gt;高値!V178,高値!W178&gt;高値!U178,高値!W178&gt;高値!X178,高値!W178&gt;高値!Y178),18,""))</f>
        <v/>
      </c>
      <c r="AT178" s="500" t="str">
        <f>IF(終値!A178="","",IF(AND(高値!X178&gt;高値!W178,高値!X178&gt;高値!V178,高値!X178&gt;高値!Y178,高値!X178&gt;高値!Z178),19,""))</f>
        <v/>
      </c>
      <c r="AU178" s="500" t="str">
        <f>IF(終値!A178="","",IF(AND(高値!Y178&gt;高値!X178,高値!Y178&gt;高値!W178,高値!Y178&gt;高値!Z178,高値!Y178&gt;高値!AA178),20,""))</f>
        <v/>
      </c>
      <c r="AV178" s="500" t="str">
        <f>IF(終値!A178="","",IF(AND(高値!Z178&gt;高値!Y178,高値!Z178&gt;高値!X178,高値!Z178&gt;高値!AA178,高値!Z178&gt;高値!AB178),21,""))</f>
        <v/>
      </c>
      <c r="AW178" s="500" t="str">
        <f>IF(終値!A178="","",IF(AND(高値!AA178&gt;高値!Z178,高値!AA178&gt;高値!Y178,高値!AA178&gt;高値!AB178,高値!AA178&gt;高値!AC178),22,""))</f>
        <v/>
      </c>
      <c r="AX178" s="500" t="str">
        <f>IF(終値!A178="","",IF(AND(高値!AB178&gt;高値!AA178,高値!AB178&gt;高値!Z178,高値!AB178&gt;高値!AC178,高値!AB178&gt;高値!AD178),23,""))</f>
        <v/>
      </c>
      <c r="AY178" s="500" t="str">
        <f>IF(終値!A178="","",IF(AND(高値!AC178&gt;高値!AB178,高値!AC178&gt;高値!AA178,高値!AC178&gt;高値!AD178,高値!AC178&gt;高値!AE178),24,""))</f>
        <v/>
      </c>
      <c r="AZ178" s="500" t="str">
        <f>IF(終値!A178="","",IF(AND(高値!AD178&gt;高値!AC178,高値!AD178&gt;高値!AB178,高値!AD178&gt;高値!AE178,高値!AD178&gt;高値!AF178),25,""))</f>
        <v/>
      </c>
      <c r="BA178" s="500" t="str">
        <f>IF(終値!A178="","",IF(AND(高値!AE178&gt;高値!AD178,高値!AE178&gt;高値!AC178,高値!AE178&gt;高値!AF178,高値!AE178&gt;高値!AG178),26,""))</f>
        <v/>
      </c>
      <c r="BB178" s="500">
        <f>IF(終値!A178="","",IF(AND(高値!AF178&gt;高値!AE178,高値!AF178&gt;高値!AD178,高値!AF178&gt;高値!AG178,高値!AF178&gt;高値!AH178),27,""))</f>
        <v>27</v>
      </c>
      <c r="BC178" s="500" t="str">
        <f>IF(終値!A178="","",IF(AND(高値!AG178&gt;高値!AF178,高値!AG178&gt;高値!AE178,高値!AG178&gt;高値!AH178,高値!AG178&gt;高値!AI178),28,""))</f>
        <v/>
      </c>
      <c r="BD178" s="500">
        <f t="shared" si="12"/>
        <v>3</v>
      </c>
      <c r="BE178" s="500">
        <f t="shared" si="13"/>
        <v>7</v>
      </c>
      <c r="BF178" s="500">
        <f t="shared" si="14"/>
        <v>10</v>
      </c>
      <c r="BG178" s="500">
        <f>IF($BE178="","",INDEX(安値!$E178:$CZ178,1,$BE178+1))</f>
        <v>3672</v>
      </c>
      <c r="BH178" s="500">
        <f>IF($BF178="","",INDEX(安値!$E178:$CZ178,1,$BF178+1))</f>
        <v>3797</v>
      </c>
      <c r="BI178" s="500">
        <f>IF($BF178="","",MAX(INDEX(高値!$E178:$CZ178,1,$BE178+1):INDEX(高値!$E178:$CZ178,1,$BF178+1)))</f>
        <v>4077</v>
      </c>
      <c r="BJ178" s="500">
        <f>IF($BF178="","",AVERAGE(INDEX(終値!$E178:$CZ178,1,$BF178+1):INDEX(終値!$E178:$CZ178,1,$BF178+20))-2*STDEVP(INDEX(終値!$E178:$CZ178,1,$BF178+1):INDEX(終値!$E178:$CZ178,1,$BF178+20)))</f>
        <v>3593.2783589527289</v>
      </c>
      <c r="BK178" s="500">
        <f>IF($BE178="","",AVERAGE(INDEX(終値!$E178:$CZ178,1,$BE178+1):INDEX(終値!$E178:$CZ178,1,$BE178+20))-2*STDEVP(INDEX(終値!$E178:$CZ178,1,$BE178+1):INDEX(終値!$E178:$CZ178,1,$BE178+20)))</f>
        <v>3597.6785040541936</v>
      </c>
      <c r="BL178" s="500">
        <f t="shared" si="15"/>
        <v>4</v>
      </c>
      <c r="BM178" s="500">
        <f t="shared" si="16"/>
        <v>3</v>
      </c>
      <c r="BN178" s="500">
        <f t="shared" si="17"/>
        <v>7</v>
      </c>
      <c r="BO178" s="500">
        <f>IF($BM178="","",INDEX(高値!$E178:$CZ178,1,$BM178+1))</f>
        <v>3960</v>
      </c>
      <c r="BP178" s="500">
        <f>IF($BN178="","",INDEX(高値!$E178:$CZ178,1,$BN178+1))</f>
        <v>4077</v>
      </c>
      <c r="BQ178" s="500">
        <f>IF($BN178="","",MIN(INDEX(安値!$E178:$CZ178,1,$BM178+1):INDEX(安値!$E178:$CZ178,1,$BN178+1)))</f>
        <v>3672</v>
      </c>
      <c r="BR178" s="500">
        <f>IF($BN178="","",AVERAGE(INDEX(終値!$E178:$CZ178,1,$BN178+1):INDEX(終値!$E178:$CZ178,1,$BN178+20))+2*STDEVP(INDEX(終値!$E178:$CZ178,1,$BN178+1):INDEX(終値!$E178:$CZ178,1,$BN178+20)))</f>
        <v>3946.0214959458062</v>
      </c>
      <c r="BS178" s="500">
        <f>IF($BM178="","",AVERAGE(INDEX(終値!$E178:$CZ178,1,$BM178+1):INDEX(終値!$E178:$CZ178,1,$BM178+20))+2*STDEVP(INDEX(終値!$E178:$CZ178,1,$BM178+1):INDEX(終値!$E178:$CZ178,1,$BM178+20)))</f>
        <v>3984.2058964056332</v>
      </c>
      <c r="BT178" s="497" t="str">
        <f>IFERROR(IF(AND($BD178&gt;=2,ABS($BG178-$BH178)/$BH178&lt;=BB設定!$B$12,$BI178&gt;=MAX($BH178,$BG178)*(1+BB設定!$B$13),終値!E178&gt;$BG178),IF(OR(終値!E178&gt;=$BI178,AND($BH178&lt;$BJ178,$BG178&gt;=$BK178)),"二番底W▲","二番底W形成"),IF(AND($BL178&gt;=2,ABS($BO178-$BP178)/$BP178&lt;=BB設定!$B$12,$BQ178&lt;=MIN($BP178,$BO178)*(1-BB設定!$B$13),終値!E178&lt;$BO178),IF(OR(終値!E178&lt;=$BQ178,AND($BP178&gt;$BR178,$BO178&lt;=$BS178)),"二番天井M▼","二番天井M形成"),"－")),"－")</f>
        <v>二番底W形成</v>
      </c>
    </row>
    <row r="179" spans="2:72">
      <c r="B179" s="500" t="str">
        <f>IF(終値!A179="","",IF(AND(安値!G179&lt;安値!F179,安値!G179&lt;安値!E179,安値!G179&lt;安値!H179,安値!G179&lt;安値!I179),2,""))</f>
        <v/>
      </c>
      <c r="C179" s="500" t="str">
        <f>IF(終値!A179="","",IF(AND(安値!H179&lt;安値!G179,安値!H179&lt;安値!F179,安値!H179&lt;安値!I179,安値!H179&lt;安値!J179),3,""))</f>
        <v/>
      </c>
      <c r="D179" s="500">
        <f>IF(終値!A179="","",IF(AND(安値!I179&lt;安値!H179,安値!I179&lt;安値!G179,安値!I179&lt;安値!J179,安値!I179&lt;安値!K179),4,""))</f>
        <v>4</v>
      </c>
      <c r="E179" s="500" t="str">
        <f>IF(終値!A179="","",IF(AND(安値!J179&lt;安値!I179,安値!J179&lt;安値!H179,安値!J179&lt;安値!K179,安値!J179&lt;安値!L179),5,""))</f>
        <v/>
      </c>
      <c r="F179" s="500" t="str">
        <f>IF(終値!A179="","",IF(AND(安値!K179&lt;安値!J179,安値!K179&lt;安値!I179,安値!K179&lt;安値!L179,安値!K179&lt;安値!M179),6,""))</f>
        <v/>
      </c>
      <c r="G179" s="500" t="str">
        <f>IF(終値!A179="","",IF(AND(安値!L179&lt;安値!K179,安値!L179&lt;安値!J179,安値!L179&lt;安値!M179,安値!L179&lt;安値!N179),7,""))</f>
        <v/>
      </c>
      <c r="H179" s="500" t="str">
        <f>IF(終値!A179="","",IF(AND(安値!M179&lt;安値!L179,安値!M179&lt;安値!K179,安値!M179&lt;安値!N179,安値!M179&lt;安値!O179),8,""))</f>
        <v/>
      </c>
      <c r="I179" s="500" t="str">
        <f>IF(終値!A179="","",IF(AND(安値!N179&lt;安値!M179,安値!N179&lt;安値!L179,安値!N179&lt;安値!O179,安値!N179&lt;安値!P179),9,""))</f>
        <v/>
      </c>
      <c r="J179" s="500" t="str">
        <f>IF(終値!A179="","",IF(AND(安値!O179&lt;安値!N179,安値!O179&lt;安値!M179,安値!O179&lt;安値!P179,安値!O179&lt;安値!Q179),10,""))</f>
        <v/>
      </c>
      <c r="K179" s="500" t="str">
        <f>IF(終値!A179="","",IF(AND(安値!P179&lt;安値!O179,安値!P179&lt;安値!N179,安値!P179&lt;安値!Q179,安値!P179&lt;安値!R179),11,""))</f>
        <v/>
      </c>
      <c r="L179" s="500" t="str">
        <f>IF(終値!A179="","",IF(AND(安値!Q179&lt;安値!P179,安値!Q179&lt;安値!O179,安値!Q179&lt;安値!R179,安値!Q179&lt;安値!S179),12,""))</f>
        <v/>
      </c>
      <c r="M179" s="500">
        <f>IF(終値!A179="","",IF(AND(安値!R179&lt;安値!Q179,安値!R179&lt;安値!P179,安値!R179&lt;安値!S179,安値!R179&lt;安値!T179),13,""))</f>
        <v>13</v>
      </c>
      <c r="N179" s="500" t="str">
        <f>IF(終値!A179="","",IF(AND(安値!S179&lt;安値!R179,安値!S179&lt;安値!Q179,安値!S179&lt;安値!T179,安値!S179&lt;安値!U179),14,""))</f>
        <v/>
      </c>
      <c r="O179" s="500" t="str">
        <f>IF(終値!A179="","",IF(AND(安値!T179&lt;安値!S179,安値!T179&lt;安値!R179,安値!T179&lt;安値!U179,安値!T179&lt;安値!V179),15,""))</f>
        <v/>
      </c>
      <c r="P179" s="500">
        <f>IF(終値!A179="","",IF(AND(安値!U179&lt;安値!T179,安値!U179&lt;安値!S179,安値!U179&lt;安値!V179,安値!U179&lt;安値!W179),16,""))</f>
        <v>16</v>
      </c>
      <c r="Q179" s="500" t="str">
        <f>IF(終値!A179="","",IF(AND(安値!V179&lt;安値!U179,安値!V179&lt;安値!T179,安値!V179&lt;安値!W179,安値!V179&lt;安値!X179),17,""))</f>
        <v/>
      </c>
      <c r="R179" s="500" t="str">
        <f>IF(終値!A179="","",IF(AND(安値!W179&lt;安値!V179,安値!W179&lt;安値!U179,安値!W179&lt;安値!X179,安値!W179&lt;安値!Y179),18,""))</f>
        <v/>
      </c>
      <c r="S179" s="500">
        <f>IF(終値!A179="","",IF(AND(安値!X179&lt;安値!W179,安値!X179&lt;安値!V179,安値!X179&lt;安値!Y179,安値!X179&lt;安値!Z179),19,""))</f>
        <v>19</v>
      </c>
      <c r="T179" s="500" t="str">
        <f>IF(終値!A179="","",IF(AND(安値!Y179&lt;安値!X179,安値!Y179&lt;安値!W179,安値!Y179&lt;安値!Z179,安値!Y179&lt;安値!AA179),20,""))</f>
        <v/>
      </c>
      <c r="U179" s="500" t="str">
        <f>IF(終値!A179="","",IF(AND(安値!Z179&lt;安値!Y179,安値!Z179&lt;安値!X179,安値!Z179&lt;安値!AA179,安値!Z179&lt;安値!AB179),21,""))</f>
        <v/>
      </c>
      <c r="V179" s="500" t="str">
        <f>IF(終値!A179="","",IF(AND(安値!AA179&lt;安値!Z179,安値!AA179&lt;安値!Y179,安値!AA179&lt;安値!AB179,安値!AA179&lt;安値!AC179),22,""))</f>
        <v/>
      </c>
      <c r="W179" s="500" t="str">
        <f>IF(終値!A179="","",IF(AND(安値!AB179&lt;安値!AA179,安値!AB179&lt;安値!Z179,安値!AB179&lt;安値!AC179,安値!AB179&lt;安値!AD179),23,""))</f>
        <v/>
      </c>
      <c r="X179" s="500" t="str">
        <f>IF(終値!A179="","",IF(AND(安値!AC179&lt;安値!AB179,安値!AC179&lt;安値!AA179,安値!AC179&lt;安値!AD179,安値!AC179&lt;安値!AE179),24,""))</f>
        <v/>
      </c>
      <c r="Y179" s="500">
        <f>IF(終値!A179="","",IF(AND(安値!AD179&lt;安値!AC179,安値!AD179&lt;安値!AB179,安値!AD179&lt;安値!AE179,安値!AD179&lt;安値!AF179),25,""))</f>
        <v>25</v>
      </c>
      <c r="Z179" s="500" t="str">
        <f>IF(終値!A179="","",IF(AND(安値!AE179&lt;安値!AD179,安値!AE179&lt;安値!AC179,安値!AE179&lt;安値!AF179,安値!AE179&lt;安値!AG179),26,""))</f>
        <v/>
      </c>
      <c r="AA179" s="500" t="str">
        <f>IF(終値!A179="","",IF(AND(安値!AF179&lt;安値!AE179,安値!AF179&lt;安値!AD179,安値!AF179&lt;安値!AG179,安値!AF179&lt;安値!AH179),27,""))</f>
        <v/>
      </c>
      <c r="AB179" s="500">
        <f>IF(終値!A179="","",IF(AND(安値!AG179&lt;安値!AF179,安値!AG179&lt;安値!AE179,安値!AG179&lt;安値!AH179,安値!AG179&lt;安値!AI179),28,""))</f>
        <v>28</v>
      </c>
      <c r="AC179" s="500" t="str">
        <f>IF(終値!A179="","",IF(AND(高値!G179&gt;高値!F179,高値!G179&gt;高値!E179,高値!G179&gt;高値!H179,高値!G179&gt;高値!I179),2,""))</f>
        <v/>
      </c>
      <c r="AD179" s="500" t="str">
        <f>IF(終値!A179="","",IF(AND(高値!H179&gt;高値!G179,高値!H179&gt;高値!F179,高値!H179&gt;高値!I179,高値!H179&gt;高値!J179),3,""))</f>
        <v/>
      </c>
      <c r="AE179" s="500" t="str">
        <f>IF(終値!A179="","",IF(AND(高値!I179&gt;高値!H179,高値!I179&gt;高値!G179,高値!I179&gt;高値!J179,高値!I179&gt;高値!K179),4,""))</f>
        <v/>
      </c>
      <c r="AF179" s="500" t="str">
        <f>IF(終値!A179="","",IF(AND(高値!J179&gt;高値!I179,高値!J179&gt;高値!H179,高値!J179&gt;高値!K179,高値!J179&gt;高値!L179),5,""))</f>
        <v/>
      </c>
      <c r="AG179" s="500">
        <f>IF(終値!A179="","",IF(AND(高値!K179&gt;高値!J179,高値!K179&gt;高値!I179,高値!K179&gt;高値!L179,高値!K179&gt;高値!M179),6,""))</f>
        <v>6</v>
      </c>
      <c r="AH179" s="500" t="str">
        <f>IF(終値!A179="","",IF(AND(高値!L179&gt;高値!K179,高値!L179&gt;高値!J179,高値!L179&gt;高値!M179,高値!L179&gt;高値!N179),7,""))</f>
        <v/>
      </c>
      <c r="AI179" s="500" t="str">
        <f>IF(終値!A179="","",IF(AND(高値!M179&gt;高値!L179,高値!M179&gt;高値!K179,高値!M179&gt;高値!N179,高値!M179&gt;高値!O179),8,""))</f>
        <v/>
      </c>
      <c r="AJ179" s="500" t="str">
        <f>IF(終値!A179="","",IF(AND(高値!N179&gt;高値!M179,高値!N179&gt;高値!L179,高値!N179&gt;高値!O179,高値!N179&gt;高値!P179),9,""))</f>
        <v/>
      </c>
      <c r="AK179" s="500" t="str">
        <f>IF(終値!A179="","",IF(AND(高値!O179&gt;高値!N179,高値!O179&gt;高値!M179,高値!O179&gt;高値!P179,高値!O179&gt;高値!Q179),10,""))</f>
        <v/>
      </c>
      <c r="AL179" s="500" t="str">
        <f>IF(終値!A179="","",IF(AND(高値!P179&gt;高値!O179,高値!P179&gt;高値!N179,高値!P179&gt;高値!Q179,高値!P179&gt;高値!R179),11,""))</f>
        <v/>
      </c>
      <c r="AM179" s="500" t="str">
        <f>IF(終値!A179="","",IF(AND(高値!Q179&gt;高値!P179,高値!Q179&gt;高値!O179,高値!Q179&gt;高値!R179,高値!Q179&gt;高値!S179),12,""))</f>
        <v/>
      </c>
      <c r="AN179" s="500" t="str">
        <f>IF(終値!A179="","",IF(AND(高値!R179&gt;高値!Q179,高値!R179&gt;高値!P179,高値!R179&gt;高値!S179,高値!R179&gt;高値!T179),13,""))</f>
        <v/>
      </c>
      <c r="AO179" s="500">
        <f>IF(終値!A179="","",IF(AND(高値!S179&gt;高値!R179,高値!S179&gt;高値!Q179,高値!S179&gt;高値!T179,高値!S179&gt;高値!U179),14,""))</f>
        <v>14</v>
      </c>
      <c r="AP179" s="500" t="str">
        <f>IF(終値!A179="","",IF(AND(高値!T179&gt;高値!S179,高値!T179&gt;高値!R179,高値!T179&gt;高値!U179,高値!T179&gt;高値!V179),15,""))</f>
        <v/>
      </c>
      <c r="AQ179" s="500" t="str">
        <f>IF(終値!A179="","",IF(AND(高値!U179&gt;高値!T179,高値!U179&gt;高値!S179,高値!U179&gt;高値!V179,高値!U179&gt;高値!W179),16,""))</f>
        <v/>
      </c>
      <c r="AR179" s="500">
        <f>IF(終値!A179="","",IF(AND(高値!V179&gt;高値!U179,高値!V179&gt;高値!T179,高値!V179&gt;高値!W179,高値!V179&gt;高値!X179),17,""))</f>
        <v>17</v>
      </c>
      <c r="AS179" s="500" t="str">
        <f>IF(終値!A179="","",IF(AND(高値!W179&gt;高値!V179,高値!W179&gt;高値!U179,高値!W179&gt;高値!X179,高値!W179&gt;高値!Y179),18,""))</f>
        <v/>
      </c>
      <c r="AT179" s="500" t="str">
        <f>IF(終値!A179="","",IF(AND(高値!X179&gt;高値!W179,高値!X179&gt;高値!V179,高値!X179&gt;高値!Y179,高値!X179&gt;高値!Z179),19,""))</f>
        <v/>
      </c>
      <c r="AU179" s="500" t="str">
        <f>IF(終値!A179="","",IF(AND(高値!Y179&gt;高値!X179,高値!Y179&gt;高値!W179,高値!Y179&gt;高値!Z179,高値!Y179&gt;高値!AA179),20,""))</f>
        <v/>
      </c>
      <c r="AV179" s="500">
        <f>IF(終値!A179="","",IF(AND(高値!Z179&gt;高値!Y179,高値!Z179&gt;高値!X179,高値!Z179&gt;高値!AA179,高値!Z179&gt;高値!AB179),21,""))</f>
        <v>21</v>
      </c>
      <c r="AW179" s="500" t="str">
        <f>IF(終値!A179="","",IF(AND(高値!AA179&gt;高値!Z179,高値!AA179&gt;高値!Y179,高値!AA179&gt;高値!AB179,高値!AA179&gt;高値!AC179),22,""))</f>
        <v/>
      </c>
      <c r="AX179" s="500" t="str">
        <f>IF(終値!A179="","",IF(AND(高値!AB179&gt;高値!AA179,高値!AB179&gt;高値!Z179,高値!AB179&gt;高値!AC179,高値!AB179&gt;高値!AD179),23,""))</f>
        <v/>
      </c>
      <c r="AY179" s="500" t="str">
        <f>IF(終値!A179="","",IF(AND(高値!AC179&gt;高値!AB179,高値!AC179&gt;高値!AA179,高値!AC179&gt;高値!AD179,高値!AC179&gt;高値!AE179),24,""))</f>
        <v/>
      </c>
      <c r="AZ179" s="500" t="str">
        <f>IF(終値!A179="","",IF(AND(高値!AD179&gt;高値!AC179,高値!AD179&gt;高値!AB179,高値!AD179&gt;高値!AE179,高値!AD179&gt;高値!AF179),25,""))</f>
        <v/>
      </c>
      <c r="BA179" s="500">
        <f>IF(終値!A179="","",IF(AND(高値!AE179&gt;高値!AD179,高値!AE179&gt;高値!AC179,高値!AE179&gt;高値!AF179,高値!AE179&gt;高値!AG179),26,""))</f>
        <v>26</v>
      </c>
      <c r="BB179" s="500" t="str">
        <f>IF(終値!A179="","",IF(AND(高値!AF179&gt;高値!AE179,高値!AF179&gt;高値!AD179,高値!AF179&gt;高値!AG179,高値!AF179&gt;高値!AH179),27,""))</f>
        <v/>
      </c>
      <c r="BC179" s="500" t="str">
        <f>IF(終値!A179="","",IF(AND(高値!AG179&gt;高値!AF179,高値!AG179&gt;高値!AE179,高値!AG179&gt;高値!AH179,高値!AG179&gt;高値!AI179),28,""))</f>
        <v/>
      </c>
      <c r="BD179" s="500">
        <f t="shared" si="12"/>
        <v>6</v>
      </c>
      <c r="BE179" s="500">
        <f t="shared" si="13"/>
        <v>4</v>
      </c>
      <c r="BF179" s="500">
        <f t="shared" si="14"/>
        <v>13</v>
      </c>
      <c r="BG179" s="500">
        <f>IF($BE179="","",INDEX(安値!$E179:$CZ179,1,$BE179+1))</f>
        <v>2749</v>
      </c>
      <c r="BH179" s="500">
        <f>IF($BF179="","",INDEX(安値!$E179:$CZ179,1,$BF179+1))</f>
        <v>2660</v>
      </c>
      <c r="BI179" s="500">
        <f>IF($BF179="","",MAX(INDEX(高値!$E179:$CZ179,1,$BE179+1):INDEX(高値!$E179:$CZ179,1,$BF179+1)))</f>
        <v>2949</v>
      </c>
      <c r="BJ179" s="500">
        <f>IF($BF179="","",AVERAGE(INDEX(終値!$E179:$CZ179,1,$BF179+1):INDEX(終値!$E179:$CZ179,1,$BF179+20))-2*STDEVP(INDEX(終値!$E179:$CZ179,1,$BF179+1):INDEX(終値!$E179:$CZ179,1,$BF179+20)))</f>
        <v>2536.3494607857388</v>
      </c>
      <c r="BK179" s="500">
        <f>IF($BE179="","",AVERAGE(INDEX(終値!$E179:$CZ179,1,$BE179+1):INDEX(終値!$E179:$CZ179,1,$BE179+20))-2*STDEVP(INDEX(終値!$E179:$CZ179,1,$BE179+1):INDEX(終値!$E179:$CZ179,1,$BE179+20)))</f>
        <v>2577.1458156989338</v>
      </c>
      <c r="BL179" s="500">
        <f t="shared" si="15"/>
        <v>5</v>
      </c>
      <c r="BM179" s="500">
        <f t="shared" si="16"/>
        <v>6</v>
      </c>
      <c r="BN179" s="500">
        <f t="shared" si="17"/>
        <v>14</v>
      </c>
      <c r="BO179" s="500">
        <f>IF($BM179="","",INDEX(高値!$E179:$CZ179,1,$BM179+1))</f>
        <v>2949</v>
      </c>
      <c r="BP179" s="500">
        <f>IF($BN179="","",INDEX(高値!$E179:$CZ179,1,$BN179+1))</f>
        <v>2738</v>
      </c>
      <c r="BQ179" s="500">
        <f>IF($BN179="","",MIN(INDEX(安値!$E179:$CZ179,1,$BM179+1):INDEX(安値!$E179:$CZ179,1,$BN179+1)))</f>
        <v>2660</v>
      </c>
      <c r="BR179" s="500">
        <f>IF($BN179="","",AVERAGE(INDEX(終値!$E179:$CZ179,1,$BN179+1):INDEX(終値!$E179:$CZ179,1,$BN179+20))+2*STDEVP(INDEX(終値!$E179:$CZ179,1,$BN179+1):INDEX(終値!$E179:$CZ179,1,$BN179+20)))</f>
        <v>2736.6225848839144</v>
      </c>
      <c r="BS179" s="500">
        <f>IF($BM179="","",AVERAGE(INDEX(終値!$E179:$CZ179,1,$BM179+1):INDEX(終値!$E179:$CZ179,1,$BM179+20))+2*STDEVP(INDEX(終値!$E179:$CZ179,1,$BM179+1):INDEX(終値!$E179:$CZ179,1,$BM179+20)))</f>
        <v>2882.9105647097908</v>
      </c>
      <c r="BT179" s="497" t="str">
        <f>IFERROR(IF(AND($BD179&gt;=2,ABS($BG179-$BH179)/$BH179&lt;=BB設定!$B$12,$BI179&gt;=MAX($BH179,$BG179)*(1+BB設定!$B$13),終値!E179&gt;$BG179),IF(OR(終値!E179&gt;=$BI179,AND($BH179&lt;$BJ179,$BG179&gt;=$BK179)),"二番底W▲","二番底W形成"),IF(AND($BL179&gt;=2,ABS($BO179-$BP179)/$BP179&lt;=BB設定!$B$12,$BQ179&lt;=MIN($BP179,$BO179)*(1-BB設定!$B$13),終値!E179&lt;$BO179),IF(OR(終値!E179&lt;=$BQ179,AND($BP179&gt;$BR179,$BO179&lt;=$BS179)),"二番天井M▼","二番天井M形成"),"－")),"－")</f>
        <v>二番底W形成</v>
      </c>
    </row>
    <row r="180" spans="2:72">
      <c r="B180" s="500" t="str">
        <f>IF(終値!A180="","",IF(AND(安値!G180&lt;安値!F180,安値!G180&lt;安値!E180,安値!G180&lt;安値!H180,安値!G180&lt;安値!I180),2,""))</f>
        <v/>
      </c>
      <c r="C180" s="500">
        <f>IF(終値!A180="","",IF(AND(安値!H180&lt;安値!G180,安値!H180&lt;安値!F180,安値!H180&lt;安値!I180,安値!H180&lt;安値!J180),3,""))</f>
        <v>3</v>
      </c>
      <c r="D180" s="500" t="str">
        <f>IF(終値!A180="","",IF(AND(安値!I180&lt;安値!H180,安値!I180&lt;安値!G180,安値!I180&lt;安値!J180,安値!I180&lt;安値!K180),4,""))</f>
        <v/>
      </c>
      <c r="E180" s="500" t="str">
        <f>IF(終値!A180="","",IF(AND(安値!J180&lt;安値!I180,安値!J180&lt;安値!H180,安値!J180&lt;安値!K180,安値!J180&lt;安値!L180),5,""))</f>
        <v/>
      </c>
      <c r="F180" s="500" t="str">
        <f>IF(終値!A180="","",IF(AND(安値!K180&lt;安値!J180,安値!K180&lt;安値!I180,安値!K180&lt;安値!L180,安値!K180&lt;安値!M180),6,""))</f>
        <v/>
      </c>
      <c r="G180" s="500" t="str">
        <f>IF(終値!A180="","",IF(AND(安値!L180&lt;安値!K180,安値!L180&lt;安値!J180,安値!L180&lt;安値!M180,安値!L180&lt;安値!N180),7,""))</f>
        <v/>
      </c>
      <c r="H180" s="500" t="str">
        <f>IF(終値!A180="","",IF(AND(安値!M180&lt;安値!L180,安値!M180&lt;安値!K180,安値!M180&lt;安値!N180,安値!M180&lt;安値!O180),8,""))</f>
        <v/>
      </c>
      <c r="I180" s="500" t="str">
        <f>IF(終値!A180="","",IF(AND(安値!N180&lt;安値!M180,安値!N180&lt;安値!L180,安値!N180&lt;安値!O180,安値!N180&lt;安値!P180),9,""))</f>
        <v/>
      </c>
      <c r="J180" s="500" t="str">
        <f>IF(終値!A180="","",IF(AND(安値!O180&lt;安値!N180,安値!O180&lt;安値!M180,安値!O180&lt;安値!P180,安値!O180&lt;安値!Q180),10,""))</f>
        <v/>
      </c>
      <c r="K180" s="500" t="str">
        <f>IF(終値!A180="","",IF(AND(安値!P180&lt;安値!O180,安値!P180&lt;安値!N180,安値!P180&lt;安値!Q180,安値!P180&lt;安値!R180),11,""))</f>
        <v/>
      </c>
      <c r="L180" s="500" t="str">
        <f>IF(終値!A180="","",IF(AND(安値!Q180&lt;安値!P180,安値!Q180&lt;安値!O180,安値!Q180&lt;安値!R180,安値!Q180&lt;安値!S180),12,""))</f>
        <v/>
      </c>
      <c r="M180" s="500">
        <f>IF(終値!A180="","",IF(AND(安値!R180&lt;安値!Q180,安値!R180&lt;安値!P180,安値!R180&lt;安値!S180,安値!R180&lt;安値!T180),13,""))</f>
        <v>13</v>
      </c>
      <c r="N180" s="500" t="str">
        <f>IF(終値!A180="","",IF(AND(安値!S180&lt;安値!R180,安値!S180&lt;安値!Q180,安値!S180&lt;安値!T180,安値!S180&lt;安値!U180),14,""))</f>
        <v/>
      </c>
      <c r="O180" s="500" t="str">
        <f>IF(終値!A180="","",IF(AND(安値!T180&lt;安値!S180,安値!T180&lt;安値!R180,安値!T180&lt;安値!U180,安値!T180&lt;安値!V180),15,""))</f>
        <v/>
      </c>
      <c r="P180" s="500" t="str">
        <f>IF(終値!A180="","",IF(AND(安値!U180&lt;安値!T180,安値!U180&lt;安値!S180,安値!U180&lt;安値!V180,安値!U180&lt;安値!W180),16,""))</f>
        <v/>
      </c>
      <c r="Q180" s="500" t="str">
        <f>IF(終値!A180="","",IF(AND(安値!V180&lt;安値!U180,安値!V180&lt;安値!T180,安値!V180&lt;安値!W180,安値!V180&lt;安値!X180),17,""))</f>
        <v/>
      </c>
      <c r="R180" s="500" t="str">
        <f>IF(終値!A180="","",IF(AND(安値!W180&lt;安値!V180,安値!W180&lt;安値!U180,安値!W180&lt;安値!X180,安値!W180&lt;安値!Y180),18,""))</f>
        <v/>
      </c>
      <c r="S180" s="500">
        <f>IF(終値!A180="","",IF(AND(安値!X180&lt;安値!W180,安値!X180&lt;安値!V180,安値!X180&lt;安値!Y180,安値!X180&lt;安値!Z180),19,""))</f>
        <v>19</v>
      </c>
      <c r="T180" s="500" t="str">
        <f>IF(終値!A180="","",IF(AND(安値!Y180&lt;安値!X180,安値!Y180&lt;安値!W180,安値!Y180&lt;安値!Z180,安値!Y180&lt;安値!AA180),20,""))</f>
        <v/>
      </c>
      <c r="U180" s="500" t="str">
        <f>IF(終値!A180="","",IF(AND(安値!Z180&lt;安値!Y180,安値!Z180&lt;安値!X180,安値!Z180&lt;安値!AA180,安値!Z180&lt;安値!AB180),21,""))</f>
        <v/>
      </c>
      <c r="V180" s="500" t="str">
        <f>IF(終値!A180="","",IF(AND(安値!AA180&lt;安値!Z180,安値!AA180&lt;安値!Y180,安値!AA180&lt;安値!AB180,安値!AA180&lt;安値!AC180),22,""))</f>
        <v/>
      </c>
      <c r="W180" s="500" t="str">
        <f>IF(終値!A180="","",IF(AND(安値!AB180&lt;安値!AA180,安値!AB180&lt;安値!Z180,安値!AB180&lt;安値!AC180,安値!AB180&lt;安値!AD180),23,""))</f>
        <v/>
      </c>
      <c r="X180" s="500" t="str">
        <f>IF(終値!A180="","",IF(AND(安値!AC180&lt;安値!AB180,安値!AC180&lt;安値!AA180,安値!AC180&lt;安値!AD180,安値!AC180&lt;安値!AE180),24,""))</f>
        <v/>
      </c>
      <c r="Y180" s="500">
        <f>IF(終値!A180="","",IF(AND(安値!AD180&lt;安値!AC180,安値!AD180&lt;安値!AB180,安値!AD180&lt;安値!AE180,安値!AD180&lt;安値!AF180),25,""))</f>
        <v>25</v>
      </c>
      <c r="Z180" s="500" t="str">
        <f>IF(終値!A180="","",IF(AND(安値!AE180&lt;安値!AD180,安値!AE180&lt;安値!AC180,安値!AE180&lt;安値!AF180,安値!AE180&lt;安値!AG180),26,""))</f>
        <v/>
      </c>
      <c r="AA180" s="500" t="str">
        <f>IF(終値!A180="","",IF(AND(安値!AF180&lt;安値!AE180,安値!AF180&lt;安値!AD180,安値!AF180&lt;安値!AG180,安値!AF180&lt;安値!AH180),27,""))</f>
        <v/>
      </c>
      <c r="AB180" s="500">
        <f>IF(終値!A180="","",IF(AND(安値!AG180&lt;安値!AF180,安値!AG180&lt;安値!AE180,安値!AG180&lt;安値!AH180,安値!AG180&lt;安値!AI180),28,""))</f>
        <v>28</v>
      </c>
      <c r="AC180" s="500" t="str">
        <f>IF(終値!A180="","",IF(AND(高値!G180&gt;高値!F180,高値!G180&gt;高値!E180,高値!G180&gt;高値!H180,高値!G180&gt;高値!I180),2,""))</f>
        <v/>
      </c>
      <c r="AD180" s="500" t="str">
        <f>IF(終値!A180="","",IF(AND(高値!H180&gt;高値!G180,高値!H180&gt;高値!F180,高値!H180&gt;高値!I180,高値!H180&gt;高値!J180),3,""))</f>
        <v/>
      </c>
      <c r="AE180" s="500">
        <f>IF(終値!A180="","",IF(AND(高値!I180&gt;高値!H180,高値!I180&gt;高値!G180,高値!I180&gt;高値!J180,高値!I180&gt;高値!K180),4,""))</f>
        <v>4</v>
      </c>
      <c r="AF180" s="500" t="str">
        <f>IF(終値!A180="","",IF(AND(高値!J180&gt;高値!I180,高値!J180&gt;高値!H180,高値!J180&gt;高値!K180,高値!J180&gt;高値!L180),5,""))</f>
        <v/>
      </c>
      <c r="AG180" s="500" t="str">
        <f>IF(終値!A180="","",IF(AND(高値!K180&gt;高値!J180,高値!K180&gt;高値!I180,高値!K180&gt;高値!L180,高値!K180&gt;高値!M180),6,""))</f>
        <v/>
      </c>
      <c r="AH180" s="500" t="str">
        <f>IF(終値!A180="","",IF(AND(高値!L180&gt;高値!K180,高値!L180&gt;高値!J180,高値!L180&gt;高値!M180,高値!L180&gt;高値!N180),7,""))</f>
        <v/>
      </c>
      <c r="AI180" s="500" t="str">
        <f>IF(終値!A180="","",IF(AND(高値!M180&gt;高値!L180,高値!M180&gt;高値!K180,高値!M180&gt;高値!N180,高値!M180&gt;高値!O180),8,""))</f>
        <v/>
      </c>
      <c r="AJ180" s="500" t="str">
        <f>IF(終値!A180="","",IF(AND(高値!N180&gt;高値!M180,高値!N180&gt;高値!L180,高値!N180&gt;高値!O180,高値!N180&gt;高値!P180),9,""))</f>
        <v/>
      </c>
      <c r="AK180" s="500" t="str">
        <f>IF(終値!A180="","",IF(AND(高値!O180&gt;高値!N180,高値!O180&gt;高値!M180,高値!O180&gt;高値!P180,高値!O180&gt;高値!Q180),10,""))</f>
        <v/>
      </c>
      <c r="AL180" s="500" t="str">
        <f>IF(終値!A180="","",IF(AND(高値!P180&gt;高値!O180,高値!P180&gt;高値!N180,高値!P180&gt;高値!Q180,高値!P180&gt;高値!R180),11,""))</f>
        <v/>
      </c>
      <c r="AM180" s="500" t="str">
        <f>IF(終値!A180="","",IF(AND(高値!Q180&gt;高値!P180,高値!Q180&gt;高値!O180,高値!Q180&gt;高値!R180,高値!Q180&gt;高値!S180),12,""))</f>
        <v/>
      </c>
      <c r="AN180" s="500" t="str">
        <f>IF(終値!A180="","",IF(AND(高値!R180&gt;高値!Q180,高値!R180&gt;高値!P180,高値!R180&gt;高値!S180,高値!R180&gt;高値!T180),13,""))</f>
        <v/>
      </c>
      <c r="AO180" s="500" t="str">
        <f>IF(終値!A180="","",IF(AND(高値!S180&gt;高値!R180,高値!S180&gt;高値!Q180,高値!S180&gt;高値!T180,高値!S180&gt;高値!U180),14,""))</f>
        <v/>
      </c>
      <c r="AP180" s="500" t="str">
        <f>IF(終値!A180="","",IF(AND(高値!T180&gt;高値!S180,高値!T180&gt;高値!R180,高値!T180&gt;高値!U180,高値!T180&gt;高値!V180),15,""))</f>
        <v/>
      </c>
      <c r="AQ180" s="500" t="str">
        <f>IF(終値!A180="","",IF(AND(高値!U180&gt;高値!T180,高値!U180&gt;高値!S180,高値!U180&gt;高値!V180,高値!U180&gt;高値!W180),16,""))</f>
        <v/>
      </c>
      <c r="AR180" s="500" t="str">
        <f>IF(終値!A180="","",IF(AND(高値!V180&gt;高値!U180,高値!V180&gt;高値!T180,高値!V180&gt;高値!W180,高値!V180&gt;高値!X180),17,""))</f>
        <v/>
      </c>
      <c r="AS180" s="500" t="str">
        <f>IF(終値!A180="","",IF(AND(高値!W180&gt;高値!V180,高値!W180&gt;高値!U180,高値!W180&gt;高値!X180,高値!W180&gt;高値!Y180),18,""))</f>
        <v/>
      </c>
      <c r="AT180" s="500" t="str">
        <f>IF(終値!A180="","",IF(AND(高値!X180&gt;高値!W180,高値!X180&gt;高値!V180,高値!X180&gt;高値!Y180,高値!X180&gt;高値!Z180),19,""))</f>
        <v/>
      </c>
      <c r="AU180" s="500" t="str">
        <f>IF(終値!A180="","",IF(AND(高値!Y180&gt;高値!X180,高値!Y180&gt;高値!W180,高値!Y180&gt;高値!Z180,高値!Y180&gt;高値!AA180),20,""))</f>
        <v/>
      </c>
      <c r="AV180" s="500">
        <f>IF(終値!A180="","",IF(AND(高値!Z180&gt;高値!Y180,高値!Z180&gt;高値!X180,高値!Z180&gt;高値!AA180,高値!Z180&gt;高値!AB180),21,""))</f>
        <v>21</v>
      </c>
      <c r="AW180" s="500" t="str">
        <f>IF(終値!A180="","",IF(AND(高値!AA180&gt;高値!Z180,高値!AA180&gt;高値!Y180,高値!AA180&gt;高値!AB180,高値!AA180&gt;高値!AC180),22,""))</f>
        <v/>
      </c>
      <c r="AX180" s="500" t="str">
        <f>IF(終値!A180="","",IF(AND(高値!AB180&gt;高値!AA180,高値!AB180&gt;高値!Z180,高値!AB180&gt;高値!AC180,高値!AB180&gt;高値!AD180),23,""))</f>
        <v/>
      </c>
      <c r="AY180" s="500" t="str">
        <f>IF(終値!A180="","",IF(AND(高値!AC180&gt;高値!AB180,高値!AC180&gt;高値!AA180,高値!AC180&gt;高値!AD180,高値!AC180&gt;高値!AE180),24,""))</f>
        <v/>
      </c>
      <c r="AZ180" s="500" t="str">
        <f>IF(終値!A180="","",IF(AND(高値!AD180&gt;高値!AC180,高値!AD180&gt;高値!AB180,高値!AD180&gt;高値!AE180,高値!AD180&gt;高値!AF180),25,""))</f>
        <v/>
      </c>
      <c r="BA180" s="500" t="str">
        <f>IF(終値!A180="","",IF(AND(高値!AE180&gt;高値!AD180,高値!AE180&gt;高値!AC180,高値!AE180&gt;高値!AF180,高値!AE180&gt;高値!AG180),26,""))</f>
        <v/>
      </c>
      <c r="BB180" s="500">
        <f>IF(終値!A180="","",IF(AND(高値!AF180&gt;高値!AE180,高値!AF180&gt;高値!AD180,高値!AF180&gt;高値!AG180,高値!AF180&gt;高値!AH180),27,""))</f>
        <v>27</v>
      </c>
      <c r="BC180" s="500" t="str">
        <f>IF(終値!A180="","",IF(AND(高値!AG180&gt;高値!AF180,高値!AG180&gt;高値!AE180,高値!AG180&gt;高値!AH180,高値!AG180&gt;高値!AI180),28,""))</f>
        <v/>
      </c>
      <c r="BD180" s="500">
        <f t="shared" si="12"/>
        <v>5</v>
      </c>
      <c r="BE180" s="500">
        <f t="shared" si="13"/>
        <v>3</v>
      </c>
      <c r="BF180" s="500">
        <f t="shared" si="14"/>
        <v>13</v>
      </c>
      <c r="BG180" s="500">
        <f>IF($BE180="","",INDEX(安値!$E180:$CZ180,1,$BE180+1))</f>
        <v>1826</v>
      </c>
      <c r="BH180" s="500">
        <f>IF($BF180="","",INDEX(安値!$E180:$CZ180,1,$BF180+1))</f>
        <v>1817</v>
      </c>
      <c r="BI180" s="500">
        <f>IF($BF180="","",MAX(INDEX(高値!$E180:$CZ180,1,$BE180+1):INDEX(高値!$E180:$CZ180,1,$BF180+1)))</f>
        <v>2027</v>
      </c>
      <c r="BJ180" s="500">
        <f>IF($BF180="","",AVERAGE(INDEX(終値!$E180:$CZ180,1,$BF180+1):INDEX(終値!$E180:$CZ180,1,$BF180+20))-2*STDEVP(INDEX(終値!$E180:$CZ180,1,$BF180+1):INDEX(終値!$E180:$CZ180,1,$BF180+20)))</f>
        <v>1686.3493497533084</v>
      </c>
      <c r="BK180" s="500">
        <f>IF($BE180="","",AVERAGE(INDEX(終値!$E180:$CZ180,1,$BE180+1):INDEX(終値!$E180:$CZ180,1,$BE180+20))-2*STDEVP(INDEX(終値!$E180:$CZ180,1,$BE180+1):INDEX(終値!$E180:$CZ180,1,$BE180+20)))</f>
        <v>1741.3724487580143</v>
      </c>
      <c r="BL180" s="500">
        <f t="shared" si="15"/>
        <v>3</v>
      </c>
      <c r="BM180" s="500">
        <f t="shared" si="16"/>
        <v>4</v>
      </c>
      <c r="BN180" s="500">
        <f t="shared" si="17"/>
        <v>21</v>
      </c>
      <c r="BO180" s="500">
        <f>IF($BM180="","",INDEX(高値!$E180:$CZ180,1,$BM180+1))</f>
        <v>2027</v>
      </c>
      <c r="BP180" s="500">
        <f>IF($BN180="","",INDEX(高値!$E180:$CZ180,1,$BN180+1))</f>
        <v>1831</v>
      </c>
      <c r="BQ180" s="500">
        <f>IF($BN180="","",MIN(INDEX(安値!$E180:$CZ180,1,$BM180+1):INDEX(安値!$E180:$CZ180,1,$BN180+1)))</f>
        <v>1781</v>
      </c>
      <c r="BR180" s="500">
        <f>IF($BN180="","",AVERAGE(INDEX(終値!$E180:$CZ180,1,$BN180+1):INDEX(終値!$E180:$CZ180,1,$BN180+20))+2*STDEVP(INDEX(終値!$E180:$CZ180,1,$BN180+1):INDEX(終値!$E180:$CZ180,1,$BN180+20)))</f>
        <v>1805.9436896085499</v>
      </c>
      <c r="BS180" s="500">
        <f>IF($BM180="","",AVERAGE(INDEX(終値!$E180:$CZ180,1,$BM180+1):INDEX(終値!$E180:$CZ180,1,$BM180+20))+2*STDEVP(INDEX(終値!$E180:$CZ180,1,$BM180+1):INDEX(終値!$E180:$CZ180,1,$BM180+20)))</f>
        <v>2000.7918763764606</v>
      </c>
      <c r="BT180" s="497" t="str">
        <f>IFERROR(IF(AND($BD180&gt;=2,ABS($BG180-$BH180)/$BH180&lt;=BB設定!$B$12,$BI180&gt;=MAX($BH180,$BG180)*(1+BB設定!$B$13),終値!E180&gt;$BG180),IF(OR(終値!E180&gt;=$BI180,AND($BH180&lt;$BJ180,$BG180&gt;=$BK180)),"二番底W▲","二番底W形成"),IF(AND($BL180&gt;=2,ABS($BO180-$BP180)/$BP180&lt;=BB設定!$B$12,$BQ180&lt;=MIN($BP180,$BO180)*(1-BB設定!$B$13),終値!E180&lt;$BO180),IF(OR(終値!E180&lt;=$BQ180,AND($BP180&gt;$BR180,$BO180&lt;=$BS180)),"二番天井M▼","二番天井M形成"),"－")),"－")</f>
        <v>二番底W形成</v>
      </c>
    </row>
    <row r="181" spans="2:72">
      <c r="B181" s="500" t="str">
        <f>IF(終値!A181="","",IF(AND(安値!G181&lt;安値!F181,安値!G181&lt;安値!E181,安値!G181&lt;安値!H181,安値!G181&lt;安値!I181),2,""))</f>
        <v/>
      </c>
      <c r="C181" s="500" t="str">
        <f>IF(終値!A181="","",IF(AND(安値!H181&lt;安値!G181,安値!H181&lt;安値!F181,安値!H181&lt;安値!I181,安値!H181&lt;安値!J181),3,""))</f>
        <v/>
      </c>
      <c r="D181" s="500" t="str">
        <f>IF(終値!A181="","",IF(AND(安値!I181&lt;安値!H181,安値!I181&lt;安値!G181,安値!I181&lt;安値!J181,安値!I181&lt;安値!K181),4,""))</f>
        <v/>
      </c>
      <c r="E181" s="500" t="str">
        <f>IF(終値!A181="","",IF(AND(安値!J181&lt;安値!I181,安値!J181&lt;安値!H181,安値!J181&lt;安値!K181,安値!J181&lt;安値!L181),5,""))</f>
        <v/>
      </c>
      <c r="F181" s="500" t="str">
        <f>IF(終値!A181="","",IF(AND(安値!K181&lt;安値!J181,安値!K181&lt;安値!I181,安値!K181&lt;安値!L181,安値!K181&lt;安値!M181),6,""))</f>
        <v/>
      </c>
      <c r="G181" s="500" t="str">
        <f>IF(終値!A181="","",IF(AND(安値!L181&lt;安値!K181,安値!L181&lt;安値!J181,安値!L181&lt;安値!M181,安値!L181&lt;安値!N181),7,""))</f>
        <v/>
      </c>
      <c r="H181" s="500" t="str">
        <f>IF(終値!A181="","",IF(AND(安値!M181&lt;安値!L181,安値!M181&lt;安値!K181,安値!M181&lt;安値!N181,安値!M181&lt;安値!O181),8,""))</f>
        <v/>
      </c>
      <c r="I181" s="500" t="str">
        <f>IF(終値!A181="","",IF(AND(安値!N181&lt;安値!M181,安値!N181&lt;安値!L181,安値!N181&lt;安値!O181,安値!N181&lt;安値!P181),9,""))</f>
        <v/>
      </c>
      <c r="J181" s="500" t="str">
        <f>IF(終値!A181="","",IF(AND(安値!O181&lt;安値!N181,安値!O181&lt;安値!M181,安値!O181&lt;安値!P181,安値!O181&lt;安値!Q181),10,""))</f>
        <v/>
      </c>
      <c r="K181" s="500" t="str">
        <f>IF(終値!A181="","",IF(AND(安値!P181&lt;安値!O181,安値!P181&lt;安値!N181,安値!P181&lt;安値!Q181,安値!P181&lt;安値!R181),11,""))</f>
        <v/>
      </c>
      <c r="L181" s="500" t="str">
        <f>IF(終値!A181="","",IF(AND(安値!Q181&lt;安値!P181,安値!Q181&lt;安値!O181,安値!Q181&lt;安値!R181,安値!Q181&lt;安値!S181),12,""))</f>
        <v/>
      </c>
      <c r="M181" s="500">
        <f>IF(終値!A181="","",IF(AND(安値!R181&lt;安値!Q181,安値!R181&lt;安値!P181,安値!R181&lt;安値!S181,安値!R181&lt;安値!T181),13,""))</f>
        <v>13</v>
      </c>
      <c r="N181" s="500" t="str">
        <f>IF(終値!A181="","",IF(AND(安値!S181&lt;安値!R181,安値!S181&lt;安値!Q181,安値!S181&lt;安値!T181,安値!S181&lt;安値!U181),14,""))</f>
        <v/>
      </c>
      <c r="O181" s="500" t="str">
        <f>IF(終値!A181="","",IF(AND(安値!T181&lt;安値!S181,安値!T181&lt;安値!R181,安値!T181&lt;安値!U181,安値!T181&lt;安値!V181),15,""))</f>
        <v/>
      </c>
      <c r="P181" s="500" t="str">
        <f>IF(終値!A181="","",IF(AND(安値!U181&lt;安値!T181,安値!U181&lt;安値!S181,安値!U181&lt;安値!V181,安値!U181&lt;安値!W181),16,""))</f>
        <v/>
      </c>
      <c r="Q181" s="500">
        <f>IF(終値!A181="","",IF(AND(安値!V181&lt;安値!U181,安値!V181&lt;安値!T181,安値!V181&lt;安値!W181,安値!V181&lt;安値!X181),17,""))</f>
        <v>17</v>
      </c>
      <c r="R181" s="500" t="str">
        <f>IF(終値!A181="","",IF(AND(安値!W181&lt;安値!V181,安値!W181&lt;安値!U181,安値!W181&lt;安値!X181,安値!W181&lt;安値!Y181),18,""))</f>
        <v/>
      </c>
      <c r="S181" s="500" t="str">
        <f>IF(終値!A181="","",IF(AND(安値!X181&lt;安値!W181,安値!X181&lt;安値!V181,安値!X181&lt;安値!Y181,安値!X181&lt;安値!Z181),19,""))</f>
        <v/>
      </c>
      <c r="T181" s="500" t="str">
        <f>IF(終値!A181="","",IF(AND(安値!Y181&lt;安値!X181,安値!Y181&lt;安値!W181,安値!Y181&lt;安値!Z181,安値!Y181&lt;安値!AA181),20,""))</f>
        <v/>
      </c>
      <c r="U181" s="500" t="str">
        <f>IF(終値!A181="","",IF(AND(安値!Z181&lt;安値!Y181,安値!Z181&lt;安値!X181,安値!Z181&lt;安値!AA181,安値!Z181&lt;安値!AB181),21,""))</f>
        <v/>
      </c>
      <c r="V181" s="500" t="str">
        <f>IF(終値!A181="","",IF(AND(安値!AA181&lt;安値!Z181,安値!AA181&lt;安値!Y181,安値!AA181&lt;安値!AB181,安値!AA181&lt;安値!AC181),22,""))</f>
        <v/>
      </c>
      <c r="W181" s="500" t="str">
        <f>IF(終値!A181="","",IF(AND(安値!AB181&lt;安値!AA181,安値!AB181&lt;安値!Z181,安値!AB181&lt;安値!AC181,安値!AB181&lt;安値!AD181),23,""))</f>
        <v/>
      </c>
      <c r="X181" s="500" t="str">
        <f>IF(終値!A181="","",IF(AND(安値!AC181&lt;安値!AB181,安値!AC181&lt;安値!AA181,安値!AC181&lt;安値!AD181,安値!AC181&lt;安値!AE181),24,""))</f>
        <v/>
      </c>
      <c r="Y181" s="500">
        <f>IF(終値!A181="","",IF(AND(安値!AD181&lt;安値!AC181,安値!AD181&lt;安値!AB181,安値!AD181&lt;安値!AE181,安値!AD181&lt;安値!AF181),25,""))</f>
        <v>25</v>
      </c>
      <c r="Z181" s="500" t="str">
        <f>IF(終値!A181="","",IF(AND(安値!AE181&lt;安値!AD181,安値!AE181&lt;安値!AC181,安値!AE181&lt;安値!AF181,安値!AE181&lt;安値!AG181),26,""))</f>
        <v/>
      </c>
      <c r="AA181" s="500" t="str">
        <f>IF(終値!A181="","",IF(AND(安値!AF181&lt;安値!AE181,安値!AF181&lt;安値!AD181,安値!AF181&lt;安値!AG181,安値!AF181&lt;安値!AH181),27,""))</f>
        <v/>
      </c>
      <c r="AB181" s="500" t="str">
        <f>IF(終値!A181="","",IF(AND(安値!AG181&lt;安値!AF181,安値!AG181&lt;安値!AE181,安値!AG181&lt;安値!AH181,安値!AG181&lt;安値!AI181),28,""))</f>
        <v/>
      </c>
      <c r="AC181" s="500" t="str">
        <f>IF(終値!A181="","",IF(AND(高値!G181&gt;高値!F181,高値!G181&gt;高値!E181,高値!G181&gt;高値!H181,高値!G181&gt;高値!I181),2,""))</f>
        <v/>
      </c>
      <c r="AD181" s="500" t="str">
        <f>IF(終値!A181="","",IF(AND(高値!H181&gt;高値!G181,高値!H181&gt;高値!F181,高値!H181&gt;高値!I181,高値!H181&gt;高値!J181),3,""))</f>
        <v/>
      </c>
      <c r="AE181" s="500" t="str">
        <f>IF(終値!A181="","",IF(AND(高値!I181&gt;高値!H181,高値!I181&gt;高値!G181,高値!I181&gt;高値!J181,高値!I181&gt;高値!K181),4,""))</f>
        <v/>
      </c>
      <c r="AF181" s="500">
        <f>IF(終値!A181="","",IF(AND(高値!J181&gt;高値!I181,高値!J181&gt;高値!H181,高値!J181&gt;高値!K181,高値!J181&gt;高値!L181),5,""))</f>
        <v>5</v>
      </c>
      <c r="AG181" s="500" t="str">
        <f>IF(終値!A181="","",IF(AND(高値!K181&gt;高値!J181,高値!K181&gt;高値!I181,高値!K181&gt;高値!L181,高値!K181&gt;高値!M181),6,""))</f>
        <v/>
      </c>
      <c r="AH181" s="500" t="str">
        <f>IF(終値!A181="","",IF(AND(高値!L181&gt;高値!K181,高値!L181&gt;高値!J181,高値!L181&gt;高値!M181,高値!L181&gt;高値!N181),7,""))</f>
        <v/>
      </c>
      <c r="AI181" s="500" t="str">
        <f>IF(終値!A181="","",IF(AND(高値!M181&gt;高値!L181,高値!M181&gt;高値!K181,高値!M181&gt;高値!N181,高値!M181&gt;高値!O181),8,""))</f>
        <v/>
      </c>
      <c r="AJ181" s="500" t="str">
        <f>IF(終値!A181="","",IF(AND(高値!N181&gt;高値!M181,高値!N181&gt;高値!L181,高値!N181&gt;高値!O181,高値!N181&gt;高値!P181),9,""))</f>
        <v/>
      </c>
      <c r="AK181" s="500" t="str">
        <f>IF(終値!A181="","",IF(AND(高値!O181&gt;高値!N181,高値!O181&gt;高値!M181,高値!O181&gt;高値!P181,高値!O181&gt;高値!Q181),10,""))</f>
        <v/>
      </c>
      <c r="AL181" s="500" t="str">
        <f>IF(終値!A181="","",IF(AND(高値!P181&gt;高値!O181,高値!P181&gt;高値!N181,高値!P181&gt;高値!Q181,高値!P181&gt;高値!R181),11,""))</f>
        <v/>
      </c>
      <c r="AM181" s="500" t="str">
        <f>IF(終値!A181="","",IF(AND(高値!Q181&gt;高値!P181,高値!Q181&gt;高値!O181,高値!Q181&gt;高値!R181,高値!Q181&gt;高値!S181),12,""))</f>
        <v/>
      </c>
      <c r="AN181" s="500" t="str">
        <f>IF(終値!A181="","",IF(AND(高値!R181&gt;高値!Q181,高値!R181&gt;高値!P181,高値!R181&gt;高値!S181,高値!R181&gt;高値!T181),13,""))</f>
        <v/>
      </c>
      <c r="AO181" s="500" t="str">
        <f>IF(終値!A181="","",IF(AND(高値!S181&gt;高値!R181,高値!S181&gt;高値!Q181,高値!S181&gt;高値!T181,高値!S181&gt;高値!U181),14,""))</f>
        <v/>
      </c>
      <c r="AP181" s="500" t="str">
        <f>IF(終値!A181="","",IF(AND(高値!T181&gt;高値!S181,高値!T181&gt;高値!R181,高値!T181&gt;高値!U181,高値!T181&gt;高値!V181),15,""))</f>
        <v/>
      </c>
      <c r="AQ181" s="500" t="str">
        <f>IF(終値!A181="","",IF(AND(高値!U181&gt;高値!T181,高値!U181&gt;高値!S181,高値!U181&gt;高値!V181,高値!U181&gt;高値!W181),16,""))</f>
        <v/>
      </c>
      <c r="AR181" s="500" t="str">
        <f>IF(終値!A181="","",IF(AND(高値!V181&gt;高値!U181,高値!V181&gt;高値!T181,高値!V181&gt;高値!W181,高値!V181&gt;高値!X181),17,""))</f>
        <v/>
      </c>
      <c r="AS181" s="500" t="str">
        <f>IF(終値!A181="","",IF(AND(高値!W181&gt;高値!V181,高値!W181&gt;高値!U181,高値!W181&gt;高値!X181,高値!W181&gt;高値!Y181),18,""))</f>
        <v/>
      </c>
      <c r="AT181" s="500" t="str">
        <f>IF(終値!A181="","",IF(AND(高値!X181&gt;高値!W181,高値!X181&gt;高値!V181,高値!X181&gt;高値!Y181,高値!X181&gt;高値!Z181),19,""))</f>
        <v/>
      </c>
      <c r="AU181" s="500" t="str">
        <f>IF(終値!A181="","",IF(AND(高値!Y181&gt;高値!X181,高値!Y181&gt;高値!W181,高値!Y181&gt;高値!Z181,高値!Y181&gt;高値!AA181),20,""))</f>
        <v/>
      </c>
      <c r="AV181" s="500" t="str">
        <f>IF(終値!A181="","",IF(AND(高値!Z181&gt;高値!Y181,高値!Z181&gt;高値!X181,高値!Z181&gt;高値!AA181,高値!Z181&gt;高値!AB181),21,""))</f>
        <v/>
      </c>
      <c r="AW181" s="500">
        <f>IF(終値!A181="","",IF(AND(高値!AA181&gt;高値!Z181,高値!AA181&gt;高値!Y181,高値!AA181&gt;高値!AB181,高値!AA181&gt;高値!AC181),22,""))</f>
        <v>22</v>
      </c>
      <c r="AX181" s="500" t="str">
        <f>IF(終値!A181="","",IF(AND(高値!AB181&gt;高値!AA181,高値!AB181&gt;高値!Z181,高値!AB181&gt;高値!AC181,高値!AB181&gt;高値!AD181),23,""))</f>
        <v/>
      </c>
      <c r="AY181" s="500" t="str">
        <f>IF(終値!A181="","",IF(AND(高値!AC181&gt;高値!AB181,高値!AC181&gt;高値!AA181,高値!AC181&gt;高値!AD181,高値!AC181&gt;高値!AE181),24,""))</f>
        <v/>
      </c>
      <c r="AZ181" s="500" t="str">
        <f>IF(終値!A181="","",IF(AND(高値!AD181&gt;高値!AC181,高値!AD181&gt;高値!AB181,高値!AD181&gt;高値!AE181,高値!AD181&gt;高値!AF181),25,""))</f>
        <v/>
      </c>
      <c r="BA181" s="500" t="str">
        <f>IF(終値!A181="","",IF(AND(高値!AE181&gt;高値!AD181,高値!AE181&gt;高値!AC181,高値!AE181&gt;高値!AF181,高値!AE181&gt;高値!AG181),26,""))</f>
        <v/>
      </c>
      <c r="BB181" s="500" t="str">
        <f>IF(終値!A181="","",IF(AND(高値!AF181&gt;高値!AE181,高値!AF181&gt;高値!AD181,高値!AF181&gt;高値!AG181,高値!AF181&gt;高値!AH181),27,""))</f>
        <v/>
      </c>
      <c r="BC181" s="500" t="str">
        <f>IF(終値!A181="","",IF(AND(高値!AG181&gt;高値!AF181,高値!AG181&gt;高値!AE181,高値!AG181&gt;高値!AH181,高値!AG181&gt;高値!AI181),28,""))</f>
        <v/>
      </c>
      <c r="BD181" s="500">
        <f t="shared" si="12"/>
        <v>3</v>
      </c>
      <c r="BE181" s="500">
        <f t="shared" si="13"/>
        <v>13</v>
      </c>
      <c r="BF181" s="500">
        <f t="shared" si="14"/>
        <v>17</v>
      </c>
      <c r="BG181" s="500">
        <f>IF($BE181="","",INDEX(安値!$E181:$CZ181,1,$BE181+1))</f>
        <v>901.4</v>
      </c>
      <c r="BH181" s="500">
        <f>IF($BF181="","",INDEX(安値!$E181:$CZ181,1,$BF181+1))</f>
        <v>881.1</v>
      </c>
      <c r="BI181" s="500">
        <f>IF($BF181="","",MAX(INDEX(高値!$E181:$CZ181,1,$BE181+1):INDEX(高値!$E181:$CZ181,1,$BF181+1)))</f>
        <v>921.8</v>
      </c>
      <c r="BJ181" s="500">
        <f>IF($BF181="","",AVERAGE(INDEX(終値!$E181:$CZ181,1,$BF181+1):INDEX(終値!$E181:$CZ181,1,$BF181+20))-2*STDEVP(INDEX(終値!$E181:$CZ181,1,$BF181+1):INDEX(終値!$E181:$CZ181,1,$BF181+20)))</f>
        <v>825.34883672676642</v>
      </c>
      <c r="BK181" s="500">
        <f>IF($BE181="","",AVERAGE(INDEX(終値!$E181:$CZ181,1,$BE181+1):INDEX(終値!$E181:$CZ181,1,$BE181+20))-2*STDEVP(INDEX(終値!$E181:$CZ181,1,$BE181+1):INDEX(終値!$E181:$CZ181,1,$BE181+20)))</f>
        <v>840.86961439472282</v>
      </c>
      <c r="BL181" s="500">
        <f t="shared" si="15"/>
        <v>2</v>
      </c>
      <c r="BM181" s="500">
        <f t="shared" si="16"/>
        <v>5</v>
      </c>
      <c r="BN181" s="500">
        <f t="shared" si="17"/>
        <v>22</v>
      </c>
      <c r="BO181" s="500">
        <f>IF($BM181="","",INDEX(高値!$E181:$CZ181,1,$BM181+1))</f>
        <v>1018.5</v>
      </c>
      <c r="BP181" s="500">
        <f>IF($BN181="","",INDEX(高値!$E181:$CZ181,1,$BN181+1))</f>
        <v>922.7</v>
      </c>
      <c r="BQ181" s="500">
        <f>IF($BN181="","",MIN(INDEX(安値!$E181:$CZ181,1,$BM181+1):INDEX(安値!$E181:$CZ181,1,$BN181+1)))</f>
        <v>881.1</v>
      </c>
      <c r="BR181" s="500">
        <f>IF($BN181="","",AVERAGE(INDEX(終値!$E181:$CZ181,1,$BN181+1):INDEX(終値!$E181:$CZ181,1,$BN181+20))+2*STDEVP(INDEX(終値!$E181:$CZ181,1,$BN181+1):INDEX(終値!$E181:$CZ181,1,$BN181+20)))</f>
        <v>902.12378697052202</v>
      </c>
      <c r="BS181" s="500">
        <f>IF($BM181="","",AVERAGE(INDEX(終値!$E181:$CZ181,1,$BM181+1):INDEX(終値!$E181:$CZ181,1,$BM181+20))+2*STDEVP(INDEX(終値!$E181:$CZ181,1,$BM181+1):INDEX(終値!$E181:$CZ181,1,$BM181+20)))</f>
        <v>986.46661301370636</v>
      </c>
      <c r="BT181" s="497" t="str">
        <f>IFERROR(IF(AND($BD181&gt;=2,ABS($BG181-$BH181)/$BH181&lt;=BB設定!$B$12,$BI181&gt;=MAX($BH181,$BG181)*(1+BB設定!$B$13),終値!E181&gt;$BG181),IF(OR(終値!E181&gt;=$BI181,AND($BH181&lt;$BJ181,$BG181&gt;=$BK181)),"二番底W▲","二番底W形成"),IF(AND($BL181&gt;=2,ABS($BO181-$BP181)/$BP181&lt;=BB設定!$B$12,$BQ181&lt;=MIN($BP181,$BO181)*(1-BB設定!$B$13),終値!E181&lt;$BO181),IF(OR(終値!E181&lt;=$BQ181,AND($BP181&gt;$BR181,$BO181&lt;=$BS181)),"二番天井M▼","二番天井M形成"),"－")),"－")</f>
        <v>－</v>
      </c>
    </row>
    <row r="182" spans="2:72">
      <c r="B182" s="500" t="str">
        <f>IF(終値!A182="","",IF(AND(安値!G182&lt;安値!F182,安値!G182&lt;安値!E182,安値!G182&lt;安値!H182,安値!G182&lt;安値!I182),2,""))</f>
        <v/>
      </c>
      <c r="C182" s="500" t="str">
        <f>IF(終値!A182="","",IF(AND(安値!H182&lt;安値!G182,安値!H182&lt;安値!F182,安値!H182&lt;安値!I182,安値!H182&lt;安値!J182),3,""))</f>
        <v/>
      </c>
      <c r="D182" s="500" t="str">
        <f>IF(終値!A182="","",IF(AND(安値!I182&lt;安値!H182,安値!I182&lt;安値!G182,安値!I182&lt;安値!J182,安値!I182&lt;安値!K182),4,""))</f>
        <v/>
      </c>
      <c r="E182" s="500" t="str">
        <f>IF(終値!A182="","",IF(AND(安値!J182&lt;安値!I182,安値!J182&lt;安値!H182,安値!J182&lt;安値!K182,安値!J182&lt;安値!L182),5,""))</f>
        <v/>
      </c>
      <c r="F182" s="500" t="str">
        <f>IF(終値!A182="","",IF(AND(安値!K182&lt;安値!J182,安値!K182&lt;安値!I182,安値!K182&lt;安値!L182,安値!K182&lt;安値!M182),6,""))</f>
        <v/>
      </c>
      <c r="G182" s="500" t="str">
        <f>IF(終値!A182="","",IF(AND(安値!L182&lt;安値!K182,安値!L182&lt;安値!J182,安値!L182&lt;安値!M182,安値!L182&lt;安値!N182),7,""))</f>
        <v/>
      </c>
      <c r="H182" s="500" t="str">
        <f>IF(終値!A182="","",IF(AND(安値!M182&lt;安値!L182,安値!M182&lt;安値!K182,安値!M182&lt;安値!N182,安値!M182&lt;安値!O182),8,""))</f>
        <v/>
      </c>
      <c r="I182" s="500" t="str">
        <f>IF(終値!A182="","",IF(AND(安値!N182&lt;安値!M182,安値!N182&lt;安値!L182,安値!N182&lt;安値!O182,安値!N182&lt;安値!P182),9,""))</f>
        <v/>
      </c>
      <c r="J182" s="500" t="str">
        <f>IF(終値!A182="","",IF(AND(安値!O182&lt;安値!N182,安値!O182&lt;安値!M182,安値!O182&lt;安値!P182,安値!O182&lt;安値!Q182),10,""))</f>
        <v/>
      </c>
      <c r="K182" s="500" t="str">
        <f>IF(終値!A182="","",IF(AND(安値!P182&lt;安値!O182,安値!P182&lt;安値!N182,安値!P182&lt;安値!Q182,安値!P182&lt;安値!R182),11,""))</f>
        <v/>
      </c>
      <c r="L182" s="500" t="str">
        <f>IF(終値!A182="","",IF(AND(安値!Q182&lt;安値!P182,安値!Q182&lt;安値!O182,安値!Q182&lt;安値!R182,安値!Q182&lt;安値!S182),12,""))</f>
        <v/>
      </c>
      <c r="M182" s="500" t="str">
        <f>IF(終値!A182="","",IF(AND(安値!R182&lt;安値!Q182,安値!R182&lt;安値!P182,安値!R182&lt;安値!S182,安値!R182&lt;安値!T182),13,""))</f>
        <v/>
      </c>
      <c r="N182" s="500" t="str">
        <f>IF(終値!A182="","",IF(AND(安値!S182&lt;安値!R182,安値!S182&lt;安値!Q182,安値!S182&lt;安値!T182,安値!S182&lt;安値!U182),14,""))</f>
        <v/>
      </c>
      <c r="O182" s="500" t="str">
        <f>IF(終値!A182="","",IF(AND(安値!T182&lt;安値!S182,安値!T182&lt;安値!R182,安値!T182&lt;安値!U182,安値!T182&lt;安値!V182),15,""))</f>
        <v/>
      </c>
      <c r="P182" s="500" t="str">
        <f>IF(終値!A182="","",IF(AND(安値!U182&lt;安値!T182,安値!U182&lt;安値!S182,安値!U182&lt;安値!V182,安値!U182&lt;安値!W182),16,""))</f>
        <v/>
      </c>
      <c r="Q182" s="500" t="str">
        <f>IF(終値!A182="","",IF(AND(安値!V182&lt;安値!U182,安値!V182&lt;安値!T182,安値!V182&lt;安値!W182,安値!V182&lt;安値!X182),17,""))</f>
        <v/>
      </c>
      <c r="R182" s="500" t="str">
        <f>IF(終値!A182="","",IF(AND(安値!W182&lt;安値!V182,安値!W182&lt;安値!U182,安値!W182&lt;安値!X182,安値!W182&lt;安値!Y182),18,""))</f>
        <v/>
      </c>
      <c r="S182" s="500">
        <f>IF(終値!A182="","",IF(AND(安値!X182&lt;安値!W182,安値!X182&lt;安値!V182,安値!X182&lt;安値!Y182,安値!X182&lt;安値!Z182),19,""))</f>
        <v>19</v>
      </c>
      <c r="T182" s="500" t="str">
        <f>IF(終値!A182="","",IF(AND(安値!Y182&lt;安値!X182,安値!Y182&lt;安値!W182,安値!Y182&lt;安値!Z182,安値!Y182&lt;安値!AA182),20,""))</f>
        <v/>
      </c>
      <c r="U182" s="500" t="str">
        <f>IF(終値!A182="","",IF(AND(安値!Z182&lt;安値!Y182,安値!Z182&lt;安値!X182,安値!Z182&lt;安値!AA182,安値!Z182&lt;安値!AB182),21,""))</f>
        <v/>
      </c>
      <c r="V182" s="500" t="str">
        <f>IF(終値!A182="","",IF(AND(安値!AA182&lt;安値!Z182,安値!AA182&lt;安値!Y182,安値!AA182&lt;安値!AB182,安値!AA182&lt;安値!AC182),22,""))</f>
        <v/>
      </c>
      <c r="W182" s="500" t="str">
        <f>IF(終値!A182="","",IF(AND(安値!AB182&lt;安値!AA182,安値!AB182&lt;安値!Z182,安値!AB182&lt;安値!AC182,安値!AB182&lt;安値!AD182),23,""))</f>
        <v/>
      </c>
      <c r="X182" s="500" t="str">
        <f>IF(終値!A182="","",IF(AND(安値!AC182&lt;安値!AB182,安値!AC182&lt;安値!AA182,安値!AC182&lt;安値!AD182,安値!AC182&lt;安値!AE182),24,""))</f>
        <v/>
      </c>
      <c r="Y182" s="500">
        <f>IF(終値!A182="","",IF(AND(安値!AD182&lt;安値!AC182,安値!AD182&lt;安値!AB182,安値!AD182&lt;安値!AE182,安値!AD182&lt;安値!AF182),25,""))</f>
        <v>25</v>
      </c>
      <c r="Z182" s="500" t="str">
        <f>IF(終値!A182="","",IF(AND(安値!AE182&lt;安値!AD182,安値!AE182&lt;安値!AC182,安値!AE182&lt;安値!AF182,安値!AE182&lt;安値!AG182),26,""))</f>
        <v/>
      </c>
      <c r="AA182" s="500" t="str">
        <f>IF(終値!A182="","",IF(AND(安値!AF182&lt;安値!AE182,安値!AF182&lt;安値!AD182,安値!AF182&lt;安値!AG182,安値!AF182&lt;安値!AH182),27,""))</f>
        <v/>
      </c>
      <c r="AB182" s="500">
        <f>IF(終値!A182="","",IF(AND(安値!AG182&lt;安値!AF182,安値!AG182&lt;安値!AE182,安値!AG182&lt;安値!AH182,安値!AG182&lt;安値!AI182),28,""))</f>
        <v>28</v>
      </c>
      <c r="AC182" s="500" t="str">
        <f>IF(終値!A182="","",IF(AND(高値!G182&gt;高値!F182,高値!G182&gt;高値!E182,高値!G182&gt;高値!H182,高値!G182&gt;高値!I182),2,""))</f>
        <v/>
      </c>
      <c r="AD182" s="500" t="str">
        <f>IF(終値!A182="","",IF(AND(高値!H182&gt;高値!G182,高値!H182&gt;高値!F182,高値!H182&gt;高値!I182,高値!H182&gt;高値!J182),3,""))</f>
        <v/>
      </c>
      <c r="AE182" s="500">
        <f>IF(終値!A182="","",IF(AND(高値!I182&gt;高値!H182,高値!I182&gt;高値!G182,高値!I182&gt;高値!J182,高値!I182&gt;高値!K182),4,""))</f>
        <v>4</v>
      </c>
      <c r="AF182" s="500" t="str">
        <f>IF(終値!A182="","",IF(AND(高値!J182&gt;高値!I182,高値!J182&gt;高値!H182,高値!J182&gt;高値!K182,高値!J182&gt;高値!L182),5,""))</f>
        <v/>
      </c>
      <c r="AG182" s="500" t="str">
        <f>IF(終値!A182="","",IF(AND(高値!K182&gt;高値!J182,高値!K182&gt;高値!I182,高値!K182&gt;高値!L182,高値!K182&gt;高値!M182),6,""))</f>
        <v/>
      </c>
      <c r="AH182" s="500" t="str">
        <f>IF(終値!A182="","",IF(AND(高値!L182&gt;高値!K182,高値!L182&gt;高値!J182,高値!L182&gt;高値!M182,高値!L182&gt;高値!N182),7,""))</f>
        <v/>
      </c>
      <c r="AI182" s="500" t="str">
        <f>IF(終値!A182="","",IF(AND(高値!M182&gt;高値!L182,高値!M182&gt;高値!K182,高値!M182&gt;高値!N182,高値!M182&gt;高値!O182),8,""))</f>
        <v/>
      </c>
      <c r="AJ182" s="500" t="str">
        <f>IF(終値!A182="","",IF(AND(高値!N182&gt;高値!M182,高値!N182&gt;高値!L182,高値!N182&gt;高値!O182,高値!N182&gt;高値!P182),9,""))</f>
        <v/>
      </c>
      <c r="AK182" s="500" t="str">
        <f>IF(終値!A182="","",IF(AND(高値!O182&gt;高値!N182,高値!O182&gt;高値!M182,高値!O182&gt;高値!P182,高値!O182&gt;高値!Q182),10,""))</f>
        <v/>
      </c>
      <c r="AL182" s="500">
        <f>IF(終値!A182="","",IF(AND(高値!P182&gt;高値!O182,高値!P182&gt;高値!N182,高値!P182&gt;高値!Q182,高値!P182&gt;高値!R182),11,""))</f>
        <v>11</v>
      </c>
      <c r="AM182" s="500" t="str">
        <f>IF(終値!A182="","",IF(AND(高値!Q182&gt;高値!P182,高値!Q182&gt;高値!O182,高値!Q182&gt;高値!R182,高値!Q182&gt;高値!S182),12,""))</f>
        <v/>
      </c>
      <c r="AN182" s="500" t="str">
        <f>IF(終値!A182="","",IF(AND(高値!R182&gt;高値!Q182,高値!R182&gt;高値!P182,高値!R182&gt;高値!S182,高値!R182&gt;高値!T182),13,""))</f>
        <v/>
      </c>
      <c r="AO182" s="500" t="str">
        <f>IF(終値!A182="","",IF(AND(高値!S182&gt;高値!R182,高値!S182&gt;高値!Q182,高値!S182&gt;高値!T182,高値!S182&gt;高値!U182),14,""))</f>
        <v/>
      </c>
      <c r="AP182" s="500" t="str">
        <f>IF(終値!A182="","",IF(AND(高値!T182&gt;高値!S182,高値!T182&gt;高値!R182,高値!T182&gt;高値!U182,高値!T182&gt;高値!V182),15,""))</f>
        <v/>
      </c>
      <c r="AQ182" s="500" t="str">
        <f>IF(終値!A182="","",IF(AND(高値!U182&gt;高値!T182,高値!U182&gt;高値!S182,高値!U182&gt;高値!V182,高値!U182&gt;高値!W182),16,""))</f>
        <v/>
      </c>
      <c r="AR182" s="500" t="str">
        <f>IF(終値!A182="","",IF(AND(高値!V182&gt;高値!U182,高値!V182&gt;高値!T182,高値!V182&gt;高値!W182,高値!V182&gt;高値!X182),17,""))</f>
        <v/>
      </c>
      <c r="AS182" s="500" t="str">
        <f>IF(終値!A182="","",IF(AND(高値!W182&gt;高値!V182,高値!W182&gt;高値!U182,高値!W182&gt;高値!X182,高値!W182&gt;高値!Y182),18,""))</f>
        <v/>
      </c>
      <c r="AT182" s="500" t="str">
        <f>IF(終値!A182="","",IF(AND(高値!X182&gt;高値!W182,高値!X182&gt;高値!V182,高値!X182&gt;高値!Y182,高値!X182&gt;高値!Z182),19,""))</f>
        <v/>
      </c>
      <c r="AU182" s="500" t="str">
        <f>IF(終値!A182="","",IF(AND(高値!Y182&gt;高値!X182,高値!Y182&gt;高値!W182,高値!Y182&gt;高値!Z182,高値!Y182&gt;高値!AA182),20,""))</f>
        <v/>
      </c>
      <c r="AV182" s="500">
        <f>IF(終値!A182="","",IF(AND(高値!Z182&gt;高値!Y182,高値!Z182&gt;高値!X182,高値!Z182&gt;高値!AA182,高値!Z182&gt;高値!AB182),21,""))</f>
        <v>21</v>
      </c>
      <c r="AW182" s="500" t="str">
        <f>IF(終値!A182="","",IF(AND(高値!AA182&gt;高値!Z182,高値!AA182&gt;高値!Y182,高値!AA182&gt;高値!AB182,高値!AA182&gt;高値!AC182),22,""))</f>
        <v/>
      </c>
      <c r="AX182" s="500" t="str">
        <f>IF(終値!A182="","",IF(AND(高値!AB182&gt;高値!AA182,高値!AB182&gt;高値!Z182,高値!AB182&gt;高値!AC182,高値!AB182&gt;高値!AD182),23,""))</f>
        <v/>
      </c>
      <c r="AY182" s="500" t="str">
        <f>IF(終値!A182="","",IF(AND(高値!AC182&gt;高値!AB182,高値!AC182&gt;高値!AA182,高値!AC182&gt;高値!AD182,高値!AC182&gt;高値!AE182),24,""))</f>
        <v/>
      </c>
      <c r="AZ182" s="500" t="str">
        <f>IF(終値!A182="","",IF(AND(高値!AD182&gt;高値!AC182,高値!AD182&gt;高値!AB182,高値!AD182&gt;高値!AE182,高値!AD182&gt;高値!AF182),25,""))</f>
        <v/>
      </c>
      <c r="BA182" s="500" t="str">
        <f>IF(終値!A182="","",IF(AND(高値!AE182&gt;高値!AD182,高値!AE182&gt;高値!AC182,高値!AE182&gt;高値!AF182,高値!AE182&gt;高値!AG182),26,""))</f>
        <v/>
      </c>
      <c r="BB182" s="500" t="str">
        <f>IF(終値!A182="","",IF(AND(高値!AF182&gt;高値!AE182,高値!AF182&gt;高値!AD182,高値!AF182&gt;高値!AG182,高値!AF182&gt;高値!AH182),27,""))</f>
        <v/>
      </c>
      <c r="BC182" s="500" t="str">
        <f>IF(終値!A182="","",IF(AND(高値!AG182&gt;高値!AF182,高値!AG182&gt;高値!AE182,高値!AG182&gt;高値!AH182,高値!AG182&gt;高値!AI182),28,""))</f>
        <v/>
      </c>
      <c r="BD182" s="500">
        <f t="shared" si="12"/>
        <v>3</v>
      </c>
      <c r="BE182" s="500">
        <f t="shared" si="13"/>
        <v>19</v>
      </c>
      <c r="BF182" s="500">
        <f t="shared" si="14"/>
        <v>25</v>
      </c>
      <c r="BG182" s="500">
        <f>IF($BE182="","",INDEX(安値!$E182:$CZ182,1,$BE182+1))</f>
        <v>2250</v>
      </c>
      <c r="BH182" s="500">
        <f>IF($BF182="","",INDEX(安値!$E182:$CZ182,1,$BF182+1))</f>
        <v>2264</v>
      </c>
      <c r="BI182" s="500">
        <f>IF($BF182="","",MAX(INDEX(高値!$E182:$CZ182,1,$BE182+1):INDEX(高値!$E182:$CZ182,1,$BF182+1)))</f>
        <v>2349</v>
      </c>
      <c r="BJ182" s="500">
        <f>IF($BF182="","",AVERAGE(INDEX(終値!$E182:$CZ182,1,$BF182+1):INDEX(終値!$E182:$CZ182,1,$BF182+20))-2*STDEVP(INDEX(終値!$E182:$CZ182,1,$BF182+1):INDEX(終値!$E182:$CZ182,1,$BF182+20)))</f>
        <v>2145.5287296584142</v>
      </c>
      <c r="BK182" s="500">
        <f>IF($BE182="","",AVERAGE(INDEX(終値!$E182:$CZ182,1,$BE182+1):INDEX(終値!$E182:$CZ182,1,$BE182+20))-2*STDEVP(INDEX(終値!$E182:$CZ182,1,$BE182+1):INDEX(終値!$E182:$CZ182,1,$BE182+20)))</f>
        <v>2192.3727863614713</v>
      </c>
      <c r="BL182" s="500">
        <f t="shared" si="15"/>
        <v>3</v>
      </c>
      <c r="BM182" s="500">
        <f t="shared" si="16"/>
        <v>4</v>
      </c>
      <c r="BN182" s="500">
        <f t="shared" si="17"/>
        <v>11</v>
      </c>
      <c r="BO182" s="500">
        <f>IF($BM182="","",INDEX(高値!$E182:$CZ182,1,$BM182+1))</f>
        <v>2406</v>
      </c>
      <c r="BP182" s="500">
        <f>IF($BN182="","",INDEX(高値!$E182:$CZ182,1,$BN182+1))</f>
        <v>2352</v>
      </c>
      <c r="BQ182" s="500">
        <f>IF($BN182="","",MIN(INDEX(安値!$E182:$CZ182,1,$BM182+1):INDEX(安値!$E182:$CZ182,1,$BN182+1)))</f>
        <v>2312</v>
      </c>
      <c r="BR182" s="500">
        <f>IF($BN182="","",AVERAGE(INDEX(終値!$E182:$CZ182,1,$BN182+1):INDEX(終値!$E182:$CZ182,1,$BN182+20))+2*STDEVP(INDEX(終値!$E182:$CZ182,1,$BN182+1):INDEX(終値!$E182:$CZ182,1,$BN182+20)))</f>
        <v>2344.3308910487458</v>
      </c>
      <c r="BS182" s="500">
        <f>IF($BM182="","",AVERAGE(INDEX(終値!$E182:$CZ182,1,$BM182+1):INDEX(終値!$E182:$CZ182,1,$BM182+20))+2*STDEVP(INDEX(終値!$E182:$CZ182,1,$BM182+1):INDEX(終値!$E182:$CZ182,1,$BM182+20)))</f>
        <v>2395.9996473898141</v>
      </c>
      <c r="BT182" s="497" t="str">
        <f>IFERROR(IF(AND($BD182&gt;=2,ABS($BG182-$BH182)/$BH182&lt;=BB設定!$B$12,$BI182&gt;=MAX($BH182,$BG182)*(1+BB設定!$B$13),終値!E182&gt;$BG182),IF(OR(終値!E182&gt;=$BI182,AND($BH182&lt;$BJ182,$BG182&gt;=$BK182)),"二番底W▲","二番底W形成"),IF(AND($BL182&gt;=2,ABS($BO182-$BP182)/$BP182&lt;=BB設定!$B$12,$BQ182&lt;=MIN($BP182,$BO182)*(1-BB設定!$B$13),終値!E182&lt;$BO182),IF(OR(終値!E182&lt;=$BQ182,AND($BP182&gt;$BR182,$BO182&lt;=$BS182)),"二番天井M▼","二番天井M形成"),"－")),"－")</f>
        <v>二番底W▲</v>
      </c>
    </row>
    <row r="183" spans="2:72">
      <c r="B183" s="500" t="str">
        <f>IF(終値!A183="","",IF(AND(安値!G183&lt;安値!F183,安値!G183&lt;安値!E183,安値!G183&lt;安値!H183,安値!G183&lt;安値!I183),2,""))</f>
        <v/>
      </c>
      <c r="C183" s="500" t="str">
        <f>IF(終値!A183="","",IF(AND(安値!H183&lt;安値!G183,安値!H183&lt;安値!F183,安値!H183&lt;安値!I183,安値!H183&lt;安値!J183),3,""))</f>
        <v/>
      </c>
      <c r="D183" s="500" t="str">
        <f>IF(終値!A183="","",IF(AND(安値!I183&lt;安値!H183,安値!I183&lt;安値!G183,安値!I183&lt;安値!J183,安値!I183&lt;安値!K183),4,""))</f>
        <v/>
      </c>
      <c r="E183" s="500" t="str">
        <f>IF(終値!A183="","",IF(AND(安値!J183&lt;安値!I183,安値!J183&lt;安値!H183,安値!J183&lt;安値!K183,安値!J183&lt;安値!L183),5,""))</f>
        <v/>
      </c>
      <c r="F183" s="500">
        <f>IF(終値!A183="","",IF(AND(安値!K183&lt;安値!J183,安値!K183&lt;安値!I183,安値!K183&lt;安値!L183,安値!K183&lt;安値!M183),6,""))</f>
        <v>6</v>
      </c>
      <c r="G183" s="500" t="str">
        <f>IF(終値!A183="","",IF(AND(安値!L183&lt;安値!K183,安値!L183&lt;安値!J183,安値!L183&lt;安値!M183,安値!L183&lt;安値!N183),7,""))</f>
        <v/>
      </c>
      <c r="H183" s="500" t="str">
        <f>IF(終値!A183="","",IF(AND(安値!M183&lt;安値!L183,安値!M183&lt;安値!K183,安値!M183&lt;安値!N183,安値!M183&lt;安値!O183),8,""))</f>
        <v/>
      </c>
      <c r="I183" s="500" t="str">
        <f>IF(終値!A183="","",IF(AND(安値!N183&lt;安値!M183,安値!N183&lt;安値!L183,安値!N183&lt;安値!O183,安値!N183&lt;安値!P183),9,""))</f>
        <v/>
      </c>
      <c r="J183" s="500" t="str">
        <f>IF(終値!A183="","",IF(AND(安値!O183&lt;安値!N183,安値!O183&lt;安値!M183,安値!O183&lt;安値!P183,安値!O183&lt;安値!Q183),10,""))</f>
        <v/>
      </c>
      <c r="K183" s="500" t="str">
        <f>IF(終値!A183="","",IF(AND(安値!P183&lt;安値!O183,安値!P183&lt;安値!N183,安値!P183&lt;安値!Q183,安値!P183&lt;安値!R183),11,""))</f>
        <v/>
      </c>
      <c r="L183" s="500" t="str">
        <f>IF(終値!A183="","",IF(AND(安値!Q183&lt;安値!P183,安値!Q183&lt;安値!O183,安値!Q183&lt;安値!R183,安値!Q183&lt;安値!S183),12,""))</f>
        <v/>
      </c>
      <c r="M183" s="500">
        <f>IF(終値!A183="","",IF(AND(安値!R183&lt;安値!Q183,安値!R183&lt;安値!P183,安値!R183&lt;安値!S183,安値!R183&lt;安値!T183),13,""))</f>
        <v>13</v>
      </c>
      <c r="N183" s="500" t="str">
        <f>IF(終値!A183="","",IF(AND(安値!S183&lt;安値!R183,安値!S183&lt;安値!Q183,安値!S183&lt;安値!T183,安値!S183&lt;安値!U183),14,""))</f>
        <v/>
      </c>
      <c r="O183" s="500" t="str">
        <f>IF(終値!A183="","",IF(AND(安値!T183&lt;安値!S183,安値!T183&lt;安値!R183,安値!T183&lt;安値!U183,安値!T183&lt;安値!V183),15,""))</f>
        <v/>
      </c>
      <c r="P183" s="500">
        <f>IF(終値!A183="","",IF(AND(安値!U183&lt;安値!T183,安値!U183&lt;安値!S183,安値!U183&lt;安値!V183,安値!U183&lt;安値!W183),16,""))</f>
        <v>16</v>
      </c>
      <c r="Q183" s="500" t="str">
        <f>IF(終値!A183="","",IF(AND(安値!V183&lt;安値!U183,安値!V183&lt;安値!T183,安値!V183&lt;安値!W183,安値!V183&lt;安値!X183),17,""))</f>
        <v/>
      </c>
      <c r="R183" s="500" t="str">
        <f>IF(終値!A183="","",IF(AND(安値!W183&lt;安値!V183,安値!W183&lt;安値!U183,安値!W183&lt;安値!X183,安値!W183&lt;安値!Y183),18,""))</f>
        <v/>
      </c>
      <c r="S183" s="500" t="str">
        <f>IF(終値!A183="","",IF(AND(安値!X183&lt;安値!W183,安値!X183&lt;安値!V183,安値!X183&lt;安値!Y183,安値!X183&lt;安値!Z183),19,""))</f>
        <v/>
      </c>
      <c r="T183" s="500">
        <f>IF(終値!A183="","",IF(AND(安値!Y183&lt;安値!X183,安値!Y183&lt;安値!W183,安値!Y183&lt;安値!Z183,安値!Y183&lt;安値!AA183),20,""))</f>
        <v>20</v>
      </c>
      <c r="U183" s="500" t="str">
        <f>IF(終値!A183="","",IF(AND(安値!Z183&lt;安値!Y183,安値!Z183&lt;安値!X183,安値!Z183&lt;安値!AA183,安値!Z183&lt;安値!AB183),21,""))</f>
        <v/>
      </c>
      <c r="V183" s="500" t="str">
        <f>IF(終値!A183="","",IF(AND(安値!AA183&lt;安値!Z183,安値!AA183&lt;安値!Y183,安値!AA183&lt;安値!AB183,安値!AA183&lt;安値!AC183),22,""))</f>
        <v/>
      </c>
      <c r="W183" s="500">
        <f>IF(終値!A183="","",IF(AND(安値!AB183&lt;安値!AA183,安値!AB183&lt;安値!Z183,安値!AB183&lt;安値!AC183,安値!AB183&lt;安値!AD183),23,""))</f>
        <v>23</v>
      </c>
      <c r="X183" s="500" t="str">
        <f>IF(終値!A183="","",IF(AND(安値!AC183&lt;安値!AB183,安値!AC183&lt;安値!AA183,安値!AC183&lt;安値!AD183,安値!AC183&lt;安値!AE183),24,""))</f>
        <v/>
      </c>
      <c r="Y183" s="500" t="str">
        <f>IF(終値!A183="","",IF(AND(安値!AD183&lt;安値!AC183,安値!AD183&lt;安値!AB183,安値!AD183&lt;安値!AE183,安値!AD183&lt;安値!AF183),25,""))</f>
        <v/>
      </c>
      <c r="Z183" s="500" t="str">
        <f>IF(終値!A183="","",IF(AND(安値!AE183&lt;安値!AD183,安値!AE183&lt;安値!AC183,安値!AE183&lt;安値!AF183,安値!AE183&lt;安値!AG183),26,""))</f>
        <v/>
      </c>
      <c r="AA183" s="500">
        <f>IF(終値!A183="","",IF(AND(安値!AF183&lt;安値!AE183,安値!AF183&lt;安値!AD183,安値!AF183&lt;安値!AG183,安値!AF183&lt;安値!AH183),27,""))</f>
        <v>27</v>
      </c>
      <c r="AB183" s="500" t="str">
        <f>IF(終値!A183="","",IF(AND(安値!AG183&lt;安値!AF183,安値!AG183&lt;安値!AE183,安値!AG183&lt;安値!AH183,安値!AG183&lt;安値!AI183),28,""))</f>
        <v/>
      </c>
      <c r="AC183" s="500" t="str">
        <f>IF(終値!A183="","",IF(AND(高値!G183&gt;高値!F183,高値!G183&gt;高値!E183,高値!G183&gt;高値!H183,高値!G183&gt;高値!I183),2,""))</f>
        <v/>
      </c>
      <c r="AD183" s="500" t="str">
        <f>IF(終値!A183="","",IF(AND(高値!H183&gt;高値!G183,高値!H183&gt;高値!F183,高値!H183&gt;高値!I183,高値!H183&gt;高値!J183),3,""))</f>
        <v/>
      </c>
      <c r="AE183" s="500" t="str">
        <f>IF(終値!A183="","",IF(AND(高値!I183&gt;高値!H183,高値!I183&gt;高値!G183,高値!I183&gt;高値!J183,高値!I183&gt;高値!K183),4,""))</f>
        <v/>
      </c>
      <c r="AF183" s="500" t="str">
        <f>IF(終値!A183="","",IF(AND(高値!J183&gt;高値!I183,高値!J183&gt;高値!H183,高値!J183&gt;高値!K183,高値!J183&gt;高値!L183),5,""))</f>
        <v/>
      </c>
      <c r="AG183" s="500" t="str">
        <f>IF(終値!A183="","",IF(AND(高値!K183&gt;高値!J183,高値!K183&gt;高値!I183,高値!K183&gt;高値!L183,高値!K183&gt;高値!M183),6,""))</f>
        <v/>
      </c>
      <c r="AH183" s="500" t="str">
        <f>IF(終値!A183="","",IF(AND(高値!L183&gt;高値!K183,高値!L183&gt;高値!J183,高値!L183&gt;高値!M183,高値!L183&gt;高値!N183),7,""))</f>
        <v/>
      </c>
      <c r="AI183" s="500" t="str">
        <f>IF(終値!A183="","",IF(AND(高値!M183&gt;高値!L183,高値!M183&gt;高値!K183,高値!M183&gt;高値!N183,高値!M183&gt;高値!O183),8,""))</f>
        <v/>
      </c>
      <c r="AJ183" s="500" t="str">
        <f>IF(終値!A183="","",IF(AND(高値!N183&gt;高値!M183,高値!N183&gt;高値!L183,高値!N183&gt;高値!O183,高値!N183&gt;高値!P183),9,""))</f>
        <v/>
      </c>
      <c r="AK183" s="500" t="str">
        <f>IF(終値!A183="","",IF(AND(高値!O183&gt;高値!N183,高値!O183&gt;高値!M183,高値!O183&gt;高値!P183,高値!O183&gt;高値!Q183),10,""))</f>
        <v/>
      </c>
      <c r="AL183" s="500">
        <f>IF(終値!A183="","",IF(AND(高値!P183&gt;高値!O183,高値!P183&gt;高値!N183,高値!P183&gt;高値!Q183,高値!P183&gt;高値!R183),11,""))</f>
        <v>11</v>
      </c>
      <c r="AM183" s="500" t="str">
        <f>IF(終値!A183="","",IF(AND(高値!Q183&gt;高値!P183,高値!Q183&gt;高値!O183,高値!Q183&gt;高値!R183,高値!Q183&gt;高値!S183),12,""))</f>
        <v/>
      </c>
      <c r="AN183" s="500" t="str">
        <f>IF(終値!A183="","",IF(AND(高値!R183&gt;高値!Q183,高値!R183&gt;高値!P183,高値!R183&gt;高値!S183,高値!R183&gt;高値!T183),13,""))</f>
        <v/>
      </c>
      <c r="AO183" s="500" t="str">
        <f>IF(終値!A183="","",IF(AND(高値!S183&gt;高値!R183,高値!S183&gt;高値!Q183,高値!S183&gt;高値!T183,高値!S183&gt;高値!U183),14,""))</f>
        <v/>
      </c>
      <c r="AP183" s="500" t="str">
        <f>IF(終値!A183="","",IF(AND(高値!T183&gt;高値!S183,高値!T183&gt;高値!R183,高値!T183&gt;高値!U183,高値!T183&gt;高値!V183),15,""))</f>
        <v/>
      </c>
      <c r="AQ183" s="500" t="str">
        <f>IF(終値!A183="","",IF(AND(高値!U183&gt;高値!T183,高値!U183&gt;高値!S183,高値!U183&gt;高値!V183,高値!U183&gt;高値!W183),16,""))</f>
        <v/>
      </c>
      <c r="AR183" s="500" t="str">
        <f>IF(終値!A183="","",IF(AND(高値!V183&gt;高値!U183,高値!V183&gt;高値!T183,高値!V183&gt;高値!W183,高値!V183&gt;高値!X183),17,""))</f>
        <v/>
      </c>
      <c r="AS183" s="500">
        <f>IF(終値!A183="","",IF(AND(高値!W183&gt;高値!V183,高値!W183&gt;高値!U183,高値!W183&gt;高値!X183,高値!W183&gt;高値!Y183),18,""))</f>
        <v>18</v>
      </c>
      <c r="AT183" s="500" t="str">
        <f>IF(終値!A183="","",IF(AND(高値!X183&gt;高値!W183,高値!X183&gt;高値!V183,高値!X183&gt;高値!Y183,高値!X183&gt;高値!Z183),19,""))</f>
        <v/>
      </c>
      <c r="AU183" s="500" t="str">
        <f>IF(終値!A183="","",IF(AND(高値!Y183&gt;高値!X183,高値!Y183&gt;高値!W183,高値!Y183&gt;高値!Z183,高値!Y183&gt;高値!AA183),20,""))</f>
        <v/>
      </c>
      <c r="AV183" s="500">
        <f>IF(終値!A183="","",IF(AND(高値!Z183&gt;高値!Y183,高値!Z183&gt;高値!X183,高値!Z183&gt;高値!AA183,高値!Z183&gt;高値!AB183),21,""))</f>
        <v>21</v>
      </c>
      <c r="AW183" s="500" t="str">
        <f>IF(終値!A183="","",IF(AND(高値!AA183&gt;高値!Z183,高値!AA183&gt;高値!Y183,高値!AA183&gt;高値!AB183,高値!AA183&gt;高値!AC183),22,""))</f>
        <v/>
      </c>
      <c r="AX183" s="500" t="str">
        <f>IF(終値!A183="","",IF(AND(高値!AB183&gt;高値!AA183,高値!AB183&gt;高値!Z183,高値!AB183&gt;高値!AC183,高値!AB183&gt;高値!AD183),23,""))</f>
        <v/>
      </c>
      <c r="AY183" s="500" t="str">
        <f>IF(終値!A183="","",IF(AND(高値!AC183&gt;高値!AB183,高値!AC183&gt;高値!AA183,高値!AC183&gt;高値!AD183,高値!AC183&gt;高値!AE183),24,""))</f>
        <v/>
      </c>
      <c r="AZ183" s="500">
        <f>IF(終値!A183="","",IF(AND(高値!AD183&gt;高値!AC183,高値!AD183&gt;高値!AB183,高値!AD183&gt;高値!AE183,高値!AD183&gt;高値!AF183),25,""))</f>
        <v>25</v>
      </c>
      <c r="BA183" s="500" t="str">
        <f>IF(終値!A183="","",IF(AND(高値!AE183&gt;高値!AD183,高値!AE183&gt;高値!AC183,高値!AE183&gt;高値!AF183,高値!AE183&gt;高値!AG183),26,""))</f>
        <v/>
      </c>
      <c r="BB183" s="500" t="str">
        <f>IF(終値!A183="","",IF(AND(高値!AF183&gt;高値!AE183,高値!AF183&gt;高値!AD183,高値!AF183&gt;高値!AG183,高値!AF183&gt;高値!AH183),27,""))</f>
        <v/>
      </c>
      <c r="BC183" s="500" t="str">
        <f>IF(終値!A183="","",IF(AND(高値!AG183&gt;高値!AF183,高値!AG183&gt;高値!AE183,高値!AG183&gt;高値!AH183,高値!AG183&gt;高値!AI183),28,""))</f>
        <v/>
      </c>
      <c r="BD183" s="500">
        <f t="shared" si="12"/>
        <v>6</v>
      </c>
      <c r="BE183" s="500">
        <f t="shared" si="13"/>
        <v>6</v>
      </c>
      <c r="BF183" s="500">
        <f t="shared" si="14"/>
        <v>13</v>
      </c>
      <c r="BG183" s="500">
        <f>IF($BE183="","",INDEX(安値!$E183:$CZ183,1,$BE183+1))</f>
        <v>11530</v>
      </c>
      <c r="BH183" s="500">
        <f>IF($BF183="","",INDEX(安値!$E183:$CZ183,1,$BF183+1))</f>
        <v>12960</v>
      </c>
      <c r="BI183" s="500">
        <f>IF($BF183="","",MAX(INDEX(高値!$E183:$CZ183,1,$BE183+1):INDEX(高値!$E183:$CZ183,1,$BF183+1)))</f>
        <v>14470</v>
      </c>
      <c r="BJ183" s="500">
        <f>IF($BF183="","",AVERAGE(INDEX(終値!$E183:$CZ183,1,$BF183+1):INDEX(終値!$E183:$CZ183,1,$BF183+20))-2*STDEVP(INDEX(終値!$E183:$CZ183,1,$BF183+1):INDEX(終値!$E183:$CZ183,1,$BF183+20)))</f>
        <v>13631.401998051899</v>
      </c>
      <c r="BK183" s="500">
        <f>IF($BE183="","",AVERAGE(INDEX(終値!$E183:$CZ183,1,$BE183+1):INDEX(終値!$E183:$CZ183,1,$BE183+20))-2*STDEVP(INDEX(終値!$E183:$CZ183,1,$BE183+1):INDEX(終値!$E183:$CZ183,1,$BE183+20)))</f>
        <v>12260.92632646626</v>
      </c>
      <c r="BL183" s="500">
        <f t="shared" si="15"/>
        <v>4</v>
      </c>
      <c r="BM183" s="500">
        <f t="shared" si="16"/>
        <v>11</v>
      </c>
      <c r="BN183" s="500">
        <f t="shared" si="17"/>
        <v>18</v>
      </c>
      <c r="BO183" s="500">
        <f>IF($BM183="","",INDEX(高値!$E183:$CZ183,1,$BM183+1))</f>
        <v>14470</v>
      </c>
      <c r="BP183" s="500">
        <f>IF($BN183="","",INDEX(高値!$E183:$CZ183,1,$BN183+1))</f>
        <v>15610</v>
      </c>
      <c r="BQ183" s="500">
        <f>IF($BN183="","",MIN(INDEX(安値!$E183:$CZ183,1,$BM183+1):INDEX(安値!$E183:$CZ183,1,$BN183+1)))</f>
        <v>12960</v>
      </c>
      <c r="BR183" s="500">
        <f>IF($BN183="","",AVERAGE(INDEX(終値!$E183:$CZ183,1,$BN183+1):INDEX(終値!$E183:$CZ183,1,$BN183+20))+2*STDEVP(INDEX(終値!$E183:$CZ183,1,$BN183+1):INDEX(終値!$E183:$CZ183,1,$BN183+20)))</f>
        <v>17015.887267194081</v>
      </c>
      <c r="BS183" s="500">
        <f>IF($BM183="","",AVERAGE(INDEX(終値!$E183:$CZ183,1,$BM183+1):INDEX(終値!$E183:$CZ183,1,$BM183+20))+2*STDEVP(INDEX(終値!$E183:$CZ183,1,$BM183+1):INDEX(終値!$E183:$CZ183,1,$BM183+20)))</f>
        <v>16747.757799805033</v>
      </c>
      <c r="BT183" s="497" t="str">
        <f>IFERROR(IF(AND($BD183&gt;=2,ABS($BG183-$BH183)/$BH183&lt;=BB設定!$B$12,$BI183&gt;=MAX($BH183,$BG183)*(1+BB設定!$B$13),終値!E183&gt;$BG183),IF(OR(終値!E183&gt;=$BI183,AND($BH183&lt;$BJ183,$BG183&gt;=$BK183)),"二番底W▲","二番底W形成"),IF(AND($BL183&gt;=2,ABS($BO183-$BP183)/$BP183&lt;=BB設定!$B$12,$BQ183&lt;=MIN($BP183,$BO183)*(1-BB設定!$B$13),終値!E183&lt;$BO183),IF(OR(終値!E183&lt;=$BQ183,AND($BP183&gt;$BR183,$BO183&lt;=$BS183)),"二番天井M▼","二番天井M形成"),"－")),"－")</f>
        <v>－</v>
      </c>
    </row>
    <row r="184" spans="2:72">
      <c r="B184" s="500" t="str">
        <f>IF(終値!A184="","",IF(AND(安値!G184&lt;安値!F184,安値!G184&lt;安値!E184,安値!G184&lt;安値!H184,安値!G184&lt;安値!I184),2,""))</f>
        <v/>
      </c>
      <c r="C184" s="500" t="str">
        <f>IF(終値!A184="","",IF(AND(安値!H184&lt;安値!G184,安値!H184&lt;安値!F184,安値!H184&lt;安値!I184,安値!H184&lt;安値!J184),3,""))</f>
        <v/>
      </c>
      <c r="D184" s="500" t="str">
        <f>IF(終値!A184="","",IF(AND(安値!I184&lt;安値!H184,安値!I184&lt;安値!G184,安値!I184&lt;安値!J184,安値!I184&lt;安値!K184),4,""))</f>
        <v/>
      </c>
      <c r="E184" s="500" t="str">
        <f>IF(終値!A184="","",IF(AND(安値!J184&lt;安値!I184,安値!J184&lt;安値!H184,安値!J184&lt;安値!K184,安値!J184&lt;安値!L184),5,""))</f>
        <v/>
      </c>
      <c r="F184" s="500" t="str">
        <f>IF(終値!A184="","",IF(AND(安値!K184&lt;安値!J184,安値!K184&lt;安値!I184,安値!K184&lt;安値!L184,安値!K184&lt;安値!M184),6,""))</f>
        <v/>
      </c>
      <c r="G184" s="500" t="str">
        <f>IF(終値!A184="","",IF(AND(安値!L184&lt;安値!K184,安値!L184&lt;安値!J184,安値!L184&lt;安値!M184,安値!L184&lt;安値!N184),7,""))</f>
        <v/>
      </c>
      <c r="H184" s="500" t="str">
        <f>IF(終値!A184="","",IF(AND(安値!M184&lt;安値!L184,安値!M184&lt;安値!K184,安値!M184&lt;安値!N184,安値!M184&lt;安値!O184),8,""))</f>
        <v/>
      </c>
      <c r="I184" s="500" t="str">
        <f>IF(終値!A184="","",IF(AND(安値!N184&lt;安値!M184,安値!N184&lt;安値!L184,安値!N184&lt;安値!O184,安値!N184&lt;安値!P184),9,""))</f>
        <v/>
      </c>
      <c r="J184" s="500" t="str">
        <f>IF(終値!A184="","",IF(AND(安値!O184&lt;安値!N184,安値!O184&lt;安値!M184,安値!O184&lt;安値!P184,安値!O184&lt;安値!Q184),10,""))</f>
        <v/>
      </c>
      <c r="K184" s="500" t="str">
        <f>IF(終値!A184="","",IF(AND(安値!P184&lt;安値!O184,安値!P184&lt;安値!N184,安値!P184&lt;安値!Q184,安値!P184&lt;安値!R184),11,""))</f>
        <v/>
      </c>
      <c r="L184" s="500" t="str">
        <f>IF(終値!A184="","",IF(AND(安値!Q184&lt;安値!P184,安値!Q184&lt;安値!O184,安値!Q184&lt;安値!R184,安値!Q184&lt;安値!S184),12,""))</f>
        <v/>
      </c>
      <c r="M184" s="500" t="str">
        <f>IF(終値!A184="","",IF(AND(安値!R184&lt;安値!Q184,安値!R184&lt;安値!P184,安値!R184&lt;安値!S184,安値!R184&lt;安値!T184),13,""))</f>
        <v/>
      </c>
      <c r="N184" s="500" t="str">
        <f>IF(終値!A184="","",IF(AND(安値!S184&lt;安値!R184,安値!S184&lt;安値!Q184,安値!S184&lt;安値!T184,安値!S184&lt;安値!U184),14,""))</f>
        <v/>
      </c>
      <c r="O184" s="500" t="str">
        <f>IF(終値!A184="","",IF(AND(安値!T184&lt;安値!S184,安値!T184&lt;安値!R184,安値!T184&lt;安値!U184,安値!T184&lt;安値!V184),15,""))</f>
        <v/>
      </c>
      <c r="P184" s="500" t="str">
        <f>IF(終値!A184="","",IF(AND(安値!U184&lt;安値!T184,安値!U184&lt;安値!S184,安値!U184&lt;安値!V184,安値!U184&lt;安値!W184),16,""))</f>
        <v/>
      </c>
      <c r="Q184" s="500" t="str">
        <f>IF(終値!A184="","",IF(AND(安値!V184&lt;安値!U184,安値!V184&lt;安値!T184,安値!V184&lt;安値!W184,安値!V184&lt;安値!X184),17,""))</f>
        <v/>
      </c>
      <c r="R184" s="500" t="str">
        <f>IF(終値!A184="","",IF(AND(安値!W184&lt;安値!V184,安値!W184&lt;安値!U184,安値!W184&lt;安値!X184,安値!W184&lt;安値!Y184),18,""))</f>
        <v/>
      </c>
      <c r="S184" s="500" t="str">
        <f>IF(終値!A184="","",IF(AND(安値!X184&lt;安値!W184,安値!X184&lt;安値!V184,安値!X184&lt;安値!Y184,安値!X184&lt;安値!Z184),19,""))</f>
        <v/>
      </c>
      <c r="T184" s="500" t="str">
        <f>IF(終値!A184="","",IF(AND(安値!Y184&lt;安値!X184,安値!Y184&lt;安値!W184,安値!Y184&lt;安値!Z184,安値!Y184&lt;安値!AA184),20,""))</f>
        <v/>
      </c>
      <c r="U184" s="500" t="str">
        <f>IF(終値!A184="","",IF(AND(安値!Z184&lt;安値!Y184,安値!Z184&lt;安値!X184,安値!Z184&lt;安値!AA184,安値!Z184&lt;安値!AB184),21,""))</f>
        <v/>
      </c>
      <c r="V184" s="500" t="str">
        <f>IF(終値!A184="","",IF(AND(安値!AA184&lt;安値!Z184,安値!AA184&lt;安値!Y184,安値!AA184&lt;安値!AB184,安値!AA184&lt;安値!AC184),22,""))</f>
        <v/>
      </c>
      <c r="W184" s="500" t="str">
        <f>IF(終値!A184="","",IF(AND(安値!AB184&lt;安値!AA184,安値!AB184&lt;安値!Z184,安値!AB184&lt;安値!AC184,安値!AB184&lt;安値!AD184),23,""))</f>
        <v/>
      </c>
      <c r="X184" s="500" t="str">
        <f>IF(終値!A184="","",IF(AND(安値!AC184&lt;安値!AB184,安値!AC184&lt;安値!AA184,安値!AC184&lt;安値!AD184,安値!AC184&lt;安値!AE184),24,""))</f>
        <v/>
      </c>
      <c r="Y184" s="500">
        <f>IF(終値!A184="","",IF(AND(安値!AD184&lt;安値!AC184,安値!AD184&lt;安値!AB184,安値!AD184&lt;安値!AE184,安値!AD184&lt;安値!AF184),25,""))</f>
        <v>25</v>
      </c>
      <c r="Z184" s="500" t="str">
        <f>IF(終値!A184="","",IF(AND(安値!AE184&lt;安値!AD184,安値!AE184&lt;安値!AC184,安値!AE184&lt;安値!AF184,安値!AE184&lt;安値!AG184),26,""))</f>
        <v/>
      </c>
      <c r="AA184" s="500" t="str">
        <f>IF(終値!A184="","",IF(AND(安値!AF184&lt;安値!AE184,安値!AF184&lt;安値!AD184,安値!AF184&lt;安値!AG184,安値!AF184&lt;安値!AH184),27,""))</f>
        <v/>
      </c>
      <c r="AB184" s="500" t="str">
        <f>IF(終値!A184="","",IF(AND(安値!AG184&lt;安値!AF184,安値!AG184&lt;安値!AE184,安値!AG184&lt;安値!AH184,安値!AG184&lt;安値!AI184),28,""))</f>
        <v/>
      </c>
      <c r="AC184" s="500" t="str">
        <f>IF(終値!A184="","",IF(AND(高値!G184&gt;高値!F184,高値!G184&gt;高値!E184,高値!G184&gt;高値!H184,高値!G184&gt;高値!I184),2,""))</f>
        <v/>
      </c>
      <c r="AD184" s="500" t="str">
        <f>IF(終値!A184="","",IF(AND(高値!H184&gt;高値!G184,高値!H184&gt;高値!F184,高値!H184&gt;高値!I184,高値!H184&gt;高値!J184),3,""))</f>
        <v/>
      </c>
      <c r="AE184" s="500" t="str">
        <f>IF(終値!A184="","",IF(AND(高値!I184&gt;高値!H184,高値!I184&gt;高値!G184,高値!I184&gt;高値!J184,高値!I184&gt;高値!K184),4,""))</f>
        <v/>
      </c>
      <c r="AF184" s="500" t="str">
        <f>IF(終値!A184="","",IF(AND(高値!J184&gt;高値!I184,高値!J184&gt;高値!H184,高値!J184&gt;高値!K184,高値!J184&gt;高値!L184),5,""))</f>
        <v/>
      </c>
      <c r="AG184" s="500">
        <f>IF(終値!A184="","",IF(AND(高値!K184&gt;高値!J184,高値!K184&gt;高値!I184,高値!K184&gt;高値!L184,高値!K184&gt;高値!M184),6,""))</f>
        <v>6</v>
      </c>
      <c r="AH184" s="500" t="str">
        <f>IF(終値!A184="","",IF(AND(高値!L184&gt;高値!K184,高値!L184&gt;高値!J184,高値!L184&gt;高値!M184,高値!L184&gt;高値!N184),7,""))</f>
        <v/>
      </c>
      <c r="AI184" s="500" t="str">
        <f>IF(終値!A184="","",IF(AND(高値!M184&gt;高値!L184,高値!M184&gt;高値!K184,高値!M184&gt;高値!N184,高値!M184&gt;高値!O184),8,""))</f>
        <v/>
      </c>
      <c r="AJ184" s="500" t="str">
        <f>IF(終値!A184="","",IF(AND(高値!N184&gt;高値!M184,高値!N184&gt;高値!L184,高値!N184&gt;高値!O184,高値!N184&gt;高値!P184),9,""))</f>
        <v/>
      </c>
      <c r="AK184" s="500" t="str">
        <f>IF(終値!A184="","",IF(AND(高値!O184&gt;高値!N184,高値!O184&gt;高値!M184,高値!O184&gt;高値!P184,高値!O184&gt;高値!Q184),10,""))</f>
        <v/>
      </c>
      <c r="AL184" s="500" t="str">
        <f>IF(終値!A184="","",IF(AND(高値!P184&gt;高値!O184,高値!P184&gt;高値!N184,高値!P184&gt;高値!Q184,高値!P184&gt;高値!R184),11,""))</f>
        <v/>
      </c>
      <c r="AM184" s="500">
        <f>IF(終値!A184="","",IF(AND(高値!Q184&gt;高値!P184,高値!Q184&gt;高値!O184,高値!Q184&gt;高値!R184,高値!Q184&gt;高値!S184),12,""))</f>
        <v>12</v>
      </c>
      <c r="AN184" s="500" t="str">
        <f>IF(終値!A184="","",IF(AND(高値!R184&gt;高値!Q184,高値!R184&gt;高値!P184,高値!R184&gt;高値!S184,高値!R184&gt;高値!T184),13,""))</f>
        <v/>
      </c>
      <c r="AO184" s="500" t="str">
        <f>IF(終値!A184="","",IF(AND(高値!S184&gt;高値!R184,高値!S184&gt;高値!Q184,高値!S184&gt;高値!T184,高値!S184&gt;高値!U184),14,""))</f>
        <v/>
      </c>
      <c r="AP184" s="500" t="str">
        <f>IF(終値!A184="","",IF(AND(高値!T184&gt;高値!S184,高値!T184&gt;高値!R184,高値!T184&gt;高値!U184,高値!T184&gt;高値!V184),15,""))</f>
        <v/>
      </c>
      <c r="AQ184" s="500" t="str">
        <f>IF(終値!A184="","",IF(AND(高値!U184&gt;高値!T184,高値!U184&gt;高値!S184,高値!U184&gt;高値!V184,高値!U184&gt;高値!W184),16,""))</f>
        <v/>
      </c>
      <c r="AR184" s="500" t="str">
        <f>IF(終値!A184="","",IF(AND(高値!V184&gt;高値!U184,高値!V184&gt;高値!T184,高値!V184&gt;高値!W184,高値!V184&gt;高値!X184),17,""))</f>
        <v/>
      </c>
      <c r="AS184" s="500" t="str">
        <f>IF(終値!A184="","",IF(AND(高値!W184&gt;高値!V184,高値!W184&gt;高値!U184,高値!W184&gt;高値!X184,高値!W184&gt;高値!Y184),18,""))</f>
        <v/>
      </c>
      <c r="AT184" s="500" t="str">
        <f>IF(終値!A184="","",IF(AND(高値!X184&gt;高値!W184,高値!X184&gt;高値!V184,高値!X184&gt;高値!Y184,高値!X184&gt;高値!Z184),19,""))</f>
        <v/>
      </c>
      <c r="AU184" s="500" t="str">
        <f>IF(終値!A184="","",IF(AND(高値!Y184&gt;高値!X184,高値!Y184&gt;高値!W184,高値!Y184&gt;高値!Z184,高値!Y184&gt;高値!AA184),20,""))</f>
        <v/>
      </c>
      <c r="AV184" s="500">
        <f>IF(終値!A184="","",IF(AND(高値!Z184&gt;高値!Y184,高値!Z184&gt;高値!X184,高値!Z184&gt;高値!AA184,高値!Z184&gt;高値!AB184),21,""))</f>
        <v>21</v>
      </c>
      <c r="AW184" s="500" t="str">
        <f>IF(終値!A184="","",IF(AND(高値!AA184&gt;高値!Z184,高値!AA184&gt;高値!Y184,高値!AA184&gt;高値!AB184,高値!AA184&gt;高値!AC184),22,""))</f>
        <v/>
      </c>
      <c r="AX184" s="500" t="str">
        <f>IF(終値!A184="","",IF(AND(高値!AB184&gt;高値!AA184,高値!AB184&gt;高値!Z184,高値!AB184&gt;高値!AC184,高値!AB184&gt;高値!AD184),23,""))</f>
        <v/>
      </c>
      <c r="AY184" s="500" t="str">
        <f>IF(終値!A184="","",IF(AND(高値!AC184&gt;高値!AB184,高値!AC184&gt;高値!AA184,高値!AC184&gt;高値!AD184,高値!AC184&gt;高値!AE184),24,""))</f>
        <v/>
      </c>
      <c r="AZ184" s="500" t="str">
        <f>IF(終値!A184="","",IF(AND(高値!AD184&gt;高値!AC184,高値!AD184&gt;高値!AB184,高値!AD184&gt;高値!AE184,高値!AD184&gt;高値!AF184),25,""))</f>
        <v/>
      </c>
      <c r="BA184" s="500" t="str">
        <f>IF(終値!A184="","",IF(AND(高値!AE184&gt;高値!AD184,高値!AE184&gt;高値!AC184,高値!AE184&gt;高値!AF184,高値!AE184&gt;高値!AG184),26,""))</f>
        <v/>
      </c>
      <c r="BB184" s="500" t="str">
        <f>IF(終値!A184="","",IF(AND(高値!AF184&gt;高値!AE184,高値!AF184&gt;高値!AD184,高値!AF184&gt;高値!AG184,高値!AF184&gt;高値!AH184),27,""))</f>
        <v/>
      </c>
      <c r="BC184" s="500" t="str">
        <f>IF(終値!A184="","",IF(AND(高値!AG184&gt;高値!AF184,高値!AG184&gt;高値!AE184,高値!AG184&gt;高値!AH184,高値!AG184&gt;高値!AI184),28,""))</f>
        <v/>
      </c>
      <c r="BD184" s="500">
        <f t="shared" si="12"/>
        <v>1</v>
      </c>
      <c r="BE184" s="500" t="str">
        <f t="shared" si="13"/>
        <v/>
      </c>
      <c r="BF184" s="500" t="str">
        <f t="shared" si="14"/>
        <v/>
      </c>
      <c r="BG184" s="500" t="str">
        <f>IF($BE184="","",INDEX(安値!$E184:$CZ184,1,$BE184+1))</f>
        <v/>
      </c>
      <c r="BH184" s="500" t="str">
        <f>IF($BF184="","",INDEX(安値!$E184:$CZ184,1,$BF184+1))</f>
        <v/>
      </c>
      <c r="BI184" s="500" t="str">
        <f>IF($BF184="","",MAX(INDEX(高値!$E184:$CZ184,1,$BE184+1):INDEX(高値!$E184:$CZ184,1,$BF184+1)))</f>
        <v/>
      </c>
      <c r="BJ184" s="500" t="str">
        <f>IF($BF184="","",AVERAGE(INDEX(終値!$E184:$CZ184,1,$BF184+1):INDEX(終値!$E184:$CZ184,1,$BF184+20))-2*STDEVP(INDEX(終値!$E184:$CZ184,1,$BF184+1):INDEX(終値!$E184:$CZ184,1,$BF184+20)))</f>
        <v/>
      </c>
      <c r="BK184" s="500" t="str">
        <f>IF($BE184="","",AVERAGE(INDEX(終値!$E184:$CZ184,1,$BE184+1):INDEX(終値!$E184:$CZ184,1,$BE184+20))-2*STDEVP(INDEX(終値!$E184:$CZ184,1,$BE184+1):INDEX(終値!$E184:$CZ184,1,$BE184+20)))</f>
        <v/>
      </c>
      <c r="BL184" s="500">
        <f t="shared" si="15"/>
        <v>3</v>
      </c>
      <c r="BM184" s="500">
        <f t="shared" si="16"/>
        <v>6</v>
      </c>
      <c r="BN184" s="500">
        <f t="shared" si="17"/>
        <v>12</v>
      </c>
      <c r="BO184" s="500">
        <f>IF($BM184="","",INDEX(高値!$E184:$CZ184,1,$BM184+1))</f>
        <v>4291</v>
      </c>
      <c r="BP184" s="500">
        <f>IF($BN184="","",INDEX(高値!$E184:$CZ184,1,$BN184+1))</f>
        <v>3880</v>
      </c>
      <c r="BQ184" s="500">
        <f>IF($BN184="","",MIN(INDEX(安値!$E184:$CZ184,1,$BM184+1):INDEX(安値!$E184:$CZ184,1,$BN184+1)))</f>
        <v>3735</v>
      </c>
      <c r="BR184" s="500">
        <f>IF($BN184="","",AVERAGE(INDEX(終値!$E184:$CZ184,1,$BN184+1):INDEX(終値!$E184:$CZ184,1,$BN184+20))+2*STDEVP(INDEX(終値!$E184:$CZ184,1,$BN184+1):INDEX(終値!$E184:$CZ184,1,$BN184+20)))</f>
        <v>3865.1660661875462</v>
      </c>
      <c r="BS184" s="500">
        <f>IF($BM184="","",AVERAGE(INDEX(終値!$E184:$CZ184,1,$BM184+1):INDEX(終値!$E184:$CZ184,1,$BM184+20))+2*STDEVP(INDEX(終値!$E184:$CZ184,1,$BM184+1):INDEX(終値!$E184:$CZ184,1,$BM184+20)))</f>
        <v>4148.0168981669958</v>
      </c>
      <c r="BT184" s="497" t="str">
        <f>IFERROR(IF(AND($BD184&gt;=2,ABS($BG184-$BH184)/$BH184&lt;=BB設定!$B$12,$BI184&gt;=MAX($BH184,$BG184)*(1+BB設定!$B$13),終値!E184&gt;$BG184),IF(OR(終値!E184&gt;=$BI184,AND($BH184&lt;$BJ184,$BG184&gt;=$BK184)),"二番底W▲","二番底W形成"),IF(AND($BL184&gt;=2,ABS($BO184-$BP184)/$BP184&lt;=BB設定!$B$12,$BQ184&lt;=MIN($BP184,$BO184)*(1-BB設定!$B$13),終値!E184&lt;$BO184),IF(OR(終値!E184&lt;=$BQ184,AND($BP184&gt;$BR184,$BO184&lt;=$BS184)),"二番天井M▼","二番天井M形成"),"－")),"－")</f>
        <v>－</v>
      </c>
    </row>
    <row r="185" spans="2:72">
      <c r="B185" s="500" t="str">
        <f>IF(終値!A185="","",IF(AND(安値!G185&lt;安値!F185,安値!G185&lt;安値!E185,安値!G185&lt;安値!H185,安値!G185&lt;安値!I185),2,""))</f>
        <v/>
      </c>
      <c r="C185" s="500" t="str">
        <f>IF(終値!A185="","",IF(AND(安値!H185&lt;安値!G185,安値!H185&lt;安値!F185,安値!H185&lt;安値!I185,安値!H185&lt;安値!J185),3,""))</f>
        <v/>
      </c>
      <c r="D185" s="500" t="str">
        <f>IF(終値!A185="","",IF(AND(安値!I185&lt;安値!H185,安値!I185&lt;安値!G185,安値!I185&lt;安値!J185,安値!I185&lt;安値!K185),4,""))</f>
        <v/>
      </c>
      <c r="E185" s="500" t="str">
        <f>IF(終値!A185="","",IF(AND(安値!J185&lt;安値!I185,安値!J185&lt;安値!H185,安値!J185&lt;安値!K185,安値!J185&lt;安値!L185),5,""))</f>
        <v/>
      </c>
      <c r="F185" s="500">
        <f>IF(終値!A185="","",IF(AND(安値!K185&lt;安値!J185,安値!K185&lt;安値!I185,安値!K185&lt;安値!L185,安値!K185&lt;安値!M185),6,""))</f>
        <v>6</v>
      </c>
      <c r="G185" s="500" t="str">
        <f>IF(終値!A185="","",IF(AND(安値!L185&lt;安値!K185,安値!L185&lt;安値!J185,安値!L185&lt;安値!M185,安値!L185&lt;安値!N185),7,""))</f>
        <v/>
      </c>
      <c r="H185" s="500" t="str">
        <f>IF(終値!A185="","",IF(AND(安値!M185&lt;安値!L185,安値!M185&lt;安値!K185,安値!M185&lt;安値!N185,安値!M185&lt;安値!O185),8,""))</f>
        <v/>
      </c>
      <c r="I185" s="500" t="str">
        <f>IF(終値!A185="","",IF(AND(安値!N185&lt;安値!M185,安値!N185&lt;安値!L185,安値!N185&lt;安値!O185,安値!N185&lt;安値!P185),9,""))</f>
        <v/>
      </c>
      <c r="J185" s="500" t="str">
        <f>IF(終値!A185="","",IF(AND(安値!O185&lt;安値!N185,安値!O185&lt;安値!M185,安値!O185&lt;安値!P185,安値!O185&lt;安値!Q185),10,""))</f>
        <v/>
      </c>
      <c r="K185" s="500" t="str">
        <f>IF(終値!A185="","",IF(AND(安値!P185&lt;安値!O185,安値!P185&lt;安値!N185,安値!P185&lt;安値!Q185,安値!P185&lt;安値!R185),11,""))</f>
        <v/>
      </c>
      <c r="L185" s="500" t="str">
        <f>IF(終値!A185="","",IF(AND(安値!Q185&lt;安値!P185,安値!Q185&lt;安値!O185,安値!Q185&lt;安値!R185,安値!Q185&lt;安値!S185),12,""))</f>
        <v/>
      </c>
      <c r="M185" s="500">
        <f>IF(終値!A185="","",IF(AND(安値!R185&lt;安値!Q185,安値!R185&lt;安値!P185,安値!R185&lt;安値!S185,安値!R185&lt;安値!T185),13,""))</f>
        <v>13</v>
      </c>
      <c r="N185" s="500" t="str">
        <f>IF(終値!A185="","",IF(AND(安値!S185&lt;安値!R185,安値!S185&lt;安値!Q185,安値!S185&lt;安値!T185,安値!S185&lt;安値!U185),14,""))</f>
        <v/>
      </c>
      <c r="O185" s="500" t="str">
        <f>IF(終値!A185="","",IF(AND(安値!T185&lt;安値!S185,安値!T185&lt;安値!R185,安値!T185&lt;安値!U185,安値!T185&lt;安値!V185),15,""))</f>
        <v/>
      </c>
      <c r="P185" s="500" t="str">
        <f>IF(終値!A185="","",IF(AND(安値!U185&lt;安値!T185,安値!U185&lt;安値!S185,安値!U185&lt;安値!V185,安値!U185&lt;安値!W185),16,""))</f>
        <v/>
      </c>
      <c r="Q185" s="500">
        <f>IF(終値!A185="","",IF(AND(安値!V185&lt;安値!U185,安値!V185&lt;安値!T185,安値!V185&lt;安値!W185,安値!V185&lt;安値!X185),17,""))</f>
        <v>17</v>
      </c>
      <c r="R185" s="500" t="str">
        <f>IF(終値!A185="","",IF(AND(安値!W185&lt;安値!V185,安値!W185&lt;安値!U185,安値!W185&lt;安値!X185,安値!W185&lt;安値!Y185),18,""))</f>
        <v/>
      </c>
      <c r="S185" s="500" t="str">
        <f>IF(終値!A185="","",IF(AND(安値!X185&lt;安値!W185,安値!X185&lt;安値!V185,安値!X185&lt;安値!Y185,安値!X185&lt;安値!Z185),19,""))</f>
        <v/>
      </c>
      <c r="T185" s="500" t="str">
        <f>IF(終値!A185="","",IF(AND(安値!Y185&lt;安値!X185,安値!Y185&lt;安値!W185,安値!Y185&lt;安値!Z185,安値!Y185&lt;安値!AA185),20,""))</f>
        <v/>
      </c>
      <c r="U185" s="500" t="str">
        <f>IF(終値!A185="","",IF(AND(安値!Z185&lt;安値!Y185,安値!Z185&lt;安値!X185,安値!Z185&lt;安値!AA185,安値!Z185&lt;安値!AB185),21,""))</f>
        <v/>
      </c>
      <c r="V185" s="500" t="str">
        <f>IF(終値!A185="","",IF(AND(安値!AA185&lt;安値!Z185,安値!AA185&lt;安値!Y185,安値!AA185&lt;安値!AB185,安値!AA185&lt;安値!AC185),22,""))</f>
        <v/>
      </c>
      <c r="W185" s="500" t="str">
        <f>IF(終値!A185="","",IF(AND(安値!AB185&lt;安値!AA185,安値!AB185&lt;安値!Z185,安値!AB185&lt;安値!AC185,安値!AB185&lt;安値!AD185),23,""))</f>
        <v/>
      </c>
      <c r="X185" s="500" t="str">
        <f>IF(終値!A185="","",IF(AND(安値!AC185&lt;安値!AB185,安値!AC185&lt;安値!AA185,安値!AC185&lt;安値!AD185,安値!AC185&lt;安値!AE185),24,""))</f>
        <v/>
      </c>
      <c r="Y185" s="500">
        <f>IF(終値!A185="","",IF(AND(安値!AD185&lt;安値!AC185,安値!AD185&lt;安値!AB185,安値!AD185&lt;安値!AE185,安値!AD185&lt;安値!AF185),25,""))</f>
        <v>25</v>
      </c>
      <c r="Z185" s="500" t="str">
        <f>IF(終値!A185="","",IF(AND(安値!AE185&lt;安値!AD185,安値!AE185&lt;安値!AC185,安値!AE185&lt;安値!AF185,安値!AE185&lt;安値!AG185),26,""))</f>
        <v/>
      </c>
      <c r="AA185" s="500" t="str">
        <f>IF(終値!A185="","",IF(AND(安値!AF185&lt;安値!AE185,安値!AF185&lt;安値!AD185,安値!AF185&lt;安値!AG185,安値!AF185&lt;安値!AH185),27,""))</f>
        <v/>
      </c>
      <c r="AB185" s="500" t="str">
        <f>IF(終値!A185="","",IF(AND(安値!AG185&lt;安値!AF185,安値!AG185&lt;安値!AE185,安値!AG185&lt;安値!AH185,安値!AG185&lt;安値!AI185),28,""))</f>
        <v/>
      </c>
      <c r="AC185" s="500" t="str">
        <f>IF(終値!A185="","",IF(AND(高値!G185&gt;高値!F185,高値!G185&gt;高値!E185,高値!G185&gt;高値!H185,高値!G185&gt;高値!I185),2,""))</f>
        <v/>
      </c>
      <c r="AD185" s="500">
        <f>IF(終値!A185="","",IF(AND(高値!H185&gt;高値!G185,高値!H185&gt;高値!F185,高値!H185&gt;高値!I185,高値!H185&gt;高値!J185),3,""))</f>
        <v>3</v>
      </c>
      <c r="AE185" s="500" t="str">
        <f>IF(終値!A185="","",IF(AND(高値!I185&gt;高値!H185,高値!I185&gt;高値!G185,高値!I185&gt;高値!J185,高値!I185&gt;高値!K185),4,""))</f>
        <v/>
      </c>
      <c r="AF185" s="500" t="str">
        <f>IF(終値!A185="","",IF(AND(高値!J185&gt;高値!I185,高値!J185&gt;高値!H185,高値!J185&gt;高値!K185,高値!J185&gt;高値!L185),5,""))</f>
        <v/>
      </c>
      <c r="AG185" s="500" t="str">
        <f>IF(終値!A185="","",IF(AND(高値!K185&gt;高値!J185,高値!K185&gt;高値!I185,高値!K185&gt;高値!L185,高値!K185&gt;高値!M185),6,""))</f>
        <v/>
      </c>
      <c r="AH185" s="500" t="str">
        <f>IF(終値!A185="","",IF(AND(高値!L185&gt;高値!K185,高値!L185&gt;高値!J185,高値!L185&gt;高値!M185,高値!L185&gt;高値!N185),7,""))</f>
        <v/>
      </c>
      <c r="AI185" s="500">
        <f>IF(終値!A185="","",IF(AND(高値!M185&gt;高値!L185,高値!M185&gt;高値!K185,高値!M185&gt;高値!N185,高値!M185&gt;高値!O185),8,""))</f>
        <v>8</v>
      </c>
      <c r="AJ185" s="500" t="str">
        <f>IF(終値!A185="","",IF(AND(高値!N185&gt;高値!M185,高値!N185&gt;高値!L185,高値!N185&gt;高値!O185,高値!N185&gt;高値!P185),9,""))</f>
        <v/>
      </c>
      <c r="AK185" s="500" t="str">
        <f>IF(終値!A185="","",IF(AND(高値!O185&gt;高値!N185,高値!O185&gt;高値!M185,高値!O185&gt;高値!P185,高値!O185&gt;高値!Q185),10,""))</f>
        <v/>
      </c>
      <c r="AL185" s="500">
        <f>IF(終値!A185="","",IF(AND(高値!P185&gt;高値!O185,高値!P185&gt;高値!N185,高値!P185&gt;高値!Q185,高値!P185&gt;高値!R185),11,""))</f>
        <v>11</v>
      </c>
      <c r="AM185" s="500" t="str">
        <f>IF(終値!A185="","",IF(AND(高値!Q185&gt;高値!P185,高値!Q185&gt;高値!O185,高値!Q185&gt;高値!R185,高値!Q185&gt;高値!S185),12,""))</f>
        <v/>
      </c>
      <c r="AN185" s="500" t="str">
        <f>IF(終値!A185="","",IF(AND(高値!R185&gt;高値!Q185,高値!R185&gt;高値!P185,高値!R185&gt;高値!S185,高値!R185&gt;高値!T185),13,""))</f>
        <v/>
      </c>
      <c r="AO185" s="500" t="str">
        <f>IF(終値!A185="","",IF(AND(高値!S185&gt;高値!R185,高値!S185&gt;高値!Q185,高値!S185&gt;高値!T185,高値!S185&gt;高値!U185),14,""))</f>
        <v/>
      </c>
      <c r="AP185" s="500" t="str">
        <f>IF(終値!A185="","",IF(AND(高値!T185&gt;高値!S185,高値!T185&gt;高値!R185,高値!T185&gt;高値!U185,高値!T185&gt;高値!V185),15,""))</f>
        <v/>
      </c>
      <c r="AQ185" s="500" t="str">
        <f>IF(終値!A185="","",IF(AND(高値!U185&gt;高値!T185,高値!U185&gt;高値!S185,高値!U185&gt;高値!V185,高値!U185&gt;高値!W185),16,""))</f>
        <v/>
      </c>
      <c r="AR185" s="500" t="str">
        <f>IF(終値!A185="","",IF(AND(高値!V185&gt;高値!U185,高値!V185&gt;高値!T185,高値!V185&gt;高値!W185,高値!V185&gt;高値!X185),17,""))</f>
        <v/>
      </c>
      <c r="AS185" s="500" t="str">
        <f>IF(終値!A185="","",IF(AND(高値!W185&gt;高値!V185,高値!W185&gt;高値!U185,高値!W185&gt;高値!X185,高値!W185&gt;高値!Y185),18,""))</f>
        <v/>
      </c>
      <c r="AT185" s="500" t="str">
        <f>IF(終値!A185="","",IF(AND(高値!X185&gt;高値!W185,高値!X185&gt;高値!V185,高値!X185&gt;高値!Y185,高値!X185&gt;高値!Z185),19,""))</f>
        <v/>
      </c>
      <c r="AU185" s="500">
        <f>IF(終値!A185="","",IF(AND(高値!Y185&gt;高値!X185,高値!Y185&gt;高値!W185,高値!Y185&gt;高値!Z185,高値!Y185&gt;高値!AA185),20,""))</f>
        <v>20</v>
      </c>
      <c r="AV185" s="500" t="str">
        <f>IF(終値!A185="","",IF(AND(高値!Z185&gt;高値!Y185,高値!Z185&gt;高値!X185,高値!Z185&gt;高値!AA185,高値!Z185&gt;高値!AB185),21,""))</f>
        <v/>
      </c>
      <c r="AW185" s="500" t="str">
        <f>IF(終値!A185="","",IF(AND(高値!AA185&gt;高値!Z185,高値!AA185&gt;高値!Y185,高値!AA185&gt;高値!AB185,高値!AA185&gt;高値!AC185),22,""))</f>
        <v/>
      </c>
      <c r="AX185" s="500" t="str">
        <f>IF(終値!A185="","",IF(AND(高値!AB185&gt;高値!AA185,高値!AB185&gt;高値!Z185,高値!AB185&gt;高値!AC185,高値!AB185&gt;高値!AD185),23,""))</f>
        <v/>
      </c>
      <c r="AY185" s="500" t="str">
        <f>IF(終値!A185="","",IF(AND(高値!AC185&gt;高値!AB185,高値!AC185&gt;高値!AA185,高値!AC185&gt;高値!AD185,高値!AC185&gt;高値!AE185),24,""))</f>
        <v/>
      </c>
      <c r="AZ185" s="500" t="str">
        <f>IF(終値!A185="","",IF(AND(高値!AD185&gt;高値!AC185,高値!AD185&gt;高値!AB185,高値!AD185&gt;高値!AE185,高値!AD185&gt;高値!AF185),25,""))</f>
        <v/>
      </c>
      <c r="BA185" s="500" t="str">
        <f>IF(終値!A185="","",IF(AND(高値!AE185&gt;高値!AD185,高値!AE185&gt;高値!AC185,高値!AE185&gt;高値!AF185,高値!AE185&gt;高値!AG185),26,""))</f>
        <v/>
      </c>
      <c r="BB185" s="500">
        <f>IF(終値!A185="","",IF(AND(高値!AF185&gt;高値!AE185,高値!AF185&gt;高値!AD185,高値!AF185&gt;高値!AG185,高値!AF185&gt;高値!AH185),27,""))</f>
        <v>27</v>
      </c>
      <c r="BC185" s="500" t="str">
        <f>IF(終値!A185="","",IF(AND(高値!AG185&gt;高値!AF185,高値!AG185&gt;高値!AE185,高値!AG185&gt;高値!AH185,高値!AG185&gt;高値!AI185),28,""))</f>
        <v/>
      </c>
      <c r="BD185" s="500">
        <f t="shared" si="12"/>
        <v>4</v>
      </c>
      <c r="BE185" s="500">
        <f t="shared" si="13"/>
        <v>6</v>
      </c>
      <c r="BF185" s="500">
        <f t="shared" si="14"/>
        <v>13</v>
      </c>
      <c r="BG185" s="500">
        <f>IF($BE185="","",INDEX(安値!$E185:$CZ185,1,$BE185+1))</f>
        <v>2316</v>
      </c>
      <c r="BH185" s="500">
        <f>IF($BF185="","",INDEX(安値!$E185:$CZ185,1,$BF185+1))</f>
        <v>2291</v>
      </c>
      <c r="BI185" s="500">
        <f>IF($BF185="","",MAX(INDEX(高値!$E185:$CZ185,1,$BE185+1):INDEX(高値!$E185:$CZ185,1,$BF185+1)))</f>
        <v>2393</v>
      </c>
      <c r="BJ185" s="500">
        <f>IF($BF185="","",AVERAGE(INDEX(終値!$E185:$CZ185,1,$BF185+1):INDEX(終値!$E185:$CZ185,1,$BF185+20))-2*STDEVP(INDEX(終値!$E185:$CZ185,1,$BF185+1):INDEX(終値!$E185:$CZ185,1,$BF185+20)))</f>
        <v>2180.1706621824642</v>
      </c>
      <c r="BK185" s="500">
        <f>IF($BE185="","",AVERAGE(INDEX(終値!$E185:$CZ185,1,$BE185+1):INDEX(終値!$E185:$CZ185,1,$BE185+20))-2*STDEVP(INDEX(終値!$E185:$CZ185,1,$BE185+1):INDEX(終値!$E185:$CZ185,1,$BE185+20)))</f>
        <v>2234.407175176475</v>
      </c>
      <c r="BL185" s="500">
        <f t="shared" si="15"/>
        <v>5</v>
      </c>
      <c r="BM185" s="500">
        <f t="shared" si="16"/>
        <v>3</v>
      </c>
      <c r="BN185" s="500">
        <f t="shared" si="17"/>
        <v>8</v>
      </c>
      <c r="BO185" s="500">
        <f>IF($BM185="","",INDEX(高値!$E185:$CZ185,1,$BM185+1))</f>
        <v>2440</v>
      </c>
      <c r="BP185" s="500">
        <f>IF($BN185="","",INDEX(高値!$E185:$CZ185,1,$BN185+1))</f>
        <v>2393</v>
      </c>
      <c r="BQ185" s="500">
        <f>IF($BN185="","",MIN(INDEX(安値!$E185:$CZ185,1,$BM185+1):INDEX(安値!$E185:$CZ185,1,$BN185+1)))</f>
        <v>2316</v>
      </c>
      <c r="BR185" s="500">
        <f>IF($BN185="","",AVERAGE(INDEX(終値!$E185:$CZ185,1,$BN185+1):INDEX(終値!$E185:$CZ185,1,$BN185+20))+2*STDEVP(INDEX(終値!$E185:$CZ185,1,$BN185+1):INDEX(終値!$E185:$CZ185,1,$BN185+20)))</f>
        <v>2406.7877269526921</v>
      </c>
      <c r="BS185" s="500">
        <f>IF($BM185="","",AVERAGE(INDEX(終値!$E185:$CZ185,1,$BM185+1):INDEX(終値!$E185:$CZ185,1,$BM185+20))+2*STDEVP(INDEX(終値!$E185:$CZ185,1,$BM185+1):INDEX(終値!$E185:$CZ185,1,$BM185+20)))</f>
        <v>2408.7303655006926</v>
      </c>
      <c r="BT185" s="497" t="str">
        <f>IFERROR(IF(AND($BD185&gt;=2,ABS($BG185-$BH185)/$BH185&lt;=BB設定!$B$12,$BI185&gt;=MAX($BH185,$BG185)*(1+BB設定!$B$13),終値!E185&gt;$BG185),IF(OR(終値!E185&gt;=$BI185,AND($BH185&lt;$BJ185,$BG185&gt;=$BK185)),"二番底W▲","二番底W形成"),IF(AND($BL185&gt;=2,ABS($BO185-$BP185)/$BP185&lt;=BB設定!$B$12,$BQ185&lt;=MIN($BP185,$BO185)*(1-BB設定!$B$13),終値!E185&lt;$BO185),IF(OR(終値!E185&lt;=$BQ185,AND($BP185&gt;$BR185,$BO185&lt;=$BS185)),"二番天井M▼","二番天井M形成"),"－")),"－")</f>
        <v>二番底W形成</v>
      </c>
    </row>
    <row r="186" spans="2:72">
      <c r="B186" s="500" t="str">
        <f>IF(終値!A186="","",IF(AND(安値!G186&lt;安値!F186,安値!G186&lt;安値!E186,安値!G186&lt;安値!H186,安値!G186&lt;安値!I186),2,""))</f>
        <v/>
      </c>
      <c r="C186" s="500">
        <f>IF(終値!A186="","",IF(AND(安値!H186&lt;安値!G186,安値!H186&lt;安値!F186,安値!H186&lt;安値!I186,安値!H186&lt;安値!J186),3,""))</f>
        <v>3</v>
      </c>
      <c r="D186" s="500" t="str">
        <f>IF(終値!A186="","",IF(AND(安値!I186&lt;安値!H186,安値!I186&lt;安値!G186,安値!I186&lt;安値!J186,安値!I186&lt;安値!K186),4,""))</f>
        <v/>
      </c>
      <c r="E186" s="500" t="str">
        <f>IF(終値!A186="","",IF(AND(安値!J186&lt;安値!I186,安値!J186&lt;安値!H186,安値!J186&lt;安値!K186,安値!J186&lt;安値!L186),5,""))</f>
        <v/>
      </c>
      <c r="F186" s="500" t="str">
        <f>IF(終値!A186="","",IF(AND(安値!K186&lt;安値!J186,安値!K186&lt;安値!I186,安値!K186&lt;安値!L186,安値!K186&lt;安値!M186),6,""))</f>
        <v/>
      </c>
      <c r="G186" s="500" t="str">
        <f>IF(終値!A186="","",IF(AND(安値!L186&lt;安値!K186,安値!L186&lt;安値!J186,安値!L186&lt;安値!M186,安値!L186&lt;安値!N186),7,""))</f>
        <v/>
      </c>
      <c r="H186" s="500" t="str">
        <f>IF(終値!A186="","",IF(AND(安値!M186&lt;安値!L186,安値!M186&lt;安値!K186,安値!M186&lt;安値!N186,安値!M186&lt;安値!O186),8,""))</f>
        <v/>
      </c>
      <c r="I186" s="500" t="str">
        <f>IF(終値!A186="","",IF(AND(安値!N186&lt;安値!M186,安値!N186&lt;安値!L186,安値!N186&lt;安値!O186,安値!N186&lt;安値!P186),9,""))</f>
        <v/>
      </c>
      <c r="J186" s="500" t="str">
        <f>IF(終値!A186="","",IF(AND(安値!O186&lt;安値!N186,安値!O186&lt;安値!M186,安値!O186&lt;安値!P186,安値!O186&lt;安値!Q186),10,""))</f>
        <v/>
      </c>
      <c r="K186" s="500" t="str">
        <f>IF(終値!A186="","",IF(AND(安値!P186&lt;安値!O186,安値!P186&lt;安値!N186,安値!P186&lt;安値!Q186,安値!P186&lt;安値!R186),11,""))</f>
        <v/>
      </c>
      <c r="L186" s="500" t="str">
        <f>IF(終値!A186="","",IF(AND(安値!Q186&lt;安値!P186,安値!Q186&lt;安値!O186,安値!Q186&lt;安値!R186,安値!Q186&lt;安値!S186),12,""))</f>
        <v/>
      </c>
      <c r="M186" s="500" t="str">
        <f>IF(終値!A186="","",IF(AND(安値!R186&lt;安値!Q186,安値!R186&lt;安値!P186,安値!R186&lt;安値!S186,安値!R186&lt;安値!T186),13,""))</f>
        <v/>
      </c>
      <c r="N186" s="500" t="str">
        <f>IF(終値!A186="","",IF(AND(安値!S186&lt;安値!R186,安値!S186&lt;安値!Q186,安値!S186&lt;安値!T186,安値!S186&lt;安値!U186),14,""))</f>
        <v/>
      </c>
      <c r="O186" s="500" t="str">
        <f>IF(終値!A186="","",IF(AND(安値!T186&lt;安値!S186,安値!T186&lt;安値!R186,安値!T186&lt;安値!U186,安値!T186&lt;安値!V186),15,""))</f>
        <v/>
      </c>
      <c r="P186" s="500" t="str">
        <f>IF(終値!A186="","",IF(AND(安値!U186&lt;安値!T186,安値!U186&lt;安値!S186,安値!U186&lt;安値!V186,安値!U186&lt;安値!W186),16,""))</f>
        <v/>
      </c>
      <c r="Q186" s="500">
        <f>IF(終値!A186="","",IF(AND(安値!V186&lt;安値!U186,安値!V186&lt;安値!T186,安値!V186&lt;安値!W186,安値!V186&lt;安値!X186),17,""))</f>
        <v>17</v>
      </c>
      <c r="R186" s="500" t="str">
        <f>IF(終値!A186="","",IF(AND(安値!W186&lt;安値!V186,安値!W186&lt;安値!U186,安値!W186&lt;安値!X186,安値!W186&lt;安値!Y186),18,""))</f>
        <v/>
      </c>
      <c r="S186" s="500" t="str">
        <f>IF(終値!A186="","",IF(AND(安値!X186&lt;安値!W186,安値!X186&lt;安値!V186,安値!X186&lt;安値!Y186,安値!X186&lt;安値!Z186),19,""))</f>
        <v/>
      </c>
      <c r="T186" s="500" t="str">
        <f>IF(終値!A186="","",IF(AND(安値!Y186&lt;安値!X186,安値!Y186&lt;安値!W186,安値!Y186&lt;安値!Z186,安値!Y186&lt;安値!AA186),20,""))</f>
        <v/>
      </c>
      <c r="U186" s="500" t="str">
        <f>IF(終値!A186="","",IF(AND(安値!Z186&lt;安値!Y186,安値!Z186&lt;安値!X186,安値!Z186&lt;安値!AA186,安値!Z186&lt;安値!AB186),21,""))</f>
        <v/>
      </c>
      <c r="V186" s="500" t="str">
        <f>IF(終値!A186="","",IF(AND(安値!AA186&lt;安値!Z186,安値!AA186&lt;安値!Y186,安値!AA186&lt;安値!AB186,安値!AA186&lt;安値!AC186),22,""))</f>
        <v/>
      </c>
      <c r="W186" s="500" t="str">
        <f>IF(終値!A186="","",IF(AND(安値!AB186&lt;安値!AA186,安値!AB186&lt;安値!Z186,安値!AB186&lt;安値!AC186,安値!AB186&lt;安値!AD186),23,""))</f>
        <v/>
      </c>
      <c r="X186" s="500" t="str">
        <f>IF(終値!A186="","",IF(AND(安値!AC186&lt;安値!AB186,安値!AC186&lt;安値!AA186,安値!AC186&lt;安値!AD186,安値!AC186&lt;安値!AE186),24,""))</f>
        <v/>
      </c>
      <c r="Y186" s="500" t="str">
        <f>IF(終値!A186="","",IF(AND(安値!AD186&lt;安値!AC186,安値!AD186&lt;安値!AB186,安値!AD186&lt;安値!AE186,安値!AD186&lt;安値!AF186),25,""))</f>
        <v/>
      </c>
      <c r="Z186" s="500" t="str">
        <f>IF(終値!A186="","",IF(AND(安値!AE186&lt;安値!AD186,安値!AE186&lt;安値!AC186,安値!AE186&lt;安値!AF186,安値!AE186&lt;安値!AG186),26,""))</f>
        <v/>
      </c>
      <c r="AA186" s="500" t="str">
        <f>IF(終値!A186="","",IF(AND(安値!AF186&lt;安値!AE186,安値!AF186&lt;安値!AD186,安値!AF186&lt;安値!AG186,安値!AF186&lt;安値!AH186),27,""))</f>
        <v/>
      </c>
      <c r="AB186" s="500" t="str">
        <f>IF(終値!A186="","",IF(AND(安値!AG186&lt;安値!AF186,安値!AG186&lt;安値!AE186,安値!AG186&lt;安値!AH186,安値!AG186&lt;安値!AI186),28,""))</f>
        <v/>
      </c>
      <c r="AC186" s="500">
        <f>IF(終値!A186="","",IF(AND(高値!G186&gt;高値!F186,高値!G186&gt;高値!E186,高値!G186&gt;高値!H186,高値!G186&gt;高値!I186),2,""))</f>
        <v>2</v>
      </c>
      <c r="AD186" s="500" t="str">
        <f>IF(終値!A186="","",IF(AND(高値!H186&gt;高値!G186,高値!H186&gt;高値!F186,高値!H186&gt;高値!I186,高値!H186&gt;高値!J186),3,""))</f>
        <v/>
      </c>
      <c r="AE186" s="500" t="str">
        <f>IF(終値!A186="","",IF(AND(高値!I186&gt;高値!H186,高値!I186&gt;高値!G186,高値!I186&gt;高値!J186,高値!I186&gt;高値!K186),4,""))</f>
        <v/>
      </c>
      <c r="AF186" s="500" t="str">
        <f>IF(終値!A186="","",IF(AND(高値!J186&gt;高値!I186,高値!J186&gt;高値!H186,高値!J186&gt;高値!K186,高値!J186&gt;高値!L186),5,""))</f>
        <v/>
      </c>
      <c r="AG186" s="500">
        <f>IF(終値!A186="","",IF(AND(高値!K186&gt;高値!J186,高値!K186&gt;高値!I186,高値!K186&gt;高値!L186,高値!K186&gt;高値!M186),6,""))</f>
        <v>6</v>
      </c>
      <c r="AH186" s="500" t="str">
        <f>IF(終値!A186="","",IF(AND(高値!L186&gt;高値!K186,高値!L186&gt;高値!J186,高値!L186&gt;高値!M186,高値!L186&gt;高値!N186),7,""))</f>
        <v/>
      </c>
      <c r="AI186" s="500" t="str">
        <f>IF(終値!A186="","",IF(AND(高値!M186&gt;高値!L186,高値!M186&gt;高値!K186,高値!M186&gt;高値!N186,高値!M186&gt;高値!O186),8,""))</f>
        <v/>
      </c>
      <c r="AJ186" s="500" t="str">
        <f>IF(終値!A186="","",IF(AND(高値!N186&gt;高値!M186,高値!N186&gt;高値!L186,高値!N186&gt;高値!O186,高値!N186&gt;高値!P186),9,""))</f>
        <v/>
      </c>
      <c r="AK186" s="500" t="str">
        <f>IF(終値!A186="","",IF(AND(高値!O186&gt;高値!N186,高値!O186&gt;高値!M186,高値!O186&gt;高値!P186,高値!O186&gt;高値!Q186),10,""))</f>
        <v/>
      </c>
      <c r="AL186" s="500" t="str">
        <f>IF(終値!A186="","",IF(AND(高値!P186&gt;高値!O186,高値!P186&gt;高値!N186,高値!P186&gt;高値!Q186,高値!P186&gt;高値!R186),11,""))</f>
        <v/>
      </c>
      <c r="AM186" s="500">
        <f>IF(終値!A186="","",IF(AND(高値!Q186&gt;高値!P186,高値!Q186&gt;高値!O186,高値!Q186&gt;高値!R186,高値!Q186&gt;高値!S186),12,""))</f>
        <v>12</v>
      </c>
      <c r="AN186" s="500" t="str">
        <f>IF(終値!A186="","",IF(AND(高値!R186&gt;高値!Q186,高値!R186&gt;高値!P186,高値!R186&gt;高値!S186,高値!R186&gt;高値!T186),13,""))</f>
        <v/>
      </c>
      <c r="AO186" s="500" t="str">
        <f>IF(終値!A186="","",IF(AND(高値!S186&gt;高値!R186,高値!S186&gt;高値!Q186,高値!S186&gt;高値!T186,高値!S186&gt;高値!U186),14,""))</f>
        <v/>
      </c>
      <c r="AP186" s="500" t="str">
        <f>IF(終値!A186="","",IF(AND(高値!T186&gt;高値!S186,高値!T186&gt;高値!R186,高値!T186&gt;高値!U186,高値!T186&gt;高値!V186),15,""))</f>
        <v/>
      </c>
      <c r="AQ186" s="500" t="str">
        <f>IF(終値!A186="","",IF(AND(高値!U186&gt;高値!T186,高値!U186&gt;高値!S186,高値!U186&gt;高値!V186,高値!U186&gt;高値!W186),16,""))</f>
        <v/>
      </c>
      <c r="AR186" s="500" t="str">
        <f>IF(終値!A186="","",IF(AND(高値!V186&gt;高値!U186,高値!V186&gt;高値!T186,高値!V186&gt;高値!W186,高値!V186&gt;高値!X186),17,""))</f>
        <v/>
      </c>
      <c r="AS186" s="500" t="str">
        <f>IF(終値!A186="","",IF(AND(高値!W186&gt;高値!V186,高値!W186&gt;高値!U186,高値!W186&gt;高値!X186,高値!W186&gt;高値!Y186),18,""))</f>
        <v/>
      </c>
      <c r="AT186" s="500">
        <f>IF(終値!A186="","",IF(AND(高値!X186&gt;高値!W186,高値!X186&gt;高値!V186,高値!X186&gt;高値!Y186,高値!X186&gt;高値!Z186),19,""))</f>
        <v>19</v>
      </c>
      <c r="AU186" s="500" t="str">
        <f>IF(終値!A186="","",IF(AND(高値!Y186&gt;高値!X186,高値!Y186&gt;高値!W186,高値!Y186&gt;高値!Z186,高値!Y186&gt;高値!AA186),20,""))</f>
        <v/>
      </c>
      <c r="AV186" s="500" t="str">
        <f>IF(終値!A186="","",IF(AND(高値!Z186&gt;高値!Y186,高値!Z186&gt;高値!X186,高値!Z186&gt;高値!AA186,高値!Z186&gt;高値!AB186),21,""))</f>
        <v/>
      </c>
      <c r="AW186" s="500" t="str">
        <f>IF(終値!A186="","",IF(AND(高値!AA186&gt;高値!Z186,高値!AA186&gt;高値!Y186,高値!AA186&gt;高値!AB186,高値!AA186&gt;高値!AC186),22,""))</f>
        <v/>
      </c>
      <c r="AX186" s="500" t="str">
        <f>IF(終値!A186="","",IF(AND(高値!AB186&gt;高値!AA186,高値!AB186&gt;高値!Z186,高値!AB186&gt;高値!AC186,高値!AB186&gt;高値!AD186),23,""))</f>
        <v/>
      </c>
      <c r="AY186" s="500" t="str">
        <f>IF(終値!A186="","",IF(AND(高値!AC186&gt;高値!AB186,高値!AC186&gt;高値!AA186,高値!AC186&gt;高値!AD186,高値!AC186&gt;高値!AE186),24,""))</f>
        <v/>
      </c>
      <c r="AZ186" s="500" t="str">
        <f>IF(終値!A186="","",IF(AND(高値!AD186&gt;高値!AC186,高値!AD186&gt;高値!AB186,高値!AD186&gt;高値!AE186,高値!AD186&gt;高値!AF186),25,""))</f>
        <v/>
      </c>
      <c r="BA186" s="500" t="str">
        <f>IF(終値!A186="","",IF(AND(高値!AE186&gt;高値!AD186,高値!AE186&gt;高値!AC186,高値!AE186&gt;高値!AF186,高値!AE186&gt;高値!AG186),26,""))</f>
        <v/>
      </c>
      <c r="BB186" s="500" t="str">
        <f>IF(終値!A186="","",IF(AND(高値!AF186&gt;高値!AE186,高値!AF186&gt;高値!AD186,高値!AF186&gt;高値!AG186,高値!AF186&gt;高値!AH186),27,""))</f>
        <v/>
      </c>
      <c r="BC186" s="500" t="str">
        <f>IF(終値!A186="","",IF(AND(高値!AG186&gt;高値!AF186,高値!AG186&gt;高値!AE186,高値!AG186&gt;高値!AH186,高値!AG186&gt;高値!AI186),28,""))</f>
        <v/>
      </c>
      <c r="BD186" s="500">
        <f t="shared" si="12"/>
        <v>2</v>
      </c>
      <c r="BE186" s="500">
        <f t="shared" si="13"/>
        <v>3</v>
      </c>
      <c r="BF186" s="500">
        <f t="shared" si="14"/>
        <v>17</v>
      </c>
      <c r="BG186" s="500">
        <f>IF($BE186="","",INDEX(安値!$E186:$CZ186,1,$BE186+1))</f>
        <v>1139.5</v>
      </c>
      <c r="BH186" s="500">
        <f>IF($BF186="","",INDEX(安値!$E186:$CZ186,1,$BF186+1))</f>
        <v>1077</v>
      </c>
      <c r="BI186" s="500">
        <f>IF($BF186="","",MAX(INDEX(高値!$E186:$CZ186,1,$BE186+1):INDEX(高値!$E186:$CZ186,1,$BF186+1)))</f>
        <v>1210</v>
      </c>
      <c r="BJ186" s="500">
        <f>IF($BF186="","",AVERAGE(INDEX(終値!$E186:$CZ186,1,$BF186+1):INDEX(終値!$E186:$CZ186,1,$BF186+20))-2*STDEVP(INDEX(終値!$E186:$CZ186,1,$BF186+1):INDEX(終値!$E186:$CZ186,1,$BF186+20)))</f>
        <v>1017.6971962846202</v>
      </c>
      <c r="BK186" s="500">
        <f>IF($BE186="","",AVERAGE(INDEX(終値!$E186:$CZ186,1,$BE186+1):INDEX(終値!$E186:$CZ186,1,$BE186+20))-2*STDEVP(INDEX(終値!$E186:$CZ186,1,$BE186+1):INDEX(終値!$E186:$CZ186,1,$BE186+20)))</f>
        <v>1062.9968707217829</v>
      </c>
      <c r="BL186" s="500">
        <f t="shared" si="15"/>
        <v>4</v>
      </c>
      <c r="BM186" s="500">
        <f t="shared" si="16"/>
        <v>2</v>
      </c>
      <c r="BN186" s="500">
        <f t="shared" si="17"/>
        <v>6</v>
      </c>
      <c r="BO186" s="500">
        <f>IF($BM186="","",INDEX(高値!$E186:$CZ186,1,$BM186+1))</f>
        <v>1212.5</v>
      </c>
      <c r="BP186" s="500">
        <f>IF($BN186="","",INDEX(高値!$E186:$CZ186,1,$BN186+1))</f>
        <v>1210</v>
      </c>
      <c r="BQ186" s="500">
        <f>IF($BN186="","",MIN(INDEX(安値!$E186:$CZ186,1,$BM186+1):INDEX(安値!$E186:$CZ186,1,$BN186+1)))</f>
        <v>1139.5</v>
      </c>
      <c r="BR186" s="500">
        <f>IF($BN186="","",AVERAGE(INDEX(終値!$E186:$CZ186,1,$BN186+1):INDEX(終値!$E186:$CZ186,1,$BN186+20))+2*STDEVP(INDEX(終値!$E186:$CZ186,1,$BN186+1):INDEX(終値!$E186:$CZ186,1,$BN186+20)))</f>
        <v>1190.8419417434011</v>
      </c>
      <c r="BS186" s="500">
        <f>IF($BM186="","",AVERAGE(INDEX(終値!$E186:$CZ186,1,$BM186+1):INDEX(終値!$E186:$CZ186,1,$BM186+20))+2*STDEVP(INDEX(終値!$E186:$CZ186,1,$BM186+1):INDEX(終値!$E186:$CZ186,1,$BM186+20)))</f>
        <v>1212.4499999999998</v>
      </c>
      <c r="BT186" s="497" t="str">
        <f>IFERROR(IF(AND($BD186&gt;=2,ABS($BG186-$BH186)/$BH186&lt;=BB設定!$B$12,$BI186&gt;=MAX($BH186,$BG186)*(1+BB設定!$B$13),終値!E186&gt;$BG186),IF(OR(終値!E186&gt;=$BI186,AND($BH186&lt;$BJ186,$BG186&gt;=$BK186)),"二番底W▲","二番底W形成"),IF(AND($BL186&gt;=2,ABS($BO186-$BP186)/$BP186&lt;=BB設定!$B$12,$BQ186&lt;=MIN($BP186,$BO186)*(1-BB設定!$B$13),終値!E186&lt;$BO186),IF(OR(終値!E186&lt;=$BQ186,AND($BP186&gt;$BR186,$BO186&lt;=$BS186)),"二番天井M▼","二番天井M形成"),"－")),"－")</f>
        <v>二番天井M形成</v>
      </c>
    </row>
    <row r="187" spans="2:72">
      <c r="B187" s="500" t="str">
        <f>IF(終値!A187="","",IF(AND(安値!G187&lt;安値!F187,安値!G187&lt;安値!E187,安値!G187&lt;安値!H187,安値!G187&lt;安値!I187),2,""))</f>
        <v/>
      </c>
      <c r="C187" s="500" t="str">
        <f>IF(終値!A187="","",IF(AND(安値!H187&lt;安値!G187,安値!H187&lt;安値!F187,安値!H187&lt;安値!I187,安値!H187&lt;安値!J187),3,""))</f>
        <v/>
      </c>
      <c r="D187" s="500">
        <f>IF(終値!A187="","",IF(AND(安値!I187&lt;安値!H187,安値!I187&lt;安値!G187,安値!I187&lt;安値!J187,安値!I187&lt;安値!K187),4,""))</f>
        <v>4</v>
      </c>
      <c r="E187" s="500" t="str">
        <f>IF(終値!A187="","",IF(AND(安値!J187&lt;安値!I187,安値!J187&lt;安値!H187,安値!J187&lt;安値!K187,安値!J187&lt;安値!L187),5,""))</f>
        <v/>
      </c>
      <c r="F187" s="500" t="str">
        <f>IF(終値!A187="","",IF(AND(安値!K187&lt;安値!J187,安値!K187&lt;安値!I187,安値!K187&lt;安値!L187,安値!K187&lt;安値!M187),6,""))</f>
        <v/>
      </c>
      <c r="G187" s="500" t="str">
        <f>IF(終値!A187="","",IF(AND(安値!L187&lt;安値!K187,安値!L187&lt;安値!J187,安値!L187&lt;安値!M187,安値!L187&lt;安値!N187),7,""))</f>
        <v/>
      </c>
      <c r="H187" s="500" t="str">
        <f>IF(終値!A187="","",IF(AND(安値!M187&lt;安値!L187,安値!M187&lt;安値!K187,安値!M187&lt;安値!N187,安値!M187&lt;安値!O187),8,""))</f>
        <v/>
      </c>
      <c r="I187" s="500">
        <f>IF(終値!A187="","",IF(AND(安値!N187&lt;安値!M187,安値!N187&lt;安値!L187,安値!N187&lt;安値!O187,安値!N187&lt;安値!P187),9,""))</f>
        <v>9</v>
      </c>
      <c r="J187" s="500" t="str">
        <f>IF(終値!A187="","",IF(AND(安値!O187&lt;安値!N187,安値!O187&lt;安値!M187,安値!O187&lt;安値!P187,安値!O187&lt;安値!Q187),10,""))</f>
        <v/>
      </c>
      <c r="K187" s="500" t="str">
        <f>IF(終値!A187="","",IF(AND(安値!P187&lt;安値!O187,安値!P187&lt;安値!N187,安値!P187&lt;安値!Q187,安値!P187&lt;安値!R187),11,""))</f>
        <v/>
      </c>
      <c r="L187" s="500" t="str">
        <f>IF(終値!A187="","",IF(AND(安値!Q187&lt;安値!P187,安値!Q187&lt;安値!O187,安値!Q187&lt;安値!R187,安値!Q187&lt;安値!S187),12,""))</f>
        <v/>
      </c>
      <c r="M187" s="500" t="str">
        <f>IF(終値!A187="","",IF(AND(安値!R187&lt;安値!Q187,安値!R187&lt;安値!P187,安値!R187&lt;安値!S187,安値!R187&lt;安値!T187),13,""))</f>
        <v/>
      </c>
      <c r="N187" s="500" t="str">
        <f>IF(終値!A187="","",IF(AND(安値!S187&lt;安値!R187,安値!S187&lt;安値!Q187,安値!S187&lt;安値!T187,安値!S187&lt;安値!U187),14,""))</f>
        <v/>
      </c>
      <c r="O187" s="500" t="str">
        <f>IF(終値!A187="","",IF(AND(安値!T187&lt;安値!S187,安値!T187&lt;安値!R187,安値!T187&lt;安値!U187,安値!T187&lt;安値!V187),15,""))</f>
        <v/>
      </c>
      <c r="P187" s="500" t="str">
        <f>IF(終値!A187="","",IF(AND(安値!U187&lt;安値!T187,安値!U187&lt;安値!S187,安値!U187&lt;安値!V187,安値!U187&lt;安値!W187),16,""))</f>
        <v/>
      </c>
      <c r="Q187" s="500">
        <f>IF(終値!A187="","",IF(AND(安値!V187&lt;安値!U187,安値!V187&lt;安値!T187,安値!V187&lt;安値!W187,安値!V187&lt;安値!X187),17,""))</f>
        <v>17</v>
      </c>
      <c r="R187" s="500" t="str">
        <f>IF(終値!A187="","",IF(AND(安値!W187&lt;安値!V187,安値!W187&lt;安値!U187,安値!W187&lt;安値!X187,安値!W187&lt;安値!Y187),18,""))</f>
        <v/>
      </c>
      <c r="S187" s="500" t="str">
        <f>IF(終値!A187="","",IF(AND(安値!X187&lt;安値!W187,安値!X187&lt;安値!V187,安値!X187&lt;安値!Y187,安値!X187&lt;安値!Z187),19,""))</f>
        <v/>
      </c>
      <c r="T187" s="500" t="str">
        <f>IF(終値!A187="","",IF(AND(安値!Y187&lt;安値!X187,安値!Y187&lt;安値!W187,安値!Y187&lt;安値!Z187,安値!Y187&lt;安値!AA187),20,""))</f>
        <v/>
      </c>
      <c r="U187" s="500" t="str">
        <f>IF(終値!A187="","",IF(AND(安値!Z187&lt;安値!Y187,安値!Z187&lt;安値!X187,安値!Z187&lt;安値!AA187,安値!Z187&lt;安値!AB187),21,""))</f>
        <v/>
      </c>
      <c r="V187" s="500" t="str">
        <f>IF(終値!A187="","",IF(AND(安値!AA187&lt;安値!Z187,安値!AA187&lt;安値!Y187,安値!AA187&lt;安値!AB187,安値!AA187&lt;安値!AC187),22,""))</f>
        <v/>
      </c>
      <c r="W187" s="500" t="str">
        <f>IF(終値!A187="","",IF(AND(安値!AB187&lt;安値!AA187,安値!AB187&lt;安値!Z187,安値!AB187&lt;安値!AC187,安値!AB187&lt;安値!AD187),23,""))</f>
        <v/>
      </c>
      <c r="X187" s="500" t="str">
        <f>IF(終値!A187="","",IF(AND(安値!AC187&lt;安値!AB187,安値!AC187&lt;安値!AA187,安値!AC187&lt;安値!AD187,安値!AC187&lt;安値!AE187),24,""))</f>
        <v/>
      </c>
      <c r="Y187" s="500" t="str">
        <f>IF(終値!A187="","",IF(AND(安値!AD187&lt;安値!AC187,安値!AD187&lt;安値!AB187,安値!AD187&lt;安値!AE187,安値!AD187&lt;安値!AF187),25,""))</f>
        <v/>
      </c>
      <c r="Z187" s="500" t="str">
        <f>IF(終値!A187="","",IF(AND(安値!AE187&lt;安値!AD187,安値!AE187&lt;安値!AC187,安値!AE187&lt;安値!AF187,安値!AE187&lt;安値!AG187),26,""))</f>
        <v/>
      </c>
      <c r="AA187" s="500" t="str">
        <f>IF(終値!A187="","",IF(AND(安値!AF187&lt;安値!AE187,安値!AF187&lt;安値!AD187,安値!AF187&lt;安値!AG187,安値!AF187&lt;安値!AH187),27,""))</f>
        <v/>
      </c>
      <c r="AB187" s="500">
        <f>IF(終値!A187="","",IF(AND(安値!AG187&lt;安値!AF187,安値!AG187&lt;安値!AE187,安値!AG187&lt;安値!AH187,安値!AG187&lt;安値!AI187),28,""))</f>
        <v>28</v>
      </c>
      <c r="AC187" s="500">
        <f>IF(終値!A187="","",IF(AND(高値!G187&gt;高値!F187,高値!G187&gt;高値!E187,高値!G187&gt;高値!H187,高値!G187&gt;高値!I187),2,""))</f>
        <v>2</v>
      </c>
      <c r="AD187" s="500" t="str">
        <f>IF(終値!A187="","",IF(AND(高値!H187&gt;高値!G187,高値!H187&gt;高値!F187,高値!H187&gt;高値!I187,高値!H187&gt;高値!J187),3,""))</f>
        <v/>
      </c>
      <c r="AE187" s="500" t="str">
        <f>IF(終値!A187="","",IF(AND(高値!I187&gt;高値!H187,高値!I187&gt;高値!G187,高値!I187&gt;高値!J187,高値!I187&gt;高値!K187),4,""))</f>
        <v/>
      </c>
      <c r="AF187" s="500">
        <f>IF(終値!A187="","",IF(AND(高値!J187&gt;高値!I187,高値!J187&gt;高値!H187,高値!J187&gt;高値!K187,高値!J187&gt;高値!L187),5,""))</f>
        <v>5</v>
      </c>
      <c r="AG187" s="500" t="str">
        <f>IF(終値!A187="","",IF(AND(高値!K187&gt;高値!J187,高値!K187&gt;高値!I187,高値!K187&gt;高値!L187,高値!K187&gt;高値!M187),6,""))</f>
        <v/>
      </c>
      <c r="AH187" s="500" t="str">
        <f>IF(終値!A187="","",IF(AND(高値!L187&gt;高値!K187,高値!L187&gt;高値!J187,高値!L187&gt;高値!M187,高値!L187&gt;高値!N187),7,""))</f>
        <v/>
      </c>
      <c r="AI187" s="500" t="str">
        <f>IF(終値!A187="","",IF(AND(高値!M187&gt;高値!L187,高値!M187&gt;高値!K187,高値!M187&gt;高値!N187,高値!M187&gt;高値!O187),8,""))</f>
        <v/>
      </c>
      <c r="AJ187" s="500" t="str">
        <f>IF(終値!A187="","",IF(AND(高値!N187&gt;高値!M187,高値!N187&gt;高値!L187,高値!N187&gt;高値!O187,高値!N187&gt;高値!P187),9,""))</f>
        <v/>
      </c>
      <c r="AK187" s="500" t="str">
        <f>IF(終値!A187="","",IF(AND(高値!O187&gt;高値!N187,高値!O187&gt;高値!M187,高値!O187&gt;高値!P187,高値!O187&gt;高値!Q187),10,""))</f>
        <v/>
      </c>
      <c r="AL187" s="500" t="str">
        <f>IF(終値!A187="","",IF(AND(高値!P187&gt;高値!O187,高値!P187&gt;高値!N187,高値!P187&gt;高値!Q187,高値!P187&gt;高値!R187),11,""))</f>
        <v/>
      </c>
      <c r="AM187" s="500" t="str">
        <f>IF(終値!A187="","",IF(AND(高値!Q187&gt;高値!P187,高値!Q187&gt;高値!O187,高値!Q187&gt;高値!R187,高値!Q187&gt;高値!S187),12,""))</f>
        <v/>
      </c>
      <c r="AN187" s="500" t="str">
        <f>IF(終値!A187="","",IF(AND(高値!R187&gt;高値!Q187,高値!R187&gt;高値!P187,高値!R187&gt;高値!S187,高値!R187&gt;高値!T187),13,""))</f>
        <v/>
      </c>
      <c r="AO187" s="500" t="str">
        <f>IF(終値!A187="","",IF(AND(高値!S187&gt;高値!R187,高値!S187&gt;高値!Q187,高値!S187&gt;高値!T187,高値!S187&gt;高値!U187),14,""))</f>
        <v/>
      </c>
      <c r="AP187" s="500" t="str">
        <f>IF(終値!A187="","",IF(AND(高値!T187&gt;高値!S187,高値!T187&gt;高値!R187,高値!T187&gt;高値!U187,高値!T187&gt;高値!V187),15,""))</f>
        <v/>
      </c>
      <c r="AQ187" s="500">
        <f>IF(終値!A187="","",IF(AND(高値!U187&gt;高値!T187,高値!U187&gt;高値!S187,高値!U187&gt;高値!V187,高値!U187&gt;高値!W187),16,""))</f>
        <v>16</v>
      </c>
      <c r="AR187" s="500" t="str">
        <f>IF(終値!A187="","",IF(AND(高値!V187&gt;高値!U187,高値!V187&gt;高値!T187,高値!V187&gt;高値!W187,高値!V187&gt;高値!X187),17,""))</f>
        <v/>
      </c>
      <c r="AS187" s="500" t="str">
        <f>IF(終値!A187="","",IF(AND(高値!W187&gt;高値!V187,高値!W187&gt;高値!U187,高値!W187&gt;高値!X187,高値!W187&gt;高値!Y187),18,""))</f>
        <v/>
      </c>
      <c r="AT187" s="500" t="str">
        <f>IF(終値!A187="","",IF(AND(高値!X187&gt;高値!W187,高値!X187&gt;高値!V187,高値!X187&gt;高値!Y187,高値!X187&gt;高値!Z187),19,""))</f>
        <v/>
      </c>
      <c r="AU187" s="500">
        <f>IF(終値!A187="","",IF(AND(高値!Y187&gt;高値!X187,高値!Y187&gt;高値!W187,高値!Y187&gt;高値!Z187,高値!Y187&gt;高値!AA187),20,""))</f>
        <v>20</v>
      </c>
      <c r="AV187" s="500" t="str">
        <f>IF(終値!A187="","",IF(AND(高値!Z187&gt;高値!Y187,高値!Z187&gt;高値!X187,高値!Z187&gt;高値!AA187,高値!Z187&gt;高値!AB187),21,""))</f>
        <v/>
      </c>
      <c r="AW187" s="500" t="str">
        <f>IF(終値!A187="","",IF(AND(高値!AA187&gt;高値!Z187,高値!AA187&gt;高値!Y187,高値!AA187&gt;高値!AB187,高値!AA187&gt;高値!AC187),22,""))</f>
        <v/>
      </c>
      <c r="AX187" s="500" t="str">
        <f>IF(終値!A187="","",IF(AND(高値!AB187&gt;高値!AA187,高値!AB187&gt;高値!Z187,高値!AB187&gt;高値!AC187,高値!AB187&gt;高値!AD187),23,""))</f>
        <v/>
      </c>
      <c r="AY187" s="500" t="str">
        <f>IF(終値!A187="","",IF(AND(高値!AC187&gt;高値!AB187,高値!AC187&gt;高値!AA187,高値!AC187&gt;高値!AD187,高値!AC187&gt;高値!AE187),24,""))</f>
        <v/>
      </c>
      <c r="AZ187" s="500" t="str">
        <f>IF(終値!A187="","",IF(AND(高値!AD187&gt;高値!AC187,高値!AD187&gt;高値!AB187,高値!AD187&gt;高値!AE187,高値!AD187&gt;高値!AF187),25,""))</f>
        <v/>
      </c>
      <c r="BA187" s="500" t="str">
        <f>IF(終値!A187="","",IF(AND(高値!AE187&gt;高値!AD187,高値!AE187&gt;高値!AC187,高値!AE187&gt;高値!AF187,高値!AE187&gt;高値!AG187),26,""))</f>
        <v/>
      </c>
      <c r="BB187" s="500" t="str">
        <f>IF(終値!A187="","",IF(AND(高値!AF187&gt;高値!AE187,高値!AF187&gt;高値!AD187,高値!AF187&gt;高値!AG187,高値!AF187&gt;高値!AH187),27,""))</f>
        <v/>
      </c>
      <c r="BC187" s="500" t="str">
        <f>IF(終値!A187="","",IF(AND(高値!AG187&gt;高値!AF187,高値!AG187&gt;高値!AE187,高値!AG187&gt;高値!AH187,高値!AG187&gt;高値!AI187),28,""))</f>
        <v/>
      </c>
      <c r="BD187" s="500">
        <f t="shared" si="12"/>
        <v>4</v>
      </c>
      <c r="BE187" s="500">
        <f t="shared" si="13"/>
        <v>4</v>
      </c>
      <c r="BF187" s="500">
        <f t="shared" si="14"/>
        <v>9</v>
      </c>
      <c r="BG187" s="500">
        <f>IF($BE187="","",INDEX(安値!$E187:$CZ187,1,$BE187+1))</f>
        <v>612</v>
      </c>
      <c r="BH187" s="500">
        <f>IF($BF187="","",INDEX(安値!$E187:$CZ187,1,$BF187+1))</f>
        <v>653.9</v>
      </c>
      <c r="BI187" s="500">
        <f>IF($BF187="","",MAX(INDEX(高値!$E187:$CZ187,1,$BE187+1):INDEX(高値!$E187:$CZ187,1,$BF187+1)))</f>
        <v>714.9</v>
      </c>
      <c r="BJ187" s="500">
        <f>IF($BF187="","",AVERAGE(INDEX(終値!$E187:$CZ187,1,$BF187+1):INDEX(終値!$E187:$CZ187,1,$BF187+20))-2*STDEVP(INDEX(終値!$E187:$CZ187,1,$BF187+1):INDEX(終値!$E187:$CZ187,1,$BF187+20)))</f>
        <v>626.32640779663984</v>
      </c>
      <c r="BK187" s="500">
        <f>IF($BE187="","",AVERAGE(INDEX(終値!$E187:$CZ187,1,$BE187+1):INDEX(終値!$E187:$CZ187,1,$BE187+20))-2*STDEVP(INDEX(終値!$E187:$CZ187,1,$BE187+1):INDEX(終値!$E187:$CZ187,1,$BE187+20)))</f>
        <v>647.39075096427302</v>
      </c>
      <c r="BL187" s="500">
        <f t="shared" si="15"/>
        <v>4</v>
      </c>
      <c r="BM187" s="500">
        <f t="shared" si="16"/>
        <v>2</v>
      </c>
      <c r="BN187" s="500">
        <f t="shared" si="17"/>
        <v>5</v>
      </c>
      <c r="BO187" s="500">
        <f>IF($BM187="","",INDEX(高値!$E187:$CZ187,1,$BM187+1))</f>
        <v>647</v>
      </c>
      <c r="BP187" s="500">
        <f>IF($BN187="","",INDEX(高値!$E187:$CZ187,1,$BN187+1))</f>
        <v>714.9</v>
      </c>
      <c r="BQ187" s="500">
        <f>IF($BN187="","",MIN(INDEX(安値!$E187:$CZ187,1,$BM187+1):INDEX(安値!$E187:$CZ187,1,$BN187+1)))</f>
        <v>612</v>
      </c>
      <c r="BR187" s="500">
        <f>IF($BN187="","",AVERAGE(INDEX(終値!$E187:$CZ187,1,$BN187+1):INDEX(終値!$E187:$CZ187,1,$BN187+20))+2*STDEVP(INDEX(終値!$E187:$CZ187,1,$BN187+1):INDEX(終値!$E187:$CZ187,1,$BN187+20)))</f>
        <v>700.14068724949664</v>
      </c>
      <c r="BS187" s="500">
        <f>IF($BM187="","",AVERAGE(INDEX(終値!$E187:$CZ187,1,$BM187+1):INDEX(終値!$E187:$CZ187,1,$BM187+20))+2*STDEVP(INDEX(終値!$E187:$CZ187,1,$BM187+1):INDEX(終値!$E187:$CZ187,1,$BM187+20)))</f>
        <v>706.70234434333304</v>
      </c>
      <c r="BT187" s="497" t="str">
        <f>IFERROR(IF(AND($BD187&gt;=2,ABS($BG187-$BH187)/$BH187&lt;=BB設定!$B$12,$BI187&gt;=MAX($BH187,$BG187)*(1+BB設定!$B$13),終値!E187&gt;$BG187),IF(OR(終値!E187&gt;=$BI187,AND($BH187&lt;$BJ187,$BG187&gt;=$BK187)),"二番底W▲","二番底W形成"),IF(AND($BL187&gt;=2,ABS($BO187-$BP187)/$BP187&lt;=BB設定!$B$12,$BQ187&lt;=MIN($BP187,$BO187)*(1-BB設定!$B$13),終値!E187&lt;$BO187),IF(OR(終値!E187&lt;=$BQ187,AND($BP187&gt;$BR187,$BO187&lt;=$BS187)),"二番天井M▼","二番天井M形成"),"－")),"－")</f>
        <v>－</v>
      </c>
    </row>
    <row r="188" spans="2:72">
      <c r="B188" s="500" t="str">
        <f>IF(終値!A188="","",IF(AND(安値!G188&lt;安値!F188,安値!G188&lt;安値!E188,安値!G188&lt;安値!H188,安値!G188&lt;安値!I188),2,""))</f>
        <v/>
      </c>
      <c r="C188" s="500" t="str">
        <f>IF(終値!A188="","",IF(AND(安値!H188&lt;安値!G188,安値!H188&lt;安値!F188,安値!H188&lt;安値!I188,安値!H188&lt;安値!J188),3,""))</f>
        <v/>
      </c>
      <c r="D188" s="500">
        <f>IF(終値!A188="","",IF(AND(安値!I188&lt;安値!H188,安値!I188&lt;安値!G188,安値!I188&lt;安値!J188,安値!I188&lt;安値!K188),4,""))</f>
        <v>4</v>
      </c>
      <c r="E188" s="500" t="str">
        <f>IF(終値!A188="","",IF(AND(安値!J188&lt;安値!I188,安値!J188&lt;安値!H188,安値!J188&lt;安値!K188,安値!J188&lt;安値!L188),5,""))</f>
        <v/>
      </c>
      <c r="F188" s="500" t="str">
        <f>IF(終値!A188="","",IF(AND(安値!K188&lt;安値!J188,安値!K188&lt;安値!I188,安値!K188&lt;安値!L188,安値!K188&lt;安値!M188),6,""))</f>
        <v/>
      </c>
      <c r="G188" s="500" t="str">
        <f>IF(終値!A188="","",IF(AND(安値!L188&lt;安値!K188,安値!L188&lt;安値!J188,安値!L188&lt;安値!M188,安値!L188&lt;安値!N188),7,""))</f>
        <v/>
      </c>
      <c r="H188" s="500" t="str">
        <f>IF(終値!A188="","",IF(AND(安値!M188&lt;安値!L188,安値!M188&lt;安値!K188,安値!M188&lt;安値!N188,安値!M188&lt;安値!O188),8,""))</f>
        <v/>
      </c>
      <c r="I188" s="500">
        <f>IF(終値!A188="","",IF(AND(安値!N188&lt;安値!M188,安値!N188&lt;安値!L188,安値!N188&lt;安値!O188,安値!N188&lt;安値!P188),9,""))</f>
        <v>9</v>
      </c>
      <c r="J188" s="500" t="str">
        <f>IF(終値!A188="","",IF(AND(安値!O188&lt;安値!N188,安値!O188&lt;安値!M188,安値!O188&lt;安値!P188,安値!O188&lt;安値!Q188),10,""))</f>
        <v/>
      </c>
      <c r="K188" s="500" t="str">
        <f>IF(終値!A188="","",IF(AND(安値!P188&lt;安値!O188,安値!P188&lt;安値!N188,安値!P188&lt;安値!Q188,安値!P188&lt;安値!R188),11,""))</f>
        <v/>
      </c>
      <c r="L188" s="500" t="str">
        <f>IF(終値!A188="","",IF(AND(安値!Q188&lt;安値!P188,安値!Q188&lt;安値!O188,安値!Q188&lt;安値!R188,安値!Q188&lt;安値!S188),12,""))</f>
        <v/>
      </c>
      <c r="M188" s="500" t="str">
        <f>IF(終値!A188="","",IF(AND(安値!R188&lt;安値!Q188,安値!R188&lt;安値!P188,安値!R188&lt;安値!S188,安値!R188&lt;安値!T188),13,""))</f>
        <v/>
      </c>
      <c r="N188" s="500" t="str">
        <f>IF(終値!A188="","",IF(AND(安値!S188&lt;安値!R188,安値!S188&lt;安値!Q188,安値!S188&lt;安値!T188,安値!S188&lt;安値!U188),14,""))</f>
        <v/>
      </c>
      <c r="O188" s="500" t="str">
        <f>IF(終値!A188="","",IF(AND(安値!T188&lt;安値!S188,安値!T188&lt;安値!R188,安値!T188&lt;安値!U188,安値!T188&lt;安値!V188),15,""))</f>
        <v/>
      </c>
      <c r="P188" s="500" t="str">
        <f>IF(終値!A188="","",IF(AND(安値!U188&lt;安値!T188,安値!U188&lt;安値!S188,安値!U188&lt;安値!V188,安値!U188&lt;安値!W188),16,""))</f>
        <v/>
      </c>
      <c r="Q188" s="500" t="str">
        <f>IF(終値!A188="","",IF(AND(安値!V188&lt;安値!U188,安値!V188&lt;安値!T188,安値!V188&lt;安値!W188,安値!V188&lt;安値!X188),17,""))</f>
        <v/>
      </c>
      <c r="R188" s="500" t="str">
        <f>IF(終値!A188="","",IF(AND(安値!W188&lt;安値!V188,安値!W188&lt;安値!U188,安値!W188&lt;安値!X188,安値!W188&lt;安値!Y188),18,""))</f>
        <v/>
      </c>
      <c r="S188" s="500" t="str">
        <f>IF(終値!A188="","",IF(AND(安値!X188&lt;安値!W188,安値!X188&lt;安値!V188,安値!X188&lt;安値!Y188,安値!X188&lt;安値!Z188),19,""))</f>
        <v/>
      </c>
      <c r="T188" s="500" t="str">
        <f>IF(終値!A188="","",IF(AND(安値!Y188&lt;安値!X188,安値!Y188&lt;安値!W188,安値!Y188&lt;安値!Z188,安値!Y188&lt;安値!AA188),20,""))</f>
        <v/>
      </c>
      <c r="U188" s="500" t="str">
        <f>IF(終値!A188="","",IF(AND(安値!Z188&lt;安値!Y188,安値!Z188&lt;安値!X188,安値!Z188&lt;安値!AA188,安値!Z188&lt;安値!AB188),21,""))</f>
        <v/>
      </c>
      <c r="V188" s="500">
        <f>IF(終値!A188="","",IF(AND(安値!AA188&lt;安値!Z188,安値!AA188&lt;安値!Y188,安値!AA188&lt;安値!AB188,安値!AA188&lt;安値!AC188),22,""))</f>
        <v>22</v>
      </c>
      <c r="W188" s="500" t="str">
        <f>IF(終値!A188="","",IF(AND(安値!AB188&lt;安値!AA188,安値!AB188&lt;安値!Z188,安値!AB188&lt;安値!AC188,安値!AB188&lt;安値!AD188),23,""))</f>
        <v/>
      </c>
      <c r="X188" s="500" t="str">
        <f>IF(終値!A188="","",IF(AND(安値!AC188&lt;安値!AB188,安値!AC188&lt;安値!AA188,安値!AC188&lt;安値!AD188,安値!AC188&lt;安値!AE188),24,""))</f>
        <v/>
      </c>
      <c r="Y188" s="500" t="str">
        <f>IF(終値!A188="","",IF(AND(安値!AD188&lt;安値!AC188,安値!AD188&lt;安値!AB188,安値!AD188&lt;安値!AE188,安値!AD188&lt;安値!AF188),25,""))</f>
        <v/>
      </c>
      <c r="Z188" s="500" t="str">
        <f>IF(終値!A188="","",IF(AND(安値!AE188&lt;安値!AD188,安値!AE188&lt;安値!AC188,安値!AE188&lt;安値!AF188,安値!AE188&lt;安値!AG188),26,""))</f>
        <v/>
      </c>
      <c r="AA188" s="500" t="str">
        <f>IF(終値!A188="","",IF(AND(安値!AF188&lt;安値!AE188,安値!AF188&lt;安値!AD188,安値!AF188&lt;安値!AG188,安値!AF188&lt;安値!AH188),27,""))</f>
        <v/>
      </c>
      <c r="AB188" s="500" t="str">
        <f>IF(終値!A188="","",IF(AND(安値!AG188&lt;安値!AF188,安値!AG188&lt;安値!AE188,安値!AG188&lt;安値!AH188,安値!AG188&lt;安値!AI188),28,""))</f>
        <v/>
      </c>
      <c r="AC188" s="500" t="str">
        <f>IF(終値!A188="","",IF(AND(高値!G188&gt;高値!F188,高値!G188&gt;高値!E188,高値!G188&gt;高値!H188,高値!G188&gt;高値!I188),2,""))</f>
        <v/>
      </c>
      <c r="AD188" s="500" t="str">
        <f>IF(終値!A188="","",IF(AND(高値!H188&gt;高値!G188,高値!H188&gt;高値!F188,高値!H188&gt;高値!I188,高値!H188&gt;高値!J188),3,""))</f>
        <v/>
      </c>
      <c r="AE188" s="500" t="str">
        <f>IF(終値!A188="","",IF(AND(高値!I188&gt;高値!H188,高値!I188&gt;高値!G188,高値!I188&gt;高値!J188,高値!I188&gt;高値!K188),4,""))</f>
        <v/>
      </c>
      <c r="AF188" s="500">
        <f>IF(終値!A188="","",IF(AND(高値!J188&gt;高値!I188,高値!J188&gt;高値!H188,高値!J188&gt;高値!K188,高値!J188&gt;高値!L188),5,""))</f>
        <v>5</v>
      </c>
      <c r="AG188" s="500" t="str">
        <f>IF(終値!A188="","",IF(AND(高値!K188&gt;高値!J188,高値!K188&gt;高値!I188,高値!K188&gt;高値!L188,高値!K188&gt;高値!M188),6,""))</f>
        <v/>
      </c>
      <c r="AH188" s="500" t="str">
        <f>IF(終値!A188="","",IF(AND(高値!L188&gt;高値!K188,高値!L188&gt;高値!J188,高値!L188&gt;高値!M188,高値!L188&gt;高値!N188),7,""))</f>
        <v/>
      </c>
      <c r="AI188" s="500" t="str">
        <f>IF(終値!A188="","",IF(AND(高値!M188&gt;高値!L188,高値!M188&gt;高値!K188,高値!M188&gt;高値!N188,高値!M188&gt;高値!O188),8,""))</f>
        <v/>
      </c>
      <c r="AJ188" s="500" t="str">
        <f>IF(終値!A188="","",IF(AND(高値!N188&gt;高値!M188,高値!N188&gt;高値!L188,高値!N188&gt;高値!O188,高値!N188&gt;高値!P188),9,""))</f>
        <v/>
      </c>
      <c r="AK188" s="500" t="str">
        <f>IF(終値!A188="","",IF(AND(高値!O188&gt;高値!N188,高値!O188&gt;高値!M188,高値!O188&gt;高値!P188,高値!O188&gt;高値!Q188),10,""))</f>
        <v/>
      </c>
      <c r="AL188" s="500" t="str">
        <f>IF(終値!A188="","",IF(AND(高値!P188&gt;高値!O188,高値!P188&gt;高値!N188,高値!P188&gt;高値!Q188,高値!P188&gt;高値!R188),11,""))</f>
        <v/>
      </c>
      <c r="AM188" s="500" t="str">
        <f>IF(終値!A188="","",IF(AND(高値!Q188&gt;高値!P188,高値!Q188&gt;高値!O188,高値!Q188&gt;高値!R188,高値!Q188&gt;高値!S188),12,""))</f>
        <v/>
      </c>
      <c r="AN188" s="500" t="str">
        <f>IF(終値!A188="","",IF(AND(高値!R188&gt;高値!Q188,高値!R188&gt;高値!P188,高値!R188&gt;高値!S188,高値!R188&gt;高値!T188),13,""))</f>
        <v/>
      </c>
      <c r="AO188" s="500" t="str">
        <f>IF(終値!A188="","",IF(AND(高値!S188&gt;高値!R188,高値!S188&gt;高値!Q188,高値!S188&gt;高値!T188,高値!S188&gt;高値!U188),14,""))</f>
        <v/>
      </c>
      <c r="AP188" s="500">
        <f>IF(終値!A188="","",IF(AND(高値!T188&gt;高値!S188,高値!T188&gt;高値!R188,高値!T188&gt;高値!U188,高値!T188&gt;高値!V188),15,""))</f>
        <v>15</v>
      </c>
      <c r="AQ188" s="500" t="str">
        <f>IF(終値!A188="","",IF(AND(高値!U188&gt;高値!T188,高値!U188&gt;高値!S188,高値!U188&gt;高値!V188,高値!U188&gt;高値!W188),16,""))</f>
        <v/>
      </c>
      <c r="AR188" s="500" t="str">
        <f>IF(終値!A188="","",IF(AND(高値!V188&gt;高値!U188,高値!V188&gt;高値!T188,高値!V188&gt;高値!W188,高値!V188&gt;高値!X188),17,""))</f>
        <v/>
      </c>
      <c r="AS188" s="500" t="str">
        <f>IF(終値!A188="","",IF(AND(高値!W188&gt;高値!V188,高値!W188&gt;高値!U188,高値!W188&gt;高値!X188,高値!W188&gt;高値!Y188),18,""))</f>
        <v/>
      </c>
      <c r="AT188" s="500" t="str">
        <f>IF(終値!A188="","",IF(AND(高値!X188&gt;高値!W188,高値!X188&gt;高値!V188,高値!X188&gt;高値!Y188,高値!X188&gt;高値!Z188),19,""))</f>
        <v/>
      </c>
      <c r="AU188" s="500" t="str">
        <f>IF(終値!A188="","",IF(AND(高値!Y188&gt;高値!X188,高値!Y188&gt;高値!W188,高値!Y188&gt;高値!Z188,高値!Y188&gt;高値!AA188),20,""))</f>
        <v/>
      </c>
      <c r="AV188" s="500">
        <f>IF(終値!A188="","",IF(AND(高値!Z188&gt;高値!Y188,高値!Z188&gt;高値!X188,高値!Z188&gt;高値!AA188,高値!Z188&gt;高値!AB188),21,""))</f>
        <v>21</v>
      </c>
      <c r="AW188" s="500" t="str">
        <f>IF(終値!A188="","",IF(AND(高値!AA188&gt;高値!Z188,高値!AA188&gt;高値!Y188,高値!AA188&gt;高値!AB188,高値!AA188&gt;高値!AC188),22,""))</f>
        <v/>
      </c>
      <c r="AX188" s="500" t="str">
        <f>IF(終値!A188="","",IF(AND(高値!AB188&gt;高値!AA188,高値!AB188&gt;高値!Z188,高値!AB188&gt;高値!AC188,高値!AB188&gt;高値!AD188),23,""))</f>
        <v/>
      </c>
      <c r="AY188" s="500" t="str">
        <f>IF(終値!A188="","",IF(AND(高値!AC188&gt;高値!AB188,高値!AC188&gt;高値!AA188,高値!AC188&gt;高値!AD188,高値!AC188&gt;高値!AE188),24,""))</f>
        <v/>
      </c>
      <c r="AZ188" s="500" t="str">
        <f>IF(終値!A188="","",IF(AND(高値!AD188&gt;高値!AC188,高値!AD188&gt;高値!AB188,高値!AD188&gt;高値!AE188,高値!AD188&gt;高値!AF188),25,""))</f>
        <v/>
      </c>
      <c r="BA188" s="500">
        <f>IF(終値!A188="","",IF(AND(高値!AE188&gt;高値!AD188,高値!AE188&gt;高値!AC188,高値!AE188&gt;高値!AF188,高値!AE188&gt;高値!AG188),26,""))</f>
        <v>26</v>
      </c>
      <c r="BB188" s="500" t="str">
        <f>IF(終値!A188="","",IF(AND(高値!AF188&gt;高値!AE188,高値!AF188&gt;高値!AD188,高値!AF188&gt;高値!AG188,高値!AF188&gt;高値!AH188),27,""))</f>
        <v/>
      </c>
      <c r="BC188" s="500" t="str">
        <f>IF(終値!A188="","",IF(AND(高値!AG188&gt;高値!AF188,高値!AG188&gt;高値!AE188,高値!AG188&gt;高値!AH188,高値!AG188&gt;高値!AI188),28,""))</f>
        <v/>
      </c>
      <c r="BD188" s="500">
        <f t="shared" si="12"/>
        <v>3</v>
      </c>
      <c r="BE188" s="500">
        <f t="shared" si="13"/>
        <v>4</v>
      </c>
      <c r="BF188" s="500">
        <f t="shared" si="14"/>
        <v>9</v>
      </c>
      <c r="BG188" s="500">
        <f>IF($BE188="","",INDEX(安値!$E188:$CZ188,1,$BE188+1))</f>
        <v>607.70000000000005</v>
      </c>
      <c r="BH188" s="500">
        <f>IF($BF188="","",INDEX(安値!$E188:$CZ188,1,$BF188+1))</f>
        <v>586.5</v>
      </c>
      <c r="BI188" s="500">
        <f>IF($BF188="","",MAX(INDEX(高値!$E188:$CZ188,1,$BE188+1):INDEX(高値!$E188:$CZ188,1,$BF188+1)))</f>
        <v>646.29999999999995</v>
      </c>
      <c r="BJ188" s="500">
        <f>IF($BF188="","",AVERAGE(INDEX(終値!$E188:$CZ188,1,$BF188+1):INDEX(終値!$E188:$CZ188,1,$BF188+20))-2*STDEVP(INDEX(終値!$E188:$CZ188,1,$BF188+1):INDEX(終値!$E188:$CZ188,1,$BF188+20)))</f>
        <v>600.59660527835706</v>
      </c>
      <c r="BK188" s="500">
        <f>IF($BE188="","",AVERAGE(INDEX(終値!$E188:$CZ188,1,$BE188+1):INDEX(終値!$E188:$CZ188,1,$BE188+20))-2*STDEVP(INDEX(終値!$E188:$CZ188,1,$BE188+1):INDEX(終値!$E188:$CZ188,1,$BE188+20)))</f>
        <v>597.3610554540661</v>
      </c>
      <c r="BL188" s="500">
        <f t="shared" si="15"/>
        <v>4</v>
      </c>
      <c r="BM188" s="500">
        <f t="shared" si="16"/>
        <v>5</v>
      </c>
      <c r="BN188" s="500">
        <f t="shared" si="17"/>
        <v>15</v>
      </c>
      <c r="BO188" s="500">
        <f>IF($BM188="","",INDEX(高値!$E188:$CZ188,1,$BM188+1))</f>
        <v>646.29999999999995</v>
      </c>
      <c r="BP188" s="500">
        <f>IF($BN188="","",INDEX(高値!$E188:$CZ188,1,$BN188+1))</f>
        <v>656.5</v>
      </c>
      <c r="BQ188" s="500">
        <f>IF($BN188="","",MIN(INDEX(安値!$E188:$CZ188,1,$BM188+1):INDEX(安値!$E188:$CZ188,1,$BN188+1)))</f>
        <v>586.5</v>
      </c>
      <c r="BR188" s="500">
        <f>IF($BN188="","",AVERAGE(INDEX(終値!$E188:$CZ188,1,$BN188+1):INDEX(終値!$E188:$CZ188,1,$BN188+20))+2*STDEVP(INDEX(終値!$E188:$CZ188,1,$BN188+1):INDEX(終値!$E188:$CZ188,1,$BN188+20)))</f>
        <v>681.75811505733077</v>
      </c>
      <c r="BS188" s="500">
        <f>IF($BM188="","",AVERAGE(INDEX(終値!$E188:$CZ188,1,$BM188+1):INDEX(終値!$E188:$CZ188,1,$BM188+20))+2*STDEVP(INDEX(終値!$E188:$CZ188,1,$BM188+1):INDEX(終値!$E188:$CZ188,1,$BM188+20)))</f>
        <v>664.3065670757004</v>
      </c>
      <c r="BT188" s="497" t="str">
        <f>IFERROR(IF(AND($BD188&gt;=2,ABS($BG188-$BH188)/$BH188&lt;=BB設定!$B$12,$BI188&gt;=MAX($BH188,$BG188)*(1+BB設定!$B$13),終値!E188&gt;$BG188),IF(OR(終値!E188&gt;=$BI188,AND($BH188&lt;$BJ188,$BG188&gt;=$BK188)),"二番底W▲","二番底W形成"),IF(AND($BL188&gt;=2,ABS($BO188-$BP188)/$BP188&lt;=BB設定!$B$12,$BQ188&lt;=MIN($BP188,$BO188)*(1-BB設定!$B$13),終値!E188&lt;$BO188),IF(OR(終値!E188&lt;=$BQ188,AND($BP188&gt;$BR188,$BO188&lt;=$BS188)),"二番天井M▼","二番天井M形成"),"－")),"－")</f>
        <v>二番底W▲</v>
      </c>
    </row>
    <row r="189" spans="2:72">
      <c r="B189" s="500" t="str">
        <f>IF(終値!A189="","",IF(AND(安値!G189&lt;安値!F189,安値!G189&lt;安値!E189,安値!G189&lt;安値!H189,安値!G189&lt;安値!I189),2,""))</f>
        <v/>
      </c>
      <c r="C189" s="500" t="str">
        <f>IF(終値!A189="","",IF(AND(安値!H189&lt;安値!G189,安値!H189&lt;安値!F189,安値!H189&lt;安値!I189,安値!H189&lt;安値!J189),3,""))</f>
        <v/>
      </c>
      <c r="D189" s="500" t="str">
        <f>IF(終値!A189="","",IF(AND(安値!I189&lt;安値!H189,安値!I189&lt;安値!G189,安値!I189&lt;安値!J189,安値!I189&lt;安値!K189),4,""))</f>
        <v/>
      </c>
      <c r="E189" s="500" t="str">
        <f>IF(終値!A189="","",IF(AND(安値!J189&lt;安値!I189,安値!J189&lt;安値!H189,安値!J189&lt;安値!K189,安値!J189&lt;安値!L189),5,""))</f>
        <v/>
      </c>
      <c r="F189" s="500" t="str">
        <f>IF(終値!A189="","",IF(AND(安値!K189&lt;安値!J189,安値!K189&lt;安値!I189,安値!K189&lt;安値!L189,安値!K189&lt;安値!M189),6,""))</f>
        <v/>
      </c>
      <c r="G189" s="500" t="str">
        <f>IF(終値!A189="","",IF(AND(安値!L189&lt;安値!K189,安値!L189&lt;安値!J189,安値!L189&lt;安値!M189,安値!L189&lt;安値!N189),7,""))</f>
        <v/>
      </c>
      <c r="H189" s="500" t="str">
        <f>IF(終値!A189="","",IF(AND(安値!M189&lt;安値!L189,安値!M189&lt;安値!K189,安値!M189&lt;安値!N189,安値!M189&lt;安値!O189),8,""))</f>
        <v/>
      </c>
      <c r="I189" s="500" t="str">
        <f>IF(終値!A189="","",IF(AND(安値!N189&lt;安値!M189,安値!N189&lt;安値!L189,安値!N189&lt;安値!O189,安値!N189&lt;安値!P189),9,""))</f>
        <v/>
      </c>
      <c r="J189" s="500" t="str">
        <f>IF(終値!A189="","",IF(AND(安値!O189&lt;安値!N189,安値!O189&lt;安値!M189,安値!O189&lt;安値!P189,安値!O189&lt;安値!Q189),10,""))</f>
        <v/>
      </c>
      <c r="K189" s="500">
        <f>IF(終値!A189="","",IF(AND(安値!P189&lt;安値!O189,安値!P189&lt;安値!N189,安値!P189&lt;安値!Q189,安値!P189&lt;安値!R189),11,""))</f>
        <v>11</v>
      </c>
      <c r="L189" s="500" t="str">
        <f>IF(終値!A189="","",IF(AND(安値!Q189&lt;安値!P189,安値!Q189&lt;安値!O189,安値!Q189&lt;安値!R189,安値!Q189&lt;安値!S189),12,""))</f>
        <v/>
      </c>
      <c r="M189" s="500" t="str">
        <f>IF(終値!A189="","",IF(AND(安値!R189&lt;安値!Q189,安値!R189&lt;安値!P189,安値!R189&lt;安値!S189,安値!R189&lt;安値!T189),13,""))</f>
        <v/>
      </c>
      <c r="N189" s="500">
        <f>IF(終値!A189="","",IF(AND(安値!S189&lt;安値!R189,安値!S189&lt;安値!Q189,安値!S189&lt;安値!T189,安値!S189&lt;安値!U189),14,""))</f>
        <v>14</v>
      </c>
      <c r="O189" s="500" t="str">
        <f>IF(終値!A189="","",IF(AND(安値!T189&lt;安値!S189,安値!T189&lt;安値!R189,安値!T189&lt;安値!U189,安値!T189&lt;安値!V189),15,""))</f>
        <v/>
      </c>
      <c r="P189" s="500" t="str">
        <f>IF(終値!A189="","",IF(AND(安値!U189&lt;安値!T189,安値!U189&lt;安値!S189,安値!U189&lt;安値!V189,安値!U189&lt;安値!W189),16,""))</f>
        <v/>
      </c>
      <c r="Q189" s="500" t="str">
        <f>IF(終値!A189="","",IF(AND(安値!V189&lt;安値!U189,安値!V189&lt;安値!T189,安値!V189&lt;安値!W189,安値!V189&lt;安値!X189),17,""))</f>
        <v/>
      </c>
      <c r="R189" s="500">
        <f>IF(終値!A189="","",IF(AND(安値!W189&lt;安値!V189,安値!W189&lt;安値!U189,安値!W189&lt;安値!X189,安値!W189&lt;安値!Y189),18,""))</f>
        <v>18</v>
      </c>
      <c r="S189" s="500" t="str">
        <f>IF(終値!A189="","",IF(AND(安値!X189&lt;安値!W189,安値!X189&lt;安値!V189,安値!X189&lt;安値!Y189,安値!X189&lt;安値!Z189),19,""))</f>
        <v/>
      </c>
      <c r="T189" s="500" t="str">
        <f>IF(終値!A189="","",IF(AND(安値!Y189&lt;安値!X189,安値!Y189&lt;安値!W189,安値!Y189&lt;安値!Z189,安値!Y189&lt;安値!AA189),20,""))</f>
        <v/>
      </c>
      <c r="U189" s="500" t="str">
        <f>IF(終値!A189="","",IF(AND(安値!Z189&lt;安値!Y189,安値!Z189&lt;安値!X189,安値!Z189&lt;安値!AA189,安値!Z189&lt;安値!AB189),21,""))</f>
        <v/>
      </c>
      <c r="V189" s="500" t="str">
        <f>IF(終値!A189="","",IF(AND(安値!AA189&lt;安値!Z189,安値!AA189&lt;安値!Y189,安値!AA189&lt;安値!AB189,安値!AA189&lt;安値!AC189),22,""))</f>
        <v/>
      </c>
      <c r="W189" s="500" t="str">
        <f>IF(終値!A189="","",IF(AND(安値!AB189&lt;安値!AA189,安値!AB189&lt;安値!Z189,安値!AB189&lt;安値!AC189,安値!AB189&lt;安値!AD189),23,""))</f>
        <v/>
      </c>
      <c r="X189" s="500" t="str">
        <f>IF(終値!A189="","",IF(AND(安値!AC189&lt;安値!AB189,安値!AC189&lt;安値!AA189,安値!AC189&lt;安値!AD189,安値!AC189&lt;安値!AE189),24,""))</f>
        <v/>
      </c>
      <c r="Y189" s="500" t="str">
        <f>IF(終値!A189="","",IF(AND(安値!AD189&lt;安値!AC189,安値!AD189&lt;安値!AB189,安値!AD189&lt;安値!AE189,安値!AD189&lt;安値!AF189),25,""))</f>
        <v/>
      </c>
      <c r="Z189" s="500" t="str">
        <f>IF(終値!A189="","",IF(AND(安値!AE189&lt;安値!AD189,安値!AE189&lt;安値!AC189,安値!AE189&lt;安値!AF189,安値!AE189&lt;安値!AG189),26,""))</f>
        <v/>
      </c>
      <c r="AA189" s="500" t="str">
        <f>IF(終値!A189="","",IF(AND(安値!AF189&lt;安値!AE189,安値!AF189&lt;安値!AD189,安値!AF189&lt;安値!AG189,安値!AF189&lt;安値!AH189),27,""))</f>
        <v/>
      </c>
      <c r="AB189" s="500" t="str">
        <f>IF(終値!A189="","",IF(AND(安値!AG189&lt;安値!AF189,安値!AG189&lt;安値!AE189,安値!AG189&lt;安値!AH189,安値!AG189&lt;安値!AI189),28,""))</f>
        <v/>
      </c>
      <c r="AC189" s="500" t="str">
        <f>IF(終値!A189="","",IF(AND(高値!G189&gt;高値!F189,高値!G189&gt;高値!E189,高値!G189&gt;高値!H189,高値!G189&gt;高値!I189),2,""))</f>
        <v/>
      </c>
      <c r="AD189" s="500" t="str">
        <f>IF(終値!A189="","",IF(AND(高値!H189&gt;高値!G189,高値!H189&gt;高値!F189,高値!H189&gt;高値!I189,高値!H189&gt;高値!J189),3,""))</f>
        <v/>
      </c>
      <c r="AE189" s="500" t="str">
        <f>IF(終値!A189="","",IF(AND(高値!I189&gt;高値!H189,高値!I189&gt;高値!G189,高値!I189&gt;高値!J189,高値!I189&gt;高値!K189),4,""))</f>
        <v/>
      </c>
      <c r="AF189" s="500">
        <f>IF(終値!A189="","",IF(AND(高値!J189&gt;高値!I189,高値!J189&gt;高値!H189,高値!J189&gt;高値!K189,高値!J189&gt;高値!L189),5,""))</f>
        <v>5</v>
      </c>
      <c r="AG189" s="500" t="str">
        <f>IF(終値!A189="","",IF(AND(高値!K189&gt;高値!J189,高値!K189&gt;高値!I189,高値!K189&gt;高値!L189,高値!K189&gt;高値!M189),6,""))</f>
        <v/>
      </c>
      <c r="AH189" s="500" t="str">
        <f>IF(終値!A189="","",IF(AND(高値!L189&gt;高値!K189,高値!L189&gt;高値!J189,高値!L189&gt;高値!M189,高値!L189&gt;高値!N189),7,""))</f>
        <v/>
      </c>
      <c r="AI189" s="500" t="str">
        <f>IF(終値!A189="","",IF(AND(高値!M189&gt;高値!L189,高値!M189&gt;高値!K189,高値!M189&gt;高値!N189,高値!M189&gt;高値!O189),8,""))</f>
        <v/>
      </c>
      <c r="AJ189" s="500" t="str">
        <f>IF(終値!A189="","",IF(AND(高値!N189&gt;高値!M189,高値!N189&gt;高値!L189,高値!N189&gt;高値!O189,高値!N189&gt;高値!P189),9,""))</f>
        <v/>
      </c>
      <c r="AK189" s="500" t="str">
        <f>IF(終値!A189="","",IF(AND(高値!O189&gt;高値!N189,高値!O189&gt;高値!M189,高値!O189&gt;高値!P189,高値!O189&gt;高値!Q189),10,""))</f>
        <v/>
      </c>
      <c r="AL189" s="500" t="str">
        <f>IF(終値!A189="","",IF(AND(高値!P189&gt;高値!O189,高値!P189&gt;高値!N189,高値!P189&gt;高値!Q189,高値!P189&gt;高値!R189),11,""))</f>
        <v/>
      </c>
      <c r="AM189" s="500">
        <f>IF(終値!A189="","",IF(AND(高値!Q189&gt;高値!P189,高値!Q189&gt;高値!O189,高値!Q189&gt;高値!R189,高値!Q189&gt;高値!S189),12,""))</f>
        <v>12</v>
      </c>
      <c r="AN189" s="500" t="str">
        <f>IF(終値!A189="","",IF(AND(高値!R189&gt;高値!Q189,高値!R189&gt;高値!P189,高値!R189&gt;高値!S189,高値!R189&gt;高値!T189),13,""))</f>
        <v/>
      </c>
      <c r="AO189" s="500" t="str">
        <f>IF(終値!A189="","",IF(AND(高値!S189&gt;高値!R189,高値!S189&gt;高値!Q189,高値!S189&gt;高値!T189,高値!S189&gt;高値!U189),14,""))</f>
        <v/>
      </c>
      <c r="AP189" s="500" t="str">
        <f>IF(終値!A189="","",IF(AND(高値!T189&gt;高値!S189,高値!T189&gt;高値!R189,高値!T189&gt;高値!U189,高値!T189&gt;高値!V189),15,""))</f>
        <v/>
      </c>
      <c r="AQ189" s="500">
        <f>IF(終値!A189="","",IF(AND(高値!U189&gt;高値!T189,高値!U189&gt;高値!S189,高値!U189&gt;高値!V189,高値!U189&gt;高値!W189),16,""))</f>
        <v>16</v>
      </c>
      <c r="AR189" s="500" t="str">
        <f>IF(終値!A189="","",IF(AND(高値!V189&gt;高値!U189,高値!V189&gt;高値!T189,高値!V189&gt;高値!W189,高値!V189&gt;高値!X189),17,""))</f>
        <v/>
      </c>
      <c r="AS189" s="500" t="str">
        <f>IF(終値!A189="","",IF(AND(高値!W189&gt;高値!V189,高値!W189&gt;高値!U189,高値!W189&gt;高値!X189,高値!W189&gt;高値!Y189),18,""))</f>
        <v/>
      </c>
      <c r="AT189" s="500" t="str">
        <f>IF(終値!A189="","",IF(AND(高値!X189&gt;高値!W189,高値!X189&gt;高値!V189,高値!X189&gt;高値!Y189,高値!X189&gt;高値!Z189),19,""))</f>
        <v/>
      </c>
      <c r="AU189" s="500" t="str">
        <f>IF(終値!A189="","",IF(AND(高値!Y189&gt;高値!X189,高値!Y189&gt;高値!W189,高値!Y189&gt;高値!Z189,高値!Y189&gt;高値!AA189),20,""))</f>
        <v/>
      </c>
      <c r="AV189" s="500" t="str">
        <f>IF(終値!A189="","",IF(AND(高値!Z189&gt;高値!Y189,高値!Z189&gt;高値!X189,高値!Z189&gt;高値!AA189,高値!Z189&gt;高値!AB189),21,""))</f>
        <v/>
      </c>
      <c r="AW189" s="500">
        <f>IF(終値!A189="","",IF(AND(高値!AA189&gt;高値!Z189,高値!AA189&gt;高値!Y189,高値!AA189&gt;高値!AB189,高値!AA189&gt;高値!AC189),22,""))</f>
        <v>22</v>
      </c>
      <c r="AX189" s="500" t="str">
        <f>IF(終値!A189="","",IF(AND(高値!AB189&gt;高値!AA189,高値!AB189&gt;高値!Z189,高値!AB189&gt;高値!AC189,高値!AB189&gt;高値!AD189),23,""))</f>
        <v/>
      </c>
      <c r="AY189" s="500" t="str">
        <f>IF(終値!A189="","",IF(AND(高値!AC189&gt;高値!AB189,高値!AC189&gt;高値!AA189,高値!AC189&gt;高値!AD189,高値!AC189&gt;高値!AE189),24,""))</f>
        <v/>
      </c>
      <c r="AZ189" s="500" t="str">
        <f>IF(終値!A189="","",IF(AND(高値!AD189&gt;高値!AC189,高値!AD189&gt;高値!AB189,高値!AD189&gt;高値!AE189,高値!AD189&gt;高値!AF189),25,""))</f>
        <v/>
      </c>
      <c r="BA189" s="500" t="str">
        <f>IF(終値!A189="","",IF(AND(高値!AE189&gt;高値!AD189,高値!AE189&gt;高値!AC189,高値!AE189&gt;高値!AF189,高値!AE189&gt;高値!AG189),26,""))</f>
        <v/>
      </c>
      <c r="BB189" s="500">
        <f>IF(終値!A189="","",IF(AND(高値!AF189&gt;高値!AE189,高値!AF189&gt;高値!AD189,高値!AF189&gt;高値!AG189,高値!AF189&gt;高値!AH189),27,""))</f>
        <v>27</v>
      </c>
      <c r="BC189" s="500" t="str">
        <f>IF(終値!A189="","",IF(AND(高値!AG189&gt;高値!AF189,高値!AG189&gt;高値!AE189,高値!AG189&gt;高値!AH189,高値!AG189&gt;高値!AI189),28,""))</f>
        <v/>
      </c>
      <c r="BD189" s="500">
        <f t="shared" si="12"/>
        <v>3</v>
      </c>
      <c r="BE189" s="500">
        <f t="shared" si="13"/>
        <v>11</v>
      </c>
      <c r="BF189" s="500">
        <f t="shared" si="14"/>
        <v>14</v>
      </c>
      <c r="BG189" s="500">
        <f>IF($BE189="","",INDEX(安値!$E189:$CZ189,1,$BE189+1))</f>
        <v>1978.5</v>
      </c>
      <c r="BH189" s="500">
        <f>IF($BF189="","",INDEX(安値!$E189:$CZ189,1,$BF189+1))</f>
        <v>1954.5</v>
      </c>
      <c r="BI189" s="500">
        <f>IF($BF189="","",MAX(INDEX(高値!$E189:$CZ189,1,$BE189+1):INDEX(高値!$E189:$CZ189,1,$BF189+1)))</f>
        <v>2043.5</v>
      </c>
      <c r="BJ189" s="500">
        <f>IF($BF189="","",AVERAGE(INDEX(終値!$E189:$CZ189,1,$BF189+1):INDEX(終値!$E189:$CZ189,1,$BF189+20))-2*STDEVP(INDEX(終値!$E189:$CZ189,1,$BF189+1):INDEX(終値!$E189:$CZ189,1,$BF189+20)))</f>
        <v>1722.3383478685598</v>
      </c>
      <c r="BK189" s="500">
        <f>IF($BE189="","",AVERAGE(INDEX(終値!$E189:$CZ189,1,$BE189+1):INDEX(終値!$E189:$CZ189,1,$BE189+20))-2*STDEVP(INDEX(終値!$E189:$CZ189,1,$BE189+1):INDEX(終値!$E189:$CZ189,1,$BE189+20)))</f>
        <v>1773.6059902629891</v>
      </c>
      <c r="BL189" s="500">
        <f t="shared" si="15"/>
        <v>5</v>
      </c>
      <c r="BM189" s="500">
        <f t="shared" si="16"/>
        <v>5</v>
      </c>
      <c r="BN189" s="500">
        <f t="shared" si="17"/>
        <v>12</v>
      </c>
      <c r="BO189" s="500">
        <f>IF($BM189="","",INDEX(高値!$E189:$CZ189,1,$BM189+1))</f>
        <v>2194.5</v>
      </c>
      <c r="BP189" s="500">
        <f>IF($BN189="","",INDEX(高値!$E189:$CZ189,1,$BN189+1))</f>
        <v>2043.5</v>
      </c>
      <c r="BQ189" s="500">
        <f>IF($BN189="","",MIN(INDEX(安値!$E189:$CZ189,1,$BM189+1):INDEX(安値!$E189:$CZ189,1,$BN189+1)))</f>
        <v>1978.5</v>
      </c>
      <c r="BR189" s="500">
        <f>IF($BN189="","",AVERAGE(INDEX(終値!$E189:$CZ189,1,$BN189+1):INDEX(終値!$E189:$CZ189,1,$BN189+20))+2*STDEVP(INDEX(終値!$E189:$CZ189,1,$BN189+1):INDEX(終値!$E189:$CZ189,1,$BN189+20)))</f>
        <v>2070.3874243293321</v>
      </c>
      <c r="BS189" s="500">
        <f>IF($BM189="","",AVERAGE(INDEX(終値!$E189:$CZ189,1,$BM189+1):INDEX(終値!$E189:$CZ189,1,$BM189+20))+2*STDEVP(INDEX(終値!$E189:$CZ189,1,$BM189+1):INDEX(終値!$E189:$CZ189,1,$BM189+20)))</f>
        <v>2148.2443767802579</v>
      </c>
      <c r="BT189" s="497" t="str">
        <f>IFERROR(IF(AND($BD189&gt;=2,ABS($BG189-$BH189)/$BH189&lt;=BB設定!$B$12,$BI189&gt;=MAX($BH189,$BG189)*(1+BB設定!$B$13),終値!E189&gt;$BG189),IF(OR(終値!E189&gt;=$BI189,AND($BH189&lt;$BJ189,$BG189&gt;=$BK189)),"二番底W▲","二番底W形成"),IF(AND($BL189&gt;=2,ABS($BO189-$BP189)/$BP189&lt;=BB設定!$B$12,$BQ189&lt;=MIN($BP189,$BO189)*(1-BB設定!$B$13),終値!E189&lt;$BO189),IF(OR(終値!E189&lt;=$BQ189,AND($BP189&gt;$BR189,$BO189&lt;=$BS189)),"二番天井M▼","二番天井M形成"),"－")),"－")</f>
        <v>－</v>
      </c>
    </row>
    <row r="190" spans="2:72">
      <c r="B190" s="500">
        <f>IF(終値!A190="","",IF(AND(安値!G190&lt;安値!F190,安値!G190&lt;安値!E190,安値!G190&lt;安値!H190,安値!G190&lt;安値!I190),2,""))</f>
        <v>2</v>
      </c>
      <c r="C190" s="500" t="str">
        <f>IF(終値!A190="","",IF(AND(安値!H190&lt;安値!G190,安値!H190&lt;安値!F190,安値!H190&lt;安値!I190,安値!H190&lt;安値!J190),3,""))</f>
        <v/>
      </c>
      <c r="D190" s="500" t="str">
        <f>IF(終値!A190="","",IF(AND(安値!I190&lt;安値!H190,安値!I190&lt;安値!G190,安値!I190&lt;安値!J190,安値!I190&lt;安値!K190),4,""))</f>
        <v/>
      </c>
      <c r="E190" s="500" t="str">
        <f>IF(終値!A190="","",IF(AND(安値!J190&lt;安値!I190,安値!J190&lt;安値!H190,安値!J190&lt;安値!K190,安値!J190&lt;安値!L190),5,""))</f>
        <v/>
      </c>
      <c r="F190" s="500">
        <f>IF(終値!A190="","",IF(AND(安値!K190&lt;安値!J190,安値!K190&lt;安値!I190,安値!K190&lt;安値!L190,安値!K190&lt;安値!M190),6,""))</f>
        <v>6</v>
      </c>
      <c r="G190" s="500" t="str">
        <f>IF(終値!A190="","",IF(AND(安値!L190&lt;安値!K190,安値!L190&lt;安値!J190,安値!L190&lt;安値!M190,安値!L190&lt;安値!N190),7,""))</f>
        <v/>
      </c>
      <c r="H190" s="500" t="str">
        <f>IF(終値!A190="","",IF(AND(安値!M190&lt;安値!L190,安値!M190&lt;安値!K190,安値!M190&lt;安値!N190,安値!M190&lt;安値!O190),8,""))</f>
        <v/>
      </c>
      <c r="I190" s="500" t="str">
        <f>IF(終値!A190="","",IF(AND(安値!N190&lt;安値!M190,安値!N190&lt;安値!L190,安値!N190&lt;安値!O190,安値!N190&lt;安値!P190),9,""))</f>
        <v/>
      </c>
      <c r="J190" s="500" t="str">
        <f>IF(終値!A190="","",IF(AND(安値!O190&lt;安値!N190,安値!O190&lt;安値!M190,安値!O190&lt;安値!P190,安値!O190&lt;安値!Q190),10,""))</f>
        <v/>
      </c>
      <c r="K190" s="500" t="str">
        <f>IF(終値!A190="","",IF(AND(安値!P190&lt;安値!O190,安値!P190&lt;安値!N190,安値!P190&lt;安値!Q190,安値!P190&lt;安値!R190),11,""))</f>
        <v/>
      </c>
      <c r="L190" s="500" t="str">
        <f>IF(終値!A190="","",IF(AND(安値!Q190&lt;安値!P190,安値!Q190&lt;安値!O190,安値!Q190&lt;安値!R190,安値!Q190&lt;安値!S190),12,""))</f>
        <v/>
      </c>
      <c r="M190" s="500">
        <f>IF(終値!A190="","",IF(AND(安値!R190&lt;安値!Q190,安値!R190&lt;安値!P190,安値!R190&lt;安値!S190,安値!R190&lt;安値!T190),13,""))</f>
        <v>13</v>
      </c>
      <c r="N190" s="500" t="str">
        <f>IF(終値!A190="","",IF(AND(安値!S190&lt;安値!R190,安値!S190&lt;安値!Q190,安値!S190&lt;安値!T190,安値!S190&lt;安値!U190),14,""))</f>
        <v/>
      </c>
      <c r="O190" s="500" t="str">
        <f>IF(終値!A190="","",IF(AND(安値!T190&lt;安値!S190,安値!T190&lt;安値!R190,安値!T190&lt;安値!U190,安値!T190&lt;安値!V190),15,""))</f>
        <v/>
      </c>
      <c r="P190" s="500" t="str">
        <f>IF(終値!A190="","",IF(AND(安値!U190&lt;安値!T190,安値!U190&lt;安値!S190,安値!U190&lt;安値!V190,安値!U190&lt;安値!W190),16,""))</f>
        <v/>
      </c>
      <c r="Q190" s="500" t="str">
        <f>IF(終値!A190="","",IF(AND(安値!V190&lt;安値!U190,安値!V190&lt;安値!T190,安値!V190&lt;安値!W190,安値!V190&lt;安値!X190),17,""))</f>
        <v/>
      </c>
      <c r="R190" s="500">
        <f>IF(終値!A190="","",IF(AND(安値!W190&lt;安値!V190,安値!W190&lt;安値!U190,安値!W190&lt;安値!X190,安値!W190&lt;安値!Y190),18,""))</f>
        <v>18</v>
      </c>
      <c r="S190" s="500" t="str">
        <f>IF(終値!A190="","",IF(AND(安値!X190&lt;安値!W190,安値!X190&lt;安値!V190,安値!X190&lt;安値!Y190,安値!X190&lt;安値!Z190),19,""))</f>
        <v/>
      </c>
      <c r="T190" s="500" t="str">
        <f>IF(終値!A190="","",IF(AND(安値!Y190&lt;安値!X190,安値!Y190&lt;安値!W190,安値!Y190&lt;安値!Z190,安値!Y190&lt;安値!AA190),20,""))</f>
        <v/>
      </c>
      <c r="U190" s="500" t="str">
        <f>IF(終値!A190="","",IF(AND(安値!Z190&lt;安値!Y190,安値!Z190&lt;安値!X190,安値!Z190&lt;安値!AA190,安値!Z190&lt;安値!AB190),21,""))</f>
        <v/>
      </c>
      <c r="V190" s="500" t="str">
        <f>IF(終値!A190="","",IF(AND(安値!AA190&lt;安値!Z190,安値!AA190&lt;安値!Y190,安値!AA190&lt;安値!AB190,安値!AA190&lt;安値!AC190),22,""))</f>
        <v/>
      </c>
      <c r="W190" s="500" t="str">
        <f>IF(終値!A190="","",IF(AND(安値!AB190&lt;安値!AA190,安値!AB190&lt;安値!Z190,安値!AB190&lt;安値!AC190,安値!AB190&lt;安値!AD190),23,""))</f>
        <v/>
      </c>
      <c r="X190" s="500" t="str">
        <f>IF(終値!A190="","",IF(AND(安値!AC190&lt;安値!AB190,安値!AC190&lt;安値!AA190,安値!AC190&lt;安値!AD190,安値!AC190&lt;安値!AE190),24,""))</f>
        <v/>
      </c>
      <c r="Y190" s="500" t="str">
        <f>IF(終値!A190="","",IF(AND(安値!AD190&lt;安値!AC190,安値!AD190&lt;安値!AB190,安値!AD190&lt;安値!AE190,安値!AD190&lt;安値!AF190),25,""))</f>
        <v/>
      </c>
      <c r="Z190" s="500" t="str">
        <f>IF(終値!A190="","",IF(AND(安値!AE190&lt;安値!AD190,安値!AE190&lt;安値!AC190,安値!AE190&lt;安値!AF190,安値!AE190&lt;安値!AG190),26,""))</f>
        <v/>
      </c>
      <c r="AA190" s="500" t="str">
        <f>IF(終値!A190="","",IF(AND(安値!AF190&lt;安値!AE190,安値!AF190&lt;安値!AD190,安値!AF190&lt;安値!AG190,安値!AF190&lt;安値!AH190),27,""))</f>
        <v/>
      </c>
      <c r="AB190" s="500">
        <f>IF(終値!A190="","",IF(AND(安値!AG190&lt;安値!AF190,安値!AG190&lt;安値!AE190,安値!AG190&lt;安値!AH190,安値!AG190&lt;安値!AI190),28,""))</f>
        <v>28</v>
      </c>
      <c r="AC190" s="500" t="str">
        <f>IF(終値!A190="","",IF(AND(高値!G190&gt;高値!F190,高値!G190&gt;高値!E190,高値!G190&gt;高値!H190,高値!G190&gt;高値!I190),2,""))</f>
        <v/>
      </c>
      <c r="AD190" s="500" t="str">
        <f>IF(終値!A190="","",IF(AND(高値!H190&gt;高値!G190,高値!H190&gt;高値!F190,高値!H190&gt;高値!I190,高値!H190&gt;高値!J190),3,""))</f>
        <v/>
      </c>
      <c r="AE190" s="500" t="str">
        <f>IF(終値!A190="","",IF(AND(高値!I190&gt;高値!H190,高値!I190&gt;高値!G190,高値!I190&gt;高値!J190,高値!I190&gt;高値!K190),4,""))</f>
        <v/>
      </c>
      <c r="AF190" s="500" t="str">
        <f>IF(終値!A190="","",IF(AND(高値!J190&gt;高値!I190,高値!J190&gt;高値!H190,高値!J190&gt;高値!K190,高値!J190&gt;高値!L190),5,""))</f>
        <v/>
      </c>
      <c r="AG190" s="500" t="str">
        <f>IF(終値!A190="","",IF(AND(高値!K190&gt;高値!J190,高値!K190&gt;高値!I190,高値!K190&gt;高値!L190,高値!K190&gt;高値!M190),6,""))</f>
        <v/>
      </c>
      <c r="AH190" s="500" t="str">
        <f>IF(終値!A190="","",IF(AND(高値!L190&gt;高値!K190,高値!L190&gt;高値!J190,高値!L190&gt;高値!M190,高値!L190&gt;高値!N190),7,""))</f>
        <v/>
      </c>
      <c r="AI190" s="500">
        <f>IF(終値!A190="","",IF(AND(高値!M190&gt;高値!L190,高値!M190&gt;高値!K190,高値!M190&gt;高値!N190,高値!M190&gt;高値!O190),8,""))</f>
        <v>8</v>
      </c>
      <c r="AJ190" s="500" t="str">
        <f>IF(終値!A190="","",IF(AND(高値!N190&gt;高値!M190,高値!N190&gt;高値!L190,高値!N190&gt;高値!O190,高値!N190&gt;高値!P190),9,""))</f>
        <v/>
      </c>
      <c r="AK190" s="500" t="str">
        <f>IF(終値!A190="","",IF(AND(高値!O190&gt;高値!N190,高値!O190&gt;高値!M190,高値!O190&gt;高値!P190,高値!O190&gt;高値!Q190),10,""))</f>
        <v/>
      </c>
      <c r="AL190" s="500" t="str">
        <f>IF(終値!A190="","",IF(AND(高値!P190&gt;高値!O190,高値!P190&gt;高値!N190,高値!P190&gt;高値!Q190,高値!P190&gt;高値!R190),11,""))</f>
        <v/>
      </c>
      <c r="AM190" s="500" t="str">
        <f>IF(終値!A190="","",IF(AND(高値!Q190&gt;高値!P190,高値!Q190&gt;高値!O190,高値!Q190&gt;高値!R190,高値!Q190&gt;高値!S190),12,""))</f>
        <v/>
      </c>
      <c r="AN190" s="500" t="str">
        <f>IF(終値!A190="","",IF(AND(高値!R190&gt;高値!Q190,高値!R190&gt;高値!P190,高値!R190&gt;高値!S190,高値!R190&gt;高値!T190),13,""))</f>
        <v/>
      </c>
      <c r="AO190" s="500" t="str">
        <f>IF(終値!A190="","",IF(AND(高値!S190&gt;高値!R190,高値!S190&gt;高値!Q190,高値!S190&gt;高値!T190,高値!S190&gt;高値!U190),14,""))</f>
        <v/>
      </c>
      <c r="AP190" s="500" t="str">
        <f>IF(終値!A190="","",IF(AND(高値!T190&gt;高値!S190,高値!T190&gt;高値!R190,高値!T190&gt;高値!U190,高値!T190&gt;高値!V190),15,""))</f>
        <v/>
      </c>
      <c r="AQ190" s="500" t="str">
        <f>IF(終値!A190="","",IF(AND(高値!U190&gt;高値!T190,高値!U190&gt;高値!S190,高値!U190&gt;高値!V190,高値!U190&gt;高値!W190),16,""))</f>
        <v/>
      </c>
      <c r="AR190" s="500" t="str">
        <f>IF(終値!A190="","",IF(AND(高値!V190&gt;高値!U190,高値!V190&gt;高値!T190,高値!V190&gt;高値!W190,高値!V190&gt;高値!X190),17,""))</f>
        <v/>
      </c>
      <c r="AS190" s="500" t="str">
        <f>IF(終値!A190="","",IF(AND(高値!W190&gt;高値!V190,高値!W190&gt;高値!U190,高値!W190&gt;高値!X190,高値!W190&gt;高値!Y190),18,""))</f>
        <v/>
      </c>
      <c r="AT190" s="500" t="str">
        <f>IF(終値!A190="","",IF(AND(高値!X190&gt;高値!W190,高値!X190&gt;高値!V190,高値!X190&gt;高値!Y190,高値!X190&gt;高値!Z190),19,""))</f>
        <v/>
      </c>
      <c r="AU190" s="500" t="str">
        <f>IF(終値!A190="","",IF(AND(高値!Y190&gt;高値!X190,高値!Y190&gt;高値!W190,高値!Y190&gt;高値!Z190,高値!Y190&gt;高値!AA190),20,""))</f>
        <v/>
      </c>
      <c r="AV190" s="500">
        <f>IF(終値!A190="","",IF(AND(高値!Z190&gt;高値!Y190,高値!Z190&gt;高値!X190,高値!Z190&gt;高値!AA190,高値!Z190&gt;高値!AB190),21,""))</f>
        <v>21</v>
      </c>
      <c r="AW190" s="500" t="str">
        <f>IF(終値!A190="","",IF(AND(高値!AA190&gt;高値!Z190,高値!AA190&gt;高値!Y190,高値!AA190&gt;高値!AB190,高値!AA190&gt;高値!AC190),22,""))</f>
        <v/>
      </c>
      <c r="AX190" s="500" t="str">
        <f>IF(終値!A190="","",IF(AND(高値!AB190&gt;高値!AA190,高値!AB190&gt;高値!Z190,高値!AB190&gt;高値!AC190,高値!AB190&gt;高値!AD190),23,""))</f>
        <v/>
      </c>
      <c r="AY190" s="500" t="str">
        <f>IF(終値!A190="","",IF(AND(高値!AC190&gt;高値!AB190,高値!AC190&gt;高値!AA190,高値!AC190&gt;高値!AD190,高値!AC190&gt;高値!AE190),24,""))</f>
        <v/>
      </c>
      <c r="AZ190" s="500" t="str">
        <f>IF(終値!A190="","",IF(AND(高値!AD190&gt;高値!AC190,高値!AD190&gt;高値!AB190,高値!AD190&gt;高値!AE190,高値!AD190&gt;高値!AF190),25,""))</f>
        <v/>
      </c>
      <c r="BA190" s="500" t="str">
        <f>IF(終値!A190="","",IF(AND(高値!AE190&gt;高値!AD190,高値!AE190&gt;高値!AC190,高値!AE190&gt;高値!AF190,高値!AE190&gt;高値!AG190),26,""))</f>
        <v/>
      </c>
      <c r="BB190" s="500" t="str">
        <f>IF(終値!A190="","",IF(AND(高値!AF190&gt;高値!AE190,高値!AF190&gt;高値!AD190,高値!AF190&gt;高値!AG190,高値!AF190&gt;高値!AH190),27,""))</f>
        <v/>
      </c>
      <c r="BC190" s="500" t="str">
        <f>IF(終値!A190="","",IF(AND(高値!AG190&gt;高値!AF190,高値!AG190&gt;高値!AE190,高値!AG190&gt;高値!AH190,高値!AG190&gt;高値!AI190),28,""))</f>
        <v/>
      </c>
      <c r="BD190" s="500">
        <f t="shared" si="12"/>
        <v>5</v>
      </c>
      <c r="BE190" s="500">
        <f t="shared" si="13"/>
        <v>2</v>
      </c>
      <c r="BF190" s="500">
        <f t="shared" si="14"/>
        <v>6</v>
      </c>
      <c r="BG190" s="500">
        <f>IF($BE190="","",INDEX(安値!$E190:$CZ190,1,$BE190+1))</f>
        <v>1686</v>
      </c>
      <c r="BH190" s="500">
        <f>IF($BF190="","",INDEX(安値!$E190:$CZ190,1,$BF190+1))</f>
        <v>1732</v>
      </c>
      <c r="BI190" s="500">
        <f>IF($BF190="","",MAX(INDEX(高値!$E190:$CZ190,1,$BE190+1):INDEX(高値!$E190:$CZ190,1,$BF190+1)))</f>
        <v>1791.5</v>
      </c>
      <c r="BJ190" s="500">
        <f>IF($BF190="","",AVERAGE(INDEX(終値!$E190:$CZ190,1,$BF190+1):INDEX(終値!$E190:$CZ190,1,$BF190+20))-2*STDEVP(INDEX(終値!$E190:$CZ190,1,$BF190+1):INDEX(終値!$E190:$CZ190,1,$BF190+20)))</f>
        <v>1529.6800655079894</v>
      </c>
      <c r="BK190" s="500">
        <f>IF($BE190="","",AVERAGE(INDEX(終値!$E190:$CZ190,1,$BE190+1):INDEX(終値!$E190:$CZ190,1,$BE190+20))-2*STDEVP(INDEX(終値!$E190:$CZ190,1,$BE190+1):INDEX(終値!$E190:$CZ190,1,$BE190+20)))</f>
        <v>1581.3727913541359</v>
      </c>
      <c r="BL190" s="500">
        <f t="shared" si="15"/>
        <v>2</v>
      </c>
      <c r="BM190" s="500">
        <f t="shared" si="16"/>
        <v>8</v>
      </c>
      <c r="BN190" s="500">
        <f t="shared" si="17"/>
        <v>21</v>
      </c>
      <c r="BO190" s="500">
        <f>IF($BM190="","",INDEX(高値!$E190:$CZ190,1,$BM190+1))</f>
        <v>1797.5</v>
      </c>
      <c r="BP190" s="500">
        <f>IF($BN190="","",INDEX(高値!$E190:$CZ190,1,$BN190+1))</f>
        <v>1685</v>
      </c>
      <c r="BQ190" s="500">
        <f>IF($BN190="","",MIN(INDEX(安値!$E190:$CZ190,1,$BM190+1):INDEX(安値!$E190:$CZ190,1,$BN190+1)))</f>
        <v>1597</v>
      </c>
      <c r="BR190" s="500">
        <f>IF($BN190="","",AVERAGE(INDEX(終値!$E190:$CZ190,1,$BN190+1):INDEX(終値!$E190:$CZ190,1,$BN190+20))+2*STDEVP(INDEX(終値!$E190:$CZ190,1,$BN190+1):INDEX(終値!$E190:$CZ190,1,$BN190+20)))</f>
        <v>1646.6764583744025</v>
      </c>
      <c r="BS190" s="500">
        <f>IF($BM190="","",AVERAGE(INDEX(終値!$E190:$CZ190,1,$BM190+1):INDEX(終値!$E190:$CZ190,1,$BM190+20))+2*STDEVP(INDEX(終値!$E190:$CZ190,1,$BM190+1):INDEX(終値!$E190:$CZ190,1,$BM190+20)))</f>
        <v>1799.2864302954897</v>
      </c>
      <c r="BT190" s="497" t="str">
        <f>IFERROR(IF(AND($BD190&gt;=2,ABS($BG190-$BH190)/$BH190&lt;=BB設定!$B$12,$BI190&gt;=MAX($BH190,$BG190)*(1+BB設定!$B$13),終値!E190&gt;$BG190),IF(OR(終値!E190&gt;=$BI190,AND($BH190&lt;$BJ190,$BG190&gt;=$BK190)),"二番底W▲","二番底W形成"),IF(AND($BL190&gt;=2,ABS($BO190-$BP190)/$BP190&lt;=BB設定!$B$12,$BQ190&lt;=MIN($BP190,$BO190)*(1-BB設定!$B$13),終値!E190&lt;$BO190),IF(OR(終値!E190&lt;=$BQ190,AND($BP190&gt;$BR190,$BO190&lt;=$BS190)),"二番天井M▼","二番天井M形成"),"－")),"－")</f>
        <v>二番底W形成</v>
      </c>
    </row>
    <row r="191" spans="2:72">
      <c r="B191" s="500" t="str">
        <f>IF(終値!A191="","",IF(AND(安値!G191&lt;安値!F191,安値!G191&lt;安値!E191,安値!G191&lt;安値!H191,安値!G191&lt;安値!I191),2,""))</f>
        <v/>
      </c>
      <c r="C191" s="500">
        <f>IF(終値!A191="","",IF(AND(安値!H191&lt;安値!G191,安値!H191&lt;安値!F191,安値!H191&lt;安値!I191,安値!H191&lt;安値!J191),3,""))</f>
        <v>3</v>
      </c>
      <c r="D191" s="500" t="str">
        <f>IF(終値!A191="","",IF(AND(安値!I191&lt;安値!H191,安値!I191&lt;安値!G191,安値!I191&lt;安値!J191,安値!I191&lt;安値!K191),4,""))</f>
        <v/>
      </c>
      <c r="E191" s="500" t="str">
        <f>IF(終値!A191="","",IF(AND(安値!J191&lt;安値!I191,安値!J191&lt;安値!H191,安値!J191&lt;安値!K191,安値!J191&lt;安値!L191),5,""))</f>
        <v/>
      </c>
      <c r="F191" s="500" t="str">
        <f>IF(終値!A191="","",IF(AND(安値!K191&lt;安値!J191,安値!K191&lt;安値!I191,安値!K191&lt;安値!L191,安値!K191&lt;安値!M191),6,""))</f>
        <v/>
      </c>
      <c r="G191" s="500" t="str">
        <f>IF(終値!A191="","",IF(AND(安値!L191&lt;安値!K191,安値!L191&lt;安値!J191,安値!L191&lt;安値!M191,安値!L191&lt;安値!N191),7,""))</f>
        <v/>
      </c>
      <c r="H191" s="500" t="str">
        <f>IF(終値!A191="","",IF(AND(安値!M191&lt;安値!L191,安値!M191&lt;安値!K191,安値!M191&lt;安値!N191,安値!M191&lt;安値!O191),8,""))</f>
        <v/>
      </c>
      <c r="I191" s="500" t="str">
        <f>IF(終値!A191="","",IF(AND(安値!N191&lt;安値!M191,安値!N191&lt;安値!L191,安値!N191&lt;安値!O191,安値!N191&lt;安値!P191),9,""))</f>
        <v/>
      </c>
      <c r="J191" s="500" t="str">
        <f>IF(終値!A191="","",IF(AND(安値!O191&lt;安値!N191,安値!O191&lt;安値!M191,安値!O191&lt;安値!P191,安値!O191&lt;安値!Q191),10,""))</f>
        <v/>
      </c>
      <c r="K191" s="500" t="str">
        <f>IF(終値!A191="","",IF(AND(安値!P191&lt;安値!O191,安値!P191&lt;安値!N191,安値!P191&lt;安値!Q191,安値!P191&lt;安値!R191),11,""))</f>
        <v/>
      </c>
      <c r="L191" s="500" t="str">
        <f>IF(終値!A191="","",IF(AND(安値!Q191&lt;安値!P191,安値!Q191&lt;安値!O191,安値!Q191&lt;安値!R191,安値!Q191&lt;安値!S191),12,""))</f>
        <v/>
      </c>
      <c r="M191" s="500">
        <f>IF(終値!A191="","",IF(AND(安値!R191&lt;安値!Q191,安値!R191&lt;安値!P191,安値!R191&lt;安値!S191,安値!R191&lt;安値!T191),13,""))</f>
        <v>13</v>
      </c>
      <c r="N191" s="500" t="str">
        <f>IF(終値!A191="","",IF(AND(安値!S191&lt;安値!R191,安値!S191&lt;安値!Q191,安値!S191&lt;安値!T191,安値!S191&lt;安値!U191),14,""))</f>
        <v/>
      </c>
      <c r="O191" s="500" t="str">
        <f>IF(終値!A191="","",IF(AND(安値!T191&lt;安値!S191,安値!T191&lt;安値!R191,安値!T191&lt;安値!U191,安値!T191&lt;安値!V191),15,""))</f>
        <v/>
      </c>
      <c r="P191" s="500">
        <f>IF(終値!A191="","",IF(AND(安値!U191&lt;安値!T191,安値!U191&lt;安値!S191,安値!U191&lt;安値!V191,安値!U191&lt;安値!W191),16,""))</f>
        <v>16</v>
      </c>
      <c r="Q191" s="500" t="str">
        <f>IF(終値!A191="","",IF(AND(安値!V191&lt;安値!U191,安値!V191&lt;安値!T191,安値!V191&lt;安値!W191,安値!V191&lt;安値!X191),17,""))</f>
        <v/>
      </c>
      <c r="R191" s="500" t="str">
        <f>IF(終値!A191="","",IF(AND(安値!W191&lt;安値!V191,安値!W191&lt;安値!U191,安値!W191&lt;安値!X191,安値!W191&lt;安値!Y191),18,""))</f>
        <v/>
      </c>
      <c r="S191" s="500" t="str">
        <f>IF(終値!A191="","",IF(AND(安値!X191&lt;安値!W191,安値!X191&lt;安値!V191,安値!X191&lt;安値!Y191,安値!X191&lt;安値!Z191),19,""))</f>
        <v/>
      </c>
      <c r="T191" s="500">
        <f>IF(終値!A191="","",IF(AND(安値!Y191&lt;安値!X191,安値!Y191&lt;安値!W191,安値!Y191&lt;安値!Z191,安値!Y191&lt;安値!AA191),20,""))</f>
        <v>20</v>
      </c>
      <c r="U191" s="500" t="str">
        <f>IF(終値!A191="","",IF(AND(安値!Z191&lt;安値!Y191,安値!Z191&lt;安値!X191,安値!Z191&lt;安値!AA191,安値!Z191&lt;安値!AB191),21,""))</f>
        <v/>
      </c>
      <c r="V191" s="500" t="str">
        <f>IF(終値!A191="","",IF(AND(安値!AA191&lt;安値!Z191,安値!AA191&lt;安値!Y191,安値!AA191&lt;安値!AB191,安値!AA191&lt;安値!AC191),22,""))</f>
        <v/>
      </c>
      <c r="W191" s="500" t="str">
        <f>IF(終値!A191="","",IF(AND(安値!AB191&lt;安値!AA191,安値!AB191&lt;安値!Z191,安値!AB191&lt;安値!AC191,安値!AB191&lt;安値!AD191),23,""))</f>
        <v/>
      </c>
      <c r="X191" s="500" t="str">
        <f>IF(終値!A191="","",IF(AND(安値!AC191&lt;安値!AB191,安値!AC191&lt;安値!AA191,安値!AC191&lt;安値!AD191,安値!AC191&lt;安値!AE191),24,""))</f>
        <v/>
      </c>
      <c r="Y191" s="500" t="str">
        <f>IF(終値!A191="","",IF(AND(安値!AD191&lt;安値!AC191,安値!AD191&lt;安値!AB191,安値!AD191&lt;安値!AE191,安値!AD191&lt;安値!AF191),25,""))</f>
        <v/>
      </c>
      <c r="Z191" s="500" t="str">
        <f>IF(終値!A191="","",IF(AND(安値!AE191&lt;安値!AD191,安値!AE191&lt;安値!AC191,安値!AE191&lt;安値!AF191,安値!AE191&lt;安値!AG191),26,""))</f>
        <v/>
      </c>
      <c r="AA191" s="500" t="str">
        <f>IF(終値!A191="","",IF(AND(安値!AF191&lt;安値!AE191,安値!AF191&lt;安値!AD191,安値!AF191&lt;安値!AG191,安値!AF191&lt;安値!AH191),27,""))</f>
        <v/>
      </c>
      <c r="AB191" s="500" t="str">
        <f>IF(終値!A191="","",IF(AND(安値!AG191&lt;安値!AF191,安値!AG191&lt;安値!AE191,安値!AG191&lt;安値!AH191,安値!AG191&lt;安値!AI191),28,""))</f>
        <v/>
      </c>
      <c r="AC191" s="500" t="str">
        <f>IF(終値!A191="","",IF(AND(高値!G191&gt;高値!F191,高値!G191&gt;高値!E191,高値!G191&gt;高値!H191,高値!G191&gt;高値!I191),2,""))</f>
        <v/>
      </c>
      <c r="AD191" s="500" t="str">
        <f>IF(終値!A191="","",IF(AND(高値!H191&gt;高値!G191,高値!H191&gt;高値!F191,高値!H191&gt;高値!I191,高値!H191&gt;高値!J191),3,""))</f>
        <v/>
      </c>
      <c r="AE191" s="500" t="str">
        <f>IF(終値!A191="","",IF(AND(高値!I191&gt;高値!H191,高値!I191&gt;高値!G191,高値!I191&gt;高値!J191,高値!I191&gt;高値!K191),4,""))</f>
        <v/>
      </c>
      <c r="AF191" s="500" t="str">
        <f>IF(終値!A191="","",IF(AND(高値!J191&gt;高値!I191,高値!J191&gt;高値!H191,高値!J191&gt;高値!K191,高値!J191&gt;高値!L191),5,""))</f>
        <v/>
      </c>
      <c r="AG191" s="500" t="str">
        <f>IF(終値!A191="","",IF(AND(高値!K191&gt;高値!J191,高値!K191&gt;高値!I191,高値!K191&gt;高値!L191,高値!K191&gt;高値!M191),6,""))</f>
        <v/>
      </c>
      <c r="AH191" s="500" t="str">
        <f>IF(終値!A191="","",IF(AND(高値!L191&gt;高値!K191,高値!L191&gt;高値!J191,高値!L191&gt;高値!M191,高値!L191&gt;高値!N191),7,""))</f>
        <v/>
      </c>
      <c r="AI191" s="500">
        <f>IF(終値!A191="","",IF(AND(高値!M191&gt;高値!L191,高値!M191&gt;高値!K191,高値!M191&gt;高値!N191,高値!M191&gt;高値!O191),8,""))</f>
        <v>8</v>
      </c>
      <c r="AJ191" s="500" t="str">
        <f>IF(終値!A191="","",IF(AND(高値!N191&gt;高値!M191,高値!N191&gt;高値!L191,高値!N191&gt;高値!O191,高値!N191&gt;高値!P191),9,""))</f>
        <v/>
      </c>
      <c r="AK191" s="500" t="str">
        <f>IF(終値!A191="","",IF(AND(高値!O191&gt;高値!N191,高値!O191&gt;高値!M191,高値!O191&gt;高値!P191,高値!O191&gt;高値!Q191),10,""))</f>
        <v/>
      </c>
      <c r="AL191" s="500" t="str">
        <f>IF(終値!A191="","",IF(AND(高値!P191&gt;高値!O191,高値!P191&gt;高値!N191,高値!P191&gt;高値!Q191,高値!P191&gt;高値!R191),11,""))</f>
        <v/>
      </c>
      <c r="AM191" s="500" t="str">
        <f>IF(終値!A191="","",IF(AND(高値!Q191&gt;高値!P191,高値!Q191&gt;高値!O191,高値!Q191&gt;高値!R191,高値!Q191&gt;高値!S191),12,""))</f>
        <v/>
      </c>
      <c r="AN191" s="500" t="str">
        <f>IF(終値!A191="","",IF(AND(高値!R191&gt;高値!Q191,高値!R191&gt;高値!P191,高値!R191&gt;高値!S191,高値!R191&gt;高値!T191),13,""))</f>
        <v/>
      </c>
      <c r="AO191" s="500" t="str">
        <f>IF(終値!A191="","",IF(AND(高値!S191&gt;高値!R191,高値!S191&gt;高値!Q191,高値!S191&gt;高値!T191,高値!S191&gt;高値!U191),14,""))</f>
        <v/>
      </c>
      <c r="AP191" s="500" t="str">
        <f>IF(終値!A191="","",IF(AND(高値!T191&gt;高値!S191,高値!T191&gt;高値!R191,高値!T191&gt;高値!U191,高値!T191&gt;高値!V191),15,""))</f>
        <v/>
      </c>
      <c r="AQ191" s="500" t="str">
        <f>IF(終値!A191="","",IF(AND(高値!U191&gt;高値!T191,高値!U191&gt;高値!S191,高値!U191&gt;高値!V191,高値!U191&gt;高値!W191),16,""))</f>
        <v/>
      </c>
      <c r="AR191" s="500">
        <f>IF(終値!A191="","",IF(AND(高値!V191&gt;高値!U191,高値!V191&gt;高値!T191,高値!V191&gt;高値!W191,高値!V191&gt;高値!X191),17,""))</f>
        <v>17</v>
      </c>
      <c r="AS191" s="500" t="str">
        <f>IF(終値!A191="","",IF(AND(高値!W191&gt;高値!V191,高値!W191&gt;高値!U191,高値!W191&gt;高値!X191,高値!W191&gt;高値!Y191),18,""))</f>
        <v/>
      </c>
      <c r="AT191" s="500" t="str">
        <f>IF(終値!A191="","",IF(AND(高値!X191&gt;高値!W191,高値!X191&gt;高値!V191,高値!X191&gt;高値!Y191,高値!X191&gt;高値!Z191),19,""))</f>
        <v/>
      </c>
      <c r="AU191" s="500" t="str">
        <f>IF(終値!A191="","",IF(AND(高値!Y191&gt;高値!X191,高値!Y191&gt;高値!W191,高値!Y191&gt;高値!Z191,高値!Y191&gt;高値!AA191),20,""))</f>
        <v/>
      </c>
      <c r="AV191" s="500" t="str">
        <f>IF(終値!A191="","",IF(AND(高値!Z191&gt;高値!Y191,高値!Z191&gt;高値!X191,高値!Z191&gt;高値!AA191,高値!Z191&gt;高値!AB191),21,""))</f>
        <v/>
      </c>
      <c r="AW191" s="500" t="str">
        <f>IF(終値!A191="","",IF(AND(高値!AA191&gt;高値!Z191,高値!AA191&gt;高値!Y191,高値!AA191&gt;高値!AB191,高値!AA191&gt;高値!AC191),22,""))</f>
        <v/>
      </c>
      <c r="AX191" s="500">
        <f>IF(終値!A191="","",IF(AND(高値!AB191&gt;高値!AA191,高値!AB191&gt;高値!Z191,高値!AB191&gt;高値!AC191,高値!AB191&gt;高値!AD191),23,""))</f>
        <v>23</v>
      </c>
      <c r="AY191" s="500" t="str">
        <f>IF(終値!A191="","",IF(AND(高値!AC191&gt;高値!AB191,高値!AC191&gt;高値!AA191,高値!AC191&gt;高値!AD191,高値!AC191&gt;高値!AE191),24,""))</f>
        <v/>
      </c>
      <c r="AZ191" s="500" t="str">
        <f>IF(終値!A191="","",IF(AND(高値!AD191&gt;高値!AC191,高値!AD191&gt;高値!AB191,高値!AD191&gt;高値!AE191,高値!AD191&gt;高値!AF191),25,""))</f>
        <v/>
      </c>
      <c r="BA191" s="500" t="str">
        <f>IF(終値!A191="","",IF(AND(高値!AE191&gt;高値!AD191,高値!AE191&gt;高値!AC191,高値!AE191&gt;高値!AF191,高値!AE191&gt;高値!AG191),26,""))</f>
        <v/>
      </c>
      <c r="BB191" s="500" t="str">
        <f>IF(終値!A191="","",IF(AND(高値!AF191&gt;高値!AE191,高値!AF191&gt;高値!AD191,高値!AF191&gt;高値!AG191,高値!AF191&gt;高値!AH191),27,""))</f>
        <v/>
      </c>
      <c r="BC191" s="500" t="str">
        <f>IF(終値!A191="","",IF(AND(高値!AG191&gt;高値!AF191,高値!AG191&gt;高値!AE191,高値!AG191&gt;高値!AH191,高値!AG191&gt;高値!AI191),28,""))</f>
        <v/>
      </c>
      <c r="BD191" s="500">
        <f t="shared" si="12"/>
        <v>4</v>
      </c>
      <c r="BE191" s="500">
        <f t="shared" si="13"/>
        <v>3</v>
      </c>
      <c r="BF191" s="500">
        <f t="shared" si="14"/>
        <v>13</v>
      </c>
      <c r="BG191" s="500">
        <f>IF($BE191="","",INDEX(安値!$E191:$CZ191,1,$BE191+1))</f>
        <v>1540</v>
      </c>
      <c r="BH191" s="500">
        <f>IF($BF191="","",INDEX(安値!$E191:$CZ191,1,$BF191+1))</f>
        <v>1519</v>
      </c>
      <c r="BI191" s="500">
        <f>IF($BF191="","",MAX(INDEX(高値!$E191:$CZ191,1,$BE191+1):INDEX(高値!$E191:$CZ191,1,$BF191+1)))</f>
        <v>1600</v>
      </c>
      <c r="BJ191" s="500">
        <f>IF($BF191="","",AVERAGE(INDEX(終値!$E191:$CZ191,1,$BF191+1):INDEX(終値!$E191:$CZ191,1,$BF191+20))-2*STDEVP(INDEX(終値!$E191:$CZ191,1,$BF191+1):INDEX(終値!$E191:$CZ191,1,$BF191+20)))</f>
        <v>1460.8024702393705</v>
      </c>
      <c r="BK191" s="500">
        <f>IF($BE191="","",AVERAGE(INDEX(終値!$E191:$CZ191,1,$BE191+1):INDEX(終値!$E191:$CZ191,1,$BE191+20))-2*STDEVP(INDEX(終値!$E191:$CZ191,1,$BE191+1):INDEX(終値!$E191:$CZ191,1,$BE191+20)))</f>
        <v>1512.5473248112748</v>
      </c>
      <c r="BL191" s="500">
        <f t="shared" si="15"/>
        <v>3</v>
      </c>
      <c r="BM191" s="500">
        <f t="shared" si="16"/>
        <v>8</v>
      </c>
      <c r="BN191" s="500">
        <f t="shared" si="17"/>
        <v>17</v>
      </c>
      <c r="BO191" s="500">
        <f>IF($BM191="","",INDEX(高値!$E191:$CZ191,1,$BM191+1))</f>
        <v>1600</v>
      </c>
      <c r="BP191" s="500">
        <f>IF($BN191="","",INDEX(高値!$E191:$CZ191,1,$BN191+1))</f>
        <v>1579</v>
      </c>
      <c r="BQ191" s="500">
        <f>IF($BN191="","",MIN(INDEX(安値!$E191:$CZ191,1,$BM191+1):INDEX(安値!$E191:$CZ191,1,$BN191+1)))</f>
        <v>1519</v>
      </c>
      <c r="BR191" s="500">
        <f>IF($BN191="","",AVERAGE(INDEX(終値!$E191:$CZ191,1,$BN191+1):INDEX(終値!$E191:$CZ191,1,$BN191+20))+2*STDEVP(INDEX(終値!$E191:$CZ191,1,$BN191+1):INDEX(終値!$E191:$CZ191,1,$BN191+20)))</f>
        <v>1572.4266483814793</v>
      </c>
      <c r="BS191" s="500">
        <f>IF($BM191="","",AVERAGE(INDEX(終値!$E191:$CZ191,1,$BM191+1):INDEX(終値!$E191:$CZ191,1,$BM191+20))+2*STDEVP(INDEX(終値!$E191:$CZ191,1,$BM191+1):INDEX(終値!$E191:$CZ191,1,$BM191+20)))</f>
        <v>1576.1283401653998</v>
      </c>
      <c r="BT191" s="497" t="str">
        <f>IFERROR(IF(AND($BD191&gt;=2,ABS($BG191-$BH191)/$BH191&lt;=BB設定!$B$12,$BI191&gt;=MAX($BH191,$BG191)*(1+BB設定!$B$13),終値!E191&gt;$BG191),IF(OR(終値!E191&gt;=$BI191,AND($BH191&lt;$BJ191,$BG191&gt;=$BK191)),"二番底W▲","二番底W形成"),IF(AND($BL191&gt;=2,ABS($BO191-$BP191)/$BP191&lt;=BB設定!$B$12,$BQ191&lt;=MIN($BP191,$BO191)*(1-BB設定!$B$13),終値!E191&lt;$BO191),IF(OR(終値!E191&lt;=$BQ191,AND($BP191&gt;$BR191,$BO191&lt;=$BS191)),"二番天井M▼","二番天井M形成"),"－")),"－")</f>
        <v>二番底W▲</v>
      </c>
    </row>
    <row r="192" spans="2:72">
      <c r="B192" s="500">
        <f>IF(終値!A192="","",IF(AND(安値!G192&lt;安値!F192,安値!G192&lt;安値!E192,安値!G192&lt;安値!H192,安値!G192&lt;安値!I192),2,""))</f>
        <v>2</v>
      </c>
      <c r="C192" s="500" t="str">
        <f>IF(終値!A192="","",IF(AND(安値!H192&lt;安値!G192,安値!H192&lt;安値!F192,安値!H192&lt;安値!I192,安値!H192&lt;安値!J192),3,""))</f>
        <v/>
      </c>
      <c r="D192" s="500" t="str">
        <f>IF(終値!A192="","",IF(AND(安値!I192&lt;安値!H192,安値!I192&lt;安値!G192,安値!I192&lt;安値!J192,安値!I192&lt;安値!K192),4,""))</f>
        <v/>
      </c>
      <c r="E192" s="500" t="str">
        <f>IF(終値!A192="","",IF(AND(安値!J192&lt;安値!I192,安値!J192&lt;安値!H192,安値!J192&lt;安値!K192,安値!J192&lt;安値!L192),5,""))</f>
        <v/>
      </c>
      <c r="F192" s="500" t="str">
        <f>IF(終値!A192="","",IF(AND(安値!K192&lt;安値!J192,安値!K192&lt;安値!I192,安値!K192&lt;安値!L192,安値!K192&lt;安値!M192),6,""))</f>
        <v/>
      </c>
      <c r="G192" s="500" t="str">
        <f>IF(終値!A192="","",IF(AND(安値!L192&lt;安値!K192,安値!L192&lt;安値!J192,安値!L192&lt;安値!M192,安値!L192&lt;安値!N192),7,""))</f>
        <v/>
      </c>
      <c r="H192" s="500" t="str">
        <f>IF(終値!A192="","",IF(AND(安値!M192&lt;安値!L192,安値!M192&lt;安値!K192,安値!M192&lt;安値!N192,安値!M192&lt;安値!O192),8,""))</f>
        <v/>
      </c>
      <c r="I192" s="500">
        <f>IF(終値!A192="","",IF(AND(安値!N192&lt;安値!M192,安値!N192&lt;安値!L192,安値!N192&lt;安値!O192,安値!N192&lt;安値!P192),9,""))</f>
        <v>9</v>
      </c>
      <c r="J192" s="500" t="str">
        <f>IF(終値!A192="","",IF(AND(安値!O192&lt;安値!N192,安値!O192&lt;安値!M192,安値!O192&lt;安値!P192,安値!O192&lt;安値!Q192),10,""))</f>
        <v/>
      </c>
      <c r="K192" s="500" t="str">
        <f>IF(終値!A192="","",IF(AND(安値!P192&lt;安値!O192,安値!P192&lt;安値!N192,安値!P192&lt;安値!Q192,安値!P192&lt;安値!R192),11,""))</f>
        <v/>
      </c>
      <c r="L192" s="500" t="str">
        <f>IF(終値!A192="","",IF(AND(安値!Q192&lt;安値!P192,安値!Q192&lt;安値!O192,安値!Q192&lt;安値!R192,安値!Q192&lt;安値!S192),12,""))</f>
        <v/>
      </c>
      <c r="M192" s="500" t="str">
        <f>IF(終値!A192="","",IF(AND(安値!R192&lt;安値!Q192,安値!R192&lt;安値!P192,安値!R192&lt;安値!S192,安値!R192&lt;安値!T192),13,""))</f>
        <v/>
      </c>
      <c r="N192" s="500" t="str">
        <f>IF(終値!A192="","",IF(AND(安値!S192&lt;安値!R192,安値!S192&lt;安値!Q192,安値!S192&lt;安値!T192,安値!S192&lt;安値!U192),14,""))</f>
        <v/>
      </c>
      <c r="O192" s="500" t="str">
        <f>IF(終値!A192="","",IF(AND(安値!T192&lt;安値!S192,安値!T192&lt;安値!R192,安値!T192&lt;安値!U192,安値!T192&lt;安値!V192),15,""))</f>
        <v/>
      </c>
      <c r="P192" s="500" t="str">
        <f>IF(終値!A192="","",IF(AND(安値!U192&lt;安値!T192,安値!U192&lt;安値!S192,安値!U192&lt;安値!V192,安値!U192&lt;安値!W192),16,""))</f>
        <v/>
      </c>
      <c r="Q192" s="500" t="str">
        <f>IF(終値!A192="","",IF(AND(安値!V192&lt;安値!U192,安値!V192&lt;安値!T192,安値!V192&lt;安値!W192,安値!V192&lt;安値!X192),17,""))</f>
        <v/>
      </c>
      <c r="R192" s="500" t="str">
        <f>IF(終値!A192="","",IF(AND(安値!W192&lt;安値!V192,安値!W192&lt;安値!U192,安値!W192&lt;安値!X192,安値!W192&lt;安値!Y192),18,""))</f>
        <v/>
      </c>
      <c r="S192" s="500" t="str">
        <f>IF(終値!A192="","",IF(AND(安値!X192&lt;安値!W192,安値!X192&lt;安値!V192,安値!X192&lt;安値!Y192,安値!X192&lt;安値!Z192),19,""))</f>
        <v/>
      </c>
      <c r="T192" s="500" t="str">
        <f>IF(終値!A192="","",IF(AND(安値!Y192&lt;安値!X192,安値!Y192&lt;安値!W192,安値!Y192&lt;安値!Z192,安値!Y192&lt;安値!AA192),20,""))</f>
        <v/>
      </c>
      <c r="U192" s="500" t="str">
        <f>IF(終値!A192="","",IF(AND(安値!Z192&lt;安値!Y192,安値!Z192&lt;安値!X192,安値!Z192&lt;安値!AA192,安値!Z192&lt;安値!AB192),21,""))</f>
        <v/>
      </c>
      <c r="V192" s="500" t="str">
        <f>IF(終値!A192="","",IF(AND(安値!AA192&lt;安値!Z192,安値!AA192&lt;安値!Y192,安値!AA192&lt;安値!AB192,安値!AA192&lt;安値!AC192),22,""))</f>
        <v/>
      </c>
      <c r="W192" s="500" t="str">
        <f>IF(終値!A192="","",IF(AND(安値!AB192&lt;安値!AA192,安値!AB192&lt;安値!Z192,安値!AB192&lt;安値!AC192,安値!AB192&lt;安値!AD192),23,""))</f>
        <v/>
      </c>
      <c r="X192" s="500" t="str">
        <f>IF(終値!A192="","",IF(AND(安値!AC192&lt;安値!AB192,安値!AC192&lt;安値!AA192,安値!AC192&lt;安値!AD192,安値!AC192&lt;安値!AE192),24,""))</f>
        <v/>
      </c>
      <c r="Y192" s="500" t="str">
        <f>IF(終値!A192="","",IF(AND(安値!AD192&lt;安値!AC192,安値!AD192&lt;安値!AB192,安値!AD192&lt;安値!AE192,安値!AD192&lt;安値!AF192),25,""))</f>
        <v/>
      </c>
      <c r="Z192" s="500" t="str">
        <f>IF(終値!A192="","",IF(AND(安値!AE192&lt;安値!AD192,安値!AE192&lt;安値!AC192,安値!AE192&lt;安値!AF192,安値!AE192&lt;安値!AG192),26,""))</f>
        <v/>
      </c>
      <c r="AA192" s="500" t="str">
        <f>IF(終値!A192="","",IF(AND(安値!AF192&lt;安値!AE192,安値!AF192&lt;安値!AD192,安値!AF192&lt;安値!AG192,安値!AF192&lt;安値!AH192),27,""))</f>
        <v/>
      </c>
      <c r="AB192" s="500">
        <f>IF(終値!A192="","",IF(AND(安値!AG192&lt;安値!AF192,安値!AG192&lt;安値!AE192,安値!AG192&lt;安値!AH192,安値!AG192&lt;安値!AI192),28,""))</f>
        <v>28</v>
      </c>
      <c r="AC192" s="500" t="str">
        <f>IF(終値!A192="","",IF(AND(高値!G192&gt;高値!F192,高値!G192&gt;高値!E192,高値!G192&gt;高値!H192,高値!G192&gt;高値!I192),2,""))</f>
        <v/>
      </c>
      <c r="AD192" s="500" t="str">
        <f>IF(終値!A192="","",IF(AND(高値!H192&gt;高値!G192,高値!H192&gt;高値!F192,高値!H192&gt;高値!I192,高値!H192&gt;高値!J192),3,""))</f>
        <v/>
      </c>
      <c r="AE192" s="500" t="str">
        <f>IF(終値!A192="","",IF(AND(高値!I192&gt;高値!H192,高値!I192&gt;高値!G192,高値!I192&gt;高値!J192,高値!I192&gt;高値!K192),4,""))</f>
        <v/>
      </c>
      <c r="AF192" s="500" t="str">
        <f>IF(終値!A192="","",IF(AND(高値!J192&gt;高値!I192,高値!J192&gt;高値!H192,高値!J192&gt;高値!K192,高値!J192&gt;高値!L192),5,""))</f>
        <v/>
      </c>
      <c r="AG192" s="500">
        <f>IF(終値!A192="","",IF(AND(高値!K192&gt;高値!J192,高値!K192&gt;高値!I192,高値!K192&gt;高値!L192,高値!K192&gt;高値!M192),6,""))</f>
        <v>6</v>
      </c>
      <c r="AH192" s="500" t="str">
        <f>IF(終値!A192="","",IF(AND(高値!L192&gt;高値!K192,高値!L192&gt;高値!J192,高値!L192&gt;高値!M192,高値!L192&gt;高値!N192),7,""))</f>
        <v/>
      </c>
      <c r="AI192" s="500" t="str">
        <f>IF(終値!A192="","",IF(AND(高値!M192&gt;高値!L192,高値!M192&gt;高値!K192,高値!M192&gt;高値!N192,高値!M192&gt;高値!O192),8,""))</f>
        <v/>
      </c>
      <c r="AJ192" s="500" t="str">
        <f>IF(終値!A192="","",IF(AND(高値!N192&gt;高値!M192,高値!N192&gt;高値!L192,高値!N192&gt;高値!O192,高値!N192&gt;高値!P192),9,""))</f>
        <v/>
      </c>
      <c r="AK192" s="500" t="str">
        <f>IF(終値!A192="","",IF(AND(高値!O192&gt;高値!N192,高値!O192&gt;高値!M192,高値!O192&gt;高値!P192,高値!O192&gt;高値!Q192),10,""))</f>
        <v/>
      </c>
      <c r="AL192" s="500" t="str">
        <f>IF(終値!A192="","",IF(AND(高値!P192&gt;高値!O192,高値!P192&gt;高値!N192,高値!P192&gt;高値!Q192,高値!P192&gt;高値!R192),11,""))</f>
        <v/>
      </c>
      <c r="AM192" s="500" t="str">
        <f>IF(終値!A192="","",IF(AND(高値!Q192&gt;高値!P192,高値!Q192&gt;高値!O192,高値!Q192&gt;高値!R192,高値!Q192&gt;高値!S192),12,""))</f>
        <v/>
      </c>
      <c r="AN192" s="500" t="str">
        <f>IF(終値!A192="","",IF(AND(高値!R192&gt;高値!Q192,高値!R192&gt;高値!P192,高値!R192&gt;高値!S192,高値!R192&gt;高値!T192),13,""))</f>
        <v/>
      </c>
      <c r="AO192" s="500">
        <f>IF(終値!A192="","",IF(AND(高値!S192&gt;高値!R192,高値!S192&gt;高値!Q192,高値!S192&gt;高値!T192,高値!S192&gt;高値!U192),14,""))</f>
        <v>14</v>
      </c>
      <c r="AP192" s="500" t="str">
        <f>IF(終値!A192="","",IF(AND(高値!T192&gt;高値!S192,高値!T192&gt;高値!R192,高値!T192&gt;高値!U192,高値!T192&gt;高値!V192),15,""))</f>
        <v/>
      </c>
      <c r="AQ192" s="500" t="str">
        <f>IF(終値!A192="","",IF(AND(高値!U192&gt;高値!T192,高値!U192&gt;高値!S192,高値!U192&gt;高値!V192,高値!U192&gt;高値!W192),16,""))</f>
        <v/>
      </c>
      <c r="AR192" s="500" t="str">
        <f>IF(終値!A192="","",IF(AND(高値!V192&gt;高値!U192,高値!V192&gt;高値!T192,高値!V192&gt;高値!W192,高値!V192&gt;高値!X192),17,""))</f>
        <v/>
      </c>
      <c r="AS192" s="500" t="str">
        <f>IF(終値!A192="","",IF(AND(高値!W192&gt;高値!V192,高値!W192&gt;高値!U192,高値!W192&gt;高値!X192,高値!W192&gt;高値!Y192),18,""))</f>
        <v/>
      </c>
      <c r="AT192" s="500" t="str">
        <f>IF(終値!A192="","",IF(AND(高値!X192&gt;高値!W192,高値!X192&gt;高値!V192,高値!X192&gt;高値!Y192,高値!X192&gt;高値!Z192),19,""))</f>
        <v/>
      </c>
      <c r="AU192" s="500" t="str">
        <f>IF(終値!A192="","",IF(AND(高値!Y192&gt;高値!X192,高値!Y192&gt;高値!W192,高値!Y192&gt;高値!Z192,高値!Y192&gt;高値!AA192),20,""))</f>
        <v/>
      </c>
      <c r="AV192" s="500" t="str">
        <f>IF(終値!A192="","",IF(AND(高値!Z192&gt;高値!Y192,高値!Z192&gt;高値!X192,高値!Z192&gt;高値!AA192,高値!Z192&gt;高値!AB192),21,""))</f>
        <v/>
      </c>
      <c r="AW192" s="500">
        <f>IF(終値!A192="","",IF(AND(高値!AA192&gt;高値!Z192,高値!AA192&gt;高値!Y192,高値!AA192&gt;高値!AB192,高値!AA192&gt;高値!AC192),22,""))</f>
        <v>22</v>
      </c>
      <c r="AX192" s="500" t="str">
        <f>IF(終値!A192="","",IF(AND(高値!AB192&gt;高値!AA192,高値!AB192&gt;高値!Z192,高値!AB192&gt;高値!AC192,高値!AB192&gt;高値!AD192),23,""))</f>
        <v/>
      </c>
      <c r="AY192" s="500" t="str">
        <f>IF(終値!A192="","",IF(AND(高値!AC192&gt;高値!AB192,高値!AC192&gt;高値!AA192,高値!AC192&gt;高値!AD192,高値!AC192&gt;高値!AE192),24,""))</f>
        <v/>
      </c>
      <c r="AZ192" s="500" t="str">
        <f>IF(終値!A192="","",IF(AND(高値!AD192&gt;高値!AC192,高値!AD192&gt;高値!AB192,高値!AD192&gt;高値!AE192,高値!AD192&gt;高値!AF192),25,""))</f>
        <v/>
      </c>
      <c r="BA192" s="500" t="str">
        <f>IF(終値!A192="","",IF(AND(高値!AE192&gt;高値!AD192,高値!AE192&gt;高値!AC192,高値!AE192&gt;高値!AF192,高値!AE192&gt;高値!AG192),26,""))</f>
        <v/>
      </c>
      <c r="BB192" s="500" t="str">
        <f>IF(終値!A192="","",IF(AND(高値!AF192&gt;高値!AE192,高値!AF192&gt;高値!AD192,高値!AF192&gt;高値!AG192,高値!AF192&gt;高値!AH192),27,""))</f>
        <v/>
      </c>
      <c r="BC192" s="500" t="str">
        <f>IF(終値!A192="","",IF(AND(高値!AG192&gt;高値!AF192,高値!AG192&gt;高値!AE192,高値!AG192&gt;高値!AH192,高値!AG192&gt;高値!AI192),28,""))</f>
        <v/>
      </c>
      <c r="BD192" s="500">
        <f t="shared" si="12"/>
        <v>3</v>
      </c>
      <c r="BE192" s="500">
        <f t="shared" si="13"/>
        <v>2</v>
      </c>
      <c r="BF192" s="500">
        <f t="shared" si="14"/>
        <v>9</v>
      </c>
      <c r="BG192" s="500">
        <f>IF($BE192="","",INDEX(安値!$E192:$CZ192,1,$BE192+1))</f>
        <v>1591.5</v>
      </c>
      <c r="BH192" s="500">
        <f>IF($BF192="","",INDEX(安値!$E192:$CZ192,1,$BF192+1))</f>
        <v>1645</v>
      </c>
      <c r="BI192" s="500">
        <f>IF($BF192="","",MAX(INDEX(高値!$E192:$CZ192,1,$BE192+1):INDEX(高値!$E192:$CZ192,1,$BF192+1)))</f>
        <v>1714</v>
      </c>
      <c r="BJ192" s="500">
        <f>IF($BF192="","",AVERAGE(INDEX(終値!$E192:$CZ192,1,$BF192+1):INDEX(終値!$E192:$CZ192,1,$BF192+20))-2*STDEVP(INDEX(終値!$E192:$CZ192,1,$BF192+1):INDEX(終値!$E192:$CZ192,1,$BF192+20)))</f>
        <v>1629.6365711240783</v>
      </c>
      <c r="BK192" s="500">
        <f>IF($BE192="","",AVERAGE(INDEX(終値!$E192:$CZ192,1,$BE192+1):INDEX(終値!$E192:$CZ192,1,$BE192+20))-2*STDEVP(INDEX(終値!$E192:$CZ192,1,$BE192+1):INDEX(終値!$E192:$CZ192,1,$BE192+20)))</f>
        <v>1615.3664544730316</v>
      </c>
      <c r="BL192" s="500">
        <f t="shared" si="15"/>
        <v>3</v>
      </c>
      <c r="BM192" s="500">
        <f t="shared" si="16"/>
        <v>6</v>
      </c>
      <c r="BN192" s="500">
        <f t="shared" si="17"/>
        <v>14</v>
      </c>
      <c r="BO192" s="500">
        <f>IF($BM192="","",INDEX(高値!$E192:$CZ192,1,$BM192+1))</f>
        <v>1714</v>
      </c>
      <c r="BP192" s="500">
        <f>IF($BN192="","",INDEX(高値!$E192:$CZ192,1,$BN192+1))</f>
        <v>1702.5</v>
      </c>
      <c r="BQ192" s="500">
        <f>IF($BN192="","",MIN(INDEX(安値!$E192:$CZ192,1,$BM192+1):INDEX(安値!$E192:$CZ192,1,$BN192+1)))</f>
        <v>1645</v>
      </c>
      <c r="BR192" s="500">
        <f>IF($BN192="","",AVERAGE(INDEX(終値!$E192:$CZ192,1,$BN192+1):INDEX(終値!$E192:$CZ192,1,$BN192+20))+2*STDEVP(INDEX(終値!$E192:$CZ192,1,$BN192+1):INDEX(終値!$E192:$CZ192,1,$BN192+20)))</f>
        <v>1744.4696900098825</v>
      </c>
      <c r="BS192" s="500">
        <f>IF($BM192="","",AVERAGE(INDEX(終値!$E192:$CZ192,1,$BM192+1):INDEX(終値!$E192:$CZ192,1,$BM192+20))+2*STDEVP(INDEX(終値!$E192:$CZ192,1,$BM192+1):INDEX(終値!$E192:$CZ192,1,$BM192+20)))</f>
        <v>1738.7135227165588</v>
      </c>
      <c r="BT192" s="497" t="str">
        <f>IFERROR(IF(AND($BD192&gt;=2,ABS($BG192-$BH192)/$BH192&lt;=BB設定!$B$12,$BI192&gt;=MAX($BH192,$BG192)*(1+BB設定!$B$13),終値!E192&gt;$BG192),IF(OR(終値!E192&gt;=$BI192,AND($BH192&lt;$BJ192,$BG192&gt;=$BK192)),"二番底W▲","二番底W形成"),IF(AND($BL192&gt;=2,ABS($BO192-$BP192)/$BP192&lt;=BB設定!$B$12,$BQ192&lt;=MIN($BP192,$BO192)*(1-BB設定!$B$13),終値!E192&lt;$BO192),IF(OR(終値!E192&lt;=$BQ192,AND($BP192&gt;$BR192,$BO192&lt;=$BS192)),"二番天井M▼","二番天井M形成"),"－")),"－")</f>
        <v>二番底W形成</v>
      </c>
    </row>
    <row r="193" spans="2:72">
      <c r="B193" s="500" t="str">
        <f>IF(終値!A193="","",IF(AND(安値!G193&lt;安値!F193,安値!G193&lt;安値!E193,安値!G193&lt;安値!H193,安値!G193&lt;安値!I193),2,""))</f>
        <v/>
      </c>
      <c r="C193" s="500">
        <f>IF(終値!A193="","",IF(AND(安値!H193&lt;安値!G193,安値!H193&lt;安値!F193,安値!H193&lt;安値!I193,安値!H193&lt;安値!J193),3,""))</f>
        <v>3</v>
      </c>
      <c r="D193" s="500" t="str">
        <f>IF(終値!A193="","",IF(AND(安値!I193&lt;安値!H193,安値!I193&lt;安値!G193,安値!I193&lt;安値!J193,安値!I193&lt;安値!K193),4,""))</f>
        <v/>
      </c>
      <c r="E193" s="500" t="str">
        <f>IF(終値!A193="","",IF(AND(安値!J193&lt;安値!I193,安値!J193&lt;安値!H193,安値!J193&lt;安値!K193,安値!J193&lt;安値!L193),5,""))</f>
        <v/>
      </c>
      <c r="F193" s="500">
        <f>IF(終値!A193="","",IF(AND(安値!K193&lt;安値!J193,安値!K193&lt;安値!I193,安値!K193&lt;安値!L193,安値!K193&lt;安値!M193),6,""))</f>
        <v>6</v>
      </c>
      <c r="G193" s="500" t="str">
        <f>IF(終値!A193="","",IF(AND(安値!L193&lt;安値!K193,安値!L193&lt;安値!J193,安値!L193&lt;安値!M193,安値!L193&lt;安値!N193),7,""))</f>
        <v/>
      </c>
      <c r="H193" s="500" t="str">
        <f>IF(終値!A193="","",IF(AND(安値!M193&lt;安値!L193,安値!M193&lt;安値!K193,安値!M193&lt;安値!N193,安値!M193&lt;安値!O193),8,""))</f>
        <v/>
      </c>
      <c r="I193" s="500" t="str">
        <f>IF(終値!A193="","",IF(AND(安値!N193&lt;安値!M193,安値!N193&lt;安値!L193,安値!N193&lt;安値!O193,安値!N193&lt;安値!P193),9,""))</f>
        <v/>
      </c>
      <c r="J193" s="500">
        <f>IF(終値!A193="","",IF(AND(安値!O193&lt;安値!N193,安値!O193&lt;安値!M193,安値!O193&lt;安値!P193,安値!O193&lt;安値!Q193),10,""))</f>
        <v>10</v>
      </c>
      <c r="K193" s="500" t="str">
        <f>IF(終値!A193="","",IF(AND(安値!P193&lt;安値!O193,安値!P193&lt;安値!N193,安値!P193&lt;安値!Q193,安値!P193&lt;安値!R193),11,""))</f>
        <v/>
      </c>
      <c r="L193" s="500" t="str">
        <f>IF(終値!A193="","",IF(AND(安値!Q193&lt;安値!P193,安値!Q193&lt;安値!O193,安値!Q193&lt;安値!R193,安値!Q193&lt;安値!S193),12,""))</f>
        <v/>
      </c>
      <c r="M193" s="500" t="str">
        <f>IF(終値!A193="","",IF(AND(安値!R193&lt;安値!Q193,安値!R193&lt;安値!P193,安値!R193&lt;安値!S193,安値!R193&lt;安値!T193),13,""))</f>
        <v/>
      </c>
      <c r="N193" s="500" t="str">
        <f>IF(終値!A193="","",IF(AND(安値!S193&lt;安値!R193,安値!S193&lt;安値!Q193,安値!S193&lt;安値!T193,安値!S193&lt;安値!U193),14,""))</f>
        <v/>
      </c>
      <c r="O193" s="500" t="str">
        <f>IF(終値!A193="","",IF(AND(安値!T193&lt;安値!S193,安値!T193&lt;安値!R193,安値!T193&lt;安値!U193,安値!T193&lt;安値!V193),15,""))</f>
        <v/>
      </c>
      <c r="P193" s="500" t="str">
        <f>IF(終値!A193="","",IF(AND(安値!U193&lt;安値!T193,安値!U193&lt;安値!S193,安値!U193&lt;安値!V193,安値!U193&lt;安値!W193),16,""))</f>
        <v/>
      </c>
      <c r="Q193" s="500" t="str">
        <f>IF(終値!A193="","",IF(AND(安値!V193&lt;安値!U193,安値!V193&lt;安値!T193,安値!V193&lt;安値!W193,安値!V193&lt;安値!X193),17,""))</f>
        <v/>
      </c>
      <c r="R193" s="500" t="str">
        <f>IF(終値!A193="","",IF(AND(安値!W193&lt;安値!V193,安値!W193&lt;安値!U193,安値!W193&lt;安値!X193,安値!W193&lt;安値!Y193),18,""))</f>
        <v/>
      </c>
      <c r="S193" s="500">
        <f>IF(終値!A193="","",IF(AND(安値!X193&lt;安値!W193,安値!X193&lt;安値!V193,安値!X193&lt;安値!Y193,安値!X193&lt;安値!Z193),19,""))</f>
        <v>19</v>
      </c>
      <c r="T193" s="500" t="str">
        <f>IF(終値!A193="","",IF(AND(安値!Y193&lt;安値!X193,安値!Y193&lt;安値!W193,安値!Y193&lt;安値!Z193,安値!Y193&lt;安値!AA193),20,""))</f>
        <v/>
      </c>
      <c r="U193" s="500" t="str">
        <f>IF(終値!A193="","",IF(AND(安値!Z193&lt;安値!Y193,安値!Z193&lt;安値!X193,安値!Z193&lt;安値!AA193,安値!Z193&lt;安値!AB193),21,""))</f>
        <v/>
      </c>
      <c r="V193" s="500" t="str">
        <f>IF(終値!A193="","",IF(AND(安値!AA193&lt;安値!Z193,安値!AA193&lt;安値!Y193,安値!AA193&lt;安値!AB193,安値!AA193&lt;安値!AC193),22,""))</f>
        <v/>
      </c>
      <c r="W193" s="500" t="str">
        <f>IF(終値!A193="","",IF(AND(安値!AB193&lt;安値!AA193,安値!AB193&lt;安値!Z193,安値!AB193&lt;安値!AC193,安値!AB193&lt;安値!AD193),23,""))</f>
        <v/>
      </c>
      <c r="X193" s="500" t="str">
        <f>IF(終値!A193="","",IF(AND(安値!AC193&lt;安値!AB193,安値!AC193&lt;安値!AA193,安値!AC193&lt;安値!AD193,安値!AC193&lt;安値!AE193),24,""))</f>
        <v/>
      </c>
      <c r="Y193" s="500" t="str">
        <f>IF(終値!A193="","",IF(AND(安値!AD193&lt;安値!AC193,安値!AD193&lt;安値!AB193,安値!AD193&lt;安値!AE193,安値!AD193&lt;安値!AF193),25,""))</f>
        <v/>
      </c>
      <c r="Z193" s="500" t="str">
        <f>IF(終値!A193="","",IF(AND(安値!AE193&lt;安値!AD193,安値!AE193&lt;安値!AC193,安値!AE193&lt;安値!AF193,安値!AE193&lt;安値!AG193),26,""))</f>
        <v/>
      </c>
      <c r="AA193" s="500" t="str">
        <f>IF(終値!A193="","",IF(AND(安値!AF193&lt;安値!AE193,安値!AF193&lt;安値!AD193,安値!AF193&lt;安値!AG193,安値!AF193&lt;安値!AH193),27,""))</f>
        <v/>
      </c>
      <c r="AB193" s="500">
        <f>IF(終値!A193="","",IF(AND(安値!AG193&lt;安値!AF193,安値!AG193&lt;安値!AE193,安値!AG193&lt;安値!AH193,安値!AG193&lt;安値!AI193),28,""))</f>
        <v>28</v>
      </c>
      <c r="AC193" s="500" t="str">
        <f>IF(終値!A193="","",IF(AND(高値!G193&gt;高値!F193,高値!G193&gt;高値!E193,高値!G193&gt;高値!H193,高値!G193&gt;高値!I193),2,""))</f>
        <v/>
      </c>
      <c r="AD193" s="500" t="str">
        <f>IF(終値!A193="","",IF(AND(高値!H193&gt;高値!G193,高値!H193&gt;高値!F193,高値!H193&gt;高値!I193,高値!H193&gt;高値!J193),3,""))</f>
        <v/>
      </c>
      <c r="AE193" s="500">
        <f>IF(終値!A193="","",IF(AND(高値!I193&gt;高値!H193,高値!I193&gt;高値!G193,高値!I193&gt;高値!J193,高値!I193&gt;高値!K193),4,""))</f>
        <v>4</v>
      </c>
      <c r="AF193" s="500" t="str">
        <f>IF(終値!A193="","",IF(AND(高値!J193&gt;高値!I193,高値!J193&gt;高値!H193,高値!J193&gt;高値!K193,高値!J193&gt;高値!L193),5,""))</f>
        <v/>
      </c>
      <c r="AG193" s="500" t="str">
        <f>IF(終値!A193="","",IF(AND(高値!K193&gt;高値!J193,高値!K193&gt;高値!I193,高値!K193&gt;高値!L193,高値!K193&gt;高値!M193),6,""))</f>
        <v/>
      </c>
      <c r="AH193" s="500">
        <f>IF(終値!A193="","",IF(AND(高値!L193&gt;高値!K193,高値!L193&gt;高値!J193,高値!L193&gt;高値!M193,高値!L193&gt;高値!N193),7,""))</f>
        <v>7</v>
      </c>
      <c r="AI193" s="500" t="str">
        <f>IF(終値!A193="","",IF(AND(高値!M193&gt;高値!L193,高値!M193&gt;高値!K193,高値!M193&gt;高値!N193,高値!M193&gt;高値!O193),8,""))</f>
        <v/>
      </c>
      <c r="AJ193" s="500" t="str">
        <f>IF(終値!A193="","",IF(AND(高値!N193&gt;高値!M193,高値!N193&gt;高値!L193,高値!N193&gt;高値!O193,高値!N193&gt;高値!P193),9,""))</f>
        <v/>
      </c>
      <c r="AK193" s="500" t="str">
        <f>IF(終値!A193="","",IF(AND(高値!O193&gt;高値!N193,高値!O193&gt;高値!M193,高値!O193&gt;高値!P193,高値!O193&gt;高値!Q193),10,""))</f>
        <v/>
      </c>
      <c r="AL193" s="500" t="str">
        <f>IF(終値!A193="","",IF(AND(高値!P193&gt;高値!O193,高値!P193&gt;高値!N193,高値!P193&gt;高値!Q193,高値!P193&gt;高値!R193),11,""))</f>
        <v/>
      </c>
      <c r="AM193" s="500" t="str">
        <f>IF(終値!A193="","",IF(AND(高値!Q193&gt;高値!P193,高値!Q193&gt;高値!O193,高値!Q193&gt;高値!R193,高値!Q193&gt;高値!S193),12,""))</f>
        <v/>
      </c>
      <c r="AN193" s="500" t="str">
        <f>IF(終値!A193="","",IF(AND(高値!R193&gt;高値!Q193,高値!R193&gt;高値!P193,高値!R193&gt;高値!S193,高値!R193&gt;高値!T193),13,""))</f>
        <v/>
      </c>
      <c r="AO193" s="500">
        <f>IF(終値!A193="","",IF(AND(高値!S193&gt;高値!R193,高値!S193&gt;高値!Q193,高値!S193&gt;高値!T193,高値!S193&gt;高値!U193),14,""))</f>
        <v>14</v>
      </c>
      <c r="AP193" s="500" t="str">
        <f>IF(終値!A193="","",IF(AND(高値!T193&gt;高値!S193,高値!T193&gt;高値!R193,高値!T193&gt;高値!U193,高値!T193&gt;高値!V193),15,""))</f>
        <v/>
      </c>
      <c r="AQ193" s="500" t="str">
        <f>IF(終値!A193="","",IF(AND(高値!U193&gt;高値!T193,高値!U193&gt;高値!S193,高値!U193&gt;高値!V193,高値!U193&gt;高値!W193),16,""))</f>
        <v/>
      </c>
      <c r="AR193" s="500" t="str">
        <f>IF(終値!A193="","",IF(AND(高値!V193&gt;高値!U193,高値!V193&gt;高値!T193,高値!V193&gt;高値!W193,高値!V193&gt;高値!X193),17,""))</f>
        <v/>
      </c>
      <c r="AS193" s="500" t="str">
        <f>IF(終値!A193="","",IF(AND(高値!W193&gt;高値!V193,高値!W193&gt;高値!U193,高値!W193&gt;高値!X193,高値!W193&gt;高値!Y193),18,""))</f>
        <v/>
      </c>
      <c r="AT193" s="500" t="str">
        <f>IF(終値!A193="","",IF(AND(高値!X193&gt;高値!W193,高値!X193&gt;高値!V193,高値!X193&gt;高値!Y193,高値!X193&gt;高値!Z193),19,""))</f>
        <v/>
      </c>
      <c r="AU193" s="500">
        <f>IF(終値!A193="","",IF(AND(高値!Y193&gt;高値!X193,高値!Y193&gt;高値!W193,高値!Y193&gt;高値!Z193,高値!Y193&gt;高値!AA193),20,""))</f>
        <v>20</v>
      </c>
      <c r="AV193" s="500" t="str">
        <f>IF(終値!A193="","",IF(AND(高値!Z193&gt;高値!Y193,高値!Z193&gt;高値!X193,高値!Z193&gt;高値!AA193,高値!Z193&gt;高値!AB193),21,""))</f>
        <v/>
      </c>
      <c r="AW193" s="500" t="str">
        <f>IF(終値!A193="","",IF(AND(高値!AA193&gt;高値!Z193,高値!AA193&gt;高値!Y193,高値!AA193&gt;高値!AB193,高値!AA193&gt;高値!AC193),22,""))</f>
        <v/>
      </c>
      <c r="AX193" s="500" t="str">
        <f>IF(終値!A193="","",IF(AND(高値!AB193&gt;高値!AA193,高値!AB193&gt;高値!Z193,高値!AB193&gt;高値!AC193,高値!AB193&gt;高値!AD193),23,""))</f>
        <v/>
      </c>
      <c r="AY193" s="500" t="str">
        <f>IF(終値!A193="","",IF(AND(高値!AC193&gt;高値!AB193,高値!AC193&gt;高値!AA193,高値!AC193&gt;高値!AD193,高値!AC193&gt;高値!AE193),24,""))</f>
        <v/>
      </c>
      <c r="AZ193" s="500" t="str">
        <f>IF(終値!A193="","",IF(AND(高値!AD193&gt;高値!AC193,高値!AD193&gt;高値!AB193,高値!AD193&gt;高値!AE193,高値!AD193&gt;高値!AF193),25,""))</f>
        <v/>
      </c>
      <c r="BA193" s="500" t="str">
        <f>IF(終値!A193="","",IF(AND(高値!AE193&gt;高値!AD193,高値!AE193&gt;高値!AC193,高値!AE193&gt;高値!AF193,高値!AE193&gt;高値!AG193),26,""))</f>
        <v/>
      </c>
      <c r="BB193" s="500" t="str">
        <f>IF(終値!A193="","",IF(AND(高値!AF193&gt;高値!AE193,高値!AF193&gt;高値!AD193,高値!AF193&gt;高値!AG193,高値!AF193&gt;高値!AH193),27,""))</f>
        <v/>
      </c>
      <c r="BC193" s="500" t="str">
        <f>IF(終値!A193="","",IF(AND(高値!AG193&gt;高値!AF193,高値!AG193&gt;高値!AE193,高値!AG193&gt;高値!AH193,高値!AG193&gt;高値!AI193),28,""))</f>
        <v/>
      </c>
      <c r="BD193" s="500">
        <f t="shared" si="12"/>
        <v>5</v>
      </c>
      <c r="BE193" s="500">
        <f t="shared" si="13"/>
        <v>3</v>
      </c>
      <c r="BF193" s="500">
        <f t="shared" si="14"/>
        <v>6</v>
      </c>
      <c r="BG193" s="500">
        <f>IF($BE193="","",INDEX(安値!$E193:$CZ193,1,$BE193+1))</f>
        <v>1982</v>
      </c>
      <c r="BH193" s="500">
        <f>IF($BF193="","",INDEX(安値!$E193:$CZ193,1,$BF193+1))</f>
        <v>1990</v>
      </c>
      <c r="BI193" s="500">
        <f>IF($BF193="","",MAX(INDEX(高値!$E193:$CZ193,1,$BE193+1):INDEX(高値!$E193:$CZ193,1,$BF193+1)))</f>
        <v>2213</v>
      </c>
      <c r="BJ193" s="500">
        <f>IF($BF193="","",AVERAGE(INDEX(終値!$E193:$CZ193,1,$BF193+1):INDEX(終値!$E193:$CZ193,1,$BF193+20))-2*STDEVP(INDEX(終値!$E193:$CZ193,1,$BF193+1):INDEX(終値!$E193:$CZ193,1,$BF193+20)))</f>
        <v>1887.8252959035633</v>
      </c>
      <c r="BK193" s="500">
        <f>IF($BE193="","",AVERAGE(INDEX(終値!$E193:$CZ193,1,$BE193+1):INDEX(終値!$E193:$CZ193,1,$BE193+20))-2*STDEVP(INDEX(終値!$E193:$CZ193,1,$BE193+1):INDEX(終値!$E193:$CZ193,1,$BE193+20)))</f>
        <v>1904.2504187069708</v>
      </c>
      <c r="BL193" s="500">
        <f t="shared" si="15"/>
        <v>4</v>
      </c>
      <c r="BM193" s="500">
        <f t="shared" si="16"/>
        <v>4</v>
      </c>
      <c r="BN193" s="500">
        <f t="shared" si="17"/>
        <v>7</v>
      </c>
      <c r="BO193" s="500">
        <f>IF($BM193="","",INDEX(高値!$E193:$CZ193,1,$BM193+1))</f>
        <v>2213</v>
      </c>
      <c r="BP193" s="500">
        <f>IF($BN193="","",INDEX(高値!$E193:$CZ193,1,$BN193+1))</f>
        <v>2199</v>
      </c>
      <c r="BQ193" s="500">
        <f>IF($BN193="","",MIN(INDEX(安値!$E193:$CZ193,1,$BM193+1):INDEX(安値!$E193:$CZ193,1,$BN193+1)))</f>
        <v>1990</v>
      </c>
      <c r="BR193" s="500">
        <f>IF($BN193="","",AVERAGE(INDEX(終値!$E193:$CZ193,1,$BN193+1):INDEX(終値!$E193:$CZ193,1,$BN193+20))+2*STDEVP(INDEX(終値!$E193:$CZ193,1,$BN193+1):INDEX(終値!$E193:$CZ193,1,$BN193+20)))</f>
        <v>2301.3906910445698</v>
      </c>
      <c r="BS193" s="500">
        <f>IF($BM193="","",AVERAGE(INDEX(終値!$E193:$CZ193,1,$BM193+1):INDEX(終値!$E193:$CZ193,1,$BM193+20))+2*STDEVP(INDEX(終値!$E193:$CZ193,1,$BM193+1):INDEX(終値!$E193:$CZ193,1,$BM193+20)))</f>
        <v>2290.1148124982374</v>
      </c>
      <c r="BT193" s="497" t="str">
        <f>IFERROR(IF(AND($BD193&gt;=2,ABS($BG193-$BH193)/$BH193&lt;=BB設定!$B$12,$BI193&gt;=MAX($BH193,$BG193)*(1+BB設定!$B$13),終値!E193&gt;$BG193),IF(OR(終値!E193&gt;=$BI193,AND($BH193&lt;$BJ193,$BG193&gt;=$BK193)),"二番底W▲","二番底W形成"),IF(AND($BL193&gt;=2,ABS($BO193-$BP193)/$BP193&lt;=BB設定!$B$12,$BQ193&lt;=MIN($BP193,$BO193)*(1-BB設定!$B$13),終値!E193&lt;$BO193),IF(OR(終値!E193&lt;=$BQ193,AND($BP193&gt;$BR193,$BO193&lt;=$BS193)),"二番天井M▼","二番天井M形成"),"－")),"－")</f>
        <v>二番底W▲</v>
      </c>
    </row>
    <row r="194" spans="2:72">
      <c r="B194" s="500" t="str">
        <f>IF(終値!A194="","",IF(AND(安値!G194&lt;安値!F194,安値!G194&lt;安値!E194,安値!G194&lt;安値!H194,安値!G194&lt;安値!I194),2,""))</f>
        <v/>
      </c>
      <c r="C194" s="500" t="str">
        <f>IF(終値!A194="","",IF(AND(安値!H194&lt;安値!G194,安値!H194&lt;安値!F194,安値!H194&lt;安値!I194,安値!H194&lt;安値!J194),3,""))</f>
        <v/>
      </c>
      <c r="D194" s="500" t="str">
        <f>IF(終値!A194="","",IF(AND(安値!I194&lt;安値!H194,安値!I194&lt;安値!G194,安値!I194&lt;安値!J194,安値!I194&lt;安値!K194),4,""))</f>
        <v/>
      </c>
      <c r="E194" s="500" t="str">
        <f>IF(終値!A194="","",IF(AND(安値!J194&lt;安値!I194,安値!J194&lt;安値!H194,安値!J194&lt;安値!K194,安値!J194&lt;安値!L194),5,""))</f>
        <v/>
      </c>
      <c r="F194" s="500" t="str">
        <f>IF(終値!A194="","",IF(AND(安値!K194&lt;安値!J194,安値!K194&lt;安値!I194,安値!K194&lt;安値!L194,安値!K194&lt;安値!M194),6,""))</f>
        <v/>
      </c>
      <c r="G194" s="500" t="str">
        <f>IF(終値!A194="","",IF(AND(安値!L194&lt;安値!K194,安値!L194&lt;安値!J194,安値!L194&lt;安値!M194,安値!L194&lt;安値!N194),7,""))</f>
        <v/>
      </c>
      <c r="H194" s="500" t="str">
        <f>IF(終値!A194="","",IF(AND(安値!M194&lt;安値!L194,安値!M194&lt;安値!K194,安値!M194&lt;安値!N194,安値!M194&lt;安値!O194),8,""))</f>
        <v/>
      </c>
      <c r="I194" s="500" t="str">
        <f>IF(終値!A194="","",IF(AND(安値!N194&lt;安値!M194,安値!N194&lt;安値!L194,安値!N194&lt;安値!O194,安値!N194&lt;安値!P194),9,""))</f>
        <v/>
      </c>
      <c r="J194" s="500">
        <f>IF(終値!A194="","",IF(AND(安値!O194&lt;安値!N194,安値!O194&lt;安値!M194,安値!O194&lt;安値!P194,安値!O194&lt;安値!Q194),10,""))</f>
        <v>10</v>
      </c>
      <c r="K194" s="500" t="str">
        <f>IF(終値!A194="","",IF(AND(安値!P194&lt;安値!O194,安値!P194&lt;安値!N194,安値!P194&lt;安値!Q194,安値!P194&lt;安値!R194),11,""))</f>
        <v/>
      </c>
      <c r="L194" s="500" t="str">
        <f>IF(終値!A194="","",IF(AND(安値!Q194&lt;安値!P194,安値!Q194&lt;安値!O194,安値!Q194&lt;安値!R194,安値!Q194&lt;安値!S194),12,""))</f>
        <v/>
      </c>
      <c r="M194" s="500" t="str">
        <f>IF(終値!A194="","",IF(AND(安値!R194&lt;安値!Q194,安値!R194&lt;安値!P194,安値!R194&lt;安値!S194,安値!R194&lt;安値!T194),13,""))</f>
        <v/>
      </c>
      <c r="N194" s="500">
        <f>IF(終値!A194="","",IF(AND(安値!S194&lt;安値!R194,安値!S194&lt;安値!Q194,安値!S194&lt;安値!T194,安値!S194&lt;安値!U194),14,""))</f>
        <v>14</v>
      </c>
      <c r="O194" s="500" t="str">
        <f>IF(終値!A194="","",IF(AND(安値!T194&lt;安値!S194,安値!T194&lt;安値!R194,安値!T194&lt;安値!U194,安値!T194&lt;安値!V194),15,""))</f>
        <v/>
      </c>
      <c r="P194" s="500" t="str">
        <f>IF(終値!A194="","",IF(AND(安値!U194&lt;安値!T194,安値!U194&lt;安値!S194,安値!U194&lt;安値!V194,安値!U194&lt;安値!W194),16,""))</f>
        <v/>
      </c>
      <c r="Q194" s="500" t="str">
        <f>IF(終値!A194="","",IF(AND(安値!V194&lt;安値!U194,安値!V194&lt;安値!T194,安値!V194&lt;安値!W194,安値!V194&lt;安値!X194),17,""))</f>
        <v/>
      </c>
      <c r="R194" s="500" t="str">
        <f>IF(終値!A194="","",IF(AND(安値!W194&lt;安値!V194,安値!W194&lt;安値!U194,安値!W194&lt;安値!X194,安値!W194&lt;安値!Y194),18,""))</f>
        <v/>
      </c>
      <c r="S194" s="500" t="str">
        <f>IF(終値!A194="","",IF(AND(安値!X194&lt;安値!W194,安値!X194&lt;安値!V194,安値!X194&lt;安値!Y194,安値!X194&lt;安値!Z194),19,""))</f>
        <v/>
      </c>
      <c r="T194" s="500" t="str">
        <f>IF(終値!A194="","",IF(AND(安値!Y194&lt;安値!X194,安値!Y194&lt;安値!W194,安値!Y194&lt;安値!Z194,安値!Y194&lt;安値!AA194),20,""))</f>
        <v/>
      </c>
      <c r="U194" s="500" t="str">
        <f>IF(終値!A194="","",IF(AND(安値!Z194&lt;安値!Y194,安値!Z194&lt;安値!X194,安値!Z194&lt;安値!AA194,安値!Z194&lt;安値!AB194),21,""))</f>
        <v/>
      </c>
      <c r="V194" s="500" t="str">
        <f>IF(終値!A194="","",IF(AND(安値!AA194&lt;安値!Z194,安値!AA194&lt;安値!Y194,安値!AA194&lt;安値!AB194,安値!AA194&lt;安値!AC194),22,""))</f>
        <v/>
      </c>
      <c r="W194" s="500" t="str">
        <f>IF(終値!A194="","",IF(AND(安値!AB194&lt;安値!AA194,安値!AB194&lt;安値!Z194,安値!AB194&lt;安値!AC194,安値!AB194&lt;安値!AD194),23,""))</f>
        <v/>
      </c>
      <c r="X194" s="500" t="str">
        <f>IF(終値!A194="","",IF(AND(安値!AC194&lt;安値!AB194,安値!AC194&lt;安値!AA194,安値!AC194&lt;安値!AD194,安値!AC194&lt;安値!AE194),24,""))</f>
        <v/>
      </c>
      <c r="Y194" s="500">
        <f>IF(終値!A194="","",IF(AND(安値!AD194&lt;安値!AC194,安値!AD194&lt;安値!AB194,安値!AD194&lt;安値!AE194,安値!AD194&lt;安値!AF194),25,""))</f>
        <v>25</v>
      </c>
      <c r="Z194" s="500" t="str">
        <f>IF(終値!A194="","",IF(AND(安値!AE194&lt;安値!AD194,安値!AE194&lt;安値!AC194,安値!AE194&lt;安値!AF194,安値!AE194&lt;安値!AG194),26,""))</f>
        <v/>
      </c>
      <c r="AA194" s="500" t="str">
        <f>IF(終値!A194="","",IF(AND(安値!AF194&lt;安値!AE194,安値!AF194&lt;安値!AD194,安値!AF194&lt;安値!AG194,安値!AF194&lt;安値!AH194),27,""))</f>
        <v/>
      </c>
      <c r="AB194" s="500" t="str">
        <f>IF(終値!A194="","",IF(AND(安値!AG194&lt;安値!AF194,安値!AG194&lt;安値!AE194,安値!AG194&lt;安値!AH194,安値!AG194&lt;安値!AI194),28,""))</f>
        <v/>
      </c>
      <c r="AC194" s="500" t="str">
        <f>IF(終値!A194="","",IF(AND(高値!G194&gt;高値!F194,高値!G194&gt;高値!E194,高値!G194&gt;高値!H194,高値!G194&gt;高値!I194),2,""))</f>
        <v/>
      </c>
      <c r="AD194" s="500" t="str">
        <f>IF(終値!A194="","",IF(AND(高値!H194&gt;高値!G194,高値!H194&gt;高値!F194,高値!H194&gt;高値!I194,高値!H194&gt;高値!J194),3,""))</f>
        <v/>
      </c>
      <c r="AE194" s="500">
        <f>IF(終値!A194="","",IF(AND(高値!I194&gt;高値!H194,高値!I194&gt;高値!G194,高値!I194&gt;高値!J194,高値!I194&gt;高値!K194),4,""))</f>
        <v>4</v>
      </c>
      <c r="AF194" s="500" t="str">
        <f>IF(終値!A194="","",IF(AND(高値!J194&gt;高値!I194,高値!J194&gt;高値!H194,高値!J194&gt;高値!K194,高値!J194&gt;高値!L194),5,""))</f>
        <v/>
      </c>
      <c r="AG194" s="500" t="str">
        <f>IF(終値!A194="","",IF(AND(高値!K194&gt;高値!J194,高値!K194&gt;高値!I194,高値!K194&gt;高値!L194,高値!K194&gt;高値!M194),6,""))</f>
        <v/>
      </c>
      <c r="AH194" s="500" t="str">
        <f>IF(終値!A194="","",IF(AND(高値!L194&gt;高値!K194,高値!L194&gt;高値!J194,高値!L194&gt;高値!M194,高値!L194&gt;高値!N194),7,""))</f>
        <v/>
      </c>
      <c r="AI194" s="500" t="str">
        <f>IF(終値!A194="","",IF(AND(高値!M194&gt;高値!L194,高値!M194&gt;高値!K194,高値!M194&gt;高値!N194,高値!M194&gt;高値!O194),8,""))</f>
        <v/>
      </c>
      <c r="AJ194" s="500" t="str">
        <f>IF(終値!A194="","",IF(AND(高値!N194&gt;高値!M194,高値!N194&gt;高値!L194,高値!N194&gt;高値!O194,高値!N194&gt;高値!P194),9,""))</f>
        <v/>
      </c>
      <c r="AK194" s="500" t="str">
        <f>IF(終値!A194="","",IF(AND(高値!O194&gt;高値!N194,高値!O194&gt;高値!M194,高値!O194&gt;高値!P194,高値!O194&gt;高値!Q194),10,""))</f>
        <v/>
      </c>
      <c r="AL194" s="500" t="str">
        <f>IF(終値!A194="","",IF(AND(高値!P194&gt;高値!O194,高値!P194&gt;高値!N194,高値!P194&gt;高値!Q194,高値!P194&gt;高値!R194),11,""))</f>
        <v/>
      </c>
      <c r="AM194" s="500">
        <f>IF(終値!A194="","",IF(AND(高値!Q194&gt;高値!P194,高値!Q194&gt;高値!O194,高値!Q194&gt;高値!R194,高値!Q194&gt;高値!S194),12,""))</f>
        <v>12</v>
      </c>
      <c r="AN194" s="500" t="str">
        <f>IF(終値!A194="","",IF(AND(高値!R194&gt;高値!Q194,高値!R194&gt;高値!P194,高値!R194&gt;高値!S194,高値!R194&gt;高値!T194),13,""))</f>
        <v/>
      </c>
      <c r="AO194" s="500" t="str">
        <f>IF(終値!A194="","",IF(AND(高値!S194&gt;高値!R194,高値!S194&gt;高値!Q194,高値!S194&gt;高値!T194,高値!S194&gt;高値!U194),14,""))</f>
        <v/>
      </c>
      <c r="AP194" s="500" t="str">
        <f>IF(終値!A194="","",IF(AND(高値!T194&gt;高値!S194,高値!T194&gt;高値!R194,高値!T194&gt;高値!U194,高値!T194&gt;高値!V194),15,""))</f>
        <v/>
      </c>
      <c r="AQ194" s="500" t="str">
        <f>IF(終値!A194="","",IF(AND(高値!U194&gt;高値!T194,高値!U194&gt;高値!S194,高値!U194&gt;高値!V194,高値!U194&gt;高値!W194),16,""))</f>
        <v/>
      </c>
      <c r="AR194" s="500" t="str">
        <f>IF(終値!A194="","",IF(AND(高値!V194&gt;高値!U194,高値!V194&gt;高値!T194,高値!V194&gt;高値!W194,高値!V194&gt;高値!X194),17,""))</f>
        <v/>
      </c>
      <c r="AS194" s="500" t="str">
        <f>IF(終値!A194="","",IF(AND(高値!W194&gt;高値!V194,高値!W194&gt;高値!U194,高値!W194&gt;高値!X194,高値!W194&gt;高値!Y194),18,""))</f>
        <v/>
      </c>
      <c r="AT194" s="500">
        <f>IF(終値!A194="","",IF(AND(高値!X194&gt;高値!W194,高値!X194&gt;高値!V194,高値!X194&gt;高値!Y194,高値!X194&gt;高値!Z194),19,""))</f>
        <v>19</v>
      </c>
      <c r="AU194" s="500" t="str">
        <f>IF(終値!A194="","",IF(AND(高値!Y194&gt;高値!X194,高値!Y194&gt;高値!W194,高値!Y194&gt;高値!Z194,高値!Y194&gt;高値!AA194),20,""))</f>
        <v/>
      </c>
      <c r="AV194" s="500" t="str">
        <f>IF(終値!A194="","",IF(AND(高値!Z194&gt;高値!Y194,高値!Z194&gt;高値!X194,高値!Z194&gt;高値!AA194,高値!Z194&gt;高値!AB194),21,""))</f>
        <v/>
      </c>
      <c r="AW194" s="500" t="str">
        <f>IF(終値!A194="","",IF(AND(高値!AA194&gt;高値!Z194,高値!AA194&gt;高値!Y194,高値!AA194&gt;高値!AB194,高値!AA194&gt;高値!AC194),22,""))</f>
        <v/>
      </c>
      <c r="AX194" s="500">
        <f>IF(終値!A194="","",IF(AND(高値!AB194&gt;高値!AA194,高値!AB194&gt;高値!Z194,高値!AB194&gt;高値!AC194,高値!AB194&gt;高値!AD194),23,""))</f>
        <v>23</v>
      </c>
      <c r="AY194" s="500" t="str">
        <f>IF(終値!A194="","",IF(AND(高値!AC194&gt;高値!AB194,高値!AC194&gt;高値!AA194,高値!AC194&gt;高値!AD194,高値!AC194&gt;高値!AE194),24,""))</f>
        <v/>
      </c>
      <c r="AZ194" s="500" t="str">
        <f>IF(終値!A194="","",IF(AND(高値!AD194&gt;高値!AC194,高値!AD194&gt;高値!AB194,高値!AD194&gt;高値!AE194,高値!AD194&gt;高値!AF194),25,""))</f>
        <v/>
      </c>
      <c r="BA194" s="500">
        <f>IF(終値!A194="","",IF(AND(高値!AE194&gt;高値!AD194,高値!AE194&gt;高値!AC194,高値!AE194&gt;高値!AF194,高値!AE194&gt;高値!AG194),26,""))</f>
        <v>26</v>
      </c>
      <c r="BB194" s="500" t="str">
        <f>IF(終値!A194="","",IF(AND(高値!AF194&gt;高値!AE194,高値!AF194&gt;高値!AD194,高値!AF194&gt;高値!AG194,高値!AF194&gt;高値!AH194),27,""))</f>
        <v/>
      </c>
      <c r="BC194" s="500" t="str">
        <f>IF(終値!A194="","",IF(AND(高値!AG194&gt;高値!AF194,高値!AG194&gt;高値!AE194,高値!AG194&gt;高値!AH194,高値!AG194&gt;高値!AI194),28,""))</f>
        <v/>
      </c>
      <c r="BD194" s="500">
        <f t="shared" si="12"/>
        <v>3</v>
      </c>
      <c r="BE194" s="500">
        <f t="shared" si="13"/>
        <v>10</v>
      </c>
      <c r="BF194" s="500">
        <f t="shared" si="14"/>
        <v>14</v>
      </c>
      <c r="BG194" s="500">
        <f>IF($BE194="","",INDEX(安値!$E194:$CZ194,1,$BE194+1))</f>
        <v>7440</v>
      </c>
      <c r="BH194" s="500">
        <f>IF($BF194="","",INDEX(安値!$E194:$CZ194,1,$BF194+1))</f>
        <v>7510</v>
      </c>
      <c r="BI194" s="500">
        <f>IF($BF194="","",MAX(INDEX(高値!$E194:$CZ194,1,$BE194+1):INDEX(高値!$E194:$CZ194,1,$BF194+1)))</f>
        <v>7780</v>
      </c>
      <c r="BJ194" s="500">
        <f>IF($BF194="","",AVERAGE(INDEX(終値!$E194:$CZ194,1,$BF194+1):INDEX(終値!$E194:$CZ194,1,$BF194+20))-2*STDEVP(INDEX(終値!$E194:$CZ194,1,$BF194+1):INDEX(終値!$E194:$CZ194,1,$BF194+20)))</f>
        <v>7097.0845154258886</v>
      </c>
      <c r="BK194" s="500">
        <f>IF($BE194="","",AVERAGE(INDEX(終値!$E194:$CZ194,1,$BE194+1):INDEX(終値!$E194:$CZ194,1,$BE194+20))-2*STDEVP(INDEX(終値!$E194:$CZ194,1,$BE194+1):INDEX(終値!$E194:$CZ194,1,$BE194+20)))</f>
        <v>7344.7267083756096</v>
      </c>
      <c r="BL194" s="500">
        <f t="shared" si="15"/>
        <v>5</v>
      </c>
      <c r="BM194" s="500">
        <f t="shared" si="16"/>
        <v>4</v>
      </c>
      <c r="BN194" s="500">
        <f t="shared" si="17"/>
        <v>12</v>
      </c>
      <c r="BO194" s="500">
        <f>IF($BM194="","",INDEX(高値!$E194:$CZ194,1,$BM194+1))</f>
        <v>8290</v>
      </c>
      <c r="BP194" s="500">
        <f>IF($BN194="","",INDEX(高値!$E194:$CZ194,1,$BN194+1))</f>
        <v>7780</v>
      </c>
      <c r="BQ194" s="500">
        <f>IF($BN194="","",MIN(INDEX(安値!$E194:$CZ194,1,$BM194+1):INDEX(安値!$E194:$CZ194,1,$BN194+1)))</f>
        <v>7440</v>
      </c>
      <c r="BR194" s="500">
        <f>IF($BN194="","",AVERAGE(INDEX(終値!$E194:$CZ194,1,$BN194+1):INDEX(終値!$E194:$CZ194,1,$BN194+20))+2*STDEVP(INDEX(終値!$E194:$CZ194,1,$BN194+1):INDEX(終値!$E194:$CZ194,1,$BN194+20)))</f>
        <v>7929.7540156990763</v>
      </c>
      <c r="BS194" s="500">
        <f>IF($BM194="","",AVERAGE(INDEX(終値!$E194:$CZ194,1,$BM194+1):INDEX(終値!$E194:$CZ194,1,$BM194+20))+2*STDEVP(INDEX(終値!$E194:$CZ194,1,$BM194+1):INDEX(終値!$E194:$CZ194,1,$BM194+20)))</f>
        <v>8114.4814319034822</v>
      </c>
      <c r="BT194" s="497" t="str">
        <f>IFERROR(IF(AND($BD194&gt;=2,ABS($BG194-$BH194)/$BH194&lt;=BB設定!$B$12,$BI194&gt;=MAX($BH194,$BG194)*(1+BB設定!$B$13),終値!E194&gt;$BG194),IF(OR(終値!E194&gt;=$BI194,AND($BH194&lt;$BJ194,$BG194&gt;=$BK194)),"二番底W▲","二番底W形成"),IF(AND($BL194&gt;=2,ABS($BO194-$BP194)/$BP194&lt;=BB設定!$B$12,$BQ194&lt;=MIN($BP194,$BO194)*(1-BB設定!$B$13),終値!E194&lt;$BO194),IF(OR(終値!E194&lt;=$BQ194,AND($BP194&gt;$BR194,$BO194&lt;=$BS194)),"二番天井M▼","二番天井M形成"),"－")),"－")</f>
        <v>二番底W▲</v>
      </c>
    </row>
    <row r="195" spans="2:72">
      <c r="B195" s="500" t="str">
        <f>IF(終値!A195="","",IF(AND(安値!G195&lt;安値!F195,安値!G195&lt;安値!E195,安値!G195&lt;安値!H195,安値!G195&lt;安値!I195),2,""))</f>
        <v/>
      </c>
      <c r="C195" s="500" t="str">
        <f>IF(終値!A195="","",IF(AND(安値!H195&lt;安値!G195,安値!H195&lt;安値!F195,安値!H195&lt;安値!I195,安値!H195&lt;安値!J195),3,""))</f>
        <v/>
      </c>
      <c r="D195" s="500" t="str">
        <f>IF(終値!A195="","",IF(AND(安値!I195&lt;安値!H195,安値!I195&lt;安値!G195,安値!I195&lt;安値!J195,安値!I195&lt;安値!K195),4,""))</f>
        <v/>
      </c>
      <c r="E195" s="500" t="str">
        <f>IF(終値!A195="","",IF(AND(安値!J195&lt;安値!I195,安値!J195&lt;安値!H195,安値!J195&lt;安値!K195,安値!J195&lt;安値!L195),5,""))</f>
        <v/>
      </c>
      <c r="F195" s="500">
        <f>IF(終値!A195="","",IF(AND(安値!K195&lt;安値!J195,安値!K195&lt;安値!I195,安値!K195&lt;安値!L195,安値!K195&lt;安値!M195),6,""))</f>
        <v>6</v>
      </c>
      <c r="G195" s="500" t="str">
        <f>IF(終値!A195="","",IF(AND(安値!L195&lt;安値!K195,安値!L195&lt;安値!J195,安値!L195&lt;安値!M195,安値!L195&lt;安値!N195),7,""))</f>
        <v/>
      </c>
      <c r="H195" s="500" t="str">
        <f>IF(終値!A195="","",IF(AND(安値!M195&lt;安値!L195,安値!M195&lt;安値!K195,安値!M195&lt;安値!N195,安値!M195&lt;安値!O195),8,""))</f>
        <v/>
      </c>
      <c r="I195" s="500" t="str">
        <f>IF(終値!A195="","",IF(AND(安値!N195&lt;安値!M195,安値!N195&lt;安値!L195,安値!N195&lt;安値!O195,安値!N195&lt;安値!P195),9,""))</f>
        <v/>
      </c>
      <c r="J195" s="500" t="str">
        <f>IF(終値!A195="","",IF(AND(安値!O195&lt;安値!N195,安値!O195&lt;安値!M195,安値!O195&lt;安値!P195,安値!O195&lt;安値!Q195),10,""))</f>
        <v/>
      </c>
      <c r="K195" s="500" t="str">
        <f>IF(終値!A195="","",IF(AND(安値!P195&lt;安値!O195,安値!P195&lt;安値!N195,安値!P195&lt;安値!Q195,安値!P195&lt;安値!R195),11,""))</f>
        <v/>
      </c>
      <c r="L195" s="500" t="str">
        <f>IF(終値!A195="","",IF(AND(安値!Q195&lt;安値!P195,安値!Q195&lt;安値!O195,安値!Q195&lt;安値!R195,安値!Q195&lt;安値!S195),12,""))</f>
        <v/>
      </c>
      <c r="M195" s="500">
        <f>IF(終値!A195="","",IF(AND(安値!R195&lt;安値!Q195,安値!R195&lt;安値!P195,安値!R195&lt;安値!S195,安値!R195&lt;安値!T195),13,""))</f>
        <v>13</v>
      </c>
      <c r="N195" s="500" t="str">
        <f>IF(終値!A195="","",IF(AND(安値!S195&lt;安値!R195,安値!S195&lt;安値!Q195,安値!S195&lt;安値!T195,安値!S195&lt;安値!U195),14,""))</f>
        <v/>
      </c>
      <c r="O195" s="500" t="str">
        <f>IF(終値!A195="","",IF(AND(安値!T195&lt;安値!S195,安値!T195&lt;安値!R195,安値!T195&lt;安値!U195,安値!T195&lt;安値!V195),15,""))</f>
        <v/>
      </c>
      <c r="P195" s="500" t="str">
        <f>IF(終値!A195="","",IF(AND(安値!U195&lt;安値!T195,安値!U195&lt;安値!S195,安値!U195&lt;安値!V195,安値!U195&lt;安値!W195),16,""))</f>
        <v/>
      </c>
      <c r="Q195" s="500" t="str">
        <f>IF(終値!A195="","",IF(AND(安値!V195&lt;安値!U195,安値!V195&lt;安値!T195,安値!V195&lt;安値!W195,安値!V195&lt;安値!X195),17,""))</f>
        <v/>
      </c>
      <c r="R195" s="500" t="str">
        <f>IF(終値!A195="","",IF(AND(安値!W195&lt;安値!V195,安値!W195&lt;安値!U195,安値!W195&lt;安値!X195,安値!W195&lt;安値!Y195),18,""))</f>
        <v/>
      </c>
      <c r="S195" s="500" t="str">
        <f>IF(終値!A195="","",IF(AND(安値!X195&lt;安値!W195,安値!X195&lt;安値!V195,安値!X195&lt;安値!Y195,安値!X195&lt;安値!Z195),19,""))</f>
        <v/>
      </c>
      <c r="T195" s="500">
        <f>IF(終値!A195="","",IF(AND(安値!Y195&lt;安値!X195,安値!Y195&lt;安値!W195,安値!Y195&lt;安値!Z195,安値!Y195&lt;安値!AA195),20,""))</f>
        <v>20</v>
      </c>
      <c r="U195" s="500" t="str">
        <f>IF(終値!A195="","",IF(AND(安値!Z195&lt;安値!Y195,安値!Z195&lt;安値!X195,安値!Z195&lt;安値!AA195,安値!Z195&lt;安値!AB195),21,""))</f>
        <v/>
      </c>
      <c r="V195" s="500" t="str">
        <f>IF(終値!A195="","",IF(AND(安値!AA195&lt;安値!Z195,安値!AA195&lt;安値!Y195,安値!AA195&lt;安値!AB195,安値!AA195&lt;安値!AC195),22,""))</f>
        <v/>
      </c>
      <c r="W195" s="500">
        <f>IF(終値!A195="","",IF(AND(安値!AB195&lt;安値!AA195,安値!AB195&lt;安値!Z195,安値!AB195&lt;安値!AC195,安値!AB195&lt;安値!AD195),23,""))</f>
        <v>23</v>
      </c>
      <c r="X195" s="500" t="str">
        <f>IF(終値!A195="","",IF(AND(安値!AC195&lt;安値!AB195,安値!AC195&lt;安値!AA195,安値!AC195&lt;安値!AD195,安値!AC195&lt;安値!AE195),24,""))</f>
        <v/>
      </c>
      <c r="Y195" s="500" t="str">
        <f>IF(終値!A195="","",IF(AND(安値!AD195&lt;安値!AC195,安値!AD195&lt;安値!AB195,安値!AD195&lt;安値!AE195,安値!AD195&lt;安値!AF195),25,""))</f>
        <v/>
      </c>
      <c r="Z195" s="500" t="str">
        <f>IF(終値!A195="","",IF(AND(安値!AE195&lt;安値!AD195,安値!AE195&lt;安値!AC195,安値!AE195&lt;安値!AF195,安値!AE195&lt;安値!AG195),26,""))</f>
        <v/>
      </c>
      <c r="AA195" s="500">
        <f>IF(終値!A195="","",IF(AND(安値!AF195&lt;安値!AE195,安値!AF195&lt;安値!AD195,安値!AF195&lt;安値!AG195,安値!AF195&lt;安値!AH195),27,""))</f>
        <v>27</v>
      </c>
      <c r="AB195" s="500" t="str">
        <f>IF(終値!A195="","",IF(AND(安値!AG195&lt;安値!AF195,安値!AG195&lt;安値!AE195,安値!AG195&lt;安値!AH195,安値!AG195&lt;安値!AI195),28,""))</f>
        <v/>
      </c>
      <c r="AC195" s="500" t="str">
        <f>IF(終値!A195="","",IF(AND(高値!G195&gt;高値!F195,高値!G195&gt;高値!E195,高値!G195&gt;高値!H195,高値!G195&gt;高値!I195),2,""))</f>
        <v/>
      </c>
      <c r="AD195" s="500" t="str">
        <f>IF(終値!A195="","",IF(AND(高値!H195&gt;高値!G195,高値!H195&gt;高値!F195,高値!H195&gt;高値!I195,高値!H195&gt;高値!J195),3,""))</f>
        <v/>
      </c>
      <c r="AE195" s="500" t="str">
        <f>IF(終値!A195="","",IF(AND(高値!I195&gt;高値!H195,高値!I195&gt;高値!G195,高値!I195&gt;高値!J195,高値!I195&gt;高値!K195),4,""))</f>
        <v/>
      </c>
      <c r="AF195" s="500" t="str">
        <f>IF(終値!A195="","",IF(AND(高値!J195&gt;高値!I195,高値!J195&gt;高値!H195,高値!J195&gt;高値!K195,高値!J195&gt;高値!L195),5,""))</f>
        <v/>
      </c>
      <c r="AG195" s="500" t="str">
        <f>IF(終値!A195="","",IF(AND(高値!K195&gt;高値!J195,高値!K195&gt;高値!I195,高値!K195&gt;高値!L195,高値!K195&gt;高値!M195),6,""))</f>
        <v/>
      </c>
      <c r="AH195" s="500" t="str">
        <f>IF(終値!A195="","",IF(AND(高値!L195&gt;高値!K195,高値!L195&gt;高値!J195,高値!L195&gt;高値!M195,高値!L195&gt;高値!N195),7,""))</f>
        <v/>
      </c>
      <c r="AI195" s="500" t="str">
        <f>IF(終値!A195="","",IF(AND(高値!M195&gt;高値!L195,高値!M195&gt;高値!K195,高値!M195&gt;高値!N195,高値!M195&gt;高値!O195),8,""))</f>
        <v/>
      </c>
      <c r="AJ195" s="500">
        <f>IF(終値!A195="","",IF(AND(高値!N195&gt;高値!M195,高値!N195&gt;高値!L195,高値!N195&gt;高値!O195,高値!N195&gt;高値!P195),9,""))</f>
        <v>9</v>
      </c>
      <c r="AK195" s="500" t="str">
        <f>IF(終値!A195="","",IF(AND(高値!O195&gt;高値!N195,高値!O195&gt;高値!M195,高値!O195&gt;高値!P195,高値!O195&gt;高値!Q195),10,""))</f>
        <v/>
      </c>
      <c r="AL195" s="500" t="str">
        <f>IF(終値!A195="","",IF(AND(高値!P195&gt;高値!O195,高値!P195&gt;高値!N195,高値!P195&gt;高値!Q195,高値!P195&gt;高値!R195),11,""))</f>
        <v/>
      </c>
      <c r="AM195" s="500" t="str">
        <f>IF(終値!A195="","",IF(AND(高値!Q195&gt;高値!P195,高値!Q195&gt;高値!O195,高値!Q195&gt;高値!R195,高値!Q195&gt;高値!S195),12,""))</f>
        <v/>
      </c>
      <c r="AN195" s="500" t="str">
        <f>IF(終値!A195="","",IF(AND(高値!R195&gt;高値!Q195,高値!R195&gt;高値!P195,高値!R195&gt;高値!S195,高値!R195&gt;高値!T195),13,""))</f>
        <v/>
      </c>
      <c r="AO195" s="500" t="str">
        <f>IF(終値!A195="","",IF(AND(高値!S195&gt;高値!R195,高値!S195&gt;高値!Q195,高値!S195&gt;高値!T195,高値!S195&gt;高値!U195),14,""))</f>
        <v/>
      </c>
      <c r="AP195" s="500" t="str">
        <f>IF(終値!A195="","",IF(AND(高値!T195&gt;高値!S195,高値!T195&gt;高値!R195,高値!T195&gt;高値!U195,高値!T195&gt;高値!V195),15,""))</f>
        <v/>
      </c>
      <c r="AQ195" s="500" t="str">
        <f>IF(終値!A195="","",IF(AND(高値!U195&gt;高値!T195,高値!U195&gt;高値!S195,高値!U195&gt;高値!V195,高値!U195&gt;高値!W195),16,""))</f>
        <v/>
      </c>
      <c r="AR195" s="500">
        <f>IF(終値!A195="","",IF(AND(高値!V195&gt;高値!U195,高値!V195&gt;高値!T195,高値!V195&gt;高値!W195,高値!V195&gt;高値!X195),17,""))</f>
        <v>17</v>
      </c>
      <c r="AS195" s="500" t="str">
        <f>IF(終値!A195="","",IF(AND(高値!W195&gt;高値!V195,高値!W195&gt;高値!U195,高値!W195&gt;高値!X195,高値!W195&gt;高値!Y195),18,""))</f>
        <v/>
      </c>
      <c r="AT195" s="500" t="str">
        <f>IF(終値!A195="","",IF(AND(高値!X195&gt;高値!W195,高値!X195&gt;高値!V195,高値!X195&gt;高値!Y195,高値!X195&gt;高値!Z195),19,""))</f>
        <v/>
      </c>
      <c r="AU195" s="500" t="str">
        <f>IF(終値!A195="","",IF(AND(高値!Y195&gt;高値!X195,高値!Y195&gt;高値!W195,高値!Y195&gt;高値!Z195,高値!Y195&gt;高値!AA195),20,""))</f>
        <v/>
      </c>
      <c r="AV195" s="500" t="str">
        <f>IF(終値!A195="","",IF(AND(高値!Z195&gt;高値!Y195,高値!Z195&gt;高値!X195,高値!Z195&gt;高値!AA195,高値!Z195&gt;高値!AB195),21,""))</f>
        <v/>
      </c>
      <c r="AW195" s="500" t="str">
        <f>IF(終値!A195="","",IF(AND(高値!AA195&gt;高値!Z195,高値!AA195&gt;高値!Y195,高値!AA195&gt;高値!AB195,高値!AA195&gt;高値!AC195),22,""))</f>
        <v/>
      </c>
      <c r="AX195" s="500" t="str">
        <f>IF(終値!A195="","",IF(AND(高値!AB195&gt;高値!AA195,高値!AB195&gt;高値!Z195,高値!AB195&gt;高値!AC195,高値!AB195&gt;高値!AD195),23,""))</f>
        <v/>
      </c>
      <c r="AY195" s="500" t="str">
        <f>IF(終値!A195="","",IF(AND(高値!AC195&gt;高値!AB195,高値!AC195&gt;高値!AA195,高値!AC195&gt;高値!AD195,高値!AC195&gt;高値!AE195),24,""))</f>
        <v/>
      </c>
      <c r="AZ195" s="500">
        <f>IF(終値!A195="","",IF(AND(高値!AD195&gt;高値!AC195,高値!AD195&gt;高値!AB195,高値!AD195&gt;高値!AE195,高値!AD195&gt;高値!AF195),25,""))</f>
        <v>25</v>
      </c>
      <c r="BA195" s="500" t="str">
        <f>IF(終値!A195="","",IF(AND(高値!AE195&gt;高値!AD195,高値!AE195&gt;高値!AC195,高値!AE195&gt;高値!AF195,高値!AE195&gt;高値!AG195),26,""))</f>
        <v/>
      </c>
      <c r="BB195" s="500" t="str">
        <f>IF(終値!A195="","",IF(AND(高値!AF195&gt;高値!AE195,高値!AF195&gt;高値!AD195,高値!AF195&gt;高値!AG195,高値!AF195&gt;高値!AH195),27,""))</f>
        <v/>
      </c>
      <c r="BC195" s="500" t="str">
        <f>IF(終値!A195="","",IF(AND(高値!AG195&gt;高値!AF195,高値!AG195&gt;高値!AE195,高値!AG195&gt;高値!AH195,高値!AG195&gt;高値!AI195),28,""))</f>
        <v/>
      </c>
      <c r="BD195" s="500">
        <f t="shared" si="12"/>
        <v>5</v>
      </c>
      <c r="BE195" s="500">
        <f t="shared" si="13"/>
        <v>6</v>
      </c>
      <c r="BF195" s="500">
        <f t="shared" si="14"/>
        <v>13</v>
      </c>
      <c r="BG195" s="500">
        <f>IF($BE195="","",INDEX(安値!$E195:$CZ195,1,$BE195+1))</f>
        <v>6950</v>
      </c>
      <c r="BH195" s="500">
        <f>IF($BF195="","",INDEX(安値!$E195:$CZ195,1,$BF195+1))</f>
        <v>6750</v>
      </c>
      <c r="BI195" s="500">
        <f>IF($BF195="","",MAX(INDEX(高値!$E195:$CZ195,1,$BE195+1):INDEX(高値!$E195:$CZ195,1,$BF195+1)))</f>
        <v>9280</v>
      </c>
      <c r="BJ195" s="500">
        <f>IF($BF195="","",AVERAGE(INDEX(終値!$E195:$CZ195,1,$BF195+1):INDEX(終値!$E195:$CZ195,1,$BF195+20))-2*STDEVP(INDEX(終値!$E195:$CZ195,1,$BF195+1):INDEX(終値!$E195:$CZ195,1,$BF195+20)))</f>
        <v>7027.5701291629184</v>
      </c>
      <c r="BK195" s="500">
        <f>IF($BE195="","",AVERAGE(INDEX(終値!$E195:$CZ195,1,$BE195+1):INDEX(終値!$E195:$CZ195,1,$BE195+20))-2*STDEVP(INDEX(終値!$E195:$CZ195,1,$BE195+1):INDEX(終値!$E195:$CZ195,1,$BE195+20)))</f>
        <v>6857.7961600915169</v>
      </c>
      <c r="BL195" s="500">
        <f t="shared" si="15"/>
        <v>3</v>
      </c>
      <c r="BM195" s="500">
        <f t="shared" si="16"/>
        <v>9</v>
      </c>
      <c r="BN195" s="500">
        <f t="shared" si="17"/>
        <v>17</v>
      </c>
      <c r="BO195" s="500">
        <f>IF($BM195="","",INDEX(高値!$E195:$CZ195,1,$BM195+1))</f>
        <v>9280</v>
      </c>
      <c r="BP195" s="500">
        <f>IF($BN195="","",INDEX(高値!$E195:$CZ195,1,$BN195+1))</f>
        <v>9280</v>
      </c>
      <c r="BQ195" s="500">
        <f>IF($BN195="","",MIN(INDEX(安値!$E195:$CZ195,1,$BM195+1):INDEX(安値!$E195:$CZ195,1,$BN195+1)))</f>
        <v>6750</v>
      </c>
      <c r="BR195" s="500">
        <f>IF($BN195="","",AVERAGE(INDEX(終値!$E195:$CZ195,1,$BN195+1):INDEX(終値!$E195:$CZ195,1,$BN195+20))+2*STDEVP(INDEX(終値!$E195:$CZ195,1,$BN195+1):INDEX(終値!$E195:$CZ195,1,$BN195+20)))</f>
        <v>11147.516349504367</v>
      </c>
      <c r="BS195" s="500">
        <f>IF($BM195="","",AVERAGE(INDEX(終値!$E195:$CZ195,1,$BM195+1):INDEX(終値!$E195:$CZ195,1,$BM195+20))+2*STDEVP(INDEX(終値!$E195:$CZ195,1,$BM195+1):INDEX(終値!$E195:$CZ195,1,$BM195+20)))</f>
        <v>10074.443740624129</v>
      </c>
      <c r="BT195" s="497" t="str">
        <f>IFERROR(IF(AND($BD195&gt;=2,ABS($BG195-$BH195)/$BH195&lt;=BB設定!$B$12,$BI195&gt;=MAX($BH195,$BG195)*(1+BB設定!$B$13),終値!E195&gt;$BG195),IF(OR(終値!E195&gt;=$BI195,AND($BH195&lt;$BJ195,$BG195&gt;=$BK195)),"二番底W▲","二番底W形成"),IF(AND($BL195&gt;=2,ABS($BO195-$BP195)/$BP195&lt;=BB設定!$B$12,$BQ195&lt;=MIN($BP195,$BO195)*(1-BB設定!$B$13),終値!E195&lt;$BO195),IF(OR(終値!E195&lt;=$BQ195,AND($BP195&gt;$BR195,$BO195&lt;=$BS195)),"二番天井M▼","二番天井M形成"),"－")),"－")</f>
        <v>二番底W▲</v>
      </c>
    </row>
    <row r="196" spans="2:72">
      <c r="B196" s="500" t="str">
        <f>IF(終値!A196="","",IF(AND(安値!G196&lt;安値!F196,安値!G196&lt;安値!E196,安値!G196&lt;安値!H196,安値!G196&lt;安値!I196),2,""))</f>
        <v/>
      </c>
      <c r="C196" s="500" t="str">
        <f>IF(終値!A196="","",IF(AND(安値!H196&lt;安値!G196,安値!H196&lt;安値!F196,安値!H196&lt;安値!I196,安値!H196&lt;安値!J196),3,""))</f>
        <v/>
      </c>
      <c r="D196" s="500" t="str">
        <f>IF(終値!A196="","",IF(AND(安値!I196&lt;安値!H196,安値!I196&lt;安値!G196,安値!I196&lt;安値!J196,安値!I196&lt;安値!K196),4,""))</f>
        <v/>
      </c>
      <c r="E196" s="500" t="str">
        <f>IF(終値!A196="","",IF(AND(安値!J196&lt;安値!I196,安値!J196&lt;安値!H196,安値!J196&lt;安値!K196,安値!J196&lt;安値!L196),5,""))</f>
        <v/>
      </c>
      <c r="F196" s="500">
        <f>IF(終値!A196="","",IF(AND(安値!K196&lt;安値!J196,安値!K196&lt;安値!I196,安値!K196&lt;安値!L196,安値!K196&lt;安値!M196),6,""))</f>
        <v>6</v>
      </c>
      <c r="G196" s="500" t="str">
        <f>IF(終値!A196="","",IF(AND(安値!L196&lt;安値!K196,安値!L196&lt;安値!J196,安値!L196&lt;安値!M196,安値!L196&lt;安値!N196),7,""))</f>
        <v/>
      </c>
      <c r="H196" s="500" t="str">
        <f>IF(終値!A196="","",IF(AND(安値!M196&lt;安値!L196,安値!M196&lt;安値!K196,安値!M196&lt;安値!N196,安値!M196&lt;安値!O196),8,""))</f>
        <v/>
      </c>
      <c r="I196" s="500" t="str">
        <f>IF(終値!A196="","",IF(AND(安値!N196&lt;安値!M196,安値!N196&lt;安値!L196,安値!N196&lt;安値!O196,安値!N196&lt;安値!P196),9,""))</f>
        <v/>
      </c>
      <c r="J196" s="500" t="str">
        <f>IF(終値!A196="","",IF(AND(安値!O196&lt;安値!N196,安値!O196&lt;安値!M196,安値!O196&lt;安値!P196,安値!O196&lt;安値!Q196),10,""))</f>
        <v/>
      </c>
      <c r="K196" s="500" t="str">
        <f>IF(終値!A196="","",IF(AND(安値!P196&lt;安値!O196,安値!P196&lt;安値!N196,安値!P196&lt;安値!Q196,安値!P196&lt;安値!R196),11,""))</f>
        <v/>
      </c>
      <c r="L196" s="500" t="str">
        <f>IF(終値!A196="","",IF(AND(安値!Q196&lt;安値!P196,安値!Q196&lt;安値!O196,安値!Q196&lt;安値!R196,安値!Q196&lt;安値!S196),12,""))</f>
        <v/>
      </c>
      <c r="M196" s="500">
        <f>IF(終値!A196="","",IF(AND(安値!R196&lt;安値!Q196,安値!R196&lt;安値!P196,安値!R196&lt;安値!S196,安値!R196&lt;安値!T196),13,""))</f>
        <v>13</v>
      </c>
      <c r="N196" s="500" t="str">
        <f>IF(終値!A196="","",IF(AND(安値!S196&lt;安値!R196,安値!S196&lt;安値!Q196,安値!S196&lt;安値!T196,安値!S196&lt;安値!U196),14,""))</f>
        <v/>
      </c>
      <c r="O196" s="500" t="str">
        <f>IF(終値!A196="","",IF(AND(安値!T196&lt;安値!S196,安値!T196&lt;安値!R196,安値!T196&lt;安値!U196,安値!T196&lt;安値!V196),15,""))</f>
        <v/>
      </c>
      <c r="P196" s="500">
        <f>IF(終値!A196="","",IF(AND(安値!U196&lt;安値!T196,安値!U196&lt;安値!S196,安値!U196&lt;安値!V196,安値!U196&lt;安値!W196),16,""))</f>
        <v>16</v>
      </c>
      <c r="Q196" s="500" t="str">
        <f>IF(終値!A196="","",IF(AND(安値!V196&lt;安値!U196,安値!V196&lt;安値!T196,安値!V196&lt;安値!W196,安値!V196&lt;安値!X196),17,""))</f>
        <v/>
      </c>
      <c r="R196" s="500" t="str">
        <f>IF(終値!A196="","",IF(AND(安値!W196&lt;安値!V196,安値!W196&lt;安値!U196,安値!W196&lt;安値!X196,安値!W196&lt;安値!Y196),18,""))</f>
        <v/>
      </c>
      <c r="S196" s="500" t="str">
        <f>IF(終値!A196="","",IF(AND(安値!X196&lt;安値!W196,安値!X196&lt;安値!V196,安値!X196&lt;安値!Y196,安値!X196&lt;安値!Z196),19,""))</f>
        <v/>
      </c>
      <c r="T196" s="500">
        <f>IF(終値!A196="","",IF(AND(安値!Y196&lt;安値!X196,安値!Y196&lt;安値!W196,安値!Y196&lt;安値!Z196,安値!Y196&lt;安値!AA196),20,""))</f>
        <v>20</v>
      </c>
      <c r="U196" s="500" t="str">
        <f>IF(終値!A196="","",IF(AND(安値!Z196&lt;安値!Y196,安値!Z196&lt;安値!X196,安値!Z196&lt;安値!AA196,安値!Z196&lt;安値!AB196),21,""))</f>
        <v/>
      </c>
      <c r="V196" s="500" t="str">
        <f>IF(終値!A196="","",IF(AND(安値!AA196&lt;安値!Z196,安値!AA196&lt;安値!Y196,安値!AA196&lt;安値!AB196,安値!AA196&lt;安値!AC196),22,""))</f>
        <v/>
      </c>
      <c r="W196" s="500" t="str">
        <f>IF(終値!A196="","",IF(AND(安値!AB196&lt;安値!AA196,安値!AB196&lt;安値!Z196,安値!AB196&lt;安値!AC196,安値!AB196&lt;安値!AD196),23,""))</f>
        <v/>
      </c>
      <c r="X196" s="500" t="str">
        <f>IF(終値!A196="","",IF(AND(安値!AC196&lt;安値!AB196,安値!AC196&lt;安値!AA196,安値!AC196&lt;安値!AD196,安値!AC196&lt;安値!AE196),24,""))</f>
        <v/>
      </c>
      <c r="Y196" s="500" t="str">
        <f>IF(終値!A196="","",IF(AND(安値!AD196&lt;安値!AC196,安値!AD196&lt;安値!AB196,安値!AD196&lt;安値!AE196,安値!AD196&lt;安値!AF196),25,""))</f>
        <v/>
      </c>
      <c r="Z196" s="500" t="str">
        <f>IF(終値!A196="","",IF(AND(安値!AE196&lt;安値!AD196,安値!AE196&lt;安値!AC196,安値!AE196&lt;安値!AF196,安値!AE196&lt;安値!AG196),26,""))</f>
        <v/>
      </c>
      <c r="AA196" s="500">
        <f>IF(終値!A196="","",IF(AND(安値!AF196&lt;安値!AE196,安値!AF196&lt;安値!AD196,安値!AF196&lt;安値!AG196,安値!AF196&lt;安値!AH196),27,""))</f>
        <v>27</v>
      </c>
      <c r="AB196" s="500" t="str">
        <f>IF(終値!A196="","",IF(AND(安値!AG196&lt;安値!AF196,安値!AG196&lt;安値!AE196,安値!AG196&lt;安値!AH196,安値!AG196&lt;安値!AI196),28,""))</f>
        <v/>
      </c>
      <c r="AC196" s="500" t="str">
        <f>IF(終値!A196="","",IF(AND(高値!G196&gt;高値!F196,高値!G196&gt;高値!E196,高値!G196&gt;高値!H196,高値!G196&gt;高値!I196),2,""))</f>
        <v/>
      </c>
      <c r="AD196" s="500" t="str">
        <f>IF(終値!A196="","",IF(AND(高値!H196&gt;高値!G196,高値!H196&gt;高値!F196,高値!H196&gt;高値!I196,高値!H196&gt;高値!J196),3,""))</f>
        <v/>
      </c>
      <c r="AE196" s="500" t="str">
        <f>IF(終値!A196="","",IF(AND(高値!I196&gt;高値!H196,高値!I196&gt;高値!G196,高値!I196&gt;高値!J196,高値!I196&gt;高値!K196),4,""))</f>
        <v/>
      </c>
      <c r="AF196" s="500" t="str">
        <f>IF(終値!A196="","",IF(AND(高値!J196&gt;高値!I196,高値!J196&gt;高値!H196,高値!J196&gt;高値!K196,高値!J196&gt;高値!L196),5,""))</f>
        <v/>
      </c>
      <c r="AG196" s="500" t="str">
        <f>IF(終値!A196="","",IF(AND(高値!K196&gt;高値!J196,高値!K196&gt;高値!I196,高値!K196&gt;高値!L196,高値!K196&gt;高値!M196),6,""))</f>
        <v/>
      </c>
      <c r="AH196" s="500" t="str">
        <f>IF(終値!A196="","",IF(AND(高値!L196&gt;高値!K196,高値!L196&gt;高値!J196,高値!L196&gt;高値!M196,高値!L196&gt;高値!N196),7,""))</f>
        <v/>
      </c>
      <c r="AI196" s="500" t="str">
        <f>IF(終値!A196="","",IF(AND(高値!M196&gt;高値!L196,高値!M196&gt;高値!K196,高値!M196&gt;高値!N196,高値!M196&gt;高値!O196),8,""))</f>
        <v/>
      </c>
      <c r="AJ196" s="500" t="str">
        <f>IF(終値!A196="","",IF(AND(高値!N196&gt;高値!M196,高値!N196&gt;高値!L196,高値!N196&gt;高値!O196,高値!N196&gt;高値!P196),9,""))</f>
        <v/>
      </c>
      <c r="AK196" s="500" t="str">
        <f>IF(終値!A196="","",IF(AND(高値!O196&gt;高値!N196,高値!O196&gt;高値!M196,高値!O196&gt;高値!P196,高値!O196&gt;高値!Q196),10,""))</f>
        <v/>
      </c>
      <c r="AL196" s="500">
        <f>IF(終値!A196="","",IF(AND(高値!P196&gt;高値!O196,高値!P196&gt;高値!N196,高値!P196&gt;高値!Q196,高値!P196&gt;高値!R196),11,""))</f>
        <v>11</v>
      </c>
      <c r="AM196" s="500" t="str">
        <f>IF(終値!A196="","",IF(AND(高値!Q196&gt;高値!P196,高値!Q196&gt;高値!O196,高値!Q196&gt;高値!R196,高値!Q196&gt;高値!S196),12,""))</f>
        <v/>
      </c>
      <c r="AN196" s="500" t="str">
        <f>IF(終値!A196="","",IF(AND(高値!R196&gt;高値!Q196,高値!R196&gt;高値!P196,高値!R196&gt;高値!S196,高値!R196&gt;高値!T196),13,""))</f>
        <v/>
      </c>
      <c r="AO196" s="500" t="str">
        <f>IF(終値!A196="","",IF(AND(高値!S196&gt;高値!R196,高値!S196&gt;高値!Q196,高値!S196&gt;高値!T196,高値!S196&gt;高値!U196),14,""))</f>
        <v/>
      </c>
      <c r="AP196" s="500">
        <f>IF(終値!A196="","",IF(AND(高値!T196&gt;高値!S196,高値!T196&gt;高値!R196,高値!T196&gt;高値!U196,高値!T196&gt;高値!V196),15,""))</f>
        <v>15</v>
      </c>
      <c r="AQ196" s="500" t="str">
        <f>IF(終値!A196="","",IF(AND(高値!U196&gt;高値!T196,高値!U196&gt;高値!S196,高値!U196&gt;高値!V196,高値!U196&gt;高値!W196),16,""))</f>
        <v/>
      </c>
      <c r="AR196" s="500" t="str">
        <f>IF(終値!A196="","",IF(AND(高値!V196&gt;高値!U196,高値!V196&gt;高値!T196,高値!V196&gt;高値!W196,高値!V196&gt;高値!X196),17,""))</f>
        <v/>
      </c>
      <c r="AS196" s="500">
        <f>IF(終値!A196="","",IF(AND(高値!W196&gt;高値!V196,高値!W196&gt;高値!U196,高値!W196&gt;高値!X196,高値!W196&gt;高値!Y196),18,""))</f>
        <v>18</v>
      </c>
      <c r="AT196" s="500" t="str">
        <f>IF(終値!A196="","",IF(AND(高値!X196&gt;高値!W196,高値!X196&gt;高値!V196,高値!X196&gt;高値!Y196,高値!X196&gt;高値!Z196),19,""))</f>
        <v/>
      </c>
      <c r="AU196" s="500" t="str">
        <f>IF(終値!A196="","",IF(AND(高値!Y196&gt;高値!X196,高値!Y196&gt;高値!W196,高値!Y196&gt;高値!Z196,高値!Y196&gt;高値!AA196),20,""))</f>
        <v/>
      </c>
      <c r="AV196" s="500" t="str">
        <f>IF(終値!A196="","",IF(AND(高値!Z196&gt;高値!Y196,高値!Z196&gt;高値!X196,高値!Z196&gt;高値!AA196,高値!Z196&gt;高値!AB196),21,""))</f>
        <v/>
      </c>
      <c r="AW196" s="500" t="str">
        <f>IF(終値!A196="","",IF(AND(高値!AA196&gt;高値!Z196,高値!AA196&gt;高値!Y196,高値!AA196&gt;高値!AB196,高値!AA196&gt;高値!AC196),22,""))</f>
        <v/>
      </c>
      <c r="AX196" s="500" t="str">
        <f>IF(終値!A196="","",IF(AND(高値!AB196&gt;高値!AA196,高値!AB196&gt;高値!Z196,高値!AB196&gt;高値!AC196,高値!AB196&gt;高値!AD196),23,""))</f>
        <v/>
      </c>
      <c r="AY196" s="500" t="str">
        <f>IF(終値!A196="","",IF(AND(高値!AC196&gt;高値!AB196,高値!AC196&gt;高値!AA196,高値!AC196&gt;高値!AD196,高値!AC196&gt;高値!AE196),24,""))</f>
        <v/>
      </c>
      <c r="AZ196" s="500">
        <f>IF(終値!A196="","",IF(AND(高値!AD196&gt;高値!AC196,高値!AD196&gt;高値!AB196,高値!AD196&gt;高値!AE196,高値!AD196&gt;高値!AF196),25,""))</f>
        <v>25</v>
      </c>
      <c r="BA196" s="500" t="str">
        <f>IF(終値!A196="","",IF(AND(高値!AE196&gt;高値!AD196,高値!AE196&gt;高値!AC196,高値!AE196&gt;高値!AF196,高値!AE196&gt;高値!AG196),26,""))</f>
        <v/>
      </c>
      <c r="BB196" s="500" t="str">
        <f>IF(終値!A196="","",IF(AND(高値!AF196&gt;高値!AE196,高値!AF196&gt;高値!AD196,高値!AF196&gt;高値!AG196,高値!AF196&gt;高値!AH196),27,""))</f>
        <v/>
      </c>
      <c r="BC196" s="500" t="str">
        <f>IF(終値!A196="","",IF(AND(高値!AG196&gt;高値!AF196,高値!AG196&gt;高値!AE196,高値!AG196&gt;高値!AH196,高値!AG196&gt;高値!AI196),28,""))</f>
        <v/>
      </c>
      <c r="BD196" s="500">
        <f t="shared" si="12"/>
        <v>5</v>
      </c>
      <c r="BE196" s="500">
        <f t="shared" si="13"/>
        <v>6</v>
      </c>
      <c r="BF196" s="500">
        <f t="shared" si="14"/>
        <v>13</v>
      </c>
      <c r="BG196" s="500">
        <f>IF($BE196="","",INDEX(安値!$E196:$CZ196,1,$BE196+1))</f>
        <v>19520</v>
      </c>
      <c r="BH196" s="500">
        <f>IF($BF196="","",INDEX(安値!$E196:$CZ196,1,$BF196+1))</f>
        <v>22000</v>
      </c>
      <c r="BI196" s="500">
        <f>IF($BF196="","",MAX(INDEX(高値!$E196:$CZ196,1,$BE196+1):INDEX(高値!$E196:$CZ196,1,$BF196+1)))</f>
        <v>24910</v>
      </c>
      <c r="BJ196" s="500">
        <f>IF($BF196="","",AVERAGE(INDEX(終値!$E196:$CZ196,1,$BF196+1):INDEX(終値!$E196:$CZ196,1,$BF196+20))-2*STDEVP(INDEX(終値!$E196:$CZ196,1,$BF196+1):INDEX(終値!$E196:$CZ196,1,$BF196+20)))</f>
        <v>22507.309809791801</v>
      </c>
      <c r="BK196" s="500">
        <f>IF($BE196="","",AVERAGE(INDEX(終値!$E196:$CZ196,1,$BE196+1):INDEX(終値!$E196:$CZ196,1,$BE196+20))-2*STDEVP(INDEX(終値!$E196:$CZ196,1,$BE196+1):INDEX(終値!$E196:$CZ196,1,$BE196+20)))</f>
        <v>20982.290784537872</v>
      </c>
      <c r="BL196" s="500">
        <f t="shared" si="15"/>
        <v>4</v>
      </c>
      <c r="BM196" s="500">
        <f t="shared" si="16"/>
        <v>11</v>
      </c>
      <c r="BN196" s="500">
        <f t="shared" si="17"/>
        <v>15</v>
      </c>
      <c r="BO196" s="500">
        <f>IF($BM196="","",INDEX(高値!$E196:$CZ196,1,$BM196+1))</f>
        <v>24910</v>
      </c>
      <c r="BP196" s="500">
        <f>IF($BN196="","",INDEX(高値!$E196:$CZ196,1,$BN196+1))</f>
        <v>25250</v>
      </c>
      <c r="BQ196" s="500">
        <f>IF($BN196="","",MIN(INDEX(安値!$E196:$CZ196,1,$BM196+1):INDEX(安値!$E196:$CZ196,1,$BN196+1)))</f>
        <v>22000</v>
      </c>
      <c r="BR196" s="500">
        <f>IF($BN196="","",AVERAGE(INDEX(終値!$E196:$CZ196,1,$BN196+1):INDEX(終値!$E196:$CZ196,1,$BN196+20))+2*STDEVP(INDEX(終値!$E196:$CZ196,1,$BN196+1):INDEX(終値!$E196:$CZ196,1,$BN196+20)))</f>
        <v>28919.519854904313</v>
      </c>
      <c r="BS196" s="500">
        <f>IF($BM196="","",AVERAGE(INDEX(終値!$E196:$CZ196,1,$BM196+1):INDEX(終値!$E196:$CZ196,1,$BM196+20))+2*STDEVP(INDEX(終値!$E196:$CZ196,1,$BM196+1):INDEX(終値!$E196:$CZ196,1,$BM196+20)))</f>
        <v>28357.15963238242</v>
      </c>
      <c r="BT196" s="497" t="str">
        <f>IFERROR(IF(AND($BD196&gt;=2,ABS($BG196-$BH196)/$BH196&lt;=BB設定!$B$12,$BI196&gt;=MAX($BH196,$BG196)*(1+BB設定!$B$13),終値!E196&gt;$BG196),IF(OR(終値!E196&gt;=$BI196,AND($BH196&lt;$BJ196,$BG196&gt;=$BK196)),"二番底W▲","二番底W形成"),IF(AND($BL196&gt;=2,ABS($BO196-$BP196)/$BP196&lt;=BB設定!$B$12,$BQ196&lt;=MIN($BP196,$BO196)*(1-BB設定!$B$13),終値!E196&lt;$BO196),IF(OR(終値!E196&lt;=$BQ196,AND($BP196&gt;$BR196,$BO196&lt;=$BS196)),"二番天井M▼","二番天井M形成"),"－")),"－")</f>
        <v>二番天井M形成</v>
      </c>
    </row>
    <row r="197" spans="2:72">
      <c r="B197" s="500" t="str">
        <f>IF(終値!A197="","",IF(AND(安値!G197&lt;安値!F197,安値!G197&lt;安値!E197,安値!G197&lt;安値!H197,安値!G197&lt;安値!I197),2,""))</f>
        <v/>
      </c>
      <c r="C197" s="500" t="str">
        <f>IF(終値!A197="","",IF(AND(安値!H197&lt;安値!G197,安値!H197&lt;安値!F197,安値!H197&lt;安値!I197,安値!H197&lt;安値!J197),3,""))</f>
        <v/>
      </c>
      <c r="D197" s="500" t="str">
        <f>IF(終値!A197="","",IF(AND(安値!I197&lt;安値!H197,安値!I197&lt;安値!G197,安値!I197&lt;安値!J197,安値!I197&lt;安値!K197),4,""))</f>
        <v/>
      </c>
      <c r="E197" s="500">
        <f>IF(終値!A197="","",IF(AND(安値!J197&lt;安値!I197,安値!J197&lt;安値!H197,安値!J197&lt;安値!K197,安値!J197&lt;安値!L197),5,""))</f>
        <v>5</v>
      </c>
      <c r="F197" s="500" t="str">
        <f>IF(終値!A197="","",IF(AND(安値!K197&lt;安値!J197,安値!K197&lt;安値!I197,安値!K197&lt;安値!L197,安値!K197&lt;安値!M197),6,""))</f>
        <v/>
      </c>
      <c r="G197" s="500" t="str">
        <f>IF(終値!A197="","",IF(AND(安値!L197&lt;安値!K197,安値!L197&lt;安値!J197,安値!L197&lt;安値!M197,安値!L197&lt;安値!N197),7,""))</f>
        <v/>
      </c>
      <c r="H197" s="500" t="str">
        <f>IF(終値!A197="","",IF(AND(安値!M197&lt;安値!L197,安値!M197&lt;安値!K197,安値!M197&lt;安値!N197,安値!M197&lt;安値!O197),8,""))</f>
        <v/>
      </c>
      <c r="I197" s="500" t="str">
        <f>IF(終値!A197="","",IF(AND(安値!N197&lt;安値!M197,安値!N197&lt;安値!L197,安値!N197&lt;安値!O197,安値!N197&lt;安値!P197),9,""))</f>
        <v/>
      </c>
      <c r="J197" s="500" t="str">
        <f>IF(終値!A197="","",IF(AND(安値!O197&lt;安値!N197,安値!O197&lt;安値!M197,安値!O197&lt;安値!P197,安値!O197&lt;安値!Q197),10,""))</f>
        <v/>
      </c>
      <c r="K197" s="500" t="str">
        <f>IF(終値!A197="","",IF(AND(安値!P197&lt;安値!O197,安値!P197&lt;安値!N197,安値!P197&lt;安値!Q197,安値!P197&lt;安値!R197),11,""))</f>
        <v/>
      </c>
      <c r="L197" s="500" t="str">
        <f>IF(終値!A197="","",IF(AND(安値!Q197&lt;安値!P197,安値!Q197&lt;安値!O197,安値!Q197&lt;安値!R197,安値!Q197&lt;安値!S197),12,""))</f>
        <v/>
      </c>
      <c r="M197" s="500">
        <f>IF(終値!A197="","",IF(AND(安値!R197&lt;安値!Q197,安値!R197&lt;安値!P197,安値!R197&lt;安値!S197,安値!R197&lt;安値!T197),13,""))</f>
        <v>13</v>
      </c>
      <c r="N197" s="500" t="str">
        <f>IF(終値!A197="","",IF(AND(安値!S197&lt;安値!R197,安値!S197&lt;安値!Q197,安値!S197&lt;安値!T197,安値!S197&lt;安値!U197),14,""))</f>
        <v/>
      </c>
      <c r="O197" s="500" t="str">
        <f>IF(終値!A197="","",IF(AND(安値!T197&lt;安値!S197,安値!T197&lt;安値!R197,安値!T197&lt;安値!U197,安値!T197&lt;安値!V197),15,""))</f>
        <v/>
      </c>
      <c r="P197" s="500" t="str">
        <f>IF(終値!A197="","",IF(AND(安値!U197&lt;安値!T197,安値!U197&lt;安値!S197,安値!U197&lt;安値!V197,安値!U197&lt;安値!W197),16,""))</f>
        <v/>
      </c>
      <c r="Q197" s="500" t="str">
        <f>IF(終値!A197="","",IF(AND(安値!V197&lt;安値!U197,安値!V197&lt;安値!T197,安値!V197&lt;安値!W197,安値!V197&lt;安値!X197),17,""))</f>
        <v/>
      </c>
      <c r="R197" s="500" t="str">
        <f>IF(終値!A197="","",IF(AND(安値!W197&lt;安値!V197,安値!W197&lt;安値!U197,安値!W197&lt;安値!X197,安値!W197&lt;安値!Y197),18,""))</f>
        <v/>
      </c>
      <c r="S197" s="500" t="str">
        <f>IF(終値!A197="","",IF(AND(安値!X197&lt;安値!W197,安値!X197&lt;安値!V197,安値!X197&lt;安値!Y197,安値!X197&lt;安値!Z197),19,""))</f>
        <v/>
      </c>
      <c r="T197" s="500">
        <f>IF(終値!A197="","",IF(AND(安値!Y197&lt;安値!X197,安値!Y197&lt;安値!W197,安値!Y197&lt;安値!Z197,安値!Y197&lt;安値!AA197),20,""))</f>
        <v>20</v>
      </c>
      <c r="U197" s="500" t="str">
        <f>IF(終値!A197="","",IF(AND(安値!Z197&lt;安値!Y197,安値!Z197&lt;安値!X197,安値!Z197&lt;安値!AA197,安値!Z197&lt;安値!AB197),21,""))</f>
        <v/>
      </c>
      <c r="V197" s="500" t="str">
        <f>IF(終値!A197="","",IF(AND(安値!AA197&lt;安値!Z197,安値!AA197&lt;安値!Y197,安値!AA197&lt;安値!AB197,安値!AA197&lt;安値!AC197),22,""))</f>
        <v/>
      </c>
      <c r="W197" s="500" t="str">
        <f>IF(終値!A197="","",IF(AND(安値!AB197&lt;安値!AA197,安値!AB197&lt;安値!Z197,安値!AB197&lt;安値!AC197,安値!AB197&lt;安値!AD197),23,""))</f>
        <v/>
      </c>
      <c r="X197" s="500" t="str">
        <f>IF(終値!A197="","",IF(AND(安値!AC197&lt;安値!AB197,安値!AC197&lt;安値!AA197,安値!AC197&lt;安値!AD197,安値!AC197&lt;安値!AE197),24,""))</f>
        <v/>
      </c>
      <c r="Y197" s="500" t="str">
        <f>IF(終値!A197="","",IF(AND(安値!AD197&lt;安値!AC197,安値!AD197&lt;安値!AB197,安値!AD197&lt;安値!AE197,安値!AD197&lt;安値!AF197),25,""))</f>
        <v/>
      </c>
      <c r="Z197" s="500" t="str">
        <f>IF(終値!A197="","",IF(AND(安値!AE197&lt;安値!AD197,安値!AE197&lt;安値!AC197,安値!AE197&lt;安値!AF197,安値!AE197&lt;安値!AG197),26,""))</f>
        <v/>
      </c>
      <c r="AA197" s="500">
        <f>IF(終値!A197="","",IF(AND(安値!AF197&lt;安値!AE197,安値!AF197&lt;安値!AD197,安値!AF197&lt;安値!AG197,安値!AF197&lt;安値!AH197),27,""))</f>
        <v>27</v>
      </c>
      <c r="AB197" s="500" t="str">
        <f>IF(終値!A197="","",IF(AND(安値!AG197&lt;安値!AF197,安値!AG197&lt;安値!AE197,安値!AG197&lt;安値!AH197,安値!AG197&lt;安値!AI197),28,""))</f>
        <v/>
      </c>
      <c r="AC197" s="500" t="str">
        <f>IF(終値!A197="","",IF(AND(高値!G197&gt;高値!F197,高値!G197&gt;高値!E197,高値!G197&gt;高値!H197,高値!G197&gt;高値!I197),2,""))</f>
        <v/>
      </c>
      <c r="AD197" s="500" t="str">
        <f>IF(終値!A197="","",IF(AND(高値!H197&gt;高値!G197,高値!H197&gt;高値!F197,高値!H197&gt;高値!I197,高値!H197&gt;高値!J197),3,""))</f>
        <v/>
      </c>
      <c r="AE197" s="500" t="str">
        <f>IF(終値!A197="","",IF(AND(高値!I197&gt;高値!H197,高値!I197&gt;高値!G197,高値!I197&gt;高値!J197,高値!I197&gt;高値!K197),4,""))</f>
        <v/>
      </c>
      <c r="AF197" s="500" t="str">
        <f>IF(終値!A197="","",IF(AND(高値!J197&gt;高値!I197,高値!J197&gt;高値!H197,高値!J197&gt;高値!K197,高値!J197&gt;高値!L197),5,""))</f>
        <v/>
      </c>
      <c r="AG197" s="500" t="str">
        <f>IF(終値!A197="","",IF(AND(高値!K197&gt;高値!J197,高値!K197&gt;高値!I197,高値!K197&gt;高値!L197,高値!K197&gt;高値!M197),6,""))</f>
        <v/>
      </c>
      <c r="AH197" s="500" t="str">
        <f>IF(終値!A197="","",IF(AND(高値!L197&gt;高値!K197,高値!L197&gt;高値!J197,高値!L197&gt;高値!M197,高値!L197&gt;高値!N197),7,""))</f>
        <v/>
      </c>
      <c r="AI197" s="500" t="str">
        <f>IF(終値!A197="","",IF(AND(高値!M197&gt;高値!L197,高値!M197&gt;高値!K197,高値!M197&gt;高値!N197,高値!M197&gt;高値!O197),8,""))</f>
        <v/>
      </c>
      <c r="AJ197" s="500" t="str">
        <f>IF(終値!A197="","",IF(AND(高値!N197&gt;高値!M197,高値!N197&gt;高値!L197,高値!N197&gt;高値!O197,高値!N197&gt;高値!P197),9,""))</f>
        <v/>
      </c>
      <c r="AK197" s="500">
        <f>IF(終値!A197="","",IF(AND(高値!O197&gt;高値!N197,高値!O197&gt;高値!M197,高値!O197&gt;高値!P197,高値!O197&gt;高値!Q197),10,""))</f>
        <v>10</v>
      </c>
      <c r="AL197" s="500" t="str">
        <f>IF(終値!A197="","",IF(AND(高値!P197&gt;高値!O197,高値!P197&gt;高値!N197,高値!P197&gt;高値!Q197,高値!P197&gt;高値!R197),11,""))</f>
        <v/>
      </c>
      <c r="AM197" s="500" t="str">
        <f>IF(終値!A197="","",IF(AND(高値!Q197&gt;高値!P197,高値!Q197&gt;高値!O197,高値!Q197&gt;高値!R197,高値!Q197&gt;高値!S197),12,""))</f>
        <v/>
      </c>
      <c r="AN197" s="500" t="str">
        <f>IF(終値!A197="","",IF(AND(高値!R197&gt;高値!Q197,高値!R197&gt;高値!P197,高値!R197&gt;高値!S197,高値!R197&gt;高値!T197),13,""))</f>
        <v/>
      </c>
      <c r="AO197" s="500" t="str">
        <f>IF(終値!A197="","",IF(AND(高値!S197&gt;高値!R197,高値!S197&gt;高値!Q197,高値!S197&gt;高値!T197,高値!S197&gt;高値!U197),14,""))</f>
        <v/>
      </c>
      <c r="AP197" s="500" t="str">
        <f>IF(終値!A197="","",IF(AND(高値!T197&gt;高値!S197,高値!T197&gt;高値!R197,高値!T197&gt;高値!U197,高値!T197&gt;高値!V197),15,""))</f>
        <v/>
      </c>
      <c r="AQ197" s="500" t="str">
        <f>IF(終値!A197="","",IF(AND(高値!U197&gt;高値!T197,高値!U197&gt;高値!S197,高値!U197&gt;高値!V197,高値!U197&gt;高値!W197),16,""))</f>
        <v/>
      </c>
      <c r="AR197" s="500">
        <f>IF(終値!A197="","",IF(AND(高値!V197&gt;高値!U197,高値!V197&gt;高値!T197,高値!V197&gt;高値!W197,高値!V197&gt;高値!X197),17,""))</f>
        <v>17</v>
      </c>
      <c r="AS197" s="500" t="str">
        <f>IF(終値!A197="","",IF(AND(高値!W197&gt;高値!V197,高値!W197&gt;高値!U197,高値!W197&gt;高値!X197,高値!W197&gt;高値!Y197),18,""))</f>
        <v/>
      </c>
      <c r="AT197" s="500" t="str">
        <f>IF(終値!A197="","",IF(AND(高値!X197&gt;高値!W197,高値!X197&gt;高値!V197,高値!X197&gt;高値!Y197,高値!X197&gt;高値!Z197),19,""))</f>
        <v/>
      </c>
      <c r="AU197" s="500" t="str">
        <f>IF(終値!A197="","",IF(AND(高値!Y197&gt;高値!X197,高値!Y197&gt;高値!W197,高値!Y197&gt;高値!Z197,高値!Y197&gt;高値!AA197),20,""))</f>
        <v/>
      </c>
      <c r="AV197" s="500" t="str">
        <f>IF(終値!A197="","",IF(AND(高値!Z197&gt;高値!Y197,高値!Z197&gt;高値!X197,高値!Z197&gt;高値!AA197,高値!Z197&gt;高値!AB197),21,""))</f>
        <v/>
      </c>
      <c r="AW197" s="500" t="str">
        <f>IF(終値!A197="","",IF(AND(高値!AA197&gt;高値!Z197,高値!AA197&gt;高値!Y197,高値!AA197&gt;高値!AB197,高値!AA197&gt;高値!AC197),22,""))</f>
        <v/>
      </c>
      <c r="AX197" s="500" t="str">
        <f>IF(終値!A197="","",IF(AND(高値!AB197&gt;高値!AA197,高値!AB197&gt;高値!Z197,高値!AB197&gt;高値!AC197,高値!AB197&gt;高値!AD197),23,""))</f>
        <v/>
      </c>
      <c r="AY197" s="500" t="str">
        <f>IF(終値!A197="","",IF(AND(高値!AC197&gt;高値!AB197,高値!AC197&gt;高値!AA197,高値!AC197&gt;高値!AD197,高値!AC197&gt;高値!AE197),24,""))</f>
        <v/>
      </c>
      <c r="AZ197" s="500">
        <f>IF(終値!A197="","",IF(AND(高値!AD197&gt;高値!AC197,高値!AD197&gt;高値!AB197,高値!AD197&gt;高値!AE197,高値!AD197&gt;高値!AF197),25,""))</f>
        <v>25</v>
      </c>
      <c r="BA197" s="500" t="str">
        <f>IF(終値!A197="","",IF(AND(高値!AE197&gt;高値!AD197,高値!AE197&gt;高値!AC197,高値!AE197&gt;高値!AF197,高値!AE197&gt;高値!AG197),26,""))</f>
        <v/>
      </c>
      <c r="BB197" s="500" t="str">
        <f>IF(終値!A197="","",IF(AND(高値!AF197&gt;高値!AE197,高値!AF197&gt;高値!AD197,高値!AF197&gt;高値!AG197,高値!AF197&gt;高値!AH197),27,""))</f>
        <v/>
      </c>
      <c r="BC197" s="500" t="str">
        <f>IF(終値!A197="","",IF(AND(高値!AG197&gt;高値!AF197,高値!AG197&gt;高値!AE197,高値!AG197&gt;高値!AH197,高値!AG197&gt;高値!AI197),28,""))</f>
        <v/>
      </c>
      <c r="BD197" s="500">
        <f t="shared" si="12"/>
        <v>4</v>
      </c>
      <c r="BE197" s="500">
        <f t="shared" si="13"/>
        <v>5</v>
      </c>
      <c r="BF197" s="500">
        <f t="shared" si="14"/>
        <v>13</v>
      </c>
      <c r="BG197" s="500">
        <f>IF($BE197="","",INDEX(安値!$E197:$CZ197,1,$BE197+1))</f>
        <v>49400</v>
      </c>
      <c r="BH197" s="500">
        <f>IF($BF197="","",INDEX(安値!$E197:$CZ197,1,$BF197+1))</f>
        <v>62260</v>
      </c>
      <c r="BI197" s="500">
        <f>IF($BF197="","",MAX(INDEX(高値!$E197:$CZ197,1,$BE197+1):INDEX(高値!$E197:$CZ197,1,$BF197+1)))</f>
        <v>72080</v>
      </c>
      <c r="BJ197" s="500">
        <f>IF($BF197="","",AVERAGE(INDEX(終値!$E197:$CZ197,1,$BF197+1):INDEX(終値!$E197:$CZ197,1,$BF197+20))-2*STDEVP(INDEX(終値!$E197:$CZ197,1,$BF197+1):INDEX(終値!$E197:$CZ197,1,$BF197+20)))</f>
        <v>64127.848970085564</v>
      </c>
      <c r="BK197" s="500">
        <f>IF($BE197="","",AVERAGE(INDEX(終値!$E197:$CZ197,1,$BE197+1):INDEX(終値!$E197:$CZ197,1,$BE197+20))-2*STDEVP(INDEX(終値!$E197:$CZ197,1,$BE197+1):INDEX(終値!$E197:$CZ197,1,$BE197+20)))</f>
        <v>52440.580795948415</v>
      </c>
      <c r="BL197" s="500">
        <f t="shared" si="15"/>
        <v>3</v>
      </c>
      <c r="BM197" s="500">
        <f t="shared" si="16"/>
        <v>10</v>
      </c>
      <c r="BN197" s="500">
        <f t="shared" si="17"/>
        <v>17</v>
      </c>
      <c r="BO197" s="500">
        <f>IF($BM197="","",INDEX(高値!$E197:$CZ197,1,$BM197+1))</f>
        <v>72080</v>
      </c>
      <c r="BP197" s="500">
        <f>IF($BN197="","",INDEX(高値!$E197:$CZ197,1,$BN197+1))</f>
        <v>74930</v>
      </c>
      <c r="BQ197" s="500">
        <f>IF($BN197="","",MIN(INDEX(安値!$E197:$CZ197,1,$BM197+1):INDEX(安値!$E197:$CZ197,1,$BN197+1)))</f>
        <v>62260</v>
      </c>
      <c r="BR197" s="500">
        <f>IF($BN197="","",AVERAGE(INDEX(終値!$E197:$CZ197,1,$BN197+1):INDEX(終値!$E197:$CZ197,1,$BN197+20))+2*STDEVP(INDEX(終値!$E197:$CZ197,1,$BN197+1):INDEX(終値!$E197:$CZ197,1,$BN197+20)))</f>
        <v>90357.537123140923</v>
      </c>
      <c r="BS197" s="500">
        <f>IF($BM197="","",AVERAGE(INDEX(終値!$E197:$CZ197,1,$BM197+1):INDEX(終値!$E197:$CZ197,1,$BM197+20))+2*STDEVP(INDEX(終値!$E197:$CZ197,1,$BM197+1):INDEX(終値!$E197:$CZ197,1,$BM197+20)))</f>
        <v>85473.611611888758</v>
      </c>
      <c r="BT197" s="497" t="str">
        <f>IFERROR(IF(AND($BD197&gt;=2,ABS($BG197-$BH197)/$BH197&lt;=BB設定!$B$12,$BI197&gt;=MAX($BH197,$BG197)*(1+BB設定!$B$13),終値!E197&gt;$BG197),IF(OR(終値!E197&gt;=$BI197,AND($BH197&lt;$BJ197,$BG197&gt;=$BK197)),"二番底W▲","二番底W形成"),IF(AND($BL197&gt;=2,ABS($BO197-$BP197)/$BP197&lt;=BB設定!$B$12,$BQ197&lt;=MIN($BP197,$BO197)*(1-BB設定!$B$13),終値!E197&lt;$BO197),IF(OR(終値!E197&lt;=$BQ197,AND($BP197&gt;$BR197,$BO197&lt;=$BS197)),"二番天井M▼","二番天井M形成"),"－")),"－")</f>
        <v>二番天井M▼</v>
      </c>
    </row>
    <row r="198" spans="2:72">
      <c r="B198" s="500" t="str">
        <f>IF(終値!A198="","",IF(AND(安値!G198&lt;安値!F198,安値!G198&lt;安値!E198,安値!G198&lt;安値!H198,安値!G198&lt;安値!I198),2,""))</f>
        <v/>
      </c>
      <c r="C198" s="500" t="str">
        <f>IF(終値!A198="","",IF(AND(安値!H198&lt;安値!G198,安値!H198&lt;安値!F198,安値!H198&lt;安値!I198,安値!H198&lt;安値!J198),3,""))</f>
        <v/>
      </c>
      <c r="D198" s="500" t="str">
        <f>IF(終値!A198="","",IF(AND(安値!I198&lt;安値!H198,安値!I198&lt;安値!G198,安値!I198&lt;安値!J198,安値!I198&lt;安値!K198),4,""))</f>
        <v/>
      </c>
      <c r="E198" s="500" t="str">
        <f>IF(終値!A198="","",IF(AND(安値!J198&lt;安値!I198,安値!J198&lt;安値!H198,安値!J198&lt;安値!K198,安値!J198&lt;安値!L198),5,""))</f>
        <v/>
      </c>
      <c r="F198" s="500">
        <f>IF(終値!A198="","",IF(AND(安値!K198&lt;安値!J198,安値!K198&lt;安値!I198,安値!K198&lt;安値!L198,安値!K198&lt;安値!M198),6,""))</f>
        <v>6</v>
      </c>
      <c r="G198" s="500" t="str">
        <f>IF(終値!A198="","",IF(AND(安値!L198&lt;安値!K198,安値!L198&lt;安値!J198,安値!L198&lt;安値!M198,安値!L198&lt;安値!N198),7,""))</f>
        <v/>
      </c>
      <c r="H198" s="500" t="str">
        <f>IF(終値!A198="","",IF(AND(安値!M198&lt;安値!L198,安値!M198&lt;安値!K198,安値!M198&lt;安値!N198,安値!M198&lt;安値!O198),8,""))</f>
        <v/>
      </c>
      <c r="I198" s="500" t="str">
        <f>IF(終値!A198="","",IF(AND(安値!N198&lt;安値!M198,安値!N198&lt;安値!L198,安値!N198&lt;安値!O198,安値!N198&lt;安値!P198),9,""))</f>
        <v/>
      </c>
      <c r="J198" s="500" t="str">
        <f>IF(終値!A198="","",IF(AND(安値!O198&lt;安値!N198,安値!O198&lt;安値!M198,安値!O198&lt;安値!P198,安値!O198&lt;安値!Q198),10,""))</f>
        <v/>
      </c>
      <c r="K198" s="500" t="str">
        <f>IF(終値!A198="","",IF(AND(安値!P198&lt;安値!O198,安値!P198&lt;安値!N198,安値!P198&lt;安値!Q198,安値!P198&lt;安値!R198),11,""))</f>
        <v/>
      </c>
      <c r="L198" s="500" t="str">
        <f>IF(終値!A198="","",IF(AND(安値!Q198&lt;安値!P198,安値!Q198&lt;安値!O198,安値!Q198&lt;安値!R198,安値!Q198&lt;安値!S198),12,""))</f>
        <v/>
      </c>
      <c r="M198" s="500">
        <f>IF(終値!A198="","",IF(AND(安値!R198&lt;安値!Q198,安値!R198&lt;安値!P198,安値!R198&lt;安値!S198,安値!R198&lt;安値!T198),13,""))</f>
        <v>13</v>
      </c>
      <c r="N198" s="500" t="str">
        <f>IF(終値!A198="","",IF(AND(安値!S198&lt;安値!R198,安値!S198&lt;安値!Q198,安値!S198&lt;安値!T198,安値!S198&lt;安値!U198),14,""))</f>
        <v/>
      </c>
      <c r="O198" s="500" t="str">
        <f>IF(終値!A198="","",IF(AND(安値!T198&lt;安値!S198,安値!T198&lt;安値!R198,安値!T198&lt;安値!U198,安値!T198&lt;安値!V198),15,""))</f>
        <v/>
      </c>
      <c r="P198" s="500">
        <f>IF(終値!A198="","",IF(AND(安値!U198&lt;安値!T198,安値!U198&lt;安値!S198,安値!U198&lt;安値!V198,安値!U198&lt;安値!W198),16,""))</f>
        <v>16</v>
      </c>
      <c r="Q198" s="500" t="str">
        <f>IF(終値!A198="","",IF(AND(安値!V198&lt;安値!U198,安値!V198&lt;安値!T198,安値!V198&lt;安値!W198,安値!V198&lt;安値!X198),17,""))</f>
        <v/>
      </c>
      <c r="R198" s="500" t="str">
        <f>IF(終値!A198="","",IF(AND(安値!W198&lt;安値!V198,安値!W198&lt;安値!U198,安値!W198&lt;安値!X198,安値!W198&lt;安値!Y198),18,""))</f>
        <v/>
      </c>
      <c r="S198" s="500" t="str">
        <f>IF(終値!A198="","",IF(AND(安値!X198&lt;安値!W198,安値!X198&lt;安値!V198,安値!X198&lt;安値!Y198,安値!X198&lt;安値!Z198),19,""))</f>
        <v/>
      </c>
      <c r="T198" s="500">
        <f>IF(終値!A198="","",IF(AND(安値!Y198&lt;安値!X198,安値!Y198&lt;安値!W198,安値!Y198&lt;安値!Z198,安値!Y198&lt;安値!AA198),20,""))</f>
        <v>20</v>
      </c>
      <c r="U198" s="500" t="str">
        <f>IF(終値!A198="","",IF(AND(安値!Z198&lt;安値!Y198,安値!Z198&lt;安値!X198,安値!Z198&lt;安値!AA198,安値!Z198&lt;安値!AB198),21,""))</f>
        <v/>
      </c>
      <c r="V198" s="500" t="str">
        <f>IF(終値!A198="","",IF(AND(安値!AA198&lt;安値!Z198,安値!AA198&lt;安値!Y198,安値!AA198&lt;安値!AB198,安値!AA198&lt;安値!AC198),22,""))</f>
        <v/>
      </c>
      <c r="W198" s="500">
        <f>IF(終値!A198="","",IF(AND(安値!AB198&lt;安値!AA198,安値!AB198&lt;安値!Z198,安値!AB198&lt;安値!AC198,安値!AB198&lt;安値!AD198),23,""))</f>
        <v>23</v>
      </c>
      <c r="X198" s="500" t="str">
        <f>IF(終値!A198="","",IF(AND(安値!AC198&lt;安値!AB198,安値!AC198&lt;安値!AA198,安値!AC198&lt;安値!AD198,安値!AC198&lt;安値!AE198),24,""))</f>
        <v/>
      </c>
      <c r="Y198" s="500" t="str">
        <f>IF(終値!A198="","",IF(AND(安値!AD198&lt;安値!AC198,安値!AD198&lt;安値!AB198,安値!AD198&lt;安値!AE198,安値!AD198&lt;安値!AF198),25,""))</f>
        <v/>
      </c>
      <c r="Z198" s="500" t="str">
        <f>IF(終値!A198="","",IF(AND(安値!AE198&lt;安値!AD198,安値!AE198&lt;安値!AC198,安値!AE198&lt;安値!AF198,安値!AE198&lt;安値!AG198),26,""))</f>
        <v/>
      </c>
      <c r="AA198" s="500">
        <f>IF(終値!A198="","",IF(AND(安値!AF198&lt;安値!AE198,安値!AF198&lt;安値!AD198,安値!AF198&lt;安値!AG198,安値!AF198&lt;安値!AH198),27,""))</f>
        <v>27</v>
      </c>
      <c r="AB198" s="500" t="str">
        <f>IF(終値!A198="","",IF(AND(安値!AG198&lt;安値!AF198,安値!AG198&lt;安値!AE198,安値!AG198&lt;安値!AH198,安値!AG198&lt;安値!AI198),28,""))</f>
        <v/>
      </c>
      <c r="AC198" s="500" t="str">
        <f>IF(終値!A198="","",IF(AND(高値!G198&gt;高値!F198,高値!G198&gt;高値!E198,高値!G198&gt;高値!H198,高値!G198&gt;高値!I198),2,""))</f>
        <v/>
      </c>
      <c r="AD198" s="500" t="str">
        <f>IF(終値!A198="","",IF(AND(高値!H198&gt;高値!G198,高値!H198&gt;高値!F198,高値!H198&gt;高値!I198,高値!H198&gt;高値!J198),3,""))</f>
        <v/>
      </c>
      <c r="AE198" s="500">
        <f>IF(終値!A198="","",IF(AND(高値!I198&gt;高値!H198,高値!I198&gt;高値!G198,高値!I198&gt;高値!J198,高値!I198&gt;高値!K198),4,""))</f>
        <v>4</v>
      </c>
      <c r="AF198" s="500" t="str">
        <f>IF(終値!A198="","",IF(AND(高値!J198&gt;高値!I198,高値!J198&gt;高値!H198,高値!J198&gt;高値!K198,高値!J198&gt;高値!L198),5,""))</f>
        <v/>
      </c>
      <c r="AG198" s="500" t="str">
        <f>IF(終値!A198="","",IF(AND(高値!K198&gt;高値!J198,高値!K198&gt;高値!I198,高値!K198&gt;高値!L198,高値!K198&gt;高値!M198),6,""))</f>
        <v/>
      </c>
      <c r="AH198" s="500" t="str">
        <f>IF(終値!A198="","",IF(AND(高値!L198&gt;高値!K198,高値!L198&gt;高値!J198,高値!L198&gt;高値!M198,高値!L198&gt;高値!N198),7,""))</f>
        <v/>
      </c>
      <c r="AI198" s="500" t="str">
        <f>IF(終値!A198="","",IF(AND(高値!M198&gt;高値!L198,高値!M198&gt;高値!K198,高値!M198&gt;高値!N198,高値!M198&gt;高値!O198),8,""))</f>
        <v/>
      </c>
      <c r="AJ198" s="500" t="str">
        <f>IF(終値!A198="","",IF(AND(高値!N198&gt;高値!M198,高値!N198&gt;高値!L198,高値!N198&gt;高値!O198,高値!N198&gt;高値!P198),9,""))</f>
        <v/>
      </c>
      <c r="AK198" s="500" t="str">
        <f>IF(終値!A198="","",IF(AND(高値!O198&gt;高値!N198,高値!O198&gt;高値!M198,高値!O198&gt;高値!P198,高値!O198&gt;高値!Q198),10,""))</f>
        <v/>
      </c>
      <c r="AL198" s="500">
        <f>IF(終値!A198="","",IF(AND(高値!P198&gt;高値!O198,高値!P198&gt;高値!N198,高値!P198&gt;高値!Q198,高値!P198&gt;高値!R198),11,""))</f>
        <v>11</v>
      </c>
      <c r="AM198" s="500" t="str">
        <f>IF(終値!A198="","",IF(AND(高値!Q198&gt;高値!P198,高値!Q198&gt;高値!O198,高値!Q198&gt;高値!R198,高値!Q198&gt;高値!S198),12,""))</f>
        <v/>
      </c>
      <c r="AN198" s="500" t="str">
        <f>IF(終値!A198="","",IF(AND(高値!R198&gt;高値!Q198,高値!R198&gt;高値!P198,高値!R198&gt;高値!S198,高値!R198&gt;高値!T198),13,""))</f>
        <v/>
      </c>
      <c r="AO198" s="500" t="str">
        <f>IF(終値!A198="","",IF(AND(高値!S198&gt;高値!R198,高値!S198&gt;高値!Q198,高値!S198&gt;高値!T198,高値!S198&gt;高値!U198),14,""))</f>
        <v/>
      </c>
      <c r="AP198" s="500">
        <f>IF(終値!A198="","",IF(AND(高値!T198&gt;高値!S198,高値!T198&gt;高値!R198,高値!T198&gt;高値!U198,高値!T198&gt;高値!V198),15,""))</f>
        <v>15</v>
      </c>
      <c r="AQ198" s="500" t="str">
        <f>IF(終値!A198="","",IF(AND(高値!U198&gt;高値!T198,高値!U198&gt;高値!S198,高値!U198&gt;高値!V198,高値!U198&gt;高値!W198),16,""))</f>
        <v/>
      </c>
      <c r="AR198" s="500" t="str">
        <f>IF(終値!A198="","",IF(AND(高値!V198&gt;高値!U198,高値!V198&gt;高値!T198,高値!V198&gt;高値!W198,高値!V198&gt;高値!X198),17,""))</f>
        <v/>
      </c>
      <c r="AS198" s="500">
        <f>IF(終値!A198="","",IF(AND(高値!W198&gt;高値!V198,高値!W198&gt;高値!U198,高値!W198&gt;高値!X198,高値!W198&gt;高値!Y198),18,""))</f>
        <v>18</v>
      </c>
      <c r="AT198" s="500" t="str">
        <f>IF(終値!A198="","",IF(AND(高値!X198&gt;高値!W198,高値!X198&gt;高値!V198,高値!X198&gt;高値!Y198,高値!X198&gt;高値!Z198),19,""))</f>
        <v/>
      </c>
      <c r="AU198" s="500" t="str">
        <f>IF(終値!A198="","",IF(AND(高値!Y198&gt;高値!X198,高値!Y198&gt;高値!W198,高値!Y198&gt;高値!Z198,高値!Y198&gt;高値!AA198),20,""))</f>
        <v/>
      </c>
      <c r="AV198" s="500" t="str">
        <f>IF(終値!A198="","",IF(AND(高値!Z198&gt;高値!Y198,高値!Z198&gt;高値!X198,高値!Z198&gt;高値!AA198,高値!Z198&gt;高値!AB198),21,""))</f>
        <v/>
      </c>
      <c r="AW198" s="500" t="str">
        <f>IF(終値!A198="","",IF(AND(高値!AA198&gt;高値!Z198,高値!AA198&gt;高値!Y198,高値!AA198&gt;高値!AB198,高値!AA198&gt;高値!AC198),22,""))</f>
        <v/>
      </c>
      <c r="AX198" s="500" t="str">
        <f>IF(終値!A198="","",IF(AND(高値!AB198&gt;高値!AA198,高値!AB198&gt;高値!Z198,高値!AB198&gt;高値!AC198,高値!AB198&gt;高値!AD198),23,""))</f>
        <v/>
      </c>
      <c r="AY198" s="500" t="str">
        <f>IF(終値!A198="","",IF(AND(高値!AC198&gt;高値!AB198,高値!AC198&gt;高値!AA198,高値!AC198&gt;高値!AD198,高値!AC198&gt;高値!AE198),24,""))</f>
        <v/>
      </c>
      <c r="AZ198" s="500">
        <f>IF(終値!A198="","",IF(AND(高値!AD198&gt;高値!AC198,高値!AD198&gt;高値!AB198,高値!AD198&gt;高値!AE198,高値!AD198&gt;高値!AF198),25,""))</f>
        <v>25</v>
      </c>
      <c r="BA198" s="500" t="str">
        <f>IF(終値!A198="","",IF(AND(高値!AE198&gt;高値!AD198,高値!AE198&gt;高値!AC198,高値!AE198&gt;高値!AF198,高値!AE198&gt;高値!AG198),26,""))</f>
        <v/>
      </c>
      <c r="BB198" s="500" t="str">
        <f>IF(終値!A198="","",IF(AND(高値!AF198&gt;高値!AE198,高値!AF198&gt;高値!AD198,高値!AF198&gt;高値!AG198,高値!AF198&gt;高値!AH198),27,""))</f>
        <v/>
      </c>
      <c r="BC198" s="500" t="str">
        <f>IF(終値!A198="","",IF(AND(高値!AG198&gt;高値!AF198,高値!AG198&gt;高値!AE198,高値!AG198&gt;高値!AH198,高値!AG198&gt;高値!AI198),28,""))</f>
        <v/>
      </c>
      <c r="BD198" s="500">
        <f t="shared" ref="BD198:BD261" si="18">COUNT($B198:$AB198)</f>
        <v>6</v>
      </c>
      <c r="BE198" s="500">
        <f t="shared" ref="BE198:BE261" si="19">IF($BD198&gt;=2,MIN($B198:$AB198),"")</f>
        <v>6</v>
      </c>
      <c r="BF198" s="500">
        <f t="shared" ref="BF198:BF261" si="20">IF($BD198&gt;=2,SMALL($B198:$AB198,2),"")</f>
        <v>13</v>
      </c>
      <c r="BG198" s="500">
        <f>IF($BE198="","",INDEX(安値!$E198:$CZ198,1,$BE198+1))</f>
        <v>48580</v>
      </c>
      <c r="BH198" s="500">
        <f>IF($BF198="","",INDEX(安値!$E198:$CZ198,1,$BF198+1))</f>
        <v>63150</v>
      </c>
      <c r="BI198" s="500">
        <f>IF($BF198="","",MAX(INDEX(高値!$E198:$CZ198,1,$BE198+1):INDEX(高値!$E198:$CZ198,1,$BF198+1)))</f>
        <v>69780</v>
      </c>
      <c r="BJ198" s="500">
        <f>IF($BF198="","",AVERAGE(INDEX(終値!$E198:$CZ198,1,$BF198+1):INDEX(終値!$E198:$CZ198,1,$BF198+20))-2*STDEVP(INDEX(終値!$E198:$CZ198,1,$BF198+1):INDEX(終値!$E198:$CZ198,1,$BF198+20)))</f>
        <v>66068.191877588702</v>
      </c>
      <c r="BK198" s="500">
        <f>IF($BE198="","",AVERAGE(INDEX(終値!$E198:$CZ198,1,$BE198+1):INDEX(終値!$E198:$CZ198,1,$BE198+20))-2*STDEVP(INDEX(終値!$E198:$CZ198,1,$BE198+1):INDEX(終値!$E198:$CZ198,1,$BE198+20)))</f>
        <v>55104.395952219485</v>
      </c>
      <c r="BL198" s="500">
        <f t="shared" ref="BL198:BL261" si="21">COUNT($AC198:$BC198)</f>
        <v>5</v>
      </c>
      <c r="BM198" s="500">
        <f t="shared" ref="BM198:BM261" si="22">IF($BL198&gt;=2,MIN($AC198:$BC198),"")</f>
        <v>4</v>
      </c>
      <c r="BN198" s="500">
        <f t="shared" ref="BN198:BN261" si="23">IF($BL198&gt;=2,SMALL($AC198:$BC198,2),"")</f>
        <v>11</v>
      </c>
      <c r="BO198" s="500">
        <f>IF($BM198="","",INDEX(高値!$E198:$CZ198,1,$BM198+1))</f>
        <v>59250</v>
      </c>
      <c r="BP198" s="500">
        <f>IF($BN198="","",INDEX(高値!$E198:$CZ198,1,$BN198+1))</f>
        <v>69780</v>
      </c>
      <c r="BQ198" s="500">
        <f>IF($BN198="","",MIN(INDEX(安値!$E198:$CZ198,1,$BM198+1):INDEX(安値!$E198:$CZ198,1,$BN198+1)))</f>
        <v>48580</v>
      </c>
      <c r="BR198" s="500">
        <f>IF($BN198="","",AVERAGE(INDEX(終値!$E198:$CZ198,1,$BN198+1):INDEX(終値!$E198:$CZ198,1,$BN198+20))+2*STDEVP(INDEX(終値!$E198:$CZ198,1,$BN198+1):INDEX(終値!$E198:$CZ198,1,$BN198+20)))</f>
        <v>78699.570765758806</v>
      </c>
      <c r="BS198" s="500">
        <f>IF($BM198="","",AVERAGE(INDEX(終値!$E198:$CZ198,1,$BM198+1):INDEX(終値!$E198:$CZ198,1,$BM198+20))+2*STDEVP(INDEX(終値!$E198:$CZ198,1,$BM198+1):INDEX(終値!$E198:$CZ198,1,$BM198+20)))</f>
        <v>80005.896444317026</v>
      </c>
      <c r="BT198" s="497" t="str">
        <f>IFERROR(IF(AND($BD198&gt;=2,ABS($BG198-$BH198)/$BH198&lt;=BB設定!$B$12,$BI198&gt;=MAX($BH198,$BG198)*(1+BB設定!$B$13),終値!E198&gt;$BG198),IF(OR(終値!E198&gt;=$BI198,AND($BH198&lt;$BJ198,$BG198&gt;=$BK198)),"二番底W▲","二番底W形成"),IF(AND($BL198&gt;=2,ABS($BO198-$BP198)/$BP198&lt;=BB設定!$B$12,$BQ198&lt;=MIN($BP198,$BO198)*(1-BB設定!$B$13),終値!E198&lt;$BO198),IF(OR(終値!E198&lt;=$BQ198,AND($BP198&gt;$BR198,$BO198&lt;=$BS198)),"二番天井M▼","二番天井M形成"),"－")),"－")</f>
        <v>－</v>
      </c>
    </row>
    <row r="199" spans="2:72">
      <c r="B199" s="500" t="str">
        <f>IF(終値!A199="","",IF(AND(安値!G199&lt;安値!F199,安値!G199&lt;安値!E199,安値!G199&lt;安値!H199,安値!G199&lt;安値!I199),2,""))</f>
        <v/>
      </c>
      <c r="C199" s="500" t="str">
        <f>IF(終値!A199="","",IF(AND(安値!H199&lt;安値!G199,安値!H199&lt;安値!F199,安値!H199&lt;安値!I199,安値!H199&lt;安値!J199),3,""))</f>
        <v/>
      </c>
      <c r="D199" s="500" t="str">
        <f>IF(終値!A199="","",IF(AND(安値!I199&lt;安値!H199,安値!I199&lt;安値!G199,安値!I199&lt;安値!J199,安値!I199&lt;安値!K199),4,""))</f>
        <v/>
      </c>
      <c r="E199" s="500">
        <f>IF(終値!A199="","",IF(AND(安値!J199&lt;安値!I199,安値!J199&lt;安値!H199,安値!J199&lt;安値!K199,安値!J199&lt;安値!L199),5,""))</f>
        <v>5</v>
      </c>
      <c r="F199" s="500" t="str">
        <f>IF(終値!A199="","",IF(AND(安値!K199&lt;安値!J199,安値!K199&lt;安値!I199,安値!K199&lt;安値!L199,安値!K199&lt;安値!M199),6,""))</f>
        <v/>
      </c>
      <c r="G199" s="500" t="str">
        <f>IF(終値!A199="","",IF(AND(安値!L199&lt;安値!K199,安値!L199&lt;安値!J199,安値!L199&lt;安値!M199,安値!L199&lt;安値!N199),7,""))</f>
        <v/>
      </c>
      <c r="H199" s="500" t="str">
        <f>IF(終値!A199="","",IF(AND(安値!M199&lt;安値!L199,安値!M199&lt;安値!K199,安値!M199&lt;安値!N199,安値!M199&lt;安値!O199),8,""))</f>
        <v/>
      </c>
      <c r="I199" s="500" t="str">
        <f>IF(終値!A199="","",IF(AND(安値!N199&lt;安値!M199,安値!N199&lt;安値!L199,安値!N199&lt;安値!O199,安値!N199&lt;安値!P199),9,""))</f>
        <v/>
      </c>
      <c r="J199" s="500" t="str">
        <f>IF(終値!A199="","",IF(AND(安値!O199&lt;安値!N199,安値!O199&lt;安値!M199,安値!O199&lt;安値!P199,安値!O199&lt;安値!Q199),10,""))</f>
        <v/>
      </c>
      <c r="K199" s="500" t="str">
        <f>IF(終値!A199="","",IF(AND(安値!P199&lt;安値!O199,安値!P199&lt;安値!N199,安値!P199&lt;安値!Q199,安値!P199&lt;安値!R199),11,""))</f>
        <v/>
      </c>
      <c r="L199" s="500" t="str">
        <f>IF(終値!A199="","",IF(AND(安値!Q199&lt;安値!P199,安値!Q199&lt;安値!O199,安値!Q199&lt;安値!R199,安値!Q199&lt;安値!S199),12,""))</f>
        <v/>
      </c>
      <c r="M199" s="500">
        <f>IF(終値!A199="","",IF(AND(安値!R199&lt;安値!Q199,安値!R199&lt;安値!P199,安値!R199&lt;安値!S199,安値!R199&lt;安値!T199),13,""))</f>
        <v>13</v>
      </c>
      <c r="N199" s="500" t="str">
        <f>IF(終値!A199="","",IF(AND(安値!S199&lt;安値!R199,安値!S199&lt;安値!Q199,安値!S199&lt;安値!T199,安値!S199&lt;安値!U199),14,""))</f>
        <v/>
      </c>
      <c r="O199" s="500" t="str">
        <f>IF(終値!A199="","",IF(AND(安値!T199&lt;安値!S199,安値!T199&lt;安値!R199,安値!T199&lt;安値!U199,安値!T199&lt;安値!V199),15,""))</f>
        <v/>
      </c>
      <c r="P199" s="500">
        <f>IF(終値!A199="","",IF(AND(安値!U199&lt;安値!T199,安値!U199&lt;安値!S199,安値!U199&lt;安値!V199,安値!U199&lt;安値!W199),16,""))</f>
        <v>16</v>
      </c>
      <c r="Q199" s="500" t="str">
        <f>IF(終値!A199="","",IF(AND(安値!V199&lt;安値!U199,安値!V199&lt;安値!T199,安値!V199&lt;安値!W199,安値!V199&lt;安値!X199),17,""))</f>
        <v/>
      </c>
      <c r="R199" s="500" t="str">
        <f>IF(終値!A199="","",IF(AND(安値!W199&lt;安値!V199,安値!W199&lt;安値!U199,安値!W199&lt;安値!X199,安値!W199&lt;安値!Y199),18,""))</f>
        <v/>
      </c>
      <c r="S199" s="500">
        <f>IF(終値!A199="","",IF(AND(安値!X199&lt;安値!W199,安値!X199&lt;安値!V199,安値!X199&lt;安値!Y199,安値!X199&lt;安値!Z199),19,""))</f>
        <v>19</v>
      </c>
      <c r="T199" s="500" t="str">
        <f>IF(終値!A199="","",IF(AND(安値!Y199&lt;安値!X199,安値!Y199&lt;安値!W199,安値!Y199&lt;安値!Z199,安値!Y199&lt;安値!AA199),20,""))</f>
        <v/>
      </c>
      <c r="U199" s="500" t="str">
        <f>IF(終値!A199="","",IF(AND(安値!Z199&lt;安値!Y199,安値!Z199&lt;安値!X199,安値!Z199&lt;安値!AA199,安値!Z199&lt;安値!AB199),21,""))</f>
        <v/>
      </c>
      <c r="V199" s="500" t="str">
        <f>IF(終値!A199="","",IF(AND(安値!AA199&lt;安値!Z199,安値!AA199&lt;安値!Y199,安値!AA199&lt;安値!AB199,安値!AA199&lt;安値!AC199),22,""))</f>
        <v/>
      </c>
      <c r="W199" s="500" t="str">
        <f>IF(終値!A199="","",IF(AND(安値!AB199&lt;安値!AA199,安値!AB199&lt;安値!Z199,安値!AB199&lt;安値!AC199,安値!AB199&lt;安値!AD199),23,""))</f>
        <v/>
      </c>
      <c r="X199" s="500" t="str">
        <f>IF(終値!A199="","",IF(AND(安値!AC199&lt;安値!AB199,安値!AC199&lt;安値!AA199,安値!AC199&lt;安値!AD199,安値!AC199&lt;安値!AE199),24,""))</f>
        <v/>
      </c>
      <c r="Y199" s="500" t="str">
        <f>IF(終値!A199="","",IF(AND(安値!AD199&lt;安値!AC199,安値!AD199&lt;安値!AB199,安値!AD199&lt;安値!AE199,安値!AD199&lt;安値!AF199),25,""))</f>
        <v/>
      </c>
      <c r="Z199" s="500" t="str">
        <f>IF(終値!A199="","",IF(AND(安値!AE199&lt;安値!AD199,安値!AE199&lt;安値!AC199,安値!AE199&lt;安値!AF199,安値!AE199&lt;安値!AG199),26,""))</f>
        <v/>
      </c>
      <c r="AA199" s="500">
        <f>IF(終値!A199="","",IF(AND(安値!AF199&lt;安値!AE199,安値!AF199&lt;安値!AD199,安値!AF199&lt;安値!AG199,安値!AF199&lt;安値!AH199),27,""))</f>
        <v>27</v>
      </c>
      <c r="AB199" s="500" t="str">
        <f>IF(終値!A199="","",IF(AND(安値!AG199&lt;安値!AF199,安値!AG199&lt;安値!AE199,安値!AG199&lt;安値!AH199,安値!AG199&lt;安値!AI199),28,""))</f>
        <v/>
      </c>
      <c r="AC199" s="500" t="str">
        <f>IF(終値!A199="","",IF(AND(高値!G199&gt;高値!F199,高値!G199&gt;高値!E199,高値!G199&gt;高値!H199,高値!G199&gt;高値!I199),2,""))</f>
        <v/>
      </c>
      <c r="AD199" s="500" t="str">
        <f>IF(終値!A199="","",IF(AND(高値!H199&gt;高値!G199,高値!H199&gt;高値!F199,高値!H199&gt;高値!I199,高値!H199&gt;高値!J199),3,""))</f>
        <v/>
      </c>
      <c r="AE199" s="500" t="str">
        <f>IF(終値!A199="","",IF(AND(高値!I199&gt;高値!H199,高値!I199&gt;高値!G199,高値!I199&gt;高値!J199,高値!I199&gt;高値!K199),4,""))</f>
        <v/>
      </c>
      <c r="AF199" s="500" t="str">
        <f>IF(終値!A199="","",IF(AND(高値!J199&gt;高値!I199,高値!J199&gt;高値!H199,高値!J199&gt;高値!K199,高値!J199&gt;高値!L199),5,""))</f>
        <v/>
      </c>
      <c r="AG199" s="500" t="str">
        <f>IF(終値!A199="","",IF(AND(高値!K199&gt;高値!J199,高値!K199&gt;高値!I199,高値!K199&gt;高値!L199,高値!K199&gt;高値!M199),6,""))</f>
        <v/>
      </c>
      <c r="AH199" s="500" t="str">
        <f>IF(終値!A199="","",IF(AND(高値!L199&gt;高値!K199,高値!L199&gt;高値!J199,高値!L199&gt;高値!M199,高値!L199&gt;高値!N199),7,""))</f>
        <v/>
      </c>
      <c r="AI199" s="500" t="str">
        <f>IF(終値!A199="","",IF(AND(高値!M199&gt;高値!L199,高値!M199&gt;高値!K199,高値!M199&gt;高値!N199,高値!M199&gt;高値!O199),8,""))</f>
        <v/>
      </c>
      <c r="AJ199" s="500" t="str">
        <f>IF(終値!A199="","",IF(AND(高値!N199&gt;高値!M199,高値!N199&gt;高値!L199,高値!N199&gt;高値!O199,高値!N199&gt;高値!P199),9,""))</f>
        <v/>
      </c>
      <c r="AK199" s="500">
        <f>IF(終値!A199="","",IF(AND(高値!O199&gt;高値!N199,高値!O199&gt;高値!M199,高値!O199&gt;高値!P199,高値!O199&gt;高値!Q199),10,""))</f>
        <v>10</v>
      </c>
      <c r="AL199" s="500" t="str">
        <f>IF(終値!A199="","",IF(AND(高値!P199&gt;高値!O199,高値!P199&gt;高値!N199,高値!P199&gt;高値!Q199,高値!P199&gt;高値!R199),11,""))</f>
        <v/>
      </c>
      <c r="AM199" s="500" t="str">
        <f>IF(終値!A199="","",IF(AND(高値!Q199&gt;高値!P199,高値!Q199&gt;高値!O199,高値!Q199&gt;高値!R199,高値!Q199&gt;高値!S199),12,""))</f>
        <v/>
      </c>
      <c r="AN199" s="500" t="str">
        <f>IF(終値!A199="","",IF(AND(高値!R199&gt;高値!Q199,高値!R199&gt;高値!P199,高値!R199&gt;高値!S199,高値!R199&gt;高値!T199),13,""))</f>
        <v/>
      </c>
      <c r="AO199" s="500" t="str">
        <f>IF(終値!A199="","",IF(AND(高値!S199&gt;高値!R199,高値!S199&gt;高値!Q199,高値!S199&gt;高値!T199,高値!S199&gt;高値!U199),14,""))</f>
        <v/>
      </c>
      <c r="AP199" s="500">
        <f>IF(終値!A199="","",IF(AND(高値!T199&gt;高値!S199,高値!T199&gt;高値!R199,高値!T199&gt;高値!U199,高値!T199&gt;高値!V199),15,""))</f>
        <v>15</v>
      </c>
      <c r="AQ199" s="500" t="str">
        <f>IF(終値!A199="","",IF(AND(高値!U199&gt;高値!T199,高値!U199&gt;高値!S199,高値!U199&gt;高値!V199,高値!U199&gt;高値!W199),16,""))</f>
        <v/>
      </c>
      <c r="AR199" s="500" t="str">
        <f>IF(終値!A199="","",IF(AND(高値!V199&gt;高値!U199,高値!V199&gt;高値!T199,高値!V199&gt;高値!W199,高値!V199&gt;高値!X199),17,""))</f>
        <v/>
      </c>
      <c r="AS199" s="500" t="str">
        <f>IF(終値!A199="","",IF(AND(高値!W199&gt;高値!V199,高値!W199&gt;高値!U199,高値!W199&gt;高値!X199,高値!W199&gt;高値!Y199),18,""))</f>
        <v/>
      </c>
      <c r="AT199" s="500" t="str">
        <f>IF(終値!A199="","",IF(AND(高値!X199&gt;高値!W199,高値!X199&gt;高値!V199,高値!X199&gt;高値!Y199,高値!X199&gt;高値!Z199),19,""))</f>
        <v/>
      </c>
      <c r="AU199" s="500" t="str">
        <f>IF(終値!A199="","",IF(AND(高値!Y199&gt;高値!X199,高値!Y199&gt;高値!W199,高値!Y199&gt;高値!Z199,高値!Y199&gt;高値!AA199),20,""))</f>
        <v/>
      </c>
      <c r="AV199" s="500" t="str">
        <f>IF(終値!A199="","",IF(AND(高値!Z199&gt;高値!Y199,高値!Z199&gt;高値!X199,高値!Z199&gt;高値!AA199,高値!Z199&gt;高値!AB199),21,""))</f>
        <v/>
      </c>
      <c r="AW199" s="500" t="str">
        <f>IF(終値!A199="","",IF(AND(高値!AA199&gt;高値!Z199,高値!AA199&gt;高値!Y199,高値!AA199&gt;高値!AB199,高値!AA199&gt;高値!AC199),22,""))</f>
        <v/>
      </c>
      <c r="AX199" s="500" t="str">
        <f>IF(終値!A199="","",IF(AND(高値!AB199&gt;高値!AA199,高値!AB199&gt;高値!Z199,高値!AB199&gt;高値!AC199,高値!AB199&gt;高値!AD199),23,""))</f>
        <v/>
      </c>
      <c r="AY199" s="500" t="str">
        <f>IF(終値!A199="","",IF(AND(高値!AC199&gt;高値!AB199,高値!AC199&gt;高値!AA199,高値!AC199&gt;高値!AD199,高値!AC199&gt;高値!AE199),24,""))</f>
        <v/>
      </c>
      <c r="AZ199" s="500">
        <f>IF(終値!A199="","",IF(AND(高値!AD199&gt;高値!AC199,高値!AD199&gt;高値!AB199,高値!AD199&gt;高値!AE199,高値!AD199&gt;高値!AF199),25,""))</f>
        <v>25</v>
      </c>
      <c r="BA199" s="500" t="str">
        <f>IF(終値!A199="","",IF(AND(高値!AE199&gt;高値!AD199,高値!AE199&gt;高値!AC199,高値!AE199&gt;高値!AF199,高値!AE199&gt;高値!AG199),26,""))</f>
        <v/>
      </c>
      <c r="BB199" s="500" t="str">
        <f>IF(終値!A199="","",IF(AND(高値!AF199&gt;高値!AE199,高値!AF199&gt;高値!AD199,高値!AF199&gt;高値!AG199,高値!AF199&gt;高値!AH199),27,""))</f>
        <v/>
      </c>
      <c r="BC199" s="500" t="str">
        <f>IF(終値!A199="","",IF(AND(高値!AG199&gt;高値!AF199,高値!AG199&gt;高値!AE199,高値!AG199&gt;高値!AH199,高値!AG199&gt;高値!AI199),28,""))</f>
        <v/>
      </c>
      <c r="BD199" s="500">
        <f t="shared" si="18"/>
        <v>5</v>
      </c>
      <c r="BE199" s="500">
        <f t="shared" si="19"/>
        <v>5</v>
      </c>
      <c r="BF199" s="500">
        <f t="shared" si="20"/>
        <v>13</v>
      </c>
      <c r="BG199" s="500">
        <f>IF($BE199="","",INDEX(安値!$E199:$CZ199,1,$BE199+1))</f>
        <v>33200</v>
      </c>
      <c r="BH199" s="500">
        <f>IF($BF199="","",INDEX(安値!$E199:$CZ199,1,$BF199+1))</f>
        <v>39850</v>
      </c>
      <c r="BI199" s="500">
        <f>IF($BF199="","",MAX(INDEX(高値!$E199:$CZ199,1,$BE199+1):INDEX(高値!$E199:$CZ199,1,$BF199+1)))</f>
        <v>46790</v>
      </c>
      <c r="BJ199" s="500">
        <f>IF($BF199="","",AVERAGE(INDEX(終値!$E199:$CZ199,1,$BF199+1):INDEX(終値!$E199:$CZ199,1,$BF199+20))-2*STDEVP(INDEX(終値!$E199:$CZ199,1,$BF199+1):INDEX(終値!$E199:$CZ199,1,$BF199+20)))</f>
        <v>39990.397871377674</v>
      </c>
      <c r="BK199" s="500">
        <f>IF($BE199="","",AVERAGE(INDEX(終値!$E199:$CZ199,1,$BE199+1):INDEX(終値!$E199:$CZ199,1,$BE199+20))-2*STDEVP(INDEX(終値!$E199:$CZ199,1,$BE199+1):INDEX(終値!$E199:$CZ199,1,$BE199+20)))</f>
        <v>35253.647952326974</v>
      </c>
      <c r="BL199" s="500">
        <f t="shared" si="21"/>
        <v>3</v>
      </c>
      <c r="BM199" s="500">
        <f t="shared" si="22"/>
        <v>10</v>
      </c>
      <c r="BN199" s="500">
        <f t="shared" si="23"/>
        <v>15</v>
      </c>
      <c r="BO199" s="500">
        <f>IF($BM199="","",INDEX(高値!$E199:$CZ199,1,$BM199+1))</f>
        <v>46790</v>
      </c>
      <c r="BP199" s="500">
        <f>IF($BN199="","",INDEX(高値!$E199:$CZ199,1,$BN199+1))</f>
        <v>50940</v>
      </c>
      <c r="BQ199" s="500">
        <f>IF($BN199="","",MIN(INDEX(安値!$E199:$CZ199,1,$BM199+1):INDEX(安値!$E199:$CZ199,1,$BN199+1)))</f>
        <v>39850</v>
      </c>
      <c r="BR199" s="500">
        <f>IF($BN199="","",AVERAGE(INDEX(終値!$E199:$CZ199,1,$BN199+1):INDEX(終値!$E199:$CZ199,1,$BN199+20))+2*STDEVP(INDEX(終値!$E199:$CZ199,1,$BN199+1):INDEX(終値!$E199:$CZ199,1,$BN199+20)))</f>
        <v>57600.663773506436</v>
      </c>
      <c r="BS199" s="500">
        <f>IF($BM199="","",AVERAGE(INDEX(終値!$E199:$CZ199,1,$BM199+1):INDEX(終値!$E199:$CZ199,1,$BM199+20))+2*STDEVP(INDEX(終値!$E199:$CZ199,1,$BM199+1):INDEX(終値!$E199:$CZ199,1,$BM199+20)))</f>
        <v>52751.27376821643</v>
      </c>
      <c r="BT199" s="497" t="str">
        <f>IFERROR(IF(AND($BD199&gt;=2,ABS($BG199-$BH199)/$BH199&lt;=BB設定!$B$12,$BI199&gt;=MAX($BH199,$BG199)*(1+BB設定!$B$13),終値!E199&gt;$BG199),IF(OR(終値!E199&gt;=$BI199,AND($BH199&lt;$BJ199,$BG199&gt;=$BK199)),"二番底W▲","二番底W形成"),IF(AND($BL199&gt;=2,ABS($BO199-$BP199)/$BP199&lt;=BB設定!$B$12,$BQ199&lt;=MIN($BP199,$BO199)*(1-BB設定!$B$13),終値!E199&lt;$BO199),IF(OR(終値!E199&lt;=$BQ199,AND($BP199&gt;$BR199,$BO199&lt;=$BS199)),"二番天井M▼","二番天井M形成"),"－")),"－")</f>
        <v>－</v>
      </c>
    </row>
    <row r="200" spans="2:72">
      <c r="B200" s="500" t="str">
        <f>IF(終値!A200="","",IF(AND(安値!G200&lt;安値!F200,安値!G200&lt;安値!E200,安値!G200&lt;安値!H200,安値!G200&lt;安値!I200),2,""))</f>
        <v/>
      </c>
      <c r="C200" s="500" t="str">
        <f>IF(終値!A200="","",IF(AND(安値!H200&lt;安値!G200,安値!H200&lt;安値!F200,安値!H200&lt;安値!I200,安値!H200&lt;安値!J200),3,""))</f>
        <v/>
      </c>
      <c r="D200" s="500" t="str">
        <f>IF(終値!A200="","",IF(AND(安値!I200&lt;安値!H200,安値!I200&lt;安値!G200,安値!I200&lt;安値!J200,安値!I200&lt;安値!K200),4,""))</f>
        <v/>
      </c>
      <c r="E200" s="500" t="str">
        <f>IF(終値!A200="","",IF(AND(安値!J200&lt;安値!I200,安値!J200&lt;安値!H200,安値!J200&lt;安値!K200,安値!J200&lt;安値!L200),5,""))</f>
        <v/>
      </c>
      <c r="F200" s="500">
        <f>IF(終値!A200="","",IF(AND(安値!K200&lt;安値!J200,安値!K200&lt;安値!I200,安値!K200&lt;安値!L200,安値!K200&lt;安値!M200),6,""))</f>
        <v>6</v>
      </c>
      <c r="G200" s="500" t="str">
        <f>IF(終値!A200="","",IF(AND(安値!L200&lt;安値!K200,安値!L200&lt;安値!J200,安値!L200&lt;安値!M200,安値!L200&lt;安値!N200),7,""))</f>
        <v/>
      </c>
      <c r="H200" s="500" t="str">
        <f>IF(終値!A200="","",IF(AND(安値!M200&lt;安値!L200,安値!M200&lt;安値!K200,安値!M200&lt;安値!N200,安値!M200&lt;安値!O200),8,""))</f>
        <v/>
      </c>
      <c r="I200" s="500" t="str">
        <f>IF(終値!A200="","",IF(AND(安値!N200&lt;安値!M200,安値!N200&lt;安値!L200,安値!N200&lt;安値!O200,安値!N200&lt;安値!P200),9,""))</f>
        <v/>
      </c>
      <c r="J200" s="500" t="str">
        <f>IF(終値!A200="","",IF(AND(安値!O200&lt;安値!N200,安値!O200&lt;安値!M200,安値!O200&lt;安値!P200,安値!O200&lt;安値!Q200),10,""))</f>
        <v/>
      </c>
      <c r="K200" s="500" t="str">
        <f>IF(終値!A200="","",IF(AND(安値!P200&lt;安値!O200,安値!P200&lt;安値!N200,安値!P200&lt;安値!Q200,安値!P200&lt;安値!R200),11,""))</f>
        <v/>
      </c>
      <c r="L200" s="500" t="str">
        <f>IF(終値!A200="","",IF(AND(安値!Q200&lt;安値!P200,安値!Q200&lt;安値!O200,安値!Q200&lt;安値!R200,安値!Q200&lt;安値!S200),12,""))</f>
        <v/>
      </c>
      <c r="M200" s="500">
        <f>IF(終値!A200="","",IF(AND(安値!R200&lt;安値!Q200,安値!R200&lt;安値!P200,安値!R200&lt;安値!S200,安値!R200&lt;安値!T200),13,""))</f>
        <v>13</v>
      </c>
      <c r="N200" s="500" t="str">
        <f>IF(終値!A200="","",IF(AND(安値!S200&lt;安値!R200,安値!S200&lt;安値!Q200,安値!S200&lt;安値!T200,安値!S200&lt;安値!U200),14,""))</f>
        <v/>
      </c>
      <c r="O200" s="500" t="str">
        <f>IF(終値!A200="","",IF(AND(安値!T200&lt;安値!S200,安値!T200&lt;安値!R200,安値!T200&lt;安値!U200,安値!T200&lt;安値!V200),15,""))</f>
        <v/>
      </c>
      <c r="P200" s="500">
        <f>IF(終値!A200="","",IF(AND(安値!U200&lt;安値!T200,安値!U200&lt;安値!S200,安値!U200&lt;安値!V200,安値!U200&lt;安値!W200),16,""))</f>
        <v>16</v>
      </c>
      <c r="Q200" s="500" t="str">
        <f>IF(終値!A200="","",IF(AND(安値!V200&lt;安値!U200,安値!V200&lt;安値!T200,安値!V200&lt;安値!W200,安値!V200&lt;安値!X200),17,""))</f>
        <v/>
      </c>
      <c r="R200" s="500" t="str">
        <f>IF(終値!A200="","",IF(AND(安値!W200&lt;安値!V200,安値!W200&lt;安値!U200,安値!W200&lt;安値!X200,安値!W200&lt;安値!Y200),18,""))</f>
        <v/>
      </c>
      <c r="S200" s="500" t="str">
        <f>IF(終値!A200="","",IF(AND(安値!X200&lt;安値!W200,安値!X200&lt;安値!V200,安値!X200&lt;安値!Y200,安値!X200&lt;安値!Z200),19,""))</f>
        <v/>
      </c>
      <c r="T200" s="500">
        <f>IF(終値!A200="","",IF(AND(安値!Y200&lt;安値!X200,安値!Y200&lt;安値!W200,安値!Y200&lt;安値!Z200,安値!Y200&lt;安値!AA200),20,""))</f>
        <v>20</v>
      </c>
      <c r="U200" s="500" t="str">
        <f>IF(終値!A200="","",IF(AND(安値!Z200&lt;安値!Y200,安値!Z200&lt;安値!X200,安値!Z200&lt;安値!AA200,安値!Z200&lt;安値!AB200),21,""))</f>
        <v/>
      </c>
      <c r="V200" s="500" t="str">
        <f>IF(終値!A200="","",IF(AND(安値!AA200&lt;安値!Z200,安値!AA200&lt;安値!Y200,安値!AA200&lt;安値!AB200,安値!AA200&lt;安値!AC200),22,""))</f>
        <v/>
      </c>
      <c r="W200" s="500" t="str">
        <f>IF(終値!A200="","",IF(AND(安値!AB200&lt;安値!AA200,安値!AB200&lt;安値!Z200,安値!AB200&lt;安値!AC200,安値!AB200&lt;安値!AD200),23,""))</f>
        <v/>
      </c>
      <c r="X200" s="500" t="str">
        <f>IF(終値!A200="","",IF(AND(安値!AC200&lt;安値!AB200,安値!AC200&lt;安値!AA200,安値!AC200&lt;安値!AD200,安値!AC200&lt;安値!AE200),24,""))</f>
        <v/>
      </c>
      <c r="Y200" s="500" t="str">
        <f>IF(終値!A200="","",IF(AND(安値!AD200&lt;安値!AC200,安値!AD200&lt;安値!AB200,安値!AD200&lt;安値!AE200,安値!AD200&lt;安値!AF200),25,""))</f>
        <v/>
      </c>
      <c r="Z200" s="500" t="str">
        <f>IF(終値!A200="","",IF(AND(安値!AE200&lt;安値!AD200,安値!AE200&lt;安値!AC200,安値!AE200&lt;安値!AF200,安値!AE200&lt;安値!AG200),26,""))</f>
        <v/>
      </c>
      <c r="AA200" s="500" t="str">
        <f>IF(終値!A200="","",IF(AND(安値!AF200&lt;安値!AE200,安値!AF200&lt;安値!AD200,安値!AF200&lt;安値!AG200,安値!AF200&lt;安値!AH200),27,""))</f>
        <v/>
      </c>
      <c r="AB200" s="500" t="str">
        <f>IF(終値!A200="","",IF(AND(安値!AG200&lt;安値!AF200,安値!AG200&lt;安値!AE200,安値!AG200&lt;安値!AH200,安値!AG200&lt;安値!AI200),28,""))</f>
        <v/>
      </c>
      <c r="AC200" s="500" t="str">
        <f>IF(終値!A200="","",IF(AND(高値!G200&gt;高値!F200,高値!G200&gt;高値!E200,高値!G200&gt;高値!H200,高値!G200&gt;高値!I200),2,""))</f>
        <v/>
      </c>
      <c r="AD200" s="500" t="str">
        <f>IF(終値!A200="","",IF(AND(高値!H200&gt;高値!G200,高値!H200&gt;高値!F200,高値!H200&gt;高値!I200,高値!H200&gt;高値!J200),3,""))</f>
        <v/>
      </c>
      <c r="AE200" s="500" t="str">
        <f>IF(終値!A200="","",IF(AND(高値!I200&gt;高値!H200,高値!I200&gt;高値!G200,高値!I200&gt;高値!J200,高値!I200&gt;高値!K200),4,""))</f>
        <v/>
      </c>
      <c r="AF200" s="500" t="str">
        <f>IF(終値!A200="","",IF(AND(高値!J200&gt;高値!I200,高値!J200&gt;高値!H200,高値!J200&gt;高値!K200,高値!J200&gt;高値!L200),5,""))</f>
        <v/>
      </c>
      <c r="AG200" s="500" t="str">
        <f>IF(終値!A200="","",IF(AND(高値!K200&gt;高値!J200,高値!K200&gt;高値!I200,高値!K200&gt;高値!L200,高値!K200&gt;高値!M200),6,""))</f>
        <v/>
      </c>
      <c r="AH200" s="500" t="str">
        <f>IF(終値!A200="","",IF(AND(高値!L200&gt;高値!K200,高値!L200&gt;高値!J200,高値!L200&gt;高値!M200,高値!L200&gt;高値!N200),7,""))</f>
        <v/>
      </c>
      <c r="AI200" s="500" t="str">
        <f>IF(終値!A200="","",IF(AND(高値!M200&gt;高値!L200,高値!M200&gt;高値!K200,高値!M200&gt;高値!N200,高値!M200&gt;高値!O200),8,""))</f>
        <v/>
      </c>
      <c r="AJ200" s="500" t="str">
        <f>IF(終値!A200="","",IF(AND(高値!N200&gt;高値!M200,高値!N200&gt;高値!L200,高値!N200&gt;高値!O200,高値!N200&gt;高値!P200),9,""))</f>
        <v/>
      </c>
      <c r="AK200" s="500" t="str">
        <f>IF(終値!A200="","",IF(AND(高値!O200&gt;高値!N200,高値!O200&gt;高値!M200,高値!O200&gt;高値!P200,高値!O200&gt;高値!Q200),10,""))</f>
        <v/>
      </c>
      <c r="AL200" s="500">
        <f>IF(終値!A200="","",IF(AND(高値!P200&gt;高値!O200,高値!P200&gt;高値!N200,高値!P200&gt;高値!Q200,高値!P200&gt;高値!R200),11,""))</f>
        <v>11</v>
      </c>
      <c r="AM200" s="500" t="str">
        <f>IF(終値!A200="","",IF(AND(高値!Q200&gt;高値!P200,高値!Q200&gt;高値!O200,高値!Q200&gt;高値!R200,高値!Q200&gt;高値!S200),12,""))</f>
        <v/>
      </c>
      <c r="AN200" s="500" t="str">
        <f>IF(終値!A200="","",IF(AND(高値!R200&gt;高値!Q200,高値!R200&gt;高値!P200,高値!R200&gt;高値!S200,高値!R200&gt;高値!T200),13,""))</f>
        <v/>
      </c>
      <c r="AO200" s="500" t="str">
        <f>IF(終値!A200="","",IF(AND(高値!S200&gt;高値!R200,高値!S200&gt;高値!Q200,高値!S200&gt;高値!T200,高値!S200&gt;高値!U200),14,""))</f>
        <v/>
      </c>
      <c r="AP200" s="500" t="str">
        <f>IF(終値!A200="","",IF(AND(高値!T200&gt;高値!S200,高値!T200&gt;高値!R200,高値!T200&gt;高値!U200,高値!T200&gt;高値!V200),15,""))</f>
        <v/>
      </c>
      <c r="AQ200" s="500" t="str">
        <f>IF(終値!A200="","",IF(AND(高値!U200&gt;高値!T200,高値!U200&gt;高値!S200,高値!U200&gt;高値!V200,高値!U200&gt;高値!W200),16,""))</f>
        <v/>
      </c>
      <c r="AR200" s="500">
        <f>IF(終値!A200="","",IF(AND(高値!V200&gt;高値!U200,高値!V200&gt;高値!T200,高値!V200&gt;高値!W200,高値!V200&gt;高値!X200),17,""))</f>
        <v>17</v>
      </c>
      <c r="AS200" s="500" t="str">
        <f>IF(終値!A200="","",IF(AND(高値!W200&gt;高値!V200,高値!W200&gt;高値!U200,高値!W200&gt;高値!X200,高値!W200&gt;高値!Y200),18,""))</f>
        <v/>
      </c>
      <c r="AT200" s="500" t="str">
        <f>IF(終値!A200="","",IF(AND(高値!X200&gt;高値!W200,高値!X200&gt;高値!V200,高値!X200&gt;高値!Y200,高値!X200&gt;高値!Z200),19,""))</f>
        <v/>
      </c>
      <c r="AU200" s="500" t="str">
        <f>IF(終値!A200="","",IF(AND(高値!Y200&gt;高値!X200,高値!Y200&gt;高値!W200,高値!Y200&gt;高値!Z200,高値!Y200&gt;高値!AA200),20,""))</f>
        <v/>
      </c>
      <c r="AV200" s="500" t="str">
        <f>IF(終値!A200="","",IF(AND(高値!Z200&gt;高値!Y200,高値!Z200&gt;高値!X200,高値!Z200&gt;高値!AA200,高値!Z200&gt;高値!AB200),21,""))</f>
        <v/>
      </c>
      <c r="AW200" s="500" t="str">
        <f>IF(終値!A200="","",IF(AND(高値!AA200&gt;高値!Z200,高値!AA200&gt;高値!Y200,高値!AA200&gt;高値!AB200,高値!AA200&gt;高値!AC200),22,""))</f>
        <v/>
      </c>
      <c r="AX200" s="500" t="str">
        <f>IF(終値!A200="","",IF(AND(高値!AB200&gt;高値!AA200,高値!AB200&gt;高値!Z200,高値!AB200&gt;高値!AC200,高値!AB200&gt;高値!AD200),23,""))</f>
        <v/>
      </c>
      <c r="AY200" s="500" t="str">
        <f>IF(終値!A200="","",IF(AND(高値!AC200&gt;高値!AB200,高値!AC200&gt;高値!AA200,高値!AC200&gt;高値!AD200,高値!AC200&gt;高値!AE200),24,""))</f>
        <v/>
      </c>
      <c r="AZ200" s="500">
        <f>IF(終値!A200="","",IF(AND(高値!AD200&gt;高値!AC200,高値!AD200&gt;高値!AB200,高値!AD200&gt;高値!AE200,高値!AD200&gt;高値!AF200),25,""))</f>
        <v>25</v>
      </c>
      <c r="BA200" s="500" t="str">
        <f>IF(終値!A200="","",IF(AND(高値!AE200&gt;高値!AD200,高値!AE200&gt;高値!AC200,高値!AE200&gt;高値!AF200,高値!AE200&gt;高値!AG200),26,""))</f>
        <v/>
      </c>
      <c r="BB200" s="500" t="str">
        <f>IF(終値!A200="","",IF(AND(高値!AF200&gt;高値!AE200,高値!AF200&gt;高値!AD200,高値!AF200&gt;高値!AG200,高値!AF200&gt;高値!AH200),27,""))</f>
        <v/>
      </c>
      <c r="BC200" s="500" t="str">
        <f>IF(終値!A200="","",IF(AND(高値!AG200&gt;高値!AF200,高値!AG200&gt;高値!AE200,高値!AG200&gt;高値!AH200,高値!AG200&gt;高値!AI200),28,""))</f>
        <v/>
      </c>
      <c r="BD200" s="500">
        <f t="shared" si="18"/>
        <v>4</v>
      </c>
      <c r="BE200" s="500">
        <f t="shared" si="19"/>
        <v>6</v>
      </c>
      <c r="BF200" s="500">
        <f t="shared" si="20"/>
        <v>13</v>
      </c>
      <c r="BG200" s="500">
        <f>IF($BE200="","",INDEX(安値!$E200:$CZ200,1,$BE200+1))</f>
        <v>2646</v>
      </c>
      <c r="BH200" s="500">
        <f>IF($BF200="","",INDEX(安値!$E200:$CZ200,1,$BF200+1))</f>
        <v>3079</v>
      </c>
      <c r="BI200" s="500">
        <f>IF($BF200="","",MAX(INDEX(高値!$E200:$CZ200,1,$BE200+1):INDEX(高値!$E200:$CZ200,1,$BF200+1)))</f>
        <v>3725</v>
      </c>
      <c r="BJ200" s="500">
        <f>IF($BF200="","",AVERAGE(INDEX(終値!$E200:$CZ200,1,$BF200+1):INDEX(終値!$E200:$CZ200,1,$BF200+20))-2*STDEVP(INDEX(終値!$E200:$CZ200,1,$BF200+1):INDEX(終値!$E200:$CZ200,1,$BF200+20)))</f>
        <v>2830.1026324459717</v>
      </c>
      <c r="BK200" s="500">
        <f>IF($BE200="","",AVERAGE(INDEX(終値!$E200:$CZ200,1,$BE200+1):INDEX(終値!$E200:$CZ200,1,$BE200+20))-2*STDEVP(INDEX(終値!$E200:$CZ200,1,$BE200+1):INDEX(終値!$E200:$CZ200,1,$BE200+20)))</f>
        <v>2876.5120441984154</v>
      </c>
      <c r="BL200" s="500">
        <f t="shared" si="21"/>
        <v>3</v>
      </c>
      <c r="BM200" s="500">
        <f t="shared" si="22"/>
        <v>11</v>
      </c>
      <c r="BN200" s="500">
        <f t="shared" si="23"/>
        <v>17</v>
      </c>
      <c r="BO200" s="500">
        <f>IF($BM200="","",INDEX(高値!$E200:$CZ200,1,$BM200+1))</f>
        <v>3725</v>
      </c>
      <c r="BP200" s="500">
        <f>IF($BN200="","",INDEX(高値!$E200:$CZ200,1,$BN200+1))</f>
        <v>3933</v>
      </c>
      <c r="BQ200" s="500">
        <f>IF($BN200="","",MIN(INDEX(安値!$E200:$CZ200,1,$BM200+1):INDEX(安値!$E200:$CZ200,1,$BN200+1)))</f>
        <v>3079</v>
      </c>
      <c r="BR200" s="500">
        <f>IF($BN200="","",AVERAGE(INDEX(終値!$E200:$CZ200,1,$BN200+1):INDEX(終値!$E200:$CZ200,1,$BN200+20))+2*STDEVP(INDEX(終値!$E200:$CZ200,1,$BN200+1):INDEX(終値!$E200:$CZ200,1,$BN200+20)))</f>
        <v>5627.0462176244064</v>
      </c>
      <c r="BS200" s="500">
        <f>IF($BM200="","",AVERAGE(INDEX(終値!$E200:$CZ200,1,$BM200+1):INDEX(終値!$E200:$CZ200,1,$BM200+20))+2*STDEVP(INDEX(終値!$E200:$CZ200,1,$BM200+1):INDEX(終値!$E200:$CZ200,1,$BM200+20)))</f>
        <v>4947.3060568039737</v>
      </c>
      <c r="BT200" s="497" t="str">
        <f>IFERROR(IF(AND($BD200&gt;=2,ABS($BG200-$BH200)/$BH200&lt;=BB設定!$B$12,$BI200&gt;=MAX($BH200,$BG200)*(1+BB設定!$B$13),終値!E200&gt;$BG200),IF(OR(終値!E200&gt;=$BI200,AND($BH200&lt;$BJ200,$BG200&gt;=$BK200)),"二番底W▲","二番底W形成"),IF(AND($BL200&gt;=2,ABS($BO200-$BP200)/$BP200&lt;=BB設定!$B$12,$BQ200&lt;=MIN($BP200,$BO200)*(1-BB設定!$B$13),終値!E200&lt;$BO200),IF(OR(終値!E200&lt;=$BQ200,AND($BP200&gt;$BR200,$BO200&lt;=$BS200)),"二番天井M▼","二番天井M形成"),"－")),"－")</f>
        <v>－</v>
      </c>
    </row>
    <row r="201" spans="2:72">
      <c r="B201" s="500" t="str">
        <f>IF(終値!A201="","",IF(AND(安値!G201&lt;安値!F201,安値!G201&lt;安値!E201,安値!G201&lt;安値!H201,安値!G201&lt;安値!I201),2,""))</f>
        <v/>
      </c>
      <c r="C201" s="500" t="str">
        <f>IF(終値!A201="","",IF(AND(安値!H201&lt;安値!G201,安値!H201&lt;安値!F201,安値!H201&lt;安値!I201,安値!H201&lt;安値!J201),3,""))</f>
        <v/>
      </c>
      <c r="D201" s="500" t="str">
        <f>IF(終値!A201="","",IF(AND(安値!I201&lt;安値!H201,安値!I201&lt;安値!G201,安値!I201&lt;安値!J201,安値!I201&lt;安値!K201),4,""))</f>
        <v/>
      </c>
      <c r="E201" s="500" t="str">
        <f>IF(終値!A201="","",IF(AND(安値!J201&lt;安値!I201,安値!J201&lt;安値!H201,安値!J201&lt;安値!K201,安値!J201&lt;安値!L201),5,""))</f>
        <v/>
      </c>
      <c r="F201" s="500">
        <f>IF(終値!A201="","",IF(AND(安値!K201&lt;安値!J201,安値!K201&lt;安値!I201,安値!K201&lt;安値!L201,安値!K201&lt;安値!M201),6,""))</f>
        <v>6</v>
      </c>
      <c r="G201" s="500" t="str">
        <f>IF(終値!A201="","",IF(AND(安値!L201&lt;安値!K201,安値!L201&lt;安値!J201,安値!L201&lt;安値!M201,安値!L201&lt;安値!N201),7,""))</f>
        <v/>
      </c>
      <c r="H201" s="500" t="str">
        <f>IF(終値!A201="","",IF(AND(安値!M201&lt;安値!L201,安値!M201&lt;安値!K201,安値!M201&lt;安値!N201,安値!M201&lt;安値!O201),8,""))</f>
        <v/>
      </c>
      <c r="I201" s="500" t="str">
        <f>IF(終値!A201="","",IF(AND(安値!N201&lt;安値!M201,安値!N201&lt;安値!L201,安値!N201&lt;安値!O201,安値!N201&lt;安値!P201),9,""))</f>
        <v/>
      </c>
      <c r="J201" s="500" t="str">
        <f>IF(終値!A201="","",IF(AND(安値!O201&lt;安値!N201,安値!O201&lt;安値!M201,安値!O201&lt;安値!P201,安値!O201&lt;安値!Q201),10,""))</f>
        <v/>
      </c>
      <c r="K201" s="500" t="str">
        <f>IF(終値!A201="","",IF(AND(安値!P201&lt;安値!O201,安値!P201&lt;安値!N201,安値!P201&lt;安値!Q201,安値!P201&lt;安値!R201),11,""))</f>
        <v/>
      </c>
      <c r="L201" s="500" t="str">
        <f>IF(終値!A201="","",IF(AND(安値!Q201&lt;安値!P201,安値!Q201&lt;安値!O201,安値!Q201&lt;安値!R201,安値!Q201&lt;安値!S201),12,""))</f>
        <v/>
      </c>
      <c r="M201" s="500">
        <f>IF(終値!A201="","",IF(AND(安値!R201&lt;安値!Q201,安値!R201&lt;安値!P201,安値!R201&lt;安値!S201,安値!R201&lt;安値!T201),13,""))</f>
        <v>13</v>
      </c>
      <c r="N201" s="500" t="str">
        <f>IF(終値!A201="","",IF(AND(安値!S201&lt;安値!R201,安値!S201&lt;安値!Q201,安値!S201&lt;安値!T201,安値!S201&lt;安値!U201),14,""))</f>
        <v/>
      </c>
      <c r="O201" s="500" t="str">
        <f>IF(終値!A201="","",IF(AND(安値!T201&lt;安値!S201,安値!T201&lt;安値!R201,安値!T201&lt;安値!U201,安値!T201&lt;安値!V201),15,""))</f>
        <v/>
      </c>
      <c r="P201" s="500">
        <f>IF(終値!A201="","",IF(AND(安値!U201&lt;安値!T201,安値!U201&lt;安値!S201,安値!U201&lt;安値!V201,安値!U201&lt;安値!W201),16,""))</f>
        <v>16</v>
      </c>
      <c r="Q201" s="500" t="str">
        <f>IF(終値!A201="","",IF(AND(安値!V201&lt;安値!U201,安値!V201&lt;安値!T201,安値!V201&lt;安値!W201,安値!V201&lt;安値!X201),17,""))</f>
        <v/>
      </c>
      <c r="R201" s="500" t="str">
        <f>IF(終値!A201="","",IF(AND(安値!W201&lt;安値!V201,安値!W201&lt;安値!U201,安値!W201&lt;安値!X201,安値!W201&lt;安値!Y201),18,""))</f>
        <v/>
      </c>
      <c r="S201" s="500" t="str">
        <f>IF(終値!A201="","",IF(AND(安値!X201&lt;安値!W201,安値!X201&lt;安値!V201,安値!X201&lt;安値!Y201,安値!X201&lt;安値!Z201),19,""))</f>
        <v/>
      </c>
      <c r="T201" s="500">
        <f>IF(終値!A201="","",IF(AND(安値!Y201&lt;安値!X201,安値!Y201&lt;安値!W201,安値!Y201&lt;安値!Z201,安値!Y201&lt;安値!AA201),20,""))</f>
        <v>20</v>
      </c>
      <c r="U201" s="500" t="str">
        <f>IF(終値!A201="","",IF(AND(安値!Z201&lt;安値!Y201,安値!Z201&lt;安値!X201,安値!Z201&lt;安値!AA201,安値!Z201&lt;安値!AB201),21,""))</f>
        <v/>
      </c>
      <c r="V201" s="500" t="str">
        <f>IF(終値!A201="","",IF(AND(安値!AA201&lt;安値!Z201,安値!AA201&lt;安値!Y201,安値!AA201&lt;安値!AB201,安値!AA201&lt;安値!AC201),22,""))</f>
        <v/>
      </c>
      <c r="W201" s="500">
        <f>IF(終値!A201="","",IF(AND(安値!AB201&lt;安値!AA201,安値!AB201&lt;安値!Z201,安値!AB201&lt;安値!AC201,安値!AB201&lt;安値!AD201),23,""))</f>
        <v>23</v>
      </c>
      <c r="X201" s="500" t="str">
        <f>IF(終値!A201="","",IF(AND(安値!AC201&lt;安値!AB201,安値!AC201&lt;安値!AA201,安値!AC201&lt;安値!AD201,安値!AC201&lt;安値!AE201),24,""))</f>
        <v/>
      </c>
      <c r="Y201" s="500" t="str">
        <f>IF(終値!A201="","",IF(AND(安値!AD201&lt;安値!AC201,安値!AD201&lt;安値!AB201,安値!AD201&lt;安値!AE201,安値!AD201&lt;安値!AF201),25,""))</f>
        <v/>
      </c>
      <c r="Z201" s="500" t="str">
        <f>IF(終値!A201="","",IF(AND(安値!AE201&lt;安値!AD201,安値!AE201&lt;安値!AC201,安値!AE201&lt;安値!AF201,安値!AE201&lt;安値!AG201),26,""))</f>
        <v/>
      </c>
      <c r="AA201" s="500">
        <f>IF(終値!A201="","",IF(AND(安値!AF201&lt;安値!AE201,安値!AF201&lt;安値!AD201,安値!AF201&lt;安値!AG201,安値!AF201&lt;安値!AH201),27,""))</f>
        <v>27</v>
      </c>
      <c r="AB201" s="500" t="str">
        <f>IF(終値!A201="","",IF(AND(安値!AG201&lt;安値!AF201,安値!AG201&lt;安値!AE201,安値!AG201&lt;安値!AH201,安値!AG201&lt;安値!AI201),28,""))</f>
        <v/>
      </c>
      <c r="AC201" s="500" t="str">
        <f>IF(終値!A201="","",IF(AND(高値!G201&gt;高値!F201,高値!G201&gt;高値!E201,高値!G201&gt;高値!H201,高値!G201&gt;高値!I201),2,""))</f>
        <v/>
      </c>
      <c r="AD201" s="500" t="str">
        <f>IF(終値!A201="","",IF(AND(高値!H201&gt;高値!G201,高値!H201&gt;高値!F201,高値!H201&gt;高値!I201,高値!H201&gt;高値!J201),3,""))</f>
        <v/>
      </c>
      <c r="AE201" s="500" t="str">
        <f>IF(終値!A201="","",IF(AND(高値!I201&gt;高値!H201,高値!I201&gt;高値!G201,高値!I201&gt;高値!J201,高値!I201&gt;高値!K201),4,""))</f>
        <v/>
      </c>
      <c r="AF201" s="500" t="str">
        <f>IF(終値!A201="","",IF(AND(高値!J201&gt;高値!I201,高値!J201&gt;高値!H201,高値!J201&gt;高値!K201,高値!J201&gt;高値!L201),5,""))</f>
        <v/>
      </c>
      <c r="AG201" s="500" t="str">
        <f>IF(終値!A201="","",IF(AND(高値!K201&gt;高値!J201,高値!K201&gt;高値!I201,高値!K201&gt;高値!L201,高値!K201&gt;高値!M201),6,""))</f>
        <v/>
      </c>
      <c r="AH201" s="500" t="str">
        <f>IF(終値!A201="","",IF(AND(高値!L201&gt;高値!K201,高値!L201&gt;高値!J201,高値!L201&gt;高値!M201,高値!L201&gt;高値!N201),7,""))</f>
        <v/>
      </c>
      <c r="AI201" s="500" t="str">
        <f>IF(終値!A201="","",IF(AND(高値!M201&gt;高値!L201,高値!M201&gt;高値!K201,高値!M201&gt;高値!N201,高値!M201&gt;高値!O201),8,""))</f>
        <v/>
      </c>
      <c r="AJ201" s="500" t="str">
        <f>IF(終値!A201="","",IF(AND(高値!N201&gt;高値!M201,高値!N201&gt;高値!L201,高値!N201&gt;高値!O201,高値!N201&gt;高値!P201),9,""))</f>
        <v/>
      </c>
      <c r="AK201" s="500">
        <f>IF(終値!A201="","",IF(AND(高値!O201&gt;高値!N201,高値!O201&gt;高値!M201,高値!O201&gt;高値!P201,高値!O201&gt;高値!Q201),10,""))</f>
        <v>10</v>
      </c>
      <c r="AL201" s="500" t="str">
        <f>IF(終値!A201="","",IF(AND(高値!P201&gt;高値!O201,高値!P201&gt;高値!N201,高値!P201&gt;高値!Q201,高値!P201&gt;高値!R201),11,""))</f>
        <v/>
      </c>
      <c r="AM201" s="500" t="str">
        <f>IF(終値!A201="","",IF(AND(高値!Q201&gt;高値!P201,高値!Q201&gt;高値!O201,高値!Q201&gt;高値!R201,高値!Q201&gt;高値!S201),12,""))</f>
        <v/>
      </c>
      <c r="AN201" s="500" t="str">
        <f>IF(終値!A201="","",IF(AND(高値!R201&gt;高値!Q201,高値!R201&gt;高値!P201,高値!R201&gt;高値!S201,高値!R201&gt;高値!T201),13,""))</f>
        <v/>
      </c>
      <c r="AO201" s="500" t="str">
        <f>IF(終値!A201="","",IF(AND(高値!S201&gt;高値!R201,高値!S201&gt;高値!Q201,高値!S201&gt;高値!T201,高値!S201&gt;高値!U201),14,""))</f>
        <v/>
      </c>
      <c r="AP201" s="500" t="str">
        <f>IF(終値!A201="","",IF(AND(高値!T201&gt;高値!S201,高値!T201&gt;高値!R201,高値!T201&gt;高値!U201,高値!T201&gt;高値!V201),15,""))</f>
        <v/>
      </c>
      <c r="AQ201" s="500" t="str">
        <f>IF(終値!A201="","",IF(AND(高値!U201&gt;高値!T201,高値!U201&gt;高値!S201,高値!U201&gt;高値!V201,高値!U201&gt;高値!W201),16,""))</f>
        <v/>
      </c>
      <c r="AR201" s="500" t="str">
        <f>IF(終値!A201="","",IF(AND(高値!V201&gt;高値!U201,高値!V201&gt;高値!T201,高値!V201&gt;高値!W201,高値!V201&gt;高値!X201),17,""))</f>
        <v/>
      </c>
      <c r="AS201" s="500">
        <f>IF(終値!A201="","",IF(AND(高値!W201&gt;高値!V201,高値!W201&gt;高値!U201,高値!W201&gt;高値!X201,高値!W201&gt;高値!Y201),18,""))</f>
        <v>18</v>
      </c>
      <c r="AT201" s="500" t="str">
        <f>IF(終値!A201="","",IF(AND(高値!X201&gt;高値!W201,高値!X201&gt;高値!V201,高値!X201&gt;高値!Y201,高値!X201&gt;高値!Z201),19,""))</f>
        <v/>
      </c>
      <c r="AU201" s="500" t="str">
        <f>IF(終値!A201="","",IF(AND(高値!Y201&gt;高値!X201,高値!Y201&gt;高値!W201,高値!Y201&gt;高値!Z201,高値!Y201&gt;高値!AA201),20,""))</f>
        <v/>
      </c>
      <c r="AV201" s="500" t="str">
        <f>IF(終値!A201="","",IF(AND(高値!Z201&gt;高値!Y201,高値!Z201&gt;高値!X201,高値!Z201&gt;高値!AA201,高値!Z201&gt;高値!AB201),21,""))</f>
        <v/>
      </c>
      <c r="AW201" s="500">
        <f>IF(終値!A201="","",IF(AND(高値!AA201&gt;高値!Z201,高値!AA201&gt;高値!Y201,高値!AA201&gt;高値!AB201,高値!AA201&gt;高値!AC201),22,""))</f>
        <v>22</v>
      </c>
      <c r="AX201" s="500" t="str">
        <f>IF(終値!A201="","",IF(AND(高値!AB201&gt;高値!AA201,高値!AB201&gt;高値!Z201,高値!AB201&gt;高値!AC201,高値!AB201&gt;高値!AD201),23,""))</f>
        <v/>
      </c>
      <c r="AY201" s="500" t="str">
        <f>IF(終値!A201="","",IF(AND(高値!AC201&gt;高値!AB201,高値!AC201&gt;高値!AA201,高値!AC201&gt;高値!AD201,高値!AC201&gt;高値!AE201),24,""))</f>
        <v/>
      </c>
      <c r="AZ201" s="500" t="str">
        <f>IF(終値!A201="","",IF(AND(高値!AD201&gt;高値!AC201,高値!AD201&gt;高値!AB201,高値!AD201&gt;高値!AE201,高値!AD201&gt;高値!AF201),25,""))</f>
        <v/>
      </c>
      <c r="BA201" s="500" t="str">
        <f>IF(終値!A201="","",IF(AND(高値!AE201&gt;高値!AD201,高値!AE201&gt;高値!AC201,高値!AE201&gt;高値!AF201,高値!AE201&gt;高値!AG201),26,""))</f>
        <v/>
      </c>
      <c r="BB201" s="500" t="str">
        <f>IF(終値!A201="","",IF(AND(高値!AF201&gt;高値!AE201,高値!AF201&gt;高値!AD201,高値!AF201&gt;高値!AG201,高値!AF201&gt;高値!AH201),27,""))</f>
        <v/>
      </c>
      <c r="BC201" s="500">
        <f>IF(終値!A201="","",IF(AND(高値!AG201&gt;高値!AF201,高値!AG201&gt;高値!AE201,高値!AG201&gt;高値!AH201,高値!AG201&gt;高値!AI201),28,""))</f>
        <v>28</v>
      </c>
      <c r="BD201" s="500">
        <f t="shared" si="18"/>
        <v>6</v>
      </c>
      <c r="BE201" s="500">
        <f t="shared" si="19"/>
        <v>6</v>
      </c>
      <c r="BF201" s="500">
        <f t="shared" si="20"/>
        <v>13</v>
      </c>
      <c r="BG201" s="500">
        <f>IF($BE201="","",INDEX(安値!$E201:$CZ201,1,$BE201+1))</f>
        <v>4465</v>
      </c>
      <c r="BH201" s="500">
        <f>IF($BF201="","",INDEX(安値!$E201:$CZ201,1,$BF201+1))</f>
        <v>4900</v>
      </c>
      <c r="BI201" s="500">
        <f>IF($BF201="","",MAX(INDEX(高値!$E201:$CZ201,1,$BE201+1):INDEX(高値!$E201:$CZ201,1,$BF201+1)))</f>
        <v>5421</v>
      </c>
      <c r="BJ201" s="500">
        <f>IF($BF201="","",AVERAGE(INDEX(終値!$E201:$CZ201,1,$BF201+1):INDEX(終値!$E201:$CZ201,1,$BF201+20))-2*STDEVP(INDEX(終値!$E201:$CZ201,1,$BF201+1):INDEX(終値!$E201:$CZ201,1,$BF201+20)))</f>
        <v>5211.4930616679521</v>
      </c>
      <c r="BK201" s="500">
        <f>IF($BE201="","",AVERAGE(INDEX(終値!$E201:$CZ201,1,$BE201+1):INDEX(終値!$E201:$CZ201,1,$BE201+20))-2*STDEVP(INDEX(終値!$E201:$CZ201,1,$BE201+1):INDEX(終値!$E201:$CZ201,1,$BE201+20)))</f>
        <v>4079.8529398960281</v>
      </c>
      <c r="BL201" s="500">
        <f t="shared" si="21"/>
        <v>4</v>
      </c>
      <c r="BM201" s="500">
        <f t="shared" si="22"/>
        <v>10</v>
      </c>
      <c r="BN201" s="500">
        <f t="shared" si="23"/>
        <v>18</v>
      </c>
      <c r="BO201" s="500">
        <f>IF($BM201="","",INDEX(高値!$E201:$CZ201,1,$BM201+1))</f>
        <v>5421</v>
      </c>
      <c r="BP201" s="500">
        <f>IF($BN201="","",INDEX(高値!$E201:$CZ201,1,$BN201+1))</f>
        <v>7225</v>
      </c>
      <c r="BQ201" s="500">
        <f>IF($BN201="","",MIN(INDEX(安値!$E201:$CZ201,1,$BM201+1):INDEX(安値!$E201:$CZ201,1,$BN201+1)))</f>
        <v>4900</v>
      </c>
      <c r="BR201" s="500">
        <f>IF($BN201="","",AVERAGE(INDEX(終値!$E201:$CZ201,1,$BN201+1):INDEX(終値!$E201:$CZ201,1,$BN201+20))+2*STDEVP(INDEX(終値!$E201:$CZ201,1,$BN201+1):INDEX(終値!$E201:$CZ201,1,$BN201+20)))</f>
        <v>7592.9922471820018</v>
      </c>
      <c r="BS201" s="500">
        <f>IF($BM201="","",AVERAGE(INDEX(終値!$E201:$CZ201,1,$BM201+1):INDEX(終値!$E201:$CZ201,1,$BM201+20))+2*STDEVP(INDEX(終値!$E201:$CZ201,1,$BM201+1):INDEX(終値!$E201:$CZ201,1,$BM201+20)))</f>
        <v>8070.1997061087659</v>
      </c>
      <c r="BT201" s="497" t="str">
        <f>IFERROR(IF(AND($BD201&gt;=2,ABS($BG201-$BH201)/$BH201&lt;=BB設定!$B$12,$BI201&gt;=MAX($BH201,$BG201)*(1+BB設定!$B$13),終値!E201&gt;$BG201),IF(OR(終値!E201&gt;=$BI201,AND($BH201&lt;$BJ201,$BG201&gt;=$BK201)),"二番底W▲","二番底W形成"),IF(AND($BL201&gt;=2,ABS($BO201-$BP201)/$BP201&lt;=BB設定!$B$12,$BQ201&lt;=MIN($BP201,$BO201)*(1-BB設定!$B$13),終値!E201&lt;$BO201),IF(OR(終値!E201&lt;=$BQ201,AND($BP201&gt;$BR201,$BO201&lt;=$BS201)),"二番天井M▼","二番天井M形成"),"－")),"－")</f>
        <v>－</v>
      </c>
    </row>
    <row r="202" spans="2:72">
      <c r="B202" s="500" t="str">
        <f>IF(終値!A202="","",IF(AND(安値!G202&lt;安値!F202,安値!G202&lt;安値!E202,安値!G202&lt;安値!H202,安値!G202&lt;安値!I202),2,""))</f>
        <v/>
      </c>
      <c r="C202" s="500">
        <f>IF(終値!A202="","",IF(AND(安値!H202&lt;安値!G202,安値!H202&lt;安値!F202,安値!H202&lt;安値!I202,安値!H202&lt;安値!J202),3,""))</f>
        <v>3</v>
      </c>
      <c r="D202" s="500" t="str">
        <f>IF(終値!A202="","",IF(AND(安値!I202&lt;安値!H202,安値!I202&lt;安値!G202,安値!I202&lt;安値!J202,安値!I202&lt;安値!K202),4,""))</f>
        <v/>
      </c>
      <c r="E202" s="500" t="str">
        <f>IF(終値!A202="","",IF(AND(安値!J202&lt;安値!I202,安値!J202&lt;安値!H202,安値!J202&lt;安値!K202,安値!J202&lt;安値!L202),5,""))</f>
        <v/>
      </c>
      <c r="F202" s="500">
        <f>IF(終値!A202="","",IF(AND(安値!K202&lt;安値!J202,安値!K202&lt;安値!I202,安値!K202&lt;安値!L202,安値!K202&lt;安値!M202),6,""))</f>
        <v>6</v>
      </c>
      <c r="G202" s="500" t="str">
        <f>IF(終値!A202="","",IF(AND(安値!L202&lt;安値!K202,安値!L202&lt;安値!J202,安値!L202&lt;安値!M202,安値!L202&lt;安値!N202),7,""))</f>
        <v/>
      </c>
      <c r="H202" s="500" t="str">
        <f>IF(終値!A202="","",IF(AND(安値!M202&lt;安値!L202,安値!M202&lt;安値!K202,安値!M202&lt;安値!N202,安値!M202&lt;安値!O202),8,""))</f>
        <v/>
      </c>
      <c r="I202" s="500" t="str">
        <f>IF(終値!A202="","",IF(AND(安値!N202&lt;安値!M202,安値!N202&lt;安値!L202,安値!N202&lt;安値!O202,安値!N202&lt;安値!P202),9,""))</f>
        <v/>
      </c>
      <c r="J202" s="500" t="str">
        <f>IF(終値!A202="","",IF(AND(安値!O202&lt;安値!N202,安値!O202&lt;安値!M202,安値!O202&lt;安値!P202,安値!O202&lt;安値!Q202),10,""))</f>
        <v/>
      </c>
      <c r="K202" s="500" t="str">
        <f>IF(終値!A202="","",IF(AND(安値!P202&lt;安値!O202,安値!P202&lt;安値!N202,安値!P202&lt;安値!Q202,安値!P202&lt;安値!R202),11,""))</f>
        <v/>
      </c>
      <c r="L202" s="500" t="str">
        <f>IF(終値!A202="","",IF(AND(安値!Q202&lt;安値!P202,安値!Q202&lt;安値!O202,安値!Q202&lt;安値!R202,安値!Q202&lt;安値!S202),12,""))</f>
        <v/>
      </c>
      <c r="M202" s="500">
        <f>IF(終値!A202="","",IF(AND(安値!R202&lt;安値!Q202,安値!R202&lt;安値!P202,安値!R202&lt;安値!S202,安値!R202&lt;安値!T202),13,""))</f>
        <v>13</v>
      </c>
      <c r="N202" s="500" t="str">
        <f>IF(終値!A202="","",IF(AND(安値!S202&lt;安値!R202,安値!S202&lt;安値!Q202,安値!S202&lt;安値!T202,安値!S202&lt;安値!U202),14,""))</f>
        <v/>
      </c>
      <c r="O202" s="500" t="str">
        <f>IF(終値!A202="","",IF(AND(安値!T202&lt;安値!S202,安値!T202&lt;安値!R202,安値!T202&lt;安値!U202,安値!T202&lt;安値!V202),15,""))</f>
        <v/>
      </c>
      <c r="P202" s="500" t="str">
        <f>IF(終値!A202="","",IF(AND(安値!U202&lt;安値!T202,安値!U202&lt;安値!S202,安値!U202&lt;安値!V202,安値!U202&lt;安値!W202),16,""))</f>
        <v/>
      </c>
      <c r="Q202" s="500">
        <f>IF(終値!A202="","",IF(AND(安値!V202&lt;安値!U202,安値!V202&lt;安値!T202,安値!V202&lt;安値!W202,安値!V202&lt;安値!X202),17,""))</f>
        <v>17</v>
      </c>
      <c r="R202" s="500" t="str">
        <f>IF(終値!A202="","",IF(AND(安値!W202&lt;安値!V202,安値!W202&lt;安値!U202,安値!W202&lt;安値!X202,安値!W202&lt;安値!Y202),18,""))</f>
        <v/>
      </c>
      <c r="S202" s="500" t="str">
        <f>IF(終値!A202="","",IF(AND(安値!X202&lt;安値!W202,安値!X202&lt;安値!V202,安値!X202&lt;安値!Y202,安値!X202&lt;安値!Z202),19,""))</f>
        <v/>
      </c>
      <c r="T202" s="500" t="str">
        <f>IF(終値!A202="","",IF(AND(安値!Y202&lt;安値!X202,安値!Y202&lt;安値!W202,安値!Y202&lt;安値!Z202,安値!Y202&lt;安値!AA202),20,""))</f>
        <v/>
      </c>
      <c r="U202" s="500" t="str">
        <f>IF(終値!A202="","",IF(AND(安値!Z202&lt;安値!Y202,安値!Z202&lt;安値!X202,安値!Z202&lt;安値!AA202,安値!Z202&lt;安値!AB202),21,""))</f>
        <v/>
      </c>
      <c r="V202" s="500" t="str">
        <f>IF(終値!A202="","",IF(AND(安値!AA202&lt;安値!Z202,安値!AA202&lt;安値!Y202,安値!AA202&lt;安値!AB202,安値!AA202&lt;安値!AC202),22,""))</f>
        <v/>
      </c>
      <c r="W202" s="500" t="str">
        <f>IF(終値!A202="","",IF(AND(安値!AB202&lt;安値!AA202,安値!AB202&lt;安値!Z202,安値!AB202&lt;安値!AC202,安値!AB202&lt;安値!AD202),23,""))</f>
        <v/>
      </c>
      <c r="X202" s="500" t="str">
        <f>IF(終値!A202="","",IF(AND(安値!AC202&lt;安値!AB202,安値!AC202&lt;安値!AA202,安値!AC202&lt;安値!AD202,安値!AC202&lt;安値!AE202),24,""))</f>
        <v/>
      </c>
      <c r="Y202" s="500">
        <f>IF(終値!A202="","",IF(AND(安値!AD202&lt;安値!AC202,安値!AD202&lt;安値!AB202,安値!AD202&lt;安値!AE202,安値!AD202&lt;安値!AF202),25,""))</f>
        <v>25</v>
      </c>
      <c r="Z202" s="500" t="str">
        <f>IF(終値!A202="","",IF(AND(安値!AE202&lt;安値!AD202,安値!AE202&lt;安値!AC202,安値!AE202&lt;安値!AF202,安値!AE202&lt;安値!AG202),26,""))</f>
        <v/>
      </c>
      <c r="AA202" s="500" t="str">
        <f>IF(終値!A202="","",IF(AND(安値!AF202&lt;安値!AE202,安値!AF202&lt;安値!AD202,安値!AF202&lt;安値!AG202,安値!AF202&lt;安値!AH202),27,""))</f>
        <v/>
      </c>
      <c r="AB202" s="500" t="str">
        <f>IF(終値!A202="","",IF(AND(安値!AG202&lt;安値!AF202,安値!AG202&lt;安値!AE202,安値!AG202&lt;安値!AH202,安値!AG202&lt;安値!AI202),28,""))</f>
        <v/>
      </c>
      <c r="AC202" s="500" t="str">
        <f>IF(終値!A202="","",IF(AND(高値!G202&gt;高値!F202,高値!G202&gt;高値!E202,高値!G202&gt;高値!H202,高値!G202&gt;高値!I202),2,""))</f>
        <v/>
      </c>
      <c r="AD202" s="500" t="str">
        <f>IF(終値!A202="","",IF(AND(高値!H202&gt;高値!G202,高値!H202&gt;高値!F202,高値!H202&gt;高値!I202,高値!H202&gt;高値!J202),3,""))</f>
        <v/>
      </c>
      <c r="AE202" s="500">
        <f>IF(終値!A202="","",IF(AND(高値!I202&gt;高値!H202,高値!I202&gt;高値!G202,高値!I202&gt;高値!J202,高値!I202&gt;高値!K202),4,""))</f>
        <v>4</v>
      </c>
      <c r="AF202" s="500" t="str">
        <f>IF(終値!A202="","",IF(AND(高値!J202&gt;高値!I202,高値!J202&gt;高値!H202,高値!J202&gt;高値!K202,高値!J202&gt;高値!L202),5,""))</f>
        <v/>
      </c>
      <c r="AG202" s="500" t="str">
        <f>IF(終値!A202="","",IF(AND(高値!K202&gt;高値!J202,高値!K202&gt;高値!I202,高値!K202&gt;高値!L202,高値!K202&gt;高値!M202),6,""))</f>
        <v/>
      </c>
      <c r="AH202" s="500" t="str">
        <f>IF(終値!A202="","",IF(AND(高値!L202&gt;高値!K202,高値!L202&gt;高値!J202,高値!L202&gt;高値!M202,高値!L202&gt;高値!N202),7,""))</f>
        <v/>
      </c>
      <c r="AI202" s="500" t="str">
        <f>IF(終値!A202="","",IF(AND(高値!M202&gt;高値!L202,高値!M202&gt;高値!K202,高値!M202&gt;高値!N202,高値!M202&gt;高値!O202),8,""))</f>
        <v/>
      </c>
      <c r="AJ202" s="500" t="str">
        <f>IF(終値!A202="","",IF(AND(高値!N202&gt;高値!M202,高値!N202&gt;高値!L202,高値!N202&gt;高値!O202,高値!N202&gt;高値!P202),9,""))</f>
        <v/>
      </c>
      <c r="AK202" s="500">
        <f>IF(終値!A202="","",IF(AND(高値!O202&gt;高値!N202,高値!O202&gt;高値!M202,高値!O202&gt;高値!P202,高値!O202&gt;高値!Q202),10,""))</f>
        <v>10</v>
      </c>
      <c r="AL202" s="500" t="str">
        <f>IF(終値!A202="","",IF(AND(高値!P202&gt;高値!O202,高値!P202&gt;高値!N202,高値!P202&gt;高値!Q202,高値!P202&gt;高値!R202),11,""))</f>
        <v/>
      </c>
      <c r="AM202" s="500" t="str">
        <f>IF(終値!A202="","",IF(AND(高値!Q202&gt;高値!P202,高値!Q202&gt;高値!O202,高値!Q202&gt;高値!R202,高値!Q202&gt;高値!S202),12,""))</f>
        <v/>
      </c>
      <c r="AN202" s="500" t="str">
        <f>IF(終値!A202="","",IF(AND(高値!R202&gt;高値!Q202,高値!R202&gt;高値!P202,高値!R202&gt;高値!S202,高値!R202&gt;高値!T202),13,""))</f>
        <v/>
      </c>
      <c r="AO202" s="500">
        <f>IF(終値!A202="","",IF(AND(高値!S202&gt;高値!R202,高値!S202&gt;高値!Q202,高値!S202&gt;高値!T202,高値!S202&gt;高値!U202),14,""))</f>
        <v>14</v>
      </c>
      <c r="AP202" s="500" t="str">
        <f>IF(終値!A202="","",IF(AND(高値!T202&gt;高値!S202,高値!T202&gt;高値!R202,高値!T202&gt;高値!U202,高値!T202&gt;高値!V202),15,""))</f>
        <v/>
      </c>
      <c r="AQ202" s="500" t="str">
        <f>IF(終値!A202="","",IF(AND(高値!U202&gt;高値!T202,高値!U202&gt;高値!S202,高値!U202&gt;高値!V202,高値!U202&gt;高値!W202),16,""))</f>
        <v/>
      </c>
      <c r="AR202" s="500" t="str">
        <f>IF(終値!A202="","",IF(AND(高値!V202&gt;高値!U202,高値!V202&gt;高値!T202,高値!V202&gt;高値!W202,高値!V202&gt;高値!X202),17,""))</f>
        <v/>
      </c>
      <c r="AS202" s="500" t="str">
        <f>IF(終値!A202="","",IF(AND(高値!W202&gt;高値!V202,高値!W202&gt;高値!U202,高値!W202&gt;高値!X202,高値!W202&gt;高値!Y202),18,""))</f>
        <v/>
      </c>
      <c r="AT202" s="500" t="str">
        <f>IF(終値!A202="","",IF(AND(高値!X202&gt;高値!W202,高値!X202&gt;高値!V202,高値!X202&gt;高値!Y202,高値!X202&gt;高値!Z202),19,""))</f>
        <v/>
      </c>
      <c r="AU202" s="500" t="str">
        <f>IF(終値!A202="","",IF(AND(高値!Y202&gt;高値!X202,高値!Y202&gt;高値!W202,高値!Y202&gt;高値!Z202,高値!Y202&gt;高値!AA202),20,""))</f>
        <v/>
      </c>
      <c r="AV202" s="500">
        <f>IF(終値!A202="","",IF(AND(高値!Z202&gt;高値!Y202,高値!Z202&gt;高値!X202,高値!Z202&gt;高値!AA202,高値!Z202&gt;高値!AB202),21,""))</f>
        <v>21</v>
      </c>
      <c r="AW202" s="500" t="str">
        <f>IF(終値!A202="","",IF(AND(高値!AA202&gt;高値!Z202,高値!AA202&gt;高値!Y202,高値!AA202&gt;高値!AB202,高値!AA202&gt;高値!AC202),22,""))</f>
        <v/>
      </c>
      <c r="AX202" s="500" t="str">
        <f>IF(終値!A202="","",IF(AND(高値!AB202&gt;高値!AA202,高値!AB202&gt;高値!Z202,高値!AB202&gt;高値!AC202,高値!AB202&gt;高値!AD202),23,""))</f>
        <v/>
      </c>
      <c r="AY202" s="500" t="str">
        <f>IF(終値!A202="","",IF(AND(高値!AC202&gt;高値!AB202,高値!AC202&gt;高値!AA202,高値!AC202&gt;高値!AD202,高値!AC202&gt;高値!AE202),24,""))</f>
        <v/>
      </c>
      <c r="AZ202" s="500" t="str">
        <f>IF(終値!A202="","",IF(AND(高値!AD202&gt;高値!AC202,高値!AD202&gt;高値!AB202,高値!AD202&gt;高値!AE202,高値!AD202&gt;高値!AF202),25,""))</f>
        <v/>
      </c>
      <c r="BA202" s="500" t="str">
        <f>IF(終値!A202="","",IF(AND(高値!AE202&gt;高値!AD202,高値!AE202&gt;高値!AC202,高値!AE202&gt;高値!AF202,高値!AE202&gt;高値!AG202),26,""))</f>
        <v/>
      </c>
      <c r="BB202" s="500" t="str">
        <f>IF(終値!A202="","",IF(AND(高値!AF202&gt;高値!AE202,高値!AF202&gt;高値!AD202,高値!AF202&gt;高値!AG202,高値!AF202&gt;高値!AH202),27,""))</f>
        <v/>
      </c>
      <c r="BC202" s="500" t="str">
        <f>IF(終値!A202="","",IF(AND(高値!AG202&gt;高値!AF202,高値!AG202&gt;高値!AE202,高値!AG202&gt;高値!AH202,高値!AG202&gt;高値!AI202),28,""))</f>
        <v/>
      </c>
      <c r="BD202" s="500">
        <f t="shared" si="18"/>
        <v>5</v>
      </c>
      <c r="BE202" s="500">
        <f t="shared" si="19"/>
        <v>3</v>
      </c>
      <c r="BF202" s="500">
        <f t="shared" si="20"/>
        <v>6</v>
      </c>
      <c r="BG202" s="500">
        <f>IF($BE202="","",INDEX(安値!$E202:$CZ202,1,$BE202+1))</f>
        <v>5087</v>
      </c>
      <c r="BH202" s="500">
        <f>IF($BF202="","",INDEX(安値!$E202:$CZ202,1,$BF202+1))</f>
        <v>5243</v>
      </c>
      <c r="BI202" s="500">
        <f>IF($BF202="","",MAX(INDEX(高値!$E202:$CZ202,1,$BE202+1):INDEX(高値!$E202:$CZ202,1,$BF202+1)))</f>
        <v>5457</v>
      </c>
      <c r="BJ202" s="500">
        <f>IF($BF202="","",AVERAGE(INDEX(終値!$E202:$CZ202,1,$BF202+1):INDEX(終値!$E202:$CZ202,1,$BF202+20))-2*STDEVP(INDEX(終値!$E202:$CZ202,1,$BF202+1):INDEX(終値!$E202:$CZ202,1,$BF202+20)))</f>
        <v>5007.932529312252</v>
      </c>
      <c r="BK202" s="500">
        <f>IF($BE202="","",AVERAGE(INDEX(終値!$E202:$CZ202,1,$BE202+1):INDEX(終値!$E202:$CZ202,1,$BE202+20))-2*STDEVP(INDEX(終値!$E202:$CZ202,1,$BE202+1):INDEX(終値!$E202:$CZ202,1,$BE202+20)))</f>
        <v>5018.168341472976</v>
      </c>
      <c r="BL202" s="500">
        <f t="shared" si="21"/>
        <v>4</v>
      </c>
      <c r="BM202" s="500">
        <f t="shared" si="22"/>
        <v>4</v>
      </c>
      <c r="BN202" s="500">
        <f t="shared" si="23"/>
        <v>10</v>
      </c>
      <c r="BO202" s="500">
        <f>IF($BM202="","",INDEX(高値!$E202:$CZ202,1,$BM202+1))</f>
        <v>5457</v>
      </c>
      <c r="BP202" s="500">
        <f>IF($BN202="","",INDEX(高値!$E202:$CZ202,1,$BN202+1))</f>
        <v>5507</v>
      </c>
      <c r="BQ202" s="500">
        <f>IF($BN202="","",MIN(INDEX(安値!$E202:$CZ202,1,$BM202+1):INDEX(安値!$E202:$CZ202,1,$BN202+1)))</f>
        <v>5243</v>
      </c>
      <c r="BR202" s="500">
        <f>IF($BN202="","",AVERAGE(INDEX(終値!$E202:$CZ202,1,$BN202+1):INDEX(終値!$E202:$CZ202,1,$BN202+20))+2*STDEVP(INDEX(終値!$E202:$CZ202,1,$BN202+1):INDEX(終値!$E202:$CZ202,1,$BN202+20)))</f>
        <v>5414.7276502537597</v>
      </c>
      <c r="BS202" s="500">
        <f>IF($BM202="","",AVERAGE(INDEX(終値!$E202:$CZ202,1,$BM202+1):INDEX(終値!$E202:$CZ202,1,$BM202+20))+2*STDEVP(INDEX(終値!$E202:$CZ202,1,$BM202+1):INDEX(終値!$E202:$CZ202,1,$BM202+20)))</f>
        <v>5510.1086503482129</v>
      </c>
      <c r="BT202" s="497" t="str">
        <f>IFERROR(IF(AND($BD202&gt;=2,ABS($BG202-$BH202)/$BH202&lt;=BB設定!$B$12,$BI202&gt;=MAX($BH202,$BG202)*(1+BB設定!$B$13),終値!E202&gt;$BG202),IF(OR(終値!E202&gt;=$BI202,AND($BH202&lt;$BJ202,$BG202&gt;=$BK202)),"二番底W▲","二番底W形成"),IF(AND($BL202&gt;=2,ABS($BO202-$BP202)/$BP202&lt;=BB設定!$B$12,$BQ202&lt;=MIN($BP202,$BO202)*(1-BB設定!$B$13),終値!E202&lt;$BO202),IF(OR(終値!E202&lt;=$BQ202,AND($BP202&gt;$BR202,$BO202&lt;=$BS202)),"二番天井M▼","二番天井M形成"),"－")),"－")</f>
        <v>二番底W▲</v>
      </c>
    </row>
    <row r="203" spans="2:72">
      <c r="B203" s="500" t="str">
        <f>IF(終値!A203="","",IF(AND(安値!G203&lt;安値!F203,安値!G203&lt;安値!E203,安値!G203&lt;安値!H203,安値!G203&lt;安値!I203),2,""))</f>
        <v/>
      </c>
      <c r="C203" s="500">
        <f>IF(終値!A203="","",IF(AND(安値!H203&lt;安値!G203,安値!H203&lt;安値!F203,安値!H203&lt;安値!I203,安値!H203&lt;安値!J203),3,""))</f>
        <v>3</v>
      </c>
      <c r="D203" s="500" t="str">
        <f>IF(終値!A203="","",IF(AND(安値!I203&lt;安値!H203,安値!I203&lt;安値!G203,安値!I203&lt;安値!J203,安値!I203&lt;安値!K203),4,""))</f>
        <v/>
      </c>
      <c r="E203" s="500" t="str">
        <f>IF(終値!A203="","",IF(AND(安値!J203&lt;安値!I203,安値!J203&lt;安値!H203,安値!J203&lt;安値!K203,安値!J203&lt;安値!L203),5,""))</f>
        <v/>
      </c>
      <c r="F203" s="500" t="str">
        <f>IF(終値!A203="","",IF(AND(安値!K203&lt;安値!J203,安値!K203&lt;安値!I203,安値!K203&lt;安値!L203,安値!K203&lt;安値!M203),6,""))</f>
        <v/>
      </c>
      <c r="G203" s="500" t="str">
        <f>IF(終値!A203="","",IF(AND(安値!L203&lt;安値!K203,安値!L203&lt;安値!J203,安値!L203&lt;安値!M203,安値!L203&lt;安値!N203),7,""))</f>
        <v/>
      </c>
      <c r="H203" s="500" t="str">
        <f>IF(終値!A203="","",IF(AND(安値!M203&lt;安値!L203,安値!M203&lt;安値!K203,安値!M203&lt;安値!N203,安値!M203&lt;安値!O203),8,""))</f>
        <v/>
      </c>
      <c r="I203" s="500" t="str">
        <f>IF(終値!A203="","",IF(AND(安値!N203&lt;安値!M203,安値!N203&lt;安値!L203,安値!N203&lt;安値!O203,安値!N203&lt;安値!P203),9,""))</f>
        <v/>
      </c>
      <c r="J203" s="500" t="str">
        <f>IF(終値!A203="","",IF(AND(安値!O203&lt;安値!N203,安値!O203&lt;安値!M203,安値!O203&lt;安値!P203,安値!O203&lt;安値!Q203),10,""))</f>
        <v/>
      </c>
      <c r="K203" s="500" t="str">
        <f>IF(終値!A203="","",IF(AND(安値!P203&lt;安値!O203,安値!P203&lt;安値!N203,安値!P203&lt;安値!Q203,安値!P203&lt;安値!R203),11,""))</f>
        <v/>
      </c>
      <c r="L203" s="500" t="str">
        <f>IF(終値!A203="","",IF(AND(安値!Q203&lt;安値!P203,安値!Q203&lt;安値!O203,安値!Q203&lt;安値!R203,安値!Q203&lt;安値!S203),12,""))</f>
        <v/>
      </c>
      <c r="M203" s="500">
        <f>IF(終値!A203="","",IF(AND(安値!R203&lt;安値!Q203,安値!R203&lt;安値!P203,安値!R203&lt;安値!S203,安値!R203&lt;安値!T203),13,""))</f>
        <v>13</v>
      </c>
      <c r="N203" s="500" t="str">
        <f>IF(終値!A203="","",IF(AND(安値!S203&lt;安値!R203,安値!S203&lt;安値!Q203,安値!S203&lt;安値!T203,安値!S203&lt;安値!U203),14,""))</f>
        <v/>
      </c>
      <c r="O203" s="500" t="str">
        <f>IF(終値!A203="","",IF(AND(安値!T203&lt;安値!S203,安値!T203&lt;安値!R203,安値!T203&lt;安値!U203,安値!T203&lt;安値!V203),15,""))</f>
        <v/>
      </c>
      <c r="P203" s="500" t="str">
        <f>IF(終値!A203="","",IF(AND(安値!U203&lt;安値!T203,安値!U203&lt;安値!S203,安値!U203&lt;安値!V203,安値!U203&lt;安値!W203),16,""))</f>
        <v/>
      </c>
      <c r="Q203" s="500">
        <f>IF(終値!A203="","",IF(AND(安値!V203&lt;安値!U203,安値!V203&lt;安値!T203,安値!V203&lt;安値!W203,安値!V203&lt;安値!X203),17,""))</f>
        <v>17</v>
      </c>
      <c r="R203" s="500" t="str">
        <f>IF(終値!A203="","",IF(AND(安値!W203&lt;安値!V203,安値!W203&lt;安値!U203,安値!W203&lt;安値!X203,安値!W203&lt;安値!Y203),18,""))</f>
        <v/>
      </c>
      <c r="S203" s="500" t="str">
        <f>IF(終値!A203="","",IF(AND(安値!X203&lt;安値!W203,安値!X203&lt;安値!V203,安値!X203&lt;安値!Y203,安値!X203&lt;安値!Z203),19,""))</f>
        <v/>
      </c>
      <c r="T203" s="500" t="str">
        <f>IF(終値!A203="","",IF(AND(安値!Y203&lt;安値!X203,安値!Y203&lt;安値!W203,安値!Y203&lt;安値!Z203,安値!Y203&lt;安値!AA203),20,""))</f>
        <v/>
      </c>
      <c r="U203" s="500" t="str">
        <f>IF(終値!A203="","",IF(AND(安値!Z203&lt;安値!Y203,安値!Z203&lt;安値!X203,安値!Z203&lt;安値!AA203,安値!Z203&lt;安値!AB203),21,""))</f>
        <v/>
      </c>
      <c r="V203" s="500" t="str">
        <f>IF(終値!A203="","",IF(AND(安値!AA203&lt;安値!Z203,安値!AA203&lt;安値!Y203,安値!AA203&lt;安値!AB203,安値!AA203&lt;安値!AC203),22,""))</f>
        <v/>
      </c>
      <c r="W203" s="500" t="str">
        <f>IF(終値!A203="","",IF(AND(安値!AB203&lt;安値!AA203,安値!AB203&lt;安値!Z203,安値!AB203&lt;安値!AC203,安値!AB203&lt;安値!AD203),23,""))</f>
        <v/>
      </c>
      <c r="X203" s="500">
        <f>IF(終値!A203="","",IF(AND(安値!AC203&lt;安値!AB203,安値!AC203&lt;安値!AA203,安値!AC203&lt;安値!AD203,安値!AC203&lt;安値!AE203),24,""))</f>
        <v>24</v>
      </c>
      <c r="Y203" s="500" t="str">
        <f>IF(終値!A203="","",IF(AND(安値!AD203&lt;安値!AC203,安値!AD203&lt;安値!AB203,安値!AD203&lt;安値!AE203,安値!AD203&lt;安値!AF203),25,""))</f>
        <v/>
      </c>
      <c r="Z203" s="500" t="str">
        <f>IF(終値!A203="","",IF(AND(安値!AE203&lt;安値!AD203,安値!AE203&lt;安値!AC203,安値!AE203&lt;安値!AF203,安値!AE203&lt;安値!AG203),26,""))</f>
        <v/>
      </c>
      <c r="AA203" s="500" t="str">
        <f>IF(終値!A203="","",IF(AND(安値!AF203&lt;安値!AE203,安値!AF203&lt;安値!AD203,安値!AF203&lt;安値!AG203,安値!AF203&lt;安値!AH203),27,""))</f>
        <v/>
      </c>
      <c r="AB203" s="500" t="str">
        <f>IF(終値!A203="","",IF(AND(安値!AG203&lt;安値!AF203,安値!AG203&lt;安値!AE203,安値!AG203&lt;安値!AH203,安値!AG203&lt;安値!AI203),28,""))</f>
        <v/>
      </c>
      <c r="AC203" s="500" t="str">
        <f>IF(終値!A203="","",IF(AND(高値!G203&gt;高値!F203,高値!G203&gt;高値!E203,高値!G203&gt;高値!H203,高値!G203&gt;高値!I203),2,""))</f>
        <v/>
      </c>
      <c r="AD203" s="500" t="str">
        <f>IF(終値!A203="","",IF(AND(高値!H203&gt;高値!G203,高値!H203&gt;高値!F203,高値!H203&gt;高値!I203,高値!H203&gt;高値!J203),3,""))</f>
        <v/>
      </c>
      <c r="AE203" s="500" t="str">
        <f>IF(終値!A203="","",IF(AND(高値!I203&gt;高値!H203,高値!I203&gt;高値!G203,高値!I203&gt;高値!J203,高値!I203&gt;高値!K203),4,""))</f>
        <v/>
      </c>
      <c r="AF203" s="500" t="str">
        <f>IF(終値!A203="","",IF(AND(高値!J203&gt;高値!I203,高値!J203&gt;高値!H203,高値!J203&gt;高値!K203,高値!J203&gt;高値!L203),5,""))</f>
        <v/>
      </c>
      <c r="AG203" s="500">
        <f>IF(終値!A203="","",IF(AND(高値!K203&gt;高値!J203,高値!K203&gt;高値!I203,高値!K203&gt;高値!L203,高値!K203&gt;高値!M203),6,""))</f>
        <v>6</v>
      </c>
      <c r="AH203" s="500" t="str">
        <f>IF(終値!A203="","",IF(AND(高値!L203&gt;高値!K203,高値!L203&gt;高値!J203,高値!L203&gt;高値!M203,高値!L203&gt;高値!N203),7,""))</f>
        <v/>
      </c>
      <c r="AI203" s="500" t="str">
        <f>IF(終値!A203="","",IF(AND(高値!M203&gt;高値!L203,高値!M203&gt;高値!K203,高値!M203&gt;高値!N203,高値!M203&gt;高値!O203),8,""))</f>
        <v/>
      </c>
      <c r="AJ203" s="500" t="str">
        <f>IF(終値!A203="","",IF(AND(高値!N203&gt;高値!M203,高値!N203&gt;高値!L203,高値!N203&gt;高値!O203,高値!N203&gt;高値!P203),9,""))</f>
        <v/>
      </c>
      <c r="AK203" s="500" t="str">
        <f>IF(終値!A203="","",IF(AND(高値!O203&gt;高値!N203,高値!O203&gt;高値!M203,高値!O203&gt;高値!P203,高値!O203&gt;高値!Q203),10,""))</f>
        <v/>
      </c>
      <c r="AL203" s="500" t="str">
        <f>IF(終値!A203="","",IF(AND(高値!P203&gt;高値!O203,高値!P203&gt;高値!N203,高値!P203&gt;高値!Q203,高値!P203&gt;高値!R203),11,""))</f>
        <v/>
      </c>
      <c r="AM203" s="500" t="str">
        <f>IF(終値!A203="","",IF(AND(高値!Q203&gt;高値!P203,高値!Q203&gt;高値!O203,高値!Q203&gt;高値!R203,高値!Q203&gt;高値!S203),12,""))</f>
        <v/>
      </c>
      <c r="AN203" s="500" t="str">
        <f>IF(終値!A203="","",IF(AND(高値!R203&gt;高値!Q203,高値!R203&gt;高値!P203,高値!R203&gt;高値!S203,高値!R203&gt;高値!T203),13,""))</f>
        <v/>
      </c>
      <c r="AO203" s="500" t="str">
        <f>IF(終値!A203="","",IF(AND(高値!S203&gt;高値!R203,高値!S203&gt;高値!Q203,高値!S203&gt;高値!T203,高値!S203&gt;高値!U203),14,""))</f>
        <v/>
      </c>
      <c r="AP203" s="500">
        <f>IF(終値!A203="","",IF(AND(高値!T203&gt;高値!S203,高値!T203&gt;高値!R203,高値!T203&gt;高値!U203,高値!T203&gt;高値!V203),15,""))</f>
        <v>15</v>
      </c>
      <c r="AQ203" s="500" t="str">
        <f>IF(終値!A203="","",IF(AND(高値!U203&gt;高値!T203,高値!U203&gt;高値!S203,高値!U203&gt;高値!V203,高値!U203&gt;高値!W203),16,""))</f>
        <v/>
      </c>
      <c r="AR203" s="500" t="str">
        <f>IF(終値!A203="","",IF(AND(高値!V203&gt;高値!U203,高値!V203&gt;高値!T203,高値!V203&gt;高値!W203,高値!V203&gt;高値!X203),17,""))</f>
        <v/>
      </c>
      <c r="AS203" s="500" t="str">
        <f>IF(終値!A203="","",IF(AND(高値!W203&gt;高値!V203,高値!W203&gt;高値!U203,高値!W203&gt;高値!X203,高値!W203&gt;高値!Y203),18,""))</f>
        <v/>
      </c>
      <c r="AT203" s="500" t="str">
        <f>IF(終値!A203="","",IF(AND(高値!X203&gt;高値!W203,高値!X203&gt;高値!V203,高値!X203&gt;高値!Y203,高値!X203&gt;高値!Z203),19,""))</f>
        <v/>
      </c>
      <c r="AU203" s="500" t="str">
        <f>IF(終値!A203="","",IF(AND(高値!Y203&gt;高値!X203,高値!Y203&gt;高値!W203,高値!Y203&gt;高値!Z203,高値!Y203&gt;高値!AA203),20,""))</f>
        <v/>
      </c>
      <c r="AV203" s="500" t="str">
        <f>IF(終値!A203="","",IF(AND(高値!Z203&gt;高値!Y203,高値!Z203&gt;高値!X203,高値!Z203&gt;高値!AA203,高値!Z203&gt;高値!AB203),21,""))</f>
        <v/>
      </c>
      <c r="AW203" s="500">
        <f>IF(終値!A203="","",IF(AND(高値!AA203&gt;高値!Z203,高値!AA203&gt;高値!Y203,高値!AA203&gt;高値!AB203,高値!AA203&gt;高値!AC203),22,""))</f>
        <v>22</v>
      </c>
      <c r="AX203" s="500" t="str">
        <f>IF(終値!A203="","",IF(AND(高値!AB203&gt;高値!AA203,高値!AB203&gt;高値!Z203,高値!AB203&gt;高値!AC203,高値!AB203&gt;高値!AD203),23,""))</f>
        <v/>
      </c>
      <c r="AY203" s="500" t="str">
        <f>IF(終値!A203="","",IF(AND(高値!AC203&gt;高値!AB203,高値!AC203&gt;高値!AA203,高値!AC203&gt;高値!AD203,高値!AC203&gt;高値!AE203),24,""))</f>
        <v/>
      </c>
      <c r="AZ203" s="500" t="str">
        <f>IF(終値!A203="","",IF(AND(高値!AD203&gt;高値!AC203,高値!AD203&gt;高値!AB203,高値!AD203&gt;高値!AE203,高値!AD203&gt;高値!AF203),25,""))</f>
        <v/>
      </c>
      <c r="BA203" s="500" t="str">
        <f>IF(終値!A203="","",IF(AND(高値!AE203&gt;高値!AD203,高値!AE203&gt;高値!AC203,高値!AE203&gt;高値!AF203,高値!AE203&gt;高値!AG203),26,""))</f>
        <v/>
      </c>
      <c r="BB203" s="500" t="str">
        <f>IF(終値!A203="","",IF(AND(高値!AF203&gt;高値!AE203,高値!AF203&gt;高値!AD203,高値!AF203&gt;高値!AG203,高値!AF203&gt;高値!AH203),27,""))</f>
        <v/>
      </c>
      <c r="BC203" s="500" t="str">
        <f>IF(終値!A203="","",IF(AND(高値!AG203&gt;高値!AF203,高値!AG203&gt;高値!AE203,高値!AG203&gt;高値!AH203,高値!AG203&gt;高値!AI203),28,""))</f>
        <v/>
      </c>
      <c r="BD203" s="500">
        <f t="shared" si="18"/>
        <v>4</v>
      </c>
      <c r="BE203" s="500">
        <f t="shared" si="19"/>
        <v>3</v>
      </c>
      <c r="BF203" s="500">
        <f t="shared" si="20"/>
        <v>13</v>
      </c>
      <c r="BG203" s="500">
        <f>IF($BE203="","",INDEX(安値!$E203:$CZ203,1,$BE203+1))</f>
        <v>5209</v>
      </c>
      <c r="BH203" s="500">
        <f>IF($BF203="","",INDEX(安値!$E203:$CZ203,1,$BF203+1))</f>
        <v>5042</v>
      </c>
      <c r="BI203" s="500">
        <f>IF($BF203="","",MAX(INDEX(高値!$E203:$CZ203,1,$BE203+1):INDEX(高値!$E203:$CZ203,1,$BF203+1)))</f>
        <v>5768</v>
      </c>
      <c r="BJ203" s="500">
        <f>IF($BF203="","",AVERAGE(INDEX(終値!$E203:$CZ203,1,$BF203+1):INDEX(終値!$E203:$CZ203,1,$BF203+20))-2*STDEVP(INDEX(終値!$E203:$CZ203,1,$BF203+1):INDEX(終値!$E203:$CZ203,1,$BF203+20)))</f>
        <v>5119.0259701120058</v>
      </c>
      <c r="BK203" s="500">
        <f>IF($BE203="","",AVERAGE(INDEX(終値!$E203:$CZ203,1,$BE203+1):INDEX(終値!$E203:$CZ203,1,$BE203+20))-2*STDEVP(INDEX(終値!$E203:$CZ203,1,$BE203+1):INDEX(終値!$E203:$CZ203,1,$BE203+20)))</f>
        <v>5048.2463902166401</v>
      </c>
      <c r="BL203" s="500">
        <f t="shared" si="21"/>
        <v>3</v>
      </c>
      <c r="BM203" s="500">
        <f t="shared" si="22"/>
        <v>6</v>
      </c>
      <c r="BN203" s="500">
        <f t="shared" si="23"/>
        <v>15</v>
      </c>
      <c r="BO203" s="500">
        <f>IF($BM203="","",INDEX(高値!$E203:$CZ203,1,$BM203+1))</f>
        <v>5768</v>
      </c>
      <c r="BP203" s="500">
        <f>IF($BN203="","",INDEX(高値!$E203:$CZ203,1,$BN203+1))</f>
        <v>5341</v>
      </c>
      <c r="BQ203" s="500">
        <f>IF($BN203="","",MIN(INDEX(安値!$E203:$CZ203,1,$BM203+1):INDEX(安値!$E203:$CZ203,1,$BN203+1)))</f>
        <v>5042</v>
      </c>
      <c r="BR203" s="500">
        <f>IF($BN203="","",AVERAGE(INDEX(終値!$E203:$CZ203,1,$BN203+1):INDEX(終値!$E203:$CZ203,1,$BN203+20))+2*STDEVP(INDEX(終値!$E203:$CZ203,1,$BN203+1):INDEX(終値!$E203:$CZ203,1,$BN203+20)))</f>
        <v>5468.2632034266953</v>
      </c>
      <c r="BS203" s="500">
        <f>IF($BM203="","",AVERAGE(INDEX(終値!$E203:$CZ203,1,$BM203+1):INDEX(終値!$E203:$CZ203,1,$BM203+20))+2*STDEVP(INDEX(終値!$E203:$CZ203,1,$BM203+1):INDEX(終値!$E203:$CZ203,1,$BM203+20)))</f>
        <v>5603.6499110952918</v>
      </c>
      <c r="BT203" s="497" t="str">
        <f>IFERROR(IF(AND($BD203&gt;=2,ABS($BG203-$BH203)/$BH203&lt;=BB設定!$B$12,$BI203&gt;=MAX($BH203,$BG203)*(1+BB設定!$B$13),終値!E203&gt;$BG203),IF(OR(終値!E203&gt;=$BI203,AND($BH203&lt;$BJ203,$BG203&gt;=$BK203)),"二番底W▲","二番底W形成"),IF(AND($BL203&gt;=2,ABS($BO203-$BP203)/$BP203&lt;=BB設定!$B$12,$BQ203&lt;=MIN($BP203,$BO203)*(1-BB設定!$B$13),終値!E203&lt;$BO203),IF(OR(終値!E203&lt;=$BQ203,AND($BP203&gt;$BR203,$BO203&lt;=$BS203)),"二番天井M▼","二番天井M形成"),"－")),"－")</f>
        <v>二番底W▲</v>
      </c>
    </row>
    <row r="204" spans="2:72">
      <c r="B204" s="500" t="str">
        <f>IF(終値!A204="","",IF(AND(安値!G204&lt;安値!F204,安値!G204&lt;安値!E204,安値!G204&lt;安値!H204,安値!G204&lt;安値!I204),2,""))</f>
        <v/>
      </c>
      <c r="C204" s="500">
        <f>IF(終値!A204="","",IF(AND(安値!H204&lt;安値!G204,安値!H204&lt;安値!F204,安値!H204&lt;安値!I204,安値!H204&lt;安値!J204),3,""))</f>
        <v>3</v>
      </c>
      <c r="D204" s="500" t="str">
        <f>IF(終値!A204="","",IF(AND(安値!I204&lt;安値!H204,安値!I204&lt;安値!G204,安値!I204&lt;安値!J204,安値!I204&lt;安値!K204),4,""))</f>
        <v/>
      </c>
      <c r="E204" s="500" t="str">
        <f>IF(終値!A204="","",IF(AND(安値!J204&lt;安値!I204,安値!J204&lt;安値!H204,安値!J204&lt;安値!K204,安値!J204&lt;安値!L204),5,""))</f>
        <v/>
      </c>
      <c r="F204" s="500" t="str">
        <f>IF(終値!A204="","",IF(AND(安値!K204&lt;安値!J204,安値!K204&lt;安値!I204,安値!K204&lt;安値!L204,安値!K204&lt;安値!M204),6,""))</f>
        <v/>
      </c>
      <c r="G204" s="500">
        <f>IF(終値!A204="","",IF(AND(安値!L204&lt;安値!K204,安値!L204&lt;安値!J204,安値!L204&lt;安値!M204,安値!L204&lt;安値!N204),7,""))</f>
        <v>7</v>
      </c>
      <c r="H204" s="500" t="str">
        <f>IF(終値!A204="","",IF(AND(安値!M204&lt;安値!L204,安値!M204&lt;安値!K204,安値!M204&lt;安値!N204,安値!M204&lt;安値!O204),8,""))</f>
        <v/>
      </c>
      <c r="I204" s="500" t="str">
        <f>IF(終値!A204="","",IF(AND(安値!N204&lt;安値!M204,安値!N204&lt;安値!L204,安値!N204&lt;安値!O204,安値!N204&lt;安値!P204),9,""))</f>
        <v/>
      </c>
      <c r="J204" s="500" t="str">
        <f>IF(終値!A204="","",IF(AND(安値!O204&lt;安値!N204,安値!O204&lt;安値!M204,安値!O204&lt;安値!P204,安値!O204&lt;安値!Q204),10,""))</f>
        <v/>
      </c>
      <c r="K204" s="500" t="str">
        <f>IF(終値!A204="","",IF(AND(安値!P204&lt;安値!O204,安値!P204&lt;安値!N204,安値!P204&lt;安値!Q204,安値!P204&lt;安値!R204),11,""))</f>
        <v/>
      </c>
      <c r="L204" s="500" t="str">
        <f>IF(終値!A204="","",IF(AND(安値!Q204&lt;安値!P204,安値!Q204&lt;安値!O204,安値!Q204&lt;安値!R204,安値!Q204&lt;安値!S204),12,""))</f>
        <v/>
      </c>
      <c r="M204" s="500">
        <f>IF(終値!A204="","",IF(AND(安値!R204&lt;安値!Q204,安値!R204&lt;安値!P204,安値!R204&lt;安値!S204,安値!R204&lt;安値!T204),13,""))</f>
        <v>13</v>
      </c>
      <c r="N204" s="500" t="str">
        <f>IF(終値!A204="","",IF(AND(安値!S204&lt;安値!R204,安値!S204&lt;安値!Q204,安値!S204&lt;安値!T204,安値!S204&lt;安値!U204),14,""))</f>
        <v/>
      </c>
      <c r="O204" s="500" t="str">
        <f>IF(終値!A204="","",IF(AND(安値!T204&lt;安値!S204,安値!T204&lt;安値!R204,安値!T204&lt;安値!U204,安値!T204&lt;安値!V204),15,""))</f>
        <v/>
      </c>
      <c r="P204" s="500" t="str">
        <f>IF(終値!A204="","",IF(AND(安値!U204&lt;安値!T204,安値!U204&lt;安値!S204,安値!U204&lt;安値!V204,安値!U204&lt;安値!W204),16,""))</f>
        <v/>
      </c>
      <c r="Q204" s="500">
        <f>IF(終値!A204="","",IF(AND(安値!V204&lt;安値!U204,安値!V204&lt;安値!T204,安値!V204&lt;安値!W204,安値!V204&lt;安値!X204),17,""))</f>
        <v>17</v>
      </c>
      <c r="R204" s="500" t="str">
        <f>IF(終値!A204="","",IF(AND(安値!W204&lt;安値!V204,安値!W204&lt;安値!U204,安値!W204&lt;安値!X204,安値!W204&lt;安値!Y204),18,""))</f>
        <v/>
      </c>
      <c r="S204" s="500" t="str">
        <f>IF(終値!A204="","",IF(AND(安値!X204&lt;安値!W204,安値!X204&lt;安値!V204,安値!X204&lt;安値!Y204,安値!X204&lt;安値!Z204),19,""))</f>
        <v/>
      </c>
      <c r="T204" s="500" t="str">
        <f>IF(終値!A204="","",IF(AND(安値!Y204&lt;安値!X204,安値!Y204&lt;安値!W204,安値!Y204&lt;安値!Z204,安値!Y204&lt;安値!AA204),20,""))</f>
        <v/>
      </c>
      <c r="U204" s="500" t="str">
        <f>IF(終値!A204="","",IF(AND(安値!Z204&lt;安値!Y204,安値!Z204&lt;安値!X204,安値!Z204&lt;安値!AA204,安値!Z204&lt;安値!AB204),21,""))</f>
        <v/>
      </c>
      <c r="V204" s="500" t="str">
        <f>IF(終値!A204="","",IF(AND(安値!AA204&lt;安値!Z204,安値!AA204&lt;安値!Y204,安値!AA204&lt;安値!AB204,安値!AA204&lt;安値!AC204),22,""))</f>
        <v/>
      </c>
      <c r="W204" s="500" t="str">
        <f>IF(終値!A204="","",IF(AND(安値!AB204&lt;安値!AA204,安値!AB204&lt;安値!Z204,安値!AB204&lt;安値!AC204,安値!AB204&lt;安値!AD204),23,""))</f>
        <v/>
      </c>
      <c r="X204" s="500" t="str">
        <f>IF(終値!A204="","",IF(AND(安値!AC204&lt;安値!AB204,安値!AC204&lt;安値!AA204,安値!AC204&lt;安値!AD204,安値!AC204&lt;安値!AE204),24,""))</f>
        <v/>
      </c>
      <c r="Y204" s="500" t="str">
        <f>IF(終値!A204="","",IF(AND(安値!AD204&lt;安値!AC204,安値!AD204&lt;安値!AB204,安値!AD204&lt;安値!AE204,安値!AD204&lt;安値!AF204),25,""))</f>
        <v/>
      </c>
      <c r="Z204" s="500" t="str">
        <f>IF(終値!A204="","",IF(AND(安値!AE204&lt;安値!AD204,安値!AE204&lt;安値!AC204,安値!AE204&lt;安値!AF204,安値!AE204&lt;安値!AG204),26,""))</f>
        <v/>
      </c>
      <c r="AA204" s="500">
        <f>IF(終値!A204="","",IF(AND(安値!AF204&lt;安値!AE204,安値!AF204&lt;安値!AD204,安値!AF204&lt;安値!AG204,安値!AF204&lt;安値!AH204),27,""))</f>
        <v>27</v>
      </c>
      <c r="AB204" s="500" t="str">
        <f>IF(終値!A204="","",IF(AND(安値!AG204&lt;安値!AF204,安値!AG204&lt;安値!AE204,安値!AG204&lt;安値!AH204,安値!AG204&lt;安値!AI204),28,""))</f>
        <v/>
      </c>
      <c r="AC204" s="500" t="str">
        <f>IF(終値!A204="","",IF(AND(高値!G204&gt;高値!F204,高値!G204&gt;高値!E204,高値!G204&gt;高値!H204,高値!G204&gt;高値!I204),2,""))</f>
        <v/>
      </c>
      <c r="AD204" s="500" t="str">
        <f>IF(終値!A204="","",IF(AND(高値!H204&gt;高値!G204,高値!H204&gt;高値!F204,高値!H204&gt;高値!I204,高値!H204&gt;高値!J204),3,""))</f>
        <v/>
      </c>
      <c r="AE204" s="500">
        <f>IF(終値!A204="","",IF(AND(高値!I204&gt;高値!H204,高値!I204&gt;高値!G204,高値!I204&gt;高値!J204,高値!I204&gt;高値!K204),4,""))</f>
        <v>4</v>
      </c>
      <c r="AF204" s="500" t="str">
        <f>IF(終値!A204="","",IF(AND(高値!J204&gt;高値!I204,高値!J204&gt;高値!H204,高値!J204&gt;高値!K204,高値!J204&gt;高値!L204),5,""))</f>
        <v/>
      </c>
      <c r="AG204" s="500" t="str">
        <f>IF(終値!A204="","",IF(AND(高値!K204&gt;高値!J204,高値!K204&gt;高値!I204,高値!K204&gt;高値!L204,高値!K204&gt;高値!M204),6,""))</f>
        <v/>
      </c>
      <c r="AH204" s="500" t="str">
        <f>IF(終値!A204="","",IF(AND(高値!L204&gt;高値!K204,高値!L204&gt;高値!J204,高値!L204&gt;高値!M204,高値!L204&gt;高値!N204),7,""))</f>
        <v/>
      </c>
      <c r="AI204" s="500" t="str">
        <f>IF(終値!A204="","",IF(AND(高値!M204&gt;高値!L204,高値!M204&gt;高値!K204,高値!M204&gt;高値!N204,高値!M204&gt;高値!O204),8,""))</f>
        <v/>
      </c>
      <c r="AJ204" s="500" t="str">
        <f>IF(終値!A204="","",IF(AND(高値!N204&gt;高値!M204,高値!N204&gt;高値!L204,高値!N204&gt;高値!O204,高値!N204&gt;高値!P204),9,""))</f>
        <v/>
      </c>
      <c r="AK204" s="500">
        <f>IF(終値!A204="","",IF(AND(高値!O204&gt;高値!N204,高値!O204&gt;高値!M204,高値!O204&gt;高値!P204,高値!O204&gt;高値!Q204),10,""))</f>
        <v>10</v>
      </c>
      <c r="AL204" s="500" t="str">
        <f>IF(終値!A204="","",IF(AND(高値!P204&gt;高値!O204,高値!P204&gt;高値!N204,高値!P204&gt;高値!Q204,高値!P204&gt;高値!R204),11,""))</f>
        <v/>
      </c>
      <c r="AM204" s="500" t="str">
        <f>IF(終値!A204="","",IF(AND(高値!Q204&gt;高値!P204,高値!Q204&gt;高値!O204,高値!Q204&gt;高値!R204,高値!Q204&gt;高値!S204),12,""))</f>
        <v/>
      </c>
      <c r="AN204" s="500" t="str">
        <f>IF(終値!A204="","",IF(AND(高値!R204&gt;高値!Q204,高値!R204&gt;高値!P204,高値!R204&gt;高値!S204,高値!R204&gt;高値!T204),13,""))</f>
        <v/>
      </c>
      <c r="AO204" s="500" t="str">
        <f>IF(終値!A204="","",IF(AND(高値!S204&gt;高値!R204,高値!S204&gt;高値!Q204,高値!S204&gt;高値!T204,高値!S204&gt;高値!U204),14,""))</f>
        <v/>
      </c>
      <c r="AP204" s="500" t="str">
        <f>IF(終値!A204="","",IF(AND(高値!T204&gt;高値!S204,高値!T204&gt;高値!R204,高値!T204&gt;高値!U204,高値!T204&gt;高値!V204),15,""))</f>
        <v/>
      </c>
      <c r="AQ204" s="500" t="str">
        <f>IF(終値!A204="","",IF(AND(高値!U204&gt;高値!T204,高値!U204&gt;高値!S204,高値!U204&gt;高値!V204,高値!U204&gt;高値!W204),16,""))</f>
        <v/>
      </c>
      <c r="AR204" s="500" t="str">
        <f>IF(終値!A204="","",IF(AND(高値!V204&gt;高値!U204,高値!V204&gt;高値!T204,高値!V204&gt;高値!W204,高値!V204&gt;高値!X204),17,""))</f>
        <v/>
      </c>
      <c r="AS204" s="500" t="str">
        <f>IF(終値!A204="","",IF(AND(高値!W204&gt;高値!V204,高値!W204&gt;高値!U204,高値!W204&gt;高値!X204,高値!W204&gt;高値!Y204),18,""))</f>
        <v/>
      </c>
      <c r="AT204" s="500" t="str">
        <f>IF(終値!A204="","",IF(AND(高値!X204&gt;高値!W204,高値!X204&gt;高値!V204,高値!X204&gt;高値!Y204,高値!X204&gt;高値!Z204),19,""))</f>
        <v/>
      </c>
      <c r="AU204" s="500" t="str">
        <f>IF(終値!A204="","",IF(AND(高値!Y204&gt;高値!X204,高値!Y204&gt;高値!W204,高値!Y204&gt;高値!Z204,高値!Y204&gt;高値!AA204),20,""))</f>
        <v/>
      </c>
      <c r="AV204" s="500">
        <f>IF(終値!A204="","",IF(AND(高値!Z204&gt;高値!Y204,高値!Z204&gt;高値!X204,高値!Z204&gt;高値!AA204,高値!Z204&gt;高値!AB204),21,""))</f>
        <v>21</v>
      </c>
      <c r="AW204" s="500" t="str">
        <f>IF(終値!A204="","",IF(AND(高値!AA204&gt;高値!Z204,高値!AA204&gt;高値!Y204,高値!AA204&gt;高値!AB204,高値!AA204&gt;高値!AC204),22,""))</f>
        <v/>
      </c>
      <c r="AX204" s="500" t="str">
        <f>IF(終値!A204="","",IF(AND(高値!AB204&gt;高値!AA204,高値!AB204&gt;高値!Z204,高値!AB204&gt;高値!AC204,高値!AB204&gt;高値!AD204),23,""))</f>
        <v/>
      </c>
      <c r="AY204" s="500" t="str">
        <f>IF(終値!A204="","",IF(AND(高値!AC204&gt;高値!AB204,高値!AC204&gt;高値!AA204,高値!AC204&gt;高値!AD204,高値!AC204&gt;高値!AE204),24,""))</f>
        <v/>
      </c>
      <c r="AZ204" s="500" t="str">
        <f>IF(終値!A204="","",IF(AND(高値!AD204&gt;高値!AC204,高値!AD204&gt;高値!AB204,高値!AD204&gt;高値!AE204,高値!AD204&gt;高値!AF204),25,""))</f>
        <v/>
      </c>
      <c r="BA204" s="500" t="str">
        <f>IF(終値!A204="","",IF(AND(高値!AE204&gt;高値!AD204,高値!AE204&gt;高値!AC204,高値!AE204&gt;高値!AF204,高値!AE204&gt;高値!AG204),26,""))</f>
        <v/>
      </c>
      <c r="BB204" s="500" t="str">
        <f>IF(終値!A204="","",IF(AND(高値!AF204&gt;高値!AE204,高値!AF204&gt;高値!AD204,高値!AF204&gt;高値!AG204,高値!AF204&gt;高値!AH204),27,""))</f>
        <v/>
      </c>
      <c r="BC204" s="500" t="str">
        <f>IF(終値!A204="","",IF(AND(高値!AG204&gt;高値!AF204,高値!AG204&gt;高値!AE204,高値!AG204&gt;高値!AH204,高値!AG204&gt;高値!AI204),28,""))</f>
        <v/>
      </c>
      <c r="BD204" s="500">
        <f t="shared" si="18"/>
        <v>5</v>
      </c>
      <c r="BE204" s="500">
        <f t="shared" si="19"/>
        <v>3</v>
      </c>
      <c r="BF204" s="500">
        <f t="shared" si="20"/>
        <v>7</v>
      </c>
      <c r="BG204" s="500">
        <f>IF($BE204="","",INDEX(安値!$E204:$CZ204,1,$BE204+1))</f>
        <v>6476</v>
      </c>
      <c r="BH204" s="500">
        <f>IF($BF204="","",INDEX(安値!$E204:$CZ204,1,$BF204+1))</f>
        <v>6336</v>
      </c>
      <c r="BI204" s="500">
        <f>IF($BF204="","",MAX(INDEX(高値!$E204:$CZ204,1,$BE204+1):INDEX(高値!$E204:$CZ204,1,$BF204+1)))</f>
        <v>6871</v>
      </c>
      <c r="BJ204" s="500">
        <f>IF($BF204="","",AVERAGE(INDEX(終値!$E204:$CZ204,1,$BF204+1):INDEX(終値!$E204:$CZ204,1,$BF204+20))-2*STDEVP(INDEX(終値!$E204:$CZ204,1,$BF204+1):INDEX(終値!$E204:$CZ204,1,$BF204+20)))</f>
        <v>5857.4424366097946</v>
      </c>
      <c r="BK204" s="500">
        <f>IF($BE204="","",AVERAGE(INDEX(終値!$E204:$CZ204,1,$BE204+1):INDEX(終値!$E204:$CZ204,1,$BE204+20))-2*STDEVP(INDEX(終値!$E204:$CZ204,1,$BE204+1):INDEX(終値!$E204:$CZ204,1,$BE204+20)))</f>
        <v>5903.1847625857154</v>
      </c>
      <c r="BL204" s="500">
        <f t="shared" si="21"/>
        <v>3</v>
      </c>
      <c r="BM204" s="500">
        <f t="shared" si="22"/>
        <v>4</v>
      </c>
      <c r="BN204" s="500">
        <f t="shared" si="23"/>
        <v>10</v>
      </c>
      <c r="BO204" s="500">
        <f>IF($BM204="","",INDEX(高値!$E204:$CZ204,1,$BM204+1))</f>
        <v>6871</v>
      </c>
      <c r="BP204" s="500">
        <f>IF($BN204="","",INDEX(高値!$E204:$CZ204,1,$BN204+1))</f>
        <v>6613</v>
      </c>
      <c r="BQ204" s="500">
        <f>IF($BN204="","",MIN(INDEX(安値!$E204:$CZ204,1,$BM204+1):INDEX(安値!$E204:$CZ204,1,$BN204+1)))</f>
        <v>6336</v>
      </c>
      <c r="BR204" s="500">
        <f>IF($BN204="","",AVERAGE(INDEX(終値!$E204:$CZ204,1,$BN204+1):INDEX(終値!$E204:$CZ204,1,$BN204+20))+2*STDEVP(INDEX(終値!$E204:$CZ204,1,$BN204+1):INDEX(終値!$E204:$CZ204,1,$BN204+20)))</f>
        <v>6520.8950055571868</v>
      </c>
      <c r="BS204" s="500">
        <f>IF($BM204="","",AVERAGE(INDEX(終値!$E204:$CZ204,1,$BM204+1):INDEX(終値!$E204:$CZ204,1,$BM204+20))+2*STDEVP(INDEX(終値!$E204:$CZ204,1,$BM204+1):INDEX(終値!$E204:$CZ204,1,$BM204+20)))</f>
        <v>6760.280848717528</v>
      </c>
      <c r="BT204" s="497" t="str">
        <f>IFERROR(IF(AND($BD204&gt;=2,ABS($BG204-$BH204)/$BH204&lt;=BB設定!$B$12,$BI204&gt;=MAX($BH204,$BG204)*(1+BB設定!$B$13),終値!E204&gt;$BG204),IF(OR(終値!E204&gt;=$BI204,AND($BH204&lt;$BJ204,$BG204&gt;=$BK204)),"二番底W▲","二番底W形成"),IF(AND($BL204&gt;=2,ABS($BO204-$BP204)/$BP204&lt;=BB設定!$B$12,$BQ204&lt;=MIN($BP204,$BO204)*(1-BB設定!$B$13),終値!E204&lt;$BO204),IF(OR(終値!E204&lt;=$BQ204,AND($BP204&gt;$BR204,$BO204&lt;=$BS204)),"二番天井M▼","二番天井M形成"),"－")),"－")</f>
        <v>二番底W▲</v>
      </c>
    </row>
    <row r="205" spans="2:72">
      <c r="B205" s="500" t="str">
        <f>IF(終値!A205="","",IF(AND(安値!G205&lt;安値!F205,安値!G205&lt;安値!E205,安値!G205&lt;安値!H205,安値!G205&lt;安値!I205),2,""))</f>
        <v/>
      </c>
      <c r="C205" s="500" t="str">
        <f>IF(終値!A205="","",IF(AND(安値!H205&lt;安値!G205,安値!H205&lt;安値!F205,安値!H205&lt;安値!I205,安値!H205&lt;安値!J205),3,""))</f>
        <v/>
      </c>
      <c r="D205" s="500" t="str">
        <f>IF(終値!A205="","",IF(AND(安値!I205&lt;安値!H205,安値!I205&lt;安値!G205,安値!I205&lt;安値!J205,安値!I205&lt;安値!K205),4,""))</f>
        <v/>
      </c>
      <c r="E205" s="500" t="str">
        <f>IF(終値!A205="","",IF(AND(安値!J205&lt;安値!I205,安値!J205&lt;安値!H205,安値!J205&lt;安値!K205,安値!J205&lt;安値!L205),5,""))</f>
        <v/>
      </c>
      <c r="F205" s="500" t="str">
        <f>IF(終値!A205="","",IF(AND(安値!K205&lt;安値!J205,安値!K205&lt;安値!I205,安値!K205&lt;安値!L205,安値!K205&lt;安値!M205),6,""))</f>
        <v/>
      </c>
      <c r="G205" s="500" t="str">
        <f>IF(終値!A205="","",IF(AND(安値!L205&lt;安値!K205,安値!L205&lt;安値!J205,安値!L205&lt;安値!M205,安値!L205&lt;安値!N205),7,""))</f>
        <v/>
      </c>
      <c r="H205" s="500" t="str">
        <f>IF(終値!A205="","",IF(AND(安値!M205&lt;安値!L205,安値!M205&lt;安値!K205,安値!M205&lt;安値!N205,安値!M205&lt;安値!O205),8,""))</f>
        <v/>
      </c>
      <c r="I205" s="500">
        <f>IF(終値!A205="","",IF(AND(安値!N205&lt;安値!M205,安値!N205&lt;安値!L205,安値!N205&lt;安値!O205,安値!N205&lt;安値!P205),9,""))</f>
        <v>9</v>
      </c>
      <c r="J205" s="500" t="str">
        <f>IF(終値!A205="","",IF(AND(安値!O205&lt;安値!N205,安値!O205&lt;安値!M205,安値!O205&lt;安値!P205,安値!O205&lt;安値!Q205),10,""))</f>
        <v/>
      </c>
      <c r="K205" s="500" t="str">
        <f>IF(終値!A205="","",IF(AND(安値!P205&lt;安値!O205,安値!P205&lt;安値!N205,安値!P205&lt;安値!Q205,安値!P205&lt;安値!R205),11,""))</f>
        <v/>
      </c>
      <c r="L205" s="500" t="str">
        <f>IF(終値!A205="","",IF(AND(安値!Q205&lt;安値!P205,安値!Q205&lt;安値!O205,安値!Q205&lt;安値!R205,安値!Q205&lt;安値!S205),12,""))</f>
        <v/>
      </c>
      <c r="M205" s="500" t="str">
        <f>IF(終値!A205="","",IF(AND(安値!R205&lt;安値!Q205,安値!R205&lt;安値!P205,安値!R205&lt;安値!S205,安値!R205&lt;安値!T205),13,""))</f>
        <v/>
      </c>
      <c r="N205" s="500" t="str">
        <f>IF(終値!A205="","",IF(AND(安値!S205&lt;安値!R205,安値!S205&lt;安値!Q205,安値!S205&lt;安値!T205,安値!S205&lt;安値!U205),14,""))</f>
        <v/>
      </c>
      <c r="O205" s="500" t="str">
        <f>IF(終値!A205="","",IF(AND(安値!T205&lt;安値!S205,安値!T205&lt;安値!R205,安値!T205&lt;安値!U205,安値!T205&lt;安値!V205),15,""))</f>
        <v/>
      </c>
      <c r="P205" s="500" t="str">
        <f>IF(終値!A205="","",IF(AND(安値!U205&lt;安値!T205,安値!U205&lt;安値!S205,安値!U205&lt;安値!V205,安値!U205&lt;安値!W205),16,""))</f>
        <v/>
      </c>
      <c r="Q205" s="500">
        <f>IF(終値!A205="","",IF(AND(安値!V205&lt;安値!U205,安値!V205&lt;安値!T205,安値!V205&lt;安値!W205,安値!V205&lt;安値!X205),17,""))</f>
        <v>17</v>
      </c>
      <c r="R205" s="500" t="str">
        <f>IF(終値!A205="","",IF(AND(安値!W205&lt;安値!V205,安値!W205&lt;安値!U205,安値!W205&lt;安値!X205,安値!W205&lt;安値!Y205),18,""))</f>
        <v/>
      </c>
      <c r="S205" s="500" t="str">
        <f>IF(終値!A205="","",IF(AND(安値!X205&lt;安値!W205,安値!X205&lt;安値!V205,安値!X205&lt;安値!Y205,安値!X205&lt;安値!Z205),19,""))</f>
        <v/>
      </c>
      <c r="T205" s="500" t="str">
        <f>IF(終値!A205="","",IF(AND(安値!Y205&lt;安値!X205,安値!Y205&lt;安値!W205,安値!Y205&lt;安値!Z205,安値!Y205&lt;安値!AA205),20,""))</f>
        <v/>
      </c>
      <c r="U205" s="500" t="str">
        <f>IF(終値!A205="","",IF(AND(安値!Z205&lt;安値!Y205,安値!Z205&lt;安値!X205,安値!Z205&lt;安値!AA205,安値!Z205&lt;安値!AB205),21,""))</f>
        <v/>
      </c>
      <c r="V205" s="500" t="str">
        <f>IF(終値!A205="","",IF(AND(安値!AA205&lt;安値!Z205,安値!AA205&lt;安値!Y205,安値!AA205&lt;安値!AB205,安値!AA205&lt;安値!AC205),22,""))</f>
        <v/>
      </c>
      <c r="W205" s="500" t="str">
        <f>IF(終値!A205="","",IF(AND(安値!AB205&lt;安値!AA205,安値!AB205&lt;安値!Z205,安値!AB205&lt;安値!AC205,安値!AB205&lt;安値!AD205),23,""))</f>
        <v/>
      </c>
      <c r="X205" s="500" t="str">
        <f>IF(終値!A205="","",IF(AND(安値!AC205&lt;安値!AB205,安値!AC205&lt;安値!AA205,安値!AC205&lt;安値!AD205,安値!AC205&lt;安値!AE205),24,""))</f>
        <v/>
      </c>
      <c r="Y205" s="500" t="str">
        <f>IF(終値!A205="","",IF(AND(安値!AD205&lt;安値!AC205,安値!AD205&lt;安値!AB205,安値!AD205&lt;安値!AE205,安値!AD205&lt;安値!AF205),25,""))</f>
        <v/>
      </c>
      <c r="Z205" s="500" t="str">
        <f>IF(終値!A205="","",IF(AND(安値!AE205&lt;安値!AD205,安値!AE205&lt;安値!AC205,安値!AE205&lt;安値!AF205,安値!AE205&lt;安値!AG205),26,""))</f>
        <v/>
      </c>
      <c r="AA205" s="500" t="str">
        <f>IF(終値!A205="","",IF(AND(安値!AF205&lt;安値!AE205,安値!AF205&lt;安値!AD205,安値!AF205&lt;安値!AG205,安値!AF205&lt;安値!AH205),27,""))</f>
        <v/>
      </c>
      <c r="AB205" s="500">
        <f>IF(終値!A205="","",IF(AND(安値!AG205&lt;安値!AF205,安値!AG205&lt;安値!AE205,安値!AG205&lt;安値!AH205,安値!AG205&lt;安値!AI205),28,""))</f>
        <v>28</v>
      </c>
      <c r="AC205" s="500" t="str">
        <f>IF(終値!A205="","",IF(AND(高値!G205&gt;高値!F205,高値!G205&gt;高値!E205,高値!G205&gt;高値!H205,高値!G205&gt;高値!I205),2,""))</f>
        <v/>
      </c>
      <c r="AD205" s="500" t="str">
        <f>IF(終値!A205="","",IF(AND(高値!H205&gt;高値!G205,高値!H205&gt;高値!F205,高値!H205&gt;高値!I205,高値!H205&gt;高値!J205),3,""))</f>
        <v/>
      </c>
      <c r="AE205" s="500">
        <f>IF(終値!A205="","",IF(AND(高値!I205&gt;高値!H205,高値!I205&gt;高値!G205,高値!I205&gt;高値!J205,高値!I205&gt;高値!K205),4,""))</f>
        <v>4</v>
      </c>
      <c r="AF205" s="500" t="str">
        <f>IF(終値!A205="","",IF(AND(高値!J205&gt;高値!I205,高値!J205&gt;高値!H205,高値!J205&gt;高値!K205,高値!J205&gt;高値!L205),5,""))</f>
        <v/>
      </c>
      <c r="AG205" s="500" t="str">
        <f>IF(終値!A205="","",IF(AND(高値!K205&gt;高値!J205,高値!K205&gt;高値!I205,高値!K205&gt;高値!L205,高値!K205&gt;高値!M205),6,""))</f>
        <v/>
      </c>
      <c r="AH205" s="500" t="str">
        <f>IF(終値!A205="","",IF(AND(高値!L205&gt;高値!K205,高値!L205&gt;高値!J205,高値!L205&gt;高値!M205,高値!L205&gt;高値!N205),7,""))</f>
        <v/>
      </c>
      <c r="AI205" s="500" t="str">
        <f>IF(終値!A205="","",IF(AND(高値!M205&gt;高値!L205,高値!M205&gt;高値!K205,高値!M205&gt;高値!N205,高値!M205&gt;高値!O205),8,""))</f>
        <v/>
      </c>
      <c r="AJ205" s="500" t="str">
        <f>IF(終値!A205="","",IF(AND(高値!N205&gt;高値!M205,高値!N205&gt;高値!L205,高値!N205&gt;高値!O205,高値!N205&gt;高値!P205),9,""))</f>
        <v/>
      </c>
      <c r="AK205" s="500" t="str">
        <f>IF(終値!A205="","",IF(AND(高値!O205&gt;高値!N205,高値!O205&gt;高値!M205,高値!O205&gt;高値!P205,高値!O205&gt;高値!Q205),10,""))</f>
        <v/>
      </c>
      <c r="AL205" s="500" t="str">
        <f>IF(終値!A205="","",IF(AND(高値!P205&gt;高値!O205,高値!P205&gt;高値!N205,高値!P205&gt;高値!Q205,高値!P205&gt;高値!R205),11,""))</f>
        <v/>
      </c>
      <c r="AM205" s="500">
        <f>IF(終値!A205="","",IF(AND(高値!Q205&gt;高値!P205,高値!Q205&gt;高値!O205,高値!Q205&gt;高値!R205,高値!Q205&gt;高値!S205),12,""))</f>
        <v>12</v>
      </c>
      <c r="AN205" s="500" t="str">
        <f>IF(終値!A205="","",IF(AND(高値!R205&gt;高値!Q205,高値!R205&gt;高値!P205,高値!R205&gt;高値!S205,高値!R205&gt;高値!T205),13,""))</f>
        <v/>
      </c>
      <c r="AO205" s="500" t="str">
        <f>IF(終値!A205="","",IF(AND(高値!S205&gt;高値!R205,高値!S205&gt;高値!Q205,高値!S205&gt;高値!T205,高値!S205&gt;高値!U205),14,""))</f>
        <v/>
      </c>
      <c r="AP205" s="500" t="str">
        <f>IF(終値!A205="","",IF(AND(高値!T205&gt;高値!S205,高値!T205&gt;高値!R205,高値!T205&gt;高値!U205,高値!T205&gt;高値!V205),15,""))</f>
        <v/>
      </c>
      <c r="AQ205" s="500" t="str">
        <f>IF(終値!A205="","",IF(AND(高値!U205&gt;高値!T205,高値!U205&gt;高値!S205,高値!U205&gt;高値!V205,高値!U205&gt;高値!W205),16,""))</f>
        <v/>
      </c>
      <c r="AR205" s="500" t="str">
        <f>IF(終値!A205="","",IF(AND(高値!V205&gt;高値!U205,高値!V205&gt;高値!T205,高値!V205&gt;高値!W205,高値!V205&gt;高値!X205),17,""))</f>
        <v/>
      </c>
      <c r="AS205" s="500" t="str">
        <f>IF(終値!A205="","",IF(AND(高値!W205&gt;高値!V205,高値!W205&gt;高値!U205,高値!W205&gt;高値!X205,高値!W205&gt;高値!Y205),18,""))</f>
        <v/>
      </c>
      <c r="AT205" s="500" t="str">
        <f>IF(終値!A205="","",IF(AND(高値!X205&gt;高値!W205,高値!X205&gt;高値!V205,高値!X205&gt;高値!Y205,高値!X205&gt;高値!Z205),19,""))</f>
        <v/>
      </c>
      <c r="AU205" s="500">
        <f>IF(終値!A205="","",IF(AND(高値!Y205&gt;高値!X205,高値!Y205&gt;高値!W205,高値!Y205&gt;高値!Z205,高値!Y205&gt;高値!AA205),20,""))</f>
        <v>20</v>
      </c>
      <c r="AV205" s="500" t="str">
        <f>IF(終値!A205="","",IF(AND(高値!Z205&gt;高値!Y205,高値!Z205&gt;高値!X205,高値!Z205&gt;高値!AA205,高値!Z205&gt;高値!AB205),21,""))</f>
        <v/>
      </c>
      <c r="AW205" s="500" t="str">
        <f>IF(終値!A205="","",IF(AND(高値!AA205&gt;高値!Z205,高値!AA205&gt;高値!Y205,高値!AA205&gt;高値!AB205,高値!AA205&gt;高値!AC205),22,""))</f>
        <v/>
      </c>
      <c r="AX205" s="500" t="str">
        <f>IF(終値!A205="","",IF(AND(高値!AB205&gt;高値!AA205,高値!AB205&gt;高値!Z205,高値!AB205&gt;高値!AC205,高値!AB205&gt;高値!AD205),23,""))</f>
        <v/>
      </c>
      <c r="AY205" s="500" t="str">
        <f>IF(終値!A205="","",IF(AND(高値!AC205&gt;高値!AB205,高値!AC205&gt;高値!AA205,高値!AC205&gt;高値!AD205,高値!AC205&gt;高値!AE205),24,""))</f>
        <v/>
      </c>
      <c r="AZ205" s="500" t="str">
        <f>IF(終値!A205="","",IF(AND(高値!AD205&gt;高値!AC205,高値!AD205&gt;高値!AB205,高値!AD205&gt;高値!AE205,高値!AD205&gt;高値!AF205),25,""))</f>
        <v/>
      </c>
      <c r="BA205" s="500" t="str">
        <f>IF(終値!A205="","",IF(AND(高値!AE205&gt;高値!AD205,高値!AE205&gt;高値!AC205,高値!AE205&gt;高値!AF205,高値!AE205&gt;高値!AG205),26,""))</f>
        <v/>
      </c>
      <c r="BB205" s="500" t="str">
        <f>IF(終値!A205="","",IF(AND(高値!AF205&gt;高値!AE205,高値!AF205&gt;高値!AD205,高値!AF205&gt;高値!AG205,高値!AF205&gt;高値!AH205),27,""))</f>
        <v/>
      </c>
      <c r="BC205" s="500" t="str">
        <f>IF(終値!A205="","",IF(AND(高値!AG205&gt;高値!AF205,高値!AG205&gt;高値!AE205,高値!AG205&gt;高値!AH205,高値!AG205&gt;高値!AI205),28,""))</f>
        <v/>
      </c>
      <c r="BD205" s="500">
        <f t="shared" si="18"/>
        <v>3</v>
      </c>
      <c r="BE205" s="500">
        <f t="shared" si="19"/>
        <v>9</v>
      </c>
      <c r="BF205" s="500">
        <f t="shared" si="20"/>
        <v>17</v>
      </c>
      <c r="BG205" s="500">
        <f>IF($BE205="","",INDEX(安値!$E205:$CZ205,1,$BE205+1))</f>
        <v>3360</v>
      </c>
      <c r="BH205" s="500">
        <f>IF($BF205="","",INDEX(安値!$E205:$CZ205,1,$BF205+1))</f>
        <v>3306</v>
      </c>
      <c r="BI205" s="500">
        <f>IF($BF205="","",MAX(INDEX(高値!$E205:$CZ205,1,$BE205+1):INDEX(高値!$E205:$CZ205,1,$BF205+1)))</f>
        <v>3522</v>
      </c>
      <c r="BJ205" s="500">
        <f>IF($BF205="","",AVERAGE(INDEX(終値!$E205:$CZ205,1,$BF205+1):INDEX(終値!$E205:$CZ205,1,$BF205+20))-2*STDEVP(INDEX(終値!$E205:$CZ205,1,$BF205+1):INDEX(終値!$E205:$CZ205,1,$BF205+20)))</f>
        <v>3100.4884420095418</v>
      </c>
      <c r="BK205" s="500">
        <f>IF($BE205="","",AVERAGE(INDEX(終値!$E205:$CZ205,1,$BE205+1):INDEX(終値!$E205:$CZ205,1,$BE205+20))-2*STDEVP(INDEX(終値!$E205:$CZ205,1,$BE205+1):INDEX(終値!$E205:$CZ205,1,$BE205+20)))</f>
        <v>3227.2662947780186</v>
      </c>
      <c r="BL205" s="500">
        <f t="shared" si="21"/>
        <v>3</v>
      </c>
      <c r="BM205" s="500">
        <f t="shared" si="22"/>
        <v>4</v>
      </c>
      <c r="BN205" s="500">
        <f t="shared" si="23"/>
        <v>12</v>
      </c>
      <c r="BO205" s="500">
        <f>IF($BM205="","",INDEX(高値!$E205:$CZ205,1,$BM205+1))</f>
        <v>3964</v>
      </c>
      <c r="BP205" s="500">
        <f>IF($BN205="","",INDEX(高値!$E205:$CZ205,1,$BN205+1))</f>
        <v>3522</v>
      </c>
      <c r="BQ205" s="500">
        <f>IF($BN205="","",MIN(INDEX(安値!$E205:$CZ205,1,$BM205+1):INDEX(安値!$E205:$CZ205,1,$BN205+1)))</f>
        <v>3360</v>
      </c>
      <c r="BR205" s="500">
        <f>IF($BN205="","",AVERAGE(INDEX(終値!$E205:$CZ205,1,$BN205+1):INDEX(終値!$E205:$CZ205,1,$BN205+20))+2*STDEVP(INDEX(終値!$E205:$CZ205,1,$BN205+1):INDEX(終値!$E205:$CZ205,1,$BN205+20)))</f>
        <v>3546.0004762503763</v>
      </c>
      <c r="BS205" s="500">
        <f>IF($BM205="","",AVERAGE(INDEX(終値!$E205:$CZ205,1,$BM205+1):INDEX(終値!$E205:$CZ205,1,$BM205+20))+2*STDEVP(INDEX(終値!$E205:$CZ205,1,$BM205+1):INDEX(終値!$E205:$CZ205,1,$BM205+20)))</f>
        <v>3790.0909649527175</v>
      </c>
      <c r="BT205" s="497" t="str">
        <f>IFERROR(IF(AND($BD205&gt;=2,ABS($BG205-$BH205)/$BH205&lt;=BB設定!$B$12,$BI205&gt;=MAX($BH205,$BG205)*(1+BB設定!$B$13),終値!E205&gt;$BG205),IF(OR(終値!E205&gt;=$BI205,AND($BH205&lt;$BJ205,$BG205&gt;=$BK205)),"二番底W▲","二番底W形成"),IF(AND($BL205&gt;=2,ABS($BO205-$BP205)/$BP205&lt;=BB設定!$B$12,$BQ205&lt;=MIN($BP205,$BO205)*(1-BB設定!$B$13),終値!E205&lt;$BO205),IF(OR(終値!E205&lt;=$BQ205,AND($BP205&gt;$BR205,$BO205&lt;=$BS205)),"二番天井M▼","二番天井M形成"),"－")),"－")</f>
        <v>二番底W▲</v>
      </c>
    </row>
    <row r="206" spans="2:72">
      <c r="B206" s="500" t="str">
        <f>IF(終値!A206="","",IF(AND(安値!G206&lt;安値!F206,安値!G206&lt;安値!E206,安値!G206&lt;安値!H206,安値!G206&lt;安値!I206),2,""))</f>
        <v/>
      </c>
      <c r="C206" s="500" t="str">
        <f>IF(終値!A206="","",IF(AND(安値!H206&lt;安値!G206,安値!H206&lt;安値!F206,安値!H206&lt;安値!I206,安値!H206&lt;安値!J206),3,""))</f>
        <v/>
      </c>
      <c r="D206" s="500" t="str">
        <f>IF(終値!A206="","",IF(AND(安値!I206&lt;安値!H206,安値!I206&lt;安値!G206,安値!I206&lt;安値!J206,安値!I206&lt;安値!K206),4,""))</f>
        <v/>
      </c>
      <c r="E206" s="500" t="str">
        <f>IF(終値!A206="","",IF(AND(安値!J206&lt;安値!I206,安値!J206&lt;安値!H206,安値!J206&lt;安値!K206,安値!J206&lt;安値!L206),5,""))</f>
        <v/>
      </c>
      <c r="F206" s="500" t="str">
        <f>IF(終値!A206="","",IF(AND(安値!K206&lt;安値!J206,安値!K206&lt;安値!I206,安値!K206&lt;安値!L206,安値!K206&lt;安値!M206),6,""))</f>
        <v/>
      </c>
      <c r="G206" s="500" t="str">
        <f>IF(終値!A206="","",IF(AND(安値!L206&lt;安値!K206,安値!L206&lt;安値!J206,安値!L206&lt;安値!M206,安値!L206&lt;安値!N206),7,""))</f>
        <v/>
      </c>
      <c r="H206" s="500" t="str">
        <f>IF(終値!A206="","",IF(AND(安値!M206&lt;安値!L206,安値!M206&lt;安値!K206,安値!M206&lt;安値!N206,安値!M206&lt;安値!O206),8,""))</f>
        <v/>
      </c>
      <c r="I206" s="500" t="str">
        <f>IF(終値!A206="","",IF(AND(安値!N206&lt;安値!M206,安値!N206&lt;安値!L206,安値!N206&lt;安値!O206,安値!N206&lt;安値!P206),9,""))</f>
        <v/>
      </c>
      <c r="J206" s="500" t="str">
        <f>IF(終値!A206="","",IF(AND(安値!O206&lt;安値!N206,安値!O206&lt;安値!M206,安値!O206&lt;安値!P206,安値!O206&lt;安値!Q206),10,""))</f>
        <v/>
      </c>
      <c r="K206" s="500" t="str">
        <f>IF(終値!A206="","",IF(AND(安値!P206&lt;安値!O206,安値!P206&lt;安値!N206,安値!P206&lt;安値!Q206,安値!P206&lt;安値!R206),11,""))</f>
        <v/>
      </c>
      <c r="L206" s="500" t="str">
        <f>IF(終値!A206="","",IF(AND(安値!Q206&lt;安値!P206,安値!Q206&lt;安値!O206,安値!Q206&lt;安値!R206,安値!Q206&lt;安値!S206),12,""))</f>
        <v/>
      </c>
      <c r="M206" s="500" t="str">
        <f>IF(終値!A206="","",IF(AND(安値!R206&lt;安値!Q206,安値!R206&lt;安値!P206,安値!R206&lt;安値!S206,安値!R206&lt;安値!T206),13,""))</f>
        <v/>
      </c>
      <c r="N206" s="500" t="str">
        <f>IF(終値!A206="","",IF(AND(安値!S206&lt;安値!R206,安値!S206&lt;安値!Q206,安値!S206&lt;安値!T206,安値!S206&lt;安値!U206),14,""))</f>
        <v/>
      </c>
      <c r="O206" s="500" t="str">
        <f>IF(終値!A206="","",IF(AND(安値!T206&lt;安値!S206,安値!T206&lt;安値!R206,安値!T206&lt;安値!U206,安値!T206&lt;安値!V206),15,""))</f>
        <v/>
      </c>
      <c r="P206" s="500" t="str">
        <f>IF(終値!A206="","",IF(AND(安値!U206&lt;安値!T206,安値!U206&lt;安値!S206,安値!U206&lt;安値!V206,安値!U206&lt;安値!W206),16,""))</f>
        <v/>
      </c>
      <c r="Q206" s="500" t="str">
        <f>IF(終値!A206="","",IF(AND(安値!V206&lt;安値!U206,安値!V206&lt;安値!T206,安値!V206&lt;安値!W206,安値!V206&lt;安値!X206),17,""))</f>
        <v/>
      </c>
      <c r="R206" s="500">
        <f>IF(終値!A206="","",IF(AND(安値!W206&lt;安値!V206,安値!W206&lt;安値!U206,安値!W206&lt;安値!X206,安値!W206&lt;安値!Y206),18,""))</f>
        <v>18</v>
      </c>
      <c r="S206" s="500" t="str">
        <f>IF(終値!A206="","",IF(AND(安値!X206&lt;安値!W206,安値!X206&lt;安値!V206,安値!X206&lt;安値!Y206,安値!X206&lt;安値!Z206),19,""))</f>
        <v/>
      </c>
      <c r="T206" s="500" t="str">
        <f>IF(終値!A206="","",IF(AND(安値!Y206&lt;安値!X206,安値!Y206&lt;安値!W206,安値!Y206&lt;安値!Z206,安値!Y206&lt;安値!AA206),20,""))</f>
        <v/>
      </c>
      <c r="U206" s="500">
        <f>IF(終値!A206="","",IF(AND(安値!Z206&lt;安値!Y206,安値!Z206&lt;安値!X206,安値!Z206&lt;安値!AA206,安値!Z206&lt;安値!AB206),21,""))</f>
        <v>21</v>
      </c>
      <c r="V206" s="500" t="str">
        <f>IF(終値!A206="","",IF(AND(安値!AA206&lt;安値!Z206,安値!AA206&lt;安値!Y206,安値!AA206&lt;安値!AB206,安値!AA206&lt;安値!AC206),22,""))</f>
        <v/>
      </c>
      <c r="W206" s="500" t="str">
        <f>IF(終値!A206="","",IF(AND(安値!AB206&lt;安値!AA206,安値!AB206&lt;安値!Z206,安値!AB206&lt;安値!AC206,安値!AB206&lt;安値!AD206),23,""))</f>
        <v/>
      </c>
      <c r="X206" s="500" t="str">
        <f>IF(終値!A206="","",IF(AND(安値!AC206&lt;安値!AB206,安値!AC206&lt;安値!AA206,安値!AC206&lt;安値!AD206,安値!AC206&lt;安値!AE206),24,""))</f>
        <v/>
      </c>
      <c r="Y206" s="500">
        <f>IF(終値!A206="","",IF(AND(安値!AD206&lt;安値!AC206,安値!AD206&lt;安値!AB206,安値!AD206&lt;安値!AE206,安値!AD206&lt;安値!AF206),25,""))</f>
        <v>25</v>
      </c>
      <c r="Z206" s="500" t="str">
        <f>IF(終値!A206="","",IF(AND(安値!AE206&lt;安値!AD206,安値!AE206&lt;安値!AC206,安値!AE206&lt;安値!AF206,安値!AE206&lt;安値!AG206),26,""))</f>
        <v/>
      </c>
      <c r="AA206" s="500" t="str">
        <f>IF(終値!A206="","",IF(AND(安値!AF206&lt;安値!AE206,安値!AF206&lt;安値!AD206,安値!AF206&lt;安値!AG206,安値!AF206&lt;安値!AH206),27,""))</f>
        <v/>
      </c>
      <c r="AB206" s="500" t="str">
        <f>IF(終値!A206="","",IF(AND(安値!AG206&lt;安値!AF206,安値!AG206&lt;安値!AE206,安値!AG206&lt;安値!AH206,安値!AG206&lt;安値!AI206),28,""))</f>
        <v/>
      </c>
      <c r="AC206" s="500" t="str">
        <f>IF(終値!A206="","",IF(AND(高値!G206&gt;高値!F206,高値!G206&gt;高値!E206,高値!G206&gt;高値!H206,高値!G206&gt;高値!I206),2,""))</f>
        <v/>
      </c>
      <c r="AD206" s="500" t="str">
        <f>IF(終値!A206="","",IF(AND(高値!H206&gt;高値!G206,高値!H206&gt;高値!F206,高値!H206&gt;高値!I206,高値!H206&gt;高値!J206),3,""))</f>
        <v/>
      </c>
      <c r="AE206" s="500" t="str">
        <f>IF(終値!A206="","",IF(AND(高値!I206&gt;高値!H206,高値!I206&gt;高値!G206,高値!I206&gt;高値!J206,高値!I206&gt;高値!K206),4,""))</f>
        <v/>
      </c>
      <c r="AF206" s="500">
        <f>IF(終値!A206="","",IF(AND(高値!J206&gt;高値!I206,高値!J206&gt;高値!H206,高値!J206&gt;高値!K206,高値!J206&gt;高値!L206),5,""))</f>
        <v>5</v>
      </c>
      <c r="AG206" s="500" t="str">
        <f>IF(終値!A206="","",IF(AND(高値!K206&gt;高値!J206,高値!K206&gt;高値!I206,高値!K206&gt;高値!L206,高値!K206&gt;高値!M206),6,""))</f>
        <v/>
      </c>
      <c r="AH206" s="500" t="str">
        <f>IF(終値!A206="","",IF(AND(高値!L206&gt;高値!K206,高値!L206&gt;高値!J206,高値!L206&gt;高値!M206,高値!L206&gt;高値!N206),7,""))</f>
        <v/>
      </c>
      <c r="AI206" s="500" t="str">
        <f>IF(終値!A206="","",IF(AND(高値!M206&gt;高値!L206,高値!M206&gt;高値!K206,高値!M206&gt;高値!N206,高値!M206&gt;高値!O206),8,""))</f>
        <v/>
      </c>
      <c r="AJ206" s="500" t="str">
        <f>IF(終値!A206="","",IF(AND(高値!N206&gt;高値!M206,高値!N206&gt;高値!L206,高値!N206&gt;高値!O206,高値!N206&gt;高値!P206),9,""))</f>
        <v/>
      </c>
      <c r="AK206" s="500" t="str">
        <f>IF(終値!A206="","",IF(AND(高値!O206&gt;高値!N206,高値!O206&gt;高値!M206,高値!O206&gt;高値!P206,高値!O206&gt;高値!Q206),10,""))</f>
        <v/>
      </c>
      <c r="AL206" s="500" t="str">
        <f>IF(終値!A206="","",IF(AND(高値!P206&gt;高値!O206,高値!P206&gt;高値!N206,高値!P206&gt;高値!Q206,高値!P206&gt;高値!R206),11,""))</f>
        <v/>
      </c>
      <c r="AM206" s="500" t="str">
        <f>IF(終値!A206="","",IF(AND(高値!Q206&gt;高値!P206,高値!Q206&gt;高値!O206,高値!Q206&gt;高値!R206,高値!Q206&gt;高値!S206),12,""))</f>
        <v/>
      </c>
      <c r="AN206" s="500" t="str">
        <f>IF(終値!A206="","",IF(AND(高値!R206&gt;高値!Q206,高値!R206&gt;高値!P206,高値!R206&gt;高値!S206,高値!R206&gt;高値!T206),13,""))</f>
        <v/>
      </c>
      <c r="AO206" s="500" t="str">
        <f>IF(終値!A206="","",IF(AND(高値!S206&gt;高値!R206,高値!S206&gt;高値!Q206,高値!S206&gt;高値!T206,高値!S206&gt;高値!U206),14,""))</f>
        <v/>
      </c>
      <c r="AP206" s="500" t="str">
        <f>IF(終値!A206="","",IF(AND(高値!T206&gt;高値!S206,高値!T206&gt;高値!R206,高値!T206&gt;高値!U206,高値!T206&gt;高値!V206),15,""))</f>
        <v/>
      </c>
      <c r="AQ206" s="500" t="str">
        <f>IF(終値!A206="","",IF(AND(高値!U206&gt;高値!T206,高値!U206&gt;高値!S206,高値!U206&gt;高値!V206,高値!U206&gt;高値!W206),16,""))</f>
        <v/>
      </c>
      <c r="AR206" s="500" t="str">
        <f>IF(終値!A206="","",IF(AND(高値!V206&gt;高値!U206,高値!V206&gt;高値!T206,高値!V206&gt;高値!W206,高値!V206&gt;高値!X206),17,""))</f>
        <v/>
      </c>
      <c r="AS206" s="500" t="str">
        <f>IF(終値!A206="","",IF(AND(高値!W206&gt;高値!V206,高値!W206&gt;高値!U206,高値!W206&gt;高値!X206,高値!W206&gt;高値!Y206),18,""))</f>
        <v/>
      </c>
      <c r="AT206" s="500">
        <f>IF(終値!A206="","",IF(AND(高値!X206&gt;高値!W206,高値!X206&gt;高値!V206,高値!X206&gt;高値!Y206,高値!X206&gt;高値!Z206),19,""))</f>
        <v>19</v>
      </c>
      <c r="AU206" s="500" t="str">
        <f>IF(終値!A206="","",IF(AND(高値!Y206&gt;高値!X206,高値!Y206&gt;高値!W206,高値!Y206&gt;高値!Z206,高値!Y206&gt;高値!AA206),20,""))</f>
        <v/>
      </c>
      <c r="AV206" s="500" t="str">
        <f>IF(終値!A206="","",IF(AND(高値!Z206&gt;高値!Y206,高値!Z206&gt;高値!X206,高値!Z206&gt;高値!AA206,高値!Z206&gt;高値!AB206),21,""))</f>
        <v/>
      </c>
      <c r="AW206" s="500" t="str">
        <f>IF(終値!A206="","",IF(AND(高値!AA206&gt;高値!Z206,高値!AA206&gt;高値!Y206,高値!AA206&gt;高値!AB206,高値!AA206&gt;高値!AC206),22,""))</f>
        <v/>
      </c>
      <c r="AX206" s="500" t="str">
        <f>IF(終値!A206="","",IF(AND(高値!AB206&gt;高値!AA206,高値!AB206&gt;高値!Z206,高値!AB206&gt;高値!AC206,高値!AB206&gt;高値!AD206),23,""))</f>
        <v/>
      </c>
      <c r="AY206" s="500" t="str">
        <f>IF(終値!A206="","",IF(AND(高値!AC206&gt;高値!AB206,高値!AC206&gt;高値!AA206,高値!AC206&gt;高値!AD206,高値!AC206&gt;高値!AE206),24,""))</f>
        <v/>
      </c>
      <c r="AZ206" s="500" t="str">
        <f>IF(終値!A206="","",IF(AND(高値!AD206&gt;高値!AC206,高値!AD206&gt;高値!AB206,高値!AD206&gt;高値!AE206,高値!AD206&gt;高値!AF206),25,""))</f>
        <v/>
      </c>
      <c r="BA206" s="500" t="str">
        <f>IF(終値!A206="","",IF(AND(高値!AE206&gt;高値!AD206,高値!AE206&gt;高値!AC206,高値!AE206&gt;高値!AF206,高値!AE206&gt;高値!AG206),26,""))</f>
        <v/>
      </c>
      <c r="BB206" s="500" t="str">
        <f>IF(終値!A206="","",IF(AND(高値!AF206&gt;高値!AE206,高値!AF206&gt;高値!AD206,高値!AF206&gt;高値!AG206,高値!AF206&gt;高値!AH206),27,""))</f>
        <v/>
      </c>
      <c r="BC206" s="500" t="str">
        <f>IF(終値!A206="","",IF(AND(高値!AG206&gt;高値!AF206,高値!AG206&gt;高値!AE206,高値!AG206&gt;高値!AH206,高値!AG206&gt;高値!AI206),28,""))</f>
        <v/>
      </c>
      <c r="BD206" s="500">
        <f t="shared" si="18"/>
        <v>3</v>
      </c>
      <c r="BE206" s="500">
        <f t="shared" si="19"/>
        <v>18</v>
      </c>
      <c r="BF206" s="500">
        <f t="shared" si="20"/>
        <v>21</v>
      </c>
      <c r="BG206" s="500">
        <f>IF($BE206="","",INDEX(安値!$E206:$CZ206,1,$BE206+1))</f>
        <v>5271</v>
      </c>
      <c r="BH206" s="500">
        <f>IF($BF206="","",INDEX(安値!$E206:$CZ206,1,$BF206+1))</f>
        <v>5070</v>
      </c>
      <c r="BI206" s="500">
        <f>IF($BF206="","",MAX(INDEX(高値!$E206:$CZ206,1,$BE206+1):INDEX(高値!$E206:$CZ206,1,$BF206+1)))</f>
        <v>5495</v>
      </c>
      <c r="BJ206" s="500">
        <f>IF($BF206="","",AVERAGE(INDEX(終値!$E206:$CZ206,1,$BF206+1):INDEX(終値!$E206:$CZ206,1,$BF206+20))-2*STDEVP(INDEX(終値!$E206:$CZ206,1,$BF206+1):INDEX(終値!$E206:$CZ206,1,$BF206+20)))</f>
        <v>5005.2405443843518</v>
      </c>
      <c r="BK206" s="500">
        <f>IF($BE206="","",AVERAGE(INDEX(終値!$E206:$CZ206,1,$BE206+1):INDEX(終値!$E206:$CZ206,1,$BE206+20))-2*STDEVP(INDEX(終値!$E206:$CZ206,1,$BE206+1):INDEX(終値!$E206:$CZ206,1,$BE206+20)))</f>
        <v>5072.357858968855</v>
      </c>
      <c r="BL206" s="500">
        <f t="shared" si="21"/>
        <v>2</v>
      </c>
      <c r="BM206" s="500">
        <f t="shared" si="22"/>
        <v>5</v>
      </c>
      <c r="BN206" s="500">
        <f t="shared" si="23"/>
        <v>19</v>
      </c>
      <c r="BO206" s="500">
        <f>IF($BM206="","",INDEX(高値!$E206:$CZ206,1,$BM206+1))</f>
        <v>6168</v>
      </c>
      <c r="BP206" s="500">
        <f>IF($BN206="","",INDEX(高値!$E206:$CZ206,1,$BN206+1))</f>
        <v>5495</v>
      </c>
      <c r="BQ206" s="500">
        <f>IF($BN206="","",MIN(INDEX(安値!$E206:$CZ206,1,$BM206+1):INDEX(安値!$E206:$CZ206,1,$BN206+1)))</f>
        <v>5271</v>
      </c>
      <c r="BR206" s="500">
        <f>IF($BN206="","",AVERAGE(INDEX(終値!$E206:$CZ206,1,$BN206+1):INDEX(終値!$E206:$CZ206,1,$BN206+20))+2*STDEVP(INDEX(終値!$E206:$CZ206,1,$BN206+1):INDEX(終値!$E206:$CZ206,1,$BN206+20)))</f>
        <v>5562.4247107535602</v>
      </c>
      <c r="BS206" s="500">
        <f>IF($BM206="","",AVERAGE(INDEX(終値!$E206:$CZ206,1,$BM206+1):INDEX(終値!$E206:$CZ206,1,$BM206+20))+2*STDEVP(INDEX(終値!$E206:$CZ206,1,$BM206+1):INDEX(終値!$E206:$CZ206,1,$BM206+20)))</f>
        <v>6248.3299609942078</v>
      </c>
      <c r="BT206" s="497" t="str">
        <f>IFERROR(IF(AND($BD206&gt;=2,ABS($BG206-$BH206)/$BH206&lt;=BB設定!$B$12,$BI206&gt;=MAX($BH206,$BG206)*(1+BB設定!$B$13),終値!E206&gt;$BG206),IF(OR(終値!E206&gt;=$BI206,AND($BH206&lt;$BJ206,$BG206&gt;=$BK206)),"二番底W▲","二番底W形成"),IF(AND($BL206&gt;=2,ABS($BO206-$BP206)/$BP206&lt;=BB設定!$B$12,$BQ206&lt;=MIN($BP206,$BO206)*(1-BB設定!$B$13),終値!E206&lt;$BO206),IF(OR(終値!E206&lt;=$BQ206,AND($BP206&gt;$BR206,$BO206&lt;=$BS206)),"二番天井M▼","二番天井M形成"),"－")),"－")</f>
        <v>二番底W▲</v>
      </c>
    </row>
    <row r="207" spans="2:72">
      <c r="B207" s="500" t="str">
        <f>IF(終値!A207="","",IF(AND(安値!G207&lt;安値!F207,安値!G207&lt;安値!E207,安値!G207&lt;安値!H207,安値!G207&lt;安値!I207),2,""))</f>
        <v/>
      </c>
      <c r="C207" s="500">
        <f>IF(終値!A207="","",IF(AND(安値!H207&lt;安値!G207,安値!H207&lt;安値!F207,安値!H207&lt;安値!I207,安値!H207&lt;安値!J207),3,""))</f>
        <v>3</v>
      </c>
      <c r="D207" s="500" t="str">
        <f>IF(終値!A207="","",IF(AND(安値!I207&lt;安値!H207,安値!I207&lt;安値!G207,安値!I207&lt;安値!J207,安値!I207&lt;安値!K207),4,""))</f>
        <v/>
      </c>
      <c r="E207" s="500" t="str">
        <f>IF(終値!A207="","",IF(AND(安値!J207&lt;安値!I207,安値!J207&lt;安値!H207,安値!J207&lt;安値!K207,安値!J207&lt;安値!L207),5,""))</f>
        <v/>
      </c>
      <c r="F207" s="500">
        <f>IF(終値!A207="","",IF(AND(安値!K207&lt;安値!J207,安値!K207&lt;安値!I207,安値!K207&lt;安値!L207,安値!K207&lt;安値!M207),6,""))</f>
        <v>6</v>
      </c>
      <c r="G207" s="500" t="str">
        <f>IF(終値!A207="","",IF(AND(安値!L207&lt;安値!K207,安値!L207&lt;安値!J207,安値!L207&lt;安値!M207,安値!L207&lt;安値!N207),7,""))</f>
        <v/>
      </c>
      <c r="H207" s="500" t="str">
        <f>IF(終値!A207="","",IF(AND(安値!M207&lt;安値!L207,安値!M207&lt;安値!K207,安値!M207&lt;安値!N207,安値!M207&lt;安値!O207),8,""))</f>
        <v/>
      </c>
      <c r="I207" s="500" t="str">
        <f>IF(終値!A207="","",IF(AND(安値!N207&lt;安値!M207,安値!N207&lt;安値!L207,安値!N207&lt;安値!O207,安値!N207&lt;安値!P207),9,""))</f>
        <v/>
      </c>
      <c r="J207" s="500" t="str">
        <f>IF(終値!A207="","",IF(AND(安値!O207&lt;安値!N207,安値!O207&lt;安値!M207,安値!O207&lt;安値!P207,安値!O207&lt;安値!Q207),10,""))</f>
        <v/>
      </c>
      <c r="K207" s="500" t="str">
        <f>IF(終値!A207="","",IF(AND(安値!P207&lt;安値!O207,安値!P207&lt;安値!N207,安値!P207&lt;安値!Q207,安値!P207&lt;安値!R207),11,""))</f>
        <v/>
      </c>
      <c r="L207" s="500" t="str">
        <f>IF(終値!A207="","",IF(AND(安値!Q207&lt;安値!P207,安値!Q207&lt;安値!O207,安値!Q207&lt;安値!R207,安値!Q207&lt;安値!S207),12,""))</f>
        <v/>
      </c>
      <c r="M207" s="500">
        <f>IF(終値!A207="","",IF(AND(安値!R207&lt;安値!Q207,安値!R207&lt;安値!P207,安値!R207&lt;安値!S207,安値!R207&lt;安値!T207),13,""))</f>
        <v>13</v>
      </c>
      <c r="N207" s="500" t="str">
        <f>IF(終値!A207="","",IF(AND(安値!S207&lt;安値!R207,安値!S207&lt;安値!Q207,安値!S207&lt;安値!T207,安値!S207&lt;安値!U207),14,""))</f>
        <v/>
      </c>
      <c r="O207" s="500" t="str">
        <f>IF(終値!A207="","",IF(AND(安値!T207&lt;安値!S207,安値!T207&lt;安値!R207,安値!T207&lt;安値!U207,安値!T207&lt;安値!V207),15,""))</f>
        <v/>
      </c>
      <c r="P207" s="500" t="str">
        <f>IF(終値!A207="","",IF(AND(安値!U207&lt;安値!T207,安値!U207&lt;安値!S207,安値!U207&lt;安値!V207,安値!U207&lt;安値!W207),16,""))</f>
        <v/>
      </c>
      <c r="Q207" s="500">
        <f>IF(終値!A207="","",IF(AND(安値!V207&lt;安値!U207,安値!V207&lt;安値!T207,安値!V207&lt;安値!W207,安値!V207&lt;安値!X207),17,""))</f>
        <v>17</v>
      </c>
      <c r="R207" s="500" t="str">
        <f>IF(終値!A207="","",IF(AND(安値!W207&lt;安値!V207,安値!W207&lt;安値!U207,安値!W207&lt;安値!X207,安値!W207&lt;安値!Y207),18,""))</f>
        <v/>
      </c>
      <c r="S207" s="500" t="str">
        <f>IF(終値!A207="","",IF(AND(安値!X207&lt;安値!W207,安値!X207&lt;安値!V207,安値!X207&lt;安値!Y207,安値!X207&lt;安値!Z207),19,""))</f>
        <v/>
      </c>
      <c r="T207" s="500" t="str">
        <f>IF(終値!A207="","",IF(AND(安値!Y207&lt;安値!X207,安値!Y207&lt;安値!W207,安値!Y207&lt;安値!Z207,安値!Y207&lt;安値!AA207),20,""))</f>
        <v/>
      </c>
      <c r="U207" s="500" t="str">
        <f>IF(終値!A207="","",IF(AND(安値!Z207&lt;安値!Y207,安値!Z207&lt;安値!X207,安値!Z207&lt;安値!AA207,安値!Z207&lt;安値!AB207),21,""))</f>
        <v/>
      </c>
      <c r="V207" s="500" t="str">
        <f>IF(終値!A207="","",IF(AND(安値!AA207&lt;安値!Z207,安値!AA207&lt;安値!Y207,安値!AA207&lt;安値!AB207,安値!AA207&lt;安値!AC207),22,""))</f>
        <v/>
      </c>
      <c r="W207" s="500" t="str">
        <f>IF(終値!A207="","",IF(AND(安値!AB207&lt;安値!AA207,安値!AB207&lt;安値!Z207,安値!AB207&lt;安値!AC207,安値!AB207&lt;安値!AD207),23,""))</f>
        <v/>
      </c>
      <c r="X207" s="500" t="str">
        <f>IF(終値!A207="","",IF(AND(安値!AC207&lt;安値!AB207,安値!AC207&lt;安値!AA207,安値!AC207&lt;安値!AD207,安値!AC207&lt;安値!AE207),24,""))</f>
        <v/>
      </c>
      <c r="Y207" s="500" t="str">
        <f>IF(終値!A207="","",IF(AND(安値!AD207&lt;安値!AC207,安値!AD207&lt;安値!AB207,安値!AD207&lt;安値!AE207,安値!AD207&lt;安値!AF207),25,""))</f>
        <v/>
      </c>
      <c r="Z207" s="500" t="str">
        <f>IF(終値!A207="","",IF(AND(安値!AE207&lt;安値!AD207,安値!AE207&lt;安値!AC207,安値!AE207&lt;安値!AF207,安値!AE207&lt;安値!AG207),26,""))</f>
        <v/>
      </c>
      <c r="AA207" s="500" t="str">
        <f>IF(終値!A207="","",IF(AND(安値!AF207&lt;安値!AE207,安値!AF207&lt;安値!AD207,安値!AF207&lt;安値!AG207,安値!AF207&lt;安値!AH207),27,""))</f>
        <v/>
      </c>
      <c r="AB207" s="500">
        <f>IF(終値!A207="","",IF(AND(安値!AG207&lt;安値!AF207,安値!AG207&lt;安値!AE207,安値!AG207&lt;安値!AH207,安値!AG207&lt;安値!AI207),28,""))</f>
        <v>28</v>
      </c>
      <c r="AC207" s="500">
        <f>IF(終値!A207="","",IF(AND(高値!G207&gt;高値!F207,高値!G207&gt;高値!E207,高値!G207&gt;高値!H207,高値!G207&gt;高値!I207),2,""))</f>
        <v>2</v>
      </c>
      <c r="AD207" s="500" t="str">
        <f>IF(終値!A207="","",IF(AND(高値!H207&gt;高値!G207,高値!H207&gt;高値!F207,高値!H207&gt;高値!I207,高値!H207&gt;高値!J207),3,""))</f>
        <v/>
      </c>
      <c r="AE207" s="500" t="str">
        <f>IF(終値!A207="","",IF(AND(高値!I207&gt;高値!H207,高値!I207&gt;高値!G207,高値!I207&gt;高値!J207,高値!I207&gt;高値!K207),4,""))</f>
        <v/>
      </c>
      <c r="AF207" s="500" t="str">
        <f>IF(終値!A207="","",IF(AND(高値!J207&gt;高値!I207,高値!J207&gt;高値!H207,高値!J207&gt;高値!K207,高値!J207&gt;高値!L207),5,""))</f>
        <v/>
      </c>
      <c r="AG207" s="500" t="str">
        <f>IF(終値!A207="","",IF(AND(高値!K207&gt;高値!J207,高値!K207&gt;高値!I207,高値!K207&gt;高値!L207,高値!K207&gt;高値!M207),6,""))</f>
        <v/>
      </c>
      <c r="AH207" s="500" t="str">
        <f>IF(終値!A207="","",IF(AND(高値!L207&gt;高値!K207,高値!L207&gt;高値!J207,高値!L207&gt;高値!M207,高値!L207&gt;高値!N207),7,""))</f>
        <v/>
      </c>
      <c r="AI207" s="500" t="str">
        <f>IF(終値!A207="","",IF(AND(高値!M207&gt;高値!L207,高値!M207&gt;高値!K207,高値!M207&gt;高値!N207,高値!M207&gt;高値!O207),8,""))</f>
        <v/>
      </c>
      <c r="AJ207" s="500">
        <f>IF(終値!A207="","",IF(AND(高値!N207&gt;高値!M207,高値!N207&gt;高値!L207,高値!N207&gt;高値!O207,高値!N207&gt;高値!P207),9,""))</f>
        <v>9</v>
      </c>
      <c r="AK207" s="500" t="str">
        <f>IF(終値!A207="","",IF(AND(高値!O207&gt;高値!N207,高値!O207&gt;高値!M207,高値!O207&gt;高値!P207,高値!O207&gt;高値!Q207),10,""))</f>
        <v/>
      </c>
      <c r="AL207" s="500" t="str">
        <f>IF(終値!A207="","",IF(AND(高値!P207&gt;高値!O207,高値!P207&gt;高値!N207,高値!P207&gt;高値!Q207,高値!P207&gt;高値!R207),11,""))</f>
        <v/>
      </c>
      <c r="AM207" s="500" t="str">
        <f>IF(終値!A207="","",IF(AND(高値!Q207&gt;高値!P207,高値!Q207&gt;高値!O207,高値!Q207&gt;高値!R207,高値!Q207&gt;高値!S207),12,""))</f>
        <v/>
      </c>
      <c r="AN207" s="500" t="str">
        <f>IF(終値!A207="","",IF(AND(高値!R207&gt;高値!Q207,高値!R207&gt;高値!P207,高値!R207&gt;高値!S207,高値!R207&gt;高値!T207),13,""))</f>
        <v/>
      </c>
      <c r="AO207" s="500">
        <f>IF(終値!A207="","",IF(AND(高値!S207&gt;高値!R207,高値!S207&gt;高値!Q207,高値!S207&gt;高値!T207,高値!S207&gt;高値!U207),14,""))</f>
        <v>14</v>
      </c>
      <c r="AP207" s="500" t="str">
        <f>IF(終値!A207="","",IF(AND(高値!T207&gt;高値!S207,高値!T207&gt;高値!R207,高値!T207&gt;高値!U207,高値!T207&gt;高値!V207),15,""))</f>
        <v/>
      </c>
      <c r="AQ207" s="500" t="str">
        <f>IF(終値!A207="","",IF(AND(高値!U207&gt;高値!T207,高値!U207&gt;高値!S207,高値!U207&gt;高値!V207,高値!U207&gt;高値!W207),16,""))</f>
        <v/>
      </c>
      <c r="AR207" s="500" t="str">
        <f>IF(終値!A207="","",IF(AND(高値!V207&gt;高値!U207,高値!V207&gt;高値!T207,高値!V207&gt;高値!W207,高値!V207&gt;高値!X207),17,""))</f>
        <v/>
      </c>
      <c r="AS207" s="500" t="str">
        <f>IF(終値!A207="","",IF(AND(高値!W207&gt;高値!V207,高値!W207&gt;高値!U207,高値!W207&gt;高値!X207,高値!W207&gt;高値!Y207),18,""))</f>
        <v/>
      </c>
      <c r="AT207" s="500" t="str">
        <f>IF(終値!A207="","",IF(AND(高値!X207&gt;高値!W207,高値!X207&gt;高値!V207,高値!X207&gt;高値!Y207,高値!X207&gt;高値!Z207),19,""))</f>
        <v/>
      </c>
      <c r="AU207" s="500" t="str">
        <f>IF(終値!A207="","",IF(AND(高値!Y207&gt;高値!X207,高値!Y207&gt;高値!W207,高値!Y207&gt;高値!Z207,高値!Y207&gt;高値!AA207),20,""))</f>
        <v/>
      </c>
      <c r="AV207" s="500">
        <f>IF(終値!A207="","",IF(AND(高値!Z207&gt;高値!Y207,高値!Z207&gt;高値!X207,高値!Z207&gt;高値!AA207,高値!Z207&gt;高値!AB207),21,""))</f>
        <v>21</v>
      </c>
      <c r="AW207" s="500" t="str">
        <f>IF(終値!A207="","",IF(AND(高値!AA207&gt;高値!Z207,高値!AA207&gt;高値!Y207,高値!AA207&gt;高値!AB207,高値!AA207&gt;高値!AC207),22,""))</f>
        <v/>
      </c>
      <c r="AX207" s="500" t="str">
        <f>IF(終値!A207="","",IF(AND(高値!AB207&gt;高値!AA207,高値!AB207&gt;高値!Z207,高値!AB207&gt;高値!AC207,高値!AB207&gt;高値!AD207),23,""))</f>
        <v/>
      </c>
      <c r="AY207" s="500" t="str">
        <f>IF(終値!A207="","",IF(AND(高値!AC207&gt;高値!AB207,高値!AC207&gt;高値!AA207,高値!AC207&gt;高値!AD207,高値!AC207&gt;高値!AE207),24,""))</f>
        <v/>
      </c>
      <c r="AZ207" s="500" t="str">
        <f>IF(終値!A207="","",IF(AND(高値!AD207&gt;高値!AC207,高値!AD207&gt;高値!AB207,高値!AD207&gt;高値!AE207,高値!AD207&gt;高値!AF207),25,""))</f>
        <v/>
      </c>
      <c r="BA207" s="500" t="str">
        <f>IF(終値!A207="","",IF(AND(高値!AE207&gt;高値!AD207,高値!AE207&gt;高値!AC207,高値!AE207&gt;高値!AF207,高値!AE207&gt;高値!AG207),26,""))</f>
        <v/>
      </c>
      <c r="BB207" s="500" t="str">
        <f>IF(終値!A207="","",IF(AND(高値!AF207&gt;高値!AE207,高値!AF207&gt;高値!AD207,高値!AF207&gt;高値!AG207,高値!AF207&gt;高値!AH207),27,""))</f>
        <v/>
      </c>
      <c r="BC207" s="500" t="str">
        <f>IF(終値!A207="","",IF(AND(高値!AG207&gt;高値!AF207,高値!AG207&gt;高値!AE207,高値!AG207&gt;高値!AH207,高値!AG207&gt;高値!AI207),28,""))</f>
        <v/>
      </c>
      <c r="BD207" s="500">
        <f t="shared" si="18"/>
        <v>5</v>
      </c>
      <c r="BE207" s="500">
        <f t="shared" si="19"/>
        <v>3</v>
      </c>
      <c r="BF207" s="500">
        <f t="shared" si="20"/>
        <v>6</v>
      </c>
      <c r="BG207" s="500">
        <f>IF($BE207="","",INDEX(安値!$E207:$CZ207,1,$BE207+1))</f>
        <v>3621</v>
      </c>
      <c r="BH207" s="500">
        <f>IF($BF207="","",INDEX(安値!$E207:$CZ207,1,$BF207+1))</f>
        <v>3701</v>
      </c>
      <c r="BI207" s="500">
        <f>IF($BF207="","",MAX(INDEX(高値!$E207:$CZ207,1,$BE207+1):INDEX(高値!$E207:$CZ207,1,$BF207+1)))</f>
        <v>3864</v>
      </c>
      <c r="BJ207" s="500">
        <f>IF($BF207="","",AVERAGE(INDEX(終値!$E207:$CZ207,1,$BF207+1):INDEX(終値!$E207:$CZ207,1,$BF207+20))-2*STDEVP(INDEX(終値!$E207:$CZ207,1,$BF207+1):INDEX(終値!$E207:$CZ207,1,$BF207+20)))</f>
        <v>3640.3167514647112</v>
      </c>
      <c r="BK207" s="500">
        <f>IF($BE207="","",AVERAGE(INDEX(終値!$E207:$CZ207,1,$BE207+1):INDEX(終値!$E207:$CZ207,1,$BE207+20))-2*STDEVP(INDEX(終値!$E207:$CZ207,1,$BE207+1):INDEX(終値!$E207:$CZ207,1,$BE207+20)))</f>
        <v>3638.2676788178051</v>
      </c>
      <c r="BL207" s="500">
        <f t="shared" si="21"/>
        <v>4</v>
      </c>
      <c r="BM207" s="500">
        <f t="shared" si="22"/>
        <v>2</v>
      </c>
      <c r="BN207" s="500">
        <f t="shared" si="23"/>
        <v>9</v>
      </c>
      <c r="BO207" s="500">
        <f>IF($BM207="","",INDEX(高値!$E207:$CZ207,1,$BM207+1))</f>
        <v>4155</v>
      </c>
      <c r="BP207" s="500">
        <f>IF($BN207="","",INDEX(高値!$E207:$CZ207,1,$BN207+1))</f>
        <v>4007</v>
      </c>
      <c r="BQ207" s="500">
        <f>IF($BN207="","",MIN(INDEX(安値!$E207:$CZ207,1,$BM207+1):INDEX(安値!$E207:$CZ207,1,$BN207+1)))</f>
        <v>3621</v>
      </c>
      <c r="BR207" s="500">
        <f>IF($BN207="","",AVERAGE(INDEX(終値!$E207:$CZ207,1,$BN207+1):INDEX(終値!$E207:$CZ207,1,$BN207+20))+2*STDEVP(INDEX(終値!$E207:$CZ207,1,$BN207+1):INDEX(終値!$E207:$CZ207,1,$BN207+20)))</f>
        <v>4058.3638559466817</v>
      </c>
      <c r="BS207" s="500">
        <f>IF($BM207="","",AVERAGE(INDEX(終値!$E207:$CZ207,1,$BM207+1):INDEX(終値!$E207:$CZ207,1,$BM207+20))+2*STDEVP(INDEX(終値!$E207:$CZ207,1,$BM207+1):INDEX(終値!$E207:$CZ207,1,$BM207+20)))</f>
        <v>4030.9988419934612</v>
      </c>
      <c r="BT207" s="497" t="str">
        <f>IFERROR(IF(AND($BD207&gt;=2,ABS($BG207-$BH207)/$BH207&lt;=BB設定!$B$12,$BI207&gt;=MAX($BH207,$BG207)*(1+BB設定!$B$13),終値!E207&gt;$BG207),IF(OR(終値!E207&gt;=$BI207,AND($BH207&lt;$BJ207,$BG207&gt;=$BK207)),"二番底W▲","二番底W形成"),IF(AND($BL207&gt;=2,ABS($BO207-$BP207)/$BP207&lt;=BB設定!$B$12,$BQ207&lt;=MIN($BP207,$BO207)*(1-BB設定!$B$13),終値!E207&lt;$BO207),IF(OR(終値!E207&lt;=$BQ207,AND($BP207&gt;$BR207,$BO207&lt;=$BS207)),"二番天井M▼","二番天井M形成"),"－")),"－")</f>
        <v>二番底W▲</v>
      </c>
    </row>
    <row r="208" spans="2:72">
      <c r="B208" s="500" t="str">
        <f>IF(終値!A208="","",IF(AND(安値!G208&lt;安値!F208,安値!G208&lt;安値!E208,安値!G208&lt;安値!H208,安値!G208&lt;安値!I208),2,""))</f>
        <v/>
      </c>
      <c r="C208" s="500" t="str">
        <f>IF(終値!A208="","",IF(AND(安値!H208&lt;安値!G208,安値!H208&lt;安値!F208,安値!H208&lt;安値!I208,安値!H208&lt;安値!J208),3,""))</f>
        <v/>
      </c>
      <c r="D208" s="500" t="str">
        <f>IF(終値!A208="","",IF(AND(安値!I208&lt;安値!H208,安値!I208&lt;安値!G208,安値!I208&lt;安値!J208,安値!I208&lt;安値!K208),4,""))</f>
        <v/>
      </c>
      <c r="E208" s="500" t="str">
        <f>IF(終値!A208="","",IF(AND(安値!J208&lt;安値!I208,安値!J208&lt;安値!H208,安値!J208&lt;安値!K208,安値!J208&lt;安値!L208),5,""))</f>
        <v/>
      </c>
      <c r="F208" s="500" t="str">
        <f>IF(終値!A208="","",IF(AND(安値!K208&lt;安値!J208,安値!K208&lt;安値!I208,安値!K208&lt;安値!L208,安値!K208&lt;安値!M208),6,""))</f>
        <v/>
      </c>
      <c r="G208" s="500" t="str">
        <f>IF(終値!A208="","",IF(AND(安値!L208&lt;安値!K208,安値!L208&lt;安値!J208,安値!L208&lt;安値!M208,安値!L208&lt;安値!N208),7,""))</f>
        <v/>
      </c>
      <c r="H208" s="500" t="str">
        <f>IF(終値!A208="","",IF(AND(安値!M208&lt;安値!L208,安値!M208&lt;安値!K208,安値!M208&lt;安値!N208,安値!M208&lt;安値!O208),8,""))</f>
        <v/>
      </c>
      <c r="I208" s="500" t="str">
        <f>IF(終値!A208="","",IF(AND(安値!N208&lt;安値!M208,安値!N208&lt;安値!L208,安値!N208&lt;安値!O208,安値!N208&lt;安値!P208),9,""))</f>
        <v/>
      </c>
      <c r="J208" s="500" t="str">
        <f>IF(終値!A208="","",IF(AND(安値!O208&lt;安値!N208,安値!O208&lt;安値!M208,安値!O208&lt;安値!P208,安値!O208&lt;安値!Q208),10,""))</f>
        <v/>
      </c>
      <c r="K208" s="500" t="str">
        <f>IF(終値!A208="","",IF(AND(安値!P208&lt;安値!O208,安値!P208&lt;安値!N208,安値!P208&lt;安値!Q208,安値!P208&lt;安値!R208),11,""))</f>
        <v/>
      </c>
      <c r="L208" s="500" t="str">
        <f>IF(終値!A208="","",IF(AND(安値!Q208&lt;安値!P208,安値!Q208&lt;安値!O208,安値!Q208&lt;安値!R208,安値!Q208&lt;安値!S208),12,""))</f>
        <v/>
      </c>
      <c r="M208" s="500">
        <f>IF(終値!A208="","",IF(AND(安値!R208&lt;安値!Q208,安値!R208&lt;安値!P208,安値!R208&lt;安値!S208,安値!R208&lt;安値!T208),13,""))</f>
        <v>13</v>
      </c>
      <c r="N208" s="500" t="str">
        <f>IF(終値!A208="","",IF(AND(安値!S208&lt;安値!R208,安値!S208&lt;安値!Q208,安値!S208&lt;安値!T208,安値!S208&lt;安値!U208),14,""))</f>
        <v/>
      </c>
      <c r="O208" s="500" t="str">
        <f>IF(終値!A208="","",IF(AND(安値!T208&lt;安値!S208,安値!T208&lt;安値!R208,安値!T208&lt;安値!U208,安値!T208&lt;安値!V208),15,""))</f>
        <v/>
      </c>
      <c r="P208" s="500">
        <f>IF(終値!A208="","",IF(AND(安値!U208&lt;安値!T208,安値!U208&lt;安値!S208,安値!U208&lt;安値!V208,安値!U208&lt;安値!W208),16,""))</f>
        <v>16</v>
      </c>
      <c r="Q208" s="500" t="str">
        <f>IF(終値!A208="","",IF(AND(安値!V208&lt;安値!U208,安値!V208&lt;安値!T208,安値!V208&lt;安値!W208,安値!V208&lt;安値!X208),17,""))</f>
        <v/>
      </c>
      <c r="R208" s="500" t="str">
        <f>IF(終値!A208="","",IF(AND(安値!W208&lt;安値!V208,安値!W208&lt;安値!U208,安値!W208&lt;安値!X208,安値!W208&lt;安値!Y208),18,""))</f>
        <v/>
      </c>
      <c r="S208" s="500" t="str">
        <f>IF(終値!A208="","",IF(AND(安値!X208&lt;安値!W208,安値!X208&lt;安値!V208,安値!X208&lt;安値!Y208,安値!X208&lt;安値!Z208),19,""))</f>
        <v/>
      </c>
      <c r="T208" s="500" t="str">
        <f>IF(終値!A208="","",IF(AND(安値!Y208&lt;安値!X208,安値!Y208&lt;安値!W208,安値!Y208&lt;安値!Z208,安値!Y208&lt;安値!AA208),20,""))</f>
        <v/>
      </c>
      <c r="U208" s="500" t="str">
        <f>IF(終値!A208="","",IF(AND(安値!Z208&lt;安値!Y208,安値!Z208&lt;安値!X208,安値!Z208&lt;安値!AA208,安値!Z208&lt;安値!AB208),21,""))</f>
        <v/>
      </c>
      <c r="V208" s="500" t="str">
        <f>IF(終値!A208="","",IF(AND(安値!AA208&lt;安値!Z208,安値!AA208&lt;安値!Y208,安値!AA208&lt;安値!AB208,安値!AA208&lt;安値!AC208),22,""))</f>
        <v/>
      </c>
      <c r="W208" s="500" t="str">
        <f>IF(終値!A208="","",IF(AND(安値!AB208&lt;安値!AA208,安値!AB208&lt;安値!Z208,安値!AB208&lt;安値!AC208,安値!AB208&lt;安値!AD208),23,""))</f>
        <v/>
      </c>
      <c r="X208" s="500" t="str">
        <f>IF(終値!A208="","",IF(AND(安値!AC208&lt;安値!AB208,安値!AC208&lt;安値!AA208,安値!AC208&lt;安値!AD208,安値!AC208&lt;安値!AE208),24,""))</f>
        <v/>
      </c>
      <c r="Y208" s="500" t="str">
        <f>IF(終値!A208="","",IF(AND(安値!AD208&lt;安値!AC208,安値!AD208&lt;安値!AB208,安値!AD208&lt;安値!AE208,安値!AD208&lt;安値!AF208),25,""))</f>
        <v/>
      </c>
      <c r="Z208" s="500" t="str">
        <f>IF(終値!A208="","",IF(AND(安値!AE208&lt;安値!AD208,安値!AE208&lt;安値!AC208,安値!AE208&lt;安値!AF208,安値!AE208&lt;安値!AG208),26,""))</f>
        <v/>
      </c>
      <c r="AA208" s="500" t="str">
        <f>IF(終値!A208="","",IF(AND(安値!AF208&lt;安値!AE208,安値!AF208&lt;安値!AD208,安値!AF208&lt;安値!AG208,安値!AF208&lt;安値!AH208),27,""))</f>
        <v/>
      </c>
      <c r="AB208" s="500" t="str">
        <f>IF(終値!A208="","",IF(AND(安値!AG208&lt;安値!AF208,安値!AG208&lt;安値!AE208,安値!AG208&lt;安値!AH208,安値!AG208&lt;安値!AI208),28,""))</f>
        <v/>
      </c>
      <c r="AC208" s="500" t="str">
        <f>IF(終値!A208="","",IF(AND(高値!G208&gt;高値!F208,高値!G208&gt;高値!E208,高値!G208&gt;高値!H208,高値!G208&gt;高値!I208),2,""))</f>
        <v/>
      </c>
      <c r="AD208" s="500" t="str">
        <f>IF(終値!A208="","",IF(AND(高値!H208&gt;高値!G208,高値!H208&gt;高値!F208,高値!H208&gt;高値!I208,高値!H208&gt;高値!J208),3,""))</f>
        <v/>
      </c>
      <c r="AE208" s="500" t="str">
        <f>IF(終値!A208="","",IF(AND(高値!I208&gt;高値!H208,高値!I208&gt;高値!G208,高値!I208&gt;高値!J208,高値!I208&gt;高値!K208),4,""))</f>
        <v/>
      </c>
      <c r="AF208" s="500" t="str">
        <f>IF(終値!A208="","",IF(AND(高値!J208&gt;高値!I208,高値!J208&gt;高値!H208,高値!J208&gt;高値!K208,高値!J208&gt;高値!L208),5,""))</f>
        <v/>
      </c>
      <c r="AG208" s="500" t="str">
        <f>IF(終値!A208="","",IF(AND(高値!K208&gt;高値!J208,高値!K208&gt;高値!I208,高値!K208&gt;高値!L208,高値!K208&gt;高値!M208),6,""))</f>
        <v/>
      </c>
      <c r="AH208" s="500" t="str">
        <f>IF(終値!A208="","",IF(AND(高値!L208&gt;高値!K208,高値!L208&gt;高値!J208,高値!L208&gt;高値!M208,高値!L208&gt;高値!N208),7,""))</f>
        <v/>
      </c>
      <c r="AI208" s="500">
        <f>IF(終値!A208="","",IF(AND(高値!M208&gt;高値!L208,高値!M208&gt;高値!K208,高値!M208&gt;高値!N208,高値!M208&gt;高値!O208),8,""))</f>
        <v>8</v>
      </c>
      <c r="AJ208" s="500" t="str">
        <f>IF(終値!A208="","",IF(AND(高値!N208&gt;高値!M208,高値!N208&gt;高値!L208,高値!N208&gt;高値!O208,高値!N208&gt;高値!P208),9,""))</f>
        <v/>
      </c>
      <c r="AK208" s="500" t="str">
        <f>IF(終値!A208="","",IF(AND(高値!O208&gt;高値!N208,高値!O208&gt;高値!M208,高値!O208&gt;高値!P208,高値!O208&gt;高値!Q208),10,""))</f>
        <v/>
      </c>
      <c r="AL208" s="500">
        <f>IF(終値!A208="","",IF(AND(高値!P208&gt;高値!O208,高値!P208&gt;高値!N208,高値!P208&gt;高値!Q208,高値!P208&gt;高値!R208),11,""))</f>
        <v>11</v>
      </c>
      <c r="AM208" s="500" t="str">
        <f>IF(終値!A208="","",IF(AND(高値!Q208&gt;高値!P208,高値!Q208&gt;高値!O208,高値!Q208&gt;高値!R208,高値!Q208&gt;高値!S208),12,""))</f>
        <v/>
      </c>
      <c r="AN208" s="500" t="str">
        <f>IF(終値!A208="","",IF(AND(高値!R208&gt;高値!Q208,高値!R208&gt;高値!P208,高値!R208&gt;高値!S208,高値!R208&gt;高値!T208),13,""))</f>
        <v/>
      </c>
      <c r="AO208" s="500">
        <f>IF(終値!A208="","",IF(AND(高値!S208&gt;高値!R208,高値!S208&gt;高値!Q208,高値!S208&gt;高値!T208,高値!S208&gt;高値!U208),14,""))</f>
        <v>14</v>
      </c>
      <c r="AP208" s="500" t="str">
        <f>IF(終値!A208="","",IF(AND(高値!T208&gt;高値!S208,高値!T208&gt;高値!R208,高値!T208&gt;高値!U208,高値!T208&gt;高値!V208),15,""))</f>
        <v/>
      </c>
      <c r="AQ208" s="500" t="str">
        <f>IF(終値!A208="","",IF(AND(高値!U208&gt;高値!T208,高値!U208&gt;高値!S208,高値!U208&gt;高値!V208,高値!U208&gt;高値!W208),16,""))</f>
        <v/>
      </c>
      <c r="AR208" s="500" t="str">
        <f>IF(終値!A208="","",IF(AND(高値!V208&gt;高値!U208,高値!V208&gt;高値!T208,高値!V208&gt;高値!W208,高値!V208&gt;高値!X208),17,""))</f>
        <v/>
      </c>
      <c r="AS208" s="500" t="str">
        <f>IF(終値!A208="","",IF(AND(高値!W208&gt;高値!V208,高値!W208&gt;高値!U208,高値!W208&gt;高値!X208,高値!W208&gt;高値!Y208),18,""))</f>
        <v/>
      </c>
      <c r="AT208" s="500" t="str">
        <f>IF(終値!A208="","",IF(AND(高値!X208&gt;高値!W208,高値!X208&gt;高値!V208,高値!X208&gt;高値!Y208,高値!X208&gt;高値!Z208),19,""))</f>
        <v/>
      </c>
      <c r="AU208" s="500" t="str">
        <f>IF(終値!A208="","",IF(AND(高値!Y208&gt;高値!X208,高値!Y208&gt;高値!W208,高値!Y208&gt;高値!Z208,高値!Y208&gt;高値!AA208),20,""))</f>
        <v/>
      </c>
      <c r="AV208" s="500" t="str">
        <f>IF(終値!A208="","",IF(AND(高値!Z208&gt;高値!Y208,高値!Z208&gt;高値!X208,高値!Z208&gt;高値!AA208,高値!Z208&gt;高値!AB208),21,""))</f>
        <v/>
      </c>
      <c r="AW208" s="500">
        <f>IF(終値!A208="","",IF(AND(高値!AA208&gt;高値!Z208,高値!AA208&gt;高値!Y208,高値!AA208&gt;高値!AB208,高値!AA208&gt;高値!AC208),22,""))</f>
        <v>22</v>
      </c>
      <c r="AX208" s="500" t="str">
        <f>IF(終値!A208="","",IF(AND(高値!AB208&gt;高値!AA208,高値!AB208&gt;高値!Z208,高値!AB208&gt;高値!AC208,高値!AB208&gt;高値!AD208),23,""))</f>
        <v/>
      </c>
      <c r="AY208" s="500" t="str">
        <f>IF(終値!A208="","",IF(AND(高値!AC208&gt;高値!AB208,高値!AC208&gt;高値!AA208,高値!AC208&gt;高値!AD208,高値!AC208&gt;高値!AE208),24,""))</f>
        <v/>
      </c>
      <c r="AZ208" s="500" t="str">
        <f>IF(終値!A208="","",IF(AND(高値!AD208&gt;高値!AC208,高値!AD208&gt;高値!AB208,高値!AD208&gt;高値!AE208,高値!AD208&gt;高値!AF208),25,""))</f>
        <v/>
      </c>
      <c r="BA208" s="500" t="str">
        <f>IF(終値!A208="","",IF(AND(高値!AE208&gt;高値!AD208,高値!AE208&gt;高値!AC208,高値!AE208&gt;高値!AF208,高値!AE208&gt;高値!AG208),26,""))</f>
        <v/>
      </c>
      <c r="BB208" s="500" t="str">
        <f>IF(終値!A208="","",IF(AND(高値!AF208&gt;高値!AE208,高値!AF208&gt;高値!AD208,高値!AF208&gt;高値!AG208,高値!AF208&gt;高値!AH208),27,""))</f>
        <v/>
      </c>
      <c r="BC208" s="500" t="str">
        <f>IF(終値!A208="","",IF(AND(高値!AG208&gt;高値!AF208,高値!AG208&gt;高値!AE208,高値!AG208&gt;高値!AH208,高値!AG208&gt;高値!AI208),28,""))</f>
        <v/>
      </c>
      <c r="BD208" s="500">
        <f t="shared" si="18"/>
        <v>2</v>
      </c>
      <c r="BE208" s="500">
        <f t="shared" si="19"/>
        <v>13</v>
      </c>
      <c r="BF208" s="500">
        <f t="shared" si="20"/>
        <v>16</v>
      </c>
      <c r="BG208" s="500">
        <f>IF($BE208="","",INDEX(安値!$E208:$CZ208,1,$BE208+1))</f>
        <v>5389</v>
      </c>
      <c r="BH208" s="500">
        <f>IF($BF208="","",INDEX(安値!$E208:$CZ208,1,$BF208+1))</f>
        <v>5504</v>
      </c>
      <c r="BI208" s="500">
        <f>IF($BF208="","",MAX(INDEX(高値!$E208:$CZ208,1,$BE208+1):INDEX(高値!$E208:$CZ208,1,$BF208+1)))</f>
        <v>5784</v>
      </c>
      <c r="BJ208" s="500">
        <f>IF($BF208="","",AVERAGE(INDEX(終値!$E208:$CZ208,1,$BF208+1):INDEX(終値!$E208:$CZ208,1,$BF208+20))-2*STDEVP(INDEX(終値!$E208:$CZ208,1,$BF208+1):INDEX(終値!$E208:$CZ208,1,$BF208+20)))</f>
        <v>5533.7258715793696</v>
      </c>
      <c r="BK208" s="500">
        <f>IF($BE208="","",AVERAGE(INDEX(終値!$E208:$CZ208,1,$BE208+1):INDEX(終値!$E208:$CZ208,1,$BE208+20))-2*STDEVP(INDEX(終値!$E208:$CZ208,1,$BE208+1):INDEX(終値!$E208:$CZ208,1,$BE208+20)))</f>
        <v>5454.541105811174</v>
      </c>
      <c r="BL208" s="500">
        <f t="shared" si="21"/>
        <v>4</v>
      </c>
      <c r="BM208" s="500">
        <f t="shared" si="22"/>
        <v>8</v>
      </c>
      <c r="BN208" s="500">
        <f t="shared" si="23"/>
        <v>11</v>
      </c>
      <c r="BO208" s="500">
        <f>IF($BM208="","",INDEX(高値!$E208:$CZ208,1,$BM208+1))</f>
        <v>5682</v>
      </c>
      <c r="BP208" s="500">
        <f>IF($BN208="","",INDEX(高値!$E208:$CZ208,1,$BN208+1))</f>
        <v>5696</v>
      </c>
      <c r="BQ208" s="500">
        <f>IF($BN208="","",MIN(INDEX(安値!$E208:$CZ208,1,$BM208+1):INDEX(安値!$E208:$CZ208,1,$BN208+1)))</f>
        <v>5542</v>
      </c>
      <c r="BR208" s="500">
        <f>IF($BN208="","",AVERAGE(INDEX(終値!$E208:$CZ208,1,$BN208+1):INDEX(終値!$E208:$CZ208,1,$BN208+20))+2*STDEVP(INDEX(終値!$E208:$CZ208,1,$BN208+1):INDEX(終値!$E208:$CZ208,1,$BN208+20)))</f>
        <v>6184.7190044671734</v>
      </c>
      <c r="BS208" s="500">
        <f>IF($BM208="","",AVERAGE(INDEX(終値!$E208:$CZ208,1,$BM208+1):INDEX(終値!$E208:$CZ208,1,$BM208+20))+2*STDEVP(INDEX(終値!$E208:$CZ208,1,$BM208+1):INDEX(終値!$E208:$CZ208,1,$BM208+20)))</f>
        <v>6187.3940389458458</v>
      </c>
      <c r="BT208" s="497" t="str">
        <f>IFERROR(IF(AND($BD208&gt;=2,ABS($BG208-$BH208)/$BH208&lt;=BB設定!$B$12,$BI208&gt;=MAX($BH208,$BG208)*(1+BB設定!$B$13),終値!E208&gt;$BG208),IF(OR(終値!E208&gt;=$BI208,AND($BH208&lt;$BJ208,$BG208&gt;=$BK208)),"二番底W▲","二番底W形成"),IF(AND($BL208&gt;=2,ABS($BO208-$BP208)/$BP208&lt;=BB設定!$B$12,$BQ208&lt;=MIN($BP208,$BO208)*(1-BB設定!$B$13),終値!E208&lt;$BO208),IF(OR(終値!E208&lt;=$BQ208,AND($BP208&gt;$BR208,$BO208&lt;=$BS208)),"二番天井M▼","二番天井M形成"),"－")),"－")</f>
        <v>－</v>
      </c>
    </row>
    <row r="209" spans="2:72">
      <c r="B209" s="500" t="str">
        <f>IF(終値!A209="","",IF(AND(安値!G209&lt;安値!F209,安値!G209&lt;安値!E209,安値!G209&lt;安値!H209,安値!G209&lt;安値!I209),2,""))</f>
        <v/>
      </c>
      <c r="C209" s="500" t="str">
        <f>IF(終値!A209="","",IF(AND(安値!H209&lt;安値!G209,安値!H209&lt;安値!F209,安値!H209&lt;安値!I209,安値!H209&lt;安値!J209),3,""))</f>
        <v/>
      </c>
      <c r="D209" s="500" t="str">
        <f>IF(終値!A209="","",IF(AND(安値!I209&lt;安値!H209,安値!I209&lt;安値!G209,安値!I209&lt;安値!J209,安値!I209&lt;安値!K209),4,""))</f>
        <v/>
      </c>
      <c r="E209" s="500" t="str">
        <f>IF(終値!A209="","",IF(AND(安値!J209&lt;安値!I209,安値!J209&lt;安値!H209,安値!J209&lt;安値!K209,安値!J209&lt;安値!L209),5,""))</f>
        <v/>
      </c>
      <c r="F209" s="500" t="str">
        <f>IF(終値!A209="","",IF(AND(安値!K209&lt;安値!J209,安値!K209&lt;安値!I209,安値!K209&lt;安値!L209,安値!K209&lt;安値!M209),6,""))</f>
        <v/>
      </c>
      <c r="G209" s="500">
        <f>IF(終値!A209="","",IF(AND(安値!L209&lt;安値!K209,安値!L209&lt;安値!J209,安値!L209&lt;安値!M209,安値!L209&lt;安値!N209),7,""))</f>
        <v>7</v>
      </c>
      <c r="H209" s="500" t="str">
        <f>IF(終値!A209="","",IF(AND(安値!M209&lt;安値!L209,安値!M209&lt;安値!K209,安値!M209&lt;安値!N209,安値!M209&lt;安値!O209),8,""))</f>
        <v/>
      </c>
      <c r="I209" s="500" t="str">
        <f>IF(終値!A209="","",IF(AND(安値!N209&lt;安値!M209,安値!N209&lt;安値!L209,安値!N209&lt;安値!O209,安値!N209&lt;安値!P209),9,""))</f>
        <v/>
      </c>
      <c r="J209" s="500" t="str">
        <f>IF(終値!A209="","",IF(AND(安値!O209&lt;安値!N209,安値!O209&lt;安値!M209,安値!O209&lt;安値!P209,安値!O209&lt;安値!Q209),10,""))</f>
        <v/>
      </c>
      <c r="K209" s="500" t="str">
        <f>IF(終値!A209="","",IF(AND(安値!P209&lt;安値!O209,安値!P209&lt;安値!N209,安値!P209&lt;安値!Q209,安値!P209&lt;安値!R209),11,""))</f>
        <v/>
      </c>
      <c r="L209" s="500" t="str">
        <f>IF(終値!A209="","",IF(AND(安値!Q209&lt;安値!P209,安値!Q209&lt;安値!O209,安値!Q209&lt;安値!R209,安値!Q209&lt;安値!S209),12,""))</f>
        <v/>
      </c>
      <c r="M209" s="500">
        <f>IF(終値!A209="","",IF(AND(安値!R209&lt;安値!Q209,安値!R209&lt;安値!P209,安値!R209&lt;安値!S209,安値!R209&lt;安値!T209),13,""))</f>
        <v>13</v>
      </c>
      <c r="N209" s="500" t="str">
        <f>IF(終値!A209="","",IF(AND(安値!S209&lt;安値!R209,安値!S209&lt;安値!Q209,安値!S209&lt;安値!T209,安値!S209&lt;安値!U209),14,""))</f>
        <v/>
      </c>
      <c r="O209" s="500" t="str">
        <f>IF(終値!A209="","",IF(AND(安値!T209&lt;安値!S209,安値!T209&lt;安値!R209,安値!T209&lt;安値!U209,安値!T209&lt;安値!V209),15,""))</f>
        <v/>
      </c>
      <c r="P209" s="500" t="str">
        <f>IF(終値!A209="","",IF(AND(安値!U209&lt;安値!T209,安値!U209&lt;安値!S209,安値!U209&lt;安値!V209,安値!U209&lt;安値!W209),16,""))</f>
        <v/>
      </c>
      <c r="Q209" s="500" t="str">
        <f>IF(終値!A209="","",IF(AND(安値!V209&lt;安値!U209,安値!V209&lt;安値!T209,安値!V209&lt;安値!W209,安値!V209&lt;安値!X209),17,""))</f>
        <v/>
      </c>
      <c r="R209" s="500" t="str">
        <f>IF(終値!A209="","",IF(AND(安値!W209&lt;安値!V209,安値!W209&lt;安値!U209,安値!W209&lt;安値!X209,安値!W209&lt;安値!Y209),18,""))</f>
        <v/>
      </c>
      <c r="S209" s="500" t="str">
        <f>IF(終値!A209="","",IF(AND(安値!X209&lt;安値!W209,安値!X209&lt;安値!V209,安値!X209&lt;安値!Y209,安値!X209&lt;安値!Z209),19,""))</f>
        <v/>
      </c>
      <c r="T209" s="500">
        <f>IF(終値!A209="","",IF(AND(安値!Y209&lt;安値!X209,安値!Y209&lt;安値!W209,安値!Y209&lt;安値!Z209,安値!Y209&lt;安値!AA209),20,""))</f>
        <v>20</v>
      </c>
      <c r="U209" s="500" t="str">
        <f>IF(終値!A209="","",IF(AND(安値!Z209&lt;安値!Y209,安値!Z209&lt;安値!X209,安値!Z209&lt;安値!AA209,安値!Z209&lt;安値!AB209),21,""))</f>
        <v/>
      </c>
      <c r="V209" s="500" t="str">
        <f>IF(終値!A209="","",IF(AND(安値!AA209&lt;安値!Z209,安値!AA209&lt;安値!Y209,安値!AA209&lt;安値!AB209,安値!AA209&lt;安値!AC209),22,""))</f>
        <v/>
      </c>
      <c r="W209" s="500">
        <f>IF(終値!A209="","",IF(AND(安値!AB209&lt;安値!AA209,安値!AB209&lt;安値!Z209,安値!AB209&lt;安値!AC209,安値!AB209&lt;安値!AD209),23,""))</f>
        <v>23</v>
      </c>
      <c r="X209" s="500" t="str">
        <f>IF(終値!A209="","",IF(AND(安値!AC209&lt;安値!AB209,安値!AC209&lt;安値!AA209,安値!AC209&lt;安値!AD209,安値!AC209&lt;安値!AE209),24,""))</f>
        <v/>
      </c>
      <c r="Y209" s="500" t="str">
        <f>IF(終値!A209="","",IF(AND(安値!AD209&lt;安値!AC209,安値!AD209&lt;安値!AB209,安値!AD209&lt;安値!AE209,安値!AD209&lt;安値!AF209),25,""))</f>
        <v/>
      </c>
      <c r="Z209" s="500" t="str">
        <f>IF(終値!A209="","",IF(AND(安値!AE209&lt;安値!AD209,安値!AE209&lt;安値!AC209,安値!AE209&lt;安値!AF209,安値!AE209&lt;安値!AG209),26,""))</f>
        <v/>
      </c>
      <c r="AA209" s="500" t="str">
        <f>IF(終値!A209="","",IF(AND(安値!AF209&lt;安値!AE209,安値!AF209&lt;安値!AD209,安値!AF209&lt;安値!AG209,安値!AF209&lt;安値!AH209),27,""))</f>
        <v/>
      </c>
      <c r="AB209" s="500" t="str">
        <f>IF(終値!A209="","",IF(AND(安値!AG209&lt;安値!AF209,安値!AG209&lt;安値!AE209,安値!AG209&lt;安値!AH209,安値!AG209&lt;安値!AI209),28,""))</f>
        <v/>
      </c>
      <c r="AC209" s="500" t="str">
        <f>IF(終値!A209="","",IF(AND(高値!G209&gt;高値!F209,高値!G209&gt;高値!E209,高値!G209&gt;高値!H209,高値!G209&gt;高値!I209),2,""))</f>
        <v/>
      </c>
      <c r="AD209" s="500" t="str">
        <f>IF(終値!A209="","",IF(AND(高値!H209&gt;高値!G209,高値!H209&gt;高値!F209,高値!H209&gt;高値!I209,高値!H209&gt;高値!J209),3,""))</f>
        <v/>
      </c>
      <c r="AE209" s="500">
        <f>IF(終値!A209="","",IF(AND(高値!I209&gt;高値!H209,高値!I209&gt;高値!G209,高値!I209&gt;高値!J209,高値!I209&gt;高値!K209),4,""))</f>
        <v>4</v>
      </c>
      <c r="AF209" s="500" t="str">
        <f>IF(終値!A209="","",IF(AND(高値!J209&gt;高値!I209,高値!J209&gt;高値!H209,高値!J209&gt;高値!K209,高値!J209&gt;高値!L209),5,""))</f>
        <v/>
      </c>
      <c r="AG209" s="500" t="str">
        <f>IF(終値!A209="","",IF(AND(高値!K209&gt;高値!J209,高値!K209&gt;高値!I209,高値!K209&gt;高値!L209,高値!K209&gt;高値!M209),6,""))</f>
        <v/>
      </c>
      <c r="AH209" s="500" t="str">
        <f>IF(終値!A209="","",IF(AND(高値!L209&gt;高値!K209,高値!L209&gt;高値!J209,高値!L209&gt;高値!M209,高値!L209&gt;高値!N209),7,""))</f>
        <v/>
      </c>
      <c r="AI209" s="500" t="str">
        <f>IF(終値!A209="","",IF(AND(高値!M209&gt;高値!L209,高値!M209&gt;高値!K209,高値!M209&gt;高値!N209,高値!M209&gt;高値!O209),8,""))</f>
        <v/>
      </c>
      <c r="AJ209" s="500" t="str">
        <f>IF(終値!A209="","",IF(AND(高値!N209&gt;高値!M209,高値!N209&gt;高値!L209,高値!N209&gt;高値!O209,高値!N209&gt;高値!P209),9,""))</f>
        <v/>
      </c>
      <c r="AK209" s="500" t="str">
        <f>IF(終値!A209="","",IF(AND(高値!O209&gt;高値!N209,高値!O209&gt;高値!M209,高値!O209&gt;高値!P209,高値!O209&gt;高値!Q209),10,""))</f>
        <v/>
      </c>
      <c r="AL209" s="500">
        <f>IF(終値!A209="","",IF(AND(高値!P209&gt;高値!O209,高値!P209&gt;高値!N209,高値!P209&gt;高値!Q209,高値!P209&gt;高値!R209),11,""))</f>
        <v>11</v>
      </c>
      <c r="AM209" s="500" t="str">
        <f>IF(終値!A209="","",IF(AND(高値!Q209&gt;高値!P209,高値!Q209&gt;高値!O209,高値!Q209&gt;高値!R209,高値!Q209&gt;高値!S209),12,""))</f>
        <v/>
      </c>
      <c r="AN209" s="500" t="str">
        <f>IF(終値!A209="","",IF(AND(高値!R209&gt;高値!Q209,高値!R209&gt;高値!P209,高値!R209&gt;高値!S209,高値!R209&gt;高値!T209),13,""))</f>
        <v/>
      </c>
      <c r="AO209" s="500" t="str">
        <f>IF(終値!A209="","",IF(AND(高値!S209&gt;高値!R209,高値!S209&gt;高値!Q209,高値!S209&gt;高値!T209,高値!S209&gt;高値!U209),14,""))</f>
        <v/>
      </c>
      <c r="AP209" s="500" t="str">
        <f>IF(終値!A209="","",IF(AND(高値!T209&gt;高値!S209,高値!T209&gt;高値!R209,高値!T209&gt;高値!U209,高値!T209&gt;高値!V209),15,""))</f>
        <v/>
      </c>
      <c r="AQ209" s="500" t="str">
        <f>IF(終値!A209="","",IF(AND(高値!U209&gt;高値!T209,高値!U209&gt;高値!S209,高値!U209&gt;高値!V209,高値!U209&gt;高値!W209),16,""))</f>
        <v/>
      </c>
      <c r="AR209" s="500" t="str">
        <f>IF(終値!A209="","",IF(AND(高値!V209&gt;高値!U209,高値!V209&gt;高値!T209,高値!V209&gt;高値!W209,高値!V209&gt;高値!X209),17,""))</f>
        <v/>
      </c>
      <c r="AS209" s="500">
        <f>IF(終値!A209="","",IF(AND(高値!W209&gt;高値!V209,高値!W209&gt;高値!U209,高値!W209&gt;高値!X209,高値!W209&gt;高値!Y209),18,""))</f>
        <v>18</v>
      </c>
      <c r="AT209" s="500" t="str">
        <f>IF(終値!A209="","",IF(AND(高値!X209&gt;高値!W209,高値!X209&gt;高値!V209,高値!X209&gt;高値!Y209,高値!X209&gt;高値!Z209),19,""))</f>
        <v/>
      </c>
      <c r="AU209" s="500" t="str">
        <f>IF(終値!A209="","",IF(AND(高値!Y209&gt;高値!X209,高値!Y209&gt;高値!W209,高値!Y209&gt;高値!Z209,高値!Y209&gt;高値!AA209),20,""))</f>
        <v/>
      </c>
      <c r="AV209" s="500" t="str">
        <f>IF(終値!A209="","",IF(AND(高値!Z209&gt;高値!Y209,高値!Z209&gt;高値!X209,高値!Z209&gt;高値!AA209,高値!Z209&gt;高値!AB209),21,""))</f>
        <v/>
      </c>
      <c r="AW209" s="500" t="str">
        <f>IF(終値!A209="","",IF(AND(高値!AA209&gt;高値!Z209,高値!AA209&gt;高値!Y209,高値!AA209&gt;高値!AB209,高値!AA209&gt;高値!AC209),22,""))</f>
        <v/>
      </c>
      <c r="AX209" s="500" t="str">
        <f>IF(終値!A209="","",IF(AND(高値!AB209&gt;高値!AA209,高値!AB209&gt;高値!Z209,高値!AB209&gt;高値!AC209,高値!AB209&gt;高値!AD209),23,""))</f>
        <v/>
      </c>
      <c r="AY209" s="500" t="str">
        <f>IF(終値!A209="","",IF(AND(高値!AC209&gt;高値!AB209,高値!AC209&gt;高値!AA209,高値!AC209&gt;高値!AD209,高値!AC209&gt;高値!AE209),24,""))</f>
        <v/>
      </c>
      <c r="AZ209" s="500">
        <f>IF(終値!A209="","",IF(AND(高値!AD209&gt;高値!AC209,高値!AD209&gt;高値!AB209,高値!AD209&gt;高値!AE209,高値!AD209&gt;高値!AF209),25,""))</f>
        <v>25</v>
      </c>
      <c r="BA209" s="500" t="str">
        <f>IF(終値!A209="","",IF(AND(高値!AE209&gt;高値!AD209,高値!AE209&gt;高値!AC209,高値!AE209&gt;高値!AF209,高値!AE209&gt;高値!AG209),26,""))</f>
        <v/>
      </c>
      <c r="BB209" s="500" t="str">
        <f>IF(終値!A209="","",IF(AND(高値!AF209&gt;高値!AE209,高値!AF209&gt;高値!AD209,高値!AF209&gt;高値!AG209,高値!AF209&gt;高値!AH209),27,""))</f>
        <v/>
      </c>
      <c r="BC209" s="500" t="str">
        <f>IF(終値!A209="","",IF(AND(高値!AG209&gt;高値!AF209,高値!AG209&gt;高値!AE209,高値!AG209&gt;高値!AH209,高値!AG209&gt;高値!AI209),28,""))</f>
        <v/>
      </c>
      <c r="BD209" s="500">
        <f t="shared" si="18"/>
        <v>4</v>
      </c>
      <c r="BE209" s="500">
        <f t="shared" si="19"/>
        <v>7</v>
      </c>
      <c r="BF209" s="500">
        <f t="shared" si="20"/>
        <v>13</v>
      </c>
      <c r="BG209" s="500">
        <f>IF($BE209="","",INDEX(安値!$E209:$CZ209,1,$BE209+1))</f>
        <v>69950</v>
      </c>
      <c r="BH209" s="500">
        <f>IF($BF209="","",INDEX(安値!$E209:$CZ209,1,$BF209+1))</f>
        <v>68930</v>
      </c>
      <c r="BI209" s="500">
        <f>IF($BF209="","",MAX(INDEX(高値!$E209:$CZ209,1,$BE209+1):INDEX(高値!$E209:$CZ209,1,$BF209+1)))</f>
        <v>74170</v>
      </c>
      <c r="BJ209" s="500">
        <f>IF($BF209="","",AVERAGE(INDEX(終値!$E209:$CZ209,1,$BF209+1):INDEX(終値!$E209:$CZ209,1,$BF209+20))-2*STDEVP(INDEX(終値!$E209:$CZ209,1,$BF209+1):INDEX(終値!$E209:$CZ209,1,$BF209+20)))</f>
        <v>72117.126081803013</v>
      </c>
      <c r="BK209" s="500">
        <f>IF($BE209="","",AVERAGE(INDEX(終値!$E209:$CZ209,1,$BE209+1):INDEX(終値!$E209:$CZ209,1,$BE209+20))-2*STDEVP(INDEX(終値!$E209:$CZ209,1,$BE209+1):INDEX(終値!$E209:$CZ209,1,$BE209+20)))</f>
        <v>68772.226387994015</v>
      </c>
      <c r="BL209" s="500">
        <f t="shared" si="21"/>
        <v>4</v>
      </c>
      <c r="BM209" s="500">
        <f t="shared" si="22"/>
        <v>4</v>
      </c>
      <c r="BN209" s="500">
        <f t="shared" si="23"/>
        <v>11</v>
      </c>
      <c r="BO209" s="500">
        <f>IF($BM209="","",INDEX(高値!$E209:$CZ209,1,$BM209+1))</f>
        <v>83520</v>
      </c>
      <c r="BP209" s="500">
        <f>IF($BN209="","",INDEX(高値!$E209:$CZ209,1,$BN209+1))</f>
        <v>73830</v>
      </c>
      <c r="BQ209" s="500">
        <f>IF($BN209="","",MIN(INDEX(安値!$E209:$CZ209,1,$BM209+1):INDEX(安値!$E209:$CZ209,1,$BN209+1)))</f>
        <v>69950</v>
      </c>
      <c r="BR209" s="500">
        <f>IF($BN209="","",AVERAGE(INDEX(終値!$E209:$CZ209,1,$BN209+1):INDEX(終値!$E209:$CZ209,1,$BN209+20))+2*STDEVP(INDEX(終値!$E209:$CZ209,1,$BN209+1):INDEX(終値!$E209:$CZ209,1,$BN209+20)))</f>
        <v>82906.370493462106</v>
      </c>
      <c r="BS209" s="500">
        <f>IF($BM209="","",AVERAGE(INDEX(終値!$E209:$CZ209,1,$BM209+1):INDEX(終値!$E209:$CZ209,1,$BM209+20))+2*STDEVP(INDEX(終値!$E209:$CZ209,1,$BM209+1):INDEX(終値!$E209:$CZ209,1,$BM209+20)))</f>
        <v>82002.004038520012</v>
      </c>
      <c r="BT209" s="497" t="str">
        <f>IFERROR(IF(AND($BD209&gt;=2,ABS($BG209-$BH209)/$BH209&lt;=BB設定!$B$12,$BI209&gt;=MAX($BH209,$BG209)*(1+BB設定!$B$13),終値!E209&gt;$BG209),IF(OR(終値!E209&gt;=$BI209,AND($BH209&lt;$BJ209,$BG209&gt;=$BK209)),"二番底W▲","二番底W形成"),IF(AND($BL209&gt;=2,ABS($BO209-$BP209)/$BP209&lt;=BB設定!$B$12,$BQ209&lt;=MIN($BP209,$BO209)*(1-BB設定!$B$13),終値!E209&lt;$BO209),IF(OR(終値!E209&lt;=$BQ209,AND($BP209&gt;$BR209,$BO209&lt;=$BS209)),"二番天井M▼","二番天井M形成"),"－")),"－")</f>
        <v>二番底W▲</v>
      </c>
    </row>
    <row r="210" spans="2:72">
      <c r="B210" s="500" t="str">
        <f>IF(終値!A210="","",IF(AND(安値!G210&lt;安値!F210,安値!G210&lt;安値!E210,安値!G210&lt;安値!H210,安値!G210&lt;安値!I210),2,""))</f>
        <v/>
      </c>
      <c r="C210" s="500" t="str">
        <f>IF(終値!A210="","",IF(AND(安値!H210&lt;安値!G210,安値!H210&lt;安値!F210,安値!H210&lt;安値!I210,安値!H210&lt;安値!J210),3,""))</f>
        <v/>
      </c>
      <c r="D210" s="500" t="str">
        <f>IF(終値!A210="","",IF(AND(安値!I210&lt;安値!H210,安値!I210&lt;安値!G210,安値!I210&lt;安値!J210,安値!I210&lt;安値!K210),4,""))</f>
        <v/>
      </c>
      <c r="E210" s="500" t="str">
        <f>IF(終値!A210="","",IF(AND(安値!J210&lt;安値!I210,安値!J210&lt;安値!H210,安値!J210&lt;安値!K210,安値!J210&lt;安値!L210),5,""))</f>
        <v/>
      </c>
      <c r="F210" s="500">
        <f>IF(終値!A210="","",IF(AND(安値!K210&lt;安値!J210,安値!K210&lt;安値!I210,安値!K210&lt;安値!L210,安値!K210&lt;安値!M210),6,""))</f>
        <v>6</v>
      </c>
      <c r="G210" s="500" t="str">
        <f>IF(終値!A210="","",IF(AND(安値!L210&lt;安値!K210,安値!L210&lt;安値!J210,安値!L210&lt;安値!M210,安値!L210&lt;安値!N210),7,""))</f>
        <v/>
      </c>
      <c r="H210" s="500" t="str">
        <f>IF(終値!A210="","",IF(AND(安値!M210&lt;安値!L210,安値!M210&lt;安値!K210,安値!M210&lt;安値!N210,安値!M210&lt;安値!O210),8,""))</f>
        <v/>
      </c>
      <c r="I210" s="500" t="str">
        <f>IF(終値!A210="","",IF(AND(安値!N210&lt;安値!M210,安値!N210&lt;安値!L210,安値!N210&lt;安値!O210,安値!N210&lt;安値!P210),9,""))</f>
        <v/>
      </c>
      <c r="J210" s="500" t="str">
        <f>IF(終値!A210="","",IF(AND(安値!O210&lt;安値!N210,安値!O210&lt;安値!M210,安値!O210&lt;安値!P210,安値!O210&lt;安値!Q210),10,""))</f>
        <v/>
      </c>
      <c r="K210" s="500" t="str">
        <f>IF(終値!A210="","",IF(AND(安値!P210&lt;安値!O210,安値!P210&lt;安値!N210,安値!P210&lt;安値!Q210,安値!P210&lt;安値!R210),11,""))</f>
        <v/>
      </c>
      <c r="L210" s="500">
        <f>IF(終値!A210="","",IF(AND(安値!Q210&lt;安値!P210,安値!Q210&lt;安値!O210,安値!Q210&lt;安値!R210,安値!Q210&lt;安値!S210),12,""))</f>
        <v>12</v>
      </c>
      <c r="M210" s="500" t="str">
        <f>IF(終値!A210="","",IF(AND(安値!R210&lt;安値!Q210,安値!R210&lt;安値!P210,安値!R210&lt;安値!S210,安値!R210&lt;安値!T210),13,""))</f>
        <v/>
      </c>
      <c r="N210" s="500" t="str">
        <f>IF(終値!A210="","",IF(AND(安値!S210&lt;安値!R210,安値!S210&lt;安値!Q210,安値!S210&lt;安値!T210,安値!S210&lt;安値!U210),14,""))</f>
        <v/>
      </c>
      <c r="O210" s="500" t="str">
        <f>IF(終値!A210="","",IF(AND(安値!T210&lt;安値!S210,安値!T210&lt;安値!R210,安値!T210&lt;安値!U210,安値!T210&lt;安値!V210),15,""))</f>
        <v/>
      </c>
      <c r="P210" s="500">
        <f>IF(終値!A210="","",IF(AND(安値!U210&lt;安値!T210,安値!U210&lt;安値!S210,安値!U210&lt;安値!V210,安値!U210&lt;安値!W210),16,""))</f>
        <v>16</v>
      </c>
      <c r="Q210" s="500" t="str">
        <f>IF(終値!A210="","",IF(AND(安値!V210&lt;安値!U210,安値!V210&lt;安値!T210,安値!V210&lt;安値!W210,安値!V210&lt;安値!X210),17,""))</f>
        <v/>
      </c>
      <c r="R210" s="500" t="str">
        <f>IF(終値!A210="","",IF(AND(安値!W210&lt;安値!V210,安値!W210&lt;安値!U210,安値!W210&lt;安値!X210,安値!W210&lt;安値!Y210),18,""))</f>
        <v/>
      </c>
      <c r="S210" s="500" t="str">
        <f>IF(終値!A210="","",IF(AND(安値!X210&lt;安値!W210,安値!X210&lt;安値!V210,安値!X210&lt;安値!Y210,安値!X210&lt;安値!Z210),19,""))</f>
        <v/>
      </c>
      <c r="T210" s="500" t="str">
        <f>IF(終値!A210="","",IF(AND(安値!Y210&lt;安値!X210,安値!Y210&lt;安値!W210,安値!Y210&lt;安値!Z210,安値!Y210&lt;安値!AA210),20,""))</f>
        <v/>
      </c>
      <c r="U210" s="500" t="str">
        <f>IF(終値!A210="","",IF(AND(安値!Z210&lt;安値!Y210,安値!Z210&lt;安値!X210,安値!Z210&lt;安値!AA210,安値!Z210&lt;安値!AB210),21,""))</f>
        <v/>
      </c>
      <c r="V210" s="500" t="str">
        <f>IF(終値!A210="","",IF(AND(安値!AA210&lt;安値!Z210,安値!AA210&lt;安値!Y210,安値!AA210&lt;安値!AB210,安値!AA210&lt;安値!AC210),22,""))</f>
        <v/>
      </c>
      <c r="W210" s="500">
        <f>IF(終値!A210="","",IF(AND(安値!AB210&lt;安値!AA210,安値!AB210&lt;安値!Z210,安値!AB210&lt;安値!AC210,安値!AB210&lt;安値!AD210),23,""))</f>
        <v>23</v>
      </c>
      <c r="X210" s="500" t="str">
        <f>IF(終値!A210="","",IF(AND(安値!AC210&lt;安値!AB210,安値!AC210&lt;安値!AA210,安値!AC210&lt;安値!AD210,安値!AC210&lt;安値!AE210),24,""))</f>
        <v/>
      </c>
      <c r="Y210" s="500" t="str">
        <f>IF(終値!A210="","",IF(AND(安値!AD210&lt;安値!AC210,安値!AD210&lt;安値!AB210,安値!AD210&lt;安値!AE210,安値!AD210&lt;安値!AF210),25,""))</f>
        <v/>
      </c>
      <c r="Z210" s="500" t="str">
        <f>IF(終値!A210="","",IF(AND(安値!AE210&lt;安値!AD210,安値!AE210&lt;安値!AC210,安値!AE210&lt;安値!AF210,安値!AE210&lt;安値!AG210),26,""))</f>
        <v/>
      </c>
      <c r="AA210" s="500">
        <f>IF(終値!A210="","",IF(AND(安値!AF210&lt;安値!AE210,安値!AF210&lt;安値!AD210,安値!AF210&lt;安値!AG210,安値!AF210&lt;安値!AH210),27,""))</f>
        <v>27</v>
      </c>
      <c r="AB210" s="500" t="str">
        <f>IF(終値!A210="","",IF(AND(安値!AG210&lt;安値!AF210,安値!AG210&lt;安値!AE210,安値!AG210&lt;安値!AH210,安値!AG210&lt;安値!AI210),28,""))</f>
        <v/>
      </c>
      <c r="AC210" s="500" t="str">
        <f>IF(終値!A210="","",IF(AND(高値!G210&gt;高値!F210,高値!G210&gt;高値!E210,高値!G210&gt;高値!H210,高値!G210&gt;高値!I210),2,""))</f>
        <v/>
      </c>
      <c r="AD210" s="500" t="str">
        <f>IF(終値!A210="","",IF(AND(高値!H210&gt;高値!G210,高値!H210&gt;高値!F210,高値!H210&gt;高値!I210,高値!H210&gt;高値!J210),3,""))</f>
        <v/>
      </c>
      <c r="AE210" s="500" t="str">
        <f>IF(終値!A210="","",IF(AND(高値!I210&gt;高値!H210,高値!I210&gt;高値!G210,高値!I210&gt;高値!J210,高値!I210&gt;高値!K210),4,""))</f>
        <v/>
      </c>
      <c r="AF210" s="500" t="str">
        <f>IF(終値!A210="","",IF(AND(高値!J210&gt;高値!I210,高値!J210&gt;高値!H210,高値!J210&gt;高値!K210,高値!J210&gt;高値!L210),5,""))</f>
        <v/>
      </c>
      <c r="AG210" s="500" t="str">
        <f>IF(終値!A210="","",IF(AND(高値!K210&gt;高値!J210,高値!K210&gt;高値!I210,高値!K210&gt;高値!L210,高値!K210&gt;高値!M210),6,""))</f>
        <v/>
      </c>
      <c r="AH210" s="500" t="str">
        <f>IF(終値!A210="","",IF(AND(高値!L210&gt;高値!K210,高値!L210&gt;高値!J210,高値!L210&gt;高値!M210,高値!L210&gt;高値!N210),7,""))</f>
        <v/>
      </c>
      <c r="AI210" s="500" t="str">
        <f>IF(終値!A210="","",IF(AND(高値!M210&gt;高値!L210,高値!M210&gt;高値!K210,高値!M210&gt;高値!N210,高値!M210&gt;高値!O210),8,""))</f>
        <v/>
      </c>
      <c r="AJ210" s="500" t="str">
        <f>IF(終値!A210="","",IF(AND(高値!N210&gt;高値!M210,高値!N210&gt;高値!L210,高値!N210&gt;高値!O210,高値!N210&gt;高値!P210),9,""))</f>
        <v/>
      </c>
      <c r="AK210" s="500" t="str">
        <f>IF(終値!A210="","",IF(AND(高値!O210&gt;高値!N210,高値!O210&gt;高値!M210,高値!O210&gt;高値!P210,高値!O210&gt;高値!Q210),10,""))</f>
        <v/>
      </c>
      <c r="AL210" s="500">
        <f>IF(終値!A210="","",IF(AND(高値!P210&gt;高値!O210,高値!P210&gt;高値!N210,高値!P210&gt;高値!Q210,高値!P210&gt;高値!R210),11,""))</f>
        <v>11</v>
      </c>
      <c r="AM210" s="500" t="str">
        <f>IF(終値!A210="","",IF(AND(高値!Q210&gt;高値!P210,高値!Q210&gt;高値!O210,高値!Q210&gt;高値!R210,高値!Q210&gt;高値!S210),12,""))</f>
        <v/>
      </c>
      <c r="AN210" s="500" t="str">
        <f>IF(終値!A210="","",IF(AND(高値!R210&gt;高値!Q210,高値!R210&gt;高値!P210,高値!R210&gt;高値!S210,高値!R210&gt;高値!T210),13,""))</f>
        <v/>
      </c>
      <c r="AO210" s="500" t="str">
        <f>IF(終値!A210="","",IF(AND(高値!S210&gt;高値!R210,高値!S210&gt;高値!Q210,高値!S210&gt;高値!T210,高値!S210&gt;高値!U210),14,""))</f>
        <v/>
      </c>
      <c r="AP210" s="500" t="str">
        <f>IF(終値!A210="","",IF(AND(高値!T210&gt;高値!S210,高値!T210&gt;高値!R210,高値!T210&gt;高値!U210,高値!T210&gt;高値!V210),15,""))</f>
        <v/>
      </c>
      <c r="AQ210" s="500" t="str">
        <f>IF(終値!A210="","",IF(AND(高値!U210&gt;高値!T210,高値!U210&gt;高値!S210,高値!U210&gt;高値!V210,高値!U210&gt;高値!W210),16,""))</f>
        <v/>
      </c>
      <c r="AR210" s="500" t="str">
        <f>IF(終値!A210="","",IF(AND(高値!V210&gt;高値!U210,高値!V210&gt;高値!T210,高値!V210&gt;高値!W210,高値!V210&gt;高値!X210),17,""))</f>
        <v/>
      </c>
      <c r="AS210" s="500">
        <f>IF(終値!A210="","",IF(AND(高値!W210&gt;高値!V210,高値!W210&gt;高値!U210,高値!W210&gt;高値!X210,高値!W210&gt;高値!Y210),18,""))</f>
        <v>18</v>
      </c>
      <c r="AT210" s="500" t="str">
        <f>IF(終値!A210="","",IF(AND(高値!X210&gt;高値!W210,高値!X210&gt;高値!V210,高値!X210&gt;高値!Y210,高値!X210&gt;高値!Z210),19,""))</f>
        <v/>
      </c>
      <c r="AU210" s="500" t="str">
        <f>IF(終値!A210="","",IF(AND(高値!Y210&gt;高値!X210,高値!Y210&gt;高値!W210,高値!Y210&gt;高値!Z210,高値!Y210&gt;高値!AA210),20,""))</f>
        <v/>
      </c>
      <c r="AV210" s="500" t="str">
        <f>IF(終値!A210="","",IF(AND(高値!Z210&gt;高値!Y210,高値!Z210&gt;高値!X210,高値!Z210&gt;高値!AA210,高値!Z210&gt;高値!AB210),21,""))</f>
        <v/>
      </c>
      <c r="AW210" s="500">
        <f>IF(終値!A210="","",IF(AND(高値!AA210&gt;高値!Z210,高値!AA210&gt;高値!Y210,高値!AA210&gt;高値!AB210,高値!AA210&gt;高値!AC210),22,""))</f>
        <v>22</v>
      </c>
      <c r="AX210" s="500" t="str">
        <f>IF(終値!A210="","",IF(AND(高値!AB210&gt;高値!AA210,高値!AB210&gt;高値!Z210,高値!AB210&gt;高値!AC210,高値!AB210&gt;高値!AD210),23,""))</f>
        <v/>
      </c>
      <c r="AY210" s="500" t="str">
        <f>IF(終値!A210="","",IF(AND(高値!AC210&gt;高値!AB210,高値!AC210&gt;高値!AA210,高値!AC210&gt;高値!AD210,高値!AC210&gt;高値!AE210),24,""))</f>
        <v/>
      </c>
      <c r="AZ210" s="500" t="str">
        <f>IF(終値!A210="","",IF(AND(高値!AD210&gt;高値!AC210,高値!AD210&gt;高値!AB210,高値!AD210&gt;高値!AE210,高値!AD210&gt;高値!AF210),25,""))</f>
        <v/>
      </c>
      <c r="BA210" s="500" t="str">
        <f>IF(終値!A210="","",IF(AND(高値!AE210&gt;高値!AD210,高値!AE210&gt;高値!AC210,高値!AE210&gt;高値!AF210,高値!AE210&gt;高値!AG210),26,""))</f>
        <v/>
      </c>
      <c r="BB210" s="500" t="str">
        <f>IF(終値!A210="","",IF(AND(高値!AF210&gt;高値!AE210,高値!AF210&gt;高値!AD210,高値!AF210&gt;高値!AG210,高値!AF210&gt;高値!AH210),27,""))</f>
        <v/>
      </c>
      <c r="BC210" s="500" t="str">
        <f>IF(終値!A210="","",IF(AND(高値!AG210&gt;高値!AF210,高値!AG210&gt;高値!AE210,高値!AG210&gt;高値!AH210,高値!AG210&gt;高値!AI210),28,""))</f>
        <v/>
      </c>
      <c r="BD210" s="500">
        <f t="shared" si="18"/>
        <v>5</v>
      </c>
      <c r="BE210" s="500">
        <f t="shared" si="19"/>
        <v>6</v>
      </c>
      <c r="BF210" s="500">
        <f t="shared" si="20"/>
        <v>12</v>
      </c>
      <c r="BG210" s="500">
        <f>IF($BE210="","",INDEX(安値!$E210:$CZ210,1,$BE210+1))</f>
        <v>5260</v>
      </c>
      <c r="BH210" s="500">
        <f>IF($BF210="","",INDEX(安値!$E210:$CZ210,1,$BF210+1))</f>
        <v>6180</v>
      </c>
      <c r="BI210" s="500">
        <f>IF($BF210="","",MAX(INDEX(高値!$E210:$CZ210,1,$BE210+1):INDEX(高値!$E210:$CZ210,1,$BF210+1)))</f>
        <v>7180</v>
      </c>
      <c r="BJ210" s="500">
        <f>IF($BF210="","",AVERAGE(INDEX(終値!$E210:$CZ210,1,$BF210+1):INDEX(終値!$E210:$CZ210,1,$BF210+20))-2*STDEVP(INDEX(終値!$E210:$CZ210,1,$BF210+1):INDEX(終値!$E210:$CZ210,1,$BF210+20)))</f>
        <v>6437.4148588587605</v>
      </c>
      <c r="BK210" s="500">
        <f>IF($BE210="","",AVERAGE(INDEX(終値!$E210:$CZ210,1,$BE210+1):INDEX(終値!$E210:$CZ210,1,$BE210+20))-2*STDEVP(INDEX(終値!$E210:$CZ210,1,$BE210+1):INDEX(終値!$E210:$CZ210,1,$BE210+20)))</f>
        <v>5510.7680858805234</v>
      </c>
      <c r="BL210" s="500">
        <f t="shared" si="21"/>
        <v>3</v>
      </c>
      <c r="BM210" s="500">
        <f t="shared" si="22"/>
        <v>11</v>
      </c>
      <c r="BN210" s="500">
        <f t="shared" si="23"/>
        <v>18</v>
      </c>
      <c r="BO210" s="500">
        <f>IF($BM210="","",INDEX(高値!$E210:$CZ210,1,$BM210+1))</f>
        <v>7180</v>
      </c>
      <c r="BP210" s="500">
        <f>IF($BN210="","",INDEX(高値!$E210:$CZ210,1,$BN210+1))</f>
        <v>8200</v>
      </c>
      <c r="BQ210" s="500">
        <f>IF($BN210="","",MIN(INDEX(安値!$E210:$CZ210,1,$BM210+1):INDEX(安値!$E210:$CZ210,1,$BN210+1)))</f>
        <v>6180</v>
      </c>
      <c r="BR210" s="500">
        <f>IF($BN210="","",AVERAGE(INDEX(終値!$E210:$CZ210,1,$BN210+1):INDEX(終値!$E210:$CZ210,1,$BN210+20))+2*STDEVP(INDEX(終値!$E210:$CZ210,1,$BN210+1):INDEX(終値!$E210:$CZ210,1,$BN210+20)))</f>
        <v>8896.1917686262277</v>
      </c>
      <c r="BS210" s="500">
        <f>IF($BM210="","",AVERAGE(INDEX(終値!$E210:$CZ210,1,$BM210+1):INDEX(終値!$E210:$CZ210,1,$BM210+20))+2*STDEVP(INDEX(終値!$E210:$CZ210,1,$BM210+1):INDEX(終値!$E210:$CZ210,1,$BM210+20)))</f>
        <v>8833.1306382796938</v>
      </c>
      <c r="BT210" s="497" t="str">
        <f>IFERROR(IF(AND($BD210&gt;=2,ABS($BG210-$BH210)/$BH210&lt;=BB設定!$B$12,$BI210&gt;=MAX($BH210,$BG210)*(1+BB設定!$B$13),終値!E210&gt;$BG210),IF(OR(終値!E210&gt;=$BI210,AND($BH210&lt;$BJ210,$BG210&gt;=$BK210)),"二番底W▲","二番底W形成"),IF(AND($BL210&gt;=2,ABS($BO210-$BP210)/$BP210&lt;=BB設定!$B$12,$BQ210&lt;=MIN($BP210,$BO210)*(1-BB設定!$B$13),終値!E210&lt;$BO210),IF(OR(終値!E210&lt;=$BQ210,AND($BP210&gt;$BR210,$BO210&lt;=$BS210)),"二番天井M▼","二番天井M形成"),"－")),"－")</f>
        <v>－</v>
      </c>
    </row>
    <row r="211" spans="2:72">
      <c r="B211" s="500" t="str">
        <f>IF(終値!A211="","",IF(AND(安値!G211&lt;安値!F211,安値!G211&lt;安値!E211,安値!G211&lt;安値!H211,安値!G211&lt;安値!I211),2,""))</f>
        <v/>
      </c>
      <c r="C211" s="500" t="str">
        <f>IF(終値!A211="","",IF(AND(安値!H211&lt;安値!G211,安値!H211&lt;安値!F211,安値!H211&lt;安値!I211,安値!H211&lt;安値!J211),3,""))</f>
        <v/>
      </c>
      <c r="D211" s="500" t="str">
        <f>IF(終値!A211="","",IF(AND(安値!I211&lt;安値!H211,安値!I211&lt;安値!G211,安値!I211&lt;安値!J211,安値!I211&lt;安値!K211),4,""))</f>
        <v/>
      </c>
      <c r="E211" s="500" t="str">
        <f>IF(終値!A211="","",IF(AND(安値!J211&lt;安値!I211,安値!J211&lt;安値!H211,安値!J211&lt;安値!K211,安値!J211&lt;安値!L211),5,""))</f>
        <v/>
      </c>
      <c r="F211" s="500">
        <f>IF(終値!A211="","",IF(AND(安値!K211&lt;安値!J211,安値!K211&lt;安値!I211,安値!K211&lt;安値!L211,安値!K211&lt;安値!M211),6,""))</f>
        <v>6</v>
      </c>
      <c r="G211" s="500" t="str">
        <f>IF(終値!A211="","",IF(AND(安値!L211&lt;安値!K211,安値!L211&lt;安値!J211,安値!L211&lt;安値!M211,安値!L211&lt;安値!N211),7,""))</f>
        <v/>
      </c>
      <c r="H211" s="500" t="str">
        <f>IF(終値!A211="","",IF(AND(安値!M211&lt;安値!L211,安値!M211&lt;安値!K211,安値!M211&lt;安値!N211,安値!M211&lt;安値!O211),8,""))</f>
        <v/>
      </c>
      <c r="I211" s="500" t="str">
        <f>IF(終値!A211="","",IF(AND(安値!N211&lt;安値!M211,安値!N211&lt;安値!L211,安値!N211&lt;安値!O211,安値!N211&lt;安値!P211),9,""))</f>
        <v/>
      </c>
      <c r="J211" s="500" t="str">
        <f>IF(終値!A211="","",IF(AND(安値!O211&lt;安値!N211,安値!O211&lt;安値!M211,安値!O211&lt;安値!P211,安値!O211&lt;安値!Q211),10,""))</f>
        <v/>
      </c>
      <c r="K211" s="500" t="str">
        <f>IF(終値!A211="","",IF(AND(安値!P211&lt;安値!O211,安値!P211&lt;安値!N211,安値!P211&lt;安値!Q211,安値!P211&lt;安値!R211),11,""))</f>
        <v/>
      </c>
      <c r="L211" s="500" t="str">
        <f>IF(終値!A211="","",IF(AND(安値!Q211&lt;安値!P211,安値!Q211&lt;安値!O211,安値!Q211&lt;安値!R211,安値!Q211&lt;安値!S211),12,""))</f>
        <v/>
      </c>
      <c r="M211" s="500">
        <f>IF(終値!A211="","",IF(AND(安値!R211&lt;安値!Q211,安値!R211&lt;安値!P211,安値!R211&lt;安値!S211,安値!R211&lt;安値!T211),13,""))</f>
        <v>13</v>
      </c>
      <c r="N211" s="500" t="str">
        <f>IF(終値!A211="","",IF(AND(安値!S211&lt;安値!R211,安値!S211&lt;安値!Q211,安値!S211&lt;安値!T211,安値!S211&lt;安値!U211),14,""))</f>
        <v/>
      </c>
      <c r="O211" s="500" t="str">
        <f>IF(終値!A211="","",IF(AND(安値!T211&lt;安値!S211,安値!T211&lt;安値!R211,安値!T211&lt;安値!U211,安値!T211&lt;安値!V211),15,""))</f>
        <v/>
      </c>
      <c r="P211" s="500">
        <f>IF(終値!A211="","",IF(AND(安値!U211&lt;安値!T211,安値!U211&lt;安値!S211,安値!U211&lt;安値!V211,安値!U211&lt;安値!W211),16,""))</f>
        <v>16</v>
      </c>
      <c r="Q211" s="500" t="str">
        <f>IF(終値!A211="","",IF(AND(安値!V211&lt;安値!U211,安値!V211&lt;安値!T211,安値!V211&lt;安値!W211,安値!V211&lt;安値!X211),17,""))</f>
        <v/>
      </c>
      <c r="R211" s="500" t="str">
        <f>IF(終値!A211="","",IF(AND(安値!W211&lt;安値!V211,安値!W211&lt;安値!U211,安値!W211&lt;安値!X211,安値!W211&lt;安値!Y211),18,""))</f>
        <v/>
      </c>
      <c r="S211" s="500" t="str">
        <f>IF(終値!A211="","",IF(AND(安値!X211&lt;安値!W211,安値!X211&lt;安値!V211,安値!X211&lt;安値!Y211,安値!X211&lt;安値!Z211),19,""))</f>
        <v/>
      </c>
      <c r="T211" s="500">
        <f>IF(終値!A211="","",IF(AND(安値!Y211&lt;安値!X211,安値!Y211&lt;安値!W211,安値!Y211&lt;安値!Z211,安値!Y211&lt;安値!AA211),20,""))</f>
        <v>20</v>
      </c>
      <c r="U211" s="500" t="str">
        <f>IF(終値!A211="","",IF(AND(安値!Z211&lt;安値!Y211,安値!Z211&lt;安値!X211,安値!Z211&lt;安値!AA211,安値!Z211&lt;安値!AB211),21,""))</f>
        <v/>
      </c>
      <c r="V211" s="500" t="str">
        <f>IF(終値!A211="","",IF(AND(安値!AA211&lt;安値!Z211,安値!AA211&lt;安値!Y211,安値!AA211&lt;安値!AB211,安値!AA211&lt;安値!AC211),22,""))</f>
        <v/>
      </c>
      <c r="W211" s="500">
        <f>IF(終値!A211="","",IF(AND(安値!AB211&lt;安値!AA211,安値!AB211&lt;安値!Z211,安値!AB211&lt;安値!AC211,安値!AB211&lt;安値!AD211),23,""))</f>
        <v>23</v>
      </c>
      <c r="X211" s="500" t="str">
        <f>IF(終値!A211="","",IF(AND(安値!AC211&lt;安値!AB211,安値!AC211&lt;安値!AA211,安値!AC211&lt;安値!AD211,安値!AC211&lt;安値!AE211),24,""))</f>
        <v/>
      </c>
      <c r="Y211" s="500" t="str">
        <f>IF(終値!A211="","",IF(AND(安値!AD211&lt;安値!AC211,安値!AD211&lt;安値!AB211,安値!AD211&lt;安値!AE211,安値!AD211&lt;安値!AF211),25,""))</f>
        <v/>
      </c>
      <c r="Z211" s="500" t="str">
        <f>IF(終値!A211="","",IF(AND(安値!AE211&lt;安値!AD211,安値!AE211&lt;安値!AC211,安値!AE211&lt;安値!AF211,安値!AE211&lt;安値!AG211),26,""))</f>
        <v/>
      </c>
      <c r="AA211" s="500">
        <f>IF(終値!A211="","",IF(AND(安値!AF211&lt;安値!AE211,安値!AF211&lt;安値!AD211,安値!AF211&lt;安値!AG211,安値!AF211&lt;安値!AH211),27,""))</f>
        <v>27</v>
      </c>
      <c r="AB211" s="500" t="str">
        <f>IF(終値!A211="","",IF(AND(安値!AG211&lt;安値!AF211,安値!AG211&lt;安値!AE211,安値!AG211&lt;安値!AH211,安値!AG211&lt;安値!AI211),28,""))</f>
        <v/>
      </c>
      <c r="AC211" s="500" t="str">
        <f>IF(終値!A211="","",IF(AND(高値!G211&gt;高値!F211,高値!G211&gt;高値!E211,高値!G211&gt;高値!H211,高値!G211&gt;高値!I211),2,""))</f>
        <v/>
      </c>
      <c r="AD211" s="500" t="str">
        <f>IF(終値!A211="","",IF(AND(高値!H211&gt;高値!G211,高値!H211&gt;高値!F211,高値!H211&gt;高値!I211,高値!H211&gt;高値!J211),3,""))</f>
        <v/>
      </c>
      <c r="AE211" s="500" t="str">
        <f>IF(終値!A211="","",IF(AND(高値!I211&gt;高値!H211,高値!I211&gt;高値!G211,高値!I211&gt;高値!J211,高値!I211&gt;高値!K211),4,""))</f>
        <v/>
      </c>
      <c r="AF211" s="500" t="str">
        <f>IF(終値!A211="","",IF(AND(高値!J211&gt;高値!I211,高値!J211&gt;高値!H211,高値!J211&gt;高値!K211,高値!J211&gt;高値!L211),5,""))</f>
        <v/>
      </c>
      <c r="AG211" s="500" t="str">
        <f>IF(終値!A211="","",IF(AND(高値!K211&gt;高値!J211,高値!K211&gt;高値!I211,高値!K211&gt;高値!L211,高値!K211&gt;高値!M211),6,""))</f>
        <v/>
      </c>
      <c r="AH211" s="500" t="str">
        <f>IF(終値!A211="","",IF(AND(高値!L211&gt;高値!K211,高値!L211&gt;高値!J211,高値!L211&gt;高値!M211,高値!L211&gt;高値!N211),7,""))</f>
        <v/>
      </c>
      <c r="AI211" s="500" t="str">
        <f>IF(終値!A211="","",IF(AND(高値!M211&gt;高値!L211,高値!M211&gt;高値!K211,高値!M211&gt;高値!N211,高値!M211&gt;高値!O211),8,""))</f>
        <v/>
      </c>
      <c r="AJ211" s="500" t="str">
        <f>IF(終値!A211="","",IF(AND(高値!N211&gt;高値!M211,高値!N211&gt;高値!L211,高値!N211&gt;高値!O211,高値!N211&gt;高値!P211),9,""))</f>
        <v/>
      </c>
      <c r="AK211" s="500">
        <f>IF(終値!A211="","",IF(AND(高値!O211&gt;高値!N211,高値!O211&gt;高値!M211,高値!O211&gt;高値!P211,高値!O211&gt;高値!Q211),10,""))</f>
        <v>10</v>
      </c>
      <c r="AL211" s="500" t="str">
        <f>IF(終値!A211="","",IF(AND(高値!P211&gt;高値!O211,高値!P211&gt;高値!N211,高値!P211&gt;高値!Q211,高値!P211&gt;高値!R211),11,""))</f>
        <v/>
      </c>
      <c r="AM211" s="500" t="str">
        <f>IF(終値!A211="","",IF(AND(高値!Q211&gt;高値!P211,高値!Q211&gt;高値!O211,高値!Q211&gt;高値!R211,高値!Q211&gt;高値!S211),12,""))</f>
        <v/>
      </c>
      <c r="AN211" s="500" t="str">
        <f>IF(終値!A211="","",IF(AND(高値!R211&gt;高値!Q211,高値!R211&gt;高値!P211,高値!R211&gt;高値!S211,高値!R211&gt;高値!T211),13,""))</f>
        <v/>
      </c>
      <c r="AO211" s="500" t="str">
        <f>IF(終値!A211="","",IF(AND(高値!S211&gt;高値!R211,高値!S211&gt;高値!Q211,高値!S211&gt;高値!T211,高値!S211&gt;高値!U211),14,""))</f>
        <v/>
      </c>
      <c r="AP211" s="500" t="str">
        <f>IF(終値!A211="","",IF(AND(高値!T211&gt;高値!S211,高値!T211&gt;高値!R211,高値!T211&gt;高値!U211,高値!T211&gt;高値!V211),15,""))</f>
        <v/>
      </c>
      <c r="AQ211" s="500" t="str">
        <f>IF(終値!A211="","",IF(AND(高値!U211&gt;高値!T211,高値!U211&gt;高値!S211,高値!U211&gt;高値!V211,高値!U211&gt;高値!W211),16,""))</f>
        <v/>
      </c>
      <c r="AR211" s="500">
        <f>IF(終値!A211="","",IF(AND(高値!V211&gt;高値!U211,高値!V211&gt;高値!T211,高値!V211&gt;高値!W211,高値!V211&gt;高値!X211),17,""))</f>
        <v>17</v>
      </c>
      <c r="AS211" s="500" t="str">
        <f>IF(終値!A211="","",IF(AND(高値!W211&gt;高値!V211,高値!W211&gt;高値!U211,高値!W211&gt;高値!X211,高値!W211&gt;高値!Y211),18,""))</f>
        <v/>
      </c>
      <c r="AT211" s="500" t="str">
        <f>IF(終値!A211="","",IF(AND(高値!X211&gt;高値!W211,高値!X211&gt;高値!V211,高値!X211&gt;高値!Y211,高値!X211&gt;高値!Z211),19,""))</f>
        <v/>
      </c>
      <c r="AU211" s="500" t="str">
        <f>IF(終値!A211="","",IF(AND(高値!Y211&gt;高値!X211,高値!Y211&gt;高値!W211,高値!Y211&gt;高値!Z211,高値!Y211&gt;高値!AA211),20,""))</f>
        <v/>
      </c>
      <c r="AV211" s="500" t="str">
        <f>IF(終値!A211="","",IF(AND(高値!Z211&gt;高値!Y211,高値!Z211&gt;高値!X211,高値!Z211&gt;高値!AA211,高値!Z211&gt;高値!AB211),21,""))</f>
        <v/>
      </c>
      <c r="AW211" s="500">
        <f>IF(終値!A211="","",IF(AND(高値!AA211&gt;高値!Z211,高値!AA211&gt;高値!Y211,高値!AA211&gt;高値!AB211,高値!AA211&gt;高値!AC211),22,""))</f>
        <v>22</v>
      </c>
      <c r="AX211" s="500" t="str">
        <f>IF(終値!A211="","",IF(AND(高値!AB211&gt;高値!AA211,高値!AB211&gt;高値!Z211,高値!AB211&gt;高値!AC211,高値!AB211&gt;高値!AD211),23,""))</f>
        <v/>
      </c>
      <c r="AY211" s="500" t="str">
        <f>IF(終値!A211="","",IF(AND(高値!AC211&gt;高値!AB211,高値!AC211&gt;高値!AA211,高値!AC211&gt;高値!AD211,高値!AC211&gt;高値!AE211),24,""))</f>
        <v/>
      </c>
      <c r="AZ211" s="500" t="str">
        <f>IF(終値!A211="","",IF(AND(高値!AD211&gt;高値!AC211,高値!AD211&gt;高値!AB211,高値!AD211&gt;高値!AE211,高値!AD211&gt;高値!AF211),25,""))</f>
        <v/>
      </c>
      <c r="BA211" s="500" t="str">
        <f>IF(終値!A211="","",IF(AND(高値!AE211&gt;高値!AD211,高値!AE211&gt;高値!AC211,高値!AE211&gt;高値!AF211,高値!AE211&gt;高値!AG211),26,""))</f>
        <v/>
      </c>
      <c r="BB211" s="500" t="str">
        <f>IF(終値!A211="","",IF(AND(高値!AF211&gt;高値!AE211,高値!AF211&gt;高値!AD211,高値!AF211&gt;高値!AG211,高値!AF211&gt;高値!AH211),27,""))</f>
        <v/>
      </c>
      <c r="BC211" s="500" t="str">
        <f>IF(終値!A211="","",IF(AND(高値!AG211&gt;高値!AF211,高値!AG211&gt;高値!AE211,高値!AG211&gt;高値!AH211,高値!AG211&gt;高値!AI211),28,""))</f>
        <v/>
      </c>
      <c r="BD211" s="500">
        <f t="shared" si="18"/>
        <v>6</v>
      </c>
      <c r="BE211" s="500">
        <f t="shared" si="19"/>
        <v>6</v>
      </c>
      <c r="BF211" s="500">
        <f t="shared" si="20"/>
        <v>13</v>
      </c>
      <c r="BG211" s="500">
        <f>IF($BE211="","",INDEX(安値!$E211:$CZ211,1,$BE211+1))</f>
        <v>62840</v>
      </c>
      <c r="BH211" s="500">
        <f>IF($BF211="","",INDEX(安値!$E211:$CZ211,1,$BF211+1))</f>
        <v>67250</v>
      </c>
      <c r="BI211" s="500">
        <f>IF($BF211="","",MAX(INDEX(高値!$E211:$CZ211,1,$BE211+1):INDEX(高値!$E211:$CZ211,1,$BF211+1)))</f>
        <v>73400</v>
      </c>
      <c r="BJ211" s="500">
        <f>IF($BF211="","",AVERAGE(INDEX(終値!$E211:$CZ211,1,$BF211+1):INDEX(終値!$E211:$CZ211,1,$BF211+20))-2*STDEVP(INDEX(終値!$E211:$CZ211,1,$BF211+1):INDEX(終値!$E211:$CZ211,1,$BF211+20)))</f>
        <v>68680.82892515522</v>
      </c>
      <c r="BK211" s="500">
        <f>IF($BE211="","",AVERAGE(INDEX(終値!$E211:$CZ211,1,$BE211+1):INDEX(終値!$E211:$CZ211,1,$BE211+20))-2*STDEVP(INDEX(終値!$E211:$CZ211,1,$BE211+1):INDEX(終値!$E211:$CZ211,1,$BE211+20)))</f>
        <v>66158.169695445482</v>
      </c>
      <c r="BL211" s="500">
        <f t="shared" si="21"/>
        <v>3</v>
      </c>
      <c r="BM211" s="500">
        <f t="shared" si="22"/>
        <v>10</v>
      </c>
      <c r="BN211" s="500">
        <f t="shared" si="23"/>
        <v>17</v>
      </c>
      <c r="BO211" s="500">
        <f>IF($BM211="","",INDEX(高値!$E211:$CZ211,1,$BM211+1))</f>
        <v>73400</v>
      </c>
      <c r="BP211" s="500">
        <f>IF($BN211="","",INDEX(高値!$E211:$CZ211,1,$BN211+1))</f>
        <v>76500</v>
      </c>
      <c r="BQ211" s="500">
        <f>IF($BN211="","",MIN(INDEX(安値!$E211:$CZ211,1,$BM211+1):INDEX(安値!$E211:$CZ211,1,$BN211+1)))</f>
        <v>67250</v>
      </c>
      <c r="BR211" s="500">
        <f>IF($BN211="","",AVERAGE(INDEX(終値!$E211:$CZ211,1,$BN211+1):INDEX(終値!$E211:$CZ211,1,$BN211+20))+2*STDEVP(INDEX(終値!$E211:$CZ211,1,$BN211+1):INDEX(終値!$E211:$CZ211,1,$BN211+20)))</f>
        <v>76567.138431502681</v>
      </c>
      <c r="BS211" s="500">
        <f>IF($BM211="","",AVERAGE(INDEX(終値!$E211:$CZ211,1,$BM211+1):INDEX(終値!$E211:$CZ211,1,$BM211+20))+2*STDEVP(INDEX(終値!$E211:$CZ211,1,$BM211+1):INDEX(終値!$E211:$CZ211,1,$BM211+20)))</f>
        <v>76583.376513541269</v>
      </c>
      <c r="BT211" s="497" t="str">
        <f>IFERROR(IF(AND($BD211&gt;=2,ABS($BG211-$BH211)/$BH211&lt;=BB設定!$B$12,$BI211&gt;=MAX($BH211,$BG211)*(1+BB設定!$B$13),終値!E211&gt;$BG211),IF(OR(終値!E211&gt;=$BI211,AND($BH211&lt;$BJ211,$BG211&gt;=$BK211)),"二番底W▲","二番底W形成"),IF(AND($BL211&gt;=2,ABS($BO211-$BP211)/$BP211&lt;=BB設定!$B$12,$BQ211&lt;=MIN($BP211,$BO211)*(1-BB設定!$B$13),終値!E211&lt;$BO211),IF(OR(終値!E211&lt;=$BQ211,AND($BP211&gt;$BR211,$BO211&lt;=$BS211)),"二番天井M▼","二番天井M形成"),"－")),"－")</f>
        <v>－</v>
      </c>
    </row>
    <row r="212" spans="2:72">
      <c r="B212" s="500" t="str">
        <f>IF(終値!A212="","",IF(AND(安値!G212&lt;安値!F212,安値!G212&lt;安値!E212,安値!G212&lt;安値!H212,安値!G212&lt;安値!I212),2,""))</f>
        <v/>
      </c>
      <c r="C212" s="500" t="str">
        <f>IF(終値!A212="","",IF(AND(安値!H212&lt;安値!G212,安値!H212&lt;安値!F212,安値!H212&lt;安値!I212,安値!H212&lt;安値!J212),3,""))</f>
        <v/>
      </c>
      <c r="D212" s="500" t="str">
        <f>IF(終値!A212="","",IF(AND(安値!I212&lt;安値!H212,安値!I212&lt;安値!G212,安値!I212&lt;安値!J212,安値!I212&lt;安値!K212),4,""))</f>
        <v/>
      </c>
      <c r="E212" s="500" t="str">
        <f>IF(終値!A212="","",IF(AND(安値!J212&lt;安値!I212,安値!J212&lt;安値!H212,安値!J212&lt;安値!K212,安値!J212&lt;安値!L212),5,""))</f>
        <v/>
      </c>
      <c r="F212" s="500" t="str">
        <f>IF(終値!A212="","",IF(AND(安値!K212&lt;安値!J212,安値!K212&lt;安値!I212,安値!K212&lt;安値!L212,安値!K212&lt;安値!M212),6,""))</f>
        <v/>
      </c>
      <c r="G212" s="500" t="str">
        <f>IF(終値!A212="","",IF(AND(安値!L212&lt;安値!K212,安値!L212&lt;安値!J212,安値!L212&lt;安値!M212,安値!L212&lt;安値!N212),7,""))</f>
        <v/>
      </c>
      <c r="H212" s="500" t="str">
        <f>IF(終値!A212="","",IF(AND(安値!M212&lt;安値!L212,安値!M212&lt;安値!K212,安値!M212&lt;安値!N212,安値!M212&lt;安値!O212),8,""))</f>
        <v/>
      </c>
      <c r="I212" s="500" t="str">
        <f>IF(終値!A212="","",IF(AND(安値!N212&lt;安値!M212,安値!N212&lt;安値!L212,安値!N212&lt;安値!O212,安値!N212&lt;安値!P212),9,""))</f>
        <v/>
      </c>
      <c r="J212" s="500">
        <f>IF(終値!A212="","",IF(AND(安値!O212&lt;安値!N212,安値!O212&lt;安値!M212,安値!O212&lt;安値!P212,安値!O212&lt;安値!Q212),10,""))</f>
        <v>10</v>
      </c>
      <c r="K212" s="500" t="str">
        <f>IF(終値!A212="","",IF(AND(安値!P212&lt;安値!O212,安値!P212&lt;安値!N212,安値!P212&lt;安値!Q212,安値!P212&lt;安値!R212),11,""))</f>
        <v/>
      </c>
      <c r="L212" s="500" t="str">
        <f>IF(終値!A212="","",IF(AND(安値!Q212&lt;安値!P212,安値!Q212&lt;安値!O212,安値!Q212&lt;安値!R212,安値!Q212&lt;安値!S212),12,""))</f>
        <v/>
      </c>
      <c r="M212" s="500" t="str">
        <f>IF(終値!A212="","",IF(AND(安値!R212&lt;安値!Q212,安値!R212&lt;安値!P212,安値!R212&lt;安値!S212,安値!R212&lt;安値!T212),13,""))</f>
        <v/>
      </c>
      <c r="N212" s="500" t="str">
        <f>IF(終値!A212="","",IF(AND(安値!S212&lt;安値!R212,安値!S212&lt;安値!Q212,安値!S212&lt;安値!T212,安値!S212&lt;安値!U212),14,""))</f>
        <v/>
      </c>
      <c r="O212" s="500">
        <f>IF(終値!A212="","",IF(AND(安値!T212&lt;安値!S212,安値!T212&lt;安値!R212,安値!T212&lt;安値!U212,安値!T212&lt;安値!V212),15,""))</f>
        <v>15</v>
      </c>
      <c r="P212" s="500" t="str">
        <f>IF(終値!A212="","",IF(AND(安値!U212&lt;安値!T212,安値!U212&lt;安値!S212,安値!U212&lt;安値!V212,安値!U212&lt;安値!W212),16,""))</f>
        <v/>
      </c>
      <c r="Q212" s="500" t="str">
        <f>IF(終値!A212="","",IF(AND(安値!V212&lt;安値!U212,安値!V212&lt;安値!T212,安値!V212&lt;安値!W212,安値!V212&lt;安値!X212),17,""))</f>
        <v/>
      </c>
      <c r="R212" s="500" t="str">
        <f>IF(終値!A212="","",IF(AND(安値!W212&lt;安値!V212,安値!W212&lt;安値!U212,安値!W212&lt;安値!X212,安値!W212&lt;安値!Y212),18,""))</f>
        <v/>
      </c>
      <c r="S212" s="500" t="str">
        <f>IF(終値!A212="","",IF(AND(安値!X212&lt;安値!W212,安値!X212&lt;安値!V212,安値!X212&lt;安値!Y212,安値!X212&lt;安値!Z212),19,""))</f>
        <v/>
      </c>
      <c r="T212" s="500" t="str">
        <f>IF(終値!A212="","",IF(AND(安値!Y212&lt;安値!X212,安値!Y212&lt;安値!W212,安値!Y212&lt;安値!Z212,安値!Y212&lt;安値!AA212),20,""))</f>
        <v/>
      </c>
      <c r="U212" s="500" t="str">
        <f>IF(終値!A212="","",IF(AND(安値!Z212&lt;安値!Y212,安値!Z212&lt;安値!X212,安値!Z212&lt;安値!AA212,安値!Z212&lt;安値!AB212),21,""))</f>
        <v/>
      </c>
      <c r="V212" s="500" t="str">
        <f>IF(終値!A212="","",IF(AND(安値!AA212&lt;安値!Z212,安値!AA212&lt;安値!Y212,安値!AA212&lt;安値!AB212,安値!AA212&lt;安値!AC212),22,""))</f>
        <v/>
      </c>
      <c r="W212" s="500" t="str">
        <f>IF(終値!A212="","",IF(AND(安値!AB212&lt;安値!AA212,安値!AB212&lt;安値!Z212,安値!AB212&lt;安値!AC212,安値!AB212&lt;安値!AD212),23,""))</f>
        <v/>
      </c>
      <c r="X212" s="500" t="str">
        <f>IF(終値!A212="","",IF(AND(安値!AC212&lt;安値!AB212,安値!AC212&lt;安値!AA212,安値!AC212&lt;安値!AD212,安値!AC212&lt;安値!AE212),24,""))</f>
        <v/>
      </c>
      <c r="Y212" s="500" t="str">
        <f>IF(終値!A212="","",IF(AND(安値!AD212&lt;安値!AC212,安値!AD212&lt;安値!AB212,安値!AD212&lt;安値!AE212,安値!AD212&lt;安値!AF212),25,""))</f>
        <v/>
      </c>
      <c r="Z212" s="500" t="str">
        <f>IF(終値!A212="","",IF(AND(安値!AE212&lt;安値!AD212,安値!AE212&lt;安値!AC212,安値!AE212&lt;安値!AF212,安値!AE212&lt;安値!AG212),26,""))</f>
        <v/>
      </c>
      <c r="AA212" s="500" t="str">
        <f>IF(終値!A212="","",IF(AND(安値!AF212&lt;安値!AE212,安値!AF212&lt;安値!AD212,安値!AF212&lt;安値!AG212,安値!AF212&lt;安値!AH212),27,""))</f>
        <v/>
      </c>
      <c r="AB212" s="500" t="str">
        <f>IF(終値!A212="","",IF(AND(安値!AG212&lt;安値!AF212,安値!AG212&lt;安値!AE212,安値!AG212&lt;安値!AH212,安値!AG212&lt;安値!AI212),28,""))</f>
        <v/>
      </c>
      <c r="AC212" s="500" t="str">
        <f>IF(終値!A212="","",IF(AND(高値!G212&gt;高値!F212,高値!G212&gt;高値!E212,高値!G212&gt;高値!H212,高値!G212&gt;高値!I212),2,""))</f>
        <v/>
      </c>
      <c r="AD212" s="500" t="str">
        <f>IF(終値!A212="","",IF(AND(高値!H212&gt;高値!G212,高値!H212&gt;高値!F212,高値!H212&gt;高値!I212,高値!H212&gt;高値!J212),3,""))</f>
        <v/>
      </c>
      <c r="AE212" s="500" t="str">
        <f>IF(終値!A212="","",IF(AND(高値!I212&gt;高値!H212,高値!I212&gt;高値!G212,高値!I212&gt;高値!J212,高値!I212&gt;高値!K212),4,""))</f>
        <v/>
      </c>
      <c r="AF212" s="500" t="str">
        <f>IF(終値!A212="","",IF(AND(高値!J212&gt;高値!I212,高値!J212&gt;高値!H212,高値!J212&gt;高値!K212,高値!J212&gt;高値!L212),5,""))</f>
        <v/>
      </c>
      <c r="AG212" s="500">
        <f>IF(終値!A212="","",IF(AND(高値!K212&gt;高値!J212,高値!K212&gt;高値!I212,高値!K212&gt;高値!L212,高値!K212&gt;高値!M212),6,""))</f>
        <v>6</v>
      </c>
      <c r="AH212" s="500" t="str">
        <f>IF(終値!A212="","",IF(AND(高値!L212&gt;高値!K212,高値!L212&gt;高値!J212,高値!L212&gt;高値!M212,高値!L212&gt;高値!N212),7,""))</f>
        <v/>
      </c>
      <c r="AI212" s="500" t="str">
        <f>IF(終値!A212="","",IF(AND(高値!M212&gt;高値!L212,高値!M212&gt;高値!K212,高値!M212&gt;高値!N212,高値!M212&gt;高値!O212),8,""))</f>
        <v/>
      </c>
      <c r="AJ212" s="500" t="str">
        <f>IF(終値!A212="","",IF(AND(高値!N212&gt;高値!M212,高値!N212&gt;高値!L212,高値!N212&gt;高値!O212,高値!N212&gt;高値!P212),9,""))</f>
        <v/>
      </c>
      <c r="AK212" s="500" t="str">
        <f>IF(終値!A212="","",IF(AND(高値!O212&gt;高値!N212,高値!O212&gt;高値!M212,高値!O212&gt;高値!P212,高値!O212&gt;高値!Q212),10,""))</f>
        <v/>
      </c>
      <c r="AL212" s="500" t="str">
        <f>IF(終値!A212="","",IF(AND(高値!P212&gt;高値!O212,高値!P212&gt;高値!N212,高値!P212&gt;高値!Q212,高値!P212&gt;高値!R212),11,""))</f>
        <v/>
      </c>
      <c r="AM212" s="500">
        <f>IF(終値!A212="","",IF(AND(高値!Q212&gt;高値!P212,高値!Q212&gt;高値!O212,高値!Q212&gt;高値!R212,高値!Q212&gt;高値!S212),12,""))</f>
        <v>12</v>
      </c>
      <c r="AN212" s="500" t="str">
        <f>IF(終値!A212="","",IF(AND(高値!R212&gt;高値!Q212,高値!R212&gt;高値!P212,高値!R212&gt;高値!S212,高値!R212&gt;高値!T212),13,""))</f>
        <v/>
      </c>
      <c r="AO212" s="500" t="str">
        <f>IF(終値!A212="","",IF(AND(高値!S212&gt;高値!R212,高値!S212&gt;高値!Q212,高値!S212&gt;高値!T212,高値!S212&gt;高値!U212),14,""))</f>
        <v/>
      </c>
      <c r="AP212" s="500" t="str">
        <f>IF(終値!A212="","",IF(AND(高値!T212&gt;高値!S212,高値!T212&gt;高値!R212,高値!T212&gt;高値!U212,高値!T212&gt;高値!V212),15,""))</f>
        <v/>
      </c>
      <c r="AQ212" s="500" t="str">
        <f>IF(終値!A212="","",IF(AND(高値!U212&gt;高値!T212,高値!U212&gt;高値!S212,高値!U212&gt;高値!V212,高値!U212&gt;高値!W212),16,""))</f>
        <v/>
      </c>
      <c r="AR212" s="500" t="str">
        <f>IF(終値!A212="","",IF(AND(高値!V212&gt;高値!U212,高値!V212&gt;高値!T212,高値!V212&gt;高値!W212,高値!V212&gt;高値!X212),17,""))</f>
        <v/>
      </c>
      <c r="AS212" s="500" t="str">
        <f>IF(終値!A212="","",IF(AND(高値!W212&gt;高値!V212,高値!W212&gt;高値!U212,高値!W212&gt;高値!X212,高値!W212&gt;高値!Y212),18,""))</f>
        <v/>
      </c>
      <c r="AT212" s="500" t="str">
        <f>IF(終値!A212="","",IF(AND(高値!X212&gt;高値!W212,高値!X212&gt;高値!V212,高値!X212&gt;高値!Y212,高値!X212&gt;高値!Z212),19,""))</f>
        <v/>
      </c>
      <c r="AU212" s="500">
        <f>IF(終値!A212="","",IF(AND(高値!Y212&gt;高値!X212,高値!Y212&gt;高値!W212,高値!Y212&gt;高値!Z212,高値!Y212&gt;高値!AA212),20,""))</f>
        <v>20</v>
      </c>
      <c r="AV212" s="500" t="str">
        <f>IF(終値!A212="","",IF(AND(高値!Z212&gt;高値!Y212,高値!Z212&gt;高値!X212,高値!Z212&gt;高値!AA212,高値!Z212&gt;高値!AB212),21,""))</f>
        <v/>
      </c>
      <c r="AW212" s="500" t="str">
        <f>IF(終値!A212="","",IF(AND(高値!AA212&gt;高値!Z212,高値!AA212&gt;高値!Y212,高値!AA212&gt;高値!AB212,高値!AA212&gt;高値!AC212),22,""))</f>
        <v/>
      </c>
      <c r="AX212" s="500" t="str">
        <f>IF(終値!A212="","",IF(AND(高値!AB212&gt;高値!AA212,高値!AB212&gt;高値!Z212,高値!AB212&gt;高値!AC212,高値!AB212&gt;高値!AD212),23,""))</f>
        <v/>
      </c>
      <c r="AY212" s="500" t="str">
        <f>IF(終値!A212="","",IF(AND(高値!AC212&gt;高値!AB212,高値!AC212&gt;高値!AA212,高値!AC212&gt;高値!AD212,高値!AC212&gt;高値!AE212),24,""))</f>
        <v/>
      </c>
      <c r="AZ212" s="500" t="str">
        <f>IF(終値!A212="","",IF(AND(高値!AD212&gt;高値!AC212,高値!AD212&gt;高値!AB212,高値!AD212&gt;高値!AE212,高値!AD212&gt;高値!AF212),25,""))</f>
        <v/>
      </c>
      <c r="BA212" s="500" t="str">
        <f>IF(終値!A212="","",IF(AND(高値!AE212&gt;高値!AD212,高値!AE212&gt;高値!AC212,高値!AE212&gt;高値!AF212,高値!AE212&gt;高値!AG212),26,""))</f>
        <v/>
      </c>
      <c r="BB212" s="500" t="str">
        <f>IF(終値!A212="","",IF(AND(高値!AF212&gt;高値!AE212,高値!AF212&gt;高値!AD212,高値!AF212&gt;高値!AG212,高値!AF212&gt;高値!AH212),27,""))</f>
        <v/>
      </c>
      <c r="BC212" s="500" t="str">
        <f>IF(終値!A212="","",IF(AND(高値!AG212&gt;高値!AF212,高値!AG212&gt;高値!AE212,高値!AG212&gt;高値!AH212,高値!AG212&gt;高値!AI212),28,""))</f>
        <v/>
      </c>
      <c r="BD212" s="500">
        <f t="shared" si="18"/>
        <v>2</v>
      </c>
      <c r="BE212" s="500">
        <f t="shared" si="19"/>
        <v>10</v>
      </c>
      <c r="BF212" s="500">
        <f t="shared" si="20"/>
        <v>15</v>
      </c>
      <c r="BG212" s="500">
        <f>IF($BE212="","",INDEX(安値!$E212:$CZ212,1,$BE212+1))</f>
        <v>5467</v>
      </c>
      <c r="BH212" s="500">
        <f>IF($BF212="","",INDEX(安値!$E212:$CZ212,1,$BF212+1))</f>
        <v>5249</v>
      </c>
      <c r="BI212" s="500">
        <f>IF($BF212="","",MAX(INDEX(高値!$E212:$CZ212,1,$BE212+1):INDEX(高値!$E212:$CZ212,1,$BF212+1)))</f>
        <v>5621</v>
      </c>
      <c r="BJ212" s="500">
        <f>IF($BF212="","",AVERAGE(INDEX(終値!$E212:$CZ212,1,$BF212+1):INDEX(終値!$E212:$CZ212,1,$BF212+20))-2*STDEVP(INDEX(終値!$E212:$CZ212,1,$BF212+1):INDEX(終値!$E212:$CZ212,1,$BF212+20)))</f>
        <v>4880.1595946503267</v>
      </c>
      <c r="BK212" s="500">
        <f>IF($BE212="","",AVERAGE(INDEX(終値!$E212:$CZ212,1,$BE212+1):INDEX(終値!$E212:$CZ212,1,$BE212+20))-2*STDEVP(INDEX(終値!$E212:$CZ212,1,$BE212+1):INDEX(終値!$E212:$CZ212,1,$BE212+20)))</f>
        <v>5040.5146964194801</v>
      </c>
      <c r="BL212" s="500">
        <f t="shared" si="21"/>
        <v>3</v>
      </c>
      <c r="BM212" s="500">
        <f t="shared" si="22"/>
        <v>6</v>
      </c>
      <c r="BN212" s="500">
        <f t="shared" si="23"/>
        <v>12</v>
      </c>
      <c r="BO212" s="500">
        <f>IF($BM212="","",INDEX(高値!$E212:$CZ212,1,$BM212+1))</f>
        <v>5903</v>
      </c>
      <c r="BP212" s="500">
        <f>IF($BN212="","",INDEX(高値!$E212:$CZ212,1,$BN212+1))</f>
        <v>5621</v>
      </c>
      <c r="BQ212" s="500">
        <f>IF($BN212="","",MIN(INDEX(安値!$E212:$CZ212,1,$BM212+1):INDEX(安値!$E212:$CZ212,1,$BN212+1)))</f>
        <v>5467</v>
      </c>
      <c r="BR212" s="500">
        <f>IF($BN212="","",AVERAGE(INDEX(終値!$E212:$CZ212,1,$BN212+1):INDEX(終値!$E212:$CZ212,1,$BN212+20))+2*STDEVP(INDEX(終値!$E212:$CZ212,1,$BN212+1):INDEX(終値!$E212:$CZ212,1,$BN212+20)))</f>
        <v>5607.5599720421897</v>
      </c>
      <c r="BS212" s="500">
        <f>IF($BM212="","",AVERAGE(INDEX(終値!$E212:$CZ212,1,$BM212+1):INDEX(終値!$E212:$CZ212,1,$BM212+20))+2*STDEVP(INDEX(終値!$E212:$CZ212,1,$BM212+1):INDEX(終値!$E212:$CZ212,1,$BM212+20)))</f>
        <v>5818.6500532746086</v>
      </c>
      <c r="BT212" s="497" t="str">
        <f>IFERROR(IF(AND($BD212&gt;=2,ABS($BG212-$BH212)/$BH212&lt;=BB設定!$B$12,$BI212&gt;=MAX($BH212,$BG212)*(1+BB設定!$B$13),終値!E212&gt;$BG212),IF(OR(終値!E212&gt;=$BI212,AND($BH212&lt;$BJ212,$BG212&gt;=$BK212)),"二番底W▲","二番底W形成"),IF(AND($BL212&gt;=2,ABS($BO212-$BP212)/$BP212&lt;=BB設定!$B$12,$BQ212&lt;=MIN($BP212,$BO212)*(1-BB設定!$B$13),終値!E212&lt;$BO212),IF(OR(終値!E212&lt;=$BQ212,AND($BP212&gt;$BR212,$BO212&lt;=$BS212)),"二番天井M▼","二番天井M形成"),"－")),"－")</f>
        <v>－</v>
      </c>
    </row>
    <row r="213" spans="2:72">
      <c r="B213" s="500" t="str">
        <f>IF(終値!A213="","",IF(AND(安値!G213&lt;安値!F213,安値!G213&lt;安値!E213,安値!G213&lt;安値!H213,安値!G213&lt;安値!I213),2,""))</f>
        <v/>
      </c>
      <c r="C213" s="500" t="str">
        <f>IF(終値!A213="","",IF(AND(安値!H213&lt;安値!G213,安値!H213&lt;安値!F213,安値!H213&lt;安値!I213,安値!H213&lt;安値!J213),3,""))</f>
        <v/>
      </c>
      <c r="D213" s="500" t="str">
        <f>IF(終値!A213="","",IF(AND(安値!I213&lt;安値!H213,安値!I213&lt;安値!G213,安値!I213&lt;安値!J213,安値!I213&lt;安値!K213),4,""))</f>
        <v/>
      </c>
      <c r="E213" s="500">
        <f>IF(終値!A213="","",IF(AND(安値!J213&lt;安値!I213,安値!J213&lt;安値!H213,安値!J213&lt;安値!K213,安値!J213&lt;安値!L213),5,""))</f>
        <v>5</v>
      </c>
      <c r="F213" s="500" t="str">
        <f>IF(終値!A213="","",IF(AND(安値!K213&lt;安値!J213,安値!K213&lt;安値!I213,安値!K213&lt;安値!L213,安値!K213&lt;安値!M213),6,""))</f>
        <v/>
      </c>
      <c r="G213" s="500" t="str">
        <f>IF(終値!A213="","",IF(AND(安値!L213&lt;安値!K213,安値!L213&lt;安値!J213,安値!L213&lt;安値!M213,安値!L213&lt;安値!N213),7,""))</f>
        <v/>
      </c>
      <c r="H213" s="500" t="str">
        <f>IF(終値!A213="","",IF(AND(安値!M213&lt;安値!L213,安値!M213&lt;安値!K213,安値!M213&lt;安値!N213,安値!M213&lt;安値!O213),8,""))</f>
        <v/>
      </c>
      <c r="I213" s="500" t="str">
        <f>IF(終値!A213="","",IF(AND(安値!N213&lt;安値!M213,安値!N213&lt;安値!L213,安値!N213&lt;安値!O213,安値!N213&lt;安値!P213),9,""))</f>
        <v/>
      </c>
      <c r="J213" s="500" t="str">
        <f>IF(終値!A213="","",IF(AND(安値!O213&lt;安値!N213,安値!O213&lt;安値!M213,安値!O213&lt;安値!P213,安値!O213&lt;安値!Q213),10,""))</f>
        <v/>
      </c>
      <c r="K213" s="500" t="str">
        <f>IF(終値!A213="","",IF(AND(安値!P213&lt;安値!O213,安値!P213&lt;安値!N213,安値!P213&lt;安値!Q213,安値!P213&lt;安値!R213),11,""))</f>
        <v/>
      </c>
      <c r="L213" s="500" t="str">
        <f>IF(終値!A213="","",IF(AND(安値!Q213&lt;安値!P213,安値!Q213&lt;安値!O213,安値!Q213&lt;安値!R213,安値!Q213&lt;安値!S213),12,""))</f>
        <v/>
      </c>
      <c r="M213" s="500">
        <f>IF(終値!A213="","",IF(AND(安値!R213&lt;安値!Q213,安値!R213&lt;安値!P213,安値!R213&lt;安値!S213,安値!R213&lt;安値!T213),13,""))</f>
        <v>13</v>
      </c>
      <c r="N213" s="500" t="str">
        <f>IF(終値!A213="","",IF(AND(安値!S213&lt;安値!R213,安値!S213&lt;安値!Q213,安値!S213&lt;安値!T213,安値!S213&lt;安値!U213),14,""))</f>
        <v/>
      </c>
      <c r="O213" s="500" t="str">
        <f>IF(終値!A213="","",IF(AND(安値!T213&lt;安値!S213,安値!T213&lt;安値!R213,安値!T213&lt;安値!U213,安値!T213&lt;安値!V213),15,""))</f>
        <v/>
      </c>
      <c r="P213" s="500" t="str">
        <f>IF(終値!A213="","",IF(AND(安値!U213&lt;安値!T213,安値!U213&lt;安値!S213,安値!U213&lt;安値!V213,安値!U213&lt;安値!W213),16,""))</f>
        <v/>
      </c>
      <c r="Q213" s="500" t="str">
        <f>IF(終値!A213="","",IF(AND(安値!V213&lt;安値!U213,安値!V213&lt;安値!T213,安値!V213&lt;安値!W213,安値!V213&lt;安値!X213),17,""))</f>
        <v/>
      </c>
      <c r="R213" s="500" t="str">
        <f>IF(終値!A213="","",IF(AND(安値!W213&lt;安値!V213,安値!W213&lt;安値!U213,安値!W213&lt;安値!X213,安値!W213&lt;安値!Y213),18,""))</f>
        <v/>
      </c>
      <c r="S213" s="500" t="str">
        <f>IF(終値!A213="","",IF(AND(安値!X213&lt;安値!W213,安値!X213&lt;安値!V213,安値!X213&lt;安値!Y213,安値!X213&lt;安値!Z213),19,""))</f>
        <v/>
      </c>
      <c r="T213" s="500">
        <f>IF(終値!A213="","",IF(AND(安値!Y213&lt;安値!X213,安値!Y213&lt;安値!W213,安値!Y213&lt;安値!Z213,安値!Y213&lt;安値!AA213),20,""))</f>
        <v>20</v>
      </c>
      <c r="U213" s="500" t="str">
        <f>IF(終値!A213="","",IF(AND(安値!Z213&lt;安値!Y213,安値!Z213&lt;安値!X213,安値!Z213&lt;安値!AA213,安値!Z213&lt;安値!AB213),21,""))</f>
        <v/>
      </c>
      <c r="V213" s="500" t="str">
        <f>IF(終値!A213="","",IF(AND(安値!AA213&lt;安値!Z213,安値!AA213&lt;安値!Y213,安値!AA213&lt;安値!AB213,安値!AA213&lt;安値!AC213),22,""))</f>
        <v/>
      </c>
      <c r="W213" s="500" t="str">
        <f>IF(終値!A213="","",IF(AND(安値!AB213&lt;安値!AA213,安値!AB213&lt;安値!Z213,安値!AB213&lt;安値!AC213,安値!AB213&lt;安値!AD213),23,""))</f>
        <v/>
      </c>
      <c r="X213" s="500" t="str">
        <f>IF(終値!A213="","",IF(AND(安値!AC213&lt;安値!AB213,安値!AC213&lt;安値!AA213,安値!AC213&lt;安値!AD213,安値!AC213&lt;安値!AE213),24,""))</f>
        <v/>
      </c>
      <c r="Y213" s="500" t="str">
        <f>IF(終値!A213="","",IF(AND(安値!AD213&lt;安値!AC213,安値!AD213&lt;安値!AB213,安値!AD213&lt;安値!AE213,安値!AD213&lt;安値!AF213),25,""))</f>
        <v/>
      </c>
      <c r="Z213" s="500" t="str">
        <f>IF(終値!A213="","",IF(AND(安値!AE213&lt;安値!AD213,安値!AE213&lt;安値!AC213,安値!AE213&lt;安値!AF213,安値!AE213&lt;安値!AG213),26,""))</f>
        <v/>
      </c>
      <c r="AA213" s="500">
        <f>IF(終値!A213="","",IF(AND(安値!AF213&lt;安値!AE213,安値!AF213&lt;安値!AD213,安値!AF213&lt;安値!AG213,安値!AF213&lt;安値!AH213),27,""))</f>
        <v>27</v>
      </c>
      <c r="AB213" s="500" t="str">
        <f>IF(終値!A213="","",IF(AND(安値!AG213&lt;安値!AF213,安値!AG213&lt;安値!AE213,安値!AG213&lt;安値!AH213,安値!AG213&lt;安値!AI213),28,""))</f>
        <v/>
      </c>
      <c r="AC213" s="500" t="str">
        <f>IF(終値!A213="","",IF(AND(高値!G213&gt;高値!F213,高値!G213&gt;高値!E213,高値!G213&gt;高値!H213,高値!G213&gt;高値!I213),2,""))</f>
        <v/>
      </c>
      <c r="AD213" s="500" t="str">
        <f>IF(終値!A213="","",IF(AND(高値!H213&gt;高値!G213,高値!H213&gt;高値!F213,高値!H213&gt;高値!I213,高値!H213&gt;高値!J213),3,""))</f>
        <v/>
      </c>
      <c r="AE213" s="500" t="str">
        <f>IF(終値!A213="","",IF(AND(高値!I213&gt;高値!H213,高値!I213&gt;高値!G213,高値!I213&gt;高値!J213,高値!I213&gt;高値!K213),4,""))</f>
        <v/>
      </c>
      <c r="AF213" s="500" t="str">
        <f>IF(終値!A213="","",IF(AND(高値!J213&gt;高値!I213,高値!J213&gt;高値!H213,高値!J213&gt;高値!K213,高値!J213&gt;高値!L213),5,""))</f>
        <v/>
      </c>
      <c r="AG213" s="500" t="str">
        <f>IF(終値!A213="","",IF(AND(高値!K213&gt;高値!J213,高値!K213&gt;高値!I213,高値!K213&gt;高値!L213,高値!K213&gt;高値!M213),6,""))</f>
        <v/>
      </c>
      <c r="AH213" s="500" t="str">
        <f>IF(終値!A213="","",IF(AND(高値!L213&gt;高値!K213,高値!L213&gt;高値!J213,高値!L213&gt;高値!M213,高値!L213&gt;高値!N213),7,""))</f>
        <v/>
      </c>
      <c r="AI213" s="500" t="str">
        <f>IF(終値!A213="","",IF(AND(高値!M213&gt;高値!L213,高値!M213&gt;高値!K213,高値!M213&gt;高値!N213,高値!M213&gt;高値!O213),8,""))</f>
        <v/>
      </c>
      <c r="AJ213" s="500" t="str">
        <f>IF(終値!A213="","",IF(AND(高値!N213&gt;高値!M213,高値!N213&gt;高値!L213,高値!N213&gt;高値!O213,高値!N213&gt;高値!P213),9,""))</f>
        <v/>
      </c>
      <c r="AK213" s="500" t="str">
        <f>IF(終値!A213="","",IF(AND(高値!O213&gt;高値!N213,高値!O213&gt;高値!M213,高値!O213&gt;高値!P213,高値!O213&gt;高値!Q213),10,""))</f>
        <v/>
      </c>
      <c r="AL213" s="500">
        <f>IF(終値!A213="","",IF(AND(高値!P213&gt;高値!O213,高値!P213&gt;高値!N213,高値!P213&gt;高値!Q213,高値!P213&gt;高値!R213),11,""))</f>
        <v>11</v>
      </c>
      <c r="AM213" s="500" t="str">
        <f>IF(終値!A213="","",IF(AND(高値!Q213&gt;高値!P213,高値!Q213&gt;高値!O213,高値!Q213&gt;高値!R213,高値!Q213&gt;高値!S213),12,""))</f>
        <v/>
      </c>
      <c r="AN213" s="500" t="str">
        <f>IF(終値!A213="","",IF(AND(高値!R213&gt;高値!Q213,高値!R213&gt;高値!P213,高値!R213&gt;高値!S213,高値!R213&gt;高値!T213),13,""))</f>
        <v/>
      </c>
      <c r="AO213" s="500" t="str">
        <f>IF(終値!A213="","",IF(AND(高値!S213&gt;高値!R213,高値!S213&gt;高値!Q213,高値!S213&gt;高値!T213,高値!S213&gt;高値!U213),14,""))</f>
        <v/>
      </c>
      <c r="AP213" s="500" t="str">
        <f>IF(終値!A213="","",IF(AND(高値!T213&gt;高値!S213,高値!T213&gt;高値!R213,高値!T213&gt;高値!U213,高値!T213&gt;高値!V213),15,""))</f>
        <v/>
      </c>
      <c r="AQ213" s="500" t="str">
        <f>IF(終値!A213="","",IF(AND(高値!U213&gt;高値!T213,高値!U213&gt;高値!S213,高値!U213&gt;高値!V213,高値!U213&gt;高値!W213),16,""))</f>
        <v/>
      </c>
      <c r="AR213" s="500">
        <f>IF(終値!A213="","",IF(AND(高値!V213&gt;高値!U213,高値!V213&gt;高値!T213,高値!V213&gt;高値!W213,高値!V213&gt;高値!X213),17,""))</f>
        <v>17</v>
      </c>
      <c r="AS213" s="500" t="str">
        <f>IF(終値!A213="","",IF(AND(高値!W213&gt;高値!V213,高値!W213&gt;高値!U213,高値!W213&gt;高値!X213,高値!W213&gt;高値!Y213),18,""))</f>
        <v/>
      </c>
      <c r="AT213" s="500" t="str">
        <f>IF(終値!A213="","",IF(AND(高値!X213&gt;高値!W213,高値!X213&gt;高値!V213,高値!X213&gt;高値!Y213,高値!X213&gt;高値!Z213),19,""))</f>
        <v/>
      </c>
      <c r="AU213" s="500" t="str">
        <f>IF(終値!A213="","",IF(AND(高値!Y213&gt;高値!X213,高値!Y213&gt;高値!W213,高値!Y213&gt;高値!Z213,高値!Y213&gt;高値!AA213),20,""))</f>
        <v/>
      </c>
      <c r="AV213" s="500" t="str">
        <f>IF(終値!A213="","",IF(AND(高値!Z213&gt;高値!Y213,高値!Z213&gt;高値!X213,高値!Z213&gt;高値!AA213,高値!Z213&gt;高値!AB213),21,""))</f>
        <v/>
      </c>
      <c r="AW213" s="500" t="str">
        <f>IF(終値!A213="","",IF(AND(高値!AA213&gt;高値!Z213,高値!AA213&gt;高値!Y213,高値!AA213&gt;高値!AB213,高値!AA213&gt;高値!AC213),22,""))</f>
        <v/>
      </c>
      <c r="AX213" s="500" t="str">
        <f>IF(終値!A213="","",IF(AND(高値!AB213&gt;高値!AA213,高値!AB213&gt;高値!Z213,高値!AB213&gt;高値!AC213,高値!AB213&gt;高値!AD213),23,""))</f>
        <v/>
      </c>
      <c r="AY213" s="500" t="str">
        <f>IF(終値!A213="","",IF(AND(高値!AC213&gt;高値!AB213,高値!AC213&gt;高値!AA213,高値!AC213&gt;高値!AD213,高値!AC213&gt;高値!AE213),24,""))</f>
        <v/>
      </c>
      <c r="AZ213" s="500">
        <f>IF(終値!A213="","",IF(AND(高値!AD213&gt;高値!AC213,高値!AD213&gt;高値!AB213,高値!AD213&gt;高値!AE213,高値!AD213&gt;高値!AF213),25,""))</f>
        <v>25</v>
      </c>
      <c r="BA213" s="500" t="str">
        <f>IF(終値!A213="","",IF(AND(高値!AE213&gt;高値!AD213,高値!AE213&gt;高値!AC213,高値!AE213&gt;高値!AF213,高値!AE213&gt;高値!AG213),26,""))</f>
        <v/>
      </c>
      <c r="BB213" s="500" t="str">
        <f>IF(終値!A213="","",IF(AND(高値!AF213&gt;高値!AE213,高値!AF213&gt;高値!AD213,高値!AF213&gt;高値!AG213,高値!AF213&gt;高値!AH213),27,""))</f>
        <v/>
      </c>
      <c r="BC213" s="500" t="str">
        <f>IF(終値!A213="","",IF(AND(高値!AG213&gt;高値!AF213,高値!AG213&gt;高値!AE213,高値!AG213&gt;高値!AH213,高値!AG213&gt;高値!AI213),28,""))</f>
        <v/>
      </c>
      <c r="BD213" s="500">
        <f t="shared" si="18"/>
        <v>4</v>
      </c>
      <c r="BE213" s="500">
        <f t="shared" si="19"/>
        <v>5</v>
      </c>
      <c r="BF213" s="500">
        <f t="shared" si="20"/>
        <v>13</v>
      </c>
      <c r="BG213" s="500">
        <f>IF($BE213="","",INDEX(安値!$E213:$CZ213,1,$BE213+1))</f>
        <v>11810</v>
      </c>
      <c r="BH213" s="500">
        <f>IF($BF213="","",INDEX(安値!$E213:$CZ213,1,$BF213+1))</f>
        <v>13410</v>
      </c>
      <c r="BI213" s="500">
        <f>IF($BF213="","",MAX(INDEX(高値!$E213:$CZ213,1,$BE213+1):INDEX(高値!$E213:$CZ213,1,$BF213+1)))</f>
        <v>16100</v>
      </c>
      <c r="BJ213" s="500">
        <f>IF($BF213="","",AVERAGE(INDEX(終値!$E213:$CZ213,1,$BF213+1):INDEX(終値!$E213:$CZ213,1,$BF213+20))-2*STDEVP(INDEX(終値!$E213:$CZ213,1,$BF213+1):INDEX(終値!$E213:$CZ213,1,$BF213+20)))</f>
        <v>13945.078479159765</v>
      </c>
      <c r="BK213" s="500">
        <f>IF($BE213="","",AVERAGE(INDEX(終値!$E213:$CZ213,1,$BE213+1):INDEX(終値!$E213:$CZ213,1,$BE213+20))-2*STDEVP(INDEX(終値!$E213:$CZ213,1,$BE213+1):INDEX(終値!$E213:$CZ213,1,$BE213+20)))</f>
        <v>11983.378834749024</v>
      </c>
      <c r="BL213" s="500">
        <f t="shared" si="21"/>
        <v>3</v>
      </c>
      <c r="BM213" s="500">
        <f t="shared" si="22"/>
        <v>11</v>
      </c>
      <c r="BN213" s="500">
        <f t="shared" si="23"/>
        <v>17</v>
      </c>
      <c r="BO213" s="500">
        <f>IF($BM213="","",INDEX(高値!$E213:$CZ213,1,$BM213+1))</f>
        <v>16100</v>
      </c>
      <c r="BP213" s="500">
        <f>IF($BN213="","",INDEX(高値!$E213:$CZ213,1,$BN213+1))</f>
        <v>16620</v>
      </c>
      <c r="BQ213" s="500">
        <f>IF($BN213="","",MIN(INDEX(安値!$E213:$CZ213,1,$BM213+1):INDEX(安値!$E213:$CZ213,1,$BN213+1)))</f>
        <v>13410</v>
      </c>
      <c r="BR213" s="500">
        <f>IF($BN213="","",AVERAGE(INDEX(終値!$E213:$CZ213,1,$BN213+1):INDEX(終値!$E213:$CZ213,1,$BN213+20))+2*STDEVP(INDEX(終値!$E213:$CZ213,1,$BN213+1):INDEX(終値!$E213:$CZ213,1,$BN213+20)))</f>
        <v>19778.277462971957</v>
      </c>
      <c r="BS213" s="500">
        <f>IF($BM213="","",AVERAGE(INDEX(終値!$E213:$CZ213,1,$BM213+1):INDEX(終値!$E213:$CZ213,1,$BM213+20))+2*STDEVP(INDEX(終値!$E213:$CZ213,1,$BM213+1):INDEX(終値!$E213:$CZ213,1,$BM213+20)))</f>
        <v>19009.946888691044</v>
      </c>
      <c r="BT213" s="497" t="str">
        <f>IFERROR(IF(AND($BD213&gt;=2,ABS($BG213-$BH213)/$BH213&lt;=BB設定!$B$12,$BI213&gt;=MAX($BH213,$BG213)*(1+BB設定!$B$13),終値!E213&gt;$BG213),IF(OR(終値!E213&gt;=$BI213,AND($BH213&lt;$BJ213,$BG213&gt;=$BK213)),"二番底W▲","二番底W形成"),IF(AND($BL213&gt;=2,ABS($BO213-$BP213)/$BP213&lt;=BB設定!$B$12,$BQ213&lt;=MIN($BP213,$BO213)*(1-BB設定!$B$13),終値!E213&lt;$BO213),IF(OR(終値!E213&lt;=$BQ213,AND($BP213&gt;$BR213,$BO213&lt;=$BS213)),"二番天井M▼","二番天井M形成"),"－")),"－")</f>
        <v>二番天井M形成</v>
      </c>
    </row>
    <row r="214" spans="2:72">
      <c r="B214" s="500" t="str">
        <f>IF(終値!A214="","",IF(AND(安値!G214&lt;安値!F214,安値!G214&lt;安値!E214,安値!G214&lt;安値!H214,安値!G214&lt;安値!I214),2,""))</f>
        <v/>
      </c>
      <c r="C214" s="500">
        <f>IF(終値!A214="","",IF(AND(安値!H214&lt;安値!G214,安値!H214&lt;安値!F214,安値!H214&lt;安値!I214,安値!H214&lt;安値!J214),3,""))</f>
        <v>3</v>
      </c>
      <c r="D214" s="500" t="str">
        <f>IF(終値!A214="","",IF(AND(安値!I214&lt;安値!H214,安値!I214&lt;安値!G214,安値!I214&lt;安値!J214,安値!I214&lt;安値!K214),4,""))</f>
        <v/>
      </c>
      <c r="E214" s="500" t="str">
        <f>IF(終値!A214="","",IF(AND(安値!J214&lt;安値!I214,安値!J214&lt;安値!H214,安値!J214&lt;安値!K214,安値!J214&lt;安値!L214),5,""))</f>
        <v/>
      </c>
      <c r="F214" s="500" t="str">
        <f>IF(終値!A214="","",IF(AND(安値!K214&lt;安値!J214,安値!K214&lt;安値!I214,安値!K214&lt;安値!L214,安値!K214&lt;安値!M214),6,""))</f>
        <v/>
      </c>
      <c r="G214" s="500" t="str">
        <f>IF(終値!A214="","",IF(AND(安値!L214&lt;安値!K214,安値!L214&lt;安値!J214,安値!L214&lt;安値!M214,安値!L214&lt;安値!N214),7,""))</f>
        <v/>
      </c>
      <c r="H214" s="500" t="str">
        <f>IF(終値!A214="","",IF(AND(安値!M214&lt;安値!L214,安値!M214&lt;安値!K214,安値!M214&lt;安値!N214,安値!M214&lt;安値!O214),8,""))</f>
        <v/>
      </c>
      <c r="I214" s="500" t="str">
        <f>IF(終値!A214="","",IF(AND(安値!N214&lt;安値!M214,安値!N214&lt;安値!L214,安値!N214&lt;安値!O214,安値!N214&lt;安値!P214),9,""))</f>
        <v/>
      </c>
      <c r="J214" s="500">
        <f>IF(終値!A214="","",IF(AND(安値!O214&lt;安値!N214,安値!O214&lt;安値!M214,安値!O214&lt;安値!P214,安値!O214&lt;安値!Q214),10,""))</f>
        <v>10</v>
      </c>
      <c r="K214" s="500" t="str">
        <f>IF(終値!A214="","",IF(AND(安値!P214&lt;安値!O214,安値!P214&lt;安値!N214,安値!P214&lt;安値!Q214,安値!P214&lt;安値!R214),11,""))</f>
        <v/>
      </c>
      <c r="L214" s="500" t="str">
        <f>IF(終値!A214="","",IF(AND(安値!Q214&lt;安値!P214,安値!Q214&lt;安値!O214,安値!Q214&lt;安値!R214,安値!Q214&lt;安値!S214),12,""))</f>
        <v/>
      </c>
      <c r="M214" s="500" t="str">
        <f>IF(終値!A214="","",IF(AND(安値!R214&lt;安値!Q214,安値!R214&lt;安値!P214,安値!R214&lt;安値!S214,安値!R214&lt;安値!T214),13,""))</f>
        <v/>
      </c>
      <c r="N214" s="500" t="str">
        <f>IF(終値!A214="","",IF(AND(安値!S214&lt;安値!R214,安値!S214&lt;安値!Q214,安値!S214&lt;安値!T214,安値!S214&lt;安値!U214),14,""))</f>
        <v/>
      </c>
      <c r="O214" s="500" t="str">
        <f>IF(終値!A214="","",IF(AND(安値!T214&lt;安値!S214,安値!T214&lt;安値!R214,安値!T214&lt;安値!U214,安値!T214&lt;安値!V214),15,""))</f>
        <v/>
      </c>
      <c r="P214" s="500" t="str">
        <f>IF(終値!A214="","",IF(AND(安値!U214&lt;安値!T214,安値!U214&lt;安値!S214,安値!U214&lt;安値!V214,安値!U214&lt;安値!W214),16,""))</f>
        <v/>
      </c>
      <c r="Q214" s="500">
        <f>IF(終値!A214="","",IF(AND(安値!V214&lt;安値!U214,安値!V214&lt;安値!T214,安値!V214&lt;安値!W214,安値!V214&lt;安値!X214),17,""))</f>
        <v>17</v>
      </c>
      <c r="R214" s="500" t="str">
        <f>IF(終値!A214="","",IF(AND(安値!W214&lt;安値!V214,安値!W214&lt;安値!U214,安値!W214&lt;安値!X214,安値!W214&lt;安値!Y214),18,""))</f>
        <v/>
      </c>
      <c r="S214" s="500" t="str">
        <f>IF(終値!A214="","",IF(AND(安値!X214&lt;安値!W214,安値!X214&lt;安値!V214,安値!X214&lt;安値!Y214,安値!X214&lt;安値!Z214),19,""))</f>
        <v/>
      </c>
      <c r="T214" s="500" t="str">
        <f>IF(終値!A214="","",IF(AND(安値!Y214&lt;安値!X214,安値!Y214&lt;安値!W214,安値!Y214&lt;安値!Z214,安値!Y214&lt;安値!AA214),20,""))</f>
        <v/>
      </c>
      <c r="U214" s="500" t="str">
        <f>IF(終値!A214="","",IF(AND(安値!Z214&lt;安値!Y214,安値!Z214&lt;安値!X214,安値!Z214&lt;安値!AA214,安値!Z214&lt;安値!AB214),21,""))</f>
        <v/>
      </c>
      <c r="V214" s="500" t="str">
        <f>IF(終値!A214="","",IF(AND(安値!AA214&lt;安値!Z214,安値!AA214&lt;安値!Y214,安値!AA214&lt;安値!AB214,安値!AA214&lt;安値!AC214),22,""))</f>
        <v/>
      </c>
      <c r="W214" s="500" t="str">
        <f>IF(終値!A214="","",IF(AND(安値!AB214&lt;安値!AA214,安値!AB214&lt;安値!Z214,安値!AB214&lt;安値!AC214,安値!AB214&lt;安値!AD214),23,""))</f>
        <v/>
      </c>
      <c r="X214" s="500" t="str">
        <f>IF(終値!A214="","",IF(AND(安値!AC214&lt;安値!AB214,安値!AC214&lt;安値!AA214,安値!AC214&lt;安値!AD214,安値!AC214&lt;安値!AE214),24,""))</f>
        <v/>
      </c>
      <c r="Y214" s="500" t="str">
        <f>IF(終値!A214="","",IF(AND(安値!AD214&lt;安値!AC214,安値!AD214&lt;安値!AB214,安値!AD214&lt;安値!AE214,安値!AD214&lt;安値!AF214),25,""))</f>
        <v/>
      </c>
      <c r="Z214" s="500" t="str">
        <f>IF(終値!A214="","",IF(AND(安値!AE214&lt;安値!AD214,安値!AE214&lt;安値!AC214,安値!AE214&lt;安値!AF214,安値!AE214&lt;安値!AG214),26,""))</f>
        <v/>
      </c>
      <c r="AA214" s="500" t="str">
        <f>IF(終値!A214="","",IF(AND(安値!AF214&lt;安値!AE214,安値!AF214&lt;安値!AD214,安値!AF214&lt;安値!AG214,安値!AF214&lt;安値!AH214),27,""))</f>
        <v/>
      </c>
      <c r="AB214" s="500" t="str">
        <f>IF(終値!A214="","",IF(AND(安値!AG214&lt;安値!AF214,安値!AG214&lt;安値!AE214,安値!AG214&lt;安値!AH214,安値!AG214&lt;安値!AI214),28,""))</f>
        <v/>
      </c>
      <c r="AC214" s="500" t="str">
        <f>IF(終値!A214="","",IF(AND(高値!G214&gt;高値!F214,高値!G214&gt;高値!E214,高値!G214&gt;高値!H214,高値!G214&gt;高値!I214),2,""))</f>
        <v/>
      </c>
      <c r="AD214" s="500" t="str">
        <f>IF(終値!A214="","",IF(AND(高値!H214&gt;高値!G214,高値!H214&gt;高値!F214,高値!H214&gt;高値!I214,高値!H214&gt;高値!J214),3,""))</f>
        <v/>
      </c>
      <c r="AE214" s="500" t="str">
        <f>IF(終値!A214="","",IF(AND(高値!I214&gt;高値!H214,高値!I214&gt;高値!G214,高値!I214&gt;高値!J214,高値!I214&gt;高値!K214),4,""))</f>
        <v/>
      </c>
      <c r="AF214" s="500" t="str">
        <f>IF(終値!A214="","",IF(AND(高値!J214&gt;高値!I214,高値!J214&gt;高値!H214,高値!J214&gt;高値!K214,高値!J214&gt;高値!L214),5,""))</f>
        <v/>
      </c>
      <c r="AG214" s="500" t="str">
        <f>IF(終値!A214="","",IF(AND(高値!K214&gt;高値!J214,高値!K214&gt;高値!I214,高値!K214&gt;高値!L214,高値!K214&gt;高値!M214),6,""))</f>
        <v/>
      </c>
      <c r="AH214" s="500" t="str">
        <f>IF(終値!A214="","",IF(AND(高値!L214&gt;高値!K214,高値!L214&gt;高値!J214,高値!L214&gt;高値!M214,高値!L214&gt;高値!N214),7,""))</f>
        <v/>
      </c>
      <c r="AI214" s="500">
        <f>IF(終値!A214="","",IF(AND(高値!M214&gt;高値!L214,高値!M214&gt;高値!K214,高値!M214&gt;高値!N214,高値!M214&gt;高値!O214),8,""))</f>
        <v>8</v>
      </c>
      <c r="AJ214" s="500" t="str">
        <f>IF(終値!A214="","",IF(AND(高値!N214&gt;高値!M214,高値!N214&gt;高値!L214,高値!N214&gt;高値!O214,高値!N214&gt;高値!P214),9,""))</f>
        <v/>
      </c>
      <c r="AK214" s="500" t="str">
        <f>IF(終値!A214="","",IF(AND(高値!O214&gt;高値!N214,高値!O214&gt;高値!M214,高値!O214&gt;高値!P214,高値!O214&gt;高値!Q214),10,""))</f>
        <v/>
      </c>
      <c r="AL214" s="500" t="str">
        <f>IF(終値!A214="","",IF(AND(高値!P214&gt;高値!O214,高値!P214&gt;高値!N214,高値!P214&gt;高値!Q214,高値!P214&gt;高値!R214),11,""))</f>
        <v/>
      </c>
      <c r="AM214" s="500" t="str">
        <f>IF(終値!A214="","",IF(AND(高値!Q214&gt;高値!P214,高値!Q214&gt;高値!O214,高値!Q214&gt;高値!R214,高値!Q214&gt;高値!S214),12,""))</f>
        <v/>
      </c>
      <c r="AN214" s="500" t="str">
        <f>IF(終値!A214="","",IF(AND(高値!R214&gt;高値!Q214,高値!R214&gt;高値!P214,高値!R214&gt;高値!S214,高値!R214&gt;高値!T214),13,""))</f>
        <v/>
      </c>
      <c r="AO214" s="500">
        <f>IF(終値!A214="","",IF(AND(高値!S214&gt;高値!R214,高値!S214&gt;高値!Q214,高値!S214&gt;高値!T214,高値!S214&gt;高値!U214),14,""))</f>
        <v>14</v>
      </c>
      <c r="AP214" s="500" t="str">
        <f>IF(終値!A214="","",IF(AND(高値!T214&gt;高値!S214,高値!T214&gt;高値!R214,高値!T214&gt;高値!U214,高値!T214&gt;高値!V214),15,""))</f>
        <v/>
      </c>
      <c r="AQ214" s="500" t="str">
        <f>IF(終値!A214="","",IF(AND(高値!U214&gt;高値!T214,高値!U214&gt;高値!S214,高値!U214&gt;高値!V214,高値!U214&gt;高値!W214),16,""))</f>
        <v/>
      </c>
      <c r="AR214" s="500" t="str">
        <f>IF(終値!A214="","",IF(AND(高値!V214&gt;高値!U214,高値!V214&gt;高値!T214,高値!V214&gt;高値!W214,高値!V214&gt;高値!X214),17,""))</f>
        <v/>
      </c>
      <c r="AS214" s="500" t="str">
        <f>IF(終値!A214="","",IF(AND(高値!W214&gt;高値!V214,高値!W214&gt;高値!U214,高値!W214&gt;高値!X214,高値!W214&gt;高値!Y214),18,""))</f>
        <v/>
      </c>
      <c r="AT214" s="500" t="str">
        <f>IF(終値!A214="","",IF(AND(高値!X214&gt;高値!W214,高値!X214&gt;高値!V214,高値!X214&gt;高値!Y214,高値!X214&gt;高値!Z214),19,""))</f>
        <v/>
      </c>
      <c r="AU214" s="500" t="str">
        <f>IF(終値!A214="","",IF(AND(高値!Y214&gt;高値!X214,高値!Y214&gt;高値!W214,高値!Y214&gt;高値!Z214,高値!Y214&gt;高値!AA214),20,""))</f>
        <v/>
      </c>
      <c r="AV214" s="500" t="str">
        <f>IF(終値!A214="","",IF(AND(高値!Z214&gt;高値!Y214,高値!Z214&gt;高値!X214,高値!Z214&gt;高値!AA214,高値!Z214&gt;高値!AB214),21,""))</f>
        <v/>
      </c>
      <c r="AW214" s="500">
        <f>IF(終値!A214="","",IF(AND(高値!AA214&gt;高値!Z214,高値!AA214&gt;高値!Y214,高値!AA214&gt;高値!AB214,高値!AA214&gt;高値!AC214),22,""))</f>
        <v>22</v>
      </c>
      <c r="AX214" s="500" t="str">
        <f>IF(終値!A214="","",IF(AND(高値!AB214&gt;高値!AA214,高値!AB214&gt;高値!Z214,高値!AB214&gt;高値!AC214,高値!AB214&gt;高値!AD214),23,""))</f>
        <v/>
      </c>
      <c r="AY214" s="500" t="str">
        <f>IF(終値!A214="","",IF(AND(高値!AC214&gt;高値!AB214,高値!AC214&gt;高値!AA214,高値!AC214&gt;高値!AD214,高値!AC214&gt;高値!AE214),24,""))</f>
        <v/>
      </c>
      <c r="AZ214" s="500" t="str">
        <f>IF(終値!A214="","",IF(AND(高値!AD214&gt;高値!AC214,高値!AD214&gt;高値!AB214,高値!AD214&gt;高値!AE214,高値!AD214&gt;高値!AF214),25,""))</f>
        <v/>
      </c>
      <c r="BA214" s="500">
        <f>IF(終値!A214="","",IF(AND(高値!AE214&gt;高値!AD214,高値!AE214&gt;高値!AC214,高値!AE214&gt;高値!AF214,高値!AE214&gt;高値!AG214),26,""))</f>
        <v>26</v>
      </c>
      <c r="BB214" s="500" t="str">
        <f>IF(終値!A214="","",IF(AND(高値!AF214&gt;高値!AE214,高値!AF214&gt;高値!AD214,高値!AF214&gt;高値!AG214,高値!AF214&gt;高値!AH214),27,""))</f>
        <v/>
      </c>
      <c r="BC214" s="500" t="str">
        <f>IF(終値!A214="","",IF(AND(高値!AG214&gt;高値!AF214,高値!AG214&gt;高値!AE214,高値!AG214&gt;高値!AH214,高値!AG214&gt;高値!AI214),28,""))</f>
        <v/>
      </c>
      <c r="BD214" s="500">
        <f t="shared" si="18"/>
        <v>3</v>
      </c>
      <c r="BE214" s="500">
        <f t="shared" si="19"/>
        <v>3</v>
      </c>
      <c r="BF214" s="500">
        <f t="shared" si="20"/>
        <v>10</v>
      </c>
      <c r="BG214" s="500">
        <f>IF($BE214="","",INDEX(安値!$E214:$CZ214,1,$BE214+1))</f>
        <v>884</v>
      </c>
      <c r="BH214" s="500">
        <f>IF($BF214="","",INDEX(安値!$E214:$CZ214,1,$BF214+1))</f>
        <v>965</v>
      </c>
      <c r="BI214" s="500">
        <f>IF($BF214="","",MAX(INDEX(高値!$E214:$CZ214,1,$BE214+1):INDEX(高値!$E214:$CZ214,1,$BF214+1)))</f>
        <v>1039</v>
      </c>
      <c r="BJ214" s="500">
        <f>IF($BF214="","",AVERAGE(INDEX(終値!$E214:$CZ214,1,$BF214+1):INDEX(終値!$E214:$CZ214,1,$BF214+20))-2*STDEVP(INDEX(終値!$E214:$CZ214,1,$BF214+1):INDEX(終値!$E214:$CZ214,1,$BF214+20)))</f>
        <v>892.44787912156391</v>
      </c>
      <c r="BK214" s="500">
        <f>IF($BE214="","",AVERAGE(INDEX(終値!$E214:$CZ214,1,$BE214+1):INDEX(終値!$E214:$CZ214,1,$BE214+20))-2*STDEVP(INDEX(終値!$E214:$CZ214,1,$BE214+1):INDEX(終値!$E214:$CZ214,1,$BE214+20)))</f>
        <v>893.13137613506171</v>
      </c>
      <c r="BL214" s="500">
        <f t="shared" si="21"/>
        <v>4</v>
      </c>
      <c r="BM214" s="500">
        <f t="shared" si="22"/>
        <v>8</v>
      </c>
      <c r="BN214" s="500">
        <f t="shared" si="23"/>
        <v>14</v>
      </c>
      <c r="BO214" s="500">
        <f>IF($BM214="","",INDEX(高値!$E214:$CZ214,1,$BM214+1))</f>
        <v>1039</v>
      </c>
      <c r="BP214" s="500">
        <f>IF($BN214="","",INDEX(高値!$E214:$CZ214,1,$BN214+1))</f>
        <v>1056</v>
      </c>
      <c r="BQ214" s="500">
        <f>IF($BN214="","",MIN(INDEX(安値!$E214:$CZ214,1,$BM214+1):INDEX(安値!$E214:$CZ214,1,$BN214+1)))</f>
        <v>965</v>
      </c>
      <c r="BR214" s="500">
        <f>IF($BN214="","",AVERAGE(INDEX(終値!$E214:$CZ214,1,$BN214+1):INDEX(終値!$E214:$CZ214,1,$BN214+20))+2*STDEVP(INDEX(終値!$E214:$CZ214,1,$BN214+1):INDEX(終値!$E214:$CZ214,1,$BN214+20)))</f>
        <v>1049.4891726514199</v>
      </c>
      <c r="BS214" s="500">
        <f>IF($BM214="","",AVERAGE(INDEX(終値!$E214:$CZ214,1,$BM214+1):INDEX(終値!$E214:$CZ214,1,$BM214+20))+2*STDEVP(INDEX(終値!$E214:$CZ214,1,$BM214+1):INDEX(終値!$E214:$CZ214,1,$BM214+20)))</f>
        <v>1043.1602335568305</v>
      </c>
      <c r="BT214" s="497" t="str">
        <f>IFERROR(IF(AND($BD214&gt;=2,ABS($BG214-$BH214)/$BH214&lt;=BB設定!$B$12,$BI214&gt;=MAX($BH214,$BG214)*(1+BB設定!$B$13),終値!E214&gt;$BG214),IF(OR(終値!E214&gt;=$BI214,AND($BH214&lt;$BJ214,$BG214&gt;=$BK214)),"二番底W▲","二番底W形成"),IF(AND($BL214&gt;=2,ABS($BO214-$BP214)/$BP214&lt;=BB設定!$B$12,$BQ214&lt;=MIN($BP214,$BO214)*(1-BB設定!$B$13),終値!E214&lt;$BO214),IF(OR(終値!E214&lt;=$BQ214,AND($BP214&gt;$BR214,$BO214&lt;=$BS214)),"二番天井M▼","二番天井M形成"),"－")),"－")</f>
        <v>二番天井M▼</v>
      </c>
    </row>
    <row r="215" spans="2:72">
      <c r="B215" s="500">
        <f>IF(終値!A215="","",IF(AND(安値!G215&lt;安値!F215,安値!G215&lt;安値!E215,安値!G215&lt;安値!H215,安値!G215&lt;安値!I215),2,""))</f>
        <v>2</v>
      </c>
      <c r="C215" s="500" t="str">
        <f>IF(終値!A215="","",IF(AND(安値!H215&lt;安値!G215,安値!H215&lt;安値!F215,安値!H215&lt;安値!I215,安値!H215&lt;安値!J215),3,""))</f>
        <v/>
      </c>
      <c r="D215" s="500" t="str">
        <f>IF(終値!A215="","",IF(AND(安値!I215&lt;安値!H215,安値!I215&lt;安値!G215,安値!I215&lt;安値!J215,安値!I215&lt;安値!K215),4,""))</f>
        <v/>
      </c>
      <c r="E215" s="500">
        <f>IF(終値!A215="","",IF(AND(安値!J215&lt;安値!I215,安値!J215&lt;安値!H215,安値!J215&lt;安値!K215,安値!J215&lt;安値!L215),5,""))</f>
        <v>5</v>
      </c>
      <c r="F215" s="500" t="str">
        <f>IF(終値!A215="","",IF(AND(安値!K215&lt;安値!J215,安値!K215&lt;安値!I215,安値!K215&lt;安値!L215,安値!K215&lt;安値!M215),6,""))</f>
        <v/>
      </c>
      <c r="G215" s="500" t="str">
        <f>IF(終値!A215="","",IF(AND(安値!L215&lt;安値!K215,安値!L215&lt;安値!J215,安値!L215&lt;安値!M215,安値!L215&lt;安値!N215),7,""))</f>
        <v/>
      </c>
      <c r="H215" s="500" t="str">
        <f>IF(終値!A215="","",IF(AND(安値!M215&lt;安値!L215,安値!M215&lt;安値!K215,安値!M215&lt;安値!N215,安値!M215&lt;安値!O215),8,""))</f>
        <v/>
      </c>
      <c r="I215" s="500" t="str">
        <f>IF(終値!A215="","",IF(AND(安値!N215&lt;安値!M215,安値!N215&lt;安値!L215,安値!N215&lt;安値!O215,安値!N215&lt;安値!P215),9,""))</f>
        <v/>
      </c>
      <c r="J215" s="500" t="str">
        <f>IF(終値!A215="","",IF(AND(安値!O215&lt;安値!N215,安値!O215&lt;安値!M215,安値!O215&lt;安値!P215,安値!O215&lt;安値!Q215),10,""))</f>
        <v/>
      </c>
      <c r="K215" s="500" t="str">
        <f>IF(終値!A215="","",IF(AND(安値!P215&lt;安値!O215,安値!P215&lt;安値!N215,安値!P215&lt;安値!Q215,安値!P215&lt;安値!R215),11,""))</f>
        <v/>
      </c>
      <c r="L215" s="500" t="str">
        <f>IF(終値!A215="","",IF(AND(安値!Q215&lt;安値!P215,安値!Q215&lt;安値!O215,安値!Q215&lt;安値!R215,安値!Q215&lt;安値!S215),12,""))</f>
        <v/>
      </c>
      <c r="M215" s="500">
        <f>IF(終値!A215="","",IF(AND(安値!R215&lt;安値!Q215,安値!R215&lt;安値!P215,安値!R215&lt;安値!S215,安値!R215&lt;安値!T215),13,""))</f>
        <v>13</v>
      </c>
      <c r="N215" s="500" t="str">
        <f>IF(終値!A215="","",IF(AND(安値!S215&lt;安値!R215,安値!S215&lt;安値!Q215,安値!S215&lt;安値!T215,安値!S215&lt;安値!U215),14,""))</f>
        <v/>
      </c>
      <c r="O215" s="500" t="str">
        <f>IF(終値!A215="","",IF(AND(安値!T215&lt;安値!S215,安値!T215&lt;安値!R215,安値!T215&lt;安値!U215,安値!T215&lt;安値!V215),15,""))</f>
        <v/>
      </c>
      <c r="P215" s="500">
        <f>IF(終値!A215="","",IF(AND(安値!U215&lt;安値!T215,安値!U215&lt;安値!S215,安値!U215&lt;安値!V215,安値!U215&lt;安値!W215),16,""))</f>
        <v>16</v>
      </c>
      <c r="Q215" s="500" t="str">
        <f>IF(終値!A215="","",IF(AND(安値!V215&lt;安値!U215,安値!V215&lt;安値!T215,安値!V215&lt;安値!W215,安値!V215&lt;安値!X215),17,""))</f>
        <v/>
      </c>
      <c r="R215" s="500" t="str">
        <f>IF(終値!A215="","",IF(AND(安値!W215&lt;安値!V215,安値!W215&lt;安値!U215,安値!W215&lt;安値!X215,安値!W215&lt;安値!Y215),18,""))</f>
        <v/>
      </c>
      <c r="S215" s="500" t="str">
        <f>IF(終値!A215="","",IF(AND(安値!X215&lt;安値!W215,安値!X215&lt;安値!V215,安値!X215&lt;安値!Y215,安値!X215&lt;安値!Z215),19,""))</f>
        <v/>
      </c>
      <c r="T215" s="500">
        <f>IF(終値!A215="","",IF(AND(安値!Y215&lt;安値!X215,安値!Y215&lt;安値!W215,安値!Y215&lt;安値!Z215,安値!Y215&lt;安値!AA215),20,""))</f>
        <v>20</v>
      </c>
      <c r="U215" s="500" t="str">
        <f>IF(終値!A215="","",IF(AND(安値!Z215&lt;安値!Y215,安値!Z215&lt;安値!X215,安値!Z215&lt;安値!AA215,安値!Z215&lt;安値!AB215),21,""))</f>
        <v/>
      </c>
      <c r="V215" s="500" t="str">
        <f>IF(終値!A215="","",IF(AND(安値!AA215&lt;安値!Z215,安値!AA215&lt;安値!Y215,安値!AA215&lt;安値!AB215,安値!AA215&lt;安値!AC215),22,""))</f>
        <v/>
      </c>
      <c r="W215" s="500" t="str">
        <f>IF(終値!A215="","",IF(AND(安値!AB215&lt;安値!AA215,安値!AB215&lt;安値!Z215,安値!AB215&lt;安値!AC215,安値!AB215&lt;安値!AD215),23,""))</f>
        <v/>
      </c>
      <c r="X215" s="500" t="str">
        <f>IF(終値!A215="","",IF(AND(安値!AC215&lt;安値!AB215,安値!AC215&lt;安値!AA215,安値!AC215&lt;安値!AD215,安値!AC215&lt;安値!AE215),24,""))</f>
        <v/>
      </c>
      <c r="Y215" s="500" t="str">
        <f>IF(終値!A215="","",IF(AND(安値!AD215&lt;安値!AC215,安値!AD215&lt;安値!AB215,安値!AD215&lt;安値!AE215,安値!AD215&lt;安値!AF215),25,""))</f>
        <v/>
      </c>
      <c r="Z215" s="500" t="str">
        <f>IF(終値!A215="","",IF(AND(安値!AE215&lt;安値!AD215,安値!AE215&lt;安値!AC215,安値!AE215&lt;安値!AF215,安値!AE215&lt;安値!AG215),26,""))</f>
        <v/>
      </c>
      <c r="AA215" s="500">
        <f>IF(終値!A215="","",IF(AND(安値!AF215&lt;安値!AE215,安値!AF215&lt;安値!AD215,安値!AF215&lt;安値!AG215,安値!AF215&lt;安値!AH215),27,""))</f>
        <v>27</v>
      </c>
      <c r="AB215" s="500" t="str">
        <f>IF(終値!A215="","",IF(AND(安値!AG215&lt;安値!AF215,安値!AG215&lt;安値!AE215,安値!AG215&lt;安値!AH215,安値!AG215&lt;安値!AI215),28,""))</f>
        <v/>
      </c>
      <c r="AC215" s="500" t="str">
        <f>IF(終値!A215="","",IF(AND(高値!G215&gt;高値!F215,高値!G215&gt;高値!E215,高値!G215&gt;高値!H215,高値!G215&gt;高値!I215),2,""))</f>
        <v/>
      </c>
      <c r="AD215" s="500" t="str">
        <f>IF(終値!A215="","",IF(AND(高値!H215&gt;高値!G215,高値!H215&gt;高値!F215,高値!H215&gt;高値!I215,高値!H215&gt;高値!J215),3,""))</f>
        <v/>
      </c>
      <c r="AE215" s="500" t="str">
        <f>IF(終値!A215="","",IF(AND(高値!I215&gt;高値!H215,高値!I215&gt;高値!G215,高値!I215&gt;高値!J215,高値!I215&gt;高値!K215),4,""))</f>
        <v/>
      </c>
      <c r="AF215" s="500" t="str">
        <f>IF(終値!A215="","",IF(AND(高値!J215&gt;高値!I215,高値!J215&gt;高値!H215,高値!J215&gt;高値!K215,高値!J215&gt;高値!L215),5,""))</f>
        <v/>
      </c>
      <c r="AG215" s="500" t="str">
        <f>IF(終値!A215="","",IF(AND(高値!K215&gt;高値!J215,高値!K215&gt;高値!I215,高値!K215&gt;高値!L215,高値!K215&gt;高値!M215),6,""))</f>
        <v/>
      </c>
      <c r="AH215" s="500" t="str">
        <f>IF(終値!A215="","",IF(AND(高値!L215&gt;高値!K215,高値!L215&gt;高値!J215,高値!L215&gt;高値!M215,高値!L215&gt;高値!N215),7,""))</f>
        <v/>
      </c>
      <c r="AI215" s="500" t="str">
        <f>IF(終値!A215="","",IF(AND(高値!M215&gt;高値!L215,高値!M215&gt;高値!K215,高値!M215&gt;高値!N215,高値!M215&gt;高値!O215),8,""))</f>
        <v/>
      </c>
      <c r="AJ215" s="500" t="str">
        <f>IF(終値!A215="","",IF(AND(高値!N215&gt;高値!M215,高値!N215&gt;高値!L215,高値!N215&gt;高値!O215,高値!N215&gt;高値!P215),9,""))</f>
        <v/>
      </c>
      <c r="AK215" s="500" t="str">
        <f>IF(終値!A215="","",IF(AND(高値!O215&gt;高値!N215,高値!O215&gt;高値!M215,高値!O215&gt;高値!P215,高値!O215&gt;高値!Q215),10,""))</f>
        <v/>
      </c>
      <c r="AL215" s="500">
        <f>IF(終値!A215="","",IF(AND(高値!P215&gt;高値!O215,高値!P215&gt;高値!N215,高値!P215&gt;高値!Q215,高値!P215&gt;高値!R215),11,""))</f>
        <v>11</v>
      </c>
      <c r="AM215" s="500" t="str">
        <f>IF(終値!A215="","",IF(AND(高値!Q215&gt;高値!P215,高値!Q215&gt;高値!O215,高値!Q215&gt;高値!R215,高値!Q215&gt;高値!S215),12,""))</f>
        <v/>
      </c>
      <c r="AN215" s="500" t="str">
        <f>IF(終値!A215="","",IF(AND(高値!R215&gt;高値!Q215,高値!R215&gt;高値!P215,高値!R215&gt;高値!S215,高値!R215&gt;高値!T215),13,""))</f>
        <v/>
      </c>
      <c r="AO215" s="500" t="str">
        <f>IF(終値!A215="","",IF(AND(高値!S215&gt;高値!R215,高値!S215&gt;高値!Q215,高値!S215&gt;高値!T215,高値!S215&gt;高値!U215),14,""))</f>
        <v/>
      </c>
      <c r="AP215" s="500" t="str">
        <f>IF(終値!A215="","",IF(AND(高値!T215&gt;高値!S215,高値!T215&gt;高値!R215,高値!T215&gt;高値!U215,高値!T215&gt;高値!V215),15,""))</f>
        <v/>
      </c>
      <c r="AQ215" s="500" t="str">
        <f>IF(終値!A215="","",IF(AND(高値!U215&gt;高値!T215,高値!U215&gt;高値!S215,高値!U215&gt;高値!V215,高値!U215&gt;高値!W215),16,""))</f>
        <v/>
      </c>
      <c r="AR215" s="500">
        <f>IF(終値!A215="","",IF(AND(高値!V215&gt;高値!U215,高値!V215&gt;高値!T215,高値!V215&gt;高値!W215,高値!V215&gt;高値!X215),17,""))</f>
        <v>17</v>
      </c>
      <c r="AS215" s="500" t="str">
        <f>IF(終値!A215="","",IF(AND(高値!W215&gt;高値!V215,高値!W215&gt;高値!U215,高値!W215&gt;高値!X215,高値!W215&gt;高値!Y215),18,""))</f>
        <v/>
      </c>
      <c r="AT215" s="500" t="str">
        <f>IF(終値!A215="","",IF(AND(高値!X215&gt;高値!W215,高値!X215&gt;高値!V215,高値!X215&gt;高値!Y215,高値!X215&gt;高値!Z215),19,""))</f>
        <v/>
      </c>
      <c r="AU215" s="500" t="str">
        <f>IF(終値!A215="","",IF(AND(高値!Y215&gt;高値!X215,高値!Y215&gt;高値!W215,高値!Y215&gt;高値!Z215,高値!Y215&gt;高値!AA215),20,""))</f>
        <v/>
      </c>
      <c r="AV215" s="500" t="str">
        <f>IF(終値!A215="","",IF(AND(高値!Z215&gt;高値!Y215,高値!Z215&gt;高値!X215,高値!Z215&gt;高値!AA215,高値!Z215&gt;高値!AB215),21,""))</f>
        <v/>
      </c>
      <c r="AW215" s="500" t="str">
        <f>IF(終値!A215="","",IF(AND(高値!AA215&gt;高値!Z215,高値!AA215&gt;高値!Y215,高値!AA215&gt;高値!AB215,高値!AA215&gt;高値!AC215),22,""))</f>
        <v/>
      </c>
      <c r="AX215" s="500" t="str">
        <f>IF(終値!A215="","",IF(AND(高値!AB215&gt;高値!AA215,高値!AB215&gt;高値!Z215,高値!AB215&gt;高値!AC215,高値!AB215&gt;高値!AD215),23,""))</f>
        <v/>
      </c>
      <c r="AY215" s="500" t="str">
        <f>IF(終値!A215="","",IF(AND(高値!AC215&gt;高値!AB215,高値!AC215&gt;高値!AA215,高値!AC215&gt;高値!AD215,高値!AC215&gt;高値!AE215),24,""))</f>
        <v/>
      </c>
      <c r="AZ215" s="500">
        <f>IF(終値!A215="","",IF(AND(高値!AD215&gt;高値!AC215,高値!AD215&gt;高値!AB215,高値!AD215&gt;高値!AE215,高値!AD215&gt;高値!AF215),25,""))</f>
        <v>25</v>
      </c>
      <c r="BA215" s="500" t="str">
        <f>IF(終値!A215="","",IF(AND(高値!AE215&gt;高値!AD215,高値!AE215&gt;高値!AC215,高値!AE215&gt;高値!AF215,高値!AE215&gt;高値!AG215),26,""))</f>
        <v/>
      </c>
      <c r="BB215" s="500" t="str">
        <f>IF(終値!A215="","",IF(AND(高値!AF215&gt;高値!AE215,高値!AF215&gt;高値!AD215,高値!AF215&gt;高値!AG215,高値!AF215&gt;高値!AH215),27,""))</f>
        <v/>
      </c>
      <c r="BC215" s="500">
        <f>IF(終値!A215="","",IF(AND(高値!AG215&gt;高値!AF215,高値!AG215&gt;高値!AE215,高値!AG215&gt;高値!AH215,高値!AG215&gt;高値!AI215),28,""))</f>
        <v>28</v>
      </c>
      <c r="BD215" s="500">
        <f t="shared" si="18"/>
        <v>6</v>
      </c>
      <c r="BE215" s="500">
        <f t="shared" si="19"/>
        <v>2</v>
      </c>
      <c r="BF215" s="500">
        <f t="shared" si="20"/>
        <v>5</v>
      </c>
      <c r="BG215" s="500">
        <f>IF($BE215="","",INDEX(安値!$E215:$CZ215,1,$BE215+1))</f>
        <v>4130</v>
      </c>
      <c r="BH215" s="500">
        <f>IF($BF215="","",INDEX(安値!$E215:$CZ215,1,$BF215+1))</f>
        <v>3364</v>
      </c>
      <c r="BI215" s="500">
        <f>IF($BF215="","",MAX(INDEX(高値!$E215:$CZ215,1,$BE215+1):INDEX(高値!$E215:$CZ215,1,$BF215+1)))</f>
        <v>4422</v>
      </c>
      <c r="BJ215" s="500">
        <f>IF($BF215="","",AVERAGE(INDEX(終値!$E215:$CZ215,1,$BF215+1):INDEX(終値!$E215:$CZ215,1,$BF215+20))-2*STDEVP(INDEX(終値!$E215:$CZ215,1,$BF215+1):INDEX(終値!$E215:$CZ215,1,$BF215+20)))</f>
        <v>3506.6887791986278</v>
      </c>
      <c r="BK215" s="500">
        <f>IF($BE215="","",AVERAGE(INDEX(終値!$E215:$CZ215,1,$BE215+1):INDEX(終値!$E215:$CZ215,1,$BE215+20))-2*STDEVP(INDEX(終値!$E215:$CZ215,1,$BE215+1):INDEX(終値!$E215:$CZ215,1,$BE215+20)))</f>
        <v>3538.90138973901</v>
      </c>
      <c r="BL215" s="500">
        <f t="shared" si="21"/>
        <v>4</v>
      </c>
      <c r="BM215" s="500">
        <f t="shared" si="22"/>
        <v>11</v>
      </c>
      <c r="BN215" s="500">
        <f t="shared" si="23"/>
        <v>17</v>
      </c>
      <c r="BO215" s="500">
        <f>IF($BM215="","",INDEX(高値!$E215:$CZ215,1,$BM215+1))</f>
        <v>4257</v>
      </c>
      <c r="BP215" s="500">
        <f>IF($BN215="","",INDEX(高値!$E215:$CZ215,1,$BN215+1))</f>
        <v>4685</v>
      </c>
      <c r="BQ215" s="500">
        <f>IF($BN215="","",MIN(INDEX(安値!$E215:$CZ215,1,$BM215+1):INDEX(安値!$E215:$CZ215,1,$BN215+1)))</f>
        <v>3900</v>
      </c>
      <c r="BR215" s="500">
        <f>IF($BN215="","",AVERAGE(INDEX(終値!$E215:$CZ215,1,$BN215+1):INDEX(終値!$E215:$CZ215,1,$BN215+20))+2*STDEVP(INDEX(終値!$E215:$CZ215,1,$BN215+1):INDEX(終値!$E215:$CZ215,1,$BN215+20)))</f>
        <v>4731.1586407736277</v>
      </c>
      <c r="BS215" s="500">
        <f>IF($BM215="","",AVERAGE(INDEX(終値!$E215:$CZ215,1,$BM215+1):INDEX(終値!$E215:$CZ215,1,$BM215+20))+2*STDEVP(INDEX(終値!$E215:$CZ215,1,$BM215+1):INDEX(終値!$E215:$CZ215,1,$BM215+20)))</f>
        <v>4778.6753294371456</v>
      </c>
      <c r="BT215" s="497" t="str">
        <f>IFERROR(IF(AND($BD215&gt;=2,ABS($BG215-$BH215)/$BH215&lt;=BB設定!$B$12,$BI215&gt;=MAX($BH215,$BG215)*(1+BB設定!$B$13),終値!E215&gt;$BG215),IF(OR(終値!E215&gt;=$BI215,AND($BH215&lt;$BJ215,$BG215&gt;=$BK215)),"二番底W▲","二番底W形成"),IF(AND($BL215&gt;=2,ABS($BO215-$BP215)/$BP215&lt;=BB設定!$B$12,$BQ215&lt;=MIN($BP215,$BO215)*(1-BB設定!$B$13),終値!E215&lt;$BO215),IF(OR(終値!E215&lt;=$BQ215,AND($BP215&gt;$BR215,$BO215&lt;=$BS215)),"二番天井M▼","二番天井M形成"),"－")),"－")</f>
        <v>－</v>
      </c>
    </row>
    <row r="216" spans="2:72">
      <c r="B216" s="500" t="str">
        <f>IF(終値!A216="","",IF(AND(安値!G216&lt;安値!F216,安値!G216&lt;安値!E216,安値!G216&lt;安値!H216,安値!G216&lt;安値!I216),2,""))</f>
        <v/>
      </c>
      <c r="C216" s="500" t="str">
        <f>IF(終値!A216="","",IF(AND(安値!H216&lt;安値!G216,安値!H216&lt;安値!F216,安値!H216&lt;安値!I216,安値!H216&lt;安値!J216),3,""))</f>
        <v/>
      </c>
      <c r="D216" s="500" t="str">
        <f>IF(終値!A216="","",IF(AND(安値!I216&lt;安値!H216,安値!I216&lt;安値!G216,安値!I216&lt;安値!J216,安値!I216&lt;安値!K216),4,""))</f>
        <v/>
      </c>
      <c r="E216" s="500">
        <f>IF(終値!A216="","",IF(AND(安値!J216&lt;安値!I216,安値!J216&lt;安値!H216,安値!J216&lt;安値!K216,安値!J216&lt;安値!L216),5,""))</f>
        <v>5</v>
      </c>
      <c r="F216" s="500" t="str">
        <f>IF(終値!A216="","",IF(AND(安値!K216&lt;安値!J216,安値!K216&lt;安値!I216,安値!K216&lt;安値!L216,安値!K216&lt;安値!M216),6,""))</f>
        <v/>
      </c>
      <c r="G216" s="500" t="str">
        <f>IF(終値!A216="","",IF(AND(安値!L216&lt;安値!K216,安値!L216&lt;安値!J216,安値!L216&lt;安値!M216,安値!L216&lt;安値!N216),7,""))</f>
        <v/>
      </c>
      <c r="H216" s="500" t="str">
        <f>IF(終値!A216="","",IF(AND(安値!M216&lt;安値!L216,安値!M216&lt;安値!K216,安値!M216&lt;安値!N216,安値!M216&lt;安値!O216),8,""))</f>
        <v/>
      </c>
      <c r="I216" s="500" t="str">
        <f>IF(終値!A216="","",IF(AND(安値!N216&lt;安値!M216,安値!N216&lt;安値!L216,安値!N216&lt;安値!O216,安値!N216&lt;安値!P216),9,""))</f>
        <v/>
      </c>
      <c r="J216" s="500" t="str">
        <f>IF(終値!A216="","",IF(AND(安値!O216&lt;安値!N216,安値!O216&lt;安値!M216,安値!O216&lt;安値!P216,安値!O216&lt;安値!Q216),10,""))</f>
        <v/>
      </c>
      <c r="K216" s="500" t="str">
        <f>IF(終値!A216="","",IF(AND(安値!P216&lt;安値!O216,安値!P216&lt;安値!N216,安値!P216&lt;安値!Q216,安値!P216&lt;安値!R216),11,""))</f>
        <v/>
      </c>
      <c r="L216" s="500" t="str">
        <f>IF(終値!A216="","",IF(AND(安値!Q216&lt;安値!P216,安値!Q216&lt;安値!O216,安値!Q216&lt;安値!R216,安値!Q216&lt;安値!S216),12,""))</f>
        <v/>
      </c>
      <c r="M216" s="500">
        <f>IF(終値!A216="","",IF(AND(安値!R216&lt;安値!Q216,安値!R216&lt;安値!P216,安値!R216&lt;安値!S216,安値!R216&lt;安値!T216),13,""))</f>
        <v>13</v>
      </c>
      <c r="N216" s="500" t="str">
        <f>IF(終値!A216="","",IF(AND(安値!S216&lt;安値!R216,安値!S216&lt;安値!Q216,安値!S216&lt;安値!T216,安値!S216&lt;安値!U216),14,""))</f>
        <v/>
      </c>
      <c r="O216" s="500" t="str">
        <f>IF(終値!A216="","",IF(AND(安値!T216&lt;安値!S216,安値!T216&lt;安値!R216,安値!T216&lt;安値!U216,安値!T216&lt;安値!V216),15,""))</f>
        <v/>
      </c>
      <c r="P216" s="500">
        <f>IF(終値!A216="","",IF(AND(安値!U216&lt;安値!T216,安値!U216&lt;安値!S216,安値!U216&lt;安値!V216,安値!U216&lt;安値!W216),16,""))</f>
        <v>16</v>
      </c>
      <c r="Q216" s="500" t="str">
        <f>IF(終値!A216="","",IF(AND(安値!V216&lt;安値!U216,安値!V216&lt;安値!T216,安値!V216&lt;安値!W216,安値!V216&lt;安値!X216),17,""))</f>
        <v/>
      </c>
      <c r="R216" s="500" t="str">
        <f>IF(終値!A216="","",IF(AND(安値!W216&lt;安値!V216,安値!W216&lt;安値!U216,安値!W216&lt;安値!X216,安値!W216&lt;安値!Y216),18,""))</f>
        <v/>
      </c>
      <c r="S216" s="500" t="str">
        <f>IF(終値!A216="","",IF(AND(安値!X216&lt;安値!W216,安値!X216&lt;安値!V216,安値!X216&lt;安値!Y216,安値!X216&lt;安値!Z216),19,""))</f>
        <v/>
      </c>
      <c r="T216" s="500">
        <f>IF(終値!A216="","",IF(AND(安値!Y216&lt;安値!X216,安値!Y216&lt;安値!W216,安値!Y216&lt;安値!Z216,安値!Y216&lt;安値!AA216),20,""))</f>
        <v>20</v>
      </c>
      <c r="U216" s="500" t="str">
        <f>IF(終値!A216="","",IF(AND(安値!Z216&lt;安値!Y216,安値!Z216&lt;安値!X216,安値!Z216&lt;安値!AA216,安値!Z216&lt;安値!AB216),21,""))</f>
        <v/>
      </c>
      <c r="V216" s="500" t="str">
        <f>IF(終値!A216="","",IF(AND(安値!AA216&lt;安値!Z216,安値!AA216&lt;安値!Y216,安値!AA216&lt;安値!AB216,安値!AA216&lt;安値!AC216),22,""))</f>
        <v/>
      </c>
      <c r="W216" s="500">
        <f>IF(終値!A216="","",IF(AND(安値!AB216&lt;安値!AA216,安値!AB216&lt;安値!Z216,安値!AB216&lt;安値!AC216,安値!AB216&lt;安値!AD216),23,""))</f>
        <v>23</v>
      </c>
      <c r="X216" s="500" t="str">
        <f>IF(終値!A216="","",IF(AND(安値!AC216&lt;安値!AB216,安値!AC216&lt;安値!AA216,安値!AC216&lt;安値!AD216,安値!AC216&lt;安値!AE216),24,""))</f>
        <v/>
      </c>
      <c r="Y216" s="500" t="str">
        <f>IF(終値!A216="","",IF(AND(安値!AD216&lt;安値!AC216,安値!AD216&lt;安値!AB216,安値!AD216&lt;安値!AE216,安値!AD216&lt;安値!AF216),25,""))</f>
        <v/>
      </c>
      <c r="Z216" s="500" t="str">
        <f>IF(終値!A216="","",IF(AND(安値!AE216&lt;安値!AD216,安値!AE216&lt;安値!AC216,安値!AE216&lt;安値!AF216,安値!AE216&lt;安値!AG216),26,""))</f>
        <v/>
      </c>
      <c r="AA216" s="500">
        <f>IF(終値!A216="","",IF(AND(安値!AF216&lt;安値!AE216,安値!AF216&lt;安値!AD216,安値!AF216&lt;安値!AG216,安値!AF216&lt;安値!AH216),27,""))</f>
        <v>27</v>
      </c>
      <c r="AB216" s="500" t="str">
        <f>IF(終値!A216="","",IF(AND(安値!AG216&lt;安値!AF216,安値!AG216&lt;安値!AE216,安値!AG216&lt;安値!AH216,安値!AG216&lt;安値!AI216),28,""))</f>
        <v/>
      </c>
      <c r="AC216" s="500" t="str">
        <f>IF(終値!A216="","",IF(AND(高値!G216&gt;高値!F216,高値!G216&gt;高値!E216,高値!G216&gt;高値!H216,高値!G216&gt;高値!I216),2,""))</f>
        <v/>
      </c>
      <c r="AD216" s="500" t="str">
        <f>IF(終値!A216="","",IF(AND(高値!H216&gt;高値!G216,高値!H216&gt;高値!F216,高値!H216&gt;高値!I216,高値!H216&gt;高値!J216),3,""))</f>
        <v/>
      </c>
      <c r="AE216" s="500" t="str">
        <f>IF(終値!A216="","",IF(AND(高値!I216&gt;高値!H216,高値!I216&gt;高値!G216,高値!I216&gt;高値!J216,高値!I216&gt;高値!K216),4,""))</f>
        <v/>
      </c>
      <c r="AF216" s="500" t="str">
        <f>IF(終値!A216="","",IF(AND(高値!J216&gt;高値!I216,高値!J216&gt;高値!H216,高値!J216&gt;高値!K216,高値!J216&gt;高値!L216),5,""))</f>
        <v/>
      </c>
      <c r="AG216" s="500" t="str">
        <f>IF(終値!A216="","",IF(AND(高値!K216&gt;高値!J216,高値!K216&gt;高値!I216,高値!K216&gt;高値!L216,高値!K216&gt;高値!M216),6,""))</f>
        <v/>
      </c>
      <c r="AH216" s="500" t="str">
        <f>IF(終値!A216="","",IF(AND(高値!L216&gt;高値!K216,高値!L216&gt;高値!J216,高値!L216&gt;高値!M216,高値!L216&gt;高値!N216),7,""))</f>
        <v/>
      </c>
      <c r="AI216" s="500" t="str">
        <f>IF(終値!A216="","",IF(AND(高値!M216&gt;高値!L216,高値!M216&gt;高値!K216,高値!M216&gt;高値!N216,高値!M216&gt;高値!O216),8,""))</f>
        <v/>
      </c>
      <c r="AJ216" s="500" t="str">
        <f>IF(終値!A216="","",IF(AND(高値!N216&gt;高値!M216,高値!N216&gt;高値!L216,高値!N216&gt;高値!O216,高値!N216&gt;高値!P216),9,""))</f>
        <v/>
      </c>
      <c r="AK216" s="500" t="str">
        <f>IF(終値!A216="","",IF(AND(高値!O216&gt;高値!N216,高値!O216&gt;高値!M216,高値!O216&gt;高値!P216,高値!O216&gt;高値!Q216),10,""))</f>
        <v/>
      </c>
      <c r="AL216" s="500">
        <f>IF(終値!A216="","",IF(AND(高値!P216&gt;高値!O216,高値!P216&gt;高値!N216,高値!P216&gt;高値!Q216,高値!P216&gt;高値!R216),11,""))</f>
        <v>11</v>
      </c>
      <c r="AM216" s="500" t="str">
        <f>IF(終値!A216="","",IF(AND(高値!Q216&gt;高値!P216,高値!Q216&gt;高値!O216,高値!Q216&gt;高値!R216,高値!Q216&gt;高値!S216),12,""))</f>
        <v/>
      </c>
      <c r="AN216" s="500" t="str">
        <f>IF(終値!A216="","",IF(AND(高値!R216&gt;高値!Q216,高値!R216&gt;高値!P216,高値!R216&gt;高値!S216,高値!R216&gt;高値!T216),13,""))</f>
        <v/>
      </c>
      <c r="AO216" s="500" t="str">
        <f>IF(終値!A216="","",IF(AND(高値!S216&gt;高値!R216,高値!S216&gt;高値!Q216,高値!S216&gt;高値!T216,高値!S216&gt;高値!U216),14,""))</f>
        <v/>
      </c>
      <c r="AP216" s="500" t="str">
        <f>IF(終値!A216="","",IF(AND(高値!T216&gt;高値!S216,高値!T216&gt;高値!R216,高値!T216&gt;高値!U216,高値!T216&gt;高値!V216),15,""))</f>
        <v/>
      </c>
      <c r="AQ216" s="500" t="str">
        <f>IF(終値!A216="","",IF(AND(高値!U216&gt;高値!T216,高値!U216&gt;高値!S216,高値!U216&gt;高値!V216,高値!U216&gt;高値!W216),16,""))</f>
        <v/>
      </c>
      <c r="AR216" s="500" t="str">
        <f>IF(終値!A216="","",IF(AND(高値!V216&gt;高値!U216,高値!V216&gt;高値!T216,高値!V216&gt;高値!W216,高値!V216&gt;高値!X216),17,""))</f>
        <v/>
      </c>
      <c r="AS216" s="500">
        <f>IF(終値!A216="","",IF(AND(高値!W216&gt;高値!V216,高値!W216&gt;高値!U216,高値!W216&gt;高値!X216,高値!W216&gt;高値!Y216),18,""))</f>
        <v>18</v>
      </c>
      <c r="AT216" s="500" t="str">
        <f>IF(終値!A216="","",IF(AND(高値!X216&gt;高値!W216,高値!X216&gt;高値!V216,高値!X216&gt;高値!Y216,高値!X216&gt;高値!Z216),19,""))</f>
        <v/>
      </c>
      <c r="AU216" s="500" t="str">
        <f>IF(終値!A216="","",IF(AND(高値!Y216&gt;高値!X216,高値!Y216&gt;高値!W216,高値!Y216&gt;高値!Z216,高値!Y216&gt;高値!AA216),20,""))</f>
        <v/>
      </c>
      <c r="AV216" s="500" t="str">
        <f>IF(終値!A216="","",IF(AND(高値!Z216&gt;高値!Y216,高値!Z216&gt;高値!X216,高値!Z216&gt;高値!AA216,高値!Z216&gt;高値!AB216),21,""))</f>
        <v/>
      </c>
      <c r="AW216" s="500" t="str">
        <f>IF(終値!A216="","",IF(AND(高値!AA216&gt;高値!Z216,高値!AA216&gt;高値!Y216,高値!AA216&gt;高値!AB216,高値!AA216&gt;高値!AC216),22,""))</f>
        <v/>
      </c>
      <c r="AX216" s="500" t="str">
        <f>IF(終値!A216="","",IF(AND(高値!AB216&gt;高値!AA216,高値!AB216&gt;高値!Z216,高値!AB216&gt;高値!AC216,高値!AB216&gt;高値!AD216),23,""))</f>
        <v/>
      </c>
      <c r="AY216" s="500" t="str">
        <f>IF(終値!A216="","",IF(AND(高値!AC216&gt;高値!AB216,高値!AC216&gt;高値!AA216,高値!AC216&gt;高値!AD216,高値!AC216&gt;高値!AE216),24,""))</f>
        <v/>
      </c>
      <c r="AZ216" s="500">
        <f>IF(終値!A216="","",IF(AND(高値!AD216&gt;高値!AC216,高値!AD216&gt;高値!AB216,高値!AD216&gt;高値!AE216,高値!AD216&gt;高値!AF216),25,""))</f>
        <v>25</v>
      </c>
      <c r="BA216" s="500" t="str">
        <f>IF(終値!A216="","",IF(AND(高値!AE216&gt;高値!AD216,高値!AE216&gt;高値!AC216,高値!AE216&gt;高値!AF216,高値!AE216&gt;高値!AG216),26,""))</f>
        <v/>
      </c>
      <c r="BB216" s="500" t="str">
        <f>IF(終値!A216="","",IF(AND(高値!AF216&gt;高値!AE216,高値!AF216&gt;高値!AD216,高値!AF216&gt;高値!AG216,高値!AF216&gt;高値!AH216),27,""))</f>
        <v/>
      </c>
      <c r="BC216" s="500" t="str">
        <f>IF(終値!A216="","",IF(AND(高値!AG216&gt;高値!AF216,高値!AG216&gt;高値!AE216,高値!AG216&gt;高値!AH216,高値!AG216&gt;高値!AI216),28,""))</f>
        <v/>
      </c>
      <c r="BD216" s="500">
        <f t="shared" si="18"/>
        <v>6</v>
      </c>
      <c r="BE216" s="500">
        <f t="shared" si="19"/>
        <v>5</v>
      </c>
      <c r="BF216" s="500">
        <f t="shared" si="20"/>
        <v>13</v>
      </c>
      <c r="BG216" s="500">
        <f>IF($BE216="","",INDEX(安値!$E216:$CZ216,1,$BE216+1))</f>
        <v>11460</v>
      </c>
      <c r="BH216" s="500">
        <f>IF($BF216="","",INDEX(安値!$E216:$CZ216,1,$BF216+1))</f>
        <v>13540</v>
      </c>
      <c r="BI216" s="500">
        <f>IF($BF216="","",MAX(INDEX(高値!$E216:$CZ216,1,$BE216+1):INDEX(高値!$E216:$CZ216,1,$BF216+1)))</f>
        <v>15420</v>
      </c>
      <c r="BJ216" s="500">
        <f>IF($BF216="","",AVERAGE(INDEX(終値!$E216:$CZ216,1,$BF216+1):INDEX(終値!$E216:$CZ216,1,$BF216+20))-2*STDEVP(INDEX(終値!$E216:$CZ216,1,$BF216+1):INDEX(終値!$E216:$CZ216,1,$BF216+20)))</f>
        <v>13582.308518805688</v>
      </c>
      <c r="BK216" s="500">
        <f>IF($BE216="","",AVERAGE(INDEX(終値!$E216:$CZ216,1,$BE216+1):INDEX(終値!$E216:$CZ216,1,$BE216+20))-2*STDEVP(INDEX(終値!$E216:$CZ216,1,$BE216+1):INDEX(終値!$E216:$CZ216,1,$BE216+20)))</f>
        <v>12214.352877840916</v>
      </c>
      <c r="BL216" s="500">
        <f t="shared" si="21"/>
        <v>3</v>
      </c>
      <c r="BM216" s="500">
        <f t="shared" si="22"/>
        <v>11</v>
      </c>
      <c r="BN216" s="500">
        <f t="shared" si="23"/>
        <v>18</v>
      </c>
      <c r="BO216" s="500">
        <f>IF($BM216="","",INDEX(高値!$E216:$CZ216,1,$BM216+1))</f>
        <v>15420</v>
      </c>
      <c r="BP216" s="500">
        <f>IF($BN216="","",INDEX(高値!$E216:$CZ216,1,$BN216+1))</f>
        <v>15890</v>
      </c>
      <c r="BQ216" s="500">
        <f>IF($BN216="","",MIN(INDEX(安値!$E216:$CZ216,1,$BM216+1):INDEX(安値!$E216:$CZ216,1,$BN216+1)))</f>
        <v>13540</v>
      </c>
      <c r="BR216" s="500">
        <f>IF($BN216="","",AVERAGE(INDEX(終値!$E216:$CZ216,1,$BN216+1):INDEX(終値!$E216:$CZ216,1,$BN216+20))+2*STDEVP(INDEX(終値!$E216:$CZ216,1,$BN216+1):INDEX(終値!$E216:$CZ216,1,$BN216+20)))</f>
        <v>19875.00293771864</v>
      </c>
      <c r="BS216" s="500">
        <f>IF($BM216="","",AVERAGE(INDEX(終値!$E216:$CZ216,1,$BM216+1):INDEX(終値!$E216:$CZ216,1,$BM216+20))+2*STDEVP(INDEX(終値!$E216:$CZ216,1,$BM216+1):INDEX(終値!$E216:$CZ216,1,$BM216+20)))</f>
        <v>19416.54261660112</v>
      </c>
      <c r="BT216" s="497" t="str">
        <f>IFERROR(IF(AND($BD216&gt;=2,ABS($BG216-$BH216)/$BH216&lt;=BB設定!$B$12,$BI216&gt;=MAX($BH216,$BG216)*(1+BB設定!$B$13),終値!E216&gt;$BG216),IF(OR(終値!E216&gt;=$BI216,AND($BH216&lt;$BJ216,$BG216&gt;=$BK216)),"二番底W▲","二番底W形成"),IF(AND($BL216&gt;=2,ABS($BO216-$BP216)/$BP216&lt;=BB設定!$B$12,$BQ216&lt;=MIN($BP216,$BO216)*(1-BB設定!$B$13),終値!E216&lt;$BO216),IF(OR(終値!E216&lt;=$BQ216,AND($BP216&gt;$BR216,$BO216&lt;=$BS216)),"二番天井M▼","二番天井M形成"),"－")),"－")</f>
        <v>二番天井M形成</v>
      </c>
    </row>
    <row r="217" spans="2:72">
      <c r="B217" s="500" t="str">
        <f>IF(終値!A217="","",IF(AND(安値!G217&lt;安値!F217,安値!G217&lt;安値!E217,安値!G217&lt;安値!H217,安値!G217&lt;安値!I217),2,""))</f>
        <v/>
      </c>
      <c r="C217" s="500">
        <f>IF(終値!A217="","",IF(AND(安値!H217&lt;安値!G217,安値!H217&lt;安値!F217,安値!H217&lt;安値!I217,安値!H217&lt;安値!J217),3,""))</f>
        <v>3</v>
      </c>
      <c r="D217" s="500" t="str">
        <f>IF(終値!A217="","",IF(AND(安値!I217&lt;安値!H217,安値!I217&lt;安値!G217,安値!I217&lt;安値!J217,安値!I217&lt;安値!K217),4,""))</f>
        <v/>
      </c>
      <c r="E217" s="500" t="str">
        <f>IF(終値!A217="","",IF(AND(安値!J217&lt;安値!I217,安値!J217&lt;安値!H217,安値!J217&lt;安値!K217,安値!J217&lt;安値!L217),5,""))</f>
        <v/>
      </c>
      <c r="F217" s="500" t="str">
        <f>IF(終値!A217="","",IF(AND(安値!K217&lt;安値!J217,安値!K217&lt;安値!I217,安値!K217&lt;安値!L217,安値!K217&lt;安値!M217),6,""))</f>
        <v/>
      </c>
      <c r="G217" s="500" t="str">
        <f>IF(終値!A217="","",IF(AND(安値!L217&lt;安値!K217,安値!L217&lt;安値!J217,安値!L217&lt;安値!M217,安値!L217&lt;安値!N217),7,""))</f>
        <v/>
      </c>
      <c r="H217" s="500" t="str">
        <f>IF(終値!A217="","",IF(AND(安値!M217&lt;安値!L217,安値!M217&lt;安値!K217,安値!M217&lt;安値!N217,安値!M217&lt;安値!O217),8,""))</f>
        <v/>
      </c>
      <c r="I217" s="500" t="str">
        <f>IF(終値!A217="","",IF(AND(安値!N217&lt;安値!M217,安値!N217&lt;安値!L217,安値!N217&lt;安値!O217,安値!N217&lt;安値!P217),9,""))</f>
        <v/>
      </c>
      <c r="J217" s="500">
        <f>IF(終値!A217="","",IF(AND(安値!O217&lt;安値!N217,安値!O217&lt;安値!M217,安値!O217&lt;安値!P217,安値!O217&lt;安値!Q217),10,""))</f>
        <v>10</v>
      </c>
      <c r="K217" s="500" t="str">
        <f>IF(終値!A217="","",IF(AND(安値!P217&lt;安値!O217,安値!P217&lt;安値!N217,安値!P217&lt;安値!Q217,安値!P217&lt;安値!R217),11,""))</f>
        <v/>
      </c>
      <c r="L217" s="500" t="str">
        <f>IF(終値!A217="","",IF(AND(安値!Q217&lt;安値!P217,安値!Q217&lt;安値!O217,安値!Q217&lt;安値!R217,安値!Q217&lt;安値!S217),12,""))</f>
        <v/>
      </c>
      <c r="M217" s="500" t="str">
        <f>IF(終値!A217="","",IF(AND(安値!R217&lt;安値!Q217,安値!R217&lt;安値!P217,安値!R217&lt;安値!S217,安値!R217&lt;安値!T217),13,""))</f>
        <v/>
      </c>
      <c r="N217" s="500" t="str">
        <f>IF(終値!A217="","",IF(AND(安値!S217&lt;安値!R217,安値!S217&lt;安値!Q217,安値!S217&lt;安値!T217,安値!S217&lt;安値!U217),14,""))</f>
        <v/>
      </c>
      <c r="O217" s="500" t="str">
        <f>IF(終値!A217="","",IF(AND(安値!T217&lt;安値!S217,安値!T217&lt;安値!R217,安値!T217&lt;安値!U217,安値!T217&lt;安値!V217),15,""))</f>
        <v/>
      </c>
      <c r="P217" s="500" t="str">
        <f>IF(終値!A217="","",IF(AND(安値!U217&lt;安値!T217,安値!U217&lt;安値!S217,安値!U217&lt;安値!V217,安値!U217&lt;安値!W217),16,""))</f>
        <v/>
      </c>
      <c r="Q217" s="500" t="str">
        <f>IF(終値!A217="","",IF(AND(安値!V217&lt;安値!U217,安値!V217&lt;安値!T217,安値!V217&lt;安値!W217,安値!V217&lt;安値!X217),17,""))</f>
        <v/>
      </c>
      <c r="R217" s="500">
        <f>IF(終値!A217="","",IF(AND(安値!W217&lt;安値!V217,安値!W217&lt;安値!U217,安値!W217&lt;安値!X217,安値!W217&lt;安値!Y217),18,""))</f>
        <v>18</v>
      </c>
      <c r="S217" s="500" t="str">
        <f>IF(終値!A217="","",IF(AND(安値!X217&lt;安値!W217,安値!X217&lt;安値!V217,安値!X217&lt;安値!Y217,安値!X217&lt;安値!Z217),19,""))</f>
        <v/>
      </c>
      <c r="T217" s="500" t="str">
        <f>IF(終値!A217="","",IF(AND(安値!Y217&lt;安値!X217,安値!Y217&lt;安値!W217,安値!Y217&lt;安値!Z217,安値!Y217&lt;安値!AA217),20,""))</f>
        <v/>
      </c>
      <c r="U217" s="500" t="str">
        <f>IF(終値!A217="","",IF(AND(安値!Z217&lt;安値!Y217,安値!Z217&lt;安値!X217,安値!Z217&lt;安値!AA217,安値!Z217&lt;安値!AB217),21,""))</f>
        <v/>
      </c>
      <c r="V217" s="500" t="str">
        <f>IF(終値!A217="","",IF(AND(安値!AA217&lt;安値!Z217,安値!AA217&lt;安値!Y217,安値!AA217&lt;安値!AB217,安値!AA217&lt;安値!AC217),22,""))</f>
        <v/>
      </c>
      <c r="W217" s="500" t="str">
        <f>IF(終値!A217="","",IF(AND(安値!AB217&lt;安値!AA217,安値!AB217&lt;安値!Z217,安値!AB217&lt;安値!AC217,安値!AB217&lt;安値!AD217),23,""))</f>
        <v/>
      </c>
      <c r="X217" s="500" t="str">
        <f>IF(終値!A217="","",IF(AND(安値!AC217&lt;安値!AB217,安値!AC217&lt;安値!AA217,安値!AC217&lt;安値!AD217,安値!AC217&lt;安値!AE217),24,""))</f>
        <v/>
      </c>
      <c r="Y217" s="500" t="str">
        <f>IF(終値!A217="","",IF(AND(安値!AD217&lt;安値!AC217,安値!AD217&lt;安値!AB217,安値!AD217&lt;安値!AE217,安値!AD217&lt;安値!AF217),25,""))</f>
        <v/>
      </c>
      <c r="Z217" s="500" t="str">
        <f>IF(終値!A217="","",IF(AND(安値!AE217&lt;安値!AD217,安値!AE217&lt;安値!AC217,安値!AE217&lt;安値!AF217,安値!AE217&lt;安値!AG217),26,""))</f>
        <v/>
      </c>
      <c r="AA217" s="500" t="str">
        <f>IF(終値!A217="","",IF(AND(安値!AF217&lt;安値!AE217,安値!AF217&lt;安値!AD217,安値!AF217&lt;安値!AG217,安値!AF217&lt;安値!AH217),27,""))</f>
        <v/>
      </c>
      <c r="AB217" s="500">
        <f>IF(終値!A217="","",IF(AND(安値!AG217&lt;安値!AF217,安値!AG217&lt;安値!AE217,安値!AG217&lt;安値!AH217,安値!AG217&lt;安値!AI217),28,""))</f>
        <v>28</v>
      </c>
      <c r="AC217" s="500">
        <f>IF(終値!A217="","",IF(AND(高値!G217&gt;高値!F217,高値!G217&gt;高値!E217,高値!G217&gt;高値!H217,高値!G217&gt;高値!I217),2,""))</f>
        <v>2</v>
      </c>
      <c r="AD217" s="500" t="str">
        <f>IF(終値!A217="","",IF(AND(高値!H217&gt;高値!G217,高値!H217&gt;高値!F217,高値!H217&gt;高値!I217,高値!H217&gt;高値!J217),3,""))</f>
        <v/>
      </c>
      <c r="AE217" s="500" t="str">
        <f>IF(終値!A217="","",IF(AND(高値!I217&gt;高値!H217,高値!I217&gt;高値!G217,高値!I217&gt;高値!J217,高値!I217&gt;高値!K217),4,""))</f>
        <v/>
      </c>
      <c r="AF217" s="500" t="str">
        <f>IF(終値!A217="","",IF(AND(高値!J217&gt;高値!I217,高値!J217&gt;高値!H217,高値!J217&gt;高値!K217,高値!J217&gt;高値!L217),5,""))</f>
        <v/>
      </c>
      <c r="AG217" s="500" t="str">
        <f>IF(終値!A217="","",IF(AND(高値!K217&gt;高値!J217,高値!K217&gt;高値!I217,高値!K217&gt;高値!L217,高値!K217&gt;高値!M217),6,""))</f>
        <v/>
      </c>
      <c r="AH217" s="500" t="str">
        <f>IF(終値!A217="","",IF(AND(高値!L217&gt;高値!K217,高値!L217&gt;高値!J217,高値!L217&gt;高値!M217,高値!L217&gt;高値!N217),7,""))</f>
        <v/>
      </c>
      <c r="AI217" s="500">
        <f>IF(終値!A217="","",IF(AND(高値!M217&gt;高値!L217,高値!M217&gt;高値!K217,高値!M217&gt;高値!N217,高値!M217&gt;高値!O217),8,""))</f>
        <v>8</v>
      </c>
      <c r="AJ217" s="500" t="str">
        <f>IF(終値!A217="","",IF(AND(高値!N217&gt;高値!M217,高値!N217&gt;高値!L217,高値!N217&gt;高値!O217,高値!N217&gt;高値!P217),9,""))</f>
        <v/>
      </c>
      <c r="AK217" s="500" t="str">
        <f>IF(終値!A217="","",IF(AND(高値!O217&gt;高値!N217,高値!O217&gt;高値!M217,高値!O217&gt;高値!P217,高値!O217&gt;高値!Q217),10,""))</f>
        <v/>
      </c>
      <c r="AL217" s="500" t="str">
        <f>IF(終値!A217="","",IF(AND(高値!P217&gt;高値!O217,高値!P217&gt;高値!N217,高値!P217&gt;高値!Q217,高値!P217&gt;高値!R217),11,""))</f>
        <v/>
      </c>
      <c r="AM217" s="500">
        <f>IF(終値!A217="","",IF(AND(高値!Q217&gt;高値!P217,高値!Q217&gt;高値!O217,高値!Q217&gt;高値!R217,高値!Q217&gt;高値!S217),12,""))</f>
        <v>12</v>
      </c>
      <c r="AN217" s="500" t="str">
        <f>IF(終値!A217="","",IF(AND(高値!R217&gt;高値!Q217,高値!R217&gt;高値!P217,高値!R217&gt;高値!S217,高値!R217&gt;高値!T217),13,""))</f>
        <v/>
      </c>
      <c r="AO217" s="500" t="str">
        <f>IF(終値!A217="","",IF(AND(高値!S217&gt;高値!R217,高値!S217&gt;高値!Q217,高値!S217&gt;高値!T217,高値!S217&gt;高値!U217),14,""))</f>
        <v/>
      </c>
      <c r="AP217" s="500" t="str">
        <f>IF(終値!A217="","",IF(AND(高値!T217&gt;高値!S217,高値!T217&gt;高値!R217,高値!T217&gt;高値!U217,高値!T217&gt;高値!V217),15,""))</f>
        <v/>
      </c>
      <c r="AQ217" s="500" t="str">
        <f>IF(終値!A217="","",IF(AND(高値!U217&gt;高値!T217,高値!U217&gt;高値!S217,高値!U217&gt;高値!V217,高値!U217&gt;高値!W217),16,""))</f>
        <v/>
      </c>
      <c r="AR217" s="500" t="str">
        <f>IF(終値!A217="","",IF(AND(高値!V217&gt;高値!U217,高値!V217&gt;高値!T217,高値!V217&gt;高値!W217,高値!V217&gt;高値!X217),17,""))</f>
        <v/>
      </c>
      <c r="AS217" s="500" t="str">
        <f>IF(終値!A217="","",IF(AND(高値!W217&gt;高値!V217,高値!W217&gt;高値!U217,高値!W217&gt;高値!X217,高値!W217&gt;高値!Y217),18,""))</f>
        <v/>
      </c>
      <c r="AT217" s="500" t="str">
        <f>IF(終値!A217="","",IF(AND(高値!X217&gt;高値!W217,高値!X217&gt;高値!V217,高値!X217&gt;高値!Y217,高値!X217&gt;高値!Z217),19,""))</f>
        <v/>
      </c>
      <c r="AU217" s="500" t="str">
        <f>IF(終値!A217="","",IF(AND(高値!Y217&gt;高値!X217,高値!Y217&gt;高値!W217,高値!Y217&gt;高値!Z217,高値!Y217&gt;高値!AA217),20,""))</f>
        <v/>
      </c>
      <c r="AV217" s="500" t="str">
        <f>IF(終値!A217="","",IF(AND(高値!Z217&gt;高値!Y217,高値!Z217&gt;高値!X217,高値!Z217&gt;高値!AA217,高値!Z217&gt;高値!AB217),21,""))</f>
        <v/>
      </c>
      <c r="AW217" s="500">
        <f>IF(終値!A217="","",IF(AND(高値!AA217&gt;高値!Z217,高値!AA217&gt;高値!Y217,高値!AA217&gt;高値!AB217,高値!AA217&gt;高値!AC217),22,""))</f>
        <v>22</v>
      </c>
      <c r="AX217" s="500" t="str">
        <f>IF(終値!A217="","",IF(AND(高値!AB217&gt;高値!AA217,高値!AB217&gt;高値!Z217,高値!AB217&gt;高値!AC217,高値!AB217&gt;高値!AD217),23,""))</f>
        <v/>
      </c>
      <c r="AY217" s="500" t="str">
        <f>IF(終値!A217="","",IF(AND(高値!AC217&gt;高値!AB217,高値!AC217&gt;高値!AA217,高値!AC217&gt;高値!AD217,高値!AC217&gt;高値!AE217),24,""))</f>
        <v/>
      </c>
      <c r="AZ217" s="500" t="str">
        <f>IF(終値!A217="","",IF(AND(高値!AD217&gt;高値!AC217,高値!AD217&gt;高値!AB217,高値!AD217&gt;高値!AE217,高値!AD217&gt;高値!AF217),25,""))</f>
        <v/>
      </c>
      <c r="BA217" s="500" t="str">
        <f>IF(終値!A217="","",IF(AND(高値!AE217&gt;高値!AD217,高値!AE217&gt;高値!AC217,高値!AE217&gt;高値!AF217,高値!AE217&gt;高値!AG217),26,""))</f>
        <v/>
      </c>
      <c r="BB217" s="500">
        <f>IF(終値!A217="","",IF(AND(高値!AF217&gt;高値!AE217,高値!AF217&gt;高値!AD217,高値!AF217&gt;高値!AG217,高値!AF217&gt;高値!AH217),27,""))</f>
        <v>27</v>
      </c>
      <c r="BC217" s="500" t="str">
        <f>IF(終値!A217="","",IF(AND(高値!AG217&gt;高値!AF217,高値!AG217&gt;高値!AE217,高値!AG217&gt;高値!AH217,高値!AG217&gt;高値!AI217),28,""))</f>
        <v/>
      </c>
      <c r="BD217" s="500">
        <f t="shared" si="18"/>
        <v>4</v>
      </c>
      <c r="BE217" s="500">
        <f t="shared" si="19"/>
        <v>3</v>
      </c>
      <c r="BF217" s="500">
        <f t="shared" si="20"/>
        <v>10</v>
      </c>
      <c r="BG217" s="500">
        <f>IF($BE217="","",INDEX(安値!$E217:$CZ217,1,$BE217+1))</f>
        <v>2434</v>
      </c>
      <c r="BH217" s="500">
        <f>IF($BF217="","",INDEX(安値!$E217:$CZ217,1,$BF217+1))</f>
        <v>2560</v>
      </c>
      <c r="BI217" s="500">
        <f>IF($BF217="","",MAX(INDEX(高値!$E217:$CZ217,1,$BE217+1):INDEX(高値!$E217:$CZ217,1,$BF217+1)))</f>
        <v>2894</v>
      </c>
      <c r="BJ217" s="500">
        <f>IF($BF217="","",AVERAGE(INDEX(終値!$E217:$CZ217,1,$BF217+1):INDEX(終値!$E217:$CZ217,1,$BF217+20))-2*STDEVP(INDEX(終値!$E217:$CZ217,1,$BF217+1):INDEX(終値!$E217:$CZ217,1,$BF217+20)))</f>
        <v>2014.4451743296279</v>
      </c>
      <c r="BK217" s="500">
        <f>IF($BE217="","",AVERAGE(INDEX(終値!$E217:$CZ217,1,$BE217+1):INDEX(終値!$E217:$CZ217,1,$BE217+20))-2*STDEVP(INDEX(終値!$E217:$CZ217,1,$BE217+1):INDEX(終値!$E217:$CZ217,1,$BE217+20)))</f>
        <v>2076.6055944397922</v>
      </c>
      <c r="BL217" s="500">
        <f t="shared" si="21"/>
        <v>5</v>
      </c>
      <c r="BM217" s="500">
        <f t="shared" si="22"/>
        <v>2</v>
      </c>
      <c r="BN217" s="500">
        <f t="shared" si="23"/>
        <v>8</v>
      </c>
      <c r="BO217" s="500">
        <f>IF($BM217="","",INDEX(高値!$E217:$CZ217,1,$BM217+1))</f>
        <v>2805</v>
      </c>
      <c r="BP217" s="500">
        <f>IF($BN217="","",INDEX(高値!$E217:$CZ217,1,$BN217+1))</f>
        <v>2894</v>
      </c>
      <c r="BQ217" s="500">
        <f>IF($BN217="","",MIN(INDEX(安値!$E217:$CZ217,1,$BM217+1):INDEX(安値!$E217:$CZ217,1,$BN217+1)))</f>
        <v>2434</v>
      </c>
      <c r="BR217" s="500">
        <f>IF($BN217="","",AVERAGE(INDEX(終値!$E217:$CZ217,1,$BN217+1):INDEX(終値!$E217:$CZ217,1,$BN217+20))+2*STDEVP(INDEX(終値!$E217:$CZ217,1,$BN217+1):INDEX(終値!$E217:$CZ217,1,$BN217+20)))</f>
        <v>2949.8822103155289</v>
      </c>
      <c r="BS217" s="500">
        <f>IF($BM217="","",AVERAGE(INDEX(終値!$E217:$CZ217,1,$BM217+1):INDEX(終値!$E217:$CZ217,1,$BM217+20))+2*STDEVP(INDEX(終値!$E217:$CZ217,1,$BM217+1):INDEX(終値!$E217:$CZ217,1,$BM217+20)))</f>
        <v>3008.8487560528984</v>
      </c>
      <c r="BT217" s="497" t="str">
        <f>IFERROR(IF(AND($BD217&gt;=2,ABS($BG217-$BH217)/$BH217&lt;=BB設定!$B$12,$BI217&gt;=MAX($BH217,$BG217)*(1+BB設定!$B$13),終値!E217&gt;$BG217),IF(OR(終値!E217&gt;=$BI217,AND($BH217&lt;$BJ217,$BG217&gt;=$BK217)),"二番底W▲","二番底W形成"),IF(AND($BL217&gt;=2,ABS($BO217-$BP217)/$BP217&lt;=BB設定!$B$12,$BQ217&lt;=MIN($BP217,$BO217)*(1-BB設定!$B$13),終値!E217&lt;$BO217),IF(OR(終値!E217&lt;=$BQ217,AND($BP217&gt;$BR217,$BO217&lt;=$BS217)),"二番天井M▼","二番天井M形成"),"－")),"－")</f>
        <v>二番底W形成</v>
      </c>
    </row>
    <row r="218" spans="2:72">
      <c r="B218" s="500" t="str">
        <f>IF(終値!A218="","",IF(AND(安値!G218&lt;安値!F218,安値!G218&lt;安値!E218,安値!G218&lt;安値!H218,安値!G218&lt;安値!I218),2,""))</f>
        <v/>
      </c>
      <c r="C218" s="500" t="str">
        <f>IF(終値!A218="","",IF(AND(安値!H218&lt;安値!G218,安値!H218&lt;安値!F218,安値!H218&lt;安値!I218,安値!H218&lt;安値!J218),3,""))</f>
        <v/>
      </c>
      <c r="D218" s="500" t="str">
        <f>IF(終値!A218="","",IF(AND(安値!I218&lt;安値!H218,安値!I218&lt;安値!G218,安値!I218&lt;安値!J218,安値!I218&lt;安値!K218),4,""))</f>
        <v/>
      </c>
      <c r="E218" s="500">
        <f>IF(終値!A218="","",IF(AND(安値!J218&lt;安値!I218,安値!J218&lt;安値!H218,安値!J218&lt;安値!K218,安値!J218&lt;安値!L218),5,""))</f>
        <v>5</v>
      </c>
      <c r="F218" s="500" t="str">
        <f>IF(終値!A218="","",IF(AND(安値!K218&lt;安値!J218,安値!K218&lt;安値!I218,安値!K218&lt;安値!L218,安値!K218&lt;安値!M218),6,""))</f>
        <v/>
      </c>
      <c r="G218" s="500" t="str">
        <f>IF(終値!A218="","",IF(AND(安値!L218&lt;安値!K218,安値!L218&lt;安値!J218,安値!L218&lt;安値!M218,安値!L218&lt;安値!N218),7,""))</f>
        <v/>
      </c>
      <c r="H218" s="500" t="str">
        <f>IF(終値!A218="","",IF(AND(安値!M218&lt;安値!L218,安値!M218&lt;安値!K218,安値!M218&lt;安値!N218,安値!M218&lt;安値!O218),8,""))</f>
        <v/>
      </c>
      <c r="I218" s="500" t="str">
        <f>IF(終値!A218="","",IF(AND(安値!N218&lt;安値!M218,安値!N218&lt;安値!L218,安値!N218&lt;安値!O218,安値!N218&lt;安値!P218),9,""))</f>
        <v/>
      </c>
      <c r="J218" s="500" t="str">
        <f>IF(終値!A218="","",IF(AND(安値!O218&lt;安値!N218,安値!O218&lt;安値!M218,安値!O218&lt;安値!P218,安値!O218&lt;安値!Q218),10,""))</f>
        <v/>
      </c>
      <c r="K218" s="500" t="str">
        <f>IF(終値!A218="","",IF(AND(安値!P218&lt;安値!O218,安値!P218&lt;安値!N218,安値!P218&lt;安値!Q218,安値!P218&lt;安値!R218),11,""))</f>
        <v/>
      </c>
      <c r="L218" s="500">
        <f>IF(終値!A218="","",IF(AND(安値!Q218&lt;安値!P218,安値!Q218&lt;安値!O218,安値!Q218&lt;安値!R218,安値!Q218&lt;安値!S218),12,""))</f>
        <v>12</v>
      </c>
      <c r="M218" s="500" t="str">
        <f>IF(終値!A218="","",IF(AND(安値!R218&lt;安値!Q218,安値!R218&lt;安値!P218,安値!R218&lt;安値!S218,安値!R218&lt;安値!T218),13,""))</f>
        <v/>
      </c>
      <c r="N218" s="500" t="str">
        <f>IF(終値!A218="","",IF(AND(安値!S218&lt;安値!R218,安値!S218&lt;安値!Q218,安値!S218&lt;安値!T218,安値!S218&lt;安値!U218),14,""))</f>
        <v/>
      </c>
      <c r="O218" s="500" t="str">
        <f>IF(終値!A218="","",IF(AND(安値!T218&lt;安値!S218,安値!T218&lt;安値!R218,安値!T218&lt;安値!U218,安値!T218&lt;安値!V218),15,""))</f>
        <v/>
      </c>
      <c r="P218" s="500" t="str">
        <f>IF(終値!A218="","",IF(AND(安値!U218&lt;安値!T218,安値!U218&lt;安値!S218,安値!U218&lt;安値!V218,安値!U218&lt;安値!W218),16,""))</f>
        <v/>
      </c>
      <c r="Q218" s="500" t="str">
        <f>IF(終値!A218="","",IF(AND(安値!V218&lt;安値!U218,安値!V218&lt;安値!T218,安値!V218&lt;安値!W218,安値!V218&lt;安値!X218),17,""))</f>
        <v/>
      </c>
      <c r="R218" s="500" t="str">
        <f>IF(終値!A218="","",IF(AND(安値!W218&lt;安値!V218,安値!W218&lt;安値!U218,安値!W218&lt;安値!X218,安値!W218&lt;安値!Y218),18,""))</f>
        <v/>
      </c>
      <c r="S218" s="500" t="str">
        <f>IF(終値!A218="","",IF(AND(安値!X218&lt;安値!W218,安値!X218&lt;安値!V218,安値!X218&lt;安値!Y218,安値!X218&lt;安値!Z218),19,""))</f>
        <v/>
      </c>
      <c r="T218" s="500">
        <f>IF(終値!A218="","",IF(AND(安値!Y218&lt;安値!X218,安値!Y218&lt;安値!W218,安値!Y218&lt;安値!Z218,安値!Y218&lt;安値!AA218),20,""))</f>
        <v>20</v>
      </c>
      <c r="U218" s="500" t="str">
        <f>IF(終値!A218="","",IF(AND(安値!Z218&lt;安値!Y218,安値!Z218&lt;安値!X218,安値!Z218&lt;安値!AA218,安値!Z218&lt;安値!AB218),21,""))</f>
        <v/>
      </c>
      <c r="V218" s="500" t="str">
        <f>IF(終値!A218="","",IF(AND(安値!AA218&lt;安値!Z218,安値!AA218&lt;安値!Y218,安値!AA218&lt;安値!AB218,安値!AA218&lt;安値!AC218),22,""))</f>
        <v/>
      </c>
      <c r="W218" s="500">
        <f>IF(終値!A218="","",IF(AND(安値!AB218&lt;安値!AA218,安値!AB218&lt;安値!Z218,安値!AB218&lt;安値!AC218,安値!AB218&lt;安値!AD218),23,""))</f>
        <v>23</v>
      </c>
      <c r="X218" s="500" t="str">
        <f>IF(終値!A218="","",IF(AND(安値!AC218&lt;安値!AB218,安値!AC218&lt;安値!AA218,安値!AC218&lt;安値!AD218,安値!AC218&lt;安値!AE218),24,""))</f>
        <v/>
      </c>
      <c r="Y218" s="500" t="str">
        <f>IF(終値!A218="","",IF(AND(安値!AD218&lt;安値!AC218,安値!AD218&lt;安値!AB218,安値!AD218&lt;安値!AE218,安値!AD218&lt;安値!AF218),25,""))</f>
        <v/>
      </c>
      <c r="Z218" s="500" t="str">
        <f>IF(終値!A218="","",IF(AND(安値!AE218&lt;安値!AD218,安値!AE218&lt;安値!AC218,安値!AE218&lt;安値!AF218,安値!AE218&lt;安値!AG218),26,""))</f>
        <v/>
      </c>
      <c r="AA218" s="500">
        <f>IF(終値!A218="","",IF(AND(安値!AF218&lt;安値!AE218,安値!AF218&lt;安値!AD218,安値!AF218&lt;安値!AG218,安値!AF218&lt;安値!AH218),27,""))</f>
        <v>27</v>
      </c>
      <c r="AB218" s="500" t="str">
        <f>IF(終値!A218="","",IF(AND(安値!AG218&lt;安値!AF218,安値!AG218&lt;安値!AE218,安値!AG218&lt;安値!AH218,安値!AG218&lt;安値!AI218),28,""))</f>
        <v/>
      </c>
      <c r="AC218" s="500" t="str">
        <f>IF(終値!A218="","",IF(AND(高値!G218&gt;高値!F218,高値!G218&gt;高値!E218,高値!G218&gt;高値!H218,高値!G218&gt;高値!I218),2,""))</f>
        <v/>
      </c>
      <c r="AD218" s="500" t="str">
        <f>IF(終値!A218="","",IF(AND(高値!H218&gt;高値!G218,高値!H218&gt;高値!F218,高値!H218&gt;高値!I218,高値!H218&gt;高値!J218),3,""))</f>
        <v/>
      </c>
      <c r="AE218" s="500" t="str">
        <f>IF(終値!A218="","",IF(AND(高値!I218&gt;高値!H218,高値!I218&gt;高値!G218,高値!I218&gt;高値!J218,高値!I218&gt;高値!K218),4,""))</f>
        <v/>
      </c>
      <c r="AF218" s="500" t="str">
        <f>IF(終値!A218="","",IF(AND(高値!J218&gt;高値!I218,高値!J218&gt;高値!H218,高値!J218&gt;高値!K218,高値!J218&gt;高値!L218),5,""))</f>
        <v/>
      </c>
      <c r="AG218" s="500" t="str">
        <f>IF(終値!A218="","",IF(AND(高値!K218&gt;高値!J218,高値!K218&gt;高値!I218,高値!K218&gt;高値!L218,高値!K218&gt;高値!M218),6,""))</f>
        <v/>
      </c>
      <c r="AH218" s="500" t="str">
        <f>IF(終値!A218="","",IF(AND(高値!L218&gt;高値!K218,高値!L218&gt;高値!J218,高値!L218&gt;高値!M218,高値!L218&gt;高値!N218),7,""))</f>
        <v/>
      </c>
      <c r="AI218" s="500" t="str">
        <f>IF(終値!A218="","",IF(AND(高値!M218&gt;高値!L218,高値!M218&gt;高値!K218,高値!M218&gt;高値!N218,高値!M218&gt;高値!O218),8,""))</f>
        <v/>
      </c>
      <c r="AJ218" s="500" t="str">
        <f>IF(終値!A218="","",IF(AND(高値!N218&gt;高値!M218,高値!N218&gt;高値!L218,高値!N218&gt;高値!O218,高値!N218&gt;高値!P218),9,""))</f>
        <v/>
      </c>
      <c r="AK218" s="500" t="str">
        <f>IF(終値!A218="","",IF(AND(高値!O218&gt;高値!N218,高値!O218&gt;高値!M218,高値!O218&gt;高値!P218,高値!O218&gt;高値!Q218),10,""))</f>
        <v/>
      </c>
      <c r="AL218" s="500">
        <f>IF(終値!A218="","",IF(AND(高値!P218&gt;高値!O218,高値!P218&gt;高値!N218,高値!P218&gt;高値!Q218,高値!P218&gt;高値!R218),11,""))</f>
        <v>11</v>
      </c>
      <c r="AM218" s="500" t="str">
        <f>IF(終値!A218="","",IF(AND(高値!Q218&gt;高値!P218,高値!Q218&gt;高値!O218,高値!Q218&gt;高値!R218,高値!Q218&gt;高値!S218),12,""))</f>
        <v/>
      </c>
      <c r="AN218" s="500" t="str">
        <f>IF(終値!A218="","",IF(AND(高値!R218&gt;高値!Q218,高値!R218&gt;高値!P218,高値!R218&gt;高値!S218,高値!R218&gt;高値!T218),13,""))</f>
        <v/>
      </c>
      <c r="AO218" s="500" t="str">
        <f>IF(終値!A218="","",IF(AND(高値!S218&gt;高値!R218,高値!S218&gt;高値!Q218,高値!S218&gt;高値!T218,高値!S218&gt;高値!U218),14,""))</f>
        <v/>
      </c>
      <c r="AP218" s="500" t="str">
        <f>IF(終値!A218="","",IF(AND(高値!T218&gt;高値!S218,高値!T218&gt;高値!R218,高値!T218&gt;高値!U218,高値!T218&gt;高値!V218),15,""))</f>
        <v/>
      </c>
      <c r="AQ218" s="500" t="str">
        <f>IF(終値!A218="","",IF(AND(高値!U218&gt;高値!T218,高値!U218&gt;高値!S218,高値!U218&gt;高値!V218,高値!U218&gt;高値!W218),16,""))</f>
        <v/>
      </c>
      <c r="AR218" s="500" t="str">
        <f>IF(終値!A218="","",IF(AND(高値!V218&gt;高値!U218,高値!V218&gt;高値!T218,高値!V218&gt;高値!W218,高値!V218&gt;高値!X218),17,""))</f>
        <v/>
      </c>
      <c r="AS218" s="500">
        <f>IF(終値!A218="","",IF(AND(高値!W218&gt;高値!V218,高値!W218&gt;高値!U218,高値!W218&gt;高値!X218,高値!W218&gt;高値!Y218),18,""))</f>
        <v>18</v>
      </c>
      <c r="AT218" s="500" t="str">
        <f>IF(終値!A218="","",IF(AND(高値!X218&gt;高値!W218,高値!X218&gt;高値!V218,高値!X218&gt;高値!Y218,高値!X218&gt;高値!Z218),19,""))</f>
        <v/>
      </c>
      <c r="AU218" s="500" t="str">
        <f>IF(終値!A218="","",IF(AND(高値!Y218&gt;高値!X218,高値!Y218&gt;高値!W218,高値!Y218&gt;高値!Z218,高値!Y218&gt;高値!AA218),20,""))</f>
        <v/>
      </c>
      <c r="AV218" s="500" t="str">
        <f>IF(終値!A218="","",IF(AND(高値!Z218&gt;高値!Y218,高値!Z218&gt;高値!X218,高値!Z218&gt;高値!AA218,高値!Z218&gt;高値!AB218),21,""))</f>
        <v/>
      </c>
      <c r="AW218" s="500">
        <f>IF(終値!A218="","",IF(AND(高値!AA218&gt;高値!Z218,高値!AA218&gt;高値!Y218,高値!AA218&gt;高値!AB218,高値!AA218&gt;高値!AC218),22,""))</f>
        <v>22</v>
      </c>
      <c r="AX218" s="500" t="str">
        <f>IF(終値!A218="","",IF(AND(高値!AB218&gt;高値!AA218,高値!AB218&gt;高値!Z218,高値!AB218&gt;高値!AC218,高値!AB218&gt;高値!AD218),23,""))</f>
        <v/>
      </c>
      <c r="AY218" s="500" t="str">
        <f>IF(終値!A218="","",IF(AND(高値!AC218&gt;高値!AB218,高値!AC218&gt;高値!AA218,高値!AC218&gt;高値!AD218,高値!AC218&gt;高値!AE218),24,""))</f>
        <v/>
      </c>
      <c r="AZ218" s="500" t="str">
        <f>IF(終値!A218="","",IF(AND(高値!AD218&gt;高値!AC218,高値!AD218&gt;高値!AB218,高値!AD218&gt;高値!AE218,高値!AD218&gt;高値!AF218),25,""))</f>
        <v/>
      </c>
      <c r="BA218" s="500" t="str">
        <f>IF(終値!A218="","",IF(AND(高値!AE218&gt;高値!AD218,高値!AE218&gt;高値!AC218,高値!AE218&gt;高値!AF218,高値!AE218&gt;高値!AG218),26,""))</f>
        <v/>
      </c>
      <c r="BB218" s="500" t="str">
        <f>IF(終値!A218="","",IF(AND(高値!AF218&gt;高値!AE218,高値!AF218&gt;高値!AD218,高値!AF218&gt;高値!AG218,高値!AF218&gt;高値!AH218),27,""))</f>
        <v/>
      </c>
      <c r="BC218" s="500" t="str">
        <f>IF(終値!A218="","",IF(AND(高値!AG218&gt;高値!AF218,高値!AG218&gt;高値!AE218,高値!AG218&gt;高値!AH218,高値!AG218&gt;高値!AI218),28,""))</f>
        <v/>
      </c>
      <c r="BD218" s="500">
        <f t="shared" si="18"/>
        <v>5</v>
      </c>
      <c r="BE218" s="500">
        <f t="shared" si="19"/>
        <v>5</v>
      </c>
      <c r="BF218" s="500">
        <f t="shared" si="20"/>
        <v>12</v>
      </c>
      <c r="BG218" s="500">
        <f>IF($BE218="","",INDEX(安値!$E218:$CZ218,1,$BE218+1))</f>
        <v>36020</v>
      </c>
      <c r="BH218" s="500">
        <f>IF($BF218="","",INDEX(安値!$E218:$CZ218,1,$BF218+1))</f>
        <v>51370</v>
      </c>
      <c r="BI218" s="500">
        <f>IF($BF218="","",MAX(INDEX(高値!$E218:$CZ218,1,$BE218+1):INDEX(高値!$E218:$CZ218,1,$BF218+1)))</f>
        <v>68700</v>
      </c>
      <c r="BJ218" s="500">
        <f>IF($BF218="","",AVERAGE(INDEX(終値!$E218:$CZ218,1,$BF218+1):INDEX(終値!$E218:$CZ218,1,$BF218+20))-2*STDEVP(INDEX(終値!$E218:$CZ218,1,$BF218+1):INDEX(終値!$E218:$CZ218,1,$BF218+20)))</f>
        <v>53415.250179941824</v>
      </c>
      <c r="BK218" s="500">
        <f>IF($BE218="","",AVERAGE(INDEX(終値!$E218:$CZ218,1,$BE218+1):INDEX(終値!$E218:$CZ218,1,$BE218+20))-2*STDEVP(INDEX(終値!$E218:$CZ218,1,$BE218+1):INDEX(終値!$E218:$CZ218,1,$BE218+20)))</f>
        <v>38162.846545753127</v>
      </c>
      <c r="BL218" s="500">
        <f t="shared" si="21"/>
        <v>3</v>
      </c>
      <c r="BM218" s="500">
        <f t="shared" si="22"/>
        <v>11</v>
      </c>
      <c r="BN218" s="500">
        <f t="shared" si="23"/>
        <v>18</v>
      </c>
      <c r="BO218" s="500">
        <f>IF($BM218="","",INDEX(高値!$E218:$CZ218,1,$BM218+1))</f>
        <v>68700</v>
      </c>
      <c r="BP218" s="500">
        <f>IF($BN218="","",INDEX(高値!$E218:$CZ218,1,$BN218+1))</f>
        <v>84050</v>
      </c>
      <c r="BQ218" s="500">
        <f>IF($BN218="","",MIN(INDEX(安値!$E218:$CZ218,1,$BM218+1):INDEX(安値!$E218:$CZ218,1,$BN218+1)))</f>
        <v>51370</v>
      </c>
      <c r="BR218" s="500">
        <f>IF($BN218="","",AVERAGE(INDEX(終値!$E218:$CZ218,1,$BN218+1):INDEX(終値!$E218:$CZ218,1,$BN218+20))+2*STDEVP(INDEX(終値!$E218:$CZ218,1,$BN218+1):INDEX(終値!$E218:$CZ218,1,$BN218+20)))</f>
        <v>110427.0842304668</v>
      </c>
      <c r="BS218" s="500">
        <f>IF($BM218="","",AVERAGE(INDEX(終値!$E218:$CZ218,1,$BM218+1):INDEX(終値!$E218:$CZ218,1,$BM218+20))+2*STDEVP(INDEX(終値!$E218:$CZ218,1,$BM218+1):INDEX(終値!$E218:$CZ218,1,$BM218+20)))</f>
        <v>102292.25980101418</v>
      </c>
      <c r="BT218" s="497" t="str">
        <f>IFERROR(IF(AND($BD218&gt;=2,ABS($BG218-$BH218)/$BH218&lt;=BB設定!$B$12,$BI218&gt;=MAX($BH218,$BG218)*(1+BB設定!$B$13),終値!E218&gt;$BG218),IF(OR(終値!E218&gt;=$BI218,AND($BH218&lt;$BJ218,$BG218&gt;=$BK218)),"二番底W▲","二番底W形成"),IF(AND($BL218&gt;=2,ABS($BO218-$BP218)/$BP218&lt;=BB設定!$B$12,$BQ218&lt;=MIN($BP218,$BO218)*(1-BB設定!$B$13),終値!E218&lt;$BO218),IF(OR(終値!E218&lt;=$BQ218,AND($BP218&gt;$BR218,$BO218&lt;=$BS218)),"二番天井M▼","二番天井M形成"),"－")),"－")</f>
        <v>－</v>
      </c>
    </row>
    <row r="219" spans="2:72">
      <c r="B219" s="500" t="str">
        <f>IF(終値!A219="","",IF(AND(安値!G219&lt;安値!F219,安値!G219&lt;安値!E219,安値!G219&lt;安値!H219,安値!G219&lt;安値!I219),2,""))</f>
        <v/>
      </c>
      <c r="C219" s="500" t="str">
        <f>IF(終値!A219="","",IF(AND(安値!H219&lt;安値!G219,安値!H219&lt;安値!F219,安値!H219&lt;安値!I219,安値!H219&lt;安値!J219),3,""))</f>
        <v/>
      </c>
      <c r="D219" s="500" t="str">
        <f>IF(終値!A219="","",IF(AND(安値!I219&lt;安値!H219,安値!I219&lt;安値!G219,安値!I219&lt;安値!J219,安値!I219&lt;安値!K219),4,""))</f>
        <v/>
      </c>
      <c r="E219" s="500" t="str">
        <f>IF(終値!A219="","",IF(AND(安値!J219&lt;安値!I219,安値!J219&lt;安値!H219,安値!J219&lt;安値!K219,安値!J219&lt;安値!L219),5,""))</f>
        <v/>
      </c>
      <c r="F219" s="500" t="str">
        <f>IF(終値!A219="","",IF(AND(安値!K219&lt;安値!J219,安値!K219&lt;安値!I219,安値!K219&lt;安値!L219,安値!K219&lt;安値!M219),6,""))</f>
        <v/>
      </c>
      <c r="G219" s="500" t="str">
        <f>IF(終値!A219="","",IF(AND(安値!L219&lt;安値!K219,安値!L219&lt;安値!J219,安値!L219&lt;安値!M219,安値!L219&lt;安値!N219),7,""))</f>
        <v/>
      </c>
      <c r="H219" s="500" t="str">
        <f>IF(終値!A219="","",IF(AND(安値!M219&lt;安値!L219,安値!M219&lt;安値!K219,安値!M219&lt;安値!N219,安値!M219&lt;安値!O219),8,""))</f>
        <v/>
      </c>
      <c r="I219" s="500">
        <f>IF(終値!A219="","",IF(AND(安値!N219&lt;安値!M219,安値!N219&lt;安値!L219,安値!N219&lt;安値!O219,安値!N219&lt;安値!P219),9,""))</f>
        <v>9</v>
      </c>
      <c r="J219" s="500" t="str">
        <f>IF(終値!A219="","",IF(AND(安値!O219&lt;安値!N219,安値!O219&lt;安値!M219,安値!O219&lt;安値!P219,安値!O219&lt;安値!Q219),10,""))</f>
        <v/>
      </c>
      <c r="K219" s="500" t="str">
        <f>IF(終値!A219="","",IF(AND(安値!P219&lt;安値!O219,安値!P219&lt;安値!N219,安値!P219&lt;安値!Q219,安値!P219&lt;安値!R219),11,""))</f>
        <v/>
      </c>
      <c r="L219" s="500" t="str">
        <f>IF(終値!A219="","",IF(AND(安値!Q219&lt;安値!P219,安値!Q219&lt;安値!O219,安値!Q219&lt;安値!R219,安値!Q219&lt;安値!S219),12,""))</f>
        <v/>
      </c>
      <c r="M219" s="500">
        <f>IF(終値!A219="","",IF(AND(安値!R219&lt;安値!Q219,安値!R219&lt;安値!P219,安値!R219&lt;安値!S219,安値!R219&lt;安値!T219),13,""))</f>
        <v>13</v>
      </c>
      <c r="N219" s="500" t="str">
        <f>IF(終値!A219="","",IF(AND(安値!S219&lt;安値!R219,安値!S219&lt;安値!Q219,安値!S219&lt;安値!T219,安値!S219&lt;安値!U219),14,""))</f>
        <v/>
      </c>
      <c r="O219" s="500" t="str">
        <f>IF(終値!A219="","",IF(AND(安値!T219&lt;安値!S219,安値!T219&lt;安値!R219,安値!T219&lt;安値!U219,安値!T219&lt;安値!V219),15,""))</f>
        <v/>
      </c>
      <c r="P219" s="500" t="str">
        <f>IF(終値!A219="","",IF(AND(安値!U219&lt;安値!T219,安値!U219&lt;安値!S219,安値!U219&lt;安値!V219,安値!U219&lt;安値!W219),16,""))</f>
        <v/>
      </c>
      <c r="Q219" s="500">
        <f>IF(終値!A219="","",IF(AND(安値!V219&lt;安値!U219,安値!V219&lt;安値!T219,安値!V219&lt;安値!W219,安値!V219&lt;安値!X219),17,""))</f>
        <v>17</v>
      </c>
      <c r="R219" s="500" t="str">
        <f>IF(終値!A219="","",IF(AND(安値!W219&lt;安値!V219,安値!W219&lt;安値!U219,安値!W219&lt;安値!X219,安値!W219&lt;安値!Y219),18,""))</f>
        <v/>
      </c>
      <c r="S219" s="500" t="str">
        <f>IF(終値!A219="","",IF(AND(安値!X219&lt;安値!W219,安値!X219&lt;安値!V219,安値!X219&lt;安値!Y219,安値!X219&lt;安値!Z219),19,""))</f>
        <v/>
      </c>
      <c r="T219" s="500">
        <f>IF(終値!A219="","",IF(AND(安値!Y219&lt;安値!X219,安値!Y219&lt;安値!W219,安値!Y219&lt;安値!Z219,安値!Y219&lt;安値!AA219),20,""))</f>
        <v>20</v>
      </c>
      <c r="U219" s="500" t="str">
        <f>IF(終値!A219="","",IF(AND(安値!Z219&lt;安値!Y219,安値!Z219&lt;安値!X219,安値!Z219&lt;安値!AA219,安値!Z219&lt;安値!AB219),21,""))</f>
        <v/>
      </c>
      <c r="V219" s="500" t="str">
        <f>IF(終値!A219="","",IF(AND(安値!AA219&lt;安値!Z219,安値!AA219&lt;安値!Y219,安値!AA219&lt;安値!AB219,安値!AA219&lt;安値!AC219),22,""))</f>
        <v/>
      </c>
      <c r="W219" s="500" t="str">
        <f>IF(終値!A219="","",IF(AND(安値!AB219&lt;安値!AA219,安値!AB219&lt;安値!Z219,安値!AB219&lt;安値!AC219,安値!AB219&lt;安値!AD219),23,""))</f>
        <v/>
      </c>
      <c r="X219" s="500" t="str">
        <f>IF(終値!A219="","",IF(AND(安値!AC219&lt;安値!AB219,安値!AC219&lt;安値!AA219,安値!AC219&lt;安値!AD219,安値!AC219&lt;安値!AE219),24,""))</f>
        <v/>
      </c>
      <c r="Y219" s="500">
        <f>IF(終値!A219="","",IF(AND(安値!AD219&lt;安値!AC219,安値!AD219&lt;安値!AB219,安値!AD219&lt;安値!AE219,安値!AD219&lt;安値!AF219),25,""))</f>
        <v>25</v>
      </c>
      <c r="Z219" s="500" t="str">
        <f>IF(終値!A219="","",IF(AND(安値!AE219&lt;安値!AD219,安値!AE219&lt;安値!AC219,安値!AE219&lt;安値!AF219,安値!AE219&lt;安値!AG219),26,""))</f>
        <v/>
      </c>
      <c r="AA219" s="500" t="str">
        <f>IF(終値!A219="","",IF(AND(安値!AF219&lt;安値!AE219,安値!AF219&lt;安値!AD219,安値!AF219&lt;安値!AG219,安値!AF219&lt;安値!AH219),27,""))</f>
        <v/>
      </c>
      <c r="AB219" s="500" t="str">
        <f>IF(終値!A219="","",IF(AND(安値!AG219&lt;安値!AF219,安値!AG219&lt;安値!AE219,安値!AG219&lt;安値!AH219,安値!AG219&lt;安値!AI219),28,""))</f>
        <v/>
      </c>
      <c r="AC219" s="500" t="str">
        <f>IF(終値!A219="","",IF(AND(高値!G219&gt;高値!F219,高値!G219&gt;高値!E219,高値!G219&gt;高値!H219,高値!G219&gt;高値!I219),2,""))</f>
        <v/>
      </c>
      <c r="AD219" s="500" t="str">
        <f>IF(終値!A219="","",IF(AND(高値!H219&gt;高値!G219,高値!H219&gt;高値!F219,高値!H219&gt;高値!I219,高値!H219&gt;高値!J219),3,""))</f>
        <v/>
      </c>
      <c r="AE219" s="500" t="str">
        <f>IF(終値!A219="","",IF(AND(高値!I219&gt;高値!H219,高値!I219&gt;高値!G219,高値!I219&gt;高値!J219,高値!I219&gt;高値!K219),4,""))</f>
        <v/>
      </c>
      <c r="AF219" s="500" t="str">
        <f>IF(終値!A219="","",IF(AND(高値!J219&gt;高値!I219,高値!J219&gt;高値!H219,高値!J219&gt;高値!K219,高値!J219&gt;高値!L219),5,""))</f>
        <v/>
      </c>
      <c r="AG219" s="500" t="str">
        <f>IF(終値!A219="","",IF(AND(高値!K219&gt;高値!J219,高値!K219&gt;高値!I219,高値!K219&gt;高値!L219,高値!K219&gt;高値!M219),6,""))</f>
        <v/>
      </c>
      <c r="AH219" s="500" t="str">
        <f>IF(終値!A219="","",IF(AND(高値!L219&gt;高値!K219,高値!L219&gt;高値!J219,高値!L219&gt;高値!M219,高値!L219&gt;高値!N219),7,""))</f>
        <v/>
      </c>
      <c r="AI219" s="500" t="str">
        <f>IF(終値!A219="","",IF(AND(高値!M219&gt;高値!L219,高値!M219&gt;高値!K219,高値!M219&gt;高値!N219,高値!M219&gt;高値!O219),8,""))</f>
        <v/>
      </c>
      <c r="AJ219" s="500" t="str">
        <f>IF(終値!A219="","",IF(AND(高値!N219&gt;高値!M219,高値!N219&gt;高値!L219,高値!N219&gt;高値!O219,高値!N219&gt;高値!P219),9,""))</f>
        <v/>
      </c>
      <c r="AK219" s="500" t="str">
        <f>IF(終値!A219="","",IF(AND(高値!O219&gt;高値!N219,高値!O219&gt;高値!M219,高値!O219&gt;高値!P219,高値!O219&gt;高値!Q219),10,""))</f>
        <v/>
      </c>
      <c r="AL219" s="500" t="str">
        <f>IF(終値!A219="","",IF(AND(高値!P219&gt;高値!O219,高値!P219&gt;高値!N219,高値!P219&gt;高値!Q219,高値!P219&gt;高値!R219),11,""))</f>
        <v/>
      </c>
      <c r="AM219" s="500" t="str">
        <f>IF(終値!A219="","",IF(AND(高値!Q219&gt;高値!P219,高値!Q219&gt;高値!O219,高値!Q219&gt;高値!R219,高値!Q219&gt;高値!S219),12,""))</f>
        <v/>
      </c>
      <c r="AN219" s="500">
        <f>IF(終値!A219="","",IF(AND(高値!R219&gt;高値!Q219,高値!R219&gt;高値!P219,高値!R219&gt;高値!S219,高値!R219&gt;高値!T219),13,""))</f>
        <v>13</v>
      </c>
      <c r="AO219" s="500" t="str">
        <f>IF(終値!A219="","",IF(AND(高値!S219&gt;高値!R219,高値!S219&gt;高値!Q219,高値!S219&gt;高値!T219,高値!S219&gt;高値!U219),14,""))</f>
        <v/>
      </c>
      <c r="AP219" s="500" t="str">
        <f>IF(終値!A219="","",IF(AND(高値!T219&gt;高値!S219,高値!T219&gt;高値!R219,高値!T219&gt;高値!U219,高値!T219&gt;高値!V219),15,""))</f>
        <v/>
      </c>
      <c r="AQ219" s="500">
        <f>IF(終値!A219="","",IF(AND(高値!U219&gt;高値!T219,高値!U219&gt;高値!S219,高値!U219&gt;高値!V219,高値!U219&gt;高値!W219),16,""))</f>
        <v>16</v>
      </c>
      <c r="AR219" s="500" t="str">
        <f>IF(終値!A219="","",IF(AND(高値!V219&gt;高値!U219,高値!V219&gt;高値!T219,高値!V219&gt;高値!W219,高値!V219&gt;高値!X219),17,""))</f>
        <v/>
      </c>
      <c r="AS219" s="500" t="str">
        <f>IF(終値!A219="","",IF(AND(高値!W219&gt;高値!V219,高値!W219&gt;高値!U219,高値!W219&gt;高値!X219,高値!W219&gt;高値!Y219),18,""))</f>
        <v/>
      </c>
      <c r="AT219" s="500" t="str">
        <f>IF(終値!A219="","",IF(AND(高値!X219&gt;高値!W219,高値!X219&gt;高値!V219,高値!X219&gt;高値!Y219,高値!X219&gt;高値!Z219),19,""))</f>
        <v/>
      </c>
      <c r="AU219" s="500" t="str">
        <f>IF(終値!A219="","",IF(AND(高値!Y219&gt;高値!X219,高値!Y219&gt;高値!W219,高値!Y219&gt;高値!Z219,高値!Y219&gt;高値!AA219),20,""))</f>
        <v/>
      </c>
      <c r="AV219" s="500">
        <f>IF(終値!A219="","",IF(AND(高値!Z219&gt;高値!Y219,高値!Z219&gt;高値!X219,高値!Z219&gt;高値!AA219,高値!Z219&gt;高値!AB219),21,""))</f>
        <v>21</v>
      </c>
      <c r="AW219" s="500" t="str">
        <f>IF(終値!A219="","",IF(AND(高値!AA219&gt;高値!Z219,高値!AA219&gt;高値!Y219,高値!AA219&gt;高値!AB219,高値!AA219&gt;高値!AC219),22,""))</f>
        <v/>
      </c>
      <c r="AX219" s="500" t="str">
        <f>IF(終値!A219="","",IF(AND(高値!AB219&gt;高値!AA219,高値!AB219&gt;高値!Z219,高値!AB219&gt;高値!AC219,高値!AB219&gt;高値!AD219),23,""))</f>
        <v/>
      </c>
      <c r="AY219" s="500" t="str">
        <f>IF(終値!A219="","",IF(AND(高値!AC219&gt;高値!AB219,高値!AC219&gt;高値!AA219,高値!AC219&gt;高値!AD219,高値!AC219&gt;高値!AE219),24,""))</f>
        <v/>
      </c>
      <c r="AZ219" s="500" t="str">
        <f>IF(終値!A219="","",IF(AND(高値!AD219&gt;高値!AC219,高値!AD219&gt;高値!AB219,高値!AD219&gt;高値!AE219,高値!AD219&gt;高値!AF219),25,""))</f>
        <v/>
      </c>
      <c r="BA219" s="500">
        <f>IF(終値!A219="","",IF(AND(高値!AE219&gt;高値!AD219,高値!AE219&gt;高値!AC219,高値!AE219&gt;高値!AF219,高値!AE219&gt;高値!AG219),26,""))</f>
        <v>26</v>
      </c>
      <c r="BB219" s="500" t="str">
        <f>IF(終値!A219="","",IF(AND(高値!AF219&gt;高値!AE219,高値!AF219&gt;高値!AD219,高値!AF219&gt;高値!AG219,高値!AF219&gt;高値!AH219),27,""))</f>
        <v/>
      </c>
      <c r="BC219" s="500" t="str">
        <f>IF(終値!A219="","",IF(AND(高値!AG219&gt;高値!AF219,高値!AG219&gt;高値!AE219,高値!AG219&gt;高値!AH219,高値!AG219&gt;高値!AI219),28,""))</f>
        <v/>
      </c>
      <c r="BD219" s="500">
        <f t="shared" si="18"/>
        <v>5</v>
      </c>
      <c r="BE219" s="500">
        <f t="shared" si="19"/>
        <v>9</v>
      </c>
      <c r="BF219" s="500">
        <f t="shared" si="20"/>
        <v>13</v>
      </c>
      <c r="BG219" s="500">
        <f>IF($BE219="","",INDEX(安値!$E219:$CZ219,1,$BE219+1))</f>
        <v>2947</v>
      </c>
      <c r="BH219" s="500">
        <f>IF($BF219="","",INDEX(安値!$E219:$CZ219,1,$BF219+1))</f>
        <v>2973</v>
      </c>
      <c r="BI219" s="500">
        <f>IF($BF219="","",MAX(INDEX(高値!$E219:$CZ219,1,$BE219+1):INDEX(高値!$E219:$CZ219,1,$BF219+1)))</f>
        <v>3115</v>
      </c>
      <c r="BJ219" s="500">
        <f>IF($BF219="","",AVERAGE(INDEX(終値!$E219:$CZ219,1,$BF219+1):INDEX(終値!$E219:$CZ219,1,$BF219+20))-2*STDEVP(INDEX(終値!$E219:$CZ219,1,$BF219+1):INDEX(終値!$E219:$CZ219,1,$BF219+20)))</f>
        <v>2816.2747852699745</v>
      </c>
      <c r="BK219" s="500">
        <f>IF($BE219="","",AVERAGE(INDEX(終値!$E219:$CZ219,1,$BE219+1):INDEX(終値!$E219:$CZ219,1,$BE219+20))-2*STDEVP(INDEX(終値!$E219:$CZ219,1,$BE219+1):INDEX(終値!$E219:$CZ219,1,$BE219+20)))</f>
        <v>2915.4594864518845</v>
      </c>
      <c r="BL219" s="500">
        <f t="shared" si="21"/>
        <v>4</v>
      </c>
      <c r="BM219" s="500">
        <f t="shared" si="22"/>
        <v>13</v>
      </c>
      <c r="BN219" s="500">
        <f t="shared" si="23"/>
        <v>16</v>
      </c>
      <c r="BO219" s="500">
        <f>IF($BM219="","",INDEX(高値!$E219:$CZ219,1,$BM219+1))</f>
        <v>3115</v>
      </c>
      <c r="BP219" s="500">
        <f>IF($BN219="","",INDEX(高値!$E219:$CZ219,1,$BN219+1))</f>
        <v>3165</v>
      </c>
      <c r="BQ219" s="500">
        <f>IF($BN219="","",MIN(INDEX(安値!$E219:$CZ219,1,$BM219+1):INDEX(安値!$E219:$CZ219,1,$BN219+1)))</f>
        <v>2973</v>
      </c>
      <c r="BR219" s="500">
        <f>IF($BN219="","",AVERAGE(INDEX(終値!$E219:$CZ219,1,$BN219+1):INDEX(終値!$E219:$CZ219,1,$BN219+20))+2*STDEVP(INDEX(終値!$E219:$CZ219,1,$BN219+1):INDEX(終値!$E219:$CZ219,1,$BN219+20)))</f>
        <v>3217.3637073940081</v>
      </c>
      <c r="BS219" s="500">
        <f>IF($BM219="","",AVERAGE(INDEX(終値!$E219:$CZ219,1,$BM219+1):INDEX(終値!$E219:$CZ219,1,$BM219+20))+2*STDEVP(INDEX(終値!$E219:$CZ219,1,$BM219+1):INDEX(終値!$E219:$CZ219,1,$BM219+20)))</f>
        <v>3185.9252147300253</v>
      </c>
      <c r="BT219" s="497" t="str">
        <f>IFERROR(IF(AND($BD219&gt;=2,ABS($BG219-$BH219)/$BH219&lt;=BB設定!$B$12,$BI219&gt;=MAX($BH219,$BG219)*(1+BB設定!$B$13),終値!E219&gt;$BG219),IF(OR(終値!E219&gt;=$BI219,AND($BH219&lt;$BJ219,$BG219&gt;=$BK219)),"二番底W▲","二番底W形成"),IF(AND($BL219&gt;=2,ABS($BO219-$BP219)/$BP219&lt;=BB設定!$B$12,$BQ219&lt;=MIN($BP219,$BO219)*(1-BB設定!$B$13),終値!E219&lt;$BO219),IF(OR(終値!E219&lt;=$BQ219,AND($BP219&gt;$BR219,$BO219&lt;=$BS219)),"二番天井M▼","二番天井M形成"),"－")),"－")</f>
        <v>二番底W▲</v>
      </c>
    </row>
    <row r="220" spans="2:72">
      <c r="B220" s="500" t="str">
        <f>IF(終値!A220="","",IF(AND(安値!G220&lt;安値!F220,安値!G220&lt;安値!E220,安値!G220&lt;安値!H220,安値!G220&lt;安値!I220),2,""))</f>
        <v/>
      </c>
      <c r="C220" s="500" t="str">
        <f>IF(終値!A220="","",IF(AND(安値!H220&lt;安値!G220,安値!H220&lt;安値!F220,安値!H220&lt;安値!I220,安値!H220&lt;安値!J220),3,""))</f>
        <v/>
      </c>
      <c r="D220" s="500" t="str">
        <f>IF(終値!A220="","",IF(AND(安値!I220&lt;安値!H220,安値!I220&lt;安値!G220,安値!I220&lt;安値!J220,安値!I220&lt;安値!K220),4,""))</f>
        <v/>
      </c>
      <c r="E220" s="500" t="str">
        <f>IF(終値!A220="","",IF(AND(安値!J220&lt;安値!I220,安値!J220&lt;安値!H220,安値!J220&lt;安値!K220,安値!J220&lt;安値!L220),5,""))</f>
        <v/>
      </c>
      <c r="F220" s="500">
        <f>IF(終値!A220="","",IF(AND(安値!K220&lt;安値!J220,安値!K220&lt;安値!I220,安値!K220&lt;安値!L220,安値!K220&lt;安値!M220),6,""))</f>
        <v>6</v>
      </c>
      <c r="G220" s="500" t="str">
        <f>IF(終値!A220="","",IF(AND(安値!L220&lt;安値!K220,安値!L220&lt;安値!J220,安値!L220&lt;安値!M220,安値!L220&lt;安値!N220),7,""))</f>
        <v/>
      </c>
      <c r="H220" s="500" t="str">
        <f>IF(終値!A220="","",IF(AND(安値!M220&lt;安値!L220,安値!M220&lt;安値!K220,安値!M220&lt;安値!N220,安値!M220&lt;安値!O220),8,""))</f>
        <v/>
      </c>
      <c r="I220" s="500" t="str">
        <f>IF(終値!A220="","",IF(AND(安値!N220&lt;安値!M220,安値!N220&lt;安値!L220,安値!N220&lt;安値!O220,安値!N220&lt;安値!P220),9,""))</f>
        <v/>
      </c>
      <c r="J220" s="500" t="str">
        <f>IF(終値!A220="","",IF(AND(安値!O220&lt;安値!N220,安値!O220&lt;安値!M220,安値!O220&lt;安値!P220,安値!O220&lt;安値!Q220),10,""))</f>
        <v/>
      </c>
      <c r="K220" s="500" t="str">
        <f>IF(終値!A220="","",IF(AND(安値!P220&lt;安値!O220,安値!P220&lt;安値!N220,安値!P220&lt;安値!Q220,安値!P220&lt;安値!R220),11,""))</f>
        <v/>
      </c>
      <c r="L220" s="500" t="str">
        <f>IF(終値!A220="","",IF(AND(安値!Q220&lt;安値!P220,安値!Q220&lt;安値!O220,安値!Q220&lt;安値!R220,安値!Q220&lt;安値!S220),12,""))</f>
        <v/>
      </c>
      <c r="M220" s="500">
        <f>IF(終値!A220="","",IF(AND(安値!R220&lt;安値!Q220,安値!R220&lt;安値!P220,安値!R220&lt;安値!S220,安値!R220&lt;安値!T220),13,""))</f>
        <v>13</v>
      </c>
      <c r="N220" s="500" t="str">
        <f>IF(終値!A220="","",IF(AND(安値!S220&lt;安値!R220,安値!S220&lt;安値!Q220,安値!S220&lt;安値!T220,安値!S220&lt;安値!U220),14,""))</f>
        <v/>
      </c>
      <c r="O220" s="500" t="str">
        <f>IF(終値!A220="","",IF(AND(安値!T220&lt;安値!S220,安値!T220&lt;安値!R220,安値!T220&lt;安値!U220,安値!T220&lt;安値!V220),15,""))</f>
        <v/>
      </c>
      <c r="P220" s="500" t="str">
        <f>IF(終値!A220="","",IF(AND(安値!U220&lt;安値!T220,安値!U220&lt;安値!S220,安値!U220&lt;安値!V220,安値!U220&lt;安値!W220),16,""))</f>
        <v/>
      </c>
      <c r="Q220" s="500" t="str">
        <f>IF(終値!A220="","",IF(AND(安値!V220&lt;安値!U220,安値!V220&lt;安値!T220,安値!V220&lt;安値!W220,安値!V220&lt;安値!X220),17,""))</f>
        <v/>
      </c>
      <c r="R220" s="500" t="str">
        <f>IF(終値!A220="","",IF(AND(安値!W220&lt;安値!V220,安値!W220&lt;安値!U220,安値!W220&lt;安値!X220,安値!W220&lt;安値!Y220),18,""))</f>
        <v/>
      </c>
      <c r="S220" s="500">
        <f>IF(終値!A220="","",IF(AND(安値!X220&lt;安値!W220,安値!X220&lt;安値!V220,安値!X220&lt;安値!Y220,安値!X220&lt;安値!Z220),19,""))</f>
        <v>19</v>
      </c>
      <c r="T220" s="500" t="str">
        <f>IF(終値!A220="","",IF(AND(安値!Y220&lt;安値!X220,安値!Y220&lt;安値!W220,安値!Y220&lt;安値!Z220,安値!Y220&lt;安値!AA220),20,""))</f>
        <v/>
      </c>
      <c r="U220" s="500" t="str">
        <f>IF(終値!A220="","",IF(AND(安値!Z220&lt;安値!Y220,安値!Z220&lt;安値!X220,安値!Z220&lt;安値!AA220,安値!Z220&lt;安値!AB220),21,""))</f>
        <v/>
      </c>
      <c r="V220" s="500" t="str">
        <f>IF(終値!A220="","",IF(AND(安値!AA220&lt;安値!Z220,安値!AA220&lt;安値!Y220,安値!AA220&lt;安値!AB220,安値!AA220&lt;安値!AC220),22,""))</f>
        <v/>
      </c>
      <c r="W220" s="500" t="str">
        <f>IF(終値!A220="","",IF(AND(安値!AB220&lt;安値!AA220,安値!AB220&lt;安値!Z220,安値!AB220&lt;安値!AC220,安値!AB220&lt;安値!AD220),23,""))</f>
        <v/>
      </c>
      <c r="X220" s="500" t="str">
        <f>IF(終値!A220="","",IF(AND(安値!AC220&lt;安値!AB220,安値!AC220&lt;安値!AA220,安値!AC220&lt;安値!AD220,安値!AC220&lt;安値!AE220),24,""))</f>
        <v/>
      </c>
      <c r="Y220" s="500" t="str">
        <f>IF(終値!A220="","",IF(AND(安値!AD220&lt;安値!AC220,安値!AD220&lt;安値!AB220,安値!AD220&lt;安値!AE220,安値!AD220&lt;安値!AF220),25,""))</f>
        <v/>
      </c>
      <c r="Z220" s="500" t="str">
        <f>IF(終値!A220="","",IF(AND(安値!AE220&lt;安値!AD220,安値!AE220&lt;安値!AC220,安値!AE220&lt;安値!AF220,安値!AE220&lt;安値!AG220),26,""))</f>
        <v/>
      </c>
      <c r="AA220" s="500">
        <f>IF(終値!A220="","",IF(AND(安値!AF220&lt;安値!AE220,安値!AF220&lt;安値!AD220,安値!AF220&lt;安値!AG220,安値!AF220&lt;安値!AH220),27,""))</f>
        <v>27</v>
      </c>
      <c r="AB220" s="500" t="str">
        <f>IF(終値!A220="","",IF(AND(安値!AG220&lt;安値!AF220,安値!AG220&lt;安値!AE220,安値!AG220&lt;安値!AH220,安値!AG220&lt;安値!AI220),28,""))</f>
        <v/>
      </c>
      <c r="AC220" s="500" t="str">
        <f>IF(終値!A220="","",IF(AND(高値!G220&gt;高値!F220,高値!G220&gt;高値!E220,高値!G220&gt;高値!H220,高値!G220&gt;高値!I220),2,""))</f>
        <v/>
      </c>
      <c r="AD220" s="500" t="str">
        <f>IF(終値!A220="","",IF(AND(高値!H220&gt;高値!G220,高値!H220&gt;高値!F220,高値!H220&gt;高値!I220,高値!H220&gt;高値!J220),3,""))</f>
        <v/>
      </c>
      <c r="AE220" s="500" t="str">
        <f>IF(終値!A220="","",IF(AND(高値!I220&gt;高値!H220,高値!I220&gt;高値!G220,高値!I220&gt;高値!J220,高値!I220&gt;高値!K220),4,""))</f>
        <v/>
      </c>
      <c r="AF220" s="500" t="str">
        <f>IF(終値!A220="","",IF(AND(高値!J220&gt;高値!I220,高値!J220&gt;高値!H220,高値!J220&gt;高値!K220,高値!J220&gt;高値!L220),5,""))</f>
        <v/>
      </c>
      <c r="AG220" s="500" t="str">
        <f>IF(終値!A220="","",IF(AND(高値!K220&gt;高値!J220,高値!K220&gt;高値!I220,高値!K220&gt;高値!L220,高値!K220&gt;高値!M220),6,""))</f>
        <v/>
      </c>
      <c r="AH220" s="500" t="str">
        <f>IF(終値!A220="","",IF(AND(高値!L220&gt;高値!K220,高値!L220&gt;高値!J220,高値!L220&gt;高値!M220,高値!L220&gt;高値!N220),7,""))</f>
        <v/>
      </c>
      <c r="AI220" s="500" t="str">
        <f>IF(終値!A220="","",IF(AND(高値!M220&gt;高値!L220,高値!M220&gt;高値!K220,高値!M220&gt;高値!N220,高値!M220&gt;高値!O220),8,""))</f>
        <v/>
      </c>
      <c r="AJ220" s="500" t="str">
        <f>IF(終値!A220="","",IF(AND(高値!N220&gt;高値!M220,高値!N220&gt;高値!L220,高値!N220&gt;高値!O220,高値!N220&gt;高値!P220),9,""))</f>
        <v/>
      </c>
      <c r="AK220" s="500" t="str">
        <f>IF(終値!A220="","",IF(AND(高値!O220&gt;高値!N220,高値!O220&gt;高値!M220,高値!O220&gt;高値!P220,高値!O220&gt;高値!Q220),10,""))</f>
        <v/>
      </c>
      <c r="AL220" s="500">
        <f>IF(終値!A220="","",IF(AND(高値!P220&gt;高値!O220,高値!P220&gt;高値!N220,高値!P220&gt;高値!Q220,高値!P220&gt;高値!R220),11,""))</f>
        <v>11</v>
      </c>
      <c r="AM220" s="500" t="str">
        <f>IF(終値!A220="","",IF(AND(高値!Q220&gt;高値!P220,高値!Q220&gt;高値!O220,高値!Q220&gt;高値!R220,高値!Q220&gt;高値!S220),12,""))</f>
        <v/>
      </c>
      <c r="AN220" s="500" t="str">
        <f>IF(終値!A220="","",IF(AND(高値!R220&gt;高値!Q220,高値!R220&gt;高値!P220,高値!R220&gt;高値!S220,高値!R220&gt;高値!T220),13,""))</f>
        <v/>
      </c>
      <c r="AO220" s="500" t="str">
        <f>IF(終値!A220="","",IF(AND(高値!S220&gt;高値!R220,高値!S220&gt;高値!Q220,高値!S220&gt;高値!T220,高値!S220&gt;高値!U220),14,""))</f>
        <v/>
      </c>
      <c r="AP220" s="500" t="str">
        <f>IF(終値!A220="","",IF(AND(高値!T220&gt;高値!S220,高値!T220&gt;高値!R220,高値!T220&gt;高値!U220,高値!T220&gt;高値!V220),15,""))</f>
        <v/>
      </c>
      <c r="AQ220" s="500" t="str">
        <f>IF(終値!A220="","",IF(AND(高値!U220&gt;高値!T220,高値!U220&gt;高値!S220,高値!U220&gt;高値!V220,高値!U220&gt;高値!W220),16,""))</f>
        <v/>
      </c>
      <c r="AR220" s="500">
        <f>IF(終値!A220="","",IF(AND(高値!V220&gt;高値!U220,高値!V220&gt;高値!T220,高値!V220&gt;高値!W220,高値!V220&gt;高値!X220),17,""))</f>
        <v>17</v>
      </c>
      <c r="AS220" s="500" t="str">
        <f>IF(終値!A220="","",IF(AND(高値!W220&gt;高値!V220,高値!W220&gt;高値!U220,高値!W220&gt;高値!X220,高値!W220&gt;高値!Y220),18,""))</f>
        <v/>
      </c>
      <c r="AT220" s="500" t="str">
        <f>IF(終値!A220="","",IF(AND(高値!X220&gt;高値!W220,高値!X220&gt;高値!V220,高値!X220&gt;高値!Y220,高値!X220&gt;高値!Z220),19,""))</f>
        <v/>
      </c>
      <c r="AU220" s="500" t="str">
        <f>IF(終値!A220="","",IF(AND(高値!Y220&gt;高値!X220,高値!Y220&gt;高値!W220,高値!Y220&gt;高値!Z220,高値!Y220&gt;高値!AA220),20,""))</f>
        <v/>
      </c>
      <c r="AV220" s="500" t="str">
        <f>IF(終値!A220="","",IF(AND(高値!Z220&gt;高値!Y220,高値!Z220&gt;高値!X220,高値!Z220&gt;高値!AA220,高値!Z220&gt;高値!AB220),21,""))</f>
        <v/>
      </c>
      <c r="AW220" s="500">
        <f>IF(終値!A220="","",IF(AND(高値!AA220&gt;高値!Z220,高値!AA220&gt;高値!Y220,高値!AA220&gt;高値!AB220,高値!AA220&gt;高値!AC220),22,""))</f>
        <v>22</v>
      </c>
      <c r="AX220" s="500" t="str">
        <f>IF(終値!A220="","",IF(AND(高値!AB220&gt;高値!AA220,高値!AB220&gt;高値!Z220,高値!AB220&gt;高値!AC220,高値!AB220&gt;高値!AD220),23,""))</f>
        <v/>
      </c>
      <c r="AY220" s="500" t="str">
        <f>IF(終値!A220="","",IF(AND(高値!AC220&gt;高値!AB220,高値!AC220&gt;高値!AA220,高値!AC220&gt;高値!AD220,高値!AC220&gt;高値!AE220),24,""))</f>
        <v/>
      </c>
      <c r="AZ220" s="500" t="str">
        <f>IF(終値!A220="","",IF(AND(高値!AD220&gt;高値!AC220,高値!AD220&gt;高値!AB220,高値!AD220&gt;高値!AE220,高値!AD220&gt;高値!AF220),25,""))</f>
        <v/>
      </c>
      <c r="BA220" s="500" t="str">
        <f>IF(終値!A220="","",IF(AND(高値!AE220&gt;高値!AD220,高値!AE220&gt;高値!AC220,高値!AE220&gt;高値!AF220,高値!AE220&gt;高値!AG220),26,""))</f>
        <v/>
      </c>
      <c r="BB220" s="500" t="str">
        <f>IF(終値!A220="","",IF(AND(高値!AF220&gt;高値!AE220,高値!AF220&gt;高値!AD220,高値!AF220&gt;高値!AG220,高値!AF220&gt;高値!AH220),27,""))</f>
        <v/>
      </c>
      <c r="BC220" s="500" t="str">
        <f>IF(終値!A220="","",IF(AND(高値!AG220&gt;高値!AF220,高値!AG220&gt;高値!AE220,高値!AG220&gt;高値!AH220,高値!AG220&gt;高値!AI220),28,""))</f>
        <v/>
      </c>
      <c r="BD220" s="500">
        <f t="shared" si="18"/>
        <v>4</v>
      </c>
      <c r="BE220" s="500">
        <f t="shared" si="19"/>
        <v>6</v>
      </c>
      <c r="BF220" s="500">
        <f t="shared" si="20"/>
        <v>13</v>
      </c>
      <c r="BG220" s="500">
        <f>IF($BE220="","",INDEX(安値!$E220:$CZ220,1,$BE220+1))</f>
        <v>1351</v>
      </c>
      <c r="BH220" s="500">
        <f>IF($BF220="","",INDEX(安値!$E220:$CZ220,1,$BF220+1))</f>
        <v>1577</v>
      </c>
      <c r="BI220" s="500">
        <f>IF($BF220="","",MAX(INDEX(高値!$E220:$CZ220,1,$BE220+1):INDEX(高値!$E220:$CZ220,1,$BF220+1)))</f>
        <v>1747</v>
      </c>
      <c r="BJ220" s="500">
        <f>IF($BF220="","",AVERAGE(INDEX(終値!$E220:$CZ220,1,$BF220+1):INDEX(終値!$E220:$CZ220,1,$BF220+20))-2*STDEVP(INDEX(終値!$E220:$CZ220,1,$BF220+1):INDEX(終値!$E220:$CZ220,1,$BF220+20)))</f>
        <v>1634.416327467384</v>
      </c>
      <c r="BK220" s="500">
        <f>IF($BE220="","",AVERAGE(INDEX(終値!$E220:$CZ220,1,$BE220+1):INDEX(終値!$E220:$CZ220,1,$BE220+20))-2*STDEVP(INDEX(終値!$E220:$CZ220,1,$BE220+1):INDEX(終値!$E220:$CZ220,1,$BE220+20)))</f>
        <v>1353.5219268571266</v>
      </c>
      <c r="BL220" s="500">
        <f t="shared" si="21"/>
        <v>3</v>
      </c>
      <c r="BM220" s="500">
        <f t="shared" si="22"/>
        <v>11</v>
      </c>
      <c r="BN220" s="500">
        <f t="shared" si="23"/>
        <v>17</v>
      </c>
      <c r="BO220" s="500">
        <f>IF($BM220="","",INDEX(高値!$E220:$CZ220,1,$BM220+1))</f>
        <v>1747</v>
      </c>
      <c r="BP220" s="500">
        <f>IF($BN220="","",INDEX(高値!$E220:$CZ220,1,$BN220+1))</f>
        <v>1941</v>
      </c>
      <c r="BQ220" s="500">
        <f>IF($BN220="","",MIN(INDEX(安値!$E220:$CZ220,1,$BM220+1):INDEX(安値!$E220:$CZ220,1,$BN220+1)))</f>
        <v>1577</v>
      </c>
      <c r="BR220" s="500">
        <f>IF($BN220="","",AVERAGE(INDEX(終値!$E220:$CZ220,1,$BN220+1):INDEX(終値!$E220:$CZ220,1,$BN220+20))+2*STDEVP(INDEX(終値!$E220:$CZ220,1,$BN220+1):INDEX(終値!$E220:$CZ220,1,$BN220+20)))</f>
        <v>2316.639750112317</v>
      </c>
      <c r="BS220" s="500">
        <f>IF($BM220="","",AVERAGE(INDEX(終値!$E220:$CZ220,1,$BM220+1):INDEX(終値!$E220:$CZ220,1,$BM220+20))+2*STDEVP(INDEX(終値!$E220:$CZ220,1,$BM220+1):INDEX(終値!$E220:$CZ220,1,$BM220+20)))</f>
        <v>2126.3567837376813</v>
      </c>
      <c r="BT220" s="497" t="str">
        <f>IFERROR(IF(AND($BD220&gt;=2,ABS($BG220-$BH220)/$BH220&lt;=BB設定!$B$12,$BI220&gt;=MAX($BH220,$BG220)*(1+BB設定!$B$13),終値!E220&gt;$BG220),IF(OR(終値!E220&gt;=$BI220,AND($BH220&lt;$BJ220,$BG220&gt;=$BK220)),"二番底W▲","二番底W形成"),IF(AND($BL220&gt;=2,ABS($BO220-$BP220)/$BP220&lt;=BB設定!$B$12,$BQ220&lt;=MIN($BP220,$BO220)*(1-BB設定!$B$13),終値!E220&lt;$BO220),IF(OR(終値!E220&lt;=$BQ220,AND($BP220&gt;$BR220,$BO220&lt;=$BS220)),"二番天井M▼","二番天井M形成"),"－")),"－")</f>
        <v>－</v>
      </c>
    </row>
    <row r="221" spans="2:72">
      <c r="B221" s="500" t="str">
        <f>IF(終値!A221="","",IF(AND(安値!G221&lt;安値!F221,安値!G221&lt;安値!E221,安値!G221&lt;安値!H221,安値!G221&lt;安値!I221),2,""))</f>
        <v/>
      </c>
      <c r="C221" s="500" t="str">
        <f>IF(終値!A221="","",IF(AND(安値!H221&lt;安値!G221,安値!H221&lt;安値!F221,安値!H221&lt;安値!I221,安値!H221&lt;安値!J221),3,""))</f>
        <v/>
      </c>
      <c r="D221" s="500" t="str">
        <f>IF(終値!A221="","",IF(AND(安値!I221&lt;安値!H221,安値!I221&lt;安値!G221,安値!I221&lt;安値!J221,安値!I221&lt;安値!K221),4,""))</f>
        <v/>
      </c>
      <c r="E221" s="500" t="str">
        <f>IF(終値!A221="","",IF(AND(安値!J221&lt;安値!I221,安値!J221&lt;安値!H221,安値!J221&lt;安値!K221,安値!J221&lt;安値!L221),5,""))</f>
        <v/>
      </c>
      <c r="F221" s="500">
        <f>IF(終値!A221="","",IF(AND(安値!K221&lt;安値!J221,安値!K221&lt;安値!I221,安値!K221&lt;安値!L221,安値!K221&lt;安値!M221),6,""))</f>
        <v>6</v>
      </c>
      <c r="G221" s="500" t="str">
        <f>IF(終値!A221="","",IF(AND(安値!L221&lt;安値!K221,安値!L221&lt;安値!J221,安値!L221&lt;安値!M221,安値!L221&lt;安値!N221),7,""))</f>
        <v/>
      </c>
      <c r="H221" s="500" t="str">
        <f>IF(終値!A221="","",IF(AND(安値!M221&lt;安値!L221,安値!M221&lt;安値!K221,安値!M221&lt;安値!N221,安値!M221&lt;安値!O221),8,""))</f>
        <v/>
      </c>
      <c r="I221" s="500" t="str">
        <f>IF(終値!A221="","",IF(AND(安値!N221&lt;安値!M221,安値!N221&lt;安値!L221,安値!N221&lt;安値!O221,安値!N221&lt;安値!P221),9,""))</f>
        <v/>
      </c>
      <c r="J221" s="500" t="str">
        <f>IF(終値!A221="","",IF(AND(安値!O221&lt;安値!N221,安値!O221&lt;安値!M221,安値!O221&lt;安値!P221,安値!O221&lt;安値!Q221),10,""))</f>
        <v/>
      </c>
      <c r="K221" s="500" t="str">
        <f>IF(終値!A221="","",IF(AND(安値!P221&lt;安値!O221,安値!P221&lt;安値!N221,安値!P221&lt;安値!Q221,安値!P221&lt;安値!R221),11,""))</f>
        <v/>
      </c>
      <c r="L221" s="500" t="str">
        <f>IF(終値!A221="","",IF(AND(安値!Q221&lt;安値!P221,安値!Q221&lt;安値!O221,安値!Q221&lt;安値!R221,安値!Q221&lt;安値!S221),12,""))</f>
        <v/>
      </c>
      <c r="M221" s="500">
        <f>IF(終値!A221="","",IF(AND(安値!R221&lt;安値!Q221,安値!R221&lt;安値!P221,安値!R221&lt;安値!S221,安値!R221&lt;安値!T221),13,""))</f>
        <v>13</v>
      </c>
      <c r="N221" s="500" t="str">
        <f>IF(終値!A221="","",IF(AND(安値!S221&lt;安値!R221,安値!S221&lt;安値!Q221,安値!S221&lt;安値!T221,安値!S221&lt;安値!U221),14,""))</f>
        <v/>
      </c>
      <c r="O221" s="500" t="str">
        <f>IF(終値!A221="","",IF(AND(安値!T221&lt;安値!S221,安値!T221&lt;安値!R221,安値!T221&lt;安値!U221,安値!T221&lt;安値!V221),15,""))</f>
        <v/>
      </c>
      <c r="P221" s="500">
        <f>IF(終値!A221="","",IF(AND(安値!U221&lt;安値!T221,安値!U221&lt;安値!S221,安値!U221&lt;安値!V221,安値!U221&lt;安値!W221),16,""))</f>
        <v>16</v>
      </c>
      <c r="Q221" s="500" t="str">
        <f>IF(終値!A221="","",IF(AND(安値!V221&lt;安値!U221,安値!V221&lt;安値!T221,安値!V221&lt;安値!W221,安値!V221&lt;安値!X221),17,""))</f>
        <v/>
      </c>
      <c r="R221" s="500" t="str">
        <f>IF(終値!A221="","",IF(AND(安値!W221&lt;安値!V221,安値!W221&lt;安値!U221,安値!W221&lt;安値!X221,安値!W221&lt;安値!Y221),18,""))</f>
        <v/>
      </c>
      <c r="S221" s="500" t="str">
        <f>IF(終値!A221="","",IF(AND(安値!X221&lt;安値!W221,安値!X221&lt;安値!V221,安値!X221&lt;安値!Y221,安値!X221&lt;安値!Z221),19,""))</f>
        <v/>
      </c>
      <c r="T221" s="500">
        <f>IF(終値!A221="","",IF(AND(安値!Y221&lt;安値!X221,安値!Y221&lt;安値!W221,安値!Y221&lt;安値!Z221,安値!Y221&lt;安値!AA221),20,""))</f>
        <v>20</v>
      </c>
      <c r="U221" s="500" t="str">
        <f>IF(終値!A221="","",IF(AND(安値!Z221&lt;安値!Y221,安値!Z221&lt;安値!X221,安値!Z221&lt;安値!AA221,安値!Z221&lt;安値!AB221),21,""))</f>
        <v/>
      </c>
      <c r="V221" s="500" t="str">
        <f>IF(終値!A221="","",IF(AND(安値!AA221&lt;安値!Z221,安値!AA221&lt;安値!Y221,安値!AA221&lt;安値!AB221,安値!AA221&lt;安値!AC221),22,""))</f>
        <v/>
      </c>
      <c r="W221" s="500" t="str">
        <f>IF(終値!A221="","",IF(AND(安値!AB221&lt;安値!AA221,安値!AB221&lt;安値!Z221,安値!AB221&lt;安値!AC221,安値!AB221&lt;安値!AD221),23,""))</f>
        <v/>
      </c>
      <c r="X221" s="500">
        <f>IF(終値!A221="","",IF(AND(安値!AC221&lt;安値!AB221,安値!AC221&lt;安値!AA221,安値!AC221&lt;安値!AD221,安値!AC221&lt;安値!AE221),24,""))</f>
        <v>24</v>
      </c>
      <c r="Y221" s="500" t="str">
        <f>IF(終値!A221="","",IF(AND(安値!AD221&lt;安値!AC221,安値!AD221&lt;安値!AB221,安値!AD221&lt;安値!AE221,安値!AD221&lt;安値!AF221),25,""))</f>
        <v/>
      </c>
      <c r="Z221" s="500" t="str">
        <f>IF(終値!A221="","",IF(AND(安値!AE221&lt;安値!AD221,安値!AE221&lt;安値!AC221,安値!AE221&lt;安値!AF221,安値!AE221&lt;安値!AG221),26,""))</f>
        <v/>
      </c>
      <c r="AA221" s="500" t="str">
        <f>IF(終値!A221="","",IF(AND(安値!AF221&lt;安値!AE221,安値!AF221&lt;安値!AD221,安値!AF221&lt;安値!AG221,安値!AF221&lt;安値!AH221),27,""))</f>
        <v/>
      </c>
      <c r="AB221" s="500" t="str">
        <f>IF(終値!A221="","",IF(AND(安値!AG221&lt;安値!AF221,安値!AG221&lt;安値!AE221,安値!AG221&lt;安値!AH221,安値!AG221&lt;安値!AI221),28,""))</f>
        <v/>
      </c>
      <c r="AC221" s="500" t="str">
        <f>IF(終値!A221="","",IF(AND(高値!G221&gt;高値!F221,高値!G221&gt;高値!E221,高値!G221&gt;高値!H221,高値!G221&gt;高値!I221),2,""))</f>
        <v/>
      </c>
      <c r="AD221" s="500" t="str">
        <f>IF(終値!A221="","",IF(AND(高値!H221&gt;高値!G221,高値!H221&gt;高値!F221,高値!H221&gt;高値!I221,高値!H221&gt;高値!J221),3,""))</f>
        <v/>
      </c>
      <c r="AE221" s="500" t="str">
        <f>IF(終値!A221="","",IF(AND(高値!I221&gt;高値!H221,高値!I221&gt;高値!G221,高値!I221&gt;高値!J221,高値!I221&gt;高値!K221),4,""))</f>
        <v/>
      </c>
      <c r="AF221" s="500" t="str">
        <f>IF(終値!A221="","",IF(AND(高値!J221&gt;高値!I221,高値!J221&gt;高値!H221,高値!J221&gt;高値!K221,高値!J221&gt;高値!L221),5,""))</f>
        <v/>
      </c>
      <c r="AG221" s="500" t="str">
        <f>IF(終値!A221="","",IF(AND(高値!K221&gt;高値!J221,高値!K221&gt;高値!I221,高値!K221&gt;高値!L221,高値!K221&gt;高値!M221),6,""))</f>
        <v/>
      </c>
      <c r="AH221" s="500" t="str">
        <f>IF(終値!A221="","",IF(AND(高値!L221&gt;高値!K221,高値!L221&gt;高値!J221,高値!L221&gt;高値!M221,高値!L221&gt;高値!N221),7,""))</f>
        <v/>
      </c>
      <c r="AI221" s="500" t="str">
        <f>IF(終値!A221="","",IF(AND(高値!M221&gt;高値!L221,高値!M221&gt;高値!K221,高値!M221&gt;高値!N221,高値!M221&gt;高値!O221),8,""))</f>
        <v/>
      </c>
      <c r="AJ221" s="500" t="str">
        <f>IF(終値!A221="","",IF(AND(高値!N221&gt;高値!M221,高値!N221&gt;高値!L221,高値!N221&gt;高値!O221,高値!N221&gt;高値!P221),9,""))</f>
        <v/>
      </c>
      <c r="AK221" s="500">
        <f>IF(終値!A221="","",IF(AND(高値!O221&gt;高値!N221,高値!O221&gt;高値!M221,高値!O221&gt;高値!P221,高値!O221&gt;高値!Q221),10,""))</f>
        <v>10</v>
      </c>
      <c r="AL221" s="500" t="str">
        <f>IF(終値!A221="","",IF(AND(高値!P221&gt;高値!O221,高値!P221&gt;高値!N221,高値!P221&gt;高値!Q221,高値!P221&gt;高値!R221),11,""))</f>
        <v/>
      </c>
      <c r="AM221" s="500" t="str">
        <f>IF(終値!A221="","",IF(AND(高値!Q221&gt;高値!P221,高値!Q221&gt;高値!O221,高値!Q221&gt;高値!R221,高値!Q221&gt;高値!S221),12,""))</f>
        <v/>
      </c>
      <c r="AN221" s="500" t="str">
        <f>IF(終値!A221="","",IF(AND(高値!R221&gt;高値!Q221,高値!R221&gt;高値!P221,高値!R221&gt;高値!S221,高値!R221&gt;高値!T221),13,""))</f>
        <v/>
      </c>
      <c r="AO221" s="500" t="str">
        <f>IF(終値!A221="","",IF(AND(高値!S221&gt;高値!R221,高値!S221&gt;高値!Q221,高値!S221&gt;高値!T221,高値!S221&gt;高値!U221),14,""))</f>
        <v/>
      </c>
      <c r="AP221" s="500">
        <f>IF(終値!A221="","",IF(AND(高値!T221&gt;高値!S221,高値!T221&gt;高値!R221,高値!T221&gt;高値!U221,高値!T221&gt;高値!V221),15,""))</f>
        <v>15</v>
      </c>
      <c r="AQ221" s="500" t="str">
        <f>IF(終値!A221="","",IF(AND(高値!U221&gt;高値!T221,高値!U221&gt;高値!S221,高値!U221&gt;高値!V221,高値!U221&gt;高値!W221),16,""))</f>
        <v/>
      </c>
      <c r="AR221" s="500" t="str">
        <f>IF(終値!A221="","",IF(AND(高値!V221&gt;高値!U221,高値!V221&gt;高値!T221,高値!V221&gt;高値!W221,高値!V221&gt;高値!X221),17,""))</f>
        <v/>
      </c>
      <c r="AS221" s="500" t="str">
        <f>IF(終値!A221="","",IF(AND(高値!W221&gt;高値!V221,高値!W221&gt;高値!U221,高値!W221&gt;高値!X221,高値!W221&gt;高値!Y221),18,""))</f>
        <v/>
      </c>
      <c r="AT221" s="500" t="str">
        <f>IF(終値!A221="","",IF(AND(高値!X221&gt;高値!W221,高値!X221&gt;高値!V221,高値!X221&gt;高値!Y221,高値!X221&gt;高値!Z221),19,""))</f>
        <v/>
      </c>
      <c r="AU221" s="500" t="str">
        <f>IF(終値!A221="","",IF(AND(高値!Y221&gt;高値!X221,高値!Y221&gt;高値!W221,高値!Y221&gt;高値!Z221,高値!Y221&gt;高値!AA221),20,""))</f>
        <v/>
      </c>
      <c r="AV221" s="500">
        <f>IF(終値!A221="","",IF(AND(高値!Z221&gt;高値!Y221,高値!Z221&gt;高値!X221,高値!Z221&gt;高値!AA221,高値!Z221&gt;高値!AB221),21,""))</f>
        <v>21</v>
      </c>
      <c r="AW221" s="500" t="str">
        <f>IF(終値!A221="","",IF(AND(高値!AA221&gt;高値!Z221,高値!AA221&gt;高値!Y221,高値!AA221&gt;高値!AB221,高値!AA221&gt;高値!AC221),22,""))</f>
        <v/>
      </c>
      <c r="AX221" s="500" t="str">
        <f>IF(終値!A221="","",IF(AND(高値!AB221&gt;高値!AA221,高値!AB221&gt;高値!Z221,高値!AB221&gt;高値!AC221,高値!AB221&gt;高値!AD221),23,""))</f>
        <v/>
      </c>
      <c r="AY221" s="500" t="str">
        <f>IF(終値!A221="","",IF(AND(高値!AC221&gt;高値!AB221,高値!AC221&gt;高値!AA221,高値!AC221&gt;高値!AD221,高値!AC221&gt;高値!AE221),24,""))</f>
        <v/>
      </c>
      <c r="AZ221" s="500" t="str">
        <f>IF(終値!A221="","",IF(AND(高値!AD221&gt;高値!AC221,高値!AD221&gt;高値!AB221,高値!AD221&gt;高値!AE221,高値!AD221&gt;高値!AF221),25,""))</f>
        <v/>
      </c>
      <c r="BA221" s="500" t="str">
        <f>IF(終値!A221="","",IF(AND(高値!AE221&gt;高値!AD221,高値!AE221&gt;高値!AC221,高値!AE221&gt;高値!AF221,高値!AE221&gt;高値!AG221),26,""))</f>
        <v/>
      </c>
      <c r="BB221" s="500" t="str">
        <f>IF(終値!A221="","",IF(AND(高値!AF221&gt;高値!AE221,高値!AF221&gt;高値!AD221,高値!AF221&gt;高値!AG221,高値!AF221&gt;高値!AH221),27,""))</f>
        <v/>
      </c>
      <c r="BC221" s="500" t="str">
        <f>IF(終値!A221="","",IF(AND(高値!AG221&gt;高値!AF221,高値!AG221&gt;高値!AE221,高値!AG221&gt;高値!AH221,高値!AG221&gt;高値!AI221),28,""))</f>
        <v/>
      </c>
      <c r="BD221" s="500">
        <f t="shared" si="18"/>
        <v>5</v>
      </c>
      <c r="BE221" s="500">
        <f t="shared" si="19"/>
        <v>6</v>
      </c>
      <c r="BF221" s="500">
        <f t="shared" si="20"/>
        <v>13</v>
      </c>
      <c r="BG221" s="500">
        <f>IF($BE221="","",INDEX(安値!$E221:$CZ221,1,$BE221+1))</f>
        <v>1331</v>
      </c>
      <c r="BH221" s="500">
        <f>IF($BF221="","",INDEX(安値!$E221:$CZ221,1,$BF221+1))</f>
        <v>1845</v>
      </c>
      <c r="BI221" s="500">
        <f>IF($BF221="","",MAX(INDEX(高値!$E221:$CZ221,1,$BE221+1):INDEX(高値!$E221:$CZ221,1,$BF221+1)))</f>
        <v>2036</v>
      </c>
      <c r="BJ221" s="500">
        <f>IF($BF221="","",AVERAGE(INDEX(終値!$E221:$CZ221,1,$BF221+1):INDEX(終値!$E221:$CZ221,1,$BF221+20))-2*STDEVP(INDEX(終値!$E221:$CZ221,1,$BF221+1):INDEX(終値!$E221:$CZ221,1,$BF221+20)))</f>
        <v>1728.8743429445294</v>
      </c>
      <c r="BK221" s="500">
        <f>IF($BE221="","",AVERAGE(INDEX(終値!$E221:$CZ221,1,$BE221+1):INDEX(終値!$E221:$CZ221,1,$BE221+20))-2*STDEVP(INDEX(終値!$E221:$CZ221,1,$BE221+1):INDEX(終値!$E221:$CZ221,1,$BE221+20)))</f>
        <v>1526.4196707699341</v>
      </c>
      <c r="BL221" s="500">
        <f t="shared" si="21"/>
        <v>3</v>
      </c>
      <c r="BM221" s="500">
        <f t="shared" si="22"/>
        <v>10</v>
      </c>
      <c r="BN221" s="500">
        <f t="shared" si="23"/>
        <v>15</v>
      </c>
      <c r="BO221" s="500">
        <f>IF($BM221="","",INDEX(高値!$E221:$CZ221,1,$BM221+1))</f>
        <v>2036</v>
      </c>
      <c r="BP221" s="500">
        <f>IF($BN221="","",INDEX(高値!$E221:$CZ221,1,$BN221+1))</f>
        <v>2175</v>
      </c>
      <c r="BQ221" s="500">
        <f>IF($BN221="","",MIN(INDEX(安値!$E221:$CZ221,1,$BM221+1):INDEX(安値!$E221:$CZ221,1,$BN221+1)))</f>
        <v>1845</v>
      </c>
      <c r="BR221" s="500">
        <f>IF($BN221="","",AVERAGE(INDEX(終値!$E221:$CZ221,1,$BN221+1):INDEX(終値!$E221:$CZ221,1,$BN221+20))+2*STDEVP(INDEX(終値!$E221:$CZ221,1,$BN221+1):INDEX(終値!$E221:$CZ221,1,$BN221+20)))</f>
        <v>2206.4080904824923</v>
      </c>
      <c r="BS221" s="500">
        <f>IF($BM221="","",AVERAGE(INDEX(終値!$E221:$CZ221,1,$BM221+1):INDEX(終値!$E221:$CZ221,1,$BM221+20))+2*STDEVP(INDEX(終値!$E221:$CZ221,1,$BM221+1):INDEX(終値!$E221:$CZ221,1,$BM221+20)))</f>
        <v>2097.4911211941253</v>
      </c>
      <c r="BT221" s="497" t="str">
        <f>IFERROR(IF(AND($BD221&gt;=2,ABS($BG221-$BH221)/$BH221&lt;=BB設定!$B$12,$BI221&gt;=MAX($BH221,$BG221)*(1+BB設定!$B$13),終値!E221&gt;$BG221),IF(OR(終値!E221&gt;=$BI221,AND($BH221&lt;$BJ221,$BG221&gt;=$BK221)),"二番底W▲","二番底W形成"),IF(AND($BL221&gt;=2,ABS($BO221-$BP221)/$BP221&lt;=BB設定!$B$12,$BQ221&lt;=MIN($BP221,$BO221)*(1-BB設定!$B$13),終値!E221&lt;$BO221),IF(OR(終値!E221&lt;=$BQ221,AND($BP221&gt;$BR221,$BO221&lt;=$BS221)),"二番天井M▼","二番天井M形成"),"－")),"－")</f>
        <v>－</v>
      </c>
    </row>
    <row r="222" spans="2:72">
      <c r="B222" s="500" t="str">
        <f>IF(終値!A222="","",IF(AND(安値!G222&lt;安値!F222,安値!G222&lt;安値!E222,安値!G222&lt;安値!H222,安値!G222&lt;安値!I222),2,""))</f>
        <v/>
      </c>
      <c r="C222" s="500" t="str">
        <f>IF(終値!A222="","",IF(AND(安値!H222&lt;安値!G222,安値!H222&lt;安値!F222,安値!H222&lt;安値!I222,安値!H222&lt;安値!J222),3,""))</f>
        <v/>
      </c>
      <c r="D222" s="500" t="str">
        <f>IF(終値!A222="","",IF(AND(安値!I222&lt;安値!H222,安値!I222&lt;安値!G222,安値!I222&lt;安値!J222,安値!I222&lt;安値!K222),4,""))</f>
        <v/>
      </c>
      <c r="E222" s="500" t="str">
        <f>IF(終値!A222="","",IF(AND(安値!J222&lt;安値!I222,安値!J222&lt;安値!H222,安値!J222&lt;安値!K222,安値!J222&lt;安値!L222),5,""))</f>
        <v/>
      </c>
      <c r="F222" s="500">
        <f>IF(終値!A222="","",IF(AND(安値!K222&lt;安値!J222,安値!K222&lt;安値!I222,安値!K222&lt;安値!L222,安値!K222&lt;安値!M222),6,""))</f>
        <v>6</v>
      </c>
      <c r="G222" s="500" t="str">
        <f>IF(終値!A222="","",IF(AND(安値!L222&lt;安値!K222,安値!L222&lt;安値!J222,安値!L222&lt;安値!M222,安値!L222&lt;安値!N222),7,""))</f>
        <v/>
      </c>
      <c r="H222" s="500" t="str">
        <f>IF(終値!A222="","",IF(AND(安値!M222&lt;安値!L222,安値!M222&lt;安値!K222,安値!M222&lt;安値!N222,安値!M222&lt;安値!O222),8,""))</f>
        <v/>
      </c>
      <c r="I222" s="500" t="str">
        <f>IF(終値!A222="","",IF(AND(安値!N222&lt;安値!M222,安値!N222&lt;安値!L222,安値!N222&lt;安値!O222,安値!N222&lt;安値!P222),9,""))</f>
        <v/>
      </c>
      <c r="J222" s="500" t="str">
        <f>IF(終値!A222="","",IF(AND(安値!O222&lt;安値!N222,安値!O222&lt;安値!M222,安値!O222&lt;安値!P222,安値!O222&lt;安値!Q222),10,""))</f>
        <v/>
      </c>
      <c r="K222" s="500" t="str">
        <f>IF(終値!A222="","",IF(AND(安値!P222&lt;安値!O222,安値!P222&lt;安値!N222,安値!P222&lt;安値!Q222,安値!P222&lt;安値!R222),11,""))</f>
        <v/>
      </c>
      <c r="L222" s="500" t="str">
        <f>IF(終値!A222="","",IF(AND(安値!Q222&lt;安値!P222,安値!Q222&lt;安値!O222,安値!Q222&lt;安値!R222,安値!Q222&lt;安値!S222),12,""))</f>
        <v/>
      </c>
      <c r="M222" s="500">
        <f>IF(終値!A222="","",IF(AND(安値!R222&lt;安値!Q222,安値!R222&lt;安値!P222,安値!R222&lt;安値!S222,安値!R222&lt;安値!T222),13,""))</f>
        <v>13</v>
      </c>
      <c r="N222" s="500" t="str">
        <f>IF(終値!A222="","",IF(AND(安値!S222&lt;安値!R222,安値!S222&lt;安値!Q222,安値!S222&lt;安値!T222,安値!S222&lt;安値!U222),14,""))</f>
        <v/>
      </c>
      <c r="O222" s="500" t="str">
        <f>IF(終値!A222="","",IF(AND(安値!T222&lt;安値!S222,安値!T222&lt;安値!R222,安値!T222&lt;安値!U222,安値!T222&lt;安値!V222),15,""))</f>
        <v/>
      </c>
      <c r="P222" s="500">
        <f>IF(終値!A222="","",IF(AND(安値!U222&lt;安値!T222,安値!U222&lt;安値!S222,安値!U222&lt;安値!V222,安値!U222&lt;安値!W222),16,""))</f>
        <v>16</v>
      </c>
      <c r="Q222" s="500" t="str">
        <f>IF(終値!A222="","",IF(AND(安値!V222&lt;安値!U222,安値!V222&lt;安値!T222,安値!V222&lt;安値!W222,安値!V222&lt;安値!X222),17,""))</f>
        <v/>
      </c>
      <c r="R222" s="500" t="str">
        <f>IF(終値!A222="","",IF(AND(安値!W222&lt;安値!V222,安値!W222&lt;安値!U222,安値!W222&lt;安値!X222,安値!W222&lt;安値!Y222),18,""))</f>
        <v/>
      </c>
      <c r="S222" s="500" t="str">
        <f>IF(終値!A222="","",IF(AND(安値!X222&lt;安値!W222,安値!X222&lt;安値!V222,安値!X222&lt;安値!Y222,安値!X222&lt;安値!Z222),19,""))</f>
        <v/>
      </c>
      <c r="T222" s="500">
        <f>IF(終値!A222="","",IF(AND(安値!Y222&lt;安値!X222,安値!Y222&lt;安値!W222,安値!Y222&lt;安値!Z222,安値!Y222&lt;安値!AA222),20,""))</f>
        <v>20</v>
      </c>
      <c r="U222" s="500" t="str">
        <f>IF(終値!A222="","",IF(AND(安値!Z222&lt;安値!Y222,安値!Z222&lt;安値!X222,安値!Z222&lt;安値!AA222,安値!Z222&lt;安値!AB222),21,""))</f>
        <v/>
      </c>
      <c r="V222" s="500" t="str">
        <f>IF(終値!A222="","",IF(AND(安値!AA222&lt;安値!Z222,安値!AA222&lt;安値!Y222,安値!AA222&lt;安値!AB222,安値!AA222&lt;安値!AC222),22,""))</f>
        <v/>
      </c>
      <c r="W222" s="500">
        <f>IF(終値!A222="","",IF(AND(安値!AB222&lt;安値!AA222,安値!AB222&lt;安値!Z222,安値!AB222&lt;安値!AC222,安値!AB222&lt;安値!AD222),23,""))</f>
        <v>23</v>
      </c>
      <c r="X222" s="500" t="str">
        <f>IF(終値!A222="","",IF(AND(安値!AC222&lt;安値!AB222,安値!AC222&lt;安値!AA222,安値!AC222&lt;安値!AD222,安値!AC222&lt;安値!AE222),24,""))</f>
        <v/>
      </c>
      <c r="Y222" s="500" t="str">
        <f>IF(終値!A222="","",IF(AND(安値!AD222&lt;安値!AC222,安値!AD222&lt;安値!AB222,安値!AD222&lt;安値!AE222,安値!AD222&lt;安値!AF222),25,""))</f>
        <v/>
      </c>
      <c r="Z222" s="500" t="str">
        <f>IF(終値!A222="","",IF(AND(安値!AE222&lt;安値!AD222,安値!AE222&lt;安値!AC222,安値!AE222&lt;安値!AF222,安値!AE222&lt;安値!AG222),26,""))</f>
        <v/>
      </c>
      <c r="AA222" s="500">
        <f>IF(終値!A222="","",IF(AND(安値!AF222&lt;安値!AE222,安値!AF222&lt;安値!AD222,安値!AF222&lt;安値!AG222,安値!AF222&lt;安値!AH222),27,""))</f>
        <v>27</v>
      </c>
      <c r="AB222" s="500" t="str">
        <f>IF(終値!A222="","",IF(AND(安値!AG222&lt;安値!AF222,安値!AG222&lt;安値!AE222,安値!AG222&lt;安値!AH222,安値!AG222&lt;安値!AI222),28,""))</f>
        <v/>
      </c>
      <c r="AC222" s="500" t="str">
        <f>IF(終値!A222="","",IF(AND(高値!G222&gt;高値!F222,高値!G222&gt;高値!E222,高値!G222&gt;高値!H222,高値!G222&gt;高値!I222),2,""))</f>
        <v/>
      </c>
      <c r="AD222" s="500" t="str">
        <f>IF(終値!A222="","",IF(AND(高値!H222&gt;高値!G222,高値!H222&gt;高値!F222,高値!H222&gt;高値!I222,高値!H222&gt;高値!J222),3,""))</f>
        <v/>
      </c>
      <c r="AE222" s="500">
        <f>IF(終値!A222="","",IF(AND(高値!I222&gt;高値!H222,高値!I222&gt;高値!G222,高値!I222&gt;高値!J222,高値!I222&gt;高値!K222),4,""))</f>
        <v>4</v>
      </c>
      <c r="AF222" s="500" t="str">
        <f>IF(終値!A222="","",IF(AND(高値!J222&gt;高値!I222,高値!J222&gt;高値!H222,高値!J222&gt;高値!K222,高値!J222&gt;高値!L222),5,""))</f>
        <v/>
      </c>
      <c r="AG222" s="500" t="str">
        <f>IF(終値!A222="","",IF(AND(高値!K222&gt;高値!J222,高値!K222&gt;高値!I222,高値!K222&gt;高値!L222,高値!K222&gt;高値!M222),6,""))</f>
        <v/>
      </c>
      <c r="AH222" s="500" t="str">
        <f>IF(終値!A222="","",IF(AND(高値!L222&gt;高値!K222,高値!L222&gt;高値!J222,高値!L222&gt;高値!M222,高値!L222&gt;高値!N222),7,""))</f>
        <v/>
      </c>
      <c r="AI222" s="500" t="str">
        <f>IF(終値!A222="","",IF(AND(高値!M222&gt;高値!L222,高値!M222&gt;高値!K222,高値!M222&gt;高値!N222,高値!M222&gt;高値!O222),8,""))</f>
        <v/>
      </c>
      <c r="AJ222" s="500" t="str">
        <f>IF(終値!A222="","",IF(AND(高値!N222&gt;高値!M222,高値!N222&gt;高値!L222,高値!N222&gt;高値!O222,高値!N222&gt;高値!P222),9,""))</f>
        <v/>
      </c>
      <c r="AK222" s="500" t="str">
        <f>IF(終値!A222="","",IF(AND(高値!O222&gt;高値!N222,高値!O222&gt;高値!M222,高値!O222&gt;高値!P222,高値!O222&gt;高値!Q222),10,""))</f>
        <v/>
      </c>
      <c r="AL222" s="500">
        <f>IF(終値!A222="","",IF(AND(高値!P222&gt;高値!O222,高値!P222&gt;高値!N222,高値!P222&gt;高値!Q222,高値!P222&gt;高値!R222),11,""))</f>
        <v>11</v>
      </c>
      <c r="AM222" s="500" t="str">
        <f>IF(終値!A222="","",IF(AND(高値!Q222&gt;高値!P222,高値!Q222&gt;高値!O222,高値!Q222&gt;高値!R222,高値!Q222&gt;高値!S222),12,""))</f>
        <v/>
      </c>
      <c r="AN222" s="500" t="str">
        <f>IF(終値!A222="","",IF(AND(高値!R222&gt;高値!Q222,高値!R222&gt;高値!P222,高値!R222&gt;高値!S222,高値!R222&gt;高値!T222),13,""))</f>
        <v/>
      </c>
      <c r="AO222" s="500" t="str">
        <f>IF(終値!A222="","",IF(AND(高値!S222&gt;高値!R222,高値!S222&gt;高値!Q222,高値!S222&gt;高値!T222,高値!S222&gt;高値!U222),14,""))</f>
        <v/>
      </c>
      <c r="AP222" s="500" t="str">
        <f>IF(終値!A222="","",IF(AND(高値!T222&gt;高値!S222,高値!T222&gt;高値!R222,高値!T222&gt;高値!U222,高値!T222&gt;高値!V222),15,""))</f>
        <v/>
      </c>
      <c r="AQ222" s="500" t="str">
        <f>IF(終値!A222="","",IF(AND(高値!U222&gt;高値!T222,高値!U222&gt;高値!S222,高値!U222&gt;高値!V222,高値!U222&gt;高値!W222),16,""))</f>
        <v/>
      </c>
      <c r="AR222" s="500" t="str">
        <f>IF(終値!A222="","",IF(AND(高値!V222&gt;高値!U222,高値!V222&gt;高値!T222,高値!V222&gt;高値!W222,高値!V222&gt;高値!X222),17,""))</f>
        <v/>
      </c>
      <c r="AS222" s="500">
        <f>IF(終値!A222="","",IF(AND(高値!W222&gt;高値!V222,高値!W222&gt;高値!U222,高値!W222&gt;高値!X222,高値!W222&gt;高値!Y222),18,""))</f>
        <v>18</v>
      </c>
      <c r="AT222" s="500" t="str">
        <f>IF(終値!A222="","",IF(AND(高値!X222&gt;高値!W222,高値!X222&gt;高値!V222,高値!X222&gt;高値!Y222,高値!X222&gt;高値!Z222),19,""))</f>
        <v/>
      </c>
      <c r="AU222" s="500" t="str">
        <f>IF(終値!A222="","",IF(AND(高値!Y222&gt;高値!X222,高値!Y222&gt;高値!W222,高値!Y222&gt;高値!Z222,高値!Y222&gt;高値!AA222),20,""))</f>
        <v/>
      </c>
      <c r="AV222" s="500" t="str">
        <f>IF(終値!A222="","",IF(AND(高値!Z222&gt;高値!Y222,高値!Z222&gt;高値!X222,高値!Z222&gt;高値!AA222,高値!Z222&gt;高値!AB222),21,""))</f>
        <v/>
      </c>
      <c r="AW222" s="500">
        <f>IF(終値!A222="","",IF(AND(高値!AA222&gt;高値!Z222,高値!AA222&gt;高値!Y222,高値!AA222&gt;高値!AB222,高値!AA222&gt;高値!AC222),22,""))</f>
        <v>22</v>
      </c>
      <c r="AX222" s="500" t="str">
        <f>IF(終値!A222="","",IF(AND(高値!AB222&gt;高値!AA222,高値!AB222&gt;高値!Z222,高値!AB222&gt;高値!AC222,高値!AB222&gt;高値!AD222),23,""))</f>
        <v/>
      </c>
      <c r="AY222" s="500" t="str">
        <f>IF(終値!A222="","",IF(AND(高値!AC222&gt;高値!AB222,高値!AC222&gt;高値!AA222,高値!AC222&gt;高値!AD222,高値!AC222&gt;高値!AE222),24,""))</f>
        <v/>
      </c>
      <c r="AZ222" s="500">
        <f>IF(終値!A222="","",IF(AND(高値!AD222&gt;高値!AC222,高値!AD222&gt;高値!AB222,高値!AD222&gt;高値!AE222,高値!AD222&gt;高値!AF222),25,""))</f>
        <v>25</v>
      </c>
      <c r="BA222" s="500" t="str">
        <f>IF(終値!A222="","",IF(AND(高値!AE222&gt;高値!AD222,高値!AE222&gt;高値!AC222,高値!AE222&gt;高値!AF222,高値!AE222&gt;高値!AG222),26,""))</f>
        <v/>
      </c>
      <c r="BB222" s="500" t="str">
        <f>IF(終値!A222="","",IF(AND(高値!AF222&gt;高値!AE222,高値!AF222&gt;高値!AD222,高値!AF222&gt;高値!AG222,高値!AF222&gt;高値!AH222),27,""))</f>
        <v/>
      </c>
      <c r="BC222" s="500" t="str">
        <f>IF(終値!A222="","",IF(AND(高値!AG222&gt;高値!AF222,高値!AG222&gt;高値!AE222,高値!AG222&gt;高値!AH222,高値!AG222&gt;高値!AI222),28,""))</f>
        <v/>
      </c>
      <c r="BD222" s="500">
        <f t="shared" si="18"/>
        <v>6</v>
      </c>
      <c r="BE222" s="500">
        <f t="shared" si="19"/>
        <v>6</v>
      </c>
      <c r="BF222" s="500">
        <f t="shared" si="20"/>
        <v>13</v>
      </c>
      <c r="BG222" s="500">
        <f>IF($BE222="","",INDEX(安値!$E222:$CZ222,1,$BE222+1))</f>
        <v>58280</v>
      </c>
      <c r="BH222" s="500">
        <f>IF($BF222="","",INDEX(安値!$E222:$CZ222,1,$BF222+1))</f>
        <v>62900</v>
      </c>
      <c r="BI222" s="500">
        <f>IF($BF222="","",MAX(INDEX(高値!$E222:$CZ222,1,$BE222+1):INDEX(高値!$E222:$CZ222,1,$BF222+1)))</f>
        <v>73090</v>
      </c>
      <c r="BJ222" s="500">
        <f>IF($BF222="","",AVERAGE(INDEX(終値!$E222:$CZ222,1,$BF222+1):INDEX(終値!$E222:$CZ222,1,$BF222+20))-2*STDEVP(INDEX(終値!$E222:$CZ222,1,$BF222+1):INDEX(終値!$E222:$CZ222,1,$BF222+20)))</f>
        <v>68178.399075104608</v>
      </c>
      <c r="BK222" s="500">
        <f>IF($BE222="","",AVERAGE(INDEX(終値!$E222:$CZ222,1,$BE222+1):INDEX(終値!$E222:$CZ222,1,$BE222+20))-2*STDEVP(INDEX(終値!$E222:$CZ222,1,$BE222+1):INDEX(終値!$E222:$CZ222,1,$BE222+20)))</f>
        <v>61505.168229224866</v>
      </c>
      <c r="BL222" s="500">
        <f t="shared" si="21"/>
        <v>5</v>
      </c>
      <c r="BM222" s="500">
        <f t="shared" si="22"/>
        <v>4</v>
      </c>
      <c r="BN222" s="500">
        <f t="shared" si="23"/>
        <v>11</v>
      </c>
      <c r="BO222" s="500">
        <f>IF($BM222="","",INDEX(高値!$E222:$CZ222,1,$BM222+1))</f>
        <v>68100</v>
      </c>
      <c r="BP222" s="500">
        <f>IF($BN222="","",INDEX(高値!$E222:$CZ222,1,$BN222+1))</f>
        <v>73090</v>
      </c>
      <c r="BQ222" s="500">
        <f>IF($BN222="","",MIN(INDEX(安値!$E222:$CZ222,1,$BM222+1):INDEX(安値!$E222:$CZ222,1,$BN222+1)))</f>
        <v>58280</v>
      </c>
      <c r="BR222" s="500">
        <f>IF($BN222="","",AVERAGE(INDEX(終値!$E222:$CZ222,1,$BN222+1):INDEX(終値!$E222:$CZ222,1,$BN222+20))+2*STDEVP(INDEX(終値!$E222:$CZ222,1,$BN222+1):INDEX(終値!$E222:$CZ222,1,$BN222+20)))</f>
        <v>83768.456199751614</v>
      </c>
      <c r="BS222" s="500">
        <f>IF($BM222="","",AVERAGE(INDEX(終値!$E222:$CZ222,1,$BM222+1):INDEX(終値!$E222:$CZ222,1,$BM222+20))+2*STDEVP(INDEX(終値!$E222:$CZ222,1,$BM222+1):INDEX(終値!$E222:$CZ222,1,$BM222+20)))</f>
        <v>81188.204911465204</v>
      </c>
      <c r="BT222" s="497" t="str">
        <f>IFERROR(IF(AND($BD222&gt;=2,ABS($BG222-$BH222)/$BH222&lt;=BB設定!$B$12,$BI222&gt;=MAX($BH222,$BG222)*(1+BB設定!$B$13),終値!E222&gt;$BG222),IF(OR(終値!E222&gt;=$BI222,AND($BH222&lt;$BJ222,$BG222&gt;=$BK222)),"二番底W▲","二番底W形成"),IF(AND($BL222&gt;=2,ABS($BO222-$BP222)/$BP222&lt;=BB設定!$B$12,$BQ222&lt;=MIN($BP222,$BO222)*(1-BB設定!$B$13),終値!E222&lt;$BO222),IF(OR(終値!E222&lt;=$BQ222,AND($BP222&gt;$BR222,$BO222&lt;=$BS222)),"二番天井M▼","二番天井M形成"),"－")),"－")</f>
        <v>－</v>
      </c>
    </row>
    <row r="223" spans="2:72">
      <c r="B223" s="500" t="str">
        <f>IF(終値!A223="","",IF(AND(安値!G223&lt;安値!F223,安値!G223&lt;安値!E223,安値!G223&lt;安値!H223,安値!G223&lt;安値!I223),2,""))</f>
        <v/>
      </c>
      <c r="C223" s="500" t="str">
        <f>IF(終値!A223="","",IF(AND(安値!H223&lt;安値!G223,安値!H223&lt;安値!F223,安値!H223&lt;安値!I223,安値!H223&lt;安値!J223),3,""))</f>
        <v/>
      </c>
      <c r="D223" s="500">
        <f>IF(終値!A223="","",IF(AND(安値!I223&lt;安値!H223,安値!I223&lt;安値!G223,安値!I223&lt;安値!J223,安値!I223&lt;安値!K223),4,""))</f>
        <v>4</v>
      </c>
      <c r="E223" s="500" t="str">
        <f>IF(終値!A223="","",IF(AND(安値!J223&lt;安値!I223,安値!J223&lt;安値!H223,安値!J223&lt;安値!K223,安値!J223&lt;安値!L223),5,""))</f>
        <v/>
      </c>
      <c r="F223" s="500" t="str">
        <f>IF(終値!A223="","",IF(AND(安値!K223&lt;安値!J223,安値!K223&lt;安値!I223,安値!K223&lt;安値!L223,安値!K223&lt;安値!M223),6,""))</f>
        <v/>
      </c>
      <c r="G223" s="500" t="str">
        <f>IF(終値!A223="","",IF(AND(安値!L223&lt;安値!K223,安値!L223&lt;安値!J223,安値!L223&lt;安値!M223,安値!L223&lt;安値!N223),7,""))</f>
        <v/>
      </c>
      <c r="H223" s="500" t="str">
        <f>IF(終値!A223="","",IF(AND(安値!M223&lt;安値!L223,安値!M223&lt;安値!K223,安値!M223&lt;安値!N223,安値!M223&lt;安値!O223),8,""))</f>
        <v/>
      </c>
      <c r="I223" s="500" t="str">
        <f>IF(終値!A223="","",IF(AND(安値!N223&lt;安値!M223,安値!N223&lt;安値!L223,安値!N223&lt;安値!O223,安値!N223&lt;安値!P223),9,""))</f>
        <v/>
      </c>
      <c r="J223" s="500" t="str">
        <f>IF(終値!A223="","",IF(AND(安値!O223&lt;安値!N223,安値!O223&lt;安値!M223,安値!O223&lt;安値!P223,安値!O223&lt;安値!Q223),10,""))</f>
        <v/>
      </c>
      <c r="K223" s="500" t="str">
        <f>IF(終値!A223="","",IF(AND(安値!P223&lt;安値!O223,安値!P223&lt;安値!N223,安値!P223&lt;安値!Q223,安値!P223&lt;安値!R223),11,""))</f>
        <v/>
      </c>
      <c r="L223" s="500" t="str">
        <f>IF(終値!A223="","",IF(AND(安値!Q223&lt;安値!P223,安値!Q223&lt;安値!O223,安値!Q223&lt;安値!R223,安値!Q223&lt;安値!S223),12,""))</f>
        <v/>
      </c>
      <c r="M223" s="500">
        <f>IF(終値!A223="","",IF(AND(安値!R223&lt;安値!Q223,安値!R223&lt;安値!P223,安値!R223&lt;安値!S223,安値!R223&lt;安値!T223),13,""))</f>
        <v>13</v>
      </c>
      <c r="N223" s="500" t="str">
        <f>IF(終値!A223="","",IF(AND(安値!S223&lt;安値!R223,安値!S223&lt;安値!Q223,安値!S223&lt;安値!T223,安値!S223&lt;安値!U223),14,""))</f>
        <v/>
      </c>
      <c r="O223" s="500" t="str">
        <f>IF(終値!A223="","",IF(AND(安値!T223&lt;安値!S223,安値!T223&lt;安値!R223,安値!T223&lt;安値!U223,安値!T223&lt;安値!V223),15,""))</f>
        <v/>
      </c>
      <c r="P223" s="500" t="str">
        <f>IF(終値!A223="","",IF(AND(安値!U223&lt;安値!T223,安値!U223&lt;安値!S223,安値!U223&lt;安値!V223,安値!U223&lt;安値!W223),16,""))</f>
        <v/>
      </c>
      <c r="Q223" s="500" t="str">
        <f>IF(終値!A223="","",IF(AND(安値!V223&lt;安値!U223,安値!V223&lt;安値!T223,安値!V223&lt;安値!W223,安値!V223&lt;安値!X223),17,""))</f>
        <v/>
      </c>
      <c r="R223" s="500" t="str">
        <f>IF(終値!A223="","",IF(AND(安値!W223&lt;安値!V223,安値!W223&lt;安値!U223,安値!W223&lt;安値!X223,安値!W223&lt;安値!Y223),18,""))</f>
        <v/>
      </c>
      <c r="S223" s="500">
        <f>IF(終値!A223="","",IF(AND(安値!X223&lt;安値!W223,安値!X223&lt;安値!V223,安値!X223&lt;安値!Y223,安値!X223&lt;安値!Z223),19,""))</f>
        <v>19</v>
      </c>
      <c r="T223" s="500" t="str">
        <f>IF(終値!A223="","",IF(AND(安値!Y223&lt;安値!X223,安値!Y223&lt;安値!W223,安値!Y223&lt;安値!Z223,安値!Y223&lt;安値!AA223),20,""))</f>
        <v/>
      </c>
      <c r="U223" s="500" t="str">
        <f>IF(終値!A223="","",IF(AND(安値!Z223&lt;安値!Y223,安値!Z223&lt;安値!X223,安値!Z223&lt;安値!AA223,安値!Z223&lt;安値!AB223),21,""))</f>
        <v/>
      </c>
      <c r="V223" s="500" t="str">
        <f>IF(終値!A223="","",IF(AND(安値!AA223&lt;安値!Z223,安値!AA223&lt;安値!Y223,安値!AA223&lt;安値!AB223,安値!AA223&lt;安値!AC223),22,""))</f>
        <v/>
      </c>
      <c r="W223" s="500" t="str">
        <f>IF(終値!A223="","",IF(AND(安値!AB223&lt;安値!AA223,安値!AB223&lt;安値!Z223,安値!AB223&lt;安値!AC223,安値!AB223&lt;安値!AD223),23,""))</f>
        <v/>
      </c>
      <c r="X223" s="500" t="str">
        <f>IF(終値!A223="","",IF(AND(安値!AC223&lt;安値!AB223,安値!AC223&lt;安値!AA223,安値!AC223&lt;安値!AD223,安値!AC223&lt;安値!AE223),24,""))</f>
        <v/>
      </c>
      <c r="Y223" s="500" t="str">
        <f>IF(終値!A223="","",IF(AND(安値!AD223&lt;安値!AC223,安値!AD223&lt;安値!AB223,安値!AD223&lt;安値!AE223,安値!AD223&lt;安値!AF223),25,""))</f>
        <v/>
      </c>
      <c r="Z223" s="500">
        <f>IF(終値!A223="","",IF(AND(安値!AE223&lt;安値!AD223,安値!AE223&lt;安値!AC223,安値!AE223&lt;安値!AF223,安値!AE223&lt;安値!AG223),26,""))</f>
        <v>26</v>
      </c>
      <c r="AA223" s="500" t="str">
        <f>IF(終値!A223="","",IF(AND(安値!AF223&lt;安値!AE223,安値!AF223&lt;安値!AD223,安値!AF223&lt;安値!AG223,安値!AF223&lt;安値!AH223),27,""))</f>
        <v/>
      </c>
      <c r="AB223" s="500" t="str">
        <f>IF(終値!A223="","",IF(AND(安値!AG223&lt;安値!AF223,安値!AG223&lt;安値!AE223,安値!AG223&lt;安値!AH223,安値!AG223&lt;安値!AI223),28,""))</f>
        <v/>
      </c>
      <c r="AC223" s="500" t="str">
        <f>IF(終値!A223="","",IF(AND(高値!G223&gt;高値!F223,高値!G223&gt;高値!E223,高値!G223&gt;高値!H223,高値!G223&gt;高値!I223),2,""))</f>
        <v/>
      </c>
      <c r="AD223" s="500" t="str">
        <f>IF(終値!A223="","",IF(AND(高値!H223&gt;高値!G223,高値!H223&gt;高値!F223,高値!H223&gt;高値!I223,高値!H223&gt;高値!J223),3,""))</f>
        <v/>
      </c>
      <c r="AE223" s="500" t="str">
        <f>IF(終値!A223="","",IF(AND(高値!I223&gt;高値!H223,高値!I223&gt;高値!G223,高値!I223&gt;高値!J223,高値!I223&gt;高値!K223),4,""))</f>
        <v/>
      </c>
      <c r="AF223" s="500" t="str">
        <f>IF(終値!A223="","",IF(AND(高値!J223&gt;高値!I223,高値!J223&gt;高値!H223,高値!J223&gt;高値!K223,高値!J223&gt;高値!L223),5,""))</f>
        <v/>
      </c>
      <c r="AG223" s="500" t="str">
        <f>IF(終値!A223="","",IF(AND(高値!K223&gt;高値!J223,高値!K223&gt;高値!I223,高値!K223&gt;高値!L223,高値!K223&gt;高値!M223),6,""))</f>
        <v/>
      </c>
      <c r="AH223" s="500" t="str">
        <f>IF(終値!A223="","",IF(AND(高値!L223&gt;高値!K223,高値!L223&gt;高値!J223,高値!L223&gt;高値!M223,高値!L223&gt;高値!N223),7,""))</f>
        <v/>
      </c>
      <c r="AI223" s="500" t="str">
        <f>IF(終値!A223="","",IF(AND(高値!M223&gt;高値!L223,高値!M223&gt;高値!K223,高値!M223&gt;高値!N223,高値!M223&gt;高値!O223),8,""))</f>
        <v/>
      </c>
      <c r="AJ223" s="500">
        <f>IF(終値!A223="","",IF(AND(高値!N223&gt;高値!M223,高値!N223&gt;高値!L223,高値!N223&gt;高値!O223,高値!N223&gt;高値!P223),9,""))</f>
        <v>9</v>
      </c>
      <c r="AK223" s="500" t="str">
        <f>IF(終値!A223="","",IF(AND(高値!O223&gt;高値!N223,高値!O223&gt;高値!M223,高値!O223&gt;高値!P223,高値!O223&gt;高値!Q223),10,""))</f>
        <v/>
      </c>
      <c r="AL223" s="500" t="str">
        <f>IF(終値!A223="","",IF(AND(高値!P223&gt;高値!O223,高値!P223&gt;高値!N223,高値!P223&gt;高値!Q223,高値!P223&gt;高値!R223),11,""))</f>
        <v/>
      </c>
      <c r="AM223" s="500" t="str">
        <f>IF(終値!A223="","",IF(AND(高値!Q223&gt;高値!P223,高値!Q223&gt;高値!O223,高値!Q223&gt;高値!R223,高値!Q223&gt;高値!S223),12,""))</f>
        <v/>
      </c>
      <c r="AN223" s="500" t="str">
        <f>IF(終値!A223="","",IF(AND(高値!R223&gt;高値!Q223,高値!R223&gt;高値!P223,高値!R223&gt;高値!S223,高値!R223&gt;高値!T223),13,""))</f>
        <v/>
      </c>
      <c r="AO223" s="500" t="str">
        <f>IF(終値!A223="","",IF(AND(高値!S223&gt;高値!R223,高値!S223&gt;高値!Q223,高値!S223&gt;高値!T223,高値!S223&gt;高値!U223),14,""))</f>
        <v/>
      </c>
      <c r="AP223" s="500" t="str">
        <f>IF(終値!A223="","",IF(AND(高値!T223&gt;高値!S223,高値!T223&gt;高値!R223,高値!T223&gt;高値!U223,高値!T223&gt;高値!V223),15,""))</f>
        <v/>
      </c>
      <c r="AQ223" s="500" t="str">
        <f>IF(終値!A223="","",IF(AND(高値!U223&gt;高値!T223,高値!U223&gt;高値!S223,高値!U223&gt;高値!V223,高値!U223&gt;高値!W223),16,""))</f>
        <v/>
      </c>
      <c r="AR223" s="500" t="str">
        <f>IF(終値!A223="","",IF(AND(高値!V223&gt;高値!U223,高値!V223&gt;高値!T223,高値!V223&gt;高値!W223,高値!V223&gt;高値!X223),17,""))</f>
        <v/>
      </c>
      <c r="AS223" s="500">
        <f>IF(終値!A223="","",IF(AND(高値!W223&gt;高値!V223,高値!W223&gt;高値!U223,高値!W223&gt;高値!X223,高値!W223&gt;高値!Y223),18,""))</f>
        <v>18</v>
      </c>
      <c r="AT223" s="500" t="str">
        <f>IF(終値!A223="","",IF(AND(高値!X223&gt;高値!W223,高値!X223&gt;高値!V223,高値!X223&gt;高値!Y223,高値!X223&gt;高値!Z223),19,""))</f>
        <v/>
      </c>
      <c r="AU223" s="500" t="str">
        <f>IF(終値!A223="","",IF(AND(高値!Y223&gt;高値!X223,高値!Y223&gt;高値!W223,高値!Y223&gt;高値!Z223,高値!Y223&gt;高値!AA223),20,""))</f>
        <v/>
      </c>
      <c r="AV223" s="500" t="str">
        <f>IF(終値!A223="","",IF(AND(高値!Z223&gt;高値!Y223,高値!Z223&gt;高値!X223,高値!Z223&gt;高値!AA223,高値!Z223&gt;高値!AB223),21,""))</f>
        <v/>
      </c>
      <c r="AW223" s="500">
        <f>IF(終値!A223="","",IF(AND(高値!AA223&gt;高値!Z223,高値!AA223&gt;高値!Y223,高値!AA223&gt;高値!AB223,高値!AA223&gt;高値!AC223),22,""))</f>
        <v>22</v>
      </c>
      <c r="AX223" s="500" t="str">
        <f>IF(終値!A223="","",IF(AND(高値!AB223&gt;高値!AA223,高値!AB223&gt;高値!Z223,高値!AB223&gt;高値!AC223,高値!AB223&gt;高値!AD223),23,""))</f>
        <v/>
      </c>
      <c r="AY223" s="500" t="str">
        <f>IF(終値!A223="","",IF(AND(高値!AC223&gt;高値!AB223,高値!AC223&gt;高値!AA223,高値!AC223&gt;高値!AD223,高値!AC223&gt;高値!AE223),24,""))</f>
        <v/>
      </c>
      <c r="AZ223" s="500">
        <f>IF(終値!A223="","",IF(AND(高値!AD223&gt;高値!AC223,高値!AD223&gt;高値!AB223,高値!AD223&gt;高値!AE223,高値!AD223&gt;高値!AF223),25,""))</f>
        <v>25</v>
      </c>
      <c r="BA223" s="500" t="str">
        <f>IF(終値!A223="","",IF(AND(高値!AE223&gt;高値!AD223,高値!AE223&gt;高値!AC223,高値!AE223&gt;高値!AF223,高値!AE223&gt;高値!AG223),26,""))</f>
        <v/>
      </c>
      <c r="BB223" s="500" t="str">
        <f>IF(終値!A223="","",IF(AND(高値!AF223&gt;高値!AE223,高値!AF223&gt;高値!AD223,高値!AF223&gt;高値!AG223,高値!AF223&gt;高値!AH223),27,""))</f>
        <v/>
      </c>
      <c r="BC223" s="500" t="str">
        <f>IF(終値!A223="","",IF(AND(高値!AG223&gt;高値!AF223,高値!AG223&gt;高値!AE223,高値!AG223&gt;高値!AH223,高値!AG223&gt;高値!AI223),28,""))</f>
        <v/>
      </c>
      <c r="BD223" s="500">
        <f t="shared" si="18"/>
        <v>4</v>
      </c>
      <c r="BE223" s="500">
        <f t="shared" si="19"/>
        <v>4</v>
      </c>
      <c r="BF223" s="500">
        <f t="shared" si="20"/>
        <v>13</v>
      </c>
      <c r="BG223" s="500">
        <f>IF($BE223="","",INDEX(安値!$E223:$CZ223,1,$BE223+1))</f>
        <v>12620</v>
      </c>
      <c r="BH223" s="500">
        <f>IF($BF223="","",INDEX(安値!$E223:$CZ223,1,$BF223+1))</f>
        <v>14110</v>
      </c>
      <c r="BI223" s="500">
        <f>IF($BF223="","",MAX(INDEX(高値!$E223:$CZ223,1,$BE223+1):INDEX(高値!$E223:$CZ223,1,$BF223+1)))</f>
        <v>14980</v>
      </c>
      <c r="BJ223" s="500">
        <f>IF($BF223="","",AVERAGE(INDEX(終値!$E223:$CZ223,1,$BF223+1):INDEX(終値!$E223:$CZ223,1,$BF223+20))-2*STDEVP(INDEX(終値!$E223:$CZ223,1,$BF223+1):INDEX(終値!$E223:$CZ223,1,$BF223+20)))</f>
        <v>14106.609224703305</v>
      </c>
      <c r="BK223" s="500">
        <f>IF($BE223="","",AVERAGE(INDEX(終値!$E223:$CZ223,1,$BE223+1):INDEX(終値!$E223:$CZ223,1,$BE223+20))-2*STDEVP(INDEX(終値!$E223:$CZ223,1,$BE223+1):INDEX(終値!$E223:$CZ223,1,$BE223+20)))</f>
        <v>13900.806120214245</v>
      </c>
      <c r="BL223" s="500">
        <f t="shared" si="21"/>
        <v>4</v>
      </c>
      <c r="BM223" s="500">
        <f t="shared" si="22"/>
        <v>9</v>
      </c>
      <c r="BN223" s="500">
        <f t="shared" si="23"/>
        <v>18</v>
      </c>
      <c r="BO223" s="500">
        <f>IF($BM223="","",INDEX(高値!$E223:$CZ223,1,$BM223+1))</f>
        <v>14980</v>
      </c>
      <c r="BP223" s="500">
        <f>IF($BN223="","",INDEX(高値!$E223:$CZ223,1,$BN223+1))</f>
        <v>15070</v>
      </c>
      <c r="BQ223" s="500">
        <f>IF($BN223="","",MIN(INDEX(安値!$E223:$CZ223,1,$BM223+1):INDEX(安値!$E223:$CZ223,1,$BN223+1)))</f>
        <v>14110</v>
      </c>
      <c r="BR223" s="500">
        <f>IF($BN223="","",AVERAGE(INDEX(終値!$E223:$CZ223,1,$BN223+1):INDEX(終値!$E223:$CZ223,1,$BN223+20))+2*STDEVP(INDEX(終値!$E223:$CZ223,1,$BN223+1):INDEX(終値!$E223:$CZ223,1,$BN223+20)))</f>
        <v>15739.076036854887</v>
      </c>
      <c r="BS223" s="500">
        <f>IF($BM223="","",AVERAGE(INDEX(終値!$E223:$CZ223,1,$BM223+1):INDEX(終値!$E223:$CZ223,1,$BM223+20))+2*STDEVP(INDEX(終値!$E223:$CZ223,1,$BM223+1):INDEX(終値!$E223:$CZ223,1,$BM223+20)))</f>
        <v>15494.65319318933</v>
      </c>
      <c r="BT223" s="497" t="str">
        <f>IFERROR(IF(AND($BD223&gt;=2,ABS($BG223-$BH223)/$BH223&lt;=BB設定!$B$12,$BI223&gt;=MAX($BH223,$BG223)*(1+BB設定!$B$13),終値!E223&gt;$BG223),IF(OR(終値!E223&gt;=$BI223,AND($BH223&lt;$BJ223,$BG223&gt;=$BK223)),"二番底W▲","二番底W形成"),IF(AND($BL223&gt;=2,ABS($BO223-$BP223)/$BP223&lt;=BB設定!$B$12,$BQ223&lt;=MIN($BP223,$BO223)*(1-BB設定!$B$13),終値!E223&lt;$BO223),IF(OR(終値!E223&lt;=$BQ223,AND($BP223&gt;$BR223,$BO223&lt;=$BS223)),"二番天井M▼","二番天井M形成"),"－")),"－")</f>
        <v>－</v>
      </c>
    </row>
    <row r="224" spans="2:72">
      <c r="B224" s="500" t="str">
        <f>IF(終値!A224="","",IF(AND(安値!G224&lt;安値!F224,安値!G224&lt;安値!E224,安値!G224&lt;安値!H224,安値!G224&lt;安値!I224),2,""))</f>
        <v/>
      </c>
      <c r="C224" s="500" t="str">
        <f>IF(終値!A224="","",IF(AND(安値!H224&lt;安値!G224,安値!H224&lt;安値!F224,安値!H224&lt;安値!I224,安値!H224&lt;安値!J224),3,""))</f>
        <v/>
      </c>
      <c r="D224" s="500" t="str">
        <f>IF(終値!A224="","",IF(AND(安値!I224&lt;安値!H224,安値!I224&lt;安値!G224,安値!I224&lt;安値!J224,安値!I224&lt;安値!K224),4,""))</f>
        <v/>
      </c>
      <c r="E224" s="500" t="str">
        <f>IF(終値!A224="","",IF(AND(安値!J224&lt;安値!I224,安値!J224&lt;安値!H224,安値!J224&lt;安値!K224,安値!J224&lt;安値!L224),5,""))</f>
        <v/>
      </c>
      <c r="F224" s="500">
        <f>IF(終値!A224="","",IF(AND(安値!K224&lt;安値!J224,安値!K224&lt;安値!I224,安値!K224&lt;安値!L224,安値!K224&lt;安値!M224),6,""))</f>
        <v>6</v>
      </c>
      <c r="G224" s="500" t="str">
        <f>IF(終値!A224="","",IF(AND(安値!L224&lt;安値!K224,安値!L224&lt;安値!J224,安値!L224&lt;安値!M224,安値!L224&lt;安値!N224),7,""))</f>
        <v/>
      </c>
      <c r="H224" s="500" t="str">
        <f>IF(終値!A224="","",IF(AND(安値!M224&lt;安値!L224,安値!M224&lt;安値!K224,安値!M224&lt;安値!N224,安値!M224&lt;安値!O224),8,""))</f>
        <v/>
      </c>
      <c r="I224" s="500" t="str">
        <f>IF(終値!A224="","",IF(AND(安値!N224&lt;安値!M224,安値!N224&lt;安値!L224,安値!N224&lt;安値!O224,安値!N224&lt;安値!P224),9,""))</f>
        <v/>
      </c>
      <c r="J224" s="500" t="str">
        <f>IF(終値!A224="","",IF(AND(安値!O224&lt;安値!N224,安値!O224&lt;安値!M224,安値!O224&lt;安値!P224,安値!O224&lt;安値!Q224),10,""))</f>
        <v/>
      </c>
      <c r="K224" s="500" t="str">
        <f>IF(終値!A224="","",IF(AND(安値!P224&lt;安値!O224,安値!P224&lt;安値!N224,安値!P224&lt;安値!Q224,安値!P224&lt;安値!R224),11,""))</f>
        <v/>
      </c>
      <c r="L224" s="500" t="str">
        <f>IF(終値!A224="","",IF(AND(安値!Q224&lt;安値!P224,安値!Q224&lt;安値!O224,安値!Q224&lt;安値!R224,安値!Q224&lt;安値!S224),12,""))</f>
        <v/>
      </c>
      <c r="M224" s="500">
        <f>IF(終値!A224="","",IF(AND(安値!R224&lt;安値!Q224,安値!R224&lt;安値!P224,安値!R224&lt;安値!S224,安値!R224&lt;安値!T224),13,""))</f>
        <v>13</v>
      </c>
      <c r="N224" s="500" t="str">
        <f>IF(終値!A224="","",IF(AND(安値!S224&lt;安値!R224,安値!S224&lt;安値!Q224,安値!S224&lt;安値!T224,安値!S224&lt;安値!U224),14,""))</f>
        <v/>
      </c>
      <c r="O224" s="500" t="str">
        <f>IF(終値!A224="","",IF(AND(安値!T224&lt;安値!S224,安値!T224&lt;安値!R224,安値!T224&lt;安値!U224,安値!T224&lt;安値!V224),15,""))</f>
        <v/>
      </c>
      <c r="P224" s="500" t="str">
        <f>IF(終値!A224="","",IF(AND(安値!U224&lt;安値!T224,安値!U224&lt;安値!S224,安値!U224&lt;安値!V224,安値!U224&lt;安値!W224),16,""))</f>
        <v/>
      </c>
      <c r="Q224" s="500" t="str">
        <f>IF(終値!A224="","",IF(AND(安値!V224&lt;安値!U224,安値!V224&lt;安値!T224,安値!V224&lt;安値!W224,安値!V224&lt;安値!X224),17,""))</f>
        <v/>
      </c>
      <c r="R224" s="500" t="str">
        <f>IF(終値!A224="","",IF(AND(安値!W224&lt;安値!V224,安値!W224&lt;安値!U224,安値!W224&lt;安値!X224,安値!W224&lt;安値!Y224),18,""))</f>
        <v/>
      </c>
      <c r="S224" s="500" t="str">
        <f>IF(終値!A224="","",IF(AND(安値!X224&lt;安値!W224,安値!X224&lt;安値!V224,安値!X224&lt;安値!Y224,安値!X224&lt;安値!Z224),19,""))</f>
        <v/>
      </c>
      <c r="T224" s="500" t="str">
        <f>IF(終値!A224="","",IF(AND(安値!Y224&lt;安値!X224,安値!Y224&lt;安値!W224,安値!Y224&lt;安値!Z224,安値!Y224&lt;安値!AA224),20,""))</f>
        <v/>
      </c>
      <c r="U224" s="500" t="str">
        <f>IF(終値!A224="","",IF(AND(安値!Z224&lt;安値!Y224,安値!Z224&lt;安値!X224,安値!Z224&lt;安値!AA224,安値!Z224&lt;安値!AB224),21,""))</f>
        <v/>
      </c>
      <c r="V224" s="500" t="str">
        <f>IF(終値!A224="","",IF(AND(安値!AA224&lt;安値!Z224,安値!AA224&lt;安値!Y224,安値!AA224&lt;安値!AB224,安値!AA224&lt;安値!AC224),22,""))</f>
        <v/>
      </c>
      <c r="W224" s="500">
        <f>IF(終値!A224="","",IF(AND(安値!AB224&lt;安値!AA224,安値!AB224&lt;安値!Z224,安値!AB224&lt;安値!AC224,安値!AB224&lt;安値!AD224),23,""))</f>
        <v>23</v>
      </c>
      <c r="X224" s="500" t="str">
        <f>IF(終値!A224="","",IF(AND(安値!AC224&lt;安値!AB224,安値!AC224&lt;安値!AA224,安値!AC224&lt;安値!AD224,安値!AC224&lt;安値!AE224),24,""))</f>
        <v/>
      </c>
      <c r="Y224" s="500" t="str">
        <f>IF(終値!A224="","",IF(AND(安値!AD224&lt;安値!AC224,安値!AD224&lt;安値!AB224,安値!AD224&lt;安値!AE224,安値!AD224&lt;安値!AF224),25,""))</f>
        <v/>
      </c>
      <c r="Z224" s="500" t="str">
        <f>IF(終値!A224="","",IF(AND(安値!AE224&lt;安値!AD224,安値!AE224&lt;安値!AC224,安値!AE224&lt;安値!AF224,安値!AE224&lt;安値!AG224),26,""))</f>
        <v/>
      </c>
      <c r="AA224" s="500">
        <f>IF(終値!A224="","",IF(AND(安値!AF224&lt;安値!AE224,安値!AF224&lt;安値!AD224,安値!AF224&lt;安値!AG224,安値!AF224&lt;安値!AH224),27,""))</f>
        <v>27</v>
      </c>
      <c r="AB224" s="500" t="str">
        <f>IF(終値!A224="","",IF(AND(安値!AG224&lt;安値!AF224,安値!AG224&lt;安値!AE224,安値!AG224&lt;安値!AH224,安値!AG224&lt;安値!AI224),28,""))</f>
        <v/>
      </c>
      <c r="AC224" s="500" t="str">
        <f>IF(終値!A224="","",IF(AND(高値!G224&gt;高値!F224,高値!G224&gt;高値!E224,高値!G224&gt;高値!H224,高値!G224&gt;高値!I224),2,""))</f>
        <v/>
      </c>
      <c r="AD224" s="500" t="str">
        <f>IF(終値!A224="","",IF(AND(高値!H224&gt;高値!G224,高値!H224&gt;高値!F224,高値!H224&gt;高値!I224,高値!H224&gt;高値!J224),3,""))</f>
        <v/>
      </c>
      <c r="AE224" s="500" t="str">
        <f>IF(終値!A224="","",IF(AND(高値!I224&gt;高値!H224,高値!I224&gt;高値!G224,高値!I224&gt;高値!J224,高値!I224&gt;高値!K224),4,""))</f>
        <v/>
      </c>
      <c r="AF224" s="500" t="str">
        <f>IF(終値!A224="","",IF(AND(高値!J224&gt;高値!I224,高値!J224&gt;高値!H224,高値!J224&gt;高値!K224,高値!J224&gt;高値!L224),5,""))</f>
        <v/>
      </c>
      <c r="AG224" s="500" t="str">
        <f>IF(終値!A224="","",IF(AND(高値!K224&gt;高値!J224,高値!K224&gt;高値!I224,高値!K224&gt;高値!L224,高値!K224&gt;高値!M224),6,""))</f>
        <v/>
      </c>
      <c r="AH224" s="500" t="str">
        <f>IF(終値!A224="","",IF(AND(高値!L224&gt;高値!K224,高値!L224&gt;高値!J224,高値!L224&gt;高値!M224,高値!L224&gt;高値!N224),7,""))</f>
        <v/>
      </c>
      <c r="AI224" s="500" t="str">
        <f>IF(終値!A224="","",IF(AND(高値!M224&gt;高値!L224,高値!M224&gt;高値!K224,高値!M224&gt;高値!N224,高値!M224&gt;高値!O224),8,""))</f>
        <v/>
      </c>
      <c r="AJ224" s="500" t="str">
        <f>IF(終値!A224="","",IF(AND(高値!N224&gt;高値!M224,高値!N224&gt;高値!L224,高値!N224&gt;高値!O224,高値!N224&gt;高値!P224),9,""))</f>
        <v/>
      </c>
      <c r="AK224" s="500" t="str">
        <f>IF(終値!A224="","",IF(AND(高値!O224&gt;高値!N224,高値!O224&gt;高値!M224,高値!O224&gt;高値!P224,高値!O224&gt;高値!Q224),10,""))</f>
        <v/>
      </c>
      <c r="AL224" s="500">
        <f>IF(終値!A224="","",IF(AND(高値!P224&gt;高値!O224,高値!P224&gt;高値!N224,高値!P224&gt;高値!Q224,高値!P224&gt;高値!R224),11,""))</f>
        <v>11</v>
      </c>
      <c r="AM224" s="500" t="str">
        <f>IF(終値!A224="","",IF(AND(高値!Q224&gt;高値!P224,高値!Q224&gt;高値!O224,高値!Q224&gt;高値!R224,高値!Q224&gt;高値!S224),12,""))</f>
        <v/>
      </c>
      <c r="AN224" s="500" t="str">
        <f>IF(終値!A224="","",IF(AND(高値!R224&gt;高値!Q224,高値!R224&gt;高値!P224,高値!R224&gt;高値!S224,高値!R224&gt;高値!T224),13,""))</f>
        <v/>
      </c>
      <c r="AO224" s="500" t="str">
        <f>IF(終値!A224="","",IF(AND(高値!S224&gt;高値!R224,高値!S224&gt;高値!Q224,高値!S224&gt;高値!T224,高値!S224&gt;高値!U224),14,""))</f>
        <v/>
      </c>
      <c r="AP224" s="500" t="str">
        <f>IF(終値!A224="","",IF(AND(高値!T224&gt;高値!S224,高値!T224&gt;高値!R224,高値!T224&gt;高値!U224,高値!T224&gt;高値!V224),15,""))</f>
        <v/>
      </c>
      <c r="AQ224" s="500" t="str">
        <f>IF(終値!A224="","",IF(AND(高値!U224&gt;高値!T224,高値!U224&gt;高値!S224,高値!U224&gt;高値!V224,高値!U224&gt;高値!W224),16,""))</f>
        <v/>
      </c>
      <c r="AR224" s="500" t="str">
        <f>IF(終値!A224="","",IF(AND(高値!V224&gt;高値!U224,高値!V224&gt;高値!T224,高値!V224&gt;高値!W224,高値!V224&gt;高値!X224),17,""))</f>
        <v/>
      </c>
      <c r="AS224" s="500">
        <f>IF(終値!A224="","",IF(AND(高値!W224&gt;高値!V224,高値!W224&gt;高値!U224,高値!W224&gt;高値!X224,高値!W224&gt;高値!Y224),18,""))</f>
        <v>18</v>
      </c>
      <c r="AT224" s="500" t="str">
        <f>IF(終値!A224="","",IF(AND(高値!X224&gt;高値!W224,高値!X224&gt;高値!V224,高値!X224&gt;高値!Y224,高値!X224&gt;高値!Z224),19,""))</f>
        <v/>
      </c>
      <c r="AU224" s="500" t="str">
        <f>IF(終値!A224="","",IF(AND(高値!Y224&gt;高値!X224,高値!Y224&gt;高値!W224,高値!Y224&gt;高値!Z224,高値!Y224&gt;高値!AA224),20,""))</f>
        <v/>
      </c>
      <c r="AV224" s="500">
        <f>IF(終値!A224="","",IF(AND(高値!Z224&gt;高値!Y224,高値!Z224&gt;高値!X224,高値!Z224&gt;高値!AA224,高値!Z224&gt;高値!AB224),21,""))</f>
        <v>21</v>
      </c>
      <c r="AW224" s="500" t="str">
        <f>IF(終値!A224="","",IF(AND(高値!AA224&gt;高値!Z224,高値!AA224&gt;高値!Y224,高値!AA224&gt;高値!AB224,高値!AA224&gt;高値!AC224),22,""))</f>
        <v/>
      </c>
      <c r="AX224" s="500" t="str">
        <f>IF(終値!A224="","",IF(AND(高値!AB224&gt;高値!AA224,高値!AB224&gt;高値!Z224,高値!AB224&gt;高値!AC224,高値!AB224&gt;高値!AD224),23,""))</f>
        <v/>
      </c>
      <c r="AY224" s="500" t="str">
        <f>IF(終値!A224="","",IF(AND(高値!AC224&gt;高値!AB224,高値!AC224&gt;高値!AA224,高値!AC224&gt;高値!AD224,高値!AC224&gt;高値!AE224),24,""))</f>
        <v/>
      </c>
      <c r="AZ224" s="500">
        <f>IF(終値!A224="","",IF(AND(高値!AD224&gt;高値!AC224,高値!AD224&gt;高値!AB224,高値!AD224&gt;高値!AE224,高値!AD224&gt;高値!AF224),25,""))</f>
        <v>25</v>
      </c>
      <c r="BA224" s="500" t="str">
        <f>IF(終値!A224="","",IF(AND(高値!AE224&gt;高値!AD224,高値!AE224&gt;高値!AC224,高値!AE224&gt;高値!AF224,高値!AE224&gt;高値!AG224),26,""))</f>
        <v/>
      </c>
      <c r="BB224" s="500" t="str">
        <f>IF(終値!A224="","",IF(AND(高値!AF224&gt;高値!AE224,高値!AF224&gt;高値!AD224,高値!AF224&gt;高値!AG224,高値!AF224&gt;高値!AH224),27,""))</f>
        <v/>
      </c>
      <c r="BC224" s="500" t="str">
        <f>IF(終値!A224="","",IF(AND(高値!AG224&gt;高値!AF224,高値!AG224&gt;高値!AE224,高値!AG224&gt;高値!AH224,高値!AG224&gt;高値!AI224),28,""))</f>
        <v/>
      </c>
      <c r="BD224" s="500">
        <f t="shared" si="18"/>
        <v>4</v>
      </c>
      <c r="BE224" s="500">
        <f t="shared" si="19"/>
        <v>6</v>
      </c>
      <c r="BF224" s="500">
        <f t="shared" si="20"/>
        <v>13</v>
      </c>
      <c r="BG224" s="500">
        <f>IF($BE224="","",INDEX(安値!$E224:$CZ224,1,$BE224+1))</f>
        <v>1939</v>
      </c>
      <c r="BH224" s="500">
        <f>IF($BF224="","",INDEX(安値!$E224:$CZ224,1,$BF224+1))</f>
        <v>2151</v>
      </c>
      <c r="BI224" s="500">
        <f>IF($BF224="","",MAX(INDEX(高値!$E224:$CZ224,1,$BE224+1):INDEX(高値!$E224:$CZ224,1,$BF224+1)))</f>
        <v>2431</v>
      </c>
      <c r="BJ224" s="500">
        <f>IF($BF224="","",AVERAGE(INDEX(終値!$E224:$CZ224,1,$BF224+1):INDEX(終値!$E224:$CZ224,1,$BF224+20))-2*STDEVP(INDEX(終値!$E224:$CZ224,1,$BF224+1):INDEX(終値!$E224:$CZ224,1,$BF224+20)))</f>
        <v>2351.9498125756591</v>
      </c>
      <c r="BK224" s="500">
        <f>IF($BE224="","",AVERAGE(INDEX(終値!$E224:$CZ224,1,$BE224+1):INDEX(終値!$E224:$CZ224,1,$BE224+20))-2*STDEVP(INDEX(終値!$E224:$CZ224,1,$BE224+1):INDEX(終値!$E224:$CZ224,1,$BE224+20)))</f>
        <v>2051.2668994869782</v>
      </c>
      <c r="BL224" s="500">
        <f t="shared" si="21"/>
        <v>4</v>
      </c>
      <c r="BM224" s="500">
        <f t="shared" si="22"/>
        <v>11</v>
      </c>
      <c r="BN224" s="500">
        <f t="shared" si="23"/>
        <v>18</v>
      </c>
      <c r="BO224" s="500">
        <f>IF($BM224="","",INDEX(高値!$E224:$CZ224,1,$BM224+1))</f>
        <v>2431</v>
      </c>
      <c r="BP224" s="500">
        <f>IF($BN224="","",INDEX(高値!$E224:$CZ224,1,$BN224+1))</f>
        <v>2710</v>
      </c>
      <c r="BQ224" s="500">
        <f>IF($BN224="","",MIN(INDEX(安値!$E224:$CZ224,1,$BM224+1):INDEX(安値!$E224:$CZ224,1,$BN224+1)))</f>
        <v>2151</v>
      </c>
      <c r="BR224" s="500">
        <f>IF($BN224="","",AVERAGE(INDEX(終値!$E224:$CZ224,1,$BN224+1):INDEX(終値!$E224:$CZ224,1,$BN224+20))+2*STDEVP(INDEX(終値!$E224:$CZ224,1,$BN224+1):INDEX(終値!$E224:$CZ224,1,$BN224+20)))</f>
        <v>2735.2862559258988</v>
      </c>
      <c r="BS224" s="500">
        <f>IF($BM224="","",AVERAGE(INDEX(終値!$E224:$CZ224,1,$BM224+1):INDEX(終値!$E224:$CZ224,1,$BM224+20))+2*STDEVP(INDEX(終値!$E224:$CZ224,1,$BM224+1):INDEX(終値!$E224:$CZ224,1,$BM224+20)))</f>
        <v>2780.1353046037434</v>
      </c>
      <c r="BT224" s="497" t="str">
        <f>IFERROR(IF(AND($BD224&gt;=2,ABS($BG224-$BH224)/$BH224&lt;=BB設定!$B$12,$BI224&gt;=MAX($BH224,$BG224)*(1+BB設定!$B$13),終値!E224&gt;$BG224),IF(OR(終値!E224&gt;=$BI224,AND($BH224&lt;$BJ224,$BG224&gt;=$BK224)),"二番底W▲","二番底W形成"),IF(AND($BL224&gt;=2,ABS($BO224-$BP224)/$BP224&lt;=BB設定!$B$12,$BQ224&lt;=MIN($BP224,$BO224)*(1-BB設定!$B$13),終値!E224&lt;$BO224),IF(OR(終値!E224&lt;=$BQ224,AND($BP224&gt;$BR224,$BO224&lt;=$BS224)),"二番天井M▼","二番天井M形成"),"－")),"－")</f>
        <v>－</v>
      </c>
    </row>
    <row r="225" spans="2:72">
      <c r="B225" s="500" t="str">
        <f>IF(終値!A225="","",IF(AND(安値!G225&lt;安値!F225,安値!G225&lt;安値!E225,安値!G225&lt;安値!H225,安値!G225&lt;安値!I225),2,""))</f>
        <v/>
      </c>
      <c r="C225" s="500" t="str">
        <f>IF(終値!A225="","",IF(AND(安値!H225&lt;安値!G225,安値!H225&lt;安値!F225,安値!H225&lt;安値!I225,安値!H225&lt;安値!J225),3,""))</f>
        <v/>
      </c>
      <c r="D225" s="500" t="str">
        <f>IF(終値!A225="","",IF(AND(安値!I225&lt;安値!H225,安値!I225&lt;安値!G225,安値!I225&lt;安値!J225,安値!I225&lt;安値!K225),4,""))</f>
        <v/>
      </c>
      <c r="E225" s="500" t="str">
        <f>IF(終値!A225="","",IF(AND(安値!J225&lt;安値!I225,安値!J225&lt;安値!H225,安値!J225&lt;安値!K225,安値!J225&lt;安値!L225),5,""))</f>
        <v/>
      </c>
      <c r="F225" s="500">
        <f>IF(終値!A225="","",IF(AND(安値!K225&lt;安値!J225,安値!K225&lt;安値!I225,安値!K225&lt;安値!L225,安値!K225&lt;安値!M225),6,""))</f>
        <v>6</v>
      </c>
      <c r="G225" s="500" t="str">
        <f>IF(終値!A225="","",IF(AND(安値!L225&lt;安値!K225,安値!L225&lt;安値!J225,安値!L225&lt;安値!M225,安値!L225&lt;安値!N225),7,""))</f>
        <v/>
      </c>
      <c r="H225" s="500" t="str">
        <f>IF(終値!A225="","",IF(AND(安値!M225&lt;安値!L225,安値!M225&lt;安値!K225,安値!M225&lt;安値!N225,安値!M225&lt;安値!O225),8,""))</f>
        <v/>
      </c>
      <c r="I225" s="500" t="str">
        <f>IF(終値!A225="","",IF(AND(安値!N225&lt;安値!M225,安値!N225&lt;安値!L225,安値!N225&lt;安値!O225,安値!N225&lt;安値!P225),9,""))</f>
        <v/>
      </c>
      <c r="J225" s="500" t="str">
        <f>IF(終値!A225="","",IF(AND(安値!O225&lt;安値!N225,安値!O225&lt;安値!M225,安値!O225&lt;安値!P225,安値!O225&lt;安値!Q225),10,""))</f>
        <v/>
      </c>
      <c r="K225" s="500" t="str">
        <f>IF(終値!A225="","",IF(AND(安値!P225&lt;安値!O225,安値!P225&lt;安値!N225,安値!P225&lt;安値!Q225,安値!P225&lt;安値!R225),11,""))</f>
        <v/>
      </c>
      <c r="L225" s="500" t="str">
        <f>IF(終値!A225="","",IF(AND(安値!Q225&lt;安値!P225,安値!Q225&lt;安値!O225,安値!Q225&lt;安値!R225,安値!Q225&lt;安値!S225),12,""))</f>
        <v/>
      </c>
      <c r="M225" s="500">
        <f>IF(終値!A225="","",IF(AND(安値!R225&lt;安値!Q225,安値!R225&lt;安値!P225,安値!R225&lt;安値!S225,安値!R225&lt;安値!T225),13,""))</f>
        <v>13</v>
      </c>
      <c r="N225" s="500" t="str">
        <f>IF(終値!A225="","",IF(AND(安値!S225&lt;安値!R225,安値!S225&lt;安値!Q225,安値!S225&lt;安値!T225,安値!S225&lt;安値!U225),14,""))</f>
        <v/>
      </c>
      <c r="O225" s="500" t="str">
        <f>IF(終値!A225="","",IF(AND(安値!T225&lt;安値!S225,安値!T225&lt;安値!R225,安値!T225&lt;安値!U225,安値!T225&lt;安値!V225),15,""))</f>
        <v/>
      </c>
      <c r="P225" s="500" t="str">
        <f>IF(終値!A225="","",IF(AND(安値!U225&lt;安値!T225,安値!U225&lt;安値!S225,安値!U225&lt;安値!V225,安値!U225&lt;安値!W225),16,""))</f>
        <v/>
      </c>
      <c r="Q225" s="500" t="str">
        <f>IF(終値!A225="","",IF(AND(安値!V225&lt;安値!U225,安値!V225&lt;安値!T225,安値!V225&lt;安値!W225,安値!V225&lt;安値!X225),17,""))</f>
        <v/>
      </c>
      <c r="R225" s="500" t="str">
        <f>IF(終値!A225="","",IF(AND(安値!W225&lt;安値!V225,安値!W225&lt;安値!U225,安値!W225&lt;安値!X225,安値!W225&lt;安値!Y225),18,""))</f>
        <v/>
      </c>
      <c r="S225" s="500" t="str">
        <f>IF(終値!A225="","",IF(AND(安値!X225&lt;安値!W225,安値!X225&lt;安値!V225,安値!X225&lt;安値!Y225,安値!X225&lt;安値!Z225),19,""))</f>
        <v/>
      </c>
      <c r="T225" s="500">
        <f>IF(終値!A225="","",IF(AND(安値!Y225&lt;安値!X225,安値!Y225&lt;安値!W225,安値!Y225&lt;安値!Z225,安値!Y225&lt;安値!AA225),20,""))</f>
        <v>20</v>
      </c>
      <c r="U225" s="500" t="str">
        <f>IF(終値!A225="","",IF(AND(安値!Z225&lt;安値!Y225,安値!Z225&lt;安値!X225,安値!Z225&lt;安値!AA225,安値!Z225&lt;安値!AB225),21,""))</f>
        <v/>
      </c>
      <c r="V225" s="500" t="str">
        <f>IF(終値!A225="","",IF(AND(安値!AA225&lt;安値!Z225,安値!AA225&lt;安値!Y225,安値!AA225&lt;安値!AB225,安値!AA225&lt;安値!AC225),22,""))</f>
        <v/>
      </c>
      <c r="W225" s="500" t="str">
        <f>IF(終値!A225="","",IF(AND(安値!AB225&lt;安値!AA225,安値!AB225&lt;安値!Z225,安値!AB225&lt;安値!AC225,安値!AB225&lt;安値!AD225),23,""))</f>
        <v/>
      </c>
      <c r="X225" s="500" t="str">
        <f>IF(終値!A225="","",IF(AND(安値!AC225&lt;安値!AB225,安値!AC225&lt;安値!AA225,安値!AC225&lt;安値!AD225,安値!AC225&lt;安値!AE225),24,""))</f>
        <v/>
      </c>
      <c r="Y225" s="500" t="str">
        <f>IF(終値!A225="","",IF(AND(安値!AD225&lt;安値!AC225,安値!AD225&lt;安値!AB225,安値!AD225&lt;安値!AE225,安値!AD225&lt;安値!AF225),25,""))</f>
        <v/>
      </c>
      <c r="Z225" s="500" t="str">
        <f>IF(終値!A225="","",IF(AND(安値!AE225&lt;安値!AD225,安値!AE225&lt;安値!AC225,安値!AE225&lt;安値!AF225,安値!AE225&lt;安値!AG225),26,""))</f>
        <v/>
      </c>
      <c r="AA225" s="500">
        <f>IF(終値!A225="","",IF(AND(安値!AF225&lt;安値!AE225,安値!AF225&lt;安値!AD225,安値!AF225&lt;安値!AG225,安値!AF225&lt;安値!AH225),27,""))</f>
        <v>27</v>
      </c>
      <c r="AB225" s="500" t="str">
        <f>IF(終値!A225="","",IF(AND(安値!AG225&lt;安値!AF225,安値!AG225&lt;安値!AE225,安値!AG225&lt;安値!AH225,安値!AG225&lt;安値!AI225),28,""))</f>
        <v/>
      </c>
      <c r="AC225" s="500" t="str">
        <f>IF(終値!A225="","",IF(AND(高値!G225&gt;高値!F225,高値!G225&gt;高値!E225,高値!G225&gt;高値!H225,高値!G225&gt;高値!I225),2,""))</f>
        <v/>
      </c>
      <c r="AD225" s="500" t="str">
        <f>IF(終値!A225="","",IF(AND(高値!H225&gt;高値!G225,高値!H225&gt;高値!F225,高値!H225&gt;高値!I225,高値!H225&gt;高値!J225),3,""))</f>
        <v/>
      </c>
      <c r="AE225" s="500" t="str">
        <f>IF(終値!A225="","",IF(AND(高値!I225&gt;高値!H225,高値!I225&gt;高値!G225,高値!I225&gt;高値!J225,高値!I225&gt;高値!K225),4,""))</f>
        <v/>
      </c>
      <c r="AF225" s="500" t="str">
        <f>IF(終値!A225="","",IF(AND(高値!J225&gt;高値!I225,高値!J225&gt;高値!H225,高値!J225&gt;高値!K225,高値!J225&gt;高値!L225),5,""))</f>
        <v/>
      </c>
      <c r="AG225" s="500" t="str">
        <f>IF(終値!A225="","",IF(AND(高値!K225&gt;高値!J225,高値!K225&gt;高値!I225,高値!K225&gt;高値!L225,高値!K225&gt;高値!M225),6,""))</f>
        <v/>
      </c>
      <c r="AH225" s="500" t="str">
        <f>IF(終値!A225="","",IF(AND(高値!L225&gt;高値!K225,高値!L225&gt;高値!J225,高値!L225&gt;高値!M225,高値!L225&gt;高値!N225),7,""))</f>
        <v/>
      </c>
      <c r="AI225" s="500" t="str">
        <f>IF(終値!A225="","",IF(AND(高値!M225&gt;高値!L225,高値!M225&gt;高値!K225,高値!M225&gt;高値!N225,高値!M225&gt;高値!O225),8,""))</f>
        <v/>
      </c>
      <c r="AJ225" s="500" t="str">
        <f>IF(終値!A225="","",IF(AND(高値!N225&gt;高値!M225,高値!N225&gt;高値!L225,高値!N225&gt;高値!O225,高値!N225&gt;高値!P225),9,""))</f>
        <v/>
      </c>
      <c r="AK225" s="500">
        <f>IF(終値!A225="","",IF(AND(高値!O225&gt;高値!N225,高値!O225&gt;高値!M225,高値!O225&gt;高値!P225,高値!O225&gt;高値!Q225),10,""))</f>
        <v>10</v>
      </c>
      <c r="AL225" s="500" t="str">
        <f>IF(終値!A225="","",IF(AND(高値!P225&gt;高値!O225,高値!P225&gt;高値!N225,高値!P225&gt;高値!Q225,高値!P225&gt;高値!R225),11,""))</f>
        <v/>
      </c>
      <c r="AM225" s="500" t="str">
        <f>IF(終値!A225="","",IF(AND(高値!Q225&gt;高値!P225,高値!Q225&gt;高値!O225,高値!Q225&gt;高値!R225,高値!Q225&gt;高値!S225),12,""))</f>
        <v/>
      </c>
      <c r="AN225" s="500" t="str">
        <f>IF(終値!A225="","",IF(AND(高値!R225&gt;高値!Q225,高値!R225&gt;高値!P225,高値!R225&gt;高値!S225,高値!R225&gt;高値!T225),13,""))</f>
        <v/>
      </c>
      <c r="AO225" s="500" t="str">
        <f>IF(終値!A225="","",IF(AND(高値!S225&gt;高値!R225,高値!S225&gt;高値!Q225,高値!S225&gt;高値!T225,高値!S225&gt;高値!U225),14,""))</f>
        <v/>
      </c>
      <c r="AP225" s="500">
        <f>IF(終値!A225="","",IF(AND(高値!T225&gt;高値!S225,高値!T225&gt;高値!R225,高値!T225&gt;高値!U225,高値!T225&gt;高値!V225),15,""))</f>
        <v>15</v>
      </c>
      <c r="AQ225" s="500" t="str">
        <f>IF(終値!A225="","",IF(AND(高値!U225&gt;高値!T225,高値!U225&gt;高値!S225,高値!U225&gt;高値!V225,高値!U225&gt;高値!W225),16,""))</f>
        <v/>
      </c>
      <c r="AR225" s="500" t="str">
        <f>IF(終値!A225="","",IF(AND(高値!V225&gt;高値!U225,高値!V225&gt;高値!T225,高値!V225&gt;高値!W225,高値!V225&gt;高値!X225),17,""))</f>
        <v/>
      </c>
      <c r="AS225" s="500" t="str">
        <f>IF(終値!A225="","",IF(AND(高値!W225&gt;高値!V225,高値!W225&gt;高値!U225,高値!W225&gt;高値!X225,高値!W225&gt;高値!Y225),18,""))</f>
        <v/>
      </c>
      <c r="AT225" s="500" t="str">
        <f>IF(終値!A225="","",IF(AND(高値!X225&gt;高値!W225,高値!X225&gt;高値!V225,高値!X225&gt;高値!Y225,高値!X225&gt;高値!Z225),19,""))</f>
        <v/>
      </c>
      <c r="AU225" s="500" t="str">
        <f>IF(終値!A225="","",IF(AND(高値!Y225&gt;高値!X225,高値!Y225&gt;高値!W225,高値!Y225&gt;高値!Z225,高値!Y225&gt;高値!AA225),20,""))</f>
        <v/>
      </c>
      <c r="AV225" s="500" t="str">
        <f>IF(終値!A225="","",IF(AND(高値!Z225&gt;高値!Y225,高値!Z225&gt;高値!X225,高値!Z225&gt;高値!AA225,高値!Z225&gt;高値!AB225),21,""))</f>
        <v/>
      </c>
      <c r="AW225" s="500">
        <f>IF(終値!A225="","",IF(AND(高値!AA225&gt;高値!Z225,高値!AA225&gt;高値!Y225,高値!AA225&gt;高値!AB225,高値!AA225&gt;高値!AC225),22,""))</f>
        <v>22</v>
      </c>
      <c r="AX225" s="500" t="str">
        <f>IF(終値!A225="","",IF(AND(高値!AB225&gt;高値!AA225,高値!AB225&gt;高値!Z225,高値!AB225&gt;高値!AC225,高値!AB225&gt;高値!AD225),23,""))</f>
        <v/>
      </c>
      <c r="AY225" s="500" t="str">
        <f>IF(終値!A225="","",IF(AND(高値!AC225&gt;高値!AB225,高値!AC225&gt;高値!AA225,高値!AC225&gt;高値!AD225,高値!AC225&gt;高値!AE225),24,""))</f>
        <v/>
      </c>
      <c r="AZ225" s="500" t="str">
        <f>IF(終値!A225="","",IF(AND(高値!AD225&gt;高値!AC225,高値!AD225&gt;高値!AB225,高値!AD225&gt;高値!AE225,高値!AD225&gt;高値!AF225),25,""))</f>
        <v/>
      </c>
      <c r="BA225" s="500" t="str">
        <f>IF(終値!A225="","",IF(AND(高値!AE225&gt;高値!AD225,高値!AE225&gt;高値!AC225,高値!AE225&gt;高値!AF225,高値!AE225&gt;高値!AG225),26,""))</f>
        <v/>
      </c>
      <c r="BB225" s="500" t="str">
        <f>IF(終値!A225="","",IF(AND(高値!AF225&gt;高値!AE225,高値!AF225&gt;高値!AD225,高値!AF225&gt;高値!AG225,高値!AF225&gt;高値!AH225),27,""))</f>
        <v/>
      </c>
      <c r="BC225" s="500" t="str">
        <f>IF(終値!A225="","",IF(AND(高値!AG225&gt;高値!AF225,高値!AG225&gt;高値!AE225,高値!AG225&gt;高値!AH225,高値!AG225&gt;高値!AI225),28,""))</f>
        <v/>
      </c>
      <c r="BD225" s="500">
        <f t="shared" si="18"/>
        <v>4</v>
      </c>
      <c r="BE225" s="500">
        <f t="shared" si="19"/>
        <v>6</v>
      </c>
      <c r="BF225" s="500">
        <f t="shared" si="20"/>
        <v>13</v>
      </c>
      <c r="BG225" s="500">
        <f>IF($BE225="","",INDEX(安値!$E225:$CZ225,1,$BE225+1))</f>
        <v>1521</v>
      </c>
      <c r="BH225" s="500">
        <f>IF($BF225="","",INDEX(安値!$E225:$CZ225,1,$BF225+1))</f>
        <v>1710</v>
      </c>
      <c r="BI225" s="500">
        <f>IF($BF225="","",MAX(INDEX(高値!$E225:$CZ225,1,$BE225+1):INDEX(高値!$E225:$CZ225,1,$BF225+1)))</f>
        <v>1943</v>
      </c>
      <c r="BJ225" s="500">
        <f>IF($BF225="","",AVERAGE(INDEX(終値!$E225:$CZ225,1,$BF225+1):INDEX(終値!$E225:$CZ225,1,$BF225+20))-2*STDEVP(INDEX(終値!$E225:$CZ225,1,$BF225+1):INDEX(終値!$E225:$CZ225,1,$BF225+20)))</f>
        <v>1816.546249561949</v>
      </c>
      <c r="BK225" s="500">
        <f>IF($BE225="","",AVERAGE(INDEX(終値!$E225:$CZ225,1,$BE225+1):INDEX(終値!$E225:$CZ225,1,$BE225+20))-2*STDEVP(INDEX(終値!$E225:$CZ225,1,$BE225+1):INDEX(終値!$E225:$CZ225,1,$BE225+20)))</f>
        <v>1644.1245187837067</v>
      </c>
      <c r="BL225" s="500">
        <f t="shared" si="21"/>
        <v>3</v>
      </c>
      <c r="BM225" s="500">
        <f t="shared" si="22"/>
        <v>10</v>
      </c>
      <c r="BN225" s="500">
        <f t="shared" si="23"/>
        <v>15</v>
      </c>
      <c r="BO225" s="500">
        <f>IF($BM225="","",INDEX(高値!$E225:$CZ225,1,$BM225+1))</f>
        <v>1943</v>
      </c>
      <c r="BP225" s="500">
        <f>IF($BN225="","",INDEX(高値!$E225:$CZ225,1,$BN225+1))</f>
        <v>2081</v>
      </c>
      <c r="BQ225" s="500">
        <f>IF($BN225="","",MIN(INDEX(安値!$E225:$CZ225,1,$BM225+1):INDEX(安値!$E225:$CZ225,1,$BN225+1)))</f>
        <v>1710</v>
      </c>
      <c r="BR225" s="500">
        <f>IF($BN225="","",AVERAGE(INDEX(終値!$E225:$CZ225,1,$BN225+1):INDEX(終値!$E225:$CZ225,1,$BN225+20))+2*STDEVP(INDEX(終値!$E225:$CZ225,1,$BN225+1):INDEX(終値!$E225:$CZ225,1,$BN225+20)))</f>
        <v>2424.5508713824343</v>
      </c>
      <c r="BS225" s="500">
        <f>IF($BM225="","",AVERAGE(INDEX(終値!$E225:$CZ225,1,$BM225+1):INDEX(終値!$E225:$CZ225,1,$BM225+20))+2*STDEVP(INDEX(終値!$E225:$CZ225,1,$BM225+1):INDEX(終値!$E225:$CZ225,1,$BM225+20)))</f>
        <v>2282.7159426713324</v>
      </c>
      <c r="BT225" s="497" t="str">
        <f>IFERROR(IF(AND($BD225&gt;=2,ABS($BG225-$BH225)/$BH225&lt;=BB設定!$B$12,$BI225&gt;=MAX($BH225,$BG225)*(1+BB設定!$B$13),終値!E225&gt;$BG225),IF(OR(終値!E225&gt;=$BI225,AND($BH225&lt;$BJ225,$BG225&gt;=$BK225)),"二番底W▲","二番底W形成"),IF(AND($BL225&gt;=2,ABS($BO225-$BP225)/$BP225&lt;=BB設定!$B$12,$BQ225&lt;=MIN($BP225,$BO225)*(1-BB設定!$B$13),終値!E225&lt;$BO225),IF(OR(終値!E225&lt;=$BQ225,AND($BP225&gt;$BR225,$BO225&lt;=$BS225)),"二番天井M▼","二番天井M形成"),"－")),"－")</f>
        <v>－</v>
      </c>
    </row>
    <row r="226" spans="2:72">
      <c r="B226" s="500" t="str">
        <f>IF(終値!A226="","",IF(AND(安値!G226&lt;安値!F226,安値!G226&lt;安値!E226,安値!G226&lt;安値!H226,安値!G226&lt;安値!I226),2,""))</f>
        <v/>
      </c>
      <c r="C226" s="500" t="str">
        <f>IF(終値!A226="","",IF(AND(安値!H226&lt;安値!G226,安値!H226&lt;安値!F226,安値!H226&lt;安値!I226,安値!H226&lt;安値!J226),3,""))</f>
        <v/>
      </c>
      <c r="D226" s="500">
        <f>IF(終値!A226="","",IF(AND(安値!I226&lt;安値!H226,安値!I226&lt;安値!G226,安値!I226&lt;安値!J226,安値!I226&lt;安値!K226),4,""))</f>
        <v>4</v>
      </c>
      <c r="E226" s="500" t="str">
        <f>IF(終値!A226="","",IF(AND(安値!J226&lt;安値!I226,安値!J226&lt;安値!H226,安値!J226&lt;安値!K226,安値!J226&lt;安値!L226),5,""))</f>
        <v/>
      </c>
      <c r="F226" s="500" t="str">
        <f>IF(終値!A226="","",IF(AND(安値!K226&lt;安値!J226,安値!K226&lt;安値!I226,安値!K226&lt;安値!L226,安値!K226&lt;安値!M226),6,""))</f>
        <v/>
      </c>
      <c r="G226" s="500" t="str">
        <f>IF(終値!A226="","",IF(AND(安値!L226&lt;安値!K226,安値!L226&lt;安値!J226,安値!L226&lt;安値!M226,安値!L226&lt;安値!N226),7,""))</f>
        <v/>
      </c>
      <c r="H226" s="500" t="str">
        <f>IF(終値!A226="","",IF(AND(安値!M226&lt;安値!L226,安値!M226&lt;安値!K226,安値!M226&lt;安値!N226,安値!M226&lt;安値!O226),8,""))</f>
        <v/>
      </c>
      <c r="I226" s="500">
        <f>IF(終値!A226="","",IF(AND(安値!N226&lt;安値!M226,安値!N226&lt;安値!L226,安値!N226&lt;安値!O226,安値!N226&lt;安値!P226),9,""))</f>
        <v>9</v>
      </c>
      <c r="J226" s="500" t="str">
        <f>IF(終値!A226="","",IF(AND(安値!O226&lt;安値!N226,安値!O226&lt;安値!M226,安値!O226&lt;安値!P226,安値!O226&lt;安値!Q226),10,""))</f>
        <v/>
      </c>
      <c r="K226" s="500" t="str">
        <f>IF(終値!A226="","",IF(AND(安値!P226&lt;安値!O226,安値!P226&lt;安値!N226,安値!P226&lt;安値!Q226,安値!P226&lt;安値!R226),11,""))</f>
        <v/>
      </c>
      <c r="L226" s="500" t="str">
        <f>IF(終値!A226="","",IF(AND(安値!Q226&lt;安値!P226,安値!Q226&lt;安値!O226,安値!Q226&lt;安値!R226,安値!Q226&lt;安値!S226),12,""))</f>
        <v/>
      </c>
      <c r="M226" s="500" t="str">
        <f>IF(終値!A226="","",IF(AND(安値!R226&lt;安値!Q226,安値!R226&lt;安値!P226,安値!R226&lt;安値!S226,安値!R226&lt;安値!T226),13,""))</f>
        <v/>
      </c>
      <c r="N226" s="500" t="str">
        <f>IF(終値!A226="","",IF(AND(安値!S226&lt;安値!R226,安値!S226&lt;安値!Q226,安値!S226&lt;安値!T226,安値!S226&lt;安値!U226),14,""))</f>
        <v/>
      </c>
      <c r="O226" s="500" t="str">
        <f>IF(終値!A226="","",IF(AND(安値!T226&lt;安値!S226,安値!T226&lt;安値!R226,安値!T226&lt;安値!U226,安値!T226&lt;安値!V226),15,""))</f>
        <v/>
      </c>
      <c r="P226" s="500" t="str">
        <f>IF(終値!A226="","",IF(AND(安値!U226&lt;安値!T226,安値!U226&lt;安値!S226,安値!U226&lt;安値!V226,安値!U226&lt;安値!W226),16,""))</f>
        <v/>
      </c>
      <c r="Q226" s="500" t="str">
        <f>IF(終値!A226="","",IF(AND(安値!V226&lt;安値!U226,安値!V226&lt;安値!T226,安値!V226&lt;安値!W226,安値!V226&lt;安値!X226),17,""))</f>
        <v/>
      </c>
      <c r="R226" s="500">
        <f>IF(終値!A226="","",IF(AND(安値!W226&lt;安値!V226,安値!W226&lt;安値!U226,安値!W226&lt;安値!X226,安値!W226&lt;安値!Y226),18,""))</f>
        <v>18</v>
      </c>
      <c r="S226" s="500" t="str">
        <f>IF(終値!A226="","",IF(AND(安値!X226&lt;安値!W226,安値!X226&lt;安値!V226,安値!X226&lt;安値!Y226,安値!X226&lt;安値!Z226),19,""))</f>
        <v/>
      </c>
      <c r="T226" s="500" t="str">
        <f>IF(終値!A226="","",IF(AND(安値!Y226&lt;安値!X226,安値!Y226&lt;安値!W226,安値!Y226&lt;安値!Z226,安値!Y226&lt;安値!AA226),20,""))</f>
        <v/>
      </c>
      <c r="U226" s="500" t="str">
        <f>IF(終値!A226="","",IF(AND(安値!Z226&lt;安値!Y226,安値!Z226&lt;安値!X226,安値!Z226&lt;安値!AA226,安値!Z226&lt;安値!AB226),21,""))</f>
        <v/>
      </c>
      <c r="V226" s="500" t="str">
        <f>IF(終値!A226="","",IF(AND(安値!AA226&lt;安値!Z226,安値!AA226&lt;安値!Y226,安値!AA226&lt;安値!AB226,安値!AA226&lt;安値!AC226),22,""))</f>
        <v/>
      </c>
      <c r="W226" s="500" t="str">
        <f>IF(終値!A226="","",IF(AND(安値!AB226&lt;安値!AA226,安値!AB226&lt;安値!Z226,安値!AB226&lt;安値!AC226,安値!AB226&lt;安値!AD226),23,""))</f>
        <v/>
      </c>
      <c r="X226" s="500" t="str">
        <f>IF(終値!A226="","",IF(AND(安値!AC226&lt;安値!AB226,安値!AC226&lt;安値!AA226,安値!AC226&lt;安値!AD226,安値!AC226&lt;安値!AE226),24,""))</f>
        <v/>
      </c>
      <c r="Y226" s="500">
        <f>IF(終値!A226="","",IF(AND(安値!AD226&lt;安値!AC226,安値!AD226&lt;安値!AB226,安値!AD226&lt;安値!AE226,安値!AD226&lt;安値!AF226),25,""))</f>
        <v>25</v>
      </c>
      <c r="Z226" s="500" t="str">
        <f>IF(終値!A226="","",IF(AND(安値!AE226&lt;安値!AD226,安値!AE226&lt;安値!AC226,安値!AE226&lt;安値!AF226,安値!AE226&lt;安値!AG226),26,""))</f>
        <v/>
      </c>
      <c r="AA226" s="500" t="str">
        <f>IF(終値!A226="","",IF(AND(安値!AF226&lt;安値!AE226,安値!AF226&lt;安値!AD226,安値!AF226&lt;安値!AG226,安値!AF226&lt;安値!AH226),27,""))</f>
        <v/>
      </c>
      <c r="AB226" s="500" t="str">
        <f>IF(終値!A226="","",IF(AND(安値!AG226&lt;安値!AF226,安値!AG226&lt;安値!AE226,安値!AG226&lt;安値!AH226,安値!AG226&lt;安値!AI226),28,""))</f>
        <v/>
      </c>
      <c r="AC226" s="500" t="str">
        <f>IF(終値!A226="","",IF(AND(高値!G226&gt;高値!F226,高値!G226&gt;高値!E226,高値!G226&gt;高値!H226,高値!G226&gt;高値!I226),2,""))</f>
        <v/>
      </c>
      <c r="AD226" s="500" t="str">
        <f>IF(終値!A226="","",IF(AND(高値!H226&gt;高値!G226,高値!H226&gt;高値!F226,高値!H226&gt;高値!I226,高値!H226&gt;高値!J226),3,""))</f>
        <v/>
      </c>
      <c r="AE226" s="500" t="str">
        <f>IF(終値!A226="","",IF(AND(高値!I226&gt;高値!H226,高値!I226&gt;高値!G226,高値!I226&gt;高値!J226,高値!I226&gt;高値!K226),4,""))</f>
        <v/>
      </c>
      <c r="AF226" s="500" t="str">
        <f>IF(終値!A226="","",IF(AND(高値!J226&gt;高値!I226,高値!J226&gt;高値!H226,高値!J226&gt;高値!K226,高値!J226&gt;高値!L226),5,""))</f>
        <v/>
      </c>
      <c r="AG226" s="500">
        <f>IF(終値!A226="","",IF(AND(高値!K226&gt;高値!J226,高値!K226&gt;高値!I226,高値!K226&gt;高値!L226,高値!K226&gt;高値!M226),6,""))</f>
        <v>6</v>
      </c>
      <c r="AH226" s="500" t="str">
        <f>IF(終値!A226="","",IF(AND(高値!L226&gt;高値!K226,高値!L226&gt;高値!J226,高値!L226&gt;高値!M226,高値!L226&gt;高値!N226),7,""))</f>
        <v/>
      </c>
      <c r="AI226" s="500" t="str">
        <f>IF(終値!A226="","",IF(AND(高値!M226&gt;高値!L226,高値!M226&gt;高値!K226,高値!M226&gt;高値!N226,高値!M226&gt;高値!O226),8,""))</f>
        <v/>
      </c>
      <c r="AJ226" s="500" t="str">
        <f>IF(終値!A226="","",IF(AND(高値!N226&gt;高値!M226,高値!N226&gt;高値!L226,高値!N226&gt;高値!O226,高値!N226&gt;高値!P226),9,""))</f>
        <v/>
      </c>
      <c r="AK226" s="500" t="str">
        <f>IF(終値!A226="","",IF(AND(高値!O226&gt;高値!N226,高値!O226&gt;高値!M226,高値!O226&gt;高値!P226,高値!O226&gt;高値!Q226),10,""))</f>
        <v/>
      </c>
      <c r="AL226" s="500" t="str">
        <f>IF(終値!A226="","",IF(AND(高値!P226&gt;高値!O226,高値!P226&gt;高値!N226,高値!P226&gt;高値!Q226,高値!P226&gt;高値!R226),11,""))</f>
        <v/>
      </c>
      <c r="AM226" s="500">
        <f>IF(終値!A226="","",IF(AND(高値!Q226&gt;高値!P226,高値!Q226&gt;高値!O226,高値!Q226&gt;高値!R226,高値!Q226&gt;高値!S226),12,""))</f>
        <v>12</v>
      </c>
      <c r="AN226" s="500" t="str">
        <f>IF(終値!A226="","",IF(AND(高値!R226&gt;高値!Q226,高値!R226&gt;高値!P226,高値!R226&gt;高値!S226,高値!R226&gt;高値!T226),13,""))</f>
        <v/>
      </c>
      <c r="AO226" s="500" t="str">
        <f>IF(終値!A226="","",IF(AND(高値!S226&gt;高値!R226,高値!S226&gt;高値!Q226,高値!S226&gt;高値!T226,高値!S226&gt;高値!U226),14,""))</f>
        <v/>
      </c>
      <c r="AP226" s="500" t="str">
        <f>IF(終値!A226="","",IF(AND(高値!T226&gt;高値!S226,高値!T226&gt;高値!R226,高値!T226&gt;高値!U226,高値!T226&gt;高値!V226),15,""))</f>
        <v/>
      </c>
      <c r="AQ226" s="500" t="str">
        <f>IF(終値!A226="","",IF(AND(高値!U226&gt;高値!T226,高値!U226&gt;高値!S226,高値!U226&gt;高値!V226,高値!U226&gt;高値!W226),16,""))</f>
        <v/>
      </c>
      <c r="AR226" s="500" t="str">
        <f>IF(終値!A226="","",IF(AND(高値!V226&gt;高値!U226,高値!V226&gt;高値!T226,高値!V226&gt;高値!W226,高値!V226&gt;高値!X226),17,""))</f>
        <v/>
      </c>
      <c r="AS226" s="500" t="str">
        <f>IF(終値!A226="","",IF(AND(高値!W226&gt;高値!V226,高値!W226&gt;高値!U226,高値!W226&gt;高値!X226,高値!W226&gt;高値!Y226),18,""))</f>
        <v/>
      </c>
      <c r="AT226" s="500" t="str">
        <f>IF(終値!A226="","",IF(AND(高値!X226&gt;高値!W226,高値!X226&gt;高値!V226,高値!X226&gt;高値!Y226,高値!X226&gt;高値!Z226),19,""))</f>
        <v/>
      </c>
      <c r="AU226" s="500">
        <f>IF(終値!A226="","",IF(AND(高値!Y226&gt;高値!X226,高値!Y226&gt;高値!W226,高値!Y226&gt;高値!Z226,高値!Y226&gt;高値!AA226),20,""))</f>
        <v>20</v>
      </c>
      <c r="AV226" s="500" t="str">
        <f>IF(終値!A226="","",IF(AND(高値!Z226&gt;高値!Y226,高値!Z226&gt;高値!X226,高値!Z226&gt;高値!AA226,高値!Z226&gt;高値!AB226),21,""))</f>
        <v/>
      </c>
      <c r="AW226" s="500" t="str">
        <f>IF(終値!A226="","",IF(AND(高値!AA226&gt;高値!Z226,高値!AA226&gt;高値!Y226,高値!AA226&gt;高値!AB226,高値!AA226&gt;高値!AC226),22,""))</f>
        <v/>
      </c>
      <c r="AX226" s="500" t="str">
        <f>IF(終値!A226="","",IF(AND(高値!AB226&gt;高値!AA226,高値!AB226&gt;高値!Z226,高値!AB226&gt;高値!AC226,高値!AB226&gt;高値!AD226),23,""))</f>
        <v/>
      </c>
      <c r="AY226" s="500" t="str">
        <f>IF(終値!A226="","",IF(AND(高値!AC226&gt;高値!AB226,高値!AC226&gt;高値!AA226,高値!AC226&gt;高値!AD226,高値!AC226&gt;高値!AE226),24,""))</f>
        <v/>
      </c>
      <c r="AZ226" s="500" t="str">
        <f>IF(終値!A226="","",IF(AND(高値!AD226&gt;高値!AC226,高値!AD226&gt;高値!AB226,高値!AD226&gt;高値!AE226,高値!AD226&gt;高値!AF226),25,""))</f>
        <v/>
      </c>
      <c r="BA226" s="500" t="str">
        <f>IF(終値!A226="","",IF(AND(高値!AE226&gt;高値!AD226,高値!AE226&gt;高値!AC226,高値!AE226&gt;高値!AF226,高値!AE226&gt;高値!AG226),26,""))</f>
        <v/>
      </c>
      <c r="BB226" s="500">
        <f>IF(終値!A226="","",IF(AND(高値!AF226&gt;高値!AE226,高値!AF226&gt;高値!AD226,高値!AF226&gt;高値!AG226,高値!AF226&gt;高値!AH226),27,""))</f>
        <v>27</v>
      </c>
      <c r="BC226" s="500" t="str">
        <f>IF(終値!A226="","",IF(AND(高値!AG226&gt;高値!AF226,高値!AG226&gt;高値!AE226,高値!AG226&gt;高値!AH226,高値!AG226&gt;高値!AI226),28,""))</f>
        <v/>
      </c>
      <c r="BD226" s="500">
        <f t="shared" si="18"/>
        <v>4</v>
      </c>
      <c r="BE226" s="500">
        <f t="shared" si="19"/>
        <v>4</v>
      </c>
      <c r="BF226" s="500">
        <f t="shared" si="20"/>
        <v>9</v>
      </c>
      <c r="BG226" s="500">
        <f>IF($BE226="","",INDEX(安値!$E226:$CZ226,1,$BE226+1))</f>
        <v>2679</v>
      </c>
      <c r="BH226" s="500">
        <f>IF($BF226="","",INDEX(安値!$E226:$CZ226,1,$BF226+1))</f>
        <v>2675</v>
      </c>
      <c r="BI226" s="500">
        <f>IF($BF226="","",MAX(INDEX(高値!$E226:$CZ226,1,$BE226+1):INDEX(高値!$E226:$CZ226,1,$BF226+1)))</f>
        <v>2930.5</v>
      </c>
      <c r="BJ226" s="500">
        <f>IF($BF226="","",AVERAGE(INDEX(終値!$E226:$CZ226,1,$BF226+1):INDEX(終値!$E226:$CZ226,1,$BF226+20))-2*STDEVP(INDEX(終値!$E226:$CZ226,1,$BF226+1):INDEX(終値!$E226:$CZ226,1,$BF226+20)))</f>
        <v>2695.8422613821499</v>
      </c>
      <c r="BK226" s="500">
        <f>IF($BE226="","",AVERAGE(INDEX(終値!$E226:$CZ226,1,$BE226+1):INDEX(終値!$E226:$CZ226,1,$BE226+20))-2*STDEVP(INDEX(終値!$E226:$CZ226,1,$BE226+1):INDEX(終値!$E226:$CZ226,1,$BE226+20)))</f>
        <v>2737.5583986482866</v>
      </c>
      <c r="BL226" s="500">
        <f t="shared" si="21"/>
        <v>4</v>
      </c>
      <c r="BM226" s="500">
        <f t="shared" si="22"/>
        <v>6</v>
      </c>
      <c r="BN226" s="500">
        <f t="shared" si="23"/>
        <v>12</v>
      </c>
      <c r="BO226" s="500">
        <f>IF($BM226="","",INDEX(高値!$E226:$CZ226,1,$BM226+1))</f>
        <v>2930.5</v>
      </c>
      <c r="BP226" s="500">
        <f>IF($BN226="","",INDEX(高値!$E226:$CZ226,1,$BN226+1))</f>
        <v>2885</v>
      </c>
      <c r="BQ226" s="500">
        <f>IF($BN226="","",MIN(INDEX(安値!$E226:$CZ226,1,$BM226+1):INDEX(安値!$E226:$CZ226,1,$BN226+1)))</f>
        <v>2675</v>
      </c>
      <c r="BR226" s="500">
        <f>IF($BN226="","",AVERAGE(INDEX(終値!$E226:$CZ226,1,$BN226+1):INDEX(終値!$E226:$CZ226,1,$BN226+20))+2*STDEVP(INDEX(終値!$E226:$CZ226,1,$BN226+1):INDEX(終値!$E226:$CZ226,1,$BN226+20)))</f>
        <v>2931.2619360113913</v>
      </c>
      <c r="BS226" s="500">
        <f>IF($BM226="","",AVERAGE(INDEX(終値!$E226:$CZ226,1,$BM226+1):INDEX(終値!$E226:$CZ226,1,$BM226+20))+2*STDEVP(INDEX(終値!$E226:$CZ226,1,$BM226+1):INDEX(終値!$E226:$CZ226,1,$BM226+20)))</f>
        <v>2933.4264358206824</v>
      </c>
      <c r="BT226" s="497" t="str">
        <f>IFERROR(IF(AND($BD226&gt;=2,ABS($BG226-$BH226)/$BH226&lt;=BB設定!$B$12,$BI226&gt;=MAX($BH226,$BG226)*(1+BB設定!$B$13),終値!E226&gt;$BG226),IF(OR(終値!E226&gt;=$BI226,AND($BH226&lt;$BJ226,$BG226&gt;=$BK226)),"二番底W▲","二番底W形成"),IF(AND($BL226&gt;=2,ABS($BO226-$BP226)/$BP226&lt;=BB設定!$B$12,$BQ226&lt;=MIN($BP226,$BO226)*(1-BB設定!$B$13),終値!E226&lt;$BO226),IF(OR(終値!E226&lt;=$BQ226,AND($BP226&gt;$BR226,$BO226&lt;=$BS226)),"二番天井M▼","二番天井M形成"),"－")),"－")</f>
        <v>二番底W形成</v>
      </c>
    </row>
    <row r="227" spans="2:72">
      <c r="B227" s="500" t="str">
        <f>IF(終値!A227="","",IF(AND(安値!G227&lt;安値!F227,安値!G227&lt;安値!E227,安値!G227&lt;安値!H227,安値!G227&lt;安値!I227),2,""))</f>
        <v/>
      </c>
      <c r="C227" s="500">
        <f>IF(終値!A227="","",IF(AND(安値!H227&lt;安値!G227,安値!H227&lt;安値!F227,安値!H227&lt;安値!I227,安値!H227&lt;安値!J227),3,""))</f>
        <v>3</v>
      </c>
      <c r="D227" s="500" t="str">
        <f>IF(終値!A227="","",IF(AND(安値!I227&lt;安値!H227,安値!I227&lt;安値!G227,安値!I227&lt;安値!J227,安値!I227&lt;安値!K227),4,""))</f>
        <v/>
      </c>
      <c r="E227" s="500" t="str">
        <f>IF(終値!A227="","",IF(AND(安値!J227&lt;安値!I227,安値!J227&lt;安値!H227,安値!J227&lt;安値!K227,安値!J227&lt;安値!L227),5,""))</f>
        <v/>
      </c>
      <c r="F227" s="500">
        <f>IF(終値!A227="","",IF(AND(安値!K227&lt;安値!J227,安値!K227&lt;安値!I227,安値!K227&lt;安値!L227,安値!K227&lt;安値!M227),6,""))</f>
        <v>6</v>
      </c>
      <c r="G227" s="500" t="str">
        <f>IF(終値!A227="","",IF(AND(安値!L227&lt;安値!K227,安値!L227&lt;安値!J227,安値!L227&lt;安値!M227,安値!L227&lt;安値!N227),7,""))</f>
        <v/>
      </c>
      <c r="H227" s="500" t="str">
        <f>IF(終値!A227="","",IF(AND(安値!M227&lt;安値!L227,安値!M227&lt;安値!K227,安値!M227&lt;安値!N227,安値!M227&lt;安値!O227),8,""))</f>
        <v/>
      </c>
      <c r="I227" s="500" t="str">
        <f>IF(終値!A227="","",IF(AND(安値!N227&lt;安値!M227,安値!N227&lt;安値!L227,安値!N227&lt;安値!O227,安値!N227&lt;安値!P227),9,""))</f>
        <v/>
      </c>
      <c r="J227" s="500" t="str">
        <f>IF(終値!A227="","",IF(AND(安値!O227&lt;安値!N227,安値!O227&lt;安値!M227,安値!O227&lt;安値!P227,安値!O227&lt;安値!Q227),10,""))</f>
        <v/>
      </c>
      <c r="K227" s="500" t="str">
        <f>IF(終値!A227="","",IF(AND(安値!P227&lt;安値!O227,安値!P227&lt;安値!N227,安値!P227&lt;安値!Q227,安値!P227&lt;安値!R227),11,""))</f>
        <v/>
      </c>
      <c r="L227" s="500" t="str">
        <f>IF(終値!A227="","",IF(AND(安値!Q227&lt;安値!P227,安値!Q227&lt;安値!O227,安値!Q227&lt;安値!R227,安値!Q227&lt;安値!S227),12,""))</f>
        <v/>
      </c>
      <c r="M227" s="500">
        <f>IF(終値!A227="","",IF(AND(安値!R227&lt;安値!Q227,安値!R227&lt;安値!P227,安値!R227&lt;安値!S227,安値!R227&lt;安値!T227),13,""))</f>
        <v>13</v>
      </c>
      <c r="N227" s="500" t="str">
        <f>IF(終値!A227="","",IF(AND(安値!S227&lt;安値!R227,安値!S227&lt;安値!Q227,安値!S227&lt;安値!T227,安値!S227&lt;安値!U227),14,""))</f>
        <v/>
      </c>
      <c r="O227" s="500" t="str">
        <f>IF(終値!A227="","",IF(AND(安値!T227&lt;安値!S227,安値!T227&lt;安値!R227,安値!T227&lt;安値!U227,安値!T227&lt;安値!V227),15,""))</f>
        <v/>
      </c>
      <c r="P227" s="500">
        <f>IF(終値!A227="","",IF(AND(安値!U227&lt;安値!T227,安値!U227&lt;安値!S227,安値!U227&lt;安値!V227,安値!U227&lt;安値!W227),16,""))</f>
        <v>16</v>
      </c>
      <c r="Q227" s="500" t="str">
        <f>IF(終値!A227="","",IF(AND(安値!V227&lt;安値!U227,安値!V227&lt;安値!T227,安値!V227&lt;安値!W227,安値!V227&lt;安値!X227),17,""))</f>
        <v/>
      </c>
      <c r="R227" s="500" t="str">
        <f>IF(終値!A227="","",IF(AND(安値!W227&lt;安値!V227,安値!W227&lt;安値!U227,安値!W227&lt;安値!X227,安値!W227&lt;安値!Y227),18,""))</f>
        <v/>
      </c>
      <c r="S227" s="500" t="str">
        <f>IF(終値!A227="","",IF(AND(安値!X227&lt;安値!W227,安値!X227&lt;安値!V227,安値!X227&lt;安値!Y227,安値!X227&lt;安値!Z227),19,""))</f>
        <v/>
      </c>
      <c r="T227" s="500" t="str">
        <f>IF(終値!A227="","",IF(AND(安値!Y227&lt;安値!X227,安値!Y227&lt;安値!W227,安値!Y227&lt;安値!Z227,安値!Y227&lt;安値!AA227),20,""))</f>
        <v/>
      </c>
      <c r="U227" s="500" t="str">
        <f>IF(終値!A227="","",IF(AND(安値!Z227&lt;安値!Y227,安値!Z227&lt;安値!X227,安値!Z227&lt;安値!AA227,安値!Z227&lt;安値!AB227),21,""))</f>
        <v/>
      </c>
      <c r="V227" s="500" t="str">
        <f>IF(終値!A227="","",IF(AND(安値!AA227&lt;安値!Z227,安値!AA227&lt;安値!Y227,安値!AA227&lt;安値!AB227,安値!AA227&lt;安値!AC227),22,""))</f>
        <v/>
      </c>
      <c r="W227" s="500" t="str">
        <f>IF(終値!A227="","",IF(AND(安値!AB227&lt;安値!AA227,安値!AB227&lt;安値!Z227,安値!AB227&lt;安値!AC227,安値!AB227&lt;安値!AD227),23,""))</f>
        <v/>
      </c>
      <c r="X227" s="500">
        <f>IF(終値!A227="","",IF(AND(安値!AC227&lt;安値!AB227,安値!AC227&lt;安値!AA227,安値!AC227&lt;安値!AD227,安値!AC227&lt;安値!AE227),24,""))</f>
        <v>24</v>
      </c>
      <c r="Y227" s="500" t="str">
        <f>IF(終値!A227="","",IF(AND(安値!AD227&lt;安値!AC227,安値!AD227&lt;安値!AB227,安値!AD227&lt;安値!AE227,安値!AD227&lt;安値!AF227),25,""))</f>
        <v/>
      </c>
      <c r="Z227" s="500" t="str">
        <f>IF(終値!A227="","",IF(AND(安値!AE227&lt;安値!AD227,安値!AE227&lt;安値!AC227,安値!AE227&lt;安値!AF227,安値!AE227&lt;安値!AG227),26,""))</f>
        <v/>
      </c>
      <c r="AA227" s="500">
        <f>IF(終値!A227="","",IF(AND(安値!AF227&lt;安値!AE227,安値!AF227&lt;安値!AD227,安値!AF227&lt;安値!AG227,安値!AF227&lt;安値!AH227),27,""))</f>
        <v>27</v>
      </c>
      <c r="AB227" s="500" t="str">
        <f>IF(終値!A227="","",IF(AND(安値!AG227&lt;安値!AF227,安値!AG227&lt;安値!AE227,安値!AG227&lt;安値!AH227,安値!AG227&lt;安値!AI227),28,""))</f>
        <v/>
      </c>
      <c r="AC227" s="500" t="str">
        <f>IF(終値!A227="","",IF(AND(高値!G227&gt;高値!F227,高値!G227&gt;高値!E227,高値!G227&gt;高値!H227,高値!G227&gt;高値!I227),2,""))</f>
        <v/>
      </c>
      <c r="AD227" s="500" t="str">
        <f>IF(終値!A227="","",IF(AND(高値!H227&gt;高値!G227,高値!H227&gt;高値!F227,高値!H227&gt;高値!I227,高値!H227&gt;高値!J227),3,""))</f>
        <v/>
      </c>
      <c r="AE227" s="500" t="str">
        <f>IF(終値!A227="","",IF(AND(高値!I227&gt;高値!H227,高値!I227&gt;高値!G227,高値!I227&gt;高値!J227,高値!I227&gt;高値!K227),4,""))</f>
        <v/>
      </c>
      <c r="AF227" s="500">
        <f>IF(終値!A227="","",IF(AND(高値!J227&gt;高値!I227,高値!J227&gt;高値!H227,高値!J227&gt;高値!K227,高値!J227&gt;高値!L227),5,""))</f>
        <v>5</v>
      </c>
      <c r="AG227" s="500" t="str">
        <f>IF(終値!A227="","",IF(AND(高値!K227&gt;高値!J227,高値!K227&gt;高値!I227,高値!K227&gt;高値!L227,高値!K227&gt;高値!M227),6,""))</f>
        <v/>
      </c>
      <c r="AH227" s="500" t="str">
        <f>IF(終値!A227="","",IF(AND(高値!L227&gt;高値!K227,高値!L227&gt;高値!J227,高値!L227&gt;高値!M227,高値!L227&gt;高値!N227),7,""))</f>
        <v/>
      </c>
      <c r="AI227" s="500" t="str">
        <f>IF(終値!A227="","",IF(AND(高値!M227&gt;高値!L227,高値!M227&gt;高値!K227,高値!M227&gt;高値!N227,高値!M227&gt;高値!O227),8,""))</f>
        <v/>
      </c>
      <c r="AJ227" s="500">
        <f>IF(終値!A227="","",IF(AND(高値!N227&gt;高値!M227,高値!N227&gt;高値!L227,高値!N227&gt;高値!O227,高値!N227&gt;高値!P227),9,""))</f>
        <v>9</v>
      </c>
      <c r="AK227" s="500" t="str">
        <f>IF(終値!A227="","",IF(AND(高値!O227&gt;高値!N227,高値!O227&gt;高値!M227,高値!O227&gt;高値!P227,高値!O227&gt;高値!Q227),10,""))</f>
        <v/>
      </c>
      <c r="AL227" s="500" t="str">
        <f>IF(終値!A227="","",IF(AND(高値!P227&gt;高値!O227,高値!P227&gt;高値!N227,高値!P227&gt;高値!Q227,高値!P227&gt;高値!R227),11,""))</f>
        <v/>
      </c>
      <c r="AM227" s="500" t="str">
        <f>IF(終値!A227="","",IF(AND(高値!Q227&gt;高値!P227,高値!Q227&gt;高値!O227,高値!Q227&gt;高値!R227,高値!Q227&gt;高値!S227),12,""))</f>
        <v/>
      </c>
      <c r="AN227" s="500" t="str">
        <f>IF(終値!A227="","",IF(AND(高値!R227&gt;高値!Q227,高値!R227&gt;高値!P227,高値!R227&gt;高値!S227,高値!R227&gt;高値!T227),13,""))</f>
        <v/>
      </c>
      <c r="AO227" s="500" t="str">
        <f>IF(終値!A227="","",IF(AND(高値!S227&gt;高値!R227,高値!S227&gt;高値!Q227,高値!S227&gt;高値!T227,高値!S227&gt;高値!U227),14,""))</f>
        <v/>
      </c>
      <c r="AP227" s="500" t="str">
        <f>IF(終値!A227="","",IF(AND(高値!T227&gt;高値!S227,高値!T227&gt;高値!R227,高値!T227&gt;高値!U227,高値!T227&gt;高値!V227),15,""))</f>
        <v/>
      </c>
      <c r="AQ227" s="500" t="str">
        <f>IF(終値!A227="","",IF(AND(高値!U227&gt;高値!T227,高値!U227&gt;高値!S227,高値!U227&gt;高値!V227,高値!U227&gt;高値!W227),16,""))</f>
        <v/>
      </c>
      <c r="AR227" s="500">
        <f>IF(終値!A227="","",IF(AND(高値!V227&gt;高値!U227,高値!V227&gt;高値!T227,高値!V227&gt;高値!W227,高値!V227&gt;高値!X227),17,""))</f>
        <v>17</v>
      </c>
      <c r="AS227" s="500" t="str">
        <f>IF(終値!A227="","",IF(AND(高値!W227&gt;高値!V227,高値!W227&gt;高値!U227,高値!W227&gt;高値!X227,高値!W227&gt;高値!Y227),18,""))</f>
        <v/>
      </c>
      <c r="AT227" s="500" t="str">
        <f>IF(終値!A227="","",IF(AND(高値!X227&gt;高値!W227,高値!X227&gt;高値!V227,高値!X227&gt;高値!Y227,高値!X227&gt;高値!Z227),19,""))</f>
        <v/>
      </c>
      <c r="AU227" s="500" t="str">
        <f>IF(終値!A227="","",IF(AND(高値!Y227&gt;高値!X227,高値!Y227&gt;高値!W227,高値!Y227&gt;高値!Z227,高値!Y227&gt;高値!AA227),20,""))</f>
        <v/>
      </c>
      <c r="AV227" s="500" t="str">
        <f>IF(終値!A227="","",IF(AND(高値!Z227&gt;高値!Y227,高値!Z227&gt;高値!X227,高値!Z227&gt;高値!AA227,高値!Z227&gt;高値!AB227),21,""))</f>
        <v/>
      </c>
      <c r="AW227" s="500" t="str">
        <f>IF(終値!A227="","",IF(AND(高値!AA227&gt;高値!Z227,高値!AA227&gt;高値!Y227,高値!AA227&gt;高値!AB227,高値!AA227&gt;高値!AC227),22,""))</f>
        <v/>
      </c>
      <c r="AX227" s="500" t="str">
        <f>IF(終値!A227="","",IF(AND(高値!AB227&gt;高値!AA227,高値!AB227&gt;高値!Z227,高値!AB227&gt;高値!AC227,高値!AB227&gt;高値!AD227),23,""))</f>
        <v/>
      </c>
      <c r="AY227" s="500" t="str">
        <f>IF(終値!A227="","",IF(AND(高値!AC227&gt;高値!AB227,高値!AC227&gt;高値!AA227,高値!AC227&gt;高値!AD227,高値!AC227&gt;高値!AE227),24,""))</f>
        <v/>
      </c>
      <c r="AZ227" s="500" t="str">
        <f>IF(終値!A227="","",IF(AND(高値!AD227&gt;高値!AC227,高値!AD227&gt;高値!AB227,高値!AD227&gt;高値!AE227,高値!AD227&gt;高値!AF227),25,""))</f>
        <v/>
      </c>
      <c r="BA227" s="500" t="str">
        <f>IF(終値!A227="","",IF(AND(高値!AE227&gt;高値!AD227,高値!AE227&gt;高値!AC227,高値!AE227&gt;高値!AF227,高値!AE227&gt;高値!AG227),26,""))</f>
        <v/>
      </c>
      <c r="BB227" s="500" t="str">
        <f>IF(終値!A227="","",IF(AND(高値!AF227&gt;高値!AE227,高値!AF227&gt;高値!AD227,高値!AF227&gt;高値!AG227,高値!AF227&gt;高値!AH227),27,""))</f>
        <v/>
      </c>
      <c r="BC227" s="500" t="str">
        <f>IF(終値!A227="","",IF(AND(高値!AG227&gt;高値!AF227,高値!AG227&gt;高値!AE227,高値!AG227&gt;高値!AH227,高値!AG227&gt;高値!AI227),28,""))</f>
        <v/>
      </c>
      <c r="BD227" s="500">
        <f t="shared" si="18"/>
        <v>6</v>
      </c>
      <c r="BE227" s="500">
        <f t="shared" si="19"/>
        <v>3</v>
      </c>
      <c r="BF227" s="500">
        <f t="shared" si="20"/>
        <v>6</v>
      </c>
      <c r="BG227" s="500">
        <f>IF($BE227="","",INDEX(安値!$E227:$CZ227,1,$BE227+1))</f>
        <v>32130</v>
      </c>
      <c r="BH227" s="500">
        <f>IF($BF227="","",INDEX(安値!$E227:$CZ227,1,$BF227+1))</f>
        <v>32870</v>
      </c>
      <c r="BI227" s="500">
        <f>IF($BF227="","",MAX(INDEX(高値!$E227:$CZ227,1,$BE227+1):INDEX(高値!$E227:$CZ227,1,$BF227+1)))</f>
        <v>34040</v>
      </c>
      <c r="BJ227" s="500">
        <f>IF($BF227="","",AVERAGE(INDEX(終値!$E227:$CZ227,1,$BF227+1):INDEX(終値!$E227:$CZ227,1,$BF227+20))-2*STDEVP(INDEX(終値!$E227:$CZ227,1,$BF227+1):INDEX(終値!$E227:$CZ227,1,$BF227+20)))</f>
        <v>30938.58242973825</v>
      </c>
      <c r="BK227" s="500">
        <f>IF($BE227="","",AVERAGE(INDEX(終値!$E227:$CZ227,1,$BE227+1):INDEX(終値!$E227:$CZ227,1,$BE227+20))-2*STDEVP(INDEX(終値!$E227:$CZ227,1,$BE227+1):INDEX(終値!$E227:$CZ227,1,$BE227+20)))</f>
        <v>31563.295118278878</v>
      </c>
      <c r="BL227" s="500">
        <f t="shared" si="21"/>
        <v>3</v>
      </c>
      <c r="BM227" s="500">
        <f t="shared" si="22"/>
        <v>5</v>
      </c>
      <c r="BN227" s="500">
        <f t="shared" si="23"/>
        <v>9</v>
      </c>
      <c r="BO227" s="500">
        <f>IF($BM227="","",INDEX(高値!$E227:$CZ227,1,$BM227+1))</f>
        <v>34040</v>
      </c>
      <c r="BP227" s="500">
        <f>IF($BN227="","",INDEX(高値!$E227:$CZ227,1,$BN227+1))</f>
        <v>34680</v>
      </c>
      <c r="BQ227" s="500">
        <f>IF($BN227="","",MIN(INDEX(安値!$E227:$CZ227,1,$BM227+1):INDEX(安値!$E227:$CZ227,1,$BN227+1)))</f>
        <v>32870</v>
      </c>
      <c r="BR227" s="500">
        <f>IF($BN227="","",AVERAGE(INDEX(終値!$E227:$CZ227,1,$BN227+1):INDEX(終値!$E227:$CZ227,1,$BN227+20))+2*STDEVP(INDEX(終値!$E227:$CZ227,1,$BN227+1):INDEX(終値!$E227:$CZ227,1,$BN227+20)))</f>
        <v>34075.28158641066</v>
      </c>
      <c r="BS227" s="500">
        <f>IF($BM227="","",AVERAGE(INDEX(終値!$E227:$CZ227,1,$BM227+1):INDEX(終値!$E227:$CZ227,1,$BM227+20))+2*STDEVP(INDEX(終値!$E227:$CZ227,1,$BM227+1):INDEX(終値!$E227:$CZ227,1,$BM227+20)))</f>
        <v>34445.342681324822</v>
      </c>
      <c r="BT227" s="497" t="str">
        <f>IFERROR(IF(AND($BD227&gt;=2,ABS($BG227-$BH227)/$BH227&lt;=BB設定!$B$12,$BI227&gt;=MAX($BH227,$BG227)*(1+BB設定!$B$13),終値!E227&gt;$BG227),IF(OR(終値!E227&gt;=$BI227,AND($BH227&lt;$BJ227,$BG227&gt;=$BK227)),"二番底W▲","二番底W形成"),IF(AND($BL227&gt;=2,ABS($BO227-$BP227)/$BP227&lt;=BB設定!$B$12,$BQ227&lt;=MIN($BP227,$BO227)*(1-BB設定!$B$13),終値!E227&lt;$BO227),IF(OR(終値!E227&lt;=$BQ227,AND($BP227&gt;$BR227,$BO227&lt;=$BS227)),"二番天井M▼","二番天井M形成"),"－")),"－")</f>
        <v>二番底W形成</v>
      </c>
    </row>
    <row r="228" spans="2:72">
      <c r="B228" s="500">
        <f>IF(終値!A228="","",IF(AND(安値!G228&lt;安値!F228,安値!G228&lt;安値!E228,安値!G228&lt;安値!H228,安値!G228&lt;安値!I228),2,""))</f>
        <v>2</v>
      </c>
      <c r="C228" s="500" t="str">
        <f>IF(終値!A228="","",IF(AND(安値!H228&lt;安値!G228,安値!H228&lt;安値!F228,安値!H228&lt;安値!I228,安値!H228&lt;安値!J228),3,""))</f>
        <v/>
      </c>
      <c r="D228" s="500" t="str">
        <f>IF(終値!A228="","",IF(AND(安値!I228&lt;安値!H228,安値!I228&lt;安値!G228,安値!I228&lt;安値!J228,安値!I228&lt;安値!K228),4,""))</f>
        <v/>
      </c>
      <c r="E228" s="500" t="str">
        <f>IF(終値!A228="","",IF(AND(安値!J228&lt;安値!I228,安値!J228&lt;安値!H228,安値!J228&lt;安値!K228,安値!J228&lt;安値!L228),5,""))</f>
        <v/>
      </c>
      <c r="F228" s="500" t="str">
        <f>IF(終値!A228="","",IF(AND(安値!K228&lt;安値!J228,安値!K228&lt;安値!I228,安値!K228&lt;安値!L228,安値!K228&lt;安値!M228),6,""))</f>
        <v/>
      </c>
      <c r="G228" s="500" t="str">
        <f>IF(終値!A228="","",IF(AND(安値!L228&lt;安値!K228,安値!L228&lt;安値!J228,安値!L228&lt;安値!M228,安値!L228&lt;安値!N228),7,""))</f>
        <v/>
      </c>
      <c r="H228" s="500" t="str">
        <f>IF(終値!A228="","",IF(AND(安値!M228&lt;安値!L228,安値!M228&lt;安値!K228,安値!M228&lt;安値!N228,安値!M228&lt;安値!O228),8,""))</f>
        <v/>
      </c>
      <c r="I228" s="500">
        <f>IF(終値!A228="","",IF(AND(安値!N228&lt;安値!M228,安値!N228&lt;安値!L228,安値!N228&lt;安値!O228,安値!N228&lt;安値!P228),9,""))</f>
        <v>9</v>
      </c>
      <c r="J228" s="500" t="str">
        <f>IF(終値!A228="","",IF(AND(安値!O228&lt;安値!N228,安値!O228&lt;安値!M228,安値!O228&lt;安値!P228,安値!O228&lt;安値!Q228),10,""))</f>
        <v/>
      </c>
      <c r="K228" s="500" t="str">
        <f>IF(終値!A228="","",IF(AND(安値!P228&lt;安値!O228,安値!P228&lt;安値!N228,安値!P228&lt;安値!Q228,安値!P228&lt;安値!R228),11,""))</f>
        <v/>
      </c>
      <c r="L228" s="500" t="str">
        <f>IF(終値!A228="","",IF(AND(安値!Q228&lt;安値!P228,安値!Q228&lt;安値!O228,安値!Q228&lt;安値!R228,安値!Q228&lt;安値!S228),12,""))</f>
        <v/>
      </c>
      <c r="M228" s="500">
        <f>IF(終値!A228="","",IF(AND(安値!R228&lt;安値!Q228,安値!R228&lt;安値!P228,安値!R228&lt;安値!S228,安値!R228&lt;安値!T228),13,""))</f>
        <v>13</v>
      </c>
      <c r="N228" s="500" t="str">
        <f>IF(終値!A228="","",IF(AND(安値!S228&lt;安値!R228,安値!S228&lt;安値!Q228,安値!S228&lt;安値!T228,安値!S228&lt;安値!U228),14,""))</f>
        <v/>
      </c>
      <c r="O228" s="500" t="str">
        <f>IF(終値!A228="","",IF(AND(安値!T228&lt;安値!S228,安値!T228&lt;安値!R228,安値!T228&lt;安値!U228,安値!T228&lt;安値!V228),15,""))</f>
        <v/>
      </c>
      <c r="P228" s="500" t="str">
        <f>IF(終値!A228="","",IF(AND(安値!U228&lt;安値!T228,安値!U228&lt;安値!S228,安値!U228&lt;安値!V228,安値!U228&lt;安値!W228),16,""))</f>
        <v/>
      </c>
      <c r="Q228" s="500" t="str">
        <f>IF(終値!A228="","",IF(AND(安値!V228&lt;安値!U228,安値!V228&lt;安値!T228,安値!V228&lt;安値!W228,安値!V228&lt;安値!X228),17,""))</f>
        <v/>
      </c>
      <c r="R228" s="500" t="str">
        <f>IF(終値!A228="","",IF(AND(安値!W228&lt;安値!V228,安値!W228&lt;安値!U228,安値!W228&lt;安値!X228,安値!W228&lt;安値!Y228),18,""))</f>
        <v/>
      </c>
      <c r="S228" s="500">
        <f>IF(終値!A228="","",IF(AND(安値!X228&lt;安値!W228,安値!X228&lt;安値!V228,安値!X228&lt;安値!Y228,安値!X228&lt;安値!Z228),19,""))</f>
        <v>19</v>
      </c>
      <c r="T228" s="500" t="str">
        <f>IF(終値!A228="","",IF(AND(安値!Y228&lt;安値!X228,安値!Y228&lt;安値!W228,安値!Y228&lt;安値!Z228,安値!Y228&lt;安値!AA228),20,""))</f>
        <v/>
      </c>
      <c r="U228" s="500" t="str">
        <f>IF(終値!A228="","",IF(AND(安値!Z228&lt;安値!Y228,安値!Z228&lt;安値!X228,安値!Z228&lt;安値!AA228,安値!Z228&lt;安値!AB228),21,""))</f>
        <v/>
      </c>
      <c r="V228" s="500" t="str">
        <f>IF(終値!A228="","",IF(AND(安値!AA228&lt;安値!Z228,安値!AA228&lt;安値!Y228,安値!AA228&lt;安値!AB228,安値!AA228&lt;安値!AC228),22,""))</f>
        <v/>
      </c>
      <c r="W228" s="500" t="str">
        <f>IF(終値!A228="","",IF(AND(安値!AB228&lt;安値!AA228,安値!AB228&lt;安値!Z228,安値!AB228&lt;安値!AC228,安値!AB228&lt;安値!AD228),23,""))</f>
        <v/>
      </c>
      <c r="X228" s="500" t="str">
        <f>IF(終値!A228="","",IF(AND(安値!AC228&lt;安値!AB228,安値!AC228&lt;安値!AA228,安値!AC228&lt;安値!AD228,安値!AC228&lt;安値!AE228),24,""))</f>
        <v/>
      </c>
      <c r="Y228" s="500" t="str">
        <f>IF(終値!A228="","",IF(AND(安値!AD228&lt;安値!AC228,安値!AD228&lt;安値!AB228,安値!AD228&lt;安値!AE228,安値!AD228&lt;安値!AF228),25,""))</f>
        <v/>
      </c>
      <c r="Z228" s="500" t="str">
        <f>IF(終値!A228="","",IF(AND(安値!AE228&lt;安値!AD228,安値!AE228&lt;安値!AC228,安値!AE228&lt;安値!AF228,安値!AE228&lt;安値!AG228),26,""))</f>
        <v/>
      </c>
      <c r="AA228" s="500" t="str">
        <f>IF(終値!A228="","",IF(AND(安値!AF228&lt;安値!AE228,安値!AF228&lt;安値!AD228,安値!AF228&lt;安値!AG228,安値!AF228&lt;安値!AH228),27,""))</f>
        <v/>
      </c>
      <c r="AB228" s="500" t="str">
        <f>IF(終値!A228="","",IF(AND(安値!AG228&lt;安値!AF228,安値!AG228&lt;安値!AE228,安値!AG228&lt;安値!AH228,安値!AG228&lt;安値!AI228),28,""))</f>
        <v/>
      </c>
      <c r="AC228" s="500" t="str">
        <f>IF(終値!A228="","",IF(AND(高値!G228&gt;高値!F228,高値!G228&gt;高値!E228,高値!G228&gt;高値!H228,高値!G228&gt;高値!I228),2,""))</f>
        <v/>
      </c>
      <c r="AD228" s="500" t="str">
        <f>IF(終値!A228="","",IF(AND(高値!H228&gt;高値!G228,高値!H228&gt;高値!F228,高値!H228&gt;高値!I228,高値!H228&gt;高値!J228),3,""))</f>
        <v/>
      </c>
      <c r="AE228" s="500">
        <f>IF(終値!A228="","",IF(AND(高値!I228&gt;高値!H228,高値!I228&gt;高値!G228,高値!I228&gt;高値!J228,高値!I228&gt;高値!K228),4,""))</f>
        <v>4</v>
      </c>
      <c r="AF228" s="500" t="str">
        <f>IF(終値!A228="","",IF(AND(高値!J228&gt;高値!I228,高値!J228&gt;高値!H228,高値!J228&gt;高値!K228,高値!J228&gt;高値!L228),5,""))</f>
        <v/>
      </c>
      <c r="AG228" s="500" t="str">
        <f>IF(終値!A228="","",IF(AND(高値!K228&gt;高値!J228,高値!K228&gt;高値!I228,高値!K228&gt;高値!L228,高値!K228&gt;高値!M228),6,""))</f>
        <v/>
      </c>
      <c r="AH228" s="500" t="str">
        <f>IF(終値!A228="","",IF(AND(高値!L228&gt;高値!K228,高値!L228&gt;高値!J228,高値!L228&gt;高値!M228,高値!L228&gt;高値!N228),7,""))</f>
        <v/>
      </c>
      <c r="AI228" s="500" t="str">
        <f>IF(終値!A228="","",IF(AND(高値!M228&gt;高値!L228,高値!M228&gt;高値!K228,高値!M228&gt;高値!N228,高値!M228&gt;高値!O228),8,""))</f>
        <v/>
      </c>
      <c r="AJ228" s="500" t="str">
        <f>IF(終値!A228="","",IF(AND(高値!N228&gt;高値!M228,高値!N228&gt;高値!L228,高値!N228&gt;高値!O228,高値!N228&gt;高値!P228),9,""))</f>
        <v/>
      </c>
      <c r="AK228" s="500" t="str">
        <f>IF(終値!A228="","",IF(AND(高値!O228&gt;高値!N228,高値!O228&gt;高値!M228,高値!O228&gt;高値!P228,高値!O228&gt;高値!Q228),10,""))</f>
        <v/>
      </c>
      <c r="AL228" s="500" t="str">
        <f>IF(終値!A228="","",IF(AND(高値!P228&gt;高値!O228,高値!P228&gt;高値!N228,高値!P228&gt;高値!Q228,高値!P228&gt;高値!R228),11,""))</f>
        <v/>
      </c>
      <c r="AM228" s="500" t="str">
        <f>IF(終値!A228="","",IF(AND(高値!Q228&gt;高値!P228,高値!Q228&gt;高値!O228,高値!Q228&gt;高値!R228,高値!Q228&gt;高値!S228),12,""))</f>
        <v/>
      </c>
      <c r="AN228" s="500" t="str">
        <f>IF(終値!A228="","",IF(AND(高値!R228&gt;高値!Q228,高値!R228&gt;高値!P228,高値!R228&gt;高値!S228,高値!R228&gt;高値!T228),13,""))</f>
        <v/>
      </c>
      <c r="AO228" s="500" t="str">
        <f>IF(終値!A228="","",IF(AND(高値!S228&gt;高値!R228,高値!S228&gt;高値!Q228,高値!S228&gt;高値!T228,高値!S228&gt;高値!U228),14,""))</f>
        <v/>
      </c>
      <c r="AP228" s="500" t="str">
        <f>IF(終値!A228="","",IF(AND(高値!T228&gt;高値!S228,高値!T228&gt;高値!R228,高値!T228&gt;高値!U228,高値!T228&gt;高値!V228),15,""))</f>
        <v/>
      </c>
      <c r="AQ228" s="500" t="str">
        <f>IF(終値!A228="","",IF(AND(高値!U228&gt;高値!T228,高値!U228&gt;高値!S228,高値!U228&gt;高値!V228,高値!U228&gt;高値!W228),16,""))</f>
        <v/>
      </c>
      <c r="AR228" s="500">
        <f>IF(終値!A228="","",IF(AND(高値!V228&gt;高値!U228,高値!V228&gt;高値!T228,高値!V228&gt;高値!W228,高値!V228&gt;高値!X228),17,""))</f>
        <v>17</v>
      </c>
      <c r="AS228" s="500" t="str">
        <f>IF(終値!A228="","",IF(AND(高値!W228&gt;高値!V228,高値!W228&gt;高値!U228,高値!W228&gt;高値!X228,高値!W228&gt;高値!Y228),18,""))</f>
        <v/>
      </c>
      <c r="AT228" s="500" t="str">
        <f>IF(終値!A228="","",IF(AND(高値!X228&gt;高値!W228,高値!X228&gt;高値!V228,高値!X228&gt;高値!Y228,高値!X228&gt;高値!Z228),19,""))</f>
        <v/>
      </c>
      <c r="AU228" s="500">
        <f>IF(終値!A228="","",IF(AND(高値!Y228&gt;高値!X228,高値!Y228&gt;高値!W228,高値!Y228&gt;高値!Z228,高値!Y228&gt;高値!AA228),20,""))</f>
        <v>20</v>
      </c>
      <c r="AV228" s="500" t="str">
        <f>IF(終値!A228="","",IF(AND(高値!Z228&gt;高値!Y228,高値!Z228&gt;高値!X228,高値!Z228&gt;高値!AA228,高値!Z228&gt;高値!AB228),21,""))</f>
        <v/>
      </c>
      <c r="AW228" s="500" t="str">
        <f>IF(終値!A228="","",IF(AND(高値!AA228&gt;高値!Z228,高値!AA228&gt;高値!Y228,高値!AA228&gt;高値!AB228,高値!AA228&gt;高値!AC228),22,""))</f>
        <v/>
      </c>
      <c r="AX228" s="500" t="str">
        <f>IF(終値!A228="","",IF(AND(高値!AB228&gt;高値!AA228,高値!AB228&gt;高値!Z228,高値!AB228&gt;高値!AC228,高値!AB228&gt;高値!AD228),23,""))</f>
        <v/>
      </c>
      <c r="AY228" s="500">
        <f>IF(終値!A228="","",IF(AND(高値!AC228&gt;高値!AB228,高値!AC228&gt;高値!AA228,高値!AC228&gt;高値!AD228,高値!AC228&gt;高値!AE228),24,""))</f>
        <v>24</v>
      </c>
      <c r="AZ228" s="500" t="str">
        <f>IF(終値!A228="","",IF(AND(高値!AD228&gt;高値!AC228,高値!AD228&gt;高値!AB228,高値!AD228&gt;高値!AE228,高値!AD228&gt;高値!AF228),25,""))</f>
        <v/>
      </c>
      <c r="BA228" s="500" t="str">
        <f>IF(終値!A228="","",IF(AND(高値!AE228&gt;高値!AD228,高値!AE228&gt;高値!AC228,高値!AE228&gt;高値!AF228,高値!AE228&gt;高値!AG228),26,""))</f>
        <v/>
      </c>
      <c r="BB228" s="500" t="str">
        <f>IF(終値!A228="","",IF(AND(高値!AF228&gt;高値!AE228,高値!AF228&gt;高値!AD228,高値!AF228&gt;高値!AG228,高値!AF228&gt;高値!AH228),27,""))</f>
        <v/>
      </c>
      <c r="BC228" s="500" t="str">
        <f>IF(終値!A228="","",IF(AND(高値!AG228&gt;高値!AF228,高値!AG228&gt;高値!AE228,高値!AG228&gt;高値!AH228,高値!AG228&gt;高値!AI228),28,""))</f>
        <v/>
      </c>
      <c r="BD228" s="500">
        <f t="shared" si="18"/>
        <v>4</v>
      </c>
      <c r="BE228" s="500">
        <f t="shared" si="19"/>
        <v>2</v>
      </c>
      <c r="BF228" s="500">
        <f t="shared" si="20"/>
        <v>9</v>
      </c>
      <c r="BG228" s="500">
        <f>IF($BE228="","",INDEX(安値!$E228:$CZ228,1,$BE228+1))</f>
        <v>2046</v>
      </c>
      <c r="BH228" s="500">
        <f>IF($BF228="","",INDEX(安値!$E228:$CZ228,1,$BF228+1))</f>
        <v>2050</v>
      </c>
      <c r="BI228" s="500">
        <f>IF($BF228="","",MAX(INDEX(高値!$E228:$CZ228,1,$BE228+1):INDEX(高値!$E228:$CZ228,1,$BF228+1)))</f>
        <v>2247</v>
      </c>
      <c r="BJ228" s="500">
        <f>IF($BF228="","",AVERAGE(INDEX(終値!$E228:$CZ228,1,$BF228+1):INDEX(終値!$E228:$CZ228,1,$BF228+20))-2*STDEVP(INDEX(終値!$E228:$CZ228,1,$BF228+1):INDEX(終値!$E228:$CZ228,1,$BF228+20)))</f>
        <v>2046.0340833560515</v>
      </c>
      <c r="BK228" s="500">
        <f>IF($BE228="","",AVERAGE(INDEX(終値!$E228:$CZ228,1,$BE228+1):INDEX(終値!$E228:$CZ228,1,$BE228+20))-2*STDEVP(INDEX(終値!$E228:$CZ228,1,$BE228+1):INDEX(終値!$E228:$CZ228,1,$BE228+20)))</f>
        <v>2066.9682358608743</v>
      </c>
      <c r="BL228" s="500">
        <f t="shared" si="21"/>
        <v>4</v>
      </c>
      <c r="BM228" s="500">
        <f t="shared" si="22"/>
        <v>4</v>
      </c>
      <c r="BN228" s="500">
        <f t="shared" si="23"/>
        <v>17</v>
      </c>
      <c r="BO228" s="500">
        <f>IF($BM228="","",INDEX(高値!$E228:$CZ228,1,$BM228+1))</f>
        <v>2247</v>
      </c>
      <c r="BP228" s="500">
        <f>IF($BN228="","",INDEX(高値!$E228:$CZ228,1,$BN228+1))</f>
        <v>2196</v>
      </c>
      <c r="BQ228" s="500">
        <f>IF($BN228="","",MIN(INDEX(安値!$E228:$CZ228,1,$BM228+1):INDEX(安値!$E228:$CZ228,1,$BN228+1)))</f>
        <v>2050</v>
      </c>
      <c r="BR228" s="500">
        <f>IF($BN228="","",AVERAGE(INDEX(終値!$E228:$CZ228,1,$BN228+1):INDEX(終値!$E228:$CZ228,1,$BN228+20))+2*STDEVP(INDEX(終値!$E228:$CZ228,1,$BN228+1):INDEX(終値!$E228:$CZ228,1,$BN228+20)))</f>
        <v>2334.9059946223042</v>
      </c>
      <c r="BS228" s="500">
        <f>IF($BM228="","",AVERAGE(INDEX(終値!$E228:$CZ228,1,$BM228+1):INDEX(終値!$E228:$CZ228,1,$BM228+20))+2*STDEVP(INDEX(終値!$E228:$CZ228,1,$BM228+1):INDEX(終値!$E228:$CZ228,1,$BM228+20)))</f>
        <v>2179.2933589443005</v>
      </c>
      <c r="BT228" s="497" t="str">
        <f>IFERROR(IF(AND($BD228&gt;=2,ABS($BG228-$BH228)/$BH228&lt;=BB設定!$B$12,$BI228&gt;=MAX($BH228,$BG228)*(1+BB設定!$B$13),終値!E228&gt;$BG228),IF(OR(終値!E228&gt;=$BI228,AND($BH228&lt;$BJ228,$BG228&gt;=$BK228)),"二番底W▲","二番底W形成"),IF(AND($BL228&gt;=2,ABS($BO228-$BP228)/$BP228&lt;=BB設定!$B$12,$BQ228&lt;=MIN($BP228,$BO228)*(1-BB設定!$B$13),終値!E228&lt;$BO228),IF(OR(終値!E228&lt;=$BQ228,AND($BP228&gt;$BR228,$BO228&lt;=$BS228)),"二番天井M▼","二番天井M形成"),"－")),"－")</f>
        <v>二番底W形成</v>
      </c>
    </row>
    <row r="229" spans="2:72">
      <c r="B229" s="500" t="str">
        <f>IF(終値!A229="","",IF(AND(安値!G229&lt;安値!F229,安値!G229&lt;安値!E229,安値!G229&lt;安値!H229,安値!G229&lt;安値!I229),2,""))</f>
        <v/>
      </c>
      <c r="C229" s="500" t="str">
        <f>IF(終値!A229="","",IF(AND(安値!H229&lt;安値!G229,安値!H229&lt;安値!F229,安値!H229&lt;安値!I229,安値!H229&lt;安値!J229),3,""))</f>
        <v/>
      </c>
      <c r="D229" s="500" t="str">
        <f>IF(終値!A229="","",IF(AND(安値!I229&lt;安値!H229,安値!I229&lt;安値!G229,安値!I229&lt;安値!J229,安値!I229&lt;安値!K229),4,""))</f>
        <v/>
      </c>
      <c r="E229" s="500">
        <f>IF(終値!A229="","",IF(AND(安値!J229&lt;安値!I229,安値!J229&lt;安値!H229,安値!J229&lt;安値!K229,安値!J229&lt;安値!L229),5,""))</f>
        <v>5</v>
      </c>
      <c r="F229" s="500" t="str">
        <f>IF(終値!A229="","",IF(AND(安値!K229&lt;安値!J229,安値!K229&lt;安値!I229,安値!K229&lt;安値!L229,安値!K229&lt;安値!M229),6,""))</f>
        <v/>
      </c>
      <c r="G229" s="500" t="str">
        <f>IF(終値!A229="","",IF(AND(安値!L229&lt;安値!K229,安値!L229&lt;安値!J229,安値!L229&lt;安値!M229,安値!L229&lt;安値!N229),7,""))</f>
        <v/>
      </c>
      <c r="H229" s="500" t="str">
        <f>IF(終値!A229="","",IF(AND(安値!M229&lt;安値!L229,安値!M229&lt;安値!K229,安値!M229&lt;安値!N229,安値!M229&lt;安値!O229),8,""))</f>
        <v/>
      </c>
      <c r="I229" s="500" t="str">
        <f>IF(終値!A229="","",IF(AND(安値!N229&lt;安値!M229,安値!N229&lt;安値!L229,安値!N229&lt;安値!O229,安値!N229&lt;安値!P229),9,""))</f>
        <v/>
      </c>
      <c r="J229" s="500" t="str">
        <f>IF(終値!A229="","",IF(AND(安値!O229&lt;安値!N229,安値!O229&lt;安値!M229,安値!O229&lt;安値!P229,安値!O229&lt;安値!Q229),10,""))</f>
        <v/>
      </c>
      <c r="K229" s="500" t="str">
        <f>IF(終値!A229="","",IF(AND(安値!P229&lt;安値!O229,安値!P229&lt;安値!N229,安値!P229&lt;安値!Q229,安値!P229&lt;安値!R229),11,""))</f>
        <v/>
      </c>
      <c r="L229" s="500" t="str">
        <f>IF(終値!A229="","",IF(AND(安値!Q229&lt;安値!P229,安値!Q229&lt;安値!O229,安値!Q229&lt;安値!R229,安値!Q229&lt;安値!S229),12,""))</f>
        <v/>
      </c>
      <c r="M229" s="500">
        <f>IF(終値!A229="","",IF(AND(安値!R229&lt;安値!Q229,安値!R229&lt;安値!P229,安値!R229&lt;安値!S229,安値!R229&lt;安値!T229),13,""))</f>
        <v>13</v>
      </c>
      <c r="N229" s="500" t="str">
        <f>IF(終値!A229="","",IF(AND(安値!S229&lt;安値!R229,安値!S229&lt;安値!Q229,安値!S229&lt;安値!T229,安値!S229&lt;安値!U229),14,""))</f>
        <v/>
      </c>
      <c r="O229" s="500" t="str">
        <f>IF(終値!A229="","",IF(AND(安値!T229&lt;安値!S229,安値!T229&lt;安値!R229,安値!T229&lt;安値!U229,安値!T229&lt;安値!V229),15,""))</f>
        <v/>
      </c>
      <c r="P229" s="500" t="str">
        <f>IF(終値!A229="","",IF(AND(安値!U229&lt;安値!T229,安値!U229&lt;安値!S229,安値!U229&lt;安値!V229,安値!U229&lt;安値!W229),16,""))</f>
        <v/>
      </c>
      <c r="Q229" s="500" t="str">
        <f>IF(終値!A229="","",IF(AND(安値!V229&lt;安値!U229,安値!V229&lt;安値!T229,安値!V229&lt;安値!W229,安値!V229&lt;安値!X229),17,""))</f>
        <v/>
      </c>
      <c r="R229" s="500" t="str">
        <f>IF(終値!A229="","",IF(AND(安値!W229&lt;安値!V229,安値!W229&lt;安値!U229,安値!W229&lt;安値!X229,安値!W229&lt;安値!Y229),18,""))</f>
        <v/>
      </c>
      <c r="S229" s="500">
        <f>IF(終値!A229="","",IF(AND(安値!X229&lt;安値!W229,安値!X229&lt;安値!V229,安値!X229&lt;安値!Y229,安値!X229&lt;安値!Z229),19,""))</f>
        <v>19</v>
      </c>
      <c r="T229" s="500" t="str">
        <f>IF(終値!A229="","",IF(AND(安値!Y229&lt;安値!X229,安値!Y229&lt;安値!W229,安値!Y229&lt;安値!Z229,安値!Y229&lt;安値!AA229),20,""))</f>
        <v/>
      </c>
      <c r="U229" s="500" t="str">
        <f>IF(終値!A229="","",IF(AND(安値!Z229&lt;安値!Y229,安値!Z229&lt;安値!X229,安値!Z229&lt;安値!AA229,安値!Z229&lt;安値!AB229),21,""))</f>
        <v/>
      </c>
      <c r="V229" s="500" t="str">
        <f>IF(終値!A229="","",IF(AND(安値!AA229&lt;安値!Z229,安値!AA229&lt;安値!Y229,安値!AA229&lt;安値!AB229,安値!AA229&lt;安値!AC229),22,""))</f>
        <v/>
      </c>
      <c r="W229" s="500" t="str">
        <f>IF(終値!A229="","",IF(AND(安値!AB229&lt;安値!AA229,安値!AB229&lt;安値!Z229,安値!AB229&lt;安値!AC229,安値!AB229&lt;安値!AD229),23,""))</f>
        <v/>
      </c>
      <c r="X229" s="500" t="str">
        <f>IF(終値!A229="","",IF(AND(安値!AC229&lt;安値!AB229,安値!AC229&lt;安値!AA229,安値!AC229&lt;安値!AD229,安値!AC229&lt;安値!AE229),24,""))</f>
        <v/>
      </c>
      <c r="Y229" s="500" t="str">
        <f>IF(終値!A229="","",IF(AND(安値!AD229&lt;安値!AC229,安値!AD229&lt;安値!AB229,安値!AD229&lt;安値!AE229,安値!AD229&lt;安値!AF229),25,""))</f>
        <v/>
      </c>
      <c r="Z229" s="500">
        <f>IF(終値!A229="","",IF(AND(安値!AE229&lt;安値!AD229,安値!AE229&lt;安値!AC229,安値!AE229&lt;安値!AF229,安値!AE229&lt;安値!AG229),26,""))</f>
        <v>26</v>
      </c>
      <c r="AA229" s="500" t="str">
        <f>IF(終値!A229="","",IF(AND(安値!AF229&lt;安値!AE229,安値!AF229&lt;安値!AD229,安値!AF229&lt;安値!AG229,安値!AF229&lt;安値!AH229),27,""))</f>
        <v/>
      </c>
      <c r="AB229" s="500" t="str">
        <f>IF(終値!A229="","",IF(AND(安値!AG229&lt;安値!AF229,安値!AG229&lt;安値!AE229,安値!AG229&lt;安値!AH229,安値!AG229&lt;安値!AI229),28,""))</f>
        <v/>
      </c>
      <c r="AC229" s="500" t="str">
        <f>IF(終値!A229="","",IF(AND(高値!G229&gt;高値!F229,高値!G229&gt;高値!E229,高値!G229&gt;高値!H229,高値!G229&gt;高値!I229),2,""))</f>
        <v/>
      </c>
      <c r="AD229" s="500" t="str">
        <f>IF(終値!A229="","",IF(AND(高値!H229&gt;高値!G229,高値!H229&gt;高値!F229,高値!H229&gt;高値!I229,高値!H229&gt;高値!J229),3,""))</f>
        <v/>
      </c>
      <c r="AE229" s="500" t="str">
        <f>IF(終値!A229="","",IF(AND(高値!I229&gt;高値!H229,高値!I229&gt;高値!G229,高値!I229&gt;高値!J229,高値!I229&gt;高値!K229),4,""))</f>
        <v/>
      </c>
      <c r="AF229" s="500" t="str">
        <f>IF(終値!A229="","",IF(AND(高値!J229&gt;高値!I229,高値!J229&gt;高値!H229,高値!J229&gt;高値!K229,高値!J229&gt;高値!L229),5,""))</f>
        <v/>
      </c>
      <c r="AG229" s="500" t="str">
        <f>IF(終値!A229="","",IF(AND(高値!K229&gt;高値!J229,高値!K229&gt;高値!I229,高値!K229&gt;高値!L229,高値!K229&gt;高値!M229),6,""))</f>
        <v/>
      </c>
      <c r="AH229" s="500" t="str">
        <f>IF(終値!A229="","",IF(AND(高値!L229&gt;高値!K229,高値!L229&gt;高値!J229,高値!L229&gt;高値!M229,高値!L229&gt;高値!N229),7,""))</f>
        <v/>
      </c>
      <c r="AI229" s="500" t="str">
        <f>IF(終値!A229="","",IF(AND(高値!M229&gt;高値!L229,高値!M229&gt;高値!K229,高値!M229&gt;高値!N229,高値!M229&gt;高値!O229),8,""))</f>
        <v/>
      </c>
      <c r="AJ229" s="500" t="str">
        <f>IF(終値!A229="","",IF(AND(高値!N229&gt;高値!M229,高値!N229&gt;高値!L229,高値!N229&gt;高値!O229,高値!N229&gt;高値!P229),9,""))</f>
        <v/>
      </c>
      <c r="AK229" s="500" t="str">
        <f>IF(終値!A229="","",IF(AND(高値!O229&gt;高値!N229,高値!O229&gt;高値!M229,高値!O229&gt;高値!P229,高値!O229&gt;高値!Q229),10,""))</f>
        <v/>
      </c>
      <c r="AL229" s="500">
        <f>IF(終値!A229="","",IF(AND(高値!P229&gt;高値!O229,高値!P229&gt;高値!N229,高値!P229&gt;高値!Q229,高値!P229&gt;高値!R229),11,""))</f>
        <v>11</v>
      </c>
      <c r="AM229" s="500" t="str">
        <f>IF(終値!A229="","",IF(AND(高値!Q229&gt;高値!P229,高値!Q229&gt;高値!O229,高値!Q229&gt;高値!R229,高値!Q229&gt;高値!S229),12,""))</f>
        <v/>
      </c>
      <c r="AN229" s="500" t="str">
        <f>IF(終値!A229="","",IF(AND(高値!R229&gt;高値!Q229,高値!R229&gt;高値!P229,高値!R229&gt;高値!S229,高値!R229&gt;高値!T229),13,""))</f>
        <v/>
      </c>
      <c r="AO229" s="500" t="str">
        <f>IF(終値!A229="","",IF(AND(高値!S229&gt;高値!R229,高値!S229&gt;高値!Q229,高値!S229&gt;高値!T229,高値!S229&gt;高値!U229),14,""))</f>
        <v/>
      </c>
      <c r="AP229" s="500" t="str">
        <f>IF(終値!A229="","",IF(AND(高値!T229&gt;高値!S229,高値!T229&gt;高値!R229,高値!T229&gt;高値!U229,高値!T229&gt;高値!V229),15,""))</f>
        <v/>
      </c>
      <c r="AQ229" s="500" t="str">
        <f>IF(終値!A229="","",IF(AND(高値!U229&gt;高値!T229,高値!U229&gt;高値!S229,高値!U229&gt;高値!V229,高値!U229&gt;高値!W229),16,""))</f>
        <v/>
      </c>
      <c r="AR229" s="500">
        <f>IF(終値!A229="","",IF(AND(高値!V229&gt;高値!U229,高値!V229&gt;高値!T229,高値!V229&gt;高値!W229,高値!V229&gt;高値!X229),17,""))</f>
        <v>17</v>
      </c>
      <c r="AS229" s="500" t="str">
        <f>IF(終値!A229="","",IF(AND(高値!W229&gt;高値!V229,高値!W229&gt;高値!U229,高値!W229&gt;高値!X229,高値!W229&gt;高値!Y229),18,""))</f>
        <v/>
      </c>
      <c r="AT229" s="500" t="str">
        <f>IF(終値!A229="","",IF(AND(高値!X229&gt;高値!W229,高値!X229&gt;高値!V229,高値!X229&gt;高値!Y229,高値!X229&gt;高値!Z229),19,""))</f>
        <v/>
      </c>
      <c r="AU229" s="500" t="str">
        <f>IF(終値!A229="","",IF(AND(高値!Y229&gt;高値!X229,高値!Y229&gt;高値!W229,高値!Y229&gt;高値!Z229,高値!Y229&gt;高値!AA229),20,""))</f>
        <v/>
      </c>
      <c r="AV229" s="500" t="str">
        <f>IF(終値!A229="","",IF(AND(高値!Z229&gt;高値!Y229,高値!Z229&gt;高値!X229,高値!Z229&gt;高値!AA229,高値!Z229&gt;高値!AB229),21,""))</f>
        <v/>
      </c>
      <c r="AW229" s="500">
        <f>IF(終値!A229="","",IF(AND(高値!AA229&gt;高値!Z229,高値!AA229&gt;高値!Y229,高値!AA229&gt;高値!AB229,高値!AA229&gt;高値!AC229),22,""))</f>
        <v>22</v>
      </c>
      <c r="AX229" s="500" t="str">
        <f>IF(終値!A229="","",IF(AND(高値!AB229&gt;高値!AA229,高値!AB229&gt;高値!Z229,高値!AB229&gt;高値!AC229,高値!AB229&gt;高値!AD229),23,""))</f>
        <v/>
      </c>
      <c r="AY229" s="500" t="str">
        <f>IF(終値!A229="","",IF(AND(高値!AC229&gt;高値!AB229,高値!AC229&gt;高値!AA229,高値!AC229&gt;高値!AD229,高値!AC229&gt;高値!AE229),24,""))</f>
        <v/>
      </c>
      <c r="AZ229" s="500" t="str">
        <f>IF(終値!A229="","",IF(AND(高値!AD229&gt;高値!AC229,高値!AD229&gt;高値!AB229,高値!AD229&gt;高値!AE229,高値!AD229&gt;高値!AF229),25,""))</f>
        <v/>
      </c>
      <c r="BA229" s="500" t="str">
        <f>IF(終値!A229="","",IF(AND(高値!AE229&gt;高値!AD229,高値!AE229&gt;高値!AC229,高値!AE229&gt;高値!AF229,高値!AE229&gt;高値!AG229),26,""))</f>
        <v/>
      </c>
      <c r="BB229" s="500" t="str">
        <f>IF(終値!A229="","",IF(AND(高値!AF229&gt;高値!AE229,高値!AF229&gt;高値!AD229,高値!AF229&gt;高値!AG229,高値!AF229&gt;高値!AH229),27,""))</f>
        <v/>
      </c>
      <c r="BC229" s="500" t="str">
        <f>IF(終値!A229="","",IF(AND(高値!AG229&gt;高値!AF229,高値!AG229&gt;高値!AE229,高値!AG229&gt;高値!AH229,高値!AG229&gt;高値!AI229),28,""))</f>
        <v/>
      </c>
      <c r="BD229" s="500">
        <f t="shared" si="18"/>
        <v>4</v>
      </c>
      <c r="BE229" s="500">
        <f t="shared" si="19"/>
        <v>5</v>
      </c>
      <c r="BF229" s="500">
        <f t="shared" si="20"/>
        <v>13</v>
      </c>
      <c r="BG229" s="500">
        <f>IF($BE229="","",INDEX(安値!$E229:$CZ229,1,$BE229+1))</f>
        <v>538</v>
      </c>
      <c r="BH229" s="500">
        <f>IF($BF229="","",INDEX(安値!$E229:$CZ229,1,$BF229+1))</f>
        <v>585</v>
      </c>
      <c r="BI229" s="500">
        <f>IF($BF229="","",MAX(INDEX(高値!$E229:$CZ229,1,$BE229+1):INDEX(高値!$E229:$CZ229,1,$BF229+1)))</f>
        <v>626</v>
      </c>
      <c r="BJ229" s="500">
        <f>IF($BF229="","",AVERAGE(INDEX(終値!$E229:$CZ229,1,$BF229+1):INDEX(終値!$E229:$CZ229,1,$BF229+20))-2*STDEVP(INDEX(終値!$E229:$CZ229,1,$BF229+1):INDEX(終値!$E229:$CZ229,1,$BF229+20)))</f>
        <v>609.59474255299745</v>
      </c>
      <c r="BK229" s="500">
        <f>IF($BE229="","",AVERAGE(INDEX(終値!$E229:$CZ229,1,$BE229+1):INDEX(終値!$E229:$CZ229,1,$BE229+20))-2*STDEVP(INDEX(終値!$E229:$CZ229,1,$BE229+1):INDEX(終値!$E229:$CZ229,1,$BE229+20)))</f>
        <v>548.86903516286839</v>
      </c>
      <c r="BL229" s="500">
        <f t="shared" si="21"/>
        <v>3</v>
      </c>
      <c r="BM229" s="500">
        <f t="shared" si="22"/>
        <v>11</v>
      </c>
      <c r="BN229" s="500">
        <f t="shared" si="23"/>
        <v>17</v>
      </c>
      <c r="BO229" s="500">
        <f>IF($BM229="","",INDEX(高値!$E229:$CZ229,1,$BM229+1))</f>
        <v>626</v>
      </c>
      <c r="BP229" s="500">
        <f>IF($BN229="","",INDEX(高値!$E229:$CZ229,1,$BN229+1))</f>
        <v>674</v>
      </c>
      <c r="BQ229" s="500">
        <f>IF($BN229="","",MIN(INDEX(安値!$E229:$CZ229,1,$BM229+1):INDEX(安値!$E229:$CZ229,1,$BN229+1)))</f>
        <v>585</v>
      </c>
      <c r="BR229" s="500">
        <f>IF($BN229="","",AVERAGE(INDEX(終値!$E229:$CZ229,1,$BN229+1):INDEX(終値!$E229:$CZ229,1,$BN229+20))+2*STDEVP(INDEX(終値!$E229:$CZ229,1,$BN229+1):INDEX(終値!$E229:$CZ229,1,$BN229+20)))</f>
        <v>723.01792508656638</v>
      </c>
      <c r="BS229" s="500">
        <f>IF($BM229="","",AVERAGE(INDEX(終値!$E229:$CZ229,1,$BM229+1):INDEX(終値!$E229:$CZ229,1,$BM229+20))+2*STDEVP(INDEX(終値!$E229:$CZ229,1,$BM229+1):INDEX(終値!$E229:$CZ229,1,$BM229+20)))</f>
        <v>690.23265190243444</v>
      </c>
      <c r="BT229" s="497" t="str">
        <f>IFERROR(IF(AND($BD229&gt;=2,ABS($BG229-$BH229)/$BH229&lt;=BB設定!$B$12,$BI229&gt;=MAX($BH229,$BG229)*(1+BB設定!$B$13),終値!E229&gt;$BG229),IF(OR(終値!E229&gt;=$BI229,AND($BH229&lt;$BJ229,$BG229&gt;=$BK229)),"二番底W▲","二番底W形成"),IF(AND($BL229&gt;=2,ABS($BO229-$BP229)/$BP229&lt;=BB設定!$B$12,$BQ229&lt;=MIN($BP229,$BO229)*(1-BB設定!$B$13),終値!E229&lt;$BO229),IF(OR(終値!E229&lt;=$BQ229,AND($BP229&gt;$BR229,$BO229&lt;=$BS229)),"二番天井M▼","二番天井M形成"),"－")),"－")</f>
        <v>－</v>
      </c>
    </row>
    <row r="230" spans="2:72">
      <c r="B230" s="500">
        <f>IF(終値!A230="","",IF(AND(安値!G230&lt;安値!F230,安値!G230&lt;安値!E230,安値!G230&lt;安値!H230,安値!G230&lt;安値!I230),2,""))</f>
        <v>2</v>
      </c>
      <c r="C230" s="500" t="str">
        <f>IF(終値!A230="","",IF(AND(安値!H230&lt;安値!G230,安値!H230&lt;安値!F230,安値!H230&lt;安値!I230,安値!H230&lt;安値!J230),3,""))</f>
        <v/>
      </c>
      <c r="D230" s="500" t="str">
        <f>IF(終値!A230="","",IF(AND(安値!I230&lt;安値!H230,安値!I230&lt;安値!G230,安値!I230&lt;安値!J230,安値!I230&lt;安値!K230),4,""))</f>
        <v/>
      </c>
      <c r="E230" s="500" t="str">
        <f>IF(終値!A230="","",IF(AND(安値!J230&lt;安値!I230,安値!J230&lt;安値!H230,安値!J230&lt;安値!K230,安値!J230&lt;安値!L230),5,""))</f>
        <v/>
      </c>
      <c r="F230" s="500" t="str">
        <f>IF(終値!A230="","",IF(AND(安値!K230&lt;安値!J230,安値!K230&lt;安値!I230,安値!K230&lt;安値!L230,安値!K230&lt;安値!M230),6,""))</f>
        <v/>
      </c>
      <c r="G230" s="500" t="str">
        <f>IF(終値!A230="","",IF(AND(安値!L230&lt;安値!K230,安値!L230&lt;安値!J230,安値!L230&lt;安値!M230,安値!L230&lt;安値!N230),7,""))</f>
        <v/>
      </c>
      <c r="H230" s="500" t="str">
        <f>IF(終値!A230="","",IF(AND(安値!M230&lt;安値!L230,安値!M230&lt;安値!K230,安値!M230&lt;安値!N230,安値!M230&lt;安値!O230),8,""))</f>
        <v/>
      </c>
      <c r="I230" s="500" t="str">
        <f>IF(終値!A230="","",IF(AND(安値!N230&lt;安値!M230,安値!N230&lt;安値!L230,安値!N230&lt;安値!O230,安値!N230&lt;安値!P230),9,""))</f>
        <v/>
      </c>
      <c r="J230" s="500">
        <f>IF(終値!A230="","",IF(AND(安値!O230&lt;安値!N230,安値!O230&lt;安値!M230,安値!O230&lt;安値!P230,安値!O230&lt;安値!Q230),10,""))</f>
        <v>10</v>
      </c>
      <c r="K230" s="500" t="str">
        <f>IF(終値!A230="","",IF(AND(安値!P230&lt;安値!O230,安値!P230&lt;安値!N230,安値!P230&lt;安値!Q230,安値!P230&lt;安値!R230),11,""))</f>
        <v/>
      </c>
      <c r="L230" s="500" t="str">
        <f>IF(終値!A230="","",IF(AND(安値!Q230&lt;安値!P230,安値!Q230&lt;安値!O230,安値!Q230&lt;安値!R230,安値!Q230&lt;安値!S230),12,""))</f>
        <v/>
      </c>
      <c r="M230" s="500" t="str">
        <f>IF(終値!A230="","",IF(AND(安値!R230&lt;安値!Q230,安値!R230&lt;安値!P230,安値!R230&lt;安値!S230,安値!R230&lt;安値!T230),13,""))</f>
        <v/>
      </c>
      <c r="N230" s="500" t="str">
        <f>IF(終値!A230="","",IF(AND(安値!S230&lt;安値!R230,安値!S230&lt;安値!Q230,安値!S230&lt;安値!T230,安値!S230&lt;安値!U230),14,""))</f>
        <v/>
      </c>
      <c r="O230" s="500" t="str">
        <f>IF(終値!A230="","",IF(AND(安値!T230&lt;安値!S230,安値!T230&lt;安値!R230,安値!T230&lt;安値!U230,安値!T230&lt;安値!V230),15,""))</f>
        <v/>
      </c>
      <c r="P230" s="500" t="str">
        <f>IF(終値!A230="","",IF(AND(安値!U230&lt;安値!T230,安値!U230&lt;安値!S230,安値!U230&lt;安値!V230,安値!U230&lt;安値!W230),16,""))</f>
        <v/>
      </c>
      <c r="Q230" s="500" t="str">
        <f>IF(終値!A230="","",IF(AND(安値!V230&lt;安値!U230,安値!V230&lt;安値!T230,安値!V230&lt;安値!W230,安値!V230&lt;安値!X230),17,""))</f>
        <v/>
      </c>
      <c r="R230" s="500">
        <f>IF(終値!A230="","",IF(AND(安値!W230&lt;安値!V230,安値!W230&lt;安値!U230,安値!W230&lt;安値!X230,安値!W230&lt;安値!Y230),18,""))</f>
        <v>18</v>
      </c>
      <c r="S230" s="500" t="str">
        <f>IF(終値!A230="","",IF(AND(安値!X230&lt;安値!W230,安値!X230&lt;安値!V230,安値!X230&lt;安値!Y230,安値!X230&lt;安値!Z230),19,""))</f>
        <v/>
      </c>
      <c r="T230" s="500" t="str">
        <f>IF(終値!A230="","",IF(AND(安値!Y230&lt;安値!X230,安値!Y230&lt;安値!W230,安値!Y230&lt;安値!Z230,安値!Y230&lt;安値!AA230),20,""))</f>
        <v/>
      </c>
      <c r="U230" s="500">
        <f>IF(終値!A230="","",IF(AND(安値!Z230&lt;安値!Y230,安値!Z230&lt;安値!X230,安値!Z230&lt;安値!AA230,安値!Z230&lt;安値!AB230),21,""))</f>
        <v>21</v>
      </c>
      <c r="V230" s="500" t="str">
        <f>IF(終値!A230="","",IF(AND(安値!AA230&lt;安値!Z230,安値!AA230&lt;安値!Y230,安値!AA230&lt;安値!AB230,安値!AA230&lt;安値!AC230),22,""))</f>
        <v/>
      </c>
      <c r="W230" s="500" t="str">
        <f>IF(終値!A230="","",IF(AND(安値!AB230&lt;安値!AA230,安値!AB230&lt;安値!Z230,安値!AB230&lt;安値!AC230,安値!AB230&lt;安値!AD230),23,""))</f>
        <v/>
      </c>
      <c r="X230" s="500" t="str">
        <f>IF(終値!A230="","",IF(AND(安値!AC230&lt;安値!AB230,安値!AC230&lt;安値!AA230,安値!AC230&lt;安値!AD230,安値!AC230&lt;安値!AE230),24,""))</f>
        <v/>
      </c>
      <c r="Y230" s="500" t="str">
        <f>IF(終値!A230="","",IF(AND(安値!AD230&lt;安値!AC230,安値!AD230&lt;安値!AB230,安値!AD230&lt;安値!AE230,安値!AD230&lt;安値!AF230),25,""))</f>
        <v/>
      </c>
      <c r="Z230" s="500" t="str">
        <f>IF(終値!A230="","",IF(AND(安値!AE230&lt;安値!AD230,安値!AE230&lt;安値!AC230,安値!AE230&lt;安値!AF230,安値!AE230&lt;安値!AG230),26,""))</f>
        <v/>
      </c>
      <c r="AA230" s="500" t="str">
        <f>IF(終値!A230="","",IF(AND(安値!AF230&lt;安値!AE230,安値!AF230&lt;安値!AD230,安値!AF230&lt;安値!AG230,安値!AF230&lt;安値!AH230),27,""))</f>
        <v/>
      </c>
      <c r="AB230" s="500" t="str">
        <f>IF(終値!A230="","",IF(AND(安値!AG230&lt;安値!AF230,安値!AG230&lt;安値!AE230,安値!AG230&lt;安値!AH230,安値!AG230&lt;安値!AI230),28,""))</f>
        <v/>
      </c>
      <c r="AC230" s="500" t="str">
        <f>IF(終値!A230="","",IF(AND(高値!G230&gt;高値!F230,高値!G230&gt;高値!E230,高値!G230&gt;高値!H230,高値!G230&gt;高値!I230),2,""))</f>
        <v/>
      </c>
      <c r="AD230" s="500" t="str">
        <f>IF(終値!A230="","",IF(AND(高値!H230&gt;高値!G230,高値!H230&gt;高値!F230,高値!H230&gt;高値!I230,高値!H230&gt;高値!J230),3,""))</f>
        <v/>
      </c>
      <c r="AE230" s="500" t="str">
        <f>IF(終値!A230="","",IF(AND(高値!I230&gt;高値!H230,高値!I230&gt;高値!G230,高値!I230&gt;高値!J230,高値!I230&gt;高値!K230),4,""))</f>
        <v/>
      </c>
      <c r="AF230" s="500" t="str">
        <f>IF(終値!A230="","",IF(AND(高値!J230&gt;高値!I230,高値!J230&gt;高値!H230,高値!J230&gt;高値!K230,高値!J230&gt;高値!L230),5,""))</f>
        <v/>
      </c>
      <c r="AG230" s="500">
        <f>IF(終値!A230="","",IF(AND(高値!K230&gt;高値!J230,高値!K230&gt;高値!I230,高値!K230&gt;高値!L230,高値!K230&gt;高値!M230),6,""))</f>
        <v>6</v>
      </c>
      <c r="AH230" s="500" t="str">
        <f>IF(終値!A230="","",IF(AND(高値!L230&gt;高値!K230,高値!L230&gt;高値!J230,高値!L230&gt;高値!M230,高値!L230&gt;高値!N230),7,""))</f>
        <v/>
      </c>
      <c r="AI230" s="500" t="str">
        <f>IF(終値!A230="","",IF(AND(高値!M230&gt;高値!L230,高値!M230&gt;高値!K230,高値!M230&gt;高値!N230,高値!M230&gt;高値!O230),8,""))</f>
        <v/>
      </c>
      <c r="AJ230" s="500" t="str">
        <f>IF(終値!A230="","",IF(AND(高値!N230&gt;高値!M230,高値!N230&gt;高値!L230,高値!N230&gt;高値!O230,高値!N230&gt;高値!P230),9,""))</f>
        <v/>
      </c>
      <c r="AK230" s="500" t="str">
        <f>IF(終値!A230="","",IF(AND(高値!O230&gt;高値!N230,高値!O230&gt;高値!M230,高値!O230&gt;高値!P230,高値!O230&gt;高値!Q230),10,""))</f>
        <v/>
      </c>
      <c r="AL230" s="500" t="str">
        <f>IF(終値!A230="","",IF(AND(高値!P230&gt;高値!O230,高値!P230&gt;高値!N230,高値!P230&gt;高値!Q230,高値!P230&gt;高値!R230),11,""))</f>
        <v/>
      </c>
      <c r="AM230" s="500" t="str">
        <f>IF(終値!A230="","",IF(AND(高値!Q230&gt;高値!P230,高値!Q230&gt;高値!O230,高値!Q230&gt;高値!R230,高値!Q230&gt;高値!S230),12,""))</f>
        <v/>
      </c>
      <c r="AN230" s="500">
        <f>IF(終値!A230="","",IF(AND(高値!R230&gt;高値!Q230,高値!R230&gt;高値!P230,高値!R230&gt;高値!S230,高値!R230&gt;高値!T230),13,""))</f>
        <v>13</v>
      </c>
      <c r="AO230" s="500" t="str">
        <f>IF(終値!A230="","",IF(AND(高値!S230&gt;高値!R230,高値!S230&gt;高値!Q230,高値!S230&gt;高値!T230,高値!S230&gt;高値!U230),14,""))</f>
        <v/>
      </c>
      <c r="AP230" s="500" t="str">
        <f>IF(終値!A230="","",IF(AND(高値!T230&gt;高値!S230,高値!T230&gt;高値!R230,高値!T230&gt;高値!U230,高値!T230&gt;高値!V230),15,""))</f>
        <v/>
      </c>
      <c r="AQ230" s="500" t="str">
        <f>IF(終値!A230="","",IF(AND(高値!U230&gt;高値!T230,高値!U230&gt;高値!S230,高値!U230&gt;高値!V230,高値!U230&gt;高値!W230),16,""))</f>
        <v/>
      </c>
      <c r="AR230" s="500" t="str">
        <f>IF(終値!A230="","",IF(AND(高値!V230&gt;高値!U230,高値!V230&gt;高値!T230,高値!V230&gt;高値!W230,高値!V230&gt;高値!X230),17,""))</f>
        <v/>
      </c>
      <c r="AS230" s="500" t="str">
        <f>IF(終値!A230="","",IF(AND(高値!W230&gt;高値!V230,高値!W230&gt;高値!U230,高値!W230&gt;高値!X230,高値!W230&gt;高値!Y230),18,""))</f>
        <v/>
      </c>
      <c r="AT230" s="500" t="str">
        <f>IF(終値!A230="","",IF(AND(高値!X230&gt;高値!W230,高値!X230&gt;高値!V230,高値!X230&gt;高値!Y230,高値!X230&gt;高値!Z230),19,""))</f>
        <v/>
      </c>
      <c r="AU230" s="500">
        <f>IF(終値!A230="","",IF(AND(高値!Y230&gt;高値!X230,高値!Y230&gt;高値!W230,高値!Y230&gt;高値!Z230,高値!Y230&gt;高値!AA230),20,""))</f>
        <v>20</v>
      </c>
      <c r="AV230" s="500" t="str">
        <f>IF(終値!A230="","",IF(AND(高値!Z230&gt;高値!Y230,高値!Z230&gt;高値!X230,高値!Z230&gt;高値!AA230,高値!Z230&gt;高値!AB230),21,""))</f>
        <v/>
      </c>
      <c r="AW230" s="500" t="str">
        <f>IF(終値!A230="","",IF(AND(高値!AA230&gt;高値!Z230,高値!AA230&gt;高値!Y230,高値!AA230&gt;高値!AB230,高値!AA230&gt;高値!AC230),22,""))</f>
        <v/>
      </c>
      <c r="AX230" s="500" t="str">
        <f>IF(終値!A230="","",IF(AND(高値!AB230&gt;高値!AA230,高値!AB230&gt;高値!Z230,高値!AB230&gt;高値!AC230,高値!AB230&gt;高値!AD230),23,""))</f>
        <v/>
      </c>
      <c r="AY230" s="500" t="str">
        <f>IF(終値!A230="","",IF(AND(高値!AC230&gt;高値!AB230,高値!AC230&gt;高値!AA230,高値!AC230&gt;高値!AD230,高値!AC230&gt;高値!AE230),24,""))</f>
        <v/>
      </c>
      <c r="AZ230" s="500" t="str">
        <f>IF(終値!A230="","",IF(AND(高値!AD230&gt;高値!AC230,高値!AD230&gt;高値!AB230,高値!AD230&gt;高値!AE230,高値!AD230&gt;高値!AF230),25,""))</f>
        <v/>
      </c>
      <c r="BA230" s="500" t="str">
        <f>IF(終値!A230="","",IF(AND(高値!AE230&gt;高値!AD230,高値!AE230&gt;高値!AC230,高値!AE230&gt;高値!AF230,高値!AE230&gt;高値!AG230),26,""))</f>
        <v/>
      </c>
      <c r="BB230" s="500">
        <f>IF(終値!A230="","",IF(AND(高値!AF230&gt;高値!AE230,高値!AF230&gt;高値!AD230,高値!AF230&gt;高値!AG230,高値!AF230&gt;高値!AH230),27,""))</f>
        <v>27</v>
      </c>
      <c r="BC230" s="500" t="str">
        <f>IF(終値!A230="","",IF(AND(高値!AG230&gt;高値!AF230,高値!AG230&gt;高値!AE230,高値!AG230&gt;高値!AH230,高値!AG230&gt;高値!AI230),28,""))</f>
        <v/>
      </c>
      <c r="BD230" s="500">
        <f t="shared" si="18"/>
        <v>4</v>
      </c>
      <c r="BE230" s="500">
        <f t="shared" si="19"/>
        <v>2</v>
      </c>
      <c r="BF230" s="500">
        <f t="shared" si="20"/>
        <v>10</v>
      </c>
      <c r="BG230" s="500">
        <f>IF($BE230="","",INDEX(安値!$E230:$CZ230,1,$BE230+1))</f>
        <v>5423</v>
      </c>
      <c r="BH230" s="500">
        <f>IF($BF230="","",INDEX(安値!$E230:$CZ230,1,$BF230+1))</f>
        <v>5281</v>
      </c>
      <c r="BI230" s="500">
        <f>IF($BF230="","",MAX(INDEX(高値!$E230:$CZ230,1,$BE230+1):INDEX(高値!$E230:$CZ230,1,$BF230+1)))</f>
        <v>5893</v>
      </c>
      <c r="BJ230" s="500">
        <f>IF($BF230="","",AVERAGE(INDEX(終値!$E230:$CZ230,1,$BF230+1):INDEX(終値!$E230:$CZ230,1,$BF230+20))-2*STDEVP(INDEX(終値!$E230:$CZ230,1,$BF230+1):INDEX(終値!$E230:$CZ230,1,$BF230+20)))</f>
        <v>4495.494706326881</v>
      </c>
      <c r="BK230" s="500">
        <f>IF($BE230="","",AVERAGE(INDEX(終値!$E230:$CZ230,1,$BE230+1):INDEX(終値!$E230:$CZ230,1,$BE230+20))-2*STDEVP(INDEX(終値!$E230:$CZ230,1,$BE230+1):INDEX(終値!$E230:$CZ230,1,$BE230+20)))</f>
        <v>4720.9044824854982</v>
      </c>
      <c r="BL230" s="500">
        <f t="shared" si="21"/>
        <v>4</v>
      </c>
      <c r="BM230" s="500">
        <f t="shared" si="22"/>
        <v>6</v>
      </c>
      <c r="BN230" s="500">
        <f t="shared" si="23"/>
        <v>13</v>
      </c>
      <c r="BO230" s="500">
        <f>IF($BM230="","",INDEX(高値!$E230:$CZ230,1,$BM230+1))</f>
        <v>5893</v>
      </c>
      <c r="BP230" s="500">
        <f>IF($BN230="","",INDEX(高値!$E230:$CZ230,1,$BN230+1))</f>
        <v>5578</v>
      </c>
      <c r="BQ230" s="500">
        <f>IF($BN230="","",MIN(INDEX(安値!$E230:$CZ230,1,$BM230+1):INDEX(安値!$E230:$CZ230,1,$BN230+1)))</f>
        <v>5281</v>
      </c>
      <c r="BR230" s="500">
        <f>IF($BN230="","",AVERAGE(INDEX(終値!$E230:$CZ230,1,$BN230+1):INDEX(終値!$E230:$CZ230,1,$BN230+20))+2*STDEVP(INDEX(終値!$E230:$CZ230,1,$BN230+1):INDEX(終値!$E230:$CZ230,1,$BN230+20)))</f>
        <v>5400.6335786110722</v>
      </c>
      <c r="BS230" s="500">
        <f>IF($BM230="","",AVERAGE(INDEX(終値!$E230:$CZ230,1,$BM230+1):INDEX(終値!$E230:$CZ230,1,$BM230+20))+2*STDEVP(INDEX(終値!$E230:$CZ230,1,$BM230+1):INDEX(終値!$E230:$CZ230,1,$BM230+20)))</f>
        <v>5901.115906762675</v>
      </c>
      <c r="BT230" s="497" t="str">
        <f>IFERROR(IF(AND($BD230&gt;=2,ABS($BG230-$BH230)/$BH230&lt;=BB設定!$B$12,$BI230&gt;=MAX($BH230,$BG230)*(1+BB設定!$B$13),終値!E230&gt;$BG230),IF(OR(終値!E230&gt;=$BI230,AND($BH230&lt;$BJ230,$BG230&gt;=$BK230)),"二番底W▲","二番底W形成"),IF(AND($BL230&gt;=2,ABS($BO230-$BP230)/$BP230&lt;=BB設定!$B$12,$BQ230&lt;=MIN($BP230,$BO230)*(1-BB設定!$B$13),終値!E230&lt;$BO230),IF(OR(終値!E230&lt;=$BQ230,AND($BP230&gt;$BR230,$BO230&lt;=$BS230)),"二番天井M▼","二番天井M形成"),"－")),"－")</f>
        <v>二番底W形成</v>
      </c>
    </row>
    <row r="231" spans="2:72">
      <c r="B231" s="500" t="str">
        <f>IF(終値!A231="","",IF(AND(安値!G231&lt;安値!F231,安値!G231&lt;安値!E231,安値!G231&lt;安値!H231,安値!G231&lt;安値!I231),2,""))</f>
        <v/>
      </c>
      <c r="C231" s="500" t="str">
        <f>IF(終値!A231="","",IF(AND(安値!H231&lt;安値!G231,安値!H231&lt;安値!F231,安値!H231&lt;安値!I231,安値!H231&lt;安値!J231),3,""))</f>
        <v/>
      </c>
      <c r="D231" s="500" t="str">
        <f>IF(終値!A231="","",IF(AND(安値!I231&lt;安値!H231,安値!I231&lt;安値!G231,安値!I231&lt;安値!J231,安値!I231&lt;安値!K231),4,""))</f>
        <v/>
      </c>
      <c r="E231" s="500" t="str">
        <f>IF(終値!A231="","",IF(AND(安値!J231&lt;安値!I231,安値!J231&lt;安値!H231,安値!J231&lt;安値!K231,安値!J231&lt;安値!L231),5,""))</f>
        <v/>
      </c>
      <c r="F231" s="500" t="str">
        <f>IF(終値!A231="","",IF(AND(安値!K231&lt;安値!J231,安値!K231&lt;安値!I231,安値!K231&lt;安値!L231,安値!K231&lt;安値!M231),6,""))</f>
        <v/>
      </c>
      <c r="G231" s="500" t="str">
        <f>IF(終値!A231="","",IF(AND(安値!L231&lt;安値!K231,安値!L231&lt;安値!J231,安値!L231&lt;安値!M231,安値!L231&lt;安値!N231),7,""))</f>
        <v/>
      </c>
      <c r="H231" s="500" t="str">
        <f>IF(終値!A231="","",IF(AND(安値!M231&lt;安値!L231,安値!M231&lt;安値!K231,安値!M231&lt;安値!N231,安値!M231&lt;安値!O231),8,""))</f>
        <v/>
      </c>
      <c r="I231" s="500" t="str">
        <f>IF(終値!A231="","",IF(AND(安値!N231&lt;安値!M231,安値!N231&lt;安値!L231,安値!N231&lt;安値!O231,安値!N231&lt;安値!P231),9,""))</f>
        <v/>
      </c>
      <c r="J231" s="500" t="str">
        <f>IF(終値!A231="","",IF(AND(安値!O231&lt;安値!N231,安値!O231&lt;安値!M231,安値!O231&lt;安値!P231,安値!O231&lt;安値!Q231),10,""))</f>
        <v/>
      </c>
      <c r="K231" s="500" t="str">
        <f>IF(終値!A231="","",IF(AND(安値!P231&lt;安値!O231,安値!P231&lt;安値!N231,安値!P231&lt;安値!Q231,安値!P231&lt;安値!R231),11,""))</f>
        <v/>
      </c>
      <c r="L231" s="500" t="str">
        <f>IF(終値!A231="","",IF(AND(安値!Q231&lt;安値!P231,安値!Q231&lt;安値!O231,安値!Q231&lt;安値!R231,安値!Q231&lt;安値!S231),12,""))</f>
        <v/>
      </c>
      <c r="M231" s="500">
        <f>IF(終値!A231="","",IF(AND(安値!R231&lt;安値!Q231,安値!R231&lt;安値!P231,安値!R231&lt;安値!S231,安値!R231&lt;安値!T231),13,""))</f>
        <v>13</v>
      </c>
      <c r="N231" s="500" t="str">
        <f>IF(終値!A231="","",IF(AND(安値!S231&lt;安値!R231,安値!S231&lt;安値!Q231,安値!S231&lt;安値!T231,安値!S231&lt;安値!U231),14,""))</f>
        <v/>
      </c>
      <c r="O231" s="500" t="str">
        <f>IF(終値!A231="","",IF(AND(安値!T231&lt;安値!S231,安値!T231&lt;安値!R231,安値!T231&lt;安値!U231,安値!T231&lt;安値!V231),15,""))</f>
        <v/>
      </c>
      <c r="P231" s="500" t="str">
        <f>IF(終値!A231="","",IF(AND(安値!U231&lt;安値!T231,安値!U231&lt;安値!S231,安値!U231&lt;安値!V231,安値!U231&lt;安値!W231),16,""))</f>
        <v/>
      </c>
      <c r="Q231" s="500">
        <f>IF(終値!A231="","",IF(AND(安値!V231&lt;安値!U231,安値!V231&lt;安値!T231,安値!V231&lt;安値!W231,安値!V231&lt;安値!X231),17,""))</f>
        <v>17</v>
      </c>
      <c r="R231" s="500" t="str">
        <f>IF(終値!A231="","",IF(AND(安値!W231&lt;安値!V231,安値!W231&lt;安値!U231,安値!W231&lt;安値!X231,安値!W231&lt;安値!Y231),18,""))</f>
        <v/>
      </c>
      <c r="S231" s="500" t="str">
        <f>IF(終値!A231="","",IF(AND(安値!X231&lt;安値!W231,安値!X231&lt;安値!V231,安値!X231&lt;安値!Y231,安値!X231&lt;安値!Z231),19,""))</f>
        <v/>
      </c>
      <c r="T231" s="500" t="str">
        <f>IF(終値!A231="","",IF(AND(安値!Y231&lt;安値!X231,安値!Y231&lt;安値!W231,安値!Y231&lt;安値!Z231,安値!Y231&lt;安値!AA231),20,""))</f>
        <v/>
      </c>
      <c r="U231" s="500" t="str">
        <f>IF(終値!A231="","",IF(AND(安値!Z231&lt;安値!Y231,安値!Z231&lt;安値!X231,安値!Z231&lt;安値!AA231,安値!Z231&lt;安値!AB231),21,""))</f>
        <v/>
      </c>
      <c r="V231" s="500" t="str">
        <f>IF(終値!A231="","",IF(AND(安値!AA231&lt;安値!Z231,安値!AA231&lt;安値!Y231,安値!AA231&lt;安値!AB231,安値!AA231&lt;安値!AC231),22,""))</f>
        <v/>
      </c>
      <c r="W231" s="500" t="str">
        <f>IF(終値!A231="","",IF(AND(安値!AB231&lt;安値!AA231,安値!AB231&lt;安値!Z231,安値!AB231&lt;安値!AC231,安値!AB231&lt;安値!AD231),23,""))</f>
        <v/>
      </c>
      <c r="X231" s="500" t="str">
        <f>IF(終値!A231="","",IF(AND(安値!AC231&lt;安値!AB231,安値!AC231&lt;安値!AA231,安値!AC231&lt;安値!AD231,安値!AC231&lt;安値!AE231),24,""))</f>
        <v/>
      </c>
      <c r="Y231" s="500">
        <f>IF(終値!A231="","",IF(AND(安値!AD231&lt;安値!AC231,安値!AD231&lt;安値!AB231,安値!AD231&lt;安値!AE231,安値!AD231&lt;安値!AF231),25,""))</f>
        <v>25</v>
      </c>
      <c r="Z231" s="500" t="str">
        <f>IF(終値!A231="","",IF(AND(安値!AE231&lt;安値!AD231,安値!AE231&lt;安値!AC231,安値!AE231&lt;安値!AF231,安値!AE231&lt;安値!AG231),26,""))</f>
        <v/>
      </c>
      <c r="AA231" s="500" t="str">
        <f>IF(終値!A231="","",IF(AND(安値!AF231&lt;安値!AE231,安値!AF231&lt;安値!AD231,安値!AF231&lt;安値!AG231,安値!AF231&lt;安値!AH231),27,""))</f>
        <v/>
      </c>
      <c r="AB231" s="500">
        <f>IF(終値!A231="","",IF(AND(安値!AG231&lt;安値!AF231,安値!AG231&lt;安値!AE231,安値!AG231&lt;安値!AH231,安値!AG231&lt;安値!AI231),28,""))</f>
        <v>28</v>
      </c>
      <c r="AC231" s="500" t="str">
        <f>IF(終値!A231="","",IF(AND(高値!G231&gt;高値!F231,高値!G231&gt;高値!E231,高値!G231&gt;高値!H231,高値!G231&gt;高値!I231),2,""))</f>
        <v/>
      </c>
      <c r="AD231" s="500" t="str">
        <f>IF(終値!A231="","",IF(AND(高値!H231&gt;高値!G231,高値!H231&gt;高値!F231,高値!H231&gt;高値!I231,高値!H231&gt;高値!J231),3,""))</f>
        <v/>
      </c>
      <c r="AE231" s="500" t="str">
        <f>IF(終値!A231="","",IF(AND(高値!I231&gt;高値!H231,高値!I231&gt;高値!G231,高値!I231&gt;高値!J231,高値!I231&gt;高値!K231),4,""))</f>
        <v/>
      </c>
      <c r="AF231" s="500" t="str">
        <f>IF(終値!A231="","",IF(AND(高値!J231&gt;高値!I231,高値!J231&gt;高値!H231,高値!J231&gt;高値!K231,高値!J231&gt;高値!L231),5,""))</f>
        <v/>
      </c>
      <c r="AG231" s="500" t="str">
        <f>IF(終値!A231="","",IF(AND(高値!K231&gt;高値!J231,高値!K231&gt;高値!I231,高値!K231&gt;高値!L231,高値!K231&gt;高値!M231),6,""))</f>
        <v/>
      </c>
      <c r="AH231" s="500" t="str">
        <f>IF(終値!A231="","",IF(AND(高値!L231&gt;高値!K231,高値!L231&gt;高値!J231,高値!L231&gt;高値!M231,高値!L231&gt;高値!N231),7,""))</f>
        <v/>
      </c>
      <c r="AI231" s="500" t="str">
        <f>IF(終値!A231="","",IF(AND(高値!M231&gt;高値!L231,高値!M231&gt;高値!K231,高値!M231&gt;高値!N231,高値!M231&gt;高値!O231),8,""))</f>
        <v/>
      </c>
      <c r="AJ231" s="500">
        <f>IF(終値!A231="","",IF(AND(高値!N231&gt;高値!M231,高値!N231&gt;高値!L231,高値!N231&gt;高値!O231,高値!N231&gt;高値!P231),9,""))</f>
        <v>9</v>
      </c>
      <c r="AK231" s="500" t="str">
        <f>IF(終値!A231="","",IF(AND(高値!O231&gt;高値!N231,高値!O231&gt;高値!M231,高値!O231&gt;高値!P231,高値!O231&gt;高値!Q231),10,""))</f>
        <v/>
      </c>
      <c r="AL231" s="500" t="str">
        <f>IF(終値!A231="","",IF(AND(高値!P231&gt;高値!O231,高値!P231&gt;高値!N231,高値!P231&gt;高値!Q231,高値!P231&gt;高値!R231),11,""))</f>
        <v/>
      </c>
      <c r="AM231" s="500" t="str">
        <f>IF(終値!A231="","",IF(AND(高値!Q231&gt;高値!P231,高値!Q231&gt;高値!O231,高値!Q231&gt;高値!R231,高値!Q231&gt;高値!S231),12,""))</f>
        <v/>
      </c>
      <c r="AN231" s="500" t="str">
        <f>IF(終値!A231="","",IF(AND(高値!R231&gt;高値!Q231,高値!R231&gt;高値!P231,高値!R231&gt;高値!S231,高値!R231&gt;高値!T231),13,""))</f>
        <v/>
      </c>
      <c r="AO231" s="500">
        <f>IF(終値!A231="","",IF(AND(高値!S231&gt;高値!R231,高値!S231&gt;高値!Q231,高値!S231&gt;高値!T231,高値!S231&gt;高値!U231),14,""))</f>
        <v>14</v>
      </c>
      <c r="AP231" s="500" t="str">
        <f>IF(終値!A231="","",IF(AND(高値!T231&gt;高値!S231,高値!T231&gt;高値!R231,高値!T231&gt;高値!U231,高値!T231&gt;高値!V231),15,""))</f>
        <v/>
      </c>
      <c r="AQ231" s="500" t="str">
        <f>IF(終値!A231="","",IF(AND(高値!U231&gt;高値!T231,高値!U231&gt;高値!S231,高値!U231&gt;高値!V231,高値!U231&gt;高値!W231),16,""))</f>
        <v/>
      </c>
      <c r="AR231" s="500" t="str">
        <f>IF(終値!A231="","",IF(AND(高値!V231&gt;高値!U231,高値!V231&gt;高値!T231,高値!V231&gt;高値!W231,高値!V231&gt;高値!X231),17,""))</f>
        <v/>
      </c>
      <c r="AS231" s="500" t="str">
        <f>IF(終値!A231="","",IF(AND(高値!W231&gt;高値!V231,高値!W231&gt;高値!U231,高値!W231&gt;高値!X231,高値!W231&gt;高値!Y231),18,""))</f>
        <v/>
      </c>
      <c r="AT231" s="500" t="str">
        <f>IF(終値!A231="","",IF(AND(高値!X231&gt;高値!W231,高値!X231&gt;高値!V231,高値!X231&gt;高値!Y231,高値!X231&gt;高値!Z231),19,""))</f>
        <v/>
      </c>
      <c r="AU231" s="500" t="str">
        <f>IF(終値!A231="","",IF(AND(高値!Y231&gt;高値!X231,高値!Y231&gt;高値!W231,高値!Y231&gt;高値!Z231,高値!Y231&gt;高値!AA231),20,""))</f>
        <v/>
      </c>
      <c r="AV231" s="500">
        <f>IF(終値!A231="","",IF(AND(高値!Z231&gt;高値!Y231,高値!Z231&gt;高値!X231,高値!Z231&gt;高値!AA231,高値!Z231&gt;高値!AB231),21,""))</f>
        <v>21</v>
      </c>
      <c r="AW231" s="500" t="str">
        <f>IF(終値!A231="","",IF(AND(高値!AA231&gt;高値!Z231,高値!AA231&gt;高値!Y231,高値!AA231&gt;高値!AB231,高値!AA231&gt;高値!AC231),22,""))</f>
        <v/>
      </c>
      <c r="AX231" s="500" t="str">
        <f>IF(終値!A231="","",IF(AND(高値!AB231&gt;高値!AA231,高値!AB231&gt;高値!Z231,高値!AB231&gt;高値!AC231,高値!AB231&gt;高値!AD231),23,""))</f>
        <v/>
      </c>
      <c r="AY231" s="500" t="str">
        <f>IF(終値!A231="","",IF(AND(高値!AC231&gt;高値!AB231,高値!AC231&gt;高値!AA231,高値!AC231&gt;高値!AD231,高値!AC231&gt;高値!AE231),24,""))</f>
        <v/>
      </c>
      <c r="AZ231" s="500" t="str">
        <f>IF(終値!A231="","",IF(AND(高値!AD231&gt;高値!AC231,高値!AD231&gt;高値!AB231,高値!AD231&gt;高値!AE231,高値!AD231&gt;高値!AF231),25,""))</f>
        <v/>
      </c>
      <c r="BA231" s="500" t="str">
        <f>IF(終値!A231="","",IF(AND(高値!AE231&gt;高値!AD231,高値!AE231&gt;高値!AC231,高値!AE231&gt;高値!AF231,高値!AE231&gt;高値!AG231),26,""))</f>
        <v/>
      </c>
      <c r="BB231" s="500" t="str">
        <f>IF(終値!A231="","",IF(AND(高値!AF231&gt;高値!AE231,高値!AF231&gt;高値!AD231,高値!AF231&gt;高値!AG231,高値!AF231&gt;高値!AH231),27,""))</f>
        <v/>
      </c>
      <c r="BC231" s="500" t="str">
        <f>IF(終値!A231="","",IF(AND(高値!AG231&gt;高値!AF231,高値!AG231&gt;高値!AE231,高値!AG231&gt;高値!AH231,高値!AG231&gt;高値!AI231),28,""))</f>
        <v/>
      </c>
      <c r="BD231" s="500">
        <f t="shared" si="18"/>
        <v>4</v>
      </c>
      <c r="BE231" s="500">
        <f t="shared" si="19"/>
        <v>13</v>
      </c>
      <c r="BF231" s="500">
        <f t="shared" si="20"/>
        <v>17</v>
      </c>
      <c r="BG231" s="500">
        <f>IF($BE231="","",INDEX(安値!$E231:$CZ231,1,$BE231+1))</f>
        <v>2626</v>
      </c>
      <c r="BH231" s="500">
        <f>IF($BF231="","",INDEX(安値!$E231:$CZ231,1,$BF231+1))</f>
        <v>2725.5</v>
      </c>
      <c r="BI231" s="500">
        <f>IF($BF231="","",MAX(INDEX(高値!$E231:$CZ231,1,$BE231+1):INDEX(高値!$E231:$CZ231,1,$BF231+1)))</f>
        <v>2873</v>
      </c>
      <c r="BJ231" s="500">
        <f>IF($BF231="","",AVERAGE(INDEX(終値!$E231:$CZ231,1,$BF231+1):INDEX(終値!$E231:$CZ231,1,$BF231+20))-2*STDEVP(INDEX(終値!$E231:$CZ231,1,$BF231+1):INDEX(終値!$E231:$CZ231,1,$BF231+20)))</f>
        <v>2606.2575265584887</v>
      </c>
      <c r="BK231" s="500">
        <f>IF($BE231="","",AVERAGE(INDEX(終値!$E231:$CZ231,1,$BE231+1):INDEX(終値!$E231:$CZ231,1,$BE231+20))-2*STDEVP(INDEX(終値!$E231:$CZ231,1,$BE231+1):INDEX(終値!$E231:$CZ231,1,$BE231+20)))</f>
        <v>2592.1809964716381</v>
      </c>
      <c r="BL231" s="500">
        <f t="shared" si="21"/>
        <v>3</v>
      </c>
      <c r="BM231" s="500">
        <f t="shared" si="22"/>
        <v>9</v>
      </c>
      <c r="BN231" s="500">
        <f t="shared" si="23"/>
        <v>14</v>
      </c>
      <c r="BO231" s="500">
        <f>IF($BM231="","",INDEX(高値!$E231:$CZ231,1,$BM231+1))</f>
        <v>2963</v>
      </c>
      <c r="BP231" s="500">
        <f>IF($BN231="","",INDEX(高値!$E231:$CZ231,1,$BN231+1))</f>
        <v>2866.5</v>
      </c>
      <c r="BQ231" s="500">
        <f>IF($BN231="","",MIN(INDEX(安値!$E231:$CZ231,1,$BM231+1):INDEX(安値!$E231:$CZ231,1,$BN231+1)))</f>
        <v>2626</v>
      </c>
      <c r="BR231" s="500">
        <f>IF($BN231="","",AVERAGE(INDEX(終値!$E231:$CZ231,1,$BN231+1):INDEX(終値!$E231:$CZ231,1,$BN231+20))+2*STDEVP(INDEX(終値!$E231:$CZ231,1,$BN231+1):INDEX(終値!$E231:$CZ231,1,$BN231+20)))</f>
        <v>2998.7777286511773</v>
      </c>
      <c r="BS231" s="500">
        <f>IF($BM231="","",AVERAGE(INDEX(終値!$E231:$CZ231,1,$BM231+1):INDEX(終値!$E231:$CZ231,1,$BM231+20))+2*STDEVP(INDEX(終値!$E231:$CZ231,1,$BM231+1):INDEX(終値!$E231:$CZ231,1,$BM231+20)))</f>
        <v>3014.0850264826586</v>
      </c>
      <c r="BT231" s="497" t="str">
        <f>IFERROR(IF(AND($BD231&gt;=2,ABS($BG231-$BH231)/$BH231&lt;=BB設定!$B$12,$BI231&gt;=MAX($BH231,$BG231)*(1+BB設定!$B$13),終値!E231&gt;$BG231),IF(OR(終値!E231&gt;=$BI231,AND($BH231&lt;$BJ231,$BG231&gt;=$BK231)),"二番底W▲","二番底W形成"),IF(AND($BL231&gt;=2,ABS($BO231-$BP231)/$BP231&lt;=BB設定!$B$12,$BQ231&lt;=MIN($BP231,$BO231)*(1-BB設定!$B$13),終値!E231&lt;$BO231),IF(OR(終値!E231&lt;=$BQ231,AND($BP231&gt;$BR231,$BO231&lt;=$BS231)),"二番天井M▼","二番天井M形成"),"－")),"－")</f>
        <v>二番底W形成</v>
      </c>
    </row>
    <row r="232" spans="2:72">
      <c r="B232" s="500" t="str">
        <f>IF(終値!A232="","",IF(AND(安値!G232&lt;安値!F232,安値!G232&lt;安値!E232,安値!G232&lt;安値!H232,安値!G232&lt;安値!I232),2,""))</f>
        <v/>
      </c>
      <c r="C232" s="500">
        <f>IF(終値!A232="","",IF(AND(安値!H232&lt;安値!G232,安値!H232&lt;安値!F232,安値!H232&lt;安値!I232,安値!H232&lt;安値!J232),3,""))</f>
        <v>3</v>
      </c>
      <c r="D232" s="500" t="str">
        <f>IF(終値!A232="","",IF(AND(安値!I232&lt;安値!H232,安値!I232&lt;安値!G232,安値!I232&lt;安値!J232,安値!I232&lt;安値!K232),4,""))</f>
        <v/>
      </c>
      <c r="E232" s="500" t="str">
        <f>IF(終値!A232="","",IF(AND(安値!J232&lt;安値!I232,安値!J232&lt;安値!H232,安値!J232&lt;安値!K232,安値!J232&lt;安値!L232),5,""))</f>
        <v/>
      </c>
      <c r="F232" s="500" t="str">
        <f>IF(終値!A232="","",IF(AND(安値!K232&lt;安値!J232,安値!K232&lt;安値!I232,安値!K232&lt;安値!L232,安値!K232&lt;安値!M232),6,""))</f>
        <v/>
      </c>
      <c r="G232" s="500" t="str">
        <f>IF(終値!A232="","",IF(AND(安値!L232&lt;安値!K232,安値!L232&lt;安値!J232,安値!L232&lt;安値!M232,安値!L232&lt;安値!N232),7,""))</f>
        <v/>
      </c>
      <c r="H232" s="500" t="str">
        <f>IF(終値!A232="","",IF(AND(安値!M232&lt;安値!L232,安値!M232&lt;安値!K232,安値!M232&lt;安値!N232,安値!M232&lt;安値!O232),8,""))</f>
        <v/>
      </c>
      <c r="I232" s="500">
        <f>IF(終値!A232="","",IF(AND(安値!N232&lt;安値!M232,安値!N232&lt;安値!L232,安値!N232&lt;安値!O232,安値!N232&lt;安値!P232),9,""))</f>
        <v>9</v>
      </c>
      <c r="J232" s="500" t="str">
        <f>IF(終値!A232="","",IF(AND(安値!O232&lt;安値!N232,安値!O232&lt;安値!M232,安値!O232&lt;安値!P232,安値!O232&lt;安値!Q232),10,""))</f>
        <v/>
      </c>
      <c r="K232" s="500" t="str">
        <f>IF(終値!A232="","",IF(AND(安値!P232&lt;安値!O232,安値!P232&lt;安値!N232,安値!P232&lt;安値!Q232,安値!P232&lt;安値!R232),11,""))</f>
        <v/>
      </c>
      <c r="L232" s="500" t="str">
        <f>IF(終値!A232="","",IF(AND(安値!Q232&lt;安値!P232,安値!Q232&lt;安値!O232,安値!Q232&lt;安値!R232,安値!Q232&lt;安値!S232),12,""))</f>
        <v/>
      </c>
      <c r="M232" s="500">
        <f>IF(終値!A232="","",IF(AND(安値!R232&lt;安値!Q232,安値!R232&lt;安値!P232,安値!R232&lt;安値!S232,安値!R232&lt;安値!T232),13,""))</f>
        <v>13</v>
      </c>
      <c r="N232" s="500" t="str">
        <f>IF(終値!A232="","",IF(AND(安値!S232&lt;安値!R232,安値!S232&lt;安値!Q232,安値!S232&lt;安値!T232,安値!S232&lt;安値!U232),14,""))</f>
        <v/>
      </c>
      <c r="O232" s="500" t="str">
        <f>IF(終値!A232="","",IF(AND(安値!T232&lt;安値!S232,安値!T232&lt;安値!R232,安値!T232&lt;安値!U232,安値!T232&lt;安値!V232),15,""))</f>
        <v/>
      </c>
      <c r="P232" s="500" t="str">
        <f>IF(終値!A232="","",IF(AND(安値!U232&lt;安値!T232,安値!U232&lt;安値!S232,安値!U232&lt;安値!V232,安値!U232&lt;安値!W232),16,""))</f>
        <v/>
      </c>
      <c r="Q232" s="500" t="str">
        <f>IF(終値!A232="","",IF(AND(安値!V232&lt;安値!U232,安値!V232&lt;安値!T232,安値!V232&lt;安値!W232,安値!V232&lt;安値!X232),17,""))</f>
        <v/>
      </c>
      <c r="R232" s="500" t="str">
        <f>IF(終値!A232="","",IF(AND(安値!W232&lt;安値!V232,安値!W232&lt;安値!U232,安値!W232&lt;安値!X232,安値!W232&lt;安値!Y232),18,""))</f>
        <v/>
      </c>
      <c r="S232" s="500">
        <f>IF(終値!A232="","",IF(AND(安値!X232&lt;安値!W232,安値!X232&lt;安値!V232,安値!X232&lt;安値!Y232,安値!X232&lt;安値!Z232),19,""))</f>
        <v>19</v>
      </c>
      <c r="T232" s="500" t="str">
        <f>IF(終値!A232="","",IF(AND(安値!Y232&lt;安値!X232,安値!Y232&lt;安値!W232,安値!Y232&lt;安値!Z232,安値!Y232&lt;安値!AA232),20,""))</f>
        <v/>
      </c>
      <c r="U232" s="500" t="str">
        <f>IF(終値!A232="","",IF(AND(安値!Z232&lt;安値!Y232,安値!Z232&lt;安値!X232,安値!Z232&lt;安値!AA232,安値!Z232&lt;安値!AB232),21,""))</f>
        <v/>
      </c>
      <c r="V232" s="500" t="str">
        <f>IF(終値!A232="","",IF(AND(安値!AA232&lt;安値!Z232,安値!AA232&lt;安値!Y232,安値!AA232&lt;安値!AB232,安値!AA232&lt;安値!AC232),22,""))</f>
        <v/>
      </c>
      <c r="W232" s="500" t="str">
        <f>IF(終値!A232="","",IF(AND(安値!AB232&lt;安値!AA232,安値!AB232&lt;安値!Z232,安値!AB232&lt;安値!AC232,安値!AB232&lt;安値!AD232),23,""))</f>
        <v/>
      </c>
      <c r="X232" s="500" t="str">
        <f>IF(終値!A232="","",IF(AND(安値!AC232&lt;安値!AB232,安値!AC232&lt;安値!AA232,安値!AC232&lt;安値!AD232,安値!AC232&lt;安値!AE232),24,""))</f>
        <v/>
      </c>
      <c r="Y232" s="500" t="str">
        <f>IF(終値!A232="","",IF(AND(安値!AD232&lt;安値!AC232,安値!AD232&lt;安値!AB232,安値!AD232&lt;安値!AE232,安値!AD232&lt;安値!AF232),25,""))</f>
        <v/>
      </c>
      <c r="Z232" s="500" t="str">
        <f>IF(終値!A232="","",IF(AND(安値!AE232&lt;安値!AD232,安値!AE232&lt;安値!AC232,安値!AE232&lt;安値!AF232,安値!AE232&lt;安値!AG232),26,""))</f>
        <v/>
      </c>
      <c r="AA232" s="500">
        <f>IF(終値!A232="","",IF(AND(安値!AF232&lt;安値!AE232,安値!AF232&lt;安値!AD232,安値!AF232&lt;安値!AG232,安値!AF232&lt;安値!AH232),27,""))</f>
        <v>27</v>
      </c>
      <c r="AB232" s="500" t="str">
        <f>IF(終値!A232="","",IF(AND(安値!AG232&lt;安値!AF232,安値!AG232&lt;安値!AE232,安値!AG232&lt;安値!AH232,安値!AG232&lt;安値!AI232),28,""))</f>
        <v/>
      </c>
      <c r="AC232" s="500" t="str">
        <f>IF(終値!A232="","",IF(AND(高値!G232&gt;高値!F232,高値!G232&gt;高値!E232,高値!G232&gt;高値!H232,高値!G232&gt;高値!I232),2,""))</f>
        <v/>
      </c>
      <c r="AD232" s="500" t="str">
        <f>IF(終値!A232="","",IF(AND(高値!H232&gt;高値!G232,高値!H232&gt;高値!F232,高値!H232&gt;高値!I232,高値!H232&gt;高値!J232),3,""))</f>
        <v/>
      </c>
      <c r="AE232" s="500" t="str">
        <f>IF(終値!A232="","",IF(AND(高値!I232&gt;高値!H232,高値!I232&gt;高値!G232,高値!I232&gt;高値!J232,高値!I232&gt;高値!K232),4,""))</f>
        <v/>
      </c>
      <c r="AF232" s="500" t="str">
        <f>IF(終値!A232="","",IF(AND(高値!J232&gt;高値!I232,高値!J232&gt;高値!H232,高値!J232&gt;高値!K232,高値!J232&gt;高値!L232),5,""))</f>
        <v/>
      </c>
      <c r="AG232" s="500" t="str">
        <f>IF(終値!A232="","",IF(AND(高値!K232&gt;高値!J232,高値!K232&gt;高値!I232,高値!K232&gt;高値!L232,高値!K232&gt;高値!M232),6,""))</f>
        <v/>
      </c>
      <c r="AH232" s="500" t="str">
        <f>IF(終値!A232="","",IF(AND(高値!L232&gt;高値!K232,高値!L232&gt;高値!J232,高値!L232&gt;高値!M232,高値!L232&gt;高値!N232),7,""))</f>
        <v/>
      </c>
      <c r="AI232" s="500" t="str">
        <f>IF(終値!A232="","",IF(AND(高値!M232&gt;高値!L232,高値!M232&gt;高値!K232,高値!M232&gt;高値!N232,高値!M232&gt;高値!O232),8,""))</f>
        <v/>
      </c>
      <c r="AJ232" s="500" t="str">
        <f>IF(終値!A232="","",IF(AND(高値!N232&gt;高値!M232,高値!N232&gt;高値!L232,高値!N232&gt;高値!O232,高値!N232&gt;高値!P232),9,""))</f>
        <v/>
      </c>
      <c r="AK232" s="500" t="str">
        <f>IF(終値!A232="","",IF(AND(高値!O232&gt;高値!N232,高値!O232&gt;高値!M232,高値!O232&gt;高値!P232,高値!O232&gt;高値!Q232),10,""))</f>
        <v/>
      </c>
      <c r="AL232" s="500">
        <f>IF(終値!A232="","",IF(AND(高値!P232&gt;高値!O232,高値!P232&gt;高値!N232,高値!P232&gt;高値!Q232,高値!P232&gt;高値!R232),11,""))</f>
        <v>11</v>
      </c>
      <c r="AM232" s="500" t="str">
        <f>IF(終値!A232="","",IF(AND(高値!Q232&gt;高値!P232,高値!Q232&gt;高値!O232,高値!Q232&gt;高値!R232,高値!Q232&gt;高値!S232),12,""))</f>
        <v/>
      </c>
      <c r="AN232" s="500" t="str">
        <f>IF(終値!A232="","",IF(AND(高値!R232&gt;高値!Q232,高値!R232&gt;高値!P232,高値!R232&gt;高値!S232,高値!R232&gt;高値!T232),13,""))</f>
        <v/>
      </c>
      <c r="AO232" s="500" t="str">
        <f>IF(終値!A232="","",IF(AND(高値!S232&gt;高値!R232,高値!S232&gt;高値!Q232,高値!S232&gt;高値!T232,高値!S232&gt;高値!U232),14,""))</f>
        <v/>
      </c>
      <c r="AP232" s="500" t="str">
        <f>IF(終値!A232="","",IF(AND(高値!T232&gt;高値!S232,高値!T232&gt;高値!R232,高値!T232&gt;高値!U232,高値!T232&gt;高値!V232),15,""))</f>
        <v/>
      </c>
      <c r="AQ232" s="500" t="str">
        <f>IF(終値!A232="","",IF(AND(高値!U232&gt;高値!T232,高値!U232&gt;高値!S232,高値!U232&gt;高値!V232,高値!U232&gt;高値!W232),16,""))</f>
        <v/>
      </c>
      <c r="AR232" s="500">
        <f>IF(終値!A232="","",IF(AND(高値!V232&gt;高値!U232,高値!V232&gt;高値!T232,高値!V232&gt;高値!W232,高値!V232&gt;高値!X232),17,""))</f>
        <v>17</v>
      </c>
      <c r="AS232" s="500" t="str">
        <f>IF(終値!A232="","",IF(AND(高値!W232&gt;高値!V232,高値!W232&gt;高値!U232,高値!W232&gt;高値!X232,高値!W232&gt;高値!Y232),18,""))</f>
        <v/>
      </c>
      <c r="AT232" s="500" t="str">
        <f>IF(終値!A232="","",IF(AND(高値!X232&gt;高値!W232,高値!X232&gt;高値!V232,高値!X232&gt;高値!Y232,高値!X232&gt;高値!Z232),19,""))</f>
        <v/>
      </c>
      <c r="AU232" s="500" t="str">
        <f>IF(終値!A232="","",IF(AND(高値!Y232&gt;高値!X232,高値!Y232&gt;高値!W232,高値!Y232&gt;高値!Z232,高値!Y232&gt;高値!AA232),20,""))</f>
        <v/>
      </c>
      <c r="AV232" s="500" t="str">
        <f>IF(終値!A232="","",IF(AND(高値!Z232&gt;高値!Y232,高値!Z232&gt;高値!X232,高値!Z232&gt;高値!AA232,高値!Z232&gt;高値!AB232),21,""))</f>
        <v/>
      </c>
      <c r="AW232" s="500" t="str">
        <f>IF(終値!A232="","",IF(AND(高値!AA232&gt;高値!Z232,高値!AA232&gt;高値!Y232,高値!AA232&gt;高値!AB232,高値!AA232&gt;高値!AC232),22,""))</f>
        <v/>
      </c>
      <c r="AX232" s="500" t="str">
        <f>IF(終値!A232="","",IF(AND(高値!AB232&gt;高値!AA232,高値!AB232&gt;高値!Z232,高値!AB232&gt;高値!AC232,高値!AB232&gt;高値!AD232),23,""))</f>
        <v/>
      </c>
      <c r="AY232" s="500" t="str">
        <f>IF(終値!A232="","",IF(AND(高値!AC232&gt;高値!AB232,高値!AC232&gt;高値!AA232,高値!AC232&gt;高値!AD232,高値!AC232&gt;高値!AE232),24,""))</f>
        <v/>
      </c>
      <c r="AZ232" s="500" t="str">
        <f>IF(終値!A232="","",IF(AND(高値!AD232&gt;高値!AC232,高値!AD232&gt;高値!AB232,高値!AD232&gt;高値!AE232,高値!AD232&gt;高値!AF232),25,""))</f>
        <v/>
      </c>
      <c r="BA232" s="500" t="str">
        <f>IF(終値!A232="","",IF(AND(高値!AE232&gt;高値!AD232,高値!AE232&gt;高値!AC232,高値!AE232&gt;高値!AF232,高値!AE232&gt;高値!AG232),26,""))</f>
        <v/>
      </c>
      <c r="BB232" s="500" t="str">
        <f>IF(終値!A232="","",IF(AND(高値!AF232&gt;高値!AE232,高値!AF232&gt;高値!AD232,高値!AF232&gt;高値!AG232,高値!AF232&gt;高値!AH232),27,""))</f>
        <v/>
      </c>
      <c r="BC232" s="500" t="str">
        <f>IF(終値!A232="","",IF(AND(高値!AG232&gt;高値!AF232,高値!AG232&gt;高値!AE232,高値!AG232&gt;高値!AH232,高値!AG232&gt;高値!AI232),28,""))</f>
        <v/>
      </c>
      <c r="BD232" s="500">
        <f t="shared" si="18"/>
        <v>5</v>
      </c>
      <c r="BE232" s="500">
        <f t="shared" si="19"/>
        <v>3</v>
      </c>
      <c r="BF232" s="500">
        <f t="shared" si="20"/>
        <v>9</v>
      </c>
      <c r="BG232" s="500">
        <f>IF($BE232="","",INDEX(安値!$E232:$CZ232,1,$BE232+1))</f>
        <v>3980</v>
      </c>
      <c r="BH232" s="500">
        <f>IF($BF232="","",INDEX(安値!$E232:$CZ232,1,$BF232+1))</f>
        <v>4050</v>
      </c>
      <c r="BI232" s="500">
        <f>IF($BF232="","",MAX(INDEX(高値!$E232:$CZ232,1,$BE232+1):INDEX(高値!$E232:$CZ232,1,$BF232+1)))</f>
        <v>4210</v>
      </c>
      <c r="BJ232" s="500">
        <f>IF($BF232="","",AVERAGE(INDEX(終値!$E232:$CZ232,1,$BF232+1):INDEX(終値!$E232:$CZ232,1,$BF232+20))-2*STDEVP(INDEX(終値!$E232:$CZ232,1,$BF232+1):INDEX(終値!$E232:$CZ232,1,$BF232+20)))</f>
        <v>3938.5780549194765</v>
      </c>
      <c r="BK232" s="500">
        <f>IF($BE232="","",AVERAGE(INDEX(終値!$E232:$CZ232,1,$BE232+1):INDEX(終値!$E232:$CZ232,1,$BE232+20))-2*STDEVP(INDEX(終値!$E232:$CZ232,1,$BE232+1):INDEX(終値!$E232:$CZ232,1,$BE232+20)))</f>
        <v>4028.0310708011521</v>
      </c>
      <c r="BL232" s="500">
        <f t="shared" si="21"/>
        <v>2</v>
      </c>
      <c r="BM232" s="500">
        <f t="shared" si="22"/>
        <v>11</v>
      </c>
      <c r="BN232" s="500">
        <f t="shared" si="23"/>
        <v>17</v>
      </c>
      <c r="BO232" s="500">
        <f>IF($BM232="","",INDEX(高値!$E232:$CZ232,1,$BM232+1))</f>
        <v>4125</v>
      </c>
      <c r="BP232" s="500">
        <f>IF($BN232="","",INDEX(高値!$E232:$CZ232,1,$BN232+1))</f>
        <v>4180</v>
      </c>
      <c r="BQ232" s="500">
        <f>IF($BN232="","",MIN(INDEX(安値!$E232:$CZ232,1,$BM232+1):INDEX(安値!$E232:$CZ232,1,$BN232+1)))</f>
        <v>3990</v>
      </c>
      <c r="BR232" s="500">
        <f>IF($BN232="","",AVERAGE(INDEX(終値!$E232:$CZ232,1,$BN232+1):INDEX(終値!$E232:$CZ232,1,$BN232+20))+2*STDEVP(INDEX(終値!$E232:$CZ232,1,$BN232+1):INDEX(終値!$E232:$CZ232,1,$BN232+20)))</f>
        <v>4177.2030522281912</v>
      </c>
      <c r="BS232" s="500">
        <f>IF($BM232="","",AVERAGE(INDEX(終値!$E232:$CZ232,1,$BM232+1):INDEX(終値!$E232:$CZ232,1,$BM232+20))+2*STDEVP(INDEX(終値!$E232:$CZ232,1,$BM232+1):INDEX(終値!$E232:$CZ232,1,$BM232+20)))</f>
        <v>4179.632993196813</v>
      </c>
      <c r="BT232" s="497" t="str">
        <f>IFERROR(IF(AND($BD232&gt;=2,ABS($BG232-$BH232)/$BH232&lt;=BB設定!$B$12,$BI232&gt;=MAX($BH232,$BG232)*(1+BB設定!$B$13),終値!E232&gt;$BG232),IF(OR(終値!E232&gt;=$BI232,AND($BH232&lt;$BJ232,$BG232&gt;=$BK232)),"二番底W▲","二番底W形成"),IF(AND($BL232&gt;=2,ABS($BO232-$BP232)/$BP232&lt;=BB設定!$B$12,$BQ232&lt;=MIN($BP232,$BO232)*(1-BB設定!$B$13),終値!E232&lt;$BO232),IF(OR(終値!E232&lt;=$BQ232,AND($BP232&gt;$BR232,$BO232&lt;=$BS232)),"二番天井M▼","二番天井M形成"),"－")),"－")</f>
        <v>二番底W形成</v>
      </c>
    </row>
    <row r="233" spans="2:72">
      <c r="B233" s="500" t="str">
        <f>IF(終値!A233="","",IF(AND(安値!G233&lt;安値!F233,安値!G233&lt;安値!E233,安値!G233&lt;安値!H233,安値!G233&lt;安値!I233),2,""))</f>
        <v/>
      </c>
      <c r="C233" s="500" t="str">
        <f>IF(終値!A233="","",IF(AND(安値!H233&lt;安値!G233,安値!H233&lt;安値!F233,安値!H233&lt;安値!I233,安値!H233&lt;安値!J233),3,""))</f>
        <v/>
      </c>
      <c r="D233" s="500" t="str">
        <f>IF(終値!A233="","",IF(AND(安値!I233&lt;安値!H233,安値!I233&lt;安値!G233,安値!I233&lt;安値!J233,安値!I233&lt;安値!K233),4,""))</f>
        <v/>
      </c>
      <c r="E233" s="500" t="str">
        <f>IF(終値!A233="","",IF(AND(安値!J233&lt;安値!I233,安値!J233&lt;安値!H233,安値!J233&lt;安値!K233,安値!J233&lt;安値!L233),5,""))</f>
        <v/>
      </c>
      <c r="F233" s="500">
        <f>IF(終値!A233="","",IF(AND(安値!K233&lt;安値!J233,安値!K233&lt;安値!I233,安値!K233&lt;安値!L233,安値!K233&lt;安値!M233),6,""))</f>
        <v>6</v>
      </c>
      <c r="G233" s="500" t="str">
        <f>IF(終値!A233="","",IF(AND(安値!L233&lt;安値!K233,安値!L233&lt;安値!J233,安値!L233&lt;安値!M233,安値!L233&lt;安値!N233),7,""))</f>
        <v/>
      </c>
      <c r="H233" s="500" t="str">
        <f>IF(終値!A233="","",IF(AND(安値!M233&lt;安値!L233,安値!M233&lt;安値!K233,安値!M233&lt;安値!N233,安値!M233&lt;安値!O233),8,""))</f>
        <v/>
      </c>
      <c r="I233" s="500" t="str">
        <f>IF(終値!A233="","",IF(AND(安値!N233&lt;安値!M233,安値!N233&lt;安値!L233,安値!N233&lt;安値!O233,安値!N233&lt;安値!P233),9,""))</f>
        <v/>
      </c>
      <c r="J233" s="500" t="str">
        <f>IF(終値!A233="","",IF(AND(安値!O233&lt;安値!N233,安値!O233&lt;安値!M233,安値!O233&lt;安値!P233,安値!O233&lt;安値!Q233),10,""))</f>
        <v/>
      </c>
      <c r="K233" s="500" t="str">
        <f>IF(終値!A233="","",IF(AND(安値!P233&lt;安値!O233,安値!P233&lt;安値!N233,安値!P233&lt;安値!Q233,安値!P233&lt;安値!R233),11,""))</f>
        <v/>
      </c>
      <c r="L233" s="500" t="str">
        <f>IF(終値!A233="","",IF(AND(安値!Q233&lt;安値!P233,安値!Q233&lt;安値!O233,安値!Q233&lt;安値!R233,安値!Q233&lt;安値!S233),12,""))</f>
        <v/>
      </c>
      <c r="M233" s="500">
        <f>IF(終値!A233="","",IF(AND(安値!R233&lt;安値!Q233,安値!R233&lt;安値!P233,安値!R233&lt;安値!S233,安値!R233&lt;安値!T233),13,""))</f>
        <v>13</v>
      </c>
      <c r="N233" s="500" t="str">
        <f>IF(終値!A233="","",IF(AND(安値!S233&lt;安値!R233,安値!S233&lt;安値!Q233,安値!S233&lt;安値!T233,安値!S233&lt;安値!U233),14,""))</f>
        <v/>
      </c>
      <c r="O233" s="500" t="str">
        <f>IF(終値!A233="","",IF(AND(安値!T233&lt;安値!S233,安値!T233&lt;安値!R233,安値!T233&lt;安値!U233,安値!T233&lt;安値!V233),15,""))</f>
        <v/>
      </c>
      <c r="P233" s="500">
        <f>IF(終値!A233="","",IF(AND(安値!U233&lt;安値!T233,安値!U233&lt;安値!S233,安値!U233&lt;安値!V233,安値!U233&lt;安値!W233),16,""))</f>
        <v>16</v>
      </c>
      <c r="Q233" s="500" t="str">
        <f>IF(終値!A233="","",IF(AND(安値!V233&lt;安値!U233,安値!V233&lt;安値!T233,安値!V233&lt;安値!W233,安値!V233&lt;安値!X233),17,""))</f>
        <v/>
      </c>
      <c r="R233" s="500" t="str">
        <f>IF(終値!A233="","",IF(AND(安値!W233&lt;安値!V233,安値!W233&lt;安値!U233,安値!W233&lt;安値!X233,安値!W233&lt;安値!Y233),18,""))</f>
        <v/>
      </c>
      <c r="S233" s="500" t="str">
        <f>IF(終値!A233="","",IF(AND(安値!X233&lt;安値!W233,安値!X233&lt;安値!V233,安値!X233&lt;安値!Y233,安値!X233&lt;安値!Z233),19,""))</f>
        <v/>
      </c>
      <c r="T233" s="500">
        <f>IF(終値!A233="","",IF(AND(安値!Y233&lt;安値!X233,安値!Y233&lt;安値!W233,安値!Y233&lt;安値!Z233,安値!Y233&lt;安値!AA233),20,""))</f>
        <v>20</v>
      </c>
      <c r="U233" s="500" t="str">
        <f>IF(終値!A233="","",IF(AND(安値!Z233&lt;安値!Y233,安値!Z233&lt;安値!X233,安値!Z233&lt;安値!AA233,安値!Z233&lt;安値!AB233),21,""))</f>
        <v/>
      </c>
      <c r="V233" s="500" t="str">
        <f>IF(終値!A233="","",IF(AND(安値!AA233&lt;安値!Z233,安値!AA233&lt;安値!Y233,安値!AA233&lt;安値!AB233,安値!AA233&lt;安値!AC233),22,""))</f>
        <v/>
      </c>
      <c r="W233" s="500" t="str">
        <f>IF(終値!A233="","",IF(AND(安値!AB233&lt;安値!AA233,安値!AB233&lt;安値!Z233,安値!AB233&lt;安値!AC233,安値!AB233&lt;安値!AD233),23,""))</f>
        <v/>
      </c>
      <c r="X233" s="500" t="str">
        <f>IF(終値!A233="","",IF(AND(安値!AC233&lt;安値!AB233,安値!AC233&lt;安値!AA233,安値!AC233&lt;安値!AD233,安値!AC233&lt;安値!AE233),24,""))</f>
        <v/>
      </c>
      <c r="Y233" s="500" t="str">
        <f>IF(終値!A233="","",IF(AND(安値!AD233&lt;安値!AC233,安値!AD233&lt;安値!AB233,安値!AD233&lt;安値!AE233,安値!AD233&lt;安値!AF233),25,""))</f>
        <v/>
      </c>
      <c r="Z233" s="500" t="str">
        <f>IF(終値!A233="","",IF(AND(安値!AE233&lt;安値!AD233,安値!AE233&lt;安値!AC233,安値!AE233&lt;安値!AF233,安値!AE233&lt;安値!AG233),26,""))</f>
        <v/>
      </c>
      <c r="AA233" s="500" t="str">
        <f>IF(終値!A233="","",IF(AND(安値!AF233&lt;安値!AE233,安値!AF233&lt;安値!AD233,安値!AF233&lt;安値!AG233,安値!AF233&lt;安値!AH233),27,""))</f>
        <v/>
      </c>
      <c r="AB233" s="500" t="str">
        <f>IF(終値!A233="","",IF(AND(安値!AG233&lt;安値!AF233,安値!AG233&lt;安値!AE233,安値!AG233&lt;安値!AH233,安値!AG233&lt;安値!AI233),28,""))</f>
        <v/>
      </c>
      <c r="AC233" s="500">
        <f>IF(終値!A233="","",IF(AND(高値!G233&gt;高値!F233,高値!G233&gt;高値!E233,高値!G233&gt;高値!H233,高値!G233&gt;高値!I233),2,""))</f>
        <v>2</v>
      </c>
      <c r="AD233" s="500" t="str">
        <f>IF(終値!A233="","",IF(AND(高値!H233&gt;高値!G233,高値!H233&gt;高値!F233,高値!H233&gt;高値!I233,高値!H233&gt;高値!J233),3,""))</f>
        <v/>
      </c>
      <c r="AE233" s="500" t="str">
        <f>IF(終値!A233="","",IF(AND(高値!I233&gt;高値!H233,高値!I233&gt;高値!G233,高値!I233&gt;高値!J233,高値!I233&gt;高値!K233),4,""))</f>
        <v/>
      </c>
      <c r="AF233" s="500" t="str">
        <f>IF(終値!A233="","",IF(AND(高値!J233&gt;高値!I233,高値!J233&gt;高値!H233,高値!J233&gt;高値!K233,高値!J233&gt;高値!L233),5,""))</f>
        <v/>
      </c>
      <c r="AG233" s="500" t="str">
        <f>IF(終値!A233="","",IF(AND(高値!K233&gt;高値!J233,高値!K233&gt;高値!I233,高値!K233&gt;高値!L233,高値!K233&gt;高値!M233),6,""))</f>
        <v/>
      </c>
      <c r="AH233" s="500" t="str">
        <f>IF(終値!A233="","",IF(AND(高値!L233&gt;高値!K233,高値!L233&gt;高値!J233,高値!L233&gt;高値!M233,高値!L233&gt;高値!N233),7,""))</f>
        <v/>
      </c>
      <c r="AI233" s="500" t="str">
        <f>IF(終値!A233="","",IF(AND(高値!M233&gt;高値!L233,高値!M233&gt;高値!K233,高値!M233&gt;高値!N233,高値!M233&gt;高値!O233),8,""))</f>
        <v/>
      </c>
      <c r="AJ233" s="500" t="str">
        <f>IF(終値!A233="","",IF(AND(高値!N233&gt;高値!M233,高値!N233&gt;高値!L233,高値!N233&gt;高値!O233,高値!N233&gt;高値!P233),9,""))</f>
        <v/>
      </c>
      <c r="AK233" s="500" t="str">
        <f>IF(終値!A233="","",IF(AND(高値!O233&gt;高値!N233,高値!O233&gt;高値!M233,高値!O233&gt;高値!P233,高値!O233&gt;高値!Q233),10,""))</f>
        <v/>
      </c>
      <c r="AL233" s="500">
        <f>IF(終値!A233="","",IF(AND(高値!P233&gt;高値!O233,高値!P233&gt;高値!N233,高値!P233&gt;高値!Q233,高値!P233&gt;高値!R233),11,""))</f>
        <v>11</v>
      </c>
      <c r="AM233" s="500" t="str">
        <f>IF(終値!A233="","",IF(AND(高値!Q233&gt;高値!P233,高値!Q233&gt;高値!O233,高値!Q233&gt;高値!R233,高値!Q233&gt;高値!S233),12,""))</f>
        <v/>
      </c>
      <c r="AN233" s="500" t="str">
        <f>IF(終値!A233="","",IF(AND(高値!R233&gt;高値!Q233,高値!R233&gt;高値!P233,高値!R233&gt;高値!S233,高値!R233&gt;高値!T233),13,""))</f>
        <v/>
      </c>
      <c r="AO233" s="500" t="str">
        <f>IF(終値!A233="","",IF(AND(高値!S233&gt;高値!R233,高値!S233&gt;高値!Q233,高値!S233&gt;高値!T233,高値!S233&gt;高値!U233),14,""))</f>
        <v/>
      </c>
      <c r="AP233" s="500" t="str">
        <f>IF(終値!A233="","",IF(AND(高値!T233&gt;高値!S233,高値!T233&gt;高値!R233,高値!T233&gt;高値!U233,高値!T233&gt;高値!V233),15,""))</f>
        <v/>
      </c>
      <c r="AQ233" s="500" t="str">
        <f>IF(終値!A233="","",IF(AND(高値!U233&gt;高値!T233,高値!U233&gt;高値!S233,高値!U233&gt;高値!V233,高値!U233&gt;高値!W233),16,""))</f>
        <v/>
      </c>
      <c r="AR233" s="500" t="str">
        <f>IF(終値!A233="","",IF(AND(高値!V233&gt;高値!U233,高値!V233&gt;高値!T233,高値!V233&gt;高値!W233,高値!V233&gt;高値!X233),17,""))</f>
        <v/>
      </c>
      <c r="AS233" s="500">
        <f>IF(終値!A233="","",IF(AND(高値!W233&gt;高値!V233,高値!W233&gt;高値!U233,高値!W233&gt;高値!X233,高値!W233&gt;高値!Y233),18,""))</f>
        <v>18</v>
      </c>
      <c r="AT233" s="500" t="str">
        <f>IF(終値!A233="","",IF(AND(高値!X233&gt;高値!W233,高値!X233&gt;高値!V233,高値!X233&gt;高値!Y233,高値!X233&gt;高値!Z233),19,""))</f>
        <v/>
      </c>
      <c r="AU233" s="500" t="str">
        <f>IF(終値!A233="","",IF(AND(高値!Y233&gt;高値!X233,高値!Y233&gt;高値!W233,高値!Y233&gt;高値!Z233,高値!Y233&gt;高値!AA233),20,""))</f>
        <v/>
      </c>
      <c r="AV233" s="500" t="str">
        <f>IF(終値!A233="","",IF(AND(高値!Z233&gt;高値!Y233,高値!Z233&gt;高値!X233,高値!Z233&gt;高値!AA233,高値!Z233&gt;高値!AB233),21,""))</f>
        <v/>
      </c>
      <c r="AW233" s="500">
        <f>IF(終値!A233="","",IF(AND(高値!AA233&gt;高値!Z233,高値!AA233&gt;高値!Y233,高値!AA233&gt;高値!AB233,高値!AA233&gt;高値!AC233),22,""))</f>
        <v>22</v>
      </c>
      <c r="AX233" s="500" t="str">
        <f>IF(終値!A233="","",IF(AND(高値!AB233&gt;高値!AA233,高値!AB233&gt;高値!Z233,高値!AB233&gt;高値!AC233,高値!AB233&gt;高値!AD233),23,""))</f>
        <v/>
      </c>
      <c r="AY233" s="500" t="str">
        <f>IF(終値!A233="","",IF(AND(高値!AC233&gt;高値!AB233,高値!AC233&gt;高値!AA233,高値!AC233&gt;高値!AD233,高値!AC233&gt;高値!AE233),24,""))</f>
        <v/>
      </c>
      <c r="AZ233" s="500" t="str">
        <f>IF(終値!A233="","",IF(AND(高値!AD233&gt;高値!AC233,高値!AD233&gt;高値!AB233,高値!AD233&gt;高値!AE233,高値!AD233&gt;高値!AF233),25,""))</f>
        <v/>
      </c>
      <c r="BA233" s="500" t="str">
        <f>IF(終値!A233="","",IF(AND(高値!AE233&gt;高値!AD233,高値!AE233&gt;高値!AC233,高値!AE233&gt;高値!AF233,高値!AE233&gt;高値!AG233),26,""))</f>
        <v/>
      </c>
      <c r="BB233" s="500" t="str">
        <f>IF(終値!A233="","",IF(AND(高値!AF233&gt;高値!AE233,高値!AF233&gt;高値!AD233,高値!AF233&gt;高値!AG233,高値!AF233&gt;高値!AH233),27,""))</f>
        <v/>
      </c>
      <c r="BC233" s="500" t="str">
        <f>IF(終値!A233="","",IF(AND(高値!AG233&gt;高値!AF233,高値!AG233&gt;高値!AE233,高値!AG233&gt;高値!AH233,高値!AG233&gt;高値!AI233),28,""))</f>
        <v/>
      </c>
      <c r="BD233" s="500">
        <f t="shared" si="18"/>
        <v>4</v>
      </c>
      <c r="BE233" s="500">
        <f t="shared" si="19"/>
        <v>6</v>
      </c>
      <c r="BF233" s="500">
        <f t="shared" si="20"/>
        <v>13</v>
      </c>
      <c r="BG233" s="500">
        <f>IF($BE233="","",INDEX(安値!$E233:$CZ233,1,$BE233+1))</f>
        <v>3395</v>
      </c>
      <c r="BH233" s="500">
        <f>IF($BF233="","",INDEX(安値!$E233:$CZ233,1,$BF233+1))</f>
        <v>3515</v>
      </c>
      <c r="BI233" s="500">
        <f>IF($BF233="","",MAX(INDEX(高値!$E233:$CZ233,1,$BE233+1):INDEX(高値!$E233:$CZ233,1,$BF233+1)))</f>
        <v>3801</v>
      </c>
      <c r="BJ233" s="500">
        <f>IF($BF233="","",AVERAGE(INDEX(終値!$E233:$CZ233,1,$BF233+1):INDEX(終値!$E233:$CZ233,1,$BF233+20))-2*STDEVP(INDEX(終値!$E233:$CZ233,1,$BF233+1):INDEX(終値!$E233:$CZ233,1,$BF233+20)))</f>
        <v>3613.9132852708858</v>
      </c>
      <c r="BK233" s="500">
        <f>IF($BE233="","",AVERAGE(INDEX(終値!$E233:$CZ233,1,$BE233+1):INDEX(終値!$E233:$CZ233,1,$BE233+20))-2*STDEVP(INDEX(終値!$E233:$CZ233,1,$BE233+1):INDEX(終値!$E233:$CZ233,1,$BE233+20)))</f>
        <v>3431.7190434145946</v>
      </c>
      <c r="BL233" s="500">
        <f t="shared" si="21"/>
        <v>4</v>
      </c>
      <c r="BM233" s="500">
        <f t="shared" si="22"/>
        <v>2</v>
      </c>
      <c r="BN233" s="500">
        <f t="shared" si="23"/>
        <v>11</v>
      </c>
      <c r="BO233" s="500">
        <f>IF($BM233="","",INDEX(高値!$E233:$CZ233,1,$BM233+1))</f>
        <v>4178</v>
      </c>
      <c r="BP233" s="500">
        <f>IF($BN233="","",INDEX(高値!$E233:$CZ233,1,$BN233+1))</f>
        <v>3801</v>
      </c>
      <c r="BQ233" s="500">
        <f>IF($BN233="","",MIN(INDEX(安値!$E233:$CZ233,1,$BM233+1):INDEX(安値!$E233:$CZ233,1,$BN233+1)))</f>
        <v>3395</v>
      </c>
      <c r="BR233" s="500">
        <f>IF($BN233="","",AVERAGE(INDEX(終値!$E233:$CZ233,1,$BN233+1):INDEX(終値!$E233:$CZ233,1,$BN233+20))+2*STDEVP(INDEX(終値!$E233:$CZ233,1,$BN233+1):INDEX(終値!$E233:$CZ233,1,$BN233+20)))</f>
        <v>4183.0753948951433</v>
      </c>
      <c r="BS233" s="500">
        <f>IF($BM233="","",AVERAGE(INDEX(終値!$E233:$CZ233,1,$BM233+1):INDEX(終値!$E233:$CZ233,1,$BM233+20))+2*STDEVP(INDEX(終値!$E233:$CZ233,1,$BM233+1):INDEX(終値!$E233:$CZ233,1,$BM233+20)))</f>
        <v>4122.910199159558</v>
      </c>
      <c r="BT233" s="497" t="str">
        <f>IFERROR(IF(AND($BD233&gt;=2,ABS($BG233-$BH233)/$BH233&lt;=BB設定!$B$12,$BI233&gt;=MAX($BH233,$BG233)*(1+BB設定!$B$13),終値!E233&gt;$BG233),IF(OR(終値!E233&gt;=$BI233,AND($BH233&lt;$BJ233,$BG233&gt;=$BK233)),"二番底W▲","二番底W形成"),IF(AND($BL233&gt;=2,ABS($BO233-$BP233)/$BP233&lt;=BB設定!$B$12,$BQ233&lt;=MIN($BP233,$BO233)*(1-BB設定!$B$13),終値!E233&lt;$BO233),IF(OR(終値!E233&lt;=$BQ233,AND($BP233&gt;$BR233,$BO233&lt;=$BS233)),"二番天井M▼","二番天井M形成"),"－")),"－")</f>
        <v>二番底W▲</v>
      </c>
    </row>
    <row r="234" spans="2:72">
      <c r="B234" s="500" t="str">
        <f>IF(終値!A234="","",IF(AND(安値!G234&lt;安値!F234,安値!G234&lt;安値!E234,安値!G234&lt;安値!H234,安値!G234&lt;安値!I234),2,""))</f>
        <v/>
      </c>
      <c r="C234" s="500" t="str">
        <f>IF(終値!A234="","",IF(AND(安値!H234&lt;安値!G234,安値!H234&lt;安値!F234,安値!H234&lt;安値!I234,安値!H234&lt;安値!J234),3,""))</f>
        <v/>
      </c>
      <c r="D234" s="500" t="str">
        <f>IF(終値!A234="","",IF(AND(安値!I234&lt;安値!H234,安値!I234&lt;安値!G234,安値!I234&lt;安値!J234,安値!I234&lt;安値!K234),4,""))</f>
        <v/>
      </c>
      <c r="E234" s="500" t="str">
        <f>IF(終値!A234="","",IF(AND(安値!J234&lt;安値!I234,安値!J234&lt;安値!H234,安値!J234&lt;安値!K234,安値!J234&lt;安値!L234),5,""))</f>
        <v/>
      </c>
      <c r="F234" s="500">
        <f>IF(終値!A234="","",IF(AND(安値!K234&lt;安値!J234,安値!K234&lt;安値!I234,安値!K234&lt;安値!L234,安値!K234&lt;安値!M234),6,""))</f>
        <v>6</v>
      </c>
      <c r="G234" s="500" t="str">
        <f>IF(終値!A234="","",IF(AND(安値!L234&lt;安値!K234,安値!L234&lt;安値!J234,安値!L234&lt;安値!M234,安値!L234&lt;安値!N234),7,""))</f>
        <v/>
      </c>
      <c r="H234" s="500" t="str">
        <f>IF(終値!A234="","",IF(AND(安値!M234&lt;安値!L234,安値!M234&lt;安値!K234,安値!M234&lt;安値!N234,安値!M234&lt;安値!O234),8,""))</f>
        <v/>
      </c>
      <c r="I234" s="500" t="str">
        <f>IF(終値!A234="","",IF(AND(安値!N234&lt;安値!M234,安値!N234&lt;安値!L234,安値!N234&lt;安値!O234,安値!N234&lt;安値!P234),9,""))</f>
        <v/>
      </c>
      <c r="J234" s="500" t="str">
        <f>IF(終値!A234="","",IF(AND(安値!O234&lt;安値!N234,安値!O234&lt;安値!M234,安値!O234&lt;安値!P234,安値!O234&lt;安値!Q234),10,""))</f>
        <v/>
      </c>
      <c r="K234" s="500" t="str">
        <f>IF(終値!A234="","",IF(AND(安値!P234&lt;安値!O234,安値!P234&lt;安値!N234,安値!P234&lt;安値!Q234,安値!P234&lt;安値!R234),11,""))</f>
        <v/>
      </c>
      <c r="L234" s="500" t="str">
        <f>IF(終値!A234="","",IF(AND(安値!Q234&lt;安値!P234,安値!Q234&lt;安値!O234,安値!Q234&lt;安値!R234,安値!Q234&lt;安値!S234),12,""))</f>
        <v/>
      </c>
      <c r="M234" s="500">
        <f>IF(終値!A234="","",IF(AND(安値!R234&lt;安値!Q234,安値!R234&lt;安値!P234,安値!R234&lt;安値!S234,安値!R234&lt;安値!T234),13,""))</f>
        <v>13</v>
      </c>
      <c r="N234" s="500" t="str">
        <f>IF(終値!A234="","",IF(AND(安値!S234&lt;安値!R234,安値!S234&lt;安値!Q234,安値!S234&lt;安値!T234,安値!S234&lt;安値!U234),14,""))</f>
        <v/>
      </c>
      <c r="O234" s="500" t="str">
        <f>IF(終値!A234="","",IF(AND(安値!T234&lt;安値!S234,安値!T234&lt;安値!R234,安値!T234&lt;安値!U234,安値!T234&lt;安値!V234),15,""))</f>
        <v/>
      </c>
      <c r="P234" s="500" t="str">
        <f>IF(終値!A234="","",IF(AND(安値!U234&lt;安値!T234,安値!U234&lt;安値!S234,安値!U234&lt;安値!V234,安値!U234&lt;安値!W234),16,""))</f>
        <v/>
      </c>
      <c r="Q234" s="500" t="str">
        <f>IF(終値!A234="","",IF(AND(安値!V234&lt;安値!U234,安値!V234&lt;安値!T234,安値!V234&lt;安値!W234,安値!V234&lt;安値!X234),17,""))</f>
        <v/>
      </c>
      <c r="R234" s="500" t="str">
        <f>IF(終値!A234="","",IF(AND(安値!W234&lt;安値!V234,安値!W234&lt;安値!U234,安値!W234&lt;安値!X234,安値!W234&lt;安値!Y234),18,""))</f>
        <v/>
      </c>
      <c r="S234" s="500" t="str">
        <f>IF(終値!A234="","",IF(AND(安値!X234&lt;安値!W234,安値!X234&lt;安値!V234,安値!X234&lt;安値!Y234,安値!X234&lt;安値!Z234),19,""))</f>
        <v/>
      </c>
      <c r="T234" s="500">
        <f>IF(終値!A234="","",IF(AND(安値!Y234&lt;安値!X234,安値!Y234&lt;安値!W234,安値!Y234&lt;安値!Z234,安値!Y234&lt;安値!AA234),20,""))</f>
        <v>20</v>
      </c>
      <c r="U234" s="500" t="str">
        <f>IF(終値!A234="","",IF(AND(安値!Z234&lt;安値!Y234,安値!Z234&lt;安値!X234,安値!Z234&lt;安値!AA234,安値!Z234&lt;安値!AB234),21,""))</f>
        <v/>
      </c>
      <c r="V234" s="500" t="str">
        <f>IF(終値!A234="","",IF(AND(安値!AA234&lt;安値!Z234,安値!AA234&lt;安値!Y234,安値!AA234&lt;安値!AB234,安値!AA234&lt;安値!AC234),22,""))</f>
        <v/>
      </c>
      <c r="W234" s="500" t="str">
        <f>IF(終値!A234="","",IF(AND(安値!AB234&lt;安値!AA234,安値!AB234&lt;安値!Z234,安値!AB234&lt;安値!AC234,安値!AB234&lt;安値!AD234),23,""))</f>
        <v/>
      </c>
      <c r="X234" s="500" t="str">
        <f>IF(終値!A234="","",IF(AND(安値!AC234&lt;安値!AB234,安値!AC234&lt;安値!AA234,安値!AC234&lt;安値!AD234,安値!AC234&lt;安値!AE234),24,""))</f>
        <v/>
      </c>
      <c r="Y234" s="500" t="str">
        <f>IF(終値!A234="","",IF(AND(安値!AD234&lt;安値!AC234,安値!AD234&lt;安値!AB234,安値!AD234&lt;安値!AE234,安値!AD234&lt;安値!AF234),25,""))</f>
        <v/>
      </c>
      <c r="Z234" s="500" t="str">
        <f>IF(終値!A234="","",IF(AND(安値!AE234&lt;安値!AD234,安値!AE234&lt;安値!AC234,安値!AE234&lt;安値!AF234,安値!AE234&lt;安値!AG234),26,""))</f>
        <v/>
      </c>
      <c r="AA234" s="500">
        <f>IF(終値!A234="","",IF(AND(安値!AF234&lt;安値!AE234,安値!AF234&lt;安値!AD234,安値!AF234&lt;安値!AG234,安値!AF234&lt;安値!AH234),27,""))</f>
        <v>27</v>
      </c>
      <c r="AB234" s="500" t="str">
        <f>IF(終値!A234="","",IF(AND(安値!AG234&lt;安値!AF234,安値!AG234&lt;安値!AE234,安値!AG234&lt;安値!AH234,安値!AG234&lt;安値!AI234),28,""))</f>
        <v/>
      </c>
      <c r="AC234" s="500" t="str">
        <f>IF(終値!A234="","",IF(AND(高値!G234&gt;高値!F234,高値!G234&gt;高値!E234,高値!G234&gt;高値!H234,高値!G234&gt;高値!I234),2,""))</f>
        <v/>
      </c>
      <c r="AD234" s="500">
        <f>IF(終値!A234="","",IF(AND(高値!H234&gt;高値!G234,高値!H234&gt;高値!F234,高値!H234&gt;高値!I234,高値!H234&gt;高値!J234),3,""))</f>
        <v>3</v>
      </c>
      <c r="AE234" s="500" t="str">
        <f>IF(終値!A234="","",IF(AND(高値!I234&gt;高値!H234,高値!I234&gt;高値!G234,高値!I234&gt;高値!J234,高値!I234&gt;高値!K234),4,""))</f>
        <v/>
      </c>
      <c r="AF234" s="500" t="str">
        <f>IF(終値!A234="","",IF(AND(高値!J234&gt;高値!I234,高値!J234&gt;高値!H234,高値!J234&gt;高値!K234,高値!J234&gt;高値!L234),5,""))</f>
        <v/>
      </c>
      <c r="AG234" s="500" t="str">
        <f>IF(終値!A234="","",IF(AND(高値!K234&gt;高値!J234,高値!K234&gt;高値!I234,高値!K234&gt;高値!L234,高値!K234&gt;高値!M234),6,""))</f>
        <v/>
      </c>
      <c r="AH234" s="500" t="str">
        <f>IF(終値!A234="","",IF(AND(高値!L234&gt;高値!K234,高値!L234&gt;高値!J234,高値!L234&gt;高値!M234,高値!L234&gt;高値!N234),7,""))</f>
        <v/>
      </c>
      <c r="AI234" s="500" t="str">
        <f>IF(終値!A234="","",IF(AND(高値!M234&gt;高値!L234,高値!M234&gt;高値!K234,高値!M234&gt;高値!N234,高値!M234&gt;高値!O234),8,""))</f>
        <v/>
      </c>
      <c r="AJ234" s="500" t="str">
        <f>IF(終値!A234="","",IF(AND(高値!N234&gt;高値!M234,高値!N234&gt;高値!L234,高値!N234&gt;高値!O234,高値!N234&gt;高値!P234),9,""))</f>
        <v/>
      </c>
      <c r="AK234" s="500">
        <f>IF(終値!A234="","",IF(AND(高値!O234&gt;高値!N234,高値!O234&gt;高値!M234,高値!O234&gt;高値!P234,高値!O234&gt;高値!Q234),10,""))</f>
        <v>10</v>
      </c>
      <c r="AL234" s="500" t="str">
        <f>IF(終値!A234="","",IF(AND(高値!P234&gt;高値!O234,高値!P234&gt;高値!N234,高値!P234&gt;高値!Q234,高値!P234&gt;高値!R234),11,""))</f>
        <v/>
      </c>
      <c r="AM234" s="500" t="str">
        <f>IF(終値!A234="","",IF(AND(高値!Q234&gt;高値!P234,高値!Q234&gt;高値!O234,高値!Q234&gt;高値!R234,高値!Q234&gt;高値!S234),12,""))</f>
        <v/>
      </c>
      <c r="AN234" s="500" t="str">
        <f>IF(終値!A234="","",IF(AND(高値!R234&gt;高値!Q234,高値!R234&gt;高値!P234,高値!R234&gt;高値!S234,高値!R234&gt;高値!T234),13,""))</f>
        <v/>
      </c>
      <c r="AO234" s="500" t="str">
        <f>IF(終値!A234="","",IF(AND(高値!S234&gt;高値!R234,高値!S234&gt;高値!Q234,高値!S234&gt;高値!T234,高値!S234&gt;高値!U234),14,""))</f>
        <v/>
      </c>
      <c r="AP234" s="500" t="str">
        <f>IF(終値!A234="","",IF(AND(高値!T234&gt;高値!S234,高値!T234&gt;高値!R234,高値!T234&gt;高値!U234,高値!T234&gt;高値!V234),15,""))</f>
        <v/>
      </c>
      <c r="AQ234" s="500" t="str">
        <f>IF(終値!A234="","",IF(AND(高値!U234&gt;高値!T234,高値!U234&gt;高値!S234,高値!U234&gt;高値!V234,高値!U234&gt;高値!W234),16,""))</f>
        <v/>
      </c>
      <c r="AR234" s="500" t="str">
        <f>IF(終値!A234="","",IF(AND(高値!V234&gt;高値!U234,高値!V234&gt;高値!T234,高値!V234&gt;高値!W234,高値!V234&gt;高値!X234),17,""))</f>
        <v/>
      </c>
      <c r="AS234" s="500">
        <f>IF(終値!A234="","",IF(AND(高値!W234&gt;高値!V234,高値!W234&gt;高値!U234,高値!W234&gt;高値!X234,高値!W234&gt;高値!Y234),18,""))</f>
        <v>18</v>
      </c>
      <c r="AT234" s="500" t="str">
        <f>IF(終値!A234="","",IF(AND(高値!X234&gt;高値!W234,高値!X234&gt;高値!V234,高値!X234&gt;高値!Y234,高値!X234&gt;高値!Z234),19,""))</f>
        <v/>
      </c>
      <c r="AU234" s="500" t="str">
        <f>IF(終値!A234="","",IF(AND(高値!Y234&gt;高値!X234,高値!Y234&gt;高値!W234,高値!Y234&gt;高値!Z234,高値!Y234&gt;高値!AA234),20,""))</f>
        <v/>
      </c>
      <c r="AV234" s="500" t="str">
        <f>IF(終値!A234="","",IF(AND(高値!Z234&gt;高値!Y234,高値!Z234&gt;高値!X234,高値!Z234&gt;高値!AA234,高値!Z234&gt;高値!AB234),21,""))</f>
        <v/>
      </c>
      <c r="AW234" s="500" t="str">
        <f>IF(終値!A234="","",IF(AND(高値!AA234&gt;高値!Z234,高値!AA234&gt;高値!Y234,高値!AA234&gt;高値!AB234,高値!AA234&gt;高値!AC234),22,""))</f>
        <v/>
      </c>
      <c r="AX234" s="500" t="str">
        <f>IF(終値!A234="","",IF(AND(高値!AB234&gt;高値!AA234,高値!AB234&gt;高値!Z234,高値!AB234&gt;高値!AC234,高値!AB234&gt;高値!AD234),23,""))</f>
        <v/>
      </c>
      <c r="AY234" s="500">
        <f>IF(終値!A234="","",IF(AND(高値!AC234&gt;高値!AB234,高値!AC234&gt;高値!AA234,高値!AC234&gt;高値!AD234,高値!AC234&gt;高値!AE234),24,""))</f>
        <v>24</v>
      </c>
      <c r="AZ234" s="500" t="str">
        <f>IF(終値!A234="","",IF(AND(高値!AD234&gt;高値!AC234,高値!AD234&gt;高値!AB234,高値!AD234&gt;高値!AE234,高値!AD234&gt;高値!AF234),25,""))</f>
        <v/>
      </c>
      <c r="BA234" s="500" t="str">
        <f>IF(終値!A234="","",IF(AND(高値!AE234&gt;高値!AD234,高値!AE234&gt;高値!AC234,高値!AE234&gt;高値!AF234,高値!AE234&gt;高値!AG234),26,""))</f>
        <v/>
      </c>
      <c r="BB234" s="500" t="str">
        <f>IF(終値!A234="","",IF(AND(高値!AF234&gt;高値!AE234,高値!AF234&gt;高値!AD234,高値!AF234&gt;高値!AG234,高値!AF234&gt;高値!AH234),27,""))</f>
        <v/>
      </c>
      <c r="BC234" s="500" t="str">
        <f>IF(終値!A234="","",IF(AND(高値!AG234&gt;高値!AF234,高値!AG234&gt;高値!AE234,高値!AG234&gt;高値!AH234,高値!AG234&gt;高値!AI234),28,""))</f>
        <v/>
      </c>
      <c r="BD234" s="500">
        <f t="shared" si="18"/>
        <v>4</v>
      </c>
      <c r="BE234" s="500">
        <f t="shared" si="19"/>
        <v>6</v>
      </c>
      <c r="BF234" s="500">
        <f t="shared" si="20"/>
        <v>13</v>
      </c>
      <c r="BG234" s="500">
        <f>IF($BE234="","",INDEX(安値!$E234:$CZ234,1,$BE234+1))</f>
        <v>2651</v>
      </c>
      <c r="BH234" s="500">
        <f>IF($BF234="","",INDEX(安値!$E234:$CZ234,1,$BF234+1))</f>
        <v>2847</v>
      </c>
      <c r="BI234" s="500">
        <f>IF($BF234="","",MAX(INDEX(高値!$E234:$CZ234,1,$BE234+1):INDEX(高値!$E234:$CZ234,1,$BF234+1)))</f>
        <v>3196</v>
      </c>
      <c r="BJ234" s="500">
        <f>IF($BF234="","",AVERAGE(INDEX(終値!$E234:$CZ234,1,$BF234+1):INDEX(終値!$E234:$CZ234,1,$BF234+20))-2*STDEVP(INDEX(終値!$E234:$CZ234,1,$BF234+1):INDEX(終値!$E234:$CZ234,1,$BF234+20)))</f>
        <v>2931.8604930408583</v>
      </c>
      <c r="BK234" s="500">
        <f>IF($BE234="","",AVERAGE(INDEX(終値!$E234:$CZ234,1,$BE234+1):INDEX(終値!$E234:$CZ234,1,$BE234+20))-2*STDEVP(INDEX(終値!$E234:$CZ234,1,$BE234+1):INDEX(終値!$E234:$CZ234,1,$BE234+20)))</f>
        <v>2720.8656617708375</v>
      </c>
      <c r="BL234" s="500">
        <f t="shared" si="21"/>
        <v>4</v>
      </c>
      <c r="BM234" s="500">
        <f t="shared" si="22"/>
        <v>3</v>
      </c>
      <c r="BN234" s="500">
        <f t="shared" si="23"/>
        <v>10</v>
      </c>
      <c r="BO234" s="500">
        <f>IF($BM234="","",INDEX(高値!$E234:$CZ234,1,$BM234+1))</f>
        <v>3282</v>
      </c>
      <c r="BP234" s="500">
        <f>IF($BN234="","",INDEX(高値!$E234:$CZ234,1,$BN234+1))</f>
        <v>3196</v>
      </c>
      <c r="BQ234" s="500">
        <f>IF($BN234="","",MIN(INDEX(安値!$E234:$CZ234,1,$BM234+1):INDEX(安値!$E234:$CZ234,1,$BN234+1)))</f>
        <v>2651</v>
      </c>
      <c r="BR234" s="500">
        <f>IF($BN234="","",AVERAGE(INDEX(終値!$E234:$CZ234,1,$BN234+1):INDEX(終値!$E234:$CZ234,1,$BN234+20))+2*STDEVP(INDEX(終値!$E234:$CZ234,1,$BN234+1):INDEX(終値!$E234:$CZ234,1,$BN234+20)))</f>
        <v>3886.8779129562859</v>
      </c>
      <c r="BS234" s="500">
        <f>IF($BM234="","",AVERAGE(INDEX(終値!$E234:$CZ234,1,$BM234+1):INDEX(終値!$E234:$CZ234,1,$BM234+20))+2*STDEVP(INDEX(終値!$E234:$CZ234,1,$BM234+1):INDEX(終値!$E234:$CZ234,1,$BM234+20)))</f>
        <v>3514.0341248026716</v>
      </c>
      <c r="BT234" s="497" t="str">
        <f>IFERROR(IF(AND($BD234&gt;=2,ABS($BG234-$BH234)/$BH234&lt;=BB設定!$B$12,$BI234&gt;=MAX($BH234,$BG234)*(1+BB設定!$B$13),終値!E234&gt;$BG234),IF(OR(終値!E234&gt;=$BI234,AND($BH234&lt;$BJ234,$BG234&gt;=$BK234)),"二番底W▲","二番底W形成"),IF(AND($BL234&gt;=2,ABS($BO234-$BP234)/$BP234&lt;=BB設定!$B$12,$BQ234&lt;=MIN($BP234,$BO234)*(1-BB設定!$B$13),終値!E234&lt;$BO234),IF(OR(終値!E234&lt;=$BQ234,AND($BP234&gt;$BR234,$BO234&lt;=$BS234)),"二番天井M▼","二番天井M形成"),"－")),"－")</f>
        <v>二番天井M形成</v>
      </c>
    </row>
    <row r="235" spans="2:72">
      <c r="B235" s="500" t="str">
        <f>IF(終値!A235="","",IF(AND(安値!G235&lt;安値!F235,安値!G235&lt;安値!E235,安値!G235&lt;安値!H235,安値!G235&lt;安値!I235),2,""))</f>
        <v/>
      </c>
      <c r="C235" s="500" t="str">
        <f>IF(終値!A235="","",IF(AND(安値!H235&lt;安値!G235,安値!H235&lt;安値!F235,安値!H235&lt;安値!I235,安値!H235&lt;安値!J235),3,""))</f>
        <v/>
      </c>
      <c r="D235" s="500" t="str">
        <f>IF(終値!A235="","",IF(AND(安値!I235&lt;安値!H235,安値!I235&lt;安値!G235,安値!I235&lt;安値!J235,安値!I235&lt;安値!K235),4,""))</f>
        <v/>
      </c>
      <c r="E235" s="500">
        <f>IF(終値!A235="","",IF(AND(安値!J235&lt;安値!I235,安値!J235&lt;安値!H235,安値!J235&lt;安値!K235,安値!J235&lt;安値!L235),5,""))</f>
        <v>5</v>
      </c>
      <c r="F235" s="500" t="str">
        <f>IF(終値!A235="","",IF(AND(安値!K235&lt;安値!J235,安値!K235&lt;安値!I235,安値!K235&lt;安値!L235,安値!K235&lt;安値!M235),6,""))</f>
        <v/>
      </c>
      <c r="G235" s="500" t="str">
        <f>IF(終値!A235="","",IF(AND(安値!L235&lt;安値!K235,安値!L235&lt;安値!J235,安値!L235&lt;安値!M235,安値!L235&lt;安値!N235),7,""))</f>
        <v/>
      </c>
      <c r="H235" s="500" t="str">
        <f>IF(終値!A235="","",IF(AND(安値!M235&lt;安値!L235,安値!M235&lt;安値!K235,安値!M235&lt;安値!N235,安値!M235&lt;安値!O235),8,""))</f>
        <v/>
      </c>
      <c r="I235" s="500" t="str">
        <f>IF(終値!A235="","",IF(AND(安値!N235&lt;安値!M235,安値!N235&lt;安値!L235,安値!N235&lt;安値!O235,安値!N235&lt;安値!P235),9,""))</f>
        <v/>
      </c>
      <c r="J235" s="500" t="str">
        <f>IF(終値!A235="","",IF(AND(安値!O235&lt;安値!N235,安値!O235&lt;安値!M235,安値!O235&lt;安値!P235,安値!O235&lt;安値!Q235),10,""))</f>
        <v/>
      </c>
      <c r="K235" s="500" t="str">
        <f>IF(終値!A235="","",IF(AND(安値!P235&lt;安値!O235,安値!P235&lt;安値!N235,安値!P235&lt;安値!Q235,安値!P235&lt;安値!R235),11,""))</f>
        <v/>
      </c>
      <c r="L235" s="500" t="str">
        <f>IF(終値!A235="","",IF(AND(安値!Q235&lt;安値!P235,安値!Q235&lt;安値!O235,安値!Q235&lt;安値!R235,安値!Q235&lt;安値!S235),12,""))</f>
        <v/>
      </c>
      <c r="M235" s="500">
        <f>IF(終値!A235="","",IF(AND(安値!R235&lt;安値!Q235,安値!R235&lt;安値!P235,安値!R235&lt;安値!S235,安値!R235&lt;安値!T235),13,""))</f>
        <v>13</v>
      </c>
      <c r="N235" s="500" t="str">
        <f>IF(終値!A235="","",IF(AND(安値!S235&lt;安値!R235,安値!S235&lt;安値!Q235,安値!S235&lt;安値!T235,安値!S235&lt;安値!U235),14,""))</f>
        <v/>
      </c>
      <c r="O235" s="500" t="str">
        <f>IF(終値!A235="","",IF(AND(安値!T235&lt;安値!S235,安値!T235&lt;安値!R235,安値!T235&lt;安値!U235,安値!T235&lt;安値!V235),15,""))</f>
        <v/>
      </c>
      <c r="P235" s="500">
        <f>IF(終値!A235="","",IF(AND(安値!U235&lt;安値!T235,安値!U235&lt;安値!S235,安値!U235&lt;安値!V235,安値!U235&lt;安値!W235),16,""))</f>
        <v>16</v>
      </c>
      <c r="Q235" s="500" t="str">
        <f>IF(終値!A235="","",IF(AND(安値!V235&lt;安値!U235,安値!V235&lt;安値!T235,安値!V235&lt;安値!W235,安値!V235&lt;安値!X235),17,""))</f>
        <v/>
      </c>
      <c r="R235" s="500" t="str">
        <f>IF(終値!A235="","",IF(AND(安値!W235&lt;安値!V235,安値!W235&lt;安値!U235,安値!W235&lt;安値!X235,安値!W235&lt;安値!Y235),18,""))</f>
        <v/>
      </c>
      <c r="S235" s="500" t="str">
        <f>IF(終値!A235="","",IF(AND(安値!X235&lt;安値!W235,安値!X235&lt;安値!V235,安値!X235&lt;安値!Y235,安値!X235&lt;安値!Z235),19,""))</f>
        <v/>
      </c>
      <c r="T235" s="500">
        <f>IF(終値!A235="","",IF(AND(安値!Y235&lt;安値!X235,安値!Y235&lt;安値!W235,安値!Y235&lt;安値!Z235,安値!Y235&lt;安値!AA235),20,""))</f>
        <v>20</v>
      </c>
      <c r="U235" s="500" t="str">
        <f>IF(終値!A235="","",IF(AND(安値!Z235&lt;安値!Y235,安値!Z235&lt;安値!X235,安値!Z235&lt;安値!AA235,安値!Z235&lt;安値!AB235),21,""))</f>
        <v/>
      </c>
      <c r="V235" s="500" t="str">
        <f>IF(終値!A235="","",IF(AND(安値!AA235&lt;安値!Z235,安値!AA235&lt;安値!Y235,安値!AA235&lt;安値!AB235,安値!AA235&lt;安値!AC235),22,""))</f>
        <v/>
      </c>
      <c r="W235" s="500" t="str">
        <f>IF(終値!A235="","",IF(AND(安値!AB235&lt;安値!AA235,安値!AB235&lt;安値!Z235,安値!AB235&lt;安値!AC235,安値!AB235&lt;安値!AD235),23,""))</f>
        <v/>
      </c>
      <c r="X235" s="500" t="str">
        <f>IF(終値!A235="","",IF(AND(安値!AC235&lt;安値!AB235,安値!AC235&lt;安値!AA235,安値!AC235&lt;安値!AD235,安値!AC235&lt;安値!AE235),24,""))</f>
        <v/>
      </c>
      <c r="Y235" s="500" t="str">
        <f>IF(終値!A235="","",IF(AND(安値!AD235&lt;安値!AC235,安値!AD235&lt;安値!AB235,安値!AD235&lt;安値!AE235,安値!AD235&lt;安値!AF235),25,""))</f>
        <v/>
      </c>
      <c r="Z235" s="500">
        <f>IF(終値!A235="","",IF(AND(安値!AE235&lt;安値!AD235,安値!AE235&lt;安値!AC235,安値!AE235&lt;安値!AF235,安値!AE235&lt;安値!AG235),26,""))</f>
        <v>26</v>
      </c>
      <c r="AA235" s="500" t="str">
        <f>IF(終値!A235="","",IF(AND(安値!AF235&lt;安値!AE235,安値!AF235&lt;安値!AD235,安値!AF235&lt;安値!AG235,安値!AF235&lt;安値!AH235),27,""))</f>
        <v/>
      </c>
      <c r="AB235" s="500" t="str">
        <f>IF(終値!A235="","",IF(AND(安値!AG235&lt;安値!AF235,安値!AG235&lt;安値!AE235,安値!AG235&lt;安値!AH235,安値!AG235&lt;安値!AI235),28,""))</f>
        <v/>
      </c>
      <c r="AC235" s="500" t="str">
        <f>IF(終値!A235="","",IF(AND(高値!G235&gt;高値!F235,高値!G235&gt;高値!E235,高値!G235&gt;高値!H235,高値!G235&gt;高値!I235),2,""))</f>
        <v/>
      </c>
      <c r="AD235" s="500" t="str">
        <f>IF(終値!A235="","",IF(AND(高値!H235&gt;高値!G235,高値!H235&gt;高値!F235,高値!H235&gt;高値!I235,高値!H235&gt;高値!J235),3,""))</f>
        <v/>
      </c>
      <c r="AE235" s="500" t="str">
        <f>IF(終値!A235="","",IF(AND(高値!I235&gt;高値!H235,高値!I235&gt;高値!G235,高値!I235&gt;高値!J235,高値!I235&gt;高値!K235),4,""))</f>
        <v/>
      </c>
      <c r="AF235" s="500" t="str">
        <f>IF(終値!A235="","",IF(AND(高値!J235&gt;高値!I235,高値!J235&gt;高値!H235,高値!J235&gt;高値!K235,高値!J235&gt;高値!L235),5,""))</f>
        <v/>
      </c>
      <c r="AG235" s="500" t="str">
        <f>IF(終値!A235="","",IF(AND(高値!K235&gt;高値!J235,高値!K235&gt;高値!I235,高値!K235&gt;高値!L235,高値!K235&gt;高値!M235),6,""))</f>
        <v/>
      </c>
      <c r="AH235" s="500" t="str">
        <f>IF(終値!A235="","",IF(AND(高値!L235&gt;高値!K235,高値!L235&gt;高値!J235,高値!L235&gt;高値!M235,高値!L235&gt;高値!N235),7,""))</f>
        <v/>
      </c>
      <c r="AI235" s="500" t="str">
        <f>IF(終値!A235="","",IF(AND(高値!M235&gt;高値!L235,高値!M235&gt;高値!K235,高値!M235&gt;高値!N235,高値!M235&gt;高値!O235),8,""))</f>
        <v/>
      </c>
      <c r="AJ235" s="500" t="str">
        <f>IF(終値!A235="","",IF(AND(高値!N235&gt;高値!M235,高値!N235&gt;高値!L235,高値!N235&gt;高値!O235,高値!N235&gt;高値!P235),9,""))</f>
        <v/>
      </c>
      <c r="AK235" s="500" t="str">
        <f>IF(終値!A235="","",IF(AND(高値!O235&gt;高値!N235,高値!O235&gt;高値!M235,高値!O235&gt;高値!P235,高値!O235&gt;高値!Q235),10,""))</f>
        <v/>
      </c>
      <c r="AL235" s="500">
        <f>IF(終値!A235="","",IF(AND(高値!P235&gt;高値!O235,高値!P235&gt;高値!N235,高値!P235&gt;高値!Q235,高値!P235&gt;高値!R235),11,""))</f>
        <v>11</v>
      </c>
      <c r="AM235" s="500" t="str">
        <f>IF(終値!A235="","",IF(AND(高値!Q235&gt;高値!P235,高値!Q235&gt;高値!O235,高値!Q235&gt;高値!R235,高値!Q235&gt;高値!S235),12,""))</f>
        <v/>
      </c>
      <c r="AN235" s="500" t="str">
        <f>IF(終値!A235="","",IF(AND(高値!R235&gt;高値!Q235,高値!R235&gt;高値!P235,高値!R235&gt;高値!S235,高値!R235&gt;高値!T235),13,""))</f>
        <v/>
      </c>
      <c r="AO235" s="500">
        <f>IF(終値!A235="","",IF(AND(高値!S235&gt;高値!R235,高値!S235&gt;高値!Q235,高値!S235&gt;高値!T235,高値!S235&gt;高値!U235),14,""))</f>
        <v>14</v>
      </c>
      <c r="AP235" s="500" t="str">
        <f>IF(終値!A235="","",IF(AND(高値!T235&gt;高値!S235,高値!T235&gt;高値!R235,高値!T235&gt;高値!U235,高値!T235&gt;高値!V235),15,""))</f>
        <v/>
      </c>
      <c r="AQ235" s="500" t="str">
        <f>IF(終値!A235="","",IF(AND(高値!U235&gt;高値!T235,高値!U235&gt;高値!S235,高値!U235&gt;高値!V235,高値!U235&gt;高値!W235),16,""))</f>
        <v/>
      </c>
      <c r="AR235" s="500" t="str">
        <f>IF(終値!A235="","",IF(AND(高値!V235&gt;高値!U235,高値!V235&gt;高値!T235,高値!V235&gt;高値!W235,高値!V235&gt;高値!X235),17,""))</f>
        <v/>
      </c>
      <c r="AS235" s="500">
        <f>IF(終値!A235="","",IF(AND(高値!W235&gt;高値!V235,高値!W235&gt;高値!U235,高値!W235&gt;高値!X235,高値!W235&gt;高値!Y235),18,""))</f>
        <v>18</v>
      </c>
      <c r="AT235" s="500" t="str">
        <f>IF(終値!A235="","",IF(AND(高値!X235&gt;高値!W235,高値!X235&gt;高値!V235,高値!X235&gt;高値!Y235,高値!X235&gt;高値!Z235),19,""))</f>
        <v/>
      </c>
      <c r="AU235" s="500" t="str">
        <f>IF(終値!A235="","",IF(AND(高値!Y235&gt;高値!X235,高値!Y235&gt;高値!W235,高値!Y235&gt;高値!Z235,高値!Y235&gt;高値!AA235),20,""))</f>
        <v/>
      </c>
      <c r="AV235" s="500" t="str">
        <f>IF(終値!A235="","",IF(AND(高値!Z235&gt;高値!Y235,高値!Z235&gt;高値!X235,高値!Z235&gt;高値!AA235,高値!Z235&gt;高値!AB235),21,""))</f>
        <v/>
      </c>
      <c r="AW235" s="500">
        <f>IF(終値!A235="","",IF(AND(高値!AA235&gt;高値!Z235,高値!AA235&gt;高値!Y235,高値!AA235&gt;高値!AB235,高値!AA235&gt;高値!AC235),22,""))</f>
        <v>22</v>
      </c>
      <c r="AX235" s="500" t="str">
        <f>IF(終値!A235="","",IF(AND(高値!AB235&gt;高値!AA235,高値!AB235&gt;高値!Z235,高値!AB235&gt;高値!AC235,高値!AB235&gt;高値!AD235),23,""))</f>
        <v/>
      </c>
      <c r="AY235" s="500" t="str">
        <f>IF(終値!A235="","",IF(AND(高値!AC235&gt;高値!AB235,高値!AC235&gt;高値!AA235,高値!AC235&gt;高値!AD235,高値!AC235&gt;高値!AE235),24,""))</f>
        <v/>
      </c>
      <c r="AZ235" s="500" t="str">
        <f>IF(終値!A235="","",IF(AND(高値!AD235&gt;高値!AC235,高値!AD235&gt;高値!AB235,高値!AD235&gt;高値!AE235,高値!AD235&gt;高値!AF235),25,""))</f>
        <v/>
      </c>
      <c r="BA235" s="500" t="str">
        <f>IF(終値!A235="","",IF(AND(高値!AE235&gt;高値!AD235,高値!AE235&gt;高値!AC235,高値!AE235&gt;高値!AF235,高値!AE235&gt;高値!AG235),26,""))</f>
        <v/>
      </c>
      <c r="BB235" s="500" t="str">
        <f>IF(終値!A235="","",IF(AND(高値!AF235&gt;高値!AE235,高値!AF235&gt;高値!AD235,高値!AF235&gt;高値!AG235,高値!AF235&gt;高値!AH235),27,""))</f>
        <v/>
      </c>
      <c r="BC235" s="500" t="str">
        <f>IF(終値!A235="","",IF(AND(高値!AG235&gt;高値!AF235,高値!AG235&gt;高値!AE235,高値!AG235&gt;高値!AH235,高値!AG235&gt;高値!AI235),28,""))</f>
        <v/>
      </c>
      <c r="BD235" s="500">
        <f t="shared" si="18"/>
        <v>5</v>
      </c>
      <c r="BE235" s="500">
        <f t="shared" si="19"/>
        <v>5</v>
      </c>
      <c r="BF235" s="500">
        <f t="shared" si="20"/>
        <v>13</v>
      </c>
      <c r="BG235" s="500">
        <f>IF($BE235="","",INDEX(安値!$E235:$CZ235,1,$BE235+1))</f>
        <v>812</v>
      </c>
      <c r="BH235" s="500">
        <f>IF($BF235="","",INDEX(安値!$E235:$CZ235,1,$BF235+1))</f>
        <v>1014</v>
      </c>
      <c r="BI235" s="500">
        <f>IF($BF235="","",MAX(INDEX(高値!$E235:$CZ235,1,$BE235+1):INDEX(高値!$E235:$CZ235,1,$BF235+1)))</f>
        <v>1150</v>
      </c>
      <c r="BJ235" s="500">
        <f>IF($BF235="","",AVERAGE(INDEX(終値!$E235:$CZ235,1,$BF235+1):INDEX(終値!$E235:$CZ235,1,$BF235+20))-2*STDEVP(INDEX(終値!$E235:$CZ235,1,$BF235+1):INDEX(終値!$E235:$CZ235,1,$BF235+20)))</f>
        <v>1025.8071208112901</v>
      </c>
      <c r="BK235" s="500">
        <f>IF($BE235="","",AVERAGE(INDEX(終値!$E235:$CZ235,1,$BE235+1):INDEX(終値!$E235:$CZ235,1,$BE235+20))-2*STDEVP(INDEX(終値!$E235:$CZ235,1,$BE235+1):INDEX(終値!$E235:$CZ235,1,$BE235+20)))</f>
        <v>857.0182412358979</v>
      </c>
      <c r="BL235" s="500">
        <f t="shared" si="21"/>
        <v>4</v>
      </c>
      <c r="BM235" s="500">
        <f t="shared" si="22"/>
        <v>11</v>
      </c>
      <c r="BN235" s="500">
        <f t="shared" si="23"/>
        <v>14</v>
      </c>
      <c r="BO235" s="500">
        <f>IF($BM235="","",INDEX(高値!$E235:$CZ235,1,$BM235+1))</f>
        <v>1150</v>
      </c>
      <c r="BP235" s="500">
        <f>IF($BN235="","",INDEX(高値!$E235:$CZ235,1,$BN235+1))</f>
        <v>1144</v>
      </c>
      <c r="BQ235" s="500">
        <f>IF($BN235="","",MIN(INDEX(安値!$E235:$CZ235,1,$BM235+1):INDEX(安値!$E235:$CZ235,1,$BN235+1)))</f>
        <v>1014</v>
      </c>
      <c r="BR235" s="500">
        <f>IF($BN235="","",AVERAGE(INDEX(終値!$E235:$CZ235,1,$BN235+1):INDEX(終値!$E235:$CZ235,1,$BN235+20))+2*STDEVP(INDEX(終値!$E235:$CZ235,1,$BN235+1):INDEX(終値!$E235:$CZ235,1,$BN235+20)))</f>
        <v>1203.4183760928777</v>
      </c>
      <c r="BS235" s="500">
        <f>IF($BM235="","",AVERAGE(INDEX(終値!$E235:$CZ235,1,$BM235+1):INDEX(終値!$E235:$CZ235,1,$BM235+20))+2*STDEVP(INDEX(終値!$E235:$CZ235,1,$BM235+1):INDEX(終値!$E235:$CZ235,1,$BM235+20)))</f>
        <v>1187.0496218987118</v>
      </c>
      <c r="BT235" s="497" t="str">
        <f>IFERROR(IF(AND($BD235&gt;=2,ABS($BG235-$BH235)/$BH235&lt;=BB設定!$B$12,$BI235&gt;=MAX($BH235,$BG235)*(1+BB設定!$B$13),終値!E235&gt;$BG235),IF(OR(終値!E235&gt;=$BI235,AND($BH235&lt;$BJ235,$BG235&gt;=$BK235)),"二番底W▲","二番底W形成"),IF(AND($BL235&gt;=2,ABS($BO235-$BP235)/$BP235&lt;=BB設定!$B$12,$BQ235&lt;=MIN($BP235,$BO235)*(1-BB設定!$B$13),終値!E235&lt;$BO235),IF(OR(終値!E235&lt;=$BQ235,AND($BP235&gt;$BR235,$BO235&lt;=$BS235)),"二番天井M▼","二番天井M形成"),"－")),"－")</f>
        <v>二番天井M▼</v>
      </c>
    </row>
    <row r="236" spans="2:72">
      <c r="B236" s="500" t="str">
        <f>IF(終値!A236="","",IF(AND(安値!G236&lt;安値!F236,安値!G236&lt;安値!E236,安値!G236&lt;安値!H236,安値!G236&lt;安値!I236),2,""))</f>
        <v/>
      </c>
      <c r="C236" s="500" t="str">
        <f>IF(終値!A236="","",IF(AND(安値!H236&lt;安値!G236,安値!H236&lt;安値!F236,安値!H236&lt;安値!I236,安値!H236&lt;安値!J236),3,""))</f>
        <v/>
      </c>
      <c r="D236" s="500">
        <f>IF(終値!A236="","",IF(AND(安値!I236&lt;安値!H236,安値!I236&lt;安値!G236,安値!I236&lt;安値!J236,安値!I236&lt;安値!K236),4,""))</f>
        <v>4</v>
      </c>
      <c r="E236" s="500" t="str">
        <f>IF(終値!A236="","",IF(AND(安値!J236&lt;安値!I236,安値!J236&lt;安値!H236,安値!J236&lt;安値!K236,安値!J236&lt;安値!L236),5,""))</f>
        <v/>
      </c>
      <c r="F236" s="500" t="str">
        <f>IF(終値!A236="","",IF(AND(安値!K236&lt;安値!J236,安値!K236&lt;安値!I236,安値!K236&lt;安値!L236,安値!K236&lt;安値!M236),6,""))</f>
        <v/>
      </c>
      <c r="G236" s="500" t="str">
        <f>IF(終値!A236="","",IF(AND(安値!L236&lt;安値!K236,安値!L236&lt;安値!J236,安値!L236&lt;安値!M236,安値!L236&lt;安値!N236),7,""))</f>
        <v/>
      </c>
      <c r="H236" s="500">
        <f>IF(終値!A236="","",IF(AND(安値!M236&lt;安値!L236,安値!M236&lt;安値!K236,安値!M236&lt;安値!N236,安値!M236&lt;安値!O236),8,""))</f>
        <v>8</v>
      </c>
      <c r="I236" s="500" t="str">
        <f>IF(終値!A236="","",IF(AND(安値!N236&lt;安値!M236,安値!N236&lt;安値!L236,安値!N236&lt;安値!O236,安値!N236&lt;安値!P236),9,""))</f>
        <v/>
      </c>
      <c r="J236" s="500" t="str">
        <f>IF(終値!A236="","",IF(AND(安値!O236&lt;安値!N236,安値!O236&lt;安値!M236,安値!O236&lt;安値!P236,安値!O236&lt;安値!Q236),10,""))</f>
        <v/>
      </c>
      <c r="K236" s="500" t="str">
        <f>IF(終値!A236="","",IF(AND(安値!P236&lt;安値!O236,安値!P236&lt;安値!N236,安値!P236&lt;安値!Q236,安値!P236&lt;安値!R236),11,""))</f>
        <v/>
      </c>
      <c r="L236" s="500" t="str">
        <f>IF(終値!A236="","",IF(AND(安値!Q236&lt;安値!P236,安値!Q236&lt;安値!O236,安値!Q236&lt;安値!R236,安値!Q236&lt;安値!S236),12,""))</f>
        <v/>
      </c>
      <c r="M236" s="500">
        <f>IF(終値!A236="","",IF(AND(安値!R236&lt;安値!Q236,安値!R236&lt;安値!P236,安値!R236&lt;安値!S236,安値!R236&lt;安値!T236),13,""))</f>
        <v>13</v>
      </c>
      <c r="N236" s="500" t="str">
        <f>IF(終値!A236="","",IF(AND(安値!S236&lt;安値!R236,安値!S236&lt;安値!Q236,安値!S236&lt;安値!T236,安値!S236&lt;安値!U236),14,""))</f>
        <v/>
      </c>
      <c r="O236" s="500" t="str">
        <f>IF(終値!A236="","",IF(AND(安値!T236&lt;安値!S236,安値!T236&lt;安値!R236,安値!T236&lt;安値!U236,安値!T236&lt;安値!V236),15,""))</f>
        <v/>
      </c>
      <c r="P236" s="500" t="str">
        <f>IF(終値!A236="","",IF(AND(安値!U236&lt;安値!T236,安値!U236&lt;安値!S236,安値!U236&lt;安値!V236,安値!U236&lt;安値!W236),16,""))</f>
        <v/>
      </c>
      <c r="Q236" s="500" t="str">
        <f>IF(終値!A236="","",IF(AND(安値!V236&lt;安値!U236,安値!V236&lt;安値!T236,安値!V236&lt;安値!W236,安値!V236&lt;安値!X236),17,""))</f>
        <v/>
      </c>
      <c r="R236" s="500" t="str">
        <f>IF(終値!A236="","",IF(AND(安値!W236&lt;安値!V236,安値!W236&lt;安値!U236,安値!W236&lt;安値!X236,安値!W236&lt;安値!Y236),18,""))</f>
        <v/>
      </c>
      <c r="S236" s="500" t="str">
        <f>IF(終値!A236="","",IF(AND(安値!X236&lt;安値!W236,安値!X236&lt;安値!V236,安値!X236&lt;安値!Y236,安値!X236&lt;安値!Z236),19,""))</f>
        <v/>
      </c>
      <c r="T236" s="500" t="str">
        <f>IF(終値!A236="","",IF(AND(安値!Y236&lt;安値!X236,安値!Y236&lt;安値!W236,安値!Y236&lt;安値!Z236,安値!Y236&lt;安値!AA236),20,""))</f>
        <v/>
      </c>
      <c r="U236" s="500" t="str">
        <f>IF(終値!A236="","",IF(AND(安値!Z236&lt;安値!Y236,安値!Z236&lt;安値!X236,安値!Z236&lt;安値!AA236,安値!Z236&lt;安値!AB236),21,""))</f>
        <v/>
      </c>
      <c r="V236" s="500" t="str">
        <f>IF(終値!A236="","",IF(AND(安値!AA236&lt;安値!Z236,安値!AA236&lt;安値!Y236,安値!AA236&lt;安値!AB236,安値!AA236&lt;安値!AC236),22,""))</f>
        <v/>
      </c>
      <c r="W236" s="500" t="str">
        <f>IF(終値!A236="","",IF(AND(安値!AB236&lt;安値!AA236,安値!AB236&lt;安値!Z236,安値!AB236&lt;安値!AC236,安値!AB236&lt;安値!AD236),23,""))</f>
        <v/>
      </c>
      <c r="X236" s="500" t="str">
        <f>IF(終値!A236="","",IF(AND(安値!AC236&lt;安値!AB236,安値!AC236&lt;安値!AA236,安値!AC236&lt;安値!AD236,安値!AC236&lt;安値!AE236),24,""))</f>
        <v/>
      </c>
      <c r="Y236" s="500">
        <f>IF(終値!A236="","",IF(AND(安値!AD236&lt;安値!AC236,安値!AD236&lt;安値!AB236,安値!AD236&lt;安値!AE236,安値!AD236&lt;安値!AF236),25,""))</f>
        <v>25</v>
      </c>
      <c r="Z236" s="500" t="str">
        <f>IF(終値!A236="","",IF(AND(安値!AE236&lt;安値!AD236,安値!AE236&lt;安値!AC236,安値!AE236&lt;安値!AF236,安値!AE236&lt;安値!AG236),26,""))</f>
        <v/>
      </c>
      <c r="AA236" s="500" t="str">
        <f>IF(終値!A236="","",IF(AND(安値!AF236&lt;安値!AE236,安値!AF236&lt;安値!AD236,安値!AF236&lt;安値!AG236,安値!AF236&lt;安値!AH236),27,""))</f>
        <v/>
      </c>
      <c r="AB236" s="500" t="str">
        <f>IF(終値!A236="","",IF(AND(安値!AG236&lt;安値!AF236,安値!AG236&lt;安値!AE236,安値!AG236&lt;安値!AH236,安値!AG236&lt;安値!AI236),28,""))</f>
        <v/>
      </c>
      <c r="AC236" s="500">
        <f>IF(終値!A236="","",IF(AND(高値!G236&gt;高値!F236,高値!G236&gt;高値!E236,高値!G236&gt;高値!H236,高値!G236&gt;高値!I236),2,""))</f>
        <v>2</v>
      </c>
      <c r="AD236" s="500" t="str">
        <f>IF(終値!A236="","",IF(AND(高値!H236&gt;高値!G236,高値!H236&gt;高値!F236,高値!H236&gt;高値!I236,高値!H236&gt;高値!J236),3,""))</f>
        <v/>
      </c>
      <c r="AE236" s="500" t="str">
        <f>IF(終値!A236="","",IF(AND(高値!I236&gt;高値!H236,高値!I236&gt;高値!G236,高値!I236&gt;高値!J236,高値!I236&gt;高値!K236),4,""))</f>
        <v/>
      </c>
      <c r="AF236" s="500" t="str">
        <f>IF(終値!A236="","",IF(AND(高値!J236&gt;高値!I236,高値!J236&gt;高値!H236,高値!J236&gt;高値!K236,高値!J236&gt;高値!L236),5,""))</f>
        <v/>
      </c>
      <c r="AG236" s="500">
        <f>IF(終値!A236="","",IF(AND(高値!K236&gt;高値!J236,高値!K236&gt;高値!I236,高値!K236&gt;高値!L236,高値!K236&gt;高値!M236),6,""))</f>
        <v>6</v>
      </c>
      <c r="AH236" s="500" t="str">
        <f>IF(終値!A236="","",IF(AND(高値!L236&gt;高値!K236,高値!L236&gt;高値!J236,高値!L236&gt;高値!M236,高値!L236&gt;高値!N236),7,""))</f>
        <v/>
      </c>
      <c r="AI236" s="500" t="str">
        <f>IF(終値!A236="","",IF(AND(高値!M236&gt;高値!L236,高値!M236&gt;高値!K236,高値!M236&gt;高値!N236,高値!M236&gt;高値!O236),8,""))</f>
        <v/>
      </c>
      <c r="AJ236" s="500" t="str">
        <f>IF(終値!A236="","",IF(AND(高値!N236&gt;高値!M236,高値!N236&gt;高値!L236,高値!N236&gt;高値!O236,高値!N236&gt;高値!P236),9,""))</f>
        <v/>
      </c>
      <c r="AK236" s="500" t="str">
        <f>IF(終値!A236="","",IF(AND(高値!O236&gt;高値!N236,高値!O236&gt;高値!M236,高値!O236&gt;高値!P236,高値!O236&gt;高値!Q236),10,""))</f>
        <v/>
      </c>
      <c r="AL236" s="500">
        <f>IF(終値!A236="","",IF(AND(高値!P236&gt;高値!O236,高値!P236&gt;高値!N236,高値!P236&gt;高値!Q236,高値!P236&gt;高値!R236),11,""))</f>
        <v>11</v>
      </c>
      <c r="AM236" s="500" t="str">
        <f>IF(終値!A236="","",IF(AND(高値!Q236&gt;高値!P236,高値!Q236&gt;高値!O236,高値!Q236&gt;高値!R236,高値!Q236&gt;高値!S236),12,""))</f>
        <v/>
      </c>
      <c r="AN236" s="500" t="str">
        <f>IF(終値!A236="","",IF(AND(高値!R236&gt;高値!Q236,高値!R236&gt;高値!P236,高値!R236&gt;高値!S236,高値!R236&gt;高値!T236),13,""))</f>
        <v/>
      </c>
      <c r="AO236" s="500">
        <f>IF(終値!A236="","",IF(AND(高値!S236&gt;高値!R236,高値!S236&gt;高値!Q236,高値!S236&gt;高値!T236,高値!S236&gt;高値!U236),14,""))</f>
        <v>14</v>
      </c>
      <c r="AP236" s="500" t="str">
        <f>IF(終値!A236="","",IF(AND(高値!T236&gt;高値!S236,高値!T236&gt;高値!R236,高値!T236&gt;高値!U236,高値!T236&gt;高値!V236),15,""))</f>
        <v/>
      </c>
      <c r="AQ236" s="500" t="str">
        <f>IF(終値!A236="","",IF(AND(高値!U236&gt;高値!T236,高値!U236&gt;高値!S236,高値!U236&gt;高値!V236,高値!U236&gt;高値!W236),16,""))</f>
        <v/>
      </c>
      <c r="AR236" s="500" t="str">
        <f>IF(終値!A236="","",IF(AND(高値!V236&gt;高値!U236,高値!V236&gt;高値!T236,高値!V236&gt;高値!W236,高値!V236&gt;高値!X236),17,""))</f>
        <v/>
      </c>
      <c r="AS236" s="500" t="str">
        <f>IF(終値!A236="","",IF(AND(高値!W236&gt;高値!V236,高値!W236&gt;高値!U236,高値!W236&gt;高値!X236,高値!W236&gt;高値!Y236),18,""))</f>
        <v/>
      </c>
      <c r="AT236" s="500" t="str">
        <f>IF(終値!A236="","",IF(AND(高値!X236&gt;高値!W236,高値!X236&gt;高値!V236,高値!X236&gt;高値!Y236,高値!X236&gt;高値!Z236),19,""))</f>
        <v/>
      </c>
      <c r="AU236" s="500">
        <f>IF(終値!A236="","",IF(AND(高値!Y236&gt;高値!X236,高値!Y236&gt;高値!W236,高値!Y236&gt;高値!Z236,高値!Y236&gt;高値!AA236),20,""))</f>
        <v>20</v>
      </c>
      <c r="AV236" s="500" t="str">
        <f>IF(終値!A236="","",IF(AND(高値!Z236&gt;高値!Y236,高値!Z236&gt;高値!X236,高値!Z236&gt;高値!AA236,高値!Z236&gt;高値!AB236),21,""))</f>
        <v/>
      </c>
      <c r="AW236" s="500" t="str">
        <f>IF(終値!A236="","",IF(AND(高値!AA236&gt;高値!Z236,高値!AA236&gt;高値!Y236,高値!AA236&gt;高値!AB236,高値!AA236&gt;高値!AC236),22,""))</f>
        <v/>
      </c>
      <c r="AX236" s="500" t="str">
        <f>IF(終値!A236="","",IF(AND(高値!AB236&gt;高値!AA236,高値!AB236&gt;高値!Z236,高値!AB236&gt;高値!AC236,高値!AB236&gt;高値!AD236),23,""))</f>
        <v/>
      </c>
      <c r="AY236" s="500" t="str">
        <f>IF(終値!A236="","",IF(AND(高値!AC236&gt;高値!AB236,高値!AC236&gt;高値!AA236,高値!AC236&gt;高値!AD236,高値!AC236&gt;高値!AE236),24,""))</f>
        <v/>
      </c>
      <c r="AZ236" s="500" t="str">
        <f>IF(終値!A236="","",IF(AND(高値!AD236&gt;高値!AC236,高値!AD236&gt;高値!AB236,高値!AD236&gt;高値!AE236,高値!AD236&gt;高値!AF236),25,""))</f>
        <v/>
      </c>
      <c r="BA236" s="500" t="str">
        <f>IF(終値!A236="","",IF(AND(高値!AE236&gt;高値!AD236,高値!AE236&gt;高値!AC236,高値!AE236&gt;高値!AF236,高値!AE236&gt;高値!AG236),26,""))</f>
        <v/>
      </c>
      <c r="BB236" s="500">
        <f>IF(終値!A236="","",IF(AND(高値!AF236&gt;高値!AE236,高値!AF236&gt;高値!AD236,高値!AF236&gt;高値!AG236,高値!AF236&gt;高値!AH236),27,""))</f>
        <v>27</v>
      </c>
      <c r="BC236" s="500" t="str">
        <f>IF(終値!A236="","",IF(AND(高値!AG236&gt;高値!AF236,高値!AG236&gt;高値!AE236,高値!AG236&gt;高値!AH236,高値!AG236&gt;高値!AI236),28,""))</f>
        <v/>
      </c>
      <c r="BD236" s="500">
        <f t="shared" si="18"/>
        <v>4</v>
      </c>
      <c r="BE236" s="500">
        <f t="shared" si="19"/>
        <v>4</v>
      </c>
      <c r="BF236" s="500">
        <f t="shared" si="20"/>
        <v>8</v>
      </c>
      <c r="BG236" s="500">
        <f>IF($BE236="","",INDEX(安値!$E236:$CZ236,1,$BE236+1))</f>
        <v>1693</v>
      </c>
      <c r="BH236" s="500">
        <f>IF($BF236="","",INDEX(安値!$E236:$CZ236,1,$BF236+1))</f>
        <v>1688</v>
      </c>
      <c r="BI236" s="500">
        <f>IF($BF236="","",MAX(INDEX(高値!$E236:$CZ236,1,$BE236+1):INDEX(高値!$E236:$CZ236,1,$BF236+1)))</f>
        <v>1744</v>
      </c>
      <c r="BJ236" s="500">
        <f>IF($BF236="","",AVERAGE(INDEX(終値!$E236:$CZ236,1,$BF236+1):INDEX(終値!$E236:$CZ236,1,$BF236+20))-2*STDEVP(INDEX(終値!$E236:$CZ236,1,$BF236+1):INDEX(終値!$E236:$CZ236,1,$BF236+20)))</f>
        <v>1624.8343808007969</v>
      </c>
      <c r="BK236" s="500">
        <f>IF($BE236="","",AVERAGE(INDEX(終値!$E236:$CZ236,1,$BE236+1):INDEX(終値!$E236:$CZ236,1,$BE236+20))-2*STDEVP(INDEX(終値!$E236:$CZ236,1,$BE236+1):INDEX(終値!$E236:$CZ236,1,$BE236+20)))</f>
        <v>1683.5951223138998</v>
      </c>
      <c r="BL236" s="500">
        <f t="shared" si="21"/>
        <v>6</v>
      </c>
      <c r="BM236" s="500">
        <f t="shared" si="22"/>
        <v>2</v>
      </c>
      <c r="BN236" s="500">
        <f t="shared" si="23"/>
        <v>6</v>
      </c>
      <c r="BO236" s="500">
        <f>IF($BM236="","",INDEX(高値!$E236:$CZ236,1,$BM236+1))</f>
        <v>1864</v>
      </c>
      <c r="BP236" s="500">
        <f>IF($BN236="","",INDEX(高値!$E236:$CZ236,1,$BN236+1))</f>
        <v>1744</v>
      </c>
      <c r="BQ236" s="500">
        <f>IF($BN236="","",MIN(INDEX(安値!$E236:$CZ236,1,$BM236+1):INDEX(安値!$E236:$CZ236,1,$BN236+1)))</f>
        <v>1693</v>
      </c>
      <c r="BR236" s="500">
        <f>IF($BN236="","",AVERAGE(INDEX(終値!$E236:$CZ236,1,$BN236+1):INDEX(終値!$E236:$CZ236,1,$BN236+20))+2*STDEVP(INDEX(終値!$E236:$CZ236,1,$BN236+1):INDEX(終値!$E236:$CZ236,1,$BN236+20)))</f>
        <v>1769.3164661924898</v>
      </c>
      <c r="BS236" s="500">
        <f>IF($BM236="","",AVERAGE(INDEX(終値!$E236:$CZ236,1,$BM236+1):INDEX(終値!$E236:$CZ236,1,$BM236+20))+2*STDEVP(INDEX(終値!$E236:$CZ236,1,$BM236+1):INDEX(終値!$E236:$CZ236,1,$BM236+20)))</f>
        <v>1789.0322527780772</v>
      </c>
      <c r="BT236" s="497" t="str">
        <f>IFERROR(IF(AND($BD236&gt;=2,ABS($BG236-$BH236)/$BH236&lt;=BB設定!$B$12,$BI236&gt;=MAX($BH236,$BG236)*(1+BB設定!$B$13),終値!E236&gt;$BG236),IF(OR(終値!E236&gt;=$BI236,AND($BH236&lt;$BJ236,$BG236&gt;=$BK236)),"二番底W▲","二番底W形成"),IF(AND($BL236&gt;=2,ABS($BO236-$BP236)/$BP236&lt;=BB設定!$B$12,$BQ236&lt;=MIN($BP236,$BO236)*(1-BB設定!$B$13),終値!E236&lt;$BO236),IF(OR(終値!E236&lt;=$BQ236,AND($BP236&gt;$BR236,$BO236&lt;=$BS236)),"二番天井M▼","二番天井M形成"),"－")),"－")</f>
        <v>二番底W▲</v>
      </c>
    </row>
    <row r="237" spans="2:72">
      <c r="B237" s="500" t="str">
        <f>IF(終値!A237="","",IF(AND(安値!G237&lt;安値!F237,安値!G237&lt;安値!E237,安値!G237&lt;安値!H237,安値!G237&lt;安値!I237),2,""))</f>
        <v/>
      </c>
      <c r="C237" s="500" t="str">
        <f>IF(終値!A237="","",IF(AND(安値!H237&lt;安値!G237,安値!H237&lt;安値!F237,安値!H237&lt;安値!I237,安値!H237&lt;安値!J237),3,""))</f>
        <v/>
      </c>
      <c r="D237" s="500">
        <f>IF(終値!A237="","",IF(AND(安値!I237&lt;安値!H237,安値!I237&lt;安値!G237,安値!I237&lt;安値!J237,安値!I237&lt;安値!K237),4,""))</f>
        <v>4</v>
      </c>
      <c r="E237" s="500" t="str">
        <f>IF(終値!A237="","",IF(AND(安値!J237&lt;安値!I237,安値!J237&lt;安値!H237,安値!J237&lt;安値!K237,安値!J237&lt;安値!L237),5,""))</f>
        <v/>
      </c>
      <c r="F237" s="500" t="str">
        <f>IF(終値!A237="","",IF(AND(安値!K237&lt;安値!J237,安値!K237&lt;安値!I237,安値!K237&lt;安値!L237,安値!K237&lt;安値!M237),6,""))</f>
        <v/>
      </c>
      <c r="G237" s="500" t="str">
        <f>IF(終値!A237="","",IF(AND(安値!L237&lt;安値!K237,安値!L237&lt;安値!J237,安値!L237&lt;安値!M237,安値!L237&lt;安値!N237),7,""))</f>
        <v/>
      </c>
      <c r="H237" s="500" t="str">
        <f>IF(終値!A237="","",IF(AND(安値!M237&lt;安値!L237,安値!M237&lt;安値!K237,安値!M237&lt;安値!N237,安値!M237&lt;安値!O237),8,""))</f>
        <v/>
      </c>
      <c r="I237" s="500">
        <f>IF(終値!A237="","",IF(AND(安値!N237&lt;安値!M237,安値!N237&lt;安値!L237,安値!N237&lt;安値!O237,安値!N237&lt;安値!P237),9,""))</f>
        <v>9</v>
      </c>
      <c r="J237" s="500" t="str">
        <f>IF(終値!A237="","",IF(AND(安値!O237&lt;安値!N237,安値!O237&lt;安値!M237,安値!O237&lt;安値!P237,安値!O237&lt;安値!Q237),10,""))</f>
        <v/>
      </c>
      <c r="K237" s="500" t="str">
        <f>IF(終値!A237="","",IF(AND(安値!P237&lt;安値!O237,安値!P237&lt;安値!N237,安値!P237&lt;安値!Q237,安値!P237&lt;安値!R237),11,""))</f>
        <v/>
      </c>
      <c r="L237" s="500" t="str">
        <f>IF(終値!A237="","",IF(AND(安値!Q237&lt;安値!P237,安値!Q237&lt;安値!O237,安値!Q237&lt;安値!R237,安値!Q237&lt;安値!S237),12,""))</f>
        <v/>
      </c>
      <c r="M237" s="500" t="str">
        <f>IF(終値!A237="","",IF(AND(安値!R237&lt;安値!Q237,安値!R237&lt;安値!P237,安値!R237&lt;安値!S237,安値!R237&lt;安値!T237),13,""))</f>
        <v/>
      </c>
      <c r="N237" s="500" t="str">
        <f>IF(終値!A237="","",IF(AND(安値!S237&lt;安値!R237,安値!S237&lt;安値!Q237,安値!S237&lt;安値!T237,安値!S237&lt;安値!U237),14,""))</f>
        <v/>
      </c>
      <c r="O237" s="500" t="str">
        <f>IF(終値!A237="","",IF(AND(安値!T237&lt;安値!S237,安値!T237&lt;安値!R237,安値!T237&lt;安値!U237,安値!T237&lt;安値!V237),15,""))</f>
        <v/>
      </c>
      <c r="P237" s="500" t="str">
        <f>IF(終値!A237="","",IF(AND(安値!U237&lt;安値!T237,安値!U237&lt;安値!S237,安値!U237&lt;安値!V237,安値!U237&lt;安値!W237),16,""))</f>
        <v/>
      </c>
      <c r="Q237" s="500" t="str">
        <f>IF(終値!A237="","",IF(AND(安値!V237&lt;安値!U237,安値!V237&lt;安値!T237,安値!V237&lt;安値!W237,安値!V237&lt;安値!X237),17,""))</f>
        <v/>
      </c>
      <c r="R237" s="500" t="str">
        <f>IF(終値!A237="","",IF(AND(安値!W237&lt;安値!V237,安値!W237&lt;安値!U237,安値!W237&lt;安値!X237,安値!W237&lt;安値!Y237),18,""))</f>
        <v/>
      </c>
      <c r="S237" s="500" t="str">
        <f>IF(終値!A237="","",IF(AND(安値!X237&lt;安値!W237,安値!X237&lt;安値!V237,安値!X237&lt;安値!Y237,安値!X237&lt;安値!Z237),19,""))</f>
        <v/>
      </c>
      <c r="T237" s="500">
        <f>IF(終値!A237="","",IF(AND(安値!Y237&lt;安値!X237,安値!Y237&lt;安値!W237,安値!Y237&lt;安値!Z237,安値!Y237&lt;安値!AA237),20,""))</f>
        <v>20</v>
      </c>
      <c r="U237" s="500" t="str">
        <f>IF(終値!A237="","",IF(AND(安値!Z237&lt;安値!Y237,安値!Z237&lt;安値!X237,安値!Z237&lt;安値!AA237,安値!Z237&lt;安値!AB237),21,""))</f>
        <v/>
      </c>
      <c r="V237" s="500" t="str">
        <f>IF(終値!A237="","",IF(AND(安値!AA237&lt;安値!Z237,安値!AA237&lt;安値!Y237,安値!AA237&lt;安値!AB237,安値!AA237&lt;安値!AC237),22,""))</f>
        <v/>
      </c>
      <c r="W237" s="500" t="str">
        <f>IF(終値!A237="","",IF(AND(安値!AB237&lt;安値!AA237,安値!AB237&lt;安値!Z237,安値!AB237&lt;安値!AC237,安値!AB237&lt;安値!AD237),23,""))</f>
        <v/>
      </c>
      <c r="X237" s="500" t="str">
        <f>IF(終値!A237="","",IF(AND(安値!AC237&lt;安値!AB237,安値!AC237&lt;安値!AA237,安値!AC237&lt;安値!AD237,安値!AC237&lt;安値!AE237),24,""))</f>
        <v/>
      </c>
      <c r="Y237" s="500">
        <f>IF(終値!A237="","",IF(AND(安値!AD237&lt;安値!AC237,安値!AD237&lt;安値!AB237,安値!AD237&lt;安値!AE237,安値!AD237&lt;安値!AF237),25,""))</f>
        <v>25</v>
      </c>
      <c r="Z237" s="500" t="str">
        <f>IF(終値!A237="","",IF(AND(安値!AE237&lt;安値!AD237,安値!AE237&lt;安値!AC237,安値!AE237&lt;安値!AF237,安値!AE237&lt;安値!AG237),26,""))</f>
        <v/>
      </c>
      <c r="AA237" s="500" t="str">
        <f>IF(終値!A237="","",IF(AND(安値!AF237&lt;安値!AE237,安値!AF237&lt;安値!AD237,安値!AF237&lt;安値!AG237,安値!AF237&lt;安値!AH237),27,""))</f>
        <v/>
      </c>
      <c r="AB237" s="500" t="str">
        <f>IF(終値!A237="","",IF(AND(安値!AG237&lt;安値!AF237,安値!AG237&lt;安値!AE237,安値!AG237&lt;安値!AH237,安値!AG237&lt;安値!AI237),28,""))</f>
        <v/>
      </c>
      <c r="AC237" s="500" t="str">
        <f>IF(終値!A237="","",IF(AND(高値!G237&gt;高値!F237,高値!G237&gt;高値!E237,高値!G237&gt;高値!H237,高値!G237&gt;高値!I237),2,""))</f>
        <v/>
      </c>
      <c r="AD237" s="500" t="str">
        <f>IF(終値!A237="","",IF(AND(高値!H237&gt;高値!G237,高値!H237&gt;高値!F237,高値!H237&gt;高値!I237,高値!H237&gt;高値!J237),3,""))</f>
        <v/>
      </c>
      <c r="AE237" s="500" t="str">
        <f>IF(終値!A237="","",IF(AND(高値!I237&gt;高値!H237,高値!I237&gt;高値!G237,高値!I237&gt;高値!J237,高値!I237&gt;高値!K237),4,""))</f>
        <v/>
      </c>
      <c r="AF237" s="500" t="str">
        <f>IF(終値!A237="","",IF(AND(高値!J237&gt;高値!I237,高値!J237&gt;高値!H237,高値!J237&gt;高値!K237,高値!J237&gt;高値!L237),5,""))</f>
        <v/>
      </c>
      <c r="AG237" s="500" t="str">
        <f>IF(終値!A237="","",IF(AND(高値!K237&gt;高値!J237,高値!K237&gt;高値!I237,高値!K237&gt;高値!L237,高値!K237&gt;高値!M237),6,""))</f>
        <v/>
      </c>
      <c r="AH237" s="500" t="str">
        <f>IF(終値!A237="","",IF(AND(高値!L237&gt;高値!K237,高値!L237&gt;高値!J237,高値!L237&gt;高値!M237,高値!L237&gt;高値!N237),7,""))</f>
        <v/>
      </c>
      <c r="AI237" s="500" t="str">
        <f>IF(終値!A237="","",IF(AND(高値!M237&gt;高値!L237,高値!M237&gt;高値!K237,高値!M237&gt;高値!N237,高値!M237&gt;高値!O237),8,""))</f>
        <v/>
      </c>
      <c r="AJ237" s="500" t="str">
        <f>IF(終値!A237="","",IF(AND(高値!N237&gt;高値!M237,高値!N237&gt;高値!L237,高値!N237&gt;高値!O237,高値!N237&gt;高値!P237),9,""))</f>
        <v/>
      </c>
      <c r="AK237" s="500" t="str">
        <f>IF(終値!A237="","",IF(AND(高値!O237&gt;高値!N237,高値!O237&gt;高値!M237,高値!O237&gt;高値!P237,高値!O237&gt;高値!Q237),10,""))</f>
        <v/>
      </c>
      <c r="AL237" s="500" t="str">
        <f>IF(終値!A237="","",IF(AND(高値!P237&gt;高値!O237,高値!P237&gt;高値!N237,高値!P237&gt;高値!Q237,高値!P237&gt;高値!R237),11,""))</f>
        <v/>
      </c>
      <c r="AM237" s="500">
        <f>IF(終値!A237="","",IF(AND(高値!Q237&gt;高値!P237,高値!Q237&gt;高値!O237,高値!Q237&gt;高値!R237,高値!Q237&gt;高値!S237),12,""))</f>
        <v>12</v>
      </c>
      <c r="AN237" s="500" t="str">
        <f>IF(終値!A237="","",IF(AND(高値!R237&gt;高値!Q237,高値!R237&gt;高値!P237,高値!R237&gt;高値!S237,高値!R237&gt;高値!T237),13,""))</f>
        <v/>
      </c>
      <c r="AO237" s="500" t="str">
        <f>IF(終値!A237="","",IF(AND(高値!S237&gt;高値!R237,高値!S237&gt;高値!Q237,高値!S237&gt;高値!T237,高値!S237&gt;高値!U237),14,""))</f>
        <v/>
      </c>
      <c r="AP237" s="500" t="str">
        <f>IF(終値!A237="","",IF(AND(高値!T237&gt;高値!S237,高値!T237&gt;高値!R237,高値!T237&gt;高値!U237,高値!T237&gt;高値!V237),15,""))</f>
        <v/>
      </c>
      <c r="AQ237" s="500" t="str">
        <f>IF(終値!A237="","",IF(AND(高値!U237&gt;高値!T237,高値!U237&gt;高値!S237,高値!U237&gt;高値!V237,高値!U237&gt;高値!W237),16,""))</f>
        <v/>
      </c>
      <c r="AR237" s="500" t="str">
        <f>IF(終値!A237="","",IF(AND(高値!V237&gt;高値!U237,高値!V237&gt;高値!T237,高値!V237&gt;高値!W237,高値!V237&gt;高値!X237),17,""))</f>
        <v/>
      </c>
      <c r="AS237" s="500" t="str">
        <f>IF(終値!A237="","",IF(AND(高値!W237&gt;高値!V237,高値!W237&gt;高値!U237,高値!W237&gt;高値!X237,高値!W237&gt;高値!Y237),18,""))</f>
        <v/>
      </c>
      <c r="AT237" s="500" t="str">
        <f>IF(終値!A237="","",IF(AND(高値!X237&gt;高値!W237,高値!X237&gt;高値!V237,高値!X237&gt;高値!Y237,高値!X237&gt;高値!Z237),19,""))</f>
        <v/>
      </c>
      <c r="AU237" s="500" t="str">
        <f>IF(終値!A237="","",IF(AND(高値!Y237&gt;高値!X237,高値!Y237&gt;高値!W237,高値!Y237&gt;高値!Z237,高値!Y237&gt;高値!AA237),20,""))</f>
        <v/>
      </c>
      <c r="AV237" s="500" t="str">
        <f>IF(終値!A237="","",IF(AND(高値!Z237&gt;高値!Y237,高値!Z237&gt;高値!X237,高値!Z237&gt;高値!AA237,高値!Z237&gt;高値!AB237),21,""))</f>
        <v/>
      </c>
      <c r="AW237" s="500" t="str">
        <f>IF(終値!A237="","",IF(AND(高値!AA237&gt;高値!Z237,高値!AA237&gt;高値!Y237,高値!AA237&gt;高値!AB237,高値!AA237&gt;高値!AC237),22,""))</f>
        <v/>
      </c>
      <c r="AX237" s="500" t="str">
        <f>IF(終値!A237="","",IF(AND(高値!AB237&gt;高値!AA237,高値!AB237&gt;高値!Z237,高値!AB237&gt;高値!AC237,高値!AB237&gt;高値!AD237),23,""))</f>
        <v/>
      </c>
      <c r="AY237" s="500" t="str">
        <f>IF(終値!A237="","",IF(AND(高値!AC237&gt;高値!AB237,高値!AC237&gt;高値!AA237,高値!AC237&gt;高値!AD237,高値!AC237&gt;高値!AE237),24,""))</f>
        <v/>
      </c>
      <c r="AZ237" s="500" t="str">
        <f>IF(終値!A237="","",IF(AND(高値!AD237&gt;高値!AC237,高値!AD237&gt;高値!AB237,高値!AD237&gt;高値!AE237,高値!AD237&gt;高値!AF237),25,""))</f>
        <v/>
      </c>
      <c r="BA237" s="500" t="str">
        <f>IF(終値!A237="","",IF(AND(高値!AE237&gt;高値!AD237,高値!AE237&gt;高値!AC237,高値!AE237&gt;高値!AF237,高値!AE237&gt;高値!AG237),26,""))</f>
        <v/>
      </c>
      <c r="BB237" s="500" t="str">
        <f>IF(終値!A237="","",IF(AND(高値!AF237&gt;高値!AE237,高値!AF237&gt;高値!AD237,高値!AF237&gt;高値!AG237,高値!AF237&gt;高値!AH237),27,""))</f>
        <v/>
      </c>
      <c r="BC237" s="500" t="str">
        <f>IF(終値!A237="","",IF(AND(高値!AG237&gt;高値!AF237,高値!AG237&gt;高値!AE237,高値!AG237&gt;高値!AH237,高値!AG237&gt;高値!AI237),28,""))</f>
        <v/>
      </c>
      <c r="BD237" s="500">
        <f t="shared" si="18"/>
        <v>4</v>
      </c>
      <c r="BE237" s="500">
        <f t="shared" si="19"/>
        <v>4</v>
      </c>
      <c r="BF237" s="500">
        <f t="shared" si="20"/>
        <v>9</v>
      </c>
      <c r="BG237" s="500">
        <f>IF($BE237="","",INDEX(安値!$E237:$CZ237,1,$BE237+1))</f>
        <v>3980</v>
      </c>
      <c r="BH237" s="500">
        <f>IF($BF237="","",INDEX(安値!$E237:$CZ237,1,$BF237+1))</f>
        <v>3900</v>
      </c>
      <c r="BI237" s="500">
        <f>IF($BF237="","",MAX(INDEX(高値!$E237:$CZ237,1,$BE237+1):INDEX(高値!$E237:$CZ237,1,$BF237+1)))</f>
        <v>4220</v>
      </c>
      <c r="BJ237" s="500">
        <f>IF($BF237="","",AVERAGE(INDEX(終値!$E237:$CZ237,1,$BF237+1):INDEX(終値!$E237:$CZ237,1,$BF237+20))-2*STDEVP(INDEX(終値!$E237:$CZ237,1,$BF237+1):INDEX(終値!$E237:$CZ237,1,$BF237+20)))</f>
        <v>3626.055152650395</v>
      </c>
      <c r="BK237" s="500">
        <f>IF($BE237="","",AVERAGE(INDEX(終値!$E237:$CZ237,1,$BE237+1):INDEX(終値!$E237:$CZ237,1,$BE237+20))-2*STDEVP(INDEX(終値!$E237:$CZ237,1,$BE237+1):INDEX(終値!$E237:$CZ237,1,$BE237+20)))</f>
        <v>3837.3466978575057</v>
      </c>
      <c r="BL237" s="500">
        <f t="shared" si="21"/>
        <v>1</v>
      </c>
      <c r="BM237" s="500" t="str">
        <f t="shared" si="22"/>
        <v/>
      </c>
      <c r="BN237" s="500" t="str">
        <f t="shared" si="23"/>
        <v/>
      </c>
      <c r="BO237" s="500" t="str">
        <f>IF($BM237="","",INDEX(高値!$E237:$CZ237,1,$BM237+1))</f>
        <v/>
      </c>
      <c r="BP237" s="500" t="str">
        <f>IF($BN237="","",INDEX(高値!$E237:$CZ237,1,$BN237+1))</f>
        <v/>
      </c>
      <c r="BQ237" s="500" t="str">
        <f>IF($BN237="","",MIN(INDEX(安値!$E237:$CZ237,1,$BM237+1):INDEX(安値!$E237:$CZ237,1,$BN237+1)))</f>
        <v/>
      </c>
      <c r="BR237" s="500" t="str">
        <f>IF($BN237="","",AVERAGE(INDEX(終値!$E237:$CZ237,1,$BN237+1):INDEX(終値!$E237:$CZ237,1,$BN237+20))+2*STDEVP(INDEX(終値!$E237:$CZ237,1,$BN237+1):INDEX(終値!$E237:$CZ237,1,$BN237+20)))</f>
        <v/>
      </c>
      <c r="BS237" s="500" t="str">
        <f>IF($BM237="","",AVERAGE(INDEX(終値!$E237:$CZ237,1,$BM237+1):INDEX(終値!$E237:$CZ237,1,$BM237+20))+2*STDEVP(INDEX(終値!$E237:$CZ237,1,$BM237+1):INDEX(終値!$E237:$CZ237,1,$BM237+20)))</f>
        <v/>
      </c>
      <c r="BT237" s="497" t="str">
        <f>IFERROR(IF(AND($BD237&gt;=2,ABS($BG237-$BH237)/$BH237&lt;=BB設定!$B$12,$BI237&gt;=MAX($BH237,$BG237)*(1+BB設定!$B$13),終値!E237&gt;$BG237),IF(OR(終値!E237&gt;=$BI237,AND($BH237&lt;$BJ237,$BG237&gt;=$BK237)),"二番底W▲","二番底W形成"),IF(AND($BL237&gt;=2,ABS($BO237-$BP237)/$BP237&lt;=BB設定!$B$12,$BQ237&lt;=MIN($BP237,$BO237)*(1-BB設定!$B$13),終値!E237&lt;$BO237),IF(OR(終値!E237&lt;=$BQ237,AND($BP237&gt;$BR237,$BO237&lt;=$BS237)),"二番天井M▼","二番天井M形成"),"－")),"－")</f>
        <v>二番底W▲</v>
      </c>
    </row>
    <row r="238" spans="2:72">
      <c r="B238" s="500" t="str">
        <f>IF(終値!A238="","",IF(AND(安値!G238&lt;安値!F238,安値!G238&lt;安値!E238,安値!G238&lt;安値!H238,安値!G238&lt;安値!I238),2,""))</f>
        <v/>
      </c>
      <c r="C238" s="500">
        <f>IF(終値!A238="","",IF(AND(安値!H238&lt;安値!G238,安値!H238&lt;安値!F238,安値!H238&lt;安値!I238,安値!H238&lt;安値!J238),3,""))</f>
        <v>3</v>
      </c>
      <c r="D238" s="500" t="str">
        <f>IF(終値!A238="","",IF(AND(安値!I238&lt;安値!H238,安値!I238&lt;安値!G238,安値!I238&lt;安値!J238,安値!I238&lt;安値!K238),4,""))</f>
        <v/>
      </c>
      <c r="E238" s="500" t="str">
        <f>IF(終値!A238="","",IF(AND(安値!J238&lt;安値!I238,安値!J238&lt;安値!H238,安値!J238&lt;安値!K238,安値!J238&lt;安値!L238),5,""))</f>
        <v/>
      </c>
      <c r="F238" s="500" t="str">
        <f>IF(終値!A238="","",IF(AND(安値!K238&lt;安値!J238,安値!K238&lt;安値!I238,安値!K238&lt;安値!L238,安値!K238&lt;安値!M238),6,""))</f>
        <v/>
      </c>
      <c r="G238" s="500" t="str">
        <f>IF(終値!A238="","",IF(AND(安値!L238&lt;安値!K238,安値!L238&lt;安値!J238,安値!L238&lt;安値!M238,安値!L238&lt;安値!N238),7,""))</f>
        <v/>
      </c>
      <c r="H238" s="500" t="str">
        <f>IF(終値!A238="","",IF(AND(安値!M238&lt;安値!L238,安値!M238&lt;安値!K238,安値!M238&lt;安値!N238,安値!M238&lt;安値!O238),8,""))</f>
        <v/>
      </c>
      <c r="I238" s="500">
        <f>IF(終値!A238="","",IF(AND(安値!N238&lt;安値!M238,安値!N238&lt;安値!L238,安値!N238&lt;安値!O238,安値!N238&lt;安値!P238),9,""))</f>
        <v>9</v>
      </c>
      <c r="J238" s="500" t="str">
        <f>IF(終値!A238="","",IF(AND(安値!O238&lt;安値!N238,安値!O238&lt;安値!M238,安値!O238&lt;安値!P238,安値!O238&lt;安値!Q238),10,""))</f>
        <v/>
      </c>
      <c r="K238" s="500" t="str">
        <f>IF(終値!A238="","",IF(AND(安値!P238&lt;安値!O238,安値!P238&lt;安値!N238,安値!P238&lt;安値!Q238,安値!P238&lt;安値!R238),11,""))</f>
        <v/>
      </c>
      <c r="L238" s="500" t="str">
        <f>IF(終値!A238="","",IF(AND(安値!Q238&lt;安値!P238,安値!Q238&lt;安値!O238,安値!Q238&lt;安値!R238,安値!Q238&lt;安値!S238),12,""))</f>
        <v/>
      </c>
      <c r="M238" s="500">
        <f>IF(終値!A238="","",IF(AND(安値!R238&lt;安値!Q238,安値!R238&lt;安値!P238,安値!R238&lt;安値!S238,安値!R238&lt;安値!T238),13,""))</f>
        <v>13</v>
      </c>
      <c r="N238" s="500" t="str">
        <f>IF(終値!A238="","",IF(AND(安値!S238&lt;安値!R238,安値!S238&lt;安値!Q238,安値!S238&lt;安値!T238,安値!S238&lt;安値!U238),14,""))</f>
        <v/>
      </c>
      <c r="O238" s="500" t="str">
        <f>IF(終値!A238="","",IF(AND(安値!T238&lt;安値!S238,安値!T238&lt;安値!R238,安値!T238&lt;安値!U238,安値!T238&lt;安値!V238),15,""))</f>
        <v/>
      </c>
      <c r="P238" s="500" t="str">
        <f>IF(終値!A238="","",IF(AND(安値!U238&lt;安値!T238,安値!U238&lt;安値!S238,安値!U238&lt;安値!V238,安値!U238&lt;安値!W238),16,""))</f>
        <v/>
      </c>
      <c r="Q238" s="500">
        <f>IF(終値!A238="","",IF(AND(安値!V238&lt;安値!U238,安値!V238&lt;安値!T238,安値!V238&lt;安値!W238,安値!V238&lt;安値!X238),17,""))</f>
        <v>17</v>
      </c>
      <c r="R238" s="500" t="str">
        <f>IF(終値!A238="","",IF(AND(安値!W238&lt;安値!V238,安値!W238&lt;安値!U238,安値!W238&lt;安値!X238,安値!W238&lt;安値!Y238),18,""))</f>
        <v/>
      </c>
      <c r="S238" s="500" t="str">
        <f>IF(終値!A238="","",IF(AND(安値!X238&lt;安値!W238,安値!X238&lt;安値!V238,安値!X238&lt;安値!Y238,安値!X238&lt;安値!Z238),19,""))</f>
        <v/>
      </c>
      <c r="T238" s="500" t="str">
        <f>IF(終値!A238="","",IF(AND(安値!Y238&lt;安値!X238,安値!Y238&lt;安値!W238,安値!Y238&lt;安値!Z238,安値!Y238&lt;安値!AA238),20,""))</f>
        <v/>
      </c>
      <c r="U238" s="500" t="str">
        <f>IF(終値!A238="","",IF(AND(安値!Z238&lt;安値!Y238,安値!Z238&lt;安値!X238,安値!Z238&lt;安値!AA238,安値!Z238&lt;安値!AB238),21,""))</f>
        <v/>
      </c>
      <c r="V238" s="500" t="str">
        <f>IF(終値!A238="","",IF(AND(安値!AA238&lt;安値!Z238,安値!AA238&lt;安値!Y238,安値!AA238&lt;安値!AB238,安値!AA238&lt;安値!AC238),22,""))</f>
        <v/>
      </c>
      <c r="W238" s="500" t="str">
        <f>IF(終値!A238="","",IF(AND(安値!AB238&lt;安値!AA238,安値!AB238&lt;安値!Z238,安値!AB238&lt;安値!AC238,安値!AB238&lt;安値!AD238),23,""))</f>
        <v/>
      </c>
      <c r="X238" s="500" t="str">
        <f>IF(終値!A238="","",IF(AND(安値!AC238&lt;安値!AB238,安値!AC238&lt;安値!AA238,安値!AC238&lt;安値!AD238,安値!AC238&lt;安値!AE238),24,""))</f>
        <v/>
      </c>
      <c r="Y238" s="500">
        <f>IF(終値!A238="","",IF(AND(安値!AD238&lt;安値!AC238,安値!AD238&lt;安値!AB238,安値!AD238&lt;安値!AE238,安値!AD238&lt;安値!AF238),25,""))</f>
        <v>25</v>
      </c>
      <c r="Z238" s="500" t="str">
        <f>IF(終値!A238="","",IF(AND(安値!AE238&lt;安値!AD238,安値!AE238&lt;安値!AC238,安値!AE238&lt;安値!AF238,安値!AE238&lt;安値!AG238),26,""))</f>
        <v/>
      </c>
      <c r="AA238" s="500" t="str">
        <f>IF(終値!A238="","",IF(AND(安値!AF238&lt;安値!AE238,安値!AF238&lt;安値!AD238,安値!AF238&lt;安値!AG238,安値!AF238&lt;安値!AH238),27,""))</f>
        <v/>
      </c>
      <c r="AB238" s="500" t="str">
        <f>IF(終値!A238="","",IF(AND(安値!AG238&lt;安値!AF238,安値!AG238&lt;安値!AE238,安値!AG238&lt;安値!AH238,安値!AG238&lt;安値!AI238),28,""))</f>
        <v/>
      </c>
      <c r="AC238" s="500" t="str">
        <f>IF(終値!A238="","",IF(AND(高値!G238&gt;高値!F238,高値!G238&gt;高値!E238,高値!G238&gt;高値!H238,高値!G238&gt;高値!I238),2,""))</f>
        <v/>
      </c>
      <c r="AD238" s="500" t="str">
        <f>IF(終値!A238="","",IF(AND(高値!H238&gt;高値!G238,高値!H238&gt;高値!F238,高値!H238&gt;高値!I238,高値!H238&gt;高値!J238),3,""))</f>
        <v/>
      </c>
      <c r="AE238" s="500" t="str">
        <f>IF(終値!A238="","",IF(AND(高値!I238&gt;高値!H238,高値!I238&gt;高値!G238,高値!I238&gt;高値!J238,高値!I238&gt;高値!K238),4,""))</f>
        <v/>
      </c>
      <c r="AF238" s="500" t="str">
        <f>IF(終値!A238="","",IF(AND(高値!J238&gt;高値!I238,高値!J238&gt;高値!H238,高値!J238&gt;高値!K238,高値!J238&gt;高値!L238),5,""))</f>
        <v/>
      </c>
      <c r="AG238" s="500" t="str">
        <f>IF(終値!A238="","",IF(AND(高値!K238&gt;高値!J238,高値!K238&gt;高値!I238,高値!K238&gt;高値!L238,高値!K238&gt;高値!M238),6,""))</f>
        <v/>
      </c>
      <c r="AH238" s="500" t="str">
        <f>IF(終値!A238="","",IF(AND(高値!L238&gt;高値!K238,高値!L238&gt;高値!J238,高値!L238&gt;高値!M238,高値!L238&gt;高値!N238),7,""))</f>
        <v/>
      </c>
      <c r="AI238" s="500" t="str">
        <f>IF(終値!A238="","",IF(AND(高値!M238&gt;高値!L238,高値!M238&gt;高値!K238,高値!M238&gt;高値!N238,高値!M238&gt;高値!O238),8,""))</f>
        <v/>
      </c>
      <c r="AJ238" s="500" t="str">
        <f>IF(終値!A238="","",IF(AND(高値!N238&gt;高値!M238,高値!N238&gt;高値!L238,高値!N238&gt;高値!O238,高値!N238&gt;高値!P238),9,""))</f>
        <v/>
      </c>
      <c r="AK238" s="500" t="str">
        <f>IF(終値!A238="","",IF(AND(高値!O238&gt;高値!N238,高値!O238&gt;高値!M238,高値!O238&gt;高値!P238,高値!O238&gt;高値!Q238),10,""))</f>
        <v/>
      </c>
      <c r="AL238" s="500">
        <f>IF(終値!A238="","",IF(AND(高値!P238&gt;高値!O238,高値!P238&gt;高値!N238,高値!P238&gt;高値!Q238,高値!P238&gt;高値!R238),11,""))</f>
        <v>11</v>
      </c>
      <c r="AM238" s="500" t="str">
        <f>IF(終値!A238="","",IF(AND(高値!Q238&gt;高値!P238,高値!Q238&gt;高値!O238,高値!Q238&gt;高値!R238,高値!Q238&gt;高値!S238),12,""))</f>
        <v/>
      </c>
      <c r="AN238" s="500" t="str">
        <f>IF(終値!A238="","",IF(AND(高値!R238&gt;高値!Q238,高値!R238&gt;高値!P238,高値!R238&gt;高値!S238,高値!R238&gt;高値!T238),13,""))</f>
        <v/>
      </c>
      <c r="AO238" s="500" t="str">
        <f>IF(終値!A238="","",IF(AND(高値!S238&gt;高値!R238,高値!S238&gt;高値!Q238,高値!S238&gt;高値!T238,高値!S238&gt;高値!U238),14,""))</f>
        <v/>
      </c>
      <c r="AP238" s="500" t="str">
        <f>IF(終値!A238="","",IF(AND(高値!T238&gt;高値!S238,高値!T238&gt;高値!R238,高値!T238&gt;高値!U238,高値!T238&gt;高値!V238),15,""))</f>
        <v/>
      </c>
      <c r="AQ238" s="500" t="str">
        <f>IF(終値!A238="","",IF(AND(高値!U238&gt;高値!T238,高値!U238&gt;高値!S238,高値!U238&gt;高値!V238,高値!U238&gt;高値!W238),16,""))</f>
        <v/>
      </c>
      <c r="AR238" s="500" t="str">
        <f>IF(終値!A238="","",IF(AND(高値!V238&gt;高値!U238,高値!V238&gt;高値!T238,高値!V238&gt;高値!W238,高値!V238&gt;高値!X238),17,""))</f>
        <v/>
      </c>
      <c r="AS238" s="500" t="str">
        <f>IF(終値!A238="","",IF(AND(高値!W238&gt;高値!V238,高値!W238&gt;高値!U238,高値!W238&gt;高値!X238,高値!W238&gt;高値!Y238),18,""))</f>
        <v/>
      </c>
      <c r="AT238" s="500" t="str">
        <f>IF(終値!A238="","",IF(AND(高値!X238&gt;高値!W238,高値!X238&gt;高値!V238,高値!X238&gt;高値!Y238,高値!X238&gt;高値!Z238),19,""))</f>
        <v/>
      </c>
      <c r="AU238" s="500" t="str">
        <f>IF(終値!A238="","",IF(AND(高値!Y238&gt;高値!X238,高値!Y238&gt;高値!W238,高値!Y238&gt;高値!Z238,高値!Y238&gt;高値!AA238),20,""))</f>
        <v/>
      </c>
      <c r="AV238" s="500">
        <f>IF(終値!A238="","",IF(AND(高値!Z238&gt;高値!Y238,高値!Z238&gt;高値!X238,高値!Z238&gt;高値!AA238,高値!Z238&gt;高値!AB238),21,""))</f>
        <v>21</v>
      </c>
      <c r="AW238" s="500" t="str">
        <f>IF(終値!A238="","",IF(AND(高値!AA238&gt;高値!Z238,高値!AA238&gt;高値!Y238,高値!AA238&gt;高値!AB238,高値!AA238&gt;高値!AC238),22,""))</f>
        <v/>
      </c>
      <c r="AX238" s="500" t="str">
        <f>IF(終値!A238="","",IF(AND(高値!AB238&gt;高値!AA238,高値!AB238&gt;高値!Z238,高値!AB238&gt;高値!AC238,高値!AB238&gt;高値!AD238),23,""))</f>
        <v/>
      </c>
      <c r="AY238" s="500" t="str">
        <f>IF(終値!A238="","",IF(AND(高値!AC238&gt;高値!AB238,高値!AC238&gt;高値!AA238,高値!AC238&gt;高値!AD238,高値!AC238&gt;高値!AE238),24,""))</f>
        <v/>
      </c>
      <c r="AZ238" s="500" t="str">
        <f>IF(終値!A238="","",IF(AND(高値!AD238&gt;高値!AC238,高値!AD238&gt;高値!AB238,高値!AD238&gt;高値!AE238,高値!AD238&gt;高値!AF238),25,""))</f>
        <v/>
      </c>
      <c r="BA238" s="500" t="str">
        <f>IF(終値!A238="","",IF(AND(高値!AE238&gt;高値!AD238,高値!AE238&gt;高値!AC238,高値!AE238&gt;高値!AF238,高値!AE238&gt;高値!AG238),26,""))</f>
        <v/>
      </c>
      <c r="BB238" s="500">
        <f>IF(終値!A238="","",IF(AND(高値!AF238&gt;高値!AE238,高値!AF238&gt;高値!AD238,高値!AF238&gt;高値!AG238,高値!AF238&gt;高値!AH238),27,""))</f>
        <v>27</v>
      </c>
      <c r="BC238" s="500" t="str">
        <f>IF(終値!A238="","",IF(AND(高値!AG238&gt;高値!AF238,高値!AG238&gt;高値!AE238,高値!AG238&gt;高値!AH238,高値!AG238&gt;高値!AI238),28,""))</f>
        <v/>
      </c>
      <c r="BD238" s="500">
        <f t="shared" si="18"/>
        <v>5</v>
      </c>
      <c r="BE238" s="500">
        <f t="shared" si="19"/>
        <v>3</v>
      </c>
      <c r="BF238" s="500">
        <f t="shared" si="20"/>
        <v>9</v>
      </c>
      <c r="BG238" s="500">
        <f>IF($BE238="","",INDEX(安値!$E238:$CZ238,1,$BE238+1))</f>
        <v>1582</v>
      </c>
      <c r="BH238" s="500">
        <f>IF($BF238="","",INDEX(安値!$E238:$CZ238,1,$BF238+1))</f>
        <v>1601</v>
      </c>
      <c r="BI238" s="500">
        <f>IF($BF238="","",MAX(INDEX(高値!$E238:$CZ238,1,$BE238+1):INDEX(高値!$E238:$CZ238,1,$BF238+1)))</f>
        <v>1645</v>
      </c>
      <c r="BJ238" s="500">
        <f>IF($BF238="","",AVERAGE(INDEX(終値!$E238:$CZ238,1,$BF238+1):INDEX(終値!$E238:$CZ238,1,$BF238+20))-2*STDEVP(INDEX(終値!$E238:$CZ238,1,$BF238+1):INDEX(終値!$E238:$CZ238,1,$BF238+20)))</f>
        <v>1550.5892573905337</v>
      </c>
      <c r="BK238" s="500">
        <f>IF($BE238="","",AVERAGE(INDEX(終値!$E238:$CZ238,1,$BE238+1):INDEX(終値!$E238:$CZ238,1,$BE238+20))-2*STDEVP(INDEX(終値!$E238:$CZ238,1,$BE238+1):INDEX(終値!$E238:$CZ238,1,$BE238+20)))</f>
        <v>1577.1708605591052</v>
      </c>
      <c r="BL238" s="500">
        <f t="shared" si="21"/>
        <v>3</v>
      </c>
      <c r="BM238" s="500">
        <f t="shared" si="22"/>
        <v>11</v>
      </c>
      <c r="BN238" s="500">
        <f t="shared" si="23"/>
        <v>21</v>
      </c>
      <c r="BO238" s="500">
        <f>IF($BM238="","",INDEX(高値!$E238:$CZ238,1,$BM238+1))</f>
        <v>1634</v>
      </c>
      <c r="BP238" s="500">
        <f>IF($BN238="","",INDEX(高値!$E238:$CZ238,1,$BN238+1))</f>
        <v>1654</v>
      </c>
      <c r="BQ238" s="500">
        <f>IF($BN238="","",MIN(INDEX(安値!$E238:$CZ238,1,$BM238+1):INDEX(安値!$E238:$CZ238,1,$BN238+1)))</f>
        <v>1561</v>
      </c>
      <c r="BR238" s="500">
        <f>IF($BN238="","",AVERAGE(INDEX(終値!$E238:$CZ238,1,$BN238+1):INDEX(終値!$E238:$CZ238,1,$BN238+20))+2*STDEVP(INDEX(終値!$E238:$CZ238,1,$BN238+1):INDEX(終値!$E238:$CZ238,1,$BN238+20)))</f>
        <v>1619.2482507743832</v>
      </c>
      <c r="BS238" s="500">
        <f>IF($BM238="","",AVERAGE(INDEX(終値!$E238:$CZ238,1,$BM238+1):INDEX(終値!$E238:$CZ238,1,$BM238+20))+2*STDEVP(INDEX(終値!$E238:$CZ238,1,$BM238+1):INDEX(終値!$E238:$CZ238,1,$BM238+20)))</f>
        <v>1645.266631344407</v>
      </c>
      <c r="BT238" s="497" t="str">
        <f>IFERROR(IF(AND($BD238&gt;=2,ABS($BG238-$BH238)/$BH238&lt;=BB設定!$B$12,$BI238&gt;=MAX($BH238,$BG238)*(1+BB設定!$B$13),終値!E238&gt;$BG238),IF(OR(終値!E238&gt;=$BI238,AND($BH238&lt;$BJ238,$BG238&gt;=$BK238)),"二番底W▲","二番底W形成"),IF(AND($BL238&gt;=2,ABS($BO238-$BP238)/$BP238&lt;=BB設定!$B$12,$BQ238&lt;=MIN($BP238,$BO238)*(1-BB設定!$B$13),終値!E238&lt;$BO238),IF(OR(終値!E238&lt;=$BQ238,AND($BP238&gt;$BR238,$BO238&lt;=$BS238)),"二番天井M▼","二番天井M形成"),"－")),"－")</f>
        <v>－</v>
      </c>
    </row>
    <row r="239" spans="2:72">
      <c r="B239" s="500" t="str">
        <f>IF(終値!A239="","",IF(AND(安値!G239&lt;安値!F239,安値!G239&lt;安値!E239,安値!G239&lt;安値!H239,安値!G239&lt;安値!I239),2,""))</f>
        <v/>
      </c>
      <c r="C239" s="500">
        <f>IF(終値!A239="","",IF(AND(安値!H239&lt;安値!G239,安値!H239&lt;安値!F239,安値!H239&lt;安値!I239,安値!H239&lt;安値!J239),3,""))</f>
        <v>3</v>
      </c>
      <c r="D239" s="500" t="str">
        <f>IF(終値!A239="","",IF(AND(安値!I239&lt;安値!H239,安値!I239&lt;安値!G239,安値!I239&lt;安値!J239,安値!I239&lt;安値!K239),4,""))</f>
        <v/>
      </c>
      <c r="E239" s="500" t="str">
        <f>IF(終値!A239="","",IF(AND(安値!J239&lt;安値!I239,安値!J239&lt;安値!H239,安値!J239&lt;安値!K239,安値!J239&lt;安値!L239),5,""))</f>
        <v/>
      </c>
      <c r="F239" s="500" t="str">
        <f>IF(終値!A239="","",IF(AND(安値!K239&lt;安値!J239,安値!K239&lt;安値!I239,安値!K239&lt;安値!L239,安値!K239&lt;安値!M239),6,""))</f>
        <v/>
      </c>
      <c r="G239" s="500" t="str">
        <f>IF(終値!A239="","",IF(AND(安値!L239&lt;安値!K239,安値!L239&lt;安値!J239,安値!L239&lt;安値!M239,安値!L239&lt;安値!N239),7,""))</f>
        <v/>
      </c>
      <c r="H239" s="500" t="str">
        <f>IF(終値!A239="","",IF(AND(安値!M239&lt;安値!L239,安値!M239&lt;安値!K239,安値!M239&lt;安値!N239,安値!M239&lt;安値!O239),8,""))</f>
        <v/>
      </c>
      <c r="I239" s="500">
        <f>IF(終値!A239="","",IF(AND(安値!N239&lt;安値!M239,安値!N239&lt;安値!L239,安値!N239&lt;安値!O239,安値!N239&lt;安値!P239),9,""))</f>
        <v>9</v>
      </c>
      <c r="J239" s="500" t="str">
        <f>IF(終値!A239="","",IF(AND(安値!O239&lt;安値!N239,安値!O239&lt;安値!M239,安値!O239&lt;安値!P239,安値!O239&lt;安値!Q239),10,""))</f>
        <v/>
      </c>
      <c r="K239" s="500" t="str">
        <f>IF(終値!A239="","",IF(AND(安値!P239&lt;安値!O239,安値!P239&lt;安値!N239,安値!P239&lt;安値!Q239,安値!P239&lt;安値!R239),11,""))</f>
        <v/>
      </c>
      <c r="L239" s="500" t="str">
        <f>IF(終値!A239="","",IF(AND(安値!Q239&lt;安値!P239,安値!Q239&lt;安値!O239,安値!Q239&lt;安値!R239,安値!Q239&lt;安値!S239),12,""))</f>
        <v/>
      </c>
      <c r="M239" s="500">
        <f>IF(終値!A239="","",IF(AND(安値!R239&lt;安値!Q239,安値!R239&lt;安値!P239,安値!R239&lt;安値!S239,安値!R239&lt;安値!T239),13,""))</f>
        <v>13</v>
      </c>
      <c r="N239" s="500" t="str">
        <f>IF(終値!A239="","",IF(AND(安値!S239&lt;安値!R239,安値!S239&lt;安値!Q239,安値!S239&lt;安値!T239,安値!S239&lt;安値!U239),14,""))</f>
        <v/>
      </c>
      <c r="O239" s="500" t="str">
        <f>IF(終値!A239="","",IF(AND(安値!T239&lt;安値!S239,安値!T239&lt;安値!R239,安値!T239&lt;安値!U239,安値!T239&lt;安値!V239),15,""))</f>
        <v/>
      </c>
      <c r="P239" s="500" t="str">
        <f>IF(終値!A239="","",IF(AND(安値!U239&lt;安値!T239,安値!U239&lt;安値!S239,安値!U239&lt;安値!V239,安値!U239&lt;安値!W239),16,""))</f>
        <v/>
      </c>
      <c r="Q239" s="500" t="str">
        <f>IF(終値!A239="","",IF(AND(安値!V239&lt;安値!U239,安値!V239&lt;安値!T239,安値!V239&lt;安値!W239,安値!V239&lt;安値!X239),17,""))</f>
        <v/>
      </c>
      <c r="R239" s="500" t="str">
        <f>IF(終値!A239="","",IF(AND(安値!W239&lt;安値!V239,安値!W239&lt;安値!U239,安値!W239&lt;安値!X239,安値!W239&lt;安値!Y239),18,""))</f>
        <v/>
      </c>
      <c r="S239" s="500">
        <f>IF(終値!A239="","",IF(AND(安値!X239&lt;安値!W239,安値!X239&lt;安値!V239,安値!X239&lt;安値!Y239,安値!X239&lt;安値!Z239),19,""))</f>
        <v>19</v>
      </c>
      <c r="T239" s="500" t="str">
        <f>IF(終値!A239="","",IF(AND(安値!Y239&lt;安値!X239,安値!Y239&lt;安値!W239,安値!Y239&lt;安値!Z239,安値!Y239&lt;安値!AA239),20,""))</f>
        <v/>
      </c>
      <c r="U239" s="500" t="str">
        <f>IF(終値!A239="","",IF(AND(安値!Z239&lt;安値!Y239,安値!Z239&lt;安値!X239,安値!Z239&lt;安値!AA239,安値!Z239&lt;安値!AB239),21,""))</f>
        <v/>
      </c>
      <c r="V239" s="500" t="str">
        <f>IF(終値!A239="","",IF(AND(安値!AA239&lt;安値!Z239,安値!AA239&lt;安値!Y239,安値!AA239&lt;安値!AB239,安値!AA239&lt;安値!AC239),22,""))</f>
        <v/>
      </c>
      <c r="W239" s="500" t="str">
        <f>IF(終値!A239="","",IF(AND(安値!AB239&lt;安値!AA239,安値!AB239&lt;安値!Z239,安値!AB239&lt;安値!AC239,安値!AB239&lt;安値!AD239),23,""))</f>
        <v/>
      </c>
      <c r="X239" s="500" t="str">
        <f>IF(終値!A239="","",IF(AND(安値!AC239&lt;安値!AB239,安値!AC239&lt;安値!AA239,安値!AC239&lt;安値!AD239,安値!AC239&lt;安値!AE239),24,""))</f>
        <v/>
      </c>
      <c r="Y239" s="500" t="str">
        <f>IF(終値!A239="","",IF(AND(安値!AD239&lt;安値!AC239,安値!AD239&lt;安値!AB239,安値!AD239&lt;安値!AE239,安値!AD239&lt;安値!AF239),25,""))</f>
        <v/>
      </c>
      <c r="Z239" s="500" t="str">
        <f>IF(終値!A239="","",IF(AND(安値!AE239&lt;安値!AD239,安値!AE239&lt;安値!AC239,安値!AE239&lt;安値!AF239,安値!AE239&lt;安値!AG239),26,""))</f>
        <v/>
      </c>
      <c r="AA239" s="500">
        <f>IF(終値!A239="","",IF(AND(安値!AF239&lt;安値!AE239,安値!AF239&lt;安値!AD239,安値!AF239&lt;安値!AG239,安値!AF239&lt;安値!AH239),27,""))</f>
        <v>27</v>
      </c>
      <c r="AB239" s="500" t="str">
        <f>IF(終値!A239="","",IF(AND(安値!AG239&lt;安値!AF239,安値!AG239&lt;安値!AE239,安値!AG239&lt;安値!AH239,安値!AG239&lt;安値!AI239),28,""))</f>
        <v/>
      </c>
      <c r="AC239" s="500" t="str">
        <f>IF(終値!A239="","",IF(AND(高値!G239&gt;高値!F239,高値!G239&gt;高値!E239,高値!G239&gt;高値!H239,高値!G239&gt;高値!I239),2,""))</f>
        <v/>
      </c>
      <c r="AD239" s="500" t="str">
        <f>IF(終値!A239="","",IF(AND(高値!H239&gt;高値!G239,高値!H239&gt;高値!F239,高値!H239&gt;高値!I239,高値!H239&gt;高値!J239),3,""))</f>
        <v/>
      </c>
      <c r="AE239" s="500">
        <f>IF(終値!A239="","",IF(AND(高値!I239&gt;高値!H239,高値!I239&gt;高値!G239,高値!I239&gt;高値!J239,高値!I239&gt;高値!K239),4,""))</f>
        <v>4</v>
      </c>
      <c r="AF239" s="500" t="str">
        <f>IF(終値!A239="","",IF(AND(高値!J239&gt;高値!I239,高値!J239&gt;高値!H239,高値!J239&gt;高値!K239,高値!J239&gt;高値!L239),5,""))</f>
        <v/>
      </c>
      <c r="AG239" s="500" t="str">
        <f>IF(終値!A239="","",IF(AND(高値!K239&gt;高値!J239,高値!K239&gt;高値!I239,高値!K239&gt;高値!L239,高値!K239&gt;高値!M239),6,""))</f>
        <v/>
      </c>
      <c r="AH239" s="500">
        <f>IF(終値!A239="","",IF(AND(高値!L239&gt;高値!K239,高値!L239&gt;高値!J239,高値!L239&gt;高値!M239,高値!L239&gt;高値!N239),7,""))</f>
        <v>7</v>
      </c>
      <c r="AI239" s="500" t="str">
        <f>IF(終値!A239="","",IF(AND(高値!M239&gt;高値!L239,高値!M239&gt;高値!K239,高値!M239&gt;高値!N239,高値!M239&gt;高値!O239),8,""))</f>
        <v/>
      </c>
      <c r="AJ239" s="500" t="str">
        <f>IF(終値!A239="","",IF(AND(高値!N239&gt;高値!M239,高値!N239&gt;高値!L239,高値!N239&gt;高値!O239,高値!N239&gt;高値!P239),9,""))</f>
        <v/>
      </c>
      <c r="AK239" s="500" t="str">
        <f>IF(終値!A239="","",IF(AND(高値!O239&gt;高値!N239,高値!O239&gt;高値!M239,高値!O239&gt;高値!P239,高値!O239&gt;高値!Q239),10,""))</f>
        <v/>
      </c>
      <c r="AL239" s="500" t="str">
        <f>IF(終値!A239="","",IF(AND(高値!P239&gt;高値!O239,高値!P239&gt;高値!N239,高値!P239&gt;高値!Q239,高値!P239&gt;高値!R239),11,""))</f>
        <v/>
      </c>
      <c r="AM239" s="500" t="str">
        <f>IF(終値!A239="","",IF(AND(高値!Q239&gt;高値!P239,高値!Q239&gt;高値!O239,高値!Q239&gt;高値!R239,高値!Q239&gt;高値!S239),12,""))</f>
        <v/>
      </c>
      <c r="AN239" s="500" t="str">
        <f>IF(終値!A239="","",IF(AND(高値!R239&gt;高値!Q239,高値!R239&gt;高値!P239,高値!R239&gt;高値!S239,高値!R239&gt;高値!T239),13,""))</f>
        <v/>
      </c>
      <c r="AO239" s="500">
        <f>IF(終値!A239="","",IF(AND(高値!S239&gt;高値!R239,高値!S239&gt;高値!Q239,高値!S239&gt;高値!T239,高値!S239&gt;高値!U239),14,""))</f>
        <v>14</v>
      </c>
      <c r="AP239" s="500" t="str">
        <f>IF(終値!A239="","",IF(AND(高値!T239&gt;高値!S239,高値!T239&gt;高値!R239,高値!T239&gt;高値!U239,高値!T239&gt;高値!V239),15,""))</f>
        <v/>
      </c>
      <c r="AQ239" s="500" t="str">
        <f>IF(終値!A239="","",IF(AND(高値!U239&gt;高値!T239,高値!U239&gt;高値!S239,高値!U239&gt;高値!V239,高値!U239&gt;高値!W239),16,""))</f>
        <v/>
      </c>
      <c r="AR239" s="500" t="str">
        <f>IF(終値!A239="","",IF(AND(高値!V239&gt;高値!U239,高値!V239&gt;高値!T239,高値!V239&gt;高値!W239,高値!V239&gt;高値!X239),17,""))</f>
        <v/>
      </c>
      <c r="AS239" s="500" t="str">
        <f>IF(終値!A239="","",IF(AND(高値!W239&gt;高値!V239,高値!W239&gt;高値!U239,高値!W239&gt;高値!X239,高値!W239&gt;高値!Y239),18,""))</f>
        <v/>
      </c>
      <c r="AT239" s="500" t="str">
        <f>IF(終値!A239="","",IF(AND(高値!X239&gt;高値!W239,高値!X239&gt;高値!V239,高値!X239&gt;高値!Y239,高値!X239&gt;高値!Z239),19,""))</f>
        <v/>
      </c>
      <c r="AU239" s="500" t="str">
        <f>IF(終値!A239="","",IF(AND(高値!Y239&gt;高値!X239,高値!Y239&gt;高値!W239,高値!Y239&gt;高値!Z239,高値!Y239&gt;高値!AA239),20,""))</f>
        <v/>
      </c>
      <c r="AV239" s="500" t="str">
        <f>IF(終値!A239="","",IF(AND(高値!Z239&gt;高値!Y239,高値!Z239&gt;高値!X239,高値!Z239&gt;高値!AA239,高値!Z239&gt;高値!AB239),21,""))</f>
        <v/>
      </c>
      <c r="AW239" s="500">
        <f>IF(終値!A239="","",IF(AND(高値!AA239&gt;高値!Z239,高値!AA239&gt;高値!Y239,高値!AA239&gt;高値!AB239,高値!AA239&gt;高値!AC239),22,""))</f>
        <v>22</v>
      </c>
      <c r="AX239" s="500" t="str">
        <f>IF(終値!A239="","",IF(AND(高値!AB239&gt;高値!AA239,高値!AB239&gt;高値!Z239,高値!AB239&gt;高値!AC239,高値!AB239&gt;高値!AD239),23,""))</f>
        <v/>
      </c>
      <c r="AY239" s="500" t="str">
        <f>IF(終値!A239="","",IF(AND(高値!AC239&gt;高値!AB239,高値!AC239&gt;高値!AA239,高値!AC239&gt;高値!AD239,高値!AC239&gt;高値!AE239),24,""))</f>
        <v/>
      </c>
      <c r="AZ239" s="500" t="str">
        <f>IF(終値!A239="","",IF(AND(高値!AD239&gt;高値!AC239,高値!AD239&gt;高値!AB239,高値!AD239&gt;高値!AE239,高値!AD239&gt;高値!AF239),25,""))</f>
        <v/>
      </c>
      <c r="BA239" s="500" t="str">
        <f>IF(終値!A239="","",IF(AND(高値!AE239&gt;高値!AD239,高値!AE239&gt;高値!AC239,高値!AE239&gt;高値!AF239,高値!AE239&gt;高値!AG239),26,""))</f>
        <v/>
      </c>
      <c r="BB239" s="500" t="str">
        <f>IF(終値!A239="","",IF(AND(高値!AF239&gt;高値!AE239,高値!AF239&gt;高値!AD239,高値!AF239&gt;高値!AG239,高値!AF239&gt;高値!AH239),27,""))</f>
        <v/>
      </c>
      <c r="BC239" s="500" t="str">
        <f>IF(終値!A239="","",IF(AND(高値!AG239&gt;高値!AF239,高値!AG239&gt;高値!AE239,高値!AG239&gt;高値!AH239,高値!AG239&gt;高値!AI239),28,""))</f>
        <v/>
      </c>
      <c r="BD239" s="500">
        <f t="shared" si="18"/>
        <v>5</v>
      </c>
      <c r="BE239" s="500">
        <f t="shared" si="19"/>
        <v>3</v>
      </c>
      <c r="BF239" s="500">
        <f t="shared" si="20"/>
        <v>9</v>
      </c>
      <c r="BG239" s="500">
        <f>IF($BE239="","",INDEX(安値!$E239:$CZ239,1,$BE239+1))</f>
        <v>1762</v>
      </c>
      <c r="BH239" s="500">
        <f>IF($BF239="","",INDEX(安値!$E239:$CZ239,1,$BF239+1))</f>
        <v>1692</v>
      </c>
      <c r="BI239" s="500">
        <f>IF($BF239="","",MAX(INDEX(高値!$E239:$CZ239,1,$BE239+1):INDEX(高値!$E239:$CZ239,1,$BF239+1)))</f>
        <v>1831</v>
      </c>
      <c r="BJ239" s="500">
        <f>IF($BF239="","",AVERAGE(INDEX(終値!$E239:$CZ239,1,$BF239+1):INDEX(終値!$E239:$CZ239,1,$BF239+20))-2*STDEVP(INDEX(終値!$E239:$CZ239,1,$BF239+1):INDEX(終値!$E239:$CZ239,1,$BF239+20)))</f>
        <v>1614.4614869750114</v>
      </c>
      <c r="BK239" s="500">
        <f>IF($BE239="","",AVERAGE(INDEX(終値!$E239:$CZ239,1,$BE239+1):INDEX(終値!$E239:$CZ239,1,$BE239+20))-2*STDEVP(INDEX(終値!$E239:$CZ239,1,$BE239+1):INDEX(終値!$E239:$CZ239,1,$BE239+20)))</f>
        <v>1728.3165546660116</v>
      </c>
      <c r="BL239" s="500">
        <f t="shared" si="21"/>
        <v>4</v>
      </c>
      <c r="BM239" s="500">
        <f t="shared" si="22"/>
        <v>4</v>
      </c>
      <c r="BN239" s="500">
        <f t="shared" si="23"/>
        <v>7</v>
      </c>
      <c r="BO239" s="500">
        <f>IF($BM239="","",INDEX(高値!$E239:$CZ239,1,$BM239+1))</f>
        <v>1831</v>
      </c>
      <c r="BP239" s="500">
        <f>IF($BN239="","",INDEX(高値!$E239:$CZ239,1,$BN239+1))</f>
        <v>1814</v>
      </c>
      <c r="BQ239" s="500">
        <f>IF($BN239="","",MIN(INDEX(安値!$E239:$CZ239,1,$BM239+1):INDEX(安値!$E239:$CZ239,1,$BN239+1)))</f>
        <v>1759</v>
      </c>
      <c r="BR239" s="500">
        <f>IF($BN239="","",AVERAGE(INDEX(終値!$E239:$CZ239,1,$BN239+1):INDEX(終値!$E239:$CZ239,1,$BN239+20))+2*STDEVP(INDEX(終値!$E239:$CZ239,1,$BN239+1):INDEX(終値!$E239:$CZ239,1,$BN239+20)))</f>
        <v>1859.7735255222087</v>
      </c>
      <c r="BS239" s="500">
        <f>IF($BM239="","",AVERAGE(INDEX(終値!$E239:$CZ239,1,$BM239+1):INDEX(終値!$E239:$CZ239,1,$BM239+20))+2*STDEVP(INDEX(終値!$E239:$CZ239,1,$BM239+1):INDEX(終値!$E239:$CZ239,1,$BM239+20)))</f>
        <v>1844.7322934461627</v>
      </c>
      <c r="BT239" s="497" t="str">
        <f>IFERROR(IF(AND($BD239&gt;=2,ABS($BG239-$BH239)/$BH239&lt;=BB設定!$B$12,$BI239&gt;=MAX($BH239,$BG239)*(1+BB設定!$B$13),終値!E239&gt;$BG239),IF(OR(終値!E239&gt;=$BI239,AND($BH239&lt;$BJ239,$BG239&gt;=$BK239)),"二番底W▲","二番底W形成"),IF(AND($BL239&gt;=2,ABS($BO239-$BP239)/$BP239&lt;=BB設定!$B$12,$BQ239&lt;=MIN($BP239,$BO239)*(1-BB設定!$B$13),終値!E239&lt;$BO239),IF(OR(終値!E239&lt;=$BQ239,AND($BP239&gt;$BR239,$BO239&lt;=$BS239)),"二番天井M▼","二番天井M形成"),"－")),"－")</f>
        <v>二番底W▲</v>
      </c>
    </row>
    <row r="240" spans="2:72">
      <c r="B240" s="500" t="str">
        <f>IF(終値!A240="","",IF(AND(安値!G240&lt;安値!F240,安値!G240&lt;安値!E240,安値!G240&lt;安値!H240,安値!G240&lt;安値!I240),2,""))</f>
        <v/>
      </c>
      <c r="C240" s="500" t="str">
        <f>IF(終値!A240="","",IF(AND(安値!H240&lt;安値!G240,安値!H240&lt;安値!F240,安値!H240&lt;安値!I240,安値!H240&lt;安値!J240),3,""))</f>
        <v/>
      </c>
      <c r="D240" s="500" t="str">
        <f>IF(終値!A240="","",IF(AND(安値!I240&lt;安値!H240,安値!I240&lt;安値!G240,安値!I240&lt;安値!J240,安値!I240&lt;安値!K240),4,""))</f>
        <v/>
      </c>
      <c r="E240" s="500" t="str">
        <f>IF(終値!A240="","",IF(AND(安値!J240&lt;安値!I240,安値!J240&lt;安値!H240,安値!J240&lt;安値!K240,安値!J240&lt;安値!L240),5,""))</f>
        <v/>
      </c>
      <c r="F240" s="500" t="str">
        <f>IF(終値!A240="","",IF(AND(安値!K240&lt;安値!J240,安値!K240&lt;安値!I240,安値!K240&lt;安値!L240,安値!K240&lt;安値!M240),6,""))</f>
        <v/>
      </c>
      <c r="G240" s="500" t="str">
        <f>IF(終値!A240="","",IF(AND(安値!L240&lt;安値!K240,安値!L240&lt;安値!J240,安値!L240&lt;安値!M240,安値!L240&lt;安値!N240),7,""))</f>
        <v/>
      </c>
      <c r="H240" s="500" t="str">
        <f>IF(終値!A240="","",IF(AND(安値!M240&lt;安値!L240,安値!M240&lt;安値!K240,安値!M240&lt;安値!N240,安値!M240&lt;安値!O240),8,""))</f>
        <v/>
      </c>
      <c r="I240" s="500" t="str">
        <f>IF(終値!A240="","",IF(AND(安値!N240&lt;安値!M240,安値!N240&lt;安値!L240,安値!N240&lt;安値!O240,安値!N240&lt;安値!P240),9,""))</f>
        <v/>
      </c>
      <c r="J240" s="500" t="str">
        <f>IF(終値!A240="","",IF(AND(安値!O240&lt;安値!N240,安値!O240&lt;安値!M240,安値!O240&lt;安値!P240,安値!O240&lt;安値!Q240),10,""))</f>
        <v/>
      </c>
      <c r="K240" s="500" t="str">
        <f>IF(終値!A240="","",IF(AND(安値!P240&lt;安値!O240,安値!P240&lt;安値!N240,安値!P240&lt;安値!Q240,安値!P240&lt;安値!R240),11,""))</f>
        <v/>
      </c>
      <c r="L240" s="500" t="str">
        <f>IF(終値!A240="","",IF(AND(安値!Q240&lt;安値!P240,安値!Q240&lt;安値!O240,安値!Q240&lt;安値!R240,安値!Q240&lt;安値!S240),12,""))</f>
        <v/>
      </c>
      <c r="M240" s="500">
        <f>IF(終値!A240="","",IF(AND(安値!R240&lt;安値!Q240,安値!R240&lt;安値!P240,安値!R240&lt;安値!S240,安値!R240&lt;安値!T240),13,""))</f>
        <v>13</v>
      </c>
      <c r="N240" s="500" t="str">
        <f>IF(終値!A240="","",IF(AND(安値!S240&lt;安値!R240,安値!S240&lt;安値!Q240,安値!S240&lt;安値!T240,安値!S240&lt;安値!U240),14,""))</f>
        <v/>
      </c>
      <c r="O240" s="500" t="str">
        <f>IF(終値!A240="","",IF(AND(安値!T240&lt;安値!S240,安値!T240&lt;安値!R240,安値!T240&lt;安値!U240,安値!T240&lt;安値!V240),15,""))</f>
        <v/>
      </c>
      <c r="P240" s="500">
        <f>IF(終値!A240="","",IF(AND(安値!U240&lt;安値!T240,安値!U240&lt;安値!S240,安値!U240&lt;安値!V240,安値!U240&lt;安値!W240),16,""))</f>
        <v>16</v>
      </c>
      <c r="Q240" s="500" t="str">
        <f>IF(終値!A240="","",IF(AND(安値!V240&lt;安値!U240,安値!V240&lt;安値!T240,安値!V240&lt;安値!W240,安値!V240&lt;安値!X240),17,""))</f>
        <v/>
      </c>
      <c r="R240" s="500" t="str">
        <f>IF(終値!A240="","",IF(AND(安値!W240&lt;安値!V240,安値!W240&lt;安値!U240,安値!W240&lt;安値!X240,安値!W240&lt;安値!Y240),18,""))</f>
        <v/>
      </c>
      <c r="S240" s="500" t="str">
        <f>IF(終値!A240="","",IF(AND(安値!X240&lt;安値!W240,安値!X240&lt;安値!V240,安値!X240&lt;安値!Y240,安値!X240&lt;安値!Z240),19,""))</f>
        <v/>
      </c>
      <c r="T240" s="500">
        <f>IF(終値!A240="","",IF(AND(安値!Y240&lt;安値!X240,安値!Y240&lt;安値!W240,安値!Y240&lt;安値!Z240,安値!Y240&lt;安値!AA240),20,""))</f>
        <v>20</v>
      </c>
      <c r="U240" s="500" t="str">
        <f>IF(終値!A240="","",IF(AND(安値!Z240&lt;安値!Y240,安値!Z240&lt;安値!X240,安値!Z240&lt;安値!AA240,安値!Z240&lt;安値!AB240),21,""))</f>
        <v/>
      </c>
      <c r="V240" s="500" t="str">
        <f>IF(終値!A240="","",IF(AND(安値!AA240&lt;安値!Z240,安値!AA240&lt;安値!Y240,安値!AA240&lt;安値!AB240,安値!AA240&lt;安値!AC240),22,""))</f>
        <v/>
      </c>
      <c r="W240" s="500" t="str">
        <f>IF(終値!A240="","",IF(AND(安値!AB240&lt;安値!AA240,安値!AB240&lt;安値!Z240,安値!AB240&lt;安値!AC240,安値!AB240&lt;安値!AD240),23,""))</f>
        <v/>
      </c>
      <c r="X240" s="500" t="str">
        <f>IF(終値!A240="","",IF(AND(安値!AC240&lt;安値!AB240,安値!AC240&lt;安値!AA240,安値!AC240&lt;安値!AD240,安値!AC240&lt;安値!AE240),24,""))</f>
        <v/>
      </c>
      <c r="Y240" s="500" t="str">
        <f>IF(終値!A240="","",IF(AND(安値!AD240&lt;安値!AC240,安値!AD240&lt;安値!AB240,安値!AD240&lt;安値!AE240,安値!AD240&lt;安値!AF240),25,""))</f>
        <v/>
      </c>
      <c r="Z240" s="500" t="str">
        <f>IF(終値!A240="","",IF(AND(安値!AE240&lt;安値!AD240,安値!AE240&lt;安値!AC240,安値!AE240&lt;安値!AF240,安値!AE240&lt;安値!AG240),26,""))</f>
        <v/>
      </c>
      <c r="AA240" s="500">
        <f>IF(終値!A240="","",IF(AND(安値!AF240&lt;安値!AE240,安値!AF240&lt;安値!AD240,安値!AF240&lt;安値!AG240,安値!AF240&lt;安値!AH240),27,""))</f>
        <v>27</v>
      </c>
      <c r="AB240" s="500" t="str">
        <f>IF(終値!A240="","",IF(AND(安値!AG240&lt;安値!AF240,安値!AG240&lt;安値!AE240,安値!AG240&lt;安値!AH240,安値!AG240&lt;安値!AI240),28,""))</f>
        <v/>
      </c>
      <c r="AC240" s="500" t="str">
        <f>IF(終値!A240="","",IF(AND(高値!G240&gt;高値!F240,高値!G240&gt;高値!E240,高値!G240&gt;高値!H240,高値!G240&gt;高値!I240),2,""))</f>
        <v/>
      </c>
      <c r="AD240" s="500" t="str">
        <f>IF(終値!A240="","",IF(AND(高値!H240&gt;高値!G240,高値!H240&gt;高値!F240,高値!H240&gt;高値!I240,高値!H240&gt;高値!J240),3,""))</f>
        <v/>
      </c>
      <c r="AE240" s="500" t="str">
        <f>IF(終値!A240="","",IF(AND(高値!I240&gt;高値!H240,高値!I240&gt;高値!G240,高値!I240&gt;高値!J240,高値!I240&gt;高値!K240),4,""))</f>
        <v/>
      </c>
      <c r="AF240" s="500" t="str">
        <f>IF(終値!A240="","",IF(AND(高値!J240&gt;高値!I240,高値!J240&gt;高値!H240,高値!J240&gt;高値!K240,高値!J240&gt;高値!L240),5,""))</f>
        <v/>
      </c>
      <c r="AG240" s="500" t="str">
        <f>IF(終値!A240="","",IF(AND(高値!K240&gt;高値!J240,高値!K240&gt;高値!I240,高値!K240&gt;高値!L240,高値!K240&gt;高値!M240),6,""))</f>
        <v/>
      </c>
      <c r="AH240" s="500" t="str">
        <f>IF(終値!A240="","",IF(AND(高値!L240&gt;高値!K240,高値!L240&gt;高値!J240,高値!L240&gt;高値!M240,高値!L240&gt;高値!N240),7,""))</f>
        <v/>
      </c>
      <c r="AI240" s="500" t="str">
        <f>IF(終値!A240="","",IF(AND(高値!M240&gt;高値!L240,高値!M240&gt;高値!K240,高値!M240&gt;高値!N240,高値!M240&gt;高値!O240),8,""))</f>
        <v/>
      </c>
      <c r="AJ240" s="500" t="str">
        <f>IF(終値!A240="","",IF(AND(高値!N240&gt;高値!M240,高値!N240&gt;高値!L240,高値!N240&gt;高値!O240,高値!N240&gt;高値!P240),9,""))</f>
        <v/>
      </c>
      <c r="AK240" s="500" t="str">
        <f>IF(終値!A240="","",IF(AND(高値!O240&gt;高値!N240,高値!O240&gt;高値!M240,高値!O240&gt;高値!P240,高値!O240&gt;高値!Q240),10,""))</f>
        <v/>
      </c>
      <c r="AL240" s="500">
        <f>IF(終値!A240="","",IF(AND(高値!P240&gt;高値!O240,高値!P240&gt;高値!N240,高値!P240&gt;高値!Q240,高値!P240&gt;高値!R240),11,""))</f>
        <v>11</v>
      </c>
      <c r="AM240" s="500" t="str">
        <f>IF(終値!A240="","",IF(AND(高値!Q240&gt;高値!P240,高値!Q240&gt;高値!O240,高値!Q240&gt;高値!R240,高値!Q240&gt;高値!S240),12,""))</f>
        <v/>
      </c>
      <c r="AN240" s="500" t="str">
        <f>IF(終値!A240="","",IF(AND(高値!R240&gt;高値!Q240,高値!R240&gt;高値!P240,高値!R240&gt;高値!S240,高値!R240&gt;高値!T240),13,""))</f>
        <v/>
      </c>
      <c r="AO240" s="500" t="str">
        <f>IF(終値!A240="","",IF(AND(高値!S240&gt;高値!R240,高値!S240&gt;高値!Q240,高値!S240&gt;高値!T240,高値!S240&gt;高値!U240),14,""))</f>
        <v/>
      </c>
      <c r="AP240" s="500" t="str">
        <f>IF(終値!A240="","",IF(AND(高値!T240&gt;高値!S240,高値!T240&gt;高値!R240,高値!T240&gt;高値!U240,高値!T240&gt;高値!V240),15,""))</f>
        <v/>
      </c>
      <c r="AQ240" s="500" t="str">
        <f>IF(終値!A240="","",IF(AND(高値!U240&gt;高値!T240,高値!U240&gt;高値!S240,高値!U240&gt;高値!V240,高値!U240&gt;高値!W240),16,""))</f>
        <v/>
      </c>
      <c r="AR240" s="500">
        <f>IF(終値!A240="","",IF(AND(高値!V240&gt;高値!U240,高値!V240&gt;高値!T240,高値!V240&gt;高値!W240,高値!V240&gt;高値!X240),17,""))</f>
        <v>17</v>
      </c>
      <c r="AS240" s="500" t="str">
        <f>IF(終値!A240="","",IF(AND(高値!W240&gt;高値!V240,高値!W240&gt;高値!U240,高値!W240&gt;高値!X240,高値!W240&gt;高値!Y240),18,""))</f>
        <v/>
      </c>
      <c r="AT240" s="500" t="str">
        <f>IF(終値!A240="","",IF(AND(高値!X240&gt;高値!W240,高値!X240&gt;高値!V240,高値!X240&gt;高値!Y240,高値!X240&gt;高値!Z240),19,""))</f>
        <v/>
      </c>
      <c r="AU240" s="500" t="str">
        <f>IF(終値!A240="","",IF(AND(高値!Y240&gt;高値!X240,高値!Y240&gt;高値!W240,高値!Y240&gt;高値!Z240,高値!Y240&gt;高値!AA240),20,""))</f>
        <v/>
      </c>
      <c r="AV240" s="500" t="str">
        <f>IF(終値!A240="","",IF(AND(高値!Z240&gt;高値!Y240,高値!Z240&gt;高値!X240,高値!Z240&gt;高値!AA240,高値!Z240&gt;高値!AB240),21,""))</f>
        <v/>
      </c>
      <c r="AW240" s="500" t="str">
        <f>IF(終値!A240="","",IF(AND(高値!AA240&gt;高値!Z240,高値!AA240&gt;高値!Y240,高値!AA240&gt;高値!AB240,高値!AA240&gt;高値!AC240),22,""))</f>
        <v/>
      </c>
      <c r="AX240" s="500" t="str">
        <f>IF(終値!A240="","",IF(AND(高値!AB240&gt;高値!AA240,高値!AB240&gt;高値!Z240,高値!AB240&gt;高値!AC240,高値!AB240&gt;高値!AD240),23,""))</f>
        <v/>
      </c>
      <c r="AY240" s="500" t="str">
        <f>IF(終値!A240="","",IF(AND(高値!AC240&gt;高値!AB240,高値!AC240&gt;高値!AA240,高値!AC240&gt;高値!AD240,高値!AC240&gt;高値!AE240),24,""))</f>
        <v/>
      </c>
      <c r="AZ240" s="500">
        <f>IF(終値!A240="","",IF(AND(高値!AD240&gt;高値!AC240,高値!AD240&gt;高値!AB240,高値!AD240&gt;高値!AE240,高値!AD240&gt;高値!AF240),25,""))</f>
        <v>25</v>
      </c>
      <c r="BA240" s="500" t="str">
        <f>IF(終値!A240="","",IF(AND(高値!AE240&gt;高値!AD240,高値!AE240&gt;高値!AC240,高値!AE240&gt;高値!AF240,高値!AE240&gt;高値!AG240),26,""))</f>
        <v/>
      </c>
      <c r="BB240" s="500" t="str">
        <f>IF(終値!A240="","",IF(AND(高値!AF240&gt;高値!AE240,高値!AF240&gt;高値!AD240,高値!AF240&gt;高値!AG240,高値!AF240&gt;高値!AH240),27,""))</f>
        <v/>
      </c>
      <c r="BC240" s="500" t="str">
        <f>IF(終値!A240="","",IF(AND(高値!AG240&gt;高値!AF240,高値!AG240&gt;高値!AE240,高値!AG240&gt;高値!AH240,高値!AG240&gt;高値!AI240),28,""))</f>
        <v/>
      </c>
      <c r="BD240" s="500">
        <f t="shared" si="18"/>
        <v>4</v>
      </c>
      <c r="BE240" s="500">
        <f t="shared" si="19"/>
        <v>13</v>
      </c>
      <c r="BF240" s="500">
        <f t="shared" si="20"/>
        <v>16</v>
      </c>
      <c r="BG240" s="500">
        <f>IF($BE240="","",INDEX(安値!$E240:$CZ240,1,$BE240+1))</f>
        <v>3205</v>
      </c>
      <c r="BH240" s="500">
        <f>IF($BF240="","",INDEX(安値!$E240:$CZ240,1,$BF240+1))</f>
        <v>3290</v>
      </c>
      <c r="BI240" s="500">
        <f>IF($BF240="","",MAX(INDEX(高値!$E240:$CZ240,1,$BE240+1):INDEX(高値!$E240:$CZ240,1,$BF240+1)))</f>
        <v>3505</v>
      </c>
      <c r="BJ240" s="500">
        <f>IF($BF240="","",AVERAGE(INDEX(終値!$E240:$CZ240,1,$BF240+1):INDEX(終値!$E240:$CZ240,1,$BF240+20))-2*STDEVP(INDEX(終値!$E240:$CZ240,1,$BF240+1):INDEX(終値!$E240:$CZ240,1,$BF240+20)))</f>
        <v>3328.3303945589</v>
      </c>
      <c r="BK240" s="500">
        <f>IF($BE240="","",AVERAGE(INDEX(終値!$E240:$CZ240,1,$BE240+1):INDEX(終値!$E240:$CZ240,1,$BE240+20))-2*STDEVP(INDEX(終値!$E240:$CZ240,1,$BE240+1):INDEX(終値!$E240:$CZ240,1,$BE240+20)))</f>
        <v>3262.1270732453199</v>
      </c>
      <c r="BL240" s="500">
        <f t="shared" si="21"/>
        <v>3</v>
      </c>
      <c r="BM240" s="500">
        <f t="shared" si="22"/>
        <v>11</v>
      </c>
      <c r="BN240" s="500">
        <f t="shared" si="23"/>
        <v>17</v>
      </c>
      <c r="BO240" s="500">
        <f>IF($BM240="","",INDEX(高値!$E240:$CZ240,1,$BM240+1))</f>
        <v>3610</v>
      </c>
      <c r="BP240" s="500">
        <f>IF($BN240="","",INDEX(高値!$E240:$CZ240,1,$BN240+1))</f>
        <v>3590</v>
      </c>
      <c r="BQ240" s="500">
        <f>IF($BN240="","",MIN(INDEX(安値!$E240:$CZ240,1,$BM240+1):INDEX(安値!$E240:$CZ240,1,$BN240+1)))</f>
        <v>3205</v>
      </c>
      <c r="BR240" s="500">
        <f>IF($BN240="","",AVERAGE(INDEX(終値!$E240:$CZ240,1,$BN240+1):INDEX(終値!$E240:$CZ240,1,$BN240+20))+2*STDEVP(INDEX(終値!$E240:$CZ240,1,$BN240+1):INDEX(終値!$E240:$CZ240,1,$BN240+20)))</f>
        <v>3958.5947719460055</v>
      </c>
      <c r="BS240" s="500">
        <f>IF($BM240="","",AVERAGE(INDEX(終値!$E240:$CZ240,1,$BM240+1):INDEX(終値!$E240:$CZ240,1,$BM240+20))+2*STDEVP(INDEX(終値!$E240:$CZ240,1,$BM240+1):INDEX(終値!$E240:$CZ240,1,$BM240+20)))</f>
        <v>3853.430735139154</v>
      </c>
      <c r="BT240" s="497" t="str">
        <f>IFERROR(IF(AND($BD240&gt;=2,ABS($BG240-$BH240)/$BH240&lt;=BB設定!$B$12,$BI240&gt;=MAX($BH240,$BG240)*(1+BB設定!$B$13),終値!E240&gt;$BG240),IF(OR(終値!E240&gt;=$BI240,AND($BH240&lt;$BJ240,$BG240&gt;=$BK240)),"二番底W▲","二番底W形成"),IF(AND($BL240&gt;=2,ABS($BO240-$BP240)/$BP240&lt;=BB設定!$B$12,$BQ240&lt;=MIN($BP240,$BO240)*(1-BB設定!$B$13),終値!E240&lt;$BO240),IF(OR(終値!E240&lt;=$BQ240,AND($BP240&gt;$BR240,$BO240&lt;=$BS240)),"二番天井M▼","二番天井M形成"),"－")),"－")</f>
        <v>二番底W▲</v>
      </c>
    </row>
    <row r="241" spans="2:72">
      <c r="B241" s="500" t="str">
        <f>IF(終値!A241="","",IF(AND(安値!G241&lt;安値!F241,安値!G241&lt;安値!E241,安値!G241&lt;安値!H241,安値!G241&lt;安値!I241),2,""))</f>
        <v/>
      </c>
      <c r="C241" s="500" t="str">
        <f>IF(終値!A241="","",IF(AND(安値!H241&lt;安値!G241,安値!H241&lt;安値!F241,安値!H241&lt;安値!I241,安値!H241&lt;安値!J241),3,""))</f>
        <v/>
      </c>
      <c r="D241" s="500" t="str">
        <f>IF(終値!A241="","",IF(AND(安値!I241&lt;安値!H241,安値!I241&lt;安値!G241,安値!I241&lt;安値!J241,安値!I241&lt;安値!K241),4,""))</f>
        <v/>
      </c>
      <c r="E241" s="500">
        <f>IF(終値!A241="","",IF(AND(安値!J241&lt;安値!I241,安値!J241&lt;安値!H241,安値!J241&lt;安値!K241,安値!J241&lt;安値!L241),5,""))</f>
        <v>5</v>
      </c>
      <c r="F241" s="500" t="str">
        <f>IF(終値!A241="","",IF(AND(安値!K241&lt;安値!J241,安値!K241&lt;安値!I241,安値!K241&lt;安値!L241,安値!K241&lt;安値!M241),6,""))</f>
        <v/>
      </c>
      <c r="G241" s="500" t="str">
        <f>IF(終値!A241="","",IF(AND(安値!L241&lt;安値!K241,安値!L241&lt;安値!J241,安値!L241&lt;安値!M241,安値!L241&lt;安値!N241),7,""))</f>
        <v/>
      </c>
      <c r="H241" s="500" t="str">
        <f>IF(終値!A241="","",IF(AND(安値!M241&lt;安値!L241,安値!M241&lt;安値!K241,安値!M241&lt;安値!N241,安値!M241&lt;安値!O241),8,""))</f>
        <v/>
      </c>
      <c r="I241" s="500" t="str">
        <f>IF(終値!A241="","",IF(AND(安値!N241&lt;安値!M241,安値!N241&lt;安値!L241,安値!N241&lt;安値!O241,安値!N241&lt;安値!P241),9,""))</f>
        <v/>
      </c>
      <c r="J241" s="500" t="str">
        <f>IF(終値!A241="","",IF(AND(安値!O241&lt;安値!N241,安値!O241&lt;安値!M241,安値!O241&lt;安値!P241,安値!O241&lt;安値!Q241),10,""))</f>
        <v/>
      </c>
      <c r="K241" s="500" t="str">
        <f>IF(終値!A241="","",IF(AND(安値!P241&lt;安値!O241,安値!P241&lt;安値!N241,安値!P241&lt;安値!Q241,安値!P241&lt;安値!R241),11,""))</f>
        <v/>
      </c>
      <c r="L241" s="500">
        <f>IF(終値!A241="","",IF(AND(安値!Q241&lt;安値!P241,安値!Q241&lt;安値!O241,安値!Q241&lt;安値!R241,安値!Q241&lt;安値!S241),12,""))</f>
        <v>12</v>
      </c>
      <c r="M241" s="500" t="str">
        <f>IF(終値!A241="","",IF(AND(安値!R241&lt;安値!Q241,安値!R241&lt;安値!P241,安値!R241&lt;安値!S241,安値!R241&lt;安値!T241),13,""))</f>
        <v/>
      </c>
      <c r="N241" s="500" t="str">
        <f>IF(終値!A241="","",IF(AND(安値!S241&lt;安値!R241,安値!S241&lt;安値!Q241,安値!S241&lt;安値!T241,安値!S241&lt;安値!U241),14,""))</f>
        <v/>
      </c>
      <c r="O241" s="500" t="str">
        <f>IF(終値!A241="","",IF(AND(安値!T241&lt;安値!S241,安値!T241&lt;安値!R241,安値!T241&lt;安値!U241,安値!T241&lt;安値!V241),15,""))</f>
        <v/>
      </c>
      <c r="P241" s="500" t="str">
        <f>IF(終値!A241="","",IF(AND(安値!U241&lt;安値!T241,安値!U241&lt;安値!S241,安値!U241&lt;安値!V241,安値!U241&lt;安値!W241),16,""))</f>
        <v/>
      </c>
      <c r="Q241" s="500">
        <f>IF(終値!A241="","",IF(AND(安値!V241&lt;安値!U241,安値!V241&lt;安値!T241,安値!V241&lt;安値!W241,安値!V241&lt;安値!X241),17,""))</f>
        <v>17</v>
      </c>
      <c r="R241" s="500" t="str">
        <f>IF(終値!A241="","",IF(AND(安値!W241&lt;安値!V241,安値!W241&lt;安値!U241,安値!W241&lt;安値!X241,安値!W241&lt;安値!Y241),18,""))</f>
        <v/>
      </c>
      <c r="S241" s="500" t="str">
        <f>IF(終値!A241="","",IF(AND(安値!X241&lt;安値!W241,安値!X241&lt;安値!V241,安値!X241&lt;安値!Y241,安値!X241&lt;安値!Z241),19,""))</f>
        <v/>
      </c>
      <c r="T241" s="500" t="str">
        <f>IF(終値!A241="","",IF(AND(安値!Y241&lt;安値!X241,安値!Y241&lt;安値!W241,安値!Y241&lt;安値!Z241,安値!Y241&lt;安値!AA241),20,""))</f>
        <v/>
      </c>
      <c r="U241" s="500" t="str">
        <f>IF(終値!A241="","",IF(AND(安値!Z241&lt;安値!Y241,安値!Z241&lt;安値!X241,安値!Z241&lt;安値!AA241,安値!Z241&lt;安値!AB241),21,""))</f>
        <v/>
      </c>
      <c r="V241" s="500" t="str">
        <f>IF(終値!A241="","",IF(AND(安値!AA241&lt;安値!Z241,安値!AA241&lt;安値!Y241,安値!AA241&lt;安値!AB241,安値!AA241&lt;安値!AC241),22,""))</f>
        <v/>
      </c>
      <c r="W241" s="500" t="str">
        <f>IF(終値!A241="","",IF(AND(安値!AB241&lt;安値!AA241,安値!AB241&lt;安値!Z241,安値!AB241&lt;安値!AC241,安値!AB241&lt;安値!AD241),23,""))</f>
        <v/>
      </c>
      <c r="X241" s="500" t="str">
        <f>IF(終値!A241="","",IF(AND(安値!AC241&lt;安値!AB241,安値!AC241&lt;安値!AA241,安値!AC241&lt;安値!AD241,安値!AC241&lt;安値!AE241),24,""))</f>
        <v/>
      </c>
      <c r="Y241" s="500">
        <f>IF(終値!A241="","",IF(AND(安値!AD241&lt;安値!AC241,安値!AD241&lt;安値!AB241,安値!AD241&lt;安値!AE241,安値!AD241&lt;安値!AF241),25,""))</f>
        <v>25</v>
      </c>
      <c r="Z241" s="500" t="str">
        <f>IF(終値!A241="","",IF(AND(安値!AE241&lt;安値!AD241,安値!AE241&lt;安値!AC241,安値!AE241&lt;安値!AF241,安値!AE241&lt;安値!AG241),26,""))</f>
        <v/>
      </c>
      <c r="AA241" s="500" t="str">
        <f>IF(終値!A241="","",IF(AND(安値!AF241&lt;安値!AE241,安値!AF241&lt;安値!AD241,安値!AF241&lt;安値!AG241,安値!AF241&lt;安値!AH241),27,""))</f>
        <v/>
      </c>
      <c r="AB241" s="500" t="str">
        <f>IF(終値!A241="","",IF(AND(安値!AG241&lt;安値!AF241,安値!AG241&lt;安値!AE241,安値!AG241&lt;安値!AH241,安値!AG241&lt;安値!AI241),28,""))</f>
        <v/>
      </c>
      <c r="AC241" s="500" t="str">
        <f>IF(終値!A241="","",IF(AND(高値!G241&gt;高値!F241,高値!G241&gt;高値!E241,高値!G241&gt;高値!H241,高値!G241&gt;高値!I241),2,""))</f>
        <v/>
      </c>
      <c r="AD241" s="500" t="str">
        <f>IF(終値!A241="","",IF(AND(高値!H241&gt;高値!G241,高値!H241&gt;高値!F241,高値!H241&gt;高値!I241,高値!H241&gt;高値!J241),3,""))</f>
        <v/>
      </c>
      <c r="AE241" s="500">
        <f>IF(終値!A241="","",IF(AND(高値!I241&gt;高値!H241,高値!I241&gt;高値!G241,高値!I241&gt;高値!J241,高値!I241&gt;高値!K241),4,""))</f>
        <v>4</v>
      </c>
      <c r="AF241" s="500" t="str">
        <f>IF(終値!A241="","",IF(AND(高値!J241&gt;高値!I241,高値!J241&gt;高値!H241,高値!J241&gt;高値!K241,高値!J241&gt;高値!L241),5,""))</f>
        <v/>
      </c>
      <c r="AG241" s="500" t="str">
        <f>IF(終値!A241="","",IF(AND(高値!K241&gt;高値!J241,高値!K241&gt;高値!I241,高値!K241&gt;高値!L241,高値!K241&gt;高値!M241),6,""))</f>
        <v/>
      </c>
      <c r="AH241" s="500">
        <f>IF(終値!A241="","",IF(AND(高値!L241&gt;高値!K241,高値!L241&gt;高値!J241,高値!L241&gt;高値!M241,高値!L241&gt;高値!N241),7,""))</f>
        <v>7</v>
      </c>
      <c r="AI241" s="500" t="str">
        <f>IF(終値!A241="","",IF(AND(高値!M241&gt;高値!L241,高値!M241&gt;高値!K241,高値!M241&gt;高値!N241,高値!M241&gt;高値!O241),8,""))</f>
        <v/>
      </c>
      <c r="AJ241" s="500" t="str">
        <f>IF(終値!A241="","",IF(AND(高値!N241&gt;高値!M241,高値!N241&gt;高値!L241,高値!N241&gt;高値!O241,高値!N241&gt;高値!P241),9,""))</f>
        <v/>
      </c>
      <c r="AK241" s="500" t="str">
        <f>IF(終値!A241="","",IF(AND(高値!O241&gt;高値!N241,高値!O241&gt;高値!M241,高値!O241&gt;高値!P241,高値!O241&gt;高値!Q241),10,""))</f>
        <v/>
      </c>
      <c r="AL241" s="500">
        <f>IF(終値!A241="","",IF(AND(高値!P241&gt;高値!O241,高値!P241&gt;高値!N241,高値!P241&gt;高値!Q241,高値!P241&gt;高値!R241),11,""))</f>
        <v>11</v>
      </c>
      <c r="AM241" s="500" t="str">
        <f>IF(終値!A241="","",IF(AND(高値!Q241&gt;高値!P241,高値!Q241&gt;高値!O241,高値!Q241&gt;高値!R241,高値!Q241&gt;高値!S241),12,""))</f>
        <v/>
      </c>
      <c r="AN241" s="500" t="str">
        <f>IF(終値!A241="","",IF(AND(高値!R241&gt;高値!Q241,高値!R241&gt;高値!P241,高値!R241&gt;高値!S241,高値!R241&gt;高値!T241),13,""))</f>
        <v/>
      </c>
      <c r="AO241" s="500" t="str">
        <f>IF(終値!A241="","",IF(AND(高値!S241&gt;高値!R241,高値!S241&gt;高値!Q241,高値!S241&gt;高値!T241,高値!S241&gt;高値!U241),14,""))</f>
        <v/>
      </c>
      <c r="AP241" s="500">
        <f>IF(終値!A241="","",IF(AND(高値!T241&gt;高値!S241,高値!T241&gt;高値!R241,高値!T241&gt;高値!U241,高値!T241&gt;高値!V241),15,""))</f>
        <v>15</v>
      </c>
      <c r="AQ241" s="500" t="str">
        <f>IF(終値!A241="","",IF(AND(高値!U241&gt;高値!T241,高値!U241&gt;高値!S241,高値!U241&gt;高値!V241,高値!U241&gt;高値!W241),16,""))</f>
        <v/>
      </c>
      <c r="AR241" s="500" t="str">
        <f>IF(終値!A241="","",IF(AND(高値!V241&gt;高値!U241,高値!V241&gt;高値!T241,高値!V241&gt;高値!W241,高値!V241&gt;高値!X241),17,""))</f>
        <v/>
      </c>
      <c r="AS241" s="500" t="str">
        <f>IF(終値!A241="","",IF(AND(高値!W241&gt;高値!V241,高値!W241&gt;高値!U241,高値!W241&gt;高値!X241,高値!W241&gt;高値!Y241),18,""))</f>
        <v/>
      </c>
      <c r="AT241" s="500" t="str">
        <f>IF(終値!A241="","",IF(AND(高値!X241&gt;高値!W241,高値!X241&gt;高値!V241,高値!X241&gt;高値!Y241,高値!X241&gt;高値!Z241),19,""))</f>
        <v/>
      </c>
      <c r="AU241" s="500">
        <f>IF(終値!A241="","",IF(AND(高値!Y241&gt;高値!X241,高値!Y241&gt;高値!W241,高値!Y241&gt;高値!Z241,高値!Y241&gt;高値!AA241),20,""))</f>
        <v>20</v>
      </c>
      <c r="AV241" s="500" t="str">
        <f>IF(終値!A241="","",IF(AND(高値!Z241&gt;高値!Y241,高値!Z241&gt;高値!X241,高値!Z241&gt;高値!AA241,高値!Z241&gt;高値!AB241),21,""))</f>
        <v/>
      </c>
      <c r="AW241" s="500" t="str">
        <f>IF(終値!A241="","",IF(AND(高値!AA241&gt;高値!Z241,高値!AA241&gt;高値!Y241,高値!AA241&gt;高値!AB241,高値!AA241&gt;高値!AC241),22,""))</f>
        <v/>
      </c>
      <c r="AX241" s="500" t="str">
        <f>IF(終値!A241="","",IF(AND(高値!AB241&gt;高値!AA241,高値!AB241&gt;高値!Z241,高値!AB241&gt;高値!AC241,高値!AB241&gt;高値!AD241),23,""))</f>
        <v/>
      </c>
      <c r="AY241" s="500" t="str">
        <f>IF(終値!A241="","",IF(AND(高値!AC241&gt;高値!AB241,高値!AC241&gt;高値!AA241,高値!AC241&gt;高値!AD241,高値!AC241&gt;高値!AE241),24,""))</f>
        <v/>
      </c>
      <c r="AZ241" s="500" t="str">
        <f>IF(終値!A241="","",IF(AND(高値!AD241&gt;高値!AC241,高値!AD241&gt;高値!AB241,高値!AD241&gt;高値!AE241,高値!AD241&gt;高値!AF241),25,""))</f>
        <v/>
      </c>
      <c r="BA241" s="500">
        <f>IF(終値!A241="","",IF(AND(高値!AE241&gt;高値!AD241,高値!AE241&gt;高値!AC241,高値!AE241&gt;高値!AF241,高値!AE241&gt;高値!AG241),26,""))</f>
        <v>26</v>
      </c>
      <c r="BB241" s="500" t="str">
        <f>IF(終値!A241="","",IF(AND(高値!AF241&gt;高値!AE241,高値!AF241&gt;高値!AD241,高値!AF241&gt;高値!AG241,高値!AF241&gt;高値!AH241),27,""))</f>
        <v/>
      </c>
      <c r="BC241" s="500" t="str">
        <f>IF(終値!A241="","",IF(AND(高値!AG241&gt;高値!AF241,高値!AG241&gt;高値!AE241,高値!AG241&gt;高値!AH241,高値!AG241&gt;高値!AI241),28,""))</f>
        <v/>
      </c>
      <c r="BD241" s="500">
        <f t="shared" si="18"/>
        <v>4</v>
      </c>
      <c r="BE241" s="500">
        <f t="shared" si="19"/>
        <v>5</v>
      </c>
      <c r="BF241" s="500">
        <f t="shared" si="20"/>
        <v>12</v>
      </c>
      <c r="BG241" s="500">
        <f>IF($BE241="","",INDEX(安値!$E241:$CZ241,1,$BE241+1))</f>
        <v>2822</v>
      </c>
      <c r="BH241" s="500">
        <f>IF($BF241="","",INDEX(安値!$E241:$CZ241,1,$BF241+1))</f>
        <v>2663</v>
      </c>
      <c r="BI241" s="500">
        <f>IF($BF241="","",MAX(INDEX(高値!$E241:$CZ241,1,$BE241+1):INDEX(高値!$E241:$CZ241,1,$BF241+1)))</f>
        <v>2954</v>
      </c>
      <c r="BJ241" s="500">
        <f>IF($BF241="","",AVERAGE(INDEX(終値!$E241:$CZ241,1,$BF241+1):INDEX(終値!$E241:$CZ241,1,$BF241+20))-2*STDEVP(INDEX(終値!$E241:$CZ241,1,$BF241+1):INDEX(終値!$E241:$CZ241,1,$BF241+20)))</f>
        <v>2511.8368699963585</v>
      </c>
      <c r="BK241" s="500">
        <f>IF($BE241="","",AVERAGE(INDEX(終値!$E241:$CZ241,1,$BE241+1):INDEX(終値!$E241:$CZ241,1,$BE241+20))-2*STDEVP(INDEX(終値!$E241:$CZ241,1,$BE241+1):INDEX(終値!$E241:$CZ241,1,$BE241+20)))</f>
        <v>2696.4809968663394</v>
      </c>
      <c r="BL241" s="500">
        <f t="shared" si="21"/>
        <v>6</v>
      </c>
      <c r="BM241" s="500">
        <f t="shared" si="22"/>
        <v>4</v>
      </c>
      <c r="BN241" s="500">
        <f t="shared" si="23"/>
        <v>7</v>
      </c>
      <c r="BO241" s="500">
        <f>IF($BM241="","",INDEX(高値!$E241:$CZ241,1,$BM241+1))</f>
        <v>2971</v>
      </c>
      <c r="BP241" s="500">
        <f>IF($BN241="","",INDEX(高値!$E241:$CZ241,1,$BN241+1))</f>
        <v>2954</v>
      </c>
      <c r="BQ241" s="500">
        <f>IF($BN241="","",MIN(INDEX(安値!$E241:$CZ241,1,$BM241+1):INDEX(安値!$E241:$CZ241,1,$BN241+1)))</f>
        <v>2822</v>
      </c>
      <c r="BR241" s="500">
        <f>IF($BN241="","",AVERAGE(INDEX(終値!$E241:$CZ241,1,$BN241+1):INDEX(終値!$E241:$CZ241,1,$BN241+20))+2*STDEVP(INDEX(終値!$E241:$CZ241,1,$BN241+1):INDEX(終値!$E241:$CZ241,1,$BN241+20)))</f>
        <v>2975.0561767033032</v>
      </c>
      <c r="BS241" s="500">
        <f>IF($BM241="","",AVERAGE(INDEX(終値!$E241:$CZ241,1,$BM241+1):INDEX(終値!$E241:$CZ241,1,$BM241+20))+2*STDEVP(INDEX(終値!$E241:$CZ241,1,$BM241+1):INDEX(終値!$E241:$CZ241,1,$BM241+20)))</f>
        <v>2959.9223297240064</v>
      </c>
      <c r="BT241" s="497" t="str">
        <f>IFERROR(IF(AND($BD241&gt;=2,ABS($BG241-$BH241)/$BH241&lt;=BB設定!$B$12,$BI241&gt;=MAX($BH241,$BG241)*(1+BB設定!$B$13),終値!E241&gt;$BG241),IF(OR(終値!E241&gt;=$BI241,AND($BH241&lt;$BJ241,$BG241&gt;=$BK241)),"二番底W▲","二番底W形成"),IF(AND($BL241&gt;=2,ABS($BO241-$BP241)/$BP241&lt;=BB設定!$B$12,$BQ241&lt;=MIN($BP241,$BO241)*(1-BB設定!$B$13),終値!E241&lt;$BO241),IF(OR(終値!E241&lt;=$BQ241,AND($BP241&gt;$BR241,$BO241&lt;=$BS241)),"二番天井M▼","二番天井M形成"),"－")),"－")</f>
        <v>二番天井M形成</v>
      </c>
    </row>
    <row r="242" spans="2:72">
      <c r="B242" s="500" t="str">
        <f>IF(終値!A242="","",IF(AND(安値!G242&lt;安値!F242,安値!G242&lt;安値!E242,安値!G242&lt;安値!H242,安値!G242&lt;安値!I242),2,""))</f>
        <v/>
      </c>
      <c r="C242" s="500" t="str">
        <f>IF(終値!A242="","",IF(AND(安値!H242&lt;安値!G242,安値!H242&lt;安値!F242,安値!H242&lt;安値!I242,安値!H242&lt;安値!J242),3,""))</f>
        <v/>
      </c>
      <c r="D242" s="500" t="str">
        <f>IF(終値!A242="","",IF(AND(安値!I242&lt;安値!H242,安値!I242&lt;安値!G242,安値!I242&lt;安値!J242,安値!I242&lt;安値!K242),4,""))</f>
        <v/>
      </c>
      <c r="E242" s="500">
        <f>IF(終値!A242="","",IF(AND(安値!J242&lt;安値!I242,安値!J242&lt;安値!H242,安値!J242&lt;安値!K242,安値!J242&lt;安値!L242),5,""))</f>
        <v>5</v>
      </c>
      <c r="F242" s="500" t="str">
        <f>IF(終値!A242="","",IF(AND(安値!K242&lt;安値!J242,安値!K242&lt;安値!I242,安値!K242&lt;安値!L242,安値!K242&lt;安値!M242),6,""))</f>
        <v/>
      </c>
      <c r="G242" s="500" t="str">
        <f>IF(終値!A242="","",IF(AND(安値!L242&lt;安値!K242,安値!L242&lt;安値!J242,安値!L242&lt;安値!M242,安値!L242&lt;安値!N242),7,""))</f>
        <v/>
      </c>
      <c r="H242" s="500" t="str">
        <f>IF(終値!A242="","",IF(AND(安値!M242&lt;安値!L242,安値!M242&lt;安値!K242,安値!M242&lt;安値!N242,安値!M242&lt;安値!O242),8,""))</f>
        <v/>
      </c>
      <c r="I242" s="500" t="str">
        <f>IF(終値!A242="","",IF(AND(安値!N242&lt;安値!M242,安値!N242&lt;安値!L242,安値!N242&lt;安値!O242,安値!N242&lt;安値!P242),9,""))</f>
        <v/>
      </c>
      <c r="J242" s="500" t="str">
        <f>IF(終値!A242="","",IF(AND(安値!O242&lt;安値!N242,安値!O242&lt;安値!M242,安値!O242&lt;安値!P242,安値!O242&lt;安値!Q242),10,""))</f>
        <v/>
      </c>
      <c r="K242" s="500" t="str">
        <f>IF(終値!A242="","",IF(AND(安値!P242&lt;安値!O242,安値!P242&lt;安値!N242,安値!P242&lt;安値!Q242,安値!P242&lt;安値!R242),11,""))</f>
        <v/>
      </c>
      <c r="L242" s="500" t="str">
        <f>IF(終値!A242="","",IF(AND(安値!Q242&lt;安値!P242,安値!Q242&lt;安値!O242,安値!Q242&lt;安値!R242,安値!Q242&lt;安値!S242),12,""))</f>
        <v/>
      </c>
      <c r="M242" s="500">
        <f>IF(終値!A242="","",IF(AND(安値!R242&lt;安値!Q242,安値!R242&lt;安値!P242,安値!R242&lt;安値!S242,安値!R242&lt;安値!T242),13,""))</f>
        <v>13</v>
      </c>
      <c r="N242" s="500" t="str">
        <f>IF(終値!A242="","",IF(AND(安値!S242&lt;安値!R242,安値!S242&lt;安値!Q242,安値!S242&lt;安値!T242,安値!S242&lt;安値!U242),14,""))</f>
        <v/>
      </c>
      <c r="O242" s="500" t="str">
        <f>IF(終値!A242="","",IF(AND(安値!T242&lt;安値!S242,安値!T242&lt;安値!R242,安値!T242&lt;安値!U242,安値!T242&lt;安値!V242),15,""))</f>
        <v/>
      </c>
      <c r="P242" s="500" t="str">
        <f>IF(終値!A242="","",IF(AND(安値!U242&lt;安値!T242,安値!U242&lt;安値!S242,安値!U242&lt;安値!V242,安値!U242&lt;安値!W242),16,""))</f>
        <v/>
      </c>
      <c r="Q242" s="500" t="str">
        <f>IF(終値!A242="","",IF(AND(安値!V242&lt;安値!U242,安値!V242&lt;安値!T242,安値!V242&lt;安値!W242,安値!V242&lt;安値!X242),17,""))</f>
        <v/>
      </c>
      <c r="R242" s="500" t="str">
        <f>IF(終値!A242="","",IF(AND(安値!W242&lt;安値!V242,安値!W242&lt;安値!U242,安値!W242&lt;安値!X242,安値!W242&lt;安値!Y242),18,""))</f>
        <v/>
      </c>
      <c r="S242" s="500" t="str">
        <f>IF(終値!A242="","",IF(AND(安値!X242&lt;安値!W242,安値!X242&lt;安値!V242,安値!X242&lt;安値!Y242,安値!X242&lt;安値!Z242),19,""))</f>
        <v/>
      </c>
      <c r="T242" s="500">
        <f>IF(終値!A242="","",IF(AND(安値!Y242&lt;安値!X242,安値!Y242&lt;安値!W242,安値!Y242&lt;安値!Z242,安値!Y242&lt;安値!AA242),20,""))</f>
        <v>20</v>
      </c>
      <c r="U242" s="500" t="str">
        <f>IF(終値!A242="","",IF(AND(安値!Z242&lt;安値!Y242,安値!Z242&lt;安値!X242,安値!Z242&lt;安値!AA242,安値!Z242&lt;安値!AB242),21,""))</f>
        <v/>
      </c>
      <c r="V242" s="500" t="str">
        <f>IF(終値!A242="","",IF(AND(安値!AA242&lt;安値!Z242,安値!AA242&lt;安値!Y242,安値!AA242&lt;安値!AB242,安値!AA242&lt;安値!AC242),22,""))</f>
        <v/>
      </c>
      <c r="W242" s="500" t="str">
        <f>IF(終値!A242="","",IF(AND(安値!AB242&lt;安値!AA242,安値!AB242&lt;安値!Z242,安値!AB242&lt;安値!AC242,安値!AB242&lt;安値!AD242),23,""))</f>
        <v/>
      </c>
      <c r="X242" s="500" t="str">
        <f>IF(終値!A242="","",IF(AND(安値!AC242&lt;安値!AB242,安値!AC242&lt;安値!AA242,安値!AC242&lt;安値!AD242,安値!AC242&lt;安値!AE242),24,""))</f>
        <v/>
      </c>
      <c r="Y242" s="500" t="str">
        <f>IF(終値!A242="","",IF(AND(安値!AD242&lt;安値!AC242,安値!AD242&lt;安値!AB242,安値!AD242&lt;安値!AE242,安値!AD242&lt;安値!AF242),25,""))</f>
        <v/>
      </c>
      <c r="Z242" s="500" t="str">
        <f>IF(終値!A242="","",IF(AND(安値!AE242&lt;安値!AD242,安値!AE242&lt;安値!AC242,安値!AE242&lt;安値!AF242,安値!AE242&lt;安値!AG242),26,""))</f>
        <v/>
      </c>
      <c r="AA242" s="500" t="str">
        <f>IF(終値!A242="","",IF(AND(安値!AF242&lt;安値!AE242,安値!AF242&lt;安値!AD242,安値!AF242&lt;安値!AG242,安値!AF242&lt;安値!AH242),27,""))</f>
        <v/>
      </c>
      <c r="AB242" s="500" t="str">
        <f>IF(終値!A242="","",IF(AND(安値!AG242&lt;安値!AF242,安値!AG242&lt;安値!AE242,安値!AG242&lt;安値!AH242,安値!AG242&lt;安値!AI242),28,""))</f>
        <v/>
      </c>
      <c r="AC242" s="500" t="str">
        <f>IF(終値!A242="","",IF(AND(高値!G242&gt;高値!F242,高値!G242&gt;高値!E242,高値!G242&gt;高値!H242,高値!G242&gt;高値!I242),2,""))</f>
        <v/>
      </c>
      <c r="AD242" s="500" t="str">
        <f>IF(終値!A242="","",IF(AND(高値!H242&gt;高値!G242,高値!H242&gt;高値!F242,高値!H242&gt;高値!I242,高値!H242&gt;高値!J242),3,""))</f>
        <v/>
      </c>
      <c r="AE242" s="500" t="str">
        <f>IF(終値!A242="","",IF(AND(高値!I242&gt;高値!H242,高値!I242&gt;高値!G242,高値!I242&gt;高値!J242,高値!I242&gt;高値!K242),4,""))</f>
        <v/>
      </c>
      <c r="AF242" s="500" t="str">
        <f>IF(終値!A242="","",IF(AND(高値!J242&gt;高値!I242,高値!J242&gt;高値!H242,高値!J242&gt;高値!K242,高値!J242&gt;高値!L242),5,""))</f>
        <v/>
      </c>
      <c r="AG242" s="500" t="str">
        <f>IF(終値!A242="","",IF(AND(高値!K242&gt;高値!J242,高値!K242&gt;高値!I242,高値!K242&gt;高値!L242,高値!K242&gt;高値!M242),6,""))</f>
        <v/>
      </c>
      <c r="AH242" s="500" t="str">
        <f>IF(終値!A242="","",IF(AND(高値!L242&gt;高値!K242,高値!L242&gt;高値!J242,高値!L242&gt;高値!M242,高値!L242&gt;高値!N242),7,""))</f>
        <v/>
      </c>
      <c r="AI242" s="500" t="str">
        <f>IF(終値!A242="","",IF(AND(高値!M242&gt;高値!L242,高値!M242&gt;高値!K242,高値!M242&gt;高値!N242,高値!M242&gt;高値!O242),8,""))</f>
        <v/>
      </c>
      <c r="AJ242" s="500" t="str">
        <f>IF(終値!A242="","",IF(AND(高値!N242&gt;高値!M242,高値!N242&gt;高値!L242,高値!N242&gt;高値!O242,高値!N242&gt;高値!P242),9,""))</f>
        <v/>
      </c>
      <c r="AK242" s="500" t="str">
        <f>IF(終値!A242="","",IF(AND(高値!O242&gt;高値!N242,高値!O242&gt;高値!M242,高値!O242&gt;高値!P242,高値!O242&gt;高値!Q242),10,""))</f>
        <v/>
      </c>
      <c r="AL242" s="500" t="str">
        <f>IF(終値!A242="","",IF(AND(高値!P242&gt;高値!O242,高値!P242&gt;高値!N242,高値!P242&gt;高値!Q242,高値!P242&gt;高値!R242),11,""))</f>
        <v/>
      </c>
      <c r="AM242" s="500" t="str">
        <f>IF(終値!A242="","",IF(AND(高値!Q242&gt;高値!P242,高値!Q242&gt;高値!O242,高値!Q242&gt;高値!R242,高値!Q242&gt;高値!S242),12,""))</f>
        <v/>
      </c>
      <c r="AN242" s="500" t="str">
        <f>IF(終値!A242="","",IF(AND(高値!R242&gt;高値!Q242,高値!R242&gt;高値!P242,高値!R242&gt;高値!S242,高値!R242&gt;高値!T242),13,""))</f>
        <v/>
      </c>
      <c r="AO242" s="500" t="str">
        <f>IF(終値!A242="","",IF(AND(高値!S242&gt;高値!R242,高値!S242&gt;高値!Q242,高値!S242&gt;高値!T242,高値!S242&gt;高値!U242),14,""))</f>
        <v/>
      </c>
      <c r="AP242" s="500" t="str">
        <f>IF(終値!A242="","",IF(AND(高値!T242&gt;高値!S242,高値!T242&gt;高値!R242,高値!T242&gt;高値!U242,高値!T242&gt;高値!V242),15,""))</f>
        <v/>
      </c>
      <c r="AQ242" s="500" t="str">
        <f>IF(終値!A242="","",IF(AND(高値!U242&gt;高値!T242,高値!U242&gt;高値!S242,高値!U242&gt;高値!V242,高値!U242&gt;高値!W242),16,""))</f>
        <v/>
      </c>
      <c r="AR242" s="500">
        <f>IF(終値!A242="","",IF(AND(高値!V242&gt;高値!U242,高値!V242&gt;高値!T242,高値!V242&gt;高値!W242,高値!V242&gt;高値!X242),17,""))</f>
        <v>17</v>
      </c>
      <c r="AS242" s="500" t="str">
        <f>IF(終値!A242="","",IF(AND(高値!W242&gt;高値!V242,高値!W242&gt;高値!U242,高値!W242&gt;高値!X242,高値!W242&gt;高値!Y242),18,""))</f>
        <v/>
      </c>
      <c r="AT242" s="500" t="str">
        <f>IF(終値!A242="","",IF(AND(高値!X242&gt;高値!W242,高値!X242&gt;高値!V242,高値!X242&gt;高値!Y242,高値!X242&gt;高値!Z242),19,""))</f>
        <v/>
      </c>
      <c r="AU242" s="500" t="str">
        <f>IF(終値!A242="","",IF(AND(高値!Y242&gt;高値!X242,高値!Y242&gt;高値!W242,高値!Y242&gt;高値!Z242,高値!Y242&gt;高値!AA242),20,""))</f>
        <v/>
      </c>
      <c r="AV242" s="500" t="str">
        <f>IF(終値!A242="","",IF(AND(高値!Z242&gt;高値!Y242,高値!Z242&gt;高値!X242,高値!Z242&gt;高値!AA242,高値!Z242&gt;高値!AB242),21,""))</f>
        <v/>
      </c>
      <c r="AW242" s="500" t="str">
        <f>IF(終値!A242="","",IF(AND(高値!AA242&gt;高値!Z242,高値!AA242&gt;高値!Y242,高値!AA242&gt;高値!AB242,高値!AA242&gt;高値!AC242),22,""))</f>
        <v/>
      </c>
      <c r="AX242" s="500" t="str">
        <f>IF(終値!A242="","",IF(AND(高値!AB242&gt;高値!AA242,高値!AB242&gt;高値!Z242,高値!AB242&gt;高値!AC242,高値!AB242&gt;高値!AD242),23,""))</f>
        <v/>
      </c>
      <c r="AY242" s="500" t="str">
        <f>IF(終値!A242="","",IF(AND(高値!AC242&gt;高値!AB242,高値!AC242&gt;高値!AA242,高値!AC242&gt;高値!AD242,高値!AC242&gt;高値!AE242),24,""))</f>
        <v/>
      </c>
      <c r="AZ242" s="500">
        <f>IF(終値!A242="","",IF(AND(高値!AD242&gt;高値!AC242,高値!AD242&gt;高値!AB242,高値!AD242&gt;高値!AE242,高値!AD242&gt;高値!AF242),25,""))</f>
        <v>25</v>
      </c>
      <c r="BA242" s="500" t="str">
        <f>IF(終値!A242="","",IF(AND(高値!AE242&gt;高値!AD242,高値!AE242&gt;高値!AC242,高値!AE242&gt;高値!AF242,高値!AE242&gt;高値!AG242),26,""))</f>
        <v/>
      </c>
      <c r="BB242" s="500" t="str">
        <f>IF(終値!A242="","",IF(AND(高値!AF242&gt;高値!AE242,高値!AF242&gt;高値!AD242,高値!AF242&gt;高値!AG242,高値!AF242&gt;高値!AH242),27,""))</f>
        <v/>
      </c>
      <c r="BC242" s="500" t="str">
        <f>IF(終値!A242="","",IF(AND(高値!AG242&gt;高値!AF242,高値!AG242&gt;高値!AE242,高値!AG242&gt;高値!AH242,高値!AG242&gt;高値!AI242),28,""))</f>
        <v/>
      </c>
      <c r="BD242" s="500">
        <f t="shared" si="18"/>
        <v>3</v>
      </c>
      <c r="BE242" s="500">
        <f t="shared" si="19"/>
        <v>5</v>
      </c>
      <c r="BF242" s="500">
        <f t="shared" si="20"/>
        <v>13</v>
      </c>
      <c r="BG242" s="500">
        <f>IF($BE242="","",INDEX(安値!$E242:$CZ242,1,$BE242+1))</f>
        <v>2625</v>
      </c>
      <c r="BH242" s="500">
        <f>IF($BF242="","",INDEX(安値!$E242:$CZ242,1,$BF242+1))</f>
        <v>3265</v>
      </c>
      <c r="BI242" s="500">
        <f>IF($BF242="","",MAX(INDEX(高値!$E242:$CZ242,1,$BE242+1):INDEX(高値!$E242:$CZ242,1,$BF242+1)))</f>
        <v>3580</v>
      </c>
      <c r="BJ242" s="500">
        <f>IF($BF242="","",AVERAGE(INDEX(終値!$E242:$CZ242,1,$BF242+1):INDEX(終値!$E242:$CZ242,1,$BF242+20))-2*STDEVP(INDEX(終値!$E242:$CZ242,1,$BF242+1):INDEX(終値!$E242:$CZ242,1,$BF242+20)))</f>
        <v>3459.8205256068995</v>
      </c>
      <c r="BK242" s="500">
        <f>IF($BE242="","",AVERAGE(INDEX(終値!$E242:$CZ242,1,$BE242+1):INDEX(終値!$E242:$CZ242,1,$BE242+20))-2*STDEVP(INDEX(終値!$E242:$CZ242,1,$BE242+1):INDEX(終値!$E242:$CZ242,1,$BE242+20)))</f>
        <v>2578.6321250801011</v>
      </c>
      <c r="BL242" s="500">
        <f t="shared" si="21"/>
        <v>2</v>
      </c>
      <c r="BM242" s="500">
        <f t="shared" si="22"/>
        <v>17</v>
      </c>
      <c r="BN242" s="500">
        <f t="shared" si="23"/>
        <v>25</v>
      </c>
      <c r="BO242" s="500">
        <f>IF($BM242="","",INDEX(高値!$E242:$CZ242,1,$BM242+1))</f>
        <v>4475</v>
      </c>
      <c r="BP242" s="500">
        <f>IF($BN242="","",INDEX(高値!$E242:$CZ242,1,$BN242+1))</f>
        <v>4885</v>
      </c>
      <c r="BQ242" s="500">
        <f>IF($BN242="","",MIN(INDEX(安値!$E242:$CZ242,1,$BM242+1):INDEX(安値!$E242:$CZ242,1,$BN242+1)))</f>
        <v>4000</v>
      </c>
      <c r="BR242" s="500">
        <f>IF($BN242="","",AVERAGE(INDEX(終値!$E242:$CZ242,1,$BN242+1):INDEX(終値!$E242:$CZ242,1,$BN242+20))+2*STDEVP(INDEX(終値!$E242:$CZ242,1,$BN242+1):INDEX(終値!$E242:$CZ242,1,$BN242+20)))</f>
        <v>5258.9547654028856</v>
      </c>
      <c r="BS242" s="500">
        <f>IF($BM242="","",AVERAGE(INDEX(終値!$E242:$CZ242,1,$BM242+1):INDEX(終値!$E242:$CZ242,1,$BM242+20))+2*STDEVP(INDEX(終値!$E242:$CZ242,1,$BM242+1):INDEX(終値!$E242:$CZ242,1,$BM242+20)))</f>
        <v>5272.819569891496</v>
      </c>
      <c r="BT242" s="497" t="str">
        <f>IFERROR(IF(AND($BD242&gt;=2,ABS($BG242-$BH242)/$BH242&lt;=BB設定!$B$12,$BI242&gt;=MAX($BH242,$BG242)*(1+BB設定!$B$13),終値!E242&gt;$BG242),IF(OR(終値!E242&gt;=$BI242,AND($BH242&lt;$BJ242,$BG242&gt;=$BK242)),"二番底W▲","二番底W形成"),IF(AND($BL242&gt;=2,ABS($BO242-$BP242)/$BP242&lt;=BB設定!$B$12,$BQ242&lt;=MIN($BP242,$BO242)*(1-BB設定!$B$13),終値!E242&lt;$BO242),IF(OR(終値!E242&lt;=$BQ242,AND($BP242&gt;$BR242,$BO242&lt;=$BS242)),"二番天井M▼","二番天井M形成"),"－")),"－")</f>
        <v>－</v>
      </c>
    </row>
    <row r="243" spans="2:72">
      <c r="B243" s="500" t="str">
        <f>IF(終値!A243="","",IF(AND(安値!G243&lt;安値!F243,安値!G243&lt;安値!E243,安値!G243&lt;安値!H243,安値!G243&lt;安値!I243),2,""))</f>
        <v/>
      </c>
      <c r="C243" s="500">
        <f>IF(終値!A243="","",IF(AND(安値!H243&lt;安値!G243,安値!H243&lt;安値!F243,安値!H243&lt;安値!I243,安値!H243&lt;安値!J243),3,""))</f>
        <v>3</v>
      </c>
      <c r="D243" s="500" t="str">
        <f>IF(終値!A243="","",IF(AND(安値!I243&lt;安値!H243,安値!I243&lt;安値!G243,安値!I243&lt;安値!J243,安値!I243&lt;安値!K243),4,""))</f>
        <v/>
      </c>
      <c r="E243" s="500" t="str">
        <f>IF(終値!A243="","",IF(AND(安値!J243&lt;安値!I243,安値!J243&lt;安値!H243,安値!J243&lt;安値!K243,安値!J243&lt;安値!L243),5,""))</f>
        <v/>
      </c>
      <c r="F243" s="500">
        <f>IF(終値!A243="","",IF(AND(安値!K243&lt;安値!J243,安値!K243&lt;安値!I243,安値!K243&lt;安値!L243,安値!K243&lt;安値!M243),6,""))</f>
        <v>6</v>
      </c>
      <c r="G243" s="500" t="str">
        <f>IF(終値!A243="","",IF(AND(安値!L243&lt;安値!K243,安値!L243&lt;安値!J243,安値!L243&lt;安値!M243,安値!L243&lt;安値!N243),7,""))</f>
        <v/>
      </c>
      <c r="H243" s="500" t="str">
        <f>IF(終値!A243="","",IF(AND(安値!M243&lt;安値!L243,安値!M243&lt;安値!K243,安値!M243&lt;安値!N243,安値!M243&lt;安値!O243),8,""))</f>
        <v/>
      </c>
      <c r="I243" s="500">
        <f>IF(終値!A243="","",IF(AND(安値!N243&lt;安値!M243,安値!N243&lt;安値!L243,安値!N243&lt;安値!O243,安値!N243&lt;安値!P243),9,""))</f>
        <v>9</v>
      </c>
      <c r="J243" s="500" t="str">
        <f>IF(終値!A243="","",IF(AND(安値!O243&lt;安値!N243,安値!O243&lt;安値!M243,安値!O243&lt;安値!P243,安値!O243&lt;安値!Q243),10,""))</f>
        <v/>
      </c>
      <c r="K243" s="500" t="str">
        <f>IF(終値!A243="","",IF(AND(安値!P243&lt;安値!O243,安値!P243&lt;安値!N243,安値!P243&lt;安値!Q243,安値!P243&lt;安値!R243),11,""))</f>
        <v/>
      </c>
      <c r="L243" s="500" t="str">
        <f>IF(終値!A243="","",IF(AND(安値!Q243&lt;安値!P243,安値!Q243&lt;安値!O243,安値!Q243&lt;安値!R243,安値!Q243&lt;安値!S243),12,""))</f>
        <v/>
      </c>
      <c r="M243" s="500">
        <f>IF(終値!A243="","",IF(AND(安値!R243&lt;安値!Q243,安値!R243&lt;安値!P243,安値!R243&lt;安値!S243,安値!R243&lt;安値!T243),13,""))</f>
        <v>13</v>
      </c>
      <c r="N243" s="500" t="str">
        <f>IF(終値!A243="","",IF(AND(安値!S243&lt;安値!R243,安値!S243&lt;安値!Q243,安値!S243&lt;安値!T243,安値!S243&lt;安値!U243),14,""))</f>
        <v/>
      </c>
      <c r="O243" s="500" t="str">
        <f>IF(終値!A243="","",IF(AND(安値!T243&lt;安値!S243,安値!T243&lt;安値!R243,安値!T243&lt;安値!U243,安値!T243&lt;安値!V243),15,""))</f>
        <v/>
      </c>
      <c r="P243" s="500" t="str">
        <f>IF(終値!A243="","",IF(AND(安値!U243&lt;安値!T243,安値!U243&lt;安値!S243,安値!U243&lt;安値!V243,安値!U243&lt;安値!W243),16,""))</f>
        <v/>
      </c>
      <c r="Q243" s="500" t="str">
        <f>IF(終値!A243="","",IF(AND(安値!V243&lt;安値!U243,安値!V243&lt;安値!T243,安値!V243&lt;安値!W243,安値!V243&lt;安値!X243),17,""))</f>
        <v/>
      </c>
      <c r="R243" s="500" t="str">
        <f>IF(終値!A243="","",IF(AND(安値!W243&lt;安値!V243,安値!W243&lt;安値!U243,安値!W243&lt;安値!X243,安値!W243&lt;安値!Y243),18,""))</f>
        <v/>
      </c>
      <c r="S243" s="500" t="str">
        <f>IF(終値!A243="","",IF(AND(安値!X243&lt;安値!W243,安値!X243&lt;安値!V243,安値!X243&lt;安値!Y243,安値!X243&lt;安値!Z243),19,""))</f>
        <v/>
      </c>
      <c r="T243" s="500">
        <f>IF(終値!A243="","",IF(AND(安値!Y243&lt;安値!X243,安値!Y243&lt;安値!W243,安値!Y243&lt;安値!Z243,安値!Y243&lt;安値!AA243),20,""))</f>
        <v>20</v>
      </c>
      <c r="U243" s="500" t="str">
        <f>IF(終値!A243="","",IF(AND(安値!Z243&lt;安値!Y243,安値!Z243&lt;安値!X243,安値!Z243&lt;安値!AA243,安値!Z243&lt;安値!AB243),21,""))</f>
        <v/>
      </c>
      <c r="V243" s="500" t="str">
        <f>IF(終値!A243="","",IF(AND(安値!AA243&lt;安値!Z243,安値!AA243&lt;安値!Y243,安値!AA243&lt;安値!AB243,安値!AA243&lt;安値!AC243),22,""))</f>
        <v/>
      </c>
      <c r="W243" s="500">
        <f>IF(終値!A243="","",IF(AND(安値!AB243&lt;安値!AA243,安値!AB243&lt;安値!Z243,安値!AB243&lt;安値!AC243,安値!AB243&lt;安値!AD243),23,""))</f>
        <v>23</v>
      </c>
      <c r="X243" s="500" t="str">
        <f>IF(終値!A243="","",IF(AND(安値!AC243&lt;安値!AB243,安値!AC243&lt;安値!AA243,安値!AC243&lt;安値!AD243,安値!AC243&lt;安値!AE243),24,""))</f>
        <v/>
      </c>
      <c r="Y243" s="500" t="str">
        <f>IF(終値!A243="","",IF(AND(安値!AD243&lt;安値!AC243,安値!AD243&lt;安値!AB243,安値!AD243&lt;安値!AE243,安値!AD243&lt;安値!AF243),25,""))</f>
        <v/>
      </c>
      <c r="Z243" s="500">
        <f>IF(終値!A243="","",IF(AND(安値!AE243&lt;安値!AD243,安値!AE243&lt;安値!AC243,安値!AE243&lt;安値!AF243,安値!AE243&lt;安値!AG243),26,""))</f>
        <v>26</v>
      </c>
      <c r="AA243" s="500" t="str">
        <f>IF(終値!A243="","",IF(AND(安値!AF243&lt;安値!AE243,安値!AF243&lt;安値!AD243,安値!AF243&lt;安値!AG243,安値!AF243&lt;安値!AH243),27,""))</f>
        <v/>
      </c>
      <c r="AB243" s="500" t="str">
        <f>IF(終値!A243="","",IF(AND(安値!AG243&lt;安値!AF243,安値!AG243&lt;安値!AE243,安値!AG243&lt;安値!AH243,安値!AG243&lt;安値!AI243),28,""))</f>
        <v/>
      </c>
      <c r="AC243" s="500" t="str">
        <f>IF(終値!A243="","",IF(AND(高値!G243&gt;高値!F243,高値!G243&gt;高値!E243,高値!G243&gt;高値!H243,高値!G243&gt;高値!I243),2,""))</f>
        <v/>
      </c>
      <c r="AD243" s="500" t="str">
        <f>IF(終値!A243="","",IF(AND(高値!H243&gt;高値!G243,高値!H243&gt;高値!F243,高値!H243&gt;高値!I243,高値!H243&gt;高値!J243),3,""))</f>
        <v/>
      </c>
      <c r="AE243" s="500" t="str">
        <f>IF(終値!A243="","",IF(AND(高値!I243&gt;高値!H243,高値!I243&gt;高値!G243,高値!I243&gt;高値!J243,高値!I243&gt;高値!K243),4,""))</f>
        <v/>
      </c>
      <c r="AF243" s="500" t="str">
        <f>IF(終値!A243="","",IF(AND(高値!J243&gt;高値!I243,高値!J243&gt;高値!H243,高値!J243&gt;高値!K243,高値!J243&gt;高値!L243),5,""))</f>
        <v/>
      </c>
      <c r="AG243" s="500" t="str">
        <f>IF(終値!A243="","",IF(AND(高値!K243&gt;高値!J243,高値!K243&gt;高値!I243,高値!K243&gt;高値!L243,高値!K243&gt;高値!M243),6,""))</f>
        <v/>
      </c>
      <c r="AH243" s="500" t="str">
        <f>IF(終値!A243="","",IF(AND(高値!L243&gt;高値!K243,高値!L243&gt;高値!J243,高値!L243&gt;高値!M243,高値!L243&gt;高値!N243),7,""))</f>
        <v/>
      </c>
      <c r="AI243" s="500" t="str">
        <f>IF(終値!A243="","",IF(AND(高値!M243&gt;高値!L243,高値!M243&gt;高値!K243,高値!M243&gt;高値!N243,高値!M243&gt;高値!O243),8,""))</f>
        <v/>
      </c>
      <c r="AJ243" s="500" t="str">
        <f>IF(終値!A243="","",IF(AND(高値!N243&gt;高値!M243,高値!N243&gt;高値!L243,高値!N243&gt;高値!O243,高値!N243&gt;高値!P243),9,""))</f>
        <v/>
      </c>
      <c r="AK243" s="500" t="str">
        <f>IF(終値!A243="","",IF(AND(高値!O243&gt;高値!N243,高値!O243&gt;高値!M243,高値!O243&gt;高値!P243,高値!O243&gt;高値!Q243),10,""))</f>
        <v/>
      </c>
      <c r="AL243" s="500">
        <f>IF(終値!A243="","",IF(AND(高値!P243&gt;高値!O243,高値!P243&gt;高値!N243,高値!P243&gt;高値!Q243,高値!P243&gt;高値!R243),11,""))</f>
        <v>11</v>
      </c>
      <c r="AM243" s="500" t="str">
        <f>IF(終値!A243="","",IF(AND(高値!Q243&gt;高値!P243,高値!Q243&gt;高値!O243,高値!Q243&gt;高値!R243,高値!Q243&gt;高値!S243),12,""))</f>
        <v/>
      </c>
      <c r="AN243" s="500" t="str">
        <f>IF(終値!A243="","",IF(AND(高値!R243&gt;高値!Q243,高値!R243&gt;高値!P243,高値!R243&gt;高値!S243,高値!R243&gt;高値!T243),13,""))</f>
        <v/>
      </c>
      <c r="AO243" s="500" t="str">
        <f>IF(終値!A243="","",IF(AND(高値!S243&gt;高値!R243,高値!S243&gt;高値!Q243,高値!S243&gt;高値!T243,高値!S243&gt;高値!U243),14,""))</f>
        <v/>
      </c>
      <c r="AP243" s="500" t="str">
        <f>IF(終値!A243="","",IF(AND(高値!T243&gt;高値!S243,高値!T243&gt;高値!R243,高値!T243&gt;高値!U243,高値!T243&gt;高値!V243),15,""))</f>
        <v/>
      </c>
      <c r="AQ243" s="500" t="str">
        <f>IF(終値!A243="","",IF(AND(高値!U243&gt;高値!T243,高値!U243&gt;高値!S243,高値!U243&gt;高値!V243,高値!U243&gt;高値!W243),16,""))</f>
        <v/>
      </c>
      <c r="AR243" s="500" t="str">
        <f>IF(終値!A243="","",IF(AND(高値!V243&gt;高値!U243,高値!V243&gt;高値!T243,高値!V243&gt;高値!W243,高値!V243&gt;高値!X243),17,""))</f>
        <v/>
      </c>
      <c r="AS243" s="500">
        <f>IF(終値!A243="","",IF(AND(高値!W243&gt;高値!V243,高値!W243&gt;高値!U243,高値!W243&gt;高値!X243,高値!W243&gt;高値!Y243),18,""))</f>
        <v>18</v>
      </c>
      <c r="AT243" s="500" t="str">
        <f>IF(終値!A243="","",IF(AND(高値!X243&gt;高値!W243,高値!X243&gt;高値!V243,高値!X243&gt;高値!Y243,高値!X243&gt;高値!Z243),19,""))</f>
        <v/>
      </c>
      <c r="AU243" s="500" t="str">
        <f>IF(終値!A243="","",IF(AND(高値!Y243&gt;高値!X243,高値!Y243&gt;高値!W243,高値!Y243&gt;高値!Z243,高値!Y243&gt;高値!AA243),20,""))</f>
        <v/>
      </c>
      <c r="AV243" s="500" t="str">
        <f>IF(終値!A243="","",IF(AND(高値!Z243&gt;高値!Y243,高値!Z243&gt;高値!X243,高値!Z243&gt;高値!AA243,高値!Z243&gt;高値!AB243),21,""))</f>
        <v/>
      </c>
      <c r="AW243" s="500">
        <f>IF(終値!A243="","",IF(AND(高値!AA243&gt;高値!Z243,高値!AA243&gt;高値!Y243,高値!AA243&gt;高値!AB243,高値!AA243&gt;高値!AC243),22,""))</f>
        <v>22</v>
      </c>
      <c r="AX243" s="500" t="str">
        <f>IF(終値!A243="","",IF(AND(高値!AB243&gt;高値!AA243,高値!AB243&gt;高値!Z243,高値!AB243&gt;高値!AC243,高値!AB243&gt;高値!AD243),23,""))</f>
        <v/>
      </c>
      <c r="AY243" s="500" t="str">
        <f>IF(終値!A243="","",IF(AND(高値!AC243&gt;高値!AB243,高値!AC243&gt;高値!AA243,高値!AC243&gt;高値!AD243,高値!AC243&gt;高値!AE243),24,""))</f>
        <v/>
      </c>
      <c r="AZ243" s="500">
        <f>IF(終値!A243="","",IF(AND(高値!AD243&gt;高値!AC243,高値!AD243&gt;高値!AB243,高値!AD243&gt;高値!AE243,高値!AD243&gt;高値!AF243),25,""))</f>
        <v>25</v>
      </c>
      <c r="BA243" s="500" t="str">
        <f>IF(終値!A243="","",IF(AND(高値!AE243&gt;高値!AD243,高値!AE243&gt;高値!AC243,高値!AE243&gt;高値!AF243,高値!AE243&gt;高値!AG243),26,""))</f>
        <v/>
      </c>
      <c r="BB243" s="500" t="str">
        <f>IF(終値!A243="","",IF(AND(高値!AF243&gt;高値!AE243,高値!AF243&gt;高値!AD243,高値!AF243&gt;高値!AG243,高値!AF243&gt;高値!AH243),27,""))</f>
        <v/>
      </c>
      <c r="BC243" s="500" t="str">
        <f>IF(終値!A243="","",IF(AND(高値!AG243&gt;高値!AF243,高値!AG243&gt;高値!AE243,高値!AG243&gt;高値!AH243,高値!AG243&gt;高値!AI243),28,""))</f>
        <v/>
      </c>
      <c r="BD243" s="500">
        <f t="shared" si="18"/>
        <v>7</v>
      </c>
      <c r="BE243" s="500">
        <f t="shared" si="19"/>
        <v>3</v>
      </c>
      <c r="BF243" s="500">
        <f t="shared" si="20"/>
        <v>6</v>
      </c>
      <c r="BG243" s="500">
        <f>IF($BE243="","",INDEX(安値!$E243:$CZ243,1,$BE243+1))</f>
        <v>1683</v>
      </c>
      <c r="BH243" s="500">
        <f>IF($BF243="","",INDEX(安値!$E243:$CZ243,1,$BF243+1))</f>
        <v>1670</v>
      </c>
      <c r="BI243" s="500">
        <f>IF($BF243="","",MAX(INDEX(高値!$E243:$CZ243,1,$BE243+1):INDEX(高値!$E243:$CZ243,1,$BF243+1)))</f>
        <v>1750</v>
      </c>
      <c r="BJ243" s="500">
        <f>IF($BF243="","",AVERAGE(INDEX(終値!$E243:$CZ243,1,$BF243+1):INDEX(終値!$E243:$CZ243,1,$BF243+20))-2*STDEVP(INDEX(終値!$E243:$CZ243,1,$BF243+1):INDEX(終値!$E243:$CZ243,1,$BF243+20)))</f>
        <v>1682.9045835521767</v>
      </c>
      <c r="BK243" s="500">
        <f>IF($BE243="","",AVERAGE(INDEX(終値!$E243:$CZ243,1,$BE243+1):INDEX(終値!$E243:$CZ243,1,$BE243+20))-2*STDEVP(INDEX(終値!$E243:$CZ243,1,$BE243+1):INDEX(終値!$E243:$CZ243,1,$BE243+20)))</f>
        <v>1683.8190288060421</v>
      </c>
      <c r="BL243" s="500">
        <f t="shared" si="21"/>
        <v>4</v>
      </c>
      <c r="BM243" s="500">
        <f t="shared" si="22"/>
        <v>11</v>
      </c>
      <c r="BN243" s="500">
        <f t="shared" si="23"/>
        <v>18</v>
      </c>
      <c r="BO243" s="500">
        <f>IF($BM243="","",INDEX(高値!$E243:$CZ243,1,$BM243+1))</f>
        <v>1756</v>
      </c>
      <c r="BP243" s="500">
        <f>IF($BN243="","",INDEX(高値!$E243:$CZ243,1,$BN243+1))</f>
        <v>1808</v>
      </c>
      <c r="BQ243" s="500">
        <f>IF($BN243="","",MIN(INDEX(安値!$E243:$CZ243,1,$BM243+1):INDEX(安値!$E243:$CZ243,1,$BN243+1)))</f>
        <v>1676</v>
      </c>
      <c r="BR243" s="500">
        <f>IF($BN243="","",AVERAGE(INDEX(終値!$E243:$CZ243,1,$BN243+1):INDEX(終値!$E243:$CZ243,1,$BN243+20))+2*STDEVP(INDEX(終値!$E243:$CZ243,1,$BN243+1):INDEX(終値!$E243:$CZ243,1,$BN243+20)))</f>
        <v>1794.8966337329084</v>
      </c>
      <c r="BS243" s="500">
        <f>IF($BM243="","",AVERAGE(INDEX(終値!$E243:$CZ243,1,$BM243+1):INDEX(終値!$E243:$CZ243,1,$BM243+20))+2*STDEVP(INDEX(終値!$E243:$CZ243,1,$BM243+1):INDEX(終値!$E243:$CZ243,1,$BM243+20)))</f>
        <v>1782.0099636803741</v>
      </c>
      <c r="BT243" s="497" t="str">
        <f>IFERROR(IF(AND($BD243&gt;=2,ABS($BG243-$BH243)/$BH243&lt;=BB設定!$B$12,$BI243&gt;=MAX($BH243,$BG243)*(1+BB設定!$B$13),終値!E243&gt;$BG243),IF(OR(終値!E243&gt;=$BI243,AND($BH243&lt;$BJ243,$BG243&gt;=$BK243)),"二番底W▲","二番底W形成"),IF(AND($BL243&gt;=2,ABS($BO243-$BP243)/$BP243&lt;=BB設定!$B$12,$BQ243&lt;=MIN($BP243,$BO243)*(1-BB設定!$B$13),終値!E243&lt;$BO243),IF(OR(終値!E243&lt;=$BQ243,AND($BP243&gt;$BR243,$BO243&lt;=$BS243)),"二番天井M▼","二番天井M形成"),"－")),"－")</f>
        <v>二番底W▲</v>
      </c>
    </row>
    <row r="244" spans="2:72">
      <c r="B244" s="500">
        <f>IF(終値!A244="","",IF(AND(安値!G244&lt;安値!F244,安値!G244&lt;安値!E244,安値!G244&lt;安値!H244,安値!G244&lt;安値!I244),2,""))</f>
        <v>2</v>
      </c>
      <c r="C244" s="500" t="str">
        <f>IF(終値!A244="","",IF(AND(安値!H244&lt;安値!G244,安値!H244&lt;安値!F244,安値!H244&lt;安値!I244,安値!H244&lt;安値!J244),3,""))</f>
        <v/>
      </c>
      <c r="D244" s="500" t="str">
        <f>IF(終値!A244="","",IF(AND(安値!I244&lt;安値!H244,安値!I244&lt;安値!G244,安値!I244&lt;安値!J244,安値!I244&lt;安値!K244),4,""))</f>
        <v/>
      </c>
      <c r="E244" s="500" t="str">
        <f>IF(終値!A244="","",IF(AND(安値!J244&lt;安値!I244,安値!J244&lt;安値!H244,安値!J244&lt;安値!K244,安値!J244&lt;安値!L244),5,""))</f>
        <v/>
      </c>
      <c r="F244" s="500" t="str">
        <f>IF(終値!A244="","",IF(AND(安値!K244&lt;安値!J244,安値!K244&lt;安値!I244,安値!K244&lt;安値!L244,安値!K244&lt;安値!M244),6,""))</f>
        <v/>
      </c>
      <c r="G244" s="500" t="str">
        <f>IF(終値!A244="","",IF(AND(安値!L244&lt;安値!K244,安値!L244&lt;安値!J244,安値!L244&lt;安値!M244,安値!L244&lt;安値!N244),7,""))</f>
        <v/>
      </c>
      <c r="H244" s="500" t="str">
        <f>IF(終値!A244="","",IF(AND(安値!M244&lt;安値!L244,安値!M244&lt;安値!K244,安値!M244&lt;安値!N244,安値!M244&lt;安値!O244),8,""))</f>
        <v/>
      </c>
      <c r="I244" s="500">
        <f>IF(終値!A244="","",IF(AND(安値!N244&lt;安値!M244,安値!N244&lt;安値!L244,安値!N244&lt;安値!O244,安値!N244&lt;安値!P244),9,""))</f>
        <v>9</v>
      </c>
      <c r="J244" s="500" t="str">
        <f>IF(終値!A244="","",IF(AND(安値!O244&lt;安値!N244,安値!O244&lt;安値!M244,安値!O244&lt;安値!P244,安値!O244&lt;安値!Q244),10,""))</f>
        <v/>
      </c>
      <c r="K244" s="500" t="str">
        <f>IF(終値!A244="","",IF(AND(安値!P244&lt;安値!O244,安値!P244&lt;安値!N244,安値!P244&lt;安値!Q244,安値!P244&lt;安値!R244),11,""))</f>
        <v/>
      </c>
      <c r="L244" s="500" t="str">
        <f>IF(終値!A244="","",IF(AND(安値!Q244&lt;安値!P244,安値!Q244&lt;安値!O244,安値!Q244&lt;安値!R244,安値!Q244&lt;安値!S244),12,""))</f>
        <v/>
      </c>
      <c r="M244" s="500" t="str">
        <f>IF(終値!A244="","",IF(AND(安値!R244&lt;安値!Q244,安値!R244&lt;安値!P244,安値!R244&lt;安値!S244,安値!R244&lt;安値!T244),13,""))</f>
        <v/>
      </c>
      <c r="N244" s="500" t="str">
        <f>IF(終値!A244="","",IF(AND(安値!S244&lt;安値!R244,安値!S244&lt;安値!Q244,安値!S244&lt;安値!T244,安値!S244&lt;安値!U244),14,""))</f>
        <v/>
      </c>
      <c r="O244" s="500" t="str">
        <f>IF(終値!A244="","",IF(AND(安値!T244&lt;安値!S244,安値!T244&lt;安値!R244,安値!T244&lt;安値!U244,安値!T244&lt;安値!V244),15,""))</f>
        <v/>
      </c>
      <c r="P244" s="500" t="str">
        <f>IF(終値!A244="","",IF(AND(安値!U244&lt;安値!T244,安値!U244&lt;安値!S244,安値!U244&lt;安値!V244,安値!U244&lt;安値!W244),16,""))</f>
        <v/>
      </c>
      <c r="Q244" s="500" t="str">
        <f>IF(終値!A244="","",IF(AND(安値!V244&lt;安値!U244,安値!V244&lt;安値!T244,安値!V244&lt;安値!W244,安値!V244&lt;安値!X244),17,""))</f>
        <v/>
      </c>
      <c r="R244" s="500" t="str">
        <f>IF(終値!A244="","",IF(AND(安値!W244&lt;安値!V244,安値!W244&lt;安値!U244,安値!W244&lt;安値!X244,安値!W244&lt;安値!Y244),18,""))</f>
        <v/>
      </c>
      <c r="S244" s="500" t="str">
        <f>IF(終値!A244="","",IF(AND(安値!X244&lt;安値!W244,安値!X244&lt;安値!V244,安値!X244&lt;安値!Y244,安値!X244&lt;安値!Z244),19,""))</f>
        <v/>
      </c>
      <c r="T244" s="500" t="str">
        <f>IF(終値!A244="","",IF(AND(安値!Y244&lt;安値!X244,安値!Y244&lt;安値!W244,安値!Y244&lt;安値!Z244,安値!Y244&lt;安値!AA244),20,""))</f>
        <v/>
      </c>
      <c r="U244" s="500" t="str">
        <f>IF(終値!A244="","",IF(AND(安値!Z244&lt;安値!Y244,安値!Z244&lt;安値!X244,安値!Z244&lt;安値!AA244,安値!Z244&lt;安値!AB244),21,""))</f>
        <v/>
      </c>
      <c r="V244" s="500" t="str">
        <f>IF(終値!A244="","",IF(AND(安値!AA244&lt;安値!Z244,安値!AA244&lt;安値!Y244,安値!AA244&lt;安値!AB244,安値!AA244&lt;安値!AC244),22,""))</f>
        <v/>
      </c>
      <c r="W244" s="500" t="str">
        <f>IF(終値!A244="","",IF(AND(安値!AB244&lt;安値!AA244,安値!AB244&lt;安値!Z244,安値!AB244&lt;安値!AC244,安値!AB244&lt;安値!AD244),23,""))</f>
        <v/>
      </c>
      <c r="X244" s="500" t="str">
        <f>IF(終値!A244="","",IF(AND(安値!AC244&lt;安値!AB244,安値!AC244&lt;安値!AA244,安値!AC244&lt;安値!AD244,安値!AC244&lt;安値!AE244),24,""))</f>
        <v/>
      </c>
      <c r="Y244" s="500">
        <f>IF(終値!A244="","",IF(AND(安値!AD244&lt;安値!AC244,安値!AD244&lt;安値!AB244,安値!AD244&lt;安値!AE244,安値!AD244&lt;安値!AF244),25,""))</f>
        <v>25</v>
      </c>
      <c r="Z244" s="500" t="str">
        <f>IF(終値!A244="","",IF(AND(安値!AE244&lt;安値!AD244,安値!AE244&lt;安値!AC244,安値!AE244&lt;安値!AF244,安値!AE244&lt;安値!AG244),26,""))</f>
        <v/>
      </c>
      <c r="AA244" s="500" t="str">
        <f>IF(終値!A244="","",IF(AND(安値!AF244&lt;安値!AE244,安値!AF244&lt;安値!AD244,安値!AF244&lt;安値!AG244,安値!AF244&lt;安値!AH244),27,""))</f>
        <v/>
      </c>
      <c r="AB244" s="500" t="str">
        <f>IF(終値!A244="","",IF(AND(安値!AG244&lt;安値!AF244,安値!AG244&lt;安値!AE244,安値!AG244&lt;安値!AH244,安値!AG244&lt;安値!AI244),28,""))</f>
        <v/>
      </c>
      <c r="AC244" s="500" t="str">
        <f>IF(終値!A244="","",IF(AND(高値!G244&gt;高値!F244,高値!G244&gt;高値!E244,高値!G244&gt;高値!H244,高値!G244&gt;高値!I244),2,""))</f>
        <v/>
      </c>
      <c r="AD244" s="500" t="str">
        <f>IF(終値!A244="","",IF(AND(高値!H244&gt;高値!G244,高値!H244&gt;高値!F244,高値!H244&gt;高値!I244,高値!H244&gt;高値!J244),3,""))</f>
        <v/>
      </c>
      <c r="AE244" s="500" t="str">
        <f>IF(終値!A244="","",IF(AND(高値!I244&gt;高値!H244,高値!I244&gt;高値!G244,高値!I244&gt;高値!J244,高値!I244&gt;高値!K244),4,""))</f>
        <v/>
      </c>
      <c r="AF244" s="500">
        <f>IF(終値!A244="","",IF(AND(高値!J244&gt;高値!I244,高値!J244&gt;高値!H244,高値!J244&gt;高値!K244,高値!J244&gt;高値!L244),5,""))</f>
        <v>5</v>
      </c>
      <c r="AG244" s="500" t="str">
        <f>IF(終値!A244="","",IF(AND(高値!K244&gt;高値!J244,高値!K244&gt;高値!I244,高値!K244&gt;高値!L244,高値!K244&gt;高値!M244),6,""))</f>
        <v/>
      </c>
      <c r="AH244" s="500" t="str">
        <f>IF(終値!A244="","",IF(AND(高値!L244&gt;高値!K244,高値!L244&gt;高値!J244,高値!L244&gt;高値!M244,高値!L244&gt;高値!N244),7,""))</f>
        <v/>
      </c>
      <c r="AI244" s="500" t="str">
        <f>IF(終値!A244="","",IF(AND(高値!M244&gt;高値!L244,高値!M244&gt;高値!K244,高値!M244&gt;高値!N244,高値!M244&gt;高値!O244),8,""))</f>
        <v/>
      </c>
      <c r="AJ244" s="500" t="str">
        <f>IF(終値!A244="","",IF(AND(高値!N244&gt;高値!M244,高値!N244&gt;高値!L244,高値!N244&gt;高値!O244,高値!N244&gt;高値!P244),9,""))</f>
        <v/>
      </c>
      <c r="AK244" s="500" t="str">
        <f>IF(終値!A244="","",IF(AND(高値!O244&gt;高値!N244,高値!O244&gt;高値!M244,高値!O244&gt;高値!P244,高値!O244&gt;高値!Q244),10,""))</f>
        <v/>
      </c>
      <c r="AL244" s="500" t="str">
        <f>IF(終値!A244="","",IF(AND(高値!P244&gt;高値!O244,高値!P244&gt;高値!N244,高値!P244&gt;高値!Q244,高値!P244&gt;高値!R244),11,""))</f>
        <v/>
      </c>
      <c r="AM244" s="500">
        <f>IF(終値!A244="","",IF(AND(高値!Q244&gt;高値!P244,高値!Q244&gt;高値!O244,高値!Q244&gt;高値!R244,高値!Q244&gt;高値!S244),12,""))</f>
        <v>12</v>
      </c>
      <c r="AN244" s="500" t="str">
        <f>IF(終値!A244="","",IF(AND(高値!R244&gt;高値!Q244,高値!R244&gt;高値!P244,高値!R244&gt;高値!S244,高値!R244&gt;高値!T244),13,""))</f>
        <v/>
      </c>
      <c r="AO244" s="500" t="str">
        <f>IF(終値!A244="","",IF(AND(高値!S244&gt;高値!R244,高値!S244&gt;高値!Q244,高値!S244&gt;高値!T244,高値!S244&gt;高値!U244),14,""))</f>
        <v/>
      </c>
      <c r="AP244" s="500" t="str">
        <f>IF(終値!A244="","",IF(AND(高値!T244&gt;高値!S244,高値!T244&gt;高値!R244,高値!T244&gt;高値!U244,高値!T244&gt;高値!V244),15,""))</f>
        <v/>
      </c>
      <c r="AQ244" s="500" t="str">
        <f>IF(終値!A244="","",IF(AND(高値!U244&gt;高値!T244,高値!U244&gt;高値!S244,高値!U244&gt;高値!V244,高値!U244&gt;高値!W244),16,""))</f>
        <v/>
      </c>
      <c r="AR244" s="500" t="str">
        <f>IF(終値!A244="","",IF(AND(高値!V244&gt;高値!U244,高値!V244&gt;高値!T244,高値!V244&gt;高値!W244,高値!V244&gt;高値!X244),17,""))</f>
        <v/>
      </c>
      <c r="AS244" s="500" t="str">
        <f>IF(終値!A244="","",IF(AND(高値!W244&gt;高値!V244,高値!W244&gt;高値!U244,高値!W244&gt;高値!X244,高値!W244&gt;高値!Y244),18,""))</f>
        <v/>
      </c>
      <c r="AT244" s="500" t="str">
        <f>IF(終値!A244="","",IF(AND(高値!X244&gt;高値!W244,高値!X244&gt;高値!V244,高値!X244&gt;高値!Y244,高値!X244&gt;高値!Z244),19,""))</f>
        <v/>
      </c>
      <c r="AU244" s="500" t="str">
        <f>IF(終値!A244="","",IF(AND(高値!Y244&gt;高値!X244,高値!Y244&gt;高値!W244,高値!Y244&gt;高値!Z244,高値!Y244&gt;高値!AA244),20,""))</f>
        <v/>
      </c>
      <c r="AV244" s="500">
        <f>IF(終値!A244="","",IF(AND(高値!Z244&gt;高値!Y244,高値!Z244&gt;高値!X244,高値!Z244&gt;高値!AA244,高値!Z244&gt;高値!AB244),21,""))</f>
        <v>21</v>
      </c>
      <c r="AW244" s="500" t="str">
        <f>IF(終値!A244="","",IF(AND(高値!AA244&gt;高値!Z244,高値!AA244&gt;高値!Y244,高値!AA244&gt;高値!AB244,高値!AA244&gt;高値!AC244),22,""))</f>
        <v/>
      </c>
      <c r="AX244" s="500" t="str">
        <f>IF(終値!A244="","",IF(AND(高値!AB244&gt;高値!AA244,高値!AB244&gt;高値!Z244,高値!AB244&gt;高値!AC244,高値!AB244&gt;高値!AD244),23,""))</f>
        <v/>
      </c>
      <c r="AY244" s="500" t="str">
        <f>IF(終値!A244="","",IF(AND(高値!AC244&gt;高値!AB244,高値!AC244&gt;高値!AA244,高値!AC244&gt;高値!AD244,高値!AC244&gt;高値!AE244),24,""))</f>
        <v/>
      </c>
      <c r="AZ244" s="500" t="str">
        <f>IF(終値!A244="","",IF(AND(高値!AD244&gt;高値!AC244,高値!AD244&gt;高値!AB244,高値!AD244&gt;高値!AE244,高値!AD244&gt;高値!AF244),25,""))</f>
        <v/>
      </c>
      <c r="BA244" s="500" t="str">
        <f>IF(終値!A244="","",IF(AND(高値!AE244&gt;高値!AD244,高値!AE244&gt;高値!AC244,高値!AE244&gt;高値!AF244,高値!AE244&gt;高値!AG244),26,""))</f>
        <v/>
      </c>
      <c r="BB244" s="500" t="str">
        <f>IF(終値!A244="","",IF(AND(高値!AF244&gt;高値!AE244,高値!AF244&gt;高値!AD244,高値!AF244&gt;高値!AG244,高値!AF244&gt;高値!AH244),27,""))</f>
        <v/>
      </c>
      <c r="BC244" s="500" t="str">
        <f>IF(終値!A244="","",IF(AND(高値!AG244&gt;高値!AF244,高値!AG244&gt;高値!AE244,高値!AG244&gt;高値!AH244,高値!AG244&gt;高値!AI244),28,""))</f>
        <v/>
      </c>
      <c r="BD244" s="500">
        <f t="shared" si="18"/>
        <v>3</v>
      </c>
      <c r="BE244" s="500">
        <f t="shared" si="19"/>
        <v>2</v>
      </c>
      <c r="BF244" s="500">
        <f t="shared" si="20"/>
        <v>9</v>
      </c>
      <c r="BG244" s="500">
        <f>IF($BE244="","",INDEX(安値!$E244:$CZ244,1,$BE244+1))</f>
        <v>1884</v>
      </c>
      <c r="BH244" s="500">
        <f>IF($BF244="","",INDEX(安値!$E244:$CZ244,1,$BF244+1))</f>
        <v>1963.5</v>
      </c>
      <c r="BI244" s="500">
        <f>IF($BF244="","",MAX(INDEX(高値!$E244:$CZ244,1,$BE244+1):INDEX(高値!$E244:$CZ244,1,$BF244+1)))</f>
        <v>2218</v>
      </c>
      <c r="BJ244" s="500">
        <f>IF($BF244="","",AVERAGE(INDEX(終値!$E244:$CZ244,1,$BF244+1):INDEX(終値!$E244:$CZ244,1,$BF244+20))-2*STDEVP(INDEX(終値!$E244:$CZ244,1,$BF244+1):INDEX(終値!$E244:$CZ244,1,$BF244+20)))</f>
        <v>1864.306923135842</v>
      </c>
      <c r="BK244" s="500">
        <f>IF($BE244="","",AVERAGE(INDEX(終値!$E244:$CZ244,1,$BE244+1):INDEX(終値!$E244:$CZ244,1,$BE244+20))-2*STDEVP(INDEX(終値!$E244:$CZ244,1,$BE244+1):INDEX(終値!$E244:$CZ244,1,$BE244+20)))</f>
        <v>1827.1156100613473</v>
      </c>
      <c r="BL244" s="500">
        <f t="shared" si="21"/>
        <v>3</v>
      </c>
      <c r="BM244" s="500">
        <f t="shared" si="22"/>
        <v>5</v>
      </c>
      <c r="BN244" s="500">
        <f t="shared" si="23"/>
        <v>12</v>
      </c>
      <c r="BO244" s="500">
        <f>IF($BM244="","",INDEX(高値!$E244:$CZ244,1,$BM244+1))</f>
        <v>2218</v>
      </c>
      <c r="BP244" s="500">
        <f>IF($BN244="","",INDEX(高値!$E244:$CZ244,1,$BN244+1))</f>
        <v>2006.5</v>
      </c>
      <c r="BQ244" s="500">
        <f>IF($BN244="","",MIN(INDEX(安値!$E244:$CZ244,1,$BM244+1):INDEX(安値!$E244:$CZ244,1,$BN244+1)))</f>
        <v>1963.5</v>
      </c>
      <c r="BR244" s="500">
        <f>IF($BN244="","",AVERAGE(INDEX(終値!$E244:$CZ244,1,$BN244+1):INDEX(終値!$E244:$CZ244,1,$BN244+20))+2*STDEVP(INDEX(終値!$E244:$CZ244,1,$BN244+1):INDEX(終値!$E244:$CZ244,1,$BN244+20)))</f>
        <v>2013.6937823845869</v>
      </c>
      <c r="BS244" s="500">
        <f>IF($BM244="","",AVERAGE(INDEX(終値!$E244:$CZ244,1,$BM244+1):INDEX(終値!$E244:$CZ244,1,$BM244+20))+2*STDEVP(INDEX(終値!$E244:$CZ244,1,$BM244+1):INDEX(終値!$E244:$CZ244,1,$BM244+20)))</f>
        <v>2154.1324016631265</v>
      </c>
      <c r="BT244" s="497" t="str">
        <f>IFERROR(IF(AND($BD244&gt;=2,ABS($BG244-$BH244)/$BH244&lt;=BB設定!$B$12,$BI244&gt;=MAX($BH244,$BG244)*(1+BB設定!$B$13),終値!E244&gt;$BG244),IF(OR(終値!E244&gt;=$BI244,AND($BH244&lt;$BJ244,$BG244&gt;=$BK244)),"二番底W▲","二番底W形成"),IF(AND($BL244&gt;=2,ABS($BO244-$BP244)/$BP244&lt;=BB設定!$B$12,$BQ244&lt;=MIN($BP244,$BO244)*(1-BB設定!$B$13),終値!E244&lt;$BO244),IF(OR(終値!E244&lt;=$BQ244,AND($BP244&gt;$BR244,$BO244&lt;=$BS244)),"二番天井M▼","二番天井M形成"),"－")),"－")</f>
        <v>二番底W形成</v>
      </c>
    </row>
    <row r="245" spans="2:72">
      <c r="B245" s="500" t="str">
        <f>IF(終値!A245="","",IF(AND(安値!G245&lt;安値!F245,安値!G245&lt;安値!E245,安値!G245&lt;安値!H245,安値!G245&lt;安値!I245),2,""))</f>
        <v/>
      </c>
      <c r="C245" s="500" t="str">
        <f>IF(終値!A245="","",IF(AND(安値!H245&lt;安値!G245,安値!H245&lt;安値!F245,安値!H245&lt;安値!I245,安値!H245&lt;安値!J245),3,""))</f>
        <v/>
      </c>
      <c r="D245" s="500" t="str">
        <f>IF(終値!A245="","",IF(AND(安値!I245&lt;安値!H245,安値!I245&lt;安値!G245,安値!I245&lt;安値!J245,安値!I245&lt;安値!K245),4,""))</f>
        <v/>
      </c>
      <c r="E245" s="500" t="str">
        <f>IF(終値!A245="","",IF(AND(安値!J245&lt;安値!I245,安値!J245&lt;安値!H245,安値!J245&lt;安値!K245,安値!J245&lt;安値!L245),5,""))</f>
        <v/>
      </c>
      <c r="F245" s="500" t="str">
        <f>IF(終値!A245="","",IF(AND(安値!K245&lt;安値!J245,安値!K245&lt;安値!I245,安値!K245&lt;安値!L245,安値!K245&lt;安値!M245),6,""))</f>
        <v/>
      </c>
      <c r="G245" s="500" t="str">
        <f>IF(終値!A245="","",IF(AND(安値!L245&lt;安値!K245,安値!L245&lt;安値!J245,安値!L245&lt;安値!M245,安値!L245&lt;安値!N245),7,""))</f>
        <v/>
      </c>
      <c r="H245" s="500" t="str">
        <f>IF(終値!A245="","",IF(AND(安値!M245&lt;安値!L245,安値!M245&lt;安値!K245,安値!M245&lt;安値!N245,安値!M245&lt;安値!O245),8,""))</f>
        <v/>
      </c>
      <c r="I245" s="500" t="str">
        <f>IF(終値!A245="","",IF(AND(安値!N245&lt;安値!M245,安値!N245&lt;安値!L245,安値!N245&lt;安値!O245,安値!N245&lt;安値!P245),9,""))</f>
        <v/>
      </c>
      <c r="J245" s="500" t="str">
        <f>IF(終値!A245="","",IF(AND(安値!O245&lt;安値!N245,安値!O245&lt;安値!M245,安値!O245&lt;安値!P245,安値!O245&lt;安値!Q245),10,""))</f>
        <v/>
      </c>
      <c r="K245" s="500" t="str">
        <f>IF(終値!A245="","",IF(AND(安値!P245&lt;安値!O245,安値!P245&lt;安値!N245,安値!P245&lt;安値!Q245,安値!P245&lt;安値!R245),11,""))</f>
        <v/>
      </c>
      <c r="L245" s="500" t="str">
        <f>IF(終値!A245="","",IF(AND(安値!Q245&lt;安値!P245,安値!Q245&lt;安値!O245,安値!Q245&lt;安値!R245,安値!Q245&lt;安値!S245),12,""))</f>
        <v/>
      </c>
      <c r="M245" s="500">
        <f>IF(終値!A245="","",IF(AND(安値!R245&lt;安値!Q245,安値!R245&lt;安値!P245,安値!R245&lt;安値!S245,安値!R245&lt;安値!T245),13,""))</f>
        <v>13</v>
      </c>
      <c r="N245" s="500" t="str">
        <f>IF(終値!A245="","",IF(AND(安値!S245&lt;安値!R245,安値!S245&lt;安値!Q245,安値!S245&lt;安値!T245,安値!S245&lt;安値!U245),14,""))</f>
        <v/>
      </c>
      <c r="O245" s="500" t="str">
        <f>IF(終値!A245="","",IF(AND(安値!T245&lt;安値!S245,安値!T245&lt;安値!R245,安値!T245&lt;安値!U245,安値!T245&lt;安値!V245),15,""))</f>
        <v/>
      </c>
      <c r="P245" s="500" t="str">
        <f>IF(終値!A245="","",IF(AND(安値!U245&lt;安値!T245,安値!U245&lt;安値!S245,安値!U245&lt;安値!V245,安値!U245&lt;安値!W245),16,""))</f>
        <v/>
      </c>
      <c r="Q245" s="500" t="str">
        <f>IF(終値!A245="","",IF(AND(安値!V245&lt;安値!U245,安値!V245&lt;安値!T245,安値!V245&lt;安値!W245,安値!V245&lt;安値!X245),17,""))</f>
        <v/>
      </c>
      <c r="R245" s="500" t="str">
        <f>IF(終値!A245="","",IF(AND(安値!W245&lt;安値!V245,安値!W245&lt;安値!U245,安値!W245&lt;安値!X245,安値!W245&lt;安値!Y245),18,""))</f>
        <v/>
      </c>
      <c r="S245" s="500" t="str">
        <f>IF(終値!A245="","",IF(AND(安値!X245&lt;安値!W245,安値!X245&lt;安値!V245,安値!X245&lt;安値!Y245,安値!X245&lt;安値!Z245),19,""))</f>
        <v/>
      </c>
      <c r="T245" s="500">
        <f>IF(終値!A245="","",IF(AND(安値!Y245&lt;安値!X245,安値!Y245&lt;安値!W245,安値!Y245&lt;安値!Z245,安値!Y245&lt;安値!AA245),20,""))</f>
        <v>20</v>
      </c>
      <c r="U245" s="500" t="str">
        <f>IF(終値!A245="","",IF(AND(安値!Z245&lt;安値!Y245,安値!Z245&lt;安値!X245,安値!Z245&lt;安値!AA245,安値!Z245&lt;安値!AB245),21,""))</f>
        <v/>
      </c>
      <c r="V245" s="500" t="str">
        <f>IF(終値!A245="","",IF(AND(安値!AA245&lt;安値!Z245,安値!AA245&lt;安値!Y245,安値!AA245&lt;安値!AB245,安値!AA245&lt;安値!AC245),22,""))</f>
        <v/>
      </c>
      <c r="W245" s="500" t="str">
        <f>IF(終値!A245="","",IF(AND(安値!AB245&lt;安値!AA245,安値!AB245&lt;安値!Z245,安値!AB245&lt;安値!AC245,安値!AB245&lt;安値!AD245),23,""))</f>
        <v/>
      </c>
      <c r="X245" s="500" t="str">
        <f>IF(終値!A245="","",IF(AND(安値!AC245&lt;安値!AB245,安値!AC245&lt;安値!AA245,安値!AC245&lt;安値!AD245,安値!AC245&lt;安値!AE245),24,""))</f>
        <v/>
      </c>
      <c r="Y245" s="500" t="str">
        <f>IF(終値!A245="","",IF(AND(安値!AD245&lt;安値!AC245,安値!AD245&lt;安値!AB245,安値!AD245&lt;安値!AE245,安値!AD245&lt;安値!AF245),25,""))</f>
        <v/>
      </c>
      <c r="Z245" s="500" t="str">
        <f>IF(終値!A245="","",IF(AND(安値!AE245&lt;安値!AD245,安値!AE245&lt;安値!AC245,安値!AE245&lt;安値!AF245,安値!AE245&lt;安値!AG245),26,""))</f>
        <v/>
      </c>
      <c r="AA245" s="500">
        <f>IF(終値!A245="","",IF(AND(安値!AF245&lt;安値!AE245,安値!AF245&lt;安値!AD245,安値!AF245&lt;安値!AG245,安値!AF245&lt;安値!AH245),27,""))</f>
        <v>27</v>
      </c>
      <c r="AB245" s="500" t="str">
        <f>IF(終値!A245="","",IF(AND(安値!AG245&lt;安値!AF245,安値!AG245&lt;安値!AE245,安値!AG245&lt;安値!AH245,安値!AG245&lt;安値!AI245),28,""))</f>
        <v/>
      </c>
      <c r="AC245" s="500" t="str">
        <f>IF(終値!A245="","",IF(AND(高値!G245&gt;高値!F245,高値!G245&gt;高値!E245,高値!G245&gt;高値!H245,高値!G245&gt;高値!I245),2,""))</f>
        <v/>
      </c>
      <c r="AD245" s="500" t="str">
        <f>IF(終値!A245="","",IF(AND(高値!H245&gt;高値!G245,高値!H245&gt;高値!F245,高値!H245&gt;高値!I245,高値!H245&gt;高値!J245),3,""))</f>
        <v/>
      </c>
      <c r="AE245" s="500" t="str">
        <f>IF(終値!A245="","",IF(AND(高値!I245&gt;高値!H245,高値!I245&gt;高値!G245,高値!I245&gt;高値!J245,高値!I245&gt;高値!K245),4,""))</f>
        <v/>
      </c>
      <c r="AF245" s="500" t="str">
        <f>IF(終値!A245="","",IF(AND(高値!J245&gt;高値!I245,高値!J245&gt;高値!H245,高値!J245&gt;高値!K245,高値!J245&gt;高値!L245),5,""))</f>
        <v/>
      </c>
      <c r="AG245" s="500" t="str">
        <f>IF(終値!A245="","",IF(AND(高値!K245&gt;高値!J245,高値!K245&gt;高値!I245,高値!K245&gt;高値!L245,高値!K245&gt;高値!M245),6,""))</f>
        <v/>
      </c>
      <c r="AH245" s="500" t="str">
        <f>IF(終値!A245="","",IF(AND(高値!L245&gt;高値!K245,高値!L245&gt;高値!J245,高値!L245&gt;高値!M245,高値!L245&gt;高値!N245),7,""))</f>
        <v/>
      </c>
      <c r="AI245" s="500" t="str">
        <f>IF(終値!A245="","",IF(AND(高値!M245&gt;高値!L245,高値!M245&gt;高値!K245,高値!M245&gt;高値!N245,高値!M245&gt;高値!O245),8,""))</f>
        <v/>
      </c>
      <c r="AJ245" s="500" t="str">
        <f>IF(終値!A245="","",IF(AND(高値!N245&gt;高値!M245,高値!N245&gt;高値!L245,高値!N245&gt;高値!O245,高値!N245&gt;高値!P245),9,""))</f>
        <v/>
      </c>
      <c r="AK245" s="500" t="str">
        <f>IF(終値!A245="","",IF(AND(高値!O245&gt;高値!N245,高値!O245&gt;高値!M245,高値!O245&gt;高値!P245,高値!O245&gt;高値!Q245),10,""))</f>
        <v/>
      </c>
      <c r="AL245" s="500">
        <f>IF(終値!A245="","",IF(AND(高値!P245&gt;高値!O245,高値!P245&gt;高値!N245,高値!P245&gt;高値!Q245,高値!P245&gt;高値!R245),11,""))</f>
        <v>11</v>
      </c>
      <c r="AM245" s="500" t="str">
        <f>IF(終値!A245="","",IF(AND(高値!Q245&gt;高値!P245,高値!Q245&gt;高値!O245,高値!Q245&gt;高値!R245,高値!Q245&gt;高値!S245),12,""))</f>
        <v/>
      </c>
      <c r="AN245" s="500" t="str">
        <f>IF(終値!A245="","",IF(AND(高値!R245&gt;高値!Q245,高値!R245&gt;高値!P245,高値!R245&gt;高値!S245,高値!R245&gt;高値!T245),13,""))</f>
        <v/>
      </c>
      <c r="AO245" s="500">
        <f>IF(終値!A245="","",IF(AND(高値!S245&gt;高値!R245,高値!S245&gt;高値!Q245,高値!S245&gt;高値!T245,高値!S245&gt;高値!U245),14,""))</f>
        <v>14</v>
      </c>
      <c r="AP245" s="500" t="str">
        <f>IF(終値!A245="","",IF(AND(高値!T245&gt;高値!S245,高値!T245&gt;高値!R245,高値!T245&gt;高値!U245,高値!T245&gt;高値!V245),15,""))</f>
        <v/>
      </c>
      <c r="AQ245" s="500" t="str">
        <f>IF(終値!A245="","",IF(AND(高値!U245&gt;高値!T245,高値!U245&gt;高値!S245,高値!U245&gt;高値!V245,高値!U245&gt;高値!W245),16,""))</f>
        <v/>
      </c>
      <c r="AR245" s="500" t="str">
        <f>IF(終値!A245="","",IF(AND(高値!V245&gt;高値!U245,高値!V245&gt;高値!T245,高値!V245&gt;高値!W245,高値!V245&gt;高値!X245),17,""))</f>
        <v/>
      </c>
      <c r="AS245" s="500" t="str">
        <f>IF(終値!A245="","",IF(AND(高値!W245&gt;高値!V245,高値!W245&gt;高値!U245,高値!W245&gt;高値!X245,高値!W245&gt;高値!Y245),18,""))</f>
        <v/>
      </c>
      <c r="AT245" s="500" t="str">
        <f>IF(終値!A245="","",IF(AND(高値!X245&gt;高値!W245,高値!X245&gt;高値!V245,高値!X245&gt;高値!Y245,高値!X245&gt;高値!Z245),19,""))</f>
        <v/>
      </c>
      <c r="AU245" s="500" t="str">
        <f>IF(終値!A245="","",IF(AND(高値!Y245&gt;高値!X245,高値!Y245&gt;高値!W245,高値!Y245&gt;高値!Z245,高値!Y245&gt;高値!AA245),20,""))</f>
        <v/>
      </c>
      <c r="AV245" s="500" t="str">
        <f>IF(終値!A245="","",IF(AND(高値!Z245&gt;高値!Y245,高値!Z245&gt;高値!X245,高値!Z245&gt;高値!AA245,高値!Z245&gt;高値!AB245),21,""))</f>
        <v/>
      </c>
      <c r="AW245" s="500">
        <f>IF(終値!A245="","",IF(AND(高値!AA245&gt;高値!Z245,高値!AA245&gt;高値!Y245,高値!AA245&gt;高値!AB245,高値!AA245&gt;高値!AC245),22,""))</f>
        <v>22</v>
      </c>
      <c r="AX245" s="500" t="str">
        <f>IF(終値!A245="","",IF(AND(高値!AB245&gt;高値!AA245,高値!AB245&gt;高値!Z245,高値!AB245&gt;高値!AC245,高値!AB245&gt;高値!AD245),23,""))</f>
        <v/>
      </c>
      <c r="AY245" s="500" t="str">
        <f>IF(終値!A245="","",IF(AND(高値!AC245&gt;高値!AB245,高値!AC245&gt;高値!AA245,高値!AC245&gt;高値!AD245,高値!AC245&gt;高値!AE245),24,""))</f>
        <v/>
      </c>
      <c r="AZ245" s="500" t="str">
        <f>IF(終値!A245="","",IF(AND(高値!AD245&gt;高値!AC245,高値!AD245&gt;高値!AB245,高値!AD245&gt;高値!AE245,高値!AD245&gt;高値!AF245),25,""))</f>
        <v/>
      </c>
      <c r="BA245" s="500" t="str">
        <f>IF(終値!A245="","",IF(AND(高値!AE245&gt;高値!AD245,高値!AE245&gt;高値!AC245,高値!AE245&gt;高値!AF245,高値!AE245&gt;高値!AG245),26,""))</f>
        <v/>
      </c>
      <c r="BB245" s="500" t="str">
        <f>IF(終値!A245="","",IF(AND(高値!AF245&gt;高値!AE245,高値!AF245&gt;高値!AD245,高値!AF245&gt;高値!AG245,高値!AF245&gt;高値!AH245),27,""))</f>
        <v/>
      </c>
      <c r="BC245" s="500" t="str">
        <f>IF(終値!A245="","",IF(AND(高値!AG245&gt;高値!AF245,高値!AG245&gt;高値!AE245,高値!AG245&gt;高値!AH245,高値!AG245&gt;高値!AI245),28,""))</f>
        <v/>
      </c>
      <c r="BD245" s="500">
        <f t="shared" si="18"/>
        <v>3</v>
      </c>
      <c r="BE245" s="500">
        <f t="shared" si="19"/>
        <v>13</v>
      </c>
      <c r="BF245" s="500">
        <f t="shared" si="20"/>
        <v>20</v>
      </c>
      <c r="BG245" s="500">
        <f>IF($BE245="","",INDEX(安値!$E245:$CZ245,1,$BE245+1))</f>
        <v>152</v>
      </c>
      <c r="BH245" s="500">
        <f>IF($BF245="","",INDEX(安値!$E245:$CZ245,1,$BF245+1))</f>
        <v>149</v>
      </c>
      <c r="BI245" s="500">
        <f>IF($BF245="","",MAX(INDEX(高値!$E245:$CZ245,1,$BE245+1):INDEX(高値!$E245:$CZ245,1,$BF245+1)))</f>
        <v>173</v>
      </c>
      <c r="BJ245" s="500">
        <f>IF($BF245="","",AVERAGE(INDEX(終値!$E245:$CZ245,1,$BF245+1):INDEX(終値!$E245:$CZ245,1,$BF245+20))-2*STDEVP(INDEX(終値!$E245:$CZ245,1,$BF245+1):INDEX(終値!$E245:$CZ245,1,$BF245+20)))</f>
        <v>144.01429301036234</v>
      </c>
      <c r="BK245" s="500">
        <f>IF($BE245="","",AVERAGE(INDEX(終値!$E245:$CZ245,1,$BE245+1):INDEX(終値!$E245:$CZ245,1,$BE245+20))-2*STDEVP(INDEX(終値!$E245:$CZ245,1,$BE245+1):INDEX(終値!$E245:$CZ245,1,$BE245+20)))</f>
        <v>144.55852995194107</v>
      </c>
      <c r="BL245" s="500">
        <f t="shared" si="21"/>
        <v>3</v>
      </c>
      <c r="BM245" s="500">
        <f t="shared" si="22"/>
        <v>11</v>
      </c>
      <c r="BN245" s="500">
        <f t="shared" si="23"/>
        <v>14</v>
      </c>
      <c r="BO245" s="500">
        <f>IF($BM245="","",INDEX(高値!$E245:$CZ245,1,$BM245+1))</f>
        <v>163</v>
      </c>
      <c r="BP245" s="500">
        <f>IF($BN245="","",INDEX(高値!$E245:$CZ245,1,$BN245+1))</f>
        <v>173</v>
      </c>
      <c r="BQ245" s="500">
        <f>IF($BN245="","",MIN(INDEX(安値!$E245:$CZ245,1,$BM245+1):INDEX(安値!$E245:$CZ245,1,$BN245+1)))</f>
        <v>152</v>
      </c>
      <c r="BR245" s="500">
        <f>IF($BN245="","",AVERAGE(INDEX(終値!$E245:$CZ245,1,$BN245+1):INDEX(終値!$E245:$CZ245,1,$BN245+20))+2*STDEVP(INDEX(終値!$E245:$CZ245,1,$BN245+1):INDEX(終値!$E245:$CZ245,1,$BN245+20)))</f>
        <v>171.91158933649564</v>
      </c>
      <c r="BS245" s="500">
        <f>IF($BM245="","",AVERAGE(INDEX(終値!$E245:$CZ245,1,$BM245+1):INDEX(終値!$E245:$CZ245,1,$BM245+20))+2*STDEVP(INDEX(終値!$E245:$CZ245,1,$BM245+1):INDEX(終値!$E245:$CZ245,1,$BM245+20)))</f>
        <v>168.34645868923252</v>
      </c>
      <c r="BT245" s="497" t="str">
        <f>IFERROR(IF(AND($BD245&gt;=2,ABS($BG245-$BH245)/$BH245&lt;=BB設定!$B$12,$BI245&gt;=MAX($BH245,$BG245)*(1+BB設定!$B$13),終値!E245&gt;$BG245),IF(OR(終値!E245&gt;=$BI245,AND($BH245&lt;$BJ245,$BG245&gt;=$BK245)),"二番底W▲","二番底W形成"),IF(AND($BL245&gt;=2,ABS($BO245-$BP245)/$BP245&lt;=BB設定!$B$12,$BQ245&lt;=MIN($BP245,$BO245)*(1-BB設定!$B$13),終値!E245&lt;$BO245),IF(OR(終値!E245&lt;=$BQ245,AND($BP245&gt;$BR245,$BO245&lt;=$BS245)),"二番天井M▼","二番天井M形成"),"－")),"－")</f>
        <v>二番底W形成</v>
      </c>
    </row>
    <row r="246" spans="2:72">
      <c r="B246" s="500" t="str">
        <f>IF(終値!A246="","",IF(AND(安値!G246&lt;安値!F246,安値!G246&lt;安値!E246,安値!G246&lt;安値!H246,安値!G246&lt;安値!I246),2,""))</f>
        <v/>
      </c>
      <c r="C246" s="500" t="str">
        <f>IF(終値!A246="","",IF(AND(安値!H246&lt;安値!G246,安値!H246&lt;安値!F246,安値!H246&lt;安値!I246,安値!H246&lt;安値!J246),3,""))</f>
        <v/>
      </c>
      <c r="D246" s="500" t="str">
        <f>IF(終値!A246="","",IF(AND(安値!I246&lt;安値!H246,安値!I246&lt;安値!G246,安値!I246&lt;安値!J246,安値!I246&lt;安値!K246),4,""))</f>
        <v/>
      </c>
      <c r="E246" s="500" t="str">
        <f>IF(終値!A246="","",IF(AND(安値!J246&lt;安値!I246,安値!J246&lt;安値!H246,安値!J246&lt;安値!K246,安値!J246&lt;安値!L246),5,""))</f>
        <v/>
      </c>
      <c r="F246" s="500">
        <f>IF(終値!A246="","",IF(AND(安値!K246&lt;安値!J246,安値!K246&lt;安値!I246,安値!K246&lt;安値!L246,安値!K246&lt;安値!M246),6,""))</f>
        <v>6</v>
      </c>
      <c r="G246" s="500" t="str">
        <f>IF(終値!A246="","",IF(AND(安値!L246&lt;安値!K246,安値!L246&lt;安値!J246,安値!L246&lt;安値!M246,安値!L246&lt;安値!N246),7,""))</f>
        <v/>
      </c>
      <c r="H246" s="500" t="str">
        <f>IF(終値!A246="","",IF(AND(安値!M246&lt;安値!L246,安値!M246&lt;安値!K246,安値!M246&lt;安値!N246,安値!M246&lt;安値!O246),8,""))</f>
        <v/>
      </c>
      <c r="I246" s="500" t="str">
        <f>IF(終値!A246="","",IF(AND(安値!N246&lt;安値!M246,安値!N246&lt;安値!L246,安値!N246&lt;安値!O246,安値!N246&lt;安値!P246),9,""))</f>
        <v/>
      </c>
      <c r="J246" s="500" t="str">
        <f>IF(終値!A246="","",IF(AND(安値!O246&lt;安値!N246,安値!O246&lt;安値!M246,安値!O246&lt;安値!P246,安値!O246&lt;安値!Q246),10,""))</f>
        <v/>
      </c>
      <c r="K246" s="500" t="str">
        <f>IF(終値!A246="","",IF(AND(安値!P246&lt;安値!O246,安値!P246&lt;安値!N246,安値!P246&lt;安値!Q246,安値!P246&lt;安値!R246),11,""))</f>
        <v/>
      </c>
      <c r="L246" s="500" t="str">
        <f>IF(終値!A246="","",IF(AND(安値!Q246&lt;安値!P246,安値!Q246&lt;安値!O246,安値!Q246&lt;安値!R246,安値!Q246&lt;安値!S246),12,""))</f>
        <v/>
      </c>
      <c r="M246" s="500" t="str">
        <f>IF(終値!A246="","",IF(AND(安値!R246&lt;安値!Q246,安値!R246&lt;安値!P246,安値!R246&lt;安値!S246,安値!R246&lt;安値!T246),13,""))</f>
        <v/>
      </c>
      <c r="N246" s="500" t="str">
        <f>IF(終値!A246="","",IF(AND(安値!S246&lt;安値!R246,安値!S246&lt;安値!Q246,安値!S246&lt;安値!T246,安値!S246&lt;安値!U246),14,""))</f>
        <v/>
      </c>
      <c r="O246" s="500" t="str">
        <f>IF(終値!A246="","",IF(AND(安値!T246&lt;安値!S246,安値!T246&lt;安値!R246,安値!T246&lt;安値!U246,安値!T246&lt;安値!V246),15,""))</f>
        <v/>
      </c>
      <c r="P246" s="500" t="str">
        <f>IF(終値!A246="","",IF(AND(安値!U246&lt;安値!T246,安値!U246&lt;安値!S246,安値!U246&lt;安値!V246,安値!U246&lt;安値!W246),16,""))</f>
        <v/>
      </c>
      <c r="Q246" s="500" t="str">
        <f>IF(終値!A246="","",IF(AND(安値!V246&lt;安値!U246,安値!V246&lt;安値!T246,安値!V246&lt;安値!W246,安値!V246&lt;安値!X246),17,""))</f>
        <v/>
      </c>
      <c r="R246" s="500" t="str">
        <f>IF(終値!A246="","",IF(AND(安値!W246&lt;安値!V246,安値!W246&lt;安値!U246,安値!W246&lt;安値!X246,安値!W246&lt;安値!Y246),18,""))</f>
        <v/>
      </c>
      <c r="S246" s="500" t="str">
        <f>IF(終値!A246="","",IF(AND(安値!X246&lt;安値!W246,安値!X246&lt;安値!V246,安値!X246&lt;安値!Y246,安値!X246&lt;安値!Z246),19,""))</f>
        <v/>
      </c>
      <c r="T246" s="500">
        <f>IF(終値!A246="","",IF(AND(安値!Y246&lt;安値!X246,安値!Y246&lt;安値!W246,安値!Y246&lt;安値!Z246,安値!Y246&lt;安値!AA246),20,""))</f>
        <v>20</v>
      </c>
      <c r="U246" s="500" t="str">
        <f>IF(終値!A246="","",IF(AND(安値!Z246&lt;安値!Y246,安値!Z246&lt;安値!X246,安値!Z246&lt;安値!AA246,安値!Z246&lt;安値!AB246),21,""))</f>
        <v/>
      </c>
      <c r="V246" s="500" t="str">
        <f>IF(終値!A246="","",IF(AND(安値!AA246&lt;安値!Z246,安値!AA246&lt;安値!Y246,安値!AA246&lt;安値!AB246,安値!AA246&lt;安値!AC246),22,""))</f>
        <v/>
      </c>
      <c r="W246" s="500" t="str">
        <f>IF(終値!A246="","",IF(AND(安値!AB246&lt;安値!AA246,安値!AB246&lt;安値!Z246,安値!AB246&lt;安値!AC246,安値!AB246&lt;安値!AD246),23,""))</f>
        <v/>
      </c>
      <c r="X246" s="500" t="str">
        <f>IF(終値!A246="","",IF(AND(安値!AC246&lt;安値!AB246,安値!AC246&lt;安値!AA246,安値!AC246&lt;安値!AD246,安値!AC246&lt;安値!AE246),24,""))</f>
        <v/>
      </c>
      <c r="Y246" s="500" t="str">
        <f>IF(終値!A246="","",IF(AND(安値!AD246&lt;安値!AC246,安値!AD246&lt;安値!AB246,安値!AD246&lt;安値!AE246,安値!AD246&lt;安値!AF246),25,""))</f>
        <v/>
      </c>
      <c r="Z246" s="500" t="str">
        <f>IF(終値!A246="","",IF(AND(安値!AE246&lt;安値!AD246,安値!AE246&lt;安値!AC246,安値!AE246&lt;安値!AF246,安値!AE246&lt;安値!AG246),26,""))</f>
        <v/>
      </c>
      <c r="AA246" s="500" t="str">
        <f>IF(終値!A246="","",IF(AND(安値!AF246&lt;安値!AE246,安値!AF246&lt;安値!AD246,安値!AF246&lt;安値!AG246,安値!AF246&lt;安値!AH246),27,""))</f>
        <v/>
      </c>
      <c r="AB246" s="500" t="str">
        <f>IF(終値!A246="","",IF(AND(安値!AG246&lt;安値!AF246,安値!AG246&lt;安値!AE246,安値!AG246&lt;安値!AH246,安値!AG246&lt;安値!AI246),28,""))</f>
        <v/>
      </c>
      <c r="AC246" s="500" t="str">
        <f>IF(終値!A246="","",IF(AND(高値!G246&gt;高値!F246,高値!G246&gt;高値!E246,高値!G246&gt;高値!H246,高値!G246&gt;高値!I246),2,""))</f>
        <v/>
      </c>
      <c r="AD246" s="500" t="str">
        <f>IF(終値!A246="","",IF(AND(高値!H246&gt;高値!G246,高値!H246&gt;高値!F246,高値!H246&gt;高値!I246,高値!H246&gt;高値!J246),3,""))</f>
        <v/>
      </c>
      <c r="AE246" s="500" t="str">
        <f>IF(終値!A246="","",IF(AND(高値!I246&gt;高値!H246,高値!I246&gt;高値!G246,高値!I246&gt;高値!J246,高値!I246&gt;高値!K246),4,""))</f>
        <v/>
      </c>
      <c r="AF246" s="500" t="str">
        <f>IF(終値!A246="","",IF(AND(高値!J246&gt;高値!I246,高値!J246&gt;高値!H246,高値!J246&gt;高値!K246,高値!J246&gt;高値!L246),5,""))</f>
        <v/>
      </c>
      <c r="AG246" s="500" t="str">
        <f>IF(終値!A246="","",IF(AND(高値!K246&gt;高値!J246,高値!K246&gt;高値!I246,高値!K246&gt;高値!L246,高値!K246&gt;高値!M246),6,""))</f>
        <v/>
      </c>
      <c r="AH246" s="500" t="str">
        <f>IF(終値!A246="","",IF(AND(高値!L246&gt;高値!K246,高値!L246&gt;高値!J246,高値!L246&gt;高値!M246,高値!L246&gt;高値!N246),7,""))</f>
        <v/>
      </c>
      <c r="AI246" s="500" t="str">
        <f>IF(終値!A246="","",IF(AND(高値!M246&gt;高値!L246,高値!M246&gt;高値!K246,高値!M246&gt;高値!N246,高値!M246&gt;高値!O246),8,""))</f>
        <v/>
      </c>
      <c r="AJ246" s="500" t="str">
        <f>IF(終値!A246="","",IF(AND(高値!N246&gt;高値!M246,高値!N246&gt;高値!L246,高値!N246&gt;高値!O246,高値!N246&gt;高値!P246),9,""))</f>
        <v/>
      </c>
      <c r="AK246" s="500" t="str">
        <f>IF(終値!A246="","",IF(AND(高値!O246&gt;高値!N246,高値!O246&gt;高値!M246,高値!O246&gt;高値!P246,高値!O246&gt;高値!Q246),10,""))</f>
        <v/>
      </c>
      <c r="AL246" s="500" t="str">
        <f>IF(終値!A246="","",IF(AND(高値!P246&gt;高値!O246,高値!P246&gt;高値!N246,高値!P246&gt;高値!Q246,高値!P246&gt;高値!R246),11,""))</f>
        <v/>
      </c>
      <c r="AM246" s="500" t="str">
        <f>IF(終値!A246="","",IF(AND(高値!Q246&gt;高値!P246,高値!Q246&gt;高値!O246,高値!Q246&gt;高値!R246,高値!Q246&gt;高値!S246),12,""))</f>
        <v/>
      </c>
      <c r="AN246" s="500" t="str">
        <f>IF(終値!A246="","",IF(AND(高値!R246&gt;高値!Q246,高値!R246&gt;高値!P246,高値!R246&gt;高値!S246,高値!R246&gt;高値!T246),13,""))</f>
        <v/>
      </c>
      <c r="AO246" s="500" t="str">
        <f>IF(終値!A246="","",IF(AND(高値!S246&gt;高値!R246,高値!S246&gt;高値!Q246,高値!S246&gt;高値!T246,高値!S246&gt;高値!U246),14,""))</f>
        <v/>
      </c>
      <c r="AP246" s="500" t="str">
        <f>IF(終値!A246="","",IF(AND(高値!T246&gt;高値!S246,高値!T246&gt;高値!R246,高値!T246&gt;高値!U246,高値!T246&gt;高値!V246),15,""))</f>
        <v/>
      </c>
      <c r="AQ246" s="500" t="str">
        <f>IF(終値!A246="","",IF(AND(高値!U246&gt;高値!T246,高値!U246&gt;高値!S246,高値!U246&gt;高値!V246,高値!U246&gt;高値!W246),16,""))</f>
        <v/>
      </c>
      <c r="AR246" s="500" t="str">
        <f>IF(終値!A246="","",IF(AND(高値!V246&gt;高値!U246,高値!V246&gt;高値!T246,高値!V246&gt;高値!W246,高値!V246&gt;高値!X246),17,""))</f>
        <v/>
      </c>
      <c r="AS246" s="500">
        <f>IF(終値!A246="","",IF(AND(高値!W246&gt;高値!V246,高値!W246&gt;高値!U246,高値!W246&gt;高値!X246,高値!W246&gt;高値!Y246),18,""))</f>
        <v>18</v>
      </c>
      <c r="AT246" s="500" t="str">
        <f>IF(終値!A246="","",IF(AND(高値!X246&gt;高値!W246,高値!X246&gt;高値!V246,高値!X246&gt;高値!Y246,高値!X246&gt;高値!Z246),19,""))</f>
        <v/>
      </c>
      <c r="AU246" s="500" t="str">
        <f>IF(終値!A246="","",IF(AND(高値!Y246&gt;高値!X246,高値!Y246&gt;高値!W246,高値!Y246&gt;高値!Z246,高値!Y246&gt;高値!AA246),20,""))</f>
        <v/>
      </c>
      <c r="AV246" s="500" t="str">
        <f>IF(終値!A246="","",IF(AND(高値!Z246&gt;高値!Y246,高値!Z246&gt;高値!X246,高値!Z246&gt;高値!AA246,高値!Z246&gt;高値!AB246),21,""))</f>
        <v/>
      </c>
      <c r="AW246" s="500" t="str">
        <f>IF(終値!A246="","",IF(AND(高値!AA246&gt;高値!Z246,高値!AA246&gt;高値!Y246,高値!AA246&gt;高値!AB246,高値!AA246&gt;高値!AC246),22,""))</f>
        <v/>
      </c>
      <c r="AX246" s="500" t="str">
        <f>IF(終値!A246="","",IF(AND(高値!AB246&gt;高値!AA246,高値!AB246&gt;高値!Z246,高値!AB246&gt;高値!AC246,高値!AB246&gt;高値!AD246),23,""))</f>
        <v/>
      </c>
      <c r="AY246" s="500" t="str">
        <f>IF(終値!A246="","",IF(AND(高値!AC246&gt;高値!AB246,高値!AC246&gt;高値!AA246,高値!AC246&gt;高値!AD246,高値!AC246&gt;高値!AE246),24,""))</f>
        <v/>
      </c>
      <c r="AZ246" s="500" t="str">
        <f>IF(終値!A246="","",IF(AND(高値!AD246&gt;高値!AC246,高値!AD246&gt;高値!AB246,高値!AD246&gt;高値!AE246,高値!AD246&gt;高値!AF246),25,""))</f>
        <v/>
      </c>
      <c r="BA246" s="500" t="str">
        <f>IF(終値!A246="","",IF(AND(高値!AE246&gt;高値!AD246,高値!AE246&gt;高値!AC246,高値!AE246&gt;高値!AF246,高値!AE246&gt;高値!AG246),26,""))</f>
        <v/>
      </c>
      <c r="BB246" s="500" t="str">
        <f>IF(終値!A246="","",IF(AND(高値!AF246&gt;高値!AE246,高値!AF246&gt;高値!AD246,高値!AF246&gt;高値!AG246,高値!AF246&gt;高値!AH246),27,""))</f>
        <v/>
      </c>
      <c r="BC246" s="500" t="str">
        <f>IF(終値!A246="","",IF(AND(高値!AG246&gt;高値!AF246,高値!AG246&gt;高値!AE246,高値!AG246&gt;高値!AH246,高値!AG246&gt;高値!AI246),28,""))</f>
        <v/>
      </c>
      <c r="BD246" s="500">
        <f t="shared" si="18"/>
        <v>2</v>
      </c>
      <c r="BE246" s="500">
        <f t="shared" si="19"/>
        <v>6</v>
      </c>
      <c r="BF246" s="500">
        <f t="shared" si="20"/>
        <v>20</v>
      </c>
      <c r="BG246" s="500">
        <f>IF($BE246="","",INDEX(安値!$E246:$CZ246,1,$BE246+1))</f>
        <v>2130</v>
      </c>
      <c r="BH246" s="500">
        <f>IF($BF246="","",INDEX(安値!$E246:$CZ246,1,$BF246+1))</f>
        <v>2725</v>
      </c>
      <c r="BI246" s="500">
        <f>IF($BF246="","",MAX(INDEX(高値!$E246:$CZ246,1,$BE246+1):INDEX(高値!$E246:$CZ246,1,$BF246+1)))</f>
        <v>2949</v>
      </c>
      <c r="BJ246" s="500">
        <f>IF($BF246="","",AVERAGE(INDEX(終値!$E246:$CZ246,1,$BF246+1):INDEX(終値!$E246:$CZ246,1,$BF246+20))-2*STDEVP(INDEX(終値!$E246:$CZ246,1,$BF246+1):INDEX(終値!$E246:$CZ246,1,$BF246+20)))</f>
        <v>2726.8604569272002</v>
      </c>
      <c r="BK246" s="500">
        <f>IF($BE246="","",AVERAGE(INDEX(終値!$E246:$CZ246,1,$BE246+1):INDEX(終値!$E246:$CZ246,1,$BE246+20))-2*STDEVP(INDEX(終値!$E246:$CZ246,1,$BE246+1):INDEX(終値!$E246:$CZ246,1,$BE246+20)))</f>
        <v>2287.1615617439275</v>
      </c>
      <c r="BL246" s="500">
        <f t="shared" si="21"/>
        <v>1</v>
      </c>
      <c r="BM246" s="500" t="str">
        <f t="shared" si="22"/>
        <v/>
      </c>
      <c r="BN246" s="500" t="str">
        <f t="shared" si="23"/>
        <v/>
      </c>
      <c r="BO246" s="500" t="str">
        <f>IF($BM246="","",INDEX(高値!$E246:$CZ246,1,$BM246+1))</f>
        <v/>
      </c>
      <c r="BP246" s="500" t="str">
        <f>IF($BN246="","",INDEX(高値!$E246:$CZ246,1,$BN246+1))</f>
        <v/>
      </c>
      <c r="BQ246" s="500" t="str">
        <f>IF($BN246="","",MIN(INDEX(安値!$E246:$CZ246,1,$BM246+1):INDEX(安値!$E246:$CZ246,1,$BN246+1)))</f>
        <v/>
      </c>
      <c r="BR246" s="500" t="str">
        <f>IF($BN246="","",AVERAGE(INDEX(終値!$E246:$CZ246,1,$BN246+1):INDEX(終値!$E246:$CZ246,1,$BN246+20))+2*STDEVP(INDEX(終値!$E246:$CZ246,1,$BN246+1):INDEX(終値!$E246:$CZ246,1,$BN246+20)))</f>
        <v/>
      </c>
      <c r="BS246" s="500" t="str">
        <f>IF($BM246="","",AVERAGE(INDEX(終値!$E246:$CZ246,1,$BM246+1):INDEX(終値!$E246:$CZ246,1,$BM246+20))+2*STDEVP(INDEX(終値!$E246:$CZ246,1,$BM246+1):INDEX(終値!$E246:$CZ246,1,$BM246+20)))</f>
        <v/>
      </c>
      <c r="BT246" s="497" t="str">
        <f>IFERROR(IF(AND($BD246&gt;=2,ABS($BG246-$BH246)/$BH246&lt;=BB設定!$B$12,$BI246&gt;=MAX($BH246,$BG246)*(1+BB設定!$B$13),終値!E246&gt;$BG246),IF(OR(終値!E246&gt;=$BI246,AND($BH246&lt;$BJ246,$BG246&gt;=$BK246)),"二番底W▲","二番底W形成"),IF(AND($BL246&gt;=2,ABS($BO246-$BP246)/$BP246&lt;=BB設定!$B$12,$BQ246&lt;=MIN($BP246,$BO246)*(1-BB設定!$B$13),終値!E246&lt;$BO246),IF(OR(終値!E246&lt;=$BQ246,AND($BP246&gt;$BR246,$BO246&lt;=$BS246)),"二番天井M▼","二番天井M形成"),"－")),"－")</f>
        <v>－</v>
      </c>
    </row>
    <row r="247" spans="2:72">
      <c r="B247" s="500" t="str">
        <f>IF(終値!A247="","",IF(AND(安値!G247&lt;安値!F247,安値!G247&lt;安値!E247,安値!G247&lt;安値!H247,安値!G247&lt;安値!I247),2,""))</f>
        <v/>
      </c>
      <c r="C247" s="500" t="str">
        <f>IF(終値!A247="","",IF(AND(安値!H247&lt;安値!G247,安値!H247&lt;安値!F247,安値!H247&lt;安値!I247,安値!H247&lt;安値!J247),3,""))</f>
        <v/>
      </c>
      <c r="D247" s="500" t="str">
        <f>IF(終値!A247="","",IF(AND(安値!I247&lt;安値!H247,安値!I247&lt;安値!G247,安値!I247&lt;安値!J247,安値!I247&lt;安値!K247),4,""))</f>
        <v/>
      </c>
      <c r="E247" s="500" t="str">
        <f>IF(終値!A247="","",IF(AND(安値!J247&lt;安値!I247,安値!J247&lt;安値!H247,安値!J247&lt;安値!K247,安値!J247&lt;安値!L247),5,""))</f>
        <v/>
      </c>
      <c r="F247" s="500">
        <f>IF(終値!A247="","",IF(AND(安値!K247&lt;安値!J247,安値!K247&lt;安値!I247,安値!K247&lt;安値!L247,安値!K247&lt;安値!M247),6,""))</f>
        <v>6</v>
      </c>
      <c r="G247" s="500" t="str">
        <f>IF(終値!A247="","",IF(AND(安値!L247&lt;安値!K247,安値!L247&lt;安値!J247,安値!L247&lt;安値!M247,安値!L247&lt;安値!N247),7,""))</f>
        <v/>
      </c>
      <c r="H247" s="500" t="str">
        <f>IF(終値!A247="","",IF(AND(安値!M247&lt;安値!L247,安値!M247&lt;安値!K247,安値!M247&lt;安値!N247,安値!M247&lt;安値!O247),8,""))</f>
        <v/>
      </c>
      <c r="I247" s="500" t="str">
        <f>IF(終値!A247="","",IF(AND(安値!N247&lt;安値!M247,安値!N247&lt;安値!L247,安値!N247&lt;安値!O247,安値!N247&lt;安値!P247),9,""))</f>
        <v/>
      </c>
      <c r="J247" s="500" t="str">
        <f>IF(終値!A247="","",IF(AND(安値!O247&lt;安値!N247,安値!O247&lt;安値!M247,安値!O247&lt;安値!P247,安値!O247&lt;安値!Q247),10,""))</f>
        <v/>
      </c>
      <c r="K247" s="500" t="str">
        <f>IF(終値!A247="","",IF(AND(安値!P247&lt;安値!O247,安値!P247&lt;安値!N247,安値!P247&lt;安値!Q247,安値!P247&lt;安値!R247),11,""))</f>
        <v/>
      </c>
      <c r="L247" s="500" t="str">
        <f>IF(終値!A247="","",IF(AND(安値!Q247&lt;安値!P247,安値!Q247&lt;安値!O247,安値!Q247&lt;安値!R247,安値!Q247&lt;安値!S247),12,""))</f>
        <v/>
      </c>
      <c r="M247" s="500">
        <f>IF(終値!A247="","",IF(AND(安値!R247&lt;安値!Q247,安値!R247&lt;安値!P247,安値!R247&lt;安値!S247,安値!R247&lt;安値!T247),13,""))</f>
        <v>13</v>
      </c>
      <c r="N247" s="500" t="str">
        <f>IF(終値!A247="","",IF(AND(安値!S247&lt;安値!R247,安値!S247&lt;安値!Q247,安値!S247&lt;安値!T247,安値!S247&lt;安値!U247),14,""))</f>
        <v/>
      </c>
      <c r="O247" s="500" t="str">
        <f>IF(終値!A247="","",IF(AND(安値!T247&lt;安値!S247,安値!T247&lt;安値!R247,安値!T247&lt;安値!U247,安値!T247&lt;安値!V247),15,""))</f>
        <v/>
      </c>
      <c r="P247" s="500" t="str">
        <f>IF(終値!A247="","",IF(AND(安値!U247&lt;安値!T247,安値!U247&lt;安値!S247,安値!U247&lt;安値!V247,安値!U247&lt;安値!W247),16,""))</f>
        <v/>
      </c>
      <c r="Q247" s="500">
        <f>IF(終値!A247="","",IF(AND(安値!V247&lt;安値!U247,安値!V247&lt;安値!T247,安値!V247&lt;安値!W247,安値!V247&lt;安値!X247),17,""))</f>
        <v>17</v>
      </c>
      <c r="R247" s="500" t="str">
        <f>IF(終値!A247="","",IF(AND(安値!W247&lt;安値!V247,安値!W247&lt;安値!U247,安値!W247&lt;安値!X247,安値!W247&lt;安値!Y247),18,""))</f>
        <v/>
      </c>
      <c r="S247" s="500" t="str">
        <f>IF(終値!A247="","",IF(AND(安値!X247&lt;安値!W247,安値!X247&lt;安値!V247,安値!X247&lt;安値!Y247,安値!X247&lt;安値!Z247),19,""))</f>
        <v/>
      </c>
      <c r="T247" s="500" t="str">
        <f>IF(終値!A247="","",IF(AND(安値!Y247&lt;安値!X247,安値!Y247&lt;安値!W247,安値!Y247&lt;安値!Z247,安値!Y247&lt;安値!AA247),20,""))</f>
        <v/>
      </c>
      <c r="U247" s="500" t="str">
        <f>IF(終値!A247="","",IF(AND(安値!Z247&lt;安値!Y247,安値!Z247&lt;安値!X247,安値!Z247&lt;安値!AA247,安値!Z247&lt;安値!AB247),21,""))</f>
        <v/>
      </c>
      <c r="V247" s="500" t="str">
        <f>IF(終値!A247="","",IF(AND(安値!AA247&lt;安値!Z247,安値!AA247&lt;安値!Y247,安値!AA247&lt;安値!AB247,安値!AA247&lt;安値!AC247),22,""))</f>
        <v/>
      </c>
      <c r="W247" s="500" t="str">
        <f>IF(終値!A247="","",IF(AND(安値!AB247&lt;安値!AA247,安値!AB247&lt;安値!Z247,安値!AB247&lt;安値!AC247,安値!AB247&lt;安値!AD247),23,""))</f>
        <v/>
      </c>
      <c r="X247" s="500">
        <f>IF(終値!A247="","",IF(AND(安値!AC247&lt;安値!AB247,安値!AC247&lt;安値!AA247,安値!AC247&lt;安値!AD247,安値!AC247&lt;安値!AE247),24,""))</f>
        <v>24</v>
      </c>
      <c r="Y247" s="500" t="str">
        <f>IF(終値!A247="","",IF(AND(安値!AD247&lt;安値!AC247,安値!AD247&lt;安値!AB247,安値!AD247&lt;安値!AE247,安値!AD247&lt;安値!AF247),25,""))</f>
        <v/>
      </c>
      <c r="Z247" s="500" t="str">
        <f>IF(終値!A247="","",IF(AND(安値!AE247&lt;安値!AD247,安値!AE247&lt;安値!AC247,安値!AE247&lt;安値!AF247,安値!AE247&lt;安値!AG247),26,""))</f>
        <v/>
      </c>
      <c r="AA247" s="500" t="str">
        <f>IF(終値!A247="","",IF(AND(安値!AF247&lt;安値!AE247,安値!AF247&lt;安値!AD247,安値!AF247&lt;安値!AG247,安値!AF247&lt;安値!AH247),27,""))</f>
        <v/>
      </c>
      <c r="AB247" s="500" t="str">
        <f>IF(終値!A247="","",IF(AND(安値!AG247&lt;安値!AF247,安値!AG247&lt;安値!AE247,安値!AG247&lt;安値!AH247,安値!AG247&lt;安値!AI247),28,""))</f>
        <v/>
      </c>
      <c r="AC247" s="500" t="str">
        <f>IF(終値!A247="","",IF(AND(高値!G247&gt;高値!F247,高値!G247&gt;高値!E247,高値!G247&gt;高値!H247,高値!G247&gt;高値!I247),2,""))</f>
        <v/>
      </c>
      <c r="AD247" s="500" t="str">
        <f>IF(終値!A247="","",IF(AND(高値!H247&gt;高値!G247,高値!H247&gt;高値!F247,高値!H247&gt;高値!I247,高値!H247&gt;高値!J247),3,""))</f>
        <v/>
      </c>
      <c r="AE247" s="500" t="str">
        <f>IF(終値!A247="","",IF(AND(高値!I247&gt;高値!H247,高値!I247&gt;高値!G247,高値!I247&gt;高値!J247,高値!I247&gt;高値!K247),4,""))</f>
        <v/>
      </c>
      <c r="AF247" s="500" t="str">
        <f>IF(終値!A247="","",IF(AND(高値!J247&gt;高値!I247,高値!J247&gt;高値!H247,高値!J247&gt;高値!K247,高値!J247&gt;高値!L247),5,""))</f>
        <v/>
      </c>
      <c r="AG247" s="500" t="str">
        <f>IF(終値!A247="","",IF(AND(高値!K247&gt;高値!J247,高値!K247&gt;高値!I247,高値!K247&gt;高値!L247,高値!K247&gt;高値!M247),6,""))</f>
        <v/>
      </c>
      <c r="AH247" s="500" t="str">
        <f>IF(終値!A247="","",IF(AND(高値!L247&gt;高値!K247,高値!L247&gt;高値!J247,高値!L247&gt;高値!M247,高値!L247&gt;高値!N247),7,""))</f>
        <v/>
      </c>
      <c r="AI247" s="500">
        <f>IF(終値!A247="","",IF(AND(高値!M247&gt;高値!L247,高値!M247&gt;高値!K247,高値!M247&gt;高値!N247,高値!M247&gt;高値!O247),8,""))</f>
        <v>8</v>
      </c>
      <c r="AJ247" s="500" t="str">
        <f>IF(終値!A247="","",IF(AND(高値!N247&gt;高値!M247,高値!N247&gt;高値!L247,高値!N247&gt;高値!O247,高値!N247&gt;高値!P247),9,""))</f>
        <v/>
      </c>
      <c r="AK247" s="500" t="str">
        <f>IF(終値!A247="","",IF(AND(高値!O247&gt;高値!N247,高値!O247&gt;高値!M247,高値!O247&gt;高値!P247,高値!O247&gt;高値!Q247),10,""))</f>
        <v/>
      </c>
      <c r="AL247" s="500" t="str">
        <f>IF(終値!A247="","",IF(AND(高値!P247&gt;高値!O247,高値!P247&gt;高値!N247,高値!P247&gt;高値!Q247,高値!P247&gt;高値!R247),11,""))</f>
        <v/>
      </c>
      <c r="AM247" s="500" t="str">
        <f>IF(終値!A247="","",IF(AND(高値!Q247&gt;高値!P247,高値!Q247&gt;高値!O247,高値!Q247&gt;高値!R247,高値!Q247&gt;高値!S247),12,""))</f>
        <v/>
      </c>
      <c r="AN247" s="500" t="str">
        <f>IF(終値!A247="","",IF(AND(高値!R247&gt;高値!Q247,高値!R247&gt;高値!P247,高値!R247&gt;高値!S247,高値!R247&gt;高値!T247),13,""))</f>
        <v/>
      </c>
      <c r="AO247" s="500" t="str">
        <f>IF(終値!A247="","",IF(AND(高値!S247&gt;高値!R247,高値!S247&gt;高値!Q247,高値!S247&gt;高値!T247,高値!S247&gt;高値!U247),14,""))</f>
        <v/>
      </c>
      <c r="AP247" s="500">
        <f>IF(終値!A247="","",IF(AND(高値!T247&gt;高値!S247,高値!T247&gt;高値!R247,高値!T247&gt;高値!U247,高値!T247&gt;高値!V247),15,""))</f>
        <v>15</v>
      </c>
      <c r="AQ247" s="500" t="str">
        <f>IF(終値!A247="","",IF(AND(高値!U247&gt;高値!T247,高値!U247&gt;高値!S247,高値!U247&gt;高値!V247,高値!U247&gt;高値!W247),16,""))</f>
        <v/>
      </c>
      <c r="AR247" s="500" t="str">
        <f>IF(終値!A247="","",IF(AND(高値!V247&gt;高値!U247,高値!V247&gt;高値!T247,高値!V247&gt;高値!W247,高値!V247&gt;高値!X247),17,""))</f>
        <v/>
      </c>
      <c r="AS247" s="500" t="str">
        <f>IF(終値!A247="","",IF(AND(高値!W247&gt;高値!V247,高値!W247&gt;高値!U247,高値!W247&gt;高値!X247,高値!W247&gt;高値!Y247),18,""))</f>
        <v/>
      </c>
      <c r="AT247" s="500" t="str">
        <f>IF(終値!A247="","",IF(AND(高値!X247&gt;高値!W247,高値!X247&gt;高値!V247,高値!X247&gt;高値!Y247,高値!X247&gt;高値!Z247),19,""))</f>
        <v/>
      </c>
      <c r="AU247" s="500" t="str">
        <f>IF(終値!A247="","",IF(AND(高値!Y247&gt;高値!X247,高値!Y247&gt;高値!W247,高値!Y247&gt;高値!Z247,高値!Y247&gt;高値!AA247),20,""))</f>
        <v/>
      </c>
      <c r="AV247" s="500" t="str">
        <f>IF(終値!A247="","",IF(AND(高値!Z247&gt;高値!Y247,高値!Z247&gt;高値!X247,高値!Z247&gt;高値!AA247,高値!Z247&gt;高値!AB247),21,""))</f>
        <v/>
      </c>
      <c r="AW247" s="500">
        <f>IF(終値!A247="","",IF(AND(高値!AA247&gt;高値!Z247,高値!AA247&gt;高値!Y247,高値!AA247&gt;高値!AB247,高値!AA247&gt;高値!AC247),22,""))</f>
        <v>22</v>
      </c>
      <c r="AX247" s="500" t="str">
        <f>IF(終値!A247="","",IF(AND(高値!AB247&gt;高値!AA247,高値!AB247&gt;高値!Z247,高値!AB247&gt;高値!AC247,高値!AB247&gt;高値!AD247),23,""))</f>
        <v/>
      </c>
      <c r="AY247" s="500" t="str">
        <f>IF(終値!A247="","",IF(AND(高値!AC247&gt;高値!AB247,高値!AC247&gt;高値!AA247,高値!AC247&gt;高値!AD247,高値!AC247&gt;高値!AE247),24,""))</f>
        <v/>
      </c>
      <c r="AZ247" s="500" t="str">
        <f>IF(終値!A247="","",IF(AND(高値!AD247&gt;高値!AC247,高値!AD247&gt;高値!AB247,高値!AD247&gt;高値!AE247,高値!AD247&gt;高値!AF247),25,""))</f>
        <v/>
      </c>
      <c r="BA247" s="500" t="str">
        <f>IF(終値!A247="","",IF(AND(高値!AE247&gt;高値!AD247,高値!AE247&gt;高値!AC247,高値!AE247&gt;高値!AF247,高値!AE247&gt;高値!AG247),26,""))</f>
        <v/>
      </c>
      <c r="BB247" s="500" t="str">
        <f>IF(終値!A247="","",IF(AND(高値!AF247&gt;高値!AE247,高値!AF247&gt;高値!AD247,高値!AF247&gt;高値!AG247,高値!AF247&gt;高値!AH247),27,""))</f>
        <v/>
      </c>
      <c r="BC247" s="500" t="str">
        <f>IF(終値!A247="","",IF(AND(高値!AG247&gt;高値!AF247,高値!AG247&gt;高値!AE247,高値!AG247&gt;高値!AH247,高値!AG247&gt;高値!AI247),28,""))</f>
        <v/>
      </c>
      <c r="BD247" s="500">
        <f t="shared" si="18"/>
        <v>4</v>
      </c>
      <c r="BE247" s="500">
        <f t="shared" si="19"/>
        <v>6</v>
      </c>
      <c r="BF247" s="500">
        <f t="shared" si="20"/>
        <v>13</v>
      </c>
      <c r="BG247" s="500">
        <f>IF($BE247="","",INDEX(安値!$E247:$CZ247,1,$BE247+1))</f>
        <v>2078</v>
      </c>
      <c r="BH247" s="500">
        <f>IF($BF247="","",INDEX(安値!$E247:$CZ247,1,$BF247+1))</f>
        <v>2055</v>
      </c>
      <c r="BI247" s="500">
        <f>IF($BF247="","",MAX(INDEX(高値!$E247:$CZ247,1,$BE247+1):INDEX(高値!$E247:$CZ247,1,$BF247+1)))</f>
        <v>2215</v>
      </c>
      <c r="BJ247" s="500">
        <f>IF($BF247="","",AVERAGE(INDEX(終値!$E247:$CZ247,1,$BF247+1):INDEX(終値!$E247:$CZ247,1,$BF247+20))-2*STDEVP(INDEX(終値!$E247:$CZ247,1,$BF247+1):INDEX(終値!$E247:$CZ247,1,$BF247+20)))</f>
        <v>2026.1127756966421</v>
      </c>
      <c r="BK247" s="500">
        <f>IF($BE247="","",AVERAGE(INDEX(終値!$E247:$CZ247,1,$BE247+1):INDEX(終値!$E247:$CZ247,1,$BE247+20))-2*STDEVP(INDEX(終値!$E247:$CZ247,1,$BE247+1):INDEX(終値!$E247:$CZ247,1,$BE247+20)))</f>
        <v>2074.9057996690658</v>
      </c>
      <c r="BL247" s="500">
        <f t="shared" si="21"/>
        <v>3</v>
      </c>
      <c r="BM247" s="500">
        <f t="shared" si="22"/>
        <v>8</v>
      </c>
      <c r="BN247" s="500">
        <f t="shared" si="23"/>
        <v>15</v>
      </c>
      <c r="BO247" s="500">
        <f>IF($BM247="","",INDEX(高値!$E247:$CZ247,1,$BM247+1))</f>
        <v>2215</v>
      </c>
      <c r="BP247" s="500">
        <f>IF($BN247="","",INDEX(高値!$E247:$CZ247,1,$BN247+1))</f>
        <v>2200</v>
      </c>
      <c r="BQ247" s="500">
        <f>IF($BN247="","",MIN(INDEX(安値!$E247:$CZ247,1,$BM247+1):INDEX(安値!$E247:$CZ247,1,$BN247+1)))</f>
        <v>2055</v>
      </c>
      <c r="BR247" s="500">
        <f>IF($BN247="","",AVERAGE(INDEX(終値!$E247:$CZ247,1,$BN247+1):INDEX(終値!$E247:$CZ247,1,$BN247+20))+2*STDEVP(INDEX(終値!$E247:$CZ247,1,$BN247+1):INDEX(終値!$E247:$CZ247,1,$BN247+20)))</f>
        <v>2355.9301928129403</v>
      </c>
      <c r="BS247" s="500">
        <f>IF($BM247="","",AVERAGE(INDEX(終値!$E247:$CZ247,1,$BM247+1):INDEX(終値!$E247:$CZ247,1,$BM247+20))+2*STDEVP(INDEX(終値!$E247:$CZ247,1,$BM247+1):INDEX(終値!$E247:$CZ247,1,$BM247+20)))</f>
        <v>2223.9562710914111</v>
      </c>
      <c r="BT247" s="497" t="str">
        <f>IFERROR(IF(AND($BD247&gt;=2,ABS($BG247-$BH247)/$BH247&lt;=BB設定!$B$12,$BI247&gt;=MAX($BH247,$BG247)*(1+BB設定!$B$13),終値!E247&gt;$BG247),IF(OR(終値!E247&gt;=$BI247,AND($BH247&lt;$BJ247,$BG247&gt;=$BK247)),"二番底W▲","二番底W形成"),IF(AND($BL247&gt;=2,ABS($BO247-$BP247)/$BP247&lt;=BB設定!$B$12,$BQ247&lt;=MIN($BP247,$BO247)*(1-BB設定!$B$13),終値!E247&lt;$BO247),IF(OR(終値!E247&lt;=$BQ247,AND($BP247&gt;$BR247,$BO247&lt;=$BS247)),"二番天井M▼","二番天井M形成"),"－")),"－")</f>
        <v>二番底W▲</v>
      </c>
    </row>
    <row r="248" spans="2:72">
      <c r="B248" s="500" t="str">
        <f>IF(終値!A248="","",IF(AND(安値!G248&lt;安値!F248,安値!G248&lt;安値!E248,安値!G248&lt;安値!H248,安値!G248&lt;安値!I248),2,""))</f>
        <v/>
      </c>
      <c r="C248" s="500">
        <f>IF(終値!A248="","",IF(AND(安値!H248&lt;安値!G248,安値!H248&lt;安値!F248,安値!H248&lt;安値!I248,安値!H248&lt;安値!J248),3,""))</f>
        <v>3</v>
      </c>
      <c r="D248" s="500" t="str">
        <f>IF(終値!A248="","",IF(AND(安値!I248&lt;安値!H248,安値!I248&lt;安値!G248,安値!I248&lt;安値!J248,安値!I248&lt;安値!K248),4,""))</f>
        <v/>
      </c>
      <c r="E248" s="500" t="str">
        <f>IF(終値!A248="","",IF(AND(安値!J248&lt;安値!I248,安値!J248&lt;安値!H248,安値!J248&lt;安値!K248,安値!J248&lt;安値!L248),5,""))</f>
        <v/>
      </c>
      <c r="F248" s="500" t="str">
        <f>IF(終値!A248="","",IF(AND(安値!K248&lt;安値!J248,安値!K248&lt;安値!I248,安値!K248&lt;安値!L248,安値!K248&lt;安値!M248),6,""))</f>
        <v/>
      </c>
      <c r="G248" s="500" t="str">
        <f>IF(終値!A248="","",IF(AND(安値!L248&lt;安値!K248,安値!L248&lt;安値!J248,安値!L248&lt;安値!M248,安値!L248&lt;安値!N248),7,""))</f>
        <v/>
      </c>
      <c r="H248" s="500" t="str">
        <f>IF(終値!A248="","",IF(AND(安値!M248&lt;安値!L248,安値!M248&lt;安値!K248,安値!M248&lt;安値!N248,安値!M248&lt;安値!O248),8,""))</f>
        <v/>
      </c>
      <c r="I248" s="500">
        <f>IF(終値!A248="","",IF(AND(安値!N248&lt;安値!M248,安値!N248&lt;安値!L248,安値!N248&lt;安値!O248,安値!N248&lt;安値!P248),9,""))</f>
        <v>9</v>
      </c>
      <c r="J248" s="500" t="str">
        <f>IF(終値!A248="","",IF(AND(安値!O248&lt;安値!N248,安値!O248&lt;安値!M248,安値!O248&lt;安値!P248,安値!O248&lt;安値!Q248),10,""))</f>
        <v/>
      </c>
      <c r="K248" s="500" t="str">
        <f>IF(終値!A248="","",IF(AND(安値!P248&lt;安値!O248,安値!P248&lt;安値!N248,安値!P248&lt;安値!Q248,安値!P248&lt;安値!R248),11,""))</f>
        <v/>
      </c>
      <c r="L248" s="500" t="str">
        <f>IF(終値!A248="","",IF(AND(安値!Q248&lt;安値!P248,安値!Q248&lt;安値!O248,安値!Q248&lt;安値!R248,安値!Q248&lt;安値!S248),12,""))</f>
        <v/>
      </c>
      <c r="M248" s="500" t="str">
        <f>IF(終値!A248="","",IF(AND(安値!R248&lt;安値!Q248,安値!R248&lt;安値!P248,安値!R248&lt;安値!S248,安値!R248&lt;安値!T248),13,""))</f>
        <v/>
      </c>
      <c r="N248" s="500" t="str">
        <f>IF(終値!A248="","",IF(AND(安値!S248&lt;安値!R248,安値!S248&lt;安値!Q248,安値!S248&lt;安値!T248,安値!S248&lt;安値!U248),14,""))</f>
        <v/>
      </c>
      <c r="O248" s="500" t="str">
        <f>IF(終値!A248="","",IF(AND(安値!T248&lt;安値!S248,安値!T248&lt;安値!R248,安値!T248&lt;安値!U248,安値!T248&lt;安値!V248),15,""))</f>
        <v/>
      </c>
      <c r="P248" s="500" t="str">
        <f>IF(終値!A248="","",IF(AND(安値!U248&lt;安値!T248,安値!U248&lt;安値!S248,安値!U248&lt;安値!V248,安値!U248&lt;安値!W248),16,""))</f>
        <v/>
      </c>
      <c r="Q248" s="500">
        <f>IF(終値!A248="","",IF(AND(安値!V248&lt;安値!U248,安値!V248&lt;安値!T248,安値!V248&lt;安値!W248,安値!V248&lt;安値!X248),17,""))</f>
        <v>17</v>
      </c>
      <c r="R248" s="500" t="str">
        <f>IF(終値!A248="","",IF(AND(安値!W248&lt;安値!V248,安値!W248&lt;安値!U248,安値!W248&lt;安値!X248,安値!W248&lt;安値!Y248),18,""))</f>
        <v/>
      </c>
      <c r="S248" s="500" t="str">
        <f>IF(終値!A248="","",IF(AND(安値!X248&lt;安値!W248,安値!X248&lt;安値!V248,安値!X248&lt;安値!Y248,安値!X248&lt;安値!Z248),19,""))</f>
        <v/>
      </c>
      <c r="T248" s="500" t="str">
        <f>IF(終値!A248="","",IF(AND(安値!Y248&lt;安値!X248,安値!Y248&lt;安値!W248,安値!Y248&lt;安値!Z248,安値!Y248&lt;安値!AA248),20,""))</f>
        <v/>
      </c>
      <c r="U248" s="500" t="str">
        <f>IF(終値!A248="","",IF(AND(安値!Z248&lt;安値!Y248,安値!Z248&lt;安値!X248,安値!Z248&lt;安値!AA248,安値!Z248&lt;安値!AB248),21,""))</f>
        <v/>
      </c>
      <c r="V248" s="500" t="str">
        <f>IF(終値!A248="","",IF(AND(安値!AA248&lt;安値!Z248,安値!AA248&lt;安値!Y248,安値!AA248&lt;安値!AB248,安値!AA248&lt;安値!AC248),22,""))</f>
        <v/>
      </c>
      <c r="W248" s="500" t="str">
        <f>IF(終値!A248="","",IF(AND(安値!AB248&lt;安値!AA248,安値!AB248&lt;安値!Z248,安値!AB248&lt;安値!AC248,安値!AB248&lt;安値!AD248),23,""))</f>
        <v/>
      </c>
      <c r="X248" s="500" t="str">
        <f>IF(終値!A248="","",IF(AND(安値!AC248&lt;安値!AB248,安値!AC248&lt;安値!AA248,安値!AC248&lt;安値!AD248,安値!AC248&lt;安値!AE248),24,""))</f>
        <v/>
      </c>
      <c r="Y248" s="500" t="str">
        <f>IF(終値!A248="","",IF(AND(安値!AD248&lt;安値!AC248,安値!AD248&lt;安値!AB248,安値!AD248&lt;安値!AE248,安値!AD248&lt;安値!AF248),25,""))</f>
        <v/>
      </c>
      <c r="Z248" s="500" t="str">
        <f>IF(終値!A248="","",IF(AND(安値!AE248&lt;安値!AD248,安値!AE248&lt;安値!AC248,安値!AE248&lt;安値!AF248,安値!AE248&lt;安値!AG248),26,""))</f>
        <v/>
      </c>
      <c r="AA248" s="500" t="str">
        <f>IF(終値!A248="","",IF(AND(安値!AF248&lt;安値!AE248,安値!AF248&lt;安値!AD248,安値!AF248&lt;安値!AG248,安値!AF248&lt;安値!AH248),27,""))</f>
        <v/>
      </c>
      <c r="AB248" s="500" t="str">
        <f>IF(終値!A248="","",IF(AND(安値!AG248&lt;安値!AF248,安値!AG248&lt;安値!AE248,安値!AG248&lt;安値!AH248,安値!AG248&lt;安値!AI248),28,""))</f>
        <v/>
      </c>
      <c r="AC248" s="500" t="str">
        <f>IF(終値!A248="","",IF(AND(高値!G248&gt;高値!F248,高値!G248&gt;高値!E248,高値!G248&gt;高値!H248,高値!G248&gt;高値!I248),2,""))</f>
        <v/>
      </c>
      <c r="AD248" s="500" t="str">
        <f>IF(終値!A248="","",IF(AND(高値!H248&gt;高値!G248,高値!H248&gt;高値!F248,高値!H248&gt;高値!I248,高値!H248&gt;高値!J248),3,""))</f>
        <v/>
      </c>
      <c r="AE248" s="500" t="str">
        <f>IF(終値!A248="","",IF(AND(高値!I248&gt;高値!H248,高値!I248&gt;高値!G248,高値!I248&gt;高値!J248,高値!I248&gt;高値!K248),4,""))</f>
        <v/>
      </c>
      <c r="AF248" s="500">
        <f>IF(終値!A248="","",IF(AND(高値!J248&gt;高値!I248,高値!J248&gt;高値!H248,高値!J248&gt;高値!K248,高値!J248&gt;高値!L248),5,""))</f>
        <v>5</v>
      </c>
      <c r="AG248" s="500" t="str">
        <f>IF(終値!A248="","",IF(AND(高値!K248&gt;高値!J248,高値!K248&gt;高値!I248,高値!K248&gt;高値!L248,高値!K248&gt;高値!M248),6,""))</f>
        <v/>
      </c>
      <c r="AH248" s="500" t="str">
        <f>IF(終値!A248="","",IF(AND(高値!L248&gt;高値!K248,高値!L248&gt;高値!J248,高値!L248&gt;高値!M248,高値!L248&gt;高値!N248),7,""))</f>
        <v/>
      </c>
      <c r="AI248" s="500" t="str">
        <f>IF(終値!A248="","",IF(AND(高値!M248&gt;高値!L248,高値!M248&gt;高値!K248,高値!M248&gt;高値!N248,高値!M248&gt;高値!O248),8,""))</f>
        <v/>
      </c>
      <c r="AJ248" s="500" t="str">
        <f>IF(終値!A248="","",IF(AND(高値!N248&gt;高値!M248,高値!N248&gt;高値!L248,高値!N248&gt;高値!O248,高値!N248&gt;高値!P248),9,""))</f>
        <v/>
      </c>
      <c r="AK248" s="500" t="str">
        <f>IF(終値!A248="","",IF(AND(高値!O248&gt;高値!N248,高値!O248&gt;高値!M248,高値!O248&gt;高値!P248,高値!O248&gt;高値!Q248),10,""))</f>
        <v/>
      </c>
      <c r="AL248" s="500" t="str">
        <f>IF(終値!A248="","",IF(AND(高値!P248&gt;高値!O248,高値!P248&gt;高値!N248,高値!P248&gt;高値!Q248,高値!P248&gt;高値!R248),11,""))</f>
        <v/>
      </c>
      <c r="AM248" s="500">
        <f>IF(終値!A248="","",IF(AND(高値!Q248&gt;高値!P248,高値!Q248&gt;高値!O248,高値!Q248&gt;高値!R248,高値!Q248&gt;高値!S248),12,""))</f>
        <v>12</v>
      </c>
      <c r="AN248" s="500" t="str">
        <f>IF(終値!A248="","",IF(AND(高値!R248&gt;高値!Q248,高値!R248&gt;高値!P248,高値!R248&gt;高値!S248,高値!R248&gt;高値!T248),13,""))</f>
        <v/>
      </c>
      <c r="AO248" s="500" t="str">
        <f>IF(終値!A248="","",IF(AND(高値!S248&gt;高値!R248,高値!S248&gt;高値!Q248,高値!S248&gt;高値!T248,高値!S248&gt;高値!U248),14,""))</f>
        <v/>
      </c>
      <c r="AP248" s="500" t="str">
        <f>IF(終値!A248="","",IF(AND(高値!T248&gt;高値!S248,高値!T248&gt;高値!R248,高値!T248&gt;高値!U248,高値!T248&gt;高値!V248),15,""))</f>
        <v/>
      </c>
      <c r="AQ248" s="500">
        <f>IF(終値!A248="","",IF(AND(高値!U248&gt;高値!T248,高値!U248&gt;高値!S248,高値!U248&gt;高値!V248,高値!U248&gt;高値!W248),16,""))</f>
        <v>16</v>
      </c>
      <c r="AR248" s="500" t="str">
        <f>IF(終値!A248="","",IF(AND(高値!V248&gt;高値!U248,高値!V248&gt;高値!T248,高値!V248&gt;高値!W248,高値!V248&gt;高値!X248),17,""))</f>
        <v/>
      </c>
      <c r="AS248" s="500" t="str">
        <f>IF(終値!A248="","",IF(AND(高値!W248&gt;高値!V248,高値!W248&gt;高値!U248,高値!W248&gt;高値!X248,高値!W248&gt;高値!Y248),18,""))</f>
        <v/>
      </c>
      <c r="AT248" s="500">
        <f>IF(終値!A248="","",IF(AND(高値!X248&gt;高値!W248,高値!X248&gt;高値!V248,高値!X248&gt;高値!Y248,高値!X248&gt;高値!Z248),19,""))</f>
        <v>19</v>
      </c>
      <c r="AU248" s="500" t="str">
        <f>IF(終値!A248="","",IF(AND(高値!Y248&gt;高値!X248,高値!Y248&gt;高値!W248,高値!Y248&gt;高値!Z248,高値!Y248&gt;高値!AA248),20,""))</f>
        <v/>
      </c>
      <c r="AV248" s="500" t="str">
        <f>IF(終値!A248="","",IF(AND(高値!Z248&gt;高値!Y248,高値!Z248&gt;高値!X248,高値!Z248&gt;高値!AA248,高値!Z248&gt;高値!AB248),21,""))</f>
        <v/>
      </c>
      <c r="AW248" s="500" t="str">
        <f>IF(終値!A248="","",IF(AND(高値!AA248&gt;高値!Z248,高値!AA248&gt;高値!Y248,高値!AA248&gt;高値!AB248,高値!AA248&gt;高値!AC248),22,""))</f>
        <v/>
      </c>
      <c r="AX248" s="500" t="str">
        <f>IF(終値!A248="","",IF(AND(高値!AB248&gt;高値!AA248,高値!AB248&gt;高値!Z248,高値!AB248&gt;高値!AC248,高値!AB248&gt;高値!AD248),23,""))</f>
        <v/>
      </c>
      <c r="AY248" s="500" t="str">
        <f>IF(終値!A248="","",IF(AND(高値!AC248&gt;高値!AB248,高値!AC248&gt;高値!AA248,高値!AC248&gt;高値!AD248,高値!AC248&gt;高値!AE248),24,""))</f>
        <v/>
      </c>
      <c r="AZ248" s="500" t="str">
        <f>IF(終値!A248="","",IF(AND(高値!AD248&gt;高値!AC248,高値!AD248&gt;高値!AB248,高値!AD248&gt;高値!AE248,高値!AD248&gt;高値!AF248),25,""))</f>
        <v/>
      </c>
      <c r="BA248" s="500" t="str">
        <f>IF(終値!A248="","",IF(AND(高値!AE248&gt;高値!AD248,高値!AE248&gt;高値!AC248,高値!AE248&gt;高値!AF248,高値!AE248&gt;高値!AG248),26,""))</f>
        <v/>
      </c>
      <c r="BB248" s="500" t="str">
        <f>IF(終値!A248="","",IF(AND(高値!AF248&gt;高値!AE248,高値!AF248&gt;高値!AD248,高値!AF248&gt;高値!AG248,高値!AF248&gt;高値!AH248),27,""))</f>
        <v/>
      </c>
      <c r="BC248" s="500" t="str">
        <f>IF(終値!A248="","",IF(AND(高値!AG248&gt;高値!AF248,高値!AG248&gt;高値!AE248,高値!AG248&gt;高値!AH248,高値!AG248&gt;高値!AI248),28,""))</f>
        <v/>
      </c>
      <c r="BD248" s="500">
        <f t="shared" si="18"/>
        <v>3</v>
      </c>
      <c r="BE248" s="500">
        <f t="shared" si="19"/>
        <v>3</v>
      </c>
      <c r="BF248" s="500">
        <f t="shared" si="20"/>
        <v>9</v>
      </c>
      <c r="BG248" s="500">
        <f>IF($BE248="","",INDEX(安値!$E248:$CZ248,1,$BE248+1))</f>
        <v>12085</v>
      </c>
      <c r="BH248" s="500">
        <f>IF($BF248="","",INDEX(安値!$E248:$CZ248,1,$BF248+1))</f>
        <v>11905</v>
      </c>
      <c r="BI248" s="500">
        <f>IF($BF248="","",MAX(INDEX(高値!$E248:$CZ248,1,$BE248+1):INDEX(高値!$E248:$CZ248,1,$BF248+1)))</f>
        <v>13320</v>
      </c>
      <c r="BJ248" s="500">
        <f>IF($BF248="","",AVERAGE(INDEX(終値!$E248:$CZ248,1,$BF248+1):INDEX(終値!$E248:$CZ248,1,$BF248+20))-2*STDEVP(INDEX(終値!$E248:$CZ248,1,$BF248+1):INDEX(終値!$E248:$CZ248,1,$BF248+20)))</f>
        <v>11089.660037671598</v>
      </c>
      <c r="BK248" s="500">
        <f>IF($BE248="","",AVERAGE(INDEX(終値!$E248:$CZ248,1,$BE248+1):INDEX(終値!$E248:$CZ248,1,$BE248+20))-2*STDEVP(INDEX(終値!$E248:$CZ248,1,$BE248+1):INDEX(終値!$E248:$CZ248,1,$BE248+20)))</f>
        <v>11902.621194050062</v>
      </c>
      <c r="BL248" s="500">
        <f t="shared" si="21"/>
        <v>4</v>
      </c>
      <c r="BM248" s="500">
        <f t="shared" si="22"/>
        <v>5</v>
      </c>
      <c r="BN248" s="500">
        <f t="shared" si="23"/>
        <v>12</v>
      </c>
      <c r="BO248" s="500">
        <f>IF($BM248="","",INDEX(高値!$E248:$CZ248,1,$BM248+1))</f>
        <v>13320</v>
      </c>
      <c r="BP248" s="500">
        <f>IF($BN248="","",INDEX(高値!$E248:$CZ248,1,$BN248+1))</f>
        <v>12920</v>
      </c>
      <c r="BQ248" s="500">
        <f>IF($BN248="","",MIN(INDEX(安値!$E248:$CZ248,1,$BM248+1):INDEX(安値!$E248:$CZ248,1,$BN248+1)))</f>
        <v>11905</v>
      </c>
      <c r="BR248" s="500">
        <f>IF($BN248="","",AVERAGE(INDEX(終値!$E248:$CZ248,1,$BN248+1):INDEX(終値!$E248:$CZ248,1,$BN248+20))+2*STDEVP(INDEX(終値!$E248:$CZ248,1,$BN248+1):INDEX(終値!$E248:$CZ248,1,$BN248+20)))</f>
        <v>13187.050409634032</v>
      </c>
      <c r="BS248" s="500">
        <f>IF($BM248="","",AVERAGE(INDEX(終値!$E248:$CZ248,1,$BM248+1):INDEX(終値!$E248:$CZ248,1,$BM248+20))+2*STDEVP(INDEX(終値!$E248:$CZ248,1,$BM248+1):INDEX(終値!$E248:$CZ248,1,$BM248+20)))</f>
        <v>13156.553812741273</v>
      </c>
      <c r="BT248" s="497" t="str">
        <f>IFERROR(IF(AND($BD248&gt;=2,ABS($BG248-$BH248)/$BH248&lt;=BB設定!$B$12,$BI248&gt;=MAX($BH248,$BG248)*(1+BB設定!$B$13),終値!E248&gt;$BG248),IF(OR(終値!E248&gt;=$BI248,AND($BH248&lt;$BJ248,$BG248&gt;=$BK248)),"二番底W▲","二番底W形成"),IF(AND($BL248&gt;=2,ABS($BO248-$BP248)/$BP248&lt;=BB設定!$B$12,$BQ248&lt;=MIN($BP248,$BO248)*(1-BB設定!$B$13),終値!E248&lt;$BO248),IF(OR(終値!E248&lt;=$BQ248,AND($BP248&gt;$BR248,$BO248&lt;=$BS248)),"二番天井M▼","二番天井M形成"),"－")),"－")</f>
        <v>二番底W形成</v>
      </c>
    </row>
    <row r="249" spans="2:72">
      <c r="B249" s="500" t="str">
        <f>IF(終値!A249="","",IF(AND(安値!G249&lt;安値!F249,安値!G249&lt;安値!E249,安値!G249&lt;安値!H249,安値!G249&lt;安値!I249),2,""))</f>
        <v/>
      </c>
      <c r="C249" s="500" t="str">
        <f>IF(終値!A249="","",IF(AND(安値!H249&lt;安値!G249,安値!H249&lt;安値!F249,安値!H249&lt;安値!I249,安値!H249&lt;安値!J249),3,""))</f>
        <v/>
      </c>
      <c r="D249" s="500" t="str">
        <f>IF(終値!A249="","",IF(AND(安値!I249&lt;安値!H249,安値!I249&lt;安値!G249,安値!I249&lt;安値!J249,安値!I249&lt;安値!K249),4,""))</f>
        <v/>
      </c>
      <c r="E249" s="500" t="str">
        <f>IF(終値!A249="","",IF(AND(安値!J249&lt;安値!I249,安値!J249&lt;安値!H249,安値!J249&lt;安値!K249,安値!J249&lt;安値!L249),5,""))</f>
        <v/>
      </c>
      <c r="F249" s="500">
        <f>IF(終値!A249="","",IF(AND(安値!K249&lt;安値!J249,安値!K249&lt;安値!I249,安値!K249&lt;安値!L249,安値!K249&lt;安値!M249),6,""))</f>
        <v>6</v>
      </c>
      <c r="G249" s="500" t="str">
        <f>IF(終値!A249="","",IF(AND(安値!L249&lt;安値!K249,安値!L249&lt;安値!J249,安値!L249&lt;安値!M249,安値!L249&lt;安値!N249),7,""))</f>
        <v/>
      </c>
      <c r="H249" s="500" t="str">
        <f>IF(終値!A249="","",IF(AND(安値!M249&lt;安値!L249,安値!M249&lt;安値!K249,安値!M249&lt;安値!N249,安値!M249&lt;安値!O249),8,""))</f>
        <v/>
      </c>
      <c r="I249" s="500" t="str">
        <f>IF(終値!A249="","",IF(AND(安値!N249&lt;安値!M249,安値!N249&lt;安値!L249,安値!N249&lt;安値!O249,安値!N249&lt;安値!P249),9,""))</f>
        <v/>
      </c>
      <c r="J249" s="500" t="str">
        <f>IF(終値!A249="","",IF(AND(安値!O249&lt;安値!N249,安値!O249&lt;安値!M249,安値!O249&lt;安値!P249,安値!O249&lt;安値!Q249),10,""))</f>
        <v/>
      </c>
      <c r="K249" s="500" t="str">
        <f>IF(終値!A249="","",IF(AND(安値!P249&lt;安値!O249,安値!P249&lt;安値!N249,安値!P249&lt;安値!Q249,安値!P249&lt;安値!R249),11,""))</f>
        <v/>
      </c>
      <c r="L249" s="500" t="str">
        <f>IF(終値!A249="","",IF(AND(安値!Q249&lt;安値!P249,安値!Q249&lt;安値!O249,安値!Q249&lt;安値!R249,安値!Q249&lt;安値!S249),12,""))</f>
        <v/>
      </c>
      <c r="M249" s="500">
        <f>IF(終値!A249="","",IF(AND(安値!R249&lt;安値!Q249,安値!R249&lt;安値!P249,安値!R249&lt;安値!S249,安値!R249&lt;安値!T249),13,""))</f>
        <v>13</v>
      </c>
      <c r="N249" s="500" t="str">
        <f>IF(終値!A249="","",IF(AND(安値!S249&lt;安値!R249,安値!S249&lt;安値!Q249,安値!S249&lt;安値!T249,安値!S249&lt;安値!U249),14,""))</f>
        <v/>
      </c>
      <c r="O249" s="500" t="str">
        <f>IF(終値!A249="","",IF(AND(安値!T249&lt;安値!S249,安値!T249&lt;安値!R249,安値!T249&lt;安値!U249,安値!T249&lt;安値!V249),15,""))</f>
        <v/>
      </c>
      <c r="P249" s="500">
        <f>IF(終値!A249="","",IF(AND(安値!U249&lt;安値!T249,安値!U249&lt;安値!S249,安値!U249&lt;安値!V249,安値!U249&lt;安値!W249),16,""))</f>
        <v>16</v>
      </c>
      <c r="Q249" s="500" t="str">
        <f>IF(終値!A249="","",IF(AND(安値!V249&lt;安値!U249,安値!V249&lt;安値!T249,安値!V249&lt;安値!W249,安値!V249&lt;安値!X249),17,""))</f>
        <v/>
      </c>
      <c r="R249" s="500" t="str">
        <f>IF(終値!A249="","",IF(AND(安値!W249&lt;安値!V249,安値!W249&lt;安値!U249,安値!W249&lt;安値!X249,安値!W249&lt;安値!Y249),18,""))</f>
        <v/>
      </c>
      <c r="S249" s="500" t="str">
        <f>IF(終値!A249="","",IF(AND(安値!X249&lt;安値!W249,安値!X249&lt;安値!V249,安値!X249&lt;安値!Y249,安値!X249&lt;安値!Z249),19,""))</f>
        <v/>
      </c>
      <c r="T249" s="500">
        <f>IF(終値!A249="","",IF(AND(安値!Y249&lt;安値!X249,安値!Y249&lt;安値!W249,安値!Y249&lt;安値!Z249,安値!Y249&lt;安値!AA249),20,""))</f>
        <v>20</v>
      </c>
      <c r="U249" s="500" t="str">
        <f>IF(終値!A249="","",IF(AND(安値!Z249&lt;安値!Y249,安値!Z249&lt;安値!X249,安値!Z249&lt;安値!AA249,安値!Z249&lt;安値!AB249),21,""))</f>
        <v/>
      </c>
      <c r="V249" s="500" t="str">
        <f>IF(終値!A249="","",IF(AND(安値!AA249&lt;安値!Z249,安値!AA249&lt;安値!Y249,安値!AA249&lt;安値!AB249,安値!AA249&lt;安値!AC249),22,""))</f>
        <v/>
      </c>
      <c r="W249" s="500">
        <f>IF(終値!A249="","",IF(AND(安値!AB249&lt;安値!AA249,安値!AB249&lt;安値!Z249,安値!AB249&lt;安値!AC249,安値!AB249&lt;安値!AD249),23,""))</f>
        <v>23</v>
      </c>
      <c r="X249" s="500" t="str">
        <f>IF(終値!A249="","",IF(AND(安値!AC249&lt;安値!AB249,安値!AC249&lt;安値!AA249,安値!AC249&lt;安値!AD249,安値!AC249&lt;安値!AE249),24,""))</f>
        <v/>
      </c>
      <c r="Y249" s="500" t="str">
        <f>IF(終値!A249="","",IF(AND(安値!AD249&lt;安値!AC249,安値!AD249&lt;安値!AB249,安値!AD249&lt;安値!AE249,安値!AD249&lt;安値!AF249),25,""))</f>
        <v/>
      </c>
      <c r="Z249" s="500" t="str">
        <f>IF(終値!A249="","",IF(AND(安値!AE249&lt;安値!AD249,安値!AE249&lt;安値!AC249,安値!AE249&lt;安値!AF249,安値!AE249&lt;安値!AG249),26,""))</f>
        <v/>
      </c>
      <c r="AA249" s="500">
        <f>IF(終値!A249="","",IF(AND(安値!AF249&lt;安値!AE249,安値!AF249&lt;安値!AD249,安値!AF249&lt;安値!AG249,安値!AF249&lt;安値!AH249),27,""))</f>
        <v>27</v>
      </c>
      <c r="AB249" s="500" t="str">
        <f>IF(終値!A249="","",IF(AND(安値!AG249&lt;安値!AF249,安値!AG249&lt;安値!AE249,安値!AG249&lt;安値!AH249,安値!AG249&lt;安値!AI249),28,""))</f>
        <v/>
      </c>
      <c r="AC249" s="500" t="str">
        <f>IF(終値!A249="","",IF(AND(高値!G249&gt;高値!F249,高値!G249&gt;高値!E249,高値!G249&gt;高値!H249,高値!G249&gt;高値!I249),2,""))</f>
        <v/>
      </c>
      <c r="AD249" s="500" t="str">
        <f>IF(終値!A249="","",IF(AND(高値!H249&gt;高値!G249,高値!H249&gt;高値!F249,高値!H249&gt;高値!I249,高値!H249&gt;高値!J249),3,""))</f>
        <v/>
      </c>
      <c r="AE249" s="500" t="str">
        <f>IF(終値!A249="","",IF(AND(高値!I249&gt;高値!H249,高値!I249&gt;高値!G249,高値!I249&gt;高値!J249,高値!I249&gt;高値!K249),4,""))</f>
        <v/>
      </c>
      <c r="AF249" s="500" t="str">
        <f>IF(終値!A249="","",IF(AND(高値!J249&gt;高値!I249,高値!J249&gt;高値!H249,高値!J249&gt;高値!K249,高値!J249&gt;高値!L249),5,""))</f>
        <v/>
      </c>
      <c r="AG249" s="500" t="str">
        <f>IF(終値!A249="","",IF(AND(高値!K249&gt;高値!J249,高値!K249&gt;高値!I249,高値!K249&gt;高値!L249,高値!K249&gt;高値!M249),6,""))</f>
        <v/>
      </c>
      <c r="AH249" s="500" t="str">
        <f>IF(終値!A249="","",IF(AND(高値!L249&gt;高値!K249,高値!L249&gt;高値!J249,高値!L249&gt;高値!M249,高値!L249&gt;高値!N249),7,""))</f>
        <v/>
      </c>
      <c r="AI249" s="500" t="str">
        <f>IF(終値!A249="","",IF(AND(高値!M249&gt;高値!L249,高値!M249&gt;高値!K249,高値!M249&gt;高値!N249,高値!M249&gt;高値!O249),8,""))</f>
        <v/>
      </c>
      <c r="AJ249" s="500" t="str">
        <f>IF(終値!A249="","",IF(AND(高値!N249&gt;高値!M249,高値!N249&gt;高値!L249,高値!N249&gt;高値!O249,高値!N249&gt;高値!P249),9,""))</f>
        <v/>
      </c>
      <c r="AK249" s="500" t="str">
        <f>IF(終値!A249="","",IF(AND(高値!O249&gt;高値!N249,高値!O249&gt;高値!M249,高値!O249&gt;高値!P249,高値!O249&gt;高値!Q249),10,""))</f>
        <v/>
      </c>
      <c r="AL249" s="500">
        <f>IF(終値!A249="","",IF(AND(高値!P249&gt;高値!O249,高値!P249&gt;高値!N249,高値!P249&gt;高値!Q249,高値!P249&gt;高値!R249),11,""))</f>
        <v>11</v>
      </c>
      <c r="AM249" s="500" t="str">
        <f>IF(終値!A249="","",IF(AND(高値!Q249&gt;高値!P249,高値!Q249&gt;高値!O249,高値!Q249&gt;高値!R249,高値!Q249&gt;高値!S249),12,""))</f>
        <v/>
      </c>
      <c r="AN249" s="500" t="str">
        <f>IF(終値!A249="","",IF(AND(高値!R249&gt;高値!Q249,高値!R249&gt;高値!P249,高値!R249&gt;高値!S249,高値!R249&gt;高値!T249),13,""))</f>
        <v/>
      </c>
      <c r="AO249" s="500" t="str">
        <f>IF(終値!A249="","",IF(AND(高値!S249&gt;高値!R249,高値!S249&gt;高値!Q249,高値!S249&gt;高値!T249,高値!S249&gt;高値!U249),14,""))</f>
        <v/>
      </c>
      <c r="AP249" s="500">
        <f>IF(終値!A249="","",IF(AND(高値!T249&gt;高値!S249,高値!T249&gt;高値!R249,高値!T249&gt;高値!U249,高値!T249&gt;高値!V249),15,""))</f>
        <v>15</v>
      </c>
      <c r="AQ249" s="500" t="str">
        <f>IF(終値!A249="","",IF(AND(高値!U249&gt;高値!T249,高値!U249&gt;高値!S249,高値!U249&gt;高値!V249,高値!U249&gt;高値!W249),16,""))</f>
        <v/>
      </c>
      <c r="AR249" s="500" t="str">
        <f>IF(終値!A249="","",IF(AND(高値!V249&gt;高値!U249,高値!V249&gt;高値!T249,高値!V249&gt;高値!W249,高値!V249&gt;高値!X249),17,""))</f>
        <v/>
      </c>
      <c r="AS249" s="500" t="str">
        <f>IF(終値!A249="","",IF(AND(高値!W249&gt;高値!V249,高値!W249&gt;高値!U249,高値!W249&gt;高値!X249,高値!W249&gt;高値!Y249),18,""))</f>
        <v/>
      </c>
      <c r="AT249" s="500" t="str">
        <f>IF(終値!A249="","",IF(AND(高値!X249&gt;高値!W249,高値!X249&gt;高値!V249,高値!X249&gt;高値!Y249,高値!X249&gt;高値!Z249),19,""))</f>
        <v/>
      </c>
      <c r="AU249" s="500" t="str">
        <f>IF(終値!A249="","",IF(AND(高値!Y249&gt;高値!X249,高値!Y249&gt;高値!W249,高値!Y249&gt;高値!Z249,高値!Y249&gt;高値!AA249),20,""))</f>
        <v/>
      </c>
      <c r="AV249" s="500">
        <f>IF(終値!A249="","",IF(AND(高値!Z249&gt;高値!Y249,高値!Z249&gt;高値!X249,高値!Z249&gt;高値!AA249,高値!Z249&gt;高値!AB249),21,""))</f>
        <v>21</v>
      </c>
      <c r="AW249" s="500" t="str">
        <f>IF(終値!A249="","",IF(AND(高値!AA249&gt;高値!Z249,高値!AA249&gt;高値!Y249,高値!AA249&gt;高値!AB249,高値!AA249&gt;高値!AC249),22,""))</f>
        <v/>
      </c>
      <c r="AX249" s="500" t="str">
        <f>IF(終値!A249="","",IF(AND(高値!AB249&gt;高値!AA249,高値!AB249&gt;高値!Z249,高値!AB249&gt;高値!AC249,高値!AB249&gt;高値!AD249),23,""))</f>
        <v/>
      </c>
      <c r="AY249" s="500" t="str">
        <f>IF(終値!A249="","",IF(AND(高値!AC249&gt;高値!AB249,高値!AC249&gt;高値!AA249,高値!AC249&gt;高値!AD249,高値!AC249&gt;高値!AE249),24,""))</f>
        <v/>
      </c>
      <c r="AZ249" s="500">
        <f>IF(終値!A249="","",IF(AND(高値!AD249&gt;高値!AC249,高値!AD249&gt;高値!AB249,高値!AD249&gt;高値!AE249,高値!AD249&gt;高値!AF249),25,""))</f>
        <v>25</v>
      </c>
      <c r="BA249" s="500" t="str">
        <f>IF(終値!A249="","",IF(AND(高値!AE249&gt;高値!AD249,高値!AE249&gt;高値!AC249,高値!AE249&gt;高値!AF249,高値!AE249&gt;高値!AG249),26,""))</f>
        <v/>
      </c>
      <c r="BB249" s="500" t="str">
        <f>IF(終値!A249="","",IF(AND(高値!AF249&gt;高値!AE249,高値!AF249&gt;高値!AD249,高値!AF249&gt;高値!AG249,高値!AF249&gt;高値!AH249),27,""))</f>
        <v/>
      </c>
      <c r="BC249" s="500">
        <f>IF(終値!A249="","",IF(AND(高値!AG249&gt;高値!AF249,高値!AG249&gt;高値!AE249,高値!AG249&gt;高値!AH249,高値!AG249&gt;高値!AI249),28,""))</f>
        <v>28</v>
      </c>
      <c r="BD249" s="500">
        <f t="shared" si="18"/>
        <v>6</v>
      </c>
      <c r="BE249" s="500">
        <f t="shared" si="19"/>
        <v>6</v>
      </c>
      <c r="BF249" s="500">
        <f t="shared" si="20"/>
        <v>13</v>
      </c>
      <c r="BG249" s="500">
        <f>IF($BE249="","",INDEX(安値!$E249:$CZ249,1,$BE249+1))</f>
        <v>4708</v>
      </c>
      <c r="BH249" s="500">
        <f>IF($BF249="","",INDEX(安値!$E249:$CZ249,1,$BF249+1))</f>
        <v>5210</v>
      </c>
      <c r="BI249" s="500">
        <f>IF($BF249="","",MAX(INDEX(高値!$E249:$CZ249,1,$BE249+1):INDEX(高値!$E249:$CZ249,1,$BF249+1)))</f>
        <v>5854</v>
      </c>
      <c r="BJ249" s="500">
        <f>IF($BF249="","",AVERAGE(INDEX(終値!$E249:$CZ249,1,$BF249+1):INDEX(終値!$E249:$CZ249,1,$BF249+20))-2*STDEVP(INDEX(終値!$E249:$CZ249,1,$BF249+1):INDEX(終値!$E249:$CZ249,1,$BF249+20)))</f>
        <v>5525.8878713716376</v>
      </c>
      <c r="BK249" s="500">
        <f>IF($BE249="","",AVERAGE(INDEX(終値!$E249:$CZ249,1,$BE249+1):INDEX(終値!$E249:$CZ249,1,$BE249+20))-2*STDEVP(INDEX(終値!$E249:$CZ249,1,$BE249+1):INDEX(終値!$E249:$CZ249,1,$BE249+20)))</f>
        <v>5090.2316021280949</v>
      </c>
      <c r="BL249" s="500">
        <f t="shared" si="21"/>
        <v>5</v>
      </c>
      <c r="BM249" s="500">
        <f t="shared" si="22"/>
        <v>11</v>
      </c>
      <c r="BN249" s="500">
        <f t="shared" si="23"/>
        <v>15</v>
      </c>
      <c r="BO249" s="500">
        <f>IF($BM249="","",INDEX(高値!$E249:$CZ249,1,$BM249+1))</f>
        <v>5854</v>
      </c>
      <c r="BP249" s="500">
        <f>IF($BN249="","",INDEX(高値!$E249:$CZ249,1,$BN249+1))</f>
        <v>6288</v>
      </c>
      <c r="BQ249" s="500">
        <f>IF($BN249="","",MIN(INDEX(安値!$E249:$CZ249,1,$BM249+1):INDEX(安値!$E249:$CZ249,1,$BN249+1)))</f>
        <v>5210</v>
      </c>
      <c r="BR249" s="500">
        <f>IF($BN249="","",AVERAGE(INDEX(終値!$E249:$CZ249,1,$BN249+1):INDEX(終値!$E249:$CZ249,1,$BN249+20))+2*STDEVP(INDEX(終値!$E249:$CZ249,1,$BN249+1):INDEX(終値!$E249:$CZ249,1,$BN249+20)))</f>
        <v>6739.0998571428381</v>
      </c>
      <c r="BS249" s="500">
        <f>IF($BM249="","",AVERAGE(INDEX(終値!$E249:$CZ249,1,$BM249+1):INDEX(終値!$E249:$CZ249,1,$BM249+20))+2*STDEVP(INDEX(終値!$E249:$CZ249,1,$BM249+1):INDEX(終値!$E249:$CZ249,1,$BM249+20)))</f>
        <v>6551.5327551100445</v>
      </c>
      <c r="BT249" s="497" t="str">
        <f>IFERROR(IF(AND($BD249&gt;=2,ABS($BG249-$BH249)/$BH249&lt;=BB設定!$B$12,$BI249&gt;=MAX($BH249,$BG249)*(1+BB設定!$B$13),終値!E249&gt;$BG249),IF(OR(終値!E249&gt;=$BI249,AND($BH249&lt;$BJ249,$BG249&gt;=$BK249)),"二番底W▲","二番底W形成"),IF(AND($BL249&gt;=2,ABS($BO249-$BP249)/$BP249&lt;=BB設定!$B$12,$BQ249&lt;=MIN($BP249,$BO249)*(1-BB設定!$B$13),終値!E249&lt;$BO249),IF(OR(終値!E249&lt;=$BQ249,AND($BP249&gt;$BR249,$BO249&lt;=$BS249)),"二番天井M▼","二番天井M形成"),"－")),"－")</f>
        <v>－</v>
      </c>
    </row>
    <row r="250" spans="2:72">
      <c r="B250" s="500" t="str">
        <f>IF(終値!A250="","",IF(AND(安値!G250&lt;安値!F250,安値!G250&lt;安値!E250,安値!G250&lt;安値!H250,安値!G250&lt;安値!I250),2,""))</f>
        <v/>
      </c>
      <c r="C250" s="500">
        <f>IF(終値!A250="","",IF(AND(安値!H250&lt;安値!G250,安値!H250&lt;安値!F250,安値!H250&lt;安値!I250,安値!H250&lt;安値!J250),3,""))</f>
        <v>3</v>
      </c>
      <c r="D250" s="500" t="str">
        <f>IF(終値!A250="","",IF(AND(安値!I250&lt;安値!H250,安値!I250&lt;安値!G250,安値!I250&lt;安値!J250,安値!I250&lt;安値!K250),4,""))</f>
        <v/>
      </c>
      <c r="E250" s="500" t="str">
        <f>IF(終値!A250="","",IF(AND(安値!J250&lt;安値!I250,安値!J250&lt;安値!H250,安値!J250&lt;安値!K250,安値!J250&lt;安値!L250),5,""))</f>
        <v/>
      </c>
      <c r="F250" s="500">
        <f>IF(終値!A250="","",IF(AND(安値!K250&lt;安値!J250,安値!K250&lt;安値!I250,安値!K250&lt;安値!L250,安値!K250&lt;安値!M250),6,""))</f>
        <v>6</v>
      </c>
      <c r="G250" s="500" t="str">
        <f>IF(終値!A250="","",IF(AND(安値!L250&lt;安値!K250,安値!L250&lt;安値!J250,安値!L250&lt;安値!M250,安値!L250&lt;安値!N250),7,""))</f>
        <v/>
      </c>
      <c r="H250" s="500" t="str">
        <f>IF(終値!A250="","",IF(AND(安値!M250&lt;安値!L250,安値!M250&lt;安値!K250,安値!M250&lt;安値!N250,安値!M250&lt;安値!O250),8,""))</f>
        <v/>
      </c>
      <c r="I250" s="500" t="str">
        <f>IF(終値!A250="","",IF(AND(安値!N250&lt;安値!M250,安値!N250&lt;安値!L250,安値!N250&lt;安値!O250,安値!N250&lt;安値!P250),9,""))</f>
        <v/>
      </c>
      <c r="J250" s="500" t="str">
        <f>IF(終値!A250="","",IF(AND(安値!O250&lt;安値!N250,安値!O250&lt;安値!M250,安値!O250&lt;安値!P250,安値!O250&lt;安値!Q250),10,""))</f>
        <v/>
      </c>
      <c r="K250" s="500" t="str">
        <f>IF(終値!A250="","",IF(AND(安値!P250&lt;安値!O250,安値!P250&lt;安値!N250,安値!P250&lt;安値!Q250,安値!P250&lt;安値!R250),11,""))</f>
        <v/>
      </c>
      <c r="L250" s="500" t="str">
        <f>IF(終値!A250="","",IF(AND(安値!Q250&lt;安値!P250,安値!Q250&lt;安値!O250,安値!Q250&lt;安値!R250,安値!Q250&lt;安値!S250),12,""))</f>
        <v/>
      </c>
      <c r="M250" s="500">
        <f>IF(終値!A250="","",IF(AND(安値!R250&lt;安値!Q250,安値!R250&lt;安値!P250,安値!R250&lt;安値!S250,安値!R250&lt;安値!T250),13,""))</f>
        <v>13</v>
      </c>
      <c r="N250" s="500" t="str">
        <f>IF(終値!A250="","",IF(AND(安値!S250&lt;安値!R250,安値!S250&lt;安値!Q250,安値!S250&lt;安値!T250,安値!S250&lt;安値!U250),14,""))</f>
        <v/>
      </c>
      <c r="O250" s="500" t="str">
        <f>IF(終値!A250="","",IF(AND(安値!T250&lt;安値!S250,安値!T250&lt;安値!R250,安値!T250&lt;安値!U250,安値!T250&lt;安値!V250),15,""))</f>
        <v/>
      </c>
      <c r="P250" s="500" t="str">
        <f>IF(終値!A250="","",IF(AND(安値!U250&lt;安値!T250,安値!U250&lt;安値!S250,安値!U250&lt;安値!V250,安値!U250&lt;安値!W250),16,""))</f>
        <v/>
      </c>
      <c r="Q250" s="500" t="str">
        <f>IF(終値!A250="","",IF(AND(安値!V250&lt;安値!U250,安値!V250&lt;安値!T250,安値!V250&lt;安値!W250,安値!V250&lt;安値!X250),17,""))</f>
        <v/>
      </c>
      <c r="R250" s="500" t="str">
        <f>IF(終値!A250="","",IF(AND(安値!W250&lt;安値!V250,安値!W250&lt;安値!U250,安値!W250&lt;安値!X250,安値!W250&lt;安値!Y250),18,""))</f>
        <v/>
      </c>
      <c r="S250" s="500">
        <f>IF(終値!A250="","",IF(AND(安値!X250&lt;安値!W250,安値!X250&lt;安値!V250,安値!X250&lt;安値!Y250,安値!X250&lt;安値!Z250),19,""))</f>
        <v>19</v>
      </c>
      <c r="T250" s="500" t="str">
        <f>IF(終値!A250="","",IF(AND(安値!Y250&lt;安値!X250,安値!Y250&lt;安値!W250,安値!Y250&lt;安値!Z250,安値!Y250&lt;安値!AA250),20,""))</f>
        <v/>
      </c>
      <c r="U250" s="500" t="str">
        <f>IF(終値!A250="","",IF(AND(安値!Z250&lt;安値!Y250,安値!Z250&lt;安値!X250,安値!Z250&lt;安値!AA250,安値!Z250&lt;安値!AB250),21,""))</f>
        <v/>
      </c>
      <c r="V250" s="500" t="str">
        <f>IF(終値!A250="","",IF(AND(安値!AA250&lt;安値!Z250,安値!AA250&lt;安値!Y250,安値!AA250&lt;安値!AB250,安値!AA250&lt;安値!AC250),22,""))</f>
        <v/>
      </c>
      <c r="W250" s="500" t="str">
        <f>IF(終値!A250="","",IF(AND(安値!AB250&lt;安値!AA250,安値!AB250&lt;安値!Z250,安値!AB250&lt;安値!AC250,安値!AB250&lt;安値!AD250),23,""))</f>
        <v/>
      </c>
      <c r="X250" s="500" t="str">
        <f>IF(終値!A250="","",IF(AND(安値!AC250&lt;安値!AB250,安値!AC250&lt;安値!AA250,安値!AC250&lt;安値!AD250,安値!AC250&lt;安値!AE250),24,""))</f>
        <v/>
      </c>
      <c r="Y250" s="500" t="str">
        <f>IF(終値!A250="","",IF(AND(安値!AD250&lt;安値!AC250,安値!AD250&lt;安値!AB250,安値!AD250&lt;安値!AE250,安値!AD250&lt;安値!AF250),25,""))</f>
        <v/>
      </c>
      <c r="Z250" s="500" t="str">
        <f>IF(終値!A250="","",IF(AND(安値!AE250&lt;安値!AD250,安値!AE250&lt;安値!AC250,安値!AE250&lt;安値!AF250,安値!AE250&lt;安値!AG250),26,""))</f>
        <v/>
      </c>
      <c r="AA250" s="500" t="str">
        <f>IF(終値!A250="","",IF(AND(安値!AF250&lt;安値!AE250,安値!AF250&lt;安値!AD250,安値!AF250&lt;安値!AG250,安値!AF250&lt;安値!AH250),27,""))</f>
        <v/>
      </c>
      <c r="AB250" s="500" t="str">
        <f>IF(終値!A250="","",IF(AND(安値!AG250&lt;安値!AF250,安値!AG250&lt;安値!AE250,安値!AG250&lt;安値!AH250,安値!AG250&lt;安値!AI250),28,""))</f>
        <v/>
      </c>
      <c r="AC250" s="500" t="str">
        <f>IF(終値!A250="","",IF(AND(高値!G250&gt;高値!F250,高値!G250&gt;高値!E250,高値!G250&gt;高値!H250,高値!G250&gt;高値!I250),2,""))</f>
        <v/>
      </c>
      <c r="AD250" s="500" t="str">
        <f>IF(終値!A250="","",IF(AND(高値!H250&gt;高値!G250,高値!H250&gt;高値!F250,高値!H250&gt;高値!I250,高値!H250&gt;高値!J250),3,""))</f>
        <v/>
      </c>
      <c r="AE250" s="500">
        <f>IF(終値!A250="","",IF(AND(高値!I250&gt;高値!H250,高値!I250&gt;高値!G250,高値!I250&gt;高値!J250,高値!I250&gt;高値!K250),4,""))</f>
        <v>4</v>
      </c>
      <c r="AF250" s="500" t="str">
        <f>IF(終値!A250="","",IF(AND(高値!J250&gt;高値!I250,高値!J250&gt;高値!H250,高値!J250&gt;高値!K250,高値!J250&gt;高値!L250),5,""))</f>
        <v/>
      </c>
      <c r="AG250" s="500" t="str">
        <f>IF(終値!A250="","",IF(AND(高値!K250&gt;高値!J250,高値!K250&gt;高値!I250,高値!K250&gt;高値!L250,高値!K250&gt;高値!M250),6,""))</f>
        <v/>
      </c>
      <c r="AH250" s="500" t="str">
        <f>IF(終値!A250="","",IF(AND(高値!L250&gt;高値!K250,高値!L250&gt;高値!J250,高値!L250&gt;高値!M250,高値!L250&gt;高値!N250),7,""))</f>
        <v/>
      </c>
      <c r="AI250" s="500" t="str">
        <f>IF(終値!A250="","",IF(AND(高値!M250&gt;高値!L250,高値!M250&gt;高値!K250,高値!M250&gt;高値!N250,高値!M250&gt;高値!O250),8,""))</f>
        <v/>
      </c>
      <c r="AJ250" s="500" t="str">
        <f>IF(終値!A250="","",IF(AND(高値!N250&gt;高値!M250,高値!N250&gt;高値!L250,高値!N250&gt;高値!O250,高値!N250&gt;高値!P250),9,""))</f>
        <v/>
      </c>
      <c r="AK250" s="500" t="str">
        <f>IF(終値!A250="","",IF(AND(高値!O250&gt;高値!N250,高値!O250&gt;高値!M250,高値!O250&gt;高値!P250,高値!O250&gt;高値!Q250),10,""))</f>
        <v/>
      </c>
      <c r="AL250" s="500" t="str">
        <f>IF(終値!A250="","",IF(AND(高値!P250&gt;高値!O250,高値!P250&gt;高値!N250,高値!P250&gt;高値!Q250,高値!P250&gt;高値!R250),11,""))</f>
        <v/>
      </c>
      <c r="AM250" s="500" t="str">
        <f>IF(終値!A250="","",IF(AND(高値!Q250&gt;高値!P250,高値!Q250&gt;高値!O250,高値!Q250&gt;高値!R250,高値!Q250&gt;高値!S250),12,""))</f>
        <v/>
      </c>
      <c r="AN250" s="500" t="str">
        <f>IF(終値!A250="","",IF(AND(高値!R250&gt;高値!Q250,高値!R250&gt;高値!P250,高値!R250&gt;高値!S250,高値!R250&gt;高値!T250),13,""))</f>
        <v/>
      </c>
      <c r="AO250" s="500" t="str">
        <f>IF(終値!A250="","",IF(AND(高値!S250&gt;高値!R250,高値!S250&gt;高値!Q250,高値!S250&gt;高値!T250,高値!S250&gt;高値!U250),14,""))</f>
        <v/>
      </c>
      <c r="AP250" s="500" t="str">
        <f>IF(終値!A250="","",IF(AND(高値!T250&gt;高値!S250,高値!T250&gt;高値!R250,高値!T250&gt;高値!U250,高値!T250&gt;高値!V250),15,""))</f>
        <v/>
      </c>
      <c r="AQ250" s="500">
        <f>IF(終値!A250="","",IF(AND(高値!U250&gt;高値!T250,高値!U250&gt;高値!S250,高値!U250&gt;高値!V250,高値!U250&gt;高値!W250),16,""))</f>
        <v>16</v>
      </c>
      <c r="AR250" s="500" t="str">
        <f>IF(終値!A250="","",IF(AND(高値!V250&gt;高値!U250,高値!V250&gt;高値!T250,高値!V250&gt;高値!W250,高値!V250&gt;高値!X250),17,""))</f>
        <v/>
      </c>
      <c r="AS250" s="500" t="str">
        <f>IF(終値!A250="","",IF(AND(高値!W250&gt;高値!V250,高値!W250&gt;高値!U250,高値!W250&gt;高値!X250,高値!W250&gt;高値!Y250),18,""))</f>
        <v/>
      </c>
      <c r="AT250" s="500" t="str">
        <f>IF(終値!A250="","",IF(AND(高値!X250&gt;高値!W250,高値!X250&gt;高値!V250,高値!X250&gt;高値!Y250,高値!X250&gt;高値!Z250),19,""))</f>
        <v/>
      </c>
      <c r="AU250" s="500" t="str">
        <f>IF(終値!A250="","",IF(AND(高値!Y250&gt;高値!X250,高値!Y250&gt;高値!W250,高値!Y250&gt;高値!Z250,高値!Y250&gt;高値!AA250),20,""))</f>
        <v/>
      </c>
      <c r="AV250" s="500" t="str">
        <f>IF(終値!A250="","",IF(AND(高値!Z250&gt;高値!Y250,高値!Z250&gt;高値!X250,高値!Z250&gt;高値!AA250,高値!Z250&gt;高値!AB250),21,""))</f>
        <v/>
      </c>
      <c r="AW250" s="500">
        <f>IF(終値!A250="","",IF(AND(高値!AA250&gt;高値!Z250,高値!AA250&gt;高値!Y250,高値!AA250&gt;高値!AB250,高値!AA250&gt;高値!AC250),22,""))</f>
        <v>22</v>
      </c>
      <c r="AX250" s="500" t="str">
        <f>IF(終値!A250="","",IF(AND(高値!AB250&gt;高値!AA250,高値!AB250&gt;高値!Z250,高値!AB250&gt;高値!AC250,高値!AB250&gt;高値!AD250),23,""))</f>
        <v/>
      </c>
      <c r="AY250" s="500" t="str">
        <f>IF(終値!A250="","",IF(AND(高値!AC250&gt;高値!AB250,高値!AC250&gt;高値!AA250,高値!AC250&gt;高値!AD250,高値!AC250&gt;高値!AE250),24,""))</f>
        <v/>
      </c>
      <c r="AZ250" s="500" t="str">
        <f>IF(終値!A250="","",IF(AND(高値!AD250&gt;高値!AC250,高値!AD250&gt;高値!AB250,高値!AD250&gt;高値!AE250,高値!AD250&gt;高値!AF250),25,""))</f>
        <v/>
      </c>
      <c r="BA250" s="500" t="str">
        <f>IF(終値!A250="","",IF(AND(高値!AE250&gt;高値!AD250,高値!AE250&gt;高値!AC250,高値!AE250&gt;高値!AF250,高値!AE250&gt;高値!AG250),26,""))</f>
        <v/>
      </c>
      <c r="BB250" s="500" t="str">
        <f>IF(終値!A250="","",IF(AND(高値!AF250&gt;高値!AE250,高値!AF250&gt;高値!AD250,高値!AF250&gt;高値!AG250,高値!AF250&gt;高値!AH250),27,""))</f>
        <v/>
      </c>
      <c r="BC250" s="500" t="str">
        <f>IF(終値!A250="","",IF(AND(高値!AG250&gt;高値!AF250,高値!AG250&gt;高値!AE250,高値!AG250&gt;高値!AH250,高値!AG250&gt;高値!AI250),28,""))</f>
        <v/>
      </c>
      <c r="BD250" s="500">
        <f t="shared" si="18"/>
        <v>4</v>
      </c>
      <c r="BE250" s="500">
        <f t="shared" si="19"/>
        <v>3</v>
      </c>
      <c r="BF250" s="500">
        <f t="shared" si="20"/>
        <v>6</v>
      </c>
      <c r="BG250" s="500">
        <f>IF($BE250="","",INDEX(安値!$E250:$CZ250,1,$BE250+1))</f>
        <v>805</v>
      </c>
      <c r="BH250" s="500">
        <f>IF($BF250="","",INDEX(安値!$E250:$CZ250,1,$BF250+1))</f>
        <v>807</v>
      </c>
      <c r="BI250" s="500">
        <f>IF($BF250="","",MAX(INDEX(高値!$E250:$CZ250,1,$BE250+1):INDEX(高値!$E250:$CZ250,1,$BF250+1)))</f>
        <v>838</v>
      </c>
      <c r="BJ250" s="500">
        <f>IF($BF250="","",AVERAGE(INDEX(終値!$E250:$CZ250,1,$BF250+1):INDEX(終値!$E250:$CZ250,1,$BF250+20))-2*STDEVP(INDEX(終値!$E250:$CZ250,1,$BF250+1):INDEX(終値!$E250:$CZ250,1,$BF250+20)))</f>
        <v>819.01476044607125</v>
      </c>
      <c r="BK250" s="500">
        <f>IF($BE250="","",AVERAGE(INDEX(終値!$E250:$CZ250,1,$BE250+1):INDEX(終値!$E250:$CZ250,1,$BE250+20))-2*STDEVP(INDEX(終値!$E250:$CZ250,1,$BE250+1):INDEX(終値!$E250:$CZ250,1,$BE250+20)))</f>
        <v>804.08496241046532</v>
      </c>
      <c r="BL250" s="500">
        <f t="shared" si="21"/>
        <v>3</v>
      </c>
      <c r="BM250" s="500">
        <f t="shared" si="22"/>
        <v>4</v>
      </c>
      <c r="BN250" s="500">
        <f t="shared" si="23"/>
        <v>16</v>
      </c>
      <c r="BO250" s="500">
        <f>IF($BM250="","",INDEX(高値!$E250:$CZ250,1,$BM250+1))</f>
        <v>838</v>
      </c>
      <c r="BP250" s="500">
        <f>IF($BN250="","",INDEX(高値!$E250:$CZ250,1,$BN250+1))</f>
        <v>920</v>
      </c>
      <c r="BQ250" s="500">
        <f>IF($BN250="","",MIN(INDEX(安値!$E250:$CZ250,1,$BM250+1):INDEX(安値!$E250:$CZ250,1,$BN250+1)))</f>
        <v>807</v>
      </c>
      <c r="BR250" s="500">
        <f>IF($BN250="","",AVERAGE(INDEX(終値!$E250:$CZ250,1,$BN250+1):INDEX(終値!$E250:$CZ250,1,$BN250+20))+2*STDEVP(INDEX(終値!$E250:$CZ250,1,$BN250+1):INDEX(終値!$E250:$CZ250,1,$BN250+20)))</f>
        <v>926.58692513569827</v>
      </c>
      <c r="BS250" s="500">
        <f>IF($BM250="","",AVERAGE(INDEX(終値!$E250:$CZ250,1,$BM250+1):INDEX(終値!$E250:$CZ250,1,$BM250+20))+2*STDEVP(INDEX(終値!$E250:$CZ250,1,$BM250+1):INDEX(終値!$E250:$CZ250,1,$BM250+20)))</f>
        <v>932.59973853525048</v>
      </c>
      <c r="BT250" s="497" t="str">
        <f>IFERROR(IF(AND($BD250&gt;=2,ABS($BG250-$BH250)/$BH250&lt;=BB設定!$B$12,$BI250&gt;=MAX($BH250,$BG250)*(1+BB設定!$B$13),終値!E250&gt;$BG250),IF(OR(終値!E250&gt;=$BI250,AND($BH250&lt;$BJ250,$BG250&gt;=$BK250)),"二番底W▲","二番底W形成"),IF(AND($BL250&gt;=2,ABS($BO250-$BP250)/$BP250&lt;=BB設定!$B$12,$BQ250&lt;=MIN($BP250,$BO250)*(1-BB設定!$B$13),終値!E250&lt;$BO250),IF(OR(終値!E250&lt;=$BQ250,AND($BP250&gt;$BR250,$BO250&lt;=$BS250)),"二番天井M▼","二番天井M形成"),"－")),"－")</f>
        <v>二番底W▲</v>
      </c>
    </row>
    <row r="251" spans="2:72">
      <c r="B251" s="500" t="str">
        <f>IF(終値!A251="","",IF(AND(安値!G251&lt;安値!F251,安値!G251&lt;安値!E251,安値!G251&lt;安値!H251,安値!G251&lt;安値!I251),2,""))</f>
        <v/>
      </c>
      <c r="C251" s="500" t="str">
        <f>IF(終値!A251="","",IF(AND(安値!H251&lt;安値!G251,安値!H251&lt;安値!F251,安値!H251&lt;安値!I251,安値!H251&lt;安値!J251),3,""))</f>
        <v/>
      </c>
      <c r="D251" s="500" t="str">
        <f>IF(終値!A251="","",IF(AND(安値!I251&lt;安値!H251,安値!I251&lt;安値!G251,安値!I251&lt;安値!J251,安値!I251&lt;安値!K251),4,""))</f>
        <v/>
      </c>
      <c r="E251" s="500" t="str">
        <f>IF(終値!A251="","",IF(AND(安値!J251&lt;安値!I251,安値!J251&lt;安値!H251,安値!J251&lt;安値!K251,安値!J251&lt;安値!L251),5,""))</f>
        <v/>
      </c>
      <c r="F251" s="500">
        <f>IF(終値!A251="","",IF(AND(安値!K251&lt;安値!J251,安値!K251&lt;安値!I251,安値!K251&lt;安値!L251,安値!K251&lt;安値!M251),6,""))</f>
        <v>6</v>
      </c>
      <c r="G251" s="500" t="str">
        <f>IF(終値!A251="","",IF(AND(安値!L251&lt;安値!K251,安値!L251&lt;安値!J251,安値!L251&lt;安値!M251,安値!L251&lt;安値!N251),7,""))</f>
        <v/>
      </c>
      <c r="H251" s="500" t="str">
        <f>IF(終値!A251="","",IF(AND(安値!M251&lt;安値!L251,安値!M251&lt;安値!K251,安値!M251&lt;安値!N251,安値!M251&lt;安値!O251),8,""))</f>
        <v/>
      </c>
      <c r="I251" s="500" t="str">
        <f>IF(終値!A251="","",IF(AND(安値!N251&lt;安値!M251,安値!N251&lt;安値!L251,安値!N251&lt;安値!O251,安値!N251&lt;安値!P251),9,""))</f>
        <v/>
      </c>
      <c r="J251" s="500" t="str">
        <f>IF(終値!A251="","",IF(AND(安値!O251&lt;安値!N251,安値!O251&lt;安値!M251,安値!O251&lt;安値!P251,安値!O251&lt;安値!Q251),10,""))</f>
        <v/>
      </c>
      <c r="K251" s="500" t="str">
        <f>IF(終値!A251="","",IF(AND(安値!P251&lt;安値!O251,安値!P251&lt;安値!N251,安値!P251&lt;安値!Q251,安値!P251&lt;安値!R251),11,""))</f>
        <v/>
      </c>
      <c r="L251" s="500" t="str">
        <f>IF(終値!A251="","",IF(AND(安値!Q251&lt;安値!P251,安値!Q251&lt;安値!O251,安値!Q251&lt;安値!R251,安値!Q251&lt;安値!S251),12,""))</f>
        <v/>
      </c>
      <c r="M251" s="500" t="str">
        <f>IF(終値!A251="","",IF(AND(安値!R251&lt;安値!Q251,安値!R251&lt;安値!P251,安値!R251&lt;安値!S251,安値!R251&lt;安値!T251),13,""))</f>
        <v/>
      </c>
      <c r="N251" s="500" t="str">
        <f>IF(終値!A251="","",IF(AND(安値!S251&lt;安値!R251,安値!S251&lt;安値!Q251,安値!S251&lt;安値!T251,安値!S251&lt;安値!U251),14,""))</f>
        <v/>
      </c>
      <c r="O251" s="500" t="str">
        <f>IF(終値!A251="","",IF(AND(安値!T251&lt;安値!S251,安値!T251&lt;安値!R251,安値!T251&lt;安値!U251,安値!T251&lt;安値!V251),15,""))</f>
        <v/>
      </c>
      <c r="P251" s="500" t="str">
        <f>IF(終値!A251="","",IF(AND(安値!U251&lt;安値!T251,安値!U251&lt;安値!S251,安値!U251&lt;安値!V251,安値!U251&lt;安値!W251),16,""))</f>
        <v/>
      </c>
      <c r="Q251" s="500" t="str">
        <f>IF(終値!A251="","",IF(AND(安値!V251&lt;安値!U251,安値!V251&lt;安値!T251,安値!V251&lt;安値!W251,安値!V251&lt;安値!X251),17,""))</f>
        <v/>
      </c>
      <c r="R251" s="500" t="str">
        <f>IF(終値!A251="","",IF(AND(安値!W251&lt;安値!V251,安値!W251&lt;安値!U251,安値!W251&lt;安値!X251,安値!W251&lt;安値!Y251),18,""))</f>
        <v/>
      </c>
      <c r="S251" s="500">
        <f>IF(終値!A251="","",IF(AND(安値!X251&lt;安値!W251,安値!X251&lt;安値!V251,安値!X251&lt;安値!Y251,安値!X251&lt;安値!Z251),19,""))</f>
        <v>19</v>
      </c>
      <c r="T251" s="500" t="str">
        <f>IF(終値!A251="","",IF(AND(安値!Y251&lt;安値!X251,安値!Y251&lt;安値!W251,安値!Y251&lt;安値!Z251,安値!Y251&lt;安値!AA251),20,""))</f>
        <v/>
      </c>
      <c r="U251" s="500" t="str">
        <f>IF(終値!A251="","",IF(AND(安値!Z251&lt;安値!Y251,安値!Z251&lt;安値!X251,安値!Z251&lt;安値!AA251,安値!Z251&lt;安値!AB251),21,""))</f>
        <v/>
      </c>
      <c r="V251" s="500" t="str">
        <f>IF(終値!A251="","",IF(AND(安値!AA251&lt;安値!Z251,安値!AA251&lt;安値!Y251,安値!AA251&lt;安値!AB251,安値!AA251&lt;安値!AC251),22,""))</f>
        <v/>
      </c>
      <c r="W251" s="500" t="str">
        <f>IF(終値!A251="","",IF(AND(安値!AB251&lt;安値!AA251,安値!AB251&lt;安値!Z251,安値!AB251&lt;安値!AC251,安値!AB251&lt;安値!AD251),23,""))</f>
        <v/>
      </c>
      <c r="X251" s="500" t="str">
        <f>IF(終値!A251="","",IF(AND(安値!AC251&lt;安値!AB251,安値!AC251&lt;安値!AA251,安値!AC251&lt;安値!AD251,安値!AC251&lt;安値!AE251),24,""))</f>
        <v/>
      </c>
      <c r="Y251" s="500" t="str">
        <f>IF(終値!A251="","",IF(AND(安値!AD251&lt;安値!AC251,安値!AD251&lt;安値!AB251,安値!AD251&lt;安値!AE251,安値!AD251&lt;安値!AF251),25,""))</f>
        <v/>
      </c>
      <c r="Z251" s="500" t="str">
        <f>IF(終値!A251="","",IF(AND(安値!AE251&lt;安値!AD251,安値!AE251&lt;安値!AC251,安値!AE251&lt;安値!AF251,安値!AE251&lt;安値!AG251),26,""))</f>
        <v/>
      </c>
      <c r="AA251" s="500" t="str">
        <f>IF(終値!A251="","",IF(AND(安値!AF251&lt;安値!AE251,安値!AF251&lt;安値!AD251,安値!AF251&lt;安値!AG251,安値!AF251&lt;安値!AH251),27,""))</f>
        <v/>
      </c>
      <c r="AB251" s="500">
        <f>IF(終値!A251="","",IF(AND(安値!AG251&lt;安値!AF251,安値!AG251&lt;安値!AE251,安値!AG251&lt;安値!AH251,安値!AG251&lt;安値!AI251),28,""))</f>
        <v>28</v>
      </c>
      <c r="AC251" s="500">
        <f>IF(終値!A251="","",IF(AND(高値!G251&gt;高値!F251,高値!G251&gt;高値!E251,高値!G251&gt;高値!H251,高値!G251&gt;高値!I251),2,""))</f>
        <v>2</v>
      </c>
      <c r="AD251" s="500" t="str">
        <f>IF(終値!A251="","",IF(AND(高値!H251&gt;高値!G251,高値!H251&gt;高値!F251,高値!H251&gt;高値!I251,高値!H251&gt;高値!J251),3,""))</f>
        <v/>
      </c>
      <c r="AE251" s="500" t="str">
        <f>IF(終値!A251="","",IF(AND(高値!I251&gt;高値!H251,高値!I251&gt;高値!G251,高値!I251&gt;高値!J251,高値!I251&gt;高値!K251),4,""))</f>
        <v/>
      </c>
      <c r="AF251" s="500" t="str">
        <f>IF(終値!A251="","",IF(AND(高値!J251&gt;高値!I251,高値!J251&gt;高値!H251,高値!J251&gt;高値!K251,高値!J251&gt;高値!L251),5,""))</f>
        <v/>
      </c>
      <c r="AG251" s="500" t="str">
        <f>IF(終値!A251="","",IF(AND(高値!K251&gt;高値!J251,高値!K251&gt;高値!I251,高値!K251&gt;高値!L251,高値!K251&gt;高値!M251),6,""))</f>
        <v/>
      </c>
      <c r="AH251" s="500" t="str">
        <f>IF(終値!A251="","",IF(AND(高値!L251&gt;高値!K251,高値!L251&gt;高値!J251,高値!L251&gt;高値!M251,高値!L251&gt;高値!N251),7,""))</f>
        <v/>
      </c>
      <c r="AI251" s="500" t="str">
        <f>IF(終値!A251="","",IF(AND(高値!M251&gt;高値!L251,高値!M251&gt;高値!K251,高値!M251&gt;高値!N251,高値!M251&gt;高値!O251),8,""))</f>
        <v/>
      </c>
      <c r="AJ251" s="500" t="str">
        <f>IF(終値!A251="","",IF(AND(高値!N251&gt;高値!M251,高値!N251&gt;高値!L251,高値!N251&gt;高値!O251,高値!N251&gt;高値!P251),9,""))</f>
        <v/>
      </c>
      <c r="AK251" s="500" t="str">
        <f>IF(終値!A251="","",IF(AND(高値!O251&gt;高値!N251,高値!O251&gt;高値!M251,高値!O251&gt;高値!P251,高値!O251&gt;高値!Q251),10,""))</f>
        <v/>
      </c>
      <c r="AL251" s="500">
        <f>IF(終値!A251="","",IF(AND(高値!P251&gt;高値!O251,高値!P251&gt;高値!N251,高値!P251&gt;高値!Q251,高値!P251&gt;高値!R251),11,""))</f>
        <v>11</v>
      </c>
      <c r="AM251" s="500" t="str">
        <f>IF(終値!A251="","",IF(AND(高値!Q251&gt;高値!P251,高値!Q251&gt;高値!O251,高値!Q251&gt;高値!R251,高値!Q251&gt;高値!S251),12,""))</f>
        <v/>
      </c>
      <c r="AN251" s="500" t="str">
        <f>IF(終値!A251="","",IF(AND(高値!R251&gt;高値!Q251,高値!R251&gt;高値!P251,高値!R251&gt;高値!S251,高値!R251&gt;高値!T251),13,""))</f>
        <v/>
      </c>
      <c r="AO251" s="500" t="str">
        <f>IF(終値!A251="","",IF(AND(高値!S251&gt;高値!R251,高値!S251&gt;高値!Q251,高値!S251&gt;高値!T251,高値!S251&gt;高値!U251),14,""))</f>
        <v/>
      </c>
      <c r="AP251" s="500" t="str">
        <f>IF(終値!A251="","",IF(AND(高値!T251&gt;高値!S251,高値!T251&gt;高値!R251,高値!T251&gt;高値!U251,高値!T251&gt;高値!V251),15,""))</f>
        <v/>
      </c>
      <c r="AQ251" s="500" t="str">
        <f>IF(終値!A251="","",IF(AND(高値!U251&gt;高値!T251,高値!U251&gt;高値!S251,高値!U251&gt;高値!V251,高値!U251&gt;高値!W251),16,""))</f>
        <v/>
      </c>
      <c r="AR251" s="500" t="str">
        <f>IF(終値!A251="","",IF(AND(高値!V251&gt;高値!U251,高値!V251&gt;高値!T251,高値!V251&gt;高値!W251,高値!V251&gt;高値!X251),17,""))</f>
        <v/>
      </c>
      <c r="AS251" s="500" t="str">
        <f>IF(終値!A251="","",IF(AND(高値!W251&gt;高値!V251,高値!W251&gt;高値!U251,高値!W251&gt;高値!X251,高値!W251&gt;高値!Y251),18,""))</f>
        <v/>
      </c>
      <c r="AT251" s="500" t="str">
        <f>IF(終値!A251="","",IF(AND(高値!X251&gt;高値!W251,高値!X251&gt;高値!V251,高値!X251&gt;高値!Y251,高値!X251&gt;高値!Z251),19,""))</f>
        <v/>
      </c>
      <c r="AU251" s="500" t="str">
        <f>IF(終値!A251="","",IF(AND(高値!Y251&gt;高値!X251,高値!Y251&gt;高値!W251,高値!Y251&gt;高値!Z251,高値!Y251&gt;高値!AA251),20,""))</f>
        <v/>
      </c>
      <c r="AV251" s="500">
        <f>IF(終値!A251="","",IF(AND(高値!Z251&gt;高値!Y251,高値!Z251&gt;高値!X251,高値!Z251&gt;高値!AA251,高値!Z251&gt;高値!AB251),21,""))</f>
        <v>21</v>
      </c>
      <c r="AW251" s="500" t="str">
        <f>IF(終値!A251="","",IF(AND(高値!AA251&gt;高値!Z251,高値!AA251&gt;高値!Y251,高値!AA251&gt;高値!AB251,高値!AA251&gt;高値!AC251),22,""))</f>
        <v/>
      </c>
      <c r="AX251" s="500" t="str">
        <f>IF(終値!A251="","",IF(AND(高値!AB251&gt;高値!AA251,高値!AB251&gt;高値!Z251,高値!AB251&gt;高値!AC251,高値!AB251&gt;高値!AD251),23,""))</f>
        <v/>
      </c>
      <c r="AY251" s="500" t="str">
        <f>IF(終値!A251="","",IF(AND(高値!AC251&gt;高値!AB251,高値!AC251&gt;高値!AA251,高値!AC251&gt;高値!AD251,高値!AC251&gt;高値!AE251),24,""))</f>
        <v/>
      </c>
      <c r="AZ251" s="500" t="str">
        <f>IF(終値!A251="","",IF(AND(高値!AD251&gt;高値!AC251,高値!AD251&gt;高値!AB251,高値!AD251&gt;高値!AE251,高値!AD251&gt;高値!AF251),25,""))</f>
        <v/>
      </c>
      <c r="BA251" s="500" t="str">
        <f>IF(終値!A251="","",IF(AND(高値!AE251&gt;高値!AD251,高値!AE251&gt;高値!AC251,高値!AE251&gt;高値!AF251,高値!AE251&gt;高値!AG251),26,""))</f>
        <v/>
      </c>
      <c r="BB251" s="500" t="str">
        <f>IF(終値!A251="","",IF(AND(高値!AF251&gt;高値!AE251,高値!AF251&gt;高値!AD251,高値!AF251&gt;高値!AG251,高値!AF251&gt;高値!AH251),27,""))</f>
        <v/>
      </c>
      <c r="BC251" s="500" t="str">
        <f>IF(終値!A251="","",IF(AND(高値!AG251&gt;高値!AF251,高値!AG251&gt;高値!AE251,高値!AG251&gt;高値!AH251,高値!AG251&gt;高値!AI251),28,""))</f>
        <v/>
      </c>
      <c r="BD251" s="500">
        <f t="shared" si="18"/>
        <v>3</v>
      </c>
      <c r="BE251" s="500">
        <f t="shared" si="19"/>
        <v>6</v>
      </c>
      <c r="BF251" s="500">
        <f t="shared" si="20"/>
        <v>19</v>
      </c>
      <c r="BG251" s="500">
        <f>IF($BE251="","",INDEX(安値!$E251:$CZ251,1,$BE251+1))</f>
        <v>9610</v>
      </c>
      <c r="BH251" s="500">
        <f>IF($BF251="","",INDEX(安値!$E251:$CZ251,1,$BF251+1))</f>
        <v>8610</v>
      </c>
      <c r="BI251" s="500">
        <f>IF($BF251="","",MAX(INDEX(高値!$E251:$CZ251,1,$BE251+1):INDEX(高値!$E251:$CZ251,1,$BF251+1)))</f>
        <v>16560</v>
      </c>
      <c r="BJ251" s="500">
        <f>IF($BF251="","",AVERAGE(INDEX(終値!$E251:$CZ251,1,$BF251+1):INDEX(終値!$E251:$CZ251,1,$BF251+20))-2*STDEVP(INDEX(終値!$E251:$CZ251,1,$BF251+1):INDEX(終値!$E251:$CZ251,1,$BF251+20)))</f>
        <v>6998.5302263328176</v>
      </c>
      <c r="BK251" s="500">
        <f>IF($BE251="","",AVERAGE(INDEX(終値!$E251:$CZ251,1,$BE251+1):INDEX(終値!$E251:$CZ251,1,$BE251+20))-2*STDEVP(INDEX(終値!$E251:$CZ251,1,$BE251+1):INDEX(終値!$E251:$CZ251,1,$BE251+20)))</f>
        <v>6618.9134738690009</v>
      </c>
      <c r="BL251" s="500">
        <f t="shared" si="21"/>
        <v>3</v>
      </c>
      <c r="BM251" s="500">
        <f t="shared" si="22"/>
        <v>2</v>
      </c>
      <c r="BN251" s="500">
        <f t="shared" si="23"/>
        <v>11</v>
      </c>
      <c r="BO251" s="500">
        <f>IF($BM251="","",INDEX(高値!$E251:$CZ251,1,$BM251+1))</f>
        <v>14390</v>
      </c>
      <c r="BP251" s="500">
        <f>IF($BN251="","",INDEX(高値!$E251:$CZ251,1,$BN251+1))</f>
        <v>16560</v>
      </c>
      <c r="BQ251" s="500">
        <f>IF($BN251="","",MIN(INDEX(安値!$E251:$CZ251,1,$BM251+1):INDEX(安値!$E251:$CZ251,1,$BN251+1)))</f>
        <v>9610</v>
      </c>
      <c r="BR251" s="500">
        <f>IF($BN251="","",AVERAGE(INDEX(終値!$E251:$CZ251,1,$BN251+1):INDEX(終値!$E251:$CZ251,1,$BN251+20))+2*STDEVP(INDEX(終値!$E251:$CZ251,1,$BN251+1):INDEX(終値!$E251:$CZ251,1,$BN251+20)))</f>
        <v>15226.118896510903</v>
      </c>
      <c r="BS251" s="500">
        <f>IF($BM251="","",AVERAGE(INDEX(終値!$E251:$CZ251,1,$BM251+1):INDEX(終値!$E251:$CZ251,1,$BM251+20))+2*STDEVP(INDEX(終値!$E251:$CZ251,1,$BM251+1):INDEX(終値!$E251:$CZ251,1,$BM251+20)))</f>
        <v>15805.291306821571</v>
      </c>
      <c r="BT251" s="497" t="str">
        <f>IFERROR(IF(AND($BD251&gt;=2,ABS($BG251-$BH251)/$BH251&lt;=BB設定!$B$12,$BI251&gt;=MAX($BH251,$BG251)*(1+BB設定!$B$13),終値!E251&gt;$BG251),IF(OR(終値!E251&gt;=$BI251,AND($BH251&lt;$BJ251,$BG251&gt;=$BK251)),"二番底W▲","二番底W形成"),IF(AND($BL251&gt;=2,ABS($BO251-$BP251)/$BP251&lt;=BB設定!$B$12,$BQ251&lt;=MIN($BP251,$BO251)*(1-BB設定!$B$13),終値!E251&lt;$BO251),IF(OR(終値!E251&lt;=$BQ251,AND($BP251&gt;$BR251,$BO251&lt;=$BS251)),"二番天井M▼","二番天井M形成"),"－")),"－")</f>
        <v>－</v>
      </c>
    </row>
    <row r="252" spans="2:72">
      <c r="B252" s="500" t="str">
        <f>IF(終値!A252="","",IF(AND(安値!G252&lt;安値!F252,安値!G252&lt;安値!E252,安値!G252&lt;安値!H252,安値!G252&lt;安値!I252),2,""))</f>
        <v/>
      </c>
      <c r="C252" s="500" t="str">
        <f>IF(終値!A252="","",IF(AND(安値!H252&lt;安値!G252,安値!H252&lt;安値!F252,安値!H252&lt;安値!I252,安値!H252&lt;安値!J252),3,""))</f>
        <v/>
      </c>
      <c r="D252" s="500" t="str">
        <f>IF(終値!A252="","",IF(AND(安値!I252&lt;安値!H252,安値!I252&lt;安値!G252,安値!I252&lt;安値!J252,安値!I252&lt;安値!K252),4,""))</f>
        <v/>
      </c>
      <c r="E252" s="500" t="str">
        <f>IF(終値!A252="","",IF(AND(安値!J252&lt;安値!I252,安値!J252&lt;安値!H252,安値!J252&lt;安値!K252,安値!J252&lt;安値!L252),5,""))</f>
        <v/>
      </c>
      <c r="F252" s="500" t="str">
        <f>IF(終値!A252="","",IF(AND(安値!K252&lt;安値!J252,安値!K252&lt;安値!I252,安値!K252&lt;安値!L252,安値!K252&lt;安値!M252),6,""))</f>
        <v/>
      </c>
      <c r="G252" s="500" t="str">
        <f>IF(終値!A252="","",IF(AND(安値!L252&lt;安値!K252,安値!L252&lt;安値!J252,安値!L252&lt;安値!M252,安値!L252&lt;安値!N252),7,""))</f>
        <v/>
      </c>
      <c r="H252" s="500" t="str">
        <f>IF(終値!A252="","",IF(AND(安値!M252&lt;安値!L252,安値!M252&lt;安値!K252,安値!M252&lt;安値!N252,安値!M252&lt;安値!O252),8,""))</f>
        <v/>
      </c>
      <c r="I252" s="500">
        <f>IF(終値!A252="","",IF(AND(安値!N252&lt;安値!M252,安値!N252&lt;安値!L252,安値!N252&lt;安値!O252,安値!N252&lt;安値!P252),9,""))</f>
        <v>9</v>
      </c>
      <c r="J252" s="500" t="str">
        <f>IF(終値!A252="","",IF(AND(安値!O252&lt;安値!N252,安値!O252&lt;安値!M252,安値!O252&lt;安値!P252,安値!O252&lt;安値!Q252),10,""))</f>
        <v/>
      </c>
      <c r="K252" s="500" t="str">
        <f>IF(終値!A252="","",IF(AND(安値!P252&lt;安値!O252,安値!P252&lt;安値!N252,安値!P252&lt;安値!Q252,安値!P252&lt;安値!R252),11,""))</f>
        <v/>
      </c>
      <c r="L252" s="500" t="str">
        <f>IF(終値!A252="","",IF(AND(安値!Q252&lt;安値!P252,安値!Q252&lt;安値!O252,安値!Q252&lt;安値!R252,安値!Q252&lt;安値!S252),12,""))</f>
        <v/>
      </c>
      <c r="M252" s="500" t="str">
        <f>IF(終値!A252="","",IF(AND(安値!R252&lt;安値!Q252,安値!R252&lt;安値!P252,安値!R252&lt;安値!S252,安値!R252&lt;安値!T252),13,""))</f>
        <v/>
      </c>
      <c r="N252" s="500" t="str">
        <f>IF(終値!A252="","",IF(AND(安値!S252&lt;安値!R252,安値!S252&lt;安値!Q252,安値!S252&lt;安値!T252,安値!S252&lt;安値!U252),14,""))</f>
        <v/>
      </c>
      <c r="O252" s="500">
        <f>IF(終値!A252="","",IF(AND(安値!T252&lt;安値!S252,安値!T252&lt;安値!R252,安値!T252&lt;安値!U252,安値!T252&lt;安値!V252),15,""))</f>
        <v>15</v>
      </c>
      <c r="P252" s="500" t="str">
        <f>IF(終値!A252="","",IF(AND(安値!U252&lt;安値!T252,安値!U252&lt;安値!S252,安値!U252&lt;安値!V252,安値!U252&lt;安値!W252),16,""))</f>
        <v/>
      </c>
      <c r="Q252" s="500" t="str">
        <f>IF(終値!A252="","",IF(AND(安値!V252&lt;安値!U252,安値!V252&lt;安値!T252,安値!V252&lt;安値!W252,安値!V252&lt;安値!X252),17,""))</f>
        <v/>
      </c>
      <c r="R252" s="500" t="str">
        <f>IF(終値!A252="","",IF(AND(安値!W252&lt;安値!V252,安値!W252&lt;安値!U252,安値!W252&lt;安値!X252,安値!W252&lt;安値!Y252),18,""))</f>
        <v/>
      </c>
      <c r="S252" s="500" t="str">
        <f>IF(終値!A252="","",IF(AND(安値!X252&lt;安値!W252,安値!X252&lt;安値!V252,安値!X252&lt;安値!Y252,安値!X252&lt;安値!Z252),19,""))</f>
        <v/>
      </c>
      <c r="T252" s="500" t="str">
        <f>IF(終値!A252="","",IF(AND(安値!Y252&lt;安値!X252,安値!Y252&lt;安値!W252,安値!Y252&lt;安値!Z252,安値!Y252&lt;安値!AA252),20,""))</f>
        <v/>
      </c>
      <c r="U252" s="500" t="str">
        <f>IF(終値!A252="","",IF(AND(安値!Z252&lt;安値!Y252,安値!Z252&lt;安値!X252,安値!Z252&lt;安値!AA252,安値!Z252&lt;安値!AB252),21,""))</f>
        <v/>
      </c>
      <c r="V252" s="500" t="str">
        <f>IF(終値!A252="","",IF(AND(安値!AA252&lt;安値!Z252,安値!AA252&lt;安値!Y252,安値!AA252&lt;安値!AB252,安値!AA252&lt;安値!AC252),22,""))</f>
        <v/>
      </c>
      <c r="W252" s="500" t="str">
        <f>IF(終値!A252="","",IF(AND(安値!AB252&lt;安値!AA252,安値!AB252&lt;安値!Z252,安値!AB252&lt;安値!AC252,安値!AB252&lt;安値!AD252),23,""))</f>
        <v/>
      </c>
      <c r="X252" s="500" t="str">
        <f>IF(終値!A252="","",IF(AND(安値!AC252&lt;安値!AB252,安値!AC252&lt;安値!AA252,安値!AC252&lt;安値!AD252,安値!AC252&lt;安値!AE252),24,""))</f>
        <v/>
      </c>
      <c r="Y252" s="500" t="str">
        <f>IF(終値!A252="","",IF(AND(安値!AD252&lt;安値!AC252,安値!AD252&lt;安値!AB252,安値!AD252&lt;安値!AE252,安値!AD252&lt;安値!AF252),25,""))</f>
        <v/>
      </c>
      <c r="Z252" s="500" t="str">
        <f>IF(終値!A252="","",IF(AND(安値!AE252&lt;安値!AD252,安値!AE252&lt;安値!AC252,安値!AE252&lt;安値!AF252,安値!AE252&lt;安値!AG252),26,""))</f>
        <v/>
      </c>
      <c r="AA252" s="500" t="str">
        <f>IF(終値!A252="","",IF(AND(安値!AF252&lt;安値!AE252,安値!AF252&lt;安値!AD252,安値!AF252&lt;安値!AG252,安値!AF252&lt;安値!AH252),27,""))</f>
        <v/>
      </c>
      <c r="AB252" s="500" t="str">
        <f>IF(終値!A252="","",IF(AND(安値!AG252&lt;安値!AF252,安値!AG252&lt;安値!AE252,安値!AG252&lt;安値!AH252,安値!AG252&lt;安値!AI252),28,""))</f>
        <v/>
      </c>
      <c r="AC252" s="500" t="str">
        <f>IF(終値!A252="","",IF(AND(高値!G252&gt;高値!F252,高値!G252&gt;高値!E252,高値!G252&gt;高値!H252,高値!G252&gt;高値!I252),2,""))</f>
        <v/>
      </c>
      <c r="AD252" s="500" t="str">
        <f>IF(終値!A252="","",IF(AND(高値!H252&gt;高値!G252,高値!H252&gt;高値!F252,高値!H252&gt;高値!I252,高値!H252&gt;高値!J252),3,""))</f>
        <v/>
      </c>
      <c r="AE252" s="500">
        <f>IF(終値!A252="","",IF(AND(高値!I252&gt;高値!H252,高値!I252&gt;高値!G252,高値!I252&gt;高値!J252,高値!I252&gt;高値!K252),4,""))</f>
        <v>4</v>
      </c>
      <c r="AF252" s="500" t="str">
        <f>IF(終値!A252="","",IF(AND(高値!J252&gt;高値!I252,高値!J252&gt;高値!H252,高値!J252&gt;高値!K252,高値!J252&gt;高値!L252),5,""))</f>
        <v/>
      </c>
      <c r="AG252" s="500" t="str">
        <f>IF(終値!A252="","",IF(AND(高値!K252&gt;高値!J252,高値!K252&gt;高値!I252,高値!K252&gt;高値!L252,高値!K252&gt;高値!M252),6,""))</f>
        <v/>
      </c>
      <c r="AH252" s="500" t="str">
        <f>IF(終値!A252="","",IF(AND(高値!L252&gt;高値!K252,高値!L252&gt;高値!J252,高値!L252&gt;高値!M252,高値!L252&gt;高値!N252),7,""))</f>
        <v/>
      </c>
      <c r="AI252" s="500" t="str">
        <f>IF(終値!A252="","",IF(AND(高値!M252&gt;高値!L252,高値!M252&gt;高値!K252,高値!M252&gt;高値!N252,高値!M252&gt;高値!O252),8,""))</f>
        <v/>
      </c>
      <c r="AJ252" s="500" t="str">
        <f>IF(終値!A252="","",IF(AND(高値!N252&gt;高値!M252,高値!N252&gt;高値!L252,高値!N252&gt;高値!O252,高値!N252&gt;高値!P252),9,""))</f>
        <v/>
      </c>
      <c r="AK252" s="500">
        <f>IF(終値!A252="","",IF(AND(高値!O252&gt;高値!N252,高値!O252&gt;高値!M252,高値!O252&gt;高値!P252,高値!O252&gt;高値!Q252),10,""))</f>
        <v>10</v>
      </c>
      <c r="AL252" s="500" t="str">
        <f>IF(終値!A252="","",IF(AND(高値!P252&gt;高値!O252,高値!P252&gt;高値!N252,高値!P252&gt;高値!Q252,高値!P252&gt;高値!R252),11,""))</f>
        <v/>
      </c>
      <c r="AM252" s="500" t="str">
        <f>IF(終値!A252="","",IF(AND(高値!Q252&gt;高値!P252,高値!Q252&gt;高値!O252,高値!Q252&gt;高値!R252,高値!Q252&gt;高値!S252),12,""))</f>
        <v/>
      </c>
      <c r="AN252" s="500" t="str">
        <f>IF(終値!A252="","",IF(AND(高値!R252&gt;高値!Q252,高値!R252&gt;高値!P252,高値!R252&gt;高値!S252,高値!R252&gt;高値!T252),13,""))</f>
        <v/>
      </c>
      <c r="AO252" s="500" t="str">
        <f>IF(終値!A252="","",IF(AND(高値!S252&gt;高値!R252,高値!S252&gt;高値!Q252,高値!S252&gt;高値!T252,高値!S252&gt;高値!U252),14,""))</f>
        <v/>
      </c>
      <c r="AP252" s="500" t="str">
        <f>IF(終値!A252="","",IF(AND(高値!T252&gt;高値!S252,高値!T252&gt;高値!R252,高値!T252&gt;高値!U252,高値!T252&gt;高値!V252),15,""))</f>
        <v/>
      </c>
      <c r="AQ252" s="500" t="str">
        <f>IF(終値!A252="","",IF(AND(高値!U252&gt;高値!T252,高値!U252&gt;高値!S252,高値!U252&gt;高値!V252,高値!U252&gt;高値!W252),16,""))</f>
        <v/>
      </c>
      <c r="AR252" s="500" t="str">
        <f>IF(終値!A252="","",IF(AND(高値!V252&gt;高値!U252,高値!V252&gt;高値!T252,高値!V252&gt;高値!W252,高値!V252&gt;高値!X252),17,""))</f>
        <v/>
      </c>
      <c r="AS252" s="500">
        <f>IF(終値!A252="","",IF(AND(高値!W252&gt;高値!V252,高値!W252&gt;高値!U252,高値!W252&gt;高値!X252,高値!W252&gt;高値!Y252),18,""))</f>
        <v>18</v>
      </c>
      <c r="AT252" s="500" t="str">
        <f>IF(終値!A252="","",IF(AND(高値!X252&gt;高値!W252,高値!X252&gt;高値!V252,高値!X252&gt;高値!Y252,高値!X252&gt;高値!Z252),19,""))</f>
        <v/>
      </c>
      <c r="AU252" s="500" t="str">
        <f>IF(終値!A252="","",IF(AND(高値!Y252&gt;高値!X252,高値!Y252&gt;高値!W252,高値!Y252&gt;高値!Z252,高値!Y252&gt;高値!AA252),20,""))</f>
        <v/>
      </c>
      <c r="AV252" s="500" t="str">
        <f>IF(終値!A252="","",IF(AND(高値!Z252&gt;高値!Y252,高値!Z252&gt;高値!X252,高値!Z252&gt;高値!AA252,高値!Z252&gt;高値!AB252),21,""))</f>
        <v/>
      </c>
      <c r="AW252" s="500" t="str">
        <f>IF(終値!A252="","",IF(AND(高値!AA252&gt;高値!Z252,高値!AA252&gt;高値!Y252,高値!AA252&gt;高値!AB252,高値!AA252&gt;高値!AC252),22,""))</f>
        <v/>
      </c>
      <c r="AX252" s="500" t="str">
        <f>IF(終値!A252="","",IF(AND(高値!AB252&gt;高値!AA252,高値!AB252&gt;高値!Z252,高値!AB252&gt;高値!AC252,高値!AB252&gt;高値!AD252),23,""))</f>
        <v/>
      </c>
      <c r="AY252" s="500">
        <f>IF(終値!A252="","",IF(AND(高値!AC252&gt;高値!AB252,高値!AC252&gt;高値!AA252,高値!AC252&gt;高値!AD252,高値!AC252&gt;高値!AE252),24,""))</f>
        <v>24</v>
      </c>
      <c r="AZ252" s="500" t="str">
        <f>IF(終値!A252="","",IF(AND(高値!AD252&gt;高値!AC252,高値!AD252&gt;高値!AB252,高値!AD252&gt;高値!AE252,高値!AD252&gt;高値!AF252),25,""))</f>
        <v/>
      </c>
      <c r="BA252" s="500" t="str">
        <f>IF(終値!A252="","",IF(AND(高値!AE252&gt;高値!AD252,高値!AE252&gt;高値!AC252,高値!AE252&gt;高値!AF252,高値!AE252&gt;高値!AG252),26,""))</f>
        <v/>
      </c>
      <c r="BB252" s="500" t="str">
        <f>IF(終値!A252="","",IF(AND(高値!AF252&gt;高値!AE252,高値!AF252&gt;高値!AD252,高値!AF252&gt;高値!AG252,高値!AF252&gt;高値!AH252),27,""))</f>
        <v/>
      </c>
      <c r="BC252" s="500" t="str">
        <f>IF(終値!A252="","",IF(AND(高値!AG252&gt;高値!AF252,高値!AG252&gt;高値!AE252,高値!AG252&gt;高値!AH252,高値!AG252&gt;高値!AI252),28,""))</f>
        <v/>
      </c>
      <c r="BD252" s="500">
        <f t="shared" si="18"/>
        <v>2</v>
      </c>
      <c r="BE252" s="500">
        <f t="shared" si="19"/>
        <v>9</v>
      </c>
      <c r="BF252" s="500">
        <f t="shared" si="20"/>
        <v>15</v>
      </c>
      <c r="BG252" s="500">
        <f>IF($BE252="","",INDEX(安値!$E252:$CZ252,1,$BE252+1))</f>
        <v>2852</v>
      </c>
      <c r="BH252" s="500">
        <f>IF($BF252="","",INDEX(安値!$E252:$CZ252,1,$BF252+1))</f>
        <v>2820</v>
      </c>
      <c r="BI252" s="500">
        <f>IF($BF252="","",MAX(INDEX(高値!$E252:$CZ252,1,$BE252+1):INDEX(高値!$E252:$CZ252,1,$BF252+1)))</f>
        <v>3005</v>
      </c>
      <c r="BJ252" s="500">
        <f>IF($BF252="","",AVERAGE(INDEX(終値!$E252:$CZ252,1,$BF252+1):INDEX(終値!$E252:$CZ252,1,$BF252+20))-2*STDEVP(INDEX(終値!$E252:$CZ252,1,$BF252+1):INDEX(終値!$E252:$CZ252,1,$BF252+20)))</f>
        <v>2753.6430695230943</v>
      </c>
      <c r="BK252" s="500">
        <f>IF($BE252="","",AVERAGE(INDEX(終値!$E252:$CZ252,1,$BE252+1):INDEX(終値!$E252:$CZ252,1,$BE252+20))-2*STDEVP(INDEX(終値!$E252:$CZ252,1,$BE252+1):INDEX(終値!$E252:$CZ252,1,$BE252+20)))</f>
        <v>2815.2132345817613</v>
      </c>
      <c r="BL252" s="500">
        <f t="shared" si="21"/>
        <v>4</v>
      </c>
      <c r="BM252" s="500">
        <f t="shared" si="22"/>
        <v>4</v>
      </c>
      <c r="BN252" s="500">
        <f t="shared" si="23"/>
        <v>10</v>
      </c>
      <c r="BO252" s="500">
        <f>IF($BM252="","",INDEX(高値!$E252:$CZ252,1,$BM252+1))</f>
        <v>3040</v>
      </c>
      <c r="BP252" s="500">
        <f>IF($BN252="","",INDEX(高値!$E252:$CZ252,1,$BN252+1))</f>
        <v>3005</v>
      </c>
      <c r="BQ252" s="500">
        <f>IF($BN252="","",MIN(INDEX(安値!$E252:$CZ252,1,$BM252+1):INDEX(安値!$E252:$CZ252,1,$BN252+1)))</f>
        <v>2852</v>
      </c>
      <c r="BR252" s="500">
        <f>IF($BN252="","",AVERAGE(INDEX(終値!$E252:$CZ252,1,$BN252+1):INDEX(終値!$E252:$CZ252,1,$BN252+20))+2*STDEVP(INDEX(終値!$E252:$CZ252,1,$BN252+1):INDEX(終値!$E252:$CZ252,1,$BN252+20)))</f>
        <v>2989.8005832431591</v>
      </c>
      <c r="BS252" s="500">
        <f>IF($BM252="","",AVERAGE(INDEX(終値!$E252:$CZ252,1,$BM252+1):INDEX(終値!$E252:$CZ252,1,$BM252+20))+2*STDEVP(INDEX(終値!$E252:$CZ252,1,$BM252+1):INDEX(終値!$E252:$CZ252,1,$BM252+20)))</f>
        <v>3018.5184349073461</v>
      </c>
      <c r="BT252" s="497" t="str">
        <f>IFERROR(IF(AND($BD252&gt;=2,ABS($BG252-$BH252)/$BH252&lt;=BB設定!$B$12,$BI252&gt;=MAX($BH252,$BG252)*(1+BB設定!$B$13),終値!E252&gt;$BG252),IF(OR(終値!E252&gt;=$BI252,AND($BH252&lt;$BJ252,$BG252&gt;=$BK252)),"二番底W▲","二番底W形成"),IF(AND($BL252&gt;=2,ABS($BO252-$BP252)/$BP252&lt;=BB設定!$B$12,$BQ252&lt;=MIN($BP252,$BO252)*(1-BB設定!$B$13),終値!E252&lt;$BO252),IF(OR(終値!E252&lt;=$BQ252,AND($BP252&gt;$BR252,$BO252&lt;=$BS252)),"二番天井M▼","二番天井M形成"),"－")),"－")</f>
        <v>二番底W▲</v>
      </c>
    </row>
    <row r="253" spans="2:72">
      <c r="B253" s="500" t="str">
        <f>IF(終値!A253="","",IF(AND(安値!G253&lt;安値!F253,安値!G253&lt;安値!E253,安値!G253&lt;安値!H253,安値!G253&lt;安値!I253),2,""))</f>
        <v/>
      </c>
      <c r="C253" s="500">
        <f>IF(終値!A253="","",IF(AND(安値!H253&lt;安値!G253,安値!H253&lt;安値!F253,安値!H253&lt;安値!I253,安値!H253&lt;安値!J253),3,""))</f>
        <v>3</v>
      </c>
      <c r="D253" s="500" t="str">
        <f>IF(終値!A253="","",IF(AND(安値!I253&lt;安値!H253,安値!I253&lt;安値!G253,安値!I253&lt;安値!J253,安値!I253&lt;安値!K253),4,""))</f>
        <v/>
      </c>
      <c r="E253" s="500" t="str">
        <f>IF(終値!A253="","",IF(AND(安値!J253&lt;安値!I253,安値!J253&lt;安値!H253,安値!J253&lt;安値!K253,安値!J253&lt;安値!L253),5,""))</f>
        <v/>
      </c>
      <c r="F253" s="500" t="str">
        <f>IF(終値!A253="","",IF(AND(安値!K253&lt;安値!J253,安値!K253&lt;安値!I253,安値!K253&lt;安値!L253,安値!K253&lt;安値!M253),6,""))</f>
        <v/>
      </c>
      <c r="G253" s="500" t="str">
        <f>IF(終値!A253="","",IF(AND(安値!L253&lt;安値!K253,安値!L253&lt;安値!J253,安値!L253&lt;安値!M253,安値!L253&lt;安値!N253),7,""))</f>
        <v/>
      </c>
      <c r="H253" s="500" t="str">
        <f>IF(終値!A253="","",IF(AND(安値!M253&lt;安値!L253,安値!M253&lt;安値!K253,安値!M253&lt;安値!N253,安値!M253&lt;安値!O253),8,""))</f>
        <v/>
      </c>
      <c r="I253" s="500">
        <f>IF(終値!A253="","",IF(AND(安値!N253&lt;安値!M253,安値!N253&lt;安値!L253,安値!N253&lt;安値!O253,安値!N253&lt;安値!P253),9,""))</f>
        <v>9</v>
      </c>
      <c r="J253" s="500" t="str">
        <f>IF(終値!A253="","",IF(AND(安値!O253&lt;安値!N253,安値!O253&lt;安値!M253,安値!O253&lt;安値!P253,安値!O253&lt;安値!Q253),10,""))</f>
        <v/>
      </c>
      <c r="K253" s="500" t="str">
        <f>IF(終値!A253="","",IF(AND(安値!P253&lt;安値!O253,安値!P253&lt;安値!N253,安値!P253&lt;安値!Q253,安値!P253&lt;安値!R253),11,""))</f>
        <v/>
      </c>
      <c r="L253" s="500" t="str">
        <f>IF(終値!A253="","",IF(AND(安値!Q253&lt;安値!P253,安値!Q253&lt;安値!O253,安値!Q253&lt;安値!R253,安値!Q253&lt;安値!S253),12,""))</f>
        <v/>
      </c>
      <c r="M253" s="500" t="str">
        <f>IF(終値!A253="","",IF(AND(安値!R253&lt;安値!Q253,安値!R253&lt;安値!P253,安値!R253&lt;安値!S253,安値!R253&lt;安値!T253),13,""))</f>
        <v/>
      </c>
      <c r="N253" s="500" t="str">
        <f>IF(終値!A253="","",IF(AND(安値!S253&lt;安値!R253,安値!S253&lt;安値!Q253,安値!S253&lt;安値!T253,安値!S253&lt;安値!U253),14,""))</f>
        <v/>
      </c>
      <c r="O253" s="500">
        <f>IF(終値!A253="","",IF(AND(安値!T253&lt;安値!S253,安値!T253&lt;安値!R253,安値!T253&lt;安値!U253,安値!T253&lt;安値!V253),15,""))</f>
        <v>15</v>
      </c>
      <c r="P253" s="500" t="str">
        <f>IF(終値!A253="","",IF(AND(安値!U253&lt;安値!T253,安値!U253&lt;安値!S253,安値!U253&lt;安値!V253,安値!U253&lt;安値!W253),16,""))</f>
        <v/>
      </c>
      <c r="Q253" s="500" t="str">
        <f>IF(終値!A253="","",IF(AND(安値!V253&lt;安値!U253,安値!V253&lt;安値!T253,安値!V253&lt;安値!W253,安値!V253&lt;安値!X253),17,""))</f>
        <v/>
      </c>
      <c r="R253" s="500" t="str">
        <f>IF(終値!A253="","",IF(AND(安値!W253&lt;安値!V253,安値!W253&lt;安値!U253,安値!W253&lt;安値!X253,安値!W253&lt;安値!Y253),18,""))</f>
        <v/>
      </c>
      <c r="S253" s="500">
        <f>IF(終値!A253="","",IF(AND(安値!X253&lt;安値!W253,安値!X253&lt;安値!V253,安値!X253&lt;安値!Y253,安値!X253&lt;安値!Z253),19,""))</f>
        <v>19</v>
      </c>
      <c r="T253" s="500" t="str">
        <f>IF(終値!A253="","",IF(AND(安値!Y253&lt;安値!X253,安値!Y253&lt;安値!W253,安値!Y253&lt;安値!Z253,安値!Y253&lt;安値!AA253),20,""))</f>
        <v/>
      </c>
      <c r="U253" s="500" t="str">
        <f>IF(終値!A253="","",IF(AND(安値!Z253&lt;安値!Y253,安値!Z253&lt;安値!X253,安値!Z253&lt;安値!AA253,安値!Z253&lt;安値!AB253),21,""))</f>
        <v/>
      </c>
      <c r="V253" s="500" t="str">
        <f>IF(終値!A253="","",IF(AND(安値!AA253&lt;安値!Z253,安値!AA253&lt;安値!Y253,安値!AA253&lt;安値!AB253,安値!AA253&lt;安値!AC253),22,""))</f>
        <v/>
      </c>
      <c r="W253" s="500" t="str">
        <f>IF(終値!A253="","",IF(AND(安値!AB253&lt;安値!AA253,安値!AB253&lt;安値!Z253,安値!AB253&lt;安値!AC253,安値!AB253&lt;安値!AD253),23,""))</f>
        <v/>
      </c>
      <c r="X253" s="500" t="str">
        <f>IF(終値!A253="","",IF(AND(安値!AC253&lt;安値!AB253,安値!AC253&lt;安値!AA253,安値!AC253&lt;安値!AD253,安値!AC253&lt;安値!AE253),24,""))</f>
        <v/>
      </c>
      <c r="Y253" s="500">
        <f>IF(終値!A253="","",IF(AND(安値!AD253&lt;安値!AC253,安値!AD253&lt;安値!AB253,安値!AD253&lt;安値!AE253,安値!AD253&lt;安値!AF253),25,""))</f>
        <v>25</v>
      </c>
      <c r="Z253" s="500" t="str">
        <f>IF(終値!A253="","",IF(AND(安値!AE253&lt;安値!AD253,安値!AE253&lt;安値!AC253,安値!AE253&lt;安値!AF253,安値!AE253&lt;安値!AG253),26,""))</f>
        <v/>
      </c>
      <c r="AA253" s="500" t="str">
        <f>IF(終値!A253="","",IF(AND(安値!AF253&lt;安値!AE253,安値!AF253&lt;安値!AD253,安値!AF253&lt;安値!AG253,安値!AF253&lt;安値!AH253),27,""))</f>
        <v/>
      </c>
      <c r="AB253" s="500">
        <f>IF(終値!A253="","",IF(AND(安値!AG253&lt;安値!AF253,安値!AG253&lt;安値!AE253,安値!AG253&lt;安値!AH253,安値!AG253&lt;安値!AI253),28,""))</f>
        <v>28</v>
      </c>
      <c r="AC253" s="500" t="str">
        <f>IF(終値!A253="","",IF(AND(高値!G253&gt;高値!F253,高値!G253&gt;高値!E253,高値!G253&gt;高値!H253,高値!G253&gt;高値!I253),2,""))</f>
        <v/>
      </c>
      <c r="AD253" s="500" t="str">
        <f>IF(終値!A253="","",IF(AND(高値!H253&gt;高値!G253,高値!H253&gt;高値!F253,高値!H253&gt;高値!I253,高値!H253&gt;高値!J253),3,""))</f>
        <v/>
      </c>
      <c r="AE253" s="500" t="str">
        <f>IF(終値!A253="","",IF(AND(高値!I253&gt;高値!H253,高値!I253&gt;高値!G253,高値!I253&gt;高値!J253,高値!I253&gt;高値!K253),4,""))</f>
        <v/>
      </c>
      <c r="AF253" s="500">
        <f>IF(終値!A253="","",IF(AND(高値!J253&gt;高値!I253,高値!J253&gt;高値!H253,高値!J253&gt;高値!K253,高値!J253&gt;高値!L253),5,""))</f>
        <v>5</v>
      </c>
      <c r="AG253" s="500" t="str">
        <f>IF(終値!A253="","",IF(AND(高値!K253&gt;高値!J253,高値!K253&gt;高値!I253,高値!K253&gt;高値!L253,高値!K253&gt;高値!M253),6,""))</f>
        <v/>
      </c>
      <c r="AH253" s="500" t="str">
        <f>IF(終値!A253="","",IF(AND(高値!L253&gt;高値!K253,高値!L253&gt;高値!J253,高値!L253&gt;高値!M253,高値!L253&gt;高値!N253),7,""))</f>
        <v/>
      </c>
      <c r="AI253" s="500" t="str">
        <f>IF(終値!A253="","",IF(AND(高値!M253&gt;高値!L253,高値!M253&gt;高値!K253,高値!M253&gt;高値!N253,高値!M253&gt;高値!O253),8,""))</f>
        <v/>
      </c>
      <c r="AJ253" s="500" t="str">
        <f>IF(終値!A253="","",IF(AND(高値!N253&gt;高値!M253,高値!N253&gt;高値!L253,高値!N253&gt;高値!O253,高値!N253&gt;高値!P253),9,""))</f>
        <v/>
      </c>
      <c r="AK253" s="500" t="str">
        <f>IF(終値!A253="","",IF(AND(高値!O253&gt;高値!N253,高値!O253&gt;高値!M253,高値!O253&gt;高値!P253,高値!O253&gt;高値!Q253),10,""))</f>
        <v/>
      </c>
      <c r="AL253" s="500" t="str">
        <f>IF(終値!A253="","",IF(AND(高値!P253&gt;高値!O253,高値!P253&gt;高値!N253,高値!P253&gt;高値!Q253,高値!P253&gt;高値!R253),11,""))</f>
        <v/>
      </c>
      <c r="AM253" s="500" t="str">
        <f>IF(終値!A253="","",IF(AND(高値!Q253&gt;高値!P253,高値!Q253&gt;高値!O253,高値!Q253&gt;高値!R253,高値!Q253&gt;高値!S253),12,""))</f>
        <v/>
      </c>
      <c r="AN253" s="500">
        <f>IF(終値!A253="","",IF(AND(高値!R253&gt;高値!Q253,高値!R253&gt;高値!P253,高値!R253&gt;高値!S253,高値!R253&gt;高値!T253),13,""))</f>
        <v>13</v>
      </c>
      <c r="AO253" s="500" t="str">
        <f>IF(終値!A253="","",IF(AND(高値!S253&gt;高値!R253,高値!S253&gt;高値!Q253,高値!S253&gt;高値!T253,高値!S253&gt;高値!U253),14,""))</f>
        <v/>
      </c>
      <c r="AP253" s="500" t="str">
        <f>IF(終値!A253="","",IF(AND(高値!T253&gt;高値!S253,高値!T253&gt;高値!R253,高値!T253&gt;高値!U253,高値!T253&gt;高値!V253),15,""))</f>
        <v/>
      </c>
      <c r="AQ253" s="500" t="str">
        <f>IF(終値!A253="","",IF(AND(高値!U253&gt;高値!T253,高値!U253&gt;高値!S253,高値!U253&gt;高値!V253,高値!U253&gt;高値!W253),16,""))</f>
        <v/>
      </c>
      <c r="AR253" s="500" t="str">
        <f>IF(終値!A253="","",IF(AND(高値!V253&gt;高値!U253,高値!V253&gt;高値!T253,高値!V253&gt;高値!W253,高値!V253&gt;高値!X253),17,""))</f>
        <v/>
      </c>
      <c r="AS253" s="500">
        <f>IF(終値!A253="","",IF(AND(高値!W253&gt;高値!V253,高値!W253&gt;高値!U253,高値!W253&gt;高値!X253,高値!W253&gt;高値!Y253),18,""))</f>
        <v>18</v>
      </c>
      <c r="AT253" s="500" t="str">
        <f>IF(終値!A253="","",IF(AND(高値!X253&gt;高値!W253,高値!X253&gt;高値!V253,高値!X253&gt;高値!Y253,高値!X253&gt;高値!Z253),19,""))</f>
        <v/>
      </c>
      <c r="AU253" s="500" t="str">
        <f>IF(終値!A253="","",IF(AND(高値!Y253&gt;高値!X253,高値!Y253&gt;高値!W253,高値!Y253&gt;高値!Z253,高値!Y253&gt;高値!AA253),20,""))</f>
        <v/>
      </c>
      <c r="AV253" s="500" t="str">
        <f>IF(終値!A253="","",IF(AND(高値!Z253&gt;高値!Y253,高値!Z253&gt;高値!X253,高値!Z253&gt;高値!AA253,高値!Z253&gt;高値!AB253),21,""))</f>
        <v/>
      </c>
      <c r="AW253" s="500" t="str">
        <f>IF(終値!A253="","",IF(AND(高値!AA253&gt;高値!Z253,高値!AA253&gt;高値!Y253,高値!AA253&gt;高値!AB253,高値!AA253&gt;高値!AC253),22,""))</f>
        <v/>
      </c>
      <c r="AX253" s="500" t="str">
        <f>IF(終値!A253="","",IF(AND(高値!AB253&gt;高値!AA253,高値!AB253&gt;高値!Z253,高値!AB253&gt;高値!AC253,高値!AB253&gt;高値!AD253),23,""))</f>
        <v/>
      </c>
      <c r="AY253" s="500" t="str">
        <f>IF(終値!A253="","",IF(AND(高値!AC253&gt;高値!AB253,高値!AC253&gt;高値!AA253,高値!AC253&gt;高値!AD253,高値!AC253&gt;高値!AE253),24,""))</f>
        <v/>
      </c>
      <c r="AZ253" s="500" t="str">
        <f>IF(終値!A253="","",IF(AND(高値!AD253&gt;高値!AC253,高値!AD253&gt;高値!AB253,高値!AD253&gt;高値!AE253,高値!AD253&gt;高値!AF253),25,""))</f>
        <v/>
      </c>
      <c r="BA253" s="500" t="str">
        <f>IF(終値!A253="","",IF(AND(高値!AE253&gt;高値!AD253,高値!AE253&gt;高値!AC253,高値!AE253&gt;高値!AF253,高値!AE253&gt;高値!AG253),26,""))</f>
        <v/>
      </c>
      <c r="BB253" s="500">
        <f>IF(終値!A253="","",IF(AND(高値!AF253&gt;高値!AE253,高値!AF253&gt;高値!AD253,高値!AF253&gt;高値!AG253,高値!AF253&gt;高値!AH253),27,""))</f>
        <v>27</v>
      </c>
      <c r="BC253" s="500" t="str">
        <f>IF(終値!A253="","",IF(AND(高値!AG253&gt;高値!AF253,高値!AG253&gt;高値!AE253,高値!AG253&gt;高値!AH253,高値!AG253&gt;高値!AI253),28,""))</f>
        <v/>
      </c>
      <c r="BD253" s="500">
        <f t="shared" si="18"/>
        <v>6</v>
      </c>
      <c r="BE253" s="500">
        <f t="shared" si="19"/>
        <v>3</v>
      </c>
      <c r="BF253" s="500">
        <f t="shared" si="20"/>
        <v>9</v>
      </c>
      <c r="BG253" s="500">
        <f>IF($BE253="","",INDEX(安値!$E253:$CZ253,1,$BE253+1))</f>
        <v>2613</v>
      </c>
      <c r="BH253" s="500">
        <f>IF($BF253="","",INDEX(安値!$E253:$CZ253,1,$BF253+1))</f>
        <v>2431</v>
      </c>
      <c r="BI253" s="500">
        <f>IF($BF253="","",MAX(INDEX(高値!$E253:$CZ253,1,$BE253+1):INDEX(高値!$E253:$CZ253,1,$BF253+1)))</f>
        <v>2922</v>
      </c>
      <c r="BJ253" s="500">
        <f>IF($BF253="","",AVERAGE(INDEX(終値!$E253:$CZ253,1,$BF253+1):INDEX(終値!$E253:$CZ253,1,$BF253+20))-2*STDEVP(INDEX(終値!$E253:$CZ253,1,$BF253+1):INDEX(終値!$E253:$CZ253,1,$BF253+20)))</f>
        <v>2228.6194654001492</v>
      </c>
      <c r="BK253" s="500">
        <f>IF($BE253="","",AVERAGE(INDEX(終値!$E253:$CZ253,1,$BE253+1):INDEX(終値!$E253:$CZ253,1,$BE253+20))-2*STDEVP(INDEX(終値!$E253:$CZ253,1,$BE253+1):INDEX(終値!$E253:$CZ253,1,$BE253+20)))</f>
        <v>2452.9148754969656</v>
      </c>
      <c r="BL253" s="500">
        <f t="shared" si="21"/>
        <v>4</v>
      </c>
      <c r="BM253" s="500">
        <f t="shared" si="22"/>
        <v>5</v>
      </c>
      <c r="BN253" s="500">
        <f t="shared" si="23"/>
        <v>13</v>
      </c>
      <c r="BO253" s="500">
        <f>IF($BM253="","",INDEX(高値!$E253:$CZ253,1,$BM253+1))</f>
        <v>2922</v>
      </c>
      <c r="BP253" s="500">
        <f>IF($BN253="","",INDEX(高値!$E253:$CZ253,1,$BN253+1))</f>
        <v>2645</v>
      </c>
      <c r="BQ253" s="500">
        <f>IF($BN253="","",MIN(INDEX(安値!$E253:$CZ253,1,$BM253+1):INDEX(安値!$E253:$CZ253,1,$BN253+1)))</f>
        <v>2431</v>
      </c>
      <c r="BR253" s="500">
        <f>IF($BN253="","",AVERAGE(INDEX(終値!$E253:$CZ253,1,$BN253+1):INDEX(終値!$E253:$CZ253,1,$BN253+20))+2*STDEVP(INDEX(終値!$E253:$CZ253,1,$BN253+1):INDEX(終値!$E253:$CZ253,1,$BN253+20)))</f>
        <v>2789.8560919585266</v>
      </c>
      <c r="BS253" s="500">
        <f>IF($BM253="","",AVERAGE(INDEX(終値!$E253:$CZ253,1,$BM253+1):INDEX(終値!$E253:$CZ253,1,$BM253+20))+2*STDEVP(INDEX(終値!$E253:$CZ253,1,$BM253+1):INDEX(終値!$E253:$CZ253,1,$BM253+20)))</f>
        <v>2762.2858122336752</v>
      </c>
      <c r="BT253" s="497" t="str">
        <f>IFERROR(IF(AND($BD253&gt;=2,ABS($BG253-$BH253)/$BH253&lt;=BB設定!$B$12,$BI253&gt;=MAX($BH253,$BG253)*(1+BB設定!$B$13),終値!E253&gt;$BG253),IF(OR(終値!E253&gt;=$BI253,AND($BH253&lt;$BJ253,$BG253&gt;=$BK253)),"二番底W▲","二番底W形成"),IF(AND($BL253&gt;=2,ABS($BO253-$BP253)/$BP253&lt;=BB設定!$B$12,$BQ253&lt;=MIN($BP253,$BO253)*(1-BB設定!$B$13),終値!E253&lt;$BO253),IF(OR(終値!E253&lt;=$BQ253,AND($BP253&gt;$BR253,$BO253&lt;=$BS253)),"二番天井M▼","二番天井M形成"),"－")),"－")</f>
        <v>－</v>
      </c>
    </row>
    <row r="254" spans="2:72">
      <c r="B254" s="500" t="str">
        <f>IF(終値!A254="","",IF(AND(安値!G254&lt;安値!F254,安値!G254&lt;安値!E254,安値!G254&lt;安値!H254,安値!G254&lt;安値!I254),2,""))</f>
        <v/>
      </c>
      <c r="C254" s="500">
        <f>IF(終値!A254="","",IF(AND(安値!H254&lt;安値!G254,安値!H254&lt;安値!F254,安値!H254&lt;安値!I254,安値!H254&lt;安値!J254),3,""))</f>
        <v>3</v>
      </c>
      <c r="D254" s="500" t="str">
        <f>IF(終値!A254="","",IF(AND(安値!I254&lt;安値!H254,安値!I254&lt;安値!G254,安値!I254&lt;安値!J254,安値!I254&lt;安値!K254),4,""))</f>
        <v/>
      </c>
      <c r="E254" s="500" t="str">
        <f>IF(終値!A254="","",IF(AND(安値!J254&lt;安値!I254,安値!J254&lt;安値!H254,安値!J254&lt;安値!K254,安値!J254&lt;安値!L254),5,""))</f>
        <v/>
      </c>
      <c r="F254" s="500" t="str">
        <f>IF(終値!A254="","",IF(AND(安値!K254&lt;安値!J254,安値!K254&lt;安値!I254,安値!K254&lt;安値!L254,安値!K254&lt;安値!M254),6,""))</f>
        <v/>
      </c>
      <c r="G254" s="500" t="str">
        <f>IF(終値!A254="","",IF(AND(安値!L254&lt;安値!K254,安値!L254&lt;安値!J254,安値!L254&lt;安値!M254,安値!L254&lt;安値!N254),7,""))</f>
        <v/>
      </c>
      <c r="H254" s="500" t="str">
        <f>IF(終値!A254="","",IF(AND(安値!M254&lt;安値!L254,安値!M254&lt;安値!K254,安値!M254&lt;安値!N254,安値!M254&lt;安値!O254),8,""))</f>
        <v/>
      </c>
      <c r="I254" s="500">
        <f>IF(終値!A254="","",IF(AND(安値!N254&lt;安値!M254,安値!N254&lt;安値!L254,安値!N254&lt;安値!O254,安値!N254&lt;安値!P254),9,""))</f>
        <v>9</v>
      </c>
      <c r="J254" s="500" t="str">
        <f>IF(終値!A254="","",IF(AND(安値!O254&lt;安値!N254,安値!O254&lt;安値!M254,安値!O254&lt;安値!P254,安値!O254&lt;安値!Q254),10,""))</f>
        <v/>
      </c>
      <c r="K254" s="500" t="str">
        <f>IF(終値!A254="","",IF(AND(安値!P254&lt;安値!O254,安値!P254&lt;安値!N254,安値!P254&lt;安値!Q254,安値!P254&lt;安値!R254),11,""))</f>
        <v/>
      </c>
      <c r="L254" s="500" t="str">
        <f>IF(終値!A254="","",IF(AND(安値!Q254&lt;安値!P254,安値!Q254&lt;安値!O254,安値!Q254&lt;安値!R254,安値!Q254&lt;安値!S254),12,""))</f>
        <v/>
      </c>
      <c r="M254" s="500" t="str">
        <f>IF(終値!A254="","",IF(AND(安値!R254&lt;安値!Q254,安値!R254&lt;安値!P254,安値!R254&lt;安値!S254,安値!R254&lt;安値!T254),13,""))</f>
        <v/>
      </c>
      <c r="N254" s="500" t="str">
        <f>IF(終値!A254="","",IF(AND(安値!S254&lt;安値!R254,安値!S254&lt;安値!Q254,安値!S254&lt;安値!T254,安値!S254&lt;安値!U254),14,""))</f>
        <v/>
      </c>
      <c r="O254" s="500" t="str">
        <f>IF(終値!A254="","",IF(AND(安値!T254&lt;安値!S254,安値!T254&lt;安値!R254,安値!T254&lt;安値!U254,安値!T254&lt;安値!V254),15,""))</f>
        <v/>
      </c>
      <c r="P254" s="500" t="str">
        <f>IF(終値!A254="","",IF(AND(安値!U254&lt;安値!T254,安値!U254&lt;安値!S254,安値!U254&lt;安値!V254,安値!U254&lt;安値!W254),16,""))</f>
        <v/>
      </c>
      <c r="Q254" s="500">
        <f>IF(終値!A254="","",IF(AND(安値!V254&lt;安値!U254,安値!V254&lt;安値!T254,安値!V254&lt;安値!W254,安値!V254&lt;安値!X254),17,""))</f>
        <v>17</v>
      </c>
      <c r="R254" s="500" t="str">
        <f>IF(終値!A254="","",IF(AND(安値!W254&lt;安値!V254,安値!W254&lt;安値!U254,安値!W254&lt;安値!X254,安値!W254&lt;安値!Y254),18,""))</f>
        <v/>
      </c>
      <c r="S254" s="500" t="str">
        <f>IF(終値!A254="","",IF(AND(安値!X254&lt;安値!W254,安値!X254&lt;安値!V254,安値!X254&lt;安値!Y254,安値!X254&lt;安値!Z254),19,""))</f>
        <v/>
      </c>
      <c r="T254" s="500" t="str">
        <f>IF(終値!A254="","",IF(AND(安値!Y254&lt;安値!X254,安値!Y254&lt;安値!W254,安値!Y254&lt;安値!Z254,安値!Y254&lt;安値!AA254),20,""))</f>
        <v/>
      </c>
      <c r="U254" s="500" t="str">
        <f>IF(終値!A254="","",IF(AND(安値!Z254&lt;安値!Y254,安値!Z254&lt;安値!X254,安値!Z254&lt;安値!AA254,安値!Z254&lt;安値!AB254),21,""))</f>
        <v/>
      </c>
      <c r="V254" s="500" t="str">
        <f>IF(終値!A254="","",IF(AND(安値!AA254&lt;安値!Z254,安値!AA254&lt;安値!Y254,安値!AA254&lt;安値!AB254,安値!AA254&lt;安値!AC254),22,""))</f>
        <v/>
      </c>
      <c r="W254" s="500" t="str">
        <f>IF(終値!A254="","",IF(AND(安値!AB254&lt;安値!AA254,安値!AB254&lt;安値!Z254,安値!AB254&lt;安値!AC254,安値!AB254&lt;安値!AD254),23,""))</f>
        <v/>
      </c>
      <c r="X254" s="500" t="str">
        <f>IF(終値!A254="","",IF(AND(安値!AC254&lt;安値!AB254,安値!AC254&lt;安値!AA254,安値!AC254&lt;安値!AD254,安値!AC254&lt;安値!AE254),24,""))</f>
        <v/>
      </c>
      <c r="Y254" s="500" t="str">
        <f>IF(終値!A254="","",IF(AND(安値!AD254&lt;安値!AC254,安値!AD254&lt;安値!AB254,安値!AD254&lt;安値!AE254,安値!AD254&lt;安値!AF254),25,""))</f>
        <v/>
      </c>
      <c r="Z254" s="500" t="str">
        <f>IF(終値!A254="","",IF(AND(安値!AE254&lt;安値!AD254,安値!AE254&lt;安値!AC254,安値!AE254&lt;安値!AF254,安値!AE254&lt;安値!AG254),26,""))</f>
        <v/>
      </c>
      <c r="AA254" s="500" t="str">
        <f>IF(終値!A254="","",IF(AND(安値!AF254&lt;安値!AE254,安値!AF254&lt;安値!AD254,安値!AF254&lt;安値!AG254,安値!AF254&lt;安値!AH254),27,""))</f>
        <v/>
      </c>
      <c r="AB254" s="500">
        <f>IF(終値!A254="","",IF(AND(安値!AG254&lt;安値!AF254,安値!AG254&lt;安値!AE254,安値!AG254&lt;安値!AH254,安値!AG254&lt;安値!AI254),28,""))</f>
        <v>28</v>
      </c>
      <c r="AC254" s="500" t="str">
        <f>IF(終値!A254="","",IF(AND(高値!G254&gt;高値!F254,高値!G254&gt;高値!E254,高値!G254&gt;高値!H254,高値!G254&gt;高値!I254),2,""))</f>
        <v/>
      </c>
      <c r="AD254" s="500" t="str">
        <f>IF(終値!A254="","",IF(AND(高値!H254&gt;高値!G254,高値!H254&gt;高値!F254,高値!H254&gt;高値!I254,高値!H254&gt;高値!J254),3,""))</f>
        <v/>
      </c>
      <c r="AE254" s="500" t="str">
        <f>IF(終値!A254="","",IF(AND(高値!I254&gt;高値!H254,高値!I254&gt;高値!G254,高値!I254&gt;高値!J254,高値!I254&gt;高値!K254),4,""))</f>
        <v/>
      </c>
      <c r="AF254" s="500">
        <f>IF(終値!A254="","",IF(AND(高値!J254&gt;高値!I254,高値!J254&gt;高値!H254,高値!J254&gt;高値!K254,高値!J254&gt;高値!L254),5,""))</f>
        <v>5</v>
      </c>
      <c r="AG254" s="500" t="str">
        <f>IF(終値!A254="","",IF(AND(高値!K254&gt;高値!J254,高値!K254&gt;高値!I254,高値!K254&gt;高値!L254,高値!K254&gt;高値!M254),6,""))</f>
        <v/>
      </c>
      <c r="AH254" s="500" t="str">
        <f>IF(終値!A254="","",IF(AND(高値!L254&gt;高値!K254,高値!L254&gt;高値!J254,高値!L254&gt;高値!M254,高値!L254&gt;高値!N254),7,""))</f>
        <v/>
      </c>
      <c r="AI254" s="500" t="str">
        <f>IF(終値!A254="","",IF(AND(高値!M254&gt;高値!L254,高値!M254&gt;高値!K254,高値!M254&gt;高値!N254,高値!M254&gt;高値!O254),8,""))</f>
        <v/>
      </c>
      <c r="AJ254" s="500" t="str">
        <f>IF(終値!A254="","",IF(AND(高値!N254&gt;高値!M254,高値!N254&gt;高値!L254,高値!N254&gt;高値!O254,高値!N254&gt;高値!P254),9,""))</f>
        <v/>
      </c>
      <c r="AK254" s="500" t="str">
        <f>IF(終値!A254="","",IF(AND(高値!O254&gt;高値!N254,高値!O254&gt;高値!M254,高値!O254&gt;高値!P254,高値!O254&gt;高値!Q254),10,""))</f>
        <v/>
      </c>
      <c r="AL254" s="500" t="str">
        <f>IF(終値!A254="","",IF(AND(高値!P254&gt;高値!O254,高値!P254&gt;高値!N254,高値!P254&gt;高値!Q254,高値!P254&gt;高値!R254),11,""))</f>
        <v/>
      </c>
      <c r="AM254" s="500" t="str">
        <f>IF(終値!A254="","",IF(AND(高値!Q254&gt;高値!P254,高値!Q254&gt;高値!O254,高値!Q254&gt;高値!R254,高値!Q254&gt;高値!S254),12,""))</f>
        <v/>
      </c>
      <c r="AN254" s="500">
        <f>IF(終値!A254="","",IF(AND(高値!R254&gt;高値!Q254,高値!R254&gt;高値!P254,高値!R254&gt;高値!S254,高値!R254&gt;高値!T254),13,""))</f>
        <v>13</v>
      </c>
      <c r="AO254" s="500" t="str">
        <f>IF(終値!A254="","",IF(AND(高値!S254&gt;高値!R254,高値!S254&gt;高値!Q254,高値!S254&gt;高値!T254,高値!S254&gt;高値!U254),14,""))</f>
        <v/>
      </c>
      <c r="AP254" s="500" t="str">
        <f>IF(終値!A254="","",IF(AND(高値!T254&gt;高値!S254,高値!T254&gt;高値!R254,高値!T254&gt;高値!U254,高値!T254&gt;高値!V254),15,""))</f>
        <v/>
      </c>
      <c r="AQ254" s="500" t="str">
        <f>IF(終値!A254="","",IF(AND(高値!U254&gt;高値!T254,高値!U254&gt;高値!S254,高値!U254&gt;高値!V254,高値!U254&gt;高値!W254),16,""))</f>
        <v/>
      </c>
      <c r="AR254" s="500" t="str">
        <f>IF(終値!A254="","",IF(AND(高値!V254&gt;高値!U254,高値!V254&gt;高値!T254,高値!V254&gt;高値!W254,高値!V254&gt;高値!X254),17,""))</f>
        <v/>
      </c>
      <c r="AS254" s="500" t="str">
        <f>IF(終値!A254="","",IF(AND(高値!W254&gt;高値!V254,高値!W254&gt;高値!U254,高値!W254&gt;高値!X254,高値!W254&gt;高値!Y254),18,""))</f>
        <v/>
      </c>
      <c r="AT254" s="500" t="str">
        <f>IF(終値!A254="","",IF(AND(高値!X254&gt;高値!W254,高値!X254&gt;高値!V254,高値!X254&gt;高値!Y254,高値!X254&gt;高値!Z254),19,""))</f>
        <v/>
      </c>
      <c r="AU254" s="500" t="str">
        <f>IF(終値!A254="","",IF(AND(高値!Y254&gt;高値!X254,高値!Y254&gt;高値!W254,高値!Y254&gt;高値!Z254,高値!Y254&gt;高値!AA254),20,""))</f>
        <v/>
      </c>
      <c r="AV254" s="500" t="str">
        <f>IF(終値!A254="","",IF(AND(高値!Z254&gt;高値!Y254,高値!Z254&gt;高値!X254,高値!Z254&gt;高値!AA254,高値!Z254&gt;高値!AB254),21,""))</f>
        <v/>
      </c>
      <c r="AW254" s="500" t="str">
        <f>IF(終値!A254="","",IF(AND(高値!AA254&gt;高値!Z254,高値!AA254&gt;高値!Y254,高値!AA254&gt;高値!AB254,高値!AA254&gt;高値!AC254),22,""))</f>
        <v/>
      </c>
      <c r="AX254" s="500">
        <f>IF(終値!A254="","",IF(AND(高値!AB254&gt;高値!AA254,高値!AB254&gt;高値!Z254,高値!AB254&gt;高値!AC254,高値!AB254&gt;高値!AD254),23,""))</f>
        <v>23</v>
      </c>
      <c r="AY254" s="500" t="str">
        <f>IF(終値!A254="","",IF(AND(高値!AC254&gt;高値!AB254,高値!AC254&gt;高値!AA254,高値!AC254&gt;高値!AD254,高値!AC254&gt;高値!AE254),24,""))</f>
        <v/>
      </c>
      <c r="AZ254" s="500" t="str">
        <f>IF(終値!A254="","",IF(AND(高値!AD254&gt;高値!AC254,高値!AD254&gt;高値!AB254,高値!AD254&gt;高値!AE254,高値!AD254&gt;高値!AF254),25,""))</f>
        <v/>
      </c>
      <c r="BA254" s="500" t="str">
        <f>IF(終値!A254="","",IF(AND(高値!AE254&gt;高値!AD254,高値!AE254&gt;高値!AC254,高値!AE254&gt;高値!AF254,高値!AE254&gt;高値!AG254),26,""))</f>
        <v/>
      </c>
      <c r="BB254" s="500" t="str">
        <f>IF(終値!A254="","",IF(AND(高値!AF254&gt;高値!AE254,高値!AF254&gt;高値!AD254,高値!AF254&gt;高値!AG254,高値!AF254&gt;高値!AH254),27,""))</f>
        <v/>
      </c>
      <c r="BC254" s="500" t="str">
        <f>IF(終値!A254="","",IF(AND(高値!AG254&gt;高値!AF254,高値!AG254&gt;高値!AE254,高値!AG254&gt;高値!AH254,高値!AG254&gt;高値!AI254),28,""))</f>
        <v/>
      </c>
      <c r="BD254" s="500">
        <f t="shared" si="18"/>
        <v>4</v>
      </c>
      <c r="BE254" s="500">
        <f t="shared" si="19"/>
        <v>3</v>
      </c>
      <c r="BF254" s="500">
        <f t="shared" si="20"/>
        <v>9</v>
      </c>
      <c r="BG254" s="500">
        <f>IF($BE254="","",INDEX(安値!$E254:$CZ254,1,$BE254+1))</f>
        <v>6228</v>
      </c>
      <c r="BH254" s="500">
        <f>IF($BF254="","",INDEX(安値!$E254:$CZ254,1,$BF254+1))</f>
        <v>6121</v>
      </c>
      <c r="BI254" s="500">
        <f>IF($BF254="","",MAX(INDEX(高値!$E254:$CZ254,1,$BE254+1):INDEX(高値!$E254:$CZ254,1,$BF254+1)))</f>
        <v>6913</v>
      </c>
      <c r="BJ254" s="500">
        <f>IF($BF254="","",AVERAGE(INDEX(終値!$E254:$CZ254,1,$BF254+1):INDEX(終値!$E254:$CZ254,1,$BF254+20))-2*STDEVP(INDEX(終値!$E254:$CZ254,1,$BF254+1):INDEX(終値!$E254:$CZ254,1,$BF254+20)))</f>
        <v>5818.5464789310945</v>
      </c>
      <c r="BK254" s="500">
        <f>IF($BE254="","",AVERAGE(INDEX(終値!$E254:$CZ254,1,$BE254+1):INDEX(終値!$E254:$CZ254,1,$BE254+20))-2*STDEVP(INDEX(終値!$E254:$CZ254,1,$BE254+1):INDEX(終値!$E254:$CZ254,1,$BE254+20)))</f>
        <v>6071.8350489473805</v>
      </c>
      <c r="BL254" s="500">
        <f t="shared" si="21"/>
        <v>3</v>
      </c>
      <c r="BM254" s="500">
        <f t="shared" si="22"/>
        <v>5</v>
      </c>
      <c r="BN254" s="500">
        <f t="shared" si="23"/>
        <v>13</v>
      </c>
      <c r="BO254" s="500">
        <f>IF($BM254="","",INDEX(高値!$E254:$CZ254,1,$BM254+1))</f>
        <v>6913</v>
      </c>
      <c r="BP254" s="500">
        <f>IF($BN254="","",INDEX(高値!$E254:$CZ254,1,$BN254+1))</f>
        <v>6657</v>
      </c>
      <c r="BQ254" s="500">
        <f>IF($BN254="","",MIN(INDEX(安値!$E254:$CZ254,1,$BM254+1):INDEX(安値!$E254:$CZ254,1,$BN254+1)))</f>
        <v>6121</v>
      </c>
      <c r="BR254" s="500">
        <f>IF($BN254="","",AVERAGE(INDEX(終値!$E254:$CZ254,1,$BN254+1):INDEX(終値!$E254:$CZ254,1,$BN254+20))+2*STDEVP(INDEX(終値!$E254:$CZ254,1,$BN254+1):INDEX(終値!$E254:$CZ254,1,$BN254+20)))</f>
        <v>6727.7008813714656</v>
      </c>
      <c r="BS254" s="500">
        <f>IF($BM254="","",AVERAGE(INDEX(終値!$E254:$CZ254,1,$BM254+1):INDEX(終値!$E254:$CZ254,1,$BM254+20))+2*STDEVP(INDEX(終値!$E254:$CZ254,1,$BM254+1):INDEX(終値!$E254:$CZ254,1,$BM254+20)))</f>
        <v>6710.5783003671513</v>
      </c>
      <c r="BT254" s="497" t="str">
        <f>IFERROR(IF(AND($BD254&gt;=2,ABS($BG254-$BH254)/$BH254&lt;=BB設定!$B$12,$BI254&gt;=MAX($BH254,$BG254)*(1+BB設定!$B$13),終値!E254&gt;$BG254),IF(OR(終値!E254&gt;=$BI254,AND($BH254&lt;$BJ254,$BG254&gt;=$BK254)),"二番底W▲","二番底W形成"),IF(AND($BL254&gt;=2,ABS($BO254-$BP254)/$BP254&lt;=BB設定!$B$12,$BQ254&lt;=MIN($BP254,$BO254)*(1-BB設定!$B$13),終値!E254&lt;$BO254),IF(OR(終値!E254&lt;=$BQ254,AND($BP254&gt;$BR254,$BO254&lt;=$BS254)),"二番天井M▼","二番天井M形成"),"－")),"－")</f>
        <v>二番底W形成</v>
      </c>
    </row>
    <row r="255" spans="2:72">
      <c r="B255" s="500" t="str">
        <f>IF(終値!A255="","",IF(AND(安値!G255&lt;安値!F255,安値!G255&lt;安値!E255,安値!G255&lt;安値!H255,安値!G255&lt;安値!I255),2,""))</f>
        <v/>
      </c>
      <c r="C255" s="500" t="str">
        <f>IF(終値!A255="","",IF(AND(安値!H255&lt;安値!G255,安値!H255&lt;安値!F255,安値!H255&lt;安値!I255,安値!H255&lt;安値!J255),3,""))</f>
        <v/>
      </c>
      <c r="D255" s="500" t="str">
        <f>IF(終値!A255="","",IF(AND(安値!I255&lt;安値!H255,安値!I255&lt;安値!G255,安値!I255&lt;安値!J255,安値!I255&lt;安値!K255),4,""))</f>
        <v/>
      </c>
      <c r="E255" s="500" t="str">
        <f>IF(終値!A255="","",IF(AND(安値!J255&lt;安値!I255,安値!J255&lt;安値!H255,安値!J255&lt;安値!K255,安値!J255&lt;安値!L255),5,""))</f>
        <v/>
      </c>
      <c r="F255" s="500">
        <f>IF(終値!A255="","",IF(AND(安値!K255&lt;安値!J255,安値!K255&lt;安値!I255,安値!K255&lt;安値!L255,安値!K255&lt;安値!M255),6,""))</f>
        <v>6</v>
      </c>
      <c r="G255" s="500" t="str">
        <f>IF(終値!A255="","",IF(AND(安値!L255&lt;安値!K255,安値!L255&lt;安値!J255,安値!L255&lt;安値!M255,安値!L255&lt;安値!N255),7,""))</f>
        <v/>
      </c>
      <c r="H255" s="500" t="str">
        <f>IF(終値!A255="","",IF(AND(安値!M255&lt;安値!L255,安値!M255&lt;安値!K255,安値!M255&lt;安値!N255,安値!M255&lt;安値!O255),8,""))</f>
        <v/>
      </c>
      <c r="I255" s="500" t="str">
        <f>IF(終値!A255="","",IF(AND(安値!N255&lt;安値!M255,安値!N255&lt;安値!L255,安値!N255&lt;安値!O255,安値!N255&lt;安値!P255),9,""))</f>
        <v/>
      </c>
      <c r="J255" s="500" t="str">
        <f>IF(終値!A255="","",IF(AND(安値!O255&lt;安値!N255,安値!O255&lt;安値!M255,安値!O255&lt;安値!P255,安値!O255&lt;安値!Q255),10,""))</f>
        <v/>
      </c>
      <c r="K255" s="500" t="str">
        <f>IF(終値!A255="","",IF(AND(安値!P255&lt;安値!O255,安値!P255&lt;安値!N255,安値!P255&lt;安値!Q255,安値!P255&lt;安値!R255),11,""))</f>
        <v/>
      </c>
      <c r="L255" s="500" t="str">
        <f>IF(終値!A255="","",IF(AND(安値!Q255&lt;安値!P255,安値!Q255&lt;安値!O255,安値!Q255&lt;安値!R255,安値!Q255&lt;安値!S255),12,""))</f>
        <v/>
      </c>
      <c r="M255" s="500">
        <f>IF(終値!A255="","",IF(AND(安値!R255&lt;安値!Q255,安値!R255&lt;安値!P255,安値!R255&lt;安値!S255,安値!R255&lt;安値!T255),13,""))</f>
        <v>13</v>
      </c>
      <c r="N255" s="500" t="str">
        <f>IF(終値!A255="","",IF(AND(安値!S255&lt;安値!R255,安値!S255&lt;安値!Q255,安値!S255&lt;安値!T255,安値!S255&lt;安値!U255),14,""))</f>
        <v/>
      </c>
      <c r="O255" s="500" t="str">
        <f>IF(終値!A255="","",IF(AND(安値!T255&lt;安値!S255,安値!T255&lt;安値!R255,安値!T255&lt;安値!U255,安値!T255&lt;安値!V255),15,""))</f>
        <v/>
      </c>
      <c r="P255" s="500">
        <f>IF(終値!A255="","",IF(AND(安値!U255&lt;安値!T255,安値!U255&lt;安値!S255,安値!U255&lt;安値!V255,安値!U255&lt;安値!W255),16,""))</f>
        <v>16</v>
      </c>
      <c r="Q255" s="500" t="str">
        <f>IF(終値!A255="","",IF(AND(安値!V255&lt;安値!U255,安値!V255&lt;安値!T255,安値!V255&lt;安値!W255,安値!V255&lt;安値!X255),17,""))</f>
        <v/>
      </c>
      <c r="R255" s="500" t="str">
        <f>IF(終値!A255="","",IF(AND(安値!W255&lt;安値!V255,安値!W255&lt;安値!U255,安値!W255&lt;安値!X255,安値!W255&lt;安値!Y255),18,""))</f>
        <v/>
      </c>
      <c r="S255" s="500" t="str">
        <f>IF(終値!A255="","",IF(AND(安値!X255&lt;安値!W255,安値!X255&lt;安値!V255,安値!X255&lt;安値!Y255,安値!X255&lt;安値!Z255),19,""))</f>
        <v/>
      </c>
      <c r="T255" s="500">
        <f>IF(終値!A255="","",IF(AND(安値!Y255&lt;安値!X255,安値!Y255&lt;安値!W255,安値!Y255&lt;安値!Z255,安値!Y255&lt;安値!AA255),20,""))</f>
        <v>20</v>
      </c>
      <c r="U255" s="500" t="str">
        <f>IF(終値!A255="","",IF(AND(安値!Z255&lt;安値!Y255,安値!Z255&lt;安値!X255,安値!Z255&lt;安値!AA255,安値!Z255&lt;安値!AB255),21,""))</f>
        <v/>
      </c>
      <c r="V255" s="500" t="str">
        <f>IF(終値!A255="","",IF(AND(安値!AA255&lt;安値!Z255,安値!AA255&lt;安値!Y255,安値!AA255&lt;安値!AB255,安値!AA255&lt;安値!AC255),22,""))</f>
        <v/>
      </c>
      <c r="W255" s="500">
        <f>IF(終値!A255="","",IF(AND(安値!AB255&lt;安値!AA255,安値!AB255&lt;安値!Z255,安値!AB255&lt;安値!AC255,安値!AB255&lt;安値!AD255),23,""))</f>
        <v>23</v>
      </c>
      <c r="X255" s="500" t="str">
        <f>IF(終値!A255="","",IF(AND(安値!AC255&lt;安値!AB255,安値!AC255&lt;安値!AA255,安値!AC255&lt;安値!AD255,安値!AC255&lt;安値!AE255),24,""))</f>
        <v/>
      </c>
      <c r="Y255" s="500" t="str">
        <f>IF(終値!A255="","",IF(AND(安値!AD255&lt;安値!AC255,安値!AD255&lt;安値!AB255,安値!AD255&lt;安値!AE255,安値!AD255&lt;安値!AF255),25,""))</f>
        <v/>
      </c>
      <c r="Z255" s="500" t="str">
        <f>IF(終値!A255="","",IF(AND(安値!AE255&lt;安値!AD255,安値!AE255&lt;安値!AC255,安値!AE255&lt;安値!AF255,安値!AE255&lt;安値!AG255),26,""))</f>
        <v/>
      </c>
      <c r="AA255" s="500">
        <f>IF(終値!A255="","",IF(AND(安値!AF255&lt;安値!AE255,安値!AF255&lt;安値!AD255,安値!AF255&lt;安値!AG255,安値!AF255&lt;安値!AH255),27,""))</f>
        <v>27</v>
      </c>
      <c r="AB255" s="500" t="str">
        <f>IF(終値!A255="","",IF(AND(安値!AG255&lt;安値!AF255,安値!AG255&lt;安値!AE255,安値!AG255&lt;安値!AH255,安値!AG255&lt;安値!AI255),28,""))</f>
        <v/>
      </c>
      <c r="AC255" s="500" t="str">
        <f>IF(終値!A255="","",IF(AND(高値!G255&gt;高値!F255,高値!G255&gt;高値!E255,高値!G255&gt;高値!H255,高値!G255&gt;高値!I255),2,""))</f>
        <v/>
      </c>
      <c r="AD255" s="500" t="str">
        <f>IF(終値!A255="","",IF(AND(高値!H255&gt;高値!G255,高値!H255&gt;高値!F255,高値!H255&gt;高値!I255,高値!H255&gt;高値!J255),3,""))</f>
        <v/>
      </c>
      <c r="AE255" s="500" t="str">
        <f>IF(終値!A255="","",IF(AND(高値!I255&gt;高値!H255,高値!I255&gt;高値!G255,高値!I255&gt;高値!J255,高値!I255&gt;高値!K255),4,""))</f>
        <v/>
      </c>
      <c r="AF255" s="500" t="str">
        <f>IF(終値!A255="","",IF(AND(高値!J255&gt;高値!I255,高値!J255&gt;高値!H255,高値!J255&gt;高値!K255,高値!J255&gt;高値!L255),5,""))</f>
        <v/>
      </c>
      <c r="AG255" s="500" t="str">
        <f>IF(終値!A255="","",IF(AND(高値!K255&gt;高値!J255,高値!K255&gt;高値!I255,高値!K255&gt;高値!L255,高値!K255&gt;高値!M255),6,""))</f>
        <v/>
      </c>
      <c r="AH255" s="500" t="str">
        <f>IF(終値!A255="","",IF(AND(高値!L255&gt;高値!K255,高値!L255&gt;高値!J255,高値!L255&gt;高値!M255,高値!L255&gt;高値!N255),7,""))</f>
        <v/>
      </c>
      <c r="AI255" s="500" t="str">
        <f>IF(終値!A255="","",IF(AND(高値!M255&gt;高値!L255,高値!M255&gt;高値!K255,高値!M255&gt;高値!N255,高値!M255&gt;高値!O255),8,""))</f>
        <v/>
      </c>
      <c r="AJ255" s="500" t="str">
        <f>IF(終値!A255="","",IF(AND(高値!N255&gt;高値!M255,高値!N255&gt;高値!L255,高値!N255&gt;高値!O255,高値!N255&gt;高値!P255),9,""))</f>
        <v/>
      </c>
      <c r="AK255" s="500" t="str">
        <f>IF(終値!A255="","",IF(AND(高値!O255&gt;高値!N255,高値!O255&gt;高値!M255,高値!O255&gt;高値!P255,高値!O255&gt;高値!Q255),10,""))</f>
        <v/>
      </c>
      <c r="AL255" s="500">
        <f>IF(終値!A255="","",IF(AND(高値!P255&gt;高値!O255,高値!P255&gt;高値!N255,高値!P255&gt;高値!Q255,高値!P255&gt;高値!R255),11,""))</f>
        <v>11</v>
      </c>
      <c r="AM255" s="500" t="str">
        <f>IF(終値!A255="","",IF(AND(高値!Q255&gt;高値!P255,高値!Q255&gt;高値!O255,高値!Q255&gt;高値!R255,高値!Q255&gt;高値!S255),12,""))</f>
        <v/>
      </c>
      <c r="AN255" s="500" t="str">
        <f>IF(終値!A255="","",IF(AND(高値!R255&gt;高値!Q255,高値!R255&gt;高値!P255,高値!R255&gt;高値!S255,高値!R255&gt;高値!T255),13,""))</f>
        <v/>
      </c>
      <c r="AO255" s="500" t="str">
        <f>IF(終値!A255="","",IF(AND(高値!S255&gt;高値!R255,高値!S255&gt;高値!Q255,高値!S255&gt;高値!T255,高値!S255&gt;高値!U255),14,""))</f>
        <v/>
      </c>
      <c r="AP255" s="500" t="str">
        <f>IF(終値!A255="","",IF(AND(高値!T255&gt;高値!S255,高値!T255&gt;高値!R255,高値!T255&gt;高値!U255,高値!T255&gt;高値!V255),15,""))</f>
        <v/>
      </c>
      <c r="AQ255" s="500" t="str">
        <f>IF(終値!A255="","",IF(AND(高値!U255&gt;高値!T255,高値!U255&gt;高値!S255,高値!U255&gt;高値!V255,高値!U255&gt;高値!W255),16,""))</f>
        <v/>
      </c>
      <c r="AR255" s="500">
        <f>IF(終値!A255="","",IF(AND(高値!V255&gt;高値!U255,高値!V255&gt;高値!T255,高値!V255&gt;高値!W255,高値!V255&gt;高値!X255),17,""))</f>
        <v>17</v>
      </c>
      <c r="AS255" s="500" t="str">
        <f>IF(終値!A255="","",IF(AND(高値!W255&gt;高値!V255,高値!W255&gt;高値!U255,高値!W255&gt;高値!X255,高値!W255&gt;高値!Y255),18,""))</f>
        <v/>
      </c>
      <c r="AT255" s="500" t="str">
        <f>IF(終値!A255="","",IF(AND(高値!X255&gt;高値!W255,高値!X255&gt;高値!V255,高値!X255&gt;高値!Y255,高値!X255&gt;高値!Z255),19,""))</f>
        <v/>
      </c>
      <c r="AU255" s="500" t="str">
        <f>IF(終値!A255="","",IF(AND(高値!Y255&gt;高値!X255,高値!Y255&gt;高値!W255,高値!Y255&gt;高値!Z255,高値!Y255&gt;高値!AA255),20,""))</f>
        <v/>
      </c>
      <c r="AV255" s="500" t="str">
        <f>IF(終値!A255="","",IF(AND(高値!Z255&gt;高値!Y255,高値!Z255&gt;高値!X255,高値!Z255&gt;高値!AA255,高値!Z255&gt;高値!AB255),21,""))</f>
        <v/>
      </c>
      <c r="AW255" s="500">
        <f>IF(終値!A255="","",IF(AND(高値!AA255&gt;高値!Z255,高値!AA255&gt;高値!Y255,高値!AA255&gt;高値!AB255,高値!AA255&gt;高値!AC255),22,""))</f>
        <v>22</v>
      </c>
      <c r="AX255" s="500" t="str">
        <f>IF(終値!A255="","",IF(AND(高値!AB255&gt;高値!AA255,高値!AB255&gt;高値!Z255,高値!AB255&gt;高値!AC255,高値!AB255&gt;高値!AD255),23,""))</f>
        <v/>
      </c>
      <c r="AY255" s="500" t="str">
        <f>IF(終値!A255="","",IF(AND(高値!AC255&gt;高値!AB255,高値!AC255&gt;高値!AA255,高値!AC255&gt;高値!AD255,高値!AC255&gt;高値!AE255),24,""))</f>
        <v/>
      </c>
      <c r="AZ255" s="500">
        <f>IF(終値!A255="","",IF(AND(高値!AD255&gt;高値!AC255,高値!AD255&gt;高値!AB255,高値!AD255&gt;高値!AE255,高値!AD255&gt;高値!AF255),25,""))</f>
        <v>25</v>
      </c>
      <c r="BA255" s="500" t="str">
        <f>IF(終値!A255="","",IF(AND(高値!AE255&gt;高値!AD255,高値!AE255&gt;高値!AC255,高値!AE255&gt;高値!AF255,高値!AE255&gt;高値!AG255),26,""))</f>
        <v/>
      </c>
      <c r="BB255" s="500" t="str">
        <f>IF(終値!A255="","",IF(AND(高値!AF255&gt;高値!AE255,高値!AF255&gt;高値!AD255,高値!AF255&gt;高値!AG255,高値!AF255&gt;高値!AH255),27,""))</f>
        <v/>
      </c>
      <c r="BC255" s="500" t="str">
        <f>IF(終値!A255="","",IF(AND(高値!AG255&gt;高値!AF255,高値!AG255&gt;高値!AE255,高値!AG255&gt;高値!AH255,高値!AG255&gt;高値!AI255),28,""))</f>
        <v/>
      </c>
      <c r="BD255" s="500">
        <f t="shared" si="18"/>
        <v>6</v>
      </c>
      <c r="BE255" s="500">
        <f t="shared" si="19"/>
        <v>6</v>
      </c>
      <c r="BF255" s="500">
        <f t="shared" si="20"/>
        <v>13</v>
      </c>
      <c r="BG255" s="500">
        <f>IF($BE255="","",INDEX(安値!$E255:$CZ255,1,$BE255+1))</f>
        <v>8015</v>
      </c>
      <c r="BH255" s="500">
        <f>IF($BF255="","",INDEX(安値!$E255:$CZ255,1,$BF255+1))</f>
        <v>8383</v>
      </c>
      <c r="BI255" s="500">
        <f>IF($BF255="","",MAX(INDEX(高値!$E255:$CZ255,1,$BE255+1):INDEX(高値!$E255:$CZ255,1,$BF255+1)))</f>
        <v>9232</v>
      </c>
      <c r="BJ255" s="500">
        <f>IF($BF255="","",AVERAGE(INDEX(終値!$E255:$CZ255,1,$BF255+1):INDEX(終値!$E255:$CZ255,1,$BF255+20))-2*STDEVP(INDEX(終値!$E255:$CZ255,1,$BF255+1):INDEX(終値!$E255:$CZ255,1,$BF255+20)))</f>
        <v>8648.634337567446</v>
      </c>
      <c r="BK255" s="500">
        <f>IF($BE255="","",AVERAGE(INDEX(終値!$E255:$CZ255,1,$BE255+1):INDEX(終値!$E255:$CZ255,1,$BE255+20))-2*STDEVP(INDEX(終値!$E255:$CZ255,1,$BE255+1):INDEX(終値!$E255:$CZ255,1,$BE255+20)))</f>
        <v>8301.8539224711385</v>
      </c>
      <c r="BL255" s="500">
        <f t="shared" si="21"/>
        <v>4</v>
      </c>
      <c r="BM255" s="500">
        <f t="shared" si="22"/>
        <v>11</v>
      </c>
      <c r="BN255" s="500">
        <f t="shared" si="23"/>
        <v>17</v>
      </c>
      <c r="BO255" s="500">
        <f>IF($BM255="","",INDEX(高値!$E255:$CZ255,1,$BM255+1))</f>
        <v>9232</v>
      </c>
      <c r="BP255" s="500">
        <f>IF($BN255="","",INDEX(高値!$E255:$CZ255,1,$BN255+1))</f>
        <v>9321</v>
      </c>
      <c r="BQ255" s="500">
        <f>IF($BN255="","",MIN(INDEX(安値!$E255:$CZ255,1,$BM255+1):INDEX(安値!$E255:$CZ255,1,$BN255+1)))</f>
        <v>8383</v>
      </c>
      <c r="BR255" s="500">
        <f>IF($BN255="","",AVERAGE(INDEX(終値!$E255:$CZ255,1,$BN255+1):INDEX(終値!$E255:$CZ255,1,$BN255+20))+2*STDEVP(INDEX(終値!$E255:$CZ255,1,$BN255+1):INDEX(終値!$E255:$CZ255,1,$BN255+20)))</f>
        <v>9694.4259699369741</v>
      </c>
      <c r="BS255" s="500">
        <f>IF($BM255="","",AVERAGE(INDEX(終値!$E255:$CZ255,1,$BM255+1):INDEX(終値!$E255:$CZ255,1,$BM255+20))+2*STDEVP(INDEX(終値!$E255:$CZ255,1,$BM255+1):INDEX(終値!$E255:$CZ255,1,$BM255+20)))</f>
        <v>9561.0374708812597</v>
      </c>
      <c r="BT255" s="497" t="str">
        <f>IFERROR(IF(AND($BD255&gt;=2,ABS($BG255-$BH255)/$BH255&lt;=BB設定!$B$12,$BI255&gt;=MAX($BH255,$BG255)*(1+BB設定!$B$13),終値!E255&gt;$BG255),IF(OR(終値!E255&gt;=$BI255,AND($BH255&lt;$BJ255,$BG255&gt;=$BK255)),"二番底W▲","二番底W形成"),IF(AND($BL255&gt;=2,ABS($BO255-$BP255)/$BP255&lt;=BB設定!$B$12,$BQ255&lt;=MIN($BP255,$BO255)*(1-BB設定!$B$13),終値!E255&lt;$BO255),IF(OR(終値!E255&lt;=$BQ255,AND($BP255&gt;$BR255,$BO255&lt;=$BS255)),"二番天井M▼","二番天井M形成"),"－")),"－")</f>
        <v>二番底W形成</v>
      </c>
    </row>
    <row r="256" spans="2:72">
      <c r="B256" s="500" t="str">
        <f>IF(終値!A256="","",IF(AND(安値!G256&lt;安値!F256,安値!G256&lt;安値!E256,安値!G256&lt;安値!H256,安値!G256&lt;安値!I256),2,""))</f>
        <v/>
      </c>
      <c r="C256" s="500">
        <f>IF(終値!A256="","",IF(AND(安値!H256&lt;安値!G256,安値!H256&lt;安値!F256,安値!H256&lt;安値!I256,安値!H256&lt;安値!J256),3,""))</f>
        <v>3</v>
      </c>
      <c r="D256" s="500" t="str">
        <f>IF(終値!A256="","",IF(AND(安値!I256&lt;安値!H256,安値!I256&lt;安値!G256,安値!I256&lt;安値!J256,安値!I256&lt;安値!K256),4,""))</f>
        <v/>
      </c>
      <c r="E256" s="500" t="str">
        <f>IF(終値!A256="","",IF(AND(安値!J256&lt;安値!I256,安値!J256&lt;安値!H256,安値!J256&lt;安値!K256,安値!J256&lt;安値!L256),5,""))</f>
        <v/>
      </c>
      <c r="F256" s="500">
        <f>IF(終値!A256="","",IF(AND(安値!K256&lt;安値!J256,安値!K256&lt;安値!I256,安値!K256&lt;安値!L256,安値!K256&lt;安値!M256),6,""))</f>
        <v>6</v>
      </c>
      <c r="G256" s="500" t="str">
        <f>IF(終値!A256="","",IF(AND(安値!L256&lt;安値!K256,安値!L256&lt;安値!J256,安値!L256&lt;安値!M256,安値!L256&lt;安値!N256),7,""))</f>
        <v/>
      </c>
      <c r="H256" s="500" t="str">
        <f>IF(終値!A256="","",IF(AND(安値!M256&lt;安値!L256,安値!M256&lt;安値!K256,安値!M256&lt;安値!N256,安値!M256&lt;安値!O256),8,""))</f>
        <v/>
      </c>
      <c r="I256" s="500" t="str">
        <f>IF(終値!A256="","",IF(AND(安値!N256&lt;安値!M256,安値!N256&lt;安値!L256,安値!N256&lt;安値!O256,安値!N256&lt;安値!P256),9,""))</f>
        <v/>
      </c>
      <c r="J256" s="500" t="str">
        <f>IF(終値!A256="","",IF(AND(安値!O256&lt;安値!N256,安値!O256&lt;安値!M256,安値!O256&lt;安値!P256,安値!O256&lt;安値!Q256),10,""))</f>
        <v/>
      </c>
      <c r="K256" s="500" t="str">
        <f>IF(終値!A256="","",IF(AND(安値!P256&lt;安値!O256,安値!P256&lt;安値!N256,安値!P256&lt;安値!Q256,安値!P256&lt;安値!R256),11,""))</f>
        <v/>
      </c>
      <c r="L256" s="500" t="str">
        <f>IF(終値!A256="","",IF(AND(安値!Q256&lt;安値!P256,安値!Q256&lt;安値!O256,安値!Q256&lt;安値!R256,安値!Q256&lt;安値!S256),12,""))</f>
        <v/>
      </c>
      <c r="M256" s="500">
        <f>IF(終値!A256="","",IF(AND(安値!R256&lt;安値!Q256,安値!R256&lt;安値!P256,安値!R256&lt;安値!S256,安値!R256&lt;安値!T256),13,""))</f>
        <v>13</v>
      </c>
      <c r="N256" s="500" t="str">
        <f>IF(終値!A256="","",IF(AND(安値!S256&lt;安値!R256,安値!S256&lt;安値!Q256,安値!S256&lt;安値!T256,安値!S256&lt;安値!U256),14,""))</f>
        <v/>
      </c>
      <c r="O256" s="500" t="str">
        <f>IF(終値!A256="","",IF(AND(安値!T256&lt;安値!S256,安値!T256&lt;安値!R256,安値!T256&lt;安値!U256,安値!T256&lt;安値!V256),15,""))</f>
        <v/>
      </c>
      <c r="P256" s="500">
        <f>IF(終値!A256="","",IF(AND(安値!U256&lt;安値!T256,安値!U256&lt;安値!S256,安値!U256&lt;安値!V256,安値!U256&lt;安値!W256),16,""))</f>
        <v>16</v>
      </c>
      <c r="Q256" s="500" t="str">
        <f>IF(終値!A256="","",IF(AND(安値!V256&lt;安値!U256,安値!V256&lt;安値!T256,安値!V256&lt;安値!W256,安値!V256&lt;安値!X256),17,""))</f>
        <v/>
      </c>
      <c r="R256" s="500" t="str">
        <f>IF(終値!A256="","",IF(AND(安値!W256&lt;安値!V256,安値!W256&lt;安値!U256,安値!W256&lt;安値!X256,安値!W256&lt;安値!Y256),18,""))</f>
        <v/>
      </c>
      <c r="S256" s="500">
        <f>IF(終値!A256="","",IF(AND(安値!X256&lt;安値!W256,安値!X256&lt;安値!V256,安値!X256&lt;安値!Y256,安値!X256&lt;安値!Z256),19,""))</f>
        <v>19</v>
      </c>
      <c r="T256" s="500" t="str">
        <f>IF(終値!A256="","",IF(AND(安値!Y256&lt;安値!X256,安値!Y256&lt;安値!W256,安値!Y256&lt;安値!Z256,安値!Y256&lt;安値!AA256),20,""))</f>
        <v/>
      </c>
      <c r="U256" s="500" t="str">
        <f>IF(終値!A256="","",IF(AND(安値!Z256&lt;安値!Y256,安値!Z256&lt;安値!X256,安値!Z256&lt;安値!AA256,安値!Z256&lt;安値!AB256),21,""))</f>
        <v/>
      </c>
      <c r="V256" s="500" t="str">
        <f>IF(終値!A256="","",IF(AND(安値!AA256&lt;安値!Z256,安値!AA256&lt;安値!Y256,安値!AA256&lt;安値!AB256,安値!AA256&lt;安値!AC256),22,""))</f>
        <v/>
      </c>
      <c r="W256" s="500" t="str">
        <f>IF(終値!A256="","",IF(AND(安値!AB256&lt;安値!AA256,安値!AB256&lt;安値!Z256,安値!AB256&lt;安値!AC256,安値!AB256&lt;安値!AD256),23,""))</f>
        <v/>
      </c>
      <c r="X256" s="500" t="str">
        <f>IF(終値!A256="","",IF(AND(安値!AC256&lt;安値!AB256,安値!AC256&lt;安値!AA256,安値!AC256&lt;安値!AD256,安値!AC256&lt;安値!AE256),24,""))</f>
        <v/>
      </c>
      <c r="Y256" s="500">
        <f>IF(終値!A256="","",IF(AND(安値!AD256&lt;安値!AC256,安値!AD256&lt;安値!AB256,安値!AD256&lt;安値!AE256,安値!AD256&lt;安値!AF256),25,""))</f>
        <v>25</v>
      </c>
      <c r="Z256" s="500" t="str">
        <f>IF(終値!A256="","",IF(AND(安値!AE256&lt;安値!AD256,安値!AE256&lt;安値!AC256,安値!AE256&lt;安値!AF256,安値!AE256&lt;安値!AG256),26,""))</f>
        <v/>
      </c>
      <c r="AA256" s="500" t="str">
        <f>IF(終値!A256="","",IF(AND(安値!AF256&lt;安値!AE256,安値!AF256&lt;安値!AD256,安値!AF256&lt;安値!AG256,安値!AF256&lt;安値!AH256),27,""))</f>
        <v/>
      </c>
      <c r="AB256" s="500" t="str">
        <f>IF(終値!A256="","",IF(AND(安値!AG256&lt;安値!AF256,安値!AG256&lt;安値!AE256,安値!AG256&lt;安値!AH256,安値!AG256&lt;安値!AI256),28,""))</f>
        <v/>
      </c>
      <c r="AC256" s="500" t="str">
        <f>IF(終値!A256="","",IF(AND(高値!G256&gt;高値!F256,高値!G256&gt;高値!E256,高値!G256&gt;高値!H256,高値!G256&gt;高値!I256),2,""))</f>
        <v/>
      </c>
      <c r="AD256" s="500" t="str">
        <f>IF(終値!A256="","",IF(AND(高値!H256&gt;高値!G256,高値!H256&gt;高値!F256,高値!H256&gt;高値!I256,高値!H256&gt;高値!J256),3,""))</f>
        <v/>
      </c>
      <c r="AE256" s="500">
        <f>IF(終値!A256="","",IF(AND(高値!I256&gt;高値!H256,高値!I256&gt;高値!G256,高値!I256&gt;高値!J256,高値!I256&gt;高値!K256),4,""))</f>
        <v>4</v>
      </c>
      <c r="AF256" s="500" t="str">
        <f>IF(終値!A256="","",IF(AND(高値!J256&gt;高値!I256,高値!J256&gt;高値!H256,高値!J256&gt;高値!K256,高値!J256&gt;高値!L256),5,""))</f>
        <v/>
      </c>
      <c r="AG256" s="500" t="str">
        <f>IF(終値!A256="","",IF(AND(高値!K256&gt;高値!J256,高値!K256&gt;高値!I256,高値!K256&gt;高値!L256,高値!K256&gt;高値!M256),6,""))</f>
        <v/>
      </c>
      <c r="AH256" s="500">
        <f>IF(終値!A256="","",IF(AND(高値!L256&gt;高値!K256,高値!L256&gt;高値!J256,高値!L256&gt;高値!M256,高値!L256&gt;高値!N256),7,""))</f>
        <v>7</v>
      </c>
      <c r="AI256" s="500" t="str">
        <f>IF(終値!A256="","",IF(AND(高値!M256&gt;高値!L256,高値!M256&gt;高値!K256,高値!M256&gt;高値!N256,高値!M256&gt;高値!O256),8,""))</f>
        <v/>
      </c>
      <c r="AJ256" s="500" t="str">
        <f>IF(終値!A256="","",IF(AND(高値!N256&gt;高値!M256,高値!N256&gt;高値!L256,高値!N256&gt;高値!O256,高値!N256&gt;高値!P256),9,""))</f>
        <v/>
      </c>
      <c r="AK256" s="500" t="str">
        <f>IF(終値!A256="","",IF(AND(高値!O256&gt;高値!N256,高値!O256&gt;高値!M256,高値!O256&gt;高値!P256,高値!O256&gt;高値!Q256),10,""))</f>
        <v/>
      </c>
      <c r="AL256" s="500" t="str">
        <f>IF(終値!A256="","",IF(AND(高値!P256&gt;高値!O256,高値!P256&gt;高値!N256,高値!P256&gt;高値!Q256,高値!P256&gt;高値!R256),11,""))</f>
        <v/>
      </c>
      <c r="AM256" s="500" t="str">
        <f>IF(終値!A256="","",IF(AND(高値!Q256&gt;高値!P256,高値!Q256&gt;高値!O256,高値!Q256&gt;高値!R256,高値!Q256&gt;高値!S256),12,""))</f>
        <v/>
      </c>
      <c r="AN256" s="500" t="str">
        <f>IF(終値!A256="","",IF(AND(高値!R256&gt;高値!Q256,高値!R256&gt;高値!P256,高値!R256&gt;高値!S256,高値!R256&gt;高値!T256),13,""))</f>
        <v/>
      </c>
      <c r="AO256" s="500">
        <f>IF(終値!A256="","",IF(AND(高値!S256&gt;高値!R256,高値!S256&gt;高値!Q256,高値!S256&gt;高値!T256,高値!S256&gt;高値!U256),14,""))</f>
        <v>14</v>
      </c>
      <c r="AP256" s="500" t="str">
        <f>IF(終値!A256="","",IF(AND(高値!T256&gt;高値!S256,高値!T256&gt;高値!R256,高値!T256&gt;高値!U256,高値!T256&gt;高値!V256),15,""))</f>
        <v/>
      </c>
      <c r="AQ256" s="500" t="str">
        <f>IF(終値!A256="","",IF(AND(高値!U256&gt;高値!T256,高値!U256&gt;高値!S256,高値!U256&gt;高値!V256,高値!U256&gt;高値!W256),16,""))</f>
        <v/>
      </c>
      <c r="AR256" s="500" t="str">
        <f>IF(終値!A256="","",IF(AND(高値!V256&gt;高値!U256,高値!V256&gt;高値!T256,高値!V256&gt;高値!W256,高値!V256&gt;高値!X256),17,""))</f>
        <v/>
      </c>
      <c r="AS256" s="500" t="str">
        <f>IF(終値!A256="","",IF(AND(高値!W256&gt;高値!V256,高値!W256&gt;高値!U256,高値!W256&gt;高値!X256,高値!W256&gt;高値!Y256),18,""))</f>
        <v/>
      </c>
      <c r="AT256" s="500" t="str">
        <f>IF(終値!A256="","",IF(AND(高値!X256&gt;高値!W256,高値!X256&gt;高値!V256,高値!X256&gt;高値!Y256,高値!X256&gt;高値!Z256),19,""))</f>
        <v/>
      </c>
      <c r="AU256" s="500" t="str">
        <f>IF(終値!A256="","",IF(AND(高値!Y256&gt;高値!X256,高値!Y256&gt;高値!W256,高値!Y256&gt;高値!Z256,高値!Y256&gt;高値!AA256),20,""))</f>
        <v/>
      </c>
      <c r="AV256" s="500">
        <f>IF(終値!A256="","",IF(AND(高値!Z256&gt;高値!Y256,高値!Z256&gt;高値!X256,高値!Z256&gt;高値!AA256,高値!Z256&gt;高値!AB256),21,""))</f>
        <v>21</v>
      </c>
      <c r="AW256" s="500" t="str">
        <f>IF(終値!A256="","",IF(AND(高値!AA256&gt;高値!Z256,高値!AA256&gt;高値!Y256,高値!AA256&gt;高値!AB256,高値!AA256&gt;高値!AC256),22,""))</f>
        <v/>
      </c>
      <c r="AX256" s="500" t="str">
        <f>IF(終値!A256="","",IF(AND(高値!AB256&gt;高値!AA256,高値!AB256&gt;高値!Z256,高値!AB256&gt;高値!AC256,高値!AB256&gt;高値!AD256),23,""))</f>
        <v/>
      </c>
      <c r="AY256" s="500" t="str">
        <f>IF(終値!A256="","",IF(AND(高値!AC256&gt;高値!AB256,高値!AC256&gt;高値!AA256,高値!AC256&gt;高値!AD256,高値!AC256&gt;高値!AE256),24,""))</f>
        <v/>
      </c>
      <c r="AZ256" s="500" t="str">
        <f>IF(終値!A256="","",IF(AND(高値!AD256&gt;高値!AC256,高値!AD256&gt;高値!AB256,高値!AD256&gt;高値!AE256,高値!AD256&gt;高値!AF256),25,""))</f>
        <v/>
      </c>
      <c r="BA256" s="500" t="str">
        <f>IF(終値!A256="","",IF(AND(高値!AE256&gt;高値!AD256,高値!AE256&gt;高値!AC256,高値!AE256&gt;高値!AF256,高値!AE256&gt;高値!AG256),26,""))</f>
        <v/>
      </c>
      <c r="BB256" s="500" t="str">
        <f>IF(終値!A256="","",IF(AND(高値!AF256&gt;高値!AE256,高値!AF256&gt;高値!AD256,高値!AF256&gt;高値!AG256,高値!AF256&gt;高値!AH256),27,""))</f>
        <v/>
      </c>
      <c r="BC256" s="500" t="str">
        <f>IF(終値!A256="","",IF(AND(高値!AG256&gt;高値!AF256,高値!AG256&gt;高値!AE256,高値!AG256&gt;高値!AH256,高値!AG256&gt;高値!AI256),28,""))</f>
        <v/>
      </c>
      <c r="BD256" s="500">
        <f t="shared" si="18"/>
        <v>6</v>
      </c>
      <c r="BE256" s="500">
        <f t="shared" si="19"/>
        <v>3</v>
      </c>
      <c r="BF256" s="500">
        <f t="shared" si="20"/>
        <v>6</v>
      </c>
      <c r="BG256" s="500">
        <f>IF($BE256="","",INDEX(安値!$E256:$CZ256,1,$BE256+1))</f>
        <v>4055</v>
      </c>
      <c r="BH256" s="500">
        <f>IF($BF256="","",INDEX(安値!$E256:$CZ256,1,$BF256+1))</f>
        <v>3995</v>
      </c>
      <c r="BI256" s="500">
        <f>IF($BF256="","",MAX(INDEX(高値!$E256:$CZ256,1,$BE256+1):INDEX(高値!$E256:$CZ256,1,$BF256+1)))</f>
        <v>4475</v>
      </c>
      <c r="BJ256" s="500">
        <f>IF($BF256="","",AVERAGE(INDEX(終値!$E256:$CZ256,1,$BF256+1):INDEX(終値!$E256:$CZ256,1,$BF256+20))-2*STDEVP(INDEX(終値!$E256:$CZ256,1,$BF256+1):INDEX(終値!$E256:$CZ256,1,$BF256+20)))</f>
        <v>3453.2405132124095</v>
      </c>
      <c r="BK256" s="500">
        <f>IF($BE256="","",AVERAGE(INDEX(終値!$E256:$CZ256,1,$BE256+1):INDEX(終値!$E256:$CZ256,1,$BE256+20))-2*STDEVP(INDEX(終値!$E256:$CZ256,1,$BE256+1):INDEX(終値!$E256:$CZ256,1,$BE256+20)))</f>
        <v>3650.083536903182</v>
      </c>
      <c r="BL256" s="500">
        <f t="shared" si="21"/>
        <v>4</v>
      </c>
      <c r="BM256" s="500">
        <f t="shared" si="22"/>
        <v>4</v>
      </c>
      <c r="BN256" s="500">
        <f t="shared" si="23"/>
        <v>7</v>
      </c>
      <c r="BO256" s="500">
        <f>IF($BM256="","",INDEX(高値!$E256:$CZ256,1,$BM256+1))</f>
        <v>4475</v>
      </c>
      <c r="BP256" s="500">
        <f>IF($BN256="","",INDEX(高値!$E256:$CZ256,1,$BN256+1))</f>
        <v>4605</v>
      </c>
      <c r="BQ256" s="500">
        <f>IF($BN256="","",MIN(INDEX(安値!$E256:$CZ256,1,$BM256+1):INDEX(安値!$E256:$CZ256,1,$BN256+1)))</f>
        <v>3995</v>
      </c>
      <c r="BR256" s="500">
        <f>IF($BN256="","",AVERAGE(INDEX(終値!$E256:$CZ256,1,$BN256+1):INDEX(終値!$E256:$CZ256,1,$BN256+20))+2*STDEVP(INDEX(終値!$E256:$CZ256,1,$BN256+1):INDEX(終値!$E256:$CZ256,1,$BN256+20)))</f>
        <v>4498.1132944272231</v>
      </c>
      <c r="BS256" s="500">
        <f>IF($BM256="","",AVERAGE(INDEX(終値!$E256:$CZ256,1,$BM256+1):INDEX(終値!$E256:$CZ256,1,$BM256+20))+2*STDEVP(INDEX(終値!$E256:$CZ256,1,$BM256+1):INDEX(終値!$E256:$CZ256,1,$BM256+20)))</f>
        <v>4518.2057382413059</v>
      </c>
      <c r="BT256" s="497" t="str">
        <f>IFERROR(IF(AND($BD256&gt;=2,ABS($BG256-$BH256)/$BH256&lt;=BB設定!$B$12,$BI256&gt;=MAX($BH256,$BG256)*(1+BB設定!$B$13),終値!E256&gt;$BG256),IF(OR(終値!E256&gt;=$BI256,AND($BH256&lt;$BJ256,$BG256&gt;=$BK256)),"二番底W▲","二番底W形成"),IF(AND($BL256&gt;=2,ABS($BO256-$BP256)/$BP256&lt;=BB設定!$B$12,$BQ256&lt;=MIN($BP256,$BO256)*(1-BB設定!$B$13),終値!E256&lt;$BO256),IF(OR(終値!E256&lt;=$BQ256,AND($BP256&gt;$BR256,$BO256&lt;=$BS256)),"二番天井M▼","二番天井M形成"),"－")),"－")</f>
        <v>二番底W形成</v>
      </c>
    </row>
    <row r="257" spans="2:72">
      <c r="B257" s="500" t="str">
        <f>IF(終値!A257="","",IF(AND(安値!G257&lt;安値!F257,安値!G257&lt;安値!E257,安値!G257&lt;安値!H257,安値!G257&lt;安値!I257),2,""))</f>
        <v/>
      </c>
      <c r="C257" s="500" t="str">
        <f>IF(終値!A257="","",IF(AND(安値!H257&lt;安値!G257,安値!H257&lt;安値!F257,安値!H257&lt;安値!I257,安値!H257&lt;安値!J257),3,""))</f>
        <v/>
      </c>
      <c r="D257" s="500" t="str">
        <f>IF(終値!A257="","",IF(AND(安値!I257&lt;安値!H257,安値!I257&lt;安値!G257,安値!I257&lt;安値!J257,安値!I257&lt;安値!K257),4,""))</f>
        <v/>
      </c>
      <c r="E257" s="500" t="str">
        <f>IF(終値!A257="","",IF(AND(安値!J257&lt;安値!I257,安値!J257&lt;安値!H257,安値!J257&lt;安値!K257,安値!J257&lt;安値!L257),5,""))</f>
        <v/>
      </c>
      <c r="F257" s="500">
        <f>IF(終値!A257="","",IF(AND(安値!K257&lt;安値!J257,安値!K257&lt;安値!I257,安値!K257&lt;安値!L257,安値!K257&lt;安値!M257),6,""))</f>
        <v>6</v>
      </c>
      <c r="G257" s="500" t="str">
        <f>IF(終値!A257="","",IF(AND(安値!L257&lt;安値!K257,安値!L257&lt;安値!J257,安値!L257&lt;安値!M257,安値!L257&lt;安値!N257),7,""))</f>
        <v/>
      </c>
      <c r="H257" s="500" t="str">
        <f>IF(終値!A257="","",IF(AND(安値!M257&lt;安値!L257,安値!M257&lt;安値!K257,安値!M257&lt;安値!N257,安値!M257&lt;安値!O257),8,""))</f>
        <v/>
      </c>
      <c r="I257" s="500" t="str">
        <f>IF(終値!A257="","",IF(AND(安値!N257&lt;安値!M257,安値!N257&lt;安値!L257,安値!N257&lt;安値!O257,安値!N257&lt;安値!P257),9,""))</f>
        <v/>
      </c>
      <c r="J257" s="500" t="str">
        <f>IF(終値!A257="","",IF(AND(安値!O257&lt;安値!N257,安値!O257&lt;安値!M257,安値!O257&lt;安値!P257,安値!O257&lt;安値!Q257),10,""))</f>
        <v/>
      </c>
      <c r="K257" s="500" t="str">
        <f>IF(終値!A257="","",IF(AND(安値!P257&lt;安値!O257,安値!P257&lt;安値!N257,安値!P257&lt;安値!Q257,安値!P257&lt;安値!R257),11,""))</f>
        <v/>
      </c>
      <c r="L257" s="500" t="str">
        <f>IF(終値!A257="","",IF(AND(安値!Q257&lt;安値!P257,安値!Q257&lt;安値!O257,安値!Q257&lt;安値!R257,安値!Q257&lt;安値!S257),12,""))</f>
        <v/>
      </c>
      <c r="M257" s="500">
        <f>IF(終値!A257="","",IF(AND(安値!R257&lt;安値!Q257,安値!R257&lt;安値!P257,安値!R257&lt;安値!S257,安値!R257&lt;安値!T257),13,""))</f>
        <v>13</v>
      </c>
      <c r="N257" s="500" t="str">
        <f>IF(終値!A257="","",IF(AND(安値!S257&lt;安値!R257,安値!S257&lt;安値!Q257,安値!S257&lt;安値!T257,安値!S257&lt;安値!U257),14,""))</f>
        <v/>
      </c>
      <c r="O257" s="500" t="str">
        <f>IF(終値!A257="","",IF(AND(安値!T257&lt;安値!S257,安値!T257&lt;安値!R257,安値!T257&lt;安値!U257,安値!T257&lt;安値!V257),15,""))</f>
        <v/>
      </c>
      <c r="P257" s="500" t="str">
        <f>IF(終値!A257="","",IF(AND(安値!U257&lt;安値!T257,安値!U257&lt;安値!S257,安値!U257&lt;安値!V257,安値!U257&lt;安値!W257),16,""))</f>
        <v/>
      </c>
      <c r="Q257" s="500" t="str">
        <f>IF(終値!A257="","",IF(AND(安値!V257&lt;安値!U257,安値!V257&lt;安値!T257,安値!V257&lt;安値!W257,安値!V257&lt;安値!X257),17,""))</f>
        <v/>
      </c>
      <c r="R257" s="500" t="str">
        <f>IF(終値!A257="","",IF(AND(安値!W257&lt;安値!V257,安値!W257&lt;安値!U257,安値!W257&lt;安値!X257,安値!W257&lt;安値!Y257),18,""))</f>
        <v/>
      </c>
      <c r="S257" s="500" t="str">
        <f>IF(終値!A257="","",IF(AND(安値!X257&lt;安値!W257,安値!X257&lt;安値!V257,安値!X257&lt;安値!Y257,安値!X257&lt;安値!Z257),19,""))</f>
        <v/>
      </c>
      <c r="T257" s="500">
        <f>IF(終値!A257="","",IF(AND(安値!Y257&lt;安値!X257,安値!Y257&lt;安値!W257,安値!Y257&lt;安値!Z257,安値!Y257&lt;安値!AA257),20,""))</f>
        <v>20</v>
      </c>
      <c r="U257" s="500" t="str">
        <f>IF(終値!A257="","",IF(AND(安値!Z257&lt;安値!Y257,安値!Z257&lt;安値!X257,安値!Z257&lt;安値!AA257,安値!Z257&lt;安値!AB257),21,""))</f>
        <v/>
      </c>
      <c r="V257" s="500" t="str">
        <f>IF(終値!A257="","",IF(AND(安値!AA257&lt;安値!Z257,安値!AA257&lt;安値!Y257,安値!AA257&lt;安値!AB257,安値!AA257&lt;安値!AC257),22,""))</f>
        <v/>
      </c>
      <c r="W257" s="500" t="str">
        <f>IF(終値!A257="","",IF(AND(安値!AB257&lt;安値!AA257,安値!AB257&lt;安値!Z257,安値!AB257&lt;安値!AC257,安値!AB257&lt;安値!AD257),23,""))</f>
        <v/>
      </c>
      <c r="X257" s="500" t="str">
        <f>IF(終値!A257="","",IF(AND(安値!AC257&lt;安値!AB257,安値!AC257&lt;安値!AA257,安値!AC257&lt;安値!AD257,安値!AC257&lt;安値!AE257),24,""))</f>
        <v/>
      </c>
      <c r="Y257" s="500" t="str">
        <f>IF(終値!A257="","",IF(AND(安値!AD257&lt;安値!AC257,安値!AD257&lt;安値!AB257,安値!AD257&lt;安値!AE257,安値!AD257&lt;安値!AF257),25,""))</f>
        <v/>
      </c>
      <c r="Z257" s="500" t="str">
        <f>IF(終値!A257="","",IF(AND(安値!AE257&lt;安値!AD257,安値!AE257&lt;安値!AC257,安値!AE257&lt;安値!AF257,安値!AE257&lt;安値!AG257),26,""))</f>
        <v/>
      </c>
      <c r="AA257" s="500">
        <f>IF(終値!A257="","",IF(AND(安値!AF257&lt;安値!AE257,安値!AF257&lt;安値!AD257,安値!AF257&lt;安値!AG257,安値!AF257&lt;安値!AH257),27,""))</f>
        <v>27</v>
      </c>
      <c r="AB257" s="500" t="str">
        <f>IF(終値!A257="","",IF(AND(安値!AG257&lt;安値!AF257,安値!AG257&lt;安値!AE257,安値!AG257&lt;安値!AH257,安値!AG257&lt;安値!AI257),28,""))</f>
        <v/>
      </c>
      <c r="AC257" s="500" t="str">
        <f>IF(終値!A257="","",IF(AND(高値!G257&gt;高値!F257,高値!G257&gt;高値!E257,高値!G257&gt;高値!H257,高値!G257&gt;高値!I257),2,""))</f>
        <v/>
      </c>
      <c r="AD257" s="500" t="str">
        <f>IF(終値!A257="","",IF(AND(高値!H257&gt;高値!G257,高値!H257&gt;高値!F257,高値!H257&gt;高値!I257,高値!H257&gt;高値!J257),3,""))</f>
        <v/>
      </c>
      <c r="AE257" s="500" t="str">
        <f>IF(終値!A257="","",IF(AND(高値!I257&gt;高値!H257,高値!I257&gt;高値!G257,高値!I257&gt;高値!J257,高値!I257&gt;高値!K257),4,""))</f>
        <v/>
      </c>
      <c r="AF257" s="500" t="str">
        <f>IF(終値!A257="","",IF(AND(高値!J257&gt;高値!I257,高値!J257&gt;高値!H257,高値!J257&gt;高値!K257,高値!J257&gt;高値!L257),5,""))</f>
        <v/>
      </c>
      <c r="AG257" s="500" t="str">
        <f>IF(終値!A257="","",IF(AND(高値!K257&gt;高値!J257,高値!K257&gt;高値!I257,高値!K257&gt;高値!L257,高値!K257&gt;高値!M257),6,""))</f>
        <v/>
      </c>
      <c r="AH257" s="500" t="str">
        <f>IF(終値!A257="","",IF(AND(高値!L257&gt;高値!K257,高値!L257&gt;高値!J257,高値!L257&gt;高値!M257,高値!L257&gt;高値!N257),7,""))</f>
        <v/>
      </c>
      <c r="AI257" s="500" t="str">
        <f>IF(終値!A257="","",IF(AND(高値!M257&gt;高値!L257,高値!M257&gt;高値!K257,高値!M257&gt;高値!N257,高値!M257&gt;高値!O257),8,""))</f>
        <v/>
      </c>
      <c r="AJ257" s="500" t="str">
        <f>IF(終値!A257="","",IF(AND(高値!N257&gt;高値!M257,高値!N257&gt;高値!L257,高値!N257&gt;高値!O257,高値!N257&gt;高値!P257),9,""))</f>
        <v/>
      </c>
      <c r="AK257" s="500" t="str">
        <f>IF(終値!A257="","",IF(AND(高値!O257&gt;高値!N257,高値!O257&gt;高値!M257,高値!O257&gt;高値!P257,高値!O257&gt;高値!Q257),10,""))</f>
        <v/>
      </c>
      <c r="AL257" s="500">
        <f>IF(終値!A257="","",IF(AND(高値!P257&gt;高値!O257,高値!P257&gt;高値!N257,高値!P257&gt;高値!Q257,高値!P257&gt;高値!R257),11,""))</f>
        <v>11</v>
      </c>
      <c r="AM257" s="500" t="str">
        <f>IF(終値!A257="","",IF(AND(高値!Q257&gt;高値!P257,高値!Q257&gt;高値!O257,高値!Q257&gt;高値!R257,高値!Q257&gt;高値!S257),12,""))</f>
        <v/>
      </c>
      <c r="AN257" s="500" t="str">
        <f>IF(終値!A257="","",IF(AND(高値!R257&gt;高値!Q257,高値!R257&gt;高値!P257,高値!R257&gt;高値!S257,高値!R257&gt;高値!T257),13,""))</f>
        <v/>
      </c>
      <c r="AO257" s="500" t="str">
        <f>IF(終値!A257="","",IF(AND(高値!S257&gt;高値!R257,高値!S257&gt;高値!Q257,高値!S257&gt;高値!T257,高値!S257&gt;高値!U257),14,""))</f>
        <v/>
      </c>
      <c r="AP257" s="500" t="str">
        <f>IF(終値!A257="","",IF(AND(高値!T257&gt;高値!S257,高値!T257&gt;高値!R257,高値!T257&gt;高値!U257,高値!T257&gt;高値!V257),15,""))</f>
        <v/>
      </c>
      <c r="AQ257" s="500" t="str">
        <f>IF(終値!A257="","",IF(AND(高値!U257&gt;高値!T257,高値!U257&gt;高値!S257,高値!U257&gt;高値!V257,高値!U257&gt;高値!W257),16,""))</f>
        <v/>
      </c>
      <c r="AR257" s="500" t="str">
        <f>IF(終値!A257="","",IF(AND(高値!V257&gt;高値!U257,高値!V257&gt;高値!T257,高値!V257&gt;高値!W257,高値!V257&gt;高値!X257),17,""))</f>
        <v/>
      </c>
      <c r="AS257" s="500" t="str">
        <f>IF(終値!A257="","",IF(AND(高値!W257&gt;高値!V257,高値!W257&gt;高値!U257,高値!W257&gt;高値!X257,高値!W257&gt;高値!Y257),18,""))</f>
        <v/>
      </c>
      <c r="AT257" s="500" t="str">
        <f>IF(終値!A257="","",IF(AND(高値!X257&gt;高値!W257,高値!X257&gt;高値!V257,高値!X257&gt;高値!Y257,高値!X257&gt;高値!Z257),19,""))</f>
        <v/>
      </c>
      <c r="AU257" s="500" t="str">
        <f>IF(終値!A257="","",IF(AND(高値!Y257&gt;高値!X257,高値!Y257&gt;高値!W257,高値!Y257&gt;高値!Z257,高値!Y257&gt;高値!AA257),20,""))</f>
        <v/>
      </c>
      <c r="AV257" s="500" t="str">
        <f>IF(終値!A257="","",IF(AND(高値!Z257&gt;高値!Y257,高値!Z257&gt;高値!X257,高値!Z257&gt;高値!AA257,高値!Z257&gt;高値!AB257),21,""))</f>
        <v/>
      </c>
      <c r="AW257" s="500" t="str">
        <f>IF(終値!A257="","",IF(AND(高値!AA257&gt;高値!Z257,高値!AA257&gt;高値!Y257,高値!AA257&gt;高値!AB257,高値!AA257&gt;高値!AC257),22,""))</f>
        <v/>
      </c>
      <c r="AX257" s="500" t="str">
        <f>IF(終値!A257="","",IF(AND(高値!AB257&gt;高値!AA257,高値!AB257&gt;高値!Z257,高値!AB257&gt;高値!AC257,高値!AB257&gt;高値!AD257),23,""))</f>
        <v/>
      </c>
      <c r="AY257" s="500" t="str">
        <f>IF(終値!A257="","",IF(AND(高値!AC257&gt;高値!AB257,高値!AC257&gt;高値!AA257,高値!AC257&gt;高値!AD257,高値!AC257&gt;高値!AE257),24,""))</f>
        <v/>
      </c>
      <c r="AZ257" s="500">
        <f>IF(終値!A257="","",IF(AND(高値!AD257&gt;高値!AC257,高値!AD257&gt;高値!AB257,高値!AD257&gt;高値!AE257,高値!AD257&gt;高値!AF257),25,""))</f>
        <v>25</v>
      </c>
      <c r="BA257" s="500" t="str">
        <f>IF(終値!A257="","",IF(AND(高値!AE257&gt;高値!AD257,高値!AE257&gt;高値!AC257,高値!AE257&gt;高値!AF257,高値!AE257&gt;高値!AG257),26,""))</f>
        <v/>
      </c>
      <c r="BB257" s="500" t="str">
        <f>IF(終値!A257="","",IF(AND(高値!AF257&gt;高値!AE257,高値!AF257&gt;高値!AD257,高値!AF257&gt;高値!AG257,高値!AF257&gt;高値!AH257),27,""))</f>
        <v/>
      </c>
      <c r="BC257" s="500" t="str">
        <f>IF(終値!A257="","",IF(AND(高値!AG257&gt;高値!AF257,高値!AG257&gt;高値!AE257,高値!AG257&gt;高値!AH257,高値!AG257&gt;高値!AI257),28,""))</f>
        <v/>
      </c>
      <c r="BD257" s="500">
        <f t="shared" si="18"/>
        <v>4</v>
      </c>
      <c r="BE257" s="500">
        <f t="shared" si="19"/>
        <v>6</v>
      </c>
      <c r="BF257" s="500">
        <f t="shared" si="20"/>
        <v>13</v>
      </c>
      <c r="BG257" s="500">
        <f>IF($BE257="","",INDEX(安値!$E257:$CZ257,1,$BE257+1))</f>
        <v>2906</v>
      </c>
      <c r="BH257" s="500">
        <f>IF($BF257="","",INDEX(安値!$E257:$CZ257,1,$BF257+1))</f>
        <v>3115</v>
      </c>
      <c r="BI257" s="500">
        <f>IF($BF257="","",MAX(INDEX(高値!$E257:$CZ257,1,$BE257+1):INDEX(高値!$E257:$CZ257,1,$BF257+1)))</f>
        <v>3470</v>
      </c>
      <c r="BJ257" s="500">
        <f>IF($BF257="","",AVERAGE(INDEX(終値!$E257:$CZ257,1,$BF257+1):INDEX(終値!$E257:$CZ257,1,$BF257+20))-2*STDEVP(INDEX(終値!$E257:$CZ257,1,$BF257+1):INDEX(終値!$E257:$CZ257,1,$BF257+20)))</f>
        <v>3115.9200283597984</v>
      </c>
      <c r="BK257" s="500">
        <f>IF($BE257="","",AVERAGE(INDEX(終値!$E257:$CZ257,1,$BE257+1):INDEX(終値!$E257:$CZ257,1,$BE257+20))-2*STDEVP(INDEX(終値!$E257:$CZ257,1,$BE257+1):INDEX(終値!$E257:$CZ257,1,$BE257+20)))</f>
        <v>3020.4892740539558</v>
      </c>
      <c r="BL257" s="500">
        <f t="shared" si="21"/>
        <v>2</v>
      </c>
      <c r="BM257" s="500">
        <f t="shared" si="22"/>
        <v>11</v>
      </c>
      <c r="BN257" s="500">
        <f t="shared" si="23"/>
        <v>25</v>
      </c>
      <c r="BO257" s="500">
        <f>IF($BM257="","",INDEX(高値!$E257:$CZ257,1,$BM257+1))</f>
        <v>3470</v>
      </c>
      <c r="BP257" s="500">
        <f>IF($BN257="","",INDEX(高値!$E257:$CZ257,1,$BN257+1))</f>
        <v>4120</v>
      </c>
      <c r="BQ257" s="500">
        <f>IF($BN257="","",MIN(INDEX(安値!$E257:$CZ257,1,$BM257+1):INDEX(安値!$E257:$CZ257,1,$BN257+1)))</f>
        <v>3115</v>
      </c>
      <c r="BR257" s="500">
        <f>IF($BN257="","",AVERAGE(INDEX(終値!$E257:$CZ257,1,$BN257+1):INDEX(終値!$E257:$CZ257,1,$BN257+20))+2*STDEVP(INDEX(終値!$E257:$CZ257,1,$BN257+1):INDEX(終値!$E257:$CZ257,1,$BN257+20)))</f>
        <v>4542.8972830394951</v>
      </c>
      <c r="BS257" s="500">
        <f>IF($BM257="","",AVERAGE(INDEX(終値!$E257:$CZ257,1,$BM257+1):INDEX(終値!$E257:$CZ257,1,$BM257+20))+2*STDEVP(INDEX(終値!$E257:$CZ257,1,$BM257+1):INDEX(終値!$E257:$CZ257,1,$BM257+20)))</f>
        <v>4275.558516846625</v>
      </c>
      <c r="BT257" s="497" t="str">
        <f>IFERROR(IF(AND($BD257&gt;=2,ABS($BG257-$BH257)/$BH257&lt;=BB設定!$B$12,$BI257&gt;=MAX($BH257,$BG257)*(1+BB設定!$B$13),終値!E257&gt;$BG257),IF(OR(終値!E257&gt;=$BI257,AND($BH257&lt;$BJ257,$BG257&gt;=$BK257)),"二番底W▲","二番底W形成"),IF(AND($BL257&gt;=2,ABS($BO257-$BP257)/$BP257&lt;=BB設定!$B$12,$BQ257&lt;=MIN($BP257,$BO257)*(1-BB設定!$B$13),終値!E257&lt;$BO257),IF(OR(終値!E257&lt;=$BQ257,AND($BP257&gt;$BR257,$BO257&lt;=$BS257)),"二番天井M▼","二番天井M形成"),"－")),"－")</f>
        <v>－</v>
      </c>
    </row>
    <row r="258" spans="2:72">
      <c r="B258" s="500" t="str">
        <f>IF(終値!A258="","",IF(AND(安値!G258&lt;安値!F258,安値!G258&lt;安値!E258,安値!G258&lt;安値!H258,安値!G258&lt;安値!I258),2,""))</f>
        <v/>
      </c>
      <c r="C258" s="500">
        <f>IF(終値!A258="","",IF(AND(安値!H258&lt;安値!G258,安値!H258&lt;安値!F258,安値!H258&lt;安値!I258,安値!H258&lt;安値!J258),3,""))</f>
        <v>3</v>
      </c>
      <c r="D258" s="500" t="str">
        <f>IF(終値!A258="","",IF(AND(安値!I258&lt;安値!H258,安値!I258&lt;安値!G258,安値!I258&lt;安値!J258,安値!I258&lt;安値!K258),4,""))</f>
        <v/>
      </c>
      <c r="E258" s="500" t="str">
        <f>IF(終値!A258="","",IF(AND(安値!J258&lt;安値!I258,安値!J258&lt;安値!H258,安値!J258&lt;安値!K258,安値!J258&lt;安値!L258),5,""))</f>
        <v/>
      </c>
      <c r="F258" s="500">
        <f>IF(終値!A258="","",IF(AND(安値!K258&lt;安値!J258,安値!K258&lt;安値!I258,安値!K258&lt;安値!L258,安値!K258&lt;安値!M258),6,""))</f>
        <v>6</v>
      </c>
      <c r="G258" s="500" t="str">
        <f>IF(終値!A258="","",IF(AND(安値!L258&lt;安値!K258,安値!L258&lt;安値!J258,安値!L258&lt;安値!M258,安値!L258&lt;安値!N258),7,""))</f>
        <v/>
      </c>
      <c r="H258" s="500" t="str">
        <f>IF(終値!A258="","",IF(AND(安値!M258&lt;安値!L258,安値!M258&lt;安値!K258,安値!M258&lt;安値!N258,安値!M258&lt;安値!O258),8,""))</f>
        <v/>
      </c>
      <c r="I258" s="500">
        <f>IF(終値!A258="","",IF(AND(安値!N258&lt;安値!M258,安値!N258&lt;安値!L258,安値!N258&lt;安値!O258,安値!N258&lt;安値!P258),9,""))</f>
        <v>9</v>
      </c>
      <c r="J258" s="500" t="str">
        <f>IF(終値!A258="","",IF(AND(安値!O258&lt;安値!N258,安値!O258&lt;安値!M258,安値!O258&lt;安値!P258,安値!O258&lt;安値!Q258),10,""))</f>
        <v/>
      </c>
      <c r="K258" s="500" t="str">
        <f>IF(終値!A258="","",IF(AND(安値!P258&lt;安値!O258,安値!P258&lt;安値!N258,安値!P258&lt;安値!Q258,安値!P258&lt;安値!R258),11,""))</f>
        <v/>
      </c>
      <c r="L258" s="500" t="str">
        <f>IF(終値!A258="","",IF(AND(安値!Q258&lt;安値!P258,安値!Q258&lt;安値!O258,安値!Q258&lt;安値!R258,安値!Q258&lt;安値!S258),12,""))</f>
        <v/>
      </c>
      <c r="M258" s="500" t="str">
        <f>IF(終値!A258="","",IF(AND(安値!R258&lt;安値!Q258,安値!R258&lt;安値!P258,安値!R258&lt;安値!S258,安値!R258&lt;安値!T258),13,""))</f>
        <v/>
      </c>
      <c r="N258" s="500" t="str">
        <f>IF(終値!A258="","",IF(AND(安値!S258&lt;安値!R258,安値!S258&lt;安値!Q258,安値!S258&lt;安値!T258,安値!S258&lt;安値!U258),14,""))</f>
        <v/>
      </c>
      <c r="O258" s="500" t="str">
        <f>IF(終値!A258="","",IF(AND(安値!T258&lt;安値!S258,安値!T258&lt;安値!R258,安値!T258&lt;安値!U258,安値!T258&lt;安値!V258),15,""))</f>
        <v/>
      </c>
      <c r="P258" s="500" t="str">
        <f>IF(終値!A258="","",IF(AND(安値!U258&lt;安値!T258,安値!U258&lt;安値!S258,安値!U258&lt;安値!V258,安値!U258&lt;安値!W258),16,""))</f>
        <v/>
      </c>
      <c r="Q258" s="500" t="str">
        <f>IF(終値!A258="","",IF(AND(安値!V258&lt;安値!U258,安値!V258&lt;安値!T258,安値!V258&lt;安値!W258,安値!V258&lt;安値!X258),17,""))</f>
        <v/>
      </c>
      <c r="R258" s="500" t="str">
        <f>IF(終値!A258="","",IF(AND(安値!W258&lt;安値!V258,安値!W258&lt;安値!U258,安値!W258&lt;安値!X258,安値!W258&lt;安値!Y258),18,""))</f>
        <v/>
      </c>
      <c r="S258" s="500">
        <f>IF(終値!A258="","",IF(AND(安値!X258&lt;安値!W258,安値!X258&lt;安値!V258,安値!X258&lt;安値!Y258,安値!X258&lt;安値!Z258),19,""))</f>
        <v>19</v>
      </c>
      <c r="T258" s="500" t="str">
        <f>IF(終値!A258="","",IF(AND(安値!Y258&lt;安値!X258,安値!Y258&lt;安値!W258,安値!Y258&lt;安値!Z258,安値!Y258&lt;安値!AA258),20,""))</f>
        <v/>
      </c>
      <c r="U258" s="500" t="str">
        <f>IF(終値!A258="","",IF(AND(安値!Z258&lt;安値!Y258,安値!Z258&lt;安値!X258,安値!Z258&lt;安値!AA258,安値!Z258&lt;安値!AB258),21,""))</f>
        <v/>
      </c>
      <c r="V258" s="500" t="str">
        <f>IF(終値!A258="","",IF(AND(安値!AA258&lt;安値!Z258,安値!AA258&lt;安値!Y258,安値!AA258&lt;安値!AB258,安値!AA258&lt;安値!AC258),22,""))</f>
        <v/>
      </c>
      <c r="W258" s="500" t="str">
        <f>IF(終値!A258="","",IF(AND(安値!AB258&lt;安値!AA258,安値!AB258&lt;安値!Z258,安値!AB258&lt;安値!AC258,安値!AB258&lt;安値!AD258),23,""))</f>
        <v/>
      </c>
      <c r="X258" s="500" t="str">
        <f>IF(終値!A258="","",IF(AND(安値!AC258&lt;安値!AB258,安値!AC258&lt;安値!AA258,安値!AC258&lt;安値!AD258,安値!AC258&lt;安値!AE258),24,""))</f>
        <v/>
      </c>
      <c r="Y258" s="500" t="str">
        <f>IF(終値!A258="","",IF(AND(安値!AD258&lt;安値!AC258,安値!AD258&lt;安値!AB258,安値!AD258&lt;安値!AE258,安値!AD258&lt;安値!AF258),25,""))</f>
        <v/>
      </c>
      <c r="Z258" s="500" t="str">
        <f>IF(終値!A258="","",IF(AND(安値!AE258&lt;安値!AD258,安値!AE258&lt;安値!AC258,安値!AE258&lt;安値!AF258,安値!AE258&lt;安値!AG258),26,""))</f>
        <v/>
      </c>
      <c r="AA258" s="500" t="str">
        <f>IF(終値!A258="","",IF(AND(安値!AF258&lt;安値!AE258,安値!AF258&lt;安値!AD258,安値!AF258&lt;安値!AG258,安値!AF258&lt;安値!AH258),27,""))</f>
        <v/>
      </c>
      <c r="AB258" s="500">
        <f>IF(終値!A258="","",IF(AND(安値!AG258&lt;安値!AF258,安値!AG258&lt;安値!AE258,安値!AG258&lt;安値!AH258,安値!AG258&lt;安値!AI258),28,""))</f>
        <v>28</v>
      </c>
      <c r="AC258" s="500" t="str">
        <f>IF(終値!A258="","",IF(AND(高値!G258&gt;高値!F258,高値!G258&gt;高値!E258,高値!G258&gt;高値!H258,高値!G258&gt;高値!I258),2,""))</f>
        <v/>
      </c>
      <c r="AD258" s="500" t="str">
        <f>IF(終値!A258="","",IF(AND(高値!H258&gt;高値!G258,高値!H258&gt;高値!F258,高値!H258&gt;高値!I258,高値!H258&gt;高値!J258),3,""))</f>
        <v/>
      </c>
      <c r="AE258" s="500" t="str">
        <f>IF(終値!A258="","",IF(AND(高値!I258&gt;高値!H258,高値!I258&gt;高値!G258,高値!I258&gt;高値!J258,高値!I258&gt;高値!K258),4,""))</f>
        <v/>
      </c>
      <c r="AF258" s="500" t="str">
        <f>IF(終値!A258="","",IF(AND(高値!J258&gt;高値!I258,高値!J258&gt;高値!H258,高値!J258&gt;高値!K258,高値!J258&gt;高値!L258),5,""))</f>
        <v/>
      </c>
      <c r="AG258" s="500" t="str">
        <f>IF(終値!A258="","",IF(AND(高値!K258&gt;高値!J258,高値!K258&gt;高値!I258,高値!K258&gt;高値!L258,高値!K258&gt;高値!M258),6,""))</f>
        <v/>
      </c>
      <c r="AH258" s="500">
        <f>IF(終値!A258="","",IF(AND(高値!L258&gt;高値!K258,高値!L258&gt;高値!J258,高値!L258&gt;高値!M258,高値!L258&gt;高値!N258),7,""))</f>
        <v>7</v>
      </c>
      <c r="AI258" s="500" t="str">
        <f>IF(終値!A258="","",IF(AND(高値!M258&gt;高値!L258,高値!M258&gt;高値!K258,高値!M258&gt;高値!N258,高値!M258&gt;高値!O258),8,""))</f>
        <v/>
      </c>
      <c r="AJ258" s="500" t="str">
        <f>IF(終値!A258="","",IF(AND(高値!N258&gt;高値!M258,高値!N258&gt;高値!L258,高値!N258&gt;高値!O258,高値!N258&gt;高値!P258),9,""))</f>
        <v/>
      </c>
      <c r="AK258" s="500" t="str">
        <f>IF(終値!A258="","",IF(AND(高値!O258&gt;高値!N258,高値!O258&gt;高値!M258,高値!O258&gt;高値!P258,高値!O258&gt;高値!Q258),10,""))</f>
        <v/>
      </c>
      <c r="AL258" s="500" t="str">
        <f>IF(終値!A258="","",IF(AND(高値!P258&gt;高値!O258,高値!P258&gt;高値!N258,高値!P258&gt;高値!Q258,高値!P258&gt;高値!R258),11,""))</f>
        <v/>
      </c>
      <c r="AM258" s="500">
        <f>IF(終値!A258="","",IF(AND(高値!Q258&gt;高値!P258,高値!Q258&gt;高値!O258,高値!Q258&gt;高値!R258,高値!Q258&gt;高値!S258),12,""))</f>
        <v>12</v>
      </c>
      <c r="AN258" s="500" t="str">
        <f>IF(終値!A258="","",IF(AND(高値!R258&gt;高値!Q258,高値!R258&gt;高値!P258,高値!R258&gt;高値!S258,高値!R258&gt;高値!T258),13,""))</f>
        <v/>
      </c>
      <c r="AO258" s="500" t="str">
        <f>IF(終値!A258="","",IF(AND(高値!S258&gt;高値!R258,高値!S258&gt;高値!Q258,高値!S258&gt;高値!T258,高値!S258&gt;高値!U258),14,""))</f>
        <v/>
      </c>
      <c r="AP258" s="500" t="str">
        <f>IF(終値!A258="","",IF(AND(高値!T258&gt;高値!S258,高値!T258&gt;高値!R258,高値!T258&gt;高値!U258,高値!T258&gt;高値!V258),15,""))</f>
        <v/>
      </c>
      <c r="AQ258" s="500" t="str">
        <f>IF(終値!A258="","",IF(AND(高値!U258&gt;高値!T258,高値!U258&gt;高値!S258,高値!U258&gt;高値!V258,高値!U258&gt;高値!W258),16,""))</f>
        <v/>
      </c>
      <c r="AR258" s="500" t="str">
        <f>IF(終値!A258="","",IF(AND(高値!V258&gt;高値!U258,高値!V258&gt;高値!T258,高値!V258&gt;高値!W258,高値!V258&gt;高値!X258),17,""))</f>
        <v/>
      </c>
      <c r="AS258" s="500" t="str">
        <f>IF(終値!A258="","",IF(AND(高値!W258&gt;高値!V258,高値!W258&gt;高値!U258,高値!W258&gt;高値!X258,高値!W258&gt;高値!Y258),18,""))</f>
        <v/>
      </c>
      <c r="AT258" s="500" t="str">
        <f>IF(終値!A258="","",IF(AND(高値!X258&gt;高値!W258,高値!X258&gt;高値!V258,高値!X258&gt;高値!Y258,高値!X258&gt;高値!Z258),19,""))</f>
        <v/>
      </c>
      <c r="AU258" s="500">
        <f>IF(終値!A258="","",IF(AND(高値!Y258&gt;高値!X258,高値!Y258&gt;高値!W258,高値!Y258&gt;高値!Z258,高値!Y258&gt;高値!AA258),20,""))</f>
        <v>20</v>
      </c>
      <c r="AV258" s="500" t="str">
        <f>IF(終値!A258="","",IF(AND(高値!Z258&gt;高値!Y258,高値!Z258&gt;高値!X258,高値!Z258&gt;高値!AA258,高値!Z258&gt;高値!AB258),21,""))</f>
        <v/>
      </c>
      <c r="AW258" s="500" t="str">
        <f>IF(終値!A258="","",IF(AND(高値!AA258&gt;高値!Z258,高値!AA258&gt;高値!Y258,高値!AA258&gt;高値!AB258,高値!AA258&gt;高値!AC258),22,""))</f>
        <v/>
      </c>
      <c r="AX258" s="500" t="str">
        <f>IF(終値!A258="","",IF(AND(高値!AB258&gt;高値!AA258,高値!AB258&gt;高値!Z258,高値!AB258&gt;高値!AC258,高値!AB258&gt;高値!AD258),23,""))</f>
        <v/>
      </c>
      <c r="AY258" s="500" t="str">
        <f>IF(終値!A258="","",IF(AND(高値!AC258&gt;高値!AB258,高値!AC258&gt;高値!AA258,高値!AC258&gt;高値!AD258,高値!AC258&gt;高値!AE258),24,""))</f>
        <v/>
      </c>
      <c r="AZ258" s="500" t="str">
        <f>IF(終値!A258="","",IF(AND(高値!AD258&gt;高値!AC258,高値!AD258&gt;高値!AB258,高値!AD258&gt;高値!AE258,高値!AD258&gt;高値!AF258),25,""))</f>
        <v/>
      </c>
      <c r="BA258" s="500" t="str">
        <f>IF(終値!A258="","",IF(AND(高値!AE258&gt;高値!AD258,高値!AE258&gt;高値!AC258,高値!AE258&gt;高値!AF258,高値!AE258&gt;高値!AG258),26,""))</f>
        <v/>
      </c>
      <c r="BB258" s="500" t="str">
        <f>IF(終値!A258="","",IF(AND(高値!AF258&gt;高値!AE258,高値!AF258&gt;高値!AD258,高値!AF258&gt;高値!AG258,高値!AF258&gt;高値!AH258),27,""))</f>
        <v/>
      </c>
      <c r="BC258" s="500" t="str">
        <f>IF(終値!A258="","",IF(AND(高値!AG258&gt;高値!AF258,高値!AG258&gt;高値!AE258,高値!AG258&gt;高値!AH258,高値!AG258&gt;高値!AI258),28,""))</f>
        <v/>
      </c>
      <c r="BD258" s="500">
        <f t="shared" si="18"/>
        <v>5</v>
      </c>
      <c r="BE258" s="500">
        <f t="shared" si="19"/>
        <v>3</v>
      </c>
      <c r="BF258" s="500">
        <f t="shared" si="20"/>
        <v>6</v>
      </c>
      <c r="BG258" s="500">
        <f>IF($BE258="","",INDEX(安値!$E258:$CZ258,1,$BE258+1))</f>
        <v>1387</v>
      </c>
      <c r="BH258" s="500">
        <f>IF($BF258="","",INDEX(安値!$E258:$CZ258,1,$BF258+1))</f>
        <v>1452</v>
      </c>
      <c r="BI258" s="500">
        <f>IF($BF258="","",MAX(INDEX(高値!$E258:$CZ258,1,$BE258+1):INDEX(高値!$E258:$CZ258,1,$BF258+1)))</f>
        <v>1602</v>
      </c>
      <c r="BJ258" s="500">
        <f>IF($BF258="","",AVERAGE(INDEX(終値!$E258:$CZ258,1,$BF258+1):INDEX(終値!$E258:$CZ258,1,$BF258+20))-2*STDEVP(INDEX(終値!$E258:$CZ258,1,$BF258+1):INDEX(終値!$E258:$CZ258,1,$BF258+20)))</f>
        <v>1392.7617072937078</v>
      </c>
      <c r="BK258" s="500">
        <f>IF($BE258="","",AVERAGE(INDEX(終値!$E258:$CZ258,1,$BE258+1):INDEX(終値!$E258:$CZ258,1,$BE258+20))-2*STDEVP(INDEX(終値!$E258:$CZ258,1,$BE258+1):INDEX(終値!$E258:$CZ258,1,$BE258+20)))</f>
        <v>1422.0348606150355</v>
      </c>
      <c r="BL258" s="500">
        <f t="shared" si="21"/>
        <v>3</v>
      </c>
      <c r="BM258" s="500">
        <f t="shared" si="22"/>
        <v>7</v>
      </c>
      <c r="BN258" s="500">
        <f t="shared" si="23"/>
        <v>12</v>
      </c>
      <c r="BO258" s="500">
        <f>IF($BM258="","",INDEX(高値!$E258:$CZ258,1,$BM258+1))</f>
        <v>1700</v>
      </c>
      <c r="BP258" s="500">
        <f>IF($BN258="","",INDEX(高値!$E258:$CZ258,1,$BN258+1))</f>
        <v>1746</v>
      </c>
      <c r="BQ258" s="500">
        <f>IF($BN258="","",MIN(INDEX(安値!$E258:$CZ258,1,$BM258+1):INDEX(安値!$E258:$CZ258,1,$BN258+1)))</f>
        <v>1336</v>
      </c>
      <c r="BR258" s="500">
        <f>IF($BN258="","",AVERAGE(INDEX(終値!$E258:$CZ258,1,$BN258+1):INDEX(終値!$E258:$CZ258,1,$BN258+20))+2*STDEVP(INDEX(終値!$E258:$CZ258,1,$BN258+1):INDEX(終値!$E258:$CZ258,1,$BN258+20)))</f>
        <v>1867.5382317425065</v>
      </c>
      <c r="BS258" s="500">
        <f>IF($BM258="","",AVERAGE(INDEX(終値!$E258:$CZ258,1,$BM258+1):INDEX(終値!$E258:$CZ258,1,$BM258+20))+2*STDEVP(INDEX(終値!$E258:$CZ258,1,$BM258+1):INDEX(終値!$E258:$CZ258,1,$BM258+20)))</f>
        <v>1802.6522262495316</v>
      </c>
      <c r="BT258" s="497" t="str">
        <f>IFERROR(IF(AND($BD258&gt;=2,ABS($BG258-$BH258)/$BH258&lt;=BB設定!$B$12,$BI258&gt;=MAX($BH258,$BG258)*(1+BB設定!$B$13),終値!E258&gt;$BG258),IF(OR(終値!E258&gt;=$BI258,AND($BH258&lt;$BJ258,$BG258&gt;=$BK258)),"二番底W▲","二番底W形成"),IF(AND($BL258&gt;=2,ABS($BO258-$BP258)/$BP258&lt;=BB設定!$B$12,$BQ258&lt;=MIN($BP258,$BO258)*(1-BB設定!$B$13),終値!E258&lt;$BO258),IF(OR(終値!E258&lt;=$BQ258,AND($BP258&gt;$BR258,$BO258&lt;=$BS258)),"二番天井M▼","二番天井M形成"),"－")),"－")</f>
        <v>二番底W形成</v>
      </c>
    </row>
    <row r="259" spans="2:72">
      <c r="B259" s="500" t="str">
        <f>IF(終値!A259="","",IF(AND(安値!G259&lt;安値!F259,安値!G259&lt;安値!E259,安値!G259&lt;安値!H259,安値!G259&lt;安値!I259),2,""))</f>
        <v/>
      </c>
      <c r="C259" s="500">
        <f>IF(終値!A259="","",IF(AND(安値!H259&lt;安値!G259,安値!H259&lt;安値!F259,安値!H259&lt;安値!I259,安値!H259&lt;安値!J259),3,""))</f>
        <v>3</v>
      </c>
      <c r="D259" s="500" t="str">
        <f>IF(終値!A259="","",IF(AND(安値!I259&lt;安値!H259,安値!I259&lt;安値!G259,安値!I259&lt;安値!J259,安値!I259&lt;安値!K259),4,""))</f>
        <v/>
      </c>
      <c r="E259" s="500" t="str">
        <f>IF(終値!A259="","",IF(AND(安値!J259&lt;安値!I259,安値!J259&lt;安値!H259,安値!J259&lt;安値!K259,安値!J259&lt;安値!L259),5,""))</f>
        <v/>
      </c>
      <c r="F259" s="500" t="str">
        <f>IF(終値!A259="","",IF(AND(安値!K259&lt;安値!J259,安値!K259&lt;安値!I259,安値!K259&lt;安値!L259,安値!K259&lt;安値!M259),6,""))</f>
        <v/>
      </c>
      <c r="G259" s="500" t="str">
        <f>IF(終値!A259="","",IF(AND(安値!L259&lt;安値!K259,安値!L259&lt;安値!J259,安値!L259&lt;安値!M259,安値!L259&lt;安値!N259),7,""))</f>
        <v/>
      </c>
      <c r="H259" s="500" t="str">
        <f>IF(終値!A259="","",IF(AND(安値!M259&lt;安値!L259,安値!M259&lt;安値!K259,安値!M259&lt;安値!N259,安値!M259&lt;安値!O259),8,""))</f>
        <v/>
      </c>
      <c r="I259" s="500" t="str">
        <f>IF(終値!A259="","",IF(AND(安値!N259&lt;安値!M259,安値!N259&lt;安値!L259,安値!N259&lt;安値!O259,安値!N259&lt;安値!P259),9,""))</f>
        <v/>
      </c>
      <c r="J259" s="500" t="str">
        <f>IF(終値!A259="","",IF(AND(安値!O259&lt;安値!N259,安値!O259&lt;安値!M259,安値!O259&lt;安値!P259,安値!O259&lt;安値!Q259),10,""))</f>
        <v/>
      </c>
      <c r="K259" s="500" t="str">
        <f>IF(終値!A259="","",IF(AND(安値!P259&lt;安値!O259,安値!P259&lt;安値!N259,安値!P259&lt;安値!Q259,安値!P259&lt;安値!R259),11,""))</f>
        <v/>
      </c>
      <c r="L259" s="500" t="str">
        <f>IF(終値!A259="","",IF(AND(安値!Q259&lt;安値!P259,安値!Q259&lt;安値!O259,安値!Q259&lt;安値!R259,安値!Q259&lt;安値!S259),12,""))</f>
        <v/>
      </c>
      <c r="M259" s="500" t="str">
        <f>IF(終値!A259="","",IF(AND(安値!R259&lt;安値!Q259,安値!R259&lt;安値!P259,安値!R259&lt;安値!S259,安値!R259&lt;安値!T259),13,""))</f>
        <v/>
      </c>
      <c r="N259" s="500" t="str">
        <f>IF(終値!A259="","",IF(AND(安値!S259&lt;安値!R259,安値!S259&lt;安値!Q259,安値!S259&lt;安値!T259,安値!S259&lt;安値!U259),14,""))</f>
        <v/>
      </c>
      <c r="O259" s="500" t="str">
        <f>IF(終値!A259="","",IF(AND(安値!T259&lt;安値!S259,安値!T259&lt;安値!R259,安値!T259&lt;安値!U259,安値!T259&lt;安値!V259),15,""))</f>
        <v/>
      </c>
      <c r="P259" s="500" t="str">
        <f>IF(終値!A259="","",IF(AND(安値!U259&lt;安値!T259,安値!U259&lt;安値!S259,安値!U259&lt;安値!V259,安値!U259&lt;安値!W259),16,""))</f>
        <v/>
      </c>
      <c r="Q259" s="500" t="str">
        <f>IF(終値!A259="","",IF(AND(安値!V259&lt;安値!U259,安値!V259&lt;安値!T259,安値!V259&lt;安値!W259,安値!V259&lt;安値!X259),17,""))</f>
        <v/>
      </c>
      <c r="R259" s="500">
        <f>IF(終値!A259="","",IF(AND(安値!W259&lt;安値!V259,安値!W259&lt;安値!U259,安値!W259&lt;安値!X259,安値!W259&lt;安値!Y259),18,""))</f>
        <v>18</v>
      </c>
      <c r="S259" s="500" t="str">
        <f>IF(終値!A259="","",IF(AND(安値!X259&lt;安値!W259,安値!X259&lt;安値!V259,安値!X259&lt;安値!Y259,安値!X259&lt;安値!Z259),19,""))</f>
        <v/>
      </c>
      <c r="T259" s="500" t="str">
        <f>IF(終値!A259="","",IF(AND(安値!Y259&lt;安値!X259,安値!Y259&lt;安値!W259,安値!Y259&lt;安値!Z259,安値!Y259&lt;安値!AA259),20,""))</f>
        <v/>
      </c>
      <c r="U259" s="500" t="str">
        <f>IF(終値!A259="","",IF(AND(安値!Z259&lt;安値!Y259,安値!Z259&lt;安値!X259,安値!Z259&lt;安値!AA259,安値!Z259&lt;安値!AB259),21,""))</f>
        <v/>
      </c>
      <c r="V259" s="500" t="str">
        <f>IF(終値!A259="","",IF(AND(安値!AA259&lt;安値!Z259,安値!AA259&lt;安値!Y259,安値!AA259&lt;安値!AB259,安値!AA259&lt;安値!AC259),22,""))</f>
        <v/>
      </c>
      <c r="W259" s="500" t="str">
        <f>IF(終値!A259="","",IF(AND(安値!AB259&lt;安値!AA259,安値!AB259&lt;安値!Z259,安値!AB259&lt;安値!AC259,安値!AB259&lt;安値!AD259),23,""))</f>
        <v/>
      </c>
      <c r="X259" s="500" t="str">
        <f>IF(終値!A259="","",IF(AND(安値!AC259&lt;安値!AB259,安値!AC259&lt;安値!AA259,安値!AC259&lt;安値!AD259,安値!AC259&lt;安値!AE259),24,""))</f>
        <v/>
      </c>
      <c r="Y259" s="500">
        <f>IF(終値!A259="","",IF(AND(安値!AD259&lt;安値!AC259,安値!AD259&lt;安値!AB259,安値!AD259&lt;安値!AE259,安値!AD259&lt;安値!AF259),25,""))</f>
        <v>25</v>
      </c>
      <c r="Z259" s="500" t="str">
        <f>IF(終値!A259="","",IF(AND(安値!AE259&lt;安値!AD259,安値!AE259&lt;安値!AC259,安値!AE259&lt;安値!AF259,安値!AE259&lt;安値!AG259),26,""))</f>
        <v/>
      </c>
      <c r="AA259" s="500" t="str">
        <f>IF(終値!A259="","",IF(AND(安値!AF259&lt;安値!AE259,安値!AF259&lt;安値!AD259,安値!AF259&lt;安値!AG259,安値!AF259&lt;安値!AH259),27,""))</f>
        <v/>
      </c>
      <c r="AB259" s="500">
        <f>IF(終値!A259="","",IF(AND(安値!AG259&lt;安値!AF259,安値!AG259&lt;安値!AE259,安値!AG259&lt;安値!AH259,安値!AG259&lt;安値!AI259),28,""))</f>
        <v>28</v>
      </c>
      <c r="AC259" s="500" t="str">
        <f>IF(終値!A259="","",IF(AND(高値!G259&gt;高値!F259,高値!G259&gt;高値!E259,高値!G259&gt;高値!H259,高値!G259&gt;高値!I259),2,""))</f>
        <v/>
      </c>
      <c r="AD259" s="500" t="str">
        <f>IF(終値!A259="","",IF(AND(高値!H259&gt;高値!G259,高値!H259&gt;高値!F259,高値!H259&gt;高値!I259,高値!H259&gt;高値!J259),3,""))</f>
        <v/>
      </c>
      <c r="AE259" s="500" t="str">
        <f>IF(終値!A259="","",IF(AND(高値!I259&gt;高値!H259,高値!I259&gt;高値!G259,高値!I259&gt;高値!J259,高値!I259&gt;高値!K259),4,""))</f>
        <v/>
      </c>
      <c r="AF259" s="500" t="str">
        <f>IF(終値!A259="","",IF(AND(高値!J259&gt;高値!I259,高値!J259&gt;高値!H259,高値!J259&gt;高値!K259,高値!J259&gt;高値!L259),5,""))</f>
        <v/>
      </c>
      <c r="AG259" s="500" t="str">
        <f>IF(終値!A259="","",IF(AND(高値!K259&gt;高値!J259,高値!K259&gt;高値!I259,高値!K259&gt;高値!L259,高値!K259&gt;高値!M259),6,""))</f>
        <v/>
      </c>
      <c r="AH259" s="500" t="str">
        <f>IF(終値!A259="","",IF(AND(高値!L259&gt;高値!K259,高値!L259&gt;高値!J259,高値!L259&gt;高値!M259,高値!L259&gt;高値!N259),7,""))</f>
        <v/>
      </c>
      <c r="AI259" s="500">
        <f>IF(終値!A259="","",IF(AND(高値!M259&gt;高値!L259,高値!M259&gt;高値!K259,高値!M259&gt;高値!N259,高値!M259&gt;高値!O259),8,""))</f>
        <v>8</v>
      </c>
      <c r="AJ259" s="500" t="str">
        <f>IF(終値!A259="","",IF(AND(高値!N259&gt;高値!M259,高値!N259&gt;高値!L259,高値!N259&gt;高値!O259,高値!N259&gt;高値!P259),9,""))</f>
        <v/>
      </c>
      <c r="AK259" s="500" t="str">
        <f>IF(終値!A259="","",IF(AND(高値!O259&gt;高値!N259,高値!O259&gt;高値!M259,高値!O259&gt;高値!P259,高値!O259&gt;高値!Q259),10,""))</f>
        <v/>
      </c>
      <c r="AL259" s="500" t="str">
        <f>IF(終値!A259="","",IF(AND(高値!P259&gt;高値!O259,高値!P259&gt;高値!N259,高値!P259&gt;高値!Q259,高値!P259&gt;高値!R259),11,""))</f>
        <v/>
      </c>
      <c r="AM259" s="500" t="str">
        <f>IF(終値!A259="","",IF(AND(高値!Q259&gt;高値!P259,高値!Q259&gt;高値!O259,高値!Q259&gt;高値!R259,高値!Q259&gt;高値!S259),12,""))</f>
        <v/>
      </c>
      <c r="AN259" s="500" t="str">
        <f>IF(終値!A259="","",IF(AND(高値!R259&gt;高値!Q259,高値!R259&gt;高値!P259,高値!R259&gt;高値!S259,高値!R259&gt;高値!T259),13,""))</f>
        <v/>
      </c>
      <c r="AO259" s="500" t="str">
        <f>IF(終値!A259="","",IF(AND(高値!S259&gt;高値!R259,高値!S259&gt;高値!Q259,高値!S259&gt;高値!T259,高値!S259&gt;高値!U259),14,""))</f>
        <v/>
      </c>
      <c r="AP259" s="500" t="str">
        <f>IF(終値!A259="","",IF(AND(高値!T259&gt;高値!S259,高値!T259&gt;高値!R259,高値!T259&gt;高値!U259,高値!T259&gt;高値!V259),15,""))</f>
        <v/>
      </c>
      <c r="AQ259" s="500" t="str">
        <f>IF(終値!A259="","",IF(AND(高値!U259&gt;高値!T259,高値!U259&gt;高値!S259,高値!U259&gt;高値!V259,高値!U259&gt;高値!W259),16,""))</f>
        <v/>
      </c>
      <c r="AR259" s="500" t="str">
        <f>IF(終値!A259="","",IF(AND(高値!V259&gt;高値!U259,高値!V259&gt;高値!T259,高値!V259&gt;高値!W259,高値!V259&gt;高値!X259),17,""))</f>
        <v/>
      </c>
      <c r="AS259" s="500" t="str">
        <f>IF(終値!A259="","",IF(AND(高値!W259&gt;高値!V259,高値!W259&gt;高値!U259,高値!W259&gt;高値!X259,高値!W259&gt;高値!Y259),18,""))</f>
        <v/>
      </c>
      <c r="AT259" s="500">
        <f>IF(終値!A259="","",IF(AND(高値!X259&gt;高値!W259,高値!X259&gt;高値!V259,高値!X259&gt;高値!Y259,高値!X259&gt;高値!Z259),19,""))</f>
        <v>19</v>
      </c>
      <c r="AU259" s="500" t="str">
        <f>IF(終値!A259="","",IF(AND(高値!Y259&gt;高値!X259,高値!Y259&gt;高値!W259,高値!Y259&gt;高値!Z259,高値!Y259&gt;高値!AA259),20,""))</f>
        <v/>
      </c>
      <c r="AV259" s="500" t="str">
        <f>IF(終値!A259="","",IF(AND(高値!Z259&gt;高値!Y259,高値!Z259&gt;高値!X259,高値!Z259&gt;高値!AA259,高値!Z259&gt;高値!AB259),21,""))</f>
        <v/>
      </c>
      <c r="AW259" s="500" t="str">
        <f>IF(終値!A259="","",IF(AND(高値!AA259&gt;高値!Z259,高値!AA259&gt;高値!Y259,高値!AA259&gt;高値!AB259,高値!AA259&gt;高値!AC259),22,""))</f>
        <v/>
      </c>
      <c r="AX259" s="500" t="str">
        <f>IF(終値!A259="","",IF(AND(高値!AB259&gt;高値!AA259,高値!AB259&gt;高値!Z259,高値!AB259&gt;高値!AC259,高値!AB259&gt;高値!AD259),23,""))</f>
        <v/>
      </c>
      <c r="AY259" s="500" t="str">
        <f>IF(終値!A259="","",IF(AND(高値!AC259&gt;高値!AB259,高値!AC259&gt;高値!AA259,高値!AC259&gt;高値!AD259,高値!AC259&gt;高値!AE259),24,""))</f>
        <v/>
      </c>
      <c r="AZ259" s="500" t="str">
        <f>IF(終値!A259="","",IF(AND(高値!AD259&gt;高値!AC259,高値!AD259&gt;高値!AB259,高値!AD259&gt;高値!AE259,高値!AD259&gt;高値!AF259),25,""))</f>
        <v/>
      </c>
      <c r="BA259" s="500" t="str">
        <f>IF(終値!A259="","",IF(AND(高値!AE259&gt;高値!AD259,高値!AE259&gt;高値!AC259,高値!AE259&gt;高値!AF259,高値!AE259&gt;高値!AG259),26,""))</f>
        <v/>
      </c>
      <c r="BB259" s="500" t="str">
        <f>IF(終値!A259="","",IF(AND(高値!AF259&gt;高値!AE259,高値!AF259&gt;高値!AD259,高値!AF259&gt;高値!AG259,高値!AF259&gt;高値!AH259),27,""))</f>
        <v/>
      </c>
      <c r="BC259" s="500" t="str">
        <f>IF(終値!A259="","",IF(AND(高値!AG259&gt;高値!AF259,高値!AG259&gt;高値!AE259,高値!AG259&gt;高値!AH259,高値!AG259&gt;高値!AI259),28,""))</f>
        <v/>
      </c>
      <c r="BD259" s="500">
        <f t="shared" si="18"/>
        <v>4</v>
      </c>
      <c r="BE259" s="500">
        <f t="shared" si="19"/>
        <v>3</v>
      </c>
      <c r="BF259" s="500">
        <f t="shared" si="20"/>
        <v>18</v>
      </c>
      <c r="BG259" s="500">
        <f>IF($BE259="","",INDEX(安値!$E259:$CZ259,1,$BE259+1))</f>
        <v>5658</v>
      </c>
      <c r="BH259" s="500">
        <f>IF($BF259="","",INDEX(安値!$E259:$CZ259,1,$BF259+1))</f>
        <v>5318</v>
      </c>
      <c r="BI259" s="500">
        <f>IF($BF259="","",MAX(INDEX(高値!$E259:$CZ259,1,$BE259+1):INDEX(高値!$E259:$CZ259,1,$BF259+1)))</f>
        <v>6022</v>
      </c>
      <c r="BJ259" s="500">
        <f>IF($BF259="","",AVERAGE(INDEX(終値!$E259:$CZ259,1,$BF259+1):INDEX(終値!$E259:$CZ259,1,$BF259+20))-2*STDEVP(INDEX(終値!$E259:$CZ259,1,$BF259+1):INDEX(終値!$E259:$CZ259,1,$BF259+20)))</f>
        <v>5033.30350276832</v>
      </c>
      <c r="BK259" s="500">
        <f>IF($BE259="","",AVERAGE(INDEX(終値!$E259:$CZ259,1,$BE259+1):INDEX(終値!$E259:$CZ259,1,$BE259+20))-2*STDEVP(INDEX(終値!$E259:$CZ259,1,$BE259+1):INDEX(終値!$E259:$CZ259,1,$BE259+20)))</f>
        <v>5210.8900247445363</v>
      </c>
      <c r="BL259" s="500">
        <f t="shared" si="21"/>
        <v>2</v>
      </c>
      <c r="BM259" s="500">
        <f t="shared" si="22"/>
        <v>8</v>
      </c>
      <c r="BN259" s="500">
        <f t="shared" si="23"/>
        <v>19</v>
      </c>
      <c r="BO259" s="500">
        <f>IF($BM259="","",INDEX(高値!$E259:$CZ259,1,$BM259+1))</f>
        <v>6022</v>
      </c>
      <c r="BP259" s="500">
        <f>IF($BN259="","",INDEX(高値!$E259:$CZ259,1,$BN259+1))</f>
        <v>5550</v>
      </c>
      <c r="BQ259" s="500">
        <f>IF($BN259="","",MIN(INDEX(安値!$E259:$CZ259,1,$BM259+1):INDEX(安値!$E259:$CZ259,1,$BN259+1)))</f>
        <v>5318</v>
      </c>
      <c r="BR259" s="500">
        <f>IF($BN259="","",AVERAGE(INDEX(終値!$E259:$CZ259,1,$BN259+1):INDEX(終値!$E259:$CZ259,1,$BN259+20))+2*STDEVP(INDEX(終値!$E259:$CZ259,1,$BN259+1):INDEX(終値!$E259:$CZ259,1,$BN259+20)))</f>
        <v>5695.345914540294</v>
      </c>
      <c r="BS259" s="500">
        <f>IF($BM259="","",AVERAGE(INDEX(終値!$E259:$CZ259,1,$BM259+1):INDEX(終値!$E259:$CZ259,1,$BM259+20))+2*STDEVP(INDEX(終値!$E259:$CZ259,1,$BM259+1):INDEX(終値!$E259:$CZ259,1,$BM259+20)))</f>
        <v>5955.1677301036334</v>
      </c>
      <c r="BT259" s="497" t="str">
        <f>IFERROR(IF(AND($BD259&gt;=2,ABS($BG259-$BH259)/$BH259&lt;=BB設定!$B$12,$BI259&gt;=MAX($BH259,$BG259)*(1+BB設定!$B$13),終値!E259&gt;$BG259),IF(OR(終値!E259&gt;=$BI259,AND($BH259&lt;$BJ259,$BG259&gt;=$BK259)),"二番底W▲","二番底W形成"),IF(AND($BL259&gt;=2,ABS($BO259-$BP259)/$BP259&lt;=BB設定!$B$12,$BQ259&lt;=MIN($BP259,$BO259)*(1-BB設定!$B$13),終値!E259&lt;$BO259),IF(OR(終値!E259&lt;=$BQ259,AND($BP259&gt;$BR259,$BO259&lt;=$BS259)),"二番天井M▼","二番天井M形成"),"－")),"－")</f>
        <v>－</v>
      </c>
    </row>
    <row r="260" spans="2:72">
      <c r="B260" s="500" t="str">
        <f>IF(終値!A260="","",IF(AND(安値!G260&lt;安値!F260,安値!G260&lt;安値!E260,安値!G260&lt;安値!H260,安値!G260&lt;安値!I260),2,""))</f>
        <v/>
      </c>
      <c r="C260" s="500" t="str">
        <f>IF(終値!A260="","",IF(AND(安値!H260&lt;安値!G260,安値!H260&lt;安値!F260,安値!H260&lt;安値!I260,安値!H260&lt;安値!J260),3,""))</f>
        <v/>
      </c>
      <c r="D260" s="500" t="str">
        <f>IF(終値!A260="","",IF(AND(安値!I260&lt;安値!H260,安値!I260&lt;安値!G260,安値!I260&lt;安値!J260,安値!I260&lt;安値!K260),4,""))</f>
        <v/>
      </c>
      <c r="E260" s="500">
        <f>IF(終値!A260="","",IF(AND(安値!J260&lt;安値!I260,安値!J260&lt;安値!H260,安値!J260&lt;安値!K260,安値!J260&lt;安値!L260),5,""))</f>
        <v>5</v>
      </c>
      <c r="F260" s="500" t="str">
        <f>IF(終値!A260="","",IF(AND(安値!K260&lt;安値!J260,安値!K260&lt;安値!I260,安値!K260&lt;安値!L260,安値!K260&lt;安値!M260),6,""))</f>
        <v/>
      </c>
      <c r="G260" s="500" t="str">
        <f>IF(終値!A260="","",IF(AND(安値!L260&lt;安値!K260,安値!L260&lt;安値!J260,安値!L260&lt;安値!M260,安値!L260&lt;安値!N260),7,""))</f>
        <v/>
      </c>
      <c r="H260" s="500" t="str">
        <f>IF(終値!A260="","",IF(AND(安値!M260&lt;安値!L260,安値!M260&lt;安値!K260,安値!M260&lt;安値!N260,安値!M260&lt;安値!O260),8,""))</f>
        <v/>
      </c>
      <c r="I260" s="500" t="str">
        <f>IF(終値!A260="","",IF(AND(安値!N260&lt;安値!M260,安値!N260&lt;安値!L260,安値!N260&lt;安値!O260,安値!N260&lt;安値!P260),9,""))</f>
        <v/>
      </c>
      <c r="J260" s="500" t="str">
        <f>IF(終値!A260="","",IF(AND(安値!O260&lt;安値!N260,安値!O260&lt;安値!M260,安値!O260&lt;安値!P260,安値!O260&lt;安値!Q260),10,""))</f>
        <v/>
      </c>
      <c r="K260" s="500" t="str">
        <f>IF(終値!A260="","",IF(AND(安値!P260&lt;安値!O260,安値!P260&lt;安値!N260,安値!P260&lt;安値!Q260,安値!P260&lt;安値!R260),11,""))</f>
        <v/>
      </c>
      <c r="L260" s="500" t="str">
        <f>IF(終値!A260="","",IF(AND(安値!Q260&lt;安値!P260,安値!Q260&lt;安値!O260,安値!Q260&lt;安値!R260,安値!Q260&lt;安値!S260),12,""))</f>
        <v/>
      </c>
      <c r="M260" s="500">
        <f>IF(終値!A260="","",IF(AND(安値!R260&lt;安値!Q260,安値!R260&lt;安値!P260,安値!R260&lt;安値!S260,安値!R260&lt;安値!T260),13,""))</f>
        <v>13</v>
      </c>
      <c r="N260" s="500" t="str">
        <f>IF(終値!A260="","",IF(AND(安値!S260&lt;安値!R260,安値!S260&lt;安値!Q260,安値!S260&lt;安値!T260,安値!S260&lt;安値!U260),14,""))</f>
        <v/>
      </c>
      <c r="O260" s="500" t="str">
        <f>IF(終値!A260="","",IF(AND(安値!T260&lt;安値!S260,安値!T260&lt;安値!R260,安値!T260&lt;安値!U260,安値!T260&lt;安値!V260),15,""))</f>
        <v/>
      </c>
      <c r="P260" s="500">
        <f>IF(終値!A260="","",IF(AND(安値!U260&lt;安値!T260,安値!U260&lt;安値!S260,安値!U260&lt;安値!V260,安値!U260&lt;安値!W260),16,""))</f>
        <v>16</v>
      </c>
      <c r="Q260" s="500" t="str">
        <f>IF(終値!A260="","",IF(AND(安値!V260&lt;安値!U260,安値!V260&lt;安値!T260,安値!V260&lt;安値!W260,安値!V260&lt;安値!X260),17,""))</f>
        <v/>
      </c>
      <c r="R260" s="500" t="str">
        <f>IF(終値!A260="","",IF(AND(安値!W260&lt;安値!V260,安値!W260&lt;安値!U260,安値!W260&lt;安値!X260,安値!W260&lt;安値!Y260),18,""))</f>
        <v/>
      </c>
      <c r="S260" s="500" t="str">
        <f>IF(終値!A260="","",IF(AND(安値!X260&lt;安値!W260,安値!X260&lt;安値!V260,安値!X260&lt;安値!Y260,安値!X260&lt;安値!Z260),19,""))</f>
        <v/>
      </c>
      <c r="T260" s="500" t="str">
        <f>IF(終値!A260="","",IF(AND(安値!Y260&lt;安値!X260,安値!Y260&lt;安値!W260,安値!Y260&lt;安値!Z260,安値!Y260&lt;安値!AA260),20,""))</f>
        <v/>
      </c>
      <c r="U260" s="500" t="str">
        <f>IF(終値!A260="","",IF(AND(安値!Z260&lt;安値!Y260,安値!Z260&lt;安値!X260,安値!Z260&lt;安値!AA260,安値!Z260&lt;安値!AB260),21,""))</f>
        <v/>
      </c>
      <c r="V260" s="500" t="str">
        <f>IF(終値!A260="","",IF(AND(安値!AA260&lt;安値!Z260,安値!AA260&lt;安値!Y260,安値!AA260&lt;安値!AB260,安値!AA260&lt;安値!AC260),22,""))</f>
        <v/>
      </c>
      <c r="W260" s="500" t="str">
        <f>IF(終値!A260="","",IF(AND(安値!AB260&lt;安値!AA260,安値!AB260&lt;安値!Z260,安値!AB260&lt;安値!AC260,安値!AB260&lt;安値!AD260),23,""))</f>
        <v/>
      </c>
      <c r="X260" s="500" t="str">
        <f>IF(終値!A260="","",IF(AND(安値!AC260&lt;安値!AB260,安値!AC260&lt;安値!AA260,安値!AC260&lt;安値!AD260,安値!AC260&lt;安値!AE260),24,""))</f>
        <v/>
      </c>
      <c r="Y260" s="500">
        <f>IF(終値!A260="","",IF(AND(安値!AD260&lt;安値!AC260,安値!AD260&lt;安値!AB260,安値!AD260&lt;安値!AE260,安値!AD260&lt;安値!AF260),25,""))</f>
        <v>25</v>
      </c>
      <c r="Z260" s="500" t="str">
        <f>IF(終値!A260="","",IF(AND(安値!AE260&lt;安値!AD260,安値!AE260&lt;安値!AC260,安値!AE260&lt;安値!AF260,安値!AE260&lt;安値!AG260),26,""))</f>
        <v/>
      </c>
      <c r="AA260" s="500" t="str">
        <f>IF(終値!A260="","",IF(AND(安値!AF260&lt;安値!AE260,安値!AF260&lt;安値!AD260,安値!AF260&lt;安値!AG260,安値!AF260&lt;安値!AH260),27,""))</f>
        <v/>
      </c>
      <c r="AB260" s="500" t="str">
        <f>IF(終値!A260="","",IF(AND(安値!AG260&lt;安値!AF260,安値!AG260&lt;安値!AE260,安値!AG260&lt;安値!AH260,安値!AG260&lt;安値!AI260),28,""))</f>
        <v/>
      </c>
      <c r="AC260" s="500" t="str">
        <f>IF(終値!A260="","",IF(AND(高値!G260&gt;高値!F260,高値!G260&gt;高値!E260,高値!G260&gt;高値!H260,高値!G260&gt;高値!I260),2,""))</f>
        <v/>
      </c>
      <c r="AD260" s="500" t="str">
        <f>IF(終値!A260="","",IF(AND(高値!H260&gt;高値!G260,高値!H260&gt;高値!F260,高値!H260&gt;高値!I260,高値!H260&gt;高値!J260),3,""))</f>
        <v/>
      </c>
      <c r="AE260" s="500" t="str">
        <f>IF(終値!A260="","",IF(AND(高値!I260&gt;高値!H260,高値!I260&gt;高値!G260,高値!I260&gt;高値!J260,高値!I260&gt;高値!K260),4,""))</f>
        <v/>
      </c>
      <c r="AF260" s="500" t="str">
        <f>IF(終値!A260="","",IF(AND(高値!J260&gt;高値!I260,高値!J260&gt;高値!H260,高値!J260&gt;高値!K260,高値!J260&gt;高値!L260),5,""))</f>
        <v/>
      </c>
      <c r="AG260" s="500" t="str">
        <f>IF(終値!A260="","",IF(AND(高値!K260&gt;高値!J260,高値!K260&gt;高値!I260,高値!K260&gt;高値!L260,高値!K260&gt;高値!M260),6,""))</f>
        <v/>
      </c>
      <c r="AH260" s="500">
        <f>IF(終値!A260="","",IF(AND(高値!L260&gt;高値!K260,高値!L260&gt;高値!J260,高値!L260&gt;高値!M260,高値!L260&gt;高値!N260),7,""))</f>
        <v>7</v>
      </c>
      <c r="AI260" s="500" t="str">
        <f>IF(終値!A260="","",IF(AND(高値!M260&gt;高値!L260,高値!M260&gt;高値!K260,高値!M260&gt;高値!N260,高値!M260&gt;高値!O260),8,""))</f>
        <v/>
      </c>
      <c r="AJ260" s="500" t="str">
        <f>IF(終値!A260="","",IF(AND(高値!N260&gt;高値!M260,高値!N260&gt;高値!L260,高値!N260&gt;高値!O260,高値!N260&gt;高値!P260),9,""))</f>
        <v/>
      </c>
      <c r="AK260" s="500" t="str">
        <f>IF(終値!A260="","",IF(AND(高値!O260&gt;高値!N260,高値!O260&gt;高値!M260,高値!O260&gt;高値!P260,高値!O260&gt;高値!Q260),10,""))</f>
        <v/>
      </c>
      <c r="AL260" s="500">
        <f>IF(終値!A260="","",IF(AND(高値!P260&gt;高値!O260,高値!P260&gt;高値!N260,高値!P260&gt;高値!Q260,高値!P260&gt;高値!R260),11,""))</f>
        <v>11</v>
      </c>
      <c r="AM260" s="500" t="str">
        <f>IF(終値!A260="","",IF(AND(高値!Q260&gt;高値!P260,高値!Q260&gt;高値!O260,高値!Q260&gt;高値!R260,高値!Q260&gt;高値!S260),12,""))</f>
        <v/>
      </c>
      <c r="AN260" s="500" t="str">
        <f>IF(終値!A260="","",IF(AND(高値!R260&gt;高値!Q260,高値!R260&gt;高値!P260,高値!R260&gt;高値!S260,高値!R260&gt;高値!T260),13,""))</f>
        <v/>
      </c>
      <c r="AO260" s="500" t="str">
        <f>IF(終値!A260="","",IF(AND(高値!S260&gt;高値!R260,高値!S260&gt;高値!Q260,高値!S260&gt;高値!T260,高値!S260&gt;高値!U260),14,""))</f>
        <v/>
      </c>
      <c r="AP260" s="500" t="str">
        <f>IF(終値!A260="","",IF(AND(高値!T260&gt;高値!S260,高値!T260&gt;高値!R260,高値!T260&gt;高値!U260,高値!T260&gt;高値!V260),15,""))</f>
        <v/>
      </c>
      <c r="AQ260" s="500" t="str">
        <f>IF(終値!A260="","",IF(AND(高値!U260&gt;高値!T260,高値!U260&gt;高値!S260,高値!U260&gt;高値!V260,高値!U260&gt;高値!W260),16,""))</f>
        <v/>
      </c>
      <c r="AR260" s="500" t="str">
        <f>IF(終値!A260="","",IF(AND(高値!V260&gt;高値!U260,高値!V260&gt;高値!T260,高値!V260&gt;高値!W260,高値!V260&gt;高値!X260),17,""))</f>
        <v/>
      </c>
      <c r="AS260" s="500" t="str">
        <f>IF(終値!A260="","",IF(AND(高値!W260&gt;高値!V260,高値!W260&gt;高値!U260,高値!W260&gt;高値!X260,高値!W260&gt;高値!Y260),18,""))</f>
        <v/>
      </c>
      <c r="AT260" s="500" t="str">
        <f>IF(終値!A260="","",IF(AND(高値!X260&gt;高値!W260,高値!X260&gt;高値!V260,高値!X260&gt;高値!Y260,高値!X260&gt;高値!Z260),19,""))</f>
        <v/>
      </c>
      <c r="AU260" s="500" t="str">
        <f>IF(終値!A260="","",IF(AND(高値!Y260&gt;高値!X260,高値!Y260&gt;高値!W260,高値!Y260&gt;高値!Z260,高値!Y260&gt;高値!AA260),20,""))</f>
        <v/>
      </c>
      <c r="AV260" s="500">
        <f>IF(終値!A260="","",IF(AND(高値!Z260&gt;高値!Y260,高値!Z260&gt;高値!X260,高値!Z260&gt;高値!AA260,高値!Z260&gt;高値!AB260),21,""))</f>
        <v>21</v>
      </c>
      <c r="AW260" s="500" t="str">
        <f>IF(終値!A260="","",IF(AND(高値!AA260&gt;高値!Z260,高値!AA260&gt;高値!Y260,高値!AA260&gt;高値!AB260,高値!AA260&gt;高値!AC260),22,""))</f>
        <v/>
      </c>
      <c r="AX260" s="500" t="str">
        <f>IF(終値!A260="","",IF(AND(高値!AB260&gt;高値!AA260,高値!AB260&gt;高値!Z260,高値!AB260&gt;高値!AC260,高値!AB260&gt;高値!AD260),23,""))</f>
        <v/>
      </c>
      <c r="AY260" s="500" t="str">
        <f>IF(終値!A260="","",IF(AND(高値!AC260&gt;高値!AB260,高値!AC260&gt;高値!AA260,高値!AC260&gt;高値!AD260,高値!AC260&gt;高値!AE260),24,""))</f>
        <v/>
      </c>
      <c r="AZ260" s="500" t="str">
        <f>IF(終値!A260="","",IF(AND(高値!AD260&gt;高値!AC260,高値!AD260&gt;高値!AB260,高値!AD260&gt;高値!AE260,高値!AD260&gt;高値!AF260),25,""))</f>
        <v/>
      </c>
      <c r="BA260" s="500" t="str">
        <f>IF(終値!A260="","",IF(AND(高値!AE260&gt;高値!AD260,高値!AE260&gt;高値!AC260,高値!AE260&gt;高値!AF260,高値!AE260&gt;高値!AG260),26,""))</f>
        <v/>
      </c>
      <c r="BB260" s="500" t="str">
        <f>IF(終値!A260="","",IF(AND(高値!AF260&gt;高値!AE260,高値!AF260&gt;高値!AD260,高値!AF260&gt;高値!AG260,高値!AF260&gt;高値!AH260),27,""))</f>
        <v/>
      </c>
      <c r="BC260" s="500" t="str">
        <f>IF(終値!A260="","",IF(AND(高値!AG260&gt;高値!AF260,高値!AG260&gt;高値!AE260,高値!AG260&gt;高値!AH260,高値!AG260&gt;高値!AI260),28,""))</f>
        <v/>
      </c>
      <c r="BD260" s="500">
        <f t="shared" si="18"/>
        <v>4</v>
      </c>
      <c r="BE260" s="500">
        <f t="shared" si="19"/>
        <v>5</v>
      </c>
      <c r="BF260" s="500">
        <f t="shared" si="20"/>
        <v>13</v>
      </c>
      <c r="BG260" s="500">
        <f>IF($BE260="","",INDEX(安値!$E260:$CZ260,1,$BE260+1))</f>
        <v>620</v>
      </c>
      <c r="BH260" s="500">
        <f>IF($BF260="","",INDEX(安値!$E260:$CZ260,1,$BF260+1))</f>
        <v>624</v>
      </c>
      <c r="BI260" s="500">
        <f>IF($BF260="","",MAX(INDEX(高値!$E260:$CZ260,1,$BE260+1):INDEX(高値!$E260:$CZ260,1,$BF260+1)))</f>
        <v>734</v>
      </c>
      <c r="BJ260" s="500">
        <f>IF($BF260="","",AVERAGE(INDEX(終値!$E260:$CZ260,1,$BF260+1):INDEX(終値!$E260:$CZ260,1,$BF260+20))-2*STDEVP(INDEX(終値!$E260:$CZ260,1,$BF260+1):INDEX(終値!$E260:$CZ260,1,$BF260+20)))</f>
        <v>634.51075372439595</v>
      </c>
      <c r="BK260" s="500">
        <f>IF($BE260="","",AVERAGE(INDEX(終値!$E260:$CZ260,1,$BE260+1):INDEX(終値!$E260:$CZ260,1,$BE260+20))-2*STDEVP(INDEX(終値!$E260:$CZ260,1,$BE260+1):INDEX(終値!$E260:$CZ260,1,$BE260+20)))</f>
        <v>626.34619752798369</v>
      </c>
      <c r="BL260" s="500">
        <f t="shared" si="21"/>
        <v>3</v>
      </c>
      <c r="BM260" s="500">
        <f t="shared" si="22"/>
        <v>7</v>
      </c>
      <c r="BN260" s="500">
        <f t="shared" si="23"/>
        <v>11</v>
      </c>
      <c r="BO260" s="500">
        <f>IF($BM260="","",INDEX(高値!$E260:$CZ260,1,$BM260+1))</f>
        <v>734</v>
      </c>
      <c r="BP260" s="500">
        <f>IF($BN260="","",INDEX(高値!$E260:$CZ260,1,$BN260+1))</f>
        <v>716</v>
      </c>
      <c r="BQ260" s="500">
        <f>IF($BN260="","",MIN(INDEX(安値!$E260:$CZ260,1,$BM260+1):INDEX(安値!$E260:$CZ260,1,$BN260+1)))</f>
        <v>685</v>
      </c>
      <c r="BR260" s="500">
        <f>IF($BN260="","",AVERAGE(INDEX(終値!$E260:$CZ260,1,$BN260+1):INDEX(終値!$E260:$CZ260,1,$BN260+20))+2*STDEVP(INDEX(終値!$E260:$CZ260,1,$BN260+1):INDEX(終値!$E260:$CZ260,1,$BN260+20)))</f>
        <v>740.4714377649168</v>
      </c>
      <c r="BS260" s="500">
        <f>IF($BM260="","",AVERAGE(INDEX(終値!$E260:$CZ260,1,$BM260+1):INDEX(終値!$E260:$CZ260,1,$BM260+20))+2*STDEVP(INDEX(終値!$E260:$CZ260,1,$BM260+1):INDEX(終値!$E260:$CZ260,1,$BM260+20)))</f>
        <v>744.41160922496158</v>
      </c>
      <c r="BT260" s="497" t="str">
        <f>IFERROR(IF(AND($BD260&gt;=2,ABS($BG260-$BH260)/$BH260&lt;=BB設定!$B$12,$BI260&gt;=MAX($BH260,$BG260)*(1+BB設定!$B$13),終値!E260&gt;$BG260),IF(OR(終値!E260&gt;=$BI260,AND($BH260&lt;$BJ260,$BG260&gt;=$BK260)),"二番底W▲","二番底W形成"),IF(AND($BL260&gt;=2,ABS($BO260-$BP260)/$BP260&lt;=BB設定!$B$12,$BQ260&lt;=MIN($BP260,$BO260)*(1-BB設定!$B$13),終値!E260&lt;$BO260),IF(OR(終値!E260&lt;=$BQ260,AND($BP260&gt;$BR260,$BO260&lt;=$BS260)),"二番天井M▼","二番天井M形成"),"－")),"－")</f>
        <v>二番底W形成</v>
      </c>
    </row>
    <row r="261" spans="2:72">
      <c r="B261" s="500" t="str">
        <f>IF(終値!A261="","",IF(AND(安値!G261&lt;安値!F261,安値!G261&lt;安値!E261,安値!G261&lt;安値!H261,安値!G261&lt;安値!I261),2,""))</f>
        <v/>
      </c>
      <c r="C261" s="500" t="str">
        <f>IF(終値!A261="","",IF(AND(安値!H261&lt;安値!G261,安値!H261&lt;安値!F261,安値!H261&lt;安値!I261,安値!H261&lt;安値!J261),3,""))</f>
        <v/>
      </c>
      <c r="D261" s="500" t="str">
        <f>IF(終値!A261="","",IF(AND(安値!I261&lt;安値!H261,安値!I261&lt;安値!G261,安値!I261&lt;安値!J261,安値!I261&lt;安値!K261),4,""))</f>
        <v/>
      </c>
      <c r="E261" s="500" t="str">
        <f>IF(終値!A261="","",IF(AND(安値!J261&lt;安値!I261,安値!J261&lt;安値!H261,安値!J261&lt;安値!K261,安値!J261&lt;安値!L261),5,""))</f>
        <v/>
      </c>
      <c r="F261" s="500">
        <f>IF(終値!A261="","",IF(AND(安値!K261&lt;安値!J261,安値!K261&lt;安値!I261,安値!K261&lt;安値!L261,安値!K261&lt;安値!M261),6,""))</f>
        <v>6</v>
      </c>
      <c r="G261" s="500" t="str">
        <f>IF(終値!A261="","",IF(AND(安値!L261&lt;安値!K261,安値!L261&lt;安値!J261,安値!L261&lt;安値!M261,安値!L261&lt;安値!N261),7,""))</f>
        <v/>
      </c>
      <c r="H261" s="500" t="str">
        <f>IF(終値!A261="","",IF(AND(安値!M261&lt;安値!L261,安値!M261&lt;安値!K261,安値!M261&lt;安値!N261,安値!M261&lt;安値!O261),8,""))</f>
        <v/>
      </c>
      <c r="I261" s="500" t="str">
        <f>IF(終値!A261="","",IF(AND(安値!N261&lt;安値!M261,安値!N261&lt;安値!L261,安値!N261&lt;安値!O261,安値!N261&lt;安値!P261),9,""))</f>
        <v/>
      </c>
      <c r="J261" s="500" t="str">
        <f>IF(終値!A261="","",IF(AND(安値!O261&lt;安値!N261,安値!O261&lt;安値!M261,安値!O261&lt;安値!P261,安値!O261&lt;安値!Q261),10,""))</f>
        <v/>
      </c>
      <c r="K261" s="500" t="str">
        <f>IF(終値!A261="","",IF(AND(安値!P261&lt;安値!O261,安値!P261&lt;安値!N261,安値!P261&lt;安値!Q261,安値!P261&lt;安値!R261),11,""))</f>
        <v/>
      </c>
      <c r="L261" s="500">
        <f>IF(終値!A261="","",IF(AND(安値!Q261&lt;安値!P261,安値!Q261&lt;安値!O261,安値!Q261&lt;安値!R261,安値!Q261&lt;安値!S261),12,""))</f>
        <v>12</v>
      </c>
      <c r="M261" s="500" t="str">
        <f>IF(終値!A261="","",IF(AND(安値!R261&lt;安値!Q261,安値!R261&lt;安値!P261,安値!R261&lt;安値!S261,安値!R261&lt;安値!T261),13,""))</f>
        <v/>
      </c>
      <c r="N261" s="500" t="str">
        <f>IF(終値!A261="","",IF(AND(安値!S261&lt;安値!R261,安値!S261&lt;安値!Q261,安値!S261&lt;安値!T261,安値!S261&lt;安値!U261),14,""))</f>
        <v/>
      </c>
      <c r="O261" s="500" t="str">
        <f>IF(終値!A261="","",IF(AND(安値!T261&lt;安値!S261,安値!T261&lt;安値!R261,安値!T261&lt;安値!U261,安値!T261&lt;安値!V261),15,""))</f>
        <v/>
      </c>
      <c r="P261" s="500">
        <f>IF(終値!A261="","",IF(AND(安値!U261&lt;安値!T261,安値!U261&lt;安値!S261,安値!U261&lt;安値!V261,安値!U261&lt;安値!W261),16,""))</f>
        <v>16</v>
      </c>
      <c r="Q261" s="500" t="str">
        <f>IF(終値!A261="","",IF(AND(安値!V261&lt;安値!U261,安値!V261&lt;安値!T261,安値!V261&lt;安値!W261,安値!V261&lt;安値!X261),17,""))</f>
        <v/>
      </c>
      <c r="R261" s="500" t="str">
        <f>IF(終値!A261="","",IF(AND(安値!W261&lt;安値!V261,安値!W261&lt;安値!U261,安値!W261&lt;安値!X261,安値!W261&lt;安値!Y261),18,""))</f>
        <v/>
      </c>
      <c r="S261" s="500" t="str">
        <f>IF(終値!A261="","",IF(AND(安値!X261&lt;安値!W261,安値!X261&lt;安値!V261,安値!X261&lt;安値!Y261,安値!X261&lt;安値!Z261),19,""))</f>
        <v/>
      </c>
      <c r="T261" s="500">
        <f>IF(終値!A261="","",IF(AND(安値!Y261&lt;安値!X261,安値!Y261&lt;安値!W261,安値!Y261&lt;安値!Z261,安値!Y261&lt;安値!AA261),20,""))</f>
        <v>20</v>
      </c>
      <c r="U261" s="500" t="str">
        <f>IF(終値!A261="","",IF(AND(安値!Z261&lt;安値!Y261,安値!Z261&lt;安値!X261,安値!Z261&lt;安値!AA261,安値!Z261&lt;安値!AB261),21,""))</f>
        <v/>
      </c>
      <c r="V261" s="500" t="str">
        <f>IF(終値!A261="","",IF(AND(安値!AA261&lt;安値!Z261,安値!AA261&lt;安値!Y261,安値!AA261&lt;安値!AB261,安値!AA261&lt;安値!AC261),22,""))</f>
        <v/>
      </c>
      <c r="W261" s="500">
        <f>IF(終値!A261="","",IF(AND(安値!AB261&lt;安値!AA261,安値!AB261&lt;安値!Z261,安値!AB261&lt;安値!AC261,安値!AB261&lt;安値!AD261),23,""))</f>
        <v>23</v>
      </c>
      <c r="X261" s="500" t="str">
        <f>IF(終値!A261="","",IF(AND(安値!AC261&lt;安値!AB261,安値!AC261&lt;安値!AA261,安値!AC261&lt;安値!AD261,安値!AC261&lt;安値!AE261),24,""))</f>
        <v/>
      </c>
      <c r="Y261" s="500" t="str">
        <f>IF(終値!A261="","",IF(AND(安値!AD261&lt;安値!AC261,安値!AD261&lt;安値!AB261,安値!AD261&lt;安値!AE261,安値!AD261&lt;安値!AF261),25,""))</f>
        <v/>
      </c>
      <c r="Z261" s="500" t="str">
        <f>IF(終値!A261="","",IF(AND(安値!AE261&lt;安値!AD261,安値!AE261&lt;安値!AC261,安値!AE261&lt;安値!AF261,安値!AE261&lt;安値!AG261),26,""))</f>
        <v/>
      </c>
      <c r="AA261" s="500" t="str">
        <f>IF(終値!A261="","",IF(AND(安値!AF261&lt;安値!AE261,安値!AF261&lt;安値!AD261,安値!AF261&lt;安値!AG261,安値!AF261&lt;安値!AH261),27,""))</f>
        <v/>
      </c>
      <c r="AB261" s="500" t="str">
        <f>IF(終値!A261="","",IF(AND(安値!AG261&lt;安値!AF261,安値!AG261&lt;安値!AE261,安値!AG261&lt;安値!AH261,安値!AG261&lt;安値!AI261),28,""))</f>
        <v/>
      </c>
      <c r="AC261" s="500" t="str">
        <f>IF(終値!A261="","",IF(AND(高値!G261&gt;高値!F261,高値!G261&gt;高値!E261,高値!G261&gt;高値!H261,高値!G261&gt;高値!I261),2,""))</f>
        <v/>
      </c>
      <c r="AD261" s="500" t="str">
        <f>IF(終値!A261="","",IF(AND(高値!H261&gt;高値!G261,高値!H261&gt;高値!F261,高値!H261&gt;高値!I261,高値!H261&gt;高値!J261),3,""))</f>
        <v/>
      </c>
      <c r="AE261" s="500" t="str">
        <f>IF(終値!A261="","",IF(AND(高値!I261&gt;高値!H261,高値!I261&gt;高値!G261,高値!I261&gt;高値!J261,高値!I261&gt;高値!K261),4,""))</f>
        <v/>
      </c>
      <c r="AF261" s="500" t="str">
        <f>IF(終値!A261="","",IF(AND(高値!J261&gt;高値!I261,高値!J261&gt;高値!H261,高値!J261&gt;高値!K261,高値!J261&gt;高値!L261),5,""))</f>
        <v/>
      </c>
      <c r="AG261" s="500" t="str">
        <f>IF(終値!A261="","",IF(AND(高値!K261&gt;高値!J261,高値!K261&gt;高値!I261,高値!K261&gt;高値!L261,高値!K261&gt;高値!M261),6,""))</f>
        <v/>
      </c>
      <c r="AH261" s="500" t="str">
        <f>IF(終値!A261="","",IF(AND(高値!L261&gt;高値!K261,高値!L261&gt;高値!J261,高値!L261&gt;高値!M261,高値!L261&gt;高値!N261),7,""))</f>
        <v/>
      </c>
      <c r="AI261" s="500" t="str">
        <f>IF(終値!A261="","",IF(AND(高値!M261&gt;高値!L261,高値!M261&gt;高値!K261,高値!M261&gt;高値!N261,高値!M261&gt;高値!O261),8,""))</f>
        <v/>
      </c>
      <c r="AJ261" s="500" t="str">
        <f>IF(終値!A261="","",IF(AND(高値!N261&gt;高値!M261,高値!N261&gt;高値!L261,高値!N261&gt;高値!O261,高値!N261&gt;高値!P261),9,""))</f>
        <v/>
      </c>
      <c r="AK261" s="500" t="str">
        <f>IF(終値!A261="","",IF(AND(高値!O261&gt;高値!N261,高値!O261&gt;高値!M261,高値!O261&gt;高値!P261,高値!O261&gt;高値!Q261),10,""))</f>
        <v/>
      </c>
      <c r="AL261" s="500" t="str">
        <f>IF(終値!A261="","",IF(AND(高値!P261&gt;高値!O261,高値!P261&gt;高値!N261,高値!P261&gt;高値!Q261,高値!P261&gt;高値!R261),11,""))</f>
        <v/>
      </c>
      <c r="AM261" s="500" t="str">
        <f>IF(終値!A261="","",IF(AND(高値!Q261&gt;高値!P261,高値!Q261&gt;高値!O261,高値!Q261&gt;高値!R261,高値!Q261&gt;高値!S261),12,""))</f>
        <v/>
      </c>
      <c r="AN261" s="500" t="str">
        <f>IF(終値!A261="","",IF(AND(高値!R261&gt;高値!Q261,高値!R261&gt;高値!P261,高値!R261&gt;高値!S261,高値!R261&gt;高値!T261),13,""))</f>
        <v/>
      </c>
      <c r="AO261" s="500" t="str">
        <f>IF(終値!A261="","",IF(AND(高値!S261&gt;高値!R261,高値!S261&gt;高値!Q261,高値!S261&gt;高値!T261,高値!S261&gt;高値!U261),14,""))</f>
        <v/>
      </c>
      <c r="AP261" s="500">
        <f>IF(終値!A261="","",IF(AND(高値!T261&gt;高値!S261,高値!T261&gt;高値!R261,高値!T261&gt;高値!U261,高値!T261&gt;高値!V261),15,""))</f>
        <v>15</v>
      </c>
      <c r="AQ261" s="500" t="str">
        <f>IF(終値!A261="","",IF(AND(高値!U261&gt;高値!T261,高値!U261&gt;高値!S261,高値!U261&gt;高値!V261,高値!U261&gt;高値!W261),16,""))</f>
        <v/>
      </c>
      <c r="AR261" s="500" t="str">
        <f>IF(終値!A261="","",IF(AND(高値!V261&gt;高値!U261,高値!V261&gt;高値!T261,高値!V261&gt;高値!W261,高値!V261&gt;高値!X261),17,""))</f>
        <v/>
      </c>
      <c r="AS261" s="500">
        <f>IF(終値!A261="","",IF(AND(高値!W261&gt;高値!V261,高値!W261&gt;高値!U261,高値!W261&gt;高値!X261,高値!W261&gt;高値!Y261),18,""))</f>
        <v>18</v>
      </c>
      <c r="AT261" s="500" t="str">
        <f>IF(終値!A261="","",IF(AND(高値!X261&gt;高値!W261,高値!X261&gt;高値!V261,高値!X261&gt;高値!Y261,高値!X261&gt;高値!Z261),19,""))</f>
        <v/>
      </c>
      <c r="AU261" s="500" t="str">
        <f>IF(終値!A261="","",IF(AND(高値!Y261&gt;高値!X261,高値!Y261&gt;高値!W261,高値!Y261&gt;高値!Z261,高値!Y261&gt;高値!AA261),20,""))</f>
        <v/>
      </c>
      <c r="AV261" s="500" t="str">
        <f>IF(終値!A261="","",IF(AND(高値!Z261&gt;高値!Y261,高値!Z261&gt;高値!X261,高値!Z261&gt;高値!AA261,高値!Z261&gt;高値!AB261),21,""))</f>
        <v/>
      </c>
      <c r="AW261" s="500">
        <f>IF(終値!A261="","",IF(AND(高値!AA261&gt;高値!Z261,高値!AA261&gt;高値!Y261,高値!AA261&gt;高値!AB261,高値!AA261&gt;高値!AC261),22,""))</f>
        <v>22</v>
      </c>
      <c r="AX261" s="500" t="str">
        <f>IF(終値!A261="","",IF(AND(高値!AB261&gt;高値!AA261,高値!AB261&gt;高値!Z261,高値!AB261&gt;高値!AC261,高値!AB261&gt;高値!AD261),23,""))</f>
        <v/>
      </c>
      <c r="AY261" s="500" t="str">
        <f>IF(終値!A261="","",IF(AND(高値!AC261&gt;高値!AB261,高値!AC261&gt;高値!AA261,高値!AC261&gt;高値!AD261,高値!AC261&gt;高値!AE261),24,""))</f>
        <v/>
      </c>
      <c r="AZ261" s="500" t="str">
        <f>IF(終値!A261="","",IF(AND(高値!AD261&gt;高値!AC261,高値!AD261&gt;高値!AB261,高値!AD261&gt;高値!AE261,高値!AD261&gt;高値!AF261),25,""))</f>
        <v/>
      </c>
      <c r="BA261" s="500" t="str">
        <f>IF(終値!A261="","",IF(AND(高値!AE261&gt;高値!AD261,高値!AE261&gt;高値!AC261,高値!AE261&gt;高値!AF261,高値!AE261&gt;高値!AG261),26,""))</f>
        <v/>
      </c>
      <c r="BB261" s="500" t="str">
        <f>IF(終値!A261="","",IF(AND(高値!AF261&gt;高値!AE261,高値!AF261&gt;高値!AD261,高値!AF261&gt;高値!AG261,高値!AF261&gt;高値!AH261),27,""))</f>
        <v/>
      </c>
      <c r="BC261" s="500" t="str">
        <f>IF(終値!A261="","",IF(AND(高値!AG261&gt;高値!AF261,高値!AG261&gt;高値!AE261,高値!AG261&gt;高値!AH261,高値!AG261&gt;高値!AI261),28,""))</f>
        <v/>
      </c>
      <c r="BD261" s="500">
        <f t="shared" si="18"/>
        <v>5</v>
      </c>
      <c r="BE261" s="500">
        <f t="shared" si="19"/>
        <v>6</v>
      </c>
      <c r="BF261" s="500">
        <f t="shared" si="20"/>
        <v>12</v>
      </c>
      <c r="BG261" s="500">
        <f>IF($BE261="","",INDEX(安値!$E261:$CZ261,1,$BE261+1))</f>
        <v>1017</v>
      </c>
      <c r="BH261" s="500">
        <f>IF($BF261="","",INDEX(安値!$E261:$CZ261,1,$BF261+1))</f>
        <v>1124</v>
      </c>
      <c r="BI261" s="500">
        <f>IF($BF261="","",MAX(INDEX(高値!$E261:$CZ261,1,$BE261+1):INDEX(高値!$E261:$CZ261,1,$BF261+1)))</f>
        <v>1174</v>
      </c>
      <c r="BJ261" s="500">
        <f>IF($BF261="","",AVERAGE(INDEX(終値!$E261:$CZ261,1,$BF261+1):INDEX(終値!$E261:$CZ261,1,$BF261+20))-2*STDEVP(INDEX(終値!$E261:$CZ261,1,$BF261+1):INDEX(終値!$E261:$CZ261,1,$BF261+20)))</f>
        <v>1140.5252075742656</v>
      </c>
      <c r="BK261" s="500">
        <f>IF($BE261="","",AVERAGE(INDEX(終値!$E261:$CZ261,1,$BE261+1):INDEX(終値!$E261:$CZ261,1,$BE261+20))-2*STDEVP(INDEX(終値!$E261:$CZ261,1,$BE261+1):INDEX(終値!$E261:$CZ261,1,$BE261+20)))</f>
        <v>1067.6243469036526</v>
      </c>
      <c r="BL261" s="500">
        <f t="shared" si="21"/>
        <v>3</v>
      </c>
      <c r="BM261" s="500">
        <f t="shared" si="22"/>
        <v>15</v>
      </c>
      <c r="BN261" s="500">
        <f t="shared" si="23"/>
        <v>18</v>
      </c>
      <c r="BO261" s="500">
        <f>IF($BM261="","",INDEX(高値!$E261:$CZ261,1,$BM261+1))</f>
        <v>1242</v>
      </c>
      <c r="BP261" s="500">
        <f>IF($BN261="","",INDEX(高値!$E261:$CZ261,1,$BN261+1))</f>
        <v>1203</v>
      </c>
      <c r="BQ261" s="500">
        <f>IF($BN261="","",MIN(INDEX(安値!$E261:$CZ261,1,$BM261+1):INDEX(安値!$E261:$CZ261,1,$BN261+1)))</f>
        <v>1132</v>
      </c>
      <c r="BR261" s="500">
        <f>IF($BN261="","",AVERAGE(INDEX(終値!$E261:$CZ261,1,$BN261+1):INDEX(終値!$E261:$CZ261,1,$BN261+20))+2*STDEVP(INDEX(終値!$E261:$CZ261,1,$BN261+1):INDEX(終値!$E261:$CZ261,1,$BN261+20)))</f>
        <v>1339.5186317435723</v>
      </c>
      <c r="BS261" s="500">
        <f>IF($BM261="","",AVERAGE(INDEX(終値!$E261:$CZ261,1,$BM261+1):INDEX(終値!$E261:$CZ261,1,$BM261+20))+2*STDEVP(INDEX(終値!$E261:$CZ261,1,$BM261+1):INDEX(終値!$E261:$CZ261,1,$BM261+20)))</f>
        <v>1312.6963718074617</v>
      </c>
      <c r="BT261" s="497" t="str">
        <f>IFERROR(IF(AND($BD261&gt;=2,ABS($BG261-$BH261)/$BH261&lt;=BB設定!$B$12,$BI261&gt;=MAX($BH261,$BG261)*(1+BB設定!$B$13),終値!E261&gt;$BG261),IF(OR(終値!E261&gt;=$BI261,AND($BH261&lt;$BJ261,$BG261&gt;=$BK261)),"二番底W▲","二番底W形成"),IF(AND($BL261&gt;=2,ABS($BO261-$BP261)/$BP261&lt;=BB設定!$B$12,$BQ261&lt;=MIN($BP261,$BO261)*(1-BB設定!$B$13),終値!E261&lt;$BO261),IF(OR(終値!E261&lt;=$BQ261,AND($BP261&gt;$BR261,$BO261&lt;=$BS261)),"二番天井M▼","二番天井M形成"),"－")),"－")</f>
        <v>二番天井M形成</v>
      </c>
    </row>
    <row r="262" spans="2:72">
      <c r="B262" s="500" t="str">
        <f>IF(終値!A262="","",IF(AND(安値!G262&lt;安値!F262,安値!G262&lt;安値!E262,安値!G262&lt;安値!H262,安値!G262&lt;安値!I262),2,""))</f>
        <v/>
      </c>
      <c r="C262" s="500" t="str">
        <f>IF(終値!A262="","",IF(AND(安値!H262&lt;安値!G262,安値!H262&lt;安値!F262,安値!H262&lt;安値!I262,安値!H262&lt;安値!J262),3,""))</f>
        <v/>
      </c>
      <c r="D262" s="500" t="str">
        <f>IF(終値!A262="","",IF(AND(安値!I262&lt;安値!H262,安値!I262&lt;安値!G262,安値!I262&lt;安値!J262,安値!I262&lt;安値!K262),4,""))</f>
        <v/>
      </c>
      <c r="E262" s="500">
        <f>IF(終値!A262="","",IF(AND(安値!J262&lt;安値!I262,安値!J262&lt;安値!H262,安値!J262&lt;安値!K262,安値!J262&lt;安値!L262),5,""))</f>
        <v>5</v>
      </c>
      <c r="F262" s="500" t="str">
        <f>IF(終値!A262="","",IF(AND(安値!K262&lt;安値!J262,安値!K262&lt;安値!I262,安値!K262&lt;安値!L262,安値!K262&lt;安値!M262),6,""))</f>
        <v/>
      </c>
      <c r="G262" s="500" t="str">
        <f>IF(終値!A262="","",IF(AND(安値!L262&lt;安値!K262,安値!L262&lt;安値!J262,安値!L262&lt;安値!M262,安値!L262&lt;安値!N262),7,""))</f>
        <v/>
      </c>
      <c r="H262" s="500" t="str">
        <f>IF(終値!A262="","",IF(AND(安値!M262&lt;安値!L262,安値!M262&lt;安値!K262,安値!M262&lt;安値!N262,安値!M262&lt;安値!O262),8,""))</f>
        <v/>
      </c>
      <c r="I262" s="500" t="str">
        <f>IF(終値!A262="","",IF(AND(安値!N262&lt;安値!M262,安値!N262&lt;安値!L262,安値!N262&lt;安値!O262,安値!N262&lt;安値!P262),9,""))</f>
        <v/>
      </c>
      <c r="J262" s="500" t="str">
        <f>IF(終値!A262="","",IF(AND(安値!O262&lt;安値!N262,安値!O262&lt;安値!M262,安値!O262&lt;安値!P262,安値!O262&lt;安値!Q262),10,""))</f>
        <v/>
      </c>
      <c r="K262" s="500" t="str">
        <f>IF(終値!A262="","",IF(AND(安値!P262&lt;安値!O262,安値!P262&lt;安値!N262,安値!P262&lt;安値!Q262,安値!P262&lt;安値!R262),11,""))</f>
        <v/>
      </c>
      <c r="L262" s="500" t="str">
        <f>IF(終値!A262="","",IF(AND(安値!Q262&lt;安値!P262,安値!Q262&lt;安値!O262,安値!Q262&lt;安値!R262,安値!Q262&lt;安値!S262),12,""))</f>
        <v/>
      </c>
      <c r="M262" s="500">
        <f>IF(終値!A262="","",IF(AND(安値!R262&lt;安値!Q262,安値!R262&lt;安値!P262,安値!R262&lt;安値!S262,安値!R262&lt;安値!T262),13,""))</f>
        <v>13</v>
      </c>
      <c r="N262" s="500" t="str">
        <f>IF(終値!A262="","",IF(AND(安値!S262&lt;安値!R262,安値!S262&lt;安値!Q262,安値!S262&lt;安値!T262,安値!S262&lt;安値!U262),14,""))</f>
        <v/>
      </c>
      <c r="O262" s="500" t="str">
        <f>IF(終値!A262="","",IF(AND(安値!T262&lt;安値!S262,安値!T262&lt;安値!R262,安値!T262&lt;安値!U262,安値!T262&lt;安値!V262),15,""))</f>
        <v/>
      </c>
      <c r="P262" s="500" t="str">
        <f>IF(終値!A262="","",IF(AND(安値!U262&lt;安値!T262,安値!U262&lt;安値!S262,安値!U262&lt;安値!V262,安値!U262&lt;安値!W262),16,""))</f>
        <v/>
      </c>
      <c r="Q262" s="500" t="str">
        <f>IF(終値!A262="","",IF(AND(安値!V262&lt;安値!U262,安値!V262&lt;安値!T262,安値!V262&lt;安値!W262,安値!V262&lt;安値!X262),17,""))</f>
        <v/>
      </c>
      <c r="R262" s="500" t="str">
        <f>IF(終値!A262="","",IF(AND(安値!W262&lt;安値!V262,安値!W262&lt;安値!U262,安値!W262&lt;安値!X262,安値!W262&lt;安値!Y262),18,""))</f>
        <v/>
      </c>
      <c r="S262" s="500" t="str">
        <f>IF(終値!A262="","",IF(AND(安値!X262&lt;安値!W262,安値!X262&lt;安値!V262,安値!X262&lt;安値!Y262,安値!X262&lt;安値!Z262),19,""))</f>
        <v/>
      </c>
      <c r="T262" s="500">
        <f>IF(終値!A262="","",IF(AND(安値!Y262&lt;安値!X262,安値!Y262&lt;安値!W262,安値!Y262&lt;安値!Z262,安値!Y262&lt;安値!AA262),20,""))</f>
        <v>20</v>
      </c>
      <c r="U262" s="500" t="str">
        <f>IF(終値!A262="","",IF(AND(安値!Z262&lt;安値!Y262,安値!Z262&lt;安値!X262,安値!Z262&lt;安値!AA262,安値!Z262&lt;安値!AB262),21,""))</f>
        <v/>
      </c>
      <c r="V262" s="500" t="str">
        <f>IF(終値!A262="","",IF(AND(安値!AA262&lt;安値!Z262,安値!AA262&lt;安値!Y262,安値!AA262&lt;安値!AB262,安値!AA262&lt;安値!AC262),22,""))</f>
        <v/>
      </c>
      <c r="W262" s="500" t="str">
        <f>IF(終値!A262="","",IF(AND(安値!AB262&lt;安値!AA262,安値!AB262&lt;安値!Z262,安値!AB262&lt;安値!AC262,安値!AB262&lt;安値!AD262),23,""))</f>
        <v/>
      </c>
      <c r="X262" s="500" t="str">
        <f>IF(終値!A262="","",IF(AND(安値!AC262&lt;安値!AB262,安値!AC262&lt;安値!AA262,安値!AC262&lt;安値!AD262,安値!AC262&lt;安値!AE262),24,""))</f>
        <v/>
      </c>
      <c r="Y262" s="500" t="str">
        <f>IF(終値!A262="","",IF(AND(安値!AD262&lt;安値!AC262,安値!AD262&lt;安値!AB262,安値!AD262&lt;安値!AE262,安値!AD262&lt;安値!AF262),25,""))</f>
        <v/>
      </c>
      <c r="Z262" s="500">
        <f>IF(終値!A262="","",IF(AND(安値!AE262&lt;安値!AD262,安値!AE262&lt;安値!AC262,安値!AE262&lt;安値!AF262,安値!AE262&lt;安値!AG262),26,""))</f>
        <v>26</v>
      </c>
      <c r="AA262" s="500" t="str">
        <f>IF(終値!A262="","",IF(AND(安値!AF262&lt;安値!AE262,安値!AF262&lt;安値!AD262,安値!AF262&lt;安値!AG262,安値!AF262&lt;安値!AH262),27,""))</f>
        <v/>
      </c>
      <c r="AB262" s="500" t="str">
        <f>IF(終値!A262="","",IF(AND(安値!AG262&lt;安値!AF262,安値!AG262&lt;安値!AE262,安値!AG262&lt;安値!AH262,安値!AG262&lt;安値!AI262),28,""))</f>
        <v/>
      </c>
      <c r="AC262" s="500" t="str">
        <f>IF(終値!A262="","",IF(AND(高値!G262&gt;高値!F262,高値!G262&gt;高値!E262,高値!G262&gt;高値!H262,高値!G262&gt;高値!I262),2,""))</f>
        <v/>
      </c>
      <c r="AD262" s="500">
        <f>IF(終値!A262="","",IF(AND(高値!H262&gt;高値!G262,高値!H262&gt;高値!F262,高値!H262&gt;高値!I262,高値!H262&gt;高値!J262),3,""))</f>
        <v>3</v>
      </c>
      <c r="AE262" s="500" t="str">
        <f>IF(終値!A262="","",IF(AND(高値!I262&gt;高値!H262,高値!I262&gt;高値!G262,高値!I262&gt;高値!J262,高値!I262&gt;高値!K262),4,""))</f>
        <v/>
      </c>
      <c r="AF262" s="500" t="str">
        <f>IF(終値!A262="","",IF(AND(高値!J262&gt;高値!I262,高値!J262&gt;高値!H262,高値!J262&gt;高値!K262,高値!J262&gt;高値!L262),5,""))</f>
        <v/>
      </c>
      <c r="AG262" s="500" t="str">
        <f>IF(終値!A262="","",IF(AND(高値!K262&gt;高値!J262,高値!K262&gt;高値!I262,高値!K262&gt;高値!L262,高値!K262&gt;高値!M262),6,""))</f>
        <v/>
      </c>
      <c r="AH262" s="500" t="str">
        <f>IF(終値!A262="","",IF(AND(高値!L262&gt;高値!K262,高値!L262&gt;高値!J262,高値!L262&gt;高値!M262,高値!L262&gt;高値!N262),7,""))</f>
        <v/>
      </c>
      <c r="AI262" s="500" t="str">
        <f>IF(終値!A262="","",IF(AND(高値!M262&gt;高値!L262,高値!M262&gt;高値!K262,高値!M262&gt;高値!N262,高値!M262&gt;高値!O262),8,""))</f>
        <v/>
      </c>
      <c r="AJ262" s="500" t="str">
        <f>IF(終値!A262="","",IF(AND(高値!N262&gt;高値!M262,高値!N262&gt;高値!L262,高値!N262&gt;高値!O262,高値!N262&gt;高値!P262),9,""))</f>
        <v/>
      </c>
      <c r="AK262" s="500" t="str">
        <f>IF(終値!A262="","",IF(AND(高値!O262&gt;高値!N262,高値!O262&gt;高値!M262,高値!O262&gt;高値!P262,高値!O262&gt;高値!Q262),10,""))</f>
        <v/>
      </c>
      <c r="AL262" s="500" t="str">
        <f>IF(終値!A262="","",IF(AND(高値!P262&gt;高値!O262,高値!P262&gt;高値!N262,高値!P262&gt;高値!Q262,高値!P262&gt;高値!R262),11,""))</f>
        <v/>
      </c>
      <c r="AM262" s="500" t="str">
        <f>IF(終値!A262="","",IF(AND(高値!Q262&gt;高値!P262,高値!Q262&gt;高値!O262,高値!Q262&gt;高値!R262,高値!Q262&gt;高値!S262),12,""))</f>
        <v/>
      </c>
      <c r="AN262" s="500" t="str">
        <f>IF(終値!A262="","",IF(AND(高値!R262&gt;高値!Q262,高値!R262&gt;高値!P262,高値!R262&gt;高値!S262,高値!R262&gt;高値!T262),13,""))</f>
        <v/>
      </c>
      <c r="AO262" s="500">
        <f>IF(終値!A262="","",IF(AND(高値!S262&gt;高値!R262,高値!S262&gt;高値!Q262,高値!S262&gt;高値!T262,高値!S262&gt;高値!U262),14,""))</f>
        <v>14</v>
      </c>
      <c r="AP262" s="500" t="str">
        <f>IF(終値!A262="","",IF(AND(高値!T262&gt;高値!S262,高値!T262&gt;高値!R262,高値!T262&gt;高値!U262,高値!T262&gt;高値!V262),15,""))</f>
        <v/>
      </c>
      <c r="AQ262" s="500" t="str">
        <f>IF(終値!A262="","",IF(AND(高値!U262&gt;高値!T262,高値!U262&gt;高値!S262,高値!U262&gt;高値!V262,高値!U262&gt;高値!W262),16,""))</f>
        <v/>
      </c>
      <c r="AR262" s="500" t="str">
        <f>IF(終値!A262="","",IF(AND(高値!V262&gt;高値!U262,高値!V262&gt;高値!T262,高値!V262&gt;高値!W262,高値!V262&gt;高値!X262),17,""))</f>
        <v/>
      </c>
      <c r="AS262" s="500" t="str">
        <f>IF(終値!A262="","",IF(AND(高値!W262&gt;高値!V262,高値!W262&gt;高値!U262,高値!W262&gt;高値!X262,高値!W262&gt;高値!Y262),18,""))</f>
        <v/>
      </c>
      <c r="AT262" s="500" t="str">
        <f>IF(終値!A262="","",IF(AND(高値!X262&gt;高値!W262,高値!X262&gt;高値!V262,高値!X262&gt;高値!Y262,高値!X262&gt;高値!Z262),19,""))</f>
        <v/>
      </c>
      <c r="AU262" s="500" t="str">
        <f>IF(終値!A262="","",IF(AND(高値!Y262&gt;高値!X262,高値!Y262&gt;高値!W262,高値!Y262&gt;高値!Z262,高値!Y262&gt;高値!AA262),20,""))</f>
        <v/>
      </c>
      <c r="AV262" s="500" t="str">
        <f>IF(終値!A262="","",IF(AND(高値!Z262&gt;高値!Y262,高値!Z262&gt;高値!X262,高値!Z262&gt;高値!AA262,高値!Z262&gt;高値!AB262),21,""))</f>
        <v/>
      </c>
      <c r="AW262" s="500">
        <f>IF(終値!A262="","",IF(AND(高値!AA262&gt;高値!Z262,高値!AA262&gt;高値!Y262,高値!AA262&gt;高値!AB262,高値!AA262&gt;高値!AC262),22,""))</f>
        <v>22</v>
      </c>
      <c r="AX262" s="500" t="str">
        <f>IF(終値!A262="","",IF(AND(高値!AB262&gt;高値!AA262,高値!AB262&gt;高値!Z262,高値!AB262&gt;高値!AC262,高値!AB262&gt;高値!AD262),23,""))</f>
        <v/>
      </c>
      <c r="AY262" s="500" t="str">
        <f>IF(終値!A262="","",IF(AND(高値!AC262&gt;高値!AB262,高値!AC262&gt;高値!AA262,高値!AC262&gt;高値!AD262,高値!AC262&gt;高値!AE262),24,""))</f>
        <v/>
      </c>
      <c r="AZ262" s="500" t="str">
        <f>IF(終値!A262="","",IF(AND(高値!AD262&gt;高値!AC262,高値!AD262&gt;高値!AB262,高値!AD262&gt;高値!AE262,高値!AD262&gt;高値!AF262),25,""))</f>
        <v/>
      </c>
      <c r="BA262" s="500" t="str">
        <f>IF(終値!A262="","",IF(AND(高値!AE262&gt;高値!AD262,高値!AE262&gt;高値!AC262,高値!AE262&gt;高値!AF262,高値!AE262&gt;高値!AG262),26,""))</f>
        <v/>
      </c>
      <c r="BB262" s="500">
        <f>IF(終値!A262="","",IF(AND(高値!AF262&gt;高値!AE262,高値!AF262&gt;高値!AD262,高値!AF262&gt;高値!AG262,高値!AF262&gt;高値!AH262),27,""))</f>
        <v>27</v>
      </c>
      <c r="BC262" s="500" t="str">
        <f>IF(終値!A262="","",IF(AND(高値!AG262&gt;高値!AF262,高値!AG262&gt;高値!AE262,高値!AG262&gt;高値!AH262,高値!AG262&gt;高値!AI262),28,""))</f>
        <v/>
      </c>
      <c r="BD262" s="500">
        <f t="shared" ref="BD262:BD325" si="24">COUNT($B262:$AB262)</f>
        <v>4</v>
      </c>
      <c r="BE262" s="500">
        <f t="shared" ref="BE262:BE325" si="25">IF($BD262&gt;=2,MIN($B262:$AB262),"")</f>
        <v>5</v>
      </c>
      <c r="BF262" s="500">
        <f t="shared" ref="BF262:BF325" si="26">IF($BD262&gt;=2,SMALL($B262:$AB262,2),"")</f>
        <v>13</v>
      </c>
      <c r="BG262" s="500">
        <f>IF($BE262="","",INDEX(安値!$E262:$CZ262,1,$BE262+1))</f>
        <v>557</v>
      </c>
      <c r="BH262" s="500">
        <f>IF($BF262="","",INDEX(安値!$E262:$CZ262,1,$BF262+1))</f>
        <v>551</v>
      </c>
      <c r="BI262" s="500">
        <f>IF($BF262="","",MAX(INDEX(高値!$E262:$CZ262,1,$BE262+1):INDEX(高値!$E262:$CZ262,1,$BF262+1)))</f>
        <v>607</v>
      </c>
      <c r="BJ262" s="500">
        <f>IF($BF262="","",AVERAGE(INDEX(終値!$E262:$CZ262,1,$BF262+1):INDEX(終値!$E262:$CZ262,1,$BF262+20))-2*STDEVP(INDEX(終値!$E262:$CZ262,1,$BF262+1):INDEX(終値!$E262:$CZ262,1,$BF262+20)))</f>
        <v>504.73614277209771</v>
      </c>
      <c r="BK262" s="500">
        <f>IF($BE262="","",AVERAGE(INDEX(終値!$E262:$CZ262,1,$BE262+1):INDEX(終値!$E262:$CZ262,1,$BE262+20))-2*STDEVP(INDEX(終値!$E262:$CZ262,1,$BE262+1):INDEX(終値!$E262:$CZ262,1,$BE262+20)))</f>
        <v>540.89660783933266</v>
      </c>
      <c r="BL262" s="500">
        <f t="shared" ref="BL262:BL325" si="27">COUNT($AC262:$BC262)</f>
        <v>4</v>
      </c>
      <c r="BM262" s="500">
        <f t="shared" ref="BM262:BM325" si="28">IF($BL262&gt;=2,MIN($AC262:$BC262),"")</f>
        <v>3</v>
      </c>
      <c r="BN262" s="500">
        <f t="shared" ref="BN262:BN325" si="29">IF($BL262&gt;=2,SMALL($AC262:$BC262,2),"")</f>
        <v>14</v>
      </c>
      <c r="BO262" s="500">
        <f>IF($BM262="","",INDEX(高値!$E262:$CZ262,1,$BM262+1))</f>
        <v>606</v>
      </c>
      <c r="BP262" s="500">
        <f>IF($BN262="","",INDEX(高値!$E262:$CZ262,1,$BN262+1))</f>
        <v>602</v>
      </c>
      <c r="BQ262" s="500">
        <f>IF($BN262="","",MIN(INDEX(安値!$E262:$CZ262,1,$BM262+1):INDEX(安値!$E262:$CZ262,1,$BN262+1)))</f>
        <v>551</v>
      </c>
      <c r="BR262" s="500">
        <f>IF($BN262="","",AVERAGE(INDEX(終値!$E262:$CZ262,1,$BN262+1):INDEX(終値!$E262:$CZ262,1,$BN262+20))+2*STDEVP(INDEX(終値!$E262:$CZ262,1,$BN262+1):INDEX(終値!$E262:$CZ262,1,$BN262+20)))</f>
        <v>598.0880555163659</v>
      </c>
      <c r="BS262" s="500">
        <f>IF($BM262="","",AVERAGE(INDEX(終値!$E262:$CZ262,1,$BM262+1):INDEX(終値!$E262:$CZ262,1,$BM262+20))+2*STDEVP(INDEX(終値!$E262:$CZ262,1,$BM262+1):INDEX(終値!$E262:$CZ262,1,$BM262+20)))</f>
        <v>605.94184662178304</v>
      </c>
      <c r="BT262" s="497" t="str">
        <f>IFERROR(IF(AND($BD262&gt;=2,ABS($BG262-$BH262)/$BH262&lt;=BB設定!$B$12,$BI262&gt;=MAX($BH262,$BG262)*(1+BB設定!$B$13),終値!E262&gt;$BG262),IF(OR(終値!E262&gt;=$BI262,AND($BH262&lt;$BJ262,$BG262&gt;=$BK262)),"二番底W▲","二番底W形成"),IF(AND($BL262&gt;=2,ABS($BO262-$BP262)/$BP262&lt;=BB設定!$B$12,$BQ262&lt;=MIN($BP262,$BO262)*(1-BB設定!$B$13),終値!E262&lt;$BO262),IF(OR(終値!E262&lt;=$BQ262,AND($BP262&gt;$BR262,$BO262&lt;=$BS262)),"二番天井M▼","二番天井M形成"),"－")),"－")</f>
        <v>二番底W形成</v>
      </c>
    </row>
    <row r="263" spans="2:72">
      <c r="B263" s="500" t="str">
        <f>IF(終値!A263="","",IF(AND(安値!G263&lt;安値!F263,安値!G263&lt;安値!E263,安値!G263&lt;安値!H263,安値!G263&lt;安値!I263),2,""))</f>
        <v/>
      </c>
      <c r="C263" s="500" t="str">
        <f>IF(終値!A263="","",IF(AND(安値!H263&lt;安値!G263,安値!H263&lt;安値!F263,安値!H263&lt;安値!I263,安値!H263&lt;安値!J263),3,""))</f>
        <v/>
      </c>
      <c r="D263" s="500" t="str">
        <f>IF(終値!A263="","",IF(AND(安値!I263&lt;安値!H263,安値!I263&lt;安値!G263,安値!I263&lt;安値!J263,安値!I263&lt;安値!K263),4,""))</f>
        <v/>
      </c>
      <c r="E263" s="500" t="str">
        <f>IF(終値!A263="","",IF(AND(安値!J263&lt;安値!I263,安値!J263&lt;安値!H263,安値!J263&lt;安値!K263,安値!J263&lt;安値!L263),5,""))</f>
        <v/>
      </c>
      <c r="F263" s="500">
        <f>IF(終値!A263="","",IF(AND(安値!K263&lt;安値!J263,安値!K263&lt;安値!I263,安値!K263&lt;安値!L263,安値!K263&lt;安値!M263),6,""))</f>
        <v>6</v>
      </c>
      <c r="G263" s="500" t="str">
        <f>IF(終値!A263="","",IF(AND(安値!L263&lt;安値!K263,安値!L263&lt;安値!J263,安値!L263&lt;安値!M263,安値!L263&lt;安値!N263),7,""))</f>
        <v/>
      </c>
      <c r="H263" s="500" t="str">
        <f>IF(終値!A263="","",IF(AND(安値!M263&lt;安値!L263,安値!M263&lt;安値!K263,安値!M263&lt;安値!N263,安値!M263&lt;安値!O263),8,""))</f>
        <v/>
      </c>
      <c r="I263" s="500" t="str">
        <f>IF(終値!A263="","",IF(AND(安値!N263&lt;安値!M263,安値!N263&lt;安値!L263,安値!N263&lt;安値!O263,安値!N263&lt;安値!P263),9,""))</f>
        <v/>
      </c>
      <c r="J263" s="500" t="str">
        <f>IF(終値!A263="","",IF(AND(安値!O263&lt;安値!N263,安値!O263&lt;安値!M263,安値!O263&lt;安値!P263,安値!O263&lt;安値!Q263),10,""))</f>
        <v/>
      </c>
      <c r="K263" s="500" t="str">
        <f>IF(終値!A263="","",IF(AND(安値!P263&lt;安値!O263,安値!P263&lt;安値!N263,安値!P263&lt;安値!Q263,安値!P263&lt;安値!R263),11,""))</f>
        <v/>
      </c>
      <c r="L263" s="500" t="str">
        <f>IF(終値!A263="","",IF(AND(安値!Q263&lt;安値!P263,安値!Q263&lt;安値!O263,安値!Q263&lt;安値!R263,安値!Q263&lt;安値!S263),12,""))</f>
        <v/>
      </c>
      <c r="M263" s="500">
        <f>IF(終値!A263="","",IF(AND(安値!R263&lt;安値!Q263,安値!R263&lt;安値!P263,安値!R263&lt;安値!S263,安値!R263&lt;安値!T263),13,""))</f>
        <v>13</v>
      </c>
      <c r="N263" s="500" t="str">
        <f>IF(終値!A263="","",IF(AND(安値!S263&lt;安値!R263,安値!S263&lt;安値!Q263,安値!S263&lt;安値!T263,安値!S263&lt;安値!U263),14,""))</f>
        <v/>
      </c>
      <c r="O263" s="500" t="str">
        <f>IF(終値!A263="","",IF(AND(安値!T263&lt;安値!S263,安値!T263&lt;安値!R263,安値!T263&lt;安値!U263,安値!T263&lt;安値!V263),15,""))</f>
        <v/>
      </c>
      <c r="P263" s="500">
        <f>IF(終値!A263="","",IF(AND(安値!U263&lt;安値!T263,安値!U263&lt;安値!S263,安値!U263&lt;安値!V263,安値!U263&lt;安値!W263),16,""))</f>
        <v>16</v>
      </c>
      <c r="Q263" s="500" t="str">
        <f>IF(終値!A263="","",IF(AND(安値!V263&lt;安値!U263,安値!V263&lt;安値!T263,安値!V263&lt;安値!W263,安値!V263&lt;安値!X263),17,""))</f>
        <v/>
      </c>
      <c r="R263" s="500" t="str">
        <f>IF(終値!A263="","",IF(AND(安値!W263&lt;安値!V263,安値!W263&lt;安値!U263,安値!W263&lt;安値!X263,安値!W263&lt;安値!Y263),18,""))</f>
        <v/>
      </c>
      <c r="S263" s="500" t="str">
        <f>IF(終値!A263="","",IF(AND(安値!X263&lt;安値!W263,安値!X263&lt;安値!V263,安値!X263&lt;安値!Y263,安値!X263&lt;安値!Z263),19,""))</f>
        <v/>
      </c>
      <c r="T263" s="500" t="str">
        <f>IF(終値!A263="","",IF(AND(安値!Y263&lt;安値!X263,安値!Y263&lt;安値!W263,安値!Y263&lt;安値!Z263,安値!Y263&lt;安値!AA263),20,""))</f>
        <v/>
      </c>
      <c r="U263" s="500" t="str">
        <f>IF(終値!A263="","",IF(AND(安値!Z263&lt;安値!Y263,安値!Z263&lt;安値!X263,安値!Z263&lt;安値!AA263,安値!Z263&lt;安値!AB263),21,""))</f>
        <v/>
      </c>
      <c r="V263" s="500" t="str">
        <f>IF(終値!A263="","",IF(AND(安値!AA263&lt;安値!Z263,安値!AA263&lt;安値!Y263,安値!AA263&lt;安値!AB263,安値!AA263&lt;安値!AC263),22,""))</f>
        <v/>
      </c>
      <c r="W263" s="500" t="str">
        <f>IF(終値!A263="","",IF(AND(安値!AB263&lt;安値!AA263,安値!AB263&lt;安値!Z263,安値!AB263&lt;安値!AC263,安値!AB263&lt;安値!AD263),23,""))</f>
        <v/>
      </c>
      <c r="X263" s="500" t="str">
        <f>IF(終値!A263="","",IF(AND(安値!AC263&lt;安値!AB263,安値!AC263&lt;安値!AA263,安値!AC263&lt;安値!AD263,安値!AC263&lt;安値!AE263),24,""))</f>
        <v/>
      </c>
      <c r="Y263" s="500" t="str">
        <f>IF(終値!A263="","",IF(AND(安値!AD263&lt;安値!AC263,安値!AD263&lt;安値!AB263,安値!AD263&lt;安値!AE263,安値!AD263&lt;安値!AF263),25,""))</f>
        <v/>
      </c>
      <c r="Z263" s="500">
        <f>IF(終値!A263="","",IF(AND(安値!AE263&lt;安値!AD263,安値!AE263&lt;安値!AC263,安値!AE263&lt;安値!AF263,安値!AE263&lt;安値!AG263),26,""))</f>
        <v>26</v>
      </c>
      <c r="AA263" s="500" t="str">
        <f>IF(終値!A263="","",IF(AND(安値!AF263&lt;安値!AE263,安値!AF263&lt;安値!AD263,安値!AF263&lt;安値!AG263,安値!AF263&lt;安値!AH263),27,""))</f>
        <v/>
      </c>
      <c r="AB263" s="500" t="str">
        <f>IF(終値!A263="","",IF(AND(安値!AG263&lt;安値!AF263,安値!AG263&lt;安値!AE263,安値!AG263&lt;安値!AH263,安値!AG263&lt;安値!AI263),28,""))</f>
        <v/>
      </c>
      <c r="AC263" s="500" t="str">
        <f>IF(終値!A263="","",IF(AND(高値!G263&gt;高値!F263,高値!G263&gt;高値!E263,高値!G263&gt;高値!H263,高値!G263&gt;高値!I263),2,""))</f>
        <v/>
      </c>
      <c r="AD263" s="500" t="str">
        <f>IF(終値!A263="","",IF(AND(高値!H263&gt;高値!G263,高値!H263&gt;高値!F263,高値!H263&gt;高値!I263,高値!H263&gt;高値!J263),3,""))</f>
        <v/>
      </c>
      <c r="AE263" s="500" t="str">
        <f>IF(終値!A263="","",IF(AND(高値!I263&gt;高値!H263,高値!I263&gt;高値!G263,高値!I263&gt;高値!J263,高値!I263&gt;高値!K263),4,""))</f>
        <v/>
      </c>
      <c r="AF263" s="500" t="str">
        <f>IF(終値!A263="","",IF(AND(高値!J263&gt;高値!I263,高値!J263&gt;高値!H263,高値!J263&gt;高値!K263,高値!J263&gt;高値!L263),5,""))</f>
        <v/>
      </c>
      <c r="AG263" s="500" t="str">
        <f>IF(終値!A263="","",IF(AND(高値!K263&gt;高値!J263,高値!K263&gt;高値!I263,高値!K263&gt;高値!L263,高値!K263&gt;高値!M263),6,""))</f>
        <v/>
      </c>
      <c r="AH263" s="500" t="str">
        <f>IF(終値!A263="","",IF(AND(高値!L263&gt;高値!K263,高値!L263&gt;高値!J263,高値!L263&gt;高値!M263,高値!L263&gt;高値!N263),7,""))</f>
        <v/>
      </c>
      <c r="AI263" s="500">
        <f>IF(終値!A263="","",IF(AND(高値!M263&gt;高値!L263,高値!M263&gt;高値!K263,高値!M263&gt;高値!N263,高値!M263&gt;高値!O263),8,""))</f>
        <v>8</v>
      </c>
      <c r="AJ263" s="500" t="str">
        <f>IF(終値!A263="","",IF(AND(高値!N263&gt;高値!M263,高値!N263&gt;高値!L263,高値!N263&gt;高値!O263,高値!N263&gt;高値!P263),9,""))</f>
        <v/>
      </c>
      <c r="AK263" s="500" t="str">
        <f>IF(終値!A263="","",IF(AND(高値!O263&gt;高値!N263,高値!O263&gt;高値!M263,高値!O263&gt;高値!P263,高値!O263&gt;高値!Q263),10,""))</f>
        <v/>
      </c>
      <c r="AL263" s="500" t="str">
        <f>IF(終値!A263="","",IF(AND(高値!P263&gt;高値!O263,高値!P263&gt;高値!N263,高値!P263&gt;高値!Q263,高値!P263&gt;高値!R263),11,""))</f>
        <v/>
      </c>
      <c r="AM263" s="500" t="str">
        <f>IF(終値!A263="","",IF(AND(高値!Q263&gt;高値!P263,高値!Q263&gt;高値!O263,高値!Q263&gt;高値!R263,高値!Q263&gt;高値!S263),12,""))</f>
        <v/>
      </c>
      <c r="AN263" s="500" t="str">
        <f>IF(終値!A263="","",IF(AND(高値!R263&gt;高値!Q263,高値!R263&gt;高値!P263,高値!R263&gt;高値!S263,高値!R263&gt;高値!T263),13,""))</f>
        <v/>
      </c>
      <c r="AO263" s="500">
        <f>IF(終値!A263="","",IF(AND(高値!S263&gt;高値!R263,高値!S263&gt;高値!Q263,高値!S263&gt;高値!T263,高値!S263&gt;高値!U263),14,""))</f>
        <v>14</v>
      </c>
      <c r="AP263" s="500" t="str">
        <f>IF(終値!A263="","",IF(AND(高値!T263&gt;高値!S263,高値!T263&gt;高値!R263,高値!T263&gt;高値!U263,高値!T263&gt;高値!V263),15,""))</f>
        <v/>
      </c>
      <c r="AQ263" s="500" t="str">
        <f>IF(終値!A263="","",IF(AND(高値!U263&gt;高値!T263,高値!U263&gt;高値!S263,高値!U263&gt;高値!V263,高値!U263&gt;高値!W263),16,""))</f>
        <v/>
      </c>
      <c r="AR263" s="500" t="str">
        <f>IF(終値!A263="","",IF(AND(高値!V263&gt;高値!U263,高値!V263&gt;高値!T263,高値!V263&gt;高値!W263,高値!V263&gt;高値!X263),17,""))</f>
        <v/>
      </c>
      <c r="AS263" s="500" t="str">
        <f>IF(終値!A263="","",IF(AND(高値!W263&gt;高値!V263,高値!W263&gt;高値!U263,高値!W263&gt;高値!X263,高値!W263&gt;高値!Y263),18,""))</f>
        <v/>
      </c>
      <c r="AT263" s="500" t="str">
        <f>IF(終値!A263="","",IF(AND(高値!X263&gt;高値!W263,高値!X263&gt;高値!V263,高値!X263&gt;高値!Y263,高値!X263&gt;高値!Z263),19,""))</f>
        <v/>
      </c>
      <c r="AU263" s="500" t="str">
        <f>IF(終値!A263="","",IF(AND(高値!Y263&gt;高値!X263,高値!Y263&gt;高値!W263,高値!Y263&gt;高値!Z263,高値!Y263&gt;高値!AA263),20,""))</f>
        <v/>
      </c>
      <c r="AV263" s="500">
        <f>IF(終値!A263="","",IF(AND(高値!Z263&gt;高値!Y263,高値!Z263&gt;高値!X263,高値!Z263&gt;高値!AA263,高値!Z263&gt;高値!AB263),21,""))</f>
        <v>21</v>
      </c>
      <c r="AW263" s="500" t="str">
        <f>IF(終値!A263="","",IF(AND(高値!AA263&gt;高値!Z263,高値!AA263&gt;高値!Y263,高値!AA263&gt;高値!AB263,高値!AA263&gt;高値!AC263),22,""))</f>
        <v/>
      </c>
      <c r="AX263" s="500" t="str">
        <f>IF(終値!A263="","",IF(AND(高値!AB263&gt;高値!AA263,高値!AB263&gt;高値!Z263,高値!AB263&gt;高値!AC263,高値!AB263&gt;高値!AD263),23,""))</f>
        <v/>
      </c>
      <c r="AY263" s="500" t="str">
        <f>IF(終値!A263="","",IF(AND(高値!AC263&gt;高値!AB263,高値!AC263&gt;高値!AA263,高値!AC263&gt;高値!AD263,高値!AC263&gt;高値!AE263),24,""))</f>
        <v/>
      </c>
      <c r="AZ263" s="500" t="str">
        <f>IF(終値!A263="","",IF(AND(高値!AD263&gt;高値!AC263,高値!AD263&gt;高値!AB263,高値!AD263&gt;高値!AE263,高値!AD263&gt;高値!AF263),25,""))</f>
        <v/>
      </c>
      <c r="BA263" s="500" t="str">
        <f>IF(終値!A263="","",IF(AND(高値!AE263&gt;高値!AD263,高値!AE263&gt;高値!AC263,高値!AE263&gt;高値!AF263,高値!AE263&gt;高値!AG263),26,""))</f>
        <v/>
      </c>
      <c r="BB263" s="500" t="str">
        <f>IF(終値!A263="","",IF(AND(高値!AF263&gt;高値!AE263,高値!AF263&gt;高値!AD263,高値!AF263&gt;高値!AG263,高値!AF263&gt;高値!AH263),27,""))</f>
        <v/>
      </c>
      <c r="BC263" s="500" t="str">
        <f>IF(終値!A263="","",IF(AND(高値!AG263&gt;高値!AF263,高値!AG263&gt;高値!AE263,高値!AG263&gt;高値!AH263,高値!AG263&gt;高値!AI263),28,""))</f>
        <v/>
      </c>
      <c r="BD263" s="500">
        <f t="shared" si="24"/>
        <v>4</v>
      </c>
      <c r="BE263" s="500">
        <f t="shared" si="25"/>
        <v>6</v>
      </c>
      <c r="BF263" s="500">
        <f t="shared" si="26"/>
        <v>13</v>
      </c>
      <c r="BG263" s="500">
        <f>IF($BE263="","",INDEX(安値!$E263:$CZ263,1,$BE263+1))</f>
        <v>6989</v>
      </c>
      <c r="BH263" s="500">
        <f>IF($BF263="","",INDEX(安値!$E263:$CZ263,1,$BF263+1))</f>
        <v>7182</v>
      </c>
      <c r="BI263" s="500">
        <f>IF($BF263="","",MAX(INDEX(高値!$E263:$CZ263,1,$BE263+1):INDEX(高値!$E263:$CZ263,1,$BF263+1)))</f>
        <v>7872</v>
      </c>
      <c r="BJ263" s="500">
        <f>IF($BF263="","",AVERAGE(INDEX(終値!$E263:$CZ263,1,$BF263+1):INDEX(終値!$E263:$CZ263,1,$BF263+20))-2*STDEVP(INDEX(終値!$E263:$CZ263,1,$BF263+1):INDEX(終値!$E263:$CZ263,1,$BF263+20)))</f>
        <v>7379.9274801027777</v>
      </c>
      <c r="BK263" s="500">
        <f>IF($BE263="","",AVERAGE(INDEX(終値!$E263:$CZ263,1,$BE263+1):INDEX(終値!$E263:$CZ263,1,$BE263+20))-2*STDEVP(INDEX(終値!$E263:$CZ263,1,$BE263+1):INDEX(終値!$E263:$CZ263,1,$BE263+20)))</f>
        <v>7168.0483950441576</v>
      </c>
      <c r="BL263" s="500">
        <f t="shared" si="27"/>
        <v>3</v>
      </c>
      <c r="BM263" s="500">
        <f t="shared" si="28"/>
        <v>8</v>
      </c>
      <c r="BN263" s="500">
        <f t="shared" si="29"/>
        <v>14</v>
      </c>
      <c r="BO263" s="500">
        <f>IF($BM263="","",INDEX(高値!$E263:$CZ263,1,$BM263+1))</f>
        <v>7872</v>
      </c>
      <c r="BP263" s="500">
        <f>IF($BN263="","",INDEX(高値!$E263:$CZ263,1,$BN263+1))</f>
        <v>8126</v>
      </c>
      <c r="BQ263" s="500">
        <f>IF($BN263="","",MIN(INDEX(安値!$E263:$CZ263,1,$BM263+1):INDEX(安値!$E263:$CZ263,1,$BN263+1)))</f>
        <v>7182</v>
      </c>
      <c r="BR263" s="500">
        <f>IF($BN263="","",AVERAGE(INDEX(終値!$E263:$CZ263,1,$BN263+1):INDEX(終値!$E263:$CZ263,1,$BN263+20))+2*STDEVP(INDEX(終値!$E263:$CZ263,1,$BN263+1):INDEX(終値!$E263:$CZ263,1,$BN263+20)))</f>
        <v>8381.687336695024</v>
      </c>
      <c r="BS263" s="500">
        <f>IF($BM263="","",AVERAGE(INDEX(終値!$E263:$CZ263,1,$BM263+1):INDEX(終値!$E263:$CZ263,1,$BM263+20))+2*STDEVP(INDEX(終値!$E263:$CZ263,1,$BM263+1):INDEX(終値!$E263:$CZ263,1,$BM263+20)))</f>
        <v>8385.399414535359</v>
      </c>
      <c r="BT263" s="497" t="str">
        <f>IFERROR(IF(AND($BD263&gt;=2,ABS($BG263-$BH263)/$BH263&lt;=BB設定!$B$12,$BI263&gt;=MAX($BH263,$BG263)*(1+BB設定!$B$13),終値!E263&gt;$BG263),IF(OR(終値!E263&gt;=$BI263,AND($BH263&lt;$BJ263,$BG263&gt;=$BK263)),"二番底W▲","二番底W形成"),IF(AND($BL263&gt;=2,ABS($BO263-$BP263)/$BP263&lt;=BB設定!$B$12,$BQ263&lt;=MIN($BP263,$BO263)*(1-BB設定!$B$13),終値!E263&lt;$BO263),IF(OR(終値!E263&lt;=$BQ263,AND($BP263&gt;$BR263,$BO263&lt;=$BS263)),"二番天井M▼","二番天井M形成"),"－")),"－")</f>
        <v>二番底W形成</v>
      </c>
    </row>
    <row r="264" spans="2:72">
      <c r="B264" s="500" t="str">
        <f>IF(終値!A264="","",IF(AND(安値!G264&lt;安値!F264,安値!G264&lt;安値!E264,安値!G264&lt;安値!H264,安値!G264&lt;安値!I264),2,""))</f>
        <v/>
      </c>
      <c r="C264" s="500" t="str">
        <f>IF(終値!A264="","",IF(AND(安値!H264&lt;安値!G264,安値!H264&lt;安値!F264,安値!H264&lt;安値!I264,安値!H264&lt;安値!J264),3,""))</f>
        <v/>
      </c>
      <c r="D264" s="500" t="str">
        <f>IF(終値!A264="","",IF(AND(安値!I264&lt;安値!H264,安値!I264&lt;安値!G264,安値!I264&lt;安値!J264,安値!I264&lt;安値!K264),4,""))</f>
        <v/>
      </c>
      <c r="E264" s="500" t="str">
        <f>IF(終値!A264="","",IF(AND(安値!J264&lt;安値!I264,安値!J264&lt;安値!H264,安値!J264&lt;安値!K264,安値!J264&lt;安値!L264),5,""))</f>
        <v/>
      </c>
      <c r="F264" s="500">
        <f>IF(終値!A264="","",IF(AND(安値!K264&lt;安値!J264,安値!K264&lt;安値!I264,安値!K264&lt;安値!L264,安値!K264&lt;安値!M264),6,""))</f>
        <v>6</v>
      </c>
      <c r="G264" s="500" t="str">
        <f>IF(終値!A264="","",IF(AND(安値!L264&lt;安値!K264,安値!L264&lt;安値!J264,安値!L264&lt;安値!M264,安値!L264&lt;安値!N264),7,""))</f>
        <v/>
      </c>
      <c r="H264" s="500" t="str">
        <f>IF(終値!A264="","",IF(AND(安値!M264&lt;安値!L264,安値!M264&lt;安値!K264,安値!M264&lt;安値!N264,安値!M264&lt;安値!O264),8,""))</f>
        <v/>
      </c>
      <c r="I264" s="500" t="str">
        <f>IF(終値!A264="","",IF(AND(安値!N264&lt;安値!M264,安値!N264&lt;安値!L264,安値!N264&lt;安値!O264,安値!N264&lt;安値!P264),9,""))</f>
        <v/>
      </c>
      <c r="J264" s="500" t="str">
        <f>IF(終値!A264="","",IF(AND(安値!O264&lt;安値!N264,安値!O264&lt;安値!M264,安値!O264&lt;安値!P264,安値!O264&lt;安値!Q264),10,""))</f>
        <v/>
      </c>
      <c r="K264" s="500" t="str">
        <f>IF(終値!A264="","",IF(AND(安値!P264&lt;安値!O264,安値!P264&lt;安値!N264,安値!P264&lt;安値!Q264,安値!P264&lt;安値!R264),11,""))</f>
        <v/>
      </c>
      <c r="L264" s="500" t="str">
        <f>IF(終値!A264="","",IF(AND(安値!Q264&lt;安値!P264,安値!Q264&lt;安値!O264,安値!Q264&lt;安値!R264,安値!Q264&lt;安値!S264),12,""))</f>
        <v/>
      </c>
      <c r="M264" s="500">
        <f>IF(終値!A264="","",IF(AND(安値!R264&lt;安値!Q264,安値!R264&lt;安値!P264,安値!R264&lt;安値!S264,安値!R264&lt;安値!T264),13,""))</f>
        <v>13</v>
      </c>
      <c r="N264" s="500" t="str">
        <f>IF(終値!A264="","",IF(AND(安値!S264&lt;安値!R264,安値!S264&lt;安値!Q264,安値!S264&lt;安値!T264,安値!S264&lt;安値!U264),14,""))</f>
        <v/>
      </c>
      <c r="O264" s="500" t="str">
        <f>IF(終値!A264="","",IF(AND(安値!T264&lt;安値!S264,安値!T264&lt;安値!R264,安値!T264&lt;安値!U264,安値!T264&lt;安値!V264),15,""))</f>
        <v/>
      </c>
      <c r="P264" s="500" t="str">
        <f>IF(終値!A264="","",IF(AND(安値!U264&lt;安値!T264,安値!U264&lt;安値!S264,安値!U264&lt;安値!V264,安値!U264&lt;安値!W264),16,""))</f>
        <v/>
      </c>
      <c r="Q264" s="500" t="str">
        <f>IF(終値!A264="","",IF(AND(安値!V264&lt;安値!U264,安値!V264&lt;安値!T264,安値!V264&lt;安値!W264,安値!V264&lt;安値!X264),17,""))</f>
        <v/>
      </c>
      <c r="R264" s="500" t="str">
        <f>IF(終値!A264="","",IF(AND(安値!W264&lt;安値!V264,安値!W264&lt;安値!U264,安値!W264&lt;安値!X264,安値!W264&lt;安値!Y264),18,""))</f>
        <v/>
      </c>
      <c r="S264" s="500" t="str">
        <f>IF(終値!A264="","",IF(AND(安値!X264&lt;安値!W264,安値!X264&lt;安値!V264,安値!X264&lt;安値!Y264,安値!X264&lt;安値!Z264),19,""))</f>
        <v/>
      </c>
      <c r="T264" s="500" t="str">
        <f>IF(終値!A264="","",IF(AND(安値!Y264&lt;安値!X264,安値!Y264&lt;安値!W264,安値!Y264&lt;安値!Z264,安値!Y264&lt;安値!AA264),20,""))</f>
        <v/>
      </c>
      <c r="U264" s="500" t="str">
        <f>IF(終値!A264="","",IF(AND(安値!Z264&lt;安値!Y264,安値!Z264&lt;安値!X264,安値!Z264&lt;安値!AA264,安値!Z264&lt;安値!AB264),21,""))</f>
        <v/>
      </c>
      <c r="V264" s="500" t="str">
        <f>IF(終値!A264="","",IF(AND(安値!AA264&lt;安値!Z264,安値!AA264&lt;安値!Y264,安値!AA264&lt;安値!AB264,安値!AA264&lt;安値!AC264),22,""))</f>
        <v/>
      </c>
      <c r="W264" s="500" t="str">
        <f>IF(終値!A264="","",IF(AND(安値!AB264&lt;安値!AA264,安値!AB264&lt;安値!Z264,安値!AB264&lt;安値!AC264,安値!AB264&lt;安値!AD264),23,""))</f>
        <v/>
      </c>
      <c r="X264" s="500" t="str">
        <f>IF(終値!A264="","",IF(AND(安値!AC264&lt;安値!AB264,安値!AC264&lt;安値!AA264,安値!AC264&lt;安値!AD264,安値!AC264&lt;安値!AE264),24,""))</f>
        <v/>
      </c>
      <c r="Y264" s="500" t="str">
        <f>IF(終値!A264="","",IF(AND(安値!AD264&lt;安値!AC264,安値!AD264&lt;安値!AB264,安値!AD264&lt;安値!AE264,安値!AD264&lt;安値!AF264),25,""))</f>
        <v/>
      </c>
      <c r="Z264" s="500">
        <f>IF(終値!A264="","",IF(AND(安値!AE264&lt;安値!AD264,安値!AE264&lt;安値!AC264,安値!AE264&lt;安値!AF264,安値!AE264&lt;安値!AG264),26,""))</f>
        <v>26</v>
      </c>
      <c r="AA264" s="500" t="str">
        <f>IF(終値!A264="","",IF(AND(安値!AF264&lt;安値!AE264,安値!AF264&lt;安値!AD264,安値!AF264&lt;安値!AG264,安値!AF264&lt;安値!AH264),27,""))</f>
        <v/>
      </c>
      <c r="AB264" s="500" t="str">
        <f>IF(終値!A264="","",IF(AND(安値!AG264&lt;安値!AF264,安値!AG264&lt;安値!AE264,安値!AG264&lt;安値!AH264,安値!AG264&lt;安値!AI264),28,""))</f>
        <v/>
      </c>
      <c r="AC264" s="500" t="str">
        <f>IF(終値!A264="","",IF(AND(高値!G264&gt;高値!F264,高値!G264&gt;高値!E264,高値!G264&gt;高値!H264,高値!G264&gt;高値!I264),2,""))</f>
        <v/>
      </c>
      <c r="AD264" s="500" t="str">
        <f>IF(終値!A264="","",IF(AND(高値!H264&gt;高値!G264,高値!H264&gt;高値!F264,高値!H264&gt;高値!I264,高値!H264&gt;高値!J264),3,""))</f>
        <v/>
      </c>
      <c r="AE264" s="500" t="str">
        <f>IF(終値!A264="","",IF(AND(高値!I264&gt;高値!H264,高値!I264&gt;高値!G264,高値!I264&gt;高値!J264,高値!I264&gt;高値!K264),4,""))</f>
        <v/>
      </c>
      <c r="AF264" s="500" t="str">
        <f>IF(終値!A264="","",IF(AND(高値!J264&gt;高値!I264,高値!J264&gt;高値!H264,高値!J264&gt;高値!K264,高値!J264&gt;高値!L264),5,""))</f>
        <v/>
      </c>
      <c r="AG264" s="500" t="str">
        <f>IF(終値!A264="","",IF(AND(高値!K264&gt;高値!J264,高値!K264&gt;高値!I264,高値!K264&gt;高値!L264,高値!K264&gt;高値!M264),6,""))</f>
        <v/>
      </c>
      <c r="AH264" s="500" t="str">
        <f>IF(終値!A264="","",IF(AND(高値!L264&gt;高値!K264,高値!L264&gt;高値!J264,高値!L264&gt;高値!M264,高値!L264&gt;高値!N264),7,""))</f>
        <v/>
      </c>
      <c r="AI264" s="500" t="str">
        <f>IF(終値!A264="","",IF(AND(高値!M264&gt;高値!L264,高値!M264&gt;高値!K264,高値!M264&gt;高値!N264,高値!M264&gt;高値!O264),8,""))</f>
        <v/>
      </c>
      <c r="AJ264" s="500" t="str">
        <f>IF(終値!A264="","",IF(AND(高値!N264&gt;高値!M264,高値!N264&gt;高値!L264,高値!N264&gt;高値!O264,高値!N264&gt;高値!P264),9,""))</f>
        <v/>
      </c>
      <c r="AK264" s="500" t="str">
        <f>IF(終値!A264="","",IF(AND(高値!O264&gt;高値!N264,高値!O264&gt;高値!M264,高値!O264&gt;高値!P264,高値!O264&gt;高値!Q264),10,""))</f>
        <v/>
      </c>
      <c r="AL264" s="500">
        <f>IF(終値!A264="","",IF(AND(高値!P264&gt;高値!O264,高値!P264&gt;高値!N264,高値!P264&gt;高値!Q264,高値!P264&gt;高値!R264),11,""))</f>
        <v>11</v>
      </c>
      <c r="AM264" s="500" t="str">
        <f>IF(終値!A264="","",IF(AND(高値!Q264&gt;高値!P264,高値!Q264&gt;高値!O264,高値!Q264&gt;高値!R264,高値!Q264&gt;高値!S264),12,""))</f>
        <v/>
      </c>
      <c r="AN264" s="500" t="str">
        <f>IF(終値!A264="","",IF(AND(高値!R264&gt;高値!Q264,高値!R264&gt;高値!P264,高値!R264&gt;高値!S264,高値!R264&gt;高値!T264),13,""))</f>
        <v/>
      </c>
      <c r="AO264" s="500">
        <f>IF(終値!A264="","",IF(AND(高値!S264&gt;高値!R264,高値!S264&gt;高値!Q264,高値!S264&gt;高値!T264,高値!S264&gt;高値!U264),14,""))</f>
        <v>14</v>
      </c>
      <c r="AP264" s="500" t="str">
        <f>IF(終値!A264="","",IF(AND(高値!T264&gt;高値!S264,高値!T264&gt;高値!R264,高値!T264&gt;高値!U264,高値!T264&gt;高値!V264),15,""))</f>
        <v/>
      </c>
      <c r="AQ264" s="500" t="str">
        <f>IF(終値!A264="","",IF(AND(高値!U264&gt;高値!T264,高値!U264&gt;高値!S264,高値!U264&gt;高値!V264,高値!U264&gt;高値!W264),16,""))</f>
        <v/>
      </c>
      <c r="AR264" s="500" t="str">
        <f>IF(終値!A264="","",IF(AND(高値!V264&gt;高値!U264,高値!V264&gt;高値!T264,高値!V264&gt;高値!W264,高値!V264&gt;高値!X264),17,""))</f>
        <v/>
      </c>
      <c r="AS264" s="500" t="str">
        <f>IF(終値!A264="","",IF(AND(高値!W264&gt;高値!V264,高値!W264&gt;高値!U264,高値!W264&gt;高値!X264,高値!W264&gt;高値!Y264),18,""))</f>
        <v/>
      </c>
      <c r="AT264" s="500" t="str">
        <f>IF(終値!A264="","",IF(AND(高値!X264&gt;高値!W264,高値!X264&gt;高値!V264,高値!X264&gt;高値!Y264,高値!X264&gt;高値!Z264),19,""))</f>
        <v/>
      </c>
      <c r="AU264" s="500" t="str">
        <f>IF(終値!A264="","",IF(AND(高値!Y264&gt;高値!X264,高値!Y264&gt;高値!W264,高値!Y264&gt;高値!Z264,高値!Y264&gt;高値!AA264),20,""))</f>
        <v/>
      </c>
      <c r="AV264" s="500" t="str">
        <f>IF(終値!A264="","",IF(AND(高値!Z264&gt;高値!Y264,高値!Z264&gt;高値!X264,高値!Z264&gt;高値!AA264,高値!Z264&gt;高値!AB264),21,""))</f>
        <v/>
      </c>
      <c r="AW264" s="500">
        <f>IF(終値!A264="","",IF(AND(高値!AA264&gt;高値!Z264,高値!AA264&gt;高値!Y264,高値!AA264&gt;高値!AB264,高値!AA264&gt;高値!AC264),22,""))</f>
        <v>22</v>
      </c>
      <c r="AX264" s="500" t="str">
        <f>IF(終値!A264="","",IF(AND(高値!AB264&gt;高値!AA264,高値!AB264&gt;高値!Z264,高値!AB264&gt;高値!AC264,高値!AB264&gt;高値!AD264),23,""))</f>
        <v/>
      </c>
      <c r="AY264" s="500" t="str">
        <f>IF(終値!A264="","",IF(AND(高値!AC264&gt;高値!AB264,高値!AC264&gt;高値!AA264,高値!AC264&gt;高値!AD264,高値!AC264&gt;高値!AE264),24,""))</f>
        <v/>
      </c>
      <c r="AZ264" s="500" t="str">
        <f>IF(終値!A264="","",IF(AND(高値!AD264&gt;高値!AC264,高値!AD264&gt;高値!AB264,高値!AD264&gt;高値!AE264,高値!AD264&gt;高値!AF264),25,""))</f>
        <v/>
      </c>
      <c r="BA264" s="500" t="str">
        <f>IF(終値!A264="","",IF(AND(高値!AE264&gt;高値!AD264,高値!AE264&gt;高値!AC264,高値!AE264&gt;高値!AF264,高値!AE264&gt;高値!AG264),26,""))</f>
        <v/>
      </c>
      <c r="BB264" s="500" t="str">
        <f>IF(終値!A264="","",IF(AND(高値!AF264&gt;高値!AE264,高値!AF264&gt;高値!AD264,高値!AF264&gt;高値!AG264,高値!AF264&gt;高値!AH264),27,""))</f>
        <v/>
      </c>
      <c r="BC264" s="500" t="str">
        <f>IF(終値!A264="","",IF(AND(高値!AG264&gt;高値!AF264,高値!AG264&gt;高値!AE264,高値!AG264&gt;高値!AH264,高値!AG264&gt;高値!AI264),28,""))</f>
        <v/>
      </c>
      <c r="BD264" s="500">
        <f t="shared" si="24"/>
        <v>3</v>
      </c>
      <c r="BE264" s="500">
        <f t="shared" si="25"/>
        <v>6</v>
      </c>
      <c r="BF264" s="500">
        <f t="shared" si="26"/>
        <v>13</v>
      </c>
      <c r="BG264" s="500">
        <f>IF($BE264="","",INDEX(安値!$E264:$CZ264,1,$BE264+1))</f>
        <v>5044</v>
      </c>
      <c r="BH264" s="500">
        <f>IF($BF264="","",INDEX(安値!$E264:$CZ264,1,$BF264+1))</f>
        <v>5388</v>
      </c>
      <c r="BI264" s="500">
        <f>IF($BF264="","",MAX(INDEX(高値!$E264:$CZ264,1,$BE264+1):INDEX(高値!$E264:$CZ264,1,$BF264+1)))</f>
        <v>6149</v>
      </c>
      <c r="BJ264" s="500">
        <f>IF($BF264="","",AVERAGE(INDEX(終値!$E264:$CZ264,1,$BF264+1):INDEX(終値!$E264:$CZ264,1,$BF264+20))-2*STDEVP(INDEX(終値!$E264:$CZ264,1,$BF264+1):INDEX(終値!$E264:$CZ264,1,$BF264+20)))</f>
        <v>5533.568357555785</v>
      </c>
      <c r="BK264" s="500">
        <f>IF($BE264="","",AVERAGE(INDEX(終値!$E264:$CZ264,1,$BE264+1):INDEX(終値!$E264:$CZ264,1,$BE264+20))-2*STDEVP(INDEX(終値!$E264:$CZ264,1,$BE264+1):INDEX(終値!$E264:$CZ264,1,$BE264+20)))</f>
        <v>5238.4300786772019</v>
      </c>
      <c r="BL264" s="500">
        <f t="shared" si="27"/>
        <v>3</v>
      </c>
      <c r="BM264" s="500">
        <f t="shared" si="28"/>
        <v>11</v>
      </c>
      <c r="BN264" s="500">
        <f t="shared" si="29"/>
        <v>14</v>
      </c>
      <c r="BO264" s="500">
        <f>IF($BM264="","",INDEX(高値!$E264:$CZ264,1,$BM264+1))</f>
        <v>6149</v>
      </c>
      <c r="BP264" s="500">
        <f>IF($BN264="","",INDEX(高値!$E264:$CZ264,1,$BN264+1))</f>
        <v>6129</v>
      </c>
      <c r="BQ264" s="500">
        <f>IF($BN264="","",MIN(INDEX(安値!$E264:$CZ264,1,$BM264+1):INDEX(安値!$E264:$CZ264,1,$BN264+1)))</f>
        <v>5388</v>
      </c>
      <c r="BR264" s="500">
        <f>IF($BN264="","",AVERAGE(INDEX(終値!$E264:$CZ264,1,$BN264+1):INDEX(終値!$E264:$CZ264,1,$BN264+20))+2*STDEVP(INDEX(終値!$E264:$CZ264,1,$BN264+1):INDEX(終値!$E264:$CZ264,1,$BN264+20)))</f>
        <v>7470.0456364190813</v>
      </c>
      <c r="BS264" s="500">
        <f>IF($BM264="","",AVERAGE(INDEX(終値!$E264:$CZ264,1,$BM264+1):INDEX(終値!$E264:$CZ264,1,$BM264+20))+2*STDEVP(INDEX(終値!$E264:$CZ264,1,$BM264+1):INDEX(終値!$E264:$CZ264,1,$BM264+20)))</f>
        <v>7233.4797204536981</v>
      </c>
      <c r="BT264" s="497" t="str">
        <f>IFERROR(IF(AND($BD264&gt;=2,ABS($BG264-$BH264)/$BH264&lt;=BB設定!$B$12,$BI264&gt;=MAX($BH264,$BG264)*(1+BB設定!$B$13),終値!E264&gt;$BG264),IF(OR(終値!E264&gt;=$BI264,AND($BH264&lt;$BJ264,$BG264&gt;=$BK264)),"二番底W▲","二番底W形成"),IF(AND($BL264&gt;=2,ABS($BO264-$BP264)/$BP264&lt;=BB設定!$B$12,$BQ264&lt;=MIN($BP264,$BO264)*(1-BB設定!$B$13),終値!E264&lt;$BO264),IF(OR(終値!E264&lt;=$BQ264,AND($BP264&gt;$BR264,$BO264&lt;=$BS264)),"二番天井M▼","二番天井M形成"),"－")),"－")</f>
        <v>二番天井M形成</v>
      </c>
    </row>
    <row r="265" spans="2:72">
      <c r="B265" s="500" t="str">
        <f>IF(終値!A265="","",IF(AND(安値!G265&lt;安値!F265,安値!G265&lt;安値!E265,安値!G265&lt;安値!H265,安値!G265&lt;安値!I265),2,""))</f>
        <v/>
      </c>
      <c r="C265" s="500" t="str">
        <f>IF(終値!A265="","",IF(AND(安値!H265&lt;安値!G265,安値!H265&lt;安値!F265,安値!H265&lt;安値!I265,安値!H265&lt;安値!J265),3,""))</f>
        <v/>
      </c>
      <c r="D265" s="500" t="str">
        <f>IF(終値!A265="","",IF(AND(安値!I265&lt;安値!H265,安値!I265&lt;安値!G265,安値!I265&lt;安値!J265,安値!I265&lt;安値!K265),4,""))</f>
        <v/>
      </c>
      <c r="E265" s="500">
        <f>IF(終値!A265="","",IF(AND(安値!J265&lt;安値!I265,安値!J265&lt;安値!H265,安値!J265&lt;安値!K265,安値!J265&lt;安値!L265),5,""))</f>
        <v>5</v>
      </c>
      <c r="F265" s="500" t="str">
        <f>IF(終値!A265="","",IF(AND(安値!K265&lt;安値!J265,安値!K265&lt;安値!I265,安値!K265&lt;安値!L265,安値!K265&lt;安値!M265),6,""))</f>
        <v/>
      </c>
      <c r="G265" s="500" t="str">
        <f>IF(終値!A265="","",IF(AND(安値!L265&lt;安値!K265,安値!L265&lt;安値!J265,安値!L265&lt;安値!M265,安値!L265&lt;安値!N265),7,""))</f>
        <v/>
      </c>
      <c r="H265" s="500" t="str">
        <f>IF(終値!A265="","",IF(AND(安値!M265&lt;安値!L265,安値!M265&lt;安値!K265,安値!M265&lt;安値!N265,安値!M265&lt;安値!O265),8,""))</f>
        <v/>
      </c>
      <c r="I265" s="500" t="str">
        <f>IF(終値!A265="","",IF(AND(安値!N265&lt;安値!M265,安値!N265&lt;安値!L265,安値!N265&lt;安値!O265,安値!N265&lt;安値!P265),9,""))</f>
        <v/>
      </c>
      <c r="J265" s="500" t="str">
        <f>IF(終値!A265="","",IF(AND(安値!O265&lt;安値!N265,安値!O265&lt;安値!M265,安値!O265&lt;安値!P265,安値!O265&lt;安値!Q265),10,""))</f>
        <v/>
      </c>
      <c r="K265" s="500" t="str">
        <f>IF(終値!A265="","",IF(AND(安値!P265&lt;安値!O265,安値!P265&lt;安値!N265,安値!P265&lt;安値!Q265,安値!P265&lt;安値!R265),11,""))</f>
        <v/>
      </c>
      <c r="L265" s="500" t="str">
        <f>IF(終値!A265="","",IF(AND(安値!Q265&lt;安値!P265,安値!Q265&lt;安値!O265,安値!Q265&lt;安値!R265,安値!Q265&lt;安値!S265),12,""))</f>
        <v/>
      </c>
      <c r="M265" s="500">
        <f>IF(終値!A265="","",IF(AND(安値!R265&lt;安値!Q265,安値!R265&lt;安値!P265,安値!R265&lt;安値!S265,安値!R265&lt;安値!T265),13,""))</f>
        <v>13</v>
      </c>
      <c r="N265" s="500" t="str">
        <f>IF(終値!A265="","",IF(AND(安値!S265&lt;安値!R265,安値!S265&lt;安値!Q265,安値!S265&lt;安値!T265,安値!S265&lt;安値!U265),14,""))</f>
        <v/>
      </c>
      <c r="O265" s="500" t="str">
        <f>IF(終値!A265="","",IF(AND(安値!T265&lt;安値!S265,安値!T265&lt;安値!R265,安値!T265&lt;安値!U265,安値!T265&lt;安値!V265),15,""))</f>
        <v/>
      </c>
      <c r="P265" s="500" t="str">
        <f>IF(終値!A265="","",IF(AND(安値!U265&lt;安値!T265,安値!U265&lt;安値!S265,安値!U265&lt;安値!V265,安値!U265&lt;安値!W265),16,""))</f>
        <v/>
      </c>
      <c r="Q265" s="500" t="str">
        <f>IF(終値!A265="","",IF(AND(安値!V265&lt;安値!U265,安値!V265&lt;安値!T265,安値!V265&lt;安値!W265,安値!V265&lt;安値!X265),17,""))</f>
        <v/>
      </c>
      <c r="R265" s="500" t="str">
        <f>IF(終値!A265="","",IF(AND(安値!W265&lt;安値!V265,安値!W265&lt;安値!U265,安値!W265&lt;安値!X265,安値!W265&lt;安値!Y265),18,""))</f>
        <v/>
      </c>
      <c r="S265" s="500">
        <f>IF(終値!A265="","",IF(AND(安値!X265&lt;安値!W265,安値!X265&lt;安値!V265,安値!X265&lt;安値!Y265,安値!X265&lt;安値!Z265),19,""))</f>
        <v>19</v>
      </c>
      <c r="T265" s="500" t="str">
        <f>IF(終値!A265="","",IF(AND(安値!Y265&lt;安値!X265,安値!Y265&lt;安値!W265,安値!Y265&lt;安値!Z265,安値!Y265&lt;安値!AA265),20,""))</f>
        <v/>
      </c>
      <c r="U265" s="500" t="str">
        <f>IF(終値!A265="","",IF(AND(安値!Z265&lt;安値!Y265,安値!Z265&lt;安値!X265,安値!Z265&lt;安値!AA265,安値!Z265&lt;安値!AB265),21,""))</f>
        <v/>
      </c>
      <c r="V265" s="500" t="str">
        <f>IF(終値!A265="","",IF(AND(安値!AA265&lt;安値!Z265,安値!AA265&lt;安値!Y265,安値!AA265&lt;安値!AB265,安値!AA265&lt;安値!AC265),22,""))</f>
        <v/>
      </c>
      <c r="W265" s="500" t="str">
        <f>IF(終値!A265="","",IF(AND(安値!AB265&lt;安値!AA265,安値!AB265&lt;安値!Z265,安値!AB265&lt;安値!AC265,安値!AB265&lt;安値!AD265),23,""))</f>
        <v/>
      </c>
      <c r="X265" s="500" t="str">
        <f>IF(終値!A265="","",IF(AND(安値!AC265&lt;安値!AB265,安値!AC265&lt;安値!AA265,安値!AC265&lt;安値!AD265,安値!AC265&lt;安値!AE265),24,""))</f>
        <v/>
      </c>
      <c r="Y265" s="500" t="str">
        <f>IF(終値!A265="","",IF(AND(安値!AD265&lt;安値!AC265,安値!AD265&lt;安値!AB265,安値!AD265&lt;安値!AE265,安値!AD265&lt;安値!AF265),25,""))</f>
        <v/>
      </c>
      <c r="Z265" s="500" t="str">
        <f>IF(終値!A265="","",IF(AND(安値!AE265&lt;安値!AD265,安値!AE265&lt;安値!AC265,安値!AE265&lt;安値!AF265,安値!AE265&lt;安値!AG265),26,""))</f>
        <v/>
      </c>
      <c r="AA265" s="500" t="str">
        <f>IF(終値!A265="","",IF(AND(安値!AF265&lt;安値!AE265,安値!AF265&lt;安値!AD265,安値!AF265&lt;安値!AG265,安値!AF265&lt;安値!AH265),27,""))</f>
        <v/>
      </c>
      <c r="AB265" s="500" t="str">
        <f>IF(終値!A265="","",IF(AND(安値!AG265&lt;安値!AF265,安値!AG265&lt;安値!AE265,安値!AG265&lt;安値!AH265,安値!AG265&lt;安値!AI265),28,""))</f>
        <v/>
      </c>
      <c r="AC265" s="500" t="str">
        <f>IF(終値!A265="","",IF(AND(高値!G265&gt;高値!F265,高値!G265&gt;高値!E265,高値!G265&gt;高値!H265,高値!G265&gt;高値!I265),2,""))</f>
        <v/>
      </c>
      <c r="AD265" s="500" t="str">
        <f>IF(終値!A265="","",IF(AND(高値!H265&gt;高値!G265,高値!H265&gt;高値!F265,高値!H265&gt;高値!I265,高値!H265&gt;高値!J265),3,""))</f>
        <v/>
      </c>
      <c r="AE265" s="500">
        <f>IF(終値!A265="","",IF(AND(高値!I265&gt;高値!H265,高値!I265&gt;高値!G265,高値!I265&gt;高値!J265,高値!I265&gt;高値!K265),4,""))</f>
        <v>4</v>
      </c>
      <c r="AF265" s="500" t="str">
        <f>IF(終値!A265="","",IF(AND(高値!J265&gt;高値!I265,高値!J265&gt;高値!H265,高値!J265&gt;高値!K265,高値!J265&gt;高値!L265),5,""))</f>
        <v/>
      </c>
      <c r="AG265" s="500" t="str">
        <f>IF(終値!A265="","",IF(AND(高値!K265&gt;高値!J265,高値!K265&gt;高値!I265,高値!K265&gt;高値!L265,高値!K265&gt;高値!M265),6,""))</f>
        <v/>
      </c>
      <c r="AH265" s="500" t="str">
        <f>IF(終値!A265="","",IF(AND(高値!L265&gt;高値!K265,高値!L265&gt;高値!J265,高値!L265&gt;高値!M265,高値!L265&gt;高値!N265),7,""))</f>
        <v/>
      </c>
      <c r="AI265" s="500" t="str">
        <f>IF(終値!A265="","",IF(AND(高値!M265&gt;高値!L265,高値!M265&gt;高値!K265,高値!M265&gt;高値!N265,高値!M265&gt;高値!O265),8,""))</f>
        <v/>
      </c>
      <c r="AJ265" s="500" t="str">
        <f>IF(終値!A265="","",IF(AND(高値!N265&gt;高値!M265,高値!N265&gt;高値!L265,高値!N265&gt;高値!O265,高値!N265&gt;高値!P265),9,""))</f>
        <v/>
      </c>
      <c r="AK265" s="500" t="str">
        <f>IF(終値!A265="","",IF(AND(高値!O265&gt;高値!N265,高値!O265&gt;高値!M265,高値!O265&gt;高値!P265,高値!O265&gt;高値!Q265),10,""))</f>
        <v/>
      </c>
      <c r="AL265" s="500">
        <f>IF(終値!A265="","",IF(AND(高値!P265&gt;高値!O265,高値!P265&gt;高値!N265,高値!P265&gt;高値!Q265,高値!P265&gt;高値!R265),11,""))</f>
        <v>11</v>
      </c>
      <c r="AM265" s="500" t="str">
        <f>IF(終値!A265="","",IF(AND(高値!Q265&gt;高値!P265,高値!Q265&gt;高値!O265,高値!Q265&gt;高値!R265,高値!Q265&gt;高値!S265),12,""))</f>
        <v/>
      </c>
      <c r="AN265" s="500" t="str">
        <f>IF(終値!A265="","",IF(AND(高値!R265&gt;高値!Q265,高値!R265&gt;高値!P265,高値!R265&gt;高値!S265,高値!R265&gt;高値!T265),13,""))</f>
        <v/>
      </c>
      <c r="AO265" s="500" t="str">
        <f>IF(終値!A265="","",IF(AND(高値!S265&gt;高値!R265,高値!S265&gt;高値!Q265,高値!S265&gt;高値!T265,高値!S265&gt;高値!U265),14,""))</f>
        <v/>
      </c>
      <c r="AP265" s="500" t="str">
        <f>IF(終値!A265="","",IF(AND(高値!T265&gt;高値!S265,高値!T265&gt;高値!R265,高値!T265&gt;高値!U265,高値!T265&gt;高値!V265),15,""))</f>
        <v/>
      </c>
      <c r="AQ265" s="500" t="str">
        <f>IF(終値!A265="","",IF(AND(高値!U265&gt;高値!T265,高値!U265&gt;高値!S265,高値!U265&gt;高値!V265,高値!U265&gt;高値!W265),16,""))</f>
        <v/>
      </c>
      <c r="AR265" s="500">
        <f>IF(終値!A265="","",IF(AND(高値!V265&gt;高値!U265,高値!V265&gt;高値!T265,高値!V265&gt;高値!W265,高値!V265&gt;高値!X265),17,""))</f>
        <v>17</v>
      </c>
      <c r="AS265" s="500" t="str">
        <f>IF(終値!A265="","",IF(AND(高値!W265&gt;高値!V265,高値!W265&gt;高値!U265,高値!W265&gt;高値!X265,高値!W265&gt;高値!Y265),18,""))</f>
        <v/>
      </c>
      <c r="AT265" s="500" t="str">
        <f>IF(終値!A265="","",IF(AND(高値!X265&gt;高値!W265,高値!X265&gt;高値!V265,高値!X265&gt;高値!Y265,高値!X265&gt;高値!Z265),19,""))</f>
        <v/>
      </c>
      <c r="AU265" s="500" t="str">
        <f>IF(終値!A265="","",IF(AND(高値!Y265&gt;高値!X265,高値!Y265&gt;高値!W265,高値!Y265&gt;高値!Z265,高値!Y265&gt;高値!AA265),20,""))</f>
        <v/>
      </c>
      <c r="AV265" s="500" t="str">
        <f>IF(終値!A265="","",IF(AND(高値!Z265&gt;高値!Y265,高値!Z265&gt;高値!X265,高値!Z265&gt;高値!AA265,高値!Z265&gt;高値!AB265),21,""))</f>
        <v/>
      </c>
      <c r="AW265" s="500" t="str">
        <f>IF(終値!A265="","",IF(AND(高値!AA265&gt;高値!Z265,高値!AA265&gt;高値!Y265,高値!AA265&gt;高値!AB265,高値!AA265&gt;高値!AC265),22,""))</f>
        <v/>
      </c>
      <c r="AX265" s="500" t="str">
        <f>IF(終値!A265="","",IF(AND(高値!AB265&gt;高値!AA265,高値!AB265&gt;高値!Z265,高値!AB265&gt;高値!AC265,高値!AB265&gt;高値!AD265),23,""))</f>
        <v/>
      </c>
      <c r="AY265" s="500" t="str">
        <f>IF(終値!A265="","",IF(AND(高値!AC265&gt;高値!AB265,高値!AC265&gt;高値!AA265,高値!AC265&gt;高値!AD265,高値!AC265&gt;高値!AE265),24,""))</f>
        <v/>
      </c>
      <c r="AZ265" s="500" t="str">
        <f>IF(終値!A265="","",IF(AND(高値!AD265&gt;高値!AC265,高値!AD265&gt;高値!AB265,高値!AD265&gt;高値!AE265,高値!AD265&gt;高値!AF265),25,""))</f>
        <v/>
      </c>
      <c r="BA265" s="500" t="str">
        <f>IF(終値!A265="","",IF(AND(高値!AE265&gt;高値!AD265,高値!AE265&gt;高値!AC265,高値!AE265&gt;高値!AF265,高値!AE265&gt;高値!AG265),26,""))</f>
        <v/>
      </c>
      <c r="BB265" s="500" t="str">
        <f>IF(終値!A265="","",IF(AND(高値!AF265&gt;高値!AE265,高値!AF265&gt;高値!AD265,高値!AF265&gt;高値!AG265,高値!AF265&gt;高値!AH265),27,""))</f>
        <v/>
      </c>
      <c r="BC265" s="500" t="str">
        <f>IF(終値!A265="","",IF(AND(高値!AG265&gt;高値!AF265,高値!AG265&gt;高値!AE265,高値!AG265&gt;高値!AH265,高値!AG265&gt;高値!AI265),28,""))</f>
        <v/>
      </c>
      <c r="BD265" s="500">
        <f t="shared" si="24"/>
        <v>3</v>
      </c>
      <c r="BE265" s="500">
        <f t="shared" si="25"/>
        <v>5</v>
      </c>
      <c r="BF265" s="500">
        <f t="shared" si="26"/>
        <v>13</v>
      </c>
      <c r="BG265" s="500">
        <f>IF($BE265="","",INDEX(安値!$E265:$CZ265,1,$BE265+1))</f>
        <v>375</v>
      </c>
      <c r="BH265" s="500">
        <f>IF($BF265="","",INDEX(安値!$E265:$CZ265,1,$BF265+1))</f>
        <v>396</v>
      </c>
      <c r="BI265" s="500">
        <f>IF($BF265="","",MAX(INDEX(高値!$E265:$CZ265,1,$BE265+1):INDEX(高値!$E265:$CZ265,1,$BF265+1)))</f>
        <v>425</v>
      </c>
      <c r="BJ265" s="500">
        <f>IF($BF265="","",AVERAGE(INDEX(終値!$E265:$CZ265,1,$BF265+1):INDEX(終値!$E265:$CZ265,1,$BF265+20))-2*STDEVP(INDEX(終値!$E265:$CZ265,1,$BF265+1):INDEX(終値!$E265:$CZ265,1,$BF265+20)))</f>
        <v>386.75161143398844</v>
      </c>
      <c r="BK265" s="500">
        <f>IF($BE265="","",AVERAGE(INDEX(終値!$E265:$CZ265,1,$BE265+1):INDEX(終値!$E265:$CZ265,1,$BE265+20))-2*STDEVP(INDEX(終値!$E265:$CZ265,1,$BE265+1):INDEX(終値!$E265:$CZ265,1,$BE265+20)))</f>
        <v>368.25219302464347</v>
      </c>
      <c r="BL265" s="500">
        <f t="shared" si="27"/>
        <v>3</v>
      </c>
      <c r="BM265" s="500">
        <f t="shared" si="28"/>
        <v>4</v>
      </c>
      <c r="BN265" s="500">
        <f t="shared" si="29"/>
        <v>11</v>
      </c>
      <c r="BO265" s="500">
        <f>IF($BM265="","",INDEX(高値!$E265:$CZ265,1,$BM265+1))</f>
        <v>399</v>
      </c>
      <c r="BP265" s="500">
        <f>IF($BN265="","",INDEX(高値!$E265:$CZ265,1,$BN265+1))</f>
        <v>425</v>
      </c>
      <c r="BQ265" s="500">
        <f>IF($BN265="","",MIN(INDEX(安値!$E265:$CZ265,1,$BM265+1):INDEX(安値!$E265:$CZ265,1,$BN265+1)))</f>
        <v>375</v>
      </c>
      <c r="BR265" s="500">
        <f>IF($BN265="","",AVERAGE(INDEX(終値!$E265:$CZ265,1,$BN265+1):INDEX(終値!$E265:$CZ265,1,$BN265+20))+2*STDEVP(INDEX(終値!$E265:$CZ265,1,$BN265+1):INDEX(終値!$E265:$CZ265,1,$BN265+20)))</f>
        <v>532.16124916747515</v>
      </c>
      <c r="BS265" s="500">
        <f>IF($BM265="","",AVERAGE(INDEX(終値!$E265:$CZ265,1,$BM265+1):INDEX(終値!$E265:$CZ265,1,$BM265+20))+2*STDEVP(INDEX(終値!$E265:$CZ265,1,$BM265+1):INDEX(終値!$E265:$CZ265,1,$BM265+20)))</f>
        <v>468.03827658258803</v>
      </c>
      <c r="BT265" s="497" t="str">
        <f>IFERROR(IF(AND($BD265&gt;=2,ABS($BG265-$BH265)/$BH265&lt;=BB設定!$B$12,$BI265&gt;=MAX($BH265,$BG265)*(1+BB設定!$B$13),終値!E265&gt;$BG265),IF(OR(終値!E265&gt;=$BI265,AND($BH265&lt;$BJ265,$BG265&gt;=$BK265)),"二番底W▲","二番底W形成"),IF(AND($BL265&gt;=2,ABS($BO265-$BP265)/$BP265&lt;=BB設定!$B$12,$BQ265&lt;=MIN($BP265,$BO265)*(1-BB設定!$B$13),終値!E265&lt;$BO265),IF(OR(終値!E265&lt;=$BQ265,AND($BP265&gt;$BR265,$BO265&lt;=$BS265)),"二番天井M▼","二番天井M形成"),"－")),"－")</f>
        <v>－</v>
      </c>
    </row>
    <row r="266" spans="2:72">
      <c r="B266" s="500" t="str">
        <f>IF(終値!A266="","",IF(AND(安値!G266&lt;安値!F266,安値!G266&lt;安値!E266,安値!G266&lt;安値!H266,安値!G266&lt;安値!I266),2,""))</f>
        <v/>
      </c>
      <c r="C266" s="500" t="str">
        <f>IF(終値!A266="","",IF(AND(安値!H266&lt;安値!G266,安値!H266&lt;安値!F266,安値!H266&lt;安値!I266,安値!H266&lt;安値!J266),3,""))</f>
        <v/>
      </c>
      <c r="D266" s="500" t="str">
        <f>IF(終値!A266="","",IF(AND(安値!I266&lt;安値!H266,安値!I266&lt;安値!G266,安値!I266&lt;安値!J266,安値!I266&lt;安値!K266),4,""))</f>
        <v/>
      </c>
      <c r="E266" s="500">
        <f>IF(終値!A266="","",IF(AND(安値!J266&lt;安値!I266,安値!J266&lt;安値!H266,安値!J266&lt;安値!K266,安値!J266&lt;安値!L266),5,""))</f>
        <v>5</v>
      </c>
      <c r="F266" s="500" t="str">
        <f>IF(終値!A266="","",IF(AND(安値!K266&lt;安値!J266,安値!K266&lt;安値!I266,安値!K266&lt;安値!L266,安値!K266&lt;安値!M266),6,""))</f>
        <v/>
      </c>
      <c r="G266" s="500" t="str">
        <f>IF(終値!A266="","",IF(AND(安値!L266&lt;安値!K266,安値!L266&lt;安値!J266,安値!L266&lt;安値!M266,安値!L266&lt;安値!N266),7,""))</f>
        <v/>
      </c>
      <c r="H266" s="500" t="str">
        <f>IF(終値!A266="","",IF(AND(安値!M266&lt;安値!L266,安値!M266&lt;安値!K266,安値!M266&lt;安値!N266,安値!M266&lt;安値!O266),8,""))</f>
        <v/>
      </c>
      <c r="I266" s="500" t="str">
        <f>IF(終値!A266="","",IF(AND(安値!N266&lt;安値!M266,安値!N266&lt;安値!L266,安値!N266&lt;安値!O266,安値!N266&lt;安値!P266),9,""))</f>
        <v/>
      </c>
      <c r="J266" s="500" t="str">
        <f>IF(終値!A266="","",IF(AND(安値!O266&lt;安値!N266,安値!O266&lt;安値!M266,安値!O266&lt;安値!P266,安値!O266&lt;安値!Q266),10,""))</f>
        <v/>
      </c>
      <c r="K266" s="500" t="str">
        <f>IF(終値!A266="","",IF(AND(安値!P266&lt;安値!O266,安値!P266&lt;安値!N266,安値!P266&lt;安値!Q266,安値!P266&lt;安値!R266),11,""))</f>
        <v/>
      </c>
      <c r="L266" s="500" t="str">
        <f>IF(終値!A266="","",IF(AND(安値!Q266&lt;安値!P266,安値!Q266&lt;安値!O266,安値!Q266&lt;安値!R266,安値!Q266&lt;安値!S266),12,""))</f>
        <v/>
      </c>
      <c r="M266" s="500">
        <f>IF(終値!A266="","",IF(AND(安値!R266&lt;安値!Q266,安値!R266&lt;安値!P266,安値!R266&lt;安値!S266,安値!R266&lt;安値!T266),13,""))</f>
        <v>13</v>
      </c>
      <c r="N266" s="500" t="str">
        <f>IF(終値!A266="","",IF(AND(安値!S266&lt;安値!R266,安値!S266&lt;安値!Q266,安値!S266&lt;安値!T266,安値!S266&lt;安値!U266),14,""))</f>
        <v/>
      </c>
      <c r="O266" s="500" t="str">
        <f>IF(終値!A266="","",IF(AND(安値!T266&lt;安値!S266,安値!T266&lt;安値!R266,安値!T266&lt;安値!U266,安値!T266&lt;安値!V266),15,""))</f>
        <v/>
      </c>
      <c r="P266" s="500" t="str">
        <f>IF(終値!A266="","",IF(AND(安値!U266&lt;安値!T266,安値!U266&lt;安値!S266,安値!U266&lt;安値!V266,安値!U266&lt;安値!W266),16,""))</f>
        <v/>
      </c>
      <c r="Q266" s="500" t="str">
        <f>IF(終値!A266="","",IF(AND(安値!V266&lt;安値!U266,安値!V266&lt;安値!T266,安値!V266&lt;安値!W266,安値!V266&lt;安値!X266),17,""))</f>
        <v/>
      </c>
      <c r="R266" s="500" t="str">
        <f>IF(終値!A266="","",IF(AND(安値!W266&lt;安値!V266,安値!W266&lt;安値!U266,安値!W266&lt;安値!X266,安値!W266&lt;安値!Y266),18,""))</f>
        <v/>
      </c>
      <c r="S266" s="500">
        <f>IF(終値!A266="","",IF(AND(安値!X266&lt;安値!W266,安値!X266&lt;安値!V266,安値!X266&lt;安値!Y266,安値!X266&lt;安値!Z266),19,""))</f>
        <v>19</v>
      </c>
      <c r="T266" s="500" t="str">
        <f>IF(終値!A266="","",IF(AND(安値!Y266&lt;安値!X266,安値!Y266&lt;安値!W266,安値!Y266&lt;安値!Z266,安値!Y266&lt;安値!AA266),20,""))</f>
        <v/>
      </c>
      <c r="U266" s="500" t="str">
        <f>IF(終値!A266="","",IF(AND(安値!Z266&lt;安値!Y266,安値!Z266&lt;安値!X266,安値!Z266&lt;安値!AA266,安値!Z266&lt;安値!AB266),21,""))</f>
        <v/>
      </c>
      <c r="V266" s="500" t="str">
        <f>IF(終値!A266="","",IF(AND(安値!AA266&lt;安値!Z266,安値!AA266&lt;安値!Y266,安値!AA266&lt;安値!AB266,安値!AA266&lt;安値!AC266),22,""))</f>
        <v/>
      </c>
      <c r="W266" s="500">
        <f>IF(終値!A266="","",IF(AND(安値!AB266&lt;安値!AA266,安値!AB266&lt;安値!Z266,安値!AB266&lt;安値!AC266,安値!AB266&lt;安値!AD266),23,""))</f>
        <v>23</v>
      </c>
      <c r="X266" s="500" t="str">
        <f>IF(終値!A266="","",IF(AND(安値!AC266&lt;安値!AB266,安値!AC266&lt;安値!AA266,安値!AC266&lt;安値!AD266,安値!AC266&lt;安値!AE266),24,""))</f>
        <v/>
      </c>
      <c r="Y266" s="500" t="str">
        <f>IF(終値!A266="","",IF(AND(安値!AD266&lt;安値!AC266,安値!AD266&lt;安値!AB266,安値!AD266&lt;安値!AE266,安値!AD266&lt;安値!AF266),25,""))</f>
        <v/>
      </c>
      <c r="Z266" s="500" t="str">
        <f>IF(終値!A266="","",IF(AND(安値!AE266&lt;安値!AD266,安値!AE266&lt;安値!AC266,安値!AE266&lt;安値!AF266,安値!AE266&lt;安値!AG266),26,""))</f>
        <v/>
      </c>
      <c r="AA266" s="500" t="str">
        <f>IF(終値!A266="","",IF(AND(安値!AF266&lt;安値!AE266,安値!AF266&lt;安値!AD266,安値!AF266&lt;安値!AG266,安値!AF266&lt;安値!AH266),27,""))</f>
        <v/>
      </c>
      <c r="AB266" s="500">
        <f>IF(終値!A266="","",IF(AND(安値!AG266&lt;安値!AF266,安値!AG266&lt;安値!AE266,安値!AG266&lt;安値!AH266,安値!AG266&lt;安値!AI266),28,""))</f>
        <v>28</v>
      </c>
      <c r="AC266" s="500">
        <f>IF(終値!A266="","",IF(AND(高値!G266&gt;高値!F266,高値!G266&gt;高値!E266,高値!G266&gt;高値!H266,高値!G266&gt;高値!I266),2,""))</f>
        <v>2</v>
      </c>
      <c r="AD266" s="500" t="str">
        <f>IF(終値!A266="","",IF(AND(高値!H266&gt;高値!G266,高値!H266&gt;高値!F266,高値!H266&gt;高値!I266,高値!H266&gt;高値!J266),3,""))</f>
        <v/>
      </c>
      <c r="AE266" s="500" t="str">
        <f>IF(終値!A266="","",IF(AND(高値!I266&gt;高値!H266,高値!I266&gt;高値!G266,高値!I266&gt;高値!J266,高値!I266&gt;高値!K266),4,""))</f>
        <v/>
      </c>
      <c r="AF266" s="500" t="str">
        <f>IF(終値!A266="","",IF(AND(高値!J266&gt;高値!I266,高値!J266&gt;高値!H266,高値!J266&gt;高値!K266,高値!J266&gt;高値!L266),5,""))</f>
        <v/>
      </c>
      <c r="AG266" s="500" t="str">
        <f>IF(終値!A266="","",IF(AND(高値!K266&gt;高値!J266,高値!K266&gt;高値!I266,高値!K266&gt;高値!L266,高値!K266&gt;高値!M266),6,""))</f>
        <v/>
      </c>
      <c r="AH266" s="500" t="str">
        <f>IF(終値!A266="","",IF(AND(高値!L266&gt;高値!K266,高値!L266&gt;高値!J266,高値!L266&gt;高値!M266,高値!L266&gt;高値!N266),7,""))</f>
        <v/>
      </c>
      <c r="AI266" s="500" t="str">
        <f>IF(終値!A266="","",IF(AND(高値!M266&gt;高値!L266,高値!M266&gt;高値!K266,高値!M266&gt;高値!N266,高値!M266&gt;高値!O266),8,""))</f>
        <v/>
      </c>
      <c r="AJ266" s="500">
        <f>IF(終値!A266="","",IF(AND(高値!N266&gt;高値!M266,高値!N266&gt;高値!L266,高値!N266&gt;高値!O266,高値!N266&gt;高値!P266),9,""))</f>
        <v>9</v>
      </c>
      <c r="AK266" s="500" t="str">
        <f>IF(終値!A266="","",IF(AND(高値!O266&gt;高値!N266,高値!O266&gt;高値!M266,高値!O266&gt;高値!P266,高値!O266&gt;高値!Q266),10,""))</f>
        <v/>
      </c>
      <c r="AL266" s="500" t="str">
        <f>IF(終値!A266="","",IF(AND(高値!P266&gt;高値!O266,高値!P266&gt;高値!N266,高値!P266&gt;高値!Q266,高値!P266&gt;高値!R266),11,""))</f>
        <v/>
      </c>
      <c r="AM266" s="500" t="str">
        <f>IF(終値!A266="","",IF(AND(高値!Q266&gt;高値!P266,高値!Q266&gt;高値!O266,高値!Q266&gt;高値!R266,高値!Q266&gt;高値!S266),12,""))</f>
        <v/>
      </c>
      <c r="AN266" s="500" t="str">
        <f>IF(終値!A266="","",IF(AND(高値!R266&gt;高値!Q266,高値!R266&gt;高値!P266,高値!R266&gt;高値!S266,高値!R266&gt;高値!T266),13,""))</f>
        <v/>
      </c>
      <c r="AO266" s="500" t="str">
        <f>IF(終値!A266="","",IF(AND(高値!S266&gt;高値!R266,高値!S266&gt;高値!Q266,高値!S266&gt;高値!T266,高値!S266&gt;高値!U266),14,""))</f>
        <v/>
      </c>
      <c r="AP266" s="500" t="str">
        <f>IF(終値!A266="","",IF(AND(高値!T266&gt;高値!S266,高値!T266&gt;高値!R266,高値!T266&gt;高値!U266,高値!T266&gt;高値!V266),15,""))</f>
        <v/>
      </c>
      <c r="AQ266" s="500" t="str">
        <f>IF(終値!A266="","",IF(AND(高値!U266&gt;高値!T266,高値!U266&gt;高値!S266,高値!U266&gt;高値!V266,高値!U266&gt;高値!W266),16,""))</f>
        <v/>
      </c>
      <c r="AR266" s="500">
        <f>IF(終値!A266="","",IF(AND(高値!V266&gt;高値!U266,高値!V266&gt;高値!T266,高値!V266&gt;高値!W266,高値!V266&gt;高値!X266),17,""))</f>
        <v>17</v>
      </c>
      <c r="AS266" s="500" t="str">
        <f>IF(終値!A266="","",IF(AND(高値!W266&gt;高値!V266,高値!W266&gt;高値!U266,高値!W266&gt;高値!X266,高値!W266&gt;高値!Y266),18,""))</f>
        <v/>
      </c>
      <c r="AT266" s="500" t="str">
        <f>IF(終値!A266="","",IF(AND(高値!X266&gt;高値!W266,高値!X266&gt;高値!V266,高値!X266&gt;高値!Y266,高値!X266&gt;高値!Z266),19,""))</f>
        <v/>
      </c>
      <c r="AU266" s="500" t="str">
        <f>IF(終値!A266="","",IF(AND(高値!Y266&gt;高値!X266,高値!Y266&gt;高値!W266,高値!Y266&gt;高値!Z266,高値!Y266&gt;高値!AA266),20,""))</f>
        <v/>
      </c>
      <c r="AV266" s="500" t="str">
        <f>IF(終値!A266="","",IF(AND(高値!Z266&gt;高値!Y266,高値!Z266&gt;高値!X266,高値!Z266&gt;高値!AA266,高値!Z266&gt;高値!AB266),21,""))</f>
        <v/>
      </c>
      <c r="AW266" s="500" t="str">
        <f>IF(終値!A266="","",IF(AND(高値!AA266&gt;高値!Z266,高値!AA266&gt;高値!Y266,高値!AA266&gt;高値!AB266,高値!AA266&gt;高値!AC266),22,""))</f>
        <v/>
      </c>
      <c r="AX266" s="500" t="str">
        <f>IF(終値!A266="","",IF(AND(高値!AB266&gt;高値!AA266,高値!AB266&gt;高値!Z266,高値!AB266&gt;高値!AC266,高値!AB266&gt;高値!AD266),23,""))</f>
        <v/>
      </c>
      <c r="AY266" s="500" t="str">
        <f>IF(終値!A266="","",IF(AND(高値!AC266&gt;高値!AB266,高値!AC266&gt;高値!AA266,高値!AC266&gt;高値!AD266,高値!AC266&gt;高値!AE266),24,""))</f>
        <v/>
      </c>
      <c r="AZ266" s="500" t="str">
        <f>IF(終値!A266="","",IF(AND(高値!AD266&gt;高値!AC266,高値!AD266&gt;高値!AB266,高値!AD266&gt;高値!AE266,高値!AD266&gt;高値!AF266),25,""))</f>
        <v/>
      </c>
      <c r="BA266" s="500" t="str">
        <f>IF(終値!A266="","",IF(AND(高値!AE266&gt;高値!AD266,高値!AE266&gt;高値!AC266,高値!AE266&gt;高値!AF266,高値!AE266&gt;高値!AG266),26,""))</f>
        <v/>
      </c>
      <c r="BB266" s="500" t="str">
        <f>IF(終値!A266="","",IF(AND(高値!AF266&gt;高値!AE266,高値!AF266&gt;高値!AD266,高値!AF266&gt;高値!AG266,高値!AF266&gt;高値!AH266),27,""))</f>
        <v/>
      </c>
      <c r="BC266" s="500" t="str">
        <f>IF(終値!A266="","",IF(AND(高値!AG266&gt;高値!AF266,高値!AG266&gt;高値!AE266,高値!AG266&gt;高値!AH266,高値!AG266&gt;高値!AI266),28,""))</f>
        <v/>
      </c>
      <c r="BD266" s="500">
        <f t="shared" si="24"/>
        <v>5</v>
      </c>
      <c r="BE266" s="500">
        <f t="shared" si="25"/>
        <v>5</v>
      </c>
      <c r="BF266" s="500">
        <f t="shared" si="26"/>
        <v>13</v>
      </c>
      <c r="BG266" s="500">
        <f>IF($BE266="","",INDEX(安値!$E266:$CZ266,1,$BE266+1))</f>
        <v>406</v>
      </c>
      <c r="BH266" s="500">
        <f>IF($BF266="","",INDEX(安値!$E266:$CZ266,1,$BF266+1))</f>
        <v>443</v>
      </c>
      <c r="BI266" s="500">
        <f>IF($BF266="","",MAX(INDEX(高値!$E266:$CZ266,1,$BE266+1):INDEX(高値!$E266:$CZ266,1,$BF266+1)))</f>
        <v>529</v>
      </c>
      <c r="BJ266" s="500">
        <f>IF($BF266="","",AVERAGE(INDEX(終値!$E266:$CZ266,1,$BF266+1):INDEX(終値!$E266:$CZ266,1,$BF266+20))-2*STDEVP(INDEX(終値!$E266:$CZ266,1,$BF266+1):INDEX(終値!$E266:$CZ266,1,$BF266+20)))</f>
        <v>421.86901310022404</v>
      </c>
      <c r="BK266" s="500">
        <f>IF($BE266="","",AVERAGE(INDEX(終値!$E266:$CZ266,1,$BE266+1):INDEX(終値!$E266:$CZ266,1,$BE266+20))-2*STDEVP(INDEX(終値!$E266:$CZ266,1,$BE266+1):INDEX(終値!$E266:$CZ266,1,$BE266+20)))</f>
        <v>367.70062454221181</v>
      </c>
      <c r="BL266" s="500">
        <f t="shared" si="27"/>
        <v>3</v>
      </c>
      <c r="BM266" s="500">
        <f t="shared" si="28"/>
        <v>2</v>
      </c>
      <c r="BN266" s="500">
        <f t="shared" si="29"/>
        <v>9</v>
      </c>
      <c r="BO266" s="500">
        <f>IF($BM266="","",INDEX(高値!$E266:$CZ266,1,$BM266+1))</f>
        <v>477</v>
      </c>
      <c r="BP266" s="500">
        <f>IF($BN266="","",INDEX(高値!$E266:$CZ266,1,$BN266+1))</f>
        <v>529</v>
      </c>
      <c r="BQ266" s="500">
        <f>IF($BN266="","",MIN(INDEX(安値!$E266:$CZ266,1,$BM266+1):INDEX(安値!$E266:$CZ266,1,$BN266+1)))</f>
        <v>406</v>
      </c>
      <c r="BR266" s="500">
        <f>IF($BN266="","",AVERAGE(INDEX(終値!$E266:$CZ266,1,$BN266+1):INDEX(終値!$E266:$CZ266,1,$BN266+20))+2*STDEVP(INDEX(終値!$E266:$CZ266,1,$BN266+1):INDEX(終値!$E266:$CZ266,1,$BN266+20)))</f>
        <v>717.97158675728235</v>
      </c>
      <c r="BS266" s="500">
        <f>IF($BM266="","",AVERAGE(INDEX(終値!$E266:$CZ266,1,$BM266+1):INDEX(終値!$E266:$CZ266,1,$BM266+20))+2*STDEVP(INDEX(終値!$E266:$CZ266,1,$BM266+1):INDEX(終値!$E266:$CZ266,1,$BM266+20)))</f>
        <v>570.75619591385043</v>
      </c>
      <c r="BT266" s="497" t="str">
        <f>IFERROR(IF(AND($BD266&gt;=2,ABS($BG266-$BH266)/$BH266&lt;=BB設定!$B$12,$BI266&gt;=MAX($BH266,$BG266)*(1+BB設定!$B$13),終値!E266&gt;$BG266),IF(OR(終値!E266&gt;=$BI266,AND($BH266&lt;$BJ266,$BG266&gt;=$BK266)),"二番底W▲","二番底W形成"),IF(AND($BL266&gt;=2,ABS($BO266-$BP266)/$BP266&lt;=BB設定!$B$12,$BQ266&lt;=MIN($BP266,$BO266)*(1-BB設定!$B$13),終値!E266&lt;$BO266),IF(OR(終値!E266&lt;=$BQ266,AND($BP266&gt;$BR266,$BO266&lt;=$BS266)),"二番天井M▼","二番天井M形成"),"－")),"－")</f>
        <v>－</v>
      </c>
    </row>
    <row r="267" spans="2:72">
      <c r="B267" s="500" t="str">
        <f>IF(終値!A267="","",IF(AND(安値!G267&lt;安値!F267,安値!G267&lt;安値!E267,安値!G267&lt;安値!H267,安値!G267&lt;安値!I267),2,""))</f>
        <v/>
      </c>
      <c r="C267" s="500" t="str">
        <f>IF(終値!A267="","",IF(AND(安値!H267&lt;安値!G267,安値!H267&lt;安値!F267,安値!H267&lt;安値!I267,安値!H267&lt;安値!J267),3,""))</f>
        <v/>
      </c>
      <c r="D267" s="500" t="str">
        <f>IF(終値!A267="","",IF(AND(安値!I267&lt;安値!H267,安値!I267&lt;安値!G267,安値!I267&lt;安値!J267,安値!I267&lt;安値!K267),4,""))</f>
        <v/>
      </c>
      <c r="E267" s="500">
        <f>IF(終値!A267="","",IF(AND(安値!J267&lt;安値!I267,安値!J267&lt;安値!H267,安値!J267&lt;安値!K267,安値!J267&lt;安値!L267),5,""))</f>
        <v>5</v>
      </c>
      <c r="F267" s="500" t="str">
        <f>IF(終値!A267="","",IF(AND(安値!K267&lt;安値!J267,安値!K267&lt;安値!I267,安値!K267&lt;安値!L267,安値!K267&lt;安値!M267),6,""))</f>
        <v/>
      </c>
      <c r="G267" s="500" t="str">
        <f>IF(終値!A267="","",IF(AND(安値!L267&lt;安値!K267,安値!L267&lt;安値!J267,安値!L267&lt;安値!M267,安値!L267&lt;安値!N267),7,""))</f>
        <v/>
      </c>
      <c r="H267" s="500" t="str">
        <f>IF(終値!A267="","",IF(AND(安値!M267&lt;安値!L267,安値!M267&lt;安値!K267,安値!M267&lt;安値!N267,安値!M267&lt;安値!O267),8,""))</f>
        <v/>
      </c>
      <c r="I267" s="500" t="str">
        <f>IF(終値!A267="","",IF(AND(安値!N267&lt;安値!M267,安値!N267&lt;安値!L267,安値!N267&lt;安値!O267,安値!N267&lt;安値!P267),9,""))</f>
        <v/>
      </c>
      <c r="J267" s="500" t="str">
        <f>IF(終値!A267="","",IF(AND(安値!O267&lt;安値!N267,安値!O267&lt;安値!M267,安値!O267&lt;安値!P267,安値!O267&lt;安値!Q267),10,""))</f>
        <v/>
      </c>
      <c r="K267" s="500" t="str">
        <f>IF(終値!A267="","",IF(AND(安値!P267&lt;安値!O267,安値!P267&lt;安値!N267,安値!P267&lt;安値!Q267,安値!P267&lt;安値!R267),11,""))</f>
        <v/>
      </c>
      <c r="L267" s="500">
        <f>IF(終値!A267="","",IF(AND(安値!Q267&lt;安値!P267,安値!Q267&lt;安値!O267,安値!Q267&lt;安値!R267,安値!Q267&lt;安値!S267),12,""))</f>
        <v>12</v>
      </c>
      <c r="M267" s="500" t="str">
        <f>IF(終値!A267="","",IF(AND(安値!R267&lt;安値!Q267,安値!R267&lt;安値!P267,安値!R267&lt;安値!S267,安値!R267&lt;安値!T267),13,""))</f>
        <v/>
      </c>
      <c r="N267" s="500" t="str">
        <f>IF(終値!A267="","",IF(AND(安値!S267&lt;安値!R267,安値!S267&lt;安値!Q267,安値!S267&lt;安値!T267,安値!S267&lt;安値!U267),14,""))</f>
        <v/>
      </c>
      <c r="O267" s="500" t="str">
        <f>IF(終値!A267="","",IF(AND(安値!T267&lt;安値!S267,安値!T267&lt;安値!R267,安値!T267&lt;安値!U267,安値!T267&lt;安値!V267),15,""))</f>
        <v/>
      </c>
      <c r="P267" s="500" t="str">
        <f>IF(終値!A267="","",IF(AND(安値!U267&lt;安値!T267,安値!U267&lt;安値!S267,安値!U267&lt;安値!V267,安値!U267&lt;安値!W267),16,""))</f>
        <v/>
      </c>
      <c r="Q267" s="500" t="str">
        <f>IF(終値!A267="","",IF(AND(安値!V267&lt;安値!U267,安値!V267&lt;安値!T267,安値!V267&lt;安値!W267,安値!V267&lt;安値!X267),17,""))</f>
        <v/>
      </c>
      <c r="R267" s="500" t="str">
        <f>IF(終値!A267="","",IF(AND(安値!W267&lt;安値!V267,安値!W267&lt;安値!U267,安値!W267&lt;安値!X267,安値!W267&lt;安値!Y267),18,""))</f>
        <v/>
      </c>
      <c r="S267" s="500">
        <f>IF(終値!A267="","",IF(AND(安値!X267&lt;安値!W267,安値!X267&lt;安値!V267,安値!X267&lt;安値!Y267,安値!X267&lt;安値!Z267),19,""))</f>
        <v>19</v>
      </c>
      <c r="T267" s="500" t="str">
        <f>IF(終値!A267="","",IF(AND(安値!Y267&lt;安値!X267,安値!Y267&lt;安値!W267,安値!Y267&lt;安値!Z267,安値!Y267&lt;安値!AA267),20,""))</f>
        <v/>
      </c>
      <c r="U267" s="500" t="str">
        <f>IF(終値!A267="","",IF(AND(安値!Z267&lt;安値!Y267,安値!Z267&lt;安値!X267,安値!Z267&lt;安値!AA267,安値!Z267&lt;安値!AB267),21,""))</f>
        <v/>
      </c>
      <c r="V267" s="500" t="str">
        <f>IF(終値!A267="","",IF(AND(安値!AA267&lt;安値!Z267,安値!AA267&lt;安値!Y267,安値!AA267&lt;安値!AB267,安値!AA267&lt;安値!AC267),22,""))</f>
        <v/>
      </c>
      <c r="W267" s="500" t="str">
        <f>IF(終値!A267="","",IF(AND(安値!AB267&lt;安値!AA267,安値!AB267&lt;安値!Z267,安値!AB267&lt;安値!AC267,安値!AB267&lt;安値!AD267),23,""))</f>
        <v/>
      </c>
      <c r="X267" s="500">
        <f>IF(終値!A267="","",IF(AND(安値!AC267&lt;安値!AB267,安値!AC267&lt;安値!AA267,安値!AC267&lt;安値!AD267,安値!AC267&lt;安値!AE267),24,""))</f>
        <v>24</v>
      </c>
      <c r="Y267" s="500" t="str">
        <f>IF(終値!A267="","",IF(AND(安値!AD267&lt;安値!AC267,安値!AD267&lt;安値!AB267,安値!AD267&lt;安値!AE267,安値!AD267&lt;安値!AF267),25,""))</f>
        <v/>
      </c>
      <c r="Z267" s="500" t="str">
        <f>IF(終値!A267="","",IF(AND(安値!AE267&lt;安値!AD267,安値!AE267&lt;安値!AC267,安値!AE267&lt;安値!AF267,安値!AE267&lt;安値!AG267),26,""))</f>
        <v/>
      </c>
      <c r="AA267" s="500" t="str">
        <f>IF(終値!A267="","",IF(AND(安値!AF267&lt;安値!AE267,安値!AF267&lt;安値!AD267,安値!AF267&lt;安値!AG267,安値!AF267&lt;安値!AH267),27,""))</f>
        <v/>
      </c>
      <c r="AB267" s="500">
        <f>IF(終値!A267="","",IF(AND(安値!AG267&lt;安値!AF267,安値!AG267&lt;安値!AE267,安値!AG267&lt;安値!AH267,安値!AG267&lt;安値!AI267),28,""))</f>
        <v>28</v>
      </c>
      <c r="AC267" s="500" t="str">
        <f>IF(終値!A267="","",IF(AND(高値!G267&gt;高値!F267,高値!G267&gt;高値!E267,高値!G267&gt;高値!H267,高値!G267&gt;高値!I267),2,""))</f>
        <v/>
      </c>
      <c r="AD267" s="500" t="str">
        <f>IF(終値!A267="","",IF(AND(高値!H267&gt;高値!G267,高値!H267&gt;高値!F267,高値!H267&gt;高値!I267,高値!H267&gt;高値!J267),3,""))</f>
        <v/>
      </c>
      <c r="AE267" s="500">
        <f>IF(終値!A267="","",IF(AND(高値!I267&gt;高値!H267,高値!I267&gt;高値!G267,高値!I267&gt;高値!J267,高値!I267&gt;高値!K267),4,""))</f>
        <v>4</v>
      </c>
      <c r="AF267" s="500" t="str">
        <f>IF(終値!A267="","",IF(AND(高値!J267&gt;高値!I267,高値!J267&gt;高値!H267,高値!J267&gt;高値!K267,高値!J267&gt;高値!L267),5,""))</f>
        <v/>
      </c>
      <c r="AG267" s="500" t="str">
        <f>IF(終値!A267="","",IF(AND(高値!K267&gt;高値!J267,高値!K267&gt;高値!I267,高値!K267&gt;高値!L267,高値!K267&gt;高値!M267),6,""))</f>
        <v/>
      </c>
      <c r="AH267" s="500" t="str">
        <f>IF(終値!A267="","",IF(AND(高値!L267&gt;高値!K267,高値!L267&gt;高値!J267,高値!L267&gt;高値!M267,高値!L267&gt;高値!N267),7,""))</f>
        <v/>
      </c>
      <c r="AI267" s="500" t="str">
        <f>IF(終値!A267="","",IF(AND(高値!M267&gt;高値!L267,高値!M267&gt;高値!K267,高値!M267&gt;高値!N267,高値!M267&gt;高値!O267),8,""))</f>
        <v/>
      </c>
      <c r="AJ267" s="500" t="str">
        <f>IF(終値!A267="","",IF(AND(高値!N267&gt;高値!M267,高値!N267&gt;高値!L267,高値!N267&gt;高値!O267,高値!N267&gt;高値!P267),9,""))</f>
        <v/>
      </c>
      <c r="AK267" s="500" t="str">
        <f>IF(終値!A267="","",IF(AND(高値!O267&gt;高値!N267,高値!O267&gt;高値!M267,高値!O267&gt;高値!P267,高値!O267&gt;高値!Q267),10,""))</f>
        <v/>
      </c>
      <c r="AL267" s="500" t="str">
        <f>IF(終値!A267="","",IF(AND(高値!P267&gt;高値!O267,高値!P267&gt;高値!N267,高値!P267&gt;高値!Q267,高値!P267&gt;高値!R267),11,""))</f>
        <v/>
      </c>
      <c r="AM267" s="500" t="str">
        <f>IF(終値!A267="","",IF(AND(高値!Q267&gt;高値!P267,高値!Q267&gt;高値!O267,高値!Q267&gt;高値!R267,高値!Q267&gt;高値!S267),12,""))</f>
        <v/>
      </c>
      <c r="AN267" s="500" t="str">
        <f>IF(終値!A267="","",IF(AND(高値!R267&gt;高値!Q267,高値!R267&gt;高値!P267,高値!R267&gt;高値!S267,高値!R267&gt;高値!T267),13,""))</f>
        <v/>
      </c>
      <c r="AO267" s="500" t="str">
        <f>IF(終値!A267="","",IF(AND(高値!S267&gt;高値!R267,高値!S267&gt;高値!Q267,高値!S267&gt;高値!T267,高値!S267&gt;高値!U267),14,""))</f>
        <v/>
      </c>
      <c r="AP267" s="500">
        <f>IF(終値!A267="","",IF(AND(高値!T267&gt;高値!S267,高値!T267&gt;高値!R267,高値!T267&gt;高値!U267,高値!T267&gt;高値!V267),15,""))</f>
        <v>15</v>
      </c>
      <c r="AQ267" s="500" t="str">
        <f>IF(終値!A267="","",IF(AND(高値!U267&gt;高値!T267,高値!U267&gt;高値!S267,高値!U267&gt;高値!V267,高値!U267&gt;高値!W267),16,""))</f>
        <v/>
      </c>
      <c r="AR267" s="500" t="str">
        <f>IF(終値!A267="","",IF(AND(高値!V267&gt;高値!U267,高値!V267&gt;高値!T267,高値!V267&gt;高値!W267,高値!V267&gt;高値!X267),17,""))</f>
        <v/>
      </c>
      <c r="AS267" s="500" t="str">
        <f>IF(終値!A267="","",IF(AND(高値!W267&gt;高値!V267,高値!W267&gt;高値!U267,高値!W267&gt;高値!X267,高値!W267&gt;高値!Y267),18,""))</f>
        <v/>
      </c>
      <c r="AT267" s="500" t="str">
        <f>IF(終値!A267="","",IF(AND(高値!X267&gt;高値!W267,高値!X267&gt;高値!V267,高値!X267&gt;高値!Y267,高値!X267&gt;高値!Z267),19,""))</f>
        <v/>
      </c>
      <c r="AU267" s="500" t="str">
        <f>IF(終値!A267="","",IF(AND(高値!Y267&gt;高値!X267,高値!Y267&gt;高値!W267,高値!Y267&gt;高値!Z267,高値!Y267&gt;高値!AA267),20,""))</f>
        <v/>
      </c>
      <c r="AV267" s="500" t="str">
        <f>IF(終値!A267="","",IF(AND(高値!Z267&gt;高値!Y267,高値!Z267&gt;高値!X267,高値!Z267&gt;高値!AA267,高値!Z267&gt;高値!AB267),21,""))</f>
        <v/>
      </c>
      <c r="AW267" s="500">
        <f>IF(終値!A267="","",IF(AND(高値!AA267&gt;高値!Z267,高値!AA267&gt;高値!Y267,高値!AA267&gt;高値!AB267,高値!AA267&gt;高値!AC267),22,""))</f>
        <v>22</v>
      </c>
      <c r="AX267" s="500" t="str">
        <f>IF(終値!A267="","",IF(AND(高値!AB267&gt;高値!AA267,高値!AB267&gt;高値!Z267,高値!AB267&gt;高値!AC267,高値!AB267&gt;高値!AD267),23,""))</f>
        <v/>
      </c>
      <c r="AY267" s="500" t="str">
        <f>IF(終値!A267="","",IF(AND(高値!AC267&gt;高値!AB267,高値!AC267&gt;高値!AA267,高値!AC267&gt;高値!AD267,高値!AC267&gt;高値!AE267),24,""))</f>
        <v/>
      </c>
      <c r="AZ267" s="500" t="str">
        <f>IF(終値!A267="","",IF(AND(高値!AD267&gt;高値!AC267,高値!AD267&gt;高値!AB267,高値!AD267&gt;高値!AE267,高値!AD267&gt;高値!AF267),25,""))</f>
        <v/>
      </c>
      <c r="BA267" s="500" t="str">
        <f>IF(終値!A267="","",IF(AND(高値!AE267&gt;高値!AD267,高値!AE267&gt;高値!AC267,高値!AE267&gt;高値!AF267,高値!AE267&gt;高値!AG267),26,""))</f>
        <v/>
      </c>
      <c r="BB267" s="500">
        <f>IF(終値!A267="","",IF(AND(高値!AF267&gt;高値!AE267,高値!AF267&gt;高値!AD267,高値!AF267&gt;高値!AG267,高値!AF267&gt;高値!AH267),27,""))</f>
        <v>27</v>
      </c>
      <c r="BC267" s="500" t="str">
        <f>IF(終値!A267="","",IF(AND(高値!AG267&gt;高値!AF267,高値!AG267&gt;高値!AE267,高値!AG267&gt;高値!AH267,高値!AG267&gt;高値!AI267),28,""))</f>
        <v/>
      </c>
      <c r="BD267" s="500">
        <f t="shared" si="24"/>
        <v>5</v>
      </c>
      <c r="BE267" s="500">
        <f t="shared" si="25"/>
        <v>5</v>
      </c>
      <c r="BF267" s="500">
        <f t="shared" si="26"/>
        <v>12</v>
      </c>
      <c r="BG267" s="500">
        <f>IF($BE267="","",INDEX(安値!$E267:$CZ267,1,$BE267+1))</f>
        <v>1220</v>
      </c>
      <c r="BH267" s="500">
        <f>IF($BF267="","",INDEX(安値!$E267:$CZ267,1,$BF267+1))</f>
        <v>1328</v>
      </c>
      <c r="BI267" s="500">
        <f>IF($BF267="","",MAX(INDEX(高値!$E267:$CZ267,1,$BE267+1):INDEX(高値!$E267:$CZ267,1,$BF267+1)))</f>
        <v>1438</v>
      </c>
      <c r="BJ267" s="500">
        <f>IF($BF267="","",AVERAGE(INDEX(終値!$E267:$CZ267,1,$BF267+1):INDEX(終値!$E267:$CZ267,1,$BF267+20))-2*STDEVP(INDEX(終値!$E267:$CZ267,1,$BF267+1):INDEX(終値!$E267:$CZ267,1,$BF267+20)))</f>
        <v>1359.2406292497171</v>
      </c>
      <c r="BK267" s="500">
        <f>IF($BE267="","",AVERAGE(INDEX(終値!$E267:$CZ267,1,$BE267+1):INDEX(終値!$E267:$CZ267,1,$BE267+20))-2*STDEVP(INDEX(終値!$E267:$CZ267,1,$BE267+1):INDEX(終値!$E267:$CZ267,1,$BE267+20)))</f>
        <v>1214.4003835428314</v>
      </c>
      <c r="BL267" s="500">
        <f t="shared" si="27"/>
        <v>4</v>
      </c>
      <c r="BM267" s="500">
        <f t="shared" si="28"/>
        <v>4</v>
      </c>
      <c r="BN267" s="500">
        <f t="shared" si="29"/>
        <v>15</v>
      </c>
      <c r="BO267" s="500">
        <f>IF($BM267="","",INDEX(高値!$E267:$CZ267,1,$BM267+1))</f>
        <v>1396</v>
      </c>
      <c r="BP267" s="500">
        <f>IF($BN267="","",INDEX(高値!$E267:$CZ267,1,$BN267+1))</f>
        <v>1579</v>
      </c>
      <c r="BQ267" s="500">
        <f>IF($BN267="","",MIN(INDEX(安値!$E267:$CZ267,1,$BM267+1):INDEX(安値!$E267:$CZ267,1,$BN267+1)))</f>
        <v>1220</v>
      </c>
      <c r="BR267" s="500">
        <f>IF($BN267="","",AVERAGE(INDEX(終値!$E267:$CZ267,1,$BN267+1):INDEX(終値!$E267:$CZ267,1,$BN267+20))+2*STDEVP(INDEX(終値!$E267:$CZ267,1,$BN267+1):INDEX(終値!$E267:$CZ267,1,$BN267+20)))</f>
        <v>1667.9139410679113</v>
      </c>
      <c r="BS267" s="500">
        <f>IF($BM267="","",AVERAGE(INDEX(終値!$E267:$CZ267,1,$BM267+1):INDEX(終値!$E267:$CZ267,1,$BM267+20))+2*STDEVP(INDEX(終値!$E267:$CZ267,1,$BM267+1):INDEX(終値!$E267:$CZ267,1,$BM267+20)))</f>
        <v>1715.8952199870096</v>
      </c>
      <c r="BT267" s="497" t="str">
        <f>IFERROR(IF(AND($BD267&gt;=2,ABS($BG267-$BH267)/$BH267&lt;=BB設定!$B$12,$BI267&gt;=MAX($BH267,$BG267)*(1+BB設定!$B$13),終値!E267&gt;$BG267),IF(OR(終値!E267&gt;=$BI267,AND($BH267&lt;$BJ267,$BG267&gt;=$BK267)),"二番底W▲","二番底W形成"),IF(AND($BL267&gt;=2,ABS($BO267-$BP267)/$BP267&lt;=BB設定!$B$12,$BQ267&lt;=MIN($BP267,$BO267)*(1-BB設定!$B$13),終値!E267&lt;$BO267),IF(OR(終値!E267&lt;=$BQ267,AND($BP267&gt;$BR267,$BO267&lt;=$BS267)),"二番天井M▼","二番天井M形成"),"－")),"－")</f>
        <v>－</v>
      </c>
    </row>
    <row r="268" spans="2:72">
      <c r="B268" s="500" t="str">
        <f>IF(終値!A268="","",IF(AND(安値!G268&lt;安値!F268,安値!G268&lt;安値!E268,安値!G268&lt;安値!H268,安値!G268&lt;安値!I268),2,""))</f>
        <v/>
      </c>
      <c r="C268" s="500" t="str">
        <f>IF(終値!A268="","",IF(AND(安値!H268&lt;安値!G268,安値!H268&lt;安値!F268,安値!H268&lt;安値!I268,安値!H268&lt;安値!J268),3,""))</f>
        <v/>
      </c>
      <c r="D268" s="500" t="str">
        <f>IF(終値!A268="","",IF(AND(安値!I268&lt;安値!H268,安値!I268&lt;安値!G268,安値!I268&lt;安値!J268,安値!I268&lt;安値!K268),4,""))</f>
        <v/>
      </c>
      <c r="E268" s="500" t="str">
        <f>IF(終値!A268="","",IF(AND(安値!J268&lt;安値!I268,安値!J268&lt;安値!H268,安値!J268&lt;安値!K268,安値!J268&lt;安値!L268),5,""))</f>
        <v/>
      </c>
      <c r="F268" s="500" t="str">
        <f>IF(終値!A268="","",IF(AND(安値!K268&lt;安値!J268,安値!K268&lt;安値!I268,安値!K268&lt;安値!L268,安値!K268&lt;安値!M268),6,""))</f>
        <v/>
      </c>
      <c r="G268" s="500" t="str">
        <f>IF(終値!A268="","",IF(AND(安値!L268&lt;安値!K268,安値!L268&lt;安値!J268,安値!L268&lt;安値!M268,安値!L268&lt;安値!N268),7,""))</f>
        <v/>
      </c>
      <c r="H268" s="500" t="str">
        <f>IF(終値!A268="","",IF(AND(安値!M268&lt;安値!L268,安値!M268&lt;安値!K268,安値!M268&lt;安値!N268,安値!M268&lt;安値!O268),8,""))</f>
        <v/>
      </c>
      <c r="I268" s="500" t="str">
        <f>IF(終値!A268="","",IF(AND(安値!N268&lt;安値!M268,安値!N268&lt;安値!L268,安値!N268&lt;安値!O268,安値!N268&lt;安値!P268),9,""))</f>
        <v/>
      </c>
      <c r="J268" s="500" t="str">
        <f>IF(終値!A268="","",IF(AND(安値!O268&lt;安値!N268,安値!O268&lt;安値!M268,安値!O268&lt;安値!P268,安値!O268&lt;安値!Q268),10,""))</f>
        <v/>
      </c>
      <c r="K268" s="500" t="str">
        <f>IF(終値!A268="","",IF(AND(安値!P268&lt;安値!O268,安値!P268&lt;安値!N268,安値!P268&lt;安値!Q268,安値!P268&lt;安値!R268),11,""))</f>
        <v/>
      </c>
      <c r="L268" s="500" t="str">
        <f>IF(終値!A268="","",IF(AND(安値!Q268&lt;安値!P268,安値!Q268&lt;安値!O268,安値!Q268&lt;安値!R268,安値!Q268&lt;安値!S268),12,""))</f>
        <v/>
      </c>
      <c r="M268" s="500">
        <f>IF(終値!A268="","",IF(AND(安値!R268&lt;安値!Q268,安値!R268&lt;安値!P268,安値!R268&lt;安値!S268,安値!R268&lt;安値!T268),13,""))</f>
        <v>13</v>
      </c>
      <c r="N268" s="500" t="str">
        <f>IF(終値!A268="","",IF(AND(安値!S268&lt;安値!R268,安値!S268&lt;安値!Q268,安値!S268&lt;安値!T268,安値!S268&lt;安値!U268),14,""))</f>
        <v/>
      </c>
      <c r="O268" s="500" t="str">
        <f>IF(終値!A268="","",IF(AND(安値!T268&lt;安値!S268,安値!T268&lt;安値!R268,安値!T268&lt;安値!U268,安値!T268&lt;安値!V268),15,""))</f>
        <v/>
      </c>
      <c r="P268" s="500" t="str">
        <f>IF(終値!A268="","",IF(AND(安値!U268&lt;安値!T268,安値!U268&lt;安値!S268,安値!U268&lt;安値!V268,安値!U268&lt;安値!W268),16,""))</f>
        <v/>
      </c>
      <c r="Q268" s="500" t="str">
        <f>IF(終値!A268="","",IF(AND(安値!V268&lt;安値!U268,安値!V268&lt;安値!T268,安値!V268&lt;安値!W268,安値!V268&lt;安値!X268),17,""))</f>
        <v/>
      </c>
      <c r="R268" s="500" t="str">
        <f>IF(終値!A268="","",IF(AND(安値!W268&lt;安値!V268,安値!W268&lt;安値!U268,安値!W268&lt;安値!X268,安値!W268&lt;安値!Y268),18,""))</f>
        <v/>
      </c>
      <c r="S268" s="500">
        <f>IF(終値!A268="","",IF(AND(安値!X268&lt;安値!W268,安値!X268&lt;安値!V268,安値!X268&lt;安値!Y268,安値!X268&lt;安値!Z268),19,""))</f>
        <v>19</v>
      </c>
      <c r="T268" s="500" t="str">
        <f>IF(終値!A268="","",IF(AND(安値!Y268&lt;安値!X268,安値!Y268&lt;安値!W268,安値!Y268&lt;安値!Z268,安値!Y268&lt;安値!AA268),20,""))</f>
        <v/>
      </c>
      <c r="U268" s="500" t="str">
        <f>IF(終値!A268="","",IF(AND(安値!Z268&lt;安値!Y268,安値!Z268&lt;安値!X268,安値!Z268&lt;安値!AA268,安値!Z268&lt;安値!AB268),21,""))</f>
        <v/>
      </c>
      <c r="V268" s="500" t="str">
        <f>IF(終値!A268="","",IF(AND(安値!AA268&lt;安値!Z268,安値!AA268&lt;安値!Y268,安値!AA268&lt;安値!AB268,安値!AA268&lt;安値!AC268),22,""))</f>
        <v/>
      </c>
      <c r="W268" s="500" t="str">
        <f>IF(終値!A268="","",IF(AND(安値!AB268&lt;安値!AA268,安値!AB268&lt;安値!Z268,安値!AB268&lt;安値!AC268,安値!AB268&lt;安値!AD268),23,""))</f>
        <v/>
      </c>
      <c r="X268" s="500">
        <f>IF(終値!A268="","",IF(AND(安値!AC268&lt;安値!AB268,安値!AC268&lt;安値!AA268,安値!AC268&lt;安値!AD268,安値!AC268&lt;安値!AE268),24,""))</f>
        <v>24</v>
      </c>
      <c r="Y268" s="500" t="str">
        <f>IF(終値!A268="","",IF(AND(安値!AD268&lt;安値!AC268,安値!AD268&lt;安値!AB268,安値!AD268&lt;安値!AE268,安値!AD268&lt;安値!AF268),25,""))</f>
        <v/>
      </c>
      <c r="Z268" s="500" t="str">
        <f>IF(終値!A268="","",IF(AND(安値!AE268&lt;安値!AD268,安値!AE268&lt;安値!AC268,安値!AE268&lt;安値!AF268,安値!AE268&lt;安値!AG268),26,""))</f>
        <v/>
      </c>
      <c r="AA268" s="500" t="str">
        <f>IF(終値!A268="","",IF(AND(安値!AF268&lt;安値!AE268,安値!AF268&lt;安値!AD268,安値!AF268&lt;安値!AG268,安値!AF268&lt;安値!AH268),27,""))</f>
        <v/>
      </c>
      <c r="AB268" s="500" t="str">
        <f>IF(終値!A268="","",IF(AND(安値!AG268&lt;安値!AF268,安値!AG268&lt;安値!AE268,安値!AG268&lt;安値!AH268,安値!AG268&lt;安値!AI268),28,""))</f>
        <v/>
      </c>
      <c r="AC268" s="500" t="str">
        <f>IF(終値!A268="","",IF(AND(高値!G268&gt;高値!F268,高値!G268&gt;高値!E268,高値!G268&gt;高値!H268,高値!G268&gt;高値!I268),2,""))</f>
        <v/>
      </c>
      <c r="AD268" s="500" t="str">
        <f>IF(終値!A268="","",IF(AND(高値!H268&gt;高値!G268,高値!H268&gt;高値!F268,高値!H268&gt;高値!I268,高値!H268&gt;高値!J268),3,""))</f>
        <v/>
      </c>
      <c r="AE268" s="500" t="str">
        <f>IF(終値!A268="","",IF(AND(高値!I268&gt;高値!H268,高値!I268&gt;高値!G268,高値!I268&gt;高値!J268,高値!I268&gt;高値!K268),4,""))</f>
        <v/>
      </c>
      <c r="AF268" s="500" t="str">
        <f>IF(終値!A268="","",IF(AND(高値!J268&gt;高値!I268,高値!J268&gt;高値!H268,高値!J268&gt;高値!K268,高値!J268&gt;高値!L268),5,""))</f>
        <v/>
      </c>
      <c r="AG268" s="500" t="str">
        <f>IF(終値!A268="","",IF(AND(高値!K268&gt;高値!J268,高値!K268&gt;高値!I268,高値!K268&gt;高値!L268,高値!K268&gt;高値!M268),6,""))</f>
        <v/>
      </c>
      <c r="AH268" s="500" t="str">
        <f>IF(終値!A268="","",IF(AND(高値!L268&gt;高値!K268,高値!L268&gt;高値!J268,高値!L268&gt;高値!M268,高値!L268&gt;高値!N268),7,""))</f>
        <v/>
      </c>
      <c r="AI268" s="500" t="str">
        <f>IF(終値!A268="","",IF(AND(高値!M268&gt;高値!L268,高値!M268&gt;高値!K268,高値!M268&gt;高値!N268,高値!M268&gt;高値!O268),8,""))</f>
        <v/>
      </c>
      <c r="AJ268" s="500" t="str">
        <f>IF(終値!A268="","",IF(AND(高値!N268&gt;高値!M268,高値!N268&gt;高値!L268,高値!N268&gt;高値!O268,高値!N268&gt;高値!P268),9,""))</f>
        <v/>
      </c>
      <c r="AK268" s="500">
        <f>IF(終値!A268="","",IF(AND(高値!O268&gt;高値!N268,高値!O268&gt;高値!M268,高値!O268&gt;高値!P268,高値!O268&gt;高値!Q268),10,""))</f>
        <v>10</v>
      </c>
      <c r="AL268" s="500" t="str">
        <f>IF(終値!A268="","",IF(AND(高値!P268&gt;高値!O268,高値!P268&gt;高値!N268,高値!P268&gt;高値!Q268,高値!P268&gt;高値!R268),11,""))</f>
        <v/>
      </c>
      <c r="AM268" s="500" t="str">
        <f>IF(終値!A268="","",IF(AND(高値!Q268&gt;高値!P268,高値!Q268&gt;高値!O268,高値!Q268&gt;高値!R268,高値!Q268&gt;高値!S268),12,""))</f>
        <v/>
      </c>
      <c r="AN268" s="500" t="str">
        <f>IF(終値!A268="","",IF(AND(高値!R268&gt;高値!Q268,高値!R268&gt;高値!P268,高値!R268&gt;高値!S268,高値!R268&gt;高値!T268),13,""))</f>
        <v/>
      </c>
      <c r="AO268" s="500" t="str">
        <f>IF(終値!A268="","",IF(AND(高値!S268&gt;高値!R268,高値!S268&gt;高値!Q268,高値!S268&gt;高値!T268,高値!S268&gt;高値!U268),14,""))</f>
        <v/>
      </c>
      <c r="AP268" s="500">
        <f>IF(終値!A268="","",IF(AND(高値!T268&gt;高値!S268,高値!T268&gt;高値!R268,高値!T268&gt;高値!U268,高値!T268&gt;高値!V268),15,""))</f>
        <v>15</v>
      </c>
      <c r="AQ268" s="500" t="str">
        <f>IF(終値!A268="","",IF(AND(高値!U268&gt;高値!T268,高値!U268&gt;高値!S268,高値!U268&gt;高値!V268,高値!U268&gt;高値!W268),16,""))</f>
        <v/>
      </c>
      <c r="AR268" s="500" t="str">
        <f>IF(終値!A268="","",IF(AND(高値!V268&gt;高値!U268,高値!V268&gt;高値!T268,高値!V268&gt;高値!W268,高値!V268&gt;高値!X268),17,""))</f>
        <v/>
      </c>
      <c r="AS268" s="500" t="str">
        <f>IF(終値!A268="","",IF(AND(高値!W268&gt;高値!V268,高値!W268&gt;高値!U268,高値!W268&gt;高値!X268,高値!W268&gt;高値!Y268),18,""))</f>
        <v/>
      </c>
      <c r="AT268" s="500" t="str">
        <f>IF(終値!A268="","",IF(AND(高値!X268&gt;高値!W268,高値!X268&gt;高値!V268,高値!X268&gt;高値!Y268,高値!X268&gt;高値!Z268),19,""))</f>
        <v/>
      </c>
      <c r="AU268" s="500" t="str">
        <f>IF(終値!A268="","",IF(AND(高値!Y268&gt;高値!X268,高値!Y268&gt;高値!W268,高値!Y268&gt;高値!Z268,高値!Y268&gt;高値!AA268),20,""))</f>
        <v/>
      </c>
      <c r="AV268" s="500">
        <f>IF(終値!A268="","",IF(AND(高値!Z268&gt;高値!Y268,高値!Z268&gt;高値!X268,高値!Z268&gt;高値!AA268,高値!Z268&gt;高値!AB268),21,""))</f>
        <v>21</v>
      </c>
      <c r="AW268" s="500" t="str">
        <f>IF(終値!A268="","",IF(AND(高値!AA268&gt;高値!Z268,高値!AA268&gt;高値!Y268,高値!AA268&gt;高値!AB268,高値!AA268&gt;高値!AC268),22,""))</f>
        <v/>
      </c>
      <c r="AX268" s="500" t="str">
        <f>IF(終値!A268="","",IF(AND(高値!AB268&gt;高値!AA268,高値!AB268&gt;高値!Z268,高値!AB268&gt;高値!AC268,高値!AB268&gt;高値!AD268),23,""))</f>
        <v/>
      </c>
      <c r="AY268" s="500" t="str">
        <f>IF(終値!A268="","",IF(AND(高値!AC268&gt;高値!AB268,高値!AC268&gt;高値!AA268,高値!AC268&gt;高値!AD268,高値!AC268&gt;高値!AE268),24,""))</f>
        <v/>
      </c>
      <c r="AZ268" s="500" t="str">
        <f>IF(終値!A268="","",IF(AND(高値!AD268&gt;高値!AC268,高値!AD268&gt;高値!AB268,高値!AD268&gt;高値!AE268,高値!AD268&gt;高値!AF268),25,""))</f>
        <v/>
      </c>
      <c r="BA268" s="500" t="str">
        <f>IF(終値!A268="","",IF(AND(高値!AE268&gt;高値!AD268,高値!AE268&gt;高値!AC268,高値!AE268&gt;高値!AF268,高値!AE268&gt;高値!AG268),26,""))</f>
        <v/>
      </c>
      <c r="BB268" s="500" t="str">
        <f>IF(終値!A268="","",IF(AND(高値!AF268&gt;高値!AE268,高値!AF268&gt;高値!AD268,高値!AF268&gt;高値!AG268,高値!AF268&gt;高値!AH268),27,""))</f>
        <v/>
      </c>
      <c r="BC268" s="500" t="str">
        <f>IF(終値!A268="","",IF(AND(高値!AG268&gt;高値!AF268,高値!AG268&gt;高値!AE268,高値!AG268&gt;高値!AH268,高値!AG268&gt;高値!AI268),28,""))</f>
        <v/>
      </c>
      <c r="BD268" s="500">
        <f t="shared" si="24"/>
        <v>3</v>
      </c>
      <c r="BE268" s="500">
        <f t="shared" si="25"/>
        <v>13</v>
      </c>
      <c r="BF268" s="500">
        <f t="shared" si="26"/>
        <v>19</v>
      </c>
      <c r="BG268" s="500">
        <f>IF($BE268="","",INDEX(安値!$E268:$CZ268,1,$BE268+1))</f>
        <v>4320</v>
      </c>
      <c r="BH268" s="500">
        <f>IF($BF268="","",INDEX(安値!$E268:$CZ268,1,$BF268+1))</f>
        <v>4620</v>
      </c>
      <c r="BI268" s="500">
        <f>IF($BF268="","",MAX(INDEX(高値!$E268:$CZ268,1,$BE268+1):INDEX(高値!$E268:$CZ268,1,$BF268+1)))</f>
        <v>5220</v>
      </c>
      <c r="BJ268" s="500">
        <f>IF($BF268="","",AVERAGE(INDEX(終値!$E268:$CZ268,1,$BF268+1):INDEX(終値!$E268:$CZ268,1,$BF268+20))-2*STDEVP(INDEX(終値!$E268:$CZ268,1,$BF268+1):INDEX(終値!$E268:$CZ268,1,$BF268+20)))</f>
        <v>4506.7528581504139</v>
      </c>
      <c r="BK268" s="500">
        <f>IF($BE268="","",AVERAGE(INDEX(終値!$E268:$CZ268,1,$BE268+1):INDEX(終値!$E268:$CZ268,1,$BE268+20))-2*STDEVP(INDEX(終値!$E268:$CZ268,1,$BE268+1):INDEX(終値!$E268:$CZ268,1,$BE268+20)))</f>
        <v>4516.3348299953905</v>
      </c>
      <c r="BL268" s="500">
        <f t="shared" si="27"/>
        <v>3</v>
      </c>
      <c r="BM268" s="500">
        <f t="shared" si="28"/>
        <v>10</v>
      </c>
      <c r="BN268" s="500">
        <f t="shared" si="29"/>
        <v>15</v>
      </c>
      <c r="BO268" s="500">
        <f>IF($BM268="","",INDEX(高値!$E268:$CZ268,1,$BM268+1))</f>
        <v>4830</v>
      </c>
      <c r="BP268" s="500">
        <f>IF($BN268="","",INDEX(高値!$E268:$CZ268,1,$BN268+1))</f>
        <v>5220</v>
      </c>
      <c r="BQ268" s="500">
        <f>IF($BN268="","",MIN(INDEX(安値!$E268:$CZ268,1,$BM268+1):INDEX(安値!$E268:$CZ268,1,$BN268+1)))</f>
        <v>4320</v>
      </c>
      <c r="BR268" s="500">
        <f>IF($BN268="","",AVERAGE(INDEX(終値!$E268:$CZ268,1,$BN268+1):INDEX(終値!$E268:$CZ268,1,$BN268+20))+2*STDEVP(INDEX(終値!$E268:$CZ268,1,$BN268+1):INDEX(終値!$E268:$CZ268,1,$BN268+20)))</f>
        <v>5487.1359361366067</v>
      </c>
      <c r="BS268" s="500">
        <f>IF($BM268="","",AVERAGE(INDEX(終値!$E268:$CZ268,1,$BM268+1):INDEX(終値!$E268:$CZ268,1,$BM268+20))+2*STDEVP(INDEX(終値!$E268:$CZ268,1,$BM268+1):INDEX(終値!$E268:$CZ268,1,$BM268+20)))</f>
        <v>5216.0987723350117</v>
      </c>
      <c r="BT268" s="497" t="str">
        <f>IFERROR(IF(AND($BD268&gt;=2,ABS($BG268-$BH268)/$BH268&lt;=BB設定!$B$12,$BI268&gt;=MAX($BH268,$BG268)*(1+BB設定!$B$13),終値!E268&gt;$BG268),IF(OR(終値!E268&gt;=$BI268,AND($BH268&lt;$BJ268,$BG268&gt;=$BK268)),"二番底W▲","二番底W形成"),IF(AND($BL268&gt;=2,ABS($BO268-$BP268)/$BP268&lt;=BB設定!$B$12,$BQ268&lt;=MIN($BP268,$BO268)*(1-BB設定!$B$13),終値!E268&lt;$BO268),IF(OR(終値!E268&lt;=$BQ268,AND($BP268&gt;$BR268,$BO268&lt;=$BS268)),"二番天井M▼","二番天井M形成"),"－")),"－")</f>
        <v>－</v>
      </c>
    </row>
    <row r="269" spans="2:72">
      <c r="B269" s="500" t="str">
        <f>IF(終値!A269="","",IF(AND(安値!G269&lt;安値!F269,安値!G269&lt;安値!E269,安値!G269&lt;安値!H269,安値!G269&lt;安値!I269),2,""))</f>
        <v/>
      </c>
      <c r="C269" s="500" t="str">
        <f>IF(終値!A269="","",IF(AND(安値!H269&lt;安値!G269,安値!H269&lt;安値!F269,安値!H269&lt;安値!I269,安値!H269&lt;安値!J269),3,""))</f>
        <v/>
      </c>
      <c r="D269" s="500" t="str">
        <f>IF(終値!A269="","",IF(AND(安値!I269&lt;安値!H269,安値!I269&lt;安値!G269,安値!I269&lt;安値!J269,安値!I269&lt;安値!K269),4,""))</f>
        <v/>
      </c>
      <c r="E269" s="500" t="str">
        <f>IF(終値!A269="","",IF(AND(安値!J269&lt;安値!I269,安値!J269&lt;安値!H269,安値!J269&lt;安値!K269,安値!J269&lt;安値!L269),5,""))</f>
        <v/>
      </c>
      <c r="F269" s="500">
        <f>IF(終値!A269="","",IF(AND(安値!K269&lt;安値!J269,安値!K269&lt;安値!I269,安値!K269&lt;安値!L269,安値!K269&lt;安値!M269),6,""))</f>
        <v>6</v>
      </c>
      <c r="G269" s="500" t="str">
        <f>IF(終値!A269="","",IF(AND(安値!L269&lt;安値!K269,安値!L269&lt;安値!J269,安値!L269&lt;安値!M269,安値!L269&lt;安値!N269),7,""))</f>
        <v/>
      </c>
      <c r="H269" s="500" t="str">
        <f>IF(終値!A269="","",IF(AND(安値!M269&lt;安値!L269,安値!M269&lt;安値!K269,安値!M269&lt;安値!N269,安値!M269&lt;安値!O269),8,""))</f>
        <v/>
      </c>
      <c r="I269" s="500" t="str">
        <f>IF(終値!A269="","",IF(AND(安値!N269&lt;安値!M269,安値!N269&lt;安値!L269,安値!N269&lt;安値!O269,安値!N269&lt;安値!P269),9,""))</f>
        <v/>
      </c>
      <c r="J269" s="500" t="str">
        <f>IF(終値!A269="","",IF(AND(安値!O269&lt;安値!N269,安値!O269&lt;安値!M269,安値!O269&lt;安値!P269,安値!O269&lt;安値!Q269),10,""))</f>
        <v/>
      </c>
      <c r="K269" s="500" t="str">
        <f>IF(終値!A269="","",IF(AND(安値!P269&lt;安値!O269,安値!P269&lt;安値!N269,安値!P269&lt;安値!Q269,安値!P269&lt;安値!R269),11,""))</f>
        <v/>
      </c>
      <c r="L269" s="500" t="str">
        <f>IF(終値!A269="","",IF(AND(安値!Q269&lt;安値!P269,安値!Q269&lt;安値!O269,安値!Q269&lt;安値!R269,安値!Q269&lt;安値!S269),12,""))</f>
        <v/>
      </c>
      <c r="M269" s="500">
        <f>IF(終値!A269="","",IF(AND(安値!R269&lt;安値!Q269,安値!R269&lt;安値!P269,安値!R269&lt;安値!S269,安値!R269&lt;安値!T269),13,""))</f>
        <v>13</v>
      </c>
      <c r="N269" s="500" t="str">
        <f>IF(終値!A269="","",IF(AND(安値!S269&lt;安値!R269,安値!S269&lt;安値!Q269,安値!S269&lt;安値!T269,安値!S269&lt;安値!U269),14,""))</f>
        <v/>
      </c>
      <c r="O269" s="500" t="str">
        <f>IF(終値!A269="","",IF(AND(安値!T269&lt;安値!S269,安値!T269&lt;安値!R269,安値!T269&lt;安値!U269,安値!T269&lt;安値!V269),15,""))</f>
        <v/>
      </c>
      <c r="P269" s="500">
        <f>IF(終値!A269="","",IF(AND(安値!U269&lt;安値!T269,安値!U269&lt;安値!S269,安値!U269&lt;安値!V269,安値!U269&lt;安値!W269),16,""))</f>
        <v>16</v>
      </c>
      <c r="Q269" s="500" t="str">
        <f>IF(終値!A269="","",IF(AND(安値!V269&lt;安値!U269,安値!V269&lt;安値!T269,安値!V269&lt;安値!W269,安値!V269&lt;安値!X269),17,""))</f>
        <v/>
      </c>
      <c r="R269" s="500" t="str">
        <f>IF(終値!A269="","",IF(AND(安値!W269&lt;安値!V269,安値!W269&lt;安値!U269,安値!W269&lt;安値!X269,安値!W269&lt;安値!Y269),18,""))</f>
        <v/>
      </c>
      <c r="S269" s="500" t="str">
        <f>IF(終値!A269="","",IF(AND(安値!X269&lt;安値!W269,安値!X269&lt;安値!V269,安値!X269&lt;安値!Y269,安値!X269&lt;安値!Z269),19,""))</f>
        <v/>
      </c>
      <c r="T269" s="500" t="str">
        <f>IF(終値!A269="","",IF(AND(安値!Y269&lt;安値!X269,安値!Y269&lt;安値!W269,安値!Y269&lt;安値!Z269,安値!Y269&lt;安値!AA269),20,""))</f>
        <v/>
      </c>
      <c r="U269" s="500" t="str">
        <f>IF(終値!A269="","",IF(AND(安値!Z269&lt;安値!Y269,安値!Z269&lt;安値!X269,安値!Z269&lt;安値!AA269,安値!Z269&lt;安値!AB269),21,""))</f>
        <v/>
      </c>
      <c r="V269" s="500" t="str">
        <f>IF(終値!A269="","",IF(AND(安値!AA269&lt;安値!Z269,安値!AA269&lt;安値!Y269,安値!AA269&lt;安値!AB269,安値!AA269&lt;安値!AC269),22,""))</f>
        <v/>
      </c>
      <c r="W269" s="500" t="str">
        <f>IF(終値!A269="","",IF(AND(安値!AB269&lt;安値!AA269,安値!AB269&lt;安値!Z269,安値!AB269&lt;安値!AC269,安値!AB269&lt;安値!AD269),23,""))</f>
        <v/>
      </c>
      <c r="X269" s="500" t="str">
        <f>IF(終値!A269="","",IF(AND(安値!AC269&lt;安値!AB269,安値!AC269&lt;安値!AA269,安値!AC269&lt;安値!AD269,安値!AC269&lt;安値!AE269),24,""))</f>
        <v/>
      </c>
      <c r="Y269" s="500" t="str">
        <f>IF(終値!A269="","",IF(AND(安値!AD269&lt;安値!AC269,安値!AD269&lt;安値!AB269,安値!AD269&lt;安値!AE269,安値!AD269&lt;安値!AF269),25,""))</f>
        <v/>
      </c>
      <c r="Z269" s="500" t="str">
        <f>IF(終値!A269="","",IF(AND(安値!AE269&lt;安値!AD269,安値!AE269&lt;安値!AC269,安値!AE269&lt;安値!AF269,安値!AE269&lt;安値!AG269),26,""))</f>
        <v/>
      </c>
      <c r="AA269" s="500" t="str">
        <f>IF(終値!A269="","",IF(AND(安値!AF269&lt;安値!AE269,安値!AF269&lt;安値!AD269,安値!AF269&lt;安値!AG269,安値!AF269&lt;安値!AH269),27,""))</f>
        <v/>
      </c>
      <c r="AB269" s="500" t="str">
        <f>IF(終値!A269="","",IF(AND(安値!AG269&lt;安値!AF269,安値!AG269&lt;安値!AE269,安値!AG269&lt;安値!AH269,安値!AG269&lt;安値!AI269),28,""))</f>
        <v/>
      </c>
      <c r="AC269" s="500" t="str">
        <f>IF(終値!A269="","",IF(AND(高値!G269&gt;高値!F269,高値!G269&gt;高値!E269,高値!G269&gt;高値!H269,高値!G269&gt;高値!I269),2,""))</f>
        <v/>
      </c>
      <c r="AD269" s="500" t="str">
        <f>IF(終値!A269="","",IF(AND(高値!H269&gt;高値!G269,高値!H269&gt;高値!F269,高値!H269&gt;高値!I269,高値!H269&gt;高値!J269),3,""))</f>
        <v/>
      </c>
      <c r="AE269" s="500" t="str">
        <f>IF(終値!A269="","",IF(AND(高値!I269&gt;高値!H269,高値!I269&gt;高値!G269,高値!I269&gt;高値!J269,高値!I269&gt;高値!K269),4,""))</f>
        <v/>
      </c>
      <c r="AF269" s="500" t="str">
        <f>IF(終値!A269="","",IF(AND(高値!J269&gt;高値!I269,高値!J269&gt;高値!H269,高値!J269&gt;高値!K269,高値!J269&gt;高値!L269),5,""))</f>
        <v/>
      </c>
      <c r="AG269" s="500" t="str">
        <f>IF(終値!A269="","",IF(AND(高値!K269&gt;高値!J269,高値!K269&gt;高値!I269,高値!K269&gt;高値!L269,高値!K269&gt;高値!M269),6,""))</f>
        <v/>
      </c>
      <c r="AH269" s="500" t="str">
        <f>IF(終値!A269="","",IF(AND(高値!L269&gt;高値!K269,高値!L269&gt;高値!J269,高値!L269&gt;高値!M269,高値!L269&gt;高値!N269),7,""))</f>
        <v/>
      </c>
      <c r="AI269" s="500" t="str">
        <f>IF(終値!A269="","",IF(AND(高値!M269&gt;高値!L269,高値!M269&gt;高値!K269,高値!M269&gt;高値!N269,高値!M269&gt;高値!O269),8,""))</f>
        <v/>
      </c>
      <c r="AJ269" s="500" t="str">
        <f>IF(終値!A269="","",IF(AND(高値!N269&gt;高値!M269,高値!N269&gt;高値!L269,高値!N269&gt;高値!O269,高値!N269&gt;高値!P269),9,""))</f>
        <v/>
      </c>
      <c r="AK269" s="500" t="str">
        <f>IF(終値!A269="","",IF(AND(高値!O269&gt;高値!N269,高値!O269&gt;高値!M269,高値!O269&gt;高値!P269,高値!O269&gt;高値!Q269),10,""))</f>
        <v/>
      </c>
      <c r="AL269" s="500">
        <f>IF(終値!A269="","",IF(AND(高値!P269&gt;高値!O269,高値!P269&gt;高値!N269,高値!P269&gt;高値!Q269,高値!P269&gt;高値!R269),11,""))</f>
        <v>11</v>
      </c>
      <c r="AM269" s="500" t="str">
        <f>IF(終値!A269="","",IF(AND(高値!Q269&gt;高値!P269,高値!Q269&gt;高値!O269,高値!Q269&gt;高値!R269,高値!Q269&gt;高値!S269),12,""))</f>
        <v/>
      </c>
      <c r="AN269" s="500" t="str">
        <f>IF(終値!A269="","",IF(AND(高値!R269&gt;高値!Q269,高値!R269&gt;高値!P269,高値!R269&gt;高値!S269,高値!R269&gt;高値!T269),13,""))</f>
        <v/>
      </c>
      <c r="AO269" s="500" t="str">
        <f>IF(終値!A269="","",IF(AND(高値!S269&gt;高値!R269,高値!S269&gt;高値!Q269,高値!S269&gt;高値!T269,高値!S269&gt;高値!U269),14,""))</f>
        <v/>
      </c>
      <c r="AP269" s="500">
        <f>IF(終値!A269="","",IF(AND(高値!T269&gt;高値!S269,高値!T269&gt;高値!R269,高値!T269&gt;高値!U269,高値!T269&gt;高値!V269),15,""))</f>
        <v>15</v>
      </c>
      <c r="AQ269" s="500" t="str">
        <f>IF(終値!A269="","",IF(AND(高値!U269&gt;高値!T269,高値!U269&gt;高値!S269,高値!U269&gt;高値!V269,高値!U269&gt;高値!W269),16,""))</f>
        <v/>
      </c>
      <c r="AR269" s="500" t="str">
        <f>IF(終値!A269="","",IF(AND(高値!V269&gt;高値!U269,高値!V269&gt;高値!T269,高値!V269&gt;高値!W269,高値!V269&gt;高値!X269),17,""))</f>
        <v/>
      </c>
      <c r="AS269" s="500" t="str">
        <f>IF(終値!A269="","",IF(AND(高値!W269&gt;高値!V269,高値!W269&gt;高値!U269,高値!W269&gt;高値!X269,高値!W269&gt;高値!Y269),18,""))</f>
        <v/>
      </c>
      <c r="AT269" s="500" t="str">
        <f>IF(終値!A269="","",IF(AND(高値!X269&gt;高値!W269,高値!X269&gt;高値!V269,高値!X269&gt;高値!Y269,高値!X269&gt;高値!Z269),19,""))</f>
        <v/>
      </c>
      <c r="AU269" s="500" t="str">
        <f>IF(終値!A269="","",IF(AND(高値!Y269&gt;高値!X269,高値!Y269&gt;高値!W269,高値!Y269&gt;高値!Z269,高値!Y269&gt;高値!AA269),20,""))</f>
        <v/>
      </c>
      <c r="AV269" s="500" t="str">
        <f>IF(終値!A269="","",IF(AND(高値!Z269&gt;高値!Y269,高値!Z269&gt;高値!X269,高値!Z269&gt;高値!AA269,高値!Z269&gt;高値!AB269),21,""))</f>
        <v/>
      </c>
      <c r="AW269" s="500">
        <f>IF(終値!A269="","",IF(AND(高値!AA269&gt;高値!Z269,高値!AA269&gt;高値!Y269,高値!AA269&gt;高値!AB269,高値!AA269&gt;高値!AC269),22,""))</f>
        <v>22</v>
      </c>
      <c r="AX269" s="500" t="str">
        <f>IF(終値!A269="","",IF(AND(高値!AB269&gt;高値!AA269,高値!AB269&gt;高値!Z269,高値!AB269&gt;高値!AC269,高値!AB269&gt;高値!AD269),23,""))</f>
        <v/>
      </c>
      <c r="AY269" s="500" t="str">
        <f>IF(終値!A269="","",IF(AND(高値!AC269&gt;高値!AB269,高値!AC269&gt;高値!AA269,高値!AC269&gt;高値!AD269,高値!AC269&gt;高値!AE269),24,""))</f>
        <v/>
      </c>
      <c r="AZ269" s="500" t="str">
        <f>IF(終値!A269="","",IF(AND(高値!AD269&gt;高値!AC269,高値!AD269&gt;高値!AB269,高値!AD269&gt;高値!AE269,高値!AD269&gt;高値!AF269),25,""))</f>
        <v/>
      </c>
      <c r="BA269" s="500" t="str">
        <f>IF(終値!A269="","",IF(AND(高値!AE269&gt;高値!AD269,高値!AE269&gt;高値!AC269,高値!AE269&gt;高値!AF269,高値!AE269&gt;高値!AG269),26,""))</f>
        <v/>
      </c>
      <c r="BB269" s="500" t="str">
        <f>IF(終値!A269="","",IF(AND(高値!AF269&gt;高値!AE269,高値!AF269&gt;高値!AD269,高値!AF269&gt;高値!AG269,高値!AF269&gt;高値!AH269),27,""))</f>
        <v/>
      </c>
      <c r="BC269" s="500">
        <f>IF(終値!A269="","",IF(AND(高値!AG269&gt;高値!AF269,高値!AG269&gt;高値!AE269,高値!AG269&gt;高値!AH269,高値!AG269&gt;高値!AI269),28,""))</f>
        <v>28</v>
      </c>
      <c r="BD269" s="500">
        <f t="shared" si="24"/>
        <v>3</v>
      </c>
      <c r="BE269" s="500">
        <f t="shared" si="25"/>
        <v>6</v>
      </c>
      <c r="BF269" s="500">
        <f t="shared" si="26"/>
        <v>13</v>
      </c>
      <c r="BG269" s="500">
        <f>IF($BE269="","",INDEX(安値!$E269:$CZ269,1,$BE269+1))</f>
        <v>3480</v>
      </c>
      <c r="BH269" s="500">
        <f>IF($BF269="","",INDEX(安値!$E269:$CZ269,1,$BF269+1))</f>
        <v>3685</v>
      </c>
      <c r="BI269" s="500">
        <f>IF($BF269="","",MAX(INDEX(高値!$E269:$CZ269,1,$BE269+1):INDEX(高値!$E269:$CZ269,1,$BF269+1)))</f>
        <v>4165</v>
      </c>
      <c r="BJ269" s="500">
        <f>IF($BF269="","",AVERAGE(INDEX(終値!$E269:$CZ269,1,$BF269+1):INDEX(終値!$E269:$CZ269,1,$BF269+20))-2*STDEVP(INDEX(終値!$E269:$CZ269,1,$BF269+1):INDEX(終値!$E269:$CZ269,1,$BF269+20)))</f>
        <v>3589.0092221841469</v>
      </c>
      <c r="BK269" s="500">
        <f>IF($BE269="","",AVERAGE(INDEX(終値!$E269:$CZ269,1,$BE269+1):INDEX(終値!$E269:$CZ269,1,$BE269+20))-2*STDEVP(INDEX(終値!$E269:$CZ269,1,$BE269+1):INDEX(終値!$E269:$CZ269,1,$BE269+20)))</f>
        <v>3553.9570655591751</v>
      </c>
      <c r="BL269" s="500">
        <f t="shared" si="27"/>
        <v>4</v>
      </c>
      <c r="BM269" s="500">
        <f t="shared" si="28"/>
        <v>11</v>
      </c>
      <c r="BN269" s="500">
        <f t="shared" si="29"/>
        <v>15</v>
      </c>
      <c r="BO269" s="500">
        <f>IF($BM269="","",INDEX(高値!$E269:$CZ269,1,$BM269+1))</f>
        <v>4165</v>
      </c>
      <c r="BP269" s="500">
        <f>IF($BN269="","",INDEX(高値!$E269:$CZ269,1,$BN269+1))</f>
        <v>3930</v>
      </c>
      <c r="BQ269" s="500">
        <f>IF($BN269="","",MIN(INDEX(安値!$E269:$CZ269,1,$BM269+1):INDEX(安値!$E269:$CZ269,1,$BN269+1)))</f>
        <v>3685</v>
      </c>
      <c r="BR269" s="500">
        <f>IF($BN269="","",AVERAGE(INDEX(終値!$E269:$CZ269,1,$BN269+1):INDEX(終値!$E269:$CZ269,1,$BN269+20))+2*STDEVP(INDEX(終値!$E269:$CZ269,1,$BN269+1):INDEX(終値!$E269:$CZ269,1,$BN269+20)))</f>
        <v>4276.1255322098732</v>
      </c>
      <c r="BS269" s="500">
        <f>IF($BM269="","",AVERAGE(INDEX(終値!$E269:$CZ269,1,$BM269+1):INDEX(終値!$E269:$CZ269,1,$BM269+20))+2*STDEVP(INDEX(終値!$E269:$CZ269,1,$BM269+1):INDEX(終値!$E269:$CZ269,1,$BM269+20)))</f>
        <v>4272.7875343894602</v>
      </c>
      <c r="BT269" s="497" t="str">
        <f>IFERROR(IF(AND($BD269&gt;=2,ABS($BG269-$BH269)/$BH269&lt;=BB設定!$B$12,$BI269&gt;=MAX($BH269,$BG269)*(1+BB設定!$B$13),終値!E269&gt;$BG269),IF(OR(終値!E269&gt;=$BI269,AND($BH269&lt;$BJ269,$BG269&gt;=$BK269)),"二番底W▲","二番底W形成"),IF(AND($BL269&gt;=2,ABS($BO269-$BP269)/$BP269&lt;=BB設定!$B$12,$BQ269&lt;=MIN($BP269,$BO269)*(1-BB設定!$B$13),終値!E269&lt;$BO269),IF(OR(終値!E269&lt;=$BQ269,AND($BP269&gt;$BR269,$BO269&lt;=$BS269)),"二番天井M▼","二番天井M形成"),"－")),"－")</f>
        <v>－</v>
      </c>
    </row>
    <row r="270" spans="2:72">
      <c r="B270" s="500" t="str">
        <f>IF(終値!A270="","",IF(AND(安値!G270&lt;安値!F270,安値!G270&lt;安値!E270,安値!G270&lt;安値!H270,安値!G270&lt;安値!I270),2,""))</f>
        <v/>
      </c>
      <c r="C270" s="500" t="str">
        <f>IF(終値!A270="","",IF(AND(安値!H270&lt;安値!G270,安値!H270&lt;安値!F270,安値!H270&lt;安値!I270,安値!H270&lt;安値!J270),3,""))</f>
        <v/>
      </c>
      <c r="D270" s="500" t="str">
        <f>IF(終値!A270="","",IF(AND(安値!I270&lt;安値!H270,安値!I270&lt;安値!G270,安値!I270&lt;安値!J270,安値!I270&lt;安値!K270),4,""))</f>
        <v/>
      </c>
      <c r="E270" s="500">
        <f>IF(終値!A270="","",IF(AND(安値!J270&lt;安値!I270,安値!J270&lt;安値!H270,安値!J270&lt;安値!K270,安値!J270&lt;安値!L270),5,""))</f>
        <v>5</v>
      </c>
      <c r="F270" s="500" t="str">
        <f>IF(終値!A270="","",IF(AND(安値!K270&lt;安値!J270,安値!K270&lt;安値!I270,安値!K270&lt;安値!L270,安値!K270&lt;安値!M270),6,""))</f>
        <v/>
      </c>
      <c r="G270" s="500" t="str">
        <f>IF(終値!A270="","",IF(AND(安値!L270&lt;安値!K270,安値!L270&lt;安値!J270,安値!L270&lt;安値!M270,安値!L270&lt;安値!N270),7,""))</f>
        <v/>
      </c>
      <c r="H270" s="500" t="str">
        <f>IF(終値!A270="","",IF(AND(安値!M270&lt;安値!L270,安値!M270&lt;安値!K270,安値!M270&lt;安値!N270,安値!M270&lt;安値!O270),8,""))</f>
        <v/>
      </c>
      <c r="I270" s="500" t="str">
        <f>IF(終値!A270="","",IF(AND(安値!N270&lt;安値!M270,安値!N270&lt;安値!L270,安値!N270&lt;安値!O270,安値!N270&lt;安値!P270),9,""))</f>
        <v/>
      </c>
      <c r="J270" s="500" t="str">
        <f>IF(終値!A270="","",IF(AND(安値!O270&lt;安値!N270,安値!O270&lt;安値!M270,安値!O270&lt;安値!P270,安値!O270&lt;安値!Q270),10,""))</f>
        <v/>
      </c>
      <c r="K270" s="500" t="str">
        <f>IF(終値!A270="","",IF(AND(安値!P270&lt;安値!O270,安値!P270&lt;安値!N270,安値!P270&lt;安値!Q270,安値!P270&lt;安値!R270),11,""))</f>
        <v/>
      </c>
      <c r="L270" s="500" t="str">
        <f>IF(終値!A270="","",IF(AND(安値!Q270&lt;安値!P270,安値!Q270&lt;安値!O270,安値!Q270&lt;安値!R270,安値!Q270&lt;安値!S270),12,""))</f>
        <v/>
      </c>
      <c r="M270" s="500">
        <f>IF(終値!A270="","",IF(AND(安値!R270&lt;安値!Q270,安値!R270&lt;安値!P270,安値!R270&lt;安値!S270,安値!R270&lt;安値!T270),13,""))</f>
        <v>13</v>
      </c>
      <c r="N270" s="500" t="str">
        <f>IF(終値!A270="","",IF(AND(安値!S270&lt;安値!R270,安値!S270&lt;安値!Q270,安値!S270&lt;安値!T270,安値!S270&lt;安値!U270),14,""))</f>
        <v/>
      </c>
      <c r="O270" s="500" t="str">
        <f>IF(終値!A270="","",IF(AND(安値!T270&lt;安値!S270,安値!T270&lt;安値!R270,安値!T270&lt;安値!U270,安値!T270&lt;安値!V270),15,""))</f>
        <v/>
      </c>
      <c r="P270" s="500" t="str">
        <f>IF(終値!A270="","",IF(AND(安値!U270&lt;安値!T270,安値!U270&lt;安値!S270,安値!U270&lt;安値!V270,安値!U270&lt;安値!W270),16,""))</f>
        <v/>
      </c>
      <c r="Q270" s="500" t="str">
        <f>IF(終値!A270="","",IF(AND(安値!V270&lt;安値!U270,安値!V270&lt;安値!T270,安値!V270&lt;安値!W270,安値!V270&lt;安値!X270),17,""))</f>
        <v/>
      </c>
      <c r="R270" s="500">
        <f>IF(終値!A270="","",IF(AND(安値!W270&lt;安値!V270,安値!W270&lt;安値!U270,安値!W270&lt;安値!X270,安値!W270&lt;安値!Y270),18,""))</f>
        <v>18</v>
      </c>
      <c r="S270" s="500" t="str">
        <f>IF(終値!A270="","",IF(AND(安値!X270&lt;安値!W270,安値!X270&lt;安値!V270,安値!X270&lt;安値!Y270,安値!X270&lt;安値!Z270),19,""))</f>
        <v/>
      </c>
      <c r="T270" s="500" t="str">
        <f>IF(終値!A270="","",IF(AND(安値!Y270&lt;安値!X270,安値!Y270&lt;安値!W270,安値!Y270&lt;安値!Z270,安値!Y270&lt;安値!AA270),20,""))</f>
        <v/>
      </c>
      <c r="U270" s="500" t="str">
        <f>IF(終値!A270="","",IF(AND(安値!Z270&lt;安値!Y270,安値!Z270&lt;安値!X270,安値!Z270&lt;安値!AA270,安値!Z270&lt;安値!AB270),21,""))</f>
        <v/>
      </c>
      <c r="V270" s="500" t="str">
        <f>IF(終値!A270="","",IF(AND(安値!AA270&lt;安値!Z270,安値!AA270&lt;安値!Y270,安値!AA270&lt;安値!AB270,安値!AA270&lt;安値!AC270),22,""))</f>
        <v/>
      </c>
      <c r="W270" s="500" t="str">
        <f>IF(終値!A270="","",IF(AND(安値!AB270&lt;安値!AA270,安値!AB270&lt;安値!Z270,安値!AB270&lt;安値!AC270,安値!AB270&lt;安値!AD270),23,""))</f>
        <v/>
      </c>
      <c r="X270" s="500" t="str">
        <f>IF(終値!A270="","",IF(AND(安値!AC270&lt;安値!AB270,安値!AC270&lt;安値!AA270,安値!AC270&lt;安値!AD270,安値!AC270&lt;安値!AE270),24,""))</f>
        <v/>
      </c>
      <c r="Y270" s="500" t="str">
        <f>IF(終値!A270="","",IF(AND(安値!AD270&lt;安値!AC270,安値!AD270&lt;安値!AB270,安値!AD270&lt;安値!AE270,安値!AD270&lt;安値!AF270),25,""))</f>
        <v/>
      </c>
      <c r="Z270" s="500" t="str">
        <f>IF(終値!A270="","",IF(AND(安値!AE270&lt;安値!AD270,安値!AE270&lt;安値!AC270,安値!AE270&lt;安値!AF270,安値!AE270&lt;安値!AG270),26,""))</f>
        <v/>
      </c>
      <c r="AA270" s="500" t="str">
        <f>IF(終値!A270="","",IF(AND(安値!AF270&lt;安値!AE270,安値!AF270&lt;安値!AD270,安値!AF270&lt;安値!AG270,安値!AF270&lt;安値!AH270),27,""))</f>
        <v/>
      </c>
      <c r="AB270" s="500" t="str">
        <f>IF(終値!A270="","",IF(AND(安値!AG270&lt;安値!AF270,安値!AG270&lt;安値!AE270,安値!AG270&lt;安値!AH270,安値!AG270&lt;安値!AI270),28,""))</f>
        <v/>
      </c>
      <c r="AC270" s="500" t="str">
        <f>IF(終値!A270="","",IF(AND(高値!G270&gt;高値!F270,高値!G270&gt;高値!E270,高値!G270&gt;高値!H270,高値!G270&gt;高値!I270),2,""))</f>
        <v/>
      </c>
      <c r="AD270" s="500" t="str">
        <f>IF(終値!A270="","",IF(AND(高値!H270&gt;高値!G270,高値!H270&gt;高値!F270,高値!H270&gt;高値!I270,高値!H270&gt;高値!J270),3,""))</f>
        <v/>
      </c>
      <c r="AE270" s="500" t="str">
        <f>IF(終値!A270="","",IF(AND(高値!I270&gt;高値!H270,高値!I270&gt;高値!G270,高値!I270&gt;高値!J270,高値!I270&gt;高値!K270),4,""))</f>
        <v/>
      </c>
      <c r="AF270" s="500" t="str">
        <f>IF(終値!A270="","",IF(AND(高値!J270&gt;高値!I270,高値!J270&gt;高値!H270,高値!J270&gt;高値!K270,高値!J270&gt;高値!L270),5,""))</f>
        <v/>
      </c>
      <c r="AG270" s="500" t="str">
        <f>IF(終値!A270="","",IF(AND(高値!K270&gt;高値!J270,高値!K270&gt;高値!I270,高値!K270&gt;高値!L270,高値!K270&gt;高値!M270),6,""))</f>
        <v/>
      </c>
      <c r="AH270" s="500" t="str">
        <f>IF(終値!A270="","",IF(AND(高値!L270&gt;高値!K270,高値!L270&gt;高値!J270,高値!L270&gt;高値!M270,高値!L270&gt;高値!N270),7,""))</f>
        <v/>
      </c>
      <c r="AI270" s="500">
        <f>IF(終値!A270="","",IF(AND(高値!M270&gt;高値!L270,高値!M270&gt;高値!K270,高値!M270&gt;高値!N270,高値!M270&gt;高値!O270),8,""))</f>
        <v>8</v>
      </c>
      <c r="AJ270" s="500" t="str">
        <f>IF(終値!A270="","",IF(AND(高値!N270&gt;高値!M270,高値!N270&gt;高値!L270,高値!N270&gt;高値!O270,高値!N270&gt;高値!P270),9,""))</f>
        <v/>
      </c>
      <c r="AK270" s="500" t="str">
        <f>IF(終値!A270="","",IF(AND(高値!O270&gt;高値!N270,高値!O270&gt;高値!M270,高値!O270&gt;高値!P270,高値!O270&gt;高値!Q270),10,""))</f>
        <v/>
      </c>
      <c r="AL270" s="500" t="str">
        <f>IF(終値!A270="","",IF(AND(高値!P270&gt;高値!O270,高値!P270&gt;高値!N270,高値!P270&gt;高値!Q270,高値!P270&gt;高値!R270),11,""))</f>
        <v/>
      </c>
      <c r="AM270" s="500" t="str">
        <f>IF(終値!A270="","",IF(AND(高値!Q270&gt;高値!P270,高値!Q270&gt;高値!O270,高値!Q270&gt;高値!R270,高値!Q270&gt;高値!S270),12,""))</f>
        <v/>
      </c>
      <c r="AN270" s="500" t="str">
        <f>IF(終値!A270="","",IF(AND(高値!R270&gt;高値!Q270,高値!R270&gt;高値!P270,高値!R270&gt;高値!S270,高値!R270&gt;高値!T270),13,""))</f>
        <v/>
      </c>
      <c r="AO270" s="500" t="str">
        <f>IF(終値!A270="","",IF(AND(高値!S270&gt;高値!R270,高値!S270&gt;高値!Q270,高値!S270&gt;高値!T270,高値!S270&gt;高値!U270),14,""))</f>
        <v/>
      </c>
      <c r="AP270" s="500">
        <f>IF(終値!A270="","",IF(AND(高値!T270&gt;高値!S270,高値!T270&gt;高値!R270,高値!T270&gt;高値!U270,高値!T270&gt;高値!V270),15,""))</f>
        <v>15</v>
      </c>
      <c r="AQ270" s="500" t="str">
        <f>IF(終値!A270="","",IF(AND(高値!U270&gt;高値!T270,高値!U270&gt;高値!S270,高値!U270&gt;高値!V270,高値!U270&gt;高値!W270),16,""))</f>
        <v/>
      </c>
      <c r="AR270" s="500" t="str">
        <f>IF(終値!A270="","",IF(AND(高値!V270&gt;高値!U270,高値!V270&gt;高値!T270,高値!V270&gt;高値!W270,高値!V270&gt;高値!X270),17,""))</f>
        <v/>
      </c>
      <c r="AS270" s="500" t="str">
        <f>IF(終値!A270="","",IF(AND(高値!W270&gt;高値!V270,高値!W270&gt;高値!U270,高値!W270&gt;高値!X270,高値!W270&gt;高値!Y270),18,""))</f>
        <v/>
      </c>
      <c r="AT270" s="500" t="str">
        <f>IF(終値!A270="","",IF(AND(高値!X270&gt;高値!W270,高値!X270&gt;高値!V270,高値!X270&gt;高値!Y270,高値!X270&gt;高値!Z270),19,""))</f>
        <v/>
      </c>
      <c r="AU270" s="500" t="str">
        <f>IF(終値!A270="","",IF(AND(高値!Y270&gt;高値!X270,高値!Y270&gt;高値!W270,高値!Y270&gt;高値!Z270,高値!Y270&gt;高値!AA270),20,""))</f>
        <v/>
      </c>
      <c r="AV270" s="500" t="str">
        <f>IF(終値!A270="","",IF(AND(高値!Z270&gt;高値!Y270,高値!Z270&gt;高値!X270,高値!Z270&gt;高値!AA270,高値!Z270&gt;高値!AB270),21,""))</f>
        <v/>
      </c>
      <c r="AW270" s="500">
        <f>IF(終値!A270="","",IF(AND(高値!AA270&gt;高値!Z270,高値!AA270&gt;高値!Y270,高値!AA270&gt;高値!AB270,高値!AA270&gt;高値!AC270),22,""))</f>
        <v>22</v>
      </c>
      <c r="AX270" s="500" t="str">
        <f>IF(終値!A270="","",IF(AND(高値!AB270&gt;高値!AA270,高値!AB270&gt;高値!Z270,高値!AB270&gt;高値!AC270,高値!AB270&gt;高値!AD270),23,""))</f>
        <v/>
      </c>
      <c r="AY270" s="500" t="str">
        <f>IF(終値!A270="","",IF(AND(高値!AC270&gt;高値!AB270,高値!AC270&gt;高値!AA270,高値!AC270&gt;高値!AD270,高値!AC270&gt;高値!AE270),24,""))</f>
        <v/>
      </c>
      <c r="AZ270" s="500" t="str">
        <f>IF(終値!A270="","",IF(AND(高値!AD270&gt;高値!AC270,高値!AD270&gt;高値!AB270,高値!AD270&gt;高値!AE270,高値!AD270&gt;高値!AF270),25,""))</f>
        <v/>
      </c>
      <c r="BA270" s="500" t="str">
        <f>IF(終値!A270="","",IF(AND(高値!AE270&gt;高値!AD270,高値!AE270&gt;高値!AC270,高値!AE270&gt;高値!AF270,高値!AE270&gt;高値!AG270),26,""))</f>
        <v/>
      </c>
      <c r="BB270" s="500">
        <f>IF(終値!A270="","",IF(AND(高値!AF270&gt;高値!AE270,高値!AF270&gt;高値!AD270,高値!AF270&gt;高値!AG270,高値!AF270&gt;高値!AH270),27,""))</f>
        <v>27</v>
      </c>
      <c r="BC270" s="500" t="str">
        <f>IF(終値!A270="","",IF(AND(高値!AG270&gt;高値!AF270,高値!AG270&gt;高値!AE270,高値!AG270&gt;高値!AH270,高値!AG270&gt;高値!AI270),28,""))</f>
        <v/>
      </c>
      <c r="BD270" s="500">
        <f t="shared" si="24"/>
        <v>3</v>
      </c>
      <c r="BE270" s="500">
        <f t="shared" si="25"/>
        <v>5</v>
      </c>
      <c r="BF270" s="500">
        <f t="shared" si="26"/>
        <v>13</v>
      </c>
      <c r="BG270" s="500">
        <f>IF($BE270="","",INDEX(安値!$E270:$CZ270,1,$BE270+1))</f>
        <v>756</v>
      </c>
      <c r="BH270" s="500">
        <f>IF($BF270="","",INDEX(安値!$E270:$CZ270,1,$BF270+1))</f>
        <v>816</v>
      </c>
      <c r="BI270" s="500">
        <f>IF($BF270="","",MAX(INDEX(高値!$E270:$CZ270,1,$BE270+1):INDEX(高値!$E270:$CZ270,1,$BF270+1)))</f>
        <v>924</v>
      </c>
      <c r="BJ270" s="500">
        <f>IF($BF270="","",AVERAGE(INDEX(終値!$E270:$CZ270,1,$BF270+1):INDEX(終値!$E270:$CZ270,1,$BF270+20))-2*STDEVP(INDEX(終値!$E270:$CZ270,1,$BF270+1):INDEX(終値!$E270:$CZ270,1,$BF270+20)))</f>
        <v>772.99074173281849</v>
      </c>
      <c r="BK270" s="500">
        <f>IF($BE270="","",AVERAGE(INDEX(終値!$E270:$CZ270,1,$BE270+1):INDEX(終値!$E270:$CZ270,1,$BE270+20))-2*STDEVP(INDEX(終値!$E270:$CZ270,1,$BE270+1):INDEX(終値!$E270:$CZ270,1,$BE270+20)))</f>
        <v>779.9036543079676</v>
      </c>
      <c r="BL270" s="500">
        <f t="shared" si="27"/>
        <v>4</v>
      </c>
      <c r="BM270" s="500">
        <f t="shared" si="28"/>
        <v>8</v>
      </c>
      <c r="BN270" s="500">
        <f t="shared" si="29"/>
        <v>15</v>
      </c>
      <c r="BO270" s="500">
        <f>IF($BM270="","",INDEX(高値!$E270:$CZ270,1,$BM270+1))</f>
        <v>924</v>
      </c>
      <c r="BP270" s="500">
        <f>IF($BN270="","",INDEX(高値!$E270:$CZ270,1,$BN270+1))</f>
        <v>865</v>
      </c>
      <c r="BQ270" s="500">
        <f>IF($BN270="","",MIN(INDEX(安値!$E270:$CZ270,1,$BM270+1):INDEX(安値!$E270:$CZ270,1,$BN270+1)))</f>
        <v>816</v>
      </c>
      <c r="BR270" s="500">
        <f>IF($BN270="","",AVERAGE(INDEX(終値!$E270:$CZ270,1,$BN270+1):INDEX(終値!$E270:$CZ270,1,$BN270+20))+2*STDEVP(INDEX(終値!$E270:$CZ270,1,$BN270+1):INDEX(終値!$E270:$CZ270,1,$BN270+20)))</f>
        <v>861.00188818161905</v>
      </c>
      <c r="BS270" s="500">
        <f>IF($BM270="","",AVERAGE(INDEX(終値!$E270:$CZ270,1,$BM270+1):INDEX(終値!$E270:$CZ270,1,$BM270+20))+2*STDEVP(INDEX(終値!$E270:$CZ270,1,$BM270+1):INDEX(終値!$E270:$CZ270,1,$BM270+20)))</f>
        <v>888.24333290999914</v>
      </c>
      <c r="BT270" s="497" t="str">
        <f>IFERROR(IF(AND($BD270&gt;=2,ABS($BG270-$BH270)/$BH270&lt;=BB設定!$B$12,$BI270&gt;=MAX($BH270,$BG270)*(1+BB設定!$B$13),終値!E270&gt;$BG270),IF(OR(終値!E270&gt;=$BI270,AND($BH270&lt;$BJ270,$BG270&gt;=$BK270)),"二番底W▲","二番底W形成"),IF(AND($BL270&gt;=2,ABS($BO270-$BP270)/$BP270&lt;=BB設定!$B$12,$BQ270&lt;=MIN($BP270,$BO270)*(1-BB設定!$B$13),終値!E270&lt;$BO270),IF(OR(終値!E270&lt;=$BQ270,AND($BP270&gt;$BR270,$BO270&lt;=$BS270)),"二番天井M▼","二番天井M形成"),"－")),"－")</f>
        <v>－</v>
      </c>
    </row>
    <row r="271" spans="2:72">
      <c r="B271" s="500" t="str">
        <f>IF(終値!A271="","",IF(AND(安値!G271&lt;安値!F271,安値!G271&lt;安値!E271,安値!G271&lt;安値!H271,安値!G271&lt;安値!I271),2,""))</f>
        <v/>
      </c>
      <c r="C271" s="500" t="str">
        <f>IF(終値!A271="","",IF(AND(安値!H271&lt;安値!G271,安値!H271&lt;安値!F271,安値!H271&lt;安値!I271,安値!H271&lt;安値!J271),3,""))</f>
        <v/>
      </c>
      <c r="D271" s="500" t="str">
        <f>IF(終値!A271="","",IF(AND(安値!I271&lt;安値!H271,安値!I271&lt;安値!G271,安値!I271&lt;安値!J271,安値!I271&lt;安値!K271),4,""))</f>
        <v/>
      </c>
      <c r="E271" s="500">
        <f>IF(終値!A271="","",IF(AND(安値!J271&lt;安値!I271,安値!J271&lt;安値!H271,安値!J271&lt;安値!K271,安値!J271&lt;安値!L271),5,""))</f>
        <v>5</v>
      </c>
      <c r="F271" s="500" t="str">
        <f>IF(終値!A271="","",IF(AND(安値!K271&lt;安値!J271,安値!K271&lt;安値!I271,安値!K271&lt;安値!L271,安値!K271&lt;安値!M271),6,""))</f>
        <v/>
      </c>
      <c r="G271" s="500" t="str">
        <f>IF(終値!A271="","",IF(AND(安値!L271&lt;安値!K271,安値!L271&lt;安値!J271,安値!L271&lt;安値!M271,安値!L271&lt;安値!N271),7,""))</f>
        <v/>
      </c>
      <c r="H271" s="500" t="str">
        <f>IF(終値!A271="","",IF(AND(安値!M271&lt;安値!L271,安値!M271&lt;安値!K271,安値!M271&lt;安値!N271,安値!M271&lt;安値!O271),8,""))</f>
        <v/>
      </c>
      <c r="I271" s="500" t="str">
        <f>IF(終値!A271="","",IF(AND(安値!N271&lt;安値!M271,安値!N271&lt;安値!L271,安値!N271&lt;安値!O271,安値!N271&lt;安値!P271),9,""))</f>
        <v/>
      </c>
      <c r="J271" s="500" t="str">
        <f>IF(終値!A271="","",IF(AND(安値!O271&lt;安値!N271,安値!O271&lt;安値!M271,安値!O271&lt;安値!P271,安値!O271&lt;安値!Q271),10,""))</f>
        <v/>
      </c>
      <c r="K271" s="500" t="str">
        <f>IF(終値!A271="","",IF(AND(安値!P271&lt;安値!O271,安値!P271&lt;安値!N271,安値!P271&lt;安値!Q271,安値!P271&lt;安値!R271),11,""))</f>
        <v/>
      </c>
      <c r="L271" s="500" t="str">
        <f>IF(終値!A271="","",IF(AND(安値!Q271&lt;安値!P271,安値!Q271&lt;安値!O271,安値!Q271&lt;安値!R271,安値!Q271&lt;安値!S271),12,""))</f>
        <v/>
      </c>
      <c r="M271" s="500" t="str">
        <f>IF(終値!A271="","",IF(AND(安値!R271&lt;安値!Q271,安値!R271&lt;安値!P271,安値!R271&lt;安値!S271,安値!R271&lt;安値!T271),13,""))</f>
        <v/>
      </c>
      <c r="N271" s="500" t="str">
        <f>IF(終値!A271="","",IF(AND(安値!S271&lt;安値!R271,安値!S271&lt;安値!Q271,安値!S271&lt;安値!T271,安値!S271&lt;安値!U271),14,""))</f>
        <v/>
      </c>
      <c r="O271" s="500" t="str">
        <f>IF(終値!A271="","",IF(AND(安値!T271&lt;安値!S271,安値!T271&lt;安値!R271,安値!T271&lt;安値!U271,安値!T271&lt;安値!V271),15,""))</f>
        <v/>
      </c>
      <c r="P271" s="500" t="str">
        <f>IF(終値!A271="","",IF(AND(安値!U271&lt;安値!T271,安値!U271&lt;安値!S271,安値!U271&lt;安値!V271,安値!U271&lt;安値!W271),16,""))</f>
        <v/>
      </c>
      <c r="Q271" s="500" t="str">
        <f>IF(終値!A271="","",IF(AND(安値!V271&lt;安値!U271,安値!V271&lt;安値!T271,安値!V271&lt;安値!W271,安値!V271&lt;安値!X271),17,""))</f>
        <v/>
      </c>
      <c r="R271" s="500" t="str">
        <f>IF(終値!A271="","",IF(AND(安値!W271&lt;安値!V271,安値!W271&lt;安値!U271,安値!W271&lt;安値!X271,安値!W271&lt;安値!Y271),18,""))</f>
        <v/>
      </c>
      <c r="S271" s="500">
        <f>IF(終値!A271="","",IF(AND(安値!X271&lt;安値!W271,安値!X271&lt;安値!V271,安値!X271&lt;安値!Y271,安値!X271&lt;安値!Z271),19,""))</f>
        <v>19</v>
      </c>
      <c r="T271" s="500" t="str">
        <f>IF(終値!A271="","",IF(AND(安値!Y271&lt;安値!X271,安値!Y271&lt;安値!W271,安値!Y271&lt;安値!Z271,安値!Y271&lt;安値!AA271),20,""))</f>
        <v/>
      </c>
      <c r="U271" s="500" t="str">
        <f>IF(終値!A271="","",IF(AND(安値!Z271&lt;安値!Y271,安値!Z271&lt;安値!X271,安値!Z271&lt;安値!AA271,安値!Z271&lt;安値!AB271),21,""))</f>
        <v/>
      </c>
      <c r="V271" s="500" t="str">
        <f>IF(終値!A271="","",IF(AND(安値!AA271&lt;安値!Z271,安値!AA271&lt;安値!Y271,安値!AA271&lt;安値!AB271,安値!AA271&lt;安値!AC271),22,""))</f>
        <v/>
      </c>
      <c r="W271" s="500" t="str">
        <f>IF(終値!A271="","",IF(AND(安値!AB271&lt;安値!AA271,安値!AB271&lt;安値!Z271,安値!AB271&lt;安値!AC271,安値!AB271&lt;安値!AD271),23,""))</f>
        <v/>
      </c>
      <c r="X271" s="500">
        <f>IF(終値!A271="","",IF(AND(安値!AC271&lt;安値!AB271,安値!AC271&lt;安値!AA271,安値!AC271&lt;安値!AD271,安値!AC271&lt;安値!AE271),24,""))</f>
        <v>24</v>
      </c>
      <c r="Y271" s="500" t="str">
        <f>IF(終値!A271="","",IF(AND(安値!AD271&lt;安値!AC271,安値!AD271&lt;安値!AB271,安値!AD271&lt;安値!AE271,安値!AD271&lt;安値!AF271),25,""))</f>
        <v/>
      </c>
      <c r="Z271" s="500" t="str">
        <f>IF(終値!A271="","",IF(AND(安値!AE271&lt;安値!AD271,安値!AE271&lt;安値!AC271,安値!AE271&lt;安値!AF271,安値!AE271&lt;安値!AG271),26,""))</f>
        <v/>
      </c>
      <c r="AA271" s="500" t="str">
        <f>IF(終値!A271="","",IF(AND(安値!AF271&lt;安値!AE271,安値!AF271&lt;安値!AD271,安値!AF271&lt;安値!AG271,安値!AF271&lt;安値!AH271),27,""))</f>
        <v/>
      </c>
      <c r="AB271" s="500" t="str">
        <f>IF(終値!A271="","",IF(AND(安値!AG271&lt;安値!AF271,安値!AG271&lt;安値!AE271,安値!AG271&lt;安値!AH271,安値!AG271&lt;安値!AI271),28,""))</f>
        <v/>
      </c>
      <c r="AC271" s="500" t="str">
        <f>IF(終値!A271="","",IF(AND(高値!G271&gt;高値!F271,高値!G271&gt;高値!E271,高値!G271&gt;高値!H271,高値!G271&gt;高値!I271),2,""))</f>
        <v/>
      </c>
      <c r="AD271" s="500" t="str">
        <f>IF(終値!A271="","",IF(AND(高値!H271&gt;高値!G271,高値!H271&gt;高値!F271,高値!H271&gt;高値!I271,高値!H271&gt;高値!J271),3,""))</f>
        <v/>
      </c>
      <c r="AE271" s="500" t="str">
        <f>IF(終値!A271="","",IF(AND(高値!I271&gt;高値!H271,高値!I271&gt;高値!G271,高値!I271&gt;高値!J271,高値!I271&gt;高値!K271),4,""))</f>
        <v/>
      </c>
      <c r="AF271" s="500" t="str">
        <f>IF(終値!A271="","",IF(AND(高値!J271&gt;高値!I271,高値!J271&gt;高値!H271,高値!J271&gt;高値!K271,高値!J271&gt;高値!L271),5,""))</f>
        <v/>
      </c>
      <c r="AG271" s="500" t="str">
        <f>IF(終値!A271="","",IF(AND(高値!K271&gt;高値!J271,高値!K271&gt;高値!I271,高値!K271&gt;高値!L271,高値!K271&gt;高値!M271),6,""))</f>
        <v/>
      </c>
      <c r="AH271" s="500" t="str">
        <f>IF(終値!A271="","",IF(AND(高値!L271&gt;高値!K271,高値!L271&gt;高値!J271,高値!L271&gt;高値!M271,高値!L271&gt;高値!N271),7,""))</f>
        <v/>
      </c>
      <c r="AI271" s="500" t="str">
        <f>IF(終値!A271="","",IF(AND(高値!M271&gt;高値!L271,高値!M271&gt;高値!K271,高値!M271&gt;高値!N271,高値!M271&gt;高値!O271),8,""))</f>
        <v/>
      </c>
      <c r="AJ271" s="500" t="str">
        <f>IF(終値!A271="","",IF(AND(高値!N271&gt;高値!M271,高値!N271&gt;高値!L271,高値!N271&gt;高値!O271,高値!N271&gt;高値!P271),9,""))</f>
        <v/>
      </c>
      <c r="AK271" s="500" t="str">
        <f>IF(終値!A271="","",IF(AND(高値!O271&gt;高値!N271,高値!O271&gt;高値!M271,高値!O271&gt;高値!P271,高値!O271&gt;高値!Q271),10,""))</f>
        <v/>
      </c>
      <c r="AL271" s="500" t="str">
        <f>IF(終値!A271="","",IF(AND(高値!P271&gt;高値!O271,高値!P271&gt;高値!N271,高値!P271&gt;高値!Q271,高値!P271&gt;高値!R271),11,""))</f>
        <v/>
      </c>
      <c r="AM271" s="500">
        <f>IF(終値!A271="","",IF(AND(高値!Q271&gt;高値!P271,高値!Q271&gt;高値!O271,高値!Q271&gt;高値!R271,高値!Q271&gt;高値!S271),12,""))</f>
        <v>12</v>
      </c>
      <c r="AN271" s="500" t="str">
        <f>IF(終値!A271="","",IF(AND(高値!R271&gt;高値!Q271,高値!R271&gt;高値!P271,高値!R271&gt;高値!S271,高値!R271&gt;高値!T271),13,""))</f>
        <v/>
      </c>
      <c r="AO271" s="500" t="str">
        <f>IF(終値!A271="","",IF(AND(高値!S271&gt;高値!R271,高値!S271&gt;高値!Q271,高値!S271&gt;高値!T271,高値!S271&gt;高値!U271),14,""))</f>
        <v/>
      </c>
      <c r="AP271" s="500">
        <f>IF(終値!A271="","",IF(AND(高値!T271&gt;高値!S271,高値!T271&gt;高値!R271,高値!T271&gt;高値!U271,高値!T271&gt;高値!V271),15,""))</f>
        <v>15</v>
      </c>
      <c r="AQ271" s="500" t="str">
        <f>IF(終値!A271="","",IF(AND(高値!U271&gt;高値!T271,高値!U271&gt;高値!S271,高値!U271&gt;高値!V271,高値!U271&gt;高値!W271),16,""))</f>
        <v/>
      </c>
      <c r="AR271" s="500" t="str">
        <f>IF(終値!A271="","",IF(AND(高値!V271&gt;高値!U271,高値!V271&gt;高値!T271,高値!V271&gt;高値!W271,高値!V271&gt;高値!X271),17,""))</f>
        <v/>
      </c>
      <c r="AS271" s="500" t="str">
        <f>IF(終値!A271="","",IF(AND(高値!W271&gt;高値!V271,高値!W271&gt;高値!U271,高値!W271&gt;高値!X271,高値!W271&gt;高値!Y271),18,""))</f>
        <v/>
      </c>
      <c r="AT271" s="500" t="str">
        <f>IF(終値!A271="","",IF(AND(高値!X271&gt;高値!W271,高値!X271&gt;高値!V271,高値!X271&gt;高値!Y271,高値!X271&gt;高値!Z271),19,""))</f>
        <v/>
      </c>
      <c r="AU271" s="500" t="str">
        <f>IF(終値!A271="","",IF(AND(高値!Y271&gt;高値!X271,高値!Y271&gt;高値!W271,高値!Y271&gt;高値!Z271,高値!Y271&gt;高値!AA271),20,""))</f>
        <v/>
      </c>
      <c r="AV271" s="500" t="str">
        <f>IF(終値!A271="","",IF(AND(高値!Z271&gt;高値!Y271,高値!Z271&gt;高値!X271,高値!Z271&gt;高値!AA271,高値!Z271&gt;高値!AB271),21,""))</f>
        <v/>
      </c>
      <c r="AW271" s="500">
        <f>IF(終値!A271="","",IF(AND(高値!AA271&gt;高値!Z271,高値!AA271&gt;高値!Y271,高値!AA271&gt;高値!AB271,高値!AA271&gt;高値!AC271),22,""))</f>
        <v>22</v>
      </c>
      <c r="AX271" s="500" t="str">
        <f>IF(終値!A271="","",IF(AND(高値!AB271&gt;高値!AA271,高値!AB271&gt;高値!Z271,高値!AB271&gt;高値!AC271,高値!AB271&gt;高値!AD271),23,""))</f>
        <v/>
      </c>
      <c r="AY271" s="500" t="str">
        <f>IF(終値!A271="","",IF(AND(高値!AC271&gt;高値!AB271,高値!AC271&gt;高値!AA271,高値!AC271&gt;高値!AD271,高値!AC271&gt;高値!AE271),24,""))</f>
        <v/>
      </c>
      <c r="AZ271" s="500" t="str">
        <f>IF(終値!A271="","",IF(AND(高値!AD271&gt;高値!AC271,高値!AD271&gt;高値!AB271,高値!AD271&gt;高値!AE271,高値!AD271&gt;高値!AF271),25,""))</f>
        <v/>
      </c>
      <c r="BA271" s="500" t="str">
        <f>IF(終値!A271="","",IF(AND(高値!AE271&gt;高値!AD271,高値!AE271&gt;高値!AC271,高値!AE271&gt;高値!AF271,高値!AE271&gt;高値!AG271),26,""))</f>
        <v/>
      </c>
      <c r="BB271" s="500" t="str">
        <f>IF(終値!A271="","",IF(AND(高値!AF271&gt;高値!AE271,高値!AF271&gt;高値!AD271,高値!AF271&gt;高値!AG271,高値!AF271&gt;高値!AH271),27,""))</f>
        <v/>
      </c>
      <c r="BC271" s="500">
        <f>IF(終値!A271="","",IF(AND(高値!AG271&gt;高値!AF271,高値!AG271&gt;高値!AE271,高値!AG271&gt;高値!AH271,高値!AG271&gt;高値!AI271),28,""))</f>
        <v>28</v>
      </c>
      <c r="BD271" s="500">
        <f t="shared" si="24"/>
        <v>3</v>
      </c>
      <c r="BE271" s="500">
        <f t="shared" si="25"/>
        <v>5</v>
      </c>
      <c r="BF271" s="500">
        <f t="shared" si="26"/>
        <v>19</v>
      </c>
      <c r="BG271" s="500">
        <f>IF($BE271="","",INDEX(安値!$E271:$CZ271,1,$BE271+1))</f>
        <v>1081</v>
      </c>
      <c r="BH271" s="500">
        <f>IF($BF271="","",INDEX(安値!$E271:$CZ271,1,$BF271+1))</f>
        <v>992</v>
      </c>
      <c r="BI271" s="500">
        <f>IF($BF271="","",MAX(INDEX(高値!$E271:$CZ271,1,$BE271+1):INDEX(高値!$E271:$CZ271,1,$BF271+1)))</f>
        <v>1226</v>
      </c>
      <c r="BJ271" s="500">
        <f>IF($BF271="","",AVERAGE(INDEX(終値!$E271:$CZ271,1,$BF271+1):INDEX(終値!$E271:$CZ271,1,$BF271+20))-2*STDEVP(INDEX(終値!$E271:$CZ271,1,$BF271+1):INDEX(終値!$E271:$CZ271,1,$BF271+20)))</f>
        <v>979.96298992908464</v>
      </c>
      <c r="BK271" s="500">
        <f>IF($BE271="","",AVERAGE(INDEX(終値!$E271:$CZ271,1,$BE271+1):INDEX(終値!$E271:$CZ271,1,$BE271+20))-2*STDEVP(INDEX(終値!$E271:$CZ271,1,$BE271+1):INDEX(終値!$E271:$CZ271,1,$BE271+20)))</f>
        <v>949.22706151590319</v>
      </c>
      <c r="BL271" s="500">
        <f t="shared" si="27"/>
        <v>4</v>
      </c>
      <c r="BM271" s="500">
        <f t="shared" si="28"/>
        <v>12</v>
      </c>
      <c r="BN271" s="500">
        <f t="shared" si="29"/>
        <v>15</v>
      </c>
      <c r="BO271" s="500">
        <f>IF($BM271="","",INDEX(高値!$E271:$CZ271,1,$BM271+1))</f>
        <v>1226</v>
      </c>
      <c r="BP271" s="500">
        <f>IF($BN271="","",INDEX(高値!$E271:$CZ271,1,$BN271+1))</f>
        <v>1118</v>
      </c>
      <c r="BQ271" s="500">
        <f>IF($BN271="","",MIN(INDEX(安値!$E271:$CZ271,1,$BM271+1):INDEX(安値!$E271:$CZ271,1,$BN271+1)))</f>
        <v>1035</v>
      </c>
      <c r="BR271" s="500">
        <f>IF($BN271="","",AVERAGE(INDEX(終値!$E271:$CZ271,1,$BN271+1):INDEX(終値!$E271:$CZ271,1,$BN271+20))+2*STDEVP(INDEX(終値!$E271:$CZ271,1,$BN271+1):INDEX(終値!$E271:$CZ271,1,$BN271+20)))</f>
        <v>1081.2040519770758</v>
      </c>
      <c r="BS271" s="500">
        <f>IF($BM271="","",AVERAGE(INDEX(終値!$E271:$CZ271,1,$BM271+1):INDEX(終値!$E271:$CZ271,1,$BM271+20))+2*STDEVP(INDEX(終値!$E271:$CZ271,1,$BM271+1):INDEX(終値!$E271:$CZ271,1,$BM271+20)))</f>
        <v>1150.4175562495436</v>
      </c>
      <c r="BT271" s="497" t="str">
        <f>IFERROR(IF(AND($BD271&gt;=2,ABS($BG271-$BH271)/$BH271&lt;=BB設定!$B$12,$BI271&gt;=MAX($BH271,$BG271)*(1+BB設定!$B$13),終値!E271&gt;$BG271),IF(OR(終値!E271&gt;=$BI271,AND($BH271&lt;$BJ271,$BG271&gt;=$BK271)),"二番底W▲","二番底W形成"),IF(AND($BL271&gt;=2,ABS($BO271-$BP271)/$BP271&lt;=BB設定!$B$12,$BQ271&lt;=MIN($BP271,$BO271)*(1-BB設定!$B$13),終値!E271&lt;$BO271),IF(OR(終値!E271&lt;=$BQ271,AND($BP271&gt;$BR271,$BO271&lt;=$BS271)),"二番天井M▼","二番天井M形成"),"－")),"－")</f>
        <v>－</v>
      </c>
    </row>
    <row r="272" spans="2:72">
      <c r="B272" s="500" t="str">
        <f>IF(終値!A272="","",IF(AND(安値!G272&lt;安値!F272,安値!G272&lt;安値!E272,安値!G272&lt;安値!H272,安値!G272&lt;安値!I272),2,""))</f>
        <v/>
      </c>
      <c r="C272" s="500" t="str">
        <f>IF(終値!A272="","",IF(AND(安値!H272&lt;安値!G272,安値!H272&lt;安値!F272,安値!H272&lt;安値!I272,安値!H272&lt;安値!J272),3,""))</f>
        <v/>
      </c>
      <c r="D272" s="500" t="str">
        <f>IF(終値!A272="","",IF(AND(安値!I272&lt;安値!H272,安値!I272&lt;安値!G272,安値!I272&lt;安値!J272,安値!I272&lt;安値!K272),4,""))</f>
        <v/>
      </c>
      <c r="E272" s="500" t="str">
        <f>IF(終値!A272="","",IF(AND(安値!J272&lt;安値!I272,安値!J272&lt;安値!H272,安値!J272&lt;安値!K272,安値!J272&lt;安値!L272),5,""))</f>
        <v/>
      </c>
      <c r="F272" s="500">
        <f>IF(終値!A272="","",IF(AND(安値!K272&lt;安値!J272,安値!K272&lt;安値!I272,安値!K272&lt;安値!L272,安値!K272&lt;安値!M272),6,""))</f>
        <v>6</v>
      </c>
      <c r="G272" s="500" t="str">
        <f>IF(終値!A272="","",IF(AND(安値!L272&lt;安値!K272,安値!L272&lt;安値!J272,安値!L272&lt;安値!M272,安値!L272&lt;安値!N272),7,""))</f>
        <v/>
      </c>
      <c r="H272" s="500" t="str">
        <f>IF(終値!A272="","",IF(AND(安値!M272&lt;安値!L272,安値!M272&lt;安値!K272,安値!M272&lt;安値!N272,安値!M272&lt;安値!O272),8,""))</f>
        <v/>
      </c>
      <c r="I272" s="500" t="str">
        <f>IF(終値!A272="","",IF(AND(安値!N272&lt;安値!M272,安値!N272&lt;安値!L272,安値!N272&lt;安値!O272,安値!N272&lt;安値!P272),9,""))</f>
        <v/>
      </c>
      <c r="J272" s="500" t="str">
        <f>IF(終値!A272="","",IF(AND(安値!O272&lt;安値!N272,安値!O272&lt;安値!M272,安値!O272&lt;安値!P272,安値!O272&lt;安値!Q272),10,""))</f>
        <v/>
      </c>
      <c r="K272" s="500" t="str">
        <f>IF(終値!A272="","",IF(AND(安値!P272&lt;安値!O272,安値!P272&lt;安値!N272,安値!P272&lt;安値!Q272,安値!P272&lt;安値!R272),11,""))</f>
        <v/>
      </c>
      <c r="L272" s="500">
        <f>IF(終値!A272="","",IF(AND(安値!Q272&lt;安値!P272,安値!Q272&lt;安値!O272,安値!Q272&lt;安値!R272,安値!Q272&lt;安値!S272),12,""))</f>
        <v>12</v>
      </c>
      <c r="M272" s="500" t="str">
        <f>IF(終値!A272="","",IF(AND(安値!R272&lt;安値!Q272,安値!R272&lt;安値!P272,安値!R272&lt;安値!S272,安値!R272&lt;安値!T272),13,""))</f>
        <v/>
      </c>
      <c r="N272" s="500" t="str">
        <f>IF(終値!A272="","",IF(AND(安値!S272&lt;安値!R272,安値!S272&lt;安値!Q272,安値!S272&lt;安値!T272,安値!S272&lt;安値!U272),14,""))</f>
        <v/>
      </c>
      <c r="O272" s="500" t="str">
        <f>IF(終値!A272="","",IF(AND(安値!T272&lt;安値!S272,安値!T272&lt;安値!R272,安値!T272&lt;安値!U272,安値!T272&lt;安値!V272),15,""))</f>
        <v/>
      </c>
      <c r="P272" s="500">
        <f>IF(終値!A272="","",IF(AND(安値!U272&lt;安値!T272,安値!U272&lt;安値!S272,安値!U272&lt;安値!V272,安値!U272&lt;安値!W272),16,""))</f>
        <v>16</v>
      </c>
      <c r="Q272" s="500" t="str">
        <f>IF(終値!A272="","",IF(AND(安値!V272&lt;安値!U272,安値!V272&lt;安値!T272,安値!V272&lt;安値!W272,安値!V272&lt;安値!X272),17,""))</f>
        <v/>
      </c>
      <c r="R272" s="500" t="str">
        <f>IF(終値!A272="","",IF(AND(安値!W272&lt;安値!V272,安値!W272&lt;安値!U272,安値!W272&lt;安値!X272,安値!W272&lt;安値!Y272),18,""))</f>
        <v/>
      </c>
      <c r="S272" s="500" t="str">
        <f>IF(終値!A272="","",IF(AND(安値!X272&lt;安値!W272,安値!X272&lt;安値!V272,安値!X272&lt;安値!Y272,安値!X272&lt;安値!Z272),19,""))</f>
        <v/>
      </c>
      <c r="T272" s="500" t="str">
        <f>IF(終値!A272="","",IF(AND(安値!Y272&lt;安値!X272,安値!Y272&lt;安値!W272,安値!Y272&lt;安値!Z272,安値!Y272&lt;安値!AA272),20,""))</f>
        <v/>
      </c>
      <c r="U272" s="500" t="str">
        <f>IF(終値!A272="","",IF(AND(安値!Z272&lt;安値!Y272,安値!Z272&lt;安値!X272,安値!Z272&lt;安値!AA272,安値!Z272&lt;安値!AB272),21,""))</f>
        <v/>
      </c>
      <c r="V272" s="500" t="str">
        <f>IF(終値!A272="","",IF(AND(安値!AA272&lt;安値!Z272,安値!AA272&lt;安値!Y272,安値!AA272&lt;安値!AB272,安値!AA272&lt;安値!AC272),22,""))</f>
        <v/>
      </c>
      <c r="W272" s="500" t="str">
        <f>IF(終値!A272="","",IF(AND(安値!AB272&lt;安値!AA272,安値!AB272&lt;安値!Z272,安値!AB272&lt;安値!AC272,安値!AB272&lt;安値!AD272),23,""))</f>
        <v/>
      </c>
      <c r="X272" s="500" t="str">
        <f>IF(終値!A272="","",IF(AND(安値!AC272&lt;安値!AB272,安値!AC272&lt;安値!AA272,安値!AC272&lt;安値!AD272,安値!AC272&lt;安値!AE272),24,""))</f>
        <v/>
      </c>
      <c r="Y272" s="500" t="str">
        <f>IF(終値!A272="","",IF(AND(安値!AD272&lt;安値!AC272,安値!AD272&lt;安値!AB272,安値!AD272&lt;安値!AE272,安値!AD272&lt;安値!AF272),25,""))</f>
        <v/>
      </c>
      <c r="Z272" s="500" t="str">
        <f>IF(終値!A272="","",IF(AND(安値!AE272&lt;安値!AD272,安値!AE272&lt;安値!AC272,安値!AE272&lt;安値!AF272,安値!AE272&lt;安値!AG272),26,""))</f>
        <v/>
      </c>
      <c r="AA272" s="500" t="str">
        <f>IF(終値!A272="","",IF(AND(安値!AF272&lt;安値!AE272,安値!AF272&lt;安値!AD272,安値!AF272&lt;安値!AG272,安値!AF272&lt;安値!AH272),27,""))</f>
        <v/>
      </c>
      <c r="AB272" s="500" t="str">
        <f>IF(終値!A272="","",IF(AND(安値!AG272&lt;安値!AF272,安値!AG272&lt;安値!AE272,安値!AG272&lt;安値!AH272,安値!AG272&lt;安値!AI272),28,""))</f>
        <v/>
      </c>
      <c r="AC272" s="500" t="str">
        <f>IF(終値!A272="","",IF(AND(高値!G272&gt;高値!F272,高値!G272&gt;高値!E272,高値!G272&gt;高値!H272,高値!G272&gt;高値!I272),2,""))</f>
        <v/>
      </c>
      <c r="AD272" s="500" t="str">
        <f>IF(終値!A272="","",IF(AND(高値!H272&gt;高値!G272,高値!H272&gt;高値!F272,高値!H272&gt;高値!I272,高値!H272&gt;高値!J272),3,""))</f>
        <v/>
      </c>
      <c r="AE272" s="500" t="str">
        <f>IF(終値!A272="","",IF(AND(高値!I272&gt;高値!H272,高値!I272&gt;高値!G272,高値!I272&gt;高値!J272,高値!I272&gt;高値!K272),4,""))</f>
        <v/>
      </c>
      <c r="AF272" s="500" t="str">
        <f>IF(終値!A272="","",IF(AND(高値!J272&gt;高値!I272,高値!J272&gt;高値!H272,高値!J272&gt;高値!K272,高値!J272&gt;高値!L272),5,""))</f>
        <v/>
      </c>
      <c r="AG272" s="500" t="str">
        <f>IF(終値!A272="","",IF(AND(高値!K272&gt;高値!J272,高値!K272&gt;高値!I272,高値!K272&gt;高値!L272,高値!K272&gt;高値!M272),6,""))</f>
        <v/>
      </c>
      <c r="AH272" s="500" t="str">
        <f>IF(終値!A272="","",IF(AND(高値!L272&gt;高値!K272,高値!L272&gt;高値!J272,高値!L272&gt;高値!M272,高値!L272&gt;高値!N272),7,""))</f>
        <v/>
      </c>
      <c r="AI272" s="500" t="str">
        <f>IF(終値!A272="","",IF(AND(高値!M272&gt;高値!L272,高値!M272&gt;高値!K272,高値!M272&gt;高値!N272,高値!M272&gt;高値!O272),8,""))</f>
        <v/>
      </c>
      <c r="AJ272" s="500" t="str">
        <f>IF(終値!A272="","",IF(AND(高値!N272&gt;高値!M272,高値!N272&gt;高値!L272,高値!N272&gt;高値!O272,高値!N272&gt;高値!P272),9,""))</f>
        <v/>
      </c>
      <c r="AK272" s="500" t="str">
        <f>IF(終値!A272="","",IF(AND(高値!O272&gt;高値!N272,高値!O272&gt;高値!M272,高値!O272&gt;高値!P272,高値!O272&gt;高値!Q272),10,""))</f>
        <v/>
      </c>
      <c r="AL272" s="500">
        <f>IF(終値!A272="","",IF(AND(高値!P272&gt;高値!O272,高値!P272&gt;高値!N272,高値!P272&gt;高値!Q272,高値!P272&gt;高値!R272),11,""))</f>
        <v>11</v>
      </c>
      <c r="AM272" s="500" t="str">
        <f>IF(終値!A272="","",IF(AND(高値!Q272&gt;高値!P272,高値!Q272&gt;高値!O272,高値!Q272&gt;高値!R272,高値!Q272&gt;高値!S272),12,""))</f>
        <v/>
      </c>
      <c r="AN272" s="500" t="str">
        <f>IF(終値!A272="","",IF(AND(高値!R272&gt;高値!Q272,高値!R272&gt;高値!P272,高値!R272&gt;高値!S272,高値!R272&gt;高値!T272),13,""))</f>
        <v/>
      </c>
      <c r="AO272" s="500">
        <f>IF(終値!A272="","",IF(AND(高値!S272&gt;高値!R272,高値!S272&gt;高値!Q272,高値!S272&gt;高値!T272,高値!S272&gt;高値!U272),14,""))</f>
        <v>14</v>
      </c>
      <c r="AP272" s="500" t="str">
        <f>IF(終値!A272="","",IF(AND(高値!T272&gt;高値!S272,高値!T272&gt;高値!R272,高値!T272&gt;高値!U272,高値!T272&gt;高値!V272),15,""))</f>
        <v/>
      </c>
      <c r="AQ272" s="500" t="str">
        <f>IF(終値!A272="","",IF(AND(高値!U272&gt;高値!T272,高値!U272&gt;高値!S272,高値!U272&gt;高値!V272,高値!U272&gt;高値!W272),16,""))</f>
        <v/>
      </c>
      <c r="AR272" s="500" t="str">
        <f>IF(終値!A272="","",IF(AND(高値!V272&gt;高値!U272,高値!V272&gt;高値!T272,高値!V272&gt;高値!W272,高値!V272&gt;高値!X272),17,""))</f>
        <v/>
      </c>
      <c r="AS272" s="500" t="str">
        <f>IF(終値!A272="","",IF(AND(高値!W272&gt;高値!V272,高値!W272&gt;高値!U272,高値!W272&gt;高値!X272,高値!W272&gt;高値!Y272),18,""))</f>
        <v/>
      </c>
      <c r="AT272" s="500" t="str">
        <f>IF(終値!A272="","",IF(AND(高値!X272&gt;高値!W272,高値!X272&gt;高値!V272,高値!X272&gt;高値!Y272,高値!X272&gt;高値!Z272),19,""))</f>
        <v/>
      </c>
      <c r="AU272" s="500" t="str">
        <f>IF(終値!A272="","",IF(AND(高値!Y272&gt;高値!X272,高値!Y272&gt;高値!W272,高値!Y272&gt;高値!Z272,高値!Y272&gt;高値!AA272),20,""))</f>
        <v/>
      </c>
      <c r="AV272" s="500" t="str">
        <f>IF(終値!A272="","",IF(AND(高値!Z272&gt;高値!Y272,高値!Z272&gt;高値!X272,高値!Z272&gt;高値!AA272,高値!Z272&gt;高値!AB272),21,""))</f>
        <v/>
      </c>
      <c r="AW272" s="500" t="str">
        <f>IF(終値!A272="","",IF(AND(高値!AA272&gt;高値!Z272,高値!AA272&gt;高値!Y272,高値!AA272&gt;高値!AB272,高値!AA272&gt;高値!AC272),22,""))</f>
        <v/>
      </c>
      <c r="AX272" s="500" t="str">
        <f>IF(終値!A272="","",IF(AND(高値!AB272&gt;高値!AA272,高値!AB272&gt;高値!Z272,高値!AB272&gt;高値!AC272,高値!AB272&gt;高値!AD272),23,""))</f>
        <v/>
      </c>
      <c r="AY272" s="500" t="str">
        <f>IF(終値!A272="","",IF(AND(高値!AC272&gt;高値!AB272,高値!AC272&gt;高値!AA272,高値!AC272&gt;高値!AD272,高値!AC272&gt;高値!AE272),24,""))</f>
        <v/>
      </c>
      <c r="AZ272" s="500">
        <f>IF(終値!A272="","",IF(AND(高値!AD272&gt;高値!AC272,高値!AD272&gt;高値!AB272,高値!AD272&gt;高値!AE272,高値!AD272&gt;高値!AF272),25,""))</f>
        <v>25</v>
      </c>
      <c r="BA272" s="500" t="str">
        <f>IF(終値!A272="","",IF(AND(高値!AE272&gt;高値!AD272,高値!AE272&gt;高値!AC272,高値!AE272&gt;高値!AF272,高値!AE272&gt;高値!AG272),26,""))</f>
        <v/>
      </c>
      <c r="BB272" s="500" t="str">
        <f>IF(終値!A272="","",IF(AND(高値!AF272&gt;高値!AE272,高値!AF272&gt;高値!AD272,高値!AF272&gt;高値!AG272,高値!AF272&gt;高値!AH272),27,""))</f>
        <v/>
      </c>
      <c r="BC272" s="500" t="str">
        <f>IF(終値!A272="","",IF(AND(高値!AG272&gt;高値!AF272,高値!AG272&gt;高値!AE272,高値!AG272&gt;高値!AH272,高値!AG272&gt;高値!AI272),28,""))</f>
        <v/>
      </c>
      <c r="BD272" s="500">
        <f t="shared" si="24"/>
        <v>3</v>
      </c>
      <c r="BE272" s="500">
        <f t="shared" si="25"/>
        <v>6</v>
      </c>
      <c r="BF272" s="500">
        <f t="shared" si="26"/>
        <v>12</v>
      </c>
      <c r="BG272" s="500">
        <f>IF($BE272="","",INDEX(安値!$E272:$CZ272,1,$BE272+1))</f>
        <v>2466</v>
      </c>
      <c r="BH272" s="500">
        <f>IF($BF272="","",INDEX(安値!$E272:$CZ272,1,$BF272+1))</f>
        <v>2990</v>
      </c>
      <c r="BI272" s="500">
        <f>IF($BF272="","",MAX(INDEX(高値!$E272:$CZ272,1,$BE272+1):INDEX(高値!$E272:$CZ272,1,$BF272+1)))</f>
        <v>3510</v>
      </c>
      <c r="BJ272" s="500">
        <f>IF($BF272="","",AVERAGE(INDEX(終値!$E272:$CZ272,1,$BF272+1):INDEX(終値!$E272:$CZ272,1,$BF272+20))-2*STDEVP(INDEX(終値!$E272:$CZ272,1,$BF272+1):INDEX(終値!$E272:$CZ272,1,$BF272+20)))</f>
        <v>2699.7767575887865</v>
      </c>
      <c r="BK272" s="500">
        <f>IF($BE272="","",AVERAGE(INDEX(終値!$E272:$CZ272,1,$BE272+1):INDEX(終値!$E272:$CZ272,1,$BE272+20))-2*STDEVP(INDEX(終値!$E272:$CZ272,1,$BE272+1):INDEX(終値!$E272:$CZ272,1,$BE272+20)))</f>
        <v>2105.9688256320596</v>
      </c>
      <c r="BL272" s="500">
        <f t="shared" si="27"/>
        <v>3</v>
      </c>
      <c r="BM272" s="500">
        <f t="shared" si="28"/>
        <v>11</v>
      </c>
      <c r="BN272" s="500">
        <f t="shared" si="29"/>
        <v>14</v>
      </c>
      <c r="BO272" s="500">
        <f>IF($BM272="","",INDEX(高値!$E272:$CZ272,1,$BM272+1))</f>
        <v>3510</v>
      </c>
      <c r="BP272" s="500">
        <f>IF($BN272="","",INDEX(高値!$E272:$CZ272,1,$BN272+1))</f>
        <v>3900</v>
      </c>
      <c r="BQ272" s="500">
        <f>IF($BN272="","",MIN(INDEX(安値!$E272:$CZ272,1,$BM272+1):INDEX(安値!$E272:$CZ272,1,$BN272+1)))</f>
        <v>2990</v>
      </c>
      <c r="BR272" s="500">
        <f>IF($BN272="","",AVERAGE(INDEX(終値!$E272:$CZ272,1,$BN272+1):INDEX(終値!$E272:$CZ272,1,$BN272+20))+2*STDEVP(INDEX(終値!$E272:$CZ272,1,$BN272+1):INDEX(終値!$E272:$CZ272,1,$BN272+20)))</f>
        <v>6579.4186856487549</v>
      </c>
      <c r="BS272" s="500">
        <f>IF($BM272="","",AVERAGE(INDEX(終値!$E272:$CZ272,1,$BM272+1):INDEX(終値!$E272:$CZ272,1,$BM272+20))+2*STDEVP(INDEX(終値!$E272:$CZ272,1,$BM272+1):INDEX(終値!$E272:$CZ272,1,$BM272+20)))</f>
        <v>6425.5625151517597</v>
      </c>
      <c r="BT272" s="497" t="str">
        <f>IFERROR(IF(AND($BD272&gt;=2,ABS($BG272-$BH272)/$BH272&lt;=BB設定!$B$12,$BI272&gt;=MAX($BH272,$BG272)*(1+BB設定!$B$13),終値!E272&gt;$BG272),IF(OR(終値!E272&gt;=$BI272,AND($BH272&lt;$BJ272,$BG272&gt;=$BK272)),"二番底W▲","二番底W形成"),IF(AND($BL272&gt;=2,ABS($BO272-$BP272)/$BP272&lt;=BB設定!$B$12,$BQ272&lt;=MIN($BP272,$BO272)*(1-BB設定!$B$13),終値!E272&lt;$BO272),IF(OR(終値!E272&lt;=$BQ272,AND($BP272&gt;$BR272,$BO272&lt;=$BS272)),"二番天井M▼","二番天井M形成"),"－")),"－")</f>
        <v>－</v>
      </c>
    </row>
    <row r="273" spans="2:72">
      <c r="B273" s="500" t="str">
        <f>IF(終値!A273="","",IF(AND(安値!G273&lt;安値!F273,安値!G273&lt;安値!E273,安値!G273&lt;安値!H273,安値!G273&lt;安値!I273),2,""))</f>
        <v/>
      </c>
      <c r="C273" s="500">
        <f>IF(終値!A273="","",IF(AND(安値!H273&lt;安値!G273,安値!H273&lt;安値!F273,安値!H273&lt;安値!I273,安値!H273&lt;安値!J273),3,""))</f>
        <v>3</v>
      </c>
      <c r="D273" s="500" t="str">
        <f>IF(終値!A273="","",IF(AND(安値!I273&lt;安値!H273,安値!I273&lt;安値!G273,安値!I273&lt;安値!J273,安値!I273&lt;安値!K273),4,""))</f>
        <v/>
      </c>
      <c r="E273" s="500" t="str">
        <f>IF(終値!A273="","",IF(AND(安値!J273&lt;安値!I273,安値!J273&lt;安値!H273,安値!J273&lt;安値!K273,安値!J273&lt;安値!L273),5,""))</f>
        <v/>
      </c>
      <c r="F273" s="500" t="str">
        <f>IF(終値!A273="","",IF(AND(安値!K273&lt;安値!J273,安値!K273&lt;安値!I273,安値!K273&lt;安値!L273,安値!K273&lt;安値!M273),6,""))</f>
        <v/>
      </c>
      <c r="G273" s="500" t="str">
        <f>IF(終値!A273="","",IF(AND(安値!L273&lt;安値!K273,安値!L273&lt;安値!J273,安値!L273&lt;安値!M273,安値!L273&lt;安値!N273),7,""))</f>
        <v/>
      </c>
      <c r="H273" s="500" t="str">
        <f>IF(終値!A273="","",IF(AND(安値!M273&lt;安値!L273,安値!M273&lt;安値!K273,安値!M273&lt;安値!N273,安値!M273&lt;安値!O273),8,""))</f>
        <v/>
      </c>
      <c r="I273" s="500">
        <f>IF(終値!A273="","",IF(AND(安値!N273&lt;安値!M273,安値!N273&lt;安値!L273,安値!N273&lt;安値!O273,安値!N273&lt;安値!P273),9,""))</f>
        <v>9</v>
      </c>
      <c r="J273" s="500" t="str">
        <f>IF(終値!A273="","",IF(AND(安値!O273&lt;安値!N273,安値!O273&lt;安値!M273,安値!O273&lt;安値!P273,安値!O273&lt;安値!Q273),10,""))</f>
        <v/>
      </c>
      <c r="K273" s="500" t="str">
        <f>IF(終値!A273="","",IF(AND(安値!P273&lt;安値!O273,安値!P273&lt;安値!N273,安値!P273&lt;安値!Q273,安値!P273&lt;安値!R273),11,""))</f>
        <v/>
      </c>
      <c r="L273" s="500" t="str">
        <f>IF(終値!A273="","",IF(AND(安値!Q273&lt;安値!P273,安値!Q273&lt;安値!O273,安値!Q273&lt;安値!R273,安値!Q273&lt;安値!S273),12,""))</f>
        <v/>
      </c>
      <c r="M273" s="500" t="str">
        <f>IF(終値!A273="","",IF(AND(安値!R273&lt;安値!Q273,安値!R273&lt;安値!P273,安値!R273&lt;安値!S273,安値!R273&lt;安値!T273),13,""))</f>
        <v/>
      </c>
      <c r="N273" s="500" t="str">
        <f>IF(終値!A273="","",IF(AND(安値!S273&lt;安値!R273,安値!S273&lt;安値!Q273,安値!S273&lt;安値!T273,安値!S273&lt;安値!U273),14,""))</f>
        <v/>
      </c>
      <c r="O273" s="500" t="str">
        <f>IF(終値!A273="","",IF(AND(安値!T273&lt;安値!S273,安値!T273&lt;安値!R273,安値!T273&lt;安値!U273,安値!T273&lt;安値!V273),15,""))</f>
        <v/>
      </c>
      <c r="P273" s="500" t="str">
        <f>IF(終値!A273="","",IF(AND(安値!U273&lt;安値!T273,安値!U273&lt;安値!S273,安値!U273&lt;安値!V273,安値!U273&lt;安値!W273),16,""))</f>
        <v/>
      </c>
      <c r="Q273" s="500" t="str">
        <f>IF(終値!A273="","",IF(AND(安値!V273&lt;安値!U273,安値!V273&lt;安値!T273,安値!V273&lt;安値!W273,安値!V273&lt;安値!X273),17,""))</f>
        <v/>
      </c>
      <c r="R273" s="500" t="str">
        <f>IF(終値!A273="","",IF(AND(安値!W273&lt;安値!V273,安値!W273&lt;安値!U273,安値!W273&lt;安値!X273,安値!W273&lt;安値!Y273),18,""))</f>
        <v/>
      </c>
      <c r="S273" s="500" t="str">
        <f>IF(終値!A273="","",IF(AND(安値!X273&lt;安値!W273,安値!X273&lt;安値!V273,安値!X273&lt;安値!Y273,安値!X273&lt;安値!Z273),19,""))</f>
        <v/>
      </c>
      <c r="T273" s="500" t="str">
        <f>IF(終値!A273="","",IF(AND(安値!Y273&lt;安値!X273,安値!Y273&lt;安値!W273,安値!Y273&lt;安値!Z273,安値!Y273&lt;安値!AA273),20,""))</f>
        <v/>
      </c>
      <c r="U273" s="500" t="str">
        <f>IF(終値!A273="","",IF(AND(安値!Z273&lt;安値!Y273,安値!Z273&lt;安値!X273,安値!Z273&lt;安値!AA273,安値!Z273&lt;安値!AB273),21,""))</f>
        <v/>
      </c>
      <c r="V273" s="500" t="str">
        <f>IF(終値!A273="","",IF(AND(安値!AA273&lt;安値!Z273,安値!AA273&lt;安値!Y273,安値!AA273&lt;安値!AB273,安値!AA273&lt;安値!AC273),22,""))</f>
        <v/>
      </c>
      <c r="W273" s="500" t="str">
        <f>IF(終値!A273="","",IF(AND(安値!AB273&lt;安値!AA273,安値!AB273&lt;安値!Z273,安値!AB273&lt;安値!AC273,安値!AB273&lt;安値!AD273),23,""))</f>
        <v/>
      </c>
      <c r="X273" s="500" t="str">
        <f>IF(終値!A273="","",IF(AND(安値!AC273&lt;安値!AB273,安値!AC273&lt;安値!AA273,安値!AC273&lt;安値!AD273,安値!AC273&lt;安値!AE273),24,""))</f>
        <v/>
      </c>
      <c r="Y273" s="500" t="str">
        <f>IF(終値!A273="","",IF(AND(安値!AD273&lt;安値!AC273,安値!AD273&lt;安値!AB273,安値!AD273&lt;安値!AE273,安値!AD273&lt;安値!AF273),25,""))</f>
        <v/>
      </c>
      <c r="Z273" s="500" t="str">
        <f>IF(終値!A273="","",IF(AND(安値!AE273&lt;安値!AD273,安値!AE273&lt;安値!AC273,安値!AE273&lt;安値!AF273,安値!AE273&lt;安値!AG273),26,""))</f>
        <v/>
      </c>
      <c r="AA273" s="500" t="str">
        <f>IF(終値!A273="","",IF(AND(安値!AF273&lt;安値!AE273,安値!AF273&lt;安値!AD273,安値!AF273&lt;安値!AG273,安値!AF273&lt;安値!AH273),27,""))</f>
        <v/>
      </c>
      <c r="AB273" s="500" t="str">
        <f>IF(終値!A273="","",IF(AND(安値!AG273&lt;安値!AF273,安値!AG273&lt;安値!AE273,安値!AG273&lt;安値!AH273,安値!AG273&lt;安値!AI273),28,""))</f>
        <v/>
      </c>
      <c r="AC273" s="500" t="str">
        <f>IF(終値!A273="","",IF(AND(高値!G273&gt;高値!F273,高値!G273&gt;高値!E273,高値!G273&gt;高値!H273,高値!G273&gt;高値!I273),2,""))</f>
        <v/>
      </c>
      <c r="AD273" s="500" t="str">
        <f>IF(終値!A273="","",IF(AND(高値!H273&gt;高値!G273,高値!H273&gt;高値!F273,高値!H273&gt;高値!I273,高値!H273&gt;高値!J273),3,""))</f>
        <v/>
      </c>
      <c r="AE273" s="500" t="str">
        <f>IF(終値!A273="","",IF(AND(高値!I273&gt;高値!H273,高値!I273&gt;高値!G273,高値!I273&gt;高値!J273,高値!I273&gt;高値!K273),4,""))</f>
        <v/>
      </c>
      <c r="AF273" s="500" t="str">
        <f>IF(終値!A273="","",IF(AND(高値!J273&gt;高値!I273,高値!J273&gt;高値!H273,高値!J273&gt;高値!K273,高値!J273&gt;高値!L273),5,""))</f>
        <v/>
      </c>
      <c r="AG273" s="500">
        <f>IF(終値!A273="","",IF(AND(高値!K273&gt;高値!J273,高値!K273&gt;高値!I273,高値!K273&gt;高値!L273,高値!K273&gt;高値!M273),6,""))</f>
        <v>6</v>
      </c>
      <c r="AH273" s="500" t="str">
        <f>IF(終値!A273="","",IF(AND(高値!L273&gt;高値!K273,高値!L273&gt;高値!J273,高値!L273&gt;高値!M273,高値!L273&gt;高値!N273),7,""))</f>
        <v/>
      </c>
      <c r="AI273" s="500" t="str">
        <f>IF(終値!A273="","",IF(AND(高値!M273&gt;高値!L273,高値!M273&gt;高値!K273,高値!M273&gt;高値!N273,高値!M273&gt;高値!O273),8,""))</f>
        <v/>
      </c>
      <c r="AJ273" s="500" t="str">
        <f>IF(終値!A273="","",IF(AND(高値!N273&gt;高値!M273,高値!N273&gt;高値!L273,高値!N273&gt;高値!O273,高値!N273&gt;高値!P273),9,""))</f>
        <v/>
      </c>
      <c r="AK273" s="500" t="str">
        <f>IF(終値!A273="","",IF(AND(高値!O273&gt;高値!N273,高値!O273&gt;高値!M273,高値!O273&gt;高値!P273,高値!O273&gt;高値!Q273),10,""))</f>
        <v/>
      </c>
      <c r="AL273" s="500" t="str">
        <f>IF(終値!A273="","",IF(AND(高値!P273&gt;高値!O273,高値!P273&gt;高値!N273,高値!P273&gt;高値!Q273,高値!P273&gt;高値!R273),11,""))</f>
        <v/>
      </c>
      <c r="AM273" s="500" t="str">
        <f>IF(終値!A273="","",IF(AND(高値!Q273&gt;高値!P273,高値!Q273&gt;高値!O273,高値!Q273&gt;高値!R273,高値!Q273&gt;高値!S273),12,""))</f>
        <v/>
      </c>
      <c r="AN273" s="500">
        <f>IF(終値!A273="","",IF(AND(高値!R273&gt;高値!Q273,高値!R273&gt;高値!P273,高値!R273&gt;高値!S273,高値!R273&gt;高値!T273),13,""))</f>
        <v>13</v>
      </c>
      <c r="AO273" s="500" t="str">
        <f>IF(終値!A273="","",IF(AND(高値!S273&gt;高値!R273,高値!S273&gt;高値!Q273,高値!S273&gt;高値!T273,高値!S273&gt;高値!U273),14,""))</f>
        <v/>
      </c>
      <c r="AP273" s="500" t="str">
        <f>IF(終値!A273="","",IF(AND(高値!T273&gt;高値!S273,高値!T273&gt;高値!R273,高値!T273&gt;高値!U273,高値!T273&gt;高値!V273),15,""))</f>
        <v/>
      </c>
      <c r="AQ273" s="500" t="str">
        <f>IF(終値!A273="","",IF(AND(高値!U273&gt;高値!T273,高値!U273&gt;高値!S273,高値!U273&gt;高値!V273,高値!U273&gt;高値!W273),16,""))</f>
        <v/>
      </c>
      <c r="AR273" s="500" t="str">
        <f>IF(終値!A273="","",IF(AND(高値!V273&gt;高値!U273,高値!V273&gt;高値!T273,高値!V273&gt;高値!W273,高値!V273&gt;高値!X273),17,""))</f>
        <v/>
      </c>
      <c r="AS273" s="500" t="str">
        <f>IF(終値!A273="","",IF(AND(高値!W273&gt;高値!V273,高値!W273&gt;高値!U273,高値!W273&gt;高値!X273,高値!W273&gt;高値!Y273),18,""))</f>
        <v/>
      </c>
      <c r="AT273" s="500" t="str">
        <f>IF(終値!A273="","",IF(AND(高値!X273&gt;高値!W273,高値!X273&gt;高値!V273,高値!X273&gt;高値!Y273,高値!X273&gt;高値!Z273),19,""))</f>
        <v/>
      </c>
      <c r="AU273" s="500">
        <f>IF(終値!A273="","",IF(AND(高値!Y273&gt;高値!X273,高値!Y273&gt;高値!W273,高値!Y273&gt;高値!Z273,高値!Y273&gt;高値!AA273),20,""))</f>
        <v>20</v>
      </c>
      <c r="AV273" s="500" t="str">
        <f>IF(終値!A273="","",IF(AND(高値!Z273&gt;高値!Y273,高値!Z273&gt;高値!X273,高値!Z273&gt;高値!AA273,高値!Z273&gt;高値!AB273),21,""))</f>
        <v/>
      </c>
      <c r="AW273" s="500" t="str">
        <f>IF(終値!A273="","",IF(AND(高値!AA273&gt;高値!Z273,高値!AA273&gt;高値!Y273,高値!AA273&gt;高値!AB273,高値!AA273&gt;高値!AC273),22,""))</f>
        <v/>
      </c>
      <c r="AX273" s="500" t="str">
        <f>IF(終値!A273="","",IF(AND(高値!AB273&gt;高値!AA273,高値!AB273&gt;高値!Z273,高値!AB273&gt;高値!AC273,高値!AB273&gt;高値!AD273),23,""))</f>
        <v/>
      </c>
      <c r="AY273" s="500" t="str">
        <f>IF(終値!A273="","",IF(AND(高値!AC273&gt;高値!AB273,高値!AC273&gt;高値!AA273,高値!AC273&gt;高値!AD273,高値!AC273&gt;高値!AE273),24,""))</f>
        <v/>
      </c>
      <c r="AZ273" s="500" t="str">
        <f>IF(終値!A273="","",IF(AND(高値!AD273&gt;高値!AC273,高値!AD273&gt;高値!AB273,高値!AD273&gt;高値!AE273,高値!AD273&gt;高値!AF273),25,""))</f>
        <v/>
      </c>
      <c r="BA273" s="500" t="str">
        <f>IF(終値!A273="","",IF(AND(高値!AE273&gt;高値!AD273,高値!AE273&gt;高値!AC273,高値!AE273&gt;高値!AF273,高値!AE273&gt;高値!AG273),26,""))</f>
        <v/>
      </c>
      <c r="BB273" s="500">
        <f>IF(終値!A273="","",IF(AND(高値!AF273&gt;高値!AE273,高値!AF273&gt;高値!AD273,高値!AF273&gt;高値!AG273,高値!AF273&gt;高値!AH273),27,""))</f>
        <v>27</v>
      </c>
      <c r="BC273" s="500" t="str">
        <f>IF(終値!A273="","",IF(AND(高値!AG273&gt;高値!AF273,高値!AG273&gt;高値!AE273,高値!AG273&gt;高値!AH273,高値!AG273&gt;高値!AI273),28,""))</f>
        <v/>
      </c>
      <c r="BD273" s="500">
        <f t="shared" si="24"/>
        <v>2</v>
      </c>
      <c r="BE273" s="500">
        <f t="shared" si="25"/>
        <v>3</v>
      </c>
      <c r="BF273" s="500">
        <f t="shared" si="26"/>
        <v>9</v>
      </c>
      <c r="BG273" s="500">
        <f>IF($BE273="","",INDEX(安値!$E273:$CZ273,1,$BE273+1))</f>
        <v>3291</v>
      </c>
      <c r="BH273" s="500">
        <f>IF($BF273="","",INDEX(安値!$E273:$CZ273,1,$BF273+1))</f>
        <v>3273</v>
      </c>
      <c r="BI273" s="500">
        <f>IF($BF273="","",MAX(INDEX(高値!$E273:$CZ273,1,$BE273+1):INDEX(高値!$E273:$CZ273,1,$BF273+1)))</f>
        <v>3612</v>
      </c>
      <c r="BJ273" s="500">
        <f>IF($BF273="","",AVERAGE(INDEX(終値!$E273:$CZ273,1,$BF273+1):INDEX(終値!$E273:$CZ273,1,$BF273+20))-2*STDEVP(INDEX(終値!$E273:$CZ273,1,$BF273+1):INDEX(終値!$E273:$CZ273,1,$BF273+20)))</f>
        <v>3239.3337276191664</v>
      </c>
      <c r="BK273" s="500">
        <f>IF($BE273="","",AVERAGE(INDEX(終値!$E273:$CZ273,1,$BE273+1):INDEX(終値!$E273:$CZ273,1,$BE273+20))-2*STDEVP(INDEX(終値!$E273:$CZ273,1,$BE273+1):INDEX(終値!$E273:$CZ273,1,$BE273+20)))</f>
        <v>3270.0454239345099</v>
      </c>
      <c r="BL273" s="500">
        <f t="shared" si="27"/>
        <v>4</v>
      </c>
      <c r="BM273" s="500">
        <f t="shared" si="28"/>
        <v>6</v>
      </c>
      <c r="BN273" s="500">
        <f t="shared" si="29"/>
        <v>13</v>
      </c>
      <c r="BO273" s="500">
        <f>IF($BM273="","",INDEX(高値!$E273:$CZ273,1,$BM273+1))</f>
        <v>3612</v>
      </c>
      <c r="BP273" s="500">
        <f>IF($BN273="","",INDEX(高値!$E273:$CZ273,1,$BN273+1))</f>
        <v>3409</v>
      </c>
      <c r="BQ273" s="500">
        <f>IF($BN273="","",MIN(INDEX(安値!$E273:$CZ273,1,$BM273+1):INDEX(安値!$E273:$CZ273,1,$BN273+1)))</f>
        <v>3273</v>
      </c>
      <c r="BR273" s="500">
        <f>IF($BN273="","",AVERAGE(INDEX(終値!$E273:$CZ273,1,$BN273+1):INDEX(終値!$E273:$CZ273,1,$BN273+20))+2*STDEVP(INDEX(終値!$E273:$CZ273,1,$BN273+1):INDEX(終値!$E273:$CZ273,1,$BN273+20)))</f>
        <v>3518.9116919571748</v>
      </c>
      <c r="BS273" s="500">
        <f>IF($BM273="","",AVERAGE(INDEX(終値!$E273:$CZ273,1,$BM273+1):INDEX(終値!$E273:$CZ273,1,$BM273+20))+2*STDEVP(INDEX(終値!$E273:$CZ273,1,$BM273+1):INDEX(終値!$E273:$CZ273,1,$BM273+20)))</f>
        <v>3534.6444218148886</v>
      </c>
      <c r="BT273" s="497" t="str">
        <f>IFERROR(IF(AND($BD273&gt;=2,ABS($BG273-$BH273)/$BH273&lt;=BB設定!$B$12,$BI273&gt;=MAX($BH273,$BG273)*(1+BB設定!$B$13),終値!E273&gt;$BG273),IF(OR(終値!E273&gt;=$BI273,AND($BH273&lt;$BJ273,$BG273&gt;=$BK273)),"二番底W▲","二番底W形成"),IF(AND($BL273&gt;=2,ABS($BO273-$BP273)/$BP273&lt;=BB設定!$B$12,$BQ273&lt;=MIN($BP273,$BO273)*(1-BB設定!$B$13),終値!E273&lt;$BO273),IF(OR(終値!E273&lt;=$BQ273,AND($BP273&gt;$BR273,$BO273&lt;=$BS273)),"二番天井M▼","二番天井M形成"),"－")),"－")</f>
        <v>二番底W形成</v>
      </c>
    </row>
    <row r="274" spans="2:72">
      <c r="B274" s="500">
        <f>IF(終値!A274="","",IF(AND(安値!G274&lt;安値!F274,安値!G274&lt;安値!E274,安値!G274&lt;安値!H274,安値!G274&lt;安値!I274),2,""))</f>
        <v>2</v>
      </c>
      <c r="C274" s="500" t="str">
        <f>IF(終値!A274="","",IF(AND(安値!H274&lt;安値!G274,安値!H274&lt;安値!F274,安値!H274&lt;安値!I274,安値!H274&lt;安値!J274),3,""))</f>
        <v/>
      </c>
      <c r="D274" s="500" t="str">
        <f>IF(終値!A274="","",IF(AND(安値!I274&lt;安値!H274,安値!I274&lt;安値!G274,安値!I274&lt;安値!J274,安値!I274&lt;安値!K274),4,""))</f>
        <v/>
      </c>
      <c r="E274" s="500" t="str">
        <f>IF(終値!A274="","",IF(AND(安値!J274&lt;安値!I274,安値!J274&lt;安値!H274,安値!J274&lt;安値!K274,安値!J274&lt;安値!L274),5,""))</f>
        <v/>
      </c>
      <c r="F274" s="500" t="str">
        <f>IF(終値!A274="","",IF(AND(安値!K274&lt;安値!J274,安値!K274&lt;安値!I274,安値!K274&lt;安値!L274,安値!K274&lt;安値!M274),6,""))</f>
        <v/>
      </c>
      <c r="G274" s="500" t="str">
        <f>IF(終値!A274="","",IF(AND(安値!L274&lt;安値!K274,安値!L274&lt;安値!J274,安値!L274&lt;安値!M274,安値!L274&lt;安値!N274),7,""))</f>
        <v/>
      </c>
      <c r="H274" s="500" t="str">
        <f>IF(終値!A274="","",IF(AND(安値!M274&lt;安値!L274,安値!M274&lt;安値!K274,安値!M274&lt;安値!N274,安値!M274&lt;安値!O274),8,""))</f>
        <v/>
      </c>
      <c r="I274" s="500" t="str">
        <f>IF(終値!A274="","",IF(AND(安値!N274&lt;安値!M274,安値!N274&lt;安値!L274,安値!N274&lt;安値!O274,安値!N274&lt;安値!P274),9,""))</f>
        <v/>
      </c>
      <c r="J274" s="500">
        <f>IF(終値!A274="","",IF(AND(安値!O274&lt;安値!N274,安値!O274&lt;安値!M274,安値!O274&lt;安値!P274,安値!O274&lt;安値!Q274),10,""))</f>
        <v>10</v>
      </c>
      <c r="K274" s="500" t="str">
        <f>IF(終値!A274="","",IF(AND(安値!P274&lt;安値!O274,安値!P274&lt;安値!N274,安値!P274&lt;安値!Q274,安値!P274&lt;安値!R274),11,""))</f>
        <v/>
      </c>
      <c r="L274" s="500" t="str">
        <f>IF(終値!A274="","",IF(AND(安値!Q274&lt;安値!P274,安値!Q274&lt;安値!O274,安値!Q274&lt;安値!R274,安値!Q274&lt;安値!S274),12,""))</f>
        <v/>
      </c>
      <c r="M274" s="500">
        <f>IF(終値!A274="","",IF(AND(安値!R274&lt;安値!Q274,安値!R274&lt;安値!P274,安値!R274&lt;安値!S274,安値!R274&lt;安値!T274),13,""))</f>
        <v>13</v>
      </c>
      <c r="N274" s="500" t="str">
        <f>IF(終値!A274="","",IF(AND(安値!S274&lt;安値!R274,安値!S274&lt;安値!Q274,安値!S274&lt;安値!T274,安値!S274&lt;安値!U274),14,""))</f>
        <v/>
      </c>
      <c r="O274" s="500" t="str">
        <f>IF(終値!A274="","",IF(AND(安値!T274&lt;安値!S274,安値!T274&lt;安値!R274,安値!T274&lt;安値!U274,安値!T274&lt;安値!V274),15,""))</f>
        <v/>
      </c>
      <c r="P274" s="500" t="str">
        <f>IF(終値!A274="","",IF(AND(安値!U274&lt;安値!T274,安値!U274&lt;安値!S274,安値!U274&lt;安値!V274,安値!U274&lt;安値!W274),16,""))</f>
        <v/>
      </c>
      <c r="Q274" s="500">
        <f>IF(終値!A274="","",IF(AND(安値!V274&lt;安値!U274,安値!V274&lt;安値!T274,安値!V274&lt;安値!W274,安値!V274&lt;安値!X274),17,""))</f>
        <v>17</v>
      </c>
      <c r="R274" s="500" t="str">
        <f>IF(終値!A274="","",IF(AND(安値!W274&lt;安値!V274,安値!W274&lt;安値!U274,安値!W274&lt;安値!X274,安値!W274&lt;安値!Y274),18,""))</f>
        <v/>
      </c>
      <c r="S274" s="500" t="str">
        <f>IF(終値!A274="","",IF(AND(安値!X274&lt;安値!W274,安値!X274&lt;安値!V274,安値!X274&lt;安値!Y274,安値!X274&lt;安値!Z274),19,""))</f>
        <v/>
      </c>
      <c r="T274" s="500" t="str">
        <f>IF(終値!A274="","",IF(AND(安値!Y274&lt;安値!X274,安値!Y274&lt;安値!W274,安値!Y274&lt;安値!Z274,安値!Y274&lt;安値!AA274),20,""))</f>
        <v/>
      </c>
      <c r="U274" s="500" t="str">
        <f>IF(終値!A274="","",IF(AND(安値!Z274&lt;安値!Y274,安値!Z274&lt;安値!X274,安値!Z274&lt;安値!AA274,安値!Z274&lt;安値!AB274),21,""))</f>
        <v/>
      </c>
      <c r="V274" s="500" t="str">
        <f>IF(終値!A274="","",IF(AND(安値!AA274&lt;安値!Z274,安値!AA274&lt;安値!Y274,安値!AA274&lt;安値!AB274,安値!AA274&lt;安値!AC274),22,""))</f>
        <v/>
      </c>
      <c r="W274" s="500" t="str">
        <f>IF(終値!A274="","",IF(AND(安値!AB274&lt;安値!AA274,安値!AB274&lt;安値!Z274,安値!AB274&lt;安値!AC274,安値!AB274&lt;安値!AD274),23,""))</f>
        <v/>
      </c>
      <c r="X274" s="500">
        <f>IF(終値!A274="","",IF(AND(安値!AC274&lt;安値!AB274,安値!AC274&lt;安値!AA274,安値!AC274&lt;安値!AD274,安値!AC274&lt;安値!AE274),24,""))</f>
        <v>24</v>
      </c>
      <c r="Y274" s="500" t="str">
        <f>IF(終値!A274="","",IF(AND(安値!AD274&lt;安値!AC274,安値!AD274&lt;安値!AB274,安値!AD274&lt;安値!AE274,安値!AD274&lt;安値!AF274),25,""))</f>
        <v/>
      </c>
      <c r="Z274" s="500" t="str">
        <f>IF(終値!A274="","",IF(AND(安値!AE274&lt;安値!AD274,安値!AE274&lt;安値!AC274,安値!AE274&lt;安値!AF274,安値!AE274&lt;安値!AG274),26,""))</f>
        <v/>
      </c>
      <c r="AA274" s="500" t="str">
        <f>IF(終値!A274="","",IF(AND(安値!AF274&lt;安値!AE274,安値!AF274&lt;安値!AD274,安値!AF274&lt;安値!AG274,安値!AF274&lt;安値!AH274),27,""))</f>
        <v/>
      </c>
      <c r="AB274" s="500" t="str">
        <f>IF(終値!A274="","",IF(AND(安値!AG274&lt;安値!AF274,安値!AG274&lt;安値!AE274,安値!AG274&lt;安値!AH274,安値!AG274&lt;安値!AI274),28,""))</f>
        <v/>
      </c>
      <c r="AC274" s="500" t="str">
        <f>IF(終値!A274="","",IF(AND(高値!G274&gt;高値!F274,高値!G274&gt;高値!E274,高値!G274&gt;高値!H274,高値!G274&gt;高値!I274),2,""))</f>
        <v/>
      </c>
      <c r="AD274" s="500" t="str">
        <f>IF(終値!A274="","",IF(AND(高値!H274&gt;高値!G274,高値!H274&gt;高値!F274,高値!H274&gt;高値!I274,高値!H274&gt;高値!J274),3,""))</f>
        <v/>
      </c>
      <c r="AE274" s="500" t="str">
        <f>IF(終値!A274="","",IF(AND(高値!I274&gt;高値!H274,高値!I274&gt;高値!G274,高値!I274&gt;高値!J274,高値!I274&gt;高値!K274),4,""))</f>
        <v/>
      </c>
      <c r="AF274" s="500" t="str">
        <f>IF(終値!A274="","",IF(AND(高値!J274&gt;高値!I274,高値!J274&gt;高値!H274,高値!J274&gt;高値!K274,高値!J274&gt;高値!L274),5,""))</f>
        <v/>
      </c>
      <c r="AG274" s="500" t="str">
        <f>IF(終値!A274="","",IF(AND(高値!K274&gt;高値!J274,高値!K274&gt;高値!I274,高値!K274&gt;高値!L274,高値!K274&gt;高値!M274),6,""))</f>
        <v/>
      </c>
      <c r="AH274" s="500" t="str">
        <f>IF(終値!A274="","",IF(AND(高値!L274&gt;高値!K274,高値!L274&gt;高値!J274,高値!L274&gt;高値!M274,高値!L274&gt;高値!N274),7,""))</f>
        <v/>
      </c>
      <c r="AI274" s="500" t="str">
        <f>IF(終値!A274="","",IF(AND(高値!M274&gt;高値!L274,高値!M274&gt;高値!K274,高値!M274&gt;高値!N274,高値!M274&gt;高値!O274),8,""))</f>
        <v/>
      </c>
      <c r="AJ274" s="500" t="str">
        <f>IF(終値!A274="","",IF(AND(高値!N274&gt;高値!M274,高値!N274&gt;高値!L274,高値!N274&gt;高値!O274,高値!N274&gt;高値!P274),9,""))</f>
        <v/>
      </c>
      <c r="AK274" s="500" t="str">
        <f>IF(終値!A274="","",IF(AND(高値!O274&gt;高値!N274,高値!O274&gt;高値!M274,高値!O274&gt;高値!P274,高値!O274&gt;高値!Q274),10,""))</f>
        <v/>
      </c>
      <c r="AL274" s="500">
        <f>IF(終値!A274="","",IF(AND(高値!P274&gt;高値!O274,高値!P274&gt;高値!N274,高値!P274&gt;高値!Q274,高値!P274&gt;高値!R274),11,""))</f>
        <v>11</v>
      </c>
      <c r="AM274" s="500" t="str">
        <f>IF(終値!A274="","",IF(AND(高値!Q274&gt;高値!P274,高値!Q274&gt;高値!O274,高値!Q274&gt;高値!R274,高値!Q274&gt;高値!S274),12,""))</f>
        <v/>
      </c>
      <c r="AN274" s="500" t="str">
        <f>IF(終値!A274="","",IF(AND(高値!R274&gt;高値!Q274,高値!R274&gt;高値!P274,高値!R274&gt;高値!S274,高値!R274&gt;高値!T274),13,""))</f>
        <v/>
      </c>
      <c r="AO274" s="500" t="str">
        <f>IF(終値!A274="","",IF(AND(高値!S274&gt;高値!R274,高値!S274&gt;高値!Q274,高値!S274&gt;高値!T274,高値!S274&gt;高値!U274),14,""))</f>
        <v/>
      </c>
      <c r="AP274" s="500" t="str">
        <f>IF(終値!A274="","",IF(AND(高値!T274&gt;高値!S274,高値!T274&gt;高値!R274,高値!T274&gt;高値!U274,高値!T274&gt;高値!V274),15,""))</f>
        <v/>
      </c>
      <c r="AQ274" s="500">
        <f>IF(終値!A274="","",IF(AND(高値!U274&gt;高値!T274,高値!U274&gt;高値!S274,高値!U274&gt;高値!V274,高値!U274&gt;高値!W274),16,""))</f>
        <v>16</v>
      </c>
      <c r="AR274" s="500" t="str">
        <f>IF(終値!A274="","",IF(AND(高値!V274&gt;高値!U274,高値!V274&gt;高値!T274,高値!V274&gt;高値!W274,高値!V274&gt;高値!X274),17,""))</f>
        <v/>
      </c>
      <c r="AS274" s="500" t="str">
        <f>IF(終値!A274="","",IF(AND(高値!W274&gt;高値!V274,高値!W274&gt;高値!U274,高値!W274&gt;高値!X274,高値!W274&gt;高値!Y274),18,""))</f>
        <v/>
      </c>
      <c r="AT274" s="500" t="str">
        <f>IF(終値!A274="","",IF(AND(高値!X274&gt;高値!W274,高値!X274&gt;高値!V274,高値!X274&gt;高値!Y274,高値!X274&gt;高値!Z274),19,""))</f>
        <v/>
      </c>
      <c r="AU274" s="500" t="str">
        <f>IF(終値!A274="","",IF(AND(高値!Y274&gt;高値!X274,高値!Y274&gt;高値!W274,高値!Y274&gt;高値!Z274,高値!Y274&gt;高値!AA274),20,""))</f>
        <v/>
      </c>
      <c r="AV274" s="500" t="str">
        <f>IF(終値!A274="","",IF(AND(高値!Z274&gt;高値!Y274,高値!Z274&gt;高値!X274,高値!Z274&gt;高値!AA274,高値!Z274&gt;高値!AB274),21,""))</f>
        <v/>
      </c>
      <c r="AW274" s="500" t="str">
        <f>IF(終値!A274="","",IF(AND(高値!AA274&gt;高値!Z274,高値!AA274&gt;高値!Y274,高値!AA274&gt;高値!AB274,高値!AA274&gt;高値!AC274),22,""))</f>
        <v/>
      </c>
      <c r="AX274" s="500" t="str">
        <f>IF(終値!A274="","",IF(AND(高値!AB274&gt;高値!AA274,高値!AB274&gt;高値!Z274,高値!AB274&gt;高値!AC274,高値!AB274&gt;高値!AD274),23,""))</f>
        <v/>
      </c>
      <c r="AY274" s="500" t="str">
        <f>IF(終値!A274="","",IF(AND(高値!AC274&gt;高値!AB274,高値!AC274&gt;高値!AA274,高値!AC274&gt;高値!AD274,高値!AC274&gt;高値!AE274),24,""))</f>
        <v/>
      </c>
      <c r="AZ274" s="500" t="str">
        <f>IF(終値!A274="","",IF(AND(高値!AD274&gt;高値!AC274,高値!AD274&gt;高値!AB274,高値!AD274&gt;高値!AE274,高値!AD274&gt;高値!AF274),25,""))</f>
        <v/>
      </c>
      <c r="BA274" s="500">
        <f>IF(終値!A274="","",IF(AND(高値!AE274&gt;高値!AD274,高値!AE274&gt;高値!AC274,高値!AE274&gt;高値!AF274,高値!AE274&gt;高値!AG274),26,""))</f>
        <v>26</v>
      </c>
      <c r="BB274" s="500" t="str">
        <f>IF(終値!A274="","",IF(AND(高値!AF274&gt;高値!AE274,高値!AF274&gt;高値!AD274,高値!AF274&gt;高値!AG274,高値!AF274&gt;高値!AH274),27,""))</f>
        <v/>
      </c>
      <c r="BC274" s="500" t="str">
        <f>IF(終値!A274="","",IF(AND(高値!AG274&gt;高値!AF274,高値!AG274&gt;高値!AE274,高値!AG274&gt;高値!AH274,高値!AG274&gt;高値!AI274),28,""))</f>
        <v/>
      </c>
      <c r="BD274" s="500">
        <f t="shared" si="24"/>
        <v>5</v>
      </c>
      <c r="BE274" s="500">
        <f t="shared" si="25"/>
        <v>2</v>
      </c>
      <c r="BF274" s="500">
        <f t="shared" si="26"/>
        <v>10</v>
      </c>
      <c r="BG274" s="500">
        <f>IF($BE274="","",INDEX(安値!$E274:$CZ274,1,$BE274+1))</f>
        <v>852</v>
      </c>
      <c r="BH274" s="500">
        <f>IF($BF274="","",INDEX(安値!$E274:$CZ274,1,$BF274+1))</f>
        <v>850</v>
      </c>
      <c r="BI274" s="500">
        <f>IF($BF274="","",MAX(INDEX(高値!$E274:$CZ274,1,$BE274+1):INDEX(高値!$E274:$CZ274,1,$BF274+1)))</f>
        <v>862</v>
      </c>
      <c r="BJ274" s="500">
        <f>IF($BF274="","",AVERAGE(INDEX(終値!$E274:$CZ274,1,$BF274+1):INDEX(終値!$E274:$CZ274,1,$BF274+20))-2*STDEVP(INDEX(終値!$E274:$CZ274,1,$BF274+1):INDEX(終値!$E274:$CZ274,1,$BF274+20)))</f>
        <v>845.56434247584946</v>
      </c>
      <c r="BK274" s="500">
        <f>IF($BE274="","",AVERAGE(INDEX(終値!$E274:$CZ274,1,$BE274+1):INDEX(終値!$E274:$CZ274,1,$BE274+20))-2*STDEVP(INDEX(終値!$E274:$CZ274,1,$BE274+1):INDEX(終値!$E274:$CZ274,1,$BE274+20)))</f>
        <v>848.86274203267249</v>
      </c>
      <c r="BL274" s="500">
        <f t="shared" si="27"/>
        <v>3</v>
      </c>
      <c r="BM274" s="500">
        <f t="shared" si="28"/>
        <v>11</v>
      </c>
      <c r="BN274" s="500">
        <f t="shared" si="29"/>
        <v>16</v>
      </c>
      <c r="BO274" s="500">
        <f>IF($BM274="","",INDEX(高値!$E274:$CZ274,1,$BM274+1))</f>
        <v>858</v>
      </c>
      <c r="BP274" s="500">
        <f>IF($BN274="","",INDEX(高値!$E274:$CZ274,1,$BN274+1))</f>
        <v>861</v>
      </c>
      <c r="BQ274" s="500">
        <f>IF($BN274="","",MIN(INDEX(安値!$E274:$CZ274,1,$BM274+1):INDEX(安値!$E274:$CZ274,1,$BN274+1)))</f>
        <v>850</v>
      </c>
      <c r="BR274" s="500">
        <f>IF($BN274="","",AVERAGE(INDEX(終値!$E274:$CZ274,1,$BN274+1):INDEX(終値!$E274:$CZ274,1,$BN274+20))+2*STDEVP(INDEX(終値!$E274:$CZ274,1,$BN274+1):INDEX(終値!$E274:$CZ274,1,$BN274+20)))</f>
        <v>875.8</v>
      </c>
      <c r="BS274" s="500">
        <f>IF($BM274="","",AVERAGE(INDEX(終値!$E274:$CZ274,1,$BM274+1):INDEX(終値!$E274:$CZ274,1,$BM274+20))+2*STDEVP(INDEX(終値!$E274:$CZ274,1,$BM274+1):INDEX(終値!$E274:$CZ274,1,$BM274+20)))</f>
        <v>868.01604323919616</v>
      </c>
      <c r="BT274" s="497" t="str">
        <f>IFERROR(IF(AND($BD274&gt;=2,ABS($BG274-$BH274)/$BH274&lt;=BB設定!$B$12,$BI274&gt;=MAX($BH274,$BG274)*(1+BB設定!$B$13),終値!E274&gt;$BG274),IF(OR(終値!E274&gt;=$BI274,AND($BH274&lt;$BJ274,$BG274&gt;=$BK274)),"二番底W▲","二番底W形成"),IF(AND($BL274&gt;=2,ABS($BO274-$BP274)/$BP274&lt;=BB設定!$B$12,$BQ274&lt;=MIN($BP274,$BO274)*(1-BB設定!$B$13),終値!E274&lt;$BO274),IF(OR(終値!E274&lt;=$BQ274,AND($BP274&gt;$BR274,$BO274&lt;=$BS274)),"二番天井M▼","二番天井M形成"),"－")),"－")</f>
        <v>－</v>
      </c>
    </row>
    <row r="275" spans="2:72">
      <c r="B275" s="500" t="str">
        <f>IF(終値!A275="","",IF(AND(安値!G275&lt;安値!F275,安値!G275&lt;安値!E275,安値!G275&lt;安値!H275,安値!G275&lt;安値!I275),2,""))</f>
        <v/>
      </c>
      <c r="C275" s="500" t="str">
        <f>IF(終値!A275="","",IF(AND(安値!H275&lt;安値!G275,安値!H275&lt;安値!F275,安値!H275&lt;安値!I275,安値!H275&lt;安値!J275),3,""))</f>
        <v/>
      </c>
      <c r="D275" s="500" t="str">
        <f>IF(終値!A275="","",IF(AND(安値!I275&lt;安値!H275,安値!I275&lt;安値!G275,安値!I275&lt;安値!J275,安値!I275&lt;安値!K275),4,""))</f>
        <v/>
      </c>
      <c r="E275" s="500" t="str">
        <f>IF(終値!A275="","",IF(AND(安値!J275&lt;安値!I275,安値!J275&lt;安値!H275,安値!J275&lt;安値!K275,安値!J275&lt;安値!L275),5,""))</f>
        <v/>
      </c>
      <c r="F275" s="500">
        <f>IF(終値!A275="","",IF(AND(安値!K275&lt;安値!J275,安値!K275&lt;安値!I275,安値!K275&lt;安値!L275,安値!K275&lt;安値!M275),6,""))</f>
        <v>6</v>
      </c>
      <c r="G275" s="500" t="str">
        <f>IF(終値!A275="","",IF(AND(安値!L275&lt;安値!K275,安値!L275&lt;安値!J275,安値!L275&lt;安値!M275,安値!L275&lt;安値!N275),7,""))</f>
        <v/>
      </c>
      <c r="H275" s="500" t="str">
        <f>IF(終値!A275="","",IF(AND(安値!M275&lt;安値!L275,安値!M275&lt;安値!K275,安値!M275&lt;安値!N275,安値!M275&lt;安値!O275),8,""))</f>
        <v/>
      </c>
      <c r="I275" s="500" t="str">
        <f>IF(終値!A275="","",IF(AND(安値!N275&lt;安値!M275,安値!N275&lt;安値!L275,安値!N275&lt;安値!O275,安値!N275&lt;安値!P275),9,""))</f>
        <v/>
      </c>
      <c r="J275" s="500" t="str">
        <f>IF(終値!A275="","",IF(AND(安値!O275&lt;安値!N275,安値!O275&lt;安値!M275,安値!O275&lt;安値!P275,安値!O275&lt;安値!Q275),10,""))</f>
        <v/>
      </c>
      <c r="K275" s="500" t="str">
        <f>IF(終値!A275="","",IF(AND(安値!P275&lt;安値!O275,安値!P275&lt;安値!N275,安値!P275&lt;安値!Q275,安値!P275&lt;安値!R275),11,""))</f>
        <v/>
      </c>
      <c r="L275" s="500" t="str">
        <f>IF(終値!A275="","",IF(AND(安値!Q275&lt;安値!P275,安値!Q275&lt;安値!O275,安値!Q275&lt;安値!R275,安値!Q275&lt;安値!S275),12,""))</f>
        <v/>
      </c>
      <c r="M275" s="500">
        <f>IF(終値!A275="","",IF(AND(安値!R275&lt;安値!Q275,安値!R275&lt;安値!P275,安値!R275&lt;安値!S275,安値!R275&lt;安値!T275),13,""))</f>
        <v>13</v>
      </c>
      <c r="N275" s="500" t="str">
        <f>IF(終値!A275="","",IF(AND(安値!S275&lt;安値!R275,安値!S275&lt;安値!Q275,安値!S275&lt;安値!T275,安値!S275&lt;安値!U275),14,""))</f>
        <v/>
      </c>
      <c r="O275" s="500" t="str">
        <f>IF(終値!A275="","",IF(AND(安値!T275&lt;安値!S275,安値!T275&lt;安値!R275,安値!T275&lt;安値!U275,安値!T275&lt;安値!V275),15,""))</f>
        <v/>
      </c>
      <c r="P275" s="500">
        <f>IF(終値!A275="","",IF(AND(安値!U275&lt;安値!T275,安値!U275&lt;安値!S275,安値!U275&lt;安値!V275,安値!U275&lt;安値!W275),16,""))</f>
        <v>16</v>
      </c>
      <c r="Q275" s="500" t="str">
        <f>IF(終値!A275="","",IF(AND(安値!V275&lt;安値!U275,安値!V275&lt;安値!T275,安値!V275&lt;安値!W275,安値!V275&lt;安値!X275),17,""))</f>
        <v/>
      </c>
      <c r="R275" s="500" t="str">
        <f>IF(終値!A275="","",IF(AND(安値!W275&lt;安値!V275,安値!W275&lt;安値!U275,安値!W275&lt;安値!X275,安値!W275&lt;安値!Y275),18,""))</f>
        <v/>
      </c>
      <c r="S275" s="500">
        <f>IF(終値!A275="","",IF(AND(安値!X275&lt;安値!W275,安値!X275&lt;安値!V275,安値!X275&lt;安値!Y275,安値!X275&lt;安値!Z275),19,""))</f>
        <v>19</v>
      </c>
      <c r="T275" s="500" t="str">
        <f>IF(終値!A275="","",IF(AND(安値!Y275&lt;安値!X275,安値!Y275&lt;安値!W275,安値!Y275&lt;安値!Z275,安値!Y275&lt;安値!AA275),20,""))</f>
        <v/>
      </c>
      <c r="U275" s="500" t="str">
        <f>IF(終値!A275="","",IF(AND(安値!Z275&lt;安値!Y275,安値!Z275&lt;安値!X275,安値!Z275&lt;安値!AA275,安値!Z275&lt;安値!AB275),21,""))</f>
        <v/>
      </c>
      <c r="V275" s="500" t="str">
        <f>IF(終値!A275="","",IF(AND(安値!AA275&lt;安値!Z275,安値!AA275&lt;安値!Y275,安値!AA275&lt;安値!AB275,安値!AA275&lt;安値!AC275),22,""))</f>
        <v/>
      </c>
      <c r="W275" s="500" t="str">
        <f>IF(終値!A275="","",IF(AND(安値!AB275&lt;安値!AA275,安値!AB275&lt;安値!Z275,安値!AB275&lt;安値!AC275,安値!AB275&lt;安値!AD275),23,""))</f>
        <v/>
      </c>
      <c r="X275" s="500" t="str">
        <f>IF(終値!A275="","",IF(AND(安値!AC275&lt;安値!AB275,安値!AC275&lt;安値!AA275,安値!AC275&lt;安値!AD275,安値!AC275&lt;安値!AE275),24,""))</f>
        <v/>
      </c>
      <c r="Y275" s="500" t="str">
        <f>IF(終値!A275="","",IF(AND(安値!AD275&lt;安値!AC275,安値!AD275&lt;安値!AB275,安値!AD275&lt;安値!AE275,安値!AD275&lt;安値!AF275),25,""))</f>
        <v/>
      </c>
      <c r="Z275" s="500" t="str">
        <f>IF(終値!A275="","",IF(AND(安値!AE275&lt;安値!AD275,安値!AE275&lt;安値!AC275,安値!AE275&lt;安値!AF275,安値!AE275&lt;安値!AG275),26,""))</f>
        <v/>
      </c>
      <c r="AA275" s="500">
        <f>IF(終値!A275="","",IF(AND(安値!AF275&lt;安値!AE275,安値!AF275&lt;安値!AD275,安値!AF275&lt;安値!AG275,安値!AF275&lt;安値!AH275),27,""))</f>
        <v>27</v>
      </c>
      <c r="AB275" s="500" t="str">
        <f>IF(終値!A275="","",IF(AND(安値!AG275&lt;安値!AF275,安値!AG275&lt;安値!AE275,安値!AG275&lt;安値!AH275,安値!AG275&lt;安値!AI275),28,""))</f>
        <v/>
      </c>
      <c r="AC275" s="500" t="str">
        <f>IF(終値!A275="","",IF(AND(高値!G275&gt;高値!F275,高値!G275&gt;高値!E275,高値!G275&gt;高値!H275,高値!G275&gt;高値!I275),2,""))</f>
        <v/>
      </c>
      <c r="AD275" s="500" t="str">
        <f>IF(終値!A275="","",IF(AND(高値!H275&gt;高値!G275,高値!H275&gt;高値!F275,高値!H275&gt;高値!I275,高値!H275&gt;高値!J275),3,""))</f>
        <v/>
      </c>
      <c r="AE275" s="500" t="str">
        <f>IF(終値!A275="","",IF(AND(高値!I275&gt;高値!H275,高値!I275&gt;高値!G275,高値!I275&gt;高値!J275,高値!I275&gt;高値!K275),4,""))</f>
        <v/>
      </c>
      <c r="AF275" s="500" t="str">
        <f>IF(終値!A275="","",IF(AND(高値!J275&gt;高値!I275,高値!J275&gt;高値!H275,高値!J275&gt;高値!K275,高値!J275&gt;高値!L275),5,""))</f>
        <v/>
      </c>
      <c r="AG275" s="500" t="str">
        <f>IF(終値!A275="","",IF(AND(高値!K275&gt;高値!J275,高値!K275&gt;高値!I275,高値!K275&gt;高値!L275,高値!K275&gt;高値!M275),6,""))</f>
        <v/>
      </c>
      <c r="AH275" s="500" t="str">
        <f>IF(終値!A275="","",IF(AND(高値!L275&gt;高値!K275,高値!L275&gt;高値!J275,高値!L275&gt;高値!M275,高値!L275&gt;高値!N275),7,""))</f>
        <v/>
      </c>
      <c r="AI275" s="500" t="str">
        <f>IF(終値!A275="","",IF(AND(高値!M275&gt;高値!L275,高値!M275&gt;高値!K275,高値!M275&gt;高値!N275,高値!M275&gt;高値!O275),8,""))</f>
        <v/>
      </c>
      <c r="AJ275" s="500" t="str">
        <f>IF(終値!A275="","",IF(AND(高値!N275&gt;高値!M275,高値!N275&gt;高値!L275,高値!N275&gt;高値!O275,高値!N275&gt;高値!P275),9,""))</f>
        <v/>
      </c>
      <c r="AK275" s="500">
        <f>IF(終値!A275="","",IF(AND(高値!O275&gt;高値!N275,高値!O275&gt;高値!M275,高値!O275&gt;高値!P275,高値!O275&gt;高値!Q275),10,""))</f>
        <v>10</v>
      </c>
      <c r="AL275" s="500" t="str">
        <f>IF(終値!A275="","",IF(AND(高値!P275&gt;高値!O275,高値!P275&gt;高値!N275,高値!P275&gt;高値!Q275,高値!P275&gt;高値!R275),11,""))</f>
        <v/>
      </c>
      <c r="AM275" s="500" t="str">
        <f>IF(終値!A275="","",IF(AND(高値!Q275&gt;高値!P275,高値!Q275&gt;高値!O275,高値!Q275&gt;高値!R275,高値!Q275&gt;高値!S275),12,""))</f>
        <v/>
      </c>
      <c r="AN275" s="500" t="str">
        <f>IF(終値!A275="","",IF(AND(高値!R275&gt;高値!Q275,高値!R275&gt;高値!P275,高値!R275&gt;高値!S275,高値!R275&gt;高値!T275),13,""))</f>
        <v/>
      </c>
      <c r="AO275" s="500" t="str">
        <f>IF(終値!A275="","",IF(AND(高値!S275&gt;高値!R275,高値!S275&gt;高値!Q275,高値!S275&gt;高値!T275,高値!S275&gt;高値!U275),14,""))</f>
        <v/>
      </c>
      <c r="AP275" s="500">
        <f>IF(終値!A275="","",IF(AND(高値!T275&gt;高値!S275,高値!T275&gt;高値!R275,高値!T275&gt;高値!U275,高値!T275&gt;高値!V275),15,""))</f>
        <v>15</v>
      </c>
      <c r="AQ275" s="500" t="str">
        <f>IF(終値!A275="","",IF(AND(高値!U275&gt;高値!T275,高値!U275&gt;高値!S275,高値!U275&gt;高値!V275,高値!U275&gt;高値!W275),16,""))</f>
        <v/>
      </c>
      <c r="AR275" s="500" t="str">
        <f>IF(終値!A275="","",IF(AND(高値!V275&gt;高値!U275,高値!V275&gt;高値!T275,高値!V275&gt;高値!W275,高値!V275&gt;高値!X275),17,""))</f>
        <v/>
      </c>
      <c r="AS275" s="500" t="str">
        <f>IF(終値!A275="","",IF(AND(高値!W275&gt;高値!V275,高値!W275&gt;高値!U275,高値!W275&gt;高値!X275,高値!W275&gt;高値!Y275),18,""))</f>
        <v/>
      </c>
      <c r="AT275" s="500" t="str">
        <f>IF(終値!A275="","",IF(AND(高値!X275&gt;高値!W275,高値!X275&gt;高値!V275,高値!X275&gt;高値!Y275,高値!X275&gt;高値!Z275),19,""))</f>
        <v/>
      </c>
      <c r="AU275" s="500" t="str">
        <f>IF(終値!A275="","",IF(AND(高値!Y275&gt;高値!X275,高値!Y275&gt;高値!W275,高値!Y275&gt;高値!Z275,高値!Y275&gt;高値!AA275),20,""))</f>
        <v/>
      </c>
      <c r="AV275" s="500" t="str">
        <f>IF(終値!A275="","",IF(AND(高値!Z275&gt;高値!Y275,高値!Z275&gt;高値!X275,高値!Z275&gt;高値!AA275,高値!Z275&gt;高値!AB275),21,""))</f>
        <v/>
      </c>
      <c r="AW275" s="500">
        <f>IF(終値!A275="","",IF(AND(高値!AA275&gt;高値!Z275,高値!AA275&gt;高値!Y275,高値!AA275&gt;高値!AB275,高値!AA275&gt;高値!AC275),22,""))</f>
        <v>22</v>
      </c>
      <c r="AX275" s="500" t="str">
        <f>IF(終値!A275="","",IF(AND(高値!AB275&gt;高値!AA275,高値!AB275&gt;高値!Z275,高値!AB275&gt;高値!AC275,高値!AB275&gt;高値!AD275),23,""))</f>
        <v/>
      </c>
      <c r="AY275" s="500" t="str">
        <f>IF(終値!A275="","",IF(AND(高値!AC275&gt;高値!AB275,高値!AC275&gt;高値!AA275,高値!AC275&gt;高値!AD275,高値!AC275&gt;高値!AE275),24,""))</f>
        <v/>
      </c>
      <c r="AZ275" s="500" t="str">
        <f>IF(終値!A275="","",IF(AND(高値!AD275&gt;高値!AC275,高値!AD275&gt;高値!AB275,高値!AD275&gt;高値!AE275,高値!AD275&gt;高値!AF275),25,""))</f>
        <v/>
      </c>
      <c r="BA275" s="500" t="str">
        <f>IF(終値!A275="","",IF(AND(高値!AE275&gt;高値!AD275,高値!AE275&gt;高値!AC275,高値!AE275&gt;高値!AF275,高値!AE275&gt;高値!AG275),26,""))</f>
        <v/>
      </c>
      <c r="BB275" s="500" t="str">
        <f>IF(終値!A275="","",IF(AND(高値!AF275&gt;高値!AE275,高値!AF275&gt;高値!AD275,高値!AF275&gt;高値!AG275,高値!AF275&gt;高値!AH275),27,""))</f>
        <v/>
      </c>
      <c r="BC275" s="500" t="str">
        <f>IF(終値!A275="","",IF(AND(高値!AG275&gt;高値!AF275,高値!AG275&gt;高値!AE275,高値!AG275&gt;高値!AH275,高値!AG275&gt;高値!AI275),28,""))</f>
        <v/>
      </c>
      <c r="BD275" s="500">
        <f t="shared" si="24"/>
        <v>5</v>
      </c>
      <c r="BE275" s="500">
        <f t="shared" si="25"/>
        <v>6</v>
      </c>
      <c r="BF275" s="500">
        <f t="shared" si="26"/>
        <v>13</v>
      </c>
      <c r="BG275" s="500">
        <f>IF($BE275="","",INDEX(安値!$E275:$CZ275,1,$BE275+1))</f>
        <v>1421</v>
      </c>
      <c r="BH275" s="500">
        <f>IF($BF275="","",INDEX(安値!$E275:$CZ275,1,$BF275+1))</f>
        <v>1414</v>
      </c>
      <c r="BI275" s="500">
        <f>IF($BF275="","",MAX(INDEX(高値!$E275:$CZ275,1,$BE275+1):INDEX(高値!$E275:$CZ275,1,$BF275+1)))</f>
        <v>1517</v>
      </c>
      <c r="BJ275" s="500">
        <f>IF($BF275="","",AVERAGE(INDEX(終値!$E275:$CZ275,1,$BF275+1):INDEX(終値!$E275:$CZ275,1,$BF275+20))-2*STDEVP(INDEX(終値!$E275:$CZ275,1,$BF275+1):INDEX(終値!$E275:$CZ275,1,$BF275+20)))</f>
        <v>1409.3215972280434</v>
      </c>
      <c r="BK275" s="500">
        <f>IF($BE275="","",AVERAGE(INDEX(終値!$E275:$CZ275,1,$BE275+1):INDEX(終値!$E275:$CZ275,1,$BE275+20))-2*STDEVP(INDEX(終値!$E275:$CZ275,1,$BE275+1):INDEX(終値!$E275:$CZ275,1,$BE275+20)))</f>
        <v>1440.9338399218714</v>
      </c>
      <c r="BL275" s="500">
        <f t="shared" si="27"/>
        <v>3</v>
      </c>
      <c r="BM275" s="500">
        <f t="shared" si="28"/>
        <v>10</v>
      </c>
      <c r="BN275" s="500">
        <f t="shared" si="29"/>
        <v>15</v>
      </c>
      <c r="BO275" s="500">
        <f>IF($BM275="","",INDEX(高値!$E275:$CZ275,1,$BM275+1))</f>
        <v>1517</v>
      </c>
      <c r="BP275" s="500">
        <f>IF($BN275="","",INDEX(高値!$E275:$CZ275,1,$BN275+1))</f>
        <v>1526</v>
      </c>
      <c r="BQ275" s="500">
        <f>IF($BN275="","",MIN(INDEX(安値!$E275:$CZ275,1,$BM275+1):INDEX(安値!$E275:$CZ275,1,$BN275+1)))</f>
        <v>1414</v>
      </c>
      <c r="BR275" s="500">
        <f>IF($BN275="","",AVERAGE(INDEX(終値!$E275:$CZ275,1,$BN275+1):INDEX(終値!$E275:$CZ275,1,$BN275+20))+2*STDEVP(INDEX(終値!$E275:$CZ275,1,$BN275+1):INDEX(終値!$E275:$CZ275,1,$BN275+20)))</f>
        <v>1669.1136511783627</v>
      </c>
      <c r="BS275" s="500">
        <f>IF($BM275="","",AVERAGE(INDEX(終値!$E275:$CZ275,1,$BM275+1):INDEX(終値!$E275:$CZ275,1,$BM275+20))+2*STDEVP(INDEX(終値!$E275:$CZ275,1,$BM275+1):INDEX(終値!$E275:$CZ275,1,$BM275+20)))</f>
        <v>1534.0366975907555</v>
      </c>
      <c r="BT275" s="497" t="str">
        <f>IFERROR(IF(AND($BD275&gt;=2,ABS($BG275-$BH275)/$BH275&lt;=BB設定!$B$12,$BI275&gt;=MAX($BH275,$BG275)*(1+BB設定!$B$13),終値!E275&gt;$BG275),IF(OR(終値!E275&gt;=$BI275,AND($BH275&lt;$BJ275,$BG275&gt;=$BK275)),"二番底W▲","二番底W形成"),IF(AND($BL275&gt;=2,ABS($BO275-$BP275)/$BP275&lt;=BB設定!$B$12,$BQ275&lt;=MIN($BP275,$BO275)*(1-BB設定!$B$13),終値!E275&lt;$BO275),IF(OR(終値!E275&lt;=$BQ275,AND($BP275&gt;$BR275,$BO275&lt;=$BS275)),"二番天井M▼","二番天井M形成"),"－")),"－")</f>
        <v>二番底W▲</v>
      </c>
    </row>
    <row r="276" spans="2:72">
      <c r="B276" s="500" t="str">
        <f>IF(終値!A276="","",IF(AND(安値!G276&lt;安値!F276,安値!G276&lt;安値!E276,安値!G276&lt;安値!H276,安値!G276&lt;安値!I276),2,""))</f>
        <v/>
      </c>
      <c r="C276" s="500" t="str">
        <f>IF(終値!A276="","",IF(AND(安値!H276&lt;安値!G276,安値!H276&lt;安値!F276,安値!H276&lt;安値!I276,安値!H276&lt;安値!J276),3,""))</f>
        <v/>
      </c>
      <c r="D276" s="500" t="str">
        <f>IF(終値!A276="","",IF(AND(安値!I276&lt;安値!H276,安値!I276&lt;安値!G276,安値!I276&lt;安値!J276,安値!I276&lt;安値!K276),4,""))</f>
        <v/>
      </c>
      <c r="E276" s="500" t="str">
        <f>IF(終値!A276="","",IF(AND(安値!J276&lt;安値!I276,安値!J276&lt;安値!H276,安値!J276&lt;安値!K276,安値!J276&lt;安値!L276),5,""))</f>
        <v/>
      </c>
      <c r="F276" s="500" t="str">
        <f>IF(終値!A276="","",IF(AND(安値!K276&lt;安値!J276,安値!K276&lt;安値!I276,安値!K276&lt;安値!L276,安値!K276&lt;安値!M276),6,""))</f>
        <v/>
      </c>
      <c r="G276" s="500">
        <f>IF(終値!A276="","",IF(AND(安値!L276&lt;安値!K276,安値!L276&lt;安値!J276,安値!L276&lt;安値!M276,安値!L276&lt;安値!N276),7,""))</f>
        <v>7</v>
      </c>
      <c r="H276" s="500" t="str">
        <f>IF(終値!A276="","",IF(AND(安値!M276&lt;安値!L276,安値!M276&lt;安値!K276,安値!M276&lt;安値!N276,安値!M276&lt;安値!O276),8,""))</f>
        <v/>
      </c>
      <c r="I276" s="500" t="str">
        <f>IF(終値!A276="","",IF(AND(安値!N276&lt;安値!M276,安値!N276&lt;安値!L276,安値!N276&lt;安値!O276,安値!N276&lt;安値!P276),9,""))</f>
        <v/>
      </c>
      <c r="J276" s="500" t="str">
        <f>IF(終値!A276="","",IF(AND(安値!O276&lt;安値!N276,安値!O276&lt;安値!M276,安値!O276&lt;安値!P276,安値!O276&lt;安値!Q276),10,""))</f>
        <v/>
      </c>
      <c r="K276" s="500" t="str">
        <f>IF(終値!A276="","",IF(AND(安値!P276&lt;安値!O276,安値!P276&lt;安値!N276,安値!P276&lt;安値!Q276,安値!P276&lt;安値!R276),11,""))</f>
        <v/>
      </c>
      <c r="L276" s="500" t="str">
        <f>IF(終値!A276="","",IF(AND(安値!Q276&lt;安値!P276,安値!Q276&lt;安値!O276,安値!Q276&lt;安値!R276,安値!Q276&lt;安値!S276),12,""))</f>
        <v/>
      </c>
      <c r="M276" s="500" t="str">
        <f>IF(終値!A276="","",IF(AND(安値!R276&lt;安値!Q276,安値!R276&lt;安値!P276,安値!R276&lt;安値!S276,安値!R276&lt;安値!T276),13,""))</f>
        <v/>
      </c>
      <c r="N276" s="500" t="str">
        <f>IF(終値!A276="","",IF(AND(安値!S276&lt;安値!R276,安値!S276&lt;安値!Q276,安値!S276&lt;安値!T276,安値!S276&lt;安値!U276),14,""))</f>
        <v/>
      </c>
      <c r="O276" s="500" t="str">
        <f>IF(終値!A276="","",IF(AND(安値!T276&lt;安値!S276,安値!T276&lt;安値!R276,安値!T276&lt;安値!U276,安値!T276&lt;安値!V276),15,""))</f>
        <v/>
      </c>
      <c r="P276" s="500" t="str">
        <f>IF(終値!A276="","",IF(AND(安値!U276&lt;安値!T276,安値!U276&lt;安値!S276,安値!U276&lt;安値!V276,安値!U276&lt;安値!W276),16,""))</f>
        <v/>
      </c>
      <c r="Q276" s="500">
        <f>IF(終値!A276="","",IF(AND(安値!V276&lt;安値!U276,安値!V276&lt;安値!T276,安値!V276&lt;安値!W276,安値!V276&lt;安値!X276),17,""))</f>
        <v>17</v>
      </c>
      <c r="R276" s="500" t="str">
        <f>IF(終値!A276="","",IF(AND(安値!W276&lt;安値!V276,安値!W276&lt;安値!U276,安値!W276&lt;安値!X276,安値!W276&lt;安値!Y276),18,""))</f>
        <v/>
      </c>
      <c r="S276" s="500" t="str">
        <f>IF(終値!A276="","",IF(AND(安値!X276&lt;安値!W276,安値!X276&lt;安値!V276,安値!X276&lt;安値!Y276,安値!X276&lt;安値!Z276),19,""))</f>
        <v/>
      </c>
      <c r="T276" s="500" t="str">
        <f>IF(終値!A276="","",IF(AND(安値!Y276&lt;安値!X276,安値!Y276&lt;安値!W276,安値!Y276&lt;安値!Z276,安値!Y276&lt;安値!AA276),20,""))</f>
        <v/>
      </c>
      <c r="U276" s="500" t="str">
        <f>IF(終値!A276="","",IF(AND(安値!Z276&lt;安値!Y276,安値!Z276&lt;安値!X276,安値!Z276&lt;安値!AA276,安値!Z276&lt;安値!AB276),21,""))</f>
        <v/>
      </c>
      <c r="V276" s="500" t="str">
        <f>IF(終値!A276="","",IF(AND(安値!AA276&lt;安値!Z276,安値!AA276&lt;安値!Y276,安値!AA276&lt;安値!AB276,安値!AA276&lt;安値!AC276),22,""))</f>
        <v/>
      </c>
      <c r="W276" s="500" t="str">
        <f>IF(終値!A276="","",IF(AND(安値!AB276&lt;安値!AA276,安値!AB276&lt;安値!Z276,安値!AB276&lt;安値!AC276,安値!AB276&lt;安値!AD276),23,""))</f>
        <v/>
      </c>
      <c r="X276" s="500" t="str">
        <f>IF(終値!A276="","",IF(AND(安値!AC276&lt;安値!AB276,安値!AC276&lt;安値!AA276,安値!AC276&lt;安値!AD276,安値!AC276&lt;安値!AE276),24,""))</f>
        <v/>
      </c>
      <c r="Y276" s="500" t="str">
        <f>IF(終値!A276="","",IF(AND(安値!AD276&lt;安値!AC276,安値!AD276&lt;安値!AB276,安値!AD276&lt;安値!AE276,安値!AD276&lt;安値!AF276),25,""))</f>
        <v/>
      </c>
      <c r="Z276" s="500">
        <f>IF(終値!A276="","",IF(AND(安値!AE276&lt;安値!AD276,安値!AE276&lt;安値!AC276,安値!AE276&lt;安値!AF276,安値!AE276&lt;安値!AG276),26,""))</f>
        <v>26</v>
      </c>
      <c r="AA276" s="500" t="str">
        <f>IF(終値!A276="","",IF(AND(安値!AF276&lt;安値!AE276,安値!AF276&lt;安値!AD276,安値!AF276&lt;安値!AG276,安値!AF276&lt;安値!AH276),27,""))</f>
        <v/>
      </c>
      <c r="AB276" s="500" t="str">
        <f>IF(終値!A276="","",IF(AND(安値!AG276&lt;安値!AF276,安値!AG276&lt;安値!AE276,安値!AG276&lt;安値!AH276,安値!AG276&lt;安値!AI276),28,""))</f>
        <v/>
      </c>
      <c r="AC276" s="500" t="str">
        <f>IF(終値!A276="","",IF(AND(高値!G276&gt;高値!F276,高値!G276&gt;高値!E276,高値!G276&gt;高値!H276,高値!G276&gt;高値!I276),2,""))</f>
        <v/>
      </c>
      <c r="AD276" s="500" t="str">
        <f>IF(終値!A276="","",IF(AND(高値!H276&gt;高値!G276,高値!H276&gt;高値!F276,高値!H276&gt;高値!I276,高値!H276&gt;高値!J276),3,""))</f>
        <v/>
      </c>
      <c r="AE276" s="500" t="str">
        <f>IF(終値!A276="","",IF(AND(高値!I276&gt;高値!H276,高値!I276&gt;高値!G276,高値!I276&gt;高値!J276,高値!I276&gt;高値!K276),4,""))</f>
        <v/>
      </c>
      <c r="AF276" s="500" t="str">
        <f>IF(終値!A276="","",IF(AND(高値!J276&gt;高値!I276,高値!J276&gt;高値!H276,高値!J276&gt;高値!K276,高値!J276&gt;高値!L276),5,""))</f>
        <v/>
      </c>
      <c r="AG276" s="500" t="str">
        <f>IF(終値!A276="","",IF(AND(高値!K276&gt;高値!J276,高値!K276&gt;高値!I276,高値!K276&gt;高値!L276,高値!K276&gt;高値!M276),6,""))</f>
        <v/>
      </c>
      <c r="AH276" s="500">
        <f>IF(終値!A276="","",IF(AND(高値!L276&gt;高値!K276,高値!L276&gt;高値!J276,高値!L276&gt;高値!M276,高値!L276&gt;高値!N276),7,""))</f>
        <v>7</v>
      </c>
      <c r="AI276" s="500" t="str">
        <f>IF(終値!A276="","",IF(AND(高値!M276&gt;高値!L276,高値!M276&gt;高値!K276,高値!M276&gt;高値!N276,高値!M276&gt;高値!O276),8,""))</f>
        <v/>
      </c>
      <c r="AJ276" s="500" t="str">
        <f>IF(終値!A276="","",IF(AND(高値!N276&gt;高値!M276,高値!N276&gt;高値!L276,高値!N276&gt;高値!O276,高値!N276&gt;高値!P276),9,""))</f>
        <v/>
      </c>
      <c r="AK276" s="500" t="str">
        <f>IF(終値!A276="","",IF(AND(高値!O276&gt;高値!N276,高値!O276&gt;高値!M276,高値!O276&gt;高値!P276,高値!O276&gt;高値!Q276),10,""))</f>
        <v/>
      </c>
      <c r="AL276" s="500" t="str">
        <f>IF(終値!A276="","",IF(AND(高値!P276&gt;高値!O276,高値!P276&gt;高値!N276,高値!P276&gt;高値!Q276,高値!P276&gt;高値!R276),11,""))</f>
        <v/>
      </c>
      <c r="AM276" s="500" t="str">
        <f>IF(終値!A276="","",IF(AND(高値!Q276&gt;高値!P276,高値!Q276&gt;高値!O276,高値!Q276&gt;高値!R276,高値!Q276&gt;高値!S276),12,""))</f>
        <v/>
      </c>
      <c r="AN276" s="500">
        <f>IF(終値!A276="","",IF(AND(高値!R276&gt;高値!Q276,高値!R276&gt;高値!P276,高値!R276&gt;高値!S276,高値!R276&gt;高値!T276),13,""))</f>
        <v>13</v>
      </c>
      <c r="AO276" s="500" t="str">
        <f>IF(終値!A276="","",IF(AND(高値!S276&gt;高値!R276,高値!S276&gt;高値!Q276,高値!S276&gt;高値!T276,高値!S276&gt;高値!U276),14,""))</f>
        <v/>
      </c>
      <c r="AP276" s="500" t="str">
        <f>IF(終値!A276="","",IF(AND(高値!T276&gt;高値!S276,高値!T276&gt;高値!R276,高値!T276&gt;高値!U276,高値!T276&gt;高値!V276),15,""))</f>
        <v/>
      </c>
      <c r="AQ276" s="500" t="str">
        <f>IF(終値!A276="","",IF(AND(高値!U276&gt;高値!T276,高値!U276&gt;高値!S276,高値!U276&gt;高値!V276,高値!U276&gt;高値!W276),16,""))</f>
        <v/>
      </c>
      <c r="AR276" s="500" t="str">
        <f>IF(終値!A276="","",IF(AND(高値!V276&gt;高値!U276,高値!V276&gt;高値!T276,高値!V276&gt;高値!W276,高値!V276&gt;高値!X276),17,""))</f>
        <v/>
      </c>
      <c r="AS276" s="500" t="str">
        <f>IF(終値!A276="","",IF(AND(高値!W276&gt;高値!V276,高値!W276&gt;高値!U276,高値!W276&gt;高値!X276,高値!W276&gt;高値!Y276),18,""))</f>
        <v/>
      </c>
      <c r="AT276" s="500" t="str">
        <f>IF(終値!A276="","",IF(AND(高値!X276&gt;高値!W276,高値!X276&gt;高値!V276,高値!X276&gt;高値!Y276,高値!X276&gt;高値!Z276),19,""))</f>
        <v/>
      </c>
      <c r="AU276" s="500" t="str">
        <f>IF(終値!A276="","",IF(AND(高値!Y276&gt;高値!X276,高値!Y276&gt;高値!W276,高値!Y276&gt;高値!Z276,高値!Y276&gt;高値!AA276),20,""))</f>
        <v/>
      </c>
      <c r="AV276" s="500" t="str">
        <f>IF(終値!A276="","",IF(AND(高値!Z276&gt;高値!Y276,高値!Z276&gt;高値!X276,高値!Z276&gt;高値!AA276,高値!Z276&gt;高値!AB276),21,""))</f>
        <v/>
      </c>
      <c r="AW276" s="500">
        <f>IF(終値!A276="","",IF(AND(高値!AA276&gt;高値!Z276,高値!AA276&gt;高値!Y276,高値!AA276&gt;高値!AB276,高値!AA276&gt;高値!AC276),22,""))</f>
        <v>22</v>
      </c>
      <c r="AX276" s="500" t="str">
        <f>IF(終値!A276="","",IF(AND(高値!AB276&gt;高値!AA276,高値!AB276&gt;高値!Z276,高値!AB276&gt;高値!AC276,高値!AB276&gt;高値!AD276),23,""))</f>
        <v/>
      </c>
      <c r="AY276" s="500" t="str">
        <f>IF(終値!A276="","",IF(AND(高値!AC276&gt;高値!AB276,高値!AC276&gt;高値!AA276,高値!AC276&gt;高値!AD276,高値!AC276&gt;高値!AE276),24,""))</f>
        <v/>
      </c>
      <c r="AZ276" s="500" t="str">
        <f>IF(終値!A276="","",IF(AND(高値!AD276&gt;高値!AC276,高値!AD276&gt;高値!AB276,高値!AD276&gt;高値!AE276,高値!AD276&gt;高値!AF276),25,""))</f>
        <v/>
      </c>
      <c r="BA276" s="500" t="str">
        <f>IF(終値!A276="","",IF(AND(高値!AE276&gt;高値!AD276,高値!AE276&gt;高値!AC276,高値!AE276&gt;高値!AF276,高値!AE276&gt;高値!AG276),26,""))</f>
        <v/>
      </c>
      <c r="BB276" s="500" t="str">
        <f>IF(終値!A276="","",IF(AND(高値!AF276&gt;高値!AE276,高値!AF276&gt;高値!AD276,高値!AF276&gt;高値!AG276,高値!AF276&gt;高値!AH276),27,""))</f>
        <v/>
      </c>
      <c r="BC276" s="500">
        <f>IF(終値!A276="","",IF(AND(高値!AG276&gt;高値!AF276,高値!AG276&gt;高値!AE276,高値!AG276&gt;高値!AH276,高値!AG276&gt;高値!AI276),28,""))</f>
        <v>28</v>
      </c>
      <c r="BD276" s="500">
        <f t="shared" si="24"/>
        <v>3</v>
      </c>
      <c r="BE276" s="500">
        <f t="shared" si="25"/>
        <v>7</v>
      </c>
      <c r="BF276" s="500">
        <f t="shared" si="26"/>
        <v>17</v>
      </c>
      <c r="BG276" s="500">
        <f>IF($BE276="","",INDEX(安値!$E276:$CZ276,1,$BE276+1))</f>
        <v>3200</v>
      </c>
      <c r="BH276" s="500">
        <f>IF($BF276="","",INDEX(安値!$E276:$CZ276,1,$BF276+1))</f>
        <v>3110</v>
      </c>
      <c r="BI276" s="500">
        <f>IF($BF276="","",MAX(INDEX(高値!$E276:$CZ276,1,$BE276+1):INDEX(高値!$E276:$CZ276,1,$BF276+1)))</f>
        <v>3465</v>
      </c>
      <c r="BJ276" s="500">
        <f>IF($BF276="","",AVERAGE(INDEX(終値!$E276:$CZ276,1,$BF276+1):INDEX(終値!$E276:$CZ276,1,$BF276+20))-2*STDEVP(INDEX(終値!$E276:$CZ276,1,$BF276+1):INDEX(終値!$E276:$CZ276,1,$BF276+20)))</f>
        <v>3151.8738496997457</v>
      </c>
      <c r="BK276" s="500">
        <f>IF($BE276="","",AVERAGE(INDEX(終値!$E276:$CZ276,1,$BE276+1):INDEX(終値!$E276:$CZ276,1,$BE276+20))-2*STDEVP(INDEX(終値!$E276:$CZ276,1,$BE276+1):INDEX(終値!$E276:$CZ276,1,$BE276+20)))</f>
        <v>3149.3489253458988</v>
      </c>
      <c r="BL276" s="500">
        <f t="shared" si="27"/>
        <v>4</v>
      </c>
      <c r="BM276" s="500">
        <f t="shared" si="28"/>
        <v>7</v>
      </c>
      <c r="BN276" s="500">
        <f t="shared" si="29"/>
        <v>13</v>
      </c>
      <c r="BO276" s="500">
        <f>IF($BM276="","",INDEX(高値!$E276:$CZ276,1,$BM276+1))</f>
        <v>3465</v>
      </c>
      <c r="BP276" s="500">
        <f>IF($BN276="","",INDEX(高値!$E276:$CZ276,1,$BN276+1))</f>
        <v>3320</v>
      </c>
      <c r="BQ276" s="500">
        <f>IF($BN276="","",MIN(INDEX(安値!$E276:$CZ276,1,$BM276+1):INDEX(安値!$E276:$CZ276,1,$BN276+1)))</f>
        <v>3150</v>
      </c>
      <c r="BR276" s="500">
        <f>IF($BN276="","",AVERAGE(INDEX(終値!$E276:$CZ276,1,$BN276+1):INDEX(終値!$E276:$CZ276,1,$BN276+20))+2*STDEVP(INDEX(終値!$E276:$CZ276,1,$BN276+1):INDEX(終値!$E276:$CZ276,1,$BN276+20)))</f>
        <v>3351.0336597986789</v>
      </c>
      <c r="BS276" s="500">
        <f>IF($BM276="","",AVERAGE(INDEX(終値!$E276:$CZ276,1,$BM276+1):INDEX(終値!$E276:$CZ276,1,$BM276+20))+2*STDEVP(INDEX(終値!$E276:$CZ276,1,$BM276+1):INDEX(終値!$E276:$CZ276,1,$BM276+20)))</f>
        <v>3326.1510746541012</v>
      </c>
      <c r="BT276" s="497" t="str">
        <f>IFERROR(IF(AND($BD276&gt;=2,ABS($BG276-$BH276)/$BH276&lt;=BB設定!$B$12,$BI276&gt;=MAX($BH276,$BG276)*(1+BB設定!$B$13),終値!E276&gt;$BG276),IF(OR(終値!E276&gt;=$BI276,AND($BH276&lt;$BJ276,$BG276&gt;=$BK276)),"二番底W▲","二番底W形成"),IF(AND($BL276&gt;=2,ABS($BO276-$BP276)/$BP276&lt;=BB設定!$B$12,$BQ276&lt;=MIN($BP276,$BO276)*(1-BB設定!$B$13),終値!E276&lt;$BO276),IF(OR(終値!E276&lt;=$BQ276,AND($BP276&gt;$BR276,$BO276&lt;=$BS276)),"二番天井M▼","二番天井M形成"),"－")),"－")</f>
        <v>二番底W▲</v>
      </c>
    </row>
    <row r="277" spans="2:72">
      <c r="B277" s="500" t="str">
        <f>IF(終値!A277="","",IF(AND(安値!G277&lt;安値!F277,安値!G277&lt;安値!E277,安値!G277&lt;安値!H277,安値!G277&lt;安値!I277),2,""))</f>
        <v/>
      </c>
      <c r="C277" s="500">
        <f>IF(終値!A277="","",IF(AND(安値!H277&lt;安値!G277,安値!H277&lt;安値!F277,安値!H277&lt;安値!I277,安値!H277&lt;安値!J277),3,""))</f>
        <v>3</v>
      </c>
      <c r="D277" s="500" t="str">
        <f>IF(終値!A277="","",IF(AND(安値!I277&lt;安値!H277,安値!I277&lt;安値!G277,安値!I277&lt;安値!J277,安値!I277&lt;安値!K277),4,""))</f>
        <v/>
      </c>
      <c r="E277" s="500" t="str">
        <f>IF(終値!A277="","",IF(AND(安値!J277&lt;安値!I277,安値!J277&lt;安値!H277,安値!J277&lt;安値!K277,安値!J277&lt;安値!L277),5,""))</f>
        <v/>
      </c>
      <c r="F277" s="500" t="str">
        <f>IF(終値!A277="","",IF(AND(安値!K277&lt;安値!J277,安値!K277&lt;安値!I277,安値!K277&lt;安値!L277,安値!K277&lt;安値!M277),6,""))</f>
        <v/>
      </c>
      <c r="G277" s="500" t="str">
        <f>IF(終値!A277="","",IF(AND(安値!L277&lt;安値!K277,安値!L277&lt;安値!J277,安値!L277&lt;安値!M277,安値!L277&lt;安値!N277),7,""))</f>
        <v/>
      </c>
      <c r="H277" s="500" t="str">
        <f>IF(終値!A277="","",IF(AND(安値!M277&lt;安値!L277,安値!M277&lt;安値!K277,安値!M277&lt;安値!N277,安値!M277&lt;安値!O277),8,""))</f>
        <v/>
      </c>
      <c r="I277" s="500">
        <f>IF(終値!A277="","",IF(AND(安値!N277&lt;安値!M277,安値!N277&lt;安値!L277,安値!N277&lt;安値!O277,安値!N277&lt;安値!P277),9,""))</f>
        <v>9</v>
      </c>
      <c r="J277" s="500" t="str">
        <f>IF(終値!A277="","",IF(AND(安値!O277&lt;安値!N277,安値!O277&lt;安値!M277,安値!O277&lt;安値!P277,安値!O277&lt;安値!Q277),10,""))</f>
        <v/>
      </c>
      <c r="K277" s="500" t="str">
        <f>IF(終値!A277="","",IF(AND(安値!P277&lt;安値!O277,安値!P277&lt;安値!N277,安値!P277&lt;安値!Q277,安値!P277&lt;安値!R277),11,""))</f>
        <v/>
      </c>
      <c r="L277" s="500" t="str">
        <f>IF(終値!A277="","",IF(AND(安値!Q277&lt;安値!P277,安値!Q277&lt;安値!O277,安値!Q277&lt;安値!R277,安値!Q277&lt;安値!S277),12,""))</f>
        <v/>
      </c>
      <c r="M277" s="500">
        <f>IF(終値!A277="","",IF(AND(安値!R277&lt;安値!Q277,安値!R277&lt;安値!P277,安値!R277&lt;安値!S277,安値!R277&lt;安値!T277),13,""))</f>
        <v>13</v>
      </c>
      <c r="N277" s="500" t="str">
        <f>IF(終値!A277="","",IF(AND(安値!S277&lt;安値!R277,安値!S277&lt;安値!Q277,安値!S277&lt;安値!T277,安値!S277&lt;安値!U277),14,""))</f>
        <v/>
      </c>
      <c r="O277" s="500" t="str">
        <f>IF(終値!A277="","",IF(AND(安値!T277&lt;安値!S277,安値!T277&lt;安値!R277,安値!T277&lt;安値!U277,安値!T277&lt;安値!V277),15,""))</f>
        <v/>
      </c>
      <c r="P277" s="500" t="str">
        <f>IF(終値!A277="","",IF(AND(安値!U277&lt;安値!T277,安値!U277&lt;安値!S277,安値!U277&lt;安値!V277,安値!U277&lt;安値!W277),16,""))</f>
        <v/>
      </c>
      <c r="Q277" s="500">
        <f>IF(終値!A277="","",IF(AND(安値!V277&lt;安値!U277,安値!V277&lt;安値!T277,安値!V277&lt;安値!W277,安値!V277&lt;安値!X277),17,""))</f>
        <v>17</v>
      </c>
      <c r="R277" s="500" t="str">
        <f>IF(終値!A277="","",IF(AND(安値!W277&lt;安値!V277,安値!W277&lt;安値!U277,安値!W277&lt;安値!X277,安値!W277&lt;安値!Y277),18,""))</f>
        <v/>
      </c>
      <c r="S277" s="500" t="str">
        <f>IF(終値!A277="","",IF(AND(安値!X277&lt;安値!W277,安値!X277&lt;安値!V277,安値!X277&lt;安値!Y277,安値!X277&lt;安値!Z277),19,""))</f>
        <v/>
      </c>
      <c r="T277" s="500" t="str">
        <f>IF(終値!A277="","",IF(AND(安値!Y277&lt;安値!X277,安値!Y277&lt;安値!W277,安値!Y277&lt;安値!Z277,安値!Y277&lt;安値!AA277),20,""))</f>
        <v/>
      </c>
      <c r="U277" s="500" t="str">
        <f>IF(終値!A277="","",IF(AND(安値!Z277&lt;安値!Y277,安値!Z277&lt;安値!X277,安値!Z277&lt;安値!AA277,安値!Z277&lt;安値!AB277),21,""))</f>
        <v/>
      </c>
      <c r="V277" s="500" t="str">
        <f>IF(終値!A277="","",IF(AND(安値!AA277&lt;安値!Z277,安値!AA277&lt;安値!Y277,安値!AA277&lt;安値!AB277,安値!AA277&lt;安値!AC277),22,""))</f>
        <v/>
      </c>
      <c r="W277" s="500" t="str">
        <f>IF(終値!A277="","",IF(AND(安値!AB277&lt;安値!AA277,安値!AB277&lt;安値!Z277,安値!AB277&lt;安値!AC277,安値!AB277&lt;安値!AD277),23,""))</f>
        <v/>
      </c>
      <c r="X277" s="500" t="str">
        <f>IF(終値!A277="","",IF(AND(安値!AC277&lt;安値!AB277,安値!AC277&lt;安値!AA277,安値!AC277&lt;安値!AD277,安値!AC277&lt;安値!AE277),24,""))</f>
        <v/>
      </c>
      <c r="Y277" s="500" t="str">
        <f>IF(終値!A277="","",IF(AND(安値!AD277&lt;安値!AC277,安値!AD277&lt;安値!AB277,安値!AD277&lt;安値!AE277,安値!AD277&lt;安値!AF277),25,""))</f>
        <v/>
      </c>
      <c r="Z277" s="500" t="str">
        <f>IF(終値!A277="","",IF(AND(安値!AE277&lt;安値!AD277,安値!AE277&lt;安値!AC277,安値!AE277&lt;安値!AF277,安値!AE277&lt;安値!AG277),26,""))</f>
        <v/>
      </c>
      <c r="AA277" s="500" t="str">
        <f>IF(終値!A277="","",IF(AND(安値!AF277&lt;安値!AE277,安値!AF277&lt;安値!AD277,安値!AF277&lt;安値!AG277,安値!AF277&lt;安値!AH277),27,""))</f>
        <v/>
      </c>
      <c r="AB277" s="500" t="str">
        <f>IF(終値!A277="","",IF(AND(安値!AG277&lt;安値!AF277,安値!AG277&lt;安値!AE277,安値!AG277&lt;安値!AH277,安値!AG277&lt;安値!AI277),28,""))</f>
        <v/>
      </c>
      <c r="AC277" s="500" t="str">
        <f>IF(終値!A277="","",IF(AND(高値!G277&gt;高値!F277,高値!G277&gt;高値!E277,高値!G277&gt;高値!H277,高値!G277&gt;高値!I277),2,""))</f>
        <v/>
      </c>
      <c r="AD277" s="500" t="str">
        <f>IF(終値!A277="","",IF(AND(高値!H277&gt;高値!G277,高値!H277&gt;高値!F277,高値!H277&gt;高値!I277,高値!H277&gt;高値!J277),3,""))</f>
        <v/>
      </c>
      <c r="AE277" s="500">
        <f>IF(終値!A277="","",IF(AND(高値!I277&gt;高値!H277,高値!I277&gt;高値!G277,高値!I277&gt;高値!J277,高値!I277&gt;高値!K277),4,""))</f>
        <v>4</v>
      </c>
      <c r="AF277" s="500" t="str">
        <f>IF(終値!A277="","",IF(AND(高値!J277&gt;高値!I277,高値!J277&gt;高値!H277,高値!J277&gt;高値!K277,高値!J277&gt;高値!L277),5,""))</f>
        <v/>
      </c>
      <c r="AG277" s="500" t="str">
        <f>IF(終値!A277="","",IF(AND(高値!K277&gt;高値!J277,高値!K277&gt;高値!I277,高値!K277&gt;高値!L277,高値!K277&gt;高値!M277),6,""))</f>
        <v/>
      </c>
      <c r="AH277" s="500" t="str">
        <f>IF(終値!A277="","",IF(AND(高値!L277&gt;高値!K277,高値!L277&gt;高値!J277,高値!L277&gt;高値!M277,高値!L277&gt;高値!N277),7,""))</f>
        <v/>
      </c>
      <c r="AI277" s="500" t="str">
        <f>IF(終値!A277="","",IF(AND(高値!M277&gt;高値!L277,高値!M277&gt;高値!K277,高値!M277&gt;高値!N277,高値!M277&gt;高値!O277),8,""))</f>
        <v/>
      </c>
      <c r="AJ277" s="500" t="str">
        <f>IF(終値!A277="","",IF(AND(高値!N277&gt;高値!M277,高値!N277&gt;高値!L277,高値!N277&gt;高値!O277,高値!N277&gt;高値!P277),9,""))</f>
        <v/>
      </c>
      <c r="AK277" s="500" t="str">
        <f>IF(終値!A277="","",IF(AND(高値!O277&gt;高値!N277,高値!O277&gt;高値!M277,高値!O277&gt;高値!P277,高値!O277&gt;高値!Q277),10,""))</f>
        <v/>
      </c>
      <c r="AL277" s="500" t="str">
        <f>IF(終値!A277="","",IF(AND(高値!P277&gt;高値!O277,高値!P277&gt;高値!N277,高値!P277&gt;高値!Q277,高値!P277&gt;高値!R277),11,""))</f>
        <v/>
      </c>
      <c r="AM277" s="500" t="str">
        <f>IF(終値!A277="","",IF(AND(高値!Q277&gt;高値!P277,高値!Q277&gt;高値!O277,高値!Q277&gt;高値!R277,高値!Q277&gt;高値!S277),12,""))</f>
        <v/>
      </c>
      <c r="AN277" s="500" t="str">
        <f>IF(終値!A277="","",IF(AND(高値!R277&gt;高値!Q277,高値!R277&gt;高値!P277,高値!R277&gt;高値!S277,高値!R277&gt;高値!T277),13,""))</f>
        <v/>
      </c>
      <c r="AO277" s="500">
        <f>IF(終値!A277="","",IF(AND(高値!S277&gt;高値!R277,高値!S277&gt;高値!Q277,高値!S277&gt;高値!T277,高値!S277&gt;高値!U277),14,""))</f>
        <v>14</v>
      </c>
      <c r="AP277" s="500" t="str">
        <f>IF(終値!A277="","",IF(AND(高値!T277&gt;高値!S277,高値!T277&gt;高値!R277,高値!T277&gt;高値!U277,高値!T277&gt;高値!V277),15,""))</f>
        <v/>
      </c>
      <c r="AQ277" s="500" t="str">
        <f>IF(終値!A277="","",IF(AND(高値!U277&gt;高値!T277,高値!U277&gt;高値!S277,高値!U277&gt;高値!V277,高値!U277&gt;高値!W277),16,""))</f>
        <v/>
      </c>
      <c r="AR277" s="500" t="str">
        <f>IF(終値!A277="","",IF(AND(高値!V277&gt;高値!U277,高値!V277&gt;高値!T277,高値!V277&gt;高値!W277,高値!V277&gt;高値!X277),17,""))</f>
        <v/>
      </c>
      <c r="AS277" s="500">
        <f>IF(終値!A277="","",IF(AND(高値!W277&gt;高値!V277,高値!W277&gt;高値!U277,高値!W277&gt;高値!X277,高値!W277&gt;高値!Y277),18,""))</f>
        <v>18</v>
      </c>
      <c r="AT277" s="500" t="str">
        <f>IF(終値!A277="","",IF(AND(高値!X277&gt;高値!W277,高値!X277&gt;高値!V277,高値!X277&gt;高値!Y277,高値!X277&gt;高値!Z277),19,""))</f>
        <v/>
      </c>
      <c r="AU277" s="500" t="str">
        <f>IF(終値!A277="","",IF(AND(高値!Y277&gt;高値!X277,高値!Y277&gt;高値!W277,高値!Y277&gt;高値!Z277,高値!Y277&gt;高値!AA277),20,""))</f>
        <v/>
      </c>
      <c r="AV277" s="500">
        <f>IF(終値!A277="","",IF(AND(高値!Z277&gt;高値!Y277,高値!Z277&gt;高値!X277,高値!Z277&gt;高値!AA277,高値!Z277&gt;高値!AB277),21,""))</f>
        <v>21</v>
      </c>
      <c r="AW277" s="500" t="str">
        <f>IF(終値!A277="","",IF(AND(高値!AA277&gt;高値!Z277,高値!AA277&gt;高値!Y277,高値!AA277&gt;高値!AB277,高値!AA277&gt;高値!AC277),22,""))</f>
        <v/>
      </c>
      <c r="AX277" s="500" t="str">
        <f>IF(終値!A277="","",IF(AND(高値!AB277&gt;高値!AA277,高値!AB277&gt;高値!Z277,高値!AB277&gt;高値!AC277,高値!AB277&gt;高値!AD277),23,""))</f>
        <v/>
      </c>
      <c r="AY277" s="500" t="str">
        <f>IF(終値!A277="","",IF(AND(高値!AC277&gt;高値!AB277,高値!AC277&gt;高値!AA277,高値!AC277&gt;高値!AD277,高値!AC277&gt;高値!AE277),24,""))</f>
        <v/>
      </c>
      <c r="AZ277" s="500" t="str">
        <f>IF(終値!A277="","",IF(AND(高値!AD277&gt;高値!AC277,高値!AD277&gt;高値!AB277,高値!AD277&gt;高値!AE277,高値!AD277&gt;高値!AF277),25,""))</f>
        <v/>
      </c>
      <c r="BA277" s="500" t="str">
        <f>IF(終値!A277="","",IF(AND(高値!AE277&gt;高値!AD277,高値!AE277&gt;高値!AC277,高値!AE277&gt;高値!AF277,高値!AE277&gt;高値!AG277),26,""))</f>
        <v/>
      </c>
      <c r="BB277" s="500" t="str">
        <f>IF(終値!A277="","",IF(AND(高値!AF277&gt;高値!AE277,高値!AF277&gt;高値!AD277,高値!AF277&gt;高値!AG277,高値!AF277&gt;高値!AH277),27,""))</f>
        <v/>
      </c>
      <c r="BC277" s="500" t="str">
        <f>IF(終値!A277="","",IF(AND(高値!AG277&gt;高値!AF277,高値!AG277&gt;高値!AE277,高値!AG277&gt;高値!AH277,高値!AG277&gt;高値!AI277),28,""))</f>
        <v/>
      </c>
      <c r="BD277" s="500">
        <f t="shared" si="24"/>
        <v>4</v>
      </c>
      <c r="BE277" s="500">
        <f t="shared" si="25"/>
        <v>3</v>
      </c>
      <c r="BF277" s="500">
        <f t="shared" si="26"/>
        <v>9</v>
      </c>
      <c r="BG277" s="500">
        <f>IF($BE277="","",INDEX(安値!$E277:$CZ277,1,$BE277+1))</f>
        <v>3960</v>
      </c>
      <c r="BH277" s="500">
        <f>IF($BF277="","",INDEX(安値!$E277:$CZ277,1,$BF277+1))</f>
        <v>3935</v>
      </c>
      <c r="BI277" s="500">
        <f>IF($BF277="","",MAX(INDEX(高値!$E277:$CZ277,1,$BE277+1):INDEX(高値!$E277:$CZ277,1,$BF277+1)))</f>
        <v>4090</v>
      </c>
      <c r="BJ277" s="500">
        <f>IF($BF277="","",AVERAGE(INDEX(終値!$E277:$CZ277,1,$BF277+1):INDEX(終値!$E277:$CZ277,1,$BF277+20))-2*STDEVP(INDEX(終値!$E277:$CZ277,1,$BF277+1):INDEX(終値!$E277:$CZ277,1,$BF277+20)))</f>
        <v>3842.8687567359761</v>
      </c>
      <c r="BK277" s="500">
        <f>IF($BE277="","",AVERAGE(INDEX(終値!$E277:$CZ277,1,$BE277+1):INDEX(終値!$E277:$CZ277,1,$BE277+20))-2*STDEVP(INDEX(終値!$E277:$CZ277,1,$BE277+1):INDEX(終値!$E277:$CZ277,1,$BE277+20)))</f>
        <v>3928.6801430031951</v>
      </c>
      <c r="BL277" s="500">
        <f t="shared" si="27"/>
        <v>4</v>
      </c>
      <c r="BM277" s="500">
        <f t="shared" si="28"/>
        <v>4</v>
      </c>
      <c r="BN277" s="500">
        <f t="shared" si="29"/>
        <v>14</v>
      </c>
      <c r="BO277" s="500">
        <f>IF($BM277="","",INDEX(高値!$E277:$CZ277,1,$BM277+1))</f>
        <v>4090</v>
      </c>
      <c r="BP277" s="500">
        <f>IF($BN277="","",INDEX(高値!$E277:$CZ277,1,$BN277+1))</f>
        <v>4015</v>
      </c>
      <c r="BQ277" s="500">
        <f>IF($BN277="","",MIN(INDEX(安値!$E277:$CZ277,1,$BM277+1):INDEX(安値!$E277:$CZ277,1,$BN277+1)))</f>
        <v>3900</v>
      </c>
      <c r="BR277" s="500">
        <f>IF($BN277="","",AVERAGE(INDEX(終値!$E277:$CZ277,1,$BN277+1):INDEX(終値!$E277:$CZ277,1,$BN277+20))+2*STDEVP(INDEX(終値!$E277:$CZ277,1,$BN277+1):INDEX(終値!$E277:$CZ277,1,$BN277+20)))</f>
        <v>4092.7795428097647</v>
      </c>
      <c r="BS277" s="500">
        <f>IF($BM277="","",AVERAGE(INDEX(終値!$E277:$CZ277,1,$BM277+1):INDEX(終値!$E277:$CZ277,1,$BM277+20))+2*STDEVP(INDEX(終値!$E277:$CZ277,1,$BM277+1):INDEX(終値!$E277:$CZ277,1,$BM277+20)))</f>
        <v>4085.5064099930255</v>
      </c>
      <c r="BT277" s="497" t="str">
        <f>IFERROR(IF(AND($BD277&gt;=2,ABS($BG277-$BH277)/$BH277&lt;=BB設定!$B$12,$BI277&gt;=MAX($BH277,$BG277)*(1+BB設定!$B$13),終値!E277&gt;$BG277),IF(OR(終値!E277&gt;=$BI277,AND($BH277&lt;$BJ277,$BG277&gt;=$BK277)),"二番底W▲","二番底W形成"),IF(AND($BL277&gt;=2,ABS($BO277-$BP277)/$BP277&lt;=BB設定!$B$12,$BQ277&lt;=MIN($BP277,$BO277)*(1-BB設定!$B$13),終値!E277&lt;$BO277),IF(OR(終値!E277&lt;=$BQ277,AND($BP277&gt;$BR277,$BO277&lt;=$BS277)),"二番天井M▼","二番天井M形成"),"－")),"－")</f>
        <v>二番底W▲</v>
      </c>
    </row>
    <row r="278" spans="2:72">
      <c r="B278" s="500">
        <f>IF(終値!A278="","",IF(AND(安値!G278&lt;安値!F278,安値!G278&lt;安値!E278,安値!G278&lt;安値!H278,安値!G278&lt;安値!I278),2,""))</f>
        <v>2</v>
      </c>
      <c r="C278" s="500" t="str">
        <f>IF(終値!A278="","",IF(AND(安値!H278&lt;安値!G278,安値!H278&lt;安値!F278,安値!H278&lt;安値!I278,安値!H278&lt;安値!J278),3,""))</f>
        <v/>
      </c>
      <c r="D278" s="500" t="str">
        <f>IF(終値!A278="","",IF(AND(安値!I278&lt;安値!H278,安値!I278&lt;安値!G278,安値!I278&lt;安値!J278,安値!I278&lt;安値!K278),4,""))</f>
        <v/>
      </c>
      <c r="E278" s="500" t="str">
        <f>IF(終値!A278="","",IF(AND(安値!J278&lt;安値!I278,安値!J278&lt;安値!H278,安値!J278&lt;安値!K278,安値!J278&lt;安値!L278),5,""))</f>
        <v/>
      </c>
      <c r="F278" s="500" t="str">
        <f>IF(終値!A278="","",IF(AND(安値!K278&lt;安値!J278,安値!K278&lt;安値!I278,安値!K278&lt;安値!L278,安値!K278&lt;安値!M278),6,""))</f>
        <v/>
      </c>
      <c r="G278" s="500" t="str">
        <f>IF(終値!A278="","",IF(AND(安値!L278&lt;安値!K278,安値!L278&lt;安値!J278,安値!L278&lt;安値!M278,安値!L278&lt;安値!N278),7,""))</f>
        <v/>
      </c>
      <c r="H278" s="500" t="str">
        <f>IF(終値!A278="","",IF(AND(安値!M278&lt;安値!L278,安値!M278&lt;安値!K278,安値!M278&lt;安値!N278,安値!M278&lt;安値!O278),8,""))</f>
        <v/>
      </c>
      <c r="I278" s="500">
        <f>IF(終値!A278="","",IF(AND(安値!N278&lt;安値!M278,安値!N278&lt;安値!L278,安値!N278&lt;安値!O278,安値!N278&lt;安値!P278),9,""))</f>
        <v>9</v>
      </c>
      <c r="J278" s="500" t="str">
        <f>IF(終値!A278="","",IF(AND(安値!O278&lt;安値!N278,安値!O278&lt;安値!M278,安値!O278&lt;安値!P278,安値!O278&lt;安値!Q278),10,""))</f>
        <v/>
      </c>
      <c r="K278" s="500" t="str">
        <f>IF(終値!A278="","",IF(AND(安値!P278&lt;安値!O278,安値!P278&lt;安値!N278,安値!P278&lt;安値!Q278,安値!P278&lt;安値!R278),11,""))</f>
        <v/>
      </c>
      <c r="L278" s="500" t="str">
        <f>IF(終値!A278="","",IF(AND(安値!Q278&lt;安値!P278,安値!Q278&lt;安値!O278,安値!Q278&lt;安値!R278,安値!Q278&lt;安値!S278),12,""))</f>
        <v/>
      </c>
      <c r="M278" s="500">
        <f>IF(終値!A278="","",IF(AND(安値!R278&lt;安値!Q278,安値!R278&lt;安値!P278,安値!R278&lt;安値!S278,安値!R278&lt;安値!T278),13,""))</f>
        <v>13</v>
      </c>
      <c r="N278" s="500" t="str">
        <f>IF(終値!A278="","",IF(AND(安値!S278&lt;安値!R278,安値!S278&lt;安値!Q278,安値!S278&lt;安値!T278,安値!S278&lt;安値!U278),14,""))</f>
        <v/>
      </c>
      <c r="O278" s="500" t="str">
        <f>IF(終値!A278="","",IF(AND(安値!T278&lt;安値!S278,安値!T278&lt;安値!R278,安値!T278&lt;安値!U278,安値!T278&lt;安値!V278),15,""))</f>
        <v/>
      </c>
      <c r="P278" s="500" t="str">
        <f>IF(終値!A278="","",IF(AND(安値!U278&lt;安値!T278,安値!U278&lt;安値!S278,安値!U278&lt;安値!V278,安値!U278&lt;安値!W278),16,""))</f>
        <v/>
      </c>
      <c r="Q278" s="500">
        <f>IF(終値!A278="","",IF(AND(安値!V278&lt;安値!U278,安値!V278&lt;安値!T278,安値!V278&lt;安値!W278,安値!V278&lt;安値!X278),17,""))</f>
        <v>17</v>
      </c>
      <c r="R278" s="500" t="str">
        <f>IF(終値!A278="","",IF(AND(安値!W278&lt;安値!V278,安値!W278&lt;安値!U278,安値!W278&lt;安値!X278,安値!W278&lt;安値!Y278),18,""))</f>
        <v/>
      </c>
      <c r="S278" s="500" t="str">
        <f>IF(終値!A278="","",IF(AND(安値!X278&lt;安値!W278,安値!X278&lt;安値!V278,安値!X278&lt;安値!Y278,安値!X278&lt;安値!Z278),19,""))</f>
        <v/>
      </c>
      <c r="T278" s="500" t="str">
        <f>IF(終値!A278="","",IF(AND(安値!Y278&lt;安値!X278,安値!Y278&lt;安値!W278,安値!Y278&lt;安値!Z278,安値!Y278&lt;安値!AA278),20,""))</f>
        <v/>
      </c>
      <c r="U278" s="500" t="str">
        <f>IF(終値!A278="","",IF(AND(安値!Z278&lt;安値!Y278,安値!Z278&lt;安値!X278,安値!Z278&lt;安値!AA278,安値!Z278&lt;安値!AB278),21,""))</f>
        <v/>
      </c>
      <c r="V278" s="500" t="str">
        <f>IF(終値!A278="","",IF(AND(安値!AA278&lt;安値!Z278,安値!AA278&lt;安値!Y278,安値!AA278&lt;安値!AB278,安値!AA278&lt;安値!AC278),22,""))</f>
        <v/>
      </c>
      <c r="W278" s="500" t="str">
        <f>IF(終値!A278="","",IF(AND(安値!AB278&lt;安値!AA278,安値!AB278&lt;安値!Z278,安値!AB278&lt;安値!AC278,安値!AB278&lt;安値!AD278),23,""))</f>
        <v/>
      </c>
      <c r="X278" s="500" t="str">
        <f>IF(終値!A278="","",IF(AND(安値!AC278&lt;安値!AB278,安値!AC278&lt;安値!AA278,安値!AC278&lt;安値!AD278,安値!AC278&lt;安値!AE278),24,""))</f>
        <v/>
      </c>
      <c r="Y278" s="500">
        <f>IF(終値!A278="","",IF(AND(安値!AD278&lt;安値!AC278,安値!AD278&lt;安値!AB278,安値!AD278&lt;安値!AE278,安値!AD278&lt;安値!AF278),25,""))</f>
        <v>25</v>
      </c>
      <c r="Z278" s="500" t="str">
        <f>IF(終値!A278="","",IF(AND(安値!AE278&lt;安値!AD278,安値!AE278&lt;安値!AC278,安値!AE278&lt;安値!AF278,安値!AE278&lt;安値!AG278),26,""))</f>
        <v/>
      </c>
      <c r="AA278" s="500" t="str">
        <f>IF(終値!A278="","",IF(AND(安値!AF278&lt;安値!AE278,安値!AF278&lt;安値!AD278,安値!AF278&lt;安値!AG278,安値!AF278&lt;安値!AH278),27,""))</f>
        <v/>
      </c>
      <c r="AB278" s="500" t="str">
        <f>IF(終値!A278="","",IF(AND(安値!AG278&lt;安値!AF278,安値!AG278&lt;安値!AE278,安値!AG278&lt;安値!AH278,安値!AG278&lt;安値!AI278),28,""))</f>
        <v/>
      </c>
      <c r="AC278" s="500" t="str">
        <f>IF(終値!A278="","",IF(AND(高値!G278&gt;高値!F278,高値!G278&gt;高値!E278,高値!G278&gt;高値!H278,高値!G278&gt;高値!I278),2,""))</f>
        <v/>
      </c>
      <c r="AD278" s="500" t="str">
        <f>IF(終値!A278="","",IF(AND(高値!H278&gt;高値!G278,高値!H278&gt;高値!F278,高値!H278&gt;高値!I278,高値!H278&gt;高値!J278),3,""))</f>
        <v/>
      </c>
      <c r="AE278" s="500" t="str">
        <f>IF(終値!A278="","",IF(AND(高値!I278&gt;高値!H278,高値!I278&gt;高値!G278,高値!I278&gt;高値!J278,高値!I278&gt;高値!K278),4,""))</f>
        <v/>
      </c>
      <c r="AF278" s="500" t="str">
        <f>IF(終値!A278="","",IF(AND(高値!J278&gt;高値!I278,高値!J278&gt;高値!H278,高値!J278&gt;高値!K278,高値!J278&gt;高値!L278),5,""))</f>
        <v/>
      </c>
      <c r="AG278" s="500">
        <f>IF(終値!A278="","",IF(AND(高値!K278&gt;高値!J278,高値!K278&gt;高値!I278,高値!K278&gt;高値!L278,高値!K278&gt;高値!M278),6,""))</f>
        <v>6</v>
      </c>
      <c r="AH278" s="500" t="str">
        <f>IF(終値!A278="","",IF(AND(高値!L278&gt;高値!K278,高値!L278&gt;高値!J278,高値!L278&gt;高値!M278,高値!L278&gt;高値!N278),7,""))</f>
        <v/>
      </c>
      <c r="AI278" s="500" t="str">
        <f>IF(終値!A278="","",IF(AND(高値!M278&gt;高値!L278,高値!M278&gt;高値!K278,高値!M278&gt;高値!N278,高値!M278&gt;高値!O278),8,""))</f>
        <v/>
      </c>
      <c r="AJ278" s="500" t="str">
        <f>IF(終値!A278="","",IF(AND(高値!N278&gt;高値!M278,高値!N278&gt;高値!L278,高値!N278&gt;高値!O278,高値!N278&gt;高値!P278),9,""))</f>
        <v/>
      </c>
      <c r="AK278" s="500" t="str">
        <f>IF(終値!A278="","",IF(AND(高値!O278&gt;高値!N278,高値!O278&gt;高値!M278,高値!O278&gt;高値!P278,高値!O278&gt;高値!Q278),10,""))</f>
        <v/>
      </c>
      <c r="AL278" s="500" t="str">
        <f>IF(終値!A278="","",IF(AND(高値!P278&gt;高値!O278,高値!P278&gt;高値!N278,高値!P278&gt;高値!Q278,高値!P278&gt;高値!R278),11,""))</f>
        <v/>
      </c>
      <c r="AM278" s="500" t="str">
        <f>IF(終値!A278="","",IF(AND(高値!Q278&gt;高値!P278,高値!Q278&gt;高値!O278,高値!Q278&gt;高値!R278,高値!Q278&gt;高値!S278),12,""))</f>
        <v/>
      </c>
      <c r="AN278" s="500" t="str">
        <f>IF(終値!A278="","",IF(AND(高値!R278&gt;高値!Q278,高値!R278&gt;高値!P278,高値!R278&gt;高値!S278,高値!R278&gt;高値!T278),13,""))</f>
        <v/>
      </c>
      <c r="AO278" s="500">
        <f>IF(終値!A278="","",IF(AND(高値!S278&gt;高値!R278,高値!S278&gt;高値!Q278,高値!S278&gt;高値!T278,高値!S278&gt;高値!U278),14,""))</f>
        <v>14</v>
      </c>
      <c r="AP278" s="500" t="str">
        <f>IF(終値!A278="","",IF(AND(高値!T278&gt;高値!S278,高値!T278&gt;高値!R278,高値!T278&gt;高値!U278,高値!T278&gt;高値!V278),15,""))</f>
        <v/>
      </c>
      <c r="AQ278" s="500" t="str">
        <f>IF(終値!A278="","",IF(AND(高値!U278&gt;高値!T278,高値!U278&gt;高値!S278,高値!U278&gt;高値!V278,高値!U278&gt;高値!W278),16,""))</f>
        <v/>
      </c>
      <c r="AR278" s="500" t="str">
        <f>IF(終値!A278="","",IF(AND(高値!V278&gt;高値!U278,高値!V278&gt;高値!T278,高値!V278&gt;高値!W278,高値!V278&gt;高値!X278),17,""))</f>
        <v/>
      </c>
      <c r="AS278" s="500" t="str">
        <f>IF(終値!A278="","",IF(AND(高値!W278&gt;高値!V278,高値!W278&gt;高値!U278,高値!W278&gt;高値!X278,高値!W278&gt;高値!Y278),18,""))</f>
        <v/>
      </c>
      <c r="AT278" s="500" t="str">
        <f>IF(終値!A278="","",IF(AND(高値!X278&gt;高値!W278,高値!X278&gt;高値!V278,高値!X278&gt;高値!Y278,高値!X278&gt;高値!Z278),19,""))</f>
        <v/>
      </c>
      <c r="AU278" s="500">
        <f>IF(終値!A278="","",IF(AND(高値!Y278&gt;高値!X278,高値!Y278&gt;高値!W278,高値!Y278&gt;高値!Z278,高値!Y278&gt;高値!AA278),20,""))</f>
        <v>20</v>
      </c>
      <c r="AV278" s="500" t="str">
        <f>IF(終値!A278="","",IF(AND(高値!Z278&gt;高値!Y278,高値!Z278&gt;高値!X278,高値!Z278&gt;高値!AA278,高値!Z278&gt;高値!AB278),21,""))</f>
        <v/>
      </c>
      <c r="AW278" s="500" t="str">
        <f>IF(終値!A278="","",IF(AND(高値!AA278&gt;高値!Z278,高値!AA278&gt;高値!Y278,高値!AA278&gt;高値!AB278,高値!AA278&gt;高値!AC278),22,""))</f>
        <v/>
      </c>
      <c r="AX278" s="500" t="str">
        <f>IF(終値!A278="","",IF(AND(高値!AB278&gt;高値!AA278,高値!AB278&gt;高値!Z278,高値!AB278&gt;高値!AC278,高値!AB278&gt;高値!AD278),23,""))</f>
        <v/>
      </c>
      <c r="AY278" s="500" t="str">
        <f>IF(終値!A278="","",IF(AND(高値!AC278&gt;高値!AB278,高値!AC278&gt;高値!AA278,高値!AC278&gt;高値!AD278,高値!AC278&gt;高値!AE278),24,""))</f>
        <v/>
      </c>
      <c r="AZ278" s="500" t="str">
        <f>IF(終値!A278="","",IF(AND(高値!AD278&gt;高値!AC278,高値!AD278&gt;高値!AB278,高値!AD278&gt;高値!AE278,高値!AD278&gt;高値!AF278),25,""))</f>
        <v/>
      </c>
      <c r="BA278" s="500" t="str">
        <f>IF(終値!A278="","",IF(AND(高値!AE278&gt;高値!AD278,高値!AE278&gt;高値!AC278,高値!AE278&gt;高値!AF278,高値!AE278&gt;高値!AG278),26,""))</f>
        <v/>
      </c>
      <c r="BB278" s="500" t="str">
        <f>IF(終値!A278="","",IF(AND(高値!AF278&gt;高値!AE278,高値!AF278&gt;高値!AD278,高値!AF278&gt;高値!AG278,高値!AF278&gt;高値!AH278),27,""))</f>
        <v/>
      </c>
      <c r="BC278" s="500" t="str">
        <f>IF(終値!A278="","",IF(AND(高値!AG278&gt;高値!AF278,高値!AG278&gt;高値!AE278,高値!AG278&gt;高値!AH278,高値!AG278&gt;高値!AI278),28,""))</f>
        <v/>
      </c>
      <c r="BD278" s="500">
        <f t="shared" si="24"/>
        <v>5</v>
      </c>
      <c r="BE278" s="500">
        <f t="shared" si="25"/>
        <v>2</v>
      </c>
      <c r="BF278" s="500">
        <f t="shared" si="26"/>
        <v>9</v>
      </c>
      <c r="BG278" s="500">
        <f>IF($BE278="","",INDEX(安値!$E278:$CZ278,1,$BE278+1))</f>
        <v>3200</v>
      </c>
      <c r="BH278" s="500">
        <f>IF($BF278="","",INDEX(安値!$E278:$CZ278,1,$BF278+1))</f>
        <v>3305</v>
      </c>
      <c r="BI278" s="500">
        <f>IF($BF278="","",MAX(INDEX(高値!$E278:$CZ278,1,$BE278+1):INDEX(高値!$E278:$CZ278,1,$BF278+1)))</f>
        <v>3420</v>
      </c>
      <c r="BJ278" s="500">
        <f>IF($BF278="","",AVERAGE(INDEX(終値!$E278:$CZ278,1,$BF278+1):INDEX(終値!$E278:$CZ278,1,$BF278+20))-2*STDEVP(INDEX(終値!$E278:$CZ278,1,$BF278+1):INDEX(終値!$E278:$CZ278,1,$BF278+20)))</f>
        <v>3245.0601522932852</v>
      </c>
      <c r="BK278" s="500">
        <f>IF($BE278="","",AVERAGE(INDEX(終値!$E278:$CZ278,1,$BE278+1):INDEX(終値!$E278:$CZ278,1,$BE278+20))-2*STDEVP(INDEX(終値!$E278:$CZ278,1,$BE278+1):INDEX(終値!$E278:$CZ278,1,$BE278+20)))</f>
        <v>3237.305161974723</v>
      </c>
      <c r="BL278" s="500">
        <f t="shared" si="27"/>
        <v>3</v>
      </c>
      <c r="BM278" s="500">
        <f t="shared" si="28"/>
        <v>6</v>
      </c>
      <c r="BN278" s="500">
        <f t="shared" si="29"/>
        <v>14</v>
      </c>
      <c r="BO278" s="500">
        <f>IF($BM278="","",INDEX(高値!$E278:$CZ278,1,$BM278+1))</f>
        <v>3420</v>
      </c>
      <c r="BP278" s="500">
        <f>IF($BN278="","",INDEX(高値!$E278:$CZ278,1,$BN278+1))</f>
        <v>3420</v>
      </c>
      <c r="BQ278" s="500">
        <f>IF($BN278="","",MIN(INDEX(安値!$E278:$CZ278,1,$BM278+1):INDEX(安値!$E278:$CZ278,1,$BN278+1)))</f>
        <v>3300</v>
      </c>
      <c r="BR278" s="500">
        <f>IF($BN278="","",AVERAGE(INDEX(終値!$E278:$CZ278,1,$BN278+1):INDEX(終値!$E278:$CZ278,1,$BN278+20))+2*STDEVP(INDEX(終値!$E278:$CZ278,1,$BN278+1):INDEX(終値!$E278:$CZ278,1,$BN278+20)))</f>
        <v>3419.0382032336811</v>
      </c>
      <c r="BS278" s="500">
        <f>IF($BM278="","",AVERAGE(INDEX(終値!$E278:$CZ278,1,$BM278+1):INDEX(終値!$E278:$CZ278,1,$BM278+20))+2*STDEVP(INDEX(終値!$E278:$CZ278,1,$BM278+1):INDEX(終値!$E278:$CZ278,1,$BM278+20)))</f>
        <v>3423.4856674813946</v>
      </c>
      <c r="BT278" s="497" t="str">
        <f>IFERROR(IF(AND($BD278&gt;=2,ABS($BG278-$BH278)/$BH278&lt;=BB設定!$B$12,$BI278&gt;=MAX($BH278,$BG278)*(1+BB設定!$B$13),終値!E278&gt;$BG278),IF(OR(終値!E278&gt;=$BI278,AND($BH278&lt;$BJ278,$BG278&gt;=$BK278)),"二番底W▲","二番底W形成"),IF(AND($BL278&gt;=2,ABS($BO278-$BP278)/$BP278&lt;=BB設定!$B$12,$BQ278&lt;=MIN($BP278,$BO278)*(1-BB設定!$B$13),終値!E278&lt;$BO278),IF(OR(終値!E278&lt;=$BQ278,AND($BP278&gt;$BR278,$BO278&lt;=$BS278)),"二番天井M▼","二番天井M形成"),"－")),"－")</f>
        <v>二番底W形成</v>
      </c>
    </row>
    <row r="279" spans="2:72">
      <c r="B279" s="500" t="str">
        <f>IF(終値!A279="","",IF(AND(安値!G279&lt;安値!F279,安値!G279&lt;安値!E279,安値!G279&lt;安値!H279,安値!G279&lt;安値!I279),2,""))</f>
        <v/>
      </c>
      <c r="C279" s="500" t="str">
        <f>IF(終値!A279="","",IF(AND(安値!H279&lt;安値!G279,安値!H279&lt;安値!F279,安値!H279&lt;安値!I279,安値!H279&lt;安値!J279),3,""))</f>
        <v/>
      </c>
      <c r="D279" s="500" t="str">
        <f>IF(終値!A279="","",IF(AND(安値!I279&lt;安値!H279,安値!I279&lt;安値!G279,安値!I279&lt;安値!J279,安値!I279&lt;安値!K279),4,""))</f>
        <v/>
      </c>
      <c r="E279" s="500" t="str">
        <f>IF(終値!A279="","",IF(AND(安値!J279&lt;安値!I279,安値!J279&lt;安値!H279,安値!J279&lt;安値!K279,安値!J279&lt;安値!L279),5,""))</f>
        <v/>
      </c>
      <c r="F279" s="500">
        <f>IF(終値!A279="","",IF(AND(安値!K279&lt;安値!J279,安値!K279&lt;安値!I279,安値!K279&lt;安値!L279,安値!K279&lt;安値!M279),6,""))</f>
        <v>6</v>
      </c>
      <c r="G279" s="500" t="str">
        <f>IF(終値!A279="","",IF(AND(安値!L279&lt;安値!K279,安値!L279&lt;安値!J279,安値!L279&lt;安値!M279,安値!L279&lt;安値!N279),7,""))</f>
        <v/>
      </c>
      <c r="H279" s="500" t="str">
        <f>IF(終値!A279="","",IF(AND(安値!M279&lt;安値!L279,安値!M279&lt;安値!K279,安値!M279&lt;安値!N279,安値!M279&lt;安値!O279),8,""))</f>
        <v/>
      </c>
      <c r="I279" s="500" t="str">
        <f>IF(終値!A279="","",IF(AND(安値!N279&lt;安値!M279,安値!N279&lt;安値!L279,安値!N279&lt;安値!O279,安値!N279&lt;安値!P279),9,""))</f>
        <v/>
      </c>
      <c r="J279" s="500" t="str">
        <f>IF(終値!A279="","",IF(AND(安値!O279&lt;安値!N279,安値!O279&lt;安値!M279,安値!O279&lt;安値!P279,安値!O279&lt;安値!Q279),10,""))</f>
        <v/>
      </c>
      <c r="K279" s="500" t="str">
        <f>IF(終値!A279="","",IF(AND(安値!P279&lt;安値!O279,安値!P279&lt;安値!N279,安値!P279&lt;安値!Q279,安値!P279&lt;安値!R279),11,""))</f>
        <v/>
      </c>
      <c r="L279" s="500" t="str">
        <f>IF(終値!A279="","",IF(AND(安値!Q279&lt;安値!P279,安値!Q279&lt;安値!O279,安値!Q279&lt;安値!R279,安値!Q279&lt;安値!S279),12,""))</f>
        <v/>
      </c>
      <c r="M279" s="500">
        <f>IF(終値!A279="","",IF(AND(安値!R279&lt;安値!Q279,安値!R279&lt;安値!P279,安値!R279&lt;安値!S279,安値!R279&lt;安値!T279),13,""))</f>
        <v>13</v>
      </c>
      <c r="N279" s="500" t="str">
        <f>IF(終値!A279="","",IF(AND(安値!S279&lt;安値!R279,安値!S279&lt;安値!Q279,安値!S279&lt;安値!T279,安値!S279&lt;安値!U279),14,""))</f>
        <v/>
      </c>
      <c r="O279" s="500" t="str">
        <f>IF(終値!A279="","",IF(AND(安値!T279&lt;安値!S279,安値!T279&lt;安値!R279,安値!T279&lt;安値!U279,安値!T279&lt;安値!V279),15,""))</f>
        <v/>
      </c>
      <c r="P279" s="500" t="str">
        <f>IF(終値!A279="","",IF(AND(安値!U279&lt;安値!T279,安値!U279&lt;安値!S279,安値!U279&lt;安値!V279,安値!U279&lt;安値!W279),16,""))</f>
        <v/>
      </c>
      <c r="Q279" s="500" t="str">
        <f>IF(終値!A279="","",IF(AND(安値!V279&lt;安値!U279,安値!V279&lt;安値!T279,安値!V279&lt;安値!W279,安値!V279&lt;安値!X279),17,""))</f>
        <v/>
      </c>
      <c r="R279" s="500" t="str">
        <f>IF(終値!A279="","",IF(AND(安値!W279&lt;安値!V279,安値!W279&lt;安値!U279,安値!W279&lt;安値!X279,安値!W279&lt;安値!Y279),18,""))</f>
        <v/>
      </c>
      <c r="S279" s="500" t="str">
        <f>IF(終値!A279="","",IF(AND(安値!X279&lt;安値!W279,安値!X279&lt;安値!V279,安値!X279&lt;安値!Y279,安値!X279&lt;安値!Z279),19,""))</f>
        <v/>
      </c>
      <c r="T279" s="500">
        <f>IF(終値!A279="","",IF(AND(安値!Y279&lt;安値!X279,安値!Y279&lt;安値!W279,安値!Y279&lt;安値!Z279,安値!Y279&lt;安値!AA279),20,""))</f>
        <v>20</v>
      </c>
      <c r="U279" s="500" t="str">
        <f>IF(終値!A279="","",IF(AND(安値!Z279&lt;安値!Y279,安値!Z279&lt;安値!X279,安値!Z279&lt;安値!AA279,安値!Z279&lt;安値!AB279),21,""))</f>
        <v/>
      </c>
      <c r="V279" s="500" t="str">
        <f>IF(終値!A279="","",IF(AND(安値!AA279&lt;安値!Z279,安値!AA279&lt;安値!Y279,安値!AA279&lt;安値!AB279,安値!AA279&lt;安値!AC279),22,""))</f>
        <v/>
      </c>
      <c r="W279" s="500" t="str">
        <f>IF(終値!A279="","",IF(AND(安値!AB279&lt;安値!AA279,安値!AB279&lt;安値!Z279,安値!AB279&lt;安値!AC279,安値!AB279&lt;安値!AD279),23,""))</f>
        <v/>
      </c>
      <c r="X279" s="500" t="str">
        <f>IF(終値!A279="","",IF(AND(安値!AC279&lt;安値!AB279,安値!AC279&lt;安値!AA279,安値!AC279&lt;安値!AD279,安値!AC279&lt;安値!AE279),24,""))</f>
        <v/>
      </c>
      <c r="Y279" s="500" t="str">
        <f>IF(終値!A279="","",IF(AND(安値!AD279&lt;安値!AC279,安値!AD279&lt;安値!AB279,安値!AD279&lt;安値!AE279,安値!AD279&lt;安値!AF279),25,""))</f>
        <v/>
      </c>
      <c r="Z279" s="500" t="str">
        <f>IF(終値!A279="","",IF(AND(安値!AE279&lt;安値!AD279,安値!AE279&lt;安値!AC279,安値!AE279&lt;安値!AF279,安値!AE279&lt;安値!AG279),26,""))</f>
        <v/>
      </c>
      <c r="AA279" s="500">
        <f>IF(終値!A279="","",IF(AND(安値!AF279&lt;安値!AE279,安値!AF279&lt;安値!AD279,安値!AF279&lt;安値!AG279,安値!AF279&lt;安値!AH279),27,""))</f>
        <v>27</v>
      </c>
      <c r="AB279" s="500" t="str">
        <f>IF(終値!A279="","",IF(AND(安値!AG279&lt;安値!AF279,安値!AG279&lt;安値!AE279,安値!AG279&lt;安値!AH279,安値!AG279&lt;安値!AI279),28,""))</f>
        <v/>
      </c>
      <c r="AC279" s="500" t="str">
        <f>IF(終値!A279="","",IF(AND(高値!G279&gt;高値!F279,高値!G279&gt;高値!E279,高値!G279&gt;高値!H279,高値!G279&gt;高値!I279),2,""))</f>
        <v/>
      </c>
      <c r="AD279" s="500" t="str">
        <f>IF(終値!A279="","",IF(AND(高値!H279&gt;高値!G279,高値!H279&gt;高値!F279,高値!H279&gt;高値!I279,高値!H279&gt;高値!J279),3,""))</f>
        <v/>
      </c>
      <c r="AE279" s="500" t="str">
        <f>IF(終値!A279="","",IF(AND(高値!I279&gt;高値!H279,高値!I279&gt;高値!G279,高値!I279&gt;高値!J279,高値!I279&gt;高値!K279),4,""))</f>
        <v/>
      </c>
      <c r="AF279" s="500" t="str">
        <f>IF(終値!A279="","",IF(AND(高値!J279&gt;高値!I279,高値!J279&gt;高値!H279,高値!J279&gt;高値!K279,高値!J279&gt;高値!L279),5,""))</f>
        <v/>
      </c>
      <c r="AG279" s="500" t="str">
        <f>IF(終値!A279="","",IF(AND(高値!K279&gt;高値!J279,高値!K279&gt;高値!I279,高値!K279&gt;高値!L279,高値!K279&gt;高値!M279),6,""))</f>
        <v/>
      </c>
      <c r="AH279" s="500" t="str">
        <f>IF(終値!A279="","",IF(AND(高値!L279&gt;高値!K279,高値!L279&gt;高値!J279,高値!L279&gt;高値!M279,高値!L279&gt;高値!N279),7,""))</f>
        <v/>
      </c>
      <c r="AI279" s="500" t="str">
        <f>IF(終値!A279="","",IF(AND(高値!M279&gt;高値!L279,高値!M279&gt;高値!K279,高値!M279&gt;高値!N279,高値!M279&gt;高値!O279),8,""))</f>
        <v/>
      </c>
      <c r="AJ279" s="500" t="str">
        <f>IF(終値!A279="","",IF(AND(高値!N279&gt;高値!M279,高値!N279&gt;高値!L279,高値!N279&gt;高値!O279,高値!N279&gt;高値!P279),9,""))</f>
        <v/>
      </c>
      <c r="AK279" s="500">
        <f>IF(終値!A279="","",IF(AND(高値!O279&gt;高値!N279,高値!O279&gt;高値!M279,高値!O279&gt;高値!P279,高値!O279&gt;高値!Q279),10,""))</f>
        <v>10</v>
      </c>
      <c r="AL279" s="500" t="str">
        <f>IF(終値!A279="","",IF(AND(高値!P279&gt;高値!O279,高値!P279&gt;高値!N279,高値!P279&gt;高値!Q279,高値!P279&gt;高値!R279),11,""))</f>
        <v/>
      </c>
      <c r="AM279" s="500" t="str">
        <f>IF(終値!A279="","",IF(AND(高値!Q279&gt;高値!P279,高値!Q279&gt;高値!O279,高値!Q279&gt;高値!R279,高値!Q279&gt;高値!S279),12,""))</f>
        <v/>
      </c>
      <c r="AN279" s="500" t="str">
        <f>IF(終値!A279="","",IF(AND(高値!R279&gt;高値!Q279,高値!R279&gt;高値!P279,高値!R279&gt;高値!S279,高値!R279&gt;高値!T279),13,""))</f>
        <v/>
      </c>
      <c r="AO279" s="500" t="str">
        <f>IF(終値!A279="","",IF(AND(高値!S279&gt;高値!R279,高値!S279&gt;高値!Q279,高値!S279&gt;高値!T279,高値!S279&gt;高値!U279),14,""))</f>
        <v/>
      </c>
      <c r="AP279" s="500" t="str">
        <f>IF(終値!A279="","",IF(AND(高値!T279&gt;高値!S279,高値!T279&gt;高値!R279,高値!T279&gt;高値!U279,高値!T279&gt;高値!V279),15,""))</f>
        <v/>
      </c>
      <c r="AQ279" s="500" t="str">
        <f>IF(終値!A279="","",IF(AND(高値!U279&gt;高値!T279,高値!U279&gt;高値!S279,高値!U279&gt;高値!V279,高値!U279&gt;高値!W279),16,""))</f>
        <v/>
      </c>
      <c r="AR279" s="500" t="str">
        <f>IF(終値!A279="","",IF(AND(高値!V279&gt;高値!U279,高値!V279&gt;高値!T279,高値!V279&gt;高値!W279,高値!V279&gt;高値!X279),17,""))</f>
        <v/>
      </c>
      <c r="AS279" s="500">
        <f>IF(終値!A279="","",IF(AND(高値!W279&gt;高値!V279,高値!W279&gt;高値!U279,高値!W279&gt;高値!X279,高値!W279&gt;高値!Y279),18,""))</f>
        <v>18</v>
      </c>
      <c r="AT279" s="500" t="str">
        <f>IF(終値!A279="","",IF(AND(高値!X279&gt;高値!W279,高値!X279&gt;高値!V279,高値!X279&gt;高値!Y279,高値!X279&gt;高値!Z279),19,""))</f>
        <v/>
      </c>
      <c r="AU279" s="500" t="str">
        <f>IF(終値!A279="","",IF(AND(高値!Y279&gt;高値!X279,高値!Y279&gt;高値!W279,高値!Y279&gt;高値!Z279,高値!Y279&gt;高値!AA279),20,""))</f>
        <v/>
      </c>
      <c r="AV279" s="500" t="str">
        <f>IF(終値!A279="","",IF(AND(高値!Z279&gt;高値!Y279,高値!Z279&gt;高値!X279,高値!Z279&gt;高値!AA279,高値!Z279&gt;高値!AB279),21,""))</f>
        <v/>
      </c>
      <c r="AW279" s="500">
        <f>IF(終値!A279="","",IF(AND(高値!AA279&gt;高値!Z279,高値!AA279&gt;高値!Y279,高値!AA279&gt;高値!AB279,高値!AA279&gt;高値!AC279),22,""))</f>
        <v>22</v>
      </c>
      <c r="AX279" s="500" t="str">
        <f>IF(終値!A279="","",IF(AND(高値!AB279&gt;高値!AA279,高値!AB279&gt;高値!Z279,高値!AB279&gt;高値!AC279,高値!AB279&gt;高値!AD279),23,""))</f>
        <v/>
      </c>
      <c r="AY279" s="500" t="str">
        <f>IF(終値!A279="","",IF(AND(高値!AC279&gt;高値!AB279,高値!AC279&gt;高値!AA279,高値!AC279&gt;高値!AD279,高値!AC279&gt;高値!AE279),24,""))</f>
        <v/>
      </c>
      <c r="AZ279" s="500">
        <f>IF(終値!A279="","",IF(AND(高値!AD279&gt;高値!AC279,高値!AD279&gt;高値!AB279,高値!AD279&gt;高値!AE279,高値!AD279&gt;高値!AF279),25,""))</f>
        <v>25</v>
      </c>
      <c r="BA279" s="500" t="str">
        <f>IF(終値!A279="","",IF(AND(高値!AE279&gt;高値!AD279,高値!AE279&gt;高値!AC279,高値!AE279&gt;高値!AF279,高値!AE279&gt;高値!AG279),26,""))</f>
        <v/>
      </c>
      <c r="BB279" s="500" t="str">
        <f>IF(終値!A279="","",IF(AND(高値!AF279&gt;高値!AE279,高値!AF279&gt;高値!AD279,高値!AF279&gt;高値!AG279,高値!AF279&gt;高値!AH279),27,""))</f>
        <v/>
      </c>
      <c r="BC279" s="500" t="str">
        <f>IF(終値!A279="","",IF(AND(高値!AG279&gt;高値!AF279,高値!AG279&gt;高値!AE279,高値!AG279&gt;高値!AH279,高値!AG279&gt;高値!AI279),28,""))</f>
        <v/>
      </c>
      <c r="BD279" s="500">
        <f t="shared" si="24"/>
        <v>4</v>
      </c>
      <c r="BE279" s="500">
        <f t="shared" si="25"/>
        <v>6</v>
      </c>
      <c r="BF279" s="500">
        <f t="shared" si="26"/>
        <v>13</v>
      </c>
      <c r="BG279" s="500">
        <f>IF($BE279="","",INDEX(安値!$E279:$CZ279,1,$BE279+1))</f>
        <v>2815</v>
      </c>
      <c r="BH279" s="500">
        <f>IF($BF279="","",INDEX(安値!$E279:$CZ279,1,$BF279+1))</f>
        <v>2916</v>
      </c>
      <c r="BI279" s="500">
        <f>IF($BF279="","",MAX(INDEX(高値!$E279:$CZ279,1,$BE279+1):INDEX(高値!$E279:$CZ279,1,$BF279+1)))</f>
        <v>3360</v>
      </c>
      <c r="BJ279" s="500">
        <f>IF($BF279="","",AVERAGE(INDEX(終値!$E279:$CZ279,1,$BF279+1):INDEX(終値!$E279:$CZ279,1,$BF279+20))-2*STDEVP(INDEX(終値!$E279:$CZ279,1,$BF279+1):INDEX(終値!$E279:$CZ279,1,$BF279+20)))</f>
        <v>3072.7688364265091</v>
      </c>
      <c r="BK279" s="500">
        <f>IF($BE279="","",AVERAGE(INDEX(終値!$E279:$CZ279,1,$BE279+1):INDEX(終値!$E279:$CZ279,1,$BE279+20))-2*STDEVP(INDEX(終値!$E279:$CZ279,1,$BE279+1):INDEX(終値!$E279:$CZ279,1,$BE279+20)))</f>
        <v>2990.8950521364613</v>
      </c>
      <c r="BL279" s="500">
        <f t="shared" si="27"/>
        <v>4</v>
      </c>
      <c r="BM279" s="500">
        <f t="shared" si="28"/>
        <v>10</v>
      </c>
      <c r="BN279" s="500">
        <f t="shared" si="29"/>
        <v>18</v>
      </c>
      <c r="BO279" s="500">
        <f>IF($BM279="","",INDEX(高値!$E279:$CZ279,1,$BM279+1))</f>
        <v>3360</v>
      </c>
      <c r="BP279" s="500">
        <f>IF($BN279="","",INDEX(高値!$E279:$CZ279,1,$BN279+1))</f>
        <v>3380</v>
      </c>
      <c r="BQ279" s="500">
        <f>IF($BN279="","",MIN(INDEX(安値!$E279:$CZ279,1,$BM279+1):INDEX(安値!$E279:$CZ279,1,$BN279+1)))</f>
        <v>2916</v>
      </c>
      <c r="BR279" s="500">
        <f>IF($BN279="","",AVERAGE(INDEX(終値!$E279:$CZ279,1,$BN279+1):INDEX(終値!$E279:$CZ279,1,$BN279+20))+2*STDEVP(INDEX(終値!$E279:$CZ279,1,$BN279+1):INDEX(終値!$E279:$CZ279,1,$BN279+20)))</f>
        <v>3510.0189884793599</v>
      </c>
      <c r="BS279" s="500">
        <f>IF($BM279="","",AVERAGE(INDEX(終値!$E279:$CZ279,1,$BM279+1):INDEX(終値!$E279:$CZ279,1,$BM279+20))+2*STDEVP(INDEX(終値!$E279:$CZ279,1,$BM279+1):INDEX(終値!$E279:$CZ279,1,$BM279+20)))</f>
        <v>3444.7498261473429</v>
      </c>
      <c r="BT279" s="497" t="str">
        <f>IFERROR(IF(AND($BD279&gt;=2,ABS($BG279-$BH279)/$BH279&lt;=BB設定!$B$12,$BI279&gt;=MAX($BH279,$BG279)*(1+BB設定!$B$13),終値!E279&gt;$BG279),IF(OR(終値!E279&gt;=$BI279,AND($BH279&lt;$BJ279,$BG279&gt;=$BK279)),"二番底W▲","二番底W形成"),IF(AND($BL279&gt;=2,ABS($BO279-$BP279)/$BP279&lt;=BB設定!$B$12,$BQ279&lt;=MIN($BP279,$BO279)*(1-BB設定!$B$13),終値!E279&lt;$BO279),IF(OR(終値!E279&lt;=$BQ279,AND($BP279&gt;$BR279,$BO279&lt;=$BS279)),"二番天井M▼","二番天井M形成"),"－")),"－")</f>
        <v>二番底W形成</v>
      </c>
    </row>
    <row r="280" spans="2:72">
      <c r="B280" s="500" t="str">
        <f>IF(終値!A280="","",IF(AND(安値!G280&lt;安値!F280,安値!G280&lt;安値!E280,安値!G280&lt;安値!H280,安値!G280&lt;安値!I280),2,""))</f>
        <v/>
      </c>
      <c r="C280" s="500" t="str">
        <f>IF(終値!A280="","",IF(AND(安値!H280&lt;安値!G280,安値!H280&lt;安値!F280,安値!H280&lt;安値!I280,安値!H280&lt;安値!J280),3,""))</f>
        <v/>
      </c>
      <c r="D280" s="500">
        <f>IF(終値!A280="","",IF(AND(安値!I280&lt;安値!H280,安値!I280&lt;安値!G280,安値!I280&lt;安値!J280,安値!I280&lt;安値!K280),4,""))</f>
        <v>4</v>
      </c>
      <c r="E280" s="500" t="str">
        <f>IF(終値!A280="","",IF(AND(安値!J280&lt;安値!I280,安値!J280&lt;安値!H280,安値!J280&lt;安値!K280,安値!J280&lt;安値!L280),5,""))</f>
        <v/>
      </c>
      <c r="F280" s="500" t="str">
        <f>IF(終値!A280="","",IF(AND(安値!K280&lt;安値!J280,安値!K280&lt;安値!I280,安値!K280&lt;安値!L280,安値!K280&lt;安値!M280),6,""))</f>
        <v/>
      </c>
      <c r="G280" s="500" t="str">
        <f>IF(終値!A280="","",IF(AND(安値!L280&lt;安値!K280,安値!L280&lt;安値!J280,安値!L280&lt;安値!M280,安値!L280&lt;安値!N280),7,""))</f>
        <v/>
      </c>
      <c r="H280" s="500" t="str">
        <f>IF(終値!A280="","",IF(AND(安値!M280&lt;安値!L280,安値!M280&lt;安値!K280,安値!M280&lt;安値!N280,安値!M280&lt;安値!O280),8,""))</f>
        <v/>
      </c>
      <c r="I280" s="500" t="str">
        <f>IF(終値!A280="","",IF(AND(安値!N280&lt;安値!M280,安値!N280&lt;安値!L280,安値!N280&lt;安値!O280,安値!N280&lt;安値!P280),9,""))</f>
        <v/>
      </c>
      <c r="J280" s="500" t="str">
        <f>IF(終値!A280="","",IF(AND(安値!O280&lt;安値!N280,安値!O280&lt;安値!M280,安値!O280&lt;安値!P280,安値!O280&lt;安値!Q280),10,""))</f>
        <v/>
      </c>
      <c r="K280" s="500" t="str">
        <f>IF(終値!A280="","",IF(AND(安値!P280&lt;安値!O280,安値!P280&lt;安値!N280,安値!P280&lt;安値!Q280,安値!P280&lt;安値!R280),11,""))</f>
        <v/>
      </c>
      <c r="L280" s="500" t="str">
        <f>IF(終値!A280="","",IF(AND(安値!Q280&lt;安値!P280,安値!Q280&lt;安値!O280,安値!Q280&lt;安値!R280,安値!Q280&lt;安値!S280),12,""))</f>
        <v/>
      </c>
      <c r="M280" s="500">
        <f>IF(終値!A280="","",IF(AND(安値!R280&lt;安値!Q280,安値!R280&lt;安値!P280,安値!R280&lt;安値!S280,安値!R280&lt;安値!T280),13,""))</f>
        <v>13</v>
      </c>
      <c r="N280" s="500" t="str">
        <f>IF(終値!A280="","",IF(AND(安値!S280&lt;安値!R280,安値!S280&lt;安値!Q280,安値!S280&lt;安値!T280,安値!S280&lt;安値!U280),14,""))</f>
        <v/>
      </c>
      <c r="O280" s="500" t="str">
        <f>IF(終値!A280="","",IF(AND(安値!T280&lt;安値!S280,安値!T280&lt;安値!R280,安値!T280&lt;安値!U280,安値!T280&lt;安値!V280),15,""))</f>
        <v/>
      </c>
      <c r="P280" s="500" t="str">
        <f>IF(終値!A280="","",IF(AND(安値!U280&lt;安値!T280,安値!U280&lt;安値!S280,安値!U280&lt;安値!V280,安値!U280&lt;安値!W280),16,""))</f>
        <v/>
      </c>
      <c r="Q280" s="500" t="str">
        <f>IF(終値!A280="","",IF(AND(安値!V280&lt;安値!U280,安値!V280&lt;安値!T280,安値!V280&lt;安値!W280,安値!V280&lt;安値!X280),17,""))</f>
        <v/>
      </c>
      <c r="R280" s="500" t="str">
        <f>IF(終値!A280="","",IF(AND(安値!W280&lt;安値!V280,安値!W280&lt;安値!U280,安値!W280&lt;安値!X280,安値!W280&lt;安値!Y280),18,""))</f>
        <v/>
      </c>
      <c r="S280" s="500">
        <f>IF(終値!A280="","",IF(AND(安値!X280&lt;安値!W280,安値!X280&lt;安値!V280,安値!X280&lt;安値!Y280,安値!X280&lt;安値!Z280),19,""))</f>
        <v>19</v>
      </c>
      <c r="T280" s="500" t="str">
        <f>IF(終値!A280="","",IF(AND(安値!Y280&lt;安値!X280,安値!Y280&lt;安値!W280,安値!Y280&lt;安値!Z280,安値!Y280&lt;安値!AA280),20,""))</f>
        <v/>
      </c>
      <c r="U280" s="500" t="str">
        <f>IF(終値!A280="","",IF(AND(安値!Z280&lt;安値!Y280,安値!Z280&lt;安値!X280,安値!Z280&lt;安値!AA280,安値!Z280&lt;安値!AB280),21,""))</f>
        <v/>
      </c>
      <c r="V280" s="500" t="str">
        <f>IF(終値!A280="","",IF(AND(安値!AA280&lt;安値!Z280,安値!AA280&lt;安値!Y280,安値!AA280&lt;安値!AB280,安値!AA280&lt;安値!AC280),22,""))</f>
        <v/>
      </c>
      <c r="W280" s="500" t="str">
        <f>IF(終値!A280="","",IF(AND(安値!AB280&lt;安値!AA280,安値!AB280&lt;安値!Z280,安値!AB280&lt;安値!AC280,安値!AB280&lt;安値!AD280),23,""))</f>
        <v/>
      </c>
      <c r="X280" s="500" t="str">
        <f>IF(終値!A280="","",IF(AND(安値!AC280&lt;安値!AB280,安値!AC280&lt;安値!AA280,安値!AC280&lt;安値!AD280,安値!AC280&lt;安値!AE280),24,""))</f>
        <v/>
      </c>
      <c r="Y280" s="500" t="str">
        <f>IF(終値!A280="","",IF(AND(安値!AD280&lt;安値!AC280,安値!AD280&lt;安値!AB280,安値!AD280&lt;安値!AE280,安値!AD280&lt;安値!AF280),25,""))</f>
        <v/>
      </c>
      <c r="Z280" s="500" t="str">
        <f>IF(終値!A280="","",IF(AND(安値!AE280&lt;安値!AD280,安値!AE280&lt;安値!AC280,安値!AE280&lt;安値!AF280,安値!AE280&lt;安値!AG280),26,""))</f>
        <v/>
      </c>
      <c r="AA280" s="500" t="str">
        <f>IF(終値!A280="","",IF(AND(安値!AF280&lt;安値!AE280,安値!AF280&lt;安値!AD280,安値!AF280&lt;安値!AG280,安値!AF280&lt;安値!AH280),27,""))</f>
        <v/>
      </c>
      <c r="AB280" s="500" t="str">
        <f>IF(終値!A280="","",IF(AND(安値!AG280&lt;安値!AF280,安値!AG280&lt;安値!AE280,安値!AG280&lt;安値!AH280,安値!AG280&lt;安値!AI280),28,""))</f>
        <v/>
      </c>
      <c r="AC280" s="500" t="str">
        <f>IF(終値!A280="","",IF(AND(高値!G280&gt;高値!F280,高値!G280&gt;高値!E280,高値!G280&gt;高値!H280,高値!G280&gt;高値!I280),2,""))</f>
        <v/>
      </c>
      <c r="AD280" s="500" t="str">
        <f>IF(終値!A280="","",IF(AND(高値!H280&gt;高値!G280,高値!H280&gt;高値!F280,高値!H280&gt;高値!I280,高値!H280&gt;高値!J280),3,""))</f>
        <v/>
      </c>
      <c r="AE280" s="500">
        <f>IF(終値!A280="","",IF(AND(高値!I280&gt;高値!H280,高値!I280&gt;高値!G280,高値!I280&gt;高値!J280,高値!I280&gt;高値!K280),4,""))</f>
        <v>4</v>
      </c>
      <c r="AF280" s="500" t="str">
        <f>IF(終値!A280="","",IF(AND(高値!J280&gt;高値!I280,高値!J280&gt;高値!H280,高値!J280&gt;高値!K280,高値!J280&gt;高値!L280),5,""))</f>
        <v/>
      </c>
      <c r="AG280" s="500" t="str">
        <f>IF(終値!A280="","",IF(AND(高値!K280&gt;高値!J280,高値!K280&gt;高値!I280,高値!K280&gt;高値!L280,高値!K280&gt;高値!M280),6,""))</f>
        <v/>
      </c>
      <c r="AH280" s="500" t="str">
        <f>IF(終値!A280="","",IF(AND(高値!L280&gt;高値!K280,高値!L280&gt;高値!J280,高値!L280&gt;高値!M280,高値!L280&gt;高値!N280),7,""))</f>
        <v/>
      </c>
      <c r="AI280" s="500" t="str">
        <f>IF(終値!A280="","",IF(AND(高値!M280&gt;高値!L280,高値!M280&gt;高値!K280,高値!M280&gt;高値!N280,高値!M280&gt;高値!O280),8,""))</f>
        <v/>
      </c>
      <c r="AJ280" s="500">
        <f>IF(終値!A280="","",IF(AND(高値!N280&gt;高値!M280,高値!N280&gt;高値!L280,高値!N280&gt;高値!O280,高値!N280&gt;高値!P280),9,""))</f>
        <v>9</v>
      </c>
      <c r="AK280" s="500" t="str">
        <f>IF(終値!A280="","",IF(AND(高値!O280&gt;高値!N280,高値!O280&gt;高値!M280,高値!O280&gt;高値!P280,高値!O280&gt;高値!Q280),10,""))</f>
        <v/>
      </c>
      <c r="AL280" s="500" t="str">
        <f>IF(終値!A280="","",IF(AND(高値!P280&gt;高値!O280,高値!P280&gt;高値!N280,高値!P280&gt;高値!Q280,高値!P280&gt;高値!R280),11,""))</f>
        <v/>
      </c>
      <c r="AM280" s="500" t="str">
        <f>IF(終値!A280="","",IF(AND(高値!Q280&gt;高値!P280,高値!Q280&gt;高値!O280,高値!Q280&gt;高値!R280,高値!Q280&gt;高値!S280),12,""))</f>
        <v/>
      </c>
      <c r="AN280" s="500" t="str">
        <f>IF(終値!A280="","",IF(AND(高値!R280&gt;高値!Q280,高値!R280&gt;高値!P280,高値!R280&gt;高値!S280,高値!R280&gt;高値!T280),13,""))</f>
        <v/>
      </c>
      <c r="AO280" s="500">
        <f>IF(終値!A280="","",IF(AND(高値!S280&gt;高値!R280,高値!S280&gt;高値!Q280,高値!S280&gt;高値!T280,高値!S280&gt;高値!U280),14,""))</f>
        <v>14</v>
      </c>
      <c r="AP280" s="500" t="str">
        <f>IF(終値!A280="","",IF(AND(高値!T280&gt;高値!S280,高値!T280&gt;高値!R280,高値!T280&gt;高値!U280,高値!T280&gt;高値!V280),15,""))</f>
        <v/>
      </c>
      <c r="AQ280" s="500" t="str">
        <f>IF(終値!A280="","",IF(AND(高値!U280&gt;高値!T280,高値!U280&gt;高値!S280,高値!U280&gt;高値!V280,高値!U280&gt;高値!W280),16,""))</f>
        <v/>
      </c>
      <c r="AR280" s="500" t="str">
        <f>IF(終値!A280="","",IF(AND(高値!V280&gt;高値!U280,高値!V280&gt;高値!T280,高値!V280&gt;高値!W280,高値!V280&gt;高値!X280),17,""))</f>
        <v/>
      </c>
      <c r="AS280" s="500" t="str">
        <f>IF(終値!A280="","",IF(AND(高値!W280&gt;高値!V280,高値!W280&gt;高値!U280,高値!W280&gt;高値!X280,高値!W280&gt;高値!Y280),18,""))</f>
        <v/>
      </c>
      <c r="AT280" s="500" t="str">
        <f>IF(終値!A280="","",IF(AND(高値!X280&gt;高値!W280,高値!X280&gt;高値!V280,高値!X280&gt;高値!Y280,高値!X280&gt;高値!Z280),19,""))</f>
        <v/>
      </c>
      <c r="AU280" s="500" t="str">
        <f>IF(終値!A280="","",IF(AND(高値!Y280&gt;高値!X280,高値!Y280&gt;高値!W280,高値!Y280&gt;高値!Z280,高値!Y280&gt;高値!AA280),20,""))</f>
        <v/>
      </c>
      <c r="AV280" s="500" t="str">
        <f>IF(終値!A280="","",IF(AND(高値!Z280&gt;高値!Y280,高値!Z280&gt;高値!X280,高値!Z280&gt;高値!AA280,高値!Z280&gt;高値!AB280),21,""))</f>
        <v/>
      </c>
      <c r="AW280" s="500" t="str">
        <f>IF(終値!A280="","",IF(AND(高値!AA280&gt;高値!Z280,高値!AA280&gt;高値!Y280,高値!AA280&gt;高値!AB280,高値!AA280&gt;高値!AC280),22,""))</f>
        <v/>
      </c>
      <c r="AX280" s="500">
        <f>IF(終値!A280="","",IF(AND(高値!AB280&gt;高値!AA280,高値!AB280&gt;高値!Z280,高値!AB280&gt;高値!AC280,高値!AB280&gt;高値!AD280),23,""))</f>
        <v>23</v>
      </c>
      <c r="AY280" s="500" t="str">
        <f>IF(終値!A280="","",IF(AND(高値!AC280&gt;高値!AB280,高値!AC280&gt;高値!AA280,高値!AC280&gt;高値!AD280,高値!AC280&gt;高値!AE280),24,""))</f>
        <v/>
      </c>
      <c r="AZ280" s="500" t="str">
        <f>IF(終値!A280="","",IF(AND(高値!AD280&gt;高値!AC280,高値!AD280&gt;高値!AB280,高値!AD280&gt;高値!AE280,高値!AD280&gt;高値!AF280),25,""))</f>
        <v/>
      </c>
      <c r="BA280" s="500" t="str">
        <f>IF(終値!A280="","",IF(AND(高値!AE280&gt;高値!AD280,高値!AE280&gt;高値!AC280,高値!AE280&gt;高値!AF280,高値!AE280&gt;高値!AG280),26,""))</f>
        <v/>
      </c>
      <c r="BB280" s="500" t="str">
        <f>IF(終値!A280="","",IF(AND(高値!AF280&gt;高値!AE280,高値!AF280&gt;高値!AD280,高値!AF280&gt;高値!AG280,高値!AF280&gt;高値!AH280),27,""))</f>
        <v/>
      </c>
      <c r="BC280" s="500" t="str">
        <f>IF(終値!A280="","",IF(AND(高値!AG280&gt;高値!AF280,高値!AG280&gt;高値!AE280,高値!AG280&gt;高値!AH280,高値!AG280&gt;高値!AI280),28,""))</f>
        <v/>
      </c>
      <c r="BD280" s="500">
        <f t="shared" si="24"/>
        <v>3</v>
      </c>
      <c r="BE280" s="500">
        <f t="shared" si="25"/>
        <v>4</v>
      </c>
      <c r="BF280" s="500">
        <f t="shared" si="26"/>
        <v>13</v>
      </c>
      <c r="BG280" s="500">
        <f>IF($BE280="","",INDEX(安値!$E280:$CZ280,1,$BE280+1))</f>
        <v>974</v>
      </c>
      <c r="BH280" s="500">
        <f>IF($BF280="","",INDEX(安値!$E280:$CZ280,1,$BF280+1))</f>
        <v>960</v>
      </c>
      <c r="BI280" s="500">
        <f>IF($BF280="","",MAX(INDEX(高値!$E280:$CZ280,1,$BE280+1):INDEX(高値!$E280:$CZ280,1,$BF280+1)))</f>
        <v>1000</v>
      </c>
      <c r="BJ280" s="500">
        <f>IF($BF280="","",AVERAGE(INDEX(終値!$E280:$CZ280,1,$BF280+1):INDEX(終値!$E280:$CZ280,1,$BF280+20))-2*STDEVP(INDEX(終値!$E280:$CZ280,1,$BF280+1):INDEX(終値!$E280:$CZ280,1,$BF280+20)))</f>
        <v>925.0677722618442</v>
      </c>
      <c r="BK280" s="500">
        <f>IF($BE280="","",AVERAGE(INDEX(終値!$E280:$CZ280,1,$BE280+1):INDEX(終値!$E280:$CZ280,1,$BE280+20))-2*STDEVP(INDEX(終値!$E280:$CZ280,1,$BE280+1):INDEX(終値!$E280:$CZ280,1,$BE280+20)))</f>
        <v>958.01818488694698</v>
      </c>
      <c r="BL280" s="500">
        <f t="shared" si="27"/>
        <v>4</v>
      </c>
      <c r="BM280" s="500">
        <f t="shared" si="28"/>
        <v>4</v>
      </c>
      <c r="BN280" s="500">
        <f t="shared" si="29"/>
        <v>9</v>
      </c>
      <c r="BO280" s="500">
        <f>IF($BM280="","",INDEX(高値!$E280:$CZ280,1,$BM280+1))</f>
        <v>1000</v>
      </c>
      <c r="BP280" s="500">
        <f>IF($BN280="","",INDEX(高値!$E280:$CZ280,1,$BN280+1))</f>
        <v>990</v>
      </c>
      <c r="BQ280" s="500">
        <f>IF($BN280="","",MIN(INDEX(安値!$E280:$CZ280,1,$BM280+1):INDEX(安値!$E280:$CZ280,1,$BN280+1)))</f>
        <v>974</v>
      </c>
      <c r="BR280" s="500">
        <f>IF($BN280="","",AVERAGE(INDEX(終値!$E280:$CZ280,1,$BN280+1):INDEX(終値!$E280:$CZ280,1,$BN280+20))+2*STDEVP(INDEX(終値!$E280:$CZ280,1,$BN280+1):INDEX(終値!$E280:$CZ280,1,$BN280+20)))</f>
        <v>995.25910458785563</v>
      </c>
      <c r="BS280" s="500">
        <f>IF($BM280="","",AVERAGE(INDEX(終値!$E280:$CZ280,1,$BM280+1):INDEX(終値!$E280:$CZ280,1,$BM280+20))+2*STDEVP(INDEX(終値!$E280:$CZ280,1,$BM280+1):INDEX(終値!$E280:$CZ280,1,$BM280+20)))</f>
        <v>991.68181511305306</v>
      </c>
      <c r="BT280" s="497" t="str">
        <f>IFERROR(IF(AND($BD280&gt;=2,ABS($BG280-$BH280)/$BH280&lt;=BB設定!$B$12,$BI280&gt;=MAX($BH280,$BG280)*(1+BB設定!$B$13),終値!E280&gt;$BG280),IF(OR(終値!E280&gt;=$BI280,AND($BH280&lt;$BJ280,$BG280&gt;=$BK280)),"二番底W▲","二番底W形成"),IF(AND($BL280&gt;=2,ABS($BO280-$BP280)/$BP280&lt;=BB設定!$B$12,$BQ280&lt;=MIN($BP280,$BO280)*(1-BB設定!$B$13),終値!E280&lt;$BO280),IF(OR(終値!E280&lt;=$BQ280,AND($BP280&gt;$BR280,$BO280&lt;=$BS280)),"二番天井M▼","二番天井M形成"),"－")),"－")</f>
        <v>－</v>
      </c>
    </row>
    <row r="281" spans="2:72">
      <c r="B281" s="500" t="str">
        <f>IF(終値!A281="","",IF(AND(安値!G281&lt;安値!F281,安値!G281&lt;安値!E281,安値!G281&lt;安値!H281,安値!G281&lt;安値!I281),2,""))</f>
        <v/>
      </c>
      <c r="C281" s="500" t="str">
        <f>IF(終値!A281="","",IF(AND(安値!H281&lt;安値!G281,安値!H281&lt;安値!F281,安値!H281&lt;安値!I281,安値!H281&lt;安値!J281),3,""))</f>
        <v/>
      </c>
      <c r="D281" s="500" t="str">
        <f>IF(終値!A281="","",IF(AND(安値!I281&lt;安値!H281,安値!I281&lt;安値!G281,安値!I281&lt;安値!J281,安値!I281&lt;安値!K281),4,""))</f>
        <v/>
      </c>
      <c r="E281" s="500" t="str">
        <f>IF(終値!A281="","",IF(AND(安値!J281&lt;安値!I281,安値!J281&lt;安値!H281,安値!J281&lt;安値!K281,安値!J281&lt;安値!L281),5,""))</f>
        <v/>
      </c>
      <c r="F281" s="500" t="str">
        <f>IF(終値!A281="","",IF(AND(安値!K281&lt;安値!J281,安値!K281&lt;安値!I281,安値!K281&lt;安値!L281,安値!K281&lt;安値!M281),6,""))</f>
        <v/>
      </c>
      <c r="G281" s="500" t="str">
        <f>IF(終値!A281="","",IF(AND(安値!L281&lt;安値!K281,安値!L281&lt;安値!J281,安値!L281&lt;安値!M281,安値!L281&lt;安値!N281),7,""))</f>
        <v/>
      </c>
      <c r="H281" s="500" t="str">
        <f>IF(終値!A281="","",IF(AND(安値!M281&lt;安値!L281,安値!M281&lt;安値!K281,安値!M281&lt;安値!N281,安値!M281&lt;安値!O281),8,""))</f>
        <v/>
      </c>
      <c r="I281" s="500" t="str">
        <f>IF(終値!A281="","",IF(AND(安値!N281&lt;安値!M281,安値!N281&lt;安値!L281,安値!N281&lt;安値!O281,安値!N281&lt;安値!P281),9,""))</f>
        <v/>
      </c>
      <c r="J281" s="500" t="str">
        <f>IF(終値!A281="","",IF(AND(安値!O281&lt;安値!N281,安値!O281&lt;安値!M281,安値!O281&lt;安値!P281,安値!O281&lt;安値!Q281),10,""))</f>
        <v/>
      </c>
      <c r="K281" s="500" t="str">
        <f>IF(終値!A281="","",IF(AND(安値!P281&lt;安値!O281,安値!P281&lt;安値!N281,安値!P281&lt;安値!Q281,安値!P281&lt;安値!R281),11,""))</f>
        <v/>
      </c>
      <c r="L281" s="500" t="str">
        <f>IF(終値!A281="","",IF(AND(安値!Q281&lt;安値!P281,安値!Q281&lt;安値!O281,安値!Q281&lt;安値!R281,安値!Q281&lt;安値!S281),12,""))</f>
        <v/>
      </c>
      <c r="M281" s="500">
        <f>IF(終値!A281="","",IF(AND(安値!R281&lt;安値!Q281,安値!R281&lt;安値!P281,安値!R281&lt;安値!S281,安値!R281&lt;安値!T281),13,""))</f>
        <v>13</v>
      </c>
      <c r="N281" s="500" t="str">
        <f>IF(終値!A281="","",IF(AND(安値!S281&lt;安値!R281,安値!S281&lt;安値!Q281,安値!S281&lt;安値!T281,安値!S281&lt;安値!U281),14,""))</f>
        <v/>
      </c>
      <c r="O281" s="500" t="str">
        <f>IF(終値!A281="","",IF(AND(安値!T281&lt;安値!S281,安値!T281&lt;安値!R281,安値!T281&lt;安値!U281,安値!T281&lt;安値!V281),15,""))</f>
        <v/>
      </c>
      <c r="P281" s="500" t="str">
        <f>IF(終値!A281="","",IF(AND(安値!U281&lt;安値!T281,安値!U281&lt;安値!S281,安値!U281&lt;安値!V281,安値!U281&lt;安値!W281),16,""))</f>
        <v/>
      </c>
      <c r="Q281" s="500" t="str">
        <f>IF(終値!A281="","",IF(AND(安値!V281&lt;安値!U281,安値!V281&lt;安値!T281,安値!V281&lt;安値!W281,安値!V281&lt;安値!X281),17,""))</f>
        <v/>
      </c>
      <c r="R281" s="500" t="str">
        <f>IF(終値!A281="","",IF(AND(安値!W281&lt;安値!V281,安値!W281&lt;安値!U281,安値!W281&lt;安値!X281,安値!W281&lt;安値!Y281),18,""))</f>
        <v/>
      </c>
      <c r="S281" s="500" t="str">
        <f>IF(終値!A281="","",IF(AND(安値!X281&lt;安値!W281,安値!X281&lt;安値!V281,安値!X281&lt;安値!Y281,安値!X281&lt;安値!Z281),19,""))</f>
        <v/>
      </c>
      <c r="T281" s="500" t="str">
        <f>IF(終値!A281="","",IF(AND(安値!Y281&lt;安値!X281,安値!Y281&lt;安値!W281,安値!Y281&lt;安値!Z281,安値!Y281&lt;安値!AA281),20,""))</f>
        <v/>
      </c>
      <c r="U281" s="500" t="str">
        <f>IF(終値!A281="","",IF(AND(安値!Z281&lt;安値!Y281,安値!Z281&lt;安値!X281,安値!Z281&lt;安値!AA281,安値!Z281&lt;安値!AB281),21,""))</f>
        <v/>
      </c>
      <c r="V281" s="500" t="str">
        <f>IF(終値!A281="","",IF(AND(安値!AA281&lt;安値!Z281,安値!AA281&lt;安値!Y281,安値!AA281&lt;安値!AB281,安値!AA281&lt;安値!AC281),22,""))</f>
        <v/>
      </c>
      <c r="W281" s="500" t="str">
        <f>IF(終値!A281="","",IF(AND(安値!AB281&lt;安値!AA281,安値!AB281&lt;安値!Z281,安値!AB281&lt;安値!AC281,安値!AB281&lt;安値!AD281),23,""))</f>
        <v/>
      </c>
      <c r="X281" s="500" t="str">
        <f>IF(終値!A281="","",IF(AND(安値!AC281&lt;安値!AB281,安値!AC281&lt;安値!AA281,安値!AC281&lt;安値!AD281,安値!AC281&lt;安値!AE281),24,""))</f>
        <v/>
      </c>
      <c r="Y281" s="500">
        <f>IF(終値!A281="","",IF(AND(安値!AD281&lt;安値!AC281,安値!AD281&lt;安値!AB281,安値!AD281&lt;安値!AE281,安値!AD281&lt;安値!AF281),25,""))</f>
        <v>25</v>
      </c>
      <c r="Z281" s="500" t="str">
        <f>IF(終値!A281="","",IF(AND(安値!AE281&lt;安値!AD281,安値!AE281&lt;安値!AC281,安値!AE281&lt;安値!AF281,安値!AE281&lt;安値!AG281),26,""))</f>
        <v/>
      </c>
      <c r="AA281" s="500" t="str">
        <f>IF(終値!A281="","",IF(AND(安値!AF281&lt;安値!AE281,安値!AF281&lt;安値!AD281,安値!AF281&lt;安値!AG281,安値!AF281&lt;安値!AH281),27,""))</f>
        <v/>
      </c>
      <c r="AB281" s="500" t="str">
        <f>IF(終値!A281="","",IF(AND(安値!AG281&lt;安値!AF281,安値!AG281&lt;安値!AE281,安値!AG281&lt;安値!AH281,安値!AG281&lt;安値!AI281),28,""))</f>
        <v/>
      </c>
      <c r="AC281" s="500" t="str">
        <f>IF(終値!A281="","",IF(AND(高値!G281&gt;高値!F281,高値!G281&gt;高値!E281,高値!G281&gt;高値!H281,高値!G281&gt;高値!I281),2,""))</f>
        <v/>
      </c>
      <c r="AD281" s="500" t="str">
        <f>IF(終値!A281="","",IF(AND(高値!H281&gt;高値!G281,高値!H281&gt;高値!F281,高値!H281&gt;高値!I281,高値!H281&gt;高値!J281),3,""))</f>
        <v/>
      </c>
      <c r="AE281" s="500">
        <f>IF(終値!A281="","",IF(AND(高値!I281&gt;高値!H281,高値!I281&gt;高値!G281,高値!I281&gt;高値!J281,高値!I281&gt;高値!K281),4,""))</f>
        <v>4</v>
      </c>
      <c r="AF281" s="500" t="str">
        <f>IF(終値!A281="","",IF(AND(高値!J281&gt;高値!I281,高値!J281&gt;高値!H281,高値!J281&gt;高値!K281,高値!J281&gt;高値!L281),5,""))</f>
        <v/>
      </c>
      <c r="AG281" s="500" t="str">
        <f>IF(終値!A281="","",IF(AND(高値!K281&gt;高値!J281,高値!K281&gt;高値!I281,高値!K281&gt;高値!L281,高値!K281&gt;高値!M281),6,""))</f>
        <v/>
      </c>
      <c r="AH281" s="500" t="str">
        <f>IF(終値!A281="","",IF(AND(高値!L281&gt;高値!K281,高値!L281&gt;高値!J281,高値!L281&gt;高値!M281,高値!L281&gt;高値!N281),7,""))</f>
        <v/>
      </c>
      <c r="AI281" s="500" t="str">
        <f>IF(終値!A281="","",IF(AND(高値!M281&gt;高値!L281,高値!M281&gt;高値!K281,高値!M281&gt;高値!N281,高値!M281&gt;高値!O281),8,""))</f>
        <v/>
      </c>
      <c r="AJ281" s="500" t="str">
        <f>IF(終値!A281="","",IF(AND(高値!N281&gt;高値!M281,高値!N281&gt;高値!L281,高値!N281&gt;高値!O281,高値!N281&gt;高値!P281),9,""))</f>
        <v/>
      </c>
      <c r="AK281" s="500" t="str">
        <f>IF(終値!A281="","",IF(AND(高値!O281&gt;高値!N281,高値!O281&gt;高値!M281,高値!O281&gt;高値!P281,高値!O281&gt;高値!Q281),10,""))</f>
        <v/>
      </c>
      <c r="AL281" s="500" t="str">
        <f>IF(終値!A281="","",IF(AND(高値!P281&gt;高値!O281,高値!P281&gt;高値!N281,高値!P281&gt;高値!Q281,高値!P281&gt;高値!R281),11,""))</f>
        <v/>
      </c>
      <c r="AM281" s="500" t="str">
        <f>IF(終値!A281="","",IF(AND(高値!Q281&gt;高値!P281,高値!Q281&gt;高値!O281,高値!Q281&gt;高値!R281,高値!Q281&gt;高値!S281),12,""))</f>
        <v/>
      </c>
      <c r="AN281" s="500" t="str">
        <f>IF(終値!A281="","",IF(AND(高値!R281&gt;高値!Q281,高値!R281&gt;高値!P281,高値!R281&gt;高値!S281,高値!R281&gt;高値!T281),13,""))</f>
        <v/>
      </c>
      <c r="AO281" s="500">
        <f>IF(終値!A281="","",IF(AND(高値!S281&gt;高値!R281,高値!S281&gt;高値!Q281,高値!S281&gt;高値!T281,高値!S281&gt;高値!U281),14,""))</f>
        <v>14</v>
      </c>
      <c r="AP281" s="500" t="str">
        <f>IF(終値!A281="","",IF(AND(高値!T281&gt;高値!S281,高値!T281&gt;高値!R281,高値!T281&gt;高値!U281,高値!T281&gt;高値!V281),15,""))</f>
        <v/>
      </c>
      <c r="AQ281" s="500" t="str">
        <f>IF(終値!A281="","",IF(AND(高値!U281&gt;高値!T281,高値!U281&gt;高値!S281,高値!U281&gt;高値!V281,高値!U281&gt;高値!W281),16,""))</f>
        <v/>
      </c>
      <c r="AR281" s="500" t="str">
        <f>IF(終値!A281="","",IF(AND(高値!V281&gt;高値!U281,高値!V281&gt;高値!T281,高値!V281&gt;高値!W281,高値!V281&gt;高値!X281),17,""))</f>
        <v/>
      </c>
      <c r="AS281" s="500" t="str">
        <f>IF(終値!A281="","",IF(AND(高値!W281&gt;高値!V281,高値!W281&gt;高値!U281,高値!W281&gt;高値!X281,高値!W281&gt;高値!Y281),18,""))</f>
        <v/>
      </c>
      <c r="AT281" s="500" t="str">
        <f>IF(終値!A281="","",IF(AND(高値!X281&gt;高値!W281,高値!X281&gt;高値!V281,高値!X281&gt;高値!Y281,高値!X281&gt;高値!Z281),19,""))</f>
        <v/>
      </c>
      <c r="AU281" s="500" t="str">
        <f>IF(終値!A281="","",IF(AND(高値!Y281&gt;高値!X281,高値!Y281&gt;高値!W281,高値!Y281&gt;高値!Z281,高値!Y281&gt;高値!AA281),20,""))</f>
        <v/>
      </c>
      <c r="AV281" s="500">
        <f>IF(終値!A281="","",IF(AND(高値!Z281&gt;高値!Y281,高値!Z281&gt;高値!X281,高値!Z281&gt;高値!AA281,高値!Z281&gt;高値!AB281),21,""))</f>
        <v>21</v>
      </c>
      <c r="AW281" s="500" t="str">
        <f>IF(終値!A281="","",IF(AND(高値!AA281&gt;高値!Z281,高値!AA281&gt;高値!Y281,高値!AA281&gt;高値!AB281,高値!AA281&gt;高値!AC281),22,""))</f>
        <v/>
      </c>
      <c r="AX281" s="500" t="str">
        <f>IF(終値!A281="","",IF(AND(高値!AB281&gt;高値!AA281,高値!AB281&gt;高値!Z281,高値!AB281&gt;高値!AC281,高値!AB281&gt;高値!AD281),23,""))</f>
        <v/>
      </c>
      <c r="AY281" s="500" t="str">
        <f>IF(終値!A281="","",IF(AND(高値!AC281&gt;高値!AB281,高値!AC281&gt;高値!AA281,高値!AC281&gt;高値!AD281,高値!AC281&gt;高値!AE281),24,""))</f>
        <v/>
      </c>
      <c r="AZ281" s="500" t="str">
        <f>IF(終値!A281="","",IF(AND(高値!AD281&gt;高値!AC281,高値!AD281&gt;高値!AB281,高値!AD281&gt;高値!AE281,高値!AD281&gt;高値!AF281),25,""))</f>
        <v/>
      </c>
      <c r="BA281" s="500">
        <f>IF(終値!A281="","",IF(AND(高値!AE281&gt;高値!AD281,高値!AE281&gt;高値!AC281,高値!AE281&gt;高値!AF281,高値!AE281&gt;高値!AG281),26,""))</f>
        <v>26</v>
      </c>
      <c r="BB281" s="500" t="str">
        <f>IF(終値!A281="","",IF(AND(高値!AF281&gt;高値!AE281,高値!AF281&gt;高値!AD281,高値!AF281&gt;高値!AG281,高値!AF281&gt;高値!AH281),27,""))</f>
        <v/>
      </c>
      <c r="BC281" s="500" t="str">
        <f>IF(終値!A281="","",IF(AND(高値!AG281&gt;高値!AF281,高値!AG281&gt;高値!AE281,高値!AG281&gt;高値!AH281,高値!AG281&gt;高値!AI281),28,""))</f>
        <v/>
      </c>
      <c r="BD281" s="500">
        <f t="shared" si="24"/>
        <v>2</v>
      </c>
      <c r="BE281" s="500">
        <f t="shared" si="25"/>
        <v>13</v>
      </c>
      <c r="BF281" s="500">
        <f t="shared" si="26"/>
        <v>25</v>
      </c>
      <c r="BG281" s="500">
        <f>IF($BE281="","",INDEX(安値!$E281:$CZ281,1,$BE281+1))</f>
        <v>770</v>
      </c>
      <c r="BH281" s="500">
        <f>IF($BF281="","",INDEX(安値!$E281:$CZ281,1,$BF281+1))</f>
        <v>751</v>
      </c>
      <c r="BI281" s="500">
        <f>IF($BF281="","",MAX(INDEX(高値!$E281:$CZ281,1,$BE281+1):INDEX(高値!$E281:$CZ281,1,$BF281+1)))</f>
        <v>795</v>
      </c>
      <c r="BJ281" s="500">
        <f>IF($BF281="","",AVERAGE(INDEX(終値!$E281:$CZ281,1,$BF281+1):INDEX(終値!$E281:$CZ281,1,$BF281+20))-2*STDEVP(INDEX(終値!$E281:$CZ281,1,$BF281+1):INDEX(終値!$E281:$CZ281,1,$BF281+20)))</f>
        <v>727.34009966804911</v>
      </c>
      <c r="BK281" s="500">
        <f>IF($BE281="","",AVERAGE(INDEX(終値!$E281:$CZ281,1,$BE281+1):INDEX(終値!$E281:$CZ281,1,$BE281+20))-2*STDEVP(INDEX(終値!$E281:$CZ281,1,$BE281+1):INDEX(終値!$E281:$CZ281,1,$BE281+20)))</f>
        <v>735.02543103760797</v>
      </c>
      <c r="BL281" s="500">
        <f t="shared" si="27"/>
        <v>4</v>
      </c>
      <c r="BM281" s="500">
        <f t="shared" si="28"/>
        <v>4</v>
      </c>
      <c r="BN281" s="500">
        <f t="shared" si="29"/>
        <v>14</v>
      </c>
      <c r="BO281" s="500">
        <f>IF($BM281="","",INDEX(高値!$E281:$CZ281,1,$BM281+1))</f>
        <v>818</v>
      </c>
      <c r="BP281" s="500">
        <f>IF($BN281="","",INDEX(高値!$E281:$CZ281,1,$BN281+1))</f>
        <v>795</v>
      </c>
      <c r="BQ281" s="500">
        <f>IF($BN281="","",MIN(INDEX(安値!$E281:$CZ281,1,$BM281+1):INDEX(安値!$E281:$CZ281,1,$BN281+1)))</f>
        <v>770</v>
      </c>
      <c r="BR281" s="500">
        <f>IF($BN281="","",AVERAGE(INDEX(終値!$E281:$CZ281,1,$BN281+1):INDEX(終値!$E281:$CZ281,1,$BN281+20))+2*STDEVP(INDEX(終値!$E281:$CZ281,1,$BN281+1):INDEX(終値!$E281:$CZ281,1,$BN281+20)))</f>
        <v>793.68246253956954</v>
      </c>
      <c r="BS281" s="500">
        <f>IF($BM281="","",AVERAGE(INDEX(終値!$E281:$CZ281,1,$BM281+1):INDEX(終値!$E281:$CZ281,1,$BM281+20))+2*STDEVP(INDEX(終値!$E281:$CZ281,1,$BM281+1):INDEX(終値!$E281:$CZ281,1,$BM281+20)))</f>
        <v>818.1465458563963</v>
      </c>
      <c r="BT281" s="497" t="str">
        <f>IFERROR(IF(AND($BD281&gt;=2,ABS($BG281-$BH281)/$BH281&lt;=BB設定!$B$12,$BI281&gt;=MAX($BH281,$BG281)*(1+BB設定!$B$13),終値!E281&gt;$BG281),IF(OR(終値!E281&gt;=$BI281,AND($BH281&lt;$BJ281,$BG281&gt;=$BK281)),"二番底W▲","二番底W形成"),IF(AND($BL281&gt;=2,ABS($BO281-$BP281)/$BP281&lt;=BB設定!$B$12,$BQ281&lt;=MIN($BP281,$BO281)*(1-BB設定!$B$13),終値!E281&lt;$BO281),IF(OR(終値!E281&lt;=$BQ281,AND($BP281&gt;$BR281,$BO281&lt;=$BS281)),"二番天井M▼","二番天井M形成"),"－")),"－")</f>
        <v>二番底W形成</v>
      </c>
    </row>
    <row r="282" spans="2:72">
      <c r="B282" s="500" t="str">
        <f>IF(終値!A282="","",IF(AND(安値!G282&lt;安値!F282,安値!G282&lt;安値!E282,安値!G282&lt;安値!H282,安値!G282&lt;安値!I282),2,""))</f>
        <v/>
      </c>
      <c r="C282" s="500">
        <f>IF(終値!A282="","",IF(AND(安値!H282&lt;安値!G282,安値!H282&lt;安値!F282,安値!H282&lt;安値!I282,安値!H282&lt;安値!J282),3,""))</f>
        <v>3</v>
      </c>
      <c r="D282" s="500" t="str">
        <f>IF(終値!A282="","",IF(AND(安値!I282&lt;安値!H282,安値!I282&lt;安値!G282,安値!I282&lt;安値!J282,安値!I282&lt;安値!K282),4,""))</f>
        <v/>
      </c>
      <c r="E282" s="500" t="str">
        <f>IF(終値!A282="","",IF(AND(安値!J282&lt;安値!I282,安値!J282&lt;安値!H282,安値!J282&lt;安値!K282,安値!J282&lt;安値!L282),5,""))</f>
        <v/>
      </c>
      <c r="F282" s="500" t="str">
        <f>IF(終値!A282="","",IF(AND(安値!K282&lt;安値!J282,安値!K282&lt;安値!I282,安値!K282&lt;安値!L282,安値!K282&lt;安値!M282),6,""))</f>
        <v/>
      </c>
      <c r="G282" s="500" t="str">
        <f>IF(終値!A282="","",IF(AND(安値!L282&lt;安値!K282,安値!L282&lt;安値!J282,安値!L282&lt;安値!M282,安値!L282&lt;安値!N282),7,""))</f>
        <v/>
      </c>
      <c r="H282" s="500" t="str">
        <f>IF(終値!A282="","",IF(AND(安値!M282&lt;安値!L282,安値!M282&lt;安値!K282,安値!M282&lt;安値!N282,安値!M282&lt;安値!O282),8,""))</f>
        <v/>
      </c>
      <c r="I282" s="500" t="str">
        <f>IF(終値!A282="","",IF(AND(安値!N282&lt;安値!M282,安値!N282&lt;安値!L282,安値!N282&lt;安値!O282,安値!N282&lt;安値!P282),9,""))</f>
        <v/>
      </c>
      <c r="J282" s="500" t="str">
        <f>IF(終値!A282="","",IF(AND(安値!O282&lt;安値!N282,安値!O282&lt;安値!M282,安値!O282&lt;安値!P282,安値!O282&lt;安値!Q282),10,""))</f>
        <v/>
      </c>
      <c r="K282" s="500" t="str">
        <f>IF(終値!A282="","",IF(AND(安値!P282&lt;安値!O282,安値!P282&lt;安値!N282,安値!P282&lt;安値!Q282,安値!P282&lt;安値!R282),11,""))</f>
        <v/>
      </c>
      <c r="L282" s="500" t="str">
        <f>IF(終値!A282="","",IF(AND(安値!Q282&lt;安値!P282,安値!Q282&lt;安値!O282,安値!Q282&lt;安値!R282,安値!Q282&lt;安値!S282),12,""))</f>
        <v/>
      </c>
      <c r="M282" s="500" t="str">
        <f>IF(終値!A282="","",IF(AND(安値!R282&lt;安値!Q282,安値!R282&lt;安値!P282,安値!R282&lt;安値!S282,安値!R282&lt;安値!T282),13,""))</f>
        <v/>
      </c>
      <c r="N282" s="500" t="str">
        <f>IF(終値!A282="","",IF(AND(安値!S282&lt;安値!R282,安値!S282&lt;安値!Q282,安値!S282&lt;安値!T282,安値!S282&lt;安値!U282),14,""))</f>
        <v/>
      </c>
      <c r="O282" s="500" t="str">
        <f>IF(終値!A282="","",IF(AND(安値!T282&lt;安値!S282,安値!T282&lt;安値!R282,安値!T282&lt;安値!U282,安値!T282&lt;安値!V282),15,""))</f>
        <v/>
      </c>
      <c r="P282" s="500" t="str">
        <f>IF(終値!A282="","",IF(AND(安値!U282&lt;安値!T282,安値!U282&lt;安値!S282,安値!U282&lt;安値!V282,安値!U282&lt;安値!W282),16,""))</f>
        <v/>
      </c>
      <c r="Q282" s="500">
        <f>IF(終値!A282="","",IF(AND(安値!V282&lt;安値!U282,安値!V282&lt;安値!T282,安値!V282&lt;安値!W282,安値!V282&lt;安値!X282),17,""))</f>
        <v>17</v>
      </c>
      <c r="R282" s="500" t="str">
        <f>IF(終値!A282="","",IF(AND(安値!W282&lt;安値!V282,安値!W282&lt;安値!U282,安値!W282&lt;安値!X282,安値!W282&lt;安値!Y282),18,""))</f>
        <v/>
      </c>
      <c r="S282" s="500" t="str">
        <f>IF(終値!A282="","",IF(AND(安値!X282&lt;安値!W282,安値!X282&lt;安値!V282,安値!X282&lt;安値!Y282,安値!X282&lt;安値!Z282),19,""))</f>
        <v/>
      </c>
      <c r="T282" s="500" t="str">
        <f>IF(終値!A282="","",IF(AND(安値!Y282&lt;安値!X282,安値!Y282&lt;安値!W282,安値!Y282&lt;安値!Z282,安値!Y282&lt;安値!AA282),20,""))</f>
        <v/>
      </c>
      <c r="U282" s="500" t="str">
        <f>IF(終値!A282="","",IF(AND(安値!Z282&lt;安値!Y282,安値!Z282&lt;安値!X282,安値!Z282&lt;安値!AA282,安値!Z282&lt;安値!AB282),21,""))</f>
        <v/>
      </c>
      <c r="V282" s="500" t="str">
        <f>IF(終値!A282="","",IF(AND(安値!AA282&lt;安値!Z282,安値!AA282&lt;安値!Y282,安値!AA282&lt;安値!AB282,安値!AA282&lt;安値!AC282),22,""))</f>
        <v/>
      </c>
      <c r="W282" s="500" t="str">
        <f>IF(終値!A282="","",IF(AND(安値!AB282&lt;安値!AA282,安値!AB282&lt;安値!Z282,安値!AB282&lt;安値!AC282,安値!AB282&lt;安値!AD282),23,""))</f>
        <v/>
      </c>
      <c r="X282" s="500" t="str">
        <f>IF(終値!A282="","",IF(AND(安値!AC282&lt;安値!AB282,安値!AC282&lt;安値!AA282,安値!AC282&lt;安値!AD282,安値!AC282&lt;安値!AE282),24,""))</f>
        <v/>
      </c>
      <c r="Y282" s="500" t="str">
        <f>IF(終値!A282="","",IF(AND(安値!AD282&lt;安値!AC282,安値!AD282&lt;安値!AB282,安値!AD282&lt;安値!AE282,安値!AD282&lt;安値!AF282),25,""))</f>
        <v/>
      </c>
      <c r="Z282" s="500" t="str">
        <f>IF(終値!A282="","",IF(AND(安値!AE282&lt;安値!AD282,安値!AE282&lt;安値!AC282,安値!AE282&lt;安値!AF282,安値!AE282&lt;安値!AG282),26,""))</f>
        <v/>
      </c>
      <c r="AA282" s="500" t="str">
        <f>IF(終値!A282="","",IF(AND(安値!AF282&lt;安値!AE282,安値!AF282&lt;安値!AD282,安値!AF282&lt;安値!AG282,安値!AF282&lt;安値!AH282),27,""))</f>
        <v/>
      </c>
      <c r="AB282" s="500" t="str">
        <f>IF(終値!A282="","",IF(AND(安値!AG282&lt;安値!AF282,安値!AG282&lt;安値!AE282,安値!AG282&lt;安値!AH282,安値!AG282&lt;安値!AI282),28,""))</f>
        <v/>
      </c>
      <c r="AC282" s="500" t="str">
        <f>IF(終値!A282="","",IF(AND(高値!G282&gt;高値!F282,高値!G282&gt;高値!E282,高値!G282&gt;高値!H282,高値!G282&gt;高値!I282),2,""))</f>
        <v/>
      </c>
      <c r="AD282" s="500" t="str">
        <f>IF(終値!A282="","",IF(AND(高値!H282&gt;高値!G282,高値!H282&gt;高値!F282,高値!H282&gt;高値!I282,高値!H282&gt;高値!J282),3,""))</f>
        <v/>
      </c>
      <c r="AE282" s="500" t="str">
        <f>IF(終値!A282="","",IF(AND(高値!I282&gt;高値!H282,高値!I282&gt;高値!G282,高値!I282&gt;高値!J282,高値!I282&gt;高値!K282),4,""))</f>
        <v/>
      </c>
      <c r="AF282" s="500" t="str">
        <f>IF(終値!A282="","",IF(AND(高値!J282&gt;高値!I282,高値!J282&gt;高値!H282,高値!J282&gt;高値!K282,高値!J282&gt;高値!L282),5,""))</f>
        <v/>
      </c>
      <c r="AG282" s="500">
        <f>IF(終値!A282="","",IF(AND(高値!K282&gt;高値!J282,高値!K282&gt;高値!I282,高値!K282&gt;高値!L282,高値!K282&gt;高値!M282),6,""))</f>
        <v>6</v>
      </c>
      <c r="AH282" s="500" t="str">
        <f>IF(終値!A282="","",IF(AND(高値!L282&gt;高値!K282,高値!L282&gt;高値!J282,高値!L282&gt;高値!M282,高値!L282&gt;高値!N282),7,""))</f>
        <v/>
      </c>
      <c r="AI282" s="500" t="str">
        <f>IF(終値!A282="","",IF(AND(高値!M282&gt;高値!L282,高値!M282&gt;高値!K282,高値!M282&gt;高値!N282,高値!M282&gt;高値!O282),8,""))</f>
        <v/>
      </c>
      <c r="AJ282" s="500" t="str">
        <f>IF(終値!A282="","",IF(AND(高値!N282&gt;高値!M282,高値!N282&gt;高値!L282,高値!N282&gt;高値!O282,高値!N282&gt;高値!P282),9,""))</f>
        <v/>
      </c>
      <c r="AK282" s="500" t="str">
        <f>IF(終値!A282="","",IF(AND(高値!O282&gt;高値!N282,高値!O282&gt;高値!M282,高値!O282&gt;高値!P282,高値!O282&gt;高値!Q282),10,""))</f>
        <v/>
      </c>
      <c r="AL282" s="500" t="str">
        <f>IF(終値!A282="","",IF(AND(高値!P282&gt;高値!O282,高値!P282&gt;高値!N282,高値!P282&gt;高値!Q282,高値!P282&gt;高値!R282),11,""))</f>
        <v/>
      </c>
      <c r="AM282" s="500">
        <f>IF(終値!A282="","",IF(AND(高値!Q282&gt;高値!P282,高値!Q282&gt;高値!O282,高値!Q282&gt;高値!R282,高値!Q282&gt;高値!S282),12,""))</f>
        <v>12</v>
      </c>
      <c r="AN282" s="500" t="str">
        <f>IF(終値!A282="","",IF(AND(高値!R282&gt;高値!Q282,高値!R282&gt;高値!P282,高値!R282&gt;高値!S282,高値!R282&gt;高値!T282),13,""))</f>
        <v/>
      </c>
      <c r="AO282" s="500" t="str">
        <f>IF(終値!A282="","",IF(AND(高値!S282&gt;高値!R282,高値!S282&gt;高値!Q282,高値!S282&gt;高値!T282,高値!S282&gt;高値!U282),14,""))</f>
        <v/>
      </c>
      <c r="AP282" s="500" t="str">
        <f>IF(終値!A282="","",IF(AND(高値!T282&gt;高値!S282,高値!T282&gt;高値!R282,高値!T282&gt;高値!U282,高値!T282&gt;高値!V282),15,""))</f>
        <v/>
      </c>
      <c r="AQ282" s="500" t="str">
        <f>IF(終値!A282="","",IF(AND(高値!U282&gt;高値!T282,高値!U282&gt;高値!S282,高値!U282&gt;高値!V282,高値!U282&gt;高値!W282),16,""))</f>
        <v/>
      </c>
      <c r="AR282" s="500" t="str">
        <f>IF(終値!A282="","",IF(AND(高値!V282&gt;高値!U282,高値!V282&gt;高値!T282,高値!V282&gt;高値!W282,高値!V282&gt;高値!X282),17,""))</f>
        <v/>
      </c>
      <c r="AS282" s="500" t="str">
        <f>IF(終値!A282="","",IF(AND(高値!W282&gt;高値!V282,高値!W282&gt;高値!U282,高値!W282&gt;高値!X282,高値!W282&gt;高値!Y282),18,""))</f>
        <v/>
      </c>
      <c r="AT282" s="500" t="str">
        <f>IF(終値!A282="","",IF(AND(高値!X282&gt;高値!W282,高値!X282&gt;高値!V282,高値!X282&gt;高値!Y282,高値!X282&gt;高値!Z282),19,""))</f>
        <v/>
      </c>
      <c r="AU282" s="500">
        <f>IF(終値!A282="","",IF(AND(高値!Y282&gt;高値!X282,高値!Y282&gt;高値!W282,高値!Y282&gt;高値!Z282,高値!Y282&gt;高値!AA282),20,""))</f>
        <v>20</v>
      </c>
      <c r="AV282" s="500" t="str">
        <f>IF(終値!A282="","",IF(AND(高値!Z282&gt;高値!Y282,高値!Z282&gt;高値!X282,高値!Z282&gt;高値!AA282,高値!Z282&gt;高値!AB282),21,""))</f>
        <v/>
      </c>
      <c r="AW282" s="500" t="str">
        <f>IF(終値!A282="","",IF(AND(高値!AA282&gt;高値!Z282,高値!AA282&gt;高値!Y282,高値!AA282&gt;高値!AB282,高値!AA282&gt;高値!AC282),22,""))</f>
        <v/>
      </c>
      <c r="AX282" s="500" t="str">
        <f>IF(終値!A282="","",IF(AND(高値!AB282&gt;高値!AA282,高値!AB282&gt;高値!Z282,高値!AB282&gt;高値!AC282,高値!AB282&gt;高値!AD282),23,""))</f>
        <v/>
      </c>
      <c r="AY282" s="500" t="str">
        <f>IF(終値!A282="","",IF(AND(高値!AC282&gt;高値!AB282,高値!AC282&gt;高値!AA282,高値!AC282&gt;高値!AD282,高値!AC282&gt;高値!AE282),24,""))</f>
        <v/>
      </c>
      <c r="AZ282" s="500" t="str">
        <f>IF(終値!A282="","",IF(AND(高値!AD282&gt;高値!AC282,高値!AD282&gt;高値!AB282,高値!AD282&gt;高値!AE282,高値!AD282&gt;高値!AF282),25,""))</f>
        <v/>
      </c>
      <c r="BA282" s="500" t="str">
        <f>IF(終値!A282="","",IF(AND(高値!AE282&gt;高値!AD282,高値!AE282&gt;高値!AC282,高値!AE282&gt;高値!AF282,高値!AE282&gt;高値!AG282),26,""))</f>
        <v/>
      </c>
      <c r="BB282" s="500" t="str">
        <f>IF(終値!A282="","",IF(AND(高値!AF282&gt;高値!AE282,高値!AF282&gt;高値!AD282,高値!AF282&gt;高値!AG282,高値!AF282&gt;高値!AH282),27,""))</f>
        <v/>
      </c>
      <c r="BC282" s="500" t="str">
        <f>IF(終値!A282="","",IF(AND(高値!AG282&gt;高値!AF282,高値!AG282&gt;高値!AE282,高値!AG282&gt;高値!AH282,高値!AG282&gt;高値!AI282),28,""))</f>
        <v/>
      </c>
      <c r="BD282" s="500">
        <f t="shared" si="24"/>
        <v>2</v>
      </c>
      <c r="BE282" s="500">
        <f t="shared" si="25"/>
        <v>3</v>
      </c>
      <c r="BF282" s="500">
        <f t="shared" si="26"/>
        <v>17</v>
      </c>
      <c r="BG282" s="500">
        <f>IF($BE282="","",INDEX(安値!$E282:$CZ282,1,$BE282+1))</f>
        <v>1911</v>
      </c>
      <c r="BH282" s="500">
        <f>IF($BF282="","",INDEX(安値!$E282:$CZ282,1,$BF282+1))</f>
        <v>1894</v>
      </c>
      <c r="BI282" s="500">
        <f>IF($BF282="","",MAX(INDEX(高値!$E282:$CZ282,1,$BE282+1):INDEX(高値!$E282:$CZ282,1,$BF282+1)))</f>
        <v>1980</v>
      </c>
      <c r="BJ282" s="500">
        <f>IF($BF282="","",AVERAGE(INDEX(終値!$E282:$CZ282,1,$BF282+1):INDEX(終値!$E282:$CZ282,1,$BF282+20))-2*STDEVP(INDEX(終値!$E282:$CZ282,1,$BF282+1):INDEX(終値!$E282:$CZ282,1,$BF282+20)))</f>
        <v>1813.6286668588077</v>
      </c>
      <c r="BK282" s="500">
        <f>IF($BE282="","",AVERAGE(INDEX(終値!$E282:$CZ282,1,$BE282+1):INDEX(終値!$E282:$CZ282,1,$BE282+20))-2*STDEVP(INDEX(終値!$E282:$CZ282,1,$BE282+1):INDEX(終値!$E282:$CZ282,1,$BE282+20)))</f>
        <v>1876.4451947721993</v>
      </c>
      <c r="BL282" s="500">
        <f t="shared" si="27"/>
        <v>3</v>
      </c>
      <c r="BM282" s="500">
        <f t="shared" si="28"/>
        <v>6</v>
      </c>
      <c r="BN282" s="500">
        <f t="shared" si="29"/>
        <v>12</v>
      </c>
      <c r="BO282" s="500">
        <f>IF($BM282="","",INDEX(高値!$E282:$CZ282,1,$BM282+1))</f>
        <v>1980</v>
      </c>
      <c r="BP282" s="500">
        <f>IF($BN282="","",INDEX(高値!$E282:$CZ282,1,$BN282+1))</f>
        <v>1950</v>
      </c>
      <c r="BQ282" s="500">
        <f>IF($BN282="","",MIN(INDEX(安値!$E282:$CZ282,1,$BM282+1):INDEX(安値!$E282:$CZ282,1,$BN282+1)))</f>
        <v>1897</v>
      </c>
      <c r="BR282" s="500">
        <f>IF($BN282="","",AVERAGE(INDEX(終値!$E282:$CZ282,1,$BN282+1):INDEX(終値!$E282:$CZ282,1,$BN282+20))+2*STDEVP(INDEX(終値!$E282:$CZ282,1,$BN282+1):INDEX(終値!$E282:$CZ282,1,$BN282+20)))</f>
        <v>1940.6668903798093</v>
      </c>
      <c r="BS282" s="500">
        <f>IF($BM282="","",AVERAGE(INDEX(終値!$E282:$CZ282,1,$BM282+1):INDEX(終値!$E282:$CZ282,1,$BM282+20))+2*STDEVP(INDEX(終値!$E282:$CZ282,1,$BM282+1):INDEX(終値!$E282:$CZ282,1,$BM282+20)))</f>
        <v>1953.886640916488</v>
      </c>
      <c r="BT282" s="497" t="str">
        <f>IFERROR(IF(AND($BD282&gt;=2,ABS($BG282-$BH282)/$BH282&lt;=BB設定!$B$12,$BI282&gt;=MAX($BH282,$BG282)*(1+BB設定!$B$13),終値!E282&gt;$BG282),IF(OR(終値!E282&gt;=$BI282,AND($BH282&lt;$BJ282,$BG282&gt;=$BK282)),"二番底W▲","二番底W形成"),IF(AND($BL282&gt;=2,ABS($BO282-$BP282)/$BP282&lt;=BB設定!$B$12,$BQ282&lt;=MIN($BP282,$BO282)*(1-BB設定!$B$13),終値!E282&lt;$BO282),IF(OR(終値!E282&lt;=$BQ282,AND($BP282&gt;$BR282,$BO282&lt;=$BS282)),"二番天井M▼","二番天井M形成"),"－")),"－")</f>
        <v>二番底W形成</v>
      </c>
    </row>
    <row r="283" spans="2:72">
      <c r="B283" s="500" t="str">
        <f>IF(終値!A283="","",IF(AND(安値!G283&lt;安値!F283,安値!G283&lt;安値!E283,安値!G283&lt;安値!H283,安値!G283&lt;安値!I283),2,""))</f>
        <v/>
      </c>
      <c r="C283" s="500" t="str">
        <f>IF(終値!A283="","",IF(AND(安値!H283&lt;安値!G283,安値!H283&lt;安値!F283,安値!H283&lt;安値!I283,安値!H283&lt;安値!J283),3,""))</f>
        <v/>
      </c>
      <c r="D283" s="500" t="str">
        <f>IF(終値!A283="","",IF(AND(安値!I283&lt;安値!H283,安値!I283&lt;安値!G283,安値!I283&lt;安値!J283,安値!I283&lt;安値!K283),4,""))</f>
        <v/>
      </c>
      <c r="E283" s="500" t="str">
        <f>IF(終値!A283="","",IF(AND(安値!J283&lt;安値!I283,安値!J283&lt;安値!H283,安値!J283&lt;安値!K283,安値!J283&lt;安値!L283),5,""))</f>
        <v/>
      </c>
      <c r="F283" s="500">
        <f>IF(終値!A283="","",IF(AND(安値!K283&lt;安値!J283,安値!K283&lt;安値!I283,安値!K283&lt;安値!L283,安値!K283&lt;安値!M283),6,""))</f>
        <v>6</v>
      </c>
      <c r="G283" s="500" t="str">
        <f>IF(終値!A283="","",IF(AND(安値!L283&lt;安値!K283,安値!L283&lt;安値!J283,安値!L283&lt;安値!M283,安値!L283&lt;安値!N283),7,""))</f>
        <v/>
      </c>
      <c r="H283" s="500" t="str">
        <f>IF(終値!A283="","",IF(AND(安値!M283&lt;安値!L283,安値!M283&lt;安値!K283,安値!M283&lt;安値!N283,安値!M283&lt;安値!O283),8,""))</f>
        <v/>
      </c>
      <c r="I283" s="500" t="str">
        <f>IF(終値!A283="","",IF(AND(安値!N283&lt;安値!M283,安値!N283&lt;安値!L283,安値!N283&lt;安値!O283,安値!N283&lt;安値!P283),9,""))</f>
        <v/>
      </c>
      <c r="J283" s="500" t="str">
        <f>IF(終値!A283="","",IF(AND(安値!O283&lt;安値!N283,安値!O283&lt;安値!M283,安値!O283&lt;安値!P283,安値!O283&lt;安値!Q283),10,""))</f>
        <v/>
      </c>
      <c r="K283" s="500" t="str">
        <f>IF(終値!A283="","",IF(AND(安値!P283&lt;安値!O283,安値!P283&lt;安値!N283,安値!P283&lt;安値!Q283,安値!P283&lt;安値!R283),11,""))</f>
        <v/>
      </c>
      <c r="L283" s="500" t="str">
        <f>IF(終値!A283="","",IF(AND(安値!Q283&lt;安値!P283,安値!Q283&lt;安値!O283,安値!Q283&lt;安値!R283,安値!Q283&lt;安値!S283),12,""))</f>
        <v/>
      </c>
      <c r="M283" s="500">
        <f>IF(終値!A283="","",IF(AND(安値!R283&lt;安値!Q283,安値!R283&lt;安値!P283,安値!R283&lt;安値!S283,安値!R283&lt;安値!T283),13,""))</f>
        <v>13</v>
      </c>
      <c r="N283" s="500" t="str">
        <f>IF(終値!A283="","",IF(AND(安値!S283&lt;安値!R283,安値!S283&lt;安値!Q283,安値!S283&lt;安値!T283,安値!S283&lt;安値!U283),14,""))</f>
        <v/>
      </c>
      <c r="O283" s="500" t="str">
        <f>IF(終値!A283="","",IF(AND(安値!T283&lt;安値!S283,安値!T283&lt;安値!R283,安値!T283&lt;安値!U283,安値!T283&lt;安値!V283),15,""))</f>
        <v/>
      </c>
      <c r="P283" s="500">
        <f>IF(終値!A283="","",IF(AND(安値!U283&lt;安値!T283,安値!U283&lt;安値!S283,安値!U283&lt;安値!V283,安値!U283&lt;安値!W283),16,""))</f>
        <v>16</v>
      </c>
      <c r="Q283" s="500" t="str">
        <f>IF(終値!A283="","",IF(AND(安値!V283&lt;安値!U283,安値!V283&lt;安値!T283,安値!V283&lt;安値!W283,安値!V283&lt;安値!X283),17,""))</f>
        <v/>
      </c>
      <c r="R283" s="500" t="str">
        <f>IF(終値!A283="","",IF(AND(安値!W283&lt;安値!V283,安値!W283&lt;安値!U283,安値!W283&lt;安値!X283,安値!W283&lt;安値!Y283),18,""))</f>
        <v/>
      </c>
      <c r="S283" s="500" t="str">
        <f>IF(終値!A283="","",IF(AND(安値!X283&lt;安値!W283,安値!X283&lt;安値!V283,安値!X283&lt;安値!Y283,安値!X283&lt;安値!Z283),19,""))</f>
        <v/>
      </c>
      <c r="T283" s="500">
        <f>IF(終値!A283="","",IF(AND(安値!Y283&lt;安値!X283,安値!Y283&lt;安値!W283,安値!Y283&lt;安値!Z283,安値!Y283&lt;安値!AA283),20,""))</f>
        <v>20</v>
      </c>
      <c r="U283" s="500" t="str">
        <f>IF(終値!A283="","",IF(AND(安値!Z283&lt;安値!Y283,安値!Z283&lt;安値!X283,安値!Z283&lt;安値!AA283,安値!Z283&lt;安値!AB283),21,""))</f>
        <v/>
      </c>
      <c r="V283" s="500" t="str">
        <f>IF(終値!A283="","",IF(AND(安値!AA283&lt;安値!Z283,安値!AA283&lt;安値!Y283,安値!AA283&lt;安値!AB283,安値!AA283&lt;安値!AC283),22,""))</f>
        <v/>
      </c>
      <c r="W283" s="500" t="str">
        <f>IF(終値!A283="","",IF(AND(安値!AB283&lt;安値!AA283,安値!AB283&lt;安値!Z283,安値!AB283&lt;安値!AC283,安値!AB283&lt;安値!AD283),23,""))</f>
        <v/>
      </c>
      <c r="X283" s="500" t="str">
        <f>IF(終値!A283="","",IF(AND(安値!AC283&lt;安値!AB283,安値!AC283&lt;安値!AA283,安値!AC283&lt;安値!AD283,安値!AC283&lt;安値!AE283),24,""))</f>
        <v/>
      </c>
      <c r="Y283" s="500" t="str">
        <f>IF(終値!A283="","",IF(AND(安値!AD283&lt;安値!AC283,安値!AD283&lt;安値!AB283,安値!AD283&lt;安値!AE283,安値!AD283&lt;安値!AF283),25,""))</f>
        <v/>
      </c>
      <c r="Z283" s="500" t="str">
        <f>IF(終値!A283="","",IF(AND(安値!AE283&lt;安値!AD283,安値!AE283&lt;安値!AC283,安値!AE283&lt;安値!AF283,安値!AE283&lt;安値!AG283),26,""))</f>
        <v/>
      </c>
      <c r="AA283" s="500">
        <f>IF(終値!A283="","",IF(AND(安値!AF283&lt;安値!AE283,安値!AF283&lt;安値!AD283,安値!AF283&lt;安値!AG283,安値!AF283&lt;安値!AH283),27,""))</f>
        <v>27</v>
      </c>
      <c r="AB283" s="500" t="str">
        <f>IF(終値!A283="","",IF(AND(安値!AG283&lt;安値!AF283,安値!AG283&lt;安値!AE283,安値!AG283&lt;安値!AH283,安値!AG283&lt;安値!AI283),28,""))</f>
        <v/>
      </c>
      <c r="AC283" s="500" t="str">
        <f>IF(終値!A283="","",IF(AND(高値!G283&gt;高値!F283,高値!G283&gt;高値!E283,高値!G283&gt;高値!H283,高値!G283&gt;高値!I283),2,""))</f>
        <v/>
      </c>
      <c r="AD283" s="500" t="str">
        <f>IF(終値!A283="","",IF(AND(高値!H283&gt;高値!G283,高値!H283&gt;高値!F283,高値!H283&gt;高値!I283,高値!H283&gt;高値!J283),3,""))</f>
        <v/>
      </c>
      <c r="AE283" s="500">
        <f>IF(終値!A283="","",IF(AND(高値!I283&gt;高値!H283,高値!I283&gt;高値!G283,高値!I283&gt;高値!J283,高値!I283&gt;高値!K283),4,""))</f>
        <v>4</v>
      </c>
      <c r="AF283" s="500" t="str">
        <f>IF(終値!A283="","",IF(AND(高値!J283&gt;高値!I283,高値!J283&gt;高値!H283,高値!J283&gt;高値!K283,高値!J283&gt;高値!L283),5,""))</f>
        <v/>
      </c>
      <c r="AG283" s="500" t="str">
        <f>IF(終値!A283="","",IF(AND(高値!K283&gt;高値!J283,高値!K283&gt;高値!I283,高値!K283&gt;高値!L283,高値!K283&gt;高値!M283),6,""))</f>
        <v/>
      </c>
      <c r="AH283" s="500" t="str">
        <f>IF(終値!A283="","",IF(AND(高値!L283&gt;高値!K283,高値!L283&gt;高値!J283,高値!L283&gt;高値!M283,高値!L283&gt;高値!N283),7,""))</f>
        <v/>
      </c>
      <c r="AI283" s="500" t="str">
        <f>IF(終値!A283="","",IF(AND(高値!M283&gt;高値!L283,高値!M283&gt;高値!K283,高値!M283&gt;高値!N283,高値!M283&gt;高値!O283),8,""))</f>
        <v/>
      </c>
      <c r="AJ283" s="500" t="str">
        <f>IF(終値!A283="","",IF(AND(高値!N283&gt;高値!M283,高値!N283&gt;高値!L283,高値!N283&gt;高値!O283,高値!N283&gt;高値!P283),9,""))</f>
        <v/>
      </c>
      <c r="AK283" s="500" t="str">
        <f>IF(終値!A283="","",IF(AND(高値!O283&gt;高値!N283,高値!O283&gt;高値!M283,高値!O283&gt;高値!P283,高値!O283&gt;高値!Q283),10,""))</f>
        <v/>
      </c>
      <c r="AL283" s="500">
        <f>IF(終値!A283="","",IF(AND(高値!P283&gt;高値!O283,高値!P283&gt;高値!N283,高値!P283&gt;高値!Q283,高値!P283&gt;高値!R283),11,""))</f>
        <v>11</v>
      </c>
      <c r="AM283" s="500" t="str">
        <f>IF(終値!A283="","",IF(AND(高値!Q283&gt;高値!P283,高値!Q283&gt;高値!O283,高値!Q283&gt;高値!R283,高値!Q283&gt;高値!S283),12,""))</f>
        <v/>
      </c>
      <c r="AN283" s="500" t="str">
        <f>IF(終値!A283="","",IF(AND(高値!R283&gt;高値!Q283,高値!R283&gt;高値!P283,高値!R283&gt;高値!S283,高値!R283&gt;高値!T283),13,""))</f>
        <v/>
      </c>
      <c r="AO283" s="500" t="str">
        <f>IF(終値!A283="","",IF(AND(高値!S283&gt;高値!R283,高値!S283&gt;高値!Q283,高値!S283&gt;高値!T283,高値!S283&gt;高値!U283),14,""))</f>
        <v/>
      </c>
      <c r="AP283" s="500">
        <f>IF(終値!A283="","",IF(AND(高値!T283&gt;高値!S283,高値!T283&gt;高値!R283,高値!T283&gt;高値!U283,高値!T283&gt;高値!V283),15,""))</f>
        <v>15</v>
      </c>
      <c r="AQ283" s="500" t="str">
        <f>IF(終値!A283="","",IF(AND(高値!U283&gt;高値!T283,高値!U283&gt;高値!S283,高値!U283&gt;高値!V283,高値!U283&gt;高値!W283),16,""))</f>
        <v/>
      </c>
      <c r="AR283" s="500" t="str">
        <f>IF(終値!A283="","",IF(AND(高値!V283&gt;高値!U283,高値!V283&gt;高値!T283,高値!V283&gt;高値!W283,高値!V283&gt;高値!X283),17,""))</f>
        <v/>
      </c>
      <c r="AS283" s="500" t="str">
        <f>IF(終値!A283="","",IF(AND(高値!W283&gt;高値!V283,高値!W283&gt;高値!U283,高値!W283&gt;高値!X283,高値!W283&gt;高値!Y283),18,""))</f>
        <v/>
      </c>
      <c r="AT283" s="500" t="str">
        <f>IF(終値!A283="","",IF(AND(高値!X283&gt;高値!W283,高値!X283&gt;高値!V283,高値!X283&gt;高値!Y283,高値!X283&gt;高値!Z283),19,""))</f>
        <v/>
      </c>
      <c r="AU283" s="500" t="str">
        <f>IF(終値!A283="","",IF(AND(高値!Y283&gt;高値!X283,高値!Y283&gt;高値!W283,高値!Y283&gt;高値!Z283,高値!Y283&gt;高値!AA283),20,""))</f>
        <v/>
      </c>
      <c r="AV283" s="500" t="str">
        <f>IF(終値!A283="","",IF(AND(高値!Z283&gt;高値!Y283,高値!Z283&gt;高値!X283,高値!Z283&gt;高値!AA283,高値!Z283&gt;高値!AB283),21,""))</f>
        <v/>
      </c>
      <c r="AW283" s="500">
        <f>IF(終値!A283="","",IF(AND(高値!AA283&gt;高値!Z283,高値!AA283&gt;高値!Y283,高値!AA283&gt;高値!AB283,高値!AA283&gt;高値!AC283),22,""))</f>
        <v>22</v>
      </c>
      <c r="AX283" s="500" t="str">
        <f>IF(終値!A283="","",IF(AND(高値!AB283&gt;高値!AA283,高値!AB283&gt;高値!Z283,高値!AB283&gt;高値!AC283,高値!AB283&gt;高値!AD283),23,""))</f>
        <v/>
      </c>
      <c r="AY283" s="500" t="str">
        <f>IF(終値!A283="","",IF(AND(高値!AC283&gt;高値!AB283,高値!AC283&gt;高値!AA283,高値!AC283&gt;高値!AD283,高値!AC283&gt;高値!AE283),24,""))</f>
        <v/>
      </c>
      <c r="AZ283" s="500">
        <f>IF(終値!A283="","",IF(AND(高値!AD283&gt;高値!AC283,高値!AD283&gt;高値!AB283,高値!AD283&gt;高値!AE283,高値!AD283&gt;高値!AF283),25,""))</f>
        <v>25</v>
      </c>
      <c r="BA283" s="500" t="str">
        <f>IF(終値!A283="","",IF(AND(高値!AE283&gt;高値!AD283,高値!AE283&gt;高値!AC283,高値!AE283&gt;高値!AF283,高値!AE283&gt;高値!AG283),26,""))</f>
        <v/>
      </c>
      <c r="BB283" s="500" t="str">
        <f>IF(終値!A283="","",IF(AND(高値!AF283&gt;高値!AE283,高値!AF283&gt;高値!AD283,高値!AF283&gt;高値!AG283,高値!AF283&gt;高値!AH283),27,""))</f>
        <v/>
      </c>
      <c r="BC283" s="500" t="str">
        <f>IF(終値!A283="","",IF(AND(高値!AG283&gt;高値!AF283,高値!AG283&gt;高値!AE283,高値!AG283&gt;高値!AH283,高値!AG283&gt;高値!AI283),28,""))</f>
        <v/>
      </c>
      <c r="BD283" s="500">
        <f t="shared" si="24"/>
        <v>5</v>
      </c>
      <c r="BE283" s="500">
        <f t="shared" si="25"/>
        <v>6</v>
      </c>
      <c r="BF283" s="500">
        <f t="shared" si="26"/>
        <v>13</v>
      </c>
      <c r="BG283" s="500">
        <f>IF($BE283="","",INDEX(安値!$E283:$CZ283,1,$BE283+1))</f>
        <v>11370</v>
      </c>
      <c r="BH283" s="500">
        <f>IF($BF283="","",INDEX(安値!$E283:$CZ283,1,$BF283+1))</f>
        <v>16030</v>
      </c>
      <c r="BI283" s="500">
        <f>IF($BF283="","",MAX(INDEX(高値!$E283:$CZ283,1,$BE283+1):INDEX(高値!$E283:$CZ283,1,$BF283+1)))</f>
        <v>17695</v>
      </c>
      <c r="BJ283" s="500">
        <f>IF($BF283="","",AVERAGE(INDEX(終値!$E283:$CZ283,1,$BF283+1):INDEX(終値!$E283:$CZ283,1,$BF283+20))-2*STDEVP(INDEX(終値!$E283:$CZ283,1,$BF283+1):INDEX(終値!$E283:$CZ283,1,$BF283+20)))</f>
        <v>15727.796162800742</v>
      </c>
      <c r="BK283" s="500">
        <f>IF($BE283="","",AVERAGE(INDEX(終値!$E283:$CZ283,1,$BE283+1):INDEX(終値!$E283:$CZ283,1,$BE283+20))-2*STDEVP(INDEX(終値!$E283:$CZ283,1,$BE283+1):INDEX(終値!$E283:$CZ283,1,$BE283+20)))</f>
        <v>13608.553316587</v>
      </c>
      <c r="BL283" s="500">
        <f t="shared" si="27"/>
        <v>5</v>
      </c>
      <c r="BM283" s="500">
        <f t="shared" si="28"/>
        <v>4</v>
      </c>
      <c r="BN283" s="500">
        <f t="shared" si="29"/>
        <v>11</v>
      </c>
      <c r="BO283" s="500">
        <f>IF($BM283="","",INDEX(高値!$E283:$CZ283,1,$BM283+1))</f>
        <v>13800</v>
      </c>
      <c r="BP283" s="500">
        <f>IF($BN283="","",INDEX(高値!$E283:$CZ283,1,$BN283+1))</f>
        <v>17695</v>
      </c>
      <c r="BQ283" s="500">
        <f>IF($BN283="","",MIN(INDEX(安値!$E283:$CZ283,1,$BM283+1):INDEX(安値!$E283:$CZ283,1,$BN283+1)))</f>
        <v>11370</v>
      </c>
      <c r="BR283" s="500">
        <f>IF($BN283="","",AVERAGE(INDEX(終値!$E283:$CZ283,1,$BN283+1):INDEX(終値!$E283:$CZ283,1,$BN283+20))+2*STDEVP(INDEX(終値!$E283:$CZ283,1,$BN283+1):INDEX(終値!$E283:$CZ283,1,$BN283+20)))</f>
        <v>19478.443871163112</v>
      </c>
      <c r="BS283" s="500">
        <f>IF($BM283="","",AVERAGE(INDEX(終値!$E283:$CZ283,1,$BM283+1):INDEX(終値!$E283:$CZ283,1,$BM283+20))+2*STDEVP(INDEX(終値!$E283:$CZ283,1,$BM283+1):INDEX(終値!$E283:$CZ283,1,$BM283+20)))</f>
        <v>20765.973615785952</v>
      </c>
      <c r="BT283" s="497" t="str">
        <f>IFERROR(IF(AND($BD283&gt;=2,ABS($BG283-$BH283)/$BH283&lt;=BB設定!$B$12,$BI283&gt;=MAX($BH283,$BG283)*(1+BB設定!$B$13),終値!E283&gt;$BG283),IF(OR(終値!E283&gt;=$BI283,AND($BH283&lt;$BJ283,$BG283&gt;=$BK283)),"二番底W▲","二番底W形成"),IF(AND($BL283&gt;=2,ABS($BO283-$BP283)/$BP283&lt;=BB設定!$B$12,$BQ283&lt;=MIN($BP283,$BO283)*(1-BB設定!$B$13),終値!E283&lt;$BO283),IF(OR(終値!E283&lt;=$BQ283,AND($BP283&gt;$BR283,$BO283&lt;=$BS283)),"二番天井M▼","二番天井M形成"),"－")),"－")</f>
        <v>－</v>
      </c>
    </row>
    <row r="284" spans="2:72">
      <c r="B284" s="500" t="str">
        <f>IF(終値!A284="","",IF(AND(安値!G284&lt;安値!F284,安値!G284&lt;安値!E284,安値!G284&lt;安値!H284,安値!G284&lt;安値!I284),2,""))</f>
        <v/>
      </c>
      <c r="C284" s="500" t="str">
        <f>IF(終値!A284="","",IF(AND(安値!H284&lt;安値!G284,安値!H284&lt;安値!F284,安値!H284&lt;安値!I284,安値!H284&lt;安値!J284),3,""))</f>
        <v/>
      </c>
      <c r="D284" s="500" t="str">
        <f>IF(終値!A284="","",IF(AND(安値!I284&lt;安値!H284,安値!I284&lt;安値!G284,安値!I284&lt;安値!J284,安値!I284&lt;安値!K284),4,""))</f>
        <v/>
      </c>
      <c r="E284" s="500">
        <f>IF(終値!A284="","",IF(AND(安値!J284&lt;安値!I284,安値!J284&lt;安値!H284,安値!J284&lt;安値!K284,安値!J284&lt;安値!L284),5,""))</f>
        <v>5</v>
      </c>
      <c r="F284" s="500" t="str">
        <f>IF(終値!A284="","",IF(AND(安値!K284&lt;安値!J284,安値!K284&lt;安値!I284,安値!K284&lt;安値!L284,安値!K284&lt;安値!M284),6,""))</f>
        <v/>
      </c>
      <c r="G284" s="500" t="str">
        <f>IF(終値!A284="","",IF(AND(安値!L284&lt;安値!K284,安値!L284&lt;安値!J284,安値!L284&lt;安値!M284,安値!L284&lt;安値!N284),7,""))</f>
        <v/>
      </c>
      <c r="H284" s="500" t="str">
        <f>IF(終値!A284="","",IF(AND(安値!M284&lt;安値!L284,安値!M284&lt;安値!K284,安値!M284&lt;安値!N284,安値!M284&lt;安値!O284),8,""))</f>
        <v/>
      </c>
      <c r="I284" s="500" t="str">
        <f>IF(終値!A284="","",IF(AND(安値!N284&lt;安値!M284,安値!N284&lt;安値!L284,安値!N284&lt;安値!O284,安値!N284&lt;安値!P284),9,""))</f>
        <v/>
      </c>
      <c r="J284" s="500" t="str">
        <f>IF(終値!A284="","",IF(AND(安値!O284&lt;安値!N284,安値!O284&lt;安値!M284,安値!O284&lt;安値!P284,安値!O284&lt;安値!Q284),10,""))</f>
        <v/>
      </c>
      <c r="K284" s="500" t="str">
        <f>IF(終値!A284="","",IF(AND(安値!P284&lt;安値!O284,安値!P284&lt;安値!N284,安値!P284&lt;安値!Q284,安値!P284&lt;安値!R284),11,""))</f>
        <v/>
      </c>
      <c r="L284" s="500" t="str">
        <f>IF(終値!A284="","",IF(AND(安値!Q284&lt;安値!P284,安値!Q284&lt;安値!O284,安値!Q284&lt;安値!R284,安値!Q284&lt;安値!S284),12,""))</f>
        <v/>
      </c>
      <c r="M284" s="500" t="str">
        <f>IF(終値!A284="","",IF(AND(安値!R284&lt;安値!Q284,安値!R284&lt;安値!P284,安値!R284&lt;安値!S284,安値!R284&lt;安値!T284),13,""))</f>
        <v/>
      </c>
      <c r="N284" s="500" t="str">
        <f>IF(終値!A284="","",IF(AND(安値!S284&lt;安値!R284,安値!S284&lt;安値!Q284,安値!S284&lt;安値!T284,安値!S284&lt;安値!U284),14,""))</f>
        <v/>
      </c>
      <c r="O284" s="500" t="str">
        <f>IF(終値!A284="","",IF(AND(安値!T284&lt;安値!S284,安値!T284&lt;安値!R284,安値!T284&lt;安値!U284,安値!T284&lt;安値!V284),15,""))</f>
        <v/>
      </c>
      <c r="P284" s="500" t="str">
        <f>IF(終値!A284="","",IF(AND(安値!U284&lt;安値!T284,安値!U284&lt;安値!S284,安値!U284&lt;安値!V284,安値!U284&lt;安値!W284),16,""))</f>
        <v/>
      </c>
      <c r="Q284" s="500" t="str">
        <f>IF(終値!A284="","",IF(AND(安値!V284&lt;安値!U284,安値!V284&lt;安値!T284,安値!V284&lt;安値!W284,安値!V284&lt;安値!X284),17,""))</f>
        <v/>
      </c>
      <c r="R284" s="500" t="str">
        <f>IF(終値!A284="","",IF(AND(安値!W284&lt;安値!V284,安値!W284&lt;安値!U284,安値!W284&lt;安値!X284,安値!W284&lt;安値!Y284),18,""))</f>
        <v/>
      </c>
      <c r="S284" s="500" t="str">
        <f>IF(終値!A284="","",IF(AND(安値!X284&lt;安値!W284,安値!X284&lt;安値!V284,安値!X284&lt;安値!Y284,安値!X284&lt;安値!Z284),19,""))</f>
        <v/>
      </c>
      <c r="T284" s="500">
        <f>IF(終値!A284="","",IF(AND(安値!Y284&lt;安値!X284,安値!Y284&lt;安値!W284,安値!Y284&lt;安値!Z284,安値!Y284&lt;安値!AA284),20,""))</f>
        <v>20</v>
      </c>
      <c r="U284" s="500" t="str">
        <f>IF(終値!A284="","",IF(AND(安値!Z284&lt;安値!Y284,安値!Z284&lt;安値!X284,安値!Z284&lt;安値!AA284,安値!Z284&lt;安値!AB284),21,""))</f>
        <v/>
      </c>
      <c r="V284" s="500" t="str">
        <f>IF(終値!A284="","",IF(AND(安値!AA284&lt;安値!Z284,安値!AA284&lt;安値!Y284,安値!AA284&lt;安値!AB284,安値!AA284&lt;安値!AC284),22,""))</f>
        <v/>
      </c>
      <c r="W284" s="500" t="str">
        <f>IF(終値!A284="","",IF(AND(安値!AB284&lt;安値!AA284,安値!AB284&lt;安値!Z284,安値!AB284&lt;安値!AC284,安値!AB284&lt;安値!AD284),23,""))</f>
        <v/>
      </c>
      <c r="X284" s="500" t="str">
        <f>IF(終値!A284="","",IF(AND(安値!AC284&lt;安値!AB284,安値!AC284&lt;安値!AA284,安値!AC284&lt;安値!AD284,安値!AC284&lt;安値!AE284),24,""))</f>
        <v/>
      </c>
      <c r="Y284" s="500" t="str">
        <f>IF(終値!A284="","",IF(AND(安値!AD284&lt;安値!AC284,安値!AD284&lt;安値!AB284,安値!AD284&lt;安値!AE284,安値!AD284&lt;安値!AF284),25,""))</f>
        <v/>
      </c>
      <c r="Z284" s="500" t="str">
        <f>IF(終値!A284="","",IF(AND(安値!AE284&lt;安値!AD284,安値!AE284&lt;安値!AC284,安値!AE284&lt;安値!AF284,安値!AE284&lt;安値!AG284),26,""))</f>
        <v/>
      </c>
      <c r="AA284" s="500" t="str">
        <f>IF(終値!A284="","",IF(AND(安値!AF284&lt;安値!AE284,安値!AF284&lt;安値!AD284,安値!AF284&lt;安値!AG284,安値!AF284&lt;安値!AH284),27,""))</f>
        <v/>
      </c>
      <c r="AB284" s="500" t="str">
        <f>IF(終値!A284="","",IF(AND(安値!AG284&lt;安値!AF284,安値!AG284&lt;安値!AE284,安値!AG284&lt;安値!AH284,安値!AG284&lt;安値!AI284),28,""))</f>
        <v/>
      </c>
      <c r="AC284" s="500">
        <f>IF(終値!A284="","",IF(AND(高値!G284&gt;高値!F284,高値!G284&gt;高値!E284,高値!G284&gt;高値!H284,高値!G284&gt;高値!I284),2,""))</f>
        <v>2</v>
      </c>
      <c r="AD284" s="500" t="str">
        <f>IF(終値!A284="","",IF(AND(高値!H284&gt;高値!G284,高値!H284&gt;高値!F284,高値!H284&gt;高値!I284,高値!H284&gt;高値!J284),3,""))</f>
        <v/>
      </c>
      <c r="AE284" s="500" t="str">
        <f>IF(終値!A284="","",IF(AND(高値!I284&gt;高値!H284,高値!I284&gt;高値!G284,高値!I284&gt;高値!J284,高値!I284&gt;高値!K284),4,""))</f>
        <v/>
      </c>
      <c r="AF284" s="500" t="str">
        <f>IF(終値!A284="","",IF(AND(高値!J284&gt;高値!I284,高値!J284&gt;高値!H284,高値!J284&gt;高値!K284,高値!J284&gt;高値!L284),5,""))</f>
        <v/>
      </c>
      <c r="AG284" s="500" t="str">
        <f>IF(終値!A284="","",IF(AND(高値!K284&gt;高値!J284,高値!K284&gt;高値!I284,高値!K284&gt;高値!L284,高値!K284&gt;高値!M284),6,""))</f>
        <v/>
      </c>
      <c r="AH284" s="500" t="str">
        <f>IF(終値!A284="","",IF(AND(高値!L284&gt;高値!K284,高値!L284&gt;高値!J284,高値!L284&gt;高値!M284,高値!L284&gt;高値!N284),7,""))</f>
        <v/>
      </c>
      <c r="AI284" s="500" t="str">
        <f>IF(終値!A284="","",IF(AND(高値!M284&gt;高値!L284,高値!M284&gt;高値!K284,高値!M284&gt;高値!N284,高値!M284&gt;高値!O284),8,""))</f>
        <v/>
      </c>
      <c r="AJ284" s="500" t="str">
        <f>IF(終値!A284="","",IF(AND(高値!N284&gt;高値!M284,高値!N284&gt;高値!L284,高値!N284&gt;高値!O284,高値!N284&gt;高値!P284),9,""))</f>
        <v/>
      </c>
      <c r="AK284" s="500" t="str">
        <f>IF(終値!A284="","",IF(AND(高値!O284&gt;高値!N284,高値!O284&gt;高値!M284,高値!O284&gt;高値!P284,高値!O284&gt;高値!Q284),10,""))</f>
        <v/>
      </c>
      <c r="AL284" s="500" t="str">
        <f>IF(終値!A284="","",IF(AND(高値!P284&gt;高値!O284,高値!P284&gt;高値!N284,高値!P284&gt;高値!Q284,高値!P284&gt;高値!R284),11,""))</f>
        <v/>
      </c>
      <c r="AM284" s="500" t="str">
        <f>IF(終値!A284="","",IF(AND(高値!Q284&gt;高値!P284,高値!Q284&gt;高値!O284,高値!Q284&gt;高値!R284,高値!Q284&gt;高値!S284),12,""))</f>
        <v/>
      </c>
      <c r="AN284" s="500" t="str">
        <f>IF(終値!A284="","",IF(AND(高値!R284&gt;高値!Q284,高値!R284&gt;高値!P284,高値!R284&gt;高値!S284,高値!R284&gt;高値!T284),13,""))</f>
        <v/>
      </c>
      <c r="AO284" s="500" t="str">
        <f>IF(終値!A284="","",IF(AND(高値!S284&gt;高値!R284,高値!S284&gt;高値!Q284,高値!S284&gt;高値!T284,高値!S284&gt;高値!U284),14,""))</f>
        <v/>
      </c>
      <c r="AP284" s="500" t="str">
        <f>IF(終値!A284="","",IF(AND(高値!T284&gt;高値!S284,高値!T284&gt;高値!R284,高値!T284&gt;高値!U284,高値!T284&gt;高値!V284),15,""))</f>
        <v/>
      </c>
      <c r="AQ284" s="500" t="str">
        <f>IF(終値!A284="","",IF(AND(高値!U284&gt;高値!T284,高値!U284&gt;高値!S284,高値!U284&gt;高値!V284,高値!U284&gt;高値!W284),16,""))</f>
        <v/>
      </c>
      <c r="AR284" s="500">
        <f>IF(終値!A284="","",IF(AND(高値!V284&gt;高値!U284,高値!V284&gt;高値!T284,高値!V284&gt;高値!W284,高値!V284&gt;高値!X284),17,""))</f>
        <v>17</v>
      </c>
      <c r="AS284" s="500" t="str">
        <f>IF(終値!A284="","",IF(AND(高値!W284&gt;高値!V284,高値!W284&gt;高値!U284,高値!W284&gt;高値!X284,高値!W284&gt;高値!Y284),18,""))</f>
        <v/>
      </c>
      <c r="AT284" s="500" t="str">
        <f>IF(終値!A284="","",IF(AND(高値!X284&gt;高値!W284,高値!X284&gt;高値!V284,高値!X284&gt;高値!Y284,高値!X284&gt;高値!Z284),19,""))</f>
        <v/>
      </c>
      <c r="AU284" s="500" t="str">
        <f>IF(終値!A284="","",IF(AND(高値!Y284&gt;高値!X284,高値!Y284&gt;高値!W284,高値!Y284&gt;高値!Z284,高値!Y284&gt;高値!AA284),20,""))</f>
        <v/>
      </c>
      <c r="AV284" s="500" t="str">
        <f>IF(終値!A284="","",IF(AND(高値!Z284&gt;高値!Y284,高値!Z284&gt;高値!X284,高値!Z284&gt;高値!AA284,高値!Z284&gt;高値!AB284),21,""))</f>
        <v/>
      </c>
      <c r="AW284" s="500" t="str">
        <f>IF(終値!A284="","",IF(AND(高値!AA284&gt;高値!Z284,高値!AA284&gt;高値!Y284,高値!AA284&gt;高値!AB284,高値!AA284&gt;高値!AC284),22,""))</f>
        <v/>
      </c>
      <c r="AX284" s="500" t="str">
        <f>IF(終値!A284="","",IF(AND(高値!AB284&gt;高値!AA284,高値!AB284&gt;高値!Z284,高値!AB284&gt;高値!AC284,高値!AB284&gt;高値!AD284),23,""))</f>
        <v/>
      </c>
      <c r="AY284" s="500" t="str">
        <f>IF(終値!A284="","",IF(AND(高値!AC284&gt;高値!AB284,高値!AC284&gt;高値!AA284,高値!AC284&gt;高値!AD284,高値!AC284&gt;高値!AE284),24,""))</f>
        <v/>
      </c>
      <c r="AZ284" s="500" t="str">
        <f>IF(終値!A284="","",IF(AND(高値!AD284&gt;高値!AC284,高値!AD284&gt;高値!AB284,高値!AD284&gt;高値!AE284,高値!AD284&gt;高値!AF284),25,""))</f>
        <v/>
      </c>
      <c r="BA284" s="500" t="str">
        <f>IF(終値!A284="","",IF(AND(高値!AE284&gt;高値!AD284,高値!AE284&gt;高値!AC284,高値!AE284&gt;高値!AF284,高値!AE284&gt;高値!AG284),26,""))</f>
        <v/>
      </c>
      <c r="BB284" s="500" t="str">
        <f>IF(終値!A284="","",IF(AND(高値!AF284&gt;高値!AE284,高値!AF284&gt;高値!AD284,高値!AF284&gt;高値!AG284,高値!AF284&gt;高値!AH284),27,""))</f>
        <v/>
      </c>
      <c r="BC284" s="500" t="str">
        <f>IF(終値!A284="","",IF(AND(高値!AG284&gt;高値!AF284,高値!AG284&gt;高値!AE284,高値!AG284&gt;高値!AH284,高値!AG284&gt;高値!AI284),28,""))</f>
        <v/>
      </c>
      <c r="BD284" s="500">
        <f t="shared" si="24"/>
        <v>2</v>
      </c>
      <c r="BE284" s="500">
        <f t="shared" si="25"/>
        <v>5</v>
      </c>
      <c r="BF284" s="500">
        <f t="shared" si="26"/>
        <v>20</v>
      </c>
      <c r="BG284" s="500">
        <f>IF($BE284="","",INDEX(安値!$E284:$CZ284,1,$BE284+1))</f>
        <v>1860</v>
      </c>
      <c r="BH284" s="500">
        <f>IF($BF284="","",INDEX(安値!$E284:$CZ284,1,$BF284+1))</f>
        <v>2673</v>
      </c>
      <c r="BI284" s="500">
        <f>IF($BF284="","",MAX(INDEX(高値!$E284:$CZ284,1,$BE284+1):INDEX(高値!$E284:$CZ284,1,$BF284+1)))</f>
        <v>3090</v>
      </c>
      <c r="BJ284" s="500">
        <f>IF($BF284="","",AVERAGE(INDEX(終値!$E284:$CZ284,1,$BF284+1):INDEX(終値!$E284:$CZ284,1,$BF284+20))-2*STDEVP(INDEX(終値!$E284:$CZ284,1,$BF284+1):INDEX(終値!$E284:$CZ284,1,$BF284+20)))</f>
        <v>2419.458721730397</v>
      </c>
      <c r="BK284" s="500">
        <f>IF($BE284="","",AVERAGE(INDEX(終値!$E284:$CZ284,1,$BE284+1):INDEX(終値!$E284:$CZ284,1,$BE284+20))-2*STDEVP(INDEX(終値!$E284:$CZ284,1,$BE284+1):INDEX(終値!$E284:$CZ284,1,$BE284+20)))</f>
        <v>1886.6902428032204</v>
      </c>
      <c r="BL284" s="500">
        <f t="shared" si="27"/>
        <v>2</v>
      </c>
      <c r="BM284" s="500">
        <f t="shared" si="28"/>
        <v>2</v>
      </c>
      <c r="BN284" s="500">
        <f t="shared" si="29"/>
        <v>17</v>
      </c>
      <c r="BO284" s="500">
        <f>IF($BM284="","",INDEX(高値!$E284:$CZ284,1,$BM284+1))</f>
        <v>2407</v>
      </c>
      <c r="BP284" s="500">
        <f>IF($BN284="","",INDEX(高値!$E284:$CZ284,1,$BN284+1))</f>
        <v>3090</v>
      </c>
      <c r="BQ284" s="500">
        <f>IF($BN284="","",MIN(INDEX(安値!$E284:$CZ284,1,$BM284+1):INDEX(安値!$E284:$CZ284,1,$BN284+1)))</f>
        <v>1860</v>
      </c>
      <c r="BR284" s="500">
        <f>IF($BN284="","",AVERAGE(INDEX(終値!$E284:$CZ284,1,$BN284+1):INDEX(終値!$E284:$CZ284,1,$BN284+20))+2*STDEVP(INDEX(終値!$E284:$CZ284,1,$BN284+1):INDEX(終値!$E284:$CZ284,1,$BN284+20)))</f>
        <v>5751.5208577294243</v>
      </c>
      <c r="BS284" s="500">
        <f>IF($BM284="","",AVERAGE(INDEX(終値!$E284:$CZ284,1,$BM284+1):INDEX(終値!$E284:$CZ284,1,$BM284+20))+2*STDEVP(INDEX(終値!$E284:$CZ284,1,$BM284+1):INDEX(終値!$E284:$CZ284,1,$BM284+20)))</f>
        <v>3153.8627786475663</v>
      </c>
      <c r="BT284" s="497" t="str">
        <f>IFERROR(IF(AND($BD284&gt;=2,ABS($BG284-$BH284)/$BH284&lt;=BB設定!$B$12,$BI284&gt;=MAX($BH284,$BG284)*(1+BB設定!$B$13),終値!E284&gt;$BG284),IF(OR(終値!E284&gt;=$BI284,AND($BH284&lt;$BJ284,$BG284&gt;=$BK284)),"二番底W▲","二番底W形成"),IF(AND($BL284&gt;=2,ABS($BO284-$BP284)/$BP284&lt;=BB設定!$B$12,$BQ284&lt;=MIN($BP284,$BO284)*(1-BB設定!$B$13),終値!E284&lt;$BO284),IF(OR(終値!E284&lt;=$BQ284,AND($BP284&gt;$BR284,$BO284&lt;=$BS284)),"二番天井M▼","二番天井M形成"),"－")),"－")</f>
        <v>－</v>
      </c>
    </row>
    <row r="285" spans="2:72">
      <c r="B285" s="500" t="str">
        <f>IF(終値!A285="","",IF(AND(安値!G285&lt;安値!F285,安値!G285&lt;安値!E285,安値!G285&lt;安値!H285,安値!G285&lt;安値!I285),2,""))</f>
        <v/>
      </c>
      <c r="C285" s="500" t="str">
        <f>IF(終値!A285="","",IF(AND(安値!H285&lt;安値!G285,安値!H285&lt;安値!F285,安値!H285&lt;安値!I285,安値!H285&lt;安値!J285),3,""))</f>
        <v/>
      </c>
      <c r="D285" s="500" t="str">
        <f>IF(終値!A285="","",IF(AND(安値!I285&lt;安値!H285,安値!I285&lt;安値!G285,安値!I285&lt;安値!J285,安値!I285&lt;安値!K285),4,""))</f>
        <v/>
      </c>
      <c r="E285" s="500" t="str">
        <f>IF(終値!A285="","",IF(AND(安値!J285&lt;安値!I285,安値!J285&lt;安値!H285,安値!J285&lt;安値!K285,安値!J285&lt;安値!L285),5,""))</f>
        <v/>
      </c>
      <c r="F285" s="500" t="str">
        <f>IF(終値!A285="","",IF(AND(安値!K285&lt;安値!J285,安値!K285&lt;安値!I285,安値!K285&lt;安値!L285,安値!K285&lt;安値!M285),6,""))</f>
        <v/>
      </c>
      <c r="G285" s="500" t="str">
        <f>IF(終値!A285="","",IF(AND(安値!L285&lt;安値!K285,安値!L285&lt;安値!J285,安値!L285&lt;安値!M285,安値!L285&lt;安値!N285),7,""))</f>
        <v/>
      </c>
      <c r="H285" s="500" t="str">
        <f>IF(終値!A285="","",IF(AND(安値!M285&lt;安値!L285,安値!M285&lt;安値!K285,安値!M285&lt;安値!N285,安値!M285&lt;安値!O285),8,""))</f>
        <v/>
      </c>
      <c r="I285" s="500">
        <f>IF(終値!A285="","",IF(AND(安値!N285&lt;安値!M285,安値!N285&lt;安値!L285,安値!N285&lt;安値!O285,安値!N285&lt;安値!P285),9,""))</f>
        <v>9</v>
      </c>
      <c r="J285" s="500" t="str">
        <f>IF(終値!A285="","",IF(AND(安値!O285&lt;安値!N285,安値!O285&lt;安値!M285,安値!O285&lt;安値!P285,安値!O285&lt;安値!Q285),10,""))</f>
        <v/>
      </c>
      <c r="K285" s="500" t="str">
        <f>IF(終値!A285="","",IF(AND(安値!P285&lt;安値!O285,安値!P285&lt;安値!N285,安値!P285&lt;安値!Q285,安値!P285&lt;安値!R285),11,""))</f>
        <v/>
      </c>
      <c r="L285" s="500" t="str">
        <f>IF(終値!A285="","",IF(AND(安値!Q285&lt;安値!P285,安値!Q285&lt;安値!O285,安値!Q285&lt;安値!R285,安値!Q285&lt;安値!S285),12,""))</f>
        <v/>
      </c>
      <c r="M285" s="500" t="str">
        <f>IF(終値!A285="","",IF(AND(安値!R285&lt;安値!Q285,安値!R285&lt;安値!P285,安値!R285&lt;安値!S285,安値!R285&lt;安値!T285),13,""))</f>
        <v/>
      </c>
      <c r="N285" s="500" t="str">
        <f>IF(終値!A285="","",IF(AND(安値!S285&lt;安値!R285,安値!S285&lt;安値!Q285,安値!S285&lt;安値!T285,安値!S285&lt;安値!U285),14,""))</f>
        <v/>
      </c>
      <c r="O285" s="500" t="str">
        <f>IF(終値!A285="","",IF(AND(安値!T285&lt;安値!S285,安値!T285&lt;安値!R285,安値!T285&lt;安値!U285,安値!T285&lt;安値!V285),15,""))</f>
        <v/>
      </c>
      <c r="P285" s="500" t="str">
        <f>IF(終値!A285="","",IF(AND(安値!U285&lt;安値!T285,安値!U285&lt;安値!S285,安値!U285&lt;安値!V285,安値!U285&lt;安値!W285),16,""))</f>
        <v/>
      </c>
      <c r="Q285" s="500" t="str">
        <f>IF(終値!A285="","",IF(AND(安値!V285&lt;安値!U285,安値!V285&lt;安値!T285,安値!V285&lt;安値!W285,安値!V285&lt;安値!X285),17,""))</f>
        <v/>
      </c>
      <c r="R285" s="500">
        <f>IF(終値!A285="","",IF(AND(安値!W285&lt;安値!V285,安値!W285&lt;安値!U285,安値!W285&lt;安値!X285,安値!W285&lt;安値!Y285),18,""))</f>
        <v>18</v>
      </c>
      <c r="S285" s="500" t="str">
        <f>IF(終値!A285="","",IF(AND(安値!X285&lt;安値!W285,安値!X285&lt;安値!V285,安値!X285&lt;安値!Y285,安値!X285&lt;安値!Z285),19,""))</f>
        <v/>
      </c>
      <c r="T285" s="500" t="str">
        <f>IF(終値!A285="","",IF(AND(安値!Y285&lt;安値!X285,安値!Y285&lt;安値!W285,安値!Y285&lt;安値!Z285,安値!Y285&lt;安値!AA285),20,""))</f>
        <v/>
      </c>
      <c r="U285" s="500" t="str">
        <f>IF(終値!A285="","",IF(AND(安値!Z285&lt;安値!Y285,安値!Z285&lt;安値!X285,安値!Z285&lt;安値!AA285,安値!Z285&lt;安値!AB285),21,""))</f>
        <v/>
      </c>
      <c r="V285" s="500" t="str">
        <f>IF(終値!A285="","",IF(AND(安値!AA285&lt;安値!Z285,安値!AA285&lt;安値!Y285,安値!AA285&lt;安値!AB285,安値!AA285&lt;安値!AC285),22,""))</f>
        <v/>
      </c>
      <c r="W285" s="500" t="str">
        <f>IF(終値!A285="","",IF(AND(安値!AB285&lt;安値!AA285,安値!AB285&lt;安値!Z285,安値!AB285&lt;安値!AC285,安値!AB285&lt;安値!AD285),23,""))</f>
        <v/>
      </c>
      <c r="X285" s="500" t="str">
        <f>IF(終値!A285="","",IF(AND(安値!AC285&lt;安値!AB285,安値!AC285&lt;安値!AA285,安値!AC285&lt;安値!AD285,安値!AC285&lt;安値!AE285),24,""))</f>
        <v/>
      </c>
      <c r="Y285" s="500" t="str">
        <f>IF(終値!A285="","",IF(AND(安値!AD285&lt;安値!AC285,安値!AD285&lt;安値!AB285,安値!AD285&lt;安値!AE285,安値!AD285&lt;安値!AF285),25,""))</f>
        <v/>
      </c>
      <c r="Z285" s="500" t="str">
        <f>IF(終値!A285="","",IF(AND(安値!AE285&lt;安値!AD285,安値!AE285&lt;安値!AC285,安値!AE285&lt;安値!AF285,安値!AE285&lt;安値!AG285),26,""))</f>
        <v/>
      </c>
      <c r="AA285" s="500" t="str">
        <f>IF(終値!A285="","",IF(AND(安値!AF285&lt;安値!AE285,安値!AF285&lt;安値!AD285,安値!AF285&lt;安値!AG285,安値!AF285&lt;安値!AH285),27,""))</f>
        <v/>
      </c>
      <c r="AB285" s="500" t="str">
        <f>IF(終値!A285="","",IF(AND(安値!AG285&lt;安値!AF285,安値!AG285&lt;安値!AE285,安値!AG285&lt;安値!AH285,安値!AG285&lt;安値!AI285),28,""))</f>
        <v/>
      </c>
      <c r="AC285" s="500" t="str">
        <f>IF(終値!A285="","",IF(AND(高値!G285&gt;高値!F285,高値!G285&gt;高値!E285,高値!G285&gt;高値!H285,高値!G285&gt;高値!I285),2,""))</f>
        <v/>
      </c>
      <c r="AD285" s="500" t="str">
        <f>IF(終値!A285="","",IF(AND(高値!H285&gt;高値!G285,高値!H285&gt;高値!F285,高値!H285&gt;高値!I285,高値!H285&gt;高値!J285),3,""))</f>
        <v/>
      </c>
      <c r="AE285" s="500" t="str">
        <f>IF(終値!A285="","",IF(AND(高値!I285&gt;高値!H285,高値!I285&gt;高値!G285,高値!I285&gt;高値!J285,高値!I285&gt;高値!K285),4,""))</f>
        <v/>
      </c>
      <c r="AF285" s="500">
        <f>IF(終値!A285="","",IF(AND(高値!J285&gt;高値!I285,高値!J285&gt;高値!H285,高値!J285&gt;高値!K285,高値!J285&gt;高値!L285),5,""))</f>
        <v>5</v>
      </c>
      <c r="AG285" s="500" t="str">
        <f>IF(終値!A285="","",IF(AND(高値!K285&gt;高値!J285,高値!K285&gt;高値!I285,高値!K285&gt;高値!L285,高値!K285&gt;高値!M285),6,""))</f>
        <v/>
      </c>
      <c r="AH285" s="500" t="str">
        <f>IF(終値!A285="","",IF(AND(高値!L285&gt;高値!K285,高値!L285&gt;高値!J285,高値!L285&gt;高値!M285,高値!L285&gt;高値!N285),7,""))</f>
        <v/>
      </c>
      <c r="AI285" s="500" t="str">
        <f>IF(終値!A285="","",IF(AND(高値!M285&gt;高値!L285,高値!M285&gt;高値!K285,高値!M285&gt;高値!N285,高値!M285&gt;高値!O285),8,""))</f>
        <v/>
      </c>
      <c r="AJ285" s="500" t="str">
        <f>IF(終値!A285="","",IF(AND(高値!N285&gt;高値!M285,高値!N285&gt;高値!L285,高値!N285&gt;高値!O285,高値!N285&gt;高値!P285),9,""))</f>
        <v/>
      </c>
      <c r="AK285" s="500" t="str">
        <f>IF(終値!A285="","",IF(AND(高値!O285&gt;高値!N285,高値!O285&gt;高値!M285,高値!O285&gt;高値!P285,高値!O285&gt;高値!Q285),10,""))</f>
        <v/>
      </c>
      <c r="AL285" s="500" t="str">
        <f>IF(終値!A285="","",IF(AND(高値!P285&gt;高値!O285,高値!P285&gt;高値!N285,高値!P285&gt;高値!Q285,高値!P285&gt;高値!R285),11,""))</f>
        <v/>
      </c>
      <c r="AM285" s="500">
        <f>IF(終値!A285="","",IF(AND(高値!Q285&gt;高値!P285,高値!Q285&gt;高値!O285,高値!Q285&gt;高値!R285,高値!Q285&gt;高値!S285),12,""))</f>
        <v>12</v>
      </c>
      <c r="AN285" s="500" t="str">
        <f>IF(終値!A285="","",IF(AND(高値!R285&gt;高値!Q285,高値!R285&gt;高値!P285,高値!R285&gt;高値!S285,高値!R285&gt;高値!T285),13,""))</f>
        <v/>
      </c>
      <c r="AO285" s="500" t="str">
        <f>IF(終値!A285="","",IF(AND(高値!S285&gt;高値!R285,高値!S285&gt;高値!Q285,高値!S285&gt;高値!T285,高値!S285&gt;高値!U285),14,""))</f>
        <v/>
      </c>
      <c r="AP285" s="500" t="str">
        <f>IF(終値!A285="","",IF(AND(高値!T285&gt;高値!S285,高値!T285&gt;高値!R285,高値!T285&gt;高値!U285,高値!T285&gt;高値!V285),15,""))</f>
        <v/>
      </c>
      <c r="AQ285" s="500">
        <f>IF(終値!A285="","",IF(AND(高値!U285&gt;高値!T285,高値!U285&gt;高値!S285,高値!U285&gt;高値!V285,高値!U285&gt;高値!W285),16,""))</f>
        <v>16</v>
      </c>
      <c r="AR285" s="500" t="str">
        <f>IF(終値!A285="","",IF(AND(高値!V285&gt;高値!U285,高値!V285&gt;高値!T285,高値!V285&gt;高値!W285,高値!V285&gt;高値!X285),17,""))</f>
        <v/>
      </c>
      <c r="AS285" s="500" t="str">
        <f>IF(終値!A285="","",IF(AND(高値!W285&gt;高値!V285,高値!W285&gt;高値!U285,高値!W285&gt;高値!X285,高値!W285&gt;高値!Y285),18,""))</f>
        <v/>
      </c>
      <c r="AT285" s="500">
        <f>IF(終値!A285="","",IF(AND(高値!X285&gt;高値!W285,高値!X285&gt;高値!V285,高値!X285&gt;高値!Y285,高値!X285&gt;高値!Z285),19,""))</f>
        <v>19</v>
      </c>
      <c r="AU285" s="500" t="str">
        <f>IF(終値!A285="","",IF(AND(高値!Y285&gt;高値!X285,高値!Y285&gt;高値!W285,高値!Y285&gt;高値!Z285,高値!Y285&gt;高値!AA285),20,""))</f>
        <v/>
      </c>
      <c r="AV285" s="500" t="str">
        <f>IF(終値!A285="","",IF(AND(高値!Z285&gt;高値!Y285,高値!Z285&gt;高値!X285,高値!Z285&gt;高値!AA285,高値!Z285&gt;高値!AB285),21,""))</f>
        <v/>
      </c>
      <c r="AW285" s="500" t="str">
        <f>IF(終値!A285="","",IF(AND(高値!AA285&gt;高値!Z285,高値!AA285&gt;高値!Y285,高値!AA285&gt;高値!AB285,高値!AA285&gt;高値!AC285),22,""))</f>
        <v/>
      </c>
      <c r="AX285" s="500" t="str">
        <f>IF(終値!A285="","",IF(AND(高値!AB285&gt;高値!AA285,高値!AB285&gt;高値!Z285,高値!AB285&gt;高値!AC285,高値!AB285&gt;高値!AD285),23,""))</f>
        <v/>
      </c>
      <c r="AY285" s="500" t="str">
        <f>IF(終値!A285="","",IF(AND(高値!AC285&gt;高値!AB285,高値!AC285&gt;高値!AA285,高値!AC285&gt;高値!AD285,高値!AC285&gt;高値!AE285),24,""))</f>
        <v/>
      </c>
      <c r="AZ285" s="500" t="str">
        <f>IF(終値!A285="","",IF(AND(高値!AD285&gt;高値!AC285,高値!AD285&gt;高値!AB285,高値!AD285&gt;高値!AE285,高値!AD285&gt;高値!AF285),25,""))</f>
        <v/>
      </c>
      <c r="BA285" s="500" t="str">
        <f>IF(終値!A285="","",IF(AND(高値!AE285&gt;高値!AD285,高値!AE285&gt;高値!AC285,高値!AE285&gt;高値!AF285,高値!AE285&gt;高値!AG285),26,""))</f>
        <v/>
      </c>
      <c r="BB285" s="500" t="str">
        <f>IF(終値!A285="","",IF(AND(高値!AF285&gt;高値!AE285,高値!AF285&gt;高値!AD285,高値!AF285&gt;高値!AG285,高値!AF285&gt;高値!AH285),27,""))</f>
        <v/>
      </c>
      <c r="BC285" s="500" t="str">
        <f>IF(終値!A285="","",IF(AND(高値!AG285&gt;高値!AF285,高値!AG285&gt;高値!AE285,高値!AG285&gt;高値!AH285,高値!AG285&gt;高値!AI285),28,""))</f>
        <v/>
      </c>
      <c r="BD285" s="500">
        <f t="shared" si="24"/>
        <v>2</v>
      </c>
      <c r="BE285" s="500">
        <f t="shared" si="25"/>
        <v>9</v>
      </c>
      <c r="BF285" s="500">
        <f t="shared" si="26"/>
        <v>18</v>
      </c>
      <c r="BG285" s="500">
        <f>IF($BE285="","",INDEX(安値!$E285:$CZ285,1,$BE285+1))</f>
        <v>4009</v>
      </c>
      <c r="BH285" s="500">
        <f>IF($BF285="","",INDEX(安値!$E285:$CZ285,1,$BF285+1))</f>
        <v>3961</v>
      </c>
      <c r="BI285" s="500">
        <f>IF($BF285="","",MAX(INDEX(高値!$E285:$CZ285,1,$BE285+1):INDEX(高値!$E285:$CZ285,1,$BF285+1)))</f>
        <v>4225</v>
      </c>
      <c r="BJ285" s="500">
        <f>IF($BF285="","",AVERAGE(INDEX(終値!$E285:$CZ285,1,$BF285+1):INDEX(終値!$E285:$CZ285,1,$BF285+20))-2*STDEVP(INDEX(終値!$E285:$CZ285,1,$BF285+1):INDEX(終値!$E285:$CZ285,1,$BF285+20)))</f>
        <v>3495.0061225127297</v>
      </c>
      <c r="BK285" s="500">
        <f>IF($BE285="","",AVERAGE(INDEX(終値!$E285:$CZ285,1,$BE285+1):INDEX(終値!$E285:$CZ285,1,$BE285+20))-2*STDEVP(INDEX(終値!$E285:$CZ285,1,$BE285+1):INDEX(終値!$E285:$CZ285,1,$BE285+20)))</f>
        <v>3746.4317705460371</v>
      </c>
      <c r="BL285" s="500">
        <f t="shared" si="27"/>
        <v>4</v>
      </c>
      <c r="BM285" s="500">
        <f t="shared" si="28"/>
        <v>5</v>
      </c>
      <c r="BN285" s="500">
        <f t="shared" si="29"/>
        <v>12</v>
      </c>
      <c r="BO285" s="500">
        <f>IF($BM285="","",INDEX(高値!$E285:$CZ285,1,$BM285+1))</f>
        <v>4660</v>
      </c>
      <c r="BP285" s="500">
        <f>IF($BN285="","",INDEX(高値!$E285:$CZ285,1,$BN285+1))</f>
        <v>4225</v>
      </c>
      <c r="BQ285" s="500">
        <f>IF($BN285="","",MIN(INDEX(安値!$E285:$CZ285,1,$BM285+1):INDEX(安値!$E285:$CZ285,1,$BN285+1)))</f>
        <v>4009</v>
      </c>
      <c r="BR285" s="500">
        <f>IF($BN285="","",AVERAGE(INDEX(終値!$E285:$CZ285,1,$BN285+1):INDEX(終値!$E285:$CZ285,1,$BN285+20))+2*STDEVP(INDEX(終値!$E285:$CZ285,1,$BN285+1):INDEX(終値!$E285:$CZ285,1,$BN285+20)))</f>
        <v>4243.5352817260828</v>
      </c>
      <c r="BS285" s="500">
        <f>IF($BM285="","",AVERAGE(INDEX(終値!$E285:$CZ285,1,$BM285+1):INDEX(終値!$E285:$CZ285,1,$BM285+20))+2*STDEVP(INDEX(終値!$E285:$CZ285,1,$BM285+1):INDEX(終値!$E285:$CZ285,1,$BM285+20)))</f>
        <v>4465.1199446605624</v>
      </c>
      <c r="BT285" s="497" t="str">
        <f>IFERROR(IF(AND($BD285&gt;=2,ABS($BG285-$BH285)/$BH285&lt;=BB設定!$B$12,$BI285&gt;=MAX($BH285,$BG285)*(1+BB設定!$B$13),終値!E285&gt;$BG285),IF(OR(終値!E285&gt;=$BI285,AND($BH285&lt;$BJ285,$BG285&gt;=$BK285)),"二番底W▲","二番底W形成"),IF(AND($BL285&gt;=2,ABS($BO285-$BP285)/$BP285&lt;=BB設定!$B$12,$BQ285&lt;=MIN($BP285,$BO285)*(1-BB設定!$B$13),終値!E285&lt;$BO285),IF(OR(終値!E285&lt;=$BQ285,AND($BP285&gt;$BR285,$BO285&lt;=$BS285)),"二番天井M▼","二番天井M形成"),"－")),"－")</f>
        <v>二番底W形成</v>
      </c>
    </row>
    <row r="286" spans="2:72">
      <c r="B286" s="500" t="str">
        <f>IF(終値!A286="","",IF(AND(安値!G286&lt;安値!F286,安値!G286&lt;安値!E286,安値!G286&lt;安値!H286,安値!G286&lt;安値!I286),2,""))</f>
        <v/>
      </c>
      <c r="C286" s="500" t="str">
        <f>IF(終値!A286="","",IF(AND(安値!H286&lt;安値!G286,安値!H286&lt;安値!F286,安値!H286&lt;安値!I286,安値!H286&lt;安値!J286),3,""))</f>
        <v/>
      </c>
      <c r="D286" s="500" t="str">
        <f>IF(終値!A286="","",IF(AND(安値!I286&lt;安値!H286,安値!I286&lt;安値!G286,安値!I286&lt;安値!J286,安値!I286&lt;安値!K286),4,""))</f>
        <v/>
      </c>
      <c r="E286" s="500" t="str">
        <f>IF(終値!A286="","",IF(AND(安値!J286&lt;安値!I286,安値!J286&lt;安値!H286,安値!J286&lt;安値!K286,安値!J286&lt;安値!L286),5,""))</f>
        <v/>
      </c>
      <c r="F286" s="500" t="str">
        <f>IF(終値!A286="","",IF(AND(安値!K286&lt;安値!J286,安値!K286&lt;安値!I286,安値!K286&lt;安値!L286,安値!K286&lt;安値!M286),6,""))</f>
        <v/>
      </c>
      <c r="G286" s="500" t="str">
        <f>IF(終値!A286="","",IF(AND(安値!L286&lt;安値!K286,安値!L286&lt;安値!J286,安値!L286&lt;安値!M286,安値!L286&lt;安値!N286),7,""))</f>
        <v/>
      </c>
      <c r="H286" s="500" t="str">
        <f>IF(終値!A286="","",IF(AND(安値!M286&lt;安値!L286,安値!M286&lt;安値!K286,安値!M286&lt;安値!N286,安値!M286&lt;安値!O286),8,""))</f>
        <v/>
      </c>
      <c r="I286" s="500">
        <f>IF(終値!A286="","",IF(AND(安値!N286&lt;安値!M286,安値!N286&lt;安値!L286,安値!N286&lt;安値!O286,安値!N286&lt;安値!P286),9,""))</f>
        <v>9</v>
      </c>
      <c r="J286" s="500" t="str">
        <f>IF(終値!A286="","",IF(AND(安値!O286&lt;安値!N286,安値!O286&lt;安値!M286,安値!O286&lt;安値!P286,安値!O286&lt;安値!Q286),10,""))</f>
        <v/>
      </c>
      <c r="K286" s="500" t="str">
        <f>IF(終値!A286="","",IF(AND(安値!P286&lt;安値!O286,安値!P286&lt;安値!N286,安値!P286&lt;安値!Q286,安値!P286&lt;安値!R286),11,""))</f>
        <v/>
      </c>
      <c r="L286" s="500" t="str">
        <f>IF(終値!A286="","",IF(AND(安値!Q286&lt;安値!P286,安値!Q286&lt;安値!O286,安値!Q286&lt;安値!R286,安値!Q286&lt;安値!S286),12,""))</f>
        <v/>
      </c>
      <c r="M286" s="500" t="str">
        <f>IF(終値!A286="","",IF(AND(安値!R286&lt;安値!Q286,安値!R286&lt;安値!P286,安値!R286&lt;安値!S286,安値!R286&lt;安値!T286),13,""))</f>
        <v/>
      </c>
      <c r="N286" s="500" t="str">
        <f>IF(終値!A286="","",IF(AND(安値!S286&lt;安値!R286,安値!S286&lt;安値!Q286,安値!S286&lt;安値!T286,安値!S286&lt;安値!U286),14,""))</f>
        <v/>
      </c>
      <c r="O286" s="500" t="str">
        <f>IF(終値!A286="","",IF(AND(安値!T286&lt;安値!S286,安値!T286&lt;安値!R286,安値!T286&lt;安値!U286,安値!T286&lt;安値!V286),15,""))</f>
        <v/>
      </c>
      <c r="P286" s="500">
        <f>IF(終値!A286="","",IF(AND(安値!U286&lt;安値!T286,安値!U286&lt;安値!S286,安値!U286&lt;安値!V286,安値!U286&lt;安値!W286),16,""))</f>
        <v>16</v>
      </c>
      <c r="Q286" s="500" t="str">
        <f>IF(終値!A286="","",IF(AND(安値!V286&lt;安値!U286,安値!V286&lt;安値!T286,安値!V286&lt;安値!W286,安値!V286&lt;安値!X286),17,""))</f>
        <v/>
      </c>
      <c r="R286" s="500" t="str">
        <f>IF(終値!A286="","",IF(AND(安値!W286&lt;安値!V286,安値!W286&lt;安値!U286,安値!W286&lt;安値!X286,安値!W286&lt;安値!Y286),18,""))</f>
        <v/>
      </c>
      <c r="S286" s="500">
        <f>IF(終値!A286="","",IF(AND(安値!X286&lt;安値!W286,安値!X286&lt;安値!V286,安値!X286&lt;安値!Y286,安値!X286&lt;安値!Z286),19,""))</f>
        <v>19</v>
      </c>
      <c r="T286" s="500" t="str">
        <f>IF(終値!A286="","",IF(AND(安値!Y286&lt;安値!X286,安値!Y286&lt;安値!W286,安値!Y286&lt;安値!Z286,安値!Y286&lt;安値!AA286),20,""))</f>
        <v/>
      </c>
      <c r="U286" s="500" t="str">
        <f>IF(終値!A286="","",IF(AND(安値!Z286&lt;安値!Y286,安値!Z286&lt;安値!X286,安値!Z286&lt;安値!AA286,安値!Z286&lt;安値!AB286),21,""))</f>
        <v/>
      </c>
      <c r="V286" s="500" t="str">
        <f>IF(終値!A286="","",IF(AND(安値!AA286&lt;安値!Z286,安値!AA286&lt;安値!Y286,安値!AA286&lt;安値!AB286,安値!AA286&lt;安値!AC286),22,""))</f>
        <v/>
      </c>
      <c r="W286" s="500" t="str">
        <f>IF(終値!A286="","",IF(AND(安値!AB286&lt;安値!AA286,安値!AB286&lt;安値!Z286,安値!AB286&lt;安値!AC286,安値!AB286&lt;安値!AD286),23,""))</f>
        <v/>
      </c>
      <c r="X286" s="500" t="str">
        <f>IF(終値!A286="","",IF(AND(安値!AC286&lt;安値!AB286,安値!AC286&lt;安値!AA286,安値!AC286&lt;安値!AD286,安値!AC286&lt;安値!AE286),24,""))</f>
        <v/>
      </c>
      <c r="Y286" s="500" t="str">
        <f>IF(終値!A286="","",IF(AND(安値!AD286&lt;安値!AC286,安値!AD286&lt;安値!AB286,安値!AD286&lt;安値!AE286,安値!AD286&lt;安値!AF286),25,""))</f>
        <v/>
      </c>
      <c r="Z286" s="500">
        <f>IF(終値!A286="","",IF(AND(安値!AE286&lt;安値!AD286,安値!AE286&lt;安値!AC286,安値!AE286&lt;安値!AF286,安値!AE286&lt;安値!AG286),26,""))</f>
        <v>26</v>
      </c>
      <c r="AA286" s="500" t="str">
        <f>IF(終値!A286="","",IF(AND(安値!AF286&lt;安値!AE286,安値!AF286&lt;安値!AD286,安値!AF286&lt;安値!AG286,安値!AF286&lt;安値!AH286),27,""))</f>
        <v/>
      </c>
      <c r="AB286" s="500" t="str">
        <f>IF(終値!A286="","",IF(AND(安値!AG286&lt;安値!AF286,安値!AG286&lt;安値!AE286,安値!AG286&lt;安値!AH286,安値!AG286&lt;安値!AI286),28,""))</f>
        <v/>
      </c>
      <c r="AC286" s="500" t="str">
        <f>IF(終値!A286="","",IF(AND(高値!G286&gt;高値!F286,高値!G286&gt;高値!E286,高値!G286&gt;高値!H286,高値!G286&gt;高値!I286),2,""))</f>
        <v/>
      </c>
      <c r="AD286" s="500" t="str">
        <f>IF(終値!A286="","",IF(AND(高値!H286&gt;高値!G286,高値!H286&gt;高値!F286,高値!H286&gt;高値!I286,高値!H286&gt;高値!J286),3,""))</f>
        <v/>
      </c>
      <c r="AE286" s="500" t="str">
        <f>IF(終値!A286="","",IF(AND(高値!I286&gt;高値!H286,高値!I286&gt;高値!G286,高値!I286&gt;高値!J286,高値!I286&gt;高値!K286),4,""))</f>
        <v/>
      </c>
      <c r="AF286" s="500">
        <f>IF(終値!A286="","",IF(AND(高値!J286&gt;高値!I286,高値!J286&gt;高値!H286,高値!J286&gt;高値!K286,高値!J286&gt;高値!L286),5,""))</f>
        <v>5</v>
      </c>
      <c r="AG286" s="500" t="str">
        <f>IF(終値!A286="","",IF(AND(高値!K286&gt;高値!J286,高値!K286&gt;高値!I286,高値!K286&gt;高値!L286,高値!K286&gt;高値!M286),6,""))</f>
        <v/>
      </c>
      <c r="AH286" s="500" t="str">
        <f>IF(終値!A286="","",IF(AND(高値!L286&gt;高値!K286,高値!L286&gt;高値!J286,高値!L286&gt;高値!M286,高値!L286&gt;高値!N286),7,""))</f>
        <v/>
      </c>
      <c r="AI286" s="500" t="str">
        <f>IF(終値!A286="","",IF(AND(高値!M286&gt;高値!L286,高値!M286&gt;高値!K286,高値!M286&gt;高値!N286,高値!M286&gt;高値!O286),8,""))</f>
        <v/>
      </c>
      <c r="AJ286" s="500" t="str">
        <f>IF(終値!A286="","",IF(AND(高値!N286&gt;高値!M286,高値!N286&gt;高値!L286,高値!N286&gt;高値!O286,高値!N286&gt;高値!P286),9,""))</f>
        <v/>
      </c>
      <c r="AK286" s="500" t="str">
        <f>IF(終値!A286="","",IF(AND(高値!O286&gt;高値!N286,高値!O286&gt;高値!M286,高値!O286&gt;高値!P286,高値!O286&gt;高値!Q286),10,""))</f>
        <v/>
      </c>
      <c r="AL286" s="500">
        <f>IF(終値!A286="","",IF(AND(高値!P286&gt;高値!O286,高値!P286&gt;高値!N286,高値!P286&gt;高値!Q286,高値!P286&gt;高値!R286),11,""))</f>
        <v>11</v>
      </c>
      <c r="AM286" s="500" t="str">
        <f>IF(終値!A286="","",IF(AND(高値!Q286&gt;高値!P286,高値!Q286&gt;高値!O286,高値!Q286&gt;高値!R286,高値!Q286&gt;高値!S286),12,""))</f>
        <v/>
      </c>
      <c r="AN286" s="500" t="str">
        <f>IF(終値!A286="","",IF(AND(高値!R286&gt;高値!Q286,高値!R286&gt;高値!P286,高値!R286&gt;高値!S286,高値!R286&gt;高値!T286),13,""))</f>
        <v/>
      </c>
      <c r="AO286" s="500" t="str">
        <f>IF(終値!A286="","",IF(AND(高値!S286&gt;高値!R286,高値!S286&gt;高値!Q286,高値!S286&gt;高値!T286,高値!S286&gt;高値!U286),14,""))</f>
        <v/>
      </c>
      <c r="AP286" s="500" t="str">
        <f>IF(終値!A286="","",IF(AND(高値!T286&gt;高値!S286,高値!T286&gt;高値!R286,高値!T286&gt;高値!U286,高値!T286&gt;高値!V286),15,""))</f>
        <v/>
      </c>
      <c r="AQ286" s="500" t="str">
        <f>IF(終値!A286="","",IF(AND(高値!U286&gt;高値!T286,高値!U286&gt;高値!S286,高値!U286&gt;高値!V286,高値!U286&gt;高値!W286),16,""))</f>
        <v/>
      </c>
      <c r="AR286" s="500">
        <f>IF(終値!A286="","",IF(AND(高値!V286&gt;高値!U286,高値!V286&gt;高値!T286,高値!V286&gt;高値!W286,高値!V286&gt;高値!X286),17,""))</f>
        <v>17</v>
      </c>
      <c r="AS286" s="500" t="str">
        <f>IF(終値!A286="","",IF(AND(高値!W286&gt;高値!V286,高値!W286&gt;高値!U286,高値!W286&gt;高値!X286,高値!W286&gt;高値!Y286),18,""))</f>
        <v/>
      </c>
      <c r="AT286" s="500" t="str">
        <f>IF(終値!A286="","",IF(AND(高値!X286&gt;高値!W286,高値!X286&gt;高値!V286,高値!X286&gt;高値!Y286,高値!X286&gt;高値!Z286),19,""))</f>
        <v/>
      </c>
      <c r="AU286" s="500" t="str">
        <f>IF(終値!A286="","",IF(AND(高値!Y286&gt;高値!X286,高値!Y286&gt;高値!W286,高値!Y286&gt;高値!Z286,高値!Y286&gt;高値!AA286),20,""))</f>
        <v/>
      </c>
      <c r="AV286" s="500" t="str">
        <f>IF(終値!A286="","",IF(AND(高値!Z286&gt;高値!Y286,高値!Z286&gt;高値!X286,高値!Z286&gt;高値!AA286,高値!Z286&gt;高値!AB286),21,""))</f>
        <v/>
      </c>
      <c r="AW286" s="500">
        <f>IF(終値!A286="","",IF(AND(高値!AA286&gt;高値!Z286,高値!AA286&gt;高値!Y286,高値!AA286&gt;高値!AB286,高値!AA286&gt;高値!AC286),22,""))</f>
        <v>22</v>
      </c>
      <c r="AX286" s="500" t="str">
        <f>IF(終値!A286="","",IF(AND(高値!AB286&gt;高値!AA286,高値!AB286&gt;高値!Z286,高値!AB286&gt;高値!AC286,高値!AB286&gt;高値!AD286),23,""))</f>
        <v/>
      </c>
      <c r="AY286" s="500" t="str">
        <f>IF(終値!A286="","",IF(AND(高値!AC286&gt;高値!AB286,高値!AC286&gt;高値!AA286,高値!AC286&gt;高値!AD286,高値!AC286&gt;高値!AE286),24,""))</f>
        <v/>
      </c>
      <c r="AZ286" s="500" t="str">
        <f>IF(終値!A286="","",IF(AND(高値!AD286&gt;高値!AC286,高値!AD286&gt;高値!AB286,高値!AD286&gt;高値!AE286,高値!AD286&gt;高値!AF286),25,""))</f>
        <v/>
      </c>
      <c r="BA286" s="500" t="str">
        <f>IF(終値!A286="","",IF(AND(高値!AE286&gt;高値!AD286,高値!AE286&gt;高値!AC286,高値!AE286&gt;高値!AF286,高値!AE286&gt;高値!AG286),26,""))</f>
        <v/>
      </c>
      <c r="BB286" s="500" t="str">
        <f>IF(終値!A286="","",IF(AND(高値!AF286&gt;高値!AE286,高値!AF286&gt;高値!AD286,高値!AF286&gt;高値!AG286,高値!AF286&gt;高値!AH286),27,""))</f>
        <v/>
      </c>
      <c r="BC286" s="500" t="str">
        <f>IF(終値!A286="","",IF(AND(高値!AG286&gt;高値!AF286,高値!AG286&gt;高値!AE286,高値!AG286&gt;高値!AH286,高値!AG286&gt;高値!AI286),28,""))</f>
        <v/>
      </c>
      <c r="BD286" s="500">
        <f t="shared" si="24"/>
        <v>4</v>
      </c>
      <c r="BE286" s="500">
        <f t="shared" si="25"/>
        <v>9</v>
      </c>
      <c r="BF286" s="500">
        <f t="shared" si="26"/>
        <v>16</v>
      </c>
      <c r="BG286" s="500">
        <f>IF($BE286="","",INDEX(安値!$E286:$CZ286,1,$BE286+1))</f>
        <v>2544.5</v>
      </c>
      <c r="BH286" s="500">
        <f>IF($BF286="","",INDEX(安値!$E286:$CZ286,1,$BF286+1))</f>
        <v>2470</v>
      </c>
      <c r="BI286" s="500">
        <f>IF($BF286="","",MAX(INDEX(高値!$E286:$CZ286,1,$BE286+1):INDEX(高値!$E286:$CZ286,1,$BF286+1)))</f>
        <v>2624</v>
      </c>
      <c r="BJ286" s="500">
        <f>IF($BF286="","",AVERAGE(INDEX(終値!$E286:$CZ286,1,$BF286+1):INDEX(終値!$E286:$CZ286,1,$BF286+20))-2*STDEVP(INDEX(終値!$E286:$CZ286,1,$BF286+1):INDEX(終値!$E286:$CZ286,1,$BF286+20)))</f>
        <v>2331.5100630715724</v>
      </c>
      <c r="BK286" s="500">
        <f>IF($BE286="","",AVERAGE(INDEX(終値!$E286:$CZ286,1,$BE286+1):INDEX(終値!$E286:$CZ286,1,$BE286+20))-2*STDEVP(INDEX(終値!$E286:$CZ286,1,$BE286+1):INDEX(終値!$E286:$CZ286,1,$BE286+20)))</f>
        <v>2374.9751988637859</v>
      </c>
      <c r="BL286" s="500">
        <f t="shared" si="27"/>
        <v>4</v>
      </c>
      <c r="BM286" s="500">
        <f t="shared" si="28"/>
        <v>5</v>
      </c>
      <c r="BN286" s="500">
        <f t="shared" si="29"/>
        <v>11</v>
      </c>
      <c r="BO286" s="500">
        <f>IF($BM286="","",INDEX(高値!$E286:$CZ286,1,$BM286+1))</f>
        <v>2881.5</v>
      </c>
      <c r="BP286" s="500">
        <f>IF($BN286="","",INDEX(高値!$E286:$CZ286,1,$BN286+1))</f>
        <v>2624</v>
      </c>
      <c r="BQ286" s="500">
        <f>IF($BN286="","",MIN(INDEX(安値!$E286:$CZ286,1,$BM286+1):INDEX(安値!$E286:$CZ286,1,$BN286+1)))</f>
        <v>2544.5</v>
      </c>
      <c r="BR286" s="500">
        <f>IF($BN286="","",AVERAGE(INDEX(終値!$E286:$CZ286,1,$BN286+1):INDEX(終値!$E286:$CZ286,1,$BN286+20))+2*STDEVP(INDEX(終値!$E286:$CZ286,1,$BN286+1):INDEX(終値!$E286:$CZ286,1,$BN286+20)))</f>
        <v>2624.8893174364039</v>
      </c>
      <c r="BS286" s="500">
        <f>IF($BM286="","",AVERAGE(INDEX(終値!$E286:$CZ286,1,$BM286+1):INDEX(終値!$E286:$CZ286,1,$BM286+20))+2*STDEVP(INDEX(終値!$E286:$CZ286,1,$BM286+1):INDEX(終値!$E286:$CZ286,1,$BM286+20)))</f>
        <v>2783.4745973619497</v>
      </c>
      <c r="BT286" s="497" t="str">
        <f>IFERROR(IF(AND($BD286&gt;=2,ABS($BG286-$BH286)/$BH286&lt;=BB設定!$B$12,$BI286&gt;=MAX($BH286,$BG286)*(1+BB設定!$B$13),終値!E286&gt;$BG286),IF(OR(終値!E286&gt;=$BI286,AND($BH286&lt;$BJ286,$BG286&gt;=$BK286)),"二番底W▲","二番底W形成"),IF(AND($BL286&gt;=2,ABS($BO286-$BP286)/$BP286&lt;=BB設定!$B$12,$BQ286&lt;=MIN($BP286,$BO286)*(1-BB設定!$B$13),終値!E286&lt;$BO286),IF(OR(終値!E286&lt;=$BQ286,AND($BP286&gt;$BR286,$BO286&lt;=$BS286)),"二番天井M▼","二番天井M形成"),"－")),"－")</f>
        <v>－</v>
      </c>
    </row>
    <row r="287" spans="2:72">
      <c r="B287" s="500" t="str">
        <f>IF(終値!A287="","",IF(AND(安値!G287&lt;安値!F287,安値!G287&lt;安値!E287,安値!G287&lt;安値!H287,安値!G287&lt;安値!I287),2,""))</f>
        <v/>
      </c>
      <c r="C287" s="500" t="str">
        <f>IF(終値!A287="","",IF(AND(安値!H287&lt;安値!G287,安値!H287&lt;安値!F287,安値!H287&lt;安値!I287,安値!H287&lt;安値!J287),3,""))</f>
        <v/>
      </c>
      <c r="D287" s="500" t="str">
        <f>IF(終値!A287="","",IF(AND(安値!I287&lt;安値!H287,安値!I287&lt;安値!G287,安値!I287&lt;安値!J287,安値!I287&lt;安値!K287),4,""))</f>
        <v/>
      </c>
      <c r="E287" s="500" t="str">
        <f>IF(終値!A287="","",IF(AND(安値!J287&lt;安値!I287,安値!J287&lt;安値!H287,安値!J287&lt;安値!K287,安値!J287&lt;安値!L287),5,""))</f>
        <v/>
      </c>
      <c r="F287" s="500">
        <f>IF(終値!A287="","",IF(AND(安値!K287&lt;安値!J287,安値!K287&lt;安値!I287,安値!K287&lt;安値!L287,安値!K287&lt;安値!M287),6,""))</f>
        <v>6</v>
      </c>
      <c r="G287" s="500" t="str">
        <f>IF(終値!A287="","",IF(AND(安値!L287&lt;安値!K287,安値!L287&lt;安値!J287,安値!L287&lt;安値!M287,安値!L287&lt;安値!N287),7,""))</f>
        <v/>
      </c>
      <c r="H287" s="500" t="str">
        <f>IF(終値!A287="","",IF(AND(安値!M287&lt;安値!L287,安値!M287&lt;安値!K287,安値!M287&lt;安値!N287,安値!M287&lt;安値!O287),8,""))</f>
        <v/>
      </c>
      <c r="I287" s="500" t="str">
        <f>IF(終値!A287="","",IF(AND(安値!N287&lt;安値!M287,安値!N287&lt;安値!L287,安値!N287&lt;安値!O287,安値!N287&lt;安値!P287),9,""))</f>
        <v/>
      </c>
      <c r="J287" s="500">
        <f>IF(終値!A287="","",IF(AND(安値!O287&lt;安値!N287,安値!O287&lt;安値!M287,安値!O287&lt;安値!P287,安値!O287&lt;安値!Q287),10,""))</f>
        <v>10</v>
      </c>
      <c r="K287" s="500" t="str">
        <f>IF(終値!A287="","",IF(AND(安値!P287&lt;安値!O287,安値!P287&lt;安値!N287,安値!P287&lt;安値!Q287,安値!P287&lt;安値!R287),11,""))</f>
        <v/>
      </c>
      <c r="L287" s="500" t="str">
        <f>IF(終値!A287="","",IF(AND(安値!Q287&lt;安値!P287,安値!Q287&lt;安値!O287,安値!Q287&lt;安値!R287,安値!Q287&lt;安値!S287),12,""))</f>
        <v/>
      </c>
      <c r="M287" s="500">
        <f>IF(終値!A287="","",IF(AND(安値!R287&lt;安値!Q287,安値!R287&lt;安値!P287,安値!R287&lt;安値!S287,安値!R287&lt;安値!T287),13,""))</f>
        <v>13</v>
      </c>
      <c r="N287" s="500" t="str">
        <f>IF(終値!A287="","",IF(AND(安値!S287&lt;安値!R287,安値!S287&lt;安値!Q287,安値!S287&lt;安値!T287,安値!S287&lt;安値!U287),14,""))</f>
        <v/>
      </c>
      <c r="O287" s="500" t="str">
        <f>IF(終値!A287="","",IF(AND(安値!T287&lt;安値!S287,安値!T287&lt;安値!R287,安値!T287&lt;安値!U287,安値!T287&lt;安値!V287),15,""))</f>
        <v/>
      </c>
      <c r="P287" s="500">
        <f>IF(終値!A287="","",IF(AND(安値!U287&lt;安値!T287,安値!U287&lt;安値!S287,安値!U287&lt;安値!V287,安値!U287&lt;安値!W287),16,""))</f>
        <v>16</v>
      </c>
      <c r="Q287" s="500" t="str">
        <f>IF(終値!A287="","",IF(AND(安値!V287&lt;安値!U287,安値!V287&lt;安値!T287,安値!V287&lt;安値!W287,安値!V287&lt;安値!X287),17,""))</f>
        <v/>
      </c>
      <c r="R287" s="500" t="str">
        <f>IF(終値!A287="","",IF(AND(安値!W287&lt;安値!V287,安値!W287&lt;安値!U287,安値!W287&lt;安値!X287,安値!W287&lt;安値!Y287),18,""))</f>
        <v/>
      </c>
      <c r="S287" s="500" t="str">
        <f>IF(終値!A287="","",IF(AND(安値!X287&lt;安値!W287,安値!X287&lt;安値!V287,安値!X287&lt;安値!Y287,安値!X287&lt;安値!Z287),19,""))</f>
        <v/>
      </c>
      <c r="T287" s="500" t="str">
        <f>IF(終値!A287="","",IF(AND(安値!Y287&lt;安値!X287,安値!Y287&lt;安値!W287,安値!Y287&lt;安値!Z287,安値!Y287&lt;安値!AA287),20,""))</f>
        <v/>
      </c>
      <c r="U287" s="500" t="str">
        <f>IF(終値!A287="","",IF(AND(安値!Z287&lt;安値!Y287,安値!Z287&lt;安値!X287,安値!Z287&lt;安値!AA287,安値!Z287&lt;安値!AB287),21,""))</f>
        <v/>
      </c>
      <c r="V287" s="500" t="str">
        <f>IF(終値!A287="","",IF(AND(安値!AA287&lt;安値!Z287,安値!AA287&lt;安値!Y287,安値!AA287&lt;安値!AB287,安値!AA287&lt;安値!AC287),22,""))</f>
        <v/>
      </c>
      <c r="W287" s="500" t="str">
        <f>IF(終値!A287="","",IF(AND(安値!AB287&lt;安値!AA287,安値!AB287&lt;安値!Z287,安値!AB287&lt;安値!AC287,安値!AB287&lt;安値!AD287),23,""))</f>
        <v/>
      </c>
      <c r="X287" s="500" t="str">
        <f>IF(終値!A287="","",IF(AND(安値!AC287&lt;安値!AB287,安値!AC287&lt;安値!AA287,安値!AC287&lt;安値!AD287,安値!AC287&lt;安値!AE287),24,""))</f>
        <v/>
      </c>
      <c r="Y287" s="500" t="str">
        <f>IF(終値!A287="","",IF(AND(安値!AD287&lt;安値!AC287,安値!AD287&lt;安値!AB287,安値!AD287&lt;安値!AE287,安値!AD287&lt;安値!AF287),25,""))</f>
        <v/>
      </c>
      <c r="Z287" s="500">
        <f>IF(終値!A287="","",IF(AND(安値!AE287&lt;安値!AD287,安値!AE287&lt;安値!AC287,安値!AE287&lt;安値!AF287,安値!AE287&lt;安値!AG287),26,""))</f>
        <v>26</v>
      </c>
      <c r="AA287" s="500" t="str">
        <f>IF(終値!A287="","",IF(AND(安値!AF287&lt;安値!AE287,安値!AF287&lt;安値!AD287,安値!AF287&lt;安値!AG287,安値!AF287&lt;安値!AH287),27,""))</f>
        <v/>
      </c>
      <c r="AB287" s="500" t="str">
        <f>IF(終値!A287="","",IF(AND(安値!AG287&lt;安値!AF287,安値!AG287&lt;安値!AE287,安値!AG287&lt;安値!AH287,安値!AG287&lt;安値!AI287),28,""))</f>
        <v/>
      </c>
      <c r="AC287" s="500" t="str">
        <f>IF(終値!A287="","",IF(AND(高値!G287&gt;高値!F287,高値!G287&gt;高値!E287,高値!G287&gt;高値!H287,高値!G287&gt;高値!I287),2,""))</f>
        <v/>
      </c>
      <c r="AD287" s="500" t="str">
        <f>IF(終値!A287="","",IF(AND(高値!H287&gt;高値!G287,高値!H287&gt;高値!F287,高値!H287&gt;高値!I287,高値!H287&gt;高値!J287),3,""))</f>
        <v/>
      </c>
      <c r="AE287" s="500" t="str">
        <f>IF(終値!A287="","",IF(AND(高値!I287&gt;高値!H287,高値!I287&gt;高値!G287,高値!I287&gt;高値!J287,高値!I287&gt;高値!K287),4,""))</f>
        <v/>
      </c>
      <c r="AF287" s="500" t="str">
        <f>IF(終値!A287="","",IF(AND(高値!J287&gt;高値!I287,高値!J287&gt;高値!H287,高値!J287&gt;高値!K287,高値!J287&gt;高値!L287),5,""))</f>
        <v/>
      </c>
      <c r="AG287" s="500" t="str">
        <f>IF(終値!A287="","",IF(AND(高値!K287&gt;高値!J287,高値!K287&gt;高値!I287,高値!K287&gt;高値!L287,高値!K287&gt;高値!M287),6,""))</f>
        <v/>
      </c>
      <c r="AH287" s="500" t="str">
        <f>IF(終値!A287="","",IF(AND(高値!L287&gt;高値!K287,高値!L287&gt;高値!J287,高値!L287&gt;高値!M287,高値!L287&gt;高値!N287),7,""))</f>
        <v/>
      </c>
      <c r="AI287" s="500">
        <f>IF(終値!A287="","",IF(AND(高値!M287&gt;高値!L287,高値!M287&gt;高値!K287,高値!M287&gt;高値!N287,高値!M287&gt;高値!O287),8,""))</f>
        <v>8</v>
      </c>
      <c r="AJ287" s="500" t="str">
        <f>IF(終値!A287="","",IF(AND(高値!N287&gt;高値!M287,高値!N287&gt;高値!L287,高値!N287&gt;高値!O287,高値!N287&gt;高値!P287),9,""))</f>
        <v/>
      </c>
      <c r="AK287" s="500" t="str">
        <f>IF(終値!A287="","",IF(AND(高値!O287&gt;高値!N287,高値!O287&gt;高値!M287,高値!O287&gt;高値!P287,高値!O287&gt;高値!Q287),10,""))</f>
        <v/>
      </c>
      <c r="AL287" s="500" t="str">
        <f>IF(終値!A287="","",IF(AND(高値!P287&gt;高値!O287,高値!P287&gt;高値!N287,高値!P287&gt;高値!Q287,高値!P287&gt;高値!R287),11,""))</f>
        <v/>
      </c>
      <c r="AM287" s="500">
        <f>IF(終値!A287="","",IF(AND(高値!Q287&gt;高値!P287,高値!Q287&gt;高値!O287,高値!Q287&gt;高値!R287,高値!Q287&gt;高値!S287),12,""))</f>
        <v>12</v>
      </c>
      <c r="AN287" s="500" t="str">
        <f>IF(終値!A287="","",IF(AND(高値!R287&gt;高値!Q287,高値!R287&gt;高値!P287,高値!R287&gt;高値!S287,高値!R287&gt;高値!T287),13,""))</f>
        <v/>
      </c>
      <c r="AO287" s="500" t="str">
        <f>IF(終値!A287="","",IF(AND(高値!S287&gt;高値!R287,高値!S287&gt;高値!Q287,高値!S287&gt;高値!T287,高値!S287&gt;高値!U287),14,""))</f>
        <v/>
      </c>
      <c r="AP287" s="500" t="str">
        <f>IF(終値!A287="","",IF(AND(高値!T287&gt;高値!S287,高値!T287&gt;高値!R287,高値!T287&gt;高値!U287,高値!T287&gt;高値!V287),15,""))</f>
        <v/>
      </c>
      <c r="AQ287" s="500" t="str">
        <f>IF(終値!A287="","",IF(AND(高値!U287&gt;高値!T287,高値!U287&gt;高値!S287,高値!U287&gt;高値!V287,高値!U287&gt;高値!W287),16,""))</f>
        <v/>
      </c>
      <c r="AR287" s="500" t="str">
        <f>IF(終値!A287="","",IF(AND(高値!V287&gt;高値!U287,高値!V287&gt;高値!T287,高値!V287&gt;高値!W287,高値!V287&gt;高値!X287),17,""))</f>
        <v/>
      </c>
      <c r="AS287" s="500" t="str">
        <f>IF(終値!A287="","",IF(AND(高値!W287&gt;高値!V287,高値!W287&gt;高値!U287,高値!W287&gt;高値!X287,高値!W287&gt;高値!Y287),18,""))</f>
        <v/>
      </c>
      <c r="AT287" s="500" t="str">
        <f>IF(終値!A287="","",IF(AND(高値!X287&gt;高値!W287,高値!X287&gt;高値!V287,高値!X287&gt;高値!Y287,高値!X287&gt;高値!Z287),19,""))</f>
        <v/>
      </c>
      <c r="AU287" s="500" t="str">
        <f>IF(終値!A287="","",IF(AND(高値!Y287&gt;高値!X287,高値!Y287&gt;高値!W287,高値!Y287&gt;高値!Z287,高値!Y287&gt;高値!AA287),20,""))</f>
        <v/>
      </c>
      <c r="AV287" s="500">
        <f>IF(終値!A287="","",IF(AND(高値!Z287&gt;高値!Y287,高値!Z287&gt;高値!X287,高値!Z287&gt;高値!AA287,高値!Z287&gt;高値!AB287),21,""))</f>
        <v>21</v>
      </c>
      <c r="AW287" s="500" t="str">
        <f>IF(終値!A287="","",IF(AND(高値!AA287&gt;高値!Z287,高値!AA287&gt;高値!Y287,高値!AA287&gt;高値!AB287,高値!AA287&gt;高値!AC287),22,""))</f>
        <v/>
      </c>
      <c r="AX287" s="500" t="str">
        <f>IF(終値!A287="","",IF(AND(高値!AB287&gt;高値!AA287,高値!AB287&gt;高値!Z287,高値!AB287&gt;高値!AC287,高値!AB287&gt;高値!AD287),23,""))</f>
        <v/>
      </c>
      <c r="AY287" s="500" t="str">
        <f>IF(終値!A287="","",IF(AND(高値!AC287&gt;高値!AB287,高値!AC287&gt;高値!AA287,高値!AC287&gt;高値!AD287,高値!AC287&gt;高値!AE287),24,""))</f>
        <v/>
      </c>
      <c r="AZ287" s="500" t="str">
        <f>IF(終値!A287="","",IF(AND(高値!AD287&gt;高値!AC287,高値!AD287&gt;高値!AB287,高値!AD287&gt;高値!AE287,高値!AD287&gt;高値!AF287),25,""))</f>
        <v/>
      </c>
      <c r="BA287" s="500" t="str">
        <f>IF(終値!A287="","",IF(AND(高値!AE287&gt;高値!AD287,高値!AE287&gt;高値!AC287,高値!AE287&gt;高値!AF287,高値!AE287&gt;高値!AG287),26,""))</f>
        <v/>
      </c>
      <c r="BB287" s="500" t="str">
        <f>IF(終値!A287="","",IF(AND(高値!AF287&gt;高値!AE287,高値!AF287&gt;高値!AD287,高値!AF287&gt;高値!AG287,高値!AF287&gt;高値!AH287),27,""))</f>
        <v/>
      </c>
      <c r="BC287" s="500" t="str">
        <f>IF(終値!A287="","",IF(AND(高値!AG287&gt;高値!AF287,高値!AG287&gt;高値!AE287,高値!AG287&gt;高値!AH287,高値!AG287&gt;高値!AI287),28,""))</f>
        <v/>
      </c>
      <c r="BD287" s="500">
        <f t="shared" si="24"/>
        <v>5</v>
      </c>
      <c r="BE287" s="500">
        <f t="shared" si="25"/>
        <v>6</v>
      </c>
      <c r="BF287" s="500">
        <f t="shared" si="26"/>
        <v>10</v>
      </c>
      <c r="BG287" s="500">
        <f>IF($BE287="","",INDEX(安値!$E287:$CZ287,1,$BE287+1))</f>
        <v>8920</v>
      </c>
      <c r="BH287" s="500">
        <f>IF($BF287="","",INDEX(安値!$E287:$CZ287,1,$BF287+1))</f>
        <v>8800</v>
      </c>
      <c r="BI287" s="500">
        <f>IF($BF287="","",MAX(INDEX(高値!$E287:$CZ287,1,$BE287+1):INDEX(高値!$E287:$CZ287,1,$BF287+1)))</f>
        <v>10120</v>
      </c>
      <c r="BJ287" s="500">
        <f>IF($BF287="","",AVERAGE(INDEX(終値!$E287:$CZ287,1,$BF287+1):INDEX(終値!$E287:$CZ287,1,$BF287+20))-2*STDEVP(INDEX(終値!$E287:$CZ287,1,$BF287+1):INDEX(終値!$E287:$CZ287,1,$BF287+20)))</f>
        <v>7887.522250634167</v>
      </c>
      <c r="BK287" s="500">
        <f>IF($BE287="","",AVERAGE(INDEX(終値!$E287:$CZ287,1,$BE287+1):INDEX(終値!$E287:$CZ287,1,$BE287+20))-2*STDEVP(INDEX(終値!$E287:$CZ287,1,$BE287+1):INDEX(終値!$E287:$CZ287,1,$BE287+20)))</f>
        <v>8140.4432813359908</v>
      </c>
      <c r="BL287" s="500">
        <f t="shared" si="27"/>
        <v>3</v>
      </c>
      <c r="BM287" s="500">
        <f t="shared" si="28"/>
        <v>8</v>
      </c>
      <c r="BN287" s="500">
        <f t="shared" si="29"/>
        <v>12</v>
      </c>
      <c r="BO287" s="500">
        <f>IF($BM287="","",INDEX(高値!$E287:$CZ287,1,$BM287+1))</f>
        <v>10120</v>
      </c>
      <c r="BP287" s="500">
        <f>IF($BN287="","",INDEX(高値!$E287:$CZ287,1,$BN287+1))</f>
        <v>9460</v>
      </c>
      <c r="BQ287" s="500">
        <f>IF($BN287="","",MIN(INDEX(安値!$E287:$CZ287,1,$BM287+1):INDEX(安値!$E287:$CZ287,1,$BN287+1)))</f>
        <v>8800</v>
      </c>
      <c r="BR287" s="500">
        <f>IF($BN287="","",AVERAGE(INDEX(終値!$E287:$CZ287,1,$BN287+1):INDEX(終値!$E287:$CZ287,1,$BN287+20))+2*STDEVP(INDEX(終値!$E287:$CZ287,1,$BN287+1):INDEX(終値!$E287:$CZ287,1,$BN287+20)))</f>
        <v>11052.986638807994</v>
      </c>
      <c r="BS287" s="500">
        <f>IF($BM287="","",AVERAGE(INDEX(終値!$E287:$CZ287,1,$BM287+1):INDEX(終値!$E287:$CZ287,1,$BM287+20))+2*STDEVP(INDEX(終値!$E287:$CZ287,1,$BM287+1):INDEX(終値!$E287:$CZ287,1,$BM287+20)))</f>
        <v>11067.190402767741</v>
      </c>
      <c r="BT287" s="497" t="str">
        <f>IFERROR(IF(AND($BD287&gt;=2,ABS($BG287-$BH287)/$BH287&lt;=BB設定!$B$12,$BI287&gt;=MAX($BH287,$BG287)*(1+BB設定!$B$13),終値!E287&gt;$BG287),IF(OR(終値!E287&gt;=$BI287,AND($BH287&lt;$BJ287,$BG287&gt;=$BK287)),"二番底W▲","二番底W形成"),IF(AND($BL287&gt;=2,ABS($BO287-$BP287)/$BP287&lt;=BB設定!$B$12,$BQ287&lt;=MIN($BP287,$BO287)*(1-BB設定!$B$13),終値!E287&lt;$BO287),IF(OR(終値!E287&lt;=$BQ287,AND($BP287&gt;$BR287,$BO287&lt;=$BS287)),"二番天井M▼","二番天井M形成"),"－")),"－")</f>
        <v>二番底W▲</v>
      </c>
    </row>
    <row r="288" spans="2:72">
      <c r="B288" s="500" t="str">
        <f>IF(終値!A288="","",IF(AND(安値!G288&lt;安値!F288,安値!G288&lt;安値!E288,安値!G288&lt;安値!H288,安値!G288&lt;安値!I288),2,""))</f>
        <v/>
      </c>
      <c r="C288" s="500" t="str">
        <f>IF(終値!A288="","",IF(AND(安値!H288&lt;安値!G288,安値!H288&lt;安値!F288,安値!H288&lt;安値!I288,安値!H288&lt;安値!J288),3,""))</f>
        <v/>
      </c>
      <c r="D288" s="500">
        <f>IF(終値!A288="","",IF(AND(安値!I288&lt;安値!H288,安値!I288&lt;安値!G288,安値!I288&lt;安値!J288,安値!I288&lt;安値!K288),4,""))</f>
        <v>4</v>
      </c>
      <c r="E288" s="500" t="str">
        <f>IF(終値!A288="","",IF(AND(安値!J288&lt;安値!I288,安値!J288&lt;安値!H288,安値!J288&lt;安値!K288,安値!J288&lt;安値!L288),5,""))</f>
        <v/>
      </c>
      <c r="F288" s="500" t="str">
        <f>IF(終値!A288="","",IF(AND(安値!K288&lt;安値!J288,安値!K288&lt;安値!I288,安値!K288&lt;安値!L288,安値!K288&lt;安値!M288),6,""))</f>
        <v/>
      </c>
      <c r="G288" s="500" t="str">
        <f>IF(終値!A288="","",IF(AND(安値!L288&lt;安値!K288,安値!L288&lt;安値!J288,安値!L288&lt;安値!M288,安値!L288&lt;安値!N288),7,""))</f>
        <v/>
      </c>
      <c r="H288" s="500" t="str">
        <f>IF(終値!A288="","",IF(AND(安値!M288&lt;安値!L288,安値!M288&lt;安値!K288,安値!M288&lt;安値!N288,安値!M288&lt;安値!O288),8,""))</f>
        <v/>
      </c>
      <c r="I288" s="500" t="str">
        <f>IF(終値!A288="","",IF(AND(安値!N288&lt;安値!M288,安値!N288&lt;安値!L288,安値!N288&lt;安値!O288,安値!N288&lt;安値!P288),9,""))</f>
        <v/>
      </c>
      <c r="J288" s="500" t="str">
        <f>IF(終値!A288="","",IF(AND(安値!O288&lt;安値!N288,安値!O288&lt;安値!M288,安値!O288&lt;安値!P288,安値!O288&lt;安値!Q288),10,""))</f>
        <v/>
      </c>
      <c r="K288" s="500">
        <f>IF(終値!A288="","",IF(AND(安値!P288&lt;安値!O288,安値!P288&lt;安値!N288,安値!P288&lt;安値!Q288,安値!P288&lt;安値!R288),11,""))</f>
        <v>11</v>
      </c>
      <c r="L288" s="500" t="str">
        <f>IF(終値!A288="","",IF(AND(安値!Q288&lt;安値!P288,安値!Q288&lt;安値!O288,安値!Q288&lt;安値!R288,安値!Q288&lt;安値!S288),12,""))</f>
        <v/>
      </c>
      <c r="M288" s="500" t="str">
        <f>IF(終値!A288="","",IF(AND(安値!R288&lt;安値!Q288,安値!R288&lt;安値!P288,安値!R288&lt;安値!S288,安値!R288&lt;安値!T288),13,""))</f>
        <v/>
      </c>
      <c r="N288" s="500" t="str">
        <f>IF(終値!A288="","",IF(AND(安値!S288&lt;安値!R288,安値!S288&lt;安値!Q288,安値!S288&lt;安値!T288,安値!S288&lt;安値!U288),14,""))</f>
        <v/>
      </c>
      <c r="O288" s="500" t="str">
        <f>IF(終値!A288="","",IF(AND(安値!T288&lt;安値!S288,安値!T288&lt;安値!R288,安値!T288&lt;安値!U288,安値!T288&lt;安値!V288),15,""))</f>
        <v/>
      </c>
      <c r="P288" s="500" t="str">
        <f>IF(終値!A288="","",IF(AND(安値!U288&lt;安値!T288,安値!U288&lt;安値!S288,安値!U288&lt;安値!V288,安値!U288&lt;安値!W288),16,""))</f>
        <v/>
      </c>
      <c r="Q288" s="500" t="str">
        <f>IF(終値!A288="","",IF(AND(安値!V288&lt;安値!U288,安値!V288&lt;安値!T288,安値!V288&lt;安値!W288,安値!V288&lt;安値!X288),17,""))</f>
        <v/>
      </c>
      <c r="R288" s="500" t="str">
        <f>IF(終値!A288="","",IF(AND(安値!W288&lt;安値!V288,安値!W288&lt;安値!U288,安値!W288&lt;安値!X288,安値!W288&lt;安値!Y288),18,""))</f>
        <v/>
      </c>
      <c r="S288" s="500" t="str">
        <f>IF(終値!A288="","",IF(AND(安値!X288&lt;安値!W288,安値!X288&lt;安値!V288,安値!X288&lt;安値!Y288,安値!X288&lt;安値!Z288),19,""))</f>
        <v/>
      </c>
      <c r="T288" s="500" t="str">
        <f>IF(終値!A288="","",IF(AND(安値!Y288&lt;安値!X288,安値!Y288&lt;安値!W288,安値!Y288&lt;安値!Z288,安値!Y288&lt;安値!AA288),20,""))</f>
        <v/>
      </c>
      <c r="U288" s="500" t="str">
        <f>IF(終値!A288="","",IF(AND(安値!Z288&lt;安値!Y288,安値!Z288&lt;安値!X288,安値!Z288&lt;安値!AA288,安値!Z288&lt;安値!AB288),21,""))</f>
        <v/>
      </c>
      <c r="V288" s="500" t="str">
        <f>IF(終値!A288="","",IF(AND(安値!AA288&lt;安値!Z288,安値!AA288&lt;安値!Y288,安値!AA288&lt;安値!AB288,安値!AA288&lt;安値!AC288),22,""))</f>
        <v/>
      </c>
      <c r="W288" s="500" t="str">
        <f>IF(終値!A288="","",IF(AND(安値!AB288&lt;安値!AA288,安値!AB288&lt;安値!Z288,安値!AB288&lt;安値!AC288,安値!AB288&lt;安値!AD288),23,""))</f>
        <v/>
      </c>
      <c r="X288" s="500" t="str">
        <f>IF(終値!A288="","",IF(AND(安値!AC288&lt;安値!AB288,安値!AC288&lt;安値!AA288,安値!AC288&lt;安値!AD288,安値!AC288&lt;安値!AE288),24,""))</f>
        <v/>
      </c>
      <c r="Y288" s="500" t="str">
        <f>IF(終値!A288="","",IF(AND(安値!AD288&lt;安値!AC288,安値!AD288&lt;安値!AB288,安値!AD288&lt;安値!AE288,安値!AD288&lt;安値!AF288),25,""))</f>
        <v/>
      </c>
      <c r="Z288" s="500" t="str">
        <f>IF(終値!A288="","",IF(AND(安値!AE288&lt;安値!AD288,安値!AE288&lt;安値!AC288,安値!AE288&lt;安値!AF288,安値!AE288&lt;安値!AG288),26,""))</f>
        <v/>
      </c>
      <c r="AA288" s="500" t="str">
        <f>IF(終値!A288="","",IF(AND(安値!AF288&lt;安値!AE288,安値!AF288&lt;安値!AD288,安値!AF288&lt;安値!AG288,安値!AF288&lt;安値!AH288),27,""))</f>
        <v/>
      </c>
      <c r="AB288" s="500" t="str">
        <f>IF(終値!A288="","",IF(AND(安値!AG288&lt;安値!AF288,安値!AG288&lt;安値!AE288,安値!AG288&lt;安値!AH288,安値!AG288&lt;安値!AI288),28,""))</f>
        <v/>
      </c>
      <c r="AC288" s="500" t="str">
        <f>IF(終値!A288="","",IF(AND(高値!G288&gt;高値!F288,高値!G288&gt;高値!E288,高値!G288&gt;高値!H288,高値!G288&gt;高値!I288),2,""))</f>
        <v/>
      </c>
      <c r="AD288" s="500" t="str">
        <f>IF(終値!A288="","",IF(AND(高値!H288&gt;高値!G288,高値!H288&gt;高値!F288,高値!H288&gt;高値!I288,高値!H288&gt;高値!J288),3,""))</f>
        <v/>
      </c>
      <c r="AE288" s="500" t="str">
        <f>IF(終値!A288="","",IF(AND(高値!I288&gt;高値!H288,高値!I288&gt;高値!G288,高値!I288&gt;高値!J288,高値!I288&gt;高値!K288),4,""))</f>
        <v/>
      </c>
      <c r="AF288" s="500" t="str">
        <f>IF(終値!A288="","",IF(AND(高値!J288&gt;高値!I288,高値!J288&gt;高値!H288,高値!J288&gt;高値!K288,高値!J288&gt;高値!L288),5,""))</f>
        <v/>
      </c>
      <c r="AG288" s="500">
        <f>IF(終値!A288="","",IF(AND(高値!K288&gt;高値!J288,高値!K288&gt;高値!I288,高値!K288&gt;高値!L288,高値!K288&gt;高値!M288),6,""))</f>
        <v>6</v>
      </c>
      <c r="AH288" s="500" t="str">
        <f>IF(終値!A288="","",IF(AND(高値!L288&gt;高値!K288,高値!L288&gt;高値!J288,高値!L288&gt;高値!M288,高値!L288&gt;高値!N288),7,""))</f>
        <v/>
      </c>
      <c r="AI288" s="500" t="str">
        <f>IF(終値!A288="","",IF(AND(高値!M288&gt;高値!L288,高値!M288&gt;高値!K288,高値!M288&gt;高値!N288,高値!M288&gt;高値!O288),8,""))</f>
        <v/>
      </c>
      <c r="AJ288" s="500" t="str">
        <f>IF(終値!A288="","",IF(AND(高値!N288&gt;高値!M288,高値!N288&gt;高値!L288,高値!N288&gt;高値!O288,高値!N288&gt;高値!P288),9,""))</f>
        <v/>
      </c>
      <c r="AK288" s="500" t="str">
        <f>IF(終値!A288="","",IF(AND(高値!O288&gt;高値!N288,高値!O288&gt;高値!M288,高値!O288&gt;高値!P288,高値!O288&gt;高値!Q288),10,""))</f>
        <v/>
      </c>
      <c r="AL288" s="500" t="str">
        <f>IF(終値!A288="","",IF(AND(高値!P288&gt;高値!O288,高値!P288&gt;高値!N288,高値!P288&gt;高値!Q288,高値!P288&gt;高値!R288),11,""))</f>
        <v/>
      </c>
      <c r="AM288" s="500" t="str">
        <f>IF(終値!A288="","",IF(AND(高値!Q288&gt;高値!P288,高値!Q288&gt;高値!O288,高値!Q288&gt;高値!R288,高値!Q288&gt;高値!S288),12,""))</f>
        <v/>
      </c>
      <c r="AN288" s="500" t="str">
        <f>IF(終値!A288="","",IF(AND(高値!R288&gt;高値!Q288,高値!R288&gt;高値!P288,高値!R288&gt;高値!S288,高値!R288&gt;高値!T288),13,""))</f>
        <v/>
      </c>
      <c r="AO288" s="500" t="str">
        <f>IF(終値!A288="","",IF(AND(高値!S288&gt;高値!R288,高値!S288&gt;高値!Q288,高値!S288&gt;高値!T288,高値!S288&gt;高値!U288),14,""))</f>
        <v/>
      </c>
      <c r="AP288" s="500" t="str">
        <f>IF(終値!A288="","",IF(AND(高値!T288&gt;高値!S288,高値!T288&gt;高値!R288,高値!T288&gt;高値!U288,高値!T288&gt;高値!V288),15,""))</f>
        <v/>
      </c>
      <c r="AQ288" s="500" t="str">
        <f>IF(終値!A288="","",IF(AND(高値!U288&gt;高値!T288,高値!U288&gt;高値!S288,高値!U288&gt;高値!V288,高値!U288&gt;高値!W288),16,""))</f>
        <v/>
      </c>
      <c r="AR288" s="500" t="str">
        <f>IF(終値!A288="","",IF(AND(高値!V288&gt;高値!U288,高値!V288&gt;高値!T288,高値!V288&gt;高値!W288,高値!V288&gt;高値!X288),17,""))</f>
        <v/>
      </c>
      <c r="AS288" s="500" t="str">
        <f>IF(終値!A288="","",IF(AND(高値!W288&gt;高値!V288,高値!W288&gt;高値!U288,高値!W288&gt;高値!X288,高値!W288&gt;高値!Y288),18,""))</f>
        <v/>
      </c>
      <c r="AT288" s="500" t="str">
        <f>IF(終値!A288="","",IF(AND(高値!X288&gt;高値!W288,高値!X288&gt;高値!V288,高値!X288&gt;高値!Y288,高値!X288&gt;高値!Z288),19,""))</f>
        <v/>
      </c>
      <c r="AU288" s="500">
        <f>IF(終値!A288="","",IF(AND(高値!Y288&gt;高値!X288,高値!Y288&gt;高値!W288,高値!Y288&gt;高値!Z288,高値!Y288&gt;高値!AA288),20,""))</f>
        <v>20</v>
      </c>
      <c r="AV288" s="500" t="str">
        <f>IF(終値!A288="","",IF(AND(高値!Z288&gt;高値!Y288,高値!Z288&gt;高値!X288,高値!Z288&gt;高値!AA288,高値!Z288&gt;高値!AB288),21,""))</f>
        <v/>
      </c>
      <c r="AW288" s="500" t="str">
        <f>IF(終値!A288="","",IF(AND(高値!AA288&gt;高値!Z288,高値!AA288&gt;高値!Y288,高値!AA288&gt;高値!AB288,高値!AA288&gt;高値!AC288),22,""))</f>
        <v/>
      </c>
      <c r="AX288" s="500" t="str">
        <f>IF(終値!A288="","",IF(AND(高値!AB288&gt;高値!AA288,高値!AB288&gt;高値!Z288,高値!AB288&gt;高値!AC288,高値!AB288&gt;高値!AD288),23,""))</f>
        <v/>
      </c>
      <c r="AY288" s="500" t="str">
        <f>IF(終値!A288="","",IF(AND(高値!AC288&gt;高値!AB288,高値!AC288&gt;高値!AA288,高値!AC288&gt;高値!AD288,高値!AC288&gt;高値!AE288),24,""))</f>
        <v/>
      </c>
      <c r="AZ288" s="500" t="str">
        <f>IF(終値!A288="","",IF(AND(高値!AD288&gt;高値!AC288,高値!AD288&gt;高値!AB288,高値!AD288&gt;高値!AE288,高値!AD288&gt;高値!AF288),25,""))</f>
        <v/>
      </c>
      <c r="BA288" s="500" t="str">
        <f>IF(終値!A288="","",IF(AND(高値!AE288&gt;高値!AD288,高値!AE288&gt;高値!AC288,高値!AE288&gt;高値!AF288,高値!AE288&gt;高値!AG288),26,""))</f>
        <v/>
      </c>
      <c r="BB288" s="500">
        <f>IF(終値!A288="","",IF(AND(高値!AF288&gt;高値!AE288,高値!AF288&gt;高値!AD288,高値!AF288&gt;高値!AG288,高値!AF288&gt;高値!AH288),27,""))</f>
        <v>27</v>
      </c>
      <c r="BC288" s="500" t="str">
        <f>IF(終値!A288="","",IF(AND(高値!AG288&gt;高値!AF288,高値!AG288&gt;高値!AE288,高値!AG288&gt;高値!AH288,高値!AG288&gt;高値!AI288),28,""))</f>
        <v/>
      </c>
      <c r="BD288" s="500">
        <f t="shared" si="24"/>
        <v>2</v>
      </c>
      <c r="BE288" s="500">
        <f t="shared" si="25"/>
        <v>4</v>
      </c>
      <c r="BF288" s="500">
        <f t="shared" si="26"/>
        <v>11</v>
      </c>
      <c r="BG288" s="500">
        <f>IF($BE288="","",INDEX(安値!$E288:$CZ288,1,$BE288+1))</f>
        <v>1088</v>
      </c>
      <c r="BH288" s="500">
        <f>IF($BF288="","",INDEX(安値!$E288:$CZ288,1,$BF288+1))</f>
        <v>1072</v>
      </c>
      <c r="BI288" s="500">
        <f>IF($BF288="","",MAX(INDEX(高値!$E288:$CZ288,1,$BE288+1):INDEX(高値!$E288:$CZ288,1,$BF288+1)))</f>
        <v>1119</v>
      </c>
      <c r="BJ288" s="500">
        <f>IF($BF288="","",AVERAGE(INDEX(終値!$E288:$CZ288,1,$BF288+1):INDEX(終値!$E288:$CZ288,1,$BF288+20))-2*STDEVP(INDEX(終値!$E288:$CZ288,1,$BF288+1):INDEX(終値!$E288:$CZ288,1,$BF288+20)))</f>
        <v>1049.9144280809981</v>
      </c>
      <c r="BK288" s="500">
        <f>IF($BE288="","",AVERAGE(INDEX(終値!$E288:$CZ288,1,$BE288+1):INDEX(終値!$E288:$CZ288,1,$BE288+20))-2*STDEVP(INDEX(終値!$E288:$CZ288,1,$BE288+1):INDEX(終値!$E288:$CZ288,1,$BE288+20)))</f>
        <v>1058.6202221779324</v>
      </c>
      <c r="BL288" s="500">
        <f t="shared" si="27"/>
        <v>3</v>
      </c>
      <c r="BM288" s="500">
        <f t="shared" si="28"/>
        <v>6</v>
      </c>
      <c r="BN288" s="500">
        <f t="shared" si="29"/>
        <v>20</v>
      </c>
      <c r="BO288" s="500">
        <f>IF($BM288="","",INDEX(高値!$E288:$CZ288,1,$BM288+1))</f>
        <v>1119</v>
      </c>
      <c r="BP288" s="500">
        <f>IF($BN288="","",INDEX(高値!$E288:$CZ288,1,$BN288+1))</f>
        <v>1085</v>
      </c>
      <c r="BQ288" s="500">
        <f>IF($BN288="","",MIN(INDEX(安値!$E288:$CZ288,1,$BM288+1):INDEX(安値!$E288:$CZ288,1,$BN288+1)))</f>
        <v>1072</v>
      </c>
      <c r="BR288" s="500">
        <f>IF($BN288="","",AVERAGE(INDEX(終値!$E288:$CZ288,1,$BN288+1):INDEX(終値!$E288:$CZ288,1,$BN288+20))+2*STDEVP(INDEX(終値!$E288:$CZ288,1,$BN288+1):INDEX(終値!$E288:$CZ288,1,$BN288+20)))</f>
        <v>1077.3911783071017</v>
      </c>
      <c r="BS288" s="500">
        <f>IF($BM288="","",AVERAGE(INDEX(終値!$E288:$CZ288,1,$BM288+1):INDEX(終値!$E288:$CZ288,1,$BM288+20))+2*STDEVP(INDEX(終値!$E288:$CZ288,1,$BM288+1):INDEX(終値!$E288:$CZ288,1,$BM288+20)))</f>
        <v>1104.5958163844095</v>
      </c>
      <c r="BT288" s="497" t="str">
        <f>IFERROR(IF(AND($BD288&gt;=2,ABS($BG288-$BH288)/$BH288&lt;=BB設定!$B$12,$BI288&gt;=MAX($BH288,$BG288)*(1+BB設定!$B$13),終値!E288&gt;$BG288),IF(OR(終値!E288&gt;=$BI288,AND($BH288&lt;$BJ288,$BG288&gt;=$BK288)),"二番底W▲","二番底W形成"),IF(AND($BL288&gt;=2,ABS($BO288-$BP288)/$BP288&lt;=BB設定!$B$12,$BQ288&lt;=MIN($BP288,$BO288)*(1-BB設定!$B$13),終値!E288&lt;$BO288),IF(OR(終値!E288&lt;=$BQ288,AND($BP288&gt;$BR288,$BO288&lt;=$BS288)),"二番天井M▼","二番天井M形成"),"－")),"－")</f>
        <v>－</v>
      </c>
    </row>
    <row r="289" spans="2:72">
      <c r="B289" s="500" t="str">
        <f>IF(終値!A289="","",IF(AND(安値!G289&lt;安値!F289,安値!G289&lt;安値!E289,安値!G289&lt;安値!H289,安値!G289&lt;安値!I289),2,""))</f>
        <v/>
      </c>
      <c r="C289" s="500" t="str">
        <f>IF(終値!A289="","",IF(AND(安値!H289&lt;安値!G289,安値!H289&lt;安値!F289,安値!H289&lt;安値!I289,安値!H289&lt;安値!J289),3,""))</f>
        <v/>
      </c>
      <c r="D289" s="500" t="str">
        <f>IF(終値!A289="","",IF(AND(安値!I289&lt;安値!H289,安値!I289&lt;安値!G289,安値!I289&lt;安値!J289,安値!I289&lt;安値!K289),4,""))</f>
        <v/>
      </c>
      <c r="E289" s="500" t="str">
        <f>IF(終値!A289="","",IF(AND(安値!J289&lt;安値!I289,安値!J289&lt;安値!H289,安値!J289&lt;安値!K289,安値!J289&lt;安値!L289),5,""))</f>
        <v/>
      </c>
      <c r="F289" s="500">
        <f>IF(終値!A289="","",IF(AND(安値!K289&lt;安値!J289,安値!K289&lt;安値!I289,安値!K289&lt;安値!L289,安値!K289&lt;安値!M289),6,""))</f>
        <v>6</v>
      </c>
      <c r="G289" s="500" t="str">
        <f>IF(終値!A289="","",IF(AND(安値!L289&lt;安値!K289,安値!L289&lt;安値!J289,安値!L289&lt;安値!M289,安値!L289&lt;安値!N289),7,""))</f>
        <v/>
      </c>
      <c r="H289" s="500" t="str">
        <f>IF(終値!A289="","",IF(AND(安値!M289&lt;安値!L289,安値!M289&lt;安値!K289,安値!M289&lt;安値!N289,安値!M289&lt;安値!O289),8,""))</f>
        <v/>
      </c>
      <c r="I289" s="500" t="str">
        <f>IF(終値!A289="","",IF(AND(安値!N289&lt;安値!M289,安値!N289&lt;安値!L289,安値!N289&lt;安値!O289,安値!N289&lt;安値!P289),9,""))</f>
        <v/>
      </c>
      <c r="J289" s="500" t="str">
        <f>IF(終値!A289="","",IF(AND(安値!O289&lt;安値!N289,安値!O289&lt;安値!M289,安値!O289&lt;安値!P289,安値!O289&lt;安値!Q289),10,""))</f>
        <v/>
      </c>
      <c r="K289" s="500" t="str">
        <f>IF(終値!A289="","",IF(AND(安値!P289&lt;安値!O289,安値!P289&lt;安値!N289,安値!P289&lt;安値!Q289,安値!P289&lt;安値!R289),11,""))</f>
        <v/>
      </c>
      <c r="L289" s="500" t="str">
        <f>IF(終値!A289="","",IF(AND(安値!Q289&lt;安値!P289,安値!Q289&lt;安値!O289,安値!Q289&lt;安値!R289,安値!Q289&lt;安値!S289),12,""))</f>
        <v/>
      </c>
      <c r="M289" s="500">
        <f>IF(終値!A289="","",IF(AND(安値!R289&lt;安値!Q289,安値!R289&lt;安値!P289,安値!R289&lt;安値!S289,安値!R289&lt;安値!T289),13,""))</f>
        <v>13</v>
      </c>
      <c r="N289" s="500" t="str">
        <f>IF(終値!A289="","",IF(AND(安値!S289&lt;安値!R289,安値!S289&lt;安値!Q289,安値!S289&lt;安値!T289,安値!S289&lt;安値!U289),14,""))</f>
        <v/>
      </c>
      <c r="O289" s="500" t="str">
        <f>IF(終値!A289="","",IF(AND(安値!T289&lt;安値!S289,安値!T289&lt;安値!R289,安値!T289&lt;安値!U289,安値!T289&lt;安値!V289),15,""))</f>
        <v/>
      </c>
      <c r="P289" s="500">
        <f>IF(終値!A289="","",IF(AND(安値!U289&lt;安値!T289,安値!U289&lt;安値!S289,安値!U289&lt;安値!V289,安値!U289&lt;安値!W289),16,""))</f>
        <v>16</v>
      </c>
      <c r="Q289" s="500" t="str">
        <f>IF(終値!A289="","",IF(AND(安値!V289&lt;安値!U289,安値!V289&lt;安値!T289,安値!V289&lt;安値!W289,安値!V289&lt;安値!X289),17,""))</f>
        <v/>
      </c>
      <c r="R289" s="500" t="str">
        <f>IF(終値!A289="","",IF(AND(安値!W289&lt;安値!V289,安値!W289&lt;安値!U289,安値!W289&lt;安値!X289,安値!W289&lt;安値!Y289),18,""))</f>
        <v/>
      </c>
      <c r="S289" s="500" t="str">
        <f>IF(終値!A289="","",IF(AND(安値!X289&lt;安値!W289,安値!X289&lt;安値!V289,安値!X289&lt;安値!Y289,安値!X289&lt;安値!Z289),19,""))</f>
        <v/>
      </c>
      <c r="T289" s="500" t="str">
        <f>IF(終値!A289="","",IF(AND(安値!Y289&lt;安値!X289,安値!Y289&lt;安値!W289,安値!Y289&lt;安値!Z289,安値!Y289&lt;安値!AA289),20,""))</f>
        <v/>
      </c>
      <c r="U289" s="500" t="str">
        <f>IF(終値!A289="","",IF(AND(安値!Z289&lt;安値!Y289,安値!Z289&lt;安値!X289,安値!Z289&lt;安値!AA289,安値!Z289&lt;安値!AB289),21,""))</f>
        <v/>
      </c>
      <c r="V289" s="500" t="str">
        <f>IF(終値!A289="","",IF(AND(安値!AA289&lt;安値!Z289,安値!AA289&lt;安値!Y289,安値!AA289&lt;安値!AB289,安値!AA289&lt;安値!AC289),22,""))</f>
        <v/>
      </c>
      <c r="W289" s="500" t="str">
        <f>IF(終値!A289="","",IF(AND(安値!AB289&lt;安値!AA289,安値!AB289&lt;安値!Z289,安値!AB289&lt;安値!AC289,安値!AB289&lt;安値!AD289),23,""))</f>
        <v/>
      </c>
      <c r="X289" s="500" t="str">
        <f>IF(終値!A289="","",IF(AND(安値!AC289&lt;安値!AB289,安値!AC289&lt;安値!AA289,安値!AC289&lt;安値!AD289,安値!AC289&lt;安値!AE289),24,""))</f>
        <v/>
      </c>
      <c r="Y289" s="500" t="str">
        <f>IF(終値!A289="","",IF(AND(安値!AD289&lt;安値!AC289,安値!AD289&lt;安値!AB289,安値!AD289&lt;安値!AE289,安値!AD289&lt;安値!AF289),25,""))</f>
        <v/>
      </c>
      <c r="Z289" s="500" t="str">
        <f>IF(終値!A289="","",IF(AND(安値!AE289&lt;安値!AD289,安値!AE289&lt;安値!AC289,安値!AE289&lt;安値!AF289,安値!AE289&lt;安値!AG289),26,""))</f>
        <v/>
      </c>
      <c r="AA289" s="500">
        <f>IF(終値!A289="","",IF(AND(安値!AF289&lt;安値!AE289,安値!AF289&lt;安値!AD289,安値!AF289&lt;安値!AG289,安値!AF289&lt;安値!AH289),27,""))</f>
        <v>27</v>
      </c>
      <c r="AB289" s="500" t="str">
        <f>IF(終値!A289="","",IF(AND(安値!AG289&lt;安値!AF289,安値!AG289&lt;安値!AE289,安値!AG289&lt;安値!AH289,安値!AG289&lt;安値!AI289),28,""))</f>
        <v/>
      </c>
      <c r="AC289" s="500" t="str">
        <f>IF(終値!A289="","",IF(AND(高値!G289&gt;高値!F289,高値!G289&gt;高値!E289,高値!G289&gt;高値!H289,高値!G289&gt;高値!I289),2,""))</f>
        <v/>
      </c>
      <c r="AD289" s="500" t="str">
        <f>IF(終値!A289="","",IF(AND(高値!H289&gt;高値!G289,高値!H289&gt;高値!F289,高値!H289&gt;高値!I289,高値!H289&gt;高値!J289),3,""))</f>
        <v/>
      </c>
      <c r="AE289" s="500" t="str">
        <f>IF(終値!A289="","",IF(AND(高値!I289&gt;高値!H289,高値!I289&gt;高値!G289,高値!I289&gt;高値!J289,高値!I289&gt;高値!K289),4,""))</f>
        <v/>
      </c>
      <c r="AF289" s="500" t="str">
        <f>IF(終値!A289="","",IF(AND(高値!J289&gt;高値!I289,高値!J289&gt;高値!H289,高値!J289&gt;高値!K289,高値!J289&gt;高値!L289),5,""))</f>
        <v/>
      </c>
      <c r="AG289" s="500" t="str">
        <f>IF(終値!A289="","",IF(AND(高値!K289&gt;高値!J289,高値!K289&gt;高値!I289,高値!K289&gt;高値!L289,高値!K289&gt;高値!M289),6,""))</f>
        <v/>
      </c>
      <c r="AH289" s="500" t="str">
        <f>IF(終値!A289="","",IF(AND(高値!L289&gt;高値!K289,高値!L289&gt;高値!J289,高値!L289&gt;高値!M289,高値!L289&gt;高値!N289),7,""))</f>
        <v/>
      </c>
      <c r="AI289" s="500" t="str">
        <f>IF(終値!A289="","",IF(AND(高値!M289&gt;高値!L289,高値!M289&gt;高値!K289,高値!M289&gt;高値!N289,高値!M289&gt;高値!O289),8,""))</f>
        <v/>
      </c>
      <c r="AJ289" s="500" t="str">
        <f>IF(終値!A289="","",IF(AND(高値!N289&gt;高値!M289,高値!N289&gt;高値!L289,高値!N289&gt;高値!O289,高値!N289&gt;高値!P289),9,""))</f>
        <v/>
      </c>
      <c r="AK289" s="500" t="str">
        <f>IF(終値!A289="","",IF(AND(高値!O289&gt;高値!N289,高値!O289&gt;高値!M289,高値!O289&gt;高値!P289,高値!O289&gt;高値!Q289),10,""))</f>
        <v/>
      </c>
      <c r="AL289" s="500">
        <f>IF(終値!A289="","",IF(AND(高値!P289&gt;高値!O289,高値!P289&gt;高値!N289,高値!P289&gt;高値!Q289,高値!P289&gt;高値!R289),11,""))</f>
        <v>11</v>
      </c>
      <c r="AM289" s="500" t="str">
        <f>IF(終値!A289="","",IF(AND(高値!Q289&gt;高値!P289,高値!Q289&gt;高値!O289,高値!Q289&gt;高値!R289,高値!Q289&gt;高値!S289),12,""))</f>
        <v/>
      </c>
      <c r="AN289" s="500" t="str">
        <f>IF(終値!A289="","",IF(AND(高値!R289&gt;高値!Q289,高値!R289&gt;高値!P289,高値!R289&gt;高値!S289,高値!R289&gt;高値!T289),13,""))</f>
        <v/>
      </c>
      <c r="AO289" s="500" t="str">
        <f>IF(終値!A289="","",IF(AND(高値!S289&gt;高値!R289,高値!S289&gt;高値!Q289,高値!S289&gt;高値!T289,高値!S289&gt;高値!U289),14,""))</f>
        <v/>
      </c>
      <c r="AP289" s="500" t="str">
        <f>IF(終値!A289="","",IF(AND(高値!T289&gt;高値!S289,高値!T289&gt;高値!R289,高値!T289&gt;高値!U289,高値!T289&gt;高値!V289),15,""))</f>
        <v/>
      </c>
      <c r="AQ289" s="500" t="str">
        <f>IF(終値!A289="","",IF(AND(高値!U289&gt;高値!T289,高値!U289&gt;高値!S289,高値!U289&gt;高値!V289,高値!U289&gt;高値!W289),16,""))</f>
        <v/>
      </c>
      <c r="AR289" s="500" t="str">
        <f>IF(終値!A289="","",IF(AND(高値!V289&gt;高値!U289,高値!V289&gt;高値!T289,高値!V289&gt;高値!W289,高値!V289&gt;高値!X289),17,""))</f>
        <v/>
      </c>
      <c r="AS289" s="500" t="str">
        <f>IF(終値!A289="","",IF(AND(高値!W289&gt;高値!V289,高値!W289&gt;高値!U289,高値!W289&gt;高値!X289,高値!W289&gt;高値!Y289),18,""))</f>
        <v/>
      </c>
      <c r="AT289" s="500" t="str">
        <f>IF(終値!A289="","",IF(AND(高値!X289&gt;高値!W289,高値!X289&gt;高値!V289,高値!X289&gt;高値!Y289,高値!X289&gt;高値!Z289),19,""))</f>
        <v/>
      </c>
      <c r="AU289" s="500" t="str">
        <f>IF(終値!A289="","",IF(AND(高値!Y289&gt;高値!X289,高値!Y289&gt;高値!W289,高値!Y289&gt;高値!Z289,高値!Y289&gt;高値!AA289),20,""))</f>
        <v/>
      </c>
      <c r="AV289" s="500" t="str">
        <f>IF(終値!A289="","",IF(AND(高値!Z289&gt;高値!Y289,高値!Z289&gt;高値!X289,高値!Z289&gt;高値!AA289,高値!Z289&gt;高値!AB289),21,""))</f>
        <v/>
      </c>
      <c r="AW289" s="500">
        <f>IF(終値!A289="","",IF(AND(高値!AA289&gt;高値!Z289,高値!AA289&gt;高値!Y289,高値!AA289&gt;高値!AB289,高値!AA289&gt;高値!AC289),22,""))</f>
        <v>22</v>
      </c>
      <c r="AX289" s="500" t="str">
        <f>IF(終値!A289="","",IF(AND(高値!AB289&gt;高値!AA289,高値!AB289&gt;高値!Z289,高値!AB289&gt;高値!AC289,高値!AB289&gt;高値!AD289),23,""))</f>
        <v/>
      </c>
      <c r="AY289" s="500" t="str">
        <f>IF(終値!A289="","",IF(AND(高値!AC289&gt;高値!AB289,高値!AC289&gt;高値!AA289,高値!AC289&gt;高値!AD289,高値!AC289&gt;高値!AE289),24,""))</f>
        <v/>
      </c>
      <c r="AZ289" s="500" t="str">
        <f>IF(終値!A289="","",IF(AND(高値!AD289&gt;高値!AC289,高値!AD289&gt;高値!AB289,高値!AD289&gt;高値!AE289,高値!AD289&gt;高値!AF289),25,""))</f>
        <v/>
      </c>
      <c r="BA289" s="500" t="str">
        <f>IF(終値!A289="","",IF(AND(高値!AE289&gt;高値!AD289,高値!AE289&gt;高値!AC289,高値!AE289&gt;高値!AF289,高値!AE289&gt;高値!AG289),26,""))</f>
        <v/>
      </c>
      <c r="BB289" s="500" t="str">
        <f>IF(終値!A289="","",IF(AND(高値!AF289&gt;高値!AE289,高値!AF289&gt;高値!AD289,高値!AF289&gt;高値!AG289,高値!AF289&gt;高値!AH289),27,""))</f>
        <v/>
      </c>
      <c r="BC289" s="500" t="str">
        <f>IF(終値!A289="","",IF(AND(高値!AG289&gt;高値!AF289,高値!AG289&gt;高値!AE289,高値!AG289&gt;高値!AH289,高値!AG289&gt;高値!AI289),28,""))</f>
        <v/>
      </c>
      <c r="BD289" s="500">
        <f t="shared" si="24"/>
        <v>4</v>
      </c>
      <c r="BE289" s="500">
        <f t="shared" si="25"/>
        <v>6</v>
      </c>
      <c r="BF289" s="500">
        <f t="shared" si="26"/>
        <v>13</v>
      </c>
      <c r="BG289" s="500">
        <f>IF($BE289="","",INDEX(安値!$E289:$CZ289,1,$BE289+1))</f>
        <v>2369</v>
      </c>
      <c r="BH289" s="500">
        <f>IF($BF289="","",INDEX(安値!$E289:$CZ289,1,$BF289+1))</f>
        <v>2556</v>
      </c>
      <c r="BI289" s="500">
        <f>IF($BF289="","",MAX(INDEX(高値!$E289:$CZ289,1,$BE289+1):INDEX(高値!$E289:$CZ289,1,$BF289+1)))</f>
        <v>3060</v>
      </c>
      <c r="BJ289" s="500">
        <f>IF($BF289="","",AVERAGE(INDEX(終値!$E289:$CZ289,1,$BF289+1):INDEX(終値!$E289:$CZ289,1,$BF289+20))-2*STDEVP(INDEX(終値!$E289:$CZ289,1,$BF289+1):INDEX(終値!$E289:$CZ289,1,$BF289+20)))</f>
        <v>2620.9875942296339</v>
      </c>
      <c r="BK289" s="500">
        <f>IF($BE289="","",AVERAGE(INDEX(終値!$E289:$CZ289,1,$BE289+1):INDEX(終値!$E289:$CZ289,1,$BE289+20))-2*STDEVP(INDEX(終値!$E289:$CZ289,1,$BE289+1):INDEX(終値!$E289:$CZ289,1,$BE289+20)))</f>
        <v>2420.8570861621788</v>
      </c>
      <c r="BL289" s="500">
        <f t="shared" si="27"/>
        <v>2</v>
      </c>
      <c r="BM289" s="500">
        <f t="shared" si="28"/>
        <v>11</v>
      </c>
      <c r="BN289" s="500">
        <f t="shared" si="29"/>
        <v>22</v>
      </c>
      <c r="BO289" s="500">
        <f>IF($BM289="","",INDEX(高値!$E289:$CZ289,1,$BM289+1))</f>
        <v>3060</v>
      </c>
      <c r="BP289" s="500">
        <f>IF($BN289="","",INDEX(高値!$E289:$CZ289,1,$BN289+1))</f>
        <v>3610</v>
      </c>
      <c r="BQ289" s="500">
        <f>IF($BN289="","",MIN(INDEX(安値!$E289:$CZ289,1,$BM289+1):INDEX(安値!$E289:$CZ289,1,$BN289+1)))</f>
        <v>2556</v>
      </c>
      <c r="BR289" s="500">
        <f>IF($BN289="","",AVERAGE(INDEX(終値!$E289:$CZ289,1,$BN289+1):INDEX(終値!$E289:$CZ289,1,$BN289+20))+2*STDEVP(INDEX(終値!$E289:$CZ289,1,$BN289+1):INDEX(終値!$E289:$CZ289,1,$BN289+20)))</f>
        <v>4216.8655196605878</v>
      </c>
      <c r="BS289" s="500">
        <f>IF($BM289="","",AVERAGE(INDEX(終値!$E289:$CZ289,1,$BM289+1):INDEX(終値!$E289:$CZ289,1,$BM289+20))+2*STDEVP(INDEX(終値!$E289:$CZ289,1,$BM289+1):INDEX(終値!$E289:$CZ289,1,$BM289+20)))</f>
        <v>3996.3650046333341</v>
      </c>
      <c r="BT289" s="497" t="str">
        <f>IFERROR(IF(AND($BD289&gt;=2,ABS($BG289-$BH289)/$BH289&lt;=BB設定!$B$12,$BI289&gt;=MAX($BH289,$BG289)*(1+BB設定!$B$13),終値!E289&gt;$BG289),IF(OR(終値!E289&gt;=$BI289,AND($BH289&lt;$BJ289,$BG289&gt;=$BK289)),"二番底W▲","二番底W形成"),IF(AND($BL289&gt;=2,ABS($BO289-$BP289)/$BP289&lt;=BB設定!$B$12,$BQ289&lt;=MIN($BP289,$BO289)*(1-BB設定!$B$13),終値!E289&lt;$BO289),IF(OR(終値!E289&lt;=$BQ289,AND($BP289&gt;$BR289,$BO289&lt;=$BS289)),"二番天井M▼","二番天井M形成"),"－")),"－")</f>
        <v>－</v>
      </c>
    </row>
    <row r="290" spans="2:72">
      <c r="B290" s="500" t="str">
        <f>IF(終値!A290="","",IF(AND(安値!G290&lt;安値!F290,安値!G290&lt;安値!E290,安値!G290&lt;安値!H290,安値!G290&lt;安値!I290),2,""))</f>
        <v/>
      </c>
      <c r="C290" s="500">
        <f>IF(終値!A290="","",IF(AND(安値!H290&lt;安値!G290,安値!H290&lt;安値!F290,安値!H290&lt;安値!I290,安値!H290&lt;安値!J290),3,""))</f>
        <v>3</v>
      </c>
      <c r="D290" s="500" t="str">
        <f>IF(終値!A290="","",IF(AND(安値!I290&lt;安値!H290,安値!I290&lt;安値!G290,安値!I290&lt;安値!J290,安値!I290&lt;安値!K290),4,""))</f>
        <v/>
      </c>
      <c r="E290" s="500" t="str">
        <f>IF(終値!A290="","",IF(AND(安値!J290&lt;安値!I290,安値!J290&lt;安値!H290,安値!J290&lt;安値!K290,安値!J290&lt;安値!L290),5,""))</f>
        <v/>
      </c>
      <c r="F290" s="500">
        <f>IF(終値!A290="","",IF(AND(安値!K290&lt;安値!J290,安値!K290&lt;安値!I290,安値!K290&lt;安値!L290,安値!K290&lt;安値!M290),6,""))</f>
        <v>6</v>
      </c>
      <c r="G290" s="500" t="str">
        <f>IF(終値!A290="","",IF(AND(安値!L290&lt;安値!K290,安値!L290&lt;安値!J290,安値!L290&lt;安値!M290,安値!L290&lt;安値!N290),7,""))</f>
        <v/>
      </c>
      <c r="H290" s="500" t="str">
        <f>IF(終値!A290="","",IF(AND(安値!M290&lt;安値!L290,安値!M290&lt;安値!K290,安値!M290&lt;安値!N290,安値!M290&lt;安値!O290),8,""))</f>
        <v/>
      </c>
      <c r="I290" s="500" t="str">
        <f>IF(終値!A290="","",IF(AND(安値!N290&lt;安値!M290,安値!N290&lt;安値!L290,安値!N290&lt;安値!O290,安値!N290&lt;安値!P290),9,""))</f>
        <v/>
      </c>
      <c r="J290" s="500" t="str">
        <f>IF(終値!A290="","",IF(AND(安値!O290&lt;安値!N290,安値!O290&lt;安値!M290,安値!O290&lt;安値!P290,安値!O290&lt;安値!Q290),10,""))</f>
        <v/>
      </c>
      <c r="K290" s="500" t="str">
        <f>IF(終値!A290="","",IF(AND(安値!P290&lt;安値!O290,安値!P290&lt;安値!N290,安値!P290&lt;安値!Q290,安値!P290&lt;安値!R290),11,""))</f>
        <v/>
      </c>
      <c r="L290" s="500" t="str">
        <f>IF(終値!A290="","",IF(AND(安値!Q290&lt;安値!P290,安値!Q290&lt;安値!O290,安値!Q290&lt;安値!R290,安値!Q290&lt;安値!S290),12,""))</f>
        <v/>
      </c>
      <c r="M290" s="500">
        <f>IF(終値!A290="","",IF(AND(安値!R290&lt;安値!Q290,安値!R290&lt;安値!P290,安値!R290&lt;安値!S290,安値!R290&lt;安値!T290),13,""))</f>
        <v>13</v>
      </c>
      <c r="N290" s="500" t="str">
        <f>IF(終値!A290="","",IF(AND(安値!S290&lt;安値!R290,安値!S290&lt;安値!Q290,安値!S290&lt;安値!T290,安値!S290&lt;安値!U290),14,""))</f>
        <v/>
      </c>
      <c r="O290" s="500" t="str">
        <f>IF(終値!A290="","",IF(AND(安値!T290&lt;安値!S290,安値!T290&lt;安値!R290,安値!T290&lt;安値!U290,安値!T290&lt;安値!V290),15,""))</f>
        <v/>
      </c>
      <c r="P290" s="500">
        <f>IF(終値!A290="","",IF(AND(安値!U290&lt;安値!T290,安値!U290&lt;安値!S290,安値!U290&lt;安値!V290,安値!U290&lt;安値!W290),16,""))</f>
        <v>16</v>
      </c>
      <c r="Q290" s="500" t="str">
        <f>IF(終値!A290="","",IF(AND(安値!V290&lt;安値!U290,安値!V290&lt;安値!T290,安値!V290&lt;安値!W290,安値!V290&lt;安値!X290),17,""))</f>
        <v/>
      </c>
      <c r="R290" s="500" t="str">
        <f>IF(終値!A290="","",IF(AND(安値!W290&lt;安値!V290,安値!W290&lt;安値!U290,安値!W290&lt;安値!X290,安値!W290&lt;安値!Y290),18,""))</f>
        <v/>
      </c>
      <c r="S290" s="500" t="str">
        <f>IF(終値!A290="","",IF(AND(安値!X290&lt;安値!W290,安値!X290&lt;安値!V290,安値!X290&lt;安値!Y290,安値!X290&lt;安値!Z290),19,""))</f>
        <v/>
      </c>
      <c r="T290" s="500" t="str">
        <f>IF(終値!A290="","",IF(AND(安値!Y290&lt;安値!X290,安値!Y290&lt;安値!W290,安値!Y290&lt;安値!Z290,安値!Y290&lt;安値!AA290),20,""))</f>
        <v/>
      </c>
      <c r="U290" s="500" t="str">
        <f>IF(終値!A290="","",IF(AND(安値!Z290&lt;安値!Y290,安値!Z290&lt;安値!X290,安値!Z290&lt;安値!AA290,安値!Z290&lt;安値!AB290),21,""))</f>
        <v/>
      </c>
      <c r="V290" s="500" t="str">
        <f>IF(終値!A290="","",IF(AND(安値!AA290&lt;安値!Z290,安値!AA290&lt;安値!Y290,安値!AA290&lt;安値!AB290,安値!AA290&lt;安値!AC290),22,""))</f>
        <v/>
      </c>
      <c r="W290" s="500">
        <f>IF(終値!A290="","",IF(AND(安値!AB290&lt;安値!AA290,安値!AB290&lt;安値!Z290,安値!AB290&lt;安値!AC290,安値!AB290&lt;安値!AD290),23,""))</f>
        <v>23</v>
      </c>
      <c r="X290" s="500" t="str">
        <f>IF(終値!A290="","",IF(AND(安値!AC290&lt;安値!AB290,安値!AC290&lt;安値!AA290,安値!AC290&lt;安値!AD290,安値!AC290&lt;安値!AE290),24,""))</f>
        <v/>
      </c>
      <c r="Y290" s="500" t="str">
        <f>IF(終値!A290="","",IF(AND(安値!AD290&lt;安値!AC290,安値!AD290&lt;安値!AB290,安値!AD290&lt;安値!AE290,安値!AD290&lt;安値!AF290),25,""))</f>
        <v/>
      </c>
      <c r="Z290" s="500">
        <f>IF(終値!A290="","",IF(AND(安値!AE290&lt;安値!AD290,安値!AE290&lt;安値!AC290,安値!AE290&lt;安値!AF290,安値!AE290&lt;安値!AG290),26,""))</f>
        <v>26</v>
      </c>
      <c r="AA290" s="500" t="str">
        <f>IF(終値!A290="","",IF(AND(安値!AF290&lt;安値!AE290,安値!AF290&lt;安値!AD290,安値!AF290&lt;安値!AG290,安値!AF290&lt;安値!AH290),27,""))</f>
        <v/>
      </c>
      <c r="AB290" s="500" t="str">
        <f>IF(終値!A290="","",IF(AND(安値!AG290&lt;安値!AF290,安値!AG290&lt;安値!AE290,安値!AG290&lt;安値!AH290,安値!AG290&lt;安値!AI290),28,""))</f>
        <v/>
      </c>
      <c r="AC290" s="500" t="str">
        <f>IF(終値!A290="","",IF(AND(高値!G290&gt;高値!F290,高値!G290&gt;高値!E290,高値!G290&gt;高値!H290,高値!G290&gt;高値!I290),2,""))</f>
        <v/>
      </c>
      <c r="AD290" s="500" t="str">
        <f>IF(終値!A290="","",IF(AND(高値!H290&gt;高値!G290,高値!H290&gt;高値!F290,高値!H290&gt;高値!I290,高値!H290&gt;高値!J290),3,""))</f>
        <v/>
      </c>
      <c r="AE290" s="500">
        <f>IF(終値!A290="","",IF(AND(高値!I290&gt;高値!H290,高値!I290&gt;高値!G290,高値!I290&gt;高値!J290,高値!I290&gt;高値!K290),4,""))</f>
        <v>4</v>
      </c>
      <c r="AF290" s="500" t="str">
        <f>IF(終値!A290="","",IF(AND(高値!J290&gt;高値!I290,高値!J290&gt;高値!H290,高値!J290&gt;高値!K290,高値!J290&gt;高値!L290),5,""))</f>
        <v/>
      </c>
      <c r="AG290" s="500" t="str">
        <f>IF(終値!A290="","",IF(AND(高値!K290&gt;高値!J290,高値!K290&gt;高値!I290,高値!K290&gt;高値!L290,高値!K290&gt;高値!M290),6,""))</f>
        <v/>
      </c>
      <c r="AH290" s="500" t="str">
        <f>IF(終値!A290="","",IF(AND(高値!L290&gt;高値!K290,高値!L290&gt;高値!J290,高値!L290&gt;高値!M290,高値!L290&gt;高値!N290),7,""))</f>
        <v/>
      </c>
      <c r="AI290" s="500">
        <f>IF(終値!A290="","",IF(AND(高値!M290&gt;高値!L290,高値!M290&gt;高値!K290,高値!M290&gt;高値!N290,高値!M290&gt;高値!O290),8,""))</f>
        <v>8</v>
      </c>
      <c r="AJ290" s="500" t="str">
        <f>IF(終値!A290="","",IF(AND(高値!N290&gt;高値!M290,高値!N290&gt;高値!L290,高値!N290&gt;高値!O290,高値!N290&gt;高値!P290),9,""))</f>
        <v/>
      </c>
      <c r="AK290" s="500" t="str">
        <f>IF(終値!A290="","",IF(AND(高値!O290&gt;高値!N290,高値!O290&gt;高値!M290,高値!O290&gt;高値!P290,高値!O290&gt;高値!Q290),10,""))</f>
        <v/>
      </c>
      <c r="AL290" s="500">
        <f>IF(終値!A290="","",IF(AND(高値!P290&gt;高値!O290,高値!P290&gt;高値!N290,高値!P290&gt;高値!Q290,高値!P290&gt;高値!R290),11,""))</f>
        <v>11</v>
      </c>
      <c r="AM290" s="500" t="str">
        <f>IF(終値!A290="","",IF(AND(高値!Q290&gt;高値!P290,高値!Q290&gt;高値!O290,高値!Q290&gt;高値!R290,高値!Q290&gt;高値!S290),12,""))</f>
        <v/>
      </c>
      <c r="AN290" s="500" t="str">
        <f>IF(終値!A290="","",IF(AND(高値!R290&gt;高値!Q290,高値!R290&gt;高値!P290,高値!R290&gt;高値!S290,高値!R290&gt;高値!T290),13,""))</f>
        <v/>
      </c>
      <c r="AO290" s="500" t="str">
        <f>IF(終値!A290="","",IF(AND(高値!S290&gt;高値!R290,高値!S290&gt;高値!Q290,高値!S290&gt;高値!T290,高値!S290&gt;高値!U290),14,""))</f>
        <v/>
      </c>
      <c r="AP290" s="500" t="str">
        <f>IF(終値!A290="","",IF(AND(高値!T290&gt;高値!S290,高値!T290&gt;高値!R290,高値!T290&gt;高値!U290,高値!T290&gt;高値!V290),15,""))</f>
        <v/>
      </c>
      <c r="AQ290" s="500" t="str">
        <f>IF(終値!A290="","",IF(AND(高値!U290&gt;高値!T290,高値!U290&gt;高値!S290,高値!U290&gt;高値!V290,高値!U290&gt;高値!W290),16,""))</f>
        <v/>
      </c>
      <c r="AR290" s="500" t="str">
        <f>IF(終値!A290="","",IF(AND(高値!V290&gt;高値!U290,高値!V290&gt;高値!T290,高値!V290&gt;高値!W290,高値!V290&gt;高値!X290),17,""))</f>
        <v/>
      </c>
      <c r="AS290" s="500" t="str">
        <f>IF(終値!A290="","",IF(AND(高値!W290&gt;高値!V290,高値!W290&gt;高値!U290,高値!W290&gt;高値!X290,高値!W290&gt;高値!Y290),18,""))</f>
        <v/>
      </c>
      <c r="AT290" s="500" t="str">
        <f>IF(終値!A290="","",IF(AND(高値!X290&gt;高値!W290,高値!X290&gt;高値!V290,高値!X290&gt;高値!Y290,高値!X290&gt;高値!Z290),19,""))</f>
        <v/>
      </c>
      <c r="AU290" s="500" t="str">
        <f>IF(終値!A290="","",IF(AND(高値!Y290&gt;高値!X290,高値!Y290&gt;高値!W290,高値!Y290&gt;高値!Z290,高値!Y290&gt;高値!AA290),20,""))</f>
        <v/>
      </c>
      <c r="AV290" s="500" t="str">
        <f>IF(終値!A290="","",IF(AND(高値!Z290&gt;高値!Y290,高値!Z290&gt;高値!X290,高値!Z290&gt;高値!AA290,高値!Z290&gt;高値!AB290),21,""))</f>
        <v/>
      </c>
      <c r="AW290" s="500">
        <f>IF(終値!A290="","",IF(AND(高値!AA290&gt;高値!Z290,高値!AA290&gt;高値!Y290,高値!AA290&gt;高値!AB290,高値!AA290&gt;高値!AC290),22,""))</f>
        <v>22</v>
      </c>
      <c r="AX290" s="500" t="str">
        <f>IF(終値!A290="","",IF(AND(高値!AB290&gt;高値!AA290,高値!AB290&gt;高値!Z290,高値!AB290&gt;高値!AC290,高値!AB290&gt;高値!AD290),23,""))</f>
        <v/>
      </c>
      <c r="AY290" s="500" t="str">
        <f>IF(終値!A290="","",IF(AND(高値!AC290&gt;高値!AB290,高値!AC290&gt;高値!AA290,高値!AC290&gt;高値!AD290,高値!AC290&gt;高値!AE290),24,""))</f>
        <v/>
      </c>
      <c r="AZ290" s="500" t="str">
        <f>IF(終値!A290="","",IF(AND(高値!AD290&gt;高値!AC290,高値!AD290&gt;高値!AB290,高値!AD290&gt;高値!AE290,高値!AD290&gt;高値!AF290),25,""))</f>
        <v/>
      </c>
      <c r="BA290" s="500" t="str">
        <f>IF(終値!A290="","",IF(AND(高値!AE290&gt;高値!AD290,高値!AE290&gt;高値!AC290,高値!AE290&gt;高値!AF290,高値!AE290&gt;高値!AG290),26,""))</f>
        <v/>
      </c>
      <c r="BB290" s="500" t="str">
        <f>IF(終値!A290="","",IF(AND(高値!AF290&gt;高値!AE290,高値!AF290&gt;高値!AD290,高値!AF290&gt;高値!AG290,高値!AF290&gt;高値!AH290),27,""))</f>
        <v/>
      </c>
      <c r="BC290" s="500" t="str">
        <f>IF(終値!A290="","",IF(AND(高値!AG290&gt;高値!AF290,高値!AG290&gt;高値!AE290,高値!AG290&gt;高値!AH290,高値!AG290&gt;高値!AI290),28,""))</f>
        <v/>
      </c>
      <c r="BD290" s="500">
        <f t="shared" si="24"/>
        <v>6</v>
      </c>
      <c r="BE290" s="500">
        <f t="shared" si="25"/>
        <v>3</v>
      </c>
      <c r="BF290" s="500">
        <f t="shared" si="26"/>
        <v>6</v>
      </c>
      <c r="BG290" s="500">
        <f>IF($BE290="","",INDEX(安値!$E290:$CZ290,1,$BE290+1))</f>
        <v>652</v>
      </c>
      <c r="BH290" s="500">
        <f>IF($BF290="","",INDEX(安値!$E290:$CZ290,1,$BF290+1))</f>
        <v>659</v>
      </c>
      <c r="BI290" s="500">
        <f>IF($BF290="","",MAX(INDEX(高値!$E290:$CZ290,1,$BE290+1):INDEX(高値!$E290:$CZ290,1,$BF290+1)))</f>
        <v>694</v>
      </c>
      <c r="BJ290" s="500">
        <f>IF($BF290="","",AVERAGE(INDEX(終値!$E290:$CZ290,1,$BF290+1):INDEX(終値!$E290:$CZ290,1,$BF290+20))-2*STDEVP(INDEX(終値!$E290:$CZ290,1,$BF290+1):INDEX(終値!$E290:$CZ290,1,$BF290+20)))</f>
        <v>658.87639483412454</v>
      </c>
      <c r="BK290" s="500">
        <f>IF($BE290="","",AVERAGE(INDEX(終値!$E290:$CZ290,1,$BE290+1):INDEX(終値!$E290:$CZ290,1,$BE290+20))-2*STDEVP(INDEX(終値!$E290:$CZ290,1,$BE290+1):INDEX(終値!$E290:$CZ290,1,$BE290+20)))</f>
        <v>655.16443357987794</v>
      </c>
      <c r="BL290" s="500">
        <f t="shared" si="27"/>
        <v>4</v>
      </c>
      <c r="BM290" s="500">
        <f t="shared" si="28"/>
        <v>4</v>
      </c>
      <c r="BN290" s="500">
        <f t="shared" si="29"/>
        <v>8</v>
      </c>
      <c r="BO290" s="500">
        <f>IF($BM290="","",INDEX(高値!$E290:$CZ290,1,$BM290+1))</f>
        <v>694</v>
      </c>
      <c r="BP290" s="500">
        <f>IF($BN290="","",INDEX(高値!$E290:$CZ290,1,$BN290+1))</f>
        <v>695</v>
      </c>
      <c r="BQ290" s="500">
        <f>IF($BN290="","",MIN(INDEX(安値!$E290:$CZ290,1,$BM290+1):INDEX(安値!$E290:$CZ290,1,$BN290+1)))</f>
        <v>659</v>
      </c>
      <c r="BR290" s="500">
        <f>IF($BN290="","",AVERAGE(INDEX(終値!$E290:$CZ290,1,$BN290+1):INDEX(終値!$E290:$CZ290,1,$BN290+20))+2*STDEVP(INDEX(終値!$E290:$CZ290,1,$BN290+1):INDEX(終値!$E290:$CZ290,1,$BN290+20)))</f>
        <v>708.0788111579252</v>
      </c>
      <c r="BS290" s="500">
        <f>IF($BM290="","",AVERAGE(INDEX(終値!$E290:$CZ290,1,$BM290+1):INDEX(終値!$E290:$CZ290,1,$BM290+20))+2*STDEVP(INDEX(終値!$E290:$CZ290,1,$BM290+1):INDEX(終値!$E290:$CZ290,1,$BM290+20)))</f>
        <v>702.6169362729064</v>
      </c>
      <c r="BT290" s="497" t="str">
        <f>IFERROR(IF(AND($BD290&gt;=2,ABS($BG290-$BH290)/$BH290&lt;=BB設定!$B$12,$BI290&gt;=MAX($BH290,$BG290)*(1+BB設定!$B$13),終値!E290&gt;$BG290),IF(OR(終値!E290&gt;=$BI290,AND($BH290&lt;$BJ290,$BG290&gt;=$BK290)),"二番底W▲","二番底W形成"),IF(AND($BL290&gt;=2,ABS($BO290-$BP290)/$BP290&lt;=BB設定!$B$12,$BQ290&lt;=MIN($BP290,$BO290)*(1-BB設定!$B$13),終値!E290&lt;$BO290),IF(OR(終値!E290&lt;=$BQ290,AND($BP290&gt;$BR290,$BO290&lt;=$BS290)),"二番天井M▼","二番天井M形成"),"－")),"－")</f>
        <v>二番底W形成</v>
      </c>
    </row>
    <row r="291" spans="2:72">
      <c r="B291" s="500" t="str">
        <f>IF(終値!A291="","",IF(AND(安値!G291&lt;安値!F291,安値!G291&lt;安値!E291,安値!G291&lt;安値!H291,安値!G291&lt;安値!I291),2,""))</f>
        <v/>
      </c>
      <c r="C291" s="500" t="str">
        <f>IF(終値!A291="","",IF(AND(安値!H291&lt;安値!G291,安値!H291&lt;安値!F291,安値!H291&lt;安値!I291,安値!H291&lt;安値!J291),3,""))</f>
        <v/>
      </c>
      <c r="D291" s="500" t="str">
        <f>IF(終値!A291="","",IF(AND(安値!I291&lt;安値!H291,安値!I291&lt;安値!G291,安値!I291&lt;安値!J291,安値!I291&lt;安値!K291),4,""))</f>
        <v/>
      </c>
      <c r="E291" s="500" t="str">
        <f>IF(終値!A291="","",IF(AND(安値!J291&lt;安値!I291,安値!J291&lt;安値!H291,安値!J291&lt;安値!K291,安値!J291&lt;安値!L291),5,""))</f>
        <v/>
      </c>
      <c r="F291" s="500" t="str">
        <f>IF(終値!A291="","",IF(AND(安値!K291&lt;安値!J291,安値!K291&lt;安値!I291,安値!K291&lt;安値!L291,安値!K291&lt;安値!M291),6,""))</f>
        <v/>
      </c>
      <c r="G291" s="500" t="str">
        <f>IF(終値!A291="","",IF(AND(安値!L291&lt;安値!K291,安値!L291&lt;安値!J291,安値!L291&lt;安値!M291,安値!L291&lt;安値!N291),7,""))</f>
        <v/>
      </c>
      <c r="H291" s="500">
        <f>IF(終値!A291="","",IF(AND(安値!M291&lt;安値!L291,安値!M291&lt;安値!K291,安値!M291&lt;安値!N291,安値!M291&lt;安値!O291),8,""))</f>
        <v>8</v>
      </c>
      <c r="I291" s="500" t="str">
        <f>IF(終値!A291="","",IF(AND(安値!N291&lt;安値!M291,安値!N291&lt;安値!L291,安値!N291&lt;安値!O291,安値!N291&lt;安値!P291),9,""))</f>
        <v/>
      </c>
      <c r="J291" s="500" t="str">
        <f>IF(終値!A291="","",IF(AND(安値!O291&lt;安値!N291,安値!O291&lt;安値!M291,安値!O291&lt;安値!P291,安値!O291&lt;安値!Q291),10,""))</f>
        <v/>
      </c>
      <c r="K291" s="500" t="str">
        <f>IF(終値!A291="","",IF(AND(安値!P291&lt;安値!O291,安値!P291&lt;安値!N291,安値!P291&lt;安値!Q291,安値!P291&lt;安値!R291),11,""))</f>
        <v/>
      </c>
      <c r="L291" s="500" t="str">
        <f>IF(終値!A291="","",IF(AND(安値!Q291&lt;安値!P291,安値!Q291&lt;安値!O291,安値!Q291&lt;安値!R291,安値!Q291&lt;安値!S291),12,""))</f>
        <v/>
      </c>
      <c r="M291" s="500">
        <f>IF(終値!A291="","",IF(AND(安値!R291&lt;安値!Q291,安値!R291&lt;安値!P291,安値!R291&lt;安値!S291,安値!R291&lt;安値!T291),13,""))</f>
        <v>13</v>
      </c>
      <c r="N291" s="500" t="str">
        <f>IF(終値!A291="","",IF(AND(安値!S291&lt;安値!R291,安値!S291&lt;安値!Q291,安値!S291&lt;安値!T291,安値!S291&lt;安値!U291),14,""))</f>
        <v/>
      </c>
      <c r="O291" s="500" t="str">
        <f>IF(終値!A291="","",IF(AND(安値!T291&lt;安値!S291,安値!T291&lt;安値!R291,安値!T291&lt;安値!U291,安値!T291&lt;安値!V291),15,""))</f>
        <v/>
      </c>
      <c r="P291" s="500" t="str">
        <f>IF(終値!A291="","",IF(AND(安値!U291&lt;安値!T291,安値!U291&lt;安値!S291,安値!U291&lt;安値!V291,安値!U291&lt;安値!W291),16,""))</f>
        <v/>
      </c>
      <c r="Q291" s="500">
        <f>IF(終値!A291="","",IF(AND(安値!V291&lt;安値!U291,安値!V291&lt;安値!T291,安値!V291&lt;安値!W291,安値!V291&lt;安値!X291),17,""))</f>
        <v>17</v>
      </c>
      <c r="R291" s="500" t="str">
        <f>IF(終値!A291="","",IF(AND(安値!W291&lt;安値!V291,安値!W291&lt;安値!U291,安値!W291&lt;安値!X291,安値!W291&lt;安値!Y291),18,""))</f>
        <v/>
      </c>
      <c r="S291" s="500" t="str">
        <f>IF(終値!A291="","",IF(AND(安値!X291&lt;安値!W291,安値!X291&lt;安値!V291,安値!X291&lt;安値!Y291,安値!X291&lt;安値!Z291),19,""))</f>
        <v/>
      </c>
      <c r="T291" s="500">
        <f>IF(終値!A291="","",IF(AND(安値!Y291&lt;安値!X291,安値!Y291&lt;安値!W291,安値!Y291&lt;安値!Z291,安値!Y291&lt;安値!AA291),20,""))</f>
        <v>20</v>
      </c>
      <c r="U291" s="500" t="str">
        <f>IF(終値!A291="","",IF(AND(安値!Z291&lt;安値!Y291,安値!Z291&lt;安値!X291,安値!Z291&lt;安値!AA291,安値!Z291&lt;安値!AB291),21,""))</f>
        <v/>
      </c>
      <c r="V291" s="500" t="str">
        <f>IF(終値!A291="","",IF(AND(安値!AA291&lt;安値!Z291,安値!AA291&lt;安値!Y291,安値!AA291&lt;安値!AB291,安値!AA291&lt;安値!AC291),22,""))</f>
        <v/>
      </c>
      <c r="W291" s="500" t="str">
        <f>IF(終値!A291="","",IF(AND(安値!AB291&lt;安値!AA291,安値!AB291&lt;安値!Z291,安値!AB291&lt;安値!AC291,安値!AB291&lt;安値!AD291),23,""))</f>
        <v/>
      </c>
      <c r="X291" s="500" t="str">
        <f>IF(終値!A291="","",IF(AND(安値!AC291&lt;安値!AB291,安値!AC291&lt;安値!AA291,安値!AC291&lt;安値!AD291,安値!AC291&lt;安値!AE291),24,""))</f>
        <v/>
      </c>
      <c r="Y291" s="500" t="str">
        <f>IF(終値!A291="","",IF(AND(安値!AD291&lt;安値!AC291,安値!AD291&lt;安値!AB291,安値!AD291&lt;安値!AE291,安値!AD291&lt;安値!AF291),25,""))</f>
        <v/>
      </c>
      <c r="Z291" s="500">
        <f>IF(終値!A291="","",IF(AND(安値!AE291&lt;安値!AD291,安値!AE291&lt;安値!AC291,安値!AE291&lt;安値!AF291,安値!AE291&lt;安値!AG291),26,""))</f>
        <v>26</v>
      </c>
      <c r="AA291" s="500" t="str">
        <f>IF(終値!A291="","",IF(AND(安値!AF291&lt;安値!AE291,安値!AF291&lt;安値!AD291,安値!AF291&lt;安値!AG291,安値!AF291&lt;安値!AH291),27,""))</f>
        <v/>
      </c>
      <c r="AB291" s="500" t="str">
        <f>IF(終値!A291="","",IF(AND(安値!AG291&lt;安値!AF291,安値!AG291&lt;安値!AE291,安値!AG291&lt;安値!AH291,安値!AG291&lt;安値!AI291),28,""))</f>
        <v/>
      </c>
      <c r="AC291" s="500" t="str">
        <f>IF(終値!A291="","",IF(AND(高値!G291&gt;高値!F291,高値!G291&gt;高値!E291,高値!G291&gt;高値!H291,高値!G291&gt;高値!I291),2,""))</f>
        <v/>
      </c>
      <c r="AD291" s="500" t="str">
        <f>IF(終値!A291="","",IF(AND(高値!H291&gt;高値!G291,高値!H291&gt;高値!F291,高値!H291&gt;高値!I291,高値!H291&gt;高値!J291),3,""))</f>
        <v/>
      </c>
      <c r="AE291" s="500">
        <f>IF(終値!A291="","",IF(AND(高値!I291&gt;高値!H291,高値!I291&gt;高値!G291,高値!I291&gt;高値!J291,高値!I291&gt;高値!K291),4,""))</f>
        <v>4</v>
      </c>
      <c r="AF291" s="500" t="str">
        <f>IF(終値!A291="","",IF(AND(高値!J291&gt;高値!I291,高値!J291&gt;高値!H291,高値!J291&gt;高値!K291,高値!J291&gt;高値!L291),5,""))</f>
        <v/>
      </c>
      <c r="AG291" s="500" t="str">
        <f>IF(終値!A291="","",IF(AND(高値!K291&gt;高値!J291,高値!K291&gt;高値!I291,高値!K291&gt;高値!L291,高値!K291&gt;高値!M291),6,""))</f>
        <v/>
      </c>
      <c r="AH291" s="500" t="str">
        <f>IF(終値!A291="","",IF(AND(高値!L291&gt;高値!K291,高値!L291&gt;高値!J291,高値!L291&gt;高値!M291,高値!L291&gt;高値!N291),7,""))</f>
        <v/>
      </c>
      <c r="AI291" s="500">
        <f>IF(終値!A291="","",IF(AND(高値!M291&gt;高値!L291,高値!M291&gt;高値!K291,高値!M291&gt;高値!N291,高値!M291&gt;高値!O291),8,""))</f>
        <v>8</v>
      </c>
      <c r="AJ291" s="500" t="str">
        <f>IF(終値!A291="","",IF(AND(高値!N291&gt;高値!M291,高値!N291&gt;高値!L291,高値!N291&gt;高値!O291,高値!N291&gt;高値!P291),9,""))</f>
        <v/>
      </c>
      <c r="AK291" s="500" t="str">
        <f>IF(終値!A291="","",IF(AND(高値!O291&gt;高値!N291,高値!O291&gt;高値!M291,高値!O291&gt;高値!P291,高値!O291&gt;高値!Q291),10,""))</f>
        <v/>
      </c>
      <c r="AL291" s="500">
        <f>IF(終値!A291="","",IF(AND(高値!P291&gt;高値!O291,高値!P291&gt;高値!N291,高値!P291&gt;高値!Q291,高値!P291&gt;高値!R291),11,""))</f>
        <v>11</v>
      </c>
      <c r="AM291" s="500" t="str">
        <f>IF(終値!A291="","",IF(AND(高値!Q291&gt;高値!P291,高値!Q291&gt;高値!O291,高値!Q291&gt;高値!R291,高値!Q291&gt;高値!S291),12,""))</f>
        <v/>
      </c>
      <c r="AN291" s="500" t="str">
        <f>IF(終値!A291="","",IF(AND(高値!R291&gt;高値!Q291,高値!R291&gt;高値!P291,高値!R291&gt;高値!S291,高値!R291&gt;高値!T291),13,""))</f>
        <v/>
      </c>
      <c r="AO291" s="500" t="str">
        <f>IF(終値!A291="","",IF(AND(高値!S291&gt;高値!R291,高値!S291&gt;高値!Q291,高値!S291&gt;高値!T291,高値!S291&gt;高値!U291),14,""))</f>
        <v/>
      </c>
      <c r="AP291" s="500" t="str">
        <f>IF(終値!A291="","",IF(AND(高値!T291&gt;高値!S291,高値!T291&gt;高値!R291,高値!T291&gt;高値!U291,高値!T291&gt;高値!V291),15,""))</f>
        <v/>
      </c>
      <c r="AQ291" s="500" t="str">
        <f>IF(終値!A291="","",IF(AND(高値!U291&gt;高値!T291,高値!U291&gt;高値!S291,高値!U291&gt;高値!V291,高値!U291&gt;高値!W291),16,""))</f>
        <v/>
      </c>
      <c r="AR291" s="500" t="str">
        <f>IF(終値!A291="","",IF(AND(高値!V291&gt;高値!U291,高値!V291&gt;高値!T291,高値!V291&gt;高値!W291,高値!V291&gt;高値!X291),17,""))</f>
        <v/>
      </c>
      <c r="AS291" s="500">
        <f>IF(終値!A291="","",IF(AND(高値!W291&gt;高値!V291,高値!W291&gt;高値!U291,高値!W291&gt;高値!X291,高値!W291&gt;高値!Y291),18,""))</f>
        <v>18</v>
      </c>
      <c r="AT291" s="500" t="str">
        <f>IF(終値!A291="","",IF(AND(高値!X291&gt;高値!W291,高値!X291&gt;高値!V291,高値!X291&gt;高値!Y291,高値!X291&gt;高値!Z291),19,""))</f>
        <v/>
      </c>
      <c r="AU291" s="500" t="str">
        <f>IF(終値!A291="","",IF(AND(高値!Y291&gt;高値!X291,高値!Y291&gt;高値!W291,高値!Y291&gt;高値!Z291,高値!Y291&gt;高値!AA291),20,""))</f>
        <v/>
      </c>
      <c r="AV291" s="500" t="str">
        <f>IF(終値!A291="","",IF(AND(高値!Z291&gt;高値!Y291,高値!Z291&gt;高値!X291,高値!Z291&gt;高値!AA291,高値!Z291&gt;高値!AB291),21,""))</f>
        <v/>
      </c>
      <c r="AW291" s="500" t="str">
        <f>IF(終値!A291="","",IF(AND(高値!AA291&gt;高値!Z291,高値!AA291&gt;高値!Y291,高値!AA291&gt;高値!AB291,高値!AA291&gt;高値!AC291),22,""))</f>
        <v/>
      </c>
      <c r="AX291" s="500" t="str">
        <f>IF(終値!A291="","",IF(AND(高値!AB291&gt;高値!AA291,高値!AB291&gt;高値!Z291,高値!AB291&gt;高値!AC291,高値!AB291&gt;高値!AD291),23,""))</f>
        <v/>
      </c>
      <c r="AY291" s="500" t="str">
        <f>IF(終値!A291="","",IF(AND(高値!AC291&gt;高値!AB291,高値!AC291&gt;高値!AA291,高値!AC291&gt;高値!AD291,高値!AC291&gt;高値!AE291),24,""))</f>
        <v/>
      </c>
      <c r="AZ291" s="500" t="str">
        <f>IF(終値!A291="","",IF(AND(高値!AD291&gt;高値!AC291,高値!AD291&gt;高値!AB291,高値!AD291&gt;高値!AE291,高値!AD291&gt;高値!AF291),25,""))</f>
        <v/>
      </c>
      <c r="BA291" s="500">
        <f>IF(終値!A291="","",IF(AND(高値!AE291&gt;高値!AD291,高値!AE291&gt;高値!AC291,高値!AE291&gt;高値!AF291,高値!AE291&gt;高値!AG291),26,""))</f>
        <v>26</v>
      </c>
      <c r="BB291" s="500" t="str">
        <f>IF(終値!A291="","",IF(AND(高値!AF291&gt;高値!AE291,高値!AF291&gt;高値!AD291,高値!AF291&gt;高値!AG291,高値!AF291&gt;高値!AH291),27,""))</f>
        <v/>
      </c>
      <c r="BC291" s="500" t="str">
        <f>IF(終値!A291="","",IF(AND(高値!AG291&gt;高値!AF291,高値!AG291&gt;高値!AE291,高値!AG291&gt;高値!AH291,高値!AG291&gt;高値!AI291),28,""))</f>
        <v/>
      </c>
      <c r="BD291" s="500">
        <f t="shared" si="24"/>
        <v>5</v>
      </c>
      <c r="BE291" s="500">
        <f t="shared" si="25"/>
        <v>8</v>
      </c>
      <c r="BF291" s="500">
        <f t="shared" si="26"/>
        <v>13</v>
      </c>
      <c r="BG291" s="500">
        <f>IF($BE291="","",INDEX(安値!$E291:$CZ291,1,$BE291+1))</f>
        <v>2903</v>
      </c>
      <c r="BH291" s="500">
        <f>IF($BF291="","",INDEX(安値!$E291:$CZ291,1,$BF291+1))</f>
        <v>2836</v>
      </c>
      <c r="BI291" s="500">
        <f>IF($BF291="","",MAX(INDEX(高値!$E291:$CZ291,1,$BE291+1):INDEX(高値!$E291:$CZ291,1,$BF291+1)))</f>
        <v>3055</v>
      </c>
      <c r="BJ291" s="500">
        <f>IF($BF291="","",AVERAGE(INDEX(終値!$E291:$CZ291,1,$BF291+1):INDEX(終値!$E291:$CZ291,1,$BF291+20))-2*STDEVP(INDEX(終値!$E291:$CZ291,1,$BF291+1):INDEX(終値!$E291:$CZ291,1,$BF291+20)))</f>
        <v>2904.0606323905122</v>
      </c>
      <c r="BK291" s="500">
        <f>IF($BE291="","",AVERAGE(INDEX(終値!$E291:$CZ291,1,$BE291+1):INDEX(終値!$E291:$CZ291,1,$BE291+20))-2*STDEVP(INDEX(終値!$E291:$CZ291,1,$BE291+1):INDEX(終値!$E291:$CZ291,1,$BE291+20)))</f>
        <v>2896.9160905146064</v>
      </c>
      <c r="BL291" s="500">
        <f t="shared" si="27"/>
        <v>5</v>
      </c>
      <c r="BM291" s="500">
        <f t="shared" si="28"/>
        <v>4</v>
      </c>
      <c r="BN291" s="500">
        <f t="shared" si="29"/>
        <v>8</v>
      </c>
      <c r="BO291" s="500">
        <f>IF($BM291="","",INDEX(高値!$E291:$CZ291,1,$BM291+1))</f>
        <v>3130</v>
      </c>
      <c r="BP291" s="500">
        <f>IF($BN291="","",INDEX(高値!$E291:$CZ291,1,$BN291+1))</f>
        <v>3045</v>
      </c>
      <c r="BQ291" s="500">
        <f>IF($BN291="","",MIN(INDEX(安値!$E291:$CZ291,1,$BM291+1):INDEX(安値!$E291:$CZ291,1,$BN291+1)))</f>
        <v>2903</v>
      </c>
      <c r="BR291" s="500">
        <f>IF($BN291="","",AVERAGE(INDEX(終値!$E291:$CZ291,1,$BN291+1):INDEX(終値!$E291:$CZ291,1,$BN291+20))+2*STDEVP(INDEX(終値!$E291:$CZ291,1,$BN291+1):INDEX(終値!$E291:$CZ291,1,$BN291+20)))</f>
        <v>3116.2839094853935</v>
      </c>
      <c r="BS291" s="500">
        <f>IF($BM291="","",AVERAGE(INDEX(終値!$E291:$CZ291,1,$BM291+1):INDEX(終値!$E291:$CZ291,1,$BM291+20))+2*STDEVP(INDEX(終値!$E291:$CZ291,1,$BM291+1):INDEX(終値!$E291:$CZ291,1,$BM291+20)))</f>
        <v>3098.4188306873361</v>
      </c>
      <c r="BT291" s="497" t="str">
        <f>IFERROR(IF(AND($BD291&gt;=2,ABS($BG291-$BH291)/$BH291&lt;=BB設定!$B$12,$BI291&gt;=MAX($BH291,$BG291)*(1+BB設定!$B$13),終値!E291&gt;$BG291),IF(OR(終値!E291&gt;=$BI291,AND($BH291&lt;$BJ291,$BG291&gt;=$BK291)),"二番底W▲","二番底W形成"),IF(AND($BL291&gt;=2,ABS($BO291-$BP291)/$BP291&lt;=BB設定!$B$12,$BQ291&lt;=MIN($BP291,$BO291)*(1-BB設定!$B$13),終値!E291&lt;$BO291),IF(OR(終値!E291&lt;=$BQ291,AND($BP291&gt;$BR291,$BO291&lt;=$BS291)),"二番天井M▼","二番天井M形成"),"－")),"－")</f>
        <v>二番底W▲</v>
      </c>
    </row>
    <row r="292" spans="2:72">
      <c r="B292" s="500" t="str">
        <f>IF(終値!A292="","",IF(AND(安値!G292&lt;安値!F292,安値!G292&lt;安値!E292,安値!G292&lt;安値!H292,安値!G292&lt;安値!I292),2,""))</f>
        <v/>
      </c>
      <c r="C292" s="500" t="str">
        <f>IF(終値!A292="","",IF(AND(安値!H292&lt;安値!G292,安値!H292&lt;安値!F292,安値!H292&lt;安値!I292,安値!H292&lt;安値!J292),3,""))</f>
        <v/>
      </c>
      <c r="D292" s="500" t="str">
        <f>IF(終値!A292="","",IF(AND(安値!I292&lt;安値!H292,安値!I292&lt;安値!G292,安値!I292&lt;安値!J292,安値!I292&lt;安値!K292),4,""))</f>
        <v/>
      </c>
      <c r="E292" s="500">
        <f>IF(終値!A292="","",IF(AND(安値!J292&lt;安値!I292,安値!J292&lt;安値!H292,安値!J292&lt;安値!K292,安値!J292&lt;安値!L292),5,""))</f>
        <v>5</v>
      </c>
      <c r="F292" s="500" t="str">
        <f>IF(終値!A292="","",IF(AND(安値!K292&lt;安値!J292,安値!K292&lt;安値!I292,安値!K292&lt;安値!L292,安値!K292&lt;安値!M292),6,""))</f>
        <v/>
      </c>
      <c r="G292" s="500" t="str">
        <f>IF(終値!A292="","",IF(AND(安値!L292&lt;安値!K292,安値!L292&lt;安値!J292,安値!L292&lt;安値!M292,安値!L292&lt;安値!N292),7,""))</f>
        <v/>
      </c>
      <c r="H292" s="500" t="str">
        <f>IF(終値!A292="","",IF(AND(安値!M292&lt;安値!L292,安値!M292&lt;安値!K292,安値!M292&lt;安値!N292,安値!M292&lt;安値!O292),8,""))</f>
        <v/>
      </c>
      <c r="I292" s="500" t="str">
        <f>IF(終値!A292="","",IF(AND(安値!N292&lt;安値!M292,安値!N292&lt;安値!L292,安値!N292&lt;安値!O292,安値!N292&lt;安値!P292),9,""))</f>
        <v/>
      </c>
      <c r="J292" s="500" t="str">
        <f>IF(終値!A292="","",IF(AND(安値!O292&lt;安値!N292,安値!O292&lt;安値!M292,安値!O292&lt;安値!P292,安値!O292&lt;安値!Q292),10,""))</f>
        <v/>
      </c>
      <c r="K292" s="500" t="str">
        <f>IF(終値!A292="","",IF(AND(安値!P292&lt;安値!O292,安値!P292&lt;安値!N292,安値!P292&lt;安値!Q292,安値!P292&lt;安値!R292),11,""))</f>
        <v/>
      </c>
      <c r="L292" s="500">
        <f>IF(終値!A292="","",IF(AND(安値!Q292&lt;安値!P292,安値!Q292&lt;安値!O292,安値!Q292&lt;安値!R292,安値!Q292&lt;安値!S292),12,""))</f>
        <v>12</v>
      </c>
      <c r="M292" s="500" t="str">
        <f>IF(終値!A292="","",IF(AND(安値!R292&lt;安値!Q292,安値!R292&lt;安値!P292,安値!R292&lt;安値!S292,安値!R292&lt;安値!T292),13,""))</f>
        <v/>
      </c>
      <c r="N292" s="500" t="str">
        <f>IF(終値!A292="","",IF(AND(安値!S292&lt;安値!R292,安値!S292&lt;安値!Q292,安値!S292&lt;安値!T292,安値!S292&lt;安値!U292),14,""))</f>
        <v/>
      </c>
      <c r="O292" s="500" t="str">
        <f>IF(終値!A292="","",IF(AND(安値!T292&lt;安値!S292,安値!T292&lt;安値!R292,安値!T292&lt;安値!U292,安値!T292&lt;安値!V292),15,""))</f>
        <v/>
      </c>
      <c r="P292" s="500" t="str">
        <f>IF(終値!A292="","",IF(AND(安値!U292&lt;安値!T292,安値!U292&lt;安値!S292,安値!U292&lt;安値!V292,安値!U292&lt;安値!W292),16,""))</f>
        <v/>
      </c>
      <c r="Q292" s="500">
        <f>IF(終値!A292="","",IF(AND(安値!V292&lt;安値!U292,安値!V292&lt;安値!T292,安値!V292&lt;安値!W292,安値!V292&lt;安値!X292),17,""))</f>
        <v>17</v>
      </c>
      <c r="R292" s="500" t="str">
        <f>IF(終値!A292="","",IF(AND(安値!W292&lt;安値!V292,安値!W292&lt;安値!U292,安値!W292&lt;安値!X292,安値!W292&lt;安値!Y292),18,""))</f>
        <v/>
      </c>
      <c r="S292" s="500" t="str">
        <f>IF(終値!A292="","",IF(AND(安値!X292&lt;安値!W292,安値!X292&lt;安値!V292,安値!X292&lt;安値!Y292,安値!X292&lt;安値!Z292),19,""))</f>
        <v/>
      </c>
      <c r="T292" s="500" t="str">
        <f>IF(終値!A292="","",IF(AND(安値!Y292&lt;安値!X292,安値!Y292&lt;安値!W292,安値!Y292&lt;安値!Z292,安値!Y292&lt;安値!AA292),20,""))</f>
        <v/>
      </c>
      <c r="U292" s="500" t="str">
        <f>IF(終値!A292="","",IF(AND(安値!Z292&lt;安値!Y292,安値!Z292&lt;安値!X292,安値!Z292&lt;安値!AA292,安値!Z292&lt;安値!AB292),21,""))</f>
        <v/>
      </c>
      <c r="V292" s="500" t="str">
        <f>IF(終値!A292="","",IF(AND(安値!AA292&lt;安値!Z292,安値!AA292&lt;安値!Y292,安値!AA292&lt;安値!AB292,安値!AA292&lt;安値!AC292),22,""))</f>
        <v/>
      </c>
      <c r="W292" s="500" t="str">
        <f>IF(終値!A292="","",IF(AND(安値!AB292&lt;安値!AA292,安値!AB292&lt;安値!Z292,安値!AB292&lt;安値!AC292,安値!AB292&lt;安値!AD292),23,""))</f>
        <v/>
      </c>
      <c r="X292" s="500" t="str">
        <f>IF(終値!A292="","",IF(AND(安値!AC292&lt;安値!AB292,安値!AC292&lt;安値!AA292,安値!AC292&lt;安値!AD292,安値!AC292&lt;安値!AE292),24,""))</f>
        <v/>
      </c>
      <c r="Y292" s="500" t="str">
        <f>IF(終値!A292="","",IF(AND(安値!AD292&lt;安値!AC292,安値!AD292&lt;安値!AB292,安値!AD292&lt;安値!AE292,安値!AD292&lt;安値!AF292),25,""))</f>
        <v/>
      </c>
      <c r="Z292" s="500" t="str">
        <f>IF(終値!A292="","",IF(AND(安値!AE292&lt;安値!AD292,安値!AE292&lt;安値!AC292,安値!AE292&lt;安値!AF292,安値!AE292&lt;安値!AG292),26,""))</f>
        <v/>
      </c>
      <c r="AA292" s="500" t="str">
        <f>IF(終値!A292="","",IF(AND(安値!AF292&lt;安値!AE292,安値!AF292&lt;安値!AD292,安値!AF292&lt;安値!AG292,安値!AF292&lt;安値!AH292),27,""))</f>
        <v/>
      </c>
      <c r="AB292" s="500">
        <f>IF(終値!A292="","",IF(AND(安値!AG292&lt;安値!AF292,安値!AG292&lt;安値!AE292,安値!AG292&lt;安値!AH292,安値!AG292&lt;安値!AI292),28,""))</f>
        <v>28</v>
      </c>
      <c r="AC292" s="500">
        <f>IF(終値!A292="","",IF(AND(高値!G292&gt;高値!F292,高値!G292&gt;高値!E292,高値!G292&gt;高値!H292,高値!G292&gt;高値!I292),2,""))</f>
        <v>2</v>
      </c>
      <c r="AD292" s="500" t="str">
        <f>IF(終値!A292="","",IF(AND(高値!H292&gt;高値!G292,高値!H292&gt;高値!F292,高値!H292&gt;高値!I292,高値!H292&gt;高値!J292),3,""))</f>
        <v/>
      </c>
      <c r="AE292" s="500" t="str">
        <f>IF(終値!A292="","",IF(AND(高値!I292&gt;高値!H292,高値!I292&gt;高値!G292,高値!I292&gt;高値!J292,高値!I292&gt;高値!K292),4,""))</f>
        <v/>
      </c>
      <c r="AF292" s="500" t="str">
        <f>IF(終値!A292="","",IF(AND(高値!J292&gt;高値!I292,高値!J292&gt;高値!H292,高値!J292&gt;高値!K292,高値!J292&gt;高値!L292),5,""))</f>
        <v/>
      </c>
      <c r="AG292" s="500" t="str">
        <f>IF(終値!A292="","",IF(AND(高値!K292&gt;高値!J292,高値!K292&gt;高値!I292,高値!K292&gt;高値!L292,高値!K292&gt;高値!M292),6,""))</f>
        <v/>
      </c>
      <c r="AH292" s="500" t="str">
        <f>IF(終値!A292="","",IF(AND(高値!L292&gt;高値!K292,高値!L292&gt;高値!J292,高値!L292&gt;高値!M292,高値!L292&gt;高値!N292),7,""))</f>
        <v/>
      </c>
      <c r="AI292" s="500" t="str">
        <f>IF(終値!A292="","",IF(AND(高値!M292&gt;高値!L292,高値!M292&gt;高値!K292,高値!M292&gt;高値!N292,高値!M292&gt;高値!O292),8,""))</f>
        <v/>
      </c>
      <c r="AJ292" s="500">
        <f>IF(終値!A292="","",IF(AND(高値!N292&gt;高値!M292,高値!N292&gt;高値!L292,高値!N292&gt;高値!O292,高値!N292&gt;高値!P292),9,""))</f>
        <v>9</v>
      </c>
      <c r="AK292" s="500" t="str">
        <f>IF(終値!A292="","",IF(AND(高値!O292&gt;高値!N292,高値!O292&gt;高値!M292,高値!O292&gt;高値!P292,高値!O292&gt;高値!Q292),10,""))</f>
        <v/>
      </c>
      <c r="AL292" s="500" t="str">
        <f>IF(終値!A292="","",IF(AND(高値!P292&gt;高値!O292,高値!P292&gt;高値!N292,高値!P292&gt;高値!Q292,高値!P292&gt;高値!R292),11,""))</f>
        <v/>
      </c>
      <c r="AM292" s="500" t="str">
        <f>IF(終値!A292="","",IF(AND(高値!Q292&gt;高値!P292,高値!Q292&gt;高値!O292,高値!Q292&gt;高値!R292,高値!Q292&gt;高値!S292),12,""))</f>
        <v/>
      </c>
      <c r="AN292" s="500" t="str">
        <f>IF(終値!A292="","",IF(AND(高値!R292&gt;高値!Q292,高値!R292&gt;高値!P292,高値!R292&gt;高値!S292,高値!R292&gt;高値!T292),13,""))</f>
        <v/>
      </c>
      <c r="AO292" s="500" t="str">
        <f>IF(終値!A292="","",IF(AND(高値!S292&gt;高値!R292,高値!S292&gt;高値!Q292,高値!S292&gt;高値!T292,高値!S292&gt;高値!U292),14,""))</f>
        <v/>
      </c>
      <c r="AP292" s="500">
        <f>IF(終値!A292="","",IF(AND(高値!T292&gt;高値!S292,高値!T292&gt;高値!R292,高値!T292&gt;高値!U292,高値!T292&gt;高値!V292),15,""))</f>
        <v>15</v>
      </c>
      <c r="AQ292" s="500" t="str">
        <f>IF(終値!A292="","",IF(AND(高値!U292&gt;高値!T292,高値!U292&gt;高値!S292,高値!U292&gt;高値!V292,高値!U292&gt;高値!W292),16,""))</f>
        <v/>
      </c>
      <c r="AR292" s="500" t="str">
        <f>IF(終値!A292="","",IF(AND(高値!V292&gt;高値!U292,高値!V292&gt;高値!T292,高値!V292&gt;高値!W292,高値!V292&gt;高値!X292),17,""))</f>
        <v/>
      </c>
      <c r="AS292" s="500" t="str">
        <f>IF(終値!A292="","",IF(AND(高値!W292&gt;高値!V292,高値!W292&gt;高値!U292,高値!W292&gt;高値!X292,高値!W292&gt;高値!Y292),18,""))</f>
        <v/>
      </c>
      <c r="AT292" s="500" t="str">
        <f>IF(終値!A292="","",IF(AND(高値!X292&gt;高値!W292,高値!X292&gt;高値!V292,高値!X292&gt;高値!Y292,高値!X292&gt;高値!Z292),19,""))</f>
        <v/>
      </c>
      <c r="AU292" s="500" t="str">
        <f>IF(終値!A292="","",IF(AND(高値!Y292&gt;高値!X292,高値!Y292&gt;高値!W292,高値!Y292&gt;高値!Z292,高値!Y292&gt;高値!AA292),20,""))</f>
        <v/>
      </c>
      <c r="AV292" s="500" t="str">
        <f>IF(終値!A292="","",IF(AND(高値!Z292&gt;高値!Y292,高値!Z292&gt;高値!X292,高値!Z292&gt;高値!AA292,高値!Z292&gt;高値!AB292),21,""))</f>
        <v/>
      </c>
      <c r="AW292" s="500">
        <f>IF(終値!A292="","",IF(AND(高値!AA292&gt;高値!Z292,高値!AA292&gt;高値!Y292,高値!AA292&gt;高値!AB292,高値!AA292&gt;高値!AC292),22,""))</f>
        <v>22</v>
      </c>
      <c r="AX292" s="500" t="str">
        <f>IF(終値!A292="","",IF(AND(高値!AB292&gt;高値!AA292,高値!AB292&gt;高値!Z292,高値!AB292&gt;高値!AC292,高値!AB292&gt;高値!AD292),23,""))</f>
        <v/>
      </c>
      <c r="AY292" s="500" t="str">
        <f>IF(終値!A292="","",IF(AND(高値!AC292&gt;高値!AB292,高値!AC292&gt;高値!AA292,高値!AC292&gt;高値!AD292,高値!AC292&gt;高値!AE292),24,""))</f>
        <v/>
      </c>
      <c r="AZ292" s="500" t="str">
        <f>IF(終値!A292="","",IF(AND(高値!AD292&gt;高値!AC292,高値!AD292&gt;高値!AB292,高値!AD292&gt;高値!AE292,高値!AD292&gt;高値!AF292),25,""))</f>
        <v/>
      </c>
      <c r="BA292" s="500">
        <f>IF(終値!A292="","",IF(AND(高値!AE292&gt;高値!AD292,高値!AE292&gt;高値!AC292,高値!AE292&gt;高値!AF292,高値!AE292&gt;高値!AG292),26,""))</f>
        <v>26</v>
      </c>
      <c r="BB292" s="500" t="str">
        <f>IF(終値!A292="","",IF(AND(高値!AF292&gt;高値!AE292,高値!AF292&gt;高値!AD292,高値!AF292&gt;高値!AG292,高値!AF292&gt;高値!AH292),27,""))</f>
        <v/>
      </c>
      <c r="BC292" s="500" t="str">
        <f>IF(終値!A292="","",IF(AND(高値!AG292&gt;高値!AF292,高値!AG292&gt;高値!AE292,高値!AG292&gt;高値!AH292,高値!AG292&gt;高値!AI292),28,""))</f>
        <v/>
      </c>
      <c r="BD292" s="500">
        <f t="shared" si="24"/>
        <v>4</v>
      </c>
      <c r="BE292" s="500">
        <f t="shared" si="25"/>
        <v>5</v>
      </c>
      <c r="BF292" s="500">
        <f t="shared" si="26"/>
        <v>12</v>
      </c>
      <c r="BG292" s="500">
        <f>IF($BE292="","",INDEX(安値!$E292:$CZ292,1,$BE292+1))</f>
        <v>1526</v>
      </c>
      <c r="BH292" s="500">
        <f>IF($BF292="","",INDEX(安値!$E292:$CZ292,1,$BF292+1))</f>
        <v>1576</v>
      </c>
      <c r="BI292" s="500">
        <f>IF($BF292="","",MAX(INDEX(高値!$E292:$CZ292,1,$BE292+1):INDEX(高値!$E292:$CZ292,1,$BF292+1)))</f>
        <v>1598</v>
      </c>
      <c r="BJ292" s="500">
        <f>IF($BF292="","",AVERAGE(INDEX(終値!$E292:$CZ292,1,$BF292+1):INDEX(終値!$E292:$CZ292,1,$BF292+20))-2*STDEVP(INDEX(終値!$E292:$CZ292,1,$BF292+1):INDEX(終値!$E292:$CZ292,1,$BF292+20)))</f>
        <v>1564.8530913135839</v>
      </c>
      <c r="BK292" s="500">
        <f>IF($BE292="","",AVERAGE(INDEX(終値!$E292:$CZ292,1,$BE292+1):INDEX(終値!$E292:$CZ292,1,$BE292+20))-2*STDEVP(INDEX(終値!$E292:$CZ292,1,$BE292+1):INDEX(終値!$E292:$CZ292,1,$BE292+20)))</f>
        <v>1563.9927396828257</v>
      </c>
      <c r="BL292" s="500">
        <f t="shared" si="27"/>
        <v>5</v>
      </c>
      <c r="BM292" s="500">
        <f t="shared" si="28"/>
        <v>2</v>
      </c>
      <c r="BN292" s="500">
        <f t="shared" si="29"/>
        <v>9</v>
      </c>
      <c r="BO292" s="500">
        <f>IF($BM292="","",INDEX(高値!$E292:$CZ292,1,$BM292+1))</f>
        <v>1580</v>
      </c>
      <c r="BP292" s="500">
        <f>IF($BN292="","",INDEX(高値!$E292:$CZ292,1,$BN292+1))</f>
        <v>1592</v>
      </c>
      <c r="BQ292" s="500">
        <f>IF($BN292="","",MIN(INDEX(安値!$E292:$CZ292,1,$BM292+1):INDEX(安値!$E292:$CZ292,1,$BN292+1)))</f>
        <v>1526</v>
      </c>
      <c r="BR292" s="500">
        <f>IF($BN292="","",AVERAGE(INDEX(終値!$E292:$CZ292,1,$BN292+1):INDEX(終値!$E292:$CZ292,1,$BN292+20))+2*STDEVP(INDEX(終値!$E292:$CZ292,1,$BN292+1):INDEX(終値!$E292:$CZ292,1,$BN292+20)))</f>
        <v>1610.8764119621012</v>
      </c>
      <c r="BS292" s="500">
        <f>IF($BM292="","",AVERAGE(INDEX(終値!$E292:$CZ292,1,$BM292+1):INDEX(終値!$E292:$CZ292,1,$BM292+20))+2*STDEVP(INDEX(終値!$E292:$CZ292,1,$BM292+1):INDEX(終値!$E292:$CZ292,1,$BM292+20)))</f>
        <v>1614.0889634171351</v>
      </c>
      <c r="BT292" s="497" t="str">
        <f>IFERROR(IF(AND($BD292&gt;=2,ABS($BG292-$BH292)/$BH292&lt;=BB設定!$B$12,$BI292&gt;=MAX($BH292,$BG292)*(1+BB設定!$B$13),終値!E292&gt;$BG292),IF(OR(終値!E292&gt;=$BI292,AND($BH292&lt;$BJ292,$BG292&gt;=$BK292)),"二番底W▲","二番底W形成"),IF(AND($BL292&gt;=2,ABS($BO292-$BP292)/$BP292&lt;=BB設定!$B$12,$BQ292&lt;=MIN($BP292,$BO292)*(1-BB設定!$B$13),終値!E292&lt;$BO292),IF(OR(終値!E292&lt;=$BQ292,AND($BP292&gt;$BR292,$BO292&lt;=$BS292)),"二番天井M▼","二番天井M形成"),"－")),"－")</f>
        <v>二番天井M形成</v>
      </c>
    </row>
    <row r="293" spans="2:72">
      <c r="B293" s="500" t="str">
        <f>IF(終値!A293="","",IF(AND(安値!G293&lt;安値!F293,安値!G293&lt;安値!E293,安値!G293&lt;安値!H293,安値!G293&lt;安値!I293),2,""))</f>
        <v/>
      </c>
      <c r="C293" s="500">
        <f>IF(終値!A293="","",IF(AND(安値!H293&lt;安値!G293,安値!H293&lt;安値!F293,安値!H293&lt;安値!I293,安値!H293&lt;安値!J293),3,""))</f>
        <v>3</v>
      </c>
      <c r="D293" s="500" t="str">
        <f>IF(終値!A293="","",IF(AND(安値!I293&lt;安値!H293,安値!I293&lt;安値!G293,安値!I293&lt;安値!J293,安値!I293&lt;安値!K293),4,""))</f>
        <v/>
      </c>
      <c r="E293" s="500" t="str">
        <f>IF(終値!A293="","",IF(AND(安値!J293&lt;安値!I293,安値!J293&lt;安値!H293,安値!J293&lt;安値!K293,安値!J293&lt;安値!L293),5,""))</f>
        <v/>
      </c>
      <c r="F293" s="500" t="str">
        <f>IF(終値!A293="","",IF(AND(安値!K293&lt;安値!J293,安値!K293&lt;安値!I293,安値!K293&lt;安値!L293,安値!K293&lt;安値!M293),6,""))</f>
        <v/>
      </c>
      <c r="G293" s="500" t="str">
        <f>IF(終値!A293="","",IF(AND(安値!L293&lt;安値!K293,安値!L293&lt;安値!J293,安値!L293&lt;安値!M293,安値!L293&lt;安値!N293),7,""))</f>
        <v/>
      </c>
      <c r="H293" s="500" t="str">
        <f>IF(終値!A293="","",IF(AND(安値!M293&lt;安値!L293,安値!M293&lt;安値!K293,安値!M293&lt;安値!N293,安値!M293&lt;安値!O293),8,""))</f>
        <v/>
      </c>
      <c r="I293" s="500" t="str">
        <f>IF(終値!A293="","",IF(AND(安値!N293&lt;安値!M293,安値!N293&lt;安値!L293,安値!N293&lt;安値!O293,安値!N293&lt;安値!P293),9,""))</f>
        <v/>
      </c>
      <c r="J293" s="500" t="str">
        <f>IF(終値!A293="","",IF(AND(安値!O293&lt;安値!N293,安値!O293&lt;安値!M293,安値!O293&lt;安値!P293,安値!O293&lt;安値!Q293),10,""))</f>
        <v/>
      </c>
      <c r="K293" s="500" t="str">
        <f>IF(終値!A293="","",IF(AND(安値!P293&lt;安値!O293,安値!P293&lt;安値!N293,安値!P293&lt;安値!Q293,安値!P293&lt;安値!R293),11,""))</f>
        <v/>
      </c>
      <c r="L293" s="500" t="str">
        <f>IF(終値!A293="","",IF(AND(安値!Q293&lt;安値!P293,安値!Q293&lt;安値!O293,安値!Q293&lt;安値!R293,安値!Q293&lt;安値!S293),12,""))</f>
        <v/>
      </c>
      <c r="M293" s="500">
        <f>IF(終値!A293="","",IF(AND(安値!R293&lt;安値!Q293,安値!R293&lt;安値!P293,安値!R293&lt;安値!S293,安値!R293&lt;安値!T293),13,""))</f>
        <v>13</v>
      </c>
      <c r="N293" s="500" t="str">
        <f>IF(終値!A293="","",IF(AND(安値!S293&lt;安値!R293,安値!S293&lt;安値!Q293,安値!S293&lt;安値!T293,安値!S293&lt;安値!U293),14,""))</f>
        <v/>
      </c>
      <c r="O293" s="500" t="str">
        <f>IF(終値!A293="","",IF(AND(安値!T293&lt;安値!S293,安値!T293&lt;安値!R293,安値!T293&lt;安値!U293,安値!T293&lt;安値!V293),15,""))</f>
        <v/>
      </c>
      <c r="P293" s="500">
        <f>IF(終値!A293="","",IF(AND(安値!U293&lt;安値!T293,安値!U293&lt;安値!S293,安値!U293&lt;安値!V293,安値!U293&lt;安値!W293),16,""))</f>
        <v>16</v>
      </c>
      <c r="Q293" s="500" t="str">
        <f>IF(終値!A293="","",IF(AND(安値!V293&lt;安値!U293,安値!V293&lt;安値!T293,安値!V293&lt;安値!W293,安値!V293&lt;安値!X293),17,""))</f>
        <v/>
      </c>
      <c r="R293" s="500" t="str">
        <f>IF(終値!A293="","",IF(AND(安値!W293&lt;安値!V293,安値!W293&lt;安値!U293,安値!W293&lt;安値!X293,安値!W293&lt;安値!Y293),18,""))</f>
        <v/>
      </c>
      <c r="S293" s="500" t="str">
        <f>IF(終値!A293="","",IF(AND(安値!X293&lt;安値!W293,安値!X293&lt;安値!V293,安値!X293&lt;安値!Y293,安値!X293&lt;安値!Z293),19,""))</f>
        <v/>
      </c>
      <c r="T293" s="500" t="str">
        <f>IF(終値!A293="","",IF(AND(安値!Y293&lt;安値!X293,安値!Y293&lt;安値!W293,安値!Y293&lt;安値!Z293,安値!Y293&lt;安値!AA293),20,""))</f>
        <v/>
      </c>
      <c r="U293" s="500" t="str">
        <f>IF(終値!A293="","",IF(AND(安値!Z293&lt;安値!Y293,安値!Z293&lt;安値!X293,安値!Z293&lt;安値!AA293,安値!Z293&lt;安値!AB293),21,""))</f>
        <v/>
      </c>
      <c r="V293" s="500" t="str">
        <f>IF(終値!A293="","",IF(AND(安値!AA293&lt;安値!Z293,安値!AA293&lt;安値!Y293,安値!AA293&lt;安値!AB293,安値!AA293&lt;安値!AC293),22,""))</f>
        <v/>
      </c>
      <c r="W293" s="500" t="str">
        <f>IF(終値!A293="","",IF(AND(安値!AB293&lt;安値!AA293,安値!AB293&lt;安値!Z293,安値!AB293&lt;安値!AC293,安値!AB293&lt;安値!AD293),23,""))</f>
        <v/>
      </c>
      <c r="X293" s="500" t="str">
        <f>IF(終値!A293="","",IF(AND(安値!AC293&lt;安値!AB293,安値!AC293&lt;安値!AA293,安値!AC293&lt;安値!AD293,安値!AC293&lt;安値!AE293),24,""))</f>
        <v/>
      </c>
      <c r="Y293" s="500" t="str">
        <f>IF(終値!A293="","",IF(AND(安値!AD293&lt;安値!AC293,安値!AD293&lt;安値!AB293,安値!AD293&lt;安値!AE293,安値!AD293&lt;安値!AF293),25,""))</f>
        <v/>
      </c>
      <c r="Z293" s="500" t="str">
        <f>IF(終値!A293="","",IF(AND(安値!AE293&lt;安値!AD293,安値!AE293&lt;安値!AC293,安値!AE293&lt;安値!AF293,安値!AE293&lt;安値!AG293),26,""))</f>
        <v/>
      </c>
      <c r="AA293" s="500" t="str">
        <f>IF(終値!A293="","",IF(AND(安値!AF293&lt;安値!AE293,安値!AF293&lt;安値!AD293,安値!AF293&lt;安値!AG293,安値!AF293&lt;安値!AH293),27,""))</f>
        <v/>
      </c>
      <c r="AB293" s="500" t="str">
        <f>IF(終値!A293="","",IF(AND(安値!AG293&lt;安値!AF293,安値!AG293&lt;安値!AE293,安値!AG293&lt;安値!AH293,安値!AG293&lt;安値!AI293),28,""))</f>
        <v/>
      </c>
      <c r="AC293" s="500" t="str">
        <f>IF(終値!A293="","",IF(AND(高値!G293&gt;高値!F293,高値!G293&gt;高値!E293,高値!G293&gt;高値!H293,高値!G293&gt;高値!I293),2,""))</f>
        <v/>
      </c>
      <c r="AD293" s="500" t="str">
        <f>IF(終値!A293="","",IF(AND(高値!H293&gt;高値!G293,高値!H293&gt;高値!F293,高値!H293&gt;高値!I293,高値!H293&gt;高値!J293),3,""))</f>
        <v/>
      </c>
      <c r="AE293" s="500" t="str">
        <f>IF(終値!A293="","",IF(AND(高値!I293&gt;高値!H293,高値!I293&gt;高値!G293,高値!I293&gt;高値!J293,高値!I293&gt;高値!K293),4,""))</f>
        <v/>
      </c>
      <c r="AF293" s="500" t="str">
        <f>IF(終値!A293="","",IF(AND(高値!J293&gt;高値!I293,高値!J293&gt;高値!H293,高値!J293&gt;高値!K293,高値!J293&gt;高値!L293),5,""))</f>
        <v/>
      </c>
      <c r="AG293" s="500" t="str">
        <f>IF(終値!A293="","",IF(AND(高値!K293&gt;高値!J293,高値!K293&gt;高値!I293,高値!K293&gt;高値!L293,高値!K293&gt;高値!M293),6,""))</f>
        <v/>
      </c>
      <c r="AH293" s="500" t="str">
        <f>IF(終値!A293="","",IF(AND(高値!L293&gt;高値!K293,高値!L293&gt;高値!J293,高値!L293&gt;高値!M293,高値!L293&gt;高値!N293),7,""))</f>
        <v/>
      </c>
      <c r="AI293" s="500">
        <f>IF(終値!A293="","",IF(AND(高値!M293&gt;高値!L293,高値!M293&gt;高値!K293,高値!M293&gt;高値!N293,高値!M293&gt;高値!O293),8,""))</f>
        <v>8</v>
      </c>
      <c r="AJ293" s="500" t="str">
        <f>IF(終値!A293="","",IF(AND(高値!N293&gt;高値!M293,高値!N293&gt;高値!L293,高値!N293&gt;高値!O293,高値!N293&gt;高値!P293),9,""))</f>
        <v/>
      </c>
      <c r="AK293" s="500" t="str">
        <f>IF(終値!A293="","",IF(AND(高値!O293&gt;高値!N293,高値!O293&gt;高値!M293,高値!O293&gt;高値!P293,高値!O293&gt;高値!Q293),10,""))</f>
        <v/>
      </c>
      <c r="AL293" s="500" t="str">
        <f>IF(終値!A293="","",IF(AND(高値!P293&gt;高値!O293,高値!P293&gt;高値!N293,高値!P293&gt;高値!Q293,高値!P293&gt;高値!R293),11,""))</f>
        <v/>
      </c>
      <c r="AM293" s="500" t="str">
        <f>IF(終値!A293="","",IF(AND(高値!Q293&gt;高値!P293,高値!Q293&gt;高値!O293,高値!Q293&gt;高値!R293,高値!Q293&gt;高値!S293),12,""))</f>
        <v/>
      </c>
      <c r="AN293" s="500" t="str">
        <f>IF(終値!A293="","",IF(AND(高値!R293&gt;高値!Q293,高値!R293&gt;高値!P293,高値!R293&gt;高値!S293,高値!R293&gt;高値!T293),13,""))</f>
        <v/>
      </c>
      <c r="AO293" s="500" t="str">
        <f>IF(終値!A293="","",IF(AND(高値!S293&gt;高値!R293,高値!S293&gt;高値!Q293,高値!S293&gt;高値!T293,高値!S293&gt;高値!U293),14,""))</f>
        <v/>
      </c>
      <c r="AP293" s="500">
        <f>IF(終値!A293="","",IF(AND(高値!T293&gt;高値!S293,高値!T293&gt;高値!R293,高値!T293&gt;高値!U293,高値!T293&gt;高値!V293),15,""))</f>
        <v>15</v>
      </c>
      <c r="AQ293" s="500" t="str">
        <f>IF(終値!A293="","",IF(AND(高値!U293&gt;高値!T293,高値!U293&gt;高値!S293,高値!U293&gt;高値!V293,高値!U293&gt;高値!W293),16,""))</f>
        <v/>
      </c>
      <c r="AR293" s="500" t="str">
        <f>IF(終値!A293="","",IF(AND(高値!V293&gt;高値!U293,高値!V293&gt;高値!T293,高値!V293&gt;高値!W293,高値!V293&gt;高値!X293),17,""))</f>
        <v/>
      </c>
      <c r="AS293" s="500" t="str">
        <f>IF(終値!A293="","",IF(AND(高値!W293&gt;高値!V293,高値!W293&gt;高値!U293,高値!W293&gt;高値!X293,高値!W293&gt;高値!Y293),18,""))</f>
        <v/>
      </c>
      <c r="AT293" s="500" t="str">
        <f>IF(終値!A293="","",IF(AND(高値!X293&gt;高値!W293,高値!X293&gt;高値!V293,高値!X293&gt;高値!Y293,高値!X293&gt;高値!Z293),19,""))</f>
        <v/>
      </c>
      <c r="AU293" s="500" t="str">
        <f>IF(終値!A293="","",IF(AND(高値!Y293&gt;高値!X293,高値!Y293&gt;高値!W293,高値!Y293&gt;高値!Z293,高値!Y293&gt;高値!AA293),20,""))</f>
        <v/>
      </c>
      <c r="AV293" s="500">
        <f>IF(終値!A293="","",IF(AND(高値!Z293&gt;高値!Y293,高値!Z293&gt;高値!X293,高値!Z293&gt;高値!AA293,高値!Z293&gt;高値!AB293),21,""))</f>
        <v>21</v>
      </c>
      <c r="AW293" s="500" t="str">
        <f>IF(終値!A293="","",IF(AND(高値!AA293&gt;高値!Z293,高値!AA293&gt;高値!Y293,高値!AA293&gt;高値!AB293,高値!AA293&gt;高値!AC293),22,""))</f>
        <v/>
      </c>
      <c r="AX293" s="500" t="str">
        <f>IF(終値!A293="","",IF(AND(高値!AB293&gt;高値!AA293,高値!AB293&gt;高値!Z293,高値!AB293&gt;高値!AC293,高値!AB293&gt;高値!AD293),23,""))</f>
        <v/>
      </c>
      <c r="AY293" s="500" t="str">
        <f>IF(終値!A293="","",IF(AND(高値!AC293&gt;高値!AB293,高値!AC293&gt;高値!AA293,高値!AC293&gt;高値!AD293,高値!AC293&gt;高値!AE293),24,""))</f>
        <v/>
      </c>
      <c r="AZ293" s="500" t="str">
        <f>IF(終値!A293="","",IF(AND(高値!AD293&gt;高値!AC293,高値!AD293&gt;高値!AB293,高値!AD293&gt;高値!AE293,高値!AD293&gt;高値!AF293),25,""))</f>
        <v/>
      </c>
      <c r="BA293" s="500" t="str">
        <f>IF(終値!A293="","",IF(AND(高値!AE293&gt;高値!AD293,高値!AE293&gt;高値!AC293,高値!AE293&gt;高値!AF293,高値!AE293&gt;高値!AG293),26,""))</f>
        <v/>
      </c>
      <c r="BB293" s="500" t="str">
        <f>IF(終値!A293="","",IF(AND(高値!AF293&gt;高値!AE293,高値!AF293&gt;高値!AD293,高値!AF293&gt;高値!AG293,高値!AF293&gt;高値!AH293),27,""))</f>
        <v/>
      </c>
      <c r="BC293" s="500" t="str">
        <f>IF(終値!A293="","",IF(AND(高値!AG293&gt;高値!AF293,高値!AG293&gt;高値!AE293,高値!AG293&gt;高値!AH293,高値!AG293&gt;高値!AI293),28,""))</f>
        <v/>
      </c>
      <c r="BD293" s="500">
        <f t="shared" si="24"/>
        <v>3</v>
      </c>
      <c r="BE293" s="500">
        <f t="shared" si="25"/>
        <v>3</v>
      </c>
      <c r="BF293" s="500">
        <f t="shared" si="26"/>
        <v>13</v>
      </c>
      <c r="BG293" s="500">
        <f>IF($BE293="","",INDEX(安値!$E293:$CZ293,1,$BE293+1))</f>
        <v>3600</v>
      </c>
      <c r="BH293" s="500">
        <f>IF($BF293="","",INDEX(安値!$E293:$CZ293,1,$BF293+1))</f>
        <v>3555</v>
      </c>
      <c r="BI293" s="500">
        <f>IF($BF293="","",MAX(INDEX(高値!$E293:$CZ293,1,$BE293+1):INDEX(高値!$E293:$CZ293,1,$BF293+1)))</f>
        <v>4220</v>
      </c>
      <c r="BJ293" s="500">
        <f>IF($BF293="","",AVERAGE(INDEX(終値!$E293:$CZ293,1,$BF293+1):INDEX(終値!$E293:$CZ293,1,$BF293+20))-2*STDEVP(INDEX(終値!$E293:$CZ293,1,$BF293+1):INDEX(終値!$E293:$CZ293,1,$BF293+20)))</f>
        <v>3173.7204554523432</v>
      </c>
      <c r="BK293" s="500">
        <f>IF($BE293="","",AVERAGE(INDEX(終値!$E293:$CZ293,1,$BE293+1):INDEX(終値!$E293:$CZ293,1,$BE293+20))-2*STDEVP(INDEX(終値!$E293:$CZ293,1,$BE293+1):INDEX(終値!$E293:$CZ293,1,$BE293+20)))</f>
        <v>3574.0782208291103</v>
      </c>
      <c r="BL293" s="500">
        <f t="shared" si="27"/>
        <v>3</v>
      </c>
      <c r="BM293" s="500">
        <f t="shared" si="28"/>
        <v>8</v>
      </c>
      <c r="BN293" s="500">
        <f t="shared" si="29"/>
        <v>15</v>
      </c>
      <c r="BO293" s="500">
        <f>IF($BM293="","",INDEX(高値!$E293:$CZ293,1,$BM293+1))</f>
        <v>4220</v>
      </c>
      <c r="BP293" s="500">
        <f>IF($BN293="","",INDEX(高値!$E293:$CZ293,1,$BN293+1))</f>
        <v>3930</v>
      </c>
      <c r="BQ293" s="500">
        <f>IF($BN293="","",MIN(INDEX(安値!$E293:$CZ293,1,$BM293+1):INDEX(安値!$E293:$CZ293,1,$BN293+1)))</f>
        <v>3555</v>
      </c>
      <c r="BR293" s="500">
        <f>IF($BN293="","",AVERAGE(INDEX(終値!$E293:$CZ293,1,$BN293+1):INDEX(終値!$E293:$CZ293,1,$BN293+20))+2*STDEVP(INDEX(終値!$E293:$CZ293,1,$BN293+1):INDEX(終値!$E293:$CZ293,1,$BN293+20)))</f>
        <v>4107.1705181920188</v>
      </c>
      <c r="BS293" s="500">
        <f>IF($BM293="","",AVERAGE(INDEX(終値!$E293:$CZ293,1,$BM293+1):INDEX(終値!$E293:$CZ293,1,$BM293+20))+2*STDEVP(INDEX(終値!$E293:$CZ293,1,$BM293+1):INDEX(終値!$E293:$CZ293,1,$BM293+20)))</f>
        <v>4167.3440468955887</v>
      </c>
      <c r="BT293" s="497" t="str">
        <f>IFERROR(IF(AND($BD293&gt;=2,ABS($BG293-$BH293)/$BH293&lt;=BB設定!$B$12,$BI293&gt;=MAX($BH293,$BG293)*(1+BB設定!$B$13),終値!E293&gt;$BG293),IF(OR(終値!E293&gt;=$BI293,AND($BH293&lt;$BJ293,$BG293&gt;=$BK293)),"二番底W▲","二番底W形成"),IF(AND($BL293&gt;=2,ABS($BO293-$BP293)/$BP293&lt;=BB設定!$B$12,$BQ293&lt;=MIN($BP293,$BO293)*(1-BB設定!$B$13),終値!E293&lt;$BO293),IF(OR(終値!E293&lt;=$BQ293,AND($BP293&gt;$BR293,$BO293&lt;=$BS293)),"二番天井M▼","二番天井M形成"),"－")),"－")</f>
        <v>二番底W▲</v>
      </c>
    </row>
    <row r="294" spans="2:72">
      <c r="B294" s="500" t="str">
        <f>IF(終値!A294="","",IF(AND(安値!G294&lt;安値!F294,安値!G294&lt;安値!E294,安値!G294&lt;安値!H294,安値!G294&lt;安値!I294),2,""))</f>
        <v/>
      </c>
      <c r="C294" s="500">
        <f>IF(終値!A294="","",IF(AND(安値!H294&lt;安値!G294,安値!H294&lt;安値!F294,安値!H294&lt;安値!I294,安値!H294&lt;安値!J294),3,""))</f>
        <v>3</v>
      </c>
      <c r="D294" s="500" t="str">
        <f>IF(終値!A294="","",IF(AND(安値!I294&lt;安値!H294,安値!I294&lt;安値!G294,安値!I294&lt;安値!J294,安値!I294&lt;安値!K294),4,""))</f>
        <v/>
      </c>
      <c r="E294" s="500" t="str">
        <f>IF(終値!A294="","",IF(AND(安値!J294&lt;安値!I294,安値!J294&lt;安値!H294,安値!J294&lt;安値!K294,安値!J294&lt;安値!L294),5,""))</f>
        <v/>
      </c>
      <c r="F294" s="500" t="str">
        <f>IF(終値!A294="","",IF(AND(安値!K294&lt;安値!J294,安値!K294&lt;安値!I294,安値!K294&lt;安値!L294,安値!K294&lt;安値!M294),6,""))</f>
        <v/>
      </c>
      <c r="G294" s="500" t="str">
        <f>IF(終値!A294="","",IF(AND(安値!L294&lt;安値!K294,安値!L294&lt;安値!J294,安値!L294&lt;安値!M294,安値!L294&lt;安値!N294),7,""))</f>
        <v/>
      </c>
      <c r="H294" s="500" t="str">
        <f>IF(終値!A294="","",IF(AND(安値!M294&lt;安値!L294,安値!M294&lt;安値!K294,安値!M294&lt;安値!N294,安値!M294&lt;安値!O294),8,""))</f>
        <v/>
      </c>
      <c r="I294" s="500" t="str">
        <f>IF(終値!A294="","",IF(AND(安値!N294&lt;安値!M294,安値!N294&lt;安値!L294,安値!N294&lt;安値!O294,安値!N294&lt;安値!P294),9,""))</f>
        <v/>
      </c>
      <c r="J294" s="500" t="str">
        <f>IF(終値!A294="","",IF(AND(安値!O294&lt;安値!N294,安値!O294&lt;安値!M294,安値!O294&lt;安値!P294,安値!O294&lt;安値!Q294),10,""))</f>
        <v/>
      </c>
      <c r="K294" s="500" t="str">
        <f>IF(終値!A294="","",IF(AND(安値!P294&lt;安値!O294,安値!P294&lt;安値!N294,安値!P294&lt;安値!Q294,安値!P294&lt;安値!R294),11,""))</f>
        <v/>
      </c>
      <c r="L294" s="500" t="str">
        <f>IF(終値!A294="","",IF(AND(安値!Q294&lt;安値!P294,安値!Q294&lt;安値!O294,安値!Q294&lt;安値!R294,安値!Q294&lt;安値!S294),12,""))</f>
        <v/>
      </c>
      <c r="M294" s="500" t="str">
        <f>IF(終値!A294="","",IF(AND(安値!R294&lt;安値!Q294,安値!R294&lt;安値!P294,安値!R294&lt;安値!S294,安値!R294&lt;安値!T294),13,""))</f>
        <v/>
      </c>
      <c r="N294" s="500" t="str">
        <f>IF(終値!A294="","",IF(AND(安値!S294&lt;安値!R294,安値!S294&lt;安値!Q294,安値!S294&lt;安値!T294,安値!S294&lt;安値!U294),14,""))</f>
        <v/>
      </c>
      <c r="O294" s="500" t="str">
        <f>IF(終値!A294="","",IF(AND(安値!T294&lt;安値!S294,安値!T294&lt;安値!R294,安値!T294&lt;安値!U294,安値!T294&lt;安値!V294),15,""))</f>
        <v/>
      </c>
      <c r="P294" s="500" t="str">
        <f>IF(終値!A294="","",IF(AND(安値!U294&lt;安値!T294,安値!U294&lt;安値!S294,安値!U294&lt;安値!V294,安値!U294&lt;安値!W294),16,""))</f>
        <v/>
      </c>
      <c r="Q294" s="500" t="str">
        <f>IF(終値!A294="","",IF(AND(安値!V294&lt;安値!U294,安値!V294&lt;安値!T294,安値!V294&lt;安値!W294,安値!V294&lt;安値!X294),17,""))</f>
        <v/>
      </c>
      <c r="R294" s="500" t="str">
        <f>IF(終値!A294="","",IF(AND(安値!W294&lt;安値!V294,安値!W294&lt;安値!U294,安値!W294&lt;安値!X294,安値!W294&lt;安値!Y294),18,""))</f>
        <v/>
      </c>
      <c r="S294" s="500">
        <f>IF(終値!A294="","",IF(AND(安値!X294&lt;安値!W294,安値!X294&lt;安値!V294,安値!X294&lt;安値!Y294,安値!X294&lt;安値!Z294),19,""))</f>
        <v>19</v>
      </c>
      <c r="T294" s="500" t="str">
        <f>IF(終値!A294="","",IF(AND(安値!Y294&lt;安値!X294,安値!Y294&lt;安値!W294,安値!Y294&lt;安値!Z294,安値!Y294&lt;安値!AA294),20,""))</f>
        <v/>
      </c>
      <c r="U294" s="500" t="str">
        <f>IF(終値!A294="","",IF(AND(安値!Z294&lt;安値!Y294,安値!Z294&lt;安値!X294,安値!Z294&lt;安値!AA294,安値!Z294&lt;安値!AB294),21,""))</f>
        <v/>
      </c>
      <c r="V294" s="500" t="str">
        <f>IF(終値!A294="","",IF(AND(安値!AA294&lt;安値!Z294,安値!AA294&lt;安値!Y294,安値!AA294&lt;安値!AB294,安値!AA294&lt;安値!AC294),22,""))</f>
        <v/>
      </c>
      <c r="W294" s="500" t="str">
        <f>IF(終値!A294="","",IF(AND(安値!AB294&lt;安値!AA294,安値!AB294&lt;安値!Z294,安値!AB294&lt;安値!AC294,安値!AB294&lt;安値!AD294),23,""))</f>
        <v/>
      </c>
      <c r="X294" s="500" t="str">
        <f>IF(終値!A294="","",IF(AND(安値!AC294&lt;安値!AB294,安値!AC294&lt;安値!AA294,安値!AC294&lt;安値!AD294,安値!AC294&lt;安値!AE294),24,""))</f>
        <v/>
      </c>
      <c r="Y294" s="500">
        <f>IF(終値!A294="","",IF(AND(安値!AD294&lt;安値!AC294,安値!AD294&lt;安値!AB294,安値!AD294&lt;安値!AE294,安値!AD294&lt;安値!AF294),25,""))</f>
        <v>25</v>
      </c>
      <c r="Z294" s="500" t="str">
        <f>IF(終値!A294="","",IF(AND(安値!AE294&lt;安値!AD294,安値!AE294&lt;安値!AC294,安値!AE294&lt;安値!AF294,安値!AE294&lt;安値!AG294),26,""))</f>
        <v/>
      </c>
      <c r="AA294" s="500" t="str">
        <f>IF(終値!A294="","",IF(AND(安値!AF294&lt;安値!AE294,安値!AF294&lt;安値!AD294,安値!AF294&lt;安値!AG294,安値!AF294&lt;安値!AH294),27,""))</f>
        <v/>
      </c>
      <c r="AB294" s="500">
        <f>IF(終値!A294="","",IF(AND(安値!AG294&lt;安値!AF294,安値!AG294&lt;安値!AE294,安値!AG294&lt;安値!AH294,安値!AG294&lt;安値!AI294),28,""))</f>
        <v>28</v>
      </c>
      <c r="AC294" s="500" t="str">
        <f>IF(終値!A294="","",IF(AND(高値!G294&gt;高値!F294,高値!G294&gt;高値!E294,高値!G294&gt;高値!H294,高値!G294&gt;高値!I294),2,""))</f>
        <v/>
      </c>
      <c r="AD294" s="500" t="str">
        <f>IF(終値!A294="","",IF(AND(高値!H294&gt;高値!G294,高値!H294&gt;高値!F294,高値!H294&gt;高値!I294,高値!H294&gt;高値!J294),3,""))</f>
        <v/>
      </c>
      <c r="AE294" s="500" t="str">
        <f>IF(終値!A294="","",IF(AND(高値!I294&gt;高値!H294,高値!I294&gt;高値!G294,高値!I294&gt;高値!J294,高値!I294&gt;高値!K294),4,""))</f>
        <v/>
      </c>
      <c r="AF294" s="500" t="str">
        <f>IF(終値!A294="","",IF(AND(高値!J294&gt;高値!I294,高値!J294&gt;高値!H294,高値!J294&gt;高値!K294,高値!J294&gt;高値!L294),5,""))</f>
        <v/>
      </c>
      <c r="AG294" s="500" t="str">
        <f>IF(終値!A294="","",IF(AND(高値!K294&gt;高値!J294,高値!K294&gt;高値!I294,高値!K294&gt;高値!L294,高値!K294&gt;高値!M294),6,""))</f>
        <v/>
      </c>
      <c r="AH294" s="500" t="str">
        <f>IF(終値!A294="","",IF(AND(高値!L294&gt;高値!K294,高値!L294&gt;高値!J294,高値!L294&gt;高値!M294,高値!L294&gt;高値!N294),7,""))</f>
        <v/>
      </c>
      <c r="AI294" s="500" t="str">
        <f>IF(終値!A294="","",IF(AND(高値!M294&gt;高値!L294,高値!M294&gt;高値!K294,高値!M294&gt;高値!N294,高値!M294&gt;高値!O294),8,""))</f>
        <v/>
      </c>
      <c r="AJ294" s="500" t="str">
        <f>IF(終値!A294="","",IF(AND(高値!N294&gt;高値!M294,高値!N294&gt;高値!L294,高値!N294&gt;高値!O294,高値!N294&gt;高値!P294),9,""))</f>
        <v/>
      </c>
      <c r="AK294" s="500" t="str">
        <f>IF(終値!A294="","",IF(AND(高値!O294&gt;高値!N294,高値!O294&gt;高値!M294,高値!O294&gt;高値!P294,高値!O294&gt;高値!Q294),10,""))</f>
        <v/>
      </c>
      <c r="AL294" s="500" t="str">
        <f>IF(終値!A294="","",IF(AND(高値!P294&gt;高値!O294,高値!P294&gt;高値!N294,高値!P294&gt;高値!Q294,高値!P294&gt;高値!R294),11,""))</f>
        <v/>
      </c>
      <c r="AM294" s="500" t="str">
        <f>IF(終値!A294="","",IF(AND(高値!Q294&gt;高値!P294,高値!Q294&gt;高値!O294,高値!Q294&gt;高値!R294,高値!Q294&gt;高値!S294),12,""))</f>
        <v/>
      </c>
      <c r="AN294" s="500" t="str">
        <f>IF(終値!A294="","",IF(AND(高値!R294&gt;高値!Q294,高値!R294&gt;高値!P294,高値!R294&gt;高値!S294,高値!R294&gt;高値!T294),13,""))</f>
        <v/>
      </c>
      <c r="AO294" s="500" t="str">
        <f>IF(終値!A294="","",IF(AND(高値!S294&gt;高値!R294,高値!S294&gt;高値!Q294,高値!S294&gt;高値!T294,高値!S294&gt;高値!U294),14,""))</f>
        <v/>
      </c>
      <c r="AP294" s="500" t="str">
        <f>IF(終値!A294="","",IF(AND(高値!T294&gt;高値!S294,高値!T294&gt;高値!R294,高値!T294&gt;高値!U294,高値!T294&gt;高値!V294),15,""))</f>
        <v/>
      </c>
      <c r="AQ294" s="500" t="str">
        <f>IF(終値!A294="","",IF(AND(高値!U294&gt;高値!T294,高値!U294&gt;高値!S294,高値!U294&gt;高値!V294,高値!U294&gt;高値!W294),16,""))</f>
        <v/>
      </c>
      <c r="AR294" s="500" t="str">
        <f>IF(終値!A294="","",IF(AND(高値!V294&gt;高値!U294,高値!V294&gt;高値!T294,高値!V294&gt;高値!W294,高値!V294&gt;高値!X294),17,""))</f>
        <v/>
      </c>
      <c r="AS294" s="500" t="str">
        <f>IF(終値!A294="","",IF(AND(高値!W294&gt;高値!V294,高値!W294&gt;高値!U294,高値!W294&gt;高値!X294,高値!W294&gt;高値!Y294),18,""))</f>
        <v/>
      </c>
      <c r="AT294" s="500" t="str">
        <f>IF(終値!A294="","",IF(AND(高値!X294&gt;高値!W294,高値!X294&gt;高値!V294,高値!X294&gt;高値!Y294,高値!X294&gt;高値!Z294),19,""))</f>
        <v/>
      </c>
      <c r="AU294" s="500" t="str">
        <f>IF(終値!A294="","",IF(AND(高値!Y294&gt;高値!X294,高値!Y294&gt;高値!W294,高値!Y294&gt;高値!Z294,高値!Y294&gt;高値!AA294),20,""))</f>
        <v/>
      </c>
      <c r="AV294" s="500" t="str">
        <f>IF(終値!A294="","",IF(AND(高値!Z294&gt;高値!Y294,高値!Z294&gt;高値!X294,高値!Z294&gt;高値!AA294,高値!Z294&gt;高値!AB294),21,""))</f>
        <v/>
      </c>
      <c r="AW294" s="500" t="str">
        <f>IF(終値!A294="","",IF(AND(高値!AA294&gt;高値!Z294,高値!AA294&gt;高値!Y294,高値!AA294&gt;高値!AB294,高値!AA294&gt;高値!AC294),22,""))</f>
        <v/>
      </c>
      <c r="AX294" s="500" t="str">
        <f>IF(終値!A294="","",IF(AND(高値!AB294&gt;高値!AA294,高値!AB294&gt;高値!Z294,高値!AB294&gt;高値!AC294,高値!AB294&gt;高値!AD294),23,""))</f>
        <v/>
      </c>
      <c r="AY294" s="500" t="str">
        <f>IF(終値!A294="","",IF(AND(高値!AC294&gt;高値!AB294,高値!AC294&gt;高値!AA294,高値!AC294&gt;高値!AD294,高値!AC294&gt;高値!AE294),24,""))</f>
        <v/>
      </c>
      <c r="AZ294" s="500" t="str">
        <f>IF(終値!A294="","",IF(AND(高値!AD294&gt;高値!AC294,高値!AD294&gt;高値!AB294,高値!AD294&gt;高値!AE294,高値!AD294&gt;高値!AF294),25,""))</f>
        <v/>
      </c>
      <c r="BA294" s="500" t="str">
        <f>IF(終値!A294="","",IF(AND(高値!AE294&gt;高値!AD294,高値!AE294&gt;高値!AC294,高値!AE294&gt;高値!AF294,高値!AE294&gt;高値!AG294),26,""))</f>
        <v/>
      </c>
      <c r="BB294" s="500">
        <f>IF(終値!A294="","",IF(AND(高値!AF294&gt;高値!AE294,高値!AF294&gt;高値!AD294,高値!AF294&gt;高値!AG294,高値!AF294&gt;高値!AH294),27,""))</f>
        <v>27</v>
      </c>
      <c r="BC294" s="500" t="str">
        <f>IF(終値!A294="","",IF(AND(高値!AG294&gt;高値!AF294,高値!AG294&gt;高値!AE294,高値!AG294&gt;高値!AH294,高値!AG294&gt;高値!AI294),28,""))</f>
        <v/>
      </c>
      <c r="BD294" s="500">
        <f t="shared" si="24"/>
        <v>4</v>
      </c>
      <c r="BE294" s="500">
        <f t="shared" si="25"/>
        <v>3</v>
      </c>
      <c r="BF294" s="500">
        <f t="shared" si="26"/>
        <v>19</v>
      </c>
      <c r="BG294" s="500">
        <f>IF($BE294="","",INDEX(安値!$E294:$CZ294,1,$BE294+1))</f>
        <v>1402</v>
      </c>
      <c r="BH294" s="500">
        <f>IF($BF294="","",INDEX(安値!$E294:$CZ294,1,$BF294+1))</f>
        <v>1367</v>
      </c>
      <c r="BI294" s="500">
        <f>IF($BF294="","",MAX(INDEX(高値!$E294:$CZ294,1,$BE294+1):INDEX(高値!$E294:$CZ294,1,$BF294+1)))</f>
        <v>1468</v>
      </c>
      <c r="BJ294" s="500">
        <f>IF($BF294="","",AVERAGE(INDEX(終値!$E294:$CZ294,1,$BF294+1):INDEX(終値!$E294:$CZ294,1,$BF294+20))-2*STDEVP(INDEX(終値!$E294:$CZ294,1,$BF294+1):INDEX(終値!$E294:$CZ294,1,$BF294+20)))</f>
        <v>1299.4110982137122</v>
      </c>
      <c r="BK294" s="500">
        <f>IF($BE294="","",AVERAGE(INDEX(終値!$E294:$CZ294,1,$BE294+1):INDEX(終値!$E294:$CZ294,1,$BE294+20))-2*STDEVP(INDEX(終値!$E294:$CZ294,1,$BE294+1):INDEX(終値!$E294:$CZ294,1,$BE294+20)))</f>
        <v>1351.3745151101275</v>
      </c>
      <c r="BL294" s="500">
        <f t="shared" si="27"/>
        <v>1</v>
      </c>
      <c r="BM294" s="500" t="str">
        <f t="shared" si="28"/>
        <v/>
      </c>
      <c r="BN294" s="500" t="str">
        <f t="shared" si="29"/>
        <v/>
      </c>
      <c r="BO294" s="500" t="str">
        <f>IF($BM294="","",INDEX(高値!$E294:$CZ294,1,$BM294+1))</f>
        <v/>
      </c>
      <c r="BP294" s="500" t="str">
        <f>IF($BN294="","",INDEX(高値!$E294:$CZ294,1,$BN294+1))</f>
        <v/>
      </c>
      <c r="BQ294" s="500" t="str">
        <f>IF($BN294="","",MIN(INDEX(安値!$E294:$CZ294,1,$BM294+1):INDEX(安値!$E294:$CZ294,1,$BN294+1)))</f>
        <v/>
      </c>
      <c r="BR294" s="500" t="str">
        <f>IF($BN294="","",AVERAGE(INDEX(終値!$E294:$CZ294,1,$BN294+1):INDEX(終値!$E294:$CZ294,1,$BN294+20))+2*STDEVP(INDEX(終値!$E294:$CZ294,1,$BN294+1):INDEX(終値!$E294:$CZ294,1,$BN294+20)))</f>
        <v/>
      </c>
      <c r="BS294" s="500" t="str">
        <f>IF($BM294="","",AVERAGE(INDEX(終値!$E294:$CZ294,1,$BM294+1):INDEX(終値!$E294:$CZ294,1,$BM294+20))+2*STDEVP(INDEX(終値!$E294:$CZ294,1,$BM294+1):INDEX(終値!$E294:$CZ294,1,$BM294+20)))</f>
        <v/>
      </c>
      <c r="BT294" s="497" t="str">
        <f>IFERROR(IF(AND($BD294&gt;=2,ABS($BG294-$BH294)/$BH294&lt;=BB設定!$B$12,$BI294&gt;=MAX($BH294,$BG294)*(1+BB設定!$B$13),終値!E294&gt;$BG294),IF(OR(終値!E294&gt;=$BI294,AND($BH294&lt;$BJ294,$BG294&gt;=$BK294)),"二番底W▲","二番底W形成"),IF(AND($BL294&gt;=2,ABS($BO294-$BP294)/$BP294&lt;=BB設定!$B$12,$BQ294&lt;=MIN($BP294,$BO294)*(1-BB設定!$B$13),終値!E294&lt;$BO294),IF(OR(終値!E294&lt;=$BQ294,AND($BP294&gt;$BR294,$BO294&lt;=$BS294)),"二番天井M▼","二番天井M形成"),"－")),"－")</f>
        <v>二番底W形成</v>
      </c>
    </row>
    <row r="295" spans="2:72">
      <c r="B295" s="500" t="str">
        <f>IF(終値!A295="","",IF(AND(安値!G295&lt;安値!F295,安値!G295&lt;安値!E295,安値!G295&lt;安値!H295,安値!G295&lt;安値!I295),2,""))</f>
        <v/>
      </c>
      <c r="C295" s="500" t="str">
        <f>IF(終値!A295="","",IF(AND(安値!H295&lt;安値!G295,安値!H295&lt;安値!F295,安値!H295&lt;安値!I295,安値!H295&lt;安値!J295),3,""))</f>
        <v/>
      </c>
      <c r="D295" s="500" t="str">
        <f>IF(終値!A295="","",IF(AND(安値!I295&lt;安値!H295,安値!I295&lt;安値!G295,安値!I295&lt;安値!J295,安値!I295&lt;安値!K295),4,""))</f>
        <v/>
      </c>
      <c r="E295" s="500" t="str">
        <f>IF(終値!A295="","",IF(AND(安値!J295&lt;安値!I295,安値!J295&lt;安値!H295,安値!J295&lt;安値!K295,安値!J295&lt;安値!L295),5,""))</f>
        <v/>
      </c>
      <c r="F295" s="500" t="str">
        <f>IF(終値!A295="","",IF(AND(安値!K295&lt;安値!J295,安値!K295&lt;安値!I295,安値!K295&lt;安値!L295,安値!K295&lt;安値!M295),6,""))</f>
        <v/>
      </c>
      <c r="G295" s="500" t="str">
        <f>IF(終値!A295="","",IF(AND(安値!L295&lt;安値!K295,安値!L295&lt;安値!J295,安値!L295&lt;安値!M295,安値!L295&lt;安値!N295),7,""))</f>
        <v/>
      </c>
      <c r="H295" s="500" t="str">
        <f>IF(終値!A295="","",IF(AND(安値!M295&lt;安値!L295,安値!M295&lt;安値!K295,安値!M295&lt;安値!N295,安値!M295&lt;安値!O295),8,""))</f>
        <v/>
      </c>
      <c r="I295" s="500" t="str">
        <f>IF(終値!A295="","",IF(AND(安値!N295&lt;安値!M295,安値!N295&lt;安値!L295,安値!N295&lt;安値!O295,安値!N295&lt;安値!P295),9,""))</f>
        <v/>
      </c>
      <c r="J295" s="500" t="str">
        <f>IF(終値!A295="","",IF(AND(安値!O295&lt;安値!N295,安値!O295&lt;安値!M295,安値!O295&lt;安値!P295,安値!O295&lt;安値!Q295),10,""))</f>
        <v/>
      </c>
      <c r="K295" s="500" t="str">
        <f>IF(終値!A295="","",IF(AND(安値!P295&lt;安値!O295,安値!P295&lt;安値!N295,安値!P295&lt;安値!Q295,安値!P295&lt;安値!R295),11,""))</f>
        <v/>
      </c>
      <c r="L295" s="500" t="str">
        <f>IF(終値!A295="","",IF(AND(安値!Q295&lt;安値!P295,安値!Q295&lt;安値!O295,安値!Q295&lt;安値!R295,安値!Q295&lt;安値!S295),12,""))</f>
        <v/>
      </c>
      <c r="M295" s="500">
        <f>IF(終値!A295="","",IF(AND(安値!R295&lt;安値!Q295,安値!R295&lt;安値!P295,安値!R295&lt;安値!S295,安値!R295&lt;安値!T295),13,""))</f>
        <v>13</v>
      </c>
      <c r="N295" s="500" t="str">
        <f>IF(終値!A295="","",IF(AND(安値!S295&lt;安値!R295,安値!S295&lt;安値!Q295,安値!S295&lt;安値!T295,安値!S295&lt;安値!U295),14,""))</f>
        <v/>
      </c>
      <c r="O295" s="500" t="str">
        <f>IF(終値!A295="","",IF(AND(安値!T295&lt;安値!S295,安値!T295&lt;安値!R295,安値!T295&lt;安値!U295,安値!T295&lt;安値!V295),15,""))</f>
        <v/>
      </c>
      <c r="P295" s="500">
        <f>IF(終値!A295="","",IF(AND(安値!U295&lt;安値!T295,安値!U295&lt;安値!S295,安値!U295&lt;安値!V295,安値!U295&lt;安値!W295),16,""))</f>
        <v>16</v>
      </c>
      <c r="Q295" s="500" t="str">
        <f>IF(終値!A295="","",IF(AND(安値!V295&lt;安値!U295,安値!V295&lt;安値!T295,安値!V295&lt;安値!W295,安値!V295&lt;安値!X295),17,""))</f>
        <v/>
      </c>
      <c r="R295" s="500" t="str">
        <f>IF(終値!A295="","",IF(AND(安値!W295&lt;安値!V295,安値!W295&lt;安値!U295,安値!W295&lt;安値!X295,安値!W295&lt;安値!Y295),18,""))</f>
        <v/>
      </c>
      <c r="S295" s="500" t="str">
        <f>IF(終値!A295="","",IF(AND(安値!X295&lt;安値!W295,安値!X295&lt;安値!V295,安値!X295&lt;安値!Y295,安値!X295&lt;安値!Z295),19,""))</f>
        <v/>
      </c>
      <c r="T295" s="500">
        <f>IF(終値!A295="","",IF(AND(安値!Y295&lt;安値!X295,安値!Y295&lt;安値!W295,安値!Y295&lt;安値!Z295,安値!Y295&lt;安値!AA295),20,""))</f>
        <v>20</v>
      </c>
      <c r="U295" s="500" t="str">
        <f>IF(終値!A295="","",IF(AND(安値!Z295&lt;安値!Y295,安値!Z295&lt;安値!X295,安値!Z295&lt;安値!AA295,安値!Z295&lt;安値!AB295),21,""))</f>
        <v/>
      </c>
      <c r="V295" s="500" t="str">
        <f>IF(終値!A295="","",IF(AND(安値!AA295&lt;安値!Z295,安値!AA295&lt;安値!Y295,安値!AA295&lt;安値!AB295,安値!AA295&lt;安値!AC295),22,""))</f>
        <v/>
      </c>
      <c r="W295" s="500" t="str">
        <f>IF(終値!A295="","",IF(AND(安値!AB295&lt;安値!AA295,安値!AB295&lt;安値!Z295,安値!AB295&lt;安値!AC295,安値!AB295&lt;安値!AD295),23,""))</f>
        <v/>
      </c>
      <c r="X295" s="500" t="str">
        <f>IF(終値!A295="","",IF(AND(安値!AC295&lt;安値!AB295,安値!AC295&lt;安値!AA295,安値!AC295&lt;安値!AD295,安値!AC295&lt;安値!AE295),24,""))</f>
        <v/>
      </c>
      <c r="Y295" s="500" t="str">
        <f>IF(終値!A295="","",IF(AND(安値!AD295&lt;安値!AC295,安値!AD295&lt;安値!AB295,安値!AD295&lt;安値!AE295,安値!AD295&lt;安値!AF295),25,""))</f>
        <v/>
      </c>
      <c r="Z295" s="500" t="str">
        <f>IF(終値!A295="","",IF(AND(安値!AE295&lt;安値!AD295,安値!AE295&lt;安値!AC295,安値!AE295&lt;安値!AF295,安値!AE295&lt;安値!AG295),26,""))</f>
        <v/>
      </c>
      <c r="AA295" s="500">
        <f>IF(終値!A295="","",IF(AND(安値!AF295&lt;安値!AE295,安値!AF295&lt;安値!AD295,安値!AF295&lt;安値!AG295,安値!AF295&lt;安値!AH295),27,""))</f>
        <v>27</v>
      </c>
      <c r="AB295" s="500" t="str">
        <f>IF(終値!A295="","",IF(AND(安値!AG295&lt;安値!AF295,安値!AG295&lt;安値!AE295,安値!AG295&lt;安値!AH295,安値!AG295&lt;安値!AI295),28,""))</f>
        <v/>
      </c>
      <c r="AC295" s="500" t="str">
        <f>IF(終値!A295="","",IF(AND(高値!G295&gt;高値!F295,高値!G295&gt;高値!E295,高値!G295&gt;高値!H295,高値!G295&gt;高値!I295),2,""))</f>
        <v/>
      </c>
      <c r="AD295" s="500" t="str">
        <f>IF(終値!A295="","",IF(AND(高値!H295&gt;高値!G295,高値!H295&gt;高値!F295,高値!H295&gt;高値!I295,高値!H295&gt;高値!J295),3,""))</f>
        <v/>
      </c>
      <c r="AE295" s="500" t="str">
        <f>IF(終値!A295="","",IF(AND(高値!I295&gt;高値!H295,高値!I295&gt;高値!G295,高値!I295&gt;高値!J295,高値!I295&gt;高値!K295),4,""))</f>
        <v/>
      </c>
      <c r="AF295" s="500" t="str">
        <f>IF(終値!A295="","",IF(AND(高値!J295&gt;高値!I295,高値!J295&gt;高値!H295,高値!J295&gt;高値!K295,高値!J295&gt;高値!L295),5,""))</f>
        <v/>
      </c>
      <c r="AG295" s="500" t="str">
        <f>IF(終値!A295="","",IF(AND(高値!K295&gt;高値!J295,高値!K295&gt;高値!I295,高値!K295&gt;高値!L295,高値!K295&gt;高値!M295),6,""))</f>
        <v/>
      </c>
      <c r="AH295" s="500" t="str">
        <f>IF(終値!A295="","",IF(AND(高値!L295&gt;高値!K295,高値!L295&gt;高値!J295,高値!L295&gt;高値!M295,高値!L295&gt;高値!N295),7,""))</f>
        <v/>
      </c>
      <c r="AI295" s="500" t="str">
        <f>IF(終値!A295="","",IF(AND(高値!M295&gt;高値!L295,高値!M295&gt;高値!K295,高値!M295&gt;高値!N295,高値!M295&gt;高値!O295),8,""))</f>
        <v/>
      </c>
      <c r="AJ295" s="500" t="str">
        <f>IF(終値!A295="","",IF(AND(高値!N295&gt;高値!M295,高値!N295&gt;高値!L295,高値!N295&gt;高値!O295,高値!N295&gt;高値!P295),9,""))</f>
        <v/>
      </c>
      <c r="AK295" s="500" t="str">
        <f>IF(終値!A295="","",IF(AND(高値!O295&gt;高値!N295,高値!O295&gt;高値!M295,高値!O295&gt;高値!P295,高値!O295&gt;高値!Q295),10,""))</f>
        <v/>
      </c>
      <c r="AL295" s="500">
        <f>IF(終値!A295="","",IF(AND(高値!P295&gt;高値!O295,高値!P295&gt;高値!N295,高値!P295&gt;高値!Q295,高値!P295&gt;高値!R295),11,""))</f>
        <v>11</v>
      </c>
      <c r="AM295" s="500" t="str">
        <f>IF(終値!A295="","",IF(AND(高値!Q295&gt;高値!P295,高値!Q295&gt;高値!O295,高値!Q295&gt;高値!R295,高値!Q295&gt;高値!S295),12,""))</f>
        <v/>
      </c>
      <c r="AN295" s="500" t="str">
        <f>IF(終値!A295="","",IF(AND(高値!R295&gt;高値!Q295,高値!R295&gt;高値!P295,高値!R295&gt;高値!S295,高値!R295&gt;高値!T295),13,""))</f>
        <v/>
      </c>
      <c r="AO295" s="500" t="str">
        <f>IF(終値!A295="","",IF(AND(高値!S295&gt;高値!R295,高値!S295&gt;高値!Q295,高値!S295&gt;高値!T295,高値!S295&gt;高値!U295),14,""))</f>
        <v/>
      </c>
      <c r="AP295" s="500" t="str">
        <f>IF(終値!A295="","",IF(AND(高値!T295&gt;高値!S295,高値!T295&gt;高値!R295,高値!T295&gt;高値!U295,高値!T295&gt;高値!V295),15,""))</f>
        <v/>
      </c>
      <c r="AQ295" s="500" t="str">
        <f>IF(終値!A295="","",IF(AND(高値!U295&gt;高値!T295,高値!U295&gt;高値!S295,高値!U295&gt;高値!V295,高値!U295&gt;高値!W295),16,""))</f>
        <v/>
      </c>
      <c r="AR295" s="500" t="str">
        <f>IF(終値!A295="","",IF(AND(高値!V295&gt;高値!U295,高値!V295&gt;高値!T295,高値!V295&gt;高値!W295,高値!V295&gt;高値!X295),17,""))</f>
        <v/>
      </c>
      <c r="AS295" s="500">
        <f>IF(終値!A295="","",IF(AND(高値!W295&gt;高値!V295,高値!W295&gt;高値!U295,高値!W295&gt;高値!X295,高値!W295&gt;高値!Y295),18,""))</f>
        <v>18</v>
      </c>
      <c r="AT295" s="500" t="str">
        <f>IF(終値!A295="","",IF(AND(高値!X295&gt;高値!W295,高値!X295&gt;高値!V295,高値!X295&gt;高値!Y295,高値!X295&gt;高値!Z295),19,""))</f>
        <v/>
      </c>
      <c r="AU295" s="500" t="str">
        <f>IF(終値!A295="","",IF(AND(高値!Y295&gt;高値!X295,高値!Y295&gt;高値!W295,高値!Y295&gt;高値!Z295,高値!Y295&gt;高値!AA295),20,""))</f>
        <v/>
      </c>
      <c r="AV295" s="500" t="str">
        <f>IF(終値!A295="","",IF(AND(高値!Z295&gt;高値!Y295,高値!Z295&gt;高値!X295,高値!Z295&gt;高値!AA295,高値!Z295&gt;高値!AB295),21,""))</f>
        <v/>
      </c>
      <c r="AW295" s="500" t="str">
        <f>IF(終値!A295="","",IF(AND(高値!AA295&gt;高値!Z295,高値!AA295&gt;高値!Y295,高値!AA295&gt;高値!AB295,高値!AA295&gt;高値!AC295),22,""))</f>
        <v/>
      </c>
      <c r="AX295" s="500" t="str">
        <f>IF(終値!A295="","",IF(AND(高値!AB295&gt;高値!AA295,高値!AB295&gt;高値!Z295,高値!AB295&gt;高値!AC295,高値!AB295&gt;高値!AD295),23,""))</f>
        <v/>
      </c>
      <c r="AY295" s="500" t="str">
        <f>IF(終値!A295="","",IF(AND(高値!AC295&gt;高値!AB295,高値!AC295&gt;高値!AA295,高値!AC295&gt;高値!AD295,高値!AC295&gt;高値!AE295),24,""))</f>
        <v/>
      </c>
      <c r="AZ295" s="500">
        <f>IF(終値!A295="","",IF(AND(高値!AD295&gt;高値!AC295,高値!AD295&gt;高値!AB295,高値!AD295&gt;高値!AE295,高値!AD295&gt;高値!AF295),25,""))</f>
        <v>25</v>
      </c>
      <c r="BA295" s="500" t="str">
        <f>IF(終値!A295="","",IF(AND(高値!AE295&gt;高値!AD295,高値!AE295&gt;高値!AC295,高値!AE295&gt;高値!AF295,高値!AE295&gt;高値!AG295),26,""))</f>
        <v/>
      </c>
      <c r="BB295" s="500" t="str">
        <f>IF(終値!A295="","",IF(AND(高値!AF295&gt;高値!AE295,高値!AF295&gt;高値!AD295,高値!AF295&gt;高値!AG295,高値!AF295&gt;高値!AH295),27,""))</f>
        <v/>
      </c>
      <c r="BC295" s="500" t="str">
        <f>IF(終値!A295="","",IF(AND(高値!AG295&gt;高値!AF295,高値!AG295&gt;高値!AE295,高値!AG295&gt;高値!AH295,高値!AG295&gt;高値!AI295),28,""))</f>
        <v/>
      </c>
      <c r="BD295" s="500">
        <f t="shared" si="24"/>
        <v>4</v>
      </c>
      <c r="BE295" s="500">
        <f t="shared" si="25"/>
        <v>13</v>
      </c>
      <c r="BF295" s="500">
        <f t="shared" si="26"/>
        <v>16</v>
      </c>
      <c r="BG295" s="500">
        <f>IF($BE295="","",INDEX(安値!$E295:$CZ295,1,$BE295+1))</f>
        <v>6080</v>
      </c>
      <c r="BH295" s="500">
        <f>IF($BF295="","",INDEX(安値!$E295:$CZ295,1,$BF295+1))</f>
        <v>6440</v>
      </c>
      <c r="BI295" s="500">
        <f>IF($BF295="","",MAX(INDEX(高値!$E295:$CZ295,1,$BE295+1):INDEX(高値!$E295:$CZ295,1,$BF295+1)))</f>
        <v>7280</v>
      </c>
      <c r="BJ295" s="500">
        <f>IF($BF295="","",AVERAGE(INDEX(終値!$E295:$CZ295,1,$BF295+1):INDEX(終値!$E295:$CZ295,1,$BF295+20))-2*STDEVP(INDEX(終値!$E295:$CZ295,1,$BF295+1):INDEX(終値!$E295:$CZ295,1,$BF295+20)))</f>
        <v>6597.4407752540965</v>
      </c>
      <c r="BK295" s="500">
        <f>IF($BE295="","",AVERAGE(INDEX(終値!$E295:$CZ295,1,$BE295+1):INDEX(終値!$E295:$CZ295,1,$BE295+20))-2*STDEVP(INDEX(終値!$E295:$CZ295,1,$BE295+1):INDEX(終値!$E295:$CZ295,1,$BE295+20)))</f>
        <v>6344.9918033154017</v>
      </c>
      <c r="BL295" s="500">
        <f t="shared" si="27"/>
        <v>3</v>
      </c>
      <c r="BM295" s="500">
        <f t="shared" si="28"/>
        <v>11</v>
      </c>
      <c r="BN295" s="500">
        <f t="shared" si="29"/>
        <v>18</v>
      </c>
      <c r="BO295" s="500">
        <f>IF($BM295="","",INDEX(高値!$E295:$CZ295,1,$BM295+1))</f>
        <v>6930</v>
      </c>
      <c r="BP295" s="500">
        <f>IF($BN295="","",INDEX(高値!$E295:$CZ295,1,$BN295+1))</f>
        <v>7370</v>
      </c>
      <c r="BQ295" s="500">
        <f>IF($BN295="","",MIN(INDEX(安値!$E295:$CZ295,1,$BM295+1):INDEX(安値!$E295:$CZ295,1,$BN295+1)))</f>
        <v>6080</v>
      </c>
      <c r="BR295" s="500">
        <f>IF($BN295="","",AVERAGE(INDEX(終値!$E295:$CZ295,1,$BN295+1):INDEX(終値!$E295:$CZ295,1,$BN295+20))+2*STDEVP(INDEX(終値!$E295:$CZ295,1,$BN295+1):INDEX(終値!$E295:$CZ295,1,$BN295+20)))</f>
        <v>8154.7966078319787</v>
      </c>
      <c r="BS295" s="500">
        <f>IF($BM295="","",AVERAGE(INDEX(終値!$E295:$CZ295,1,$BM295+1):INDEX(終値!$E295:$CZ295,1,$BM295+20))+2*STDEVP(INDEX(終値!$E295:$CZ295,1,$BM295+1):INDEX(終値!$E295:$CZ295,1,$BM295+20)))</f>
        <v>7999.147113998547</v>
      </c>
      <c r="BT295" s="497" t="str">
        <f>IFERROR(IF(AND($BD295&gt;=2,ABS($BG295-$BH295)/$BH295&lt;=BB設定!$B$12,$BI295&gt;=MAX($BH295,$BG295)*(1+BB設定!$B$13),終値!E295&gt;$BG295),IF(OR(終値!E295&gt;=$BI295,AND($BH295&lt;$BJ295,$BG295&gt;=$BK295)),"二番底W▲","二番底W形成"),IF(AND($BL295&gt;=2,ABS($BO295-$BP295)/$BP295&lt;=BB設定!$B$12,$BQ295&lt;=MIN($BP295,$BO295)*(1-BB設定!$B$13),終値!E295&lt;$BO295),IF(OR(終値!E295&lt;=$BQ295,AND($BP295&gt;$BR295,$BO295&lt;=$BS295)),"二番天井M▼","二番天井M形成"),"－")),"－")</f>
        <v>－</v>
      </c>
    </row>
    <row r="296" spans="2:72">
      <c r="B296" s="500" t="str">
        <f>IF(終値!A296="","",IF(AND(安値!G296&lt;安値!F296,安値!G296&lt;安値!E296,安値!G296&lt;安値!H296,安値!G296&lt;安値!I296),2,""))</f>
        <v/>
      </c>
      <c r="C296" s="500" t="str">
        <f>IF(終値!A296="","",IF(AND(安値!H296&lt;安値!G296,安値!H296&lt;安値!F296,安値!H296&lt;安値!I296,安値!H296&lt;安値!J296),3,""))</f>
        <v/>
      </c>
      <c r="D296" s="500" t="str">
        <f>IF(終値!A296="","",IF(AND(安値!I296&lt;安値!H296,安値!I296&lt;安値!G296,安値!I296&lt;安値!J296,安値!I296&lt;安値!K296),4,""))</f>
        <v/>
      </c>
      <c r="E296" s="500" t="str">
        <f>IF(終値!A296="","",IF(AND(安値!J296&lt;安値!I296,安値!J296&lt;安値!H296,安値!J296&lt;安値!K296,安値!J296&lt;安値!L296),5,""))</f>
        <v/>
      </c>
      <c r="F296" s="500" t="str">
        <f>IF(終値!A296="","",IF(AND(安値!K296&lt;安値!J296,安値!K296&lt;安値!I296,安値!K296&lt;安値!L296,安値!K296&lt;安値!M296),6,""))</f>
        <v/>
      </c>
      <c r="G296" s="500" t="str">
        <f>IF(終値!A296="","",IF(AND(安値!L296&lt;安値!K296,安値!L296&lt;安値!J296,安値!L296&lt;安値!M296,安値!L296&lt;安値!N296),7,""))</f>
        <v/>
      </c>
      <c r="H296" s="500" t="str">
        <f>IF(終値!A296="","",IF(AND(安値!M296&lt;安値!L296,安値!M296&lt;安値!K296,安値!M296&lt;安値!N296,安値!M296&lt;安値!O296),8,""))</f>
        <v/>
      </c>
      <c r="I296" s="500">
        <f>IF(終値!A296="","",IF(AND(安値!N296&lt;安値!M296,安値!N296&lt;安値!L296,安値!N296&lt;安値!O296,安値!N296&lt;安値!P296),9,""))</f>
        <v>9</v>
      </c>
      <c r="J296" s="500" t="str">
        <f>IF(終値!A296="","",IF(AND(安値!O296&lt;安値!N296,安値!O296&lt;安値!M296,安値!O296&lt;安値!P296,安値!O296&lt;安値!Q296),10,""))</f>
        <v/>
      </c>
      <c r="K296" s="500" t="str">
        <f>IF(終値!A296="","",IF(AND(安値!P296&lt;安値!O296,安値!P296&lt;安値!N296,安値!P296&lt;安値!Q296,安値!P296&lt;安値!R296),11,""))</f>
        <v/>
      </c>
      <c r="L296" s="500" t="str">
        <f>IF(終値!A296="","",IF(AND(安値!Q296&lt;安値!P296,安値!Q296&lt;安値!O296,安値!Q296&lt;安値!R296,安値!Q296&lt;安値!S296),12,""))</f>
        <v/>
      </c>
      <c r="M296" s="500" t="str">
        <f>IF(終値!A296="","",IF(AND(安値!R296&lt;安値!Q296,安値!R296&lt;安値!P296,安値!R296&lt;安値!S296,安値!R296&lt;安値!T296),13,""))</f>
        <v/>
      </c>
      <c r="N296" s="500" t="str">
        <f>IF(終値!A296="","",IF(AND(安値!S296&lt;安値!R296,安値!S296&lt;安値!Q296,安値!S296&lt;安値!T296,安値!S296&lt;安値!U296),14,""))</f>
        <v/>
      </c>
      <c r="O296" s="500" t="str">
        <f>IF(終値!A296="","",IF(AND(安値!T296&lt;安値!S296,安値!T296&lt;安値!R296,安値!T296&lt;安値!U296,安値!T296&lt;安値!V296),15,""))</f>
        <v/>
      </c>
      <c r="P296" s="500" t="str">
        <f>IF(終値!A296="","",IF(AND(安値!U296&lt;安値!T296,安値!U296&lt;安値!S296,安値!U296&lt;安値!V296,安値!U296&lt;安値!W296),16,""))</f>
        <v/>
      </c>
      <c r="Q296" s="500" t="str">
        <f>IF(終値!A296="","",IF(AND(安値!V296&lt;安値!U296,安値!V296&lt;安値!T296,安値!V296&lt;安値!W296,安値!V296&lt;安値!X296),17,""))</f>
        <v/>
      </c>
      <c r="R296" s="500" t="str">
        <f>IF(終値!A296="","",IF(AND(安値!W296&lt;安値!V296,安値!W296&lt;安値!U296,安値!W296&lt;安値!X296,安値!W296&lt;安値!Y296),18,""))</f>
        <v/>
      </c>
      <c r="S296" s="500" t="str">
        <f>IF(終値!A296="","",IF(AND(安値!X296&lt;安値!W296,安値!X296&lt;安値!V296,安値!X296&lt;安値!Y296,安値!X296&lt;安値!Z296),19,""))</f>
        <v/>
      </c>
      <c r="T296" s="500">
        <f>IF(終値!A296="","",IF(AND(安値!Y296&lt;安値!X296,安値!Y296&lt;安値!W296,安値!Y296&lt;安値!Z296,安値!Y296&lt;安値!AA296),20,""))</f>
        <v>20</v>
      </c>
      <c r="U296" s="500" t="str">
        <f>IF(終値!A296="","",IF(AND(安値!Z296&lt;安値!Y296,安値!Z296&lt;安値!X296,安値!Z296&lt;安値!AA296,安値!Z296&lt;安値!AB296),21,""))</f>
        <v/>
      </c>
      <c r="V296" s="500" t="str">
        <f>IF(終値!A296="","",IF(AND(安値!AA296&lt;安値!Z296,安値!AA296&lt;安値!Y296,安値!AA296&lt;安値!AB296,安値!AA296&lt;安値!AC296),22,""))</f>
        <v/>
      </c>
      <c r="W296" s="500" t="str">
        <f>IF(終値!A296="","",IF(AND(安値!AB296&lt;安値!AA296,安値!AB296&lt;安値!Z296,安値!AB296&lt;安値!AC296,安値!AB296&lt;安値!AD296),23,""))</f>
        <v/>
      </c>
      <c r="X296" s="500" t="str">
        <f>IF(終値!A296="","",IF(AND(安値!AC296&lt;安値!AB296,安値!AC296&lt;安値!AA296,安値!AC296&lt;安値!AD296,安値!AC296&lt;安値!AE296),24,""))</f>
        <v/>
      </c>
      <c r="Y296" s="500" t="str">
        <f>IF(終値!A296="","",IF(AND(安値!AD296&lt;安値!AC296,安値!AD296&lt;安値!AB296,安値!AD296&lt;安値!AE296,安値!AD296&lt;安値!AF296),25,""))</f>
        <v/>
      </c>
      <c r="Z296" s="500" t="str">
        <f>IF(終値!A296="","",IF(AND(安値!AE296&lt;安値!AD296,安値!AE296&lt;安値!AC296,安値!AE296&lt;安値!AF296,安値!AE296&lt;安値!AG296),26,""))</f>
        <v/>
      </c>
      <c r="AA296" s="500" t="str">
        <f>IF(終値!A296="","",IF(AND(安値!AF296&lt;安値!AE296,安値!AF296&lt;安値!AD296,安値!AF296&lt;安値!AG296,安値!AF296&lt;安値!AH296),27,""))</f>
        <v/>
      </c>
      <c r="AB296" s="500" t="str">
        <f>IF(終値!A296="","",IF(AND(安値!AG296&lt;安値!AF296,安値!AG296&lt;安値!AE296,安値!AG296&lt;安値!AH296,安値!AG296&lt;安値!AI296),28,""))</f>
        <v/>
      </c>
      <c r="AC296" s="500" t="str">
        <f>IF(終値!A296="","",IF(AND(高値!G296&gt;高値!F296,高値!G296&gt;高値!E296,高値!G296&gt;高値!H296,高値!G296&gt;高値!I296),2,""))</f>
        <v/>
      </c>
      <c r="AD296" s="500">
        <f>IF(終値!A296="","",IF(AND(高値!H296&gt;高値!G296,高値!H296&gt;高値!F296,高値!H296&gt;高値!I296,高値!H296&gt;高値!J296),3,""))</f>
        <v>3</v>
      </c>
      <c r="AE296" s="500" t="str">
        <f>IF(終値!A296="","",IF(AND(高値!I296&gt;高値!H296,高値!I296&gt;高値!G296,高値!I296&gt;高値!J296,高値!I296&gt;高値!K296),4,""))</f>
        <v/>
      </c>
      <c r="AF296" s="500" t="str">
        <f>IF(終値!A296="","",IF(AND(高値!J296&gt;高値!I296,高値!J296&gt;高値!H296,高値!J296&gt;高値!K296,高値!J296&gt;高値!L296),5,""))</f>
        <v/>
      </c>
      <c r="AG296" s="500" t="str">
        <f>IF(終値!A296="","",IF(AND(高値!K296&gt;高値!J296,高値!K296&gt;高値!I296,高値!K296&gt;高値!L296,高値!K296&gt;高値!M296),6,""))</f>
        <v/>
      </c>
      <c r="AH296" s="500">
        <f>IF(終値!A296="","",IF(AND(高値!L296&gt;高値!K296,高値!L296&gt;高値!J296,高値!L296&gt;高値!M296,高値!L296&gt;高値!N296),7,""))</f>
        <v>7</v>
      </c>
      <c r="AI296" s="500" t="str">
        <f>IF(終値!A296="","",IF(AND(高値!M296&gt;高値!L296,高値!M296&gt;高値!K296,高値!M296&gt;高値!N296,高値!M296&gt;高値!O296),8,""))</f>
        <v/>
      </c>
      <c r="AJ296" s="500" t="str">
        <f>IF(終値!A296="","",IF(AND(高値!N296&gt;高値!M296,高値!N296&gt;高値!L296,高値!N296&gt;高値!O296,高値!N296&gt;高値!P296),9,""))</f>
        <v/>
      </c>
      <c r="AK296" s="500" t="str">
        <f>IF(終値!A296="","",IF(AND(高値!O296&gt;高値!N296,高値!O296&gt;高値!M296,高値!O296&gt;高値!P296,高値!O296&gt;高値!Q296),10,""))</f>
        <v/>
      </c>
      <c r="AL296" s="500" t="str">
        <f>IF(終値!A296="","",IF(AND(高値!P296&gt;高値!O296,高値!P296&gt;高値!N296,高値!P296&gt;高値!Q296,高値!P296&gt;高値!R296),11,""))</f>
        <v/>
      </c>
      <c r="AM296" s="500" t="str">
        <f>IF(終値!A296="","",IF(AND(高値!Q296&gt;高値!P296,高値!Q296&gt;高値!O296,高値!Q296&gt;高値!R296,高値!Q296&gt;高値!S296),12,""))</f>
        <v/>
      </c>
      <c r="AN296" s="500" t="str">
        <f>IF(終値!A296="","",IF(AND(高値!R296&gt;高値!Q296,高値!R296&gt;高値!P296,高値!R296&gt;高値!S296,高値!R296&gt;高値!T296),13,""))</f>
        <v/>
      </c>
      <c r="AO296" s="500" t="str">
        <f>IF(終値!A296="","",IF(AND(高値!S296&gt;高値!R296,高値!S296&gt;高値!Q296,高値!S296&gt;高値!T296,高値!S296&gt;高値!U296),14,""))</f>
        <v/>
      </c>
      <c r="AP296" s="500">
        <f>IF(終値!A296="","",IF(AND(高値!T296&gt;高値!S296,高値!T296&gt;高値!R296,高値!T296&gt;高値!U296,高値!T296&gt;高値!V296),15,""))</f>
        <v>15</v>
      </c>
      <c r="AQ296" s="500" t="str">
        <f>IF(終値!A296="","",IF(AND(高値!U296&gt;高値!T296,高値!U296&gt;高値!S296,高値!U296&gt;高値!V296,高値!U296&gt;高値!W296),16,""))</f>
        <v/>
      </c>
      <c r="AR296" s="500" t="str">
        <f>IF(終値!A296="","",IF(AND(高値!V296&gt;高値!U296,高値!V296&gt;高値!T296,高値!V296&gt;高値!W296,高値!V296&gt;高値!X296),17,""))</f>
        <v/>
      </c>
      <c r="AS296" s="500" t="str">
        <f>IF(終値!A296="","",IF(AND(高値!W296&gt;高値!V296,高値!W296&gt;高値!U296,高値!W296&gt;高値!X296,高値!W296&gt;高値!Y296),18,""))</f>
        <v/>
      </c>
      <c r="AT296" s="500" t="str">
        <f>IF(終値!A296="","",IF(AND(高値!X296&gt;高値!W296,高値!X296&gt;高値!V296,高値!X296&gt;高値!Y296,高値!X296&gt;高値!Z296),19,""))</f>
        <v/>
      </c>
      <c r="AU296" s="500" t="str">
        <f>IF(終値!A296="","",IF(AND(高値!Y296&gt;高値!X296,高値!Y296&gt;高値!W296,高値!Y296&gt;高値!Z296,高値!Y296&gt;高値!AA296),20,""))</f>
        <v/>
      </c>
      <c r="AV296" s="500" t="str">
        <f>IF(終値!A296="","",IF(AND(高値!Z296&gt;高値!Y296,高値!Z296&gt;高値!X296,高値!Z296&gt;高値!AA296,高値!Z296&gt;高値!AB296),21,""))</f>
        <v/>
      </c>
      <c r="AW296" s="500">
        <f>IF(終値!A296="","",IF(AND(高値!AA296&gt;高値!Z296,高値!AA296&gt;高値!Y296,高値!AA296&gt;高値!AB296,高値!AA296&gt;高値!AC296),22,""))</f>
        <v>22</v>
      </c>
      <c r="AX296" s="500" t="str">
        <f>IF(終値!A296="","",IF(AND(高値!AB296&gt;高値!AA296,高値!AB296&gt;高値!Z296,高値!AB296&gt;高値!AC296,高値!AB296&gt;高値!AD296),23,""))</f>
        <v/>
      </c>
      <c r="AY296" s="500" t="str">
        <f>IF(終値!A296="","",IF(AND(高値!AC296&gt;高値!AB296,高値!AC296&gt;高値!AA296,高値!AC296&gt;高値!AD296,高値!AC296&gt;高値!AE296),24,""))</f>
        <v/>
      </c>
      <c r="AZ296" s="500" t="str">
        <f>IF(終値!A296="","",IF(AND(高値!AD296&gt;高値!AC296,高値!AD296&gt;高値!AB296,高値!AD296&gt;高値!AE296,高値!AD296&gt;高値!AF296),25,""))</f>
        <v/>
      </c>
      <c r="BA296" s="500" t="str">
        <f>IF(終値!A296="","",IF(AND(高値!AE296&gt;高値!AD296,高値!AE296&gt;高値!AC296,高値!AE296&gt;高値!AF296,高値!AE296&gt;高値!AG296),26,""))</f>
        <v/>
      </c>
      <c r="BB296" s="500" t="str">
        <f>IF(終値!A296="","",IF(AND(高値!AF296&gt;高値!AE296,高値!AF296&gt;高値!AD296,高値!AF296&gt;高値!AG296,高値!AF296&gt;高値!AH296),27,""))</f>
        <v/>
      </c>
      <c r="BC296" s="500" t="str">
        <f>IF(終値!A296="","",IF(AND(高値!AG296&gt;高値!AF296,高値!AG296&gt;高値!AE296,高値!AG296&gt;高値!AH296,高値!AG296&gt;高値!AI296),28,""))</f>
        <v/>
      </c>
      <c r="BD296" s="500">
        <f t="shared" si="24"/>
        <v>2</v>
      </c>
      <c r="BE296" s="500">
        <f t="shared" si="25"/>
        <v>9</v>
      </c>
      <c r="BF296" s="500">
        <f t="shared" si="26"/>
        <v>20</v>
      </c>
      <c r="BG296" s="500">
        <f>IF($BE296="","",INDEX(安値!$E296:$CZ296,1,$BE296+1))</f>
        <v>151</v>
      </c>
      <c r="BH296" s="500">
        <f>IF($BF296="","",INDEX(安値!$E296:$CZ296,1,$BF296+1))</f>
        <v>156</v>
      </c>
      <c r="BI296" s="500">
        <f>IF($BF296="","",MAX(INDEX(高値!$E296:$CZ296,1,$BE296+1):INDEX(高値!$E296:$CZ296,1,$BF296+1)))</f>
        <v>184</v>
      </c>
      <c r="BJ296" s="500">
        <f>IF($BF296="","",AVERAGE(INDEX(終値!$E296:$CZ296,1,$BF296+1):INDEX(終値!$E296:$CZ296,1,$BF296+20))-2*STDEVP(INDEX(終値!$E296:$CZ296,1,$BF296+1):INDEX(終値!$E296:$CZ296,1,$BF296+20)))</f>
        <v>115.11180218116155</v>
      </c>
      <c r="BK296" s="500">
        <f>IF($BE296="","",AVERAGE(INDEX(終値!$E296:$CZ296,1,$BE296+1):INDEX(終値!$E296:$CZ296,1,$BE296+20))-2*STDEVP(INDEX(終値!$E296:$CZ296,1,$BE296+1):INDEX(終値!$E296:$CZ296,1,$BE296+20)))</f>
        <v>151.33264178528407</v>
      </c>
      <c r="BL296" s="500">
        <f t="shared" si="27"/>
        <v>4</v>
      </c>
      <c r="BM296" s="500">
        <f t="shared" si="28"/>
        <v>3</v>
      </c>
      <c r="BN296" s="500">
        <f t="shared" si="29"/>
        <v>7</v>
      </c>
      <c r="BO296" s="500">
        <f>IF($BM296="","",INDEX(高値!$E296:$CZ296,1,$BM296+1))</f>
        <v>164</v>
      </c>
      <c r="BP296" s="500">
        <f>IF($BN296="","",INDEX(高値!$E296:$CZ296,1,$BN296+1))</f>
        <v>163</v>
      </c>
      <c r="BQ296" s="500">
        <f>IF($BN296="","",MIN(INDEX(安値!$E296:$CZ296,1,$BM296+1):INDEX(安値!$E296:$CZ296,1,$BN296+1)))</f>
        <v>154</v>
      </c>
      <c r="BR296" s="500">
        <f>IF($BN296="","",AVERAGE(INDEX(終値!$E296:$CZ296,1,$BN296+1):INDEX(終値!$E296:$CZ296,1,$BN296+20))+2*STDEVP(INDEX(終値!$E296:$CZ296,1,$BN296+1):INDEX(終値!$E296:$CZ296,1,$BN296+20)))</f>
        <v>183.81035185914237</v>
      </c>
      <c r="BS296" s="500">
        <f>IF($BM296="","",AVERAGE(INDEX(終値!$E296:$CZ296,1,$BM296+1):INDEX(終値!$E296:$CZ296,1,$BM296+20))+2*STDEVP(INDEX(終値!$E296:$CZ296,1,$BM296+1):INDEX(終値!$E296:$CZ296,1,$BM296+20)))</f>
        <v>182.97747902508834</v>
      </c>
      <c r="BT296" s="497" t="str">
        <f>IFERROR(IF(AND($BD296&gt;=2,ABS($BG296-$BH296)/$BH296&lt;=BB設定!$B$12,$BI296&gt;=MAX($BH296,$BG296)*(1+BB設定!$B$13),終値!E296&gt;$BG296),IF(OR(終値!E296&gt;=$BI296,AND($BH296&lt;$BJ296,$BG296&gt;=$BK296)),"二番底W▲","二番底W形成"),IF(AND($BL296&gt;=2,ABS($BO296-$BP296)/$BP296&lt;=BB設定!$B$12,$BQ296&lt;=MIN($BP296,$BO296)*(1-BB設定!$B$13),終値!E296&lt;$BO296),IF(OR(終値!E296&lt;=$BQ296,AND($BP296&gt;$BR296,$BO296&lt;=$BS296)),"二番天井M▼","二番天井M形成"),"－")),"－")</f>
        <v>二番底W形成</v>
      </c>
    </row>
    <row r="297" spans="2:72">
      <c r="B297" s="500" t="str">
        <f>IF(終値!A297="","",IF(AND(安値!G297&lt;安値!F297,安値!G297&lt;安値!E297,安値!G297&lt;安値!H297,安値!G297&lt;安値!I297),2,""))</f>
        <v/>
      </c>
      <c r="C297" s="500" t="str">
        <f>IF(終値!A297="","",IF(AND(安値!H297&lt;安値!G297,安値!H297&lt;安値!F297,安値!H297&lt;安値!I297,安値!H297&lt;安値!J297),3,""))</f>
        <v/>
      </c>
      <c r="D297" s="500" t="str">
        <f>IF(終値!A297="","",IF(AND(安値!I297&lt;安値!H297,安値!I297&lt;安値!G297,安値!I297&lt;安値!J297,安値!I297&lt;安値!K297),4,""))</f>
        <v/>
      </c>
      <c r="E297" s="500" t="str">
        <f>IF(終値!A297="","",IF(AND(安値!J297&lt;安値!I297,安値!J297&lt;安値!H297,安値!J297&lt;安値!K297,安値!J297&lt;安値!L297),5,""))</f>
        <v/>
      </c>
      <c r="F297" s="500" t="str">
        <f>IF(終値!A297="","",IF(AND(安値!K297&lt;安値!J297,安値!K297&lt;安値!I297,安値!K297&lt;安値!L297,安値!K297&lt;安値!M297),6,""))</f>
        <v/>
      </c>
      <c r="G297" s="500" t="str">
        <f>IF(終値!A297="","",IF(AND(安値!L297&lt;安値!K297,安値!L297&lt;安値!J297,安値!L297&lt;安値!M297,安値!L297&lt;安値!N297),7,""))</f>
        <v/>
      </c>
      <c r="H297" s="500" t="str">
        <f>IF(終値!A297="","",IF(AND(安値!M297&lt;安値!L297,安値!M297&lt;安値!K297,安値!M297&lt;安値!N297,安値!M297&lt;安値!O297),8,""))</f>
        <v/>
      </c>
      <c r="I297" s="500">
        <f>IF(終値!A297="","",IF(AND(安値!N297&lt;安値!M297,安値!N297&lt;安値!L297,安値!N297&lt;安値!O297,安値!N297&lt;安値!P297),9,""))</f>
        <v>9</v>
      </c>
      <c r="J297" s="500" t="str">
        <f>IF(終値!A297="","",IF(AND(安値!O297&lt;安値!N297,安値!O297&lt;安値!M297,安値!O297&lt;安値!P297,安値!O297&lt;安値!Q297),10,""))</f>
        <v/>
      </c>
      <c r="K297" s="500" t="str">
        <f>IF(終値!A297="","",IF(AND(安値!P297&lt;安値!O297,安値!P297&lt;安値!N297,安値!P297&lt;安値!Q297,安値!P297&lt;安値!R297),11,""))</f>
        <v/>
      </c>
      <c r="L297" s="500" t="str">
        <f>IF(終値!A297="","",IF(AND(安値!Q297&lt;安値!P297,安値!Q297&lt;安値!O297,安値!Q297&lt;安値!R297,安値!Q297&lt;安値!S297),12,""))</f>
        <v/>
      </c>
      <c r="M297" s="500" t="str">
        <f>IF(終値!A297="","",IF(AND(安値!R297&lt;安値!Q297,安値!R297&lt;安値!P297,安値!R297&lt;安値!S297,安値!R297&lt;安値!T297),13,""))</f>
        <v/>
      </c>
      <c r="N297" s="500" t="str">
        <f>IF(終値!A297="","",IF(AND(安値!S297&lt;安値!R297,安値!S297&lt;安値!Q297,安値!S297&lt;安値!T297,安値!S297&lt;安値!U297),14,""))</f>
        <v/>
      </c>
      <c r="O297" s="500" t="str">
        <f>IF(終値!A297="","",IF(AND(安値!T297&lt;安値!S297,安値!T297&lt;安値!R297,安値!T297&lt;安値!U297,安値!T297&lt;安値!V297),15,""))</f>
        <v/>
      </c>
      <c r="P297" s="500" t="str">
        <f>IF(終値!A297="","",IF(AND(安値!U297&lt;安値!T297,安値!U297&lt;安値!S297,安値!U297&lt;安値!V297,安値!U297&lt;安値!W297),16,""))</f>
        <v/>
      </c>
      <c r="Q297" s="500">
        <f>IF(終値!A297="","",IF(AND(安値!V297&lt;安値!U297,安値!V297&lt;安値!T297,安値!V297&lt;安値!W297,安値!V297&lt;安値!X297),17,""))</f>
        <v>17</v>
      </c>
      <c r="R297" s="500" t="str">
        <f>IF(終値!A297="","",IF(AND(安値!W297&lt;安値!V297,安値!W297&lt;安値!U297,安値!W297&lt;安値!X297,安値!W297&lt;安値!Y297),18,""))</f>
        <v/>
      </c>
      <c r="S297" s="500" t="str">
        <f>IF(終値!A297="","",IF(AND(安値!X297&lt;安値!W297,安値!X297&lt;安値!V297,安値!X297&lt;安値!Y297,安値!X297&lt;安値!Z297),19,""))</f>
        <v/>
      </c>
      <c r="T297" s="500" t="str">
        <f>IF(終値!A297="","",IF(AND(安値!Y297&lt;安値!X297,安値!Y297&lt;安値!W297,安値!Y297&lt;安値!Z297,安値!Y297&lt;安値!AA297),20,""))</f>
        <v/>
      </c>
      <c r="U297" s="500" t="str">
        <f>IF(終値!A297="","",IF(AND(安値!Z297&lt;安値!Y297,安値!Z297&lt;安値!X297,安値!Z297&lt;安値!AA297,安値!Z297&lt;安値!AB297),21,""))</f>
        <v/>
      </c>
      <c r="V297" s="500" t="str">
        <f>IF(終値!A297="","",IF(AND(安値!AA297&lt;安値!Z297,安値!AA297&lt;安値!Y297,安値!AA297&lt;安値!AB297,安値!AA297&lt;安値!AC297),22,""))</f>
        <v/>
      </c>
      <c r="W297" s="500" t="str">
        <f>IF(終値!A297="","",IF(AND(安値!AB297&lt;安値!AA297,安値!AB297&lt;安値!Z297,安値!AB297&lt;安値!AC297,安値!AB297&lt;安値!AD297),23,""))</f>
        <v/>
      </c>
      <c r="X297" s="500" t="str">
        <f>IF(終値!A297="","",IF(AND(安値!AC297&lt;安値!AB297,安値!AC297&lt;安値!AA297,安値!AC297&lt;安値!AD297,安値!AC297&lt;安値!AE297),24,""))</f>
        <v/>
      </c>
      <c r="Y297" s="500">
        <f>IF(終値!A297="","",IF(AND(安値!AD297&lt;安値!AC297,安値!AD297&lt;安値!AB297,安値!AD297&lt;安値!AE297,安値!AD297&lt;安値!AF297),25,""))</f>
        <v>25</v>
      </c>
      <c r="Z297" s="500" t="str">
        <f>IF(終値!A297="","",IF(AND(安値!AE297&lt;安値!AD297,安値!AE297&lt;安値!AC297,安値!AE297&lt;安値!AF297,安値!AE297&lt;安値!AG297),26,""))</f>
        <v/>
      </c>
      <c r="AA297" s="500" t="str">
        <f>IF(終値!A297="","",IF(AND(安値!AF297&lt;安値!AE297,安値!AF297&lt;安値!AD297,安値!AF297&lt;安値!AG297,安値!AF297&lt;安値!AH297),27,""))</f>
        <v/>
      </c>
      <c r="AB297" s="500" t="str">
        <f>IF(終値!A297="","",IF(AND(安値!AG297&lt;安値!AF297,安値!AG297&lt;安値!AE297,安値!AG297&lt;安値!AH297,安値!AG297&lt;安値!AI297),28,""))</f>
        <v/>
      </c>
      <c r="AC297" s="500" t="str">
        <f>IF(終値!A297="","",IF(AND(高値!G297&gt;高値!F297,高値!G297&gt;高値!E297,高値!G297&gt;高値!H297,高値!G297&gt;高値!I297),2,""))</f>
        <v/>
      </c>
      <c r="AD297" s="500" t="str">
        <f>IF(終値!A297="","",IF(AND(高値!H297&gt;高値!G297,高値!H297&gt;高値!F297,高値!H297&gt;高値!I297,高値!H297&gt;高値!J297),3,""))</f>
        <v/>
      </c>
      <c r="AE297" s="500" t="str">
        <f>IF(終値!A297="","",IF(AND(高値!I297&gt;高値!H297,高値!I297&gt;高値!G297,高値!I297&gt;高値!J297,高値!I297&gt;高値!K297),4,""))</f>
        <v/>
      </c>
      <c r="AF297" s="500" t="str">
        <f>IF(終値!A297="","",IF(AND(高値!J297&gt;高値!I297,高値!J297&gt;高値!H297,高値!J297&gt;高値!K297,高値!J297&gt;高値!L297),5,""))</f>
        <v/>
      </c>
      <c r="AG297" s="500">
        <f>IF(終値!A297="","",IF(AND(高値!K297&gt;高値!J297,高値!K297&gt;高値!I297,高値!K297&gt;高値!L297,高値!K297&gt;高値!M297),6,""))</f>
        <v>6</v>
      </c>
      <c r="AH297" s="500" t="str">
        <f>IF(終値!A297="","",IF(AND(高値!L297&gt;高値!K297,高値!L297&gt;高値!J297,高値!L297&gt;高値!M297,高値!L297&gt;高値!N297),7,""))</f>
        <v/>
      </c>
      <c r="AI297" s="500" t="str">
        <f>IF(終値!A297="","",IF(AND(高値!M297&gt;高値!L297,高値!M297&gt;高値!K297,高値!M297&gt;高値!N297,高値!M297&gt;高値!O297),8,""))</f>
        <v/>
      </c>
      <c r="AJ297" s="500" t="str">
        <f>IF(終値!A297="","",IF(AND(高値!N297&gt;高値!M297,高値!N297&gt;高値!L297,高値!N297&gt;高値!O297,高値!N297&gt;高値!P297),9,""))</f>
        <v/>
      </c>
      <c r="AK297" s="500" t="str">
        <f>IF(終値!A297="","",IF(AND(高値!O297&gt;高値!N297,高値!O297&gt;高値!M297,高値!O297&gt;高値!P297,高値!O297&gt;高値!Q297),10,""))</f>
        <v/>
      </c>
      <c r="AL297" s="500" t="str">
        <f>IF(終値!A297="","",IF(AND(高値!P297&gt;高値!O297,高値!P297&gt;高値!N297,高値!P297&gt;高値!Q297,高値!P297&gt;高値!R297),11,""))</f>
        <v/>
      </c>
      <c r="AM297" s="500" t="str">
        <f>IF(終値!A297="","",IF(AND(高値!Q297&gt;高値!P297,高値!Q297&gt;高値!O297,高値!Q297&gt;高値!R297,高値!Q297&gt;高値!S297),12,""))</f>
        <v/>
      </c>
      <c r="AN297" s="500">
        <f>IF(終値!A297="","",IF(AND(高値!R297&gt;高値!Q297,高値!R297&gt;高値!P297,高値!R297&gt;高値!S297,高値!R297&gt;高値!T297),13,""))</f>
        <v>13</v>
      </c>
      <c r="AO297" s="500" t="str">
        <f>IF(終値!A297="","",IF(AND(高値!S297&gt;高値!R297,高値!S297&gt;高値!Q297,高値!S297&gt;高値!T297,高値!S297&gt;高値!U297),14,""))</f>
        <v/>
      </c>
      <c r="AP297" s="500" t="str">
        <f>IF(終値!A297="","",IF(AND(高値!T297&gt;高値!S297,高値!T297&gt;高値!R297,高値!T297&gt;高値!U297,高値!T297&gt;高値!V297),15,""))</f>
        <v/>
      </c>
      <c r="AQ297" s="500" t="str">
        <f>IF(終値!A297="","",IF(AND(高値!U297&gt;高値!T297,高値!U297&gt;高値!S297,高値!U297&gt;高値!V297,高値!U297&gt;高値!W297),16,""))</f>
        <v/>
      </c>
      <c r="AR297" s="500" t="str">
        <f>IF(終値!A297="","",IF(AND(高値!V297&gt;高値!U297,高値!V297&gt;高値!T297,高値!V297&gt;高値!W297,高値!V297&gt;高値!X297),17,""))</f>
        <v/>
      </c>
      <c r="AS297" s="500" t="str">
        <f>IF(終値!A297="","",IF(AND(高値!W297&gt;高値!V297,高値!W297&gt;高値!U297,高値!W297&gt;高値!X297,高値!W297&gt;高値!Y297),18,""))</f>
        <v/>
      </c>
      <c r="AT297" s="500" t="str">
        <f>IF(終値!A297="","",IF(AND(高値!X297&gt;高値!W297,高値!X297&gt;高値!V297,高値!X297&gt;高値!Y297,高値!X297&gt;高値!Z297),19,""))</f>
        <v/>
      </c>
      <c r="AU297" s="500" t="str">
        <f>IF(終値!A297="","",IF(AND(高値!Y297&gt;高値!X297,高値!Y297&gt;高値!W297,高値!Y297&gt;高値!Z297,高値!Y297&gt;高値!AA297),20,""))</f>
        <v/>
      </c>
      <c r="AV297" s="500" t="str">
        <f>IF(終値!A297="","",IF(AND(高値!Z297&gt;高値!Y297,高値!Z297&gt;高値!X297,高値!Z297&gt;高値!AA297,高値!Z297&gt;高値!AB297),21,""))</f>
        <v/>
      </c>
      <c r="AW297" s="500" t="str">
        <f>IF(終値!A297="","",IF(AND(高値!AA297&gt;高値!Z297,高値!AA297&gt;高値!Y297,高値!AA297&gt;高値!AB297,高値!AA297&gt;高値!AC297),22,""))</f>
        <v/>
      </c>
      <c r="AX297" s="500" t="str">
        <f>IF(終値!A297="","",IF(AND(高値!AB297&gt;高値!AA297,高値!AB297&gt;高値!Z297,高値!AB297&gt;高値!AC297,高値!AB297&gt;高値!AD297),23,""))</f>
        <v/>
      </c>
      <c r="AY297" s="500" t="str">
        <f>IF(終値!A297="","",IF(AND(高値!AC297&gt;高値!AB297,高値!AC297&gt;高値!AA297,高値!AC297&gt;高値!AD297,高値!AC297&gt;高値!AE297),24,""))</f>
        <v/>
      </c>
      <c r="AZ297" s="500" t="str">
        <f>IF(終値!A297="","",IF(AND(高値!AD297&gt;高値!AC297,高値!AD297&gt;高値!AB297,高値!AD297&gt;高値!AE297,高値!AD297&gt;高値!AF297),25,""))</f>
        <v/>
      </c>
      <c r="BA297" s="500" t="str">
        <f>IF(終値!A297="","",IF(AND(高値!AE297&gt;高値!AD297,高値!AE297&gt;高値!AC297,高値!AE297&gt;高値!AF297,高値!AE297&gt;高値!AG297),26,""))</f>
        <v/>
      </c>
      <c r="BB297" s="500">
        <f>IF(終値!A297="","",IF(AND(高値!AF297&gt;高値!AE297,高値!AF297&gt;高値!AD297,高値!AF297&gt;高値!AG297,高値!AF297&gt;高値!AH297),27,""))</f>
        <v>27</v>
      </c>
      <c r="BC297" s="500" t="str">
        <f>IF(終値!A297="","",IF(AND(高値!AG297&gt;高値!AF297,高値!AG297&gt;高値!AE297,高値!AG297&gt;高値!AH297,高値!AG297&gt;高値!AI297),28,""))</f>
        <v/>
      </c>
      <c r="BD297" s="500">
        <f t="shared" si="24"/>
        <v>3</v>
      </c>
      <c r="BE297" s="500">
        <f t="shared" si="25"/>
        <v>9</v>
      </c>
      <c r="BF297" s="500">
        <f t="shared" si="26"/>
        <v>17</v>
      </c>
      <c r="BG297" s="500">
        <f>IF($BE297="","",INDEX(安値!$E297:$CZ297,1,$BE297+1))</f>
        <v>2736.5</v>
      </c>
      <c r="BH297" s="500">
        <f>IF($BF297="","",INDEX(安値!$E297:$CZ297,1,$BF297+1))</f>
        <v>2731</v>
      </c>
      <c r="BI297" s="500">
        <f>IF($BF297="","",MAX(INDEX(高値!$E297:$CZ297,1,$BE297+1):INDEX(高値!$E297:$CZ297,1,$BF297+1)))</f>
        <v>2858</v>
      </c>
      <c r="BJ297" s="500">
        <f>IF($BF297="","",AVERAGE(INDEX(終値!$E297:$CZ297,1,$BF297+1):INDEX(終値!$E297:$CZ297,1,$BF297+20))-2*STDEVP(INDEX(終値!$E297:$CZ297,1,$BF297+1):INDEX(終値!$E297:$CZ297,1,$BF297+20)))</f>
        <v>2655.0777492677862</v>
      </c>
      <c r="BK297" s="500">
        <f>IF($BE297="","",AVERAGE(INDEX(終値!$E297:$CZ297,1,$BE297+1):INDEX(終値!$E297:$CZ297,1,$BE297+20))-2*STDEVP(INDEX(終値!$E297:$CZ297,1,$BE297+1):INDEX(終値!$E297:$CZ297,1,$BE297+20)))</f>
        <v>2749.0773905413744</v>
      </c>
      <c r="BL297" s="500">
        <f t="shared" si="27"/>
        <v>3</v>
      </c>
      <c r="BM297" s="500">
        <f t="shared" si="28"/>
        <v>6</v>
      </c>
      <c r="BN297" s="500">
        <f t="shared" si="29"/>
        <v>13</v>
      </c>
      <c r="BO297" s="500">
        <f>IF($BM297="","",INDEX(高値!$E297:$CZ297,1,$BM297+1))</f>
        <v>2902.5</v>
      </c>
      <c r="BP297" s="500">
        <f>IF($BN297="","",INDEX(高値!$E297:$CZ297,1,$BN297+1))</f>
        <v>2858</v>
      </c>
      <c r="BQ297" s="500">
        <f>IF($BN297="","",MIN(INDEX(安値!$E297:$CZ297,1,$BM297+1):INDEX(安値!$E297:$CZ297,1,$BN297+1)))</f>
        <v>2736.5</v>
      </c>
      <c r="BR297" s="500">
        <f>IF($BN297="","",AVERAGE(INDEX(終値!$E297:$CZ297,1,$BN297+1):INDEX(終値!$E297:$CZ297,1,$BN297+20))+2*STDEVP(INDEX(終値!$E297:$CZ297,1,$BN297+1):INDEX(終値!$E297:$CZ297,1,$BN297+20)))</f>
        <v>2892.1311239112561</v>
      </c>
      <c r="BS297" s="500">
        <f>IF($BM297="","",AVERAGE(INDEX(終値!$E297:$CZ297,1,$BM297+1):INDEX(終値!$E297:$CZ297,1,$BM297+20))+2*STDEVP(INDEX(終値!$E297:$CZ297,1,$BM297+1):INDEX(終値!$E297:$CZ297,1,$BM297+20)))</f>
        <v>2889.8525709972255</v>
      </c>
      <c r="BT297" s="497" t="str">
        <f>IFERROR(IF(AND($BD297&gt;=2,ABS($BG297-$BH297)/$BH297&lt;=BB設定!$B$12,$BI297&gt;=MAX($BH297,$BG297)*(1+BB設定!$B$13),終値!E297&gt;$BG297),IF(OR(終値!E297&gt;=$BI297,AND($BH297&lt;$BJ297,$BG297&gt;=$BK297)),"二番底W▲","二番底W形成"),IF(AND($BL297&gt;=2,ABS($BO297-$BP297)/$BP297&lt;=BB設定!$B$12,$BQ297&lt;=MIN($BP297,$BO297)*(1-BB設定!$B$13),終値!E297&lt;$BO297),IF(OR(終値!E297&lt;=$BQ297,AND($BP297&gt;$BR297,$BO297&lt;=$BS297)),"二番天井M▼","二番天井M形成"),"－")),"－")</f>
        <v>二番天井M▼</v>
      </c>
    </row>
    <row r="298" spans="2:72">
      <c r="B298" s="500" t="str">
        <f>IF(終値!A298="","",IF(AND(安値!G298&lt;安値!F298,安値!G298&lt;安値!E298,安値!G298&lt;安値!H298,安値!G298&lt;安値!I298),2,""))</f>
        <v/>
      </c>
      <c r="C298" s="500">
        <f>IF(終値!A298="","",IF(AND(安値!H298&lt;安値!G298,安値!H298&lt;安値!F298,安値!H298&lt;安値!I298,安値!H298&lt;安値!J298),3,""))</f>
        <v>3</v>
      </c>
      <c r="D298" s="500" t="str">
        <f>IF(終値!A298="","",IF(AND(安値!I298&lt;安値!H298,安値!I298&lt;安値!G298,安値!I298&lt;安値!J298,安値!I298&lt;安値!K298),4,""))</f>
        <v/>
      </c>
      <c r="E298" s="500" t="str">
        <f>IF(終値!A298="","",IF(AND(安値!J298&lt;安値!I298,安値!J298&lt;安値!H298,安値!J298&lt;安値!K298,安値!J298&lt;安値!L298),5,""))</f>
        <v/>
      </c>
      <c r="F298" s="500" t="str">
        <f>IF(終値!A298="","",IF(AND(安値!K298&lt;安値!J298,安値!K298&lt;安値!I298,安値!K298&lt;安値!L298,安値!K298&lt;安値!M298),6,""))</f>
        <v/>
      </c>
      <c r="G298" s="500" t="str">
        <f>IF(終値!A298="","",IF(AND(安値!L298&lt;安値!K298,安値!L298&lt;安値!J298,安値!L298&lt;安値!M298,安値!L298&lt;安値!N298),7,""))</f>
        <v/>
      </c>
      <c r="H298" s="500" t="str">
        <f>IF(終値!A298="","",IF(AND(安値!M298&lt;安値!L298,安値!M298&lt;安値!K298,安値!M298&lt;安値!N298,安値!M298&lt;安値!O298),8,""))</f>
        <v/>
      </c>
      <c r="I298" s="500" t="str">
        <f>IF(終値!A298="","",IF(AND(安値!N298&lt;安値!M298,安値!N298&lt;安値!L298,安値!N298&lt;安値!O298,安値!N298&lt;安値!P298),9,""))</f>
        <v/>
      </c>
      <c r="J298" s="500" t="str">
        <f>IF(終値!A298="","",IF(AND(安値!O298&lt;安値!N298,安値!O298&lt;安値!M298,安値!O298&lt;安値!P298,安値!O298&lt;安値!Q298),10,""))</f>
        <v/>
      </c>
      <c r="K298" s="500" t="str">
        <f>IF(終値!A298="","",IF(AND(安値!P298&lt;安値!O298,安値!P298&lt;安値!N298,安値!P298&lt;安値!Q298,安値!P298&lt;安値!R298),11,""))</f>
        <v/>
      </c>
      <c r="L298" s="500" t="str">
        <f>IF(終値!A298="","",IF(AND(安値!Q298&lt;安値!P298,安値!Q298&lt;安値!O298,安値!Q298&lt;安値!R298,安値!Q298&lt;安値!S298),12,""))</f>
        <v/>
      </c>
      <c r="M298" s="500">
        <f>IF(終値!A298="","",IF(AND(安値!R298&lt;安値!Q298,安値!R298&lt;安値!P298,安値!R298&lt;安値!S298,安値!R298&lt;安値!T298),13,""))</f>
        <v>13</v>
      </c>
      <c r="N298" s="500" t="str">
        <f>IF(終値!A298="","",IF(AND(安値!S298&lt;安値!R298,安値!S298&lt;安値!Q298,安値!S298&lt;安値!T298,安値!S298&lt;安値!U298),14,""))</f>
        <v/>
      </c>
      <c r="O298" s="500" t="str">
        <f>IF(終値!A298="","",IF(AND(安値!T298&lt;安値!S298,安値!T298&lt;安値!R298,安値!T298&lt;安値!U298,安値!T298&lt;安値!V298),15,""))</f>
        <v/>
      </c>
      <c r="P298" s="500" t="str">
        <f>IF(終値!A298="","",IF(AND(安値!U298&lt;安値!T298,安値!U298&lt;安値!S298,安値!U298&lt;安値!V298,安値!U298&lt;安値!W298),16,""))</f>
        <v/>
      </c>
      <c r="Q298" s="500">
        <f>IF(終値!A298="","",IF(AND(安値!V298&lt;安値!U298,安値!V298&lt;安値!T298,安値!V298&lt;安値!W298,安値!V298&lt;安値!X298),17,""))</f>
        <v>17</v>
      </c>
      <c r="R298" s="500" t="str">
        <f>IF(終値!A298="","",IF(AND(安値!W298&lt;安値!V298,安値!W298&lt;安値!U298,安値!W298&lt;安値!X298,安値!W298&lt;安値!Y298),18,""))</f>
        <v/>
      </c>
      <c r="S298" s="500" t="str">
        <f>IF(終値!A298="","",IF(AND(安値!X298&lt;安値!W298,安値!X298&lt;安値!V298,安値!X298&lt;安値!Y298,安値!X298&lt;安値!Z298),19,""))</f>
        <v/>
      </c>
      <c r="T298" s="500" t="str">
        <f>IF(終値!A298="","",IF(AND(安値!Y298&lt;安値!X298,安値!Y298&lt;安値!W298,安値!Y298&lt;安値!Z298,安値!Y298&lt;安値!AA298),20,""))</f>
        <v/>
      </c>
      <c r="U298" s="500" t="str">
        <f>IF(終値!A298="","",IF(AND(安値!Z298&lt;安値!Y298,安値!Z298&lt;安値!X298,安値!Z298&lt;安値!AA298,安値!Z298&lt;安値!AB298),21,""))</f>
        <v/>
      </c>
      <c r="V298" s="500" t="str">
        <f>IF(終値!A298="","",IF(AND(安値!AA298&lt;安値!Z298,安値!AA298&lt;安値!Y298,安値!AA298&lt;安値!AB298,安値!AA298&lt;安値!AC298),22,""))</f>
        <v/>
      </c>
      <c r="W298" s="500" t="str">
        <f>IF(終値!A298="","",IF(AND(安値!AB298&lt;安値!AA298,安値!AB298&lt;安値!Z298,安値!AB298&lt;安値!AC298,安値!AB298&lt;安値!AD298),23,""))</f>
        <v/>
      </c>
      <c r="X298" s="500" t="str">
        <f>IF(終値!A298="","",IF(AND(安値!AC298&lt;安値!AB298,安値!AC298&lt;安値!AA298,安値!AC298&lt;安値!AD298,安値!AC298&lt;安値!AE298),24,""))</f>
        <v/>
      </c>
      <c r="Y298" s="500" t="str">
        <f>IF(終値!A298="","",IF(AND(安値!AD298&lt;安値!AC298,安値!AD298&lt;安値!AB298,安値!AD298&lt;安値!AE298,安値!AD298&lt;安値!AF298),25,""))</f>
        <v/>
      </c>
      <c r="Z298" s="500" t="str">
        <f>IF(終値!A298="","",IF(AND(安値!AE298&lt;安値!AD298,安値!AE298&lt;安値!AC298,安値!AE298&lt;安値!AF298,安値!AE298&lt;安値!AG298),26,""))</f>
        <v/>
      </c>
      <c r="AA298" s="500" t="str">
        <f>IF(終値!A298="","",IF(AND(安値!AF298&lt;安値!AE298,安値!AF298&lt;安値!AD298,安値!AF298&lt;安値!AG298,安値!AF298&lt;安値!AH298),27,""))</f>
        <v/>
      </c>
      <c r="AB298" s="500" t="str">
        <f>IF(終値!A298="","",IF(AND(安値!AG298&lt;安値!AF298,安値!AG298&lt;安値!AE298,安値!AG298&lt;安値!AH298,安値!AG298&lt;安値!AI298),28,""))</f>
        <v/>
      </c>
      <c r="AC298" s="500" t="str">
        <f>IF(終値!A298="","",IF(AND(高値!G298&gt;高値!F298,高値!G298&gt;高値!E298,高値!G298&gt;高値!H298,高値!G298&gt;高値!I298),2,""))</f>
        <v/>
      </c>
      <c r="AD298" s="500" t="str">
        <f>IF(終値!A298="","",IF(AND(高値!H298&gt;高値!G298,高値!H298&gt;高値!F298,高値!H298&gt;高値!I298,高値!H298&gt;高値!J298),3,""))</f>
        <v/>
      </c>
      <c r="AE298" s="500" t="str">
        <f>IF(終値!A298="","",IF(AND(高値!I298&gt;高値!H298,高値!I298&gt;高値!G298,高値!I298&gt;高値!J298,高値!I298&gt;高値!K298),4,""))</f>
        <v/>
      </c>
      <c r="AF298" s="500" t="str">
        <f>IF(終値!A298="","",IF(AND(高値!J298&gt;高値!I298,高値!J298&gt;高値!H298,高値!J298&gt;高値!K298,高値!J298&gt;高値!L298),5,""))</f>
        <v/>
      </c>
      <c r="AG298" s="500" t="str">
        <f>IF(終値!A298="","",IF(AND(高値!K298&gt;高値!J298,高値!K298&gt;高値!I298,高値!K298&gt;高値!L298,高値!K298&gt;高値!M298),6,""))</f>
        <v/>
      </c>
      <c r="AH298" s="500" t="str">
        <f>IF(終値!A298="","",IF(AND(高値!L298&gt;高値!K298,高値!L298&gt;高値!J298,高値!L298&gt;高値!M298,高値!L298&gt;高値!N298),7,""))</f>
        <v/>
      </c>
      <c r="AI298" s="500">
        <f>IF(終値!A298="","",IF(AND(高値!M298&gt;高値!L298,高値!M298&gt;高値!K298,高値!M298&gt;高値!N298,高値!M298&gt;高値!O298),8,""))</f>
        <v>8</v>
      </c>
      <c r="AJ298" s="500" t="str">
        <f>IF(終値!A298="","",IF(AND(高値!N298&gt;高値!M298,高値!N298&gt;高値!L298,高値!N298&gt;高値!O298,高値!N298&gt;高値!P298),9,""))</f>
        <v/>
      </c>
      <c r="AK298" s="500" t="str">
        <f>IF(終値!A298="","",IF(AND(高値!O298&gt;高値!N298,高値!O298&gt;高値!M298,高値!O298&gt;高値!P298,高値!O298&gt;高値!Q298),10,""))</f>
        <v/>
      </c>
      <c r="AL298" s="500" t="str">
        <f>IF(終値!A298="","",IF(AND(高値!P298&gt;高値!O298,高値!P298&gt;高値!N298,高値!P298&gt;高値!Q298,高値!P298&gt;高値!R298),11,""))</f>
        <v/>
      </c>
      <c r="AM298" s="500" t="str">
        <f>IF(終値!A298="","",IF(AND(高値!Q298&gt;高値!P298,高値!Q298&gt;高値!O298,高値!Q298&gt;高値!R298,高値!Q298&gt;高値!S298),12,""))</f>
        <v/>
      </c>
      <c r="AN298" s="500" t="str">
        <f>IF(終値!A298="","",IF(AND(高値!R298&gt;高値!Q298,高値!R298&gt;高値!P298,高値!R298&gt;高値!S298,高値!R298&gt;高値!T298),13,""))</f>
        <v/>
      </c>
      <c r="AO298" s="500">
        <f>IF(終値!A298="","",IF(AND(高値!S298&gt;高値!R298,高値!S298&gt;高値!Q298,高値!S298&gt;高値!T298,高値!S298&gt;高値!U298),14,""))</f>
        <v>14</v>
      </c>
      <c r="AP298" s="500" t="str">
        <f>IF(終値!A298="","",IF(AND(高値!T298&gt;高値!S298,高値!T298&gt;高値!R298,高値!T298&gt;高値!U298,高値!T298&gt;高値!V298),15,""))</f>
        <v/>
      </c>
      <c r="AQ298" s="500" t="str">
        <f>IF(終値!A298="","",IF(AND(高値!U298&gt;高値!T298,高値!U298&gt;高値!S298,高値!U298&gt;高値!V298,高値!U298&gt;高値!W298),16,""))</f>
        <v/>
      </c>
      <c r="AR298" s="500" t="str">
        <f>IF(終値!A298="","",IF(AND(高値!V298&gt;高値!U298,高値!V298&gt;高値!T298,高値!V298&gt;高値!W298,高値!V298&gt;高値!X298),17,""))</f>
        <v/>
      </c>
      <c r="AS298" s="500" t="str">
        <f>IF(終値!A298="","",IF(AND(高値!W298&gt;高値!V298,高値!W298&gt;高値!U298,高値!W298&gt;高値!X298,高値!W298&gt;高値!Y298),18,""))</f>
        <v/>
      </c>
      <c r="AT298" s="500" t="str">
        <f>IF(終値!A298="","",IF(AND(高値!X298&gt;高値!W298,高値!X298&gt;高値!V298,高値!X298&gt;高値!Y298,高値!X298&gt;高値!Z298),19,""))</f>
        <v/>
      </c>
      <c r="AU298" s="500" t="str">
        <f>IF(終値!A298="","",IF(AND(高値!Y298&gt;高値!X298,高値!Y298&gt;高値!W298,高値!Y298&gt;高値!Z298,高値!Y298&gt;高値!AA298),20,""))</f>
        <v/>
      </c>
      <c r="AV298" s="500" t="str">
        <f>IF(終値!A298="","",IF(AND(高値!Z298&gt;高値!Y298,高値!Z298&gt;高値!X298,高値!Z298&gt;高値!AA298,高値!Z298&gt;高値!AB298),21,""))</f>
        <v/>
      </c>
      <c r="AW298" s="500">
        <f>IF(終値!A298="","",IF(AND(高値!AA298&gt;高値!Z298,高値!AA298&gt;高値!Y298,高値!AA298&gt;高値!AB298,高値!AA298&gt;高値!AC298),22,""))</f>
        <v>22</v>
      </c>
      <c r="AX298" s="500" t="str">
        <f>IF(終値!A298="","",IF(AND(高値!AB298&gt;高値!AA298,高値!AB298&gt;高値!Z298,高値!AB298&gt;高値!AC298,高値!AB298&gt;高値!AD298),23,""))</f>
        <v/>
      </c>
      <c r="AY298" s="500" t="str">
        <f>IF(終値!A298="","",IF(AND(高値!AC298&gt;高値!AB298,高値!AC298&gt;高値!AA298,高値!AC298&gt;高値!AD298,高値!AC298&gt;高値!AE298),24,""))</f>
        <v/>
      </c>
      <c r="AZ298" s="500" t="str">
        <f>IF(終値!A298="","",IF(AND(高値!AD298&gt;高値!AC298,高値!AD298&gt;高値!AB298,高値!AD298&gt;高値!AE298,高値!AD298&gt;高値!AF298),25,""))</f>
        <v/>
      </c>
      <c r="BA298" s="500" t="str">
        <f>IF(終値!A298="","",IF(AND(高値!AE298&gt;高値!AD298,高値!AE298&gt;高値!AC298,高値!AE298&gt;高値!AF298,高値!AE298&gt;高値!AG298),26,""))</f>
        <v/>
      </c>
      <c r="BB298" s="500" t="str">
        <f>IF(終値!A298="","",IF(AND(高値!AF298&gt;高値!AE298,高値!AF298&gt;高値!AD298,高値!AF298&gt;高値!AG298,高値!AF298&gt;高値!AH298),27,""))</f>
        <v/>
      </c>
      <c r="BC298" s="500" t="str">
        <f>IF(終値!A298="","",IF(AND(高値!AG298&gt;高値!AF298,高値!AG298&gt;高値!AE298,高値!AG298&gt;高値!AH298,高値!AG298&gt;高値!AI298),28,""))</f>
        <v/>
      </c>
      <c r="BD298" s="500">
        <f t="shared" si="24"/>
        <v>3</v>
      </c>
      <c r="BE298" s="500">
        <f t="shared" si="25"/>
        <v>3</v>
      </c>
      <c r="BF298" s="500">
        <f t="shared" si="26"/>
        <v>13</v>
      </c>
      <c r="BG298" s="500">
        <f>IF($BE298="","",INDEX(安値!$E298:$CZ298,1,$BE298+1))</f>
        <v>3089</v>
      </c>
      <c r="BH298" s="500">
        <f>IF($BF298="","",INDEX(安値!$E298:$CZ298,1,$BF298+1))</f>
        <v>3166</v>
      </c>
      <c r="BI298" s="500">
        <f>IF($BF298="","",MAX(INDEX(高値!$E298:$CZ298,1,$BE298+1):INDEX(高値!$E298:$CZ298,1,$BF298+1)))</f>
        <v>3329</v>
      </c>
      <c r="BJ298" s="500">
        <f>IF($BF298="","",AVERAGE(INDEX(終値!$E298:$CZ298,1,$BF298+1):INDEX(終値!$E298:$CZ298,1,$BF298+20))-2*STDEVP(INDEX(終値!$E298:$CZ298,1,$BF298+1):INDEX(終値!$E298:$CZ298,1,$BF298+20)))</f>
        <v>3085.6200799376406</v>
      </c>
      <c r="BK298" s="500">
        <f>IF($BE298="","",AVERAGE(INDEX(終値!$E298:$CZ298,1,$BE298+1):INDEX(終値!$E298:$CZ298,1,$BE298+20))-2*STDEVP(INDEX(終値!$E298:$CZ298,1,$BE298+1):INDEX(終値!$E298:$CZ298,1,$BE298+20)))</f>
        <v>3102.8087598776829</v>
      </c>
      <c r="BL298" s="500">
        <f t="shared" si="27"/>
        <v>3</v>
      </c>
      <c r="BM298" s="500">
        <f t="shared" si="28"/>
        <v>8</v>
      </c>
      <c r="BN298" s="500">
        <f t="shared" si="29"/>
        <v>14</v>
      </c>
      <c r="BO298" s="500">
        <f>IF($BM298="","",INDEX(高値!$E298:$CZ298,1,$BM298+1))</f>
        <v>3329</v>
      </c>
      <c r="BP298" s="500">
        <f>IF($BN298="","",INDEX(高値!$E298:$CZ298,1,$BN298+1))</f>
        <v>3338</v>
      </c>
      <c r="BQ298" s="500">
        <f>IF($BN298="","",MIN(INDEX(安値!$E298:$CZ298,1,$BM298+1):INDEX(安値!$E298:$CZ298,1,$BN298+1)))</f>
        <v>3166</v>
      </c>
      <c r="BR298" s="500">
        <f>IF($BN298="","",AVERAGE(INDEX(終値!$E298:$CZ298,1,$BN298+1):INDEX(終値!$E298:$CZ298,1,$BN298+20))+2*STDEVP(INDEX(終値!$E298:$CZ298,1,$BN298+1):INDEX(終値!$E298:$CZ298,1,$BN298+20)))</f>
        <v>3290.5223865243706</v>
      </c>
      <c r="BS298" s="500">
        <f>IF($BM298="","",AVERAGE(INDEX(終値!$E298:$CZ298,1,$BM298+1):INDEX(終値!$E298:$CZ298,1,$BM298+20))+2*STDEVP(INDEX(終値!$E298:$CZ298,1,$BM298+1):INDEX(終値!$E298:$CZ298,1,$BM298+20)))</f>
        <v>3327.863027090274</v>
      </c>
      <c r="BT298" s="497" t="str">
        <f>IFERROR(IF(AND($BD298&gt;=2,ABS($BG298-$BH298)/$BH298&lt;=BB設定!$B$12,$BI298&gt;=MAX($BH298,$BG298)*(1+BB設定!$B$13),終値!E298&gt;$BG298),IF(OR(終値!E298&gt;=$BI298,AND($BH298&lt;$BJ298,$BG298&gt;=$BK298)),"二番底W▲","二番底W形成"),IF(AND($BL298&gt;=2,ABS($BO298-$BP298)/$BP298&lt;=BB設定!$B$12,$BQ298&lt;=MIN($BP298,$BO298)*(1-BB設定!$B$13),終値!E298&lt;$BO298),IF(OR(終値!E298&lt;=$BQ298,AND($BP298&gt;$BR298,$BO298&lt;=$BS298)),"二番天井M▼","二番天井M形成"),"－")),"－")</f>
        <v>二番底W形成</v>
      </c>
    </row>
    <row r="299" spans="2:72">
      <c r="B299" s="500" t="str">
        <f>IF(終値!A299="","",IF(AND(安値!G299&lt;安値!F299,安値!G299&lt;安値!E299,安値!G299&lt;安値!H299,安値!G299&lt;安値!I299),2,""))</f>
        <v/>
      </c>
      <c r="C299" s="500" t="str">
        <f>IF(終値!A299="","",IF(AND(安値!H299&lt;安値!G299,安値!H299&lt;安値!F299,安値!H299&lt;安値!I299,安値!H299&lt;安値!J299),3,""))</f>
        <v/>
      </c>
      <c r="D299" s="500" t="str">
        <f>IF(終値!A299="","",IF(AND(安値!I299&lt;安値!H299,安値!I299&lt;安値!G299,安値!I299&lt;安値!J299,安値!I299&lt;安値!K299),4,""))</f>
        <v/>
      </c>
      <c r="E299" s="500" t="str">
        <f>IF(終値!A299="","",IF(AND(安値!J299&lt;安値!I299,安値!J299&lt;安値!H299,安値!J299&lt;安値!K299,安値!J299&lt;安値!L299),5,""))</f>
        <v/>
      </c>
      <c r="F299" s="500">
        <f>IF(終値!A299="","",IF(AND(安値!K299&lt;安値!J299,安値!K299&lt;安値!I299,安値!K299&lt;安値!L299,安値!K299&lt;安値!M299),6,""))</f>
        <v>6</v>
      </c>
      <c r="G299" s="500" t="str">
        <f>IF(終値!A299="","",IF(AND(安値!L299&lt;安値!K299,安値!L299&lt;安値!J299,安値!L299&lt;安値!M299,安値!L299&lt;安値!N299),7,""))</f>
        <v/>
      </c>
      <c r="H299" s="500" t="str">
        <f>IF(終値!A299="","",IF(AND(安値!M299&lt;安値!L299,安値!M299&lt;安値!K299,安値!M299&lt;安値!N299,安値!M299&lt;安値!O299),8,""))</f>
        <v/>
      </c>
      <c r="I299" s="500" t="str">
        <f>IF(終値!A299="","",IF(AND(安値!N299&lt;安値!M299,安値!N299&lt;安値!L299,安値!N299&lt;安値!O299,安値!N299&lt;安値!P299),9,""))</f>
        <v/>
      </c>
      <c r="J299" s="500" t="str">
        <f>IF(終値!A299="","",IF(AND(安値!O299&lt;安値!N299,安値!O299&lt;安値!M299,安値!O299&lt;安値!P299,安値!O299&lt;安値!Q299),10,""))</f>
        <v/>
      </c>
      <c r="K299" s="500" t="str">
        <f>IF(終値!A299="","",IF(AND(安値!P299&lt;安値!O299,安値!P299&lt;安値!N299,安値!P299&lt;安値!Q299,安値!P299&lt;安値!R299),11,""))</f>
        <v/>
      </c>
      <c r="L299" s="500" t="str">
        <f>IF(終値!A299="","",IF(AND(安値!Q299&lt;安値!P299,安値!Q299&lt;安値!O299,安値!Q299&lt;安値!R299,安値!Q299&lt;安値!S299),12,""))</f>
        <v/>
      </c>
      <c r="M299" s="500">
        <f>IF(終値!A299="","",IF(AND(安値!R299&lt;安値!Q299,安値!R299&lt;安値!P299,安値!R299&lt;安値!S299,安値!R299&lt;安値!T299),13,""))</f>
        <v>13</v>
      </c>
      <c r="N299" s="500" t="str">
        <f>IF(終値!A299="","",IF(AND(安値!S299&lt;安値!R299,安値!S299&lt;安値!Q299,安値!S299&lt;安値!T299,安値!S299&lt;安値!U299),14,""))</f>
        <v/>
      </c>
      <c r="O299" s="500" t="str">
        <f>IF(終値!A299="","",IF(AND(安値!T299&lt;安値!S299,安値!T299&lt;安値!R299,安値!T299&lt;安値!U299,安値!T299&lt;安値!V299),15,""))</f>
        <v/>
      </c>
      <c r="P299" s="500" t="str">
        <f>IF(終値!A299="","",IF(AND(安値!U299&lt;安値!T299,安値!U299&lt;安値!S299,安値!U299&lt;安値!V299,安値!U299&lt;安値!W299),16,""))</f>
        <v/>
      </c>
      <c r="Q299" s="500" t="str">
        <f>IF(終値!A299="","",IF(AND(安値!V299&lt;安値!U299,安値!V299&lt;安値!T299,安値!V299&lt;安値!W299,安値!V299&lt;安値!X299),17,""))</f>
        <v/>
      </c>
      <c r="R299" s="500" t="str">
        <f>IF(終値!A299="","",IF(AND(安値!W299&lt;安値!V299,安値!W299&lt;安値!U299,安値!W299&lt;安値!X299,安値!W299&lt;安値!Y299),18,""))</f>
        <v/>
      </c>
      <c r="S299" s="500">
        <f>IF(終値!A299="","",IF(AND(安値!X299&lt;安値!W299,安値!X299&lt;安値!V299,安値!X299&lt;安値!Y299,安値!X299&lt;安値!Z299),19,""))</f>
        <v>19</v>
      </c>
      <c r="T299" s="500" t="str">
        <f>IF(終値!A299="","",IF(AND(安値!Y299&lt;安値!X299,安値!Y299&lt;安値!W299,安値!Y299&lt;安値!Z299,安値!Y299&lt;安値!AA299),20,""))</f>
        <v/>
      </c>
      <c r="U299" s="500" t="str">
        <f>IF(終値!A299="","",IF(AND(安値!Z299&lt;安値!Y299,安値!Z299&lt;安値!X299,安値!Z299&lt;安値!AA299,安値!Z299&lt;安値!AB299),21,""))</f>
        <v/>
      </c>
      <c r="V299" s="500" t="str">
        <f>IF(終値!A299="","",IF(AND(安値!AA299&lt;安値!Z299,安値!AA299&lt;安値!Y299,安値!AA299&lt;安値!AB299,安値!AA299&lt;安値!AC299),22,""))</f>
        <v/>
      </c>
      <c r="W299" s="500" t="str">
        <f>IF(終値!A299="","",IF(AND(安値!AB299&lt;安値!AA299,安値!AB299&lt;安値!Z299,安値!AB299&lt;安値!AC299,安値!AB299&lt;安値!AD299),23,""))</f>
        <v/>
      </c>
      <c r="X299" s="500">
        <f>IF(終値!A299="","",IF(AND(安値!AC299&lt;安値!AB299,安値!AC299&lt;安値!AA299,安値!AC299&lt;安値!AD299,安値!AC299&lt;安値!AE299),24,""))</f>
        <v>24</v>
      </c>
      <c r="Y299" s="500" t="str">
        <f>IF(終値!A299="","",IF(AND(安値!AD299&lt;安値!AC299,安値!AD299&lt;安値!AB299,安値!AD299&lt;安値!AE299,安値!AD299&lt;安値!AF299),25,""))</f>
        <v/>
      </c>
      <c r="Z299" s="500" t="str">
        <f>IF(終値!A299="","",IF(AND(安値!AE299&lt;安値!AD299,安値!AE299&lt;安値!AC299,安値!AE299&lt;安値!AF299,安値!AE299&lt;安値!AG299),26,""))</f>
        <v/>
      </c>
      <c r="AA299" s="500">
        <f>IF(終値!A299="","",IF(AND(安値!AF299&lt;安値!AE299,安値!AF299&lt;安値!AD299,安値!AF299&lt;安値!AG299,安値!AF299&lt;安値!AH299),27,""))</f>
        <v>27</v>
      </c>
      <c r="AB299" s="500" t="str">
        <f>IF(終値!A299="","",IF(AND(安値!AG299&lt;安値!AF299,安値!AG299&lt;安値!AE299,安値!AG299&lt;安値!AH299,安値!AG299&lt;安値!AI299),28,""))</f>
        <v/>
      </c>
      <c r="AC299" s="500" t="str">
        <f>IF(終値!A299="","",IF(AND(高値!G299&gt;高値!F299,高値!G299&gt;高値!E299,高値!G299&gt;高値!H299,高値!G299&gt;高値!I299),2,""))</f>
        <v/>
      </c>
      <c r="AD299" s="500" t="str">
        <f>IF(終値!A299="","",IF(AND(高値!H299&gt;高値!G299,高値!H299&gt;高値!F299,高値!H299&gt;高値!I299,高値!H299&gt;高値!J299),3,""))</f>
        <v/>
      </c>
      <c r="AE299" s="500" t="str">
        <f>IF(終値!A299="","",IF(AND(高値!I299&gt;高値!H299,高値!I299&gt;高値!G299,高値!I299&gt;高値!J299,高値!I299&gt;高値!K299),4,""))</f>
        <v/>
      </c>
      <c r="AF299" s="500" t="str">
        <f>IF(終値!A299="","",IF(AND(高値!J299&gt;高値!I299,高値!J299&gt;高値!H299,高値!J299&gt;高値!K299,高値!J299&gt;高値!L299),5,""))</f>
        <v/>
      </c>
      <c r="AG299" s="500" t="str">
        <f>IF(終値!A299="","",IF(AND(高値!K299&gt;高値!J299,高値!K299&gt;高値!I299,高値!K299&gt;高値!L299,高値!K299&gt;高値!M299),6,""))</f>
        <v/>
      </c>
      <c r="AH299" s="500" t="str">
        <f>IF(終値!A299="","",IF(AND(高値!L299&gt;高値!K299,高値!L299&gt;高値!J299,高値!L299&gt;高値!M299,高値!L299&gt;高値!N299),7,""))</f>
        <v/>
      </c>
      <c r="AI299" s="500" t="str">
        <f>IF(終値!A299="","",IF(AND(高値!M299&gt;高値!L299,高値!M299&gt;高値!K299,高値!M299&gt;高値!N299,高値!M299&gt;高値!O299),8,""))</f>
        <v/>
      </c>
      <c r="AJ299" s="500" t="str">
        <f>IF(終値!A299="","",IF(AND(高値!N299&gt;高値!M299,高値!N299&gt;高値!L299,高値!N299&gt;高値!O299,高値!N299&gt;高値!P299),9,""))</f>
        <v/>
      </c>
      <c r="AK299" s="500">
        <f>IF(終値!A299="","",IF(AND(高値!O299&gt;高値!N299,高値!O299&gt;高値!M299,高値!O299&gt;高値!P299,高値!O299&gt;高値!Q299),10,""))</f>
        <v>10</v>
      </c>
      <c r="AL299" s="500" t="str">
        <f>IF(終値!A299="","",IF(AND(高値!P299&gt;高値!O299,高値!P299&gt;高値!N299,高値!P299&gt;高値!Q299,高値!P299&gt;高値!R299),11,""))</f>
        <v/>
      </c>
      <c r="AM299" s="500" t="str">
        <f>IF(終値!A299="","",IF(AND(高値!Q299&gt;高値!P299,高値!Q299&gt;高値!O299,高値!Q299&gt;高値!R299,高値!Q299&gt;高値!S299),12,""))</f>
        <v/>
      </c>
      <c r="AN299" s="500" t="str">
        <f>IF(終値!A299="","",IF(AND(高値!R299&gt;高値!Q299,高値!R299&gt;高値!P299,高値!R299&gt;高値!S299,高値!R299&gt;高値!T299),13,""))</f>
        <v/>
      </c>
      <c r="AO299" s="500" t="str">
        <f>IF(終値!A299="","",IF(AND(高値!S299&gt;高値!R299,高値!S299&gt;高値!Q299,高値!S299&gt;高値!T299,高値!S299&gt;高値!U299),14,""))</f>
        <v/>
      </c>
      <c r="AP299" s="500" t="str">
        <f>IF(終値!A299="","",IF(AND(高値!T299&gt;高値!S299,高値!T299&gt;高値!R299,高値!T299&gt;高値!U299,高値!T299&gt;高値!V299),15,""))</f>
        <v/>
      </c>
      <c r="AQ299" s="500" t="str">
        <f>IF(終値!A299="","",IF(AND(高値!U299&gt;高値!T299,高値!U299&gt;高値!S299,高値!U299&gt;高値!V299,高値!U299&gt;高値!W299),16,""))</f>
        <v/>
      </c>
      <c r="AR299" s="500">
        <f>IF(終値!A299="","",IF(AND(高値!V299&gt;高値!U299,高値!V299&gt;高値!T299,高値!V299&gt;高値!W299,高値!V299&gt;高値!X299),17,""))</f>
        <v>17</v>
      </c>
      <c r="AS299" s="500" t="str">
        <f>IF(終値!A299="","",IF(AND(高値!W299&gt;高値!V299,高値!W299&gt;高値!U299,高値!W299&gt;高値!X299,高値!W299&gt;高値!Y299),18,""))</f>
        <v/>
      </c>
      <c r="AT299" s="500" t="str">
        <f>IF(終値!A299="","",IF(AND(高値!X299&gt;高値!W299,高値!X299&gt;高値!V299,高値!X299&gt;高値!Y299,高値!X299&gt;高値!Z299),19,""))</f>
        <v/>
      </c>
      <c r="AU299" s="500" t="str">
        <f>IF(終値!A299="","",IF(AND(高値!Y299&gt;高値!X299,高値!Y299&gt;高値!W299,高値!Y299&gt;高値!Z299,高値!Y299&gt;高値!AA299),20,""))</f>
        <v/>
      </c>
      <c r="AV299" s="500" t="str">
        <f>IF(終値!A299="","",IF(AND(高値!Z299&gt;高値!Y299,高値!Z299&gt;高値!X299,高値!Z299&gt;高値!AA299,高値!Z299&gt;高値!AB299),21,""))</f>
        <v/>
      </c>
      <c r="AW299" s="500">
        <f>IF(終値!A299="","",IF(AND(高値!AA299&gt;高値!Z299,高値!AA299&gt;高値!Y299,高値!AA299&gt;高値!AB299,高値!AA299&gt;高値!AC299),22,""))</f>
        <v>22</v>
      </c>
      <c r="AX299" s="500" t="str">
        <f>IF(終値!A299="","",IF(AND(高値!AB299&gt;高値!AA299,高値!AB299&gt;高値!Z299,高値!AB299&gt;高値!AC299,高値!AB299&gt;高値!AD299),23,""))</f>
        <v/>
      </c>
      <c r="AY299" s="500" t="str">
        <f>IF(終値!A299="","",IF(AND(高値!AC299&gt;高値!AB299,高値!AC299&gt;高値!AA299,高値!AC299&gt;高値!AD299,高値!AC299&gt;高値!AE299),24,""))</f>
        <v/>
      </c>
      <c r="AZ299" s="500" t="str">
        <f>IF(終値!A299="","",IF(AND(高値!AD299&gt;高値!AC299,高値!AD299&gt;高値!AB299,高値!AD299&gt;高値!AE299,高値!AD299&gt;高値!AF299),25,""))</f>
        <v/>
      </c>
      <c r="BA299" s="500">
        <f>IF(終値!A299="","",IF(AND(高値!AE299&gt;高値!AD299,高値!AE299&gt;高値!AC299,高値!AE299&gt;高値!AF299,高値!AE299&gt;高値!AG299),26,""))</f>
        <v>26</v>
      </c>
      <c r="BB299" s="500" t="str">
        <f>IF(終値!A299="","",IF(AND(高値!AF299&gt;高値!AE299,高値!AF299&gt;高値!AD299,高値!AF299&gt;高値!AG299,高値!AF299&gt;高値!AH299),27,""))</f>
        <v/>
      </c>
      <c r="BC299" s="500" t="str">
        <f>IF(終値!A299="","",IF(AND(高値!AG299&gt;高値!AF299,高値!AG299&gt;高値!AE299,高値!AG299&gt;高値!AH299,高値!AG299&gt;高値!AI299),28,""))</f>
        <v/>
      </c>
      <c r="BD299" s="500">
        <f t="shared" si="24"/>
        <v>5</v>
      </c>
      <c r="BE299" s="500">
        <f t="shared" si="25"/>
        <v>6</v>
      </c>
      <c r="BF299" s="500">
        <f t="shared" si="26"/>
        <v>13</v>
      </c>
      <c r="BG299" s="500">
        <f>IF($BE299="","",INDEX(安値!$E299:$CZ299,1,$BE299+1))</f>
        <v>897</v>
      </c>
      <c r="BH299" s="500">
        <f>IF($BF299="","",INDEX(安値!$E299:$CZ299,1,$BF299+1))</f>
        <v>945</v>
      </c>
      <c r="BI299" s="500">
        <f>IF($BF299="","",MAX(INDEX(高値!$E299:$CZ299,1,$BE299+1):INDEX(高値!$E299:$CZ299,1,$BF299+1)))</f>
        <v>1092</v>
      </c>
      <c r="BJ299" s="500">
        <f>IF($BF299="","",AVERAGE(INDEX(終値!$E299:$CZ299,1,$BF299+1):INDEX(終値!$E299:$CZ299,1,$BF299+20))-2*STDEVP(INDEX(終値!$E299:$CZ299,1,$BF299+1):INDEX(終値!$E299:$CZ299,1,$BF299+20)))</f>
        <v>983.68792204362364</v>
      </c>
      <c r="BK299" s="500">
        <f>IF($BE299="","",AVERAGE(INDEX(終値!$E299:$CZ299,1,$BE299+1):INDEX(終値!$E299:$CZ299,1,$BE299+20))-2*STDEVP(INDEX(終値!$E299:$CZ299,1,$BE299+1):INDEX(終値!$E299:$CZ299,1,$BE299+20)))</f>
        <v>915.65923217029217</v>
      </c>
      <c r="BL299" s="500">
        <f t="shared" si="27"/>
        <v>4</v>
      </c>
      <c r="BM299" s="500">
        <f t="shared" si="28"/>
        <v>10</v>
      </c>
      <c r="BN299" s="500">
        <f t="shared" si="29"/>
        <v>17</v>
      </c>
      <c r="BO299" s="500">
        <f>IF($BM299="","",INDEX(高値!$E299:$CZ299,1,$BM299+1))</f>
        <v>1092</v>
      </c>
      <c r="BP299" s="500">
        <f>IF($BN299="","",INDEX(高値!$E299:$CZ299,1,$BN299+1))</f>
        <v>1214</v>
      </c>
      <c r="BQ299" s="500">
        <f>IF($BN299="","",MIN(INDEX(安値!$E299:$CZ299,1,$BM299+1):INDEX(安値!$E299:$CZ299,1,$BN299+1)))</f>
        <v>945</v>
      </c>
      <c r="BR299" s="500">
        <f>IF($BN299="","",AVERAGE(INDEX(終値!$E299:$CZ299,1,$BN299+1):INDEX(終値!$E299:$CZ299,1,$BN299+20))+2*STDEVP(INDEX(終値!$E299:$CZ299,1,$BN299+1):INDEX(終値!$E299:$CZ299,1,$BN299+20)))</f>
        <v>1363.5210342599389</v>
      </c>
      <c r="BS299" s="500">
        <f>IF($BM299="","",AVERAGE(INDEX(終値!$E299:$CZ299,1,$BM299+1):INDEX(終値!$E299:$CZ299,1,$BM299+20))+2*STDEVP(INDEX(終値!$E299:$CZ299,1,$BM299+1):INDEX(終値!$E299:$CZ299,1,$BM299+20)))</f>
        <v>1234.5601131288599</v>
      </c>
      <c r="BT299" s="497" t="str">
        <f>IFERROR(IF(AND($BD299&gt;=2,ABS($BG299-$BH299)/$BH299&lt;=BB設定!$B$12,$BI299&gt;=MAX($BH299,$BG299)*(1+BB設定!$B$13),終値!E299&gt;$BG299),IF(OR(終値!E299&gt;=$BI299,AND($BH299&lt;$BJ299,$BG299&gt;=$BK299)),"二番底W▲","二番底W形成"),IF(AND($BL299&gt;=2,ABS($BO299-$BP299)/$BP299&lt;=BB設定!$B$12,$BQ299&lt;=MIN($BP299,$BO299)*(1-BB設定!$B$13),終値!E299&lt;$BO299),IF(OR(終値!E299&lt;=$BQ299,AND($BP299&gt;$BR299,$BO299&lt;=$BS299)),"二番天井M▼","二番天井M形成"),"－")),"－")</f>
        <v>－</v>
      </c>
    </row>
    <row r="300" spans="2:72">
      <c r="B300" s="500" t="str">
        <f>IF(終値!A300="","",IF(AND(安値!G300&lt;安値!F300,安値!G300&lt;安値!E300,安値!G300&lt;安値!H300,安値!G300&lt;安値!I300),2,""))</f>
        <v/>
      </c>
      <c r="C300" s="500" t="str">
        <f>IF(終値!A300="","",IF(AND(安値!H300&lt;安値!G300,安値!H300&lt;安値!F300,安値!H300&lt;安値!I300,安値!H300&lt;安値!J300),3,""))</f>
        <v/>
      </c>
      <c r="D300" s="500" t="str">
        <f>IF(終値!A300="","",IF(AND(安値!I300&lt;安値!H300,安値!I300&lt;安値!G300,安値!I300&lt;安値!J300,安値!I300&lt;安値!K300),4,""))</f>
        <v/>
      </c>
      <c r="E300" s="500" t="str">
        <f>IF(終値!A300="","",IF(AND(安値!J300&lt;安値!I300,安値!J300&lt;安値!H300,安値!J300&lt;安値!K300,安値!J300&lt;安値!L300),5,""))</f>
        <v/>
      </c>
      <c r="F300" s="500">
        <f>IF(終値!A300="","",IF(AND(安値!K300&lt;安値!J300,安値!K300&lt;安値!I300,安値!K300&lt;安値!L300,安値!K300&lt;安値!M300),6,""))</f>
        <v>6</v>
      </c>
      <c r="G300" s="500" t="str">
        <f>IF(終値!A300="","",IF(AND(安値!L300&lt;安値!K300,安値!L300&lt;安値!J300,安値!L300&lt;安値!M300,安値!L300&lt;安値!N300),7,""))</f>
        <v/>
      </c>
      <c r="H300" s="500" t="str">
        <f>IF(終値!A300="","",IF(AND(安値!M300&lt;安値!L300,安値!M300&lt;安値!K300,安値!M300&lt;安値!N300,安値!M300&lt;安値!O300),8,""))</f>
        <v/>
      </c>
      <c r="I300" s="500" t="str">
        <f>IF(終値!A300="","",IF(AND(安値!N300&lt;安値!M300,安値!N300&lt;安値!L300,安値!N300&lt;安値!O300,安値!N300&lt;安値!P300),9,""))</f>
        <v/>
      </c>
      <c r="J300" s="500" t="str">
        <f>IF(終値!A300="","",IF(AND(安値!O300&lt;安値!N300,安値!O300&lt;安値!M300,安値!O300&lt;安値!P300,安値!O300&lt;安値!Q300),10,""))</f>
        <v/>
      </c>
      <c r="K300" s="500" t="str">
        <f>IF(終値!A300="","",IF(AND(安値!P300&lt;安値!O300,安値!P300&lt;安値!N300,安値!P300&lt;安値!Q300,安値!P300&lt;安値!R300),11,""))</f>
        <v/>
      </c>
      <c r="L300" s="500" t="str">
        <f>IF(終値!A300="","",IF(AND(安値!Q300&lt;安値!P300,安値!Q300&lt;安値!O300,安値!Q300&lt;安値!R300,安値!Q300&lt;安値!S300),12,""))</f>
        <v/>
      </c>
      <c r="M300" s="500">
        <f>IF(終値!A300="","",IF(AND(安値!R300&lt;安値!Q300,安値!R300&lt;安値!P300,安値!R300&lt;安値!S300,安値!R300&lt;安値!T300),13,""))</f>
        <v>13</v>
      </c>
      <c r="N300" s="500" t="str">
        <f>IF(終値!A300="","",IF(AND(安値!S300&lt;安値!R300,安値!S300&lt;安値!Q300,安値!S300&lt;安値!T300,安値!S300&lt;安値!U300),14,""))</f>
        <v/>
      </c>
      <c r="O300" s="500" t="str">
        <f>IF(終値!A300="","",IF(AND(安値!T300&lt;安値!S300,安値!T300&lt;安値!R300,安値!T300&lt;安値!U300,安値!T300&lt;安値!V300),15,""))</f>
        <v/>
      </c>
      <c r="P300" s="500">
        <f>IF(終値!A300="","",IF(AND(安値!U300&lt;安値!T300,安値!U300&lt;安値!S300,安値!U300&lt;安値!V300,安値!U300&lt;安値!W300),16,""))</f>
        <v>16</v>
      </c>
      <c r="Q300" s="500" t="str">
        <f>IF(終値!A300="","",IF(AND(安値!V300&lt;安値!U300,安値!V300&lt;安値!T300,安値!V300&lt;安値!W300,安値!V300&lt;安値!X300),17,""))</f>
        <v/>
      </c>
      <c r="R300" s="500" t="str">
        <f>IF(終値!A300="","",IF(AND(安値!W300&lt;安値!V300,安値!W300&lt;安値!U300,安値!W300&lt;安値!X300,安値!W300&lt;安値!Y300),18,""))</f>
        <v/>
      </c>
      <c r="S300" s="500" t="str">
        <f>IF(終値!A300="","",IF(AND(安値!X300&lt;安値!W300,安値!X300&lt;安値!V300,安値!X300&lt;安値!Y300,安値!X300&lt;安値!Z300),19,""))</f>
        <v/>
      </c>
      <c r="T300" s="500">
        <f>IF(終値!A300="","",IF(AND(安値!Y300&lt;安値!X300,安値!Y300&lt;安値!W300,安値!Y300&lt;安値!Z300,安値!Y300&lt;安値!AA300),20,""))</f>
        <v>20</v>
      </c>
      <c r="U300" s="500" t="str">
        <f>IF(終値!A300="","",IF(AND(安値!Z300&lt;安値!Y300,安値!Z300&lt;安値!X300,安値!Z300&lt;安値!AA300,安値!Z300&lt;安値!AB300),21,""))</f>
        <v/>
      </c>
      <c r="V300" s="500" t="str">
        <f>IF(終値!A300="","",IF(AND(安値!AA300&lt;安値!Z300,安値!AA300&lt;安値!Y300,安値!AA300&lt;安値!AB300,安値!AA300&lt;安値!AC300),22,""))</f>
        <v/>
      </c>
      <c r="W300" s="500" t="str">
        <f>IF(終値!A300="","",IF(AND(安値!AB300&lt;安値!AA300,安値!AB300&lt;安値!Z300,安値!AB300&lt;安値!AC300,安値!AB300&lt;安値!AD300),23,""))</f>
        <v/>
      </c>
      <c r="X300" s="500" t="str">
        <f>IF(終値!A300="","",IF(AND(安値!AC300&lt;安値!AB300,安値!AC300&lt;安値!AA300,安値!AC300&lt;安値!AD300,安値!AC300&lt;安値!AE300),24,""))</f>
        <v/>
      </c>
      <c r="Y300" s="500" t="str">
        <f>IF(終値!A300="","",IF(AND(安値!AD300&lt;安値!AC300,安値!AD300&lt;安値!AB300,安値!AD300&lt;安値!AE300,安値!AD300&lt;安値!AF300),25,""))</f>
        <v/>
      </c>
      <c r="Z300" s="500" t="str">
        <f>IF(終値!A300="","",IF(AND(安値!AE300&lt;安値!AD300,安値!AE300&lt;安値!AC300,安値!AE300&lt;安値!AF300,安値!AE300&lt;安値!AG300),26,""))</f>
        <v/>
      </c>
      <c r="AA300" s="500">
        <f>IF(終値!A300="","",IF(AND(安値!AF300&lt;安値!AE300,安値!AF300&lt;安値!AD300,安値!AF300&lt;安値!AG300,安値!AF300&lt;安値!AH300),27,""))</f>
        <v>27</v>
      </c>
      <c r="AB300" s="500" t="str">
        <f>IF(終値!A300="","",IF(AND(安値!AG300&lt;安値!AF300,安値!AG300&lt;安値!AE300,安値!AG300&lt;安値!AH300,安値!AG300&lt;安値!AI300),28,""))</f>
        <v/>
      </c>
      <c r="AC300" s="500" t="str">
        <f>IF(終値!A300="","",IF(AND(高値!G300&gt;高値!F300,高値!G300&gt;高値!E300,高値!G300&gt;高値!H300,高値!G300&gt;高値!I300),2,""))</f>
        <v/>
      </c>
      <c r="AD300" s="500" t="str">
        <f>IF(終値!A300="","",IF(AND(高値!H300&gt;高値!G300,高値!H300&gt;高値!F300,高値!H300&gt;高値!I300,高値!H300&gt;高値!J300),3,""))</f>
        <v/>
      </c>
      <c r="AE300" s="500" t="str">
        <f>IF(終値!A300="","",IF(AND(高値!I300&gt;高値!H300,高値!I300&gt;高値!G300,高値!I300&gt;高値!J300,高値!I300&gt;高値!K300),4,""))</f>
        <v/>
      </c>
      <c r="AF300" s="500" t="str">
        <f>IF(終値!A300="","",IF(AND(高値!J300&gt;高値!I300,高値!J300&gt;高値!H300,高値!J300&gt;高値!K300,高値!J300&gt;高値!L300),5,""))</f>
        <v/>
      </c>
      <c r="AG300" s="500" t="str">
        <f>IF(終値!A300="","",IF(AND(高値!K300&gt;高値!J300,高値!K300&gt;高値!I300,高値!K300&gt;高値!L300,高値!K300&gt;高値!M300),6,""))</f>
        <v/>
      </c>
      <c r="AH300" s="500" t="str">
        <f>IF(終値!A300="","",IF(AND(高値!L300&gt;高値!K300,高値!L300&gt;高値!J300,高値!L300&gt;高値!M300,高値!L300&gt;高値!N300),7,""))</f>
        <v/>
      </c>
      <c r="AI300" s="500" t="str">
        <f>IF(終値!A300="","",IF(AND(高値!M300&gt;高値!L300,高値!M300&gt;高値!K300,高値!M300&gt;高値!N300,高値!M300&gt;高値!O300),8,""))</f>
        <v/>
      </c>
      <c r="AJ300" s="500" t="str">
        <f>IF(終値!A300="","",IF(AND(高値!N300&gt;高値!M300,高値!N300&gt;高値!L300,高値!N300&gt;高値!O300,高値!N300&gt;高値!P300),9,""))</f>
        <v/>
      </c>
      <c r="AK300" s="500">
        <f>IF(終値!A300="","",IF(AND(高値!O300&gt;高値!N300,高値!O300&gt;高値!M300,高値!O300&gt;高値!P300,高値!O300&gt;高値!Q300),10,""))</f>
        <v>10</v>
      </c>
      <c r="AL300" s="500" t="str">
        <f>IF(終値!A300="","",IF(AND(高値!P300&gt;高値!O300,高値!P300&gt;高値!N300,高値!P300&gt;高値!Q300,高値!P300&gt;高値!R300),11,""))</f>
        <v/>
      </c>
      <c r="AM300" s="500" t="str">
        <f>IF(終値!A300="","",IF(AND(高値!Q300&gt;高値!P300,高値!Q300&gt;高値!O300,高値!Q300&gt;高値!R300,高値!Q300&gt;高値!S300),12,""))</f>
        <v/>
      </c>
      <c r="AN300" s="500" t="str">
        <f>IF(終値!A300="","",IF(AND(高値!R300&gt;高値!Q300,高値!R300&gt;高値!P300,高値!R300&gt;高値!S300,高値!R300&gt;高値!T300),13,""))</f>
        <v/>
      </c>
      <c r="AO300" s="500" t="str">
        <f>IF(終値!A300="","",IF(AND(高値!S300&gt;高値!R300,高値!S300&gt;高値!Q300,高値!S300&gt;高値!T300,高値!S300&gt;高値!U300),14,""))</f>
        <v/>
      </c>
      <c r="AP300" s="500" t="str">
        <f>IF(終値!A300="","",IF(AND(高値!T300&gt;高値!S300,高値!T300&gt;高値!R300,高値!T300&gt;高値!U300,高値!T300&gt;高値!V300),15,""))</f>
        <v/>
      </c>
      <c r="AQ300" s="500" t="str">
        <f>IF(終値!A300="","",IF(AND(高値!U300&gt;高値!T300,高値!U300&gt;高値!S300,高値!U300&gt;高値!V300,高値!U300&gt;高値!W300),16,""))</f>
        <v/>
      </c>
      <c r="AR300" s="500">
        <f>IF(終値!A300="","",IF(AND(高値!V300&gt;高値!U300,高値!V300&gt;高値!T300,高値!V300&gt;高値!W300,高値!V300&gt;高値!X300),17,""))</f>
        <v>17</v>
      </c>
      <c r="AS300" s="500" t="str">
        <f>IF(終値!A300="","",IF(AND(高値!W300&gt;高値!V300,高値!W300&gt;高値!U300,高値!W300&gt;高値!X300,高値!W300&gt;高値!Y300),18,""))</f>
        <v/>
      </c>
      <c r="AT300" s="500" t="str">
        <f>IF(終値!A300="","",IF(AND(高値!X300&gt;高値!W300,高値!X300&gt;高値!V300,高値!X300&gt;高値!Y300,高値!X300&gt;高値!Z300),19,""))</f>
        <v/>
      </c>
      <c r="AU300" s="500" t="str">
        <f>IF(終値!A300="","",IF(AND(高値!Y300&gt;高値!X300,高値!Y300&gt;高値!W300,高値!Y300&gt;高値!Z300,高値!Y300&gt;高値!AA300),20,""))</f>
        <v/>
      </c>
      <c r="AV300" s="500" t="str">
        <f>IF(終値!A300="","",IF(AND(高値!Z300&gt;高値!Y300,高値!Z300&gt;高値!X300,高値!Z300&gt;高値!AA300,高値!Z300&gt;高値!AB300),21,""))</f>
        <v/>
      </c>
      <c r="AW300" s="500" t="str">
        <f>IF(終値!A300="","",IF(AND(高値!AA300&gt;高値!Z300,高値!AA300&gt;高値!Y300,高値!AA300&gt;高値!AB300,高値!AA300&gt;高値!AC300),22,""))</f>
        <v/>
      </c>
      <c r="AX300" s="500" t="str">
        <f>IF(終値!A300="","",IF(AND(高値!AB300&gt;高値!AA300,高値!AB300&gt;高値!Z300,高値!AB300&gt;高値!AC300,高値!AB300&gt;高値!AD300),23,""))</f>
        <v/>
      </c>
      <c r="AY300" s="500" t="str">
        <f>IF(終値!A300="","",IF(AND(高値!AC300&gt;高値!AB300,高値!AC300&gt;高値!AA300,高値!AC300&gt;高値!AD300,高値!AC300&gt;高値!AE300),24,""))</f>
        <v/>
      </c>
      <c r="AZ300" s="500">
        <f>IF(終値!A300="","",IF(AND(高値!AD300&gt;高値!AC300,高値!AD300&gt;高値!AB300,高値!AD300&gt;高値!AE300,高値!AD300&gt;高値!AF300),25,""))</f>
        <v>25</v>
      </c>
      <c r="BA300" s="500" t="str">
        <f>IF(終値!A300="","",IF(AND(高値!AE300&gt;高値!AD300,高値!AE300&gt;高値!AC300,高値!AE300&gt;高値!AF300,高値!AE300&gt;高値!AG300),26,""))</f>
        <v/>
      </c>
      <c r="BB300" s="500" t="str">
        <f>IF(終値!A300="","",IF(AND(高値!AF300&gt;高値!AE300,高値!AF300&gt;高値!AD300,高値!AF300&gt;高値!AG300,高値!AF300&gt;高値!AH300),27,""))</f>
        <v/>
      </c>
      <c r="BC300" s="500" t="str">
        <f>IF(終値!A300="","",IF(AND(高値!AG300&gt;高値!AF300,高値!AG300&gt;高値!AE300,高値!AG300&gt;高値!AH300,高値!AG300&gt;高値!AI300),28,""))</f>
        <v/>
      </c>
      <c r="BD300" s="500">
        <f t="shared" si="24"/>
        <v>5</v>
      </c>
      <c r="BE300" s="500">
        <f t="shared" si="25"/>
        <v>6</v>
      </c>
      <c r="BF300" s="500">
        <f t="shared" si="26"/>
        <v>13</v>
      </c>
      <c r="BG300" s="500">
        <f>IF($BE300="","",INDEX(安値!$E300:$CZ300,1,$BE300+1))</f>
        <v>2100.5</v>
      </c>
      <c r="BH300" s="500">
        <f>IF($BF300="","",INDEX(安値!$E300:$CZ300,1,$BF300+1))</f>
        <v>2224</v>
      </c>
      <c r="BI300" s="500">
        <f>IF($BF300="","",MAX(INDEX(高値!$E300:$CZ300,1,$BE300+1):INDEX(高値!$E300:$CZ300,1,$BF300+1)))</f>
        <v>2488</v>
      </c>
      <c r="BJ300" s="500">
        <f>IF($BF300="","",AVERAGE(INDEX(終値!$E300:$CZ300,1,$BF300+1):INDEX(終値!$E300:$CZ300,1,$BF300+20))-2*STDEVP(INDEX(終値!$E300:$CZ300,1,$BF300+1):INDEX(終値!$E300:$CZ300,1,$BF300+20)))</f>
        <v>2298.4110266774878</v>
      </c>
      <c r="BK300" s="500">
        <f>IF($BE300="","",AVERAGE(INDEX(終値!$E300:$CZ300,1,$BE300+1):INDEX(終値!$E300:$CZ300,1,$BE300+20))-2*STDEVP(INDEX(終値!$E300:$CZ300,1,$BE300+1):INDEX(終値!$E300:$CZ300,1,$BE300+20)))</f>
        <v>2154.4796974768083</v>
      </c>
      <c r="BL300" s="500">
        <f t="shared" si="27"/>
        <v>3</v>
      </c>
      <c r="BM300" s="500">
        <f t="shared" si="28"/>
        <v>10</v>
      </c>
      <c r="BN300" s="500">
        <f t="shared" si="29"/>
        <v>17</v>
      </c>
      <c r="BO300" s="500">
        <f>IF($BM300="","",INDEX(高値!$E300:$CZ300,1,$BM300+1))</f>
        <v>2488</v>
      </c>
      <c r="BP300" s="500">
        <f>IF($BN300="","",INDEX(高値!$E300:$CZ300,1,$BN300+1))</f>
        <v>2551.5</v>
      </c>
      <c r="BQ300" s="500">
        <f>IF($BN300="","",MIN(INDEX(安値!$E300:$CZ300,1,$BM300+1):INDEX(安値!$E300:$CZ300,1,$BN300+1)))</f>
        <v>2224</v>
      </c>
      <c r="BR300" s="500">
        <f>IF($BN300="","",AVERAGE(INDEX(終値!$E300:$CZ300,1,$BN300+1):INDEX(終値!$E300:$CZ300,1,$BN300+20))+2*STDEVP(INDEX(終値!$E300:$CZ300,1,$BN300+1):INDEX(終値!$E300:$CZ300,1,$BN300+20)))</f>
        <v>2882.8346045333733</v>
      </c>
      <c r="BS300" s="500">
        <f>IF($BM300="","",AVERAGE(INDEX(終値!$E300:$CZ300,1,$BM300+1):INDEX(終値!$E300:$CZ300,1,$BM300+20))+2*STDEVP(INDEX(終値!$E300:$CZ300,1,$BM300+1):INDEX(終値!$E300:$CZ300,1,$BM300+20)))</f>
        <v>2786.8866919185548</v>
      </c>
      <c r="BT300" s="497" t="str">
        <f>IFERROR(IF(AND($BD300&gt;=2,ABS($BG300-$BH300)/$BH300&lt;=BB設定!$B$12,$BI300&gt;=MAX($BH300,$BG300)*(1+BB設定!$B$13),終値!E300&gt;$BG300),IF(OR(終値!E300&gt;=$BI300,AND($BH300&lt;$BJ300,$BG300&gt;=$BK300)),"二番底W▲","二番底W形成"),IF(AND($BL300&gt;=2,ABS($BO300-$BP300)/$BP300&lt;=BB設定!$B$12,$BQ300&lt;=MIN($BP300,$BO300)*(1-BB設定!$B$13),終値!E300&lt;$BO300),IF(OR(終値!E300&lt;=$BQ300,AND($BP300&gt;$BR300,$BO300&lt;=$BS300)),"二番天井M▼","二番天井M形成"),"－")),"－")</f>
        <v>－</v>
      </c>
    </row>
    <row r="301" spans="2:72">
      <c r="B301" s="500" t="str">
        <f>IF(終値!A301="","",IF(AND(安値!G301&lt;安値!F301,安値!G301&lt;安値!E301,安値!G301&lt;安値!H301,安値!G301&lt;安値!I301),2,""))</f>
        <v/>
      </c>
      <c r="C301" s="500">
        <f>IF(終値!A301="","",IF(AND(安値!H301&lt;安値!G301,安値!H301&lt;安値!F301,安値!H301&lt;安値!I301,安値!H301&lt;安値!J301),3,""))</f>
        <v>3</v>
      </c>
      <c r="D301" s="500" t="str">
        <f>IF(終値!A301="","",IF(AND(安値!I301&lt;安値!H301,安値!I301&lt;安値!G301,安値!I301&lt;安値!J301,安値!I301&lt;安値!K301),4,""))</f>
        <v/>
      </c>
      <c r="E301" s="500" t="str">
        <f>IF(終値!A301="","",IF(AND(安値!J301&lt;安値!I301,安値!J301&lt;安値!H301,安値!J301&lt;安値!K301,安値!J301&lt;安値!L301),5,""))</f>
        <v/>
      </c>
      <c r="F301" s="500">
        <f>IF(終値!A301="","",IF(AND(安値!K301&lt;安値!J301,安値!K301&lt;安値!I301,安値!K301&lt;安値!L301,安値!K301&lt;安値!M301),6,""))</f>
        <v>6</v>
      </c>
      <c r="G301" s="500" t="str">
        <f>IF(終値!A301="","",IF(AND(安値!L301&lt;安値!K301,安値!L301&lt;安値!J301,安値!L301&lt;安値!M301,安値!L301&lt;安値!N301),7,""))</f>
        <v/>
      </c>
      <c r="H301" s="500" t="str">
        <f>IF(終値!A301="","",IF(AND(安値!M301&lt;安値!L301,安値!M301&lt;安値!K301,安値!M301&lt;安値!N301,安値!M301&lt;安値!O301),8,""))</f>
        <v/>
      </c>
      <c r="I301" s="500" t="str">
        <f>IF(終値!A301="","",IF(AND(安値!N301&lt;安値!M301,安値!N301&lt;安値!L301,安値!N301&lt;安値!O301,安値!N301&lt;安値!P301),9,""))</f>
        <v/>
      </c>
      <c r="J301" s="500" t="str">
        <f>IF(終値!A301="","",IF(AND(安値!O301&lt;安値!N301,安値!O301&lt;安値!M301,安値!O301&lt;安値!P301,安値!O301&lt;安値!Q301),10,""))</f>
        <v/>
      </c>
      <c r="K301" s="500" t="str">
        <f>IF(終値!A301="","",IF(AND(安値!P301&lt;安値!O301,安値!P301&lt;安値!N301,安値!P301&lt;安値!Q301,安値!P301&lt;安値!R301),11,""))</f>
        <v/>
      </c>
      <c r="L301" s="500" t="str">
        <f>IF(終値!A301="","",IF(AND(安値!Q301&lt;安値!P301,安値!Q301&lt;安値!O301,安値!Q301&lt;安値!R301,安値!Q301&lt;安値!S301),12,""))</f>
        <v/>
      </c>
      <c r="M301" s="500">
        <f>IF(終値!A301="","",IF(AND(安値!R301&lt;安値!Q301,安値!R301&lt;安値!P301,安値!R301&lt;安値!S301,安値!R301&lt;安値!T301),13,""))</f>
        <v>13</v>
      </c>
      <c r="N301" s="500" t="str">
        <f>IF(終値!A301="","",IF(AND(安値!S301&lt;安値!R301,安値!S301&lt;安値!Q301,安値!S301&lt;安値!T301,安値!S301&lt;安値!U301),14,""))</f>
        <v/>
      </c>
      <c r="O301" s="500" t="str">
        <f>IF(終値!A301="","",IF(AND(安値!T301&lt;安値!S301,安値!T301&lt;安値!R301,安値!T301&lt;安値!U301,安値!T301&lt;安値!V301),15,""))</f>
        <v/>
      </c>
      <c r="P301" s="500" t="str">
        <f>IF(終値!A301="","",IF(AND(安値!U301&lt;安値!T301,安値!U301&lt;安値!S301,安値!U301&lt;安値!V301,安値!U301&lt;安値!W301),16,""))</f>
        <v/>
      </c>
      <c r="Q301" s="500" t="str">
        <f>IF(終値!A301="","",IF(AND(安値!V301&lt;安値!U301,安値!V301&lt;安値!T301,安値!V301&lt;安値!W301,安値!V301&lt;安値!X301),17,""))</f>
        <v/>
      </c>
      <c r="R301" s="500" t="str">
        <f>IF(終値!A301="","",IF(AND(安値!W301&lt;安値!V301,安値!W301&lt;安値!U301,安値!W301&lt;安値!X301,安値!W301&lt;安値!Y301),18,""))</f>
        <v/>
      </c>
      <c r="S301" s="500" t="str">
        <f>IF(終値!A301="","",IF(AND(安値!X301&lt;安値!W301,安値!X301&lt;安値!V301,安値!X301&lt;安値!Y301,安値!X301&lt;安値!Z301),19,""))</f>
        <v/>
      </c>
      <c r="T301" s="500" t="str">
        <f>IF(終値!A301="","",IF(AND(安値!Y301&lt;安値!X301,安値!Y301&lt;安値!W301,安値!Y301&lt;安値!Z301,安値!Y301&lt;安値!AA301),20,""))</f>
        <v/>
      </c>
      <c r="U301" s="500" t="str">
        <f>IF(終値!A301="","",IF(AND(安値!Z301&lt;安値!Y301,安値!Z301&lt;安値!X301,安値!Z301&lt;安値!AA301,安値!Z301&lt;安値!AB301),21,""))</f>
        <v/>
      </c>
      <c r="V301" s="500" t="str">
        <f>IF(終値!A301="","",IF(AND(安値!AA301&lt;安値!Z301,安値!AA301&lt;安値!Y301,安値!AA301&lt;安値!AB301,安値!AA301&lt;安値!AC301),22,""))</f>
        <v/>
      </c>
      <c r="W301" s="500">
        <f>IF(終値!A301="","",IF(AND(安値!AB301&lt;安値!AA301,安値!AB301&lt;安値!Z301,安値!AB301&lt;安値!AC301,安値!AB301&lt;安値!AD301),23,""))</f>
        <v>23</v>
      </c>
      <c r="X301" s="500" t="str">
        <f>IF(終値!A301="","",IF(AND(安値!AC301&lt;安値!AB301,安値!AC301&lt;安値!AA301,安値!AC301&lt;安値!AD301,安値!AC301&lt;安値!AE301),24,""))</f>
        <v/>
      </c>
      <c r="Y301" s="500" t="str">
        <f>IF(終値!A301="","",IF(AND(安値!AD301&lt;安値!AC301,安値!AD301&lt;安値!AB301,安値!AD301&lt;安値!AE301,安値!AD301&lt;安値!AF301),25,""))</f>
        <v/>
      </c>
      <c r="Z301" s="500">
        <f>IF(終値!A301="","",IF(AND(安値!AE301&lt;安値!AD301,安値!AE301&lt;安値!AC301,安値!AE301&lt;安値!AF301,安値!AE301&lt;安値!AG301),26,""))</f>
        <v>26</v>
      </c>
      <c r="AA301" s="500" t="str">
        <f>IF(終値!A301="","",IF(AND(安値!AF301&lt;安値!AE301,安値!AF301&lt;安値!AD301,安値!AF301&lt;安値!AG301,安値!AF301&lt;安値!AH301),27,""))</f>
        <v/>
      </c>
      <c r="AB301" s="500" t="str">
        <f>IF(終値!A301="","",IF(AND(安値!AG301&lt;安値!AF301,安値!AG301&lt;安値!AE301,安値!AG301&lt;安値!AH301,安値!AG301&lt;安値!AI301),28,""))</f>
        <v/>
      </c>
      <c r="AC301" s="500" t="str">
        <f>IF(終値!A301="","",IF(AND(高値!G301&gt;高値!F301,高値!G301&gt;高値!E301,高値!G301&gt;高値!H301,高値!G301&gt;高値!I301),2,""))</f>
        <v/>
      </c>
      <c r="AD301" s="500" t="str">
        <f>IF(終値!A301="","",IF(AND(高値!H301&gt;高値!G301,高値!H301&gt;高値!F301,高値!H301&gt;高値!I301,高値!H301&gt;高値!J301),3,""))</f>
        <v/>
      </c>
      <c r="AE301" s="500">
        <f>IF(終値!A301="","",IF(AND(高値!I301&gt;高値!H301,高値!I301&gt;高値!G301,高値!I301&gt;高値!J301,高値!I301&gt;高値!K301),4,""))</f>
        <v>4</v>
      </c>
      <c r="AF301" s="500" t="str">
        <f>IF(終値!A301="","",IF(AND(高値!J301&gt;高値!I301,高値!J301&gt;高値!H301,高値!J301&gt;高値!K301,高値!J301&gt;高値!L301),5,""))</f>
        <v/>
      </c>
      <c r="AG301" s="500" t="str">
        <f>IF(終値!A301="","",IF(AND(高値!K301&gt;高値!J301,高値!K301&gt;高値!I301,高値!K301&gt;高値!L301,高値!K301&gt;高値!M301),6,""))</f>
        <v/>
      </c>
      <c r="AH301" s="500" t="str">
        <f>IF(終値!A301="","",IF(AND(高値!L301&gt;高値!K301,高値!L301&gt;高値!J301,高値!L301&gt;高値!M301,高値!L301&gt;高値!N301),7,""))</f>
        <v/>
      </c>
      <c r="AI301" s="500" t="str">
        <f>IF(終値!A301="","",IF(AND(高値!M301&gt;高値!L301,高値!M301&gt;高値!K301,高値!M301&gt;高値!N301,高値!M301&gt;高値!O301),8,""))</f>
        <v/>
      </c>
      <c r="AJ301" s="500">
        <f>IF(終値!A301="","",IF(AND(高値!N301&gt;高値!M301,高値!N301&gt;高値!L301,高値!N301&gt;高値!O301,高値!N301&gt;高値!P301),9,""))</f>
        <v>9</v>
      </c>
      <c r="AK301" s="500" t="str">
        <f>IF(終値!A301="","",IF(AND(高値!O301&gt;高値!N301,高値!O301&gt;高値!M301,高値!O301&gt;高値!P301,高値!O301&gt;高値!Q301),10,""))</f>
        <v/>
      </c>
      <c r="AL301" s="500" t="str">
        <f>IF(終値!A301="","",IF(AND(高値!P301&gt;高値!O301,高値!P301&gt;高値!N301,高値!P301&gt;高値!Q301,高値!P301&gt;高値!R301),11,""))</f>
        <v/>
      </c>
      <c r="AM301" s="500" t="str">
        <f>IF(終値!A301="","",IF(AND(高値!Q301&gt;高値!P301,高値!Q301&gt;高値!O301,高値!Q301&gt;高値!R301,高値!Q301&gt;高値!S301),12,""))</f>
        <v/>
      </c>
      <c r="AN301" s="500" t="str">
        <f>IF(終値!A301="","",IF(AND(高値!R301&gt;高値!Q301,高値!R301&gt;高値!P301,高値!R301&gt;高値!S301,高値!R301&gt;高値!T301),13,""))</f>
        <v/>
      </c>
      <c r="AO301" s="500" t="str">
        <f>IF(終値!A301="","",IF(AND(高値!S301&gt;高値!R301,高値!S301&gt;高値!Q301,高値!S301&gt;高値!T301,高値!S301&gt;高値!U301),14,""))</f>
        <v/>
      </c>
      <c r="AP301" s="500" t="str">
        <f>IF(終値!A301="","",IF(AND(高値!T301&gt;高値!S301,高値!T301&gt;高値!R301,高値!T301&gt;高値!U301,高値!T301&gt;高値!V301),15,""))</f>
        <v/>
      </c>
      <c r="AQ301" s="500" t="str">
        <f>IF(終値!A301="","",IF(AND(高値!U301&gt;高値!T301,高値!U301&gt;高値!S301,高値!U301&gt;高値!V301,高値!U301&gt;高値!W301),16,""))</f>
        <v/>
      </c>
      <c r="AR301" s="500" t="str">
        <f>IF(終値!A301="","",IF(AND(高値!V301&gt;高値!U301,高値!V301&gt;高値!T301,高値!V301&gt;高値!W301,高値!V301&gt;高値!X301),17,""))</f>
        <v/>
      </c>
      <c r="AS301" s="500" t="str">
        <f>IF(終値!A301="","",IF(AND(高値!W301&gt;高値!V301,高値!W301&gt;高値!U301,高値!W301&gt;高値!X301,高値!W301&gt;高値!Y301),18,""))</f>
        <v/>
      </c>
      <c r="AT301" s="500" t="str">
        <f>IF(終値!A301="","",IF(AND(高値!X301&gt;高値!W301,高値!X301&gt;高値!V301,高値!X301&gt;高値!Y301,高値!X301&gt;高値!Z301),19,""))</f>
        <v/>
      </c>
      <c r="AU301" s="500" t="str">
        <f>IF(終値!A301="","",IF(AND(高値!Y301&gt;高値!X301,高値!Y301&gt;高値!W301,高値!Y301&gt;高値!Z301,高値!Y301&gt;高値!AA301),20,""))</f>
        <v/>
      </c>
      <c r="AV301" s="500" t="str">
        <f>IF(終値!A301="","",IF(AND(高値!Z301&gt;高値!Y301,高値!Z301&gt;高値!X301,高値!Z301&gt;高値!AA301,高値!Z301&gt;高値!AB301),21,""))</f>
        <v/>
      </c>
      <c r="AW301" s="500">
        <f>IF(終値!A301="","",IF(AND(高値!AA301&gt;高値!Z301,高値!AA301&gt;高値!Y301,高値!AA301&gt;高値!AB301,高値!AA301&gt;高値!AC301),22,""))</f>
        <v>22</v>
      </c>
      <c r="AX301" s="500" t="str">
        <f>IF(終値!A301="","",IF(AND(高値!AB301&gt;高値!AA301,高値!AB301&gt;高値!Z301,高値!AB301&gt;高値!AC301,高値!AB301&gt;高値!AD301),23,""))</f>
        <v/>
      </c>
      <c r="AY301" s="500" t="str">
        <f>IF(終値!A301="","",IF(AND(高値!AC301&gt;高値!AB301,高値!AC301&gt;高値!AA301,高値!AC301&gt;高値!AD301,高値!AC301&gt;高値!AE301),24,""))</f>
        <v/>
      </c>
      <c r="AZ301" s="500" t="str">
        <f>IF(終値!A301="","",IF(AND(高値!AD301&gt;高値!AC301,高値!AD301&gt;高値!AB301,高値!AD301&gt;高値!AE301,高値!AD301&gt;高値!AF301),25,""))</f>
        <v/>
      </c>
      <c r="BA301" s="500" t="str">
        <f>IF(終値!A301="","",IF(AND(高値!AE301&gt;高値!AD301,高値!AE301&gt;高値!AC301,高値!AE301&gt;高値!AF301,高値!AE301&gt;高値!AG301),26,""))</f>
        <v/>
      </c>
      <c r="BB301" s="500" t="str">
        <f>IF(終値!A301="","",IF(AND(高値!AF301&gt;高値!AE301,高値!AF301&gt;高値!AD301,高値!AF301&gt;高値!AG301,高値!AF301&gt;高値!AH301),27,""))</f>
        <v/>
      </c>
      <c r="BC301" s="500" t="str">
        <f>IF(終値!A301="","",IF(AND(高値!AG301&gt;高値!AF301,高値!AG301&gt;高値!AE301,高値!AG301&gt;高値!AH301,高値!AG301&gt;高値!AI301),28,""))</f>
        <v/>
      </c>
      <c r="BD301" s="500">
        <f t="shared" si="24"/>
        <v>5</v>
      </c>
      <c r="BE301" s="500">
        <f t="shared" si="25"/>
        <v>3</v>
      </c>
      <c r="BF301" s="500">
        <f t="shared" si="26"/>
        <v>6</v>
      </c>
      <c r="BG301" s="500">
        <f>IF($BE301="","",INDEX(安値!$E301:$CZ301,1,$BE301+1))</f>
        <v>2937</v>
      </c>
      <c r="BH301" s="500">
        <f>IF($BF301="","",INDEX(安値!$E301:$CZ301,1,$BF301+1))</f>
        <v>2975</v>
      </c>
      <c r="BI301" s="500">
        <f>IF($BF301="","",MAX(INDEX(高値!$E301:$CZ301,1,$BE301+1):INDEX(高値!$E301:$CZ301,1,$BF301+1)))</f>
        <v>3345</v>
      </c>
      <c r="BJ301" s="500">
        <f>IF($BF301="","",AVERAGE(INDEX(終値!$E301:$CZ301,1,$BF301+1):INDEX(終値!$E301:$CZ301,1,$BF301+20))-2*STDEVP(INDEX(終値!$E301:$CZ301,1,$BF301+1):INDEX(終値!$E301:$CZ301,1,$BF301+20)))</f>
        <v>3016.4592790271818</v>
      </c>
      <c r="BK301" s="500">
        <f>IF($BE301="","",AVERAGE(INDEX(終値!$E301:$CZ301,1,$BE301+1):INDEX(終値!$E301:$CZ301,1,$BE301+20))-2*STDEVP(INDEX(終値!$E301:$CZ301,1,$BE301+1):INDEX(終値!$E301:$CZ301,1,$BE301+20)))</f>
        <v>2922.7441311758694</v>
      </c>
      <c r="BL301" s="500">
        <f t="shared" si="27"/>
        <v>3</v>
      </c>
      <c r="BM301" s="500">
        <f t="shared" si="28"/>
        <v>4</v>
      </c>
      <c r="BN301" s="500">
        <f t="shared" si="29"/>
        <v>9</v>
      </c>
      <c r="BO301" s="500">
        <f>IF($BM301="","",INDEX(高値!$E301:$CZ301,1,$BM301+1))</f>
        <v>3345</v>
      </c>
      <c r="BP301" s="500">
        <f>IF($BN301="","",INDEX(高値!$E301:$CZ301,1,$BN301+1))</f>
        <v>3425</v>
      </c>
      <c r="BQ301" s="500">
        <f>IF($BN301="","",MIN(INDEX(安値!$E301:$CZ301,1,$BM301+1):INDEX(安値!$E301:$CZ301,1,$BN301+1)))</f>
        <v>2975</v>
      </c>
      <c r="BR301" s="500">
        <f>IF($BN301="","",AVERAGE(INDEX(終値!$E301:$CZ301,1,$BN301+1):INDEX(終値!$E301:$CZ301,1,$BN301+20))+2*STDEVP(INDEX(終値!$E301:$CZ301,1,$BN301+1):INDEX(終値!$E301:$CZ301,1,$BN301+20)))</f>
        <v>3992.3451559900604</v>
      </c>
      <c r="BS301" s="500">
        <f>IF($BM301="","",AVERAGE(INDEX(終値!$E301:$CZ301,1,$BM301+1):INDEX(終値!$E301:$CZ301,1,$BM301+20))+2*STDEVP(INDEX(終値!$E301:$CZ301,1,$BM301+1):INDEX(終値!$E301:$CZ301,1,$BM301+20)))</f>
        <v>3901.4832982474441</v>
      </c>
      <c r="BT301" s="497" t="str">
        <f>IFERROR(IF(AND($BD301&gt;=2,ABS($BG301-$BH301)/$BH301&lt;=BB設定!$B$12,$BI301&gt;=MAX($BH301,$BG301)*(1+BB設定!$B$13),終値!E301&gt;$BG301),IF(OR(終値!E301&gt;=$BI301,AND($BH301&lt;$BJ301,$BG301&gt;=$BK301)),"二番底W▲","二番底W形成"),IF(AND($BL301&gt;=2,ABS($BO301-$BP301)/$BP301&lt;=BB設定!$B$12,$BQ301&lt;=MIN($BP301,$BO301)*(1-BB設定!$B$13),終値!E301&lt;$BO301),IF(OR(終値!E301&lt;=$BQ301,AND($BP301&gt;$BR301,$BO301&lt;=$BS301)),"二番天井M▼","二番天井M形成"),"－")),"－")</f>
        <v>二番底W▲</v>
      </c>
    </row>
    <row r="302" spans="2:72">
      <c r="B302" s="500" t="str">
        <f>IF(終値!A302="","",IF(AND(安値!G302&lt;安値!F302,安値!G302&lt;安値!E302,安値!G302&lt;安値!H302,安値!G302&lt;安値!I302),2,""))</f>
        <v/>
      </c>
      <c r="C302" s="500" t="str">
        <f>IF(終値!A302="","",IF(AND(安値!H302&lt;安値!G302,安値!H302&lt;安値!F302,安値!H302&lt;安値!I302,安値!H302&lt;安値!J302),3,""))</f>
        <v/>
      </c>
      <c r="D302" s="500" t="str">
        <f>IF(終値!A302="","",IF(AND(安値!I302&lt;安値!H302,安値!I302&lt;安値!G302,安値!I302&lt;安値!J302,安値!I302&lt;安値!K302),4,""))</f>
        <v/>
      </c>
      <c r="E302" s="500" t="str">
        <f>IF(終値!A302="","",IF(AND(安値!J302&lt;安値!I302,安値!J302&lt;安値!H302,安値!J302&lt;安値!K302,安値!J302&lt;安値!L302),5,""))</f>
        <v/>
      </c>
      <c r="F302" s="500">
        <f>IF(終値!A302="","",IF(AND(安値!K302&lt;安値!J302,安値!K302&lt;安値!I302,安値!K302&lt;安値!L302,安値!K302&lt;安値!M302),6,""))</f>
        <v>6</v>
      </c>
      <c r="G302" s="500" t="str">
        <f>IF(終値!A302="","",IF(AND(安値!L302&lt;安値!K302,安値!L302&lt;安値!J302,安値!L302&lt;安値!M302,安値!L302&lt;安値!N302),7,""))</f>
        <v/>
      </c>
      <c r="H302" s="500" t="str">
        <f>IF(終値!A302="","",IF(AND(安値!M302&lt;安値!L302,安値!M302&lt;安値!K302,安値!M302&lt;安値!N302,安値!M302&lt;安値!O302),8,""))</f>
        <v/>
      </c>
      <c r="I302" s="500" t="str">
        <f>IF(終値!A302="","",IF(AND(安値!N302&lt;安値!M302,安値!N302&lt;安値!L302,安値!N302&lt;安値!O302,安値!N302&lt;安値!P302),9,""))</f>
        <v/>
      </c>
      <c r="J302" s="500" t="str">
        <f>IF(終値!A302="","",IF(AND(安値!O302&lt;安値!N302,安値!O302&lt;安値!M302,安値!O302&lt;安値!P302,安値!O302&lt;安値!Q302),10,""))</f>
        <v/>
      </c>
      <c r="K302" s="500" t="str">
        <f>IF(終値!A302="","",IF(AND(安値!P302&lt;安値!O302,安値!P302&lt;安値!N302,安値!P302&lt;安値!Q302,安値!P302&lt;安値!R302),11,""))</f>
        <v/>
      </c>
      <c r="L302" s="500" t="str">
        <f>IF(終値!A302="","",IF(AND(安値!Q302&lt;安値!P302,安値!Q302&lt;安値!O302,安値!Q302&lt;安値!R302,安値!Q302&lt;安値!S302),12,""))</f>
        <v/>
      </c>
      <c r="M302" s="500">
        <f>IF(終値!A302="","",IF(AND(安値!R302&lt;安値!Q302,安値!R302&lt;安値!P302,安値!R302&lt;安値!S302,安値!R302&lt;安値!T302),13,""))</f>
        <v>13</v>
      </c>
      <c r="N302" s="500" t="str">
        <f>IF(終値!A302="","",IF(AND(安値!S302&lt;安値!R302,安値!S302&lt;安値!Q302,安値!S302&lt;安値!T302,安値!S302&lt;安値!U302),14,""))</f>
        <v/>
      </c>
      <c r="O302" s="500" t="str">
        <f>IF(終値!A302="","",IF(AND(安値!T302&lt;安値!S302,安値!T302&lt;安値!R302,安値!T302&lt;安値!U302,安値!T302&lt;安値!V302),15,""))</f>
        <v/>
      </c>
      <c r="P302" s="500" t="str">
        <f>IF(終値!A302="","",IF(AND(安値!U302&lt;安値!T302,安値!U302&lt;安値!S302,安値!U302&lt;安値!V302,安値!U302&lt;安値!W302),16,""))</f>
        <v/>
      </c>
      <c r="Q302" s="500" t="str">
        <f>IF(終値!A302="","",IF(AND(安値!V302&lt;安値!U302,安値!V302&lt;安値!T302,安値!V302&lt;安値!W302,安値!V302&lt;安値!X302),17,""))</f>
        <v/>
      </c>
      <c r="R302" s="500" t="str">
        <f>IF(終値!A302="","",IF(AND(安値!W302&lt;安値!V302,安値!W302&lt;安値!U302,安値!W302&lt;安値!X302,安値!W302&lt;安値!Y302),18,""))</f>
        <v/>
      </c>
      <c r="S302" s="500" t="str">
        <f>IF(終値!A302="","",IF(AND(安値!X302&lt;安値!W302,安値!X302&lt;安値!V302,安値!X302&lt;安値!Y302,安値!X302&lt;安値!Z302),19,""))</f>
        <v/>
      </c>
      <c r="T302" s="500">
        <f>IF(終値!A302="","",IF(AND(安値!Y302&lt;安値!X302,安値!Y302&lt;安値!W302,安値!Y302&lt;安値!Z302,安値!Y302&lt;安値!AA302),20,""))</f>
        <v>20</v>
      </c>
      <c r="U302" s="500" t="str">
        <f>IF(終値!A302="","",IF(AND(安値!Z302&lt;安値!Y302,安値!Z302&lt;安値!X302,安値!Z302&lt;安値!AA302,安値!Z302&lt;安値!AB302),21,""))</f>
        <v/>
      </c>
      <c r="V302" s="500" t="str">
        <f>IF(終値!A302="","",IF(AND(安値!AA302&lt;安値!Z302,安値!AA302&lt;安値!Y302,安値!AA302&lt;安値!AB302,安値!AA302&lt;安値!AC302),22,""))</f>
        <v/>
      </c>
      <c r="W302" s="500" t="str">
        <f>IF(終値!A302="","",IF(AND(安値!AB302&lt;安値!AA302,安値!AB302&lt;安値!Z302,安値!AB302&lt;安値!AC302,安値!AB302&lt;安値!AD302),23,""))</f>
        <v/>
      </c>
      <c r="X302" s="500" t="str">
        <f>IF(終値!A302="","",IF(AND(安値!AC302&lt;安値!AB302,安値!AC302&lt;安値!AA302,安値!AC302&lt;安値!AD302,安値!AC302&lt;安値!AE302),24,""))</f>
        <v/>
      </c>
      <c r="Y302" s="500" t="str">
        <f>IF(終値!A302="","",IF(AND(安値!AD302&lt;安値!AC302,安値!AD302&lt;安値!AB302,安値!AD302&lt;安値!AE302,安値!AD302&lt;安値!AF302),25,""))</f>
        <v/>
      </c>
      <c r="Z302" s="500" t="str">
        <f>IF(終値!A302="","",IF(AND(安値!AE302&lt;安値!AD302,安値!AE302&lt;安値!AC302,安値!AE302&lt;安値!AF302,安値!AE302&lt;安値!AG302),26,""))</f>
        <v/>
      </c>
      <c r="AA302" s="500" t="str">
        <f>IF(終値!A302="","",IF(AND(安値!AF302&lt;安値!AE302,安値!AF302&lt;安値!AD302,安値!AF302&lt;安値!AG302,安値!AF302&lt;安値!AH302),27,""))</f>
        <v/>
      </c>
      <c r="AB302" s="500">
        <f>IF(終値!A302="","",IF(AND(安値!AG302&lt;安値!AF302,安値!AG302&lt;安値!AE302,安値!AG302&lt;安値!AH302,安値!AG302&lt;安値!AI302),28,""))</f>
        <v>28</v>
      </c>
      <c r="AC302" s="500" t="str">
        <f>IF(終値!A302="","",IF(AND(高値!G302&gt;高値!F302,高値!G302&gt;高値!E302,高値!G302&gt;高値!H302,高値!G302&gt;高値!I302),2,""))</f>
        <v/>
      </c>
      <c r="AD302" s="500" t="str">
        <f>IF(終値!A302="","",IF(AND(高値!H302&gt;高値!G302,高値!H302&gt;高値!F302,高値!H302&gt;高値!I302,高値!H302&gt;高値!J302),3,""))</f>
        <v/>
      </c>
      <c r="AE302" s="500" t="str">
        <f>IF(終値!A302="","",IF(AND(高値!I302&gt;高値!H302,高値!I302&gt;高値!G302,高値!I302&gt;高値!J302,高値!I302&gt;高値!K302),4,""))</f>
        <v/>
      </c>
      <c r="AF302" s="500" t="str">
        <f>IF(終値!A302="","",IF(AND(高値!J302&gt;高値!I302,高値!J302&gt;高値!H302,高値!J302&gt;高値!K302,高値!J302&gt;高値!L302),5,""))</f>
        <v/>
      </c>
      <c r="AG302" s="500" t="str">
        <f>IF(終値!A302="","",IF(AND(高値!K302&gt;高値!J302,高値!K302&gt;高値!I302,高値!K302&gt;高値!L302,高値!K302&gt;高値!M302),6,""))</f>
        <v/>
      </c>
      <c r="AH302" s="500" t="str">
        <f>IF(終値!A302="","",IF(AND(高値!L302&gt;高値!K302,高値!L302&gt;高値!J302,高値!L302&gt;高値!M302,高値!L302&gt;高値!N302),7,""))</f>
        <v/>
      </c>
      <c r="AI302" s="500" t="str">
        <f>IF(終値!A302="","",IF(AND(高値!M302&gt;高値!L302,高値!M302&gt;高値!K302,高値!M302&gt;高値!N302,高値!M302&gt;高値!O302),8,""))</f>
        <v/>
      </c>
      <c r="AJ302" s="500" t="str">
        <f>IF(終値!A302="","",IF(AND(高値!N302&gt;高値!M302,高値!N302&gt;高値!L302,高値!N302&gt;高値!O302,高値!N302&gt;高値!P302),9,""))</f>
        <v/>
      </c>
      <c r="AK302" s="500" t="str">
        <f>IF(終値!A302="","",IF(AND(高値!O302&gt;高値!N302,高値!O302&gt;高値!M302,高値!O302&gt;高値!P302,高値!O302&gt;高値!Q302),10,""))</f>
        <v/>
      </c>
      <c r="AL302" s="500" t="str">
        <f>IF(終値!A302="","",IF(AND(高値!P302&gt;高値!O302,高値!P302&gt;高値!N302,高値!P302&gt;高値!Q302,高値!P302&gt;高値!R302),11,""))</f>
        <v/>
      </c>
      <c r="AM302" s="500">
        <f>IF(終値!A302="","",IF(AND(高値!Q302&gt;高値!P302,高値!Q302&gt;高値!O302,高値!Q302&gt;高値!R302,高値!Q302&gt;高値!S302),12,""))</f>
        <v>12</v>
      </c>
      <c r="AN302" s="500" t="str">
        <f>IF(終値!A302="","",IF(AND(高値!R302&gt;高値!Q302,高値!R302&gt;高値!P302,高値!R302&gt;高値!S302,高値!R302&gt;高値!T302),13,""))</f>
        <v/>
      </c>
      <c r="AO302" s="500" t="str">
        <f>IF(終値!A302="","",IF(AND(高値!S302&gt;高値!R302,高値!S302&gt;高値!Q302,高値!S302&gt;高値!T302,高値!S302&gt;高値!U302),14,""))</f>
        <v/>
      </c>
      <c r="AP302" s="500" t="str">
        <f>IF(終値!A302="","",IF(AND(高値!T302&gt;高値!S302,高値!T302&gt;高値!R302,高値!T302&gt;高値!U302,高値!T302&gt;高値!V302),15,""))</f>
        <v/>
      </c>
      <c r="AQ302" s="500">
        <f>IF(終値!A302="","",IF(AND(高値!U302&gt;高値!T302,高値!U302&gt;高値!S302,高値!U302&gt;高値!V302,高値!U302&gt;高値!W302),16,""))</f>
        <v>16</v>
      </c>
      <c r="AR302" s="500" t="str">
        <f>IF(終値!A302="","",IF(AND(高値!V302&gt;高値!U302,高値!V302&gt;高値!T302,高値!V302&gt;高値!W302,高値!V302&gt;高値!X302),17,""))</f>
        <v/>
      </c>
      <c r="AS302" s="500" t="str">
        <f>IF(終値!A302="","",IF(AND(高値!W302&gt;高値!V302,高値!W302&gt;高値!U302,高値!W302&gt;高値!X302,高値!W302&gt;高値!Y302),18,""))</f>
        <v/>
      </c>
      <c r="AT302" s="500" t="str">
        <f>IF(終値!A302="","",IF(AND(高値!X302&gt;高値!W302,高値!X302&gt;高値!V302,高値!X302&gt;高値!Y302,高値!X302&gt;高値!Z302),19,""))</f>
        <v/>
      </c>
      <c r="AU302" s="500" t="str">
        <f>IF(終値!A302="","",IF(AND(高値!Y302&gt;高値!X302,高値!Y302&gt;高値!W302,高値!Y302&gt;高値!Z302,高値!Y302&gt;高値!AA302),20,""))</f>
        <v/>
      </c>
      <c r="AV302" s="500" t="str">
        <f>IF(終値!A302="","",IF(AND(高値!Z302&gt;高値!Y302,高値!Z302&gt;高値!X302,高値!Z302&gt;高値!AA302,高値!Z302&gt;高値!AB302),21,""))</f>
        <v/>
      </c>
      <c r="AW302" s="500" t="str">
        <f>IF(終値!A302="","",IF(AND(高値!AA302&gt;高値!Z302,高値!AA302&gt;高値!Y302,高値!AA302&gt;高値!AB302,高値!AA302&gt;高値!AC302),22,""))</f>
        <v/>
      </c>
      <c r="AX302" s="500" t="str">
        <f>IF(終値!A302="","",IF(AND(高値!AB302&gt;高値!AA302,高値!AB302&gt;高値!Z302,高値!AB302&gt;高値!AC302,高値!AB302&gt;高値!AD302),23,""))</f>
        <v/>
      </c>
      <c r="AY302" s="500" t="str">
        <f>IF(終値!A302="","",IF(AND(高値!AC302&gt;高値!AB302,高値!AC302&gt;高値!AA302,高値!AC302&gt;高値!AD302,高値!AC302&gt;高値!AE302),24,""))</f>
        <v/>
      </c>
      <c r="AZ302" s="500">
        <f>IF(終値!A302="","",IF(AND(高値!AD302&gt;高値!AC302,高値!AD302&gt;高値!AB302,高値!AD302&gt;高値!AE302,高値!AD302&gt;高値!AF302),25,""))</f>
        <v>25</v>
      </c>
      <c r="BA302" s="500" t="str">
        <f>IF(終値!A302="","",IF(AND(高値!AE302&gt;高値!AD302,高値!AE302&gt;高値!AC302,高値!AE302&gt;高値!AF302,高値!AE302&gt;高値!AG302),26,""))</f>
        <v/>
      </c>
      <c r="BB302" s="500" t="str">
        <f>IF(終値!A302="","",IF(AND(高値!AF302&gt;高値!AE302,高値!AF302&gt;高値!AD302,高値!AF302&gt;高値!AG302,高値!AF302&gt;高値!AH302),27,""))</f>
        <v/>
      </c>
      <c r="BC302" s="500" t="str">
        <f>IF(終値!A302="","",IF(AND(高値!AG302&gt;高値!AF302,高値!AG302&gt;高値!AE302,高値!AG302&gt;高値!AH302,高値!AG302&gt;高値!AI302),28,""))</f>
        <v/>
      </c>
      <c r="BD302" s="500">
        <f t="shared" si="24"/>
        <v>4</v>
      </c>
      <c r="BE302" s="500">
        <f t="shared" si="25"/>
        <v>6</v>
      </c>
      <c r="BF302" s="500">
        <f t="shared" si="26"/>
        <v>13</v>
      </c>
      <c r="BG302" s="500">
        <f>IF($BE302="","",INDEX(安値!$E302:$CZ302,1,$BE302+1))</f>
        <v>23340</v>
      </c>
      <c r="BH302" s="500">
        <f>IF($BF302="","",INDEX(安値!$E302:$CZ302,1,$BF302+1))</f>
        <v>24625</v>
      </c>
      <c r="BI302" s="500">
        <f>IF($BF302="","",MAX(INDEX(高値!$E302:$CZ302,1,$BE302+1):INDEX(高値!$E302:$CZ302,1,$BF302+1)))</f>
        <v>25630</v>
      </c>
      <c r="BJ302" s="500">
        <f>IF($BF302="","",AVERAGE(INDEX(終値!$E302:$CZ302,1,$BF302+1):INDEX(終値!$E302:$CZ302,1,$BF302+20))-2*STDEVP(INDEX(終値!$E302:$CZ302,1,$BF302+1):INDEX(終値!$E302:$CZ302,1,$BF302+20)))</f>
        <v>24319.834530265442</v>
      </c>
      <c r="BK302" s="500">
        <f>IF($BE302="","",AVERAGE(INDEX(終値!$E302:$CZ302,1,$BE302+1):INDEX(終値!$E302:$CZ302,1,$BE302+20))-2*STDEVP(INDEX(終値!$E302:$CZ302,1,$BE302+1):INDEX(終値!$E302:$CZ302,1,$BE302+20)))</f>
        <v>23752.789854288934</v>
      </c>
      <c r="BL302" s="500">
        <f t="shared" si="27"/>
        <v>3</v>
      </c>
      <c r="BM302" s="500">
        <f t="shared" si="28"/>
        <v>12</v>
      </c>
      <c r="BN302" s="500">
        <f t="shared" si="29"/>
        <v>16</v>
      </c>
      <c r="BO302" s="500">
        <f>IF($BM302="","",INDEX(高値!$E302:$CZ302,1,$BM302+1))</f>
        <v>25630</v>
      </c>
      <c r="BP302" s="500">
        <f>IF($BN302="","",INDEX(高値!$E302:$CZ302,1,$BN302+1))</f>
        <v>25965</v>
      </c>
      <c r="BQ302" s="500">
        <f>IF($BN302="","",MIN(INDEX(安値!$E302:$CZ302,1,$BM302+1):INDEX(安値!$E302:$CZ302,1,$BN302+1)))</f>
        <v>24625</v>
      </c>
      <c r="BR302" s="500">
        <f>IF($BN302="","",AVERAGE(INDEX(終値!$E302:$CZ302,1,$BN302+1):INDEX(終値!$E302:$CZ302,1,$BN302+20))+2*STDEVP(INDEX(終値!$E302:$CZ302,1,$BN302+1):INDEX(終値!$E302:$CZ302,1,$BN302+20)))</f>
        <v>27994.725545031197</v>
      </c>
      <c r="BS302" s="500">
        <f>IF($BM302="","",AVERAGE(INDEX(終値!$E302:$CZ302,1,$BM302+1):INDEX(終値!$E302:$CZ302,1,$BM302+20))+2*STDEVP(INDEX(終値!$E302:$CZ302,1,$BM302+1):INDEX(終値!$E302:$CZ302,1,$BM302+20)))</f>
        <v>26664.16322415134</v>
      </c>
      <c r="BT302" s="497" t="str">
        <f>IFERROR(IF(AND($BD302&gt;=2,ABS($BG302-$BH302)/$BH302&lt;=BB設定!$B$12,$BI302&gt;=MAX($BH302,$BG302)*(1+BB設定!$B$13),終値!E302&gt;$BG302),IF(OR(終値!E302&gt;=$BI302,AND($BH302&lt;$BJ302,$BG302&gt;=$BK302)),"二番底W▲","二番底W形成"),IF(AND($BL302&gt;=2,ABS($BO302-$BP302)/$BP302&lt;=BB設定!$B$12,$BQ302&lt;=MIN($BP302,$BO302)*(1-BB設定!$B$13),終値!E302&lt;$BO302),IF(OR(終値!E302&lt;=$BQ302,AND($BP302&gt;$BR302,$BO302&lt;=$BS302)),"二番天井M▼","二番天井M形成"),"－")),"－")</f>
        <v>二番天井M形成</v>
      </c>
    </row>
    <row r="303" spans="2:72">
      <c r="B303" s="500" t="str">
        <f>IF(終値!A303="","",IF(AND(安値!G303&lt;安値!F303,安値!G303&lt;安値!E303,安値!G303&lt;安値!H303,安値!G303&lt;安値!I303),2,""))</f>
        <v/>
      </c>
      <c r="C303" s="500" t="str">
        <f>IF(終値!A303="","",IF(AND(安値!H303&lt;安値!G303,安値!H303&lt;安値!F303,安値!H303&lt;安値!I303,安値!H303&lt;安値!J303),3,""))</f>
        <v/>
      </c>
      <c r="D303" s="500" t="str">
        <f>IF(終値!A303="","",IF(AND(安値!I303&lt;安値!H303,安値!I303&lt;安値!G303,安値!I303&lt;安値!J303,安値!I303&lt;安値!K303),4,""))</f>
        <v/>
      </c>
      <c r="E303" s="500" t="str">
        <f>IF(終値!A303="","",IF(AND(安値!J303&lt;安値!I303,安値!J303&lt;安値!H303,安値!J303&lt;安値!K303,安値!J303&lt;安値!L303),5,""))</f>
        <v/>
      </c>
      <c r="F303" s="500">
        <f>IF(終値!A303="","",IF(AND(安値!K303&lt;安値!J303,安値!K303&lt;安値!I303,安値!K303&lt;安値!L303,安値!K303&lt;安値!M303),6,""))</f>
        <v>6</v>
      </c>
      <c r="G303" s="500" t="str">
        <f>IF(終値!A303="","",IF(AND(安値!L303&lt;安値!K303,安値!L303&lt;安値!J303,安値!L303&lt;安値!M303,安値!L303&lt;安値!N303),7,""))</f>
        <v/>
      </c>
      <c r="H303" s="500" t="str">
        <f>IF(終値!A303="","",IF(AND(安値!M303&lt;安値!L303,安値!M303&lt;安値!K303,安値!M303&lt;安値!N303,安値!M303&lt;安値!O303),8,""))</f>
        <v/>
      </c>
      <c r="I303" s="500" t="str">
        <f>IF(終値!A303="","",IF(AND(安値!N303&lt;安値!M303,安値!N303&lt;安値!L303,安値!N303&lt;安値!O303,安値!N303&lt;安値!P303),9,""))</f>
        <v/>
      </c>
      <c r="J303" s="500" t="str">
        <f>IF(終値!A303="","",IF(AND(安値!O303&lt;安値!N303,安値!O303&lt;安値!M303,安値!O303&lt;安値!P303,安値!O303&lt;安値!Q303),10,""))</f>
        <v/>
      </c>
      <c r="K303" s="500" t="str">
        <f>IF(終値!A303="","",IF(AND(安値!P303&lt;安値!O303,安値!P303&lt;安値!N303,安値!P303&lt;安値!Q303,安値!P303&lt;安値!R303),11,""))</f>
        <v/>
      </c>
      <c r="L303" s="500" t="str">
        <f>IF(終値!A303="","",IF(AND(安値!Q303&lt;安値!P303,安値!Q303&lt;安値!O303,安値!Q303&lt;安値!R303,安値!Q303&lt;安値!S303),12,""))</f>
        <v/>
      </c>
      <c r="M303" s="500">
        <f>IF(終値!A303="","",IF(AND(安値!R303&lt;安値!Q303,安値!R303&lt;安値!P303,安値!R303&lt;安値!S303,安値!R303&lt;安値!T303),13,""))</f>
        <v>13</v>
      </c>
      <c r="N303" s="500" t="str">
        <f>IF(終値!A303="","",IF(AND(安値!S303&lt;安値!R303,安値!S303&lt;安値!Q303,安値!S303&lt;安値!T303,安値!S303&lt;安値!U303),14,""))</f>
        <v/>
      </c>
      <c r="O303" s="500" t="str">
        <f>IF(終値!A303="","",IF(AND(安値!T303&lt;安値!S303,安値!T303&lt;安値!R303,安値!T303&lt;安値!U303,安値!T303&lt;安値!V303),15,""))</f>
        <v/>
      </c>
      <c r="P303" s="500">
        <f>IF(終値!A303="","",IF(AND(安値!U303&lt;安値!T303,安値!U303&lt;安値!S303,安値!U303&lt;安値!V303,安値!U303&lt;安値!W303),16,""))</f>
        <v>16</v>
      </c>
      <c r="Q303" s="500" t="str">
        <f>IF(終値!A303="","",IF(AND(安値!V303&lt;安値!U303,安値!V303&lt;安値!T303,安値!V303&lt;安値!W303,安値!V303&lt;安値!X303),17,""))</f>
        <v/>
      </c>
      <c r="R303" s="500" t="str">
        <f>IF(終値!A303="","",IF(AND(安値!W303&lt;安値!V303,安値!W303&lt;安値!U303,安値!W303&lt;安値!X303,安値!W303&lt;安値!Y303),18,""))</f>
        <v/>
      </c>
      <c r="S303" s="500" t="str">
        <f>IF(終値!A303="","",IF(AND(安値!X303&lt;安値!W303,安値!X303&lt;安値!V303,安値!X303&lt;安値!Y303,安値!X303&lt;安値!Z303),19,""))</f>
        <v/>
      </c>
      <c r="T303" s="500">
        <f>IF(終値!A303="","",IF(AND(安値!Y303&lt;安値!X303,安値!Y303&lt;安値!W303,安値!Y303&lt;安値!Z303,安値!Y303&lt;安値!AA303),20,""))</f>
        <v>20</v>
      </c>
      <c r="U303" s="500" t="str">
        <f>IF(終値!A303="","",IF(AND(安値!Z303&lt;安値!Y303,安値!Z303&lt;安値!X303,安値!Z303&lt;安値!AA303,安値!Z303&lt;安値!AB303),21,""))</f>
        <v/>
      </c>
      <c r="V303" s="500" t="str">
        <f>IF(終値!A303="","",IF(AND(安値!AA303&lt;安値!Z303,安値!AA303&lt;安値!Y303,安値!AA303&lt;安値!AB303,安値!AA303&lt;安値!AC303),22,""))</f>
        <v/>
      </c>
      <c r="W303" s="500" t="str">
        <f>IF(終値!A303="","",IF(AND(安値!AB303&lt;安値!AA303,安値!AB303&lt;安値!Z303,安値!AB303&lt;安値!AC303,安値!AB303&lt;安値!AD303),23,""))</f>
        <v/>
      </c>
      <c r="X303" s="500" t="str">
        <f>IF(終値!A303="","",IF(AND(安値!AC303&lt;安値!AB303,安値!AC303&lt;安値!AA303,安値!AC303&lt;安値!AD303,安値!AC303&lt;安値!AE303),24,""))</f>
        <v/>
      </c>
      <c r="Y303" s="500" t="str">
        <f>IF(終値!A303="","",IF(AND(安値!AD303&lt;安値!AC303,安値!AD303&lt;安値!AB303,安値!AD303&lt;安値!AE303,安値!AD303&lt;安値!AF303),25,""))</f>
        <v/>
      </c>
      <c r="Z303" s="500" t="str">
        <f>IF(終値!A303="","",IF(AND(安値!AE303&lt;安値!AD303,安値!AE303&lt;安値!AC303,安値!AE303&lt;安値!AF303,安値!AE303&lt;安値!AG303),26,""))</f>
        <v/>
      </c>
      <c r="AA303" s="500">
        <f>IF(終値!A303="","",IF(AND(安値!AF303&lt;安値!AE303,安値!AF303&lt;安値!AD303,安値!AF303&lt;安値!AG303,安値!AF303&lt;安値!AH303),27,""))</f>
        <v>27</v>
      </c>
      <c r="AB303" s="500" t="str">
        <f>IF(終値!A303="","",IF(AND(安値!AG303&lt;安値!AF303,安値!AG303&lt;安値!AE303,安値!AG303&lt;安値!AH303,安値!AG303&lt;安値!AI303),28,""))</f>
        <v/>
      </c>
      <c r="AC303" s="500" t="str">
        <f>IF(終値!A303="","",IF(AND(高値!G303&gt;高値!F303,高値!G303&gt;高値!E303,高値!G303&gt;高値!H303,高値!G303&gt;高値!I303),2,""))</f>
        <v/>
      </c>
      <c r="AD303" s="500" t="str">
        <f>IF(終値!A303="","",IF(AND(高値!H303&gt;高値!G303,高値!H303&gt;高値!F303,高値!H303&gt;高値!I303,高値!H303&gt;高値!J303),3,""))</f>
        <v/>
      </c>
      <c r="AE303" s="500">
        <f>IF(終値!A303="","",IF(AND(高値!I303&gt;高値!H303,高値!I303&gt;高値!G303,高値!I303&gt;高値!J303,高値!I303&gt;高値!K303),4,""))</f>
        <v>4</v>
      </c>
      <c r="AF303" s="500" t="str">
        <f>IF(終値!A303="","",IF(AND(高値!J303&gt;高値!I303,高値!J303&gt;高値!H303,高値!J303&gt;高値!K303,高値!J303&gt;高値!L303),5,""))</f>
        <v/>
      </c>
      <c r="AG303" s="500" t="str">
        <f>IF(終値!A303="","",IF(AND(高値!K303&gt;高値!J303,高値!K303&gt;高値!I303,高値!K303&gt;高値!L303,高値!K303&gt;高値!M303),6,""))</f>
        <v/>
      </c>
      <c r="AH303" s="500" t="str">
        <f>IF(終値!A303="","",IF(AND(高値!L303&gt;高値!K303,高値!L303&gt;高値!J303,高値!L303&gt;高値!M303,高値!L303&gt;高値!N303),7,""))</f>
        <v/>
      </c>
      <c r="AI303" s="500" t="str">
        <f>IF(終値!A303="","",IF(AND(高値!M303&gt;高値!L303,高値!M303&gt;高値!K303,高値!M303&gt;高値!N303,高値!M303&gt;高値!O303),8,""))</f>
        <v/>
      </c>
      <c r="AJ303" s="500" t="str">
        <f>IF(終値!A303="","",IF(AND(高値!N303&gt;高値!M303,高値!N303&gt;高値!L303,高値!N303&gt;高値!O303,高値!N303&gt;高値!P303),9,""))</f>
        <v/>
      </c>
      <c r="AK303" s="500" t="str">
        <f>IF(終値!A303="","",IF(AND(高値!O303&gt;高値!N303,高値!O303&gt;高値!M303,高値!O303&gt;高値!P303,高値!O303&gt;高値!Q303),10,""))</f>
        <v/>
      </c>
      <c r="AL303" s="500">
        <f>IF(終値!A303="","",IF(AND(高値!P303&gt;高値!O303,高値!P303&gt;高値!N303,高値!P303&gt;高値!Q303,高値!P303&gt;高値!R303),11,""))</f>
        <v>11</v>
      </c>
      <c r="AM303" s="500" t="str">
        <f>IF(終値!A303="","",IF(AND(高値!Q303&gt;高値!P303,高値!Q303&gt;高値!O303,高値!Q303&gt;高値!R303,高値!Q303&gt;高値!S303),12,""))</f>
        <v/>
      </c>
      <c r="AN303" s="500" t="str">
        <f>IF(終値!A303="","",IF(AND(高値!R303&gt;高値!Q303,高値!R303&gt;高値!P303,高値!R303&gt;高値!S303,高値!R303&gt;高値!T303),13,""))</f>
        <v/>
      </c>
      <c r="AO303" s="500" t="str">
        <f>IF(終値!A303="","",IF(AND(高値!S303&gt;高値!R303,高値!S303&gt;高値!Q303,高値!S303&gt;高値!T303,高値!S303&gt;高値!U303),14,""))</f>
        <v/>
      </c>
      <c r="AP303" s="500" t="str">
        <f>IF(終値!A303="","",IF(AND(高値!T303&gt;高値!S303,高値!T303&gt;高値!R303,高値!T303&gt;高値!U303,高値!T303&gt;高値!V303),15,""))</f>
        <v/>
      </c>
      <c r="AQ303" s="500" t="str">
        <f>IF(終値!A303="","",IF(AND(高値!U303&gt;高値!T303,高値!U303&gt;高値!S303,高値!U303&gt;高値!V303,高値!U303&gt;高値!W303),16,""))</f>
        <v/>
      </c>
      <c r="AR303" s="500" t="str">
        <f>IF(終値!A303="","",IF(AND(高値!V303&gt;高値!U303,高値!V303&gt;高値!T303,高値!V303&gt;高値!W303,高値!V303&gt;高値!X303),17,""))</f>
        <v/>
      </c>
      <c r="AS303" s="500">
        <f>IF(終値!A303="","",IF(AND(高値!W303&gt;高値!V303,高値!W303&gt;高値!U303,高値!W303&gt;高値!X303,高値!W303&gt;高値!Y303),18,""))</f>
        <v>18</v>
      </c>
      <c r="AT303" s="500" t="str">
        <f>IF(終値!A303="","",IF(AND(高値!X303&gt;高値!W303,高値!X303&gt;高値!V303,高値!X303&gt;高値!Y303,高値!X303&gt;高値!Z303),19,""))</f>
        <v/>
      </c>
      <c r="AU303" s="500" t="str">
        <f>IF(終値!A303="","",IF(AND(高値!Y303&gt;高値!X303,高値!Y303&gt;高値!W303,高値!Y303&gt;高値!Z303,高値!Y303&gt;高値!AA303),20,""))</f>
        <v/>
      </c>
      <c r="AV303" s="500" t="str">
        <f>IF(終値!A303="","",IF(AND(高値!Z303&gt;高値!Y303,高値!Z303&gt;高値!X303,高値!Z303&gt;高値!AA303,高値!Z303&gt;高値!AB303),21,""))</f>
        <v/>
      </c>
      <c r="AW303" s="500">
        <f>IF(終値!A303="","",IF(AND(高値!AA303&gt;高値!Z303,高値!AA303&gt;高値!Y303,高値!AA303&gt;高値!AB303,高値!AA303&gt;高値!AC303),22,""))</f>
        <v>22</v>
      </c>
      <c r="AX303" s="500" t="str">
        <f>IF(終値!A303="","",IF(AND(高値!AB303&gt;高値!AA303,高値!AB303&gt;高値!Z303,高値!AB303&gt;高値!AC303,高値!AB303&gt;高値!AD303),23,""))</f>
        <v/>
      </c>
      <c r="AY303" s="500" t="str">
        <f>IF(終値!A303="","",IF(AND(高値!AC303&gt;高値!AB303,高値!AC303&gt;高値!AA303,高値!AC303&gt;高値!AD303,高値!AC303&gt;高値!AE303),24,""))</f>
        <v/>
      </c>
      <c r="AZ303" s="500">
        <f>IF(終値!A303="","",IF(AND(高値!AD303&gt;高値!AC303,高値!AD303&gt;高値!AB303,高値!AD303&gt;高値!AE303,高値!AD303&gt;高値!AF303),25,""))</f>
        <v>25</v>
      </c>
      <c r="BA303" s="500" t="str">
        <f>IF(終値!A303="","",IF(AND(高値!AE303&gt;高値!AD303,高値!AE303&gt;高値!AC303,高値!AE303&gt;高値!AF303,高値!AE303&gt;高値!AG303),26,""))</f>
        <v/>
      </c>
      <c r="BB303" s="500" t="str">
        <f>IF(終値!A303="","",IF(AND(高値!AF303&gt;高値!AE303,高値!AF303&gt;高値!AD303,高値!AF303&gt;高値!AG303,高値!AF303&gt;高値!AH303),27,""))</f>
        <v/>
      </c>
      <c r="BC303" s="500" t="str">
        <f>IF(終値!A303="","",IF(AND(高値!AG303&gt;高値!AF303,高値!AG303&gt;高値!AE303,高値!AG303&gt;高値!AH303,高値!AG303&gt;高値!AI303),28,""))</f>
        <v/>
      </c>
      <c r="BD303" s="500">
        <f t="shared" si="24"/>
        <v>5</v>
      </c>
      <c r="BE303" s="500">
        <f t="shared" si="25"/>
        <v>6</v>
      </c>
      <c r="BF303" s="500">
        <f t="shared" si="26"/>
        <v>13</v>
      </c>
      <c r="BG303" s="500">
        <f>IF($BE303="","",INDEX(安値!$E303:$CZ303,1,$BE303+1))</f>
        <v>62580</v>
      </c>
      <c r="BH303" s="500">
        <f>IF($BF303="","",INDEX(安値!$E303:$CZ303,1,$BF303+1))</f>
        <v>64880</v>
      </c>
      <c r="BI303" s="500">
        <f>IF($BF303="","",MAX(INDEX(高値!$E303:$CZ303,1,$BE303+1):INDEX(高値!$E303:$CZ303,1,$BF303+1)))</f>
        <v>69920</v>
      </c>
      <c r="BJ303" s="500">
        <f>IF($BF303="","",AVERAGE(INDEX(終値!$E303:$CZ303,1,$BF303+1):INDEX(終値!$E303:$CZ303,1,$BF303+20))-2*STDEVP(INDEX(終値!$E303:$CZ303,1,$BF303+1):INDEX(終値!$E303:$CZ303,1,$BF303+20)))</f>
        <v>67533.453313505524</v>
      </c>
      <c r="BK303" s="500">
        <f>IF($BE303="","",AVERAGE(INDEX(終値!$E303:$CZ303,1,$BE303+1):INDEX(終値!$E303:$CZ303,1,$BE303+20))-2*STDEVP(INDEX(終値!$E303:$CZ303,1,$BE303+1):INDEX(終値!$E303:$CZ303,1,$BE303+20)))</f>
        <v>64190.064836403864</v>
      </c>
      <c r="BL303" s="500">
        <f t="shared" si="27"/>
        <v>5</v>
      </c>
      <c r="BM303" s="500">
        <f t="shared" si="28"/>
        <v>4</v>
      </c>
      <c r="BN303" s="500">
        <f t="shared" si="29"/>
        <v>11</v>
      </c>
      <c r="BO303" s="500">
        <f>IF($BM303="","",INDEX(高値!$E303:$CZ303,1,$BM303+1))</f>
        <v>67710</v>
      </c>
      <c r="BP303" s="500">
        <f>IF($BN303="","",INDEX(高値!$E303:$CZ303,1,$BN303+1))</f>
        <v>69920</v>
      </c>
      <c r="BQ303" s="500">
        <f>IF($BN303="","",MIN(INDEX(安値!$E303:$CZ303,1,$BM303+1):INDEX(安値!$E303:$CZ303,1,$BN303+1)))</f>
        <v>62580</v>
      </c>
      <c r="BR303" s="500">
        <f>IF($BN303="","",AVERAGE(INDEX(終値!$E303:$CZ303,1,$BN303+1):INDEX(終値!$E303:$CZ303,1,$BN303+20))+2*STDEVP(INDEX(終値!$E303:$CZ303,1,$BN303+1):INDEX(終値!$E303:$CZ303,1,$BN303+20)))</f>
        <v>75495.715168117109</v>
      </c>
      <c r="BS303" s="500">
        <f>IF($BM303="","",AVERAGE(INDEX(終値!$E303:$CZ303,1,$BM303+1):INDEX(終値!$E303:$CZ303,1,$BM303+20))+2*STDEVP(INDEX(終値!$E303:$CZ303,1,$BM303+1):INDEX(終値!$E303:$CZ303,1,$BM303+20)))</f>
        <v>73940.204882869657</v>
      </c>
      <c r="BT303" s="497" t="str">
        <f>IFERROR(IF(AND($BD303&gt;=2,ABS($BG303-$BH303)/$BH303&lt;=BB設定!$B$12,$BI303&gt;=MAX($BH303,$BG303)*(1+BB設定!$B$13),終値!E303&gt;$BG303),IF(OR(終値!E303&gt;=$BI303,AND($BH303&lt;$BJ303,$BG303&gt;=$BK303)),"二番底W▲","二番底W形成"),IF(AND($BL303&gt;=2,ABS($BO303-$BP303)/$BP303&lt;=BB設定!$B$12,$BQ303&lt;=MIN($BP303,$BO303)*(1-BB設定!$B$13),終値!E303&lt;$BO303),IF(OR(終値!E303&lt;=$BQ303,AND($BP303&gt;$BR303,$BO303&lt;=$BS303)),"二番天井M▼","二番天井M形成"),"－")),"－")</f>
        <v>二番底W形成</v>
      </c>
    </row>
    <row r="304" spans="2:72">
      <c r="B304" s="500" t="str">
        <f>IF(終値!A304="","",IF(AND(安値!G304&lt;安値!F304,安値!G304&lt;安値!E304,安値!G304&lt;安値!H304,安値!G304&lt;安値!I304),2,""))</f>
        <v/>
      </c>
      <c r="C304" s="500">
        <f>IF(終値!A304="","",IF(AND(安値!H304&lt;安値!G304,安値!H304&lt;安値!F304,安値!H304&lt;安値!I304,安値!H304&lt;安値!J304),3,""))</f>
        <v>3</v>
      </c>
      <c r="D304" s="500" t="str">
        <f>IF(終値!A304="","",IF(AND(安値!I304&lt;安値!H304,安値!I304&lt;安値!G304,安値!I304&lt;安値!J304,安値!I304&lt;安値!K304),4,""))</f>
        <v/>
      </c>
      <c r="E304" s="500" t="str">
        <f>IF(終値!A304="","",IF(AND(安値!J304&lt;安値!I304,安値!J304&lt;安値!H304,安値!J304&lt;安値!K304,安値!J304&lt;安値!L304),5,""))</f>
        <v/>
      </c>
      <c r="F304" s="500" t="str">
        <f>IF(終値!A304="","",IF(AND(安値!K304&lt;安値!J304,安値!K304&lt;安値!I304,安値!K304&lt;安値!L304,安値!K304&lt;安値!M304),6,""))</f>
        <v/>
      </c>
      <c r="G304" s="500" t="str">
        <f>IF(終値!A304="","",IF(AND(安値!L304&lt;安値!K304,安値!L304&lt;安値!J304,安値!L304&lt;安値!M304,安値!L304&lt;安値!N304),7,""))</f>
        <v/>
      </c>
      <c r="H304" s="500" t="str">
        <f>IF(終値!A304="","",IF(AND(安値!M304&lt;安値!L304,安値!M304&lt;安値!K304,安値!M304&lt;安値!N304,安値!M304&lt;安値!O304),8,""))</f>
        <v/>
      </c>
      <c r="I304" s="500" t="str">
        <f>IF(終値!A304="","",IF(AND(安値!N304&lt;安値!M304,安値!N304&lt;安値!L304,安値!N304&lt;安値!O304,安値!N304&lt;安値!P304),9,""))</f>
        <v/>
      </c>
      <c r="J304" s="500" t="str">
        <f>IF(終値!A304="","",IF(AND(安値!O304&lt;安値!N304,安値!O304&lt;安値!M304,安値!O304&lt;安値!P304,安値!O304&lt;安値!Q304),10,""))</f>
        <v/>
      </c>
      <c r="K304" s="500" t="str">
        <f>IF(終値!A304="","",IF(AND(安値!P304&lt;安値!O304,安値!P304&lt;安値!N304,安値!P304&lt;安値!Q304,安値!P304&lt;安値!R304),11,""))</f>
        <v/>
      </c>
      <c r="L304" s="500" t="str">
        <f>IF(終値!A304="","",IF(AND(安値!Q304&lt;安値!P304,安値!Q304&lt;安値!O304,安値!Q304&lt;安値!R304,安値!Q304&lt;安値!S304),12,""))</f>
        <v/>
      </c>
      <c r="M304" s="500">
        <f>IF(終値!A304="","",IF(AND(安値!R304&lt;安値!Q304,安値!R304&lt;安値!P304,安値!R304&lt;安値!S304,安値!R304&lt;安値!T304),13,""))</f>
        <v>13</v>
      </c>
      <c r="N304" s="500" t="str">
        <f>IF(終値!A304="","",IF(AND(安値!S304&lt;安値!R304,安値!S304&lt;安値!Q304,安値!S304&lt;安値!T304,安値!S304&lt;安値!U304),14,""))</f>
        <v/>
      </c>
      <c r="O304" s="500" t="str">
        <f>IF(終値!A304="","",IF(AND(安値!T304&lt;安値!S304,安値!T304&lt;安値!R304,安値!T304&lt;安値!U304,安値!T304&lt;安値!V304),15,""))</f>
        <v/>
      </c>
      <c r="P304" s="500">
        <f>IF(終値!A304="","",IF(AND(安値!U304&lt;安値!T304,安値!U304&lt;安値!S304,安値!U304&lt;安値!V304,安値!U304&lt;安値!W304),16,""))</f>
        <v>16</v>
      </c>
      <c r="Q304" s="500" t="str">
        <f>IF(終値!A304="","",IF(AND(安値!V304&lt;安値!U304,安値!V304&lt;安値!T304,安値!V304&lt;安値!W304,安値!V304&lt;安値!X304),17,""))</f>
        <v/>
      </c>
      <c r="R304" s="500" t="str">
        <f>IF(終値!A304="","",IF(AND(安値!W304&lt;安値!V304,安値!W304&lt;安値!U304,安値!W304&lt;安値!X304,安値!W304&lt;安値!Y304),18,""))</f>
        <v/>
      </c>
      <c r="S304" s="500" t="str">
        <f>IF(終値!A304="","",IF(AND(安値!X304&lt;安値!W304,安値!X304&lt;安値!V304,安値!X304&lt;安値!Y304,安値!X304&lt;安値!Z304),19,""))</f>
        <v/>
      </c>
      <c r="T304" s="500" t="str">
        <f>IF(終値!A304="","",IF(AND(安値!Y304&lt;安値!X304,安値!Y304&lt;安値!W304,安値!Y304&lt;安値!Z304,安値!Y304&lt;安値!AA304),20,""))</f>
        <v/>
      </c>
      <c r="U304" s="500" t="str">
        <f>IF(終値!A304="","",IF(AND(安値!Z304&lt;安値!Y304,安値!Z304&lt;安値!X304,安値!Z304&lt;安値!AA304,安値!Z304&lt;安値!AB304),21,""))</f>
        <v/>
      </c>
      <c r="V304" s="500" t="str">
        <f>IF(終値!A304="","",IF(AND(安値!AA304&lt;安値!Z304,安値!AA304&lt;安値!Y304,安値!AA304&lt;安値!AB304,安値!AA304&lt;安値!AC304),22,""))</f>
        <v/>
      </c>
      <c r="W304" s="500" t="str">
        <f>IF(終値!A304="","",IF(AND(安値!AB304&lt;安値!AA304,安値!AB304&lt;安値!Z304,安値!AB304&lt;安値!AC304,安値!AB304&lt;安値!AD304),23,""))</f>
        <v/>
      </c>
      <c r="X304" s="500">
        <f>IF(終値!A304="","",IF(AND(安値!AC304&lt;安値!AB304,安値!AC304&lt;安値!AA304,安値!AC304&lt;安値!AD304,安値!AC304&lt;安値!AE304),24,""))</f>
        <v>24</v>
      </c>
      <c r="Y304" s="500" t="str">
        <f>IF(終値!A304="","",IF(AND(安値!AD304&lt;安値!AC304,安値!AD304&lt;安値!AB304,安値!AD304&lt;安値!AE304,安値!AD304&lt;安値!AF304),25,""))</f>
        <v/>
      </c>
      <c r="Z304" s="500" t="str">
        <f>IF(終値!A304="","",IF(AND(安値!AE304&lt;安値!AD304,安値!AE304&lt;安値!AC304,安値!AE304&lt;安値!AF304,安値!AE304&lt;安値!AG304),26,""))</f>
        <v/>
      </c>
      <c r="AA304" s="500" t="str">
        <f>IF(終値!A304="","",IF(AND(安値!AF304&lt;安値!AE304,安値!AF304&lt;安値!AD304,安値!AF304&lt;安値!AG304,安値!AF304&lt;安値!AH304),27,""))</f>
        <v/>
      </c>
      <c r="AB304" s="500" t="str">
        <f>IF(終値!A304="","",IF(AND(安値!AG304&lt;安値!AF304,安値!AG304&lt;安値!AE304,安値!AG304&lt;安値!AH304,安値!AG304&lt;安値!AI304),28,""))</f>
        <v/>
      </c>
      <c r="AC304" s="500" t="str">
        <f>IF(終値!A304="","",IF(AND(高値!G304&gt;高値!F304,高値!G304&gt;高値!E304,高値!G304&gt;高値!H304,高値!G304&gt;高値!I304),2,""))</f>
        <v/>
      </c>
      <c r="AD304" s="500" t="str">
        <f>IF(終値!A304="","",IF(AND(高値!H304&gt;高値!G304,高値!H304&gt;高値!F304,高値!H304&gt;高値!I304,高値!H304&gt;高値!J304),3,""))</f>
        <v/>
      </c>
      <c r="AE304" s="500" t="str">
        <f>IF(終値!A304="","",IF(AND(高値!I304&gt;高値!H304,高値!I304&gt;高値!G304,高値!I304&gt;高値!J304,高値!I304&gt;高値!K304),4,""))</f>
        <v/>
      </c>
      <c r="AF304" s="500" t="str">
        <f>IF(終値!A304="","",IF(AND(高値!J304&gt;高値!I304,高値!J304&gt;高値!H304,高値!J304&gt;高値!K304,高値!J304&gt;高値!L304),5,""))</f>
        <v/>
      </c>
      <c r="AG304" s="500" t="str">
        <f>IF(終値!A304="","",IF(AND(高値!K304&gt;高値!J304,高値!K304&gt;高値!I304,高値!K304&gt;高値!L304,高値!K304&gt;高値!M304),6,""))</f>
        <v/>
      </c>
      <c r="AH304" s="500">
        <f>IF(終値!A304="","",IF(AND(高値!L304&gt;高値!K304,高値!L304&gt;高値!J304,高値!L304&gt;高値!M304,高値!L304&gt;高値!N304),7,""))</f>
        <v>7</v>
      </c>
      <c r="AI304" s="500" t="str">
        <f>IF(終値!A304="","",IF(AND(高値!M304&gt;高値!L304,高値!M304&gt;高値!K304,高値!M304&gt;高値!N304,高値!M304&gt;高値!O304),8,""))</f>
        <v/>
      </c>
      <c r="AJ304" s="500" t="str">
        <f>IF(終値!A304="","",IF(AND(高値!N304&gt;高値!M304,高値!N304&gt;高値!L304,高値!N304&gt;高値!O304,高値!N304&gt;高値!P304),9,""))</f>
        <v/>
      </c>
      <c r="AK304" s="500" t="str">
        <f>IF(終値!A304="","",IF(AND(高値!O304&gt;高値!N304,高値!O304&gt;高値!M304,高値!O304&gt;高値!P304,高値!O304&gt;高値!Q304),10,""))</f>
        <v/>
      </c>
      <c r="AL304" s="500" t="str">
        <f>IF(終値!A304="","",IF(AND(高値!P304&gt;高値!O304,高値!P304&gt;高値!N304,高値!P304&gt;高値!Q304,高値!P304&gt;高値!R304),11,""))</f>
        <v/>
      </c>
      <c r="AM304" s="500" t="str">
        <f>IF(終値!A304="","",IF(AND(高値!Q304&gt;高値!P304,高値!Q304&gt;高値!O304,高値!Q304&gt;高値!R304,高値!Q304&gt;高値!S304),12,""))</f>
        <v/>
      </c>
      <c r="AN304" s="500" t="str">
        <f>IF(終値!A304="","",IF(AND(高値!R304&gt;高値!Q304,高値!R304&gt;高値!P304,高値!R304&gt;高値!S304,高値!R304&gt;高値!T304),13,""))</f>
        <v/>
      </c>
      <c r="AO304" s="500">
        <f>IF(終値!A304="","",IF(AND(高値!S304&gt;高値!R304,高値!S304&gt;高値!Q304,高値!S304&gt;高値!T304,高値!S304&gt;高値!U304),14,""))</f>
        <v>14</v>
      </c>
      <c r="AP304" s="500" t="str">
        <f>IF(終値!A304="","",IF(AND(高値!T304&gt;高値!S304,高値!T304&gt;高値!R304,高値!T304&gt;高値!U304,高値!T304&gt;高値!V304),15,""))</f>
        <v/>
      </c>
      <c r="AQ304" s="500" t="str">
        <f>IF(終値!A304="","",IF(AND(高値!U304&gt;高値!T304,高値!U304&gt;高値!S304,高値!U304&gt;高値!V304,高値!U304&gt;高値!W304),16,""))</f>
        <v/>
      </c>
      <c r="AR304" s="500" t="str">
        <f>IF(終値!A304="","",IF(AND(高値!V304&gt;高値!U304,高値!V304&gt;高値!T304,高値!V304&gt;高値!W304,高値!V304&gt;高値!X304),17,""))</f>
        <v/>
      </c>
      <c r="AS304" s="500" t="str">
        <f>IF(終値!A304="","",IF(AND(高値!W304&gt;高値!V304,高値!W304&gt;高値!U304,高値!W304&gt;高値!X304,高値!W304&gt;高値!Y304),18,""))</f>
        <v/>
      </c>
      <c r="AT304" s="500" t="str">
        <f>IF(終値!A304="","",IF(AND(高値!X304&gt;高値!W304,高値!X304&gt;高値!V304,高値!X304&gt;高値!Y304,高値!X304&gt;高値!Z304),19,""))</f>
        <v/>
      </c>
      <c r="AU304" s="500" t="str">
        <f>IF(終値!A304="","",IF(AND(高値!Y304&gt;高値!X304,高値!Y304&gt;高値!W304,高値!Y304&gt;高値!Z304,高値!Y304&gt;高値!AA304),20,""))</f>
        <v/>
      </c>
      <c r="AV304" s="500">
        <f>IF(終値!A304="","",IF(AND(高値!Z304&gt;高値!Y304,高値!Z304&gt;高値!X304,高値!Z304&gt;高値!AA304,高値!Z304&gt;高値!AB304),21,""))</f>
        <v>21</v>
      </c>
      <c r="AW304" s="500" t="str">
        <f>IF(終値!A304="","",IF(AND(高値!AA304&gt;高値!Z304,高値!AA304&gt;高値!Y304,高値!AA304&gt;高値!AB304,高値!AA304&gt;高値!AC304),22,""))</f>
        <v/>
      </c>
      <c r="AX304" s="500" t="str">
        <f>IF(終値!A304="","",IF(AND(高値!AB304&gt;高値!AA304,高値!AB304&gt;高値!Z304,高値!AB304&gt;高値!AC304,高値!AB304&gt;高値!AD304),23,""))</f>
        <v/>
      </c>
      <c r="AY304" s="500" t="str">
        <f>IF(終値!A304="","",IF(AND(高値!AC304&gt;高値!AB304,高値!AC304&gt;高値!AA304,高値!AC304&gt;高値!AD304,高値!AC304&gt;高値!AE304),24,""))</f>
        <v/>
      </c>
      <c r="AZ304" s="500" t="str">
        <f>IF(終値!A304="","",IF(AND(高値!AD304&gt;高値!AC304,高値!AD304&gt;高値!AB304,高値!AD304&gt;高値!AE304,高値!AD304&gt;高値!AF304),25,""))</f>
        <v/>
      </c>
      <c r="BA304" s="500" t="str">
        <f>IF(終値!A304="","",IF(AND(高値!AE304&gt;高値!AD304,高値!AE304&gt;高値!AC304,高値!AE304&gt;高値!AF304,高値!AE304&gt;高値!AG304),26,""))</f>
        <v/>
      </c>
      <c r="BB304" s="500" t="str">
        <f>IF(終値!A304="","",IF(AND(高値!AF304&gt;高値!AE304,高値!AF304&gt;高値!AD304,高値!AF304&gt;高値!AG304,高値!AF304&gt;高値!AH304),27,""))</f>
        <v/>
      </c>
      <c r="BC304" s="500" t="str">
        <f>IF(終値!A304="","",IF(AND(高値!AG304&gt;高値!AF304,高値!AG304&gt;高値!AE304,高値!AG304&gt;高値!AH304,高値!AG304&gt;高値!AI304),28,""))</f>
        <v/>
      </c>
      <c r="BD304" s="500">
        <f t="shared" si="24"/>
        <v>4</v>
      </c>
      <c r="BE304" s="500">
        <f t="shared" si="25"/>
        <v>3</v>
      </c>
      <c r="BF304" s="500">
        <f t="shared" si="26"/>
        <v>13</v>
      </c>
      <c r="BG304" s="500">
        <f>IF($BE304="","",INDEX(安値!$E304:$CZ304,1,$BE304+1))</f>
        <v>6852</v>
      </c>
      <c r="BH304" s="500">
        <f>IF($BF304="","",INDEX(安値!$E304:$CZ304,1,$BF304+1))</f>
        <v>6951</v>
      </c>
      <c r="BI304" s="500">
        <f>IF($BF304="","",MAX(INDEX(高値!$E304:$CZ304,1,$BE304+1):INDEX(高値!$E304:$CZ304,1,$BF304+1)))</f>
        <v>7862</v>
      </c>
      <c r="BJ304" s="500">
        <f>IF($BF304="","",AVERAGE(INDEX(終値!$E304:$CZ304,1,$BF304+1):INDEX(終値!$E304:$CZ304,1,$BF304+20))-2*STDEVP(INDEX(終値!$E304:$CZ304,1,$BF304+1):INDEX(終値!$E304:$CZ304,1,$BF304+20)))</f>
        <v>7170.2328597550841</v>
      </c>
      <c r="BK304" s="500">
        <f>IF($BE304="","",AVERAGE(INDEX(終値!$E304:$CZ304,1,$BE304+1):INDEX(終値!$E304:$CZ304,1,$BE304+20))-2*STDEVP(INDEX(終値!$E304:$CZ304,1,$BE304+1):INDEX(終値!$E304:$CZ304,1,$BE304+20)))</f>
        <v>6853.0806695734273</v>
      </c>
      <c r="BL304" s="500">
        <f t="shared" si="27"/>
        <v>3</v>
      </c>
      <c r="BM304" s="500">
        <f t="shared" si="28"/>
        <v>7</v>
      </c>
      <c r="BN304" s="500">
        <f t="shared" si="29"/>
        <v>14</v>
      </c>
      <c r="BO304" s="500">
        <f>IF($BM304="","",INDEX(高値!$E304:$CZ304,1,$BM304+1))</f>
        <v>7862</v>
      </c>
      <c r="BP304" s="500">
        <f>IF($BN304="","",INDEX(高値!$E304:$CZ304,1,$BN304+1))</f>
        <v>7579</v>
      </c>
      <c r="BQ304" s="500">
        <f>IF($BN304="","",MIN(INDEX(安値!$E304:$CZ304,1,$BM304+1):INDEX(安値!$E304:$CZ304,1,$BN304+1)))</f>
        <v>6951</v>
      </c>
      <c r="BR304" s="500">
        <f>IF($BN304="","",AVERAGE(INDEX(終値!$E304:$CZ304,1,$BN304+1):INDEX(終値!$E304:$CZ304,1,$BN304+20))+2*STDEVP(INDEX(終値!$E304:$CZ304,1,$BN304+1):INDEX(終値!$E304:$CZ304,1,$BN304+20)))</f>
        <v>8476.7768957039043</v>
      </c>
      <c r="BS304" s="500">
        <f>IF($BM304="","",AVERAGE(INDEX(終値!$E304:$CZ304,1,$BM304+1):INDEX(終値!$E304:$CZ304,1,$BM304+20))+2*STDEVP(INDEX(終値!$E304:$CZ304,1,$BM304+1):INDEX(終値!$E304:$CZ304,1,$BM304+20)))</f>
        <v>8189.3042040749897</v>
      </c>
      <c r="BT304" s="497" t="str">
        <f>IFERROR(IF(AND($BD304&gt;=2,ABS($BG304-$BH304)/$BH304&lt;=BB設定!$B$12,$BI304&gt;=MAX($BH304,$BG304)*(1+BB設定!$B$13),終値!E304&gt;$BG304),IF(OR(終値!E304&gt;=$BI304,AND($BH304&lt;$BJ304,$BG304&gt;=$BK304)),"二番底W▲","二番底W形成"),IF(AND($BL304&gt;=2,ABS($BO304-$BP304)/$BP304&lt;=BB設定!$B$12,$BQ304&lt;=MIN($BP304,$BO304)*(1-BB設定!$B$13),終値!E304&lt;$BO304),IF(OR(終値!E304&lt;=$BQ304,AND($BP304&gt;$BR304,$BO304&lt;=$BS304)),"二番天井M▼","二番天井M形成"),"－")),"－")</f>
        <v>二番底W形成</v>
      </c>
    </row>
    <row r="305" spans="2:72">
      <c r="B305" s="500" t="str">
        <f>IF(終値!A305="","",IF(AND(安値!G305&lt;安値!F305,安値!G305&lt;安値!E305,安値!G305&lt;安値!H305,安値!G305&lt;安値!I305),2,""))</f>
        <v/>
      </c>
      <c r="C305" s="500" t="str">
        <f>IF(終値!A305="","",IF(AND(安値!H305&lt;安値!G305,安値!H305&lt;安値!F305,安値!H305&lt;安値!I305,安値!H305&lt;安値!J305),3,""))</f>
        <v/>
      </c>
      <c r="D305" s="500" t="str">
        <f>IF(終値!A305="","",IF(AND(安値!I305&lt;安値!H305,安値!I305&lt;安値!G305,安値!I305&lt;安値!J305,安値!I305&lt;安値!K305),4,""))</f>
        <v/>
      </c>
      <c r="E305" s="500" t="str">
        <f>IF(終値!A305="","",IF(AND(安値!J305&lt;安値!I305,安値!J305&lt;安値!H305,安値!J305&lt;安値!K305,安値!J305&lt;安値!L305),5,""))</f>
        <v/>
      </c>
      <c r="F305" s="500" t="str">
        <f>IF(終値!A305="","",IF(AND(安値!K305&lt;安値!J305,安値!K305&lt;安値!I305,安値!K305&lt;安値!L305,安値!K305&lt;安値!M305),6,""))</f>
        <v/>
      </c>
      <c r="G305" s="500" t="str">
        <f>IF(終値!A305="","",IF(AND(安値!L305&lt;安値!K305,安値!L305&lt;安値!J305,安値!L305&lt;安値!M305,安値!L305&lt;安値!N305),7,""))</f>
        <v/>
      </c>
      <c r="H305" s="500" t="str">
        <f>IF(終値!A305="","",IF(AND(安値!M305&lt;安値!L305,安値!M305&lt;安値!K305,安値!M305&lt;安値!N305,安値!M305&lt;安値!O305),8,""))</f>
        <v/>
      </c>
      <c r="I305" s="500">
        <f>IF(終値!A305="","",IF(AND(安値!N305&lt;安値!M305,安値!N305&lt;安値!L305,安値!N305&lt;安値!O305,安値!N305&lt;安値!P305),9,""))</f>
        <v>9</v>
      </c>
      <c r="J305" s="500" t="str">
        <f>IF(終値!A305="","",IF(AND(安値!O305&lt;安値!N305,安値!O305&lt;安値!M305,安値!O305&lt;安値!P305,安値!O305&lt;安値!Q305),10,""))</f>
        <v/>
      </c>
      <c r="K305" s="500" t="str">
        <f>IF(終値!A305="","",IF(AND(安値!P305&lt;安値!O305,安値!P305&lt;安値!N305,安値!P305&lt;安値!Q305,安値!P305&lt;安値!R305),11,""))</f>
        <v/>
      </c>
      <c r="L305" s="500" t="str">
        <f>IF(終値!A305="","",IF(AND(安値!Q305&lt;安値!P305,安値!Q305&lt;安値!O305,安値!Q305&lt;安値!R305,安値!Q305&lt;安値!S305),12,""))</f>
        <v/>
      </c>
      <c r="M305" s="500" t="str">
        <f>IF(終値!A305="","",IF(AND(安値!R305&lt;安値!Q305,安値!R305&lt;安値!P305,安値!R305&lt;安値!S305,安値!R305&lt;安値!T305),13,""))</f>
        <v/>
      </c>
      <c r="N305" s="500" t="str">
        <f>IF(終値!A305="","",IF(AND(安値!S305&lt;安値!R305,安値!S305&lt;安値!Q305,安値!S305&lt;安値!T305,安値!S305&lt;安値!U305),14,""))</f>
        <v/>
      </c>
      <c r="O305" s="500" t="str">
        <f>IF(終値!A305="","",IF(AND(安値!T305&lt;安値!S305,安値!T305&lt;安値!R305,安値!T305&lt;安値!U305,安値!T305&lt;安値!V305),15,""))</f>
        <v/>
      </c>
      <c r="P305" s="500" t="str">
        <f>IF(終値!A305="","",IF(AND(安値!U305&lt;安値!T305,安値!U305&lt;安値!S305,安値!U305&lt;安値!V305,安値!U305&lt;安値!W305),16,""))</f>
        <v/>
      </c>
      <c r="Q305" s="500">
        <f>IF(終値!A305="","",IF(AND(安値!V305&lt;安値!U305,安値!V305&lt;安値!T305,安値!V305&lt;安値!W305,安値!V305&lt;安値!X305),17,""))</f>
        <v>17</v>
      </c>
      <c r="R305" s="500" t="str">
        <f>IF(終値!A305="","",IF(AND(安値!W305&lt;安値!V305,安値!W305&lt;安値!U305,安値!W305&lt;安値!X305,安値!W305&lt;安値!Y305),18,""))</f>
        <v/>
      </c>
      <c r="S305" s="500" t="str">
        <f>IF(終値!A305="","",IF(AND(安値!X305&lt;安値!W305,安値!X305&lt;安値!V305,安値!X305&lt;安値!Y305,安値!X305&lt;安値!Z305),19,""))</f>
        <v/>
      </c>
      <c r="T305" s="500" t="str">
        <f>IF(終値!A305="","",IF(AND(安値!Y305&lt;安値!X305,安値!Y305&lt;安値!W305,安値!Y305&lt;安値!Z305,安値!Y305&lt;安値!AA305),20,""))</f>
        <v/>
      </c>
      <c r="U305" s="500" t="str">
        <f>IF(終値!A305="","",IF(AND(安値!Z305&lt;安値!Y305,安値!Z305&lt;安値!X305,安値!Z305&lt;安値!AA305,安値!Z305&lt;安値!AB305),21,""))</f>
        <v/>
      </c>
      <c r="V305" s="500" t="str">
        <f>IF(終値!A305="","",IF(AND(安値!AA305&lt;安値!Z305,安値!AA305&lt;安値!Y305,安値!AA305&lt;安値!AB305,安値!AA305&lt;安値!AC305),22,""))</f>
        <v/>
      </c>
      <c r="W305" s="500" t="str">
        <f>IF(終値!A305="","",IF(AND(安値!AB305&lt;安値!AA305,安値!AB305&lt;安値!Z305,安値!AB305&lt;安値!AC305,安値!AB305&lt;安値!AD305),23,""))</f>
        <v/>
      </c>
      <c r="X305" s="500" t="str">
        <f>IF(終値!A305="","",IF(AND(安値!AC305&lt;安値!AB305,安値!AC305&lt;安値!AA305,安値!AC305&lt;安値!AD305,安値!AC305&lt;安値!AE305),24,""))</f>
        <v/>
      </c>
      <c r="Y305" s="500">
        <f>IF(終値!A305="","",IF(AND(安値!AD305&lt;安値!AC305,安値!AD305&lt;安値!AB305,安値!AD305&lt;安値!AE305,安値!AD305&lt;安値!AF305),25,""))</f>
        <v>25</v>
      </c>
      <c r="Z305" s="500" t="str">
        <f>IF(終値!A305="","",IF(AND(安値!AE305&lt;安値!AD305,安値!AE305&lt;安値!AC305,安値!AE305&lt;安値!AF305,安値!AE305&lt;安値!AG305),26,""))</f>
        <v/>
      </c>
      <c r="AA305" s="500" t="str">
        <f>IF(終値!A305="","",IF(AND(安値!AF305&lt;安値!AE305,安値!AF305&lt;安値!AD305,安値!AF305&lt;安値!AG305,安値!AF305&lt;安値!AH305),27,""))</f>
        <v/>
      </c>
      <c r="AB305" s="500" t="str">
        <f>IF(終値!A305="","",IF(AND(安値!AG305&lt;安値!AF305,安値!AG305&lt;安値!AE305,安値!AG305&lt;安値!AH305,安値!AG305&lt;安値!AI305),28,""))</f>
        <v/>
      </c>
      <c r="AC305" s="500" t="str">
        <f>IF(終値!A305="","",IF(AND(高値!G305&gt;高値!F305,高値!G305&gt;高値!E305,高値!G305&gt;高値!H305,高値!G305&gt;高値!I305),2,""))</f>
        <v/>
      </c>
      <c r="AD305" s="500" t="str">
        <f>IF(終値!A305="","",IF(AND(高値!H305&gt;高値!G305,高値!H305&gt;高値!F305,高値!H305&gt;高値!I305,高値!H305&gt;高値!J305),3,""))</f>
        <v/>
      </c>
      <c r="AE305" s="500" t="str">
        <f>IF(終値!A305="","",IF(AND(高値!I305&gt;高値!H305,高値!I305&gt;高値!G305,高値!I305&gt;高値!J305,高値!I305&gt;高値!K305),4,""))</f>
        <v/>
      </c>
      <c r="AF305" s="500" t="str">
        <f>IF(終値!A305="","",IF(AND(高値!J305&gt;高値!I305,高値!J305&gt;高値!H305,高値!J305&gt;高値!K305,高値!J305&gt;高値!L305),5,""))</f>
        <v/>
      </c>
      <c r="AG305" s="500">
        <f>IF(終値!A305="","",IF(AND(高値!K305&gt;高値!J305,高値!K305&gt;高値!I305,高値!K305&gt;高値!L305,高値!K305&gt;高値!M305),6,""))</f>
        <v>6</v>
      </c>
      <c r="AH305" s="500" t="str">
        <f>IF(終値!A305="","",IF(AND(高値!L305&gt;高値!K305,高値!L305&gt;高値!J305,高値!L305&gt;高値!M305,高値!L305&gt;高値!N305),7,""))</f>
        <v/>
      </c>
      <c r="AI305" s="500" t="str">
        <f>IF(終値!A305="","",IF(AND(高値!M305&gt;高値!L305,高値!M305&gt;高値!K305,高値!M305&gt;高値!N305,高値!M305&gt;高値!O305),8,""))</f>
        <v/>
      </c>
      <c r="AJ305" s="500" t="str">
        <f>IF(終値!A305="","",IF(AND(高値!N305&gt;高値!M305,高値!N305&gt;高値!L305,高値!N305&gt;高値!O305,高値!N305&gt;高値!P305),9,""))</f>
        <v/>
      </c>
      <c r="AK305" s="500" t="str">
        <f>IF(終値!A305="","",IF(AND(高値!O305&gt;高値!N305,高値!O305&gt;高値!M305,高値!O305&gt;高値!P305,高値!O305&gt;高値!Q305),10,""))</f>
        <v/>
      </c>
      <c r="AL305" s="500" t="str">
        <f>IF(終値!A305="","",IF(AND(高値!P305&gt;高値!O305,高値!P305&gt;高値!N305,高値!P305&gt;高値!Q305,高値!P305&gt;高値!R305),11,""))</f>
        <v/>
      </c>
      <c r="AM305" s="500" t="str">
        <f>IF(終値!A305="","",IF(AND(高値!Q305&gt;高値!P305,高値!Q305&gt;高値!O305,高値!Q305&gt;高値!R305,高値!Q305&gt;高値!S305),12,""))</f>
        <v/>
      </c>
      <c r="AN305" s="500">
        <f>IF(終値!A305="","",IF(AND(高値!R305&gt;高値!Q305,高値!R305&gt;高値!P305,高値!R305&gt;高値!S305,高値!R305&gt;高値!T305),13,""))</f>
        <v>13</v>
      </c>
      <c r="AO305" s="500" t="str">
        <f>IF(終値!A305="","",IF(AND(高値!S305&gt;高値!R305,高値!S305&gt;高値!Q305,高値!S305&gt;高値!T305,高値!S305&gt;高値!U305),14,""))</f>
        <v/>
      </c>
      <c r="AP305" s="500" t="str">
        <f>IF(終値!A305="","",IF(AND(高値!T305&gt;高値!S305,高値!T305&gt;高値!R305,高値!T305&gt;高値!U305,高値!T305&gt;高値!V305),15,""))</f>
        <v/>
      </c>
      <c r="AQ305" s="500" t="str">
        <f>IF(終値!A305="","",IF(AND(高値!U305&gt;高値!T305,高値!U305&gt;高値!S305,高値!U305&gt;高値!V305,高値!U305&gt;高値!W305),16,""))</f>
        <v/>
      </c>
      <c r="AR305" s="500" t="str">
        <f>IF(終値!A305="","",IF(AND(高値!V305&gt;高値!U305,高値!V305&gt;高値!T305,高値!V305&gt;高値!W305,高値!V305&gt;高値!X305),17,""))</f>
        <v/>
      </c>
      <c r="AS305" s="500" t="str">
        <f>IF(終値!A305="","",IF(AND(高値!W305&gt;高値!V305,高値!W305&gt;高値!U305,高値!W305&gt;高値!X305,高値!W305&gt;高値!Y305),18,""))</f>
        <v/>
      </c>
      <c r="AT305" s="500" t="str">
        <f>IF(終値!A305="","",IF(AND(高値!X305&gt;高値!W305,高値!X305&gt;高値!V305,高値!X305&gt;高値!Y305,高値!X305&gt;高値!Z305),19,""))</f>
        <v/>
      </c>
      <c r="AU305" s="500">
        <f>IF(終値!A305="","",IF(AND(高値!Y305&gt;高値!X305,高値!Y305&gt;高値!W305,高値!Y305&gt;高値!Z305,高値!Y305&gt;高値!AA305),20,""))</f>
        <v>20</v>
      </c>
      <c r="AV305" s="500" t="str">
        <f>IF(終値!A305="","",IF(AND(高値!Z305&gt;高値!Y305,高値!Z305&gt;高値!X305,高値!Z305&gt;高値!AA305,高値!Z305&gt;高値!AB305),21,""))</f>
        <v/>
      </c>
      <c r="AW305" s="500" t="str">
        <f>IF(終値!A305="","",IF(AND(高値!AA305&gt;高値!Z305,高値!AA305&gt;高値!Y305,高値!AA305&gt;高値!AB305,高値!AA305&gt;高値!AC305),22,""))</f>
        <v/>
      </c>
      <c r="AX305" s="500" t="str">
        <f>IF(終値!A305="","",IF(AND(高値!AB305&gt;高値!AA305,高値!AB305&gt;高値!Z305,高値!AB305&gt;高値!AC305,高値!AB305&gt;高値!AD305),23,""))</f>
        <v/>
      </c>
      <c r="AY305" s="500" t="str">
        <f>IF(終値!A305="","",IF(AND(高値!AC305&gt;高値!AB305,高値!AC305&gt;高値!AA305,高値!AC305&gt;高値!AD305,高値!AC305&gt;高値!AE305),24,""))</f>
        <v/>
      </c>
      <c r="AZ305" s="500" t="str">
        <f>IF(終値!A305="","",IF(AND(高値!AD305&gt;高値!AC305,高値!AD305&gt;高値!AB305,高値!AD305&gt;高値!AE305,高値!AD305&gt;高値!AF305),25,""))</f>
        <v/>
      </c>
      <c r="BA305" s="500">
        <f>IF(終値!A305="","",IF(AND(高値!AE305&gt;高値!AD305,高値!AE305&gt;高値!AC305,高値!AE305&gt;高値!AF305,高値!AE305&gt;高値!AG305),26,""))</f>
        <v>26</v>
      </c>
      <c r="BB305" s="500" t="str">
        <f>IF(終値!A305="","",IF(AND(高値!AF305&gt;高値!AE305,高値!AF305&gt;高値!AD305,高値!AF305&gt;高値!AG305,高値!AF305&gt;高値!AH305),27,""))</f>
        <v/>
      </c>
      <c r="BC305" s="500" t="str">
        <f>IF(終値!A305="","",IF(AND(高値!AG305&gt;高値!AF305,高値!AG305&gt;高値!AE305,高値!AG305&gt;高値!AH305,高値!AG305&gt;高値!AI305),28,""))</f>
        <v/>
      </c>
      <c r="BD305" s="500">
        <f t="shared" si="24"/>
        <v>3</v>
      </c>
      <c r="BE305" s="500">
        <f t="shared" si="25"/>
        <v>9</v>
      </c>
      <c r="BF305" s="500">
        <f t="shared" si="26"/>
        <v>17</v>
      </c>
      <c r="BG305" s="500">
        <f>IF($BE305="","",INDEX(安値!$E305:$CZ305,1,$BE305+1))</f>
        <v>843.8</v>
      </c>
      <c r="BH305" s="500">
        <f>IF($BF305="","",INDEX(安値!$E305:$CZ305,1,$BF305+1))</f>
        <v>846.5</v>
      </c>
      <c r="BI305" s="500">
        <f>IF($BF305="","",MAX(INDEX(高値!$E305:$CZ305,1,$BE305+1):INDEX(高値!$E305:$CZ305,1,$BF305+1)))</f>
        <v>903.9</v>
      </c>
      <c r="BJ305" s="500">
        <f>IF($BF305="","",AVERAGE(INDEX(終値!$E305:$CZ305,1,$BF305+1):INDEX(終値!$E305:$CZ305,1,$BF305+20))-2*STDEVP(INDEX(終値!$E305:$CZ305,1,$BF305+1):INDEX(終値!$E305:$CZ305,1,$BF305+20)))</f>
        <v>789.94078219126493</v>
      </c>
      <c r="BK305" s="500">
        <f>IF($BE305="","",AVERAGE(INDEX(終値!$E305:$CZ305,1,$BE305+1):INDEX(終値!$E305:$CZ305,1,$BE305+20))-2*STDEVP(INDEX(終値!$E305:$CZ305,1,$BE305+1):INDEX(終値!$E305:$CZ305,1,$BE305+20)))</f>
        <v>802.07055622079258</v>
      </c>
      <c r="BL305" s="500">
        <f t="shared" si="27"/>
        <v>4</v>
      </c>
      <c r="BM305" s="500">
        <f t="shared" si="28"/>
        <v>6</v>
      </c>
      <c r="BN305" s="500">
        <f t="shared" si="29"/>
        <v>13</v>
      </c>
      <c r="BO305" s="500">
        <f>IF($BM305="","",INDEX(高値!$E305:$CZ305,1,$BM305+1))</f>
        <v>984.5</v>
      </c>
      <c r="BP305" s="500">
        <f>IF($BN305="","",INDEX(高値!$E305:$CZ305,1,$BN305+1))</f>
        <v>903.9</v>
      </c>
      <c r="BQ305" s="500">
        <f>IF($BN305="","",MIN(INDEX(安値!$E305:$CZ305,1,$BM305+1):INDEX(安値!$E305:$CZ305,1,$BN305+1)))</f>
        <v>843.8</v>
      </c>
      <c r="BR305" s="500">
        <f>IF($BN305="","",AVERAGE(INDEX(終値!$E305:$CZ305,1,$BN305+1):INDEX(終値!$E305:$CZ305,1,$BN305+20))+2*STDEVP(INDEX(終値!$E305:$CZ305,1,$BN305+1):INDEX(終値!$E305:$CZ305,1,$BN305+20)))</f>
        <v>896.54931358948829</v>
      </c>
      <c r="BS305" s="500">
        <f>IF($BM305="","",AVERAGE(INDEX(終値!$E305:$CZ305,1,$BM305+1):INDEX(終値!$E305:$CZ305,1,$BM305+20))+2*STDEVP(INDEX(終値!$E305:$CZ305,1,$BM305+1):INDEX(終値!$E305:$CZ305,1,$BM305+20)))</f>
        <v>938.439055005721</v>
      </c>
      <c r="BT305" s="497" t="str">
        <f>IFERROR(IF(AND($BD305&gt;=2,ABS($BG305-$BH305)/$BH305&lt;=BB設定!$B$12,$BI305&gt;=MAX($BH305,$BG305)*(1+BB設定!$B$13),終値!E305&gt;$BG305),IF(OR(終値!E305&gt;=$BI305,AND($BH305&lt;$BJ305,$BG305&gt;=$BK305)),"二番底W▲","二番底W形成"),IF(AND($BL305&gt;=2,ABS($BO305-$BP305)/$BP305&lt;=BB設定!$B$12,$BQ305&lt;=MIN($BP305,$BO305)*(1-BB設定!$B$13),終値!E305&lt;$BO305),IF(OR(終値!E305&lt;=$BQ305,AND($BP305&gt;$BR305,$BO305&lt;=$BS305)),"二番天井M▼","二番天井M形成"),"－")),"－")</f>
        <v>二番底W形成</v>
      </c>
    </row>
    <row r="306" spans="2:72">
      <c r="B306" s="500" t="str">
        <f>IF(終値!A306="","",IF(AND(安値!G306&lt;安値!F306,安値!G306&lt;安値!E306,安値!G306&lt;安値!H306,安値!G306&lt;安値!I306),2,""))</f>
        <v/>
      </c>
      <c r="C306" s="500" t="str">
        <f>IF(終値!A306="","",IF(AND(安値!H306&lt;安値!G306,安値!H306&lt;安値!F306,安値!H306&lt;安値!I306,安値!H306&lt;安値!J306),3,""))</f>
        <v/>
      </c>
      <c r="D306" s="500" t="str">
        <f>IF(終値!A306="","",IF(AND(安値!I306&lt;安値!H306,安値!I306&lt;安値!G306,安値!I306&lt;安値!J306,安値!I306&lt;安値!K306),4,""))</f>
        <v/>
      </c>
      <c r="E306" s="500" t="str">
        <f>IF(終値!A306="","",IF(AND(安値!J306&lt;安値!I306,安値!J306&lt;安値!H306,安値!J306&lt;安値!K306,安値!J306&lt;安値!L306),5,""))</f>
        <v/>
      </c>
      <c r="F306" s="500" t="str">
        <f>IF(終値!A306="","",IF(AND(安値!K306&lt;安値!J306,安値!K306&lt;安値!I306,安値!K306&lt;安値!L306,安値!K306&lt;安値!M306),6,""))</f>
        <v/>
      </c>
      <c r="G306" s="500" t="str">
        <f>IF(終値!A306="","",IF(AND(安値!L306&lt;安値!K306,安値!L306&lt;安値!J306,安値!L306&lt;安値!M306,安値!L306&lt;安値!N306),7,""))</f>
        <v/>
      </c>
      <c r="H306" s="500" t="str">
        <f>IF(終値!A306="","",IF(AND(安値!M306&lt;安値!L306,安値!M306&lt;安値!K306,安値!M306&lt;安値!N306,安値!M306&lt;安値!O306),8,""))</f>
        <v/>
      </c>
      <c r="I306" s="500" t="str">
        <f>IF(終値!A306="","",IF(AND(安値!N306&lt;安値!M306,安値!N306&lt;安値!L306,安値!N306&lt;安値!O306,安値!N306&lt;安値!P306),9,""))</f>
        <v/>
      </c>
      <c r="J306" s="500" t="str">
        <f>IF(終値!A306="","",IF(AND(安値!O306&lt;安値!N306,安値!O306&lt;安値!M306,安値!O306&lt;安値!P306,安値!O306&lt;安値!Q306),10,""))</f>
        <v/>
      </c>
      <c r="K306" s="500" t="str">
        <f>IF(終値!A306="","",IF(AND(安値!P306&lt;安値!O306,安値!P306&lt;安値!N306,安値!P306&lt;安値!Q306,安値!P306&lt;安値!R306),11,""))</f>
        <v/>
      </c>
      <c r="L306" s="500" t="str">
        <f>IF(終値!A306="","",IF(AND(安値!Q306&lt;安値!P306,安値!Q306&lt;安値!O306,安値!Q306&lt;安値!R306,安値!Q306&lt;安値!S306),12,""))</f>
        <v/>
      </c>
      <c r="M306" s="500" t="str">
        <f>IF(終値!A306="","",IF(AND(安値!R306&lt;安値!Q306,安値!R306&lt;安値!P306,安値!R306&lt;安値!S306,安値!R306&lt;安値!T306),13,""))</f>
        <v/>
      </c>
      <c r="N306" s="500" t="str">
        <f>IF(終値!A306="","",IF(AND(安値!S306&lt;安値!R306,安値!S306&lt;安値!Q306,安値!S306&lt;安値!T306,安値!S306&lt;安値!U306),14,""))</f>
        <v/>
      </c>
      <c r="O306" s="500" t="str">
        <f>IF(終値!A306="","",IF(AND(安値!T306&lt;安値!S306,安値!T306&lt;安値!R306,安値!T306&lt;安値!U306,安値!T306&lt;安値!V306),15,""))</f>
        <v/>
      </c>
      <c r="P306" s="500" t="str">
        <f>IF(終値!A306="","",IF(AND(安値!U306&lt;安値!T306,安値!U306&lt;安値!S306,安値!U306&lt;安値!V306,安値!U306&lt;安値!W306),16,""))</f>
        <v/>
      </c>
      <c r="Q306" s="500" t="str">
        <f>IF(終値!A306="","",IF(AND(安値!V306&lt;安値!U306,安値!V306&lt;安値!T306,安値!V306&lt;安値!W306,安値!V306&lt;安値!X306),17,""))</f>
        <v/>
      </c>
      <c r="R306" s="500" t="str">
        <f>IF(終値!A306="","",IF(AND(安値!W306&lt;安値!V306,安値!W306&lt;安値!U306,安値!W306&lt;安値!X306,安値!W306&lt;安値!Y306),18,""))</f>
        <v/>
      </c>
      <c r="S306" s="500" t="str">
        <f>IF(終値!A306="","",IF(AND(安値!X306&lt;安値!W306,安値!X306&lt;安値!V306,安値!X306&lt;安値!Y306,安値!X306&lt;安値!Z306),19,""))</f>
        <v/>
      </c>
      <c r="T306" s="500" t="str">
        <f>IF(終値!A306="","",IF(AND(安値!Y306&lt;安値!X306,安値!Y306&lt;安値!W306,安値!Y306&lt;安値!Z306,安値!Y306&lt;安値!AA306),20,""))</f>
        <v/>
      </c>
      <c r="U306" s="500" t="str">
        <f>IF(終値!A306="","",IF(AND(安値!Z306&lt;安値!Y306,安値!Z306&lt;安値!X306,安値!Z306&lt;安値!AA306,安値!Z306&lt;安値!AB306),21,""))</f>
        <v/>
      </c>
      <c r="V306" s="500" t="str">
        <f>IF(終値!A306="","",IF(AND(安値!AA306&lt;安値!Z306,安値!AA306&lt;安値!Y306,安値!AA306&lt;安値!AB306,安値!AA306&lt;安値!AC306),22,""))</f>
        <v/>
      </c>
      <c r="W306" s="500" t="str">
        <f>IF(終値!A306="","",IF(AND(安値!AB306&lt;安値!AA306,安値!AB306&lt;安値!Z306,安値!AB306&lt;安値!AC306,安値!AB306&lt;安値!AD306),23,""))</f>
        <v/>
      </c>
      <c r="X306" s="500" t="str">
        <f>IF(終値!A306="","",IF(AND(安値!AC306&lt;安値!AB306,安値!AC306&lt;安値!AA306,安値!AC306&lt;安値!AD306,安値!AC306&lt;安値!AE306),24,""))</f>
        <v/>
      </c>
      <c r="Y306" s="500" t="str">
        <f>IF(終値!A306="","",IF(AND(安値!AD306&lt;安値!AC306,安値!AD306&lt;安値!AB306,安値!AD306&lt;安値!AE306,安値!AD306&lt;安値!AF306),25,""))</f>
        <v/>
      </c>
      <c r="Z306" s="500" t="str">
        <f>IF(終値!A306="","",IF(AND(安値!AE306&lt;安値!AD306,安値!AE306&lt;安値!AC306,安値!AE306&lt;安値!AF306,安値!AE306&lt;安値!AG306),26,""))</f>
        <v/>
      </c>
      <c r="AA306" s="500" t="str">
        <f>IF(終値!A306="","",IF(AND(安値!AF306&lt;安値!AE306,安値!AF306&lt;安値!AD306,安値!AF306&lt;安値!AG306,安値!AF306&lt;安値!AH306),27,""))</f>
        <v/>
      </c>
      <c r="AB306" s="500" t="str">
        <f>IF(終値!A306="","",IF(AND(安値!AG306&lt;安値!AF306,安値!AG306&lt;安値!AE306,安値!AG306&lt;安値!AH306,安値!AG306&lt;安値!AI306),28,""))</f>
        <v/>
      </c>
      <c r="AC306" s="500" t="str">
        <f>IF(終値!A306="","",IF(AND(高値!G306&gt;高値!F306,高値!G306&gt;高値!E306,高値!G306&gt;高値!H306,高値!G306&gt;高値!I306),2,""))</f>
        <v/>
      </c>
      <c r="AD306" s="500" t="str">
        <f>IF(終値!A306="","",IF(AND(高値!H306&gt;高値!G306,高値!H306&gt;高値!F306,高値!H306&gt;高値!I306,高値!H306&gt;高値!J306),3,""))</f>
        <v/>
      </c>
      <c r="AE306" s="500" t="str">
        <f>IF(終値!A306="","",IF(AND(高値!I306&gt;高値!H306,高値!I306&gt;高値!G306,高値!I306&gt;高値!J306,高値!I306&gt;高値!K306),4,""))</f>
        <v/>
      </c>
      <c r="AF306" s="500" t="str">
        <f>IF(終値!A306="","",IF(AND(高値!J306&gt;高値!I306,高値!J306&gt;高値!H306,高値!J306&gt;高値!K306,高値!J306&gt;高値!L306),5,""))</f>
        <v/>
      </c>
      <c r="AG306" s="500" t="str">
        <f>IF(終値!A306="","",IF(AND(高値!K306&gt;高値!J306,高値!K306&gt;高値!I306,高値!K306&gt;高値!L306,高値!K306&gt;高値!M306),6,""))</f>
        <v/>
      </c>
      <c r="AH306" s="500" t="str">
        <f>IF(終値!A306="","",IF(AND(高値!L306&gt;高値!K306,高値!L306&gt;高値!J306,高値!L306&gt;高値!M306,高値!L306&gt;高値!N306),7,""))</f>
        <v/>
      </c>
      <c r="AI306" s="500" t="str">
        <f>IF(終値!A306="","",IF(AND(高値!M306&gt;高値!L306,高値!M306&gt;高値!K306,高値!M306&gt;高値!N306,高値!M306&gt;高値!O306),8,""))</f>
        <v/>
      </c>
      <c r="AJ306" s="500" t="str">
        <f>IF(終値!A306="","",IF(AND(高値!N306&gt;高値!M306,高値!N306&gt;高値!L306,高値!N306&gt;高値!O306,高値!N306&gt;高値!P306),9,""))</f>
        <v/>
      </c>
      <c r="AK306" s="500" t="str">
        <f>IF(終値!A306="","",IF(AND(高値!O306&gt;高値!N306,高値!O306&gt;高値!M306,高値!O306&gt;高値!P306,高値!O306&gt;高値!Q306),10,""))</f>
        <v/>
      </c>
      <c r="AL306" s="500" t="str">
        <f>IF(終値!A306="","",IF(AND(高値!P306&gt;高値!O306,高値!P306&gt;高値!N306,高値!P306&gt;高値!Q306,高値!P306&gt;高値!R306),11,""))</f>
        <v/>
      </c>
      <c r="AM306" s="500" t="str">
        <f>IF(終値!A306="","",IF(AND(高値!Q306&gt;高値!P306,高値!Q306&gt;高値!O306,高値!Q306&gt;高値!R306,高値!Q306&gt;高値!S306),12,""))</f>
        <v/>
      </c>
      <c r="AN306" s="500" t="str">
        <f>IF(終値!A306="","",IF(AND(高値!R306&gt;高値!Q306,高値!R306&gt;高値!P306,高値!R306&gt;高値!S306,高値!R306&gt;高値!T306),13,""))</f>
        <v/>
      </c>
      <c r="AO306" s="500" t="str">
        <f>IF(終値!A306="","",IF(AND(高値!S306&gt;高値!R306,高値!S306&gt;高値!Q306,高値!S306&gt;高値!T306,高値!S306&gt;高値!U306),14,""))</f>
        <v/>
      </c>
      <c r="AP306" s="500" t="str">
        <f>IF(終値!A306="","",IF(AND(高値!T306&gt;高値!S306,高値!T306&gt;高値!R306,高値!T306&gt;高値!U306,高値!T306&gt;高値!V306),15,""))</f>
        <v/>
      </c>
      <c r="AQ306" s="500" t="str">
        <f>IF(終値!A306="","",IF(AND(高値!U306&gt;高値!T306,高値!U306&gt;高値!S306,高値!U306&gt;高値!V306,高値!U306&gt;高値!W306),16,""))</f>
        <v/>
      </c>
      <c r="AR306" s="500" t="str">
        <f>IF(終値!A306="","",IF(AND(高値!V306&gt;高値!U306,高値!V306&gt;高値!T306,高値!V306&gt;高値!W306,高値!V306&gt;高値!X306),17,""))</f>
        <v/>
      </c>
      <c r="AS306" s="500" t="str">
        <f>IF(終値!A306="","",IF(AND(高値!W306&gt;高値!V306,高値!W306&gt;高値!U306,高値!W306&gt;高値!X306,高値!W306&gt;高値!Y306),18,""))</f>
        <v/>
      </c>
      <c r="AT306" s="500" t="str">
        <f>IF(終値!A306="","",IF(AND(高値!X306&gt;高値!W306,高値!X306&gt;高値!V306,高値!X306&gt;高値!Y306,高値!X306&gt;高値!Z306),19,""))</f>
        <v/>
      </c>
      <c r="AU306" s="500" t="str">
        <f>IF(終値!A306="","",IF(AND(高値!Y306&gt;高値!X306,高値!Y306&gt;高値!W306,高値!Y306&gt;高値!Z306,高値!Y306&gt;高値!AA306),20,""))</f>
        <v/>
      </c>
      <c r="AV306" s="500" t="str">
        <f>IF(終値!A306="","",IF(AND(高値!Z306&gt;高値!Y306,高値!Z306&gt;高値!X306,高値!Z306&gt;高値!AA306,高値!Z306&gt;高値!AB306),21,""))</f>
        <v/>
      </c>
      <c r="AW306" s="500" t="str">
        <f>IF(終値!A306="","",IF(AND(高値!AA306&gt;高値!Z306,高値!AA306&gt;高値!Y306,高値!AA306&gt;高値!AB306,高値!AA306&gt;高値!AC306),22,""))</f>
        <v/>
      </c>
      <c r="AX306" s="500" t="str">
        <f>IF(終値!A306="","",IF(AND(高値!AB306&gt;高値!AA306,高値!AB306&gt;高値!Z306,高値!AB306&gt;高値!AC306,高値!AB306&gt;高値!AD306),23,""))</f>
        <v/>
      </c>
      <c r="AY306" s="500" t="str">
        <f>IF(終値!A306="","",IF(AND(高値!AC306&gt;高値!AB306,高値!AC306&gt;高値!AA306,高値!AC306&gt;高値!AD306,高値!AC306&gt;高値!AE306),24,""))</f>
        <v/>
      </c>
      <c r="AZ306" s="500" t="str">
        <f>IF(終値!A306="","",IF(AND(高値!AD306&gt;高値!AC306,高値!AD306&gt;高値!AB306,高値!AD306&gt;高値!AE306,高値!AD306&gt;高値!AF306),25,""))</f>
        <v/>
      </c>
      <c r="BA306" s="500" t="str">
        <f>IF(終値!A306="","",IF(AND(高値!AE306&gt;高値!AD306,高値!AE306&gt;高値!AC306,高値!AE306&gt;高値!AF306,高値!AE306&gt;高値!AG306),26,""))</f>
        <v/>
      </c>
      <c r="BB306" s="500" t="str">
        <f>IF(終値!A306="","",IF(AND(高値!AF306&gt;高値!AE306,高値!AF306&gt;高値!AD306,高値!AF306&gt;高値!AG306,高値!AF306&gt;高値!AH306),27,""))</f>
        <v/>
      </c>
      <c r="BC306" s="500" t="str">
        <f>IF(終値!A306="","",IF(AND(高値!AG306&gt;高値!AF306,高値!AG306&gt;高値!AE306,高値!AG306&gt;高値!AH306,高値!AG306&gt;高値!AI306),28,""))</f>
        <v/>
      </c>
      <c r="BD306" s="500">
        <f t="shared" si="24"/>
        <v>0</v>
      </c>
      <c r="BE306" s="500" t="str">
        <f t="shared" si="25"/>
        <v/>
      </c>
      <c r="BF306" s="500" t="str">
        <f t="shared" si="26"/>
        <v/>
      </c>
      <c r="BG306" s="500" t="str">
        <f>IF($BE306="","",INDEX(安値!$E306:$CZ306,1,$BE306+1))</f>
        <v/>
      </c>
      <c r="BH306" s="500" t="str">
        <f>IF($BF306="","",INDEX(安値!$E306:$CZ306,1,$BF306+1))</f>
        <v/>
      </c>
      <c r="BI306" s="500" t="str">
        <f>IF($BF306="","",MAX(INDEX(高値!$E306:$CZ306,1,$BE306+1):INDEX(高値!$E306:$CZ306,1,$BF306+1)))</f>
        <v/>
      </c>
      <c r="BJ306" s="500" t="str">
        <f>IF($BF306="","",AVERAGE(INDEX(終値!$E306:$CZ306,1,$BF306+1):INDEX(終値!$E306:$CZ306,1,$BF306+20))-2*STDEVP(INDEX(終値!$E306:$CZ306,1,$BF306+1):INDEX(終値!$E306:$CZ306,1,$BF306+20)))</f>
        <v/>
      </c>
      <c r="BK306" s="500" t="str">
        <f>IF($BE306="","",AVERAGE(INDEX(終値!$E306:$CZ306,1,$BE306+1):INDEX(終値!$E306:$CZ306,1,$BE306+20))-2*STDEVP(INDEX(終値!$E306:$CZ306,1,$BE306+1):INDEX(終値!$E306:$CZ306,1,$BE306+20)))</f>
        <v/>
      </c>
      <c r="BL306" s="500">
        <f t="shared" si="27"/>
        <v>0</v>
      </c>
      <c r="BM306" s="500" t="str">
        <f t="shared" si="28"/>
        <v/>
      </c>
      <c r="BN306" s="500" t="str">
        <f t="shared" si="29"/>
        <v/>
      </c>
      <c r="BO306" s="500" t="str">
        <f>IF($BM306="","",INDEX(高値!$E306:$CZ306,1,$BM306+1))</f>
        <v/>
      </c>
      <c r="BP306" s="500" t="str">
        <f>IF($BN306="","",INDEX(高値!$E306:$CZ306,1,$BN306+1))</f>
        <v/>
      </c>
      <c r="BQ306" s="500" t="str">
        <f>IF($BN306="","",MIN(INDEX(安値!$E306:$CZ306,1,$BM306+1):INDEX(安値!$E306:$CZ306,1,$BN306+1)))</f>
        <v/>
      </c>
      <c r="BR306" s="500" t="str">
        <f>IF($BN306="","",AVERAGE(INDEX(終値!$E306:$CZ306,1,$BN306+1):INDEX(終値!$E306:$CZ306,1,$BN306+20))+2*STDEVP(INDEX(終値!$E306:$CZ306,1,$BN306+1):INDEX(終値!$E306:$CZ306,1,$BN306+20)))</f>
        <v/>
      </c>
      <c r="BS306" s="500" t="str">
        <f>IF($BM306="","",AVERAGE(INDEX(終値!$E306:$CZ306,1,$BM306+1):INDEX(終値!$E306:$CZ306,1,$BM306+20))+2*STDEVP(INDEX(終値!$E306:$CZ306,1,$BM306+1):INDEX(終値!$E306:$CZ306,1,$BM306+20)))</f>
        <v/>
      </c>
      <c r="BT306" s="497" t="str">
        <f>IFERROR(IF(AND($BD306&gt;=2,ABS($BG306-$BH306)/$BH306&lt;=BB設定!$B$12,$BI306&gt;=MAX($BH306,$BG306)*(1+BB設定!$B$13),終値!E306&gt;$BG306),IF(OR(終値!E306&gt;=$BI306,AND($BH306&lt;$BJ306,$BG306&gt;=$BK306)),"二番底W▲","二番底W形成"),IF(AND($BL306&gt;=2,ABS($BO306-$BP306)/$BP306&lt;=BB設定!$B$12,$BQ306&lt;=MIN($BP306,$BO306)*(1-BB設定!$B$13),終値!E306&lt;$BO306),IF(OR(終値!E306&lt;=$BQ306,AND($BP306&gt;$BR306,$BO306&lt;=$BS306)),"二番天井M▼","二番天井M形成"),"－")),"－")</f>
        <v>－</v>
      </c>
    </row>
    <row r="307" spans="2:72">
      <c r="B307" s="500" t="str">
        <f>IF(終値!A307="","",IF(AND(安値!G307&lt;安値!F307,安値!G307&lt;安値!E307,安値!G307&lt;安値!H307,安値!G307&lt;安値!I307),2,""))</f>
        <v/>
      </c>
      <c r="C307" s="500" t="str">
        <f>IF(終値!A307="","",IF(AND(安値!H307&lt;安値!G307,安値!H307&lt;安値!F307,安値!H307&lt;安値!I307,安値!H307&lt;安値!J307),3,""))</f>
        <v/>
      </c>
      <c r="D307" s="500" t="str">
        <f>IF(終値!A307="","",IF(AND(安値!I307&lt;安値!H307,安値!I307&lt;安値!G307,安値!I307&lt;安値!J307,安値!I307&lt;安値!K307),4,""))</f>
        <v/>
      </c>
      <c r="E307" s="500" t="str">
        <f>IF(終値!A307="","",IF(AND(安値!J307&lt;安値!I307,安値!J307&lt;安値!H307,安値!J307&lt;安値!K307,安値!J307&lt;安値!L307),5,""))</f>
        <v/>
      </c>
      <c r="F307" s="500" t="str">
        <f>IF(終値!A307="","",IF(AND(安値!K307&lt;安値!J307,安値!K307&lt;安値!I307,安値!K307&lt;安値!L307,安値!K307&lt;安値!M307),6,""))</f>
        <v/>
      </c>
      <c r="G307" s="500" t="str">
        <f>IF(終値!A307="","",IF(AND(安値!L307&lt;安値!K307,安値!L307&lt;安値!J307,安値!L307&lt;安値!M307,安値!L307&lt;安値!N307),7,""))</f>
        <v/>
      </c>
      <c r="H307" s="500" t="str">
        <f>IF(終値!A307="","",IF(AND(安値!M307&lt;安値!L307,安値!M307&lt;安値!K307,安値!M307&lt;安値!N307,安値!M307&lt;安値!O307),8,""))</f>
        <v/>
      </c>
      <c r="I307" s="500" t="str">
        <f>IF(終値!A307="","",IF(AND(安値!N307&lt;安値!M307,安値!N307&lt;安値!L307,安値!N307&lt;安値!O307,安値!N307&lt;安値!P307),9,""))</f>
        <v/>
      </c>
      <c r="J307" s="500" t="str">
        <f>IF(終値!A307="","",IF(AND(安値!O307&lt;安値!N307,安値!O307&lt;安値!M307,安値!O307&lt;安値!P307,安値!O307&lt;安値!Q307),10,""))</f>
        <v/>
      </c>
      <c r="K307" s="500" t="str">
        <f>IF(終値!A307="","",IF(AND(安値!P307&lt;安値!O307,安値!P307&lt;安値!N307,安値!P307&lt;安値!Q307,安値!P307&lt;安値!R307),11,""))</f>
        <v/>
      </c>
      <c r="L307" s="500" t="str">
        <f>IF(終値!A307="","",IF(AND(安値!Q307&lt;安値!P307,安値!Q307&lt;安値!O307,安値!Q307&lt;安値!R307,安値!Q307&lt;安値!S307),12,""))</f>
        <v/>
      </c>
      <c r="M307" s="500" t="str">
        <f>IF(終値!A307="","",IF(AND(安値!R307&lt;安値!Q307,安値!R307&lt;安値!P307,安値!R307&lt;安値!S307,安値!R307&lt;安値!T307),13,""))</f>
        <v/>
      </c>
      <c r="N307" s="500" t="str">
        <f>IF(終値!A307="","",IF(AND(安値!S307&lt;安値!R307,安値!S307&lt;安値!Q307,安値!S307&lt;安値!T307,安値!S307&lt;安値!U307),14,""))</f>
        <v/>
      </c>
      <c r="O307" s="500" t="str">
        <f>IF(終値!A307="","",IF(AND(安値!T307&lt;安値!S307,安値!T307&lt;安値!R307,安値!T307&lt;安値!U307,安値!T307&lt;安値!V307),15,""))</f>
        <v/>
      </c>
      <c r="P307" s="500" t="str">
        <f>IF(終値!A307="","",IF(AND(安値!U307&lt;安値!T307,安値!U307&lt;安値!S307,安値!U307&lt;安値!V307,安値!U307&lt;安値!W307),16,""))</f>
        <v/>
      </c>
      <c r="Q307" s="500" t="str">
        <f>IF(終値!A307="","",IF(AND(安値!V307&lt;安値!U307,安値!V307&lt;安値!T307,安値!V307&lt;安値!W307,安値!V307&lt;安値!X307),17,""))</f>
        <v/>
      </c>
      <c r="R307" s="500" t="str">
        <f>IF(終値!A307="","",IF(AND(安値!W307&lt;安値!V307,安値!W307&lt;安値!U307,安値!W307&lt;安値!X307,安値!W307&lt;安値!Y307),18,""))</f>
        <v/>
      </c>
      <c r="S307" s="500" t="str">
        <f>IF(終値!A307="","",IF(AND(安値!X307&lt;安値!W307,安値!X307&lt;安値!V307,安値!X307&lt;安値!Y307,安値!X307&lt;安値!Z307),19,""))</f>
        <v/>
      </c>
      <c r="T307" s="500" t="str">
        <f>IF(終値!A307="","",IF(AND(安値!Y307&lt;安値!X307,安値!Y307&lt;安値!W307,安値!Y307&lt;安値!Z307,安値!Y307&lt;安値!AA307),20,""))</f>
        <v/>
      </c>
      <c r="U307" s="500" t="str">
        <f>IF(終値!A307="","",IF(AND(安値!Z307&lt;安値!Y307,安値!Z307&lt;安値!X307,安値!Z307&lt;安値!AA307,安値!Z307&lt;安値!AB307),21,""))</f>
        <v/>
      </c>
      <c r="V307" s="500" t="str">
        <f>IF(終値!A307="","",IF(AND(安値!AA307&lt;安値!Z307,安値!AA307&lt;安値!Y307,安値!AA307&lt;安値!AB307,安値!AA307&lt;安値!AC307),22,""))</f>
        <v/>
      </c>
      <c r="W307" s="500" t="str">
        <f>IF(終値!A307="","",IF(AND(安値!AB307&lt;安値!AA307,安値!AB307&lt;安値!Z307,安値!AB307&lt;安値!AC307,安値!AB307&lt;安値!AD307),23,""))</f>
        <v/>
      </c>
      <c r="X307" s="500" t="str">
        <f>IF(終値!A307="","",IF(AND(安値!AC307&lt;安値!AB307,安値!AC307&lt;安値!AA307,安値!AC307&lt;安値!AD307,安値!AC307&lt;安値!AE307),24,""))</f>
        <v/>
      </c>
      <c r="Y307" s="500" t="str">
        <f>IF(終値!A307="","",IF(AND(安値!AD307&lt;安値!AC307,安値!AD307&lt;安値!AB307,安値!AD307&lt;安値!AE307,安値!AD307&lt;安値!AF307),25,""))</f>
        <v/>
      </c>
      <c r="Z307" s="500" t="str">
        <f>IF(終値!A307="","",IF(AND(安値!AE307&lt;安値!AD307,安値!AE307&lt;安値!AC307,安値!AE307&lt;安値!AF307,安値!AE307&lt;安値!AG307),26,""))</f>
        <v/>
      </c>
      <c r="AA307" s="500" t="str">
        <f>IF(終値!A307="","",IF(AND(安値!AF307&lt;安値!AE307,安値!AF307&lt;安値!AD307,安値!AF307&lt;安値!AG307,安値!AF307&lt;安値!AH307),27,""))</f>
        <v/>
      </c>
      <c r="AB307" s="500" t="str">
        <f>IF(終値!A307="","",IF(AND(安値!AG307&lt;安値!AF307,安値!AG307&lt;安値!AE307,安値!AG307&lt;安値!AH307,安値!AG307&lt;安値!AI307),28,""))</f>
        <v/>
      </c>
      <c r="AC307" s="500" t="str">
        <f>IF(終値!A307="","",IF(AND(高値!G307&gt;高値!F307,高値!G307&gt;高値!E307,高値!G307&gt;高値!H307,高値!G307&gt;高値!I307),2,""))</f>
        <v/>
      </c>
      <c r="AD307" s="500" t="str">
        <f>IF(終値!A307="","",IF(AND(高値!H307&gt;高値!G307,高値!H307&gt;高値!F307,高値!H307&gt;高値!I307,高値!H307&gt;高値!J307),3,""))</f>
        <v/>
      </c>
      <c r="AE307" s="500" t="str">
        <f>IF(終値!A307="","",IF(AND(高値!I307&gt;高値!H307,高値!I307&gt;高値!G307,高値!I307&gt;高値!J307,高値!I307&gt;高値!K307),4,""))</f>
        <v/>
      </c>
      <c r="AF307" s="500" t="str">
        <f>IF(終値!A307="","",IF(AND(高値!J307&gt;高値!I307,高値!J307&gt;高値!H307,高値!J307&gt;高値!K307,高値!J307&gt;高値!L307),5,""))</f>
        <v/>
      </c>
      <c r="AG307" s="500" t="str">
        <f>IF(終値!A307="","",IF(AND(高値!K307&gt;高値!J307,高値!K307&gt;高値!I307,高値!K307&gt;高値!L307,高値!K307&gt;高値!M307),6,""))</f>
        <v/>
      </c>
      <c r="AH307" s="500" t="str">
        <f>IF(終値!A307="","",IF(AND(高値!L307&gt;高値!K307,高値!L307&gt;高値!J307,高値!L307&gt;高値!M307,高値!L307&gt;高値!N307),7,""))</f>
        <v/>
      </c>
      <c r="AI307" s="500" t="str">
        <f>IF(終値!A307="","",IF(AND(高値!M307&gt;高値!L307,高値!M307&gt;高値!K307,高値!M307&gt;高値!N307,高値!M307&gt;高値!O307),8,""))</f>
        <v/>
      </c>
      <c r="AJ307" s="500" t="str">
        <f>IF(終値!A307="","",IF(AND(高値!N307&gt;高値!M307,高値!N307&gt;高値!L307,高値!N307&gt;高値!O307,高値!N307&gt;高値!P307),9,""))</f>
        <v/>
      </c>
      <c r="AK307" s="500" t="str">
        <f>IF(終値!A307="","",IF(AND(高値!O307&gt;高値!N307,高値!O307&gt;高値!M307,高値!O307&gt;高値!P307,高値!O307&gt;高値!Q307),10,""))</f>
        <v/>
      </c>
      <c r="AL307" s="500" t="str">
        <f>IF(終値!A307="","",IF(AND(高値!P307&gt;高値!O307,高値!P307&gt;高値!N307,高値!P307&gt;高値!Q307,高値!P307&gt;高値!R307),11,""))</f>
        <v/>
      </c>
      <c r="AM307" s="500" t="str">
        <f>IF(終値!A307="","",IF(AND(高値!Q307&gt;高値!P307,高値!Q307&gt;高値!O307,高値!Q307&gt;高値!R307,高値!Q307&gt;高値!S307),12,""))</f>
        <v/>
      </c>
      <c r="AN307" s="500" t="str">
        <f>IF(終値!A307="","",IF(AND(高値!R307&gt;高値!Q307,高値!R307&gt;高値!P307,高値!R307&gt;高値!S307,高値!R307&gt;高値!T307),13,""))</f>
        <v/>
      </c>
      <c r="AO307" s="500" t="str">
        <f>IF(終値!A307="","",IF(AND(高値!S307&gt;高値!R307,高値!S307&gt;高値!Q307,高値!S307&gt;高値!T307,高値!S307&gt;高値!U307),14,""))</f>
        <v/>
      </c>
      <c r="AP307" s="500" t="str">
        <f>IF(終値!A307="","",IF(AND(高値!T307&gt;高値!S307,高値!T307&gt;高値!R307,高値!T307&gt;高値!U307,高値!T307&gt;高値!V307),15,""))</f>
        <v/>
      </c>
      <c r="AQ307" s="500" t="str">
        <f>IF(終値!A307="","",IF(AND(高値!U307&gt;高値!T307,高値!U307&gt;高値!S307,高値!U307&gt;高値!V307,高値!U307&gt;高値!W307),16,""))</f>
        <v/>
      </c>
      <c r="AR307" s="500" t="str">
        <f>IF(終値!A307="","",IF(AND(高値!V307&gt;高値!U307,高値!V307&gt;高値!T307,高値!V307&gt;高値!W307,高値!V307&gt;高値!X307),17,""))</f>
        <v/>
      </c>
      <c r="AS307" s="500" t="str">
        <f>IF(終値!A307="","",IF(AND(高値!W307&gt;高値!V307,高値!W307&gt;高値!U307,高値!W307&gt;高値!X307,高値!W307&gt;高値!Y307),18,""))</f>
        <v/>
      </c>
      <c r="AT307" s="500" t="str">
        <f>IF(終値!A307="","",IF(AND(高値!X307&gt;高値!W307,高値!X307&gt;高値!V307,高値!X307&gt;高値!Y307,高値!X307&gt;高値!Z307),19,""))</f>
        <v/>
      </c>
      <c r="AU307" s="500" t="str">
        <f>IF(終値!A307="","",IF(AND(高値!Y307&gt;高値!X307,高値!Y307&gt;高値!W307,高値!Y307&gt;高値!Z307,高値!Y307&gt;高値!AA307),20,""))</f>
        <v/>
      </c>
      <c r="AV307" s="500" t="str">
        <f>IF(終値!A307="","",IF(AND(高値!Z307&gt;高値!Y307,高値!Z307&gt;高値!X307,高値!Z307&gt;高値!AA307,高値!Z307&gt;高値!AB307),21,""))</f>
        <v/>
      </c>
      <c r="AW307" s="500" t="str">
        <f>IF(終値!A307="","",IF(AND(高値!AA307&gt;高値!Z307,高値!AA307&gt;高値!Y307,高値!AA307&gt;高値!AB307,高値!AA307&gt;高値!AC307),22,""))</f>
        <v/>
      </c>
      <c r="AX307" s="500" t="str">
        <f>IF(終値!A307="","",IF(AND(高値!AB307&gt;高値!AA307,高値!AB307&gt;高値!Z307,高値!AB307&gt;高値!AC307,高値!AB307&gt;高値!AD307),23,""))</f>
        <v/>
      </c>
      <c r="AY307" s="500" t="str">
        <f>IF(終値!A307="","",IF(AND(高値!AC307&gt;高値!AB307,高値!AC307&gt;高値!AA307,高値!AC307&gt;高値!AD307,高値!AC307&gt;高値!AE307),24,""))</f>
        <v/>
      </c>
      <c r="AZ307" s="500" t="str">
        <f>IF(終値!A307="","",IF(AND(高値!AD307&gt;高値!AC307,高値!AD307&gt;高値!AB307,高値!AD307&gt;高値!AE307,高値!AD307&gt;高値!AF307),25,""))</f>
        <v/>
      </c>
      <c r="BA307" s="500" t="str">
        <f>IF(終値!A307="","",IF(AND(高値!AE307&gt;高値!AD307,高値!AE307&gt;高値!AC307,高値!AE307&gt;高値!AF307,高値!AE307&gt;高値!AG307),26,""))</f>
        <v/>
      </c>
      <c r="BB307" s="500" t="str">
        <f>IF(終値!A307="","",IF(AND(高値!AF307&gt;高値!AE307,高値!AF307&gt;高値!AD307,高値!AF307&gt;高値!AG307,高値!AF307&gt;高値!AH307),27,""))</f>
        <v/>
      </c>
      <c r="BC307" s="500" t="str">
        <f>IF(終値!A307="","",IF(AND(高値!AG307&gt;高値!AF307,高値!AG307&gt;高値!AE307,高値!AG307&gt;高値!AH307,高値!AG307&gt;高値!AI307),28,""))</f>
        <v/>
      </c>
      <c r="BD307" s="500">
        <f t="shared" si="24"/>
        <v>0</v>
      </c>
      <c r="BE307" s="500" t="str">
        <f t="shared" si="25"/>
        <v/>
      </c>
      <c r="BF307" s="500" t="str">
        <f t="shared" si="26"/>
        <v/>
      </c>
      <c r="BG307" s="500" t="str">
        <f>IF($BE307="","",INDEX(安値!$E307:$CZ307,1,$BE307+1))</f>
        <v/>
      </c>
      <c r="BH307" s="500" t="str">
        <f>IF($BF307="","",INDEX(安値!$E307:$CZ307,1,$BF307+1))</f>
        <v/>
      </c>
      <c r="BI307" s="500" t="str">
        <f>IF($BF307="","",MAX(INDEX(高値!$E307:$CZ307,1,$BE307+1):INDEX(高値!$E307:$CZ307,1,$BF307+1)))</f>
        <v/>
      </c>
      <c r="BJ307" s="500" t="str">
        <f>IF($BF307="","",AVERAGE(INDEX(終値!$E307:$CZ307,1,$BF307+1):INDEX(終値!$E307:$CZ307,1,$BF307+20))-2*STDEVP(INDEX(終値!$E307:$CZ307,1,$BF307+1):INDEX(終値!$E307:$CZ307,1,$BF307+20)))</f>
        <v/>
      </c>
      <c r="BK307" s="500" t="str">
        <f>IF($BE307="","",AVERAGE(INDEX(終値!$E307:$CZ307,1,$BE307+1):INDEX(終値!$E307:$CZ307,1,$BE307+20))-2*STDEVP(INDEX(終値!$E307:$CZ307,1,$BE307+1):INDEX(終値!$E307:$CZ307,1,$BE307+20)))</f>
        <v/>
      </c>
      <c r="BL307" s="500">
        <f t="shared" si="27"/>
        <v>0</v>
      </c>
      <c r="BM307" s="500" t="str">
        <f t="shared" si="28"/>
        <v/>
      </c>
      <c r="BN307" s="500" t="str">
        <f t="shared" si="29"/>
        <v/>
      </c>
      <c r="BO307" s="500" t="str">
        <f>IF($BM307="","",INDEX(高値!$E307:$CZ307,1,$BM307+1))</f>
        <v/>
      </c>
      <c r="BP307" s="500" t="str">
        <f>IF($BN307="","",INDEX(高値!$E307:$CZ307,1,$BN307+1))</f>
        <v/>
      </c>
      <c r="BQ307" s="500" t="str">
        <f>IF($BN307="","",MIN(INDEX(安値!$E307:$CZ307,1,$BM307+1):INDEX(安値!$E307:$CZ307,1,$BN307+1)))</f>
        <v/>
      </c>
      <c r="BR307" s="500" t="str">
        <f>IF($BN307="","",AVERAGE(INDEX(終値!$E307:$CZ307,1,$BN307+1):INDEX(終値!$E307:$CZ307,1,$BN307+20))+2*STDEVP(INDEX(終値!$E307:$CZ307,1,$BN307+1):INDEX(終値!$E307:$CZ307,1,$BN307+20)))</f>
        <v/>
      </c>
      <c r="BS307" s="500" t="str">
        <f>IF($BM307="","",AVERAGE(INDEX(終値!$E307:$CZ307,1,$BM307+1):INDEX(終値!$E307:$CZ307,1,$BM307+20))+2*STDEVP(INDEX(終値!$E307:$CZ307,1,$BM307+1):INDEX(終値!$E307:$CZ307,1,$BM307+20)))</f>
        <v/>
      </c>
      <c r="BT307" s="497" t="str">
        <f>IFERROR(IF(AND($BD307&gt;=2,ABS($BG307-$BH307)/$BH307&lt;=BB設定!$B$12,$BI307&gt;=MAX($BH307,$BG307)*(1+BB設定!$B$13),終値!E307&gt;$BG307),IF(OR(終値!E307&gt;=$BI307,AND($BH307&lt;$BJ307,$BG307&gt;=$BK307)),"二番底W▲","二番底W形成"),IF(AND($BL307&gt;=2,ABS($BO307-$BP307)/$BP307&lt;=BB設定!$B$12,$BQ307&lt;=MIN($BP307,$BO307)*(1-BB設定!$B$13),終値!E307&lt;$BO307),IF(OR(終値!E307&lt;=$BQ307,AND($BP307&gt;$BR307,$BO307&lt;=$BS307)),"二番天井M▼","二番天井M形成"),"－")),"－")</f>
        <v>－</v>
      </c>
    </row>
    <row r="308" spans="2:72">
      <c r="B308" s="500" t="str">
        <f>IF(終値!A308="","",IF(AND(安値!G308&lt;安値!F308,安値!G308&lt;安値!E308,安値!G308&lt;安値!H308,安値!G308&lt;安値!I308),2,""))</f>
        <v/>
      </c>
      <c r="C308" s="500" t="str">
        <f>IF(終値!A308="","",IF(AND(安値!H308&lt;安値!G308,安値!H308&lt;安値!F308,安値!H308&lt;安値!I308,安値!H308&lt;安値!J308),3,""))</f>
        <v/>
      </c>
      <c r="D308" s="500" t="str">
        <f>IF(終値!A308="","",IF(AND(安値!I308&lt;安値!H308,安値!I308&lt;安値!G308,安値!I308&lt;安値!J308,安値!I308&lt;安値!K308),4,""))</f>
        <v/>
      </c>
      <c r="E308" s="500" t="str">
        <f>IF(終値!A308="","",IF(AND(安値!J308&lt;安値!I308,安値!J308&lt;安値!H308,安値!J308&lt;安値!K308,安値!J308&lt;安値!L308),5,""))</f>
        <v/>
      </c>
      <c r="F308" s="500" t="str">
        <f>IF(終値!A308="","",IF(AND(安値!K308&lt;安値!J308,安値!K308&lt;安値!I308,安値!K308&lt;安値!L308,安値!K308&lt;安値!M308),6,""))</f>
        <v/>
      </c>
      <c r="G308" s="500" t="str">
        <f>IF(終値!A308="","",IF(AND(安値!L308&lt;安値!K308,安値!L308&lt;安値!J308,安値!L308&lt;安値!M308,安値!L308&lt;安値!N308),7,""))</f>
        <v/>
      </c>
      <c r="H308" s="500" t="str">
        <f>IF(終値!A308="","",IF(AND(安値!M308&lt;安値!L308,安値!M308&lt;安値!K308,安値!M308&lt;安値!N308,安値!M308&lt;安値!O308),8,""))</f>
        <v/>
      </c>
      <c r="I308" s="500" t="str">
        <f>IF(終値!A308="","",IF(AND(安値!N308&lt;安値!M308,安値!N308&lt;安値!L308,安値!N308&lt;安値!O308,安値!N308&lt;安値!P308),9,""))</f>
        <v/>
      </c>
      <c r="J308" s="500" t="str">
        <f>IF(終値!A308="","",IF(AND(安値!O308&lt;安値!N308,安値!O308&lt;安値!M308,安値!O308&lt;安値!P308,安値!O308&lt;安値!Q308),10,""))</f>
        <v/>
      </c>
      <c r="K308" s="500" t="str">
        <f>IF(終値!A308="","",IF(AND(安値!P308&lt;安値!O308,安値!P308&lt;安値!N308,安値!P308&lt;安値!Q308,安値!P308&lt;安値!R308),11,""))</f>
        <v/>
      </c>
      <c r="L308" s="500" t="str">
        <f>IF(終値!A308="","",IF(AND(安値!Q308&lt;安値!P308,安値!Q308&lt;安値!O308,安値!Q308&lt;安値!R308,安値!Q308&lt;安値!S308),12,""))</f>
        <v/>
      </c>
      <c r="M308" s="500" t="str">
        <f>IF(終値!A308="","",IF(AND(安値!R308&lt;安値!Q308,安値!R308&lt;安値!P308,安値!R308&lt;安値!S308,安値!R308&lt;安値!T308),13,""))</f>
        <v/>
      </c>
      <c r="N308" s="500" t="str">
        <f>IF(終値!A308="","",IF(AND(安値!S308&lt;安値!R308,安値!S308&lt;安値!Q308,安値!S308&lt;安値!T308,安値!S308&lt;安値!U308),14,""))</f>
        <v/>
      </c>
      <c r="O308" s="500" t="str">
        <f>IF(終値!A308="","",IF(AND(安値!T308&lt;安値!S308,安値!T308&lt;安値!R308,安値!T308&lt;安値!U308,安値!T308&lt;安値!V308),15,""))</f>
        <v/>
      </c>
      <c r="P308" s="500" t="str">
        <f>IF(終値!A308="","",IF(AND(安値!U308&lt;安値!T308,安値!U308&lt;安値!S308,安値!U308&lt;安値!V308,安値!U308&lt;安値!W308),16,""))</f>
        <v/>
      </c>
      <c r="Q308" s="500" t="str">
        <f>IF(終値!A308="","",IF(AND(安値!V308&lt;安値!U308,安値!V308&lt;安値!T308,安値!V308&lt;安値!W308,安値!V308&lt;安値!X308),17,""))</f>
        <v/>
      </c>
      <c r="R308" s="500" t="str">
        <f>IF(終値!A308="","",IF(AND(安値!W308&lt;安値!V308,安値!W308&lt;安値!U308,安値!W308&lt;安値!X308,安値!W308&lt;安値!Y308),18,""))</f>
        <v/>
      </c>
      <c r="S308" s="500" t="str">
        <f>IF(終値!A308="","",IF(AND(安値!X308&lt;安値!W308,安値!X308&lt;安値!V308,安値!X308&lt;安値!Y308,安値!X308&lt;安値!Z308),19,""))</f>
        <v/>
      </c>
      <c r="T308" s="500" t="str">
        <f>IF(終値!A308="","",IF(AND(安値!Y308&lt;安値!X308,安値!Y308&lt;安値!W308,安値!Y308&lt;安値!Z308,安値!Y308&lt;安値!AA308),20,""))</f>
        <v/>
      </c>
      <c r="U308" s="500" t="str">
        <f>IF(終値!A308="","",IF(AND(安値!Z308&lt;安値!Y308,安値!Z308&lt;安値!X308,安値!Z308&lt;安値!AA308,安値!Z308&lt;安値!AB308),21,""))</f>
        <v/>
      </c>
      <c r="V308" s="500" t="str">
        <f>IF(終値!A308="","",IF(AND(安値!AA308&lt;安値!Z308,安値!AA308&lt;安値!Y308,安値!AA308&lt;安値!AB308,安値!AA308&lt;安値!AC308),22,""))</f>
        <v/>
      </c>
      <c r="W308" s="500" t="str">
        <f>IF(終値!A308="","",IF(AND(安値!AB308&lt;安値!AA308,安値!AB308&lt;安値!Z308,安値!AB308&lt;安値!AC308,安値!AB308&lt;安値!AD308),23,""))</f>
        <v/>
      </c>
      <c r="X308" s="500" t="str">
        <f>IF(終値!A308="","",IF(AND(安値!AC308&lt;安値!AB308,安値!AC308&lt;安値!AA308,安値!AC308&lt;安値!AD308,安値!AC308&lt;安値!AE308),24,""))</f>
        <v/>
      </c>
      <c r="Y308" s="500" t="str">
        <f>IF(終値!A308="","",IF(AND(安値!AD308&lt;安値!AC308,安値!AD308&lt;安値!AB308,安値!AD308&lt;安値!AE308,安値!AD308&lt;安値!AF308),25,""))</f>
        <v/>
      </c>
      <c r="Z308" s="500" t="str">
        <f>IF(終値!A308="","",IF(AND(安値!AE308&lt;安値!AD308,安値!AE308&lt;安値!AC308,安値!AE308&lt;安値!AF308,安値!AE308&lt;安値!AG308),26,""))</f>
        <v/>
      </c>
      <c r="AA308" s="500" t="str">
        <f>IF(終値!A308="","",IF(AND(安値!AF308&lt;安値!AE308,安値!AF308&lt;安値!AD308,安値!AF308&lt;安値!AG308,安値!AF308&lt;安値!AH308),27,""))</f>
        <v/>
      </c>
      <c r="AB308" s="500" t="str">
        <f>IF(終値!A308="","",IF(AND(安値!AG308&lt;安値!AF308,安値!AG308&lt;安値!AE308,安値!AG308&lt;安値!AH308,安値!AG308&lt;安値!AI308),28,""))</f>
        <v/>
      </c>
      <c r="AC308" s="500" t="str">
        <f>IF(終値!A308="","",IF(AND(高値!G308&gt;高値!F308,高値!G308&gt;高値!E308,高値!G308&gt;高値!H308,高値!G308&gt;高値!I308),2,""))</f>
        <v/>
      </c>
      <c r="AD308" s="500" t="str">
        <f>IF(終値!A308="","",IF(AND(高値!H308&gt;高値!G308,高値!H308&gt;高値!F308,高値!H308&gt;高値!I308,高値!H308&gt;高値!J308),3,""))</f>
        <v/>
      </c>
      <c r="AE308" s="500" t="str">
        <f>IF(終値!A308="","",IF(AND(高値!I308&gt;高値!H308,高値!I308&gt;高値!G308,高値!I308&gt;高値!J308,高値!I308&gt;高値!K308),4,""))</f>
        <v/>
      </c>
      <c r="AF308" s="500" t="str">
        <f>IF(終値!A308="","",IF(AND(高値!J308&gt;高値!I308,高値!J308&gt;高値!H308,高値!J308&gt;高値!K308,高値!J308&gt;高値!L308),5,""))</f>
        <v/>
      </c>
      <c r="AG308" s="500" t="str">
        <f>IF(終値!A308="","",IF(AND(高値!K308&gt;高値!J308,高値!K308&gt;高値!I308,高値!K308&gt;高値!L308,高値!K308&gt;高値!M308),6,""))</f>
        <v/>
      </c>
      <c r="AH308" s="500" t="str">
        <f>IF(終値!A308="","",IF(AND(高値!L308&gt;高値!K308,高値!L308&gt;高値!J308,高値!L308&gt;高値!M308,高値!L308&gt;高値!N308),7,""))</f>
        <v/>
      </c>
      <c r="AI308" s="500" t="str">
        <f>IF(終値!A308="","",IF(AND(高値!M308&gt;高値!L308,高値!M308&gt;高値!K308,高値!M308&gt;高値!N308,高値!M308&gt;高値!O308),8,""))</f>
        <v/>
      </c>
      <c r="AJ308" s="500" t="str">
        <f>IF(終値!A308="","",IF(AND(高値!N308&gt;高値!M308,高値!N308&gt;高値!L308,高値!N308&gt;高値!O308,高値!N308&gt;高値!P308),9,""))</f>
        <v/>
      </c>
      <c r="AK308" s="500" t="str">
        <f>IF(終値!A308="","",IF(AND(高値!O308&gt;高値!N308,高値!O308&gt;高値!M308,高値!O308&gt;高値!P308,高値!O308&gt;高値!Q308),10,""))</f>
        <v/>
      </c>
      <c r="AL308" s="500" t="str">
        <f>IF(終値!A308="","",IF(AND(高値!P308&gt;高値!O308,高値!P308&gt;高値!N308,高値!P308&gt;高値!Q308,高値!P308&gt;高値!R308),11,""))</f>
        <v/>
      </c>
      <c r="AM308" s="500" t="str">
        <f>IF(終値!A308="","",IF(AND(高値!Q308&gt;高値!P308,高値!Q308&gt;高値!O308,高値!Q308&gt;高値!R308,高値!Q308&gt;高値!S308),12,""))</f>
        <v/>
      </c>
      <c r="AN308" s="500" t="str">
        <f>IF(終値!A308="","",IF(AND(高値!R308&gt;高値!Q308,高値!R308&gt;高値!P308,高値!R308&gt;高値!S308,高値!R308&gt;高値!T308),13,""))</f>
        <v/>
      </c>
      <c r="AO308" s="500" t="str">
        <f>IF(終値!A308="","",IF(AND(高値!S308&gt;高値!R308,高値!S308&gt;高値!Q308,高値!S308&gt;高値!T308,高値!S308&gt;高値!U308),14,""))</f>
        <v/>
      </c>
      <c r="AP308" s="500" t="str">
        <f>IF(終値!A308="","",IF(AND(高値!T308&gt;高値!S308,高値!T308&gt;高値!R308,高値!T308&gt;高値!U308,高値!T308&gt;高値!V308),15,""))</f>
        <v/>
      </c>
      <c r="AQ308" s="500" t="str">
        <f>IF(終値!A308="","",IF(AND(高値!U308&gt;高値!T308,高値!U308&gt;高値!S308,高値!U308&gt;高値!V308,高値!U308&gt;高値!W308),16,""))</f>
        <v/>
      </c>
      <c r="AR308" s="500" t="str">
        <f>IF(終値!A308="","",IF(AND(高値!V308&gt;高値!U308,高値!V308&gt;高値!T308,高値!V308&gt;高値!W308,高値!V308&gt;高値!X308),17,""))</f>
        <v/>
      </c>
      <c r="AS308" s="500" t="str">
        <f>IF(終値!A308="","",IF(AND(高値!W308&gt;高値!V308,高値!W308&gt;高値!U308,高値!W308&gt;高値!X308,高値!W308&gt;高値!Y308),18,""))</f>
        <v/>
      </c>
      <c r="AT308" s="500" t="str">
        <f>IF(終値!A308="","",IF(AND(高値!X308&gt;高値!W308,高値!X308&gt;高値!V308,高値!X308&gt;高値!Y308,高値!X308&gt;高値!Z308),19,""))</f>
        <v/>
      </c>
      <c r="AU308" s="500" t="str">
        <f>IF(終値!A308="","",IF(AND(高値!Y308&gt;高値!X308,高値!Y308&gt;高値!W308,高値!Y308&gt;高値!Z308,高値!Y308&gt;高値!AA308),20,""))</f>
        <v/>
      </c>
      <c r="AV308" s="500" t="str">
        <f>IF(終値!A308="","",IF(AND(高値!Z308&gt;高値!Y308,高値!Z308&gt;高値!X308,高値!Z308&gt;高値!AA308,高値!Z308&gt;高値!AB308),21,""))</f>
        <v/>
      </c>
      <c r="AW308" s="500" t="str">
        <f>IF(終値!A308="","",IF(AND(高値!AA308&gt;高値!Z308,高値!AA308&gt;高値!Y308,高値!AA308&gt;高値!AB308,高値!AA308&gt;高値!AC308),22,""))</f>
        <v/>
      </c>
      <c r="AX308" s="500" t="str">
        <f>IF(終値!A308="","",IF(AND(高値!AB308&gt;高値!AA308,高値!AB308&gt;高値!Z308,高値!AB308&gt;高値!AC308,高値!AB308&gt;高値!AD308),23,""))</f>
        <v/>
      </c>
      <c r="AY308" s="500" t="str">
        <f>IF(終値!A308="","",IF(AND(高値!AC308&gt;高値!AB308,高値!AC308&gt;高値!AA308,高値!AC308&gt;高値!AD308,高値!AC308&gt;高値!AE308),24,""))</f>
        <v/>
      </c>
      <c r="AZ308" s="500" t="str">
        <f>IF(終値!A308="","",IF(AND(高値!AD308&gt;高値!AC308,高値!AD308&gt;高値!AB308,高値!AD308&gt;高値!AE308,高値!AD308&gt;高値!AF308),25,""))</f>
        <v/>
      </c>
      <c r="BA308" s="500" t="str">
        <f>IF(終値!A308="","",IF(AND(高値!AE308&gt;高値!AD308,高値!AE308&gt;高値!AC308,高値!AE308&gt;高値!AF308,高値!AE308&gt;高値!AG308),26,""))</f>
        <v/>
      </c>
      <c r="BB308" s="500" t="str">
        <f>IF(終値!A308="","",IF(AND(高値!AF308&gt;高値!AE308,高値!AF308&gt;高値!AD308,高値!AF308&gt;高値!AG308,高値!AF308&gt;高値!AH308),27,""))</f>
        <v/>
      </c>
      <c r="BC308" s="500" t="str">
        <f>IF(終値!A308="","",IF(AND(高値!AG308&gt;高値!AF308,高値!AG308&gt;高値!AE308,高値!AG308&gt;高値!AH308,高値!AG308&gt;高値!AI308),28,""))</f>
        <v/>
      </c>
      <c r="BD308" s="500">
        <f t="shared" si="24"/>
        <v>0</v>
      </c>
      <c r="BE308" s="500" t="str">
        <f t="shared" si="25"/>
        <v/>
      </c>
      <c r="BF308" s="500" t="str">
        <f t="shared" si="26"/>
        <v/>
      </c>
      <c r="BG308" s="500" t="str">
        <f>IF($BE308="","",INDEX(安値!$E308:$CZ308,1,$BE308+1))</f>
        <v/>
      </c>
      <c r="BH308" s="500" t="str">
        <f>IF($BF308="","",INDEX(安値!$E308:$CZ308,1,$BF308+1))</f>
        <v/>
      </c>
      <c r="BI308" s="500" t="str">
        <f>IF($BF308="","",MAX(INDEX(高値!$E308:$CZ308,1,$BE308+1):INDEX(高値!$E308:$CZ308,1,$BF308+1)))</f>
        <v/>
      </c>
      <c r="BJ308" s="500" t="str">
        <f>IF($BF308="","",AVERAGE(INDEX(終値!$E308:$CZ308,1,$BF308+1):INDEX(終値!$E308:$CZ308,1,$BF308+20))-2*STDEVP(INDEX(終値!$E308:$CZ308,1,$BF308+1):INDEX(終値!$E308:$CZ308,1,$BF308+20)))</f>
        <v/>
      </c>
      <c r="BK308" s="500" t="str">
        <f>IF($BE308="","",AVERAGE(INDEX(終値!$E308:$CZ308,1,$BE308+1):INDEX(終値!$E308:$CZ308,1,$BE308+20))-2*STDEVP(INDEX(終値!$E308:$CZ308,1,$BE308+1):INDEX(終値!$E308:$CZ308,1,$BE308+20)))</f>
        <v/>
      </c>
      <c r="BL308" s="500">
        <f t="shared" si="27"/>
        <v>0</v>
      </c>
      <c r="BM308" s="500" t="str">
        <f t="shared" si="28"/>
        <v/>
      </c>
      <c r="BN308" s="500" t="str">
        <f t="shared" si="29"/>
        <v/>
      </c>
      <c r="BO308" s="500" t="str">
        <f>IF($BM308="","",INDEX(高値!$E308:$CZ308,1,$BM308+1))</f>
        <v/>
      </c>
      <c r="BP308" s="500" t="str">
        <f>IF($BN308="","",INDEX(高値!$E308:$CZ308,1,$BN308+1))</f>
        <v/>
      </c>
      <c r="BQ308" s="500" t="str">
        <f>IF($BN308="","",MIN(INDEX(安値!$E308:$CZ308,1,$BM308+1):INDEX(安値!$E308:$CZ308,1,$BN308+1)))</f>
        <v/>
      </c>
      <c r="BR308" s="500" t="str">
        <f>IF($BN308="","",AVERAGE(INDEX(終値!$E308:$CZ308,1,$BN308+1):INDEX(終値!$E308:$CZ308,1,$BN308+20))+2*STDEVP(INDEX(終値!$E308:$CZ308,1,$BN308+1):INDEX(終値!$E308:$CZ308,1,$BN308+20)))</f>
        <v/>
      </c>
      <c r="BS308" s="500" t="str">
        <f>IF($BM308="","",AVERAGE(INDEX(終値!$E308:$CZ308,1,$BM308+1):INDEX(終値!$E308:$CZ308,1,$BM308+20))+2*STDEVP(INDEX(終値!$E308:$CZ308,1,$BM308+1):INDEX(終値!$E308:$CZ308,1,$BM308+20)))</f>
        <v/>
      </c>
      <c r="BT308" s="497" t="str">
        <f>IFERROR(IF(AND($BD308&gt;=2,ABS($BG308-$BH308)/$BH308&lt;=BB設定!$B$12,$BI308&gt;=MAX($BH308,$BG308)*(1+BB設定!$B$13),終値!E308&gt;$BG308),IF(OR(終値!E308&gt;=$BI308,AND($BH308&lt;$BJ308,$BG308&gt;=$BK308)),"二番底W▲","二番底W形成"),IF(AND($BL308&gt;=2,ABS($BO308-$BP308)/$BP308&lt;=BB設定!$B$12,$BQ308&lt;=MIN($BP308,$BO308)*(1-BB設定!$B$13),終値!E308&lt;$BO308),IF(OR(終値!E308&lt;=$BQ308,AND($BP308&gt;$BR308,$BO308&lt;=$BS308)),"二番天井M▼","二番天井M形成"),"－")),"－")</f>
        <v>－</v>
      </c>
    </row>
    <row r="309" spans="2:72">
      <c r="B309" s="500" t="str">
        <f>IF(終値!A309="","",IF(AND(安値!G309&lt;安値!F309,安値!G309&lt;安値!E309,安値!G309&lt;安値!H309,安値!G309&lt;安値!I309),2,""))</f>
        <v/>
      </c>
      <c r="C309" s="500" t="str">
        <f>IF(終値!A309="","",IF(AND(安値!H309&lt;安値!G309,安値!H309&lt;安値!F309,安値!H309&lt;安値!I309,安値!H309&lt;安値!J309),3,""))</f>
        <v/>
      </c>
      <c r="D309" s="500" t="str">
        <f>IF(終値!A309="","",IF(AND(安値!I309&lt;安値!H309,安値!I309&lt;安値!G309,安値!I309&lt;安値!J309,安値!I309&lt;安値!K309),4,""))</f>
        <v/>
      </c>
      <c r="E309" s="500" t="str">
        <f>IF(終値!A309="","",IF(AND(安値!J309&lt;安値!I309,安値!J309&lt;安値!H309,安値!J309&lt;安値!K309,安値!J309&lt;安値!L309),5,""))</f>
        <v/>
      </c>
      <c r="F309" s="500" t="str">
        <f>IF(終値!A309="","",IF(AND(安値!K309&lt;安値!J309,安値!K309&lt;安値!I309,安値!K309&lt;安値!L309,安値!K309&lt;安値!M309),6,""))</f>
        <v/>
      </c>
      <c r="G309" s="500" t="str">
        <f>IF(終値!A309="","",IF(AND(安値!L309&lt;安値!K309,安値!L309&lt;安値!J309,安値!L309&lt;安値!M309,安値!L309&lt;安値!N309),7,""))</f>
        <v/>
      </c>
      <c r="H309" s="500" t="str">
        <f>IF(終値!A309="","",IF(AND(安値!M309&lt;安値!L309,安値!M309&lt;安値!K309,安値!M309&lt;安値!N309,安値!M309&lt;安値!O309),8,""))</f>
        <v/>
      </c>
      <c r="I309" s="500" t="str">
        <f>IF(終値!A309="","",IF(AND(安値!N309&lt;安値!M309,安値!N309&lt;安値!L309,安値!N309&lt;安値!O309,安値!N309&lt;安値!P309),9,""))</f>
        <v/>
      </c>
      <c r="J309" s="500" t="str">
        <f>IF(終値!A309="","",IF(AND(安値!O309&lt;安値!N309,安値!O309&lt;安値!M309,安値!O309&lt;安値!P309,安値!O309&lt;安値!Q309),10,""))</f>
        <v/>
      </c>
      <c r="K309" s="500" t="str">
        <f>IF(終値!A309="","",IF(AND(安値!P309&lt;安値!O309,安値!P309&lt;安値!N309,安値!P309&lt;安値!Q309,安値!P309&lt;安値!R309),11,""))</f>
        <v/>
      </c>
      <c r="L309" s="500" t="str">
        <f>IF(終値!A309="","",IF(AND(安値!Q309&lt;安値!P309,安値!Q309&lt;安値!O309,安値!Q309&lt;安値!R309,安値!Q309&lt;安値!S309),12,""))</f>
        <v/>
      </c>
      <c r="M309" s="500" t="str">
        <f>IF(終値!A309="","",IF(AND(安値!R309&lt;安値!Q309,安値!R309&lt;安値!P309,安値!R309&lt;安値!S309,安値!R309&lt;安値!T309),13,""))</f>
        <v/>
      </c>
      <c r="N309" s="500" t="str">
        <f>IF(終値!A309="","",IF(AND(安値!S309&lt;安値!R309,安値!S309&lt;安値!Q309,安値!S309&lt;安値!T309,安値!S309&lt;安値!U309),14,""))</f>
        <v/>
      </c>
      <c r="O309" s="500" t="str">
        <f>IF(終値!A309="","",IF(AND(安値!T309&lt;安値!S309,安値!T309&lt;安値!R309,安値!T309&lt;安値!U309,安値!T309&lt;安値!V309),15,""))</f>
        <v/>
      </c>
      <c r="P309" s="500" t="str">
        <f>IF(終値!A309="","",IF(AND(安値!U309&lt;安値!T309,安値!U309&lt;安値!S309,安値!U309&lt;安値!V309,安値!U309&lt;安値!W309),16,""))</f>
        <v/>
      </c>
      <c r="Q309" s="500" t="str">
        <f>IF(終値!A309="","",IF(AND(安値!V309&lt;安値!U309,安値!V309&lt;安値!T309,安値!V309&lt;安値!W309,安値!V309&lt;安値!X309),17,""))</f>
        <v/>
      </c>
      <c r="R309" s="500" t="str">
        <f>IF(終値!A309="","",IF(AND(安値!W309&lt;安値!V309,安値!W309&lt;安値!U309,安値!W309&lt;安値!X309,安値!W309&lt;安値!Y309),18,""))</f>
        <v/>
      </c>
      <c r="S309" s="500" t="str">
        <f>IF(終値!A309="","",IF(AND(安値!X309&lt;安値!W309,安値!X309&lt;安値!V309,安値!X309&lt;安値!Y309,安値!X309&lt;安値!Z309),19,""))</f>
        <v/>
      </c>
      <c r="T309" s="500" t="str">
        <f>IF(終値!A309="","",IF(AND(安値!Y309&lt;安値!X309,安値!Y309&lt;安値!W309,安値!Y309&lt;安値!Z309,安値!Y309&lt;安値!AA309),20,""))</f>
        <v/>
      </c>
      <c r="U309" s="500" t="str">
        <f>IF(終値!A309="","",IF(AND(安値!Z309&lt;安値!Y309,安値!Z309&lt;安値!X309,安値!Z309&lt;安値!AA309,安値!Z309&lt;安値!AB309),21,""))</f>
        <v/>
      </c>
      <c r="V309" s="500" t="str">
        <f>IF(終値!A309="","",IF(AND(安値!AA309&lt;安値!Z309,安値!AA309&lt;安値!Y309,安値!AA309&lt;安値!AB309,安値!AA309&lt;安値!AC309),22,""))</f>
        <v/>
      </c>
      <c r="W309" s="500" t="str">
        <f>IF(終値!A309="","",IF(AND(安値!AB309&lt;安値!AA309,安値!AB309&lt;安値!Z309,安値!AB309&lt;安値!AC309,安値!AB309&lt;安値!AD309),23,""))</f>
        <v/>
      </c>
      <c r="X309" s="500" t="str">
        <f>IF(終値!A309="","",IF(AND(安値!AC309&lt;安値!AB309,安値!AC309&lt;安値!AA309,安値!AC309&lt;安値!AD309,安値!AC309&lt;安値!AE309),24,""))</f>
        <v/>
      </c>
      <c r="Y309" s="500" t="str">
        <f>IF(終値!A309="","",IF(AND(安値!AD309&lt;安値!AC309,安値!AD309&lt;安値!AB309,安値!AD309&lt;安値!AE309,安値!AD309&lt;安値!AF309),25,""))</f>
        <v/>
      </c>
      <c r="Z309" s="500" t="str">
        <f>IF(終値!A309="","",IF(AND(安値!AE309&lt;安値!AD309,安値!AE309&lt;安値!AC309,安値!AE309&lt;安値!AF309,安値!AE309&lt;安値!AG309),26,""))</f>
        <v/>
      </c>
      <c r="AA309" s="500" t="str">
        <f>IF(終値!A309="","",IF(AND(安値!AF309&lt;安値!AE309,安値!AF309&lt;安値!AD309,安値!AF309&lt;安値!AG309,安値!AF309&lt;安値!AH309),27,""))</f>
        <v/>
      </c>
      <c r="AB309" s="500" t="str">
        <f>IF(終値!A309="","",IF(AND(安値!AG309&lt;安値!AF309,安値!AG309&lt;安値!AE309,安値!AG309&lt;安値!AH309,安値!AG309&lt;安値!AI309),28,""))</f>
        <v/>
      </c>
      <c r="AC309" s="500" t="str">
        <f>IF(終値!A309="","",IF(AND(高値!G309&gt;高値!F309,高値!G309&gt;高値!E309,高値!G309&gt;高値!H309,高値!G309&gt;高値!I309),2,""))</f>
        <v/>
      </c>
      <c r="AD309" s="500" t="str">
        <f>IF(終値!A309="","",IF(AND(高値!H309&gt;高値!G309,高値!H309&gt;高値!F309,高値!H309&gt;高値!I309,高値!H309&gt;高値!J309),3,""))</f>
        <v/>
      </c>
      <c r="AE309" s="500" t="str">
        <f>IF(終値!A309="","",IF(AND(高値!I309&gt;高値!H309,高値!I309&gt;高値!G309,高値!I309&gt;高値!J309,高値!I309&gt;高値!K309),4,""))</f>
        <v/>
      </c>
      <c r="AF309" s="500" t="str">
        <f>IF(終値!A309="","",IF(AND(高値!J309&gt;高値!I309,高値!J309&gt;高値!H309,高値!J309&gt;高値!K309,高値!J309&gt;高値!L309),5,""))</f>
        <v/>
      </c>
      <c r="AG309" s="500" t="str">
        <f>IF(終値!A309="","",IF(AND(高値!K309&gt;高値!J309,高値!K309&gt;高値!I309,高値!K309&gt;高値!L309,高値!K309&gt;高値!M309),6,""))</f>
        <v/>
      </c>
      <c r="AH309" s="500" t="str">
        <f>IF(終値!A309="","",IF(AND(高値!L309&gt;高値!K309,高値!L309&gt;高値!J309,高値!L309&gt;高値!M309,高値!L309&gt;高値!N309),7,""))</f>
        <v/>
      </c>
      <c r="AI309" s="500" t="str">
        <f>IF(終値!A309="","",IF(AND(高値!M309&gt;高値!L309,高値!M309&gt;高値!K309,高値!M309&gt;高値!N309,高値!M309&gt;高値!O309),8,""))</f>
        <v/>
      </c>
      <c r="AJ309" s="500" t="str">
        <f>IF(終値!A309="","",IF(AND(高値!N309&gt;高値!M309,高値!N309&gt;高値!L309,高値!N309&gt;高値!O309,高値!N309&gt;高値!P309),9,""))</f>
        <v/>
      </c>
      <c r="AK309" s="500" t="str">
        <f>IF(終値!A309="","",IF(AND(高値!O309&gt;高値!N309,高値!O309&gt;高値!M309,高値!O309&gt;高値!P309,高値!O309&gt;高値!Q309),10,""))</f>
        <v/>
      </c>
      <c r="AL309" s="500" t="str">
        <f>IF(終値!A309="","",IF(AND(高値!P309&gt;高値!O309,高値!P309&gt;高値!N309,高値!P309&gt;高値!Q309,高値!P309&gt;高値!R309),11,""))</f>
        <v/>
      </c>
      <c r="AM309" s="500" t="str">
        <f>IF(終値!A309="","",IF(AND(高値!Q309&gt;高値!P309,高値!Q309&gt;高値!O309,高値!Q309&gt;高値!R309,高値!Q309&gt;高値!S309),12,""))</f>
        <v/>
      </c>
      <c r="AN309" s="500" t="str">
        <f>IF(終値!A309="","",IF(AND(高値!R309&gt;高値!Q309,高値!R309&gt;高値!P309,高値!R309&gt;高値!S309,高値!R309&gt;高値!T309),13,""))</f>
        <v/>
      </c>
      <c r="AO309" s="500" t="str">
        <f>IF(終値!A309="","",IF(AND(高値!S309&gt;高値!R309,高値!S309&gt;高値!Q309,高値!S309&gt;高値!T309,高値!S309&gt;高値!U309),14,""))</f>
        <v/>
      </c>
      <c r="AP309" s="500" t="str">
        <f>IF(終値!A309="","",IF(AND(高値!T309&gt;高値!S309,高値!T309&gt;高値!R309,高値!T309&gt;高値!U309,高値!T309&gt;高値!V309),15,""))</f>
        <v/>
      </c>
      <c r="AQ309" s="500" t="str">
        <f>IF(終値!A309="","",IF(AND(高値!U309&gt;高値!T309,高値!U309&gt;高値!S309,高値!U309&gt;高値!V309,高値!U309&gt;高値!W309),16,""))</f>
        <v/>
      </c>
      <c r="AR309" s="500" t="str">
        <f>IF(終値!A309="","",IF(AND(高値!V309&gt;高値!U309,高値!V309&gt;高値!T309,高値!V309&gt;高値!W309,高値!V309&gt;高値!X309),17,""))</f>
        <v/>
      </c>
      <c r="AS309" s="500" t="str">
        <f>IF(終値!A309="","",IF(AND(高値!W309&gt;高値!V309,高値!W309&gt;高値!U309,高値!W309&gt;高値!X309,高値!W309&gt;高値!Y309),18,""))</f>
        <v/>
      </c>
      <c r="AT309" s="500" t="str">
        <f>IF(終値!A309="","",IF(AND(高値!X309&gt;高値!W309,高値!X309&gt;高値!V309,高値!X309&gt;高値!Y309,高値!X309&gt;高値!Z309),19,""))</f>
        <v/>
      </c>
      <c r="AU309" s="500" t="str">
        <f>IF(終値!A309="","",IF(AND(高値!Y309&gt;高値!X309,高値!Y309&gt;高値!W309,高値!Y309&gt;高値!Z309,高値!Y309&gt;高値!AA309),20,""))</f>
        <v/>
      </c>
      <c r="AV309" s="500" t="str">
        <f>IF(終値!A309="","",IF(AND(高値!Z309&gt;高値!Y309,高値!Z309&gt;高値!X309,高値!Z309&gt;高値!AA309,高値!Z309&gt;高値!AB309),21,""))</f>
        <v/>
      </c>
      <c r="AW309" s="500" t="str">
        <f>IF(終値!A309="","",IF(AND(高値!AA309&gt;高値!Z309,高値!AA309&gt;高値!Y309,高値!AA309&gt;高値!AB309,高値!AA309&gt;高値!AC309),22,""))</f>
        <v/>
      </c>
      <c r="AX309" s="500" t="str">
        <f>IF(終値!A309="","",IF(AND(高値!AB309&gt;高値!AA309,高値!AB309&gt;高値!Z309,高値!AB309&gt;高値!AC309,高値!AB309&gt;高値!AD309),23,""))</f>
        <v/>
      </c>
      <c r="AY309" s="500" t="str">
        <f>IF(終値!A309="","",IF(AND(高値!AC309&gt;高値!AB309,高値!AC309&gt;高値!AA309,高値!AC309&gt;高値!AD309,高値!AC309&gt;高値!AE309),24,""))</f>
        <v/>
      </c>
      <c r="AZ309" s="500" t="str">
        <f>IF(終値!A309="","",IF(AND(高値!AD309&gt;高値!AC309,高値!AD309&gt;高値!AB309,高値!AD309&gt;高値!AE309,高値!AD309&gt;高値!AF309),25,""))</f>
        <v/>
      </c>
      <c r="BA309" s="500" t="str">
        <f>IF(終値!A309="","",IF(AND(高値!AE309&gt;高値!AD309,高値!AE309&gt;高値!AC309,高値!AE309&gt;高値!AF309,高値!AE309&gt;高値!AG309),26,""))</f>
        <v/>
      </c>
      <c r="BB309" s="500" t="str">
        <f>IF(終値!A309="","",IF(AND(高値!AF309&gt;高値!AE309,高値!AF309&gt;高値!AD309,高値!AF309&gt;高値!AG309,高値!AF309&gt;高値!AH309),27,""))</f>
        <v/>
      </c>
      <c r="BC309" s="500" t="str">
        <f>IF(終値!A309="","",IF(AND(高値!AG309&gt;高値!AF309,高値!AG309&gt;高値!AE309,高値!AG309&gt;高値!AH309,高値!AG309&gt;高値!AI309),28,""))</f>
        <v/>
      </c>
      <c r="BD309" s="500">
        <f t="shared" si="24"/>
        <v>0</v>
      </c>
      <c r="BE309" s="500" t="str">
        <f t="shared" si="25"/>
        <v/>
      </c>
      <c r="BF309" s="500" t="str">
        <f t="shared" si="26"/>
        <v/>
      </c>
      <c r="BG309" s="500" t="str">
        <f>IF($BE309="","",INDEX(安値!$E309:$CZ309,1,$BE309+1))</f>
        <v/>
      </c>
      <c r="BH309" s="500" t="str">
        <f>IF($BF309="","",INDEX(安値!$E309:$CZ309,1,$BF309+1))</f>
        <v/>
      </c>
      <c r="BI309" s="500" t="str">
        <f>IF($BF309="","",MAX(INDEX(高値!$E309:$CZ309,1,$BE309+1):INDEX(高値!$E309:$CZ309,1,$BF309+1)))</f>
        <v/>
      </c>
      <c r="BJ309" s="500" t="str">
        <f>IF($BF309="","",AVERAGE(INDEX(終値!$E309:$CZ309,1,$BF309+1):INDEX(終値!$E309:$CZ309,1,$BF309+20))-2*STDEVP(INDEX(終値!$E309:$CZ309,1,$BF309+1):INDEX(終値!$E309:$CZ309,1,$BF309+20)))</f>
        <v/>
      </c>
      <c r="BK309" s="500" t="str">
        <f>IF($BE309="","",AVERAGE(INDEX(終値!$E309:$CZ309,1,$BE309+1):INDEX(終値!$E309:$CZ309,1,$BE309+20))-2*STDEVP(INDEX(終値!$E309:$CZ309,1,$BE309+1):INDEX(終値!$E309:$CZ309,1,$BE309+20)))</f>
        <v/>
      </c>
      <c r="BL309" s="500">
        <f t="shared" si="27"/>
        <v>0</v>
      </c>
      <c r="BM309" s="500" t="str">
        <f t="shared" si="28"/>
        <v/>
      </c>
      <c r="BN309" s="500" t="str">
        <f t="shared" si="29"/>
        <v/>
      </c>
      <c r="BO309" s="500" t="str">
        <f>IF($BM309="","",INDEX(高値!$E309:$CZ309,1,$BM309+1))</f>
        <v/>
      </c>
      <c r="BP309" s="500" t="str">
        <f>IF($BN309="","",INDEX(高値!$E309:$CZ309,1,$BN309+1))</f>
        <v/>
      </c>
      <c r="BQ309" s="500" t="str">
        <f>IF($BN309="","",MIN(INDEX(安値!$E309:$CZ309,1,$BM309+1):INDEX(安値!$E309:$CZ309,1,$BN309+1)))</f>
        <v/>
      </c>
      <c r="BR309" s="500" t="str">
        <f>IF($BN309="","",AVERAGE(INDEX(終値!$E309:$CZ309,1,$BN309+1):INDEX(終値!$E309:$CZ309,1,$BN309+20))+2*STDEVP(INDEX(終値!$E309:$CZ309,1,$BN309+1):INDEX(終値!$E309:$CZ309,1,$BN309+20)))</f>
        <v/>
      </c>
      <c r="BS309" s="500" t="str">
        <f>IF($BM309="","",AVERAGE(INDEX(終値!$E309:$CZ309,1,$BM309+1):INDEX(終値!$E309:$CZ309,1,$BM309+20))+2*STDEVP(INDEX(終値!$E309:$CZ309,1,$BM309+1):INDEX(終値!$E309:$CZ309,1,$BM309+20)))</f>
        <v/>
      </c>
      <c r="BT309" s="497" t="str">
        <f>IFERROR(IF(AND($BD309&gt;=2,ABS($BG309-$BH309)/$BH309&lt;=BB設定!$B$12,$BI309&gt;=MAX($BH309,$BG309)*(1+BB設定!$B$13),終値!E309&gt;$BG309),IF(OR(終値!E309&gt;=$BI309,AND($BH309&lt;$BJ309,$BG309&gt;=$BK309)),"二番底W▲","二番底W形成"),IF(AND($BL309&gt;=2,ABS($BO309-$BP309)/$BP309&lt;=BB設定!$B$12,$BQ309&lt;=MIN($BP309,$BO309)*(1-BB設定!$B$13),終値!E309&lt;$BO309),IF(OR(終値!E309&lt;=$BQ309,AND($BP309&gt;$BR309,$BO309&lt;=$BS309)),"二番天井M▼","二番天井M形成"),"－")),"－")</f>
        <v>－</v>
      </c>
    </row>
    <row r="310" spans="2:72">
      <c r="B310" s="500" t="str">
        <f>IF(終値!A310="","",IF(AND(安値!G310&lt;安値!F310,安値!G310&lt;安値!E310,安値!G310&lt;安値!H310,安値!G310&lt;安値!I310),2,""))</f>
        <v/>
      </c>
      <c r="C310" s="500" t="str">
        <f>IF(終値!A310="","",IF(AND(安値!H310&lt;安値!G310,安値!H310&lt;安値!F310,安値!H310&lt;安値!I310,安値!H310&lt;安値!J310),3,""))</f>
        <v/>
      </c>
      <c r="D310" s="500" t="str">
        <f>IF(終値!A310="","",IF(AND(安値!I310&lt;安値!H310,安値!I310&lt;安値!G310,安値!I310&lt;安値!J310,安値!I310&lt;安値!K310),4,""))</f>
        <v/>
      </c>
      <c r="E310" s="500" t="str">
        <f>IF(終値!A310="","",IF(AND(安値!J310&lt;安値!I310,安値!J310&lt;安値!H310,安値!J310&lt;安値!K310,安値!J310&lt;安値!L310),5,""))</f>
        <v/>
      </c>
      <c r="F310" s="500" t="str">
        <f>IF(終値!A310="","",IF(AND(安値!K310&lt;安値!J310,安値!K310&lt;安値!I310,安値!K310&lt;安値!L310,安値!K310&lt;安値!M310),6,""))</f>
        <v/>
      </c>
      <c r="G310" s="500" t="str">
        <f>IF(終値!A310="","",IF(AND(安値!L310&lt;安値!K310,安値!L310&lt;安値!J310,安値!L310&lt;安値!M310,安値!L310&lt;安値!N310),7,""))</f>
        <v/>
      </c>
      <c r="H310" s="500" t="str">
        <f>IF(終値!A310="","",IF(AND(安値!M310&lt;安値!L310,安値!M310&lt;安値!K310,安値!M310&lt;安値!N310,安値!M310&lt;安値!O310),8,""))</f>
        <v/>
      </c>
      <c r="I310" s="500" t="str">
        <f>IF(終値!A310="","",IF(AND(安値!N310&lt;安値!M310,安値!N310&lt;安値!L310,安値!N310&lt;安値!O310,安値!N310&lt;安値!P310),9,""))</f>
        <v/>
      </c>
      <c r="J310" s="500" t="str">
        <f>IF(終値!A310="","",IF(AND(安値!O310&lt;安値!N310,安値!O310&lt;安値!M310,安値!O310&lt;安値!P310,安値!O310&lt;安値!Q310),10,""))</f>
        <v/>
      </c>
      <c r="K310" s="500" t="str">
        <f>IF(終値!A310="","",IF(AND(安値!P310&lt;安値!O310,安値!P310&lt;安値!N310,安値!P310&lt;安値!Q310,安値!P310&lt;安値!R310),11,""))</f>
        <v/>
      </c>
      <c r="L310" s="500" t="str">
        <f>IF(終値!A310="","",IF(AND(安値!Q310&lt;安値!P310,安値!Q310&lt;安値!O310,安値!Q310&lt;安値!R310,安値!Q310&lt;安値!S310),12,""))</f>
        <v/>
      </c>
      <c r="M310" s="500" t="str">
        <f>IF(終値!A310="","",IF(AND(安値!R310&lt;安値!Q310,安値!R310&lt;安値!P310,安値!R310&lt;安値!S310,安値!R310&lt;安値!T310),13,""))</f>
        <v/>
      </c>
      <c r="N310" s="500" t="str">
        <f>IF(終値!A310="","",IF(AND(安値!S310&lt;安値!R310,安値!S310&lt;安値!Q310,安値!S310&lt;安値!T310,安値!S310&lt;安値!U310),14,""))</f>
        <v/>
      </c>
      <c r="O310" s="500" t="str">
        <f>IF(終値!A310="","",IF(AND(安値!T310&lt;安値!S310,安値!T310&lt;安値!R310,安値!T310&lt;安値!U310,安値!T310&lt;安値!V310),15,""))</f>
        <v/>
      </c>
      <c r="P310" s="500" t="str">
        <f>IF(終値!A310="","",IF(AND(安値!U310&lt;安値!T310,安値!U310&lt;安値!S310,安値!U310&lt;安値!V310,安値!U310&lt;安値!W310),16,""))</f>
        <v/>
      </c>
      <c r="Q310" s="500" t="str">
        <f>IF(終値!A310="","",IF(AND(安値!V310&lt;安値!U310,安値!V310&lt;安値!T310,安値!V310&lt;安値!W310,安値!V310&lt;安値!X310),17,""))</f>
        <v/>
      </c>
      <c r="R310" s="500" t="str">
        <f>IF(終値!A310="","",IF(AND(安値!W310&lt;安値!V310,安値!W310&lt;安値!U310,安値!W310&lt;安値!X310,安値!W310&lt;安値!Y310),18,""))</f>
        <v/>
      </c>
      <c r="S310" s="500" t="str">
        <f>IF(終値!A310="","",IF(AND(安値!X310&lt;安値!W310,安値!X310&lt;安値!V310,安値!X310&lt;安値!Y310,安値!X310&lt;安値!Z310),19,""))</f>
        <v/>
      </c>
      <c r="T310" s="500" t="str">
        <f>IF(終値!A310="","",IF(AND(安値!Y310&lt;安値!X310,安値!Y310&lt;安値!W310,安値!Y310&lt;安値!Z310,安値!Y310&lt;安値!AA310),20,""))</f>
        <v/>
      </c>
      <c r="U310" s="500" t="str">
        <f>IF(終値!A310="","",IF(AND(安値!Z310&lt;安値!Y310,安値!Z310&lt;安値!X310,安値!Z310&lt;安値!AA310,安値!Z310&lt;安値!AB310),21,""))</f>
        <v/>
      </c>
      <c r="V310" s="500" t="str">
        <f>IF(終値!A310="","",IF(AND(安値!AA310&lt;安値!Z310,安値!AA310&lt;安値!Y310,安値!AA310&lt;安値!AB310,安値!AA310&lt;安値!AC310),22,""))</f>
        <v/>
      </c>
      <c r="W310" s="500" t="str">
        <f>IF(終値!A310="","",IF(AND(安値!AB310&lt;安値!AA310,安値!AB310&lt;安値!Z310,安値!AB310&lt;安値!AC310,安値!AB310&lt;安値!AD310),23,""))</f>
        <v/>
      </c>
      <c r="X310" s="500" t="str">
        <f>IF(終値!A310="","",IF(AND(安値!AC310&lt;安値!AB310,安値!AC310&lt;安値!AA310,安値!AC310&lt;安値!AD310,安値!AC310&lt;安値!AE310),24,""))</f>
        <v/>
      </c>
      <c r="Y310" s="500" t="str">
        <f>IF(終値!A310="","",IF(AND(安値!AD310&lt;安値!AC310,安値!AD310&lt;安値!AB310,安値!AD310&lt;安値!AE310,安値!AD310&lt;安値!AF310),25,""))</f>
        <v/>
      </c>
      <c r="Z310" s="500" t="str">
        <f>IF(終値!A310="","",IF(AND(安値!AE310&lt;安値!AD310,安値!AE310&lt;安値!AC310,安値!AE310&lt;安値!AF310,安値!AE310&lt;安値!AG310),26,""))</f>
        <v/>
      </c>
      <c r="AA310" s="500" t="str">
        <f>IF(終値!A310="","",IF(AND(安値!AF310&lt;安値!AE310,安値!AF310&lt;安値!AD310,安値!AF310&lt;安値!AG310,安値!AF310&lt;安値!AH310),27,""))</f>
        <v/>
      </c>
      <c r="AB310" s="500" t="str">
        <f>IF(終値!A310="","",IF(AND(安値!AG310&lt;安値!AF310,安値!AG310&lt;安値!AE310,安値!AG310&lt;安値!AH310,安値!AG310&lt;安値!AI310),28,""))</f>
        <v/>
      </c>
      <c r="AC310" s="500" t="str">
        <f>IF(終値!A310="","",IF(AND(高値!G310&gt;高値!F310,高値!G310&gt;高値!E310,高値!G310&gt;高値!H310,高値!G310&gt;高値!I310),2,""))</f>
        <v/>
      </c>
      <c r="AD310" s="500" t="str">
        <f>IF(終値!A310="","",IF(AND(高値!H310&gt;高値!G310,高値!H310&gt;高値!F310,高値!H310&gt;高値!I310,高値!H310&gt;高値!J310),3,""))</f>
        <v/>
      </c>
      <c r="AE310" s="500" t="str">
        <f>IF(終値!A310="","",IF(AND(高値!I310&gt;高値!H310,高値!I310&gt;高値!G310,高値!I310&gt;高値!J310,高値!I310&gt;高値!K310),4,""))</f>
        <v/>
      </c>
      <c r="AF310" s="500" t="str">
        <f>IF(終値!A310="","",IF(AND(高値!J310&gt;高値!I310,高値!J310&gt;高値!H310,高値!J310&gt;高値!K310,高値!J310&gt;高値!L310),5,""))</f>
        <v/>
      </c>
      <c r="AG310" s="500" t="str">
        <f>IF(終値!A310="","",IF(AND(高値!K310&gt;高値!J310,高値!K310&gt;高値!I310,高値!K310&gt;高値!L310,高値!K310&gt;高値!M310),6,""))</f>
        <v/>
      </c>
      <c r="AH310" s="500" t="str">
        <f>IF(終値!A310="","",IF(AND(高値!L310&gt;高値!K310,高値!L310&gt;高値!J310,高値!L310&gt;高値!M310,高値!L310&gt;高値!N310),7,""))</f>
        <v/>
      </c>
      <c r="AI310" s="500" t="str">
        <f>IF(終値!A310="","",IF(AND(高値!M310&gt;高値!L310,高値!M310&gt;高値!K310,高値!M310&gt;高値!N310,高値!M310&gt;高値!O310),8,""))</f>
        <v/>
      </c>
      <c r="AJ310" s="500" t="str">
        <f>IF(終値!A310="","",IF(AND(高値!N310&gt;高値!M310,高値!N310&gt;高値!L310,高値!N310&gt;高値!O310,高値!N310&gt;高値!P310),9,""))</f>
        <v/>
      </c>
      <c r="AK310" s="500" t="str">
        <f>IF(終値!A310="","",IF(AND(高値!O310&gt;高値!N310,高値!O310&gt;高値!M310,高値!O310&gt;高値!P310,高値!O310&gt;高値!Q310),10,""))</f>
        <v/>
      </c>
      <c r="AL310" s="500" t="str">
        <f>IF(終値!A310="","",IF(AND(高値!P310&gt;高値!O310,高値!P310&gt;高値!N310,高値!P310&gt;高値!Q310,高値!P310&gt;高値!R310),11,""))</f>
        <v/>
      </c>
      <c r="AM310" s="500" t="str">
        <f>IF(終値!A310="","",IF(AND(高値!Q310&gt;高値!P310,高値!Q310&gt;高値!O310,高値!Q310&gt;高値!R310,高値!Q310&gt;高値!S310),12,""))</f>
        <v/>
      </c>
      <c r="AN310" s="500" t="str">
        <f>IF(終値!A310="","",IF(AND(高値!R310&gt;高値!Q310,高値!R310&gt;高値!P310,高値!R310&gt;高値!S310,高値!R310&gt;高値!T310),13,""))</f>
        <v/>
      </c>
      <c r="AO310" s="500" t="str">
        <f>IF(終値!A310="","",IF(AND(高値!S310&gt;高値!R310,高値!S310&gt;高値!Q310,高値!S310&gt;高値!T310,高値!S310&gt;高値!U310),14,""))</f>
        <v/>
      </c>
      <c r="AP310" s="500" t="str">
        <f>IF(終値!A310="","",IF(AND(高値!T310&gt;高値!S310,高値!T310&gt;高値!R310,高値!T310&gt;高値!U310,高値!T310&gt;高値!V310),15,""))</f>
        <v/>
      </c>
      <c r="AQ310" s="500" t="str">
        <f>IF(終値!A310="","",IF(AND(高値!U310&gt;高値!T310,高値!U310&gt;高値!S310,高値!U310&gt;高値!V310,高値!U310&gt;高値!W310),16,""))</f>
        <v/>
      </c>
      <c r="AR310" s="500" t="str">
        <f>IF(終値!A310="","",IF(AND(高値!V310&gt;高値!U310,高値!V310&gt;高値!T310,高値!V310&gt;高値!W310,高値!V310&gt;高値!X310),17,""))</f>
        <v/>
      </c>
      <c r="AS310" s="500" t="str">
        <f>IF(終値!A310="","",IF(AND(高値!W310&gt;高値!V310,高値!W310&gt;高値!U310,高値!W310&gt;高値!X310,高値!W310&gt;高値!Y310),18,""))</f>
        <v/>
      </c>
      <c r="AT310" s="500" t="str">
        <f>IF(終値!A310="","",IF(AND(高値!X310&gt;高値!W310,高値!X310&gt;高値!V310,高値!X310&gt;高値!Y310,高値!X310&gt;高値!Z310),19,""))</f>
        <v/>
      </c>
      <c r="AU310" s="500" t="str">
        <f>IF(終値!A310="","",IF(AND(高値!Y310&gt;高値!X310,高値!Y310&gt;高値!W310,高値!Y310&gt;高値!Z310,高値!Y310&gt;高値!AA310),20,""))</f>
        <v/>
      </c>
      <c r="AV310" s="500" t="str">
        <f>IF(終値!A310="","",IF(AND(高値!Z310&gt;高値!Y310,高値!Z310&gt;高値!X310,高値!Z310&gt;高値!AA310,高値!Z310&gt;高値!AB310),21,""))</f>
        <v/>
      </c>
      <c r="AW310" s="500" t="str">
        <f>IF(終値!A310="","",IF(AND(高値!AA310&gt;高値!Z310,高値!AA310&gt;高値!Y310,高値!AA310&gt;高値!AB310,高値!AA310&gt;高値!AC310),22,""))</f>
        <v/>
      </c>
      <c r="AX310" s="500" t="str">
        <f>IF(終値!A310="","",IF(AND(高値!AB310&gt;高値!AA310,高値!AB310&gt;高値!Z310,高値!AB310&gt;高値!AC310,高値!AB310&gt;高値!AD310),23,""))</f>
        <v/>
      </c>
      <c r="AY310" s="500" t="str">
        <f>IF(終値!A310="","",IF(AND(高値!AC310&gt;高値!AB310,高値!AC310&gt;高値!AA310,高値!AC310&gt;高値!AD310,高値!AC310&gt;高値!AE310),24,""))</f>
        <v/>
      </c>
      <c r="AZ310" s="500" t="str">
        <f>IF(終値!A310="","",IF(AND(高値!AD310&gt;高値!AC310,高値!AD310&gt;高値!AB310,高値!AD310&gt;高値!AE310,高値!AD310&gt;高値!AF310),25,""))</f>
        <v/>
      </c>
      <c r="BA310" s="500" t="str">
        <f>IF(終値!A310="","",IF(AND(高値!AE310&gt;高値!AD310,高値!AE310&gt;高値!AC310,高値!AE310&gt;高値!AF310,高値!AE310&gt;高値!AG310),26,""))</f>
        <v/>
      </c>
      <c r="BB310" s="500" t="str">
        <f>IF(終値!A310="","",IF(AND(高値!AF310&gt;高値!AE310,高値!AF310&gt;高値!AD310,高値!AF310&gt;高値!AG310,高値!AF310&gt;高値!AH310),27,""))</f>
        <v/>
      </c>
      <c r="BC310" s="500" t="str">
        <f>IF(終値!A310="","",IF(AND(高値!AG310&gt;高値!AF310,高値!AG310&gt;高値!AE310,高値!AG310&gt;高値!AH310,高値!AG310&gt;高値!AI310),28,""))</f>
        <v/>
      </c>
      <c r="BD310" s="500">
        <f t="shared" si="24"/>
        <v>0</v>
      </c>
      <c r="BE310" s="500" t="str">
        <f t="shared" si="25"/>
        <v/>
      </c>
      <c r="BF310" s="500" t="str">
        <f t="shared" si="26"/>
        <v/>
      </c>
      <c r="BG310" s="500" t="str">
        <f>IF($BE310="","",INDEX(安値!$E310:$CZ310,1,$BE310+1))</f>
        <v/>
      </c>
      <c r="BH310" s="500" t="str">
        <f>IF($BF310="","",INDEX(安値!$E310:$CZ310,1,$BF310+1))</f>
        <v/>
      </c>
      <c r="BI310" s="500" t="str">
        <f>IF($BF310="","",MAX(INDEX(高値!$E310:$CZ310,1,$BE310+1):INDEX(高値!$E310:$CZ310,1,$BF310+1)))</f>
        <v/>
      </c>
      <c r="BJ310" s="500" t="str">
        <f>IF($BF310="","",AVERAGE(INDEX(終値!$E310:$CZ310,1,$BF310+1):INDEX(終値!$E310:$CZ310,1,$BF310+20))-2*STDEVP(INDEX(終値!$E310:$CZ310,1,$BF310+1):INDEX(終値!$E310:$CZ310,1,$BF310+20)))</f>
        <v/>
      </c>
      <c r="BK310" s="500" t="str">
        <f>IF($BE310="","",AVERAGE(INDEX(終値!$E310:$CZ310,1,$BE310+1):INDEX(終値!$E310:$CZ310,1,$BE310+20))-2*STDEVP(INDEX(終値!$E310:$CZ310,1,$BE310+1):INDEX(終値!$E310:$CZ310,1,$BE310+20)))</f>
        <v/>
      </c>
      <c r="BL310" s="500">
        <f t="shared" si="27"/>
        <v>0</v>
      </c>
      <c r="BM310" s="500" t="str">
        <f t="shared" si="28"/>
        <v/>
      </c>
      <c r="BN310" s="500" t="str">
        <f t="shared" si="29"/>
        <v/>
      </c>
      <c r="BO310" s="500" t="str">
        <f>IF($BM310="","",INDEX(高値!$E310:$CZ310,1,$BM310+1))</f>
        <v/>
      </c>
      <c r="BP310" s="500" t="str">
        <f>IF($BN310="","",INDEX(高値!$E310:$CZ310,1,$BN310+1))</f>
        <v/>
      </c>
      <c r="BQ310" s="500" t="str">
        <f>IF($BN310="","",MIN(INDEX(安値!$E310:$CZ310,1,$BM310+1):INDEX(安値!$E310:$CZ310,1,$BN310+1)))</f>
        <v/>
      </c>
      <c r="BR310" s="500" t="str">
        <f>IF($BN310="","",AVERAGE(INDEX(終値!$E310:$CZ310,1,$BN310+1):INDEX(終値!$E310:$CZ310,1,$BN310+20))+2*STDEVP(INDEX(終値!$E310:$CZ310,1,$BN310+1):INDEX(終値!$E310:$CZ310,1,$BN310+20)))</f>
        <v/>
      </c>
      <c r="BS310" s="500" t="str">
        <f>IF($BM310="","",AVERAGE(INDEX(終値!$E310:$CZ310,1,$BM310+1):INDEX(終値!$E310:$CZ310,1,$BM310+20))+2*STDEVP(INDEX(終値!$E310:$CZ310,1,$BM310+1):INDEX(終値!$E310:$CZ310,1,$BM310+20)))</f>
        <v/>
      </c>
      <c r="BT310" s="497" t="str">
        <f>IFERROR(IF(AND($BD310&gt;=2,ABS($BG310-$BH310)/$BH310&lt;=BB設定!$B$12,$BI310&gt;=MAX($BH310,$BG310)*(1+BB設定!$B$13),終値!E310&gt;$BG310),IF(OR(終値!E310&gt;=$BI310,AND($BH310&lt;$BJ310,$BG310&gt;=$BK310)),"二番底W▲","二番底W形成"),IF(AND($BL310&gt;=2,ABS($BO310-$BP310)/$BP310&lt;=BB設定!$B$12,$BQ310&lt;=MIN($BP310,$BO310)*(1-BB設定!$B$13),終値!E310&lt;$BO310),IF(OR(終値!E310&lt;=$BQ310,AND($BP310&gt;$BR310,$BO310&lt;=$BS310)),"二番天井M▼","二番天井M形成"),"－")),"－")</f>
        <v>－</v>
      </c>
    </row>
    <row r="311" spans="2:72">
      <c r="B311" s="500" t="str">
        <f>IF(終値!A311="","",IF(AND(安値!G311&lt;安値!F311,安値!G311&lt;安値!E311,安値!G311&lt;安値!H311,安値!G311&lt;安値!I311),2,""))</f>
        <v/>
      </c>
      <c r="C311" s="500" t="str">
        <f>IF(終値!A311="","",IF(AND(安値!H311&lt;安値!G311,安値!H311&lt;安値!F311,安値!H311&lt;安値!I311,安値!H311&lt;安値!J311),3,""))</f>
        <v/>
      </c>
      <c r="D311" s="500" t="str">
        <f>IF(終値!A311="","",IF(AND(安値!I311&lt;安値!H311,安値!I311&lt;安値!G311,安値!I311&lt;安値!J311,安値!I311&lt;安値!K311),4,""))</f>
        <v/>
      </c>
      <c r="E311" s="500" t="str">
        <f>IF(終値!A311="","",IF(AND(安値!J311&lt;安値!I311,安値!J311&lt;安値!H311,安値!J311&lt;安値!K311,安値!J311&lt;安値!L311),5,""))</f>
        <v/>
      </c>
      <c r="F311" s="500" t="str">
        <f>IF(終値!A311="","",IF(AND(安値!K311&lt;安値!J311,安値!K311&lt;安値!I311,安値!K311&lt;安値!L311,安値!K311&lt;安値!M311),6,""))</f>
        <v/>
      </c>
      <c r="G311" s="500" t="str">
        <f>IF(終値!A311="","",IF(AND(安値!L311&lt;安値!K311,安値!L311&lt;安値!J311,安値!L311&lt;安値!M311,安値!L311&lt;安値!N311),7,""))</f>
        <v/>
      </c>
      <c r="H311" s="500" t="str">
        <f>IF(終値!A311="","",IF(AND(安値!M311&lt;安値!L311,安値!M311&lt;安値!K311,安値!M311&lt;安値!N311,安値!M311&lt;安値!O311),8,""))</f>
        <v/>
      </c>
      <c r="I311" s="500" t="str">
        <f>IF(終値!A311="","",IF(AND(安値!N311&lt;安値!M311,安値!N311&lt;安値!L311,安値!N311&lt;安値!O311,安値!N311&lt;安値!P311),9,""))</f>
        <v/>
      </c>
      <c r="J311" s="500" t="str">
        <f>IF(終値!A311="","",IF(AND(安値!O311&lt;安値!N311,安値!O311&lt;安値!M311,安値!O311&lt;安値!P311,安値!O311&lt;安値!Q311),10,""))</f>
        <v/>
      </c>
      <c r="K311" s="500" t="str">
        <f>IF(終値!A311="","",IF(AND(安値!P311&lt;安値!O311,安値!P311&lt;安値!N311,安値!P311&lt;安値!Q311,安値!P311&lt;安値!R311),11,""))</f>
        <v/>
      </c>
      <c r="L311" s="500" t="str">
        <f>IF(終値!A311="","",IF(AND(安値!Q311&lt;安値!P311,安値!Q311&lt;安値!O311,安値!Q311&lt;安値!R311,安値!Q311&lt;安値!S311),12,""))</f>
        <v/>
      </c>
      <c r="M311" s="500" t="str">
        <f>IF(終値!A311="","",IF(AND(安値!R311&lt;安値!Q311,安値!R311&lt;安値!P311,安値!R311&lt;安値!S311,安値!R311&lt;安値!T311),13,""))</f>
        <v/>
      </c>
      <c r="N311" s="500" t="str">
        <f>IF(終値!A311="","",IF(AND(安値!S311&lt;安値!R311,安値!S311&lt;安値!Q311,安値!S311&lt;安値!T311,安値!S311&lt;安値!U311),14,""))</f>
        <v/>
      </c>
      <c r="O311" s="500" t="str">
        <f>IF(終値!A311="","",IF(AND(安値!T311&lt;安値!S311,安値!T311&lt;安値!R311,安値!T311&lt;安値!U311,安値!T311&lt;安値!V311),15,""))</f>
        <v/>
      </c>
      <c r="P311" s="500" t="str">
        <f>IF(終値!A311="","",IF(AND(安値!U311&lt;安値!T311,安値!U311&lt;安値!S311,安値!U311&lt;安値!V311,安値!U311&lt;安値!W311),16,""))</f>
        <v/>
      </c>
      <c r="Q311" s="500" t="str">
        <f>IF(終値!A311="","",IF(AND(安値!V311&lt;安値!U311,安値!V311&lt;安値!T311,安値!V311&lt;安値!W311,安値!V311&lt;安値!X311),17,""))</f>
        <v/>
      </c>
      <c r="R311" s="500" t="str">
        <f>IF(終値!A311="","",IF(AND(安値!W311&lt;安値!V311,安値!W311&lt;安値!U311,安値!W311&lt;安値!X311,安値!W311&lt;安値!Y311),18,""))</f>
        <v/>
      </c>
      <c r="S311" s="500" t="str">
        <f>IF(終値!A311="","",IF(AND(安値!X311&lt;安値!W311,安値!X311&lt;安値!V311,安値!X311&lt;安値!Y311,安値!X311&lt;安値!Z311),19,""))</f>
        <v/>
      </c>
      <c r="T311" s="500" t="str">
        <f>IF(終値!A311="","",IF(AND(安値!Y311&lt;安値!X311,安値!Y311&lt;安値!W311,安値!Y311&lt;安値!Z311,安値!Y311&lt;安値!AA311),20,""))</f>
        <v/>
      </c>
      <c r="U311" s="500" t="str">
        <f>IF(終値!A311="","",IF(AND(安値!Z311&lt;安値!Y311,安値!Z311&lt;安値!X311,安値!Z311&lt;安値!AA311,安値!Z311&lt;安値!AB311),21,""))</f>
        <v/>
      </c>
      <c r="V311" s="500" t="str">
        <f>IF(終値!A311="","",IF(AND(安値!AA311&lt;安値!Z311,安値!AA311&lt;安値!Y311,安値!AA311&lt;安値!AB311,安値!AA311&lt;安値!AC311),22,""))</f>
        <v/>
      </c>
      <c r="W311" s="500" t="str">
        <f>IF(終値!A311="","",IF(AND(安値!AB311&lt;安値!AA311,安値!AB311&lt;安値!Z311,安値!AB311&lt;安値!AC311,安値!AB311&lt;安値!AD311),23,""))</f>
        <v/>
      </c>
      <c r="X311" s="500" t="str">
        <f>IF(終値!A311="","",IF(AND(安値!AC311&lt;安値!AB311,安値!AC311&lt;安値!AA311,安値!AC311&lt;安値!AD311,安値!AC311&lt;安値!AE311),24,""))</f>
        <v/>
      </c>
      <c r="Y311" s="500" t="str">
        <f>IF(終値!A311="","",IF(AND(安値!AD311&lt;安値!AC311,安値!AD311&lt;安値!AB311,安値!AD311&lt;安値!AE311,安値!AD311&lt;安値!AF311),25,""))</f>
        <v/>
      </c>
      <c r="Z311" s="500" t="str">
        <f>IF(終値!A311="","",IF(AND(安値!AE311&lt;安値!AD311,安値!AE311&lt;安値!AC311,安値!AE311&lt;安値!AF311,安値!AE311&lt;安値!AG311),26,""))</f>
        <v/>
      </c>
      <c r="AA311" s="500" t="str">
        <f>IF(終値!A311="","",IF(AND(安値!AF311&lt;安値!AE311,安値!AF311&lt;安値!AD311,安値!AF311&lt;安値!AG311,安値!AF311&lt;安値!AH311),27,""))</f>
        <v/>
      </c>
      <c r="AB311" s="500" t="str">
        <f>IF(終値!A311="","",IF(AND(安値!AG311&lt;安値!AF311,安値!AG311&lt;安値!AE311,安値!AG311&lt;安値!AH311,安値!AG311&lt;安値!AI311),28,""))</f>
        <v/>
      </c>
      <c r="AC311" s="500" t="str">
        <f>IF(終値!A311="","",IF(AND(高値!G311&gt;高値!F311,高値!G311&gt;高値!E311,高値!G311&gt;高値!H311,高値!G311&gt;高値!I311),2,""))</f>
        <v/>
      </c>
      <c r="AD311" s="500" t="str">
        <f>IF(終値!A311="","",IF(AND(高値!H311&gt;高値!G311,高値!H311&gt;高値!F311,高値!H311&gt;高値!I311,高値!H311&gt;高値!J311),3,""))</f>
        <v/>
      </c>
      <c r="AE311" s="500" t="str">
        <f>IF(終値!A311="","",IF(AND(高値!I311&gt;高値!H311,高値!I311&gt;高値!G311,高値!I311&gt;高値!J311,高値!I311&gt;高値!K311),4,""))</f>
        <v/>
      </c>
      <c r="AF311" s="500" t="str">
        <f>IF(終値!A311="","",IF(AND(高値!J311&gt;高値!I311,高値!J311&gt;高値!H311,高値!J311&gt;高値!K311,高値!J311&gt;高値!L311),5,""))</f>
        <v/>
      </c>
      <c r="AG311" s="500" t="str">
        <f>IF(終値!A311="","",IF(AND(高値!K311&gt;高値!J311,高値!K311&gt;高値!I311,高値!K311&gt;高値!L311,高値!K311&gt;高値!M311),6,""))</f>
        <v/>
      </c>
      <c r="AH311" s="500" t="str">
        <f>IF(終値!A311="","",IF(AND(高値!L311&gt;高値!K311,高値!L311&gt;高値!J311,高値!L311&gt;高値!M311,高値!L311&gt;高値!N311),7,""))</f>
        <v/>
      </c>
      <c r="AI311" s="500" t="str">
        <f>IF(終値!A311="","",IF(AND(高値!M311&gt;高値!L311,高値!M311&gt;高値!K311,高値!M311&gt;高値!N311,高値!M311&gt;高値!O311),8,""))</f>
        <v/>
      </c>
      <c r="AJ311" s="500" t="str">
        <f>IF(終値!A311="","",IF(AND(高値!N311&gt;高値!M311,高値!N311&gt;高値!L311,高値!N311&gt;高値!O311,高値!N311&gt;高値!P311),9,""))</f>
        <v/>
      </c>
      <c r="AK311" s="500" t="str">
        <f>IF(終値!A311="","",IF(AND(高値!O311&gt;高値!N311,高値!O311&gt;高値!M311,高値!O311&gt;高値!P311,高値!O311&gt;高値!Q311),10,""))</f>
        <v/>
      </c>
      <c r="AL311" s="500" t="str">
        <f>IF(終値!A311="","",IF(AND(高値!P311&gt;高値!O311,高値!P311&gt;高値!N311,高値!P311&gt;高値!Q311,高値!P311&gt;高値!R311),11,""))</f>
        <v/>
      </c>
      <c r="AM311" s="500" t="str">
        <f>IF(終値!A311="","",IF(AND(高値!Q311&gt;高値!P311,高値!Q311&gt;高値!O311,高値!Q311&gt;高値!R311,高値!Q311&gt;高値!S311),12,""))</f>
        <v/>
      </c>
      <c r="AN311" s="500" t="str">
        <f>IF(終値!A311="","",IF(AND(高値!R311&gt;高値!Q311,高値!R311&gt;高値!P311,高値!R311&gt;高値!S311,高値!R311&gt;高値!T311),13,""))</f>
        <v/>
      </c>
      <c r="AO311" s="500" t="str">
        <f>IF(終値!A311="","",IF(AND(高値!S311&gt;高値!R311,高値!S311&gt;高値!Q311,高値!S311&gt;高値!T311,高値!S311&gt;高値!U311),14,""))</f>
        <v/>
      </c>
      <c r="AP311" s="500" t="str">
        <f>IF(終値!A311="","",IF(AND(高値!T311&gt;高値!S311,高値!T311&gt;高値!R311,高値!T311&gt;高値!U311,高値!T311&gt;高値!V311),15,""))</f>
        <v/>
      </c>
      <c r="AQ311" s="500" t="str">
        <f>IF(終値!A311="","",IF(AND(高値!U311&gt;高値!T311,高値!U311&gt;高値!S311,高値!U311&gt;高値!V311,高値!U311&gt;高値!W311),16,""))</f>
        <v/>
      </c>
      <c r="AR311" s="500" t="str">
        <f>IF(終値!A311="","",IF(AND(高値!V311&gt;高値!U311,高値!V311&gt;高値!T311,高値!V311&gt;高値!W311,高値!V311&gt;高値!X311),17,""))</f>
        <v/>
      </c>
      <c r="AS311" s="500" t="str">
        <f>IF(終値!A311="","",IF(AND(高値!W311&gt;高値!V311,高値!W311&gt;高値!U311,高値!W311&gt;高値!X311,高値!W311&gt;高値!Y311),18,""))</f>
        <v/>
      </c>
      <c r="AT311" s="500" t="str">
        <f>IF(終値!A311="","",IF(AND(高値!X311&gt;高値!W311,高値!X311&gt;高値!V311,高値!X311&gt;高値!Y311,高値!X311&gt;高値!Z311),19,""))</f>
        <v/>
      </c>
      <c r="AU311" s="500" t="str">
        <f>IF(終値!A311="","",IF(AND(高値!Y311&gt;高値!X311,高値!Y311&gt;高値!W311,高値!Y311&gt;高値!Z311,高値!Y311&gt;高値!AA311),20,""))</f>
        <v/>
      </c>
      <c r="AV311" s="500" t="str">
        <f>IF(終値!A311="","",IF(AND(高値!Z311&gt;高値!Y311,高値!Z311&gt;高値!X311,高値!Z311&gt;高値!AA311,高値!Z311&gt;高値!AB311),21,""))</f>
        <v/>
      </c>
      <c r="AW311" s="500" t="str">
        <f>IF(終値!A311="","",IF(AND(高値!AA311&gt;高値!Z311,高値!AA311&gt;高値!Y311,高値!AA311&gt;高値!AB311,高値!AA311&gt;高値!AC311),22,""))</f>
        <v/>
      </c>
      <c r="AX311" s="500" t="str">
        <f>IF(終値!A311="","",IF(AND(高値!AB311&gt;高値!AA311,高値!AB311&gt;高値!Z311,高値!AB311&gt;高値!AC311,高値!AB311&gt;高値!AD311),23,""))</f>
        <v/>
      </c>
      <c r="AY311" s="500" t="str">
        <f>IF(終値!A311="","",IF(AND(高値!AC311&gt;高値!AB311,高値!AC311&gt;高値!AA311,高値!AC311&gt;高値!AD311,高値!AC311&gt;高値!AE311),24,""))</f>
        <v/>
      </c>
      <c r="AZ311" s="500" t="str">
        <f>IF(終値!A311="","",IF(AND(高値!AD311&gt;高値!AC311,高値!AD311&gt;高値!AB311,高値!AD311&gt;高値!AE311,高値!AD311&gt;高値!AF311),25,""))</f>
        <v/>
      </c>
      <c r="BA311" s="500" t="str">
        <f>IF(終値!A311="","",IF(AND(高値!AE311&gt;高値!AD311,高値!AE311&gt;高値!AC311,高値!AE311&gt;高値!AF311,高値!AE311&gt;高値!AG311),26,""))</f>
        <v/>
      </c>
      <c r="BB311" s="500" t="str">
        <f>IF(終値!A311="","",IF(AND(高値!AF311&gt;高値!AE311,高値!AF311&gt;高値!AD311,高値!AF311&gt;高値!AG311,高値!AF311&gt;高値!AH311),27,""))</f>
        <v/>
      </c>
      <c r="BC311" s="500" t="str">
        <f>IF(終値!A311="","",IF(AND(高値!AG311&gt;高値!AF311,高値!AG311&gt;高値!AE311,高値!AG311&gt;高値!AH311,高値!AG311&gt;高値!AI311),28,""))</f>
        <v/>
      </c>
      <c r="BD311" s="500">
        <f t="shared" si="24"/>
        <v>0</v>
      </c>
      <c r="BE311" s="500" t="str">
        <f t="shared" si="25"/>
        <v/>
      </c>
      <c r="BF311" s="500" t="str">
        <f t="shared" si="26"/>
        <v/>
      </c>
      <c r="BG311" s="500" t="str">
        <f>IF($BE311="","",INDEX(安値!$E311:$CZ311,1,$BE311+1))</f>
        <v/>
      </c>
      <c r="BH311" s="500" t="str">
        <f>IF($BF311="","",INDEX(安値!$E311:$CZ311,1,$BF311+1))</f>
        <v/>
      </c>
      <c r="BI311" s="500" t="str">
        <f>IF($BF311="","",MAX(INDEX(高値!$E311:$CZ311,1,$BE311+1):INDEX(高値!$E311:$CZ311,1,$BF311+1)))</f>
        <v/>
      </c>
      <c r="BJ311" s="500" t="str">
        <f>IF($BF311="","",AVERAGE(INDEX(終値!$E311:$CZ311,1,$BF311+1):INDEX(終値!$E311:$CZ311,1,$BF311+20))-2*STDEVP(INDEX(終値!$E311:$CZ311,1,$BF311+1):INDEX(終値!$E311:$CZ311,1,$BF311+20)))</f>
        <v/>
      </c>
      <c r="BK311" s="500" t="str">
        <f>IF($BE311="","",AVERAGE(INDEX(終値!$E311:$CZ311,1,$BE311+1):INDEX(終値!$E311:$CZ311,1,$BE311+20))-2*STDEVP(INDEX(終値!$E311:$CZ311,1,$BE311+1):INDEX(終値!$E311:$CZ311,1,$BE311+20)))</f>
        <v/>
      </c>
      <c r="BL311" s="500">
        <f t="shared" si="27"/>
        <v>0</v>
      </c>
      <c r="BM311" s="500" t="str">
        <f t="shared" si="28"/>
        <v/>
      </c>
      <c r="BN311" s="500" t="str">
        <f t="shared" si="29"/>
        <v/>
      </c>
      <c r="BO311" s="500" t="str">
        <f>IF($BM311="","",INDEX(高値!$E311:$CZ311,1,$BM311+1))</f>
        <v/>
      </c>
      <c r="BP311" s="500" t="str">
        <f>IF($BN311="","",INDEX(高値!$E311:$CZ311,1,$BN311+1))</f>
        <v/>
      </c>
      <c r="BQ311" s="500" t="str">
        <f>IF($BN311="","",MIN(INDEX(安値!$E311:$CZ311,1,$BM311+1):INDEX(安値!$E311:$CZ311,1,$BN311+1)))</f>
        <v/>
      </c>
      <c r="BR311" s="500" t="str">
        <f>IF($BN311="","",AVERAGE(INDEX(終値!$E311:$CZ311,1,$BN311+1):INDEX(終値!$E311:$CZ311,1,$BN311+20))+2*STDEVP(INDEX(終値!$E311:$CZ311,1,$BN311+1):INDEX(終値!$E311:$CZ311,1,$BN311+20)))</f>
        <v/>
      </c>
      <c r="BS311" s="500" t="str">
        <f>IF($BM311="","",AVERAGE(INDEX(終値!$E311:$CZ311,1,$BM311+1):INDEX(終値!$E311:$CZ311,1,$BM311+20))+2*STDEVP(INDEX(終値!$E311:$CZ311,1,$BM311+1):INDEX(終値!$E311:$CZ311,1,$BM311+20)))</f>
        <v/>
      </c>
      <c r="BT311" s="497" t="str">
        <f>IFERROR(IF(AND($BD311&gt;=2,ABS($BG311-$BH311)/$BH311&lt;=BB設定!$B$12,$BI311&gt;=MAX($BH311,$BG311)*(1+BB設定!$B$13),終値!E311&gt;$BG311),IF(OR(終値!E311&gt;=$BI311,AND($BH311&lt;$BJ311,$BG311&gt;=$BK311)),"二番底W▲","二番底W形成"),IF(AND($BL311&gt;=2,ABS($BO311-$BP311)/$BP311&lt;=BB設定!$B$12,$BQ311&lt;=MIN($BP311,$BO311)*(1-BB設定!$B$13),終値!E311&lt;$BO311),IF(OR(終値!E311&lt;=$BQ311,AND($BP311&gt;$BR311,$BO311&lt;=$BS311)),"二番天井M▼","二番天井M形成"),"－")),"－")</f>
        <v>－</v>
      </c>
    </row>
    <row r="312" spans="2:72">
      <c r="B312" s="500" t="str">
        <f>IF(終値!A312="","",IF(AND(安値!G312&lt;安値!F312,安値!G312&lt;安値!E312,安値!G312&lt;安値!H312,安値!G312&lt;安値!I312),2,""))</f>
        <v/>
      </c>
      <c r="C312" s="500" t="str">
        <f>IF(終値!A312="","",IF(AND(安値!H312&lt;安値!G312,安値!H312&lt;安値!F312,安値!H312&lt;安値!I312,安値!H312&lt;安値!J312),3,""))</f>
        <v/>
      </c>
      <c r="D312" s="500" t="str">
        <f>IF(終値!A312="","",IF(AND(安値!I312&lt;安値!H312,安値!I312&lt;安値!G312,安値!I312&lt;安値!J312,安値!I312&lt;安値!K312),4,""))</f>
        <v/>
      </c>
      <c r="E312" s="500" t="str">
        <f>IF(終値!A312="","",IF(AND(安値!J312&lt;安値!I312,安値!J312&lt;安値!H312,安値!J312&lt;安値!K312,安値!J312&lt;安値!L312),5,""))</f>
        <v/>
      </c>
      <c r="F312" s="500" t="str">
        <f>IF(終値!A312="","",IF(AND(安値!K312&lt;安値!J312,安値!K312&lt;安値!I312,安値!K312&lt;安値!L312,安値!K312&lt;安値!M312),6,""))</f>
        <v/>
      </c>
      <c r="G312" s="500" t="str">
        <f>IF(終値!A312="","",IF(AND(安値!L312&lt;安値!K312,安値!L312&lt;安値!J312,安値!L312&lt;安値!M312,安値!L312&lt;安値!N312),7,""))</f>
        <v/>
      </c>
      <c r="H312" s="500" t="str">
        <f>IF(終値!A312="","",IF(AND(安値!M312&lt;安値!L312,安値!M312&lt;安値!K312,安値!M312&lt;安値!N312,安値!M312&lt;安値!O312),8,""))</f>
        <v/>
      </c>
      <c r="I312" s="500" t="str">
        <f>IF(終値!A312="","",IF(AND(安値!N312&lt;安値!M312,安値!N312&lt;安値!L312,安値!N312&lt;安値!O312,安値!N312&lt;安値!P312),9,""))</f>
        <v/>
      </c>
      <c r="J312" s="500" t="str">
        <f>IF(終値!A312="","",IF(AND(安値!O312&lt;安値!N312,安値!O312&lt;安値!M312,安値!O312&lt;安値!P312,安値!O312&lt;安値!Q312),10,""))</f>
        <v/>
      </c>
      <c r="K312" s="500" t="str">
        <f>IF(終値!A312="","",IF(AND(安値!P312&lt;安値!O312,安値!P312&lt;安値!N312,安値!P312&lt;安値!Q312,安値!P312&lt;安値!R312),11,""))</f>
        <v/>
      </c>
      <c r="L312" s="500" t="str">
        <f>IF(終値!A312="","",IF(AND(安値!Q312&lt;安値!P312,安値!Q312&lt;安値!O312,安値!Q312&lt;安値!R312,安値!Q312&lt;安値!S312),12,""))</f>
        <v/>
      </c>
      <c r="M312" s="500" t="str">
        <f>IF(終値!A312="","",IF(AND(安値!R312&lt;安値!Q312,安値!R312&lt;安値!P312,安値!R312&lt;安値!S312,安値!R312&lt;安値!T312),13,""))</f>
        <v/>
      </c>
      <c r="N312" s="500" t="str">
        <f>IF(終値!A312="","",IF(AND(安値!S312&lt;安値!R312,安値!S312&lt;安値!Q312,安値!S312&lt;安値!T312,安値!S312&lt;安値!U312),14,""))</f>
        <v/>
      </c>
      <c r="O312" s="500" t="str">
        <f>IF(終値!A312="","",IF(AND(安値!T312&lt;安値!S312,安値!T312&lt;安値!R312,安値!T312&lt;安値!U312,安値!T312&lt;安値!V312),15,""))</f>
        <v/>
      </c>
      <c r="P312" s="500" t="str">
        <f>IF(終値!A312="","",IF(AND(安値!U312&lt;安値!T312,安値!U312&lt;安値!S312,安値!U312&lt;安値!V312,安値!U312&lt;安値!W312),16,""))</f>
        <v/>
      </c>
      <c r="Q312" s="500" t="str">
        <f>IF(終値!A312="","",IF(AND(安値!V312&lt;安値!U312,安値!V312&lt;安値!T312,安値!V312&lt;安値!W312,安値!V312&lt;安値!X312),17,""))</f>
        <v/>
      </c>
      <c r="R312" s="500" t="str">
        <f>IF(終値!A312="","",IF(AND(安値!W312&lt;安値!V312,安値!W312&lt;安値!U312,安値!W312&lt;安値!X312,安値!W312&lt;安値!Y312),18,""))</f>
        <v/>
      </c>
      <c r="S312" s="500" t="str">
        <f>IF(終値!A312="","",IF(AND(安値!X312&lt;安値!W312,安値!X312&lt;安値!V312,安値!X312&lt;安値!Y312,安値!X312&lt;安値!Z312),19,""))</f>
        <v/>
      </c>
      <c r="T312" s="500" t="str">
        <f>IF(終値!A312="","",IF(AND(安値!Y312&lt;安値!X312,安値!Y312&lt;安値!W312,安値!Y312&lt;安値!Z312,安値!Y312&lt;安値!AA312),20,""))</f>
        <v/>
      </c>
      <c r="U312" s="500" t="str">
        <f>IF(終値!A312="","",IF(AND(安値!Z312&lt;安値!Y312,安値!Z312&lt;安値!X312,安値!Z312&lt;安値!AA312,安値!Z312&lt;安値!AB312),21,""))</f>
        <v/>
      </c>
      <c r="V312" s="500" t="str">
        <f>IF(終値!A312="","",IF(AND(安値!AA312&lt;安値!Z312,安値!AA312&lt;安値!Y312,安値!AA312&lt;安値!AB312,安値!AA312&lt;安値!AC312),22,""))</f>
        <v/>
      </c>
      <c r="W312" s="500" t="str">
        <f>IF(終値!A312="","",IF(AND(安値!AB312&lt;安値!AA312,安値!AB312&lt;安値!Z312,安値!AB312&lt;安値!AC312,安値!AB312&lt;安値!AD312),23,""))</f>
        <v/>
      </c>
      <c r="X312" s="500" t="str">
        <f>IF(終値!A312="","",IF(AND(安値!AC312&lt;安値!AB312,安値!AC312&lt;安値!AA312,安値!AC312&lt;安値!AD312,安値!AC312&lt;安値!AE312),24,""))</f>
        <v/>
      </c>
      <c r="Y312" s="500" t="str">
        <f>IF(終値!A312="","",IF(AND(安値!AD312&lt;安値!AC312,安値!AD312&lt;安値!AB312,安値!AD312&lt;安値!AE312,安値!AD312&lt;安値!AF312),25,""))</f>
        <v/>
      </c>
      <c r="Z312" s="500" t="str">
        <f>IF(終値!A312="","",IF(AND(安値!AE312&lt;安値!AD312,安値!AE312&lt;安値!AC312,安値!AE312&lt;安値!AF312,安値!AE312&lt;安値!AG312),26,""))</f>
        <v/>
      </c>
      <c r="AA312" s="500" t="str">
        <f>IF(終値!A312="","",IF(AND(安値!AF312&lt;安値!AE312,安値!AF312&lt;安値!AD312,安値!AF312&lt;安値!AG312,安値!AF312&lt;安値!AH312),27,""))</f>
        <v/>
      </c>
      <c r="AB312" s="500" t="str">
        <f>IF(終値!A312="","",IF(AND(安値!AG312&lt;安値!AF312,安値!AG312&lt;安値!AE312,安値!AG312&lt;安値!AH312,安値!AG312&lt;安値!AI312),28,""))</f>
        <v/>
      </c>
      <c r="AC312" s="500" t="str">
        <f>IF(終値!A312="","",IF(AND(高値!G312&gt;高値!F312,高値!G312&gt;高値!E312,高値!G312&gt;高値!H312,高値!G312&gt;高値!I312),2,""))</f>
        <v/>
      </c>
      <c r="AD312" s="500" t="str">
        <f>IF(終値!A312="","",IF(AND(高値!H312&gt;高値!G312,高値!H312&gt;高値!F312,高値!H312&gt;高値!I312,高値!H312&gt;高値!J312),3,""))</f>
        <v/>
      </c>
      <c r="AE312" s="500" t="str">
        <f>IF(終値!A312="","",IF(AND(高値!I312&gt;高値!H312,高値!I312&gt;高値!G312,高値!I312&gt;高値!J312,高値!I312&gt;高値!K312),4,""))</f>
        <v/>
      </c>
      <c r="AF312" s="500" t="str">
        <f>IF(終値!A312="","",IF(AND(高値!J312&gt;高値!I312,高値!J312&gt;高値!H312,高値!J312&gt;高値!K312,高値!J312&gt;高値!L312),5,""))</f>
        <v/>
      </c>
      <c r="AG312" s="500" t="str">
        <f>IF(終値!A312="","",IF(AND(高値!K312&gt;高値!J312,高値!K312&gt;高値!I312,高値!K312&gt;高値!L312,高値!K312&gt;高値!M312),6,""))</f>
        <v/>
      </c>
      <c r="AH312" s="500" t="str">
        <f>IF(終値!A312="","",IF(AND(高値!L312&gt;高値!K312,高値!L312&gt;高値!J312,高値!L312&gt;高値!M312,高値!L312&gt;高値!N312),7,""))</f>
        <v/>
      </c>
      <c r="AI312" s="500" t="str">
        <f>IF(終値!A312="","",IF(AND(高値!M312&gt;高値!L312,高値!M312&gt;高値!K312,高値!M312&gt;高値!N312,高値!M312&gt;高値!O312),8,""))</f>
        <v/>
      </c>
      <c r="AJ312" s="500" t="str">
        <f>IF(終値!A312="","",IF(AND(高値!N312&gt;高値!M312,高値!N312&gt;高値!L312,高値!N312&gt;高値!O312,高値!N312&gt;高値!P312),9,""))</f>
        <v/>
      </c>
      <c r="AK312" s="500" t="str">
        <f>IF(終値!A312="","",IF(AND(高値!O312&gt;高値!N312,高値!O312&gt;高値!M312,高値!O312&gt;高値!P312,高値!O312&gt;高値!Q312),10,""))</f>
        <v/>
      </c>
      <c r="AL312" s="500" t="str">
        <f>IF(終値!A312="","",IF(AND(高値!P312&gt;高値!O312,高値!P312&gt;高値!N312,高値!P312&gt;高値!Q312,高値!P312&gt;高値!R312),11,""))</f>
        <v/>
      </c>
      <c r="AM312" s="500" t="str">
        <f>IF(終値!A312="","",IF(AND(高値!Q312&gt;高値!P312,高値!Q312&gt;高値!O312,高値!Q312&gt;高値!R312,高値!Q312&gt;高値!S312),12,""))</f>
        <v/>
      </c>
      <c r="AN312" s="500" t="str">
        <f>IF(終値!A312="","",IF(AND(高値!R312&gt;高値!Q312,高値!R312&gt;高値!P312,高値!R312&gt;高値!S312,高値!R312&gt;高値!T312),13,""))</f>
        <v/>
      </c>
      <c r="AO312" s="500" t="str">
        <f>IF(終値!A312="","",IF(AND(高値!S312&gt;高値!R312,高値!S312&gt;高値!Q312,高値!S312&gt;高値!T312,高値!S312&gt;高値!U312),14,""))</f>
        <v/>
      </c>
      <c r="AP312" s="500" t="str">
        <f>IF(終値!A312="","",IF(AND(高値!T312&gt;高値!S312,高値!T312&gt;高値!R312,高値!T312&gt;高値!U312,高値!T312&gt;高値!V312),15,""))</f>
        <v/>
      </c>
      <c r="AQ312" s="500" t="str">
        <f>IF(終値!A312="","",IF(AND(高値!U312&gt;高値!T312,高値!U312&gt;高値!S312,高値!U312&gt;高値!V312,高値!U312&gt;高値!W312),16,""))</f>
        <v/>
      </c>
      <c r="AR312" s="500" t="str">
        <f>IF(終値!A312="","",IF(AND(高値!V312&gt;高値!U312,高値!V312&gt;高値!T312,高値!V312&gt;高値!W312,高値!V312&gt;高値!X312),17,""))</f>
        <v/>
      </c>
      <c r="AS312" s="500" t="str">
        <f>IF(終値!A312="","",IF(AND(高値!W312&gt;高値!V312,高値!W312&gt;高値!U312,高値!W312&gt;高値!X312,高値!W312&gt;高値!Y312),18,""))</f>
        <v/>
      </c>
      <c r="AT312" s="500" t="str">
        <f>IF(終値!A312="","",IF(AND(高値!X312&gt;高値!W312,高値!X312&gt;高値!V312,高値!X312&gt;高値!Y312,高値!X312&gt;高値!Z312),19,""))</f>
        <v/>
      </c>
      <c r="AU312" s="500" t="str">
        <f>IF(終値!A312="","",IF(AND(高値!Y312&gt;高値!X312,高値!Y312&gt;高値!W312,高値!Y312&gt;高値!Z312,高値!Y312&gt;高値!AA312),20,""))</f>
        <v/>
      </c>
      <c r="AV312" s="500" t="str">
        <f>IF(終値!A312="","",IF(AND(高値!Z312&gt;高値!Y312,高値!Z312&gt;高値!X312,高値!Z312&gt;高値!AA312,高値!Z312&gt;高値!AB312),21,""))</f>
        <v/>
      </c>
      <c r="AW312" s="500" t="str">
        <f>IF(終値!A312="","",IF(AND(高値!AA312&gt;高値!Z312,高値!AA312&gt;高値!Y312,高値!AA312&gt;高値!AB312,高値!AA312&gt;高値!AC312),22,""))</f>
        <v/>
      </c>
      <c r="AX312" s="500" t="str">
        <f>IF(終値!A312="","",IF(AND(高値!AB312&gt;高値!AA312,高値!AB312&gt;高値!Z312,高値!AB312&gt;高値!AC312,高値!AB312&gt;高値!AD312),23,""))</f>
        <v/>
      </c>
      <c r="AY312" s="500" t="str">
        <f>IF(終値!A312="","",IF(AND(高値!AC312&gt;高値!AB312,高値!AC312&gt;高値!AA312,高値!AC312&gt;高値!AD312,高値!AC312&gt;高値!AE312),24,""))</f>
        <v/>
      </c>
      <c r="AZ312" s="500" t="str">
        <f>IF(終値!A312="","",IF(AND(高値!AD312&gt;高値!AC312,高値!AD312&gt;高値!AB312,高値!AD312&gt;高値!AE312,高値!AD312&gt;高値!AF312),25,""))</f>
        <v/>
      </c>
      <c r="BA312" s="500" t="str">
        <f>IF(終値!A312="","",IF(AND(高値!AE312&gt;高値!AD312,高値!AE312&gt;高値!AC312,高値!AE312&gt;高値!AF312,高値!AE312&gt;高値!AG312),26,""))</f>
        <v/>
      </c>
      <c r="BB312" s="500" t="str">
        <f>IF(終値!A312="","",IF(AND(高値!AF312&gt;高値!AE312,高値!AF312&gt;高値!AD312,高値!AF312&gt;高値!AG312,高値!AF312&gt;高値!AH312),27,""))</f>
        <v/>
      </c>
      <c r="BC312" s="500" t="str">
        <f>IF(終値!A312="","",IF(AND(高値!AG312&gt;高値!AF312,高値!AG312&gt;高値!AE312,高値!AG312&gt;高値!AH312,高値!AG312&gt;高値!AI312),28,""))</f>
        <v/>
      </c>
      <c r="BD312" s="500">
        <f t="shared" si="24"/>
        <v>0</v>
      </c>
      <c r="BE312" s="500" t="str">
        <f t="shared" si="25"/>
        <v/>
      </c>
      <c r="BF312" s="500" t="str">
        <f t="shared" si="26"/>
        <v/>
      </c>
      <c r="BG312" s="500" t="str">
        <f>IF($BE312="","",INDEX(安値!$E312:$CZ312,1,$BE312+1))</f>
        <v/>
      </c>
      <c r="BH312" s="500" t="str">
        <f>IF($BF312="","",INDEX(安値!$E312:$CZ312,1,$BF312+1))</f>
        <v/>
      </c>
      <c r="BI312" s="500" t="str">
        <f>IF($BF312="","",MAX(INDEX(高値!$E312:$CZ312,1,$BE312+1):INDEX(高値!$E312:$CZ312,1,$BF312+1)))</f>
        <v/>
      </c>
      <c r="BJ312" s="500" t="str">
        <f>IF($BF312="","",AVERAGE(INDEX(終値!$E312:$CZ312,1,$BF312+1):INDEX(終値!$E312:$CZ312,1,$BF312+20))-2*STDEVP(INDEX(終値!$E312:$CZ312,1,$BF312+1):INDEX(終値!$E312:$CZ312,1,$BF312+20)))</f>
        <v/>
      </c>
      <c r="BK312" s="500" t="str">
        <f>IF($BE312="","",AVERAGE(INDEX(終値!$E312:$CZ312,1,$BE312+1):INDEX(終値!$E312:$CZ312,1,$BE312+20))-2*STDEVP(INDEX(終値!$E312:$CZ312,1,$BE312+1):INDEX(終値!$E312:$CZ312,1,$BE312+20)))</f>
        <v/>
      </c>
      <c r="BL312" s="500">
        <f t="shared" si="27"/>
        <v>0</v>
      </c>
      <c r="BM312" s="500" t="str">
        <f t="shared" si="28"/>
        <v/>
      </c>
      <c r="BN312" s="500" t="str">
        <f t="shared" si="29"/>
        <v/>
      </c>
      <c r="BO312" s="500" t="str">
        <f>IF($BM312="","",INDEX(高値!$E312:$CZ312,1,$BM312+1))</f>
        <v/>
      </c>
      <c r="BP312" s="500" t="str">
        <f>IF($BN312="","",INDEX(高値!$E312:$CZ312,1,$BN312+1))</f>
        <v/>
      </c>
      <c r="BQ312" s="500" t="str">
        <f>IF($BN312="","",MIN(INDEX(安値!$E312:$CZ312,1,$BM312+1):INDEX(安値!$E312:$CZ312,1,$BN312+1)))</f>
        <v/>
      </c>
      <c r="BR312" s="500" t="str">
        <f>IF($BN312="","",AVERAGE(INDEX(終値!$E312:$CZ312,1,$BN312+1):INDEX(終値!$E312:$CZ312,1,$BN312+20))+2*STDEVP(INDEX(終値!$E312:$CZ312,1,$BN312+1):INDEX(終値!$E312:$CZ312,1,$BN312+20)))</f>
        <v/>
      </c>
      <c r="BS312" s="500" t="str">
        <f>IF($BM312="","",AVERAGE(INDEX(終値!$E312:$CZ312,1,$BM312+1):INDEX(終値!$E312:$CZ312,1,$BM312+20))+2*STDEVP(INDEX(終値!$E312:$CZ312,1,$BM312+1):INDEX(終値!$E312:$CZ312,1,$BM312+20)))</f>
        <v/>
      </c>
      <c r="BT312" s="497" t="str">
        <f>IFERROR(IF(AND($BD312&gt;=2,ABS($BG312-$BH312)/$BH312&lt;=BB設定!$B$12,$BI312&gt;=MAX($BH312,$BG312)*(1+BB設定!$B$13),終値!E312&gt;$BG312),IF(OR(終値!E312&gt;=$BI312,AND($BH312&lt;$BJ312,$BG312&gt;=$BK312)),"二番底W▲","二番底W形成"),IF(AND($BL312&gt;=2,ABS($BO312-$BP312)/$BP312&lt;=BB設定!$B$12,$BQ312&lt;=MIN($BP312,$BO312)*(1-BB設定!$B$13),終値!E312&lt;$BO312),IF(OR(終値!E312&lt;=$BQ312,AND($BP312&gt;$BR312,$BO312&lt;=$BS312)),"二番天井M▼","二番天井M形成"),"－")),"－")</f>
        <v>－</v>
      </c>
    </row>
    <row r="313" spans="2:72">
      <c r="B313" s="500" t="str">
        <f>IF(終値!A313="","",IF(AND(安値!G313&lt;安値!F313,安値!G313&lt;安値!E313,安値!G313&lt;安値!H313,安値!G313&lt;安値!I313),2,""))</f>
        <v/>
      </c>
      <c r="C313" s="500" t="str">
        <f>IF(終値!A313="","",IF(AND(安値!H313&lt;安値!G313,安値!H313&lt;安値!F313,安値!H313&lt;安値!I313,安値!H313&lt;安値!J313),3,""))</f>
        <v/>
      </c>
      <c r="D313" s="500" t="str">
        <f>IF(終値!A313="","",IF(AND(安値!I313&lt;安値!H313,安値!I313&lt;安値!G313,安値!I313&lt;安値!J313,安値!I313&lt;安値!K313),4,""))</f>
        <v/>
      </c>
      <c r="E313" s="500" t="str">
        <f>IF(終値!A313="","",IF(AND(安値!J313&lt;安値!I313,安値!J313&lt;安値!H313,安値!J313&lt;安値!K313,安値!J313&lt;安値!L313),5,""))</f>
        <v/>
      </c>
      <c r="F313" s="500" t="str">
        <f>IF(終値!A313="","",IF(AND(安値!K313&lt;安値!J313,安値!K313&lt;安値!I313,安値!K313&lt;安値!L313,安値!K313&lt;安値!M313),6,""))</f>
        <v/>
      </c>
      <c r="G313" s="500" t="str">
        <f>IF(終値!A313="","",IF(AND(安値!L313&lt;安値!K313,安値!L313&lt;安値!J313,安値!L313&lt;安値!M313,安値!L313&lt;安値!N313),7,""))</f>
        <v/>
      </c>
      <c r="H313" s="500" t="str">
        <f>IF(終値!A313="","",IF(AND(安値!M313&lt;安値!L313,安値!M313&lt;安値!K313,安値!M313&lt;安値!N313,安値!M313&lt;安値!O313),8,""))</f>
        <v/>
      </c>
      <c r="I313" s="500" t="str">
        <f>IF(終値!A313="","",IF(AND(安値!N313&lt;安値!M313,安値!N313&lt;安値!L313,安値!N313&lt;安値!O313,安値!N313&lt;安値!P313),9,""))</f>
        <v/>
      </c>
      <c r="J313" s="500" t="str">
        <f>IF(終値!A313="","",IF(AND(安値!O313&lt;安値!N313,安値!O313&lt;安値!M313,安値!O313&lt;安値!P313,安値!O313&lt;安値!Q313),10,""))</f>
        <v/>
      </c>
      <c r="K313" s="500" t="str">
        <f>IF(終値!A313="","",IF(AND(安値!P313&lt;安値!O313,安値!P313&lt;安値!N313,安値!P313&lt;安値!Q313,安値!P313&lt;安値!R313),11,""))</f>
        <v/>
      </c>
      <c r="L313" s="500" t="str">
        <f>IF(終値!A313="","",IF(AND(安値!Q313&lt;安値!P313,安値!Q313&lt;安値!O313,安値!Q313&lt;安値!R313,安値!Q313&lt;安値!S313),12,""))</f>
        <v/>
      </c>
      <c r="M313" s="500" t="str">
        <f>IF(終値!A313="","",IF(AND(安値!R313&lt;安値!Q313,安値!R313&lt;安値!P313,安値!R313&lt;安値!S313,安値!R313&lt;安値!T313),13,""))</f>
        <v/>
      </c>
      <c r="N313" s="500" t="str">
        <f>IF(終値!A313="","",IF(AND(安値!S313&lt;安値!R313,安値!S313&lt;安値!Q313,安値!S313&lt;安値!T313,安値!S313&lt;安値!U313),14,""))</f>
        <v/>
      </c>
      <c r="O313" s="500" t="str">
        <f>IF(終値!A313="","",IF(AND(安値!T313&lt;安値!S313,安値!T313&lt;安値!R313,安値!T313&lt;安値!U313,安値!T313&lt;安値!V313),15,""))</f>
        <v/>
      </c>
      <c r="P313" s="500" t="str">
        <f>IF(終値!A313="","",IF(AND(安値!U313&lt;安値!T313,安値!U313&lt;安値!S313,安値!U313&lt;安値!V313,安値!U313&lt;安値!W313),16,""))</f>
        <v/>
      </c>
      <c r="Q313" s="500" t="str">
        <f>IF(終値!A313="","",IF(AND(安値!V313&lt;安値!U313,安値!V313&lt;安値!T313,安値!V313&lt;安値!W313,安値!V313&lt;安値!X313),17,""))</f>
        <v/>
      </c>
      <c r="R313" s="500" t="str">
        <f>IF(終値!A313="","",IF(AND(安値!W313&lt;安値!V313,安値!W313&lt;安値!U313,安値!W313&lt;安値!X313,安値!W313&lt;安値!Y313),18,""))</f>
        <v/>
      </c>
      <c r="S313" s="500" t="str">
        <f>IF(終値!A313="","",IF(AND(安値!X313&lt;安値!W313,安値!X313&lt;安値!V313,安値!X313&lt;安値!Y313,安値!X313&lt;安値!Z313),19,""))</f>
        <v/>
      </c>
      <c r="T313" s="500" t="str">
        <f>IF(終値!A313="","",IF(AND(安値!Y313&lt;安値!X313,安値!Y313&lt;安値!W313,安値!Y313&lt;安値!Z313,安値!Y313&lt;安値!AA313),20,""))</f>
        <v/>
      </c>
      <c r="U313" s="500" t="str">
        <f>IF(終値!A313="","",IF(AND(安値!Z313&lt;安値!Y313,安値!Z313&lt;安値!X313,安値!Z313&lt;安値!AA313,安値!Z313&lt;安値!AB313),21,""))</f>
        <v/>
      </c>
      <c r="V313" s="500" t="str">
        <f>IF(終値!A313="","",IF(AND(安値!AA313&lt;安値!Z313,安値!AA313&lt;安値!Y313,安値!AA313&lt;安値!AB313,安値!AA313&lt;安値!AC313),22,""))</f>
        <v/>
      </c>
      <c r="W313" s="500" t="str">
        <f>IF(終値!A313="","",IF(AND(安値!AB313&lt;安値!AA313,安値!AB313&lt;安値!Z313,安値!AB313&lt;安値!AC313,安値!AB313&lt;安値!AD313),23,""))</f>
        <v/>
      </c>
      <c r="X313" s="500" t="str">
        <f>IF(終値!A313="","",IF(AND(安値!AC313&lt;安値!AB313,安値!AC313&lt;安値!AA313,安値!AC313&lt;安値!AD313,安値!AC313&lt;安値!AE313),24,""))</f>
        <v/>
      </c>
      <c r="Y313" s="500" t="str">
        <f>IF(終値!A313="","",IF(AND(安値!AD313&lt;安値!AC313,安値!AD313&lt;安値!AB313,安値!AD313&lt;安値!AE313,安値!AD313&lt;安値!AF313),25,""))</f>
        <v/>
      </c>
      <c r="Z313" s="500" t="str">
        <f>IF(終値!A313="","",IF(AND(安値!AE313&lt;安値!AD313,安値!AE313&lt;安値!AC313,安値!AE313&lt;安値!AF313,安値!AE313&lt;安値!AG313),26,""))</f>
        <v/>
      </c>
      <c r="AA313" s="500" t="str">
        <f>IF(終値!A313="","",IF(AND(安値!AF313&lt;安値!AE313,安値!AF313&lt;安値!AD313,安値!AF313&lt;安値!AG313,安値!AF313&lt;安値!AH313),27,""))</f>
        <v/>
      </c>
      <c r="AB313" s="500" t="str">
        <f>IF(終値!A313="","",IF(AND(安値!AG313&lt;安値!AF313,安値!AG313&lt;安値!AE313,安値!AG313&lt;安値!AH313,安値!AG313&lt;安値!AI313),28,""))</f>
        <v/>
      </c>
      <c r="AC313" s="500" t="str">
        <f>IF(終値!A313="","",IF(AND(高値!G313&gt;高値!F313,高値!G313&gt;高値!E313,高値!G313&gt;高値!H313,高値!G313&gt;高値!I313),2,""))</f>
        <v/>
      </c>
      <c r="AD313" s="500" t="str">
        <f>IF(終値!A313="","",IF(AND(高値!H313&gt;高値!G313,高値!H313&gt;高値!F313,高値!H313&gt;高値!I313,高値!H313&gt;高値!J313),3,""))</f>
        <v/>
      </c>
      <c r="AE313" s="500" t="str">
        <f>IF(終値!A313="","",IF(AND(高値!I313&gt;高値!H313,高値!I313&gt;高値!G313,高値!I313&gt;高値!J313,高値!I313&gt;高値!K313),4,""))</f>
        <v/>
      </c>
      <c r="AF313" s="500" t="str">
        <f>IF(終値!A313="","",IF(AND(高値!J313&gt;高値!I313,高値!J313&gt;高値!H313,高値!J313&gt;高値!K313,高値!J313&gt;高値!L313),5,""))</f>
        <v/>
      </c>
      <c r="AG313" s="500" t="str">
        <f>IF(終値!A313="","",IF(AND(高値!K313&gt;高値!J313,高値!K313&gt;高値!I313,高値!K313&gt;高値!L313,高値!K313&gt;高値!M313),6,""))</f>
        <v/>
      </c>
      <c r="AH313" s="500" t="str">
        <f>IF(終値!A313="","",IF(AND(高値!L313&gt;高値!K313,高値!L313&gt;高値!J313,高値!L313&gt;高値!M313,高値!L313&gt;高値!N313),7,""))</f>
        <v/>
      </c>
      <c r="AI313" s="500" t="str">
        <f>IF(終値!A313="","",IF(AND(高値!M313&gt;高値!L313,高値!M313&gt;高値!K313,高値!M313&gt;高値!N313,高値!M313&gt;高値!O313),8,""))</f>
        <v/>
      </c>
      <c r="AJ313" s="500" t="str">
        <f>IF(終値!A313="","",IF(AND(高値!N313&gt;高値!M313,高値!N313&gt;高値!L313,高値!N313&gt;高値!O313,高値!N313&gt;高値!P313),9,""))</f>
        <v/>
      </c>
      <c r="AK313" s="500" t="str">
        <f>IF(終値!A313="","",IF(AND(高値!O313&gt;高値!N313,高値!O313&gt;高値!M313,高値!O313&gt;高値!P313,高値!O313&gt;高値!Q313),10,""))</f>
        <v/>
      </c>
      <c r="AL313" s="500" t="str">
        <f>IF(終値!A313="","",IF(AND(高値!P313&gt;高値!O313,高値!P313&gt;高値!N313,高値!P313&gt;高値!Q313,高値!P313&gt;高値!R313),11,""))</f>
        <v/>
      </c>
      <c r="AM313" s="500" t="str">
        <f>IF(終値!A313="","",IF(AND(高値!Q313&gt;高値!P313,高値!Q313&gt;高値!O313,高値!Q313&gt;高値!R313,高値!Q313&gt;高値!S313),12,""))</f>
        <v/>
      </c>
      <c r="AN313" s="500" t="str">
        <f>IF(終値!A313="","",IF(AND(高値!R313&gt;高値!Q313,高値!R313&gt;高値!P313,高値!R313&gt;高値!S313,高値!R313&gt;高値!T313),13,""))</f>
        <v/>
      </c>
      <c r="AO313" s="500" t="str">
        <f>IF(終値!A313="","",IF(AND(高値!S313&gt;高値!R313,高値!S313&gt;高値!Q313,高値!S313&gt;高値!T313,高値!S313&gt;高値!U313),14,""))</f>
        <v/>
      </c>
      <c r="AP313" s="500" t="str">
        <f>IF(終値!A313="","",IF(AND(高値!T313&gt;高値!S313,高値!T313&gt;高値!R313,高値!T313&gt;高値!U313,高値!T313&gt;高値!V313),15,""))</f>
        <v/>
      </c>
      <c r="AQ313" s="500" t="str">
        <f>IF(終値!A313="","",IF(AND(高値!U313&gt;高値!T313,高値!U313&gt;高値!S313,高値!U313&gt;高値!V313,高値!U313&gt;高値!W313),16,""))</f>
        <v/>
      </c>
      <c r="AR313" s="500" t="str">
        <f>IF(終値!A313="","",IF(AND(高値!V313&gt;高値!U313,高値!V313&gt;高値!T313,高値!V313&gt;高値!W313,高値!V313&gt;高値!X313),17,""))</f>
        <v/>
      </c>
      <c r="AS313" s="500" t="str">
        <f>IF(終値!A313="","",IF(AND(高値!W313&gt;高値!V313,高値!W313&gt;高値!U313,高値!W313&gt;高値!X313,高値!W313&gt;高値!Y313),18,""))</f>
        <v/>
      </c>
      <c r="AT313" s="500" t="str">
        <f>IF(終値!A313="","",IF(AND(高値!X313&gt;高値!W313,高値!X313&gt;高値!V313,高値!X313&gt;高値!Y313,高値!X313&gt;高値!Z313),19,""))</f>
        <v/>
      </c>
      <c r="AU313" s="500" t="str">
        <f>IF(終値!A313="","",IF(AND(高値!Y313&gt;高値!X313,高値!Y313&gt;高値!W313,高値!Y313&gt;高値!Z313,高値!Y313&gt;高値!AA313),20,""))</f>
        <v/>
      </c>
      <c r="AV313" s="500" t="str">
        <f>IF(終値!A313="","",IF(AND(高値!Z313&gt;高値!Y313,高値!Z313&gt;高値!X313,高値!Z313&gt;高値!AA313,高値!Z313&gt;高値!AB313),21,""))</f>
        <v/>
      </c>
      <c r="AW313" s="500" t="str">
        <f>IF(終値!A313="","",IF(AND(高値!AA313&gt;高値!Z313,高値!AA313&gt;高値!Y313,高値!AA313&gt;高値!AB313,高値!AA313&gt;高値!AC313),22,""))</f>
        <v/>
      </c>
      <c r="AX313" s="500" t="str">
        <f>IF(終値!A313="","",IF(AND(高値!AB313&gt;高値!AA313,高値!AB313&gt;高値!Z313,高値!AB313&gt;高値!AC313,高値!AB313&gt;高値!AD313),23,""))</f>
        <v/>
      </c>
      <c r="AY313" s="500" t="str">
        <f>IF(終値!A313="","",IF(AND(高値!AC313&gt;高値!AB313,高値!AC313&gt;高値!AA313,高値!AC313&gt;高値!AD313,高値!AC313&gt;高値!AE313),24,""))</f>
        <v/>
      </c>
      <c r="AZ313" s="500" t="str">
        <f>IF(終値!A313="","",IF(AND(高値!AD313&gt;高値!AC313,高値!AD313&gt;高値!AB313,高値!AD313&gt;高値!AE313,高値!AD313&gt;高値!AF313),25,""))</f>
        <v/>
      </c>
      <c r="BA313" s="500" t="str">
        <f>IF(終値!A313="","",IF(AND(高値!AE313&gt;高値!AD313,高値!AE313&gt;高値!AC313,高値!AE313&gt;高値!AF313,高値!AE313&gt;高値!AG313),26,""))</f>
        <v/>
      </c>
      <c r="BB313" s="500" t="str">
        <f>IF(終値!A313="","",IF(AND(高値!AF313&gt;高値!AE313,高値!AF313&gt;高値!AD313,高値!AF313&gt;高値!AG313,高値!AF313&gt;高値!AH313),27,""))</f>
        <v/>
      </c>
      <c r="BC313" s="500" t="str">
        <f>IF(終値!A313="","",IF(AND(高値!AG313&gt;高値!AF313,高値!AG313&gt;高値!AE313,高値!AG313&gt;高値!AH313,高値!AG313&gt;高値!AI313),28,""))</f>
        <v/>
      </c>
      <c r="BD313" s="500">
        <f t="shared" si="24"/>
        <v>0</v>
      </c>
      <c r="BE313" s="500" t="str">
        <f t="shared" si="25"/>
        <v/>
      </c>
      <c r="BF313" s="500" t="str">
        <f t="shared" si="26"/>
        <v/>
      </c>
      <c r="BG313" s="500" t="str">
        <f>IF($BE313="","",INDEX(安値!$E313:$CZ313,1,$BE313+1))</f>
        <v/>
      </c>
      <c r="BH313" s="500" t="str">
        <f>IF($BF313="","",INDEX(安値!$E313:$CZ313,1,$BF313+1))</f>
        <v/>
      </c>
      <c r="BI313" s="500" t="str">
        <f>IF($BF313="","",MAX(INDEX(高値!$E313:$CZ313,1,$BE313+1):INDEX(高値!$E313:$CZ313,1,$BF313+1)))</f>
        <v/>
      </c>
      <c r="BJ313" s="500" t="str">
        <f>IF($BF313="","",AVERAGE(INDEX(終値!$E313:$CZ313,1,$BF313+1):INDEX(終値!$E313:$CZ313,1,$BF313+20))-2*STDEVP(INDEX(終値!$E313:$CZ313,1,$BF313+1):INDEX(終値!$E313:$CZ313,1,$BF313+20)))</f>
        <v/>
      </c>
      <c r="BK313" s="500" t="str">
        <f>IF($BE313="","",AVERAGE(INDEX(終値!$E313:$CZ313,1,$BE313+1):INDEX(終値!$E313:$CZ313,1,$BE313+20))-2*STDEVP(INDEX(終値!$E313:$CZ313,1,$BE313+1):INDEX(終値!$E313:$CZ313,1,$BE313+20)))</f>
        <v/>
      </c>
      <c r="BL313" s="500">
        <f t="shared" si="27"/>
        <v>0</v>
      </c>
      <c r="BM313" s="500" t="str">
        <f t="shared" si="28"/>
        <v/>
      </c>
      <c r="BN313" s="500" t="str">
        <f t="shared" si="29"/>
        <v/>
      </c>
      <c r="BO313" s="500" t="str">
        <f>IF($BM313="","",INDEX(高値!$E313:$CZ313,1,$BM313+1))</f>
        <v/>
      </c>
      <c r="BP313" s="500" t="str">
        <f>IF($BN313="","",INDEX(高値!$E313:$CZ313,1,$BN313+1))</f>
        <v/>
      </c>
      <c r="BQ313" s="500" t="str">
        <f>IF($BN313="","",MIN(INDEX(安値!$E313:$CZ313,1,$BM313+1):INDEX(安値!$E313:$CZ313,1,$BN313+1)))</f>
        <v/>
      </c>
      <c r="BR313" s="500" t="str">
        <f>IF($BN313="","",AVERAGE(INDEX(終値!$E313:$CZ313,1,$BN313+1):INDEX(終値!$E313:$CZ313,1,$BN313+20))+2*STDEVP(INDEX(終値!$E313:$CZ313,1,$BN313+1):INDEX(終値!$E313:$CZ313,1,$BN313+20)))</f>
        <v/>
      </c>
      <c r="BS313" s="500" t="str">
        <f>IF($BM313="","",AVERAGE(INDEX(終値!$E313:$CZ313,1,$BM313+1):INDEX(終値!$E313:$CZ313,1,$BM313+20))+2*STDEVP(INDEX(終値!$E313:$CZ313,1,$BM313+1):INDEX(終値!$E313:$CZ313,1,$BM313+20)))</f>
        <v/>
      </c>
      <c r="BT313" s="497" t="str">
        <f>IFERROR(IF(AND($BD313&gt;=2,ABS($BG313-$BH313)/$BH313&lt;=BB設定!$B$12,$BI313&gt;=MAX($BH313,$BG313)*(1+BB設定!$B$13),終値!E313&gt;$BG313),IF(OR(終値!E313&gt;=$BI313,AND($BH313&lt;$BJ313,$BG313&gt;=$BK313)),"二番底W▲","二番底W形成"),IF(AND($BL313&gt;=2,ABS($BO313-$BP313)/$BP313&lt;=BB設定!$B$12,$BQ313&lt;=MIN($BP313,$BO313)*(1-BB設定!$B$13),終値!E313&lt;$BO313),IF(OR(終値!E313&lt;=$BQ313,AND($BP313&gt;$BR313,$BO313&lt;=$BS313)),"二番天井M▼","二番天井M形成"),"－")),"－")</f>
        <v>－</v>
      </c>
    </row>
    <row r="314" spans="2:72">
      <c r="B314" s="500" t="str">
        <f>IF(終値!A314="","",IF(AND(安値!G314&lt;安値!F314,安値!G314&lt;安値!E314,安値!G314&lt;安値!H314,安値!G314&lt;安値!I314),2,""))</f>
        <v/>
      </c>
      <c r="C314" s="500" t="str">
        <f>IF(終値!A314="","",IF(AND(安値!H314&lt;安値!G314,安値!H314&lt;安値!F314,安値!H314&lt;安値!I314,安値!H314&lt;安値!J314),3,""))</f>
        <v/>
      </c>
      <c r="D314" s="500" t="str">
        <f>IF(終値!A314="","",IF(AND(安値!I314&lt;安値!H314,安値!I314&lt;安値!G314,安値!I314&lt;安値!J314,安値!I314&lt;安値!K314),4,""))</f>
        <v/>
      </c>
      <c r="E314" s="500" t="str">
        <f>IF(終値!A314="","",IF(AND(安値!J314&lt;安値!I314,安値!J314&lt;安値!H314,安値!J314&lt;安値!K314,安値!J314&lt;安値!L314),5,""))</f>
        <v/>
      </c>
      <c r="F314" s="500" t="str">
        <f>IF(終値!A314="","",IF(AND(安値!K314&lt;安値!J314,安値!K314&lt;安値!I314,安値!K314&lt;安値!L314,安値!K314&lt;安値!M314),6,""))</f>
        <v/>
      </c>
      <c r="G314" s="500" t="str">
        <f>IF(終値!A314="","",IF(AND(安値!L314&lt;安値!K314,安値!L314&lt;安値!J314,安値!L314&lt;安値!M314,安値!L314&lt;安値!N314),7,""))</f>
        <v/>
      </c>
      <c r="H314" s="500" t="str">
        <f>IF(終値!A314="","",IF(AND(安値!M314&lt;安値!L314,安値!M314&lt;安値!K314,安値!M314&lt;安値!N314,安値!M314&lt;安値!O314),8,""))</f>
        <v/>
      </c>
      <c r="I314" s="500" t="str">
        <f>IF(終値!A314="","",IF(AND(安値!N314&lt;安値!M314,安値!N314&lt;安値!L314,安値!N314&lt;安値!O314,安値!N314&lt;安値!P314),9,""))</f>
        <v/>
      </c>
      <c r="J314" s="500" t="str">
        <f>IF(終値!A314="","",IF(AND(安値!O314&lt;安値!N314,安値!O314&lt;安値!M314,安値!O314&lt;安値!P314,安値!O314&lt;安値!Q314),10,""))</f>
        <v/>
      </c>
      <c r="K314" s="500" t="str">
        <f>IF(終値!A314="","",IF(AND(安値!P314&lt;安値!O314,安値!P314&lt;安値!N314,安値!P314&lt;安値!Q314,安値!P314&lt;安値!R314),11,""))</f>
        <v/>
      </c>
      <c r="L314" s="500" t="str">
        <f>IF(終値!A314="","",IF(AND(安値!Q314&lt;安値!P314,安値!Q314&lt;安値!O314,安値!Q314&lt;安値!R314,安値!Q314&lt;安値!S314),12,""))</f>
        <v/>
      </c>
      <c r="M314" s="500" t="str">
        <f>IF(終値!A314="","",IF(AND(安値!R314&lt;安値!Q314,安値!R314&lt;安値!P314,安値!R314&lt;安値!S314,安値!R314&lt;安値!T314),13,""))</f>
        <v/>
      </c>
      <c r="N314" s="500" t="str">
        <f>IF(終値!A314="","",IF(AND(安値!S314&lt;安値!R314,安値!S314&lt;安値!Q314,安値!S314&lt;安値!T314,安値!S314&lt;安値!U314),14,""))</f>
        <v/>
      </c>
      <c r="O314" s="500" t="str">
        <f>IF(終値!A314="","",IF(AND(安値!T314&lt;安値!S314,安値!T314&lt;安値!R314,安値!T314&lt;安値!U314,安値!T314&lt;安値!V314),15,""))</f>
        <v/>
      </c>
      <c r="P314" s="500" t="str">
        <f>IF(終値!A314="","",IF(AND(安値!U314&lt;安値!T314,安値!U314&lt;安値!S314,安値!U314&lt;安値!V314,安値!U314&lt;安値!W314),16,""))</f>
        <v/>
      </c>
      <c r="Q314" s="500" t="str">
        <f>IF(終値!A314="","",IF(AND(安値!V314&lt;安値!U314,安値!V314&lt;安値!T314,安値!V314&lt;安値!W314,安値!V314&lt;安値!X314),17,""))</f>
        <v/>
      </c>
      <c r="R314" s="500" t="str">
        <f>IF(終値!A314="","",IF(AND(安値!W314&lt;安値!V314,安値!W314&lt;安値!U314,安値!W314&lt;安値!X314,安値!W314&lt;安値!Y314),18,""))</f>
        <v/>
      </c>
      <c r="S314" s="500" t="str">
        <f>IF(終値!A314="","",IF(AND(安値!X314&lt;安値!W314,安値!X314&lt;安値!V314,安値!X314&lt;安値!Y314,安値!X314&lt;安値!Z314),19,""))</f>
        <v/>
      </c>
      <c r="T314" s="500" t="str">
        <f>IF(終値!A314="","",IF(AND(安値!Y314&lt;安値!X314,安値!Y314&lt;安値!W314,安値!Y314&lt;安値!Z314,安値!Y314&lt;安値!AA314),20,""))</f>
        <v/>
      </c>
      <c r="U314" s="500" t="str">
        <f>IF(終値!A314="","",IF(AND(安値!Z314&lt;安値!Y314,安値!Z314&lt;安値!X314,安値!Z314&lt;安値!AA314,安値!Z314&lt;安値!AB314),21,""))</f>
        <v/>
      </c>
      <c r="V314" s="500" t="str">
        <f>IF(終値!A314="","",IF(AND(安値!AA314&lt;安値!Z314,安値!AA314&lt;安値!Y314,安値!AA314&lt;安値!AB314,安値!AA314&lt;安値!AC314),22,""))</f>
        <v/>
      </c>
      <c r="W314" s="500" t="str">
        <f>IF(終値!A314="","",IF(AND(安値!AB314&lt;安値!AA314,安値!AB314&lt;安値!Z314,安値!AB314&lt;安値!AC314,安値!AB314&lt;安値!AD314),23,""))</f>
        <v/>
      </c>
      <c r="X314" s="500" t="str">
        <f>IF(終値!A314="","",IF(AND(安値!AC314&lt;安値!AB314,安値!AC314&lt;安値!AA314,安値!AC314&lt;安値!AD314,安値!AC314&lt;安値!AE314),24,""))</f>
        <v/>
      </c>
      <c r="Y314" s="500" t="str">
        <f>IF(終値!A314="","",IF(AND(安値!AD314&lt;安値!AC314,安値!AD314&lt;安値!AB314,安値!AD314&lt;安値!AE314,安値!AD314&lt;安値!AF314),25,""))</f>
        <v/>
      </c>
      <c r="Z314" s="500" t="str">
        <f>IF(終値!A314="","",IF(AND(安値!AE314&lt;安値!AD314,安値!AE314&lt;安値!AC314,安値!AE314&lt;安値!AF314,安値!AE314&lt;安値!AG314),26,""))</f>
        <v/>
      </c>
      <c r="AA314" s="500" t="str">
        <f>IF(終値!A314="","",IF(AND(安値!AF314&lt;安値!AE314,安値!AF314&lt;安値!AD314,安値!AF314&lt;安値!AG314,安値!AF314&lt;安値!AH314),27,""))</f>
        <v/>
      </c>
      <c r="AB314" s="500" t="str">
        <f>IF(終値!A314="","",IF(AND(安値!AG314&lt;安値!AF314,安値!AG314&lt;安値!AE314,安値!AG314&lt;安値!AH314,安値!AG314&lt;安値!AI314),28,""))</f>
        <v/>
      </c>
      <c r="AC314" s="500" t="str">
        <f>IF(終値!A314="","",IF(AND(高値!G314&gt;高値!F314,高値!G314&gt;高値!E314,高値!G314&gt;高値!H314,高値!G314&gt;高値!I314),2,""))</f>
        <v/>
      </c>
      <c r="AD314" s="500" t="str">
        <f>IF(終値!A314="","",IF(AND(高値!H314&gt;高値!G314,高値!H314&gt;高値!F314,高値!H314&gt;高値!I314,高値!H314&gt;高値!J314),3,""))</f>
        <v/>
      </c>
      <c r="AE314" s="500" t="str">
        <f>IF(終値!A314="","",IF(AND(高値!I314&gt;高値!H314,高値!I314&gt;高値!G314,高値!I314&gt;高値!J314,高値!I314&gt;高値!K314),4,""))</f>
        <v/>
      </c>
      <c r="AF314" s="500" t="str">
        <f>IF(終値!A314="","",IF(AND(高値!J314&gt;高値!I314,高値!J314&gt;高値!H314,高値!J314&gt;高値!K314,高値!J314&gt;高値!L314),5,""))</f>
        <v/>
      </c>
      <c r="AG314" s="500" t="str">
        <f>IF(終値!A314="","",IF(AND(高値!K314&gt;高値!J314,高値!K314&gt;高値!I314,高値!K314&gt;高値!L314,高値!K314&gt;高値!M314),6,""))</f>
        <v/>
      </c>
      <c r="AH314" s="500" t="str">
        <f>IF(終値!A314="","",IF(AND(高値!L314&gt;高値!K314,高値!L314&gt;高値!J314,高値!L314&gt;高値!M314,高値!L314&gt;高値!N314),7,""))</f>
        <v/>
      </c>
      <c r="AI314" s="500" t="str">
        <f>IF(終値!A314="","",IF(AND(高値!M314&gt;高値!L314,高値!M314&gt;高値!K314,高値!M314&gt;高値!N314,高値!M314&gt;高値!O314),8,""))</f>
        <v/>
      </c>
      <c r="AJ314" s="500" t="str">
        <f>IF(終値!A314="","",IF(AND(高値!N314&gt;高値!M314,高値!N314&gt;高値!L314,高値!N314&gt;高値!O314,高値!N314&gt;高値!P314),9,""))</f>
        <v/>
      </c>
      <c r="AK314" s="500" t="str">
        <f>IF(終値!A314="","",IF(AND(高値!O314&gt;高値!N314,高値!O314&gt;高値!M314,高値!O314&gt;高値!P314,高値!O314&gt;高値!Q314),10,""))</f>
        <v/>
      </c>
      <c r="AL314" s="500" t="str">
        <f>IF(終値!A314="","",IF(AND(高値!P314&gt;高値!O314,高値!P314&gt;高値!N314,高値!P314&gt;高値!Q314,高値!P314&gt;高値!R314),11,""))</f>
        <v/>
      </c>
      <c r="AM314" s="500" t="str">
        <f>IF(終値!A314="","",IF(AND(高値!Q314&gt;高値!P314,高値!Q314&gt;高値!O314,高値!Q314&gt;高値!R314,高値!Q314&gt;高値!S314),12,""))</f>
        <v/>
      </c>
      <c r="AN314" s="500" t="str">
        <f>IF(終値!A314="","",IF(AND(高値!R314&gt;高値!Q314,高値!R314&gt;高値!P314,高値!R314&gt;高値!S314,高値!R314&gt;高値!T314),13,""))</f>
        <v/>
      </c>
      <c r="AO314" s="500" t="str">
        <f>IF(終値!A314="","",IF(AND(高値!S314&gt;高値!R314,高値!S314&gt;高値!Q314,高値!S314&gt;高値!T314,高値!S314&gt;高値!U314),14,""))</f>
        <v/>
      </c>
      <c r="AP314" s="500" t="str">
        <f>IF(終値!A314="","",IF(AND(高値!T314&gt;高値!S314,高値!T314&gt;高値!R314,高値!T314&gt;高値!U314,高値!T314&gt;高値!V314),15,""))</f>
        <v/>
      </c>
      <c r="AQ314" s="500" t="str">
        <f>IF(終値!A314="","",IF(AND(高値!U314&gt;高値!T314,高値!U314&gt;高値!S314,高値!U314&gt;高値!V314,高値!U314&gt;高値!W314),16,""))</f>
        <v/>
      </c>
      <c r="AR314" s="500" t="str">
        <f>IF(終値!A314="","",IF(AND(高値!V314&gt;高値!U314,高値!V314&gt;高値!T314,高値!V314&gt;高値!W314,高値!V314&gt;高値!X314),17,""))</f>
        <v/>
      </c>
      <c r="AS314" s="500" t="str">
        <f>IF(終値!A314="","",IF(AND(高値!W314&gt;高値!V314,高値!W314&gt;高値!U314,高値!W314&gt;高値!X314,高値!W314&gt;高値!Y314),18,""))</f>
        <v/>
      </c>
      <c r="AT314" s="500" t="str">
        <f>IF(終値!A314="","",IF(AND(高値!X314&gt;高値!W314,高値!X314&gt;高値!V314,高値!X314&gt;高値!Y314,高値!X314&gt;高値!Z314),19,""))</f>
        <v/>
      </c>
      <c r="AU314" s="500" t="str">
        <f>IF(終値!A314="","",IF(AND(高値!Y314&gt;高値!X314,高値!Y314&gt;高値!W314,高値!Y314&gt;高値!Z314,高値!Y314&gt;高値!AA314),20,""))</f>
        <v/>
      </c>
      <c r="AV314" s="500" t="str">
        <f>IF(終値!A314="","",IF(AND(高値!Z314&gt;高値!Y314,高値!Z314&gt;高値!X314,高値!Z314&gt;高値!AA314,高値!Z314&gt;高値!AB314),21,""))</f>
        <v/>
      </c>
      <c r="AW314" s="500" t="str">
        <f>IF(終値!A314="","",IF(AND(高値!AA314&gt;高値!Z314,高値!AA314&gt;高値!Y314,高値!AA314&gt;高値!AB314,高値!AA314&gt;高値!AC314),22,""))</f>
        <v/>
      </c>
      <c r="AX314" s="500" t="str">
        <f>IF(終値!A314="","",IF(AND(高値!AB314&gt;高値!AA314,高値!AB314&gt;高値!Z314,高値!AB314&gt;高値!AC314,高値!AB314&gt;高値!AD314),23,""))</f>
        <v/>
      </c>
      <c r="AY314" s="500" t="str">
        <f>IF(終値!A314="","",IF(AND(高値!AC314&gt;高値!AB314,高値!AC314&gt;高値!AA314,高値!AC314&gt;高値!AD314,高値!AC314&gt;高値!AE314),24,""))</f>
        <v/>
      </c>
      <c r="AZ314" s="500" t="str">
        <f>IF(終値!A314="","",IF(AND(高値!AD314&gt;高値!AC314,高値!AD314&gt;高値!AB314,高値!AD314&gt;高値!AE314,高値!AD314&gt;高値!AF314),25,""))</f>
        <v/>
      </c>
      <c r="BA314" s="500" t="str">
        <f>IF(終値!A314="","",IF(AND(高値!AE314&gt;高値!AD314,高値!AE314&gt;高値!AC314,高値!AE314&gt;高値!AF314,高値!AE314&gt;高値!AG314),26,""))</f>
        <v/>
      </c>
      <c r="BB314" s="500" t="str">
        <f>IF(終値!A314="","",IF(AND(高値!AF314&gt;高値!AE314,高値!AF314&gt;高値!AD314,高値!AF314&gt;高値!AG314,高値!AF314&gt;高値!AH314),27,""))</f>
        <v/>
      </c>
      <c r="BC314" s="500" t="str">
        <f>IF(終値!A314="","",IF(AND(高値!AG314&gt;高値!AF314,高値!AG314&gt;高値!AE314,高値!AG314&gt;高値!AH314,高値!AG314&gt;高値!AI314),28,""))</f>
        <v/>
      </c>
      <c r="BD314" s="500">
        <f t="shared" si="24"/>
        <v>0</v>
      </c>
      <c r="BE314" s="500" t="str">
        <f t="shared" si="25"/>
        <v/>
      </c>
      <c r="BF314" s="500" t="str">
        <f t="shared" si="26"/>
        <v/>
      </c>
      <c r="BG314" s="500" t="str">
        <f>IF($BE314="","",INDEX(安値!$E314:$CZ314,1,$BE314+1))</f>
        <v/>
      </c>
      <c r="BH314" s="500" t="str">
        <f>IF($BF314="","",INDEX(安値!$E314:$CZ314,1,$BF314+1))</f>
        <v/>
      </c>
      <c r="BI314" s="500" t="str">
        <f>IF($BF314="","",MAX(INDEX(高値!$E314:$CZ314,1,$BE314+1):INDEX(高値!$E314:$CZ314,1,$BF314+1)))</f>
        <v/>
      </c>
      <c r="BJ314" s="500" t="str">
        <f>IF($BF314="","",AVERAGE(INDEX(終値!$E314:$CZ314,1,$BF314+1):INDEX(終値!$E314:$CZ314,1,$BF314+20))-2*STDEVP(INDEX(終値!$E314:$CZ314,1,$BF314+1):INDEX(終値!$E314:$CZ314,1,$BF314+20)))</f>
        <v/>
      </c>
      <c r="BK314" s="500" t="str">
        <f>IF($BE314="","",AVERAGE(INDEX(終値!$E314:$CZ314,1,$BE314+1):INDEX(終値!$E314:$CZ314,1,$BE314+20))-2*STDEVP(INDEX(終値!$E314:$CZ314,1,$BE314+1):INDEX(終値!$E314:$CZ314,1,$BE314+20)))</f>
        <v/>
      </c>
      <c r="BL314" s="500">
        <f t="shared" si="27"/>
        <v>0</v>
      </c>
      <c r="BM314" s="500" t="str">
        <f t="shared" si="28"/>
        <v/>
      </c>
      <c r="BN314" s="500" t="str">
        <f t="shared" si="29"/>
        <v/>
      </c>
      <c r="BO314" s="500" t="str">
        <f>IF($BM314="","",INDEX(高値!$E314:$CZ314,1,$BM314+1))</f>
        <v/>
      </c>
      <c r="BP314" s="500" t="str">
        <f>IF($BN314="","",INDEX(高値!$E314:$CZ314,1,$BN314+1))</f>
        <v/>
      </c>
      <c r="BQ314" s="500" t="str">
        <f>IF($BN314="","",MIN(INDEX(安値!$E314:$CZ314,1,$BM314+1):INDEX(安値!$E314:$CZ314,1,$BN314+1)))</f>
        <v/>
      </c>
      <c r="BR314" s="500" t="str">
        <f>IF($BN314="","",AVERAGE(INDEX(終値!$E314:$CZ314,1,$BN314+1):INDEX(終値!$E314:$CZ314,1,$BN314+20))+2*STDEVP(INDEX(終値!$E314:$CZ314,1,$BN314+1):INDEX(終値!$E314:$CZ314,1,$BN314+20)))</f>
        <v/>
      </c>
      <c r="BS314" s="500" t="str">
        <f>IF($BM314="","",AVERAGE(INDEX(終値!$E314:$CZ314,1,$BM314+1):INDEX(終値!$E314:$CZ314,1,$BM314+20))+2*STDEVP(INDEX(終値!$E314:$CZ314,1,$BM314+1):INDEX(終値!$E314:$CZ314,1,$BM314+20)))</f>
        <v/>
      </c>
      <c r="BT314" s="497" t="str">
        <f>IFERROR(IF(AND($BD314&gt;=2,ABS($BG314-$BH314)/$BH314&lt;=BB設定!$B$12,$BI314&gt;=MAX($BH314,$BG314)*(1+BB設定!$B$13),終値!E314&gt;$BG314),IF(OR(終値!E314&gt;=$BI314,AND($BH314&lt;$BJ314,$BG314&gt;=$BK314)),"二番底W▲","二番底W形成"),IF(AND($BL314&gt;=2,ABS($BO314-$BP314)/$BP314&lt;=BB設定!$B$12,$BQ314&lt;=MIN($BP314,$BO314)*(1-BB設定!$B$13),終値!E314&lt;$BO314),IF(OR(終値!E314&lt;=$BQ314,AND($BP314&gt;$BR314,$BO314&lt;=$BS314)),"二番天井M▼","二番天井M形成"),"－")),"－")</f>
        <v>－</v>
      </c>
    </row>
    <row r="315" spans="2:72">
      <c r="B315" s="500" t="str">
        <f>IF(終値!A315="","",IF(AND(安値!G315&lt;安値!F315,安値!G315&lt;安値!E315,安値!G315&lt;安値!H315,安値!G315&lt;安値!I315),2,""))</f>
        <v/>
      </c>
      <c r="C315" s="500" t="str">
        <f>IF(終値!A315="","",IF(AND(安値!H315&lt;安値!G315,安値!H315&lt;安値!F315,安値!H315&lt;安値!I315,安値!H315&lt;安値!J315),3,""))</f>
        <v/>
      </c>
      <c r="D315" s="500" t="str">
        <f>IF(終値!A315="","",IF(AND(安値!I315&lt;安値!H315,安値!I315&lt;安値!G315,安値!I315&lt;安値!J315,安値!I315&lt;安値!K315),4,""))</f>
        <v/>
      </c>
      <c r="E315" s="500" t="str">
        <f>IF(終値!A315="","",IF(AND(安値!J315&lt;安値!I315,安値!J315&lt;安値!H315,安値!J315&lt;安値!K315,安値!J315&lt;安値!L315),5,""))</f>
        <v/>
      </c>
      <c r="F315" s="500" t="str">
        <f>IF(終値!A315="","",IF(AND(安値!K315&lt;安値!J315,安値!K315&lt;安値!I315,安値!K315&lt;安値!L315,安値!K315&lt;安値!M315),6,""))</f>
        <v/>
      </c>
      <c r="G315" s="500" t="str">
        <f>IF(終値!A315="","",IF(AND(安値!L315&lt;安値!K315,安値!L315&lt;安値!J315,安値!L315&lt;安値!M315,安値!L315&lt;安値!N315),7,""))</f>
        <v/>
      </c>
      <c r="H315" s="500" t="str">
        <f>IF(終値!A315="","",IF(AND(安値!M315&lt;安値!L315,安値!M315&lt;安値!K315,安値!M315&lt;安値!N315,安値!M315&lt;安値!O315),8,""))</f>
        <v/>
      </c>
      <c r="I315" s="500" t="str">
        <f>IF(終値!A315="","",IF(AND(安値!N315&lt;安値!M315,安値!N315&lt;安値!L315,安値!N315&lt;安値!O315,安値!N315&lt;安値!P315),9,""))</f>
        <v/>
      </c>
      <c r="J315" s="500" t="str">
        <f>IF(終値!A315="","",IF(AND(安値!O315&lt;安値!N315,安値!O315&lt;安値!M315,安値!O315&lt;安値!P315,安値!O315&lt;安値!Q315),10,""))</f>
        <v/>
      </c>
      <c r="K315" s="500" t="str">
        <f>IF(終値!A315="","",IF(AND(安値!P315&lt;安値!O315,安値!P315&lt;安値!N315,安値!P315&lt;安値!Q315,安値!P315&lt;安値!R315),11,""))</f>
        <v/>
      </c>
      <c r="L315" s="500" t="str">
        <f>IF(終値!A315="","",IF(AND(安値!Q315&lt;安値!P315,安値!Q315&lt;安値!O315,安値!Q315&lt;安値!R315,安値!Q315&lt;安値!S315),12,""))</f>
        <v/>
      </c>
      <c r="M315" s="500" t="str">
        <f>IF(終値!A315="","",IF(AND(安値!R315&lt;安値!Q315,安値!R315&lt;安値!P315,安値!R315&lt;安値!S315,安値!R315&lt;安値!T315),13,""))</f>
        <v/>
      </c>
      <c r="N315" s="500" t="str">
        <f>IF(終値!A315="","",IF(AND(安値!S315&lt;安値!R315,安値!S315&lt;安値!Q315,安値!S315&lt;安値!T315,安値!S315&lt;安値!U315),14,""))</f>
        <v/>
      </c>
      <c r="O315" s="500" t="str">
        <f>IF(終値!A315="","",IF(AND(安値!T315&lt;安値!S315,安値!T315&lt;安値!R315,安値!T315&lt;安値!U315,安値!T315&lt;安値!V315),15,""))</f>
        <v/>
      </c>
      <c r="P315" s="500" t="str">
        <f>IF(終値!A315="","",IF(AND(安値!U315&lt;安値!T315,安値!U315&lt;安値!S315,安値!U315&lt;安値!V315,安値!U315&lt;安値!W315),16,""))</f>
        <v/>
      </c>
      <c r="Q315" s="500" t="str">
        <f>IF(終値!A315="","",IF(AND(安値!V315&lt;安値!U315,安値!V315&lt;安値!T315,安値!V315&lt;安値!W315,安値!V315&lt;安値!X315),17,""))</f>
        <v/>
      </c>
      <c r="R315" s="500" t="str">
        <f>IF(終値!A315="","",IF(AND(安値!W315&lt;安値!V315,安値!W315&lt;安値!U315,安値!W315&lt;安値!X315,安値!W315&lt;安値!Y315),18,""))</f>
        <v/>
      </c>
      <c r="S315" s="500" t="str">
        <f>IF(終値!A315="","",IF(AND(安値!X315&lt;安値!W315,安値!X315&lt;安値!V315,安値!X315&lt;安値!Y315,安値!X315&lt;安値!Z315),19,""))</f>
        <v/>
      </c>
      <c r="T315" s="500" t="str">
        <f>IF(終値!A315="","",IF(AND(安値!Y315&lt;安値!X315,安値!Y315&lt;安値!W315,安値!Y315&lt;安値!Z315,安値!Y315&lt;安値!AA315),20,""))</f>
        <v/>
      </c>
      <c r="U315" s="500" t="str">
        <f>IF(終値!A315="","",IF(AND(安値!Z315&lt;安値!Y315,安値!Z315&lt;安値!X315,安値!Z315&lt;安値!AA315,安値!Z315&lt;安値!AB315),21,""))</f>
        <v/>
      </c>
      <c r="V315" s="500" t="str">
        <f>IF(終値!A315="","",IF(AND(安値!AA315&lt;安値!Z315,安値!AA315&lt;安値!Y315,安値!AA315&lt;安値!AB315,安値!AA315&lt;安値!AC315),22,""))</f>
        <v/>
      </c>
      <c r="W315" s="500" t="str">
        <f>IF(終値!A315="","",IF(AND(安値!AB315&lt;安値!AA315,安値!AB315&lt;安値!Z315,安値!AB315&lt;安値!AC315,安値!AB315&lt;安値!AD315),23,""))</f>
        <v/>
      </c>
      <c r="X315" s="500" t="str">
        <f>IF(終値!A315="","",IF(AND(安値!AC315&lt;安値!AB315,安値!AC315&lt;安値!AA315,安値!AC315&lt;安値!AD315,安値!AC315&lt;安値!AE315),24,""))</f>
        <v/>
      </c>
      <c r="Y315" s="500" t="str">
        <f>IF(終値!A315="","",IF(AND(安値!AD315&lt;安値!AC315,安値!AD315&lt;安値!AB315,安値!AD315&lt;安値!AE315,安値!AD315&lt;安値!AF315),25,""))</f>
        <v/>
      </c>
      <c r="Z315" s="500" t="str">
        <f>IF(終値!A315="","",IF(AND(安値!AE315&lt;安値!AD315,安値!AE315&lt;安値!AC315,安値!AE315&lt;安値!AF315,安値!AE315&lt;安値!AG315),26,""))</f>
        <v/>
      </c>
      <c r="AA315" s="500" t="str">
        <f>IF(終値!A315="","",IF(AND(安値!AF315&lt;安値!AE315,安値!AF315&lt;安値!AD315,安値!AF315&lt;安値!AG315,安値!AF315&lt;安値!AH315),27,""))</f>
        <v/>
      </c>
      <c r="AB315" s="500" t="str">
        <f>IF(終値!A315="","",IF(AND(安値!AG315&lt;安値!AF315,安値!AG315&lt;安値!AE315,安値!AG315&lt;安値!AH315,安値!AG315&lt;安値!AI315),28,""))</f>
        <v/>
      </c>
      <c r="AC315" s="500" t="str">
        <f>IF(終値!A315="","",IF(AND(高値!G315&gt;高値!F315,高値!G315&gt;高値!E315,高値!G315&gt;高値!H315,高値!G315&gt;高値!I315),2,""))</f>
        <v/>
      </c>
      <c r="AD315" s="500" t="str">
        <f>IF(終値!A315="","",IF(AND(高値!H315&gt;高値!G315,高値!H315&gt;高値!F315,高値!H315&gt;高値!I315,高値!H315&gt;高値!J315),3,""))</f>
        <v/>
      </c>
      <c r="AE315" s="500" t="str">
        <f>IF(終値!A315="","",IF(AND(高値!I315&gt;高値!H315,高値!I315&gt;高値!G315,高値!I315&gt;高値!J315,高値!I315&gt;高値!K315),4,""))</f>
        <v/>
      </c>
      <c r="AF315" s="500" t="str">
        <f>IF(終値!A315="","",IF(AND(高値!J315&gt;高値!I315,高値!J315&gt;高値!H315,高値!J315&gt;高値!K315,高値!J315&gt;高値!L315),5,""))</f>
        <v/>
      </c>
      <c r="AG315" s="500" t="str">
        <f>IF(終値!A315="","",IF(AND(高値!K315&gt;高値!J315,高値!K315&gt;高値!I315,高値!K315&gt;高値!L315,高値!K315&gt;高値!M315),6,""))</f>
        <v/>
      </c>
      <c r="AH315" s="500" t="str">
        <f>IF(終値!A315="","",IF(AND(高値!L315&gt;高値!K315,高値!L315&gt;高値!J315,高値!L315&gt;高値!M315,高値!L315&gt;高値!N315),7,""))</f>
        <v/>
      </c>
      <c r="AI315" s="500" t="str">
        <f>IF(終値!A315="","",IF(AND(高値!M315&gt;高値!L315,高値!M315&gt;高値!K315,高値!M315&gt;高値!N315,高値!M315&gt;高値!O315),8,""))</f>
        <v/>
      </c>
      <c r="AJ315" s="500" t="str">
        <f>IF(終値!A315="","",IF(AND(高値!N315&gt;高値!M315,高値!N315&gt;高値!L315,高値!N315&gt;高値!O315,高値!N315&gt;高値!P315),9,""))</f>
        <v/>
      </c>
      <c r="AK315" s="500" t="str">
        <f>IF(終値!A315="","",IF(AND(高値!O315&gt;高値!N315,高値!O315&gt;高値!M315,高値!O315&gt;高値!P315,高値!O315&gt;高値!Q315),10,""))</f>
        <v/>
      </c>
      <c r="AL315" s="500" t="str">
        <f>IF(終値!A315="","",IF(AND(高値!P315&gt;高値!O315,高値!P315&gt;高値!N315,高値!P315&gt;高値!Q315,高値!P315&gt;高値!R315),11,""))</f>
        <v/>
      </c>
      <c r="AM315" s="500" t="str">
        <f>IF(終値!A315="","",IF(AND(高値!Q315&gt;高値!P315,高値!Q315&gt;高値!O315,高値!Q315&gt;高値!R315,高値!Q315&gt;高値!S315),12,""))</f>
        <v/>
      </c>
      <c r="AN315" s="500" t="str">
        <f>IF(終値!A315="","",IF(AND(高値!R315&gt;高値!Q315,高値!R315&gt;高値!P315,高値!R315&gt;高値!S315,高値!R315&gt;高値!T315),13,""))</f>
        <v/>
      </c>
      <c r="AO315" s="500" t="str">
        <f>IF(終値!A315="","",IF(AND(高値!S315&gt;高値!R315,高値!S315&gt;高値!Q315,高値!S315&gt;高値!T315,高値!S315&gt;高値!U315),14,""))</f>
        <v/>
      </c>
      <c r="AP315" s="500" t="str">
        <f>IF(終値!A315="","",IF(AND(高値!T315&gt;高値!S315,高値!T315&gt;高値!R315,高値!T315&gt;高値!U315,高値!T315&gt;高値!V315),15,""))</f>
        <v/>
      </c>
      <c r="AQ315" s="500" t="str">
        <f>IF(終値!A315="","",IF(AND(高値!U315&gt;高値!T315,高値!U315&gt;高値!S315,高値!U315&gt;高値!V315,高値!U315&gt;高値!W315),16,""))</f>
        <v/>
      </c>
      <c r="AR315" s="500" t="str">
        <f>IF(終値!A315="","",IF(AND(高値!V315&gt;高値!U315,高値!V315&gt;高値!T315,高値!V315&gt;高値!W315,高値!V315&gt;高値!X315),17,""))</f>
        <v/>
      </c>
      <c r="AS315" s="500" t="str">
        <f>IF(終値!A315="","",IF(AND(高値!W315&gt;高値!V315,高値!W315&gt;高値!U315,高値!W315&gt;高値!X315,高値!W315&gt;高値!Y315),18,""))</f>
        <v/>
      </c>
      <c r="AT315" s="500" t="str">
        <f>IF(終値!A315="","",IF(AND(高値!X315&gt;高値!W315,高値!X315&gt;高値!V315,高値!X315&gt;高値!Y315,高値!X315&gt;高値!Z315),19,""))</f>
        <v/>
      </c>
      <c r="AU315" s="500" t="str">
        <f>IF(終値!A315="","",IF(AND(高値!Y315&gt;高値!X315,高値!Y315&gt;高値!W315,高値!Y315&gt;高値!Z315,高値!Y315&gt;高値!AA315),20,""))</f>
        <v/>
      </c>
      <c r="AV315" s="500" t="str">
        <f>IF(終値!A315="","",IF(AND(高値!Z315&gt;高値!Y315,高値!Z315&gt;高値!X315,高値!Z315&gt;高値!AA315,高値!Z315&gt;高値!AB315),21,""))</f>
        <v/>
      </c>
      <c r="AW315" s="500" t="str">
        <f>IF(終値!A315="","",IF(AND(高値!AA315&gt;高値!Z315,高値!AA315&gt;高値!Y315,高値!AA315&gt;高値!AB315,高値!AA315&gt;高値!AC315),22,""))</f>
        <v/>
      </c>
      <c r="AX315" s="500" t="str">
        <f>IF(終値!A315="","",IF(AND(高値!AB315&gt;高値!AA315,高値!AB315&gt;高値!Z315,高値!AB315&gt;高値!AC315,高値!AB315&gt;高値!AD315),23,""))</f>
        <v/>
      </c>
      <c r="AY315" s="500" t="str">
        <f>IF(終値!A315="","",IF(AND(高値!AC315&gt;高値!AB315,高値!AC315&gt;高値!AA315,高値!AC315&gt;高値!AD315,高値!AC315&gt;高値!AE315),24,""))</f>
        <v/>
      </c>
      <c r="AZ315" s="500" t="str">
        <f>IF(終値!A315="","",IF(AND(高値!AD315&gt;高値!AC315,高値!AD315&gt;高値!AB315,高値!AD315&gt;高値!AE315,高値!AD315&gt;高値!AF315),25,""))</f>
        <v/>
      </c>
      <c r="BA315" s="500" t="str">
        <f>IF(終値!A315="","",IF(AND(高値!AE315&gt;高値!AD315,高値!AE315&gt;高値!AC315,高値!AE315&gt;高値!AF315,高値!AE315&gt;高値!AG315),26,""))</f>
        <v/>
      </c>
      <c r="BB315" s="500" t="str">
        <f>IF(終値!A315="","",IF(AND(高値!AF315&gt;高値!AE315,高値!AF315&gt;高値!AD315,高値!AF315&gt;高値!AG315,高値!AF315&gt;高値!AH315),27,""))</f>
        <v/>
      </c>
      <c r="BC315" s="500" t="str">
        <f>IF(終値!A315="","",IF(AND(高値!AG315&gt;高値!AF315,高値!AG315&gt;高値!AE315,高値!AG315&gt;高値!AH315,高値!AG315&gt;高値!AI315),28,""))</f>
        <v/>
      </c>
      <c r="BD315" s="500">
        <f t="shared" si="24"/>
        <v>0</v>
      </c>
      <c r="BE315" s="500" t="str">
        <f t="shared" si="25"/>
        <v/>
      </c>
      <c r="BF315" s="500" t="str">
        <f t="shared" si="26"/>
        <v/>
      </c>
      <c r="BG315" s="500" t="str">
        <f>IF($BE315="","",INDEX(安値!$E315:$CZ315,1,$BE315+1))</f>
        <v/>
      </c>
      <c r="BH315" s="500" t="str">
        <f>IF($BF315="","",INDEX(安値!$E315:$CZ315,1,$BF315+1))</f>
        <v/>
      </c>
      <c r="BI315" s="500" t="str">
        <f>IF($BF315="","",MAX(INDEX(高値!$E315:$CZ315,1,$BE315+1):INDEX(高値!$E315:$CZ315,1,$BF315+1)))</f>
        <v/>
      </c>
      <c r="BJ315" s="500" t="str">
        <f>IF($BF315="","",AVERAGE(INDEX(終値!$E315:$CZ315,1,$BF315+1):INDEX(終値!$E315:$CZ315,1,$BF315+20))-2*STDEVP(INDEX(終値!$E315:$CZ315,1,$BF315+1):INDEX(終値!$E315:$CZ315,1,$BF315+20)))</f>
        <v/>
      </c>
      <c r="BK315" s="500" t="str">
        <f>IF($BE315="","",AVERAGE(INDEX(終値!$E315:$CZ315,1,$BE315+1):INDEX(終値!$E315:$CZ315,1,$BE315+20))-2*STDEVP(INDEX(終値!$E315:$CZ315,1,$BE315+1):INDEX(終値!$E315:$CZ315,1,$BE315+20)))</f>
        <v/>
      </c>
      <c r="BL315" s="500">
        <f t="shared" si="27"/>
        <v>0</v>
      </c>
      <c r="BM315" s="500" t="str">
        <f t="shared" si="28"/>
        <v/>
      </c>
      <c r="BN315" s="500" t="str">
        <f t="shared" si="29"/>
        <v/>
      </c>
      <c r="BO315" s="500" t="str">
        <f>IF($BM315="","",INDEX(高値!$E315:$CZ315,1,$BM315+1))</f>
        <v/>
      </c>
      <c r="BP315" s="500" t="str">
        <f>IF($BN315="","",INDEX(高値!$E315:$CZ315,1,$BN315+1))</f>
        <v/>
      </c>
      <c r="BQ315" s="500" t="str">
        <f>IF($BN315="","",MIN(INDEX(安値!$E315:$CZ315,1,$BM315+1):INDEX(安値!$E315:$CZ315,1,$BN315+1)))</f>
        <v/>
      </c>
      <c r="BR315" s="500" t="str">
        <f>IF($BN315="","",AVERAGE(INDEX(終値!$E315:$CZ315,1,$BN315+1):INDEX(終値!$E315:$CZ315,1,$BN315+20))+2*STDEVP(INDEX(終値!$E315:$CZ315,1,$BN315+1):INDEX(終値!$E315:$CZ315,1,$BN315+20)))</f>
        <v/>
      </c>
      <c r="BS315" s="500" t="str">
        <f>IF($BM315="","",AVERAGE(INDEX(終値!$E315:$CZ315,1,$BM315+1):INDEX(終値!$E315:$CZ315,1,$BM315+20))+2*STDEVP(INDEX(終値!$E315:$CZ315,1,$BM315+1):INDEX(終値!$E315:$CZ315,1,$BM315+20)))</f>
        <v/>
      </c>
      <c r="BT315" s="497" t="str">
        <f>IFERROR(IF(AND($BD315&gt;=2,ABS($BG315-$BH315)/$BH315&lt;=BB設定!$B$12,$BI315&gt;=MAX($BH315,$BG315)*(1+BB設定!$B$13),終値!E315&gt;$BG315),IF(OR(終値!E315&gt;=$BI315,AND($BH315&lt;$BJ315,$BG315&gt;=$BK315)),"二番底W▲","二番底W形成"),IF(AND($BL315&gt;=2,ABS($BO315-$BP315)/$BP315&lt;=BB設定!$B$12,$BQ315&lt;=MIN($BP315,$BO315)*(1-BB設定!$B$13),終値!E315&lt;$BO315),IF(OR(終値!E315&lt;=$BQ315,AND($BP315&gt;$BR315,$BO315&lt;=$BS315)),"二番天井M▼","二番天井M形成"),"－")),"－")</f>
        <v>－</v>
      </c>
    </row>
    <row r="316" spans="2:72">
      <c r="B316" s="500" t="str">
        <f>IF(終値!A316="","",IF(AND(安値!G316&lt;安値!F316,安値!G316&lt;安値!E316,安値!G316&lt;安値!H316,安値!G316&lt;安値!I316),2,""))</f>
        <v/>
      </c>
      <c r="C316" s="500" t="str">
        <f>IF(終値!A316="","",IF(AND(安値!H316&lt;安値!G316,安値!H316&lt;安値!F316,安値!H316&lt;安値!I316,安値!H316&lt;安値!J316),3,""))</f>
        <v/>
      </c>
      <c r="D316" s="500" t="str">
        <f>IF(終値!A316="","",IF(AND(安値!I316&lt;安値!H316,安値!I316&lt;安値!G316,安値!I316&lt;安値!J316,安値!I316&lt;安値!K316),4,""))</f>
        <v/>
      </c>
      <c r="E316" s="500" t="str">
        <f>IF(終値!A316="","",IF(AND(安値!J316&lt;安値!I316,安値!J316&lt;安値!H316,安値!J316&lt;安値!K316,安値!J316&lt;安値!L316),5,""))</f>
        <v/>
      </c>
      <c r="F316" s="500" t="str">
        <f>IF(終値!A316="","",IF(AND(安値!K316&lt;安値!J316,安値!K316&lt;安値!I316,安値!K316&lt;安値!L316,安値!K316&lt;安値!M316),6,""))</f>
        <v/>
      </c>
      <c r="G316" s="500" t="str">
        <f>IF(終値!A316="","",IF(AND(安値!L316&lt;安値!K316,安値!L316&lt;安値!J316,安値!L316&lt;安値!M316,安値!L316&lt;安値!N316),7,""))</f>
        <v/>
      </c>
      <c r="H316" s="500" t="str">
        <f>IF(終値!A316="","",IF(AND(安値!M316&lt;安値!L316,安値!M316&lt;安値!K316,安値!M316&lt;安値!N316,安値!M316&lt;安値!O316),8,""))</f>
        <v/>
      </c>
      <c r="I316" s="500" t="str">
        <f>IF(終値!A316="","",IF(AND(安値!N316&lt;安値!M316,安値!N316&lt;安値!L316,安値!N316&lt;安値!O316,安値!N316&lt;安値!P316),9,""))</f>
        <v/>
      </c>
      <c r="J316" s="500" t="str">
        <f>IF(終値!A316="","",IF(AND(安値!O316&lt;安値!N316,安値!O316&lt;安値!M316,安値!O316&lt;安値!P316,安値!O316&lt;安値!Q316),10,""))</f>
        <v/>
      </c>
      <c r="K316" s="500" t="str">
        <f>IF(終値!A316="","",IF(AND(安値!P316&lt;安値!O316,安値!P316&lt;安値!N316,安値!P316&lt;安値!Q316,安値!P316&lt;安値!R316),11,""))</f>
        <v/>
      </c>
      <c r="L316" s="500" t="str">
        <f>IF(終値!A316="","",IF(AND(安値!Q316&lt;安値!P316,安値!Q316&lt;安値!O316,安値!Q316&lt;安値!R316,安値!Q316&lt;安値!S316),12,""))</f>
        <v/>
      </c>
      <c r="M316" s="500" t="str">
        <f>IF(終値!A316="","",IF(AND(安値!R316&lt;安値!Q316,安値!R316&lt;安値!P316,安値!R316&lt;安値!S316,安値!R316&lt;安値!T316),13,""))</f>
        <v/>
      </c>
      <c r="N316" s="500" t="str">
        <f>IF(終値!A316="","",IF(AND(安値!S316&lt;安値!R316,安値!S316&lt;安値!Q316,安値!S316&lt;安値!T316,安値!S316&lt;安値!U316),14,""))</f>
        <v/>
      </c>
      <c r="O316" s="500" t="str">
        <f>IF(終値!A316="","",IF(AND(安値!T316&lt;安値!S316,安値!T316&lt;安値!R316,安値!T316&lt;安値!U316,安値!T316&lt;安値!V316),15,""))</f>
        <v/>
      </c>
      <c r="P316" s="500" t="str">
        <f>IF(終値!A316="","",IF(AND(安値!U316&lt;安値!T316,安値!U316&lt;安値!S316,安値!U316&lt;安値!V316,安値!U316&lt;安値!W316),16,""))</f>
        <v/>
      </c>
      <c r="Q316" s="500" t="str">
        <f>IF(終値!A316="","",IF(AND(安値!V316&lt;安値!U316,安値!V316&lt;安値!T316,安値!V316&lt;安値!W316,安値!V316&lt;安値!X316),17,""))</f>
        <v/>
      </c>
      <c r="R316" s="500" t="str">
        <f>IF(終値!A316="","",IF(AND(安値!W316&lt;安値!V316,安値!W316&lt;安値!U316,安値!W316&lt;安値!X316,安値!W316&lt;安値!Y316),18,""))</f>
        <v/>
      </c>
      <c r="S316" s="500" t="str">
        <f>IF(終値!A316="","",IF(AND(安値!X316&lt;安値!W316,安値!X316&lt;安値!V316,安値!X316&lt;安値!Y316,安値!X316&lt;安値!Z316),19,""))</f>
        <v/>
      </c>
      <c r="T316" s="500" t="str">
        <f>IF(終値!A316="","",IF(AND(安値!Y316&lt;安値!X316,安値!Y316&lt;安値!W316,安値!Y316&lt;安値!Z316,安値!Y316&lt;安値!AA316),20,""))</f>
        <v/>
      </c>
      <c r="U316" s="500" t="str">
        <f>IF(終値!A316="","",IF(AND(安値!Z316&lt;安値!Y316,安値!Z316&lt;安値!X316,安値!Z316&lt;安値!AA316,安値!Z316&lt;安値!AB316),21,""))</f>
        <v/>
      </c>
      <c r="V316" s="500" t="str">
        <f>IF(終値!A316="","",IF(AND(安値!AA316&lt;安値!Z316,安値!AA316&lt;安値!Y316,安値!AA316&lt;安値!AB316,安値!AA316&lt;安値!AC316),22,""))</f>
        <v/>
      </c>
      <c r="W316" s="500" t="str">
        <f>IF(終値!A316="","",IF(AND(安値!AB316&lt;安値!AA316,安値!AB316&lt;安値!Z316,安値!AB316&lt;安値!AC316,安値!AB316&lt;安値!AD316),23,""))</f>
        <v/>
      </c>
      <c r="X316" s="500" t="str">
        <f>IF(終値!A316="","",IF(AND(安値!AC316&lt;安値!AB316,安値!AC316&lt;安値!AA316,安値!AC316&lt;安値!AD316,安値!AC316&lt;安値!AE316),24,""))</f>
        <v/>
      </c>
      <c r="Y316" s="500" t="str">
        <f>IF(終値!A316="","",IF(AND(安値!AD316&lt;安値!AC316,安値!AD316&lt;安値!AB316,安値!AD316&lt;安値!AE316,安値!AD316&lt;安値!AF316),25,""))</f>
        <v/>
      </c>
      <c r="Z316" s="500" t="str">
        <f>IF(終値!A316="","",IF(AND(安値!AE316&lt;安値!AD316,安値!AE316&lt;安値!AC316,安値!AE316&lt;安値!AF316,安値!AE316&lt;安値!AG316),26,""))</f>
        <v/>
      </c>
      <c r="AA316" s="500" t="str">
        <f>IF(終値!A316="","",IF(AND(安値!AF316&lt;安値!AE316,安値!AF316&lt;安値!AD316,安値!AF316&lt;安値!AG316,安値!AF316&lt;安値!AH316),27,""))</f>
        <v/>
      </c>
      <c r="AB316" s="500" t="str">
        <f>IF(終値!A316="","",IF(AND(安値!AG316&lt;安値!AF316,安値!AG316&lt;安値!AE316,安値!AG316&lt;安値!AH316,安値!AG316&lt;安値!AI316),28,""))</f>
        <v/>
      </c>
      <c r="AC316" s="500" t="str">
        <f>IF(終値!A316="","",IF(AND(高値!G316&gt;高値!F316,高値!G316&gt;高値!E316,高値!G316&gt;高値!H316,高値!G316&gt;高値!I316),2,""))</f>
        <v/>
      </c>
      <c r="AD316" s="500" t="str">
        <f>IF(終値!A316="","",IF(AND(高値!H316&gt;高値!G316,高値!H316&gt;高値!F316,高値!H316&gt;高値!I316,高値!H316&gt;高値!J316),3,""))</f>
        <v/>
      </c>
      <c r="AE316" s="500" t="str">
        <f>IF(終値!A316="","",IF(AND(高値!I316&gt;高値!H316,高値!I316&gt;高値!G316,高値!I316&gt;高値!J316,高値!I316&gt;高値!K316),4,""))</f>
        <v/>
      </c>
      <c r="AF316" s="500" t="str">
        <f>IF(終値!A316="","",IF(AND(高値!J316&gt;高値!I316,高値!J316&gt;高値!H316,高値!J316&gt;高値!K316,高値!J316&gt;高値!L316),5,""))</f>
        <v/>
      </c>
      <c r="AG316" s="500" t="str">
        <f>IF(終値!A316="","",IF(AND(高値!K316&gt;高値!J316,高値!K316&gt;高値!I316,高値!K316&gt;高値!L316,高値!K316&gt;高値!M316),6,""))</f>
        <v/>
      </c>
      <c r="AH316" s="500" t="str">
        <f>IF(終値!A316="","",IF(AND(高値!L316&gt;高値!K316,高値!L316&gt;高値!J316,高値!L316&gt;高値!M316,高値!L316&gt;高値!N316),7,""))</f>
        <v/>
      </c>
      <c r="AI316" s="500" t="str">
        <f>IF(終値!A316="","",IF(AND(高値!M316&gt;高値!L316,高値!M316&gt;高値!K316,高値!M316&gt;高値!N316,高値!M316&gt;高値!O316),8,""))</f>
        <v/>
      </c>
      <c r="AJ316" s="500" t="str">
        <f>IF(終値!A316="","",IF(AND(高値!N316&gt;高値!M316,高値!N316&gt;高値!L316,高値!N316&gt;高値!O316,高値!N316&gt;高値!P316),9,""))</f>
        <v/>
      </c>
      <c r="AK316" s="500" t="str">
        <f>IF(終値!A316="","",IF(AND(高値!O316&gt;高値!N316,高値!O316&gt;高値!M316,高値!O316&gt;高値!P316,高値!O316&gt;高値!Q316),10,""))</f>
        <v/>
      </c>
      <c r="AL316" s="500" t="str">
        <f>IF(終値!A316="","",IF(AND(高値!P316&gt;高値!O316,高値!P316&gt;高値!N316,高値!P316&gt;高値!Q316,高値!P316&gt;高値!R316),11,""))</f>
        <v/>
      </c>
      <c r="AM316" s="500" t="str">
        <f>IF(終値!A316="","",IF(AND(高値!Q316&gt;高値!P316,高値!Q316&gt;高値!O316,高値!Q316&gt;高値!R316,高値!Q316&gt;高値!S316),12,""))</f>
        <v/>
      </c>
      <c r="AN316" s="500" t="str">
        <f>IF(終値!A316="","",IF(AND(高値!R316&gt;高値!Q316,高値!R316&gt;高値!P316,高値!R316&gt;高値!S316,高値!R316&gt;高値!T316),13,""))</f>
        <v/>
      </c>
      <c r="AO316" s="500" t="str">
        <f>IF(終値!A316="","",IF(AND(高値!S316&gt;高値!R316,高値!S316&gt;高値!Q316,高値!S316&gt;高値!T316,高値!S316&gt;高値!U316),14,""))</f>
        <v/>
      </c>
      <c r="AP316" s="500" t="str">
        <f>IF(終値!A316="","",IF(AND(高値!T316&gt;高値!S316,高値!T316&gt;高値!R316,高値!T316&gt;高値!U316,高値!T316&gt;高値!V316),15,""))</f>
        <v/>
      </c>
      <c r="AQ316" s="500" t="str">
        <f>IF(終値!A316="","",IF(AND(高値!U316&gt;高値!T316,高値!U316&gt;高値!S316,高値!U316&gt;高値!V316,高値!U316&gt;高値!W316),16,""))</f>
        <v/>
      </c>
      <c r="AR316" s="500" t="str">
        <f>IF(終値!A316="","",IF(AND(高値!V316&gt;高値!U316,高値!V316&gt;高値!T316,高値!V316&gt;高値!W316,高値!V316&gt;高値!X316),17,""))</f>
        <v/>
      </c>
      <c r="AS316" s="500" t="str">
        <f>IF(終値!A316="","",IF(AND(高値!W316&gt;高値!V316,高値!W316&gt;高値!U316,高値!W316&gt;高値!X316,高値!W316&gt;高値!Y316),18,""))</f>
        <v/>
      </c>
      <c r="AT316" s="500" t="str">
        <f>IF(終値!A316="","",IF(AND(高値!X316&gt;高値!W316,高値!X316&gt;高値!V316,高値!X316&gt;高値!Y316,高値!X316&gt;高値!Z316),19,""))</f>
        <v/>
      </c>
      <c r="AU316" s="500" t="str">
        <f>IF(終値!A316="","",IF(AND(高値!Y316&gt;高値!X316,高値!Y316&gt;高値!W316,高値!Y316&gt;高値!Z316,高値!Y316&gt;高値!AA316),20,""))</f>
        <v/>
      </c>
      <c r="AV316" s="500" t="str">
        <f>IF(終値!A316="","",IF(AND(高値!Z316&gt;高値!Y316,高値!Z316&gt;高値!X316,高値!Z316&gt;高値!AA316,高値!Z316&gt;高値!AB316),21,""))</f>
        <v/>
      </c>
      <c r="AW316" s="500" t="str">
        <f>IF(終値!A316="","",IF(AND(高値!AA316&gt;高値!Z316,高値!AA316&gt;高値!Y316,高値!AA316&gt;高値!AB316,高値!AA316&gt;高値!AC316),22,""))</f>
        <v/>
      </c>
      <c r="AX316" s="500" t="str">
        <f>IF(終値!A316="","",IF(AND(高値!AB316&gt;高値!AA316,高値!AB316&gt;高値!Z316,高値!AB316&gt;高値!AC316,高値!AB316&gt;高値!AD316),23,""))</f>
        <v/>
      </c>
      <c r="AY316" s="500" t="str">
        <f>IF(終値!A316="","",IF(AND(高値!AC316&gt;高値!AB316,高値!AC316&gt;高値!AA316,高値!AC316&gt;高値!AD316,高値!AC316&gt;高値!AE316),24,""))</f>
        <v/>
      </c>
      <c r="AZ316" s="500" t="str">
        <f>IF(終値!A316="","",IF(AND(高値!AD316&gt;高値!AC316,高値!AD316&gt;高値!AB316,高値!AD316&gt;高値!AE316,高値!AD316&gt;高値!AF316),25,""))</f>
        <v/>
      </c>
      <c r="BA316" s="500" t="str">
        <f>IF(終値!A316="","",IF(AND(高値!AE316&gt;高値!AD316,高値!AE316&gt;高値!AC316,高値!AE316&gt;高値!AF316,高値!AE316&gt;高値!AG316),26,""))</f>
        <v/>
      </c>
      <c r="BB316" s="500" t="str">
        <f>IF(終値!A316="","",IF(AND(高値!AF316&gt;高値!AE316,高値!AF316&gt;高値!AD316,高値!AF316&gt;高値!AG316,高値!AF316&gt;高値!AH316),27,""))</f>
        <v/>
      </c>
      <c r="BC316" s="500" t="str">
        <f>IF(終値!A316="","",IF(AND(高値!AG316&gt;高値!AF316,高値!AG316&gt;高値!AE316,高値!AG316&gt;高値!AH316,高値!AG316&gt;高値!AI316),28,""))</f>
        <v/>
      </c>
      <c r="BD316" s="500">
        <f t="shared" si="24"/>
        <v>0</v>
      </c>
      <c r="BE316" s="500" t="str">
        <f t="shared" si="25"/>
        <v/>
      </c>
      <c r="BF316" s="500" t="str">
        <f t="shared" si="26"/>
        <v/>
      </c>
      <c r="BG316" s="500" t="str">
        <f>IF($BE316="","",INDEX(安値!$E316:$CZ316,1,$BE316+1))</f>
        <v/>
      </c>
      <c r="BH316" s="500" t="str">
        <f>IF($BF316="","",INDEX(安値!$E316:$CZ316,1,$BF316+1))</f>
        <v/>
      </c>
      <c r="BI316" s="500" t="str">
        <f>IF($BF316="","",MAX(INDEX(高値!$E316:$CZ316,1,$BE316+1):INDEX(高値!$E316:$CZ316,1,$BF316+1)))</f>
        <v/>
      </c>
      <c r="BJ316" s="500" t="str">
        <f>IF($BF316="","",AVERAGE(INDEX(終値!$E316:$CZ316,1,$BF316+1):INDEX(終値!$E316:$CZ316,1,$BF316+20))-2*STDEVP(INDEX(終値!$E316:$CZ316,1,$BF316+1):INDEX(終値!$E316:$CZ316,1,$BF316+20)))</f>
        <v/>
      </c>
      <c r="BK316" s="500" t="str">
        <f>IF($BE316="","",AVERAGE(INDEX(終値!$E316:$CZ316,1,$BE316+1):INDEX(終値!$E316:$CZ316,1,$BE316+20))-2*STDEVP(INDEX(終値!$E316:$CZ316,1,$BE316+1):INDEX(終値!$E316:$CZ316,1,$BE316+20)))</f>
        <v/>
      </c>
      <c r="BL316" s="500">
        <f t="shared" si="27"/>
        <v>0</v>
      </c>
      <c r="BM316" s="500" t="str">
        <f t="shared" si="28"/>
        <v/>
      </c>
      <c r="BN316" s="500" t="str">
        <f t="shared" si="29"/>
        <v/>
      </c>
      <c r="BO316" s="500" t="str">
        <f>IF($BM316="","",INDEX(高値!$E316:$CZ316,1,$BM316+1))</f>
        <v/>
      </c>
      <c r="BP316" s="500" t="str">
        <f>IF($BN316="","",INDEX(高値!$E316:$CZ316,1,$BN316+1))</f>
        <v/>
      </c>
      <c r="BQ316" s="500" t="str">
        <f>IF($BN316="","",MIN(INDEX(安値!$E316:$CZ316,1,$BM316+1):INDEX(安値!$E316:$CZ316,1,$BN316+1)))</f>
        <v/>
      </c>
      <c r="BR316" s="500" t="str">
        <f>IF($BN316="","",AVERAGE(INDEX(終値!$E316:$CZ316,1,$BN316+1):INDEX(終値!$E316:$CZ316,1,$BN316+20))+2*STDEVP(INDEX(終値!$E316:$CZ316,1,$BN316+1):INDEX(終値!$E316:$CZ316,1,$BN316+20)))</f>
        <v/>
      </c>
      <c r="BS316" s="500" t="str">
        <f>IF($BM316="","",AVERAGE(INDEX(終値!$E316:$CZ316,1,$BM316+1):INDEX(終値!$E316:$CZ316,1,$BM316+20))+2*STDEVP(INDEX(終値!$E316:$CZ316,1,$BM316+1):INDEX(終値!$E316:$CZ316,1,$BM316+20)))</f>
        <v/>
      </c>
      <c r="BT316" s="497" t="str">
        <f>IFERROR(IF(AND($BD316&gt;=2,ABS($BG316-$BH316)/$BH316&lt;=BB設定!$B$12,$BI316&gt;=MAX($BH316,$BG316)*(1+BB設定!$B$13),終値!E316&gt;$BG316),IF(OR(終値!E316&gt;=$BI316,AND($BH316&lt;$BJ316,$BG316&gt;=$BK316)),"二番底W▲","二番底W形成"),IF(AND($BL316&gt;=2,ABS($BO316-$BP316)/$BP316&lt;=BB設定!$B$12,$BQ316&lt;=MIN($BP316,$BO316)*(1-BB設定!$B$13),終値!E316&lt;$BO316),IF(OR(終値!E316&lt;=$BQ316,AND($BP316&gt;$BR316,$BO316&lt;=$BS316)),"二番天井M▼","二番天井M形成"),"－")),"－")</f>
        <v>－</v>
      </c>
    </row>
    <row r="317" spans="2:72">
      <c r="B317" s="500" t="str">
        <f>IF(終値!A317="","",IF(AND(安値!G317&lt;安値!F317,安値!G317&lt;安値!E317,安値!G317&lt;安値!H317,安値!G317&lt;安値!I317),2,""))</f>
        <v/>
      </c>
      <c r="C317" s="500" t="str">
        <f>IF(終値!A317="","",IF(AND(安値!H317&lt;安値!G317,安値!H317&lt;安値!F317,安値!H317&lt;安値!I317,安値!H317&lt;安値!J317),3,""))</f>
        <v/>
      </c>
      <c r="D317" s="500" t="str">
        <f>IF(終値!A317="","",IF(AND(安値!I317&lt;安値!H317,安値!I317&lt;安値!G317,安値!I317&lt;安値!J317,安値!I317&lt;安値!K317),4,""))</f>
        <v/>
      </c>
      <c r="E317" s="500" t="str">
        <f>IF(終値!A317="","",IF(AND(安値!J317&lt;安値!I317,安値!J317&lt;安値!H317,安値!J317&lt;安値!K317,安値!J317&lt;安値!L317),5,""))</f>
        <v/>
      </c>
      <c r="F317" s="500" t="str">
        <f>IF(終値!A317="","",IF(AND(安値!K317&lt;安値!J317,安値!K317&lt;安値!I317,安値!K317&lt;安値!L317,安値!K317&lt;安値!M317),6,""))</f>
        <v/>
      </c>
      <c r="G317" s="500" t="str">
        <f>IF(終値!A317="","",IF(AND(安値!L317&lt;安値!K317,安値!L317&lt;安値!J317,安値!L317&lt;安値!M317,安値!L317&lt;安値!N317),7,""))</f>
        <v/>
      </c>
      <c r="H317" s="500" t="str">
        <f>IF(終値!A317="","",IF(AND(安値!M317&lt;安値!L317,安値!M317&lt;安値!K317,安値!M317&lt;安値!N317,安値!M317&lt;安値!O317),8,""))</f>
        <v/>
      </c>
      <c r="I317" s="500" t="str">
        <f>IF(終値!A317="","",IF(AND(安値!N317&lt;安値!M317,安値!N317&lt;安値!L317,安値!N317&lt;安値!O317,安値!N317&lt;安値!P317),9,""))</f>
        <v/>
      </c>
      <c r="J317" s="500" t="str">
        <f>IF(終値!A317="","",IF(AND(安値!O317&lt;安値!N317,安値!O317&lt;安値!M317,安値!O317&lt;安値!P317,安値!O317&lt;安値!Q317),10,""))</f>
        <v/>
      </c>
      <c r="K317" s="500" t="str">
        <f>IF(終値!A317="","",IF(AND(安値!P317&lt;安値!O317,安値!P317&lt;安値!N317,安値!P317&lt;安値!Q317,安値!P317&lt;安値!R317),11,""))</f>
        <v/>
      </c>
      <c r="L317" s="500" t="str">
        <f>IF(終値!A317="","",IF(AND(安値!Q317&lt;安値!P317,安値!Q317&lt;安値!O317,安値!Q317&lt;安値!R317,安値!Q317&lt;安値!S317),12,""))</f>
        <v/>
      </c>
      <c r="M317" s="500" t="str">
        <f>IF(終値!A317="","",IF(AND(安値!R317&lt;安値!Q317,安値!R317&lt;安値!P317,安値!R317&lt;安値!S317,安値!R317&lt;安値!T317),13,""))</f>
        <v/>
      </c>
      <c r="N317" s="500" t="str">
        <f>IF(終値!A317="","",IF(AND(安値!S317&lt;安値!R317,安値!S317&lt;安値!Q317,安値!S317&lt;安値!T317,安値!S317&lt;安値!U317),14,""))</f>
        <v/>
      </c>
      <c r="O317" s="500" t="str">
        <f>IF(終値!A317="","",IF(AND(安値!T317&lt;安値!S317,安値!T317&lt;安値!R317,安値!T317&lt;安値!U317,安値!T317&lt;安値!V317),15,""))</f>
        <v/>
      </c>
      <c r="P317" s="500" t="str">
        <f>IF(終値!A317="","",IF(AND(安値!U317&lt;安値!T317,安値!U317&lt;安値!S317,安値!U317&lt;安値!V317,安値!U317&lt;安値!W317),16,""))</f>
        <v/>
      </c>
      <c r="Q317" s="500" t="str">
        <f>IF(終値!A317="","",IF(AND(安値!V317&lt;安値!U317,安値!V317&lt;安値!T317,安値!V317&lt;安値!W317,安値!V317&lt;安値!X317),17,""))</f>
        <v/>
      </c>
      <c r="R317" s="500" t="str">
        <f>IF(終値!A317="","",IF(AND(安値!W317&lt;安値!V317,安値!W317&lt;安値!U317,安値!W317&lt;安値!X317,安値!W317&lt;安値!Y317),18,""))</f>
        <v/>
      </c>
      <c r="S317" s="500" t="str">
        <f>IF(終値!A317="","",IF(AND(安値!X317&lt;安値!W317,安値!X317&lt;安値!V317,安値!X317&lt;安値!Y317,安値!X317&lt;安値!Z317),19,""))</f>
        <v/>
      </c>
      <c r="T317" s="500" t="str">
        <f>IF(終値!A317="","",IF(AND(安値!Y317&lt;安値!X317,安値!Y317&lt;安値!W317,安値!Y317&lt;安値!Z317,安値!Y317&lt;安値!AA317),20,""))</f>
        <v/>
      </c>
      <c r="U317" s="500" t="str">
        <f>IF(終値!A317="","",IF(AND(安値!Z317&lt;安値!Y317,安値!Z317&lt;安値!X317,安値!Z317&lt;安値!AA317,安値!Z317&lt;安値!AB317),21,""))</f>
        <v/>
      </c>
      <c r="V317" s="500" t="str">
        <f>IF(終値!A317="","",IF(AND(安値!AA317&lt;安値!Z317,安値!AA317&lt;安値!Y317,安値!AA317&lt;安値!AB317,安値!AA317&lt;安値!AC317),22,""))</f>
        <v/>
      </c>
      <c r="W317" s="500" t="str">
        <f>IF(終値!A317="","",IF(AND(安値!AB317&lt;安値!AA317,安値!AB317&lt;安値!Z317,安値!AB317&lt;安値!AC317,安値!AB317&lt;安値!AD317),23,""))</f>
        <v/>
      </c>
      <c r="X317" s="500" t="str">
        <f>IF(終値!A317="","",IF(AND(安値!AC317&lt;安値!AB317,安値!AC317&lt;安値!AA317,安値!AC317&lt;安値!AD317,安値!AC317&lt;安値!AE317),24,""))</f>
        <v/>
      </c>
      <c r="Y317" s="500" t="str">
        <f>IF(終値!A317="","",IF(AND(安値!AD317&lt;安値!AC317,安値!AD317&lt;安値!AB317,安値!AD317&lt;安値!AE317,安値!AD317&lt;安値!AF317),25,""))</f>
        <v/>
      </c>
      <c r="Z317" s="500" t="str">
        <f>IF(終値!A317="","",IF(AND(安値!AE317&lt;安値!AD317,安値!AE317&lt;安値!AC317,安値!AE317&lt;安値!AF317,安値!AE317&lt;安値!AG317),26,""))</f>
        <v/>
      </c>
      <c r="AA317" s="500" t="str">
        <f>IF(終値!A317="","",IF(AND(安値!AF317&lt;安値!AE317,安値!AF317&lt;安値!AD317,安値!AF317&lt;安値!AG317,安値!AF317&lt;安値!AH317),27,""))</f>
        <v/>
      </c>
      <c r="AB317" s="500" t="str">
        <f>IF(終値!A317="","",IF(AND(安値!AG317&lt;安値!AF317,安値!AG317&lt;安値!AE317,安値!AG317&lt;安値!AH317,安値!AG317&lt;安値!AI317),28,""))</f>
        <v/>
      </c>
      <c r="AC317" s="500" t="str">
        <f>IF(終値!A317="","",IF(AND(高値!G317&gt;高値!F317,高値!G317&gt;高値!E317,高値!G317&gt;高値!H317,高値!G317&gt;高値!I317),2,""))</f>
        <v/>
      </c>
      <c r="AD317" s="500" t="str">
        <f>IF(終値!A317="","",IF(AND(高値!H317&gt;高値!G317,高値!H317&gt;高値!F317,高値!H317&gt;高値!I317,高値!H317&gt;高値!J317),3,""))</f>
        <v/>
      </c>
      <c r="AE317" s="500" t="str">
        <f>IF(終値!A317="","",IF(AND(高値!I317&gt;高値!H317,高値!I317&gt;高値!G317,高値!I317&gt;高値!J317,高値!I317&gt;高値!K317),4,""))</f>
        <v/>
      </c>
      <c r="AF317" s="500" t="str">
        <f>IF(終値!A317="","",IF(AND(高値!J317&gt;高値!I317,高値!J317&gt;高値!H317,高値!J317&gt;高値!K317,高値!J317&gt;高値!L317),5,""))</f>
        <v/>
      </c>
      <c r="AG317" s="500" t="str">
        <f>IF(終値!A317="","",IF(AND(高値!K317&gt;高値!J317,高値!K317&gt;高値!I317,高値!K317&gt;高値!L317,高値!K317&gt;高値!M317),6,""))</f>
        <v/>
      </c>
      <c r="AH317" s="500" t="str">
        <f>IF(終値!A317="","",IF(AND(高値!L317&gt;高値!K317,高値!L317&gt;高値!J317,高値!L317&gt;高値!M317,高値!L317&gt;高値!N317),7,""))</f>
        <v/>
      </c>
      <c r="AI317" s="500" t="str">
        <f>IF(終値!A317="","",IF(AND(高値!M317&gt;高値!L317,高値!M317&gt;高値!K317,高値!M317&gt;高値!N317,高値!M317&gt;高値!O317),8,""))</f>
        <v/>
      </c>
      <c r="AJ317" s="500" t="str">
        <f>IF(終値!A317="","",IF(AND(高値!N317&gt;高値!M317,高値!N317&gt;高値!L317,高値!N317&gt;高値!O317,高値!N317&gt;高値!P317),9,""))</f>
        <v/>
      </c>
      <c r="AK317" s="500" t="str">
        <f>IF(終値!A317="","",IF(AND(高値!O317&gt;高値!N317,高値!O317&gt;高値!M317,高値!O317&gt;高値!P317,高値!O317&gt;高値!Q317),10,""))</f>
        <v/>
      </c>
      <c r="AL317" s="500" t="str">
        <f>IF(終値!A317="","",IF(AND(高値!P317&gt;高値!O317,高値!P317&gt;高値!N317,高値!P317&gt;高値!Q317,高値!P317&gt;高値!R317),11,""))</f>
        <v/>
      </c>
      <c r="AM317" s="500" t="str">
        <f>IF(終値!A317="","",IF(AND(高値!Q317&gt;高値!P317,高値!Q317&gt;高値!O317,高値!Q317&gt;高値!R317,高値!Q317&gt;高値!S317),12,""))</f>
        <v/>
      </c>
      <c r="AN317" s="500" t="str">
        <f>IF(終値!A317="","",IF(AND(高値!R317&gt;高値!Q317,高値!R317&gt;高値!P317,高値!R317&gt;高値!S317,高値!R317&gt;高値!T317),13,""))</f>
        <v/>
      </c>
      <c r="AO317" s="500" t="str">
        <f>IF(終値!A317="","",IF(AND(高値!S317&gt;高値!R317,高値!S317&gt;高値!Q317,高値!S317&gt;高値!T317,高値!S317&gt;高値!U317),14,""))</f>
        <v/>
      </c>
      <c r="AP317" s="500" t="str">
        <f>IF(終値!A317="","",IF(AND(高値!T317&gt;高値!S317,高値!T317&gt;高値!R317,高値!T317&gt;高値!U317,高値!T317&gt;高値!V317),15,""))</f>
        <v/>
      </c>
      <c r="AQ317" s="500" t="str">
        <f>IF(終値!A317="","",IF(AND(高値!U317&gt;高値!T317,高値!U317&gt;高値!S317,高値!U317&gt;高値!V317,高値!U317&gt;高値!W317),16,""))</f>
        <v/>
      </c>
      <c r="AR317" s="500" t="str">
        <f>IF(終値!A317="","",IF(AND(高値!V317&gt;高値!U317,高値!V317&gt;高値!T317,高値!V317&gt;高値!W317,高値!V317&gt;高値!X317),17,""))</f>
        <v/>
      </c>
      <c r="AS317" s="500" t="str">
        <f>IF(終値!A317="","",IF(AND(高値!W317&gt;高値!V317,高値!W317&gt;高値!U317,高値!W317&gt;高値!X317,高値!W317&gt;高値!Y317),18,""))</f>
        <v/>
      </c>
      <c r="AT317" s="500" t="str">
        <f>IF(終値!A317="","",IF(AND(高値!X317&gt;高値!W317,高値!X317&gt;高値!V317,高値!X317&gt;高値!Y317,高値!X317&gt;高値!Z317),19,""))</f>
        <v/>
      </c>
      <c r="AU317" s="500" t="str">
        <f>IF(終値!A317="","",IF(AND(高値!Y317&gt;高値!X317,高値!Y317&gt;高値!W317,高値!Y317&gt;高値!Z317,高値!Y317&gt;高値!AA317),20,""))</f>
        <v/>
      </c>
      <c r="AV317" s="500" t="str">
        <f>IF(終値!A317="","",IF(AND(高値!Z317&gt;高値!Y317,高値!Z317&gt;高値!X317,高値!Z317&gt;高値!AA317,高値!Z317&gt;高値!AB317),21,""))</f>
        <v/>
      </c>
      <c r="AW317" s="500" t="str">
        <f>IF(終値!A317="","",IF(AND(高値!AA317&gt;高値!Z317,高値!AA317&gt;高値!Y317,高値!AA317&gt;高値!AB317,高値!AA317&gt;高値!AC317),22,""))</f>
        <v/>
      </c>
      <c r="AX317" s="500" t="str">
        <f>IF(終値!A317="","",IF(AND(高値!AB317&gt;高値!AA317,高値!AB317&gt;高値!Z317,高値!AB317&gt;高値!AC317,高値!AB317&gt;高値!AD317),23,""))</f>
        <v/>
      </c>
      <c r="AY317" s="500" t="str">
        <f>IF(終値!A317="","",IF(AND(高値!AC317&gt;高値!AB317,高値!AC317&gt;高値!AA317,高値!AC317&gt;高値!AD317,高値!AC317&gt;高値!AE317),24,""))</f>
        <v/>
      </c>
      <c r="AZ317" s="500" t="str">
        <f>IF(終値!A317="","",IF(AND(高値!AD317&gt;高値!AC317,高値!AD317&gt;高値!AB317,高値!AD317&gt;高値!AE317,高値!AD317&gt;高値!AF317),25,""))</f>
        <v/>
      </c>
      <c r="BA317" s="500" t="str">
        <f>IF(終値!A317="","",IF(AND(高値!AE317&gt;高値!AD317,高値!AE317&gt;高値!AC317,高値!AE317&gt;高値!AF317,高値!AE317&gt;高値!AG317),26,""))</f>
        <v/>
      </c>
      <c r="BB317" s="500" t="str">
        <f>IF(終値!A317="","",IF(AND(高値!AF317&gt;高値!AE317,高値!AF317&gt;高値!AD317,高値!AF317&gt;高値!AG317,高値!AF317&gt;高値!AH317),27,""))</f>
        <v/>
      </c>
      <c r="BC317" s="500" t="str">
        <f>IF(終値!A317="","",IF(AND(高値!AG317&gt;高値!AF317,高値!AG317&gt;高値!AE317,高値!AG317&gt;高値!AH317,高値!AG317&gt;高値!AI317),28,""))</f>
        <v/>
      </c>
      <c r="BD317" s="500">
        <f t="shared" si="24"/>
        <v>0</v>
      </c>
      <c r="BE317" s="500" t="str">
        <f t="shared" si="25"/>
        <v/>
      </c>
      <c r="BF317" s="500" t="str">
        <f t="shared" si="26"/>
        <v/>
      </c>
      <c r="BG317" s="500" t="str">
        <f>IF($BE317="","",INDEX(安値!$E317:$CZ317,1,$BE317+1))</f>
        <v/>
      </c>
      <c r="BH317" s="500" t="str">
        <f>IF($BF317="","",INDEX(安値!$E317:$CZ317,1,$BF317+1))</f>
        <v/>
      </c>
      <c r="BI317" s="500" t="str">
        <f>IF($BF317="","",MAX(INDEX(高値!$E317:$CZ317,1,$BE317+1):INDEX(高値!$E317:$CZ317,1,$BF317+1)))</f>
        <v/>
      </c>
      <c r="BJ317" s="500" t="str">
        <f>IF($BF317="","",AVERAGE(INDEX(終値!$E317:$CZ317,1,$BF317+1):INDEX(終値!$E317:$CZ317,1,$BF317+20))-2*STDEVP(INDEX(終値!$E317:$CZ317,1,$BF317+1):INDEX(終値!$E317:$CZ317,1,$BF317+20)))</f>
        <v/>
      </c>
      <c r="BK317" s="500" t="str">
        <f>IF($BE317="","",AVERAGE(INDEX(終値!$E317:$CZ317,1,$BE317+1):INDEX(終値!$E317:$CZ317,1,$BE317+20))-2*STDEVP(INDEX(終値!$E317:$CZ317,1,$BE317+1):INDEX(終値!$E317:$CZ317,1,$BE317+20)))</f>
        <v/>
      </c>
      <c r="BL317" s="500">
        <f t="shared" si="27"/>
        <v>0</v>
      </c>
      <c r="BM317" s="500" t="str">
        <f t="shared" si="28"/>
        <v/>
      </c>
      <c r="BN317" s="500" t="str">
        <f t="shared" si="29"/>
        <v/>
      </c>
      <c r="BO317" s="500" t="str">
        <f>IF($BM317="","",INDEX(高値!$E317:$CZ317,1,$BM317+1))</f>
        <v/>
      </c>
      <c r="BP317" s="500" t="str">
        <f>IF($BN317="","",INDEX(高値!$E317:$CZ317,1,$BN317+1))</f>
        <v/>
      </c>
      <c r="BQ317" s="500" t="str">
        <f>IF($BN317="","",MIN(INDEX(安値!$E317:$CZ317,1,$BM317+1):INDEX(安値!$E317:$CZ317,1,$BN317+1)))</f>
        <v/>
      </c>
      <c r="BR317" s="500" t="str">
        <f>IF($BN317="","",AVERAGE(INDEX(終値!$E317:$CZ317,1,$BN317+1):INDEX(終値!$E317:$CZ317,1,$BN317+20))+2*STDEVP(INDEX(終値!$E317:$CZ317,1,$BN317+1):INDEX(終値!$E317:$CZ317,1,$BN317+20)))</f>
        <v/>
      </c>
      <c r="BS317" s="500" t="str">
        <f>IF($BM317="","",AVERAGE(INDEX(終値!$E317:$CZ317,1,$BM317+1):INDEX(終値!$E317:$CZ317,1,$BM317+20))+2*STDEVP(INDEX(終値!$E317:$CZ317,1,$BM317+1):INDEX(終値!$E317:$CZ317,1,$BM317+20)))</f>
        <v/>
      </c>
      <c r="BT317" s="497" t="str">
        <f>IFERROR(IF(AND($BD317&gt;=2,ABS($BG317-$BH317)/$BH317&lt;=BB設定!$B$12,$BI317&gt;=MAX($BH317,$BG317)*(1+BB設定!$B$13),終値!E317&gt;$BG317),IF(OR(終値!E317&gt;=$BI317,AND($BH317&lt;$BJ317,$BG317&gt;=$BK317)),"二番底W▲","二番底W形成"),IF(AND($BL317&gt;=2,ABS($BO317-$BP317)/$BP317&lt;=BB設定!$B$12,$BQ317&lt;=MIN($BP317,$BO317)*(1-BB設定!$B$13),終値!E317&lt;$BO317),IF(OR(終値!E317&lt;=$BQ317,AND($BP317&gt;$BR317,$BO317&lt;=$BS317)),"二番天井M▼","二番天井M形成"),"－")),"－")</f>
        <v>－</v>
      </c>
    </row>
    <row r="318" spans="2:72">
      <c r="B318" s="500" t="str">
        <f>IF(終値!A318="","",IF(AND(安値!G318&lt;安値!F318,安値!G318&lt;安値!E318,安値!G318&lt;安値!H318,安値!G318&lt;安値!I318),2,""))</f>
        <v/>
      </c>
      <c r="C318" s="500" t="str">
        <f>IF(終値!A318="","",IF(AND(安値!H318&lt;安値!G318,安値!H318&lt;安値!F318,安値!H318&lt;安値!I318,安値!H318&lt;安値!J318),3,""))</f>
        <v/>
      </c>
      <c r="D318" s="500" t="str">
        <f>IF(終値!A318="","",IF(AND(安値!I318&lt;安値!H318,安値!I318&lt;安値!G318,安値!I318&lt;安値!J318,安値!I318&lt;安値!K318),4,""))</f>
        <v/>
      </c>
      <c r="E318" s="500" t="str">
        <f>IF(終値!A318="","",IF(AND(安値!J318&lt;安値!I318,安値!J318&lt;安値!H318,安値!J318&lt;安値!K318,安値!J318&lt;安値!L318),5,""))</f>
        <v/>
      </c>
      <c r="F318" s="500" t="str">
        <f>IF(終値!A318="","",IF(AND(安値!K318&lt;安値!J318,安値!K318&lt;安値!I318,安値!K318&lt;安値!L318,安値!K318&lt;安値!M318),6,""))</f>
        <v/>
      </c>
      <c r="G318" s="500" t="str">
        <f>IF(終値!A318="","",IF(AND(安値!L318&lt;安値!K318,安値!L318&lt;安値!J318,安値!L318&lt;安値!M318,安値!L318&lt;安値!N318),7,""))</f>
        <v/>
      </c>
      <c r="H318" s="500" t="str">
        <f>IF(終値!A318="","",IF(AND(安値!M318&lt;安値!L318,安値!M318&lt;安値!K318,安値!M318&lt;安値!N318,安値!M318&lt;安値!O318),8,""))</f>
        <v/>
      </c>
      <c r="I318" s="500" t="str">
        <f>IF(終値!A318="","",IF(AND(安値!N318&lt;安値!M318,安値!N318&lt;安値!L318,安値!N318&lt;安値!O318,安値!N318&lt;安値!P318),9,""))</f>
        <v/>
      </c>
      <c r="J318" s="500" t="str">
        <f>IF(終値!A318="","",IF(AND(安値!O318&lt;安値!N318,安値!O318&lt;安値!M318,安値!O318&lt;安値!P318,安値!O318&lt;安値!Q318),10,""))</f>
        <v/>
      </c>
      <c r="K318" s="500" t="str">
        <f>IF(終値!A318="","",IF(AND(安値!P318&lt;安値!O318,安値!P318&lt;安値!N318,安値!P318&lt;安値!Q318,安値!P318&lt;安値!R318),11,""))</f>
        <v/>
      </c>
      <c r="L318" s="500" t="str">
        <f>IF(終値!A318="","",IF(AND(安値!Q318&lt;安値!P318,安値!Q318&lt;安値!O318,安値!Q318&lt;安値!R318,安値!Q318&lt;安値!S318),12,""))</f>
        <v/>
      </c>
      <c r="M318" s="500" t="str">
        <f>IF(終値!A318="","",IF(AND(安値!R318&lt;安値!Q318,安値!R318&lt;安値!P318,安値!R318&lt;安値!S318,安値!R318&lt;安値!T318),13,""))</f>
        <v/>
      </c>
      <c r="N318" s="500" t="str">
        <f>IF(終値!A318="","",IF(AND(安値!S318&lt;安値!R318,安値!S318&lt;安値!Q318,安値!S318&lt;安値!T318,安値!S318&lt;安値!U318),14,""))</f>
        <v/>
      </c>
      <c r="O318" s="500" t="str">
        <f>IF(終値!A318="","",IF(AND(安値!T318&lt;安値!S318,安値!T318&lt;安値!R318,安値!T318&lt;安値!U318,安値!T318&lt;安値!V318),15,""))</f>
        <v/>
      </c>
      <c r="P318" s="500" t="str">
        <f>IF(終値!A318="","",IF(AND(安値!U318&lt;安値!T318,安値!U318&lt;安値!S318,安値!U318&lt;安値!V318,安値!U318&lt;安値!W318),16,""))</f>
        <v/>
      </c>
      <c r="Q318" s="500" t="str">
        <f>IF(終値!A318="","",IF(AND(安値!V318&lt;安値!U318,安値!V318&lt;安値!T318,安値!V318&lt;安値!W318,安値!V318&lt;安値!X318),17,""))</f>
        <v/>
      </c>
      <c r="R318" s="500" t="str">
        <f>IF(終値!A318="","",IF(AND(安値!W318&lt;安値!V318,安値!W318&lt;安値!U318,安値!W318&lt;安値!X318,安値!W318&lt;安値!Y318),18,""))</f>
        <v/>
      </c>
      <c r="S318" s="500" t="str">
        <f>IF(終値!A318="","",IF(AND(安値!X318&lt;安値!W318,安値!X318&lt;安値!V318,安値!X318&lt;安値!Y318,安値!X318&lt;安値!Z318),19,""))</f>
        <v/>
      </c>
      <c r="T318" s="500" t="str">
        <f>IF(終値!A318="","",IF(AND(安値!Y318&lt;安値!X318,安値!Y318&lt;安値!W318,安値!Y318&lt;安値!Z318,安値!Y318&lt;安値!AA318),20,""))</f>
        <v/>
      </c>
      <c r="U318" s="500" t="str">
        <f>IF(終値!A318="","",IF(AND(安値!Z318&lt;安値!Y318,安値!Z318&lt;安値!X318,安値!Z318&lt;安値!AA318,安値!Z318&lt;安値!AB318),21,""))</f>
        <v/>
      </c>
      <c r="V318" s="500" t="str">
        <f>IF(終値!A318="","",IF(AND(安値!AA318&lt;安値!Z318,安値!AA318&lt;安値!Y318,安値!AA318&lt;安値!AB318,安値!AA318&lt;安値!AC318),22,""))</f>
        <v/>
      </c>
      <c r="W318" s="500" t="str">
        <f>IF(終値!A318="","",IF(AND(安値!AB318&lt;安値!AA318,安値!AB318&lt;安値!Z318,安値!AB318&lt;安値!AC318,安値!AB318&lt;安値!AD318),23,""))</f>
        <v/>
      </c>
      <c r="X318" s="500" t="str">
        <f>IF(終値!A318="","",IF(AND(安値!AC318&lt;安値!AB318,安値!AC318&lt;安値!AA318,安値!AC318&lt;安値!AD318,安値!AC318&lt;安値!AE318),24,""))</f>
        <v/>
      </c>
      <c r="Y318" s="500" t="str">
        <f>IF(終値!A318="","",IF(AND(安値!AD318&lt;安値!AC318,安値!AD318&lt;安値!AB318,安値!AD318&lt;安値!AE318,安値!AD318&lt;安値!AF318),25,""))</f>
        <v/>
      </c>
      <c r="Z318" s="500" t="str">
        <f>IF(終値!A318="","",IF(AND(安値!AE318&lt;安値!AD318,安値!AE318&lt;安値!AC318,安値!AE318&lt;安値!AF318,安値!AE318&lt;安値!AG318),26,""))</f>
        <v/>
      </c>
      <c r="AA318" s="500" t="str">
        <f>IF(終値!A318="","",IF(AND(安値!AF318&lt;安値!AE318,安値!AF318&lt;安値!AD318,安値!AF318&lt;安値!AG318,安値!AF318&lt;安値!AH318),27,""))</f>
        <v/>
      </c>
      <c r="AB318" s="500" t="str">
        <f>IF(終値!A318="","",IF(AND(安値!AG318&lt;安値!AF318,安値!AG318&lt;安値!AE318,安値!AG318&lt;安値!AH318,安値!AG318&lt;安値!AI318),28,""))</f>
        <v/>
      </c>
      <c r="AC318" s="500" t="str">
        <f>IF(終値!A318="","",IF(AND(高値!G318&gt;高値!F318,高値!G318&gt;高値!E318,高値!G318&gt;高値!H318,高値!G318&gt;高値!I318),2,""))</f>
        <v/>
      </c>
      <c r="AD318" s="500" t="str">
        <f>IF(終値!A318="","",IF(AND(高値!H318&gt;高値!G318,高値!H318&gt;高値!F318,高値!H318&gt;高値!I318,高値!H318&gt;高値!J318),3,""))</f>
        <v/>
      </c>
      <c r="AE318" s="500" t="str">
        <f>IF(終値!A318="","",IF(AND(高値!I318&gt;高値!H318,高値!I318&gt;高値!G318,高値!I318&gt;高値!J318,高値!I318&gt;高値!K318),4,""))</f>
        <v/>
      </c>
      <c r="AF318" s="500" t="str">
        <f>IF(終値!A318="","",IF(AND(高値!J318&gt;高値!I318,高値!J318&gt;高値!H318,高値!J318&gt;高値!K318,高値!J318&gt;高値!L318),5,""))</f>
        <v/>
      </c>
      <c r="AG318" s="500" t="str">
        <f>IF(終値!A318="","",IF(AND(高値!K318&gt;高値!J318,高値!K318&gt;高値!I318,高値!K318&gt;高値!L318,高値!K318&gt;高値!M318),6,""))</f>
        <v/>
      </c>
      <c r="AH318" s="500" t="str">
        <f>IF(終値!A318="","",IF(AND(高値!L318&gt;高値!K318,高値!L318&gt;高値!J318,高値!L318&gt;高値!M318,高値!L318&gt;高値!N318),7,""))</f>
        <v/>
      </c>
      <c r="AI318" s="500" t="str">
        <f>IF(終値!A318="","",IF(AND(高値!M318&gt;高値!L318,高値!M318&gt;高値!K318,高値!M318&gt;高値!N318,高値!M318&gt;高値!O318),8,""))</f>
        <v/>
      </c>
      <c r="AJ318" s="500" t="str">
        <f>IF(終値!A318="","",IF(AND(高値!N318&gt;高値!M318,高値!N318&gt;高値!L318,高値!N318&gt;高値!O318,高値!N318&gt;高値!P318),9,""))</f>
        <v/>
      </c>
      <c r="AK318" s="500" t="str">
        <f>IF(終値!A318="","",IF(AND(高値!O318&gt;高値!N318,高値!O318&gt;高値!M318,高値!O318&gt;高値!P318,高値!O318&gt;高値!Q318),10,""))</f>
        <v/>
      </c>
      <c r="AL318" s="500" t="str">
        <f>IF(終値!A318="","",IF(AND(高値!P318&gt;高値!O318,高値!P318&gt;高値!N318,高値!P318&gt;高値!Q318,高値!P318&gt;高値!R318),11,""))</f>
        <v/>
      </c>
      <c r="AM318" s="500" t="str">
        <f>IF(終値!A318="","",IF(AND(高値!Q318&gt;高値!P318,高値!Q318&gt;高値!O318,高値!Q318&gt;高値!R318,高値!Q318&gt;高値!S318),12,""))</f>
        <v/>
      </c>
      <c r="AN318" s="500" t="str">
        <f>IF(終値!A318="","",IF(AND(高値!R318&gt;高値!Q318,高値!R318&gt;高値!P318,高値!R318&gt;高値!S318,高値!R318&gt;高値!T318),13,""))</f>
        <v/>
      </c>
      <c r="AO318" s="500" t="str">
        <f>IF(終値!A318="","",IF(AND(高値!S318&gt;高値!R318,高値!S318&gt;高値!Q318,高値!S318&gt;高値!T318,高値!S318&gt;高値!U318),14,""))</f>
        <v/>
      </c>
      <c r="AP318" s="500" t="str">
        <f>IF(終値!A318="","",IF(AND(高値!T318&gt;高値!S318,高値!T318&gt;高値!R318,高値!T318&gt;高値!U318,高値!T318&gt;高値!V318),15,""))</f>
        <v/>
      </c>
      <c r="AQ318" s="500" t="str">
        <f>IF(終値!A318="","",IF(AND(高値!U318&gt;高値!T318,高値!U318&gt;高値!S318,高値!U318&gt;高値!V318,高値!U318&gt;高値!W318),16,""))</f>
        <v/>
      </c>
      <c r="AR318" s="500" t="str">
        <f>IF(終値!A318="","",IF(AND(高値!V318&gt;高値!U318,高値!V318&gt;高値!T318,高値!V318&gt;高値!W318,高値!V318&gt;高値!X318),17,""))</f>
        <v/>
      </c>
      <c r="AS318" s="500" t="str">
        <f>IF(終値!A318="","",IF(AND(高値!W318&gt;高値!V318,高値!W318&gt;高値!U318,高値!W318&gt;高値!X318,高値!W318&gt;高値!Y318),18,""))</f>
        <v/>
      </c>
      <c r="AT318" s="500" t="str">
        <f>IF(終値!A318="","",IF(AND(高値!X318&gt;高値!W318,高値!X318&gt;高値!V318,高値!X318&gt;高値!Y318,高値!X318&gt;高値!Z318),19,""))</f>
        <v/>
      </c>
      <c r="AU318" s="500" t="str">
        <f>IF(終値!A318="","",IF(AND(高値!Y318&gt;高値!X318,高値!Y318&gt;高値!W318,高値!Y318&gt;高値!Z318,高値!Y318&gt;高値!AA318),20,""))</f>
        <v/>
      </c>
      <c r="AV318" s="500" t="str">
        <f>IF(終値!A318="","",IF(AND(高値!Z318&gt;高値!Y318,高値!Z318&gt;高値!X318,高値!Z318&gt;高値!AA318,高値!Z318&gt;高値!AB318),21,""))</f>
        <v/>
      </c>
      <c r="AW318" s="500" t="str">
        <f>IF(終値!A318="","",IF(AND(高値!AA318&gt;高値!Z318,高値!AA318&gt;高値!Y318,高値!AA318&gt;高値!AB318,高値!AA318&gt;高値!AC318),22,""))</f>
        <v/>
      </c>
      <c r="AX318" s="500" t="str">
        <f>IF(終値!A318="","",IF(AND(高値!AB318&gt;高値!AA318,高値!AB318&gt;高値!Z318,高値!AB318&gt;高値!AC318,高値!AB318&gt;高値!AD318),23,""))</f>
        <v/>
      </c>
      <c r="AY318" s="500" t="str">
        <f>IF(終値!A318="","",IF(AND(高値!AC318&gt;高値!AB318,高値!AC318&gt;高値!AA318,高値!AC318&gt;高値!AD318,高値!AC318&gt;高値!AE318),24,""))</f>
        <v/>
      </c>
      <c r="AZ318" s="500" t="str">
        <f>IF(終値!A318="","",IF(AND(高値!AD318&gt;高値!AC318,高値!AD318&gt;高値!AB318,高値!AD318&gt;高値!AE318,高値!AD318&gt;高値!AF318),25,""))</f>
        <v/>
      </c>
      <c r="BA318" s="500" t="str">
        <f>IF(終値!A318="","",IF(AND(高値!AE318&gt;高値!AD318,高値!AE318&gt;高値!AC318,高値!AE318&gt;高値!AF318,高値!AE318&gt;高値!AG318),26,""))</f>
        <v/>
      </c>
      <c r="BB318" s="500" t="str">
        <f>IF(終値!A318="","",IF(AND(高値!AF318&gt;高値!AE318,高値!AF318&gt;高値!AD318,高値!AF318&gt;高値!AG318,高値!AF318&gt;高値!AH318),27,""))</f>
        <v/>
      </c>
      <c r="BC318" s="500" t="str">
        <f>IF(終値!A318="","",IF(AND(高値!AG318&gt;高値!AF318,高値!AG318&gt;高値!AE318,高値!AG318&gt;高値!AH318,高値!AG318&gt;高値!AI318),28,""))</f>
        <v/>
      </c>
      <c r="BD318" s="500">
        <f t="shared" si="24"/>
        <v>0</v>
      </c>
      <c r="BE318" s="500" t="str">
        <f t="shared" si="25"/>
        <v/>
      </c>
      <c r="BF318" s="500" t="str">
        <f t="shared" si="26"/>
        <v/>
      </c>
      <c r="BG318" s="500" t="str">
        <f>IF($BE318="","",INDEX(安値!$E318:$CZ318,1,$BE318+1))</f>
        <v/>
      </c>
      <c r="BH318" s="500" t="str">
        <f>IF($BF318="","",INDEX(安値!$E318:$CZ318,1,$BF318+1))</f>
        <v/>
      </c>
      <c r="BI318" s="500" t="str">
        <f>IF($BF318="","",MAX(INDEX(高値!$E318:$CZ318,1,$BE318+1):INDEX(高値!$E318:$CZ318,1,$BF318+1)))</f>
        <v/>
      </c>
      <c r="BJ318" s="500" t="str">
        <f>IF($BF318="","",AVERAGE(INDEX(終値!$E318:$CZ318,1,$BF318+1):INDEX(終値!$E318:$CZ318,1,$BF318+20))-2*STDEVP(INDEX(終値!$E318:$CZ318,1,$BF318+1):INDEX(終値!$E318:$CZ318,1,$BF318+20)))</f>
        <v/>
      </c>
      <c r="BK318" s="500" t="str">
        <f>IF($BE318="","",AVERAGE(INDEX(終値!$E318:$CZ318,1,$BE318+1):INDEX(終値!$E318:$CZ318,1,$BE318+20))-2*STDEVP(INDEX(終値!$E318:$CZ318,1,$BE318+1):INDEX(終値!$E318:$CZ318,1,$BE318+20)))</f>
        <v/>
      </c>
      <c r="BL318" s="500">
        <f t="shared" si="27"/>
        <v>0</v>
      </c>
      <c r="BM318" s="500" t="str">
        <f t="shared" si="28"/>
        <v/>
      </c>
      <c r="BN318" s="500" t="str">
        <f t="shared" si="29"/>
        <v/>
      </c>
      <c r="BO318" s="500" t="str">
        <f>IF($BM318="","",INDEX(高値!$E318:$CZ318,1,$BM318+1))</f>
        <v/>
      </c>
      <c r="BP318" s="500" t="str">
        <f>IF($BN318="","",INDEX(高値!$E318:$CZ318,1,$BN318+1))</f>
        <v/>
      </c>
      <c r="BQ318" s="500" t="str">
        <f>IF($BN318="","",MIN(INDEX(安値!$E318:$CZ318,1,$BM318+1):INDEX(安値!$E318:$CZ318,1,$BN318+1)))</f>
        <v/>
      </c>
      <c r="BR318" s="500" t="str">
        <f>IF($BN318="","",AVERAGE(INDEX(終値!$E318:$CZ318,1,$BN318+1):INDEX(終値!$E318:$CZ318,1,$BN318+20))+2*STDEVP(INDEX(終値!$E318:$CZ318,1,$BN318+1):INDEX(終値!$E318:$CZ318,1,$BN318+20)))</f>
        <v/>
      </c>
      <c r="BS318" s="500" t="str">
        <f>IF($BM318="","",AVERAGE(INDEX(終値!$E318:$CZ318,1,$BM318+1):INDEX(終値!$E318:$CZ318,1,$BM318+20))+2*STDEVP(INDEX(終値!$E318:$CZ318,1,$BM318+1):INDEX(終値!$E318:$CZ318,1,$BM318+20)))</f>
        <v/>
      </c>
      <c r="BT318" s="497" t="str">
        <f>IFERROR(IF(AND($BD318&gt;=2,ABS($BG318-$BH318)/$BH318&lt;=BB設定!$B$12,$BI318&gt;=MAX($BH318,$BG318)*(1+BB設定!$B$13),終値!E318&gt;$BG318),IF(OR(終値!E318&gt;=$BI318,AND($BH318&lt;$BJ318,$BG318&gt;=$BK318)),"二番底W▲","二番底W形成"),IF(AND($BL318&gt;=2,ABS($BO318-$BP318)/$BP318&lt;=BB設定!$B$12,$BQ318&lt;=MIN($BP318,$BO318)*(1-BB設定!$B$13),終値!E318&lt;$BO318),IF(OR(終値!E318&lt;=$BQ318,AND($BP318&gt;$BR318,$BO318&lt;=$BS318)),"二番天井M▼","二番天井M形成"),"－")),"－")</f>
        <v>－</v>
      </c>
    </row>
    <row r="319" spans="2:72">
      <c r="B319" s="500" t="str">
        <f>IF(終値!A319="","",IF(AND(安値!G319&lt;安値!F319,安値!G319&lt;安値!E319,安値!G319&lt;安値!H319,安値!G319&lt;安値!I319),2,""))</f>
        <v/>
      </c>
      <c r="C319" s="500" t="str">
        <f>IF(終値!A319="","",IF(AND(安値!H319&lt;安値!G319,安値!H319&lt;安値!F319,安値!H319&lt;安値!I319,安値!H319&lt;安値!J319),3,""))</f>
        <v/>
      </c>
      <c r="D319" s="500" t="str">
        <f>IF(終値!A319="","",IF(AND(安値!I319&lt;安値!H319,安値!I319&lt;安値!G319,安値!I319&lt;安値!J319,安値!I319&lt;安値!K319),4,""))</f>
        <v/>
      </c>
      <c r="E319" s="500" t="str">
        <f>IF(終値!A319="","",IF(AND(安値!J319&lt;安値!I319,安値!J319&lt;安値!H319,安値!J319&lt;安値!K319,安値!J319&lt;安値!L319),5,""))</f>
        <v/>
      </c>
      <c r="F319" s="500" t="str">
        <f>IF(終値!A319="","",IF(AND(安値!K319&lt;安値!J319,安値!K319&lt;安値!I319,安値!K319&lt;安値!L319,安値!K319&lt;安値!M319),6,""))</f>
        <v/>
      </c>
      <c r="G319" s="500" t="str">
        <f>IF(終値!A319="","",IF(AND(安値!L319&lt;安値!K319,安値!L319&lt;安値!J319,安値!L319&lt;安値!M319,安値!L319&lt;安値!N319),7,""))</f>
        <v/>
      </c>
      <c r="H319" s="500" t="str">
        <f>IF(終値!A319="","",IF(AND(安値!M319&lt;安値!L319,安値!M319&lt;安値!K319,安値!M319&lt;安値!N319,安値!M319&lt;安値!O319),8,""))</f>
        <v/>
      </c>
      <c r="I319" s="500" t="str">
        <f>IF(終値!A319="","",IF(AND(安値!N319&lt;安値!M319,安値!N319&lt;安値!L319,安値!N319&lt;安値!O319,安値!N319&lt;安値!P319),9,""))</f>
        <v/>
      </c>
      <c r="J319" s="500" t="str">
        <f>IF(終値!A319="","",IF(AND(安値!O319&lt;安値!N319,安値!O319&lt;安値!M319,安値!O319&lt;安値!P319,安値!O319&lt;安値!Q319),10,""))</f>
        <v/>
      </c>
      <c r="K319" s="500" t="str">
        <f>IF(終値!A319="","",IF(AND(安値!P319&lt;安値!O319,安値!P319&lt;安値!N319,安値!P319&lt;安値!Q319,安値!P319&lt;安値!R319),11,""))</f>
        <v/>
      </c>
      <c r="L319" s="500" t="str">
        <f>IF(終値!A319="","",IF(AND(安値!Q319&lt;安値!P319,安値!Q319&lt;安値!O319,安値!Q319&lt;安値!R319,安値!Q319&lt;安値!S319),12,""))</f>
        <v/>
      </c>
      <c r="M319" s="500" t="str">
        <f>IF(終値!A319="","",IF(AND(安値!R319&lt;安値!Q319,安値!R319&lt;安値!P319,安値!R319&lt;安値!S319,安値!R319&lt;安値!T319),13,""))</f>
        <v/>
      </c>
      <c r="N319" s="500" t="str">
        <f>IF(終値!A319="","",IF(AND(安値!S319&lt;安値!R319,安値!S319&lt;安値!Q319,安値!S319&lt;安値!T319,安値!S319&lt;安値!U319),14,""))</f>
        <v/>
      </c>
      <c r="O319" s="500" t="str">
        <f>IF(終値!A319="","",IF(AND(安値!T319&lt;安値!S319,安値!T319&lt;安値!R319,安値!T319&lt;安値!U319,安値!T319&lt;安値!V319),15,""))</f>
        <v/>
      </c>
      <c r="P319" s="500" t="str">
        <f>IF(終値!A319="","",IF(AND(安値!U319&lt;安値!T319,安値!U319&lt;安値!S319,安値!U319&lt;安値!V319,安値!U319&lt;安値!W319),16,""))</f>
        <v/>
      </c>
      <c r="Q319" s="500" t="str">
        <f>IF(終値!A319="","",IF(AND(安値!V319&lt;安値!U319,安値!V319&lt;安値!T319,安値!V319&lt;安値!W319,安値!V319&lt;安値!X319),17,""))</f>
        <v/>
      </c>
      <c r="R319" s="500" t="str">
        <f>IF(終値!A319="","",IF(AND(安値!W319&lt;安値!V319,安値!W319&lt;安値!U319,安値!W319&lt;安値!X319,安値!W319&lt;安値!Y319),18,""))</f>
        <v/>
      </c>
      <c r="S319" s="500" t="str">
        <f>IF(終値!A319="","",IF(AND(安値!X319&lt;安値!W319,安値!X319&lt;安値!V319,安値!X319&lt;安値!Y319,安値!X319&lt;安値!Z319),19,""))</f>
        <v/>
      </c>
      <c r="T319" s="500" t="str">
        <f>IF(終値!A319="","",IF(AND(安値!Y319&lt;安値!X319,安値!Y319&lt;安値!W319,安値!Y319&lt;安値!Z319,安値!Y319&lt;安値!AA319),20,""))</f>
        <v/>
      </c>
      <c r="U319" s="500" t="str">
        <f>IF(終値!A319="","",IF(AND(安値!Z319&lt;安値!Y319,安値!Z319&lt;安値!X319,安値!Z319&lt;安値!AA319,安値!Z319&lt;安値!AB319),21,""))</f>
        <v/>
      </c>
      <c r="V319" s="500" t="str">
        <f>IF(終値!A319="","",IF(AND(安値!AA319&lt;安値!Z319,安値!AA319&lt;安値!Y319,安値!AA319&lt;安値!AB319,安値!AA319&lt;安値!AC319),22,""))</f>
        <v/>
      </c>
      <c r="W319" s="500" t="str">
        <f>IF(終値!A319="","",IF(AND(安値!AB319&lt;安値!AA319,安値!AB319&lt;安値!Z319,安値!AB319&lt;安値!AC319,安値!AB319&lt;安値!AD319),23,""))</f>
        <v/>
      </c>
      <c r="X319" s="500" t="str">
        <f>IF(終値!A319="","",IF(AND(安値!AC319&lt;安値!AB319,安値!AC319&lt;安値!AA319,安値!AC319&lt;安値!AD319,安値!AC319&lt;安値!AE319),24,""))</f>
        <v/>
      </c>
      <c r="Y319" s="500" t="str">
        <f>IF(終値!A319="","",IF(AND(安値!AD319&lt;安値!AC319,安値!AD319&lt;安値!AB319,安値!AD319&lt;安値!AE319,安値!AD319&lt;安値!AF319),25,""))</f>
        <v/>
      </c>
      <c r="Z319" s="500" t="str">
        <f>IF(終値!A319="","",IF(AND(安値!AE319&lt;安値!AD319,安値!AE319&lt;安値!AC319,安値!AE319&lt;安値!AF319,安値!AE319&lt;安値!AG319),26,""))</f>
        <v/>
      </c>
      <c r="AA319" s="500" t="str">
        <f>IF(終値!A319="","",IF(AND(安値!AF319&lt;安値!AE319,安値!AF319&lt;安値!AD319,安値!AF319&lt;安値!AG319,安値!AF319&lt;安値!AH319),27,""))</f>
        <v/>
      </c>
      <c r="AB319" s="500" t="str">
        <f>IF(終値!A319="","",IF(AND(安値!AG319&lt;安値!AF319,安値!AG319&lt;安値!AE319,安値!AG319&lt;安値!AH319,安値!AG319&lt;安値!AI319),28,""))</f>
        <v/>
      </c>
      <c r="AC319" s="500" t="str">
        <f>IF(終値!A319="","",IF(AND(高値!G319&gt;高値!F319,高値!G319&gt;高値!E319,高値!G319&gt;高値!H319,高値!G319&gt;高値!I319),2,""))</f>
        <v/>
      </c>
      <c r="AD319" s="500" t="str">
        <f>IF(終値!A319="","",IF(AND(高値!H319&gt;高値!G319,高値!H319&gt;高値!F319,高値!H319&gt;高値!I319,高値!H319&gt;高値!J319),3,""))</f>
        <v/>
      </c>
      <c r="AE319" s="500" t="str">
        <f>IF(終値!A319="","",IF(AND(高値!I319&gt;高値!H319,高値!I319&gt;高値!G319,高値!I319&gt;高値!J319,高値!I319&gt;高値!K319),4,""))</f>
        <v/>
      </c>
      <c r="AF319" s="500" t="str">
        <f>IF(終値!A319="","",IF(AND(高値!J319&gt;高値!I319,高値!J319&gt;高値!H319,高値!J319&gt;高値!K319,高値!J319&gt;高値!L319),5,""))</f>
        <v/>
      </c>
      <c r="AG319" s="500" t="str">
        <f>IF(終値!A319="","",IF(AND(高値!K319&gt;高値!J319,高値!K319&gt;高値!I319,高値!K319&gt;高値!L319,高値!K319&gt;高値!M319),6,""))</f>
        <v/>
      </c>
      <c r="AH319" s="500" t="str">
        <f>IF(終値!A319="","",IF(AND(高値!L319&gt;高値!K319,高値!L319&gt;高値!J319,高値!L319&gt;高値!M319,高値!L319&gt;高値!N319),7,""))</f>
        <v/>
      </c>
      <c r="AI319" s="500" t="str">
        <f>IF(終値!A319="","",IF(AND(高値!M319&gt;高値!L319,高値!M319&gt;高値!K319,高値!M319&gt;高値!N319,高値!M319&gt;高値!O319),8,""))</f>
        <v/>
      </c>
      <c r="AJ319" s="500" t="str">
        <f>IF(終値!A319="","",IF(AND(高値!N319&gt;高値!M319,高値!N319&gt;高値!L319,高値!N319&gt;高値!O319,高値!N319&gt;高値!P319),9,""))</f>
        <v/>
      </c>
      <c r="AK319" s="500" t="str">
        <f>IF(終値!A319="","",IF(AND(高値!O319&gt;高値!N319,高値!O319&gt;高値!M319,高値!O319&gt;高値!P319,高値!O319&gt;高値!Q319),10,""))</f>
        <v/>
      </c>
      <c r="AL319" s="500" t="str">
        <f>IF(終値!A319="","",IF(AND(高値!P319&gt;高値!O319,高値!P319&gt;高値!N319,高値!P319&gt;高値!Q319,高値!P319&gt;高値!R319),11,""))</f>
        <v/>
      </c>
      <c r="AM319" s="500" t="str">
        <f>IF(終値!A319="","",IF(AND(高値!Q319&gt;高値!P319,高値!Q319&gt;高値!O319,高値!Q319&gt;高値!R319,高値!Q319&gt;高値!S319),12,""))</f>
        <v/>
      </c>
      <c r="AN319" s="500" t="str">
        <f>IF(終値!A319="","",IF(AND(高値!R319&gt;高値!Q319,高値!R319&gt;高値!P319,高値!R319&gt;高値!S319,高値!R319&gt;高値!T319),13,""))</f>
        <v/>
      </c>
      <c r="AO319" s="500" t="str">
        <f>IF(終値!A319="","",IF(AND(高値!S319&gt;高値!R319,高値!S319&gt;高値!Q319,高値!S319&gt;高値!T319,高値!S319&gt;高値!U319),14,""))</f>
        <v/>
      </c>
      <c r="AP319" s="500" t="str">
        <f>IF(終値!A319="","",IF(AND(高値!T319&gt;高値!S319,高値!T319&gt;高値!R319,高値!T319&gt;高値!U319,高値!T319&gt;高値!V319),15,""))</f>
        <v/>
      </c>
      <c r="AQ319" s="500" t="str">
        <f>IF(終値!A319="","",IF(AND(高値!U319&gt;高値!T319,高値!U319&gt;高値!S319,高値!U319&gt;高値!V319,高値!U319&gt;高値!W319),16,""))</f>
        <v/>
      </c>
      <c r="AR319" s="500" t="str">
        <f>IF(終値!A319="","",IF(AND(高値!V319&gt;高値!U319,高値!V319&gt;高値!T319,高値!V319&gt;高値!W319,高値!V319&gt;高値!X319),17,""))</f>
        <v/>
      </c>
      <c r="AS319" s="500" t="str">
        <f>IF(終値!A319="","",IF(AND(高値!W319&gt;高値!V319,高値!W319&gt;高値!U319,高値!W319&gt;高値!X319,高値!W319&gt;高値!Y319),18,""))</f>
        <v/>
      </c>
      <c r="AT319" s="500" t="str">
        <f>IF(終値!A319="","",IF(AND(高値!X319&gt;高値!W319,高値!X319&gt;高値!V319,高値!X319&gt;高値!Y319,高値!X319&gt;高値!Z319),19,""))</f>
        <v/>
      </c>
      <c r="AU319" s="500" t="str">
        <f>IF(終値!A319="","",IF(AND(高値!Y319&gt;高値!X319,高値!Y319&gt;高値!W319,高値!Y319&gt;高値!Z319,高値!Y319&gt;高値!AA319),20,""))</f>
        <v/>
      </c>
      <c r="AV319" s="500" t="str">
        <f>IF(終値!A319="","",IF(AND(高値!Z319&gt;高値!Y319,高値!Z319&gt;高値!X319,高値!Z319&gt;高値!AA319,高値!Z319&gt;高値!AB319),21,""))</f>
        <v/>
      </c>
      <c r="AW319" s="500" t="str">
        <f>IF(終値!A319="","",IF(AND(高値!AA319&gt;高値!Z319,高値!AA319&gt;高値!Y319,高値!AA319&gt;高値!AB319,高値!AA319&gt;高値!AC319),22,""))</f>
        <v/>
      </c>
      <c r="AX319" s="500" t="str">
        <f>IF(終値!A319="","",IF(AND(高値!AB319&gt;高値!AA319,高値!AB319&gt;高値!Z319,高値!AB319&gt;高値!AC319,高値!AB319&gt;高値!AD319),23,""))</f>
        <v/>
      </c>
      <c r="AY319" s="500" t="str">
        <f>IF(終値!A319="","",IF(AND(高値!AC319&gt;高値!AB319,高値!AC319&gt;高値!AA319,高値!AC319&gt;高値!AD319,高値!AC319&gt;高値!AE319),24,""))</f>
        <v/>
      </c>
      <c r="AZ319" s="500" t="str">
        <f>IF(終値!A319="","",IF(AND(高値!AD319&gt;高値!AC319,高値!AD319&gt;高値!AB319,高値!AD319&gt;高値!AE319,高値!AD319&gt;高値!AF319),25,""))</f>
        <v/>
      </c>
      <c r="BA319" s="500" t="str">
        <f>IF(終値!A319="","",IF(AND(高値!AE319&gt;高値!AD319,高値!AE319&gt;高値!AC319,高値!AE319&gt;高値!AF319,高値!AE319&gt;高値!AG319),26,""))</f>
        <v/>
      </c>
      <c r="BB319" s="500" t="str">
        <f>IF(終値!A319="","",IF(AND(高値!AF319&gt;高値!AE319,高値!AF319&gt;高値!AD319,高値!AF319&gt;高値!AG319,高値!AF319&gt;高値!AH319),27,""))</f>
        <v/>
      </c>
      <c r="BC319" s="500" t="str">
        <f>IF(終値!A319="","",IF(AND(高値!AG319&gt;高値!AF319,高値!AG319&gt;高値!AE319,高値!AG319&gt;高値!AH319,高値!AG319&gt;高値!AI319),28,""))</f>
        <v/>
      </c>
      <c r="BD319" s="500">
        <f t="shared" si="24"/>
        <v>0</v>
      </c>
      <c r="BE319" s="500" t="str">
        <f t="shared" si="25"/>
        <v/>
      </c>
      <c r="BF319" s="500" t="str">
        <f t="shared" si="26"/>
        <v/>
      </c>
      <c r="BG319" s="500" t="str">
        <f>IF($BE319="","",INDEX(安値!$E319:$CZ319,1,$BE319+1))</f>
        <v/>
      </c>
      <c r="BH319" s="500" t="str">
        <f>IF($BF319="","",INDEX(安値!$E319:$CZ319,1,$BF319+1))</f>
        <v/>
      </c>
      <c r="BI319" s="500" t="str">
        <f>IF($BF319="","",MAX(INDEX(高値!$E319:$CZ319,1,$BE319+1):INDEX(高値!$E319:$CZ319,1,$BF319+1)))</f>
        <v/>
      </c>
      <c r="BJ319" s="500" t="str">
        <f>IF($BF319="","",AVERAGE(INDEX(終値!$E319:$CZ319,1,$BF319+1):INDEX(終値!$E319:$CZ319,1,$BF319+20))-2*STDEVP(INDEX(終値!$E319:$CZ319,1,$BF319+1):INDEX(終値!$E319:$CZ319,1,$BF319+20)))</f>
        <v/>
      </c>
      <c r="BK319" s="500" t="str">
        <f>IF($BE319="","",AVERAGE(INDEX(終値!$E319:$CZ319,1,$BE319+1):INDEX(終値!$E319:$CZ319,1,$BE319+20))-2*STDEVP(INDEX(終値!$E319:$CZ319,1,$BE319+1):INDEX(終値!$E319:$CZ319,1,$BE319+20)))</f>
        <v/>
      </c>
      <c r="BL319" s="500">
        <f t="shared" si="27"/>
        <v>0</v>
      </c>
      <c r="BM319" s="500" t="str">
        <f t="shared" si="28"/>
        <v/>
      </c>
      <c r="BN319" s="500" t="str">
        <f t="shared" si="29"/>
        <v/>
      </c>
      <c r="BO319" s="500" t="str">
        <f>IF($BM319="","",INDEX(高値!$E319:$CZ319,1,$BM319+1))</f>
        <v/>
      </c>
      <c r="BP319" s="500" t="str">
        <f>IF($BN319="","",INDEX(高値!$E319:$CZ319,1,$BN319+1))</f>
        <v/>
      </c>
      <c r="BQ319" s="500" t="str">
        <f>IF($BN319="","",MIN(INDEX(安値!$E319:$CZ319,1,$BM319+1):INDEX(安値!$E319:$CZ319,1,$BN319+1)))</f>
        <v/>
      </c>
      <c r="BR319" s="500" t="str">
        <f>IF($BN319="","",AVERAGE(INDEX(終値!$E319:$CZ319,1,$BN319+1):INDEX(終値!$E319:$CZ319,1,$BN319+20))+2*STDEVP(INDEX(終値!$E319:$CZ319,1,$BN319+1):INDEX(終値!$E319:$CZ319,1,$BN319+20)))</f>
        <v/>
      </c>
      <c r="BS319" s="500" t="str">
        <f>IF($BM319="","",AVERAGE(INDEX(終値!$E319:$CZ319,1,$BM319+1):INDEX(終値!$E319:$CZ319,1,$BM319+20))+2*STDEVP(INDEX(終値!$E319:$CZ319,1,$BM319+1):INDEX(終値!$E319:$CZ319,1,$BM319+20)))</f>
        <v/>
      </c>
      <c r="BT319" s="497" t="str">
        <f>IFERROR(IF(AND($BD319&gt;=2,ABS($BG319-$BH319)/$BH319&lt;=BB設定!$B$12,$BI319&gt;=MAX($BH319,$BG319)*(1+BB設定!$B$13),終値!E319&gt;$BG319),IF(OR(終値!E319&gt;=$BI319,AND($BH319&lt;$BJ319,$BG319&gt;=$BK319)),"二番底W▲","二番底W形成"),IF(AND($BL319&gt;=2,ABS($BO319-$BP319)/$BP319&lt;=BB設定!$B$12,$BQ319&lt;=MIN($BP319,$BO319)*(1-BB設定!$B$13),終値!E319&lt;$BO319),IF(OR(終値!E319&lt;=$BQ319,AND($BP319&gt;$BR319,$BO319&lt;=$BS319)),"二番天井M▼","二番天井M形成"),"－")),"－")</f>
        <v>－</v>
      </c>
    </row>
    <row r="320" spans="2:72">
      <c r="B320" s="500" t="str">
        <f>IF(終値!A320="","",IF(AND(安値!G320&lt;安値!F320,安値!G320&lt;安値!E320,安値!G320&lt;安値!H320,安値!G320&lt;安値!I320),2,""))</f>
        <v/>
      </c>
      <c r="C320" s="500" t="str">
        <f>IF(終値!A320="","",IF(AND(安値!H320&lt;安値!G320,安値!H320&lt;安値!F320,安値!H320&lt;安値!I320,安値!H320&lt;安値!J320),3,""))</f>
        <v/>
      </c>
      <c r="D320" s="500" t="str">
        <f>IF(終値!A320="","",IF(AND(安値!I320&lt;安値!H320,安値!I320&lt;安値!G320,安値!I320&lt;安値!J320,安値!I320&lt;安値!K320),4,""))</f>
        <v/>
      </c>
      <c r="E320" s="500" t="str">
        <f>IF(終値!A320="","",IF(AND(安値!J320&lt;安値!I320,安値!J320&lt;安値!H320,安値!J320&lt;安値!K320,安値!J320&lt;安値!L320),5,""))</f>
        <v/>
      </c>
      <c r="F320" s="500" t="str">
        <f>IF(終値!A320="","",IF(AND(安値!K320&lt;安値!J320,安値!K320&lt;安値!I320,安値!K320&lt;安値!L320,安値!K320&lt;安値!M320),6,""))</f>
        <v/>
      </c>
      <c r="G320" s="500" t="str">
        <f>IF(終値!A320="","",IF(AND(安値!L320&lt;安値!K320,安値!L320&lt;安値!J320,安値!L320&lt;安値!M320,安値!L320&lt;安値!N320),7,""))</f>
        <v/>
      </c>
      <c r="H320" s="500" t="str">
        <f>IF(終値!A320="","",IF(AND(安値!M320&lt;安値!L320,安値!M320&lt;安値!K320,安値!M320&lt;安値!N320,安値!M320&lt;安値!O320),8,""))</f>
        <v/>
      </c>
      <c r="I320" s="500" t="str">
        <f>IF(終値!A320="","",IF(AND(安値!N320&lt;安値!M320,安値!N320&lt;安値!L320,安値!N320&lt;安値!O320,安値!N320&lt;安値!P320),9,""))</f>
        <v/>
      </c>
      <c r="J320" s="500" t="str">
        <f>IF(終値!A320="","",IF(AND(安値!O320&lt;安値!N320,安値!O320&lt;安値!M320,安値!O320&lt;安値!P320,安値!O320&lt;安値!Q320),10,""))</f>
        <v/>
      </c>
      <c r="K320" s="500" t="str">
        <f>IF(終値!A320="","",IF(AND(安値!P320&lt;安値!O320,安値!P320&lt;安値!N320,安値!P320&lt;安値!Q320,安値!P320&lt;安値!R320),11,""))</f>
        <v/>
      </c>
      <c r="L320" s="500" t="str">
        <f>IF(終値!A320="","",IF(AND(安値!Q320&lt;安値!P320,安値!Q320&lt;安値!O320,安値!Q320&lt;安値!R320,安値!Q320&lt;安値!S320),12,""))</f>
        <v/>
      </c>
      <c r="M320" s="500" t="str">
        <f>IF(終値!A320="","",IF(AND(安値!R320&lt;安値!Q320,安値!R320&lt;安値!P320,安値!R320&lt;安値!S320,安値!R320&lt;安値!T320),13,""))</f>
        <v/>
      </c>
      <c r="N320" s="500" t="str">
        <f>IF(終値!A320="","",IF(AND(安値!S320&lt;安値!R320,安値!S320&lt;安値!Q320,安値!S320&lt;安値!T320,安値!S320&lt;安値!U320),14,""))</f>
        <v/>
      </c>
      <c r="O320" s="500" t="str">
        <f>IF(終値!A320="","",IF(AND(安値!T320&lt;安値!S320,安値!T320&lt;安値!R320,安値!T320&lt;安値!U320,安値!T320&lt;安値!V320),15,""))</f>
        <v/>
      </c>
      <c r="P320" s="500" t="str">
        <f>IF(終値!A320="","",IF(AND(安値!U320&lt;安値!T320,安値!U320&lt;安値!S320,安値!U320&lt;安値!V320,安値!U320&lt;安値!W320),16,""))</f>
        <v/>
      </c>
      <c r="Q320" s="500" t="str">
        <f>IF(終値!A320="","",IF(AND(安値!V320&lt;安値!U320,安値!V320&lt;安値!T320,安値!V320&lt;安値!W320,安値!V320&lt;安値!X320),17,""))</f>
        <v/>
      </c>
      <c r="R320" s="500" t="str">
        <f>IF(終値!A320="","",IF(AND(安値!W320&lt;安値!V320,安値!W320&lt;安値!U320,安値!W320&lt;安値!X320,安値!W320&lt;安値!Y320),18,""))</f>
        <v/>
      </c>
      <c r="S320" s="500" t="str">
        <f>IF(終値!A320="","",IF(AND(安値!X320&lt;安値!W320,安値!X320&lt;安値!V320,安値!X320&lt;安値!Y320,安値!X320&lt;安値!Z320),19,""))</f>
        <v/>
      </c>
      <c r="T320" s="500" t="str">
        <f>IF(終値!A320="","",IF(AND(安値!Y320&lt;安値!X320,安値!Y320&lt;安値!W320,安値!Y320&lt;安値!Z320,安値!Y320&lt;安値!AA320),20,""))</f>
        <v/>
      </c>
      <c r="U320" s="500" t="str">
        <f>IF(終値!A320="","",IF(AND(安値!Z320&lt;安値!Y320,安値!Z320&lt;安値!X320,安値!Z320&lt;安値!AA320,安値!Z320&lt;安値!AB320),21,""))</f>
        <v/>
      </c>
      <c r="V320" s="500" t="str">
        <f>IF(終値!A320="","",IF(AND(安値!AA320&lt;安値!Z320,安値!AA320&lt;安値!Y320,安値!AA320&lt;安値!AB320,安値!AA320&lt;安値!AC320),22,""))</f>
        <v/>
      </c>
      <c r="W320" s="500" t="str">
        <f>IF(終値!A320="","",IF(AND(安値!AB320&lt;安値!AA320,安値!AB320&lt;安値!Z320,安値!AB320&lt;安値!AC320,安値!AB320&lt;安値!AD320),23,""))</f>
        <v/>
      </c>
      <c r="X320" s="500" t="str">
        <f>IF(終値!A320="","",IF(AND(安値!AC320&lt;安値!AB320,安値!AC320&lt;安値!AA320,安値!AC320&lt;安値!AD320,安値!AC320&lt;安値!AE320),24,""))</f>
        <v/>
      </c>
      <c r="Y320" s="500" t="str">
        <f>IF(終値!A320="","",IF(AND(安値!AD320&lt;安値!AC320,安値!AD320&lt;安値!AB320,安値!AD320&lt;安値!AE320,安値!AD320&lt;安値!AF320),25,""))</f>
        <v/>
      </c>
      <c r="Z320" s="500" t="str">
        <f>IF(終値!A320="","",IF(AND(安値!AE320&lt;安値!AD320,安値!AE320&lt;安値!AC320,安値!AE320&lt;安値!AF320,安値!AE320&lt;安値!AG320),26,""))</f>
        <v/>
      </c>
      <c r="AA320" s="500" t="str">
        <f>IF(終値!A320="","",IF(AND(安値!AF320&lt;安値!AE320,安値!AF320&lt;安値!AD320,安値!AF320&lt;安値!AG320,安値!AF320&lt;安値!AH320),27,""))</f>
        <v/>
      </c>
      <c r="AB320" s="500" t="str">
        <f>IF(終値!A320="","",IF(AND(安値!AG320&lt;安値!AF320,安値!AG320&lt;安値!AE320,安値!AG320&lt;安値!AH320,安値!AG320&lt;安値!AI320),28,""))</f>
        <v/>
      </c>
      <c r="AC320" s="500" t="str">
        <f>IF(終値!A320="","",IF(AND(高値!G320&gt;高値!F320,高値!G320&gt;高値!E320,高値!G320&gt;高値!H320,高値!G320&gt;高値!I320),2,""))</f>
        <v/>
      </c>
      <c r="AD320" s="500" t="str">
        <f>IF(終値!A320="","",IF(AND(高値!H320&gt;高値!G320,高値!H320&gt;高値!F320,高値!H320&gt;高値!I320,高値!H320&gt;高値!J320),3,""))</f>
        <v/>
      </c>
      <c r="AE320" s="500" t="str">
        <f>IF(終値!A320="","",IF(AND(高値!I320&gt;高値!H320,高値!I320&gt;高値!G320,高値!I320&gt;高値!J320,高値!I320&gt;高値!K320),4,""))</f>
        <v/>
      </c>
      <c r="AF320" s="500" t="str">
        <f>IF(終値!A320="","",IF(AND(高値!J320&gt;高値!I320,高値!J320&gt;高値!H320,高値!J320&gt;高値!K320,高値!J320&gt;高値!L320),5,""))</f>
        <v/>
      </c>
      <c r="AG320" s="500" t="str">
        <f>IF(終値!A320="","",IF(AND(高値!K320&gt;高値!J320,高値!K320&gt;高値!I320,高値!K320&gt;高値!L320,高値!K320&gt;高値!M320),6,""))</f>
        <v/>
      </c>
      <c r="AH320" s="500" t="str">
        <f>IF(終値!A320="","",IF(AND(高値!L320&gt;高値!K320,高値!L320&gt;高値!J320,高値!L320&gt;高値!M320,高値!L320&gt;高値!N320),7,""))</f>
        <v/>
      </c>
      <c r="AI320" s="500" t="str">
        <f>IF(終値!A320="","",IF(AND(高値!M320&gt;高値!L320,高値!M320&gt;高値!K320,高値!M320&gt;高値!N320,高値!M320&gt;高値!O320),8,""))</f>
        <v/>
      </c>
      <c r="AJ320" s="500" t="str">
        <f>IF(終値!A320="","",IF(AND(高値!N320&gt;高値!M320,高値!N320&gt;高値!L320,高値!N320&gt;高値!O320,高値!N320&gt;高値!P320),9,""))</f>
        <v/>
      </c>
      <c r="AK320" s="500" t="str">
        <f>IF(終値!A320="","",IF(AND(高値!O320&gt;高値!N320,高値!O320&gt;高値!M320,高値!O320&gt;高値!P320,高値!O320&gt;高値!Q320),10,""))</f>
        <v/>
      </c>
      <c r="AL320" s="500" t="str">
        <f>IF(終値!A320="","",IF(AND(高値!P320&gt;高値!O320,高値!P320&gt;高値!N320,高値!P320&gt;高値!Q320,高値!P320&gt;高値!R320),11,""))</f>
        <v/>
      </c>
      <c r="AM320" s="500" t="str">
        <f>IF(終値!A320="","",IF(AND(高値!Q320&gt;高値!P320,高値!Q320&gt;高値!O320,高値!Q320&gt;高値!R320,高値!Q320&gt;高値!S320),12,""))</f>
        <v/>
      </c>
      <c r="AN320" s="500" t="str">
        <f>IF(終値!A320="","",IF(AND(高値!R320&gt;高値!Q320,高値!R320&gt;高値!P320,高値!R320&gt;高値!S320,高値!R320&gt;高値!T320),13,""))</f>
        <v/>
      </c>
      <c r="AO320" s="500" t="str">
        <f>IF(終値!A320="","",IF(AND(高値!S320&gt;高値!R320,高値!S320&gt;高値!Q320,高値!S320&gt;高値!T320,高値!S320&gt;高値!U320),14,""))</f>
        <v/>
      </c>
      <c r="AP320" s="500" t="str">
        <f>IF(終値!A320="","",IF(AND(高値!T320&gt;高値!S320,高値!T320&gt;高値!R320,高値!T320&gt;高値!U320,高値!T320&gt;高値!V320),15,""))</f>
        <v/>
      </c>
      <c r="AQ320" s="500" t="str">
        <f>IF(終値!A320="","",IF(AND(高値!U320&gt;高値!T320,高値!U320&gt;高値!S320,高値!U320&gt;高値!V320,高値!U320&gt;高値!W320),16,""))</f>
        <v/>
      </c>
      <c r="AR320" s="500" t="str">
        <f>IF(終値!A320="","",IF(AND(高値!V320&gt;高値!U320,高値!V320&gt;高値!T320,高値!V320&gt;高値!W320,高値!V320&gt;高値!X320),17,""))</f>
        <v/>
      </c>
      <c r="AS320" s="500" t="str">
        <f>IF(終値!A320="","",IF(AND(高値!W320&gt;高値!V320,高値!W320&gt;高値!U320,高値!W320&gt;高値!X320,高値!W320&gt;高値!Y320),18,""))</f>
        <v/>
      </c>
      <c r="AT320" s="500" t="str">
        <f>IF(終値!A320="","",IF(AND(高値!X320&gt;高値!W320,高値!X320&gt;高値!V320,高値!X320&gt;高値!Y320,高値!X320&gt;高値!Z320),19,""))</f>
        <v/>
      </c>
      <c r="AU320" s="500" t="str">
        <f>IF(終値!A320="","",IF(AND(高値!Y320&gt;高値!X320,高値!Y320&gt;高値!W320,高値!Y320&gt;高値!Z320,高値!Y320&gt;高値!AA320),20,""))</f>
        <v/>
      </c>
      <c r="AV320" s="500" t="str">
        <f>IF(終値!A320="","",IF(AND(高値!Z320&gt;高値!Y320,高値!Z320&gt;高値!X320,高値!Z320&gt;高値!AA320,高値!Z320&gt;高値!AB320),21,""))</f>
        <v/>
      </c>
      <c r="AW320" s="500" t="str">
        <f>IF(終値!A320="","",IF(AND(高値!AA320&gt;高値!Z320,高値!AA320&gt;高値!Y320,高値!AA320&gt;高値!AB320,高値!AA320&gt;高値!AC320),22,""))</f>
        <v/>
      </c>
      <c r="AX320" s="500" t="str">
        <f>IF(終値!A320="","",IF(AND(高値!AB320&gt;高値!AA320,高値!AB320&gt;高値!Z320,高値!AB320&gt;高値!AC320,高値!AB320&gt;高値!AD320),23,""))</f>
        <v/>
      </c>
      <c r="AY320" s="500" t="str">
        <f>IF(終値!A320="","",IF(AND(高値!AC320&gt;高値!AB320,高値!AC320&gt;高値!AA320,高値!AC320&gt;高値!AD320,高値!AC320&gt;高値!AE320),24,""))</f>
        <v/>
      </c>
      <c r="AZ320" s="500" t="str">
        <f>IF(終値!A320="","",IF(AND(高値!AD320&gt;高値!AC320,高値!AD320&gt;高値!AB320,高値!AD320&gt;高値!AE320,高値!AD320&gt;高値!AF320),25,""))</f>
        <v/>
      </c>
      <c r="BA320" s="500" t="str">
        <f>IF(終値!A320="","",IF(AND(高値!AE320&gt;高値!AD320,高値!AE320&gt;高値!AC320,高値!AE320&gt;高値!AF320,高値!AE320&gt;高値!AG320),26,""))</f>
        <v/>
      </c>
      <c r="BB320" s="500" t="str">
        <f>IF(終値!A320="","",IF(AND(高値!AF320&gt;高値!AE320,高値!AF320&gt;高値!AD320,高値!AF320&gt;高値!AG320,高値!AF320&gt;高値!AH320),27,""))</f>
        <v/>
      </c>
      <c r="BC320" s="500" t="str">
        <f>IF(終値!A320="","",IF(AND(高値!AG320&gt;高値!AF320,高値!AG320&gt;高値!AE320,高値!AG320&gt;高値!AH320,高値!AG320&gt;高値!AI320),28,""))</f>
        <v/>
      </c>
      <c r="BD320" s="500">
        <f t="shared" si="24"/>
        <v>0</v>
      </c>
      <c r="BE320" s="500" t="str">
        <f t="shared" si="25"/>
        <v/>
      </c>
      <c r="BF320" s="500" t="str">
        <f t="shared" si="26"/>
        <v/>
      </c>
      <c r="BG320" s="500" t="str">
        <f>IF($BE320="","",INDEX(安値!$E320:$CZ320,1,$BE320+1))</f>
        <v/>
      </c>
      <c r="BH320" s="500" t="str">
        <f>IF($BF320="","",INDEX(安値!$E320:$CZ320,1,$BF320+1))</f>
        <v/>
      </c>
      <c r="BI320" s="500" t="str">
        <f>IF($BF320="","",MAX(INDEX(高値!$E320:$CZ320,1,$BE320+1):INDEX(高値!$E320:$CZ320,1,$BF320+1)))</f>
        <v/>
      </c>
      <c r="BJ320" s="500" t="str">
        <f>IF($BF320="","",AVERAGE(INDEX(終値!$E320:$CZ320,1,$BF320+1):INDEX(終値!$E320:$CZ320,1,$BF320+20))-2*STDEVP(INDEX(終値!$E320:$CZ320,1,$BF320+1):INDEX(終値!$E320:$CZ320,1,$BF320+20)))</f>
        <v/>
      </c>
      <c r="BK320" s="500" t="str">
        <f>IF($BE320="","",AVERAGE(INDEX(終値!$E320:$CZ320,1,$BE320+1):INDEX(終値!$E320:$CZ320,1,$BE320+20))-2*STDEVP(INDEX(終値!$E320:$CZ320,1,$BE320+1):INDEX(終値!$E320:$CZ320,1,$BE320+20)))</f>
        <v/>
      </c>
      <c r="BL320" s="500">
        <f t="shared" si="27"/>
        <v>0</v>
      </c>
      <c r="BM320" s="500" t="str">
        <f t="shared" si="28"/>
        <v/>
      </c>
      <c r="BN320" s="500" t="str">
        <f t="shared" si="29"/>
        <v/>
      </c>
      <c r="BO320" s="500" t="str">
        <f>IF($BM320="","",INDEX(高値!$E320:$CZ320,1,$BM320+1))</f>
        <v/>
      </c>
      <c r="BP320" s="500" t="str">
        <f>IF($BN320="","",INDEX(高値!$E320:$CZ320,1,$BN320+1))</f>
        <v/>
      </c>
      <c r="BQ320" s="500" t="str">
        <f>IF($BN320="","",MIN(INDEX(安値!$E320:$CZ320,1,$BM320+1):INDEX(安値!$E320:$CZ320,1,$BN320+1)))</f>
        <v/>
      </c>
      <c r="BR320" s="500" t="str">
        <f>IF($BN320="","",AVERAGE(INDEX(終値!$E320:$CZ320,1,$BN320+1):INDEX(終値!$E320:$CZ320,1,$BN320+20))+2*STDEVP(INDEX(終値!$E320:$CZ320,1,$BN320+1):INDEX(終値!$E320:$CZ320,1,$BN320+20)))</f>
        <v/>
      </c>
      <c r="BS320" s="500" t="str">
        <f>IF($BM320="","",AVERAGE(INDEX(終値!$E320:$CZ320,1,$BM320+1):INDEX(終値!$E320:$CZ320,1,$BM320+20))+2*STDEVP(INDEX(終値!$E320:$CZ320,1,$BM320+1):INDEX(終値!$E320:$CZ320,1,$BM320+20)))</f>
        <v/>
      </c>
      <c r="BT320" s="497" t="str">
        <f>IFERROR(IF(AND($BD320&gt;=2,ABS($BG320-$BH320)/$BH320&lt;=BB設定!$B$12,$BI320&gt;=MAX($BH320,$BG320)*(1+BB設定!$B$13),終値!E320&gt;$BG320),IF(OR(終値!E320&gt;=$BI320,AND($BH320&lt;$BJ320,$BG320&gt;=$BK320)),"二番底W▲","二番底W形成"),IF(AND($BL320&gt;=2,ABS($BO320-$BP320)/$BP320&lt;=BB設定!$B$12,$BQ320&lt;=MIN($BP320,$BO320)*(1-BB設定!$B$13),終値!E320&lt;$BO320),IF(OR(終値!E320&lt;=$BQ320,AND($BP320&gt;$BR320,$BO320&lt;=$BS320)),"二番天井M▼","二番天井M形成"),"－")),"－")</f>
        <v>－</v>
      </c>
    </row>
    <row r="321" spans="2:72">
      <c r="B321" s="500" t="str">
        <f>IF(終値!A321="","",IF(AND(安値!G321&lt;安値!F321,安値!G321&lt;安値!E321,安値!G321&lt;安値!H321,安値!G321&lt;安値!I321),2,""))</f>
        <v/>
      </c>
      <c r="C321" s="500" t="str">
        <f>IF(終値!A321="","",IF(AND(安値!H321&lt;安値!G321,安値!H321&lt;安値!F321,安値!H321&lt;安値!I321,安値!H321&lt;安値!J321),3,""))</f>
        <v/>
      </c>
      <c r="D321" s="500" t="str">
        <f>IF(終値!A321="","",IF(AND(安値!I321&lt;安値!H321,安値!I321&lt;安値!G321,安値!I321&lt;安値!J321,安値!I321&lt;安値!K321),4,""))</f>
        <v/>
      </c>
      <c r="E321" s="500" t="str">
        <f>IF(終値!A321="","",IF(AND(安値!J321&lt;安値!I321,安値!J321&lt;安値!H321,安値!J321&lt;安値!K321,安値!J321&lt;安値!L321),5,""))</f>
        <v/>
      </c>
      <c r="F321" s="500" t="str">
        <f>IF(終値!A321="","",IF(AND(安値!K321&lt;安値!J321,安値!K321&lt;安値!I321,安値!K321&lt;安値!L321,安値!K321&lt;安値!M321),6,""))</f>
        <v/>
      </c>
      <c r="G321" s="500" t="str">
        <f>IF(終値!A321="","",IF(AND(安値!L321&lt;安値!K321,安値!L321&lt;安値!J321,安値!L321&lt;安値!M321,安値!L321&lt;安値!N321),7,""))</f>
        <v/>
      </c>
      <c r="H321" s="500" t="str">
        <f>IF(終値!A321="","",IF(AND(安値!M321&lt;安値!L321,安値!M321&lt;安値!K321,安値!M321&lt;安値!N321,安値!M321&lt;安値!O321),8,""))</f>
        <v/>
      </c>
      <c r="I321" s="500" t="str">
        <f>IF(終値!A321="","",IF(AND(安値!N321&lt;安値!M321,安値!N321&lt;安値!L321,安値!N321&lt;安値!O321,安値!N321&lt;安値!P321),9,""))</f>
        <v/>
      </c>
      <c r="J321" s="500" t="str">
        <f>IF(終値!A321="","",IF(AND(安値!O321&lt;安値!N321,安値!O321&lt;安値!M321,安値!O321&lt;安値!P321,安値!O321&lt;安値!Q321),10,""))</f>
        <v/>
      </c>
      <c r="K321" s="500" t="str">
        <f>IF(終値!A321="","",IF(AND(安値!P321&lt;安値!O321,安値!P321&lt;安値!N321,安値!P321&lt;安値!Q321,安値!P321&lt;安値!R321),11,""))</f>
        <v/>
      </c>
      <c r="L321" s="500" t="str">
        <f>IF(終値!A321="","",IF(AND(安値!Q321&lt;安値!P321,安値!Q321&lt;安値!O321,安値!Q321&lt;安値!R321,安値!Q321&lt;安値!S321),12,""))</f>
        <v/>
      </c>
      <c r="M321" s="500" t="str">
        <f>IF(終値!A321="","",IF(AND(安値!R321&lt;安値!Q321,安値!R321&lt;安値!P321,安値!R321&lt;安値!S321,安値!R321&lt;安値!T321),13,""))</f>
        <v/>
      </c>
      <c r="N321" s="500" t="str">
        <f>IF(終値!A321="","",IF(AND(安値!S321&lt;安値!R321,安値!S321&lt;安値!Q321,安値!S321&lt;安値!T321,安値!S321&lt;安値!U321),14,""))</f>
        <v/>
      </c>
      <c r="O321" s="500" t="str">
        <f>IF(終値!A321="","",IF(AND(安値!T321&lt;安値!S321,安値!T321&lt;安値!R321,安値!T321&lt;安値!U321,安値!T321&lt;安値!V321),15,""))</f>
        <v/>
      </c>
      <c r="P321" s="500" t="str">
        <f>IF(終値!A321="","",IF(AND(安値!U321&lt;安値!T321,安値!U321&lt;安値!S321,安値!U321&lt;安値!V321,安値!U321&lt;安値!W321),16,""))</f>
        <v/>
      </c>
      <c r="Q321" s="500" t="str">
        <f>IF(終値!A321="","",IF(AND(安値!V321&lt;安値!U321,安値!V321&lt;安値!T321,安値!V321&lt;安値!W321,安値!V321&lt;安値!X321),17,""))</f>
        <v/>
      </c>
      <c r="R321" s="500" t="str">
        <f>IF(終値!A321="","",IF(AND(安値!W321&lt;安値!V321,安値!W321&lt;安値!U321,安値!W321&lt;安値!X321,安値!W321&lt;安値!Y321),18,""))</f>
        <v/>
      </c>
      <c r="S321" s="500" t="str">
        <f>IF(終値!A321="","",IF(AND(安値!X321&lt;安値!W321,安値!X321&lt;安値!V321,安値!X321&lt;安値!Y321,安値!X321&lt;安値!Z321),19,""))</f>
        <v/>
      </c>
      <c r="T321" s="500" t="str">
        <f>IF(終値!A321="","",IF(AND(安値!Y321&lt;安値!X321,安値!Y321&lt;安値!W321,安値!Y321&lt;安値!Z321,安値!Y321&lt;安値!AA321),20,""))</f>
        <v/>
      </c>
      <c r="U321" s="500" t="str">
        <f>IF(終値!A321="","",IF(AND(安値!Z321&lt;安値!Y321,安値!Z321&lt;安値!X321,安値!Z321&lt;安値!AA321,安値!Z321&lt;安値!AB321),21,""))</f>
        <v/>
      </c>
      <c r="V321" s="500" t="str">
        <f>IF(終値!A321="","",IF(AND(安値!AA321&lt;安値!Z321,安値!AA321&lt;安値!Y321,安値!AA321&lt;安値!AB321,安値!AA321&lt;安値!AC321),22,""))</f>
        <v/>
      </c>
      <c r="W321" s="500" t="str">
        <f>IF(終値!A321="","",IF(AND(安値!AB321&lt;安値!AA321,安値!AB321&lt;安値!Z321,安値!AB321&lt;安値!AC321,安値!AB321&lt;安値!AD321),23,""))</f>
        <v/>
      </c>
      <c r="X321" s="500" t="str">
        <f>IF(終値!A321="","",IF(AND(安値!AC321&lt;安値!AB321,安値!AC321&lt;安値!AA321,安値!AC321&lt;安値!AD321,安値!AC321&lt;安値!AE321),24,""))</f>
        <v/>
      </c>
      <c r="Y321" s="500" t="str">
        <f>IF(終値!A321="","",IF(AND(安値!AD321&lt;安値!AC321,安値!AD321&lt;安値!AB321,安値!AD321&lt;安値!AE321,安値!AD321&lt;安値!AF321),25,""))</f>
        <v/>
      </c>
      <c r="Z321" s="500" t="str">
        <f>IF(終値!A321="","",IF(AND(安値!AE321&lt;安値!AD321,安値!AE321&lt;安値!AC321,安値!AE321&lt;安値!AF321,安値!AE321&lt;安値!AG321),26,""))</f>
        <v/>
      </c>
      <c r="AA321" s="500" t="str">
        <f>IF(終値!A321="","",IF(AND(安値!AF321&lt;安値!AE321,安値!AF321&lt;安値!AD321,安値!AF321&lt;安値!AG321,安値!AF321&lt;安値!AH321),27,""))</f>
        <v/>
      </c>
      <c r="AB321" s="500" t="str">
        <f>IF(終値!A321="","",IF(AND(安値!AG321&lt;安値!AF321,安値!AG321&lt;安値!AE321,安値!AG321&lt;安値!AH321,安値!AG321&lt;安値!AI321),28,""))</f>
        <v/>
      </c>
      <c r="AC321" s="500" t="str">
        <f>IF(終値!A321="","",IF(AND(高値!G321&gt;高値!F321,高値!G321&gt;高値!E321,高値!G321&gt;高値!H321,高値!G321&gt;高値!I321),2,""))</f>
        <v/>
      </c>
      <c r="AD321" s="500" t="str">
        <f>IF(終値!A321="","",IF(AND(高値!H321&gt;高値!G321,高値!H321&gt;高値!F321,高値!H321&gt;高値!I321,高値!H321&gt;高値!J321),3,""))</f>
        <v/>
      </c>
      <c r="AE321" s="500" t="str">
        <f>IF(終値!A321="","",IF(AND(高値!I321&gt;高値!H321,高値!I321&gt;高値!G321,高値!I321&gt;高値!J321,高値!I321&gt;高値!K321),4,""))</f>
        <v/>
      </c>
      <c r="AF321" s="500" t="str">
        <f>IF(終値!A321="","",IF(AND(高値!J321&gt;高値!I321,高値!J321&gt;高値!H321,高値!J321&gt;高値!K321,高値!J321&gt;高値!L321),5,""))</f>
        <v/>
      </c>
      <c r="AG321" s="500" t="str">
        <f>IF(終値!A321="","",IF(AND(高値!K321&gt;高値!J321,高値!K321&gt;高値!I321,高値!K321&gt;高値!L321,高値!K321&gt;高値!M321),6,""))</f>
        <v/>
      </c>
      <c r="AH321" s="500" t="str">
        <f>IF(終値!A321="","",IF(AND(高値!L321&gt;高値!K321,高値!L321&gt;高値!J321,高値!L321&gt;高値!M321,高値!L321&gt;高値!N321),7,""))</f>
        <v/>
      </c>
      <c r="AI321" s="500" t="str">
        <f>IF(終値!A321="","",IF(AND(高値!M321&gt;高値!L321,高値!M321&gt;高値!K321,高値!M321&gt;高値!N321,高値!M321&gt;高値!O321),8,""))</f>
        <v/>
      </c>
      <c r="AJ321" s="500" t="str">
        <f>IF(終値!A321="","",IF(AND(高値!N321&gt;高値!M321,高値!N321&gt;高値!L321,高値!N321&gt;高値!O321,高値!N321&gt;高値!P321),9,""))</f>
        <v/>
      </c>
      <c r="AK321" s="500" t="str">
        <f>IF(終値!A321="","",IF(AND(高値!O321&gt;高値!N321,高値!O321&gt;高値!M321,高値!O321&gt;高値!P321,高値!O321&gt;高値!Q321),10,""))</f>
        <v/>
      </c>
      <c r="AL321" s="500" t="str">
        <f>IF(終値!A321="","",IF(AND(高値!P321&gt;高値!O321,高値!P321&gt;高値!N321,高値!P321&gt;高値!Q321,高値!P321&gt;高値!R321),11,""))</f>
        <v/>
      </c>
      <c r="AM321" s="500" t="str">
        <f>IF(終値!A321="","",IF(AND(高値!Q321&gt;高値!P321,高値!Q321&gt;高値!O321,高値!Q321&gt;高値!R321,高値!Q321&gt;高値!S321),12,""))</f>
        <v/>
      </c>
      <c r="AN321" s="500" t="str">
        <f>IF(終値!A321="","",IF(AND(高値!R321&gt;高値!Q321,高値!R321&gt;高値!P321,高値!R321&gt;高値!S321,高値!R321&gt;高値!T321),13,""))</f>
        <v/>
      </c>
      <c r="AO321" s="500" t="str">
        <f>IF(終値!A321="","",IF(AND(高値!S321&gt;高値!R321,高値!S321&gt;高値!Q321,高値!S321&gt;高値!T321,高値!S321&gt;高値!U321),14,""))</f>
        <v/>
      </c>
      <c r="AP321" s="500" t="str">
        <f>IF(終値!A321="","",IF(AND(高値!T321&gt;高値!S321,高値!T321&gt;高値!R321,高値!T321&gt;高値!U321,高値!T321&gt;高値!V321),15,""))</f>
        <v/>
      </c>
      <c r="AQ321" s="500" t="str">
        <f>IF(終値!A321="","",IF(AND(高値!U321&gt;高値!T321,高値!U321&gt;高値!S321,高値!U321&gt;高値!V321,高値!U321&gt;高値!W321),16,""))</f>
        <v/>
      </c>
      <c r="AR321" s="500" t="str">
        <f>IF(終値!A321="","",IF(AND(高値!V321&gt;高値!U321,高値!V321&gt;高値!T321,高値!V321&gt;高値!W321,高値!V321&gt;高値!X321),17,""))</f>
        <v/>
      </c>
      <c r="AS321" s="500" t="str">
        <f>IF(終値!A321="","",IF(AND(高値!W321&gt;高値!V321,高値!W321&gt;高値!U321,高値!W321&gt;高値!X321,高値!W321&gt;高値!Y321),18,""))</f>
        <v/>
      </c>
      <c r="AT321" s="500" t="str">
        <f>IF(終値!A321="","",IF(AND(高値!X321&gt;高値!W321,高値!X321&gt;高値!V321,高値!X321&gt;高値!Y321,高値!X321&gt;高値!Z321),19,""))</f>
        <v/>
      </c>
      <c r="AU321" s="500" t="str">
        <f>IF(終値!A321="","",IF(AND(高値!Y321&gt;高値!X321,高値!Y321&gt;高値!W321,高値!Y321&gt;高値!Z321,高値!Y321&gt;高値!AA321),20,""))</f>
        <v/>
      </c>
      <c r="AV321" s="500" t="str">
        <f>IF(終値!A321="","",IF(AND(高値!Z321&gt;高値!Y321,高値!Z321&gt;高値!X321,高値!Z321&gt;高値!AA321,高値!Z321&gt;高値!AB321),21,""))</f>
        <v/>
      </c>
      <c r="AW321" s="500" t="str">
        <f>IF(終値!A321="","",IF(AND(高値!AA321&gt;高値!Z321,高値!AA321&gt;高値!Y321,高値!AA321&gt;高値!AB321,高値!AA321&gt;高値!AC321),22,""))</f>
        <v/>
      </c>
      <c r="AX321" s="500" t="str">
        <f>IF(終値!A321="","",IF(AND(高値!AB321&gt;高値!AA321,高値!AB321&gt;高値!Z321,高値!AB321&gt;高値!AC321,高値!AB321&gt;高値!AD321),23,""))</f>
        <v/>
      </c>
      <c r="AY321" s="500" t="str">
        <f>IF(終値!A321="","",IF(AND(高値!AC321&gt;高値!AB321,高値!AC321&gt;高値!AA321,高値!AC321&gt;高値!AD321,高値!AC321&gt;高値!AE321),24,""))</f>
        <v/>
      </c>
      <c r="AZ321" s="500" t="str">
        <f>IF(終値!A321="","",IF(AND(高値!AD321&gt;高値!AC321,高値!AD321&gt;高値!AB321,高値!AD321&gt;高値!AE321,高値!AD321&gt;高値!AF321),25,""))</f>
        <v/>
      </c>
      <c r="BA321" s="500" t="str">
        <f>IF(終値!A321="","",IF(AND(高値!AE321&gt;高値!AD321,高値!AE321&gt;高値!AC321,高値!AE321&gt;高値!AF321,高値!AE321&gt;高値!AG321),26,""))</f>
        <v/>
      </c>
      <c r="BB321" s="500" t="str">
        <f>IF(終値!A321="","",IF(AND(高値!AF321&gt;高値!AE321,高値!AF321&gt;高値!AD321,高値!AF321&gt;高値!AG321,高値!AF321&gt;高値!AH321),27,""))</f>
        <v/>
      </c>
      <c r="BC321" s="500" t="str">
        <f>IF(終値!A321="","",IF(AND(高値!AG321&gt;高値!AF321,高値!AG321&gt;高値!AE321,高値!AG321&gt;高値!AH321,高値!AG321&gt;高値!AI321),28,""))</f>
        <v/>
      </c>
      <c r="BD321" s="500">
        <f t="shared" si="24"/>
        <v>0</v>
      </c>
      <c r="BE321" s="500" t="str">
        <f t="shared" si="25"/>
        <v/>
      </c>
      <c r="BF321" s="500" t="str">
        <f t="shared" si="26"/>
        <v/>
      </c>
      <c r="BG321" s="500" t="str">
        <f>IF($BE321="","",INDEX(安値!$E321:$CZ321,1,$BE321+1))</f>
        <v/>
      </c>
      <c r="BH321" s="500" t="str">
        <f>IF($BF321="","",INDEX(安値!$E321:$CZ321,1,$BF321+1))</f>
        <v/>
      </c>
      <c r="BI321" s="500" t="str">
        <f>IF($BF321="","",MAX(INDEX(高値!$E321:$CZ321,1,$BE321+1):INDEX(高値!$E321:$CZ321,1,$BF321+1)))</f>
        <v/>
      </c>
      <c r="BJ321" s="500" t="str">
        <f>IF($BF321="","",AVERAGE(INDEX(終値!$E321:$CZ321,1,$BF321+1):INDEX(終値!$E321:$CZ321,1,$BF321+20))-2*STDEVP(INDEX(終値!$E321:$CZ321,1,$BF321+1):INDEX(終値!$E321:$CZ321,1,$BF321+20)))</f>
        <v/>
      </c>
      <c r="BK321" s="500" t="str">
        <f>IF($BE321="","",AVERAGE(INDEX(終値!$E321:$CZ321,1,$BE321+1):INDEX(終値!$E321:$CZ321,1,$BE321+20))-2*STDEVP(INDEX(終値!$E321:$CZ321,1,$BE321+1):INDEX(終値!$E321:$CZ321,1,$BE321+20)))</f>
        <v/>
      </c>
      <c r="BL321" s="500">
        <f t="shared" si="27"/>
        <v>0</v>
      </c>
      <c r="BM321" s="500" t="str">
        <f t="shared" si="28"/>
        <v/>
      </c>
      <c r="BN321" s="500" t="str">
        <f t="shared" si="29"/>
        <v/>
      </c>
      <c r="BO321" s="500" t="str">
        <f>IF($BM321="","",INDEX(高値!$E321:$CZ321,1,$BM321+1))</f>
        <v/>
      </c>
      <c r="BP321" s="500" t="str">
        <f>IF($BN321="","",INDEX(高値!$E321:$CZ321,1,$BN321+1))</f>
        <v/>
      </c>
      <c r="BQ321" s="500" t="str">
        <f>IF($BN321="","",MIN(INDEX(安値!$E321:$CZ321,1,$BM321+1):INDEX(安値!$E321:$CZ321,1,$BN321+1)))</f>
        <v/>
      </c>
      <c r="BR321" s="500" t="str">
        <f>IF($BN321="","",AVERAGE(INDEX(終値!$E321:$CZ321,1,$BN321+1):INDEX(終値!$E321:$CZ321,1,$BN321+20))+2*STDEVP(INDEX(終値!$E321:$CZ321,1,$BN321+1):INDEX(終値!$E321:$CZ321,1,$BN321+20)))</f>
        <v/>
      </c>
      <c r="BS321" s="500" t="str">
        <f>IF($BM321="","",AVERAGE(INDEX(終値!$E321:$CZ321,1,$BM321+1):INDEX(終値!$E321:$CZ321,1,$BM321+20))+2*STDEVP(INDEX(終値!$E321:$CZ321,1,$BM321+1):INDEX(終値!$E321:$CZ321,1,$BM321+20)))</f>
        <v/>
      </c>
      <c r="BT321" s="497" t="str">
        <f>IFERROR(IF(AND($BD321&gt;=2,ABS($BG321-$BH321)/$BH321&lt;=BB設定!$B$12,$BI321&gt;=MAX($BH321,$BG321)*(1+BB設定!$B$13),終値!E321&gt;$BG321),IF(OR(終値!E321&gt;=$BI321,AND($BH321&lt;$BJ321,$BG321&gt;=$BK321)),"二番底W▲","二番底W形成"),IF(AND($BL321&gt;=2,ABS($BO321-$BP321)/$BP321&lt;=BB設定!$B$12,$BQ321&lt;=MIN($BP321,$BO321)*(1-BB設定!$B$13),終値!E321&lt;$BO321),IF(OR(終値!E321&lt;=$BQ321,AND($BP321&gt;$BR321,$BO321&lt;=$BS321)),"二番天井M▼","二番天井M形成"),"－")),"－")</f>
        <v>－</v>
      </c>
    </row>
    <row r="322" spans="2:72">
      <c r="B322" s="500" t="str">
        <f>IF(終値!A322="","",IF(AND(安値!G322&lt;安値!F322,安値!G322&lt;安値!E322,安値!G322&lt;安値!H322,安値!G322&lt;安値!I322),2,""))</f>
        <v/>
      </c>
      <c r="C322" s="500" t="str">
        <f>IF(終値!A322="","",IF(AND(安値!H322&lt;安値!G322,安値!H322&lt;安値!F322,安値!H322&lt;安値!I322,安値!H322&lt;安値!J322),3,""))</f>
        <v/>
      </c>
      <c r="D322" s="500" t="str">
        <f>IF(終値!A322="","",IF(AND(安値!I322&lt;安値!H322,安値!I322&lt;安値!G322,安値!I322&lt;安値!J322,安値!I322&lt;安値!K322),4,""))</f>
        <v/>
      </c>
      <c r="E322" s="500" t="str">
        <f>IF(終値!A322="","",IF(AND(安値!J322&lt;安値!I322,安値!J322&lt;安値!H322,安値!J322&lt;安値!K322,安値!J322&lt;安値!L322),5,""))</f>
        <v/>
      </c>
      <c r="F322" s="500" t="str">
        <f>IF(終値!A322="","",IF(AND(安値!K322&lt;安値!J322,安値!K322&lt;安値!I322,安値!K322&lt;安値!L322,安値!K322&lt;安値!M322),6,""))</f>
        <v/>
      </c>
      <c r="G322" s="500" t="str">
        <f>IF(終値!A322="","",IF(AND(安値!L322&lt;安値!K322,安値!L322&lt;安値!J322,安値!L322&lt;安値!M322,安値!L322&lt;安値!N322),7,""))</f>
        <v/>
      </c>
      <c r="H322" s="500" t="str">
        <f>IF(終値!A322="","",IF(AND(安値!M322&lt;安値!L322,安値!M322&lt;安値!K322,安値!M322&lt;安値!N322,安値!M322&lt;安値!O322),8,""))</f>
        <v/>
      </c>
      <c r="I322" s="500" t="str">
        <f>IF(終値!A322="","",IF(AND(安値!N322&lt;安値!M322,安値!N322&lt;安値!L322,安値!N322&lt;安値!O322,安値!N322&lt;安値!P322),9,""))</f>
        <v/>
      </c>
      <c r="J322" s="500" t="str">
        <f>IF(終値!A322="","",IF(AND(安値!O322&lt;安値!N322,安値!O322&lt;安値!M322,安値!O322&lt;安値!P322,安値!O322&lt;安値!Q322),10,""))</f>
        <v/>
      </c>
      <c r="K322" s="500" t="str">
        <f>IF(終値!A322="","",IF(AND(安値!P322&lt;安値!O322,安値!P322&lt;安値!N322,安値!P322&lt;安値!Q322,安値!P322&lt;安値!R322),11,""))</f>
        <v/>
      </c>
      <c r="L322" s="500" t="str">
        <f>IF(終値!A322="","",IF(AND(安値!Q322&lt;安値!P322,安値!Q322&lt;安値!O322,安値!Q322&lt;安値!R322,安値!Q322&lt;安値!S322),12,""))</f>
        <v/>
      </c>
      <c r="M322" s="500" t="str">
        <f>IF(終値!A322="","",IF(AND(安値!R322&lt;安値!Q322,安値!R322&lt;安値!P322,安値!R322&lt;安値!S322,安値!R322&lt;安値!T322),13,""))</f>
        <v/>
      </c>
      <c r="N322" s="500" t="str">
        <f>IF(終値!A322="","",IF(AND(安値!S322&lt;安値!R322,安値!S322&lt;安値!Q322,安値!S322&lt;安値!T322,安値!S322&lt;安値!U322),14,""))</f>
        <v/>
      </c>
      <c r="O322" s="500" t="str">
        <f>IF(終値!A322="","",IF(AND(安値!T322&lt;安値!S322,安値!T322&lt;安値!R322,安値!T322&lt;安値!U322,安値!T322&lt;安値!V322),15,""))</f>
        <v/>
      </c>
      <c r="P322" s="500" t="str">
        <f>IF(終値!A322="","",IF(AND(安値!U322&lt;安値!T322,安値!U322&lt;安値!S322,安値!U322&lt;安値!V322,安値!U322&lt;安値!W322),16,""))</f>
        <v/>
      </c>
      <c r="Q322" s="500" t="str">
        <f>IF(終値!A322="","",IF(AND(安値!V322&lt;安値!U322,安値!V322&lt;安値!T322,安値!V322&lt;安値!W322,安値!V322&lt;安値!X322),17,""))</f>
        <v/>
      </c>
      <c r="R322" s="500" t="str">
        <f>IF(終値!A322="","",IF(AND(安値!W322&lt;安値!V322,安値!W322&lt;安値!U322,安値!W322&lt;安値!X322,安値!W322&lt;安値!Y322),18,""))</f>
        <v/>
      </c>
      <c r="S322" s="500" t="str">
        <f>IF(終値!A322="","",IF(AND(安値!X322&lt;安値!W322,安値!X322&lt;安値!V322,安値!X322&lt;安値!Y322,安値!X322&lt;安値!Z322),19,""))</f>
        <v/>
      </c>
      <c r="T322" s="500" t="str">
        <f>IF(終値!A322="","",IF(AND(安値!Y322&lt;安値!X322,安値!Y322&lt;安値!W322,安値!Y322&lt;安値!Z322,安値!Y322&lt;安値!AA322),20,""))</f>
        <v/>
      </c>
      <c r="U322" s="500" t="str">
        <f>IF(終値!A322="","",IF(AND(安値!Z322&lt;安値!Y322,安値!Z322&lt;安値!X322,安値!Z322&lt;安値!AA322,安値!Z322&lt;安値!AB322),21,""))</f>
        <v/>
      </c>
      <c r="V322" s="500" t="str">
        <f>IF(終値!A322="","",IF(AND(安値!AA322&lt;安値!Z322,安値!AA322&lt;安値!Y322,安値!AA322&lt;安値!AB322,安値!AA322&lt;安値!AC322),22,""))</f>
        <v/>
      </c>
      <c r="W322" s="500" t="str">
        <f>IF(終値!A322="","",IF(AND(安値!AB322&lt;安値!AA322,安値!AB322&lt;安値!Z322,安値!AB322&lt;安値!AC322,安値!AB322&lt;安値!AD322),23,""))</f>
        <v/>
      </c>
      <c r="X322" s="500" t="str">
        <f>IF(終値!A322="","",IF(AND(安値!AC322&lt;安値!AB322,安値!AC322&lt;安値!AA322,安値!AC322&lt;安値!AD322,安値!AC322&lt;安値!AE322),24,""))</f>
        <v/>
      </c>
      <c r="Y322" s="500" t="str">
        <f>IF(終値!A322="","",IF(AND(安値!AD322&lt;安値!AC322,安値!AD322&lt;安値!AB322,安値!AD322&lt;安値!AE322,安値!AD322&lt;安値!AF322),25,""))</f>
        <v/>
      </c>
      <c r="Z322" s="500" t="str">
        <f>IF(終値!A322="","",IF(AND(安値!AE322&lt;安値!AD322,安値!AE322&lt;安値!AC322,安値!AE322&lt;安値!AF322,安値!AE322&lt;安値!AG322),26,""))</f>
        <v/>
      </c>
      <c r="AA322" s="500" t="str">
        <f>IF(終値!A322="","",IF(AND(安値!AF322&lt;安値!AE322,安値!AF322&lt;安値!AD322,安値!AF322&lt;安値!AG322,安値!AF322&lt;安値!AH322),27,""))</f>
        <v/>
      </c>
      <c r="AB322" s="500" t="str">
        <f>IF(終値!A322="","",IF(AND(安値!AG322&lt;安値!AF322,安値!AG322&lt;安値!AE322,安値!AG322&lt;安値!AH322,安値!AG322&lt;安値!AI322),28,""))</f>
        <v/>
      </c>
      <c r="AC322" s="500" t="str">
        <f>IF(終値!A322="","",IF(AND(高値!G322&gt;高値!F322,高値!G322&gt;高値!E322,高値!G322&gt;高値!H322,高値!G322&gt;高値!I322),2,""))</f>
        <v/>
      </c>
      <c r="AD322" s="500" t="str">
        <f>IF(終値!A322="","",IF(AND(高値!H322&gt;高値!G322,高値!H322&gt;高値!F322,高値!H322&gt;高値!I322,高値!H322&gt;高値!J322),3,""))</f>
        <v/>
      </c>
      <c r="AE322" s="500" t="str">
        <f>IF(終値!A322="","",IF(AND(高値!I322&gt;高値!H322,高値!I322&gt;高値!G322,高値!I322&gt;高値!J322,高値!I322&gt;高値!K322),4,""))</f>
        <v/>
      </c>
      <c r="AF322" s="500" t="str">
        <f>IF(終値!A322="","",IF(AND(高値!J322&gt;高値!I322,高値!J322&gt;高値!H322,高値!J322&gt;高値!K322,高値!J322&gt;高値!L322),5,""))</f>
        <v/>
      </c>
      <c r="AG322" s="500" t="str">
        <f>IF(終値!A322="","",IF(AND(高値!K322&gt;高値!J322,高値!K322&gt;高値!I322,高値!K322&gt;高値!L322,高値!K322&gt;高値!M322),6,""))</f>
        <v/>
      </c>
      <c r="AH322" s="500" t="str">
        <f>IF(終値!A322="","",IF(AND(高値!L322&gt;高値!K322,高値!L322&gt;高値!J322,高値!L322&gt;高値!M322,高値!L322&gt;高値!N322),7,""))</f>
        <v/>
      </c>
      <c r="AI322" s="500" t="str">
        <f>IF(終値!A322="","",IF(AND(高値!M322&gt;高値!L322,高値!M322&gt;高値!K322,高値!M322&gt;高値!N322,高値!M322&gt;高値!O322),8,""))</f>
        <v/>
      </c>
      <c r="AJ322" s="500" t="str">
        <f>IF(終値!A322="","",IF(AND(高値!N322&gt;高値!M322,高値!N322&gt;高値!L322,高値!N322&gt;高値!O322,高値!N322&gt;高値!P322),9,""))</f>
        <v/>
      </c>
      <c r="AK322" s="500" t="str">
        <f>IF(終値!A322="","",IF(AND(高値!O322&gt;高値!N322,高値!O322&gt;高値!M322,高値!O322&gt;高値!P322,高値!O322&gt;高値!Q322),10,""))</f>
        <v/>
      </c>
      <c r="AL322" s="500" t="str">
        <f>IF(終値!A322="","",IF(AND(高値!P322&gt;高値!O322,高値!P322&gt;高値!N322,高値!P322&gt;高値!Q322,高値!P322&gt;高値!R322),11,""))</f>
        <v/>
      </c>
      <c r="AM322" s="500" t="str">
        <f>IF(終値!A322="","",IF(AND(高値!Q322&gt;高値!P322,高値!Q322&gt;高値!O322,高値!Q322&gt;高値!R322,高値!Q322&gt;高値!S322),12,""))</f>
        <v/>
      </c>
      <c r="AN322" s="500" t="str">
        <f>IF(終値!A322="","",IF(AND(高値!R322&gt;高値!Q322,高値!R322&gt;高値!P322,高値!R322&gt;高値!S322,高値!R322&gt;高値!T322),13,""))</f>
        <v/>
      </c>
      <c r="AO322" s="500" t="str">
        <f>IF(終値!A322="","",IF(AND(高値!S322&gt;高値!R322,高値!S322&gt;高値!Q322,高値!S322&gt;高値!T322,高値!S322&gt;高値!U322),14,""))</f>
        <v/>
      </c>
      <c r="AP322" s="500" t="str">
        <f>IF(終値!A322="","",IF(AND(高値!T322&gt;高値!S322,高値!T322&gt;高値!R322,高値!T322&gt;高値!U322,高値!T322&gt;高値!V322),15,""))</f>
        <v/>
      </c>
      <c r="AQ322" s="500" t="str">
        <f>IF(終値!A322="","",IF(AND(高値!U322&gt;高値!T322,高値!U322&gt;高値!S322,高値!U322&gt;高値!V322,高値!U322&gt;高値!W322),16,""))</f>
        <v/>
      </c>
      <c r="AR322" s="500" t="str">
        <f>IF(終値!A322="","",IF(AND(高値!V322&gt;高値!U322,高値!V322&gt;高値!T322,高値!V322&gt;高値!W322,高値!V322&gt;高値!X322),17,""))</f>
        <v/>
      </c>
      <c r="AS322" s="500" t="str">
        <f>IF(終値!A322="","",IF(AND(高値!W322&gt;高値!V322,高値!W322&gt;高値!U322,高値!W322&gt;高値!X322,高値!W322&gt;高値!Y322),18,""))</f>
        <v/>
      </c>
      <c r="AT322" s="500" t="str">
        <f>IF(終値!A322="","",IF(AND(高値!X322&gt;高値!W322,高値!X322&gt;高値!V322,高値!X322&gt;高値!Y322,高値!X322&gt;高値!Z322),19,""))</f>
        <v/>
      </c>
      <c r="AU322" s="500" t="str">
        <f>IF(終値!A322="","",IF(AND(高値!Y322&gt;高値!X322,高値!Y322&gt;高値!W322,高値!Y322&gt;高値!Z322,高値!Y322&gt;高値!AA322),20,""))</f>
        <v/>
      </c>
      <c r="AV322" s="500" t="str">
        <f>IF(終値!A322="","",IF(AND(高値!Z322&gt;高値!Y322,高値!Z322&gt;高値!X322,高値!Z322&gt;高値!AA322,高値!Z322&gt;高値!AB322),21,""))</f>
        <v/>
      </c>
      <c r="AW322" s="500" t="str">
        <f>IF(終値!A322="","",IF(AND(高値!AA322&gt;高値!Z322,高値!AA322&gt;高値!Y322,高値!AA322&gt;高値!AB322,高値!AA322&gt;高値!AC322),22,""))</f>
        <v/>
      </c>
      <c r="AX322" s="500" t="str">
        <f>IF(終値!A322="","",IF(AND(高値!AB322&gt;高値!AA322,高値!AB322&gt;高値!Z322,高値!AB322&gt;高値!AC322,高値!AB322&gt;高値!AD322),23,""))</f>
        <v/>
      </c>
      <c r="AY322" s="500" t="str">
        <f>IF(終値!A322="","",IF(AND(高値!AC322&gt;高値!AB322,高値!AC322&gt;高値!AA322,高値!AC322&gt;高値!AD322,高値!AC322&gt;高値!AE322),24,""))</f>
        <v/>
      </c>
      <c r="AZ322" s="500" t="str">
        <f>IF(終値!A322="","",IF(AND(高値!AD322&gt;高値!AC322,高値!AD322&gt;高値!AB322,高値!AD322&gt;高値!AE322,高値!AD322&gt;高値!AF322),25,""))</f>
        <v/>
      </c>
      <c r="BA322" s="500" t="str">
        <f>IF(終値!A322="","",IF(AND(高値!AE322&gt;高値!AD322,高値!AE322&gt;高値!AC322,高値!AE322&gt;高値!AF322,高値!AE322&gt;高値!AG322),26,""))</f>
        <v/>
      </c>
      <c r="BB322" s="500" t="str">
        <f>IF(終値!A322="","",IF(AND(高値!AF322&gt;高値!AE322,高値!AF322&gt;高値!AD322,高値!AF322&gt;高値!AG322,高値!AF322&gt;高値!AH322),27,""))</f>
        <v/>
      </c>
      <c r="BC322" s="500" t="str">
        <f>IF(終値!A322="","",IF(AND(高値!AG322&gt;高値!AF322,高値!AG322&gt;高値!AE322,高値!AG322&gt;高値!AH322,高値!AG322&gt;高値!AI322),28,""))</f>
        <v/>
      </c>
      <c r="BD322" s="500">
        <f t="shared" si="24"/>
        <v>0</v>
      </c>
      <c r="BE322" s="500" t="str">
        <f t="shared" si="25"/>
        <v/>
      </c>
      <c r="BF322" s="500" t="str">
        <f t="shared" si="26"/>
        <v/>
      </c>
      <c r="BG322" s="500" t="str">
        <f>IF($BE322="","",INDEX(安値!$E322:$CZ322,1,$BE322+1))</f>
        <v/>
      </c>
      <c r="BH322" s="500" t="str">
        <f>IF($BF322="","",INDEX(安値!$E322:$CZ322,1,$BF322+1))</f>
        <v/>
      </c>
      <c r="BI322" s="500" t="str">
        <f>IF($BF322="","",MAX(INDEX(高値!$E322:$CZ322,1,$BE322+1):INDEX(高値!$E322:$CZ322,1,$BF322+1)))</f>
        <v/>
      </c>
      <c r="BJ322" s="500" t="str">
        <f>IF($BF322="","",AVERAGE(INDEX(終値!$E322:$CZ322,1,$BF322+1):INDEX(終値!$E322:$CZ322,1,$BF322+20))-2*STDEVP(INDEX(終値!$E322:$CZ322,1,$BF322+1):INDEX(終値!$E322:$CZ322,1,$BF322+20)))</f>
        <v/>
      </c>
      <c r="BK322" s="500" t="str">
        <f>IF($BE322="","",AVERAGE(INDEX(終値!$E322:$CZ322,1,$BE322+1):INDEX(終値!$E322:$CZ322,1,$BE322+20))-2*STDEVP(INDEX(終値!$E322:$CZ322,1,$BE322+1):INDEX(終値!$E322:$CZ322,1,$BE322+20)))</f>
        <v/>
      </c>
      <c r="BL322" s="500">
        <f t="shared" si="27"/>
        <v>0</v>
      </c>
      <c r="BM322" s="500" t="str">
        <f t="shared" si="28"/>
        <v/>
      </c>
      <c r="BN322" s="500" t="str">
        <f t="shared" si="29"/>
        <v/>
      </c>
      <c r="BO322" s="500" t="str">
        <f>IF($BM322="","",INDEX(高値!$E322:$CZ322,1,$BM322+1))</f>
        <v/>
      </c>
      <c r="BP322" s="500" t="str">
        <f>IF($BN322="","",INDEX(高値!$E322:$CZ322,1,$BN322+1))</f>
        <v/>
      </c>
      <c r="BQ322" s="500" t="str">
        <f>IF($BN322="","",MIN(INDEX(安値!$E322:$CZ322,1,$BM322+1):INDEX(安値!$E322:$CZ322,1,$BN322+1)))</f>
        <v/>
      </c>
      <c r="BR322" s="500" t="str">
        <f>IF($BN322="","",AVERAGE(INDEX(終値!$E322:$CZ322,1,$BN322+1):INDEX(終値!$E322:$CZ322,1,$BN322+20))+2*STDEVP(INDEX(終値!$E322:$CZ322,1,$BN322+1):INDEX(終値!$E322:$CZ322,1,$BN322+20)))</f>
        <v/>
      </c>
      <c r="BS322" s="500" t="str">
        <f>IF($BM322="","",AVERAGE(INDEX(終値!$E322:$CZ322,1,$BM322+1):INDEX(終値!$E322:$CZ322,1,$BM322+20))+2*STDEVP(INDEX(終値!$E322:$CZ322,1,$BM322+1):INDEX(終値!$E322:$CZ322,1,$BM322+20)))</f>
        <v/>
      </c>
      <c r="BT322" s="497" t="str">
        <f>IFERROR(IF(AND($BD322&gt;=2,ABS($BG322-$BH322)/$BH322&lt;=BB設定!$B$12,$BI322&gt;=MAX($BH322,$BG322)*(1+BB設定!$B$13),終値!E322&gt;$BG322),IF(OR(終値!E322&gt;=$BI322,AND($BH322&lt;$BJ322,$BG322&gt;=$BK322)),"二番底W▲","二番底W形成"),IF(AND($BL322&gt;=2,ABS($BO322-$BP322)/$BP322&lt;=BB設定!$B$12,$BQ322&lt;=MIN($BP322,$BO322)*(1-BB設定!$B$13),終値!E322&lt;$BO322),IF(OR(終値!E322&lt;=$BQ322,AND($BP322&gt;$BR322,$BO322&lt;=$BS322)),"二番天井M▼","二番天井M形成"),"－")),"－")</f>
        <v>－</v>
      </c>
    </row>
    <row r="323" spans="2:72">
      <c r="B323" s="500" t="str">
        <f>IF(終値!A323="","",IF(AND(安値!G323&lt;安値!F323,安値!G323&lt;安値!E323,安値!G323&lt;安値!H323,安値!G323&lt;安値!I323),2,""))</f>
        <v/>
      </c>
      <c r="C323" s="500" t="str">
        <f>IF(終値!A323="","",IF(AND(安値!H323&lt;安値!G323,安値!H323&lt;安値!F323,安値!H323&lt;安値!I323,安値!H323&lt;安値!J323),3,""))</f>
        <v/>
      </c>
      <c r="D323" s="500" t="str">
        <f>IF(終値!A323="","",IF(AND(安値!I323&lt;安値!H323,安値!I323&lt;安値!G323,安値!I323&lt;安値!J323,安値!I323&lt;安値!K323),4,""))</f>
        <v/>
      </c>
      <c r="E323" s="500" t="str">
        <f>IF(終値!A323="","",IF(AND(安値!J323&lt;安値!I323,安値!J323&lt;安値!H323,安値!J323&lt;安値!K323,安値!J323&lt;安値!L323),5,""))</f>
        <v/>
      </c>
      <c r="F323" s="500" t="str">
        <f>IF(終値!A323="","",IF(AND(安値!K323&lt;安値!J323,安値!K323&lt;安値!I323,安値!K323&lt;安値!L323,安値!K323&lt;安値!M323),6,""))</f>
        <v/>
      </c>
      <c r="G323" s="500" t="str">
        <f>IF(終値!A323="","",IF(AND(安値!L323&lt;安値!K323,安値!L323&lt;安値!J323,安値!L323&lt;安値!M323,安値!L323&lt;安値!N323),7,""))</f>
        <v/>
      </c>
      <c r="H323" s="500" t="str">
        <f>IF(終値!A323="","",IF(AND(安値!M323&lt;安値!L323,安値!M323&lt;安値!K323,安値!M323&lt;安値!N323,安値!M323&lt;安値!O323),8,""))</f>
        <v/>
      </c>
      <c r="I323" s="500" t="str">
        <f>IF(終値!A323="","",IF(AND(安値!N323&lt;安値!M323,安値!N323&lt;安値!L323,安値!N323&lt;安値!O323,安値!N323&lt;安値!P323),9,""))</f>
        <v/>
      </c>
      <c r="J323" s="500" t="str">
        <f>IF(終値!A323="","",IF(AND(安値!O323&lt;安値!N323,安値!O323&lt;安値!M323,安値!O323&lt;安値!P323,安値!O323&lt;安値!Q323),10,""))</f>
        <v/>
      </c>
      <c r="K323" s="500" t="str">
        <f>IF(終値!A323="","",IF(AND(安値!P323&lt;安値!O323,安値!P323&lt;安値!N323,安値!P323&lt;安値!Q323,安値!P323&lt;安値!R323),11,""))</f>
        <v/>
      </c>
      <c r="L323" s="500" t="str">
        <f>IF(終値!A323="","",IF(AND(安値!Q323&lt;安値!P323,安値!Q323&lt;安値!O323,安値!Q323&lt;安値!R323,安値!Q323&lt;安値!S323),12,""))</f>
        <v/>
      </c>
      <c r="M323" s="500" t="str">
        <f>IF(終値!A323="","",IF(AND(安値!R323&lt;安値!Q323,安値!R323&lt;安値!P323,安値!R323&lt;安値!S323,安値!R323&lt;安値!T323),13,""))</f>
        <v/>
      </c>
      <c r="N323" s="500" t="str">
        <f>IF(終値!A323="","",IF(AND(安値!S323&lt;安値!R323,安値!S323&lt;安値!Q323,安値!S323&lt;安値!T323,安値!S323&lt;安値!U323),14,""))</f>
        <v/>
      </c>
      <c r="O323" s="500" t="str">
        <f>IF(終値!A323="","",IF(AND(安値!T323&lt;安値!S323,安値!T323&lt;安値!R323,安値!T323&lt;安値!U323,安値!T323&lt;安値!V323),15,""))</f>
        <v/>
      </c>
      <c r="P323" s="500" t="str">
        <f>IF(終値!A323="","",IF(AND(安値!U323&lt;安値!T323,安値!U323&lt;安値!S323,安値!U323&lt;安値!V323,安値!U323&lt;安値!W323),16,""))</f>
        <v/>
      </c>
      <c r="Q323" s="500" t="str">
        <f>IF(終値!A323="","",IF(AND(安値!V323&lt;安値!U323,安値!V323&lt;安値!T323,安値!V323&lt;安値!W323,安値!V323&lt;安値!X323),17,""))</f>
        <v/>
      </c>
      <c r="R323" s="500" t="str">
        <f>IF(終値!A323="","",IF(AND(安値!W323&lt;安値!V323,安値!W323&lt;安値!U323,安値!W323&lt;安値!X323,安値!W323&lt;安値!Y323),18,""))</f>
        <v/>
      </c>
      <c r="S323" s="500" t="str">
        <f>IF(終値!A323="","",IF(AND(安値!X323&lt;安値!W323,安値!X323&lt;安値!V323,安値!X323&lt;安値!Y323,安値!X323&lt;安値!Z323),19,""))</f>
        <v/>
      </c>
      <c r="T323" s="500" t="str">
        <f>IF(終値!A323="","",IF(AND(安値!Y323&lt;安値!X323,安値!Y323&lt;安値!W323,安値!Y323&lt;安値!Z323,安値!Y323&lt;安値!AA323),20,""))</f>
        <v/>
      </c>
      <c r="U323" s="500" t="str">
        <f>IF(終値!A323="","",IF(AND(安値!Z323&lt;安値!Y323,安値!Z323&lt;安値!X323,安値!Z323&lt;安値!AA323,安値!Z323&lt;安値!AB323),21,""))</f>
        <v/>
      </c>
      <c r="V323" s="500" t="str">
        <f>IF(終値!A323="","",IF(AND(安値!AA323&lt;安値!Z323,安値!AA323&lt;安値!Y323,安値!AA323&lt;安値!AB323,安値!AA323&lt;安値!AC323),22,""))</f>
        <v/>
      </c>
      <c r="W323" s="500" t="str">
        <f>IF(終値!A323="","",IF(AND(安値!AB323&lt;安値!AA323,安値!AB323&lt;安値!Z323,安値!AB323&lt;安値!AC323,安値!AB323&lt;安値!AD323),23,""))</f>
        <v/>
      </c>
      <c r="X323" s="500" t="str">
        <f>IF(終値!A323="","",IF(AND(安値!AC323&lt;安値!AB323,安値!AC323&lt;安値!AA323,安値!AC323&lt;安値!AD323,安値!AC323&lt;安値!AE323),24,""))</f>
        <v/>
      </c>
      <c r="Y323" s="500" t="str">
        <f>IF(終値!A323="","",IF(AND(安値!AD323&lt;安値!AC323,安値!AD323&lt;安値!AB323,安値!AD323&lt;安値!AE323,安値!AD323&lt;安値!AF323),25,""))</f>
        <v/>
      </c>
      <c r="Z323" s="500" t="str">
        <f>IF(終値!A323="","",IF(AND(安値!AE323&lt;安値!AD323,安値!AE323&lt;安値!AC323,安値!AE323&lt;安値!AF323,安値!AE323&lt;安値!AG323),26,""))</f>
        <v/>
      </c>
      <c r="AA323" s="500" t="str">
        <f>IF(終値!A323="","",IF(AND(安値!AF323&lt;安値!AE323,安値!AF323&lt;安値!AD323,安値!AF323&lt;安値!AG323,安値!AF323&lt;安値!AH323),27,""))</f>
        <v/>
      </c>
      <c r="AB323" s="500" t="str">
        <f>IF(終値!A323="","",IF(AND(安値!AG323&lt;安値!AF323,安値!AG323&lt;安値!AE323,安値!AG323&lt;安値!AH323,安値!AG323&lt;安値!AI323),28,""))</f>
        <v/>
      </c>
      <c r="AC323" s="500" t="str">
        <f>IF(終値!A323="","",IF(AND(高値!G323&gt;高値!F323,高値!G323&gt;高値!E323,高値!G323&gt;高値!H323,高値!G323&gt;高値!I323),2,""))</f>
        <v/>
      </c>
      <c r="AD323" s="500" t="str">
        <f>IF(終値!A323="","",IF(AND(高値!H323&gt;高値!G323,高値!H323&gt;高値!F323,高値!H323&gt;高値!I323,高値!H323&gt;高値!J323),3,""))</f>
        <v/>
      </c>
      <c r="AE323" s="500" t="str">
        <f>IF(終値!A323="","",IF(AND(高値!I323&gt;高値!H323,高値!I323&gt;高値!G323,高値!I323&gt;高値!J323,高値!I323&gt;高値!K323),4,""))</f>
        <v/>
      </c>
      <c r="AF323" s="500" t="str">
        <f>IF(終値!A323="","",IF(AND(高値!J323&gt;高値!I323,高値!J323&gt;高値!H323,高値!J323&gt;高値!K323,高値!J323&gt;高値!L323),5,""))</f>
        <v/>
      </c>
      <c r="AG323" s="500" t="str">
        <f>IF(終値!A323="","",IF(AND(高値!K323&gt;高値!J323,高値!K323&gt;高値!I323,高値!K323&gt;高値!L323,高値!K323&gt;高値!M323),6,""))</f>
        <v/>
      </c>
      <c r="AH323" s="500" t="str">
        <f>IF(終値!A323="","",IF(AND(高値!L323&gt;高値!K323,高値!L323&gt;高値!J323,高値!L323&gt;高値!M323,高値!L323&gt;高値!N323),7,""))</f>
        <v/>
      </c>
      <c r="AI323" s="500" t="str">
        <f>IF(終値!A323="","",IF(AND(高値!M323&gt;高値!L323,高値!M323&gt;高値!K323,高値!M323&gt;高値!N323,高値!M323&gt;高値!O323),8,""))</f>
        <v/>
      </c>
      <c r="AJ323" s="500" t="str">
        <f>IF(終値!A323="","",IF(AND(高値!N323&gt;高値!M323,高値!N323&gt;高値!L323,高値!N323&gt;高値!O323,高値!N323&gt;高値!P323),9,""))</f>
        <v/>
      </c>
      <c r="AK323" s="500" t="str">
        <f>IF(終値!A323="","",IF(AND(高値!O323&gt;高値!N323,高値!O323&gt;高値!M323,高値!O323&gt;高値!P323,高値!O323&gt;高値!Q323),10,""))</f>
        <v/>
      </c>
      <c r="AL323" s="500" t="str">
        <f>IF(終値!A323="","",IF(AND(高値!P323&gt;高値!O323,高値!P323&gt;高値!N323,高値!P323&gt;高値!Q323,高値!P323&gt;高値!R323),11,""))</f>
        <v/>
      </c>
      <c r="AM323" s="500" t="str">
        <f>IF(終値!A323="","",IF(AND(高値!Q323&gt;高値!P323,高値!Q323&gt;高値!O323,高値!Q323&gt;高値!R323,高値!Q323&gt;高値!S323),12,""))</f>
        <v/>
      </c>
      <c r="AN323" s="500" t="str">
        <f>IF(終値!A323="","",IF(AND(高値!R323&gt;高値!Q323,高値!R323&gt;高値!P323,高値!R323&gt;高値!S323,高値!R323&gt;高値!T323),13,""))</f>
        <v/>
      </c>
      <c r="AO323" s="500" t="str">
        <f>IF(終値!A323="","",IF(AND(高値!S323&gt;高値!R323,高値!S323&gt;高値!Q323,高値!S323&gt;高値!T323,高値!S323&gt;高値!U323),14,""))</f>
        <v/>
      </c>
      <c r="AP323" s="500" t="str">
        <f>IF(終値!A323="","",IF(AND(高値!T323&gt;高値!S323,高値!T323&gt;高値!R323,高値!T323&gt;高値!U323,高値!T323&gt;高値!V323),15,""))</f>
        <v/>
      </c>
      <c r="AQ323" s="500" t="str">
        <f>IF(終値!A323="","",IF(AND(高値!U323&gt;高値!T323,高値!U323&gt;高値!S323,高値!U323&gt;高値!V323,高値!U323&gt;高値!W323),16,""))</f>
        <v/>
      </c>
      <c r="AR323" s="500" t="str">
        <f>IF(終値!A323="","",IF(AND(高値!V323&gt;高値!U323,高値!V323&gt;高値!T323,高値!V323&gt;高値!W323,高値!V323&gt;高値!X323),17,""))</f>
        <v/>
      </c>
      <c r="AS323" s="500" t="str">
        <f>IF(終値!A323="","",IF(AND(高値!W323&gt;高値!V323,高値!W323&gt;高値!U323,高値!W323&gt;高値!X323,高値!W323&gt;高値!Y323),18,""))</f>
        <v/>
      </c>
      <c r="AT323" s="500" t="str">
        <f>IF(終値!A323="","",IF(AND(高値!X323&gt;高値!W323,高値!X323&gt;高値!V323,高値!X323&gt;高値!Y323,高値!X323&gt;高値!Z323),19,""))</f>
        <v/>
      </c>
      <c r="AU323" s="500" t="str">
        <f>IF(終値!A323="","",IF(AND(高値!Y323&gt;高値!X323,高値!Y323&gt;高値!W323,高値!Y323&gt;高値!Z323,高値!Y323&gt;高値!AA323),20,""))</f>
        <v/>
      </c>
      <c r="AV323" s="500" t="str">
        <f>IF(終値!A323="","",IF(AND(高値!Z323&gt;高値!Y323,高値!Z323&gt;高値!X323,高値!Z323&gt;高値!AA323,高値!Z323&gt;高値!AB323),21,""))</f>
        <v/>
      </c>
      <c r="AW323" s="500" t="str">
        <f>IF(終値!A323="","",IF(AND(高値!AA323&gt;高値!Z323,高値!AA323&gt;高値!Y323,高値!AA323&gt;高値!AB323,高値!AA323&gt;高値!AC323),22,""))</f>
        <v/>
      </c>
      <c r="AX323" s="500" t="str">
        <f>IF(終値!A323="","",IF(AND(高値!AB323&gt;高値!AA323,高値!AB323&gt;高値!Z323,高値!AB323&gt;高値!AC323,高値!AB323&gt;高値!AD323),23,""))</f>
        <v/>
      </c>
      <c r="AY323" s="500" t="str">
        <f>IF(終値!A323="","",IF(AND(高値!AC323&gt;高値!AB323,高値!AC323&gt;高値!AA323,高値!AC323&gt;高値!AD323,高値!AC323&gt;高値!AE323),24,""))</f>
        <v/>
      </c>
      <c r="AZ323" s="500" t="str">
        <f>IF(終値!A323="","",IF(AND(高値!AD323&gt;高値!AC323,高値!AD323&gt;高値!AB323,高値!AD323&gt;高値!AE323,高値!AD323&gt;高値!AF323),25,""))</f>
        <v/>
      </c>
      <c r="BA323" s="500" t="str">
        <f>IF(終値!A323="","",IF(AND(高値!AE323&gt;高値!AD323,高値!AE323&gt;高値!AC323,高値!AE323&gt;高値!AF323,高値!AE323&gt;高値!AG323),26,""))</f>
        <v/>
      </c>
      <c r="BB323" s="500" t="str">
        <f>IF(終値!A323="","",IF(AND(高値!AF323&gt;高値!AE323,高値!AF323&gt;高値!AD323,高値!AF323&gt;高値!AG323,高値!AF323&gt;高値!AH323),27,""))</f>
        <v/>
      </c>
      <c r="BC323" s="500" t="str">
        <f>IF(終値!A323="","",IF(AND(高値!AG323&gt;高値!AF323,高値!AG323&gt;高値!AE323,高値!AG323&gt;高値!AH323,高値!AG323&gt;高値!AI323),28,""))</f>
        <v/>
      </c>
      <c r="BD323" s="500">
        <f t="shared" si="24"/>
        <v>0</v>
      </c>
      <c r="BE323" s="500" t="str">
        <f t="shared" si="25"/>
        <v/>
      </c>
      <c r="BF323" s="500" t="str">
        <f t="shared" si="26"/>
        <v/>
      </c>
      <c r="BG323" s="500" t="str">
        <f>IF($BE323="","",INDEX(安値!$E323:$CZ323,1,$BE323+1))</f>
        <v/>
      </c>
      <c r="BH323" s="500" t="str">
        <f>IF($BF323="","",INDEX(安値!$E323:$CZ323,1,$BF323+1))</f>
        <v/>
      </c>
      <c r="BI323" s="500" t="str">
        <f>IF($BF323="","",MAX(INDEX(高値!$E323:$CZ323,1,$BE323+1):INDEX(高値!$E323:$CZ323,1,$BF323+1)))</f>
        <v/>
      </c>
      <c r="BJ323" s="500" t="str">
        <f>IF($BF323="","",AVERAGE(INDEX(終値!$E323:$CZ323,1,$BF323+1):INDEX(終値!$E323:$CZ323,1,$BF323+20))-2*STDEVP(INDEX(終値!$E323:$CZ323,1,$BF323+1):INDEX(終値!$E323:$CZ323,1,$BF323+20)))</f>
        <v/>
      </c>
      <c r="BK323" s="500" t="str">
        <f>IF($BE323="","",AVERAGE(INDEX(終値!$E323:$CZ323,1,$BE323+1):INDEX(終値!$E323:$CZ323,1,$BE323+20))-2*STDEVP(INDEX(終値!$E323:$CZ323,1,$BE323+1):INDEX(終値!$E323:$CZ323,1,$BE323+20)))</f>
        <v/>
      </c>
      <c r="BL323" s="500">
        <f t="shared" si="27"/>
        <v>0</v>
      </c>
      <c r="BM323" s="500" t="str">
        <f t="shared" si="28"/>
        <v/>
      </c>
      <c r="BN323" s="500" t="str">
        <f t="shared" si="29"/>
        <v/>
      </c>
      <c r="BO323" s="500" t="str">
        <f>IF($BM323="","",INDEX(高値!$E323:$CZ323,1,$BM323+1))</f>
        <v/>
      </c>
      <c r="BP323" s="500" t="str">
        <f>IF($BN323="","",INDEX(高値!$E323:$CZ323,1,$BN323+1))</f>
        <v/>
      </c>
      <c r="BQ323" s="500" t="str">
        <f>IF($BN323="","",MIN(INDEX(安値!$E323:$CZ323,1,$BM323+1):INDEX(安値!$E323:$CZ323,1,$BN323+1)))</f>
        <v/>
      </c>
      <c r="BR323" s="500" t="str">
        <f>IF($BN323="","",AVERAGE(INDEX(終値!$E323:$CZ323,1,$BN323+1):INDEX(終値!$E323:$CZ323,1,$BN323+20))+2*STDEVP(INDEX(終値!$E323:$CZ323,1,$BN323+1):INDEX(終値!$E323:$CZ323,1,$BN323+20)))</f>
        <v/>
      </c>
      <c r="BS323" s="500" t="str">
        <f>IF($BM323="","",AVERAGE(INDEX(終値!$E323:$CZ323,1,$BM323+1):INDEX(終値!$E323:$CZ323,1,$BM323+20))+2*STDEVP(INDEX(終値!$E323:$CZ323,1,$BM323+1):INDEX(終値!$E323:$CZ323,1,$BM323+20)))</f>
        <v/>
      </c>
      <c r="BT323" s="497" t="str">
        <f>IFERROR(IF(AND($BD323&gt;=2,ABS($BG323-$BH323)/$BH323&lt;=BB設定!$B$12,$BI323&gt;=MAX($BH323,$BG323)*(1+BB設定!$B$13),終値!E323&gt;$BG323),IF(OR(終値!E323&gt;=$BI323,AND($BH323&lt;$BJ323,$BG323&gt;=$BK323)),"二番底W▲","二番底W形成"),IF(AND($BL323&gt;=2,ABS($BO323-$BP323)/$BP323&lt;=BB設定!$B$12,$BQ323&lt;=MIN($BP323,$BO323)*(1-BB設定!$B$13),終値!E323&lt;$BO323),IF(OR(終値!E323&lt;=$BQ323,AND($BP323&gt;$BR323,$BO323&lt;=$BS323)),"二番天井M▼","二番天井M形成"),"－")),"－")</f>
        <v>－</v>
      </c>
    </row>
    <row r="324" spans="2:72">
      <c r="B324" s="500" t="str">
        <f>IF(終値!A324="","",IF(AND(安値!G324&lt;安値!F324,安値!G324&lt;安値!E324,安値!G324&lt;安値!H324,安値!G324&lt;安値!I324),2,""))</f>
        <v/>
      </c>
      <c r="C324" s="500" t="str">
        <f>IF(終値!A324="","",IF(AND(安値!H324&lt;安値!G324,安値!H324&lt;安値!F324,安値!H324&lt;安値!I324,安値!H324&lt;安値!J324),3,""))</f>
        <v/>
      </c>
      <c r="D324" s="500" t="str">
        <f>IF(終値!A324="","",IF(AND(安値!I324&lt;安値!H324,安値!I324&lt;安値!G324,安値!I324&lt;安値!J324,安値!I324&lt;安値!K324),4,""))</f>
        <v/>
      </c>
      <c r="E324" s="500" t="str">
        <f>IF(終値!A324="","",IF(AND(安値!J324&lt;安値!I324,安値!J324&lt;安値!H324,安値!J324&lt;安値!K324,安値!J324&lt;安値!L324),5,""))</f>
        <v/>
      </c>
      <c r="F324" s="500" t="str">
        <f>IF(終値!A324="","",IF(AND(安値!K324&lt;安値!J324,安値!K324&lt;安値!I324,安値!K324&lt;安値!L324,安値!K324&lt;安値!M324),6,""))</f>
        <v/>
      </c>
      <c r="G324" s="500" t="str">
        <f>IF(終値!A324="","",IF(AND(安値!L324&lt;安値!K324,安値!L324&lt;安値!J324,安値!L324&lt;安値!M324,安値!L324&lt;安値!N324),7,""))</f>
        <v/>
      </c>
      <c r="H324" s="500" t="str">
        <f>IF(終値!A324="","",IF(AND(安値!M324&lt;安値!L324,安値!M324&lt;安値!K324,安値!M324&lt;安値!N324,安値!M324&lt;安値!O324),8,""))</f>
        <v/>
      </c>
      <c r="I324" s="500" t="str">
        <f>IF(終値!A324="","",IF(AND(安値!N324&lt;安値!M324,安値!N324&lt;安値!L324,安値!N324&lt;安値!O324,安値!N324&lt;安値!P324),9,""))</f>
        <v/>
      </c>
      <c r="J324" s="500" t="str">
        <f>IF(終値!A324="","",IF(AND(安値!O324&lt;安値!N324,安値!O324&lt;安値!M324,安値!O324&lt;安値!P324,安値!O324&lt;安値!Q324),10,""))</f>
        <v/>
      </c>
      <c r="K324" s="500" t="str">
        <f>IF(終値!A324="","",IF(AND(安値!P324&lt;安値!O324,安値!P324&lt;安値!N324,安値!P324&lt;安値!Q324,安値!P324&lt;安値!R324),11,""))</f>
        <v/>
      </c>
      <c r="L324" s="500" t="str">
        <f>IF(終値!A324="","",IF(AND(安値!Q324&lt;安値!P324,安値!Q324&lt;安値!O324,安値!Q324&lt;安値!R324,安値!Q324&lt;安値!S324),12,""))</f>
        <v/>
      </c>
      <c r="M324" s="500" t="str">
        <f>IF(終値!A324="","",IF(AND(安値!R324&lt;安値!Q324,安値!R324&lt;安値!P324,安値!R324&lt;安値!S324,安値!R324&lt;安値!T324),13,""))</f>
        <v/>
      </c>
      <c r="N324" s="500" t="str">
        <f>IF(終値!A324="","",IF(AND(安値!S324&lt;安値!R324,安値!S324&lt;安値!Q324,安値!S324&lt;安値!T324,安値!S324&lt;安値!U324),14,""))</f>
        <v/>
      </c>
      <c r="O324" s="500" t="str">
        <f>IF(終値!A324="","",IF(AND(安値!T324&lt;安値!S324,安値!T324&lt;安値!R324,安値!T324&lt;安値!U324,安値!T324&lt;安値!V324),15,""))</f>
        <v/>
      </c>
      <c r="P324" s="500" t="str">
        <f>IF(終値!A324="","",IF(AND(安値!U324&lt;安値!T324,安値!U324&lt;安値!S324,安値!U324&lt;安値!V324,安値!U324&lt;安値!W324),16,""))</f>
        <v/>
      </c>
      <c r="Q324" s="500" t="str">
        <f>IF(終値!A324="","",IF(AND(安値!V324&lt;安値!U324,安値!V324&lt;安値!T324,安値!V324&lt;安値!W324,安値!V324&lt;安値!X324),17,""))</f>
        <v/>
      </c>
      <c r="R324" s="500" t="str">
        <f>IF(終値!A324="","",IF(AND(安値!W324&lt;安値!V324,安値!W324&lt;安値!U324,安値!W324&lt;安値!X324,安値!W324&lt;安値!Y324),18,""))</f>
        <v/>
      </c>
      <c r="S324" s="500" t="str">
        <f>IF(終値!A324="","",IF(AND(安値!X324&lt;安値!W324,安値!X324&lt;安値!V324,安値!X324&lt;安値!Y324,安値!X324&lt;安値!Z324),19,""))</f>
        <v/>
      </c>
      <c r="T324" s="500" t="str">
        <f>IF(終値!A324="","",IF(AND(安値!Y324&lt;安値!X324,安値!Y324&lt;安値!W324,安値!Y324&lt;安値!Z324,安値!Y324&lt;安値!AA324),20,""))</f>
        <v/>
      </c>
      <c r="U324" s="500" t="str">
        <f>IF(終値!A324="","",IF(AND(安値!Z324&lt;安値!Y324,安値!Z324&lt;安値!X324,安値!Z324&lt;安値!AA324,安値!Z324&lt;安値!AB324),21,""))</f>
        <v/>
      </c>
      <c r="V324" s="500" t="str">
        <f>IF(終値!A324="","",IF(AND(安値!AA324&lt;安値!Z324,安値!AA324&lt;安値!Y324,安値!AA324&lt;安値!AB324,安値!AA324&lt;安値!AC324),22,""))</f>
        <v/>
      </c>
      <c r="W324" s="500" t="str">
        <f>IF(終値!A324="","",IF(AND(安値!AB324&lt;安値!AA324,安値!AB324&lt;安値!Z324,安値!AB324&lt;安値!AC324,安値!AB324&lt;安値!AD324),23,""))</f>
        <v/>
      </c>
      <c r="X324" s="500" t="str">
        <f>IF(終値!A324="","",IF(AND(安値!AC324&lt;安値!AB324,安値!AC324&lt;安値!AA324,安値!AC324&lt;安値!AD324,安値!AC324&lt;安値!AE324),24,""))</f>
        <v/>
      </c>
      <c r="Y324" s="500" t="str">
        <f>IF(終値!A324="","",IF(AND(安値!AD324&lt;安値!AC324,安値!AD324&lt;安値!AB324,安値!AD324&lt;安値!AE324,安値!AD324&lt;安値!AF324),25,""))</f>
        <v/>
      </c>
      <c r="Z324" s="500" t="str">
        <f>IF(終値!A324="","",IF(AND(安値!AE324&lt;安値!AD324,安値!AE324&lt;安値!AC324,安値!AE324&lt;安値!AF324,安値!AE324&lt;安値!AG324),26,""))</f>
        <v/>
      </c>
      <c r="AA324" s="500" t="str">
        <f>IF(終値!A324="","",IF(AND(安値!AF324&lt;安値!AE324,安値!AF324&lt;安値!AD324,安値!AF324&lt;安値!AG324,安値!AF324&lt;安値!AH324),27,""))</f>
        <v/>
      </c>
      <c r="AB324" s="500" t="str">
        <f>IF(終値!A324="","",IF(AND(安値!AG324&lt;安値!AF324,安値!AG324&lt;安値!AE324,安値!AG324&lt;安値!AH324,安値!AG324&lt;安値!AI324),28,""))</f>
        <v/>
      </c>
      <c r="AC324" s="500" t="str">
        <f>IF(終値!A324="","",IF(AND(高値!G324&gt;高値!F324,高値!G324&gt;高値!E324,高値!G324&gt;高値!H324,高値!G324&gt;高値!I324),2,""))</f>
        <v/>
      </c>
      <c r="AD324" s="500" t="str">
        <f>IF(終値!A324="","",IF(AND(高値!H324&gt;高値!G324,高値!H324&gt;高値!F324,高値!H324&gt;高値!I324,高値!H324&gt;高値!J324),3,""))</f>
        <v/>
      </c>
      <c r="AE324" s="500" t="str">
        <f>IF(終値!A324="","",IF(AND(高値!I324&gt;高値!H324,高値!I324&gt;高値!G324,高値!I324&gt;高値!J324,高値!I324&gt;高値!K324),4,""))</f>
        <v/>
      </c>
      <c r="AF324" s="500" t="str">
        <f>IF(終値!A324="","",IF(AND(高値!J324&gt;高値!I324,高値!J324&gt;高値!H324,高値!J324&gt;高値!K324,高値!J324&gt;高値!L324),5,""))</f>
        <v/>
      </c>
      <c r="AG324" s="500" t="str">
        <f>IF(終値!A324="","",IF(AND(高値!K324&gt;高値!J324,高値!K324&gt;高値!I324,高値!K324&gt;高値!L324,高値!K324&gt;高値!M324),6,""))</f>
        <v/>
      </c>
      <c r="AH324" s="500" t="str">
        <f>IF(終値!A324="","",IF(AND(高値!L324&gt;高値!K324,高値!L324&gt;高値!J324,高値!L324&gt;高値!M324,高値!L324&gt;高値!N324),7,""))</f>
        <v/>
      </c>
      <c r="AI324" s="500" t="str">
        <f>IF(終値!A324="","",IF(AND(高値!M324&gt;高値!L324,高値!M324&gt;高値!K324,高値!M324&gt;高値!N324,高値!M324&gt;高値!O324),8,""))</f>
        <v/>
      </c>
      <c r="AJ324" s="500" t="str">
        <f>IF(終値!A324="","",IF(AND(高値!N324&gt;高値!M324,高値!N324&gt;高値!L324,高値!N324&gt;高値!O324,高値!N324&gt;高値!P324),9,""))</f>
        <v/>
      </c>
      <c r="AK324" s="500" t="str">
        <f>IF(終値!A324="","",IF(AND(高値!O324&gt;高値!N324,高値!O324&gt;高値!M324,高値!O324&gt;高値!P324,高値!O324&gt;高値!Q324),10,""))</f>
        <v/>
      </c>
      <c r="AL324" s="500" t="str">
        <f>IF(終値!A324="","",IF(AND(高値!P324&gt;高値!O324,高値!P324&gt;高値!N324,高値!P324&gt;高値!Q324,高値!P324&gt;高値!R324),11,""))</f>
        <v/>
      </c>
      <c r="AM324" s="500" t="str">
        <f>IF(終値!A324="","",IF(AND(高値!Q324&gt;高値!P324,高値!Q324&gt;高値!O324,高値!Q324&gt;高値!R324,高値!Q324&gt;高値!S324),12,""))</f>
        <v/>
      </c>
      <c r="AN324" s="500" t="str">
        <f>IF(終値!A324="","",IF(AND(高値!R324&gt;高値!Q324,高値!R324&gt;高値!P324,高値!R324&gt;高値!S324,高値!R324&gt;高値!T324),13,""))</f>
        <v/>
      </c>
      <c r="AO324" s="500" t="str">
        <f>IF(終値!A324="","",IF(AND(高値!S324&gt;高値!R324,高値!S324&gt;高値!Q324,高値!S324&gt;高値!T324,高値!S324&gt;高値!U324),14,""))</f>
        <v/>
      </c>
      <c r="AP324" s="500" t="str">
        <f>IF(終値!A324="","",IF(AND(高値!T324&gt;高値!S324,高値!T324&gt;高値!R324,高値!T324&gt;高値!U324,高値!T324&gt;高値!V324),15,""))</f>
        <v/>
      </c>
      <c r="AQ324" s="500" t="str">
        <f>IF(終値!A324="","",IF(AND(高値!U324&gt;高値!T324,高値!U324&gt;高値!S324,高値!U324&gt;高値!V324,高値!U324&gt;高値!W324),16,""))</f>
        <v/>
      </c>
      <c r="AR324" s="500" t="str">
        <f>IF(終値!A324="","",IF(AND(高値!V324&gt;高値!U324,高値!V324&gt;高値!T324,高値!V324&gt;高値!W324,高値!V324&gt;高値!X324),17,""))</f>
        <v/>
      </c>
      <c r="AS324" s="500" t="str">
        <f>IF(終値!A324="","",IF(AND(高値!W324&gt;高値!V324,高値!W324&gt;高値!U324,高値!W324&gt;高値!X324,高値!W324&gt;高値!Y324),18,""))</f>
        <v/>
      </c>
      <c r="AT324" s="500" t="str">
        <f>IF(終値!A324="","",IF(AND(高値!X324&gt;高値!W324,高値!X324&gt;高値!V324,高値!X324&gt;高値!Y324,高値!X324&gt;高値!Z324),19,""))</f>
        <v/>
      </c>
      <c r="AU324" s="500" t="str">
        <f>IF(終値!A324="","",IF(AND(高値!Y324&gt;高値!X324,高値!Y324&gt;高値!W324,高値!Y324&gt;高値!Z324,高値!Y324&gt;高値!AA324),20,""))</f>
        <v/>
      </c>
      <c r="AV324" s="500" t="str">
        <f>IF(終値!A324="","",IF(AND(高値!Z324&gt;高値!Y324,高値!Z324&gt;高値!X324,高値!Z324&gt;高値!AA324,高値!Z324&gt;高値!AB324),21,""))</f>
        <v/>
      </c>
      <c r="AW324" s="500" t="str">
        <f>IF(終値!A324="","",IF(AND(高値!AA324&gt;高値!Z324,高値!AA324&gt;高値!Y324,高値!AA324&gt;高値!AB324,高値!AA324&gt;高値!AC324),22,""))</f>
        <v/>
      </c>
      <c r="AX324" s="500" t="str">
        <f>IF(終値!A324="","",IF(AND(高値!AB324&gt;高値!AA324,高値!AB324&gt;高値!Z324,高値!AB324&gt;高値!AC324,高値!AB324&gt;高値!AD324),23,""))</f>
        <v/>
      </c>
      <c r="AY324" s="500" t="str">
        <f>IF(終値!A324="","",IF(AND(高値!AC324&gt;高値!AB324,高値!AC324&gt;高値!AA324,高値!AC324&gt;高値!AD324,高値!AC324&gt;高値!AE324),24,""))</f>
        <v/>
      </c>
      <c r="AZ324" s="500" t="str">
        <f>IF(終値!A324="","",IF(AND(高値!AD324&gt;高値!AC324,高値!AD324&gt;高値!AB324,高値!AD324&gt;高値!AE324,高値!AD324&gt;高値!AF324),25,""))</f>
        <v/>
      </c>
      <c r="BA324" s="500" t="str">
        <f>IF(終値!A324="","",IF(AND(高値!AE324&gt;高値!AD324,高値!AE324&gt;高値!AC324,高値!AE324&gt;高値!AF324,高値!AE324&gt;高値!AG324),26,""))</f>
        <v/>
      </c>
      <c r="BB324" s="500" t="str">
        <f>IF(終値!A324="","",IF(AND(高値!AF324&gt;高値!AE324,高値!AF324&gt;高値!AD324,高値!AF324&gt;高値!AG324,高値!AF324&gt;高値!AH324),27,""))</f>
        <v/>
      </c>
      <c r="BC324" s="500" t="str">
        <f>IF(終値!A324="","",IF(AND(高値!AG324&gt;高値!AF324,高値!AG324&gt;高値!AE324,高値!AG324&gt;高値!AH324,高値!AG324&gt;高値!AI324),28,""))</f>
        <v/>
      </c>
      <c r="BD324" s="500">
        <f t="shared" si="24"/>
        <v>0</v>
      </c>
      <c r="BE324" s="500" t="str">
        <f t="shared" si="25"/>
        <v/>
      </c>
      <c r="BF324" s="500" t="str">
        <f t="shared" si="26"/>
        <v/>
      </c>
      <c r="BG324" s="500" t="str">
        <f>IF($BE324="","",INDEX(安値!$E324:$CZ324,1,$BE324+1))</f>
        <v/>
      </c>
      <c r="BH324" s="500" t="str">
        <f>IF($BF324="","",INDEX(安値!$E324:$CZ324,1,$BF324+1))</f>
        <v/>
      </c>
      <c r="BI324" s="500" t="str">
        <f>IF($BF324="","",MAX(INDEX(高値!$E324:$CZ324,1,$BE324+1):INDEX(高値!$E324:$CZ324,1,$BF324+1)))</f>
        <v/>
      </c>
      <c r="BJ324" s="500" t="str">
        <f>IF($BF324="","",AVERAGE(INDEX(終値!$E324:$CZ324,1,$BF324+1):INDEX(終値!$E324:$CZ324,1,$BF324+20))-2*STDEVP(INDEX(終値!$E324:$CZ324,1,$BF324+1):INDEX(終値!$E324:$CZ324,1,$BF324+20)))</f>
        <v/>
      </c>
      <c r="BK324" s="500" t="str">
        <f>IF($BE324="","",AVERAGE(INDEX(終値!$E324:$CZ324,1,$BE324+1):INDEX(終値!$E324:$CZ324,1,$BE324+20))-2*STDEVP(INDEX(終値!$E324:$CZ324,1,$BE324+1):INDEX(終値!$E324:$CZ324,1,$BE324+20)))</f>
        <v/>
      </c>
      <c r="BL324" s="500">
        <f t="shared" si="27"/>
        <v>0</v>
      </c>
      <c r="BM324" s="500" t="str">
        <f t="shared" si="28"/>
        <v/>
      </c>
      <c r="BN324" s="500" t="str">
        <f t="shared" si="29"/>
        <v/>
      </c>
      <c r="BO324" s="500" t="str">
        <f>IF($BM324="","",INDEX(高値!$E324:$CZ324,1,$BM324+1))</f>
        <v/>
      </c>
      <c r="BP324" s="500" t="str">
        <f>IF($BN324="","",INDEX(高値!$E324:$CZ324,1,$BN324+1))</f>
        <v/>
      </c>
      <c r="BQ324" s="500" t="str">
        <f>IF($BN324="","",MIN(INDEX(安値!$E324:$CZ324,1,$BM324+1):INDEX(安値!$E324:$CZ324,1,$BN324+1)))</f>
        <v/>
      </c>
      <c r="BR324" s="500" t="str">
        <f>IF($BN324="","",AVERAGE(INDEX(終値!$E324:$CZ324,1,$BN324+1):INDEX(終値!$E324:$CZ324,1,$BN324+20))+2*STDEVP(INDEX(終値!$E324:$CZ324,1,$BN324+1):INDEX(終値!$E324:$CZ324,1,$BN324+20)))</f>
        <v/>
      </c>
      <c r="BS324" s="500" t="str">
        <f>IF($BM324="","",AVERAGE(INDEX(終値!$E324:$CZ324,1,$BM324+1):INDEX(終値!$E324:$CZ324,1,$BM324+20))+2*STDEVP(INDEX(終値!$E324:$CZ324,1,$BM324+1):INDEX(終値!$E324:$CZ324,1,$BM324+20)))</f>
        <v/>
      </c>
      <c r="BT324" s="497" t="str">
        <f>IFERROR(IF(AND($BD324&gt;=2,ABS($BG324-$BH324)/$BH324&lt;=BB設定!$B$12,$BI324&gt;=MAX($BH324,$BG324)*(1+BB設定!$B$13),終値!E324&gt;$BG324),IF(OR(終値!E324&gt;=$BI324,AND($BH324&lt;$BJ324,$BG324&gt;=$BK324)),"二番底W▲","二番底W形成"),IF(AND($BL324&gt;=2,ABS($BO324-$BP324)/$BP324&lt;=BB設定!$B$12,$BQ324&lt;=MIN($BP324,$BO324)*(1-BB設定!$B$13),終値!E324&lt;$BO324),IF(OR(終値!E324&lt;=$BQ324,AND($BP324&gt;$BR324,$BO324&lt;=$BS324)),"二番天井M▼","二番天井M形成"),"－")),"－")</f>
        <v>－</v>
      </c>
    </row>
    <row r="325" spans="2:72">
      <c r="B325" s="500" t="str">
        <f>IF(終値!A325="","",IF(AND(安値!G325&lt;安値!F325,安値!G325&lt;安値!E325,安値!G325&lt;安値!H325,安値!G325&lt;安値!I325),2,""))</f>
        <v/>
      </c>
      <c r="C325" s="500" t="str">
        <f>IF(終値!A325="","",IF(AND(安値!H325&lt;安値!G325,安値!H325&lt;安値!F325,安値!H325&lt;安値!I325,安値!H325&lt;安値!J325),3,""))</f>
        <v/>
      </c>
      <c r="D325" s="500" t="str">
        <f>IF(終値!A325="","",IF(AND(安値!I325&lt;安値!H325,安値!I325&lt;安値!G325,安値!I325&lt;安値!J325,安値!I325&lt;安値!K325),4,""))</f>
        <v/>
      </c>
      <c r="E325" s="500" t="str">
        <f>IF(終値!A325="","",IF(AND(安値!J325&lt;安値!I325,安値!J325&lt;安値!H325,安値!J325&lt;安値!K325,安値!J325&lt;安値!L325),5,""))</f>
        <v/>
      </c>
      <c r="F325" s="500" t="str">
        <f>IF(終値!A325="","",IF(AND(安値!K325&lt;安値!J325,安値!K325&lt;安値!I325,安値!K325&lt;安値!L325,安値!K325&lt;安値!M325),6,""))</f>
        <v/>
      </c>
      <c r="G325" s="500" t="str">
        <f>IF(終値!A325="","",IF(AND(安値!L325&lt;安値!K325,安値!L325&lt;安値!J325,安値!L325&lt;安値!M325,安値!L325&lt;安値!N325),7,""))</f>
        <v/>
      </c>
      <c r="H325" s="500" t="str">
        <f>IF(終値!A325="","",IF(AND(安値!M325&lt;安値!L325,安値!M325&lt;安値!K325,安値!M325&lt;安値!N325,安値!M325&lt;安値!O325),8,""))</f>
        <v/>
      </c>
      <c r="I325" s="500" t="str">
        <f>IF(終値!A325="","",IF(AND(安値!N325&lt;安値!M325,安値!N325&lt;安値!L325,安値!N325&lt;安値!O325,安値!N325&lt;安値!P325),9,""))</f>
        <v/>
      </c>
      <c r="J325" s="500" t="str">
        <f>IF(終値!A325="","",IF(AND(安値!O325&lt;安値!N325,安値!O325&lt;安値!M325,安値!O325&lt;安値!P325,安値!O325&lt;安値!Q325),10,""))</f>
        <v/>
      </c>
      <c r="K325" s="500" t="str">
        <f>IF(終値!A325="","",IF(AND(安値!P325&lt;安値!O325,安値!P325&lt;安値!N325,安値!P325&lt;安値!Q325,安値!P325&lt;安値!R325),11,""))</f>
        <v/>
      </c>
      <c r="L325" s="500" t="str">
        <f>IF(終値!A325="","",IF(AND(安値!Q325&lt;安値!P325,安値!Q325&lt;安値!O325,安値!Q325&lt;安値!R325,安値!Q325&lt;安値!S325),12,""))</f>
        <v/>
      </c>
      <c r="M325" s="500" t="str">
        <f>IF(終値!A325="","",IF(AND(安値!R325&lt;安値!Q325,安値!R325&lt;安値!P325,安値!R325&lt;安値!S325,安値!R325&lt;安値!T325),13,""))</f>
        <v/>
      </c>
      <c r="N325" s="500" t="str">
        <f>IF(終値!A325="","",IF(AND(安値!S325&lt;安値!R325,安値!S325&lt;安値!Q325,安値!S325&lt;安値!T325,安値!S325&lt;安値!U325),14,""))</f>
        <v/>
      </c>
      <c r="O325" s="500" t="str">
        <f>IF(終値!A325="","",IF(AND(安値!T325&lt;安値!S325,安値!T325&lt;安値!R325,安値!T325&lt;安値!U325,安値!T325&lt;安値!V325),15,""))</f>
        <v/>
      </c>
      <c r="P325" s="500" t="str">
        <f>IF(終値!A325="","",IF(AND(安値!U325&lt;安値!T325,安値!U325&lt;安値!S325,安値!U325&lt;安値!V325,安値!U325&lt;安値!W325),16,""))</f>
        <v/>
      </c>
      <c r="Q325" s="500" t="str">
        <f>IF(終値!A325="","",IF(AND(安値!V325&lt;安値!U325,安値!V325&lt;安値!T325,安値!V325&lt;安値!W325,安値!V325&lt;安値!X325),17,""))</f>
        <v/>
      </c>
      <c r="R325" s="500" t="str">
        <f>IF(終値!A325="","",IF(AND(安値!W325&lt;安値!V325,安値!W325&lt;安値!U325,安値!W325&lt;安値!X325,安値!W325&lt;安値!Y325),18,""))</f>
        <v/>
      </c>
      <c r="S325" s="500" t="str">
        <f>IF(終値!A325="","",IF(AND(安値!X325&lt;安値!W325,安値!X325&lt;安値!V325,安値!X325&lt;安値!Y325,安値!X325&lt;安値!Z325),19,""))</f>
        <v/>
      </c>
      <c r="T325" s="500" t="str">
        <f>IF(終値!A325="","",IF(AND(安値!Y325&lt;安値!X325,安値!Y325&lt;安値!W325,安値!Y325&lt;安値!Z325,安値!Y325&lt;安値!AA325),20,""))</f>
        <v/>
      </c>
      <c r="U325" s="500" t="str">
        <f>IF(終値!A325="","",IF(AND(安値!Z325&lt;安値!Y325,安値!Z325&lt;安値!X325,安値!Z325&lt;安値!AA325,安値!Z325&lt;安値!AB325),21,""))</f>
        <v/>
      </c>
      <c r="V325" s="500" t="str">
        <f>IF(終値!A325="","",IF(AND(安値!AA325&lt;安値!Z325,安値!AA325&lt;安値!Y325,安値!AA325&lt;安値!AB325,安値!AA325&lt;安値!AC325),22,""))</f>
        <v/>
      </c>
      <c r="W325" s="500" t="str">
        <f>IF(終値!A325="","",IF(AND(安値!AB325&lt;安値!AA325,安値!AB325&lt;安値!Z325,安値!AB325&lt;安値!AC325,安値!AB325&lt;安値!AD325),23,""))</f>
        <v/>
      </c>
      <c r="X325" s="500" t="str">
        <f>IF(終値!A325="","",IF(AND(安値!AC325&lt;安値!AB325,安値!AC325&lt;安値!AA325,安値!AC325&lt;安値!AD325,安値!AC325&lt;安値!AE325),24,""))</f>
        <v/>
      </c>
      <c r="Y325" s="500" t="str">
        <f>IF(終値!A325="","",IF(AND(安値!AD325&lt;安値!AC325,安値!AD325&lt;安値!AB325,安値!AD325&lt;安値!AE325,安値!AD325&lt;安値!AF325),25,""))</f>
        <v/>
      </c>
      <c r="Z325" s="500" t="str">
        <f>IF(終値!A325="","",IF(AND(安値!AE325&lt;安値!AD325,安値!AE325&lt;安値!AC325,安値!AE325&lt;安値!AF325,安値!AE325&lt;安値!AG325),26,""))</f>
        <v/>
      </c>
      <c r="AA325" s="500" t="str">
        <f>IF(終値!A325="","",IF(AND(安値!AF325&lt;安値!AE325,安値!AF325&lt;安値!AD325,安値!AF325&lt;安値!AG325,安値!AF325&lt;安値!AH325),27,""))</f>
        <v/>
      </c>
      <c r="AB325" s="500" t="str">
        <f>IF(終値!A325="","",IF(AND(安値!AG325&lt;安値!AF325,安値!AG325&lt;安値!AE325,安値!AG325&lt;安値!AH325,安値!AG325&lt;安値!AI325),28,""))</f>
        <v/>
      </c>
      <c r="AC325" s="500" t="str">
        <f>IF(終値!A325="","",IF(AND(高値!G325&gt;高値!F325,高値!G325&gt;高値!E325,高値!G325&gt;高値!H325,高値!G325&gt;高値!I325),2,""))</f>
        <v/>
      </c>
      <c r="AD325" s="500" t="str">
        <f>IF(終値!A325="","",IF(AND(高値!H325&gt;高値!G325,高値!H325&gt;高値!F325,高値!H325&gt;高値!I325,高値!H325&gt;高値!J325),3,""))</f>
        <v/>
      </c>
      <c r="AE325" s="500" t="str">
        <f>IF(終値!A325="","",IF(AND(高値!I325&gt;高値!H325,高値!I325&gt;高値!G325,高値!I325&gt;高値!J325,高値!I325&gt;高値!K325),4,""))</f>
        <v/>
      </c>
      <c r="AF325" s="500" t="str">
        <f>IF(終値!A325="","",IF(AND(高値!J325&gt;高値!I325,高値!J325&gt;高値!H325,高値!J325&gt;高値!K325,高値!J325&gt;高値!L325),5,""))</f>
        <v/>
      </c>
      <c r="AG325" s="500" t="str">
        <f>IF(終値!A325="","",IF(AND(高値!K325&gt;高値!J325,高値!K325&gt;高値!I325,高値!K325&gt;高値!L325,高値!K325&gt;高値!M325),6,""))</f>
        <v/>
      </c>
      <c r="AH325" s="500" t="str">
        <f>IF(終値!A325="","",IF(AND(高値!L325&gt;高値!K325,高値!L325&gt;高値!J325,高値!L325&gt;高値!M325,高値!L325&gt;高値!N325),7,""))</f>
        <v/>
      </c>
      <c r="AI325" s="500" t="str">
        <f>IF(終値!A325="","",IF(AND(高値!M325&gt;高値!L325,高値!M325&gt;高値!K325,高値!M325&gt;高値!N325,高値!M325&gt;高値!O325),8,""))</f>
        <v/>
      </c>
      <c r="AJ325" s="500" t="str">
        <f>IF(終値!A325="","",IF(AND(高値!N325&gt;高値!M325,高値!N325&gt;高値!L325,高値!N325&gt;高値!O325,高値!N325&gt;高値!P325),9,""))</f>
        <v/>
      </c>
      <c r="AK325" s="500" t="str">
        <f>IF(終値!A325="","",IF(AND(高値!O325&gt;高値!N325,高値!O325&gt;高値!M325,高値!O325&gt;高値!P325,高値!O325&gt;高値!Q325),10,""))</f>
        <v/>
      </c>
      <c r="AL325" s="500" t="str">
        <f>IF(終値!A325="","",IF(AND(高値!P325&gt;高値!O325,高値!P325&gt;高値!N325,高値!P325&gt;高値!Q325,高値!P325&gt;高値!R325),11,""))</f>
        <v/>
      </c>
      <c r="AM325" s="500" t="str">
        <f>IF(終値!A325="","",IF(AND(高値!Q325&gt;高値!P325,高値!Q325&gt;高値!O325,高値!Q325&gt;高値!R325,高値!Q325&gt;高値!S325),12,""))</f>
        <v/>
      </c>
      <c r="AN325" s="500" t="str">
        <f>IF(終値!A325="","",IF(AND(高値!R325&gt;高値!Q325,高値!R325&gt;高値!P325,高値!R325&gt;高値!S325,高値!R325&gt;高値!T325),13,""))</f>
        <v/>
      </c>
      <c r="AO325" s="500" t="str">
        <f>IF(終値!A325="","",IF(AND(高値!S325&gt;高値!R325,高値!S325&gt;高値!Q325,高値!S325&gt;高値!T325,高値!S325&gt;高値!U325),14,""))</f>
        <v/>
      </c>
      <c r="AP325" s="500" t="str">
        <f>IF(終値!A325="","",IF(AND(高値!T325&gt;高値!S325,高値!T325&gt;高値!R325,高値!T325&gt;高値!U325,高値!T325&gt;高値!V325),15,""))</f>
        <v/>
      </c>
      <c r="AQ325" s="500" t="str">
        <f>IF(終値!A325="","",IF(AND(高値!U325&gt;高値!T325,高値!U325&gt;高値!S325,高値!U325&gt;高値!V325,高値!U325&gt;高値!W325),16,""))</f>
        <v/>
      </c>
      <c r="AR325" s="500" t="str">
        <f>IF(終値!A325="","",IF(AND(高値!V325&gt;高値!U325,高値!V325&gt;高値!T325,高値!V325&gt;高値!W325,高値!V325&gt;高値!X325),17,""))</f>
        <v/>
      </c>
      <c r="AS325" s="500" t="str">
        <f>IF(終値!A325="","",IF(AND(高値!W325&gt;高値!V325,高値!W325&gt;高値!U325,高値!W325&gt;高値!X325,高値!W325&gt;高値!Y325),18,""))</f>
        <v/>
      </c>
      <c r="AT325" s="500" t="str">
        <f>IF(終値!A325="","",IF(AND(高値!X325&gt;高値!W325,高値!X325&gt;高値!V325,高値!X325&gt;高値!Y325,高値!X325&gt;高値!Z325),19,""))</f>
        <v/>
      </c>
      <c r="AU325" s="500" t="str">
        <f>IF(終値!A325="","",IF(AND(高値!Y325&gt;高値!X325,高値!Y325&gt;高値!W325,高値!Y325&gt;高値!Z325,高値!Y325&gt;高値!AA325),20,""))</f>
        <v/>
      </c>
      <c r="AV325" s="500" t="str">
        <f>IF(終値!A325="","",IF(AND(高値!Z325&gt;高値!Y325,高値!Z325&gt;高値!X325,高値!Z325&gt;高値!AA325,高値!Z325&gt;高値!AB325),21,""))</f>
        <v/>
      </c>
      <c r="AW325" s="500" t="str">
        <f>IF(終値!A325="","",IF(AND(高値!AA325&gt;高値!Z325,高値!AA325&gt;高値!Y325,高値!AA325&gt;高値!AB325,高値!AA325&gt;高値!AC325),22,""))</f>
        <v/>
      </c>
      <c r="AX325" s="500" t="str">
        <f>IF(終値!A325="","",IF(AND(高値!AB325&gt;高値!AA325,高値!AB325&gt;高値!Z325,高値!AB325&gt;高値!AC325,高値!AB325&gt;高値!AD325),23,""))</f>
        <v/>
      </c>
      <c r="AY325" s="500" t="str">
        <f>IF(終値!A325="","",IF(AND(高値!AC325&gt;高値!AB325,高値!AC325&gt;高値!AA325,高値!AC325&gt;高値!AD325,高値!AC325&gt;高値!AE325),24,""))</f>
        <v/>
      </c>
      <c r="AZ325" s="500" t="str">
        <f>IF(終値!A325="","",IF(AND(高値!AD325&gt;高値!AC325,高値!AD325&gt;高値!AB325,高値!AD325&gt;高値!AE325,高値!AD325&gt;高値!AF325),25,""))</f>
        <v/>
      </c>
      <c r="BA325" s="500" t="str">
        <f>IF(終値!A325="","",IF(AND(高値!AE325&gt;高値!AD325,高値!AE325&gt;高値!AC325,高値!AE325&gt;高値!AF325,高値!AE325&gt;高値!AG325),26,""))</f>
        <v/>
      </c>
      <c r="BB325" s="500" t="str">
        <f>IF(終値!A325="","",IF(AND(高値!AF325&gt;高値!AE325,高値!AF325&gt;高値!AD325,高値!AF325&gt;高値!AG325,高値!AF325&gt;高値!AH325),27,""))</f>
        <v/>
      </c>
      <c r="BC325" s="500" t="str">
        <f>IF(終値!A325="","",IF(AND(高値!AG325&gt;高値!AF325,高値!AG325&gt;高値!AE325,高値!AG325&gt;高値!AH325,高値!AG325&gt;高値!AI325),28,""))</f>
        <v/>
      </c>
      <c r="BD325" s="500">
        <f t="shared" si="24"/>
        <v>0</v>
      </c>
      <c r="BE325" s="500" t="str">
        <f t="shared" si="25"/>
        <v/>
      </c>
      <c r="BF325" s="500" t="str">
        <f t="shared" si="26"/>
        <v/>
      </c>
      <c r="BG325" s="500" t="str">
        <f>IF($BE325="","",INDEX(安値!$E325:$CZ325,1,$BE325+1))</f>
        <v/>
      </c>
      <c r="BH325" s="500" t="str">
        <f>IF($BF325="","",INDEX(安値!$E325:$CZ325,1,$BF325+1))</f>
        <v/>
      </c>
      <c r="BI325" s="500" t="str">
        <f>IF($BF325="","",MAX(INDEX(高値!$E325:$CZ325,1,$BE325+1):INDEX(高値!$E325:$CZ325,1,$BF325+1)))</f>
        <v/>
      </c>
      <c r="BJ325" s="500" t="str">
        <f>IF($BF325="","",AVERAGE(INDEX(終値!$E325:$CZ325,1,$BF325+1):INDEX(終値!$E325:$CZ325,1,$BF325+20))-2*STDEVP(INDEX(終値!$E325:$CZ325,1,$BF325+1):INDEX(終値!$E325:$CZ325,1,$BF325+20)))</f>
        <v/>
      </c>
      <c r="BK325" s="500" t="str">
        <f>IF($BE325="","",AVERAGE(INDEX(終値!$E325:$CZ325,1,$BE325+1):INDEX(終値!$E325:$CZ325,1,$BE325+20))-2*STDEVP(INDEX(終値!$E325:$CZ325,1,$BE325+1):INDEX(終値!$E325:$CZ325,1,$BE325+20)))</f>
        <v/>
      </c>
      <c r="BL325" s="500">
        <f t="shared" si="27"/>
        <v>0</v>
      </c>
      <c r="BM325" s="500" t="str">
        <f t="shared" si="28"/>
        <v/>
      </c>
      <c r="BN325" s="500" t="str">
        <f t="shared" si="29"/>
        <v/>
      </c>
      <c r="BO325" s="500" t="str">
        <f>IF($BM325="","",INDEX(高値!$E325:$CZ325,1,$BM325+1))</f>
        <v/>
      </c>
      <c r="BP325" s="500" t="str">
        <f>IF($BN325="","",INDEX(高値!$E325:$CZ325,1,$BN325+1))</f>
        <v/>
      </c>
      <c r="BQ325" s="500" t="str">
        <f>IF($BN325="","",MIN(INDEX(安値!$E325:$CZ325,1,$BM325+1):INDEX(安値!$E325:$CZ325,1,$BN325+1)))</f>
        <v/>
      </c>
      <c r="BR325" s="500" t="str">
        <f>IF($BN325="","",AVERAGE(INDEX(終値!$E325:$CZ325,1,$BN325+1):INDEX(終値!$E325:$CZ325,1,$BN325+20))+2*STDEVP(INDEX(終値!$E325:$CZ325,1,$BN325+1):INDEX(終値!$E325:$CZ325,1,$BN325+20)))</f>
        <v/>
      </c>
      <c r="BS325" s="500" t="str">
        <f>IF($BM325="","",AVERAGE(INDEX(終値!$E325:$CZ325,1,$BM325+1):INDEX(終値!$E325:$CZ325,1,$BM325+20))+2*STDEVP(INDEX(終値!$E325:$CZ325,1,$BM325+1):INDEX(終値!$E325:$CZ325,1,$BM325+20)))</f>
        <v/>
      </c>
      <c r="BT325" s="497" t="str">
        <f>IFERROR(IF(AND($BD325&gt;=2,ABS($BG325-$BH325)/$BH325&lt;=BB設定!$B$12,$BI325&gt;=MAX($BH325,$BG325)*(1+BB設定!$B$13),終値!E325&gt;$BG325),IF(OR(終値!E325&gt;=$BI325,AND($BH325&lt;$BJ325,$BG325&gt;=$BK325)),"二番底W▲","二番底W形成"),IF(AND($BL325&gt;=2,ABS($BO325-$BP325)/$BP325&lt;=BB設定!$B$12,$BQ325&lt;=MIN($BP325,$BO325)*(1-BB設定!$B$13),終値!E325&lt;$BO325),IF(OR(終値!E325&lt;=$BQ325,AND($BP325&gt;$BR325,$BO325&lt;=$BS325)),"二番天井M▼","二番天井M形成"),"－")),"－")</f>
        <v>－</v>
      </c>
    </row>
    <row r="326" spans="2:72">
      <c r="B326" s="500" t="str">
        <f>IF(終値!A326="","",IF(AND(安値!G326&lt;安値!F326,安値!G326&lt;安値!E326,安値!G326&lt;安値!H326,安値!G326&lt;安値!I326),2,""))</f>
        <v/>
      </c>
      <c r="C326" s="500" t="str">
        <f>IF(終値!A326="","",IF(AND(安値!H326&lt;安値!G326,安値!H326&lt;安値!F326,安値!H326&lt;安値!I326,安値!H326&lt;安値!J326),3,""))</f>
        <v/>
      </c>
      <c r="D326" s="500" t="str">
        <f>IF(終値!A326="","",IF(AND(安値!I326&lt;安値!H326,安値!I326&lt;安値!G326,安値!I326&lt;安値!J326,安値!I326&lt;安値!K326),4,""))</f>
        <v/>
      </c>
      <c r="E326" s="500" t="str">
        <f>IF(終値!A326="","",IF(AND(安値!J326&lt;安値!I326,安値!J326&lt;安値!H326,安値!J326&lt;安値!K326,安値!J326&lt;安値!L326),5,""))</f>
        <v/>
      </c>
      <c r="F326" s="500" t="str">
        <f>IF(終値!A326="","",IF(AND(安値!K326&lt;安値!J326,安値!K326&lt;安値!I326,安値!K326&lt;安値!L326,安値!K326&lt;安値!M326),6,""))</f>
        <v/>
      </c>
      <c r="G326" s="500" t="str">
        <f>IF(終値!A326="","",IF(AND(安値!L326&lt;安値!K326,安値!L326&lt;安値!J326,安値!L326&lt;安値!M326,安値!L326&lt;安値!N326),7,""))</f>
        <v/>
      </c>
      <c r="H326" s="500" t="str">
        <f>IF(終値!A326="","",IF(AND(安値!M326&lt;安値!L326,安値!M326&lt;安値!K326,安値!M326&lt;安値!N326,安値!M326&lt;安値!O326),8,""))</f>
        <v/>
      </c>
      <c r="I326" s="500" t="str">
        <f>IF(終値!A326="","",IF(AND(安値!N326&lt;安値!M326,安値!N326&lt;安値!L326,安値!N326&lt;安値!O326,安値!N326&lt;安値!P326),9,""))</f>
        <v/>
      </c>
      <c r="J326" s="500" t="str">
        <f>IF(終値!A326="","",IF(AND(安値!O326&lt;安値!N326,安値!O326&lt;安値!M326,安値!O326&lt;安値!P326,安値!O326&lt;安値!Q326),10,""))</f>
        <v/>
      </c>
      <c r="K326" s="500" t="str">
        <f>IF(終値!A326="","",IF(AND(安値!P326&lt;安値!O326,安値!P326&lt;安値!N326,安値!P326&lt;安値!Q326,安値!P326&lt;安値!R326),11,""))</f>
        <v/>
      </c>
      <c r="L326" s="500" t="str">
        <f>IF(終値!A326="","",IF(AND(安値!Q326&lt;安値!P326,安値!Q326&lt;安値!O326,安値!Q326&lt;安値!R326,安値!Q326&lt;安値!S326),12,""))</f>
        <v/>
      </c>
      <c r="M326" s="500" t="str">
        <f>IF(終値!A326="","",IF(AND(安値!R326&lt;安値!Q326,安値!R326&lt;安値!P326,安値!R326&lt;安値!S326,安値!R326&lt;安値!T326),13,""))</f>
        <v/>
      </c>
      <c r="N326" s="500" t="str">
        <f>IF(終値!A326="","",IF(AND(安値!S326&lt;安値!R326,安値!S326&lt;安値!Q326,安値!S326&lt;安値!T326,安値!S326&lt;安値!U326),14,""))</f>
        <v/>
      </c>
      <c r="O326" s="500" t="str">
        <f>IF(終値!A326="","",IF(AND(安値!T326&lt;安値!S326,安値!T326&lt;安値!R326,安値!T326&lt;安値!U326,安値!T326&lt;安値!V326),15,""))</f>
        <v/>
      </c>
      <c r="P326" s="500" t="str">
        <f>IF(終値!A326="","",IF(AND(安値!U326&lt;安値!T326,安値!U326&lt;安値!S326,安値!U326&lt;安値!V326,安値!U326&lt;安値!W326),16,""))</f>
        <v/>
      </c>
      <c r="Q326" s="500" t="str">
        <f>IF(終値!A326="","",IF(AND(安値!V326&lt;安値!U326,安値!V326&lt;安値!T326,安値!V326&lt;安値!W326,安値!V326&lt;安値!X326),17,""))</f>
        <v/>
      </c>
      <c r="R326" s="500" t="str">
        <f>IF(終値!A326="","",IF(AND(安値!W326&lt;安値!V326,安値!W326&lt;安値!U326,安値!W326&lt;安値!X326,安値!W326&lt;安値!Y326),18,""))</f>
        <v/>
      </c>
      <c r="S326" s="500" t="str">
        <f>IF(終値!A326="","",IF(AND(安値!X326&lt;安値!W326,安値!X326&lt;安値!V326,安値!X326&lt;安値!Y326,安値!X326&lt;安値!Z326),19,""))</f>
        <v/>
      </c>
      <c r="T326" s="500" t="str">
        <f>IF(終値!A326="","",IF(AND(安値!Y326&lt;安値!X326,安値!Y326&lt;安値!W326,安値!Y326&lt;安値!Z326,安値!Y326&lt;安値!AA326),20,""))</f>
        <v/>
      </c>
      <c r="U326" s="500" t="str">
        <f>IF(終値!A326="","",IF(AND(安値!Z326&lt;安値!Y326,安値!Z326&lt;安値!X326,安値!Z326&lt;安値!AA326,安値!Z326&lt;安値!AB326),21,""))</f>
        <v/>
      </c>
      <c r="V326" s="500" t="str">
        <f>IF(終値!A326="","",IF(AND(安値!AA326&lt;安値!Z326,安値!AA326&lt;安値!Y326,安値!AA326&lt;安値!AB326,安値!AA326&lt;安値!AC326),22,""))</f>
        <v/>
      </c>
      <c r="W326" s="500" t="str">
        <f>IF(終値!A326="","",IF(AND(安値!AB326&lt;安値!AA326,安値!AB326&lt;安値!Z326,安値!AB326&lt;安値!AC326,安値!AB326&lt;安値!AD326),23,""))</f>
        <v/>
      </c>
      <c r="X326" s="500" t="str">
        <f>IF(終値!A326="","",IF(AND(安値!AC326&lt;安値!AB326,安値!AC326&lt;安値!AA326,安値!AC326&lt;安値!AD326,安値!AC326&lt;安値!AE326),24,""))</f>
        <v/>
      </c>
      <c r="Y326" s="500" t="str">
        <f>IF(終値!A326="","",IF(AND(安値!AD326&lt;安値!AC326,安値!AD326&lt;安値!AB326,安値!AD326&lt;安値!AE326,安値!AD326&lt;安値!AF326),25,""))</f>
        <v/>
      </c>
      <c r="Z326" s="500" t="str">
        <f>IF(終値!A326="","",IF(AND(安値!AE326&lt;安値!AD326,安値!AE326&lt;安値!AC326,安値!AE326&lt;安値!AF326,安値!AE326&lt;安値!AG326),26,""))</f>
        <v/>
      </c>
      <c r="AA326" s="500" t="str">
        <f>IF(終値!A326="","",IF(AND(安値!AF326&lt;安値!AE326,安値!AF326&lt;安値!AD326,安値!AF326&lt;安値!AG326,安値!AF326&lt;安値!AH326),27,""))</f>
        <v/>
      </c>
      <c r="AB326" s="500" t="str">
        <f>IF(終値!A326="","",IF(AND(安値!AG326&lt;安値!AF326,安値!AG326&lt;安値!AE326,安値!AG326&lt;安値!AH326,安値!AG326&lt;安値!AI326),28,""))</f>
        <v/>
      </c>
      <c r="AC326" s="500" t="str">
        <f>IF(終値!A326="","",IF(AND(高値!G326&gt;高値!F326,高値!G326&gt;高値!E326,高値!G326&gt;高値!H326,高値!G326&gt;高値!I326),2,""))</f>
        <v/>
      </c>
      <c r="AD326" s="500" t="str">
        <f>IF(終値!A326="","",IF(AND(高値!H326&gt;高値!G326,高値!H326&gt;高値!F326,高値!H326&gt;高値!I326,高値!H326&gt;高値!J326),3,""))</f>
        <v/>
      </c>
      <c r="AE326" s="500" t="str">
        <f>IF(終値!A326="","",IF(AND(高値!I326&gt;高値!H326,高値!I326&gt;高値!G326,高値!I326&gt;高値!J326,高値!I326&gt;高値!K326),4,""))</f>
        <v/>
      </c>
      <c r="AF326" s="500" t="str">
        <f>IF(終値!A326="","",IF(AND(高値!J326&gt;高値!I326,高値!J326&gt;高値!H326,高値!J326&gt;高値!K326,高値!J326&gt;高値!L326),5,""))</f>
        <v/>
      </c>
      <c r="AG326" s="500" t="str">
        <f>IF(終値!A326="","",IF(AND(高値!K326&gt;高値!J326,高値!K326&gt;高値!I326,高値!K326&gt;高値!L326,高値!K326&gt;高値!M326),6,""))</f>
        <v/>
      </c>
      <c r="AH326" s="500" t="str">
        <f>IF(終値!A326="","",IF(AND(高値!L326&gt;高値!K326,高値!L326&gt;高値!J326,高値!L326&gt;高値!M326,高値!L326&gt;高値!N326),7,""))</f>
        <v/>
      </c>
      <c r="AI326" s="500" t="str">
        <f>IF(終値!A326="","",IF(AND(高値!M326&gt;高値!L326,高値!M326&gt;高値!K326,高値!M326&gt;高値!N326,高値!M326&gt;高値!O326),8,""))</f>
        <v/>
      </c>
      <c r="AJ326" s="500" t="str">
        <f>IF(終値!A326="","",IF(AND(高値!N326&gt;高値!M326,高値!N326&gt;高値!L326,高値!N326&gt;高値!O326,高値!N326&gt;高値!P326),9,""))</f>
        <v/>
      </c>
      <c r="AK326" s="500" t="str">
        <f>IF(終値!A326="","",IF(AND(高値!O326&gt;高値!N326,高値!O326&gt;高値!M326,高値!O326&gt;高値!P326,高値!O326&gt;高値!Q326),10,""))</f>
        <v/>
      </c>
      <c r="AL326" s="500" t="str">
        <f>IF(終値!A326="","",IF(AND(高値!P326&gt;高値!O326,高値!P326&gt;高値!N326,高値!P326&gt;高値!Q326,高値!P326&gt;高値!R326),11,""))</f>
        <v/>
      </c>
      <c r="AM326" s="500" t="str">
        <f>IF(終値!A326="","",IF(AND(高値!Q326&gt;高値!P326,高値!Q326&gt;高値!O326,高値!Q326&gt;高値!R326,高値!Q326&gt;高値!S326),12,""))</f>
        <v/>
      </c>
      <c r="AN326" s="500" t="str">
        <f>IF(終値!A326="","",IF(AND(高値!R326&gt;高値!Q326,高値!R326&gt;高値!P326,高値!R326&gt;高値!S326,高値!R326&gt;高値!T326),13,""))</f>
        <v/>
      </c>
      <c r="AO326" s="500" t="str">
        <f>IF(終値!A326="","",IF(AND(高値!S326&gt;高値!R326,高値!S326&gt;高値!Q326,高値!S326&gt;高値!T326,高値!S326&gt;高値!U326),14,""))</f>
        <v/>
      </c>
      <c r="AP326" s="500" t="str">
        <f>IF(終値!A326="","",IF(AND(高値!T326&gt;高値!S326,高値!T326&gt;高値!R326,高値!T326&gt;高値!U326,高値!T326&gt;高値!V326),15,""))</f>
        <v/>
      </c>
      <c r="AQ326" s="500" t="str">
        <f>IF(終値!A326="","",IF(AND(高値!U326&gt;高値!T326,高値!U326&gt;高値!S326,高値!U326&gt;高値!V326,高値!U326&gt;高値!W326),16,""))</f>
        <v/>
      </c>
      <c r="AR326" s="500" t="str">
        <f>IF(終値!A326="","",IF(AND(高値!V326&gt;高値!U326,高値!V326&gt;高値!T326,高値!V326&gt;高値!W326,高値!V326&gt;高値!X326),17,""))</f>
        <v/>
      </c>
      <c r="AS326" s="500" t="str">
        <f>IF(終値!A326="","",IF(AND(高値!W326&gt;高値!V326,高値!W326&gt;高値!U326,高値!W326&gt;高値!X326,高値!W326&gt;高値!Y326),18,""))</f>
        <v/>
      </c>
      <c r="AT326" s="500" t="str">
        <f>IF(終値!A326="","",IF(AND(高値!X326&gt;高値!W326,高値!X326&gt;高値!V326,高値!X326&gt;高値!Y326,高値!X326&gt;高値!Z326),19,""))</f>
        <v/>
      </c>
      <c r="AU326" s="500" t="str">
        <f>IF(終値!A326="","",IF(AND(高値!Y326&gt;高値!X326,高値!Y326&gt;高値!W326,高値!Y326&gt;高値!Z326,高値!Y326&gt;高値!AA326),20,""))</f>
        <v/>
      </c>
      <c r="AV326" s="500" t="str">
        <f>IF(終値!A326="","",IF(AND(高値!Z326&gt;高値!Y326,高値!Z326&gt;高値!X326,高値!Z326&gt;高値!AA326,高値!Z326&gt;高値!AB326),21,""))</f>
        <v/>
      </c>
      <c r="AW326" s="500" t="str">
        <f>IF(終値!A326="","",IF(AND(高値!AA326&gt;高値!Z326,高値!AA326&gt;高値!Y326,高値!AA326&gt;高値!AB326,高値!AA326&gt;高値!AC326),22,""))</f>
        <v/>
      </c>
      <c r="AX326" s="500" t="str">
        <f>IF(終値!A326="","",IF(AND(高値!AB326&gt;高値!AA326,高値!AB326&gt;高値!Z326,高値!AB326&gt;高値!AC326,高値!AB326&gt;高値!AD326),23,""))</f>
        <v/>
      </c>
      <c r="AY326" s="500" t="str">
        <f>IF(終値!A326="","",IF(AND(高値!AC326&gt;高値!AB326,高値!AC326&gt;高値!AA326,高値!AC326&gt;高値!AD326,高値!AC326&gt;高値!AE326),24,""))</f>
        <v/>
      </c>
      <c r="AZ326" s="500" t="str">
        <f>IF(終値!A326="","",IF(AND(高値!AD326&gt;高値!AC326,高値!AD326&gt;高値!AB326,高値!AD326&gt;高値!AE326,高値!AD326&gt;高値!AF326),25,""))</f>
        <v/>
      </c>
      <c r="BA326" s="500" t="str">
        <f>IF(終値!A326="","",IF(AND(高値!AE326&gt;高値!AD326,高値!AE326&gt;高値!AC326,高値!AE326&gt;高値!AF326,高値!AE326&gt;高値!AG326),26,""))</f>
        <v/>
      </c>
      <c r="BB326" s="500" t="str">
        <f>IF(終値!A326="","",IF(AND(高値!AF326&gt;高値!AE326,高値!AF326&gt;高値!AD326,高値!AF326&gt;高値!AG326,高値!AF326&gt;高値!AH326),27,""))</f>
        <v/>
      </c>
      <c r="BC326" s="500" t="str">
        <f>IF(終値!A326="","",IF(AND(高値!AG326&gt;高値!AF326,高値!AG326&gt;高値!AE326,高値!AG326&gt;高値!AH326,高値!AG326&gt;高値!AI326),28,""))</f>
        <v/>
      </c>
      <c r="BD326" s="500">
        <f t="shared" ref="BD326:BD389" si="30">COUNT($B326:$AB326)</f>
        <v>0</v>
      </c>
      <c r="BE326" s="500" t="str">
        <f t="shared" ref="BE326:BE389" si="31">IF($BD326&gt;=2,MIN($B326:$AB326),"")</f>
        <v/>
      </c>
      <c r="BF326" s="500" t="str">
        <f t="shared" ref="BF326:BF389" si="32">IF($BD326&gt;=2,SMALL($B326:$AB326,2),"")</f>
        <v/>
      </c>
      <c r="BG326" s="500" t="str">
        <f>IF($BE326="","",INDEX(安値!$E326:$CZ326,1,$BE326+1))</f>
        <v/>
      </c>
      <c r="BH326" s="500" t="str">
        <f>IF($BF326="","",INDEX(安値!$E326:$CZ326,1,$BF326+1))</f>
        <v/>
      </c>
      <c r="BI326" s="500" t="str">
        <f>IF($BF326="","",MAX(INDEX(高値!$E326:$CZ326,1,$BE326+1):INDEX(高値!$E326:$CZ326,1,$BF326+1)))</f>
        <v/>
      </c>
      <c r="BJ326" s="500" t="str">
        <f>IF($BF326="","",AVERAGE(INDEX(終値!$E326:$CZ326,1,$BF326+1):INDEX(終値!$E326:$CZ326,1,$BF326+20))-2*STDEVP(INDEX(終値!$E326:$CZ326,1,$BF326+1):INDEX(終値!$E326:$CZ326,1,$BF326+20)))</f>
        <v/>
      </c>
      <c r="BK326" s="500" t="str">
        <f>IF($BE326="","",AVERAGE(INDEX(終値!$E326:$CZ326,1,$BE326+1):INDEX(終値!$E326:$CZ326,1,$BE326+20))-2*STDEVP(INDEX(終値!$E326:$CZ326,1,$BE326+1):INDEX(終値!$E326:$CZ326,1,$BE326+20)))</f>
        <v/>
      </c>
      <c r="BL326" s="500">
        <f t="shared" ref="BL326:BL389" si="33">COUNT($AC326:$BC326)</f>
        <v>0</v>
      </c>
      <c r="BM326" s="500" t="str">
        <f t="shared" ref="BM326:BM389" si="34">IF($BL326&gt;=2,MIN($AC326:$BC326),"")</f>
        <v/>
      </c>
      <c r="BN326" s="500" t="str">
        <f t="shared" ref="BN326:BN389" si="35">IF($BL326&gt;=2,SMALL($AC326:$BC326,2),"")</f>
        <v/>
      </c>
      <c r="BO326" s="500" t="str">
        <f>IF($BM326="","",INDEX(高値!$E326:$CZ326,1,$BM326+1))</f>
        <v/>
      </c>
      <c r="BP326" s="500" t="str">
        <f>IF($BN326="","",INDEX(高値!$E326:$CZ326,1,$BN326+1))</f>
        <v/>
      </c>
      <c r="BQ326" s="500" t="str">
        <f>IF($BN326="","",MIN(INDEX(安値!$E326:$CZ326,1,$BM326+1):INDEX(安値!$E326:$CZ326,1,$BN326+1)))</f>
        <v/>
      </c>
      <c r="BR326" s="500" t="str">
        <f>IF($BN326="","",AVERAGE(INDEX(終値!$E326:$CZ326,1,$BN326+1):INDEX(終値!$E326:$CZ326,1,$BN326+20))+2*STDEVP(INDEX(終値!$E326:$CZ326,1,$BN326+1):INDEX(終値!$E326:$CZ326,1,$BN326+20)))</f>
        <v/>
      </c>
      <c r="BS326" s="500" t="str">
        <f>IF($BM326="","",AVERAGE(INDEX(終値!$E326:$CZ326,1,$BM326+1):INDEX(終値!$E326:$CZ326,1,$BM326+20))+2*STDEVP(INDEX(終値!$E326:$CZ326,1,$BM326+1):INDEX(終値!$E326:$CZ326,1,$BM326+20)))</f>
        <v/>
      </c>
      <c r="BT326" s="497" t="str">
        <f>IFERROR(IF(AND($BD326&gt;=2,ABS($BG326-$BH326)/$BH326&lt;=BB設定!$B$12,$BI326&gt;=MAX($BH326,$BG326)*(1+BB設定!$B$13),終値!E326&gt;$BG326),IF(OR(終値!E326&gt;=$BI326,AND($BH326&lt;$BJ326,$BG326&gt;=$BK326)),"二番底W▲","二番底W形成"),IF(AND($BL326&gt;=2,ABS($BO326-$BP326)/$BP326&lt;=BB設定!$B$12,$BQ326&lt;=MIN($BP326,$BO326)*(1-BB設定!$B$13),終値!E326&lt;$BO326),IF(OR(終値!E326&lt;=$BQ326,AND($BP326&gt;$BR326,$BO326&lt;=$BS326)),"二番天井M▼","二番天井M形成"),"－")),"－")</f>
        <v>－</v>
      </c>
    </row>
    <row r="327" spans="2:72">
      <c r="B327" s="500" t="str">
        <f>IF(終値!A327="","",IF(AND(安値!G327&lt;安値!F327,安値!G327&lt;安値!E327,安値!G327&lt;安値!H327,安値!G327&lt;安値!I327),2,""))</f>
        <v/>
      </c>
      <c r="C327" s="500" t="str">
        <f>IF(終値!A327="","",IF(AND(安値!H327&lt;安値!G327,安値!H327&lt;安値!F327,安値!H327&lt;安値!I327,安値!H327&lt;安値!J327),3,""))</f>
        <v/>
      </c>
      <c r="D327" s="500" t="str">
        <f>IF(終値!A327="","",IF(AND(安値!I327&lt;安値!H327,安値!I327&lt;安値!G327,安値!I327&lt;安値!J327,安値!I327&lt;安値!K327),4,""))</f>
        <v/>
      </c>
      <c r="E327" s="500" t="str">
        <f>IF(終値!A327="","",IF(AND(安値!J327&lt;安値!I327,安値!J327&lt;安値!H327,安値!J327&lt;安値!K327,安値!J327&lt;安値!L327),5,""))</f>
        <v/>
      </c>
      <c r="F327" s="500" t="str">
        <f>IF(終値!A327="","",IF(AND(安値!K327&lt;安値!J327,安値!K327&lt;安値!I327,安値!K327&lt;安値!L327,安値!K327&lt;安値!M327),6,""))</f>
        <v/>
      </c>
      <c r="G327" s="500" t="str">
        <f>IF(終値!A327="","",IF(AND(安値!L327&lt;安値!K327,安値!L327&lt;安値!J327,安値!L327&lt;安値!M327,安値!L327&lt;安値!N327),7,""))</f>
        <v/>
      </c>
      <c r="H327" s="500" t="str">
        <f>IF(終値!A327="","",IF(AND(安値!M327&lt;安値!L327,安値!M327&lt;安値!K327,安値!M327&lt;安値!N327,安値!M327&lt;安値!O327),8,""))</f>
        <v/>
      </c>
      <c r="I327" s="500" t="str">
        <f>IF(終値!A327="","",IF(AND(安値!N327&lt;安値!M327,安値!N327&lt;安値!L327,安値!N327&lt;安値!O327,安値!N327&lt;安値!P327),9,""))</f>
        <v/>
      </c>
      <c r="J327" s="500" t="str">
        <f>IF(終値!A327="","",IF(AND(安値!O327&lt;安値!N327,安値!O327&lt;安値!M327,安値!O327&lt;安値!P327,安値!O327&lt;安値!Q327),10,""))</f>
        <v/>
      </c>
      <c r="K327" s="500" t="str">
        <f>IF(終値!A327="","",IF(AND(安値!P327&lt;安値!O327,安値!P327&lt;安値!N327,安値!P327&lt;安値!Q327,安値!P327&lt;安値!R327),11,""))</f>
        <v/>
      </c>
      <c r="L327" s="500" t="str">
        <f>IF(終値!A327="","",IF(AND(安値!Q327&lt;安値!P327,安値!Q327&lt;安値!O327,安値!Q327&lt;安値!R327,安値!Q327&lt;安値!S327),12,""))</f>
        <v/>
      </c>
      <c r="M327" s="500" t="str">
        <f>IF(終値!A327="","",IF(AND(安値!R327&lt;安値!Q327,安値!R327&lt;安値!P327,安値!R327&lt;安値!S327,安値!R327&lt;安値!T327),13,""))</f>
        <v/>
      </c>
      <c r="N327" s="500" t="str">
        <f>IF(終値!A327="","",IF(AND(安値!S327&lt;安値!R327,安値!S327&lt;安値!Q327,安値!S327&lt;安値!T327,安値!S327&lt;安値!U327),14,""))</f>
        <v/>
      </c>
      <c r="O327" s="500" t="str">
        <f>IF(終値!A327="","",IF(AND(安値!T327&lt;安値!S327,安値!T327&lt;安値!R327,安値!T327&lt;安値!U327,安値!T327&lt;安値!V327),15,""))</f>
        <v/>
      </c>
      <c r="P327" s="500" t="str">
        <f>IF(終値!A327="","",IF(AND(安値!U327&lt;安値!T327,安値!U327&lt;安値!S327,安値!U327&lt;安値!V327,安値!U327&lt;安値!W327),16,""))</f>
        <v/>
      </c>
      <c r="Q327" s="500" t="str">
        <f>IF(終値!A327="","",IF(AND(安値!V327&lt;安値!U327,安値!V327&lt;安値!T327,安値!V327&lt;安値!W327,安値!V327&lt;安値!X327),17,""))</f>
        <v/>
      </c>
      <c r="R327" s="500" t="str">
        <f>IF(終値!A327="","",IF(AND(安値!W327&lt;安値!V327,安値!W327&lt;安値!U327,安値!W327&lt;安値!X327,安値!W327&lt;安値!Y327),18,""))</f>
        <v/>
      </c>
      <c r="S327" s="500" t="str">
        <f>IF(終値!A327="","",IF(AND(安値!X327&lt;安値!W327,安値!X327&lt;安値!V327,安値!X327&lt;安値!Y327,安値!X327&lt;安値!Z327),19,""))</f>
        <v/>
      </c>
      <c r="T327" s="500" t="str">
        <f>IF(終値!A327="","",IF(AND(安値!Y327&lt;安値!X327,安値!Y327&lt;安値!W327,安値!Y327&lt;安値!Z327,安値!Y327&lt;安値!AA327),20,""))</f>
        <v/>
      </c>
      <c r="U327" s="500" t="str">
        <f>IF(終値!A327="","",IF(AND(安値!Z327&lt;安値!Y327,安値!Z327&lt;安値!X327,安値!Z327&lt;安値!AA327,安値!Z327&lt;安値!AB327),21,""))</f>
        <v/>
      </c>
      <c r="V327" s="500" t="str">
        <f>IF(終値!A327="","",IF(AND(安値!AA327&lt;安値!Z327,安値!AA327&lt;安値!Y327,安値!AA327&lt;安値!AB327,安値!AA327&lt;安値!AC327),22,""))</f>
        <v/>
      </c>
      <c r="W327" s="500" t="str">
        <f>IF(終値!A327="","",IF(AND(安値!AB327&lt;安値!AA327,安値!AB327&lt;安値!Z327,安値!AB327&lt;安値!AC327,安値!AB327&lt;安値!AD327),23,""))</f>
        <v/>
      </c>
      <c r="X327" s="500" t="str">
        <f>IF(終値!A327="","",IF(AND(安値!AC327&lt;安値!AB327,安値!AC327&lt;安値!AA327,安値!AC327&lt;安値!AD327,安値!AC327&lt;安値!AE327),24,""))</f>
        <v/>
      </c>
      <c r="Y327" s="500" t="str">
        <f>IF(終値!A327="","",IF(AND(安値!AD327&lt;安値!AC327,安値!AD327&lt;安値!AB327,安値!AD327&lt;安値!AE327,安値!AD327&lt;安値!AF327),25,""))</f>
        <v/>
      </c>
      <c r="Z327" s="500" t="str">
        <f>IF(終値!A327="","",IF(AND(安値!AE327&lt;安値!AD327,安値!AE327&lt;安値!AC327,安値!AE327&lt;安値!AF327,安値!AE327&lt;安値!AG327),26,""))</f>
        <v/>
      </c>
      <c r="AA327" s="500" t="str">
        <f>IF(終値!A327="","",IF(AND(安値!AF327&lt;安値!AE327,安値!AF327&lt;安値!AD327,安値!AF327&lt;安値!AG327,安値!AF327&lt;安値!AH327),27,""))</f>
        <v/>
      </c>
      <c r="AB327" s="500" t="str">
        <f>IF(終値!A327="","",IF(AND(安値!AG327&lt;安値!AF327,安値!AG327&lt;安値!AE327,安値!AG327&lt;安値!AH327,安値!AG327&lt;安値!AI327),28,""))</f>
        <v/>
      </c>
      <c r="AC327" s="500" t="str">
        <f>IF(終値!A327="","",IF(AND(高値!G327&gt;高値!F327,高値!G327&gt;高値!E327,高値!G327&gt;高値!H327,高値!G327&gt;高値!I327),2,""))</f>
        <v/>
      </c>
      <c r="AD327" s="500" t="str">
        <f>IF(終値!A327="","",IF(AND(高値!H327&gt;高値!G327,高値!H327&gt;高値!F327,高値!H327&gt;高値!I327,高値!H327&gt;高値!J327),3,""))</f>
        <v/>
      </c>
      <c r="AE327" s="500" t="str">
        <f>IF(終値!A327="","",IF(AND(高値!I327&gt;高値!H327,高値!I327&gt;高値!G327,高値!I327&gt;高値!J327,高値!I327&gt;高値!K327),4,""))</f>
        <v/>
      </c>
      <c r="AF327" s="500" t="str">
        <f>IF(終値!A327="","",IF(AND(高値!J327&gt;高値!I327,高値!J327&gt;高値!H327,高値!J327&gt;高値!K327,高値!J327&gt;高値!L327),5,""))</f>
        <v/>
      </c>
      <c r="AG327" s="500" t="str">
        <f>IF(終値!A327="","",IF(AND(高値!K327&gt;高値!J327,高値!K327&gt;高値!I327,高値!K327&gt;高値!L327,高値!K327&gt;高値!M327),6,""))</f>
        <v/>
      </c>
      <c r="AH327" s="500" t="str">
        <f>IF(終値!A327="","",IF(AND(高値!L327&gt;高値!K327,高値!L327&gt;高値!J327,高値!L327&gt;高値!M327,高値!L327&gt;高値!N327),7,""))</f>
        <v/>
      </c>
      <c r="AI327" s="500" t="str">
        <f>IF(終値!A327="","",IF(AND(高値!M327&gt;高値!L327,高値!M327&gt;高値!K327,高値!M327&gt;高値!N327,高値!M327&gt;高値!O327),8,""))</f>
        <v/>
      </c>
      <c r="AJ327" s="500" t="str">
        <f>IF(終値!A327="","",IF(AND(高値!N327&gt;高値!M327,高値!N327&gt;高値!L327,高値!N327&gt;高値!O327,高値!N327&gt;高値!P327),9,""))</f>
        <v/>
      </c>
      <c r="AK327" s="500" t="str">
        <f>IF(終値!A327="","",IF(AND(高値!O327&gt;高値!N327,高値!O327&gt;高値!M327,高値!O327&gt;高値!P327,高値!O327&gt;高値!Q327),10,""))</f>
        <v/>
      </c>
      <c r="AL327" s="500" t="str">
        <f>IF(終値!A327="","",IF(AND(高値!P327&gt;高値!O327,高値!P327&gt;高値!N327,高値!P327&gt;高値!Q327,高値!P327&gt;高値!R327),11,""))</f>
        <v/>
      </c>
      <c r="AM327" s="500" t="str">
        <f>IF(終値!A327="","",IF(AND(高値!Q327&gt;高値!P327,高値!Q327&gt;高値!O327,高値!Q327&gt;高値!R327,高値!Q327&gt;高値!S327),12,""))</f>
        <v/>
      </c>
      <c r="AN327" s="500" t="str">
        <f>IF(終値!A327="","",IF(AND(高値!R327&gt;高値!Q327,高値!R327&gt;高値!P327,高値!R327&gt;高値!S327,高値!R327&gt;高値!T327),13,""))</f>
        <v/>
      </c>
      <c r="AO327" s="500" t="str">
        <f>IF(終値!A327="","",IF(AND(高値!S327&gt;高値!R327,高値!S327&gt;高値!Q327,高値!S327&gt;高値!T327,高値!S327&gt;高値!U327),14,""))</f>
        <v/>
      </c>
      <c r="AP327" s="500" t="str">
        <f>IF(終値!A327="","",IF(AND(高値!T327&gt;高値!S327,高値!T327&gt;高値!R327,高値!T327&gt;高値!U327,高値!T327&gt;高値!V327),15,""))</f>
        <v/>
      </c>
      <c r="AQ327" s="500" t="str">
        <f>IF(終値!A327="","",IF(AND(高値!U327&gt;高値!T327,高値!U327&gt;高値!S327,高値!U327&gt;高値!V327,高値!U327&gt;高値!W327),16,""))</f>
        <v/>
      </c>
      <c r="AR327" s="500" t="str">
        <f>IF(終値!A327="","",IF(AND(高値!V327&gt;高値!U327,高値!V327&gt;高値!T327,高値!V327&gt;高値!W327,高値!V327&gt;高値!X327),17,""))</f>
        <v/>
      </c>
      <c r="AS327" s="500" t="str">
        <f>IF(終値!A327="","",IF(AND(高値!W327&gt;高値!V327,高値!W327&gt;高値!U327,高値!W327&gt;高値!X327,高値!W327&gt;高値!Y327),18,""))</f>
        <v/>
      </c>
      <c r="AT327" s="500" t="str">
        <f>IF(終値!A327="","",IF(AND(高値!X327&gt;高値!W327,高値!X327&gt;高値!V327,高値!X327&gt;高値!Y327,高値!X327&gt;高値!Z327),19,""))</f>
        <v/>
      </c>
      <c r="AU327" s="500" t="str">
        <f>IF(終値!A327="","",IF(AND(高値!Y327&gt;高値!X327,高値!Y327&gt;高値!W327,高値!Y327&gt;高値!Z327,高値!Y327&gt;高値!AA327),20,""))</f>
        <v/>
      </c>
      <c r="AV327" s="500" t="str">
        <f>IF(終値!A327="","",IF(AND(高値!Z327&gt;高値!Y327,高値!Z327&gt;高値!X327,高値!Z327&gt;高値!AA327,高値!Z327&gt;高値!AB327),21,""))</f>
        <v/>
      </c>
      <c r="AW327" s="500" t="str">
        <f>IF(終値!A327="","",IF(AND(高値!AA327&gt;高値!Z327,高値!AA327&gt;高値!Y327,高値!AA327&gt;高値!AB327,高値!AA327&gt;高値!AC327),22,""))</f>
        <v/>
      </c>
      <c r="AX327" s="500" t="str">
        <f>IF(終値!A327="","",IF(AND(高値!AB327&gt;高値!AA327,高値!AB327&gt;高値!Z327,高値!AB327&gt;高値!AC327,高値!AB327&gt;高値!AD327),23,""))</f>
        <v/>
      </c>
      <c r="AY327" s="500" t="str">
        <f>IF(終値!A327="","",IF(AND(高値!AC327&gt;高値!AB327,高値!AC327&gt;高値!AA327,高値!AC327&gt;高値!AD327,高値!AC327&gt;高値!AE327),24,""))</f>
        <v/>
      </c>
      <c r="AZ327" s="500" t="str">
        <f>IF(終値!A327="","",IF(AND(高値!AD327&gt;高値!AC327,高値!AD327&gt;高値!AB327,高値!AD327&gt;高値!AE327,高値!AD327&gt;高値!AF327),25,""))</f>
        <v/>
      </c>
      <c r="BA327" s="500" t="str">
        <f>IF(終値!A327="","",IF(AND(高値!AE327&gt;高値!AD327,高値!AE327&gt;高値!AC327,高値!AE327&gt;高値!AF327,高値!AE327&gt;高値!AG327),26,""))</f>
        <v/>
      </c>
      <c r="BB327" s="500" t="str">
        <f>IF(終値!A327="","",IF(AND(高値!AF327&gt;高値!AE327,高値!AF327&gt;高値!AD327,高値!AF327&gt;高値!AG327,高値!AF327&gt;高値!AH327),27,""))</f>
        <v/>
      </c>
      <c r="BC327" s="500" t="str">
        <f>IF(終値!A327="","",IF(AND(高値!AG327&gt;高値!AF327,高値!AG327&gt;高値!AE327,高値!AG327&gt;高値!AH327,高値!AG327&gt;高値!AI327),28,""))</f>
        <v/>
      </c>
      <c r="BD327" s="500">
        <f t="shared" si="30"/>
        <v>0</v>
      </c>
      <c r="BE327" s="500" t="str">
        <f t="shared" si="31"/>
        <v/>
      </c>
      <c r="BF327" s="500" t="str">
        <f t="shared" si="32"/>
        <v/>
      </c>
      <c r="BG327" s="500" t="str">
        <f>IF($BE327="","",INDEX(安値!$E327:$CZ327,1,$BE327+1))</f>
        <v/>
      </c>
      <c r="BH327" s="500" t="str">
        <f>IF($BF327="","",INDEX(安値!$E327:$CZ327,1,$BF327+1))</f>
        <v/>
      </c>
      <c r="BI327" s="500" t="str">
        <f>IF($BF327="","",MAX(INDEX(高値!$E327:$CZ327,1,$BE327+1):INDEX(高値!$E327:$CZ327,1,$BF327+1)))</f>
        <v/>
      </c>
      <c r="BJ327" s="500" t="str">
        <f>IF($BF327="","",AVERAGE(INDEX(終値!$E327:$CZ327,1,$BF327+1):INDEX(終値!$E327:$CZ327,1,$BF327+20))-2*STDEVP(INDEX(終値!$E327:$CZ327,1,$BF327+1):INDEX(終値!$E327:$CZ327,1,$BF327+20)))</f>
        <v/>
      </c>
      <c r="BK327" s="500" t="str">
        <f>IF($BE327="","",AVERAGE(INDEX(終値!$E327:$CZ327,1,$BE327+1):INDEX(終値!$E327:$CZ327,1,$BE327+20))-2*STDEVP(INDEX(終値!$E327:$CZ327,1,$BE327+1):INDEX(終値!$E327:$CZ327,1,$BE327+20)))</f>
        <v/>
      </c>
      <c r="BL327" s="500">
        <f t="shared" si="33"/>
        <v>0</v>
      </c>
      <c r="BM327" s="500" t="str">
        <f t="shared" si="34"/>
        <v/>
      </c>
      <c r="BN327" s="500" t="str">
        <f t="shared" si="35"/>
        <v/>
      </c>
      <c r="BO327" s="500" t="str">
        <f>IF($BM327="","",INDEX(高値!$E327:$CZ327,1,$BM327+1))</f>
        <v/>
      </c>
      <c r="BP327" s="500" t="str">
        <f>IF($BN327="","",INDEX(高値!$E327:$CZ327,1,$BN327+1))</f>
        <v/>
      </c>
      <c r="BQ327" s="500" t="str">
        <f>IF($BN327="","",MIN(INDEX(安値!$E327:$CZ327,1,$BM327+1):INDEX(安値!$E327:$CZ327,1,$BN327+1)))</f>
        <v/>
      </c>
      <c r="BR327" s="500" t="str">
        <f>IF($BN327="","",AVERAGE(INDEX(終値!$E327:$CZ327,1,$BN327+1):INDEX(終値!$E327:$CZ327,1,$BN327+20))+2*STDEVP(INDEX(終値!$E327:$CZ327,1,$BN327+1):INDEX(終値!$E327:$CZ327,1,$BN327+20)))</f>
        <v/>
      </c>
      <c r="BS327" s="500" t="str">
        <f>IF($BM327="","",AVERAGE(INDEX(終値!$E327:$CZ327,1,$BM327+1):INDEX(終値!$E327:$CZ327,1,$BM327+20))+2*STDEVP(INDEX(終値!$E327:$CZ327,1,$BM327+1):INDEX(終値!$E327:$CZ327,1,$BM327+20)))</f>
        <v/>
      </c>
      <c r="BT327" s="497" t="str">
        <f>IFERROR(IF(AND($BD327&gt;=2,ABS($BG327-$BH327)/$BH327&lt;=BB設定!$B$12,$BI327&gt;=MAX($BH327,$BG327)*(1+BB設定!$B$13),終値!E327&gt;$BG327),IF(OR(終値!E327&gt;=$BI327,AND($BH327&lt;$BJ327,$BG327&gt;=$BK327)),"二番底W▲","二番底W形成"),IF(AND($BL327&gt;=2,ABS($BO327-$BP327)/$BP327&lt;=BB設定!$B$12,$BQ327&lt;=MIN($BP327,$BO327)*(1-BB設定!$B$13),終値!E327&lt;$BO327),IF(OR(終値!E327&lt;=$BQ327,AND($BP327&gt;$BR327,$BO327&lt;=$BS327)),"二番天井M▼","二番天井M形成"),"－")),"－")</f>
        <v>－</v>
      </c>
    </row>
    <row r="328" spans="2:72">
      <c r="B328" s="500" t="str">
        <f>IF(終値!A328="","",IF(AND(安値!G328&lt;安値!F328,安値!G328&lt;安値!E328,安値!G328&lt;安値!H328,安値!G328&lt;安値!I328),2,""))</f>
        <v/>
      </c>
      <c r="C328" s="500" t="str">
        <f>IF(終値!A328="","",IF(AND(安値!H328&lt;安値!G328,安値!H328&lt;安値!F328,安値!H328&lt;安値!I328,安値!H328&lt;安値!J328),3,""))</f>
        <v/>
      </c>
      <c r="D328" s="500" t="str">
        <f>IF(終値!A328="","",IF(AND(安値!I328&lt;安値!H328,安値!I328&lt;安値!G328,安値!I328&lt;安値!J328,安値!I328&lt;安値!K328),4,""))</f>
        <v/>
      </c>
      <c r="E328" s="500" t="str">
        <f>IF(終値!A328="","",IF(AND(安値!J328&lt;安値!I328,安値!J328&lt;安値!H328,安値!J328&lt;安値!K328,安値!J328&lt;安値!L328),5,""))</f>
        <v/>
      </c>
      <c r="F328" s="500" t="str">
        <f>IF(終値!A328="","",IF(AND(安値!K328&lt;安値!J328,安値!K328&lt;安値!I328,安値!K328&lt;安値!L328,安値!K328&lt;安値!M328),6,""))</f>
        <v/>
      </c>
      <c r="G328" s="500" t="str">
        <f>IF(終値!A328="","",IF(AND(安値!L328&lt;安値!K328,安値!L328&lt;安値!J328,安値!L328&lt;安値!M328,安値!L328&lt;安値!N328),7,""))</f>
        <v/>
      </c>
      <c r="H328" s="500" t="str">
        <f>IF(終値!A328="","",IF(AND(安値!M328&lt;安値!L328,安値!M328&lt;安値!K328,安値!M328&lt;安値!N328,安値!M328&lt;安値!O328),8,""))</f>
        <v/>
      </c>
      <c r="I328" s="500" t="str">
        <f>IF(終値!A328="","",IF(AND(安値!N328&lt;安値!M328,安値!N328&lt;安値!L328,安値!N328&lt;安値!O328,安値!N328&lt;安値!P328),9,""))</f>
        <v/>
      </c>
      <c r="J328" s="500" t="str">
        <f>IF(終値!A328="","",IF(AND(安値!O328&lt;安値!N328,安値!O328&lt;安値!M328,安値!O328&lt;安値!P328,安値!O328&lt;安値!Q328),10,""))</f>
        <v/>
      </c>
      <c r="K328" s="500" t="str">
        <f>IF(終値!A328="","",IF(AND(安値!P328&lt;安値!O328,安値!P328&lt;安値!N328,安値!P328&lt;安値!Q328,安値!P328&lt;安値!R328),11,""))</f>
        <v/>
      </c>
      <c r="L328" s="500" t="str">
        <f>IF(終値!A328="","",IF(AND(安値!Q328&lt;安値!P328,安値!Q328&lt;安値!O328,安値!Q328&lt;安値!R328,安値!Q328&lt;安値!S328),12,""))</f>
        <v/>
      </c>
      <c r="M328" s="500" t="str">
        <f>IF(終値!A328="","",IF(AND(安値!R328&lt;安値!Q328,安値!R328&lt;安値!P328,安値!R328&lt;安値!S328,安値!R328&lt;安値!T328),13,""))</f>
        <v/>
      </c>
      <c r="N328" s="500" t="str">
        <f>IF(終値!A328="","",IF(AND(安値!S328&lt;安値!R328,安値!S328&lt;安値!Q328,安値!S328&lt;安値!T328,安値!S328&lt;安値!U328),14,""))</f>
        <v/>
      </c>
      <c r="O328" s="500" t="str">
        <f>IF(終値!A328="","",IF(AND(安値!T328&lt;安値!S328,安値!T328&lt;安値!R328,安値!T328&lt;安値!U328,安値!T328&lt;安値!V328),15,""))</f>
        <v/>
      </c>
      <c r="P328" s="500" t="str">
        <f>IF(終値!A328="","",IF(AND(安値!U328&lt;安値!T328,安値!U328&lt;安値!S328,安値!U328&lt;安値!V328,安値!U328&lt;安値!W328),16,""))</f>
        <v/>
      </c>
      <c r="Q328" s="500" t="str">
        <f>IF(終値!A328="","",IF(AND(安値!V328&lt;安値!U328,安値!V328&lt;安値!T328,安値!V328&lt;安値!W328,安値!V328&lt;安値!X328),17,""))</f>
        <v/>
      </c>
      <c r="R328" s="500" t="str">
        <f>IF(終値!A328="","",IF(AND(安値!W328&lt;安値!V328,安値!W328&lt;安値!U328,安値!W328&lt;安値!X328,安値!W328&lt;安値!Y328),18,""))</f>
        <v/>
      </c>
      <c r="S328" s="500" t="str">
        <f>IF(終値!A328="","",IF(AND(安値!X328&lt;安値!W328,安値!X328&lt;安値!V328,安値!X328&lt;安値!Y328,安値!X328&lt;安値!Z328),19,""))</f>
        <v/>
      </c>
      <c r="T328" s="500" t="str">
        <f>IF(終値!A328="","",IF(AND(安値!Y328&lt;安値!X328,安値!Y328&lt;安値!W328,安値!Y328&lt;安値!Z328,安値!Y328&lt;安値!AA328),20,""))</f>
        <v/>
      </c>
      <c r="U328" s="500" t="str">
        <f>IF(終値!A328="","",IF(AND(安値!Z328&lt;安値!Y328,安値!Z328&lt;安値!X328,安値!Z328&lt;安値!AA328,安値!Z328&lt;安値!AB328),21,""))</f>
        <v/>
      </c>
      <c r="V328" s="500" t="str">
        <f>IF(終値!A328="","",IF(AND(安値!AA328&lt;安値!Z328,安値!AA328&lt;安値!Y328,安値!AA328&lt;安値!AB328,安値!AA328&lt;安値!AC328),22,""))</f>
        <v/>
      </c>
      <c r="W328" s="500" t="str">
        <f>IF(終値!A328="","",IF(AND(安値!AB328&lt;安値!AA328,安値!AB328&lt;安値!Z328,安値!AB328&lt;安値!AC328,安値!AB328&lt;安値!AD328),23,""))</f>
        <v/>
      </c>
      <c r="X328" s="500" t="str">
        <f>IF(終値!A328="","",IF(AND(安値!AC328&lt;安値!AB328,安値!AC328&lt;安値!AA328,安値!AC328&lt;安値!AD328,安値!AC328&lt;安値!AE328),24,""))</f>
        <v/>
      </c>
      <c r="Y328" s="500" t="str">
        <f>IF(終値!A328="","",IF(AND(安値!AD328&lt;安値!AC328,安値!AD328&lt;安値!AB328,安値!AD328&lt;安値!AE328,安値!AD328&lt;安値!AF328),25,""))</f>
        <v/>
      </c>
      <c r="Z328" s="500" t="str">
        <f>IF(終値!A328="","",IF(AND(安値!AE328&lt;安値!AD328,安値!AE328&lt;安値!AC328,安値!AE328&lt;安値!AF328,安値!AE328&lt;安値!AG328),26,""))</f>
        <v/>
      </c>
      <c r="AA328" s="500" t="str">
        <f>IF(終値!A328="","",IF(AND(安値!AF328&lt;安値!AE328,安値!AF328&lt;安値!AD328,安値!AF328&lt;安値!AG328,安値!AF328&lt;安値!AH328),27,""))</f>
        <v/>
      </c>
      <c r="AB328" s="500" t="str">
        <f>IF(終値!A328="","",IF(AND(安値!AG328&lt;安値!AF328,安値!AG328&lt;安値!AE328,安値!AG328&lt;安値!AH328,安値!AG328&lt;安値!AI328),28,""))</f>
        <v/>
      </c>
      <c r="AC328" s="500" t="str">
        <f>IF(終値!A328="","",IF(AND(高値!G328&gt;高値!F328,高値!G328&gt;高値!E328,高値!G328&gt;高値!H328,高値!G328&gt;高値!I328),2,""))</f>
        <v/>
      </c>
      <c r="AD328" s="500" t="str">
        <f>IF(終値!A328="","",IF(AND(高値!H328&gt;高値!G328,高値!H328&gt;高値!F328,高値!H328&gt;高値!I328,高値!H328&gt;高値!J328),3,""))</f>
        <v/>
      </c>
      <c r="AE328" s="500" t="str">
        <f>IF(終値!A328="","",IF(AND(高値!I328&gt;高値!H328,高値!I328&gt;高値!G328,高値!I328&gt;高値!J328,高値!I328&gt;高値!K328),4,""))</f>
        <v/>
      </c>
      <c r="AF328" s="500" t="str">
        <f>IF(終値!A328="","",IF(AND(高値!J328&gt;高値!I328,高値!J328&gt;高値!H328,高値!J328&gt;高値!K328,高値!J328&gt;高値!L328),5,""))</f>
        <v/>
      </c>
      <c r="AG328" s="500" t="str">
        <f>IF(終値!A328="","",IF(AND(高値!K328&gt;高値!J328,高値!K328&gt;高値!I328,高値!K328&gt;高値!L328,高値!K328&gt;高値!M328),6,""))</f>
        <v/>
      </c>
      <c r="AH328" s="500" t="str">
        <f>IF(終値!A328="","",IF(AND(高値!L328&gt;高値!K328,高値!L328&gt;高値!J328,高値!L328&gt;高値!M328,高値!L328&gt;高値!N328),7,""))</f>
        <v/>
      </c>
      <c r="AI328" s="500" t="str">
        <f>IF(終値!A328="","",IF(AND(高値!M328&gt;高値!L328,高値!M328&gt;高値!K328,高値!M328&gt;高値!N328,高値!M328&gt;高値!O328),8,""))</f>
        <v/>
      </c>
      <c r="AJ328" s="500" t="str">
        <f>IF(終値!A328="","",IF(AND(高値!N328&gt;高値!M328,高値!N328&gt;高値!L328,高値!N328&gt;高値!O328,高値!N328&gt;高値!P328),9,""))</f>
        <v/>
      </c>
      <c r="AK328" s="500" t="str">
        <f>IF(終値!A328="","",IF(AND(高値!O328&gt;高値!N328,高値!O328&gt;高値!M328,高値!O328&gt;高値!P328,高値!O328&gt;高値!Q328),10,""))</f>
        <v/>
      </c>
      <c r="AL328" s="500" t="str">
        <f>IF(終値!A328="","",IF(AND(高値!P328&gt;高値!O328,高値!P328&gt;高値!N328,高値!P328&gt;高値!Q328,高値!P328&gt;高値!R328),11,""))</f>
        <v/>
      </c>
      <c r="AM328" s="500" t="str">
        <f>IF(終値!A328="","",IF(AND(高値!Q328&gt;高値!P328,高値!Q328&gt;高値!O328,高値!Q328&gt;高値!R328,高値!Q328&gt;高値!S328),12,""))</f>
        <v/>
      </c>
      <c r="AN328" s="500" t="str">
        <f>IF(終値!A328="","",IF(AND(高値!R328&gt;高値!Q328,高値!R328&gt;高値!P328,高値!R328&gt;高値!S328,高値!R328&gt;高値!T328),13,""))</f>
        <v/>
      </c>
      <c r="AO328" s="500" t="str">
        <f>IF(終値!A328="","",IF(AND(高値!S328&gt;高値!R328,高値!S328&gt;高値!Q328,高値!S328&gt;高値!T328,高値!S328&gt;高値!U328),14,""))</f>
        <v/>
      </c>
      <c r="AP328" s="500" t="str">
        <f>IF(終値!A328="","",IF(AND(高値!T328&gt;高値!S328,高値!T328&gt;高値!R328,高値!T328&gt;高値!U328,高値!T328&gt;高値!V328),15,""))</f>
        <v/>
      </c>
      <c r="AQ328" s="500" t="str">
        <f>IF(終値!A328="","",IF(AND(高値!U328&gt;高値!T328,高値!U328&gt;高値!S328,高値!U328&gt;高値!V328,高値!U328&gt;高値!W328),16,""))</f>
        <v/>
      </c>
      <c r="AR328" s="500" t="str">
        <f>IF(終値!A328="","",IF(AND(高値!V328&gt;高値!U328,高値!V328&gt;高値!T328,高値!V328&gt;高値!W328,高値!V328&gt;高値!X328),17,""))</f>
        <v/>
      </c>
      <c r="AS328" s="500" t="str">
        <f>IF(終値!A328="","",IF(AND(高値!W328&gt;高値!V328,高値!W328&gt;高値!U328,高値!W328&gt;高値!X328,高値!W328&gt;高値!Y328),18,""))</f>
        <v/>
      </c>
      <c r="AT328" s="500" t="str">
        <f>IF(終値!A328="","",IF(AND(高値!X328&gt;高値!W328,高値!X328&gt;高値!V328,高値!X328&gt;高値!Y328,高値!X328&gt;高値!Z328),19,""))</f>
        <v/>
      </c>
      <c r="AU328" s="500" t="str">
        <f>IF(終値!A328="","",IF(AND(高値!Y328&gt;高値!X328,高値!Y328&gt;高値!W328,高値!Y328&gt;高値!Z328,高値!Y328&gt;高値!AA328),20,""))</f>
        <v/>
      </c>
      <c r="AV328" s="500" t="str">
        <f>IF(終値!A328="","",IF(AND(高値!Z328&gt;高値!Y328,高値!Z328&gt;高値!X328,高値!Z328&gt;高値!AA328,高値!Z328&gt;高値!AB328),21,""))</f>
        <v/>
      </c>
      <c r="AW328" s="500" t="str">
        <f>IF(終値!A328="","",IF(AND(高値!AA328&gt;高値!Z328,高値!AA328&gt;高値!Y328,高値!AA328&gt;高値!AB328,高値!AA328&gt;高値!AC328),22,""))</f>
        <v/>
      </c>
      <c r="AX328" s="500" t="str">
        <f>IF(終値!A328="","",IF(AND(高値!AB328&gt;高値!AA328,高値!AB328&gt;高値!Z328,高値!AB328&gt;高値!AC328,高値!AB328&gt;高値!AD328),23,""))</f>
        <v/>
      </c>
      <c r="AY328" s="500" t="str">
        <f>IF(終値!A328="","",IF(AND(高値!AC328&gt;高値!AB328,高値!AC328&gt;高値!AA328,高値!AC328&gt;高値!AD328,高値!AC328&gt;高値!AE328),24,""))</f>
        <v/>
      </c>
      <c r="AZ328" s="500" t="str">
        <f>IF(終値!A328="","",IF(AND(高値!AD328&gt;高値!AC328,高値!AD328&gt;高値!AB328,高値!AD328&gt;高値!AE328,高値!AD328&gt;高値!AF328),25,""))</f>
        <v/>
      </c>
      <c r="BA328" s="500" t="str">
        <f>IF(終値!A328="","",IF(AND(高値!AE328&gt;高値!AD328,高値!AE328&gt;高値!AC328,高値!AE328&gt;高値!AF328,高値!AE328&gt;高値!AG328),26,""))</f>
        <v/>
      </c>
      <c r="BB328" s="500" t="str">
        <f>IF(終値!A328="","",IF(AND(高値!AF328&gt;高値!AE328,高値!AF328&gt;高値!AD328,高値!AF328&gt;高値!AG328,高値!AF328&gt;高値!AH328),27,""))</f>
        <v/>
      </c>
      <c r="BC328" s="500" t="str">
        <f>IF(終値!A328="","",IF(AND(高値!AG328&gt;高値!AF328,高値!AG328&gt;高値!AE328,高値!AG328&gt;高値!AH328,高値!AG328&gt;高値!AI328),28,""))</f>
        <v/>
      </c>
      <c r="BD328" s="500">
        <f t="shared" si="30"/>
        <v>0</v>
      </c>
      <c r="BE328" s="500" t="str">
        <f t="shared" si="31"/>
        <v/>
      </c>
      <c r="BF328" s="500" t="str">
        <f t="shared" si="32"/>
        <v/>
      </c>
      <c r="BG328" s="500" t="str">
        <f>IF($BE328="","",INDEX(安値!$E328:$CZ328,1,$BE328+1))</f>
        <v/>
      </c>
      <c r="BH328" s="500" t="str">
        <f>IF($BF328="","",INDEX(安値!$E328:$CZ328,1,$BF328+1))</f>
        <v/>
      </c>
      <c r="BI328" s="500" t="str">
        <f>IF($BF328="","",MAX(INDEX(高値!$E328:$CZ328,1,$BE328+1):INDEX(高値!$E328:$CZ328,1,$BF328+1)))</f>
        <v/>
      </c>
      <c r="BJ328" s="500" t="str">
        <f>IF($BF328="","",AVERAGE(INDEX(終値!$E328:$CZ328,1,$BF328+1):INDEX(終値!$E328:$CZ328,1,$BF328+20))-2*STDEVP(INDEX(終値!$E328:$CZ328,1,$BF328+1):INDEX(終値!$E328:$CZ328,1,$BF328+20)))</f>
        <v/>
      </c>
      <c r="BK328" s="500" t="str">
        <f>IF($BE328="","",AVERAGE(INDEX(終値!$E328:$CZ328,1,$BE328+1):INDEX(終値!$E328:$CZ328,1,$BE328+20))-2*STDEVP(INDEX(終値!$E328:$CZ328,1,$BE328+1):INDEX(終値!$E328:$CZ328,1,$BE328+20)))</f>
        <v/>
      </c>
      <c r="BL328" s="500">
        <f t="shared" si="33"/>
        <v>0</v>
      </c>
      <c r="BM328" s="500" t="str">
        <f t="shared" si="34"/>
        <v/>
      </c>
      <c r="BN328" s="500" t="str">
        <f t="shared" si="35"/>
        <v/>
      </c>
      <c r="BO328" s="500" t="str">
        <f>IF($BM328="","",INDEX(高値!$E328:$CZ328,1,$BM328+1))</f>
        <v/>
      </c>
      <c r="BP328" s="500" t="str">
        <f>IF($BN328="","",INDEX(高値!$E328:$CZ328,1,$BN328+1))</f>
        <v/>
      </c>
      <c r="BQ328" s="500" t="str">
        <f>IF($BN328="","",MIN(INDEX(安値!$E328:$CZ328,1,$BM328+1):INDEX(安値!$E328:$CZ328,1,$BN328+1)))</f>
        <v/>
      </c>
      <c r="BR328" s="500" t="str">
        <f>IF($BN328="","",AVERAGE(INDEX(終値!$E328:$CZ328,1,$BN328+1):INDEX(終値!$E328:$CZ328,1,$BN328+20))+2*STDEVP(INDEX(終値!$E328:$CZ328,1,$BN328+1):INDEX(終値!$E328:$CZ328,1,$BN328+20)))</f>
        <v/>
      </c>
      <c r="BS328" s="500" t="str">
        <f>IF($BM328="","",AVERAGE(INDEX(終値!$E328:$CZ328,1,$BM328+1):INDEX(終値!$E328:$CZ328,1,$BM328+20))+2*STDEVP(INDEX(終値!$E328:$CZ328,1,$BM328+1):INDEX(終値!$E328:$CZ328,1,$BM328+20)))</f>
        <v/>
      </c>
      <c r="BT328" s="497" t="str">
        <f>IFERROR(IF(AND($BD328&gt;=2,ABS($BG328-$BH328)/$BH328&lt;=BB設定!$B$12,$BI328&gt;=MAX($BH328,$BG328)*(1+BB設定!$B$13),終値!E328&gt;$BG328),IF(OR(終値!E328&gt;=$BI328,AND($BH328&lt;$BJ328,$BG328&gt;=$BK328)),"二番底W▲","二番底W形成"),IF(AND($BL328&gt;=2,ABS($BO328-$BP328)/$BP328&lt;=BB設定!$B$12,$BQ328&lt;=MIN($BP328,$BO328)*(1-BB設定!$B$13),終値!E328&lt;$BO328),IF(OR(終値!E328&lt;=$BQ328,AND($BP328&gt;$BR328,$BO328&lt;=$BS328)),"二番天井M▼","二番天井M形成"),"－")),"－")</f>
        <v>－</v>
      </c>
    </row>
    <row r="329" spans="2:72">
      <c r="B329" s="500" t="str">
        <f>IF(終値!A329="","",IF(AND(安値!G329&lt;安値!F329,安値!G329&lt;安値!E329,安値!G329&lt;安値!H329,安値!G329&lt;安値!I329),2,""))</f>
        <v/>
      </c>
      <c r="C329" s="500" t="str">
        <f>IF(終値!A329="","",IF(AND(安値!H329&lt;安値!G329,安値!H329&lt;安値!F329,安値!H329&lt;安値!I329,安値!H329&lt;安値!J329),3,""))</f>
        <v/>
      </c>
      <c r="D329" s="500" t="str">
        <f>IF(終値!A329="","",IF(AND(安値!I329&lt;安値!H329,安値!I329&lt;安値!G329,安値!I329&lt;安値!J329,安値!I329&lt;安値!K329),4,""))</f>
        <v/>
      </c>
      <c r="E329" s="500" t="str">
        <f>IF(終値!A329="","",IF(AND(安値!J329&lt;安値!I329,安値!J329&lt;安値!H329,安値!J329&lt;安値!K329,安値!J329&lt;安値!L329),5,""))</f>
        <v/>
      </c>
      <c r="F329" s="500" t="str">
        <f>IF(終値!A329="","",IF(AND(安値!K329&lt;安値!J329,安値!K329&lt;安値!I329,安値!K329&lt;安値!L329,安値!K329&lt;安値!M329),6,""))</f>
        <v/>
      </c>
      <c r="G329" s="500" t="str">
        <f>IF(終値!A329="","",IF(AND(安値!L329&lt;安値!K329,安値!L329&lt;安値!J329,安値!L329&lt;安値!M329,安値!L329&lt;安値!N329),7,""))</f>
        <v/>
      </c>
      <c r="H329" s="500" t="str">
        <f>IF(終値!A329="","",IF(AND(安値!M329&lt;安値!L329,安値!M329&lt;安値!K329,安値!M329&lt;安値!N329,安値!M329&lt;安値!O329),8,""))</f>
        <v/>
      </c>
      <c r="I329" s="500" t="str">
        <f>IF(終値!A329="","",IF(AND(安値!N329&lt;安値!M329,安値!N329&lt;安値!L329,安値!N329&lt;安値!O329,安値!N329&lt;安値!P329),9,""))</f>
        <v/>
      </c>
      <c r="J329" s="500" t="str">
        <f>IF(終値!A329="","",IF(AND(安値!O329&lt;安値!N329,安値!O329&lt;安値!M329,安値!O329&lt;安値!P329,安値!O329&lt;安値!Q329),10,""))</f>
        <v/>
      </c>
      <c r="K329" s="500" t="str">
        <f>IF(終値!A329="","",IF(AND(安値!P329&lt;安値!O329,安値!P329&lt;安値!N329,安値!P329&lt;安値!Q329,安値!P329&lt;安値!R329),11,""))</f>
        <v/>
      </c>
      <c r="L329" s="500" t="str">
        <f>IF(終値!A329="","",IF(AND(安値!Q329&lt;安値!P329,安値!Q329&lt;安値!O329,安値!Q329&lt;安値!R329,安値!Q329&lt;安値!S329),12,""))</f>
        <v/>
      </c>
      <c r="M329" s="500" t="str">
        <f>IF(終値!A329="","",IF(AND(安値!R329&lt;安値!Q329,安値!R329&lt;安値!P329,安値!R329&lt;安値!S329,安値!R329&lt;安値!T329),13,""))</f>
        <v/>
      </c>
      <c r="N329" s="500" t="str">
        <f>IF(終値!A329="","",IF(AND(安値!S329&lt;安値!R329,安値!S329&lt;安値!Q329,安値!S329&lt;安値!T329,安値!S329&lt;安値!U329),14,""))</f>
        <v/>
      </c>
      <c r="O329" s="500" t="str">
        <f>IF(終値!A329="","",IF(AND(安値!T329&lt;安値!S329,安値!T329&lt;安値!R329,安値!T329&lt;安値!U329,安値!T329&lt;安値!V329),15,""))</f>
        <v/>
      </c>
      <c r="P329" s="500" t="str">
        <f>IF(終値!A329="","",IF(AND(安値!U329&lt;安値!T329,安値!U329&lt;安値!S329,安値!U329&lt;安値!V329,安値!U329&lt;安値!W329),16,""))</f>
        <v/>
      </c>
      <c r="Q329" s="500" t="str">
        <f>IF(終値!A329="","",IF(AND(安値!V329&lt;安値!U329,安値!V329&lt;安値!T329,安値!V329&lt;安値!W329,安値!V329&lt;安値!X329),17,""))</f>
        <v/>
      </c>
      <c r="R329" s="500" t="str">
        <f>IF(終値!A329="","",IF(AND(安値!W329&lt;安値!V329,安値!W329&lt;安値!U329,安値!W329&lt;安値!X329,安値!W329&lt;安値!Y329),18,""))</f>
        <v/>
      </c>
      <c r="S329" s="500" t="str">
        <f>IF(終値!A329="","",IF(AND(安値!X329&lt;安値!W329,安値!X329&lt;安値!V329,安値!X329&lt;安値!Y329,安値!X329&lt;安値!Z329),19,""))</f>
        <v/>
      </c>
      <c r="T329" s="500" t="str">
        <f>IF(終値!A329="","",IF(AND(安値!Y329&lt;安値!X329,安値!Y329&lt;安値!W329,安値!Y329&lt;安値!Z329,安値!Y329&lt;安値!AA329),20,""))</f>
        <v/>
      </c>
      <c r="U329" s="500" t="str">
        <f>IF(終値!A329="","",IF(AND(安値!Z329&lt;安値!Y329,安値!Z329&lt;安値!X329,安値!Z329&lt;安値!AA329,安値!Z329&lt;安値!AB329),21,""))</f>
        <v/>
      </c>
      <c r="V329" s="500" t="str">
        <f>IF(終値!A329="","",IF(AND(安値!AA329&lt;安値!Z329,安値!AA329&lt;安値!Y329,安値!AA329&lt;安値!AB329,安値!AA329&lt;安値!AC329),22,""))</f>
        <v/>
      </c>
      <c r="W329" s="500" t="str">
        <f>IF(終値!A329="","",IF(AND(安値!AB329&lt;安値!AA329,安値!AB329&lt;安値!Z329,安値!AB329&lt;安値!AC329,安値!AB329&lt;安値!AD329),23,""))</f>
        <v/>
      </c>
      <c r="X329" s="500" t="str">
        <f>IF(終値!A329="","",IF(AND(安値!AC329&lt;安値!AB329,安値!AC329&lt;安値!AA329,安値!AC329&lt;安値!AD329,安値!AC329&lt;安値!AE329),24,""))</f>
        <v/>
      </c>
      <c r="Y329" s="500" t="str">
        <f>IF(終値!A329="","",IF(AND(安値!AD329&lt;安値!AC329,安値!AD329&lt;安値!AB329,安値!AD329&lt;安値!AE329,安値!AD329&lt;安値!AF329),25,""))</f>
        <v/>
      </c>
      <c r="Z329" s="500" t="str">
        <f>IF(終値!A329="","",IF(AND(安値!AE329&lt;安値!AD329,安値!AE329&lt;安値!AC329,安値!AE329&lt;安値!AF329,安値!AE329&lt;安値!AG329),26,""))</f>
        <v/>
      </c>
      <c r="AA329" s="500" t="str">
        <f>IF(終値!A329="","",IF(AND(安値!AF329&lt;安値!AE329,安値!AF329&lt;安値!AD329,安値!AF329&lt;安値!AG329,安値!AF329&lt;安値!AH329),27,""))</f>
        <v/>
      </c>
      <c r="AB329" s="500" t="str">
        <f>IF(終値!A329="","",IF(AND(安値!AG329&lt;安値!AF329,安値!AG329&lt;安値!AE329,安値!AG329&lt;安値!AH329,安値!AG329&lt;安値!AI329),28,""))</f>
        <v/>
      </c>
      <c r="AC329" s="500" t="str">
        <f>IF(終値!A329="","",IF(AND(高値!G329&gt;高値!F329,高値!G329&gt;高値!E329,高値!G329&gt;高値!H329,高値!G329&gt;高値!I329),2,""))</f>
        <v/>
      </c>
      <c r="AD329" s="500" t="str">
        <f>IF(終値!A329="","",IF(AND(高値!H329&gt;高値!G329,高値!H329&gt;高値!F329,高値!H329&gt;高値!I329,高値!H329&gt;高値!J329),3,""))</f>
        <v/>
      </c>
      <c r="AE329" s="500" t="str">
        <f>IF(終値!A329="","",IF(AND(高値!I329&gt;高値!H329,高値!I329&gt;高値!G329,高値!I329&gt;高値!J329,高値!I329&gt;高値!K329),4,""))</f>
        <v/>
      </c>
      <c r="AF329" s="500" t="str">
        <f>IF(終値!A329="","",IF(AND(高値!J329&gt;高値!I329,高値!J329&gt;高値!H329,高値!J329&gt;高値!K329,高値!J329&gt;高値!L329),5,""))</f>
        <v/>
      </c>
      <c r="AG329" s="500" t="str">
        <f>IF(終値!A329="","",IF(AND(高値!K329&gt;高値!J329,高値!K329&gt;高値!I329,高値!K329&gt;高値!L329,高値!K329&gt;高値!M329),6,""))</f>
        <v/>
      </c>
      <c r="AH329" s="500" t="str">
        <f>IF(終値!A329="","",IF(AND(高値!L329&gt;高値!K329,高値!L329&gt;高値!J329,高値!L329&gt;高値!M329,高値!L329&gt;高値!N329),7,""))</f>
        <v/>
      </c>
      <c r="AI329" s="500" t="str">
        <f>IF(終値!A329="","",IF(AND(高値!M329&gt;高値!L329,高値!M329&gt;高値!K329,高値!M329&gt;高値!N329,高値!M329&gt;高値!O329),8,""))</f>
        <v/>
      </c>
      <c r="AJ329" s="500" t="str">
        <f>IF(終値!A329="","",IF(AND(高値!N329&gt;高値!M329,高値!N329&gt;高値!L329,高値!N329&gt;高値!O329,高値!N329&gt;高値!P329),9,""))</f>
        <v/>
      </c>
      <c r="AK329" s="500" t="str">
        <f>IF(終値!A329="","",IF(AND(高値!O329&gt;高値!N329,高値!O329&gt;高値!M329,高値!O329&gt;高値!P329,高値!O329&gt;高値!Q329),10,""))</f>
        <v/>
      </c>
      <c r="AL329" s="500" t="str">
        <f>IF(終値!A329="","",IF(AND(高値!P329&gt;高値!O329,高値!P329&gt;高値!N329,高値!P329&gt;高値!Q329,高値!P329&gt;高値!R329),11,""))</f>
        <v/>
      </c>
      <c r="AM329" s="500" t="str">
        <f>IF(終値!A329="","",IF(AND(高値!Q329&gt;高値!P329,高値!Q329&gt;高値!O329,高値!Q329&gt;高値!R329,高値!Q329&gt;高値!S329),12,""))</f>
        <v/>
      </c>
      <c r="AN329" s="500" t="str">
        <f>IF(終値!A329="","",IF(AND(高値!R329&gt;高値!Q329,高値!R329&gt;高値!P329,高値!R329&gt;高値!S329,高値!R329&gt;高値!T329),13,""))</f>
        <v/>
      </c>
      <c r="AO329" s="500" t="str">
        <f>IF(終値!A329="","",IF(AND(高値!S329&gt;高値!R329,高値!S329&gt;高値!Q329,高値!S329&gt;高値!T329,高値!S329&gt;高値!U329),14,""))</f>
        <v/>
      </c>
      <c r="AP329" s="500" t="str">
        <f>IF(終値!A329="","",IF(AND(高値!T329&gt;高値!S329,高値!T329&gt;高値!R329,高値!T329&gt;高値!U329,高値!T329&gt;高値!V329),15,""))</f>
        <v/>
      </c>
      <c r="AQ329" s="500" t="str">
        <f>IF(終値!A329="","",IF(AND(高値!U329&gt;高値!T329,高値!U329&gt;高値!S329,高値!U329&gt;高値!V329,高値!U329&gt;高値!W329),16,""))</f>
        <v/>
      </c>
      <c r="AR329" s="500" t="str">
        <f>IF(終値!A329="","",IF(AND(高値!V329&gt;高値!U329,高値!V329&gt;高値!T329,高値!V329&gt;高値!W329,高値!V329&gt;高値!X329),17,""))</f>
        <v/>
      </c>
      <c r="AS329" s="500" t="str">
        <f>IF(終値!A329="","",IF(AND(高値!W329&gt;高値!V329,高値!W329&gt;高値!U329,高値!W329&gt;高値!X329,高値!W329&gt;高値!Y329),18,""))</f>
        <v/>
      </c>
      <c r="AT329" s="500" t="str">
        <f>IF(終値!A329="","",IF(AND(高値!X329&gt;高値!W329,高値!X329&gt;高値!V329,高値!X329&gt;高値!Y329,高値!X329&gt;高値!Z329),19,""))</f>
        <v/>
      </c>
      <c r="AU329" s="500" t="str">
        <f>IF(終値!A329="","",IF(AND(高値!Y329&gt;高値!X329,高値!Y329&gt;高値!W329,高値!Y329&gt;高値!Z329,高値!Y329&gt;高値!AA329),20,""))</f>
        <v/>
      </c>
      <c r="AV329" s="500" t="str">
        <f>IF(終値!A329="","",IF(AND(高値!Z329&gt;高値!Y329,高値!Z329&gt;高値!X329,高値!Z329&gt;高値!AA329,高値!Z329&gt;高値!AB329),21,""))</f>
        <v/>
      </c>
      <c r="AW329" s="500" t="str">
        <f>IF(終値!A329="","",IF(AND(高値!AA329&gt;高値!Z329,高値!AA329&gt;高値!Y329,高値!AA329&gt;高値!AB329,高値!AA329&gt;高値!AC329),22,""))</f>
        <v/>
      </c>
      <c r="AX329" s="500" t="str">
        <f>IF(終値!A329="","",IF(AND(高値!AB329&gt;高値!AA329,高値!AB329&gt;高値!Z329,高値!AB329&gt;高値!AC329,高値!AB329&gt;高値!AD329),23,""))</f>
        <v/>
      </c>
      <c r="AY329" s="500" t="str">
        <f>IF(終値!A329="","",IF(AND(高値!AC329&gt;高値!AB329,高値!AC329&gt;高値!AA329,高値!AC329&gt;高値!AD329,高値!AC329&gt;高値!AE329),24,""))</f>
        <v/>
      </c>
      <c r="AZ329" s="500" t="str">
        <f>IF(終値!A329="","",IF(AND(高値!AD329&gt;高値!AC329,高値!AD329&gt;高値!AB329,高値!AD329&gt;高値!AE329,高値!AD329&gt;高値!AF329),25,""))</f>
        <v/>
      </c>
      <c r="BA329" s="500" t="str">
        <f>IF(終値!A329="","",IF(AND(高値!AE329&gt;高値!AD329,高値!AE329&gt;高値!AC329,高値!AE329&gt;高値!AF329,高値!AE329&gt;高値!AG329),26,""))</f>
        <v/>
      </c>
      <c r="BB329" s="500" t="str">
        <f>IF(終値!A329="","",IF(AND(高値!AF329&gt;高値!AE329,高値!AF329&gt;高値!AD329,高値!AF329&gt;高値!AG329,高値!AF329&gt;高値!AH329),27,""))</f>
        <v/>
      </c>
      <c r="BC329" s="500" t="str">
        <f>IF(終値!A329="","",IF(AND(高値!AG329&gt;高値!AF329,高値!AG329&gt;高値!AE329,高値!AG329&gt;高値!AH329,高値!AG329&gt;高値!AI329),28,""))</f>
        <v/>
      </c>
      <c r="BD329" s="500">
        <f t="shared" si="30"/>
        <v>0</v>
      </c>
      <c r="BE329" s="500" t="str">
        <f t="shared" si="31"/>
        <v/>
      </c>
      <c r="BF329" s="500" t="str">
        <f t="shared" si="32"/>
        <v/>
      </c>
      <c r="BG329" s="500" t="str">
        <f>IF($BE329="","",INDEX(安値!$E329:$CZ329,1,$BE329+1))</f>
        <v/>
      </c>
      <c r="BH329" s="500" t="str">
        <f>IF($BF329="","",INDEX(安値!$E329:$CZ329,1,$BF329+1))</f>
        <v/>
      </c>
      <c r="BI329" s="500" t="str">
        <f>IF($BF329="","",MAX(INDEX(高値!$E329:$CZ329,1,$BE329+1):INDEX(高値!$E329:$CZ329,1,$BF329+1)))</f>
        <v/>
      </c>
      <c r="BJ329" s="500" t="str">
        <f>IF($BF329="","",AVERAGE(INDEX(終値!$E329:$CZ329,1,$BF329+1):INDEX(終値!$E329:$CZ329,1,$BF329+20))-2*STDEVP(INDEX(終値!$E329:$CZ329,1,$BF329+1):INDEX(終値!$E329:$CZ329,1,$BF329+20)))</f>
        <v/>
      </c>
      <c r="BK329" s="500" t="str">
        <f>IF($BE329="","",AVERAGE(INDEX(終値!$E329:$CZ329,1,$BE329+1):INDEX(終値!$E329:$CZ329,1,$BE329+20))-2*STDEVP(INDEX(終値!$E329:$CZ329,1,$BE329+1):INDEX(終値!$E329:$CZ329,1,$BE329+20)))</f>
        <v/>
      </c>
      <c r="BL329" s="500">
        <f t="shared" si="33"/>
        <v>0</v>
      </c>
      <c r="BM329" s="500" t="str">
        <f t="shared" si="34"/>
        <v/>
      </c>
      <c r="BN329" s="500" t="str">
        <f t="shared" si="35"/>
        <v/>
      </c>
      <c r="BO329" s="500" t="str">
        <f>IF($BM329="","",INDEX(高値!$E329:$CZ329,1,$BM329+1))</f>
        <v/>
      </c>
      <c r="BP329" s="500" t="str">
        <f>IF($BN329="","",INDEX(高値!$E329:$CZ329,1,$BN329+1))</f>
        <v/>
      </c>
      <c r="BQ329" s="500" t="str">
        <f>IF($BN329="","",MIN(INDEX(安値!$E329:$CZ329,1,$BM329+1):INDEX(安値!$E329:$CZ329,1,$BN329+1)))</f>
        <v/>
      </c>
      <c r="BR329" s="500" t="str">
        <f>IF($BN329="","",AVERAGE(INDEX(終値!$E329:$CZ329,1,$BN329+1):INDEX(終値!$E329:$CZ329,1,$BN329+20))+2*STDEVP(INDEX(終値!$E329:$CZ329,1,$BN329+1):INDEX(終値!$E329:$CZ329,1,$BN329+20)))</f>
        <v/>
      </c>
      <c r="BS329" s="500" t="str">
        <f>IF($BM329="","",AVERAGE(INDEX(終値!$E329:$CZ329,1,$BM329+1):INDEX(終値!$E329:$CZ329,1,$BM329+20))+2*STDEVP(INDEX(終値!$E329:$CZ329,1,$BM329+1):INDEX(終値!$E329:$CZ329,1,$BM329+20)))</f>
        <v/>
      </c>
      <c r="BT329" s="497" t="str">
        <f>IFERROR(IF(AND($BD329&gt;=2,ABS($BG329-$BH329)/$BH329&lt;=BB設定!$B$12,$BI329&gt;=MAX($BH329,$BG329)*(1+BB設定!$B$13),終値!E329&gt;$BG329),IF(OR(終値!E329&gt;=$BI329,AND($BH329&lt;$BJ329,$BG329&gt;=$BK329)),"二番底W▲","二番底W形成"),IF(AND($BL329&gt;=2,ABS($BO329-$BP329)/$BP329&lt;=BB設定!$B$12,$BQ329&lt;=MIN($BP329,$BO329)*(1-BB設定!$B$13),終値!E329&lt;$BO329),IF(OR(終値!E329&lt;=$BQ329,AND($BP329&gt;$BR329,$BO329&lt;=$BS329)),"二番天井M▼","二番天井M形成"),"－")),"－")</f>
        <v>－</v>
      </c>
    </row>
    <row r="330" spans="2:72">
      <c r="B330" s="500" t="str">
        <f>IF(終値!A330="","",IF(AND(安値!G330&lt;安値!F330,安値!G330&lt;安値!E330,安値!G330&lt;安値!H330,安値!G330&lt;安値!I330),2,""))</f>
        <v/>
      </c>
      <c r="C330" s="500" t="str">
        <f>IF(終値!A330="","",IF(AND(安値!H330&lt;安値!G330,安値!H330&lt;安値!F330,安値!H330&lt;安値!I330,安値!H330&lt;安値!J330),3,""))</f>
        <v/>
      </c>
      <c r="D330" s="500" t="str">
        <f>IF(終値!A330="","",IF(AND(安値!I330&lt;安値!H330,安値!I330&lt;安値!G330,安値!I330&lt;安値!J330,安値!I330&lt;安値!K330),4,""))</f>
        <v/>
      </c>
      <c r="E330" s="500" t="str">
        <f>IF(終値!A330="","",IF(AND(安値!J330&lt;安値!I330,安値!J330&lt;安値!H330,安値!J330&lt;安値!K330,安値!J330&lt;安値!L330),5,""))</f>
        <v/>
      </c>
      <c r="F330" s="500" t="str">
        <f>IF(終値!A330="","",IF(AND(安値!K330&lt;安値!J330,安値!K330&lt;安値!I330,安値!K330&lt;安値!L330,安値!K330&lt;安値!M330),6,""))</f>
        <v/>
      </c>
      <c r="G330" s="500" t="str">
        <f>IF(終値!A330="","",IF(AND(安値!L330&lt;安値!K330,安値!L330&lt;安値!J330,安値!L330&lt;安値!M330,安値!L330&lt;安値!N330),7,""))</f>
        <v/>
      </c>
      <c r="H330" s="500" t="str">
        <f>IF(終値!A330="","",IF(AND(安値!M330&lt;安値!L330,安値!M330&lt;安値!K330,安値!M330&lt;安値!N330,安値!M330&lt;安値!O330),8,""))</f>
        <v/>
      </c>
      <c r="I330" s="500" t="str">
        <f>IF(終値!A330="","",IF(AND(安値!N330&lt;安値!M330,安値!N330&lt;安値!L330,安値!N330&lt;安値!O330,安値!N330&lt;安値!P330),9,""))</f>
        <v/>
      </c>
      <c r="J330" s="500" t="str">
        <f>IF(終値!A330="","",IF(AND(安値!O330&lt;安値!N330,安値!O330&lt;安値!M330,安値!O330&lt;安値!P330,安値!O330&lt;安値!Q330),10,""))</f>
        <v/>
      </c>
      <c r="K330" s="500" t="str">
        <f>IF(終値!A330="","",IF(AND(安値!P330&lt;安値!O330,安値!P330&lt;安値!N330,安値!P330&lt;安値!Q330,安値!P330&lt;安値!R330),11,""))</f>
        <v/>
      </c>
      <c r="L330" s="500" t="str">
        <f>IF(終値!A330="","",IF(AND(安値!Q330&lt;安値!P330,安値!Q330&lt;安値!O330,安値!Q330&lt;安値!R330,安値!Q330&lt;安値!S330),12,""))</f>
        <v/>
      </c>
      <c r="M330" s="500" t="str">
        <f>IF(終値!A330="","",IF(AND(安値!R330&lt;安値!Q330,安値!R330&lt;安値!P330,安値!R330&lt;安値!S330,安値!R330&lt;安値!T330),13,""))</f>
        <v/>
      </c>
      <c r="N330" s="500" t="str">
        <f>IF(終値!A330="","",IF(AND(安値!S330&lt;安値!R330,安値!S330&lt;安値!Q330,安値!S330&lt;安値!T330,安値!S330&lt;安値!U330),14,""))</f>
        <v/>
      </c>
      <c r="O330" s="500" t="str">
        <f>IF(終値!A330="","",IF(AND(安値!T330&lt;安値!S330,安値!T330&lt;安値!R330,安値!T330&lt;安値!U330,安値!T330&lt;安値!V330),15,""))</f>
        <v/>
      </c>
      <c r="P330" s="500" t="str">
        <f>IF(終値!A330="","",IF(AND(安値!U330&lt;安値!T330,安値!U330&lt;安値!S330,安値!U330&lt;安値!V330,安値!U330&lt;安値!W330),16,""))</f>
        <v/>
      </c>
      <c r="Q330" s="500" t="str">
        <f>IF(終値!A330="","",IF(AND(安値!V330&lt;安値!U330,安値!V330&lt;安値!T330,安値!V330&lt;安値!W330,安値!V330&lt;安値!X330),17,""))</f>
        <v/>
      </c>
      <c r="R330" s="500" t="str">
        <f>IF(終値!A330="","",IF(AND(安値!W330&lt;安値!V330,安値!W330&lt;安値!U330,安値!W330&lt;安値!X330,安値!W330&lt;安値!Y330),18,""))</f>
        <v/>
      </c>
      <c r="S330" s="500" t="str">
        <f>IF(終値!A330="","",IF(AND(安値!X330&lt;安値!W330,安値!X330&lt;安値!V330,安値!X330&lt;安値!Y330,安値!X330&lt;安値!Z330),19,""))</f>
        <v/>
      </c>
      <c r="T330" s="500" t="str">
        <f>IF(終値!A330="","",IF(AND(安値!Y330&lt;安値!X330,安値!Y330&lt;安値!W330,安値!Y330&lt;安値!Z330,安値!Y330&lt;安値!AA330),20,""))</f>
        <v/>
      </c>
      <c r="U330" s="500" t="str">
        <f>IF(終値!A330="","",IF(AND(安値!Z330&lt;安値!Y330,安値!Z330&lt;安値!X330,安値!Z330&lt;安値!AA330,安値!Z330&lt;安値!AB330),21,""))</f>
        <v/>
      </c>
      <c r="V330" s="500" t="str">
        <f>IF(終値!A330="","",IF(AND(安値!AA330&lt;安値!Z330,安値!AA330&lt;安値!Y330,安値!AA330&lt;安値!AB330,安値!AA330&lt;安値!AC330),22,""))</f>
        <v/>
      </c>
      <c r="W330" s="500" t="str">
        <f>IF(終値!A330="","",IF(AND(安値!AB330&lt;安値!AA330,安値!AB330&lt;安値!Z330,安値!AB330&lt;安値!AC330,安値!AB330&lt;安値!AD330),23,""))</f>
        <v/>
      </c>
      <c r="X330" s="500" t="str">
        <f>IF(終値!A330="","",IF(AND(安値!AC330&lt;安値!AB330,安値!AC330&lt;安値!AA330,安値!AC330&lt;安値!AD330,安値!AC330&lt;安値!AE330),24,""))</f>
        <v/>
      </c>
      <c r="Y330" s="500" t="str">
        <f>IF(終値!A330="","",IF(AND(安値!AD330&lt;安値!AC330,安値!AD330&lt;安値!AB330,安値!AD330&lt;安値!AE330,安値!AD330&lt;安値!AF330),25,""))</f>
        <v/>
      </c>
      <c r="Z330" s="500" t="str">
        <f>IF(終値!A330="","",IF(AND(安値!AE330&lt;安値!AD330,安値!AE330&lt;安値!AC330,安値!AE330&lt;安値!AF330,安値!AE330&lt;安値!AG330),26,""))</f>
        <v/>
      </c>
      <c r="AA330" s="500" t="str">
        <f>IF(終値!A330="","",IF(AND(安値!AF330&lt;安値!AE330,安値!AF330&lt;安値!AD330,安値!AF330&lt;安値!AG330,安値!AF330&lt;安値!AH330),27,""))</f>
        <v/>
      </c>
      <c r="AB330" s="500" t="str">
        <f>IF(終値!A330="","",IF(AND(安値!AG330&lt;安値!AF330,安値!AG330&lt;安値!AE330,安値!AG330&lt;安値!AH330,安値!AG330&lt;安値!AI330),28,""))</f>
        <v/>
      </c>
      <c r="AC330" s="500" t="str">
        <f>IF(終値!A330="","",IF(AND(高値!G330&gt;高値!F330,高値!G330&gt;高値!E330,高値!G330&gt;高値!H330,高値!G330&gt;高値!I330),2,""))</f>
        <v/>
      </c>
      <c r="AD330" s="500" t="str">
        <f>IF(終値!A330="","",IF(AND(高値!H330&gt;高値!G330,高値!H330&gt;高値!F330,高値!H330&gt;高値!I330,高値!H330&gt;高値!J330),3,""))</f>
        <v/>
      </c>
      <c r="AE330" s="500" t="str">
        <f>IF(終値!A330="","",IF(AND(高値!I330&gt;高値!H330,高値!I330&gt;高値!G330,高値!I330&gt;高値!J330,高値!I330&gt;高値!K330),4,""))</f>
        <v/>
      </c>
      <c r="AF330" s="500" t="str">
        <f>IF(終値!A330="","",IF(AND(高値!J330&gt;高値!I330,高値!J330&gt;高値!H330,高値!J330&gt;高値!K330,高値!J330&gt;高値!L330),5,""))</f>
        <v/>
      </c>
      <c r="AG330" s="500" t="str">
        <f>IF(終値!A330="","",IF(AND(高値!K330&gt;高値!J330,高値!K330&gt;高値!I330,高値!K330&gt;高値!L330,高値!K330&gt;高値!M330),6,""))</f>
        <v/>
      </c>
      <c r="AH330" s="500" t="str">
        <f>IF(終値!A330="","",IF(AND(高値!L330&gt;高値!K330,高値!L330&gt;高値!J330,高値!L330&gt;高値!M330,高値!L330&gt;高値!N330),7,""))</f>
        <v/>
      </c>
      <c r="AI330" s="500" t="str">
        <f>IF(終値!A330="","",IF(AND(高値!M330&gt;高値!L330,高値!M330&gt;高値!K330,高値!M330&gt;高値!N330,高値!M330&gt;高値!O330),8,""))</f>
        <v/>
      </c>
      <c r="AJ330" s="500" t="str">
        <f>IF(終値!A330="","",IF(AND(高値!N330&gt;高値!M330,高値!N330&gt;高値!L330,高値!N330&gt;高値!O330,高値!N330&gt;高値!P330),9,""))</f>
        <v/>
      </c>
      <c r="AK330" s="500" t="str">
        <f>IF(終値!A330="","",IF(AND(高値!O330&gt;高値!N330,高値!O330&gt;高値!M330,高値!O330&gt;高値!P330,高値!O330&gt;高値!Q330),10,""))</f>
        <v/>
      </c>
      <c r="AL330" s="500" t="str">
        <f>IF(終値!A330="","",IF(AND(高値!P330&gt;高値!O330,高値!P330&gt;高値!N330,高値!P330&gt;高値!Q330,高値!P330&gt;高値!R330),11,""))</f>
        <v/>
      </c>
      <c r="AM330" s="500" t="str">
        <f>IF(終値!A330="","",IF(AND(高値!Q330&gt;高値!P330,高値!Q330&gt;高値!O330,高値!Q330&gt;高値!R330,高値!Q330&gt;高値!S330),12,""))</f>
        <v/>
      </c>
      <c r="AN330" s="500" t="str">
        <f>IF(終値!A330="","",IF(AND(高値!R330&gt;高値!Q330,高値!R330&gt;高値!P330,高値!R330&gt;高値!S330,高値!R330&gt;高値!T330),13,""))</f>
        <v/>
      </c>
      <c r="AO330" s="500" t="str">
        <f>IF(終値!A330="","",IF(AND(高値!S330&gt;高値!R330,高値!S330&gt;高値!Q330,高値!S330&gt;高値!T330,高値!S330&gt;高値!U330),14,""))</f>
        <v/>
      </c>
      <c r="AP330" s="500" t="str">
        <f>IF(終値!A330="","",IF(AND(高値!T330&gt;高値!S330,高値!T330&gt;高値!R330,高値!T330&gt;高値!U330,高値!T330&gt;高値!V330),15,""))</f>
        <v/>
      </c>
      <c r="AQ330" s="500" t="str">
        <f>IF(終値!A330="","",IF(AND(高値!U330&gt;高値!T330,高値!U330&gt;高値!S330,高値!U330&gt;高値!V330,高値!U330&gt;高値!W330),16,""))</f>
        <v/>
      </c>
      <c r="AR330" s="500" t="str">
        <f>IF(終値!A330="","",IF(AND(高値!V330&gt;高値!U330,高値!V330&gt;高値!T330,高値!V330&gt;高値!W330,高値!V330&gt;高値!X330),17,""))</f>
        <v/>
      </c>
      <c r="AS330" s="500" t="str">
        <f>IF(終値!A330="","",IF(AND(高値!W330&gt;高値!V330,高値!W330&gt;高値!U330,高値!W330&gt;高値!X330,高値!W330&gt;高値!Y330),18,""))</f>
        <v/>
      </c>
      <c r="AT330" s="500" t="str">
        <f>IF(終値!A330="","",IF(AND(高値!X330&gt;高値!W330,高値!X330&gt;高値!V330,高値!X330&gt;高値!Y330,高値!X330&gt;高値!Z330),19,""))</f>
        <v/>
      </c>
      <c r="AU330" s="500" t="str">
        <f>IF(終値!A330="","",IF(AND(高値!Y330&gt;高値!X330,高値!Y330&gt;高値!W330,高値!Y330&gt;高値!Z330,高値!Y330&gt;高値!AA330),20,""))</f>
        <v/>
      </c>
      <c r="AV330" s="500" t="str">
        <f>IF(終値!A330="","",IF(AND(高値!Z330&gt;高値!Y330,高値!Z330&gt;高値!X330,高値!Z330&gt;高値!AA330,高値!Z330&gt;高値!AB330),21,""))</f>
        <v/>
      </c>
      <c r="AW330" s="500" t="str">
        <f>IF(終値!A330="","",IF(AND(高値!AA330&gt;高値!Z330,高値!AA330&gt;高値!Y330,高値!AA330&gt;高値!AB330,高値!AA330&gt;高値!AC330),22,""))</f>
        <v/>
      </c>
      <c r="AX330" s="500" t="str">
        <f>IF(終値!A330="","",IF(AND(高値!AB330&gt;高値!AA330,高値!AB330&gt;高値!Z330,高値!AB330&gt;高値!AC330,高値!AB330&gt;高値!AD330),23,""))</f>
        <v/>
      </c>
      <c r="AY330" s="500" t="str">
        <f>IF(終値!A330="","",IF(AND(高値!AC330&gt;高値!AB330,高値!AC330&gt;高値!AA330,高値!AC330&gt;高値!AD330,高値!AC330&gt;高値!AE330),24,""))</f>
        <v/>
      </c>
      <c r="AZ330" s="500" t="str">
        <f>IF(終値!A330="","",IF(AND(高値!AD330&gt;高値!AC330,高値!AD330&gt;高値!AB330,高値!AD330&gt;高値!AE330,高値!AD330&gt;高値!AF330),25,""))</f>
        <v/>
      </c>
      <c r="BA330" s="500" t="str">
        <f>IF(終値!A330="","",IF(AND(高値!AE330&gt;高値!AD330,高値!AE330&gt;高値!AC330,高値!AE330&gt;高値!AF330,高値!AE330&gt;高値!AG330),26,""))</f>
        <v/>
      </c>
      <c r="BB330" s="500" t="str">
        <f>IF(終値!A330="","",IF(AND(高値!AF330&gt;高値!AE330,高値!AF330&gt;高値!AD330,高値!AF330&gt;高値!AG330,高値!AF330&gt;高値!AH330),27,""))</f>
        <v/>
      </c>
      <c r="BC330" s="500" t="str">
        <f>IF(終値!A330="","",IF(AND(高値!AG330&gt;高値!AF330,高値!AG330&gt;高値!AE330,高値!AG330&gt;高値!AH330,高値!AG330&gt;高値!AI330),28,""))</f>
        <v/>
      </c>
      <c r="BD330" s="500">
        <f t="shared" si="30"/>
        <v>0</v>
      </c>
      <c r="BE330" s="500" t="str">
        <f t="shared" si="31"/>
        <v/>
      </c>
      <c r="BF330" s="500" t="str">
        <f t="shared" si="32"/>
        <v/>
      </c>
      <c r="BG330" s="500" t="str">
        <f>IF($BE330="","",INDEX(安値!$E330:$CZ330,1,$BE330+1))</f>
        <v/>
      </c>
      <c r="BH330" s="500" t="str">
        <f>IF($BF330="","",INDEX(安値!$E330:$CZ330,1,$BF330+1))</f>
        <v/>
      </c>
      <c r="BI330" s="500" t="str">
        <f>IF($BF330="","",MAX(INDEX(高値!$E330:$CZ330,1,$BE330+1):INDEX(高値!$E330:$CZ330,1,$BF330+1)))</f>
        <v/>
      </c>
      <c r="BJ330" s="500" t="str">
        <f>IF($BF330="","",AVERAGE(INDEX(終値!$E330:$CZ330,1,$BF330+1):INDEX(終値!$E330:$CZ330,1,$BF330+20))-2*STDEVP(INDEX(終値!$E330:$CZ330,1,$BF330+1):INDEX(終値!$E330:$CZ330,1,$BF330+20)))</f>
        <v/>
      </c>
      <c r="BK330" s="500" t="str">
        <f>IF($BE330="","",AVERAGE(INDEX(終値!$E330:$CZ330,1,$BE330+1):INDEX(終値!$E330:$CZ330,1,$BE330+20))-2*STDEVP(INDEX(終値!$E330:$CZ330,1,$BE330+1):INDEX(終値!$E330:$CZ330,1,$BE330+20)))</f>
        <v/>
      </c>
      <c r="BL330" s="500">
        <f t="shared" si="33"/>
        <v>0</v>
      </c>
      <c r="BM330" s="500" t="str">
        <f t="shared" si="34"/>
        <v/>
      </c>
      <c r="BN330" s="500" t="str">
        <f t="shared" si="35"/>
        <v/>
      </c>
      <c r="BO330" s="500" t="str">
        <f>IF($BM330="","",INDEX(高値!$E330:$CZ330,1,$BM330+1))</f>
        <v/>
      </c>
      <c r="BP330" s="500" t="str">
        <f>IF($BN330="","",INDEX(高値!$E330:$CZ330,1,$BN330+1))</f>
        <v/>
      </c>
      <c r="BQ330" s="500" t="str">
        <f>IF($BN330="","",MIN(INDEX(安値!$E330:$CZ330,1,$BM330+1):INDEX(安値!$E330:$CZ330,1,$BN330+1)))</f>
        <v/>
      </c>
      <c r="BR330" s="500" t="str">
        <f>IF($BN330="","",AVERAGE(INDEX(終値!$E330:$CZ330,1,$BN330+1):INDEX(終値!$E330:$CZ330,1,$BN330+20))+2*STDEVP(INDEX(終値!$E330:$CZ330,1,$BN330+1):INDEX(終値!$E330:$CZ330,1,$BN330+20)))</f>
        <v/>
      </c>
      <c r="BS330" s="500" t="str">
        <f>IF($BM330="","",AVERAGE(INDEX(終値!$E330:$CZ330,1,$BM330+1):INDEX(終値!$E330:$CZ330,1,$BM330+20))+2*STDEVP(INDEX(終値!$E330:$CZ330,1,$BM330+1):INDEX(終値!$E330:$CZ330,1,$BM330+20)))</f>
        <v/>
      </c>
      <c r="BT330" s="497" t="str">
        <f>IFERROR(IF(AND($BD330&gt;=2,ABS($BG330-$BH330)/$BH330&lt;=BB設定!$B$12,$BI330&gt;=MAX($BH330,$BG330)*(1+BB設定!$B$13),終値!E330&gt;$BG330),IF(OR(終値!E330&gt;=$BI330,AND($BH330&lt;$BJ330,$BG330&gt;=$BK330)),"二番底W▲","二番底W形成"),IF(AND($BL330&gt;=2,ABS($BO330-$BP330)/$BP330&lt;=BB設定!$B$12,$BQ330&lt;=MIN($BP330,$BO330)*(1-BB設定!$B$13),終値!E330&lt;$BO330),IF(OR(終値!E330&lt;=$BQ330,AND($BP330&gt;$BR330,$BO330&lt;=$BS330)),"二番天井M▼","二番天井M形成"),"－")),"－")</f>
        <v>－</v>
      </c>
    </row>
    <row r="331" spans="2:72">
      <c r="B331" s="500" t="str">
        <f>IF(終値!A331="","",IF(AND(安値!G331&lt;安値!F331,安値!G331&lt;安値!E331,安値!G331&lt;安値!H331,安値!G331&lt;安値!I331),2,""))</f>
        <v/>
      </c>
      <c r="C331" s="500" t="str">
        <f>IF(終値!A331="","",IF(AND(安値!H331&lt;安値!G331,安値!H331&lt;安値!F331,安値!H331&lt;安値!I331,安値!H331&lt;安値!J331),3,""))</f>
        <v/>
      </c>
      <c r="D331" s="500" t="str">
        <f>IF(終値!A331="","",IF(AND(安値!I331&lt;安値!H331,安値!I331&lt;安値!G331,安値!I331&lt;安値!J331,安値!I331&lt;安値!K331),4,""))</f>
        <v/>
      </c>
      <c r="E331" s="500" t="str">
        <f>IF(終値!A331="","",IF(AND(安値!J331&lt;安値!I331,安値!J331&lt;安値!H331,安値!J331&lt;安値!K331,安値!J331&lt;安値!L331),5,""))</f>
        <v/>
      </c>
      <c r="F331" s="500" t="str">
        <f>IF(終値!A331="","",IF(AND(安値!K331&lt;安値!J331,安値!K331&lt;安値!I331,安値!K331&lt;安値!L331,安値!K331&lt;安値!M331),6,""))</f>
        <v/>
      </c>
      <c r="G331" s="500" t="str">
        <f>IF(終値!A331="","",IF(AND(安値!L331&lt;安値!K331,安値!L331&lt;安値!J331,安値!L331&lt;安値!M331,安値!L331&lt;安値!N331),7,""))</f>
        <v/>
      </c>
      <c r="H331" s="500" t="str">
        <f>IF(終値!A331="","",IF(AND(安値!M331&lt;安値!L331,安値!M331&lt;安値!K331,安値!M331&lt;安値!N331,安値!M331&lt;安値!O331),8,""))</f>
        <v/>
      </c>
      <c r="I331" s="500" t="str">
        <f>IF(終値!A331="","",IF(AND(安値!N331&lt;安値!M331,安値!N331&lt;安値!L331,安値!N331&lt;安値!O331,安値!N331&lt;安値!P331),9,""))</f>
        <v/>
      </c>
      <c r="J331" s="500" t="str">
        <f>IF(終値!A331="","",IF(AND(安値!O331&lt;安値!N331,安値!O331&lt;安値!M331,安値!O331&lt;安値!P331,安値!O331&lt;安値!Q331),10,""))</f>
        <v/>
      </c>
      <c r="K331" s="500" t="str">
        <f>IF(終値!A331="","",IF(AND(安値!P331&lt;安値!O331,安値!P331&lt;安値!N331,安値!P331&lt;安値!Q331,安値!P331&lt;安値!R331),11,""))</f>
        <v/>
      </c>
      <c r="L331" s="500" t="str">
        <f>IF(終値!A331="","",IF(AND(安値!Q331&lt;安値!P331,安値!Q331&lt;安値!O331,安値!Q331&lt;安値!R331,安値!Q331&lt;安値!S331),12,""))</f>
        <v/>
      </c>
      <c r="M331" s="500" t="str">
        <f>IF(終値!A331="","",IF(AND(安値!R331&lt;安値!Q331,安値!R331&lt;安値!P331,安値!R331&lt;安値!S331,安値!R331&lt;安値!T331),13,""))</f>
        <v/>
      </c>
      <c r="N331" s="500" t="str">
        <f>IF(終値!A331="","",IF(AND(安値!S331&lt;安値!R331,安値!S331&lt;安値!Q331,安値!S331&lt;安値!T331,安値!S331&lt;安値!U331),14,""))</f>
        <v/>
      </c>
      <c r="O331" s="500" t="str">
        <f>IF(終値!A331="","",IF(AND(安値!T331&lt;安値!S331,安値!T331&lt;安値!R331,安値!T331&lt;安値!U331,安値!T331&lt;安値!V331),15,""))</f>
        <v/>
      </c>
      <c r="P331" s="500" t="str">
        <f>IF(終値!A331="","",IF(AND(安値!U331&lt;安値!T331,安値!U331&lt;安値!S331,安値!U331&lt;安値!V331,安値!U331&lt;安値!W331),16,""))</f>
        <v/>
      </c>
      <c r="Q331" s="500" t="str">
        <f>IF(終値!A331="","",IF(AND(安値!V331&lt;安値!U331,安値!V331&lt;安値!T331,安値!V331&lt;安値!W331,安値!V331&lt;安値!X331),17,""))</f>
        <v/>
      </c>
      <c r="R331" s="500" t="str">
        <f>IF(終値!A331="","",IF(AND(安値!W331&lt;安値!V331,安値!W331&lt;安値!U331,安値!W331&lt;安値!X331,安値!W331&lt;安値!Y331),18,""))</f>
        <v/>
      </c>
      <c r="S331" s="500" t="str">
        <f>IF(終値!A331="","",IF(AND(安値!X331&lt;安値!W331,安値!X331&lt;安値!V331,安値!X331&lt;安値!Y331,安値!X331&lt;安値!Z331),19,""))</f>
        <v/>
      </c>
      <c r="T331" s="500" t="str">
        <f>IF(終値!A331="","",IF(AND(安値!Y331&lt;安値!X331,安値!Y331&lt;安値!W331,安値!Y331&lt;安値!Z331,安値!Y331&lt;安値!AA331),20,""))</f>
        <v/>
      </c>
      <c r="U331" s="500" t="str">
        <f>IF(終値!A331="","",IF(AND(安値!Z331&lt;安値!Y331,安値!Z331&lt;安値!X331,安値!Z331&lt;安値!AA331,安値!Z331&lt;安値!AB331),21,""))</f>
        <v/>
      </c>
      <c r="V331" s="500" t="str">
        <f>IF(終値!A331="","",IF(AND(安値!AA331&lt;安値!Z331,安値!AA331&lt;安値!Y331,安値!AA331&lt;安値!AB331,安値!AA331&lt;安値!AC331),22,""))</f>
        <v/>
      </c>
      <c r="W331" s="500" t="str">
        <f>IF(終値!A331="","",IF(AND(安値!AB331&lt;安値!AA331,安値!AB331&lt;安値!Z331,安値!AB331&lt;安値!AC331,安値!AB331&lt;安値!AD331),23,""))</f>
        <v/>
      </c>
      <c r="X331" s="500" t="str">
        <f>IF(終値!A331="","",IF(AND(安値!AC331&lt;安値!AB331,安値!AC331&lt;安値!AA331,安値!AC331&lt;安値!AD331,安値!AC331&lt;安値!AE331),24,""))</f>
        <v/>
      </c>
      <c r="Y331" s="500" t="str">
        <f>IF(終値!A331="","",IF(AND(安値!AD331&lt;安値!AC331,安値!AD331&lt;安値!AB331,安値!AD331&lt;安値!AE331,安値!AD331&lt;安値!AF331),25,""))</f>
        <v/>
      </c>
      <c r="Z331" s="500" t="str">
        <f>IF(終値!A331="","",IF(AND(安値!AE331&lt;安値!AD331,安値!AE331&lt;安値!AC331,安値!AE331&lt;安値!AF331,安値!AE331&lt;安値!AG331),26,""))</f>
        <v/>
      </c>
      <c r="AA331" s="500" t="str">
        <f>IF(終値!A331="","",IF(AND(安値!AF331&lt;安値!AE331,安値!AF331&lt;安値!AD331,安値!AF331&lt;安値!AG331,安値!AF331&lt;安値!AH331),27,""))</f>
        <v/>
      </c>
      <c r="AB331" s="500" t="str">
        <f>IF(終値!A331="","",IF(AND(安値!AG331&lt;安値!AF331,安値!AG331&lt;安値!AE331,安値!AG331&lt;安値!AH331,安値!AG331&lt;安値!AI331),28,""))</f>
        <v/>
      </c>
      <c r="AC331" s="500" t="str">
        <f>IF(終値!A331="","",IF(AND(高値!G331&gt;高値!F331,高値!G331&gt;高値!E331,高値!G331&gt;高値!H331,高値!G331&gt;高値!I331),2,""))</f>
        <v/>
      </c>
      <c r="AD331" s="500" t="str">
        <f>IF(終値!A331="","",IF(AND(高値!H331&gt;高値!G331,高値!H331&gt;高値!F331,高値!H331&gt;高値!I331,高値!H331&gt;高値!J331),3,""))</f>
        <v/>
      </c>
      <c r="AE331" s="500" t="str">
        <f>IF(終値!A331="","",IF(AND(高値!I331&gt;高値!H331,高値!I331&gt;高値!G331,高値!I331&gt;高値!J331,高値!I331&gt;高値!K331),4,""))</f>
        <v/>
      </c>
      <c r="AF331" s="500" t="str">
        <f>IF(終値!A331="","",IF(AND(高値!J331&gt;高値!I331,高値!J331&gt;高値!H331,高値!J331&gt;高値!K331,高値!J331&gt;高値!L331),5,""))</f>
        <v/>
      </c>
      <c r="AG331" s="500" t="str">
        <f>IF(終値!A331="","",IF(AND(高値!K331&gt;高値!J331,高値!K331&gt;高値!I331,高値!K331&gt;高値!L331,高値!K331&gt;高値!M331),6,""))</f>
        <v/>
      </c>
      <c r="AH331" s="500" t="str">
        <f>IF(終値!A331="","",IF(AND(高値!L331&gt;高値!K331,高値!L331&gt;高値!J331,高値!L331&gt;高値!M331,高値!L331&gt;高値!N331),7,""))</f>
        <v/>
      </c>
      <c r="AI331" s="500" t="str">
        <f>IF(終値!A331="","",IF(AND(高値!M331&gt;高値!L331,高値!M331&gt;高値!K331,高値!M331&gt;高値!N331,高値!M331&gt;高値!O331),8,""))</f>
        <v/>
      </c>
      <c r="AJ331" s="500" t="str">
        <f>IF(終値!A331="","",IF(AND(高値!N331&gt;高値!M331,高値!N331&gt;高値!L331,高値!N331&gt;高値!O331,高値!N331&gt;高値!P331),9,""))</f>
        <v/>
      </c>
      <c r="AK331" s="500" t="str">
        <f>IF(終値!A331="","",IF(AND(高値!O331&gt;高値!N331,高値!O331&gt;高値!M331,高値!O331&gt;高値!P331,高値!O331&gt;高値!Q331),10,""))</f>
        <v/>
      </c>
      <c r="AL331" s="500" t="str">
        <f>IF(終値!A331="","",IF(AND(高値!P331&gt;高値!O331,高値!P331&gt;高値!N331,高値!P331&gt;高値!Q331,高値!P331&gt;高値!R331),11,""))</f>
        <v/>
      </c>
      <c r="AM331" s="500" t="str">
        <f>IF(終値!A331="","",IF(AND(高値!Q331&gt;高値!P331,高値!Q331&gt;高値!O331,高値!Q331&gt;高値!R331,高値!Q331&gt;高値!S331),12,""))</f>
        <v/>
      </c>
      <c r="AN331" s="500" t="str">
        <f>IF(終値!A331="","",IF(AND(高値!R331&gt;高値!Q331,高値!R331&gt;高値!P331,高値!R331&gt;高値!S331,高値!R331&gt;高値!T331),13,""))</f>
        <v/>
      </c>
      <c r="AO331" s="500" t="str">
        <f>IF(終値!A331="","",IF(AND(高値!S331&gt;高値!R331,高値!S331&gt;高値!Q331,高値!S331&gt;高値!T331,高値!S331&gt;高値!U331),14,""))</f>
        <v/>
      </c>
      <c r="AP331" s="500" t="str">
        <f>IF(終値!A331="","",IF(AND(高値!T331&gt;高値!S331,高値!T331&gt;高値!R331,高値!T331&gt;高値!U331,高値!T331&gt;高値!V331),15,""))</f>
        <v/>
      </c>
      <c r="AQ331" s="500" t="str">
        <f>IF(終値!A331="","",IF(AND(高値!U331&gt;高値!T331,高値!U331&gt;高値!S331,高値!U331&gt;高値!V331,高値!U331&gt;高値!W331),16,""))</f>
        <v/>
      </c>
      <c r="AR331" s="500" t="str">
        <f>IF(終値!A331="","",IF(AND(高値!V331&gt;高値!U331,高値!V331&gt;高値!T331,高値!V331&gt;高値!W331,高値!V331&gt;高値!X331),17,""))</f>
        <v/>
      </c>
      <c r="AS331" s="500" t="str">
        <f>IF(終値!A331="","",IF(AND(高値!W331&gt;高値!V331,高値!W331&gt;高値!U331,高値!W331&gt;高値!X331,高値!W331&gt;高値!Y331),18,""))</f>
        <v/>
      </c>
      <c r="AT331" s="500" t="str">
        <f>IF(終値!A331="","",IF(AND(高値!X331&gt;高値!W331,高値!X331&gt;高値!V331,高値!X331&gt;高値!Y331,高値!X331&gt;高値!Z331),19,""))</f>
        <v/>
      </c>
      <c r="AU331" s="500" t="str">
        <f>IF(終値!A331="","",IF(AND(高値!Y331&gt;高値!X331,高値!Y331&gt;高値!W331,高値!Y331&gt;高値!Z331,高値!Y331&gt;高値!AA331),20,""))</f>
        <v/>
      </c>
      <c r="AV331" s="500" t="str">
        <f>IF(終値!A331="","",IF(AND(高値!Z331&gt;高値!Y331,高値!Z331&gt;高値!X331,高値!Z331&gt;高値!AA331,高値!Z331&gt;高値!AB331),21,""))</f>
        <v/>
      </c>
      <c r="AW331" s="500" t="str">
        <f>IF(終値!A331="","",IF(AND(高値!AA331&gt;高値!Z331,高値!AA331&gt;高値!Y331,高値!AA331&gt;高値!AB331,高値!AA331&gt;高値!AC331),22,""))</f>
        <v/>
      </c>
      <c r="AX331" s="500" t="str">
        <f>IF(終値!A331="","",IF(AND(高値!AB331&gt;高値!AA331,高値!AB331&gt;高値!Z331,高値!AB331&gt;高値!AC331,高値!AB331&gt;高値!AD331),23,""))</f>
        <v/>
      </c>
      <c r="AY331" s="500" t="str">
        <f>IF(終値!A331="","",IF(AND(高値!AC331&gt;高値!AB331,高値!AC331&gt;高値!AA331,高値!AC331&gt;高値!AD331,高値!AC331&gt;高値!AE331),24,""))</f>
        <v/>
      </c>
      <c r="AZ331" s="500" t="str">
        <f>IF(終値!A331="","",IF(AND(高値!AD331&gt;高値!AC331,高値!AD331&gt;高値!AB331,高値!AD331&gt;高値!AE331,高値!AD331&gt;高値!AF331),25,""))</f>
        <v/>
      </c>
      <c r="BA331" s="500" t="str">
        <f>IF(終値!A331="","",IF(AND(高値!AE331&gt;高値!AD331,高値!AE331&gt;高値!AC331,高値!AE331&gt;高値!AF331,高値!AE331&gt;高値!AG331),26,""))</f>
        <v/>
      </c>
      <c r="BB331" s="500" t="str">
        <f>IF(終値!A331="","",IF(AND(高値!AF331&gt;高値!AE331,高値!AF331&gt;高値!AD331,高値!AF331&gt;高値!AG331,高値!AF331&gt;高値!AH331),27,""))</f>
        <v/>
      </c>
      <c r="BC331" s="500" t="str">
        <f>IF(終値!A331="","",IF(AND(高値!AG331&gt;高値!AF331,高値!AG331&gt;高値!AE331,高値!AG331&gt;高値!AH331,高値!AG331&gt;高値!AI331),28,""))</f>
        <v/>
      </c>
      <c r="BD331" s="500">
        <f t="shared" si="30"/>
        <v>0</v>
      </c>
      <c r="BE331" s="500" t="str">
        <f t="shared" si="31"/>
        <v/>
      </c>
      <c r="BF331" s="500" t="str">
        <f t="shared" si="32"/>
        <v/>
      </c>
      <c r="BG331" s="500" t="str">
        <f>IF($BE331="","",INDEX(安値!$E331:$CZ331,1,$BE331+1))</f>
        <v/>
      </c>
      <c r="BH331" s="500" t="str">
        <f>IF($BF331="","",INDEX(安値!$E331:$CZ331,1,$BF331+1))</f>
        <v/>
      </c>
      <c r="BI331" s="500" t="str">
        <f>IF($BF331="","",MAX(INDEX(高値!$E331:$CZ331,1,$BE331+1):INDEX(高値!$E331:$CZ331,1,$BF331+1)))</f>
        <v/>
      </c>
      <c r="BJ331" s="500" t="str">
        <f>IF($BF331="","",AVERAGE(INDEX(終値!$E331:$CZ331,1,$BF331+1):INDEX(終値!$E331:$CZ331,1,$BF331+20))-2*STDEVP(INDEX(終値!$E331:$CZ331,1,$BF331+1):INDEX(終値!$E331:$CZ331,1,$BF331+20)))</f>
        <v/>
      </c>
      <c r="BK331" s="500" t="str">
        <f>IF($BE331="","",AVERAGE(INDEX(終値!$E331:$CZ331,1,$BE331+1):INDEX(終値!$E331:$CZ331,1,$BE331+20))-2*STDEVP(INDEX(終値!$E331:$CZ331,1,$BE331+1):INDEX(終値!$E331:$CZ331,1,$BE331+20)))</f>
        <v/>
      </c>
      <c r="BL331" s="500">
        <f t="shared" si="33"/>
        <v>0</v>
      </c>
      <c r="BM331" s="500" t="str">
        <f t="shared" si="34"/>
        <v/>
      </c>
      <c r="BN331" s="500" t="str">
        <f t="shared" si="35"/>
        <v/>
      </c>
      <c r="BO331" s="500" t="str">
        <f>IF($BM331="","",INDEX(高値!$E331:$CZ331,1,$BM331+1))</f>
        <v/>
      </c>
      <c r="BP331" s="500" t="str">
        <f>IF($BN331="","",INDEX(高値!$E331:$CZ331,1,$BN331+1))</f>
        <v/>
      </c>
      <c r="BQ331" s="500" t="str">
        <f>IF($BN331="","",MIN(INDEX(安値!$E331:$CZ331,1,$BM331+1):INDEX(安値!$E331:$CZ331,1,$BN331+1)))</f>
        <v/>
      </c>
      <c r="BR331" s="500" t="str">
        <f>IF($BN331="","",AVERAGE(INDEX(終値!$E331:$CZ331,1,$BN331+1):INDEX(終値!$E331:$CZ331,1,$BN331+20))+2*STDEVP(INDEX(終値!$E331:$CZ331,1,$BN331+1):INDEX(終値!$E331:$CZ331,1,$BN331+20)))</f>
        <v/>
      </c>
      <c r="BS331" s="500" t="str">
        <f>IF($BM331="","",AVERAGE(INDEX(終値!$E331:$CZ331,1,$BM331+1):INDEX(終値!$E331:$CZ331,1,$BM331+20))+2*STDEVP(INDEX(終値!$E331:$CZ331,1,$BM331+1):INDEX(終値!$E331:$CZ331,1,$BM331+20)))</f>
        <v/>
      </c>
      <c r="BT331" s="497" t="str">
        <f>IFERROR(IF(AND($BD331&gt;=2,ABS($BG331-$BH331)/$BH331&lt;=BB設定!$B$12,$BI331&gt;=MAX($BH331,$BG331)*(1+BB設定!$B$13),終値!E331&gt;$BG331),IF(OR(終値!E331&gt;=$BI331,AND($BH331&lt;$BJ331,$BG331&gt;=$BK331)),"二番底W▲","二番底W形成"),IF(AND($BL331&gt;=2,ABS($BO331-$BP331)/$BP331&lt;=BB設定!$B$12,$BQ331&lt;=MIN($BP331,$BO331)*(1-BB設定!$B$13),終値!E331&lt;$BO331),IF(OR(終値!E331&lt;=$BQ331,AND($BP331&gt;$BR331,$BO331&lt;=$BS331)),"二番天井M▼","二番天井M形成"),"－")),"－")</f>
        <v>－</v>
      </c>
    </row>
    <row r="332" spans="2:72">
      <c r="B332" s="500" t="str">
        <f>IF(終値!A332="","",IF(AND(安値!G332&lt;安値!F332,安値!G332&lt;安値!E332,安値!G332&lt;安値!H332,安値!G332&lt;安値!I332),2,""))</f>
        <v/>
      </c>
      <c r="C332" s="500" t="str">
        <f>IF(終値!A332="","",IF(AND(安値!H332&lt;安値!G332,安値!H332&lt;安値!F332,安値!H332&lt;安値!I332,安値!H332&lt;安値!J332),3,""))</f>
        <v/>
      </c>
      <c r="D332" s="500" t="str">
        <f>IF(終値!A332="","",IF(AND(安値!I332&lt;安値!H332,安値!I332&lt;安値!G332,安値!I332&lt;安値!J332,安値!I332&lt;安値!K332),4,""))</f>
        <v/>
      </c>
      <c r="E332" s="500" t="str">
        <f>IF(終値!A332="","",IF(AND(安値!J332&lt;安値!I332,安値!J332&lt;安値!H332,安値!J332&lt;安値!K332,安値!J332&lt;安値!L332),5,""))</f>
        <v/>
      </c>
      <c r="F332" s="500" t="str">
        <f>IF(終値!A332="","",IF(AND(安値!K332&lt;安値!J332,安値!K332&lt;安値!I332,安値!K332&lt;安値!L332,安値!K332&lt;安値!M332),6,""))</f>
        <v/>
      </c>
      <c r="G332" s="500" t="str">
        <f>IF(終値!A332="","",IF(AND(安値!L332&lt;安値!K332,安値!L332&lt;安値!J332,安値!L332&lt;安値!M332,安値!L332&lt;安値!N332),7,""))</f>
        <v/>
      </c>
      <c r="H332" s="500" t="str">
        <f>IF(終値!A332="","",IF(AND(安値!M332&lt;安値!L332,安値!M332&lt;安値!K332,安値!M332&lt;安値!N332,安値!M332&lt;安値!O332),8,""))</f>
        <v/>
      </c>
      <c r="I332" s="500" t="str">
        <f>IF(終値!A332="","",IF(AND(安値!N332&lt;安値!M332,安値!N332&lt;安値!L332,安値!N332&lt;安値!O332,安値!N332&lt;安値!P332),9,""))</f>
        <v/>
      </c>
      <c r="J332" s="500" t="str">
        <f>IF(終値!A332="","",IF(AND(安値!O332&lt;安値!N332,安値!O332&lt;安値!M332,安値!O332&lt;安値!P332,安値!O332&lt;安値!Q332),10,""))</f>
        <v/>
      </c>
      <c r="K332" s="500" t="str">
        <f>IF(終値!A332="","",IF(AND(安値!P332&lt;安値!O332,安値!P332&lt;安値!N332,安値!P332&lt;安値!Q332,安値!P332&lt;安値!R332),11,""))</f>
        <v/>
      </c>
      <c r="L332" s="500" t="str">
        <f>IF(終値!A332="","",IF(AND(安値!Q332&lt;安値!P332,安値!Q332&lt;安値!O332,安値!Q332&lt;安値!R332,安値!Q332&lt;安値!S332),12,""))</f>
        <v/>
      </c>
      <c r="M332" s="500" t="str">
        <f>IF(終値!A332="","",IF(AND(安値!R332&lt;安値!Q332,安値!R332&lt;安値!P332,安値!R332&lt;安値!S332,安値!R332&lt;安値!T332),13,""))</f>
        <v/>
      </c>
      <c r="N332" s="500" t="str">
        <f>IF(終値!A332="","",IF(AND(安値!S332&lt;安値!R332,安値!S332&lt;安値!Q332,安値!S332&lt;安値!T332,安値!S332&lt;安値!U332),14,""))</f>
        <v/>
      </c>
      <c r="O332" s="500" t="str">
        <f>IF(終値!A332="","",IF(AND(安値!T332&lt;安値!S332,安値!T332&lt;安値!R332,安値!T332&lt;安値!U332,安値!T332&lt;安値!V332),15,""))</f>
        <v/>
      </c>
      <c r="P332" s="500" t="str">
        <f>IF(終値!A332="","",IF(AND(安値!U332&lt;安値!T332,安値!U332&lt;安値!S332,安値!U332&lt;安値!V332,安値!U332&lt;安値!W332),16,""))</f>
        <v/>
      </c>
      <c r="Q332" s="500" t="str">
        <f>IF(終値!A332="","",IF(AND(安値!V332&lt;安値!U332,安値!V332&lt;安値!T332,安値!V332&lt;安値!W332,安値!V332&lt;安値!X332),17,""))</f>
        <v/>
      </c>
      <c r="R332" s="500" t="str">
        <f>IF(終値!A332="","",IF(AND(安値!W332&lt;安値!V332,安値!W332&lt;安値!U332,安値!W332&lt;安値!X332,安値!W332&lt;安値!Y332),18,""))</f>
        <v/>
      </c>
      <c r="S332" s="500" t="str">
        <f>IF(終値!A332="","",IF(AND(安値!X332&lt;安値!W332,安値!X332&lt;安値!V332,安値!X332&lt;安値!Y332,安値!X332&lt;安値!Z332),19,""))</f>
        <v/>
      </c>
      <c r="T332" s="500" t="str">
        <f>IF(終値!A332="","",IF(AND(安値!Y332&lt;安値!X332,安値!Y332&lt;安値!W332,安値!Y332&lt;安値!Z332,安値!Y332&lt;安値!AA332),20,""))</f>
        <v/>
      </c>
      <c r="U332" s="500" t="str">
        <f>IF(終値!A332="","",IF(AND(安値!Z332&lt;安値!Y332,安値!Z332&lt;安値!X332,安値!Z332&lt;安値!AA332,安値!Z332&lt;安値!AB332),21,""))</f>
        <v/>
      </c>
      <c r="V332" s="500" t="str">
        <f>IF(終値!A332="","",IF(AND(安値!AA332&lt;安値!Z332,安値!AA332&lt;安値!Y332,安値!AA332&lt;安値!AB332,安値!AA332&lt;安値!AC332),22,""))</f>
        <v/>
      </c>
      <c r="W332" s="500" t="str">
        <f>IF(終値!A332="","",IF(AND(安値!AB332&lt;安値!AA332,安値!AB332&lt;安値!Z332,安値!AB332&lt;安値!AC332,安値!AB332&lt;安値!AD332),23,""))</f>
        <v/>
      </c>
      <c r="X332" s="500" t="str">
        <f>IF(終値!A332="","",IF(AND(安値!AC332&lt;安値!AB332,安値!AC332&lt;安値!AA332,安値!AC332&lt;安値!AD332,安値!AC332&lt;安値!AE332),24,""))</f>
        <v/>
      </c>
      <c r="Y332" s="500" t="str">
        <f>IF(終値!A332="","",IF(AND(安値!AD332&lt;安値!AC332,安値!AD332&lt;安値!AB332,安値!AD332&lt;安値!AE332,安値!AD332&lt;安値!AF332),25,""))</f>
        <v/>
      </c>
      <c r="Z332" s="500" t="str">
        <f>IF(終値!A332="","",IF(AND(安値!AE332&lt;安値!AD332,安値!AE332&lt;安値!AC332,安値!AE332&lt;安値!AF332,安値!AE332&lt;安値!AG332),26,""))</f>
        <v/>
      </c>
      <c r="AA332" s="500" t="str">
        <f>IF(終値!A332="","",IF(AND(安値!AF332&lt;安値!AE332,安値!AF332&lt;安値!AD332,安値!AF332&lt;安値!AG332,安値!AF332&lt;安値!AH332),27,""))</f>
        <v/>
      </c>
      <c r="AB332" s="500" t="str">
        <f>IF(終値!A332="","",IF(AND(安値!AG332&lt;安値!AF332,安値!AG332&lt;安値!AE332,安値!AG332&lt;安値!AH332,安値!AG332&lt;安値!AI332),28,""))</f>
        <v/>
      </c>
      <c r="AC332" s="500" t="str">
        <f>IF(終値!A332="","",IF(AND(高値!G332&gt;高値!F332,高値!G332&gt;高値!E332,高値!G332&gt;高値!H332,高値!G332&gt;高値!I332),2,""))</f>
        <v/>
      </c>
      <c r="AD332" s="500" t="str">
        <f>IF(終値!A332="","",IF(AND(高値!H332&gt;高値!G332,高値!H332&gt;高値!F332,高値!H332&gt;高値!I332,高値!H332&gt;高値!J332),3,""))</f>
        <v/>
      </c>
      <c r="AE332" s="500" t="str">
        <f>IF(終値!A332="","",IF(AND(高値!I332&gt;高値!H332,高値!I332&gt;高値!G332,高値!I332&gt;高値!J332,高値!I332&gt;高値!K332),4,""))</f>
        <v/>
      </c>
      <c r="AF332" s="500" t="str">
        <f>IF(終値!A332="","",IF(AND(高値!J332&gt;高値!I332,高値!J332&gt;高値!H332,高値!J332&gt;高値!K332,高値!J332&gt;高値!L332),5,""))</f>
        <v/>
      </c>
      <c r="AG332" s="500" t="str">
        <f>IF(終値!A332="","",IF(AND(高値!K332&gt;高値!J332,高値!K332&gt;高値!I332,高値!K332&gt;高値!L332,高値!K332&gt;高値!M332),6,""))</f>
        <v/>
      </c>
      <c r="AH332" s="500" t="str">
        <f>IF(終値!A332="","",IF(AND(高値!L332&gt;高値!K332,高値!L332&gt;高値!J332,高値!L332&gt;高値!M332,高値!L332&gt;高値!N332),7,""))</f>
        <v/>
      </c>
      <c r="AI332" s="500" t="str">
        <f>IF(終値!A332="","",IF(AND(高値!M332&gt;高値!L332,高値!M332&gt;高値!K332,高値!M332&gt;高値!N332,高値!M332&gt;高値!O332),8,""))</f>
        <v/>
      </c>
      <c r="AJ332" s="500" t="str">
        <f>IF(終値!A332="","",IF(AND(高値!N332&gt;高値!M332,高値!N332&gt;高値!L332,高値!N332&gt;高値!O332,高値!N332&gt;高値!P332),9,""))</f>
        <v/>
      </c>
      <c r="AK332" s="500" t="str">
        <f>IF(終値!A332="","",IF(AND(高値!O332&gt;高値!N332,高値!O332&gt;高値!M332,高値!O332&gt;高値!P332,高値!O332&gt;高値!Q332),10,""))</f>
        <v/>
      </c>
      <c r="AL332" s="500" t="str">
        <f>IF(終値!A332="","",IF(AND(高値!P332&gt;高値!O332,高値!P332&gt;高値!N332,高値!P332&gt;高値!Q332,高値!P332&gt;高値!R332),11,""))</f>
        <v/>
      </c>
      <c r="AM332" s="500" t="str">
        <f>IF(終値!A332="","",IF(AND(高値!Q332&gt;高値!P332,高値!Q332&gt;高値!O332,高値!Q332&gt;高値!R332,高値!Q332&gt;高値!S332),12,""))</f>
        <v/>
      </c>
      <c r="AN332" s="500" t="str">
        <f>IF(終値!A332="","",IF(AND(高値!R332&gt;高値!Q332,高値!R332&gt;高値!P332,高値!R332&gt;高値!S332,高値!R332&gt;高値!T332),13,""))</f>
        <v/>
      </c>
      <c r="AO332" s="500" t="str">
        <f>IF(終値!A332="","",IF(AND(高値!S332&gt;高値!R332,高値!S332&gt;高値!Q332,高値!S332&gt;高値!T332,高値!S332&gt;高値!U332),14,""))</f>
        <v/>
      </c>
      <c r="AP332" s="500" t="str">
        <f>IF(終値!A332="","",IF(AND(高値!T332&gt;高値!S332,高値!T332&gt;高値!R332,高値!T332&gt;高値!U332,高値!T332&gt;高値!V332),15,""))</f>
        <v/>
      </c>
      <c r="AQ332" s="500" t="str">
        <f>IF(終値!A332="","",IF(AND(高値!U332&gt;高値!T332,高値!U332&gt;高値!S332,高値!U332&gt;高値!V332,高値!U332&gt;高値!W332),16,""))</f>
        <v/>
      </c>
      <c r="AR332" s="500" t="str">
        <f>IF(終値!A332="","",IF(AND(高値!V332&gt;高値!U332,高値!V332&gt;高値!T332,高値!V332&gt;高値!W332,高値!V332&gt;高値!X332),17,""))</f>
        <v/>
      </c>
      <c r="AS332" s="500" t="str">
        <f>IF(終値!A332="","",IF(AND(高値!W332&gt;高値!V332,高値!W332&gt;高値!U332,高値!W332&gt;高値!X332,高値!W332&gt;高値!Y332),18,""))</f>
        <v/>
      </c>
      <c r="AT332" s="500" t="str">
        <f>IF(終値!A332="","",IF(AND(高値!X332&gt;高値!W332,高値!X332&gt;高値!V332,高値!X332&gt;高値!Y332,高値!X332&gt;高値!Z332),19,""))</f>
        <v/>
      </c>
      <c r="AU332" s="500" t="str">
        <f>IF(終値!A332="","",IF(AND(高値!Y332&gt;高値!X332,高値!Y332&gt;高値!W332,高値!Y332&gt;高値!Z332,高値!Y332&gt;高値!AA332),20,""))</f>
        <v/>
      </c>
      <c r="AV332" s="500" t="str">
        <f>IF(終値!A332="","",IF(AND(高値!Z332&gt;高値!Y332,高値!Z332&gt;高値!X332,高値!Z332&gt;高値!AA332,高値!Z332&gt;高値!AB332),21,""))</f>
        <v/>
      </c>
      <c r="AW332" s="500" t="str">
        <f>IF(終値!A332="","",IF(AND(高値!AA332&gt;高値!Z332,高値!AA332&gt;高値!Y332,高値!AA332&gt;高値!AB332,高値!AA332&gt;高値!AC332),22,""))</f>
        <v/>
      </c>
      <c r="AX332" s="500" t="str">
        <f>IF(終値!A332="","",IF(AND(高値!AB332&gt;高値!AA332,高値!AB332&gt;高値!Z332,高値!AB332&gt;高値!AC332,高値!AB332&gt;高値!AD332),23,""))</f>
        <v/>
      </c>
      <c r="AY332" s="500" t="str">
        <f>IF(終値!A332="","",IF(AND(高値!AC332&gt;高値!AB332,高値!AC332&gt;高値!AA332,高値!AC332&gt;高値!AD332,高値!AC332&gt;高値!AE332),24,""))</f>
        <v/>
      </c>
      <c r="AZ332" s="500" t="str">
        <f>IF(終値!A332="","",IF(AND(高値!AD332&gt;高値!AC332,高値!AD332&gt;高値!AB332,高値!AD332&gt;高値!AE332,高値!AD332&gt;高値!AF332),25,""))</f>
        <v/>
      </c>
      <c r="BA332" s="500" t="str">
        <f>IF(終値!A332="","",IF(AND(高値!AE332&gt;高値!AD332,高値!AE332&gt;高値!AC332,高値!AE332&gt;高値!AF332,高値!AE332&gt;高値!AG332),26,""))</f>
        <v/>
      </c>
      <c r="BB332" s="500" t="str">
        <f>IF(終値!A332="","",IF(AND(高値!AF332&gt;高値!AE332,高値!AF332&gt;高値!AD332,高値!AF332&gt;高値!AG332,高値!AF332&gt;高値!AH332),27,""))</f>
        <v/>
      </c>
      <c r="BC332" s="500" t="str">
        <f>IF(終値!A332="","",IF(AND(高値!AG332&gt;高値!AF332,高値!AG332&gt;高値!AE332,高値!AG332&gt;高値!AH332,高値!AG332&gt;高値!AI332),28,""))</f>
        <v/>
      </c>
      <c r="BD332" s="500">
        <f t="shared" si="30"/>
        <v>0</v>
      </c>
      <c r="BE332" s="500" t="str">
        <f t="shared" si="31"/>
        <v/>
      </c>
      <c r="BF332" s="500" t="str">
        <f t="shared" si="32"/>
        <v/>
      </c>
      <c r="BG332" s="500" t="str">
        <f>IF($BE332="","",INDEX(安値!$E332:$CZ332,1,$BE332+1))</f>
        <v/>
      </c>
      <c r="BH332" s="500" t="str">
        <f>IF($BF332="","",INDEX(安値!$E332:$CZ332,1,$BF332+1))</f>
        <v/>
      </c>
      <c r="BI332" s="500" t="str">
        <f>IF($BF332="","",MAX(INDEX(高値!$E332:$CZ332,1,$BE332+1):INDEX(高値!$E332:$CZ332,1,$BF332+1)))</f>
        <v/>
      </c>
      <c r="BJ332" s="500" t="str">
        <f>IF($BF332="","",AVERAGE(INDEX(終値!$E332:$CZ332,1,$BF332+1):INDEX(終値!$E332:$CZ332,1,$BF332+20))-2*STDEVP(INDEX(終値!$E332:$CZ332,1,$BF332+1):INDEX(終値!$E332:$CZ332,1,$BF332+20)))</f>
        <v/>
      </c>
      <c r="BK332" s="500" t="str">
        <f>IF($BE332="","",AVERAGE(INDEX(終値!$E332:$CZ332,1,$BE332+1):INDEX(終値!$E332:$CZ332,1,$BE332+20))-2*STDEVP(INDEX(終値!$E332:$CZ332,1,$BE332+1):INDEX(終値!$E332:$CZ332,1,$BE332+20)))</f>
        <v/>
      </c>
      <c r="BL332" s="500">
        <f t="shared" si="33"/>
        <v>0</v>
      </c>
      <c r="BM332" s="500" t="str">
        <f t="shared" si="34"/>
        <v/>
      </c>
      <c r="BN332" s="500" t="str">
        <f t="shared" si="35"/>
        <v/>
      </c>
      <c r="BO332" s="500" t="str">
        <f>IF($BM332="","",INDEX(高値!$E332:$CZ332,1,$BM332+1))</f>
        <v/>
      </c>
      <c r="BP332" s="500" t="str">
        <f>IF($BN332="","",INDEX(高値!$E332:$CZ332,1,$BN332+1))</f>
        <v/>
      </c>
      <c r="BQ332" s="500" t="str">
        <f>IF($BN332="","",MIN(INDEX(安値!$E332:$CZ332,1,$BM332+1):INDEX(安値!$E332:$CZ332,1,$BN332+1)))</f>
        <v/>
      </c>
      <c r="BR332" s="500" t="str">
        <f>IF($BN332="","",AVERAGE(INDEX(終値!$E332:$CZ332,1,$BN332+1):INDEX(終値!$E332:$CZ332,1,$BN332+20))+2*STDEVP(INDEX(終値!$E332:$CZ332,1,$BN332+1):INDEX(終値!$E332:$CZ332,1,$BN332+20)))</f>
        <v/>
      </c>
      <c r="BS332" s="500" t="str">
        <f>IF($BM332="","",AVERAGE(INDEX(終値!$E332:$CZ332,1,$BM332+1):INDEX(終値!$E332:$CZ332,1,$BM332+20))+2*STDEVP(INDEX(終値!$E332:$CZ332,1,$BM332+1):INDEX(終値!$E332:$CZ332,1,$BM332+20)))</f>
        <v/>
      </c>
      <c r="BT332" s="497" t="str">
        <f>IFERROR(IF(AND($BD332&gt;=2,ABS($BG332-$BH332)/$BH332&lt;=BB設定!$B$12,$BI332&gt;=MAX($BH332,$BG332)*(1+BB設定!$B$13),終値!E332&gt;$BG332),IF(OR(終値!E332&gt;=$BI332,AND($BH332&lt;$BJ332,$BG332&gt;=$BK332)),"二番底W▲","二番底W形成"),IF(AND($BL332&gt;=2,ABS($BO332-$BP332)/$BP332&lt;=BB設定!$B$12,$BQ332&lt;=MIN($BP332,$BO332)*(1-BB設定!$B$13),終値!E332&lt;$BO332),IF(OR(終値!E332&lt;=$BQ332,AND($BP332&gt;$BR332,$BO332&lt;=$BS332)),"二番天井M▼","二番天井M形成"),"－")),"－")</f>
        <v>－</v>
      </c>
    </row>
    <row r="333" spans="2:72">
      <c r="B333" s="500" t="str">
        <f>IF(終値!A333="","",IF(AND(安値!G333&lt;安値!F333,安値!G333&lt;安値!E333,安値!G333&lt;安値!H333,安値!G333&lt;安値!I333),2,""))</f>
        <v/>
      </c>
      <c r="C333" s="500" t="str">
        <f>IF(終値!A333="","",IF(AND(安値!H333&lt;安値!G333,安値!H333&lt;安値!F333,安値!H333&lt;安値!I333,安値!H333&lt;安値!J333),3,""))</f>
        <v/>
      </c>
      <c r="D333" s="500" t="str">
        <f>IF(終値!A333="","",IF(AND(安値!I333&lt;安値!H333,安値!I333&lt;安値!G333,安値!I333&lt;安値!J333,安値!I333&lt;安値!K333),4,""))</f>
        <v/>
      </c>
      <c r="E333" s="500" t="str">
        <f>IF(終値!A333="","",IF(AND(安値!J333&lt;安値!I333,安値!J333&lt;安値!H333,安値!J333&lt;安値!K333,安値!J333&lt;安値!L333),5,""))</f>
        <v/>
      </c>
      <c r="F333" s="500" t="str">
        <f>IF(終値!A333="","",IF(AND(安値!K333&lt;安値!J333,安値!K333&lt;安値!I333,安値!K333&lt;安値!L333,安値!K333&lt;安値!M333),6,""))</f>
        <v/>
      </c>
      <c r="G333" s="500" t="str">
        <f>IF(終値!A333="","",IF(AND(安値!L333&lt;安値!K333,安値!L333&lt;安値!J333,安値!L333&lt;安値!M333,安値!L333&lt;安値!N333),7,""))</f>
        <v/>
      </c>
      <c r="H333" s="500" t="str">
        <f>IF(終値!A333="","",IF(AND(安値!M333&lt;安値!L333,安値!M333&lt;安値!K333,安値!M333&lt;安値!N333,安値!M333&lt;安値!O333),8,""))</f>
        <v/>
      </c>
      <c r="I333" s="500" t="str">
        <f>IF(終値!A333="","",IF(AND(安値!N333&lt;安値!M333,安値!N333&lt;安値!L333,安値!N333&lt;安値!O333,安値!N333&lt;安値!P333),9,""))</f>
        <v/>
      </c>
      <c r="J333" s="500" t="str">
        <f>IF(終値!A333="","",IF(AND(安値!O333&lt;安値!N333,安値!O333&lt;安値!M333,安値!O333&lt;安値!P333,安値!O333&lt;安値!Q333),10,""))</f>
        <v/>
      </c>
      <c r="K333" s="500" t="str">
        <f>IF(終値!A333="","",IF(AND(安値!P333&lt;安値!O333,安値!P333&lt;安値!N333,安値!P333&lt;安値!Q333,安値!P333&lt;安値!R333),11,""))</f>
        <v/>
      </c>
      <c r="L333" s="500" t="str">
        <f>IF(終値!A333="","",IF(AND(安値!Q333&lt;安値!P333,安値!Q333&lt;安値!O333,安値!Q333&lt;安値!R333,安値!Q333&lt;安値!S333),12,""))</f>
        <v/>
      </c>
      <c r="M333" s="500" t="str">
        <f>IF(終値!A333="","",IF(AND(安値!R333&lt;安値!Q333,安値!R333&lt;安値!P333,安値!R333&lt;安値!S333,安値!R333&lt;安値!T333),13,""))</f>
        <v/>
      </c>
      <c r="N333" s="500" t="str">
        <f>IF(終値!A333="","",IF(AND(安値!S333&lt;安値!R333,安値!S333&lt;安値!Q333,安値!S333&lt;安値!T333,安値!S333&lt;安値!U333),14,""))</f>
        <v/>
      </c>
      <c r="O333" s="500" t="str">
        <f>IF(終値!A333="","",IF(AND(安値!T333&lt;安値!S333,安値!T333&lt;安値!R333,安値!T333&lt;安値!U333,安値!T333&lt;安値!V333),15,""))</f>
        <v/>
      </c>
      <c r="P333" s="500" t="str">
        <f>IF(終値!A333="","",IF(AND(安値!U333&lt;安値!T333,安値!U333&lt;安値!S333,安値!U333&lt;安値!V333,安値!U333&lt;安値!W333),16,""))</f>
        <v/>
      </c>
      <c r="Q333" s="500" t="str">
        <f>IF(終値!A333="","",IF(AND(安値!V333&lt;安値!U333,安値!V333&lt;安値!T333,安値!V333&lt;安値!W333,安値!V333&lt;安値!X333),17,""))</f>
        <v/>
      </c>
      <c r="R333" s="500" t="str">
        <f>IF(終値!A333="","",IF(AND(安値!W333&lt;安値!V333,安値!W333&lt;安値!U333,安値!W333&lt;安値!X333,安値!W333&lt;安値!Y333),18,""))</f>
        <v/>
      </c>
      <c r="S333" s="500" t="str">
        <f>IF(終値!A333="","",IF(AND(安値!X333&lt;安値!W333,安値!X333&lt;安値!V333,安値!X333&lt;安値!Y333,安値!X333&lt;安値!Z333),19,""))</f>
        <v/>
      </c>
      <c r="T333" s="500" t="str">
        <f>IF(終値!A333="","",IF(AND(安値!Y333&lt;安値!X333,安値!Y333&lt;安値!W333,安値!Y333&lt;安値!Z333,安値!Y333&lt;安値!AA333),20,""))</f>
        <v/>
      </c>
      <c r="U333" s="500" t="str">
        <f>IF(終値!A333="","",IF(AND(安値!Z333&lt;安値!Y333,安値!Z333&lt;安値!X333,安値!Z333&lt;安値!AA333,安値!Z333&lt;安値!AB333),21,""))</f>
        <v/>
      </c>
      <c r="V333" s="500" t="str">
        <f>IF(終値!A333="","",IF(AND(安値!AA333&lt;安値!Z333,安値!AA333&lt;安値!Y333,安値!AA333&lt;安値!AB333,安値!AA333&lt;安値!AC333),22,""))</f>
        <v/>
      </c>
      <c r="W333" s="500" t="str">
        <f>IF(終値!A333="","",IF(AND(安値!AB333&lt;安値!AA333,安値!AB333&lt;安値!Z333,安値!AB333&lt;安値!AC333,安値!AB333&lt;安値!AD333),23,""))</f>
        <v/>
      </c>
      <c r="X333" s="500" t="str">
        <f>IF(終値!A333="","",IF(AND(安値!AC333&lt;安値!AB333,安値!AC333&lt;安値!AA333,安値!AC333&lt;安値!AD333,安値!AC333&lt;安値!AE333),24,""))</f>
        <v/>
      </c>
      <c r="Y333" s="500" t="str">
        <f>IF(終値!A333="","",IF(AND(安値!AD333&lt;安値!AC333,安値!AD333&lt;安値!AB333,安値!AD333&lt;安値!AE333,安値!AD333&lt;安値!AF333),25,""))</f>
        <v/>
      </c>
      <c r="Z333" s="500" t="str">
        <f>IF(終値!A333="","",IF(AND(安値!AE333&lt;安値!AD333,安値!AE333&lt;安値!AC333,安値!AE333&lt;安値!AF333,安値!AE333&lt;安値!AG333),26,""))</f>
        <v/>
      </c>
      <c r="AA333" s="500" t="str">
        <f>IF(終値!A333="","",IF(AND(安値!AF333&lt;安値!AE333,安値!AF333&lt;安値!AD333,安値!AF333&lt;安値!AG333,安値!AF333&lt;安値!AH333),27,""))</f>
        <v/>
      </c>
      <c r="AB333" s="500" t="str">
        <f>IF(終値!A333="","",IF(AND(安値!AG333&lt;安値!AF333,安値!AG333&lt;安値!AE333,安値!AG333&lt;安値!AH333,安値!AG333&lt;安値!AI333),28,""))</f>
        <v/>
      </c>
      <c r="AC333" s="500" t="str">
        <f>IF(終値!A333="","",IF(AND(高値!G333&gt;高値!F333,高値!G333&gt;高値!E333,高値!G333&gt;高値!H333,高値!G333&gt;高値!I333),2,""))</f>
        <v/>
      </c>
      <c r="AD333" s="500" t="str">
        <f>IF(終値!A333="","",IF(AND(高値!H333&gt;高値!G333,高値!H333&gt;高値!F333,高値!H333&gt;高値!I333,高値!H333&gt;高値!J333),3,""))</f>
        <v/>
      </c>
      <c r="AE333" s="500" t="str">
        <f>IF(終値!A333="","",IF(AND(高値!I333&gt;高値!H333,高値!I333&gt;高値!G333,高値!I333&gt;高値!J333,高値!I333&gt;高値!K333),4,""))</f>
        <v/>
      </c>
      <c r="AF333" s="500" t="str">
        <f>IF(終値!A333="","",IF(AND(高値!J333&gt;高値!I333,高値!J333&gt;高値!H333,高値!J333&gt;高値!K333,高値!J333&gt;高値!L333),5,""))</f>
        <v/>
      </c>
      <c r="AG333" s="500" t="str">
        <f>IF(終値!A333="","",IF(AND(高値!K333&gt;高値!J333,高値!K333&gt;高値!I333,高値!K333&gt;高値!L333,高値!K333&gt;高値!M333),6,""))</f>
        <v/>
      </c>
      <c r="AH333" s="500" t="str">
        <f>IF(終値!A333="","",IF(AND(高値!L333&gt;高値!K333,高値!L333&gt;高値!J333,高値!L333&gt;高値!M333,高値!L333&gt;高値!N333),7,""))</f>
        <v/>
      </c>
      <c r="AI333" s="500" t="str">
        <f>IF(終値!A333="","",IF(AND(高値!M333&gt;高値!L333,高値!M333&gt;高値!K333,高値!M333&gt;高値!N333,高値!M333&gt;高値!O333),8,""))</f>
        <v/>
      </c>
      <c r="AJ333" s="500" t="str">
        <f>IF(終値!A333="","",IF(AND(高値!N333&gt;高値!M333,高値!N333&gt;高値!L333,高値!N333&gt;高値!O333,高値!N333&gt;高値!P333),9,""))</f>
        <v/>
      </c>
      <c r="AK333" s="500" t="str">
        <f>IF(終値!A333="","",IF(AND(高値!O333&gt;高値!N333,高値!O333&gt;高値!M333,高値!O333&gt;高値!P333,高値!O333&gt;高値!Q333),10,""))</f>
        <v/>
      </c>
      <c r="AL333" s="500" t="str">
        <f>IF(終値!A333="","",IF(AND(高値!P333&gt;高値!O333,高値!P333&gt;高値!N333,高値!P333&gt;高値!Q333,高値!P333&gt;高値!R333),11,""))</f>
        <v/>
      </c>
      <c r="AM333" s="500" t="str">
        <f>IF(終値!A333="","",IF(AND(高値!Q333&gt;高値!P333,高値!Q333&gt;高値!O333,高値!Q333&gt;高値!R333,高値!Q333&gt;高値!S333),12,""))</f>
        <v/>
      </c>
      <c r="AN333" s="500" t="str">
        <f>IF(終値!A333="","",IF(AND(高値!R333&gt;高値!Q333,高値!R333&gt;高値!P333,高値!R333&gt;高値!S333,高値!R333&gt;高値!T333),13,""))</f>
        <v/>
      </c>
      <c r="AO333" s="500" t="str">
        <f>IF(終値!A333="","",IF(AND(高値!S333&gt;高値!R333,高値!S333&gt;高値!Q333,高値!S333&gt;高値!T333,高値!S333&gt;高値!U333),14,""))</f>
        <v/>
      </c>
      <c r="AP333" s="500" t="str">
        <f>IF(終値!A333="","",IF(AND(高値!T333&gt;高値!S333,高値!T333&gt;高値!R333,高値!T333&gt;高値!U333,高値!T333&gt;高値!V333),15,""))</f>
        <v/>
      </c>
      <c r="AQ333" s="500" t="str">
        <f>IF(終値!A333="","",IF(AND(高値!U333&gt;高値!T333,高値!U333&gt;高値!S333,高値!U333&gt;高値!V333,高値!U333&gt;高値!W333),16,""))</f>
        <v/>
      </c>
      <c r="AR333" s="500" t="str">
        <f>IF(終値!A333="","",IF(AND(高値!V333&gt;高値!U333,高値!V333&gt;高値!T333,高値!V333&gt;高値!W333,高値!V333&gt;高値!X333),17,""))</f>
        <v/>
      </c>
      <c r="AS333" s="500" t="str">
        <f>IF(終値!A333="","",IF(AND(高値!W333&gt;高値!V333,高値!W333&gt;高値!U333,高値!W333&gt;高値!X333,高値!W333&gt;高値!Y333),18,""))</f>
        <v/>
      </c>
      <c r="AT333" s="500" t="str">
        <f>IF(終値!A333="","",IF(AND(高値!X333&gt;高値!W333,高値!X333&gt;高値!V333,高値!X333&gt;高値!Y333,高値!X333&gt;高値!Z333),19,""))</f>
        <v/>
      </c>
      <c r="AU333" s="500" t="str">
        <f>IF(終値!A333="","",IF(AND(高値!Y333&gt;高値!X333,高値!Y333&gt;高値!W333,高値!Y333&gt;高値!Z333,高値!Y333&gt;高値!AA333),20,""))</f>
        <v/>
      </c>
      <c r="AV333" s="500" t="str">
        <f>IF(終値!A333="","",IF(AND(高値!Z333&gt;高値!Y333,高値!Z333&gt;高値!X333,高値!Z333&gt;高値!AA333,高値!Z333&gt;高値!AB333),21,""))</f>
        <v/>
      </c>
      <c r="AW333" s="500" t="str">
        <f>IF(終値!A333="","",IF(AND(高値!AA333&gt;高値!Z333,高値!AA333&gt;高値!Y333,高値!AA333&gt;高値!AB333,高値!AA333&gt;高値!AC333),22,""))</f>
        <v/>
      </c>
      <c r="AX333" s="500" t="str">
        <f>IF(終値!A333="","",IF(AND(高値!AB333&gt;高値!AA333,高値!AB333&gt;高値!Z333,高値!AB333&gt;高値!AC333,高値!AB333&gt;高値!AD333),23,""))</f>
        <v/>
      </c>
      <c r="AY333" s="500" t="str">
        <f>IF(終値!A333="","",IF(AND(高値!AC333&gt;高値!AB333,高値!AC333&gt;高値!AA333,高値!AC333&gt;高値!AD333,高値!AC333&gt;高値!AE333),24,""))</f>
        <v/>
      </c>
      <c r="AZ333" s="500" t="str">
        <f>IF(終値!A333="","",IF(AND(高値!AD333&gt;高値!AC333,高値!AD333&gt;高値!AB333,高値!AD333&gt;高値!AE333,高値!AD333&gt;高値!AF333),25,""))</f>
        <v/>
      </c>
      <c r="BA333" s="500" t="str">
        <f>IF(終値!A333="","",IF(AND(高値!AE333&gt;高値!AD333,高値!AE333&gt;高値!AC333,高値!AE333&gt;高値!AF333,高値!AE333&gt;高値!AG333),26,""))</f>
        <v/>
      </c>
      <c r="BB333" s="500" t="str">
        <f>IF(終値!A333="","",IF(AND(高値!AF333&gt;高値!AE333,高値!AF333&gt;高値!AD333,高値!AF333&gt;高値!AG333,高値!AF333&gt;高値!AH333),27,""))</f>
        <v/>
      </c>
      <c r="BC333" s="500" t="str">
        <f>IF(終値!A333="","",IF(AND(高値!AG333&gt;高値!AF333,高値!AG333&gt;高値!AE333,高値!AG333&gt;高値!AH333,高値!AG333&gt;高値!AI333),28,""))</f>
        <v/>
      </c>
      <c r="BD333" s="500">
        <f t="shared" si="30"/>
        <v>0</v>
      </c>
      <c r="BE333" s="500" t="str">
        <f t="shared" si="31"/>
        <v/>
      </c>
      <c r="BF333" s="500" t="str">
        <f t="shared" si="32"/>
        <v/>
      </c>
      <c r="BG333" s="500" t="str">
        <f>IF($BE333="","",INDEX(安値!$E333:$CZ333,1,$BE333+1))</f>
        <v/>
      </c>
      <c r="BH333" s="500" t="str">
        <f>IF($BF333="","",INDEX(安値!$E333:$CZ333,1,$BF333+1))</f>
        <v/>
      </c>
      <c r="BI333" s="500" t="str">
        <f>IF($BF333="","",MAX(INDEX(高値!$E333:$CZ333,1,$BE333+1):INDEX(高値!$E333:$CZ333,1,$BF333+1)))</f>
        <v/>
      </c>
      <c r="BJ333" s="500" t="str">
        <f>IF($BF333="","",AVERAGE(INDEX(終値!$E333:$CZ333,1,$BF333+1):INDEX(終値!$E333:$CZ333,1,$BF333+20))-2*STDEVP(INDEX(終値!$E333:$CZ333,1,$BF333+1):INDEX(終値!$E333:$CZ333,1,$BF333+20)))</f>
        <v/>
      </c>
      <c r="BK333" s="500" t="str">
        <f>IF($BE333="","",AVERAGE(INDEX(終値!$E333:$CZ333,1,$BE333+1):INDEX(終値!$E333:$CZ333,1,$BE333+20))-2*STDEVP(INDEX(終値!$E333:$CZ333,1,$BE333+1):INDEX(終値!$E333:$CZ333,1,$BE333+20)))</f>
        <v/>
      </c>
      <c r="BL333" s="500">
        <f t="shared" si="33"/>
        <v>0</v>
      </c>
      <c r="BM333" s="500" t="str">
        <f t="shared" si="34"/>
        <v/>
      </c>
      <c r="BN333" s="500" t="str">
        <f t="shared" si="35"/>
        <v/>
      </c>
      <c r="BO333" s="500" t="str">
        <f>IF($BM333="","",INDEX(高値!$E333:$CZ333,1,$BM333+1))</f>
        <v/>
      </c>
      <c r="BP333" s="500" t="str">
        <f>IF($BN333="","",INDEX(高値!$E333:$CZ333,1,$BN333+1))</f>
        <v/>
      </c>
      <c r="BQ333" s="500" t="str">
        <f>IF($BN333="","",MIN(INDEX(安値!$E333:$CZ333,1,$BM333+1):INDEX(安値!$E333:$CZ333,1,$BN333+1)))</f>
        <v/>
      </c>
      <c r="BR333" s="500" t="str">
        <f>IF($BN333="","",AVERAGE(INDEX(終値!$E333:$CZ333,1,$BN333+1):INDEX(終値!$E333:$CZ333,1,$BN333+20))+2*STDEVP(INDEX(終値!$E333:$CZ333,1,$BN333+1):INDEX(終値!$E333:$CZ333,1,$BN333+20)))</f>
        <v/>
      </c>
      <c r="BS333" s="500" t="str">
        <f>IF($BM333="","",AVERAGE(INDEX(終値!$E333:$CZ333,1,$BM333+1):INDEX(終値!$E333:$CZ333,1,$BM333+20))+2*STDEVP(INDEX(終値!$E333:$CZ333,1,$BM333+1):INDEX(終値!$E333:$CZ333,1,$BM333+20)))</f>
        <v/>
      </c>
      <c r="BT333" s="497" t="str">
        <f>IFERROR(IF(AND($BD333&gt;=2,ABS($BG333-$BH333)/$BH333&lt;=BB設定!$B$12,$BI333&gt;=MAX($BH333,$BG333)*(1+BB設定!$B$13),終値!E333&gt;$BG333),IF(OR(終値!E333&gt;=$BI333,AND($BH333&lt;$BJ333,$BG333&gt;=$BK333)),"二番底W▲","二番底W形成"),IF(AND($BL333&gt;=2,ABS($BO333-$BP333)/$BP333&lt;=BB設定!$B$12,$BQ333&lt;=MIN($BP333,$BO333)*(1-BB設定!$B$13),終値!E333&lt;$BO333),IF(OR(終値!E333&lt;=$BQ333,AND($BP333&gt;$BR333,$BO333&lt;=$BS333)),"二番天井M▼","二番天井M形成"),"－")),"－")</f>
        <v>－</v>
      </c>
    </row>
    <row r="334" spans="2:72">
      <c r="B334" s="500" t="str">
        <f>IF(終値!A334="","",IF(AND(安値!G334&lt;安値!F334,安値!G334&lt;安値!E334,安値!G334&lt;安値!H334,安値!G334&lt;安値!I334),2,""))</f>
        <v/>
      </c>
      <c r="C334" s="500" t="str">
        <f>IF(終値!A334="","",IF(AND(安値!H334&lt;安値!G334,安値!H334&lt;安値!F334,安値!H334&lt;安値!I334,安値!H334&lt;安値!J334),3,""))</f>
        <v/>
      </c>
      <c r="D334" s="500" t="str">
        <f>IF(終値!A334="","",IF(AND(安値!I334&lt;安値!H334,安値!I334&lt;安値!G334,安値!I334&lt;安値!J334,安値!I334&lt;安値!K334),4,""))</f>
        <v/>
      </c>
      <c r="E334" s="500" t="str">
        <f>IF(終値!A334="","",IF(AND(安値!J334&lt;安値!I334,安値!J334&lt;安値!H334,安値!J334&lt;安値!K334,安値!J334&lt;安値!L334),5,""))</f>
        <v/>
      </c>
      <c r="F334" s="500" t="str">
        <f>IF(終値!A334="","",IF(AND(安値!K334&lt;安値!J334,安値!K334&lt;安値!I334,安値!K334&lt;安値!L334,安値!K334&lt;安値!M334),6,""))</f>
        <v/>
      </c>
      <c r="G334" s="500" t="str">
        <f>IF(終値!A334="","",IF(AND(安値!L334&lt;安値!K334,安値!L334&lt;安値!J334,安値!L334&lt;安値!M334,安値!L334&lt;安値!N334),7,""))</f>
        <v/>
      </c>
      <c r="H334" s="500" t="str">
        <f>IF(終値!A334="","",IF(AND(安値!M334&lt;安値!L334,安値!M334&lt;安値!K334,安値!M334&lt;安値!N334,安値!M334&lt;安値!O334),8,""))</f>
        <v/>
      </c>
      <c r="I334" s="500" t="str">
        <f>IF(終値!A334="","",IF(AND(安値!N334&lt;安値!M334,安値!N334&lt;安値!L334,安値!N334&lt;安値!O334,安値!N334&lt;安値!P334),9,""))</f>
        <v/>
      </c>
      <c r="J334" s="500" t="str">
        <f>IF(終値!A334="","",IF(AND(安値!O334&lt;安値!N334,安値!O334&lt;安値!M334,安値!O334&lt;安値!P334,安値!O334&lt;安値!Q334),10,""))</f>
        <v/>
      </c>
      <c r="K334" s="500" t="str">
        <f>IF(終値!A334="","",IF(AND(安値!P334&lt;安値!O334,安値!P334&lt;安値!N334,安値!P334&lt;安値!Q334,安値!P334&lt;安値!R334),11,""))</f>
        <v/>
      </c>
      <c r="L334" s="500" t="str">
        <f>IF(終値!A334="","",IF(AND(安値!Q334&lt;安値!P334,安値!Q334&lt;安値!O334,安値!Q334&lt;安値!R334,安値!Q334&lt;安値!S334),12,""))</f>
        <v/>
      </c>
      <c r="M334" s="500" t="str">
        <f>IF(終値!A334="","",IF(AND(安値!R334&lt;安値!Q334,安値!R334&lt;安値!P334,安値!R334&lt;安値!S334,安値!R334&lt;安値!T334),13,""))</f>
        <v/>
      </c>
      <c r="N334" s="500" t="str">
        <f>IF(終値!A334="","",IF(AND(安値!S334&lt;安値!R334,安値!S334&lt;安値!Q334,安値!S334&lt;安値!T334,安値!S334&lt;安値!U334),14,""))</f>
        <v/>
      </c>
      <c r="O334" s="500" t="str">
        <f>IF(終値!A334="","",IF(AND(安値!T334&lt;安値!S334,安値!T334&lt;安値!R334,安値!T334&lt;安値!U334,安値!T334&lt;安値!V334),15,""))</f>
        <v/>
      </c>
      <c r="P334" s="500" t="str">
        <f>IF(終値!A334="","",IF(AND(安値!U334&lt;安値!T334,安値!U334&lt;安値!S334,安値!U334&lt;安値!V334,安値!U334&lt;安値!W334),16,""))</f>
        <v/>
      </c>
      <c r="Q334" s="500" t="str">
        <f>IF(終値!A334="","",IF(AND(安値!V334&lt;安値!U334,安値!V334&lt;安値!T334,安値!V334&lt;安値!W334,安値!V334&lt;安値!X334),17,""))</f>
        <v/>
      </c>
      <c r="R334" s="500" t="str">
        <f>IF(終値!A334="","",IF(AND(安値!W334&lt;安値!V334,安値!W334&lt;安値!U334,安値!W334&lt;安値!X334,安値!W334&lt;安値!Y334),18,""))</f>
        <v/>
      </c>
      <c r="S334" s="500" t="str">
        <f>IF(終値!A334="","",IF(AND(安値!X334&lt;安値!W334,安値!X334&lt;安値!V334,安値!X334&lt;安値!Y334,安値!X334&lt;安値!Z334),19,""))</f>
        <v/>
      </c>
      <c r="T334" s="500" t="str">
        <f>IF(終値!A334="","",IF(AND(安値!Y334&lt;安値!X334,安値!Y334&lt;安値!W334,安値!Y334&lt;安値!Z334,安値!Y334&lt;安値!AA334),20,""))</f>
        <v/>
      </c>
      <c r="U334" s="500" t="str">
        <f>IF(終値!A334="","",IF(AND(安値!Z334&lt;安値!Y334,安値!Z334&lt;安値!X334,安値!Z334&lt;安値!AA334,安値!Z334&lt;安値!AB334),21,""))</f>
        <v/>
      </c>
      <c r="V334" s="500" t="str">
        <f>IF(終値!A334="","",IF(AND(安値!AA334&lt;安値!Z334,安値!AA334&lt;安値!Y334,安値!AA334&lt;安値!AB334,安値!AA334&lt;安値!AC334),22,""))</f>
        <v/>
      </c>
      <c r="W334" s="500" t="str">
        <f>IF(終値!A334="","",IF(AND(安値!AB334&lt;安値!AA334,安値!AB334&lt;安値!Z334,安値!AB334&lt;安値!AC334,安値!AB334&lt;安値!AD334),23,""))</f>
        <v/>
      </c>
      <c r="X334" s="500" t="str">
        <f>IF(終値!A334="","",IF(AND(安値!AC334&lt;安値!AB334,安値!AC334&lt;安値!AA334,安値!AC334&lt;安値!AD334,安値!AC334&lt;安値!AE334),24,""))</f>
        <v/>
      </c>
      <c r="Y334" s="500" t="str">
        <f>IF(終値!A334="","",IF(AND(安値!AD334&lt;安値!AC334,安値!AD334&lt;安値!AB334,安値!AD334&lt;安値!AE334,安値!AD334&lt;安値!AF334),25,""))</f>
        <v/>
      </c>
      <c r="Z334" s="500" t="str">
        <f>IF(終値!A334="","",IF(AND(安値!AE334&lt;安値!AD334,安値!AE334&lt;安値!AC334,安値!AE334&lt;安値!AF334,安値!AE334&lt;安値!AG334),26,""))</f>
        <v/>
      </c>
      <c r="AA334" s="500" t="str">
        <f>IF(終値!A334="","",IF(AND(安値!AF334&lt;安値!AE334,安値!AF334&lt;安値!AD334,安値!AF334&lt;安値!AG334,安値!AF334&lt;安値!AH334),27,""))</f>
        <v/>
      </c>
      <c r="AB334" s="500" t="str">
        <f>IF(終値!A334="","",IF(AND(安値!AG334&lt;安値!AF334,安値!AG334&lt;安値!AE334,安値!AG334&lt;安値!AH334,安値!AG334&lt;安値!AI334),28,""))</f>
        <v/>
      </c>
      <c r="AC334" s="500" t="str">
        <f>IF(終値!A334="","",IF(AND(高値!G334&gt;高値!F334,高値!G334&gt;高値!E334,高値!G334&gt;高値!H334,高値!G334&gt;高値!I334),2,""))</f>
        <v/>
      </c>
      <c r="AD334" s="500" t="str">
        <f>IF(終値!A334="","",IF(AND(高値!H334&gt;高値!G334,高値!H334&gt;高値!F334,高値!H334&gt;高値!I334,高値!H334&gt;高値!J334),3,""))</f>
        <v/>
      </c>
      <c r="AE334" s="500" t="str">
        <f>IF(終値!A334="","",IF(AND(高値!I334&gt;高値!H334,高値!I334&gt;高値!G334,高値!I334&gt;高値!J334,高値!I334&gt;高値!K334),4,""))</f>
        <v/>
      </c>
      <c r="AF334" s="500" t="str">
        <f>IF(終値!A334="","",IF(AND(高値!J334&gt;高値!I334,高値!J334&gt;高値!H334,高値!J334&gt;高値!K334,高値!J334&gt;高値!L334),5,""))</f>
        <v/>
      </c>
      <c r="AG334" s="500" t="str">
        <f>IF(終値!A334="","",IF(AND(高値!K334&gt;高値!J334,高値!K334&gt;高値!I334,高値!K334&gt;高値!L334,高値!K334&gt;高値!M334),6,""))</f>
        <v/>
      </c>
      <c r="AH334" s="500" t="str">
        <f>IF(終値!A334="","",IF(AND(高値!L334&gt;高値!K334,高値!L334&gt;高値!J334,高値!L334&gt;高値!M334,高値!L334&gt;高値!N334),7,""))</f>
        <v/>
      </c>
      <c r="AI334" s="500" t="str">
        <f>IF(終値!A334="","",IF(AND(高値!M334&gt;高値!L334,高値!M334&gt;高値!K334,高値!M334&gt;高値!N334,高値!M334&gt;高値!O334),8,""))</f>
        <v/>
      </c>
      <c r="AJ334" s="500" t="str">
        <f>IF(終値!A334="","",IF(AND(高値!N334&gt;高値!M334,高値!N334&gt;高値!L334,高値!N334&gt;高値!O334,高値!N334&gt;高値!P334),9,""))</f>
        <v/>
      </c>
      <c r="AK334" s="500" t="str">
        <f>IF(終値!A334="","",IF(AND(高値!O334&gt;高値!N334,高値!O334&gt;高値!M334,高値!O334&gt;高値!P334,高値!O334&gt;高値!Q334),10,""))</f>
        <v/>
      </c>
      <c r="AL334" s="500" t="str">
        <f>IF(終値!A334="","",IF(AND(高値!P334&gt;高値!O334,高値!P334&gt;高値!N334,高値!P334&gt;高値!Q334,高値!P334&gt;高値!R334),11,""))</f>
        <v/>
      </c>
      <c r="AM334" s="500" t="str">
        <f>IF(終値!A334="","",IF(AND(高値!Q334&gt;高値!P334,高値!Q334&gt;高値!O334,高値!Q334&gt;高値!R334,高値!Q334&gt;高値!S334),12,""))</f>
        <v/>
      </c>
      <c r="AN334" s="500" t="str">
        <f>IF(終値!A334="","",IF(AND(高値!R334&gt;高値!Q334,高値!R334&gt;高値!P334,高値!R334&gt;高値!S334,高値!R334&gt;高値!T334),13,""))</f>
        <v/>
      </c>
      <c r="AO334" s="500" t="str">
        <f>IF(終値!A334="","",IF(AND(高値!S334&gt;高値!R334,高値!S334&gt;高値!Q334,高値!S334&gt;高値!T334,高値!S334&gt;高値!U334),14,""))</f>
        <v/>
      </c>
      <c r="AP334" s="500" t="str">
        <f>IF(終値!A334="","",IF(AND(高値!T334&gt;高値!S334,高値!T334&gt;高値!R334,高値!T334&gt;高値!U334,高値!T334&gt;高値!V334),15,""))</f>
        <v/>
      </c>
      <c r="AQ334" s="500" t="str">
        <f>IF(終値!A334="","",IF(AND(高値!U334&gt;高値!T334,高値!U334&gt;高値!S334,高値!U334&gt;高値!V334,高値!U334&gt;高値!W334),16,""))</f>
        <v/>
      </c>
      <c r="AR334" s="500" t="str">
        <f>IF(終値!A334="","",IF(AND(高値!V334&gt;高値!U334,高値!V334&gt;高値!T334,高値!V334&gt;高値!W334,高値!V334&gt;高値!X334),17,""))</f>
        <v/>
      </c>
      <c r="AS334" s="500" t="str">
        <f>IF(終値!A334="","",IF(AND(高値!W334&gt;高値!V334,高値!W334&gt;高値!U334,高値!W334&gt;高値!X334,高値!W334&gt;高値!Y334),18,""))</f>
        <v/>
      </c>
      <c r="AT334" s="500" t="str">
        <f>IF(終値!A334="","",IF(AND(高値!X334&gt;高値!W334,高値!X334&gt;高値!V334,高値!X334&gt;高値!Y334,高値!X334&gt;高値!Z334),19,""))</f>
        <v/>
      </c>
      <c r="AU334" s="500" t="str">
        <f>IF(終値!A334="","",IF(AND(高値!Y334&gt;高値!X334,高値!Y334&gt;高値!W334,高値!Y334&gt;高値!Z334,高値!Y334&gt;高値!AA334),20,""))</f>
        <v/>
      </c>
      <c r="AV334" s="500" t="str">
        <f>IF(終値!A334="","",IF(AND(高値!Z334&gt;高値!Y334,高値!Z334&gt;高値!X334,高値!Z334&gt;高値!AA334,高値!Z334&gt;高値!AB334),21,""))</f>
        <v/>
      </c>
      <c r="AW334" s="500" t="str">
        <f>IF(終値!A334="","",IF(AND(高値!AA334&gt;高値!Z334,高値!AA334&gt;高値!Y334,高値!AA334&gt;高値!AB334,高値!AA334&gt;高値!AC334),22,""))</f>
        <v/>
      </c>
      <c r="AX334" s="500" t="str">
        <f>IF(終値!A334="","",IF(AND(高値!AB334&gt;高値!AA334,高値!AB334&gt;高値!Z334,高値!AB334&gt;高値!AC334,高値!AB334&gt;高値!AD334),23,""))</f>
        <v/>
      </c>
      <c r="AY334" s="500" t="str">
        <f>IF(終値!A334="","",IF(AND(高値!AC334&gt;高値!AB334,高値!AC334&gt;高値!AA334,高値!AC334&gt;高値!AD334,高値!AC334&gt;高値!AE334),24,""))</f>
        <v/>
      </c>
      <c r="AZ334" s="500" t="str">
        <f>IF(終値!A334="","",IF(AND(高値!AD334&gt;高値!AC334,高値!AD334&gt;高値!AB334,高値!AD334&gt;高値!AE334,高値!AD334&gt;高値!AF334),25,""))</f>
        <v/>
      </c>
      <c r="BA334" s="500" t="str">
        <f>IF(終値!A334="","",IF(AND(高値!AE334&gt;高値!AD334,高値!AE334&gt;高値!AC334,高値!AE334&gt;高値!AF334,高値!AE334&gt;高値!AG334),26,""))</f>
        <v/>
      </c>
      <c r="BB334" s="500" t="str">
        <f>IF(終値!A334="","",IF(AND(高値!AF334&gt;高値!AE334,高値!AF334&gt;高値!AD334,高値!AF334&gt;高値!AG334,高値!AF334&gt;高値!AH334),27,""))</f>
        <v/>
      </c>
      <c r="BC334" s="500" t="str">
        <f>IF(終値!A334="","",IF(AND(高値!AG334&gt;高値!AF334,高値!AG334&gt;高値!AE334,高値!AG334&gt;高値!AH334,高値!AG334&gt;高値!AI334),28,""))</f>
        <v/>
      </c>
      <c r="BD334" s="500">
        <f t="shared" si="30"/>
        <v>0</v>
      </c>
      <c r="BE334" s="500" t="str">
        <f t="shared" si="31"/>
        <v/>
      </c>
      <c r="BF334" s="500" t="str">
        <f t="shared" si="32"/>
        <v/>
      </c>
      <c r="BG334" s="500" t="str">
        <f>IF($BE334="","",INDEX(安値!$E334:$CZ334,1,$BE334+1))</f>
        <v/>
      </c>
      <c r="BH334" s="500" t="str">
        <f>IF($BF334="","",INDEX(安値!$E334:$CZ334,1,$BF334+1))</f>
        <v/>
      </c>
      <c r="BI334" s="500" t="str">
        <f>IF($BF334="","",MAX(INDEX(高値!$E334:$CZ334,1,$BE334+1):INDEX(高値!$E334:$CZ334,1,$BF334+1)))</f>
        <v/>
      </c>
      <c r="BJ334" s="500" t="str">
        <f>IF($BF334="","",AVERAGE(INDEX(終値!$E334:$CZ334,1,$BF334+1):INDEX(終値!$E334:$CZ334,1,$BF334+20))-2*STDEVP(INDEX(終値!$E334:$CZ334,1,$BF334+1):INDEX(終値!$E334:$CZ334,1,$BF334+20)))</f>
        <v/>
      </c>
      <c r="BK334" s="500" t="str">
        <f>IF($BE334="","",AVERAGE(INDEX(終値!$E334:$CZ334,1,$BE334+1):INDEX(終値!$E334:$CZ334,1,$BE334+20))-2*STDEVP(INDEX(終値!$E334:$CZ334,1,$BE334+1):INDEX(終値!$E334:$CZ334,1,$BE334+20)))</f>
        <v/>
      </c>
      <c r="BL334" s="500">
        <f t="shared" si="33"/>
        <v>0</v>
      </c>
      <c r="BM334" s="500" t="str">
        <f t="shared" si="34"/>
        <v/>
      </c>
      <c r="BN334" s="500" t="str">
        <f t="shared" si="35"/>
        <v/>
      </c>
      <c r="BO334" s="500" t="str">
        <f>IF($BM334="","",INDEX(高値!$E334:$CZ334,1,$BM334+1))</f>
        <v/>
      </c>
      <c r="BP334" s="500" t="str">
        <f>IF($BN334="","",INDEX(高値!$E334:$CZ334,1,$BN334+1))</f>
        <v/>
      </c>
      <c r="BQ334" s="500" t="str">
        <f>IF($BN334="","",MIN(INDEX(安値!$E334:$CZ334,1,$BM334+1):INDEX(安値!$E334:$CZ334,1,$BN334+1)))</f>
        <v/>
      </c>
      <c r="BR334" s="500" t="str">
        <f>IF($BN334="","",AVERAGE(INDEX(終値!$E334:$CZ334,1,$BN334+1):INDEX(終値!$E334:$CZ334,1,$BN334+20))+2*STDEVP(INDEX(終値!$E334:$CZ334,1,$BN334+1):INDEX(終値!$E334:$CZ334,1,$BN334+20)))</f>
        <v/>
      </c>
      <c r="BS334" s="500" t="str">
        <f>IF($BM334="","",AVERAGE(INDEX(終値!$E334:$CZ334,1,$BM334+1):INDEX(終値!$E334:$CZ334,1,$BM334+20))+2*STDEVP(INDEX(終値!$E334:$CZ334,1,$BM334+1):INDEX(終値!$E334:$CZ334,1,$BM334+20)))</f>
        <v/>
      </c>
      <c r="BT334" s="497" t="str">
        <f>IFERROR(IF(AND($BD334&gt;=2,ABS($BG334-$BH334)/$BH334&lt;=BB設定!$B$12,$BI334&gt;=MAX($BH334,$BG334)*(1+BB設定!$B$13),終値!E334&gt;$BG334),IF(OR(終値!E334&gt;=$BI334,AND($BH334&lt;$BJ334,$BG334&gt;=$BK334)),"二番底W▲","二番底W形成"),IF(AND($BL334&gt;=2,ABS($BO334-$BP334)/$BP334&lt;=BB設定!$B$12,$BQ334&lt;=MIN($BP334,$BO334)*(1-BB設定!$B$13),終値!E334&lt;$BO334),IF(OR(終値!E334&lt;=$BQ334,AND($BP334&gt;$BR334,$BO334&lt;=$BS334)),"二番天井M▼","二番天井M形成"),"－")),"－")</f>
        <v>－</v>
      </c>
    </row>
    <row r="335" spans="2:72">
      <c r="B335" s="500" t="str">
        <f>IF(終値!A335="","",IF(AND(安値!G335&lt;安値!F335,安値!G335&lt;安値!E335,安値!G335&lt;安値!H335,安値!G335&lt;安値!I335),2,""))</f>
        <v/>
      </c>
      <c r="C335" s="500" t="str">
        <f>IF(終値!A335="","",IF(AND(安値!H335&lt;安値!G335,安値!H335&lt;安値!F335,安値!H335&lt;安値!I335,安値!H335&lt;安値!J335),3,""))</f>
        <v/>
      </c>
      <c r="D335" s="500" t="str">
        <f>IF(終値!A335="","",IF(AND(安値!I335&lt;安値!H335,安値!I335&lt;安値!G335,安値!I335&lt;安値!J335,安値!I335&lt;安値!K335),4,""))</f>
        <v/>
      </c>
      <c r="E335" s="500" t="str">
        <f>IF(終値!A335="","",IF(AND(安値!J335&lt;安値!I335,安値!J335&lt;安値!H335,安値!J335&lt;安値!K335,安値!J335&lt;安値!L335),5,""))</f>
        <v/>
      </c>
      <c r="F335" s="500" t="str">
        <f>IF(終値!A335="","",IF(AND(安値!K335&lt;安値!J335,安値!K335&lt;安値!I335,安値!K335&lt;安値!L335,安値!K335&lt;安値!M335),6,""))</f>
        <v/>
      </c>
      <c r="G335" s="500" t="str">
        <f>IF(終値!A335="","",IF(AND(安値!L335&lt;安値!K335,安値!L335&lt;安値!J335,安値!L335&lt;安値!M335,安値!L335&lt;安値!N335),7,""))</f>
        <v/>
      </c>
      <c r="H335" s="500" t="str">
        <f>IF(終値!A335="","",IF(AND(安値!M335&lt;安値!L335,安値!M335&lt;安値!K335,安値!M335&lt;安値!N335,安値!M335&lt;安値!O335),8,""))</f>
        <v/>
      </c>
      <c r="I335" s="500" t="str">
        <f>IF(終値!A335="","",IF(AND(安値!N335&lt;安値!M335,安値!N335&lt;安値!L335,安値!N335&lt;安値!O335,安値!N335&lt;安値!P335),9,""))</f>
        <v/>
      </c>
      <c r="J335" s="500" t="str">
        <f>IF(終値!A335="","",IF(AND(安値!O335&lt;安値!N335,安値!O335&lt;安値!M335,安値!O335&lt;安値!P335,安値!O335&lt;安値!Q335),10,""))</f>
        <v/>
      </c>
      <c r="K335" s="500" t="str">
        <f>IF(終値!A335="","",IF(AND(安値!P335&lt;安値!O335,安値!P335&lt;安値!N335,安値!P335&lt;安値!Q335,安値!P335&lt;安値!R335),11,""))</f>
        <v/>
      </c>
      <c r="L335" s="500" t="str">
        <f>IF(終値!A335="","",IF(AND(安値!Q335&lt;安値!P335,安値!Q335&lt;安値!O335,安値!Q335&lt;安値!R335,安値!Q335&lt;安値!S335),12,""))</f>
        <v/>
      </c>
      <c r="M335" s="500" t="str">
        <f>IF(終値!A335="","",IF(AND(安値!R335&lt;安値!Q335,安値!R335&lt;安値!P335,安値!R335&lt;安値!S335,安値!R335&lt;安値!T335),13,""))</f>
        <v/>
      </c>
      <c r="N335" s="500" t="str">
        <f>IF(終値!A335="","",IF(AND(安値!S335&lt;安値!R335,安値!S335&lt;安値!Q335,安値!S335&lt;安値!T335,安値!S335&lt;安値!U335),14,""))</f>
        <v/>
      </c>
      <c r="O335" s="500" t="str">
        <f>IF(終値!A335="","",IF(AND(安値!T335&lt;安値!S335,安値!T335&lt;安値!R335,安値!T335&lt;安値!U335,安値!T335&lt;安値!V335),15,""))</f>
        <v/>
      </c>
      <c r="P335" s="500" t="str">
        <f>IF(終値!A335="","",IF(AND(安値!U335&lt;安値!T335,安値!U335&lt;安値!S335,安値!U335&lt;安値!V335,安値!U335&lt;安値!W335),16,""))</f>
        <v/>
      </c>
      <c r="Q335" s="500" t="str">
        <f>IF(終値!A335="","",IF(AND(安値!V335&lt;安値!U335,安値!V335&lt;安値!T335,安値!V335&lt;安値!W335,安値!V335&lt;安値!X335),17,""))</f>
        <v/>
      </c>
      <c r="R335" s="500" t="str">
        <f>IF(終値!A335="","",IF(AND(安値!W335&lt;安値!V335,安値!W335&lt;安値!U335,安値!W335&lt;安値!X335,安値!W335&lt;安値!Y335),18,""))</f>
        <v/>
      </c>
      <c r="S335" s="500" t="str">
        <f>IF(終値!A335="","",IF(AND(安値!X335&lt;安値!W335,安値!X335&lt;安値!V335,安値!X335&lt;安値!Y335,安値!X335&lt;安値!Z335),19,""))</f>
        <v/>
      </c>
      <c r="T335" s="500" t="str">
        <f>IF(終値!A335="","",IF(AND(安値!Y335&lt;安値!X335,安値!Y335&lt;安値!W335,安値!Y335&lt;安値!Z335,安値!Y335&lt;安値!AA335),20,""))</f>
        <v/>
      </c>
      <c r="U335" s="500" t="str">
        <f>IF(終値!A335="","",IF(AND(安値!Z335&lt;安値!Y335,安値!Z335&lt;安値!X335,安値!Z335&lt;安値!AA335,安値!Z335&lt;安値!AB335),21,""))</f>
        <v/>
      </c>
      <c r="V335" s="500" t="str">
        <f>IF(終値!A335="","",IF(AND(安値!AA335&lt;安値!Z335,安値!AA335&lt;安値!Y335,安値!AA335&lt;安値!AB335,安値!AA335&lt;安値!AC335),22,""))</f>
        <v/>
      </c>
      <c r="W335" s="500" t="str">
        <f>IF(終値!A335="","",IF(AND(安値!AB335&lt;安値!AA335,安値!AB335&lt;安値!Z335,安値!AB335&lt;安値!AC335,安値!AB335&lt;安値!AD335),23,""))</f>
        <v/>
      </c>
      <c r="X335" s="500" t="str">
        <f>IF(終値!A335="","",IF(AND(安値!AC335&lt;安値!AB335,安値!AC335&lt;安値!AA335,安値!AC335&lt;安値!AD335,安値!AC335&lt;安値!AE335),24,""))</f>
        <v/>
      </c>
      <c r="Y335" s="500" t="str">
        <f>IF(終値!A335="","",IF(AND(安値!AD335&lt;安値!AC335,安値!AD335&lt;安値!AB335,安値!AD335&lt;安値!AE335,安値!AD335&lt;安値!AF335),25,""))</f>
        <v/>
      </c>
      <c r="Z335" s="500" t="str">
        <f>IF(終値!A335="","",IF(AND(安値!AE335&lt;安値!AD335,安値!AE335&lt;安値!AC335,安値!AE335&lt;安値!AF335,安値!AE335&lt;安値!AG335),26,""))</f>
        <v/>
      </c>
      <c r="AA335" s="500" t="str">
        <f>IF(終値!A335="","",IF(AND(安値!AF335&lt;安値!AE335,安値!AF335&lt;安値!AD335,安値!AF335&lt;安値!AG335,安値!AF335&lt;安値!AH335),27,""))</f>
        <v/>
      </c>
      <c r="AB335" s="500" t="str">
        <f>IF(終値!A335="","",IF(AND(安値!AG335&lt;安値!AF335,安値!AG335&lt;安値!AE335,安値!AG335&lt;安値!AH335,安値!AG335&lt;安値!AI335),28,""))</f>
        <v/>
      </c>
      <c r="AC335" s="500" t="str">
        <f>IF(終値!A335="","",IF(AND(高値!G335&gt;高値!F335,高値!G335&gt;高値!E335,高値!G335&gt;高値!H335,高値!G335&gt;高値!I335),2,""))</f>
        <v/>
      </c>
      <c r="AD335" s="500" t="str">
        <f>IF(終値!A335="","",IF(AND(高値!H335&gt;高値!G335,高値!H335&gt;高値!F335,高値!H335&gt;高値!I335,高値!H335&gt;高値!J335),3,""))</f>
        <v/>
      </c>
      <c r="AE335" s="500" t="str">
        <f>IF(終値!A335="","",IF(AND(高値!I335&gt;高値!H335,高値!I335&gt;高値!G335,高値!I335&gt;高値!J335,高値!I335&gt;高値!K335),4,""))</f>
        <v/>
      </c>
      <c r="AF335" s="500" t="str">
        <f>IF(終値!A335="","",IF(AND(高値!J335&gt;高値!I335,高値!J335&gt;高値!H335,高値!J335&gt;高値!K335,高値!J335&gt;高値!L335),5,""))</f>
        <v/>
      </c>
      <c r="AG335" s="500" t="str">
        <f>IF(終値!A335="","",IF(AND(高値!K335&gt;高値!J335,高値!K335&gt;高値!I335,高値!K335&gt;高値!L335,高値!K335&gt;高値!M335),6,""))</f>
        <v/>
      </c>
      <c r="AH335" s="500" t="str">
        <f>IF(終値!A335="","",IF(AND(高値!L335&gt;高値!K335,高値!L335&gt;高値!J335,高値!L335&gt;高値!M335,高値!L335&gt;高値!N335),7,""))</f>
        <v/>
      </c>
      <c r="AI335" s="500" t="str">
        <f>IF(終値!A335="","",IF(AND(高値!M335&gt;高値!L335,高値!M335&gt;高値!K335,高値!M335&gt;高値!N335,高値!M335&gt;高値!O335),8,""))</f>
        <v/>
      </c>
      <c r="AJ335" s="500" t="str">
        <f>IF(終値!A335="","",IF(AND(高値!N335&gt;高値!M335,高値!N335&gt;高値!L335,高値!N335&gt;高値!O335,高値!N335&gt;高値!P335),9,""))</f>
        <v/>
      </c>
      <c r="AK335" s="500" t="str">
        <f>IF(終値!A335="","",IF(AND(高値!O335&gt;高値!N335,高値!O335&gt;高値!M335,高値!O335&gt;高値!P335,高値!O335&gt;高値!Q335),10,""))</f>
        <v/>
      </c>
      <c r="AL335" s="500" t="str">
        <f>IF(終値!A335="","",IF(AND(高値!P335&gt;高値!O335,高値!P335&gt;高値!N335,高値!P335&gt;高値!Q335,高値!P335&gt;高値!R335),11,""))</f>
        <v/>
      </c>
      <c r="AM335" s="500" t="str">
        <f>IF(終値!A335="","",IF(AND(高値!Q335&gt;高値!P335,高値!Q335&gt;高値!O335,高値!Q335&gt;高値!R335,高値!Q335&gt;高値!S335),12,""))</f>
        <v/>
      </c>
      <c r="AN335" s="500" t="str">
        <f>IF(終値!A335="","",IF(AND(高値!R335&gt;高値!Q335,高値!R335&gt;高値!P335,高値!R335&gt;高値!S335,高値!R335&gt;高値!T335),13,""))</f>
        <v/>
      </c>
      <c r="AO335" s="500" t="str">
        <f>IF(終値!A335="","",IF(AND(高値!S335&gt;高値!R335,高値!S335&gt;高値!Q335,高値!S335&gt;高値!T335,高値!S335&gt;高値!U335),14,""))</f>
        <v/>
      </c>
      <c r="AP335" s="500" t="str">
        <f>IF(終値!A335="","",IF(AND(高値!T335&gt;高値!S335,高値!T335&gt;高値!R335,高値!T335&gt;高値!U335,高値!T335&gt;高値!V335),15,""))</f>
        <v/>
      </c>
      <c r="AQ335" s="500" t="str">
        <f>IF(終値!A335="","",IF(AND(高値!U335&gt;高値!T335,高値!U335&gt;高値!S335,高値!U335&gt;高値!V335,高値!U335&gt;高値!W335),16,""))</f>
        <v/>
      </c>
      <c r="AR335" s="500" t="str">
        <f>IF(終値!A335="","",IF(AND(高値!V335&gt;高値!U335,高値!V335&gt;高値!T335,高値!V335&gt;高値!W335,高値!V335&gt;高値!X335),17,""))</f>
        <v/>
      </c>
      <c r="AS335" s="500" t="str">
        <f>IF(終値!A335="","",IF(AND(高値!W335&gt;高値!V335,高値!W335&gt;高値!U335,高値!W335&gt;高値!X335,高値!W335&gt;高値!Y335),18,""))</f>
        <v/>
      </c>
      <c r="AT335" s="500" t="str">
        <f>IF(終値!A335="","",IF(AND(高値!X335&gt;高値!W335,高値!X335&gt;高値!V335,高値!X335&gt;高値!Y335,高値!X335&gt;高値!Z335),19,""))</f>
        <v/>
      </c>
      <c r="AU335" s="500" t="str">
        <f>IF(終値!A335="","",IF(AND(高値!Y335&gt;高値!X335,高値!Y335&gt;高値!W335,高値!Y335&gt;高値!Z335,高値!Y335&gt;高値!AA335),20,""))</f>
        <v/>
      </c>
      <c r="AV335" s="500" t="str">
        <f>IF(終値!A335="","",IF(AND(高値!Z335&gt;高値!Y335,高値!Z335&gt;高値!X335,高値!Z335&gt;高値!AA335,高値!Z335&gt;高値!AB335),21,""))</f>
        <v/>
      </c>
      <c r="AW335" s="500" t="str">
        <f>IF(終値!A335="","",IF(AND(高値!AA335&gt;高値!Z335,高値!AA335&gt;高値!Y335,高値!AA335&gt;高値!AB335,高値!AA335&gt;高値!AC335),22,""))</f>
        <v/>
      </c>
      <c r="AX335" s="500" t="str">
        <f>IF(終値!A335="","",IF(AND(高値!AB335&gt;高値!AA335,高値!AB335&gt;高値!Z335,高値!AB335&gt;高値!AC335,高値!AB335&gt;高値!AD335),23,""))</f>
        <v/>
      </c>
      <c r="AY335" s="500" t="str">
        <f>IF(終値!A335="","",IF(AND(高値!AC335&gt;高値!AB335,高値!AC335&gt;高値!AA335,高値!AC335&gt;高値!AD335,高値!AC335&gt;高値!AE335),24,""))</f>
        <v/>
      </c>
      <c r="AZ335" s="500" t="str">
        <f>IF(終値!A335="","",IF(AND(高値!AD335&gt;高値!AC335,高値!AD335&gt;高値!AB335,高値!AD335&gt;高値!AE335,高値!AD335&gt;高値!AF335),25,""))</f>
        <v/>
      </c>
      <c r="BA335" s="500" t="str">
        <f>IF(終値!A335="","",IF(AND(高値!AE335&gt;高値!AD335,高値!AE335&gt;高値!AC335,高値!AE335&gt;高値!AF335,高値!AE335&gt;高値!AG335),26,""))</f>
        <v/>
      </c>
      <c r="BB335" s="500" t="str">
        <f>IF(終値!A335="","",IF(AND(高値!AF335&gt;高値!AE335,高値!AF335&gt;高値!AD335,高値!AF335&gt;高値!AG335,高値!AF335&gt;高値!AH335),27,""))</f>
        <v/>
      </c>
      <c r="BC335" s="500" t="str">
        <f>IF(終値!A335="","",IF(AND(高値!AG335&gt;高値!AF335,高値!AG335&gt;高値!AE335,高値!AG335&gt;高値!AH335,高値!AG335&gt;高値!AI335),28,""))</f>
        <v/>
      </c>
      <c r="BD335" s="500">
        <f t="shared" si="30"/>
        <v>0</v>
      </c>
      <c r="BE335" s="500" t="str">
        <f t="shared" si="31"/>
        <v/>
      </c>
      <c r="BF335" s="500" t="str">
        <f t="shared" si="32"/>
        <v/>
      </c>
      <c r="BG335" s="500" t="str">
        <f>IF($BE335="","",INDEX(安値!$E335:$CZ335,1,$BE335+1))</f>
        <v/>
      </c>
      <c r="BH335" s="500" t="str">
        <f>IF($BF335="","",INDEX(安値!$E335:$CZ335,1,$BF335+1))</f>
        <v/>
      </c>
      <c r="BI335" s="500" t="str">
        <f>IF($BF335="","",MAX(INDEX(高値!$E335:$CZ335,1,$BE335+1):INDEX(高値!$E335:$CZ335,1,$BF335+1)))</f>
        <v/>
      </c>
      <c r="BJ335" s="500" t="str">
        <f>IF($BF335="","",AVERAGE(INDEX(終値!$E335:$CZ335,1,$BF335+1):INDEX(終値!$E335:$CZ335,1,$BF335+20))-2*STDEVP(INDEX(終値!$E335:$CZ335,1,$BF335+1):INDEX(終値!$E335:$CZ335,1,$BF335+20)))</f>
        <v/>
      </c>
      <c r="BK335" s="500" t="str">
        <f>IF($BE335="","",AVERAGE(INDEX(終値!$E335:$CZ335,1,$BE335+1):INDEX(終値!$E335:$CZ335,1,$BE335+20))-2*STDEVP(INDEX(終値!$E335:$CZ335,1,$BE335+1):INDEX(終値!$E335:$CZ335,1,$BE335+20)))</f>
        <v/>
      </c>
      <c r="BL335" s="500">
        <f t="shared" si="33"/>
        <v>0</v>
      </c>
      <c r="BM335" s="500" t="str">
        <f t="shared" si="34"/>
        <v/>
      </c>
      <c r="BN335" s="500" t="str">
        <f t="shared" si="35"/>
        <v/>
      </c>
      <c r="BO335" s="500" t="str">
        <f>IF($BM335="","",INDEX(高値!$E335:$CZ335,1,$BM335+1))</f>
        <v/>
      </c>
      <c r="BP335" s="500" t="str">
        <f>IF($BN335="","",INDEX(高値!$E335:$CZ335,1,$BN335+1))</f>
        <v/>
      </c>
      <c r="BQ335" s="500" t="str">
        <f>IF($BN335="","",MIN(INDEX(安値!$E335:$CZ335,1,$BM335+1):INDEX(安値!$E335:$CZ335,1,$BN335+1)))</f>
        <v/>
      </c>
      <c r="BR335" s="500" t="str">
        <f>IF($BN335="","",AVERAGE(INDEX(終値!$E335:$CZ335,1,$BN335+1):INDEX(終値!$E335:$CZ335,1,$BN335+20))+2*STDEVP(INDEX(終値!$E335:$CZ335,1,$BN335+1):INDEX(終値!$E335:$CZ335,1,$BN335+20)))</f>
        <v/>
      </c>
      <c r="BS335" s="500" t="str">
        <f>IF($BM335="","",AVERAGE(INDEX(終値!$E335:$CZ335,1,$BM335+1):INDEX(終値!$E335:$CZ335,1,$BM335+20))+2*STDEVP(INDEX(終値!$E335:$CZ335,1,$BM335+1):INDEX(終値!$E335:$CZ335,1,$BM335+20)))</f>
        <v/>
      </c>
      <c r="BT335" s="497" t="str">
        <f>IFERROR(IF(AND($BD335&gt;=2,ABS($BG335-$BH335)/$BH335&lt;=BB設定!$B$12,$BI335&gt;=MAX($BH335,$BG335)*(1+BB設定!$B$13),終値!E335&gt;$BG335),IF(OR(終値!E335&gt;=$BI335,AND($BH335&lt;$BJ335,$BG335&gt;=$BK335)),"二番底W▲","二番底W形成"),IF(AND($BL335&gt;=2,ABS($BO335-$BP335)/$BP335&lt;=BB設定!$B$12,$BQ335&lt;=MIN($BP335,$BO335)*(1-BB設定!$B$13),終値!E335&lt;$BO335),IF(OR(終値!E335&lt;=$BQ335,AND($BP335&gt;$BR335,$BO335&lt;=$BS335)),"二番天井M▼","二番天井M形成"),"－")),"－")</f>
        <v>－</v>
      </c>
    </row>
    <row r="336" spans="2:72">
      <c r="B336" s="500" t="str">
        <f>IF(終値!A336="","",IF(AND(安値!G336&lt;安値!F336,安値!G336&lt;安値!E336,安値!G336&lt;安値!H336,安値!G336&lt;安値!I336),2,""))</f>
        <v/>
      </c>
      <c r="C336" s="500" t="str">
        <f>IF(終値!A336="","",IF(AND(安値!H336&lt;安値!G336,安値!H336&lt;安値!F336,安値!H336&lt;安値!I336,安値!H336&lt;安値!J336),3,""))</f>
        <v/>
      </c>
      <c r="D336" s="500" t="str">
        <f>IF(終値!A336="","",IF(AND(安値!I336&lt;安値!H336,安値!I336&lt;安値!G336,安値!I336&lt;安値!J336,安値!I336&lt;安値!K336),4,""))</f>
        <v/>
      </c>
      <c r="E336" s="500" t="str">
        <f>IF(終値!A336="","",IF(AND(安値!J336&lt;安値!I336,安値!J336&lt;安値!H336,安値!J336&lt;安値!K336,安値!J336&lt;安値!L336),5,""))</f>
        <v/>
      </c>
      <c r="F336" s="500" t="str">
        <f>IF(終値!A336="","",IF(AND(安値!K336&lt;安値!J336,安値!K336&lt;安値!I336,安値!K336&lt;安値!L336,安値!K336&lt;安値!M336),6,""))</f>
        <v/>
      </c>
      <c r="G336" s="500" t="str">
        <f>IF(終値!A336="","",IF(AND(安値!L336&lt;安値!K336,安値!L336&lt;安値!J336,安値!L336&lt;安値!M336,安値!L336&lt;安値!N336),7,""))</f>
        <v/>
      </c>
      <c r="H336" s="500" t="str">
        <f>IF(終値!A336="","",IF(AND(安値!M336&lt;安値!L336,安値!M336&lt;安値!K336,安値!M336&lt;安値!N336,安値!M336&lt;安値!O336),8,""))</f>
        <v/>
      </c>
      <c r="I336" s="500" t="str">
        <f>IF(終値!A336="","",IF(AND(安値!N336&lt;安値!M336,安値!N336&lt;安値!L336,安値!N336&lt;安値!O336,安値!N336&lt;安値!P336),9,""))</f>
        <v/>
      </c>
      <c r="J336" s="500" t="str">
        <f>IF(終値!A336="","",IF(AND(安値!O336&lt;安値!N336,安値!O336&lt;安値!M336,安値!O336&lt;安値!P336,安値!O336&lt;安値!Q336),10,""))</f>
        <v/>
      </c>
      <c r="K336" s="500" t="str">
        <f>IF(終値!A336="","",IF(AND(安値!P336&lt;安値!O336,安値!P336&lt;安値!N336,安値!P336&lt;安値!Q336,安値!P336&lt;安値!R336),11,""))</f>
        <v/>
      </c>
      <c r="L336" s="500" t="str">
        <f>IF(終値!A336="","",IF(AND(安値!Q336&lt;安値!P336,安値!Q336&lt;安値!O336,安値!Q336&lt;安値!R336,安値!Q336&lt;安値!S336),12,""))</f>
        <v/>
      </c>
      <c r="M336" s="500" t="str">
        <f>IF(終値!A336="","",IF(AND(安値!R336&lt;安値!Q336,安値!R336&lt;安値!P336,安値!R336&lt;安値!S336,安値!R336&lt;安値!T336),13,""))</f>
        <v/>
      </c>
      <c r="N336" s="500" t="str">
        <f>IF(終値!A336="","",IF(AND(安値!S336&lt;安値!R336,安値!S336&lt;安値!Q336,安値!S336&lt;安値!T336,安値!S336&lt;安値!U336),14,""))</f>
        <v/>
      </c>
      <c r="O336" s="500" t="str">
        <f>IF(終値!A336="","",IF(AND(安値!T336&lt;安値!S336,安値!T336&lt;安値!R336,安値!T336&lt;安値!U336,安値!T336&lt;安値!V336),15,""))</f>
        <v/>
      </c>
      <c r="P336" s="500" t="str">
        <f>IF(終値!A336="","",IF(AND(安値!U336&lt;安値!T336,安値!U336&lt;安値!S336,安値!U336&lt;安値!V336,安値!U336&lt;安値!W336),16,""))</f>
        <v/>
      </c>
      <c r="Q336" s="500" t="str">
        <f>IF(終値!A336="","",IF(AND(安値!V336&lt;安値!U336,安値!V336&lt;安値!T336,安値!V336&lt;安値!W336,安値!V336&lt;安値!X336),17,""))</f>
        <v/>
      </c>
      <c r="R336" s="500" t="str">
        <f>IF(終値!A336="","",IF(AND(安値!W336&lt;安値!V336,安値!W336&lt;安値!U336,安値!W336&lt;安値!X336,安値!W336&lt;安値!Y336),18,""))</f>
        <v/>
      </c>
      <c r="S336" s="500" t="str">
        <f>IF(終値!A336="","",IF(AND(安値!X336&lt;安値!W336,安値!X336&lt;安値!V336,安値!X336&lt;安値!Y336,安値!X336&lt;安値!Z336),19,""))</f>
        <v/>
      </c>
      <c r="T336" s="500" t="str">
        <f>IF(終値!A336="","",IF(AND(安値!Y336&lt;安値!X336,安値!Y336&lt;安値!W336,安値!Y336&lt;安値!Z336,安値!Y336&lt;安値!AA336),20,""))</f>
        <v/>
      </c>
      <c r="U336" s="500" t="str">
        <f>IF(終値!A336="","",IF(AND(安値!Z336&lt;安値!Y336,安値!Z336&lt;安値!X336,安値!Z336&lt;安値!AA336,安値!Z336&lt;安値!AB336),21,""))</f>
        <v/>
      </c>
      <c r="V336" s="500" t="str">
        <f>IF(終値!A336="","",IF(AND(安値!AA336&lt;安値!Z336,安値!AA336&lt;安値!Y336,安値!AA336&lt;安値!AB336,安値!AA336&lt;安値!AC336),22,""))</f>
        <v/>
      </c>
      <c r="W336" s="500" t="str">
        <f>IF(終値!A336="","",IF(AND(安値!AB336&lt;安値!AA336,安値!AB336&lt;安値!Z336,安値!AB336&lt;安値!AC336,安値!AB336&lt;安値!AD336),23,""))</f>
        <v/>
      </c>
      <c r="X336" s="500" t="str">
        <f>IF(終値!A336="","",IF(AND(安値!AC336&lt;安値!AB336,安値!AC336&lt;安値!AA336,安値!AC336&lt;安値!AD336,安値!AC336&lt;安値!AE336),24,""))</f>
        <v/>
      </c>
      <c r="Y336" s="500" t="str">
        <f>IF(終値!A336="","",IF(AND(安値!AD336&lt;安値!AC336,安値!AD336&lt;安値!AB336,安値!AD336&lt;安値!AE336,安値!AD336&lt;安値!AF336),25,""))</f>
        <v/>
      </c>
      <c r="Z336" s="500" t="str">
        <f>IF(終値!A336="","",IF(AND(安値!AE336&lt;安値!AD336,安値!AE336&lt;安値!AC336,安値!AE336&lt;安値!AF336,安値!AE336&lt;安値!AG336),26,""))</f>
        <v/>
      </c>
      <c r="AA336" s="500" t="str">
        <f>IF(終値!A336="","",IF(AND(安値!AF336&lt;安値!AE336,安値!AF336&lt;安値!AD336,安値!AF336&lt;安値!AG336,安値!AF336&lt;安値!AH336),27,""))</f>
        <v/>
      </c>
      <c r="AB336" s="500" t="str">
        <f>IF(終値!A336="","",IF(AND(安値!AG336&lt;安値!AF336,安値!AG336&lt;安値!AE336,安値!AG336&lt;安値!AH336,安値!AG336&lt;安値!AI336),28,""))</f>
        <v/>
      </c>
      <c r="AC336" s="500" t="str">
        <f>IF(終値!A336="","",IF(AND(高値!G336&gt;高値!F336,高値!G336&gt;高値!E336,高値!G336&gt;高値!H336,高値!G336&gt;高値!I336),2,""))</f>
        <v/>
      </c>
      <c r="AD336" s="500" t="str">
        <f>IF(終値!A336="","",IF(AND(高値!H336&gt;高値!G336,高値!H336&gt;高値!F336,高値!H336&gt;高値!I336,高値!H336&gt;高値!J336),3,""))</f>
        <v/>
      </c>
      <c r="AE336" s="500" t="str">
        <f>IF(終値!A336="","",IF(AND(高値!I336&gt;高値!H336,高値!I336&gt;高値!G336,高値!I336&gt;高値!J336,高値!I336&gt;高値!K336),4,""))</f>
        <v/>
      </c>
      <c r="AF336" s="500" t="str">
        <f>IF(終値!A336="","",IF(AND(高値!J336&gt;高値!I336,高値!J336&gt;高値!H336,高値!J336&gt;高値!K336,高値!J336&gt;高値!L336),5,""))</f>
        <v/>
      </c>
      <c r="AG336" s="500" t="str">
        <f>IF(終値!A336="","",IF(AND(高値!K336&gt;高値!J336,高値!K336&gt;高値!I336,高値!K336&gt;高値!L336,高値!K336&gt;高値!M336),6,""))</f>
        <v/>
      </c>
      <c r="AH336" s="500" t="str">
        <f>IF(終値!A336="","",IF(AND(高値!L336&gt;高値!K336,高値!L336&gt;高値!J336,高値!L336&gt;高値!M336,高値!L336&gt;高値!N336),7,""))</f>
        <v/>
      </c>
      <c r="AI336" s="500" t="str">
        <f>IF(終値!A336="","",IF(AND(高値!M336&gt;高値!L336,高値!M336&gt;高値!K336,高値!M336&gt;高値!N336,高値!M336&gt;高値!O336),8,""))</f>
        <v/>
      </c>
      <c r="AJ336" s="500" t="str">
        <f>IF(終値!A336="","",IF(AND(高値!N336&gt;高値!M336,高値!N336&gt;高値!L336,高値!N336&gt;高値!O336,高値!N336&gt;高値!P336),9,""))</f>
        <v/>
      </c>
      <c r="AK336" s="500" t="str">
        <f>IF(終値!A336="","",IF(AND(高値!O336&gt;高値!N336,高値!O336&gt;高値!M336,高値!O336&gt;高値!P336,高値!O336&gt;高値!Q336),10,""))</f>
        <v/>
      </c>
      <c r="AL336" s="500" t="str">
        <f>IF(終値!A336="","",IF(AND(高値!P336&gt;高値!O336,高値!P336&gt;高値!N336,高値!P336&gt;高値!Q336,高値!P336&gt;高値!R336),11,""))</f>
        <v/>
      </c>
      <c r="AM336" s="500" t="str">
        <f>IF(終値!A336="","",IF(AND(高値!Q336&gt;高値!P336,高値!Q336&gt;高値!O336,高値!Q336&gt;高値!R336,高値!Q336&gt;高値!S336),12,""))</f>
        <v/>
      </c>
      <c r="AN336" s="500" t="str">
        <f>IF(終値!A336="","",IF(AND(高値!R336&gt;高値!Q336,高値!R336&gt;高値!P336,高値!R336&gt;高値!S336,高値!R336&gt;高値!T336),13,""))</f>
        <v/>
      </c>
      <c r="AO336" s="500" t="str">
        <f>IF(終値!A336="","",IF(AND(高値!S336&gt;高値!R336,高値!S336&gt;高値!Q336,高値!S336&gt;高値!T336,高値!S336&gt;高値!U336),14,""))</f>
        <v/>
      </c>
      <c r="AP336" s="500" t="str">
        <f>IF(終値!A336="","",IF(AND(高値!T336&gt;高値!S336,高値!T336&gt;高値!R336,高値!T336&gt;高値!U336,高値!T336&gt;高値!V336),15,""))</f>
        <v/>
      </c>
      <c r="AQ336" s="500" t="str">
        <f>IF(終値!A336="","",IF(AND(高値!U336&gt;高値!T336,高値!U336&gt;高値!S336,高値!U336&gt;高値!V336,高値!U336&gt;高値!W336),16,""))</f>
        <v/>
      </c>
      <c r="AR336" s="500" t="str">
        <f>IF(終値!A336="","",IF(AND(高値!V336&gt;高値!U336,高値!V336&gt;高値!T336,高値!V336&gt;高値!W336,高値!V336&gt;高値!X336),17,""))</f>
        <v/>
      </c>
      <c r="AS336" s="500" t="str">
        <f>IF(終値!A336="","",IF(AND(高値!W336&gt;高値!V336,高値!W336&gt;高値!U336,高値!W336&gt;高値!X336,高値!W336&gt;高値!Y336),18,""))</f>
        <v/>
      </c>
      <c r="AT336" s="500" t="str">
        <f>IF(終値!A336="","",IF(AND(高値!X336&gt;高値!W336,高値!X336&gt;高値!V336,高値!X336&gt;高値!Y336,高値!X336&gt;高値!Z336),19,""))</f>
        <v/>
      </c>
      <c r="AU336" s="500" t="str">
        <f>IF(終値!A336="","",IF(AND(高値!Y336&gt;高値!X336,高値!Y336&gt;高値!W336,高値!Y336&gt;高値!Z336,高値!Y336&gt;高値!AA336),20,""))</f>
        <v/>
      </c>
      <c r="AV336" s="500" t="str">
        <f>IF(終値!A336="","",IF(AND(高値!Z336&gt;高値!Y336,高値!Z336&gt;高値!X336,高値!Z336&gt;高値!AA336,高値!Z336&gt;高値!AB336),21,""))</f>
        <v/>
      </c>
      <c r="AW336" s="500" t="str">
        <f>IF(終値!A336="","",IF(AND(高値!AA336&gt;高値!Z336,高値!AA336&gt;高値!Y336,高値!AA336&gt;高値!AB336,高値!AA336&gt;高値!AC336),22,""))</f>
        <v/>
      </c>
      <c r="AX336" s="500" t="str">
        <f>IF(終値!A336="","",IF(AND(高値!AB336&gt;高値!AA336,高値!AB336&gt;高値!Z336,高値!AB336&gt;高値!AC336,高値!AB336&gt;高値!AD336),23,""))</f>
        <v/>
      </c>
      <c r="AY336" s="500" t="str">
        <f>IF(終値!A336="","",IF(AND(高値!AC336&gt;高値!AB336,高値!AC336&gt;高値!AA336,高値!AC336&gt;高値!AD336,高値!AC336&gt;高値!AE336),24,""))</f>
        <v/>
      </c>
      <c r="AZ336" s="500" t="str">
        <f>IF(終値!A336="","",IF(AND(高値!AD336&gt;高値!AC336,高値!AD336&gt;高値!AB336,高値!AD336&gt;高値!AE336,高値!AD336&gt;高値!AF336),25,""))</f>
        <v/>
      </c>
      <c r="BA336" s="500" t="str">
        <f>IF(終値!A336="","",IF(AND(高値!AE336&gt;高値!AD336,高値!AE336&gt;高値!AC336,高値!AE336&gt;高値!AF336,高値!AE336&gt;高値!AG336),26,""))</f>
        <v/>
      </c>
      <c r="BB336" s="500" t="str">
        <f>IF(終値!A336="","",IF(AND(高値!AF336&gt;高値!AE336,高値!AF336&gt;高値!AD336,高値!AF336&gt;高値!AG336,高値!AF336&gt;高値!AH336),27,""))</f>
        <v/>
      </c>
      <c r="BC336" s="500" t="str">
        <f>IF(終値!A336="","",IF(AND(高値!AG336&gt;高値!AF336,高値!AG336&gt;高値!AE336,高値!AG336&gt;高値!AH336,高値!AG336&gt;高値!AI336),28,""))</f>
        <v/>
      </c>
      <c r="BD336" s="500">
        <f t="shared" si="30"/>
        <v>0</v>
      </c>
      <c r="BE336" s="500" t="str">
        <f t="shared" si="31"/>
        <v/>
      </c>
      <c r="BF336" s="500" t="str">
        <f t="shared" si="32"/>
        <v/>
      </c>
      <c r="BG336" s="500" t="str">
        <f>IF($BE336="","",INDEX(安値!$E336:$CZ336,1,$BE336+1))</f>
        <v/>
      </c>
      <c r="BH336" s="500" t="str">
        <f>IF($BF336="","",INDEX(安値!$E336:$CZ336,1,$BF336+1))</f>
        <v/>
      </c>
      <c r="BI336" s="500" t="str">
        <f>IF($BF336="","",MAX(INDEX(高値!$E336:$CZ336,1,$BE336+1):INDEX(高値!$E336:$CZ336,1,$BF336+1)))</f>
        <v/>
      </c>
      <c r="BJ336" s="500" t="str">
        <f>IF($BF336="","",AVERAGE(INDEX(終値!$E336:$CZ336,1,$BF336+1):INDEX(終値!$E336:$CZ336,1,$BF336+20))-2*STDEVP(INDEX(終値!$E336:$CZ336,1,$BF336+1):INDEX(終値!$E336:$CZ336,1,$BF336+20)))</f>
        <v/>
      </c>
      <c r="BK336" s="500" t="str">
        <f>IF($BE336="","",AVERAGE(INDEX(終値!$E336:$CZ336,1,$BE336+1):INDEX(終値!$E336:$CZ336,1,$BE336+20))-2*STDEVP(INDEX(終値!$E336:$CZ336,1,$BE336+1):INDEX(終値!$E336:$CZ336,1,$BE336+20)))</f>
        <v/>
      </c>
      <c r="BL336" s="500">
        <f t="shared" si="33"/>
        <v>0</v>
      </c>
      <c r="BM336" s="500" t="str">
        <f t="shared" si="34"/>
        <v/>
      </c>
      <c r="BN336" s="500" t="str">
        <f t="shared" si="35"/>
        <v/>
      </c>
      <c r="BO336" s="500" t="str">
        <f>IF($BM336="","",INDEX(高値!$E336:$CZ336,1,$BM336+1))</f>
        <v/>
      </c>
      <c r="BP336" s="500" t="str">
        <f>IF($BN336="","",INDEX(高値!$E336:$CZ336,1,$BN336+1))</f>
        <v/>
      </c>
      <c r="BQ336" s="500" t="str">
        <f>IF($BN336="","",MIN(INDEX(安値!$E336:$CZ336,1,$BM336+1):INDEX(安値!$E336:$CZ336,1,$BN336+1)))</f>
        <v/>
      </c>
      <c r="BR336" s="500" t="str">
        <f>IF($BN336="","",AVERAGE(INDEX(終値!$E336:$CZ336,1,$BN336+1):INDEX(終値!$E336:$CZ336,1,$BN336+20))+2*STDEVP(INDEX(終値!$E336:$CZ336,1,$BN336+1):INDEX(終値!$E336:$CZ336,1,$BN336+20)))</f>
        <v/>
      </c>
      <c r="BS336" s="500" t="str">
        <f>IF($BM336="","",AVERAGE(INDEX(終値!$E336:$CZ336,1,$BM336+1):INDEX(終値!$E336:$CZ336,1,$BM336+20))+2*STDEVP(INDEX(終値!$E336:$CZ336,1,$BM336+1):INDEX(終値!$E336:$CZ336,1,$BM336+20)))</f>
        <v/>
      </c>
      <c r="BT336" s="497" t="str">
        <f>IFERROR(IF(AND($BD336&gt;=2,ABS($BG336-$BH336)/$BH336&lt;=BB設定!$B$12,$BI336&gt;=MAX($BH336,$BG336)*(1+BB設定!$B$13),終値!E336&gt;$BG336),IF(OR(終値!E336&gt;=$BI336,AND($BH336&lt;$BJ336,$BG336&gt;=$BK336)),"二番底W▲","二番底W形成"),IF(AND($BL336&gt;=2,ABS($BO336-$BP336)/$BP336&lt;=BB設定!$B$12,$BQ336&lt;=MIN($BP336,$BO336)*(1-BB設定!$B$13),終値!E336&lt;$BO336),IF(OR(終値!E336&lt;=$BQ336,AND($BP336&gt;$BR336,$BO336&lt;=$BS336)),"二番天井M▼","二番天井M形成"),"－")),"－")</f>
        <v>－</v>
      </c>
    </row>
    <row r="337" spans="2:72">
      <c r="B337" s="500" t="str">
        <f>IF(終値!A337="","",IF(AND(安値!G337&lt;安値!F337,安値!G337&lt;安値!E337,安値!G337&lt;安値!H337,安値!G337&lt;安値!I337),2,""))</f>
        <v/>
      </c>
      <c r="C337" s="500" t="str">
        <f>IF(終値!A337="","",IF(AND(安値!H337&lt;安値!G337,安値!H337&lt;安値!F337,安値!H337&lt;安値!I337,安値!H337&lt;安値!J337),3,""))</f>
        <v/>
      </c>
      <c r="D337" s="500" t="str">
        <f>IF(終値!A337="","",IF(AND(安値!I337&lt;安値!H337,安値!I337&lt;安値!G337,安値!I337&lt;安値!J337,安値!I337&lt;安値!K337),4,""))</f>
        <v/>
      </c>
      <c r="E337" s="500" t="str">
        <f>IF(終値!A337="","",IF(AND(安値!J337&lt;安値!I337,安値!J337&lt;安値!H337,安値!J337&lt;安値!K337,安値!J337&lt;安値!L337),5,""))</f>
        <v/>
      </c>
      <c r="F337" s="500" t="str">
        <f>IF(終値!A337="","",IF(AND(安値!K337&lt;安値!J337,安値!K337&lt;安値!I337,安値!K337&lt;安値!L337,安値!K337&lt;安値!M337),6,""))</f>
        <v/>
      </c>
      <c r="G337" s="500" t="str">
        <f>IF(終値!A337="","",IF(AND(安値!L337&lt;安値!K337,安値!L337&lt;安値!J337,安値!L337&lt;安値!M337,安値!L337&lt;安値!N337),7,""))</f>
        <v/>
      </c>
      <c r="H337" s="500" t="str">
        <f>IF(終値!A337="","",IF(AND(安値!M337&lt;安値!L337,安値!M337&lt;安値!K337,安値!M337&lt;安値!N337,安値!M337&lt;安値!O337),8,""))</f>
        <v/>
      </c>
      <c r="I337" s="500" t="str">
        <f>IF(終値!A337="","",IF(AND(安値!N337&lt;安値!M337,安値!N337&lt;安値!L337,安値!N337&lt;安値!O337,安値!N337&lt;安値!P337),9,""))</f>
        <v/>
      </c>
      <c r="J337" s="500" t="str">
        <f>IF(終値!A337="","",IF(AND(安値!O337&lt;安値!N337,安値!O337&lt;安値!M337,安値!O337&lt;安値!P337,安値!O337&lt;安値!Q337),10,""))</f>
        <v/>
      </c>
      <c r="K337" s="500" t="str">
        <f>IF(終値!A337="","",IF(AND(安値!P337&lt;安値!O337,安値!P337&lt;安値!N337,安値!P337&lt;安値!Q337,安値!P337&lt;安値!R337),11,""))</f>
        <v/>
      </c>
      <c r="L337" s="500" t="str">
        <f>IF(終値!A337="","",IF(AND(安値!Q337&lt;安値!P337,安値!Q337&lt;安値!O337,安値!Q337&lt;安値!R337,安値!Q337&lt;安値!S337),12,""))</f>
        <v/>
      </c>
      <c r="M337" s="500" t="str">
        <f>IF(終値!A337="","",IF(AND(安値!R337&lt;安値!Q337,安値!R337&lt;安値!P337,安値!R337&lt;安値!S337,安値!R337&lt;安値!T337),13,""))</f>
        <v/>
      </c>
      <c r="N337" s="500" t="str">
        <f>IF(終値!A337="","",IF(AND(安値!S337&lt;安値!R337,安値!S337&lt;安値!Q337,安値!S337&lt;安値!T337,安値!S337&lt;安値!U337),14,""))</f>
        <v/>
      </c>
      <c r="O337" s="500" t="str">
        <f>IF(終値!A337="","",IF(AND(安値!T337&lt;安値!S337,安値!T337&lt;安値!R337,安値!T337&lt;安値!U337,安値!T337&lt;安値!V337),15,""))</f>
        <v/>
      </c>
      <c r="P337" s="500" t="str">
        <f>IF(終値!A337="","",IF(AND(安値!U337&lt;安値!T337,安値!U337&lt;安値!S337,安値!U337&lt;安値!V337,安値!U337&lt;安値!W337),16,""))</f>
        <v/>
      </c>
      <c r="Q337" s="500" t="str">
        <f>IF(終値!A337="","",IF(AND(安値!V337&lt;安値!U337,安値!V337&lt;安値!T337,安値!V337&lt;安値!W337,安値!V337&lt;安値!X337),17,""))</f>
        <v/>
      </c>
      <c r="R337" s="500" t="str">
        <f>IF(終値!A337="","",IF(AND(安値!W337&lt;安値!V337,安値!W337&lt;安値!U337,安値!W337&lt;安値!X337,安値!W337&lt;安値!Y337),18,""))</f>
        <v/>
      </c>
      <c r="S337" s="500" t="str">
        <f>IF(終値!A337="","",IF(AND(安値!X337&lt;安値!W337,安値!X337&lt;安値!V337,安値!X337&lt;安値!Y337,安値!X337&lt;安値!Z337),19,""))</f>
        <v/>
      </c>
      <c r="T337" s="500" t="str">
        <f>IF(終値!A337="","",IF(AND(安値!Y337&lt;安値!X337,安値!Y337&lt;安値!W337,安値!Y337&lt;安値!Z337,安値!Y337&lt;安値!AA337),20,""))</f>
        <v/>
      </c>
      <c r="U337" s="500" t="str">
        <f>IF(終値!A337="","",IF(AND(安値!Z337&lt;安値!Y337,安値!Z337&lt;安値!X337,安値!Z337&lt;安値!AA337,安値!Z337&lt;安値!AB337),21,""))</f>
        <v/>
      </c>
      <c r="V337" s="500" t="str">
        <f>IF(終値!A337="","",IF(AND(安値!AA337&lt;安値!Z337,安値!AA337&lt;安値!Y337,安値!AA337&lt;安値!AB337,安値!AA337&lt;安値!AC337),22,""))</f>
        <v/>
      </c>
      <c r="W337" s="500" t="str">
        <f>IF(終値!A337="","",IF(AND(安値!AB337&lt;安値!AA337,安値!AB337&lt;安値!Z337,安値!AB337&lt;安値!AC337,安値!AB337&lt;安値!AD337),23,""))</f>
        <v/>
      </c>
      <c r="X337" s="500" t="str">
        <f>IF(終値!A337="","",IF(AND(安値!AC337&lt;安値!AB337,安値!AC337&lt;安値!AA337,安値!AC337&lt;安値!AD337,安値!AC337&lt;安値!AE337),24,""))</f>
        <v/>
      </c>
      <c r="Y337" s="500" t="str">
        <f>IF(終値!A337="","",IF(AND(安値!AD337&lt;安値!AC337,安値!AD337&lt;安値!AB337,安値!AD337&lt;安値!AE337,安値!AD337&lt;安値!AF337),25,""))</f>
        <v/>
      </c>
      <c r="Z337" s="500" t="str">
        <f>IF(終値!A337="","",IF(AND(安値!AE337&lt;安値!AD337,安値!AE337&lt;安値!AC337,安値!AE337&lt;安値!AF337,安値!AE337&lt;安値!AG337),26,""))</f>
        <v/>
      </c>
      <c r="AA337" s="500" t="str">
        <f>IF(終値!A337="","",IF(AND(安値!AF337&lt;安値!AE337,安値!AF337&lt;安値!AD337,安値!AF337&lt;安値!AG337,安値!AF337&lt;安値!AH337),27,""))</f>
        <v/>
      </c>
      <c r="AB337" s="500" t="str">
        <f>IF(終値!A337="","",IF(AND(安値!AG337&lt;安値!AF337,安値!AG337&lt;安値!AE337,安値!AG337&lt;安値!AH337,安値!AG337&lt;安値!AI337),28,""))</f>
        <v/>
      </c>
      <c r="AC337" s="500" t="str">
        <f>IF(終値!A337="","",IF(AND(高値!G337&gt;高値!F337,高値!G337&gt;高値!E337,高値!G337&gt;高値!H337,高値!G337&gt;高値!I337),2,""))</f>
        <v/>
      </c>
      <c r="AD337" s="500" t="str">
        <f>IF(終値!A337="","",IF(AND(高値!H337&gt;高値!G337,高値!H337&gt;高値!F337,高値!H337&gt;高値!I337,高値!H337&gt;高値!J337),3,""))</f>
        <v/>
      </c>
      <c r="AE337" s="500" t="str">
        <f>IF(終値!A337="","",IF(AND(高値!I337&gt;高値!H337,高値!I337&gt;高値!G337,高値!I337&gt;高値!J337,高値!I337&gt;高値!K337),4,""))</f>
        <v/>
      </c>
      <c r="AF337" s="500" t="str">
        <f>IF(終値!A337="","",IF(AND(高値!J337&gt;高値!I337,高値!J337&gt;高値!H337,高値!J337&gt;高値!K337,高値!J337&gt;高値!L337),5,""))</f>
        <v/>
      </c>
      <c r="AG337" s="500" t="str">
        <f>IF(終値!A337="","",IF(AND(高値!K337&gt;高値!J337,高値!K337&gt;高値!I337,高値!K337&gt;高値!L337,高値!K337&gt;高値!M337),6,""))</f>
        <v/>
      </c>
      <c r="AH337" s="500" t="str">
        <f>IF(終値!A337="","",IF(AND(高値!L337&gt;高値!K337,高値!L337&gt;高値!J337,高値!L337&gt;高値!M337,高値!L337&gt;高値!N337),7,""))</f>
        <v/>
      </c>
      <c r="AI337" s="500" t="str">
        <f>IF(終値!A337="","",IF(AND(高値!M337&gt;高値!L337,高値!M337&gt;高値!K337,高値!M337&gt;高値!N337,高値!M337&gt;高値!O337),8,""))</f>
        <v/>
      </c>
      <c r="AJ337" s="500" t="str">
        <f>IF(終値!A337="","",IF(AND(高値!N337&gt;高値!M337,高値!N337&gt;高値!L337,高値!N337&gt;高値!O337,高値!N337&gt;高値!P337),9,""))</f>
        <v/>
      </c>
      <c r="AK337" s="500" t="str">
        <f>IF(終値!A337="","",IF(AND(高値!O337&gt;高値!N337,高値!O337&gt;高値!M337,高値!O337&gt;高値!P337,高値!O337&gt;高値!Q337),10,""))</f>
        <v/>
      </c>
      <c r="AL337" s="500" t="str">
        <f>IF(終値!A337="","",IF(AND(高値!P337&gt;高値!O337,高値!P337&gt;高値!N337,高値!P337&gt;高値!Q337,高値!P337&gt;高値!R337),11,""))</f>
        <v/>
      </c>
      <c r="AM337" s="500" t="str">
        <f>IF(終値!A337="","",IF(AND(高値!Q337&gt;高値!P337,高値!Q337&gt;高値!O337,高値!Q337&gt;高値!R337,高値!Q337&gt;高値!S337),12,""))</f>
        <v/>
      </c>
      <c r="AN337" s="500" t="str">
        <f>IF(終値!A337="","",IF(AND(高値!R337&gt;高値!Q337,高値!R337&gt;高値!P337,高値!R337&gt;高値!S337,高値!R337&gt;高値!T337),13,""))</f>
        <v/>
      </c>
      <c r="AO337" s="500" t="str">
        <f>IF(終値!A337="","",IF(AND(高値!S337&gt;高値!R337,高値!S337&gt;高値!Q337,高値!S337&gt;高値!T337,高値!S337&gt;高値!U337),14,""))</f>
        <v/>
      </c>
      <c r="AP337" s="500" t="str">
        <f>IF(終値!A337="","",IF(AND(高値!T337&gt;高値!S337,高値!T337&gt;高値!R337,高値!T337&gt;高値!U337,高値!T337&gt;高値!V337),15,""))</f>
        <v/>
      </c>
      <c r="AQ337" s="500" t="str">
        <f>IF(終値!A337="","",IF(AND(高値!U337&gt;高値!T337,高値!U337&gt;高値!S337,高値!U337&gt;高値!V337,高値!U337&gt;高値!W337),16,""))</f>
        <v/>
      </c>
      <c r="AR337" s="500" t="str">
        <f>IF(終値!A337="","",IF(AND(高値!V337&gt;高値!U337,高値!V337&gt;高値!T337,高値!V337&gt;高値!W337,高値!V337&gt;高値!X337),17,""))</f>
        <v/>
      </c>
      <c r="AS337" s="500" t="str">
        <f>IF(終値!A337="","",IF(AND(高値!W337&gt;高値!V337,高値!W337&gt;高値!U337,高値!W337&gt;高値!X337,高値!W337&gt;高値!Y337),18,""))</f>
        <v/>
      </c>
      <c r="AT337" s="500" t="str">
        <f>IF(終値!A337="","",IF(AND(高値!X337&gt;高値!W337,高値!X337&gt;高値!V337,高値!X337&gt;高値!Y337,高値!X337&gt;高値!Z337),19,""))</f>
        <v/>
      </c>
      <c r="AU337" s="500" t="str">
        <f>IF(終値!A337="","",IF(AND(高値!Y337&gt;高値!X337,高値!Y337&gt;高値!W337,高値!Y337&gt;高値!Z337,高値!Y337&gt;高値!AA337),20,""))</f>
        <v/>
      </c>
      <c r="AV337" s="500" t="str">
        <f>IF(終値!A337="","",IF(AND(高値!Z337&gt;高値!Y337,高値!Z337&gt;高値!X337,高値!Z337&gt;高値!AA337,高値!Z337&gt;高値!AB337),21,""))</f>
        <v/>
      </c>
      <c r="AW337" s="500" t="str">
        <f>IF(終値!A337="","",IF(AND(高値!AA337&gt;高値!Z337,高値!AA337&gt;高値!Y337,高値!AA337&gt;高値!AB337,高値!AA337&gt;高値!AC337),22,""))</f>
        <v/>
      </c>
      <c r="AX337" s="500" t="str">
        <f>IF(終値!A337="","",IF(AND(高値!AB337&gt;高値!AA337,高値!AB337&gt;高値!Z337,高値!AB337&gt;高値!AC337,高値!AB337&gt;高値!AD337),23,""))</f>
        <v/>
      </c>
      <c r="AY337" s="500" t="str">
        <f>IF(終値!A337="","",IF(AND(高値!AC337&gt;高値!AB337,高値!AC337&gt;高値!AA337,高値!AC337&gt;高値!AD337,高値!AC337&gt;高値!AE337),24,""))</f>
        <v/>
      </c>
      <c r="AZ337" s="500" t="str">
        <f>IF(終値!A337="","",IF(AND(高値!AD337&gt;高値!AC337,高値!AD337&gt;高値!AB337,高値!AD337&gt;高値!AE337,高値!AD337&gt;高値!AF337),25,""))</f>
        <v/>
      </c>
      <c r="BA337" s="500" t="str">
        <f>IF(終値!A337="","",IF(AND(高値!AE337&gt;高値!AD337,高値!AE337&gt;高値!AC337,高値!AE337&gt;高値!AF337,高値!AE337&gt;高値!AG337),26,""))</f>
        <v/>
      </c>
      <c r="BB337" s="500" t="str">
        <f>IF(終値!A337="","",IF(AND(高値!AF337&gt;高値!AE337,高値!AF337&gt;高値!AD337,高値!AF337&gt;高値!AG337,高値!AF337&gt;高値!AH337),27,""))</f>
        <v/>
      </c>
      <c r="BC337" s="500" t="str">
        <f>IF(終値!A337="","",IF(AND(高値!AG337&gt;高値!AF337,高値!AG337&gt;高値!AE337,高値!AG337&gt;高値!AH337,高値!AG337&gt;高値!AI337),28,""))</f>
        <v/>
      </c>
      <c r="BD337" s="500">
        <f t="shared" si="30"/>
        <v>0</v>
      </c>
      <c r="BE337" s="500" t="str">
        <f t="shared" si="31"/>
        <v/>
      </c>
      <c r="BF337" s="500" t="str">
        <f t="shared" si="32"/>
        <v/>
      </c>
      <c r="BG337" s="500" t="str">
        <f>IF($BE337="","",INDEX(安値!$E337:$CZ337,1,$BE337+1))</f>
        <v/>
      </c>
      <c r="BH337" s="500" t="str">
        <f>IF($BF337="","",INDEX(安値!$E337:$CZ337,1,$BF337+1))</f>
        <v/>
      </c>
      <c r="BI337" s="500" t="str">
        <f>IF($BF337="","",MAX(INDEX(高値!$E337:$CZ337,1,$BE337+1):INDEX(高値!$E337:$CZ337,1,$BF337+1)))</f>
        <v/>
      </c>
      <c r="BJ337" s="500" t="str">
        <f>IF($BF337="","",AVERAGE(INDEX(終値!$E337:$CZ337,1,$BF337+1):INDEX(終値!$E337:$CZ337,1,$BF337+20))-2*STDEVP(INDEX(終値!$E337:$CZ337,1,$BF337+1):INDEX(終値!$E337:$CZ337,1,$BF337+20)))</f>
        <v/>
      </c>
      <c r="BK337" s="500" t="str">
        <f>IF($BE337="","",AVERAGE(INDEX(終値!$E337:$CZ337,1,$BE337+1):INDEX(終値!$E337:$CZ337,1,$BE337+20))-2*STDEVP(INDEX(終値!$E337:$CZ337,1,$BE337+1):INDEX(終値!$E337:$CZ337,1,$BE337+20)))</f>
        <v/>
      </c>
      <c r="BL337" s="500">
        <f t="shared" si="33"/>
        <v>0</v>
      </c>
      <c r="BM337" s="500" t="str">
        <f t="shared" si="34"/>
        <v/>
      </c>
      <c r="BN337" s="500" t="str">
        <f t="shared" si="35"/>
        <v/>
      </c>
      <c r="BO337" s="500" t="str">
        <f>IF($BM337="","",INDEX(高値!$E337:$CZ337,1,$BM337+1))</f>
        <v/>
      </c>
      <c r="BP337" s="500" t="str">
        <f>IF($BN337="","",INDEX(高値!$E337:$CZ337,1,$BN337+1))</f>
        <v/>
      </c>
      <c r="BQ337" s="500" t="str">
        <f>IF($BN337="","",MIN(INDEX(安値!$E337:$CZ337,1,$BM337+1):INDEX(安値!$E337:$CZ337,1,$BN337+1)))</f>
        <v/>
      </c>
      <c r="BR337" s="500" t="str">
        <f>IF($BN337="","",AVERAGE(INDEX(終値!$E337:$CZ337,1,$BN337+1):INDEX(終値!$E337:$CZ337,1,$BN337+20))+2*STDEVP(INDEX(終値!$E337:$CZ337,1,$BN337+1):INDEX(終値!$E337:$CZ337,1,$BN337+20)))</f>
        <v/>
      </c>
      <c r="BS337" s="500" t="str">
        <f>IF($BM337="","",AVERAGE(INDEX(終値!$E337:$CZ337,1,$BM337+1):INDEX(終値!$E337:$CZ337,1,$BM337+20))+2*STDEVP(INDEX(終値!$E337:$CZ337,1,$BM337+1):INDEX(終値!$E337:$CZ337,1,$BM337+20)))</f>
        <v/>
      </c>
      <c r="BT337" s="497" t="str">
        <f>IFERROR(IF(AND($BD337&gt;=2,ABS($BG337-$BH337)/$BH337&lt;=BB設定!$B$12,$BI337&gt;=MAX($BH337,$BG337)*(1+BB設定!$B$13),終値!E337&gt;$BG337),IF(OR(終値!E337&gt;=$BI337,AND($BH337&lt;$BJ337,$BG337&gt;=$BK337)),"二番底W▲","二番底W形成"),IF(AND($BL337&gt;=2,ABS($BO337-$BP337)/$BP337&lt;=BB設定!$B$12,$BQ337&lt;=MIN($BP337,$BO337)*(1-BB設定!$B$13),終値!E337&lt;$BO337),IF(OR(終値!E337&lt;=$BQ337,AND($BP337&gt;$BR337,$BO337&lt;=$BS337)),"二番天井M▼","二番天井M形成"),"－")),"－")</f>
        <v>－</v>
      </c>
    </row>
    <row r="338" spans="2:72">
      <c r="B338" s="500" t="str">
        <f>IF(終値!A338="","",IF(AND(安値!G338&lt;安値!F338,安値!G338&lt;安値!E338,安値!G338&lt;安値!H338,安値!G338&lt;安値!I338),2,""))</f>
        <v/>
      </c>
      <c r="C338" s="500" t="str">
        <f>IF(終値!A338="","",IF(AND(安値!H338&lt;安値!G338,安値!H338&lt;安値!F338,安値!H338&lt;安値!I338,安値!H338&lt;安値!J338),3,""))</f>
        <v/>
      </c>
      <c r="D338" s="500" t="str">
        <f>IF(終値!A338="","",IF(AND(安値!I338&lt;安値!H338,安値!I338&lt;安値!G338,安値!I338&lt;安値!J338,安値!I338&lt;安値!K338),4,""))</f>
        <v/>
      </c>
      <c r="E338" s="500" t="str">
        <f>IF(終値!A338="","",IF(AND(安値!J338&lt;安値!I338,安値!J338&lt;安値!H338,安値!J338&lt;安値!K338,安値!J338&lt;安値!L338),5,""))</f>
        <v/>
      </c>
      <c r="F338" s="500" t="str">
        <f>IF(終値!A338="","",IF(AND(安値!K338&lt;安値!J338,安値!K338&lt;安値!I338,安値!K338&lt;安値!L338,安値!K338&lt;安値!M338),6,""))</f>
        <v/>
      </c>
      <c r="G338" s="500" t="str">
        <f>IF(終値!A338="","",IF(AND(安値!L338&lt;安値!K338,安値!L338&lt;安値!J338,安値!L338&lt;安値!M338,安値!L338&lt;安値!N338),7,""))</f>
        <v/>
      </c>
      <c r="H338" s="500" t="str">
        <f>IF(終値!A338="","",IF(AND(安値!M338&lt;安値!L338,安値!M338&lt;安値!K338,安値!M338&lt;安値!N338,安値!M338&lt;安値!O338),8,""))</f>
        <v/>
      </c>
      <c r="I338" s="500" t="str">
        <f>IF(終値!A338="","",IF(AND(安値!N338&lt;安値!M338,安値!N338&lt;安値!L338,安値!N338&lt;安値!O338,安値!N338&lt;安値!P338),9,""))</f>
        <v/>
      </c>
      <c r="J338" s="500" t="str">
        <f>IF(終値!A338="","",IF(AND(安値!O338&lt;安値!N338,安値!O338&lt;安値!M338,安値!O338&lt;安値!P338,安値!O338&lt;安値!Q338),10,""))</f>
        <v/>
      </c>
      <c r="K338" s="500" t="str">
        <f>IF(終値!A338="","",IF(AND(安値!P338&lt;安値!O338,安値!P338&lt;安値!N338,安値!P338&lt;安値!Q338,安値!P338&lt;安値!R338),11,""))</f>
        <v/>
      </c>
      <c r="L338" s="500" t="str">
        <f>IF(終値!A338="","",IF(AND(安値!Q338&lt;安値!P338,安値!Q338&lt;安値!O338,安値!Q338&lt;安値!R338,安値!Q338&lt;安値!S338),12,""))</f>
        <v/>
      </c>
      <c r="M338" s="500" t="str">
        <f>IF(終値!A338="","",IF(AND(安値!R338&lt;安値!Q338,安値!R338&lt;安値!P338,安値!R338&lt;安値!S338,安値!R338&lt;安値!T338),13,""))</f>
        <v/>
      </c>
      <c r="N338" s="500" t="str">
        <f>IF(終値!A338="","",IF(AND(安値!S338&lt;安値!R338,安値!S338&lt;安値!Q338,安値!S338&lt;安値!T338,安値!S338&lt;安値!U338),14,""))</f>
        <v/>
      </c>
      <c r="O338" s="500" t="str">
        <f>IF(終値!A338="","",IF(AND(安値!T338&lt;安値!S338,安値!T338&lt;安値!R338,安値!T338&lt;安値!U338,安値!T338&lt;安値!V338),15,""))</f>
        <v/>
      </c>
      <c r="P338" s="500" t="str">
        <f>IF(終値!A338="","",IF(AND(安値!U338&lt;安値!T338,安値!U338&lt;安値!S338,安値!U338&lt;安値!V338,安値!U338&lt;安値!W338),16,""))</f>
        <v/>
      </c>
      <c r="Q338" s="500" t="str">
        <f>IF(終値!A338="","",IF(AND(安値!V338&lt;安値!U338,安値!V338&lt;安値!T338,安値!V338&lt;安値!W338,安値!V338&lt;安値!X338),17,""))</f>
        <v/>
      </c>
      <c r="R338" s="500" t="str">
        <f>IF(終値!A338="","",IF(AND(安値!W338&lt;安値!V338,安値!W338&lt;安値!U338,安値!W338&lt;安値!X338,安値!W338&lt;安値!Y338),18,""))</f>
        <v/>
      </c>
      <c r="S338" s="500" t="str">
        <f>IF(終値!A338="","",IF(AND(安値!X338&lt;安値!W338,安値!X338&lt;安値!V338,安値!X338&lt;安値!Y338,安値!X338&lt;安値!Z338),19,""))</f>
        <v/>
      </c>
      <c r="T338" s="500" t="str">
        <f>IF(終値!A338="","",IF(AND(安値!Y338&lt;安値!X338,安値!Y338&lt;安値!W338,安値!Y338&lt;安値!Z338,安値!Y338&lt;安値!AA338),20,""))</f>
        <v/>
      </c>
      <c r="U338" s="500" t="str">
        <f>IF(終値!A338="","",IF(AND(安値!Z338&lt;安値!Y338,安値!Z338&lt;安値!X338,安値!Z338&lt;安値!AA338,安値!Z338&lt;安値!AB338),21,""))</f>
        <v/>
      </c>
      <c r="V338" s="500" t="str">
        <f>IF(終値!A338="","",IF(AND(安値!AA338&lt;安値!Z338,安値!AA338&lt;安値!Y338,安値!AA338&lt;安値!AB338,安値!AA338&lt;安値!AC338),22,""))</f>
        <v/>
      </c>
      <c r="W338" s="500" t="str">
        <f>IF(終値!A338="","",IF(AND(安値!AB338&lt;安値!AA338,安値!AB338&lt;安値!Z338,安値!AB338&lt;安値!AC338,安値!AB338&lt;安値!AD338),23,""))</f>
        <v/>
      </c>
      <c r="X338" s="500" t="str">
        <f>IF(終値!A338="","",IF(AND(安値!AC338&lt;安値!AB338,安値!AC338&lt;安値!AA338,安値!AC338&lt;安値!AD338,安値!AC338&lt;安値!AE338),24,""))</f>
        <v/>
      </c>
      <c r="Y338" s="500" t="str">
        <f>IF(終値!A338="","",IF(AND(安値!AD338&lt;安値!AC338,安値!AD338&lt;安値!AB338,安値!AD338&lt;安値!AE338,安値!AD338&lt;安値!AF338),25,""))</f>
        <v/>
      </c>
      <c r="Z338" s="500" t="str">
        <f>IF(終値!A338="","",IF(AND(安値!AE338&lt;安値!AD338,安値!AE338&lt;安値!AC338,安値!AE338&lt;安値!AF338,安値!AE338&lt;安値!AG338),26,""))</f>
        <v/>
      </c>
      <c r="AA338" s="500" t="str">
        <f>IF(終値!A338="","",IF(AND(安値!AF338&lt;安値!AE338,安値!AF338&lt;安値!AD338,安値!AF338&lt;安値!AG338,安値!AF338&lt;安値!AH338),27,""))</f>
        <v/>
      </c>
      <c r="AB338" s="500" t="str">
        <f>IF(終値!A338="","",IF(AND(安値!AG338&lt;安値!AF338,安値!AG338&lt;安値!AE338,安値!AG338&lt;安値!AH338,安値!AG338&lt;安値!AI338),28,""))</f>
        <v/>
      </c>
      <c r="AC338" s="500" t="str">
        <f>IF(終値!A338="","",IF(AND(高値!G338&gt;高値!F338,高値!G338&gt;高値!E338,高値!G338&gt;高値!H338,高値!G338&gt;高値!I338),2,""))</f>
        <v/>
      </c>
      <c r="AD338" s="500" t="str">
        <f>IF(終値!A338="","",IF(AND(高値!H338&gt;高値!G338,高値!H338&gt;高値!F338,高値!H338&gt;高値!I338,高値!H338&gt;高値!J338),3,""))</f>
        <v/>
      </c>
      <c r="AE338" s="500" t="str">
        <f>IF(終値!A338="","",IF(AND(高値!I338&gt;高値!H338,高値!I338&gt;高値!G338,高値!I338&gt;高値!J338,高値!I338&gt;高値!K338),4,""))</f>
        <v/>
      </c>
      <c r="AF338" s="500" t="str">
        <f>IF(終値!A338="","",IF(AND(高値!J338&gt;高値!I338,高値!J338&gt;高値!H338,高値!J338&gt;高値!K338,高値!J338&gt;高値!L338),5,""))</f>
        <v/>
      </c>
      <c r="AG338" s="500" t="str">
        <f>IF(終値!A338="","",IF(AND(高値!K338&gt;高値!J338,高値!K338&gt;高値!I338,高値!K338&gt;高値!L338,高値!K338&gt;高値!M338),6,""))</f>
        <v/>
      </c>
      <c r="AH338" s="500" t="str">
        <f>IF(終値!A338="","",IF(AND(高値!L338&gt;高値!K338,高値!L338&gt;高値!J338,高値!L338&gt;高値!M338,高値!L338&gt;高値!N338),7,""))</f>
        <v/>
      </c>
      <c r="AI338" s="500" t="str">
        <f>IF(終値!A338="","",IF(AND(高値!M338&gt;高値!L338,高値!M338&gt;高値!K338,高値!M338&gt;高値!N338,高値!M338&gt;高値!O338),8,""))</f>
        <v/>
      </c>
      <c r="AJ338" s="500" t="str">
        <f>IF(終値!A338="","",IF(AND(高値!N338&gt;高値!M338,高値!N338&gt;高値!L338,高値!N338&gt;高値!O338,高値!N338&gt;高値!P338),9,""))</f>
        <v/>
      </c>
      <c r="AK338" s="500" t="str">
        <f>IF(終値!A338="","",IF(AND(高値!O338&gt;高値!N338,高値!O338&gt;高値!M338,高値!O338&gt;高値!P338,高値!O338&gt;高値!Q338),10,""))</f>
        <v/>
      </c>
      <c r="AL338" s="500" t="str">
        <f>IF(終値!A338="","",IF(AND(高値!P338&gt;高値!O338,高値!P338&gt;高値!N338,高値!P338&gt;高値!Q338,高値!P338&gt;高値!R338),11,""))</f>
        <v/>
      </c>
      <c r="AM338" s="500" t="str">
        <f>IF(終値!A338="","",IF(AND(高値!Q338&gt;高値!P338,高値!Q338&gt;高値!O338,高値!Q338&gt;高値!R338,高値!Q338&gt;高値!S338),12,""))</f>
        <v/>
      </c>
      <c r="AN338" s="500" t="str">
        <f>IF(終値!A338="","",IF(AND(高値!R338&gt;高値!Q338,高値!R338&gt;高値!P338,高値!R338&gt;高値!S338,高値!R338&gt;高値!T338),13,""))</f>
        <v/>
      </c>
      <c r="AO338" s="500" t="str">
        <f>IF(終値!A338="","",IF(AND(高値!S338&gt;高値!R338,高値!S338&gt;高値!Q338,高値!S338&gt;高値!T338,高値!S338&gt;高値!U338),14,""))</f>
        <v/>
      </c>
      <c r="AP338" s="500" t="str">
        <f>IF(終値!A338="","",IF(AND(高値!T338&gt;高値!S338,高値!T338&gt;高値!R338,高値!T338&gt;高値!U338,高値!T338&gt;高値!V338),15,""))</f>
        <v/>
      </c>
      <c r="AQ338" s="500" t="str">
        <f>IF(終値!A338="","",IF(AND(高値!U338&gt;高値!T338,高値!U338&gt;高値!S338,高値!U338&gt;高値!V338,高値!U338&gt;高値!W338),16,""))</f>
        <v/>
      </c>
      <c r="AR338" s="500" t="str">
        <f>IF(終値!A338="","",IF(AND(高値!V338&gt;高値!U338,高値!V338&gt;高値!T338,高値!V338&gt;高値!W338,高値!V338&gt;高値!X338),17,""))</f>
        <v/>
      </c>
      <c r="AS338" s="500" t="str">
        <f>IF(終値!A338="","",IF(AND(高値!W338&gt;高値!V338,高値!W338&gt;高値!U338,高値!W338&gt;高値!X338,高値!W338&gt;高値!Y338),18,""))</f>
        <v/>
      </c>
      <c r="AT338" s="500" t="str">
        <f>IF(終値!A338="","",IF(AND(高値!X338&gt;高値!W338,高値!X338&gt;高値!V338,高値!X338&gt;高値!Y338,高値!X338&gt;高値!Z338),19,""))</f>
        <v/>
      </c>
      <c r="AU338" s="500" t="str">
        <f>IF(終値!A338="","",IF(AND(高値!Y338&gt;高値!X338,高値!Y338&gt;高値!W338,高値!Y338&gt;高値!Z338,高値!Y338&gt;高値!AA338),20,""))</f>
        <v/>
      </c>
      <c r="AV338" s="500" t="str">
        <f>IF(終値!A338="","",IF(AND(高値!Z338&gt;高値!Y338,高値!Z338&gt;高値!X338,高値!Z338&gt;高値!AA338,高値!Z338&gt;高値!AB338),21,""))</f>
        <v/>
      </c>
      <c r="AW338" s="500" t="str">
        <f>IF(終値!A338="","",IF(AND(高値!AA338&gt;高値!Z338,高値!AA338&gt;高値!Y338,高値!AA338&gt;高値!AB338,高値!AA338&gt;高値!AC338),22,""))</f>
        <v/>
      </c>
      <c r="AX338" s="500" t="str">
        <f>IF(終値!A338="","",IF(AND(高値!AB338&gt;高値!AA338,高値!AB338&gt;高値!Z338,高値!AB338&gt;高値!AC338,高値!AB338&gt;高値!AD338),23,""))</f>
        <v/>
      </c>
      <c r="AY338" s="500" t="str">
        <f>IF(終値!A338="","",IF(AND(高値!AC338&gt;高値!AB338,高値!AC338&gt;高値!AA338,高値!AC338&gt;高値!AD338,高値!AC338&gt;高値!AE338),24,""))</f>
        <v/>
      </c>
      <c r="AZ338" s="500" t="str">
        <f>IF(終値!A338="","",IF(AND(高値!AD338&gt;高値!AC338,高値!AD338&gt;高値!AB338,高値!AD338&gt;高値!AE338,高値!AD338&gt;高値!AF338),25,""))</f>
        <v/>
      </c>
      <c r="BA338" s="500" t="str">
        <f>IF(終値!A338="","",IF(AND(高値!AE338&gt;高値!AD338,高値!AE338&gt;高値!AC338,高値!AE338&gt;高値!AF338,高値!AE338&gt;高値!AG338),26,""))</f>
        <v/>
      </c>
      <c r="BB338" s="500" t="str">
        <f>IF(終値!A338="","",IF(AND(高値!AF338&gt;高値!AE338,高値!AF338&gt;高値!AD338,高値!AF338&gt;高値!AG338,高値!AF338&gt;高値!AH338),27,""))</f>
        <v/>
      </c>
      <c r="BC338" s="500" t="str">
        <f>IF(終値!A338="","",IF(AND(高値!AG338&gt;高値!AF338,高値!AG338&gt;高値!AE338,高値!AG338&gt;高値!AH338,高値!AG338&gt;高値!AI338),28,""))</f>
        <v/>
      </c>
      <c r="BD338" s="500">
        <f t="shared" si="30"/>
        <v>0</v>
      </c>
      <c r="BE338" s="500" t="str">
        <f t="shared" si="31"/>
        <v/>
      </c>
      <c r="BF338" s="500" t="str">
        <f t="shared" si="32"/>
        <v/>
      </c>
      <c r="BG338" s="500" t="str">
        <f>IF($BE338="","",INDEX(安値!$E338:$CZ338,1,$BE338+1))</f>
        <v/>
      </c>
      <c r="BH338" s="500" t="str">
        <f>IF($BF338="","",INDEX(安値!$E338:$CZ338,1,$BF338+1))</f>
        <v/>
      </c>
      <c r="BI338" s="500" t="str">
        <f>IF($BF338="","",MAX(INDEX(高値!$E338:$CZ338,1,$BE338+1):INDEX(高値!$E338:$CZ338,1,$BF338+1)))</f>
        <v/>
      </c>
      <c r="BJ338" s="500" t="str">
        <f>IF($BF338="","",AVERAGE(INDEX(終値!$E338:$CZ338,1,$BF338+1):INDEX(終値!$E338:$CZ338,1,$BF338+20))-2*STDEVP(INDEX(終値!$E338:$CZ338,1,$BF338+1):INDEX(終値!$E338:$CZ338,1,$BF338+20)))</f>
        <v/>
      </c>
      <c r="BK338" s="500" t="str">
        <f>IF($BE338="","",AVERAGE(INDEX(終値!$E338:$CZ338,1,$BE338+1):INDEX(終値!$E338:$CZ338,1,$BE338+20))-2*STDEVP(INDEX(終値!$E338:$CZ338,1,$BE338+1):INDEX(終値!$E338:$CZ338,1,$BE338+20)))</f>
        <v/>
      </c>
      <c r="BL338" s="500">
        <f t="shared" si="33"/>
        <v>0</v>
      </c>
      <c r="BM338" s="500" t="str">
        <f t="shared" si="34"/>
        <v/>
      </c>
      <c r="BN338" s="500" t="str">
        <f t="shared" si="35"/>
        <v/>
      </c>
      <c r="BO338" s="500" t="str">
        <f>IF($BM338="","",INDEX(高値!$E338:$CZ338,1,$BM338+1))</f>
        <v/>
      </c>
      <c r="BP338" s="500" t="str">
        <f>IF($BN338="","",INDEX(高値!$E338:$CZ338,1,$BN338+1))</f>
        <v/>
      </c>
      <c r="BQ338" s="500" t="str">
        <f>IF($BN338="","",MIN(INDEX(安値!$E338:$CZ338,1,$BM338+1):INDEX(安値!$E338:$CZ338,1,$BN338+1)))</f>
        <v/>
      </c>
      <c r="BR338" s="500" t="str">
        <f>IF($BN338="","",AVERAGE(INDEX(終値!$E338:$CZ338,1,$BN338+1):INDEX(終値!$E338:$CZ338,1,$BN338+20))+2*STDEVP(INDEX(終値!$E338:$CZ338,1,$BN338+1):INDEX(終値!$E338:$CZ338,1,$BN338+20)))</f>
        <v/>
      </c>
      <c r="BS338" s="500" t="str">
        <f>IF($BM338="","",AVERAGE(INDEX(終値!$E338:$CZ338,1,$BM338+1):INDEX(終値!$E338:$CZ338,1,$BM338+20))+2*STDEVP(INDEX(終値!$E338:$CZ338,1,$BM338+1):INDEX(終値!$E338:$CZ338,1,$BM338+20)))</f>
        <v/>
      </c>
      <c r="BT338" s="497" t="str">
        <f>IFERROR(IF(AND($BD338&gt;=2,ABS($BG338-$BH338)/$BH338&lt;=BB設定!$B$12,$BI338&gt;=MAX($BH338,$BG338)*(1+BB設定!$B$13),終値!E338&gt;$BG338),IF(OR(終値!E338&gt;=$BI338,AND($BH338&lt;$BJ338,$BG338&gt;=$BK338)),"二番底W▲","二番底W形成"),IF(AND($BL338&gt;=2,ABS($BO338-$BP338)/$BP338&lt;=BB設定!$B$12,$BQ338&lt;=MIN($BP338,$BO338)*(1-BB設定!$B$13),終値!E338&lt;$BO338),IF(OR(終値!E338&lt;=$BQ338,AND($BP338&gt;$BR338,$BO338&lt;=$BS338)),"二番天井M▼","二番天井M形成"),"－")),"－")</f>
        <v>－</v>
      </c>
    </row>
    <row r="339" spans="2:72">
      <c r="B339" s="500" t="str">
        <f>IF(終値!A339="","",IF(AND(安値!G339&lt;安値!F339,安値!G339&lt;安値!E339,安値!G339&lt;安値!H339,安値!G339&lt;安値!I339),2,""))</f>
        <v/>
      </c>
      <c r="C339" s="500" t="str">
        <f>IF(終値!A339="","",IF(AND(安値!H339&lt;安値!G339,安値!H339&lt;安値!F339,安値!H339&lt;安値!I339,安値!H339&lt;安値!J339),3,""))</f>
        <v/>
      </c>
      <c r="D339" s="500" t="str">
        <f>IF(終値!A339="","",IF(AND(安値!I339&lt;安値!H339,安値!I339&lt;安値!G339,安値!I339&lt;安値!J339,安値!I339&lt;安値!K339),4,""))</f>
        <v/>
      </c>
      <c r="E339" s="500" t="str">
        <f>IF(終値!A339="","",IF(AND(安値!J339&lt;安値!I339,安値!J339&lt;安値!H339,安値!J339&lt;安値!K339,安値!J339&lt;安値!L339),5,""))</f>
        <v/>
      </c>
      <c r="F339" s="500" t="str">
        <f>IF(終値!A339="","",IF(AND(安値!K339&lt;安値!J339,安値!K339&lt;安値!I339,安値!K339&lt;安値!L339,安値!K339&lt;安値!M339),6,""))</f>
        <v/>
      </c>
      <c r="G339" s="500" t="str">
        <f>IF(終値!A339="","",IF(AND(安値!L339&lt;安値!K339,安値!L339&lt;安値!J339,安値!L339&lt;安値!M339,安値!L339&lt;安値!N339),7,""))</f>
        <v/>
      </c>
      <c r="H339" s="500" t="str">
        <f>IF(終値!A339="","",IF(AND(安値!M339&lt;安値!L339,安値!M339&lt;安値!K339,安値!M339&lt;安値!N339,安値!M339&lt;安値!O339),8,""))</f>
        <v/>
      </c>
      <c r="I339" s="500" t="str">
        <f>IF(終値!A339="","",IF(AND(安値!N339&lt;安値!M339,安値!N339&lt;安値!L339,安値!N339&lt;安値!O339,安値!N339&lt;安値!P339),9,""))</f>
        <v/>
      </c>
      <c r="J339" s="500" t="str">
        <f>IF(終値!A339="","",IF(AND(安値!O339&lt;安値!N339,安値!O339&lt;安値!M339,安値!O339&lt;安値!P339,安値!O339&lt;安値!Q339),10,""))</f>
        <v/>
      </c>
      <c r="K339" s="500" t="str">
        <f>IF(終値!A339="","",IF(AND(安値!P339&lt;安値!O339,安値!P339&lt;安値!N339,安値!P339&lt;安値!Q339,安値!P339&lt;安値!R339),11,""))</f>
        <v/>
      </c>
      <c r="L339" s="500" t="str">
        <f>IF(終値!A339="","",IF(AND(安値!Q339&lt;安値!P339,安値!Q339&lt;安値!O339,安値!Q339&lt;安値!R339,安値!Q339&lt;安値!S339),12,""))</f>
        <v/>
      </c>
      <c r="M339" s="500" t="str">
        <f>IF(終値!A339="","",IF(AND(安値!R339&lt;安値!Q339,安値!R339&lt;安値!P339,安値!R339&lt;安値!S339,安値!R339&lt;安値!T339),13,""))</f>
        <v/>
      </c>
      <c r="N339" s="500" t="str">
        <f>IF(終値!A339="","",IF(AND(安値!S339&lt;安値!R339,安値!S339&lt;安値!Q339,安値!S339&lt;安値!T339,安値!S339&lt;安値!U339),14,""))</f>
        <v/>
      </c>
      <c r="O339" s="500" t="str">
        <f>IF(終値!A339="","",IF(AND(安値!T339&lt;安値!S339,安値!T339&lt;安値!R339,安値!T339&lt;安値!U339,安値!T339&lt;安値!V339),15,""))</f>
        <v/>
      </c>
      <c r="P339" s="500" t="str">
        <f>IF(終値!A339="","",IF(AND(安値!U339&lt;安値!T339,安値!U339&lt;安値!S339,安値!U339&lt;安値!V339,安値!U339&lt;安値!W339),16,""))</f>
        <v/>
      </c>
      <c r="Q339" s="500" t="str">
        <f>IF(終値!A339="","",IF(AND(安値!V339&lt;安値!U339,安値!V339&lt;安値!T339,安値!V339&lt;安値!W339,安値!V339&lt;安値!X339),17,""))</f>
        <v/>
      </c>
      <c r="R339" s="500" t="str">
        <f>IF(終値!A339="","",IF(AND(安値!W339&lt;安値!V339,安値!W339&lt;安値!U339,安値!W339&lt;安値!X339,安値!W339&lt;安値!Y339),18,""))</f>
        <v/>
      </c>
      <c r="S339" s="500" t="str">
        <f>IF(終値!A339="","",IF(AND(安値!X339&lt;安値!W339,安値!X339&lt;安値!V339,安値!X339&lt;安値!Y339,安値!X339&lt;安値!Z339),19,""))</f>
        <v/>
      </c>
      <c r="T339" s="500" t="str">
        <f>IF(終値!A339="","",IF(AND(安値!Y339&lt;安値!X339,安値!Y339&lt;安値!W339,安値!Y339&lt;安値!Z339,安値!Y339&lt;安値!AA339),20,""))</f>
        <v/>
      </c>
      <c r="U339" s="500" t="str">
        <f>IF(終値!A339="","",IF(AND(安値!Z339&lt;安値!Y339,安値!Z339&lt;安値!X339,安値!Z339&lt;安値!AA339,安値!Z339&lt;安値!AB339),21,""))</f>
        <v/>
      </c>
      <c r="V339" s="500" t="str">
        <f>IF(終値!A339="","",IF(AND(安値!AA339&lt;安値!Z339,安値!AA339&lt;安値!Y339,安値!AA339&lt;安値!AB339,安値!AA339&lt;安値!AC339),22,""))</f>
        <v/>
      </c>
      <c r="W339" s="500" t="str">
        <f>IF(終値!A339="","",IF(AND(安値!AB339&lt;安値!AA339,安値!AB339&lt;安値!Z339,安値!AB339&lt;安値!AC339,安値!AB339&lt;安値!AD339),23,""))</f>
        <v/>
      </c>
      <c r="X339" s="500" t="str">
        <f>IF(終値!A339="","",IF(AND(安値!AC339&lt;安値!AB339,安値!AC339&lt;安値!AA339,安値!AC339&lt;安値!AD339,安値!AC339&lt;安値!AE339),24,""))</f>
        <v/>
      </c>
      <c r="Y339" s="500" t="str">
        <f>IF(終値!A339="","",IF(AND(安値!AD339&lt;安値!AC339,安値!AD339&lt;安値!AB339,安値!AD339&lt;安値!AE339,安値!AD339&lt;安値!AF339),25,""))</f>
        <v/>
      </c>
      <c r="Z339" s="500" t="str">
        <f>IF(終値!A339="","",IF(AND(安値!AE339&lt;安値!AD339,安値!AE339&lt;安値!AC339,安値!AE339&lt;安値!AF339,安値!AE339&lt;安値!AG339),26,""))</f>
        <v/>
      </c>
      <c r="AA339" s="500" t="str">
        <f>IF(終値!A339="","",IF(AND(安値!AF339&lt;安値!AE339,安値!AF339&lt;安値!AD339,安値!AF339&lt;安値!AG339,安値!AF339&lt;安値!AH339),27,""))</f>
        <v/>
      </c>
      <c r="AB339" s="500" t="str">
        <f>IF(終値!A339="","",IF(AND(安値!AG339&lt;安値!AF339,安値!AG339&lt;安値!AE339,安値!AG339&lt;安値!AH339,安値!AG339&lt;安値!AI339),28,""))</f>
        <v/>
      </c>
      <c r="AC339" s="500" t="str">
        <f>IF(終値!A339="","",IF(AND(高値!G339&gt;高値!F339,高値!G339&gt;高値!E339,高値!G339&gt;高値!H339,高値!G339&gt;高値!I339),2,""))</f>
        <v/>
      </c>
      <c r="AD339" s="500" t="str">
        <f>IF(終値!A339="","",IF(AND(高値!H339&gt;高値!G339,高値!H339&gt;高値!F339,高値!H339&gt;高値!I339,高値!H339&gt;高値!J339),3,""))</f>
        <v/>
      </c>
      <c r="AE339" s="500" t="str">
        <f>IF(終値!A339="","",IF(AND(高値!I339&gt;高値!H339,高値!I339&gt;高値!G339,高値!I339&gt;高値!J339,高値!I339&gt;高値!K339),4,""))</f>
        <v/>
      </c>
      <c r="AF339" s="500" t="str">
        <f>IF(終値!A339="","",IF(AND(高値!J339&gt;高値!I339,高値!J339&gt;高値!H339,高値!J339&gt;高値!K339,高値!J339&gt;高値!L339),5,""))</f>
        <v/>
      </c>
      <c r="AG339" s="500" t="str">
        <f>IF(終値!A339="","",IF(AND(高値!K339&gt;高値!J339,高値!K339&gt;高値!I339,高値!K339&gt;高値!L339,高値!K339&gt;高値!M339),6,""))</f>
        <v/>
      </c>
      <c r="AH339" s="500" t="str">
        <f>IF(終値!A339="","",IF(AND(高値!L339&gt;高値!K339,高値!L339&gt;高値!J339,高値!L339&gt;高値!M339,高値!L339&gt;高値!N339),7,""))</f>
        <v/>
      </c>
      <c r="AI339" s="500" t="str">
        <f>IF(終値!A339="","",IF(AND(高値!M339&gt;高値!L339,高値!M339&gt;高値!K339,高値!M339&gt;高値!N339,高値!M339&gt;高値!O339),8,""))</f>
        <v/>
      </c>
      <c r="AJ339" s="500" t="str">
        <f>IF(終値!A339="","",IF(AND(高値!N339&gt;高値!M339,高値!N339&gt;高値!L339,高値!N339&gt;高値!O339,高値!N339&gt;高値!P339),9,""))</f>
        <v/>
      </c>
      <c r="AK339" s="500" t="str">
        <f>IF(終値!A339="","",IF(AND(高値!O339&gt;高値!N339,高値!O339&gt;高値!M339,高値!O339&gt;高値!P339,高値!O339&gt;高値!Q339),10,""))</f>
        <v/>
      </c>
      <c r="AL339" s="500" t="str">
        <f>IF(終値!A339="","",IF(AND(高値!P339&gt;高値!O339,高値!P339&gt;高値!N339,高値!P339&gt;高値!Q339,高値!P339&gt;高値!R339),11,""))</f>
        <v/>
      </c>
      <c r="AM339" s="500" t="str">
        <f>IF(終値!A339="","",IF(AND(高値!Q339&gt;高値!P339,高値!Q339&gt;高値!O339,高値!Q339&gt;高値!R339,高値!Q339&gt;高値!S339),12,""))</f>
        <v/>
      </c>
      <c r="AN339" s="500" t="str">
        <f>IF(終値!A339="","",IF(AND(高値!R339&gt;高値!Q339,高値!R339&gt;高値!P339,高値!R339&gt;高値!S339,高値!R339&gt;高値!T339),13,""))</f>
        <v/>
      </c>
      <c r="AO339" s="500" t="str">
        <f>IF(終値!A339="","",IF(AND(高値!S339&gt;高値!R339,高値!S339&gt;高値!Q339,高値!S339&gt;高値!T339,高値!S339&gt;高値!U339),14,""))</f>
        <v/>
      </c>
      <c r="AP339" s="500" t="str">
        <f>IF(終値!A339="","",IF(AND(高値!T339&gt;高値!S339,高値!T339&gt;高値!R339,高値!T339&gt;高値!U339,高値!T339&gt;高値!V339),15,""))</f>
        <v/>
      </c>
      <c r="AQ339" s="500" t="str">
        <f>IF(終値!A339="","",IF(AND(高値!U339&gt;高値!T339,高値!U339&gt;高値!S339,高値!U339&gt;高値!V339,高値!U339&gt;高値!W339),16,""))</f>
        <v/>
      </c>
      <c r="AR339" s="500" t="str">
        <f>IF(終値!A339="","",IF(AND(高値!V339&gt;高値!U339,高値!V339&gt;高値!T339,高値!V339&gt;高値!W339,高値!V339&gt;高値!X339),17,""))</f>
        <v/>
      </c>
      <c r="AS339" s="500" t="str">
        <f>IF(終値!A339="","",IF(AND(高値!W339&gt;高値!V339,高値!W339&gt;高値!U339,高値!W339&gt;高値!X339,高値!W339&gt;高値!Y339),18,""))</f>
        <v/>
      </c>
      <c r="AT339" s="500" t="str">
        <f>IF(終値!A339="","",IF(AND(高値!X339&gt;高値!W339,高値!X339&gt;高値!V339,高値!X339&gt;高値!Y339,高値!X339&gt;高値!Z339),19,""))</f>
        <v/>
      </c>
      <c r="AU339" s="500" t="str">
        <f>IF(終値!A339="","",IF(AND(高値!Y339&gt;高値!X339,高値!Y339&gt;高値!W339,高値!Y339&gt;高値!Z339,高値!Y339&gt;高値!AA339),20,""))</f>
        <v/>
      </c>
      <c r="AV339" s="500" t="str">
        <f>IF(終値!A339="","",IF(AND(高値!Z339&gt;高値!Y339,高値!Z339&gt;高値!X339,高値!Z339&gt;高値!AA339,高値!Z339&gt;高値!AB339),21,""))</f>
        <v/>
      </c>
      <c r="AW339" s="500" t="str">
        <f>IF(終値!A339="","",IF(AND(高値!AA339&gt;高値!Z339,高値!AA339&gt;高値!Y339,高値!AA339&gt;高値!AB339,高値!AA339&gt;高値!AC339),22,""))</f>
        <v/>
      </c>
      <c r="AX339" s="500" t="str">
        <f>IF(終値!A339="","",IF(AND(高値!AB339&gt;高値!AA339,高値!AB339&gt;高値!Z339,高値!AB339&gt;高値!AC339,高値!AB339&gt;高値!AD339),23,""))</f>
        <v/>
      </c>
      <c r="AY339" s="500" t="str">
        <f>IF(終値!A339="","",IF(AND(高値!AC339&gt;高値!AB339,高値!AC339&gt;高値!AA339,高値!AC339&gt;高値!AD339,高値!AC339&gt;高値!AE339),24,""))</f>
        <v/>
      </c>
      <c r="AZ339" s="500" t="str">
        <f>IF(終値!A339="","",IF(AND(高値!AD339&gt;高値!AC339,高値!AD339&gt;高値!AB339,高値!AD339&gt;高値!AE339,高値!AD339&gt;高値!AF339),25,""))</f>
        <v/>
      </c>
      <c r="BA339" s="500" t="str">
        <f>IF(終値!A339="","",IF(AND(高値!AE339&gt;高値!AD339,高値!AE339&gt;高値!AC339,高値!AE339&gt;高値!AF339,高値!AE339&gt;高値!AG339),26,""))</f>
        <v/>
      </c>
      <c r="BB339" s="500" t="str">
        <f>IF(終値!A339="","",IF(AND(高値!AF339&gt;高値!AE339,高値!AF339&gt;高値!AD339,高値!AF339&gt;高値!AG339,高値!AF339&gt;高値!AH339),27,""))</f>
        <v/>
      </c>
      <c r="BC339" s="500" t="str">
        <f>IF(終値!A339="","",IF(AND(高値!AG339&gt;高値!AF339,高値!AG339&gt;高値!AE339,高値!AG339&gt;高値!AH339,高値!AG339&gt;高値!AI339),28,""))</f>
        <v/>
      </c>
      <c r="BD339" s="500">
        <f t="shared" si="30"/>
        <v>0</v>
      </c>
      <c r="BE339" s="500" t="str">
        <f t="shared" si="31"/>
        <v/>
      </c>
      <c r="BF339" s="500" t="str">
        <f t="shared" si="32"/>
        <v/>
      </c>
      <c r="BG339" s="500" t="str">
        <f>IF($BE339="","",INDEX(安値!$E339:$CZ339,1,$BE339+1))</f>
        <v/>
      </c>
      <c r="BH339" s="500" t="str">
        <f>IF($BF339="","",INDEX(安値!$E339:$CZ339,1,$BF339+1))</f>
        <v/>
      </c>
      <c r="BI339" s="500" t="str">
        <f>IF($BF339="","",MAX(INDEX(高値!$E339:$CZ339,1,$BE339+1):INDEX(高値!$E339:$CZ339,1,$BF339+1)))</f>
        <v/>
      </c>
      <c r="BJ339" s="500" t="str">
        <f>IF($BF339="","",AVERAGE(INDEX(終値!$E339:$CZ339,1,$BF339+1):INDEX(終値!$E339:$CZ339,1,$BF339+20))-2*STDEVP(INDEX(終値!$E339:$CZ339,1,$BF339+1):INDEX(終値!$E339:$CZ339,1,$BF339+20)))</f>
        <v/>
      </c>
      <c r="BK339" s="500" t="str">
        <f>IF($BE339="","",AVERAGE(INDEX(終値!$E339:$CZ339,1,$BE339+1):INDEX(終値!$E339:$CZ339,1,$BE339+20))-2*STDEVP(INDEX(終値!$E339:$CZ339,1,$BE339+1):INDEX(終値!$E339:$CZ339,1,$BE339+20)))</f>
        <v/>
      </c>
      <c r="BL339" s="500">
        <f t="shared" si="33"/>
        <v>0</v>
      </c>
      <c r="BM339" s="500" t="str">
        <f t="shared" si="34"/>
        <v/>
      </c>
      <c r="BN339" s="500" t="str">
        <f t="shared" si="35"/>
        <v/>
      </c>
      <c r="BO339" s="500" t="str">
        <f>IF($BM339="","",INDEX(高値!$E339:$CZ339,1,$BM339+1))</f>
        <v/>
      </c>
      <c r="BP339" s="500" t="str">
        <f>IF($BN339="","",INDEX(高値!$E339:$CZ339,1,$BN339+1))</f>
        <v/>
      </c>
      <c r="BQ339" s="500" t="str">
        <f>IF($BN339="","",MIN(INDEX(安値!$E339:$CZ339,1,$BM339+1):INDEX(安値!$E339:$CZ339,1,$BN339+1)))</f>
        <v/>
      </c>
      <c r="BR339" s="500" t="str">
        <f>IF($BN339="","",AVERAGE(INDEX(終値!$E339:$CZ339,1,$BN339+1):INDEX(終値!$E339:$CZ339,1,$BN339+20))+2*STDEVP(INDEX(終値!$E339:$CZ339,1,$BN339+1):INDEX(終値!$E339:$CZ339,1,$BN339+20)))</f>
        <v/>
      </c>
      <c r="BS339" s="500" t="str">
        <f>IF($BM339="","",AVERAGE(INDEX(終値!$E339:$CZ339,1,$BM339+1):INDEX(終値!$E339:$CZ339,1,$BM339+20))+2*STDEVP(INDEX(終値!$E339:$CZ339,1,$BM339+1):INDEX(終値!$E339:$CZ339,1,$BM339+20)))</f>
        <v/>
      </c>
      <c r="BT339" s="497" t="str">
        <f>IFERROR(IF(AND($BD339&gt;=2,ABS($BG339-$BH339)/$BH339&lt;=BB設定!$B$12,$BI339&gt;=MAX($BH339,$BG339)*(1+BB設定!$B$13),終値!E339&gt;$BG339),IF(OR(終値!E339&gt;=$BI339,AND($BH339&lt;$BJ339,$BG339&gt;=$BK339)),"二番底W▲","二番底W形成"),IF(AND($BL339&gt;=2,ABS($BO339-$BP339)/$BP339&lt;=BB設定!$B$12,$BQ339&lt;=MIN($BP339,$BO339)*(1-BB設定!$B$13),終値!E339&lt;$BO339),IF(OR(終値!E339&lt;=$BQ339,AND($BP339&gt;$BR339,$BO339&lt;=$BS339)),"二番天井M▼","二番天井M形成"),"－")),"－")</f>
        <v>－</v>
      </c>
    </row>
    <row r="340" spans="2:72">
      <c r="B340" s="500" t="str">
        <f>IF(終値!A340="","",IF(AND(安値!G340&lt;安値!F340,安値!G340&lt;安値!E340,安値!G340&lt;安値!H340,安値!G340&lt;安値!I340),2,""))</f>
        <v/>
      </c>
      <c r="C340" s="500" t="str">
        <f>IF(終値!A340="","",IF(AND(安値!H340&lt;安値!G340,安値!H340&lt;安値!F340,安値!H340&lt;安値!I340,安値!H340&lt;安値!J340),3,""))</f>
        <v/>
      </c>
      <c r="D340" s="500" t="str">
        <f>IF(終値!A340="","",IF(AND(安値!I340&lt;安値!H340,安値!I340&lt;安値!G340,安値!I340&lt;安値!J340,安値!I340&lt;安値!K340),4,""))</f>
        <v/>
      </c>
      <c r="E340" s="500" t="str">
        <f>IF(終値!A340="","",IF(AND(安値!J340&lt;安値!I340,安値!J340&lt;安値!H340,安値!J340&lt;安値!K340,安値!J340&lt;安値!L340),5,""))</f>
        <v/>
      </c>
      <c r="F340" s="500" t="str">
        <f>IF(終値!A340="","",IF(AND(安値!K340&lt;安値!J340,安値!K340&lt;安値!I340,安値!K340&lt;安値!L340,安値!K340&lt;安値!M340),6,""))</f>
        <v/>
      </c>
      <c r="G340" s="500" t="str">
        <f>IF(終値!A340="","",IF(AND(安値!L340&lt;安値!K340,安値!L340&lt;安値!J340,安値!L340&lt;安値!M340,安値!L340&lt;安値!N340),7,""))</f>
        <v/>
      </c>
      <c r="H340" s="500" t="str">
        <f>IF(終値!A340="","",IF(AND(安値!M340&lt;安値!L340,安値!M340&lt;安値!K340,安値!M340&lt;安値!N340,安値!M340&lt;安値!O340),8,""))</f>
        <v/>
      </c>
      <c r="I340" s="500" t="str">
        <f>IF(終値!A340="","",IF(AND(安値!N340&lt;安値!M340,安値!N340&lt;安値!L340,安値!N340&lt;安値!O340,安値!N340&lt;安値!P340),9,""))</f>
        <v/>
      </c>
      <c r="J340" s="500" t="str">
        <f>IF(終値!A340="","",IF(AND(安値!O340&lt;安値!N340,安値!O340&lt;安値!M340,安値!O340&lt;安値!P340,安値!O340&lt;安値!Q340),10,""))</f>
        <v/>
      </c>
      <c r="K340" s="500" t="str">
        <f>IF(終値!A340="","",IF(AND(安値!P340&lt;安値!O340,安値!P340&lt;安値!N340,安値!P340&lt;安値!Q340,安値!P340&lt;安値!R340),11,""))</f>
        <v/>
      </c>
      <c r="L340" s="500" t="str">
        <f>IF(終値!A340="","",IF(AND(安値!Q340&lt;安値!P340,安値!Q340&lt;安値!O340,安値!Q340&lt;安値!R340,安値!Q340&lt;安値!S340),12,""))</f>
        <v/>
      </c>
      <c r="M340" s="500" t="str">
        <f>IF(終値!A340="","",IF(AND(安値!R340&lt;安値!Q340,安値!R340&lt;安値!P340,安値!R340&lt;安値!S340,安値!R340&lt;安値!T340),13,""))</f>
        <v/>
      </c>
      <c r="N340" s="500" t="str">
        <f>IF(終値!A340="","",IF(AND(安値!S340&lt;安値!R340,安値!S340&lt;安値!Q340,安値!S340&lt;安値!T340,安値!S340&lt;安値!U340),14,""))</f>
        <v/>
      </c>
      <c r="O340" s="500" t="str">
        <f>IF(終値!A340="","",IF(AND(安値!T340&lt;安値!S340,安値!T340&lt;安値!R340,安値!T340&lt;安値!U340,安値!T340&lt;安値!V340),15,""))</f>
        <v/>
      </c>
      <c r="P340" s="500" t="str">
        <f>IF(終値!A340="","",IF(AND(安値!U340&lt;安値!T340,安値!U340&lt;安値!S340,安値!U340&lt;安値!V340,安値!U340&lt;安値!W340),16,""))</f>
        <v/>
      </c>
      <c r="Q340" s="500" t="str">
        <f>IF(終値!A340="","",IF(AND(安値!V340&lt;安値!U340,安値!V340&lt;安値!T340,安値!V340&lt;安値!W340,安値!V340&lt;安値!X340),17,""))</f>
        <v/>
      </c>
      <c r="R340" s="500" t="str">
        <f>IF(終値!A340="","",IF(AND(安値!W340&lt;安値!V340,安値!W340&lt;安値!U340,安値!W340&lt;安値!X340,安値!W340&lt;安値!Y340),18,""))</f>
        <v/>
      </c>
      <c r="S340" s="500" t="str">
        <f>IF(終値!A340="","",IF(AND(安値!X340&lt;安値!W340,安値!X340&lt;安値!V340,安値!X340&lt;安値!Y340,安値!X340&lt;安値!Z340),19,""))</f>
        <v/>
      </c>
      <c r="T340" s="500" t="str">
        <f>IF(終値!A340="","",IF(AND(安値!Y340&lt;安値!X340,安値!Y340&lt;安値!W340,安値!Y340&lt;安値!Z340,安値!Y340&lt;安値!AA340),20,""))</f>
        <v/>
      </c>
      <c r="U340" s="500" t="str">
        <f>IF(終値!A340="","",IF(AND(安値!Z340&lt;安値!Y340,安値!Z340&lt;安値!X340,安値!Z340&lt;安値!AA340,安値!Z340&lt;安値!AB340),21,""))</f>
        <v/>
      </c>
      <c r="V340" s="500" t="str">
        <f>IF(終値!A340="","",IF(AND(安値!AA340&lt;安値!Z340,安値!AA340&lt;安値!Y340,安値!AA340&lt;安値!AB340,安値!AA340&lt;安値!AC340),22,""))</f>
        <v/>
      </c>
      <c r="W340" s="500" t="str">
        <f>IF(終値!A340="","",IF(AND(安値!AB340&lt;安値!AA340,安値!AB340&lt;安値!Z340,安値!AB340&lt;安値!AC340,安値!AB340&lt;安値!AD340),23,""))</f>
        <v/>
      </c>
      <c r="X340" s="500" t="str">
        <f>IF(終値!A340="","",IF(AND(安値!AC340&lt;安値!AB340,安値!AC340&lt;安値!AA340,安値!AC340&lt;安値!AD340,安値!AC340&lt;安値!AE340),24,""))</f>
        <v/>
      </c>
      <c r="Y340" s="500" t="str">
        <f>IF(終値!A340="","",IF(AND(安値!AD340&lt;安値!AC340,安値!AD340&lt;安値!AB340,安値!AD340&lt;安値!AE340,安値!AD340&lt;安値!AF340),25,""))</f>
        <v/>
      </c>
      <c r="Z340" s="500" t="str">
        <f>IF(終値!A340="","",IF(AND(安値!AE340&lt;安値!AD340,安値!AE340&lt;安値!AC340,安値!AE340&lt;安値!AF340,安値!AE340&lt;安値!AG340),26,""))</f>
        <v/>
      </c>
      <c r="AA340" s="500" t="str">
        <f>IF(終値!A340="","",IF(AND(安値!AF340&lt;安値!AE340,安値!AF340&lt;安値!AD340,安値!AF340&lt;安値!AG340,安値!AF340&lt;安値!AH340),27,""))</f>
        <v/>
      </c>
      <c r="AB340" s="500" t="str">
        <f>IF(終値!A340="","",IF(AND(安値!AG340&lt;安値!AF340,安値!AG340&lt;安値!AE340,安値!AG340&lt;安値!AH340,安値!AG340&lt;安値!AI340),28,""))</f>
        <v/>
      </c>
      <c r="AC340" s="500" t="str">
        <f>IF(終値!A340="","",IF(AND(高値!G340&gt;高値!F340,高値!G340&gt;高値!E340,高値!G340&gt;高値!H340,高値!G340&gt;高値!I340),2,""))</f>
        <v/>
      </c>
      <c r="AD340" s="500" t="str">
        <f>IF(終値!A340="","",IF(AND(高値!H340&gt;高値!G340,高値!H340&gt;高値!F340,高値!H340&gt;高値!I340,高値!H340&gt;高値!J340),3,""))</f>
        <v/>
      </c>
      <c r="AE340" s="500" t="str">
        <f>IF(終値!A340="","",IF(AND(高値!I340&gt;高値!H340,高値!I340&gt;高値!G340,高値!I340&gt;高値!J340,高値!I340&gt;高値!K340),4,""))</f>
        <v/>
      </c>
      <c r="AF340" s="500" t="str">
        <f>IF(終値!A340="","",IF(AND(高値!J340&gt;高値!I340,高値!J340&gt;高値!H340,高値!J340&gt;高値!K340,高値!J340&gt;高値!L340),5,""))</f>
        <v/>
      </c>
      <c r="AG340" s="500" t="str">
        <f>IF(終値!A340="","",IF(AND(高値!K340&gt;高値!J340,高値!K340&gt;高値!I340,高値!K340&gt;高値!L340,高値!K340&gt;高値!M340),6,""))</f>
        <v/>
      </c>
      <c r="AH340" s="500" t="str">
        <f>IF(終値!A340="","",IF(AND(高値!L340&gt;高値!K340,高値!L340&gt;高値!J340,高値!L340&gt;高値!M340,高値!L340&gt;高値!N340),7,""))</f>
        <v/>
      </c>
      <c r="AI340" s="500" t="str">
        <f>IF(終値!A340="","",IF(AND(高値!M340&gt;高値!L340,高値!M340&gt;高値!K340,高値!M340&gt;高値!N340,高値!M340&gt;高値!O340),8,""))</f>
        <v/>
      </c>
      <c r="AJ340" s="500" t="str">
        <f>IF(終値!A340="","",IF(AND(高値!N340&gt;高値!M340,高値!N340&gt;高値!L340,高値!N340&gt;高値!O340,高値!N340&gt;高値!P340),9,""))</f>
        <v/>
      </c>
      <c r="AK340" s="500" t="str">
        <f>IF(終値!A340="","",IF(AND(高値!O340&gt;高値!N340,高値!O340&gt;高値!M340,高値!O340&gt;高値!P340,高値!O340&gt;高値!Q340),10,""))</f>
        <v/>
      </c>
      <c r="AL340" s="500" t="str">
        <f>IF(終値!A340="","",IF(AND(高値!P340&gt;高値!O340,高値!P340&gt;高値!N340,高値!P340&gt;高値!Q340,高値!P340&gt;高値!R340),11,""))</f>
        <v/>
      </c>
      <c r="AM340" s="500" t="str">
        <f>IF(終値!A340="","",IF(AND(高値!Q340&gt;高値!P340,高値!Q340&gt;高値!O340,高値!Q340&gt;高値!R340,高値!Q340&gt;高値!S340),12,""))</f>
        <v/>
      </c>
      <c r="AN340" s="500" t="str">
        <f>IF(終値!A340="","",IF(AND(高値!R340&gt;高値!Q340,高値!R340&gt;高値!P340,高値!R340&gt;高値!S340,高値!R340&gt;高値!T340),13,""))</f>
        <v/>
      </c>
      <c r="AO340" s="500" t="str">
        <f>IF(終値!A340="","",IF(AND(高値!S340&gt;高値!R340,高値!S340&gt;高値!Q340,高値!S340&gt;高値!T340,高値!S340&gt;高値!U340),14,""))</f>
        <v/>
      </c>
      <c r="AP340" s="500" t="str">
        <f>IF(終値!A340="","",IF(AND(高値!T340&gt;高値!S340,高値!T340&gt;高値!R340,高値!T340&gt;高値!U340,高値!T340&gt;高値!V340),15,""))</f>
        <v/>
      </c>
      <c r="AQ340" s="500" t="str">
        <f>IF(終値!A340="","",IF(AND(高値!U340&gt;高値!T340,高値!U340&gt;高値!S340,高値!U340&gt;高値!V340,高値!U340&gt;高値!W340),16,""))</f>
        <v/>
      </c>
      <c r="AR340" s="500" t="str">
        <f>IF(終値!A340="","",IF(AND(高値!V340&gt;高値!U340,高値!V340&gt;高値!T340,高値!V340&gt;高値!W340,高値!V340&gt;高値!X340),17,""))</f>
        <v/>
      </c>
      <c r="AS340" s="500" t="str">
        <f>IF(終値!A340="","",IF(AND(高値!W340&gt;高値!V340,高値!W340&gt;高値!U340,高値!W340&gt;高値!X340,高値!W340&gt;高値!Y340),18,""))</f>
        <v/>
      </c>
      <c r="AT340" s="500" t="str">
        <f>IF(終値!A340="","",IF(AND(高値!X340&gt;高値!W340,高値!X340&gt;高値!V340,高値!X340&gt;高値!Y340,高値!X340&gt;高値!Z340),19,""))</f>
        <v/>
      </c>
      <c r="AU340" s="500" t="str">
        <f>IF(終値!A340="","",IF(AND(高値!Y340&gt;高値!X340,高値!Y340&gt;高値!W340,高値!Y340&gt;高値!Z340,高値!Y340&gt;高値!AA340),20,""))</f>
        <v/>
      </c>
      <c r="AV340" s="500" t="str">
        <f>IF(終値!A340="","",IF(AND(高値!Z340&gt;高値!Y340,高値!Z340&gt;高値!X340,高値!Z340&gt;高値!AA340,高値!Z340&gt;高値!AB340),21,""))</f>
        <v/>
      </c>
      <c r="AW340" s="500" t="str">
        <f>IF(終値!A340="","",IF(AND(高値!AA340&gt;高値!Z340,高値!AA340&gt;高値!Y340,高値!AA340&gt;高値!AB340,高値!AA340&gt;高値!AC340),22,""))</f>
        <v/>
      </c>
      <c r="AX340" s="500" t="str">
        <f>IF(終値!A340="","",IF(AND(高値!AB340&gt;高値!AA340,高値!AB340&gt;高値!Z340,高値!AB340&gt;高値!AC340,高値!AB340&gt;高値!AD340),23,""))</f>
        <v/>
      </c>
      <c r="AY340" s="500" t="str">
        <f>IF(終値!A340="","",IF(AND(高値!AC340&gt;高値!AB340,高値!AC340&gt;高値!AA340,高値!AC340&gt;高値!AD340,高値!AC340&gt;高値!AE340),24,""))</f>
        <v/>
      </c>
      <c r="AZ340" s="500" t="str">
        <f>IF(終値!A340="","",IF(AND(高値!AD340&gt;高値!AC340,高値!AD340&gt;高値!AB340,高値!AD340&gt;高値!AE340,高値!AD340&gt;高値!AF340),25,""))</f>
        <v/>
      </c>
      <c r="BA340" s="500" t="str">
        <f>IF(終値!A340="","",IF(AND(高値!AE340&gt;高値!AD340,高値!AE340&gt;高値!AC340,高値!AE340&gt;高値!AF340,高値!AE340&gt;高値!AG340),26,""))</f>
        <v/>
      </c>
      <c r="BB340" s="500" t="str">
        <f>IF(終値!A340="","",IF(AND(高値!AF340&gt;高値!AE340,高値!AF340&gt;高値!AD340,高値!AF340&gt;高値!AG340,高値!AF340&gt;高値!AH340),27,""))</f>
        <v/>
      </c>
      <c r="BC340" s="500" t="str">
        <f>IF(終値!A340="","",IF(AND(高値!AG340&gt;高値!AF340,高値!AG340&gt;高値!AE340,高値!AG340&gt;高値!AH340,高値!AG340&gt;高値!AI340),28,""))</f>
        <v/>
      </c>
      <c r="BD340" s="500">
        <f t="shared" si="30"/>
        <v>0</v>
      </c>
      <c r="BE340" s="500" t="str">
        <f t="shared" si="31"/>
        <v/>
      </c>
      <c r="BF340" s="500" t="str">
        <f t="shared" si="32"/>
        <v/>
      </c>
      <c r="BG340" s="500" t="str">
        <f>IF($BE340="","",INDEX(安値!$E340:$CZ340,1,$BE340+1))</f>
        <v/>
      </c>
      <c r="BH340" s="500" t="str">
        <f>IF($BF340="","",INDEX(安値!$E340:$CZ340,1,$BF340+1))</f>
        <v/>
      </c>
      <c r="BI340" s="500" t="str">
        <f>IF($BF340="","",MAX(INDEX(高値!$E340:$CZ340,1,$BE340+1):INDEX(高値!$E340:$CZ340,1,$BF340+1)))</f>
        <v/>
      </c>
      <c r="BJ340" s="500" t="str">
        <f>IF($BF340="","",AVERAGE(INDEX(終値!$E340:$CZ340,1,$BF340+1):INDEX(終値!$E340:$CZ340,1,$BF340+20))-2*STDEVP(INDEX(終値!$E340:$CZ340,1,$BF340+1):INDEX(終値!$E340:$CZ340,1,$BF340+20)))</f>
        <v/>
      </c>
      <c r="BK340" s="500" t="str">
        <f>IF($BE340="","",AVERAGE(INDEX(終値!$E340:$CZ340,1,$BE340+1):INDEX(終値!$E340:$CZ340,1,$BE340+20))-2*STDEVP(INDEX(終値!$E340:$CZ340,1,$BE340+1):INDEX(終値!$E340:$CZ340,1,$BE340+20)))</f>
        <v/>
      </c>
      <c r="BL340" s="500">
        <f t="shared" si="33"/>
        <v>0</v>
      </c>
      <c r="BM340" s="500" t="str">
        <f t="shared" si="34"/>
        <v/>
      </c>
      <c r="BN340" s="500" t="str">
        <f t="shared" si="35"/>
        <v/>
      </c>
      <c r="BO340" s="500" t="str">
        <f>IF($BM340="","",INDEX(高値!$E340:$CZ340,1,$BM340+1))</f>
        <v/>
      </c>
      <c r="BP340" s="500" t="str">
        <f>IF($BN340="","",INDEX(高値!$E340:$CZ340,1,$BN340+1))</f>
        <v/>
      </c>
      <c r="BQ340" s="500" t="str">
        <f>IF($BN340="","",MIN(INDEX(安値!$E340:$CZ340,1,$BM340+1):INDEX(安値!$E340:$CZ340,1,$BN340+1)))</f>
        <v/>
      </c>
      <c r="BR340" s="500" t="str">
        <f>IF($BN340="","",AVERAGE(INDEX(終値!$E340:$CZ340,1,$BN340+1):INDEX(終値!$E340:$CZ340,1,$BN340+20))+2*STDEVP(INDEX(終値!$E340:$CZ340,1,$BN340+1):INDEX(終値!$E340:$CZ340,1,$BN340+20)))</f>
        <v/>
      </c>
      <c r="BS340" s="500" t="str">
        <f>IF($BM340="","",AVERAGE(INDEX(終値!$E340:$CZ340,1,$BM340+1):INDEX(終値!$E340:$CZ340,1,$BM340+20))+2*STDEVP(INDEX(終値!$E340:$CZ340,1,$BM340+1):INDEX(終値!$E340:$CZ340,1,$BM340+20)))</f>
        <v/>
      </c>
      <c r="BT340" s="497" t="str">
        <f>IFERROR(IF(AND($BD340&gt;=2,ABS($BG340-$BH340)/$BH340&lt;=BB設定!$B$12,$BI340&gt;=MAX($BH340,$BG340)*(1+BB設定!$B$13),終値!E340&gt;$BG340),IF(OR(終値!E340&gt;=$BI340,AND($BH340&lt;$BJ340,$BG340&gt;=$BK340)),"二番底W▲","二番底W形成"),IF(AND($BL340&gt;=2,ABS($BO340-$BP340)/$BP340&lt;=BB設定!$B$12,$BQ340&lt;=MIN($BP340,$BO340)*(1-BB設定!$B$13),終値!E340&lt;$BO340),IF(OR(終値!E340&lt;=$BQ340,AND($BP340&gt;$BR340,$BO340&lt;=$BS340)),"二番天井M▼","二番天井M形成"),"－")),"－")</f>
        <v>－</v>
      </c>
    </row>
    <row r="341" spans="2:72">
      <c r="B341" s="500" t="str">
        <f>IF(終値!A341="","",IF(AND(安値!G341&lt;安値!F341,安値!G341&lt;安値!E341,安値!G341&lt;安値!H341,安値!G341&lt;安値!I341),2,""))</f>
        <v/>
      </c>
      <c r="C341" s="500" t="str">
        <f>IF(終値!A341="","",IF(AND(安値!H341&lt;安値!G341,安値!H341&lt;安値!F341,安値!H341&lt;安値!I341,安値!H341&lt;安値!J341),3,""))</f>
        <v/>
      </c>
      <c r="D341" s="500" t="str">
        <f>IF(終値!A341="","",IF(AND(安値!I341&lt;安値!H341,安値!I341&lt;安値!G341,安値!I341&lt;安値!J341,安値!I341&lt;安値!K341),4,""))</f>
        <v/>
      </c>
      <c r="E341" s="500" t="str">
        <f>IF(終値!A341="","",IF(AND(安値!J341&lt;安値!I341,安値!J341&lt;安値!H341,安値!J341&lt;安値!K341,安値!J341&lt;安値!L341),5,""))</f>
        <v/>
      </c>
      <c r="F341" s="500" t="str">
        <f>IF(終値!A341="","",IF(AND(安値!K341&lt;安値!J341,安値!K341&lt;安値!I341,安値!K341&lt;安値!L341,安値!K341&lt;安値!M341),6,""))</f>
        <v/>
      </c>
      <c r="G341" s="500" t="str">
        <f>IF(終値!A341="","",IF(AND(安値!L341&lt;安値!K341,安値!L341&lt;安値!J341,安値!L341&lt;安値!M341,安値!L341&lt;安値!N341),7,""))</f>
        <v/>
      </c>
      <c r="H341" s="500" t="str">
        <f>IF(終値!A341="","",IF(AND(安値!M341&lt;安値!L341,安値!M341&lt;安値!K341,安値!M341&lt;安値!N341,安値!M341&lt;安値!O341),8,""))</f>
        <v/>
      </c>
      <c r="I341" s="500" t="str">
        <f>IF(終値!A341="","",IF(AND(安値!N341&lt;安値!M341,安値!N341&lt;安値!L341,安値!N341&lt;安値!O341,安値!N341&lt;安値!P341),9,""))</f>
        <v/>
      </c>
      <c r="J341" s="500" t="str">
        <f>IF(終値!A341="","",IF(AND(安値!O341&lt;安値!N341,安値!O341&lt;安値!M341,安値!O341&lt;安値!P341,安値!O341&lt;安値!Q341),10,""))</f>
        <v/>
      </c>
      <c r="K341" s="500" t="str">
        <f>IF(終値!A341="","",IF(AND(安値!P341&lt;安値!O341,安値!P341&lt;安値!N341,安値!P341&lt;安値!Q341,安値!P341&lt;安値!R341),11,""))</f>
        <v/>
      </c>
      <c r="L341" s="500" t="str">
        <f>IF(終値!A341="","",IF(AND(安値!Q341&lt;安値!P341,安値!Q341&lt;安値!O341,安値!Q341&lt;安値!R341,安値!Q341&lt;安値!S341),12,""))</f>
        <v/>
      </c>
      <c r="M341" s="500" t="str">
        <f>IF(終値!A341="","",IF(AND(安値!R341&lt;安値!Q341,安値!R341&lt;安値!P341,安値!R341&lt;安値!S341,安値!R341&lt;安値!T341),13,""))</f>
        <v/>
      </c>
      <c r="N341" s="500" t="str">
        <f>IF(終値!A341="","",IF(AND(安値!S341&lt;安値!R341,安値!S341&lt;安値!Q341,安値!S341&lt;安値!T341,安値!S341&lt;安値!U341),14,""))</f>
        <v/>
      </c>
      <c r="O341" s="500" t="str">
        <f>IF(終値!A341="","",IF(AND(安値!T341&lt;安値!S341,安値!T341&lt;安値!R341,安値!T341&lt;安値!U341,安値!T341&lt;安値!V341),15,""))</f>
        <v/>
      </c>
      <c r="P341" s="500" t="str">
        <f>IF(終値!A341="","",IF(AND(安値!U341&lt;安値!T341,安値!U341&lt;安値!S341,安値!U341&lt;安値!V341,安値!U341&lt;安値!W341),16,""))</f>
        <v/>
      </c>
      <c r="Q341" s="500" t="str">
        <f>IF(終値!A341="","",IF(AND(安値!V341&lt;安値!U341,安値!V341&lt;安値!T341,安値!V341&lt;安値!W341,安値!V341&lt;安値!X341),17,""))</f>
        <v/>
      </c>
      <c r="R341" s="500" t="str">
        <f>IF(終値!A341="","",IF(AND(安値!W341&lt;安値!V341,安値!W341&lt;安値!U341,安値!W341&lt;安値!X341,安値!W341&lt;安値!Y341),18,""))</f>
        <v/>
      </c>
      <c r="S341" s="500" t="str">
        <f>IF(終値!A341="","",IF(AND(安値!X341&lt;安値!W341,安値!X341&lt;安値!V341,安値!X341&lt;安値!Y341,安値!X341&lt;安値!Z341),19,""))</f>
        <v/>
      </c>
      <c r="T341" s="500" t="str">
        <f>IF(終値!A341="","",IF(AND(安値!Y341&lt;安値!X341,安値!Y341&lt;安値!W341,安値!Y341&lt;安値!Z341,安値!Y341&lt;安値!AA341),20,""))</f>
        <v/>
      </c>
      <c r="U341" s="500" t="str">
        <f>IF(終値!A341="","",IF(AND(安値!Z341&lt;安値!Y341,安値!Z341&lt;安値!X341,安値!Z341&lt;安値!AA341,安値!Z341&lt;安値!AB341),21,""))</f>
        <v/>
      </c>
      <c r="V341" s="500" t="str">
        <f>IF(終値!A341="","",IF(AND(安値!AA341&lt;安値!Z341,安値!AA341&lt;安値!Y341,安値!AA341&lt;安値!AB341,安値!AA341&lt;安値!AC341),22,""))</f>
        <v/>
      </c>
      <c r="W341" s="500" t="str">
        <f>IF(終値!A341="","",IF(AND(安値!AB341&lt;安値!AA341,安値!AB341&lt;安値!Z341,安値!AB341&lt;安値!AC341,安値!AB341&lt;安値!AD341),23,""))</f>
        <v/>
      </c>
      <c r="X341" s="500" t="str">
        <f>IF(終値!A341="","",IF(AND(安値!AC341&lt;安値!AB341,安値!AC341&lt;安値!AA341,安値!AC341&lt;安値!AD341,安値!AC341&lt;安値!AE341),24,""))</f>
        <v/>
      </c>
      <c r="Y341" s="500" t="str">
        <f>IF(終値!A341="","",IF(AND(安値!AD341&lt;安値!AC341,安値!AD341&lt;安値!AB341,安値!AD341&lt;安値!AE341,安値!AD341&lt;安値!AF341),25,""))</f>
        <v/>
      </c>
      <c r="Z341" s="500" t="str">
        <f>IF(終値!A341="","",IF(AND(安値!AE341&lt;安値!AD341,安値!AE341&lt;安値!AC341,安値!AE341&lt;安値!AF341,安値!AE341&lt;安値!AG341),26,""))</f>
        <v/>
      </c>
      <c r="AA341" s="500" t="str">
        <f>IF(終値!A341="","",IF(AND(安値!AF341&lt;安値!AE341,安値!AF341&lt;安値!AD341,安値!AF341&lt;安値!AG341,安値!AF341&lt;安値!AH341),27,""))</f>
        <v/>
      </c>
      <c r="AB341" s="500" t="str">
        <f>IF(終値!A341="","",IF(AND(安値!AG341&lt;安値!AF341,安値!AG341&lt;安値!AE341,安値!AG341&lt;安値!AH341,安値!AG341&lt;安値!AI341),28,""))</f>
        <v/>
      </c>
      <c r="AC341" s="500" t="str">
        <f>IF(終値!A341="","",IF(AND(高値!G341&gt;高値!F341,高値!G341&gt;高値!E341,高値!G341&gt;高値!H341,高値!G341&gt;高値!I341),2,""))</f>
        <v/>
      </c>
      <c r="AD341" s="500" t="str">
        <f>IF(終値!A341="","",IF(AND(高値!H341&gt;高値!G341,高値!H341&gt;高値!F341,高値!H341&gt;高値!I341,高値!H341&gt;高値!J341),3,""))</f>
        <v/>
      </c>
      <c r="AE341" s="500" t="str">
        <f>IF(終値!A341="","",IF(AND(高値!I341&gt;高値!H341,高値!I341&gt;高値!G341,高値!I341&gt;高値!J341,高値!I341&gt;高値!K341),4,""))</f>
        <v/>
      </c>
      <c r="AF341" s="500" t="str">
        <f>IF(終値!A341="","",IF(AND(高値!J341&gt;高値!I341,高値!J341&gt;高値!H341,高値!J341&gt;高値!K341,高値!J341&gt;高値!L341),5,""))</f>
        <v/>
      </c>
      <c r="AG341" s="500" t="str">
        <f>IF(終値!A341="","",IF(AND(高値!K341&gt;高値!J341,高値!K341&gt;高値!I341,高値!K341&gt;高値!L341,高値!K341&gt;高値!M341),6,""))</f>
        <v/>
      </c>
      <c r="AH341" s="500" t="str">
        <f>IF(終値!A341="","",IF(AND(高値!L341&gt;高値!K341,高値!L341&gt;高値!J341,高値!L341&gt;高値!M341,高値!L341&gt;高値!N341),7,""))</f>
        <v/>
      </c>
      <c r="AI341" s="500" t="str">
        <f>IF(終値!A341="","",IF(AND(高値!M341&gt;高値!L341,高値!M341&gt;高値!K341,高値!M341&gt;高値!N341,高値!M341&gt;高値!O341),8,""))</f>
        <v/>
      </c>
      <c r="AJ341" s="500" t="str">
        <f>IF(終値!A341="","",IF(AND(高値!N341&gt;高値!M341,高値!N341&gt;高値!L341,高値!N341&gt;高値!O341,高値!N341&gt;高値!P341),9,""))</f>
        <v/>
      </c>
      <c r="AK341" s="500" t="str">
        <f>IF(終値!A341="","",IF(AND(高値!O341&gt;高値!N341,高値!O341&gt;高値!M341,高値!O341&gt;高値!P341,高値!O341&gt;高値!Q341),10,""))</f>
        <v/>
      </c>
      <c r="AL341" s="500" t="str">
        <f>IF(終値!A341="","",IF(AND(高値!P341&gt;高値!O341,高値!P341&gt;高値!N341,高値!P341&gt;高値!Q341,高値!P341&gt;高値!R341),11,""))</f>
        <v/>
      </c>
      <c r="AM341" s="500" t="str">
        <f>IF(終値!A341="","",IF(AND(高値!Q341&gt;高値!P341,高値!Q341&gt;高値!O341,高値!Q341&gt;高値!R341,高値!Q341&gt;高値!S341),12,""))</f>
        <v/>
      </c>
      <c r="AN341" s="500" t="str">
        <f>IF(終値!A341="","",IF(AND(高値!R341&gt;高値!Q341,高値!R341&gt;高値!P341,高値!R341&gt;高値!S341,高値!R341&gt;高値!T341),13,""))</f>
        <v/>
      </c>
      <c r="AO341" s="500" t="str">
        <f>IF(終値!A341="","",IF(AND(高値!S341&gt;高値!R341,高値!S341&gt;高値!Q341,高値!S341&gt;高値!T341,高値!S341&gt;高値!U341),14,""))</f>
        <v/>
      </c>
      <c r="AP341" s="500" t="str">
        <f>IF(終値!A341="","",IF(AND(高値!T341&gt;高値!S341,高値!T341&gt;高値!R341,高値!T341&gt;高値!U341,高値!T341&gt;高値!V341),15,""))</f>
        <v/>
      </c>
      <c r="AQ341" s="500" t="str">
        <f>IF(終値!A341="","",IF(AND(高値!U341&gt;高値!T341,高値!U341&gt;高値!S341,高値!U341&gt;高値!V341,高値!U341&gt;高値!W341),16,""))</f>
        <v/>
      </c>
      <c r="AR341" s="500" t="str">
        <f>IF(終値!A341="","",IF(AND(高値!V341&gt;高値!U341,高値!V341&gt;高値!T341,高値!V341&gt;高値!W341,高値!V341&gt;高値!X341),17,""))</f>
        <v/>
      </c>
      <c r="AS341" s="500" t="str">
        <f>IF(終値!A341="","",IF(AND(高値!W341&gt;高値!V341,高値!W341&gt;高値!U341,高値!W341&gt;高値!X341,高値!W341&gt;高値!Y341),18,""))</f>
        <v/>
      </c>
      <c r="AT341" s="500" t="str">
        <f>IF(終値!A341="","",IF(AND(高値!X341&gt;高値!W341,高値!X341&gt;高値!V341,高値!X341&gt;高値!Y341,高値!X341&gt;高値!Z341),19,""))</f>
        <v/>
      </c>
      <c r="AU341" s="500" t="str">
        <f>IF(終値!A341="","",IF(AND(高値!Y341&gt;高値!X341,高値!Y341&gt;高値!W341,高値!Y341&gt;高値!Z341,高値!Y341&gt;高値!AA341),20,""))</f>
        <v/>
      </c>
      <c r="AV341" s="500" t="str">
        <f>IF(終値!A341="","",IF(AND(高値!Z341&gt;高値!Y341,高値!Z341&gt;高値!X341,高値!Z341&gt;高値!AA341,高値!Z341&gt;高値!AB341),21,""))</f>
        <v/>
      </c>
      <c r="AW341" s="500" t="str">
        <f>IF(終値!A341="","",IF(AND(高値!AA341&gt;高値!Z341,高値!AA341&gt;高値!Y341,高値!AA341&gt;高値!AB341,高値!AA341&gt;高値!AC341),22,""))</f>
        <v/>
      </c>
      <c r="AX341" s="500" t="str">
        <f>IF(終値!A341="","",IF(AND(高値!AB341&gt;高値!AA341,高値!AB341&gt;高値!Z341,高値!AB341&gt;高値!AC341,高値!AB341&gt;高値!AD341),23,""))</f>
        <v/>
      </c>
      <c r="AY341" s="500" t="str">
        <f>IF(終値!A341="","",IF(AND(高値!AC341&gt;高値!AB341,高値!AC341&gt;高値!AA341,高値!AC341&gt;高値!AD341,高値!AC341&gt;高値!AE341),24,""))</f>
        <v/>
      </c>
      <c r="AZ341" s="500" t="str">
        <f>IF(終値!A341="","",IF(AND(高値!AD341&gt;高値!AC341,高値!AD341&gt;高値!AB341,高値!AD341&gt;高値!AE341,高値!AD341&gt;高値!AF341),25,""))</f>
        <v/>
      </c>
      <c r="BA341" s="500" t="str">
        <f>IF(終値!A341="","",IF(AND(高値!AE341&gt;高値!AD341,高値!AE341&gt;高値!AC341,高値!AE341&gt;高値!AF341,高値!AE341&gt;高値!AG341),26,""))</f>
        <v/>
      </c>
      <c r="BB341" s="500" t="str">
        <f>IF(終値!A341="","",IF(AND(高値!AF341&gt;高値!AE341,高値!AF341&gt;高値!AD341,高値!AF341&gt;高値!AG341,高値!AF341&gt;高値!AH341),27,""))</f>
        <v/>
      </c>
      <c r="BC341" s="500" t="str">
        <f>IF(終値!A341="","",IF(AND(高値!AG341&gt;高値!AF341,高値!AG341&gt;高値!AE341,高値!AG341&gt;高値!AH341,高値!AG341&gt;高値!AI341),28,""))</f>
        <v/>
      </c>
      <c r="BD341" s="500">
        <f t="shared" si="30"/>
        <v>0</v>
      </c>
      <c r="BE341" s="500" t="str">
        <f t="shared" si="31"/>
        <v/>
      </c>
      <c r="BF341" s="500" t="str">
        <f t="shared" si="32"/>
        <v/>
      </c>
      <c r="BG341" s="500" t="str">
        <f>IF($BE341="","",INDEX(安値!$E341:$CZ341,1,$BE341+1))</f>
        <v/>
      </c>
      <c r="BH341" s="500" t="str">
        <f>IF($BF341="","",INDEX(安値!$E341:$CZ341,1,$BF341+1))</f>
        <v/>
      </c>
      <c r="BI341" s="500" t="str">
        <f>IF($BF341="","",MAX(INDEX(高値!$E341:$CZ341,1,$BE341+1):INDEX(高値!$E341:$CZ341,1,$BF341+1)))</f>
        <v/>
      </c>
      <c r="BJ341" s="500" t="str">
        <f>IF($BF341="","",AVERAGE(INDEX(終値!$E341:$CZ341,1,$BF341+1):INDEX(終値!$E341:$CZ341,1,$BF341+20))-2*STDEVP(INDEX(終値!$E341:$CZ341,1,$BF341+1):INDEX(終値!$E341:$CZ341,1,$BF341+20)))</f>
        <v/>
      </c>
      <c r="BK341" s="500" t="str">
        <f>IF($BE341="","",AVERAGE(INDEX(終値!$E341:$CZ341,1,$BE341+1):INDEX(終値!$E341:$CZ341,1,$BE341+20))-2*STDEVP(INDEX(終値!$E341:$CZ341,1,$BE341+1):INDEX(終値!$E341:$CZ341,1,$BE341+20)))</f>
        <v/>
      </c>
      <c r="BL341" s="500">
        <f t="shared" si="33"/>
        <v>0</v>
      </c>
      <c r="BM341" s="500" t="str">
        <f t="shared" si="34"/>
        <v/>
      </c>
      <c r="BN341" s="500" t="str">
        <f t="shared" si="35"/>
        <v/>
      </c>
      <c r="BO341" s="500" t="str">
        <f>IF($BM341="","",INDEX(高値!$E341:$CZ341,1,$BM341+1))</f>
        <v/>
      </c>
      <c r="BP341" s="500" t="str">
        <f>IF($BN341="","",INDEX(高値!$E341:$CZ341,1,$BN341+1))</f>
        <v/>
      </c>
      <c r="BQ341" s="500" t="str">
        <f>IF($BN341="","",MIN(INDEX(安値!$E341:$CZ341,1,$BM341+1):INDEX(安値!$E341:$CZ341,1,$BN341+1)))</f>
        <v/>
      </c>
      <c r="BR341" s="500" t="str">
        <f>IF($BN341="","",AVERAGE(INDEX(終値!$E341:$CZ341,1,$BN341+1):INDEX(終値!$E341:$CZ341,1,$BN341+20))+2*STDEVP(INDEX(終値!$E341:$CZ341,1,$BN341+1):INDEX(終値!$E341:$CZ341,1,$BN341+20)))</f>
        <v/>
      </c>
      <c r="BS341" s="500" t="str">
        <f>IF($BM341="","",AVERAGE(INDEX(終値!$E341:$CZ341,1,$BM341+1):INDEX(終値!$E341:$CZ341,1,$BM341+20))+2*STDEVP(INDEX(終値!$E341:$CZ341,1,$BM341+1):INDEX(終値!$E341:$CZ341,1,$BM341+20)))</f>
        <v/>
      </c>
      <c r="BT341" s="497" t="str">
        <f>IFERROR(IF(AND($BD341&gt;=2,ABS($BG341-$BH341)/$BH341&lt;=BB設定!$B$12,$BI341&gt;=MAX($BH341,$BG341)*(1+BB設定!$B$13),終値!E341&gt;$BG341),IF(OR(終値!E341&gt;=$BI341,AND($BH341&lt;$BJ341,$BG341&gt;=$BK341)),"二番底W▲","二番底W形成"),IF(AND($BL341&gt;=2,ABS($BO341-$BP341)/$BP341&lt;=BB設定!$B$12,$BQ341&lt;=MIN($BP341,$BO341)*(1-BB設定!$B$13),終値!E341&lt;$BO341),IF(OR(終値!E341&lt;=$BQ341,AND($BP341&gt;$BR341,$BO341&lt;=$BS341)),"二番天井M▼","二番天井M形成"),"－")),"－")</f>
        <v>－</v>
      </c>
    </row>
    <row r="342" spans="2:72">
      <c r="B342" s="500" t="str">
        <f>IF(終値!A342="","",IF(AND(安値!G342&lt;安値!F342,安値!G342&lt;安値!E342,安値!G342&lt;安値!H342,安値!G342&lt;安値!I342),2,""))</f>
        <v/>
      </c>
      <c r="C342" s="500" t="str">
        <f>IF(終値!A342="","",IF(AND(安値!H342&lt;安値!G342,安値!H342&lt;安値!F342,安値!H342&lt;安値!I342,安値!H342&lt;安値!J342),3,""))</f>
        <v/>
      </c>
      <c r="D342" s="500" t="str">
        <f>IF(終値!A342="","",IF(AND(安値!I342&lt;安値!H342,安値!I342&lt;安値!G342,安値!I342&lt;安値!J342,安値!I342&lt;安値!K342),4,""))</f>
        <v/>
      </c>
      <c r="E342" s="500" t="str">
        <f>IF(終値!A342="","",IF(AND(安値!J342&lt;安値!I342,安値!J342&lt;安値!H342,安値!J342&lt;安値!K342,安値!J342&lt;安値!L342),5,""))</f>
        <v/>
      </c>
      <c r="F342" s="500" t="str">
        <f>IF(終値!A342="","",IF(AND(安値!K342&lt;安値!J342,安値!K342&lt;安値!I342,安値!K342&lt;安値!L342,安値!K342&lt;安値!M342),6,""))</f>
        <v/>
      </c>
      <c r="G342" s="500" t="str">
        <f>IF(終値!A342="","",IF(AND(安値!L342&lt;安値!K342,安値!L342&lt;安値!J342,安値!L342&lt;安値!M342,安値!L342&lt;安値!N342),7,""))</f>
        <v/>
      </c>
      <c r="H342" s="500" t="str">
        <f>IF(終値!A342="","",IF(AND(安値!M342&lt;安値!L342,安値!M342&lt;安値!K342,安値!M342&lt;安値!N342,安値!M342&lt;安値!O342),8,""))</f>
        <v/>
      </c>
      <c r="I342" s="500" t="str">
        <f>IF(終値!A342="","",IF(AND(安値!N342&lt;安値!M342,安値!N342&lt;安値!L342,安値!N342&lt;安値!O342,安値!N342&lt;安値!P342),9,""))</f>
        <v/>
      </c>
      <c r="J342" s="500" t="str">
        <f>IF(終値!A342="","",IF(AND(安値!O342&lt;安値!N342,安値!O342&lt;安値!M342,安値!O342&lt;安値!P342,安値!O342&lt;安値!Q342),10,""))</f>
        <v/>
      </c>
      <c r="K342" s="500" t="str">
        <f>IF(終値!A342="","",IF(AND(安値!P342&lt;安値!O342,安値!P342&lt;安値!N342,安値!P342&lt;安値!Q342,安値!P342&lt;安値!R342),11,""))</f>
        <v/>
      </c>
      <c r="L342" s="500" t="str">
        <f>IF(終値!A342="","",IF(AND(安値!Q342&lt;安値!P342,安値!Q342&lt;安値!O342,安値!Q342&lt;安値!R342,安値!Q342&lt;安値!S342),12,""))</f>
        <v/>
      </c>
      <c r="M342" s="500" t="str">
        <f>IF(終値!A342="","",IF(AND(安値!R342&lt;安値!Q342,安値!R342&lt;安値!P342,安値!R342&lt;安値!S342,安値!R342&lt;安値!T342),13,""))</f>
        <v/>
      </c>
      <c r="N342" s="500" t="str">
        <f>IF(終値!A342="","",IF(AND(安値!S342&lt;安値!R342,安値!S342&lt;安値!Q342,安値!S342&lt;安値!T342,安値!S342&lt;安値!U342),14,""))</f>
        <v/>
      </c>
      <c r="O342" s="500" t="str">
        <f>IF(終値!A342="","",IF(AND(安値!T342&lt;安値!S342,安値!T342&lt;安値!R342,安値!T342&lt;安値!U342,安値!T342&lt;安値!V342),15,""))</f>
        <v/>
      </c>
      <c r="P342" s="500" t="str">
        <f>IF(終値!A342="","",IF(AND(安値!U342&lt;安値!T342,安値!U342&lt;安値!S342,安値!U342&lt;安値!V342,安値!U342&lt;安値!W342),16,""))</f>
        <v/>
      </c>
      <c r="Q342" s="500" t="str">
        <f>IF(終値!A342="","",IF(AND(安値!V342&lt;安値!U342,安値!V342&lt;安値!T342,安値!V342&lt;安値!W342,安値!V342&lt;安値!X342),17,""))</f>
        <v/>
      </c>
      <c r="R342" s="500" t="str">
        <f>IF(終値!A342="","",IF(AND(安値!W342&lt;安値!V342,安値!W342&lt;安値!U342,安値!W342&lt;安値!X342,安値!W342&lt;安値!Y342),18,""))</f>
        <v/>
      </c>
      <c r="S342" s="500" t="str">
        <f>IF(終値!A342="","",IF(AND(安値!X342&lt;安値!W342,安値!X342&lt;安値!V342,安値!X342&lt;安値!Y342,安値!X342&lt;安値!Z342),19,""))</f>
        <v/>
      </c>
      <c r="T342" s="500" t="str">
        <f>IF(終値!A342="","",IF(AND(安値!Y342&lt;安値!X342,安値!Y342&lt;安値!W342,安値!Y342&lt;安値!Z342,安値!Y342&lt;安値!AA342),20,""))</f>
        <v/>
      </c>
      <c r="U342" s="500" t="str">
        <f>IF(終値!A342="","",IF(AND(安値!Z342&lt;安値!Y342,安値!Z342&lt;安値!X342,安値!Z342&lt;安値!AA342,安値!Z342&lt;安値!AB342),21,""))</f>
        <v/>
      </c>
      <c r="V342" s="500" t="str">
        <f>IF(終値!A342="","",IF(AND(安値!AA342&lt;安値!Z342,安値!AA342&lt;安値!Y342,安値!AA342&lt;安値!AB342,安値!AA342&lt;安値!AC342),22,""))</f>
        <v/>
      </c>
      <c r="W342" s="500" t="str">
        <f>IF(終値!A342="","",IF(AND(安値!AB342&lt;安値!AA342,安値!AB342&lt;安値!Z342,安値!AB342&lt;安値!AC342,安値!AB342&lt;安値!AD342),23,""))</f>
        <v/>
      </c>
      <c r="X342" s="500" t="str">
        <f>IF(終値!A342="","",IF(AND(安値!AC342&lt;安値!AB342,安値!AC342&lt;安値!AA342,安値!AC342&lt;安値!AD342,安値!AC342&lt;安値!AE342),24,""))</f>
        <v/>
      </c>
      <c r="Y342" s="500" t="str">
        <f>IF(終値!A342="","",IF(AND(安値!AD342&lt;安値!AC342,安値!AD342&lt;安値!AB342,安値!AD342&lt;安値!AE342,安値!AD342&lt;安値!AF342),25,""))</f>
        <v/>
      </c>
      <c r="Z342" s="500" t="str">
        <f>IF(終値!A342="","",IF(AND(安値!AE342&lt;安値!AD342,安値!AE342&lt;安値!AC342,安値!AE342&lt;安値!AF342,安値!AE342&lt;安値!AG342),26,""))</f>
        <v/>
      </c>
      <c r="AA342" s="500" t="str">
        <f>IF(終値!A342="","",IF(AND(安値!AF342&lt;安値!AE342,安値!AF342&lt;安値!AD342,安値!AF342&lt;安値!AG342,安値!AF342&lt;安値!AH342),27,""))</f>
        <v/>
      </c>
      <c r="AB342" s="500" t="str">
        <f>IF(終値!A342="","",IF(AND(安値!AG342&lt;安値!AF342,安値!AG342&lt;安値!AE342,安値!AG342&lt;安値!AH342,安値!AG342&lt;安値!AI342),28,""))</f>
        <v/>
      </c>
      <c r="AC342" s="500" t="str">
        <f>IF(終値!A342="","",IF(AND(高値!G342&gt;高値!F342,高値!G342&gt;高値!E342,高値!G342&gt;高値!H342,高値!G342&gt;高値!I342),2,""))</f>
        <v/>
      </c>
      <c r="AD342" s="500" t="str">
        <f>IF(終値!A342="","",IF(AND(高値!H342&gt;高値!G342,高値!H342&gt;高値!F342,高値!H342&gt;高値!I342,高値!H342&gt;高値!J342),3,""))</f>
        <v/>
      </c>
      <c r="AE342" s="500" t="str">
        <f>IF(終値!A342="","",IF(AND(高値!I342&gt;高値!H342,高値!I342&gt;高値!G342,高値!I342&gt;高値!J342,高値!I342&gt;高値!K342),4,""))</f>
        <v/>
      </c>
      <c r="AF342" s="500" t="str">
        <f>IF(終値!A342="","",IF(AND(高値!J342&gt;高値!I342,高値!J342&gt;高値!H342,高値!J342&gt;高値!K342,高値!J342&gt;高値!L342),5,""))</f>
        <v/>
      </c>
      <c r="AG342" s="500" t="str">
        <f>IF(終値!A342="","",IF(AND(高値!K342&gt;高値!J342,高値!K342&gt;高値!I342,高値!K342&gt;高値!L342,高値!K342&gt;高値!M342),6,""))</f>
        <v/>
      </c>
      <c r="AH342" s="500" t="str">
        <f>IF(終値!A342="","",IF(AND(高値!L342&gt;高値!K342,高値!L342&gt;高値!J342,高値!L342&gt;高値!M342,高値!L342&gt;高値!N342),7,""))</f>
        <v/>
      </c>
      <c r="AI342" s="500" t="str">
        <f>IF(終値!A342="","",IF(AND(高値!M342&gt;高値!L342,高値!M342&gt;高値!K342,高値!M342&gt;高値!N342,高値!M342&gt;高値!O342),8,""))</f>
        <v/>
      </c>
      <c r="AJ342" s="500" t="str">
        <f>IF(終値!A342="","",IF(AND(高値!N342&gt;高値!M342,高値!N342&gt;高値!L342,高値!N342&gt;高値!O342,高値!N342&gt;高値!P342),9,""))</f>
        <v/>
      </c>
      <c r="AK342" s="500" t="str">
        <f>IF(終値!A342="","",IF(AND(高値!O342&gt;高値!N342,高値!O342&gt;高値!M342,高値!O342&gt;高値!P342,高値!O342&gt;高値!Q342),10,""))</f>
        <v/>
      </c>
      <c r="AL342" s="500" t="str">
        <f>IF(終値!A342="","",IF(AND(高値!P342&gt;高値!O342,高値!P342&gt;高値!N342,高値!P342&gt;高値!Q342,高値!P342&gt;高値!R342),11,""))</f>
        <v/>
      </c>
      <c r="AM342" s="500" t="str">
        <f>IF(終値!A342="","",IF(AND(高値!Q342&gt;高値!P342,高値!Q342&gt;高値!O342,高値!Q342&gt;高値!R342,高値!Q342&gt;高値!S342),12,""))</f>
        <v/>
      </c>
      <c r="AN342" s="500" t="str">
        <f>IF(終値!A342="","",IF(AND(高値!R342&gt;高値!Q342,高値!R342&gt;高値!P342,高値!R342&gt;高値!S342,高値!R342&gt;高値!T342),13,""))</f>
        <v/>
      </c>
      <c r="AO342" s="500" t="str">
        <f>IF(終値!A342="","",IF(AND(高値!S342&gt;高値!R342,高値!S342&gt;高値!Q342,高値!S342&gt;高値!T342,高値!S342&gt;高値!U342),14,""))</f>
        <v/>
      </c>
      <c r="AP342" s="500" t="str">
        <f>IF(終値!A342="","",IF(AND(高値!T342&gt;高値!S342,高値!T342&gt;高値!R342,高値!T342&gt;高値!U342,高値!T342&gt;高値!V342),15,""))</f>
        <v/>
      </c>
      <c r="AQ342" s="500" t="str">
        <f>IF(終値!A342="","",IF(AND(高値!U342&gt;高値!T342,高値!U342&gt;高値!S342,高値!U342&gt;高値!V342,高値!U342&gt;高値!W342),16,""))</f>
        <v/>
      </c>
      <c r="AR342" s="500" t="str">
        <f>IF(終値!A342="","",IF(AND(高値!V342&gt;高値!U342,高値!V342&gt;高値!T342,高値!V342&gt;高値!W342,高値!V342&gt;高値!X342),17,""))</f>
        <v/>
      </c>
      <c r="AS342" s="500" t="str">
        <f>IF(終値!A342="","",IF(AND(高値!W342&gt;高値!V342,高値!W342&gt;高値!U342,高値!W342&gt;高値!X342,高値!W342&gt;高値!Y342),18,""))</f>
        <v/>
      </c>
      <c r="AT342" s="500" t="str">
        <f>IF(終値!A342="","",IF(AND(高値!X342&gt;高値!W342,高値!X342&gt;高値!V342,高値!X342&gt;高値!Y342,高値!X342&gt;高値!Z342),19,""))</f>
        <v/>
      </c>
      <c r="AU342" s="500" t="str">
        <f>IF(終値!A342="","",IF(AND(高値!Y342&gt;高値!X342,高値!Y342&gt;高値!W342,高値!Y342&gt;高値!Z342,高値!Y342&gt;高値!AA342),20,""))</f>
        <v/>
      </c>
      <c r="AV342" s="500" t="str">
        <f>IF(終値!A342="","",IF(AND(高値!Z342&gt;高値!Y342,高値!Z342&gt;高値!X342,高値!Z342&gt;高値!AA342,高値!Z342&gt;高値!AB342),21,""))</f>
        <v/>
      </c>
      <c r="AW342" s="500" t="str">
        <f>IF(終値!A342="","",IF(AND(高値!AA342&gt;高値!Z342,高値!AA342&gt;高値!Y342,高値!AA342&gt;高値!AB342,高値!AA342&gt;高値!AC342),22,""))</f>
        <v/>
      </c>
      <c r="AX342" s="500" t="str">
        <f>IF(終値!A342="","",IF(AND(高値!AB342&gt;高値!AA342,高値!AB342&gt;高値!Z342,高値!AB342&gt;高値!AC342,高値!AB342&gt;高値!AD342),23,""))</f>
        <v/>
      </c>
      <c r="AY342" s="500" t="str">
        <f>IF(終値!A342="","",IF(AND(高値!AC342&gt;高値!AB342,高値!AC342&gt;高値!AA342,高値!AC342&gt;高値!AD342,高値!AC342&gt;高値!AE342),24,""))</f>
        <v/>
      </c>
      <c r="AZ342" s="500" t="str">
        <f>IF(終値!A342="","",IF(AND(高値!AD342&gt;高値!AC342,高値!AD342&gt;高値!AB342,高値!AD342&gt;高値!AE342,高値!AD342&gt;高値!AF342),25,""))</f>
        <v/>
      </c>
      <c r="BA342" s="500" t="str">
        <f>IF(終値!A342="","",IF(AND(高値!AE342&gt;高値!AD342,高値!AE342&gt;高値!AC342,高値!AE342&gt;高値!AF342,高値!AE342&gt;高値!AG342),26,""))</f>
        <v/>
      </c>
      <c r="BB342" s="500" t="str">
        <f>IF(終値!A342="","",IF(AND(高値!AF342&gt;高値!AE342,高値!AF342&gt;高値!AD342,高値!AF342&gt;高値!AG342,高値!AF342&gt;高値!AH342),27,""))</f>
        <v/>
      </c>
      <c r="BC342" s="500" t="str">
        <f>IF(終値!A342="","",IF(AND(高値!AG342&gt;高値!AF342,高値!AG342&gt;高値!AE342,高値!AG342&gt;高値!AH342,高値!AG342&gt;高値!AI342),28,""))</f>
        <v/>
      </c>
      <c r="BD342" s="500">
        <f t="shared" si="30"/>
        <v>0</v>
      </c>
      <c r="BE342" s="500" t="str">
        <f t="shared" si="31"/>
        <v/>
      </c>
      <c r="BF342" s="500" t="str">
        <f t="shared" si="32"/>
        <v/>
      </c>
      <c r="BG342" s="500" t="str">
        <f>IF($BE342="","",INDEX(安値!$E342:$CZ342,1,$BE342+1))</f>
        <v/>
      </c>
      <c r="BH342" s="500" t="str">
        <f>IF($BF342="","",INDEX(安値!$E342:$CZ342,1,$BF342+1))</f>
        <v/>
      </c>
      <c r="BI342" s="500" t="str">
        <f>IF($BF342="","",MAX(INDEX(高値!$E342:$CZ342,1,$BE342+1):INDEX(高値!$E342:$CZ342,1,$BF342+1)))</f>
        <v/>
      </c>
      <c r="BJ342" s="500" t="str">
        <f>IF($BF342="","",AVERAGE(INDEX(終値!$E342:$CZ342,1,$BF342+1):INDEX(終値!$E342:$CZ342,1,$BF342+20))-2*STDEVP(INDEX(終値!$E342:$CZ342,1,$BF342+1):INDEX(終値!$E342:$CZ342,1,$BF342+20)))</f>
        <v/>
      </c>
      <c r="BK342" s="500" t="str">
        <f>IF($BE342="","",AVERAGE(INDEX(終値!$E342:$CZ342,1,$BE342+1):INDEX(終値!$E342:$CZ342,1,$BE342+20))-2*STDEVP(INDEX(終値!$E342:$CZ342,1,$BE342+1):INDEX(終値!$E342:$CZ342,1,$BE342+20)))</f>
        <v/>
      </c>
      <c r="BL342" s="500">
        <f t="shared" si="33"/>
        <v>0</v>
      </c>
      <c r="BM342" s="500" t="str">
        <f t="shared" si="34"/>
        <v/>
      </c>
      <c r="BN342" s="500" t="str">
        <f t="shared" si="35"/>
        <v/>
      </c>
      <c r="BO342" s="500" t="str">
        <f>IF($BM342="","",INDEX(高値!$E342:$CZ342,1,$BM342+1))</f>
        <v/>
      </c>
      <c r="BP342" s="500" t="str">
        <f>IF($BN342="","",INDEX(高値!$E342:$CZ342,1,$BN342+1))</f>
        <v/>
      </c>
      <c r="BQ342" s="500" t="str">
        <f>IF($BN342="","",MIN(INDEX(安値!$E342:$CZ342,1,$BM342+1):INDEX(安値!$E342:$CZ342,1,$BN342+1)))</f>
        <v/>
      </c>
      <c r="BR342" s="500" t="str">
        <f>IF($BN342="","",AVERAGE(INDEX(終値!$E342:$CZ342,1,$BN342+1):INDEX(終値!$E342:$CZ342,1,$BN342+20))+2*STDEVP(INDEX(終値!$E342:$CZ342,1,$BN342+1):INDEX(終値!$E342:$CZ342,1,$BN342+20)))</f>
        <v/>
      </c>
      <c r="BS342" s="500" t="str">
        <f>IF($BM342="","",AVERAGE(INDEX(終値!$E342:$CZ342,1,$BM342+1):INDEX(終値!$E342:$CZ342,1,$BM342+20))+2*STDEVP(INDEX(終値!$E342:$CZ342,1,$BM342+1):INDEX(終値!$E342:$CZ342,1,$BM342+20)))</f>
        <v/>
      </c>
      <c r="BT342" s="497" t="str">
        <f>IFERROR(IF(AND($BD342&gt;=2,ABS($BG342-$BH342)/$BH342&lt;=BB設定!$B$12,$BI342&gt;=MAX($BH342,$BG342)*(1+BB設定!$B$13),終値!E342&gt;$BG342),IF(OR(終値!E342&gt;=$BI342,AND($BH342&lt;$BJ342,$BG342&gt;=$BK342)),"二番底W▲","二番底W形成"),IF(AND($BL342&gt;=2,ABS($BO342-$BP342)/$BP342&lt;=BB設定!$B$12,$BQ342&lt;=MIN($BP342,$BO342)*(1-BB設定!$B$13),終値!E342&lt;$BO342),IF(OR(終値!E342&lt;=$BQ342,AND($BP342&gt;$BR342,$BO342&lt;=$BS342)),"二番天井M▼","二番天井M形成"),"－")),"－")</f>
        <v>－</v>
      </c>
    </row>
    <row r="343" spans="2:72">
      <c r="B343" s="500" t="str">
        <f>IF(終値!A343="","",IF(AND(安値!G343&lt;安値!F343,安値!G343&lt;安値!E343,安値!G343&lt;安値!H343,安値!G343&lt;安値!I343),2,""))</f>
        <v/>
      </c>
      <c r="C343" s="500" t="str">
        <f>IF(終値!A343="","",IF(AND(安値!H343&lt;安値!G343,安値!H343&lt;安値!F343,安値!H343&lt;安値!I343,安値!H343&lt;安値!J343),3,""))</f>
        <v/>
      </c>
      <c r="D343" s="500" t="str">
        <f>IF(終値!A343="","",IF(AND(安値!I343&lt;安値!H343,安値!I343&lt;安値!G343,安値!I343&lt;安値!J343,安値!I343&lt;安値!K343),4,""))</f>
        <v/>
      </c>
      <c r="E343" s="500" t="str">
        <f>IF(終値!A343="","",IF(AND(安値!J343&lt;安値!I343,安値!J343&lt;安値!H343,安値!J343&lt;安値!K343,安値!J343&lt;安値!L343),5,""))</f>
        <v/>
      </c>
      <c r="F343" s="500" t="str">
        <f>IF(終値!A343="","",IF(AND(安値!K343&lt;安値!J343,安値!K343&lt;安値!I343,安値!K343&lt;安値!L343,安値!K343&lt;安値!M343),6,""))</f>
        <v/>
      </c>
      <c r="G343" s="500" t="str">
        <f>IF(終値!A343="","",IF(AND(安値!L343&lt;安値!K343,安値!L343&lt;安値!J343,安値!L343&lt;安値!M343,安値!L343&lt;安値!N343),7,""))</f>
        <v/>
      </c>
      <c r="H343" s="500" t="str">
        <f>IF(終値!A343="","",IF(AND(安値!M343&lt;安値!L343,安値!M343&lt;安値!K343,安値!M343&lt;安値!N343,安値!M343&lt;安値!O343),8,""))</f>
        <v/>
      </c>
      <c r="I343" s="500" t="str">
        <f>IF(終値!A343="","",IF(AND(安値!N343&lt;安値!M343,安値!N343&lt;安値!L343,安値!N343&lt;安値!O343,安値!N343&lt;安値!P343),9,""))</f>
        <v/>
      </c>
      <c r="J343" s="500" t="str">
        <f>IF(終値!A343="","",IF(AND(安値!O343&lt;安値!N343,安値!O343&lt;安値!M343,安値!O343&lt;安値!P343,安値!O343&lt;安値!Q343),10,""))</f>
        <v/>
      </c>
      <c r="K343" s="500" t="str">
        <f>IF(終値!A343="","",IF(AND(安値!P343&lt;安値!O343,安値!P343&lt;安値!N343,安値!P343&lt;安値!Q343,安値!P343&lt;安値!R343),11,""))</f>
        <v/>
      </c>
      <c r="L343" s="500" t="str">
        <f>IF(終値!A343="","",IF(AND(安値!Q343&lt;安値!P343,安値!Q343&lt;安値!O343,安値!Q343&lt;安値!R343,安値!Q343&lt;安値!S343),12,""))</f>
        <v/>
      </c>
      <c r="M343" s="500" t="str">
        <f>IF(終値!A343="","",IF(AND(安値!R343&lt;安値!Q343,安値!R343&lt;安値!P343,安値!R343&lt;安値!S343,安値!R343&lt;安値!T343),13,""))</f>
        <v/>
      </c>
      <c r="N343" s="500" t="str">
        <f>IF(終値!A343="","",IF(AND(安値!S343&lt;安値!R343,安値!S343&lt;安値!Q343,安値!S343&lt;安値!T343,安値!S343&lt;安値!U343),14,""))</f>
        <v/>
      </c>
      <c r="O343" s="500" t="str">
        <f>IF(終値!A343="","",IF(AND(安値!T343&lt;安値!S343,安値!T343&lt;安値!R343,安値!T343&lt;安値!U343,安値!T343&lt;安値!V343),15,""))</f>
        <v/>
      </c>
      <c r="P343" s="500" t="str">
        <f>IF(終値!A343="","",IF(AND(安値!U343&lt;安値!T343,安値!U343&lt;安値!S343,安値!U343&lt;安値!V343,安値!U343&lt;安値!W343),16,""))</f>
        <v/>
      </c>
      <c r="Q343" s="500" t="str">
        <f>IF(終値!A343="","",IF(AND(安値!V343&lt;安値!U343,安値!V343&lt;安値!T343,安値!V343&lt;安値!W343,安値!V343&lt;安値!X343),17,""))</f>
        <v/>
      </c>
      <c r="R343" s="500" t="str">
        <f>IF(終値!A343="","",IF(AND(安値!W343&lt;安値!V343,安値!W343&lt;安値!U343,安値!W343&lt;安値!X343,安値!W343&lt;安値!Y343),18,""))</f>
        <v/>
      </c>
      <c r="S343" s="500" t="str">
        <f>IF(終値!A343="","",IF(AND(安値!X343&lt;安値!W343,安値!X343&lt;安値!V343,安値!X343&lt;安値!Y343,安値!X343&lt;安値!Z343),19,""))</f>
        <v/>
      </c>
      <c r="T343" s="500" t="str">
        <f>IF(終値!A343="","",IF(AND(安値!Y343&lt;安値!X343,安値!Y343&lt;安値!W343,安値!Y343&lt;安値!Z343,安値!Y343&lt;安値!AA343),20,""))</f>
        <v/>
      </c>
      <c r="U343" s="500" t="str">
        <f>IF(終値!A343="","",IF(AND(安値!Z343&lt;安値!Y343,安値!Z343&lt;安値!X343,安値!Z343&lt;安値!AA343,安値!Z343&lt;安値!AB343),21,""))</f>
        <v/>
      </c>
      <c r="V343" s="500" t="str">
        <f>IF(終値!A343="","",IF(AND(安値!AA343&lt;安値!Z343,安値!AA343&lt;安値!Y343,安値!AA343&lt;安値!AB343,安値!AA343&lt;安値!AC343),22,""))</f>
        <v/>
      </c>
      <c r="W343" s="500" t="str">
        <f>IF(終値!A343="","",IF(AND(安値!AB343&lt;安値!AA343,安値!AB343&lt;安値!Z343,安値!AB343&lt;安値!AC343,安値!AB343&lt;安値!AD343),23,""))</f>
        <v/>
      </c>
      <c r="X343" s="500" t="str">
        <f>IF(終値!A343="","",IF(AND(安値!AC343&lt;安値!AB343,安値!AC343&lt;安値!AA343,安値!AC343&lt;安値!AD343,安値!AC343&lt;安値!AE343),24,""))</f>
        <v/>
      </c>
      <c r="Y343" s="500" t="str">
        <f>IF(終値!A343="","",IF(AND(安値!AD343&lt;安値!AC343,安値!AD343&lt;安値!AB343,安値!AD343&lt;安値!AE343,安値!AD343&lt;安値!AF343),25,""))</f>
        <v/>
      </c>
      <c r="Z343" s="500" t="str">
        <f>IF(終値!A343="","",IF(AND(安値!AE343&lt;安値!AD343,安値!AE343&lt;安値!AC343,安値!AE343&lt;安値!AF343,安値!AE343&lt;安値!AG343),26,""))</f>
        <v/>
      </c>
      <c r="AA343" s="500" t="str">
        <f>IF(終値!A343="","",IF(AND(安値!AF343&lt;安値!AE343,安値!AF343&lt;安値!AD343,安値!AF343&lt;安値!AG343,安値!AF343&lt;安値!AH343),27,""))</f>
        <v/>
      </c>
      <c r="AB343" s="500" t="str">
        <f>IF(終値!A343="","",IF(AND(安値!AG343&lt;安値!AF343,安値!AG343&lt;安値!AE343,安値!AG343&lt;安値!AH343,安値!AG343&lt;安値!AI343),28,""))</f>
        <v/>
      </c>
      <c r="AC343" s="500" t="str">
        <f>IF(終値!A343="","",IF(AND(高値!G343&gt;高値!F343,高値!G343&gt;高値!E343,高値!G343&gt;高値!H343,高値!G343&gt;高値!I343),2,""))</f>
        <v/>
      </c>
      <c r="AD343" s="500" t="str">
        <f>IF(終値!A343="","",IF(AND(高値!H343&gt;高値!G343,高値!H343&gt;高値!F343,高値!H343&gt;高値!I343,高値!H343&gt;高値!J343),3,""))</f>
        <v/>
      </c>
      <c r="AE343" s="500" t="str">
        <f>IF(終値!A343="","",IF(AND(高値!I343&gt;高値!H343,高値!I343&gt;高値!G343,高値!I343&gt;高値!J343,高値!I343&gt;高値!K343),4,""))</f>
        <v/>
      </c>
      <c r="AF343" s="500" t="str">
        <f>IF(終値!A343="","",IF(AND(高値!J343&gt;高値!I343,高値!J343&gt;高値!H343,高値!J343&gt;高値!K343,高値!J343&gt;高値!L343),5,""))</f>
        <v/>
      </c>
      <c r="AG343" s="500" t="str">
        <f>IF(終値!A343="","",IF(AND(高値!K343&gt;高値!J343,高値!K343&gt;高値!I343,高値!K343&gt;高値!L343,高値!K343&gt;高値!M343),6,""))</f>
        <v/>
      </c>
      <c r="AH343" s="500" t="str">
        <f>IF(終値!A343="","",IF(AND(高値!L343&gt;高値!K343,高値!L343&gt;高値!J343,高値!L343&gt;高値!M343,高値!L343&gt;高値!N343),7,""))</f>
        <v/>
      </c>
      <c r="AI343" s="500" t="str">
        <f>IF(終値!A343="","",IF(AND(高値!M343&gt;高値!L343,高値!M343&gt;高値!K343,高値!M343&gt;高値!N343,高値!M343&gt;高値!O343),8,""))</f>
        <v/>
      </c>
      <c r="AJ343" s="500" t="str">
        <f>IF(終値!A343="","",IF(AND(高値!N343&gt;高値!M343,高値!N343&gt;高値!L343,高値!N343&gt;高値!O343,高値!N343&gt;高値!P343),9,""))</f>
        <v/>
      </c>
      <c r="AK343" s="500" t="str">
        <f>IF(終値!A343="","",IF(AND(高値!O343&gt;高値!N343,高値!O343&gt;高値!M343,高値!O343&gt;高値!P343,高値!O343&gt;高値!Q343),10,""))</f>
        <v/>
      </c>
      <c r="AL343" s="500" t="str">
        <f>IF(終値!A343="","",IF(AND(高値!P343&gt;高値!O343,高値!P343&gt;高値!N343,高値!P343&gt;高値!Q343,高値!P343&gt;高値!R343),11,""))</f>
        <v/>
      </c>
      <c r="AM343" s="500" t="str">
        <f>IF(終値!A343="","",IF(AND(高値!Q343&gt;高値!P343,高値!Q343&gt;高値!O343,高値!Q343&gt;高値!R343,高値!Q343&gt;高値!S343),12,""))</f>
        <v/>
      </c>
      <c r="AN343" s="500" t="str">
        <f>IF(終値!A343="","",IF(AND(高値!R343&gt;高値!Q343,高値!R343&gt;高値!P343,高値!R343&gt;高値!S343,高値!R343&gt;高値!T343),13,""))</f>
        <v/>
      </c>
      <c r="AO343" s="500" t="str">
        <f>IF(終値!A343="","",IF(AND(高値!S343&gt;高値!R343,高値!S343&gt;高値!Q343,高値!S343&gt;高値!T343,高値!S343&gt;高値!U343),14,""))</f>
        <v/>
      </c>
      <c r="AP343" s="500" t="str">
        <f>IF(終値!A343="","",IF(AND(高値!T343&gt;高値!S343,高値!T343&gt;高値!R343,高値!T343&gt;高値!U343,高値!T343&gt;高値!V343),15,""))</f>
        <v/>
      </c>
      <c r="AQ343" s="500" t="str">
        <f>IF(終値!A343="","",IF(AND(高値!U343&gt;高値!T343,高値!U343&gt;高値!S343,高値!U343&gt;高値!V343,高値!U343&gt;高値!W343),16,""))</f>
        <v/>
      </c>
      <c r="AR343" s="500" t="str">
        <f>IF(終値!A343="","",IF(AND(高値!V343&gt;高値!U343,高値!V343&gt;高値!T343,高値!V343&gt;高値!W343,高値!V343&gt;高値!X343),17,""))</f>
        <v/>
      </c>
      <c r="AS343" s="500" t="str">
        <f>IF(終値!A343="","",IF(AND(高値!W343&gt;高値!V343,高値!W343&gt;高値!U343,高値!W343&gt;高値!X343,高値!W343&gt;高値!Y343),18,""))</f>
        <v/>
      </c>
      <c r="AT343" s="500" t="str">
        <f>IF(終値!A343="","",IF(AND(高値!X343&gt;高値!W343,高値!X343&gt;高値!V343,高値!X343&gt;高値!Y343,高値!X343&gt;高値!Z343),19,""))</f>
        <v/>
      </c>
      <c r="AU343" s="500" t="str">
        <f>IF(終値!A343="","",IF(AND(高値!Y343&gt;高値!X343,高値!Y343&gt;高値!W343,高値!Y343&gt;高値!Z343,高値!Y343&gt;高値!AA343),20,""))</f>
        <v/>
      </c>
      <c r="AV343" s="500" t="str">
        <f>IF(終値!A343="","",IF(AND(高値!Z343&gt;高値!Y343,高値!Z343&gt;高値!X343,高値!Z343&gt;高値!AA343,高値!Z343&gt;高値!AB343),21,""))</f>
        <v/>
      </c>
      <c r="AW343" s="500" t="str">
        <f>IF(終値!A343="","",IF(AND(高値!AA343&gt;高値!Z343,高値!AA343&gt;高値!Y343,高値!AA343&gt;高値!AB343,高値!AA343&gt;高値!AC343),22,""))</f>
        <v/>
      </c>
      <c r="AX343" s="500" t="str">
        <f>IF(終値!A343="","",IF(AND(高値!AB343&gt;高値!AA343,高値!AB343&gt;高値!Z343,高値!AB343&gt;高値!AC343,高値!AB343&gt;高値!AD343),23,""))</f>
        <v/>
      </c>
      <c r="AY343" s="500" t="str">
        <f>IF(終値!A343="","",IF(AND(高値!AC343&gt;高値!AB343,高値!AC343&gt;高値!AA343,高値!AC343&gt;高値!AD343,高値!AC343&gt;高値!AE343),24,""))</f>
        <v/>
      </c>
      <c r="AZ343" s="500" t="str">
        <f>IF(終値!A343="","",IF(AND(高値!AD343&gt;高値!AC343,高値!AD343&gt;高値!AB343,高値!AD343&gt;高値!AE343,高値!AD343&gt;高値!AF343),25,""))</f>
        <v/>
      </c>
      <c r="BA343" s="500" t="str">
        <f>IF(終値!A343="","",IF(AND(高値!AE343&gt;高値!AD343,高値!AE343&gt;高値!AC343,高値!AE343&gt;高値!AF343,高値!AE343&gt;高値!AG343),26,""))</f>
        <v/>
      </c>
      <c r="BB343" s="500" t="str">
        <f>IF(終値!A343="","",IF(AND(高値!AF343&gt;高値!AE343,高値!AF343&gt;高値!AD343,高値!AF343&gt;高値!AG343,高値!AF343&gt;高値!AH343),27,""))</f>
        <v/>
      </c>
      <c r="BC343" s="500" t="str">
        <f>IF(終値!A343="","",IF(AND(高値!AG343&gt;高値!AF343,高値!AG343&gt;高値!AE343,高値!AG343&gt;高値!AH343,高値!AG343&gt;高値!AI343),28,""))</f>
        <v/>
      </c>
      <c r="BD343" s="500">
        <f t="shared" si="30"/>
        <v>0</v>
      </c>
      <c r="BE343" s="500" t="str">
        <f t="shared" si="31"/>
        <v/>
      </c>
      <c r="BF343" s="500" t="str">
        <f t="shared" si="32"/>
        <v/>
      </c>
      <c r="BG343" s="500" t="str">
        <f>IF($BE343="","",INDEX(安値!$E343:$CZ343,1,$BE343+1))</f>
        <v/>
      </c>
      <c r="BH343" s="500" t="str">
        <f>IF($BF343="","",INDEX(安値!$E343:$CZ343,1,$BF343+1))</f>
        <v/>
      </c>
      <c r="BI343" s="500" t="str">
        <f>IF($BF343="","",MAX(INDEX(高値!$E343:$CZ343,1,$BE343+1):INDEX(高値!$E343:$CZ343,1,$BF343+1)))</f>
        <v/>
      </c>
      <c r="BJ343" s="500" t="str">
        <f>IF($BF343="","",AVERAGE(INDEX(終値!$E343:$CZ343,1,$BF343+1):INDEX(終値!$E343:$CZ343,1,$BF343+20))-2*STDEVP(INDEX(終値!$E343:$CZ343,1,$BF343+1):INDEX(終値!$E343:$CZ343,1,$BF343+20)))</f>
        <v/>
      </c>
      <c r="BK343" s="500" t="str">
        <f>IF($BE343="","",AVERAGE(INDEX(終値!$E343:$CZ343,1,$BE343+1):INDEX(終値!$E343:$CZ343,1,$BE343+20))-2*STDEVP(INDEX(終値!$E343:$CZ343,1,$BE343+1):INDEX(終値!$E343:$CZ343,1,$BE343+20)))</f>
        <v/>
      </c>
      <c r="BL343" s="500">
        <f t="shared" si="33"/>
        <v>0</v>
      </c>
      <c r="BM343" s="500" t="str">
        <f t="shared" si="34"/>
        <v/>
      </c>
      <c r="BN343" s="500" t="str">
        <f t="shared" si="35"/>
        <v/>
      </c>
      <c r="BO343" s="500" t="str">
        <f>IF($BM343="","",INDEX(高値!$E343:$CZ343,1,$BM343+1))</f>
        <v/>
      </c>
      <c r="BP343" s="500" t="str">
        <f>IF($BN343="","",INDEX(高値!$E343:$CZ343,1,$BN343+1))</f>
        <v/>
      </c>
      <c r="BQ343" s="500" t="str">
        <f>IF($BN343="","",MIN(INDEX(安値!$E343:$CZ343,1,$BM343+1):INDEX(安値!$E343:$CZ343,1,$BN343+1)))</f>
        <v/>
      </c>
      <c r="BR343" s="500" t="str">
        <f>IF($BN343="","",AVERAGE(INDEX(終値!$E343:$CZ343,1,$BN343+1):INDEX(終値!$E343:$CZ343,1,$BN343+20))+2*STDEVP(INDEX(終値!$E343:$CZ343,1,$BN343+1):INDEX(終値!$E343:$CZ343,1,$BN343+20)))</f>
        <v/>
      </c>
      <c r="BS343" s="500" t="str">
        <f>IF($BM343="","",AVERAGE(INDEX(終値!$E343:$CZ343,1,$BM343+1):INDEX(終値!$E343:$CZ343,1,$BM343+20))+2*STDEVP(INDEX(終値!$E343:$CZ343,1,$BM343+1):INDEX(終値!$E343:$CZ343,1,$BM343+20)))</f>
        <v/>
      </c>
      <c r="BT343" s="497" t="str">
        <f>IFERROR(IF(AND($BD343&gt;=2,ABS($BG343-$BH343)/$BH343&lt;=BB設定!$B$12,$BI343&gt;=MAX($BH343,$BG343)*(1+BB設定!$B$13),終値!E343&gt;$BG343),IF(OR(終値!E343&gt;=$BI343,AND($BH343&lt;$BJ343,$BG343&gt;=$BK343)),"二番底W▲","二番底W形成"),IF(AND($BL343&gt;=2,ABS($BO343-$BP343)/$BP343&lt;=BB設定!$B$12,$BQ343&lt;=MIN($BP343,$BO343)*(1-BB設定!$B$13),終値!E343&lt;$BO343),IF(OR(終値!E343&lt;=$BQ343,AND($BP343&gt;$BR343,$BO343&lt;=$BS343)),"二番天井M▼","二番天井M形成"),"－")),"－")</f>
        <v>－</v>
      </c>
    </row>
    <row r="344" spans="2:72">
      <c r="B344" s="500" t="str">
        <f>IF(終値!A344="","",IF(AND(安値!G344&lt;安値!F344,安値!G344&lt;安値!E344,安値!G344&lt;安値!H344,安値!G344&lt;安値!I344),2,""))</f>
        <v/>
      </c>
      <c r="C344" s="500" t="str">
        <f>IF(終値!A344="","",IF(AND(安値!H344&lt;安値!G344,安値!H344&lt;安値!F344,安値!H344&lt;安値!I344,安値!H344&lt;安値!J344),3,""))</f>
        <v/>
      </c>
      <c r="D344" s="500" t="str">
        <f>IF(終値!A344="","",IF(AND(安値!I344&lt;安値!H344,安値!I344&lt;安値!G344,安値!I344&lt;安値!J344,安値!I344&lt;安値!K344),4,""))</f>
        <v/>
      </c>
      <c r="E344" s="500" t="str">
        <f>IF(終値!A344="","",IF(AND(安値!J344&lt;安値!I344,安値!J344&lt;安値!H344,安値!J344&lt;安値!K344,安値!J344&lt;安値!L344),5,""))</f>
        <v/>
      </c>
      <c r="F344" s="500" t="str">
        <f>IF(終値!A344="","",IF(AND(安値!K344&lt;安値!J344,安値!K344&lt;安値!I344,安値!K344&lt;安値!L344,安値!K344&lt;安値!M344),6,""))</f>
        <v/>
      </c>
      <c r="G344" s="500" t="str">
        <f>IF(終値!A344="","",IF(AND(安値!L344&lt;安値!K344,安値!L344&lt;安値!J344,安値!L344&lt;安値!M344,安値!L344&lt;安値!N344),7,""))</f>
        <v/>
      </c>
      <c r="H344" s="500" t="str">
        <f>IF(終値!A344="","",IF(AND(安値!M344&lt;安値!L344,安値!M344&lt;安値!K344,安値!M344&lt;安値!N344,安値!M344&lt;安値!O344),8,""))</f>
        <v/>
      </c>
      <c r="I344" s="500" t="str">
        <f>IF(終値!A344="","",IF(AND(安値!N344&lt;安値!M344,安値!N344&lt;安値!L344,安値!N344&lt;安値!O344,安値!N344&lt;安値!P344),9,""))</f>
        <v/>
      </c>
      <c r="J344" s="500" t="str">
        <f>IF(終値!A344="","",IF(AND(安値!O344&lt;安値!N344,安値!O344&lt;安値!M344,安値!O344&lt;安値!P344,安値!O344&lt;安値!Q344),10,""))</f>
        <v/>
      </c>
      <c r="K344" s="500" t="str">
        <f>IF(終値!A344="","",IF(AND(安値!P344&lt;安値!O344,安値!P344&lt;安値!N344,安値!P344&lt;安値!Q344,安値!P344&lt;安値!R344),11,""))</f>
        <v/>
      </c>
      <c r="L344" s="500" t="str">
        <f>IF(終値!A344="","",IF(AND(安値!Q344&lt;安値!P344,安値!Q344&lt;安値!O344,安値!Q344&lt;安値!R344,安値!Q344&lt;安値!S344),12,""))</f>
        <v/>
      </c>
      <c r="M344" s="500" t="str">
        <f>IF(終値!A344="","",IF(AND(安値!R344&lt;安値!Q344,安値!R344&lt;安値!P344,安値!R344&lt;安値!S344,安値!R344&lt;安値!T344),13,""))</f>
        <v/>
      </c>
      <c r="N344" s="500" t="str">
        <f>IF(終値!A344="","",IF(AND(安値!S344&lt;安値!R344,安値!S344&lt;安値!Q344,安値!S344&lt;安値!T344,安値!S344&lt;安値!U344),14,""))</f>
        <v/>
      </c>
      <c r="O344" s="500" t="str">
        <f>IF(終値!A344="","",IF(AND(安値!T344&lt;安値!S344,安値!T344&lt;安値!R344,安値!T344&lt;安値!U344,安値!T344&lt;安値!V344),15,""))</f>
        <v/>
      </c>
      <c r="P344" s="500" t="str">
        <f>IF(終値!A344="","",IF(AND(安値!U344&lt;安値!T344,安値!U344&lt;安値!S344,安値!U344&lt;安値!V344,安値!U344&lt;安値!W344),16,""))</f>
        <v/>
      </c>
      <c r="Q344" s="500" t="str">
        <f>IF(終値!A344="","",IF(AND(安値!V344&lt;安値!U344,安値!V344&lt;安値!T344,安値!V344&lt;安値!W344,安値!V344&lt;安値!X344),17,""))</f>
        <v/>
      </c>
      <c r="R344" s="500" t="str">
        <f>IF(終値!A344="","",IF(AND(安値!W344&lt;安値!V344,安値!W344&lt;安値!U344,安値!W344&lt;安値!X344,安値!W344&lt;安値!Y344),18,""))</f>
        <v/>
      </c>
      <c r="S344" s="500" t="str">
        <f>IF(終値!A344="","",IF(AND(安値!X344&lt;安値!W344,安値!X344&lt;安値!V344,安値!X344&lt;安値!Y344,安値!X344&lt;安値!Z344),19,""))</f>
        <v/>
      </c>
      <c r="T344" s="500" t="str">
        <f>IF(終値!A344="","",IF(AND(安値!Y344&lt;安値!X344,安値!Y344&lt;安値!W344,安値!Y344&lt;安値!Z344,安値!Y344&lt;安値!AA344),20,""))</f>
        <v/>
      </c>
      <c r="U344" s="500" t="str">
        <f>IF(終値!A344="","",IF(AND(安値!Z344&lt;安値!Y344,安値!Z344&lt;安値!X344,安値!Z344&lt;安値!AA344,安値!Z344&lt;安値!AB344),21,""))</f>
        <v/>
      </c>
      <c r="V344" s="500" t="str">
        <f>IF(終値!A344="","",IF(AND(安値!AA344&lt;安値!Z344,安値!AA344&lt;安値!Y344,安値!AA344&lt;安値!AB344,安値!AA344&lt;安値!AC344),22,""))</f>
        <v/>
      </c>
      <c r="W344" s="500" t="str">
        <f>IF(終値!A344="","",IF(AND(安値!AB344&lt;安値!AA344,安値!AB344&lt;安値!Z344,安値!AB344&lt;安値!AC344,安値!AB344&lt;安値!AD344),23,""))</f>
        <v/>
      </c>
      <c r="X344" s="500" t="str">
        <f>IF(終値!A344="","",IF(AND(安値!AC344&lt;安値!AB344,安値!AC344&lt;安値!AA344,安値!AC344&lt;安値!AD344,安値!AC344&lt;安値!AE344),24,""))</f>
        <v/>
      </c>
      <c r="Y344" s="500" t="str">
        <f>IF(終値!A344="","",IF(AND(安値!AD344&lt;安値!AC344,安値!AD344&lt;安値!AB344,安値!AD344&lt;安値!AE344,安値!AD344&lt;安値!AF344),25,""))</f>
        <v/>
      </c>
      <c r="Z344" s="500" t="str">
        <f>IF(終値!A344="","",IF(AND(安値!AE344&lt;安値!AD344,安値!AE344&lt;安値!AC344,安値!AE344&lt;安値!AF344,安値!AE344&lt;安値!AG344),26,""))</f>
        <v/>
      </c>
      <c r="AA344" s="500" t="str">
        <f>IF(終値!A344="","",IF(AND(安値!AF344&lt;安値!AE344,安値!AF344&lt;安値!AD344,安値!AF344&lt;安値!AG344,安値!AF344&lt;安値!AH344),27,""))</f>
        <v/>
      </c>
      <c r="AB344" s="500" t="str">
        <f>IF(終値!A344="","",IF(AND(安値!AG344&lt;安値!AF344,安値!AG344&lt;安値!AE344,安値!AG344&lt;安値!AH344,安値!AG344&lt;安値!AI344),28,""))</f>
        <v/>
      </c>
      <c r="AC344" s="500" t="str">
        <f>IF(終値!A344="","",IF(AND(高値!G344&gt;高値!F344,高値!G344&gt;高値!E344,高値!G344&gt;高値!H344,高値!G344&gt;高値!I344),2,""))</f>
        <v/>
      </c>
      <c r="AD344" s="500" t="str">
        <f>IF(終値!A344="","",IF(AND(高値!H344&gt;高値!G344,高値!H344&gt;高値!F344,高値!H344&gt;高値!I344,高値!H344&gt;高値!J344),3,""))</f>
        <v/>
      </c>
      <c r="AE344" s="500" t="str">
        <f>IF(終値!A344="","",IF(AND(高値!I344&gt;高値!H344,高値!I344&gt;高値!G344,高値!I344&gt;高値!J344,高値!I344&gt;高値!K344),4,""))</f>
        <v/>
      </c>
      <c r="AF344" s="500" t="str">
        <f>IF(終値!A344="","",IF(AND(高値!J344&gt;高値!I344,高値!J344&gt;高値!H344,高値!J344&gt;高値!K344,高値!J344&gt;高値!L344),5,""))</f>
        <v/>
      </c>
      <c r="AG344" s="500" t="str">
        <f>IF(終値!A344="","",IF(AND(高値!K344&gt;高値!J344,高値!K344&gt;高値!I344,高値!K344&gt;高値!L344,高値!K344&gt;高値!M344),6,""))</f>
        <v/>
      </c>
      <c r="AH344" s="500" t="str">
        <f>IF(終値!A344="","",IF(AND(高値!L344&gt;高値!K344,高値!L344&gt;高値!J344,高値!L344&gt;高値!M344,高値!L344&gt;高値!N344),7,""))</f>
        <v/>
      </c>
      <c r="AI344" s="500" t="str">
        <f>IF(終値!A344="","",IF(AND(高値!M344&gt;高値!L344,高値!M344&gt;高値!K344,高値!M344&gt;高値!N344,高値!M344&gt;高値!O344),8,""))</f>
        <v/>
      </c>
      <c r="AJ344" s="500" t="str">
        <f>IF(終値!A344="","",IF(AND(高値!N344&gt;高値!M344,高値!N344&gt;高値!L344,高値!N344&gt;高値!O344,高値!N344&gt;高値!P344),9,""))</f>
        <v/>
      </c>
      <c r="AK344" s="500" t="str">
        <f>IF(終値!A344="","",IF(AND(高値!O344&gt;高値!N344,高値!O344&gt;高値!M344,高値!O344&gt;高値!P344,高値!O344&gt;高値!Q344),10,""))</f>
        <v/>
      </c>
      <c r="AL344" s="500" t="str">
        <f>IF(終値!A344="","",IF(AND(高値!P344&gt;高値!O344,高値!P344&gt;高値!N344,高値!P344&gt;高値!Q344,高値!P344&gt;高値!R344),11,""))</f>
        <v/>
      </c>
      <c r="AM344" s="500" t="str">
        <f>IF(終値!A344="","",IF(AND(高値!Q344&gt;高値!P344,高値!Q344&gt;高値!O344,高値!Q344&gt;高値!R344,高値!Q344&gt;高値!S344),12,""))</f>
        <v/>
      </c>
      <c r="AN344" s="500" t="str">
        <f>IF(終値!A344="","",IF(AND(高値!R344&gt;高値!Q344,高値!R344&gt;高値!P344,高値!R344&gt;高値!S344,高値!R344&gt;高値!T344),13,""))</f>
        <v/>
      </c>
      <c r="AO344" s="500" t="str">
        <f>IF(終値!A344="","",IF(AND(高値!S344&gt;高値!R344,高値!S344&gt;高値!Q344,高値!S344&gt;高値!T344,高値!S344&gt;高値!U344),14,""))</f>
        <v/>
      </c>
      <c r="AP344" s="500" t="str">
        <f>IF(終値!A344="","",IF(AND(高値!T344&gt;高値!S344,高値!T344&gt;高値!R344,高値!T344&gt;高値!U344,高値!T344&gt;高値!V344),15,""))</f>
        <v/>
      </c>
      <c r="AQ344" s="500" t="str">
        <f>IF(終値!A344="","",IF(AND(高値!U344&gt;高値!T344,高値!U344&gt;高値!S344,高値!U344&gt;高値!V344,高値!U344&gt;高値!W344),16,""))</f>
        <v/>
      </c>
      <c r="AR344" s="500" t="str">
        <f>IF(終値!A344="","",IF(AND(高値!V344&gt;高値!U344,高値!V344&gt;高値!T344,高値!V344&gt;高値!W344,高値!V344&gt;高値!X344),17,""))</f>
        <v/>
      </c>
      <c r="AS344" s="500" t="str">
        <f>IF(終値!A344="","",IF(AND(高値!W344&gt;高値!V344,高値!W344&gt;高値!U344,高値!W344&gt;高値!X344,高値!W344&gt;高値!Y344),18,""))</f>
        <v/>
      </c>
      <c r="AT344" s="500" t="str">
        <f>IF(終値!A344="","",IF(AND(高値!X344&gt;高値!W344,高値!X344&gt;高値!V344,高値!X344&gt;高値!Y344,高値!X344&gt;高値!Z344),19,""))</f>
        <v/>
      </c>
      <c r="AU344" s="500" t="str">
        <f>IF(終値!A344="","",IF(AND(高値!Y344&gt;高値!X344,高値!Y344&gt;高値!W344,高値!Y344&gt;高値!Z344,高値!Y344&gt;高値!AA344),20,""))</f>
        <v/>
      </c>
      <c r="AV344" s="500" t="str">
        <f>IF(終値!A344="","",IF(AND(高値!Z344&gt;高値!Y344,高値!Z344&gt;高値!X344,高値!Z344&gt;高値!AA344,高値!Z344&gt;高値!AB344),21,""))</f>
        <v/>
      </c>
      <c r="AW344" s="500" t="str">
        <f>IF(終値!A344="","",IF(AND(高値!AA344&gt;高値!Z344,高値!AA344&gt;高値!Y344,高値!AA344&gt;高値!AB344,高値!AA344&gt;高値!AC344),22,""))</f>
        <v/>
      </c>
      <c r="AX344" s="500" t="str">
        <f>IF(終値!A344="","",IF(AND(高値!AB344&gt;高値!AA344,高値!AB344&gt;高値!Z344,高値!AB344&gt;高値!AC344,高値!AB344&gt;高値!AD344),23,""))</f>
        <v/>
      </c>
      <c r="AY344" s="500" t="str">
        <f>IF(終値!A344="","",IF(AND(高値!AC344&gt;高値!AB344,高値!AC344&gt;高値!AA344,高値!AC344&gt;高値!AD344,高値!AC344&gt;高値!AE344),24,""))</f>
        <v/>
      </c>
      <c r="AZ344" s="500" t="str">
        <f>IF(終値!A344="","",IF(AND(高値!AD344&gt;高値!AC344,高値!AD344&gt;高値!AB344,高値!AD344&gt;高値!AE344,高値!AD344&gt;高値!AF344),25,""))</f>
        <v/>
      </c>
      <c r="BA344" s="500" t="str">
        <f>IF(終値!A344="","",IF(AND(高値!AE344&gt;高値!AD344,高値!AE344&gt;高値!AC344,高値!AE344&gt;高値!AF344,高値!AE344&gt;高値!AG344),26,""))</f>
        <v/>
      </c>
      <c r="BB344" s="500" t="str">
        <f>IF(終値!A344="","",IF(AND(高値!AF344&gt;高値!AE344,高値!AF344&gt;高値!AD344,高値!AF344&gt;高値!AG344,高値!AF344&gt;高値!AH344),27,""))</f>
        <v/>
      </c>
      <c r="BC344" s="500" t="str">
        <f>IF(終値!A344="","",IF(AND(高値!AG344&gt;高値!AF344,高値!AG344&gt;高値!AE344,高値!AG344&gt;高値!AH344,高値!AG344&gt;高値!AI344),28,""))</f>
        <v/>
      </c>
      <c r="BD344" s="500">
        <f t="shared" si="30"/>
        <v>0</v>
      </c>
      <c r="BE344" s="500" t="str">
        <f t="shared" si="31"/>
        <v/>
      </c>
      <c r="BF344" s="500" t="str">
        <f t="shared" si="32"/>
        <v/>
      </c>
      <c r="BG344" s="500" t="str">
        <f>IF($BE344="","",INDEX(安値!$E344:$CZ344,1,$BE344+1))</f>
        <v/>
      </c>
      <c r="BH344" s="500" t="str">
        <f>IF($BF344="","",INDEX(安値!$E344:$CZ344,1,$BF344+1))</f>
        <v/>
      </c>
      <c r="BI344" s="500" t="str">
        <f>IF($BF344="","",MAX(INDEX(高値!$E344:$CZ344,1,$BE344+1):INDEX(高値!$E344:$CZ344,1,$BF344+1)))</f>
        <v/>
      </c>
      <c r="BJ344" s="500" t="str">
        <f>IF($BF344="","",AVERAGE(INDEX(終値!$E344:$CZ344,1,$BF344+1):INDEX(終値!$E344:$CZ344,1,$BF344+20))-2*STDEVP(INDEX(終値!$E344:$CZ344,1,$BF344+1):INDEX(終値!$E344:$CZ344,1,$BF344+20)))</f>
        <v/>
      </c>
      <c r="BK344" s="500" t="str">
        <f>IF($BE344="","",AVERAGE(INDEX(終値!$E344:$CZ344,1,$BE344+1):INDEX(終値!$E344:$CZ344,1,$BE344+20))-2*STDEVP(INDEX(終値!$E344:$CZ344,1,$BE344+1):INDEX(終値!$E344:$CZ344,1,$BE344+20)))</f>
        <v/>
      </c>
      <c r="BL344" s="500">
        <f t="shared" si="33"/>
        <v>0</v>
      </c>
      <c r="BM344" s="500" t="str">
        <f t="shared" si="34"/>
        <v/>
      </c>
      <c r="BN344" s="500" t="str">
        <f t="shared" si="35"/>
        <v/>
      </c>
      <c r="BO344" s="500" t="str">
        <f>IF($BM344="","",INDEX(高値!$E344:$CZ344,1,$BM344+1))</f>
        <v/>
      </c>
      <c r="BP344" s="500" t="str">
        <f>IF($BN344="","",INDEX(高値!$E344:$CZ344,1,$BN344+1))</f>
        <v/>
      </c>
      <c r="BQ344" s="500" t="str">
        <f>IF($BN344="","",MIN(INDEX(安値!$E344:$CZ344,1,$BM344+1):INDEX(安値!$E344:$CZ344,1,$BN344+1)))</f>
        <v/>
      </c>
      <c r="BR344" s="500" t="str">
        <f>IF($BN344="","",AVERAGE(INDEX(終値!$E344:$CZ344,1,$BN344+1):INDEX(終値!$E344:$CZ344,1,$BN344+20))+2*STDEVP(INDEX(終値!$E344:$CZ344,1,$BN344+1):INDEX(終値!$E344:$CZ344,1,$BN344+20)))</f>
        <v/>
      </c>
      <c r="BS344" s="500" t="str">
        <f>IF($BM344="","",AVERAGE(INDEX(終値!$E344:$CZ344,1,$BM344+1):INDEX(終値!$E344:$CZ344,1,$BM344+20))+2*STDEVP(INDEX(終値!$E344:$CZ344,1,$BM344+1):INDEX(終値!$E344:$CZ344,1,$BM344+20)))</f>
        <v/>
      </c>
      <c r="BT344" s="497" t="str">
        <f>IFERROR(IF(AND($BD344&gt;=2,ABS($BG344-$BH344)/$BH344&lt;=BB設定!$B$12,$BI344&gt;=MAX($BH344,$BG344)*(1+BB設定!$B$13),終値!E344&gt;$BG344),IF(OR(終値!E344&gt;=$BI344,AND($BH344&lt;$BJ344,$BG344&gt;=$BK344)),"二番底W▲","二番底W形成"),IF(AND($BL344&gt;=2,ABS($BO344-$BP344)/$BP344&lt;=BB設定!$B$12,$BQ344&lt;=MIN($BP344,$BO344)*(1-BB設定!$B$13),終値!E344&lt;$BO344),IF(OR(終値!E344&lt;=$BQ344,AND($BP344&gt;$BR344,$BO344&lt;=$BS344)),"二番天井M▼","二番天井M形成"),"－")),"－")</f>
        <v>－</v>
      </c>
    </row>
    <row r="345" spans="2:72">
      <c r="B345" s="500" t="str">
        <f>IF(終値!A345="","",IF(AND(安値!G345&lt;安値!F345,安値!G345&lt;安値!E345,安値!G345&lt;安値!H345,安値!G345&lt;安値!I345),2,""))</f>
        <v/>
      </c>
      <c r="C345" s="500" t="str">
        <f>IF(終値!A345="","",IF(AND(安値!H345&lt;安値!G345,安値!H345&lt;安値!F345,安値!H345&lt;安値!I345,安値!H345&lt;安値!J345),3,""))</f>
        <v/>
      </c>
      <c r="D345" s="500" t="str">
        <f>IF(終値!A345="","",IF(AND(安値!I345&lt;安値!H345,安値!I345&lt;安値!G345,安値!I345&lt;安値!J345,安値!I345&lt;安値!K345),4,""))</f>
        <v/>
      </c>
      <c r="E345" s="500" t="str">
        <f>IF(終値!A345="","",IF(AND(安値!J345&lt;安値!I345,安値!J345&lt;安値!H345,安値!J345&lt;安値!K345,安値!J345&lt;安値!L345),5,""))</f>
        <v/>
      </c>
      <c r="F345" s="500" t="str">
        <f>IF(終値!A345="","",IF(AND(安値!K345&lt;安値!J345,安値!K345&lt;安値!I345,安値!K345&lt;安値!L345,安値!K345&lt;安値!M345),6,""))</f>
        <v/>
      </c>
      <c r="G345" s="500" t="str">
        <f>IF(終値!A345="","",IF(AND(安値!L345&lt;安値!K345,安値!L345&lt;安値!J345,安値!L345&lt;安値!M345,安値!L345&lt;安値!N345),7,""))</f>
        <v/>
      </c>
      <c r="H345" s="500" t="str">
        <f>IF(終値!A345="","",IF(AND(安値!M345&lt;安値!L345,安値!M345&lt;安値!K345,安値!M345&lt;安値!N345,安値!M345&lt;安値!O345),8,""))</f>
        <v/>
      </c>
      <c r="I345" s="500" t="str">
        <f>IF(終値!A345="","",IF(AND(安値!N345&lt;安値!M345,安値!N345&lt;安値!L345,安値!N345&lt;安値!O345,安値!N345&lt;安値!P345),9,""))</f>
        <v/>
      </c>
      <c r="J345" s="500" t="str">
        <f>IF(終値!A345="","",IF(AND(安値!O345&lt;安値!N345,安値!O345&lt;安値!M345,安値!O345&lt;安値!P345,安値!O345&lt;安値!Q345),10,""))</f>
        <v/>
      </c>
      <c r="K345" s="500" t="str">
        <f>IF(終値!A345="","",IF(AND(安値!P345&lt;安値!O345,安値!P345&lt;安値!N345,安値!P345&lt;安値!Q345,安値!P345&lt;安値!R345),11,""))</f>
        <v/>
      </c>
      <c r="L345" s="500" t="str">
        <f>IF(終値!A345="","",IF(AND(安値!Q345&lt;安値!P345,安値!Q345&lt;安値!O345,安値!Q345&lt;安値!R345,安値!Q345&lt;安値!S345),12,""))</f>
        <v/>
      </c>
      <c r="M345" s="500" t="str">
        <f>IF(終値!A345="","",IF(AND(安値!R345&lt;安値!Q345,安値!R345&lt;安値!P345,安値!R345&lt;安値!S345,安値!R345&lt;安値!T345),13,""))</f>
        <v/>
      </c>
      <c r="N345" s="500" t="str">
        <f>IF(終値!A345="","",IF(AND(安値!S345&lt;安値!R345,安値!S345&lt;安値!Q345,安値!S345&lt;安値!T345,安値!S345&lt;安値!U345),14,""))</f>
        <v/>
      </c>
      <c r="O345" s="500" t="str">
        <f>IF(終値!A345="","",IF(AND(安値!T345&lt;安値!S345,安値!T345&lt;安値!R345,安値!T345&lt;安値!U345,安値!T345&lt;安値!V345),15,""))</f>
        <v/>
      </c>
      <c r="P345" s="500" t="str">
        <f>IF(終値!A345="","",IF(AND(安値!U345&lt;安値!T345,安値!U345&lt;安値!S345,安値!U345&lt;安値!V345,安値!U345&lt;安値!W345),16,""))</f>
        <v/>
      </c>
      <c r="Q345" s="500" t="str">
        <f>IF(終値!A345="","",IF(AND(安値!V345&lt;安値!U345,安値!V345&lt;安値!T345,安値!V345&lt;安値!W345,安値!V345&lt;安値!X345),17,""))</f>
        <v/>
      </c>
      <c r="R345" s="500" t="str">
        <f>IF(終値!A345="","",IF(AND(安値!W345&lt;安値!V345,安値!W345&lt;安値!U345,安値!W345&lt;安値!X345,安値!W345&lt;安値!Y345),18,""))</f>
        <v/>
      </c>
      <c r="S345" s="500" t="str">
        <f>IF(終値!A345="","",IF(AND(安値!X345&lt;安値!W345,安値!X345&lt;安値!V345,安値!X345&lt;安値!Y345,安値!X345&lt;安値!Z345),19,""))</f>
        <v/>
      </c>
      <c r="T345" s="500" t="str">
        <f>IF(終値!A345="","",IF(AND(安値!Y345&lt;安値!X345,安値!Y345&lt;安値!W345,安値!Y345&lt;安値!Z345,安値!Y345&lt;安値!AA345),20,""))</f>
        <v/>
      </c>
      <c r="U345" s="500" t="str">
        <f>IF(終値!A345="","",IF(AND(安値!Z345&lt;安値!Y345,安値!Z345&lt;安値!X345,安値!Z345&lt;安値!AA345,安値!Z345&lt;安値!AB345),21,""))</f>
        <v/>
      </c>
      <c r="V345" s="500" t="str">
        <f>IF(終値!A345="","",IF(AND(安値!AA345&lt;安値!Z345,安値!AA345&lt;安値!Y345,安値!AA345&lt;安値!AB345,安値!AA345&lt;安値!AC345),22,""))</f>
        <v/>
      </c>
      <c r="W345" s="500" t="str">
        <f>IF(終値!A345="","",IF(AND(安値!AB345&lt;安値!AA345,安値!AB345&lt;安値!Z345,安値!AB345&lt;安値!AC345,安値!AB345&lt;安値!AD345),23,""))</f>
        <v/>
      </c>
      <c r="X345" s="500" t="str">
        <f>IF(終値!A345="","",IF(AND(安値!AC345&lt;安値!AB345,安値!AC345&lt;安値!AA345,安値!AC345&lt;安値!AD345,安値!AC345&lt;安値!AE345),24,""))</f>
        <v/>
      </c>
      <c r="Y345" s="500" t="str">
        <f>IF(終値!A345="","",IF(AND(安値!AD345&lt;安値!AC345,安値!AD345&lt;安値!AB345,安値!AD345&lt;安値!AE345,安値!AD345&lt;安値!AF345),25,""))</f>
        <v/>
      </c>
      <c r="Z345" s="500" t="str">
        <f>IF(終値!A345="","",IF(AND(安値!AE345&lt;安値!AD345,安値!AE345&lt;安値!AC345,安値!AE345&lt;安値!AF345,安値!AE345&lt;安値!AG345),26,""))</f>
        <v/>
      </c>
      <c r="AA345" s="500" t="str">
        <f>IF(終値!A345="","",IF(AND(安値!AF345&lt;安値!AE345,安値!AF345&lt;安値!AD345,安値!AF345&lt;安値!AG345,安値!AF345&lt;安値!AH345),27,""))</f>
        <v/>
      </c>
      <c r="AB345" s="500" t="str">
        <f>IF(終値!A345="","",IF(AND(安値!AG345&lt;安値!AF345,安値!AG345&lt;安値!AE345,安値!AG345&lt;安値!AH345,安値!AG345&lt;安値!AI345),28,""))</f>
        <v/>
      </c>
      <c r="AC345" s="500" t="str">
        <f>IF(終値!A345="","",IF(AND(高値!G345&gt;高値!F345,高値!G345&gt;高値!E345,高値!G345&gt;高値!H345,高値!G345&gt;高値!I345),2,""))</f>
        <v/>
      </c>
      <c r="AD345" s="500" t="str">
        <f>IF(終値!A345="","",IF(AND(高値!H345&gt;高値!G345,高値!H345&gt;高値!F345,高値!H345&gt;高値!I345,高値!H345&gt;高値!J345),3,""))</f>
        <v/>
      </c>
      <c r="AE345" s="500" t="str">
        <f>IF(終値!A345="","",IF(AND(高値!I345&gt;高値!H345,高値!I345&gt;高値!G345,高値!I345&gt;高値!J345,高値!I345&gt;高値!K345),4,""))</f>
        <v/>
      </c>
      <c r="AF345" s="500" t="str">
        <f>IF(終値!A345="","",IF(AND(高値!J345&gt;高値!I345,高値!J345&gt;高値!H345,高値!J345&gt;高値!K345,高値!J345&gt;高値!L345),5,""))</f>
        <v/>
      </c>
      <c r="AG345" s="500" t="str">
        <f>IF(終値!A345="","",IF(AND(高値!K345&gt;高値!J345,高値!K345&gt;高値!I345,高値!K345&gt;高値!L345,高値!K345&gt;高値!M345),6,""))</f>
        <v/>
      </c>
      <c r="AH345" s="500" t="str">
        <f>IF(終値!A345="","",IF(AND(高値!L345&gt;高値!K345,高値!L345&gt;高値!J345,高値!L345&gt;高値!M345,高値!L345&gt;高値!N345),7,""))</f>
        <v/>
      </c>
      <c r="AI345" s="500" t="str">
        <f>IF(終値!A345="","",IF(AND(高値!M345&gt;高値!L345,高値!M345&gt;高値!K345,高値!M345&gt;高値!N345,高値!M345&gt;高値!O345),8,""))</f>
        <v/>
      </c>
      <c r="AJ345" s="500" t="str">
        <f>IF(終値!A345="","",IF(AND(高値!N345&gt;高値!M345,高値!N345&gt;高値!L345,高値!N345&gt;高値!O345,高値!N345&gt;高値!P345),9,""))</f>
        <v/>
      </c>
      <c r="AK345" s="500" t="str">
        <f>IF(終値!A345="","",IF(AND(高値!O345&gt;高値!N345,高値!O345&gt;高値!M345,高値!O345&gt;高値!P345,高値!O345&gt;高値!Q345),10,""))</f>
        <v/>
      </c>
      <c r="AL345" s="500" t="str">
        <f>IF(終値!A345="","",IF(AND(高値!P345&gt;高値!O345,高値!P345&gt;高値!N345,高値!P345&gt;高値!Q345,高値!P345&gt;高値!R345),11,""))</f>
        <v/>
      </c>
      <c r="AM345" s="500" t="str">
        <f>IF(終値!A345="","",IF(AND(高値!Q345&gt;高値!P345,高値!Q345&gt;高値!O345,高値!Q345&gt;高値!R345,高値!Q345&gt;高値!S345),12,""))</f>
        <v/>
      </c>
      <c r="AN345" s="500" t="str">
        <f>IF(終値!A345="","",IF(AND(高値!R345&gt;高値!Q345,高値!R345&gt;高値!P345,高値!R345&gt;高値!S345,高値!R345&gt;高値!T345),13,""))</f>
        <v/>
      </c>
      <c r="AO345" s="500" t="str">
        <f>IF(終値!A345="","",IF(AND(高値!S345&gt;高値!R345,高値!S345&gt;高値!Q345,高値!S345&gt;高値!T345,高値!S345&gt;高値!U345),14,""))</f>
        <v/>
      </c>
      <c r="AP345" s="500" t="str">
        <f>IF(終値!A345="","",IF(AND(高値!T345&gt;高値!S345,高値!T345&gt;高値!R345,高値!T345&gt;高値!U345,高値!T345&gt;高値!V345),15,""))</f>
        <v/>
      </c>
      <c r="AQ345" s="500" t="str">
        <f>IF(終値!A345="","",IF(AND(高値!U345&gt;高値!T345,高値!U345&gt;高値!S345,高値!U345&gt;高値!V345,高値!U345&gt;高値!W345),16,""))</f>
        <v/>
      </c>
      <c r="AR345" s="500" t="str">
        <f>IF(終値!A345="","",IF(AND(高値!V345&gt;高値!U345,高値!V345&gt;高値!T345,高値!V345&gt;高値!W345,高値!V345&gt;高値!X345),17,""))</f>
        <v/>
      </c>
      <c r="AS345" s="500" t="str">
        <f>IF(終値!A345="","",IF(AND(高値!W345&gt;高値!V345,高値!W345&gt;高値!U345,高値!W345&gt;高値!X345,高値!W345&gt;高値!Y345),18,""))</f>
        <v/>
      </c>
      <c r="AT345" s="500" t="str">
        <f>IF(終値!A345="","",IF(AND(高値!X345&gt;高値!W345,高値!X345&gt;高値!V345,高値!X345&gt;高値!Y345,高値!X345&gt;高値!Z345),19,""))</f>
        <v/>
      </c>
      <c r="AU345" s="500" t="str">
        <f>IF(終値!A345="","",IF(AND(高値!Y345&gt;高値!X345,高値!Y345&gt;高値!W345,高値!Y345&gt;高値!Z345,高値!Y345&gt;高値!AA345),20,""))</f>
        <v/>
      </c>
      <c r="AV345" s="500" t="str">
        <f>IF(終値!A345="","",IF(AND(高値!Z345&gt;高値!Y345,高値!Z345&gt;高値!X345,高値!Z345&gt;高値!AA345,高値!Z345&gt;高値!AB345),21,""))</f>
        <v/>
      </c>
      <c r="AW345" s="500" t="str">
        <f>IF(終値!A345="","",IF(AND(高値!AA345&gt;高値!Z345,高値!AA345&gt;高値!Y345,高値!AA345&gt;高値!AB345,高値!AA345&gt;高値!AC345),22,""))</f>
        <v/>
      </c>
      <c r="AX345" s="500" t="str">
        <f>IF(終値!A345="","",IF(AND(高値!AB345&gt;高値!AA345,高値!AB345&gt;高値!Z345,高値!AB345&gt;高値!AC345,高値!AB345&gt;高値!AD345),23,""))</f>
        <v/>
      </c>
      <c r="AY345" s="500" t="str">
        <f>IF(終値!A345="","",IF(AND(高値!AC345&gt;高値!AB345,高値!AC345&gt;高値!AA345,高値!AC345&gt;高値!AD345,高値!AC345&gt;高値!AE345),24,""))</f>
        <v/>
      </c>
      <c r="AZ345" s="500" t="str">
        <f>IF(終値!A345="","",IF(AND(高値!AD345&gt;高値!AC345,高値!AD345&gt;高値!AB345,高値!AD345&gt;高値!AE345,高値!AD345&gt;高値!AF345),25,""))</f>
        <v/>
      </c>
      <c r="BA345" s="500" t="str">
        <f>IF(終値!A345="","",IF(AND(高値!AE345&gt;高値!AD345,高値!AE345&gt;高値!AC345,高値!AE345&gt;高値!AF345,高値!AE345&gt;高値!AG345),26,""))</f>
        <v/>
      </c>
      <c r="BB345" s="500" t="str">
        <f>IF(終値!A345="","",IF(AND(高値!AF345&gt;高値!AE345,高値!AF345&gt;高値!AD345,高値!AF345&gt;高値!AG345,高値!AF345&gt;高値!AH345),27,""))</f>
        <v/>
      </c>
      <c r="BC345" s="500" t="str">
        <f>IF(終値!A345="","",IF(AND(高値!AG345&gt;高値!AF345,高値!AG345&gt;高値!AE345,高値!AG345&gt;高値!AH345,高値!AG345&gt;高値!AI345),28,""))</f>
        <v/>
      </c>
      <c r="BD345" s="500">
        <f t="shared" si="30"/>
        <v>0</v>
      </c>
      <c r="BE345" s="500" t="str">
        <f t="shared" si="31"/>
        <v/>
      </c>
      <c r="BF345" s="500" t="str">
        <f t="shared" si="32"/>
        <v/>
      </c>
      <c r="BG345" s="500" t="str">
        <f>IF($BE345="","",INDEX(安値!$E345:$CZ345,1,$BE345+1))</f>
        <v/>
      </c>
      <c r="BH345" s="500" t="str">
        <f>IF($BF345="","",INDEX(安値!$E345:$CZ345,1,$BF345+1))</f>
        <v/>
      </c>
      <c r="BI345" s="500" t="str">
        <f>IF($BF345="","",MAX(INDEX(高値!$E345:$CZ345,1,$BE345+1):INDEX(高値!$E345:$CZ345,1,$BF345+1)))</f>
        <v/>
      </c>
      <c r="BJ345" s="500" t="str">
        <f>IF($BF345="","",AVERAGE(INDEX(終値!$E345:$CZ345,1,$BF345+1):INDEX(終値!$E345:$CZ345,1,$BF345+20))-2*STDEVP(INDEX(終値!$E345:$CZ345,1,$BF345+1):INDEX(終値!$E345:$CZ345,1,$BF345+20)))</f>
        <v/>
      </c>
      <c r="BK345" s="500" t="str">
        <f>IF($BE345="","",AVERAGE(INDEX(終値!$E345:$CZ345,1,$BE345+1):INDEX(終値!$E345:$CZ345,1,$BE345+20))-2*STDEVP(INDEX(終値!$E345:$CZ345,1,$BE345+1):INDEX(終値!$E345:$CZ345,1,$BE345+20)))</f>
        <v/>
      </c>
      <c r="BL345" s="500">
        <f t="shared" si="33"/>
        <v>0</v>
      </c>
      <c r="BM345" s="500" t="str">
        <f t="shared" si="34"/>
        <v/>
      </c>
      <c r="BN345" s="500" t="str">
        <f t="shared" si="35"/>
        <v/>
      </c>
      <c r="BO345" s="500" t="str">
        <f>IF($BM345="","",INDEX(高値!$E345:$CZ345,1,$BM345+1))</f>
        <v/>
      </c>
      <c r="BP345" s="500" t="str">
        <f>IF($BN345="","",INDEX(高値!$E345:$CZ345,1,$BN345+1))</f>
        <v/>
      </c>
      <c r="BQ345" s="500" t="str">
        <f>IF($BN345="","",MIN(INDEX(安値!$E345:$CZ345,1,$BM345+1):INDEX(安値!$E345:$CZ345,1,$BN345+1)))</f>
        <v/>
      </c>
      <c r="BR345" s="500" t="str">
        <f>IF($BN345="","",AVERAGE(INDEX(終値!$E345:$CZ345,1,$BN345+1):INDEX(終値!$E345:$CZ345,1,$BN345+20))+2*STDEVP(INDEX(終値!$E345:$CZ345,1,$BN345+1):INDEX(終値!$E345:$CZ345,1,$BN345+20)))</f>
        <v/>
      </c>
      <c r="BS345" s="500" t="str">
        <f>IF($BM345="","",AVERAGE(INDEX(終値!$E345:$CZ345,1,$BM345+1):INDEX(終値!$E345:$CZ345,1,$BM345+20))+2*STDEVP(INDEX(終値!$E345:$CZ345,1,$BM345+1):INDEX(終値!$E345:$CZ345,1,$BM345+20)))</f>
        <v/>
      </c>
      <c r="BT345" s="497" t="str">
        <f>IFERROR(IF(AND($BD345&gt;=2,ABS($BG345-$BH345)/$BH345&lt;=BB設定!$B$12,$BI345&gt;=MAX($BH345,$BG345)*(1+BB設定!$B$13),終値!E345&gt;$BG345),IF(OR(終値!E345&gt;=$BI345,AND($BH345&lt;$BJ345,$BG345&gt;=$BK345)),"二番底W▲","二番底W形成"),IF(AND($BL345&gt;=2,ABS($BO345-$BP345)/$BP345&lt;=BB設定!$B$12,$BQ345&lt;=MIN($BP345,$BO345)*(1-BB設定!$B$13),終値!E345&lt;$BO345),IF(OR(終値!E345&lt;=$BQ345,AND($BP345&gt;$BR345,$BO345&lt;=$BS345)),"二番天井M▼","二番天井M形成"),"－")),"－")</f>
        <v>－</v>
      </c>
    </row>
    <row r="346" spans="2:72">
      <c r="B346" s="500" t="str">
        <f>IF(終値!A346="","",IF(AND(安値!G346&lt;安値!F346,安値!G346&lt;安値!E346,安値!G346&lt;安値!H346,安値!G346&lt;安値!I346),2,""))</f>
        <v/>
      </c>
      <c r="C346" s="500" t="str">
        <f>IF(終値!A346="","",IF(AND(安値!H346&lt;安値!G346,安値!H346&lt;安値!F346,安値!H346&lt;安値!I346,安値!H346&lt;安値!J346),3,""))</f>
        <v/>
      </c>
      <c r="D346" s="500" t="str">
        <f>IF(終値!A346="","",IF(AND(安値!I346&lt;安値!H346,安値!I346&lt;安値!G346,安値!I346&lt;安値!J346,安値!I346&lt;安値!K346),4,""))</f>
        <v/>
      </c>
      <c r="E346" s="500" t="str">
        <f>IF(終値!A346="","",IF(AND(安値!J346&lt;安値!I346,安値!J346&lt;安値!H346,安値!J346&lt;安値!K346,安値!J346&lt;安値!L346),5,""))</f>
        <v/>
      </c>
      <c r="F346" s="500" t="str">
        <f>IF(終値!A346="","",IF(AND(安値!K346&lt;安値!J346,安値!K346&lt;安値!I346,安値!K346&lt;安値!L346,安値!K346&lt;安値!M346),6,""))</f>
        <v/>
      </c>
      <c r="G346" s="500" t="str">
        <f>IF(終値!A346="","",IF(AND(安値!L346&lt;安値!K346,安値!L346&lt;安値!J346,安値!L346&lt;安値!M346,安値!L346&lt;安値!N346),7,""))</f>
        <v/>
      </c>
      <c r="H346" s="500" t="str">
        <f>IF(終値!A346="","",IF(AND(安値!M346&lt;安値!L346,安値!M346&lt;安値!K346,安値!M346&lt;安値!N346,安値!M346&lt;安値!O346),8,""))</f>
        <v/>
      </c>
      <c r="I346" s="500" t="str">
        <f>IF(終値!A346="","",IF(AND(安値!N346&lt;安値!M346,安値!N346&lt;安値!L346,安値!N346&lt;安値!O346,安値!N346&lt;安値!P346),9,""))</f>
        <v/>
      </c>
      <c r="J346" s="500" t="str">
        <f>IF(終値!A346="","",IF(AND(安値!O346&lt;安値!N346,安値!O346&lt;安値!M346,安値!O346&lt;安値!P346,安値!O346&lt;安値!Q346),10,""))</f>
        <v/>
      </c>
      <c r="K346" s="500" t="str">
        <f>IF(終値!A346="","",IF(AND(安値!P346&lt;安値!O346,安値!P346&lt;安値!N346,安値!P346&lt;安値!Q346,安値!P346&lt;安値!R346),11,""))</f>
        <v/>
      </c>
      <c r="L346" s="500" t="str">
        <f>IF(終値!A346="","",IF(AND(安値!Q346&lt;安値!P346,安値!Q346&lt;安値!O346,安値!Q346&lt;安値!R346,安値!Q346&lt;安値!S346),12,""))</f>
        <v/>
      </c>
      <c r="M346" s="500" t="str">
        <f>IF(終値!A346="","",IF(AND(安値!R346&lt;安値!Q346,安値!R346&lt;安値!P346,安値!R346&lt;安値!S346,安値!R346&lt;安値!T346),13,""))</f>
        <v/>
      </c>
      <c r="N346" s="500" t="str">
        <f>IF(終値!A346="","",IF(AND(安値!S346&lt;安値!R346,安値!S346&lt;安値!Q346,安値!S346&lt;安値!T346,安値!S346&lt;安値!U346),14,""))</f>
        <v/>
      </c>
      <c r="O346" s="500" t="str">
        <f>IF(終値!A346="","",IF(AND(安値!T346&lt;安値!S346,安値!T346&lt;安値!R346,安値!T346&lt;安値!U346,安値!T346&lt;安値!V346),15,""))</f>
        <v/>
      </c>
      <c r="P346" s="500" t="str">
        <f>IF(終値!A346="","",IF(AND(安値!U346&lt;安値!T346,安値!U346&lt;安値!S346,安値!U346&lt;安値!V346,安値!U346&lt;安値!W346),16,""))</f>
        <v/>
      </c>
      <c r="Q346" s="500" t="str">
        <f>IF(終値!A346="","",IF(AND(安値!V346&lt;安値!U346,安値!V346&lt;安値!T346,安値!V346&lt;安値!W346,安値!V346&lt;安値!X346),17,""))</f>
        <v/>
      </c>
      <c r="R346" s="500" t="str">
        <f>IF(終値!A346="","",IF(AND(安値!W346&lt;安値!V346,安値!W346&lt;安値!U346,安値!W346&lt;安値!X346,安値!W346&lt;安値!Y346),18,""))</f>
        <v/>
      </c>
      <c r="S346" s="500" t="str">
        <f>IF(終値!A346="","",IF(AND(安値!X346&lt;安値!W346,安値!X346&lt;安値!V346,安値!X346&lt;安値!Y346,安値!X346&lt;安値!Z346),19,""))</f>
        <v/>
      </c>
      <c r="T346" s="500" t="str">
        <f>IF(終値!A346="","",IF(AND(安値!Y346&lt;安値!X346,安値!Y346&lt;安値!W346,安値!Y346&lt;安値!Z346,安値!Y346&lt;安値!AA346),20,""))</f>
        <v/>
      </c>
      <c r="U346" s="500" t="str">
        <f>IF(終値!A346="","",IF(AND(安値!Z346&lt;安値!Y346,安値!Z346&lt;安値!X346,安値!Z346&lt;安値!AA346,安値!Z346&lt;安値!AB346),21,""))</f>
        <v/>
      </c>
      <c r="V346" s="500" t="str">
        <f>IF(終値!A346="","",IF(AND(安値!AA346&lt;安値!Z346,安値!AA346&lt;安値!Y346,安値!AA346&lt;安値!AB346,安値!AA346&lt;安値!AC346),22,""))</f>
        <v/>
      </c>
      <c r="W346" s="500" t="str">
        <f>IF(終値!A346="","",IF(AND(安値!AB346&lt;安値!AA346,安値!AB346&lt;安値!Z346,安値!AB346&lt;安値!AC346,安値!AB346&lt;安値!AD346),23,""))</f>
        <v/>
      </c>
      <c r="X346" s="500" t="str">
        <f>IF(終値!A346="","",IF(AND(安値!AC346&lt;安値!AB346,安値!AC346&lt;安値!AA346,安値!AC346&lt;安値!AD346,安値!AC346&lt;安値!AE346),24,""))</f>
        <v/>
      </c>
      <c r="Y346" s="500" t="str">
        <f>IF(終値!A346="","",IF(AND(安値!AD346&lt;安値!AC346,安値!AD346&lt;安値!AB346,安値!AD346&lt;安値!AE346,安値!AD346&lt;安値!AF346),25,""))</f>
        <v/>
      </c>
      <c r="Z346" s="500" t="str">
        <f>IF(終値!A346="","",IF(AND(安値!AE346&lt;安値!AD346,安値!AE346&lt;安値!AC346,安値!AE346&lt;安値!AF346,安値!AE346&lt;安値!AG346),26,""))</f>
        <v/>
      </c>
      <c r="AA346" s="500" t="str">
        <f>IF(終値!A346="","",IF(AND(安値!AF346&lt;安値!AE346,安値!AF346&lt;安値!AD346,安値!AF346&lt;安値!AG346,安値!AF346&lt;安値!AH346),27,""))</f>
        <v/>
      </c>
      <c r="AB346" s="500" t="str">
        <f>IF(終値!A346="","",IF(AND(安値!AG346&lt;安値!AF346,安値!AG346&lt;安値!AE346,安値!AG346&lt;安値!AH346,安値!AG346&lt;安値!AI346),28,""))</f>
        <v/>
      </c>
      <c r="AC346" s="500" t="str">
        <f>IF(終値!A346="","",IF(AND(高値!G346&gt;高値!F346,高値!G346&gt;高値!E346,高値!G346&gt;高値!H346,高値!G346&gt;高値!I346),2,""))</f>
        <v/>
      </c>
      <c r="AD346" s="500" t="str">
        <f>IF(終値!A346="","",IF(AND(高値!H346&gt;高値!G346,高値!H346&gt;高値!F346,高値!H346&gt;高値!I346,高値!H346&gt;高値!J346),3,""))</f>
        <v/>
      </c>
      <c r="AE346" s="500" t="str">
        <f>IF(終値!A346="","",IF(AND(高値!I346&gt;高値!H346,高値!I346&gt;高値!G346,高値!I346&gt;高値!J346,高値!I346&gt;高値!K346),4,""))</f>
        <v/>
      </c>
      <c r="AF346" s="500" t="str">
        <f>IF(終値!A346="","",IF(AND(高値!J346&gt;高値!I346,高値!J346&gt;高値!H346,高値!J346&gt;高値!K346,高値!J346&gt;高値!L346),5,""))</f>
        <v/>
      </c>
      <c r="AG346" s="500" t="str">
        <f>IF(終値!A346="","",IF(AND(高値!K346&gt;高値!J346,高値!K346&gt;高値!I346,高値!K346&gt;高値!L346,高値!K346&gt;高値!M346),6,""))</f>
        <v/>
      </c>
      <c r="AH346" s="500" t="str">
        <f>IF(終値!A346="","",IF(AND(高値!L346&gt;高値!K346,高値!L346&gt;高値!J346,高値!L346&gt;高値!M346,高値!L346&gt;高値!N346),7,""))</f>
        <v/>
      </c>
      <c r="AI346" s="500" t="str">
        <f>IF(終値!A346="","",IF(AND(高値!M346&gt;高値!L346,高値!M346&gt;高値!K346,高値!M346&gt;高値!N346,高値!M346&gt;高値!O346),8,""))</f>
        <v/>
      </c>
      <c r="AJ346" s="500" t="str">
        <f>IF(終値!A346="","",IF(AND(高値!N346&gt;高値!M346,高値!N346&gt;高値!L346,高値!N346&gt;高値!O346,高値!N346&gt;高値!P346),9,""))</f>
        <v/>
      </c>
      <c r="AK346" s="500" t="str">
        <f>IF(終値!A346="","",IF(AND(高値!O346&gt;高値!N346,高値!O346&gt;高値!M346,高値!O346&gt;高値!P346,高値!O346&gt;高値!Q346),10,""))</f>
        <v/>
      </c>
      <c r="AL346" s="500" t="str">
        <f>IF(終値!A346="","",IF(AND(高値!P346&gt;高値!O346,高値!P346&gt;高値!N346,高値!P346&gt;高値!Q346,高値!P346&gt;高値!R346),11,""))</f>
        <v/>
      </c>
      <c r="AM346" s="500" t="str">
        <f>IF(終値!A346="","",IF(AND(高値!Q346&gt;高値!P346,高値!Q346&gt;高値!O346,高値!Q346&gt;高値!R346,高値!Q346&gt;高値!S346),12,""))</f>
        <v/>
      </c>
      <c r="AN346" s="500" t="str">
        <f>IF(終値!A346="","",IF(AND(高値!R346&gt;高値!Q346,高値!R346&gt;高値!P346,高値!R346&gt;高値!S346,高値!R346&gt;高値!T346),13,""))</f>
        <v/>
      </c>
      <c r="AO346" s="500" t="str">
        <f>IF(終値!A346="","",IF(AND(高値!S346&gt;高値!R346,高値!S346&gt;高値!Q346,高値!S346&gt;高値!T346,高値!S346&gt;高値!U346),14,""))</f>
        <v/>
      </c>
      <c r="AP346" s="500" t="str">
        <f>IF(終値!A346="","",IF(AND(高値!T346&gt;高値!S346,高値!T346&gt;高値!R346,高値!T346&gt;高値!U346,高値!T346&gt;高値!V346),15,""))</f>
        <v/>
      </c>
      <c r="AQ346" s="500" t="str">
        <f>IF(終値!A346="","",IF(AND(高値!U346&gt;高値!T346,高値!U346&gt;高値!S346,高値!U346&gt;高値!V346,高値!U346&gt;高値!W346),16,""))</f>
        <v/>
      </c>
      <c r="AR346" s="500" t="str">
        <f>IF(終値!A346="","",IF(AND(高値!V346&gt;高値!U346,高値!V346&gt;高値!T346,高値!V346&gt;高値!W346,高値!V346&gt;高値!X346),17,""))</f>
        <v/>
      </c>
      <c r="AS346" s="500" t="str">
        <f>IF(終値!A346="","",IF(AND(高値!W346&gt;高値!V346,高値!W346&gt;高値!U346,高値!W346&gt;高値!X346,高値!W346&gt;高値!Y346),18,""))</f>
        <v/>
      </c>
      <c r="AT346" s="500" t="str">
        <f>IF(終値!A346="","",IF(AND(高値!X346&gt;高値!W346,高値!X346&gt;高値!V346,高値!X346&gt;高値!Y346,高値!X346&gt;高値!Z346),19,""))</f>
        <v/>
      </c>
      <c r="AU346" s="500" t="str">
        <f>IF(終値!A346="","",IF(AND(高値!Y346&gt;高値!X346,高値!Y346&gt;高値!W346,高値!Y346&gt;高値!Z346,高値!Y346&gt;高値!AA346),20,""))</f>
        <v/>
      </c>
      <c r="AV346" s="500" t="str">
        <f>IF(終値!A346="","",IF(AND(高値!Z346&gt;高値!Y346,高値!Z346&gt;高値!X346,高値!Z346&gt;高値!AA346,高値!Z346&gt;高値!AB346),21,""))</f>
        <v/>
      </c>
      <c r="AW346" s="500" t="str">
        <f>IF(終値!A346="","",IF(AND(高値!AA346&gt;高値!Z346,高値!AA346&gt;高値!Y346,高値!AA346&gt;高値!AB346,高値!AA346&gt;高値!AC346),22,""))</f>
        <v/>
      </c>
      <c r="AX346" s="500" t="str">
        <f>IF(終値!A346="","",IF(AND(高値!AB346&gt;高値!AA346,高値!AB346&gt;高値!Z346,高値!AB346&gt;高値!AC346,高値!AB346&gt;高値!AD346),23,""))</f>
        <v/>
      </c>
      <c r="AY346" s="500" t="str">
        <f>IF(終値!A346="","",IF(AND(高値!AC346&gt;高値!AB346,高値!AC346&gt;高値!AA346,高値!AC346&gt;高値!AD346,高値!AC346&gt;高値!AE346),24,""))</f>
        <v/>
      </c>
      <c r="AZ346" s="500" t="str">
        <f>IF(終値!A346="","",IF(AND(高値!AD346&gt;高値!AC346,高値!AD346&gt;高値!AB346,高値!AD346&gt;高値!AE346,高値!AD346&gt;高値!AF346),25,""))</f>
        <v/>
      </c>
      <c r="BA346" s="500" t="str">
        <f>IF(終値!A346="","",IF(AND(高値!AE346&gt;高値!AD346,高値!AE346&gt;高値!AC346,高値!AE346&gt;高値!AF346,高値!AE346&gt;高値!AG346),26,""))</f>
        <v/>
      </c>
      <c r="BB346" s="500" t="str">
        <f>IF(終値!A346="","",IF(AND(高値!AF346&gt;高値!AE346,高値!AF346&gt;高値!AD346,高値!AF346&gt;高値!AG346,高値!AF346&gt;高値!AH346),27,""))</f>
        <v/>
      </c>
      <c r="BC346" s="500" t="str">
        <f>IF(終値!A346="","",IF(AND(高値!AG346&gt;高値!AF346,高値!AG346&gt;高値!AE346,高値!AG346&gt;高値!AH346,高値!AG346&gt;高値!AI346),28,""))</f>
        <v/>
      </c>
      <c r="BD346" s="500">
        <f t="shared" si="30"/>
        <v>0</v>
      </c>
      <c r="BE346" s="500" t="str">
        <f t="shared" si="31"/>
        <v/>
      </c>
      <c r="BF346" s="500" t="str">
        <f t="shared" si="32"/>
        <v/>
      </c>
      <c r="BG346" s="500" t="str">
        <f>IF($BE346="","",INDEX(安値!$E346:$CZ346,1,$BE346+1))</f>
        <v/>
      </c>
      <c r="BH346" s="500" t="str">
        <f>IF($BF346="","",INDEX(安値!$E346:$CZ346,1,$BF346+1))</f>
        <v/>
      </c>
      <c r="BI346" s="500" t="str">
        <f>IF($BF346="","",MAX(INDEX(高値!$E346:$CZ346,1,$BE346+1):INDEX(高値!$E346:$CZ346,1,$BF346+1)))</f>
        <v/>
      </c>
      <c r="BJ346" s="500" t="str">
        <f>IF($BF346="","",AVERAGE(INDEX(終値!$E346:$CZ346,1,$BF346+1):INDEX(終値!$E346:$CZ346,1,$BF346+20))-2*STDEVP(INDEX(終値!$E346:$CZ346,1,$BF346+1):INDEX(終値!$E346:$CZ346,1,$BF346+20)))</f>
        <v/>
      </c>
      <c r="BK346" s="500" t="str">
        <f>IF($BE346="","",AVERAGE(INDEX(終値!$E346:$CZ346,1,$BE346+1):INDEX(終値!$E346:$CZ346,1,$BE346+20))-2*STDEVP(INDEX(終値!$E346:$CZ346,1,$BE346+1):INDEX(終値!$E346:$CZ346,1,$BE346+20)))</f>
        <v/>
      </c>
      <c r="BL346" s="500">
        <f t="shared" si="33"/>
        <v>0</v>
      </c>
      <c r="BM346" s="500" t="str">
        <f t="shared" si="34"/>
        <v/>
      </c>
      <c r="BN346" s="500" t="str">
        <f t="shared" si="35"/>
        <v/>
      </c>
      <c r="BO346" s="500" t="str">
        <f>IF($BM346="","",INDEX(高値!$E346:$CZ346,1,$BM346+1))</f>
        <v/>
      </c>
      <c r="BP346" s="500" t="str">
        <f>IF($BN346="","",INDEX(高値!$E346:$CZ346,1,$BN346+1))</f>
        <v/>
      </c>
      <c r="BQ346" s="500" t="str">
        <f>IF($BN346="","",MIN(INDEX(安値!$E346:$CZ346,1,$BM346+1):INDEX(安値!$E346:$CZ346,1,$BN346+1)))</f>
        <v/>
      </c>
      <c r="BR346" s="500" t="str">
        <f>IF($BN346="","",AVERAGE(INDEX(終値!$E346:$CZ346,1,$BN346+1):INDEX(終値!$E346:$CZ346,1,$BN346+20))+2*STDEVP(INDEX(終値!$E346:$CZ346,1,$BN346+1):INDEX(終値!$E346:$CZ346,1,$BN346+20)))</f>
        <v/>
      </c>
      <c r="BS346" s="500" t="str">
        <f>IF($BM346="","",AVERAGE(INDEX(終値!$E346:$CZ346,1,$BM346+1):INDEX(終値!$E346:$CZ346,1,$BM346+20))+2*STDEVP(INDEX(終値!$E346:$CZ346,1,$BM346+1):INDEX(終値!$E346:$CZ346,1,$BM346+20)))</f>
        <v/>
      </c>
      <c r="BT346" s="497" t="str">
        <f>IFERROR(IF(AND($BD346&gt;=2,ABS($BG346-$BH346)/$BH346&lt;=BB設定!$B$12,$BI346&gt;=MAX($BH346,$BG346)*(1+BB設定!$B$13),終値!E346&gt;$BG346),IF(OR(終値!E346&gt;=$BI346,AND($BH346&lt;$BJ346,$BG346&gt;=$BK346)),"二番底W▲","二番底W形成"),IF(AND($BL346&gt;=2,ABS($BO346-$BP346)/$BP346&lt;=BB設定!$B$12,$BQ346&lt;=MIN($BP346,$BO346)*(1-BB設定!$B$13),終値!E346&lt;$BO346),IF(OR(終値!E346&lt;=$BQ346,AND($BP346&gt;$BR346,$BO346&lt;=$BS346)),"二番天井M▼","二番天井M形成"),"－")),"－")</f>
        <v>－</v>
      </c>
    </row>
    <row r="347" spans="2:72">
      <c r="B347" s="500" t="str">
        <f>IF(終値!A347="","",IF(AND(安値!G347&lt;安値!F347,安値!G347&lt;安値!E347,安値!G347&lt;安値!H347,安値!G347&lt;安値!I347),2,""))</f>
        <v/>
      </c>
      <c r="C347" s="500" t="str">
        <f>IF(終値!A347="","",IF(AND(安値!H347&lt;安値!G347,安値!H347&lt;安値!F347,安値!H347&lt;安値!I347,安値!H347&lt;安値!J347),3,""))</f>
        <v/>
      </c>
      <c r="D347" s="500" t="str">
        <f>IF(終値!A347="","",IF(AND(安値!I347&lt;安値!H347,安値!I347&lt;安値!G347,安値!I347&lt;安値!J347,安値!I347&lt;安値!K347),4,""))</f>
        <v/>
      </c>
      <c r="E347" s="500" t="str">
        <f>IF(終値!A347="","",IF(AND(安値!J347&lt;安値!I347,安値!J347&lt;安値!H347,安値!J347&lt;安値!K347,安値!J347&lt;安値!L347),5,""))</f>
        <v/>
      </c>
      <c r="F347" s="500" t="str">
        <f>IF(終値!A347="","",IF(AND(安値!K347&lt;安値!J347,安値!K347&lt;安値!I347,安値!K347&lt;安値!L347,安値!K347&lt;安値!M347),6,""))</f>
        <v/>
      </c>
      <c r="G347" s="500" t="str">
        <f>IF(終値!A347="","",IF(AND(安値!L347&lt;安値!K347,安値!L347&lt;安値!J347,安値!L347&lt;安値!M347,安値!L347&lt;安値!N347),7,""))</f>
        <v/>
      </c>
      <c r="H347" s="500" t="str">
        <f>IF(終値!A347="","",IF(AND(安値!M347&lt;安値!L347,安値!M347&lt;安値!K347,安値!M347&lt;安値!N347,安値!M347&lt;安値!O347),8,""))</f>
        <v/>
      </c>
      <c r="I347" s="500" t="str">
        <f>IF(終値!A347="","",IF(AND(安値!N347&lt;安値!M347,安値!N347&lt;安値!L347,安値!N347&lt;安値!O347,安値!N347&lt;安値!P347),9,""))</f>
        <v/>
      </c>
      <c r="J347" s="500" t="str">
        <f>IF(終値!A347="","",IF(AND(安値!O347&lt;安値!N347,安値!O347&lt;安値!M347,安値!O347&lt;安値!P347,安値!O347&lt;安値!Q347),10,""))</f>
        <v/>
      </c>
      <c r="K347" s="500" t="str">
        <f>IF(終値!A347="","",IF(AND(安値!P347&lt;安値!O347,安値!P347&lt;安値!N347,安値!P347&lt;安値!Q347,安値!P347&lt;安値!R347),11,""))</f>
        <v/>
      </c>
      <c r="L347" s="500" t="str">
        <f>IF(終値!A347="","",IF(AND(安値!Q347&lt;安値!P347,安値!Q347&lt;安値!O347,安値!Q347&lt;安値!R347,安値!Q347&lt;安値!S347),12,""))</f>
        <v/>
      </c>
      <c r="M347" s="500" t="str">
        <f>IF(終値!A347="","",IF(AND(安値!R347&lt;安値!Q347,安値!R347&lt;安値!P347,安値!R347&lt;安値!S347,安値!R347&lt;安値!T347),13,""))</f>
        <v/>
      </c>
      <c r="N347" s="500" t="str">
        <f>IF(終値!A347="","",IF(AND(安値!S347&lt;安値!R347,安値!S347&lt;安値!Q347,安値!S347&lt;安値!T347,安値!S347&lt;安値!U347),14,""))</f>
        <v/>
      </c>
      <c r="O347" s="500" t="str">
        <f>IF(終値!A347="","",IF(AND(安値!T347&lt;安値!S347,安値!T347&lt;安値!R347,安値!T347&lt;安値!U347,安値!T347&lt;安値!V347),15,""))</f>
        <v/>
      </c>
      <c r="P347" s="500" t="str">
        <f>IF(終値!A347="","",IF(AND(安値!U347&lt;安値!T347,安値!U347&lt;安値!S347,安値!U347&lt;安値!V347,安値!U347&lt;安値!W347),16,""))</f>
        <v/>
      </c>
      <c r="Q347" s="500" t="str">
        <f>IF(終値!A347="","",IF(AND(安値!V347&lt;安値!U347,安値!V347&lt;安値!T347,安値!V347&lt;安値!W347,安値!V347&lt;安値!X347),17,""))</f>
        <v/>
      </c>
      <c r="R347" s="500" t="str">
        <f>IF(終値!A347="","",IF(AND(安値!W347&lt;安値!V347,安値!W347&lt;安値!U347,安値!W347&lt;安値!X347,安値!W347&lt;安値!Y347),18,""))</f>
        <v/>
      </c>
      <c r="S347" s="500" t="str">
        <f>IF(終値!A347="","",IF(AND(安値!X347&lt;安値!W347,安値!X347&lt;安値!V347,安値!X347&lt;安値!Y347,安値!X347&lt;安値!Z347),19,""))</f>
        <v/>
      </c>
      <c r="T347" s="500" t="str">
        <f>IF(終値!A347="","",IF(AND(安値!Y347&lt;安値!X347,安値!Y347&lt;安値!W347,安値!Y347&lt;安値!Z347,安値!Y347&lt;安値!AA347),20,""))</f>
        <v/>
      </c>
      <c r="U347" s="500" t="str">
        <f>IF(終値!A347="","",IF(AND(安値!Z347&lt;安値!Y347,安値!Z347&lt;安値!X347,安値!Z347&lt;安値!AA347,安値!Z347&lt;安値!AB347),21,""))</f>
        <v/>
      </c>
      <c r="V347" s="500" t="str">
        <f>IF(終値!A347="","",IF(AND(安値!AA347&lt;安値!Z347,安値!AA347&lt;安値!Y347,安値!AA347&lt;安値!AB347,安値!AA347&lt;安値!AC347),22,""))</f>
        <v/>
      </c>
      <c r="W347" s="500" t="str">
        <f>IF(終値!A347="","",IF(AND(安値!AB347&lt;安値!AA347,安値!AB347&lt;安値!Z347,安値!AB347&lt;安値!AC347,安値!AB347&lt;安値!AD347),23,""))</f>
        <v/>
      </c>
      <c r="X347" s="500" t="str">
        <f>IF(終値!A347="","",IF(AND(安値!AC347&lt;安値!AB347,安値!AC347&lt;安値!AA347,安値!AC347&lt;安値!AD347,安値!AC347&lt;安値!AE347),24,""))</f>
        <v/>
      </c>
      <c r="Y347" s="500" t="str">
        <f>IF(終値!A347="","",IF(AND(安値!AD347&lt;安値!AC347,安値!AD347&lt;安値!AB347,安値!AD347&lt;安値!AE347,安値!AD347&lt;安値!AF347),25,""))</f>
        <v/>
      </c>
      <c r="Z347" s="500" t="str">
        <f>IF(終値!A347="","",IF(AND(安値!AE347&lt;安値!AD347,安値!AE347&lt;安値!AC347,安値!AE347&lt;安値!AF347,安値!AE347&lt;安値!AG347),26,""))</f>
        <v/>
      </c>
      <c r="AA347" s="500" t="str">
        <f>IF(終値!A347="","",IF(AND(安値!AF347&lt;安値!AE347,安値!AF347&lt;安値!AD347,安値!AF347&lt;安値!AG347,安値!AF347&lt;安値!AH347),27,""))</f>
        <v/>
      </c>
      <c r="AB347" s="500" t="str">
        <f>IF(終値!A347="","",IF(AND(安値!AG347&lt;安値!AF347,安値!AG347&lt;安値!AE347,安値!AG347&lt;安値!AH347,安値!AG347&lt;安値!AI347),28,""))</f>
        <v/>
      </c>
      <c r="AC347" s="500" t="str">
        <f>IF(終値!A347="","",IF(AND(高値!G347&gt;高値!F347,高値!G347&gt;高値!E347,高値!G347&gt;高値!H347,高値!G347&gt;高値!I347),2,""))</f>
        <v/>
      </c>
      <c r="AD347" s="500" t="str">
        <f>IF(終値!A347="","",IF(AND(高値!H347&gt;高値!G347,高値!H347&gt;高値!F347,高値!H347&gt;高値!I347,高値!H347&gt;高値!J347),3,""))</f>
        <v/>
      </c>
      <c r="AE347" s="500" t="str">
        <f>IF(終値!A347="","",IF(AND(高値!I347&gt;高値!H347,高値!I347&gt;高値!G347,高値!I347&gt;高値!J347,高値!I347&gt;高値!K347),4,""))</f>
        <v/>
      </c>
      <c r="AF347" s="500" t="str">
        <f>IF(終値!A347="","",IF(AND(高値!J347&gt;高値!I347,高値!J347&gt;高値!H347,高値!J347&gt;高値!K347,高値!J347&gt;高値!L347),5,""))</f>
        <v/>
      </c>
      <c r="AG347" s="500" t="str">
        <f>IF(終値!A347="","",IF(AND(高値!K347&gt;高値!J347,高値!K347&gt;高値!I347,高値!K347&gt;高値!L347,高値!K347&gt;高値!M347),6,""))</f>
        <v/>
      </c>
      <c r="AH347" s="500" t="str">
        <f>IF(終値!A347="","",IF(AND(高値!L347&gt;高値!K347,高値!L347&gt;高値!J347,高値!L347&gt;高値!M347,高値!L347&gt;高値!N347),7,""))</f>
        <v/>
      </c>
      <c r="AI347" s="500" t="str">
        <f>IF(終値!A347="","",IF(AND(高値!M347&gt;高値!L347,高値!M347&gt;高値!K347,高値!M347&gt;高値!N347,高値!M347&gt;高値!O347),8,""))</f>
        <v/>
      </c>
      <c r="AJ347" s="500" t="str">
        <f>IF(終値!A347="","",IF(AND(高値!N347&gt;高値!M347,高値!N347&gt;高値!L347,高値!N347&gt;高値!O347,高値!N347&gt;高値!P347),9,""))</f>
        <v/>
      </c>
      <c r="AK347" s="500" t="str">
        <f>IF(終値!A347="","",IF(AND(高値!O347&gt;高値!N347,高値!O347&gt;高値!M347,高値!O347&gt;高値!P347,高値!O347&gt;高値!Q347),10,""))</f>
        <v/>
      </c>
      <c r="AL347" s="500" t="str">
        <f>IF(終値!A347="","",IF(AND(高値!P347&gt;高値!O347,高値!P347&gt;高値!N347,高値!P347&gt;高値!Q347,高値!P347&gt;高値!R347),11,""))</f>
        <v/>
      </c>
      <c r="AM347" s="500" t="str">
        <f>IF(終値!A347="","",IF(AND(高値!Q347&gt;高値!P347,高値!Q347&gt;高値!O347,高値!Q347&gt;高値!R347,高値!Q347&gt;高値!S347),12,""))</f>
        <v/>
      </c>
      <c r="AN347" s="500" t="str">
        <f>IF(終値!A347="","",IF(AND(高値!R347&gt;高値!Q347,高値!R347&gt;高値!P347,高値!R347&gt;高値!S347,高値!R347&gt;高値!T347),13,""))</f>
        <v/>
      </c>
      <c r="AO347" s="500" t="str">
        <f>IF(終値!A347="","",IF(AND(高値!S347&gt;高値!R347,高値!S347&gt;高値!Q347,高値!S347&gt;高値!T347,高値!S347&gt;高値!U347),14,""))</f>
        <v/>
      </c>
      <c r="AP347" s="500" t="str">
        <f>IF(終値!A347="","",IF(AND(高値!T347&gt;高値!S347,高値!T347&gt;高値!R347,高値!T347&gt;高値!U347,高値!T347&gt;高値!V347),15,""))</f>
        <v/>
      </c>
      <c r="AQ347" s="500" t="str">
        <f>IF(終値!A347="","",IF(AND(高値!U347&gt;高値!T347,高値!U347&gt;高値!S347,高値!U347&gt;高値!V347,高値!U347&gt;高値!W347),16,""))</f>
        <v/>
      </c>
      <c r="AR347" s="500" t="str">
        <f>IF(終値!A347="","",IF(AND(高値!V347&gt;高値!U347,高値!V347&gt;高値!T347,高値!V347&gt;高値!W347,高値!V347&gt;高値!X347),17,""))</f>
        <v/>
      </c>
      <c r="AS347" s="500" t="str">
        <f>IF(終値!A347="","",IF(AND(高値!W347&gt;高値!V347,高値!W347&gt;高値!U347,高値!W347&gt;高値!X347,高値!W347&gt;高値!Y347),18,""))</f>
        <v/>
      </c>
      <c r="AT347" s="500" t="str">
        <f>IF(終値!A347="","",IF(AND(高値!X347&gt;高値!W347,高値!X347&gt;高値!V347,高値!X347&gt;高値!Y347,高値!X347&gt;高値!Z347),19,""))</f>
        <v/>
      </c>
      <c r="AU347" s="500" t="str">
        <f>IF(終値!A347="","",IF(AND(高値!Y347&gt;高値!X347,高値!Y347&gt;高値!W347,高値!Y347&gt;高値!Z347,高値!Y347&gt;高値!AA347),20,""))</f>
        <v/>
      </c>
      <c r="AV347" s="500" t="str">
        <f>IF(終値!A347="","",IF(AND(高値!Z347&gt;高値!Y347,高値!Z347&gt;高値!X347,高値!Z347&gt;高値!AA347,高値!Z347&gt;高値!AB347),21,""))</f>
        <v/>
      </c>
      <c r="AW347" s="500" t="str">
        <f>IF(終値!A347="","",IF(AND(高値!AA347&gt;高値!Z347,高値!AA347&gt;高値!Y347,高値!AA347&gt;高値!AB347,高値!AA347&gt;高値!AC347),22,""))</f>
        <v/>
      </c>
      <c r="AX347" s="500" t="str">
        <f>IF(終値!A347="","",IF(AND(高値!AB347&gt;高値!AA347,高値!AB347&gt;高値!Z347,高値!AB347&gt;高値!AC347,高値!AB347&gt;高値!AD347),23,""))</f>
        <v/>
      </c>
      <c r="AY347" s="500" t="str">
        <f>IF(終値!A347="","",IF(AND(高値!AC347&gt;高値!AB347,高値!AC347&gt;高値!AA347,高値!AC347&gt;高値!AD347,高値!AC347&gt;高値!AE347),24,""))</f>
        <v/>
      </c>
      <c r="AZ347" s="500" t="str">
        <f>IF(終値!A347="","",IF(AND(高値!AD347&gt;高値!AC347,高値!AD347&gt;高値!AB347,高値!AD347&gt;高値!AE347,高値!AD347&gt;高値!AF347),25,""))</f>
        <v/>
      </c>
      <c r="BA347" s="500" t="str">
        <f>IF(終値!A347="","",IF(AND(高値!AE347&gt;高値!AD347,高値!AE347&gt;高値!AC347,高値!AE347&gt;高値!AF347,高値!AE347&gt;高値!AG347),26,""))</f>
        <v/>
      </c>
      <c r="BB347" s="500" t="str">
        <f>IF(終値!A347="","",IF(AND(高値!AF347&gt;高値!AE347,高値!AF347&gt;高値!AD347,高値!AF347&gt;高値!AG347,高値!AF347&gt;高値!AH347),27,""))</f>
        <v/>
      </c>
      <c r="BC347" s="500" t="str">
        <f>IF(終値!A347="","",IF(AND(高値!AG347&gt;高値!AF347,高値!AG347&gt;高値!AE347,高値!AG347&gt;高値!AH347,高値!AG347&gt;高値!AI347),28,""))</f>
        <v/>
      </c>
      <c r="BD347" s="500">
        <f t="shared" si="30"/>
        <v>0</v>
      </c>
      <c r="BE347" s="500" t="str">
        <f t="shared" si="31"/>
        <v/>
      </c>
      <c r="BF347" s="500" t="str">
        <f t="shared" si="32"/>
        <v/>
      </c>
      <c r="BG347" s="500" t="str">
        <f>IF($BE347="","",INDEX(安値!$E347:$CZ347,1,$BE347+1))</f>
        <v/>
      </c>
      <c r="BH347" s="500" t="str">
        <f>IF($BF347="","",INDEX(安値!$E347:$CZ347,1,$BF347+1))</f>
        <v/>
      </c>
      <c r="BI347" s="500" t="str">
        <f>IF($BF347="","",MAX(INDEX(高値!$E347:$CZ347,1,$BE347+1):INDEX(高値!$E347:$CZ347,1,$BF347+1)))</f>
        <v/>
      </c>
      <c r="BJ347" s="500" t="str">
        <f>IF($BF347="","",AVERAGE(INDEX(終値!$E347:$CZ347,1,$BF347+1):INDEX(終値!$E347:$CZ347,1,$BF347+20))-2*STDEVP(INDEX(終値!$E347:$CZ347,1,$BF347+1):INDEX(終値!$E347:$CZ347,1,$BF347+20)))</f>
        <v/>
      </c>
      <c r="BK347" s="500" t="str">
        <f>IF($BE347="","",AVERAGE(INDEX(終値!$E347:$CZ347,1,$BE347+1):INDEX(終値!$E347:$CZ347,1,$BE347+20))-2*STDEVP(INDEX(終値!$E347:$CZ347,1,$BE347+1):INDEX(終値!$E347:$CZ347,1,$BE347+20)))</f>
        <v/>
      </c>
      <c r="BL347" s="500">
        <f t="shared" si="33"/>
        <v>0</v>
      </c>
      <c r="BM347" s="500" t="str">
        <f t="shared" si="34"/>
        <v/>
      </c>
      <c r="BN347" s="500" t="str">
        <f t="shared" si="35"/>
        <v/>
      </c>
      <c r="BO347" s="500" t="str">
        <f>IF($BM347="","",INDEX(高値!$E347:$CZ347,1,$BM347+1))</f>
        <v/>
      </c>
      <c r="BP347" s="500" t="str">
        <f>IF($BN347="","",INDEX(高値!$E347:$CZ347,1,$BN347+1))</f>
        <v/>
      </c>
      <c r="BQ347" s="500" t="str">
        <f>IF($BN347="","",MIN(INDEX(安値!$E347:$CZ347,1,$BM347+1):INDEX(安値!$E347:$CZ347,1,$BN347+1)))</f>
        <v/>
      </c>
      <c r="BR347" s="500" t="str">
        <f>IF($BN347="","",AVERAGE(INDEX(終値!$E347:$CZ347,1,$BN347+1):INDEX(終値!$E347:$CZ347,1,$BN347+20))+2*STDEVP(INDEX(終値!$E347:$CZ347,1,$BN347+1):INDEX(終値!$E347:$CZ347,1,$BN347+20)))</f>
        <v/>
      </c>
      <c r="BS347" s="500" t="str">
        <f>IF($BM347="","",AVERAGE(INDEX(終値!$E347:$CZ347,1,$BM347+1):INDEX(終値!$E347:$CZ347,1,$BM347+20))+2*STDEVP(INDEX(終値!$E347:$CZ347,1,$BM347+1):INDEX(終値!$E347:$CZ347,1,$BM347+20)))</f>
        <v/>
      </c>
      <c r="BT347" s="497" t="str">
        <f>IFERROR(IF(AND($BD347&gt;=2,ABS($BG347-$BH347)/$BH347&lt;=BB設定!$B$12,$BI347&gt;=MAX($BH347,$BG347)*(1+BB設定!$B$13),終値!E347&gt;$BG347),IF(OR(終値!E347&gt;=$BI347,AND($BH347&lt;$BJ347,$BG347&gt;=$BK347)),"二番底W▲","二番底W形成"),IF(AND($BL347&gt;=2,ABS($BO347-$BP347)/$BP347&lt;=BB設定!$B$12,$BQ347&lt;=MIN($BP347,$BO347)*(1-BB設定!$B$13),終値!E347&lt;$BO347),IF(OR(終値!E347&lt;=$BQ347,AND($BP347&gt;$BR347,$BO347&lt;=$BS347)),"二番天井M▼","二番天井M形成"),"－")),"－")</f>
        <v>－</v>
      </c>
    </row>
    <row r="348" spans="2:72">
      <c r="B348" s="500" t="str">
        <f>IF(終値!A348="","",IF(AND(安値!G348&lt;安値!F348,安値!G348&lt;安値!E348,安値!G348&lt;安値!H348,安値!G348&lt;安値!I348),2,""))</f>
        <v/>
      </c>
      <c r="C348" s="500" t="str">
        <f>IF(終値!A348="","",IF(AND(安値!H348&lt;安値!G348,安値!H348&lt;安値!F348,安値!H348&lt;安値!I348,安値!H348&lt;安値!J348),3,""))</f>
        <v/>
      </c>
      <c r="D348" s="500" t="str">
        <f>IF(終値!A348="","",IF(AND(安値!I348&lt;安値!H348,安値!I348&lt;安値!G348,安値!I348&lt;安値!J348,安値!I348&lt;安値!K348),4,""))</f>
        <v/>
      </c>
      <c r="E348" s="500" t="str">
        <f>IF(終値!A348="","",IF(AND(安値!J348&lt;安値!I348,安値!J348&lt;安値!H348,安値!J348&lt;安値!K348,安値!J348&lt;安値!L348),5,""))</f>
        <v/>
      </c>
      <c r="F348" s="500" t="str">
        <f>IF(終値!A348="","",IF(AND(安値!K348&lt;安値!J348,安値!K348&lt;安値!I348,安値!K348&lt;安値!L348,安値!K348&lt;安値!M348),6,""))</f>
        <v/>
      </c>
      <c r="G348" s="500" t="str">
        <f>IF(終値!A348="","",IF(AND(安値!L348&lt;安値!K348,安値!L348&lt;安値!J348,安値!L348&lt;安値!M348,安値!L348&lt;安値!N348),7,""))</f>
        <v/>
      </c>
      <c r="H348" s="500" t="str">
        <f>IF(終値!A348="","",IF(AND(安値!M348&lt;安値!L348,安値!M348&lt;安値!K348,安値!M348&lt;安値!N348,安値!M348&lt;安値!O348),8,""))</f>
        <v/>
      </c>
      <c r="I348" s="500" t="str">
        <f>IF(終値!A348="","",IF(AND(安値!N348&lt;安値!M348,安値!N348&lt;安値!L348,安値!N348&lt;安値!O348,安値!N348&lt;安値!P348),9,""))</f>
        <v/>
      </c>
      <c r="J348" s="500" t="str">
        <f>IF(終値!A348="","",IF(AND(安値!O348&lt;安値!N348,安値!O348&lt;安値!M348,安値!O348&lt;安値!P348,安値!O348&lt;安値!Q348),10,""))</f>
        <v/>
      </c>
      <c r="K348" s="500" t="str">
        <f>IF(終値!A348="","",IF(AND(安値!P348&lt;安値!O348,安値!P348&lt;安値!N348,安値!P348&lt;安値!Q348,安値!P348&lt;安値!R348),11,""))</f>
        <v/>
      </c>
      <c r="L348" s="500" t="str">
        <f>IF(終値!A348="","",IF(AND(安値!Q348&lt;安値!P348,安値!Q348&lt;安値!O348,安値!Q348&lt;安値!R348,安値!Q348&lt;安値!S348),12,""))</f>
        <v/>
      </c>
      <c r="M348" s="500" t="str">
        <f>IF(終値!A348="","",IF(AND(安値!R348&lt;安値!Q348,安値!R348&lt;安値!P348,安値!R348&lt;安値!S348,安値!R348&lt;安値!T348),13,""))</f>
        <v/>
      </c>
      <c r="N348" s="500" t="str">
        <f>IF(終値!A348="","",IF(AND(安値!S348&lt;安値!R348,安値!S348&lt;安値!Q348,安値!S348&lt;安値!T348,安値!S348&lt;安値!U348),14,""))</f>
        <v/>
      </c>
      <c r="O348" s="500" t="str">
        <f>IF(終値!A348="","",IF(AND(安値!T348&lt;安値!S348,安値!T348&lt;安値!R348,安値!T348&lt;安値!U348,安値!T348&lt;安値!V348),15,""))</f>
        <v/>
      </c>
      <c r="P348" s="500" t="str">
        <f>IF(終値!A348="","",IF(AND(安値!U348&lt;安値!T348,安値!U348&lt;安値!S348,安値!U348&lt;安値!V348,安値!U348&lt;安値!W348),16,""))</f>
        <v/>
      </c>
      <c r="Q348" s="500" t="str">
        <f>IF(終値!A348="","",IF(AND(安値!V348&lt;安値!U348,安値!V348&lt;安値!T348,安値!V348&lt;安値!W348,安値!V348&lt;安値!X348),17,""))</f>
        <v/>
      </c>
      <c r="R348" s="500" t="str">
        <f>IF(終値!A348="","",IF(AND(安値!W348&lt;安値!V348,安値!W348&lt;安値!U348,安値!W348&lt;安値!X348,安値!W348&lt;安値!Y348),18,""))</f>
        <v/>
      </c>
      <c r="S348" s="500" t="str">
        <f>IF(終値!A348="","",IF(AND(安値!X348&lt;安値!W348,安値!X348&lt;安値!V348,安値!X348&lt;安値!Y348,安値!X348&lt;安値!Z348),19,""))</f>
        <v/>
      </c>
      <c r="T348" s="500" t="str">
        <f>IF(終値!A348="","",IF(AND(安値!Y348&lt;安値!X348,安値!Y348&lt;安値!W348,安値!Y348&lt;安値!Z348,安値!Y348&lt;安値!AA348),20,""))</f>
        <v/>
      </c>
      <c r="U348" s="500" t="str">
        <f>IF(終値!A348="","",IF(AND(安値!Z348&lt;安値!Y348,安値!Z348&lt;安値!X348,安値!Z348&lt;安値!AA348,安値!Z348&lt;安値!AB348),21,""))</f>
        <v/>
      </c>
      <c r="V348" s="500" t="str">
        <f>IF(終値!A348="","",IF(AND(安値!AA348&lt;安値!Z348,安値!AA348&lt;安値!Y348,安値!AA348&lt;安値!AB348,安値!AA348&lt;安値!AC348),22,""))</f>
        <v/>
      </c>
      <c r="W348" s="500" t="str">
        <f>IF(終値!A348="","",IF(AND(安値!AB348&lt;安値!AA348,安値!AB348&lt;安値!Z348,安値!AB348&lt;安値!AC348,安値!AB348&lt;安値!AD348),23,""))</f>
        <v/>
      </c>
      <c r="X348" s="500" t="str">
        <f>IF(終値!A348="","",IF(AND(安値!AC348&lt;安値!AB348,安値!AC348&lt;安値!AA348,安値!AC348&lt;安値!AD348,安値!AC348&lt;安値!AE348),24,""))</f>
        <v/>
      </c>
      <c r="Y348" s="500" t="str">
        <f>IF(終値!A348="","",IF(AND(安値!AD348&lt;安値!AC348,安値!AD348&lt;安値!AB348,安値!AD348&lt;安値!AE348,安値!AD348&lt;安値!AF348),25,""))</f>
        <v/>
      </c>
      <c r="Z348" s="500" t="str">
        <f>IF(終値!A348="","",IF(AND(安値!AE348&lt;安値!AD348,安値!AE348&lt;安値!AC348,安値!AE348&lt;安値!AF348,安値!AE348&lt;安値!AG348),26,""))</f>
        <v/>
      </c>
      <c r="AA348" s="500" t="str">
        <f>IF(終値!A348="","",IF(AND(安値!AF348&lt;安値!AE348,安値!AF348&lt;安値!AD348,安値!AF348&lt;安値!AG348,安値!AF348&lt;安値!AH348),27,""))</f>
        <v/>
      </c>
      <c r="AB348" s="500" t="str">
        <f>IF(終値!A348="","",IF(AND(安値!AG348&lt;安値!AF348,安値!AG348&lt;安値!AE348,安値!AG348&lt;安値!AH348,安値!AG348&lt;安値!AI348),28,""))</f>
        <v/>
      </c>
      <c r="AC348" s="500" t="str">
        <f>IF(終値!A348="","",IF(AND(高値!G348&gt;高値!F348,高値!G348&gt;高値!E348,高値!G348&gt;高値!H348,高値!G348&gt;高値!I348),2,""))</f>
        <v/>
      </c>
      <c r="AD348" s="500" t="str">
        <f>IF(終値!A348="","",IF(AND(高値!H348&gt;高値!G348,高値!H348&gt;高値!F348,高値!H348&gt;高値!I348,高値!H348&gt;高値!J348),3,""))</f>
        <v/>
      </c>
      <c r="AE348" s="500" t="str">
        <f>IF(終値!A348="","",IF(AND(高値!I348&gt;高値!H348,高値!I348&gt;高値!G348,高値!I348&gt;高値!J348,高値!I348&gt;高値!K348),4,""))</f>
        <v/>
      </c>
      <c r="AF348" s="500" t="str">
        <f>IF(終値!A348="","",IF(AND(高値!J348&gt;高値!I348,高値!J348&gt;高値!H348,高値!J348&gt;高値!K348,高値!J348&gt;高値!L348),5,""))</f>
        <v/>
      </c>
      <c r="AG348" s="500" t="str">
        <f>IF(終値!A348="","",IF(AND(高値!K348&gt;高値!J348,高値!K348&gt;高値!I348,高値!K348&gt;高値!L348,高値!K348&gt;高値!M348),6,""))</f>
        <v/>
      </c>
      <c r="AH348" s="500" t="str">
        <f>IF(終値!A348="","",IF(AND(高値!L348&gt;高値!K348,高値!L348&gt;高値!J348,高値!L348&gt;高値!M348,高値!L348&gt;高値!N348),7,""))</f>
        <v/>
      </c>
      <c r="AI348" s="500" t="str">
        <f>IF(終値!A348="","",IF(AND(高値!M348&gt;高値!L348,高値!M348&gt;高値!K348,高値!M348&gt;高値!N348,高値!M348&gt;高値!O348),8,""))</f>
        <v/>
      </c>
      <c r="AJ348" s="500" t="str">
        <f>IF(終値!A348="","",IF(AND(高値!N348&gt;高値!M348,高値!N348&gt;高値!L348,高値!N348&gt;高値!O348,高値!N348&gt;高値!P348),9,""))</f>
        <v/>
      </c>
      <c r="AK348" s="500" t="str">
        <f>IF(終値!A348="","",IF(AND(高値!O348&gt;高値!N348,高値!O348&gt;高値!M348,高値!O348&gt;高値!P348,高値!O348&gt;高値!Q348),10,""))</f>
        <v/>
      </c>
      <c r="AL348" s="500" t="str">
        <f>IF(終値!A348="","",IF(AND(高値!P348&gt;高値!O348,高値!P348&gt;高値!N348,高値!P348&gt;高値!Q348,高値!P348&gt;高値!R348),11,""))</f>
        <v/>
      </c>
      <c r="AM348" s="500" t="str">
        <f>IF(終値!A348="","",IF(AND(高値!Q348&gt;高値!P348,高値!Q348&gt;高値!O348,高値!Q348&gt;高値!R348,高値!Q348&gt;高値!S348),12,""))</f>
        <v/>
      </c>
      <c r="AN348" s="500" t="str">
        <f>IF(終値!A348="","",IF(AND(高値!R348&gt;高値!Q348,高値!R348&gt;高値!P348,高値!R348&gt;高値!S348,高値!R348&gt;高値!T348),13,""))</f>
        <v/>
      </c>
      <c r="AO348" s="500" t="str">
        <f>IF(終値!A348="","",IF(AND(高値!S348&gt;高値!R348,高値!S348&gt;高値!Q348,高値!S348&gt;高値!T348,高値!S348&gt;高値!U348),14,""))</f>
        <v/>
      </c>
      <c r="AP348" s="500" t="str">
        <f>IF(終値!A348="","",IF(AND(高値!T348&gt;高値!S348,高値!T348&gt;高値!R348,高値!T348&gt;高値!U348,高値!T348&gt;高値!V348),15,""))</f>
        <v/>
      </c>
      <c r="AQ348" s="500" t="str">
        <f>IF(終値!A348="","",IF(AND(高値!U348&gt;高値!T348,高値!U348&gt;高値!S348,高値!U348&gt;高値!V348,高値!U348&gt;高値!W348),16,""))</f>
        <v/>
      </c>
      <c r="AR348" s="500" t="str">
        <f>IF(終値!A348="","",IF(AND(高値!V348&gt;高値!U348,高値!V348&gt;高値!T348,高値!V348&gt;高値!W348,高値!V348&gt;高値!X348),17,""))</f>
        <v/>
      </c>
      <c r="AS348" s="500" t="str">
        <f>IF(終値!A348="","",IF(AND(高値!W348&gt;高値!V348,高値!W348&gt;高値!U348,高値!W348&gt;高値!X348,高値!W348&gt;高値!Y348),18,""))</f>
        <v/>
      </c>
      <c r="AT348" s="500" t="str">
        <f>IF(終値!A348="","",IF(AND(高値!X348&gt;高値!W348,高値!X348&gt;高値!V348,高値!X348&gt;高値!Y348,高値!X348&gt;高値!Z348),19,""))</f>
        <v/>
      </c>
      <c r="AU348" s="500" t="str">
        <f>IF(終値!A348="","",IF(AND(高値!Y348&gt;高値!X348,高値!Y348&gt;高値!W348,高値!Y348&gt;高値!Z348,高値!Y348&gt;高値!AA348),20,""))</f>
        <v/>
      </c>
      <c r="AV348" s="500" t="str">
        <f>IF(終値!A348="","",IF(AND(高値!Z348&gt;高値!Y348,高値!Z348&gt;高値!X348,高値!Z348&gt;高値!AA348,高値!Z348&gt;高値!AB348),21,""))</f>
        <v/>
      </c>
      <c r="AW348" s="500" t="str">
        <f>IF(終値!A348="","",IF(AND(高値!AA348&gt;高値!Z348,高値!AA348&gt;高値!Y348,高値!AA348&gt;高値!AB348,高値!AA348&gt;高値!AC348),22,""))</f>
        <v/>
      </c>
      <c r="AX348" s="500" t="str">
        <f>IF(終値!A348="","",IF(AND(高値!AB348&gt;高値!AA348,高値!AB348&gt;高値!Z348,高値!AB348&gt;高値!AC348,高値!AB348&gt;高値!AD348),23,""))</f>
        <v/>
      </c>
      <c r="AY348" s="500" t="str">
        <f>IF(終値!A348="","",IF(AND(高値!AC348&gt;高値!AB348,高値!AC348&gt;高値!AA348,高値!AC348&gt;高値!AD348,高値!AC348&gt;高値!AE348),24,""))</f>
        <v/>
      </c>
      <c r="AZ348" s="500" t="str">
        <f>IF(終値!A348="","",IF(AND(高値!AD348&gt;高値!AC348,高値!AD348&gt;高値!AB348,高値!AD348&gt;高値!AE348,高値!AD348&gt;高値!AF348),25,""))</f>
        <v/>
      </c>
      <c r="BA348" s="500" t="str">
        <f>IF(終値!A348="","",IF(AND(高値!AE348&gt;高値!AD348,高値!AE348&gt;高値!AC348,高値!AE348&gt;高値!AF348,高値!AE348&gt;高値!AG348),26,""))</f>
        <v/>
      </c>
      <c r="BB348" s="500" t="str">
        <f>IF(終値!A348="","",IF(AND(高値!AF348&gt;高値!AE348,高値!AF348&gt;高値!AD348,高値!AF348&gt;高値!AG348,高値!AF348&gt;高値!AH348),27,""))</f>
        <v/>
      </c>
      <c r="BC348" s="500" t="str">
        <f>IF(終値!A348="","",IF(AND(高値!AG348&gt;高値!AF348,高値!AG348&gt;高値!AE348,高値!AG348&gt;高値!AH348,高値!AG348&gt;高値!AI348),28,""))</f>
        <v/>
      </c>
      <c r="BD348" s="500">
        <f t="shared" si="30"/>
        <v>0</v>
      </c>
      <c r="BE348" s="500" t="str">
        <f t="shared" si="31"/>
        <v/>
      </c>
      <c r="BF348" s="500" t="str">
        <f t="shared" si="32"/>
        <v/>
      </c>
      <c r="BG348" s="500" t="str">
        <f>IF($BE348="","",INDEX(安値!$E348:$CZ348,1,$BE348+1))</f>
        <v/>
      </c>
      <c r="BH348" s="500" t="str">
        <f>IF($BF348="","",INDEX(安値!$E348:$CZ348,1,$BF348+1))</f>
        <v/>
      </c>
      <c r="BI348" s="500" t="str">
        <f>IF($BF348="","",MAX(INDEX(高値!$E348:$CZ348,1,$BE348+1):INDEX(高値!$E348:$CZ348,1,$BF348+1)))</f>
        <v/>
      </c>
      <c r="BJ348" s="500" t="str">
        <f>IF($BF348="","",AVERAGE(INDEX(終値!$E348:$CZ348,1,$BF348+1):INDEX(終値!$E348:$CZ348,1,$BF348+20))-2*STDEVP(INDEX(終値!$E348:$CZ348,1,$BF348+1):INDEX(終値!$E348:$CZ348,1,$BF348+20)))</f>
        <v/>
      </c>
      <c r="BK348" s="500" t="str">
        <f>IF($BE348="","",AVERAGE(INDEX(終値!$E348:$CZ348,1,$BE348+1):INDEX(終値!$E348:$CZ348,1,$BE348+20))-2*STDEVP(INDEX(終値!$E348:$CZ348,1,$BE348+1):INDEX(終値!$E348:$CZ348,1,$BE348+20)))</f>
        <v/>
      </c>
      <c r="BL348" s="500">
        <f t="shared" si="33"/>
        <v>0</v>
      </c>
      <c r="BM348" s="500" t="str">
        <f t="shared" si="34"/>
        <v/>
      </c>
      <c r="BN348" s="500" t="str">
        <f t="shared" si="35"/>
        <v/>
      </c>
      <c r="BO348" s="500" t="str">
        <f>IF($BM348="","",INDEX(高値!$E348:$CZ348,1,$BM348+1))</f>
        <v/>
      </c>
      <c r="BP348" s="500" t="str">
        <f>IF($BN348="","",INDEX(高値!$E348:$CZ348,1,$BN348+1))</f>
        <v/>
      </c>
      <c r="BQ348" s="500" t="str">
        <f>IF($BN348="","",MIN(INDEX(安値!$E348:$CZ348,1,$BM348+1):INDEX(安値!$E348:$CZ348,1,$BN348+1)))</f>
        <v/>
      </c>
      <c r="BR348" s="500" t="str">
        <f>IF($BN348="","",AVERAGE(INDEX(終値!$E348:$CZ348,1,$BN348+1):INDEX(終値!$E348:$CZ348,1,$BN348+20))+2*STDEVP(INDEX(終値!$E348:$CZ348,1,$BN348+1):INDEX(終値!$E348:$CZ348,1,$BN348+20)))</f>
        <v/>
      </c>
      <c r="BS348" s="500" t="str">
        <f>IF($BM348="","",AVERAGE(INDEX(終値!$E348:$CZ348,1,$BM348+1):INDEX(終値!$E348:$CZ348,1,$BM348+20))+2*STDEVP(INDEX(終値!$E348:$CZ348,1,$BM348+1):INDEX(終値!$E348:$CZ348,1,$BM348+20)))</f>
        <v/>
      </c>
      <c r="BT348" s="497" t="str">
        <f>IFERROR(IF(AND($BD348&gt;=2,ABS($BG348-$BH348)/$BH348&lt;=BB設定!$B$12,$BI348&gt;=MAX($BH348,$BG348)*(1+BB設定!$B$13),終値!E348&gt;$BG348),IF(OR(終値!E348&gt;=$BI348,AND($BH348&lt;$BJ348,$BG348&gt;=$BK348)),"二番底W▲","二番底W形成"),IF(AND($BL348&gt;=2,ABS($BO348-$BP348)/$BP348&lt;=BB設定!$B$12,$BQ348&lt;=MIN($BP348,$BO348)*(1-BB設定!$B$13),終値!E348&lt;$BO348),IF(OR(終値!E348&lt;=$BQ348,AND($BP348&gt;$BR348,$BO348&lt;=$BS348)),"二番天井M▼","二番天井M形成"),"－")),"－")</f>
        <v>－</v>
      </c>
    </row>
    <row r="349" spans="2:72">
      <c r="B349" s="500" t="str">
        <f>IF(終値!A349="","",IF(AND(安値!G349&lt;安値!F349,安値!G349&lt;安値!E349,安値!G349&lt;安値!H349,安値!G349&lt;安値!I349),2,""))</f>
        <v/>
      </c>
      <c r="C349" s="500" t="str">
        <f>IF(終値!A349="","",IF(AND(安値!H349&lt;安値!G349,安値!H349&lt;安値!F349,安値!H349&lt;安値!I349,安値!H349&lt;安値!J349),3,""))</f>
        <v/>
      </c>
      <c r="D349" s="500" t="str">
        <f>IF(終値!A349="","",IF(AND(安値!I349&lt;安値!H349,安値!I349&lt;安値!G349,安値!I349&lt;安値!J349,安値!I349&lt;安値!K349),4,""))</f>
        <v/>
      </c>
      <c r="E349" s="500" t="str">
        <f>IF(終値!A349="","",IF(AND(安値!J349&lt;安値!I349,安値!J349&lt;安値!H349,安値!J349&lt;安値!K349,安値!J349&lt;安値!L349),5,""))</f>
        <v/>
      </c>
      <c r="F349" s="500" t="str">
        <f>IF(終値!A349="","",IF(AND(安値!K349&lt;安値!J349,安値!K349&lt;安値!I349,安値!K349&lt;安値!L349,安値!K349&lt;安値!M349),6,""))</f>
        <v/>
      </c>
      <c r="G349" s="500" t="str">
        <f>IF(終値!A349="","",IF(AND(安値!L349&lt;安値!K349,安値!L349&lt;安値!J349,安値!L349&lt;安値!M349,安値!L349&lt;安値!N349),7,""))</f>
        <v/>
      </c>
      <c r="H349" s="500" t="str">
        <f>IF(終値!A349="","",IF(AND(安値!M349&lt;安値!L349,安値!M349&lt;安値!K349,安値!M349&lt;安値!N349,安値!M349&lt;安値!O349),8,""))</f>
        <v/>
      </c>
      <c r="I349" s="500" t="str">
        <f>IF(終値!A349="","",IF(AND(安値!N349&lt;安値!M349,安値!N349&lt;安値!L349,安値!N349&lt;安値!O349,安値!N349&lt;安値!P349),9,""))</f>
        <v/>
      </c>
      <c r="J349" s="500" t="str">
        <f>IF(終値!A349="","",IF(AND(安値!O349&lt;安値!N349,安値!O349&lt;安値!M349,安値!O349&lt;安値!P349,安値!O349&lt;安値!Q349),10,""))</f>
        <v/>
      </c>
      <c r="K349" s="500" t="str">
        <f>IF(終値!A349="","",IF(AND(安値!P349&lt;安値!O349,安値!P349&lt;安値!N349,安値!P349&lt;安値!Q349,安値!P349&lt;安値!R349),11,""))</f>
        <v/>
      </c>
      <c r="L349" s="500" t="str">
        <f>IF(終値!A349="","",IF(AND(安値!Q349&lt;安値!P349,安値!Q349&lt;安値!O349,安値!Q349&lt;安値!R349,安値!Q349&lt;安値!S349),12,""))</f>
        <v/>
      </c>
      <c r="M349" s="500" t="str">
        <f>IF(終値!A349="","",IF(AND(安値!R349&lt;安値!Q349,安値!R349&lt;安値!P349,安値!R349&lt;安値!S349,安値!R349&lt;安値!T349),13,""))</f>
        <v/>
      </c>
      <c r="N349" s="500" t="str">
        <f>IF(終値!A349="","",IF(AND(安値!S349&lt;安値!R349,安値!S349&lt;安値!Q349,安値!S349&lt;安値!T349,安値!S349&lt;安値!U349),14,""))</f>
        <v/>
      </c>
      <c r="O349" s="500" t="str">
        <f>IF(終値!A349="","",IF(AND(安値!T349&lt;安値!S349,安値!T349&lt;安値!R349,安値!T349&lt;安値!U349,安値!T349&lt;安値!V349),15,""))</f>
        <v/>
      </c>
      <c r="P349" s="500" t="str">
        <f>IF(終値!A349="","",IF(AND(安値!U349&lt;安値!T349,安値!U349&lt;安値!S349,安値!U349&lt;安値!V349,安値!U349&lt;安値!W349),16,""))</f>
        <v/>
      </c>
      <c r="Q349" s="500" t="str">
        <f>IF(終値!A349="","",IF(AND(安値!V349&lt;安値!U349,安値!V349&lt;安値!T349,安値!V349&lt;安値!W349,安値!V349&lt;安値!X349),17,""))</f>
        <v/>
      </c>
      <c r="R349" s="500" t="str">
        <f>IF(終値!A349="","",IF(AND(安値!W349&lt;安値!V349,安値!W349&lt;安値!U349,安値!W349&lt;安値!X349,安値!W349&lt;安値!Y349),18,""))</f>
        <v/>
      </c>
      <c r="S349" s="500" t="str">
        <f>IF(終値!A349="","",IF(AND(安値!X349&lt;安値!W349,安値!X349&lt;安値!V349,安値!X349&lt;安値!Y349,安値!X349&lt;安値!Z349),19,""))</f>
        <v/>
      </c>
      <c r="T349" s="500" t="str">
        <f>IF(終値!A349="","",IF(AND(安値!Y349&lt;安値!X349,安値!Y349&lt;安値!W349,安値!Y349&lt;安値!Z349,安値!Y349&lt;安値!AA349),20,""))</f>
        <v/>
      </c>
      <c r="U349" s="500" t="str">
        <f>IF(終値!A349="","",IF(AND(安値!Z349&lt;安値!Y349,安値!Z349&lt;安値!X349,安値!Z349&lt;安値!AA349,安値!Z349&lt;安値!AB349),21,""))</f>
        <v/>
      </c>
      <c r="V349" s="500" t="str">
        <f>IF(終値!A349="","",IF(AND(安値!AA349&lt;安値!Z349,安値!AA349&lt;安値!Y349,安値!AA349&lt;安値!AB349,安値!AA349&lt;安値!AC349),22,""))</f>
        <v/>
      </c>
      <c r="W349" s="500" t="str">
        <f>IF(終値!A349="","",IF(AND(安値!AB349&lt;安値!AA349,安値!AB349&lt;安値!Z349,安値!AB349&lt;安値!AC349,安値!AB349&lt;安値!AD349),23,""))</f>
        <v/>
      </c>
      <c r="X349" s="500" t="str">
        <f>IF(終値!A349="","",IF(AND(安値!AC349&lt;安値!AB349,安値!AC349&lt;安値!AA349,安値!AC349&lt;安値!AD349,安値!AC349&lt;安値!AE349),24,""))</f>
        <v/>
      </c>
      <c r="Y349" s="500" t="str">
        <f>IF(終値!A349="","",IF(AND(安値!AD349&lt;安値!AC349,安値!AD349&lt;安値!AB349,安値!AD349&lt;安値!AE349,安値!AD349&lt;安値!AF349),25,""))</f>
        <v/>
      </c>
      <c r="Z349" s="500" t="str">
        <f>IF(終値!A349="","",IF(AND(安値!AE349&lt;安値!AD349,安値!AE349&lt;安値!AC349,安値!AE349&lt;安値!AF349,安値!AE349&lt;安値!AG349),26,""))</f>
        <v/>
      </c>
      <c r="AA349" s="500" t="str">
        <f>IF(終値!A349="","",IF(AND(安値!AF349&lt;安値!AE349,安値!AF349&lt;安値!AD349,安値!AF349&lt;安値!AG349,安値!AF349&lt;安値!AH349),27,""))</f>
        <v/>
      </c>
      <c r="AB349" s="500" t="str">
        <f>IF(終値!A349="","",IF(AND(安値!AG349&lt;安値!AF349,安値!AG349&lt;安値!AE349,安値!AG349&lt;安値!AH349,安値!AG349&lt;安値!AI349),28,""))</f>
        <v/>
      </c>
      <c r="AC349" s="500" t="str">
        <f>IF(終値!A349="","",IF(AND(高値!G349&gt;高値!F349,高値!G349&gt;高値!E349,高値!G349&gt;高値!H349,高値!G349&gt;高値!I349),2,""))</f>
        <v/>
      </c>
      <c r="AD349" s="500" t="str">
        <f>IF(終値!A349="","",IF(AND(高値!H349&gt;高値!G349,高値!H349&gt;高値!F349,高値!H349&gt;高値!I349,高値!H349&gt;高値!J349),3,""))</f>
        <v/>
      </c>
      <c r="AE349" s="500" t="str">
        <f>IF(終値!A349="","",IF(AND(高値!I349&gt;高値!H349,高値!I349&gt;高値!G349,高値!I349&gt;高値!J349,高値!I349&gt;高値!K349),4,""))</f>
        <v/>
      </c>
      <c r="AF349" s="500" t="str">
        <f>IF(終値!A349="","",IF(AND(高値!J349&gt;高値!I349,高値!J349&gt;高値!H349,高値!J349&gt;高値!K349,高値!J349&gt;高値!L349),5,""))</f>
        <v/>
      </c>
      <c r="AG349" s="500" t="str">
        <f>IF(終値!A349="","",IF(AND(高値!K349&gt;高値!J349,高値!K349&gt;高値!I349,高値!K349&gt;高値!L349,高値!K349&gt;高値!M349),6,""))</f>
        <v/>
      </c>
      <c r="AH349" s="500" t="str">
        <f>IF(終値!A349="","",IF(AND(高値!L349&gt;高値!K349,高値!L349&gt;高値!J349,高値!L349&gt;高値!M349,高値!L349&gt;高値!N349),7,""))</f>
        <v/>
      </c>
      <c r="AI349" s="500" t="str">
        <f>IF(終値!A349="","",IF(AND(高値!M349&gt;高値!L349,高値!M349&gt;高値!K349,高値!M349&gt;高値!N349,高値!M349&gt;高値!O349),8,""))</f>
        <v/>
      </c>
      <c r="AJ349" s="500" t="str">
        <f>IF(終値!A349="","",IF(AND(高値!N349&gt;高値!M349,高値!N349&gt;高値!L349,高値!N349&gt;高値!O349,高値!N349&gt;高値!P349),9,""))</f>
        <v/>
      </c>
      <c r="AK349" s="500" t="str">
        <f>IF(終値!A349="","",IF(AND(高値!O349&gt;高値!N349,高値!O349&gt;高値!M349,高値!O349&gt;高値!P349,高値!O349&gt;高値!Q349),10,""))</f>
        <v/>
      </c>
      <c r="AL349" s="500" t="str">
        <f>IF(終値!A349="","",IF(AND(高値!P349&gt;高値!O349,高値!P349&gt;高値!N349,高値!P349&gt;高値!Q349,高値!P349&gt;高値!R349),11,""))</f>
        <v/>
      </c>
      <c r="AM349" s="500" t="str">
        <f>IF(終値!A349="","",IF(AND(高値!Q349&gt;高値!P349,高値!Q349&gt;高値!O349,高値!Q349&gt;高値!R349,高値!Q349&gt;高値!S349),12,""))</f>
        <v/>
      </c>
      <c r="AN349" s="500" t="str">
        <f>IF(終値!A349="","",IF(AND(高値!R349&gt;高値!Q349,高値!R349&gt;高値!P349,高値!R349&gt;高値!S349,高値!R349&gt;高値!T349),13,""))</f>
        <v/>
      </c>
      <c r="AO349" s="500" t="str">
        <f>IF(終値!A349="","",IF(AND(高値!S349&gt;高値!R349,高値!S349&gt;高値!Q349,高値!S349&gt;高値!T349,高値!S349&gt;高値!U349),14,""))</f>
        <v/>
      </c>
      <c r="AP349" s="500" t="str">
        <f>IF(終値!A349="","",IF(AND(高値!T349&gt;高値!S349,高値!T349&gt;高値!R349,高値!T349&gt;高値!U349,高値!T349&gt;高値!V349),15,""))</f>
        <v/>
      </c>
      <c r="AQ349" s="500" t="str">
        <f>IF(終値!A349="","",IF(AND(高値!U349&gt;高値!T349,高値!U349&gt;高値!S349,高値!U349&gt;高値!V349,高値!U349&gt;高値!W349),16,""))</f>
        <v/>
      </c>
      <c r="AR349" s="500" t="str">
        <f>IF(終値!A349="","",IF(AND(高値!V349&gt;高値!U349,高値!V349&gt;高値!T349,高値!V349&gt;高値!W349,高値!V349&gt;高値!X349),17,""))</f>
        <v/>
      </c>
      <c r="AS349" s="500" t="str">
        <f>IF(終値!A349="","",IF(AND(高値!W349&gt;高値!V349,高値!W349&gt;高値!U349,高値!W349&gt;高値!X349,高値!W349&gt;高値!Y349),18,""))</f>
        <v/>
      </c>
      <c r="AT349" s="500" t="str">
        <f>IF(終値!A349="","",IF(AND(高値!X349&gt;高値!W349,高値!X349&gt;高値!V349,高値!X349&gt;高値!Y349,高値!X349&gt;高値!Z349),19,""))</f>
        <v/>
      </c>
      <c r="AU349" s="500" t="str">
        <f>IF(終値!A349="","",IF(AND(高値!Y349&gt;高値!X349,高値!Y349&gt;高値!W349,高値!Y349&gt;高値!Z349,高値!Y349&gt;高値!AA349),20,""))</f>
        <v/>
      </c>
      <c r="AV349" s="500" t="str">
        <f>IF(終値!A349="","",IF(AND(高値!Z349&gt;高値!Y349,高値!Z349&gt;高値!X349,高値!Z349&gt;高値!AA349,高値!Z349&gt;高値!AB349),21,""))</f>
        <v/>
      </c>
      <c r="AW349" s="500" t="str">
        <f>IF(終値!A349="","",IF(AND(高値!AA349&gt;高値!Z349,高値!AA349&gt;高値!Y349,高値!AA349&gt;高値!AB349,高値!AA349&gt;高値!AC349),22,""))</f>
        <v/>
      </c>
      <c r="AX349" s="500" t="str">
        <f>IF(終値!A349="","",IF(AND(高値!AB349&gt;高値!AA349,高値!AB349&gt;高値!Z349,高値!AB349&gt;高値!AC349,高値!AB349&gt;高値!AD349),23,""))</f>
        <v/>
      </c>
      <c r="AY349" s="500" t="str">
        <f>IF(終値!A349="","",IF(AND(高値!AC349&gt;高値!AB349,高値!AC349&gt;高値!AA349,高値!AC349&gt;高値!AD349,高値!AC349&gt;高値!AE349),24,""))</f>
        <v/>
      </c>
      <c r="AZ349" s="500" t="str">
        <f>IF(終値!A349="","",IF(AND(高値!AD349&gt;高値!AC349,高値!AD349&gt;高値!AB349,高値!AD349&gt;高値!AE349,高値!AD349&gt;高値!AF349),25,""))</f>
        <v/>
      </c>
      <c r="BA349" s="500" t="str">
        <f>IF(終値!A349="","",IF(AND(高値!AE349&gt;高値!AD349,高値!AE349&gt;高値!AC349,高値!AE349&gt;高値!AF349,高値!AE349&gt;高値!AG349),26,""))</f>
        <v/>
      </c>
      <c r="BB349" s="500" t="str">
        <f>IF(終値!A349="","",IF(AND(高値!AF349&gt;高値!AE349,高値!AF349&gt;高値!AD349,高値!AF349&gt;高値!AG349,高値!AF349&gt;高値!AH349),27,""))</f>
        <v/>
      </c>
      <c r="BC349" s="500" t="str">
        <f>IF(終値!A349="","",IF(AND(高値!AG349&gt;高値!AF349,高値!AG349&gt;高値!AE349,高値!AG349&gt;高値!AH349,高値!AG349&gt;高値!AI349),28,""))</f>
        <v/>
      </c>
      <c r="BD349" s="500">
        <f t="shared" si="30"/>
        <v>0</v>
      </c>
      <c r="BE349" s="500" t="str">
        <f t="shared" si="31"/>
        <v/>
      </c>
      <c r="BF349" s="500" t="str">
        <f t="shared" si="32"/>
        <v/>
      </c>
      <c r="BG349" s="500" t="str">
        <f>IF($BE349="","",INDEX(安値!$E349:$CZ349,1,$BE349+1))</f>
        <v/>
      </c>
      <c r="BH349" s="500" t="str">
        <f>IF($BF349="","",INDEX(安値!$E349:$CZ349,1,$BF349+1))</f>
        <v/>
      </c>
      <c r="BI349" s="500" t="str">
        <f>IF($BF349="","",MAX(INDEX(高値!$E349:$CZ349,1,$BE349+1):INDEX(高値!$E349:$CZ349,1,$BF349+1)))</f>
        <v/>
      </c>
      <c r="BJ349" s="500" t="str">
        <f>IF($BF349="","",AVERAGE(INDEX(終値!$E349:$CZ349,1,$BF349+1):INDEX(終値!$E349:$CZ349,1,$BF349+20))-2*STDEVP(INDEX(終値!$E349:$CZ349,1,$BF349+1):INDEX(終値!$E349:$CZ349,1,$BF349+20)))</f>
        <v/>
      </c>
      <c r="BK349" s="500" t="str">
        <f>IF($BE349="","",AVERAGE(INDEX(終値!$E349:$CZ349,1,$BE349+1):INDEX(終値!$E349:$CZ349,1,$BE349+20))-2*STDEVP(INDEX(終値!$E349:$CZ349,1,$BE349+1):INDEX(終値!$E349:$CZ349,1,$BE349+20)))</f>
        <v/>
      </c>
      <c r="BL349" s="500">
        <f t="shared" si="33"/>
        <v>0</v>
      </c>
      <c r="BM349" s="500" t="str">
        <f t="shared" si="34"/>
        <v/>
      </c>
      <c r="BN349" s="500" t="str">
        <f t="shared" si="35"/>
        <v/>
      </c>
      <c r="BO349" s="500" t="str">
        <f>IF($BM349="","",INDEX(高値!$E349:$CZ349,1,$BM349+1))</f>
        <v/>
      </c>
      <c r="BP349" s="500" t="str">
        <f>IF($BN349="","",INDEX(高値!$E349:$CZ349,1,$BN349+1))</f>
        <v/>
      </c>
      <c r="BQ349" s="500" t="str">
        <f>IF($BN349="","",MIN(INDEX(安値!$E349:$CZ349,1,$BM349+1):INDEX(安値!$E349:$CZ349,1,$BN349+1)))</f>
        <v/>
      </c>
      <c r="BR349" s="500" t="str">
        <f>IF($BN349="","",AVERAGE(INDEX(終値!$E349:$CZ349,1,$BN349+1):INDEX(終値!$E349:$CZ349,1,$BN349+20))+2*STDEVP(INDEX(終値!$E349:$CZ349,1,$BN349+1):INDEX(終値!$E349:$CZ349,1,$BN349+20)))</f>
        <v/>
      </c>
      <c r="BS349" s="500" t="str">
        <f>IF($BM349="","",AVERAGE(INDEX(終値!$E349:$CZ349,1,$BM349+1):INDEX(終値!$E349:$CZ349,1,$BM349+20))+2*STDEVP(INDEX(終値!$E349:$CZ349,1,$BM349+1):INDEX(終値!$E349:$CZ349,1,$BM349+20)))</f>
        <v/>
      </c>
      <c r="BT349" s="497" t="str">
        <f>IFERROR(IF(AND($BD349&gt;=2,ABS($BG349-$BH349)/$BH349&lt;=BB設定!$B$12,$BI349&gt;=MAX($BH349,$BG349)*(1+BB設定!$B$13),終値!E349&gt;$BG349),IF(OR(終値!E349&gt;=$BI349,AND($BH349&lt;$BJ349,$BG349&gt;=$BK349)),"二番底W▲","二番底W形成"),IF(AND($BL349&gt;=2,ABS($BO349-$BP349)/$BP349&lt;=BB設定!$B$12,$BQ349&lt;=MIN($BP349,$BO349)*(1-BB設定!$B$13),終値!E349&lt;$BO349),IF(OR(終値!E349&lt;=$BQ349,AND($BP349&gt;$BR349,$BO349&lt;=$BS349)),"二番天井M▼","二番天井M形成"),"－")),"－")</f>
        <v>－</v>
      </c>
    </row>
    <row r="350" spans="2:72">
      <c r="B350" s="500" t="str">
        <f>IF(終値!A350="","",IF(AND(安値!G350&lt;安値!F350,安値!G350&lt;安値!E350,安値!G350&lt;安値!H350,安値!G350&lt;安値!I350),2,""))</f>
        <v/>
      </c>
      <c r="C350" s="500" t="str">
        <f>IF(終値!A350="","",IF(AND(安値!H350&lt;安値!G350,安値!H350&lt;安値!F350,安値!H350&lt;安値!I350,安値!H350&lt;安値!J350),3,""))</f>
        <v/>
      </c>
      <c r="D350" s="500" t="str">
        <f>IF(終値!A350="","",IF(AND(安値!I350&lt;安値!H350,安値!I350&lt;安値!G350,安値!I350&lt;安値!J350,安値!I350&lt;安値!K350),4,""))</f>
        <v/>
      </c>
      <c r="E350" s="500" t="str">
        <f>IF(終値!A350="","",IF(AND(安値!J350&lt;安値!I350,安値!J350&lt;安値!H350,安値!J350&lt;安値!K350,安値!J350&lt;安値!L350),5,""))</f>
        <v/>
      </c>
      <c r="F350" s="500" t="str">
        <f>IF(終値!A350="","",IF(AND(安値!K350&lt;安値!J350,安値!K350&lt;安値!I350,安値!K350&lt;安値!L350,安値!K350&lt;安値!M350),6,""))</f>
        <v/>
      </c>
      <c r="G350" s="500" t="str">
        <f>IF(終値!A350="","",IF(AND(安値!L350&lt;安値!K350,安値!L350&lt;安値!J350,安値!L350&lt;安値!M350,安値!L350&lt;安値!N350),7,""))</f>
        <v/>
      </c>
      <c r="H350" s="500" t="str">
        <f>IF(終値!A350="","",IF(AND(安値!M350&lt;安値!L350,安値!M350&lt;安値!K350,安値!M350&lt;安値!N350,安値!M350&lt;安値!O350),8,""))</f>
        <v/>
      </c>
      <c r="I350" s="500" t="str">
        <f>IF(終値!A350="","",IF(AND(安値!N350&lt;安値!M350,安値!N350&lt;安値!L350,安値!N350&lt;安値!O350,安値!N350&lt;安値!P350),9,""))</f>
        <v/>
      </c>
      <c r="J350" s="500" t="str">
        <f>IF(終値!A350="","",IF(AND(安値!O350&lt;安値!N350,安値!O350&lt;安値!M350,安値!O350&lt;安値!P350,安値!O350&lt;安値!Q350),10,""))</f>
        <v/>
      </c>
      <c r="K350" s="500" t="str">
        <f>IF(終値!A350="","",IF(AND(安値!P350&lt;安値!O350,安値!P350&lt;安値!N350,安値!P350&lt;安値!Q350,安値!P350&lt;安値!R350),11,""))</f>
        <v/>
      </c>
      <c r="L350" s="500" t="str">
        <f>IF(終値!A350="","",IF(AND(安値!Q350&lt;安値!P350,安値!Q350&lt;安値!O350,安値!Q350&lt;安値!R350,安値!Q350&lt;安値!S350),12,""))</f>
        <v/>
      </c>
      <c r="M350" s="500" t="str">
        <f>IF(終値!A350="","",IF(AND(安値!R350&lt;安値!Q350,安値!R350&lt;安値!P350,安値!R350&lt;安値!S350,安値!R350&lt;安値!T350),13,""))</f>
        <v/>
      </c>
      <c r="N350" s="500" t="str">
        <f>IF(終値!A350="","",IF(AND(安値!S350&lt;安値!R350,安値!S350&lt;安値!Q350,安値!S350&lt;安値!T350,安値!S350&lt;安値!U350),14,""))</f>
        <v/>
      </c>
      <c r="O350" s="500" t="str">
        <f>IF(終値!A350="","",IF(AND(安値!T350&lt;安値!S350,安値!T350&lt;安値!R350,安値!T350&lt;安値!U350,安値!T350&lt;安値!V350),15,""))</f>
        <v/>
      </c>
      <c r="P350" s="500" t="str">
        <f>IF(終値!A350="","",IF(AND(安値!U350&lt;安値!T350,安値!U350&lt;安値!S350,安値!U350&lt;安値!V350,安値!U350&lt;安値!W350),16,""))</f>
        <v/>
      </c>
      <c r="Q350" s="500" t="str">
        <f>IF(終値!A350="","",IF(AND(安値!V350&lt;安値!U350,安値!V350&lt;安値!T350,安値!V350&lt;安値!W350,安値!V350&lt;安値!X350),17,""))</f>
        <v/>
      </c>
      <c r="R350" s="500" t="str">
        <f>IF(終値!A350="","",IF(AND(安値!W350&lt;安値!V350,安値!W350&lt;安値!U350,安値!W350&lt;安値!X350,安値!W350&lt;安値!Y350),18,""))</f>
        <v/>
      </c>
      <c r="S350" s="500" t="str">
        <f>IF(終値!A350="","",IF(AND(安値!X350&lt;安値!W350,安値!X350&lt;安値!V350,安値!X350&lt;安値!Y350,安値!X350&lt;安値!Z350),19,""))</f>
        <v/>
      </c>
      <c r="T350" s="500" t="str">
        <f>IF(終値!A350="","",IF(AND(安値!Y350&lt;安値!X350,安値!Y350&lt;安値!W350,安値!Y350&lt;安値!Z350,安値!Y350&lt;安値!AA350),20,""))</f>
        <v/>
      </c>
      <c r="U350" s="500" t="str">
        <f>IF(終値!A350="","",IF(AND(安値!Z350&lt;安値!Y350,安値!Z350&lt;安値!X350,安値!Z350&lt;安値!AA350,安値!Z350&lt;安値!AB350),21,""))</f>
        <v/>
      </c>
      <c r="V350" s="500" t="str">
        <f>IF(終値!A350="","",IF(AND(安値!AA350&lt;安値!Z350,安値!AA350&lt;安値!Y350,安値!AA350&lt;安値!AB350,安値!AA350&lt;安値!AC350),22,""))</f>
        <v/>
      </c>
      <c r="W350" s="500" t="str">
        <f>IF(終値!A350="","",IF(AND(安値!AB350&lt;安値!AA350,安値!AB350&lt;安値!Z350,安値!AB350&lt;安値!AC350,安値!AB350&lt;安値!AD350),23,""))</f>
        <v/>
      </c>
      <c r="X350" s="500" t="str">
        <f>IF(終値!A350="","",IF(AND(安値!AC350&lt;安値!AB350,安値!AC350&lt;安値!AA350,安値!AC350&lt;安値!AD350,安値!AC350&lt;安値!AE350),24,""))</f>
        <v/>
      </c>
      <c r="Y350" s="500" t="str">
        <f>IF(終値!A350="","",IF(AND(安値!AD350&lt;安値!AC350,安値!AD350&lt;安値!AB350,安値!AD350&lt;安値!AE350,安値!AD350&lt;安値!AF350),25,""))</f>
        <v/>
      </c>
      <c r="Z350" s="500" t="str">
        <f>IF(終値!A350="","",IF(AND(安値!AE350&lt;安値!AD350,安値!AE350&lt;安値!AC350,安値!AE350&lt;安値!AF350,安値!AE350&lt;安値!AG350),26,""))</f>
        <v/>
      </c>
      <c r="AA350" s="500" t="str">
        <f>IF(終値!A350="","",IF(AND(安値!AF350&lt;安値!AE350,安値!AF350&lt;安値!AD350,安値!AF350&lt;安値!AG350,安値!AF350&lt;安値!AH350),27,""))</f>
        <v/>
      </c>
      <c r="AB350" s="500" t="str">
        <f>IF(終値!A350="","",IF(AND(安値!AG350&lt;安値!AF350,安値!AG350&lt;安値!AE350,安値!AG350&lt;安値!AH350,安値!AG350&lt;安値!AI350),28,""))</f>
        <v/>
      </c>
      <c r="AC350" s="500" t="str">
        <f>IF(終値!A350="","",IF(AND(高値!G350&gt;高値!F350,高値!G350&gt;高値!E350,高値!G350&gt;高値!H350,高値!G350&gt;高値!I350),2,""))</f>
        <v/>
      </c>
      <c r="AD350" s="500" t="str">
        <f>IF(終値!A350="","",IF(AND(高値!H350&gt;高値!G350,高値!H350&gt;高値!F350,高値!H350&gt;高値!I350,高値!H350&gt;高値!J350),3,""))</f>
        <v/>
      </c>
      <c r="AE350" s="500" t="str">
        <f>IF(終値!A350="","",IF(AND(高値!I350&gt;高値!H350,高値!I350&gt;高値!G350,高値!I350&gt;高値!J350,高値!I350&gt;高値!K350),4,""))</f>
        <v/>
      </c>
      <c r="AF350" s="500" t="str">
        <f>IF(終値!A350="","",IF(AND(高値!J350&gt;高値!I350,高値!J350&gt;高値!H350,高値!J350&gt;高値!K350,高値!J350&gt;高値!L350),5,""))</f>
        <v/>
      </c>
      <c r="AG350" s="500" t="str">
        <f>IF(終値!A350="","",IF(AND(高値!K350&gt;高値!J350,高値!K350&gt;高値!I350,高値!K350&gt;高値!L350,高値!K350&gt;高値!M350),6,""))</f>
        <v/>
      </c>
      <c r="AH350" s="500" t="str">
        <f>IF(終値!A350="","",IF(AND(高値!L350&gt;高値!K350,高値!L350&gt;高値!J350,高値!L350&gt;高値!M350,高値!L350&gt;高値!N350),7,""))</f>
        <v/>
      </c>
      <c r="AI350" s="500" t="str">
        <f>IF(終値!A350="","",IF(AND(高値!M350&gt;高値!L350,高値!M350&gt;高値!K350,高値!M350&gt;高値!N350,高値!M350&gt;高値!O350),8,""))</f>
        <v/>
      </c>
      <c r="AJ350" s="500" t="str">
        <f>IF(終値!A350="","",IF(AND(高値!N350&gt;高値!M350,高値!N350&gt;高値!L350,高値!N350&gt;高値!O350,高値!N350&gt;高値!P350),9,""))</f>
        <v/>
      </c>
      <c r="AK350" s="500" t="str">
        <f>IF(終値!A350="","",IF(AND(高値!O350&gt;高値!N350,高値!O350&gt;高値!M350,高値!O350&gt;高値!P350,高値!O350&gt;高値!Q350),10,""))</f>
        <v/>
      </c>
      <c r="AL350" s="500" t="str">
        <f>IF(終値!A350="","",IF(AND(高値!P350&gt;高値!O350,高値!P350&gt;高値!N350,高値!P350&gt;高値!Q350,高値!P350&gt;高値!R350),11,""))</f>
        <v/>
      </c>
      <c r="AM350" s="500" t="str">
        <f>IF(終値!A350="","",IF(AND(高値!Q350&gt;高値!P350,高値!Q350&gt;高値!O350,高値!Q350&gt;高値!R350,高値!Q350&gt;高値!S350),12,""))</f>
        <v/>
      </c>
      <c r="AN350" s="500" t="str">
        <f>IF(終値!A350="","",IF(AND(高値!R350&gt;高値!Q350,高値!R350&gt;高値!P350,高値!R350&gt;高値!S350,高値!R350&gt;高値!T350),13,""))</f>
        <v/>
      </c>
      <c r="AO350" s="500" t="str">
        <f>IF(終値!A350="","",IF(AND(高値!S350&gt;高値!R350,高値!S350&gt;高値!Q350,高値!S350&gt;高値!T350,高値!S350&gt;高値!U350),14,""))</f>
        <v/>
      </c>
      <c r="AP350" s="500" t="str">
        <f>IF(終値!A350="","",IF(AND(高値!T350&gt;高値!S350,高値!T350&gt;高値!R350,高値!T350&gt;高値!U350,高値!T350&gt;高値!V350),15,""))</f>
        <v/>
      </c>
      <c r="AQ350" s="500" t="str">
        <f>IF(終値!A350="","",IF(AND(高値!U350&gt;高値!T350,高値!U350&gt;高値!S350,高値!U350&gt;高値!V350,高値!U350&gt;高値!W350),16,""))</f>
        <v/>
      </c>
      <c r="AR350" s="500" t="str">
        <f>IF(終値!A350="","",IF(AND(高値!V350&gt;高値!U350,高値!V350&gt;高値!T350,高値!V350&gt;高値!W350,高値!V350&gt;高値!X350),17,""))</f>
        <v/>
      </c>
      <c r="AS350" s="500" t="str">
        <f>IF(終値!A350="","",IF(AND(高値!W350&gt;高値!V350,高値!W350&gt;高値!U350,高値!W350&gt;高値!X350,高値!W350&gt;高値!Y350),18,""))</f>
        <v/>
      </c>
      <c r="AT350" s="500" t="str">
        <f>IF(終値!A350="","",IF(AND(高値!X350&gt;高値!W350,高値!X350&gt;高値!V350,高値!X350&gt;高値!Y350,高値!X350&gt;高値!Z350),19,""))</f>
        <v/>
      </c>
      <c r="AU350" s="500" t="str">
        <f>IF(終値!A350="","",IF(AND(高値!Y350&gt;高値!X350,高値!Y350&gt;高値!W350,高値!Y350&gt;高値!Z350,高値!Y350&gt;高値!AA350),20,""))</f>
        <v/>
      </c>
      <c r="AV350" s="500" t="str">
        <f>IF(終値!A350="","",IF(AND(高値!Z350&gt;高値!Y350,高値!Z350&gt;高値!X350,高値!Z350&gt;高値!AA350,高値!Z350&gt;高値!AB350),21,""))</f>
        <v/>
      </c>
      <c r="AW350" s="500" t="str">
        <f>IF(終値!A350="","",IF(AND(高値!AA350&gt;高値!Z350,高値!AA350&gt;高値!Y350,高値!AA350&gt;高値!AB350,高値!AA350&gt;高値!AC350),22,""))</f>
        <v/>
      </c>
      <c r="AX350" s="500" t="str">
        <f>IF(終値!A350="","",IF(AND(高値!AB350&gt;高値!AA350,高値!AB350&gt;高値!Z350,高値!AB350&gt;高値!AC350,高値!AB350&gt;高値!AD350),23,""))</f>
        <v/>
      </c>
      <c r="AY350" s="500" t="str">
        <f>IF(終値!A350="","",IF(AND(高値!AC350&gt;高値!AB350,高値!AC350&gt;高値!AA350,高値!AC350&gt;高値!AD350,高値!AC350&gt;高値!AE350),24,""))</f>
        <v/>
      </c>
      <c r="AZ350" s="500" t="str">
        <f>IF(終値!A350="","",IF(AND(高値!AD350&gt;高値!AC350,高値!AD350&gt;高値!AB350,高値!AD350&gt;高値!AE350,高値!AD350&gt;高値!AF350),25,""))</f>
        <v/>
      </c>
      <c r="BA350" s="500" t="str">
        <f>IF(終値!A350="","",IF(AND(高値!AE350&gt;高値!AD350,高値!AE350&gt;高値!AC350,高値!AE350&gt;高値!AF350,高値!AE350&gt;高値!AG350),26,""))</f>
        <v/>
      </c>
      <c r="BB350" s="500" t="str">
        <f>IF(終値!A350="","",IF(AND(高値!AF350&gt;高値!AE350,高値!AF350&gt;高値!AD350,高値!AF350&gt;高値!AG350,高値!AF350&gt;高値!AH350),27,""))</f>
        <v/>
      </c>
      <c r="BC350" s="500" t="str">
        <f>IF(終値!A350="","",IF(AND(高値!AG350&gt;高値!AF350,高値!AG350&gt;高値!AE350,高値!AG350&gt;高値!AH350,高値!AG350&gt;高値!AI350),28,""))</f>
        <v/>
      </c>
      <c r="BD350" s="500">
        <f t="shared" si="30"/>
        <v>0</v>
      </c>
      <c r="BE350" s="500" t="str">
        <f t="shared" si="31"/>
        <v/>
      </c>
      <c r="BF350" s="500" t="str">
        <f t="shared" si="32"/>
        <v/>
      </c>
      <c r="BG350" s="500" t="str">
        <f>IF($BE350="","",INDEX(安値!$E350:$CZ350,1,$BE350+1))</f>
        <v/>
      </c>
      <c r="BH350" s="500" t="str">
        <f>IF($BF350="","",INDEX(安値!$E350:$CZ350,1,$BF350+1))</f>
        <v/>
      </c>
      <c r="BI350" s="500" t="str">
        <f>IF($BF350="","",MAX(INDEX(高値!$E350:$CZ350,1,$BE350+1):INDEX(高値!$E350:$CZ350,1,$BF350+1)))</f>
        <v/>
      </c>
      <c r="BJ350" s="500" t="str">
        <f>IF($BF350="","",AVERAGE(INDEX(終値!$E350:$CZ350,1,$BF350+1):INDEX(終値!$E350:$CZ350,1,$BF350+20))-2*STDEVP(INDEX(終値!$E350:$CZ350,1,$BF350+1):INDEX(終値!$E350:$CZ350,1,$BF350+20)))</f>
        <v/>
      </c>
      <c r="BK350" s="500" t="str">
        <f>IF($BE350="","",AVERAGE(INDEX(終値!$E350:$CZ350,1,$BE350+1):INDEX(終値!$E350:$CZ350,1,$BE350+20))-2*STDEVP(INDEX(終値!$E350:$CZ350,1,$BE350+1):INDEX(終値!$E350:$CZ350,1,$BE350+20)))</f>
        <v/>
      </c>
      <c r="BL350" s="500">
        <f t="shared" si="33"/>
        <v>0</v>
      </c>
      <c r="BM350" s="500" t="str">
        <f t="shared" si="34"/>
        <v/>
      </c>
      <c r="BN350" s="500" t="str">
        <f t="shared" si="35"/>
        <v/>
      </c>
      <c r="BO350" s="500" t="str">
        <f>IF($BM350="","",INDEX(高値!$E350:$CZ350,1,$BM350+1))</f>
        <v/>
      </c>
      <c r="BP350" s="500" t="str">
        <f>IF($BN350="","",INDEX(高値!$E350:$CZ350,1,$BN350+1))</f>
        <v/>
      </c>
      <c r="BQ350" s="500" t="str">
        <f>IF($BN350="","",MIN(INDEX(安値!$E350:$CZ350,1,$BM350+1):INDEX(安値!$E350:$CZ350,1,$BN350+1)))</f>
        <v/>
      </c>
      <c r="BR350" s="500" t="str">
        <f>IF($BN350="","",AVERAGE(INDEX(終値!$E350:$CZ350,1,$BN350+1):INDEX(終値!$E350:$CZ350,1,$BN350+20))+2*STDEVP(INDEX(終値!$E350:$CZ350,1,$BN350+1):INDEX(終値!$E350:$CZ350,1,$BN350+20)))</f>
        <v/>
      </c>
      <c r="BS350" s="500" t="str">
        <f>IF($BM350="","",AVERAGE(INDEX(終値!$E350:$CZ350,1,$BM350+1):INDEX(終値!$E350:$CZ350,1,$BM350+20))+2*STDEVP(INDEX(終値!$E350:$CZ350,1,$BM350+1):INDEX(終値!$E350:$CZ350,1,$BM350+20)))</f>
        <v/>
      </c>
      <c r="BT350" s="497" t="str">
        <f>IFERROR(IF(AND($BD350&gt;=2,ABS($BG350-$BH350)/$BH350&lt;=BB設定!$B$12,$BI350&gt;=MAX($BH350,$BG350)*(1+BB設定!$B$13),終値!E350&gt;$BG350),IF(OR(終値!E350&gt;=$BI350,AND($BH350&lt;$BJ350,$BG350&gt;=$BK350)),"二番底W▲","二番底W形成"),IF(AND($BL350&gt;=2,ABS($BO350-$BP350)/$BP350&lt;=BB設定!$B$12,$BQ350&lt;=MIN($BP350,$BO350)*(1-BB設定!$B$13),終値!E350&lt;$BO350),IF(OR(終値!E350&lt;=$BQ350,AND($BP350&gt;$BR350,$BO350&lt;=$BS350)),"二番天井M▼","二番天井M形成"),"－")),"－")</f>
        <v>－</v>
      </c>
    </row>
    <row r="351" spans="2:72">
      <c r="B351" s="500" t="str">
        <f>IF(終値!A351="","",IF(AND(安値!G351&lt;安値!F351,安値!G351&lt;安値!E351,安値!G351&lt;安値!H351,安値!G351&lt;安値!I351),2,""))</f>
        <v/>
      </c>
      <c r="C351" s="500" t="str">
        <f>IF(終値!A351="","",IF(AND(安値!H351&lt;安値!G351,安値!H351&lt;安値!F351,安値!H351&lt;安値!I351,安値!H351&lt;安値!J351),3,""))</f>
        <v/>
      </c>
      <c r="D351" s="500" t="str">
        <f>IF(終値!A351="","",IF(AND(安値!I351&lt;安値!H351,安値!I351&lt;安値!G351,安値!I351&lt;安値!J351,安値!I351&lt;安値!K351),4,""))</f>
        <v/>
      </c>
      <c r="E351" s="500" t="str">
        <f>IF(終値!A351="","",IF(AND(安値!J351&lt;安値!I351,安値!J351&lt;安値!H351,安値!J351&lt;安値!K351,安値!J351&lt;安値!L351),5,""))</f>
        <v/>
      </c>
      <c r="F351" s="500" t="str">
        <f>IF(終値!A351="","",IF(AND(安値!K351&lt;安値!J351,安値!K351&lt;安値!I351,安値!K351&lt;安値!L351,安値!K351&lt;安値!M351),6,""))</f>
        <v/>
      </c>
      <c r="G351" s="500" t="str">
        <f>IF(終値!A351="","",IF(AND(安値!L351&lt;安値!K351,安値!L351&lt;安値!J351,安値!L351&lt;安値!M351,安値!L351&lt;安値!N351),7,""))</f>
        <v/>
      </c>
      <c r="H351" s="500" t="str">
        <f>IF(終値!A351="","",IF(AND(安値!M351&lt;安値!L351,安値!M351&lt;安値!K351,安値!M351&lt;安値!N351,安値!M351&lt;安値!O351),8,""))</f>
        <v/>
      </c>
      <c r="I351" s="500" t="str">
        <f>IF(終値!A351="","",IF(AND(安値!N351&lt;安値!M351,安値!N351&lt;安値!L351,安値!N351&lt;安値!O351,安値!N351&lt;安値!P351),9,""))</f>
        <v/>
      </c>
      <c r="J351" s="500" t="str">
        <f>IF(終値!A351="","",IF(AND(安値!O351&lt;安値!N351,安値!O351&lt;安値!M351,安値!O351&lt;安値!P351,安値!O351&lt;安値!Q351),10,""))</f>
        <v/>
      </c>
      <c r="K351" s="500" t="str">
        <f>IF(終値!A351="","",IF(AND(安値!P351&lt;安値!O351,安値!P351&lt;安値!N351,安値!P351&lt;安値!Q351,安値!P351&lt;安値!R351),11,""))</f>
        <v/>
      </c>
      <c r="L351" s="500" t="str">
        <f>IF(終値!A351="","",IF(AND(安値!Q351&lt;安値!P351,安値!Q351&lt;安値!O351,安値!Q351&lt;安値!R351,安値!Q351&lt;安値!S351),12,""))</f>
        <v/>
      </c>
      <c r="M351" s="500" t="str">
        <f>IF(終値!A351="","",IF(AND(安値!R351&lt;安値!Q351,安値!R351&lt;安値!P351,安値!R351&lt;安値!S351,安値!R351&lt;安値!T351),13,""))</f>
        <v/>
      </c>
      <c r="N351" s="500" t="str">
        <f>IF(終値!A351="","",IF(AND(安値!S351&lt;安値!R351,安値!S351&lt;安値!Q351,安値!S351&lt;安値!T351,安値!S351&lt;安値!U351),14,""))</f>
        <v/>
      </c>
      <c r="O351" s="500" t="str">
        <f>IF(終値!A351="","",IF(AND(安値!T351&lt;安値!S351,安値!T351&lt;安値!R351,安値!T351&lt;安値!U351,安値!T351&lt;安値!V351),15,""))</f>
        <v/>
      </c>
      <c r="P351" s="500" t="str">
        <f>IF(終値!A351="","",IF(AND(安値!U351&lt;安値!T351,安値!U351&lt;安値!S351,安値!U351&lt;安値!V351,安値!U351&lt;安値!W351),16,""))</f>
        <v/>
      </c>
      <c r="Q351" s="500" t="str">
        <f>IF(終値!A351="","",IF(AND(安値!V351&lt;安値!U351,安値!V351&lt;安値!T351,安値!V351&lt;安値!W351,安値!V351&lt;安値!X351),17,""))</f>
        <v/>
      </c>
      <c r="R351" s="500" t="str">
        <f>IF(終値!A351="","",IF(AND(安値!W351&lt;安値!V351,安値!W351&lt;安値!U351,安値!W351&lt;安値!X351,安値!W351&lt;安値!Y351),18,""))</f>
        <v/>
      </c>
      <c r="S351" s="500" t="str">
        <f>IF(終値!A351="","",IF(AND(安値!X351&lt;安値!W351,安値!X351&lt;安値!V351,安値!X351&lt;安値!Y351,安値!X351&lt;安値!Z351),19,""))</f>
        <v/>
      </c>
      <c r="T351" s="500" t="str">
        <f>IF(終値!A351="","",IF(AND(安値!Y351&lt;安値!X351,安値!Y351&lt;安値!W351,安値!Y351&lt;安値!Z351,安値!Y351&lt;安値!AA351),20,""))</f>
        <v/>
      </c>
      <c r="U351" s="500" t="str">
        <f>IF(終値!A351="","",IF(AND(安値!Z351&lt;安値!Y351,安値!Z351&lt;安値!X351,安値!Z351&lt;安値!AA351,安値!Z351&lt;安値!AB351),21,""))</f>
        <v/>
      </c>
      <c r="V351" s="500" t="str">
        <f>IF(終値!A351="","",IF(AND(安値!AA351&lt;安値!Z351,安値!AA351&lt;安値!Y351,安値!AA351&lt;安値!AB351,安値!AA351&lt;安値!AC351),22,""))</f>
        <v/>
      </c>
      <c r="W351" s="500" t="str">
        <f>IF(終値!A351="","",IF(AND(安値!AB351&lt;安値!AA351,安値!AB351&lt;安値!Z351,安値!AB351&lt;安値!AC351,安値!AB351&lt;安値!AD351),23,""))</f>
        <v/>
      </c>
      <c r="X351" s="500" t="str">
        <f>IF(終値!A351="","",IF(AND(安値!AC351&lt;安値!AB351,安値!AC351&lt;安値!AA351,安値!AC351&lt;安値!AD351,安値!AC351&lt;安値!AE351),24,""))</f>
        <v/>
      </c>
      <c r="Y351" s="500" t="str">
        <f>IF(終値!A351="","",IF(AND(安値!AD351&lt;安値!AC351,安値!AD351&lt;安値!AB351,安値!AD351&lt;安値!AE351,安値!AD351&lt;安値!AF351),25,""))</f>
        <v/>
      </c>
      <c r="Z351" s="500" t="str">
        <f>IF(終値!A351="","",IF(AND(安値!AE351&lt;安値!AD351,安値!AE351&lt;安値!AC351,安値!AE351&lt;安値!AF351,安値!AE351&lt;安値!AG351),26,""))</f>
        <v/>
      </c>
      <c r="AA351" s="500" t="str">
        <f>IF(終値!A351="","",IF(AND(安値!AF351&lt;安値!AE351,安値!AF351&lt;安値!AD351,安値!AF351&lt;安値!AG351,安値!AF351&lt;安値!AH351),27,""))</f>
        <v/>
      </c>
      <c r="AB351" s="500" t="str">
        <f>IF(終値!A351="","",IF(AND(安値!AG351&lt;安値!AF351,安値!AG351&lt;安値!AE351,安値!AG351&lt;安値!AH351,安値!AG351&lt;安値!AI351),28,""))</f>
        <v/>
      </c>
      <c r="AC351" s="500" t="str">
        <f>IF(終値!A351="","",IF(AND(高値!G351&gt;高値!F351,高値!G351&gt;高値!E351,高値!G351&gt;高値!H351,高値!G351&gt;高値!I351),2,""))</f>
        <v/>
      </c>
      <c r="AD351" s="500" t="str">
        <f>IF(終値!A351="","",IF(AND(高値!H351&gt;高値!G351,高値!H351&gt;高値!F351,高値!H351&gt;高値!I351,高値!H351&gt;高値!J351),3,""))</f>
        <v/>
      </c>
      <c r="AE351" s="500" t="str">
        <f>IF(終値!A351="","",IF(AND(高値!I351&gt;高値!H351,高値!I351&gt;高値!G351,高値!I351&gt;高値!J351,高値!I351&gt;高値!K351),4,""))</f>
        <v/>
      </c>
      <c r="AF351" s="500" t="str">
        <f>IF(終値!A351="","",IF(AND(高値!J351&gt;高値!I351,高値!J351&gt;高値!H351,高値!J351&gt;高値!K351,高値!J351&gt;高値!L351),5,""))</f>
        <v/>
      </c>
      <c r="AG351" s="500" t="str">
        <f>IF(終値!A351="","",IF(AND(高値!K351&gt;高値!J351,高値!K351&gt;高値!I351,高値!K351&gt;高値!L351,高値!K351&gt;高値!M351),6,""))</f>
        <v/>
      </c>
      <c r="AH351" s="500" t="str">
        <f>IF(終値!A351="","",IF(AND(高値!L351&gt;高値!K351,高値!L351&gt;高値!J351,高値!L351&gt;高値!M351,高値!L351&gt;高値!N351),7,""))</f>
        <v/>
      </c>
      <c r="AI351" s="500" t="str">
        <f>IF(終値!A351="","",IF(AND(高値!M351&gt;高値!L351,高値!M351&gt;高値!K351,高値!M351&gt;高値!N351,高値!M351&gt;高値!O351),8,""))</f>
        <v/>
      </c>
      <c r="AJ351" s="500" t="str">
        <f>IF(終値!A351="","",IF(AND(高値!N351&gt;高値!M351,高値!N351&gt;高値!L351,高値!N351&gt;高値!O351,高値!N351&gt;高値!P351),9,""))</f>
        <v/>
      </c>
      <c r="AK351" s="500" t="str">
        <f>IF(終値!A351="","",IF(AND(高値!O351&gt;高値!N351,高値!O351&gt;高値!M351,高値!O351&gt;高値!P351,高値!O351&gt;高値!Q351),10,""))</f>
        <v/>
      </c>
      <c r="AL351" s="500" t="str">
        <f>IF(終値!A351="","",IF(AND(高値!P351&gt;高値!O351,高値!P351&gt;高値!N351,高値!P351&gt;高値!Q351,高値!P351&gt;高値!R351),11,""))</f>
        <v/>
      </c>
      <c r="AM351" s="500" t="str">
        <f>IF(終値!A351="","",IF(AND(高値!Q351&gt;高値!P351,高値!Q351&gt;高値!O351,高値!Q351&gt;高値!R351,高値!Q351&gt;高値!S351),12,""))</f>
        <v/>
      </c>
      <c r="AN351" s="500" t="str">
        <f>IF(終値!A351="","",IF(AND(高値!R351&gt;高値!Q351,高値!R351&gt;高値!P351,高値!R351&gt;高値!S351,高値!R351&gt;高値!T351),13,""))</f>
        <v/>
      </c>
      <c r="AO351" s="500" t="str">
        <f>IF(終値!A351="","",IF(AND(高値!S351&gt;高値!R351,高値!S351&gt;高値!Q351,高値!S351&gt;高値!T351,高値!S351&gt;高値!U351),14,""))</f>
        <v/>
      </c>
      <c r="AP351" s="500" t="str">
        <f>IF(終値!A351="","",IF(AND(高値!T351&gt;高値!S351,高値!T351&gt;高値!R351,高値!T351&gt;高値!U351,高値!T351&gt;高値!V351),15,""))</f>
        <v/>
      </c>
      <c r="AQ351" s="500" t="str">
        <f>IF(終値!A351="","",IF(AND(高値!U351&gt;高値!T351,高値!U351&gt;高値!S351,高値!U351&gt;高値!V351,高値!U351&gt;高値!W351),16,""))</f>
        <v/>
      </c>
      <c r="AR351" s="500" t="str">
        <f>IF(終値!A351="","",IF(AND(高値!V351&gt;高値!U351,高値!V351&gt;高値!T351,高値!V351&gt;高値!W351,高値!V351&gt;高値!X351),17,""))</f>
        <v/>
      </c>
      <c r="AS351" s="500" t="str">
        <f>IF(終値!A351="","",IF(AND(高値!W351&gt;高値!V351,高値!W351&gt;高値!U351,高値!W351&gt;高値!X351,高値!W351&gt;高値!Y351),18,""))</f>
        <v/>
      </c>
      <c r="AT351" s="500" t="str">
        <f>IF(終値!A351="","",IF(AND(高値!X351&gt;高値!W351,高値!X351&gt;高値!V351,高値!X351&gt;高値!Y351,高値!X351&gt;高値!Z351),19,""))</f>
        <v/>
      </c>
      <c r="AU351" s="500" t="str">
        <f>IF(終値!A351="","",IF(AND(高値!Y351&gt;高値!X351,高値!Y351&gt;高値!W351,高値!Y351&gt;高値!Z351,高値!Y351&gt;高値!AA351),20,""))</f>
        <v/>
      </c>
      <c r="AV351" s="500" t="str">
        <f>IF(終値!A351="","",IF(AND(高値!Z351&gt;高値!Y351,高値!Z351&gt;高値!X351,高値!Z351&gt;高値!AA351,高値!Z351&gt;高値!AB351),21,""))</f>
        <v/>
      </c>
      <c r="AW351" s="500" t="str">
        <f>IF(終値!A351="","",IF(AND(高値!AA351&gt;高値!Z351,高値!AA351&gt;高値!Y351,高値!AA351&gt;高値!AB351,高値!AA351&gt;高値!AC351),22,""))</f>
        <v/>
      </c>
      <c r="AX351" s="500" t="str">
        <f>IF(終値!A351="","",IF(AND(高値!AB351&gt;高値!AA351,高値!AB351&gt;高値!Z351,高値!AB351&gt;高値!AC351,高値!AB351&gt;高値!AD351),23,""))</f>
        <v/>
      </c>
      <c r="AY351" s="500" t="str">
        <f>IF(終値!A351="","",IF(AND(高値!AC351&gt;高値!AB351,高値!AC351&gt;高値!AA351,高値!AC351&gt;高値!AD351,高値!AC351&gt;高値!AE351),24,""))</f>
        <v/>
      </c>
      <c r="AZ351" s="500" t="str">
        <f>IF(終値!A351="","",IF(AND(高値!AD351&gt;高値!AC351,高値!AD351&gt;高値!AB351,高値!AD351&gt;高値!AE351,高値!AD351&gt;高値!AF351),25,""))</f>
        <v/>
      </c>
      <c r="BA351" s="500" t="str">
        <f>IF(終値!A351="","",IF(AND(高値!AE351&gt;高値!AD351,高値!AE351&gt;高値!AC351,高値!AE351&gt;高値!AF351,高値!AE351&gt;高値!AG351),26,""))</f>
        <v/>
      </c>
      <c r="BB351" s="500" t="str">
        <f>IF(終値!A351="","",IF(AND(高値!AF351&gt;高値!AE351,高値!AF351&gt;高値!AD351,高値!AF351&gt;高値!AG351,高値!AF351&gt;高値!AH351),27,""))</f>
        <v/>
      </c>
      <c r="BC351" s="500" t="str">
        <f>IF(終値!A351="","",IF(AND(高値!AG351&gt;高値!AF351,高値!AG351&gt;高値!AE351,高値!AG351&gt;高値!AH351,高値!AG351&gt;高値!AI351),28,""))</f>
        <v/>
      </c>
      <c r="BD351" s="500">
        <f t="shared" si="30"/>
        <v>0</v>
      </c>
      <c r="BE351" s="500" t="str">
        <f t="shared" si="31"/>
        <v/>
      </c>
      <c r="BF351" s="500" t="str">
        <f t="shared" si="32"/>
        <v/>
      </c>
      <c r="BG351" s="500" t="str">
        <f>IF($BE351="","",INDEX(安値!$E351:$CZ351,1,$BE351+1))</f>
        <v/>
      </c>
      <c r="BH351" s="500" t="str">
        <f>IF($BF351="","",INDEX(安値!$E351:$CZ351,1,$BF351+1))</f>
        <v/>
      </c>
      <c r="BI351" s="500" t="str">
        <f>IF($BF351="","",MAX(INDEX(高値!$E351:$CZ351,1,$BE351+1):INDEX(高値!$E351:$CZ351,1,$BF351+1)))</f>
        <v/>
      </c>
      <c r="BJ351" s="500" t="str">
        <f>IF($BF351="","",AVERAGE(INDEX(終値!$E351:$CZ351,1,$BF351+1):INDEX(終値!$E351:$CZ351,1,$BF351+20))-2*STDEVP(INDEX(終値!$E351:$CZ351,1,$BF351+1):INDEX(終値!$E351:$CZ351,1,$BF351+20)))</f>
        <v/>
      </c>
      <c r="BK351" s="500" t="str">
        <f>IF($BE351="","",AVERAGE(INDEX(終値!$E351:$CZ351,1,$BE351+1):INDEX(終値!$E351:$CZ351,1,$BE351+20))-2*STDEVP(INDEX(終値!$E351:$CZ351,1,$BE351+1):INDEX(終値!$E351:$CZ351,1,$BE351+20)))</f>
        <v/>
      </c>
      <c r="BL351" s="500">
        <f t="shared" si="33"/>
        <v>0</v>
      </c>
      <c r="BM351" s="500" t="str">
        <f t="shared" si="34"/>
        <v/>
      </c>
      <c r="BN351" s="500" t="str">
        <f t="shared" si="35"/>
        <v/>
      </c>
      <c r="BO351" s="500" t="str">
        <f>IF($BM351="","",INDEX(高値!$E351:$CZ351,1,$BM351+1))</f>
        <v/>
      </c>
      <c r="BP351" s="500" t="str">
        <f>IF($BN351="","",INDEX(高値!$E351:$CZ351,1,$BN351+1))</f>
        <v/>
      </c>
      <c r="BQ351" s="500" t="str">
        <f>IF($BN351="","",MIN(INDEX(安値!$E351:$CZ351,1,$BM351+1):INDEX(安値!$E351:$CZ351,1,$BN351+1)))</f>
        <v/>
      </c>
      <c r="BR351" s="500" t="str">
        <f>IF($BN351="","",AVERAGE(INDEX(終値!$E351:$CZ351,1,$BN351+1):INDEX(終値!$E351:$CZ351,1,$BN351+20))+2*STDEVP(INDEX(終値!$E351:$CZ351,1,$BN351+1):INDEX(終値!$E351:$CZ351,1,$BN351+20)))</f>
        <v/>
      </c>
      <c r="BS351" s="500" t="str">
        <f>IF($BM351="","",AVERAGE(INDEX(終値!$E351:$CZ351,1,$BM351+1):INDEX(終値!$E351:$CZ351,1,$BM351+20))+2*STDEVP(INDEX(終値!$E351:$CZ351,1,$BM351+1):INDEX(終値!$E351:$CZ351,1,$BM351+20)))</f>
        <v/>
      </c>
      <c r="BT351" s="497" t="str">
        <f>IFERROR(IF(AND($BD351&gt;=2,ABS($BG351-$BH351)/$BH351&lt;=BB設定!$B$12,$BI351&gt;=MAX($BH351,$BG351)*(1+BB設定!$B$13),終値!E351&gt;$BG351),IF(OR(終値!E351&gt;=$BI351,AND($BH351&lt;$BJ351,$BG351&gt;=$BK351)),"二番底W▲","二番底W形成"),IF(AND($BL351&gt;=2,ABS($BO351-$BP351)/$BP351&lt;=BB設定!$B$12,$BQ351&lt;=MIN($BP351,$BO351)*(1-BB設定!$B$13),終値!E351&lt;$BO351),IF(OR(終値!E351&lt;=$BQ351,AND($BP351&gt;$BR351,$BO351&lt;=$BS351)),"二番天井M▼","二番天井M形成"),"－")),"－")</f>
        <v>－</v>
      </c>
    </row>
    <row r="352" spans="2:72">
      <c r="B352" s="500" t="str">
        <f>IF(終値!A352="","",IF(AND(安値!G352&lt;安値!F352,安値!G352&lt;安値!E352,安値!G352&lt;安値!H352,安値!G352&lt;安値!I352),2,""))</f>
        <v/>
      </c>
      <c r="C352" s="500" t="str">
        <f>IF(終値!A352="","",IF(AND(安値!H352&lt;安値!G352,安値!H352&lt;安値!F352,安値!H352&lt;安値!I352,安値!H352&lt;安値!J352),3,""))</f>
        <v/>
      </c>
      <c r="D352" s="500" t="str">
        <f>IF(終値!A352="","",IF(AND(安値!I352&lt;安値!H352,安値!I352&lt;安値!G352,安値!I352&lt;安値!J352,安値!I352&lt;安値!K352),4,""))</f>
        <v/>
      </c>
      <c r="E352" s="500" t="str">
        <f>IF(終値!A352="","",IF(AND(安値!J352&lt;安値!I352,安値!J352&lt;安値!H352,安値!J352&lt;安値!K352,安値!J352&lt;安値!L352),5,""))</f>
        <v/>
      </c>
      <c r="F352" s="500" t="str">
        <f>IF(終値!A352="","",IF(AND(安値!K352&lt;安値!J352,安値!K352&lt;安値!I352,安値!K352&lt;安値!L352,安値!K352&lt;安値!M352),6,""))</f>
        <v/>
      </c>
      <c r="G352" s="500" t="str">
        <f>IF(終値!A352="","",IF(AND(安値!L352&lt;安値!K352,安値!L352&lt;安値!J352,安値!L352&lt;安値!M352,安値!L352&lt;安値!N352),7,""))</f>
        <v/>
      </c>
      <c r="H352" s="500" t="str">
        <f>IF(終値!A352="","",IF(AND(安値!M352&lt;安値!L352,安値!M352&lt;安値!K352,安値!M352&lt;安値!N352,安値!M352&lt;安値!O352),8,""))</f>
        <v/>
      </c>
      <c r="I352" s="500" t="str">
        <f>IF(終値!A352="","",IF(AND(安値!N352&lt;安値!M352,安値!N352&lt;安値!L352,安値!N352&lt;安値!O352,安値!N352&lt;安値!P352),9,""))</f>
        <v/>
      </c>
      <c r="J352" s="500" t="str">
        <f>IF(終値!A352="","",IF(AND(安値!O352&lt;安値!N352,安値!O352&lt;安値!M352,安値!O352&lt;安値!P352,安値!O352&lt;安値!Q352),10,""))</f>
        <v/>
      </c>
      <c r="K352" s="500" t="str">
        <f>IF(終値!A352="","",IF(AND(安値!P352&lt;安値!O352,安値!P352&lt;安値!N352,安値!P352&lt;安値!Q352,安値!P352&lt;安値!R352),11,""))</f>
        <v/>
      </c>
      <c r="L352" s="500" t="str">
        <f>IF(終値!A352="","",IF(AND(安値!Q352&lt;安値!P352,安値!Q352&lt;安値!O352,安値!Q352&lt;安値!R352,安値!Q352&lt;安値!S352),12,""))</f>
        <v/>
      </c>
      <c r="M352" s="500" t="str">
        <f>IF(終値!A352="","",IF(AND(安値!R352&lt;安値!Q352,安値!R352&lt;安値!P352,安値!R352&lt;安値!S352,安値!R352&lt;安値!T352),13,""))</f>
        <v/>
      </c>
      <c r="N352" s="500" t="str">
        <f>IF(終値!A352="","",IF(AND(安値!S352&lt;安値!R352,安値!S352&lt;安値!Q352,安値!S352&lt;安値!T352,安値!S352&lt;安値!U352),14,""))</f>
        <v/>
      </c>
      <c r="O352" s="500" t="str">
        <f>IF(終値!A352="","",IF(AND(安値!T352&lt;安値!S352,安値!T352&lt;安値!R352,安値!T352&lt;安値!U352,安値!T352&lt;安値!V352),15,""))</f>
        <v/>
      </c>
      <c r="P352" s="500" t="str">
        <f>IF(終値!A352="","",IF(AND(安値!U352&lt;安値!T352,安値!U352&lt;安値!S352,安値!U352&lt;安値!V352,安値!U352&lt;安値!W352),16,""))</f>
        <v/>
      </c>
      <c r="Q352" s="500" t="str">
        <f>IF(終値!A352="","",IF(AND(安値!V352&lt;安値!U352,安値!V352&lt;安値!T352,安値!V352&lt;安値!W352,安値!V352&lt;安値!X352),17,""))</f>
        <v/>
      </c>
      <c r="R352" s="500" t="str">
        <f>IF(終値!A352="","",IF(AND(安値!W352&lt;安値!V352,安値!W352&lt;安値!U352,安値!W352&lt;安値!X352,安値!W352&lt;安値!Y352),18,""))</f>
        <v/>
      </c>
      <c r="S352" s="500" t="str">
        <f>IF(終値!A352="","",IF(AND(安値!X352&lt;安値!W352,安値!X352&lt;安値!V352,安値!X352&lt;安値!Y352,安値!X352&lt;安値!Z352),19,""))</f>
        <v/>
      </c>
      <c r="T352" s="500" t="str">
        <f>IF(終値!A352="","",IF(AND(安値!Y352&lt;安値!X352,安値!Y352&lt;安値!W352,安値!Y352&lt;安値!Z352,安値!Y352&lt;安値!AA352),20,""))</f>
        <v/>
      </c>
      <c r="U352" s="500" t="str">
        <f>IF(終値!A352="","",IF(AND(安値!Z352&lt;安値!Y352,安値!Z352&lt;安値!X352,安値!Z352&lt;安値!AA352,安値!Z352&lt;安値!AB352),21,""))</f>
        <v/>
      </c>
      <c r="V352" s="500" t="str">
        <f>IF(終値!A352="","",IF(AND(安値!AA352&lt;安値!Z352,安値!AA352&lt;安値!Y352,安値!AA352&lt;安値!AB352,安値!AA352&lt;安値!AC352),22,""))</f>
        <v/>
      </c>
      <c r="W352" s="500" t="str">
        <f>IF(終値!A352="","",IF(AND(安値!AB352&lt;安値!AA352,安値!AB352&lt;安値!Z352,安値!AB352&lt;安値!AC352,安値!AB352&lt;安値!AD352),23,""))</f>
        <v/>
      </c>
      <c r="X352" s="500" t="str">
        <f>IF(終値!A352="","",IF(AND(安値!AC352&lt;安値!AB352,安値!AC352&lt;安値!AA352,安値!AC352&lt;安値!AD352,安値!AC352&lt;安値!AE352),24,""))</f>
        <v/>
      </c>
      <c r="Y352" s="500" t="str">
        <f>IF(終値!A352="","",IF(AND(安値!AD352&lt;安値!AC352,安値!AD352&lt;安値!AB352,安値!AD352&lt;安値!AE352,安値!AD352&lt;安値!AF352),25,""))</f>
        <v/>
      </c>
      <c r="Z352" s="500" t="str">
        <f>IF(終値!A352="","",IF(AND(安値!AE352&lt;安値!AD352,安値!AE352&lt;安値!AC352,安値!AE352&lt;安値!AF352,安値!AE352&lt;安値!AG352),26,""))</f>
        <v/>
      </c>
      <c r="AA352" s="500" t="str">
        <f>IF(終値!A352="","",IF(AND(安値!AF352&lt;安値!AE352,安値!AF352&lt;安値!AD352,安値!AF352&lt;安値!AG352,安値!AF352&lt;安値!AH352),27,""))</f>
        <v/>
      </c>
      <c r="AB352" s="500" t="str">
        <f>IF(終値!A352="","",IF(AND(安値!AG352&lt;安値!AF352,安値!AG352&lt;安値!AE352,安値!AG352&lt;安値!AH352,安値!AG352&lt;安値!AI352),28,""))</f>
        <v/>
      </c>
      <c r="AC352" s="500" t="str">
        <f>IF(終値!A352="","",IF(AND(高値!G352&gt;高値!F352,高値!G352&gt;高値!E352,高値!G352&gt;高値!H352,高値!G352&gt;高値!I352),2,""))</f>
        <v/>
      </c>
      <c r="AD352" s="500" t="str">
        <f>IF(終値!A352="","",IF(AND(高値!H352&gt;高値!G352,高値!H352&gt;高値!F352,高値!H352&gt;高値!I352,高値!H352&gt;高値!J352),3,""))</f>
        <v/>
      </c>
      <c r="AE352" s="500" t="str">
        <f>IF(終値!A352="","",IF(AND(高値!I352&gt;高値!H352,高値!I352&gt;高値!G352,高値!I352&gt;高値!J352,高値!I352&gt;高値!K352),4,""))</f>
        <v/>
      </c>
      <c r="AF352" s="500" t="str">
        <f>IF(終値!A352="","",IF(AND(高値!J352&gt;高値!I352,高値!J352&gt;高値!H352,高値!J352&gt;高値!K352,高値!J352&gt;高値!L352),5,""))</f>
        <v/>
      </c>
      <c r="AG352" s="500" t="str">
        <f>IF(終値!A352="","",IF(AND(高値!K352&gt;高値!J352,高値!K352&gt;高値!I352,高値!K352&gt;高値!L352,高値!K352&gt;高値!M352),6,""))</f>
        <v/>
      </c>
      <c r="AH352" s="500" t="str">
        <f>IF(終値!A352="","",IF(AND(高値!L352&gt;高値!K352,高値!L352&gt;高値!J352,高値!L352&gt;高値!M352,高値!L352&gt;高値!N352),7,""))</f>
        <v/>
      </c>
      <c r="AI352" s="500" t="str">
        <f>IF(終値!A352="","",IF(AND(高値!M352&gt;高値!L352,高値!M352&gt;高値!K352,高値!M352&gt;高値!N352,高値!M352&gt;高値!O352),8,""))</f>
        <v/>
      </c>
      <c r="AJ352" s="500" t="str">
        <f>IF(終値!A352="","",IF(AND(高値!N352&gt;高値!M352,高値!N352&gt;高値!L352,高値!N352&gt;高値!O352,高値!N352&gt;高値!P352),9,""))</f>
        <v/>
      </c>
      <c r="AK352" s="500" t="str">
        <f>IF(終値!A352="","",IF(AND(高値!O352&gt;高値!N352,高値!O352&gt;高値!M352,高値!O352&gt;高値!P352,高値!O352&gt;高値!Q352),10,""))</f>
        <v/>
      </c>
      <c r="AL352" s="500" t="str">
        <f>IF(終値!A352="","",IF(AND(高値!P352&gt;高値!O352,高値!P352&gt;高値!N352,高値!P352&gt;高値!Q352,高値!P352&gt;高値!R352),11,""))</f>
        <v/>
      </c>
      <c r="AM352" s="500" t="str">
        <f>IF(終値!A352="","",IF(AND(高値!Q352&gt;高値!P352,高値!Q352&gt;高値!O352,高値!Q352&gt;高値!R352,高値!Q352&gt;高値!S352),12,""))</f>
        <v/>
      </c>
      <c r="AN352" s="500" t="str">
        <f>IF(終値!A352="","",IF(AND(高値!R352&gt;高値!Q352,高値!R352&gt;高値!P352,高値!R352&gt;高値!S352,高値!R352&gt;高値!T352),13,""))</f>
        <v/>
      </c>
      <c r="AO352" s="500" t="str">
        <f>IF(終値!A352="","",IF(AND(高値!S352&gt;高値!R352,高値!S352&gt;高値!Q352,高値!S352&gt;高値!T352,高値!S352&gt;高値!U352),14,""))</f>
        <v/>
      </c>
      <c r="AP352" s="500" t="str">
        <f>IF(終値!A352="","",IF(AND(高値!T352&gt;高値!S352,高値!T352&gt;高値!R352,高値!T352&gt;高値!U352,高値!T352&gt;高値!V352),15,""))</f>
        <v/>
      </c>
      <c r="AQ352" s="500" t="str">
        <f>IF(終値!A352="","",IF(AND(高値!U352&gt;高値!T352,高値!U352&gt;高値!S352,高値!U352&gt;高値!V352,高値!U352&gt;高値!W352),16,""))</f>
        <v/>
      </c>
      <c r="AR352" s="500" t="str">
        <f>IF(終値!A352="","",IF(AND(高値!V352&gt;高値!U352,高値!V352&gt;高値!T352,高値!V352&gt;高値!W352,高値!V352&gt;高値!X352),17,""))</f>
        <v/>
      </c>
      <c r="AS352" s="500" t="str">
        <f>IF(終値!A352="","",IF(AND(高値!W352&gt;高値!V352,高値!W352&gt;高値!U352,高値!W352&gt;高値!X352,高値!W352&gt;高値!Y352),18,""))</f>
        <v/>
      </c>
      <c r="AT352" s="500" t="str">
        <f>IF(終値!A352="","",IF(AND(高値!X352&gt;高値!W352,高値!X352&gt;高値!V352,高値!X352&gt;高値!Y352,高値!X352&gt;高値!Z352),19,""))</f>
        <v/>
      </c>
      <c r="AU352" s="500" t="str">
        <f>IF(終値!A352="","",IF(AND(高値!Y352&gt;高値!X352,高値!Y352&gt;高値!W352,高値!Y352&gt;高値!Z352,高値!Y352&gt;高値!AA352),20,""))</f>
        <v/>
      </c>
      <c r="AV352" s="500" t="str">
        <f>IF(終値!A352="","",IF(AND(高値!Z352&gt;高値!Y352,高値!Z352&gt;高値!X352,高値!Z352&gt;高値!AA352,高値!Z352&gt;高値!AB352),21,""))</f>
        <v/>
      </c>
      <c r="AW352" s="500" t="str">
        <f>IF(終値!A352="","",IF(AND(高値!AA352&gt;高値!Z352,高値!AA352&gt;高値!Y352,高値!AA352&gt;高値!AB352,高値!AA352&gt;高値!AC352),22,""))</f>
        <v/>
      </c>
      <c r="AX352" s="500" t="str">
        <f>IF(終値!A352="","",IF(AND(高値!AB352&gt;高値!AA352,高値!AB352&gt;高値!Z352,高値!AB352&gt;高値!AC352,高値!AB352&gt;高値!AD352),23,""))</f>
        <v/>
      </c>
      <c r="AY352" s="500" t="str">
        <f>IF(終値!A352="","",IF(AND(高値!AC352&gt;高値!AB352,高値!AC352&gt;高値!AA352,高値!AC352&gt;高値!AD352,高値!AC352&gt;高値!AE352),24,""))</f>
        <v/>
      </c>
      <c r="AZ352" s="500" t="str">
        <f>IF(終値!A352="","",IF(AND(高値!AD352&gt;高値!AC352,高値!AD352&gt;高値!AB352,高値!AD352&gt;高値!AE352,高値!AD352&gt;高値!AF352),25,""))</f>
        <v/>
      </c>
      <c r="BA352" s="500" t="str">
        <f>IF(終値!A352="","",IF(AND(高値!AE352&gt;高値!AD352,高値!AE352&gt;高値!AC352,高値!AE352&gt;高値!AF352,高値!AE352&gt;高値!AG352),26,""))</f>
        <v/>
      </c>
      <c r="BB352" s="500" t="str">
        <f>IF(終値!A352="","",IF(AND(高値!AF352&gt;高値!AE352,高値!AF352&gt;高値!AD352,高値!AF352&gt;高値!AG352,高値!AF352&gt;高値!AH352),27,""))</f>
        <v/>
      </c>
      <c r="BC352" s="500" t="str">
        <f>IF(終値!A352="","",IF(AND(高値!AG352&gt;高値!AF352,高値!AG352&gt;高値!AE352,高値!AG352&gt;高値!AH352,高値!AG352&gt;高値!AI352),28,""))</f>
        <v/>
      </c>
      <c r="BD352" s="500">
        <f t="shared" si="30"/>
        <v>0</v>
      </c>
      <c r="BE352" s="500" t="str">
        <f t="shared" si="31"/>
        <v/>
      </c>
      <c r="BF352" s="500" t="str">
        <f t="shared" si="32"/>
        <v/>
      </c>
      <c r="BG352" s="500" t="str">
        <f>IF($BE352="","",INDEX(安値!$E352:$CZ352,1,$BE352+1))</f>
        <v/>
      </c>
      <c r="BH352" s="500" t="str">
        <f>IF($BF352="","",INDEX(安値!$E352:$CZ352,1,$BF352+1))</f>
        <v/>
      </c>
      <c r="BI352" s="500" t="str">
        <f>IF($BF352="","",MAX(INDEX(高値!$E352:$CZ352,1,$BE352+1):INDEX(高値!$E352:$CZ352,1,$BF352+1)))</f>
        <v/>
      </c>
      <c r="BJ352" s="500" t="str">
        <f>IF($BF352="","",AVERAGE(INDEX(終値!$E352:$CZ352,1,$BF352+1):INDEX(終値!$E352:$CZ352,1,$BF352+20))-2*STDEVP(INDEX(終値!$E352:$CZ352,1,$BF352+1):INDEX(終値!$E352:$CZ352,1,$BF352+20)))</f>
        <v/>
      </c>
      <c r="BK352" s="500" t="str">
        <f>IF($BE352="","",AVERAGE(INDEX(終値!$E352:$CZ352,1,$BE352+1):INDEX(終値!$E352:$CZ352,1,$BE352+20))-2*STDEVP(INDEX(終値!$E352:$CZ352,1,$BE352+1):INDEX(終値!$E352:$CZ352,1,$BE352+20)))</f>
        <v/>
      </c>
      <c r="BL352" s="500">
        <f t="shared" si="33"/>
        <v>0</v>
      </c>
      <c r="BM352" s="500" t="str">
        <f t="shared" si="34"/>
        <v/>
      </c>
      <c r="BN352" s="500" t="str">
        <f t="shared" si="35"/>
        <v/>
      </c>
      <c r="BO352" s="500" t="str">
        <f>IF($BM352="","",INDEX(高値!$E352:$CZ352,1,$BM352+1))</f>
        <v/>
      </c>
      <c r="BP352" s="500" t="str">
        <f>IF($BN352="","",INDEX(高値!$E352:$CZ352,1,$BN352+1))</f>
        <v/>
      </c>
      <c r="BQ352" s="500" t="str">
        <f>IF($BN352="","",MIN(INDEX(安値!$E352:$CZ352,1,$BM352+1):INDEX(安値!$E352:$CZ352,1,$BN352+1)))</f>
        <v/>
      </c>
      <c r="BR352" s="500" t="str">
        <f>IF($BN352="","",AVERAGE(INDEX(終値!$E352:$CZ352,1,$BN352+1):INDEX(終値!$E352:$CZ352,1,$BN352+20))+2*STDEVP(INDEX(終値!$E352:$CZ352,1,$BN352+1):INDEX(終値!$E352:$CZ352,1,$BN352+20)))</f>
        <v/>
      </c>
      <c r="BS352" s="500" t="str">
        <f>IF($BM352="","",AVERAGE(INDEX(終値!$E352:$CZ352,1,$BM352+1):INDEX(終値!$E352:$CZ352,1,$BM352+20))+2*STDEVP(INDEX(終値!$E352:$CZ352,1,$BM352+1):INDEX(終値!$E352:$CZ352,1,$BM352+20)))</f>
        <v/>
      </c>
      <c r="BT352" s="497" t="str">
        <f>IFERROR(IF(AND($BD352&gt;=2,ABS($BG352-$BH352)/$BH352&lt;=BB設定!$B$12,$BI352&gt;=MAX($BH352,$BG352)*(1+BB設定!$B$13),終値!E352&gt;$BG352),IF(OR(終値!E352&gt;=$BI352,AND($BH352&lt;$BJ352,$BG352&gt;=$BK352)),"二番底W▲","二番底W形成"),IF(AND($BL352&gt;=2,ABS($BO352-$BP352)/$BP352&lt;=BB設定!$B$12,$BQ352&lt;=MIN($BP352,$BO352)*(1-BB設定!$B$13),終値!E352&lt;$BO352),IF(OR(終値!E352&lt;=$BQ352,AND($BP352&gt;$BR352,$BO352&lt;=$BS352)),"二番天井M▼","二番天井M形成"),"－")),"－")</f>
        <v>－</v>
      </c>
    </row>
    <row r="353" spans="2:72">
      <c r="B353" s="500" t="str">
        <f>IF(終値!A353="","",IF(AND(安値!G353&lt;安値!F353,安値!G353&lt;安値!E353,安値!G353&lt;安値!H353,安値!G353&lt;安値!I353),2,""))</f>
        <v/>
      </c>
      <c r="C353" s="500" t="str">
        <f>IF(終値!A353="","",IF(AND(安値!H353&lt;安値!G353,安値!H353&lt;安値!F353,安値!H353&lt;安値!I353,安値!H353&lt;安値!J353),3,""))</f>
        <v/>
      </c>
      <c r="D353" s="500" t="str">
        <f>IF(終値!A353="","",IF(AND(安値!I353&lt;安値!H353,安値!I353&lt;安値!G353,安値!I353&lt;安値!J353,安値!I353&lt;安値!K353),4,""))</f>
        <v/>
      </c>
      <c r="E353" s="500" t="str">
        <f>IF(終値!A353="","",IF(AND(安値!J353&lt;安値!I353,安値!J353&lt;安値!H353,安値!J353&lt;安値!K353,安値!J353&lt;安値!L353),5,""))</f>
        <v/>
      </c>
      <c r="F353" s="500" t="str">
        <f>IF(終値!A353="","",IF(AND(安値!K353&lt;安値!J353,安値!K353&lt;安値!I353,安値!K353&lt;安値!L353,安値!K353&lt;安値!M353),6,""))</f>
        <v/>
      </c>
      <c r="G353" s="500" t="str">
        <f>IF(終値!A353="","",IF(AND(安値!L353&lt;安値!K353,安値!L353&lt;安値!J353,安値!L353&lt;安値!M353,安値!L353&lt;安値!N353),7,""))</f>
        <v/>
      </c>
      <c r="H353" s="500" t="str">
        <f>IF(終値!A353="","",IF(AND(安値!M353&lt;安値!L353,安値!M353&lt;安値!K353,安値!M353&lt;安値!N353,安値!M353&lt;安値!O353),8,""))</f>
        <v/>
      </c>
      <c r="I353" s="500" t="str">
        <f>IF(終値!A353="","",IF(AND(安値!N353&lt;安値!M353,安値!N353&lt;安値!L353,安値!N353&lt;安値!O353,安値!N353&lt;安値!P353),9,""))</f>
        <v/>
      </c>
      <c r="J353" s="500" t="str">
        <f>IF(終値!A353="","",IF(AND(安値!O353&lt;安値!N353,安値!O353&lt;安値!M353,安値!O353&lt;安値!P353,安値!O353&lt;安値!Q353),10,""))</f>
        <v/>
      </c>
      <c r="K353" s="500" t="str">
        <f>IF(終値!A353="","",IF(AND(安値!P353&lt;安値!O353,安値!P353&lt;安値!N353,安値!P353&lt;安値!Q353,安値!P353&lt;安値!R353),11,""))</f>
        <v/>
      </c>
      <c r="L353" s="500" t="str">
        <f>IF(終値!A353="","",IF(AND(安値!Q353&lt;安値!P353,安値!Q353&lt;安値!O353,安値!Q353&lt;安値!R353,安値!Q353&lt;安値!S353),12,""))</f>
        <v/>
      </c>
      <c r="M353" s="500" t="str">
        <f>IF(終値!A353="","",IF(AND(安値!R353&lt;安値!Q353,安値!R353&lt;安値!P353,安値!R353&lt;安値!S353,安値!R353&lt;安値!T353),13,""))</f>
        <v/>
      </c>
      <c r="N353" s="500" t="str">
        <f>IF(終値!A353="","",IF(AND(安値!S353&lt;安値!R353,安値!S353&lt;安値!Q353,安値!S353&lt;安値!T353,安値!S353&lt;安値!U353),14,""))</f>
        <v/>
      </c>
      <c r="O353" s="500" t="str">
        <f>IF(終値!A353="","",IF(AND(安値!T353&lt;安値!S353,安値!T353&lt;安値!R353,安値!T353&lt;安値!U353,安値!T353&lt;安値!V353),15,""))</f>
        <v/>
      </c>
      <c r="P353" s="500" t="str">
        <f>IF(終値!A353="","",IF(AND(安値!U353&lt;安値!T353,安値!U353&lt;安値!S353,安値!U353&lt;安値!V353,安値!U353&lt;安値!W353),16,""))</f>
        <v/>
      </c>
      <c r="Q353" s="500" t="str">
        <f>IF(終値!A353="","",IF(AND(安値!V353&lt;安値!U353,安値!V353&lt;安値!T353,安値!V353&lt;安値!W353,安値!V353&lt;安値!X353),17,""))</f>
        <v/>
      </c>
      <c r="R353" s="500" t="str">
        <f>IF(終値!A353="","",IF(AND(安値!W353&lt;安値!V353,安値!W353&lt;安値!U353,安値!W353&lt;安値!X353,安値!W353&lt;安値!Y353),18,""))</f>
        <v/>
      </c>
      <c r="S353" s="500" t="str">
        <f>IF(終値!A353="","",IF(AND(安値!X353&lt;安値!W353,安値!X353&lt;安値!V353,安値!X353&lt;安値!Y353,安値!X353&lt;安値!Z353),19,""))</f>
        <v/>
      </c>
      <c r="T353" s="500" t="str">
        <f>IF(終値!A353="","",IF(AND(安値!Y353&lt;安値!X353,安値!Y353&lt;安値!W353,安値!Y353&lt;安値!Z353,安値!Y353&lt;安値!AA353),20,""))</f>
        <v/>
      </c>
      <c r="U353" s="500" t="str">
        <f>IF(終値!A353="","",IF(AND(安値!Z353&lt;安値!Y353,安値!Z353&lt;安値!X353,安値!Z353&lt;安値!AA353,安値!Z353&lt;安値!AB353),21,""))</f>
        <v/>
      </c>
      <c r="V353" s="500" t="str">
        <f>IF(終値!A353="","",IF(AND(安値!AA353&lt;安値!Z353,安値!AA353&lt;安値!Y353,安値!AA353&lt;安値!AB353,安値!AA353&lt;安値!AC353),22,""))</f>
        <v/>
      </c>
      <c r="W353" s="500" t="str">
        <f>IF(終値!A353="","",IF(AND(安値!AB353&lt;安値!AA353,安値!AB353&lt;安値!Z353,安値!AB353&lt;安値!AC353,安値!AB353&lt;安値!AD353),23,""))</f>
        <v/>
      </c>
      <c r="X353" s="500" t="str">
        <f>IF(終値!A353="","",IF(AND(安値!AC353&lt;安値!AB353,安値!AC353&lt;安値!AA353,安値!AC353&lt;安値!AD353,安値!AC353&lt;安値!AE353),24,""))</f>
        <v/>
      </c>
      <c r="Y353" s="500" t="str">
        <f>IF(終値!A353="","",IF(AND(安値!AD353&lt;安値!AC353,安値!AD353&lt;安値!AB353,安値!AD353&lt;安値!AE353,安値!AD353&lt;安値!AF353),25,""))</f>
        <v/>
      </c>
      <c r="Z353" s="500" t="str">
        <f>IF(終値!A353="","",IF(AND(安値!AE353&lt;安値!AD353,安値!AE353&lt;安値!AC353,安値!AE353&lt;安値!AF353,安値!AE353&lt;安値!AG353),26,""))</f>
        <v/>
      </c>
      <c r="AA353" s="500" t="str">
        <f>IF(終値!A353="","",IF(AND(安値!AF353&lt;安値!AE353,安値!AF353&lt;安値!AD353,安値!AF353&lt;安値!AG353,安値!AF353&lt;安値!AH353),27,""))</f>
        <v/>
      </c>
      <c r="AB353" s="500" t="str">
        <f>IF(終値!A353="","",IF(AND(安値!AG353&lt;安値!AF353,安値!AG353&lt;安値!AE353,安値!AG353&lt;安値!AH353,安値!AG353&lt;安値!AI353),28,""))</f>
        <v/>
      </c>
      <c r="AC353" s="500" t="str">
        <f>IF(終値!A353="","",IF(AND(高値!G353&gt;高値!F353,高値!G353&gt;高値!E353,高値!G353&gt;高値!H353,高値!G353&gt;高値!I353),2,""))</f>
        <v/>
      </c>
      <c r="AD353" s="500" t="str">
        <f>IF(終値!A353="","",IF(AND(高値!H353&gt;高値!G353,高値!H353&gt;高値!F353,高値!H353&gt;高値!I353,高値!H353&gt;高値!J353),3,""))</f>
        <v/>
      </c>
      <c r="AE353" s="500" t="str">
        <f>IF(終値!A353="","",IF(AND(高値!I353&gt;高値!H353,高値!I353&gt;高値!G353,高値!I353&gt;高値!J353,高値!I353&gt;高値!K353),4,""))</f>
        <v/>
      </c>
      <c r="AF353" s="500" t="str">
        <f>IF(終値!A353="","",IF(AND(高値!J353&gt;高値!I353,高値!J353&gt;高値!H353,高値!J353&gt;高値!K353,高値!J353&gt;高値!L353),5,""))</f>
        <v/>
      </c>
      <c r="AG353" s="500" t="str">
        <f>IF(終値!A353="","",IF(AND(高値!K353&gt;高値!J353,高値!K353&gt;高値!I353,高値!K353&gt;高値!L353,高値!K353&gt;高値!M353),6,""))</f>
        <v/>
      </c>
      <c r="AH353" s="500" t="str">
        <f>IF(終値!A353="","",IF(AND(高値!L353&gt;高値!K353,高値!L353&gt;高値!J353,高値!L353&gt;高値!M353,高値!L353&gt;高値!N353),7,""))</f>
        <v/>
      </c>
      <c r="AI353" s="500" t="str">
        <f>IF(終値!A353="","",IF(AND(高値!M353&gt;高値!L353,高値!M353&gt;高値!K353,高値!M353&gt;高値!N353,高値!M353&gt;高値!O353),8,""))</f>
        <v/>
      </c>
      <c r="AJ353" s="500" t="str">
        <f>IF(終値!A353="","",IF(AND(高値!N353&gt;高値!M353,高値!N353&gt;高値!L353,高値!N353&gt;高値!O353,高値!N353&gt;高値!P353),9,""))</f>
        <v/>
      </c>
      <c r="AK353" s="500" t="str">
        <f>IF(終値!A353="","",IF(AND(高値!O353&gt;高値!N353,高値!O353&gt;高値!M353,高値!O353&gt;高値!P353,高値!O353&gt;高値!Q353),10,""))</f>
        <v/>
      </c>
      <c r="AL353" s="500" t="str">
        <f>IF(終値!A353="","",IF(AND(高値!P353&gt;高値!O353,高値!P353&gt;高値!N353,高値!P353&gt;高値!Q353,高値!P353&gt;高値!R353),11,""))</f>
        <v/>
      </c>
      <c r="AM353" s="500" t="str">
        <f>IF(終値!A353="","",IF(AND(高値!Q353&gt;高値!P353,高値!Q353&gt;高値!O353,高値!Q353&gt;高値!R353,高値!Q353&gt;高値!S353),12,""))</f>
        <v/>
      </c>
      <c r="AN353" s="500" t="str">
        <f>IF(終値!A353="","",IF(AND(高値!R353&gt;高値!Q353,高値!R353&gt;高値!P353,高値!R353&gt;高値!S353,高値!R353&gt;高値!T353),13,""))</f>
        <v/>
      </c>
      <c r="AO353" s="500" t="str">
        <f>IF(終値!A353="","",IF(AND(高値!S353&gt;高値!R353,高値!S353&gt;高値!Q353,高値!S353&gt;高値!T353,高値!S353&gt;高値!U353),14,""))</f>
        <v/>
      </c>
      <c r="AP353" s="500" t="str">
        <f>IF(終値!A353="","",IF(AND(高値!T353&gt;高値!S353,高値!T353&gt;高値!R353,高値!T353&gt;高値!U353,高値!T353&gt;高値!V353),15,""))</f>
        <v/>
      </c>
      <c r="AQ353" s="500" t="str">
        <f>IF(終値!A353="","",IF(AND(高値!U353&gt;高値!T353,高値!U353&gt;高値!S353,高値!U353&gt;高値!V353,高値!U353&gt;高値!W353),16,""))</f>
        <v/>
      </c>
      <c r="AR353" s="500" t="str">
        <f>IF(終値!A353="","",IF(AND(高値!V353&gt;高値!U353,高値!V353&gt;高値!T353,高値!V353&gt;高値!W353,高値!V353&gt;高値!X353),17,""))</f>
        <v/>
      </c>
      <c r="AS353" s="500" t="str">
        <f>IF(終値!A353="","",IF(AND(高値!W353&gt;高値!V353,高値!W353&gt;高値!U353,高値!W353&gt;高値!X353,高値!W353&gt;高値!Y353),18,""))</f>
        <v/>
      </c>
      <c r="AT353" s="500" t="str">
        <f>IF(終値!A353="","",IF(AND(高値!X353&gt;高値!W353,高値!X353&gt;高値!V353,高値!X353&gt;高値!Y353,高値!X353&gt;高値!Z353),19,""))</f>
        <v/>
      </c>
      <c r="AU353" s="500" t="str">
        <f>IF(終値!A353="","",IF(AND(高値!Y353&gt;高値!X353,高値!Y353&gt;高値!W353,高値!Y353&gt;高値!Z353,高値!Y353&gt;高値!AA353),20,""))</f>
        <v/>
      </c>
      <c r="AV353" s="500" t="str">
        <f>IF(終値!A353="","",IF(AND(高値!Z353&gt;高値!Y353,高値!Z353&gt;高値!X353,高値!Z353&gt;高値!AA353,高値!Z353&gt;高値!AB353),21,""))</f>
        <v/>
      </c>
      <c r="AW353" s="500" t="str">
        <f>IF(終値!A353="","",IF(AND(高値!AA353&gt;高値!Z353,高値!AA353&gt;高値!Y353,高値!AA353&gt;高値!AB353,高値!AA353&gt;高値!AC353),22,""))</f>
        <v/>
      </c>
      <c r="AX353" s="500" t="str">
        <f>IF(終値!A353="","",IF(AND(高値!AB353&gt;高値!AA353,高値!AB353&gt;高値!Z353,高値!AB353&gt;高値!AC353,高値!AB353&gt;高値!AD353),23,""))</f>
        <v/>
      </c>
      <c r="AY353" s="500" t="str">
        <f>IF(終値!A353="","",IF(AND(高値!AC353&gt;高値!AB353,高値!AC353&gt;高値!AA353,高値!AC353&gt;高値!AD353,高値!AC353&gt;高値!AE353),24,""))</f>
        <v/>
      </c>
      <c r="AZ353" s="500" t="str">
        <f>IF(終値!A353="","",IF(AND(高値!AD353&gt;高値!AC353,高値!AD353&gt;高値!AB353,高値!AD353&gt;高値!AE353,高値!AD353&gt;高値!AF353),25,""))</f>
        <v/>
      </c>
      <c r="BA353" s="500" t="str">
        <f>IF(終値!A353="","",IF(AND(高値!AE353&gt;高値!AD353,高値!AE353&gt;高値!AC353,高値!AE353&gt;高値!AF353,高値!AE353&gt;高値!AG353),26,""))</f>
        <v/>
      </c>
      <c r="BB353" s="500" t="str">
        <f>IF(終値!A353="","",IF(AND(高値!AF353&gt;高値!AE353,高値!AF353&gt;高値!AD353,高値!AF353&gt;高値!AG353,高値!AF353&gt;高値!AH353),27,""))</f>
        <v/>
      </c>
      <c r="BC353" s="500" t="str">
        <f>IF(終値!A353="","",IF(AND(高値!AG353&gt;高値!AF353,高値!AG353&gt;高値!AE353,高値!AG353&gt;高値!AH353,高値!AG353&gt;高値!AI353),28,""))</f>
        <v/>
      </c>
      <c r="BD353" s="500">
        <f t="shared" si="30"/>
        <v>0</v>
      </c>
      <c r="BE353" s="500" t="str">
        <f t="shared" si="31"/>
        <v/>
      </c>
      <c r="BF353" s="500" t="str">
        <f t="shared" si="32"/>
        <v/>
      </c>
      <c r="BG353" s="500" t="str">
        <f>IF($BE353="","",INDEX(安値!$E353:$CZ353,1,$BE353+1))</f>
        <v/>
      </c>
      <c r="BH353" s="500" t="str">
        <f>IF($BF353="","",INDEX(安値!$E353:$CZ353,1,$BF353+1))</f>
        <v/>
      </c>
      <c r="BI353" s="500" t="str">
        <f>IF($BF353="","",MAX(INDEX(高値!$E353:$CZ353,1,$BE353+1):INDEX(高値!$E353:$CZ353,1,$BF353+1)))</f>
        <v/>
      </c>
      <c r="BJ353" s="500" t="str">
        <f>IF($BF353="","",AVERAGE(INDEX(終値!$E353:$CZ353,1,$BF353+1):INDEX(終値!$E353:$CZ353,1,$BF353+20))-2*STDEVP(INDEX(終値!$E353:$CZ353,1,$BF353+1):INDEX(終値!$E353:$CZ353,1,$BF353+20)))</f>
        <v/>
      </c>
      <c r="BK353" s="500" t="str">
        <f>IF($BE353="","",AVERAGE(INDEX(終値!$E353:$CZ353,1,$BE353+1):INDEX(終値!$E353:$CZ353,1,$BE353+20))-2*STDEVP(INDEX(終値!$E353:$CZ353,1,$BE353+1):INDEX(終値!$E353:$CZ353,1,$BE353+20)))</f>
        <v/>
      </c>
      <c r="BL353" s="500">
        <f t="shared" si="33"/>
        <v>0</v>
      </c>
      <c r="BM353" s="500" t="str">
        <f t="shared" si="34"/>
        <v/>
      </c>
      <c r="BN353" s="500" t="str">
        <f t="shared" si="35"/>
        <v/>
      </c>
      <c r="BO353" s="500" t="str">
        <f>IF($BM353="","",INDEX(高値!$E353:$CZ353,1,$BM353+1))</f>
        <v/>
      </c>
      <c r="BP353" s="500" t="str">
        <f>IF($BN353="","",INDEX(高値!$E353:$CZ353,1,$BN353+1))</f>
        <v/>
      </c>
      <c r="BQ353" s="500" t="str">
        <f>IF($BN353="","",MIN(INDEX(安値!$E353:$CZ353,1,$BM353+1):INDEX(安値!$E353:$CZ353,1,$BN353+1)))</f>
        <v/>
      </c>
      <c r="BR353" s="500" t="str">
        <f>IF($BN353="","",AVERAGE(INDEX(終値!$E353:$CZ353,1,$BN353+1):INDEX(終値!$E353:$CZ353,1,$BN353+20))+2*STDEVP(INDEX(終値!$E353:$CZ353,1,$BN353+1):INDEX(終値!$E353:$CZ353,1,$BN353+20)))</f>
        <v/>
      </c>
      <c r="BS353" s="500" t="str">
        <f>IF($BM353="","",AVERAGE(INDEX(終値!$E353:$CZ353,1,$BM353+1):INDEX(終値!$E353:$CZ353,1,$BM353+20))+2*STDEVP(INDEX(終値!$E353:$CZ353,1,$BM353+1):INDEX(終値!$E353:$CZ353,1,$BM353+20)))</f>
        <v/>
      </c>
      <c r="BT353" s="497" t="str">
        <f>IFERROR(IF(AND($BD353&gt;=2,ABS($BG353-$BH353)/$BH353&lt;=BB設定!$B$12,$BI353&gt;=MAX($BH353,$BG353)*(1+BB設定!$B$13),終値!E353&gt;$BG353),IF(OR(終値!E353&gt;=$BI353,AND($BH353&lt;$BJ353,$BG353&gt;=$BK353)),"二番底W▲","二番底W形成"),IF(AND($BL353&gt;=2,ABS($BO353-$BP353)/$BP353&lt;=BB設定!$B$12,$BQ353&lt;=MIN($BP353,$BO353)*(1-BB設定!$B$13),終値!E353&lt;$BO353),IF(OR(終値!E353&lt;=$BQ353,AND($BP353&gt;$BR353,$BO353&lt;=$BS353)),"二番天井M▼","二番天井M形成"),"－")),"－")</f>
        <v>－</v>
      </c>
    </row>
    <row r="354" spans="2:72">
      <c r="B354" s="500" t="str">
        <f>IF(終値!A354="","",IF(AND(安値!G354&lt;安値!F354,安値!G354&lt;安値!E354,安値!G354&lt;安値!H354,安値!G354&lt;安値!I354),2,""))</f>
        <v/>
      </c>
      <c r="C354" s="500" t="str">
        <f>IF(終値!A354="","",IF(AND(安値!H354&lt;安値!G354,安値!H354&lt;安値!F354,安値!H354&lt;安値!I354,安値!H354&lt;安値!J354),3,""))</f>
        <v/>
      </c>
      <c r="D354" s="500" t="str">
        <f>IF(終値!A354="","",IF(AND(安値!I354&lt;安値!H354,安値!I354&lt;安値!G354,安値!I354&lt;安値!J354,安値!I354&lt;安値!K354),4,""))</f>
        <v/>
      </c>
      <c r="E354" s="500" t="str">
        <f>IF(終値!A354="","",IF(AND(安値!J354&lt;安値!I354,安値!J354&lt;安値!H354,安値!J354&lt;安値!K354,安値!J354&lt;安値!L354),5,""))</f>
        <v/>
      </c>
      <c r="F354" s="500" t="str">
        <f>IF(終値!A354="","",IF(AND(安値!K354&lt;安値!J354,安値!K354&lt;安値!I354,安値!K354&lt;安値!L354,安値!K354&lt;安値!M354),6,""))</f>
        <v/>
      </c>
      <c r="G354" s="500" t="str">
        <f>IF(終値!A354="","",IF(AND(安値!L354&lt;安値!K354,安値!L354&lt;安値!J354,安値!L354&lt;安値!M354,安値!L354&lt;安値!N354),7,""))</f>
        <v/>
      </c>
      <c r="H354" s="500" t="str">
        <f>IF(終値!A354="","",IF(AND(安値!M354&lt;安値!L354,安値!M354&lt;安値!K354,安値!M354&lt;安値!N354,安値!M354&lt;安値!O354),8,""))</f>
        <v/>
      </c>
      <c r="I354" s="500" t="str">
        <f>IF(終値!A354="","",IF(AND(安値!N354&lt;安値!M354,安値!N354&lt;安値!L354,安値!N354&lt;安値!O354,安値!N354&lt;安値!P354),9,""))</f>
        <v/>
      </c>
      <c r="J354" s="500" t="str">
        <f>IF(終値!A354="","",IF(AND(安値!O354&lt;安値!N354,安値!O354&lt;安値!M354,安値!O354&lt;安値!P354,安値!O354&lt;安値!Q354),10,""))</f>
        <v/>
      </c>
      <c r="K354" s="500" t="str">
        <f>IF(終値!A354="","",IF(AND(安値!P354&lt;安値!O354,安値!P354&lt;安値!N354,安値!P354&lt;安値!Q354,安値!P354&lt;安値!R354),11,""))</f>
        <v/>
      </c>
      <c r="L354" s="500" t="str">
        <f>IF(終値!A354="","",IF(AND(安値!Q354&lt;安値!P354,安値!Q354&lt;安値!O354,安値!Q354&lt;安値!R354,安値!Q354&lt;安値!S354),12,""))</f>
        <v/>
      </c>
      <c r="M354" s="500" t="str">
        <f>IF(終値!A354="","",IF(AND(安値!R354&lt;安値!Q354,安値!R354&lt;安値!P354,安値!R354&lt;安値!S354,安値!R354&lt;安値!T354),13,""))</f>
        <v/>
      </c>
      <c r="N354" s="500" t="str">
        <f>IF(終値!A354="","",IF(AND(安値!S354&lt;安値!R354,安値!S354&lt;安値!Q354,安値!S354&lt;安値!T354,安値!S354&lt;安値!U354),14,""))</f>
        <v/>
      </c>
      <c r="O354" s="500" t="str">
        <f>IF(終値!A354="","",IF(AND(安値!T354&lt;安値!S354,安値!T354&lt;安値!R354,安値!T354&lt;安値!U354,安値!T354&lt;安値!V354),15,""))</f>
        <v/>
      </c>
      <c r="P354" s="500" t="str">
        <f>IF(終値!A354="","",IF(AND(安値!U354&lt;安値!T354,安値!U354&lt;安値!S354,安値!U354&lt;安値!V354,安値!U354&lt;安値!W354),16,""))</f>
        <v/>
      </c>
      <c r="Q354" s="500" t="str">
        <f>IF(終値!A354="","",IF(AND(安値!V354&lt;安値!U354,安値!V354&lt;安値!T354,安値!V354&lt;安値!W354,安値!V354&lt;安値!X354),17,""))</f>
        <v/>
      </c>
      <c r="R354" s="500" t="str">
        <f>IF(終値!A354="","",IF(AND(安値!W354&lt;安値!V354,安値!W354&lt;安値!U354,安値!W354&lt;安値!X354,安値!W354&lt;安値!Y354),18,""))</f>
        <v/>
      </c>
      <c r="S354" s="500" t="str">
        <f>IF(終値!A354="","",IF(AND(安値!X354&lt;安値!W354,安値!X354&lt;安値!V354,安値!X354&lt;安値!Y354,安値!X354&lt;安値!Z354),19,""))</f>
        <v/>
      </c>
      <c r="T354" s="500" t="str">
        <f>IF(終値!A354="","",IF(AND(安値!Y354&lt;安値!X354,安値!Y354&lt;安値!W354,安値!Y354&lt;安値!Z354,安値!Y354&lt;安値!AA354),20,""))</f>
        <v/>
      </c>
      <c r="U354" s="500" t="str">
        <f>IF(終値!A354="","",IF(AND(安値!Z354&lt;安値!Y354,安値!Z354&lt;安値!X354,安値!Z354&lt;安値!AA354,安値!Z354&lt;安値!AB354),21,""))</f>
        <v/>
      </c>
      <c r="V354" s="500" t="str">
        <f>IF(終値!A354="","",IF(AND(安値!AA354&lt;安値!Z354,安値!AA354&lt;安値!Y354,安値!AA354&lt;安値!AB354,安値!AA354&lt;安値!AC354),22,""))</f>
        <v/>
      </c>
      <c r="W354" s="500" t="str">
        <f>IF(終値!A354="","",IF(AND(安値!AB354&lt;安値!AA354,安値!AB354&lt;安値!Z354,安値!AB354&lt;安値!AC354,安値!AB354&lt;安値!AD354),23,""))</f>
        <v/>
      </c>
      <c r="X354" s="500" t="str">
        <f>IF(終値!A354="","",IF(AND(安値!AC354&lt;安値!AB354,安値!AC354&lt;安値!AA354,安値!AC354&lt;安値!AD354,安値!AC354&lt;安値!AE354),24,""))</f>
        <v/>
      </c>
      <c r="Y354" s="500" t="str">
        <f>IF(終値!A354="","",IF(AND(安値!AD354&lt;安値!AC354,安値!AD354&lt;安値!AB354,安値!AD354&lt;安値!AE354,安値!AD354&lt;安値!AF354),25,""))</f>
        <v/>
      </c>
      <c r="Z354" s="500" t="str">
        <f>IF(終値!A354="","",IF(AND(安値!AE354&lt;安値!AD354,安値!AE354&lt;安値!AC354,安値!AE354&lt;安値!AF354,安値!AE354&lt;安値!AG354),26,""))</f>
        <v/>
      </c>
      <c r="AA354" s="500" t="str">
        <f>IF(終値!A354="","",IF(AND(安値!AF354&lt;安値!AE354,安値!AF354&lt;安値!AD354,安値!AF354&lt;安値!AG354,安値!AF354&lt;安値!AH354),27,""))</f>
        <v/>
      </c>
      <c r="AB354" s="500" t="str">
        <f>IF(終値!A354="","",IF(AND(安値!AG354&lt;安値!AF354,安値!AG354&lt;安値!AE354,安値!AG354&lt;安値!AH354,安値!AG354&lt;安値!AI354),28,""))</f>
        <v/>
      </c>
      <c r="AC354" s="500" t="str">
        <f>IF(終値!A354="","",IF(AND(高値!G354&gt;高値!F354,高値!G354&gt;高値!E354,高値!G354&gt;高値!H354,高値!G354&gt;高値!I354),2,""))</f>
        <v/>
      </c>
      <c r="AD354" s="500" t="str">
        <f>IF(終値!A354="","",IF(AND(高値!H354&gt;高値!G354,高値!H354&gt;高値!F354,高値!H354&gt;高値!I354,高値!H354&gt;高値!J354),3,""))</f>
        <v/>
      </c>
      <c r="AE354" s="500" t="str">
        <f>IF(終値!A354="","",IF(AND(高値!I354&gt;高値!H354,高値!I354&gt;高値!G354,高値!I354&gt;高値!J354,高値!I354&gt;高値!K354),4,""))</f>
        <v/>
      </c>
      <c r="AF354" s="500" t="str">
        <f>IF(終値!A354="","",IF(AND(高値!J354&gt;高値!I354,高値!J354&gt;高値!H354,高値!J354&gt;高値!K354,高値!J354&gt;高値!L354),5,""))</f>
        <v/>
      </c>
      <c r="AG354" s="500" t="str">
        <f>IF(終値!A354="","",IF(AND(高値!K354&gt;高値!J354,高値!K354&gt;高値!I354,高値!K354&gt;高値!L354,高値!K354&gt;高値!M354),6,""))</f>
        <v/>
      </c>
      <c r="AH354" s="500" t="str">
        <f>IF(終値!A354="","",IF(AND(高値!L354&gt;高値!K354,高値!L354&gt;高値!J354,高値!L354&gt;高値!M354,高値!L354&gt;高値!N354),7,""))</f>
        <v/>
      </c>
      <c r="AI354" s="500" t="str">
        <f>IF(終値!A354="","",IF(AND(高値!M354&gt;高値!L354,高値!M354&gt;高値!K354,高値!M354&gt;高値!N354,高値!M354&gt;高値!O354),8,""))</f>
        <v/>
      </c>
      <c r="AJ354" s="500" t="str">
        <f>IF(終値!A354="","",IF(AND(高値!N354&gt;高値!M354,高値!N354&gt;高値!L354,高値!N354&gt;高値!O354,高値!N354&gt;高値!P354),9,""))</f>
        <v/>
      </c>
      <c r="AK354" s="500" t="str">
        <f>IF(終値!A354="","",IF(AND(高値!O354&gt;高値!N354,高値!O354&gt;高値!M354,高値!O354&gt;高値!P354,高値!O354&gt;高値!Q354),10,""))</f>
        <v/>
      </c>
      <c r="AL354" s="500" t="str">
        <f>IF(終値!A354="","",IF(AND(高値!P354&gt;高値!O354,高値!P354&gt;高値!N354,高値!P354&gt;高値!Q354,高値!P354&gt;高値!R354),11,""))</f>
        <v/>
      </c>
      <c r="AM354" s="500" t="str">
        <f>IF(終値!A354="","",IF(AND(高値!Q354&gt;高値!P354,高値!Q354&gt;高値!O354,高値!Q354&gt;高値!R354,高値!Q354&gt;高値!S354),12,""))</f>
        <v/>
      </c>
      <c r="AN354" s="500" t="str">
        <f>IF(終値!A354="","",IF(AND(高値!R354&gt;高値!Q354,高値!R354&gt;高値!P354,高値!R354&gt;高値!S354,高値!R354&gt;高値!T354),13,""))</f>
        <v/>
      </c>
      <c r="AO354" s="500" t="str">
        <f>IF(終値!A354="","",IF(AND(高値!S354&gt;高値!R354,高値!S354&gt;高値!Q354,高値!S354&gt;高値!T354,高値!S354&gt;高値!U354),14,""))</f>
        <v/>
      </c>
      <c r="AP354" s="500" t="str">
        <f>IF(終値!A354="","",IF(AND(高値!T354&gt;高値!S354,高値!T354&gt;高値!R354,高値!T354&gt;高値!U354,高値!T354&gt;高値!V354),15,""))</f>
        <v/>
      </c>
      <c r="AQ354" s="500" t="str">
        <f>IF(終値!A354="","",IF(AND(高値!U354&gt;高値!T354,高値!U354&gt;高値!S354,高値!U354&gt;高値!V354,高値!U354&gt;高値!W354),16,""))</f>
        <v/>
      </c>
      <c r="AR354" s="500" t="str">
        <f>IF(終値!A354="","",IF(AND(高値!V354&gt;高値!U354,高値!V354&gt;高値!T354,高値!V354&gt;高値!W354,高値!V354&gt;高値!X354),17,""))</f>
        <v/>
      </c>
      <c r="AS354" s="500" t="str">
        <f>IF(終値!A354="","",IF(AND(高値!W354&gt;高値!V354,高値!W354&gt;高値!U354,高値!W354&gt;高値!X354,高値!W354&gt;高値!Y354),18,""))</f>
        <v/>
      </c>
      <c r="AT354" s="500" t="str">
        <f>IF(終値!A354="","",IF(AND(高値!X354&gt;高値!W354,高値!X354&gt;高値!V354,高値!X354&gt;高値!Y354,高値!X354&gt;高値!Z354),19,""))</f>
        <v/>
      </c>
      <c r="AU354" s="500" t="str">
        <f>IF(終値!A354="","",IF(AND(高値!Y354&gt;高値!X354,高値!Y354&gt;高値!W354,高値!Y354&gt;高値!Z354,高値!Y354&gt;高値!AA354),20,""))</f>
        <v/>
      </c>
      <c r="AV354" s="500" t="str">
        <f>IF(終値!A354="","",IF(AND(高値!Z354&gt;高値!Y354,高値!Z354&gt;高値!X354,高値!Z354&gt;高値!AA354,高値!Z354&gt;高値!AB354),21,""))</f>
        <v/>
      </c>
      <c r="AW354" s="500" t="str">
        <f>IF(終値!A354="","",IF(AND(高値!AA354&gt;高値!Z354,高値!AA354&gt;高値!Y354,高値!AA354&gt;高値!AB354,高値!AA354&gt;高値!AC354),22,""))</f>
        <v/>
      </c>
      <c r="AX354" s="500" t="str">
        <f>IF(終値!A354="","",IF(AND(高値!AB354&gt;高値!AA354,高値!AB354&gt;高値!Z354,高値!AB354&gt;高値!AC354,高値!AB354&gt;高値!AD354),23,""))</f>
        <v/>
      </c>
      <c r="AY354" s="500" t="str">
        <f>IF(終値!A354="","",IF(AND(高値!AC354&gt;高値!AB354,高値!AC354&gt;高値!AA354,高値!AC354&gt;高値!AD354,高値!AC354&gt;高値!AE354),24,""))</f>
        <v/>
      </c>
      <c r="AZ354" s="500" t="str">
        <f>IF(終値!A354="","",IF(AND(高値!AD354&gt;高値!AC354,高値!AD354&gt;高値!AB354,高値!AD354&gt;高値!AE354,高値!AD354&gt;高値!AF354),25,""))</f>
        <v/>
      </c>
      <c r="BA354" s="500" t="str">
        <f>IF(終値!A354="","",IF(AND(高値!AE354&gt;高値!AD354,高値!AE354&gt;高値!AC354,高値!AE354&gt;高値!AF354,高値!AE354&gt;高値!AG354),26,""))</f>
        <v/>
      </c>
      <c r="BB354" s="500" t="str">
        <f>IF(終値!A354="","",IF(AND(高値!AF354&gt;高値!AE354,高値!AF354&gt;高値!AD354,高値!AF354&gt;高値!AG354,高値!AF354&gt;高値!AH354),27,""))</f>
        <v/>
      </c>
      <c r="BC354" s="500" t="str">
        <f>IF(終値!A354="","",IF(AND(高値!AG354&gt;高値!AF354,高値!AG354&gt;高値!AE354,高値!AG354&gt;高値!AH354,高値!AG354&gt;高値!AI354),28,""))</f>
        <v/>
      </c>
      <c r="BD354" s="500">
        <f t="shared" si="30"/>
        <v>0</v>
      </c>
      <c r="BE354" s="500" t="str">
        <f t="shared" si="31"/>
        <v/>
      </c>
      <c r="BF354" s="500" t="str">
        <f t="shared" si="32"/>
        <v/>
      </c>
      <c r="BG354" s="500" t="str">
        <f>IF($BE354="","",INDEX(安値!$E354:$CZ354,1,$BE354+1))</f>
        <v/>
      </c>
      <c r="BH354" s="500" t="str">
        <f>IF($BF354="","",INDEX(安値!$E354:$CZ354,1,$BF354+1))</f>
        <v/>
      </c>
      <c r="BI354" s="500" t="str">
        <f>IF($BF354="","",MAX(INDEX(高値!$E354:$CZ354,1,$BE354+1):INDEX(高値!$E354:$CZ354,1,$BF354+1)))</f>
        <v/>
      </c>
      <c r="BJ354" s="500" t="str">
        <f>IF($BF354="","",AVERAGE(INDEX(終値!$E354:$CZ354,1,$BF354+1):INDEX(終値!$E354:$CZ354,1,$BF354+20))-2*STDEVP(INDEX(終値!$E354:$CZ354,1,$BF354+1):INDEX(終値!$E354:$CZ354,1,$BF354+20)))</f>
        <v/>
      </c>
      <c r="BK354" s="500" t="str">
        <f>IF($BE354="","",AVERAGE(INDEX(終値!$E354:$CZ354,1,$BE354+1):INDEX(終値!$E354:$CZ354,1,$BE354+20))-2*STDEVP(INDEX(終値!$E354:$CZ354,1,$BE354+1):INDEX(終値!$E354:$CZ354,1,$BE354+20)))</f>
        <v/>
      </c>
      <c r="BL354" s="500">
        <f t="shared" si="33"/>
        <v>0</v>
      </c>
      <c r="BM354" s="500" t="str">
        <f t="shared" si="34"/>
        <v/>
      </c>
      <c r="BN354" s="500" t="str">
        <f t="shared" si="35"/>
        <v/>
      </c>
      <c r="BO354" s="500" t="str">
        <f>IF($BM354="","",INDEX(高値!$E354:$CZ354,1,$BM354+1))</f>
        <v/>
      </c>
      <c r="BP354" s="500" t="str">
        <f>IF($BN354="","",INDEX(高値!$E354:$CZ354,1,$BN354+1))</f>
        <v/>
      </c>
      <c r="BQ354" s="500" t="str">
        <f>IF($BN354="","",MIN(INDEX(安値!$E354:$CZ354,1,$BM354+1):INDEX(安値!$E354:$CZ354,1,$BN354+1)))</f>
        <v/>
      </c>
      <c r="BR354" s="500" t="str">
        <f>IF($BN354="","",AVERAGE(INDEX(終値!$E354:$CZ354,1,$BN354+1):INDEX(終値!$E354:$CZ354,1,$BN354+20))+2*STDEVP(INDEX(終値!$E354:$CZ354,1,$BN354+1):INDEX(終値!$E354:$CZ354,1,$BN354+20)))</f>
        <v/>
      </c>
      <c r="BS354" s="500" t="str">
        <f>IF($BM354="","",AVERAGE(INDEX(終値!$E354:$CZ354,1,$BM354+1):INDEX(終値!$E354:$CZ354,1,$BM354+20))+2*STDEVP(INDEX(終値!$E354:$CZ354,1,$BM354+1):INDEX(終値!$E354:$CZ354,1,$BM354+20)))</f>
        <v/>
      </c>
      <c r="BT354" s="497" t="str">
        <f>IFERROR(IF(AND($BD354&gt;=2,ABS($BG354-$BH354)/$BH354&lt;=BB設定!$B$12,$BI354&gt;=MAX($BH354,$BG354)*(1+BB設定!$B$13),終値!E354&gt;$BG354),IF(OR(終値!E354&gt;=$BI354,AND($BH354&lt;$BJ354,$BG354&gt;=$BK354)),"二番底W▲","二番底W形成"),IF(AND($BL354&gt;=2,ABS($BO354-$BP354)/$BP354&lt;=BB設定!$B$12,$BQ354&lt;=MIN($BP354,$BO354)*(1-BB設定!$B$13),終値!E354&lt;$BO354),IF(OR(終値!E354&lt;=$BQ354,AND($BP354&gt;$BR354,$BO354&lt;=$BS354)),"二番天井M▼","二番天井M形成"),"－")),"－")</f>
        <v>－</v>
      </c>
    </row>
    <row r="355" spans="2:72">
      <c r="B355" s="500" t="str">
        <f>IF(終値!A355="","",IF(AND(安値!G355&lt;安値!F355,安値!G355&lt;安値!E355,安値!G355&lt;安値!H355,安値!G355&lt;安値!I355),2,""))</f>
        <v/>
      </c>
      <c r="C355" s="500" t="str">
        <f>IF(終値!A355="","",IF(AND(安値!H355&lt;安値!G355,安値!H355&lt;安値!F355,安値!H355&lt;安値!I355,安値!H355&lt;安値!J355),3,""))</f>
        <v/>
      </c>
      <c r="D355" s="500" t="str">
        <f>IF(終値!A355="","",IF(AND(安値!I355&lt;安値!H355,安値!I355&lt;安値!G355,安値!I355&lt;安値!J355,安値!I355&lt;安値!K355),4,""))</f>
        <v/>
      </c>
      <c r="E355" s="500" t="str">
        <f>IF(終値!A355="","",IF(AND(安値!J355&lt;安値!I355,安値!J355&lt;安値!H355,安値!J355&lt;安値!K355,安値!J355&lt;安値!L355),5,""))</f>
        <v/>
      </c>
      <c r="F355" s="500" t="str">
        <f>IF(終値!A355="","",IF(AND(安値!K355&lt;安値!J355,安値!K355&lt;安値!I355,安値!K355&lt;安値!L355,安値!K355&lt;安値!M355),6,""))</f>
        <v/>
      </c>
      <c r="G355" s="500" t="str">
        <f>IF(終値!A355="","",IF(AND(安値!L355&lt;安値!K355,安値!L355&lt;安値!J355,安値!L355&lt;安値!M355,安値!L355&lt;安値!N355),7,""))</f>
        <v/>
      </c>
      <c r="H355" s="500" t="str">
        <f>IF(終値!A355="","",IF(AND(安値!M355&lt;安値!L355,安値!M355&lt;安値!K355,安値!M355&lt;安値!N355,安値!M355&lt;安値!O355),8,""))</f>
        <v/>
      </c>
      <c r="I355" s="500" t="str">
        <f>IF(終値!A355="","",IF(AND(安値!N355&lt;安値!M355,安値!N355&lt;安値!L355,安値!N355&lt;安値!O355,安値!N355&lt;安値!P355),9,""))</f>
        <v/>
      </c>
      <c r="J355" s="500" t="str">
        <f>IF(終値!A355="","",IF(AND(安値!O355&lt;安値!N355,安値!O355&lt;安値!M355,安値!O355&lt;安値!P355,安値!O355&lt;安値!Q355),10,""))</f>
        <v/>
      </c>
      <c r="K355" s="500" t="str">
        <f>IF(終値!A355="","",IF(AND(安値!P355&lt;安値!O355,安値!P355&lt;安値!N355,安値!P355&lt;安値!Q355,安値!P355&lt;安値!R355),11,""))</f>
        <v/>
      </c>
      <c r="L355" s="500" t="str">
        <f>IF(終値!A355="","",IF(AND(安値!Q355&lt;安値!P355,安値!Q355&lt;安値!O355,安値!Q355&lt;安値!R355,安値!Q355&lt;安値!S355),12,""))</f>
        <v/>
      </c>
      <c r="M355" s="500" t="str">
        <f>IF(終値!A355="","",IF(AND(安値!R355&lt;安値!Q355,安値!R355&lt;安値!P355,安値!R355&lt;安値!S355,安値!R355&lt;安値!T355),13,""))</f>
        <v/>
      </c>
      <c r="N355" s="500" t="str">
        <f>IF(終値!A355="","",IF(AND(安値!S355&lt;安値!R355,安値!S355&lt;安値!Q355,安値!S355&lt;安値!T355,安値!S355&lt;安値!U355),14,""))</f>
        <v/>
      </c>
      <c r="O355" s="500" t="str">
        <f>IF(終値!A355="","",IF(AND(安値!T355&lt;安値!S355,安値!T355&lt;安値!R355,安値!T355&lt;安値!U355,安値!T355&lt;安値!V355),15,""))</f>
        <v/>
      </c>
      <c r="P355" s="500" t="str">
        <f>IF(終値!A355="","",IF(AND(安値!U355&lt;安値!T355,安値!U355&lt;安値!S355,安値!U355&lt;安値!V355,安値!U355&lt;安値!W355),16,""))</f>
        <v/>
      </c>
      <c r="Q355" s="500" t="str">
        <f>IF(終値!A355="","",IF(AND(安値!V355&lt;安値!U355,安値!V355&lt;安値!T355,安値!V355&lt;安値!W355,安値!V355&lt;安値!X355),17,""))</f>
        <v/>
      </c>
      <c r="R355" s="500" t="str">
        <f>IF(終値!A355="","",IF(AND(安値!W355&lt;安値!V355,安値!W355&lt;安値!U355,安値!W355&lt;安値!X355,安値!W355&lt;安値!Y355),18,""))</f>
        <v/>
      </c>
      <c r="S355" s="500" t="str">
        <f>IF(終値!A355="","",IF(AND(安値!X355&lt;安値!W355,安値!X355&lt;安値!V355,安値!X355&lt;安値!Y355,安値!X355&lt;安値!Z355),19,""))</f>
        <v/>
      </c>
      <c r="T355" s="500" t="str">
        <f>IF(終値!A355="","",IF(AND(安値!Y355&lt;安値!X355,安値!Y355&lt;安値!W355,安値!Y355&lt;安値!Z355,安値!Y355&lt;安値!AA355),20,""))</f>
        <v/>
      </c>
      <c r="U355" s="500" t="str">
        <f>IF(終値!A355="","",IF(AND(安値!Z355&lt;安値!Y355,安値!Z355&lt;安値!X355,安値!Z355&lt;安値!AA355,安値!Z355&lt;安値!AB355),21,""))</f>
        <v/>
      </c>
      <c r="V355" s="500" t="str">
        <f>IF(終値!A355="","",IF(AND(安値!AA355&lt;安値!Z355,安値!AA355&lt;安値!Y355,安値!AA355&lt;安値!AB355,安値!AA355&lt;安値!AC355),22,""))</f>
        <v/>
      </c>
      <c r="W355" s="500" t="str">
        <f>IF(終値!A355="","",IF(AND(安値!AB355&lt;安値!AA355,安値!AB355&lt;安値!Z355,安値!AB355&lt;安値!AC355,安値!AB355&lt;安値!AD355),23,""))</f>
        <v/>
      </c>
      <c r="X355" s="500" t="str">
        <f>IF(終値!A355="","",IF(AND(安値!AC355&lt;安値!AB355,安値!AC355&lt;安値!AA355,安値!AC355&lt;安値!AD355,安値!AC355&lt;安値!AE355),24,""))</f>
        <v/>
      </c>
      <c r="Y355" s="500" t="str">
        <f>IF(終値!A355="","",IF(AND(安値!AD355&lt;安値!AC355,安値!AD355&lt;安値!AB355,安値!AD355&lt;安値!AE355,安値!AD355&lt;安値!AF355),25,""))</f>
        <v/>
      </c>
      <c r="Z355" s="500" t="str">
        <f>IF(終値!A355="","",IF(AND(安値!AE355&lt;安値!AD355,安値!AE355&lt;安値!AC355,安値!AE355&lt;安値!AF355,安値!AE355&lt;安値!AG355),26,""))</f>
        <v/>
      </c>
      <c r="AA355" s="500" t="str">
        <f>IF(終値!A355="","",IF(AND(安値!AF355&lt;安値!AE355,安値!AF355&lt;安値!AD355,安値!AF355&lt;安値!AG355,安値!AF355&lt;安値!AH355),27,""))</f>
        <v/>
      </c>
      <c r="AB355" s="500" t="str">
        <f>IF(終値!A355="","",IF(AND(安値!AG355&lt;安値!AF355,安値!AG355&lt;安値!AE355,安値!AG355&lt;安値!AH355,安値!AG355&lt;安値!AI355),28,""))</f>
        <v/>
      </c>
      <c r="AC355" s="500" t="str">
        <f>IF(終値!A355="","",IF(AND(高値!G355&gt;高値!F355,高値!G355&gt;高値!E355,高値!G355&gt;高値!H355,高値!G355&gt;高値!I355),2,""))</f>
        <v/>
      </c>
      <c r="AD355" s="500" t="str">
        <f>IF(終値!A355="","",IF(AND(高値!H355&gt;高値!G355,高値!H355&gt;高値!F355,高値!H355&gt;高値!I355,高値!H355&gt;高値!J355),3,""))</f>
        <v/>
      </c>
      <c r="AE355" s="500" t="str">
        <f>IF(終値!A355="","",IF(AND(高値!I355&gt;高値!H355,高値!I355&gt;高値!G355,高値!I355&gt;高値!J355,高値!I355&gt;高値!K355),4,""))</f>
        <v/>
      </c>
      <c r="AF355" s="500" t="str">
        <f>IF(終値!A355="","",IF(AND(高値!J355&gt;高値!I355,高値!J355&gt;高値!H355,高値!J355&gt;高値!K355,高値!J355&gt;高値!L355),5,""))</f>
        <v/>
      </c>
      <c r="AG355" s="500" t="str">
        <f>IF(終値!A355="","",IF(AND(高値!K355&gt;高値!J355,高値!K355&gt;高値!I355,高値!K355&gt;高値!L355,高値!K355&gt;高値!M355),6,""))</f>
        <v/>
      </c>
      <c r="AH355" s="500" t="str">
        <f>IF(終値!A355="","",IF(AND(高値!L355&gt;高値!K355,高値!L355&gt;高値!J355,高値!L355&gt;高値!M355,高値!L355&gt;高値!N355),7,""))</f>
        <v/>
      </c>
      <c r="AI355" s="500" t="str">
        <f>IF(終値!A355="","",IF(AND(高値!M355&gt;高値!L355,高値!M355&gt;高値!K355,高値!M355&gt;高値!N355,高値!M355&gt;高値!O355),8,""))</f>
        <v/>
      </c>
      <c r="AJ355" s="500" t="str">
        <f>IF(終値!A355="","",IF(AND(高値!N355&gt;高値!M355,高値!N355&gt;高値!L355,高値!N355&gt;高値!O355,高値!N355&gt;高値!P355),9,""))</f>
        <v/>
      </c>
      <c r="AK355" s="500" t="str">
        <f>IF(終値!A355="","",IF(AND(高値!O355&gt;高値!N355,高値!O355&gt;高値!M355,高値!O355&gt;高値!P355,高値!O355&gt;高値!Q355),10,""))</f>
        <v/>
      </c>
      <c r="AL355" s="500" t="str">
        <f>IF(終値!A355="","",IF(AND(高値!P355&gt;高値!O355,高値!P355&gt;高値!N355,高値!P355&gt;高値!Q355,高値!P355&gt;高値!R355),11,""))</f>
        <v/>
      </c>
      <c r="AM355" s="500" t="str">
        <f>IF(終値!A355="","",IF(AND(高値!Q355&gt;高値!P355,高値!Q355&gt;高値!O355,高値!Q355&gt;高値!R355,高値!Q355&gt;高値!S355),12,""))</f>
        <v/>
      </c>
      <c r="AN355" s="500" t="str">
        <f>IF(終値!A355="","",IF(AND(高値!R355&gt;高値!Q355,高値!R355&gt;高値!P355,高値!R355&gt;高値!S355,高値!R355&gt;高値!T355),13,""))</f>
        <v/>
      </c>
      <c r="AO355" s="500" t="str">
        <f>IF(終値!A355="","",IF(AND(高値!S355&gt;高値!R355,高値!S355&gt;高値!Q355,高値!S355&gt;高値!T355,高値!S355&gt;高値!U355),14,""))</f>
        <v/>
      </c>
      <c r="AP355" s="500" t="str">
        <f>IF(終値!A355="","",IF(AND(高値!T355&gt;高値!S355,高値!T355&gt;高値!R355,高値!T355&gt;高値!U355,高値!T355&gt;高値!V355),15,""))</f>
        <v/>
      </c>
      <c r="AQ355" s="500" t="str">
        <f>IF(終値!A355="","",IF(AND(高値!U355&gt;高値!T355,高値!U355&gt;高値!S355,高値!U355&gt;高値!V355,高値!U355&gt;高値!W355),16,""))</f>
        <v/>
      </c>
      <c r="AR355" s="500" t="str">
        <f>IF(終値!A355="","",IF(AND(高値!V355&gt;高値!U355,高値!V355&gt;高値!T355,高値!V355&gt;高値!W355,高値!V355&gt;高値!X355),17,""))</f>
        <v/>
      </c>
      <c r="AS355" s="500" t="str">
        <f>IF(終値!A355="","",IF(AND(高値!W355&gt;高値!V355,高値!W355&gt;高値!U355,高値!W355&gt;高値!X355,高値!W355&gt;高値!Y355),18,""))</f>
        <v/>
      </c>
      <c r="AT355" s="500" t="str">
        <f>IF(終値!A355="","",IF(AND(高値!X355&gt;高値!W355,高値!X355&gt;高値!V355,高値!X355&gt;高値!Y355,高値!X355&gt;高値!Z355),19,""))</f>
        <v/>
      </c>
      <c r="AU355" s="500" t="str">
        <f>IF(終値!A355="","",IF(AND(高値!Y355&gt;高値!X355,高値!Y355&gt;高値!W355,高値!Y355&gt;高値!Z355,高値!Y355&gt;高値!AA355),20,""))</f>
        <v/>
      </c>
      <c r="AV355" s="500" t="str">
        <f>IF(終値!A355="","",IF(AND(高値!Z355&gt;高値!Y355,高値!Z355&gt;高値!X355,高値!Z355&gt;高値!AA355,高値!Z355&gt;高値!AB355),21,""))</f>
        <v/>
      </c>
      <c r="AW355" s="500" t="str">
        <f>IF(終値!A355="","",IF(AND(高値!AA355&gt;高値!Z355,高値!AA355&gt;高値!Y355,高値!AA355&gt;高値!AB355,高値!AA355&gt;高値!AC355),22,""))</f>
        <v/>
      </c>
      <c r="AX355" s="500" t="str">
        <f>IF(終値!A355="","",IF(AND(高値!AB355&gt;高値!AA355,高値!AB355&gt;高値!Z355,高値!AB355&gt;高値!AC355,高値!AB355&gt;高値!AD355),23,""))</f>
        <v/>
      </c>
      <c r="AY355" s="500" t="str">
        <f>IF(終値!A355="","",IF(AND(高値!AC355&gt;高値!AB355,高値!AC355&gt;高値!AA355,高値!AC355&gt;高値!AD355,高値!AC355&gt;高値!AE355),24,""))</f>
        <v/>
      </c>
      <c r="AZ355" s="500" t="str">
        <f>IF(終値!A355="","",IF(AND(高値!AD355&gt;高値!AC355,高値!AD355&gt;高値!AB355,高値!AD355&gt;高値!AE355,高値!AD355&gt;高値!AF355),25,""))</f>
        <v/>
      </c>
      <c r="BA355" s="500" t="str">
        <f>IF(終値!A355="","",IF(AND(高値!AE355&gt;高値!AD355,高値!AE355&gt;高値!AC355,高値!AE355&gt;高値!AF355,高値!AE355&gt;高値!AG355),26,""))</f>
        <v/>
      </c>
      <c r="BB355" s="500" t="str">
        <f>IF(終値!A355="","",IF(AND(高値!AF355&gt;高値!AE355,高値!AF355&gt;高値!AD355,高値!AF355&gt;高値!AG355,高値!AF355&gt;高値!AH355),27,""))</f>
        <v/>
      </c>
      <c r="BC355" s="500" t="str">
        <f>IF(終値!A355="","",IF(AND(高値!AG355&gt;高値!AF355,高値!AG355&gt;高値!AE355,高値!AG355&gt;高値!AH355,高値!AG355&gt;高値!AI355),28,""))</f>
        <v/>
      </c>
      <c r="BD355" s="500">
        <f t="shared" si="30"/>
        <v>0</v>
      </c>
      <c r="BE355" s="500" t="str">
        <f t="shared" si="31"/>
        <v/>
      </c>
      <c r="BF355" s="500" t="str">
        <f t="shared" si="32"/>
        <v/>
      </c>
      <c r="BG355" s="500" t="str">
        <f>IF($BE355="","",INDEX(安値!$E355:$CZ355,1,$BE355+1))</f>
        <v/>
      </c>
      <c r="BH355" s="500" t="str">
        <f>IF($BF355="","",INDEX(安値!$E355:$CZ355,1,$BF355+1))</f>
        <v/>
      </c>
      <c r="BI355" s="500" t="str">
        <f>IF($BF355="","",MAX(INDEX(高値!$E355:$CZ355,1,$BE355+1):INDEX(高値!$E355:$CZ355,1,$BF355+1)))</f>
        <v/>
      </c>
      <c r="BJ355" s="500" t="str">
        <f>IF($BF355="","",AVERAGE(INDEX(終値!$E355:$CZ355,1,$BF355+1):INDEX(終値!$E355:$CZ355,1,$BF355+20))-2*STDEVP(INDEX(終値!$E355:$CZ355,1,$BF355+1):INDEX(終値!$E355:$CZ355,1,$BF355+20)))</f>
        <v/>
      </c>
      <c r="BK355" s="500" t="str">
        <f>IF($BE355="","",AVERAGE(INDEX(終値!$E355:$CZ355,1,$BE355+1):INDEX(終値!$E355:$CZ355,1,$BE355+20))-2*STDEVP(INDEX(終値!$E355:$CZ355,1,$BE355+1):INDEX(終値!$E355:$CZ355,1,$BE355+20)))</f>
        <v/>
      </c>
      <c r="BL355" s="500">
        <f t="shared" si="33"/>
        <v>0</v>
      </c>
      <c r="BM355" s="500" t="str">
        <f t="shared" si="34"/>
        <v/>
      </c>
      <c r="BN355" s="500" t="str">
        <f t="shared" si="35"/>
        <v/>
      </c>
      <c r="BO355" s="500" t="str">
        <f>IF($BM355="","",INDEX(高値!$E355:$CZ355,1,$BM355+1))</f>
        <v/>
      </c>
      <c r="BP355" s="500" t="str">
        <f>IF($BN355="","",INDEX(高値!$E355:$CZ355,1,$BN355+1))</f>
        <v/>
      </c>
      <c r="BQ355" s="500" t="str">
        <f>IF($BN355="","",MIN(INDEX(安値!$E355:$CZ355,1,$BM355+1):INDEX(安値!$E355:$CZ355,1,$BN355+1)))</f>
        <v/>
      </c>
      <c r="BR355" s="500" t="str">
        <f>IF($BN355="","",AVERAGE(INDEX(終値!$E355:$CZ355,1,$BN355+1):INDEX(終値!$E355:$CZ355,1,$BN355+20))+2*STDEVP(INDEX(終値!$E355:$CZ355,1,$BN355+1):INDEX(終値!$E355:$CZ355,1,$BN355+20)))</f>
        <v/>
      </c>
      <c r="BS355" s="500" t="str">
        <f>IF($BM355="","",AVERAGE(INDEX(終値!$E355:$CZ355,1,$BM355+1):INDEX(終値!$E355:$CZ355,1,$BM355+20))+2*STDEVP(INDEX(終値!$E355:$CZ355,1,$BM355+1):INDEX(終値!$E355:$CZ355,1,$BM355+20)))</f>
        <v/>
      </c>
      <c r="BT355" s="497" t="str">
        <f>IFERROR(IF(AND($BD355&gt;=2,ABS($BG355-$BH355)/$BH355&lt;=BB設定!$B$12,$BI355&gt;=MAX($BH355,$BG355)*(1+BB設定!$B$13),終値!E355&gt;$BG355),IF(OR(終値!E355&gt;=$BI355,AND($BH355&lt;$BJ355,$BG355&gt;=$BK355)),"二番底W▲","二番底W形成"),IF(AND($BL355&gt;=2,ABS($BO355-$BP355)/$BP355&lt;=BB設定!$B$12,$BQ355&lt;=MIN($BP355,$BO355)*(1-BB設定!$B$13),終値!E355&lt;$BO355),IF(OR(終値!E355&lt;=$BQ355,AND($BP355&gt;$BR355,$BO355&lt;=$BS355)),"二番天井M▼","二番天井M形成"),"－")),"－")</f>
        <v>－</v>
      </c>
    </row>
    <row r="356" spans="2:72">
      <c r="B356" s="500" t="str">
        <f>IF(終値!A356="","",IF(AND(安値!G356&lt;安値!F356,安値!G356&lt;安値!E356,安値!G356&lt;安値!H356,安値!G356&lt;安値!I356),2,""))</f>
        <v/>
      </c>
      <c r="C356" s="500" t="str">
        <f>IF(終値!A356="","",IF(AND(安値!H356&lt;安値!G356,安値!H356&lt;安値!F356,安値!H356&lt;安値!I356,安値!H356&lt;安値!J356),3,""))</f>
        <v/>
      </c>
      <c r="D356" s="500" t="str">
        <f>IF(終値!A356="","",IF(AND(安値!I356&lt;安値!H356,安値!I356&lt;安値!G356,安値!I356&lt;安値!J356,安値!I356&lt;安値!K356),4,""))</f>
        <v/>
      </c>
      <c r="E356" s="500" t="str">
        <f>IF(終値!A356="","",IF(AND(安値!J356&lt;安値!I356,安値!J356&lt;安値!H356,安値!J356&lt;安値!K356,安値!J356&lt;安値!L356),5,""))</f>
        <v/>
      </c>
      <c r="F356" s="500" t="str">
        <f>IF(終値!A356="","",IF(AND(安値!K356&lt;安値!J356,安値!K356&lt;安値!I356,安値!K356&lt;安値!L356,安値!K356&lt;安値!M356),6,""))</f>
        <v/>
      </c>
      <c r="G356" s="500" t="str">
        <f>IF(終値!A356="","",IF(AND(安値!L356&lt;安値!K356,安値!L356&lt;安値!J356,安値!L356&lt;安値!M356,安値!L356&lt;安値!N356),7,""))</f>
        <v/>
      </c>
      <c r="H356" s="500" t="str">
        <f>IF(終値!A356="","",IF(AND(安値!M356&lt;安値!L356,安値!M356&lt;安値!K356,安値!M356&lt;安値!N356,安値!M356&lt;安値!O356),8,""))</f>
        <v/>
      </c>
      <c r="I356" s="500" t="str">
        <f>IF(終値!A356="","",IF(AND(安値!N356&lt;安値!M356,安値!N356&lt;安値!L356,安値!N356&lt;安値!O356,安値!N356&lt;安値!P356),9,""))</f>
        <v/>
      </c>
      <c r="J356" s="500" t="str">
        <f>IF(終値!A356="","",IF(AND(安値!O356&lt;安値!N356,安値!O356&lt;安値!M356,安値!O356&lt;安値!P356,安値!O356&lt;安値!Q356),10,""))</f>
        <v/>
      </c>
      <c r="K356" s="500" t="str">
        <f>IF(終値!A356="","",IF(AND(安値!P356&lt;安値!O356,安値!P356&lt;安値!N356,安値!P356&lt;安値!Q356,安値!P356&lt;安値!R356),11,""))</f>
        <v/>
      </c>
      <c r="L356" s="500" t="str">
        <f>IF(終値!A356="","",IF(AND(安値!Q356&lt;安値!P356,安値!Q356&lt;安値!O356,安値!Q356&lt;安値!R356,安値!Q356&lt;安値!S356),12,""))</f>
        <v/>
      </c>
      <c r="M356" s="500" t="str">
        <f>IF(終値!A356="","",IF(AND(安値!R356&lt;安値!Q356,安値!R356&lt;安値!P356,安値!R356&lt;安値!S356,安値!R356&lt;安値!T356),13,""))</f>
        <v/>
      </c>
      <c r="N356" s="500" t="str">
        <f>IF(終値!A356="","",IF(AND(安値!S356&lt;安値!R356,安値!S356&lt;安値!Q356,安値!S356&lt;安値!T356,安値!S356&lt;安値!U356),14,""))</f>
        <v/>
      </c>
      <c r="O356" s="500" t="str">
        <f>IF(終値!A356="","",IF(AND(安値!T356&lt;安値!S356,安値!T356&lt;安値!R356,安値!T356&lt;安値!U356,安値!T356&lt;安値!V356),15,""))</f>
        <v/>
      </c>
      <c r="P356" s="500" t="str">
        <f>IF(終値!A356="","",IF(AND(安値!U356&lt;安値!T356,安値!U356&lt;安値!S356,安値!U356&lt;安値!V356,安値!U356&lt;安値!W356),16,""))</f>
        <v/>
      </c>
      <c r="Q356" s="500" t="str">
        <f>IF(終値!A356="","",IF(AND(安値!V356&lt;安値!U356,安値!V356&lt;安値!T356,安値!V356&lt;安値!W356,安値!V356&lt;安値!X356),17,""))</f>
        <v/>
      </c>
      <c r="R356" s="500" t="str">
        <f>IF(終値!A356="","",IF(AND(安値!W356&lt;安値!V356,安値!W356&lt;安値!U356,安値!W356&lt;安値!X356,安値!W356&lt;安値!Y356),18,""))</f>
        <v/>
      </c>
      <c r="S356" s="500" t="str">
        <f>IF(終値!A356="","",IF(AND(安値!X356&lt;安値!W356,安値!X356&lt;安値!V356,安値!X356&lt;安値!Y356,安値!X356&lt;安値!Z356),19,""))</f>
        <v/>
      </c>
      <c r="T356" s="500" t="str">
        <f>IF(終値!A356="","",IF(AND(安値!Y356&lt;安値!X356,安値!Y356&lt;安値!W356,安値!Y356&lt;安値!Z356,安値!Y356&lt;安値!AA356),20,""))</f>
        <v/>
      </c>
      <c r="U356" s="500" t="str">
        <f>IF(終値!A356="","",IF(AND(安値!Z356&lt;安値!Y356,安値!Z356&lt;安値!X356,安値!Z356&lt;安値!AA356,安値!Z356&lt;安値!AB356),21,""))</f>
        <v/>
      </c>
      <c r="V356" s="500" t="str">
        <f>IF(終値!A356="","",IF(AND(安値!AA356&lt;安値!Z356,安値!AA356&lt;安値!Y356,安値!AA356&lt;安値!AB356,安値!AA356&lt;安値!AC356),22,""))</f>
        <v/>
      </c>
      <c r="W356" s="500" t="str">
        <f>IF(終値!A356="","",IF(AND(安値!AB356&lt;安値!AA356,安値!AB356&lt;安値!Z356,安値!AB356&lt;安値!AC356,安値!AB356&lt;安値!AD356),23,""))</f>
        <v/>
      </c>
      <c r="X356" s="500" t="str">
        <f>IF(終値!A356="","",IF(AND(安値!AC356&lt;安値!AB356,安値!AC356&lt;安値!AA356,安値!AC356&lt;安値!AD356,安値!AC356&lt;安値!AE356),24,""))</f>
        <v/>
      </c>
      <c r="Y356" s="500" t="str">
        <f>IF(終値!A356="","",IF(AND(安値!AD356&lt;安値!AC356,安値!AD356&lt;安値!AB356,安値!AD356&lt;安値!AE356,安値!AD356&lt;安値!AF356),25,""))</f>
        <v/>
      </c>
      <c r="Z356" s="500" t="str">
        <f>IF(終値!A356="","",IF(AND(安値!AE356&lt;安値!AD356,安値!AE356&lt;安値!AC356,安値!AE356&lt;安値!AF356,安値!AE356&lt;安値!AG356),26,""))</f>
        <v/>
      </c>
      <c r="AA356" s="500" t="str">
        <f>IF(終値!A356="","",IF(AND(安値!AF356&lt;安値!AE356,安値!AF356&lt;安値!AD356,安値!AF356&lt;安値!AG356,安値!AF356&lt;安値!AH356),27,""))</f>
        <v/>
      </c>
      <c r="AB356" s="500" t="str">
        <f>IF(終値!A356="","",IF(AND(安値!AG356&lt;安値!AF356,安値!AG356&lt;安値!AE356,安値!AG356&lt;安値!AH356,安値!AG356&lt;安値!AI356),28,""))</f>
        <v/>
      </c>
      <c r="AC356" s="500" t="str">
        <f>IF(終値!A356="","",IF(AND(高値!G356&gt;高値!F356,高値!G356&gt;高値!E356,高値!G356&gt;高値!H356,高値!G356&gt;高値!I356),2,""))</f>
        <v/>
      </c>
      <c r="AD356" s="500" t="str">
        <f>IF(終値!A356="","",IF(AND(高値!H356&gt;高値!G356,高値!H356&gt;高値!F356,高値!H356&gt;高値!I356,高値!H356&gt;高値!J356),3,""))</f>
        <v/>
      </c>
      <c r="AE356" s="500" t="str">
        <f>IF(終値!A356="","",IF(AND(高値!I356&gt;高値!H356,高値!I356&gt;高値!G356,高値!I356&gt;高値!J356,高値!I356&gt;高値!K356),4,""))</f>
        <v/>
      </c>
      <c r="AF356" s="500" t="str">
        <f>IF(終値!A356="","",IF(AND(高値!J356&gt;高値!I356,高値!J356&gt;高値!H356,高値!J356&gt;高値!K356,高値!J356&gt;高値!L356),5,""))</f>
        <v/>
      </c>
      <c r="AG356" s="500" t="str">
        <f>IF(終値!A356="","",IF(AND(高値!K356&gt;高値!J356,高値!K356&gt;高値!I356,高値!K356&gt;高値!L356,高値!K356&gt;高値!M356),6,""))</f>
        <v/>
      </c>
      <c r="AH356" s="500" t="str">
        <f>IF(終値!A356="","",IF(AND(高値!L356&gt;高値!K356,高値!L356&gt;高値!J356,高値!L356&gt;高値!M356,高値!L356&gt;高値!N356),7,""))</f>
        <v/>
      </c>
      <c r="AI356" s="500" t="str">
        <f>IF(終値!A356="","",IF(AND(高値!M356&gt;高値!L356,高値!M356&gt;高値!K356,高値!M356&gt;高値!N356,高値!M356&gt;高値!O356),8,""))</f>
        <v/>
      </c>
      <c r="AJ356" s="500" t="str">
        <f>IF(終値!A356="","",IF(AND(高値!N356&gt;高値!M356,高値!N356&gt;高値!L356,高値!N356&gt;高値!O356,高値!N356&gt;高値!P356),9,""))</f>
        <v/>
      </c>
      <c r="AK356" s="500" t="str">
        <f>IF(終値!A356="","",IF(AND(高値!O356&gt;高値!N356,高値!O356&gt;高値!M356,高値!O356&gt;高値!P356,高値!O356&gt;高値!Q356),10,""))</f>
        <v/>
      </c>
      <c r="AL356" s="500" t="str">
        <f>IF(終値!A356="","",IF(AND(高値!P356&gt;高値!O356,高値!P356&gt;高値!N356,高値!P356&gt;高値!Q356,高値!P356&gt;高値!R356),11,""))</f>
        <v/>
      </c>
      <c r="AM356" s="500" t="str">
        <f>IF(終値!A356="","",IF(AND(高値!Q356&gt;高値!P356,高値!Q356&gt;高値!O356,高値!Q356&gt;高値!R356,高値!Q356&gt;高値!S356),12,""))</f>
        <v/>
      </c>
      <c r="AN356" s="500" t="str">
        <f>IF(終値!A356="","",IF(AND(高値!R356&gt;高値!Q356,高値!R356&gt;高値!P356,高値!R356&gt;高値!S356,高値!R356&gt;高値!T356),13,""))</f>
        <v/>
      </c>
      <c r="AO356" s="500" t="str">
        <f>IF(終値!A356="","",IF(AND(高値!S356&gt;高値!R356,高値!S356&gt;高値!Q356,高値!S356&gt;高値!T356,高値!S356&gt;高値!U356),14,""))</f>
        <v/>
      </c>
      <c r="AP356" s="500" t="str">
        <f>IF(終値!A356="","",IF(AND(高値!T356&gt;高値!S356,高値!T356&gt;高値!R356,高値!T356&gt;高値!U356,高値!T356&gt;高値!V356),15,""))</f>
        <v/>
      </c>
      <c r="AQ356" s="500" t="str">
        <f>IF(終値!A356="","",IF(AND(高値!U356&gt;高値!T356,高値!U356&gt;高値!S356,高値!U356&gt;高値!V356,高値!U356&gt;高値!W356),16,""))</f>
        <v/>
      </c>
      <c r="AR356" s="500" t="str">
        <f>IF(終値!A356="","",IF(AND(高値!V356&gt;高値!U356,高値!V356&gt;高値!T356,高値!V356&gt;高値!W356,高値!V356&gt;高値!X356),17,""))</f>
        <v/>
      </c>
      <c r="AS356" s="500" t="str">
        <f>IF(終値!A356="","",IF(AND(高値!W356&gt;高値!V356,高値!W356&gt;高値!U356,高値!W356&gt;高値!X356,高値!W356&gt;高値!Y356),18,""))</f>
        <v/>
      </c>
      <c r="AT356" s="500" t="str">
        <f>IF(終値!A356="","",IF(AND(高値!X356&gt;高値!W356,高値!X356&gt;高値!V356,高値!X356&gt;高値!Y356,高値!X356&gt;高値!Z356),19,""))</f>
        <v/>
      </c>
      <c r="AU356" s="500" t="str">
        <f>IF(終値!A356="","",IF(AND(高値!Y356&gt;高値!X356,高値!Y356&gt;高値!W356,高値!Y356&gt;高値!Z356,高値!Y356&gt;高値!AA356),20,""))</f>
        <v/>
      </c>
      <c r="AV356" s="500" t="str">
        <f>IF(終値!A356="","",IF(AND(高値!Z356&gt;高値!Y356,高値!Z356&gt;高値!X356,高値!Z356&gt;高値!AA356,高値!Z356&gt;高値!AB356),21,""))</f>
        <v/>
      </c>
      <c r="AW356" s="500" t="str">
        <f>IF(終値!A356="","",IF(AND(高値!AA356&gt;高値!Z356,高値!AA356&gt;高値!Y356,高値!AA356&gt;高値!AB356,高値!AA356&gt;高値!AC356),22,""))</f>
        <v/>
      </c>
      <c r="AX356" s="500" t="str">
        <f>IF(終値!A356="","",IF(AND(高値!AB356&gt;高値!AA356,高値!AB356&gt;高値!Z356,高値!AB356&gt;高値!AC356,高値!AB356&gt;高値!AD356),23,""))</f>
        <v/>
      </c>
      <c r="AY356" s="500" t="str">
        <f>IF(終値!A356="","",IF(AND(高値!AC356&gt;高値!AB356,高値!AC356&gt;高値!AA356,高値!AC356&gt;高値!AD356,高値!AC356&gt;高値!AE356),24,""))</f>
        <v/>
      </c>
      <c r="AZ356" s="500" t="str">
        <f>IF(終値!A356="","",IF(AND(高値!AD356&gt;高値!AC356,高値!AD356&gt;高値!AB356,高値!AD356&gt;高値!AE356,高値!AD356&gt;高値!AF356),25,""))</f>
        <v/>
      </c>
      <c r="BA356" s="500" t="str">
        <f>IF(終値!A356="","",IF(AND(高値!AE356&gt;高値!AD356,高値!AE356&gt;高値!AC356,高値!AE356&gt;高値!AF356,高値!AE356&gt;高値!AG356),26,""))</f>
        <v/>
      </c>
      <c r="BB356" s="500" t="str">
        <f>IF(終値!A356="","",IF(AND(高値!AF356&gt;高値!AE356,高値!AF356&gt;高値!AD356,高値!AF356&gt;高値!AG356,高値!AF356&gt;高値!AH356),27,""))</f>
        <v/>
      </c>
      <c r="BC356" s="500" t="str">
        <f>IF(終値!A356="","",IF(AND(高値!AG356&gt;高値!AF356,高値!AG356&gt;高値!AE356,高値!AG356&gt;高値!AH356,高値!AG356&gt;高値!AI356),28,""))</f>
        <v/>
      </c>
      <c r="BD356" s="500">
        <f t="shared" si="30"/>
        <v>0</v>
      </c>
      <c r="BE356" s="500" t="str">
        <f t="shared" si="31"/>
        <v/>
      </c>
      <c r="BF356" s="500" t="str">
        <f t="shared" si="32"/>
        <v/>
      </c>
      <c r="BG356" s="500" t="str">
        <f>IF($BE356="","",INDEX(安値!$E356:$CZ356,1,$BE356+1))</f>
        <v/>
      </c>
      <c r="BH356" s="500" t="str">
        <f>IF($BF356="","",INDEX(安値!$E356:$CZ356,1,$BF356+1))</f>
        <v/>
      </c>
      <c r="BI356" s="500" t="str">
        <f>IF($BF356="","",MAX(INDEX(高値!$E356:$CZ356,1,$BE356+1):INDEX(高値!$E356:$CZ356,1,$BF356+1)))</f>
        <v/>
      </c>
      <c r="BJ356" s="500" t="str">
        <f>IF($BF356="","",AVERAGE(INDEX(終値!$E356:$CZ356,1,$BF356+1):INDEX(終値!$E356:$CZ356,1,$BF356+20))-2*STDEVP(INDEX(終値!$E356:$CZ356,1,$BF356+1):INDEX(終値!$E356:$CZ356,1,$BF356+20)))</f>
        <v/>
      </c>
      <c r="BK356" s="500" t="str">
        <f>IF($BE356="","",AVERAGE(INDEX(終値!$E356:$CZ356,1,$BE356+1):INDEX(終値!$E356:$CZ356,1,$BE356+20))-2*STDEVP(INDEX(終値!$E356:$CZ356,1,$BE356+1):INDEX(終値!$E356:$CZ356,1,$BE356+20)))</f>
        <v/>
      </c>
      <c r="BL356" s="500">
        <f t="shared" si="33"/>
        <v>0</v>
      </c>
      <c r="BM356" s="500" t="str">
        <f t="shared" si="34"/>
        <v/>
      </c>
      <c r="BN356" s="500" t="str">
        <f t="shared" si="35"/>
        <v/>
      </c>
      <c r="BO356" s="500" t="str">
        <f>IF($BM356="","",INDEX(高値!$E356:$CZ356,1,$BM356+1))</f>
        <v/>
      </c>
      <c r="BP356" s="500" t="str">
        <f>IF($BN356="","",INDEX(高値!$E356:$CZ356,1,$BN356+1))</f>
        <v/>
      </c>
      <c r="BQ356" s="500" t="str">
        <f>IF($BN356="","",MIN(INDEX(安値!$E356:$CZ356,1,$BM356+1):INDEX(安値!$E356:$CZ356,1,$BN356+1)))</f>
        <v/>
      </c>
      <c r="BR356" s="500" t="str">
        <f>IF($BN356="","",AVERAGE(INDEX(終値!$E356:$CZ356,1,$BN356+1):INDEX(終値!$E356:$CZ356,1,$BN356+20))+2*STDEVP(INDEX(終値!$E356:$CZ356,1,$BN356+1):INDEX(終値!$E356:$CZ356,1,$BN356+20)))</f>
        <v/>
      </c>
      <c r="BS356" s="500" t="str">
        <f>IF($BM356="","",AVERAGE(INDEX(終値!$E356:$CZ356,1,$BM356+1):INDEX(終値!$E356:$CZ356,1,$BM356+20))+2*STDEVP(INDEX(終値!$E356:$CZ356,1,$BM356+1):INDEX(終値!$E356:$CZ356,1,$BM356+20)))</f>
        <v/>
      </c>
      <c r="BT356" s="497" t="str">
        <f>IFERROR(IF(AND($BD356&gt;=2,ABS($BG356-$BH356)/$BH356&lt;=BB設定!$B$12,$BI356&gt;=MAX($BH356,$BG356)*(1+BB設定!$B$13),終値!E356&gt;$BG356),IF(OR(終値!E356&gt;=$BI356,AND($BH356&lt;$BJ356,$BG356&gt;=$BK356)),"二番底W▲","二番底W形成"),IF(AND($BL356&gt;=2,ABS($BO356-$BP356)/$BP356&lt;=BB設定!$B$12,$BQ356&lt;=MIN($BP356,$BO356)*(1-BB設定!$B$13),終値!E356&lt;$BO356),IF(OR(終値!E356&lt;=$BQ356,AND($BP356&gt;$BR356,$BO356&lt;=$BS356)),"二番天井M▼","二番天井M形成"),"－")),"－")</f>
        <v>－</v>
      </c>
    </row>
    <row r="357" spans="2:72">
      <c r="B357" s="500" t="str">
        <f>IF(終値!A357="","",IF(AND(安値!G357&lt;安値!F357,安値!G357&lt;安値!E357,安値!G357&lt;安値!H357,安値!G357&lt;安値!I357),2,""))</f>
        <v/>
      </c>
      <c r="C357" s="500" t="str">
        <f>IF(終値!A357="","",IF(AND(安値!H357&lt;安値!G357,安値!H357&lt;安値!F357,安値!H357&lt;安値!I357,安値!H357&lt;安値!J357),3,""))</f>
        <v/>
      </c>
      <c r="D357" s="500" t="str">
        <f>IF(終値!A357="","",IF(AND(安値!I357&lt;安値!H357,安値!I357&lt;安値!G357,安値!I357&lt;安値!J357,安値!I357&lt;安値!K357),4,""))</f>
        <v/>
      </c>
      <c r="E357" s="500" t="str">
        <f>IF(終値!A357="","",IF(AND(安値!J357&lt;安値!I357,安値!J357&lt;安値!H357,安値!J357&lt;安値!K357,安値!J357&lt;安値!L357),5,""))</f>
        <v/>
      </c>
      <c r="F357" s="500" t="str">
        <f>IF(終値!A357="","",IF(AND(安値!K357&lt;安値!J357,安値!K357&lt;安値!I357,安値!K357&lt;安値!L357,安値!K357&lt;安値!M357),6,""))</f>
        <v/>
      </c>
      <c r="G357" s="500" t="str">
        <f>IF(終値!A357="","",IF(AND(安値!L357&lt;安値!K357,安値!L357&lt;安値!J357,安値!L357&lt;安値!M357,安値!L357&lt;安値!N357),7,""))</f>
        <v/>
      </c>
      <c r="H357" s="500" t="str">
        <f>IF(終値!A357="","",IF(AND(安値!M357&lt;安値!L357,安値!M357&lt;安値!K357,安値!M357&lt;安値!N357,安値!M357&lt;安値!O357),8,""))</f>
        <v/>
      </c>
      <c r="I357" s="500" t="str">
        <f>IF(終値!A357="","",IF(AND(安値!N357&lt;安値!M357,安値!N357&lt;安値!L357,安値!N357&lt;安値!O357,安値!N357&lt;安値!P357),9,""))</f>
        <v/>
      </c>
      <c r="J357" s="500" t="str">
        <f>IF(終値!A357="","",IF(AND(安値!O357&lt;安値!N357,安値!O357&lt;安値!M357,安値!O357&lt;安値!P357,安値!O357&lt;安値!Q357),10,""))</f>
        <v/>
      </c>
      <c r="K357" s="500" t="str">
        <f>IF(終値!A357="","",IF(AND(安値!P357&lt;安値!O357,安値!P357&lt;安値!N357,安値!P357&lt;安値!Q357,安値!P357&lt;安値!R357),11,""))</f>
        <v/>
      </c>
      <c r="L357" s="500" t="str">
        <f>IF(終値!A357="","",IF(AND(安値!Q357&lt;安値!P357,安値!Q357&lt;安値!O357,安値!Q357&lt;安値!R357,安値!Q357&lt;安値!S357),12,""))</f>
        <v/>
      </c>
      <c r="M357" s="500" t="str">
        <f>IF(終値!A357="","",IF(AND(安値!R357&lt;安値!Q357,安値!R357&lt;安値!P357,安値!R357&lt;安値!S357,安値!R357&lt;安値!T357),13,""))</f>
        <v/>
      </c>
      <c r="N357" s="500" t="str">
        <f>IF(終値!A357="","",IF(AND(安値!S357&lt;安値!R357,安値!S357&lt;安値!Q357,安値!S357&lt;安値!T357,安値!S357&lt;安値!U357),14,""))</f>
        <v/>
      </c>
      <c r="O357" s="500" t="str">
        <f>IF(終値!A357="","",IF(AND(安値!T357&lt;安値!S357,安値!T357&lt;安値!R357,安値!T357&lt;安値!U357,安値!T357&lt;安値!V357),15,""))</f>
        <v/>
      </c>
      <c r="P357" s="500" t="str">
        <f>IF(終値!A357="","",IF(AND(安値!U357&lt;安値!T357,安値!U357&lt;安値!S357,安値!U357&lt;安値!V357,安値!U357&lt;安値!W357),16,""))</f>
        <v/>
      </c>
      <c r="Q357" s="500" t="str">
        <f>IF(終値!A357="","",IF(AND(安値!V357&lt;安値!U357,安値!V357&lt;安値!T357,安値!V357&lt;安値!W357,安値!V357&lt;安値!X357),17,""))</f>
        <v/>
      </c>
      <c r="R357" s="500" t="str">
        <f>IF(終値!A357="","",IF(AND(安値!W357&lt;安値!V357,安値!W357&lt;安値!U357,安値!W357&lt;安値!X357,安値!W357&lt;安値!Y357),18,""))</f>
        <v/>
      </c>
      <c r="S357" s="500" t="str">
        <f>IF(終値!A357="","",IF(AND(安値!X357&lt;安値!W357,安値!X357&lt;安値!V357,安値!X357&lt;安値!Y357,安値!X357&lt;安値!Z357),19,""))</f>
        <v/>
      </c>
      <c r="T357" s="500" t="str">
        <f>IF(終値!A357="","",IF(AND(安値!Y357&lt;安値!X357,安値!Y357&lt;安値!W357,安値!Y357&lt;安値!Z357,安値!Y357&lt;安値!AA357),20,""))</f>
        <v/>
      </c>
      <c r="U357" s="500" t="str">
        <f>IF(終値!A357="","",IF(AND(安値!Z357&lt;安値!Y357,安値!Z357&lt;安値!X357,安値!Z357&lt;安値!AA357,安値!Z357&lt;安値!AB357),21,""))</f>
        <v/>
      </c>
      <c r="V357" s="500" t="str">
        <f>IF(終値!A357="","",IF(AND(安値!AA357&lt;安値!Z357,安値!AA357&lt;安値!Y357,安値!AA357&lt;安値!AB357,安値!AA357&lt;安値!AC357),22,""))</f>
        <v/>
      </c>
      <c r="W357" s="500" t="str">
        <f>IF(終値!A357="","",IF(AND(安値!AB357&lt;安値!AA357,安値!AB357&lt;安値!Z357,安値!AB357&lt;安値!AC357,安値!AB357&lt;安値!AD357),23,""))</f>
        <v/>
      </c>
      <c r="X357" s="500" t="str">
        <f>IF(終値!A357="","",IF(AND(安値!AC357&lt;安値!AB357,安値!AC357&lt;安値!AA357,安値!AC357&lt;安値!AD357,安値!AC357&lt;安値!AE357),24,""))</f>
        <v/>
      </c>
      <c r="Y357" s="500" t="str">
        <f>IF(終値!A357="","",IF(AND(安値!AD357&lt;安値!AC357,安値!AD357&lt;安値!AB357,安値!AD357&lt;安値!AE357,安値!AD357&lt;安値!AF357),25,""))</f>
        <v/>
      </c>
      <c r="Z357" s="500" t="str">
        <f>IF(終値!A357="","",IF(AND(安値!AE357&lt;安値!AD357,安値!AE357&lt;安値!AC357,安値!AE357&lt;安値!AF357,安値!AE357&lt;安値!AG357),26,""))</f>
        <v/>
      </c>
      <c r="AA357" s="500" t="str">
        <f>IF(終値!A357="","",IF(AND(安値!AF357&lt;安値!AE357,安値!AF357&lt;安値!AD357,安値!AF357&lt;安値!AG357,安値!AF357&lt;安値!AH357),27,""))</f>
        <v/>
      </c>
      <c r="AB357" s="500" t="str">
        <f>IF(終値!A357="","",IF(AND(安値!AG357&lt;安値!AF357,安値!AG357&lt;安値!AE357,安値!AG357&lt;安値!AH357,安値!AG357&lt;安値!AI357),28,""))</f>
        <v/>
      </c>
      <c r="AC357" s="500" t="str">
        <f>IF(終値!A357="","",IF(AND(高値!G357&gt;高値!F357,高値!G357&gt;高値!E357,高値!G357&gt;高値!H357,高値!G357&gt;高値!I357),2,""))</f>
        <v/>
      </c>
      <c r="AD357" s="500" t="str">
        <f>IF(終値!A357="","",IF(AND(高値!H357&gt;高値!G357,高値!H357&gt;高値!F357,高値!H357&gt;高値!I357,高値!H357&gt;高値!J357),3,""))</f>
        <v/>
      </c>
      <c r="AE357" s="500" t="str">
        <f>IF(終値!A357="","",IF(AND(高値!I357&gt;高値!H357,高値!I357&gt;高値!G357,高値!I357&gt;高値!J357,高値!I357&gt;高値!K357),4,""))</f>
        <v/>
      </c>
      <c r="AF357" s="500" t="str">
        <f>IF(終値!A357="","",IF(AND(高値!J357&gt;高値!I357,高値!J357&gt;高値!H357,高値!J357&gt;高値!K357,高値!J357&gt;高値!L357),5,""))</f>
        <v/>
      </c>
      <c r="AG357" s="500" t="str">
        <f>IF(終値!A357="","",IF(AND(高値!K357&gt;高値!J357,高値!K357&gt;高値!I357,高値!K357&gt;高値!L357,高値!K357&gt;高値!M357),6,""))</f>
        <v/>
      </c>
      <c r="AH357" s="500" t="str">
        <f>IF(終値!A357="","",IF(AND(高値!L357&gt;高値!K357,高値!L357&gt;高値!J357,高値!L357&gt;高値!M357,高値!L357&gt;高値!N357),7,""))</f>
        <v/>
      </c>
      <c r="AI357" s="500" t="str">
        <f>IF(終値!A357="","",IF(AND(高値!M357&gt;高値!L357,高値!M357&gt;高値!K357,高値!M357&gt;高値!N357,高値!M357&gt;高値!O357),8,""))</f>
        <v/>
      </c>
      <c r="AJ357" s="500" t="str">
        <f>IF(終値!A357="","",IF(AND(高値!N357&gt;高値!M357,高値!N357&gt;高値!L357,高値!N357&gt;高値!O357,高値!N357&gt;高値!P357),9,""))</f>
        <v/>
      </c>
      <c r="AK357" s="500" t="str">
        <f>IF(終値!A357="","",IF(AND(高値!O357&gt;高値!N357,高値!O357&gt;高値!M357,高値!O357&gt;高値!P357,高値!O357&gt;高値!Q357),10,""))</f>
        <v/>
      </c>
      <c r="AL357" s="500" t="str">
        <f>IF(終値!A357="","",IF(AND(高値!P357&gt;高値!O357,高値!P357&gt;高値!N357,高値!P357&gt;高値!Q357,高値!P357&gt;高値!R357),11,""))</f>
        <v/>
      </c>
      <c r="AM357" s="500" t="str">
        <f>IF(終値!A357="","",IF(AND(高値!Q357&gt;高値!P357,高値!Q357&gt;高値!O357,高値!Q357&gt;高値!R357,高値!Q357&gt;高値!S357),12,""))</f>
        <v/>
      </c>
      <c r="AN357" s="500" t="str">
        <f>IF(終値!A357="","",IF(AND(高値!R357&gt;高値!Q357,高値!R357&gt;高値!P357,高値!R357&gt;高値!S357,高値!R357&gt;高値!T357),13,""))</f>
        <v/>
      </c>
      <c r="AO357" s="500" t="str">
        <f>IF(終値!A357="","",IF(AND(高値!S357&gt;高値!R357,高値!S357&gt;高値!Q357,高値!S357&gt;高値!T357,高値!S357&gt;高値!U357),14,""))</f>
        <v/>
      </c>
      <c r="AP357" s="500" t="str">
        <f>IF(終値!A357="","",IF(AND(高値!T357&gt;高値!S357,高値!T357&gt;高値!R357,高値!T357&gt;高値!U357,高値!T357&gt;高値!V357),15,""))</f>
        <v/>
      </c>
      <c r="AQ357" s="500" t="str">
        <f>IF(終値!A357="","",IF(AND(高値!U357&gt;高値!T357,高値!U357&gt;高値!S357,高値!U357&gt;高値!V357,高値!U357&gt;高値!W357),16,""))</f>
        <v/>
      </c>
      <c r="AR357" s="500" t="str">
        <f>IF(終値!A357="","",IF(AND(高値!V357&gt;高値!U357,高値!V357&gt;高値!T357,高値!V357&gt;高値!W357,高値!V357&gt;高値!X357),17,""))</f>
        <v/>
      </c>
      <c r="AS357" s="500" t="str">
        <f>IF(終値!A357="","",IF(AND(高値!W357&gt;高値!V357,高値!W357&gt;高値!U357,高値!W357&gt;高値!X357,高値!W357&gt;高値!Y357),18,""))</f>
        <v/>
      </c>
      <c r="AT357" s="500" t="str">
        <f>IF(終値!A357="","",IF(AND(高値!X357&gt;高値!W357,高値!X357&gt;高値!V357,高値!X357&gt;高値!Y357,高値!X357&gt;高値!Z357),19,""))</f>
        <v/>
      </c>
      <c r="AU357" s="500" t="str">
        <f>IF(終値!A357="","",IF(AND(高値!Y357&gt;高値!X357,高値!Y357&gt;高値!W357,高値!Y357&gt;高値!Z357,高値!Y357&gt;高値!AA357),20,""))</f>
        <v/>
      </c>
      <c r="AV357" s="500" t="str">
        <f>IF(終値!A357="","",IF(AND(高値!Z357&gt;高値!Y357,高値!Z357&gt;高値!X357,高値!Z357&gt;高値!AA357,高値!Z357&gt;高値!AB357),21,""))</f>
        <v/>
      </c>
      <c r="AW357" s="500" t="str">
        <f>IF(終値!A357="","",IF(AND(高値!AA357&gt;高値!Z357,高値!AA357&gt;高値!Y357,高値!AA357&gt;高値!AB357,高値!AA357&gt;高値!AC357),22,""))</f>
        <v/>
      </c>
      <c r="AX357" s="500" t="str">
        <f>IF(終値!A357="","",IF(AND(高値!AB357&gt;高値!AA357,高値!AB357&gt;高値!Z357,高値!AB357&gt;高値!AC357,高値!AB357&gt;高値!AD357),23,""))</f>
        <v/>
      </c>
      <c r="AY357" s="500" t="str">
        <f>IF(終値!A357="","",IF(AND(高値!AC357&gt;高値!AB357,高値!AC357&gt;高値!AA357,高値!AC357&gt;高値!AD357,高値!AC357&gt;高値!AE357),24,""))</f>
        <v/>
      </c>
      <c r="AZ357" s="500" t="str">
        <f>IF(終値!A357="","",IF(AND(高値!AD357&gt;高値!AC357,高値!AD357&gt;高値!AB357,高値!AD357&gt;高値!AE357,高値!AD357&gt;高値!AF357),25,""))</f>
        <v/>
      </c>
      <c r="BA357" s="500" t="str">
        <f>IF(終値!A357="","",IF(AND(高値!AE357&gt;高値!AD357,高値!AE357&gt;高値!AC357,高値!AE357&gt;高値!AF357,高値!AE357&gt;高値!AG357),26,""))</f>
        <v/>
      </c>
      <c r="BB357" s="500" t="str">
        <f>IF(終値!A357="","",IF(AND(高値!AF357&gt;高値!AE357,高値!AF357&gt;高値!AD357,高値!AF357&gt;高値!AG357,高値!AF357&gt;高値!AH357),27,""))</f>
        <v/>
      </c>
      <c r="BC357" s="500" t="str">
        <f>IF(終値!A357="","",IF(AND(高値!AG357&gt;高値!AF357,高値!AG357&gt;高値!AE357,高値!AG357&gt;高値!AH357,高値!AG357&gt;高値!AI357),28,""))</f>
        <v/>
      </c>
      <c r="BD357" s="500">
        <f t="shared" si="30"/>
        <v>0</v>
      </c>
      <c r="BE357" s="500" t="str">
        <f t="shared" si="31"/>
        <v/>
      </c>
      <c r="BF357" s="500" t="str">
        <f t="shared" si="32"/>
        <v/>
      </c>
      <c r="BG357" s="500" t="str">
        <f>IF($BE357="","",INDEX(安値!$E357:$CZ357,1,$BE357+1))</f>
        <v/>
      </c>
      <c r="BH357" s="500" t="str">
        <f>IF($BF357="","",INDEX(安値!$E357:$CZ357,1,$BF357+1))</f>
        <v/>
      </c>
      <c r="BI357" s="500" t="str">
        <f>IF($BF357="","",MAX(INDEX(高値!$E357:$CZ357,1,$BE357+1):INDEX(高値!$E357:$CZ357,1,$BF357+1)))</f>
        <v/>
      </c>
      <c r="BJ357" s="500" t="str">
        <f>IF($BF357="","",AVERAGE(INDEX(終値!$E357:$CZ357,1,$BF357+1):INDEX(終値!$E357:$CZ357,1,$BF357+20))-2*STDEVP(INDEX(終値!$E357:$CZ357,1,$BF357+1):INDEX(終値!$E357:$CZ357,1,$BF357+20)))</f>
        <v/>
      </c>
      <c r="BK357" s="500" t="str">
        <f>IF($BE357="","",AVERAGE(INDEX(終値!$E357:$CZ357,1,$BE357+1):INDEX(終値!$E357:$CZ357,1,$BE357+20))-2*STDEVP(INDEX(終値!$E357:$CZ357,1,$BE357+1):INDEX(終値!$E357:$CZ357,1,$BE357+20)))</f>
        <v/>
      </c>
      <c r="BL357" s="500">
        <f t="shared" si="33"/>
        <v>0</v>
      </c>
      <c r="BM357" s="500" t="str">
        <f t="shared" si="34"/>
        <v/>
      </c>
      <c r="BN357" s="500" t="str">
        <f t="shared" si="35"/>
        <v/>
      </c>
      <c r="BO357" s="500" t="str">
        <f>IF($BM357="","",INDEX(高値!$E357:$CZ357,1,$BM357+1))</f>
        <v/>
      </c>
      <c r="BP357" s="500" t="str">
        <f>IF($BN357="","",INDEX(高値!$E357:$CZ357,1,$BN357+1))</f>
        <v/>
      </c>
      <c r="BQ357" s="500" t="str">
        <f>IF($BN357="","",MIN(INDEX(安値!$E357:$CZ357,1,$BM357+1):INDEX(安値!$E357:$CZ357,1,$BN357+1)))</f>
        <v/>
      </c>
      <c r="BR357" s="500" t="str">
        <f>IF($BN357="","",AVERAGE(INDEX(終値!$E357:$CZ357,1,$BN357+1):INDEX(終値!$E357:$CZ357,1,$BN357+20))+2*STDEVP(INDEX(終値!$E357:$CZ357,1,$BN357+1):INDEX(終値!$E357:$CZ357,1,$BN357+20)))</f>
        <v/>
      </c>
      <c r="BS357" s="500" t="str">
        <f>IF($BM357="","",AVERAGE(INDEX(終値!$E357:$CZ357,1,$BM357+1):INDEX(終値!$E357:$CZ357,1,$BM357+20))+2*STDEVP(INDEX(終値!$E357:$CZ357,1,$BM357+1):INDEX(終値!$E357:$CZ357,1,$BM357+20)))</f>
        <v/>
      </c>
      <c r="BT357" s="497" t="str">
        <f>IFERROR(IF(AND($BD357&gt;=2,ABS($BG357-$BH357)/$BH357&lt;=BB設定!$B$12,$BI357&gt;=MAX($BH357,$BG357)*(1+BB設定!$B$13),終値!E357&gt;$BG357),IF(OR(終値!E357&gt;=$BI357,AND($BH357&lt;$BJ357,$BG357&gt;=$BK357)),"二番底W▲","二番底W形成"),IF(AND($BL357&gt;=2,ABS($BO357-$BP357)/$BP357&lt;=BB設定!$B$12,$BQ357&lt;=MIN($BP357,$BO357)*(1-BB設定!$B$13),終値!E357&lt;$BO357),IF(OR(終値!E357&lt;=$BQ357,AND($BP357&gt;$BR357,$BO357&lt;=$BS357)),"二番天井M▼","二番天井M形成"),"－")),"－")</f>
        <v>－</v>
      </c>
    </row>
    <row r="358" spans="2:72">
      <c r="B358" s="500" t="str">
        <f>IF(終値!A358="","",IF(AND(安値!G358&lt;安値!F358,安値!G358&lt;安値!E358,安値!G358&lt;安値!H358,安値!G358&lt;安値!I358),2,""))</f>
        <v/>
      </c>
      <c r="C358" s="500" t="str">
        <f>IF(終値!A358="","",IF(AND(安値!H358&lt;安値!G358,安値!H358&lt;安値!F358,安値!H358&lt;安値!I358,安値!H358&lt;安値!J358),3,""))</f>
        <v/>
      </c>
      <c r="D358" s="500" t="str">
        <f>IF(終値!A358="","",IF(AND(安値!I358&lt;安値!H358,安値!I358&lt;安値!G358,安値!I358&lt;安値!J358,安値!I358&lt;安値!K358),4,""))</f>
        <v/>
      </c>
      <c r="E358" s="500" t="str">
        <f>IF(終値!A358="","",IF(AND(安値!J358&lt;安値!I358,安値!J358&lt;安値!H358,安値!J358&lt;安値!K358,安値!J358&lt;安値!L358),5,""))</f>
        <v/>
      </c>
      <c r="F358" s="500" t="str">
        <f>IF(終値!A358="","",IF(AND(安値!K358&lt;安値!J358,安値!K358&lt;安値!I358,安値!K358&lt;安値!L358,安値!K358&lt;安値!M358),6,""))</f>
        <v/>
      </c>
      <c r="G358" s="500" t="str">
        <f>IF(終値!A358="","",IF(AND(安値!L358&lt;安値!K358,安値!L358&lt;安値!J358,安値!L358&lt;安値!M358,安値!L358&lt;安値!N358),7,""))</f>
        <v/>
      </c>
      <c r="H358" s="500" t="str">
        <f>IF(終値!A358="","",IF(AND(安値!M358&lt;安値!L358,安値!M358&lt;安値!K358,安値!M358&lt;安値!N358,安値!M358&lt;安値!O358),8,""))</f>
        <v/>
      </c>
      <c r="I358" s="500" t="str">
        <f>IF(終値!A358="","",IF(AND(安値!N358&lt;安値!M358,安値!N358&lt;安値!L358,安値!N358&lt;安値!O358,安値!N358&lt;安値!P358),9,""))</f>
        <v/>
      </c>
      <c r="J358" s="500" t="str">
        <f>IF(終値!A358="","",IF(AND(安値!O358&lt;安値!N358,安値!O358&lt;安値!M358,安値!O358&lt;安値!P358,安値!O358&lt;安値!Q358),10,""))</f>
        <v/>
      </c>
      <c r="K358" s="500" t="str">
        <f>IF(終値!A358="","",IF(AND(安値!P358&lt;安値!O358,安値!P358&lt;安値!N358,安値!P358&lt;安値!Q358,安値!P358&lt;安値!R358),11,""))</f>
        <v/>
      </c>
      <c r="L358" s="500" t="str">
        <f>IF(終値!A358="","",IF(AND(安値!Q358&lt;安値!P358,安値!Q358&lt;安値!O358,安値!Q358&lt;安値!R358,安値!Q358&lt;安値!S358),12,""))</f>
        <v/>
      </c>
      <c r="M358" s="500" t="str">
        <f>IF(終値!A358="","",IF(AND(安値!R358&lt;安値!Q358,安値!R358&lt;安値!P358,安値!R358&lt;安値!S358,安値!R358&lt;安値!T358),13,""))</f>
        <v/>
      </c>
      <c r="N358" s="500" t="str">
        <f>IF(終値!A358="","",IF(AND(安値!S358&lt;安値!R358,安値!S358&lt;安値!Q358,安値!S358&lt;安値!T358,安値!S358&lt;安値!U358),14,""))</f>
        <v/>
      </c>
      <c r="O358" s="500" t="str">
        <f>IF(終値!A358="","",IF(AND(安値!T358&lt;安値!S358,安値!T358&lt;安値!R358,安値!T358&lt;安値!U358,安値!T358&lt;安値!V358),15,""))</f>
        <v/>
      </c>
      <c r="P358" s="500" t="str">
        <f>IF(終値!A358="","",IF(AND(安値!U358&lt;安値!T358,安値!U358&lt;安値!S358,安値!U358&lt;安値!V358,安値!U358&lt;安値!W358),16,""))</f>
        <v/>
      </c>
      <c r="Q358" s="500" t="str">
        <f>IF(終値!A358="","",IF(AND(安値!V358&lt;安値!U358,安値!V358&lt;安値!T358,安値!V358&lt;安値!W358,安値!V358&lt;安値!X358),17,""))</f>
        <v/>
      </c>
      <c r="R358" s="500" t="str">
        <f>IF(終値!A358="","",IF(AND(安値!W358&lt;安値!V358,安値!W358&lt;安値!U358,安値!W358&lt;安値!X358,安値!W358&lt;安値!Y358),18,""))</f>
        <v/>
      </c>
      <c r="S358" s="500" t="str">
        <f>IF(終値!A358="","",IF(AND(安値!X358&lt;安値!W358,安値!X358&lt;安値!V358,安値!X358&lt;安値!Y358,安値!X358&lt;安値!Z358),19,""))</f>
        <v/>
      </c>
      <c r="T358" s="500" t="str">
        <f>IF(終値!A358="","",IF(AND(安値!Y358&lt;安値!X358,安値!Y358&lt;安値!W358,安値!Y358&lt;安値!Z358,安値!Y358&lt;安値!AA358),20,""))</f>
        <v/>
      </c>
      <c r="U358" s="500" t="str">
        <f>IF(終値!A358="","",IF(AND(安値!Z358&lt;安値!Y358,安値!Z358&lt;安値!X358,安値!Z358&lt;安値!AA358,安値!Z358&lt;安値!AB358),21,""))</f>
        <v/>
      </c>
      <c r="V358" s="500" t="str">
        <f>IF(終値!A358="","",IF(AND(安値!AA358&lt;安値!Z358,安値!AA358&lt;安値!Y358,安値!AA358&lt;安値!AB358,安値!AA358&lt;安値!AC358),22,""))</f>
        <v/>
      </c>
      <c r="W358" s="500" t="str">
        <f>IF(終値!A358="","",IF(AND(安値!AB358&lt;安値!AA358,安値!AB358&lt;安値!Z358,安値!AB358&lt;安値!AC358,安値!AB358&lt;安値!AD358),23,""))</f>
        <v/>
      </c>
      <c r="X358" s="500" t="str">
        <f>IF(終値!A358="","",IF(AND(安値!AC358&lt;安値!AB358,安値!AC358&lt;安値!AA358,安値!AC358&lt;安値!AD358,安値!AC358&lt;安値!AE358),24,""))</f>
        <v/>
      </c>
      <c r="Y358" s="500" t="str">
        <f>IF(終値!A358="","",IF(AND(安値!AD358&lt;安値!AC358,安値!AD358&lt;安値!AB358,安値!AD358&lt;安値!AE358,安値!AD358&lt;安値!AF358),25,""))</f>
        <v/>
      </c>
      <c r="Z358" s="500" t="str">
        <f>IF(終値!A358="","",IF(AND(安値!AE358&lt;安値!AD358,安値!AE358&lt;安値!AC358,安値!AE358&lt;安値!AF358,安値!AE358&lt;安値!AG358),26,""))</f>
        <v/>
      </c>
      <c r="AA358" s="500" t="str">
        <f>IF(終値!A358="","",IF(AND(安値!AF358&lt;安値!AE358,安値!AF358&lt;安値!AD358,安値!AF358&lt;安値!AG358,安値!AF358&lt;安値!AH358),27,""))</f>
        <v/>
      </c>
      <c r="AB358" s="500" t="str">
        <f>IF(終値!A358="","",IF(AND(安値!AG358&lt;安値!AF358,安値!AG358&lt;安値!AE358,安値!AG358&lt;安値!AH358,安値!AG358&lt;安値!AI358),28,""))</f>
        <v/>
      </c>
      <c r="AC358" s="500" t="str">
        <f>IF(終値!A358="","",IF(AND(高値!G358&gt;高値!F358,高値!G358&gt;高値!E358,高値!G358&gt;高値!H358,高値!G358&gt;高値!I358),2,""))</f>
        <v/>
      </c>
      <c r="AD358" s="500" t="str">
        <f>IF(終値!A358="","",IF(AND(高値!H358&gt;高値!G358,高値!H358&gt;高値!F358,高値!H358&gt;高値!I358,高値!H358&gt;高値!J358),3,""))</f>
        <v/>
      </c>
      <c r="AE358" s="500" t="str">
        <f>IF(終値!A358="","",IF(AND(高値!I358&gt;高値!H358,高値!I358&gt;高値!G358,高値!I358&gt;高値!J358,高値!I358&gt;高値!K358),4,""))</f>
        <v/>
      </c>
      <c r="AF358" s="500" t="str">
        <f>IF(終値!A358="","",IF(AND(高値!J358&gt;高値!I358,高値!J358&gt;高値!H358,高値!J358&gt;高値!K358,高値!J358&gt;高値!L358),5,""))</f>
        <v/>
      </c>
      <c r="AG358" s="500" t="str">
        <f>IF(終値!A358="","",IF(AND(高値!K358&gt;高値!J358,高値!K358&gt;高値!I358,高値!K358&gt;高値!L358,高値!K358&gt;高値!M358),6,""))</f>
        <v/>
      </c>
      <c r="AH358" s="500" t="str">
        <f>IF(終値!A358="","",IF(AND(高値!L358&gt;高値!K358,高値!L358&gt;高値!J358,高値!L358&gt;高値!M358,高値!L358&gt;高値!N358),7,""))</f>
        <v/>
      </c>
      <c r="AI358" s="500" t="str">
        <f>IF(終値!A358="","",IF(AND(高値!M358&gt;高値!L358,高値!M358&gt;高値!K358,高値!M358&gt;高値!N358,高値!M358&gt;高値!O358),8,""))</f>
        <v/>
      </c>
      <c r="AJ358" s="500" t="str">
        <f>IF(終値!A358="","",IF(AND(高値!N358&gt;高値!M358,高値!N358&gt;高値!L358,高値!N358&gt;高値!O358,高値!N358&gt;高値!P358),9,""))</f>
        <v/>
      </c>
      <c r="AK358" s="500" t="str">
        <f>IF(終値!A358="","",IF(AND(高値!O358&gt;高値!N358,高値!O358&gt;高値!M358,高値!O358&gt;高値!P358,高値!O358&gt;高値!Q358),10,""))</f>
        <v/>
      </c>
      <c r="AL358" s="500" t="str">
        <f>IF(終値!A358="","",IF(AND(高値!P358&gt;高値!O358,高値!P358&gt;高値!N358,高値!P358&gt;高値!Q358,高値!P358&gt;高値!R358),11,""))</f>
        <v/>
      </c>
      <c r="AM358" s="500" t="str">
        <f>IF(終値!A358="","",IF(AND(高値!Q358&gt;高値!P358,高値!Q358&gt;高値!O358,高値!Q358&gt;高値!R358,高値!Q358&gt;高値!S358),12,""))</f>
        <v/>
      </c>
      <c r="AN358" s="500" t="str">
        <f>IF(終値!A358="","",IF(AND(高値!R358&gt;高値!Q358,高値!R358&gt;高値!P358,高値!R358&gt;高値!S358,高値!R358&gt;高値!T358),13,""))</f>
        <v/>
      </c>
      <c r="AO358" s="500" t="str">
        <f>IF(終値!A358="","",IF(AND(高値!S358&gt;高値!R358,高値!S358&gt;高値!Q358,高値!S358&gt;高値!T358,高値!S358&gt;高値!U358),14,""))</f>
        <v/>
      </c>
      <c r="AP358" s="500" t="str">
        <f>IF(終値!A358="","",IF(AND(高値!T358&gt;高値!S358,高値!T358&gt;高値!R358,高値!T358&gt;高値!U358,高値!T358&gt;高値!V358),15,""))</f>
        <v/>
      </c>
      <c r="AQ358" s="500" t="str">
        <f>IF(終値!A358="","",IF(AND(高値!U358&gt;高値!T358,高値!U358&gt;高値!S358,高値!U358&gt;高値!V358,高値!U358&gt;高値!W358),16,""))</f>
        <v/>
      </c>
      <c r="AR358" s="500" t="str">
        <f>IF(終値!A358="","",IF(AND(高値!V358&gt;高値!U358,高値!V358&gt;高値!T358,高値!V358&gt;高値!W358,高値!V358&gt;高値!X358),17,""))</f>
        <v/>
      </c>
      <c r="AS358" s="500" t="str">
        <f>IF(終値!A358="","",IF(AND(高値!W358&gt;高値!V358,高値!W358&gt;高値!U358,高値!W358&gt;高値!X358,高値!W358&gt;高値!Y358),18,""))</f>
        <v/>
      </c>
      <c r="AT358" s="500" t="str">
        <f>IF(終値!A358="","",IF(AND(高値!X358&gt;高値!W358,高値!X358&gt;高値!V358,高値!X358&gt;高値!Y358,高値!X358&gt;高値!Z358),19,""))</f>
        <v/>
      </c>
      <c r="AU358" s="500" t="str">
        <f>IF(終値!A358="","",IF(AND(高値!Y358&gt;高値!X358,高値!Y358&gt;高値!W358,高値!Y358&gt;高値!Z358,高値!Y358&gt;高値!AA358),20,""))</f>
        <v/>
      </c>
      <c r="AV358" s="500" t="str">
        <f>IF(終値!A358="","",IF(AND(高値!Z358&gt;高値!Y358,高値!Z358&gt;高値!X358,高値!Z358&gt;高値!AA358,高値!Z358&gt;高値!AB358),21,""))</f>
        <v/>
      </c>
      <c r="AW358" s="500" t="str">
        <f>IF(終値!A358="","",IF(AND(高値!AA358&gt;高値!Z358,高値!AA358&gt;高値!Y358,高値!AA358&gt;高値!AB358,高値!AA358&gt;高値!AC358),22,""))</f>
        <v/>
      </c>
      <c r="AX358" s="500" t="str">
        <f>IF(終値!A358="","",IF(AND(高値!AB358&gt;高値!AA358,高値!AB358&gt;高値!Z358,高値!AB358&gt;高値!AC358,高値!AB358&gt;高値!AD358),23,""))</f>
        <v/>
      </c>
      <c r="AY358" s="500" t="str">
        <f>IF(終値!A358="","",IF(AND(高値!AC358&gt;高値!AB358,高値!AC358&gt;高値!AA358,高値!AC358&gt;高値!AD358,高値!AC358&gt;高値!AE358),24,""))</f>
        <v/>
      </c>
      <c r="AZ358" s="500" t="str">
        <f>IF(終値!A358="","",IF(AND(高値!AD358&gt;高値!AC358,高値!AD358&gt;高値!AB358,高値!AD358&gt;高値!AE358,高値!AD358&gt;高値!AF358),25,""))</f>
        <v/>
      </c>
      <c r="BA358" s="500" t="str">
        <f>IF(終値!A358="","",IF(AND(高値!AE358&gt;高値!AD358,高値!AE358&gt;高値!AC358,高値!AE358&gt;高値!AF358,高値!AE358&gt;高値!AG358),26,""))</f>
        <v/>
      </c>
      <c r="BB358" s="500" t="str">
        <f>IF(終値!A358="","",IF(AND(高値!AF358&gt;高値!AE358,高値!AF358&gt;高値!AD358,高値!AF358&gt;高値!AG358,高値!AF358&gt;高値!AH358),27,""))</f>
        <v/>
      </c>
      <c r="BC358" s="500" t="str">
        <f>IF(終値!A358="","",IF(AND(高値!AG358&gt;高値!AF358,高値!AG358&gt;高値!AE358,高値!AG358&gt;高値!AH358,高値!AG358&gt;高値!AI358),28,""))</f>
        <v/>
      </c>
      <c r="BD358" s="500">
        <f t="shared" si="30"/>
        <v>0</v>
      </c>
      <c r="BE358" s="500" t="str">
        <f t="shared" si="31"/>
        <v/>
      </c>
      <c r="BF358" s="500" t="str">
        <f t="shared" si="32"/>
        <v/>
      </c>
      <c r="BG358" s="500" t="str">
        <f>IF($BE358="","",INDEX(安値!$E358:$CZ358,1,$BE358+1))</f>
        <v/>
      </c>
      <c r="BH358" s="500" t="str">
        <f>IF($BF358="","",INDEX(安値!$E358:$CZ358,1,$BF358+1))</f>
        <v/>
      </c>
      <c r="BI358" s="500" t="str">
        <f>IF($BF358="","",MAX(INDEX(高値!$E358:$CZ358,1,$BE358+1):INDEX(高値!$E358:$CZ358,1,$BF358+1)))</f>
        <v/>
      </c>
      <c r="BJ358" s="500" t="str">
        <f>IF($BF358="","",AVERAGE(INDEX(終値!$E358:$CZ358,1,$BF358+1):INDEX(終値!$E358:$CZ358,1,$BF358+20))-2*STDEVP(INDEX(終値!$E358:$CZ358,1,$BF358+1):INDEX(終値!$E358:$CZ358,1,$BF358+20)))</f>
        <v/>
      </c>
      <c r="BK358" s="500" t="str">
        <f>IF($BE358="","",AVERAGE(INDEX(終値!$E358:$CZ358,1,$BE358+1):INDEX(終値!$E358:$CZ358,1,$BE358+20))-2*STDEVP(INDEX(終値!$E358:$CZ358,1,$BE358+1):INDEX(終値!$E358:$CZ358,1,$BE358+20)))</f>
        <v/>
      </c>
      <c r="BL358" s="500">
        <f t="shared" si="33"/>
        <v>0</v>
      </c>
      <c r="BM358" s="500" t="str">
        <f t="shared" si="34"/>
        <v/>
      </c>
      <c r="BN358" s="500" t="str">
        <f t="shared" si="35"/>
        <v/>
      </c>
      <c r="BO358" s="500" t="str">
        <f>IF($BM358="","",INDEX(高値!$E358:$CZ358,1,$BM358+1))</f>
        <v/>
      </c>
      <c r="BP358" s="500" t="str">
        <f>IF($BN358="","",INDEX(高値!$E358:$CZ358,1,$BN358+1))</f>
        <v/>
      </c>
      <c r="BQ358" s="500" t="str">
        <f>IF($BN358="","",MIN(INDEX(安値!$E358:$CZ358,1,$BM358+1):INDEX(安値!$E358:$CZ358,1,$BN358+1)))</f>
        <v/>
      </c>
      <c r="BR358" s="500" t="str">
        <f>IF($BN358="","",AVERAGE(INDEX(終値!$E358:$CZ358,1,$BN358+1):INDEX(終値!$E358:$CZ358,1,$BN358+20))+2*STDEVP(INDEX(終値!$E358:$CZ358,1,$BN358+1):INDEX(終値!$E358:$CZ358,1,$BN358+20)))</f>
        <v/>
      </c>
      <c r="BS358" s="500" t="str">
        <f>IF($BM358="","",AVERAGE(INDEX(終値!$E358:$CZ358,1,$BM358+1):INDEX(終値!$E358:$CZ358,1,$BM358+20))+2*STDEVP(INDEX(終値!$E358:$CZ358,1,$BM358+1):INDEX(終値!$E358:$CZ358,1,$BM358+20)))</f>
        <v/>
      </c>
      <c r="BT358" s="497" t="str">
        <f>IFERROR(IF(AND($BD358&gt;=2,ABS($BG358-$BH358)/$BH358&lt;=BB設定!$B$12,$BI358&gt;=MAX($BH358,$BG358)*(1+BB設定!$B$13),終値!E358&gt;$BG358),IF(OR(終値!E358&gt;=$BI358,AND($BH358&lt;$BJ358,$BG358&gt;=$BK358)),"二番底W▲","二番底W形成"),IF(AND($BL358&gt;=2,ABS($BO358-$BP358)/$BP358&lt;=BB設定!$B$12,$BQ358&lt;=MIN($BP358,$BO358)*(1-BB設定!$B$13),終値!E358&lt;$BO358),IF(OR(終値!E358&lt;=$BQ358,AND($BP358&gt;$BR358,$BO358&lt;=$BS358)),"二番天井M▼","二番天井M形成"),"－")),"－")</f>
        <v>－</v>
      </c>
    </row>
    <row r="359" spans="2:72">
      <c r="B359" s="500" t="str">
        <f>IF(終値!A359="","",IF(AND(安値!G359&lt;安値!F359,安値!G359&lt;安値!E359,安値!G359&lt;安値!H359,安値!G359&lt;安値!I359),2,""))</f>
        <v/>
      </c>
      <c r="C359" s="500" t="str">
        <f>IF(終値!A359="","",IF(AND(安値!H359&lt;安値!G359,安値!H359&lt;安値!F359,安値!H359&lt;安値!I359,安値!H359&lt;安値!J359),3,""))</f>
        <v/>
      </c>
      <c r="D359" s="500" t="str">
        <f>IF(終値!A359="","",IF(AND(安値!I359&lt;安値!H359,安値!I359&lt;安値!G359,安値!I359&lt;安値!J359,安値!I359&lt;安値!K359),4,""))</f>
        <v/>
      </c>
      <c r="E359" s="500" t="str">
        <f>IF(終値!A359="","",IF(AND(安値!J359&lt;安値!I359,安値!J359&lt;安値!H359,安値!J359&lt;安値!K359,安値!J359&lt;安値!L359),5,""))</f>
        <v/>
      </c>
      <c r="F359" s="500" t="str">
        <f>IF(終値!A359="","",IF(AND(安値!K359&lt;安値!J359,安値!K359&lt;安値!I359,安値!K359&lt;安値!L359,安値!K359&lt;安値!M359),6,""))</f>
        <v/>
      </c>
      <c r="G359" s="500" t="str">
        <f>IF(終値!A359="","",IF(AND(安値!L359&lt;安値!K359,安値!L359&lt;安値!J359,安値!L359&lt;安値!M359,安値!L359&lt;安値!N359),7,""))</f>
        <v/>
      </c>
      <c r="H359" s="500" t="str">
        <f>IF(終値!A359="","",IF(AND(安値!M359&lt;安値!L359,安値!M359&lt;安値!K359,安値!M359&lt;安値!N359,安値!M359&lt;安値!O359),8,""))</f>
        <v/>
      </c>
      <c r="I359" s="500" t="str">
        <f>IF(終値!A359="","",IF(AND(安値!N359&lt;安値!M359,安値!N359&lt;安値!L359,安値!N359&lt;安値!O359,安値!N359&lt;安値!P359),9,""))</f>
        <v/>
      </c>
      <c r="J359" s="500" t="str">
        <f>IF(終値!A359="","",IF(AND(安値!O359&lt;安値!N359,安値!O359&lt;安値!M359,安値!O359&lt;安値!P359,安値!O359&lt;安値!Q359),10,""))</f>
        <v/>
      </c>
      <c r="K359" s="500" t="str">
        <f>IF(終値!A359="","",IF(AND(安値!P359&lt;安値!O359,安値!P359&lt;安値!N359,安値!P359&lt;安値!Q359,安値!P359&lt;安値!R359),11,""))</f>
        <v/>
      </c>
      <c r="L359" s="500" t="str">
        <f>IF(終値!A359="","",IF(AND(安値!Q359&lt;安値!P359,安値!Q359&lt;安値!O359,安値!Q359&lt;安値!R359,安値!Q359&lt;安値!S359),12,""))</f>
        <v/>
      </c>
      <c r="M359" s="500" t="str">
        <f>IF(終値!A359="","",IF(AND(安値!R359&lt;安値!Q359,安値!R359&lt;安値!P359,安値!R359&lt;安値!S359,安値!R359&lt;安値!T359),13,""))</f>
        <v/>
      </c>
      <c r="N359" s="500" t="str">
        <f>IF(終値!A359="","",IF(AND(安値!S359&lt;安値!R359,安値!S359&lt;安値!Q359,安値!S359&lt;安値!T359,安値!S359&lt;安値!U359),14,""))</f>
        <v/>
      </c>
      <c r="O359" s="500" t="str">
        <f>IF(終値!A359="","",IF(AND(安値!T359&lt;安値!S359,安値!T359&lt;安値!R359,安値!T359&lt;安値!U359,安値!T359&lt;安値!V359),15,""))</f>
        <v/>
      </c>
      <c r="P359" s="500" t="str">
        <f>IF(終値!A359="","",IF(AND(安値!U359&lt;安値!T359,安値!U359&lt;安値!S359,安値!U359&lt;安値!V359,安値!U359&lt;安値!W359),16,""))</f>
        <v/>
      </c>
      <c r="Q359" s="500" t="str">
        <f>IF(終値!A359="","",IF(AND(安値!V359&lt;安値!U359,安値!V359&lt;安値!T359,安値!V359&lt;安値!W359,安値!V359&lt;安値!X359),17,""))</f>
        <v/>
      </c>
      <c r="R359" s="500" t="str">
        <f>IF(終値!A359="","",IF(AND(安値!W359&lt;安値!V359,安値!W359&lt;安値!U359,安値!W359&lt;安値!X359,安値!W359&lt;安値!Y359),18,""))</f>
        <v/>
      </c>
      <c r="S359" s="500" t="str">
        <f>IF(終値!A359="","",IF(AND(安値!X359&lt;安値!W359,安値!X359&lt;安値!V359,安値!X359&lt;安値!Y359,安値!X359&lt;安値!Z359),19,""))</f>
        <v/>
      </c>
      <c r="T359" s="500" t="str">
        <f>IF(終値!A359="","",IF(AND(安値!Y359&lt;安値!X359,安値!Y359&lt;安値!W359,安値!Y359&lt;安値!Z359,安値!Y359&lt;安値!AA359),20,""))</f>
        <v/>
      </c>
      <c r="U359" s="500" t="str">
        <f>IF(終値!A359="","",IF(AND(安値!Z359&lt;安値!Y359,安値!Z359&lt;安値!X359,安値!Z359&lt;安値!AA359,安値!Z359&lt;安値!AB359),21,""))</f>
        <v/>
      </c>
      <c r="V359" s="500" t="str">
        <f>IF(終値!A359="","",IF(AND(安値!AA359&lt;安値!Z359,安値!AA359&lt;安値!Y359,安値!AA359&lt;安値!AB359,安値!AA359&lt;安値!AC359),22,""))</f>
        <v/>
      </c>
      <c r="W359" s="500" t="str">
        <f>IF(終値!A359="","",IF(AND(安値!AB359&lt;安値!AA359,安値!AB359&lt;安値!Z359,安値!AB359&lt;安値!AC359,安値!AB359&lt;安値!AD359),23,""))</f>
        <v/>
      </c>
      <c r="X359" s="500" t="str">
        <f>IF(終値!A359="","",IF(AND(安値!AC359&lt;安値!AB359,安値!AC359&lt;安値!AA359,安値!AC359&lt;安値!AD359,安値!AC359&lt;安値!AE359),24,""))</f>
        <v/>
      </c>
      <c r="Y359" s="500" t="str">
        <f>IF(終値!A359="","",IF(AND(安値!AD359&lt;安値!AC359,安値!AD359&lt;安値!AB359,安値!AD359&lt;安値!AE359,安値!AD359&lt;安値!AF359),25,""))</f>
        <v/>
      </c>
      <c r="Z359" s="500" t="str">
        <f>IF(終値!A359="","",IF(AND(安値!AE359&lt;安値!AD359,安値!AE359&lt;安値!AC359,安値!AE359&lt;安値!AF359,安値!AE359&lt;安値!AG359),26,""))</f>
        <v/>
      </c>
      <c r="AA359" s="500" t="str">
        <f>IF(終値!A359="","",IF(AND(安値!AF359&lt;安値!AE359,安値!AF359&lt;安値!AD359,安値!AF359&lt;安値!AG359,安値!AF359&lt;安値!AH359),27,""))</f>
        <v/>
      </c>
      <c r="AB359" s="500" t="str">
        <f>IF(終値!A359="","",IF(AND(安値!AG359&lt;安値!AF359,安値!AG359&lt;安値!AE359,安値!AG359&lt;安値!AH359,安値!AG359&lt;安値!AI359),28,""))</f>
        <v/>
      </c>
      <c r="AC359" s="500" t="str">
        <f>IF(終値!A359="","",IF(AND(高値!G359&gt;高値!F359,高値!G359&gt;高値!E359,高値!G359&gt;高値!H359,高値!G359&gt;高値!I359),2,""))</f>
        <v/>
      </c>
      <c r="AD359" s="500" t="str">
        <f>IF(終値!A359="","",IF(AND(高値!H359&gt;高値!G359,高値!H359&gt;高値!F359,高値!H359&gt;高値!I359,高値!H359&gt;高値!J359),3,""))</f>
        <v/>
      </c>
      <c r="AE359" s="500" t="str">
        <f>IF(終値!A359="","",IF(AND(高値!I359&gt;高値!H359,高値!I359&gt;高値!G359,高値!I359&gt;高値!J359,高値!I359&gt;高値!K359),4,""))</f>
        <v/>
      </c>
      <c r="AF359" s="500" t="str">
        <f>IF(終値!A359="","",IF(AND(高値!J359&gt;高値!I359,高値!J359&gt;高値!H359,高値!J359&gt;高値!K359,高値!J359&gt;高値!L359),5,""))</f>
        <v/>
      </c>
      <c r="AG359" s="500" t="str">
        <f>IF(終値!A359="","",IF(AND(高値!K359&gt;高値!J359,高値!K359&gt;高値!I359,高値!K359&gt;高値!L359,高値!K359&gt;高値!M359),6,""))</f>
        <v/>
      </c>
      <c r="AH359" s="500" t="str">
        <f>IF(終値!A359="","",IF(AND(高値!L359&gt;高値!K359,高値!L359&gt;高値!J359,高値!L359&gt;高値!M359,高値!L359&gt;高値!N359),7,""))</f>
        <v/>
      </c>
      <c r="AI359" s="500" t="str">
        <f>IF(終値!A359="","",IF(AND(高値!M359&gt;高値!L359,高値!M359&gt;高値!K359,高値!M359&gt;高値!N359,高値!M359&gt;高値!O359),8,""))</f>
        <v/>
      </c>
      <c r="AJ359" s="500" t="str">
        <f>IF(終値!A359="","",IF(AND(高値!N359&gt;高値!M359,高値!N359&gt;高値!L359,高値!N359&gt;高値!O359,高値!N359&gt;高値!P359),9,""))</f>
        <v/>
      </c>
      <c r="AK359" s="500" t="str">
        <f>IF(終値!A359="","",IF(AND(高値!O359&gt;高値!N359,高値!O359&gt;高値!M359,高値!O359&gt;高値!P359,高値!O359&gt;高値!Q359),10,""))</f>
        <v/>
      </c>
      <c r="AL359" s="500" t="str">
        <f>IF(終値!A359="","",IF(AND(高値!P359&gt;高値!O359,高値!P359&gt;高値!N359,高値!P359&gt;高値!Q359,高値!P359&gt;高値!R359),11,""))</f>
        <v/>
      </c>
      <c r="AM359" s="500" t="str">
        <f>IF(終値!A359="","",IF(AND(高値!Q359&gt;高値!P359,高値!Q359&gt;高値!O359,高値!Q359&gt;高値!R359,高値!Q359&gt;高値!S359),12,""))</f>
        <v/>
      </c>
      <c r="AN359" s="500" t="str">
        <f>IF(終値!A359="","",IF(AND(高値!R359&gt;高値!Q359,高値!R359&gt;高値!P359,高値!R359&gt;高値!S359,高値!R359&gt;高値!T359),13,""))</f>
        <v/>
      </c>
      <c r="AO359" s="500" t="str">
        <f>IF(終値!A359="","",IF(AND(高値!S359&gt;高値!R359,高値!S359&gt;高値!Q359,高値!S359&gt;高値!T359,高値!S359&gt;高値!U359),14,""))</f>
        <v/>
      </c>
      <c r="AP359" s="500" t="str">
        <f>IF(終値!A359="","",IF(AND(高値!T359&gt;高値!S359,高値!T359&gt;高値!R359,高値!T359&gt;高値!U359,高値!T359&gt;高値!V359),15,""))</f>
        <v/>
      </c>
      <c r="AQ359" s="500" t="str">
        <f>IF(終値!A359="","",IF(AND(高値!U359&gt;高値!T359,高値!U359&gt;高値!S359,高値!U359&gt;高値!V359,高値!U359&gt;高値!W359),16,""))</f>
        <v/>
      </c>
      <c r="AR359" s="500" t="str">
        <f>IF(終値!A359="","",IF(AND(高値!V359&gt;高値!U359,高値!V359&gt;高値!T359,高値!V359&gt;高値!W359,高値!V359&gt;高値!X359),17,""))</f>
        <v/>
      </c>
      <c r="AS359" s="500" t="str">
        <f>IF(終値!A359="","",IF(AND(高値!W359&gt;高値!V359,高値!W359&gt;高値!U359,高値!W359&gt;高値!X359,高値!W359&gt;高値!Y359),18,""))</f>
        <v/>
      </c>
      <c r="AT359" s="500" t="str">
        <f>IF(終値!A359="","",IF(AND(高値!X359&gt;高値!W359,高値!X359&gt;高値!V359,高値!X359&gt;高値!Y359,高値!X359&gt;高値!Z359),19,""))</f>
        <v/>
      </c>
      <c r="AU359" s="500" t="str">
        <f>IF(終値!A359="","",IF(AND(高値!Y359&gt;高値!X359,高値!Y359&gt;高値!W359,高値!Y359&gt;高値!Z359,高値!Y359&gt;高値!AA359),20,""))</f>
        <v/>
      </c>
      <c r="AV359" s="500" t="str">
        <f>IF(終値!A359="","",IF(AND(高値!Z359&gt;高値!Y359,高値!Z359&gt;高値!X359,高値!Z359&gt;高値!AA359,高値!Z359&gt;高値!AB359),21,""))</f>
        <v/>
      </c>
      <c r="AW359" s="500" t="str">
        <f>IF(終値!A359="","",IF(AND(高値!AA359&gt;高値!Z359,高値!AA359&gt;高値!Y359,高値!AA359&gt;高値!AB359,高値!AA359&gt;高値!AC359),22,""))</f>
        <v/>
      </c>
      <c r="AX359" s="500" t="str">
        <f>IF(終値!A359="","",IF(AND(高値!AB359&gt;高値!AA359,高値!AB359&gt;高値!Z359,高値!AB359&gt;高値!AC359,高値!AB359&gt;高値!AD359),23,""))</f>
        <v/>
      </c>
      <c r="AY359" s="500" t="str">
        <f>IF(終値!A359="","",IF(AND(高値!AC359&gt;高値!AB359,高値!AC359&gt;高値!AA359,高値!AC359&gt;高値!AD359,高値!AC359&gt;高値!AE359),24,""))</f>
        <v/>
      </c>
      <c r="AZ359" s="500" t="str">
        <f>IF(終値!A359="","",IF(AND(高値!AD359&gt;高値!AC359,高値!AD359&gt;高値!AB359,高値!AD359&gt;高値!AE359,高値!AD359&gt;高値!AF359),25,""))</f>
        <v/>
      </c>
      <c r="BA359" s="500" t="str">
        <f>IF(終値!A359="","",IF(AND(高値!AE359&gt;高値!AD359,高値!AE359&gt;高値!AC359,高値!AE359&gt;高値!AF359,高値!AE359&gt;高値!AG359),26,""))</f>
        <v/>
      </c>
      <c r="BB359" s="500" t="str">
        <f>IF(終値!A359="","",IF(AND(高値!AF359&gt;高値!AE359,高値!AF359&gt;高値!AD359,高値!AF359&gt;高値!AG359,高値!AF359&gt;高値!AH359),27,""))</f>
        <v/>
      </c>
      <c r="BC359" s="500" t="str">
        <f>IF(終値!A359="","",IF(AND(高値!AG359&gt;高値!AF359,高値!AG359&gt;高値!AE359,高値!AG359&gt;高値!AH359,高値!AG359&gt;高値!AI359),28,""))</f>
        <v/>
      </c>
      <c r="BD359" s="500">
        <f t="shared" si="30"/>
        <v>0</v>
      </c>
      <c r="BE359" s="500" t="str">
        <f t="shared" si="31"/>
        <v/>
      </c>
      <c r="BF359" s="500" t="str">
        <f t="shared" si="32"/>
        <v/>
      </c>
      <c r="BG359" s="500" t="str">
        <f>IF($BE359="","",INDEX(安値!$E359:$CZ359,1,$BE359+1))</f>
        <v/>
      </c>
      <c r="BH359" s="500" t="str">
        <f>IF($BF359="","",INDEX(安値!$E359:$CZ359,1,$BF359+1))</f>
        <v/>
      </c>
      <c r="BI359" s="500" t="str">
        <f>IF($BF359="","",MAX(INDEX(高値!$E359:$CZ359,1,$BE359+1):INDEX(高値!$E359:$CZ359,1,$BF359+1)))</f>
        <v/>
      </c>
      <c r="BJ359" s="500" t="str">
        <f>IF($BF359="","",AVERAGE(INDEX(終値!$E359:$CZ359,1,$BF359+1):INDEX(終値!$E359:$CZ359,1,$BF359+20))-2*STDEVP(INDEX(終値!$E359:$CZ359,1,$BF359+1):INDEX(終値!$E359:$CZ359,1,$BF359+20)))</f>
        <v/>
      </c>
      <c r="BK359" s="500" t="str">
        <f>IF($BE359="","",AVERAGE(INDEX(終値!$E359:$CZ359,1,$BE359+1):INDEX(終値!$E359:$CZ359,1,$BE359+20))-2*STDEVP(INDEX(終値!$E359:$CZ359,1,$BE359+1):INDEX(終値!$E359:$CZ359,1,$BE359+20)))</f>
        <v/>
      </c>
      <c r="BL359" s="500">
        <f t="shared" si="33"/>
        <v>0</v>
      </c>
      <c r="BM359" s="500" t="str">
        <f t="shared" si="34"/>
        <v/>
      </c>
      <c r="BN359" s="500" t="str">
        <f t="shared" si="35"/>
        <v/>
      </c>
      <c r="BO359" s="500" t="str">
        <f>IF($BM359="","",INDEX(高値!$E359:$CZ359,1,$BM359+1))</f>
        <v/>
      </c>
      <c r="BP359" s="500" t="str">
        <f>IF($BN359="","",INDEX(高値!$E359:$CZ359,1,$BN359+1))</f>
        <v/>
      </c>
      <c r="BQ359" s="500" t="str">
        <f>IF($BN359="","",MIN(INDEX(安値!$E359:$CZ359,1,$BM359+1):INDEX(安値!$E359:$CZ359,1,$BN359+1)))</f>
        <v/>
      </c>
      <c r="BR359" s="500" t="str">
        <f>IF($BN359="","",AVERAGE(INDEX(終値!$E359:$CZ359,1,$BN359+1):INDEX(終値!$E359:$CZ359,1,$BN359+20))+2*STDEVP(INDEX(終値!$E359:$CZ359,1,$BN359+1):INDEX(終値!$E359:$CZ359,1,$BN359+20)))</f>
        <v/>
      </c>
      <c r="BS359" s="500" t="str">
        <f>IF($BM359="","",AVERAGE(INDEX(終値!$E359:$CZ359,1,$BM359+1):INDEX(終値!$E359:$CZ359,1,$BM359+20))+2*STDEVP(INDEX(終値!$E359:$CZ359,1,$BM359+1):INDEX(終値!$E359:$CZ359,1,$BM359+20)))</f>
        <v/>
      </c>
      <c r="BT359" s="497" t="str">
        <f>IFERROR(IF(AND($BD359&gt;=2,ABS($BG359-$BH359)/$BH359&lt;=BB設定!$B$12,$BI359&gt;=MAX($BH359,$BG359)*(1+BB設定!$B$13),終値!E359&gt;$BG359),IF(OR(終値!E359&gt;=$BI359,AND($BH359&lt;$BJ359,$BG359&gt;=$BK359)),"二番底W▲","二番底W形成"),IF(AND($BL359&gt;=2,ABS($BO359-$BP359)/$BP359&lt;=BB設定!$B$12,$BQ359&lt;=MIN($BP359,$BO359)*(1-BB設定!$B$13),終値!E359&lt;$BO359),IF(OR(終値!E359&lt;=$BQ359,AND($BP359&gt;$BR359,$BO359&lt;=$BS359)),"二番天井M▼","二番天井M形成"),"－")),"－")</f>
        <v>－</v>
      </c>
    </row>
    <row r="360" spans="2:72">
      <c r="B360" s="500" t="str">
        <f>IF(終値!A360="","",IF(AND(安値!G360&lt;安値!F360,安値!G360&lt;安値!E360,安値!G360&lt;安値!H360,安値!G360&lt;安値!I360),2,""))</f>
        <v/>
      </c>
      <c r="C360" s="500" t="str">
        <f>IF(終値!A360="","",IF(AND(安値!H360&lt;安値!G360,安値!H360&lt;安値!F360,安値!H360&lt;安値!I360,安値!H360&lt;安値!J360),3,""))</f>
        <v/>
      </c>
      <c r="D360" s="500" t="str">
        <f>IF(終値!A360="","",IF(AND(安値!I360&lt;安値!H360,安値!I360&lt;安値!G360,安値!I360&lt;安値!J360,安値!I360&lt;安値!K360),4,""))</f>
        <v/>
      </c>
      <c r="E360" s="500" t="str">
        <f>IF(終値!A360="","",IF(AND(安値!J360&lt;安値!I360,安値!J360&lt;安値!H360,安値!J360&lt;安値!K360,安値!J360&lt;安値!L360),5,""))</f>
        <v/>
      </c>
      <c r="F360" s="500" t="str">
        <f>IF(終値!A360="","",IF(AND(安値!K360&lt;安値!J360,安値!K360&lt;安値!I360,安値!K360&lt;安値!L360,安値!K360&lt;安値!M360),6,""))</f>
        <v/>
      </c>
      <c r="G360" s="500" t="str">
        <f>IF(終値!A360="","",IF(AND(安値!L360&lt;安値!K360,安値!L360&lt;安値!J360,安値!L360&lt;安値!M360,安値!L360&lt;安値!N360),7,""))</f>
        <v/>
      </c>
      <c r="H360" s="500" t="str">
        <f>IF(終値!A360="","",IF(AND(安値!M360&lt;安値!L360,安値!M360&lt;安値!K360,安値!M360&lt;安値!N360,安値!M360&lt;安値!O360),8,""))</f>
        <v/>
      </c>
      <c r="I360" s="500" t="str">
        <f>IF(終値!A360="","",IF(AND(安値!N360&lt;安値!M360,安値!N360&lt;安値!L360,安値!N360&lt;安値!O360,安値!N360&lt;安値!P360),9,""))</f>
        <v/>
      </c>
      <c r="J360" s="500" t="str">
        <f>IF(終値!A360="","",IF(AND(安値!O360&lt;安値!N360,安値!O360&lt;安値!M360,安値!O360&lt;安値!P360,安値!O360&lt;安値!Q360),10,""))</f>
        <v/>
      </c>
      <c r="K360" s="500" t="str">
        <f>IF(終値!A360="","",IF(AND(安値!P360&lt;安値!O360,安値!P360&lt;安値!N360,安値!P360&lt;安値!Q360,安値!P360&lt;安値!R360),11,""))</f>
        <v/>
      </c>
      <c r="L360" s="500" t="str">
        <f>IF(終値!A360="","",IF(AND(安値!Q360&lt;安値!P360,安値!Q360&lt;安値!O360,安値!Q360&lt;安値!R360,安値!Q360&lt;安値!S360),12,""))</f>
        <v/>
      </c>
      <c r="M360" s="500" t="str">
        <f>IF(終値!A360="","",IF(AND(安値!R360&lt;安値!Q360,安値!R360&lt;安値!P360,安値!R360&lt;安値!S360,安値!R360&lt;安値!T360),13,""))</f>
        <v/>
      </c>
      <c r="N360" s="500" t="str">
        <f>IF(終値!A360="","",IF(AND(安値!S360&lt;安値!R360,安値!S360&lt;安値!Q360,安値!S360&lt;安値!T360,安値!S360&lt;安値!U360),14,""))</f>
        <v/>
      </c>
      <c r="O360" s="500" t="str">
        <f>IF(終値!A360="","",IF(AND(安値!T360&lt;安値!S360,安値!T360&lt;安値!R360,安値!T360&lt;安値!U360,安値!T360&lt;安値!V360),15,""))</f>
        <v/>
      </c>
      <c r="P360" s="500" t="str">
        <f>IF(終値!A360="","",IF(AND(安値!U360&lt;安値!T360,安値!U360&lt;安値!S360,安値!U360&lt;安値!V360,安値!U360&lt;安値!W360),16,""))</f>
        <v/>
      </c>
      <c r="Q360" s="500" t="str">
        <f>IF(終値!A360="","",IF(AND(安値!V360&lt;安値!U360,安値!V360&lt;安値!T360,安値!V360&lt;安値!W360,安値!V360&lt;安値!X360),17,""))</f>
        <v/>
      </c>
      <c r="R360" s="500" t="str">
        <f>IF(終値!A360="","",IF(AND(安値!W360&lt;安値!V360,安値!W360&lt;安値!U360,安値!W360&lt;安値!X360,安値!W360&lt;安値!Y360),18,""))</f>
        <v/>
      </c>
      <c r="S360" s="500" t="str">
        <f>IF(終値!A360="","",IF(AND(安値!X360&lt;安値!W360,安値!X360&lt;安値!V360,安値!X360&lt;安値!Y360,安値!X360&lt;安値!Z360),19,""))</f>
        <v/>
      </c>
      <c r="T360" s="500" t="str">
        <f>IF(終値!A360="","",IF(AND(安値!Y360&lt;安値!X360,安値!Y360&lt;安値!W360,安値!Y360&lt;安値!Z360,安値!Y360&lt;安値!AA360),20,""))</f>
        <v/>
      </c>
      <c r="U360" s="500" t="str">
        <f>IF(終値!A360="","",IF(AND(安値!Z360&lt;安値!Y360,安値!Z360&lt;安値!X360,安値!Z360&lt;安値!AA360,安値!Z360&lt;安値!AB360),21,""))</f>
        <v/>
      </c>
      <c r="V360" s="500" t="str">
        <f>IF(終値!A360="","",IF(AND(安値!AA360&lt;安値!Z360,安値!AA360&lt;安値!Y360,安値!AA360&lt;安値!AB360,安値!AA360&lt;安値!AC360),22,""))</f>
        <v/>
      </c>
      <c r="W360" s="500" t="str">
        <f>IF(終値!A360="","",IF(AND(安値!AB360&lt;安値!AA360,安値!AB360&lt;安値!Z360,安値!AB360&lt;安値!AC360,安値!AB360&lt;安値!AD360),23,""))</f>
        <v/>
      </c>
      <c r="X360" s="500" t="str">
        <f>IF(終値!A360="","",IF(AND(安値!AC360&lt;安値!AB360,安値!AC360&lt;安値!AA360,安値!AC360&lt;安値!AD360,安値!AC360&lt;安値!AE360),24,""))</f>
        <v/>
      </c>
      <c r="Y360" s="500" t="str">
        <f>IF(終値!A360="","",IF(AND(安値!AD360&lt;安値!AC360,安値!AD360&lt;安値!AB360,安値!AD360&lt;安値!AE360,安値!AD360&lt;安値!AF360),25,""))</f>
        <v/>
      </c>
      <c r="Z360" s="500" t="str">
        <f>IF(終値!A360="","",IF(AND(安値!AE360&lt;安値!AD360,安値!AE360&lt;安値!AC360,安値!AE360&lt;安値!AF360,安値!AE360&lt;安値!AG360),26,""))</f>
        <v/>
      </c>
      <c r="AA360" s="500" t="str">
        <f>IF(終値!A360="","",IF(AND(安値!AF360&lt;安値!AE360,安値!AF360&lt;安値!AD360,安値!AF360&lt;安値!AG360,安値!AF360&lt;安値!AH360),27,""))</f>
        <v/>
      </c>
      <c r="AB360" s="500" t="str">
        <f>IF(終値!A360="","",IF(AND(安値!AG360&lt;安値!AF360,安値!AG360&lt;安値!AE360,安値!AG360&lt;安値!AH360,安値!AG360&lt;安値!AI360),28,""))</f>
        <v/>
      </c>
      <c r="AC360" s="500" t="str">
        <f>IF(終値!A360="","",IF(AND(高値!G360&gt;高値!F360,高値!G360&gt;高値!E360,高値!G360&gt;高値!H360,高値!G360&gt;高値!I360),2,""))</f>
        <v/>
      </c>
      <c r="AD360" s="500" t="str">
        <f>IF(終値!A360="","",IF(AND(高値!H360&gt;高値!G360,高値!H360&gt;高値!F360,高値!H360&gt;高値!I360,高値!H360&gt;高値!J360),3,""))</f>
        <v/>
      </c>
      <c r="AE360" s="500" t="str">
        <f>IF(終値!A360="","",IF(AND(高値!I360&gt;高値!H360,高値!I360&gt;高値!G360,高値!I360&gt;高値!J360,高値!I360&gt;高値!K360),4,""))</f>
        <v/>
      </c>
      <c r="AF360" s="500" t="str">
        <f>IF(終値!A360="","",IF(AND(高値!J360&gt;高値!I360,高値!J360&gt;高値!H360,高値!J360&gt;高値!K360,高値!J360&gt;高値!L360),5,""))</f>
        <v/>
      </c>
      <c r="AG360" s="500" t="str">
        <f>IF(終値!A360="","",IF(AND(高値!K360&gt;高値!J360,高値!K360&gt;高値!I360,高値!K360&gt;高値!L360,高値!K360&gt;高値!M360),6,""))</f>
        <v/>
      </c>
      <c r="AH360" s="500" t="str">
        <f>IF(終値!A360="","",IF(AND(高値!L360&gt;高値!K360,高値!L360&gt;高値!J360,高値!L360&gt;高値!M360,高値!L360&gt;高値!N360),7,""))</f>
        <v/>
      </c>
      <c r="AI360" s="500" t="str">
        <f>IF(終値!A360="","",IF(AND(高値!M360&gt;高値!L360,高値!M360&gt;高値!K360,高値!M360&gt;高値!N360,高値!M360&gt;高値!O360),8,""))</f>
        <v/>
      </c>
      <c r="AJ360" s="500" t="str">
        <f>IF(終値!A360="","",IF(AND(高値!N360&gt;高値!M360,高値!N360&gt;高値!L360,高値!N360&gt;高値!O360,高値!N360&gt;高値!P360),9,""))</f>
        <v/>
      </c>
      <c r="AK360" s="500" t="str">
        <f>IF(終値!A360="","",IF(AND(高値!O360&gt;高値!N360,高値!O360&gt;高値!M360,高値!O360&gt;高値!P360,高値!O360&gt;高値!Q360),10,""))</f>
        <v/>
      </c>
      <c r="AL360" s="500" t="str">
        <f>IF(終値!A360="","",IF(AND(高値!P360&gt;高値!O360,高値!P360&gt;高値!N360,高値!P360&gt;高値!Q360,高値!P360&gt;高値!R360),11,""))</f>
        <v/>
      </c>
      <c r="AM360" s="500" t="str">
        <f>IF(終値!A360="","",IF(AND(高値!Q360&gt;高値!P360,高値!Q360&gt;高値!O360,高値!Q360&gt;高値!R360,高値!Q360&gt;高値!S360),12,""))</f>
        <v/>
      </c>
      <c r="AN360" s="500" t="str">
        <f>IF(終値!A360="","",IF(AND(高値!R360&gt;高値!Q360,高値!R360&gt;高値!P360,高値!R360&gt;高値!S360,高値!R360&gt;高値!T360),13,""))</f>
        <v/>
      </c>
      <c r="AO360" s="500" t="str">
        <f>IF(終値!A360="","",IF(AND(高値!S360&gt;高値!R360,高値!S360&gt;高値!Q360,高値!S360&gt;高値!T360,高値!S360&gt;高値!U360),14,""))</f>
        <v/>
      </c>
      <c r="AP360" s="500" t="str">
        <f>IF(終値!A360="","",IF(AND(高値!T360&gt;高値!S360,高値!T360&gt;高値!R360,高値!T360&gt;高値!U360,高値!T360&gt;高値!V360),15,""))</f>
        <v/>
      </c>
      <c r="AQ360" s="500" t="str">
        <f>IF(終値!A360="","",IF(AND(高値!U360&gt;高値!T360,高値!U360&gt;高値!S360,高値!U360&gt;高値!V360,高値!U360&gt;高値!W360),16,""))</f>
        <v/>
      </c>
      <c r="AR360" s="500" t="str">
        <f>IF(終値!A360="","",IF(AND(高値!V360&gt;高値!U360,高値!V360&gt;高値!T360,高値!V360&gt;高値!W360,高値!V360&gt;高値!X360),17,""))</f>
        <v/>
      </c>
      <c r="AS360" s="500" t="str">
        <f>IF(終値!A360="","",IF(AND(高値!W360&gt;高値!V360,高値!W360&gt;高値!U360,高値!W360&gt;高値!X360,高値!W360&gt;高値!Y360),18,""))</f>
        <v/>
      </c>
      <c r="AT360" s="500" t="str">
        <f>IF(終値!A360="","",IF(AND(高値!X360&gt;高値!W360,高値!X360&gt;高値!V360,高値!X360&gt;高値!Y360,高値!X360&gt;高値!Z360),19,""))</f>
        <v/>
      </c>
      <c r="AU360" s="500" t="str">
        <f>IF(終値!A360="","",IF(AND(高値!Y360&gt;高値!X360,高値!Y360&gt;高値!W360,高値!Y360&gt;高値!Z360,高値!Y360&gt;高値!AA360),20,""))</f>
        <v/>
      </c>
      <c r="AV360" s="500" t="str">
        <f>IF(終値!A360="","",IF(AND(高値!Z360&gt;高値!Y360,高値!Z360&gt;高値!X360,高値!Z360&gt;高値!AA360,高値!Z360&gt;高値!AB360),21,""))</f>
        <v/>
      </c>
      <c r="AW360" s="500" t="str">
        <f>IF(終値!A360="","",IF(AND(高値!AA360&gt;高値!Z360,高値!AA360&gt;高値!Y360,高値!AA360&gt;高値!AB360,高値!AA360&gt;高値!AC360),22,""))</f>
        <v/>
      </c>
      <c r="AX360" s="500" t="str">
        <f>IF(終値!A360="","",IF(AND(高値!AB360&gt;高値!AA360,高値!AB360&gt;高値!Z360,高値!AB360&gt;高値!AC360,高値!AB360&gt;高値!AD360),23,""))</f>
        <v/>
      </c>
      <c r="AY360" s="500" t="str">
        <f>IF(終値!A360="","",IF(AND(高値!AC360&gt;高値!AB360,高値!AC360&gt;高値!AA360,高値!AC360&gt;高値!AD360,高値!AC360&gt;高値!AE360),24,""))</f>
        <v/>
      </c>
      <c r="AZ360" s="500" t="str">
        <f>IF(終値!A360="","",IF(AND(高値!AD360&gt;高値!AC360,高値!AD360&gt;高値!AB360,高値!AD360&gt;高値!AE360,高値!AD360&gt;高値!AF360),25,""))</f>
        <v/>
      </c>
      <c r="BA360" s="500" t="str">
        <f>IF(終値!A360="","",IF(AND(高値!AE360&gt;高値!AD360,高値!AE360&gt;高値!AC360,高値!AE360&gt;高値!AF360,高値!AE360&gt;高値!AG360),26,""))</f>
        <v/>
      </c>
      <c r="BB360" s="500" t="str">
        <f>IF(終値!A360="","",IF(AND(高値!AF360&gt;高値!AE360,高値!AF360&gt;高値!AD360,高値!AF360&gt;高値!AG360,高値!AF360&gt;高値!AH360),27,""))</f>
        <v/>
      </c>
      <c r="BC360" s="500" t="str">
        <f>IF(終値!A360="","",IF(AND(高値!AG360&gt;高値!AF360,高値!AG360&gt;高値!AE360,高値!AG360&gt;高値!AH360,高値!AG360&gt;高値!AI360),28,""))</f>
        <v/>
      </c>
      <c r="BD360" s="500">
        <f t="shared" si="30"/>
        <v>0</v>
      </c>
      <c r="BE360" s="500" t="str">
        <f t="shared" si="31"/>
        <v/>
      </c>
      <c r="BF360" s="500" t="str">
        <f t="shared" si="32"/>
        <v/>
      </c>
      <c r="BG360" s="500" t="str">
        <f>IF($BE360="","",INDEX(安値!$E360:$CZ360,1,$BE360+1))</f>
        <v/>
      </c>
      <c r="BH360" s="500" t="str">
        <f>IF($BF360="","",INDEX(安値!$E360:$CZ360,1,$BF360+1))</f>
        <v/>
      </c>
      <c r="BI360" s="500" t="str">
        <f>IF($BF360="","",MAX(INDEX(高値!$E360:$CZ360,1,$BE360+1):INDEX(高値!$E360:$CZ360,1,$BF360+1)))</f>
        <v/>
      </c>
      <c r="BJ360" s="500" t="str">
        <f>IF($BF360="","",AVERAGE(INDEX(終値!$E360:$CZ360,1,$BF360+1):INDEX(終値!$E360:$CZ360,1,$BF360+20))-2*STDEVP(INDEX(終値!$E360:$CZ360,1,$BF360+1):INDEX(終値!$E360:$CZ360,1,$BF360+20)))</f>
        <v/>
      </c>
      <c r="BK360" s="500" t="str">
        <f>IF($BE360="","",AVERAGE(INDEX(終値!$E360:$CZ360,1,$BE360+1):INDEX(終値!$E360:$CZ360,1,$BE360+20))-2*STDEVP(INDEX(終値!$E360:$CZ360,1,$BE360+1):INDEX(終値!$E360:$CZ360,1,$BE360+20)))</f>
        <v/>
      </c>
      <c r="BL360" s="500">
        <f t="shared" si="33"/>
        <v>0</v>
      </c>
      <c r="BM360" s="500" t="str">
        <f t="shared" si="34"/>
        <v/>
      </c>
      <c r="BN360" s="500" t="str">
        <f t="shared" si="35"/>
        <v/>
      </c>
      <c r="BO360" s="500" t="str">
        <f>IF($BM360="","",INDEX(高値!$E360:$CZ360,1,$BM360+1))</f>
        <v/>
      </c>
      <c r="BP360" s="500" t="str">
        <f>IF($BN360="","",INDEX(高値!$E360:$CZ360,1,$BN360+1))</f>
        <v/>
      </c>
      <c r="BQ360" s="500" t="str">
        <f>IF($BN360="","",MIN(INDEX(安値!$E360:$CZ360,1,$BM360+1):INDEX(安値!$E360:$CZ360,1,$BN360+1)))</f>
        <v/>
      </c>
      <c r="BR360" s="500" t="str">
        <f>IF($BN360="","",AVERAGE(INDEX(終値!$E360:$CZ360,1,$BN360+1):INDEX(終値!$E360:$CZ360,1,$BN360+20))+2*STDEVP(INDEX(終値!$E360:$CZ360,1,$BN360+1):INDEX(終値!$E360:$CZ360,1,$BN360+20)))</f>
        <v/>
      </c>
      <c r="BS360" s="500" t="str">
        <f>IF($BM360="","",AVERAGE(INDEX(終値!$E360:$CZ360,1,$BM360+1):INDEX(終値!$E360:$CZ360,1,$BM360+20))+2*STDEVP(INDEX(終値!$E360:$CZ360,1,$BM360+1):INDEX(終値!$E360:$CZ360,1,$BM360+20)))</f>
        <v/>
      </c>
      <c r="BT360" s="497" t="str">
        <f>IFERROR(IF(AND($BD360&gt;=2,ABS($BG360-$BH360)/$BH360&lt;=BB設定!$B$12,$BI360&gt;=MAX($BH360,$BG360)*(1+BB設定!$B$13),終値!E360&gt;$BG360),IF(OR(終値!E360&gt;=$BI360,AND($BH360&lt;$BJ360,$BG360&gt;=$BK360)),"二番底W▲","二番底W形成"),IF(AND($BL360&gt;=2,ABS($BO360-$BP360)/$BP360&lt;=BB設定!$B$12,$BQ360&lt;=MIN($BP360,$BO360)*(1-BB設定!$B$13),終値!E360&lt;$BO360),IF(OR(終値!E360&lt;=$BQ360,AND($BP360&gt;$BR360,$BO360&lt;=$BS360)),"二番天井M▼","二番天井M形成"),"－")),"－")</f>
        <v>－</v>
      </c>
    </row>
    <row r="361" spans="2:72">
      <c r="B361" s="500" t="str">
        <f>IF(終値!A361="","",IF(AND(安値!G361&lt;安値!F361,安値!G361&lt;安値!E361,安値!G361&lt;安値!H361,安値!G361&lt;安値!I361),2,""))</f>
        <v/>
      </c>
      <c r="C361" s="500" t="str">
        <f>IF(終値!A361="","",IF(AND(安値!H361&lt;安値!G361,安値!H361&lt;安値!F361,安値!H361&lt;安値!I361,安値!H361&lt;安値!J361),3,""))</f>
        <v/>
      </c>
      <c r="D361" s="500" t="str">
        <f>IF(終値!A361="","",IF(AND(安値!I361&lt;安値!H361,安値!I361&lt;安値!G361,安値!I361&lt;安値!J361,安値!I361&lt;安値!K361),4,""))</f>
        <v/>
      </c>
      <c r="E361" s="500" t="str">
        <f>IF(終値!A361="","",IF(AND(安値!J361&lt;安値!I361,安値!J361&lt;安値!H361,安値!J361&lt;安値!K361,安値!J361&lt;安値!L361),5,""))</f>
        <v/>
      </c>
      <c r="F361" s="500" t="str">
        <f>IF(終値!A361="","",IF(AND(安値!K361&lt;安値!J361,安値!K361&lt;安値!I361,安値!K361&lt;安値!L361,安値!K361&lt;安値!M361),6,""))</f>
        <v/>
      </c>
      <c r="G361" s="500" t="str">
        <f>IF(終値!A361="","",IF(AND(安値!L361&lt;安値!K361,安値!L361&lt;安値!J361,安値!L361&lt;安値!M361,安値!L361&lt;安値!N361),7,""))</f>
        <v/>
      </c>
      <c r="H361" s="500" t="str">
        <f>IF(終値!A361="","",IF(AND(安値!M361&lt;安値!L361,安値!M361&lt;安値!K361,安値!M361&lt;安値!N361,安値!M361&lt;安値!O361),8,""))</f>
        <v/>
      </c>
      <c r="I361" s="500" t="str">
        <f>IF(終値!A361="","",IF(AND(安値!N361&lt;安値!M361,安値!N361&lt;安値!L361,安値!N361&lt;安値!O361,安値!N361&lt;安値!P361),9,""))</f>
        <v/>
      </c>
      <c r="J361" s="500" t="str">
        <f>IF(終値!A361="","",IF(AND(安値!O361&lt;安値!N361,安値!O361&lt;安値!M361,安値!O361&lt;安値!P361,安値!O361&lt;安値!Q361),10,""))</f>
        <v/>
      </c>
      <c r="K361" s="500" t="str">
        <f>IF(終値!A361="","",IF(AND(安値!P361&lt;安値!O361,安値!P361&lt;安値!N361,安値!P361&lt;安値!Q361,安値!P361&lt;安値!R361),11,""))</f>
        <v/>
      </c>
      <c r="L361" s="500" t="str">
        <f>IF(終値!A361="","",IF(AND(安値!Q361&lt;安値!P361,安値!Q361&lt;安値!O361,安値!Q361&lt;安値!R361,安値!Q361&lt;安値!S361),12,""))</f>
        <v/>
      </c>
      <c r="M361" s="500" t="str">
        <f>IF(終値!A361="","",IF(AND(安値!R361&lt;安値!Q361,安値!R361&lt;安値!P361,安値!R361&lt;安値!S361,安値!R361&lt;安値!T361),13,""))</f>
        <v/>
      </c>
      <c r="N361" s="500" t="str">
        <f>IF(終値!A361="","",IF(AND(安値!S361&lt;安値!R361,安値!S361&lt;安値!Q361,安値!S361&lt;安値!T361,安値!S361&lt;安値!U361),14,""))</f>
        <v/>
      </c>
      <c r="O361" s="500" t="str">
        <f>IF(終値!A361="","",IF(AND(安値!T361&lt;安値!S361,安値!T361&lt;安値!R361,安値!T361&lt;安値!U361,安値!T361&lt;安値!V361),15,""))</f>
        <v/>
      </c>
      <c r="P361" s="500" t="str">
        <f>IF(終値!A361="","",IF(AND(安値!U361&lt;安値!T361,安値!U361&lt;安値!S361,安値!U361&lt;安値!V361,安値!U361&lt;安値!W361),16,""))</f>
        <v/>
      </c>
      <c r="Q361" s="500" t="str">
        <f>IF(終値!A361="","",IF(AND(安値!V361&lt;安値!U361,安値!V361&lt;安値!T361,安値!V361&lt;安値!W361,安値!V361&lt;安値!X361),17,""))</f>
        <v/>
      </c>
      <c r="R361" s="500" t="str">
        <f>IF(終値!A361="","",IF(AND(安値!W361&lt;安値!V361,安値!W361&lt;安値!U361,安値!W361&lt;安値!X361,安値!W361&lt;安値!Y361),18,""))</f>
        <v/>
      </c>
      <c r="S361" s="500" t="str">
        <f>IF(終値!A361="","",IF(AND(安値!X361&lt;安値!W361,安値!X361&lt;安値!V361,安値!X361&lt;安値!Y361,安値!X361&lt;安値!Z361),19,""))</f>
        <v/>
      </c>
      <c r="T361" s="500" t="str">
        <f>IF(終値!A361="","",IF(AND(安値!Y361&lt;安値!X361,安値!Y361&lt;安値!W361,安値!Y361&lt;安値!Z361,安値!Y361&lt;安値!AA361),20,""))</f>
        <v/>
      </c>
      <c r="U361" s="500" t="str">
        <f>IF(終値!A361="","",IF(AND(安値!Z361&lt;安値!Y361,安値!Z361&lt;安値!X361,安値!Z361&lt;安値!AA361,安値!Z361&lt;安値!AB361),21,""))</f>
        <v/>
      </c>
      <c r="V361" s="500" t="str">
        <f>IF(終値!A361="","",IF(AND(安値!AA361&lt;安値!Z361,安値!AA361&lt;安値!Y361,安値!AA361&lt;安値!AB361,安値!AA361&lt;安値!AC361),22,""))</f>
        <v/>
      </c>
      <c r="W361" s="500" t="str">
        <f>IF(終値!A361="","",IF(AND(安値!AB361&lt;安値!AA361,安値!AB361&lt;安値!Z361,安値!AB361&lt;安値!AC361,安値!AB361&lt;安値!AD361),23,""))</f>
        <v/>
      </c>
      <c r="X361" s="500" t="str">
        <f>IF(終値!A361="","",IF(AND(安値!AC361&lt;安値!AB361,安値!AC361&lt;安値!AA361,安値!AC361&lt;安値!AD361,安値!AC361&lt;安値!AE361),24,""))</f>
        <v/>
      </c>
      <c r="Y361" s="500" t="str">
        <f>IF(終値!A361="","",IF(AND(安値!AD361&lt;安値!AC361,安値!AD361&lt;安値!AB361,安値!AD361&lt;安値!AE361,安値!AD361&lt;安値!AF361),25,""))</f>
        <v/>
      </c>
      <c r="Z361" s="500" t="str">
        <f>IF(終値!A361="","",IF(AND(安値!AE361&lt;安値!AD361,安値!AE361&lt;安値!AC361,安値!AE361&lt;安値!AF361,安値!AE361&lt;安値!AG361),26,""))</f>
        <v/>
      </c>
      <c r="AA361" s="500" t="str">
        <f>IF(終値!A361="","",IF(AND(安値!AF361&lt;安値!AE361,安値!AF361&lt;安値!AD361,安値!AF361&lt;安値!AG361,安値!AF361&lt;安値!AH361),27,""))</f>
        <v/>
      </c>
      <c r="AB361" s="500" t="str">
        <f>IF(終値!A361="","",IF(AND(安値!AG361&lt;安値!AF361,安値!AG361&lt;安値!AE361,安値!AG361&lt;安値!AH361,安値!AG361&lt;安値!AI361),28,""))</f>
        <v/>
      </c>
      <c r="AC361" s="500" t="str">
        <f>IF(終値!A361="","",IF(AND(高値!G361&gt;高値!F361,高値!G361&gt;高値!E361,高値!G361&gt;高値!H361,高値!G361&gt;高値!I361),2,""))</f>
        <v/>
      </c>
      <c r="AD361" s="500" t="str">
        <f>IF(終値!A361="","",IF(AND(高値!H361&gt;高値!G361,高値!H361&gt;高値!F361,高値!H361&gt;高値!I361,高値!H361&gt;高値!J361),3,""))</f>
        <v/>
      </c>
      <c r="AE361" s="500" t="str">
        <f>IF(終値!A361="","",IF(AND(高値!I361&gt;高値!H361,高値!I361&gt;高値!G361,高値!I361&gt;高値!J361,高値!I361&gt;高値!K361),4,""))</f>
        <v/>
      </c>
      <c r="AF361" s="500" t="str">
        <f>IF(終値!A361="","",IF(AND(高値!J361&gt;高値!I361,高値!J361&gt;高値!H361,高値!J361&gt;高値!K361,高値!J361&gt;高値!L361),5,""))</f>
        <v/>
      </c>
      <c r="AG361" s="500" t="str">
        <f>IF(終値!A361="","",IF(AND(高値!K361&gt;高値!J361,高値!K361&gt;高値!I361,高値!K361&gt;高値!L361,高値!K361&gt;高値!M361),6,""))</f>
        <v/>
      </c>
      <c r="AH361" s="500" t="str">
        <f>IF(終値!A361="","",IF(AND(高値!L361&gt;高値!K361,高値!L361&gt;高値!J361,高値!L361&gt;高値!M361,高値!L361&gt;高値!N361),7,""))</f>
        <v/>
      </c>
      <c r="AI361" s="500" t="str">
        <f>IF(終値!A361="","",IF(AND(高値!M361&gt;高値!L361,高値!M361&gt;高値!K361,高値!M361&gt;高値!N361,高値!M361&gt;高値!O361),8,""))</f>
        <v/>
      </c>
      <c r="AJ361" s="500" t="str">
        <f>IF(終値!A361="","",IF(AND(高値!N361&gt;高値!M361,高値!N361&gt;高値!L361,高値!N361&gt;高値!O361,高値!N361&gt;高値!P361),9,""))</f>
        <v/>
      </c>
      <c r="AK361" s="500" t="str">
        <f>IF(終値!A361="","",IF(AND(高値!O361&gt;高値!N361,高値!O361&gt;高値!M361,高値!O361&gt;高値!P361,高値!O361&gt;高値!Q361),10,""))</f>
        <v/>
      </c>
      <c r="AL361" s="500" t="str">
        <f>IF(終値!A361="","",IF(AND(高値!P361&gt;高値!O361,高値!P361&gt;高値!N361,高値!P361&gt;高値!Q361,高値!P361&gt;高値!R361),11,""))</f>
        <v/>
      </c>
      <c r="AM361" s="500" t="str">
        <f>IF(終値!A361="","",IF(AND(高値!Q361&gt;高値!P361,高値!Q361&gt;高値!O361,高値!Q361&gt;高値!R361,高値!Q361&gt;高値!S361),12,""))</f>
        <v/>
      </c>
      <c r="AN361" s="500" t="str">
        <f>IF(終値!A361="","",IF(AND(高値!R361&gt;高値!Q361,高値!R361&gt;高値!P361,高値!R361&gt;高値!S361,高値!R361&gt;高値!T361),13,""))</f>
        <v/>
      </c>
      <c r="AO361" s="500" t="str">
        <f>IF(終値!A361="","",IF(AND(高値!S361&gt;高値!R361,高値!S361&gt;高値!Q361,高値!S361&gt;高値!T361,高値!S361&gt;高値!U361),14,""))</f>
        <v/>
      </c>
      <c r="AP361" s="500" t="str">
        <f>IF(終値!A361="","",IF(AND(高値!T361&gt;高値!S361,高値!T361&gt;高値!R361,高値!T361&gt;高値!U361,高値!T361&gt;高値!V361),15,""))</f>
        <v/>
      </c>
      <c r="AQ361" s="500" t="str">
        <f>IF(終値!A361="","",IF(AND(高値!U361&gt;高値!T361,高値!U361&gt;高値!S361,高値!U361&gt;高値!V361,高値!U361&gt;高値!W361),16,""))</f>
        <v/>
      </c>
      <c r="AR361" s="500" t="str">
        <f>IF(終値!A361="","",IF(AND(高値!V361&gt;高値!U361,高値!V361&gt;高値!T361,高値!V361&gt;高値!W361,高値!V361&gt;高値!X361),17,""))</f>
        <v/>
      </c>
      <c r="AS361" s="500" t="str">
        <f>IF(終値!A361="","",IF(AND(高値!W361&gt;高値!V361,高値!W361&gt;高値!U361,高値!W361&gt;高値!X361,高値!W361&gt;高値!Y361),18,""))</f>
        <v/>
      </c>
      <c r="AT361" s="500" t="str">
        <f>IF(終値!A361="","",IF(AND(高値!X361&gt;高値!W361,高値!X361&gt;高値!V361,高値!X361&gt;高値!Y361,高値!X361&gt;高値!Z361),19,""))</f>
        <v/>
      </c>
      <c r="AU361" s="500" t="str">
        <f>IF(終値!A361="","",IF(AND(高値!Y361&gt;高値!X361,高値!Y361&gt;高値!W361,高値!Y361&gt;高値!Z361,高値!Y361&gt;高値!AA361),20,""))</f>
        <v/>
      </c>
      <c r="AV361" s="500" t="str">
        <f>IF(終値!A361="","",IF(AND(高値!Z361&gt;高値!Y361,高値!Z361&gt;高値!X361,高値!Z361&gt;高値!AA361,高値!Z361&gt;高値!AB361),21,""))</f>
        <v/>
      </c>
      <c r="AW361" s="500" t="str">
        <f>IF(終値!A361="","",IF(AND(高値!AA361&gt;高値!Z361,高値!AA361&gt;高値!Y361,高値!AA361&gt;高値!AB361,高値!AA361&gt;高値!AC361),22,""))</f>
        <v/>
      </c>
      <c r="AX361" s="500" t="str">
        <f>IF(終値!A361="","",IF(AND(高値!AB361&gt;高値!AA361,高値!AB361&gt;高値!Z361,高値!AB361&gt;高値!AC361,高値!AB361&gt;高値!AD361),23,""))</f>
        <v/>
      </c>
      <c r="AY361" s="500" t="str">
        <f>IF(終値!A361="","",IF(AND(高値!AC361&gt;高値!AB361,高値!AC361&gt;高値!AA361,高値!AC361&gt;高値!AD361,高値!AC361&gt;高値!AE361),24,""))</f>
        <v/>
      </c>
      <c r="AZ361" s="500" t="str">
        <f>IF(終値!A361="","",IF(AND(高値!AD361&gt;高値!AC361,高値!AD361&gt;高値!AB361,高値!AD361&gt;高値!AE361,高値!AD361&gt;高値!AF361),25,""))</f>
        <v/>
      </c>
      <c r="BA361" s="500" t="str">
        <f>IF(終値!A361="","",IF(AND(高値!AE361&gt;高値!AD361,高値!AE361&gt;高値!AC361,高値!AE361&gt;高値!AF361,高値!AE361&gt;高値!AG361),26,""))</f>
        <v/>
      </c>
      <c r="BB361" s="500" t="str">
        <f>IF(終値!A361="","",IF(AND(高値!AF361&gt;高値!AE361,高値!AF361&gt;高値!AD361,高値!AF361&gt;高値!AG361,高値!AF361&gt;高値!AH361),27,""))</f>
        <v/>
      </c>
      <c r="BC361" s="500" t="str">
        <f>IF(終値!A361="","",IF(AND(高値!AG361&gt;高値!AF361,高値!AG361&gt;高値!AE361,高値!AG361&gt;高値!AH361,高値!AG361&gt;高値!AI361),28,""))</f>
        <v/>
      </c>
      <c r="BD361" s="500">
        <f t="shared" si="30"/>
        <v>0</v>
      </c>
      <c r="BE361" s="500" t="str">
        <f t="shared" si="31"/>
        <v/>
      </c>
      <c r="BF361" s="500" t="str">
        <f t="shared" si="32"/>
        <v/>
      </c>
      <c r="BG361" s="500" t="str">
        <f>IF($BE361="","",INDEX(安値!$E361:$CZ361,1,$BE361+1))</f>
        <v/>
      </c>
      <c r="BH361" s="500" t="str">
        <f>IF($BF361="","",INDEX(安値!$E361:$CZ361,1,$BF361+1))</f>
        <v/>
      </c>
      <c r="BI361" s="500" t="str">
        <f>IF($BF361="","",MAX(INDEX(高値!$E361:$CZ361,1,$BE361+1):INDEX(高値!$E361:$CZ361,1,$BF361+1)))</f>
        <v/>
      </c>
      <c r="BJ361" s="500" t="str">
        <f>IF($BF361="","",AVERAGE(INDEX(終値!$E361:$CZ361,1,$BF361+1):INDEX(終値!$E361:$CZ361,1,$BF361+20))-2*STDEVP(INDEX(終値!$E361:$CZ361,1,$BF361+1):INDEX(終値!$E361:$CZ361,1,$BF361+20)))</f>
        <v/>
      </c>
      <c r="BK361" s="500" t="str">
        <f>IF($BE361="","",AVERAGE(INDEX(終値!$E361:$CZ361,1,$BE361+1):INDEX(終値!$E361:$CZ361,1,$BE361+20))-2*STDEVP(INDEX(終値!$E361:$CZ361,1,$BE361+1):INDEX(終値!$E361:$CZ361,1,$BE361+20)))</f>
        <v/>
      </c>
      <c r="BL361" s="500">
        <f t="shared" si="33"/>
        <v>0</v>
      </c>
      <c r="BM361" s="500" t="str">
        <f t="shared" si="34"/>
        <v/>
      </c>
      <c r="BN361" s="500" t="str">
        <f t="shared" si="35"/>
        <v/>
      </c>
      <c r="BO361" s="500" t="str">
        <f>IF($BM361="","",INDEX(高値!$E361:$CZ361,1,$BM361+1))</f>
        <v/>
      </c>
      <c r="BP361" s="500" t="str">
        <f>IF($BN361="","",INDEX(高値!$E361:$CZ361,1,$BN361+1))</f>
        <v/>
      </c>
      <c r="BQ361" s="500" t="str">
        <f>IF($BN361="","",MIN(INDEX(安値!$E361:$CZ361,1,$BM361+1):INDEX(安値!$E361:$CZ361,1,$BN361+1)))</f>
        <v/>
      </c>
      <c r="BR361" s="500" t="str">
        <f>IF($BN361="","",AVERAGE(INDEX(終値!$E361:$CZ361,1,$BN361+1):INDEX(終値!$E361:$CZ361,1,$BN361+20))+2*STDEVP(INDEX(終値!$E361:$CZ361,1,$BN361+1):INDEX(終値!$E361:$CZ361,1,$BN361+20)))</f>
        <v/>
      </c>
      <c r="BS361" s="500" t="str">
        <f>IF($BM361="","",AVERAGE(INDEX(終値!$E361:$CZ361,1,$BM361+1):INDEX(終値!$E361:$CZ361,1,$BM361+20))+2*STDEVP(INDEX(終値!$E361:$CZ361,1,$BM361+1):INDEX(終値!$E361:$CZ361,1,$BM361+20)))</f>
        <v/>
      </c>
      <c r="BT361" s="497" t="str">
        <f>IFERROR(IF(AND($BD361&gt;=2,ABS($BG361-$BH361)/$BH361&lt;=BB設定!$B$12,$BI361&gt;=MAX($BH361,$BG361)*(1+BB設定!$B$13),終値!E361&gt;$BG361),IF(OR(終値!E361&gt;=$BI361,AND($BH361&lt;$BJ361,$BG361&gt;=$BK361)),"二番底W▲","二番底W形成"),IF(AND($BL361&gt;=2,ABS($BO361-$BP361)/$BP361&lt;=BB設定!$B$12,$BQ361&lt;=MIN($BP361,$BO361)*(1-BB設定!$B$13),終値!E361&lt;$BO361),IF(OR(終値!E361&lt;=$BQ361,AND($BP361&gt;$BR361,$BO361&lt;=$BS361)),"二番天井M▼","二番天井M形成"),"－")),"－")</f>
        <v>－</v>
      </c>
    </row>
    <row r="362" spans="2:72">
      <c r="B362" s="500" t="str">
        <f>IF(終値!A362="","",IF(AND(安値!G362&lt;安値!F362,安値!G362&lt;安値!E362,安値!G362&lt;安値!H362,安値!G362&lt;安値!I362),2,""))</f>
        <v/>
      </c>
      <c r="C362" s="500" t="str">
        <f>IF(終値!A362="","",IF(AND(安値!H362&lt;安値!G362,安値!H362&lt;安値!F362,安値!H362&lt;安値!I362,安値!H362&lt;安値!J362),3,""))</f>
        <v/>
      </c>
      <c r="D362" s="500" t="str">
        <f>IF(終値!A362="","",IF(AND(安値!I362&lt;安値!H362,安値!I362&lt;安値!G362,安値!I362&lt;安値!J362,安値!I362&lt;安値!K362),4,""))</f>
        <v/>
      </c>
      <c r="E362" s="500" t="str">
        <f>IF(終値!A362="","",IF(AND(安値!J362&lt;安値!I362,安値!J362&lt;安値!H362,安値!J362&lt;安値!K362,安値!J362&lt;安値!L362),5,""))</f>
        <v/>
      </c>
      <c r="F362" s="500" t="str">
        <f>IF(終値!A362="","",IF(AND(安値!K362&lt;安値!J362,安値!K362&lt;安値!I362,安値!K362&lt;安値!L362,安値!K362&lt;安値!M362),6,""))</f>
        <v/>
      </c>
      <c r="G362" s="500" t="str">
        <f>IF(終値!A362="","",IF(AND(安値!L362&lt;安値!K362,安値!L362&lt;安値!J362,安値!L362&lt;安値!M362,安値!L362&lt;安値!N362),7,""))</f>
        <v/>
      </c>
      <c r="H362" s="500" t="str">
        <f>IF(終値!A362="","",IF(AND(安値!M362&lt;安値!L362,安値!M362&lt;安値!K362,安値!M362&lt;安値!N362,安値!M362&lt;安値!O362),8,""))</f>
        <v/>
      </c>
      <c r="I362" s="500" t="str">
        <f>IF(終値!A362="","",IF(AND(安値!N362&lt;安値!M362,安値!N362&lt;安値!L362,安値!N362&lt;安値!O362,安値!N362&lt;安値!P362),9,""))</f>
        <v/>
      </c>
      <c r="J362" s="500" t="str">
        <f>IF(終値!A362="","",IF(AND(安値!O362&lt;安値!N362,安値!O362&lt;安値!M362,安値!O362&lt;安値!P362,安値!O362&lt;安値!Q362),10,""))</f>
        <v/>
      </c>
      <c r="K362" s="500" t="str">
        <f>IF(終値!A362="","",IF(AND(安値!P362&lt;安値!O362,安値!P362&lt;安値!N362,安値!P362&lt;安値!Q362,安値!P362&lt;安値!R362),11,""))</f>
        <v/>
      </c>
      <c r="L362" s="500" t="str">
        <f>IF(終値!A362="","",IF(AND(安値!Q362&lt;安値!P362,安値!Q362&lt;安値!O362,安値!Q362&lt;安値!R362,安値!Q362&lt;安値!S362),12,""))</f>
        <v/>
      </c>
      <c r="M362" s="500" t="str">
        <f>IF(終値!A362="","",IF(AND(安値!R362&lt;安値!Q362,安値!R362&lt;安値!P362,安値!R362&lt;安値!S362,安値!R362&lt;安値!T362),13,""))</f>
        <v/>
      </c>
      <c r="N362" s="500" t="str">
        <f>IF(終値!A362="","",IF(AND(安値!S362&lt;安値!R362,安値!S362&lt;安値!Q362,安値!S362&lt;安値!T362,安値!S362&lt;安値!U362),14,""))</f>
        <v/>
      </c>
      <c r="O362" s="500" t="str">
        <f>IF(終値!A362="","",IF(AND(安値!T362&lt;安値!S362,安値!T362&lt;安値!R362,安値!T362&lt;安値!U362,安値!T362&lt;安値!V362),15,""))</f>
        <v/>
      </c>
      <c r="P362" s="500" t="str">
        <f>IF(終値!A362="","",IF(AND(安値!U362&lt;安値!T362,安値!U362&lt;安値!S362,安値!U362&lt;安値!V362,安値!U362&lt;安値!W362),16,""))</f>
        <v/>
      </c>
      <c r="Q362" s="500" t="str">
        <f>IF(終値!A362="","",IF(AND(安値!V362&lt;安値!U362,安値!V362&lt;安値!T362,安値!V362&lt;安値!W362,安値!V362&lt;安値!X362),17,""))</f>
        <v/>
      </c>
      <c r="R362" s="500" t="str">
        <f>IF(終値!A362="","",IF(AND(安値!W362&lt;安値!V362,安値!W362&lt;安値!U362,安値!W362&lt;安値!X362,安値!W362&lt;安値!Y362),18,""))</f>
        <v/>
      </c>
      <c r="S362" s="500" t="str">
        <f>IF(終値!A362="","",IF(AND(安値!X362&lt;安値!W362,安値!X362&lt;安値!V362,安値!X362&lt;安値!Y362,安値!X362&lt;安値!Z362),19,""))</f>
        <v/>
      </c>
      <c r="T362" s="500" t="str">
        <f>IF(終値!A362="","",IF(AND(安値!Y362&lt;安値!X362,安値!Y362&lt;安値!W362,安値!Y362&lt;安値!Z362,安値!Y362&lt;安値!AA362),20,""))</f>
        <v/>
      </c>
      <c r="U362" s="500" t="str">
        <f>IF(終値!A362="","",IF(AND(安値!Z362&lt;安値!Y362,安値!Z362&lt;安値!X362,安値!Z362&lt;安値!AA362,安値!Z362&lt;安値!AB362),21,""))</f>
        <v/>
      </c>
      <c r="V362" s="500" t="str">
        <f>IF(終値!A362="","",IF(AND(安値!AA362&lt;安値!Z362,安値!AA362&lt;安値!Y362,安値!AA362&lt;安値!AB362,安値!AA362&lt;安値!AC362),22,""))</f>
        <v/>
      </c>
      <c r="W362" s="500" t="str">
        <f>IF(終値!A362="","",IF(AND(安値!AB362&lt;安値!AA362,安値!AB362&lt;安値!Z362,安値!AB362&lt;安値!AC362,安値!AB362&lt;安値!AD362),23,""))</f>
        <v/>
      </c>
      <c r="X362" s="500" t="str">
        <f>IF(終値!A362="","",IF(AND(安値!AC362&lt;安値!AB362,安値!AC362&lt;安値!AA362,安値!AC362&lt;安値!AD362,安値!AC362&lt;安値!AE362),24,""))</f>
        <v/>
      </c>
      <c r="Y362" s="500" t="str">
        <f>IF(終値!A362="","",IF(AND(安値!AD362&lt;安値!AC362,安値!AD362&lt;安値!AB362,安値!AD362&lt;安値!AE362,安値!AD362&lt;安値!AF362),25,""))</f>
        <v/>
      </c>
      <c r="Z362" s="500" t="str">
        <f>IF(終値!A362="","",IF(AND(安値!AE362&lt;安値!AD362,安値!AE362&lt;安値!AC362,安値!AE362&lt;安値!AF362,安値!AE362&lt;安値!AG362),26,""))</f>
        <v/>
      </c>
      <c r="AA362" s="500" t="str">
        <f>IF(終値!A362="","",IF(AND(安値!AF362&lt;安値!AE362,安値!AF362&lt;安値!AD362,安値!AF362&lt;安値!AG362,安値!AF362&lt;安値!AH362),27,""))</f>
        <v/>
      </c>
      <c r="AB362" s="500" t="str">
        <f>IF(終値!A362="","",IF(AND(安値!AG362&lt;安値!AF362,安値!AG362&lt;安値!AE362,安値!AG362&lt;安値!AH362,安値!AG362&lt;安値!AI362),28,""))</f>
        <v/>
      </c>
      <c r="AC362" s="500" t="str">
        <f>IF(終値!A362="","",IF(AND(高値!G362&gt;高値!F362,高値!G362&gt;高値!E362,高値!G362&gt;高値!H362,高値!G362&gt;高値!I362),2,""))</f>
        <v/>
      </c>
      <c r="AD362" s="500" t="str">
        <f>IF(終値!A362="","",IF(AND(高値!H362&gt;高値!G362,高値!H362&gt;高値!F362,高値!H362&gt;高値!I362,高値!H362&gt;高値!J362),3,""))</f>
        <v/>
      </c>
      <c r="AE362" s="500" t="str">
        <f>IF(終値!A362="","",IF(AND(高値!I362&gt;高値!H362,高値!I362&gt;高値!G362,高値!I362&gt;高値!J362,高値!I362&gt;高値!K362),4,""))</f>
        <v/>
      </c>
      <c r="AF362" s="500" t="str">
        <f>IF(終値!A362="","",IF(AND(高値!J362&gt;高値!I362,高値!J362&gt;高値!H362,高値!J362&gt;高値!K362,高値!J362&gt;高値!L362),5,""))</f>
        <v/>
      </c>
      <c r="AG362" s="500" t="str">
        <f>IF(終値!A362="","",IF(AND(高値!K362&gt;高値!J362,高値!K362&gt;高値!I362,高値!K362&gt;高値!L362,高値!K362&gt;高値!M362),6,""))</f>
        <v/>
      </c>
      <c r="AH362" s="500" t="str">
        <f>IF(終値!A362="","",IF(AND(高値!L362&gt;高値!K362,高値!L362&gt;高値!J362,高値!L362&gt;高値!M362,高値!L362&gt;高値!N362),7,""))</f>
        <v/>
      </c>
      <c r="AI362" s="500" t="str">
        <f>IF(終値!A362="","",IF(AND(高値!M362&gt;高値!L362,高値!M362&gt;高値!K362,高値!M362&gt;高値!N362,高値!M362&gt;高値!O362),8,""))</f>
        <v/>
      </c>
      <c r="AJ362" s="500" t="str">
        <f>IF(終値!A362="","",IF(AND(高値!N362&gt;高値!M362,高値!N362&gt;高値!L362,高値!N362&gt;高値!O362,高値!N362&gt;高値!P362),9,""))</f>
        <v/>
      </c>
      <c r="AK362" s="500" t="str">
        <f>IF(終値!A362="","",IF(AND(高値!O362&gt;高値!N362,高値!O362&gt;高値!M362,高値!O362&gt;高値!P362,高値!O362&gt;高値!Q362),10,""))</f>
        <v/>
      </c>
      <c r="AL362" s="500" t="str">
        <f>IF(終値!A362="","",IF(AND(高値!P362&gt;高値!O362,高値!P362&gt;高値!N362,高値!P362&gt;高値!Q362,高値!P362&gt;高値!R362),11,""))</f>
        <v/>
      </c>
      <c r="AM362" s="500" t="str">
        <f>IF(終値!A362="","",IF(AND(高値!Q362&gt;高値!P362,高値!Q362&gt;高値!O362,高値!Q362&gt;高値!R362,高値!Q362&gt;高値!S362),12,""))</f>
        <v/>
      </c>
      <c r="AN362" s="500" t="str">
        <f>IF(終値!A362="","",IF(AND(高値!R362&gt;高値!Q362,高値!R362&gt;高値!P362,高値!R362&gt;高値!S362,高値!R362&gt;高値!T362),13,""))</f>
        <v/>
      </c>
      <c r="AO362" s="500" t="str">
        <f>IF(終値!A362="","",IF(AND(高値!S362&gt;高値!R362,高値!S362&gt;高値!Q362,高値!S362&gt;高値!T362,高値!S362&gt;高値!U362),14,""))</f>
        <v/>
      </c>
      <c r="AP362" s="500" t="str">
        <f>IF(終値!A362="","",IF(AND(高値!T362&gt;高値!S362,高値!T362&gt;高値!R362,高値!T362&gt;高値!U362,高値!T362&gt;高値!V362),15,""))</f>
        <v/>
      </c>
      <c r="AQ362" s="500" t="str">
        <f>IF(終値!A362="","",IF(AND(高値!U362&gt;高値!T362,高値!U362&gt;高値!S362,高値!U362&gt;高値!V362,高値!U362&gt;高値!W362),16,""))</f>
        <v/>
      </c>
      <c r="AR362" s="500" t="str">
        <f>IF(終値!A362="","",IF(AND(高値!V362&gt;高値!U362,高値!V362&gt;高値!T362,高値!V362&gt;高値!W362,高値!V362&gt;高値!X362),17,""))</f>
        <v/>
      </c>
      <c r="AS362" s="500" t="str">
        <f>IF(終値!A362="","",IF(AND(高値!W362&gt;高値!V362,高値!W362&gt;高値!U362,高値!W362&gt;高値!X362,高値!W362&gt;高値!Y362),18,""))</f>
        <v/>
      </c>
      <c r="AT362" s="500" t="str">
        <f>IF(終値!A362="","",IF(AND(高値!X362&gt;高値!W362,高値!X362&gt;高値!V362,高値!X362&gt;高値!Y362,高値!X362&gt;高値!Z362),19,""))</f>
        <v/>
      </c>
      <c r="AU362" s="500" t="str">
        <f>IF(終値!A362="","",IF(AND(高値!Y362&gt;高値!X362,高値!Y362&gt;高値!W362,高値!Y362&gt;高値!Z362,高値!Y362&gt;高値!AA362),20,""))</f>
        <v/>
      </c>
      <c r="AV362" s="500" t="str">
        <f>IF(終値!A362="","",IF(AND(高値!Z362&gt;高値!Y362,高値!Z362&gt;高値!X362,高値!Z362&gt;高値!AA362,高値!Z362&gt;高値!AB362),21,""))</f>
        <v/>
      </c>
      <c r="AW362" s="500" t="str">
        <f>IF(終値!A362="","",IF(AND(高値!AA362&gt;高値!Z362,高値!AA362&gt;高値!Y362,高値!AA362&gt;高値!AB362,高値!AA362&gt;高値!AC362),22,""))</f>
        <v/>
      </c>
      <c r="AX362" s="500" t="str">
        <f>IF(終値!A362="","",IF(AND(高値!AB362&gt;高値!AA362,高値!AB362&gt;高値!Z362,高値!AB362&gt;高値!AC362,高値!AB362&gt;高値!AD362),23,""))</f>
        <v/>
      </c>
      <c r="AY362" s="500" t="str">
        <f>IF(終値!A362="","",IF(AND(高値!AC362&gt;高値!AB362,高値!AC362&gt;高値!AA362,高値!AC362&gt;高値!AD362,高値!AC362&gt;高値!AE362),24,""))</f>
        <v/>
      </c>
      <c r="AZ362" s="500" t="str">
        <f>IF(終値!A362="","",IF(AND(高値!AD362&gt;高値!AC362,高値!AD362&gt;高値!AB362,高値!AD362&gt;高値!AE362,高値!AD362&gt;高値!AF362),25,""))</f>
        <v/>
      </c>
      <c r="BA362" s="500" t="str">
        <f>IF(終値!A362="","",IF(AND(高値!AE362&gt;高値!AD362,高値!AE362&gt;高値!AC362,高値!AE362&gt;高値!AF362,高値!AE362&gt;高値!AG362),26,""))</f>
        <v/>
      </c>
      <c r="BB362" s="500" t="str">
        <f>IF(終値!A362="","",IF(AND(高値!AF362&gt;高値!AE362,高値!AF362&gt;高値!AD362,高値!AF362&gt;高値!AG362,高値!AF362&gt;高値!AH362),27,""))</f>
        <v/>
      </c>
      <c r="BC362" s="500" t="str">
        <f>IF(終値!A362="","",IF(AND(高値!AG362&gt;高値!AF362,高値!AG362&gt;高値!AE362,高値!AG362&gt;高値!AH362,高値!AG362&gt;高値!AI362),28,""))</f>
        <v/>
      </c>
      <c r="BD362" s="500">
        <f t="shared" si="30"/>
        <v>0</v>
      </c>
      <c r="BE362" s="500" t="str">
        <f t="shared" si="31"/>
        <v/>
      </c>
      <c r="BF362" s="500" t="str">
        <f t="shared" si="32"/>
        <v/>
      </c>
      <c r="BG362" s="500" t="str">
        <f>IF($BE362="","",INDEX(安値!$E362:$CZ362,1,$BE362+1))</f>
        <v/>
      </c>
      <c r="BH362" s="500" t="str">
        <f>IF($BF362="","",INDEX(安値!$E362:$CZ362,1,$BF362+1))</f>
        <v/>
      </c>
      <c r="BI362" s="500" t="str">
        <f>IF($BF362="","",MAX(INDEX(高値!$E362:$CZ362,1,$BE362+1):INDEX(高値!$E362:$CZ362,1,$BF362+1)))</f>
        <v/>
      </c>
      <c r="BJ362" s="500" t="str">
        <f>IF($BF362="","",AVERAGE(INDEX(終値!$E362:$CZ362,1,$BF362+1):INDEX(終値!$E362:$CZ362,1,$BF362+20))-2*STDEVP(INDEX(終値!$E362:$CZ362,1,$BF362+1):INDEX(終値!$E362:$CZ362,1,$BF362+20)))</f>
        <v/>
      </c>
      <c r="BK362" s="500" t="str">
        <f>IF($BE362="","",AVERAGE(INDEX(終値!$E362:$CZ362,1,$BE362+1):INDEX(終値!$E362:$CZ362,1,$BE362+20))-2*STDEVP(INDEX(終値!$E362:$CZ362,1,$BE362+1):INDEX(終値!$E362:$CZ362,1,$BE362+20)))</f>
        <v/>
      </c>
      <c r="BL362" s="500">
        <f t="shared" si="33"/>
        <v>0</v>
      </c>
      <c r="BM362" s="500" t="str">
        <f t="shared" si="34"/>
        <v/>
      </c>
      <c r="BN362" s="500" t="str">
        <f t="shared" si="35"/>
        <v/>
      </c>
      <c r="BO362" s="500" t="str">
        <f>IF($BM362="","",INDEX(高値!$E362:$CZ362,1,$BM362+1))</f>
        <v/>
      </c>
      <c r="BP362" s="500" t="str">
        <f>IF($BN362="","",INDEX(高値!$E362:$CZ362,1,$BN362+1))</f>
        <v/>
      </c>
      <c r="BQ362" s="500" t="str">
        <f>IF($BN362="","",MIN(INDEX(安値!$E362:$CZ362,1,$BM362+1):INDEX(安値!$E362:$CZ362,1,$BN362+1)))</f>
        <v/>
      </c>
      <c r="BR362" s="500" t="str">
        <f>IF($BN362="","",AVERAGE(INDEX(終値!$E362:$CZ362,1,$BN362+1):INDEX(終値!$E362:$CZ362,1,$BN362+20))+2*STDEVP(INDEX(終値!$E362:$CZ362,1,$BN362+1):INDEX(終値!$E362:$CZ362,1,$BN362+20)))</f>
        <v/>
      </c>
      <c r="BS362" s="500" t="str">
        <f>IF($BM362="","",AVERAGE(INDEX(終値!$E362:$CZ362,1,$BM362+1):INDEX(終値!$E362:$CZ362,1,$BM362+20))+2*STDEVP(INDEX(終値!$E362:$CZ362,1,$BM362+1):INDEX(終値!$E362:$CZ362,1,$BM362+20)))</f>
        <v/>
      </c>
      <c r="BT362" s="497" t="str">
        <f>IFERROR(IF(AND($BD362&gt;=2,ABS($BG362-$BH362)/$BH362&lt;=BB設定!$B$12,$BI362&gt;=MAX($BH362,$BG362)*(1+BB設定!$B$13),終値!E362&gt;$BG362),IF(OR(終値!E362&gt;=$BI362,AND($BH362&lt;$BJ362,$BG362&gt;=$BK362)),"二番底W▲","二番底W形成"),IF(AND($BL362&gt;=2,ABS($BO362-$BP362)/$BP362&lt;=BB設定!$B$12,$BQ362&lt;=MIN($BP362,$BO362)*(1-BB設定!$B$13),終値!E362&lt;$BO362),IF(OR(終値!E362&lt;=$BQ362,AND($BP362&gt;$BR362,$BO362&lt;=$BS362)),"二番天井M▼","二番天井M形成"),"－")),"－")</f>
        <v>－</v>
      </c>
    </row>
    <row r="363" spans="2:72">
      <c r="B363" s="500" t="str">
        <f>IF(終値!A363="","",IF(AND(安値!G363&lt;安値!F363,安値!G363&lt;安値!E363,安値!G363&lt;安値!H363,安値!G363&lt;安値!I363),2,""))</f>
        <v/>
      </c>
      <c r="C363" s="500" t="str">
        <f>IF(終値!A363="","",IF(AND(安値!H363&lt;安値!G363,安値!H363&lt;安値!F363,安値!H363&lt;安値!I363,安値!H363&lt;安値!J363),3,""))</f>
        <v/>
      </c>
      <c r="D363" s="500" t="str">
        <f>IF(終値!A363="","",IF(AND(安値!I363&lt;安値!H363,安値!I363&lt;安値!G363,安値!I363&lt;安値!J363,安値!I363&lt;安値!K363),4,""))</f>
        <v/>
      </c>
      <c r="E363" s="500" t="str">
        <f>IF(終値!A363="","",IF(AND(安値!J363&lt;安値!I363,安値!J363&lt;安値!H363,安値!J363&lt;安値!K363,安値!J363&lt;安値!L363),5,""))</f>
        <v/>
      </c>
      <c r="F363" s="500" t="str">
        <f>IF(終値!A363="","",IF(AND(安値!K363&lt;安値!J363,安値!K363&lt;安値!I363,安値!K363&lt;安値!L363,安値!K363&lt;安値!M363),6,""))</f>
        <v/>
      </c>
      <c r="G363" s="500" t="str">
        <f>IF(終値!A363="","",IF(AND(安値!L363&lt;安値!K363,安値!L363&lt;安値!J363,安値!L363&lt;安値!M363,安値!L363&lt;安値!N363),7,""))</f>
        <v/>
      </c>
      <c r="H363" s="500" t="str">
        <f>IF(終値!A363="","",IF(AND(安値!M363&lt;安値!L363,安値!M363&lt;安値!K363,安値!M363&lt;安値!N363,安値!M363&lt;安値!O363),8,""))</f>
        <v/>
      </c>
      <c r="I363" s="500" t="str">
        <f>IF(終値!A363="","",IF(AND(安値!N363&lt;安値!M363,安値!N363&lt;安値!L363,安値!N363&lt;安値!O363,安値!N363&lt;安値!P363),9,""))</f>
        <v/>
      </c>
      <c r="J363" s="500" t="str">
        <f>IF(終値!A363="","",IF(AND(安値!O363&lt;安値!N363,安値!O363&lt;安値!M363,安値!O363&lt;安値!P363,安値!O363&lt;安値!Q363),10,""))</f>
        <v/>
      </c>
      <c r="K363" s="500" t="str">
        <f>IF(終値!A363="","",IF(AND(安値!P363&lt;安値!O363,安値!P363&lt;安値!N363,安値!P363&lt;安値!Q363,安値!P363&lt;安値!R363),11,""))</f>
        <v/>
      </c>
      <c r="L363" s="500" t="str">
        <f>IF(終値!A363="","",IF(AND(安値!Q363&lt;安値!P363,安値!Q363&lt;安値!O363,安値!Q363&lt;安値!R363,安値!Q363&lt;安値!S363),12,""))</f>
        <v/>
      </c>
      <c r="M363" s="500" t="str">
        <f>IF(終値!A363="","",IF(AND(安値!R363&lt;安値!Q363,安値!R363&lt;安値!P363,安値!R363&lt;安値!S363,安値!R363&lt;安値!T363),13,""))</f>
        <v/>
      </c>
      <c r="N363" s="500" t="str">
        <f>IF(終値!A363="","",IF(AND(安値!S363&lt;安値!R363,安値!S363&lt;安値!Q363,安値!S363&lt;安値!T363,安値!S363&lt;安値!U363),14,""))</f>
        <v/>
      </c>
      <c r="O363" s="500" t="str">
        <f>IF(終値!A363="","",IF(AND(安値!T363&lt;安値!S363,安値!T363&lt;安値!R363,安値!T363&lt;安値!U363,安値!T363&lt;安値!V363),15,""))</f>
        <v/>
      </c>
      <c r="P363" s="500" t="str">
        <f>IF(終値!A363="","",IF(AND(安値!U363&lt;安値!T363,安値!U363&lt;安値!S363,安値!U363&lt;安値!V363,安値!U363&lt;安値!W363),16,""))</f>
        <v/>
      </c>
      <c r="Q363" s="500" t="str">
        <f>IF(終値!A363="","",IF(AND(安値!V363&lt;安値!U363,安値!V363&lt;安値!T363,安値!V363&lt;安値!W363,安値!V363&lt;安値!X363),17,""))</f>
        <v/>
      </c>
      <c r="R363" s="500" t="str">
        <f>IF(終値!A363="","",IF(AND(安値!W363&lt;安値!V363,安値!W363&lt;安値!U363,安値!W363&lt;安値!X363,安値!W363&lt;安値!Y363),18,""))</f>
        <v/>
      </c>
      <c r="S363" s="500" t="str">
        <f>IF(終値!A363="","",IF(AND(安値!X363&lt;安値!W363,安値!X363&lt;安値!V363,安値!X363&lt;安値!Y363,安値!X363&lt;安値!Z363),19,""))</f>
        <v/>
      </c>
      <c r="T363" s="500" t="str">
        <f>IF(終値!A363="","",IF(AND(安値!Y363&lt;安値!X363,安値!Y363&lt;安値!W363,安値!Y363&lt;安値!Z363,安値!Y363&lt;安値!AA363),20,""))</f>
        <v/>
      </c>
      <c r="U363" s="500" t="str">
        <f>IF(終値!A363="","",IF(AND(安値!Z363&lt;安値!Y363,安値!Z363&lt;安値!X363,安値!Z363&lt;安値!AA363,安値!Z363&lt;安値!AB363),21,""))</f>
        <v/>
      </c>
      <c r="V363" s="500" t="str">
        <f>IF(終値!A363="","",IF(AND(安値!AA363&lt;安値!Z363,安値!AA363&lt;安値!Y363,安値!AA363&lt;安値!AB363,安値!AA363&lt;安値!AC363),22,""))</f>
        <v/>
      </c>
      <c r="W363" s="500" t="str">
        <f>IF(終値!A363="","",IF(AND(安値!AB363&lt;安値!AA363,安値!AB363&lt;安値!Z363,安値!AB363&lt;安値!AC363,安値!AB363&lt;安値!AD363),23,""))</f>
        <v/>
      </c>
      <c r="X363" s="500" t="str">
        <f>IF(終値!A363="","",IF(AND(安値!AC363&lt;安値!AB363,安値!AC363&lt;安値!AA363,安値!AC363&lt;安値!AD363,安値!AC363&lt;安値!AE363),24,""))</f>
        <v/>
      </c>
      <c r="Y363" s="500" t="str">
        <f>IF(終値!A363="","",IF(AND(安値!AD363&lt;安値!AC363,安値!AD363&lt;安値!AB363,安値!AD363&lt;安値!AE363,安値!AD363&lt;安値!AF363),25,""))</f>
        <v/>
      </c>
      <c r="Z363" s="500" t="str">
        <f>IF(終値!A363="","",IF(AND(安値!AE363&lt;安値!AD363,安値!AE363&lt;安値!AC363,安値!AE363&lt;安値!AF363,安値!AE363&lt;安値!AG363),26,""))</f>
        <v/>
      </c>
      <c r="AA363" s="500" t="str">
        <f>IF(終値!A363="","",IF(AND(安値!AF363&lt;安値!AE363,安値!AF363&lt;安値!AD363,安値!AF363&lt;安値!AG363,安値!AF363&lt;安値!AH363),27,""))</f>
        <v/>
      </c>
      <c r="AB363" s="500" t="str">
        <f>IF(終値!A363="","",IF(AND(安値!AG363&lt;安値!AF363,安値!AG363&lt;安値!AE363,安値!AG363&lt;安値!AH363,安値!AG363&lt;安値!AI363),28,""))</f>
        <v/>
      </c>
      <c r="AC363" s="500" t="str">
        <f>IF(終値!A363="","",IF(AND(高値!G363&gt;高値!F363,高値!G363&gt;高値!E363,高値!G363&gt;高値!H363,高値!G363&gt;高値!I363),2,""))</f>
        <v/>
      </c>
      <c r="AD363" s="500" t="str">
        <f>IF(終値!A363="","",IF(AND(高値!H363&gt;高値!G363,高値!H363&gt;高値!F363,高値!H363&gt;高値!I363,高値!H363&gt;高値!J363),3,""))</f>
        <v/>
      </c>
      <c r="AE363" s="500" t="str">
        <f>IF(終値!A363="","",IF(AND(高値!I363&gt;高値!H363,高値!I363&gt;高値!G363,高値!I363&gt;高値!J363,高値!I363&gt;高値!K363),4,""))</f>
        <v/>
      </c>
      <c r="AF363" s="500" t="str">
        <f>IF(終値!A363="","",IF(AND(高値!J363&gt;高値!I363,高値!J363&gt;高値!H363,高値!J363&gt;高値!K363,高値!J363&gt;高値!L363),5,""))</f>
        <v/>
      </c>
      <c r="AG363" s="500" t="str">
        <f>IF(終値!A363="","",IF(AND(高値!K363&gt;高値!J363,高値!K363&gt;高値!I363,高値!K363&gt;高値!L363,高値!K363&gt;高値!M363),6,""))</f>
        <v/>
      </c>
      <c r="AH363" s="500" t="str">
        <f>IF(終値!A363="","",IF(AND(高値!L363&gt;高値!K363,高値!L363&gt;高値!J363,高値!L363&gt;高値!M363,高値!L363&gt;高値!N363),7,""))</f>
        <v/>
      </c>
      <c r="AI363" s="500" t="str">
        <f>IF(終値!A363="","",IF(AND(高値!M363&gt;高値!L363,高値!M363&gt;高値!K363,高値!M363&gt;高値!N363,高値!M363&gt;高値!O363),8,""))</f>
        <v/>
      </c>
      <c r="AJ363" s="500" t="str">
        <f>IF(終値!A363="","",IF(AND(高値!N363&gt;高値!M363,高値!N363&gt;高値!L363,高値!N363&gt;高値!O363,高値!N363&gt;高値!P363),9,""))</f>
        <v/>
      </c>
      <c r="AK363" s="500" t="str">
        <f>IF(終値!A363="","",IF(AND(高値!O363&gt;高値!N363,高値!O363&gt;高値!M363,高値!O363&gt;高値!P363,高値!O363&gt;高値!Q363),10,""))</f>
        <v/>
      </c>
      <c r="AL363" s="500" t="str">
        <f>IF(終値!A363="","",IF(AND(高値!P363&gt;高値!O363,高値!P363&gt;高値!N363,高値!P363&gt;高値!Q363,高値!P363&gt;高値!R363),11,""))</f>
        <v/>
      </c>
      <c r="AM363" s="500" t="str">
        <f>IF(終値!A363="","",IF(AND(高値!Q363&gt;高値!P363,高値!Q363&gt;高値!O363,高値!Q363&gt;高値!R363,高値!Q363&gt;高値!S363),12,""))</f>
        <v/>
      </c>
      <c r="AN363" s="500" t="str">
        <f>IF(終値!A363="","",IF(AND(高値!R363&gt;高値!Q363,高値!R363&gt;高値!P363,高値!R363&gt;高値!S363,高値!R363&gt;高値!T363),13,""))</f>
        <v/>
      </c>
      <c r="AO363" s="500" t="str">
        <f>IF(終値!A363="","",IF(AND(高値!S363&gt;高値!R363,高値!S363&gt;高値!Q363,高値!S363&gt;高値!T363,高値!S363&gt;高値!U363),14,""))</f>
        <v/>
      </c>
      <c r="AP363" s="500" t="str">
        <f>IF(終値!A363="","",IF(AND(高値!T363&gt;高値!S363,高値!T363&gt;高値!R363,高値!T363&gt;高値!U363,高値!T363&gt;高値!V363),15,""))</f>
        <v/>
      </c>
      <c r="AQ363" s="500" t="str">
        <f>IF(終値!A363="","",IF(AND(高値!U363&gt;高値!T363,高値!U363&gt;高値!S363,高値!U363&gt;高値!V363,高値!U363&gt;高値!W363),16,""))</f>
        <v/>
      </c>
      <c r="AR363" s="500" t="str">
        <f>IF(終値!A363="","",IF(AND(高値!V363&gt;高値!U363,高値!V363&gt;高値!T363,高値!V363&gt;高値!W363,高値!V363&gt;高値!X363),17,""))</f>
        <v/>
      </c>
      <c r="AS363" s="500" t="str">
        <f>IF(終値!A363="","",IF(AND(高値!W363&gt;高値!V363,高値!W363&gt;高値!U363,高値!W363&gt;高値!X363,高値!W363&gt;高値!Y363),18,""))</f>
        <v/>
      </c>
      <c r="AT363" s="500" t="str">
        <f>IF(終値!A363="","",IF(AND(高値!X363&gt;高値!W363,高値!X363&gt;高値!V363,高値!X363&gt;高値!Y363,高値!X363&gt;高値!Z363),19,""))</f>
        <v/>
      </c>
      <c r="AU363" s="500" t="str">
        <f>IF(終値!A363="","",IF(AND(高値!Y363&gt;高値!X363,高値!Y363&gt;高値!W363,高値!Y363&gt;高値!Z363,高値!Y363&gt;高値!AA363),20,""))</f>
        <v/>
      </c>
      <c r="AV363" s="500" t="str">
        <f>IF(終値!A363="","",IF(AND(高値!Z363&gt;高値!Y363,高値!Z363&gt;高値!X363,高値!Z363&gt;高値!AA363,高値!Z363&gt;高値!AB363),21,""))</f>
        <v/>
      </c>
      <c r="AW363" s="500" t="str">
        <f>IF(終値!A363="","",IF(AND(高値!AA363&gt;高値!Z363,高値!AA363&gt;高値!Y363,高値!AA363&gt;高値!AB363,高値!AA363&gt;高値!AC363),22,""))</f>
        <v/>
      </c>
      <c r="AX363" s="500" t="str">
        <f>IF(終値!A363="","",IF(AND(高値!AB363&gt;高値!AA363,高値!AB363&gt;高値!Z363,高値!AB363&gt;高値!AC363,高値!AB363&gt;高値!AD363),23,""))</f>
        <v/>
      </c>
      <c r="AY363" s="500" t="str">
        <f>IF(終値!A363="","",IF(AND(高値!AC363&gt;高値!AB363,高値!AC363&gt;高値!AA363,高値!AC363&gt;高値!AD363,高値!AC363&gt;高値!AE363),24,""))</f>
        <v/>
      </c>
      <c r="AZ363" s="500" t="str">
        <f>IF(終値!A363="","",IF(AND(高値!AD363&gt;高値!AC363,高値!AD363&gt;高値!AB363,高値!AD363&gt;高値!AE363,高値!AD363&gt;高値!AF363),25,""))</f>
        <v/>
      </c>
      <c r="BA363" s="500" t="str">
        <f>IF(終値!A363="","",IF(AND(高値!AE363&gt;高値!AD363,高値!AE363&gt;高値!AC363,高値!AE363&gt;高値!AF363,高値!AE363&gt;高値!AG363),26,""))</f>
        <v/>
      </c>
      <c r="BB363" s="500" t="str">
        <f>IF(終値!A363="","",IF(AND(高値!AF363&gt;高値!AE363,高値!AF363&gt;高値!AD363,高値!AF363&gt;高値!AG363,高値!AF363&gt;高値!AH363),27,""))</f>
        <v/>
      </c>
      <c r="BC363" s="500" t="str">
        <f>IF(終値!A363="","",IF(AND(高値!AG363&gt;高値!AF363,高値!AG363&gt;高値!AE363,高値!AG363&gt;高値!AH363,高値!AG363&gt;高値!AI363),28,""))</f>
        <v/>
      </c>
      <c r="BD363" s="500">
        <f t="shared" si="30"/>
        <v>0</v>
      </c>
      <c r="BE363" s="500" t="str">
        <f t="shared" si="31"/>
        <v/>
      </c>
      <c r="BF363" s="500" t="str">
        <f t="shared" si="32"/>
        <v/>
      </c>
      <c r="BG363" s="500" t="str">
        <f>IF($BE363="","",INDEX(安値!$E363:$CZ363,1,$BE363+1))</f>
        <v/>
      </c>
      <c r="BH363" s="500" t="str">
        <f>IF($BF363="","",INDEX(安値!$E363:$CZ363,1,$BF363+1))</f>
        <v/>
      </c>
      <c r="BI363" s="500" t="str">
        <f>IF($BF363="","",MAX(INDEX(高値!$E363:$CZ363,1,$BE363+1):INDEX(高値!$E363:$CZ363,1,$BF363+1)))</f>
        <v/>
      </c>
      <c r="BJ363" s="500" t="str">
        <f>IF($BF363="","",AVERAGE(INDEX(終値!$E363:$CZ363,1,$BF363+1):INDEX(終値!$E363:$CZ363,1,$BF363+20))-2*STDEVP(INDEX(終値!$E363:$CZ363,1,$BF363+1):INDEX(終値!$E363:$CZ363,1,$BF363+20)))</f>
        <v/>
      </c>
      <c r="BK363" s="500" t="str">
        <f>IF($BE363="","",AVERAGE(INDEX(終値!$E363:$CZ363,1,$BE363+1):INDEX(終値!$E363:$CZ363,1,$BE363+20))-2*STDEVP(INDEX(終値!$E363:$CZ363,1,$BE363+1):INDEX(終値!$E363:$CZ363,1,$BE363+20)))</f>
        <v/>
      </c>
      <c r="BL363" s="500">
        <f t="shared" si="33"/>
        <v>0</v>
      </c>
      <c r="BM363" s="500" t="str">
        <f t="shared" si="34"/>
        <v/>
      </c>
      <c r="BN363" s="500" t="str">
        <f t="shared" si="35"/>
        <v/>
      </c>
      <c r="BO363" s="500" t="str">
        <f>IF($BM363="","",INDEX(高値!$E363:$CZ363,1,$BM363+1))</f>
        <v/>
      </c>
      <c r="BP363" s="500" t="str">
        <f>IF($BN363="","",INDEX(高値!$E363:$CZ363,1,$BN363+1))</f>
        <v/>
      </c>
      <c r="BQ363" s="500" t="str">
        <f>IF($BN363="","",MIN(INDEX(安値!$E363:$CZ363,1,$BM363+1):INDEX(安値!$E363:$CZ363,1,$BN363+1)))</f>
        <v/>
      </c>
      <c r="BR363" s="500" t="str">
        <f>IF($BN363="","",AVERAGE(INDEX(終値!$E363:$CZ363,1,$BN363+1):INDEX(終値!$E363:$CZ363,1,$BN363+20))+2*STDEVP(INDEX(終値!$E363:$CZ363,1,$BN363+1):INDEX(終値!$E363:$CZ363,1,$BN363+20)))</f>
        <v/>
      </c>
      <c r="BS363" s="500" t="str">
        <f>IF($BM363="","",AVERAGE(INDEX(終値!$E363:$CZ363,1,$BM363+1):INDEX(終値!$E363:$CZ363,1,$BM363+20))+2*STDEVP(INDEX(終値!$E363:$CZ363,1,$BM363+1):INDEX(終値!$E363:$CZ363,1,$BM363+20)))</f>
        <v/>
      </c>
      <c r="BT363" s="497" t="str">
        <f>IFERROR(IF(AND($BD363&gt;=2,ABS($BG363-$BH363)/$BH363&lt;=BB設定!$B$12,$BI363&gt;=MAX($BH363,$BG363)*(1+BB設定!$B$13),終値!E363&gt;$BG363),IF(OR(終値!E363&gt;=$BI363,AND($BH363&lt;$BJ363,$BG363&gt;=$BK363)),"二番底W▲","二番底W形成"),IF(AND($BL363&gt;=2,ABS($BO363-$BP363)/$BP363&lt;=BB設定!$B$12,$BQ363&lt;=MIN($BP363,$BO363)*(1-BB設定!$B$13),終値!E363&lt;$BO363),IF(OR(終値!E363&lt;=$BQ363,AND($BP363&gt;$BR363,$BO363&lt;=$BS363)),"二番天井M▼","二番天井M形成"),"－")),"－")</f>
        <v>－</v>
      </c>
    </row>
    <row r="364" spans="2:72">
      <c r="B364" s="500" t="str">
        <f>IF(終値!A364="","",IF(AND(安値!G364&lt;安値!F364,安値!G364&lt;安値!E364,安値!G364&lt;安値!H364,安値!G364&lt;安値!I364),2,""))</f>
        <v/>
      </c>
      <c r="C364" s="500" t="str">
        <f>IF(終値!A364="","",IF(AND(安値!H364&lt;安値!G364,安値!H364&lt;安値!F364,安値!H364&lt;安値!I364,安値!H364&lt;安値!J364),3,""))</f>
        <v/>
      </c>
      <c r="D364" s="500" t="str">
        <f>IF(終値!A364="","",IF(AND(安値!I364&lt;安値!H364,安値!I364&lt;安値!G364,安値!I364&lt;安値!J364,安値!I364&lt;安値!K364),4,""))</f>
        <v/>
      </c>
      <c r="E364" s="500" t="str">
        <f>IF(終値!A364="","",IF(AND(安値!J364&lt;安値!I364,安値!J364&lt;安値!H364,安値!J364&lt;安値!K364,安値!J364&lt;安値!L364),5,""))</f>
        <v/>
      </c>
      <c r="F364" s="500" t="str">
        <f>IF(終値!A364="","",IF(AND(安値!K364&lt;安値!J364,安値!K364&lt;安値!I364,安値!K364&lt;安値!L364,安値!K364&lt;安値!M364),6,""))</f>
        <v/>
      </c>
      <c r="G364" s="500" t="str">
        <f>IF(終値!A364="","",IF(AND(安値!L364&lt;安値!K364,安値!L364&lt;安値!J364,安値!L364&lt;安値!M364,安値!L364&lt;安値!N364),7,""))</f>
        <v/>
      </c>
      <c r="H364" s="500" t="str">
        <f>IF(終値!A364="","",IF(AND(安値!M364&lt;安値!L364,安値!M364&lt;安値!K364,安値!M364&lt;安値!N364,安値!M364&lt;安値!O364),8,""))</f>
        <v/>
      </c>
      <c r="I364" s="500" t="str">
        <f>IF(終値!A364="","",IF(AND(安値!N364&lt;安値!M364,安値!N364&lt;安値!L364,安値!N364&lt;安値!O364,安値!N364&lt;安値!P364),9,""))</f>
        <v/>
      </c>
      <c r="J364" s="500" t="str">
        <f>IF(終値!A364="","",IF(AND(安値!O364&lt;安値!N364,安値!O364&lt;安値!M364,安値!O364&lt;安値!P364,安値!O364&lt;安値!Q364),10,""))</f>
        <v/>
      </c>
      <c r="K364" s="500" t="str">
        <f>IF(終値!A364="","",IF(AND(安値!P364&lt;安値!O364,安値!P364&lt;安値!N364,安値!P364&lt;安値!Q364,安値!P364&lt;安値!R364),11,""))</f>
        <v/>
      </c>
      <c r="L364" s="500" t="str">
        <f>IF(終値!A364="","",IF(AND(安値!Q364&lt;安値!P364,安値!Q364&lt;安値!O364,安値!Q364&lt;安値!R364,安値!Q364&lt;安値!S364),12,""))</f>
        <v/>
      </c>
      <c r="M364" s="500" t="str">
        <f>IF(終値!A364="","",IF(AND(安値!R364&lt;安値!Q364,安値!R364&lt;安値!P364,安値!R364&lt;安値!S364,安値!R364&lt;安値!T364),13,""))</f>
        <v/>
      </c>
      <c r="N364" s="500" t="str">
        <f>IF(終値!A364="","",IF(AND(安値!S364&lt;安値!R364,安値!S364&lt;安値!Q364,安値!S364&lt;安値!T364,安値!S364&lt;安値!U364),14,""))</f>
        <v/>
      </c>
      <c r="O364" s="500" t="str">
        <f>IF(終値!A364="","",IF(AND(安値!T364&lt;安値!S364,安値!T364&lt;安値!R364,安値!T364&lt;安値!U364,安値!T364&lt;安値!V364),15,""))</f>
        <v/>
      </c>
      <c r="P364" s="500" t="str">
        <f>IF(終値!A364="","",IF(AND(安値!U364&lt;安値!T364,安値!U364&lt;安値!S364,安値!U364&lt;安値!V364,安値!U364&lt;安値!W364),16,""))</f>
        <v/>
      </c>
      <c r="Q364" s="500" t="str">
        <f>IF(終値!A364="","",IF(AND(安値!V364&lt;安値!U364,安値!V364&lt;安値!T364,安値!V364&lt;安値!W364,安値!V364&lt;安値!X364),17,""))</f>
        <v/>
      </c>
      <c r="R364" s="500" t="str">
        <f>IF(終値!A364="","",IF(AND(安値!W364&lt;安値!V364,安値!W364&lt;安値!U364,安値!W364&lt;安値!X364,安値!W364&lt;安値!Y364),18,""))</f>
        <v/>
      </c>
      <c r="S364" s="500" t="str">
        <f>IF(終値!A364="","",IF(AND(安値!X364&lt;安値!W364,安値!X364&lt;安値!V364,安値!X364&lt;安値!Y364,安値!X364&lt;安値!Z364),19,""))</f>
        <v/>
      </c>
      <c r="T364" s="500" t="str">
        <f>IF(終値!A364="","",IF(AND(安値!Y364&lt;安値!X364,安値!Y364&lt;安値!W364,安値!Y364&lt;安値!Z364,安値!Y364&lt;安値!AA364),20,""))</f>
        <v/>
      </c>
      <c r="U364" s="500" t="str">
        <f>IF(終値!A364="","",IF(AND(安値!Z364&lt;安値!Y364,安値!Z364&lt;安値!X364,安値!Z364&lt;安値!AA364,安値!Z364&lt;安値!AB364),21,""))</f>
        <v/>
      </c>
      <c r="V364" s="500" t="str">
        <f>IF(終値!A364="","",IF(AND(安値!AA364&lt;安値!Z364,安値!AA364&lt;安値!Y364,安値!AA364&lt;安値!AB364,安値!AA364&lt;安値!AC364),22,""))</f>
        <v/>
      </c>
      <c r="W364" s="500" t="str">
        <f>IF(終値!A364="","",IF(AND(安値!AB364&lt;安値!AA364,安値!AB364&lt;安値!Z364,安値!AB364&lt;安値!AC364,安値!AB364&lt;安値!AD364),23,""))</f>
        <v/>
      </c>
      <c r="X364" s="500" t="str">
        <f>IF(終値!A364="","",IF(AND(安値!AC364&lt;安値!AB364,安値!AC364&lt;安値!AA364,安値!AC364&lt;安値!AD364,安値!AC364&lt;安値!AE364),24,""))</f>
        <v/>
      </c>
      <c r="Y364" s="500" t="str">
        <f>IF(終値!A364="","",IF(AND(安値!AD364&lt;安値!AC364,安値!AD364&lt;安値!AB364,安値!AD364&lt;安値!AE364,安値!AD364&lt;安値!AF364),25,""))</f>
        <v/>
      </c>
      <c r="Z364" s="500" t="str">
        <f>IF(終値!A364="","",IF(AND(安値!AE364&lt;安値!AD364,安値!AE364&lt;安値!AC364,安値!AE364&lt;安値!AF364,安値!AE364&lt;安値!AG364),26,""))</f>
        <v/>
      </c>
      <c r="AA364" s="500" t="str">
        <f>IF(終値!A364="","",IF(AND(安値!AF364&lt;安値!AE364,安値!AF364&lt;安値!AD364,安値!AF364&lt;安値!AG364,安値!AF364&lt;安値!AH364),27,""))</f>
        <v/>
      </c>
      <c r="AB364" s="500" t="str">
        <f>IF(終値!A364="","",IF(AND(安値!AG364&lt;安値!AF364,安値!AG364&lt;安値!AE364,安値!AG364&lt;安値!AH364,安値!AG364&lt;安値!AI364),28,""))</f>
        <v/>
      </c>
      <c r="AC364" s="500" t="str">
        <f>IF(終値!A364="","",IF(AND(高値!G364&gt;高値!F364,高値!G364&gt;高値!E364,高値!G364&gt;高値!H364,高値!G364&gt;高値!I364),2,""))</f>
        <v/>
      </c>
      <c r="AD364" s="500" t="str">
        <f>IF(終値!A364="","",IF(AND(高値!H364&gt;高値!G364,高値!H364&gt;高値!F364,高値!H364&gt;高値!I364,高値!H364&gt;高値!J364),3,""))</f>
        <v/>
      </c>
      <c r="AE364" s="500" t="str">
        <f>IF(終値!A364="","",IF(AND(高値!I364&gt;高値!H364,高値!I364&gt;高値!G364,高値!I364&gt;高値!J364,高値!I364&gt;高値!K364),4,""))</f>
        <v/>
      </c>
      <c r="AF364" s="500" t="str">
        <f>IF(終値!A364="","",IF(AND(高値!J364&gt;高値!I364,高値!J364&gt;高値!H364,高値!J364&gt;高値!K364,高値!J364&gt;高値!L364),5,""))</f>
        <v/>
      </c>
      <c r="AG364" s="500" t="str">
        <f>IF(終値!A364="","",IF(AND(高値!K364&gt;高値!J364,高値!K364&gt;高値!I364,高値!K364&gt;高値!L364,高値!K364&gt;高値!M364),6,""))</f>
        <v/>
      </c>
      <c r="AH364" s="500" t="str">
        <f>IF(終値!A364="","",IF(AND(高値!L364&gt;高値!K364,高値!L364&gt;高値!J364,高値!L364&gt;高値!M364,高値!L364&gt;高値!N364),7,""))</f>
        <v/>
      </c>
      <c r="AI364" s="500" t="str">
        <f>IF(終値!A364="","",IF(AND(高値!M364&gt;高値!L364,高値!M364&gt;高値!K364,高値!M364&gt;高値!N364,高値!M364&gt;高値!O364),8,""))</f>
        <v/>
      </c>
      <c r="AJ364" s="500" t="str">
        <f>IF(終値!A364="","",IF(AND(高値!N364&gt;高値!M364,高値!N364&gt;高値!L364,高値!N364&gt;高値!O364,高値!N364&gt;高値!P364),9,""))</f>
        <v/>
      </c>
      <c r="AK364" s="500" t="str">
        <f>IF(終値!A364="","",IF(AND(高値!O364&gt;高値!N364,高値!O364&gt;高値!M364,高値!O364&gt;高値!P364,高値!O364&gt;高値!Q364),10,""))</f>
        <v/>
      </c>
      <c r="AL364" s="500" t="str">
        <f>IF(終値!A364="","",IF(AND(高値!P364&gt;高値!O364,高値!P364&gt;高値!N364,高値!P364&gt;高値!Q364,高値!P364&gt;高値!R364),11,""))</f>
        <v/>
      </c>
      <c r="AM364" s="500" t="str">
        <f>IF(終値!A364="","",IF(AND(高値!Q364&gt;高値!P364,高値!Q364&gt;高値!O364,高値!Q364&gt;高値!R364,高値!Q364&gt;高値!S364),12,""))</f>
        <v/>
      </c>
      <c r="AN364" s="500" t="str">
        <f>IF(終値!A364="","",IF(AND(高値!R364&gt;高値!Q364,高値!R364&gt;高値!P364,高値!R364&gt;高値!S364,高値!R364&gt;高値!T364),13,""))</f>
        <v/>
      </c>
      <c r="AO364" s="500" t="str">
        <f>IF(終値!A364="","",IF(AND(高値!S364&gt;高値!R364,高値!S364&gt;高値!Q364,高値!S364&gt;高値!T364,高値!S364&gt;高値!U364),14,""))</f>
        <v/>
      </c>
      <c r="AP364" s="500" t="str">
        <f>IF(終値!A364="","",IF(AND(高値!T364&gt;高値!S364,高値!T364&gt;高値!R364,高値!T364&gt;高値!U364,高値!T364&gt;高値!V364),15,""))</f>
        <v/>
      </c>
      <c r="AQ364" s="500" t="str">
        <f>IF(終値!A364="","",IF(AND(高値!U364&gt;高値!T364,高値!U364&gt;高値!S364,高値!U364&gt;高値!V364,高値!U364&gt;高値!W364),16,""))</f>
        <v/>
      </c>
      <c r="AR364" s="500" t="str">
        <f>IF(終値!A364="","",IF(AND(高値!V364&gt;高値!U364,高値!V364&gt;高値!T364,高値!V364&gt;高値!W364,高値!V364&gt;高値!X364),17,""))</f>
        <v/>
      </c>
      <c r="AS364" s="500" t="str">
        <f>IF(終値!A364="","",IF(AND(高値!W364&gt;高値!V364,高値!W364&gt;高値!U364,高値!W364&gt;高値!X364,高値!W364&gt;高値!Y364),18,""))</f>
        <v/>
      </c>
      <c r="AT364" s="500" t="str">
        <f>IF(終値!A364="","",IF(AND(高値!X364&gt;高値!W364,高値!X364&gt;高値!V364,高値!X364&gt;高値!Y364,高値!X364&gt;高値!Z364),19,""))</f>
        <v/>
      </c>
      <c r="AU364" s="500" t="str">
        <f>IF(終値!A364="","",IF(AND(高値!Y364&gt;高値!X364,高値!Y364&gt;高値!W364,高値!Y364&gt;高値!Z364,高値!Y364&gt;高値!AA364),20,""))</f>
        <v/>
      </c>
      <c r="AV364" s="500" t="str">
        <f>IF(終値!A364="","",IF(AND(高値!Z364&gt;高値!Y364,高値!Z364&gt;高値!X364,高値!Z364&gt;高値!AA364,高値!Z364&gt;高値!AB364),21,""))</f>
        <v/>
      </c>
      <c r="AW364" s="500" t="str">
        <f>IF(終値!A364="","",IF(AND(高値!AA364&gt;高値!Z364,高値!AA364&gt;高値!Y364,高値!AA364&gt;高値!AB364,高値!AA364&gt;高値!AC364),22,""))</f>
        <v/>
      </c>
      <c r="AX364" s="500" t="str">
        <f>IF(終値!A364="","",IF(AND(高値!AB364&gt;高値!AA364,高値!AB364&gt;高値!Z364,高値!AB364&gt;高値!AC364,高値!AB364&gt;高値!AD364),23,""))</f>
        <v/>
      </c>
      <c r="AY364" s="500" t="str">
        <f>IF(終値!A364="","",IF(AND(高値!AC364&gt;高値!AB364,高値!AC364&gt;高値!AA364,高値!AC364&gt;高値!AD364,高値!AC364&gt;高値!AE364),24,""))</f>
        <v/>
      </c>
      <c r="AZ364" s="500" t="str">
        <f>IF(終値!A364="","",IF(AND(高値!AD364&gt;高値!AC364,高値!AD364&gt;高値!AB364,高値!AD364&gt;高値!AE364,高値!AD364&gt;高値!AF364),25,""))</f>
        <v/>
      </c>
      <c r="BA364" s="500" t="str">
        <f>IF(終値!A364="","",IF(AND(高値!AE364&gt;高値!AD364,高値!AE364&gt;高値!AC364,高値!AE364&gt;高値!AF364,高値!AE364&gt;高値!AG364),26,""))</f>
        <v/>
      </c>
      <c r="BB364" s="500" t="str">
        <f>IF(終値!A364="","",IF(AND(高値!AF364&gt;高値!AE364,高値!AF364&gt;高値!AD364,高値!AF364&gt;高値!AG364,高値!AF364&gt;高値!AH364),27,""))</f>
        <v/>
      </c>
      <c r="BC364" s="500" t="str">
        <f>IF(終値!A364="","",IF(AND(高値!AG364&gt;高値!AF364,高値!AG364&gt;高値!AE364,高値!AG364&gt;高値!AH364,高値!AG364&gt;高値!AI364),28,""))</f>
        <v/>
      </c>
      <c r="BD364" s="500">
        <f t="shared" si="30"/>
        <v>0</v>
      </c>
      <c r="BE364" s="500" t="str">
        <f t="shared" si="31"/>
        <v/>
      </c>
      <c r="BF364" s="500" t="str">
        <f t="shared" si="32"/>
        <v/>
      </c>
      <c r="BG364" s="500" t="str">
        <f>IF($BE364="","",INDEX(安値!$E364:$CZ364,1,$BE364+1))</f>
        <v/>
      </c>
      <c r="BH364" s="500" t="str">
        <f>IF($BF364="","",INDEX(安値!$E364:$CZ364,1,$BF364+1))</f>
        <v/>
      </c>
      <c r="BI364" s="500" t="str">
        <f>IF($BF364="","",MAX(INDEX(高値!$E364:$CZ364,1,$BE364+1):INDEX(高値!$E364:$CZ364,1,$BF364+1)))</f>
        <v/>
      </c>
      <c r="BJ364" s="500" t="str">
        <f>IF($BF364="","",AVERAGE(INDEX(終値!$E364:$CZ364,1,$BF364+1):INDEX(終値!$E364:$CZ364,1,$BF364+20))-2*STDEVP(INDEX(終値!$E364:$CZ364,1,$BF364+1):INDEX(終値!$E364:$CZ364,1,$BF364+20)))</f>
        <v/>
      </c>
      <c r="BK364" s="500" t="str">
        <f>IF($BE364="","",AVERAGE(INDEX(終値!$E364:$CZ364,1,$BE364+1):INDEX(終値!$E364:$CZ364,1,$BE364+20))-2*STDEVP(INDEX(終値!$E364:$CZ364,1,$BE364+1):INDEX(終値!$E364:$CZ364,1,$BE364+20)))</f>
        <v/>
      </c>
      <c r="BL364" s="500">
        <f t="shared" si="33"/>
        <v>0</v>
      </c>
      <c r="BM364" s="500" t="str">
        <f t="shared" si="34"/>
        <v/>
      </c>
      <c r="BN364" s="500" t="str">
        <f t="shared" si="35"/>
        <v/>
      </c>
      <c r="BO364" s="500" t="str">
        <f>IF($BM364="","",INDEX(高値!$E364:$CZ364,1,$BM364+1))</f>
        <v/>
      </c>
      <c r="BP364" s="500" t="str">
        <f>IF($BN364="","",INDEX(高値!$E364:$CZ364,1,$BN364+1))</f>
        <v/>
      </c>
      <c r="BQ364" s="500" t="str">
        <f>IF($BN364="","",MIN(INDEX(安値!$E364:$CZ364,1,$BM364+1):INDEX(安値!$E364:$CZ364,1,$BN364+1)))</f>
        <v/>
      </c>
      <c r="BR364" s="500" t="str">
        <f>IF($BN364="","",AVERAGE(INDEX(終値!$E364:$CZ364,1,$BN364+1):INDEX(終値!$E364:$CZ364,1,$BN364+20))+2*STDEVP(INDEX(終値!$E364:$CZ364,1,$BN364+1):INDEX(終値!$E364:$CZ364,1,$BN364+20)))</f>
        <v/>
      </c>
      <c r="BS364" s="500" t="str">
        <f>IF($BM364="","",AVERAGE(INDEX(終値!$E364:$CZ364,1,$BM364+1):INDEX(終値!$E364:$CZ364,1,$BM364+20))+2*STDEVP(INDEX(終値!$E364:$CZ364,1,$BM364+1):INDEX(終値!$E364:$CZ364,1,$BM364+20)))</f>
        <v/>
      </c>
      <c r="BT364" s="497" t="str">
        <f>IFERROR(IF(AND($BD364&gt;=2,ABS($BG364-$BH364)/$BH364&lt;=BB設定!$B$12,$BI364&gt;=MAX($BH364,$BG364)*(1+BB設定!$B$13),終値!E364&gt;$BG364),IF(OR(終値!E364&gt;=$BI364,AND($BH364&lt;$BJ364,$BG364&gt;=$BK364)),"二番底W▲","二番底W形成"),IF(AND($BL364&gt;=2,ABS($BO364-$BP364)/$BP364&lt;=BB設定!$B$12,$BQ364&lt;=MIN($BP364,$BO364)*(1-BB設定!$B$13),終値!E364&lt;$BO364),IF(OR(終値!E364&lt;=$BQ364,AND($BP364&gt;$BR364,$BO364&lt;=$BS364)),"二番天井M▼","二番天井M形成"),"－")),"－")</f>
        <v>－</v>
      </c>
    </row>
    <row r="365" spans="2:72">
      <c r="B365" s="500" t="str">
        <f>IF(終値!A365="","",IF(AND(安値!G365&lt;安値!F365,安値!G365&lt;安値!E365,安値!G365&lt;安値!H365,安値!G365&lt;安値!I365),2,""))</f>
        <v/>
      </c>
      <c r="C365" s="500" t="str">
        <f>IF(終値!A365="","",IF(AND(安値!H365&lt;安値!G365,安値!H365&lt;安値!F365,安値!H365&lt;安値!I365,安値!H365&lt;安値!J365),3,""))</f>
        <v/>
      </c>
      <c r="D365" s="500" t="str">
        <f>IF(終値!A365="","",IF(AND(安値!I365&lt;安値!H365,安値!I365&lt;安値!G365,安値!I365&lt;安値!J365,安値!I365&lt;安値!K365),4,""))</f>
        <v/>
      </c>
      <c r="E365" s="500" t="str">
        <f>IF(終値!A365="","",IF(AND(安値!J365&lt;安値!I365,安値!J365&lt;安値!H365,安値!J365&lt;安値!K365,安値!J365&lt;安値!L365),5,""))</f>
        <v/>
      </c>
      <c r="F365" s="500" t="str">
        <f>IF(終値!A365="","",IF(AND(安値!K365&lt;安値!J365,安値!K365&lt;安値!I365,安値!K365&lt;安値!L365,安値!K365&lt;安値!M365),6,""))</f>
        <v/>
      </c>
      <c r="G365" s="500" t="str">
        <f>IF(終値!A365="","",IF(AND(安値!L365&lt;安値!K365,安値!L365&lt;安値!J365,安値!L365&lt;安値!M365,安値!L365&lt;安値!N365),7,""))</f>
        <v/>
      </c>
      <c r="H365" s="500" t="str">
        <f>IF(終値!A365="","",IF(AND(安値!M365&lt;安値!L365,安値!M365&lt;安値!K365,安値!M365&lt;安値!N365,安値!M365&lt;安値!O365),8,""))</f>
        <v/>
      </c>
      <c r="I365" s="500" t="str">
        <f>IF(終値!A365="","",IF(AND(安値!N365&lt;安値!M365,安値!N365&lt;安値!L365,安値!N365&lt;安値!O365,安値!N365&lt;安値!P365),9,""))</f>
        <v/>
      </c>
      <c r="J365" s="500" t="str">
        <f>IF(終値!A365="","",IF(AND(安値!O365&lt;安値!N365,安値!O365&lt;安値!M365,安値!O365&lt;安値!P365,安値!O365&lt;安値!Q365),10,""))</f>
        <v/>
      </c>
      <c r="K365" s="500" t="str">
        <f>IF(終値!A365="","",IF(AND(安値!P365&lt;安値!O365,安値!P365&lt;安値!N365,安値!P365&lt;安値!Q365,安値!P365&lt;安値!R365),11,""))</f>
        <v/>
      </c>
      <c r="L365" s="500" t="str">
        <f>IF(終値!A365="","",IF(AND(安値!Q365&lt;安値!P365,安値!Q365&lt;安値!O365,安値!Q365&lt;安値!R365,安値!Q365&lt;安値!S365),12,""))</f>
        <v/>
      </c>
      <c r="M365" s="500" t="str">
        <f>IF(終値!A365="","",IF(AND(安値!R365&lt;安値!Q365,安値!R365&lt;安値!P365,安値!R365&lt;安値!S365,安値!R365&lt;安値!T365),13,""))</f>
        <v/>
      </c>
      <c r="N365" s="500" t="str">
        <f>IF(終値!A365="","",IF(AND(安値!S365&lt;安値!R365,安値!S365&lt;安値!Q365,安値!S365&lt;安値!T365,安値!S365&lt;安値!U365),14,""))</f>
        <v/>
      </c>
      <c r="O365" s="500" t="str">
        <f>IF(終値!A365="","",IF(AND(安値!T365&lt;安値!S365,安値!T365&lt;安値!R365,安値!T365&lt;安値!U365,安値!T365&lt;安値!V365),15,""))</f>
        <v/>
      </c>
      <c r="P365" s="500" t="str">
        <f>IF(終値!A365="","",IF(AND(安値!U365&lt;安値!T365,安値!U365&lt;安値!S365,安値!U365&lt;安値!V365,安値!U365&lt;安値!W365),16,""))</f>
        <v/>
      </c>
      <c r="Q365" s="500" t="str">
        <f>IF(終値!A365="","",IF(AND(安値!V365&lt;安値!U365,安値!V365&lt;安値!T365,安値!V365&lt;安値!W365,安値!V365&lt;安値!X365),17,""))</f>
        <v/>
      </c>
      <c r="R365" s="500" t="str">
        <f>IF(終値!A365="","",IF(AND(安値!W365&lt;安値!V365,安値!W365&lt;安値!U365,安値!W365&lt;安値!X365,安値!W365&lt;安値!Y365),18,""))</f>
        <v/>
      </c>
      <c r="S365" s="500" t="str">
        <f>IF(終値!A365="","",IF(AND(安値!X365&lt;安値!W365,安値!X365&lt;安値!V365,安値!X365&lt;安値!Y365,安値!X365&lt;安値!Z365),19,""))</f>
        <v/>
      </c>
      <c r="T365" s="500" t="str">
        <f>IF(終値!A365="","",IF(AND(安値!Y365&lt;安値!X365,安値!Y365&lt;安値!W365,安値!Y365&lt;安値!Z365,安値!Y365&lt;安値!AA365),20,""))</f>
        <v/>
      </c>
      <c r="U365" s="500" t="str">
        <f>IF(終値!A365="","",IF(AND(安値!Z365&lt;安値!Y365,安値!Z365&lt;安値!X365,安値!Z365&lt;安値!AA365,安値!Z365&lt;安値!AB365),21,""))</f>
        <v/>
      </c>
      <c r="V365" s="500" t="str">
        <f>IF(終値!A365="","",IF(AND(安値!AA365&lt;安値!Z365,安値!AA365&lt;安値!Y365,安値!AA365&lt;安値!AB365,安値!AA365&lt;安値!AC365),22,""))</f>
        <v/>
      </c>
      <c r="W365" s="500" t="str">
        <f>IF(終値!A365="","",IF(AND(安値!AB365&lt;安値!AA365,安値!AB365&lt;安値!Z365,安値!AB365&lt;安値!AC365,安値!AB365&lt;安値!AD365),23,""))</f>
        <v/>
      </c>
      <c r="X365" s="500" t="str">
        <f>IF(終値!A365="","",IF(AND(安値!AC365&lt;安値!AB365,安値!AC365&lt;安値!AA365,安値!AC365&lt;安値!AD365,安値!AC365&lt;安値!AE365),24,""))</f>
        <v/>
      </c>
      <c r="Y365" s="500" t="str">
        <f>IF(終値!A365="","",IF(AND(安値!AD365&lt;安値!AC365,安値!AD365&lt;安値!AB365,安値!AD365&lt;安値!AE365,安値!AD365&lt;安値!AF365),25,""))</f>
        <v/>
      </c>
      <c r="Z365" s="500" t="str">
        <f>IF(終値!A365="","",IF(AND(安値!AE365&lt;安値!AD365,安値!AE365&lt;安値!AC365,安値!AE365&lt;安値!AF365,安値!AE365&lt;安値!AG365),26,""))</f>
        <v/>
      </c>
      <c r="AA365" s="500" t="str">
        <f>IF(終値!A365="","",IF(AND(安値!AF365&lt;安値!AE365,安値!AF365&lt;安値!AD365,安値!AF365&lt;安値!AG365,安値!AF365&lt;安値!AH365),27,""))</f>
        <v/>
      </c>
      <c r="AB365" s="500" t="str">
        <f>IF(終値!A365="","",IF(AND(安値!AG365&lt;安値!AF365,安値!AG365&lt;安値!AE365,安値!AG365&lt;安値!AH365,安値!AG365&lt;安値!AI365),28,""))</f>
        <v/>
      </c>
      <c r="AC365" s="500" t="str">
        <f>IF(終値!A365="","",IF(AND(高値!G365&gt;高値!F365,高値!G365&gt;高値!E365,高値!G365&gt;高値!H365,高値!G365&gt;高値!I365),2,""))</f>
        <v/>
      </c>
      <c r="AD365" s="500" t="str">
        <f>IF(終値!A365="","",IF(AND(高値!H365&gt;高値!G365,高値!H365&gt;高値!F365,高値!H365&gt;高値!I365,高値!H365&gt;高値!J365),3,""))</f>
        <v/>
      </c>
      <c r="AE365" s="500" t="str">
        <f>IF(終値!A365="","",IF(AND(高値!I365&gt;高値!H365,高値!I365&gt;高値!G365,高値!I365&gt;高値!J365,高値!I365&gt;高値!K365),4,""))</f>
        <v/>
      </c>
      <c r="AF365" s="500" t="str">
        <f>IF(終値!A365="","",IF(AND(高値!J365&gt;高値!I365,高値!J365&gt;高値!H365,高値!J365&gt;高値!K365,高値!J365&gt;高値!L365),5,""))</f>
        <v/>
      </c>
      <c r="AG365" s="500" t="str">
        <f>IF(終値!A365="","",IF(AND(高値!K365&gt;高値!J365,高値!K365&gt;高値!I365,高値!K365&gt;高値!L365,高値!K365&gt;高値!M365),6,""))</f>
        <v/>
      </c>
      <c r="AH365" s="500" t="str">
        <f>IF(終値!A365="","",IF(AND(高値!L365&gt;高値!K365,高値!L365&gt;高値!J365,高値!L365&gt;高値!M365,高値!L365&gt;高値!N365),7,""))</f>
        <v/>
      </c>
      <c r="AI365" s="500" t="str">
        <f>IF(終値!A365="","",IF(AND(高値!M365&gt;高値!L365,高値!M365&gt;高値!K365,高値!M365&gt;高値!N365,高値!M365&gt;高値!O365),8,""))</f>
        <v/>
      </c>
      <c r="AJ365" s="500" t="str">
        <f>IF(終値!A365="","",IF(AND(高値!N365&gt;高値!M365,高値!N365&gt;高値!L365,高値!N365&gt;高値!O365,高値!N365&gt;高値!P365),9,""))</f>
        <v/>
      </c>
      <c r="AK365" s="500" t="str">
        <f>IF(終値!A365="","",IF(AND(高値!O365&gt;高値!N365,高値!O365&gt;高値!M365,高値!O365&gt;高値!P365,高値!O365&gt;高値!Q365),10,""))</f>
        <v/>
      </c>
      <c r="AL365" s="500" t="str">
        <f>IF(終値!A365="","",IF(AND(高値!P365&gt;高値!O365,高値!P365&gt;高値!N365,高値!P365&gt;高値!Q365,高値!P365&gt;高値!R365),11,""))</f>
        <v/>
      </c>
      <c r="AM365" s="500" t="str">
        <f>IF(終値!A365="","",IF(AND(高値!Q365&gt;高値!P365,高値!Q365&gt;高値!O365,高値!Q365&gt;高値!R365,高値!Q365&gt;高値!S365),12,""))</f>
        <v/>
      </c>
      <c r="AN365" s="500" t="str">
        <f>IF(終値!A365="","",IF(AND(高値!R365&gt;高値!Q365,高値!R365&gt;高値!P365,高値!R365&gt;高値!S365,高値!R365&gt;高値!T365),13,""))</f>
        <v/>
      </c>
      <c r="AO365" s="500" t="str">
        <f>IF(終値!A365="","",IF(AND(高値!S365&gt;高値!R365,高値!S365&gt;高値!Q365,高値!S365&gt;高値!T365,高値!S365&gt;高値!U365),14,""))</f>
        <v/>
      </c>
      <c r="AP365" s="500" t="str">
        <f>IF(終値!A365="","",IF(AND(高値!T365&gt;高値!S365,高値!T365&gt;高値!R365,高値!T365&gt;高値!U365,高値!T365&gt;高値!V365),15,""))</f>
        <v/>
      </c>
      <c r="AQ365" s="500" t="str">
        <f>IF(終値!A365="","",IF(AND(高値!U365&gt;高値!T365,高値!U365&gt;高値!S365,高値!U365&gt;高値!V365,高値!U365&gt;高値!W365),16,""))</f>
        <v/>
      </c>
      <c r="AR365" s="500" t="str">
        <f>IF(終値!A365="","",IF(AND(高値!V365&gt;高値!U365,高値!V365&gt;高値!T365,高値!V365&gt;高値!W365,高値!V365&gt;高値!X365),17,""))</f>
        <v/>
      </c>
      <c r="AS365" s="500" t="str">
        <f>IF(終値!A365="","",IF(AND(高値!W365&gt;高値!V365,高値!W365&gt;高値!U365,高値!W365&gt;高値!X365,高値!W365&gt;高値!Y365),18,""))</f>
        <v/>
      </c>
      <c r="AT365" s="500" t="str">
        <f>IF(終値!A365="","",IF(AND(高値!X365&gt;高値!W365,高値!X365&gt;高値!V365,高値!X365&gt;高値!Y365,高値!X365&gt;高値!Z365),19,""))</f>
        <v/>
      </c>
      <c r="AU365" s="500" t="str">
        <f>IF(終値!A365="","",IF(AND(高値!Y365&gt;高値!X365,高値!Y365&gt;高値!W365,高値!Y365&gt;高値!Z365,高値!Y365&gt;高値!AA365),20,""))</f>
        <v/>
      </c>
      <c r="AV365" s="500" t="str">
        <f>IF(終値!A365="","",IF(AND(高値!Z365&gt;高値!Y365,高値!Z365&gt;高値!X365,高値!Z365&gt;高値!AA365,高値!Z365&gt;高値!AB365),21,""))</f>
        <v/>
      </c>
      <c r="AW365" s="500" t="str">
        <f>IF(終値!A365="","",IF(AND(高値!AA365&gt;高値!Z365,高値!AA365&gt;高値!Y365,高値!AA365&gt;高値!AB365,高値!AA365&gt;高値!AC365),22,""))</f>
        <v/>
      </c>
      <c r="AX365" s="500" t="str">
        <f>IF(終値!A365="","",IF(AND(高値!AB365&gt;高値!AA365,高値!AB365&gt;高値!Z365,高値!AB365&gt;高値!AC365,高値!AB365&gt;高値!AD365),23,""))</f>
        <v/>
      </c>
      <c r="AY365" s="500" t="str">
        <f>IF(終値!A365="","",IF(AND(高値!AC365&gt;高値!AB365,高値!AC365&gt;高値!AA365,高値!AC365&gt;高値!AD365,高値!AC365&gt;高値!AE365),24,""))</f>
        <v/>
      </c>
      <c r="AZ365" s="500" t="str">
        <f>IF(終値!A365="","",IF(AND(高値!AD365&gt;高値!AC365,高値!AD365&gt;高値!AB365,高値!AD365&gt;高値!AE365,高値!AD365&gt;高値!AF365),25,""))</f>
        <v/>
      </c>
      <c r="BA365" s="500" t="str">
        <f>IF(終値!A365="","",IF(AND(高値!AE365&gt;高値!AD365,高値!AE365&gt;高値!AC365,高値!AE365&gt;高値!AF365,高値!AE365&gt;高値!AG365),26,""))</f>
        <v/>
      </c>
      <c r="BB365" s="500" t="str">
        <f>IF(終値!A365="","",IF(AND(高値!AF365&gt;高値!AE365,高値!AF365&gt;高値!AD365,高値!AF365&gt;高値!AG365,高値!AF365&gt;高値!AH365),27,""))</f>
        <v/>
      </c>
      <c r="BC365" s="500" t="str">
        <f>IF(終値!A365="","",IF(AND(高値!AG365&gt;高値!AF365,高値!AG365&gt;高値!AE365,高値!AG365&gt;高値!AH365,高値!AG365&gt;高値!AI365),28,""))</f>
        <v/>
      </c>
      <c r="BD365" s="500">
        <f t="shared" si="30"/>
        <v>0</v>
      </c>
      <c r="BE365" s="500" t="str">
        <f t="shared" si="31"/>
        <v/>
      </c>
      <c r="BF365" s="500" t="str">
        <f t="shared" si="32"/>
        <v/>
      </c>
      <c r="BG365" s="500" t="str">
        <f>IF($BE365="","",INDEX(安値!$E365:$CZ365,1,$BE365+1))</f>
        <v/>
      </c>
      <c r="BH365" s="500" t="str">
        <f>IF($BF365="","",INDEX(安値!$E365:$CZ365,1,$BF365+1))</f>
        <v/>
      </c>
      <c r="BI365" s="500" t="str">
        <f>IF($BF365="","",MAX(INDEX(高値!$E365:$CZ365,1,$BE365+1):INDEX(高値!$E365:$CZ365,1,$BF365+1)))</f>
        <v/>
      </c>
      <c r="BJ365" s="500" t="str">
        <f>IF($BF365="","",AVERAGE(INDEX(終値!$E365:$CZ365,1,$BF365+1):INDEX(終値!$E365:$CZ365,1,$BF365+20))-2*STDEVP(INDEX(終値!$E365:$CZ365,1,$BF365+1):INDEX(終値!$E365:$CZ365,1,$BF365+20)))</f>
        <v/>
      </c>
      <c r="BK365" s="500" t="str">
        <f>IF($BE365="","",AVERAGE(INDEX(終値!$E365:$CZ365,1,$BE365+1):INDEX(終値!$E365:$CZ365,1,$BE365+20))-2*STDEVP(INDEX(終値!$E365:$CZ365,1,$BE365+1):INDEX(終値!$E365:$CZ365,1,$BE365+20)))</f>
        <v/>
      </c>
      <c r="BL365" s="500">
        <f t="shared" si="33"/>
        <v>0</v>
      </c>
      <c r="BM365" s="500" t="str">
        <f t="shared" si="34"/>
        <v/>
      </c>
      <c r="BN365" s="500" t="str">
        <f t="shared" si="35"/>
        <v/>
      </c>
      <c r="BO365" s="500" t="str">
        <f>IF($BM365="","",INDEX(高値!$E365:$CZ365,1,$BM365+1))</f>
        <v/>
      </c>
      <c r="BP365" s="500" t="str">
        <f>IF($BN365="","",INDEX(高値!$E365:$CZ365,1,$BN365+1))</f>
        <v/>
      </c>
      <c r="BQ365" s="500" t="str">
        <f>IF($BN365="","",MIN(INDEX(安値!$E365:$CZ365,1,$BM365+1):INDEX(安値!$E365:$CZ365,1,$BN365+1)))</f>
        <v/>
      </c>
      <c r="BR365" s="500" t="str">
        <f>IF($BN365="","",AVERAGE(INDEX(終値!$E365:$CZ365,1,$BN365+1):INDEX(終値!$E365:$CZ365,1,$BN365+20))+2*STDEVP(INDEX(終値!$E365:$CZ365,1,$BN365+1):INDEX(終値!$E365:$CZ365,1,$BN365+20)))</f>
        <v/>
      </c>
      <c r="BS365" s="500" t="str">
        <f>IF($BM365="","",AVERAGE(INDEX(終値!$E365:$CZ365,1,$BM365+1):INDEX(終値!$E365:$CZ365,1,$BM365+20))+2*STDEVP(INDEX(終値!$E365:$CZ365,1,$BM365+1):INDEX(終値!$E365:$CZ365,1,$BM365+20)))</f>
        <v/>
      </c>
      <c r="BT365" s="497" t="str">
        <f>IFERROR(IF(AND($BD365&gt;=2,ABS($BG365-$BH365)/$BH365&lt;=BB設定!$B$12,$BI365&gt;=MAX($BH365,$BG365)*(1+BB設定!$B$13),終値!E365&gt;$BG365),IF(OR(終値!E365&gt;=$BI365,AND($BH365&lt;$BJ365,$BG365&gt;=$BK365)),"二番底W▲","二番底W形成"),IF(AND($BL365&gt;=2,ABS($BO365-$BP365)/$BP365&lt;=BB設定!$B$12,$BQ365&lt;=MIN($BP365,$BO365)*(1-BB設定!$B$13),終値!E365&lt;$BO365),IF(OR(終値!E365&lt;=$BQ365,AND($BP365&gt;$BR365,$BO365&lt;=$BS365)),"二番天井M▼","二番天井M形成"),"－")),"－")</f>
        <v>－</v>
      </c>
    </row>
    <row r="366" spans="2:72">
      <c r="B366" s="500" t="str">
        <f>IF(終値!A366="","",IF(AND(安値!G366&lt;安値!F366,安値!G366&lt;安値!E366,安値!G366&lt;安値!H366,安値!G366&lt;安値!I366),2,""))</f>
        <v/>
      </c>
      <c r="C366" s="500" t="str">
        <f>IF(終値!A366="","",IF(AND(安値!H366&lt;安値!G366,安値!H366&lt;安値!F366,安値!H366&lt;安値!I366,安値!H366&lt;安値!J366),3,""))</f>
        <v/>
      </c>
      <c r="D366" s="500" t="str">
        <f>IF(終値!A366="","",IF(AND(安値!I366&lt;安値!H366,安値!I366&lt;安値!G366,安値!I366&lt;安値!J366,安値!I366&lt;安値!K366),4,""))</f>
        <v/>
      </c>
      <c r="E366" s="500" t="str">
        <f>IF(終値!A366="","",IF(AND(安値!J366&lt;安値!I366,安値!J366&lt;安値!H366,安値!J366&lt;安値!K366,安値!J366&lt;安値!L366),5,""))</f>
        <v/>
      </c>
      <c r="F366" s="500" t="str">
        <f>IF(終値!A366="","",IF(AND(安値!K366&lt;安値!J366,安値!K366&lt;安値!I366,安値!K366&lt;安値!L366,安値!K366&lt;安値!M366),6,""))</f>
        <v/>
      </c>
      <c r="G366" s="500" t="str">
        <f>IF(終値!A366="","",IF(AND(安値!L366&lt;安値!K366,安値!L366&lt;安値!J366,安値!L366&lt;安値!M366,安値!L366&lt;安値!N366),7,""))</f>
        <v/>
      </c>
      <c r="H366" s="500" t="str">
        <f>IF(終値!A366="","",IF(AND(安値!M366&lt;安値!L366,安値!M366&lt;安値!K366,安値!M366&lt;安値!N366,安値!M366&lt;安値!O366),8,""))</f>
        <v/>
      </c>
      <c r="I366" s="500" t="str">
        <f>IF(終値!A366="","",IF(AND(安値!N366&lt;安値!M366,安値!N366&lt;安値!L366,安値!N366&lt;安値!O366,安値!N366&lt;安値!P366),9,""))</f>
        <v/>
      </c>
      <c r="J366" s="500" t="str">
        <f>IF(終値!A366="","",IF(AND(安値!O366&lt;安値!N366,安値!O366&lt;安値!M366,安値!O366&lt;安値!P366,安値!O366&lt;安値!Q366),10,""))</f>
        <v/>
      </c>
      <c r="K366" s="500" t="str">
        <f>IF(終値!A366="","",IF(AND(安値!P366&lt;安値!O366,安値!P366&lt;安値!N366,安値!P366&lt;安値!Q366,安値!P366&lt;安値!R366),11,""))</f>
        <v/>
      </c>
      <c r="L366" s="500" t="str">
        <f>IF(終値!A366="","",IF(AND(安値!Q366&lt;安値!P366,安値!Q366&lt;安値!O366,安値!Q366&lt;安値!R366,安値!Q366&lt;安値!S366),12,""))</f>
        <v/>
      </c>
      <c r="M366" s="500" t="str">
        <f>IF(終値!A366="","",IF(AND(安値!R366&lt;安値!Q366,安値!R366&lt;安値!P366,安値!R366&lt;安値!S366,安値!R366&lt;安値!T366),13,""))</f>
        <v/>
      </c>
      <c r="N366" s="500" t="str">
        <f>IF(終値!A366="","",IF(AND(安値!S366&lt;安値!R366,安値!S366&lt;安値!Q366,安値!S366&lt;安値!T366,安値!S366&lt;安値!U366),14,""))</f>
        <v/>
      </c>
      <c r="O366" s="500" t="str">
        <f>IF(終値!A366="","",IF(AND(安値!T366&lt;安値!S366,安値!T366&lt;安値!R366,安値!T366&lt;安値!U366,安値!T366&lt;安値!V366),15,""))</f>
        <v/>
      </c>
      <c r="P366" s="500" t="str">
        <f>IF(終値!A366="","",IF(AND(安値!U366&lt;安値!T366,安値!U366&lt;安値!S366,安値!U366&lt;安値!V366,安値!U366&lt;安値!W366),16,""))</f>
        <v/>
      </c>
      <c r="Q366" s="500" t="str">
        <f>IF(終値!A366="","",IF(AND(安値!V366&lt;安値!U366,安値!V366&lt;安値!T366,安値!V366&lt;安値!W366,安値!V366&lt;安値!X366),17,""))</f>
        <v/>
      </c>
      <c r="R366" s="500" t="str">
        <f>IF(終値!A366="","",IF(AND(安値!W366&lt;安値!V366,安値!W366&lt;安値!U366,安値!W366&lt;安値!X366,安値!W366&lt;安値!Y366),18,""))</f>
        <v/>
      </c>
      <c r="S366" s="500" t="str">
        <f>IF(終値!A366="","",IF(AND(安値!X366&lt;安値!W366,安値!X366&lt;安値!V366,安値!X366&lt;安値!Y366,安値!X366&lt;安値!Z366),19,""))</f>
        <v/>
      </c>
      <c r="T366" s="500" t="str">
        <f>IF(終値!A366="","",IF(AND(安値!Y366&lt;安値!X366,安値!Y366&lt;安値!W366,安値!Y366&lt;安値!Z366,安値!Y366&lt;安値!AA366),20,""))</f>
        <v/>
      </c>
      <c r="U366" s="500" t="str">
        <f>IF(終値!A366="","",IF(AND(安値!Z366&lt;安値!Y366,安値!Z366&lt;安値!X366,安値!Z366&lt;安値!AA366,安値!Z366&lt;安値!AB366),21,""))</f>
        <v/>
      </c>
      <c r="V366" s="500" t="str">
        <f>IF(終値!A366="","",IF(AND(安値!AA366&lt;安値!Z366,安値!AA366&lt;安値!Y366,安値!AA366&lt;安値!AB366,安値!AA366&lt;安値!AC366),22,""))</f>
        <v/>
      </c>
      <c r="W366" s="500" t="str">
        <f>IF(終値!A366="","",IF(AND(安値!AB366&lt;安値!AA366,安値!AB366&lt;安値!Z366,安値!AB366&lt;安値!AC366,安値!AB366&lt;安値!AD366),23,""))</f>
        <v/>
      </c>
      <c r="X366" s="500" t="str">
        <f>IF(終値!A366="","",IF(AND(安値!AC366&lt;安値!AB366,安値!AC366&lt;安値!AA366,安値!AC366&lt;安値!AD366,安値!AC366&lt;安値!AE366),24,""))</f>
        <v/>
      </c>
      <c r="Y366" s="500" t="str">
        <f>IF(終値!A366="","",IF(AND(安値!AD366&lt;安値!AC366,安値!AD366&lt;安値!AB366,安値!AD366&lt;安値!AE366,安値!AD366&lt;安値!AF366),25,""))</f>
        <v/>
      </c>
      <c r="Z366" s="500" t="str">
        <f>IF(終値!A366="","",IF(AND(安値!AE366&lt;安値!AD366,安値!AE366&lt;安値!AC366,安値!AE366&lt;安値!AF366,安値!AE366&lt;安値!AG366),26,""))</f>
        <v/>
      </c>
      <c r="AA366" s="500" t="str">
        <f>IF(終値!A366="","",IF(AND(安値!AF366&lt;安値!AE366,安値!AF366&lt;安値!AD366,安値!AF366&lt;安値!AG366,安値!AF366&lt;安値!AH366),27,""))</f>
        <v/>
      </c>
      <c r="AB366" s="500" t="str">
        <f>IF(終値!A366="","",IF(AND(安値!AG366&lt;安値!AF366,安値!AG366&lt;安値!AE366,安値!AG366&lt;安値!AH366,安値!AG366&lt;安値!AI366),28,""))</f>
        <v/>
      </c>
      <c r="AC366" s="500" t="str">
        <f>IF(終値!A366="","",IF(AND(高値!G366&gt;高値!F366,高値!G366&gt;高値!E366,高値!G366&gt;高値!H366,高値!G366&gt;高値!I366),2,""))</f>
        <v/>
      </c>
      <c r="AD366" s="500" t="str">
        <f>IF(終値!A366="","",IF(AND(高値!H366&gt;高値!G366,高値!H366&gt;高値!F366,高値!H366&gt;高値!I366,高値!H366&gt;高値!J366),3,""))</f>
        <v/>
      </c>
      <c r="AE366" s="500" t="str">
        <f>IF(終値!A366="","",IF(AND(高値!I366&gt;高値!H366,高値!I366&gt;高値!G366,高値!I366&gt;高値!J366,高値!I366&gt;高値!K366),4,""))</f>
        <v/>
      </c>
      <c r="AF366" s="500" t="str">
        <f>IF(終値!A366="","",IF(AND(高値!J366&gt;高値!I366,高値!J366&gt;高値!H366,高値!J366&gt;高値!K366,高値!J366&gt;高値!L366),5,""))</f>
        <v/>
      </c>
      <c r="AG366" s="500" t="str">
        <f>IF(終値!A366="","",IF(AND(高値!K366&gt;高値!J366,高値!K366&gt;高値!I366,高値!K366&gt;高値!L366,高値!K366&gt;高値!M366),6,""))</f>
        <v/>
      </c>
      <c r="AH366" s="500" t="str">
        <f>IF(終値!A366="","",IF(AND(高値!L366&gt;高値!K366,高値!L366&gt;高値!J366,高値!L366&gt;高値!M366,高値!L366&gt;高値!N366),7,""))</f>
        <v/>
      </c>
      <c r="AI366" s="500" t="str">
        <f>IF(終値!A366="","",IF(AND(高値!M366&gt;高値!L366,高値!M366&gt;高値!K366,高値!M366&gt;高値!N366,高値!M366&gt;高値!O366),8,""))</f>
        <v/>
      </c>
      <c r="AJ366" s="500" t="str">
        <f>IF(終値!A366="","",IF(AND(高値!N366&gt;高値!M366,高値!N366&gt;高値!L366,高値!N366&gt;高値!O366,高値!N366&gt;高値!P366),9,""))</f>
        <v/>
      </c>
      <c r="AK366" s="500" t="str">
        <f>IF(終値!A366="","",IF(AND(高値!O366&gt;高値!N366,高値!O366&gt;高値!M366,高値!O366&gt;高値!P366,高値!O366&gt;高値!Q366),10,""))</f>
        <v/>
      </c>
      <c r="AL366" s="500" t="str">
        <f>IF(終値!A366="","",IF(AND(高値!P366&gt;高値!O366,高値!P366&gt;高値!N366,高値!P366&gt;高値!Q366,高値!P366&gt;高値!R366),11,""))</f>
        <v/>
      </c>
      <c r="AM366" s="500" t="str">
        <f>IF(終値!A366="","",IF(AND(高値!Q366&gt;高値!P366,高値!Q366&gt;高値!O366,高値!Q366&gt;高値!R366,高値!Q366&gt;高値!S366),12,""))</f>
        <v/>
      </c>
      <c r="AN366" s="500" t="str">
        <f>IF(終値!A366="","",IF(AND(高値!R366&gt;高値!Q366,高値!R366&gt;高値!P366,高値!R366&gt;高値!S366,高値!R366&gt;高値!T366),13,""))</f>
        <v/>
      </c>
      <c r="AO366" s="500" t="str">
        <f>IF(終値!A366="","",IF(AND(高値!S366&gt;高値!R366,高値!S366&gt;高値!Q366,高値!S366&gt;高値!T366,高値!S366&gt;高値!U366),14,""))</f>
        <v/>
      </c>
      <c r="AP366" s="500" t="str">
        <f>IF(終値!A366="","",IF(AND(高値!T366&gt;高値!S366,高値!T366&gt;高値!R366,高値!T366&gt;高値!U366,高値!T366&gt;高値!V366),15,""))</f>
        <v/>
      </c>
      <c r="AQ366" s="500" t="str">
        <f>IF(終値!A366="","",IF(AND(高値!U366&gt;高値!T366,高値!U366&gt;高値!S366,高値!U366&gt;高値!V366,高値!U366&gt;高値!W366),16,""))</f>
        <v/>
      </c>
      <c r="AR366" s="500" t="str">
        <f>IF(終値!A366="","",IF(AND(高値!V366&gt;高値!U366,高値!V366&gt;高値!T366,高値!V366&gt;高値!W366,高値!V366&gt;高値!X366),17,""))</f>
        <v/>
      </c>
      <c r="AS366" s="500" t="str">
        <f>IF(終値!A366="","",IF(AND(高値!W366&gt;高値!V366,高値!W366&gt;高値!U366,高値!W366&gt;高値!X366,高値!W366&gt;高値!Y366),18,""))</f>
        <v/>
      </c>
      <c r="AT366" s="500" t="str">
        <f>IF(終値!A366="","",IF(AND(高値!X366&gt;高値!W366,高値!X366&gt;高値!V366,高値!X366&gt;高値!Y366,高値!X366&gt;高値!Z366),19,""))</f>
        <v/>
      </c>
      <c r="AU366" s="500" t="str">
        <f>IF(終値!A366="","",IF(AND(高値!Y366&gt;高値!X366,高値!Y366&gt;高値!W366,高値!Y366&gt;高値!Z366,高値!Y366&gt;高値!AA366),20,""))</f>
        <v/>
      </c>
      <c r="AV366" s="500" t="str">
        <f>IF(終値!A366="","",IF(AND(高値!Z366&gt;高値!Y366,高値!Z366&gt;高値!X366,高値!Z366&gt;高値!AA366,高値!Z366&gt;高値!AB366),21,""))</f>
        <v/>
      </c>
      <c r="AW366" s="500" t="str">
        <f>IF(終値!A366="","",IF(AND(高値!AA366&gt;高値!Z366,高値!AA366&gt;高値!Y366,高値!AA366&gt;高値!AB366,高値!AA366&gt;高値!AC366),22,""))</f>
        <v/>
      </c>
      <c r="AX366" s="500" t="str">
        <f>IF(終値!A366="","",IF(AND(高値!AB366&gt;高値!AA366,高値!AB366&gt;高値!Z366,高値!AB366&gt;高値!AC366,高値!AB366&gt;高値!AD366),23,""))</f>
        <v/>
      </c>
      <c r="AY366" s="500" t="str">
        <f>IF(終値!A366="","",IF(AND(高値!AC366&gt;高値!AB366,高値!AC366&gt;高値!AA366,高値!AC366&gt;高値!AD366,高値!AC366&gt;高値!AE366),24,""))</f>
        <v/>
      </c>
      <c r="AZ366" s="500" t="str">
        <f>IF(終値!A366="","",IF(AND(高値!AD366&gt;高値!AC366,高値!AD366&gt;高値!AB366,高値!AD366&gt;高値!AE366,高値!AD366&gt;高値!AF366),25,""))</f>
        <v/>
      </c>
      <c r="BA366" s="500" t="str">
        <f>IF(終値!A366="","",IF(AND(高値!AE366&gt;高値!AD366,高値!AE366&gt;高値!AC366,高値!AE366&gt;高値!AF366,高値!AE366&gt;高値!AG366),26,""))</f>
        <v/>
      </c>
      <c r="BB366" s="500" t="str">
        <f>IF(終値!A366="","",IF(AND(高値!AF366&gt;高値!AE366,高値!AF366&gt;高値!AD366,高値!AF366&gt;高値!AG366,高値!AF366&gt;高値!AH366),27,""))</f>
        <v/>
      </c>
      <c r="BC366" s="500" t="str">
        <f>IF(終値!A366="","",IF(AND(高値!AG366&gt;高値!AF366,高値!AG366&gt;高値!AE366,高値!AG366&gt;高値!AH366,高値!AG366&gt;高値!AI366),28,""))</f>
        <v/>
      </c>
      <c r="BD366" s="500">
        <f t="shared" si="30"/>
        <v>0</v>
      </c>
      <c r="BE366" s="500" t="str">
        <f t="shared" si="31"/>
        <v/>
      </c>
      <c r="BF366" s="500" t="str">
        <f t="shared" si="32"/>
        <v/>
      </c>
      <c r="BG366" s="500" t="str">
        <f>IF($BE366="","",INDEX(安値!$E366:$CZ366,1,$BE366+1))</f>
        <v/>
      </c>
      <c r="BH366" s="500" t="str">
        <f>IF($BF366="","",INDEX(安値!$E366:$CZ366,1,$BF366+1))</f>
        <v/>
      </c>
      <c r="BI366" s="500" t="str">
        <f>IF($BF366="","",MAX(INDEX(高値!$E366:$CZ366,1,$BE366+1):INDEX(高値!$E366:$CZ366,1,$BF366+1)))</f>
        <v/>
      </c>
      <c r="BJ366" s="500" t="str">
        <f>IF($BF366="","",AVERAGE(INDEX(終値!$E366:$CZ366,1,$BF366+1):INDEX(終値!$E366:$CZ366,1,$BF366+20))-2*STDEVP(INDEX(終値!$E366:$CZ366,1,$BF366+1):INDEX(終値!$E366:$CZ366,1,$BF366+20)))</f>
        <v/>
      </c>
      <c r="BK366" s="500" t="str">
        <f>IF($BE366="","",AVERAGE(INDEX(終値!$E366:$CZ366,1,$BE366+1):INDEX(終値!$E366:$CZ366,1,$BE366+20))-2*STDEVP(INDEX(終値!$E366:$CZ366,1,$BE366+1):INDEX(終値!$E366:$CZ366,1,$BE366+20)))</f>
        <v/>
      </c>
      <c r="BL366" s="500">
        <f t="shared" si="33"/>
        <v>0</v>
      </c>
      <c r="BM366" s="500" t="str">
        <f t="shared" si="34"/>
        <v/>
      </c>
      <c r="BN366" s="500" t="str">
        <f t="shared" si="35"/>
        <v/>
      </c>
      <c r="BO366" s="500" t="str">
        <f>IF($BM366="","",INDEX(高値!$E366:$CZ366,1,$BM366+1))</f>
        <v/>
      </c>
      <c r="BP366" s="500" t="str">
        <f>IF($BN366="","",INDEX(高値!$E366:$CZ366,1,$BN366+1))</f>
        <v/>
      </c>
      <c r="BQ366" s="500" t="str">
        <f>IF($BN366="","",MIN(INDEX(安値!$E366:$CZ366,1,$BM366+1):INDEX(安値!$E366:$CZ366,1,$BN366+1)))</f>
        <v/>
      </c>
      <c r="BR366" s="500" t="str">
        <f>IF($BN366="","",AVERAGE(INDEX(終値!$E366:$CZ366,1,$BN366+1):INDEX(終値!$E366:$CZ366,1,$BN366+20))+2*STDEVP(INDEX(終値!$E366:$CZ366,1,$BN366+1):INDEX(終値!$E366:$CZ366,1,$BN366+20)))</f>
        <v/>
      </c>
      <c r="BS366" s="500" t="str">
        <f>IF($BM366="","",AVERAGE(INDEX(終値!$E366:$CZ366,1,$BM366+1):INDEX(終値!$E366:$CZ366,1,$BM366+20))+2*STDEVP(INDEX(終値!$E366:$CZ366,1,$BM366+1):INDEX(終値!$E366:$CZ366,1,$BM366+20)))</f>
        <v/>
      </c>
      <c r="BT366" s="497" t="str">
        <f>IFERROR(IF(AND($BD366&gt;=2,ABS($BG366-$BH366)/$BH366&lt;=BB設定!$B$12,$BI366&gt;=MAX($BH366,$BG366)*(1+BB設定!$B$13),終値!E366&gt;$BG366),IF(OR(終値!E366&gt;=$BI366,AND($BH366&lt;$BJ366,$BG366&gt;=$BK366)),"二番底W▲","二番底W形成"),IF(AND($BL366&gt;=2,ABS($BO366-$BP366)/$BP366&lt;=BB設定!$B$12,$BQ366&lt;=MIN($BP366,$BO366)*(1-BB設定!$B$13),終値!E366&lt;$BO366),IF(OR(終値!E366&lt;=$BQ366,AND($BP366&gt;$BR366,$BO366&lt;=$BS366)),"二番天井M▼","二番天井M形成"),"－")),"－")</f>
        <v>－</v>
      </c>
    </row>
    <row r="367" spans="2:72">
      <c r="B367" s="500" t="str">
        <f>IF(終値!A367="","",IF(AND(安値!G367&lt;安値!F367,安値!G367&lt;安値!E367,安値!G367&lt;安値!H367,安値!G367&lt;安値!I367),2,""))</f>
        <v/>
      </c>
      <c r="C367" s="500" t="str">
        <f>IF(終値!A367="","",IF(AND(安値!H367&lt;安値!G367,安値!H367&lt;安値!F367,安値!H367&lt;安値!I367,安値!H367&lt;安値!J367),3,""))</f>
        <v/>
      </c>
      <c r="D367" s="500" t="str">
        <f>IF(終値!A367="","",IF(AND(安値!I367&lt;安値!H367,安値!I367&lt;安値!G367,安値!I367&lt;安値!J367,安値!I367&lt;安値!K367),4,""))</f>
        <v/>
      </c>
      <c r="E367" s="500" t="str">
        <f>IF(終値!A367="","",IF(AND(安値!J367&lt;安値!I367,安値!J367&lt;安値!H367,安値!J367&lt;安値!K367,安値!J367&lt;安値!L367),5,""))</f>
        <v/>
      </c>
      <c r="F367" s="500" t="str">
        <f>IF(終値!A367="","",IF(AND(安値!K367&lt;安値!J367,安値!K367&lt;安値!I367,安値!K367&lt;安値!L367,安値!K367&lt;安値!M367),6,""))</f>
        <v/>
      </c>
      <c r="G367" s="500" t="str">
        <f>IF(終値!A367="","",IF(AND(安値!L367&lt;安値!K367,安値!L367&lt;安値!J367,安値!L367&lt;安値!M367,安値!L367&lt;安値!N367),7,""))</f>
        <v/>
      </c>
      <c r="H367" s="500" t="str">
        <f>IF(終値!A367="","",IF(AND(安値!M367&lt;安値!L367,安値!M367&lt;安値!K367,安値!M367&lt;安値!N367,安値!M367&lt;安値!O367),8,""))</f>
        <v/>
      </c>
      <c r="I367" s="500" t="str">
        <f>IF(終値!A367="","",IF(AND(安値!N367&lt;安値!M367,安値!N367&lt;安値!L367,安値!N367&lt;安値!O367,安値!N367&lt;安値!P367),9,""))</f>
        <v/>
      </c>
      <c r="J367" s="500" t="str">
        <f>IF(終値!A367="","",IF(AND(安値!O367&lt;安値!N367,安値!O367&lt;安値!M367,安値!O367&lt;安値!P367,安値!O367&lt;安値!Q367),10,""))</f>
        <v/>
      </c>
      <c r="K367" s="500" t="str">
        <f>IF(終値!A367="","",IF(AND(安値!P367&lt;安値!O367,安値!P367&lt;安値!N367,安値!P367&lt;安値!Q367,安値!P367&lt;安値!R367),11,""))</f>
        <v/>
      </c>
      <c r="L367" s="500" t="str">
        <f>IF(終値!A367="","",IF(AND(安値!Q367&lt;安値!P367,安値!Q367&lt;安値!O367,安値!Q367&lt;安値!R367,安値!Q367&lt;安値!S367),12,""))</f>
        <v/>
      </c>
      <c r="M367" s="500" t="str">
        <f>IF(終値!A367="","",IF(AND(安値!R367&lt;安値!Q367,安値!R367&lt;安値!P367,安値!R367&lt;安値!S367,安値!R367&lt;安値!T367),13,""))</f>
        <v/>
      </c>
      <c r="N367" s="500" t="str">
        <f>IF(終値!A367="","",IF(AND(安値!S367&lt;安値!R367,安値!S367&lt;安値!Q367,安値!S367&lt;安値!T367,安値!S367&lt;安値!U367),14,""))</f>
        <v/>
      </c>
      <c r="O367" s="500" t="str">
        <f>IF(終値!A367="","",IF(AND(安値!T367&lt;安値!S367,安値!T367&lt;安値!R367,安値!T367&lt;安値!U367,安値!T367&lt;安値!V367),15,""))</f>
        <v/>
      </c>
      <c r="P367" s="500" t="str">
        <f>IF(終値!A367="","",IF(AND(安値!U367&lt;安値!T367,安値!U367&lt;安値!S367,安値!U367&lt;安値!V367,安値!U367&lt;安値!W367),16,""))</f>
        <v/>
      </c>
      <c r="Q367" s="500" t="str">
        <f>IF(終値!A367="","",IF(AND(安値!V367&lt;安値!U367,安値!V367&lt;安値!T367,安値!V367&lt;安値!W367,安値!V367&lt;安値!X367),17,""))</f>
        <v/>
      </c>
      <c r="R367" s="500" t="str">
        <f>IF(終値!A367="","",IF(AND(安値!W367&lt;安値!V367,安値!W367&lt;安値!U367,安値!W367&lt;安値!X367,安値!W367&lt;安値!Y367),18,""))</f>
        <v/>
      </c>
      <c r="S367" s="500" t="str">
        <f>IF(終値!A367="","",IF(AND(安値!X367&lt;安値!W367,安値!X367&lt;安値!V367,安値!X367&lt;安値!Y367,安値!X367&lt;安値!Z367),19,""))</f>
        <v/>
      </c>
      <c r="T367" s="500" t="str">
        <f>IF(終値!A367="","",IF(AND(安値!Y367&lt;安値!X367,安値!Y367&lt;安値!W367,安値!Y367&lt;安値!Z367,安値!Y367&lt;安値!AA367),20,""))</f>
        <v/>
      </c>
      <c r="U367" s="500" t="str">
        <f>IF(終値!A367="","",IF(AND(安値!Z367&lt;安値!Y367,安値!Z367&lt;安値!X367,安値!Z367&lt;安値!AA367,安値!Z367&lt;安値!AB367),21,""))</f>
        <v/>
      </c>
      <c r="V367" s="500" t="str">
        <f>IF(終値!A367="","",IF(AND(安値!AA367&lt;安値!Z367,安値!AA367&lt;安値!Y367,安値!AA367&lt;安値!AB367,安値!AA367&lt;安値!AC367),22,""))</f>
        <v/>
      </c>
      <c r="W367" s="500" t="str">
        <f>IF(終値!A367="","",IF(AND(安値!AB367&lt;安値!AA367,安値!AB367&lt;安値!Z367,安値!AB367&lt;安値!AC367,安値!AB367&lt;安値!AD367),23,""))</f>
        <v/>
      </c>
      <c r="X367" s="500" t="str">
        <f>IF(終値!A367="","",IF(AND(安値!AC367&lt;安値!AB367,安値!AC367&lt;安値!AA367,安値!AC367&lt;安値!AD367,安値!AC367&lt;安値!AE367),24,""))</f>
        <v/>
      </c>
      <c r="Y367" s="500" t="str">
        <f>IF(終値!A367="","",IF(AND(安値!AD367&lt;安値!AC367,安値!AD367&lt;安値!AB367,安値!AD367&lt;安値!AE367,安値!AD367&lt;安値!AF367),25,""))</f>
        <v/>
      </c>
      <c r="Z367" s="500" t="str">
        <f>IF(終値!A367="","",IF(AND(安値!AE367&lt;安値!AD367,安値!AE367&lt;安値!AC367,安値!AE367&lt;安値!AF367,安値!AE367&lt;安値!AG367),26,""))</f>
        <v/>
      </c>
      <c r="AA367" s="500" t="str">
        <f>IF(終値!A367="","",IF(AND(安値!AF367&lt;安値!AE367,安値!AF367&lt;安値!AD367,安値!AF367&lt;安値!AG367,安値!AF367&lt;安値!AH367),27,""))</f>
        <v/>
      </c>
      <c r="AB367" s="500" t="str">
        <f>IF(終値!A367="","",IF(AND(安値!AG367&lt;安値!AF367,安値!AG367&lt;安値!AE367,安値!AG367&lt;安値!AH367,安値!AG367&lt;安値!AI367),28,""))</f>
        <v/>
      </c>
      <c r="AC367" s="500" t="str">
        <f>IF(終値!A367="","",IF(AND(高値!G367&gt;高値!F367,高値!G367&gt;高値!E367,高値!G367&gt;高値!H367,高値!G367&gt;高値!I367),2,""))</f>
        <v/>
      </c>
      <c r="AD367" s="500" t="str">
        <f>IF(終値!A367="","",IF(AND(高値!H367&gt;高値!G367,高値!H367&gt;高値!F367,高値!H367&gt;高値!I367,高値!H367&gt;高値!J367),3,""))</f>
        <v/>
      </c>
      <c r="AE367" s="500" t="str">
        <f>IF(終値!A367="","",IF(AND(高値!I367&gt;高値!H367,高値!I367&gt;高値!G367,高値!I367&gt;高値!J367,高値!I367&gt;高値!K367),4,""))</f>
        <v/>
      </c>
      <c r="AF367" s="500" t="str">
        <f>IF(終値!A367="","",IF(AND(高値!J367&gt;高値!I367,高値!J367&gt;高値!H367,高値!J367&gt;高値!K367,高値!J367&gt;高値!L367),5,""))</f>
        <v/>
      </c>
      <c r="AG367" s="500" t="str">
        <f>IF(終値!A367="","",IF(AND(高値!K367&gt;高値!J367,高値!K367&gt;高値!I367,高値!K367&gt;高値!L367,高値!K367&gt;高値!M367),6,""))</f>
        <v/>
      </c>
      <c r="AH367" s="500" t="str">
        <f>IF(終値!A367="","",IF(AND(高値!L367&gt;高値!K367,高値!L367&gt;高値!J367,高値!L367&gt;高値!M367,高値!L367&gt;高値!N367),7,""))</f>
        <v/>
      </c>
      <c r="AI367" s="500" t="str">
        <f>IF(終値!A367="","",IF(AND(高値!M367&gt;高値!L367,高値!M367&gt;高値!K367,高値!M367&gt;高値!N367,高値!M367&gt;高値!O367),8,""))</f>
        <v/>
      </c>
      <c r="AJ367" s="500" t="str">
        <f>IF(終値!A367="","",IF(AND(高値!N367&gt;高値!M367,高値!N367&gt;高値!L367,高値!N367&gt;高値!O367,高値!N367&gt;高値!P367),9,""))</f>
        <v/>
      </c>
      <c r="AK367" s="500" t="str">
        <f>IF(終値!A367="","",IF(AND(高値!O367&gt;高値!N367,高値!O367&gt;高値!M367,高値!O367&gt;高値!P367,高値!O367&gt;高値!Q367),10,""))</f>
        <v/>
      </c>
      <c r="AL367" s="500" t="str">
        <f>IF(終値!A367="","",IF(AND(高値!P367&gt;高値!O367,高値!P367&gt;高値!N367,高値!P367&gt;高値!Q367,高値!P367&gt;高値!R367),11,""))</f>
        <v/>
      </c>
      <c r="AM367" s="500" t="str">
        <f>IF(終値!A367="","",IF(AND(高値!Q367&gt;高値!P367,高値!Q367&gt;高値!O367,高値!Q367&gt;高値!R367,高値!Q367&gt;高値!S367),12,""))</f>
        <v/>
      </c>
      <c r="AN367" s="500" t="str">
        <f>IF(終値!A367="","",IF(AND(高値!R367&gt;高値!Q367,高値!R367&gt;高値!P367,高値!R367&gt;高値!S367,高値!R367&gt;高値!T367),13,""))</f>
        <v/>
      </c>
      <c r="AO367" s="500" t="str">
        <f>IF(終値!A367="","",IF(AND(高値!S367&gt;高値!R367,高値!S367&gt;高値!Q367,高値!S367&gt;高値!T367,高値!S367&gt;高値!U367),14,""))</f>
        <v/>
      </c>
      <c r="AP367" s="500" t="str">
        <f>IF(終値!A367="","",IF(AND(高値!T367&gt;高値!S367,高値!T367&gt;高値!R367,高値!T367&gt;高値!U367,高値!T367&gt;高値!V367),15,""))</f>
        <v/>
      </c>
      <c r="AQ367" s="500" t="str">
        <f>IF(終値!A367="","",IF(AND(高値!U367&gt;高値!T367,高値!U367&gt;高値!S367,高値!U367&gt;高値!V367,高値!U367&gt;高値!W367),16,""))</f>
        <v/>
      </c>
      <c r="AR367" s="500" t="str">
        <f>IF(終値!A367="","",IF(AND(高値!V367&gt;高値!U367,高値!V367&gt;高値!T367,高値!V367&gt;高値!W367,高値!V367&gt;高値!X367),17,""))</f>
        <v/>
      </c>
      <c r="AS367" s="500" t="str">
        <f>IF(終値!A367="","",IF(AND(高値!W367&gt;高値!V367,高値!W367&gt;高値!U367,高値!W367&gt;高値!X367,高値!W367&gt;高値!Y367),18,""))</f>
        <v/>
      </c>
      <c r="AT367" s="500" t="str">
        <f>IF(終値!A367="","",IF(AND(高値!X367&gt;高値!W367,高値!X367&gt;高値!V367,高値!X367&gt;高値!Y367,高値!X367&gt;高値!Z367),19,""))</f>
        <v/>
      </c>
      <c r="AU367" s="500" t="str">
        <f>IF(終値!A367="","",IF(AND(高値!Y367&gt;高値!X367,高値!Y367&gt;高値!W367,高値!Y367&gt;高値!Z367,高値!Y367&gt;高値!AA367),20,""))</f>
        <v/>
      </c>
      <c r="AV367" s="500" t="str">
        <f>IF(終値!A367="","",IF(AND(高値!Z367&gt;高値!Y367,高値!Z367&gt;高値!X367,高値!Z367&gt;高値!AA367,高値!Z367&gt;高値!AB367),21,""))</f>
        <v/>
      </c>
      <c r="AW367" s="500" t="str">
        <f>IF(終値!A367="","",IF(AND(高値!AA367&gt;高値!Z367,高値!AA367&gt;高値!Y367,高値!AA367&gt;高値!AB367,高値!AA367&gt;高値!AC367),22,""))</f>
        <v/>
      </c>
      <c r="AX367" s="500" t="str">
        <f>IF(終値!A367="","",IF(AND(高値!AB367&gt;高値!AA367,高値!AB367&gt;高値!Z367,高値!AB367&gt;高値!AC367,高値!AB367&gt;高値!AD367),23,""))</f>
        <v/>
      </c>
      <c r="AY367" s="500" t="str">
        <f>IF(終値!A367="","",IF(AND(高値!AC367&gt;高値!AB367,高値!AC367&gt;高値!AA367,高値!AC367&gt;高値!AD367,高値!AC367&gt;高値!AE367),24,""))</f>
        <v/>
      </c>
      <c r="AZ367" s="500" t="str">
        <f>IF(終値!A367="","",IF(AND(高値!AD367&gt;高値!AC367,高値!AD367&gt;高値!AB367,高値!AD367&gt;高値!AE367,高値!AD367&gt;高値!AF367),25,""))</f>
        <v/>
      </c>
      <c r="BA367" s="500" t="str">
        <f>IF(終値!A367="","",IF(AND(高値!AE367&gt;高値!AD367,高値!AE367&gt;高値!AC367,高値!AE367&gt;高値!AF367,高値!AE367&gt;高値!AG367),26,""))</f>
        <v/>
      </c>
      <c r="BB367" s="500" t="str">
        <f>IF(終値!A367="","",IF(AND(高値!AF367&gt;高値!AE367,高値!AF367&gt;高値!AD367,高値!AF367&gt;高値!AG367,高値!AF367&gt;高値!AH367),27,""))</f>
        <v/>
      </c>
      <c r="BC367" s="500" t="str">
        <f>IF(終値!A367="","",IF(AND(高値!AG367&gt;高値!AF367,高値!AG367&gt;高値!AE367,高値!AG367&gt;高値!AH367,高値!AG367&gt;高値!AI367),28,""))</f>
        <v/>
      </c>
      <c r="BD367" s="500">
        <f t="shared" si="30"/>
        <v>0</v>
      </c>
      <c r="BE367" s="500" t="str">
        <f t="shared" si="31"/>
        <v/>
      </c>
      <c r="BF367" s="500" t="str">
        <f t="shared" si="32"/>
        <v/>
      </c>
      <c r="BG367" s="500" t="str">
        <f>IF($BE367="","",INDEX(安値!$E367:$CZ367,1,$BE367+1))</f>
        <v/>
      </c>
      <c r="BH367" s="500" t="str">
        <f>IF($BF367="","",INDEX(安値!$E367:$CZ367,1,$BF367+1))</f>
        <v/>
      </c>
      <c r="BI367" s="500" t="str">
        <f>IF($BF367="","",MAX(INDEX(高値!$E367:$CZ367,1,$BE367+1):INDEX(高値!$E367:$CZ367,1,$BF367+1)))</f>
        <v/>
      </c>
      <c r="BJ367" s="500" t="str">
        <f>IF($BF367="","",AVERAGE(INDEX(終値!$E367:$CZ367,1,$BF367+1):INDEX(終値!$E367:$CZ367,1,$BF367+20))-2*STDEVP(INDEX(終値!$E367:$CZ367,1,$BF367+1):INDEX(終値!$E367:$CZ367,1,$BF367+20)))</f>
        <v/>
      </c>
      <c r="BK367" s="500" t="str">
        <f>IF($BE367="","",AVERAGE(INDEX(終値!$E367:$CZ367,1,$BE367+1):INDEX(終値!$E367:$CZ367,1,$BE367+20))-2*STDEVP(INDEX(終値!$E367:$CZ367,1,$BE367+1):INDEX(終値!$E367:$CZ367,1,$BE367+20)))</f>
        <v/>
      </c>
      <c r="BL367" s="500">
        <f t="shared" si="33"/>
        <v>0</v>
      </c>
      <c r="BM367" s="500" t="str">
        <f t="shared" si="34"/>
        <v/>
      </c>
      <c r="BN367" s="500" t="str">
        <f t="shared" si="35"/>
        <v/>
      </c>
      <c r="BO367" s="500" t="str">
        <f>IF($BM367="","",INDEX(高値!$E367:$CZ367,1,$BM367+1))</f>
        <v/>
      </c>
      <c r="BP367" s="500" t="str">
        <f>IF($BN367="","",INDEX(高値!$E367:$CZ367,1,$BN367+1))</f>
        <v/>
      </c>
      <c r="BQ367" s="500" t="str">
        <f>IF($BN367="","",MIN(INDEX(安値!$E367:$CZ367,1,$BM367+1):INDEX(安値!$E367:$CZ367,1,$BN367+1)))</f>
        <v/>
      </c>
      <c r="BR367" s="500" t="str">
        <f>IF($BN367="","",AVERAGE(INDEX(終値!$E367:$CZ367,1,$BN367+1):INDEX(終値!$E367:$CZ367,1,$BN367+20))+2*STDEVP(INDEX(終値!$E367:$CZ367,1,$BN367+1):INDEX(終値!$E367:$CZ367,1,$BN367+20)))</f>
        <v/>
      </c>
      <c r="BS367" s="500" t="str">
        <f>IF($BM367="","",AVERAGE(INDEX(終値!$E367:$CZ367,1,$BM367+1):INDEX(終値!$E367:$CZ367,1,$BM367+20))+2*STDEVP(INDEX(終値!$E367:$CZ367,1,$BM367+1):INDEX(終値!$E367:$CZ367,1,$BM367+20)))</f>
        <v/>
      </c>
      <c r="BT367" s="497" t="str">
        <f>IFERROR(IF(AND($BD367&gt;=2,ABS($BG367-$BH367)/$BH367&lt;=BB設定!$B$12,$BI367&gt;=MAX($BH367,$BG367)*(1+BB設定!$B$13),終値!E367&gt;$BG367),IF(OR(終値!E367&gt;=$BI367,AND($BH367&lt;$BJ367,$BG367&gt;=$BK367)),"二番底W▲","二番底W形成"),IF(AND($BL367&gt;=2,ABS($BO367-$BP367)/$BP367&lt;=BB設定!$B$12,$BQ367&lt;=MIN($BP367,$BO367)*(1-BB設定!$B$13),終値!E367&lt;$BO367),IF(OR(終値!E367&lt;=$BQ367,AND($BP367&gt;$BR367,$BO367&lt;=$BS367)),"二番天井M▼","二番天井M形成"),"－")),"－")</f>
        <v>－</v>
      </c>
    </row>
    <row r="368" spans="2:72">
      <c r="B368" s="500" t="str">
        <f>IF(終値!A368="","",IF(AND(安値!G368&lt;安値!F368,安値!G368&lt;安値!E368,安値!G368&lt;安値!H368,安値!G368&lt;安値!I368),2,""))</f>
        <v/>
      </c>
      <c r="C368" s="500" t="str">
        <f>IF(終値!A368="","",IF(AND(安値!H368&lt;安値!G368,安値!H368&lt;安値!F368,安値!H368&lt;安値!I368,安値!H368&lt;安値!J368),3,""))</f>
        <v/>
      </c>
      <c r="D368" s="500" t="str">
        <f>IF(終値!A368="","",IF(AND(安値!I368&lt;安値!H368,安値!I368&lt;安値!G368,安値!I368&lt;安値!J368,安値!I368&lt;安値!K368),4,""))</f>
        <v/>
      </c>
      <c r="E368" s="500" t="str">
        <f>IF(終値!A368="","",IF(AND(安値!J368&lt;安値!I368,安値!J368&lt;安値!H368,安値!J368&lt;安値!K368,安値!J368&lt;安値!L368),5,""))</f>
        <v/>
      </c>
      <c r="F368" s="500" t="str">
        <f>IF(終値!A368="","",IF(AND(安値!K368&lt;安値!J368,安値!K368&lt;安値!I368,安値!K368&lt;安値!L368,安値!K368&lt;安値!M368),6,""))</f>
        <v/>
      </c>
      <c r="G368" s="500" t="str">
        <f>IF(終値!A368="","",IF(AND(安値!L368&lt;安値!K368,安値!L368&lt;安値!J368,安値!L368&lt;安値!M368,安値!L368&lt;安値!N368),7,""))</f>
        <v/>
      </c>
      <c r="H368" s="500" t="str">
        <f>IF(終値!A368="","",IF(AND(安値!M368&lt;安値!L368,安値!M368&lt;安値!K368,安値!M368&lt;安値!N368,安値!M368&lt;安値!O368),8,""))</f>
        <v/>
      </c>
      <c r="I368" s="500" t="str">
        <f>IF(終値!A368="","",IF(AND(安値!N368&lt;安値!M368,安値!N368&lt;安値!L368,安値!N368&lt;安値!O368,安値!N368&lt;安値!P368),9,""))</f>
        <v/>
      </c>
      <c r="J368" s="500" t="str">
        <f>IF(終値!A368="","",IF(AND(安値!O368&lt;安値!N368,安値!O368&lt;安値!M368,安値!O368&lt;安値!P368,安値!O368&lt;安値!Q368),10,""))</f>
        <v/>
      </c>
      <c r="K368" s="500" t="str">
        <f>IF(終値!A368="","",IF(AND(安値!P368&lt;安値!O368,安値!P368&lt;安値!N368,安値!P368&lt;安値!Q368,安値!P368&lt;安値!R368),11,""))</f>
        <v/>
      </c>
      <c r="L368" s="500" t="str">
        <f>IF(終値!A368="","",IF(AND(安値!Q368&lt;安値!P368,安値!Q368&lt;安値!O368,安値!Q368&lt;安値!R368,安値!Q368&lt;安値!S368),12,""))</f>
        <v/>
      </c>
      <c r="M368" s="500" t="str">
        <f>IF(終値!A368="","",IF(AND(安値!R368&lt;安値!Q368,安値!R368&lt;安値!P368,安値!R368&lt;安値!S368,安値!R368&lt;安値!T368),13,""))</f>
        <v/>
      </c>
      <c r="N368" s="500" t="str">
        <f>IF(終値!A368="","",IF(AND(安値!S368&lt;安値!R368,安値!S368&lt;安値!Q368,安値!S368&lt;安値!T368,安値!S368&lt;安値!U368),14,""))</f>
        <v/>
      </c>
      <c r="O368" s="500" t="str">
        <f>IF(終値!A368="","",IF(AND(安値!T368&lt;安値!S368,安値!T368&lt;安値!R368,安値!T368&lt;安値!U368,安値!T368&lt;安値!V368),15,""))</f>
        <v/>
      </c>
      <c r="P368" s="500" t="str">
        <f>IF(終値!A368="","",IF(AND(安値!U368&lt;安値!T368,安値!U368&lt;安値!S368,安値!U368&lt;安値!V368,安値!U368&lt;安値!W368),16,""))</f>
        <v/>
      </c>
      <c r="Q368" s="500" t="str">
        <f>IF(終値!A368="","",IF(AND(安値!V368&lt;安値!U368,安値!V368&lt;安値!T368,安値!V368&lt;安値!W368,安値!V368&lt;安値!X368),17,""))</f>
        <v/>
      </c>
      <c r="R368" s="500" t="str">
        <f>IF(終値!A368="","",IF(AND(安値!W368&lt;安値!V368,安値!W368&lt;安値!U368,安値!W368&lt;安値!X368,安値!W368&lt;安値!Y368),18,""))</f>
        <v/>
      </c>
      <c r="S368" s="500" t="str">
        <f>IF(終値!A368="","",IF(AND(安値!X368&lt;安値!W368,安値!X368&lt;安値!V368,安値!X368&lt;安値!Y368,安値!X368&lt;安値!Z368),19,""))</f>
        <v/>
      </c>
      <c r="T368" s="500" t="str">
        <f>IF(終値!A368="","",IF(AND(安値!Y368&lt;安値!X368,安値!Y368&lt;安値!W368,安値!Y368&lt;安値!Z368,安値!Y368&lt;安値!AA368),20,""))</f>
        <v/>
      </c>
      <c r="U368" s="500" t="str">
        <f>IF(終値!A368="","",IF(AND(安値!Z368&lt;安値!Y368,安値!Z368&lt;安値!X368,安値!Z368&lt;安値!AA368,安値!Z368&lt;安値!AB368),21,""))</f>
        <v/>
      </c>
      <c r="V368" s="500" t="str">
        <f>IF(終値!A368="","",IF(AND(安値!AA368&lt;安値!Z368,安値!AA368&lt;安値!Y368,安値!AA368&lt;安値!AB368,安値!AA368&lt;安値!AC368),22,""))</f>
        <v/>
      </c>
      <c r="W368" s="500" t="str">
        <f>IF(終値!A368="","",IF(AND(安値!AB368&lt;安値!AA368,安値!AB368&lt;安値!Z368,安値!AB368&lt;安値!AC368,安値!AB368&lt;安値!AD368),23,""))</f>
        <v/>
      </c>
      <c r="X368" s="500" t="str">
        <f>IF(終値!A368="","",IF(AND(安値!AC368&lt;安値!AB368,安値!AC368&lt;安値!AA368,安値!AC368&lt;安値!AD368,安値!AC368&lt;安値!AE368),24,""))</f>
        <v/>
      </c>
      <c r="Y368" s="500" t="str">
        <f>IF(終値!A368="","",IF(AND(安値!AD368&lt;安値!AC368,安値!AD368&lt;安値!AB368,安値!AD368&lt;安値!AE368,安値!AD368&lt;安値!AF368),25,""))</f>
        <v/>
      </c>
      <c r="Z368" s="500" t="str">
        <f>IF(終値!A368="","",IF(AND(安値!AE368&lt;安値!AD368,安値!AE368&lt;安値!AC368,安値!AE368&lt;安値!AF368,安値!AE368&lt;安値!AG368),26,""))</f>
        <v/>
      </c>
      <c r="AA368" s="500" t="str">
        <f>IF(終値!A368="","",IF(AND(安値!AF368&lt;安値!AE368,安値!AF368&lt;安値!AD368,安値!AF368&lt;安値!AG368,安値!AF368&lt;安値!AH368),27,""))</f>
        <v/>
      </c>
      <c r="AB368" s="500" t="str">
        <f>IF(終値!A368="","",IF(AND(安値!AG368&lt;安値!AF368,安値!AG368&lt;安値!AE368,安値!AG368&lt;安値!AH368,安値!AG368&lt;安値!AI368),28,""))</f>
        <v/>
      </c>
      <c r="AC368" s="500" t="str">
        <f>IF(終値!A368="","",IF(AND(高値!G368&gt;高値!F368,高値!G368&gt;高値!E368,高値!G368&gt;高値!H368,高値!G368&gt;高値!I368),2,""))</f>
        <v/>
      </c>
      <c r="AD368" s="500" t="str">
        <f>IF(終値!A368="","",IF(AND(高値!H368&gt;高値!G368,高値!H368&gt;高値!F368,高値!H368&gt;高値!I368,高値!H368&gt;高値!J368),3,""))</f>
        <v/>
      </c>
      <c r="AE368" s="500" t="str">
        <f>IF(終値!A368="","",IF(AND(高値!I368&gt;高値!H368,高値!I368&gt;高値!G368,高値!I368&gt;高値!J368,高値!I368&gt;高値!K368),4,""))</f>
        <v/>
      </c>
      <c r="AF368" s="500" t="str">
        <f>IF(終値!A368="","",IF(AND(高値!J368&gt;高値!I368,高値!J368&gt;高値!H368,高値!J368&gt;高値!K368,高値!J368&gt;高値!L368),5,""))</f>
        <v/>
      </c>
      <c r="AG368" s="500" t="str">
        <f>IF(終値!A368="","",IF(AND(高値!K368&gt;高値!J368,高値!K368&gt;高値!I368,高値!K368&gt;高値!L368,高値!K368&gt;高値!M368),6,""))</f>
        <v/>
      </c>
      <c r="AH368" s="500" t="str">
        <f>IF(終値!A368="","",IF(AND(高値!L368&gt;高値!K368,高値!L368&gt;高値!J368,高値!L368&gt;高値!M368,高値!L368&gt;高値!N368),7,""))</f>
        <v/>
      </c>
      <c r="AI368" s="500" t="str">
        <f>IF(終値!A368="","",IF(AND(高値!M368&gt;高値!L368,高値!M368&gt;高値!K368,高値!M368&gt;高値!N368,高値!M368&gt;高値!O368),8,""))</f>
        <v/>
      </c>
      <c r="AJ368" s="500" t="str">
        <f>IF(終値!A368="","",IF(AND(高値!N368&gt;高値!M368,高値!N368&gt;高値!L368,高値!N368&gt;高値!O368,高値!N368&gt;高値!P368),9,""))</f>
        <v/>
      </c>
      <c r="AK368" s="500" t="str">
        <f>IF(終値!A368="","",IF(AND(高値!O368&gt;高値!N368,高値!O368&gt;高値!M368,高値!O368&gt;高値!P368,高値!O368&gt;高値!Q368),10,""))</f>
        <v/>
      </c>
      <c r="AL368" s="500" t="str">
        <f>IF(終値!A368="","",IF(AND(高値!P368&gt;高値!O368,高値!P368&gt;高値!N368,高値!P368&gt;高値!Q368,高値!P368&gt;高値!R368),11,""))</f>
        <v/>
      </c>
      <c r="AM368" s="500" t="str">
        <f>IF(終値!A368="","",IF(AND(高値!Q368&gt;高値!P368,高値!Q368&gt;高値!O368,高値!Q368&gt;高値!R368,高値!Q368&gt;高値!S368),12,""))</f>
        <v/>
      </c>
      <c r="AN368" s="500" t="str">
        <f>IF(終値!A368="","",IF(AND(高値!R368&gt;高値!Q368,高値!R368&gt;高値!P368,高値!R368&gt;高値!S368,高値!R368&gt;高値!T368),13,""))</f>
        <v/>
      </c>
      <c r="AO368" s="500" t="str">
        <f>IF(終値!A368="","",IF(AND(高値!S368&gt;高値!R368,高値!S368&gt;高値!Q368,高値!S368&gt;高値!T368,高値!S368&gt;高値!U368),14,""))</f>
        <v/>
      </c>
      <c r="AP368" s="500" t="str">
        <f>IF(終値!A368="","",IF(AND(高値!T368&gt;高値!S368,高値!T368&gt;高値!R368,高値!T368&gt;高値!U368,高値!T368&gt;高値!V368),15,""))</f>
        <v/>
      </c>
      <c r="AQ368" s="500" t="str">
        <f>IF(終値!A368="","",IF(AND(高値!U368&gt;高値!T368,高値!U368&gt;高値!S368,高値!U368&gt;高値!V368,高値!U368&gt;高値!W368),16,""))</f>
        <v/>
      </c>
      <c r="AR368" s="500" t="str">
        <f>IF(終値!A368="","",IF(AND(高値!V368&gt;高値!U368,高値!V368&gt;高値!T368,高値!V368&gt;高値!W368,高値!V368&gt;高値!X368),17,""))</f>
        <v/>
      </c>
      <c r="AS368" s="500" t="str">
        <f>IF(終値!A368="","",IF(AND(高値!W368&gt;高値!V368,高値!W368&gt;高値!U368,高値!W368&gt;高値!X368,高値!W368&gt;高値!Y368),18,""))</f>
        <v/>
      </c>
      <c r="AT368" s="500" t="str">
        <f>IF(終値!A368="","",IF(AND(高値!X368&gt;高値!W368,高値!X368&gt;高値!V368,高値!X368&gt;高値!Y368,高値!X368&gt;高値!Z368),19,""))</f>
        <v/>
      </c>
      <c r="AU368" s="500" t="str">
        <f>IF(終値!A368="","",IF(AND(高値!Y368&gt;高値!X368,高値!Y368&gt;高値!W368,高値!Y368&gt;高値!Z368,高値!Y368&gt;高値!AA368),20,""))</f>
        <v/>
      </c>
      <c r="AV368" s="500" t="str">
        <f>IF(終値!A368="","",IF(AND(高値!Z368&gt;高値!Y368,高値!Z368&gt;高値!X368,高値!Z368&gt;高値!AA368,高値!Z368&gt;高値!AB368),21,""))</f>
        <v/>
      </c>
      <c r="AW368" s="500" t="str">
        <f>IF(終値!A368="","",IF(AND(高値!AA368&gt;高値!Z368,高値!AA368&gt;高値!Y368,高値!AA368&gt;高値!AB368,高値!AA368&gt;高値!AC368),22,""))</f>
        <v/>
      </c>
      <c r="AX368" s="500" t="str">
        <f>IF(終値!A368="","",IF(AND(高値!AB368&gt;高値!AA368,高値!AB368&gt;高値!Z368,高値!AB368&gt;高値!AC368,高値!AB368&gt;高値!AD368),23,""))</f>
        <v/>
      </c>
      <c r="AY368" s="500" t="str">
        <f>IF(終値!A368="","",IF(AND(高値!AC368&gt;高値!AB368,高値!AC368&gt;高値!AA368,高値!AC368&gt;高値!AD368,高値!AC368&gt;高値!AE368),24,""))</f>
        <v/>
      </c>
      <c r="AZ368" s="500" t="str">
        <f>IF(終値!A368="","",IF(AND(高値!AD368&gt;高値!AC368,高値!AD368&gt;高値!AB368,高値!AD368&gt;高値!AE368,高値!AD368&gt;高値!AF368),25,""))</f>
        <v/>
      </c>
      <c r="BA368" s="500" t="str">
        <f>IF(終値!A368="","",IF(AND(高値!AE368&gt;高値!AD368,高値!AE368&gt;高値!AC368,高値!AE368&gt;高値!AF368,高値!AE368&gt;高値!AG368),26,""))</f>
        <v/>
      </c>
      <c r="BB368" s="500" t="str">
        <f>IF(終値!A368="","",IF(AND(高値!AF368&gt;高値!AE368,高値!AF368&gt;高値!AD368,高値!AF368&gt;高値!AG368,高値!AF368&gt;高値!AH368),27,""))</f>
        <v/>
      </c>
      <c r="BC368" s="500" t="str">
        <f>IF(終値!A368="","",IF(AND(高値!AG368&gt;高値!AF368,高値!AG368&gt;高値!AE368,高値!AG368&gt;高値!AH368,高値!AG368&gt;高値!AI368),28,""))</f>
        <v/>
      </c>
      <c r="BD368" s="500">
        <f t="shared" si="30"/>
        <v>0</v>
      </c>
      <c r="BE368" s="500" t="str">
        <f t="shared" si="31"/>
        <v/>
      </c>
      <c r="BF368" s="500" t="str">
        <f t="shared" si="32"/>
        <v/>
      </c>
      <c r="BG368" s="500" t="str">
        <f>IF($BE368="","",INDEX(安値!$E368:$CZ368,1,$BE368+1))</f>
        <v/>
      </c>
      <c r="BH368" s="500" t="str">
        <f>IF($BF368="","",INDEX(安値!$E368:$CZ368,1,$BF368+1))</f>
        <v/>
      </c>
      <c r="BI368" s="500" t="str">
        <f>IF($BF368="","",MAX(INDEX(高値!$E368:$CZ368,1,$BE368+1):INDEX(高値!$E368:$CZ368,1,$BF368+1)))</f>
        <v/>
      </c>
      <c r="BJ368" s="500" t="str">
        <f>IF($BF368="","",AVERAGE(INDEX(終値!$E368:$CZ368,1,$BF368+1):INDEX(終値!$E368:$CZ368,1,$BF368+20))-2*STDEVP(INDEX(終値!$E368:$CZ368,1,$BF368+1):INDEX(終値!$E368:$CZ368,1,$BF368+20)))</f>
        <v/>
      </c>
      <c r="BK368" s="500" t="str">
        <f>IF($BE368="","",AVERAGE(INDEX(終値!$E368:$CZ368,1,$BE368+1):INDEX(終値!$E368:$CZ368,1,$BE368+20))-2*STDEVP(INDEX(終値!$E368:$CZ368,1,$BE368+1):INDEX(終値!$E368:$CZ368,1,$BE368+20)))</f>
        <v/>
      </c>
      <c r="BL368" s="500">
        <f t="shared" si="33"/>
        <v>0</v>
      </c>
      <c r="BM368" s="500" t="str">
        <f t="shared" si="34"/>
        <v/>
      </c>
      <c r="BN368" s="500" t="str">
        <f t="shared" si="35"/>
        <v/>
      </c>
      <c r="BO368" s="500" t="str">
        <f>IF($BM368="","",INDEX(高値!$E368:$CZ368,1,$BM368+1))</f>
        <v/>
      </c>
      <c r="BP368" s="500" t="str">
        <f>IF($BN368="","",INDEX(高値!$E368:$CZ368,1,$BN368+1))</f>
        <v/>
      </c>
      <c r="BQ368" s="500" t="str">
        <f>IF($BN368="","",MIN(INDEX(安値!$E368:$CZ368,1,$BM368+1):INDEX(安値!$E368:$CZ368,1,$BN368+1)))</f>
        <v/>
      </c>
      <c r="BR368" s="500" t="str">
        <f>IF($BN368="","",AVERAGE(INDEX(終値!$E368:$CZ368,1,$BN368+1):INDEX(終値!$E368:$CZ368,1,$BN368+20))+2*STDEVP(INDEX(終値!$E368:$CZ368,1,$BN368+1):INDEX(終値!$E368:$CZ368,1,$BN368+20)))</f>
        <v/>
      </c>
      <c r="BS368" s="500" t="str">
        <f>IF($BM368="","",AVERAGE(INDEX(終値!$E368:$CZ368,1,$BM368+1):INDEX(終値!$E368:$CZ368,1,$BM368+20))+2*STDEVP(INDEX(終値!$E368:$CZ368,1,$BM368+1):INDEX(終値!$E368:$CZ368,1,$BM368+20)))</f>
        <v/>
      </c>
      <c r="BT368" s="497" t="str">
        <f>IFERROR(IF(AND($BD368&gt;=2,ABS($BG368-$BH368)/$BH368&lt;=BB設定!$B$12,$BI368&gt;=MAX($BH368,$BG368)*(1+BB設定!$B$13),終値!E368&gt;$BG368),IF(OR(終値!E368&gt;=$BI368,AND($BH368&lt;$BJ368,$BG368&gt;=$BK368)),"二番底W▲","二番底W形成"),IF(AND($BL368&gt;=2,ABS($BO368-$BP368)/$BP368&lt;=BB設定!$B$12,$BQ368&lt;=MIN($BP368,$BO368)*(1-BB設定!$B$13),終値!E368&lt;$BO368),IF(OR(終値!E368&lt;=$BQ368,AND($BP368&gt;$BR368,$BO368&lt;=$BS368)),"二番天井M▼","二番天井M形成"),"－")),"－")</f>
        <v>－</v>
      </c>
    </row>
    <row r="369" spans="2:72">
      <c r="B369" s="500" t="str">
        <f>IF(終値!A369="","",IF(AND(安値!G369&lt;安値!F369,安値!G369&lt;安値!E369,安値!G369&lt;安値!H369,安値!G369&lt;安値!I369),2,""))</f>
        <v/>
      </c>
      <c r="C369" s="500" t="str">
        <f>IF(終値!A369="","",IF(AND(安値!H369&lt;安値!G369,安値!H369&lt;安値!F369,安値!H369&lt;安値!I369,安値!H369&lt;安値!J369),3,""))</f>
        <v/>
      </c>
      <c r="D369" s="500" t="str">
        <f>IF(終値!A369="","",IF(AND(安値!I369&lt;安値!H369,安値!I369&lt;安値!G369,安値!I369&lt;安値!J369,安値!I369&lt;安値!K369),4,""))</f>
        <v/>
      </c>
      <c r="E369" s="500" t="str">
        <f>IF(終値!A369="","",IF(AND(安値!J369&lt;安値!I369,安値!J369&lt;安値!H369,安値!J369&lt;安値!K369,安値!J369&lt;安値!L369),5,""))</f>
        <v/>
      </c>
      <c r="F369" s="500" t="str">
        <f>IF(終値!A369="","",IF(AND(安値!K369&lt;安値!J369,安値!K369&lt;安値!I369,安値!K369&lt;安値!L369,安値!K369&lt;安値!M369),6,""))</f>
        <v/>
      </c>
      <c r="G369" s="500" t="str">
        <f>IF(終値!A369="","",IF(AND(安値!L369&lt;安値!K369,安値!L369&lt;安値!J369,安値!L369&lt;安値!M369,安値!L369&lt;安値!N369),7,""))</f>
        <v/>
      </c>
      <c r="H369" s="500" t="str">
        <f>IF(終値!A369="","",IF(AND(安値!M369&lt;安値!L369,安値!M369&lt;安値!K369,安値!M369&lt;安値!N369,安値!M369&lt;安値!O369),8,""))</f>
        <v/>
      </c>
      <c r="I369" s="500" t="str">
        <f>IF(終値!A369="","",IF(AND(安値!N369&lt;安値!M369,安値!N369&lt;安値!L369,安値!N369&lt;安値!O369,安値!N369&lt;安値!P369),9,""))</f>
        <v/>
      </c>
      <c r="J369" s="500" t="str">
        <f>IF(終値!A369="","",IF(AND(安値!O369&lt;安値!N369,安値!O369&lt;安値!M369,安値!O369&lt;安値!P369,安値!O369&lt;安値!Q369),10,""))</f>
        <v/>
      </c>
      <c r="K369" s="500" t="str">
        <f>IF(終値!A369="","",IF(AND(安値!P369&lt;安値!O369,安値!P369&lt;安値!N369,安値!P369&lt;安値!Q369,安値!P369&lt;安値!R369),11,""))</f>
        <v/>
      </c>
      <c r="L369" s="500" t="str">
        <f>IF(終値!A369="","",IF(AND(安値!Q369&lt;安値!P369,安値!Q369&lt;安値!O369,安値!Q369&lt;安値!R369,安値!Q369&lt;安値!S369),12,""))</f>
        <v/>
      </c>
      <c r="M369" s="500" t="str">
        <f>IF(終値!A369="","",IF(AND(安値!R369&lt;安値!Q369,安値!R369&lt;安値!P369,安値!R369&lt;安値!S369,安値!R369&lt;安値!T369),13,""))</f>
        <v/>
      </c>
      <c r="N369" s="500" t="str">
        <f>IF(終値!A369="","",IF(AND(安値!S369&lt;安値!R369,安値!S369&lt;安値!Q369,安値!S369&lt;安値!T369,安値!S369&lt;安値!U369),14,""))</f>
        <v/>
      </c>
      <c r="O369" s="500" t="str">
        <f>IF(終値!A369="","",IF(AND(安値!T369&lt;安値!S369,安値!T369&lt;安値!R369,安値!T369&lt;安値!U369,安値!T369&lt;安値!V369),15,""))</f>
        <v/>
      </c>
      <c r="P369" s="500" t="str">
        <f>IF(終値!A369="","",IF(AND(安値!U369&lt;安値!T369,安値!U369&lt;安値!S369,安値!U369&lt;安値!V369,安値!U369&lt;安値!W369),16,""))</f>
        <v/>
      </c>
      <c r="Q369" s="500" t="str">
        <f>IF(終値!A369="","",IF(AND(安値!V369&lt;安値!U369,安値!V369&lt;安値!T369,安値!V369&lt;安値!W369,安値!V369&lt;安値!X369),17,""))</f>
        <v/>
      </c>
      <c r="R369" s="500" t="str">
        <f>IF(終値!A369="","",IF(AND(安値!W369&lt;安値!V369,安値!W369&lt;安値!U369,安値!W369&lt;安値!X369,安値!W369&lt;安値!Y369),18,""))</f>
        <v/>
      </c>
      <c r="S369" s="500" t="str">
        <f>IF(終値!A369="","",IF(AND(安値!X369&lt;安値!W369,安値!X369&lt;安値!V369,安値!X369&lt;安値!Y369,安値!X369&lt;安値!Z369),19,""))</f>
        <v/>
      </c>
      <c r="T369" s="500" t="str">
        <f>IF(終値!A369="","",IF(AND(安値!Y369&lt;安値!X369,安値!Y369&lt;安値!W369,安値!Y369&lt;安値!Z369,安値!Y369&lt;安値!AA369),20,""))</f>
        <v/>
      </c>
      <c r="U369" s="500" t="str">
        <f>IF(終値!A369="","",IF(AND(安値!Z369&lt;安値!Y369,安値!Z369&lt;安値!X369,安値!Z369&lt;安値!AA369,安値!Z369&lt;安値!AB369),21,""))</f>
        <v/>
      </c>
      <c r="V369" s="500" t="str">
        <f>IF(終値!A369="","",IF(AND(安値!AA369&lt;安値!Z369,安値!AA369&lt;安値!Y369,安値!AA369&lt;安値!AB369,安値!AA369&lt;安値!AC369),22,""))</f>
        <v/>
      </c>
      <c r="W369" s="500" t="str">
        <f>IF(終値!A369="","",IF(AND(安値!AB369&lt;安値!AA369,安値!AB369&lt;安値!Z369,安値!AB369&lt;安値!AC369,安値!AB369&lt;安値!AD369),23,""))</f>
        <v/>
      </c>
      <c r="X369" s="500" t="str">
        <f>IF(終値!A369="","",IF(AND(安値!AC369&lt;安値!AB369,安値!AC369&lt;安値!AA369,安値!AC369&lt;安値!AD369,安値!AC369&lt;安値!AE369),24,""))</f>
        <v/>
      </c>
      <c r="Y369" s="500" t="str">
        <f>IF(終値!A369="","",IF(AND(安値!AD369&lt;安値!AC369,安値!AD369&lt;安値!AB369,安値!AD369&lt;安値!AE369,安値!AD369&lt;安値!AF369),25,""))</f>
        <v/>
      </c>
      <c r="Z369" s="500" t="str">
        <f>IF(終値!A369="","",IF(AND(安値!AE369&lt;安値!AD369,安値!AE369&lt;安値!AC369,安値!AE369&lt;安値!AF369,安値!AE369&lt;安値!AG369),26,""))</f>
        <v/>
      </c>
      <c r="AA369" s="500" t="str">
        <f>IF(終値!A369="","",IF(AND(安値!AF369&lt;安値!AE369,安値!AF369&lt;安値!AD369,安値!AF369&lt;安値!AG369,安値!AF369&lt;安値!AH369),27,""))</f>
        <v/>
      </c>
      <c r="AB369" s="500" t="str">
        <f>IF(終値!A369="","",IF(AND(安値!AG369&lt;安値!AF369,安値!AG369&lt;安値!AE369,安値!AG369&lt;安値!AH369,安値!AG369&lt;安値!AI369),28,""))</f>
        <v/>
      </c>
      <c r="AC369" s="500" t="str">
        <f>IF(終値!A369="","",IF(AND(高値!G369&gt;高値!F369,高値!G369&gt;高値!E369,高値!G369&gt;高値!H369,高値!G369&gt;高値!I369),2,""))</f>
        <v/>
      </c>
      <c r="AD369" s="500" t="str">
        <f>IF(終値!A369="","",IF(AND(高値!H369&gt;高値!G369,高値!H369&gt;高値!F369,高値!H369&gt;高値!I369,高値!H369&gt;高値!J369),3,""))</f>
        <v/>
      </c>
      <c r="AE369" s="500" t="str">
        <f>IF(終値!A369="","",IF(AND(高値!I369&gt;高値!H369,高値!I369&gt;高値!G369,高値!I369&gt;高値!J369,高値!I369&gt;高値!K369),4,""))</f>
        <v/>
      </c>
      <c r="AF369" s="500" t="str">
        <f>IF(終値!A369="","",IF(AND(高値!J369&gt;高値!I369,高値!J369&gt;高値!H369,高値!J369&gt;高値!K369,高値!J369&gt;高値!L369),5,""))</f>
        <v/>
      </c>
      <c r="AG369" s="500" t="str">
        <f>IF(終値!A369="","",IF(AND(高値!K369&gt;高値!J369,高値!K369&gt;高値!I369,高値!K369&gt;高値!L369,高値!K369&gt;高値!M369),6,""))</f>
        <v/>
      </c>
      <c r="AH369" s="500" t="str">
        <f>IF(終値!A369="","",IF(AND(高値!L369&gt;高値!K369,高値!L369&gt;高値!J369,高値!L369&gt;高値!M369,高値!L369&gt;高値!N369),7,""))</f>
        <v/>
      </c>
      <c r="AI369" s="500" t="str">
        <f>IF(終値!A369="","",IF(AND(高値!M369&gt;高値!L369,高値!M369&gt;高値!K369,高値!M369&gt;高値!N369,高値!M369&gt;高値!O369),8,""))</f>
        <v/>
      </c>
      <c r="AJ369" s="500" t="str">
        <f>IF(終値!A369="","",IF(AND(高値!N369&gt;高値!M369,高値!N369&gt;高値!L369,高値!N369&gt;高値!O369,高値!N369&gt;高値!P369),9,""))</f>
        <v/>
      </c>
      <c r="AK369" s="500" t="str">
        <f>IF(終値!A369="","",IF(AND(高値!O369&gt;高値!N369,高値!O369&gt;高値!M369,高値!O369&gt;高値!P369,高値!O369&gt;高値!Q369),10,""))</f>
        <v/>
      </c>
      <c r="AL369" s="500" t="str">
        <f>IF(終値!A369="","",IF(AND(高値!P369&gt;高値!O369,高値!P369&gt;高値!N369,高値!P369&gt;高値!Q369,高値!P369&gt;高値!R369),11,""))</f>
        <v/>
      </c>
      <c r="AM369" s="500" t="str">
        <f>IF(終値!A369="","",IF(AND(高値!Q369&gt;高値!P369,高値!Q369&gt;高値!O369,高値!Q369&gt;高値!R369,高値!Q369&gt;高値!S369),12,""))</f>
        <v/>
      </c>
      <c r="AN369" s="500" t="str">
        <f>IF(終値!A369="","",IF(AND(高値!R369&gt;高値!Q369,高値!R369&gt;高値!P369,高値!R369&gt;高値!S369,高値!R369&gt;高値!T369),13,""))</f>
        <v/>
      </c>
      <c r="AO369" s="500" t="str">
        <f>IF(終値!A369="","",IF(AND(高値!S369&gt;高値!R369,高値!S369&gt;高値!Q369,高値!S369&gt;高値!T369,高値!S369&gt;高値!U369),14,""))</f>
        <v/>
      </c>
      <c r="AP369" s="500" t="str">
        <f>IF(終値!A369="","",IF(AND(高値!T369&gt;高値!S369,高値!T369&gt;高値!R369,高値!T369&gt;高値!U369,高値!T369&gt;高値!V369),15,""))</f>
        <v/>
      </c>
      <c r="AQ369" s="500" t="str">
        <f>IF(終値!A369="","",IF(AND(高値!U369&gt;高値!T369,高値!U369&gt;高値!S369,高値!U369&gt;高値!V369,高値!U369&gt;高値!W369),16,""))</f>
        <v/>
      </c>
      <c r="AR369" s="500" t="str">
        <f>IF(終値!A369="","",IF(AND(高値!V369&gt;高値!U369,高値!V369&gt;高値!T369,高値!V369&gt;高値!W369,高値!V369&gt;高値!X369),17,""))</f>
        <v/>
      </c>
      <c r="AS369" s="500" t="str">
        <f>IF(終値!A369="","",IF(AND(高値!W369&gt;高値!V369,高値!W369&gt;高値!U369,高値!W369&gt;高値!X369,高値!W369&gt;高値!Y369),18,""))</f>
        <v/>
      </c>
      <c r="AT369" s="500" t="str">
        <f>IF(終値!A369="","",IF(AND(高値!X369&gt;高値!W369,高値!X369&gt;高値!V369,高値!X369&gt;高値!Y369,高値!X369&gt;高値!Z369),19,""))</f>
        <v/>
      </c>
      <c r="AU369" s="500" t="str">
        <f>IF(終値!A369="","",IF(AND(高値!Y369&gt;高値!X369,高値!Y369&gt;高値!W369,高値!Y369&gt;高値!Z369,高値!Y369&gt;高値!AA369),20,""))</f>
        <v/>
      </c>
      <c r="AV369" s="500" t="str">
        <f>IF(終値!A369="","",IF(AND(高値!Z369&gt;高値!Y369,高値!Z369&gt;高値!X369,高値!Z369&gt;高値!AA369,高値!Z369&gt;高値!AB369),21,""))</f>
        <v/>
      </c>
      <c r="AW369" s="500" t="str">
        <f>IF(終値!A369="","",IF(AND(高値!AA369&gt;高値!Z369,高値!AA369&gt;高値!Y369,高値!AA369&gt;高値!AB369,高値!AA369&gt;高値!AC369),22,""))</f>
        <v/>
      </c>
      <c r="AX369" s="500" t="str">
        <f>IF(終値!A369="","",IF(AND(高値!AB369&gt;高値!AA369,高値!AB369&gt;高値!Z369,高値!AB369&gt;高値!AC369,高値!AB369&gt;高値!AD369),23,""))</f>
        <v/>
      </c>
      <c r="AY369" s="500" t="str">
        <f>IF(終値!A369="","",IF(AND(高値!AC369&gt;高値!AB369,高値!AC369&gt;高値!AA369,高値!AC369&gt;高値!AD369,高値!AC369&gt;高値!AE369),24,""))</f>
        <v/>
      </c>
      <c r="AZ369" s="500" t="str">
        <f>IF(終値!A369="","",IF(AND(高値!AD369&gt;高値!AC369,高値!AD369&gt;高値!AB369,高値!AD369&gt;高値!AE369,高値!AD369&gt;高値!AF369),25,""))</f>
        <v/>
      </c>
      <c r="BA369" s="500" t="str">
        <f>IF(終値!A369="","",IF(AND(高値!AE369&gt;高値!AD369,高値!AE369&gt;高値!AC369,高値!AE369&gt;高値!AF369,高値!AE369&gt;高値!AG369),26,""))</f>
        <v/>
      </c>
      <c r="BB369" s="500" t="str">
        <f>IF(終値!A369="","",IF(AND(高値!AF369&gt;高値!AE369,高値!AF369&gt;高値!AD369,高値!AF369&gt;高値!AG369,高値!AF369&gt;高値!AH369),27,""))</f>
        <v/>
      </c>
      <c r="BC369" s="500" t="str">
        <f>IF(終値!A369="","",IF(AND(高値!AG369&gt;高値!AF369,高値!AG369&gt;高値!AE369,高値!AG369&gt;高値!AH369,高値!AG369&gt;高値!AI369),28,""))</f>
        <v/>
      </c>
      <c r="BD369" s="500">
        <f t="shared" si="30"/>
        <v>0</v>
      </c>
      <c r="BE369" s="500" t="str">
        <f t="shared" si="31"/>
        <v/>
      </c>
      <c r="BF369" s="500" t="str">
        <f t="shared" si="32"/>
        <v/>
      </c>
      <c r="BG369" s="500" t="str">
        <f>IF($BE369="","",INDEX(安値!$E369:$CZ369,1,$BE369+1))</f>
        <v/>
      </c>
      <c r="BH369" s="500" t="str">
        <f>IF($BF369="","",INDEX(安値!$E369:$CZ369,1,$BF369+1))</f>
        <v/>
      </c>
      <c r="BI369" s="500" t="str">
        <f>IF($BF369="","",MAX(INDEX(高値!$E369:$CZ369,1,$BE369+1):INDEX(高値!$E369:$CZ369,1,$BF369+1)))</f>
        <v/>
      </c>
      <c r="BJ369" s="500" t="str">
        <f>IF($BF369="","",AVERAGE(INDEX(終値!$E369:$CZ369,1,$BF369+1):INDEX(終値!$E369:$CZ369,1,$BF369+20))-2*STDEVP(INDEX(終値!$E369:$CZ369,1,$BF369+1):INDEX(終値!$E369:$CZ369,1,$BF369+20)))</f>
        <v/>
      </c>
      <c r="BK369" s="500" t="str">
        <f>IF($BE369="","",AVERAGE(INDEX(終値!$E369:$CZ369,1,$BE369+1):INDEX(終値!$E369:$CZ369,1,$BE369+20))-2*STDEVP(INDEX(終値!$E369:$CZ369,1,$BE369+1):INDEX(終値!$E369:$CZ369,1,$BE369+20)))</f>
        <v/>
      </c>
      <c r="BL369" s="500">
        <f t="shared" si="33"/>
        <v>0</v>
      </c>
      <c r="BM369" s="500" t="str">
        <f t="shared" si="34"/>
        <v/>
      </c>
      <c r="BN369" s="500" t="str">
        <f t="shared" si="35"/>
        <v/>
      </c>
      <c r="BO369" s="500" t="str">
        <f>IF($BM369="","",INDEX(高値!$E369:$CZ369,1,$BM369+1))</f>
        <v/>
      </c>
      <c r="BP369" s="500" t="str">
        <f>IF($BN369="","",INDEX(高値!$E369:$CZ369,1,$BN369+1))</f>
        <v/>
      </c>
      <c r="BQ369" s="500" t="str">
        <f>IF($BN369="","",MIN(INDEX(安値!$E369:$CZ369,1,$BM369+1):INDEX(安値!$E369:$CZ369,1,$BN369+1)))</f>
        <v/>
      </c>
      <c r="BR369" s="500" t="str">
        <f>IF($BN369="","",AVERAGE(INDEX(終値!$E369:$CZ369,1,$BN369+1):INDEX(終値!$E369:$CZ369,1,$BN369+20))+2*STDEVP(INDEX(終値!$E369:$CZ369,1,$BN369+1):INDEX(終値!$E369:$CZ369,1,$BN369+20)))</f>
        <v/>
      </c>
      <c r="BS369" s="500" t="str">
        <f>IF($BM369="","",AVERAGE(INDEX(終値!$E369:$CZ369,1,$BM369+1):INDEX(終値!$E369:$CZ369,1,$BM369+20))+2*STDEVP(INDEX(終値!$E369:$CZ369,1,$BM369+1):INDEX(終値!$E369:$CZ369,1,$BM369+20)))</f>
        <v/>
      </c>
      <c r="BT369" s="497" t="str">
        <f>IFERROR(IF(AND($BD369&gt;=2,ABS($BG369-$BH369)/$BH369&lt;=BB設定!$B$12,$BI369&gt;=MAX($BH369,$BG369)*(1+BB設定!$B$13),終値!E369&gt;$BG369),IF(OR(終値!E369&gt;=$BI369,AND($BH369&lt;$BJ369,$BG369&gt;=$BK369)),"二番底W▲","二番底W形成"),IF(AND($BL369&gt;=2,ABS($BO369-$BP369)/$BP369&lt;=BB設定!$B$12,$BQ369&lt;=MIN($BP369,$BO369)*(1-BB設定!$B$13),終値!E369&lt;$BO369),IF(OR(終値!E369&lt;=$BQ369,AND($BP369&gt;$BR369,$BO369&lt;=$BS369)),"二番天井M▼","二番天井M形成"),"－")),"－")</f>
        <v>－</v>
      </c>
    </row>
    <row r="370" spans="2:72">
      <c r="B370" s="500" t="str">
        <f>IF(終値!A370="","",IF(AND(安値!G370&lt;安値!F370,安値!G370&lt;安値!E370,安値!G370&lt;安値!H370,安値!G370&lt;安値!I370),2,""))</f>
        <v/>
      </c>
      <c r="C370" s="500" t="str">
        <f>IF(終値!A370="","",IF(AND(安値!H370&lt;安値!G370,安値!H370&lt;安値!F370,安値!H370&lt;安値!I370,安値!H370&lt;安値!J370),3,""))</f>
        <v/>
      </c>
      <c r="D370" s="500" t="str">
        <f>IF(終値!A370="","",IF(AND(安値!I370&lt;安値!H370,安値!I370&lt;安値!G370,安値!I370&lt;安値!J370,安値!I370&lt;安値!K370),4,""))</f>
        <v/>
      </c>
      <c r="E370" s="500" t="str">
        <f>IF(終値!A370="","",IF(AND(安値!J370&lt;安値!I370,安値!J370&lt;安値!H370,安値!J370&lt;安値!K370,安値!J370&lt;安値!L370),5,""))</f>
        <v/>
      </c>
      <c r="F370" s="500" t="str">
        <f>IF(終値!A370="","",IF(AND(安値!K370&lt;安値!J370,安値!K370&lt;安値!I370,安値!K370&lt;安値!L370,安値!K370&lt;安値!M370),6,""))</f>
        <v/>
      </c>
      <c r="G370" s="500" t="str">
        <f>IF(終値!A370="","",IF(AND(安値!L370&lt;安値!K370,安値!L370&lt;安値!J370,安値!L370&lt;安値!M370,安値!L370&lt;安値!N370),7,""))</f>
        <v/>
      </c>
      <c r="H370" s="500" t="str">
        <f>IF(終値!A370="","",IF(AND(安値!M370&lt;安値!L370,安値!M370&lt;安値!K370,安値!M370&lt;安値!N370,安値!M370&lt;安値!O370),8,""))</f>
        <v/>
      </c>
      <c r="I370" s="500" t="str">
        <f>IF(終値!A370="","",IF(AND(安値!N370&lt;安値!M370,安値!N370&lt;安値!L370,安値!N370&lt;安値!O370,安値!N370&lt;安値!P370),9,""))</f>
        <v/>
      </c>
      <c r="J370" s="500" t="str">
        <f>IF(終値!A370="","",IF(AND(安値!O370&lt;安値!N370,安値!O370&lt;安値!M370,安値!O370&lt;安値!P370,安値!O370&lt;安値!Q370),10,""))</f>
        <v/>
      </c>
      <c r="K370" s="500" t="str">
        <f>IF(終値!A370="","",IF(AND(安値!P370&lt;安値!O370,安値!P370&lt;安値!N370,安値!P370&lt;安値!Q370,安値!P370&lt;安値!R370),11,""))</f>
        <v/>
      </c>
      <c r="L370" s="500" t="str">
        <f>IF(終値!A370="","",IF(AND(安値!Q370&lt;安値!P370,安値!Q370&lt;安値!O370,安値!Q370&lt;安値!R370,安値!Q370&lt;安値!S370),12,""))</f>
        <v/>
      </c>
      <c r="M370" s="500" t="str">
        <f>IF(終値!A370="","",IF(AND(安値!R370&lt;安値!Q370,安値!R370&lt;安値!P370,安値!R370&lt;安値!S370,安値!R370&lt;安値!T370),13,""))</f>
        <v/>
      </c>
      <c r="N370" s="500" t="str">
        <f>IF(終値!A370="","",IF(AND(安値!S370&lt;安値!R370,安値!S370&lt;安値!Q370,安値!S370&lt;安値!T370,安値!S370&lt;安値!U370),14,""))</f>
        <v/>
      </c>
      <c r="O370" s="500" t="str">
        <f>IF(終値!A370="","",IF(AND(安値!T370&lt;安値!S370,安値!T370&lt;安値!R370,安値!T370&lt;安値!U370,安値!T370&lt;安値!V370),15,""))</f>
        <v/>
      </c>
      <c r="P370" s="500" t="str">
        <f>IF(終値!A370="","",IF(AND(安値!U370&lt;安値!T370,安値!U370&lt;安値!S370,安値!U370&lt;安値!V370,安値!U370&lt;安値!W370),16,""))</f>
        <v/>
      </c>
      <c r="Q370" s="500" t="str">
        <f>IF(終値!A370="","",IF(AND(安値!V370&lt;安値!U370,安値!V370&lt;安値!T370,安値!V370&lt;安値!W370,安値!V370&lt;安値!X370),17,""))</f>
        <v/>
      </c>
      <c r="R370" s="500" t="str">
        <f>IF(終値!A370="","",IF(AND(安値!W370&lt;安値!V370,安値!W370&lt;安値!U370,安値!W370&lt;安値!X370,安値!W370&lt;安値!Y370),18,""))</f>
        <v/>
      </c>
      <c r="S370" s="500" t="str">
        <f>IF(終値!A370="","",IF(AND(安値!X370&lt;安値!W370,安値!X370&lt;安値!V370,安値!X370&lt;安値!Y370,安値!X370&lt;安値!Z370),19,""))</f>
        <v/>
      </c>
      <c r="T370" s="500" t="str">
        <f>IF(終値!A370="","",IF(AND(安値!Y370&lt;安値!X370,安値!Y370&lt;安値!W370,安値!Y370&lt;安値!Z370,安値!Y370&lt;安値!AA370),20,""))</f>
        <v/>
      </c>
      <c r="U370" s="500" t="str">
        <f>IF(終値!A370="","",IF(AND(安値!Z370&lt;安値!Y370,安値!Z370&lt;安値!X370,安値!Z370&lt;安値!AA370,安値!Z370&lt;安値!AB370),21,""))</f>
        <v/>
      </c>
      <c r="V370" s="500" t="str">
        <f>IF(終値!A370="","",IF(AND(安値!AA370&lt;安値!Z370,安値!AA370&lt;安値!Y370,安値!AA370&lt;安値!AB370,安値!AA370&lt;安値!AC370),22,""))</f>
        <v/>
      </c>
      <c r="W370" s="500" t="str">
        <f>IF(終値!A370="","",IF(AND(安値!AB370&lt;安値!AA370,安値!AB370&lt;安値!Z370,安値!AB370&lt;安値!AC370,安値!AB370&lt;安値!AD370),23,""))</f>
        <v/>
      </c>
      <c r="X370" s="500" t="str">
        <f>IF(終値!A370="","",IF(AND(安値!AC370&lt;安値!AB370,安値!AC370&lt;安値!AA370,安値!AC370&lt;安値!AD370,安値!AC370&lt;安値!AE370),24,""))</f>
        <v/>
      </c>
      <c r="Y370" s="500" t="str">
        <f>IF(終値!A370="","",IF(AND(安値!AD370&lt;安値!AC370,安値!AD370&lt;安値!AB370,安値!AD370&lt;安値!AE370,安値!AD370&lt;安値!AF370),25,""))</f>
        <v/>
      </c>
      <c r="Z370" s="500" t="str">
        <f>IF(終値!A370="","",IF(AND(安値!AE370&lt;安値!AD370,安値!AE370&lt;安値!AC370,安値!AE370&lt;安値!AF370,安値!AE370&lt;安値!AG370),26,""))</f>
        <v/>
      </c>
      <c r="AA370" s="500" t="str">
        <f>IF(終値!A370="","",IF(AND(安値!AF370&lt;安値!AE370,安値!AF370&lt;安値!AD370,安値!AF370&lt;安値!AG370,安値!AF370&lt;安値!AH370),27,""))</f>
        <v/>
      </c>
      <c r="AB370" s="500" t="str">
        <f>IF(終値!A370="","",IF(AND(安値!AG370&lt;安値!AF370,安値!AG370&lt;安値!AE370,安値!AG370&lt;安値!AH370,安値!AG370&lt;安値!AI370),28,""))</f>
        <v/>
      </c>
      <c r="AC370" s="500" t="str">
        <f>IF(終値!A370="","",IF(AND(高値!G370&gt;高値!F370,高値!G370&gt;高値!E370,高値!G370&gt;高値!H370,高値!G370&gt;高値!I370),2,""))</f>
        <v/>
      </c>
      <c r="AD370" s="500" t="str">
        <f>IF(終値!A370="","",IF(AND(高値!H370&gt;高値!G370,高値!H370&gt;高値!F370,高値!H370&gt;高値!I370,高値!H370&gt;高値!J370),3,""))</f>
        <v/>
      </c>
      <c r="AE370" s="500" t="str">
        <f>IF(終値!A370="","",IF(AND(高値!I370&gt;高値!H370,高値!I370&gt;高値!G370,高値!I370&gt;高値!J370,高値!I370&gt;高値!K370),4,""))</f>
        <v/>
      </c>
      <c r="AF370" s="500" t="str">
        <f>IF(終値!A370="","",IF(AND(高値!J370&gt;高値!I370,高値!J370&gt;高値!H370,高値!J370&gt;高値!K370,高値!J370&gt;高値!L370),5,""))</f>
        <v/>
      </c>
      <c r="AG370" s="500" t="str">
        <f>IF(終値!A370="","",IF(AND(高値!K370&gt;高値!J370,高値!K370&gt;高値!I370,高値!K370&gt;高値!L370,高値!K370&gt;高値!M370),6,""))</f>
        <v/>
      </c>
      <c r="AH370" s="500" t="str">
        <f>IF(終値!A370="","",IF(AND(高値!L370&gt;高値!K370,高値!L370&gt;高値!J370,高値!L370&gt;高値!M370,高値!L370&gt;高値!N370),7,""))</f>
        <v/>
      </c>
      <c r="AI370" s="500" t="str">
        <f>IF(終値!A370="","",IF(AND(高値!M370&gt;高値!L370,高値!M370&gt;高値!K370,高値!M370&gt;高値!N370,高値!M370&gt;高値!O370),8,""))</f>
        <v/>
      </c>
      <c r="AJ370" s="500" t="str">
        <f>IF(終値!A370="","",IF(AND(高値!N370&gt;高値!M370,高値!N370&gt;高値!L370,高値!N370&gt;高値!O370,高値!N370&gt;高値!P370),9,""))</f>
        <v/>
      </c>
      <c r="AK370" s="500" t="str">
        <f>IF(終値!A370="","",IF(AND(高値!O370&gt;高値!N370,高値!O370&gt;高値!M370,高値!O370&gt;高値!P370,高値!O370&gt;高値!Q370),10,""))</f>
        <v/>
      </c>
      <c r="AL370" s="500" t="str">
        <f>IF(終値!A370="","",IF(AND(高値!P370&gt;高値!O370,高値!P370&gt;高値!N370,高値!P370&gt;高値!Q370,高値!P370&gt;高値!R370),11,""))</f>
        <v/>
      </c>
      <c r="AM370" s="500" t="str">
        <f>IF(終値!A370="","",IF(AND(高値!Q370&gt;高値!P370,高値!Q370&gt;高値!O370,高値!Q370&gt;高値!R370,高値!Q370&gt;高値!S370),12,""))</f>
        <v/>
      </c>
      <c r="AN370" s="500" t="str">
        <f>IF(終値!A370="","",IF(AND(高値!R370&gt;高値!Q370,高値!R370&gt;高値!P370,高値!R370&gt;高値!S370,高値!R370&gt;高値!T370),13,""))</f>
        <v/>
      </c>
      <c r="AO370" s="500" t="str">
        <f>IF(終値!A370="","",IF(AND(高値!S370&gt;高値!R370,高値!S370&gt;高値!Q370,高値!S370&gt;高値!T370,高値!S370&gt;高値!U370),14,""))</f>
        <v/>
      </c>
      <c r="AP370" s="500" t="str">
        <f>IF(終値!A370="","",IF(AND(高値!T370&gt;高値!S370,高値!T370&gt;高値!R370,高値!T370&gt;高値!U370,高値!T370&gt;高値!V370),15,""))</f>
        <v/>
      </c>
      <c r="AQ370" s="500" t="str">
        <f>IF(終値!A370="","",IF(AND(高値!U370&gt;高値!T370,高値!U370&gt;高値!S370,高値!U370&gt;高値!V370,高値!U370&gt;高値!W370),16,""))</f>
        <v/>
      </c>
      <c r="AR370" s="500" t="str">
        <f>IF(終値!A370="","",IF(AND(高値!V370&gt;高値!U370,高値!V370&gt;高値!T370,高値!V370&gt;高値!W370,高値!V370&gt;高値!X370),17,""))</f>
        <v/>
      </c>
      <c r="AS370" s="500" t="str">
        <f>IF(終値!A370="","",IF(AND(高値!W370&gt;高値!V370,高値!W370&gt;高値!U370,高値!W370&gt;高値!X370,高値!W370&gt;高値!Y370),18,""))</f>
        <v/>
      </c>
      <c r="AT370" s="500" t="str">
        <f>IF(終値!A370="","",IF(AND(高値!X370&gt;高値!W370,高値!X370&gt;高値!V370,高値!X370&gt;高値!Y370,高値!X370&gt;高値!Z370),19,""))</f>
        <v/>
      </c>
      <c r="AU370" s="500" t="str">
        <f>IF(終値!A370="","",IF(AND(高値!Y370&gt;高値!X370,高値!Y370&gt;高値!W370,高値!Y370&gt;高値!Z370,高値!Y370&gt;高値!AA370),20,""))</f>
        <v/>
      </c>
      <c r="AV370" s="500" t="str">
        <f>IF(終値!A370="","",IF(AND(高値!Z370&gt;高値!Y370,高値!Z370&gt;高値!X370,高値!Z370&gt;高値!AA370,高値!Z370&gt;高値!AB370),21,""))</f>
        <v/>
      </c>
      <c r="AW370" s="500" t="str">
        <f>IF(終値!A370="","",IF(AND(高値!AA370&gt;高値!Z370,高値!AA370&gt;高値!Y370,高値!AA370&gt;高値!AB370,高値!AA370&gt;高値!AC370),22,""))</f>
        <v/>
      </c>
      <c r="AX370" s="500" t="str">
        <f>IF(終値!A370="","",IF(AND(高値!AB370&gt;高値!AA370,高値!AB370&gt;高値!Z370,高値!AB370&gt;高値!AC370,高値!AB370&gt;高値!AD370),23,""))</f>
        <v/>
      </c>
      <c r="AY370" s="500" t="str">
        <f>IF(終値!A370="","",IF(AND(高値!AC370&gt;高値!AB370,高値!AC370&gt;高値!AA370,高値!AC370&gt;高値!AD370,高値!AC370&gt;高値!AE370),24,""))</f>
        <v/>
      </c>
      <c r="AZ370" s="500" t="str">
        <f>IF(終値!A370="","",IF(AND(高値!AD370&gt;高値!AC370,高値!AD370&gt;高値!AB370,高値!AD370&gt;高値!AE370,高値!AD370&gt;高値!AF370),25,""))</f>
        <v/>
      </c>
      <c r="BA370" s="500" t="str">
        <f>IF(終値!A370="","",IF(AND(高値!AE370&gt;高値!AD370,高値!AE370&gt;高値!AC370,高値!AE370&gt;高値!AF370,高値!AE370&gt;高値!AG370),26,""))</f>
        <v/>
      </c>
      <c r="BB370" s="500" t="str">
        <f>IF(終値!A370="","",IF(AND(高値!AF370&gt;高値!AE370,高値!AF370&gt;高値!AD370,高値!AF370&gt;高値!AG370,高値!AF370&gt;高値!AH370),27,""))</f>
        <v/>
      </c>
      <c r="BC370" s="500" t="str">
        <f>IF(終値!A370="","",IF(AND(高値!AG370&gt;高値!AF370,高値!AG370&gt;高値!AE370,高値!AG370&gt;高値!AH370,高値!AG370&gt;高値!AI370),28,""))</f>
        <v/>
      </c>
      <c r="BD370" s="500">
        <f t="shared" si="30"/>
        <v>0</v>
      </c>
      <c r="BE370" s="500" t="str">
        <f t="shared" si="31"/>
        <v/>
      </c>
      <c r="BF370" s="500" t="str">
        <f t="shared" si="32"/>
        <v/>
      </c>
      <c r="BG370" s="500" t="str">
        <f>IF($BE370="","",INDEX(安値!$E370:$CZ370,1,$BE370+1))</f>
        <v/>
      </c>
      <c r="BH370" s="500" t="str">
        <f>IF($BF370="","",INDEX(安値!$E370:$CZ370,1,$BF370+1))</f>
        <v/>
      </c>
      <c r="BI370" s="500" t="str">
        <f>IF($BF370="","",MAX(INDEX(高値!$E370:$CZ370,1,$BE370+1):INDEX(高値!$E370:$CZ370,1,$BF370+1)))</f>
        <v/>
      </c>
      <c r="BJ370" s="500" t="str">
        <f>IF($BF370="","",AVERAGE(INDEX(終値!$E370:$CZ370,1,$BF370+1):INDEX(終値!$E370:$CZ370,1,$BF370+20))-2*STDEVP(INDEX(終値!$E370:$CZ370,1,$BF370+1):INDEX(終値!$E370:$CZ370,1,$BF370+20)))</f>
        <v/>
      </c>
      <c r="BK370" s="500" t="str">
        <f>IF($BE370="","",AVERAGE(INDEX(終値!$E370:$CZ370,1,$BE370+1):INDEX(終値!$E370:$CZ370,1,$BE370+20))-2*STDEVP(INDEX(終値!$E370:$CZ370,1,$BE370+1):INDEX(終値!$E370:$CZ370,1,$BE370+20)))</f>
        <v/>
      </c>
      <c r="BL370" s="500">
        <f t="shared" si="33"/>
        <v>0</v>
      </c>
      <c r="BM370" s="500" t="str">
        <f t="shared" si="34"/>
        <v/>
      </c>
      <c r="BN370" s="500" t="str">
        <f t="shared" si="35"/>
        <v/>
      </c>
      <c r="BO370" s="500" t="str">
        <f>IF($BM370="","",INDEX(高値!$E370:$CZ370,1,$BM370+1))</f>
        <v/>
      </c>
      <c r="BP370" s="500" t="str">
        <f>IF($BN370="","",INDEX(高値!$E370:$CZ370,1,$BN370+1))</f>
        <v/>
      </c>
      <c r="BQ370" s="500" t="str">
        <f>IF($BN370="","",MIN(INDEX(安値!$E370:$CZ370,1,$BM370+1):INDEX(安値!$E370:$CZ370,1,$BN370+1)))</f>
        <v/>
      </c>
      <c r="BR370" s="500" t="str">
        <f>IF($BN370="","",AVERAGE(INDEX(終値!$E370:$CZ370,1,$BN370+1):INDEX(終値!$E370:$CZ370,1,$BN370+20))+2*STDEVP(INDEX(終値!$E370:$CZ370,1,$BN370+1):INDEX(終値!$E370:$CZ370,1,$BN370+20)))</f>
        <v/>
      </c>
      <c r="BS370" s="500" t="str">
        <f>IF($BM370="","",AVERAGE(INDEX(終値!$E370:$CZ370,1,$BM370+1):INDEX(終値!$E370:$CZ370,1,$BM370+20))+2*STDEVP(INDEX(終値!$E370:$CZ370,1,$BM370+1):INDEX(終値!$E370:$CZ370,1,$BM370+20)))</f>
        <v/>
      </c>
      <c r="BT370" s="497" t="str">
        <f>IFERROR(IF(AND($BD370&gt;=2,ABS($BG370-$BH370)/$BH370&lt;=BB設定!$B$12,$BI370&gt;=MAX($BH370,$BG370)*(1+BB設定!$B$13),終値!E370&gt;$BG370),IF(OR(終値!E370&gt;=$BI370,AND($BH370&lt;$BJ370,$BG370&gt;=$BK370)),"二番底W▲","二番底W形成"),IF(AND($BL370&gt;=2,ABS($BO370-$BP370)/$BP370&lt;=BB設定!$B$12,$BQ370&lt;=MIN($BP370,$BO370)*(1-BB設定!$B$13),終値!E370&lt;$BO370),IF(OR(終値!E370&lt;=$BQ370,AND($BP370&gt;$BR370,$BO370&lt;=$BS370)),"二番天井M▼","二番天井M形成"),"－")),"－")</f>
        <v>－</v>
      </c>
    </row>
    <row r="371" spans="2:72">
      <c r="B371" s="500" t="str">
        <f>IF(終値!A371="","",IF(AND(安値!G371&lt;安値!F371,安値!G371&lt;安値!E371,安値!G371&lt;安値!H371,安値!G371&lt;安値!I371),2,""))</f>
        <v/>
      </c>
      <c r="C371" s="500" t="str">
        <f>IF(終値!A371="","",IF(AND(安値!H371&lt;安値!G371,安値!H371&lt;安値!F371,安値!H371&lt;安値!I371,安値!H371&lt;安値!J371),3,""))</f>
        <v/>
      </c>
      <c r="D371" s="500" t="str">
        <f>IF(終値!A371="","",IF(AND(安値!I371&lt;安値!H371,安値!I371&lt;安値!G371,安値!I371&lt;安値!J371,安値!I371&lt;安値!K371),4,""))</f>
        <v/>
      </c>
      <c r="E371" s="500" t="str">
        <f>IF(終値!A371="","",IF(AND(安値!J371&lt;安値!I371,安値!J371&lt;安値!H371,安値!J371&lt;安値!K371,安値!J371&lt;安値!L371),5,""))</f>
        <v/>
      </c>
      <c r="F371" s="500" t="str">
        <f>IF(終値!A371="","",IF(AND(安値!K371&lt;安値!J371,安値!K371&lt;安値!I371,安値!K371&lt;安値!L371,安値!K371&lt;安値!M371),6,""))</f>
        <v/>
      </c>
      <c r="G371" s="500" t="str">
        <f>IF(終値!A371="","",IF(AND(安値!L371&lt;安値!K371,安値!L371&lt;安値!J371,安値!L371&lt;安値!M371,安値!L371&lt;安値!N371),7,""))</f>
        <v/>
      </c>
      <c r="H371" s="500" t="str">
        <f>IF(終値!A371="","",IF(AND(安値!M371&lt;安値!L371,安値!M371&lt;安値!K371,安値!M371&lt;安値!N371,安値!M371&lt;安値!O371),8,""))</f>
        <v/>
      </c>
      <c r="I371" s="500" t="str">
        <f>IF(終値!A371="","",IF(AND(安値!N371&lt;安値!M371,安値!N371&lt;安値!L371,安値!N371&lt;安値!O371,安値!N371&lt;安値!P371),9,""))</f>
        <v/>
      </c>
      <c r="J371" s="500" t="str">
        <f>IF(終値!A371="","",IF(AND(安値!O371&lt;安値!N371,安値!O371&lt;安値!M371,安値!O371&lt;安値!P371,安値!O371&lt;安値!Q371),10,""))</f>
        <v/>
      </c>
      <c r="K371" s="500" t="str">
        <f>IF(終値!A371="","",IF(AND(安値!P371&lt;安値!O371,安値!P371&lt;安値!N371,安値!P371&lt;安値!Q371,安値!P371&lt;安値!R371),11,""))</f>
        <v/>
      </c>
      <c r="L371" s="500" t="str">
        <f>IF(終値!A371="","",IF(AND(安値!Q371&lt;安値!P371,安値!Q371&lt;安値!O371,安値!Q371&lt;安値!R371,安値!Q371&lt;安値!S371),12,""))</f>
        <v/>
      </c>
      <c r="M371" s="500" t="str">
        <f>IF(終値!A371="","",IF(AND(安値!R371&lt;安値!Q371,安値!R371&lt;安値!P371,安値!R371&lt;安値!S371,安値!R371&lt;安値!T371),13,""))</f>
        <v/>
      </c>
      <c r="N371" s="500" t="str">
        <f>IF(終値!A371="","",IF(AND(安値!S371&lt;安値!R371,安値!S371&lt;安値!Q371,安値!S371&lt;安値!T371,安値!S371&lt;安値!U371),14,""))</f>
        <v/>
      </c>
      <c r="O371" s="500" t="str">
        <f>IF(終値!A371="","",IF(AND(安値!T371&lt;安値!S371,安値!T371&lt;安値!R371,安値!T371&lt;安値!U371,安値!T371&lt;安値!V371),15,""))</f>
        <v/>
      </c>
      <c r="P371" s="500" t="str">
        <f>IF(終値!A371="","",IF(AND(安値!U371&lt;安値!T371,安値!U371&lt;安値!S371,安値!U371&lt;安値!V371,安値!U371&lt;安値!W371),16,""))</f>
        <v/>
      </c>
      <c r="Q371" s="500" t="str">
        <f>IF(終値!A371="","",IF(AND(安値!V371&lt;安値!U371,安値!V371&lt;安値!T371,安値!V371&lt;安値!W371,安値!V371&lt;安値!X371),17,""))</f>
        <v/>
      </c>
      <c r="R371" s="500" t="str">
        <f>IF(終値!A371="","",IF(AND(安値!W371&lt;安値!V371,安値!W371&lt;安値!U371,安値!W371&lt;安値!X371,安値!W371&lt;安値!Y371),18,""))</f>
        <v/>
      </c>
      <c r="S371" s="500" t="str">
        <f>IF(終値!A371="","",IF(AND(安値!X371&lt;安値!W371,安値!X371&lt;安値!V371,安値!X371&lt;安値!Y371,安値!X371&lt;安値!Z371),19,""))</f>
        <v/>
      </c>
      <c r="T371" s="500" t="str">
        <f>IF(終値!A371="","",IF(AND(安値!Y371&lt;安値!X371,安値!Y371&lt;安値!W371,安値!Y371&lt;安値!Z371,安値!Y371&lt;安値!AA371),20,""))</f>
        <v/>
      </c>
      <c r="U371" s="500" t="str">
        <f>IF(終値!A371="","",IF(AND(安値!Z371&lt;安値!Y371,安値!Z371&lt;安値!X371,安値!Z371&lt;安値!AA371,安値!Z371&lt;安値!AB371),21,""))</f>
        <v/>
      </c>
      <c r="V371" s="500" t="str">
        <f>IF(終値!A371="","",IF(AND(安値!AA371&lt;安値!Z371,安値!AA371&lt;安値!Y371,安値!AA371&lt;安値!AB371,安値!AA371&lt;安値!AC371),22,""))</f>
        <v/>
      </c>
      <c r="W371" s="500" t="str">
        <f>IF(終値!A371="","",IF(AND(安値!AB371&lt;安値!AA371,安値!AB371&lt;安値!Z371,安値!AB371&lt;安値!AC371,安値!AB371&lt;安値!AD371),23,""))</f>
        <v/>
      </c>
      <c r="X371" s="500" t="str">
        <f>IF(終値!A371="","",IF(AND(安値!AC371&lt;安値!AB371,安値!AC371&lt;安値!AA371,安値!AC371&lt;安値!AD371,安値!AC371&lt;安値!AE371),24,""))</f>
        <v/>
      </c>
      <c r="Y371" s="500" t="str">
        <f>IF(終値!A371="","",IF(AND(安値!AD371&lt;安値!AC371,安値!AD371&lt;安値!AB371,安値!AD371&lt;安値!AE371,安値!AD371&lt;安値!AF371),25,""))</f>
        <v/>
      </c>
      <c r="Z371" s="500" t="str">
        <f>IF(終値!A371="","",IF(AND(安値!AE371&lt;安値!AD371,安値!AE371&lt;安値!AC371,安値!AE371&lt;安値!AF371,安値!AE371&lt;安値!AG371),26,""))</f>
        <v/>
      </c>
      <c r="AA371" s="500" t="str">
        <f>IF(終値!A371="","",IF(AND(安値!AF371&lt;安値!AE371,安値!AF371&lt;安値!AD371,安値!AF371&lt;安値!AG371,安値!AF371&lt;安値!AH371),27,""))</f>
        <v/>
      </c>
      <c r="AB371" s="500" t="str">
        <f>IF(終値!A371="","",IF(AND(安値!AG371&lt;安値!AF371,安値!AG371&lt;安値!AE371,安値!AG371&lt;安値!AH371,安値!AG371&lt;安値!AI371),28,""))</f>
        <v/>
      </c>
      <c r="AC371" s="500" t="str">
        <f>IF(終値!A371="","",IF(AND(高値!G371&gt;高値!F371,高値!G371&gt;高値!E371,高値!G371&gt;高値!H371,高値!G371&gt;高値!I371),2,""))</f>
        <v/>
      </c>
      <c r="AD371" s="500" t="str">
        <f>IF(終値!A371="","",IF(AND(高値!H371&gt;高値!G371,高値!H371&gt;高値!F371,高値!H371&gt;高値!I371,高値!H371&gt;高値!J371),3,""))</f>
        <v/>
      </c>
      <c r="AE371" s="500" t="str">
        <f>IF(終値!A371="","",IF(AND(高値!I371&gt;高値!H371,高値!I371&gt;高値!G371,高値!I371&gt;高値!J371,高値!I371&gt;高値!K371),4,""))</f>
        <v/>
      </c>
      <c r="AF371" s="500" t="str">
        <f>IF(終値!A371="","",IF(AND(高値!J371&gt;高値!I371,高値!J371&gt;高値!H371,高値!J371&gt;高値!K371,高値!J371&gt;高値!L371),5,""))</f>
        <v/>
      </c>
      <c r="AG371" s="500" t="str">
        <f>IF(終値!A371="","",IF(AND(高値!K371&gt;高値!J371,高値!K371&gt;高値!I371,高値!K371&gt;高値!L371,高値!K371&gt;高値!M371),6,""))</f>
        <v/>
      </c>
      <c r="AH371" s="500" t="str">
        <f>IF(終値!A371="","",IF(AND(高値!L371&gt;高値!K371,高値!L371&gt;高値!J371,高値!L371&gt;高値!M371,高値!L371&gt;高値!N371),7,""))</f>
        <v/>
      </c>
      <c r="AI371" s="500" t="str">
        <f>IF(終値!A371="","",IF(AND(高値!M371&gt;高値!L371,高値!M371&gt;高値!K371,高値!M371&gt;高値!N371,高値!M371&gt;高値!O371),8,""))</f>
        <v/>
      </c>
      <c r="AJ371" s="500" t="str">
        <f>IF(終値!A371="","",IF(AND(高値!N371&gt;高値!M371,高値!N371&gt;高値!L371,高値!N371&gt;高値!O371,高値!N371&gt;高値!P371),9,""))</f>
        <v/>
      </c>
      <c r="AK371" s="500" t="str">
        <f>IF(終値!A371="","",IF(AND(高値!O371&gt;高値!N371,高値!O371&gt;高値!M371,高値!O371&gt;高値!P371,高値!O371&gt;高値!Q371),10,""))</f>
        <v/>
      </c>
      <c r="AL371" s="500" t="str">
        <f>IF(終値!A371="","",IF(AND(高値!P371&gt;高値!O371,高値!P371&gt;高値!N371,高値!P371&gt;高値!Q371,高値!P371&gt;高値!R371),11,""))</f>
        <v/>
      </c>
      <c r="AM371" s="500" t="str">
        <f>IF(終値!A371="","",IF(AND(高値!Q371&gt;高値!P371,高値!Q371&gt;高値!O371,高値!Q371&gt;高値!R371,高値!Q371&gt;高値!S371),12,""))</f>
        <v/>
      </c>
      <c r="AN371" s="500" t="str">
        <f>IF(終値!A371="","",IF(AND(高値!R371&gt;高値!Q371,高値!R371&gt;高値!P371,高値!R371&gt;高値!S371,高値!R371&gt;高値!T371),13,""))</f>
        <v/>
      </c>
      <c r="AO371" s="500" t="str">
        <f>IF(終値!A371="","",IF(AND(高値!S371&gt;高値!R371,高値!S371&gt;高値!Q371,高値!S371&gt;高値!T371,高値!S371&gt;高値!U371),14,""))</f>
        <v/>
      </c>
      <c r="AP371" s="500" t="str">
        <f>IF(終値!A371="","",IF(AND(高値!T371&gt;高値!S371,高値!T371&gt;高値!R371,高値!T371&gt;高値!U371,高値!T371&gt;高値!V371),15,""))</f>
        <v/>
      </c>
      <c r="AQ371" s="500" t="str">
        <f>IF(終値!A371="","",IF(AND(高値!U371&gt;高値!T371,高値!U371&gt;高値!S371,高値!U371&gt;高値!V371,高値!U371&gt;高値!W371),16,""))</f>
        <v/>
      </c>
      <c r="AR371" s="500" t="str">
        <f>IF(終値!A371="","",IF(AND(高値!V371&gt;高値!U371,高値!V371&gt;高値!T371,高値!V371&gt;高値!W371,高値!V371&gt;高値!X371),17,""))</f>
        <v/>
      </c>
      <c r="AS371" s="500" t="str">
        <f>IF(終値!A371="","",IF(AND(高値!W371&gt;高値!V371,高値!W371&gt;高値!U371,高値!W371&gt;高値!X371,高値!W371&gt;高値!Y371),18,""))</f>
        <v/>
      </c>
      <c r="AT371" s="500" t="str">
        <f>IF(終値!A371="","",IF(AND(高値!X371&gt;高値!W371,高値!X371&gt;高値!V371,高値!X371&gt;高値!Y371,高値!X371&gt;高値!Z371),19,""))</f>
        <v/>
      </c>
      <c r="AU371" s="500" t="str">
        <f>IF(終値!A371="","",IF(AND(高値!Y371&gt;高値!X371,高値!Y371&gt;高値!W371,高値!Y371&gt;高値!Z371,高値!Y371&gt;高値!AA371),20,""))</f>
        <v/>
      </c>
      <c r="AV371" s="500" t="str">
        <f>IF(終値!A371="","",IF(AND(高値!Z371&gt;高値!Y371,高値!Z371&gt;高値!X371,高値!Z371&gt;高値!AA371,高値!Z371&gt;高値!AB371),21,""))</f>
        <v/>
      </c>
      <c r="AW371" s="500" t="str">
        <f>IF(終値!A371="","",IF(AND(高値!AA371&gt;高値!Z371,高値!AA371&gt;高値!Y371,高値!AA371&gt;高値!AB371,高値!AA371&gt;高値!AC371),22,""))</f>
        <v/>
      </c>
      <c r="AX371" s="500" t="str">
        <f>IF(終値!A371="","",IF(AND(高値!AB371&gt;高値!AA371,高値!AB371&gt;高値!Z371,高値!AB371&gt;高値!AC371,高値!AB371&gt;高値!AD371),23,""))</f>
        <v/>
      </c>
      <c r="AY371" s="500" t="str">
        <f>IF(終値!A371="","",IF(AND(高値!AC371&gt;高値!AB371,高値!AC371&gt;高値!AA371,高値!AC371&gt;高値!AD371,高値!AC371&gt;高値!AE371),24,""))</f>
        <v/>
      </c>
      <c r="AZ371" s="500" t="str">
        <f>IF(終値!A371="","",IF(AND(高値!AD371&gt;高値!AC371,高値!AD371&gt;高値!AB371,高値!AD371&gt;高値!AE371,高値!AD371&gt;高値!AF371),25,""))</f>
        <v/>
      </c>
      <c r="BA371" s="500" t="str">
        <f>IF(終値!A371="","",IF(AND(高値!AE371&gt;高値!AD371,高値!AE371&gt;高値!AC371,高値!AE371&gt;高値!AF371,高値!AE371&gt;高値!AG371),26,""))</f>
        <v/>
      </c>
      <c r="BB371" s="500" t="str">
        <f>IF(終値!A371="","",IF(AND(高値!AF371&gt;高値!AE371,高値!AF371&gt;高値!AD371,高値!AF371&gt;高値!AG371,高値!AF371&gt;高値!AH371),27,""))</f>
        <v/>
      </c>
      <c r="BC371" s="500" t="str">
        <f>IF(終値!A371="","",IF(AND(高値!AG371&gt;高値!AF371,高値!AG371&gt;高値!AE371,高値!AG371&gt;高値!AH371,高値!AG371&gt;高値!AI371),28,""))</f>
        <v/>
      </c>
      <c r="BD371" s="500">
        <f t="shared" si="30"/>
        <v>0</v>
      </c>
      <c r="BE371" s="500" t="str">
        <f t="shared" si="31"/>
        <v/>
      </c>
      <c r="BF371" s="500" t="str">
        <f t="shared" si="32"/>
        <v/>
      </c>
      <c r="BG371" s="500" t="str">
        <f>IF($BE371="","",INDEX(安値!$E371:$CZ371,1,$BE371+1))</f>
        <v/>
      </c>
      <c r="BH371" s="500" t="str">
        <f>IF($BF371="","",INDEX(安値!$E371:$CZ371,1,$BF371+1))</f>
        <v/>
      </c>
      <c r="BI371" s="500" t="str">
        <f>IF($BF371="","",MAX(INDEX(高値!$E371:$CZ371,1,$BE371+1):INDEX(高値!$E371:$CZ371,1,$BF371+1)))</f>
        <v/>
      </c>
      <c r="BJ371" s="500" t="str">
        <f>IF($BF371="","",AVERAGE(INDEX(終値!$E371:$CZ371,1,$BF371+1):INDEX(終値!$E371:$CZ371,1,$BF371+20))-2*STDEVP(INDEX(終値!$E371:$CZ371,1,$BF371+1):INDEX(終値!$E371:$CZ371,1,$BF371+20)))</f>
        <v/>
      </c>
      <c r="BK371" s="500" t="str">
        <f>IF($BE371="","",AVERAGE(INDEX(終値!$E371:$CZ371,1,$BE371+1):INDEX(終値!$E371:$CZ371,1,$BE371+20))-2*STDEVP(INDEX(終値!$E371:$CZ371,1,$BE371+1):INDEX(終値!$E371:$CZ371,1,$BE371+20)))</f>
        <v/>
      </c>
      <c r="BL371" s="500">
        <f t="shared" si="33"/>
        <v>0</v>
      </c>
      <c r="BM371" s="500" t="str">
        <f t="shared" si="34"/>
        <v/>
      </c>
      <c r="BN371" s="500" t="str">
        <f t="shared" si="35"/>
        <v/>
      </c>
      <c r="BO371" s="500" t="str">
        <f>IF($BM371="","",INDEX(高値!$E371:$CZ371,1,$BM371+1))</f>
        <v/>
      </c>
      <c r="BP371" s="500" t="str">
        <f>IF($BN371="","",INDEX(高値!$E371:$CZ371,1,$BN371+1))</f>
        <v/>
      </c>
      <c r="BQ371" s="500" t="str">
        <f>IF($BN371="","",MIN(INDEX(安値!$E371:$CZ371,1,$BM371+1):INDEX(安値!$E371:$CZ371,1,$BN371+1)))</f>
        <v/>
      </c>
      <c r="BR371" s="500" t="str">
        <f>IF($BN371="","",AVERAGE(INDEX(終値!$E371:$CZ371,1,$BN371+1):INDEX(終値!$E371:$CZ371,1,$BN371+20))+2*STDEVP(INDEX(終値!$E371:$CZ371,1,$BN371+1):INDEX(終値!$E371:$CZ371,1,$BN371+20)))</f>
        <v/>
      </c>
      <c r="BS371" s="500" t="str">
        <f>IF($BM371="","",AVERAGE(INDEX(終値!$E371:$CZ371,1,$BM371+1):INDEX(終値!$E371:$CZ371,1,$BM371+20))+2*STDEVP(INDEX(終値!$E371:$CZ371,1,$BM371+1):INDEX(終値!$E371:$CZ371,1,$BM371+20)))</f>
        <v/>
      </c>
      <c r="BT371" s="497" t="str">
        <f>IFERROR(IF(AND($BD371&gt;=2,ABS($BG371-$BH371)/$BH371&lt;=BB設定!$B$12,$BI371&gt;=MAX($BH371,$BG371)*(1+BB設定!$B$13),終値!E371&gt;$BG371),IF(OR(終値!E371&gt;=$BI371,AND($BH371&lt;$BJ371,$BG371&gt;=$BK371)),"二番底W▲","二番底W形成"),IF(AND($BL371&gt;=2,ABS($BO371-$BP371)/$BP371&lt;=BB設定!$B$12,$BQ371&lt;=MIN($BP371,$BO371)*(1-BB設定!$B$13),終値!E371&lt;$BO371),IF(OR(終値!E371&lt;=$BQ371,AND($BP371&gt;$BR371,$BO371&lt;=$BS371)),"二番天井M▼","二番天井M形成"),"－")),"－")</f>
        <v>－</v>
      </c>
    </row>
    <row r="372" spans="2:72">
      <c r="B372" s="500" t="str">
        <f>IF(終値!A372="","",IF(AND(安値!G372&lt;安値!F372,安値!G372&lt;安値!E372,安値!G372&lt;安値!H372,安値!G372&lt;安値!I372),2,""))</f>
        <v/>
      </c>
      <c r="C372" s="500" t="str">
        <f>IF(終値!A372="","",IF(AND(安値!H372&lt;安値!G372,安値!H372&lt;安値!F372,安値!H372&lt;安値!I372,安値!H372&lt;安値!J372),3,""))</f>
        <v/>
      </c>
      <c r="D372" s="500" t="str">
        <f>IF(終値!A372="","",IF(AND(安値!I372&lt;安値!H372,安値!I372&lt;安値!G372,安値!I372&lt;安値!J372,安値!I372&lt;安値!K372),4,""))</f>
        <v/>
      </c>
      <c r="E372" s="500" t="str">
        <f>IF(終値!A372="","",IF(AND(安値!J372&lt;安値!I372,安値!J372&lt;安値!H372,安値!J372&lt;安値!K372,安値!J372&lt;安値!L372),5,""))</f>
        <v/>
      </c>
      <c r="F372" s="500" t="str">
        <f>IF(終値!A372="","",IF(AND(安値!K372&lt;安値!J372,安値!K372&lt;安値!I372,安値!K372&lt;安値!L372,安値!K372&lt;安値!M372),6,""))</f>
        <v/>
      </c>
      <c r="G372" s="500" t="str">
        <f>IF(終値!A372="","",IF(AND(安値!L372&lt;安値!K372,安値!L372&lt;安値!J372,安値!L372&lt;安値!M372,安値!L372&lt;安値!N372),7,""))</f>
        <v/>
      </c>
      <c r="H372" s="500" t="str">
        <f>IF(終値!A372="","",IF(AND(安値!M372&lt;安値!L372,安値!M372&lt;安値!K372,安値!M372&lt;安値!N372,安値!M372&lt;安値!O372),8,""))</f>
        <v/>
      </c>
      <c r="I372" s="500" t="str">
        <f>IF(終値!A372="","",IF(AND(安値!N372&lt;安値!M372,安値!N372&lt;安値!L372,安値!N372&lt;安値!O372,安値!N372&lt;安値!P372),9,""))</f>
        <v/>
      </c>
      <c r="J372" s="500" t="str">
        <f>IF(終値!A372="","",IF(AND(安値!O372&lt;安値!N372,安値!O372&lt;安値!M372,安値!O372&lt;安値!P372,安値!O372&lt;安値!Q372),10,""))</f>
        <v/>
      </c>
      <c r="K372" s="500" t="str">
        <f>IF(終値!A372="","",IF(AND(安値!P372&lt;安値!O372,安値!P372&lt;安値!N372,安値!P372&lt;安値!Q372,安値!P372&lt;安値!R372),11,""))</f>
        <v/>
      </c>
      <c r="L372" s="500" t="str">
        <f>IF(終値!A372="","",IF(AND(安値!Q372&lt;安値!P372,安値!Q372&lt;安値!O372,安値!Q372&lt;安値!R372,安値!Q372&lt;安値!S372),12,""))</f>
        <v/>
      </c>
      <c r="M372" s="500" t="str">
        <f>IF(終値!A372="","",IF(AND(安値!R372&lt;安値!Q372,安値!R372&lt;安値!P372,安値!R372&lt;安値!S372,安値!R372&lt;安値!T372),13,""))</f>
        <v/>
      </c>
      <c r="N372" s="500" t="str">
        <f>IF(終値!A372="","",IF(AND(安値!S372&lt;安値!R372,安値!S372&lt;安値!Q372,安値!S372&lt;安値!T372,安値!S372&lt;安値!U372),14,""))</f>
        <v/>
      </c>
      <c r="O372" s="500" t="str">
        <f>IF(終値!A372="","",IF(AND(安値!T372&lt;安値!S372,安値!T372&lt;安値!R372,安値!T372&lt;安値!U372,安値!T372&lt;安値!V372),15,""))</f>
        <v/>
      </c>
      <c r="P372" s="500" t="str">
        <f>IF(終値!A372="","",IF(AND(安値!U372&lt;安値!T372,安値!U372&lt;安値!S372,安値!U372&lt;安値!V372,安値!U372&lt;安値!W372),16,""))</f>
        <v/>
      </c>
      <c r="Q372" s="500" t="str">
        <f>IF(終値!A372="","",IF(AND(安値!V372&lt;安値!U372,安値!V372&lt;安値!T372,安値!V372&lt;安値!W372,安値!V372&lt;安値!X372),17,""))</f>
        <v/>
      </c>
      <c r="R372" s="500" t="str">
        <f>IF(終値!A372="","",IF(AND(安値!W372&lt;安値!V372,安値!W372&lt;安値!U372,安値!W372&lt;安値!X372,安値!W372&lt;安値!Y372),18,""))</f>
        <v/>
      </c>
      <c r="S372" s="500" t="str">
        <f>IF(終値!A372="","",IF(AND(安値!X372&lt;安値!W372,安値!X372&lt;安値!V372,安値!X372&lt;安値!Y372,安値!X372&lt;安値!Z372),19,""))</f>
        <v/>
      </c>
      <c r="T372" s="500" t="str">
        <f>IF(終値!A372="","",IF(AND(安値!Y372&lt;安値!X372,安値!Y372&lt;安値!W372,安値!Y372&lt;安値!Z372,安値!Y372&lt;安値!AA372),20,""))</f>
        <v/>
      </c>
      <c r="U372" s="500" t="str">
        <f>IF(終値!A372="","",IF(AND(安値!Z372&lt;安値!Y372,安値!Z372&lt;安値!X372,安値!Z372&lt;安値!AA372,安値!Z372&lt;安値!AB372),21,""))</f>
        <v/>
      </c>
      <c r="V372" s="500" t="str">
        <f>IF(終値!A372="","",IF(AND(安値!AA372&lt;安値!Z372,安値!AA372&lt;安値!Y372,安値!AA372&lt;安値!AB372,安値!AA372&lt;安値!AC372),22,""))</f>
        <v/>
      </c>
      <c r="W372" s="500" t="str">
        <f>IF(終値!A372="","",IF(AND(安値!AB372&lt;安値!AA372,安値!AB372&lt;安値!Z372,安値!AB372&lt;安値!AC372,安値!AB372&lt;安値!AD372),23,""))</f>
        <v/>
      </c>
      <c r="X372" s="500" t="str">
        <f>IF(終値!A372="","",IF(AND(安値!AC372&lt;安値!AB372,安値!AC372&lt;安値!AA372,安値!AC372&lt;安値!AD372,安値!AC372&lt;安値!AE372),24,""))</f>
        <v/>
      </c>
      <c r="Y372" s="500" t="str">
        <f>IF(終値!A372="","",IF(AND(安値!AD372&lt;安値!AC372,安値!AD372&lt;安値!AB372,安値!AD372&lt;安値!AE372,安値!AD372&lt;安値!AF372),25,""))</f>
        <v/>
      </c>
      <c r="Z372" s="500" t="str">
        <f>IF(終値!A372="","",IF(AND(安値!AE372&lt;安値!AD372,安値!AE372&lt;安値!AC372,安値!AE372&lt;安値!AF372,安値!AE372&lt;安値!AG372),26,""))</f>
        <v/>
      </c>
      <c r="AA372" s="500" t="str">
        <f>IF(終値!A372="","",IF(AND(安値!AF372&lt;安値!AE372,安値!AF372&lt;安値!AD372,安値!AF372&lt;安値!AG372,安値!AF372&lt;安値!AH372),27,""))</f>
        <v/>
      </c>
      <c r="AB372" s="500" t="str">
        <f>IF(終値!A372="","",IF(AND(安値!AG372&lt;安値!AF372,安値!AG372&lt;安値!AE372,安値!AG372&lt;安値!AH372,安値!AG372&lt;安値!AI372),28,""))</f>
        <v/>
      </c>
      <c r="AC372" s="500" t="str">
        <f>IF(終値!A372="","",IF(AND(高値!G372&gt;高値!F372,高値!G372&gt;高値!E372,高値!G372&gt;高値!H372,高値!G372&gt;高値!I372),2,""))</f>
        <v/>
      </c>
      <c r="AD372" s="500" t="str">
        <f>IF(終値!A372="","",IF(AND(高値!H372&gt;高値!G372,高値!H372&gt;高値!F372,高値!H372&gt;高値!I372,高値!H372&gt;高値!J372),3,""))</f>
        <v/>
      </c>
      <c r="AE372" s="500" t="str">
        <f>IF(終値!A372="","",IF(AND(高値!I372&gt;高値!H372,高値!I372&gt;高値!G372,高値!I372&gt;高値!J372,高値!I372&gt;高値!K372),4,""))</f>
        <v/>
      </c>
      <c r="AF372" s="500" t="str">
        <f>IF(終値!A372="","",IF(AND(高値!J372&gt;高値!I372,高値!J372&gt;高値!H372,高値!J372&gt;高値!K372,高値!J372&gt;高値!L372),5,""))</f>
        <v/>
      </c>
      <c r="AG372" s="500" t="str">
        <f>IF(終値!A372="","",IF(AND(高値!K372&gt;高値!J372,高値!K372&gt;高値!I372,高値!K372&gt;高値!L372,高値!K372&gt;高値!M372),6,""))</f>
        <v/>
      </c>
      <c r="AH372" s="500" t="str">
        <f>IF(終値!A372="","",IF(AND(高値!L372&gt;高値!K372,高値!L372&gt;高値!J372,高値!L372&gt;高値!M372,高値!L372&gt;高値!N372),7,""))</f>
        <v/>
      </c>
      <c r="AI372" s="500" t="str">
        <f>IF(終値!A372="","",IF(AND(高値!M372&gt;高値!L372,高値!M372&gt;高値!K372,高値!M372&gt;高値!N372,高値!M372&gt;高値!O372),8,""))</f>
        <v/>
      </c>
      <c r="AJ372" s="500" t="str">
        <f>IF(終値!A372="","",IF(AND(高値!N372&gt;高値!M372,高値!N372&gt;高値!L372,高値!N372&gt;高値!O372,高値!N372&gt;高値!P372),9,""))</f>
        <v/>
      </c>
      <c r="AK372" s="500" t="str">
        <f>IF(終値!A372="","",IF(AND(高値!O372&gt;高値!N372,高値!O372&gt;高値!M372,高値!O372&gt;高値!P372,高値!O372&gt;高値!Q372),10,""))</f>
        <v/>
      </c>
      <c r="AL372" s="500" t="str">
        <f>IF(終値!A372="","",IF(AND(高値!P372&gt;高値!O372,高値!P372&gt;高値!N372,高値!P372&gt;高値!Q372,高値!P372&gt;高値!R372),11,""))</f>
        <v/>
      </c>
      <c r="AM372" s="500" t="str">
        <f>IF(終値!A372="","",IF(AND(高値!Q372&gt;高値!P372,高値!Q372&gt;高値!O372,高値!Q372&gt;高値!R372,高値!Q372&gt;高値!S372),12,""))</f>
        <v/>
      </c>
      <c r="AN372" s="500" t="str">
        <f>IF(終値!A372="","",IF(AND(高値!R372&gt;高値!Q372,高値!R372&gt;高値!P372,高値!R372&gt;高値!S372,高値!R372&gt;高値!T372),13,""))</f>
        <v/>
      </c>
      <c r="AO372" s="500" t="str">
        <f>IF(終値!A372="","",IF(AND(高値!S372&gt;高値!R372,高値!S372&gt;高値!Q372,高値!S372&gt;高値!T372,高値!S372&gt;高値!U372),14,""))</f>
        <v/>
      </c>
      <c r="AP372" s="500" t="str">
        <f>IF(終値!A372="","",IF(AND(高値!T372&gt;高値!S372,高値!T372&gt;高値!R372,高値!T372&gt;高値!U372,高値!T372&gt;高値!V372),15,""))</f>
        <v/>
      </c>
      <c r="AQ372" s="500" t="str">
        <f>IF(終値!A372="","",IF(AND(高値!U372&gt;高値!T372,高値!U372&gt;高値!S372,高値!U372&gt;高値!V372,高値!U372&gt;高値!W372),16,""))</f>
        <v/>
      </c>
      <c r="AR372" s="500" t="str">
        <f>IF(終値!A372="","",IF(AND(高値!V372&gt;高値!U372,高値!V372&gt;高値!T372,高値!V372&gt;高値!W372,高値!V372&gt;高値!X372),17,""))</f>
        <v/>
      </c>
      <c r="AS372" s="500" t="str">
        <f>IF(終値!A372="","",IF(AND(高値!W372&gt;高値!V372,高値!W372&gt;高値!U372,高値!W372&gt;高値!X372,高値!W372&gt;高値!Y372),18,""))</f>
        <v/>
      </c>
      <c r="AT372" s="500" t="str">
        <f>IF(終値!A372="","",IF(AND(高値!X372&gt;高値!W372,高値!X372&gt;高値!V372,高値!X372&gt;高値!Y372,高値!X372&gt;高値!Z372),19,""))</f>
        <v/>
      </c>
      <c r="AU372" s="500" t="str">
        <f>IF(終値!A372="","",IF(AND(高値!Y372&gt;高値!X372,高値!Y372&gt;高値!W372,高値!Y372&gt;高値!Z372,高値!Y372&gt;高値!AA372),20,""))</f>
        <v/>
      </c>
      <c r="AV372" s="500" t="str">
        <f>IF(終値!A372="","",IF(AND(高値!Z372&gt;高値!Y372,高値!Z372&gt;高値!X372,高値!Z372&gt;高値!AA372,高値!Z372&gt;高値!AB372),21,""))</f>
        <v/>
      </c>
      <c r="AW372" s="500" t="str">
        <f>IF(終値!A372="","",IF(AND(高値!AA372&gt;高値!Z372,高値!AA372&gt;高値!Y372,高値!AA372&gt;高値!AB372,高値!AA372&gt;高値!AC372),22,""))</f>
        <v/>
      </c>
      <c r="AX372" s="500" t="str">
        <f>IF(終値!A372="","",IF(AND(高値!AB372&gt;高値!AA372,高値!AB372&gt;高値!Z372,高値!AB372&gt;高値!AC372,高値!AB372&gt;高値!AD372),23,""))</f>
        <v/>
      </c>
      <c r="AY372" s="500" t="str">
        <f>IF(終値!A372="","",IF(AND(高値!AC372&gt;高値!AB372,高値!AC372&gt;高値!AA372,高値!AC372&gt;高値!AD372,高値!AC372&gt;高値!AE372),24,""))</f>
        <v/>
      </c>
      <c r="AZ372" s="500" t="str">
        <f>IF(終値!A372="","",IF(AND(高値!AD372&gt;高値!AC372,高値!AD372&gt;高値!AB372,高値!AD372&gt;高値!AE372,高値!AD372&gt;高値!AF372),25,""))</f>
        <v/>
      </c>
      <c r="BA372" s="500" t="str">
        <f>IF(終値!A372="","",IF(AND(高値!AE372&gt;高値!AD372,高値!AE372&gt;高値!AC372,高値!AE372&gt;高値!AF372,高値!AE372&gt;高値!AG372),26,""))</f>
        <v/>
      </c>
      <c r="BB372" s="500" t="str">
        <f>IF(終値!A372="","",IF(AND(高値!AF372&gt;高値!AE372,高値!AF372&gt;高値!AD372,高値!AF372&gt;高値!AG372,高値!AF372&gt;高値!AH372),27,""))</f>
        <v/>
      </c>
      <c r="BC372" s="500" t="str">
        <f>IF(終値!A372="","",IF(AND(高値!AG372&gt;高値!AF372,高値!AG372&gt;高値!AE372,高値!AG372&gt;高値!AH372,高値!AG372&gt;高値!AI372),28,""))</f>
        <v/>
      </c>
      <c r="BD372" s="500">
        <f t="shared" si="30"/>
        <v>0</v>
      </c>
      <c r="BE372" s="500" t="str">
        <f t="shared" si="31"/>
        <v/>
      </c>
      <c r="BF372" s="500" t="str">
        <f t="shared" si="32"/>
        <v/>
      </c>
      <c r="BG372" s="500" t="str">
        <f>IF($BE372="","",INDEX(安値!$E372:$CZ372,1,$BE372+1))</f>
        <v/>
      </c>
      <c r="BH372" s="500" t="str">
        <f>IF($BF372="","",INDEX(安値!$E372:$CZ372,1,$BF372+1))</f>
        <v/>
      </c>
      <c r="BI372" s="500" t="str">
        <f>IF($BF372="","",MAX(INDEX(高値!$E372:$CZ372,1,$BE372+1):INDEX(高値!$E372:$CZ372,1,$BF372+1)))</f>
        <v/>
      </c>
      <c r="BJ372" s="500" t="str">
        <f>IF($BF372="","",AVERAGE(INDEX(終値!$E372:$CZ372,1,$BF372+1):INDEX(終値!$E372:$CZ372,1,$BF372+20))-2*STDEVP(INDEX(終値!$E372:$CZ372,1,$BF372+1):INDEX(終値!$E372:$CZ372,1,$BF372+20)))</f>
        <v/>
      </c>
      <c r="BK372" s="500" t="str">
        <f>IF($BE372="","",AVERAGE(INDEX(終値!$E372:$CZ372,1,$BE372+1):INDEX(終値!$E372:$CZ372,1,$BE372+20))-2*STDEVP(INDEX(終値!$E372:$CZ372,1,$BE372+1):INDEX(終値!$E372:$CZ372,1,$BE372+20)))</f>
        <v/>
      </c>
      <c r="BL372" s="500">
        <f t="shared" si="33"/>
        <v>0</v>
      </c>
      <c r="BM372" s="500" t="str">
        <f t="shared" si="34"/>
        <v/>
      </c>
      <c r="BN372" s="500" t="str">
        <f t="shared" si="35"/>
        <v/>
      </c>
      <c r="BO372" s="500" t="str">
        <f>IF($BM372="","",INDEX(高値!$E372:$CZ372,1,$BM372+1))</f>
        <v/>
      </c>
      <c r="BP372" s="500" t="str">
        <f>IF($BN372="","",INDEX(高値!$E372:$CZ372,1,$BN372+1))</f>
        <v/>
      </c>
      <c r="BQ372" s="500" t="str">
        <f>IF($BN372="","",MIN(INDEX(安値!$E372:$CZ372,1,$BM372+1):INDEX(安値!$E372:$CZ372,1,$BN372+1)))</f>
        <v/>
      </c>
      <c r="BR372" s="500" t="str">
        <f>IF($BN372="","",AVERAGE(INDEX(終値!$E372:$CZ372,1,$BN372+1):INDEX(終値!$E372:$CZ372,1,$BN372+20))+2*STDEVP(INDEX(終値!$E372:$CZ372,1,$BN372+1):INDEX(終値!$E372:$CZ372,1,$BN372+20)))</f>
        <v/>
      </c>
      <c r="BS372" s="500" t="str">
        <f>IF($BM372="","",AVERAGE(INDEX(終値!$E372:$CZ372,1,$BM372+1):INDEX(終値!$E372:$CZ372,1,$BM372+20))+2*STDEVP(INDEX(終値!$E372:$CZ372,1,$BM372+1):INDEX(終値!$E372:$CZ372,1,$BM372+20)))</f>
        <v/>
      </c>
      <c r="BT372" s="497" t="str">
        <f>IFERROR(IF(AND($BD372&gt;=2,ABS($BG372-$BH372)/$BH372&lt;=BB設定!$B$12,$BI372&gt;=MAX($BH372,$BG372)*(1+BB設定!$B$13),終値!E372&gt;$BG372),IF(OR(終値!E372&gt;=$BI372,AND($BH372&lt;$BJ372,$BG372&gt;=$BK372)),"二番底W▲","二番底W形成"),IF(AND($BL372&gt;=2,ABS($BO372-$BP372)/$BP372&lt;=BB設定!$B$12,$BQ372&lt;=MIN($BP372,$BO372)*(1-BB設定!$B$13),終値!E372&lt;$BO372),IF(OR(終値!E372&lt;=$BQ372,AND($BP372&gt;$BR372,$BO372&lt;=$BS372)),"二番天井M▼","二番天井M形成"),"－")),"－")</f>
        <v>－</v>
      </c>
    </row>
    <row r="373" spans="2:72">
      <c r="B373" s="500" t="str">
        <f>IF(終値!A373="","",IF(AND(安値!G373&lt;安値!F373,安値!G373&lt;安値!E373,安値!G373&lt;安値!H373,安値!G373&lt;安値!I373),2,""))</f>
        <v/>
      </c>
      <c r="C373" s="500" t="str">
        <f>IF(終値!A373="","",IF(AND(安値!H373&lt;安値!G373,安値!H373&lt;安値!F373,安値!H373&lt;安値!I373,安値!H373&lt;安値!J373),3,""))</f>
        <v/>
      </c>
      <c r="D373" s="500" t="str">
        <f>IF(終値!A373="","",IF(AND(安値!I373&lt;安値!H373,安値!I373&lt;安値!G373,安値!I373&lt;安値!J373,安値!I373&lt;安値!K373),4,""))</f>
        <v/>
      </c>
      <c r="E373" s="500" t="str">
        <f>IF(終値!A373="","",IF(AND(安値!J373&lt;安値!I373,安値!J373&lt;安値!H373,安値!J373&lt;安値!K373,安値!J373&lt;安値!L373),5,""))</f>
        <v/>
      </c>
      <c r="F373" s="500" t="str">
        <f>IF(終値!A373="","",IF(AND(安値!K373&lt;安値!J373,安値!K373&lt;安値!I373,安値!K373&lt;安値!L373,安値!K373&lt;安値!M373),6,""))</f>
        <v/>
      </c>
      <c r="G373" s="500" t="str">
        <f>IF(終値!A373="","",IF(AND(安値!L373&lt;安値!K373,安値!L373&lt;安値!J373,安値!L373&lt;安値!M373,安値!L373&lt;安値!N373),7,""))</f>
        <v/>
      </c>
      <c r="H373" s="500" t="str">
        <f>IF(終値!A373="","",IF(AND(安値!M373&lt;安値!L373,安値!M373&lt;安値!K373,安値!M373&lt;安値!N373,安値!M373&lt;安値!O373),8,""))</f>
        <v/>
      </c>
      <c r="I373" s="500" t="str">
        <f>IF(終値!A373="","",IF(AND(安値!N373&lt;安値!M373,安値!N373&lt;安値!L373,安値!N373&lt;安値!O373,安値!N373&lt;安値!P373),9,""))</f>
        <v/>
      </c>
      <c r="J373" s="500" t="str">
        <f>IF(終値!A373="","",IF(AND(安値!O373&lt;安値!N373,安値!O373&lt;安値!M373,安値!O373&lt;安値!P373,安値!O373&lt;安値!Q373),10,""))</f>
        <v/>
      </c>
      <c r="K373" s="500" t="str">
        <f>IF(終値!A373="","",IF(AND(安値!P373&lt;安値!O373,安値!P373&lt;安値!N373,安値!P373&lt;安値!Q373,安値!P373&lt;安値!R373),11,""))</f>
        <v/>
      </c>
      <c r="L373" s="500" t="str">
        <f>IF(終値!A373="","",IF(AND(安値!Q373&lt;安値!P373,安値!Q373&lt;安値!O373,安値!Q373&lt;安値!R373,安値!Q373&lt;安値!S373),12,""))</f>
        <v/>
      </c>
      <c r="M373" s="500" t="str">
        <f>IF(終値!A373="","",IF(AND(安値!R373&lt;安値!Q373,安値!R373&lt;安値!P373,安値!R373&lt;安値!S373,安値!R373&lt;安値!T373),13,""))</f>
        <v/>
      </c>
      <c r="N373" s="500" t="str">
        <f>IF(終値!A373="","",IF(AND(安値!S373&lt;安値!R373,安値!S373&lt;安値!Q373,安値!S373&lt;安値!T373,安値!S373&lt;安値!U373),14,""))</f>
        <v/>
      </c>
      <c r="O373" s="500" t="str">
        <f>IF(終値!A373="","",IF(AND(安値!T373&lt;安値!S373,安値!T373&lt;安値!R373,安値!T373&lt;安値!U373,安値!T373&lt;安値!V373),15,""))</f>
        <v/>
      </c>
      <c r="P373" s="500" t="str">
        <f>IF(終値!A373="","",IF(AND(安値!U373&lt;安値!T373,安値!U373&lt;安値!S373,安値!U373&lt;安値!V373,安値!U373&lt;安値!W373),16,""))</f>
        <v/>
      </c>
      <c r="Q373" s="500" t="str">
        <f>IF(終値!A373="","",IF(AND(安値!V373&lt;安値!U373,安値!V373&lt;安値!T373,安値!V373&lt;安値!W373,安値!V373&lt;安値!X373),17,""))</f>
        <v/>
      </c>
      <c r="R373" s="500" t="str">
        <f>IF(終値!A373="","",IF(AND(安値!W373&lt;安値!V373,安値!W373&lt;安値!U373,安値!W373&lt;安値!X373,安値!W373&lt;安値!Y373),18,""))</f>
        <v/>
      </c>
      <c r="S373" s="500" t="str">
        <f>IF(終値!A373="","",IF(AND(安値!X373&lt;安値!W373,安値!X373&lt;安値!V373,安値!X373&lt;安値!Y373,安値!X373&lt;安値!Z373),19,""))</f>
        <v/>
      </c>
      <c r="T373" s="500" t="str">
        <f>IF(終値!A373="","",IF(AND(安値!Y373&lt;安値!X373,安値!Y373&lt;安値!W373,安値!Y373&lt;安値!Z373,安値!Y373&lt;安値!AA373),20,""))</f>
        <v/>
      </c>
      <c r="U373" s="500" t="str">
        <f>IF(終値!A373="","",IF(AND(安値!Z373&lt;安値!Y373,安値!Z373&lt;安値!X373,安値!Z373&lt;安値!AA373,安値!Z373&lt;安値!AB373),21,""))</f>
        <v/>
      </c>
      <c r="V373" s="500" t="str">
        <f>IF(終値!A373="","",IF(AND(安値!AA373&lt;安値!Z373,安値!AA373&lt;安値!Y373,安値!AA373&lt;安値!AB373,安値!AA373&lt;安値!AC373),22,""))</f>
        <v/>
      </c>
      <c r="W373" s="500" t="str">
        <f>IF(終値!A373="","",IF(AND(安値!AB373&lt;安値!AA373,安値!AB373&lt;安値!Z373,安値!AB373&lt;安値!AC373,安値!AB373&lt;安値!AD373),23,""))</f>
        <v/>
      </c>
      <c r="X373" s="500" t="str">
        <f>IF(終値!A373="","",IF(AND(安値!AC373&lt;安値!AB373,安値!AC373&lt;安値!AA373,安値!AC373&lt;安値!AD373,安値!AC373&lt;安値!AE373),24,""))</f>
        <v/>
      </c>
      <c r="Y373" s="500" t="str">
        <f>IF(終値!A373="","",IF(AND(安値!AD373&lt;安値!AC373,安値!AD373&lt;安値!AB373,安値!AD373&lt;安値!AE373,安値!AD373&lt;安値!AF373),25,""))</f>
        <v/>
      </c>
      <c r="Z373" s="500" t="str">
        <f>IF(終値!A373="","",IF(AND(安値!AE373&lt;安値!AD373,安値!AE373&lt;安値!AC373,安値!AE373&lt;安値!AF373,安値!AE373&lt;安値!AG373),26,""))</f>
        <v/>
      </c>
      <c r="AA373" s="500" t="str">
        <f>IF(終値!A373="","",IF(AND(安値!AF373&lt;安値!AE373,安値!AF373&lt;安値!AD373,安値!AF373&lt;安値!AG373,安値!AF373&lt;安値!AH373),27,""))</f>
        <v/>
      </c>
      <c r="AB373" s="500" t="str">
        <f>IF(終値!A373="","",IF(AND(安値!AG373&lt;安値!AF373,安値!AG373&lt;安値!AE373,安値!AG373&lt;安値!AH373,安値!AG373&lt;安値!AI373),28,""))</f>
        <v/>
      </c>
      <c r="AC373" s="500" t="str">
        <f>IF(終値!A373="","",IF(AND(高値!G373&gt;高値!F373,高値!G373&gt;高値!E373,高値!G373&gt;高値!H373,高値!G373&gt;高値!I373),2,""))</f>
        <v/>
      </c>
      <c r="AD373" s="500" t="str">
        <f>IF(終値!A373="","",IF(AND(高値!H373&gt;高値!G373,高値!H373&gt;高値!F373,高値!H373&gt;高値!I373,高値!H373&gt;高値!J373),3,""))</f>
        <v/>
      </c>
      <c r="AE373" s="500" t="str">
        <f>IF(終値!A373="","",IF(AND(高値!I373&gt;高値!H373,高値!I373&gt;高値!G373,高値!I373&gt;高値!J373,高値!I373&gt;高値!K373),4,""))</f>
        <v/>
      </c>
      <c r="AF373" s="500" t="str">
        <f>IF(終値!A373="","",IF(AND(高値!J373&gt;高値!I373,高値!J373&gt;高値!H373,高値!J373&gt;高値!K373,高値!J373&gt;高値!L373),5,""))</f>
        <v/>
      </c>
      <c r="AG373" s="500" t="str">
        <f>IF(終値!A373="","",IF(AND(高値!K373&gt;高値!J373,高値!K373&gt;高値!I373,高値!K373&gt;高値!L373,高値!K373&gt;高値!M373),6,""))</f>
        <v/>
      </c>
      <c r="AH373" s="500" t="str">
        <f>IF(終値!A373="","",IF(AND(高値!L373&gt;高値!K373,高値!L373&gt;高値!J373,高値!L373&gt;高値!M373,高値!L373&gt;高値!N373),7,""))</f>
        <v/>
      </c>
      <c r="AI373" s="500" t="str">
        <f>IF(終値!A373="","",IF(AND(高値!M373&gt;高値!L373,高値!M373&gt;高値!K373,高値!M373&gt;高値!N373,高値!M373&gt;高値!O373),8,""))</f>
        <v/>
      </c>
      <c r="AJ373" s="500" t="str">
        <f>IF(終値!A373="","",IF(AND(高値!N373&gt;高値!M373,高値!N373&gt;高値!L373,高値!N373&gt;高値!O373,高値!N373&gt;高値!P373),9,""))</f>
        <v/>
      </c>
      <c r="AK373" s="500" t="str">
        <f>IF(終値!A373="","",IF(AND(高値!O373&gt;高値!N373,高値!O373&gt;高値!M373,高値!O373&gt;高値!P373,高値!O373&gt;高値!Q373),10,""))</f>
        <v/>
      </c>
      <c r="AL373" s="500" t="str">
        <f>IF(終値!A373="","",IF(AND(高値!P373&gt;高値!O373,高値!P373&gt;高値!N373,高値!P373&gt;高値!Q373,高値!P373&gt;高値!R373),11,""))</f>
        <v/>
      </c>
      <c r="AM373" s="500" t="str">
        <f>IF(終値!A373="","",IF(AND(高値!Q373&gt;高値!P373,高値!Q373&gt;高値!O373,高値!Q373&gt;高値!R373,高値!Q373&gt;高値!S373),12,""))</f>
        <v/>
      </c>
      <c r="AN373" s="500" t="str">
        <f>IF(終値!A373="","",IF(AND(高値!R373&gt;高値!Q373,高値!R373&gt;高値!P373,高値!R373&gt;高値!S373,高値!R373&gt;高値!T373),13,""))</f>
        <v/>
      </c>
      <c r="AO373" s="500" t="str">
        <f>IF(終値!A373="","",IF(AND(高値!S373&gt;高値!R373,高値!S373&gt;高値!Q373,高値!S373&gt;高値!T373,高値!S373&gt;高値!U373),14,""))</f>
        <v/>
      </c>
      <c r="AP373" s="500" t="str">
        <f>IF(終値!A373="","",IF(AND(高値!T373&gt;高値!S373,高値!T373&gt;高値!R373,高値!T373&gt;高値!U373,高値!T373&gt;高値!V373),15,""))</f>
        <v/>
      </c>
      <c r="AQ373" s="500" t="str">
        <f>IF(終値!A373="","",IF(AND(高値!U373&gt;高値!T373,高値!U373&gt;高値!S373,高値!U373&gt;高値!V373,高値!U373&gt;高値!W373),16,""))</f>
        <v/>
      </c>
      <c r="AR373" s="500" t="str">
        <f>IF(終値!A373="","",IF(AND(高値!V373&gt;高値!U373,高値!V373&gt;高値!T373,高値!V373&gt;高値!W373,高値!V373&gt;高値!X373),17,""))</f>
        <v/>
      </c>
      <c r="AS373" s="500" t="str">
        <f>IF(終値!A373="","",IF(AND(高値!W373&gt;高値!V373,高値!W373&gt;高値!U373,高値!W373&gt;高値!X373,高値!W373&gt;高値!Y373),18,""))</f>
        <v/>
      </c>
      <c r="AT373" s="500" t="str">
        <f>IF(終値!A373="","",IF(AND(高値!X373&gt;高値!W373,高値!X373&gt;高値!V373,高値!X373&gt;高値!Y373,高値!X373&gt;高値!Z373),19,""))</f>
        <v/>
      </c>
      <c r="AU373" s="500" t="str">
        <f>IF(終値!A373="","",IF(AND(高値!Y373&gt;高値!X373,高値!Y373&gt;高値!W373,高値!Y373&gt;高値!Z373,高値!Y373&gt;高値!AA373),20,""))</f>
        <v/>
      </c>
      <c r="AV373" s="500" t="str">
        <f>IF(終値!A373="","",IF(AND(高値!Z373&gt;高値!Y373,高値!Z373&gt;高値!X373,高値!Z373&gt;高値!AA373,高値!Z373&gt;高値!AB373),21,""))</f>
        <v/>
      </c>
      <c r="AW373" s="500" t="str">
        <f>IF(終値!A373="","",IF(AND(高値!AA373&gt;高値!Z373,高値!AA373&gt;高値!Y373,高値!AA373&gt;高値!AB373,高値!AA373&gt;高値!AC373),22,""))</f>
        <v/>
      </c>
      <c r="AX373" s="500" t="str">
        <f>IF(終値!A373="","",IF(AND(高値!AB373&gt;高値!AA373,高値!AB373&gt;高値!Z373,高値!AB373&gt;高値!AC373,高値!AB373&gt;高値!AD373),23,""))</f>
        <v/>
      </c>
      <c r="AY373" s="500" t="str">
        <f>IF(終値!A373="","",IF(AND(高値!AC373&gt;高値!AB373,高値!AC373&gt;高値!AA373,高値!AC373&gt;高値!AD373,高値!AC373&gt;高値!AE373),24,""))</f>
        <v/>
      </c>
      <c r="AZ373" s="500" t="str">
        <f>IF(終値!A373="","",IF(AND(高値!AD373&gt;高値!AC373,高値!AD373&gt;高値!AB373,高値!AD373&gt;高値!AE373,高値!AD373&gt;高値!AF373),25,""))</f>
        <v/>
      </c>
      <c r="BA373" s="500" t="str">
        <f>IF(終値!A373="","",IF(AND(高値!AE373&gt;高値!AD373,高値!AE373&gt;高値!AC373,高値!AE373&gt;高値!AF373,高値!AE373&gt;高値!AG373),26,""))</f>
        <v/>
      </c>
      <c r="BB373" s="500" t="str">
        <f>IF(終値!A373="","",IF(AND(高値!AF373&gt;高値!AE373,高値!AF373&gt;高値!AD373,高値!AF373&gt;高値!AG373,高値!AF373&gt;高値!AH373),27,""))</f>
        <v/>
      </c>
      <c r="BC373" s="500" t="str">
        <f>IF(終値!A373="","",IF(AND(高値!AG373&gt;高値!AF373,高値!AG373&gt;高値!AE373,高値!AG373&gt;高値!AH373,高値!AG373&gt;高値!AI373),28,""))</f>
        <v/>
      </c>
      <c r="BD373" s="500">
        <f t="shared" si="30"/>
        <v>0</v>
      </c>
      <c r="BE373" s="500" t="str">
        <f t="shared" si="31"/>
        <v/>
      </c>
      <c r="BF373" s="500" t="str">
        <f t="shared" si="32"/>
        <v/>
      </c>
      <c r="BG373" s="500" t="str">
        <f>IF($BE373="","",INDEX(安値!$E373:$CZ373,1,$BE373+1))</f>
        <v/>
      </c>
      <c r="BH373" s="500" t="str">
        <f>IF($BF373="","",INDEX(安値!$E373:$CZ373,1,$BF373+1))</f>
        <v/>
      </c>
      <c r="BI373" s="500" t="str">
        <f>IF($BF373="","",MAX(INDEX(高値!$E373:$CZ373,1,$BE373+1):INDEX(高値!$E373:$CZ373,1,$BF373+1)))</f>
        <v/>
      </c>
      <c r="BJ373" s="500" t="str">
        <f>IF($BF373="","",AVERAGE(INDEX(終値!$E373:$CZ373,1,$BF373+1):INDEX(終値!$E373:$CZ373,1,$BF373+20))-2*STDEVP(INDEX(終値!$E373:$CZ373,1,$BF373+1):INDEX(終値!$E373:$CZ373,1,$BF373+20)))</f>
        <v/>
      </c>
      <c r="BK373" s="500" t="str">
        <f>IF($BE373="","",AVERAGE(INDEX(終値!$E373:$CZ373,1,$BE373+1):INDEX(終値!$E373:$CZ373,1,$BE373+20))-2*STDEVP(INDEX(終値!$E373:$CZ373,1,$BE373+1):INDEX(終値!$E373:$CZ373,1,$BE373+20)))</f>
        <v/>
      </c>
      <c r="BL373" s="500">
        <f t="shared" si="33"/>
        <v>0</v>
      </c>
      <c r="BM373" s="500" t="str">
        <f t="shared" si="34"/>
        <v/>
      </c>
      <c r="BN373" s="500" t="str">
        <f t="shared" si="35"/>
        <v/>
      </c>
      <c r="BO373" s="500" t="str">
        <f>IF($BM373="","",INDEX(高値!$E373:$CZ373,1,$BM373+1))</f>
        <v/>
      </c>
      <c r="BP373" s="500" t="str">
        <f>IF($BN373="","",INDEX(高値!$E373:$CZ373,1,$BN373+1))</f>
        <v/>
      </c>
      <c r="BQ373" s="500" t="str">
        <f>IF($BN373="","",MIN(INDEX(安値!$E373:$CZ373,1,$BM373+1):INDEX(安値!$E373:$CZ373,1,$BN373+1)))</f>
        <v/>
      </c>
      <c r="BR373" s="500" t="str">
        <f>IF($BN373="","",AVERAGE(INDEX(終値!$E373:$CZ373,1,$BN373+1):INDEX(終値!$E373:$CZ373,1,$BN373+20))+2*STDEVP(INDEX(終値!$E373:$CZ373,1,$BN373+1):INDEX(終値!$E373:$CZ373,1,$BN373+20)))</f>
        <v/>
      </c>
      <c r="BS373" s="500" t="str">
        <f>IF($BM373="","",AVERAGE(INDEX(終値!$E373:$CZ373,1,$BM373+1):INDEX(終値!$E373:$CZ373,1,$BM373+20))+2*STDEVP(INDEX(終値!$E373:$CZ373,1,$BM373+1):INDEX(終値!$E373:$CZ373,1,$BM373+20)))</f>
        <v/>
      </c>
      <c r="BT373" s="497" t="str">
        <f>IFERROR(IF(AND($BD373&gt;=2,ABS($BG373-$BH373)/$BH373&lt;=BB設定!$B$12,$BI373&gt;=MAX($BH373,$BG373)*(1+BB設定!$B$13),終値!E373&gt;$BG373),IF(OR(終値!E373&gt;=$BI373,AND($BH373&lt;$BJ373,$BG373&gt;=$BK373)),"二番底W▲","二番底W形成"),IF(AND($BL373&gt;=2,ABS($BO373-$BP373)/$BP373&lt;=BB設定!$B$12,$BQ373&lt;=MIN($BP373,$BO373)*(1-BB設定!$B$13),終値!E373&lt;$BO373),IF(OR(終値!E373&lt;=$BQ373,AND($BP373&gt;$BR373,$BO373&lt;=$BS373)),"二番天井M▼","二番天井M形成"),"－")),"－")</f>
        <v>－</v>
      </c>
    </row>
    <row r="374" spans="2:72">
      <c r="B374" s="500" t="str">
        <f>IF(終値!A374="","",IF(AND(安値!G374&lt;安値!F374,安値!G374&lt;安値!E374,安値!G374&lt;安値!H374,安値!G374&lt;安値!I374),2,""))</f>
        <v/>
      </c>
      <c r="C374" s="500" t="str">
        <f>IF(終値!A374="","",IF(AND(安値!H374&lt;安値!G374,安値!H374&lt;安値!F374,安値!H374&lt;安値!I374,安値!H374&lt;安値!J374),3,""))</f>
        <v/>
      </c>
      <c r="D374" s="500" t="str">
        <f>IF(終値!A374="","",IF(AND(安値!I374&lt;安値!H374,安値!I374&lt;安値!G374,安値!I374&lt;安値!J374,安値!I374&lt;安値!K374),4,""))</f>
        <v/>
      </c>
      <c r="E374" s="500" t="str">
        <f>IF(終値!A374="","",IF(AND(安値!J374&lt;安値!I374,安値!J374&lt;安値!H374,安値!J374&lt;安値!K374,安値!J374&lt;安値!L374),5,""))</f>
        <v/>
      </c>
      <c r="F374" s="500" t="str">
        <f>IF(終値!A374="","",IF(AND(安値!K374&lt;安値!J374,安値!K374&lt;安値!I374,安値!K374&lt;安値!L374,安値!K374&lt;安値!M374),6,""))</f>
        <v/>
      </c>
      <c r="G374" s="500" t="str">
        <f>IF(終値!A374="","",IF(AND(安値!L374&lt;安値!K374,安値!L374&lt;安値!J374,安値!L374&lt;安値!M374,安値!L374&lt;安値!N374),7,""))</f>
        <v/>
      </c>
      <c r="H374" s="500" t="str">
        <f>IF(終値!A374="","",IF(AND(安値!M374&lt;安値!L374,安値!M374&lt;安値!K374,安値!M374&lt;安値!N374,安値!M374&lt;安値!O374),8,""))</f>
        <v/>
      </c>
      <c r="I374" s="500" t="str">
        <f>IF(終値!A374="","",IF(AND(安値!N374&lt;安値!M374,安値!N374&lt;安値!L374,安値!N374&lt;安値!O374,安値!N374&lt;安値!P374),9,""))</f>
        <v/>
      </c>
      <c r="J374" s="500" t="str">
        <f>IF(終値!A374="","",IF(AND(安値!O374&lt;安値!N374,安値!O374&lt;安値!M374,安値!O374&lt;安値!P374,安値!O374&lt;安値!Q374),10,""))</f>
        <v/>
      </c>
      <c r="K374" s="500" t="str">
        <f>IF(終値!A374="","",IF(AND(安値!P374&lt;安値!O374,安値!P374&lt;安値!N374,安値!P374&lt;安値!Q374,安値!P374&lt;安値!R374),11,""))</f>
        <v/>
      </c>
      <c r="L374" s="500" t="str">
        <f>IF(終値!A374="","",IF(AND(安値!Q374&lt;安値!P374,安値!Q374&lt;安値!O374,安値!Q374&lt;安値!R374,安値!Q374&lt;安値!S374),12,""))</f>
        <v/>
      </c>
      <c r="M374" s="500" t="str">
        <f>IF(終値!A374="","",IF(AND(安値!R374&lt;安値!Q374,安値!R374&lt;安値!P374,安値!R374&lt;安値!S374,安値!R374&lt;安値!T374),13,""))</f>
        <v/>
      </c>
      <c r="N374" s="500" t="str">
        <f>IF(終値!A374="","",IF(AND(安値!S374&lt;安値!R374,安値!S374&lt;安値!Q374,安値!S374&lt;安値!T374,安値!S374&lt;安値!U374),14,""))</f>
        <v/>
      </c>
      <c r="O374" s="500" t="str">
        <f>IF(終値!A374="","",IF(AND(安値!T374&lt;安値!S374,安値!T374&lt;安値!R374,安値!T374&lt;安値!U374,安値!T374&lt;安値!V374),15,""))</f>
        <v/>
      </c>
      <c r="P374" s="500" t="str">
        <f>IF(終値!A374="","",IF(AND(安値!U374&lt;安値!T374,安値!U374&lt;安値!S374,安値!U374&lt;安値!V374,安値!U374&lt;安値!W374),16,""))</f>
        <v/>
      </c>
      <c r="Q374" s="500" t="str">
        <f>IF(終値!A374="","",IF(AND(安値!V374&lt;安値!U374,安値!V374&lt;安値!T374,安値!V374&lt;安値!W374,安値!V374&lt;安値!X374),17,""))</f>
        <v/>
      </c>
      <c r="R374" s="500" t="str">
        <f>IF(終値!A374="","",IF(AND(安値!W374&lt;安値!V374,安値!W374&lt;安値!U374,安値!W374&lt;安値!X374,安値!W374&lt;安値!Y374),18,""))</f>
        <v/>
      </c>
      <c r="S374" s="500" t="str">
        <f>IF(終値!A374="","",IF(AND(安値!X374&lt;安値!W374,安値!X374&lt;安値!V374,安値!X374&lt;安値!Y374,安値!X374&lt;安値!Z374),19,""))</f>
        <v/>
      </c>
      <c r="T374" s="500" t="str">
        <f>IF(終値!A374="","",IF(AND(安値!Y374&lt;安値!X374,安値!Y374&lt;安値!W374,安値!Y374&lt;安値!Z374,安値!Y374&lt;安値!AA374),20,""))</f>
        <v/>
      </c>
      <c r="U374" s="500" t="str">
        <f>IF(終値!A374="","",IF(AND(安値!Z374&lt;安値!Y374,安値!Z374&lt;安値!X374,安値!Z374&lt;安値!AA374,安値!Z374&lt;安値!AB374),21,""))</f>
        <v/>
      </c>
      <c r="V374" s="500" t="str">
        <f>IF(終値!A374="","",IF(AND(安値!AA374&lt;安値!Z374,安値!AA374&lt;安値!Y374,安値!AA374&lt;安値!AB374,安値!AA374&lt;安値!AC374),22,""))</f>
        <v/>
      </c>
      <c r="W374" s="500" t="str">
        <f>IF(終値!A374="","",IF(AND(安値!AB374&lt;安値!AA374,安値!AB374&lt;安値!Z374,安値!AB374&lt;安値!AC374,安値!AB374&lt;安値!AD374),23,""))</f>
        <v/>
      </c>
      <c r="X374" s="500" t="str">
        <f>IF(終値!A374="","",IF(AND(安値!AC374&lt;安値!AB374,安値!AC374&lt;安値!AA374,安値!AC374&lt;安値!AD374,安値!AC374&lt;安値!AE374),24,""))</f>
        <v/>
      </c>
      <c r="Y374" s="500" t="str">
        <f>IF(終値!A374="","",IF(AND(安値!AD374&lt;安値!AC374,安値!AD374&lt;安値!AB374,安値!AD374&lt;安値!AE374,安値!AD374&lt;安値!AF374),25,""))</f>
        <v/>
      </c>
      <c r="Z374" s="500" t="str">
        <f>IF(終値!A374="","",IF(AND(安値!AE374&lt;安値!AD374,安値!AE374&lt;安値!AC374,安値!AE374&lt;安値!AF374,安値!AE374&lt;安値!AG374),26,""))</f>
        <v/>
      </c>
      <c r="AA374" s="500" t="str">
        <f>IF(終値!A374="","",IF(AND(安値!AF374&lt;安値!AE374,安値!AF374&lt;安値!AD374,安値!AF374&lt;安値!AG374,安値!AF374&lt;安値!AH374),27,""))</f>
        <v/>
      </c>
      <c r="AB374" s="500" t="str">
        <f>IF(終値!A374="","",IF(AND(安値!AG374&lt;安値!AF374,安値!AG374&lt;安値!AE374,安値!AG374&lt;安値!AH374,安値!AG374&lt;安値!AI374),28,""))</f>
        <v/>
      </c>
      <c r="AC374" s="500" t="str">
        <f>IF(終値!A374="","",IF(AND(高値!G374&gt;高値!F374,高値!G374&gt;高値!E374,高値!G374&gt;高値!H374,高値!G374&gt;高値!I374),2,""))</f>
        <v/>
      </c>
      <c r="AD374" s="500" t="str">
        <f>IF(終値!A374="","",IF(AND(高値!H374&gt;高値!G374,高値!H374&gt;高値!F374,高値!H374&gt;高値!I374,高値!H374&gt;高値!J374),3,""))</f>
        <v/>
      </c>
      <c r="AE374" s="500" t="str">
        <f>IF(終値!A374="","",IF(AND(高値!I374&gt;高値!H374,高値!I374&gt;高値!G374,高値!I374&gt;高値!J374,高値!I374&gt;高値!K374),4,""))</f>
        <v/>
      </c>
      <c r="AF374" s="500" t="str">
        <f>IF(終値!A374="","",IF(AND(高値!J374&gt;高値!I374,高値!J374&gt;高値!H374,高値!J374&gt;高値!K374,高値!J374&gt;高値!L374),5,""))</f>
        <v/>
      </c>
      <c r="AG374" s="500" t="str">
        <f>IF(終値!A374="","",IF(AND(高値!K374&gt;高値!J374,高値!K374&gt;高値!I374,高値!K374&gt;高値!L374,高値!K374&gt;高値!M374),6,""))</f>
        <v/>
      </c>
      <c r="AH374" s="500" t="str">
        <f>IF(終値!A374="","",IF(AND(高値!L374&gt;高値!K374,高値!L374&gt;高値!J374,高値!L374&gt;高値!M374,高値!L374&gt;高値!N374),7,""))</f>
        <v/>
      </c>
      <c r="AI374" s="500" t="str">
        <f>IF(終値!A374="","",IF(AND(高値!M374&gt;高値!L374,高値!M374&gt;高値!K374,高値!M374&gt;高値!N374,高値!M374&gt;高値!O374),8,""))</f>
        <v/>
      </c>
      <c r="AJ374" s="500" t="str">
        <f>IF(終値!A374="","",IF(AND(高値!N374&gt;高値!M374,高値!N374&gt;高値!L374,高値!N374&gt;高値!O374,高値!N374&gt;高値!P374),9,""))</f>
        <v/>
      </c>
      <c r="AK374" s="500" t="str">
        <f>IF(終値!A374="","",IF(AND(高値!O374&gt;高値!N374,高値!O374&gt;高値!M374,高値!O374&gt;高値!P374,高値!O374&gt;高値!Q374),10,""))</f>
        <v/>
      </c>
      <c r="AL374" s="500" t="str">
        <f>IF(終値!A374="","",IF(AND(高値!P374&gt;高値!O374,高値!P374&gt;高値!N374,高値!P374&gt;高値!Q374,高値!P374&gt;高値!R374),11,""))</f>
        <v/>
      </c>
      <c r="AM374" s="500" t="str">
        <f>IF(終値!A374="","",IF(AND(高値!Q374&gt;高値!P374,高値!Q374&gt;高値!O374,高値!Q374&gt;高値!R374,高値!Q374&gt;高値!S374),12,""))</f>
        <v/>
      </c>
      <c r="AN374" s="500" t="str">
        <f>IF(終値!A374="","",IF(AND(高値!R374&gt;高値!Q374,高値!R374&gt;高値!P374,高値!R374&gt;高値!S374,高値!R374&gt;高値!T374),13,""))</f>
        <v/>
      </c>
      <c r="AO374" s="500" t="str">
        <f>IF(終値!A374="","",IF(AND(高値!S374&gt;高値!R374,高値!S374&gt;高値!Q374,高値!S374&gt;高値!T374,高値!S374&gt;高値!U374),14,""))</f>
        <v/>
      </c>
      <c r="AP374" s="500" t="str">
        <f>IF(終値!A374="","",IF(AND(高値!T374&gt;高値!S374,高値!T374&gt;高値!R374,高値!T374&gt;高値!U374,高値!T374&gt;高値!V374),15,""))</f>
        <v/>
      </c>
      <c r="AQ374" s="500" t="str">
        <f>IF(終値!A374="","",IF(AND(高値!U374&gt;高値!T374,高値!U374&gt;高値!S374,高値!U374&gt;高値!V374,高値!U374&gt;高値!W374),16,""))</f>
        <v/>
      </c>
      <c r="AR374" s="500" t="str">
        <f>IF(終値!A374="","",IF(AND(高値!V374&gt;高値!U374,高値!V374&gt;高値!T374,高値!V374&gt;高値!W374,高値!V374&gt;高値!X374),17,""))</f>
        <v/>
      </c>
      <c r="AS374" s="500" t="str">
        <f>IF(終値!A374="","",IF(AND(高値!W374&gt;高値!V374,高値!W374&gt;高値!U374,高値!W374&gt;高値!X374,高値!W374&gt;高値!Y374),18,""))</f>
        <v/>
      </c>
      <c r="AT374" s="500" t="str">
        <f>IF(終値!A374="","",IF(AND(高値!X374&gt;高値!W374,高値!X374&gt;高値!V374,高値!X374&gt;高値!Y374,高値!X374&gt;高値!Z374),19,""))</f>
        <v/>
      </c>
      <c r="AU374" s="500" t="str">
        <f>IF(終値!A374="","",IF(AND(高値!Y374&gt;高値!X374,高値!Y374&gt;高値!W374,高値!Y374&gt;高値!Z374,高値!Y374&gt;高値!AA374),20,""))</f>
        <v/>
      </c>
      <c r="AV374" s="500" t="str">
        <f>IF(終値!A374="","",IF(AND(高値!Z374&gt;高値!Y374,高値!Z374&gt;高値!X374,高値!Z374&gt;高値!AA374,高値!Z374&gt;高値!AB374),21,""))</f>
        <v/>
      </c>
      <c r="AW374" s="500" t="str">
        <f>IF(終値!A374="","",IF(AND(高値!AA374&gt;高値!Z374,高値!AA374&gt;高値!Y374,高値!AA374&gt;高値!AB374,高値!AA374&gt;高値!AC374),22,""))</f>
        <v/>
      </c>
      <c r="AX374" s="500" t="str">
        <f>IF(終値!A374="","",IF(AND(高値!AB374&gt;高値!AA374,高値!AB374&gt;高値!Z374,高値!AB374&gt;高値!AC374,高値!AB374&gt;高値!AD374),23,""))</f>
        <v/>
      </c>
      <c r="AY374" s="500" t="str">
        <f>IF(終値!A374="","",IF(AND(高値!AC374&gt;高値!AB374,高値!AC374&gt;高値!AA374,高値!AC374&gt;高値!AD374,高値!AC374&gt;高値!AE374),24,""))</f>
        <v/>
      </c>
      <c r="AZ374" s="500" t="str">
        <f>IF(終値!A374="","",IF(AND(高値!AD374&gt;高値!AC374,高値!AD374&gt;高値!AB374,高値!AD374&gt;高値!AE374,高値!AD374&gt;高値!AF374),25,""))</f>
        <v/>
      </c>
      <c r="BA374" s="500" t="str">
        <f>IF(終値!A374="","",IF(AND(高値!AE374&gt;高値!AD374,高値!AE374&gt;高値!AC374,高値!AE374&gt;高値!AF374,高値!AE374&gt;高値!AG374),26,""))</f>
        <v/>
      </c>
      <c r="BB374" s="500" t="str">
        <f>IF(終値!A374="","",IF(AND(高値!AF374&gt;高値!AE374,高値!AF374&gt;高値!AD374,高値!AF374&gt;高値!AG374,高値!AF374&gt;高値!AH374),27,""))</f>
        <v/>
      </c>
      <c r="BC374" s="500" t="str">
        <f>IF(終値!A374="","",IF(AND(高値!AG374&gt;高値!AF374,高値!AG374&gt;高値!AE374,高値!AG374&gt;高値!AH374,高値!AG374&gt;高値!AI374),28,""))</f>
        <v/>
      </c>
      <c r="BD374" s="500">
        <f t="shared" si="30"/>
        <v>0</v>
      </c>
      <c r="BE374" s="500" t="str">
        <f t="shared" si="31"/>
        <v/>
      </c>
      <c r="BF374" s="500" t="str">
        <f t="shared" si="32"/>
        <v/>
      </c>
      <c r="BG374" s="500" t="str">
        <f>IF($BE374="","",INDEX(安値!$E374:$CZ374,1,$BE374+1))</f>
        <v/>
      </c>
      <c r="BH374" s="500" t="str">
        <f>IF($BF374="","",INDEX(安値!$E374:$CZ374,1,$BF374+1))</f>
        <v/>
      </c>
      <c r="BI374" s="500" t="str">
        <f>IF($BF374="","",MAX(INDEX(高値!$E374:$CZ374,1,$BE374+1):INDEX(高値!$E374:$CZ374,1,$BF374+1)))</f>
        <v/>
      </c>
      <c r="BJ374" s="500" t="str">
        <f>IF($BF374="","",AVERAGE(INDEX(終値!$E374:$CZ374,1,$BF374+1):INDEX(終値!$E374:$CZ374,1,$BF374+20))-2*STDEVP(INDEX(終値!$E374:$CZ374,1,$BF374+1):INDEX(終値!$E374:$CZ374,1,$BF374+20)))</f>
        <v/>
      </c>
      <c r="BK374" s="500" t="str">
        <f>IF($BE374="","",AVERAGE(INDEX(終値!$E374:$CZ374,1,$BE374+1):INDEX(終値!$E374:$CZ374,1,$BE374+20))-2*STDEVP(INDEX(終値!$E374:$CZ374,1,$BE374+1):INDEX(終値!$E374:$CZ374,1,$BE374+20)))</f>
        <v/>
      </c>
      <c r="BL374" s="500">
        <f t="shared" si="33"/>
        <v>0</v>
      </c>
      <c r="BM374" s="500" t="str">
        <f t="shared" si="34"/>
        <v/>
      </c>
      <c r="BN374" s="500" t="str">
        <f t="shared" si="35"/>
        <v/>
      </c>
      <c r="BO374" s="500" t="str">
        <f>IF($BM374="","",INDEX(高値!$E374:$CZ374,1,$BM374+1))</f>
        <v/>
      </c>
      <c r="BP374" s="500" t="str">
        <f>IF($BN374="","",INDEX(高値!$E374:$CZ374,1,$BN374+1))</f>
        <v/>
      </c>
      <c r="BQ374" s="500" t="str">
        <f>IF($BN374="","",MIN(INDEX(安値!$E374:$CZ374,1,$BM374+1):INDEX(安値!$E374:$CZ374,1,$BN374+1)))</f>
        <v/>
      </c>
      <c r="BR374" s="500" t="str">
        <f>IF($BN374="","",AVERAGE(INDEX(終値!$E374:$CZ374,1,$BN374+1):INDEX(終値!$E374:$CZ374,1,$BN374+20))+2*STDEVP(INDEX(終値!$E374:$CZ374,1,$BN374+1):INDEX(終値!$E374:$CZ374,1,$BN374+20)))</f>
        <v/>
      </c>
      <c r="BS374" s="500" t="str">
        <f>IF($BM374="","",AVERAGE(INDEX(終値!$E374:$CZ374,1,$BM374+1):INDEX(終値!$E374:$CZ374,1,$BM374+20))+2*STDEVP(INDEX(終値!$E374:$CZ374,1,$BM374+1):INDEX(終値!$E374:$CZ374,1,$BM374+20)))</f>
        <v/>
      </c>
      <c r="BT374" s="497" t="str">
        <f>IFERROR(IF(AND($BD374&gt;=2,ABS($BG374-$BH374)/$BH374&lt;=BB設定!$B$12,$BI374&gt;=MAX($BH374,$BG374)*(1+BB設定!$B$13),終値!E374&gt;$BG374),IF(OR(終値!E374&gt;=$BI374,AND($BH374&lt;$BJ374,$BG374&gt;=$BK374)),"二番底W▲","二番底W形成"),IF(AND($BL374&gt;=2,ABS($BO374-$BP374)/$BP374&lt;=BB設定!$B$12,$BQ374&lt;=MIN($BP374,$BO374)*(1-BB設定!$B$13),終値!E374&lt;$BO374),IF(OR(終値!E374&lt;=$BQ374,AND($BP374&gt;$BR374,$BO374&lt;=$BS374)),"二番天井M▼","二番天井M形成"),"－")),"－")</f>
        <v>－</v>
      </c>
    </row>
    <row r="375" spans="2:72">
      <c r="B375" s="500" t="str">
        <f>IF(終値!A375="","",IF(AND(安値!G375&lt;安値!F375,安値!G375&lt;安値!E375,安値!G375&lt;安値!H375,安値!G375&lt;安値!I375),2,""))</f>
        <v/>
      </c>
      <c r="C375" s="500" t="str">
        <f>IF(終値!A375="","",IF(AND(安値!H375&lt;安値!G375,安値!H375&lt;安値!F375,安値!H375&lt;安値!I375,安値!H375&lt;安値!J375),3,""))</f>
        <v/>
      </c>
      <c r="D375" s="500" t="str">
        <f>IF(終値!A375="","",IF(AND(安値!I375&lt;安値!H375,安値!I375&lt;安値!G375,安値!I375&lt;安値!J375,安値!I375&lt;安値!K375),4,""))</f>
        <v/>
      </c>
      <c r="E375" s="500" t="str">
        <f>IF(終値!A375="","",IF(AND(安値!J375&lt;安値!I375,安値!J375&lt;安値!H375,安値!J375&lt;安値!K375,安値!J375&lt;安値!L375),5,""))</f>
        <v/>
      </c>
      <c r="F375" s="500" t="str">
        <f>IF(終値!A375="","",IF(AND(安値!K375&lt;安値!J375,安値!K375&lt;安値!I375,安値!K375&lt;安値!L375,安値!K375&lt;安値!M375),6,""))</f>
        <v/>
      </c>
      <c r="G375" s="500" t="str">
        <f>IF(終値!A375="","",IF(AND(安値!L375&lt;安値!K375,安値!L375&lt;安値!J375,安値!L375&lt;安値!M375,安値!L375&lt;安値!N375),7,""))</f>
        <v/>
      </c>
      <c r="H375" s="500" t="str">
        <f>IF(終値!A375="","",IF(AND(安値!M375&lt;安値!L375,安値!M375&lt;安値!K375,安値!M375&lt;安値!N375,安値!M375&lt;安値!O375),8,""))</f>
        <v/>
      </c>
      <c r="I375" s="500" t="str">
        <f>IF(終値!A375="","",IF(AND(安値!N375&lt;安値!M375,安値!N375&lt;安値!L375,安値!N375&lt;安値!O375,安値!N375&lt;安値!P375),9,""))</f>
        <v/>
      </c>
      <c r="J375" s="500" t="str">
        <f>IF(終値!A375="","",IF(AND(安値!O375&lt;安値!N375,安値!O375&lt;安値!M375,安値!O375&lt;安値!P375,安値!O375&lt;安値!Q375),10,""))</f>
        <v/>
      </c>
      <c r="K375" s="500" t="str">
        <f>IF(終値!A375="","",IF(AND(安値!P375&lt;安値!O375,安値!P375&lt;安値!N375,安値!P375&lt;安値!Q375,安値!P375&lt;安値!R375),11,""))</f>
        <v/>
      </c>
      <c r="L375" s="500" t="str">
        <f>IF(終値!A375="","",IF(AND(安値!Q375&lt;安値!P375,安値!Q375&lt;安値!O375,安値!Q375&lt;安値!R375,安値!Q375&lt;安値!S375),12,""))</f>
        <v/>
      </c>
      <c r="M375" s="500" t="str">
        <f>IF(終値!A375="","",IF(AND(安値!R375&lt;安値!Q375,安値!R375&lt;安値!P375,安値!R375&lt;安値!S375,安値!R375&lt;安値!T375),13,""))</f>
        <v/>
      </c>
      <c r="N375" s="500" t="str">
        <f>IF(終値!A375="","",IF(AND(安値!S375&lt;安値!R375,安値!S375&lt;安値!Q375,安値!S375&lt;安値!T375,安値!S375&lt;安値!U375),14,""))</f>
        <v/>
      </c>
      <c r="O375" s="500" t="str">
        <f>IF(終値!A375="","",IF(AND(安値!T375&lt;安値!S375,安値!T375&lt;安値!R375,安値!T375&lt;安値!U375,安値!T375&lt;安値!V375),15,""))</f>
        <v/>
      </c>
      <c r="P375" s="500" t="str">
        <f>IF(終値!A375="","",IF(AND(安値!U375&lt;安値!T375,安値!U375&lt;安値!S375,安値!U375&lt;安値!V375,安値!U375&lt;安値!W375),16,""))</f>
        <v/>
      </c>
      <c r="Q375" s="500" t="str">
        <f>IF(終値!A375="","",IF(AND(安値!V375&lt;安値!U375,安値!V375&lt;安値!T375,安値!V375&lt;安値!W375,安値!V375&lt;安値!X375),17,""))</f>
        <v/>
      </c>
      <c r="R375" s="500" t="str">
        <f>IF(終値!A375="","",IF(AND(安値!W375&lt;安値!V375,安値!W375&lt;安値!U375,安値!W375&lt;安値!X375,安値!W375&lt;安値!Y375),18,""))</f>
        <v/>
      </c>
      <c r="S375" s="500" t="str">
        <f>IF(終値!A375="","",IF(AND(安値!X375&lt;安値!W375,安値!X375&lt;安値!V375,安値!X375&lt;安値!Y375,安値!X375&lt;安値!Z375),19,""))</f>
        <v/>
      </c>
      <c r="T375" s="500" t="str">
        <f>IF(終値!A375="","",IF(AND(安値!Y375&lt;安値!X375,安値!Y375&lt;安値!W375,安値!Y375&lt;安値!Z375,安値!Y375&lt;安値!AA375),20,""))</f>
        <v/>
      </c>
      <c r="U375" s="500" t="str">
        <f>IF(終値!A375="","",IF(AND(安値!Z375&lt;安値!Y375,安値!Z375&lt;安値!X375,安値!Z375&lt;安値!AA375,安値!Z375&lt;安値!AB375),21,""))</f>
        <v/>
      </c>
      <c r="V375" s="500" t="str">
        <f>IF(終値!A375="","",IF(AND(安値!AA375&lt;安値!Z375,安値!AA375&lt;安値!Y375,安値!AA375&lt;安値!AB375,安値!AA375&lt;安値!AC375),22,""))</f>
        <v/>
      </c>
      <c r="W375" s="500" t="str">
        <f>IF(終値!A375="","",IF(AND(安値!AB375&lt;安値!AA375,安値!AB375&lt;安値!Z375,安値!AB375&lt;安値!AC375,安値!AB375&lt;安値!AD375),23,""))</f>
        <v/>
      </c>
      <c r="X375" s="500" t="str">
        <f>IF(終値!A375="","",IF(AND(安値!AC375&lt;安値!AB375,安値!AC375&lt;安値!AA375,安値!AC375&lt;安値!AD375,安値!AC375&lt;安値!AE375),24,""))</f>
        <v/>
      </c>
      <c r="Y375" s="500" t="str">
        <f>IF(終値!A375="","",IF(AND(安値!AD375&lt;安値!AC375,安値!AD375&lt;安値!AB375,安値!AD375&lt;安値!AE375,安値!AD375&lt;安値!AF375),25,""))</f>
        <v/>
      </c>
      <c r="Z375" s="500" t="str">
        <f>IF(終値!A375="","",IF(AND(安値!AE375&lt;安値!AD375,安値!AE375&lt;安値!AC375,安値!AE375&lt;安値!AF375,安値!AE375&lt;安値!AG375),26,""))</f>
        <v/>
      </c>
      <c r="AA375" s="500" t="str">
        <f>IF(終値!A375="","",IF(AND(安値!AF375&lt;安値!AE375,安値!AF375&lt;安値!AD375,安値!AF375&lt;安値!AG375,安値!AF375&lt;安値!AH375),27,""))</f>
        <v/>
      </c>
      <c r="AB375" s="500" t="str">
        <f>IF(終値!A375="","",IF(AND(安値!AG375&lt;安値!AF375,安値!AG375&lt;安値!AE375,安値!AG375&lt;安値!AH375,安値!AG375&lt;安値!AI375),28,""))</f>
        <v/>
      </c>
      <c r="AC375" s="500" t="str">
        <f>IF(終値!A375="","",IF(AND(高値!G375&gt;高値!F375,高値!G375&gt;高値!E375,高値!G375&gt;高値!H375,高値!G375&gt;高値!I375),2,""))</f>
        <v/>
      </c>
      <c r="AD375" s="500" t="str">
        <f>IF(終値!A375="","",IF(AND(高値!H375&gt;高値!G375,高値!H375&gt;高値!F375,高値!H375&gt;高値!I375,高値!H375&gt;高値!J375),3,""))</f>
        <v/>
      </c>
      <c r="AE375" s="500" t="str">
        <f>IF(終値!A375="","",IF(AND(高値!I375&gt;高値!H375,高値!I375&gt;高値!G375,高値!I375&gt;高値!J375,高値!I375&gt;高値!K375),4,""))</f>
        <v/>
      </c>
      <c r="AF375" s="500" t="str">
        <f>IF(終値!A375="","",IF(AND(高値!J375&gt;高値!I375,高値!J375&gt;高値!H375,高値!J375&gt;高値!K375,高値!J375&gt;高値!L375),5,""))</f>
        <v/>
      </c>
      <c r="AG375" s="500" t="str">
        <f>IF(終値!A375="","",IF(AND(高値!K375&gt;高値!J375,高値!K375&gt;高値!I375,高値!K375&gt;高値!L375,高値!K375&gt;高値!M375),6,""))</f>
        <v/>
      </c>
      <c r="AH375" s="500" t="str">
        <f>IF(終値!A375="","",IF(AND(高値!L375&gt;高値!K375,高値!L375&gt;高値!J375,高値!L375&gt;高値!M375,高値!L375&gt;高値!N375),7,""))</f>
        <v/>
      </c>
      <c r="AI375" s="500" t="str">
        <f>IF(終値!A375="","",IF(AND(高値!M375&gt;高値!L375,高値!M375&gt;高値!K375,高値!M375&gt;高値!N375,高値!M375&gt;高値!O375),8,""))</f>
        <v/>
      </c>
      <c r="AJ375" s="500" t="str">
        <f>IF(終値!A375="","",IF(AND(高値!N375&gt;高値!M375,高値!N375&gt;高値!L375,高値!N375&gt;高値!O375,高値!N375&gt;高値!P375),9,""))</f>
        <v/>
      </c>
      <c r="AK375" s="500" t="str">
        <f>IF(終値!A375="","",IF(AND(高値!O375&gt;高値!N375,高値!O375&gt;高値!M375,高値!O375&gt;高値!P375,高値!O375&gt;高値!Q375),10,""))</f>
        <v/>
      </c>
      <c r="AL375" s="500" t="str">
        <f>IF(終値!A375="","",IF(AND(高値!P375&gt;高値!O375,高値!P375&gt;高値!N375,高値!P375&gt;高値!Q375,高値!P375&gt;高値!R375),11,""))</f>
        <v/>
      </c>
      <c r="AM375" s="500" t="str">
        <f>IF(終値!A375="","",IF(AND(高値!Q375&gt;高値!P375,高値!Q375&gt;高値!O375,高値!Q375&gt;高値!R375,高値!Q375&gt;高値!S375),12,""))</f>
        <v/>
      </c>
      <c r="AN375" s="500" t="str">
        <f>IF(終値!A375="","",IF(AND(高値!R375&gt;高値!Q375,高値!R375&gt;高値!P375,高値!R375&gt;高値!S375,高値!R375&gt;高値!T375),13,""))</f>
        <v/>
      </c>
      <c r="AO375" s="500" t="str">
        <f>IF(終値!A375="","",IF(AND(高値!S375&gt;高値!R375,高値!S375&gt;高値!Q375,高値!S375&gt;高値!T375,高値!S375&gt;高値!U375),14,""))</f>
        <v/>
      </c>
      <c r="AP375" s="500" t="str">
        <f>IF(終値!A375="","",IF(AND(高値!T375&gt;高値!S375,高値!T375&gt;高値!R375,高値!T375&gt;高値!U375,高値!T375&gt;高値!V375),15,""))</f>
        <v/>
      </c>
      <c r="AQ375" s="500" t="str">
        <f>IF(終値!A375="","",IF(AND(高値!U375&gt;高値!T375,高値!U375&gt;高値!S375,高値!U375&gt;高値!V375,高値!U375&gt;高値!W375),16,""))</f>
        <v/>
      </c>
      <c r="AR375" s="500" t="str">
        <f>IF(終値!A375="","",IF(AND(高値!V375&gt;高値!U375,高値!V375&gt;高値!T375,高値!V375&gt;高値!W375,高値!V375&gt;高値!X375),17,""))</f>
        <v/>
      </c>
      <c r="AS375" s="500" t="str">
        <f>IF(終値!A375="","",IF(AND(高値!W375&gt;高値!V375,高値!W375&gt;高値!U375,高値!W375&gt;高値!X375,高値!W375&gt;高値!Y375),18,""))</f>
        <v/>
      </c>
      <c r="AT375" s="500" t="str">
        <f>IF(終値!A375="","",IF(AND(高値!X375&gt;高値!W375,高値!X375&gt;高値!V375,高値!X375&gt;高値!Y375,高値!X375&gt;高値!Z375),19,""))</f>
        <v/>
      </c>
      <c r="AU375" s="500" t="str">
        <f>IF(終値!A375="","",IF(AND(高値!Y375&gt;高値!X375,高値!Y375&gt;高値!W375,高値!Y375&gt;高値!Z375,高値!Y375&gt;高値!AA375),20,""))</f>
        <v/>
      </c>
      <c r="AV375" s="500" t="str">
        <f>IF(終値!A375="","",IF(AND(高値!Z375&gt;高値!Y375,高値!Z375&gt;高値!X375,高値!Z375&gt;高値!AA375,高値!Z375&gt;高値!AB375),21,""))</f>
        <v/>
      </c>
      <c r="AW375" s="500" t="str">
        <f>IF(終値!A375="","",IF(AND(高値!AA375&gt;高値!Z375,高値!AA375&gt;高値!Y375,高値!AA375&gt;高値!AB375,高値!AA375&gt;高値!AC375),22,""))</f>
        <v/>
      </c>
      <c r="AX375" s="500" t="str">
        <f>IF(終値!A375="","",IF(AND(高値!AB375&gt;高値!AA375,高値!AB375&gt;高値!Z375,高値!AB375&gt;高値!AC375,高値!AB375&gt;高値!AD375),23,""))</f>
        <v/>
      </c>
      <c r="AY375" s="500" t="str">
        <f>IF(終値!A375="","",IF(AND(高値!AC375&gt;高値!AB375,高値!AC375&gt;高値!AA375,高値!AC375&gt;高値!AD375,高値!AC375&gt;高値!AE375),24,""))</f>
        <v/>
      </c>
      <c r="AZ375" s="500" t="str">
        <f>IF(終値!A375="","",IF(AND(高値!AD375&gt;高値!AC375,高値!AD375&gt;高値!AB375,高値!AD375&gt;高値!AE375,高値!AD375&gt;高値!AF375),25,""))</f>
        <v/>
      </c>
      <c r="BA375" s="500" t="str">
        <f>IF(終値!A375="","",IF(AND(高値!AE375&gt;高値!AD375,高値!AE375&gt;高値!AC375,高値!AE375&gt;高値!AF375,高値!AE375&gt;高値!AG375),26,""))</f>
        <v/>
      </c>
      <c r="BB375" s="500" t="str">
        <f>IF(終値!A375="","",IF(AND(高値!AF375&gt;高値!AE375,高値!AF375&gt;高値!AD375,高値!AF375&gt;高値!AG375,高値!AF375&gt;高値!AH375),27,""))</f>
        <v/>
      </c>
      <c r="BC375" s="500" t="str">
        <f>IF(終値!A375="","",IF(AND(高値!AG375&gt;高値!AF375,高値!AG375&gt;高値!AE375,高値!AG375&gt;高値!AH375,高値!AG375&gt;高値!AI375),28,""))</f>
        <v/>
      </c>
      <c r="BD375" s="500">
        <f t="shared" si="30"/>
        <v>0</v>
      </c>
      <c r="BE375" s="500" t="str">
        <f t="shared" si="31"/>
        <v/>
      </c>
      <c r="BF375" s="500" t="str">
        <f t="shared" si="32"/>
        <v/>
      </c>
      <c r="BG375" s="500" t="str">
        <f>IF($BE375="","",INDEX(安値!$E375:$CZ375,1,$BE375+1))</f>
        <v/>
      </c>
      <c r="BH375" s="500" t="str">
        <f>IF($BF375="","",INDEX(安値!$E375:$CZ375,1,$BF375+1))</f>
        <v/>
      </c>
      <c r="BI375" s="500" t="str">
        <f>IF($BF375="","",MAX(INDEX(高値!$E375:$CZ375,1,$BE375+1):INDEX(高値!$E375:$CZ375,1,$BF375+1)))</f>
        <v/>
      </c>
      <c r="BJ375" s="500" t="str">
        <f>IF($BF375="","",AVERAGE(INDEX(終値!$E375:$CZ375,1,$BF375+1):INDEX(終値!$E375:$CZ375,1,$BF375+20))-2*STDEVP(INDEX(終値!$E375:$CZ375,1,$BF375+1):INDEX(終値!$E375:$CZ375,1,$BF375+20)))</f>
        <v/>
      </c>
      <c r="BK375" s="500" t="str">
        <f>IF($BE375="","",AVERAGE(INDEX(終値!$E375:$CZ375,1,$BE375+1):INDEX(終値!$E375:$CZ375,1,$BE375+20))-2*STDEVP(INDEX(終値!$E375:$CZ375,1,$BE375+1):INDEX(終値!$E375:$CZ375,1,$BE375+20)))</f>
        <v/>
      </c>
      <c r="BL375" s="500">
        <f t="shared" si="33"/>
        <v>0</v>
      </c>
      <c r="BM375" s="500" t="str">
        <f t="shared" si="34"/>
        <v/>
      </c>
      <c r="BN375" s="500" t="str">
        <f t="shared" si="35"/>
        <v/>
      </c>
      <c r="BO375" s="500" t="str">
        <f>IF($BM375="","",INDEX(高値!$E375:$CZ375,1,$BM375+1))</f>
        <v/>
      </c>
      <c r="BP375" s="500" t="str">
        <f>IF($BN375="","",INDEX(高値!$E375:$CZ375,1,$BN375+1))</f>
        <v/>
      </c>
      <c r="BQ375" s="500" t="str">
        <f>IF($BN375="","",MIN(INDEX(安値!$E375:$CZ375,1,$BM375+1):INDEX(安値!$E375:$CZ375,1,$BN375+1)))</f>
        <v/>
      </c>
      <c r="BR375" s="500" t="str">
        <f>IF($BN375="","",AVERAGE(INDEX(終値!$E375:$CZ375,1,$BN375+1):INDEX(終値!$E375:$CZ375,1,$BN375+20))+2*STDEVP(INDEX(終値!$E375:$CZ375,1,$BN375+1):INDEX(終値!$E375:$CZ375,1,$BN375+20)))</f>
        <v/>
      </c>
      <c r="BS375" s="500" t="str">
        <f>IF($BM375="","",AVERAGE(INDEX(終値!$E375:$CZ375,1,$BM375+1):INDEX(終値!$E375:$CZ375,1,$BM375+20))+2*STDEVP(INDEX(終値!$E375:$CZ375,1,$BM375+1):INDEX(終値!$E375:$CZ375,1,$BM375+20)))</f>
        <v/>
      </c>
      <c r="BT375" s="497" t="str">
        <f>IFERROR(IF(AND($BD375&gt;=2,ABS($BG375-$BH375)/$BH375&lt;=BB設定!$B$12,$BI375&gt;=MAX($BH375,$BG375)*(1+BB設定!$B$13),終値!E375&gt;$BG375),IF(OR(終値!E375&gt;=$BI375,AND($BH375&lt;$BJ375,$BG375&gt;=$BK375)),"二番底W▲","二番底W形成"),IF(AND($BL375&gt;=2,ABS($BO375-$BP375)/$BP375&lt;=BB設定!$B$12,$BQ375&lt;=MIN($BP375,$BO375)*(1-BB設定!$B$13),終値!E375&lt;$BO375),IF(OR(終値!E375&lt;=$BQ375,AND($BP375&gt;$BR375,$BO375&lt;=$BS375)),"二番天井M▼","二番天井M形成"),"－")),"－")</f>
        <v>－</v>
      </c>
    </row>
    <row r="376" spans="2:72">
      <c r="B376" s="500" t="str">
        <f>IF(終値!A376="","",IF(AND(安値!G376&lt;安値!F376,安値!G376&lt;安値!E376,安値!G376&lt;安値!H376,安値!G376&lt;安値!I376),2,""))</f>
        <v/>
      </c>
      <c r="C376" s="500" t="str">
        <f>IF(終値!A376="","",IF(AND(安値!H376&lt;安値!G376,安値!H376&lt;安値!F376,安値!H376&lt;安値!I376,安値!H376&lt;安値!J376),3,""))</f>
        <v/>
      </c>
      <c r="D376" s="500" t="str">
        <f>IF(終値!A376="","",IF(AND(安値!I376&lt;安値!H376,安値!I376&lt;安値!G376,安値!I376&lt;安値!J376,安値!I376&lt;安値!K376),4,""))</f>
        <v/>
      </c>
      <c r="E376" s="500" t="str">
        <f>IF(終値!A376="","",IF(AND(安値!J376&lt;安値!I376,安値!J376&lt;安値!H376,安値!J376&lt;安値!K376,安値!J376&lt;安値!L376),5,""))</f>
        <v/>
      </c>
      <c r="F376" s="500" t="str">
        <f>IF(終値!A376="","",IF(AND(安値!K376&lt;安値!J376,安値!K376&lt;安値!I376,安値!K376&lt;安値!L376,安値!K376&lt;安値!M376),6,""))</f>
        <v/>
      </c>
      <c r="G376" s="500" t="str">
        <f>IF(終値!A376="","",IF(AND(安値!L376&lt;安値!K376,安値!L376&lt;安値!J376,安値!L376&lt;安値!M376,安値!L376&lt;安値!N376),7,""))</f>
        <v/>
      </c>
      <c r="H376" s="500" t="str">
        <f>IF(終値!A376="","",IF(AND(安値!M376&lt;安値!L376,安値!M376&lt;安値!K376,安値!M376&lt;安値!N376,安値!M376&lt;安値!O376),8,""))</f>
        <v/>
      </c>
      <c r="I376" s="500" t="str">
        <f>IF(終値!A376="","",IF(AND(安値!N376&lt;安値!M376,安値!N376&lt;安値!L376,安値!N376&lt;安値!O376,安値!N376&lt;安値!P376),9,""))</f>
        <v/>
      </c>
      <c r="J376" s="500" t="str">
        <f>IF(終値!A376="","",IF(AND(安値!O376&lt;安値!N376,安値!O376&lt;安値!M376,安値!O376&lt;安値!P376,安値!O376&lt;安値!Q376),10,""))</f>
        <v/>
      </c>
      <c r="K376" s="500" t="str">
        <f>IF(終値!A376="","",IF(AND(安値!P376&lt;安値!O376,安値!P376&lt;安値!N376,安値!P376&lt;安値!Q376,安値!P376&lt;安値!R376),11,""))</f>
        <v/>
      </c>
      <c r="L376" s="500" t="str">
        <f>IF(終値!A376="","",IF(AND(安値!Q376&lt;安値!P376,安値!Q376&lt;安値!O376,安値!Q376&lt;安値!R376,安値!Q376&lt;安値!S376),12,""))</f>
        <v/>
      </c>
      <c r="M376" s="500" t="str">
        <f>IF(終値!A376="","",IF(AND(安値!R376&lt;安値!Q376,安値!R376&lt;安値!P376,安値!R376&lt;安値!S376,安値!R376&lt;安値!T376),13,""))</f>
        <v/>
      </c>
      <c r="N376" s="500" t="str">
        <f>IF(終値!A376="","",IF(AND(安値!S376&lt;安値!R376,安値!S376&lt;安値!Q376,安値!S376&lt;安値!T376,安値!S376&lt;安値!U376),14,""))</f>
        <v/>
      </c>
      <c r="O376" s="500" t="str">
        <f>IF(終値!A376="","",IF(AND(安値!T376&lt;安値!S376,安値!T376&lt;安値!R376,安値!T376&lt;安値!U376,安値!T376&lt;安値!V376),15,""))</f>
        <v/>
      </c>
      <c r="P376" s="500" t="str">
        <f>IF(終値!A376="","",IF(AND(安値!U376&lt;安値!T376,安値!U376&lt;安値!S376,安値!U376&lt;安値!V376,安値!U376&lt;安値!W376),16,""))</f>
        <v/>
      </c>
      <c r="Q376" s="500" t="str">
        <f>IF(終値!A376="","",IF(AND(安値!V376&lt;安値!U376,安値!V376&lt;安値!T376,安値!V376&lt;安値!W376,安値!V376&lt;安値!X376),17,""))</f>
        <v/>
      </c>
      <c r="R376" s="500" t="str">
        <f>IF(終値!A376="","",IF(AND(安値!W376&lt;安値!V376,安値!W376&lt;安値!U376,安値!W376&lt;安値!X376,安値!W376&lt;安値!Y376),18,""))</f>
        <v/>
      </c>
      <c r="S376" s="500" t="str">
        <f>IF(終値!A376="","",IF(AND(安値!X376&lt;安値!W376,安値!X376&lt;安値!V376,安値!X376&lt;安値!Y376,安値!X376&lt;安値!Z376),19,""))</f>
        <v/>
      </c>
      <c r="T376" s="500" t="str">
        <f>IF(終値!A376="","",IF(AND(安値!Y376&lt;安値!X376,安値!Y376&lt;安値!W376,安値!Y376&lt;安値!Z376,安値!Y376&lt;安値!AA376),20,""))</f>
        <v/>
      </c>
      <c r="U376" s="500" t="str">
        <f>IF(終値!A376="","",IF(AND(安値!Z376&lt;安値!Y376,安値!Z376&lt;安値!X376,安値!Z376&lt;安値!AA376,安値!Z376&lt;安値!AB376),21,""))</f>
        <v/>
      </c>
      <c r="V376" s="500" t="str">
        <f>IF(終値!A376="","",IF(AND(安値!AA376&lt;安値!Z376,安値!AA376&lt;安値!Y376,安値!AA376&lt;安値!AB376,安値!AA376&lt;安値!AC376),22,""))</f>
        <v/>
      </c>
      <c r="W376" s="500" t="str">
        <f>IF(終値!A376="","",IF(AND(安値!AB376&lt;安値!AA376,安値!AB376&lt;安値!Z376,安値!AB376&lt;安値!AC376,安値!AB376&lt;安値!AD376),23,""))</f>
        <v/>
      </c>
      <c r="X376" s="500" t="str">
        <f>IF(終値!A376="","",IF(AND(安値!AC376&lt;安値!AB376,安値!AC376&lt;安値!AA376,安値!AC376&lt;安値!AD376,安値!AC376&lt;安値!AE376),24,""))</f>
        <v/>
      </c>
      <c r="Y376" s="500" t="str">
        <f>IF(終値!A376="","",IF(AND(安値!AD376&lt;安値!AC376,安値!AD376&lt;安値!AB376,安値!AD376&lt;安値!AE376,安値!AD376&lt;安値!AF376),25,""))</f>
        <v/>
      </c>
      <c r="Z376" s="500" t="str">
        <f>IF(終値!A376="","",IF(AND(安値!AE376&lt;安値!AD376,安値!AE376&lt;安値!AC376,安値!AE376&lt;安値!AF376,安値!AE376&lt;安値!AG376),26,""))</f>
        <v/>
      </c>
      <c r="AA376" s="500" t="str">
        <f>IF(終値!A376="","",IF(AND(安値!AF376&lt;安値!AE376,安値!AF376&lt;安値!AD376,安値!AF376&lt;安値!AG376,安値!AF376&lt;安値!AH376),27,""))</f>
        <v/>
      </c>
      <c r="AB376" s="500" t="str">
        <f>IF(終値!A376="","",IF(AND(安値!AG376&lt;安値!AF376,安値!AG376&lt;安値!AE376,安値!AG376&lt;安値!AH376,安値!AG376&lt;安値!AI376),28,""))</f>
        <v/>
      </c>
      <c r="AC376" s="500" t="str">
        <f>IF(終値!A376="","",IF(AND(高値!G376&gt;高値!F376,高値!G376&gt;高値!E376,高値!G376&gt;高値!H376,高値!G376&gt;高値!I376),2,""))</f>
        <v/>
      </c>
      <c r="AD376" s="500" t="str">
        <f>IF(終値!A376="","",IF(AND(高値!H376&gt;高値!G376,高値!H376&gt;高値!F376,高値!H376&gt;高値!I376,高値!H376&gt;高値!J376),3,""))</f>
        <v/>
      </c>
      <c r="AE376" s="500" t="str">
        <f>IF(終値!A376="","",IF(AND(高値!I376&gt;高値!H376,高値!I376&gt;高値!G376,高値!I376&gt;高値!J376,高値!I376&gt;高値!K376),4,""))</f>
        <v/>
      </c>
      <c r="AF376" s="500" t="str">
        <f>IF(終値!A376="","",IF(AND(高値!J376&gt;高値!I376,高値!J376&gt;高値!H376,高値!J376&gt;高値!K376,高値!J376&gt;高値!L376),5,""))</f>
        <v/>
      </c>
      <c r="AG376" s="500" t="str">
        <f>IF(終値!A376="","",IF(AND(高値!K376&gt;高値!J376,高値!K376&gt;高値!I376,高値!K376&gt;高値!L376,高値!K376&gt;高値!M376),6,""))</f>
        <v/>
      </c>
      <c r="AH376" s="500" t="str">
        <f>IF(終値!A376="","",IF(AND(高値!L376&gt;高値!K376,高値!L376&gt;高値!J376,高値!L376&gt;高値!M376,高値!L376&gt;高値!N376),7,""))</f>
        <v/>
      </c>
      <c r="AI376" s="500" t="str">
        <f>IF(終値!A376="","",IF(AND(高値!M376&gt;高値!L376,高値!M376&gt;高値!K376,高値!M376&gt;高値!N376,高値!M376&gt;高値!O376),8,""))</f>
        <v/>
      </c>
      <c r="AJ376" s="500" t="str">
        <f>IF(終値!A376="","",IF(AND(高値!N376&gt;高値!M376,高値!N376&gt;高値!L376,高値!N376&gt;高値!O376,高値!N376&gt;高値!P376),9,""))</f>
        <v/>
      </c>
      <c r="AK376" s="500" t="str">
        <f>IF(終値!A376="","",IF(AND(高値!O376&gt;高値!N376,高値!O376&gt;高値!M376,高値!O376&gt;高値!P376,高値!O376&gt;高値!Q376),10,""))</f>
        <v/>
      </c>
      <c r="AL376" s="500" t="str">
        <f>IF(終値!A376="","",IF(AND(高値!P376&gt;高値!O376,高値!P376&gt;高値!N376,高値!P376&gt;高値!Q376,高値!P376&gt;高値!R376),11,""))</f>
        <v/>
      </c>
      <c r="AM376" s="500" t="str">
        <f>IF(終値!A376="","",IF(AND(高値!Q376&gt;高値!P376,高値!Q376&gt;高値!O376,高値!Q376&gt;高値!R376,高値!Q376&gt;高値!S376),12,""))</f>
        <v/>
      </c>
      <c r="AN376" s="500" t="str">
        <f>IF(終値!A376="","",IF(AND(高値!R376&gt;高値!Q376,高値!R376&gt;高値!P376,高値!R376&gt;高値!S376,高値!R376&gt;高値!T376),13,""))</f>
        <v/>
      </c>
      <c r="AO376" s="500" t="str">
        <f>IF(終値!A376="","",IF(AND(高値!S376&gt;高値!R376,高値!S376&gt;高値!Q376,高値!S376&gt;高値!T376,高値!S376&gt;高値!U376),14,""))</f>
        <v/>
      </c>
      <c r="AP376" s="500" t="str">
        <f>IF(終値!A376="","",IF(AND(高値!T376&gt;高値!S376,高値!T376&gt;高値!R376,高値!T376&gt;高値!U376,高値!T376&gt;高値!V376),15,""))</f>
        <v/>
      </c>
      <c r="AQ376" s="500" t="str">
        <f>IF(終値!A376="","",IF(AND(高値!U376&gt;高値!T376,高値!U376&gt;高値!S376,高値!U376&gt;高値!V376,高値!U376&gt;高値!W376),16,""))</f>
        <v/>
      </c>
      <c r="AR376" s="500" t="str">
        <f>IF(終値!A376="","",IF(AND(高値!V376&gt;高値!U376,高値!V376&gt;高値!T376,高値!V376&gt;高値!W376,高値!V376&gt;高値!X376),17,""))</f>
        <v/>
      </c>
      <c r="AS376" s="500" t="str">
        <f>IF(終値!A376="","",IF(AND(高値!W376&gt;高値!V376,高値!W376&gt;高値!U376,高値!W376&gt;高値!X376,高値!W376&gt;高値!Y376),18,""))</f>
        <v/>
      </c>
      <c r="AT376" s="500" t="str">
        <f>IF(終値!A376="","",IF(AND(高値!X376&gt;高値!W376,高値!X376&gt;高値!V376,高値!X376&gt;高値!Y376,高値!X376&gt;高値!Z376),19,""))</f>
        <v/>
      </c>
      <c r="AU376" s="500" t="str">
        <f>IF(終値!A376="","",IF(AND(高値!Y376&gt;高値!X376,高値!Y376&gt;高値!W376,高値!Y376&gt;高値!Z376,高値!Y376&gt;高値!AA376),20,""))</f>
        <v/>
      </c>
      <c r="AV376" s="500" t="str">
        <f>IF(終値!A376="","",IF(AND(高値!Z376&gt;高値!Y376,高値!Z376&gt;高値!X376,高値!Z376&gt;高値!AA376,高値!Z376&gt;高値!AB376),21,""))</f>
        <v/>
      </c>
      <c r="AW376" s="500" t="str">
        <f>IF(終値!A376="","",IF(AND(高値!AA376&gt;高値!Z376,高値!AA376&gt;高値!Y376,高値!AA376&gt;高値!AB376,高値!AA376&gt;高値!AC376),22,""))</f>
        <v/>
      </c>
      <c r="AX376" s="500" t="str">
        <f>IF(終値!A376="","",IF(AND(高値!AB376&gt;高値!AA376,高値!AB376&gt;高値!Z376,高値!AB376&gt;高値!AC376,高値!AB376&gt;高値!AD376),23,""))</f>
        <v/>
      </c>
      <c r="AY376" s="500" t="str">
        <f>IF(終値!A376="","",IF(AND(高値!AC376&gt;高値!AB376,高値!AC376&gt;高値!AA376,高値!AC376&gt;高値!AD376,高値!AC376&gt;高値!AE376),24,""))</f>
        <v/>
      </c>
      <c r="AZ376" s="500" t="str">
        <f>IF(終値!A376="","",IF(AND(高値!AD376&gt;高値!AC376,高値!AD376&gt;高値!AB376,高値!AD376&gt;高値!AE376,高値!AD376&gt;高値!AF376),25,""))</f>
        <v/>
      </c>
      <c r="BA376" s="500" t="str">
        <f>IF(終値!A376="","",IF(AND(高値!AE376&gt;高値!AD376,高値!AE376&gt;高値!AC376,高値!AE376&gt;高値!AF376,高値!AE376&gt;高値!AG376),26,""))</f>
        <v/>
      </c>
      <c r="BB376" s="500" t="str">
        <f>IF(終値!A376="","",IF(AND(高値!AF376&gt;高値!AE376,高値!AF376&gt;高値!AD376,高値!AF376&gt;高値!AG376,高値!AF376&gt;高値!AH376),27,""))</f>
        <v/>
      </c>
      <c r="BC376" s="500" t="str">
        <f>IF(終値!A376="","",IF(AND(高値!AG376&gt;高値!AF376,高値!AG376&gt;高値!AE376,高値!AG376&gt;高値!AH376,高値!AG376&gt;高値!AI376),28,""))</f>
        <v/>
      </c>
      <c r="BD376" s="500">
        <f t="shared" si="30"/>
        <v>0</v>
      </c>
      <c r="BE376" s="500" t="str">
        <f t="shared" si="31"/>
        <v/>
      </c>
      <c r="BF376" s="500" t="str">
        <f t="shared" si="32"/>
        <v/>
      </c>
      <c r="BG376" s="500" t="str">
        <f>IF($BE376="","",INDEX(安値!$E376:$CZ376,1,$BE376+1))</f>
        <v/>
      </c>
      <c r="BH376" s="500" t="str">
        <f>IF($BF376="","",INDEX(安値!$E376:$CZ376,1,$BF376+1))</f>
        <v/>
      </c>
      <c r="BI376" s="500" t="str">
        <f>IF($BF376="","",MAX(INDEX(高値!$E376:$CZ376,1,$BE376+1):INDEX(高値!$E376:$CZ376,1,$BF376+1)))</f>
        <v/>
      </c>
      <c r="BJ376" s="500" t="str">
        <f>IF($BF376="","",AVERAGE(INDEX(終値!$E376:$CZ376,1,$BF376+1):INDEX(終値!$E376:$CZ376,1,$BF376+20))-2*STDEVP(INDEX(終値!$E376:$CZ376,1,$BF376+1):INDEX(終値!$E376:$CZ376,1,$BF376+20)))</f>
        <v/>
      </c>
      <c r="BK376" s="500" t="str">
        <f>IF($BE376="","",AVERAGE(INDEX(終値!$E376:$CZ376,1,$BE376+1):INDEX(終値!$E376:$CZ376,1,$BE376+20))-2*STDEVP(INDEX(終値!$E376:$CZ376,1,$BE376+1):INDEX(終値!$E376:$CZ376,1,$BE376+20)))</f>
        <v/>
      </c>
      <c r="BL376" s="500">
        <f t="shared" si="33"/>
        <v>0</v>
      </c>
      <c r="BM376" s="500" t="str">
        <f t="shared" si="34"/>
        <v/>
      </c>
      <c r="BN376" s="500" t="str">
        <f t="shared" si="35"/>
        <v/>
      </c>
      <c r="BO376" s="500" t="str">
        <f>IF($BM376="","",INDEX(高値!$E376:$CZ376,1,$BM376+1))</f>
        <v/>
      </c>
      <c r="BP376" s="500" t="str">
        <f>IF($BN376="","",INDEX(高値!$E376:$CZ376,1,$BN376+1))</f>
        <v/>
      </c>
      <c r="BQ376" s="500" t="str">
        <f>IF($BN376="","",MIN(INDEX(安値!$E376:$CZ376,1,$BM376+1):INDEX(安値!$E376:$CZ376,1,$BN376+1)))</f>
        <v/>
      </c>
      <c r="BR376" s="500" t="str">
        <f>IF($BN376="","",AVERAGE(INDEX(終値!$E376:$CZ376,1,$BN376+1):INDEX(終値!$E376:$CZ376,1,$BN376+20))+2*STDEVP(INDEX(終値!$E376:$CZ376,1,$BN376+1):INDEX(終値!$E376:$CZ376,1,$BN376+20)))</f>
        <v/>
      </c>
      <c r="BS376" s="500" t="str">
        <f>IF($BM376="","",AVERAGE(INDEX(終値!$E376:$CZ376,1,$BM376+1):INDEX(終値!$E376:$CZ376,1,$BM376+20))+2*STDEVP(INDEX(終値!$E376:$CZ376,1,$BM376+1):INDEX(終値!$E376:$CZ376,1,$BM376+20)))</f>
        <v/>
      </c>
      <c r="BT376" s="497" t="str">
        <f>IFERROR(IF(AND($BD376&gt;=2,ABS($BG376-$BH376)/$BH376&lt;=BB設定!$B$12,$BI376&gt;=MAX($BH376,$BG376)*(1+BB設定!$B$13),終値!E376&gt;$BG376),IF(OR(終値!E376&gt;=$BI376,AND($BH376&lt;$BJ376,$BG376&gt;=$BK376)),"二番底W▲","二番底W形成"),IF(AND($BL376&gt;=2,ABS($BO376-$BP376)/$BP376&lt;=BB設定!$B$12,$BQ376&lt;=MIN($BP376,$BO376)*(1-BB設定!$B$13),終値!E376&lt;$BO376),IF(OR(終値!E376&lt;=$BQ376,AND($BP376&gt;$BR376,$BO376&lt;=$BS376)),"二番天井M▼","二番天井M形成"),"－")),"－")</f>
        <v>－</v>
      </c>
    </row>
    <row r="377" spans="2:72">
      <c r="B377" s="500" t="str">
        <f>IF(終値!A377="","",IF(AND(安値!G377&lt;安値!F377,安値!G377&lt;安値!E377,安値!G377&lt;安値!H377,安値!G377&lt;安値!I377),2,""))</f>
        <v/>
      </c>
      <c r="C377" s="500" t="str">
        <f>IF(終値!A377="","",IF(AND(安値!H377&lt;安値!G377,安値!H377&lt;安値!F377,安値!H377&lt;安値!I377,安値!H377&lt;安値!J377),3,""))</f>
        <v/>
      </c>
      <c r="D377" s="500" t="str">
        <f>IF(終値!A377="","",IF(AND(安値!I377&lt;安値!H377,安値!I377&lt;安値!G377,安値!I377&lt;安値!J377,安値!I377&lt;安値!K377),4,""))</f>
        <v/>
      </c>
      <c r="E377" s="500" t="str">
        <f>IF(終値!A377="","",IF(AND(安値!J377&lt;安値!I377,安値!J377&lt;安値!H377,安値!J377&lt;安値!K377,安値!J377&lt;安値!L377),5,""))</f>
        <v/>
      </c>
      <c r="F377" s="500" t="str">
        <f>IF(終値!A377="","",IF(AND(安値!K377&lt;安値!J377,安値!K377&lt;安値!I377,安値!K377&lt;安値!L377,安値!K377&lt;安値!M377),6,""))</f>
        <v/>
      </c>
      <c r="G377" s="500" t="str">
        <f>IF(終値!A377="","",IF(AND(安値!L377&lt;安値!K377,安値!L377&lt;安値!J377,安値!L377&lt;安値!M377,安値!L377&lt;安値!N377),7,""))</f>
        <v/>
      </c>
      <c r="H377" s="500" t="str">
        <f>IF(終値!A377="","",IF(AND(安値!M377&lt;安値!L377,安値!M377&lt;安値!K377,安値!M377&lt;安値!N377,安値!M377&lt;安値!O377),8,""))</f>
        <v/>
      </c>
      <c r="I377" s="500" t="str">
        <f>IF(終値!A377="","",IF(AND(安値!N377&lt;安値!M377,安値!N377&lt;安値!L377,安値!N377&lt;安値!O377,安値!N377&lt;安値!P377),9,""))</f>
        <v/>
      </c>
      <c r="J377" s="500" t="str">
        <f>IF(終値!A377="","",IF(AND(安値!O377&lt;安値!N377,安値!O377&lt;安値!M377,安値!O377&lt;安値!P377,安値!O377&lt;安値!Q377),10,""))</f>
        <v/>
      </c>
      <c r="K377" s="500" t="str">
        <f>IF(終値!A377="","",IF(AND(安値!P377&lt;安値!O377,安値!P377&lt;安値!N377,安値!P377&lt;安値!Q377,安値!P377&lt;安値!R377),11,""))</f>
        <v/>
      </c>
      <c r="L377" s="500" t="str">
        <f>IF(終値!A377="","",IF(AND(安値!Q377&lt;安値!P377,安値!Q377&lt;安値!O377,安値!Q377&lt;安値!R377,安値!Q377&lt;安値!S377),12,""))</f>
        <v/>
      </c>
      <c r="M377" s="500" t="str">
        <f>IF(終値!A377="","",IF(AND(安値!R377&lt;安値!Q377,安値!R377&lt;安値!P377,安値!R377&lt;安値!S377,安値!R377&lt;安値!T377),13,""))</f>
        <v/>
      </c>
      <c r="N377" s="500" t="str">
        <f>IF(終値!A377="","",IF(AND(安値!S377&lt;安値!R377,安値!S377&lt;安値!Q377,安値!S377&lt;安値!T377,安値!S377&lt;安値!U377),14,""))</f>
        <v/>
      </c>
      <c r="O377" s="500" t="str">
        <f>IF(終値!A377="","",IF(AND(安値!T377&lt;安値!S377,安値!T377&lt;安値!R377,安値!T377&lt;安値!U377,安値!T377&lt;安値!V377),15,""))</f>
        <v/>
      </c>
      <c r="P377" s="500" t="str">
        <f>IF(終値!A377="","",IF(AND(安値!U377&lt;安値!T377,安値!U377&lt;安値!S377,安値!U377&lt;安値!V377,安値!U377&lt;安値!W377),16,""))</f>
        <v/>
      </c>
      <c r="Q377" s="500" t="str">
        <f>IF(終値!A377="","",IF(AND(安値!V377&lt;安値!U377,安値!V377&lt;安値!T377,安値!V377&lt;安値!W377,安値!V377&lt;安値!X377),17,""))</f>
        <v/>
      </c>
      <c r="R377" s="500" t="str">
        <f>IF(終値!A377="","",IF(AND(安値!W377&lt;安値!V377,安値!W377&lt;安値!U377,安値!W377&lt;安値!X377,安値!W377&lt;安値!Y377),18,""))</f>
        <v/>
      </c>
      <c r="S377" s="500" t="str">
        <f>IF(終値!A377="","",IF(AND(安値!X377&lt;安値!W377,安値!X377&lt;安値!V377,安値!X377&lt;安値!Y377,安値!X377&lt;安値!Z377),19,""))</f>
        <v/>
      </c>
      <c r="T377" s="500" t="str">
        <f>IF(終値!A377="","",IF(AND(安値!Y377&lt;安値!X377,安値!Y377&lt;安値!W377,安値!Y377&lt;安値!Z377,安値!Y377&lt;安値!AA377),20,""))</f>
        <v/>
      </c>
      <c r="U377" s="500" t="str">
        <f>IF(終値!A377="","",IF(AND(安値!Z377&lt;安値!Y377,安値!Z377&lt;安値!X377,安値!Z377&lt;安値!AA377,安値!Z377&lt;安値!AB377),21,""))</f>
        <v/>
      </c>
      <c r="V377" s="500" t="str">
        <f>IF(終値!A377="","",IF(AND(安値!AA377&lt;安値!Z377,安値!AA377&lt;安値!Y377,安値!AA377&lt;安値!AB377,安値!AA377&lt;安値!AC377),22,""))</f>
        <v/>
      </c>
      <c r="W377" s="500" t="str">
        <f>IF(終値!A377="","",IF(AND(安値!AB377&lt;安値!AA377,安値!AB377&lt;安値!Z377,安値!AB377&lt;安値!AC377,安値!AB377&lt;安値!AD377),23,""))</f>
        <v/>
      </c>
      <c r="X377" s="500" t="str">
        <f>IF(終値!A377="","",IF(AND(安値!AC377&lt;安値!AB377,安値!AC377&lt;安値!AA377,安値!AC377&lt;安値!AD377,安値!AC377&lt;安値!AE377),24,""))</f>
        <v/>
      </c>
      <c r="Y377" s="500" t="str">
        <f>IF(終値!A377="","",IF(AND(安値!AD377&lt;安値!AC377,安値!AD377&lt;安値!AB377,安値!AD377&lt;安値!AE377,安値!AD377&lt;安値!AF377),25,""))</f>
        <v/>
      </c>
      <c r="Z377" s="500" t="str">
        <f>IF(終値!A377="","",IF(AND(安値!AE377&lt;安値!AD377,安値!AE377&lt;安値!AC377,安値!AE377&lt;安値!AF377,安値!AE377&lt;安値!AG377),26,""))</f>
        <v/>
      </c>
      <c r="AA377" s="500" t="str">
        <f>IF(終値!A377="","",IF(AND(安値!AF377&lt;安値!AE377,安値!AF377&lt;安値!AD377,安値!AF377&lt;安値!AG377,安値!AF377&lt;安値!AH377),27,""))</f>
        <v/>
      </c>
      <c r="AB377" s="500" t="str">
        <f>IF(終値!A377="","",IF(AND(安値!AG377&lt;安値!AF377,安値!AG377&lt;安値!AE377,安値!AG377&lt;安値!AH377,安値!AG377&lt;安値!AI377),28,""))</f>
        <v/>
      </c>
      <c r="AC377" s="500" t="str">
        <f>IF(終値!A377="","",IF(AND(高値!G377&gt;高値!F377,高値!G377&gt;高値!E377,高値!G377&gt;高値!H377,高値!G377&gt;高値!I377),2,""))</f>
        <v/>
      </c>
      <c r="AD377" s="500" t="str">
        <f>IF(終値!A377="","",IF(AND(高値!H377&gt;高値!G377,高値!H377&gt;高値!F377,高値!H377&gt;高値!I377,高値!H377&gt;高値!J377),3,""))</f>
        <v/>
      </c>
      <c r="AE377" s="500" t="str">
        <f>IF(終値!A377="","",IF(AND(高値!I377&gt;高値!H377,高値!I377&gt;高値!G377,高値!I377&gt;高値!J377,高値!I377&gt;高値!K377),4,""))</f>
        <v/>
      </c>
      <c r="AF377" s="500" t="str">
        <f>IF(終値!A377="","",IF(AND(高値!J377&gt;高値!I377,高値!J377&gt;高値!H377,高値!J377&gt;高値!K377,高値!J377&gt;高値!L377),5,""))</f>
        <v/>
      </c>
      <c r="AG377" s="500" t="str">
        <f>IF(終値!A377="","",IF(AND(高値!K377&gt;高値!J377,高値!K377&gt;高値!I377,高値!K377&gt;高値!L377,高値!K377&gt;高値!M377),6,""))</f>
        <v/>
      </c>
      <c r="AH377" s="500" t="str">
        <f>IF(終値!A377="","",IF(AND(高値!L377&gt;高値!K377,高値!L377&gt;高値!J377,高値!L377&gt;高値!M377,高値!L377&gt;高値!N377),7,""))</f>
        <v/>
      </c>
      <c r="AI377" s="500" t="str">
        <f>IF(終値!A377="","",IF(AND(高値!M377&gt;高値!L377,高値!M377&gt;高値!K377,高値!M377&gt;高値!N377,高値!M377&gt;高値!O377),8,""))</f>
        <v/>
      </c>
      <c r="AJ377" s="500" t="str">
        <f>IF(終値!A377="","",IF(AND(高値!N377&gt;高値!M377,高値!N377&gt;高値!L377,高値!N377&gt;高値!O377,高値!N377&gt;高値!P377),9,""))</f>
        <v/>
      </c>
      <c r="AK377" s="500" t="str">
        <f>IF(終値!A377="","",IF(AND(高値!O377&gt;高値!N377,高値!O377&gt;高値!M377,高値!O377&gt;高値!P377,高値!O377&gt;高値!Q377),10,""))</f>
        <v/>
      </c>
      <c r="AL377" s="500" t="str">
        <f>IF(終値!A377="","",IF(AND(高値!P377&gt;高値!O377,高値!P377&gt;高値!N377,高値!P377&gt;高値!Q377,高値!P377&gt;高値!R377),11,""))</f>
        <v/>
      </c>
      <c r="AM377" s="500" t="str">
        <f>IF(終値!A377="","",IF(AND(高値!Q377&gt;高値!P377,高値!Q377&gt;高値!O377,高値!Q377&gt;高値!R377,高値!Q377&gt;高値!S377),12,""))</f>
        <v/>
      </c>
      <c r="AN377" s="500" t="str">
        <f>IF(終値!A377="","",IF(AND(高値!R377&gt;高値!Q377,高値!R377&gt;高値!P377,高値!R377&gt;高値!S377,高値!R377&gt;高値!T377),13,""))</f>
        <v/>
      </c>
      <c r="AO377" s="500" t="str">
        <f>IF(終値!A377="","",IF(AND(高値!S377&gt;高値!R377,高値!S377&gt;高値!Q377,高値!S377&gt;高値!T377,高値!S377&gt;高値!U377),14,""))</f>
        <v/>
      </c>
      <c r="AP377" s="500" t="str">
        <f>IF(終値!A377="","",IF(AND(高値!T377&gt;高値!S377,高値!T377&gt;高値!R377,高値!T377&gt;高値!U377,高値!T377&gt;高値!V377),15,""))</f>
        <v/>
      </c>
      <c r="AQ377" s="500" t="str">
        <f>IF(終値!A377="","",IF(AND(高値!U377&gt;高値!T377,高値!U377&gt;高値!S377,高値!U377&gt;高値!V377,高値!U377&gt;高値!W377),16,""))</f>
        <v/>
      </c>
      <c r="AR377" s="500" t="str">
        <f>IF(終値!A377="","",IF(AND(高値!V377&gt;高値!U377,高値!V377&gt;高値!T377,高値!V377&gt;高値!W377,高値!V377&gt;高値!X377),17,""))</f>
        <v/>
      </c>
      <c r="AS377" s="500" t="str">
        <f>IF(終値!A377="","",IF(AND(高値!W377&gt;高値!V377,高値!W377&gt;高値!U377,高値!W377&gt;高値!X377,高値!W377&gt;高値!Y377),18,""))</f>
        <v/>
      </c>
      <c r="AT377" s="500" t="str">
        <f>IF(終値!A377="","",IF(AND(高値!X377&gt;高値!W377,高値!X377&gt;高値!V377,高値!X377&gt;高値!Y377,高値!X377&gt;高値!Z377),19,""))</f>
        <v/>
      </c>
      <c r="AU377" s="500" t="str">
        <f>IF(終値!A377="","",IF(AND(高値!Y377&gt;高値!X377,高値!Y377&gt;高値!W377,高値!Y377&gt;高値!Z377,高値!Y377&gt;高値!AA377),20,""))</f>
        <v/>
      </c>
      <c r="AV377" s="500" t="str">
        <f>IF(終値!A377="","",IF(AND(高値!Z377&gt;高値!Y377,高値!Z377&gt;高値!X377,高値!Z377&gt;高値!AA377,高値!Z377&gt;高値!AB377),21,""))</f>
        <v/>
      </c>
      <c r="AW377" s="500" t="str">
        <f>IF(終値!A377="","",IF(AND(高値!AA377&gt;高値!Z377,高値!AA377&gt;高値!Y377,高値!AA377&gt;高値!AB377,高値!AA377&gt;高値!AC377),22,""))</f>
        <v/>
      </c>
      <c r="AX377" s="500" t="str">
        <f>IF(終値!A377="","",IF(AND(高値!AB377&gt;高値!AA377,高値!AB377&gt;高値!Z377,高値!AB377&gt;高値!AC377,高値!AB377&gt;高値!AD377),23,""))</f>
        <v/>
      </c>
      <c r="AY377" s="500" t="str">
        <f>IF(終値!A377="","",IF(AND(高値!AC377&gt;高値!AB377,高値!AC377&gt;高値!AA377,高値!AC377&gt;高値!AD377,高値!AC377&gt;高値!AE377),24,""))</f>
        <v/>
      </c>
      <c r="AZ377" s="500" t="str">
        <f>IF(終値!A377="","",IF(AND(高値!AD377&gt;高値!AC377,高値!AD377&gt;高値!AB377,高値!AD377&gt;高値!AE377,高値!AD377&gt;高値!AF377),25,""))</f>
        <v/>
      </c>
      <c r="BA377" s="500" t="str">
        <f>IF(終値!A377="","",IF(AND(高値!AE377&gt;高値!AD377,高値!AE377&gt;高値!AC377,高値!AE377&gt;高値!AF377,高値!AE377&gt;高値!AG377),26,""))</f>
        <v/>
      </c>
      <c r="BB377" s="500" t="str">
        <f>IF(終値!A377="","",IF(AND(高値!AF377&gt;高値!AE377,高値!AF377&gt;高値!AD377,高値!AF377&gt;高値!AG377,高値!AF377&gt;高値!AH377),27,""))</f>
        <v/>
      </c>
      <c r="BC377" s="500" t="str">
        <f>IF(終値!A377="","",IF(AND(高値!AG377&gt;高値!AF377,高値!AG377&gt;高値!AE377,高値!AG377&gt;高値!AH377,高値!AG377&gt;高値!AI377),28,""))</f>
        <v/>
      </c>
      <c r="BD377" s="500">
        <f t="shared" si="30"/>
        <v>0</v>
      </c>
      <c r="BE377" s="500" t="str">
        <f t="shared" si="31"/>
        <v/>
      </c>
      <c r="BF377" s="500" t="str">
        <f t="shared" si="32"/>
        <v/>
      </c>
      <c r="BG377" s="500" t="str">
        <f>IF($BE377="","",INDEX(安値!$E377:$CZ377,1,$BE377+1))</f>
        <v/>
      </c>
      <c r="BH377" s="500" t="str">
        <f>IF($BF377="","",INDEX(安値!$E377:$CZ377,1,$BF377+1))</f>
        <v/>
      </c>
      <c r="BI377" s="500" t="str">
        <f>IF($BF377="","",MAX(INDEX(高値!$E377:$CZ377,1,$BE377+1):INDEX(高値!$E377:$CZ377,1,$BF377+1)))</f>
        <v/>
      </c>
      <c r="BJ377" s="500" t="str">
        <f>IF($BF377="","",AVERAGE(INDEX(終値!$E377:$CZ377,1,$BF377+1):INDEX(終値!$E377:$CZ377,1,$BF377+20))-2*STDEVP(INDEX(終値!$E377:$CZ377,1,$BF377+1):INDEX(終値!$E377:$CZ377,1,$BF377+20)))</f>
        <v/>
      </c>
      <c r="BK377" s="500" t="str">
        <f>IF($BE377="","",AVERAGE(INDEX(終値!$E377:$CZ377,1,$BE377+1):INDEX(終値!$E377:$CZ377,1,$BE377+20))-2*STDEVP(INDEX(終値!$E377:$CZ377,1,$BE377+1):INDEX(終値!$E377:$CZ377,1,$BE377+20)))</f>
        <v/>
      </c>
      <c r="BL377" s="500">
        <f t="shared" si="33"/>
        <v>0</v>
      </c>
      <c r="BM377" s="500" t="str">
        <f t="shared" si="34"/>
        <v/>
      </c>
      <c r="BN377" s="500" t="str">
        <f t="shared" si="35"/>
        <v/>
      </c>
      <c r="BO377" s="500" t="str">
        <f>IF($BM377="","",INDEX(高値!$E377:$CZ377,1,$BM377+1))</f>
        <v/>
      </c>
      <c r="BP377" s="500" t="str">
        <f>IF($BN377="","",INDEX(高値!$E377:$CZ377,1,$BN377+1))</f>
        <v/>
      </c>
      <c r="BQ377" s="500" t="str">
        <f>IF($BN377="","",MIN(INDEX(安値!$E377:$CZ377,1,$BM377+1):INDEX(安値!$E377:$CZ377,1,$BN377+1)))</f>
        <v/>
      </c>
      <c r="BR377" s="500" t="str">
        <f>IF($BN377="","",AVERAGE(INDEX(終値!$E377:$CZ377,1,$BN377+1):INDEX(終値!$E377:$CZ377,1,$BN377+20))+2*STDEVP(INDEX(終値!$E377:$CZ377,1,$BN377+1):INDEX(終値!$E377:$CZ377,1,$BN377+20)))</f>
        <v/>
      </c>
      <c r="BS377" s="500" t="str">
        <f>IF($BM377="","",AVERAGE(INDEX(終値!$E377:$CZ377,1,$BM377+1):INDEX(終値!$E377:$CZ377,1,$BM377+20))+2*STDEVP(INDEX(終値!$E377:$CZ377,1,$BM377+1):INDEX(終値!$E377:$CZ377,1,$BM377+20)))</f>
        <v/>
      </c>
      <c r="BT377" s="497" t="str">
        <f>IFERROR(IF(AND($BD377&gt;=2,ABS($BG377-$BH377)/$BH377&lt;=BB設定!$B$12,$BI377&gt;=MAX($BH377,$BG377)*(1+BB設定!$B$13),終値!E377&gt;$BG377),IF(OR(終値!E377&gt;=$BI377,AND($BH377&lt;$BJ377,$BG377&gt;=$BK377)),"二番底W▲","二番底W形成"),IF(AND($BL377&gt;=2,ABS($BO377-$BP377)/$BP377&lt;=BB設定!$B$12,$BQ377&lt;=MIN($BP377,$BO377)*(1-BB設定!$B$13),終値!E377&lt;$BO377),IF(OR(終値!E377&lt;=$BQ377,AND($BP377&gt;$BR377,$BO377&lt;=$BS377)),"二番天井M▼","二番天井M形成"),"－")),"－")</f>
        <v>－</v>
      </c>
    </row>
    <row r="378" spans="2:72">
      <c r="B378" s="500" t="str">
        <f>IF(終値!A378="","",IF(AND(安値!G378&lt;安値!F378,安値!G378&lt;安値!E378,安値!G378&lt;安値!H378,安値!G378&lt;安値!I378),2,""))</f>
        <v/>
      </c>
      <c r="C378" s="500" t="str">
        <f>IF(終値!A378="","",IF(AND(安値!H378&lt;安値!G378,安値!H378&lt;安値!F378,安値!H378&lt;安値!I378,安値!H378&lt;安値!J378),3,""))</f>
        <v/>
      </c>
      <c r="D378" s="500" t="str">
        <f>IF(終値!A378="","",IF(AND(安値!I378&lt;安値!H378,安値!I378&lt;安値!G378,安値!I378&lt;安値!J378,安値!I378&lt;安値!K378),4,""))</f>
        <v/>
      </c>
      <c r="E378" s="500" t="str">
        <f>IF(終値!A378="","",IF(AND(安値!J378&lt;安値!I378,安値!J378&lt;安値!H378,安値!J378&lt;安値!K378,安値!J378&lt;安値!L378),5,""))</f>
        <v/>
      </c>
      <c r="F378" s="500" t="str">
        <f>IF(終値!A378="","",IF(AND(安値!K378&lt;安値!J378,安値!K378&lt;安値!I378,安値!K378&lt;安値!L378,安値!K378&lt;安値!M378),6,""))</f>
        <v/>
      </c>
      <c r="G378" s="500" t="str">
        <f>IF(終値!A378="","",IF(AND(安値!L378&lt;安値!K378,安値!L378&lt;安値!J378,安値!L378&lt;安値!M378,安値!L378&lt;安値!N378),7,""))</f>
        <v/>
      </c>
      <c r="H378" s="500" t="str">
        <f>IF(終値!A378="","",IF(AND(安値!M378&lt;安値!L378,安値!M378&lt;安値!K378,安値!M378&lt;安値!N378,安値!M378&lt;安値!O378),8,""))</f>
        <v/>
      </c>
      <c r="I378" s="500" t="str">
        <f>IF(終値!A378="","",IF(AND(安値!N378&lt;安値!M378,安値!N378&lt;安値!L378,安値!N378&lt;安値!O378,安値!N378&lt;安値!P378),9,""))</f>
        <v/>
      </c>
      <c r="J378" s="500" t="str">
        <f>IF(終値!A378="","",IF(AND(安値!O378&lt;安値!N378,安値!O378&lt;安値!M378,安値!O378&lt;安値!P378,安値!O378&lt;安値!Q378),10,""))</f>
        <v/>
      </c>
      <c r="K378" s="500" t="str">
        <f>IF(終値!A378="","",IF(AND(安値!P378&lt;安値!O378,安値!P378&lt;安値!N378,安値!P378&lt;安値!Q378,安値!P378&lt;安値!R378),11,""))</f>
        <v/>
      </c>
      <c r="L378" s="500" t="str">
        <f>IF(終値!A378="","",IF(AND(安値!Q378&lt;安値!P378,安値!Q378&lt;安値!O378,安値!Q378&lt;安値!R378,安値!Q378&lt;安値!S378),12,""))</f>
        <v/>
      </c>
      <c r="M378" s="500" t="str">
        <f>IF(終値!A378="","",IF(AND(安値!R378&lt;安値!Q378,安値!R378&lt;安値!P378,安値!R378&lt;安値!S378,安値!R378&lt;安値!T378),13,""))</f>
        <v/>
      </c>
      <c r="N378" s="500" t="str">
        <f>IF(終値!A378="","",IF(AND(安値!S378&lt;安値!R378,安値!S378&lt;安値!Q378,安値!S378&lt;安値!T378,安値!S378&lt;安値!U378),14,""))</f>
        <v/>
      </c>
      <c r="O378" s="500" t="str">
        <f>IF(終値!A378="","",IF(AND(安値!T378&lt;安値!S378,安値!T378&lt;安値!R378,安値!T378&lt;安値!U378,安値!T378&lt;安値!V378),15,""))</f>
        <v/>
      </c>
      <c r="P378" s="500" t="str">
        <f>IF(終値!A378="","",IF(AND(安値!U378&lt;安値!T378,安値!U378&lt;安値!S378,安値!U378&lt;安値!V378,安値!U378&lt;安値!W378),16,""))</f>
        <v/>
      </c>
      <c r="Q378" s="500" t="str">
        <f>IF(終値!A378="","",IF(AND(安値!V378&lt;安値!U378,安値!V378&lt;安値!T378,安値!V378&lt;安値!W378,安値!V378&lt;安値!X378),17,""))</f>
        <v/>
      </c>
      <c r="R378" s="500" t="str">
        <f>IF(終値!A378="","",IF(AND(安値!W378&lt;安値!V378,安値!W378&lt;安値!U378,安値!W378&lt;安値!X378,安値!W378&lt;安値!Y378),18,""))</f>
        <v/>
      </c>
      <c r="S378" s="500" t="str">
        <f>IF(終値!A378="","",IF(AND(安値!X378&lt;安値!W378,安値!X378&lt;安値!V378,安値!X378&lt;安値!Y378,安値!X378&lt;安値!Z378),19,""))</f>
        <v/>
      </c>
      <c r="T378" s="500" t="str">
        <f>IF(終値!A378="","",IF(AND(安値!Y378&lt;安値!X378,安値!Y378&lt;安値!W378,安値!Y378&lt;安値!Z378,安値!Y378&lt;安値!AA378),20,""))</f>
        <v/>
      </c>
      <c r="U378" s="500" t="str">
        <f>IF(終値!A378="","",IF(AND(安値!Z378&lt;安値!Y378,安値!Z378&lt;安値!X378,安値!Z378&lt;安値!AA378,安値!Z378&lt;安値!AB378),21,""))</f>
        <v/>
      </c>
      <c r="V378" s="500" t="str">
        <f>IF(終値!A378="","",IF(AND(安値!AA378&lt;安値!Z378,安値!AA378&lt;安値!Y378,安値!AA378&lt;安値!AB378,安値!AA378&lt;安値!AC378),22,""))</f>
        <v/>
      </c>
      <c r="W378" s="500" t="str">
        <f>IF(終値!A378="","",IF(AND(安値!AB378&lt;安値!AA378,安値!AB378&lt;安値!Z378,安値!AB378&lt;安値!AC378,安値!AB378&lt;安値!AD378),23,""))</f>
        <v/>
      </c>
      <c r="X378" s="500" t="str">
        <f>IF(終値!A378="","",IF(AND(安値!AC378&lt;安値!AB378,安値!AC378&lt;安値!AA378,安値!AC378&lt;安値!AD378,安値!AC378&lt;安値!AE378),24,""))</f>
        <v/>
      </c>
      <c r="Y378" s="500" t="str">
        <f>IF(終値!A378="","",IF(AND(安値!AD378&lt;安値!AC378,安値!AD378&lt;安値!AB378,安値!AD378&lt;安値!AE378,安値!AD378&lt;安値!AF378),25,""))</f>
        <v/>
      </c>
      <c r="Z378" s="500" t="str">
        <f>IF(終値!A378="","",IF(AND(安値!AE378&lt;安値!AD378,安値!AE378&lt;安値!AC378,安値!AE378&lt;安値!AF378,安値!AE378&lt;安値!AG378),26,""))</f>
        <v/>
      </c>
      <c r="AA378" s="500" t="str">
        <f>IF(終値!A378="","",IF(AND(安値!AF378&lt;安値!AE378,安値!AF378&lt;安値!AD378,安値!AF378&lt;安値!AG378,安値!AF378&lt;安値!AH378),27,""))</f>
        <v/>
      </c>
      <c r="AB378" s="500" t="str">
        <f>IF(終値!A378="","",IF(AND(安値!AG378&lt;安値!AF378,安値!AG378&lt;安値!AE378,安値!AG378&lt;安値!AH378,安値!AG378&lt;安値!AI378),28,""))</f>
        <v/>
      </c>
      <c r="AC378" s="500" t="str">
        <f>IF(終値!A378="","",IF(AND(高値!G378&gt;高値!F378,高値!G378&gt;高値!E378,高値!G378&gt;高値!H378,高値!G378&gt;高値!I378),2,""))</f>
        <v/>
      </c>
      <c r="AD378" s="500" t="str">
        <f>IF(終値!A378="","",IF(AND(高値!H378&gt;高値!G378,高値!H378&gt;高値!F378,高値!H378&gt;高値!I378,高値!H378&gt;高値!J378),3,""))</f>
        <v/>
      </c>
      <c r="AE378" s="500" t="str">
        <f>IF(終値!A378="","",IF(AND(高値!I378&gt;高値!H378,高値!I378&gt;高値!G378,高値!I378&gt;高値!J378,高値!I378&gt;高値!K378),4,""))</f>
        <v/>
      </c>
      <c r="AF378" s="500" t="str">
        <f>IF(終値!A378="","",IF(AND(高値!J378&gt;高値!I378,高値!J378&gt;高値!H378,高値!J378&gt;高値!K378,高値!J378&gt;高値!L378),5,""))</f>
        <v/>
      </c>
      <c r="AG378" s="500" t="str">
        <f>IF(終値!A378="","",IF(AND(高値!K378&gt;高値!J378,高値!K378&gt;高値!I378,高値!K378&gt;高値!L378,高値!K378&gt;高値!M378),6,""))</f>
        <v/>
      </c>
      <c r="AH378" s="500" t="str">
        <f>IF(終値!A378="","",IF(AND(高値!L378&gt;高値!K378,高値!L378&gt;高値!J378,高値!L378&gt;高値!M378,高値!L378&gt;高値!N378),7,""))</f>
        <v/>
      </c>
      <c r="AI378" s="500" t="str">
        <f>IF(終値!A378="","",IF(AND(高値!M378&gt;高値!L378,高値!M378&gt;高値!K378,高値!M378&gt;高値!N378,高値!M378&gt;高値!O378),8,""))</f>
        <v/>
      </c>
      <c r="AJ378" s="500" t="str">
        <f>IF(終値!A378="","",IF(AND(高値!N378&gt;高値!M378,高値!N378&gt;高値!L378,高値!N378&gt;高値!O378,高値!N378&gt;高値!P378),9,""))</f>
        <v/>
      </c>
      <c r="AK378" s="500" t="str">
        <f>IF(終値!A378="","",IF(AND(高値!O378&gt;高値!N378,高値!O378&gt;高値!M378,高値!O378&gt;高値!P378,高値!O378&gt;高値!Q378),10,""))</f>
        <v/>
      </c>
      <c r="AL378" s="500" t="str">
        <f>IF(終値!A378="","",IF(AND(高値!P378&gt;高値!O378,高値!P378&gt;高値!N378,高値!P378&gt;高値!Q378,高値!P378&gt;高値!R378),11,""))</f>
        <v/>
      </c>
      <c r="AM378" s="500" t="str">
        <f>IF(終値!A378="","",IF(AND(高値!Q378&gt;高値!P378,高値!Q378&gt;高値!O378,高値!Q378&gt;高値!R378,高値!Q378&gt;高値!S378),12,""))</f>
        <v/>
      </c>
      <c r="AN378" s="500" t="str">
        <f>IF(終値!A378="","",IF(AND(高値!R378&gt;高値!Q378,高値!R378&gt;高値!P378,高値!R378&gt;高値!S378,高値!R378&gt;高値!T378),13,""))</f>
        <v/>
      </c>
      <c r="AO378" s="500" t="str">
        <f>IF(終値!A378="","",IF(AND(高値!S378&gt;高値!R378,高値!S378&gt;高値!Q378,高値!S378&gt;高値!T378,高値!S378&gt;高値!U378),14,""))</f>
        <v/>
      </c>
      <c r="AP378" s="500" t="str">
        <f>IF(終値!A378="","",IF(AND(高値!T378&gt;高値!S378,高値!T378&gt;高値!R378,高値!T378&gt;高値!U378,高値!T378&gt;高値!V378),15,""))</f>
        <v/>
      </c>
      <c r="AQ378" s="500" t="str">
        <f>IF(終値!A378="","",IF(AND(高値!U378&gt;高値!T378,高値!U378&gt;高値!S378,高値!U378&gt;高値!V378,高値!U378&gt;高値!W378),16,""))</f>
        <v/>
      </c>
      <c r="AR378" s="500" t="str">
        <f>IF(終値!A378="","",IF(AND(高値!V378&gt;高値!U378,高値!V378&gt;高値!T378,高値!V378&gt;高値!W378,高値!V378&gt;高値!X378),17,""))</f>
        <v/>
      </c>
      <c r="AS378" s="500" t="str">
        <f>IF(終値!A378="","",IF(AND(高値!W378&gt;高値!V378,高値!W378&gt;高値!U378,高値!W378&gt;高値!X378,高値!W378&gt;高値!Y378),18,""))</f>
        <v/>
      </c>
      <c r="AT378" s="500" t="str">
        <f>IF(終値!A378="","",IF(AND(高値!X378&gt;高値!W378,高値!X378&gt;高値!V378,高値!X378&gt;高値!Y378,高値!X378&gt;高値!Z378),19,""))</f>
        <v/>
      </c>
      <c r="AU378" s="500" t="str">
        <f>IF(終値!A378="","",IF(AND(高値!Y378&gt;高値!X378,高値!Y378&gt;高値!W378,高値!Y378&gt;高値!Z378,高値!Y378&gt;高値!AA378),20,""))</f>
        <v/>
      </c>
      <c r="AV378" s="500" t="str">
        <f>IF(終値!A378="","",IF(AND(高値!Z378&gt;高値!Y378,高値!Z378&gt;高値!X378,高値!Z378&gt;高値!AA378,高値!Z378&gt;高値!AB378),21,""))</f>
        <v/>
      </c>
      <c r="AW378" s="500" t="str">
        <f>IF(終値!A378="","",IF(AND(高値!AA378&gt;高値!Z378,高値!AA378&gt;高値!Y378,高値!AA378&gt;高値!AB378,高値!AA378&gt;高値!AC378),22,""))</f>
        <v/>
      </c>
      <c r="AX378" s="500" t="str">
        <f>IF(終値!A378="","",IF(AND(高値!AB378&gt;高値!AA378,高値!AB378&gt;高値!Z378,高値!AB378&gt;高値!AC378,高値!AB378&gt;高値!AD378),23,""))</f>
        <v/>
      </c>
      <c r="AY378" s="500" t="str">
        <f>IF(終値!A378="","",IF(AND(高値!AC378&gt;高値!AB378,高値!AC378&gt;高値!AA378,高値!AC378&gt;高値!AD378,高値!AC378&gt;高値!AE378),24,""))</f>
        <v/>
      </c>
      <c r="AZ378" s="500" t="str">
        <f>IF(終値!A378="","",IF(AND(高値!AD378&gt;高値!AC378,高値!AD378&gt;高値!AB378,高値!AD378&gt;高値!AE378,高値!AD378&gt;高値!AF378),25,""))</f>
        <v/>
      </c>
      <c r="BA378" s="500" t="str">
        <f>IF(終値!A378="","",IF(AND(高値!AE378&gt;高値!AD378,高値!AE378&gt;高値!AC378,高値!AE378&gt;高値!AF378,高値!AE378&gt;高値!AG378),26,""))</f>
        <v/>
      </c>
      <c r="BB378" s="500" t="str">
        <f>IF(終値!A378="","",IF(AND(高値!AF378&gt;高値!AE378,高値!AF378&gt;高値!AD378,高値!AF378&gt;高値!AG378,高値!AF378&gt;高値!AH378),27,""))</f>
        <v/>
      </c>
      <c r="BC378" s="500" t="str">
        <f>IF(終値!A378="","",IF(AND(高値!AG378&gt;高値!AF378,高値!AG378&gt;高値!AE378,高値!AG378&gt;高値!AH378,高値!AG378&gt;高値!AI378),28,""))</f>
        <v/>
      </c>
      <c r="BD378" s="500">
        <f t="shared" si="30"/>
        <v>0</v>
      </c>
      <c r="BE378" s="500" t="str">
        <f t="shared" si="31"/>
        <v/>
      </c>
      <c r="BF378" s="500" t="str">
        <f t="shared" si="32"/>
        <v/>
      </c>
      <c r="BG378" s="500" t="str">
        <f>IF($BE378="","",INDEX(安値!$E378:$CZ378,1,$BE378+1))</f>
        <v/>
      </c>
      <c r="BH378" s="500" t="str">
        <f>IF($BF378="","",INDEX(安値!$E378:$CZ378,1,$BF378+1))</f>
        <v/>
      </c>
      <c r="BI378" s="500" t="str">
        <f>IF($BF378="","",MAX(INDEX(高値!$E378:$CZ378,1,$BE378+1):INDEX(高値!$E378:$CZ378,1,$BF378+1)))</f>
        <v/>
      </c>
      <c r="BJ378" s="500" t="str">
        <f>IF($BF378="","",AVERAGE(INDEX(終値!$E378:$CZ378,1,$BF378+1):INDEX(終値!$E378:$CZ378,1,$BF378+20))-2*STDEVP(INDEX(終値!$E378:$CZ378,1,$BF378+1):INDEX(終値!$E378:$CZ378,1,$BF378+20)))</f>
        <v/>
      </c>
      <c r="BK378" s="500" t="str">
        <f>IF($BE378="","",AVERAGE(INDEX(終値!$E378:$CZ378,1,$BE378+1):INDEX(終値!$E378:$CZ378,1,$BE378+20))-2*STDEVP(INDEX(終値!$E378:$CZ378,1,$BE378+1):INDEX(終値!$E378:$CZ378,1,$BE378+20)))</f>
        <v/>
      </c>
      <c r="BL378" s="500">
        <f t="shared" si="33"/>
        <v>0</v>
      </c>
      <c r="BM378" s="500" t="str">
        <f t="shared" si="34"/>
        <v/>
      </c>
      <c r="BN378" s="500" t="str">
        <f t="shared" si="35"/>
        <v/>
      </c>
      <c r="BO378" s="500" t="str">
        <f>IF($BM378="","",INDEX(高値!$E378:$CZ378,1,$BM378+1))</f>
        <v/>
      </c>
      <c r="BP378" s="500" t="str">
        <f>IF($BN378="","",INDEX(高値!$E378:$CZ378,1,$BN378+1))</f>
        <v/>
      </c>
      <c r="BQ378" s="500" t="str">
        <f>IF($BN378="","",MIN(INDEX(安値!$E378:$CZ378,1,$BM378+1):INDEX(安値!$E378:$CZ378,1,$BN378+1)))</f>
        <v/>
      </c>
      <c r="BR378" s="500" t="str">
        <f>IF($BN378="","",AVERAGE(INDEX(終値!$E378:$CZ378,1,$BN378+1):INDEX(終値!$E378:$CZ378,1,$BN378+20))+2*STDEVP(INDEX(終値!$E378:$CZ378,1,$BN378+1):INDEX(終値!$E378:$CZ378,1,$BN378+20)))</f>
        <v/>
      </c>
      <c r="BS378" s="500" t="str">
        <f>IF($BM378="","",AVERAGE(INDEX(終値!$E378:$CZ378,1,$BM378+1):INDEX(終値!$E378:$CZ378,1,$BM378+20))+2*STDEVP(INDEX(終値!$E378:$CZ378,1,$BM378+1):INDEX(終値!$E378:$CZ378,1,$BM378+20)))</f>
        <v/>
      </c>
      <c r="BT378" s="497" t="str">
        <f>IFERROR(IF(AND($BD378&gt;=2,ABS($BG378-$BH378)/$BH378&lt;=BB設定!$B$12,$BI378&gt;=MAX($BH378,$BG378)*(1+BB設定!$B$13),終値!E378&gt;$BG378),IF(OR(終値!E378&gt;=$BI378,AND($BH378&lt;$BJ378,$BG378&gt;=$BK378)),"二番底W▲","二番底W形成"),IF(AND($BL378&gt;=2,ABS($BO378-$BP378)/$BP378&lt;=BB設定!$B$12,$BQ378&lt;=MIN($BP378,$BO378)*(1-BB設定!$B$13),終値!E378&lt;$BO378),IF(OR(終値!E378&lt;=$BQ378,AND($BP378&gt;$BR378,$BO378&lt;=$BS378)),"二番天井M▼","二番天井M形成"),"－")),"－")</f>
        <v>－</v>
      </c>
    </row>
    <row r="379" spans="2:72">
      <c r="B379" s="500" t="str">
        <f>IF(終値!A379="","",IF(AND(安値!G379&lt;安値!F379,安値!G379&lt;安値!E379,安値!G379&lt;安値!H379,安値!G379&lt;安値!I379),2,""))</f>
        <v/>
      </c>
      <c r="C379" s="500" t="str">
        <f>IF(終値!A379="","",IF(AND(安値!H379&lt;安値!G379,安値!H379&lt;安値!F379,安値!H379&lt;安値!I379,安値!H379&lt;安値!J379),3,""))</f>
        <v/>
      </c>
      <c r="D379" s="500" t="str">
        <f>IF(終値!A379="","",IF(AND(安値!I379&lt;安値!H379,安値!I379&lt;安値!G379,安値!I379&lt;安値!J379,安値!I379&lt;安値!K379),4,""))</f>
        <v/>
      </c>
      <c r="E379" s="500" t="str">
        <f>IF(終値!A379="","",IF(AND(安値!J379&lt;安値!I379,安値!J379&lt;安値!H379,安値!J379&lt;安値!K379,安値!J379&lt;安値!L379),5,""))</f>
        <v/>
      </c>
      <c r="F379" s="500" t="str">
        <f>IF(終値!A379="","",IF(AND(安値!K379&lt;安値!J379,安値!K379&lt;安値!I379,安値!K379&lt;安値!L379,安値!K379&lt;安値!M379),6,""))</f>
        <v/>
      </c>
      <c r="G379" s="500" t="str">
        <f>IF(終値!A379="","",IF(AND(安値!L379&lt;安値!K379,安値!L379&lt;安値!J379,安値!L379&lt;安値!M379,安値!L379&lt;安値!N379),7,""))</f>
        <v/>
      </c>
      <c r="H379" s="500" t="str">
        <f>IF(終値!A379="","",IF(AND(安値!M379&lt;安値!L379,安値!M379&lt;安値!K379,安値!M379&lt;安値!N379,安値!M379&lt;安値!O379),8,""))</f>
        <v/>
      </c>
      <c r="I379" s="500" t="str">
        <f>IF(終値!A379="","",IF(AND(安値!N379&lt;安値!M379,安値!N379&lt;安値!L379,安値!N379&lt;安値!O379,安値!N379&lt;安値!P379),9,""))</f>
        <v/>
      </c>
      <c r="J379" s="500" t="str">
        <f>IF(終値!A379="","",IF(AND(安値!O379&lt;安値!N379,安値!O379&lt;安値!M379,安値!O379&lt;安値!P379,安値!O379&lt;安値!Q379),10,""))</f>
        <v/>
      </c>
      <c r="K379" s="500" t="str">
        <f>IF(終値!A379="","",IF(AND(安値!P379&lt;安値!O379,安値!P379&lt;安値!N379,安値!P379&lt;安値!Q379,安値!P379&lt;安値!R379),11,""))</f>
        <v/>
      </c>
      <c r="L379" s="500" t="str">
        <f>IF(終値!A379="","",IF(AND(安値!Q379&lt;安値!P379,安値!Q379&lt;安値!O379,安値!Q379&lt;安値!R379,安値!Q379&lt;安値!S379),12,""))</f>
        <v/>
      </c>
      <c r="M379" s="500" t="str">
        <f>IF(終値!A379="","",IF(AND(安値!R379&lt;安値!Q379,安値!R379&lt;安値!P379,安値!R379&lt;安値!S379,安値!R379&lt;安値!T379),13,""))</f>
        <v/>
      </c>
      <c r="N379" s="500" t="str">
        <f>IF(終値!A379="","",IF(AND(安値!S379&lt;安値!R379,安値!S379&lt;安値!Q379,安値!S379&lt;安値!T379,安値!S379&lt;安値!U379),14,""))</f>
        <v/>
      </c>
      <c r="O379" s="500" t="str">
        <f>IF(終値!A379="","",IF(AND(安値!T379&lt;安値!S379,安値!T379&lt;安値!R379,安値!T379&lt;安値!U379,安値!T379&lt;安値!V379),15,""))</f>
        <v/>
      </c>
      <c r="P379" s="500" t="str">
        <f>IF(終値!A379="","",IF(AND(安値!U379&lt;安値!T379,安値!U379&lt;安値!S379,安値!U379&lt;安値!V379,安値!U379&lt;安値!W379),16,""))</f>
        <v/>
      </c>
      <c r="Q379" s="500" t="str">
        <f>IF(終値!A379="","",IF(AND(安値!V379&lt;安値!U379,安値!V379&lt;安値!T379,安値!V379&lt;安値!W379,安値!V379&lt;安値!X379),17,""))</f>
        <v/>
      </c>
      <c r="R379" s="500" t="str">
        <f>IF(終値!A379="","",IF(AND(安値!W379&lt;安値!V379,安値!W379&lt;安値!U379,安値!W379&lt;安値!X379,安値!W379&lt;安値!Y379),18,""))</f>
        <v/>
      </c>
      <c r="S379" s="500" t="str">
        <f>IF(終値!A379="","",IF(AND(安値!X379&lt;安値!W379,安値!X379&lt;安値!V379,安値!X379&lt;安値!Y379,安値!X379&lt;安値!Z379),19,""))</f>
        <v/>
      </c>
      <c r="T379" s="500" t="str">
        <f>IF(終値!A379="","",IF(AND(安値!Y379&lt;安値!X379,安値!Y379&lt;安値!W379,安値!Y379&lt;安値!Z379,安値!Y379&lt;安値!AA379),20,""))</f>
        <v/>
      </c>
      <c r="U379" s="500" t="str">
        <f>IF(終値!A379="","",IF(AND(安値!Z379&lt;安値!Y379,安値!Z379&lt;安値!X379,安値!Z379&lt;安値!AA379,安値!Z379&lt;安値!AB379),21,""))</f>
        <v/>
      </c>
      <c r="V379" s="500" t="str">
        <f>IF(終値!A379="","",IF(AND(安値!AA379&lt;安値!Z379,安値!AA379&lt;安値!Y379,安値!AA379&lt;安値!AB379,安値!AA379&lt;安値!AC379),22,""))</f>
        <v/>
      </c>
      <c r="W379" s="500" t="str">
        <f>IF(終値!A379="","",IF(AND(安値!AB379&lt;安値!AA379,安値!AB379&lt;安値!Z379,安値!AB379&lt;安値!AC379,安値!AB379&lt;安値!AD379),23,""))</f>
        <v/>
      </c>
      <c r="X379" s="500" t="str">
        <f>IF(終値!A379="","",IF(AND(安値!AC379&lt;安値!AB379,安値!AC379&lt;安値!AA379,安値!AC379&lt;安値!AD379,安値!AC379&lt;安値!AE379),24,""))</f>
        <v/>
      </c>
      <c r="Y379" s="500" t="str">
        <f>IF(終値!A379="","",IF(AND(安値!AD379&lt;安値!AC379,安値!AD379&lt;安値!AB379,安値!AD379&lt;安値!AE379,安値!AD379&lt;安値!AF379),25,""))</f>
        <v/>
      </c>
      <c r="Z379" s="500" t="str">
        <f>IF(終値!A379="","",IF(AND(安値!AE379&lt;安値!AD379,安値!AE379&lt;安値!AC379,安値!AE379&lt;安値!AF379,安値!AE379&lt;安値!AG379),26,""))</f>
        <v/>
      </c>
      <c r="AA379" s="500" t="str">
        <f>IF(終値!A379="","",IF(AND(安値!AF379&lt;安値!AE379,安値!AF379&lt;安値!AD379,安値!AF379&lt;安値!AG379,安値!AF379&lt;安値!AH379),27,""))</f>
        <v/>
      </c>
      <c r="AB379" s="500" t="str">
        <f>IF(終値!A379="","",IF(AND(安値!AG379&lt;安値!AF379,安値!AG379&lt;安値!AE379,安値!AG379&lt;安値!AH379,安値!AG379&lt;安値!AI379),28,""))</f>
        <v/>
      </c>
      <c r="AC379" s="500" t="str">
        <f>IF(終値!A379="","",IF(AND(高値!G379&gt;高値!F379,高値!G379&gt;高値!E379,高値!G379&gt;高値!H379,高値!G379&gt;高値!I379),2,""))</f>
        <v/>
      </c>
      <c r="AD379" s="500" t="str">
        <f>IF(終値!A379="","",IF(AND(高値!H379&gt;高値!G379,高値!H379&gt;高値!F379,高値!H379&gt;高値!I379,高値!H379&gt;高値!J379),3,""))</f>
        <v/>
      </c>
      <c r="AE379" s="500" t="str">
        <f>IF(終値!A379="","",IF(AND(高値!I379&gt;高値!H379,高値!I379&gt;高値!G379,高値!I379&gt;高値!J379,高値!I379&gt;高値!K379),4,""))</f>
        <v/>
      </c>
      <c r="AF379" s="500" t="str">
        <f>IF(終値!A379="","",IF(AND(高値!J379&gt;高値!I379,高値!J379&gt;高値!H379,高値!J379&gt;高値!K379,高値!J379&gt;高値!L379),5,""))</f>
        <v/>
      </c>
      <c r="AG379" s="500" t="str">
        <f>IF(終値!A379="","",IF(AND(高値!K379&gt;高値!J379,高値!K379&gt;高値!I379,高値!K379&gt;高値!L379,高値!K379&gt;高値!M379),6,""))</f>
        <v/>
      </c>
      <c r="AH379" s="500" t="str">
        <f>IF(終値!A379="","",IF(AND(高値!L379&gt;高値!K379,高値!L379&gt;高値!J379,高値!L379&gt;高値!M379,高値!L379&gt;高値!N379),7,""))</f>
        <v/>
      </c>
      <c r="AI379" s="500" t="str">
        <f>IF(終値!A379="","",IF(AND(高値!M379&gt;高値!L379,高値!M379&gt;高値!K379,高値!M379&gt;高値!N379,高値!M379&gt;高値!O379),8,""))</f>
        <v/>
      </c>
      <c r="AJ379" s="500" t="str">
        <f>IF(終値!A379="","",IF(AND(高値!N379&gt;高値!M379,高値!N379&gt;高値!L379,高値!N379&gt;高値!O379,高値!N379&gt;高値!P379),9,""))</f>
        <v/>
      </c>
      <c r="AK379" s="500" t="str">
        <f>IF(終値!A379="","",IF(AND(高値!O379&gt;高値!N379,高値!O379&gt;高値!M379,高値!O379&gt;高値!P379,高値!O379&gt;高値!Q379),10,""))</f>
        <v/>
      </c>
      <c r="AL379" s="500" t="str">
        <f>IF(終値!A379="","",IF(AND(高値!P379&gt;高値!O379,高値!P379&gt;高値!N379,高値!P379&gt;高値!Q379,高値!P379&gt;高値!R379),11,""))</f>
        <v/>
      </c>
      <c r="AM379" s="500" t="str">
        <f>IF(終値!A379="","",IF(AND(高値!Q379&gt;高値!P379,高値!Q379&gt;高値!O379,高値!Q379&gt;高値!R379,高値!Q379&gt;高値!S379),12,""))</f>
        <v/>
      </c>
      <c r="AN379" s="500" t="str">
        <f>IF(終値!A379="","",IF(AND(高値!R379&gt;高値!Q379,高値!R379&gt;高値!P379,高値!R379&gt;高値!S379,高値!R379&gt;高値!T379),13,""))</f>
        <v/>
      </c>
      <c r="AO379" s="500" t="str">
        <f>IF(終値!A379="","",IF(AND(高値!S379&gt;高値!R379,高値!S379&gt;高値!Q379,高値!S379&gt;高値!T379,高値!S379&gt;高値!U379),14,""))</f>
        <v/>
      </c>
      <c r="AP379" s="500" t="str">
        <f>IF(終値!A379="","",IF(AND(高値!T379&gt;高値!S379,高値!T379&gt;高値!R379,高値!T379&gt;高値!U379,高値!T379&gt;高値!V379),15,""))</f>
        <v/>
      </c>
      <c r="AQ379" s="500" t="str">
        <f>IF(終値!A379="","",IF(AND(高値!U379&gt;高値!T379,高値!U379&gt;高値!S379,高値!U379&gt;高値!V379,高値!U379&gt;高値!W379),16,""))</f>
        <v/>
      </c>
      <c r="AR379" s="500" t="str">
        <f>IF(終値!A379="","",IF(AND(高値!V379&gt;高値!U379,高値!V379&gt;高値!T379,高値!V379&gt;高値!W379,高値!V379&gt;高値!X379),17,""))</f>
        <v/>
      </c>
      <c r="AS379" s="500" t="str">
        <f>IF(終値!A379="","",IF(AND(高値!W379&gt;高値!V379,高値!W379&gt;高値!U379,高値!W379&gt;高値!X379,高値!W379&gt;高値!Y379),18,""))</f>
        <v/>
      </c>
      <c r="AT379" s="500" t="str">
        <f>IF(終値!A379="","",IF(AND(高値!X379&gt;高値!W379,高値!X379&gt;高値!V379,高値!X379&gt;高値!Y379,高値!X379&gt;高値!Z379),19,""))</f>
        <v/>
      </c>
      <c r="AU379" s="500" t="str">
        <f>IF(終値!A379="","",IF(AND(高値!Y379&gt;高値!X379,高値!Y379&gt;高値!W379,高値!Y379&gt;高値!Z379,高値!Y379&gt;高値!AA379),20,""))</f>
        <v/>
      </c>
      <c r="AV379" s="500" t="str">
        <f>IF(終値!A379="","",IF(AND(高値!Z379&gt;高値!Y379,高値!Z379&gt;高値!X379,高値!Z379&gt;高値!AA379,高値!Z379&gt;高値!AB379),21,""))</f>
        <v/>
      </c>
      <c r="AW379" s="500" t="str">
        <f>IF(終値!A379="","",IF(AND(高値!AA379&gt;高値!Z379,高値!AA379&gt;高値!Y379,高値!AA379&gt;高値!AB379,高値!AA379&gt;高値!AC379),22,""))</f>
        <v/>
      </c>
      <c r="AX379" s="500" t="str">
        <f>IF(終値!A379="","",IF(AND(高値!AB379&gt;高値!AA379,高値!AB379&gt;高値!Z379,高値!AB379&gt;高値!AC379,高値!AB379&gt;高値!AD379),23,""))</f>
        <v/>
      </c>
      <c r="AY379" s="500" t="str">
        <f>IF(終値!A379="","",IF(AND(高値!AC379&gt;高値!AB379,高値!AC379&gt;高値!AA379,高値!AC379&gt;高値!AD379,高値!AC379&gt;高値!AE379),24,""))</f>
        <v/>
      </c>
      <c r="AZ379" s="500" t="str">
        <f>IF(終値!A379="","",IF(AND(高値!AD379&gt;高値!AC379,高値!AD379&gt;高値!AB379,高値!AD379&gt;高値!AE379,高値!AD379&gt;高値!AF379),25,""))</f>
        <v/>
      </c>
      <c r="BA379" s="500" t="str">
        <f>IF(終値!A379="","",IF(AND(高値!AE379&gt;高値!AD379,高値!AE379&gt;高値!AC379,高値!AE379&gt;高値!AF379,高値!AE379&gt;高値!AG379),26,""))</f>
        <v/>
      </c>
      <c r="BB379" s="500" t="str">
        <f>IF(終値!A379="","",IF(AND(高値!AF379&gt;高値!AE379,高値!AF379&gt;高値!AD379,高値!AF379&gt;高値!AG379,高値!AF379&gt;高値!AH379),27,""))</f>
        <v/>
      </c>
      <c r="BC379" s="500" t="str">
        <f>IF(終値!A379="","",IF(AND(高値!AG379&gt;高値!AF379,高値!AG379&gt;高値!AE379,高値!AG379&gt;高値!AH379,高値!AG379&gt;高値!AI379),28,""))</f>
        <v/>
      </c>
      <c r="BD379" s="500">
        <f t="shared" si="30"/>
        <v>0</v>
      </c>
      <c r="BE379" s="500" t="str">
        <f t="shared" si="31"/>
        <v/>
      </c>
      <c r="BF379" s="500" t="str">
        <f t="shared" si="32"/>
        <v/>
      </c>
      <c r="BG379" s="500" t="str">
        <f>IF($BE379="","",INDEX(安値!$E379:$CZ379,1,$BE379+1))</f>
        <v/>
      </c>
      <c r="BH379" s="500" t="str">
        <f>IF($BF379="","",INDEX(安値!$E379:$CZ379,1,$BF379+1))</f>
        <v/>
      </c>
      <c r="BI379" s="500" t="str">
        <f>IF($BF379="","",MAX(INDEX(高値!$E379:$CZ379,1,$BE379+1):INDEX(高値!$E379:$CZ379,1,$BF379+1)))</f>
        <v/>
      </c>
      <c r="BJ379" s="500" t="str">
        <f>IF($BF379="","",AVERAGE(INDEX(終値!$E379:$CZ379,1,$BF379+1):INDEX(終値!$E379:$CZ379,1,$BF379+20))-2*STDEVP(INDEX(終値!$E379:$CZ379,1,$BF379+1):INDEX(終値!$E379:$CZ379,1,$BF379+20)))</f>
        <v/>
      </c>
      <c r="BK379" s="500" t="str">
        <f>IF($BE379="","",AVERAGE(INDEX(終値!$E379:$CZ379,1,$BE379+1):INDEX(終値!$E379:$CZ379,1,$BE379+20))-2*STDEVP(INDEX(終値!$E379:$CZ379,1,$BE379+1):INDEX(終値!$E379:$CZ379,1,$BE379+20)))</f>
        <v/>
      </c>
      <c r="BL379" s="500">
        <f t="shared" si="33"/>
        <v>0</v>
      </c>
      <c r="BM379" s="500" t="str">
        <f t="shared" si="34"/>
        <v/>
      </c>
      <c r="BN379" s="500" t="str">
        <f t="shared" si="35"/>
        <v/>
      </c>
      <c r="BO379" s="500" t="str">
        <f>IF($BM379="","",INDEX(高値!$E379:$CZ379,1,$BM379+1))</f>
        <v/>
      </c>
      <c r="BP379" s="500" t="str">
        <f>IF($BN379="","",INDEX(高値!$E379:$CZ379,1,$BN379+1))</f>
        <v/>
      </c>
      <c r="BQ379" s="500" t="str">
        <f>IF($BN379="","",MIN(INDEX(安値!$E379:$CZ379,1,$BM379+1):INDEX(安値!$E379:$CZ379,1,$BN379+1)))</f>
        <v/>
      </c>
      <c r="BR379" s="500" t="str">
        <f>IF($BN379="","",AVERAGE(INDEX(終値!$E379:$CZ379,1,$BN379+1):INDEX(終値!$E379:$CZ379,1,$BN379+20))+2*STDEVP(INDEX(終値!$E379:$CZ379,1,$BN379+1):INDEX(終値!$E379:$CZ379,1,$BN379+20)))</f>
        <v/>
      </c>
      <c r="BS379" s="500" t="str">
        <f>IF($BM379="","",AVERAGE(INDEX(終値!$E379:$CZ379,1,$BM379+1):INDEX(終値!$E379:$CZ379,1,$BM379+20))+2*STDEVP(INDEX(終値!$E379:$CZ379,1,$BM379+1):INDEX(終値!$E379:$CZ379,1,$BM379+20)))</f>
        <v/>
      </c>
      <c r="BT379" s="497" t="str">
        <f>IFERROR(IF(AND($BD379&gt;=2,ABS($BG379-$BH379)/$BH379&lt;=BB設定!$B$12,$BI379&gt;=MAX($BH379,$BG379)*(1+BB設定!$B$13),終値!E379&gt;$BG379),IF(OR(終値!E379&gt;=$BI379,AND($BH379&lt;$BJ379,$BG379&gt;=$BK379)),"二番底W▲","二番底W形成"),IF(AND($BL379&gt;=2,ABS($BO379-$BP379)/$BP379&lt;=BB設定!$B$12,$BQ379&lt;=MIN($BP379,$BO379)*(1-BB設定!$B$13),終値!E379&lt;$BO379),IF(OR(終値!E379&lt;=$BQ379,AND($BP379&gt;$BR379,$BO379&lt;=$BS379)),"二番天井M▼","二番天井M形成"),"－")),"－")</f>
        <v>－</v>
      </c>
    </row>
    <row r="380" spans="2:72">
      <c r="B380" s="500" t="str">
        <f>IF(終値!A380="","",IF(AND(安値!G380&lt;安値!F380,安値!G380&lt;安値!E380,安値!G380&lt;安値!H380,安値!G380&lt;安値!I380),2,""))</f>
        <v/>
      </c>
      <c r="C380" s="500" t="str">
        <f>IF(終値!A380="","",IF(AND(安値!H380&lt;安値!G380,安値!H380&lt;安値!F380,安値!H380&lt;安値!I380,安値!H380&lt;安値!J380),3,""))</f>
        <v/>
      </c>
      <c r="D380" s="500" t="str">
        <f>IF(終値!A380="","",IF(AND(安値!I380&lt;安値!H380,安値!I380&lt;安値!G380,安値!I380&lt;安値!J380,安値!I380&lt;安値!K380),4,""))</f>
        <v/>
      </c>
      <c r="E380" s="500" t="str">
        <f>IF(終値!A380="","",IF(AND(安値!J380&lt;安値!I380,安値!J380&lt;安値!H380,安値!J380&lt;安値!K380,安値!J380&lt;安値!L380),5,""))</f>
        <v/>
      </c>
      <c r="F380" s="500" t="str">
        <f>IF(終値!A380="","",IF(AND(安値!K380&lt;安値!J380,安値!K380&lt;安値!I380,安値!K380&lt;安値!L380,安値!K380&lt;安値!M380),6,""))</f>
        <v/>
      </c>
      <c r="G380" s="500" t="str">
        <f>IF(終値!A380="","",IF(AND(安値!L380&lt;安値!K380,安値!L380&lt;安値!J380,安値!L380&lt;安値!M380,安値!L380&lt;安値!N380),7,""))</f>
        <v/>
      </c>
      <c r="H380" s="500" t="str">
        <f>IF(終値!A380="","",IF(AND(安値!M380&lt;安値!L380,安値!M380&lt;安値!K380,安値!M380&lt;安値!N380,安値!M380&lt;安値!O380),8,""))</f>
        <v/>
      </c>
      <c r="I380" s="500" t="str">
        <f>IF(終値!A380="","",IF(AND(安値!N380&lt;安値!M380,安値!N380&lt;安値!L380,安値!N380&lt;安値!O380,安値!N380&lt;安値!P380),9,""))</f>
        <v/>
      </c>
      <c r="J380" s="500" t="str">
        <f>IF(終値!A380="","",IF(AND(安値!O380&lt;安値!N380,安値!O380&lt;安値!M380,安値!O380&lt;安値!P380,安値!O380&lt;安値!Q380),10,""))</f>
        <v/>
      </c>
      <c r="K380" s="500" t="str">
        <f>IF(終値!A380="","",IF(AND(安値!P380&lt;安値!O380,安値!P380&lt;安値!N380,安値!P380&lt;安値!Q380,安値!P380&lt;安値!R380),11,""))</f>
        <v/>
      </c>
      <c r="L380" s="500" t="str">
        <f>IF(終値!A380="","",IF(AND(安値!Q380&lt;安値!P380,安値!Q380&lt;安値!O380,安値!Q380&lt;安値!R380,安値!Q380&lt;安値!S380),12,""))</f>
        <v/>
      </c>
      <c r="M380" s="500" t="str">
        <f>IF(終値!A380="","",IF(AND(安値!R380&lt;安値!Q380,安値!R380&lt;安値!P380,安値!R380&lt;安値!S380,安値!R380&lt;安値!T380),13,""))</f>
        <v/>
      </c>
      <c r="N380" s="500" t="str">
        <f>IF(終値!A380="","",IF(AND(安値!S380&lt;安値!R380,安値!S380&lt;安値!Q380,安値!S380&lt;安値!T380,安値!S380&lt;安値!U380),14,""))</f>
        <v/>
      </c>
      <c r="O380" s="500" t="str">
        <f>IF(終値!A380="","",IF(AND(安値!T380&lt;安値!S380,安値!T380&lt;安値!R380,安値!T380&lt;安値!U380,安値!T380&lt;安値!V380),15,""))</f>
        <v/>
      </c>
      <c r="P380" s="500" t="str">
        <f>IF(終値!A380="","",IF(AND(安値!U380&lt;安値!T380,安値!U380&lt;安値!S380,安値!U380&lt;安値!V380,安値!U380&lt;安値!W380),16,""))</f>
        <v/>
      </c>
      <c r="Q380" s="500" t="str">
        <f>IF(終値!A380="","",IF(AND(安値!V380&lt;安値!U380,安値!V380&lt;安値!T380,安値!V380&lt;安値!W380,安値!V380&lt;安値!X380),17,""))</f>
        <v/>
      </c>
      <c r="R380" s="500" t="str">
        <f>IF(終値!A380="","",IF(AND(安値!W380&lt;安値!V380,安値!W380&lt;安値!U380,安値!W380&lt;安値!X380,安値!W380&lt;安値!Y380),18,""))</f>
        <v/>
      </c>
      <c r="S380" s="500" t="str">
        <f>IF(終値!A380="","",IF(AND(安値!X380&lt;安値!W380,安値!X380&lt;安値!V380,安値!X380&lt;安値!Y380,安値!X380&lt;安値!Z380),19,""))</f>
        <v/>
      </c>
      <c r="T380" s="500" t="str">
        <f>IF(終値!A380="","",IF(AND(安値!Y380&lt;安値!X380,安値!Y380&lt;安値!W380,安値!Y380&lt;安値!Z380,安値!Y380&lt;安値!AA380),20,""))</f>
        <v/>
      </c>
      <c r="U380" s="500" t="str">
        <f>IF(終値!A380="","",IF(AND(安値!Z380&lt;安値!Y380,安値!Z380&lt;安値!X380,安値!Z380&lt;安値!AA380,安値!Z380&lt;安値!AB380),21,""))</f>
        <v/>
      </c>
      <c r="V380" s="500" t="str">
        <f>IF(終値!A380="","",IF(AND(安値!AA380&lt;安値!Z380,安値!AA380&lt;安値!Y380,安値!AA380&lt;安値!AB380,安値!AA380&lt;安値!AC380),22,""))</f>
        <v/>
      </c>
      <c r="W380" s="500" t="str">
        <f>IF(終値!A380="","",IF(AND(安値!AB380&lt;安値!AA380,安値!AB380&lt;安値!Z380,安値!AB380&lt;安値!AC380,安値!AB380&lt;安値!AD380),23,""))</f>
        <v/>
      </c>
      <c r="X380" s="500" t="str">
        <f>IF(終値!A380="","",IF(AND(安値!AC380&lt;安値!AB380,安値!AC380&lt;安値!AA380,安値!AC380&lt;安値!AD380,安値!AC380&lt;安値!AE380),24,""))</f>
        <v/>
      </c>
      <c r="Y380" s="500" t="str">
        <f>IF(終値!A380="","",IF(AND(安値!AD380&lt;安値!AC380,安値!AD380&lt;安値!AB380,安値!AD380&lt;安値!AE380,安値!AD380&lt;安値!AF380),25,""))</f>
        <v/>
      </c>
      <c r="Z380" s="500" t="str">
        <f>IF(終値!A380="","",IF(AND(安値!AE380&lt;安値!AD380,安値!AE380&lt;安値!AC380,安値!AE380&lt;安値!AF380,安値!AE380&lt;安値!AG380),26,""))</f>
        <v/>
      </c>
      <c r="AA380" s="500" t="str">
        <f>IF(終値!A380="","",IF(AND(安値!AF380&lt;安値!AE380,安値!AF380&lt;安値!AD380,安値!AF380&lt;安値!AG380,安値!AF380&lt;安値!AH380),27,""))</f>
        <v/>
      </c>
      <c r="AB380" s="500" t="str">
        <f>IF(終値!A380="","",IF(AND(安値!AG380&lt;安値!AF380,安値!AG380&lt;安値!AE380,安値!AG380&lt;安値!AH380,安値!AG380&lt;安値!AI380),28,""))</f>
        <v/>
      </c>
      <c r="AC380" s="500" t="str">
        <f>IF(終値!A380="","",IF(AND(高値!G380&gt;高値!F380,高値!G380&gt;高値!E380,高値!G380&gt;高値!H380,高値!G380&gt;高値!I380),2,""))</f>
        <v/>
      </c>
      <c r="AD380" s="500" t="str">
        <f>IF(終値!A380="","",IF(AND(高値!H380&gt;高値!G380,高値!H380&gt;高値!F380,高値!H380&gt;高値!I380,高値!H380&gt;高値!J380),3,""))</f>
        <v/>
      </c>
      <c r="AE380" s="500" t="str">
        <f>IF(終値!A380="","",IF(AND(高値!I380&gt;高値!H380,高値!I380&gt;高値!G380,高値!I380&gt;高値!J380,高値!I380&gt;高値!K380),4,""))</f>
        <v/>
      </c>
      <c r="AF380" s="500" t="str">
        <f>IF(終値!A380="","",IF(AND(高値!J380&gt;高値!I380,高値!J380&gt;高値!H380,高値!J380&gt;高値!K380,高値!J380&gt;高値!L380),5,""))</f>
        <v/>
      </c>
      <c r="AG380" s="500" t="str">
        <f>IF(終値!A380="","",IF(AND(高値!K380&gt;高値!J380,高値!K380&gt;高値!I380,高値!K380&gt;高値!L380,高値!K380&gt;高値!M380),6,""))</f>
        <v/>
      </c>
      <c r="AH380" s="500" t="str">
        <f>IF(終値!A380="","",IF(AND(高値!L380&gt;高値!K380,高値!L380&gt;高値!J380,高値!L380&gt;高値!M380,高値!L380&gt;高値!N380),7,""))</f>
        <v/>
      </c>
      <c r="AI380" s="500" t="str">
        <f>IF(終値!A380="","",IF(AND(高値!M380&gt;高値!L380,高値!M380&gt;高値!K380,高値!M380&gt;高値!N380,高値!M380&gt;高値!O380),8,""))</f>
        <v/>
      </c>
      <c r="AJ380" s="500" t="str">
        <f>IF(終値!A380="","",IF(AND(高値!N380&gt;高値!M380,高値!N380&gt;高値!L380,高値!N380&gt;高値!O380,高値!N380&gt;高値!P380),9,""))</f>
        <v/>
      </c>
      <c r="AK380" s="500" t="str">
        <f>IF(終値!A380="","",IF(AND(高値!O380&gt;高値!N380,高値!O380&gt;高値!M380,高値!O380&gt;高値!P380,高値!O380&gt;高値!Q380),10,""))</f>
        <v/>
      </c>
      <c r="AL380" s="500" t="str">
        <f>IF(終値!A380="","",IF(AND(高値!P380&gt;高値!O380,高値!P380&gt;高値!N380,高値!P380&gt;高値!Q380,高値!P380&gt;高値!R380),11,""))</f>
        <v/>
      </c>
      <c r="AM380" s="500" t="str">
        <f>IF(終値!A380="","",IF(AND(高値!Q380&gt;高値!P380,高値!Q380&gt;高値!O380,高値!Q380&gt;高値!R380,高値!Q380&gt;高値!S380),12,""))</f>
        <v/>
      </c>
      <c r="AN380" s="500" t="str">
        <f>IF(終値!A380="","",IF(AND(高値!R380&gt;高値!Q380,高値!R380&gt;高値!P380,高値!R380&gt;高値!S380,高値!R380&gt;高値!T380),13,""))</f>
        <v/>
      </c>
      <c r="AO380" s="500" t="str">
        <f>IF(終値!A380="","",IF(AND(高値!S380&gt;高値!R380,高値!S380&gt;高値!Q380,高値!S380&gt;高値!T380,高値!S380&gt;高値!U380),14,""))</f>
        <v/>
      </c>
      <c r="AP380" s="500" t="str">
        <f>IF(終値!A380="","",IF(AND(高値!T380&gt;高値!S380,高値!T380&gt;高値!R380,高値!T380&gt;高値!U380,高値!T380&gt;高値!V380),15,""))</f>
        <v/>
      </c>
      <c r="AQ380" s="500" t="str">
        <f>IF(終値!A380="","",IF(AND(高値!U380&gt;高値!T380,高値!U380&gt;高値!S380,高値!U380&gt;高値!V380,高値!U380&gt;高値!W380),16,""))</f>
        <v/>
      </c>
      <c r="AR380" s="500" t="str">
        <f>IF(終値!A380="","",IF(AND(高値!V380&gt;高値!U380,高値!V380&gt;高値!T380,高値!V380&gt;高値!W380,高値!V380&gt;高値!X380),17,""))</f>
        <v/>
      </c>
      <c r="AS380" s="500" t="str">
        <f>IF(終値!A380="","",IF(AND(高値!W380&gt;高値!V380,高値!W380&gt;高値!U380,高値!W380&gt;高値!X380,高値!W380&gt;高値!Y380),18,""))</f>
        <v/>
      </c>
      <c r="AT380" s="500" t="str">
        <f>IF(終値!A380="","",IF(AND(高値!X380&gt;高値!W380,高値!X380&gt;高値!V380,高値!X380&gt;高値!Y380,高値!X380&gt;高値!Z380),19,""))</f>
        <v/>
      </c>
      <c r="AU380" s="500" t="str">
        <f>IF(終値!A380="","",IF(AND(高値!Y380&gt;高値!X380,高値!Y380&gt;高値!W380,高値!Y380&gt;高値!Z380,高値!Y380&gt;高値!AA380),20,""))</f>
        <v/>
      </c>
      <c r="AV380" s="500" t="str">
        <f>IF(終値!A380="","",IF(AND(高値!Z380&gt;高値!Y380,高値!Z380&gt;高値!X380,高値!Z380&gt;高値!AA380,高値!Z380&gt;高値!AB380),21,""))</f>
        <v/>
      </c>
      <c r="AW380" s="500" t="str">
        <f>IF(終値!A380="","",IF(AND(高値!AA380&gt;高値!Z380,高値!AA380&gt;高値!Y380,高値!AA380&gt;高値!AB380,高値!AA380&gt;高値!AC380),22,""))</f>
        <v/>
      </c>
      <c r="AX380" s="500" t="str">
        <f>IF(終値!A380="","",IF(AND(高値!AB380&gt;高値!AA380,高値!AB380&gt;高値!Z380,高値!AB380&gt;高値!AC380,高値!AB380&gt;高値!AD380),23,""))</f>
        <v/>
      </c>
      <c r="AY380" s="500" t="str">
        <f>IF(終値!A380="","",IF(AND(高値!AC380&gt;高値!AB380,高値!AC380&gt;高値!AA380,高値!AC380&gt;高値!AD380,高値!AC380&gt;高値!AE380),24,""))</f>
        <v/>
      </c>
      <c r="AZ380" s="500" t="str">
        <f>IF(終値!A380="","",IF(AND(高値!AD380&gt;高値!AC380,高値!AD380&gt;高値!AB380,高値!AD380&gt;高値!AE380,高値!AD380&gt;高値!AF380),25,""))</f>
        <v/>
      </c>
      <c r="BA380" s="500" t="str">
        <f>IF(終値!A380="","",IF(AND(高値!AE380&gt;高値!AD380,高値!AE380&gt;高値!AC380,高値!AE380&gt;高値!AF380,高値!AE380&gt;高値!AG380),26,""))</f>
        <v/>
      </c>
      <c r="BB380" s="500" t="str">
        <f>IF(終値!A380="","",IF(AND(高値!AF380&gt;高値!AE380,高値!AF380&gt;高値!AD380,高値!AF380&gt;高値!AG380,高値!AF380&gt;高値!AH380),27,""))</f>
        <v/>
      </c>
      <c r="BC380" s="500" t="str">
        <f>IF(終値!A380="","",IF(AND(高値!AG380&gt;高値!AF380,高値!AG380&gt;高値!AE380,高値!AG380&gt;高値!AH380,高値!AG380&gt;高値!AI380),28,""))</f>
        <v/>
      </c>
      <c r="BD380" s="500">
        <f t="shared" si="30"/>
        <v>0</v>
      </c>
      <c r="BE380" s="500" t="str">
        <f t="shared" si="31"/>
        <v/>
      </c>
      <c r="BF380" s="500" t="str">
        <f t="shared" si="32"/>
        <v/>
      </c>
      <c r="BG380" s="500" t="str">
        <f>IF($BE380="","",INDEX(安値!$E380:$CZ380,1,$BE380+1))</f>
        <v/>
      </c>
      <c r="BH380" s="500" t="str">
        <f>IF($BF380="","",INDEX(安値!$E380:$CZ380,1,$BF380+1))</f>
        <v/>
      </c>
      <c r="BI380" s="500" t="str">
        <f>IF($BF380="","",MAX(INDEX(高値!$E380:$CZ380,1,$BE380+1):INDEX(高値!$E380:$CZ380,1,$BF380+1)))</f>
        <v/>
      </c>
      <c r="BJ380" s="500" t="str">
        <f>IF($BF380="","",AVERAGE(INDEX(終値!$E380:$CZ380,1,$BF380+1):INDEX(終値!$E380:$CZ380,1,$BF380+20))-2*STDEVP(INDEX(終値!$E380:$CZ380,1,$BF380+1):INDEX(終値!$E380:$CZ380,1,$BF380+20)))</f>
        <v/>
      </c>
      <c r="BK380" s="500" t="str">
        <f>IF($BE380="","",AVERAGE(INDEX(終値!$E380:$CZ380,1,$BE380+1):INDEX(終値!$E380:$CZ380,1,$BE380+20))-2*STDEVP(INDEX(終値!$E380:$CZ380,1,$BE380+1):INDEX(終値!$E380:$CZ380,1,$BE380+20)))</f>
        <v/>
      </c>
      <c r="BL380" s="500">
        <f t="shared" si="33"/>
        <v>0</v>
      </c>
      <c r="BM380" s="500" t="str">
        <f t="shared" si="34"/>
        <v/>
      </c>
      <c r="BN380" s="500" t="str">
        <f t="shared" si="35"/>
        <v/>
      </c>
      <c r="BO380" s="500" t="str">
        <f>IF($BM380="","",INDEX(高値!$E380:$CZ380,1,$BM380+1))</f>
        <v/>
      </c>
      <c r="BP380" s="500" t="str">
        <f>IF($BN380="","",INDEX(高値!$E380:$CZ380,1,$BN380+1))</f>
        <v/>
      </c>
      <c r="BQ380" s="500" t="str">
        <f>IF($BN380="","",MIN(INDEX(安値!$E380:$CZ380,1,$BM380+1):INDEX(安値!$E380:$CZ380,1,$BN380+1)))</f>
        <v/>
      </c>
      <c r="BR380" s="500" t="str">
        <f>IF($BN380="","",AVERAGE(INDEX(終値!$E380:$CZ380,1,$BN380+1):INDEX(終値!$E380:$CZ380,1,$BN380+20))+2*STDEVP(INDEX(終値!$E380:$CZ380,1,$BN380+1):INDEX(終値!$E380:$CZ380,1,$BN380+20)))</f>
        <v/>
      </c>
      <c r="BS380" s="500" t="str">
        <f>IF($BM380="","",AVERAGE(INDEX(終値!$E380:$CZ380,1,$BM380+1):INDEX(終値!$E380:$CZ380,1,$BM380+20))+2*STDEVP(INDEX(終値!$E380:$CZ380,1,$BM380+1):INDEX(終値!$E380:$CZ380,1,$BM380+20)))</f>
        <v/>
      </c>
      <c r="BT380" s="497" t="str">
        <f>IFERROR(IF(AND($BD380&gt;=2,ABS($BG380-$BH380)/$BH380&lt;=BB設定!$B$12,$BI380&gt;=MAX($BH380,$BG380)*(1+BB設定!$B$13),終値!E380&gt;$BG380),IF(OR(終値!E380&gt;=$BI380,AND($BH380&lt;$BJ380,$BG380&gt;=$BK380)),"二番底W▲","二番底W形成"),IF(AND($BL380&gt;=2,ABS($BO380-$BP380)/$BP380&lt;=BB設定!$B$12,$BQ380&lt;=MIN($BP380,$BO380)*(1-BB設定!$B$13),終値!E380&lt;$BO380),IF(OR(終値!E380&lt;=$BQ380,AND($BP380&gt;$BR380,$BO380&lt;=$BS380)),"二番天井M▼","二番天井M形成"),"－")),"－")</f>
        <v>－</v>
      </c>
    </row>
    <row r="381" spans="2:72">
      <c r="B381" s="500" t="str">
        <f>IF(終値!A381="","",IF(AND(安値!G381&lt;安値!F381,安値!G381&lt;安値!E381,安値!G381&lt;安値!H381,安値!G381&lt;安値!I381),2,""))</f>
        <v/>
      </c>
      <c r="C381" s="500" t="str">
        <f>IF(終値!A381="","",IF(AND(安値!H381&lt;安値!G381,安値!H381&lt;安値!F381,安値!H381&lt;安値!I381,安値!H381&lt;安値!J381),3,""))</f>
        <v/>
      </c>
      <c r="D381" s="500" t="str">
        <f>IF(終値!A381="","",IF(AND(安値!I381&lt;安値!H381,安値!I381&lt;安値!G381,安値!I381&lt;安値!J381,安値!I381&lt;安値!K381),4,""))</f>
        <v/>
      </c>
      <c r="E381" s="500" t="str">
        <f>IF(終値!A381="","",IF(AND(安値!J381&lt;安値!I381,安値!J381&lt;安値!H381,安値!J381&lt;安値!K381,安値!J381&lt;安値!L381),5,""))</f>
        <v/>
      </c>
      <c r="F381" s="500" t="str">
        <f>IF(終値!A381="","",IF(AND(安値!K381&lt;安値!J381,安値!K381&lt;安値!I381,安値!K381&lt;安値!L381,安値!K381&lt;安値!M381),6,""))</f>
        <v/>
      </c>
      <c r="G381" s="500" t="str">
        <f>IF(終値!A381="","",IF(AND(安値!L381&lt;安値!K381,安値!L381&lt;安値!J381,安値!L381&lt;安値!M381,安値!L381&lt;安値!N381),7,""))</f>
        <v/>
      </c>
      <c r="H381" s="500" t="str">
        <f>IF(終値!A381="","",IF(AND(安値!M381&lt;安値!L381,安値!M381&lt;安値!K381,安値!M381&lt;安値!N381,安値!M381&lt;安値!O381),8,""))</f>
        <v/>
      </c>
      <c r="I381" s="500" t="str">
        <f>IF(終値!A381="","",IF(AND(安値!N381&lt;安値!M381,安値!N381&lt;安値!L381,安値!N381&lt;安値!O381,安値!N381&lt;安値!P381),9,""))</f>
        <v/>
      </c>
      <c r="J381" s="500" t="str">
        <f>IF(終値!A381="","",IF(AND(安値!O381&lt;安値!N381,安値!O381&lt;安値!M381,安値!O381&lt;安値!P381,安値!O381&lt;安値!Q381),10,""))</f>
        <v/>
      </c>
      <c r="K381" s="500" t="str">
        <f>IF(終値!A381="","",IF(AND(安値!P381&lt;安値!O381,安値!P381&lt;安値!N381,安値!P381&lt;安値!Q381,安値!P381&lt;安値!R381),11,""))</f>
        <v/>
      </c>
      <c r="L381" s="500" t="str">
        <f>IF(終値!A381="","",IF(AND(安値!Q381&lt;安値!P381,安値!Q381&lt;安値!O381,安値!Q381&lt;安値!R381,安値!Q381&lt;安値!S381),12,""))</f>
        <v/>
      </c>
      <c r="M381" s="500" t="str">
        <f>IF(終値!A381="","",IF(AND(安値!R381&lt;安値!Q381,安値!R381&lt;安値!P381,安値!R381&lt;安値!S381,安値!R381&lt;安値!T381),13,""))</f>
        <v/>
      </c>
      <c r="N381" s="500" t="str">
        <f>IF(終値!A381="","",IF(AND(安値!S381&lt;安値!R381,安値!S381&lt;安値!Q381,安値!S381&lt;安値!T381,安値!S381&lt;安値!U381),14,""))</f>
        <v/>
      </c>
      <c r="O381" s="500" t="str">
        <f>IF(終値!A381="","",IF(AND(安値!T381&lt;安値!S381,安値!T381&lt;安値!R381,安値!T381&lt;安値!U381,安値!T381&lt;安値!V381),15,""))</f>
        <v/>
      </c>
      <c r="P381" s="500" t="str">
        <f>IF(終値!A381="","",IF(AND(安値!U381&lt;安値!T381,安値!U381&lt;安値!S381,安値!U381&lt;安値!V381,安値!U381&lt;安値!W381),16,""))</f>
        <v/>
      </c>
      <c r="Q381" s="500" t="str">
        <f>IF(終値!A381="","",IF(AND(安値!V381&lt;安値!U381,安値!V381&lt;安値!T381,安値!V381&lt;安値!W381,安値!V381&lt;安値!X381),17,""))</f>
        <v/>
      </c>
      <c r="R381" s="500" t="str">
        <f>IF(終値!A381="","",IF(AND(安値!W381&lt;安値!V381,安値!W381&lt;安値!U381,安値!W381&lt;安値!X381,安値!W381&lt;安値!Y381),18,""))</f>
        <v/>
      </c>
      <c r="S381" s="500" t="str">
        <f>IF(終値!A381="","",IF(AND(安値!X381&lt;安値!W381,安値!X381&lt;安値!V381,安値!X381&lt;安値!Y381,安値!X381&lt;安値!Z381),19,""))</f>
        <v/>
      </c>
      <c r="T381" s="500" t="str">
        <f>IF(終値!A381="","",IF(AND(安値!Y381&lt;安値!X381,安値!Y381&lt;安値!W381,安値!Y381&lt;安値!Z381,安値!Y381&lt;安値!AA381),20,""))</f>
        <v/>
      </c>
      <c r="U381" s="500" t="str">
        <f>IF(終値!A381="","",IF(AND(安値!Z381&lt;安値!Y381,安値!Z381&lt;安値!X381,安値!Z381&lt;安値!AA381,安値!Z381&lt;安値!AB381),21,""))</f>
        <v/>
      </c>
      <c r="V381" s="500" t="str">
        <f>IF(終値!A381="","",IF(AND(安値!AA381&lt;安値!Z381,安値!AA381&lt;安値!Y381,安値!AA381&lt;安値!AB381,安値!AA381&lt;安値!AC381),22,""))</f>
        <v/>
      </c>
      <c r="W381" s="500" t="str">
        <f>IF(終値!A381="","",IF(AND(安値!AB381&lt;安値!AA381,安値!AB381&lt;安値!Z381,安値!AB381&lt;安値!AC381,安値!AB381&lt;安値!AD381),23,""))</f>
        <v/>
      </c>
      <c r="X381" s="500" t="str">
        <f>IF(終値!A381="","",IF(AND(安値!AC381&lt;安値!AB381,安値!AC381&lt;安値!AA381,安値!AC381&lt;安値!AD381,安値!AC381&lt;安値!AE381),24,""))</f>
        <v/>
      </c>
      <c r="Y381" s="500" t="str">
        <f>IF(終値!A381="","",IF(AND(安値!AD381&lt;安値!AC381,安値!AD381&lt;安値!AB381,安値!AD381&lt;安値!AE381,安値!AD381&lt;安値!AF381),25,""))</f>
        <v/>
      </c>
      <c r="Z381" s="500" t="str">
        <f>IF(終値!A381="","",IF(AND(安値!AE381&lt;安値!AD381,安値!AE381&lt;安値!AC381,安値!AE381&lt;安値!AF381,安値!AE381&lt;安値!AG381),26,""))</f>
        <v/>
      </c>
      <c r="AA381" s="500" t="str">
        <f>IF(終値!A381="","",IF(AND(安値!AF381&lt;安値!AE381,安値!AF381&lt;安値!AD381,安値!AF381&lt;安値!AG381,安値!AF381&lt;安値!AH381),27,""))</f>
        <v/>
      </c>
      <c r="AB381" s="500" t="str">
        <f>IF(終値!A381="","",IF(AND(安値!AG381&lt;安値!AF381,安値!AG381&lt;安値!AE381,安値!AG381&lt;安値!AH381,安値!AG381&lt;安値!AI381),28,""))</f>
        <v/>
      </c>
      <c r="AC381" s="500" t="str">
        <f>IF(終値!A381="","",IF(AND(高値!G381&gt;高値!F381,高値!G381&gt;高値!E381,高値!G381&gt;高値!H381,高値!G381&gt;高値!I381),2,""))</f>
        <v/>
      </c>
      <c r="AD381" s="500" t="str">
        <f>IF(終値!A381="","",IF(AND(高値!H381&gt;高値!G381,高値!H381&gt;高値!F381,高値!H381&gt;高値!I381,高値!H381&gt;高値!J381),3,""))</f>
        <v/>
      </c>
      <c r="AE381" s="500" t="str">
        <f>IF(終値!A381="","",IF(AND(高値!I381&gt;高値!H381,高値!I381&gt;高値!G381,高値!I381&gt;高値!J381,高値!I381&gt;高値!K381),4,""))</f>
        <v/>
      </c>
      <c r="AF381" s="500" t="str">
        <f>IF(終値!A381="","",IF(AND(高値!J381&gt;高値!I381,高値!J381&gt;高値!H381,高値!J381&gt;高値!K381,高値!J381&gt;高値!L381),5,""))</f>
        <v/>
      </c>
      <c r="AG381" s="500" t="str">
        <f>IF(終値!A381="","",IF(AND(高値!K381&gt;高値!J381,高値!K381&gt;高値!I381,高値!K381&gt;高値!L381,高値!K381&gt;高値!M381),6,""))</f>
        <v/>
      </c>
      <c r="AH381" s="500" t="str">
        <f>IF(終値!A381="","",IF(AND(高値!L381&gt;高値!K381,高値!L381&gt;高値!J381,高値!L381&gt;高値!M381,高値!L381&gt;高値!N381),7,""))</f>
        <v/>
      </c>
      <c r="AI381" s="500" t="str">
        <f>IF(終値!A381="","",IF(AND(高値!M381&gt;高値!L381,高値!M381&gt;高値!K381,高値!M381&gt;高値!N381,高値!M381&gt;高値!O381),8,""))</f>
        <v/>
      </c>
      <c r="AJ381" s="500" t="str">
        <f>IF(終値!A381="","",IF(AND(高値!N381&gt;高値!M381,高値!N381&gt;高値!L381,高値!N381&gt;高値!O381,高値!N381&gt;高値!P381),9,""))</f>
        <v/>
      </c>
      <c r="AK381" s="500" t="str">
        <f>IF(終値!A381="","",IF(AND(高値!O381&gt;高値!N381,高値!O381&gt;高値!M381,高値!O381&gt;高値!P381,高値!O381&gt;高値!Q381),10,""))</f>
        <v/>
      </c>
      <c r="AL381" s="500" t="str">
        <f>IF(終値!A381="","",IF(AND(高値!P381&gt;高値!O381,高値!P381&gt;高値!N381,高値!P381&gt;高値!Q381,高値!P381&gt;高値!R381),11,""))</f>
        <v/>
      </c>
      <c r="AM381" s="500" t="str">
        <f>IF(終値!A381="","",IF(AND(高値!Q381&gt;高値!P381,高値!Q381&gt;高値!O381,高値!Q381&gt;高値!R381,高値!Q381&gt;高値!S381),12,""))</f>
        <v/>
      </c>
      <c r="AN381" s="500" t="str">
        <f>IF(終値!A381="","",IF(AND(高値!R381&gt;高値!Q381,高値!R381&gt;高値!P381,高値!R381&gt;高値!S381,高値!R381&gt;高値!T381),13,""))</f>
        <v/>
      </c>
      <c r="AO381" s="500" t="str">
        <f>IF(終値!A381="","",IF(AND(高値!S381&gt;高値!R381,高値!S381&gt;高値!Q381,高値!S381&gt;高値!T381,高値!S381&gt;高値!U381),14,""))</f>
        <v/>
      </c>
      <c r="AP381" s="500" t="str">
        <f>IF(終値!A381="","",IF(AND(高値!T381&gt;高値!S381,高値!T381&gt;高値!R381,高値!T381&gt;高値!U381,高値!T381&gt;高値!V381),15,""))</f>
        <v/>
      </c>
      <c r="AQ381" s="500" t="str">
        <f>IF(終値!A381="","",IF(AND(高値!U381&gt;高値!T381,高値!U381&gt;高値!S381,高値!U381&gt;高値!V381,高値!U381&gt;高値!W381),16,""))</f>
        <v/>
      </c>
      <c r="AR381" s="500" t="str">
        <f>IF(終値!A381="","",IF(AND(高値!V381&gt;高値!U381,高値!V381&gt;高値!T381,高値!V381&gt;高値!W381,高値!V381&gt;高値!X381),17,""))</f>
        <v/>
      </c>
      <c r="AS381" s="500" t="str">
        <f>IF(終値!A381="","",IF(AND(高値!W381&gt;高値!V381,高値!W381&gt;高値!U381,高値!W381&gt;高値!X381,高値!W381&gt;高値!Y381),18,""))</f>
        <v/>
      </c>
      <c r="AT381" s="500" t="str">
        <f>IF(終値!A381="","",IF(AND(高値!X381&gt;高値!W381,高値!X381&gt;高値!V381,高値!X381&gt;高値!Y381,高値!X381&gt;高値!Z381),19,""))</f>
        <v/>
      </c>
      <c r="AU381" s="500" t="str">
        <f>IF(終値!A381="","",IF(AND(高値!Y381&gt;高値!X381,高値!Y381&gt;高値!W381,高値!Y381&gt;高値!Z381,高値!Y381&gt;高値!AA381),20,""))</f>
        <v/>
      </c>
      <c r="AV381" s="500" t="str">
        <f>IF(終値!A381="","",IF(AND(高値!Z381&gt;高値!Y381,高値!Z381&gt;高値!X381,高値!Z381&gt;高値!AA381,高値!Z381&gt;高値!AB381),21,""))</f>
        <v/>
      </c>
      <c r="AW381" s="500" t="str">
        <f>IF(終値!A381="","",IF(AND(高値!AA381&gt;高値!Z381,高値!AA381&gt;高値!Y381,高値!AA381&gt;高値!AB381,高値!AA381&gt;高値!AC381),22,""))</f>
        <v/>
      </c>
      <c r="AX381" s="500" t="str">
        <f>IF(終値!A381="","",IF(AND(高値!AB381&gt;高値!AA381,高値!AB381&gt;高値!Z381,高値!AB381&gt;高値!AC381,高値!AB381&gt;高値!AD381),23,""))</f>
        <v/>
      </c>
      <c r="AY381" s="500" t="str">
        <f>IF(終値!A381="","",IF(AND(高値!AC381&gt;高値!AB381,高値!AC381&gt;高値!AA381,高値!AC381&gt;高値!AD381,高値!AC381&gt;高値!AE381),24,""))</f>
        <v/>
      </c>
      <c r="AZ381" s="500" t="str">
        <f>IF(終値!A381="","",IF(AND(高値!AD381&gt;高値!AC381,高値!AD381&gt;高値!AB381,高値!AD381&gt;高値!AE381,高値!AD381&gt;高値!AF381),25,""))</f>
        <v/>
      </c>
      <c r="BA381" s="500" t="str">
        <f>IF(終値!A381="","",IF(AND(高値!AE381&gt;高値!AD381,高値!AE381&gt;高値!AC381,高値!AE381&gt;高値!AF381,高値!AE381&gt;高値!AG381),26,""))</f>
        <v/>
      </c>
      <c r="BB381" s="500" t="str">
        <f>IF(終値!A381="","",IF(AND(高値!AF381&gt;高値!AE381,高値!AF381&gt;高値!AD381,高値!AF381&gt;高値!AG381,高値!AF381&gt;高値!AH381),27,""))</f>
        <v/>
      </c>
      <c r="BC381" s="500" t="str">
        <f>IF(終値!A381="","",IF(AND(高値!AG381&gt;高値!AF381,高値!AG381&gt;高値!AE381,高値!AG381&gt;高値!AH381,高値!AG381&gt;高値!AI381),28,""))</f>
        <v/>
      </c>
      <c r="BD381" s="500">
        <f t="shared" si="30"/>
        <v>0</v>
      </c>
      <c r="BE381" s="500" t="str">
        <f t="shared" si="31"/>
        <v/>
      </c>
      <c r="BF381" s="500" t="str">
        <f t="shared" si="32"/>
        <v/>
      </c>
      <c r="BG381" s="500" t="str">
        <f>IF($BE381="","",INDEX(安値!$E381:$CZ381,1,$BE381+1))</f>
        <v/>
      </c>
      <c r="BH381" s="500" t="str">
        <f>IF($BF381="","",INDEX(安値!$E381:$CZ381,1,$BF381+1))</f>
        <v/>
      </c>
      <c r="BI381" s="500" t="str">
        <f>IF($BF381="","",MAX(INDEX(高値!$E381:$CZ381,1,$BE381+1):INDEX(高値!$E381:$CZ381,1,$BF381+1)))</f>
        <v/>
      </c>
      <c r="BJ381" s="500" t="str">
        <f>IF($BF381="","",AVERAGE(INDEX(終値!$E381:$CZ381,1,$BF381+1):INDEX(終値!$E381:$CZ381,1,$BF381+20))-2*STDEVP(INDEX(終値!$E381:$CZ381,1,$BF381+1):INDEX(終値!$E381:$CZ381,1,$BF381+20)))</f>
        <v/>
      </c>
      <c r="BK381" s="500" t="str">
        <f>IF($BE381="","",AVERAGE(INDEX(終値!$E381:$CZ381,1,$BE381+1):INDEX(終値!$E381:$CZ381,1,$BE381+20))-2*STDEVP(INDEX(終値!$E381:$CZ381,1,$BE381+1):INDEX(終値!$E381:$CZ381,1,$BE381+20)))</f>
        <v/>
      </c>
      <c r="BL381" s="500">
        <f t="shared" si="33"/>
        <v>0</v>
      </c>
      <c r="BM381" s="500" t="str">
        <f t="shared" si="34"/>
        <v/>
      </c>
      <c r="BN381" s="500" t="str">
        <f t="shared" si="35"/>
        <v/>
      </c>
      <c r="BO381" s="500" t="str">
        <f>IF($BM381="","",INDEX(高値!$E381:$CZ381,1,$BM381+1))</f>
        <v/>
      </c>
      <c r="BP381" s="500" t="str">
        <f>IF($BN381="","",INDEX(高値!$E381:$CZ381,1,$BN381+1))</f>
        <v/>
      </c>
      <c r="BQ381" s="500" t="str">
        <f>IF($BN381="","",MIN(INDEX(安値!$E381:$CZ381,1,$BM381+1):INDEX(安値!$E381:$CZ381,1,$BN381+1)))</f>
        <v/>
      </c>
      <c r="BR381" s="500" t="str">
        <f>IF($BN381="","",AVERAGE(INDEX(終値!$E381:$CZ381,1,$BN381+1):INDEX(終値!$E381:$CZ381,1,$BN381+20))+2*STDEVP(INDEX(終値!$E381:$CZ381,1,$BN381+1):INDEX(終値!$E381:$CZ381,1,$BN381+20)))</f>
        <v/>
      </c>
      <c r="BS381" s="500" t="str">
        <f>IF($BM381="","",AVERAGE(INDEX(終値!$E381:$CZ381,1,$BM381+1):INDEX(終値!$E381:$CZ381,1,$BM381+20))+2*STDEVP(INDEX(終値!$E381:$CZ381,1,$BM381+1):INDEX(終値!$E381:$CZ381,1,$BM381+20)))</f>
        <v/>
      </c>
      <c r="BT381" s="497" t="str">
        <f>IFERROR(IF(AND($BD381&gt;=2,ABS($BG381-$BH381)/$BH381&lt;=BB設定!$B$12,$BI381&gt;=MAX($BH381,$BG381)*(1+BB設定!$B$13),終値!E381&gt;$BG381),IF(OR(終値!E381&gt;=$BI381,AND($BH381&lt;$BJ381,$BG381&gt;=$BK381)),"二番底W▲","二番底W形成"),IF(AND($BL381&gt;=2,ABS($BO381-$BP381)/$BP381&lt;=BB設定!$B$12,$BQ381&lt;=MIN($BP381,$BO381)*(1-BB設定!$B$13),終値!E381&lt;$BO381),IF(OR(終値!E381&lt;=$BQ381,AND($BP381&gt;$BR381,$BO381&lt;=$BS381)),"二番天井M▼","二番天井M形成"),"－")),"－")</f>
        <v>－</v>
      </c>
    </row>
    <row r="382" spans="2:72">
      <c r="B382" s="500" t="str">
        <f>IF(終値!A382="","",IF(AND(安値!G382&lt;安値!F382,安値!G382&lt;安値!E382,安値!G382&lt;安値!H382,安値!G382&lt;安値!I382),2,""))</f>
        <v/>
      </c>
      <c r="C382" s="500" t="str">
        <f>IF(終値!A382="","",IF(AND(安値!H382&lt;安値!G382,安値!H382&lt;安値!F382,安値!H382&lt;安値!I382,安値!H382&lt;安値!J382),3,""))</f>
        <v/>
      </c>
      <c r="D382" s="500" t="str">
        <f>IF(終値!A382="","",IF(AND(安値!I382&lt;安値!H382,安値!I382&lt;安値!G382,安値!I382&lt;安値!J382,安値!I382&lt;安値!K382),4,""))</f>
        <v/>
      </c>
      <c r="E382" s="500" t="str">
        <f>IF(終値!A382="","",IF(AND(安値!J382&lt;安値!I382,安値!J382&lt;安値!H382,安値!J382&lt;安値!K382,安値!J382&lt;安値!L382),5,""))</f>
        <v/>
      </c>
      <c r="F382" s="500" t="str">
        <f>IF(終値!A382="","",IF(AND(安値!K382&lt;安値!J382,安値!K382&lt;安値!I382,安値!K382&lt;安値!L382,安値!K382&lt;安値!M382),6,""))</f>
        <v/>
      </c>
      <c r="G382" s="500" t="str">
        <f>IF(終値!A382="","",IF(AND(安値!L382&lt;安値!K382,安値!L382&lt;安値!J382,安値!L382&lt;安値!M382,安値!L382&lt;安値!N382),7,""))</f>
        <v/>
      </c>
      <c r="H382" s="500" t="str">
        <f>IF(終値!A382="","",IF(AND(安値!M382&lt;安値!L382,安値!M382&lt;安値!K382,安値!M382&lt;安値!N382,安値!M382&lt;安値!O382),8,""))</f>
        <v/>
      </c>
      <c r="I382" s="500" t="str">
        <f>IF(終値!A382="","",IF(AND(安値!N382&lt;安値!M382,安値!N382&lt;安値!L382,安値!N382&lt;安値!O382,安値!N382&lt;安値!P382),9,""))</f>
        <v/>
      </c>
      <c r="J382" s="500" t="str">
        <f>IF(終値!A382="","",IF(AND(安値!O382&lt;安値!N382,安値!O382&lt;安値!M382,安値!O382&lt;安値!P382,安値!O382&lt;安値!Q382),10,""))</f>
        <v/>
      </c>
      <c r="K382" s="500" t="str">
        <f>IF(終値!A382="","",IF(AND(安値!P382&lt;安値!O382,安値!P382&lt;安値!N382,安値!P382&lt;安値!Q382,安値!P382&lt;安値!R382),11,""))</f>
        <v/>
      </c>
      <c r="L382" s="500" t="str">
        <f>IF(終値!A382="","",IF(AND(安値!Q382&lt;安値!P382,安値!Q382&lt;安値!O382,安値!Q382&lt;安値!R382,安値!Q382&lt;安値!S382),12,""))</f>
        <v/>
      </c>
      <c r="M382" s="500" t="str">
        <f>IF(終値!A382="","",IF(AND(安値!R382&lt;安値!Q382,安値!R382&lt;安値!P382,安値!R382&lt;安値!S382,安値!R382&lt;安値!T382),13,""))</f>
        <v/>
      </c>
      <c r="N382" s="500" t="str">
        <f>IF(終値!A382="","",IF(AND(安値!S382&lt;安値!R382,安値!S382&lt;安値!Q382,安値!S382&lt;安値!T382,安値!S382&lt;安値!U382),14,""))</f>
        <v/>
      </c>
      <c r="O382" s="500" t="str">
        <f>IF(終値!A382="","",IF(AND(安値!T382&lt;安値!S382,安値!T382&lt;安値!R382,安値!T382&lt;安値!U382,安値!T382&lt;安値!V382),15,""))</f>
        <v/>
      </c>
      <c r="P382" s="500" t="str">
        <f>IF(終値!A382="","",IF(AND(安値!U382&lt;安値!T382,安値!U382&lt;安値!S382,安値!U382&lt;安値!V382,安値!U382&lt;安値!W382),16,""))</f>
        <v/>
      </c>
      <c r="Q382" s="500" t="str">
        <f>IF(終値!A382="","",IF(AND(安値!V382&lt;安値!U382,安値!V382&lt;安値!T382,安値!V382&lt;安値!W382,安値!V382&lt;安値!X382),17,""))</f>
        <v/>
      </c>
      <c r="R382" s="500" t="str">
        <f>IF(終値!A382="","",IF(AND(安値!W382&lt;安値!V382,安値!W382&lt;安値!U382,安値!W382&lt;安値!X382,安値!W382&lt;安値!Y382),18,""))</f>
        <v/>
      </c>
      <c r="S382" s="500" t="str">
        <f>IF(終値!A382="","",IF(AND(安値!X382&lt;安値!W382,安値!X382&lt;安値!V382,安値!X382&lt;安値!Y382,安値!X382&lt;安値!Z382),19,""))</f>
        <v/>
      </c>
      <c r="T382" s="500" t="str">
        <f>IF(終値!A382="","",IF(AND(安値!Y382&lt;安値!X382,安値!Y382&lt;安値!W382,安値!Y382&lt;安値!Z382,安値!Y382&lt;安値!AA382),20,""))</f>
        <v/>
      </c>
      <c r="U382" s="500" t="str">
        <f>IF(終値!A382="","",IF(AND(安値!Z382&lt;安値!Y382,安値!Z382&lt;安値!X382,安値!Z382&lt;安値!AA382,安値!Z382&lt;安値!AB382),21,""))</f>
        <v/>
      </c>
      <c r="V382" s="500" t="str">
        <f>IF(終値!A382="","",IF(AND(安値!AA382&lt;安値!Z382,安値!AA382&lt;安値!Y382,安値!AA382&lt;安値!AB382,安値!AA382&lt;安値!AC382),22,""))</f>
        <v/>
      </c>
      <c r="W382" s="500" t="str">
        <f>IF(終値!A382="","",IF(AND(安値!AB382&lt;安値!AA382,安値!AB382&lt;安値!Z382,安値!AB382&lt;安値!AC382,安値!AB382&lt;安値!AD382),23,""))</f>
        <v/>
      </c>
      <c r="X382" s="500" t="str">
        <f>IF(終値!A382="","",IF(AND(安値!AC382&lt;安値!AB382,安値!AC382&lt;安値!AA382,安値!AC382&lt;安値!AD382,安値!AC382&lt;安値!AE382),24,""))</f>
        <v/>
      </c>
      <c r="Y382" s="500" t="str">
        <f>IF(終値!A382="","",IF(AND(安値!AD382&lt;安値!AC382,安値!AD382&lt;安値!AB382,安値!AD382&lt;安値!AE382,安値!AD382&lt;安値!AF382),25,""))</f>
        <v/>
      </c>
      <c r="Z382" s="500" t="str">
        <f>IF(終値!A382="","",IF(AND(安値!AE382&lt;安値!AD382,安値!AE382&lt;安値!AC382,安値!AE382&lt;安値!AF382,安値!AE382&lt;安値!AG382),26,""))</f>
        <v/>
      </c>
      <c r="AA382" s="500" t="str">
        <f>IF(終値!A382="","",IF(AND(安値!AF382&lt;安値!AE382,安値!AF382&lt;安値!AD382,安値!AF382&lt;安値!AG382,安値!AF382&lt;安値!AH382),27,""))</f>
        <v/>
      </c>
      <c r="AB382" s="500" t="str">
        <f>IF(終値!A382="","",IF(AND(安値!AG382&lt;安値!AF382,安値!AG382&lt;安値!AE382,安値!AG382&lt;安値!AH382,安値!AG382&lt;安値!AI382),28,""))</f>
        <v/>
      </c>
      <c r="AC382" s="500" t="str">
        <f>IF(終値!A382="","",IF(AND(高値!G382&gt;高値!F382,高値!G382&gt;高値!E382,高値!G382&gt;高値!H382,高値!G382&gt;高値!I382),2,""))</f>
        <v/>
      </c>
      <c r="AD382" s="500" t="str">
        <f>IF(終値!A382="","",IF(AND(高値!H382&gt;高値!G382,高値!H382&gt;高値!F382,高値!H382&gt;高値!I382,高値!H382&gt;高値!J382),3,""))</f>
        <v/>
      </c>
      <c r="AE382" s="500" t="str">
        <f>IF(終値!A382="","",IF(AND(高値!I382&gt;高値!H382,高値!I382&gt;高値!G382,高値!I382&gt;高値!J382,高値!I382&gt;高値!K382),4,""))</f>
        <v/>
      </c>
      <c r="AF382" s="500" t="str">
        <f>IF(終値!A382="","",IF(AND(高値!J382&gt;高値!I382,高値!J382&gt;高値!H382,高値!J382&gt;高値!K382,高値!J382&gt;高値!L382),5,""))</f>
        <v/>
      </c>
      <c r="AG382" s="500" t="str">
        <f>IF(終値!A382="","",IF(AND(高値!K382&gt;高値!J382,高値!K382&gt;高値!I382,高値!K382&gt;高値!L382,高値!K382&gt;高値!M382),6,""))</f>
        <v/>
      </c>
      <c r="AH382" s="500" t="str">
        <f>IF(終値!A382="","",IF(AND(高値!L382&gt;高値!K382,高値!L382&gt;高値!J382,高値!L382&gt;高値!M382,高値!L382&gt;高値!N382),7,""))</f>
        <v/>
      </c>
      <c r="AI382" s="500" t="str">
        <f>IF(終値!A382="","",IF(AND(高値!M382&gt;高値!L382,高値!M382&gt;高値!K382,高値!M382&gt;高値!N382,高値!M382&gt;高値!O382),8,""))</f>
        <v/>
      </c>
      <c r="AJ382" s="500" t="str">
        <f>IF(終値!A382="","",IF(AND(高値!N382&gt;高値!M382,高値!N382&gt;高値!L382,高値!N382&gt;高値!O382,高値!N382&gt;高値!P382),9,""))</f>
        <v/>
      </c>
      <c r="AK382" s="500" t="str">
        <f>IF(終値!A382="","",IF(AND(高値!O382&gt;高値!N382,高値!O382&gt;高値!M382,高値!O382&gt;高値!P382,高値!O382&gt;高値!Q382),10,""))</f>
        <v/>
      </c>
      <c r="AL382" s="500" t="str">
        <f>IF(終値!A382="","",IF(AND(高値!P382&gt;高値!O382,高値!P382&gt;高値!N382,高値!P382&gt;高値!Q382,高値!P382&gt;高値!R382),11,""))</f>
        <v/>
      </c>
      <c r="AM382" s="500" t="str">
        <f>IF(終値!A382="","",IF(AND(高値!Q382&gt;高値!P382,高値!Q382&gt;高値!O382,高値!Q382&gt;高値!R382,高値!Q382&gt;高値!S382),12,""))</f>
        <v/>
      </c>
      <c r="AN382" s="500" t="str">
        <f>IF(終値!A382="","",IF(AND(高値!R382&gt;高値!Q382,高値!R382&gt;高値!P382,高値!R382&gt;高値!S382,高値!R382&gt;高値!T382),13,""))</f>
        <v/>
      </c>
      <c r="AO382" s="500" t="str">
        <f>IF(終値!A382="","",IF(AND(高値!S382&gt;高値!R382,高値!S382&gt;高値!Q382,高値!S382&gt;高値!T382,高値!S382&gt;高値!U382),14,""))</f>
        <v/>
      </c>
      <c r="AP382" s="500" t="str">
        <f>IF(終値!A382="","",IF(AND(高値!T382&gt;高値!S382,高値!T382&gt;高値!R382,高値!T382&gt;高値!U382,高値!T382&gt;高値!V382),15,""))</f>
        <v/>
      </c>
      <c r="AQ382" s="500" t="str">
        <f>IF(終値!A382="","",IF(AND(高値!U382&gt;高値!T382,高値!U382&gt;高値!S382,高値!U382&gt;高値!V382,高値!U382&gt;高値!W382),16,""))</f>
        <v/>
      </c>
      <c r="AR382" s="500" t="str">
        <f>IF(終値!A382="","",IF(AND(高値!V382&gt;高値!U382,高値!V382&gt;高値!T382,高値!V382&gt;高値!W382,高値!V382&gt;高値!X382),17,""))</f>
        <v/>
      </c>
      <c r="AS382" s="500" t="str">
        <f>IF(終値!A382="","",IF(AND(高値!W382&gt;高値!V382,高値!W382&gt;高値!U382,高値!W382&gt;高値!X382,高値!W382&gt;高値!Y382),18,""))</f>
        <v/>
      </c>
      <c r="AT382" s="500" t="str">
        <f>IF(終値!A382="","",IF(AND(高値!X382&gt;高値!W382,高値!X382&gt;高値!V382,高値!X382&gt;高値!Y382,高値!X382&gt;高値!Z382),19,""))</f>
        <v/>
      </c>
      <c r="AU382" s="500" t="str">
        <f>IF(終値!A382="","",IF(AND(高値!Y382&gt;高値!X382,高値!Y382&gt;高値!W382,高値!Y382&gt;高値!Z382,高値!Y382&gt;高値!AA382),20,""))</f>
        <v/>
      </c>
      <c r="AV382" s="500" t="str">
        <f>IF(終値!A382="","",IF(AND(高値!Z382&gt;高値!Y382,高値!Z382&gt;高値!X382,高値!Z382&gt;高値!AA382,高値!Z382&gt;高値!AB382),21,""))</f>
        <v/>
      </c>
      <c r="AW382" s="500" t="str">
        <f>IF(終値!A382="","",IF(AND(高値!AA382&gt;高値!Z382,高値!AA382&gt;高値!Y382,高値!AA382&gt;高値!AB382,高値!AA382&gt;高値!AC382),22,""))</f>
        <v/>
      </c>
      <c r="AX382" s="500" t="str">
        <f>IF(終値!A382="","",IF(AND(高値!AB382&gt;高値!AA382,高値!AB382&gt;高値!Z382,高値!AB382&gt;高値!AC382,高値!AB382&gt;高値!AD382),23,""))</f>
        <v/>
      </c>
      <c r="AY382" s="500" t="str">
        <f>IF(終値!A382="","",IF(AND(高値!AC382&gt;高値!AB382,高値!AC382&gt;高値!AA382,高値!AC382&gt;高値!AD382,高値!AC382&gt;高値!AE382),24,""))</f>
        <v/>
      </c>
      <c r="AZ382" s="500" t="str">
        <f>IF(終値!A382="","",IF(AND(高値!AD382&gt;高値!AC382,高値!AD382&gt;高値!AB382,高値!AD382&gt;高値!AE382,高値!AD382&gt;高値!AF382),25,""))</f>
        <v/>
      </c>
      <c r="BA382" s="500" t="str">
        <f>IF(終値!A382="","",IF(AND(高値!AE382&gt;高値!AD382,高値!AE382&gt;高値!AC382,高値!AE382&gt;高値!AF382,高値!AE382&gt;高値!AG382),26,""))</f>
        <v/>
      </c>
      <c r="BB382" s="500" t="str">
        <f>IF(終値!A382="","",IF(AND(高値!AF382&gt;高値!AE382,高値!AF382&gt;高値!AD382,高値!AF382&gt;高値!AG382,高値!AF382&gt;高値!AH382),27,""))</f>
        <v/>
      </c>
      <c r="BC382" s="500" t="str">
        <f>IF(終値!A382="","",IF(AND(高値!AG382&gt;高値!AF382,高値!AG382&gt;高値!AE382,高値!AG382&gt;高値!AH382,高値!AG382&gt;高値!AI382),28,""))</f>
        <v/>
      </c>
      <c r="BD382" s="500">
        <f t="shared" si="30"/>
        <v>0</v>
      </c>
      <c r="BE382" s="500" t="str">
        <f t="shared" si="31"/>
        <v/>
      </c>
      <c r="BF382" s="500" t="str">
        <f t="shared" si="32"/>
        <v/>
      </c>
      <c r="BG382" s="500" t="str">
        <f>IF($BE382="","",INDEX(安値!$E382:$CZ382,1,$BE382+1))</f>
        <v/>
      </c>
      <c r="BH382" s="500" t="str">
        <f>IF($BF382="","",INDEX(安値!$E382:$CZ382,1,$BF382+1))</f>
        <v/>
      </c>
      <c r="BI382" s="500" t="str">
        <f>IF($BF382="","",MAX(INDEX(高値!$E382:$CZ382,1,$BE382+1):INDEX(高値!$E382:$CZ382,1,$BF382+1)))</f>
        <v/>
      </c>
      <c r="BJ382" s="500" t="str">
        <f>IF($BF382="","",AVERAGE(INDEX(終値!$E382:$CZ382,1,$BF382+1):INDEX(終値!$E382:$CZ382,1,$BF382+20))-2*STDEVP(INDEX(終値!$E382:$CZ382,1,$BF382+1):INDEX(終値!$E382:$CZ382,1,$BF382+20)))</f>
        <v/>
      </c>
      <c r="BK382" s="500" t="str">
        <f>IF($BE382="","",AVERAGE(INDEX(終値!$E382:$CZ382,1,$BE382+1):INDEX(終値!$E382:$CZ382,1,$BE382+20))-2*STDEVP(INDEX(終値!$E382:$CZ382,1,$BE382+1):INDEX(終値!$E382:$CZ382,1,$BE382+20)))</f>
        <v/>
      </c>
      <c r="BL382" s="500">
        <f t="shared" si="33"/>
        <v>0</v>
      </c>
      <c r="BM382" s="500" t="str">
        <f t="shared" si="34"/>
        <v/>
      </c>
      <c r="BN382" s="500" t="str">
        <f t="shared" si="35"/>
        <v/>
      </c>
      <c r="BO382" s="500" t="str">
        <f>IF($BM382="","",INDEX(高値!$E382:$CZ382,1,$BM382+1))</f>
        <v/>
      </c>
      <c r="BP382" s="500" t="str">
        <f>IF($BN382="","",INDEX(高値!$E382:$CZ382,1,$BN382+1))</f>
        <v/>
      </c>
      <c r="BQ382" s="500" t="str">
        <f>IF($BN382="","",MIN(INDEX(安値!$E382:$CZ382,1,$BM382+1):INDEX(安値!$E382:$CZ382,1,$BN382+1)))</f>
        <v/>
      </c>
      <c r="BR382" s="500" t="str">
        <f>IF($BN382="","",AVERAGE(INDEX(終値!$E382:$CZ382,1,$BN382+1):INDEX(終値!$E382:$CZ382,1,$BN382+20))+2*STDEVP(INDEX(終値!$E382:$CZ382,1,$BN382+1):INDEX(終値!$E382:$CZ382,1,$BN382+20)))</f>
        <v/>
      </c>
      <c r="BS382" s="500" t="str">
        <f>IF($BM382="","",AVERAGE(INDEX(終値!$E382:$CZ382,1,$BM382+1):INDEX(終値!$E382:$CZ382,1,$BM382+20))+2*STDEVP(INDEX(終値!$E382:$CZ382,1,$BM382+1):INDEX(終値!$E382:$CZ382,1,$BM382+20)))</f>
        <v/>
      </c>
      <c r="BT382" s="497" t="str">
        <f>IFERROR(IF(AND($BD382&gt;=2,ABS($BG382-$BH382)/$BH382&lt;=BB設定!$B$12,$BI382&gt;=MAX($BH382,$BG382)*(1+BB設定!$B$13),終値!E382&gt;$BG382),IF(OR(終値!E382&gt;=$BI382,AND($BH382&lt;$BJ382,$BG382&gt;=$BK382)),"二番底W▲","二番底W形成"),IF(AND($BL382&gt;=2,ABS($BO382-$BP382)/$BP382&lt;=BB設定!$B$12,$BQ382&lt;=MIN($BP382,$BO382)*(1-BB設定!$B$13),終値!E382&lt;$BO382),IF(OR(終値!E382&lt;=$BQ382,AND($BP382&gt;$BR382,$BO382&lt;=$BS382)),"二番天井M▼","二番天井M形成"),"－")),"－")</f>
        <v>－</v>
      </c>
    </row>
    <row r="383" spans="2:72">
      <c r="B383" s="500" t="str">
        <f>IF(終値!A383="","",IF(AND(安値!G383&lt;安値!F383,安値!G383&lt;安値!E383,安値!G383&lt;安値!H383,安値!G383&lt;安値!I383),2,""))</f>
        <v/>
      </c>
      <c r="C383" s="500" t="str">
        <f>IF(終値!A383="","",IF(AND(安値!H383&lt;安値!G383,安値!H383&lt;安値!F383,安値!H383&lt;安値!I383,安値!H383&lt;安値!J383),3,""))</f>
        <v/>
      </c>
      <c r="D383" s="500" t="str">
        <f>IF(終値!A383="","",IF(AND(安値!I383&lt;安値!H383,安値!I383&lt;安値!G383,安値!I383&lt;安値!J383,安値!I383&lt;安値!K383),4,""))</f>
        <v/>
      </c>
      <c r="E383" s="500" t="str">
        <f>IF(終値!A383="","",IF(AND(安値!J383&lt;安値!I383,安値!J383&lt;安値!H383,安値!J383&lt;安値!K383,安値!J383&lt;安値!L383),5,""))</f>
        <v/>
      </c>
      <c r="F383" s="500" t="str">
        <f>IF(終値!A383="","",IF(AND(安値!K383&lt;安値!J383,安値!K383&lt;安値!I383,安値!K383&lt;安値!L383,安値!K383&lt;安値!M383),6,""))</f>
        <v/>
      </c>
      <c r="G383" s="500" t="str">
        <f>IF(終値!A383="","",IF(AND(安値!L383&lt;安値!K383,安値!L383&lt;安値!J383,安値!L383&lt;安値!M383,安値!L383&lt;安値!N383),7,""))</f>
        <v/>
      </c>
      <c r="H383" s="500" t="str">
        <f>IF(終値!A383="","",IF(AND(安値!M383&lt;安値!L383,安値!M383&lt;安値!K383,安値!M383&lt;安値!N383,安値!M383&lt;安値!O383),8,""))</f>
        <v/>
      </c>
      <c r="I383" s="500" t="str">
        <f>IF(終値!A383="","",IF(AND(安値!N383&lt;安値!M383,安値!N383&lt;安値!L383,安値!N383&lt;安値!O383,安値!N383&lt;安値!P383),9,""))</f>
        <v/>
      </c>
      <c r="J383" s="500" t="str">
        <f>IF(終値!A383="","",IF(AND(安値!O383&lt;安値!N383,安値!O383&lt;安値!M383,安値!O383&lt;安値!P383,安値!O383&lt;安値!Q383),10,""))</f>
        <v/>
      </c>
      <c r="K383" s="500" t="str">
        <f>IF(終値!A383="","",IF(AND(安値!P383&lt;安値!O383,安値!P383&lt;安値!N383,安値!P383&lt;安値!Q383,安値!P383&lt;安値!R383),11,""))</f>
        <v/>
      </c>
      <c r="L383" s="500" t="str">
        <f>IF(終値!A383="","",IF(AND(安値!Q383&lt;安値!P383,安値!Q383&lt;安値!O383,安値!Q383&lt;安値!R383,安値!Q383&lt;安値!S383),12,""))</f>
        <v/>
      </c>
      <c r="M383" s="500" t="str">
        <f>IF(終値!A383="","",IF(AND(安値!R383&lt;安値!Q383,安値!R383&lt;安値!P383,安値!R383&lt;安値!S383,安値!R383&lt;安値!T383),13,""))</f>
        <v/>
      </c>
      <c r="N383" s="500" t="str">
        <f>IF(終値!A383="","",IF(AND(安値!S383&lt;安値!R383,安値!S383&lt;安値!Q383,安値!S383&lt;安値!T383,安値!S383&lt;安値!U383),14,""))</f>
        <v/>
      </c>
      <c r="O383" s="500" t="str">
        <f>IF(終値!A383="","",IF(AND(安値!T383&lt;安値!S383,安値!T383&lt;安値!R383,安値!T383&lt;安値!U383,安値!T383&lt;安値!V383),15,""))</f>
        <v/>
      </c>
      <c r="P383" s="500" t="str">
        <f>IF(終値!A383="","",IF(AND(安値!U383&lt;安値!T383,安値!U383&lt;安値!S383,安値!U383&lt;安値!V383,安値!U383&lt;安値!W383),16,""))</f>
        <v/>
      </c>
      <c r="Q383" s="500" t="str">
        <f>IF(終値!A383="","",IF(AND(安値!V383&lt;安値!U383,安値!V383&lt;安値!T383,安値!V383&lt;安値!W383,安値!V383&lt;安値!X383),17,""))</f>
        <v/>
      </c>
      <c r="R383" s="500" t="str">
        <f>IF(終値!A383="","",IF(AND(安値!W383&lt;安値!V383,安値!W383&lt;安値!U383,安値!W383&lt;安値!X383,安値!W383&lt;安値!Y383),18,""))</f>
        <v/>
      </c>
      <c r="S383" s="500" t="str">
        <f>IF(終値!A383="","",IF(AND(安値!X383&lt;安値!W383,安値!X383&lt;安値!V383,安値!X383&lt;安値!Y383,安値!X383&lt;安値!Z383),19,""))</f>
        <v/>
      </c>
      <c r="T383" s="500" t="str">
        <f>IF(終値!A383="","",IF(AND(安値!Y383&lt;安値!X383,安値!Y383&lt;安値!W383,安値!Y383&lt;安値!Z383,安値!Y383&lt;安値!AA383),20,""))</f>
        <v/>
      </c>
      <c r="U383" s="500" t="str">
        <f>IF(終値!A383="","",IF(AND(安値!Z383&lt;安値!Y383,安値!Z383&lt;安値!X383,安値!Z383&lt;安値!AA383,安値!Z383&lt;安値!AB383),21,""))</f>
        <v/>
      </c>
      <c r="V383" s="500" t="str">
        <f>IF(終値!A383="","",IF(AND(安値!AA383&lt;安値!Z383,安値!AA383&lt;安値!Y383,安値!AA383&lt;安値!AB383,安値!AA383&lt;安値!AC383),22,""))</f>
        <v/>
      </c>
      <c r="W383" s="500" t="str">
        <f>IF(終値!A383="","",IF(AND(安値!AB383&lt;安値!AA383,安値!AB383&lt;安値!Z383,安値!AB383&lt;安値!AC383,安値!AB383&lt;安値!AD383),23,""))</f>
        <v/>
      </c>
      <c r="X383" s="500" t="str">
        <f>IF(終値!A383="","",IF(AND(安値!AC383&lt;安値!AB383,安値!AC383&lt;安値!AA383,安値!AC383&lt;安値!AD383,安値!AC383&lt;安値!AE383),24,""))</f>
        <v/>
      </c>
      <c r="Y383" s="500" t="str">
        <f>IF(終値!A383="","",IF(AND(安値!AD383&lt;安値!AC383,安値!AD383&lt;安値!AB383,安値!AD383&lt;安値!AE383,安値!AD383&lt;安値!AF383),25,""))</f>
        <v/>
      </c>
      <c r="Z383" s="500" t="str">
        <f>IF(終値!A383="","",IF(AND(安値!AE383&lt;安値!AD383,安値!AE383&lt;安値!AC383,安値!AE383&lt;安値!AF383,安値!AE383&lt;安値!AG383),26,""))</f>
        <v/>
      </c>
      <c r="AA383" s="500" t="str">
        <f>IF(終値!A383="","",IF(AND(安値!AF383&lt;安値!AE383,安値!AF383&lt;安値!AD383,安値!AF383&lt;安値!AG383,安値!AF383&lt;安値!AH383),27,""))</f>
        <v/>
      </c>
      <c r="AB383" s="500" t="str">
        <f>IF(終値!A383="","",IF(AND(安値!AG383&lt;安値!AF383,安値!AG383&lt;安値!AE383,安値!AG383&lt;安値!AH383,安値!AG383&lt;安値!AI383),28,""))</f>
        <v/>
      </c>
      <c r="AC383" s="500" t="str">
        <f>IF(終値!A383="","",IF(AND(高値!G383&gt;高値!F383,高値!G383&gt;高値!E383,高値!G383&gt;高値!H383,高値!G383&gt;高値!I383),2,""))</f>
        <v/>
      </c>
      <c r="AD383" s="500" t="str">
        <f>IF(終値!A383="","",IF(AND(高値!H383&gt;高値!G383,高値!H383&gt;高値!F383,高値!H383&gt;高値!I383,高値!H383&gt;高値!J383),3,""))</f>
        <v/>
      </c>
      <c r="AE383" s="500" t="str">
        <f>IF(終値!A383="","",IF(AND(高値!I383&gt;高値!H383,高値!I383&gt;高値!G383,高値!I383&gt;高値!J383,高値!I383&gt;高値!K383),4,""))</f>
        <v/>
      </c>
      <c r="AF383" s="500" t="str">
        <f>IF(終値!A383="","",IF(AND(高値!J383&gt;高値!I383,高値!J383&gt;高値!H383,高値!J383&gt;高値!K383,高値!J383&gt;高値!L383),5,""))</f>
        <v/>
      </c>
      <c r="AG383" s="500" t="str">
        <f>IF(終値!A383="","",IF(AND(高値!K383&gt;高値!J383,高値!K383&gt;高値!I383,高値!K383&gt;高値!L383,高値!K383&gt;高値!M383),6,""))</f>
        <v/>
      </c>
      <c r="AH383" s="500" t="str">
        <f>IF(終値!A383="","",IF(AND(高値!L383&gt;高値!K383,高値!L383&gt;高値!J383,高値!L383&gt;高値!M383,高値!L383&gt;高値!N383),7,""))</f>
        <v/>
      </c>
      <c r="AI383" s="500" t="str">
        <f>IF(終値!A383="","",IF(AND(高値!M383&gt;高値!L383,高値!M383&gt;高値!K383,高値!M383&gt;高値!N383,高値!M383&gt;高値!O383),8,""))</f>
        <v/>
      </c>
      <c r="AJ383" s="500" t="str">
        <f>IF(終値!A383="","",IF(AND(高値!N383&gt;高値!M383,高値!N383&gt;高値!L383,高値!N383&gt;高値!O383,高値!N383&gt;高値!P383),9,""))</f>
        <v/>
      </c>
      <c r="AK383" s="500" t="str">
        <f>IF(終値!A383="","",IF(AND(高値!O383&gt;高値!N383,高値!O383&gt;高値!M383,高値!O383&gt;高値!P383,高値!O383&gt;高値!Q383),10,""))</f>
        <v/>
      </c>
      <c r="AL383" s="500" t="str">
        <f>IF(終値!A383="","",IF(AND(高値!P383&gt;高値!O383,高値!P383&gt;高値!N383,高値!P383&gt;高値!Q383,高値!P383&gt;高値!R383),11,""))</f>
        <v/>
      </c>
      <c r="AM383" s="500" t="str">
        <f>IF(終値!A383="","",IF(AND(高値!Q383&gt;高値!P383,高値!Q383&gt;高値!O383,高値!Q383&gt;高値!R383,高値!Q383&gt;高値!S383),12,""))</f>
        <v/>
      </c>
      <c r="AN383" s="500" t="str">
        <f>IF(終値!A383="","",IF(AND(高値!R383&gt;高値!Q383,高値!R383&gt;高値!P383,高値!R383&gt;高値!S383,高値!R383&gt;高値!T383),13,""))</f>
        <v/>
      </c>
      <c r="AO383" s="500" t="str">
        <f>IF(終値!A383="","",IF(AND(高値!S383&gt;高値!R383,高値!S383&gt;高値!Q383,高値!S383&gt;高値!T383,高値!S383&gt;高値!U383),14,""))</f>
        <v/>
      </c>
      <c r="AP383" s="500" t="str">
        <f>IF(終値!A383="","",IF(AND(高値!T383&gt;高値!S383,高値!T383&gt;高値!R383,高値!T383&gt;高値!U383,高値!T383&gt;高値!V383),15,""))</f>
        <v/>
      </c>
      <c r="AQ383" s="500" t="str">
        <f>IF(終値!A383="","",IF(AND(高値!U383&gt;高値!T383,高値!U383&gt;高値!S383,高値!U383&gt;高値!V383,高値!U383&gt;高値!W383),16,""))</f>
        <v/>
      </c>
      <c r="AR383" s="500" t="str">
        <f>IF(終値!A383="","",IF(AND(高値!V383&gt;高値!U383,高値!V383&gt;高値!T383,高値!V383&gt;高値!W383,高値!V383&gt;高値!X383),17,""))</f>
        <v/>
      </c>
      <c r="AS383" s="500" t="str">
        <f>IF(終値!A383="","",IF(AND(高値!W383&gt;高値!V383,高値!W383&gt;高値!U383,高値!W383&gt;高値!X383,高値!W383&gt;高値!Y383),18,""))</f>
        <v/>
      </c>
      <c r="AT383" s="500" t="str">
        <f>IF(終値!A383="","",IF(AND(高値!X383&gt;高値!W383,高値!X383&gt;高値!V383,高値!X383&gt;高値!Y383,高値!X383&gt;高値!Z383),19,""))</f>
        <v/>
      </c>
      <c r="AU383" s="500" t="str">
        <f>IF(終値!A383="","",IF(AND(高値!Y383&gt;高値!X383,高値!Y383&gt;高値!W383,高値!Y383&gt;高値!Z383,高値!Y383&gt;高値!AA383),20,""))</f>
        <v/>
      </c>
      <c r="AV383" s="500" t="str">
        <f>IF(終値!A383="","",IF(AND(高値!Z383&gt;高値!Y383,高値!Z383&gt;高値!X383,高値!Z383&gt;高値!AA383,高値!Z383&gt;高値!AB383),21,""))</f>
        <v/>
      </c>
      <c r="AW383" s="500" t="str">
        <f>IF(終値!A383="","",IF(AND(高値!AA383&gt;高値!Z383,高値!AA383&gt;高値!Y383,高値!AA383&gt;高値!AB383,高値!AA383&gt;高値!AC383),22,""))</f>
        <v/>
      </c>
      <c r="AX383" s="500" t="str">
        <f>IF(終値!A383="","",IF(AND(高値!AB383&gt;高値!AA383,高値!AB383&gt;高値!Z383,高値!AB383&gt;高値!AC383,高値!AB383&gt;高値!AD383),23,""))</f>
        <v/>
      </c>
      <c r="AY383" s="500" t="str">
        <f>IF(終値!A383="","",IF(AND(高値!AC383&gt;高値!AB383,高値!AC383&gt;高値!AA383,高値!AC383&gt;高値!AD383,高値!AC383&gt;高値!AE383),24,""))</f>
        <v/>
      </c>
      <c r="AZ383" s="500" t="str">
        <f>IF(終値!A383="","",IF(AND(高値!AD383&gt;高値!AC383,高値!AD383&gt;高値!AB383,高値!AD383&gt;高値!AE383,高値!AD383&gt;高値!AF383),25,""))</f>
        <v/>
      </c>
      <c r="BA383" s="500" t="str">
        <f>IF(終値!A383="","",IF(AND(高値!AE383&gt;高値!AD383,高値!AE383&gt;高値!AC383,高値!AE383&gt;高値!AF383,高値!AE383&gt;高値!AG383),26,""))</f>
        <v/>
      </c>
      <c r="BB383" s="500" t="str">
        <f>IF(終値!A383="","",IF(AND(高値!AF383&gt;高値!AE383,高値!AF383&gt;高値!AD383,高値!AF383&gt;高値!AG383,高値!AF383&gt;高値!AH383),27,""))</f>
        <v/>
      </c>
      <c r="BC383" s="500" t="str">
        <f>IF(終値!A383="","",IF(AND(高値!AG383&gt;高値!AF383,高値!AG383&gt;高値!AE383,高値!AG383&gt;高値!AH383,高値!AG383&gt;高値!AI383),28,""))</f>
        <v/>
      </c>
      <c r="BD383" s="500">
        <f t="shared" si="30"/>
        <v>0</v>
      </c>
      <c r="BE383" s="500" t="str">
        <f t="shared" si="31"/>
        <v/>
      </c>
      <c r="BF383" s="500" t="str">
        <f t="shared" si="32"/>
        <v/>
      </c>
      <c r="BG383" s="500" t="str">
        <f>IF($BE383="","",INDEX(安値!$E383:$CZ383,1,$BE383+1))</f>
        <v/>
      </c>
      <c r="BH383" s="500" t="str">
        <f>IF($BF383="","",INDEX(安値!$E383:$CZ383,1,$BF383+1))</f>
        <v/>
      </c>
      <c r="BI383" s="500" t="str">
        <f>IF($BF383="","",MAX(INDEX(高値!$E383:$CZ383,1,$BE383+1):INDEX(高値!$E383:$CZ383,1,$BF383+1)))</f>
        <v/>
      </c>
      <c r="BJ383" s="500" t="str">
        <f>IF($BF383="","",AVERAGE(INDEX(終値!$E383:$CZ383,1,$BF383+1):INDEX(終値!$E383:$CZ383,1,$BF383+20))-2*STDEVP(INDEX(終値!$E383:$CZ383,1,$BF383+1):INDEX(終値!$E383:$CZ383,1,$BF383+20)))</f>
        <v/>
      </c>
      <c r="BK383" s="500" t="str">
        <f>IF($BE383="","",AVERAGE(INDEX(終値!$E383:$CZ383,1,$BE383+1):INDEX(終値!$E383:$CZ383,1,$BE383+20))-2*STDEVP(INDEX(終値!$E383:$CZ383,1,$BE383+1):INDEX(終値!$E383:$CZ383,1,$BE383+20)))</f>
        <v/>
      </c>
      <c r="BL383" s="500">
        <f t="shared" si="33"/>
        <v>0</v>
      </c>
      <c r="BM383" s="500" t="str">
        <f t="shared" si="34"/>
        <v/>
      </c>
      <c r="BN383" s="500" t="str">
        <f t="shared" si="35"/>
        <v/>
      </c>
      <c r="BO383" s="500" t="str">
        <f>IF($BM383="","",INDEX(高値!$E383:$CZ383,1,$BM383+1))</f>
        <v/>
      </c>
      <c r="BP383" s="500" t="str">
        <f>IF($BN383="","",INDEX(高値!$E383:$CZ383,1,$BN383+1))</f>
        <v/>
      </c>
      <c r="BQ383" s="500" t="str">
        <f>IF($BN383="","",MIN(INDEX(安値!$E383:$CZ383,1,$BM383+1):INDEX(安値!$E383:$CZ383,1,$BN383+1)))</f>
        <v/>
      </c>
      <c r="BR383" s="500" t="str">
        <f>IF($BN383="","",AVERAGE(INDEX(終値!$E383:$CZ383,1,$BN383+1):INDEX(終値!$E383:$CZ383,1,$BN383+20))+2*STDEVP(INDEX(終値!$E383:$CZ383,1,$BN383+1):INDEX(終値!$E383:$CZ383,1,$BN383+20)))</f>
        <v/>
      </c>
      <c r="BS383" s="500" t="str">
        <f>IF($BM383="","",AVERAGE(INDEX(終値!$E383:$CZ383,1,$BM383+1):INDEX(終値!$E383:$CZ383,1,$BM383+20))+2*STDEVP(INDEX(終値!$E383:$CZ383,1,$BM383+1):INDEX(終値!$E383:$CZ383,1,$BM383+20)))</f>
        <v/>
      </c>
      <c r="BT383" s="497" t="str">
        <f>IFERROR(IF(AND($BD383&gt;=2,ABS($BG383-$BH383)/$BH383&lt;=BB設定!$B$12,$BI383&gt;=MAX($BH383,$BG383)*(1+BB設定!$B$13),終値!E383&gt;$BG383),IF(OR(終値!E383&gt;=$BI383,AND($BH383&lt;$BJ383,$BG383&gt;=$BK383)),"二番底W▲","二番底W形成"),IF(AND($BL383&gt;=2,ABS($BO383-$BP383)/$BP383&lt;=BB設定!$B$12,$BQ383&lt;=MIN($BP383,$BO383)*(1-BB設定!$B$13),終値!E383&lt;$BO383),IF(OR(終値!E383&lt;=$BQ383,AND($BP383&gt;$BR383,$BO383&lt;=$BS383)),"二番天井M▼","二番天井M形成"),"－")),"－")</f>
        <v>－</v>
      </c>
    </row>
    <row r="384" spans="2:72">
      <c r="B384" s="500" t="str">
        <f>IF(終値!A384="","",IF(AND(安値!G384&lt;安値!F384,安値!G384&lt;安値!E384,安値!G384&lt;安値!H384,安値!G384&lt;安値!I384),2,""))</f>
        <v/>
      </c>
      <c r="C384" s="500" t="str">
        <f>IF(終値!A384="","",IF(AND(安値!H384&lt;安値!G384,安値!H384&lt;安値!F384,安値!H384&lt;安値!I384,安値!H384&lt;安値!J384),3,""))</f>
        <v/>
      </c>
      <c r="D384" s="500" t="str">
        <f>IF(終値!A384="","",IF(AND(安値!I384&lt;安値!H384,安値!I384&lt;安値!G384,安値!I384&lt;安値!J384,安値!I384&lt;安値!K384),4,""))</f>
        <v/>
      </c>
      <c r="E384" s="500" t="str">
        <f>IF(終値!A384="","",IF(AND(安値!J384&lt;安値!I384,安値!J384&lt;安値!H384,安値!J384&lt;安値!K384,安値!J384&lt;安値!L384),5,""))</f>
        <v/>
      </c>
      <c r="F384" s="500" t="str">
        <f>IF(終値!A384="","",IF(AND(安値!K384&lt;安値!J384,安値!K384&lt;安値!I384,安値!K384&lt;安値!L384,安値!K384&lt;安値!M384),6,""))</f>
        <v/>
      </c>
      <c r="G384" s="500" t="str">
        <f>IF(終値!A384="","",IF(AND(安値!L384&lt;安値!K384,安値!L384&lt;安値!J384,安値!L384&lt;安値!M384,安値!L384&lt;安値!N384),7,""))</f>
        <v/>
      </c>
      <c r="H384" s="500" t="str">
        <f>IF(終値!A384="","",IF(AND(安値!M384&lt;安値!L384,安値!M384&lt;安値!K384,安値!M384&lt;安値!N384,安値!M384&lt;安値!O384),8,""))</f>
        <v/>
      </c>
      <c r="I384" s="500" t="str">
        <f>IF(終値!A384="","",IF(AND(安値!N384&lt;安値!M384,安値!N384&lt;安値!L384,安値!N384&lt;安値!O384,安値!N384&lt;安値!P384),9,""))</f>
        <v/>
      </c>
      <c r="J384" s="500" t="str">
        <f>IF(終値!A384="","",IF(AND(安値!O384&lt;安値!N384,安値!O384&lt;安値!M384,安値!O384&lt;安値!P384,安値!O384&lt;安値!Q384),10,""))</f>
        <v/>
      </c>
      <c r="K384" s="500" t="str">
        <f>IF(終値!A384="","",IF(AND(安値!P384&lt;安値!O384,安値!P384&lt;安値!N384,安値!P384&lt;安値!Q384,安値!P384&lt;安値!R384),11,""))</f>
        <v/>
      </c>
      <c r="L384" s="500" t="str">
        <f>IF(終値!A384="","",IF(AND(安値!Q384&lt;安値!P384,安値!Q384&lt;安値!O384,安値!Q384&lt;安値!R384,安値!Q384&lt;安値!S384),12,""))</f>
        <v/>
      </c>
      <c r="M384" s="500" t="str">
        <f>IF(終値!A384="","",IF(AND(安値!R384&lt;安値!Q384,安値!R384&lt;安値!P384,安値!R384&lt;安値!S384,安値!R384&lt;安値!T384),13,""))</f>
        <v/>
      </c>
      <c r="N384" s="500" t="str">
        <f>IF(終値!A384="","",IF(AND(安値!S384&lt;安値!R384,安値!S384&lt;安値!Q384,安値!S384&lt;安値!T384,安値!S384&lt;安値!U384),14,""))</f>
        <v/>
      </c>
      <c r="O384" s="500" t="str">
        <f>IF(終値!A384="","",IF(AND(安値!T384&lt;安値!S384,安値!T384&lt;安値!R384,安値!T384&lt;安値!U384,安値!T384&lt;安値!V384),15,""))</f>
        <v/>
      </c>
      <c r="P384" s="500" t="str">
        <f>IF(終値!A384="","",IF(AND(安値!U384&lt;安値!T384,安値!U384&lt;安値!S384,安値!U384&lt;安値!V384,安値!U384&lt;安値!W384),16,""))</f>
        <v/>
      </c>
      <c r="Q384" s="500" t="str">
        <f>IF(終値!A384="","",IF(AND(安値!V384&lt;安値!U384,安値!V384&lt;安値!T384,安値!V384&lt;安値!W384,安値!V384&lt;安値!X384),17,""))</f>
        <v/>
      </c>
      <c r="R384" s="500" t="str">
        <f>IF(終値!A384="","",IF(AND(安値!W384&lt;安値!V384,安値!W384&lt;安値!U384,安値!W384&lt;安値!X384,安値!W384&lt;安値!Y384),18,""))</f>
        <v/>
      </c>
      <c r="S384" s="500" t="str">
        <f>IF(終値!A384="","",IF(AND(安値!X384&lt;安値!W384,安値!X384&lt;安値!V384,安値!X384&lt;安値!Y384,安値!X384&lt;安値!Z384),19,""))</f>
        <v/>
      </c>
      <c r="T384" s="500" t="str">
        <f>IF(終値!A384="","",IF(AND(安値!Y384&lt;安値!X384,安値!Y384&lt;安値!W384,安値!Y384&lt;安値!Z384,安値!Y384&lt;安値!AA384),20,""))</f>
        <v/>
      </c>
      <c r="U384" s="500" t="str">
        <f>IF(終値!A384="","",IF(AND(安値!Z384&lt;安値!Y384,安値!Z384&lt;安値!X384,安値!Z384&lt;安値!AA384,安値!Z384&lt;安値!AB384),21,""))</f>
        <v/>
      </c>
      <c r="V384" s="500" t="str">
        <f>IF(終値!A384="","",IF(AND(安値!AA384&lt;安値!Z384,安値!AA384&lt;安値!Y384,安値!AA384&lt;安値!AB384,安値!AA384&lt;安値!AC384),22,""))</f>
        <v/>
      </c>
      <c r="W384" s="500" t="str">
        <f>IF(終値!A384="","",IF(AND(安値!AB384&lt;安値!AA384,安値!AB384&lt;安値!Z384,安値!AB384&lt;安値!AC384,安値!AB384&lt;安値!AD384),23,""))</f>
        <v/>
      </c>
      <c r="X384" s="500" t="str">
        <f>IF(終値!A384="","",IF(AND(安値!AC384&lt;安値!AB384,安値!AC384&lt;安値!AA384,安値!AC384&lt;安値!AD384,安値!AC384&lt;安値!AE384),24,""))</f>
        <v/>
      </c>
      <c r="Y384" s="500" t="str">
        <f>IF(終値!A384="","",IF(AND(安値!AD384&lt;安値!AC384,安値!AD384&lt;安値!AB384,安値!AD384&lt;安値!AE384,安値!AD384&lt;安値!AF384),25,""))</f>
        <v/>
      </c>
      <c r="Z384" s="500" t="str">
        <f>IF(終値!A384="","",IF(AND(安値!AE384&lt;安値!AD384,安値!AE384&lt;安値!AC384,安値!AE384&lt;安値!AF384,安値!AE384&lt;安値!AG384),26,""))</f>
        <v/>
      </c>
      <c r="AA384" s="500" t="str">
        <f>IF(終値!A384="","",IF(AND(安値!AF384&lt;安値!AE384,安値!AF384&lt;安値!AD384,安値!AF384&lt;安値!AG384,安値!AF384&lt;安値!AH384),27,""))</f>
        <v/>
      </c>
      <c r="AB384" s="500" t="str">
        <f>IF(終値!A384="","",IF(AND(安値!AG384&lt;安値!AF384,安値!AG384&lt;安値!AE384,安値!AG384&lt;安値!AH384,安値!AG384&lt;安値!AI384),28,""))</f>
        <v/>
      </c>
      <c r="AC384" s="500" t="str">
        <f>IF(終値!A384="","",IF(AND(高値!G384&gt;高値!F384,高値!G384&gt;高値!E384,高値!G384&gt;高値!H384,高値!G384&gt;高値!I384),2,""))</f>
        <v/>
      </c>
      <c r="AD384" s="500" t="str">
        <f>IF(終値!A384="","",IF(AND(高値!H384&gt;高値!G384,高値!H384&gt;高値!F384,高値!H384&gt;高値!I384,高値!H384&gt;高値!J384),3,""))</f>
        <v/>
      </c>
      <c r="AE384" s="500" t="str">
        <f>IF(終値!A384="","",IF(AND(高値!I384&gt;高値!H384,高値!I384&gt;高値!G384,高値!I384&gt;高値!J384,高値!I384&gt;高値!K384),4,""))</f>
        <v/>
      </c>
      <c r="AF384" s="500" t="str">
        <f>IF(終値!A384="","",IF(AND(高値!J384&gt;高値!I384,高値!J384&gt;高値!H384,高値!J384&gt;高値!K384,高値!J384&gt;高値!L384),5,""))</f>
        <v/>
      </c>
      <c r="AG384" s="500" t="str">
        <f>IF(終値!A384="","",IF(AND(高値!K384&gt;高値!J384,高値!K384&gt;高値!I384,高値!K384&gt;高値!L384,高値!K384&gt;高値!M384),6,""))</f>
        <v/>
      </c>
      <c r="AH384" s="500" t="str">
        <f>IF(終値!A384="","",IF(AND(高値!L384&gt;高値!K384,高値!L384&gt;高値!J384,高値!L384&gt;高値!M384,高値!L384&gt;高値!N384),7,""))</f>
        <v/>
      </c>
      <c r="AI384" s="500" t="str">
        <f>IF(終値!A384="","",IF(AND(高値!M384&gt;高値!L384,高値!M384&gt;高値!K384,高値!M384&gt;高値!N384,高値!M384&gt;高値!O384),8,""))</f>
        <v/>
      </c>
      <c r="AJ384" s="500" t="str">
        <f>IF(終値!A384="","",IF(AND(高値!N384&gt;高値!M384,高値!N384&gt;高値!L384,高値!N384&gt;高値!O384,高値!N384&gt;高値!P384),9,""))</f>
        <v/>
      </c>
      <c r="AK384" s="500" t="str">
        <f>IF(終値!A384="","",IF(AND(高値!O384&gt;高値!N384,高値!O384&gt;高値!M384,高値!O384&gt;高値!P384,高値!O384&gt;高値!Q384),10,""))</f>
        <v/>
      </c>
      <c r="AL384" s="500" t="str">
        <f>IF(終値!A384="","",IF(AND(高値!P384&gt;高値!O384,高値!P384&gt;高値!N384,高値!P384&gt;高値!Q384,高値!P384&gt;高値!R384),11,""))</f>
        <v/>
      </c>
      <c r="AM384" s="500" t="str">
        <f>IF(終値!A384="","",IF(AND(高値!Q384&gt;高値!P384,高値!Q384&gt;高値!O384,高値!Q384&gt;高値!R384,高値!Q384&gt;高値!S384),12,""))</f>
        <v/>
      </c>
      <c r="AN384" s="500" t="str">
        <f>IF(終値!A384="","",IF(AND(高値!R384&gt;高値!Q384,高値!R384&gt;高値!P384,高値!R384&gt;高値!S384,高値!R384&gt;高値!T384),13,""))</f>
        <v/>
      </c>
      <c r="AO384" s="500" t="str">
        <f>IF(終値!A384="","",IF(AND(高値!S384&gt;高値!R384,高値!S384&gt;高値!Q384,高値!S384&gt;高値!T384,高値!S384&gt;高値!U384),14,""))</f>
        <v/>
      </c>
      <c r="AP384" s="500" t="str">
        <f>IF(終値!A384="","",IF(AND(高値!T384&gt;高値!S384,高値!T384&gt;高値!R384,高値!T384&gt;高値!U384,高値!T384&gt;高値!V384),15,""))</f>
        <v/>
      </c>
      <c r="AQ384" s="500" t="str">
        <f>IF(終値!A384="","",IF(AND(高値!U384&gt;高値!T384,高値!U384&gt;高値!S384,高値!U384&gt;高値!V384,高値!U384&gt;高値!W384),16,""))</f>
        <v/>
      </c>
      <c r="AR384" s="500" t="str">
        <f>IF(終値!A384="","",IF(AND(高値!V384&gt;高値!U384,高値!V384&gt;高値!T384,高値!V384&gt;高値!W384,高値!V384&gt;高値!X384),17,""))</f>
        <v/>
      </c>
      <c r="AS384" s="500" t="str">
        <f>IF(終値!A384="","",IF(AND(高値!W384&gt;高値!V384,高値!W384&gt;高値!U384,高値!W384&gt;高値!X384,高値!W384&gt;高値!Y384),18,""))</f>
        <v/>
      </c>
      <c r="AT384" s="500" t="str">
        <f>IF(終値!A384="","",IF(AND(高値!X384&gt;高値!W384,高値!X384&gt;高値!V384,高値!X384&gt;高値!Y384,高値!X384&gt;高値!Z384),19,""))</f>
        <v/>
      </c>
      <c r="AU384" s="500" t="str">
        <f>IF(終値!A384="","",IF(AND(高値!Y384&gt;高値!X384,高値!Y384&gt;高値!W384,高値!Y384&gt;高値!Z384,高値!Y384&gt;高値!AA384),20,""))</f>
        <v/>
      </c>
      <c r="AV384" s="500" t="str">
        <f>IF(終値!A384="","",IF(AND(高値!Z384&gt;高値!Y384,高値!Z384&gt;高値!X384,高値!Z384&gt;高値!AA384,高値!Z384&gt;高値!AB384),21,""))</f>
        <v/>
      </c>
      <c r="AW384" s="500" t="str">
        <f>IF(終値!A384="","",IF(AND(高値!AA384&gt;高値!Z384,高値!AA384&gt;高値!Y384,高値!AA384&gt;高値!AB384,高値!AA384&gt;高値!AC384),22,""))</f>
        <v/>
      </c>
      <c r="AX384" s="500" t="str">
        <f>IF(終値!A384="","",IF(AND(高値!AB384&gt;高値!AA384,高値!AB384&gt;高値!Z384,高値!AB384&gt;高値!AC384,高値!AB384&gt;高値!AD384),23,""))</f>
        <v/>
      </c>
      <c r="AY384" s="500" t="str">
        <f>IF(終値!A384="","",IF(AND(高値!AC384&gt;高値!AB384,高値!AC384&gt;高値!AA384,高値!AC384&gt;高値!AD384,高値!AC384&gt;高値!AE384),24,""))</f>
        <v/>
      </c>
      <c r="AZ384" s="500" t="str">
        <f>IF(終値!A384="","",IF(AND(高値!AD384&gt;高値!AC384,高値!AD384&gt;高値!AB384,高値!AD384&gt;高値!AE384,高値!AD384&gt;高値!AF384),25,""))</f>
        <v/>
      </c>
      <c r="BA384" s="500" t="str">
        <f>IF(終値!A384="","",IF(AND(高値!AE384&gt;高値!AD384,高値!AE384&gt;高値!AC384,高値!AE384&gt;高値!AF384,高値!AE384&gt;高値!AG384),26,""))</f>
        <v/>
      </c>
      <c r="BB384" s="500" t="str">
        <f>IF(終値!A384="","",IF(AND(高値!AF384&gt;高値!AE384,高値!AF384&gt;高値!AD384,高値!AF384&gt;高値!AG384,高値!AF384&gt;高値!AH384),27,""))</f>
        <v/>
      </c>
      <c r="BC384" s="500" t="str">
        <f>IF(終値!A384="","",IF(AND(高値!AG384&gt;高値!AF384,高値!AG384&gt;高値!AE384,高値!AG384&gt;高値!AH384,高値!AG384&gt;高値!AI384),28,""))</f>
        <v/>
      </c>
      <c r="BD384" s="500">
        <f t="shared" si="30"/>
        <v>0</v>
      </c>
      <c r="BE384" s="500" t="str">
        <f t="shared" si="31"/>
        <v/>
      </c>
      <c r="BF384" s="500" t="str">
        <f t="shared" si="32"/>
        <v/>
      </c>
      <c r="BG384" s="500" t="str">
        <f>IF($BE384="","",INDEX(安値!$E384:$CZ384,1,$BE384+1))</f>
        <v/>
      </c>
      <c r="BH384" s="500" t="str">
        <f>IF($BF384="","",INDEX(安値!$E384:$CZ384,1,$BF384+1))</f>
        <v/>
      </c>
      <c r="BI384" s="500" t="str">
        <f>IF($BF384="","",MAX(INDEX(高値!$E384:$CZ384,1,$BE384+1):INDEX(高値!$E384:$CZ384,1,$BF384+1)))</f>
        <v/>
      </c>
      <c r="BJ384" s="500" t="str">
        <f>IF($BF384="","",AVERAGE(INDEX(終値!$E384:$CZ384,1,$BF384+1):INDEX(終値!$E384:$CZ384,1,$BF384+20))-2*STDEVP(INDEX(終値!$E384:$CZ384,1,$BF384+1):INDEX(終値!$E384:$CZ384,1,$BF384+20)))</f>
        <v/>
      </c>
      <c r="BK384" s="500" t="str">
        <f>IF($BE384="","",AVERAGE(INDEX(終値!$E384:$CZ384,1,$BE384+1):INDEX(終値!$E384:$CZ384,1,$BE384+20))-2*STDEVP(INDEX(終値!$E384:$CZ384,1,$BE384+1):INDEX(終値!$E384:$CZ384,1,$BE384+20)))</f>
        <v/>
      </c>
      <c r="BL384" s="500">
        <f t="shared" si="33"/>
        <v>0</v>
      </c>
      <c r="BM384" s="500" t="str">
        <f t="shared" si="34"/>
        <v/>
      </c>
      <c r="BN384" s="500" t="str">
        <f t="shared" si="35"/>
        <v/>
      </c>
      <c r="BO384" s="500" t="str">
        <f>IF($BM384="","",INDEX(高値!$E384:$CZ384,1,$BM384+1))</f>
        <v/>
      </c>
      <c r="BP384" s="500" t="str">
        <f>IF($BN384="","",INDEX(高値!$E384:$CZ384,1,$BN384+1))</f>
        <v/>
      </c>
      <c r="BQ384" s="500" t="str">
        <f>IF($BN384="","",MIN(INDEX(安値!$E384:$CZ384,1,$BM384+1):INDEX(安値!$E384:$CZ384,1,$BN384+1)))</f>
        <v/>
      </c>
      <c r="BR384" s="500" t="str">
        <f>IF($BN384="","",AVERAGE(INDEX(終値!$E384:$CZ384,1,$BN384+1):INDEX(終値!$E384:$CZ384,1,$BN384+20))+2*STDEVP(INDEX(終値!$E384:$CZ384,1,$BN384+1):INDEX(終値!$E384:$CZ384,1,$BN384+20)))</f>
        <v/>
      </c>
      <c r="BS384" s="500" t="str">
        <f>IF($BM384="","",AVERAGE(INDEX(終値!$E384:$CZ384,1,$BM384+1):INDEX(終値!$E384:$CZ384,1,$BM384+20))+2*STDEVP(INDEX(終値!$E384:$CZ384,1,$BM384+1):INDEX(終値!$E384:$CZ384,1,$BM384+20)))</f>
        <v/>
      </c>
      <c r="BT384" s="497" t="str">
        <f>IFERROR(IF(AND($BD384&gt;=2,ABS($BG384-$BH384)/$BH384&lt;=BB設定!$B$12,$BI384&gt;=MAX($BH384,$BG384)*(1+BB設定!$B$13),終値!E384&gt;$BG384),IF(OR(終値!E384&gt;=$BI384,AND($BH384&lt;$BJ384,$BG384&gt;=$BK384)),"二番底W▲","二番底W形成"),IF(AND($BL384&gt;=2,ABS($BO384-$BP384)/$BP384&lt;=BB設定!$B$12,$BQ384&lt;=MIN($BP384,$BO384)*(1-BB設定!$B$13),終値!E384&lt;$BO384),IF(OR(終値!E384&lt;=$BQ384,AND($BP384&gt;$BR384,$BO384&lt;=$BS384)),"二番天井M▼","二番天井M形成"),"－")),"－")</f>
        <v>－</v>
      </c>
    </row>
    <row r="385" spans="2:72">
      <c r="B385" s="500" t="str">
        <f>IF(終値!A385="","",IF(AND(安値!G385&lt;安値!F385,安値!G385&lt;安値!E385,安値!G385&lt;安値!H385,安値!G385&lt;安値!I385),2,""))</f>
        <v/>
      </c>
      <c r="C385" s="500" t="str">
        <f>IF(終値!A385="","",IF(AND(安値!H385&lt;安値!G385,安値!H385&lt;安値!F385,安値!H385&lt;安値!I385,安値!H385&lt;安値!J385),3,""))</f>
        <v/>
      </c>
      <c r="D385" s="500" t="str">
        <f>IF(終値!A385="","",IF(AND(安値!I385&lt;安値!H385,安値!I385&lt;安値!G385,安値!I385&lt;安値!J385,安値!I385&lt;安値!K385),4,""))</f>
        <v/>
      </c>
      <c r="E385" s="500" t="str">
        <f>IF(終値!A385="","",IF(AND(安値!J385&lt;安値!I385,安値!J385&lt;安値!H385,安値!J385&lt;安値!K385,安値!J385&lt;安値!L385),5,""))</f>
        <v/>
      </c>
      <c r="F385" s="500" t="str">
        <f>IF(終値!A385="","",IF(AND(安値!K385&lt;安値!J385,安値!K385&lt;安値!I385,安値!K385&lt;安値!L385,安値!K385&lt;安値!M385),6,""))</f>
        <v/>
      </c>
      <c r="G385" s="500" t="str">
        <f>IF(終値!A385="","",IF(AND(安値!L385&lt;安値!K385,安値!L385&lt;安値!J385,安値!L385&lt;安値!M385,安値!L385&lt;安値!N385),7,""))</f>
        <v/>
      </c>
      <c r="H385" s="500" t="str">
        <f>IF(終値!A385="","",IF(AND(安値!M385&lt;安値!L385,安値!M385&lt;安値!K385,安値!M385&lt;安値!N385,安値!M385&lt;安値!O385),8,""))</f>
        <v/>
      </c>
      <c r="I385" s="500" t="str">
        <f>IF(終値!A385="","",IF(AND(安値!N385&lt;安値!M385,安値!N385&lt;安値!L385,安値!N385&lt;安値!O385,安値!N385&lt;安値!P385),9,""))</f>
        <v/>
      </c>
      <c r="J385" s="500" t="str">
        <f>IF(終値!A385="","",IF(AND(安値!O385&lt;安値!N385,安値!O385&lt;安値!M385,安値!O385&lt;安値!P385,安値!O385&lt;安値!Q385),10,""))</f>
        <v/>
      </c>
      <c r="K385" s="500" t="str">
        <f>IF(終値!A385="","",IF(AND(安値!P385&lt;安値!O385,安値!P385&lt;安値!N385,安値!P385&lt;安値!Q385,安値!P385&lt;安値!R385),11,""))</f>
        <v/>
      </c>
      <c r="L385" s="500" t="str">
        <f>IF(終値!A385="","",IF(AND(安値!Q385&lt;安値!P385,安値!Q385&lt;安値!O385,安値!Q385&lt;安値!R385,安値!Q385&lt;安値!S385),12,""))</f>
        <v/>
      </c>
      <c r="M385" s="500" t="str">
        <f>IF(終値!A385="","",IF(AND(安値!R385&lt;安値!Q385,安値!R385&lt;安値!P385,安値!R385&lt;安値!S385,安値!R385&lt;安値!T385),13,""))</f>
        <v/>
      </c>
      <c r="N385" s="500" t="str">
        <f>IF(終値!A385="","",IF(AND(安値!S385&lt;安値!R385,安値!S385&lt;安値!Q385,安値!S385&lt;安値!T385,安値!S385&lt;安値!U385),14,""))</f>
        <v/>
      </c>
      <c r="O385" s="500" t="str">
        <f>IF(終値!A385="","",IF(AND(安値!T385&lt;安値!S385,安値!T385&lt;安値!R385,安値!T385&lt;安値!U385,安値!T385&lt;安値!V385),15,""))</f>
        <v/>
      </c>
      <c r="P385" s="500" t="str">
        <f>IF(終値!A385="","",IF(AND(安値!U385&lt;安値!T385,安値!U385&lt;安値!S385,安値!U385&lt;安値!V385,安値!U385&lt;安値!W385),16,""))</f>
        <v/>
      </c>
      <c r="Q385" s="500" t="str">
        <f>IF(終値!A385="","",IF(AND(安値!V385&lt;安値!U385,安値!V385&lt;安値!T385,安値!V385&lt;安値!W385,安値!V385&lt;安値!X385),17,""))</f>
        <v/>
      </c>
      <c r="R385" s="500" t="str">
        <f>IF(終値!A385="","",IF(AND(安値!W385&lt;安値!V385,安値!W385&lt;安値!U385,安値!W385&lt;安値!X385,安値!W385&lt;安値!Y385),18,""))</f>
        <v/>
      </c>
      <c r="S385" s="500" t="str">
        <f>IF(終値!A385="","",IF(AND(安値!X385&lt;安値!W385,安値!X385&lt;安値!V385,安値!X385&lt;安値!Y385,安値!X385&lt;安値!Z385),19,""))</f>
        <v/>
      </c>
      <c r="T385" s="500" t="str">
        <f>IF(終値!A385="","",IF(AND(安値!Y385&lt;安値!X385,安値!Y385&lt;安値!W385,安値!Y385&lt;安値!Z385,安値!Y385&lt;安値!AA385),20,""))</f>
        <v/>
      </c>
      <c r="U385" s="500" t="str">
        <f>IF(終値!A385="","",IF(AND(安値!Z385&lt;安値!Y385,安値!Z385&lt;安値!X385,安値!Z385&lt;安値!AA385,安値!Z385&lt;安値!AB385),21,""))</f>
        <v/>
      </c>
      <c r="V385" s="500" t="str">
        <f>IF(終値!A385="","",IF(AND(安値!AA385&lt;安値!Z385,安値!AA385&lt;安値!Y385,安値!AA385&lt;安値!AB385,安値!AA385&lt;安値!AC385),22,""))</f>
        <v/>
      </c>
      <c r="W385" s="500" t="str">
        <f>IF(終値!A385="","",IF(AND(安値!AB385&lt;安値!AA385,安値!AB385&lt;安値!Z385,安値!AB385&lt;安値!AC385,安値!AB385&lt;安値!AD385),23,""))</f>
        <v/>
      </c>
      <c r="X385" s="500" t="str">
        <f>IF(終値!A385="","",IF(AND(安値!AC385&lt;安値!AB385,安値!AC385&lt;安値!AA385,安値!AC385&lt;安値!AD385,安値!AC385&lt;安値!AE385),24,""))</f>
        <v/>
      </c>
      <c r="Y385" s="500" t="str">
        <f>IF(終値!A385="","",IF(AND(安値!AD385&lt;安値!AC385,安値!AD385&lt;安値!AB385,安値!AD385&lt;安値!AE385,安値!AD385&lt;安値!AF385),25,""))</f>
        <v/>
      </c>
      <c r="Z385" s="500" t="str">
        <f>IF(終値!A385="","",IF(AND(安値!AE385&lt;安値!AD385,安値!AE385&lt;安値!AC385,安値!AE385&lt;安値!AF385,安値!AE385&lt;安値!AG385),26,""))</f>
        <v/>
      </c>
      <c r="AA385" s="500" t="str">
        <f>IF(終値!A385="","",IF(AND(安値!AF385&lt;安値!AE385,安値!AF385&lt;安値!AD385,安値!AF385&lt;安値!AG385,安値!AF385&lt;安値!AH385),27,""))</f>
        <v/>
      </c>
      <c r="AB385" s="500" t="str">
        <f>IF(終値!A385="","",IF(AND(安値!AG385&lt;安値!AF385,安値!AG385&lt;安値!AE385,安値!AG385&lt;安値!AH385,安値!AG385&lt;安値!AI385),28,""))</f>
        <v/>
      </c>
      <c r="AC385" s="500" t="str">
        <f>IF(終値!A385="","",IF(AND(高値!G385&gt;高値!F385,高値!G385&gt;高値!E385,高値!G385&gt;高値!H385,高値!G385&gt;高値!I385),2,""))</f>
        <v/>
      </c>
      <c r="AD385" s="500" t="str">
        <f>IF(終値!A385="","",IF(AND(高値!H385&gt;高値!G385,高値!H385&gt;高値!F385,高値!H385&gt;高値!I385,高値!H385&gt;高値!J385),3,""))</f>
        <v/>
      </c>
      <c r="AE385" s="500" t="str">
        <f>IF(終値!A385="","",IF(AND(高値!I385&gt;高値!H385,高値!I385&gt;高値!G385,高値!I385&gt;高値!J385,高値!I385&gt;高値!K385),4,""))</f>
        <v/>
      </c>
      <c r="AF385" s="500" t="str">
        <f>IF(終値!A385="","",IF(AND(高値!J385&gt;高値!I385,高値!J385&gt;高値!H385,高値!J385&gt;高値!K385,高値!J385&gt;高値!L385),5,""))</f>
        <v/>
      </c>
      <c r="AG385" s="500" t="str">
        <f>IF(終値!A385="","",IF(AND(高値!K385&gt;高値!J385,高値!K385&gt;高値!I385,高値!K385&gt;高値!L385,高値!K385&gt;高値!M385),6,""))</f>
        <v/>
      </c>
      <c r="AH385" s="500" t="str">
        <f>IF(終値!A385="","",IF(AND(高値!L385&gt;高値!K385,高値!L385&gt;高値!J385,高値!L385&gt;高値!M385,高値!L385&gt;高値!N385),7,""))</f>
        <v/>
      </c>
      <c r="AI385" s="500" t="str">
        <f>IF(終値!A385="","",IF(AND(高値!M385&gt;高値!L385,高値!M385&gt;高値!K385,高値!M385&gt;高値!N385,高値!M385&gt;高値!O385),8,""))</f>
        <v/>
      </c>
      <c r="AJ385" s="500" t="str">
        <f>IF(終値!A385="","",IF(AND(高値!N385&gt;高値!M385,高値!N385&gt;高値!L385,高値!N385&gt;高値!O385,高値!N385&gt;高値!P385),9,""))</f>
        <v/>
      </c>
      <c r="AK385" s="500" t="str">
        <f>IF(終値!A385="","",IF(AND(高値!O385&gt;高値!N385,高値!O385&gt;高値!M385,高値!O385&gt;高値!P385,高値!O385&gt;高値!Q385),10,""))</f>
        <v/>
      </c>
      <c r="AL385" s="500" t="str">
        <f>IF(終値!A385="","",IF(AND(高値!P385&gt;高値!O385,高値!P385&gt;高値!N385,高値!P385&gt;高値!Q385,高値!P385&gt;高値!R385),11,""))</f>
        <v/>
      </c>
      <c r="AM385" s="500" t="str">
        <f>IF(終値!A385="","",IF(AND(高値!Q385&gt;高値!P385,高値!Q385&gt;高値!O385,高値!Q385&gt;高値!R385,高値!Q385&gt;高値!S385),12,""))</f>
        <v/>
      </c>
      <c r="AN385" s="500" t="str">
        <f>IF(終値!A385="","",IF(AND(高値!R385&gt;高値!Q385,高値!R385&gt;高値!P385,高値!R385&gt;高値!S385,高値!R385&gt;高値!T385),13,""))</f>
        <v/>
      </c>
      <c r="AO385" s="500" t="str">
        <f>IF(終値!A385="","",IF(AND(高値!S385&gt;高値!R385,高値!S385&gt;高値!Q385,高値!S385&gt;高値!T385,高値!S385&gt;高値!U385),14,""))</f>
        <v/>
      </c>
      <c r="AP385" s="500" t="str">
        <f>IF(終値!A385="","",IF(AND(高値!T385&gt;高値!S385,高値!T385&gt;高値!R385,高値!T385&gt;高値!U385,高値!T385&gt;高値!V385),15,""))</f>
        <v/>
      </c>
      <c r="AQ385" s="500" t="str">
        <f>IF(終値!A385="","",IF(AND(高値!U385&gt;高値!T385,高値!U385&gt;高値!S385,高値!U385&gt;高値!V385,高値!U385&gt;高値!W385),16,""))</f>
        <v/>
      </c>
      <c r="AR385" s="500" t="str">
        <f>IF(終値!A385="","",IF(AND(高値!V385&gt;高値!U385,高値!V385&gt;高値!T385,高値!V385&gt;高値!W385,高値!V385&gt;高値!X385),17,""))</f>
        <v/>
      </c>
      <c r="AS385" s="500" t="str">
        <f>IF(終値!A385="","",IF(AND(高値!W385&gt;高値!V385,高値!W385&gt;高値!U385,高値!W385&gt;高値!X385,高値!W385&gt;高値!Y385),18,""))</f>
        <v/>
      </c>
      <c r="AT385" s="500" t="str">
        <f>IF(終値!A385="","",IF(AND(高値!X385&gt;高値!W385,高値!X385&gt;高値!V385,高値!X385&gt;高値!Y385,高値!X385&gt;高値!Z385),19,""))</f>
        <v/>
      </c>
      <c r="AU385" s="500" t="str">
        <f>IF(終値!A385="","",IF(AND(高値!Y385&gt;高値!X385,高値!Y385&gt;高値!W385,高値!Y385&gt;高値!Z385,高値!Y385&gt;高値!AA385),20,""))</f>
        <v/>
      </c>
      <c r="AV385" s="500" t="str">
        <f>IF(終値!A385="","",IF(AND(高値!Z385&gt;高値!Y385,高値!Z385&gt;高値!X385,高値!Z385&gt;高値!AA385,高値!Z385&gt;高値!AB385),21,""))</f>
        <v/>
      </c>
      <c r="AW385" s="500" t="str">
        <f>IF(終値!A385="","",IF(AND(高値!AA385&gt;高値!Z385,高値!AA385&gt;高値!Y385,高値!AA385&gt;高値!AB385,高値!AA385&gt;高値!AC385),22,""))</f>
        <v/>
      </c>
      <c r="AX385" s="500" t="str">
        <f>IF(終値!A385="","",IF(AND(高値!AB385&gt;高値!AA385,高値!AB385&gt;高値!Z385,高値!AB385&gt;高値!AC385,高値!AB385&gt;高値!AD385),23,""))</f>
        <v/>
      </c>
      <c r="AY385" s="500" t="str">
        <f>IF(終値!A385="","",IF(AND(高値!AC385&gt;高値!AB385,高値!AC385&gt;高値!AA385,高値!AC385&gt;高値!AD385,高値!AC385&gt;高値!AE385),24,""))</f>
        <v/>
      </c>
      <c r="AZ385" s="500" t="str">
        <f>IF(終値!A385="","",IF(AND(高値!AD385&gt;高値!AC385,高値!AD385&gt;高値!AB385,高値!AD385&gt;高値!AE385,高値!AD385&gt;高値!AF385),25,""))</f>
        <v/>
      </c>
      <c r="BA385" s="500" t="str">
        <f>IF(終値!A385="","",IF(AND(高値!AE385&gt;高値!AD385,高値!AE385&gt;高値!AC385,高値!AE385&gt;高値!AF385,高値!AE385&gt;高値!AG385),26,""))</f>
        <v/>
      </c>
      <c r="BB385" s="500" t="str">
        <f>IF(終値!A385="","",IF(AND(高値!AF385&gt;高値!AE385,高値!AF385&gt;高値!AD385,高値!AF385&gt;高値!AG385,高値!AF385&gt;高値!AH385),27,""))</f>
        <v/>
      </c>
      <c r="BC385" s="500" t="str">
        <f>IF(終値!A385="","",IF(AND(高値!AG385&gt;高値!AF385,高値!AG385&gt;高値!AE385,高値!AG385&gt;高値!AH385,高値!AG385&gt;高値!AI385),28,""))</f>
        <v/>
      </c>
      <c r="BD385" s="500">
        <f t="shared" si="30"/>
        <v>0</v>
      </c>
      <c r="BE385" s="500" t="str">
        <f t="shared" si="31"/>
        <v/>
      </c>
      <c r="BF385" s="500" t="str">
        <f t="shared" si="32"/>
        <v/>
      </c>
      <c r="BG385" s="500" t="str">
        <f>IF($BE385="","",INDEX(安値!$E385:$CZ385,1,$BE385+1))</f>
        <v/>
      </c>
      <c r="BH385" s="500" t="str">
        <f>IF($BF385="","",INDEX(安値!$E385:$CZ385,1,$BF385+1))</f>
        <v/>
      </c>
      <c r="BI385" s="500" t="str">
        <f>IF($BF385="","",MAX(INDEX(高値!$E385:$CZ385,1,$BE385+1):INDEX(高値!$E385:$CZ385,1,$BF385+1)))</f>
        <v/>
      </c>
      <c r="BJ385" s="500" t="str">
        <f>IF($BF385="","",AVERAGE(INDEX(終値!$E385:$CZ385,1,$BF385+1):INDEX(終値!$E385:$CZ385,1,$BF385+20))-2*STDEVP(INDEX(終値!$E385:$CZ385,1,$BF385+1):INDEX(終値!$E385:$CZ385,1,$BF385+20)))</f>
        <v/>
      </c>
      <c r="BK385" s="500" t="str">
        <f>IF($BE385="","",AVERAGE(INDEX(終値!$E385:$CZ385,1,$BE385+1):INDEX(終値!$E385:$CZ385,1,$BE385+20))-2*STDEVP(INDEX(終値!$E385:$CZ385,1,$BE385+1):INDEX(終値!$E385:$CZ385,1,$BE385+20)))</f>
        <v/>
      </c>
      <c r="BL385" s="500">
        <f t="shared" si="33"/>
        <v>0</v>
      </c>
      <c r="BM385" s="500" t="str">
        <f t="shared" si="34"/>
        <v/>
      </c>
      <c r="BN385" s="500" t="str">
        <f t="shared" si="35"/>
        <v/>
      </c>
      <c r="BO385" s="500" t="str">
        <f>IF($BM385="","",INDEX(高値!$E385:$CZ385,1,$BM385+1))</f>
        <v/>
      </c>
      <c r="BP385" s="500" t="str">
        <f>IF($BN385="","",INDEX(高値!$E385:$CZ385,1,$BN385+1))</f>
        <v/>
      </c>
      <c r="BQ385" s="500" t="str">
        <f>IF($BN385="","",MIN(INDEX(安値!$E385:$CZ385,1,$BM385+1):INDEX(安値!$E385:$CZ385,1,$BN385+1)))</f>
        <v/>
      </c>
      <c r="BR385" s="500" t="str">
        <f>IF($BN385="","",AVERAGE(INDEX(終値!$E385:$CZ385,1,$BN385+1):INDEX(終値!$E385:$CZ385,1,$BN385+20))+2*STDEVP(INDEX(終値!$E385:$CZ385,1,$BN385+1):INDEX(終値!$E385:$CZ385,1,$BN385+20)))</f>
        <v/>
      </c>
      <c r="BS385" s="500" t="str">
        <f>IF($BM385="","",AVERAGE(INDEX(終値!$E385:$CZ385,1,$BM385+1):INDEX(終値!$E385:$CZ385,1,$BM385+20))+2*STDEVP(INDEX(終値!$E385:$CZ385,1,$BM385+1):INDEX(終値!$E385:$CZ385,1,$BM385+20)))</f>
        <v/>
      </c>
      <c r="BT385" s="497" t="str">
        <f>IFERROR(IF(AND($BD385&gt;=2,ABS($BG385-$BH385)/$BH385&lt;=BB設定!$B$12,$BI385&gt;=MAX($BH385,$BG385)*(1+BB設定!$B$13),終値!E385&gt;$BG385),IF(OR(終値!E385&gt;=$BI385,AND($BH385&lt;$BJ385,$BG385&gt;=$BK385)),"二番底W▲","二番底W形成"),IF(AND($BL385&gt;=2,ABS($BO385-$BP385)/$BP385&lt;=BB設定!$B$12,$BQ385&lt;=MIN($BP385,$BO385)*(1-BB設定!$B$13),終値!E385&lt;$BO385),IF(OR(終値!E385&lt;=$BQ385,AND($BP385&gt;$BR385,$BO385&lt;=$BS385)),"二番天井M▼","二番天井M形成"),"－")),"－")</f>
        <v>－</v>
      </c>
    </row>
    <row r="386" spans="2:72">
      <c r="B386" s="500" t="str">
        <f>IF(終値!A386="","",IF(AND(安値!G386&lt;安値!F386,安値!G386&lt;安値!E386,安値!G386&lt;安値!H386,安値!G386&lt;安値!I386),2,""))</f>
        <v/>
      </c>
      <c r="C386" s="500" t="str">
        <f>IF(終値!A386="","",IF(AND(安値!H386&lt;安値!G386,安値!H386&lt;安値!F386,安値!H386&lt;安値!I386,安値!H386&lt;安値!J386),3,""))</f>
        <v/>
      </c>
      <c r="D386" s="500" t="str">
        <f>IF(終値!A386="","",IF(AND(安値!I386&lt;安値!H386,安値!I386&lt;安値!G386,安値!I386&lt;安値!J386,安値!I386&lt;安値!K386),4,""))</f>
        <v/>
      </c>
      <c r="E386" s="500" t="str">
        <f>IF(終値!A386="","",IF(AND(安値!J386&lt;安値!I386,安値!J386&lt;安値!H386,安値!J386&lt;安値!K386,安値!J386&lt;安値!L386),5,""))</f>
        <v/>
      </c>
      <c r="F386" s="500" t="str">
        <f>IF(終値!A386="","",IF(AND(安値!K386&lt;安値!J386,安値!K386&lt;安値!I386,安値!K386&lt;安値!L386,安値!K386&lt;安値!M386),6,""))</f>
        <v/>
      </c>
      <c r="G386" s="500" t="str">
        <f>IF(終値!A386="","",IF(AND(安値!L386&lt;安値!K386,安値!L386&lt;安値!J386,安値!L386&lt;安値!M386,安値!L386&lt;安値!N386),7,""))</f>
        <v/>
      </c>
      <c r="H386" s="500" t="str">
        <f>IF(終値!A386="","",IF(AND(安値!M386&lt;安値!L386,安値!M386&lt;安値!K386,安値!M386&lt;安値!N386,安値!M386&lt;安値!O386),8,""))</f>
        <v/>
      </c>
      <c r="I386" s="500" t="str">
        <f>IF(終値!A386="","",IF(AND(安値!N386&lt;安値!M386,安値!N386&lt;安値!L386,安値!N386&lt;安値!O386,安値!N386&lt;安値!P386),9,""))</f>
        <v/>
      </c>
      <c r="J386" s="500" t="str">
        <f>IF(終値!A386="","",IF(AND(安値!O386&lt;安値!N386,安値!O386&lt;安値!M386,安値!O386&lt;安値!P386,安値!O386&lt;安値!Q386),10,""))</f>
        <v/>
      </c>
      <c r="K386" s="500" t="str">
        <f>IF(終値!A386="","",IF(AND(安値!P386&lt;安値!O386,安値!P386&lt;安値!N386,安値!P386&lt;安値!Q386,安値!P386&lt;安値!R386),11,""))</f>
        <v/>
      </c>
      <c r="L386" s="500" t="str">
        <f>IF(終値!A386="","",IF(AND(安値!Q386&lt;安値!P386,安値!Q386&lt;安値!O386,安値!Q386&lt;安値!R386,安値!Q386&lt;安値!S386),12,""))</f>
        <v/>
      </c>
      <c r="M386" s="500" t="str">
        <f>IF(終値!A386="","",IF(AND(安値!R386&lt;安値!Q386,安値!R386&lt;安値!P386,安値!R386&lt;安値!S386,安値!R386&lt;安値!T386),13,""))</f>
        <v/>
      </c>
      <c r="N386" s="500" t="str">
        <f>IF(終値!A386="","",IF(AND(安値!S386&lt;安値!R386,安値!S386&lt;安値!Q386,安値!S386&lt;安値!T386,安値!S386&lt;安値!U386),14,""))</f>
        <v/>
      </c>
      <c r="O386" s="500" t="str">
        <f>IF(終値!A386="","",IF(AND(安値!T386&lt;安値!S386,安値!T386&lt;安値!R386,安値!T386&lt;安値!U386,安値!T386&lt;安値!V386),15,""))</f>
        <v/>
      </c>
      <c r="P386" s="500" t="str">
        <f>IF(終値!A386="","",IF(AND(安値!U386&lt;安値!T386,安値!U386&lt;安値!S386,安値!U386&lt;安値!V386,安値!U386&lt;安値!W386),16,""))</f>
        <v/>
      </c>
      <c r="Q386" s="500" t="str">
        <f>IF(終値!A386="","",IF(AND(安値!V386&lt;安値!U386,安値!V386&lt;安値!T386,安値!V386&lt;安値!W386,安値!V386&lt;安値!X386),17,""))</f>
        <v/>
      </c>
      <c r="R386" s="500" t="str">
        <f>IF(終値!A386="","",IF(AND(安値!W386&lt;安値!V386,安値!W386&lt;安値!U386,安値!W386&lt;安値!X386,安値!W386&lt;安値!Y386),18,""))</f>
        <v/>
      </c>
      <c r="S386" s="500" t="str">
        <f>IF(終値!A386="","",IF(AND(安値!X386&lt;安値!W386,安値!X386&lt;安値!V386,安値!X386&lt;安値!Y386,安値!X386&lt;安値!Z386),19,""))</f>
        <v/>
      </c>
      <c r="T386" s="500" t="str">
        <f>IF(終値!A386="","",IF(AND(安値!Y386&lt;安値!X386,安値!Y386&lt;安値!W386,安値!Y386&lt;安値!Z386,安値!Y386&lt;安値!AA386),20,""))</f>
        <v/>
      </c>
      <c r="U386" s="500" t="str">
        <f>IF(終値!A386="","",IF(AND(安値!Z386&lt;安値!Y386,安値!Z386&lt;安値!X386,安値!Z386&lt;安値!AA386,安値!Z386&lt;安値!AB386),21,""))</f>
        <v/>
      </c>
      <c r="V386" s="500" t="str">
        <f>IF(終値!A386="","",IF(AND(安値!AA386&lt;安値!Z386,安値!AA386&lt;安値!Y386,安値!AA386&lt;安値!AB386,安値!AA386&lt;安値!AC386),22,""))</f>
        <v/>
      </c>
      <c r="W386" s="500" t="str">
        <f>IF(終値!A386="","",IF(AND(安値!AB386&lt;安値!AA386,安値!AB386&lt;安値!Z386,安値!AB386&lt;安値!AC386,安値!AB386&lt;安値!AD386),23,""))</f>
        <v/>
      </c>
      <c r="X386" s="500" t="str">
        <f>IF(終値!A386="","",IF(AND(安値!AC386&lt;安値!AB386,安値!AC386&lt;安値!AA386,安値!AC386&lt;安値!AD386,安値!AC386&lt;安値!AE386),24,""))</f>
        <v/>
      </c>
      <c r="Y386" s="500" t="str">
        <f>IF(終値!A386="","",IF(AND(安値!AD386&lt;安値!AC386,安値!AD386&lt;安値!AB386,安値!AD386&lt;安値!AE386,安値!AD386&lt;安値!AF386),25,""))</f>
        <v/>
      </c>
      <c r="Z386" s="500" t="str">
        <f>IF(終値!A386="","",IF(AND(安値!AE386&lt;安値!AD386,安値!AE386&lt;安値!AC386,安値!AE386&lt;安値!AF386,安値!AE386&lt;安値!AG386),26,""))</f>
        <v/>
      </c>
      <c r="AA386" s="500" t="str">
        <f>IF(終値!A386="","",IF(AND(安値!AF386&lt;安値!AE386,安値!AF386&lt;安値!AD386,安値!AF386&lt;安値!AG386,安値!AF386&lt;安値!AH386),27,""))</f>
        <v/>
      </c>
      <c r="AB386" s="500" t="str">
        <f>IF(終値!A386="","",IF(AND(安値!AG386&lt;安値!AF386,安値!AG386&lt;安値!AE386,安値!AG386&lt;安値!AH386,安値!AG386&lt;安値!AI386),28,""))</f>
        <v/>
      </c>
      <c r="AC386" s="500" t="str">
        <f>IF(終値!A386="","",IF(AND(高値!G386&gt;高値!F386,高値!G386&gt;高値!E386,高値!G386&gt;高値!H386,高値!G386&gt;高値!I386),2,""))</f>
        <v/>
      </c>
      <c r="AD386" s="500" t="str">
        <f>IF(終値!A386="","",IF(AND(高値!H386&gt;高値!G386,高値!H386&gt;高値!F386,高値!H386&gt;高値!I386,高値!H386&gt;高値!J386),3,""))</f>
        <v/>
      </c>
      <c r="AE386" s="500" t="str">
        <f>IF(終値!A386="","",IF(AND(高値!I386&gt;高値!H386,高値!I386&gt;高値!G386,高値!I386&gt;高値!J386,高値!I386&gt;高値!K386),4,""))</f>
        <v/>
      </c>
      <c r="AF386" s="500" t="str">
        <f>IF(終値!A386="","",IF(AND(高値!J386&gt;高値!I386,高値!J386&gt;高値!H386,高値!J386&gt;高値!K386,高値!J386&gt;高値!L386),5,""))</f>
        <v/>
      </c>
      <c r="AG386" s="500" t="str">
        <f>IF(終値!A386="","",IF(AND(高値!K386&gt;高値!J386,高値!K386&gt;高値!I386,高値!K386&gt;高値!L386,高値!K386&gt;高値!M386),6,""))</f>
        <v/>
      </c>
      <c r="AH386" s="500" t="str">
        <f>IF(終値!A386="","",IF(AND(高値!L386&gt;高値!K386,高値!L386&gt;高値!J386,高値!L386&gt;高値!M386,高値!L386&gt;高値!N386),7,""))</f>
        <v/>
      </c>
      <c r="AI386" s="500" t="str">
        <f>IF(終値!A386="","",IF(AND(高値!M386&gt;高値!L386,高値!M386&gt;高値!K386,高値!M386&gt;高値!N386,高値!M386&gt;高値!O386),8,""))</f>
        <v/>
      </c>
      <c r="AJ386" s="500" t="str">
        <f>IF(終値!A386="","",IF(AND(高値!N386&gt;高値!M386,高値!N386&gt;高値!L386,高値!N386&gt;高値!O386,高値!N386&gt;高値!P386),9,""))</f>
        <v/>
      </c>
      <c r="AK386" s="500" t="str">
        <f>IF(終値!A386="","",IF(AND(高値!O386&gt;高値!N386,高値!O386&gt;高値!M386,高値!O386&gt;高値!P386,高値!O386&gt;高値!Q386),10,""))</f>
        <v/>
      </c>
      <c r="AL386" s="500" t="str">
        <f>IF(終値!A386="","",IF(AND(高値!P386&gt;高値!O386,高値!P386&gt;高値!N386,高値!P386&gt;高値!Q386,高値!P386&gt;高値!R386),11,""))</f>
        <v/>
      </c>
      <c r="AM386" s="500" t="str">
        <f>IF(終値!A386="","",IF(AND(高値!Q386&gt;高値!P386,高値!Q386&gt;高値!O386,高値!Q386&gt;高値!R386,高値!Q386&gt;高値!S386),12,""))</f>
        <v/>
      </c>
      <c r="AN386" s="500" t="str">
        <f>IF(終値!A386="","",IF(AND(高値!R386&gt;高値!Q386,高値!R386&gt;高値!P386,高値!R386&gt;高値!S386,高値!R386&gt;高値!T386),13,""))</f>
        <v/>
      </c>
      <c r="AO386" s="500" t="str">
        <f>IF(終値!A386="","",IF(AND(高値!S386&gt;高値!R386,高値!S386&gt;高値!Q386,高値!S386&gt;高値!T386,高値!S386&gt;高値!U386),14,""))</f>
        <v/>
      </c>
      <c r="AP386" s="500" t="str">
        <f>IF(終値!A386="","",IF(AND(高値!T386&gt;高値!S386,高値!T386&gt;高値!R386,高値!T386&gt;高値!U386,高値!T386&gt;高値!V386),15,""))</f>
        <v/>
      </c>
      <c r="AQ386" s="500" t="str">
        <f>IF(終値!A386="","",IF(AND(高値!U386&gt;高値!T386,高値!U386&gt;高値!S386,高値!U386&gt;高値!V386,高値!U386&gt;高値!W386),16,""))</f>
        <v/>
      </c>
      <c r="AR386" s="500" t="str">
        <f>IF(終値!A386="","",IF(AND(高値!V386&gt;高値!U386,高値!V386&gt;高値!T386,高値!V386&gt;高値!W386,高値!V386&gt;高値!X386),17,""))</f>
        <v/>
      </c>
      <c r="AS386" s="500" t="str">
        <f>IF(終値!A386="","",IF(AND(高値!W386&gt;高値!V386,高値!W386&gt;高値!U386,高値!W386&gt;高値!X386,高値!W386&gt;高値!Y386),18,""))</f>
        <v/>
      </c>
      <c r="AT386" s="500" t="str">
        <f>IF(終値!A386="","",IF(AND(高値!X386&gt;高値!W386,高値!X386&gt;高値!V386,高値!X386&gt;高値!Y386,高値!X386&gt;高値!Z386),19,""))</f>
        <v/>
      </c>
      <c r="AU386" s="500" t="str">
        <f>IF(終値!A386="","",IF(AND(高値!Y386&gt;高値!X386,高値!Y386&gt;高値!W386,高値!Y386&gt;高値!Z386,高値!Y386&gt;高値!AA386),20,""))</f>
        <v/>
      </c>
      <c r="AV386" s="500" t="str">
        <f>IF(終値!A386="","",IF(AND(高値!Z386&gt;高値!Y386,高値!Z386&gt;高値!X386,高値!Z386&gt;高値!AA386,高値!Z386&gt;高値!AB386),21,""))</f>
        <v/>
      </c>
      <c r="AW386" s="500" t="str">
        <f>IF(終値!A386="","",IF(AND(高値!AA386&gt;高値!Z386,高値!AA386&gt;高値!Y386,高値!AA386&gt;高値!AB386,高値!AA386&gt;高値!AC386),22,""))</f>
        <v/>
      </c>
      <c r="AX386" s="500" t="str">
        <f>IF(終値!A386="","",IF(AND(高値!AB386&gt;高値!AA386,高値!AB386&gt;高値!Z386,高値!AB386&gt;高値!AC386,高値!AB386&gt;高値!AD386),23,""))</f>
        <v/>
      </c>
      <c r="AY386" s="500" t="str">
        <f>IF(終値!A386="","",IF(AND(高値!AC386&gt;高値!AB386,高値!AC386&gt;高値!AA386,高値!AC386&gt;高値!AD386,高値!AC386&gt;高値!AE386),24,""))</f>
        <v/>
      </c>
      <c r="AZ386" s="500" t="str">
        <f>IF(終値!A386="","",IF(AND(高値!AD386&gt;高値!AC386,高値!AD386&gt;高値!AB386,高値!AD386&gt;高値!AE386,高値!AD386&gt;高値!AF386),25,""))</f>
        <v/>
      </c>
      <c r="BA386" s="500" t="str">
        <f>IF(終値!A386="","",IF(AND(高値!AE386&gt;高値!AD386,高値!AE386&gt;高値!AC386,高値!AE386&gt;高値!AF386,高値!AE386&gt;高値!AG386),26,""))</f>
        <v/>
      </c>
      <c r="BB386" s="500" t="str">
        <f>IF(終値!A386="","",IF(AND(高値!AF386&gt;高値!AE386,高値!AF386&gt;高値!AD386,高値!AF386&gt;高値!AG386,高値!AF386&gt;高値!AH386),27,""))</f>
        <v/>
      </c>
      <c r="BC386" s="500" t="str">
        <f>IF(終値!A386="","",IF(AND(高値!AG386&gt;高値!AF386,高値!AG386&gt;高値!AE386,高値!AG386&gt;高値!AH386,高値!AG386&gt;高値!AI386),28,""))</f>
        <v/>
      </c>
      <c r="BD386" s="500">
        <f t="shared" si="30"/>
        <v>0</v>
      </c>
      <c r="BE386" s="500" t="str">
        <f t="shared" si="31"/>
        <v/>
      </c>
      <c r="BF386" s="500" t="str">
        <f t="shared" si="32"/>
        <v/>
      </c>
      <c r="BG386" s="500" t="str">
        <f>IF($BE386="","",INDEX(安値!$E386:$CZ386,1,$BE386+1))</f>
        <v/>
      </c>
      <c r="BH386" s="500" t="str">
        <f>IF($BF386="","",INDEX(安値!$E386:$CZ386,1,$BF386+1))</f>
        <v/>
      </c>
      <c r="BI386" s="500" t="str">
        <f>IF($BF386="","",MAX(INDEX(高値!$E386:$CZ386,1,$BE386+1):INDEX(高値!$E386:$CZ386,1,$BF386+1)))</f>
        <v/>
      </c>
      <c r="BJ386" s="500" t="str">
        <f>IF($BF386="","",AVERAGE(INDEX(終値!$E386:$CZ386,1,$BF386+1):INDEX(終値!$E386:$CZ386,1,$BF386+20))-2*STDEVP(INDEX(終値!$E386:$CZ386,1,$BF386+1):INDEX(終値!$E386:$CZ386,1,$BF386+20)))</f>
        <v/>
      </c>
      <c r="BK386" s="500" t="str">
        <f>IF($BE386="","",AVERAGE(INDEX(終値!$E386:$CZ386,1,$BE386+1):INDEX(終値!$E386:$CZ386,1,$BE386+20))-2*STDEVP(INDEX(終値!$E386:$CZ386,1,$BE386+1):INDEX(終値!$E386:$CZ386,1,$BE386+20)))</f>
        <v/>
      </c>
      <c r="BL386" s="500">
        <f t="shared" si="33"/>
        <v>0</v>
      </c>
      <c r="BM386" s="500" t="str">
        <f t="shared" si="34"/>
        <v/>
      </c>
      <c r="BN386" s="500" t="str">
        <f t="shared" si="35"/>
        <v/>
      </c>
      <c r="BO386" s="500" t="str">
        <f>IF($BM386="","",INDEX(高値!$E386:$CZ386,1,$BM386+1))</f>
        <v/>
      </c>
      <c r="BP386" s="500" t="str">
        <f>IF($BN386="","",INDEX(高値!$E386:$CZ386,1,$BN386+1))</f>
        <v/>
      </c>
      <c r="BQ386" s="500" t="str">
        <f>IF($BN386="","",MIN(INDEX(安値!$E386:$CZ386,1,$BM386+1):INDEX(安値!$E386:$CZ386,1,$BN386+1)))</f>
        <v/>
      </c>
      <c r="BR386" s="500" t="str">
        <f>IF($BN386="","",AVERAGE(INDEX(終値!$E386:$CZ386,1,$BN386+1):INDEX(終値!$E386:$CZ386,1,$BN386+20))+2*STDEVP(INDEX(終値!$E386:$CZ386,1,$BN386+1):INDEX(終値!$E386:$CZ386,1,$BN386+20)))</f>
        <v/>
      </c>
      <c r="BS386" s="500" t="str">
        <f>IF($BM386="","",AVERAGE(INDEX(終値!$E386:$CZ386,1,$BM386+1):INDEX(終値!$E386:$CZ386,1,$BM386+20))+2*STDEVP(INDEX(終値!$E386:$CZ386,1,$BM386+1):INDEX(終値!$E386:$CZ386,1,$BM386+20)))</f>
        <v/>
      </c>
      <c r="BT386" s="497" t="str">
        <f>IFERROR(IF(AND($BD386&gt;=2,ABS($BG386-$BH386)/$BH386&lt;=BB設定!$B$12,$BI386&gt;=MAX($BH386,$BG386)*(1+BB設定!$B$13),終値!E386&gt;$BG386),IF(OR(終値!E386&gt;=$BI386,AND($BH386&lt;$BJ386,$BG386&gt;=$BK386)),"二番底W▲","二番底W形成"),IF(AND($BL386&gt;=2,ABS($BO386-$BP386)/$BP386&lt;=BB設定!$B$12,$BQ386&lt;=MIN($BP386,$BO386)*(1-BB設定!$B$13),終値!E386&lt;$BO386),IF(OR(終値!E386&lt;=$BQ386,AND($BP386&gt;$BR386,$BO386&lt;=$BS386)),"二番天井M▼","二番天井M形成"),"－")),"－")</f>
        <v>－</v>
      </c>
    </row>
    <row r="387" spans="2:72">
      <c r="B387" s="500" t="str">
        <f>IF(終値!A387="","",IF(AND(安値!G387&lt;安値!F387,安値!G387&lt;安値!E387,安値!G387&lt;安値!H387,安値!G387&lt;安値!I387),2,""))</f>
        <v/>
      </c>
      <c r="C387" s="500" t="str">
        <f>IF(終値!A387="","",IF(AND(安値!H387&lt;安値!G387,安値!H387&lt;安値!F387,安値!H387&lt;安値!I387,安値!H387&lt;安値!J387),3,""))</f>
        <v/>
      </c>
      <c r="D387" s="500" t="str">
        <f>IF(終値!A387="","",IF(AND(安値!I387&lt;安値!H387,安値!I387&lt;安値!G387,安値!I387&lt;安値!J387,安値!I387&lt;安値!K387),4,""))</f>
        <v/>
      </c>
      <c r="E387" s="500" t="str">
        <f>IF(終値!A387="","",IF(AND(安値!J387&lt;安値!I387,安値!J387&lt;安値!H387,安値!J387&lt;安値!K387,安値!J387&lt;安値!L387),5,""))</f>
        <v/>
      </c>
      <c r="F387" s="500" t="str">
        <f>IF(終値!A387="","",IF(AND(安値!K387&lt;安値!J387,安値!K387&lt;安値!I387,安値!K387&lt;安値!L387,安値!K387&lt;安値!M387),6,""))</f>
        <v/>
      </c>
      <c r="G387" s="500" t="str">
        <f>IF(終値!A387="","",IF(AND(安値!L387&lt;安値!K387,安値!L387&lt;安値!J387,安値!L387&lt;安値!M387,安値!L387&lt;安値!N387),7,""))</f>
        <v/>
      </c>
      <c r="H387" s="500" t="str">
        <f>IF(終値!A387="","",IF(AND(安値!M387&lt;安値!L387,安値!M387&lt;安値!K387,安値!M387&lt;安値!N387,安値!M387&lt;安値!O387),8,""))</f>
        <v/>
      </c>
      <c r="I387" s="500" t="str">
        <f>IF(終値!A387="","",IF(AND(安値!N387&lt;安値!M387,安値!N387&lt;安値!L387,安値!N387&lt;安値!O387,安値!N387&lt;安値!P387),9,""))</f>
        <v/>
      </c>
      <c r="J387" s="500" t="str">
        <f>IF(終値!A387="","",IF(AND(安値!O387&lt;安値!N387,安値!O387&lt;安値!M387,安値!O387&lt;安値!P387,安値!O387&lt;安値!Q387),10,""))</f>
        <v/>
      </c>
      <c r="K387" s="500" t="str">
        <f>IF(終値!A387="","",IF(AND(安値!P387&lt;安値!O387,安値!P387&lt;安値!N387,安値!P387&lt;安値!Q387,安値!P387&lt;安値!R387),11,""))</f>
        <v/>
      </c>
      <c r="L387" s="500" t="str">
        <f>IF(終値!A387="","",IF(AND(安値!Q387&lt;安値!P387,安値!Q387&lt;安値!O387,安値!Q387&lt;安値!R387,安値!Q387&lt;安値!S387),12,""))</f>
        <v/>
      </c>
      <c r="M387" s="500" t="str">
        <f>IF(終値!A387="","",IF(AND(安値!R387&lt;安値!Q387,安値!R387&lt;安値!P387,安値!R387&lt;安値!S387,安値!R387&lt;安値!T387),13,""))</f>
        <v/>
      </c>
      <c r="N387" s="500" t="str">
        <f>IF(終値!A387="","",IF(AND(安値!S387&lt;安値!R387,安値!S387&lt;安値!Q387,安値!S387&lt;安値!T387,安値!S387&lt;安値!U387),14,""))</f>
        <v/>
      </c>
      <c r="O387" s="500" t="str">
        <f>IF(終値!A387="","",IF(AND(安値!T387&lt;安値!S387,安値!T387&lt;安値!R387,安値!T387&lt;安値!U387,安値!T387&lt;安値!V387),15,""))</f>
        <v/>
      </c>
      <c r="P387" s="500" t="str">
        <f>IF(終値!A387="","",IF(AND(安値!U387&lt;安値!T387,安値!U387&lt;安値!S387,安値!U387&lt;安値!V387,安値!U387&lt;安値!W387),16,""))</f>
        <v/>
      </c>
      <c r="Q387" s="500" t="str">
        <f>IF(終値!A387="","",IF(AND(安値!V387&lt;安値!U387,安値!V387&lt;安値!T387,安値!V387&lt;安値!W387,安値!V387&lt;安値!X387),17,""))</f>
        <v/>
      </c>
      <c r="R387" s="500" t="str">
        <f>IF(終値!A387="","",IF(AND(安値!W387&lt;安値!V387,安値!W387&lt;安値!U387,安値!W387&lt;安値!X387,安値!W387&lt;安値!Y387),18,""))</f>
        <v/>
      </c>
      <c r="S387" s="500" t="str">
        <f>IF(終値!A387="","",IF(AND(安値!X387&lt;安値!W387,安値!X387&lt;安値!V387,安値!X387&lt;安値!Y387,安値!X387&lt;安値!Z387),19,""))</f>
        <v/>
      </c>
      <c r="T387" s="500" t="str">
        <f>IF(終値!A387="","",IF(AND(安値!Y387&lt;安値!X387,安値!Y387&lt;安値!W387,安値!Y387&lt;安値!Z387,安値!Y387&lt;安値!AA387),20,""))</f>
        <v/>
      </c>
      <c r="U387" s="500" t="str">
        <f>IF(終値!A387="","",IF(AND(安値!Z387&lt;安値!Y387,安値!Z387&lt;安値!X387,安値!Z387&lt;安値!AA387,安値!Z387&lt;安値!AB387),21,""))</f>
        <v/>
      </c>
      <c r="V387" s="500" t="str">
        <f>IF(終値!A387="","",IF(AND(安値!AA387&lt;安値!Z387,安値!AA387&lt;安値!Y387,安値!AA387&lt;安値!AB387,安値!AA387&lt;安値!AC387),22,""))</f>
        <v/>
      </c>
      <c r="W387" s="500" t="str">
        <f>IF(終値!A387="","",IF(AND(安値!AB387&lt;安値!AA387,安値!AB387&lt;安値!Z387,安値!AB387&lt;安値!AC387,安値!AB387&lt;安値!AD387),23,""))</f>
        <v/>
      </c>
      <c r="X387" s="500" t="str">
        <f>IF(終値!A387="","",IF(AND(安値!AC387&lt;安値!AB387,安値!AC387&lt;安値!AA387,安値!AC387&lt;安値!AD387,安値!AC387&lt;安値!AE387),24,""))</f>
        <v/>
      </c>
      <c r="Y387" s="500" t="str">
        <f>IF(終値!A387="","",IF(AND(安値!AD387&lt;安値!AC387,安値!AD387&lt;安値!AB387,安値!AD387&lt;安値!AE387,安値!AD387&lt;安値!AF387),25,""))</f>
        <v/>
      </c>
      <c r="Z387" s="500" t="str">
        <f>IF(終値!A387="","",IF(AND(安値!AE387&lt;安値!AD387,安値!AE387&lt;安値!AC387,安値!AE387&lt;安値!AF387,安値!AE387&lt;安値!AG387),26,""))</f>
        <v/>
      </c>
      <c r="AA387" s="500" t="str">
        <f>IF(終値!A387="","",IF(AND(安値!AF387&lt;安値!AE387,安値!AF387&lt;安値!AD387,安値!AF387&lt;安値!AG387,安値!AF387&lt;安値!AH387),27,""))</f>
        <v/>
      </c>
      <c r="AB387" s="500" t="str">
        <f>IF(終値!A387="","",IF(AND(安値!AG387&lt;安値!AF387,安値!AG387&lt;安値!AE387,安値!AG387&lt;安値!AH387,安値!AG387&lt;安値!AI387),28,""))</f>
        <v/>
      </c>
      <c r="AC387" s="500" t="str">
        <f>IF(終値!A387="","",IF(AND(高値!G387&gt;高値!F387,高値!G387&gt;高値!E387,高値!G387&gt;高値!H387,高値!G387&gt;高値!I387),2,""))</f>
        <v/>
      </c>
      <c r="AD387" s="500" t="str">
        <f>IF(終値!A387="","",IF(AND(高値!H387&gt;高値!G387,高値!H387&gt;高値!F387,高値!H387&gt;高値!I387,高値!H387&gt;高値!J387),3,""))</f>
        <v/>
      </c>
      <c r="AE387" s="500" t="str">
        <f>IF(終値!A387="","",IF(AND(高値!I387&gt;高値!H387,高値!I387&gt;高値!G387,高値!I387&gt;高値!J387,高値!I387&gt;高値!K387),4,""))</f>
        <v/>
      </c>
      <c r="AF387" s="500" t="str">
        <f>IF(終値!A387="","",IF(AND(高値!J387&gt;高値!I387,高値!J387&gt;高値!H387,高値!J387&gt;高値!K387,高値!J387&gt;高値!L387),5,""))</f>
        <v/>
      </c>
      <c r="AG387" s="500" t="str">
        <f>IF(終値!A387="","",IF(AND(高値!K387&gt;高値!J387,高値!K387&gt;高値!I387,高値!K387&gt;高値!L387,高値!K387&gt;高値!M387),6,""))</f>
        <v/>
      </c>
      <c r="AH387" s="500" t="str">
        <f>IF(終値!A387="","",IF(AND(高値!L387&gt;高値!K387,高値!L387&gt;高値!J387,高値!L387&gt;高値!M387,高値!L387&gt;高値!N387),7,""))</f>
        <v/>
      </c>
      <c r="AI387" s="500" t="str">
        <f>IF(終値!A387="","",IF(AND(高値!M387&gt;高値!L387,高値!M387&gt;高値!K387,高値!M387&gt;高値!N387,高値!M387&gt;高値!O387),8,""))</f>
        <v/>
      </c>
      <c r="AJ387" s="500" t="str">
        <f>IF(終値!A387="","",IF(AND(高値!N387&gt;高値!M387,高値!N387&gt;高値!L387,高値!N387&gt;高値!O387,高値!N387&gt;高値!P387),9,""))</f>
        <v/>
      </c>
      <c r="AK387" s="500" t="str">
        <f>IF(終値!A387="","",IF(AND(高値!O387&gt;高値!N387,高値!O387&gt;高値!M387,高値!O387&gt;高値!P387,高値!O387&gt;高値!Q387),10,""))</f>
        <v/>
      </c>
      <c r="AL387" s="500" t="str">
        <f>IF(終値!A387="","",IF(AND(高値!P387&gt;高値!O387,高値!P387&gt;高値!N387,高値!P387&gt;高値!Q387,高値!P387&gt;高値!R387),11,""))</f>
        <v/>
      </c>
      <c r="AM387" s="500" t="str">
        <f>IF(終値!A387="","",IF(AND(高値!Q387&gt;高値!P387,高値!Q387&gt;高値!O387,高値!Q387&gt;高値!R387,高値!Q387&gt;高値!S387),12,""))</f>
        <v/>
      </c>
      <c r="AN387" s="500" t="str">
        <f>IF(終値!A387="","",IF(AND(高値!R387&gt;高値!Q387,高値!R387&gt;高値!P387,高値!R387&gt;高値!S387,高値!R387&gt;高値!T387),13,""))</f>
        <v/>
      </c>
      <c r="AO387" s="500" t="str">
        <f>IF(終値!A387="","",IF(AND(高値!S387&gt;高値!R387,高値!S387&gt;高値!Q387,高値!S387&gt;高値!T387,高値!S387&gt;高値!U387),14,""))</f>
        <v/>
      </c>
      <c r="AP387" s="500" t="str">
        <f>IF(終値!A387="","",IF(AND(高値!T387&gt;高値!S387,高値!T387&gt;高値!R387,高値!T387&gt;高値!U387,高値!T387&gt;高値!V387),15,""))</f>
        <v/>
      </c>
      <c r="AQ387" s="500" t="str">
        <f>IF(終値!A387="","",IF(AND(高値!U387&gt;高値!T387,高値!U387&gt;高値!S387,高値!U387&gt;高値!V387,高値!U387&gt;高値!W387),16,""))</f>
        <v/>
      </c>
      <c r="AR387" s="500" t="str">
        <f>IF(終値!A387="","",IF(AND(高値!V387&gt;高値!U387,高値!V387&gt;高値!T387,高値!V387&gt;高値!W387,高値!V387&gt;高値!X387),17,""))</f>
        <v/>
      </c>
      <c r="AS387" s="500" t="str">
        <f>IF(終値!A387="","",IF(AND(高値!W387&gt;高値!V387,高値!W387&gt;高値!U387,高値!W387&gt;高値!X387,高値!W387&gt;高値!Y387),18,""))</f>
        <v/>
      </c>
      <c r="AT387" s="500" t="str">
        <f>IF(終値!A387="","",IF(AND(高値!X387&gt;高値!W387,高値!X387&gt;高値!V387,高値!X387&gt;高値!Y387,高値!X387&gt;高値!Z387),19,""))</f>
        <v/>
      </c>
      <c r="AU387" s="500" t="str">
        <f>IF(終値!A387="","",IF(AND(高値!Y387&gt;高値!X387,高値!Y387&gt;高値!W387,高値!Y387&gt;高値!Z387,高値!Y387&gt;高値!AA387),20,""))</f>
        <v/>
      </c>
      <c r="AV387" s="500" t="str">
        <f>IF(終値!A387="","",IF(AND(高値!Z387&gt;高値!Y387,高値!Z387&gt;高値!X387,高値!Z387&gt;高値!AA387,高値!Z387&gt;高値!AB387),21,""))</f>
        <v/>
      </c>
      <c r="AW387" s="500" t="str">
        <f>IF(終値!A387="","",IF(AND(高値!AA387&gt;高値!Z387,高値!AA387&gt;高値!Y387,高値!AA387&gt;高値!AB387,高値!AA387&gt;高値!AC387),22,""))</f>
        <v/>
      </c>
      <c r="AX387" s="500" t="str">
        <f>IF(終値!A387="","",IF(AND(高値!AB387&gt;高値!AA387,高値!AB387&gt;高値!Z387,高値!AB387&gt;高値!AC387,高値!AB387&gt;高値!AD387),23,""))</f>
        <v/>
      </c>
      <c r="AY387" s="500" t="str">
        <f>IF(終値!A387="","",IF(AND(高値!AC387&gt;高値!AB387,高値!AC387&gt;高値!AA387,高値!AC387&gt;高値!AD387,高値!AC387&gt;高値!AE387),24,""))</f>
        <v/>
      </c>
      <c r="AZ387" s="500" t="str">
        <f>IF(終値!A387="","",IF(AND(高値!AD387&gt;高値!AC387,高値!AD387&gt;高値!AB387,高値!AD387&gt;高値!AE387,高値!AD387&gt;高値!AF387),25,""))</f>
        <v/>
      </c>
      <c r="BA387" s="500" t="str">
        <f>IF(終値!A387="","",IF(AND(高値!AE387&gt;高値!AD387,高値!AE387&gt;高値!AC387,高値!AE387&gt;高値!AF387,高値!AE387&gt;高値!AG387),26,""))</f>
        <v/>
      </c>
      <c r="BB387" s="500" t="str">
        <f>IF(終値!A387="","",IF(AND(高値!AF387&gt;高値!AE387,高値!AF387&gt;高値!AD387,高値!AF387&gt;高値!AG387,高値!AF387&gt;高値!AH387),27,""))</f>
        <v/>
      </c>
      <c r="BC387" s="500" t="str">
        <f>IF(終値!A387="","",IF(AND(高値!AG387&gt;高値!AF387,高値!AG387&gt;高値!AE387,高値!AG387&gt;高値!AH387,高値!AG387&gt;高値!AI387),28,""))</f>
        <v/>
      </c>
      <c r="BD387" s="500">
        <f t="shared" si="30"/>
        <v>0</v>
      </c>
      <c r="BE387" s="500" t="str">
        <f t="shared" si="31"/>
        <v/>
      </c>
      <c r="BF387" s="500" t="str">
        <f t="shared" si="32"/>
        <v/>
      </c>
      <c r="BG387" s="500" t="str">
        <f>IF($BE387="","",INDEX(安値!$E387:$CZ387,1,$BE387+1))</f>
        <v/>
      </c>
      <c r="BH387" s="500" t="str">
        <f>IF($BF387="","",INDEX(安値!$E387:$CZ387,1,$BF387+1))</f>
        <v/>
      </c>
      <c r="BI387" s="500" t="str">
        <f>IF($BF387="","",MAX(INDEX(高値!$E387:$CZ387,1,$BE387+1):INDEX(高値!$E387:$CZ387,1,$BF387+1)))</f>
        <v/>
      </c>
      <c r="BJ387" s="500" t="str">
        <f>IF($BF387="","",AVERAGE(INDEX(終値!$E387:$CZ387,1,$BF387+1):INDEX(終値!$E387:$CZ387,1,$BF387+20))-2*STDEVP(INDEX(終値!$E387:$CZ387,1,$BF387+1):INDEX(終値!$E387:$CZ387,1,$BF387+20)))</f>
        <v/>
      </c>
      <c r="BK387" s="500" t="str">
        <f>IF($BE387="","",AVERAGE(INDEX(終値!$E387:$CZ387,1,$BE387+1):INDEX(終値!$E387:$CZ387,1,$BE387+20))-2*STDEVP(INDEX(終値!$E387:$CZ387,1,$BE387+1):INDEX(終値!$E387:$CZ387,1,$BE387+20)))</f>
        <v/>
      </c>
      <c r="BL387" s="500">
        <f t="shared" si="33"/>
        <v>0</v>
      </c>
      <c r="BM387" s="500" t="str">
        <f t="shared" si="34"/>
        <v/>
      </c>
      <c r="BN387" s="500" t="str">
        <f t="shared" si="35"/>
        <v/>
      </c>
      <c r="BO387" s="500" t="str">
        <f>IF($BM387="","",INDEX(高値!$E387:$CZ387,1,$BM387+1))</f>
        <v/>
      </c>
      <c r="BP387" s="500" t="str">
        <f>IF($BN387="","",INDEX(高値!$E387:$CZ387,1,$BN387+1))</f>
        <v/>
      </c>
      <c r="BQ387" s="500" t="str">
        <f>IF($BN387="","",MIN(INDEX(安値!$E387:$CZ387,1,$BM387+1):INDEX(安値!$E387:$CZ387,1,$BN387+1)))</f>
        <v/>
      </c>
      <c r="BR387" s="500" t="str">
        <f>IF($BN387="","",AVERAGE(INDEX(終値!$E387:$CZ387,1,$BN387+1):INDEX(終値!$E387:$CZ387,1,$BN387+20))+2*STDEVP(INDEX(終値!$E387:$CZ387,1,$BN387+1):INDEX(終値!$E387:$CZ387,1,$BN387+20)))</f>
        <v/>
      </c>
      <c r="BS387" s="500" t="str">
        <f>IF($BM387="","",AVERAGE(INDEX(終値!$E387:$CZ387,1,$BM387+1):INDEX(終値!$E387:$CZ387,1,$BM387+20))+2*STDEVP(INDEX(終値!$E387:$CZ387,1,$BM387+1):INDEX(終値!$E387:$CZ387,1,$BM387+20)))</f>
        <v/>
      </c>
      <c r="BT387" s="497" t="str">
        <f>IFERROR(IF(AND($BD387&gt;=2,ABS($BG387-$BH387)/$BH387&lt;=BB設定!$B$12,$BI387&gt;=MAX($BH387,$BG387)*(1+BB設定!$B$13),終値!E387&gt;$BG387),IF(OR(終値!E387&gt;=$BI387,AND($BH387&lt;$BJ387,$BG387&gt;=$BK387)),"二番底W▲","二番底W形成"),IF(AND($BL387&gt;=2,ABS($BO387-$BP387)/$BP387&lt;=BB設定!$B$12,$BQ387&lt;=MIN($BP387,$BO387)*(1-BB設定!$B$13),終値!E387&lt;$BO387),IF(OR(終値!E387&lt;=$BQ387,AND($BP387&gt;$BR387,$BO387&lt;=$BS387)),"二番天井M▼","二番天井M形成"),"－")),"－")</f>
        <v>－</v>
      </c>
    </row>
    <row r="388" spans="2:72">
      <c r="B388" s="500" t="str">
        <f>IF(終値!A388="","",IF(AND(安値!G388&lt;安値!F388,安値!G388&lt;安値!E388,安値!G388&lt;安値!H388,安値!G388&lt;安値!I388),2,""))</f>
        <v/>
      </c>
      <c r="C388" s="500" t="str">
        <f>IF(終値!A388="","",IF(AND(安値!H388&lt;安値!G388,安値!H388&lt;安値!F388,安値!H388&lt;安値!I388,安値!H388&lt;安値!J388),3,""))</f>
        <v/>
      </c>
      <c r="D388" s="500" t="str">
        <f>IF(終値!A388="","",IF(AND(安値!I388&lt;安値!H388,安値!I388&lt;安値!G388,安値!I388&lt;安値!J388,安値!I388&lt;安値!K388),4,""))</f>
        <v/>
      </c>
      <c r="E388" s="500" t="str">
        <f>IF(終値!A388="","",IF(AND(安値!J388&lt;安値!I388,安値!J388&lt;安値!H388,安値!J388&lt;安値!K388,安値!J388&lt;安値!L388),5,""))</f>
        <v/>
      </c>
      <c r="F388" s="500" t="str">
        <f>IF(終値!A388="","",IF(AND(安値!K388&lt;安値!J388,安値!K388&lt;安値!I388,安値!K388&lt;安値!L388,安値!K388&lt;安値!M388),6,""))</f>
        <v/>
      </c>
      <c r="G388" s="500" t="str">
        <f>IF(終値!A388="","",IF(AND(安値!L388&lt;安値!K388,安値!L388&lt;安値!J388,安値!L388&lt;安値!M388,安値!L388&lt;安値!N388),7,""))</f>
        <v/>
      </c>
      <c r="H388" s="500" t="str">
        <f>IF(終値!A388="","",IF(AND(安値!M388&lt;安値!L388,安値!M388&lt;安値!K388,安値!M388&lt;安値!N388,安値!M388&lt;安値!O388),8,""))</f>
        <v/>
      </c>
      <c r="I388" s="500" t="str">
        <f>IF(終値!A388="","",IF(AND(安値!N388&lt;安値!M388,安値!N388&lt;安値!L388,安値!N388&lt;安値!O388,安値!N388&lt;安値!P388),9,""))</f>
        <v/>
      </c>
      <c r="J388" s="500" t="str">
        <f>IF(終値!A388="","",IF(AND(安値!O388&lt;安値!N388,安値!O388&lt;安値!M388,安値!O388&lt;安値!P388,安値!O388&lt;安値!Q388),10,""))</f>
        <v/>
      </c>
      <c r="K388" s="500" t="str">
        <f>IF(終値!A388="","",IF(AND(安値!P388&lt;安値!O388,安値!P388&lt;安値!N388,安値!P388&lt;安値!Q388,安値!P388&lt;安値!R388),11,""))</f>
        <v/>
      </c>
      <c r="L388" s="500" t="str">
        <f>IF(終値!A388="","",IF(AND(安値!Q388&lt;安値!P388,安値!Q388&lt;安値!O388,安値!Q388&lt;安値!R388,安値!Q388&lt;安値!S388),12,""))</f>
        <v/>
      </c>
      <c r="M388" s="500" t="str">
        <f>IF(終値!A388="","",IF(AND(安値!R388&lt;安値!Q388,安値!R388&lt;安値!P388,安値!R388&lt;安値!S388,安値!R388&lt;安値!T388),13,""))</f>
        <v/>
      </c>
      <c r="N388" s="500" t="str">
        <f>IF(終値!A388="","",IF(AND(安値!S388&lt;安値!R388,安値!S388&lt;安値!Q388,安値!S388&lt;安値!T388,安値!S388&lt;安値!U388),14,""))</f>
        <v/>
      </c>
      <c r="O388" s="500" t="str">
        <f>IF(終値!A388="","",IF(AND(安値!T388&lt;安値!S388,安値!T388&lt;安値!R388,安値!T388&lt;安値!U388,安値!T388&lt;安値!V388),15,""))</f>
        <v/>
      </c>
      <c r="P388" s="500" t="str">
        <f>IF(終値!A388="","",IF(AND(安値!U388&lt;安値!T388,安値!U388&lt;安値!S388,安値!U388&lt;安値!V388,安値!U388&lt;安値!W388),16,""))</f>
        <v/>
      </c>
      <c r="Q388" s="500" t="str">
        <f>IF(終値!A388="","",IF(AND(安値!V388&lt;安値!U388,安値!V388&lt;安値!T388,安値!V388&lt;安値!W388,安値!V388&lt;安値!X388),17,""))</f>
        <v/>
      </c>
      <c r="R388" s="500" t="str">
        <f>IF(終値!A388="","",IF(AND(安値!W388&lt;安値!V388,安値!W388&lt;安値!U388,安値!W388&lt;安値!X388,安値!W388&lt;安値!Y388),18,""))</f>
        <v/>
      </c>
      <c r="S388" s="500" t="str">
        <f>IF(終値!A388="","",IF(AND(安値!X388&lt;安値!W388,安値!X388&lt;安値!V388,安値!X388&lt;安値!Y388,安値!X388&lt;安値!Z388),19,""))</f>
        <v/>
      </c>
      <c r="T388" s="500" t="str">
        <f>IF(終値!A388="","",IF(AND(安値!Y388&lt;安値!X388,安値!Y388&lt;安値!W388,安値!Y388&lt;安値!Z388,安値!Y388&lt;安値!AA388),20,""))</f>
        <v/>
      </c>
      <c r="U388" s="500" t="str">
        <f>IF(終値!A388="","",IF(AND(安値!Z388&lt;安値!Y388,安値!Z388&lt;安値!X388,安値!Z388&lt;安値!AA388,安値!Z388&lt;安値!AB388),21,""))</f>
        <v/>
      </c>
      <c r="V388" s="500" t="str">
        <f>IF(終値!A388="","",IF(AND(安値!AA388&lt;安値!Z388,安値!AA388&lt;安値!Y388,安値!AA388&lt;安値!AB388,安値!AA388&lt;安値!AC388),22,""))</f>
        <v/>
      </c>
      <c r="W388" s="500" t="str">
        <f>IF(終値!A388="","",IF(AND(安値!AB388&lt;安値!AA388,安値!AB388&lt;安値!Z388,安値!AB388&lt;安値!AC388,安値!AB388&lt;安値!AD388),23,""))</f>
        <v/>
      </c>
      <c r="X388" s="500" t="str">
        <f>IF(終値!A388="","",IF(AND(安値!AC388&lt;安値!AB388,安値!AC388&lt;安値!AA388,安値!AC388&lt;安値!AD388,安値!AC388&lt;安値!AE388),24,""))</f>
        <v/>
      </c>
      <c r="Y388" s="500" t="str">
        <f>IF(終値!A388="","",IF(AND(安値!AD388&lt;安値!AC388,安値!AD388&lt;安値!AB388,安値!AD388&lt;安値!AE388,安値!AD388&lt;安値!AF388),25,""))</f>
        <v/>
      </c>
      <c r="Z388" s="500" t="str">
        <f>IF(終値!A388="","",IF(AND(安値!AE388&lt;安値!AD388,安値!AE388&lt;安値!AC388,安値!AE388&lt;安値!AF388,安値!AE388&lt;安値!AG388),26,""))</f>
        <v/>
      </c>
      <c r="AA388" s="500" t="str">
        <f>IF(終値!A388="","",IF(AND(安値!AF388&lt;安値!AE388,安値!AF388&lt;安値!AD388,安値!AF388&lt;安値!AG388,安値!AF388&lt;安値!AH388),27,""))</f>
        <v/>
      </c>
      <c r="AB388" s="500" t="str">
        <f>IF(終値!A388="","",IF(AND(安値!AG388&lt;安値!AF388,安値!AG388&lt;安値!AE388,安値!AG388&lt;安値!AH388,安値!AG388&lt;安値!AI388),28,""))</f>
        <v/>
      </c>
      <c r="AC388" s="500" t="str">
        <f>IF(終値!A388="","",IF(AND(高値!G388&gt;高値!F388,高値!G388&gt;高値!E388,高値!G388&gt;高値!H388,高値!G388&gt;高値!I388),2,""))</f>
        <v/>
      </c>
      <c r="AD388" s="500" t="str">
        <f>IF(終値!A388="","",IF(AND(高値!H388&gt;高値!G388,高値!H388&gt;高値!F388,高値!H388&gt;高値!I388,高値!H388&gt;高値!J388),3,""))</f>
        <v/>
      </c>
      <c r="AE388" s="500" t="str">
        <f>IF(終値!A388="","",IF(AND(高値!I388&gt;高値!H388,高値!I388&gt;高値!G388,高値!I388&gt;高値!J388,高値!I388&gt;高値!K388),4,""))</f>
        <v/>
      </c>
      <c r="AF388" s="500" t="str">
        <f>IF(終値!A388="","",IF(AND(高値!J388&gt;高値!I388,高値!J388&gt;高値!H388,高値!J388&gt;高値!K388,高値!J388&gt;高値!L388),5,""))</f>
        <v/>
      </c>
      <c r="AG388" s="500" t="str">
        <f>IF(終値!A388="","",IF(AND(高値!K388&gt;高値!J388,高値!K388&gt;高値!I388,高値!K388&gt;高値!L388,高値!K388&gt;高値!M388),6,""))</f>
        <v/>
      </c>
      <c r="AH388" s="500" t="str">
        <f>IF(終値!A388="","",IF(AND(高値!L388&gt;高値!K388,高値!L388&gt;高値!J388,高値!L388&gt;高値!M388,高値!L388&gt;高値!N388),7,""))</f>
        <v/>
      </c>
      <c r="AI388" s="500" t="str">
        <f>IF(終値!A388="","",IF(AND(高値!M388&gt;高値!L388,高値!M388&gt;高値!K388,高値!M388&gt;高値!N388,高値!M388&gt;高値!O388),8,""))</f>
        <v/>
      </c>
      <c r="AJ388" s="500" t="str">
        <f>IF(終値!A388="","",IF(AND(高値!N388&gt;高値!M388,高値!N388&gt;高値!L388,高値!N388&gt;高値!O388,高値!N388&gt;高値!P388),9,""))</f>
        <v/>
      </c>
      <c r="AK388" s="500" t="str">
        <f>IF(終値!A388="","",IF(AND(高値!O388&gt;高値!N388,高値!O388&gt;高値!M388,高値!O388&gt;高値!P388,高値!O388&gt;高値!Q388),10,""))</f>
        <v/>
      </c>
      <c r="AL388" s="500" t="str">
        <f>IF(終値!A388="","",IF(AND(高値!P388&gt;高値!O388,高値!P388&gt;高値!N388,高値!P388&gt;高値!Q388,高値!P388&gt;高値!R388),11,""))</f>
        <v/>
      </c>
      <c r="AM388" s="500" t="str">
        <f>IF(終値!A388="","",IF(AND(高値!Q388&gt;高値!P388,高値!Q388&gt;高値!O388,高値!Q388&gt;高値!R388,高値!Q388&gt;高値!S388),12,""))</f>
        <v/>
      </c>
      <c r="AN388" s="500" t="str">
        <f>IF(終値!A388="","",IF(AND(高値!R388&gt;高値!Q388,高値!R388&gt;高値!P388,高値!R388&gt;高値!S388,高値!R388&gt;高値!T388),13,""))</f>
        <v/>
      </c>
      <c r="AO388" s="500" t="str">
        <f>IF(終値!A388="","",IF(AND(高値!S388&gt;高値!R388,高値!S388&gt;高値!Q388,高値!S388&gt;高値!T388,高値!S388&gt;高値!U388),14,""))</f>
        <v/>
      </c>
      <c r="AP388" s="500" t="str">
        <f>IF(終値!A388="","",IF(AND(高値!T388&gt;高値!S388,高値!T388&gt;高値!R388,高値!T388&gt;高値!U388,高値!T388&gt;高値!V388),15,""))</f>
        <v/>
      </c>
      <c r="AQ388" s="500" t="str">
        <f>IF(終値!A388="","",IF(AND(高値!U388&gt;高値!T388,高値!U388&gt;高値!S388,高値!U388&gt;高値!V388,高値!U388&gt;高値!W388),16,""))</f>
        <v/>
      </c>
      <c r="AR388" s="500" t="str">
        <f>IF(終値!A388="","",IF(AND(高値!V388&gt;高値!U388,高値!V388&gt;高値!T388,高値!V388&gt;高値!W388,高値!V388&gt;高値!X388),17,""))</f>
        <v/>
      </c>
      <c r="AS388" s="500" t="str">
        <f>IF(終値!A388="","",IF(AND(高値!W388&gt;高値!V388,高値!W388&gt;高値!U388,高値!W388&gt;高値!X388,高値!W388&gt;高値!Y388),18,""))</f>
        <v/>
      </c>
      <c r="AT388" s="500" t="str">
        <f>IF(終値!A388="","",IF(AND(高値!X388&gt;高値!W388,高値!X388&gt;高値!V388,高値!X388&gt;高値!Y388,高値!X388&gt;高値!Z388),19,""))</f>
        <v/>
      </c>
      <c r="AU388" s="500" t="str">
        <f>IF(終値!A388="","",IF(AND(高値!Y388&gt;高値!X388,高値!Y388&gt;高値!W388,高値!Y388&gt;高値!Z388,高値!Y388&gt;高値!AA388),20,""))</f>
        <v/>
      </c>
      <c r="AV388" s="500" t="str">
        <f>IF(終値!A388="","",IF(AND(高値!Z388&gt;高値!Y388,高値!Z388&gt;高値!X388,高値!Z388&gt;高値!AA388,高値!Z388&gt;高値!AB388),21,""))</f>
        <v/>
      </c>
      <c r="AW388" s="500" t="str">
        <f>IF(終値!A388="","",IF(AND(高値!AA388&gt;高値!Z388,高値!AA388&gt;高値!Y388,高値!AA388&gt;高値!AB388,高値!AA388&gt;高値!AC388),22,""))</f>
        <v/>
      </c>
      <c r="AX388" s="500" t="str">
        <f>IF(終値!A388="","",IF(AND(高値!AB388&gt;高値!AA388,高値!AB388&gt;高値!Z388,高値!AB388&gt;高値!AC388,高値!AB388&gt;高値!AD388),23,""))</f>
        <v/>
      </c>
      <c r="AY388" s="500" t="str">
        <f>IF(終値!A388="","",IF(AND(高値!AC388&gt;高値!AB388,高値!AC388&gt;高値!AA388,高値!AC388&gt;高値!AD388,高値!AC388&gt;高値!AE388),24,""))</f>
        <v/>
      </c>
      <c r="AZ388" s="500" t="str">
        <f>IF(終値!A388="","",IF(AND(高値!AD388&gt;高値!AC388,高値!AD388&gt;高値!AB388,高値!AD388&gt;高値!AE388,高値!AD388&gt;高値!AF388),25,""))</f>
        <v/>
      </c>
      <c r="BA388" s="500" t="str">
        <f>IF(終値!A388="","",IF(AND(高値!AE388&gt;高値!AD388,高値!AE388&gt;高値!AC388,高値!AE388&gt;高値!AF388,高値!AE388&gt;高値!AG388),26,""))</f>
        <v/>
      </c>
      <c r="BB388" s="500" t="str">
        <f>IF(終値!A388="","",IF(AND(高値!AF388&gt;高値!AE388,高値!AF388&gt;高値!AD388,高値!AF388&gt;高値!AG388,高値!AF388&gt;高値!AH388),27,""))</f>
        <v/>
      </c>
      <c r="BC388" s="500" t="str">
        <f>IF(終値!A388="","",IF(AND(高値!AG388&gt;高値!AF388,高値!AG388&gt;高値!AE388,高値!AG388&gt;高値!AH388,高値!AG388&gt;高値!AI388),28,""))</f>
        <v/>
      </c>
      <c r="BD388" s="500">
        <f t="shared" si="30"/>
        <v>0</v>
      </c>
      <c r="BE388" s="500" t="str">
        <f t="shared" si="31"/>
        <v/>
      </c>
      <c r="BF388" s="500" t="str">
        <f t="shared" si="32"/>
        <v/>
      </c>
      <c r="BG388" s="500" t="str">
        <f>IF($BE388="","",INDEX(安値!$E388:$CZ388,1,$BE388+1))</f>
        <v/>
      </c>
      <c r="BH388" s="500" t="str">
        <f>IF($BF388="","",INDEX(安値!$E388:$CZ388,1,$BF388+1))</f>
        <v/>
      </c>
      <c r="BI388" s="500" t="str">
        <f>IF($BF388="","",MAX(INDEX(高値!$E388:$CZ388,1,$BE388+1):INDEX(高値!$E388:$CZ388,1,$BF388+1)))</f>
        <v/>
      </c>
      <c r="BJ388" s="500" t="str">
        <f>IF($BF388="","",AVERAGE(INDEX(終値!$E388:$CZ388,1,$BF388+1):INDEX(終値!$E388:$CZ388,1,$BF388+20))-2*STDEVP(INDEX(終値!$E388:$CZ388,1,$BF388+1):INDEX(終値!$E388:$CZ388,1,$BF388+20)))</f>
        <v/>
      </c>
      <c r="BK388" s="500" t="str">
        <f>IF($BE388="","",AVERAGE(INDEX(終値!$E388:$CZ388,1,$BE388+1):INDEX(終値!$E388:$CZ388,1,$BE388+20))-2*STDEVP(INDEX(終値!$E388:$CZ388,1,$BE388+1):INDEX(終値!$E388:$CZ388,1,$BE388+20)))</f>
        <v/>
      </c>
      <c r="BL388" s="500">
        <f t="shared" si="33"/>
        <v>0</v>
      </c>
      <c r="BM388" s="500" t="str">
        <f t="shared" si="34"/>
        <v/>
      </c>
      <c r="BN388" s="500" t="str">
        <f t="shared" si="35"/>
        <v/>
      </c>
      <c r="BO388" s="500" t="str">
        <f>IF($BM388="","",INDEX(高値!$E388:$CZ388,1,$BM388+1))</f>
        <v/>
      </c>
      <c r="BP388" s="500" t="str">
        <f>IF($BN388="","",INDEX(高値!$E388:$CZ388,1,$BN388+1))</f>
        <v/>
      </c>
      <c r="BQ388" s="500" t="str">
        <f>IF($BN388="","",MIN(INDEX(安値!$E388:$CZ388,1,$BM388+1):INDEX(安値!$E388:$CZ388,1,$BN388+1)))</f>
        <v/>
      </c>
      <c r="BR388" s="500" t="str">
        <f>IF($BN388="","",AVERAGE(INDEX(終値!$E388:$CZ388,1,$BN388+1):INDEX(終値!$E388:$CZ388,1,$BN388+20))+2*STDEVP(INDEX(終値!$E388:$CZ388,1,$BN388+1):INDEX(終値!$E388:$CZ388,1,$BN388+20)))</f>
        <v/>
      </c>
      <c r="BS388" s="500" t="str">
        <f>IF($BM388="","",AVERAGE(INDEX(終値!$E388:$CZ388,1,$BM388+1):INDEX(終値!$E388:$CZ388,1,$BM388+20))+2*STDEVP(INDEX(終値!$E388:$CZ388,1,$BM388+1):INDEX(終値!$E388:$CZ388,1,$BM388+20)))</f>
        <v/>
      </c>
      <c r="BT388" s="497" t="str">
        <f>IFERROR(IF(AND($BD388&gt;=2,ABS($BG388-$BH388)/$BH388&lt;=BB設定!$B$12,$BI388&gt;=MAX($BH388,$BG388)*(1+BB設定!$B$13),終値!E388&gt;$BG388),IF(OR(終値!E388&gt;=$BI388,AND($BH388&lt;$BJ388,$BG388&gt;=$BK388)),"二番底W▲","二番底W形成"),IF(AND($BL388&gt;=2,ABS($BO388-$BP388)/$BP388&lt;=BB設定!$B$12,$BQ388&lt;=MIN($BP388,$BO388)*(1-BB設定!$B$13),終値!E388&lt;$BO388),IF(OR(終値!E388&lt;=$BQ388,AND($BP388&gt;$BR388,$BO388&lt;=$BS388)),"二番天井M▼","二番天井M形成"),"－")),"－")</f>
        <v>－</v>
      </c>
    </row>
    <row r="389" spans="2:72">
      <c r="B389" s="500" t="str">
        <f>IF(終値!A389="","",IF(AND(安値!G389&lt;安値!F389,安値!G389&lt;安値!E389,安値!G389&lt;安値!H389,安値!G389&lt;安値!I389),2,""))</f>
        <v/>
      </c>
      <c r="C389" s="500" t="str">
        <f>IF(終値!A389="","",IF(AND(安値!H389&lt;安値!G389,安値!H389&lt;安値!F389,安値!H389&lt;安値!I389,安値!H389&lt;安値!J389),3,""))</f>
        <v/>
      </c>
      <c r="D389" s="500" t="str">
        <f>IF(終値!A389="","",IF(AND(安値!I389&lt;安値!H389,安値!I389&lt;安値!G389,安値!I389&lt;安値!J389,安値!I389&lt;安値!K389),4,""))</f>
        <v/>
      </c>
      <c r="E389" s="500" t="str">
        <f>IF(終値!A389="","",IF(AND(安値!J389&lt;安値!I389,安値!J389&lt;安値!H389,安値!J389&lt;安値!K389,安値!J389&lt;安値!L389),5,""))</f>
        <v/>
      </c>
      <c r="F389" s="500" t="str">
        <f>IF(終値!A389="","",IF(AND(安値!K389&lt;安値!J389,安値!K389&lt;安値!I389,安値!K389&lt;安値!L389,安値!K389&lt;安値!M389),6,""))</f>
        <v/>
      </c>
      <c r="G389" s="500" t="str">
        <f>IF(終値!A389="","",IF(AND(安値!L389&lt;安値!K389,安値!L389&lt;安値!J389,安値!L389&lt;安値!M389,安値!L389&lt;安値!N389),7,""))</f>
        <v/>
      </c>
      <c r="H389" s="500" t="str">
        <f>IF(終値!A389="","",IF(AND(安値!M389&lt;安値!L389,安値!M389&lt;安値!K389,安値!M389&lt;安値!N389,安値!M389&lt;安値!O389),8,""))</f>
        <v/>
      </c>
      <c r="I389" s="500" t="str">
        <f>IF(終値!A389="","",IF(AND(安値!N389&lt;安値!M389,安値!N389&lt;安値!L389,安値!N389&lt;安値!O389,安値!N389&lt;安値!P389),9,""))</f>
        <v/>
      </c>
      <c r="J389" s="500" t="str">
        <f>IF(終値!A389="","",IF(AND(安値!O389&lt;安値!N389,安値!O389&lt;安値!M389,安値!O389&lt;安値!P389,安値!O389&lt;安値!Q389),10,""))</f>
        <v/>
      </c>
      <c r="K389" s="500" t="str">
        <f>IF(終値!A389="","",IF(AND(安値!P389&lt;安値!O389,安値!P389&lt;安値!N389,安値!P389&lt;安値!Q389,安値!P389&lt;安値!R389),11,""))</f>
        <v/>
      </c>
      <c r="L389" s="500" t="str">
        <f>IF(終値!A389="","",IF(AND(安値!Q389&lt;安値!P389,安値!Q389&lt;安値!O389,安値!Q389&lt;安値!R389,安値!Q389&lt;安値!S389),12,""))</f>
        <v/>
      </c>
      <c r="M389" s="500" t="str">
        <f>IF(終値!A389="","",IF(AND(安値!R389&lt;安値!Q389,安値!R389&lt;安値!P389,安値!R389&lt;安値!S389,安値!R389&lt;安値!T389),13,""))</f>
        <v/>
      </c>
      <c r="N389" s="500" t="str">
        <f>IF(終値!A389="","",IF(AND(安値!S389&lt;安値!R389,安値!S389&lt;安値!Q389,安値!S389&lt;安値!T389,安値!S389&lt;安値!U389),14,""))</f>
        <v/>
      </c>
      <c r="O389" s="500" t="str">
        <f>IF(終値!A389="","",IF(AND(安値!T389&lt;安値!S389,安値!T389&lt;安値!R389,安値!T389&lt;安値!U389,安値!T389&lt;安値!V389),15,""))</f>
        <v/>
      </c>
      <c r="P389" s="500" t="str">
        <f>IF(終値!A389="","",IF(AND(安値!U389&lt;安値!T389,安値!U389&lt;安値!S389,安値!U389&lt;安値!V389,安値!U389&lt;安値!W389),16,""))</f>
        <v/>
      </c>
      <c r="Q389" s="500" t="str">
        <f>IF(終値!A389="","",IF(AND(安値!V389&lt;安値!U389,安値!V389&lt;安値!T389,安値!V389&lt;安値!W389,安値!V389&lt;安値!X389),17,""))</f>
        <v/>
      </c>
      <c r="R389" s="500" t="str">
        <f>IF(終値!A389="","",IF(AND(安値!W389&lt;安値!V389,安値!W389&lt;安値!U389,安値!W389&lt;安値!X389,安値!W389&lt;安値!Y389),18,""))</f>
        <v/>
      </c>
      <c r="S389" s="500" t="str">
        <f>IF(終値!A389="","",IF(AND(安値!X389&lt;安値!W389,安値!X389&lt;安値!V389,安値!X389&lt;安値!Y389,安値!X389&lt;安値!Z389),19,""))</f>
        <v/>
      </c>
      <c r="T389" s="500" t="str">
        <f>IF(終値!A389="","",IF(AND(安値!Y389&lt;安値!X389,安値!Y389&lt;安値!W389,安値!Y389&lt;安値!Z389,安値!Y389&lt;安値!AA389),20,""))</f>
        <v/>
      </c>
      <c r="U389" s="500" t="str">
        <f>IF(終値!A389="","",IF(AND(安値!Z389&lt;安値!Y389,安値!Z389&lt;安値!X389,安値!Z389&lt;安値!AA389,安値!Z389&lt;安値!AB389),21,""))</f>
        <v/>
      </c>
      <c r="V389" s="500" t="str">
        <f>IF(終値!A389="","",IF(AND(安値!AA389&lt;安値!Z389,安値!AA389&lt;安値!Y389,安値!AA389&lt;安値!AB389,安値!AA389&lt;安値!AC389),22,""))</f>
        <v/>
      </c>
      <c r="W389" s="500" t="str">
        <f>IF(終値!A389="","",IF(AND(安値!AB389&lt;安値!AA389,安値!AB389&lt;安値!Z389,安値!AB389&lt;安値!AC389,安値!AB389&lt;安値!AD389),23,""))</f>
        <v/>
      </c>
      <c r="X389" s="500" t="str">
        <f>IF(終値!A389="","",IF(AND(安値!AC389&lt;安値!AB389,安値!AC389&lt;安値!AA389,安値!AC389&lt;安値!AD389,安値!AC389&lt;安値!AE389),24,""))</f>
        <v/>
      </c>
      <c r="Y389" s="500" t="str">
        <f>IF(終値!A389="","",IF(AND(安値!AD389&lt;安値!AC389,安値!AD389&lt;安値!AB389,安値!AD389&lt;安値!AE389,安値!AD389&lt;安値!AF389),25,""))</f>
        <v/>
      </c>
      <c r="Z389" s="500" t="str">
        <f>IF(終値!A389="","",IF(AND(安値!AE389&lt;安値!AD389,安値!AE389&lt;安値!AC389,安値!AE389&lt;安値!AF389,安値!AE389&lt;安値!AG389),26,""))</f>
        <v/>
      </c>
      <c r="AA389" s="500" t="str">
        <f>IF(終値!A389="","",IF(AND(安値!AF389&lt;安値!AE389,安値!AF389&lt;安値!AD389,安値!AF389&lt;安値!AG389,安値!AF389&lt;安値!AH389),27,""))</f>
        <v/>
      </c>
      <c r="AB389" s="500" t="str">
        <f>IF(終値!A389="","",IF(AND(安値!AG389&lt;安値!AF389,安値!AG389&lt;安値!AE389,安値!AG389&lt;安値!AH389,安値!AG389&lt;安値!AI389),28,""))</f>
        <v/>
      </c>
      <c r="AC389" s="500" t="str">
        <f>IF(終値!A389="","",IF(AND(高値!G389&gt;高値!F389,高値!G389&gt;高値!E389,高値!G389&gt;高値!H389,高値!G389&gt;高値!I389),2,""))</f>
        <v/>
      </c>
      <c r="AD389" s="500" t="str">
        <f>IF(終値!A389="","",IF(AND(高値!H389&gt;高値!G389,高値!H389&gt;高値!F389,高値!H389&gt;高値!I389,高値!H389&gt;高値!J389),3,""))</f>
        <v/>
      </c>
      <c r="AE389" s="500" t="str">
        <f>IF(終値!A389="","",IF(AND(高値!I389&gt;高値!H389,高値!I389&gt;高値!G389,高値!I389&gt;高値!J389,高値!I389&gt;高値!K389),4,""))</f>
        <v/>
      </c>
      <c r="AF389" s="500" t="str">
        <f>IF(終値!A389="","",IF(AND(高値!J389&gt;高値!I389,高値!J389&gt;高値!H389,高値!J389&gt;高値!K389,高値!J389&gt;高値!L389),5,""))</f>
        <v/>
      </c>
      <c r="AG389" s="500" t="str">
        <f>IF(終値!A389="","",IF(AND(高値!K389&gt;高値!J389,高値!K389&gt;高値!I389,高値!K389&gt;高値!L389,高値!K389&gt;高値!M389),6,""))</f>
        <v/>
      </c>
      <c r="AH389" s="500" t="str">
        <f>IF(終値!A389="","",IF(AND(高値!L389&gt;高値!K389,高値!L389&gt;高値!J389,高値!L389&gt;高値!M389,高値!L389&gt;高値!N389),7,""))</f>
        <v/>
      </c>
      <c r="AI389" s="500" t="str">
        <f>IF(終値!A389="","",IF(AND(高値!M389&gt;高値!L389,高値!M389&gt;高値!K389,高値!M389&gt;高値!N389,高値!M389&gt;高値!O389),8,""))</f>
        <v/>
      </c>
      <c r="AJ389" s="500" t="str">
        <f>IF(終値!A389="","",IF(AND(高値!N389&gt;高値!M389,高値!N389&gt;高値!L389,高値!N389&gt;高値!O389,高値!N389&gt;高値!P389),9,""))</f>
        <v/>
      </c>
      <c r="AK389" s="500" t="str">
        <f>IF(終値!A389="","",IF(AND(高値!O389&gt;高値!N389,高値!O389&gt;高値!M389,高値!O389&gt;高値!P389,高値!O389&gt;高値!Q389),10,""))</f>
        <v/>
      </c>
      <c r="AL389" s="500" t="str">
        <f>IF(終値!A389="","",IF(AND(高値!P389&gt;高値!O389,高値!P389&gt;高値!N389,高値!P389&gt;高値!Q389,高値!P389&gt;高値!R389),11,""))</f>
        <v/>
      </c>
      <c r="AM389" s="500" t="str">
        <f>IF(終値!A389="","",IF(AND(高値!Q389&gt;高値!P389,高値!Q389&gt;高値!O389,高値!Q389&gt;高値!R389,高値!Q389&gt;高値!S389),12,""))</f>
        <v/>
      </c>
      <c r="AN389" s="500" t="str">
        <f>IF(終値!A389="","",IF(AND(高値!R389&gt;高値!Q389,高値!R389&gt;高値!P389,高値!R389&gt;高値!S389,高値!R389&gt;高値!T389),13,""))</f>
        <v/>
      </c>
      <c r="AO389" s="500" t="str">
        <f>IF(終値!A389="","",IF(AND(高値!S389&gt;高値!R389,高値!S389&gt;高値!Q389,高値!S389&gt;高値!T389,高値!S389&gt;高値!U389),14,""))</f>
        <v/>
      </c>
      <c r="AP389" s="500" t="str">
        <f>IF(終値!A389="","",IF(AND(高値!T389&gt;高値!S389,高値!T389&gt;高値!R389,高値!T389&gt;高値!U389,高値!T389&gt;高値!V389),15,""))</f>
        <v/>
      </c>
      <c r="AQ389" s="500" t="str">
        <f>IF(終値!A389="","",IF(AND(高値!U389&gt;高値!T389,高値!U389&gt;高値!S389,高値!U389&gt;高値!V389,高値!U389&gt;高値!W389),16,""))</f>
        <v/>
      </c>
      <c r="AR389" s="500" t="str">
        <f>IF(終値!A389="","",IF(AND(高値!V389&gt;高値!U389,高値!V389&gt;高値!T389,高値!V389&gt;高値!W389,高値!V389&gt;高値!X389),17,""))</f>
        <v/>
      </c>
      <c r="AS389" s="500" t="str">
        <f>IF(終値!A389="","",IF(AND(高値!W389&gt;高値!V389,高値!W389&gt;高値!U389,高値!W389&gt;高値!X389,高値!W389&gt;高値!Y389),18,""))</f>
        <v/>
      </c>
      <c r="AT389" s="500" t="str">
        <f>IF(終値!A389="","",IF(AND(高値!X389&gt;高値!W389,高値!X389&gt;高値!V389,高値!X389&gt;高値!Y389,高値!X389&gt;高値!Z389),19,""))</f>
        <v/>
      </c>
      <c r="AU389" s="500" t="str">
        <f>IF(終値!A389="","",IF(AND(高値!Y389&gt;高値!X389,高値!Y389&gt;高値!W389,高値!Y389&gt;高値!Z389,高値!Y389&gt;高値!AA389),20,""))</f>
        <v/>
      </c>
      <c r="AV389" s="500" t="str">
        <f>IF(終値!A389="","",IF(AND(高値!Z389&gt;高値!Y389,高値!Z389&gt;高値!X389,高値!Z389&gt;高値!AA389,高値!Z389&gt;高値!AB389),21,""))</f>
        <v/>
      </c>
      <c r="AW389" s="500" t="str">
        <f>IF(終値!A389="","",IF(AND(高値!AA389&gt;高値!Z389,高値!AA389&gt;高値!Y389,高値!AA389&gt;高値!AB389,高値!AA389&gt;高値!AC389),22,""))</f>
        <v/>
      </c>
      <c r="AX389" s="500" t="str">
        <f>IF(終値!A389="","",IF(AND(高値!AB389&gt;高値!AA389,高値!AB389&gt;高値!Z389,高値!AB389&gt;高値!AC389,高値!AB389&gt;高値!AD389),23,""))</f>
        <v/>
      </c>
      <c r="AY389" s="500" t="str">
        <f>IF(終値!A389="","",IF(AND(高値!AC389&gt;高値!AB389,高値!AC389&gt;高値!AA389,高値!AC389&gt;高値!AD389,高値!AC389&gt;高値!AE389),24,""))</f>
        <v/>
      </c>
      <c r="AZ389" s="500" t="str">
        <f>IF(終値!A389="","",IF(AND(高値!AD389&gt;高値!AC389,高値!AD389&gt;高値!AB389,高値!AD389&gt;高値!AE389,高値!AD389&gt;高値!AF389),25,""))</f>
        <v/>
      </c>
      <c r="BA389" s="500" t="str">
        <f>IF(終値!A389="","",IF(AND(高値!AE389&gt;高値!AD389,高値!AE389&gt;高値!AC389,高値!AE389&gt;高値!AF389,高値!AE389&gt;高値!AG389),26,""))</f>
        <v/>
      </c>
      <c r="BB389" s="500" t="str">
        <f>IF(終値!A389="","",IF(AND(高値!AF389&gt;高値!AE389,高値!AF389&gt;高値!AD389,高値!AF389&gt;高値!AG389,高値!AF389&gt;高値!AH389),27,""))</f>
        <v/>
      </c>
      <c r="BC389" s="500" t="str">
        <f>IF(終値!A389="","",IF(AND(高値!AG389&gt;高値!AF389,高値!AG389&gt;高値!AE389,高値!AG389&gt;高値!AH389,高値!AG389&gt;高値!AI389),28,""))</f>
        <v/>
      </c>
      <c r="BD389" s="500">
        <f t="shared" si="30"/>
        <v>0</v>
      </c>
      <c r="BE389" s="500" t="str">
        <f t="shared" si="31"/>
        <v/>
      </c>
      <c r="BF389" s="500" t="str">
        <f t="shared" si="32"/>
        <v/>
      </c>
      <c r="BG389" s="500" t="str">
        <f>IF($BE389="","",INDEX(安値!$E389:$CZ389,1,$BE389+1))</f>
        <v/>
      </c>
      <c r="BH389" s="500" t="str">
        <f>IF($BF389="","",INDEX(安値!$E389:$CZ389,1,$BF389+1))</f>
        <v/>
      </c>
      <c r="BI389" s="500" t="str">
        <f>IF($BF389="","",MAX(INDEX(高値!$E389:$CZ389,1,$BE389+1):INDEX(高値!$E389:$CZ389,1,$BF389+1)))</f>
        <v/>
      </c>
      <c r="BJ389" s="500" t="str">
        <f>IF($BF389="","",AVERAGE(INDEX(終値!$E389:$CZ389,1,$BF389+1):INDEX(終値!$E389:$CZ389,1,$BF389+20))-2*STDEVP(INDEX(終値!$E389:$CZ389,1,$BF389+1):INDEX(終値!$E389:$CZ389,1,$BF389+20)))</f>
        <v/>
      </c>
      <c r="BK389" s="500" t="str">
        <f>IF($BE389="","",AVERAGE(INDEX(終値!$E389:$CZ389,1,$BE389+1):INDEX(終値!$E389:$CZ389,1,$BE389+20))-2*STDEVP(INDEX(終値!$E389:$CZ389,1,$BE389+1):INDEX(終値!$E389:$CZ389,1,$BE389+20)))</f>
        <v/>
      </c>
      <c r="BL389" s="500">
        <f t="shared" si="33"/>
        <v>0</v>
      </c>
      <c r="BM389" s="500" t="str">
        <f t="shared" si="34"/>
        <v/>
      </c>
      <c r="BN389" s="500" t="str">
        <f t="shared" si="35"/>
        <v/>
      </c>
      <c r="BO389" s="500" t="str">
        <f>IF($BM389="","",INDEX(高値!$E389:$CZ389,1,$BM389+1))</f>
        <v/>
      </c>
      <c r="BP389" s="500" t="str">
        <f>IF($BN389="","",INDEX(高値!$E389:$CZ389,1,$BN389+1))</f>
        <v/>
      </c>
      <c r="BQ389" s="500" t="str">
        <f>IF($BN389="","",MIN(INDEX(安値!$E389:$CZ389,1,$BM389+1):INDEX(安値!$E389:$CZ389,1,$BN389+1)))</f>
        <v/>
      </c>
      <c r="BR389" s="500" t="str">
        <f>IF($BN389="","",AVERAGE(INDEX(終値!$E389:$CZ389,1,$BN389+1):INDEX(終値!$E389:$CZ389,1,$BN389+20))+2*STDEVP(INDEX(終値!$E389:$CZ389,1,$BN389+1):INDEX(終値!$E389:$CZ389,1,$BN389+20)))</f>
        <v/>
      </c>
      <c r="BS389" s="500" t="str">
        <f>IF($BM389="","",AVERAGE(INDEX(終値!$E389:$CZ389,1,$BM389+1):INDEX(終値!$E389:$CZ389,1,$BM389+20))+2*STDEVP(INDEX(終値!$E389:$CZ389,1,$BM389+1):INDEX(終値!$E389:$CZ389,1,$BM389+20)))</f>
        <v/>
      </c>
      <c r="BT389" s="497" t="str">
        <f>IFERROR(IF(AND($BD389&gt;=2,ABS($BG389-$BH389)/$BH389&lt;=BB設定!$B$12,$BI389&gt;=MAX($BH389,$BG389)*(1+BB設定!$B$13),終値!E389&gt;$BG389),IF(OR(終値!E389&gt;=$BI389,AND($BH389&lt;$BJ389,$BG389&gt;=$BK389)),"二番底W▲","二番底W形成"),IF(AND($BL389&gt;=2,ABS($BO389-$BP389)/$BP389&lt;=BB設定!$B$12,$BQ389&lt;=MIN($BP389,$BO389)*(1-BB設定!$B$13),終値!E389&lt;$BO389),IF(OR(終値!E389&lt;=$BQ389,AND($BP389&gt;$BR389,$BO389&lt;=$BS389)),"二番天井M▼","二番天井M形成"),"－")),"－")</f>
        <v>－</v>
      </c>
    </row>
    <row r="390" spans="2:72">
      <c r="B390" s="500" t="str">
        <f>IF(終値!A390="","",IF(AND(安値!G390&lt;安値!F390,安値!G390&lt;安値!E390,安値!G390&lt;安値!H390,安値!G390&lt;安値!I390),2,""))</f>
        <v/>
      </c>
      <c r="C390" s="500" t="str">
        <f>IF(終値!A390="","",IF(AND(安値!H390&lt;安値!G390,安値!H390&lt;安値!F390,安値!H390&lt;安値!I390,安値!H390&lt;安値!J390),3,""))</f>
        <v/>
      </c>
      <c r="D390" s="500" t="str">
        <f>IF(終値!A390="","",IF(AND(安値!I390&lt;安値!H390,安値!I390&lt;安値!G390,安値!I390&lt;安値!J390,安値!I390&lt;安値!K390),4,""))</f>
        <v/>
      </c>
      <c r="E390" s="500" t="str">
        <f>IF(終値!A390="","",IF(AND(安値!J390&lt;安値!I390,安値!J390&lt;安値!H390,安値!J390&lt;安値!K390,安値!J390&lt;安値!L390),5,""))</f>
        <v/>
      </c>
      <c r="F390" s="500" t="str">
        <f>IF(終値!A390="","",IF(AND(安値!K390&lt;安値!J390,安値!K390&lt;安値!I390,安値!K390&lt;安値!L390,安値!K390&lt;安値!M390),6,""))</f>
        <v/>
      </c>
      <c r="G390" s="500" t="str">
        <f>IF(終値!A390="","",IF(AND(安値!L390&lt;安値!K390,安値!L390&lt;安値!J390,安値!L390&lt;安値!M390,安値!L390&lt;安値!N390),7,""))</f>
        <v/>
      </c>
      <c r="H390" s="500" t="str">
        <f>IF(終値!A390="","",IF(AND(安値!M390&lt;安値!L390,安値!M390&lt;安値!K390,安値!M390&lt;安値!N390,安値!M390&lt;安値!O390),8,""))</f>
        <v/>
      </c>
      <c r="I390" s="500" t="str">
        <f>IF(終値!A390="","",IF(AND(安値!N390&lt;安値!M390,安値!N390&lt;安値!L390,安値!N390&lt;安値!O390,安値!N390&lt;安値!P390),9,""))</f>
        <v/>
      </c>
      <c r="J390" s="500" t="str">
        <f>IF(終値!A390="","",IF(AND(安値!O390&lt;安値!N390,安値!O390&lt;安値!M390,安値!O390&lt;安値!P390,安値!O390&lt;安値!Q390),10,""))</f>
        <v/>
      </c>
      <c r="K390" s="500" t="str">
        <f>IF(終値!A390="","",IF(AND(安値!P390&lt;安値!O390,安値!P390&lt;安値!N390,安値!P390&lt;安値!Q390,安値!P390&lt;安値!R390),11,""))</f>
        <v/>
      </c>
      <c r="L390" s="500" t="str">
        <f>IF(終値!A390="","",IF(AND(安値!Q390&lt;安値!P390,安値!Q390&lt;安値!O390,安値!Q390&lt;安値!R390,安値!Q390&lt;安値!S390),12,""))</f>
        <v/>
      </c>
      <c r="M390" s="500" t="str">
        <f>IF(終値!A390="","",IF(AND(安値!R390&lt;安値!Q390,安値!R390&lt;安値!P390,安値!R390&lt;安値!S390,安値!R390&lt;安値!T390),13,""))</f>
        <v/>
      </c>
      <c r="N390" s="500" t="str">
        <f>IF(終値!A390="","",IF(AND(安値!S390&lt;安値!R390,安値!S390&lt;安値!Q390,安値!S390&lt;安値!T390,安値!S390&lt;安値!U390),14,""))</f>
        <v/>
      </c>
      <c r="O390" s="500" t="str">
        <f>IF(終値!A390="","",IF(AND(安値!T390&lt;安値!S390,安値!T390&lt;安値!R390,安値!T390&lt;安値!U390,安値!T390&lt;安値!V390),15,""))</f>
        <v/>
      </c>
      <c r="P390" s="500" t="str">
        <f>IF(終値!A390="","",IF(AND(安値!U390&lt;安値!T390,安値!U390&lt;安値!S390,安値!U390&lt;安値!V390,安値!U390&lt;安値!W390),16,""))</f>
        <v/>
      </c>
      <c r="Q390" s="500" t="str">
        <f>IF(終値!A390="","",IF(AND(安値!V390&lt;安値!U390,安値!V390&lt;安値!T390,安値!V390&lt;安値!W390,安値!V390&lt;安値!X390),17,""))</f>
        <v/>
      </c>
      <c r="R390" s="500" t="str">
        <f>IF(終値!A390="","",IF(AND(安値!W390&lt;安値!V390,安値!W390&lt;安値!U390,安値!W390&lt;安値!X390,安値!W390&lt;安値!Y390),18,""))</f>
        <v/>
      </c>
      <c r="S390" s="500" t="str">
        <f>IF(終値!A390="","",IF(AND(安値!X390&lt;安値!W390,安値!X390&lt;安値!V390,安値!X390&lt;安値!Y390,安値!X390&lt;安値!Z390),19,""))</f>
        <v/>
      </c>
      <c r="T390" s="500" t="str">
        <f>IF(終値!A390="","",IF(AND(安値!Y390&lt;安値!X390,安値!Y390&lt;安値!W390,安値!Y390&lt;安値!Z390,安値!Y390&lt;安値!AA390),20,""))</f>
        <v/>
      </c>
      <c r="U390" s="500" t="str">
        <f>IF(終値!A390="","",IF(AND(安値!Z390&lt;安値!Y390,安値!Z390&lt;安値!X390,安値!Z390&lt;安値!AA390,安値!Z390&lt;安値!AB390),21,""))</f>
        <v/>
      </c>
      <c r="V390" s="500" t="str">
        <f>IF(終値!A390="","",IF(AND(安値!AA390&lt;安値!Z390,安値!AA390&lt;安値!Y390,安値!AA390&lt;安値!AB390,安値!AA390&lt;安値!AC390),22,""))</f>
        <v/>
      </c>
      <c r="W390" s="500" t="str">
        <f>IF(終値!A390="","",IF(AND(安値!AB390&lt;安値!AA390,安値!AB390&lt;安値!Z390,安値!AB390&lt;安値!AC390,安値!AB390&lt;安値!AD390),23,""))</f>
        <v/>
      </c>
      <c r="X390" s="500" t="str">
        <f>IF(終値!A390="","",IF(AND(安値!AC390&lt;安値!AB390,安値!AC390&lt;安値!AA390,安値!AC390&lt;安値!AD390,安値!AC390&lt;安値!AE390),24,""))</f>
        <v/>
      </c>
      <c r="Y390" s="500" t="str">
        <f>IF(終値!A390="","",IF(AND(安値!AD390&lt;安値!AC390,安値!AD390&lt;安値!AB390,安値!AD390&lt;安値!AE390,安値!AD390&lt;安値!AF390),25,""))</f>
        <v/>
      </c>
      <c r="Z390" s="500" t="str">
        <f>IF(終値!A390="","",IF(AND(安値!AE390&lt;安値!AD390,安値!AE390&lt;安値!AC390,安値!AE390&lt;安値!AF390,安値!AE390&lt;安値!AG390),26,""))</f>
        <v/>
      </c>
      <c r="AA390" s="500" t="str">
        <f>IF(終値!A390="","",IF(AND(安値!AF390&lt;安値!AE390,安値!AF390&lt;安値!AD390,安値!AF390&lt;安値!AG390,安値!AF390&lt;安値!AH390),27,""))</f>
        <v/>
      </c>
      <c r="AB390" s="500" t="str">
        <f>IF(終値!A390="","",IF(AND(安値!AG390&lt;安値!AF390,安値!AG390&lt;安値!AE390,安値!AG390&lt;安値!AH390,安値!AG390&lt;安値!AI390),28,""))</f>
        <v/>
      </c>
      <c r="AC390" s="500" t="str">
        <f>IF(終値!A390="","",IF(AND(高値!G390&gt;高値!F390,高値!G390&gt;高値!E390,高値!G390&gt;高値!H390,高値!G390&gt;高値!I390),2,""))</f>
        <v/>
      </c>
      <c r="AD390" s="500" t="str">
        <f>IF(終値!A390="","",IF(AND(高値!H390&gt;高値!G390,高値!H390&gt;高値!F390,高値!H390&gt;高値!I390,高値!H390&gt;高値!J390),3,""))</f>
        <v/>
      </c>
      <c r="AE390" s="500" t="str">
        <f>IF(終値!A390="","",IF(AND(高値!I390&gt;高値!H390,高値!I390&gt;高値!G390,高値!I390&gt;高値!J390,高値!I390&gt;高値!K390),4,""))</f>
        <v/>
      </c>
      <c r="AF390" s="500" t="str">
        <f>IF(終値!A390="","",IF(AND(高値!J390&gt;高値!I390,高値!J390&gt;高値!H390,高値!J390&gt;高値!K390,高値!J390&gt;高値!L390),5,""))</f>
        <v/>
      </c>
      <c r="AG390" s="500" t="str">
        <f>IF(終値!A390="","",IF(AND(高値!K390&gt;高値!J390,高値!K390&gt;高値!I390,高値!K390&gt;高値!L390,高値!K390&gt;高値!M390),6,""))</f>
        <v/>
      </c>
      <c r="AH390" s="500" t="str">
        <f>IF(終値!A390="","",IF(AND(高値!L390&gt;高値!K390,高値!L390&gt;高値!J390,高値!L390&gt;高値!M390,高値!L390&gt;高値!N390),7,""))</f>
        <v/>
      </c>
      <c r="AI390" s="500" t="str">
        <f>IF(終値!A390="","",IF(AND(高値!M390&gt;高値!L390,高値!M390&gt;高値!K390,高値!M390&gt;高値!N390,高値!M390&gt;高値!O390),8,""))</f>
        <v/>
      </c>
      <c r="AJ390" s="500" t="str">
        <f>IF(終値!A390="","",IF(AND(高値!N390&gt;高値!M390,高値!N390&gt;高値!L390,高値!N390&gt;高値!O390,高値!N390&gt;高値!P390),9,""))</f>
        <v/>
      </c>
      <c r="AK390" s="500" t="str">
        <f>IF(終値!A390="","",IF(AND(高値!O390&gt;高値!N390,高値!O390&gt;高値!M390,高値!O390&gt;高値!P390,高値!O390&gt;高値!Q390),10,""))</f>
        <v/>
      </c>
      <c r="AL390" s="500" t="str">
        <f>IF(終値!A390="","",IF(AND(高値!P390&gt;高値!O390,高値!P390&gt;高値!N390,高値!P390&gt;高値!Q390,高値!P390&gt;高値!R390),11,""))</f>
        <v/>
      </c>
      <c r="AM390" s="500" t="str">
        <f>IF(終値!A390="","",IF(AND(高値!Q390&gt;高値!P390,高値!Q390&gt;高値!O390,高値!Q390&gt;高値!R390,高値!Q390&gt;高値!S390),12,""))</f>
        <v/>
      </c>
      <c r="AN390" s="500" t="str">
        <f>IF(終値!A390="","",IF(AND(高値!R390&gt;高値!Q390,高値!R390&gt;高値!P390,高値!R390&gt;高値!S390,高値!R390&gt;高値!T390),13,""))</f>
        <v/>
      </c>
      <c r="AO390" s="500" t="str">
        <f>IF(終値!A390="","",IF(AND(高値!S390&gt;高値!R390,高値!S390&gt;高値!Q390,高値!S390&gt;高値!T390,高値!S390&gt;高値!U390),14,""))</f>
        <v/>
      </c>
      <c r="AP390" s="500" t="str">
        <f>IF(終値!A390="","",IF(AND(高値!T390&gt;高値!S390,高値!T390&gt;高値!R390,高値!T390&gt;高値!U390,高値!T390&gt;高値!V390),15,""))</f>
        <v/>
      </c>
      <c r="AQ390" s="500" t="str">
        <f>IF(終値!A390="","",IF(AND(高値!U390&gt;高値!T390,高値!U390&gt;高値!S390,高値!U390&gt;高値!V390,高値!U390&gt;高値!W390),16,""))</f>
        <v/>
      </c>
      <c r="AR390" s="500" t="str">
        <f>IF(終値!A390="","",IF(AND(高値!V390&gt;高値!U390,高値!V390&gt;高値!T390,高値!V390&gt;高値!W390,高値!V390&gt;高値!X390),17,""))</f>
        <v/>
      </c>
      <c r="AS390" s="500" t="str">
        <f>IF(終値!A390="","",IF(AND(高値!W390&gt;高値!V390,高値!W390&gt;高値!U390,高値!W390&gt;高値!X390,高値!W390&gt;高値!Y390),18,""))</f>
        <v/>
      </c>
      <c r="AT390" s="500" t="str">
        <f>IF(終値!A390="","",IF(AND(高値!X390&gt;高値!W390,高値!X390&gt;高値!V390,高値!X390&gt;高値!Y390,高値!X390&gt;高値!Z390),19,""))</f>
        <v/>
      </c>
      <c r="AU390" s="500" t="str">
        <f>IF(終値!A390="","",IF(AND(高値!Y390&gt;高値!X390,高値!Y390&gt;高値!W390,高値!Y390&gt;高値!Z390,高値!Y390&gt;高値!AA390),20,""))</f>
        <v/>
      </c>
      <c r="AV390" s="500" t="str">
        <f>IF(終値!A390="","",IF(AND(高値!Z390&gt;高値!Y390,高値!Z390&gt;高値!X390,高値!Z390&gt;高値!AA390,高値!Z390&gt;高値!AB390),21,""))</f>
        <v/>
      </c>
      <c r="AW390" s="500" t="str">
        <f>IF(終値!A390="","",IF(AND(高値!AA390&gt;高値!Z390,高値!AA390&gt;高値!Y390,高値!AA390&gt;高値!AB390,高値!AA390&gt;高値!AC390),22,""))</f>
        <v/>
      </c>
      <c r="AX390" s="500" t="str">
        <f>IF(終値!A390="","",IF(AND(高値!AB390&gt;高値!AA390,高値!AB390&gt;高値!Z390,高値!AB390&gt;高値!AC390,高値!AB390&gt;高値!AD390),23,""))</f>
        <v/>
      </c>
      <c r="AY390" s="500" t="str">
        <f>IF(終値!A390="","",IF(AND(高値!AC390&gt;高値!AB390,高値!AC390&gt;高値!AA390,高値!AC390&gt;高値!AD390,高値!AC390&gt;高値!AE390),24,""))</f>
        <v/>
      </c>
      <c r="AZ390" s="500" t="str">
        <f>IF(終値!A390="","",IF(AND(高値!AD390&gt;高値!AC390,高値!AD390&gt;高値!AB390,高値!AD390&gt;高値!AE390,高値!AD390&gt;高値!AF390),25,""))</f>
        <v/>
      </c>
      <c r="BA390" s="500" t="str">
        <f>IF(終値!A390="","",IF(AND(高値!AE390&gt;高値!AD390,高値!AE390&gt;高値!AC390,高値!AE390&gt;高値!AF390,高値!AE390&gt;高値!AG390),26,""))</f>
        <v/>
      </c>
      <c r="BB390" s="500" t="str">
        <f>IF(終値!A390="","",IF(AND(高値!AF390&gt;高値!AE390,高値!AF390&gt;高値!AD390,高値!AF390&gt;高値!AG390,高値!AF390&gt;高値!AH390),27,""))</f>
        <v/>
      </c>
      <c r="BC390" s="500" t="str">
        <f>IF(終値!A390="","",IF(AND(高値!AG390&gt;高値!AF390,高値!AG390&gt;高値!AE390,高値!AG390&gt;高値!AH390,高値!AG390&gt;高値!AI390),28,""))</f>
        <v/>
      </c>
      <c r="BD390" s="500">
        <f t="shared" ref="BD390:BD405" si="36">COUNT($B390:$AB390)</f>
        <v>0</v>
      </c>
      <c r="BE390" s="500" t="str">
        <f t="shared" ref="BE390:BE405" si="37">IF($BD390&gt;=2,MIN($B390:$AB390),"")</f>
        <v/>
      </c>
      <c r="BF390" s="500" t="str">
        <f t="shared" ref="BF390:BF405" si="38">IF($BD390&gt;=2,SMALL($B390:$AB390,2),"")</f>
        <v/>
      </c>
      <c r="BG390" s="500" t="str">
        <f>IF($BE390="","",INDEX(安値!$E390:$CZ390,1,$BE390+1))</f>
        <v/>
      </c>
      <c r="BH390" s="500" t="str">
        <f>IF($BF390="","",INDEX(安値!$E390:$CZ390,1,$BF390+1))</f>
        <v/>
      </c>
      <c r="BI390" s="500" t="str">
        <f>IF($BF390="","",MAX(INDEX(高値!$E390:$CZ390,1,$BE390+1):INDEX(高値!$E390:$CZ390,1,$BF390+1)))</f>
        <v/>
      </c>
      <c r="BJ390" s="500" t="str">
        <f>IF($BF390="","",AVERAGE(INDEX(終値!$E390:$CZ390,1,$BF390+1):INDEX(終値!$E390:$CZ390,1,$BF390+20))-2*STDEVP(INDEX(終値!$E390:$CZ390,1,$BF390+1):INDEX(終値!$E390:$CZ390,1,$BF390+20)))</f>
        <v/>
      </c>
      <c r="BK390" s="500" t="str">
        <f>IF($BE390="","",AVERAGE(INDEX(終値!$E390:$CZ390,1,$BE390+1):INDEX(終値!$E390:$CZ390,1,$BE390+20))-2*STDEVP(INDEX(終値!$E390:$CZ390,1,$BE390+1):INDEX(終値!$E390:$CZ390,1,$BE390+20)))</f>
        <v/>
      </c>
      <c r="BL390" s="500">
        <f t="shared" ref="BL390:BL405" si="39">COUNT($AC390:$BC390)</f>
        <v>0</v>
      </c>
      <c r="BM390" s="500" t="str">
        <f t="shared" ref="BM390:BM405" si="40">IF($BL390&gt;=2,MIN($AC390:$BC390),"")</f>
        <v/>
      </c>
      <c r="BN390" s="500" t="str">
        <f t="shared" ref="BN390:BN405" si="41">IF($BL390&gt;=2,SMALL($AC390:$BC390,2),"")</f>
        <v/>
      </c>
      <c r="BO390" s="500" t="str">
        <f>IF($BM390="","",INDEX(高値!$E390:$CZ390,1,$BM390+1))</f>
        <v/>
      </c>
      <c r="BP390" s="500" t="str">
        <f>IF($BN390="","",INDEX(高値!$E390:$CZ390,1,$BN390+1))</f>
        <v/>
      </c>
      <c r="BQ390" s="500" t="str">
        <f>IF($BN390="","",MIN(INDEX(安値!$E390:$CZ390,1,$BM390+1):INDEX(安値!$E390:$CZ390,1,$BN390+1)))</f>
        <v/>
      </c>
      <c r="BR390" s="500" t="str">
        <f>IF($BN390="","",AVERAGE(INDEX(終値!$E390:$CZ390,1,$BN390+1):INDEX(終値!$E390:$CZ390,1,$BN390+20))+2*STDEVP(INDEX(終値!$E390:$CZ390,1,$BN390+1):INDEX(終値!$E390:$CZ390,1,$BN390+20)))</f>
        <v/>
      </c>
      <c r="BS390" s="500" t="str">
        <f>IF($BM390="","",AVERAGE(INDEX(終値!$E390:$CZ390,1,$BM390+1):INDEX(終値!$E390:$CZ390,1,$BM390+20))+2*STDEVP(INDEX(終値!$E390:$CZ390,1,$BM390+1):INDEX(終値!$E390:$CZ390,1,$BM390+20)))</f>
        <v/>
      </c>
      <c r="BT390" s="497" t="str">
        <f>IFERROR(IF(AND($BD390&gt;=2,ABS($BG390-$BH390)/$BH390&lt;=BB設定!$B$12,$BI390&gt;=MAX($BH390,$BG390)*(1+BB設定!$B$13),終値!E390&gt;$BG390),IF(OR(終値!E390&gt;=$BI390,AND($BH390&lt;$BJ390,$BG390&gt;=$BK390)),"二番底W▲","二番底W形成"),IF(AND($BL390&gt;=2,ABS($BO390-$BP390)/$BP390&lt;=BB設定!$B$12,$BQ390&lt;=MIN($BP390,$BO390)*(1-BB設定!$B$13),終値!E390&lt;$BO390),IF(OR(終値!E390&lt;=$BQ390,AND($BP390&gt;$BR390,$BO390&lt;=$BS390)),"二番天井M▼","二番天井M形成"),"－")),"－")</f>
        <v>－</v>
      </c>
    </row>
    <row r="391" spans="2:72">
      <c r="B391" s="500" t="str">
        <f>IF(終値!A391="","",IF(AND(安値!G391&lt;安値!F391,安値!G391&lt;安値!E391,安値!G391&lt;安値!H391,安値!G391&lt;安値!I391),2,""))</f>
        <v/>
      </c>
      <c r="C391" s="500" t="str">
        <f>IF(終値!A391="","",IF(AND(安値!H391&lt;安値!G391,安値!H391&lt;安値!F391,安値!H391&lt;安値!I391,安値!H391&lt;安値!J391),3,""))</f>
        <v/>
      </c>
      <c r="D391" s="500" t="str">
        <f>IF(終値!A391="","",IF(AND(安値!I391&lt;安値!H391,安値!I391&lt;安値!G391,安値!I391&lt;安値!J391,安値!I391&lt;安値!K391),4,""))</f>
        <v/>
      </c>
      <c r="E391" s="500" t="str">
        <f>IF(終値!A391="","",IF(AND(安値!J391&lt;安値!I391,安値!J391&lt;安値!H391,安値!J391&lt;安値!K391,安値!J391&lt;安値!L391),5,""))</f>
        <v/>
      </c>
      <c r="F391" s="500" t="str">
        <f>IF(終値!A391="","",IF(AND(安値!K391&lt;安値!J391,安値!K391&lt;安値!I391,安値!K391&lt;安値!L391,安値!K391&lt;安値!M391),6,""))</f>
        <v/>
      </c>
      <c r="G391" s="500" t="str">
        <f>IF(終値!A391="","",IF(AND(安値!L391&lt;安値!K391,安値!L391&lt;安値!J391,安値!L391&lt;安値!M391,安値!L391&lt;安値!N391),7,""))</f>
        <v/>
      </c>
      <c r="H391" s="500" t="str">
        <f>IF(終値!A391="","",IF(AND(安値!M391&lt;安値!L391,安値!M391&lt;安値!K391,安値!M391&lt;安値!N391,安値!M391&lt;安値!O391),8,""))</f>
        <v/>
      </c>
      <c r="I391" s="500" t="str">
        <f>IF(終値!A391="","",IF(AND(安値!N391&lt;安値!M391,安値!N391&lt;安値!L391,安値!N391&lt;安値!O391,安値!N391&lt;安値!P391),9,""))</f>
        <v/>
      </c>
      <c r="J391" s="500" t="str">
        <f>IF(終値!A391="","",IF(AND(安値!O391&lt;安値!N391,安値!O391&lt;安値!M391,安値!O391&lt;安値!P391,安値!O391&lt;安値!Q391),10,""))</f>
        <v/>
      </c>
      <c r="K391" s="500" t="str">
        <f>IF(終値!A391="","",IF(AND(安値!P391&lt;安値!O391,安値!P391&lt;安値!N391,安値!P391&lt;安値!Q391,安値!P391&lt;安値!R391),11,""))</f>
        <v/>
      </c>
      <c r="L391" s="500" t="str">
        <f>IF(終値!A391="","",IF(AND(安値!Q391&lt;安値!P391,安値!Q391&lt;安値!O391,安値!Q391&lt;安値!R391,安値!Q391&lt;安値!S391),12,""))</f>
        <v/>
      </c>
      <c r="M391" s="500" t="str">
        <f>IF(終値!A391="","",IF(AND(安値!R391&lt;安値!Q391,安値!R391&lt;安値!P391,安値!R391&lt;安値!S391,安値!R391&lt;安値!T391),13,""))</f>
        <v/>
      </c>
      <c r="N391" s="500" t="str">
        <f>IF(終値!A391="","",IF(AND(安値!S391&lt;安値!R391,安値!S391&lt;安値!Q391,安値!S391&lt;安値!T391,安値!S391&lt;安値!U391),14,""))</f>
        <v/>
      </c>
      <c r="O391" s="500" t="str">
        <f>IF(終値!A391="","",IF(AND(安値!T391&lt;安値!S391,安値!T391&lt;安値!R391,安値!T391&lt;安値!U391,安値!T391&lt;安値!V391),15,""))</f>
        <v/>
      </c>
      <c r="P391" s="500" t="str">
        <f>IF(終値!A391="","",IF(AND(安値!U391&lt;安値!T391,安値!U391&lt;安値!S391,安値!U391&lt;安値!V391,安値!U391&lt;安値!W391),16,""))</f>
        <v/>
      </c>
      <c r="Q391" s="500" t="str">
        <f>IF(終値!A391="","",IF(AND(安値!V391&lt;安値!U391,安値!V391&lt;安値!T391,安値!V391&lt;安値!W391,安値!V391&lt;安値!X391),17,""))</f>
        <v/>
      </c>
      <c r="R391" s="500" t="str">
        <f>IF(終値!A391="","",IF(AND(安値!W391&lt;安値!V391,安値!W391&lt;安値!U391,安値!W391&lt;安値!X391,安値!W391&lt;安値!Y391),18,""))</f>
        <v/>
      </c>
      <c r="S391" s="500" t="str">
        <f>IF(終値!A391="","",IF(AND(安値!X391&lt;安値!W391,安値!X391&lt;安値!V391,安値!X391&lt;安値!Y391,安値!X391&lt;安値!Z391),19,""))</f>
        <v/>
      </c>
      <c r="T391" s="500" t="str">
        <f>IF(終値!A391="","",IF(AND(安値!Y391&lt;安値!X391,安値!Y391&lt;安値!W391,安値!Y391&lt;安値!Z391,安値!Y391&lt;安値!AA391),20,""))</f>
        <v/>
      </c>
      <c r="U391" s="500" t="str">
        <f>IF(終値!A391="","",IF(AND(安値!Z391&lt;安値!Y391,安値!Z391&lt;安値!X391,安値!Z391&lt;安値!AA391,安値!Z391&lt;安値!AB391),21,""))</f>
        <v/>
      </c>
      <c r="V391" s="500" t="str">
        <f>IF(終値!A391="","",IF(AND(安値!AA391&lt;安値!Z391,安値!AA391&lt;安値!Y391,安値!AA391&lt;安値!AB391,安値!AA391&lt;安値!AC391),22,""))</f>
        <v/>
      </c>
      <c r="W391" s="500" t="str">
        <f>IF(終値!A391="","",IF(AND(安値!AB391&lt;安値!AA391,安値!AB391&lt;安値!Z391,安値!AB391&lt;安値!AC391,安値!AB391&lt;安値!AD391),23,""))</f>
        <v/>
      </c>
      <c r="X391" s="500" t="str">
        <f>IF(終値!A391="","",IF(AND(安値!AC391&lt;安値!AB391,安値!AC391&lt;安値!AA391,安値!AC391&lt;安値!AD391,安値!AC391&lt;安値!AE391),24,""))</f>
        <v/>
      </c>
      <c r="Y391" s="500" t="str">
        <f>IF(終値!A391="","",IF(AND(安値!AD391&lt;安値!AC391,安値!AD391&lt;安値!AB391,安値!AD391&lt;安値!AE391,安値!AD391&lt;安値!AF391),25,""))</f>
        <v/>
      </c>
      <c r="Z391" s="500" t="str">
        <f>IF(終値!A391="","",IF(AND(安値!AE391&lt;安値!AD391,安値!AE391&lt;安値!AC391,安値!AE391&lt;安値!AF391,安値!AE391&lt;安値!AG391),26,""))</f>
        <v/>
      </c>
      <c r="AA391" s="500" t="str">
        <f>IF(終値!A391="","",IF(AND(安値!AF391&lt;安値!AE391,安値!AF391&lt;安値!AD391,安値!AF391&lt;安値!AG391,安値!AF391&lt;安値!AH391),27,""))</f>
        <v/>
      </c>
      <c r="AB391" s="500" t="str">
        <f>IF(終値!A391="","",IF(AND(安値!AG391&lt;安値!AF391,安値!AG391&lt;安値!AE391,安値!AG391&lt;安値!AH391,安値!AG391&lt;安値!AI391),28,""))</f>
        <v/>
      </c>
      <c r="AC391" s="500" t="str">
        <f>IF(終値!A391="","",IF(AND(高値!G391&gt;高値!F391,高値!G391&gt;高値!E391,高値!G391&gt;高値!H391,高値!G391&gt;高値!I391),2,""))</f>
        <v/>
      </c>
      <c r="AD391" s="500" t="str">
        <f>IF(終値!A391="","",IF(AND(高値!H391&gt;高値!G391,高値!H391&gt;高値!F391,高値!H391&gt;高値!I391,高値!H391&gt;高値!J391),3,""))</f>
        <v/>
      </c>
      <c r="AE391" s="500" t="str">
        <f>IF(終値!A391="","",IF(AND(高値!I391&gt;高値!H391,高値!I391&gt;高値!G391,高値!I391&gt;高値!J391,高値!I391&gt;高値!K391),4,""))</f>
        <v/>
      </c>
      <c r="AF391" s="500" t="str">
        <f>IF(終値!A391="","",IF(AND(高値!J391&gt;高値!I391,高値!J391&gt;高値!H391,高値!J391&gt;高値!K391,高値!J391&gt;高値!L391),5,""))</f>
        <v/>
      </c>
      <c r="AG391" s="500" t="str">
        <f>IF(終値!A391="","",IF(AND(高値!K391&gt;高値!J391,高値!K391&gt;高値!I391,高値!K391&gt;高値!L391,高値!K391&gt;高値!M391),6,""))</f>
        <v/>
      </c>
      <c r="AH391" s="500" t="str">
        <f>IF(終値!A391="","",IF(AND(高値!L391&gt;高値!K391,高値!L391&gt;高値!J391,高値!L391&gt;高値!M391,高値!L391&gt;高値!N391),7,""))</f>
        <v/>
      </c>
      <c r="AI391" s="500" t="str">
        <f>IF(終値!A391="","",IF(AND(高値!M391&gt;高値!L391,高値!M391&gt;高値!K391,高値!M391&gt;高値!N391,高値!M391&gt;高値!O391),8,""))</f>
        <v/>
      </c>
      <c r="AJ391" s="500" t="str">
        <f>IF(終値!A391="","",IF(AND(高値!N391&gt;高値!M391,高値!N391&gt;高値!L391,高値!N391&gt;高値!O391,高値!N391&gt;高値!P391),9,""))</f>
        <v/>
      </c>
      <c r="AK391" s="500" t="str">
        <f>IF(終値!A391="","",IF(AND(高値!O391&gt;高値!N391,高値!O391&gt;高値!M391,高値!O391&gt;高値!P391,高値!O391&gt;高値!Q391),10,""))</f>
        <v/>
      </c>
      <c r="AL391" s="500" t="str">
        <f>IF(終値!A391="","",IF(AND(高値!P391&gt;高値!O391,高値!P391&gt;高値!N391,高値!P391&gt;高値!Q391,高値!P391&gt;高値!R391),11,""))</f>
        <v/>
      </c>
      <c r="AM391" s="500" t="str">
        <f>IF(終値!A391="","",IF(AND(高値!Q391&gt;高値!P391,高値!Q391&gt;高値!O391,高値!Q391&gt;高値!R391,高値!Q391&gt;高値!S391),12,""))</f>
        <v/>
      </c>
      <c r="AN391" s="500" t="str">
        <f>IF(終値!A391="","",IF(AND(高値!R391&gt;高値!Q391,高値!R391&gt;高値!P391,高値!R391&gt;高値!S391,高値!R391&gt;高値!T391),13,""))</f>
        <v/>
      </c>
      <c r="AO391" s="500" t="str">
        <f>IF(終値!A391="","",IF(AND(高値!S391&gt;高値!R391,高値!S391&gt;高値!Q391,高値!S391&gt;高値!T391,高値!S391&gt;高値!U391),14,""))</f>
        <v/>
      </c>
      <c r="AP391" s="500" t="str">
        <f>IF(終値!A391="","",IF(AND(高値!T391&gt;高値!S391,高値!T391&gt;高値!R391,高値!T391&gt;高値!U391,高値!T391&gt;高値!V391),15,""))</f>
        <v/>
      </c>
      <c r="AQ391" s="500" t="str">
        <f>IF(終値!A391="","",IF(AND(高値!U391&gt;高値!T391,高値!U391&gt;高値!S391,高値!U391&gt;高値!V391,高値!U391&gt;高値!W391),16,""))</f>
        <v/>
      </c>
      <c r="AR391" s="500" t="str">
        <f>IF(終値!A391="","",IF(AND(高値!V391&gt;高値!U391,高値!V391&gt;高値!T391,高値!V391&gt;高値!W391,高値!V391&gt;高値!X391),17,""))</f>
        <v/>
      </c>
      <c r="AS391" s="500" t="str">
        <f>IF(終値!A391="","",IF(AND(高値!W391&gt;高値!V391,高値!W391&gt;高値!U391,高値!W391&gt;高値!X391,高値!W391&gt;高値!Y391),18,""))</f>
        <v/>
      </c>
      <c r="AT391" s="500" t="str">
        <f>IF(終値!A391="","",IF(AND(高値!X391&gt;高値!W391,高値!X391&gt;高値!V391,高値!X391&gt;高値!Y391,高値!X391&gt;高値!Z391),19,""))</f>
        <v/>
      </c>
      <c r="AU391" s="500" t="str">
        <f>IF(終値!A391="","",IF(AND(高値!Y391&gt;高値!X391,高値!Y391&gt;高値!W391,高値!Y391&gt;高値!Z391,高値!Y391&gt;高値!AA391),20,""))</f>
        <v/>
      </c>
      <c r="AV391" s="500" t="str">
        <f>IF(終値!A391="","",IF(AND(高値!Z391&gt;高値!Y391,高値!Z391&gt;高値!X391,高値!Z391&gt;高値!AA391,高値!Z391&gt;高値!AB391),21,""))</f>
        <v/>
      </c>
      <c r="AW391" s="500" t="str">
        <f>IF(終値!A391="","",IF(AND(高値!AA391&gt;高値!Z391,高値!AA391&gt;高値!Y391,高値!AA391&gt;高値!AB391,高値!AA391&gt;高値!AC391),22,""))</f>
        <v/>
      </c>
      <c r="AX391" s="500" t="str">
        <f>IF(終値!A391="","",IF(AND(高値!AB391&gt;高値!AA391,高値!AB391&gt;高値!Z391,高値!AB391&gt;高値!AC391,高値!AB391&gt;高値!AD391),23,""))</f>
        <v/>
      </c>
      <c r="AY391" s="500" t="str">
        <f>IF(終値!A391="","",IF(AND(高値!AC391&gt;高値!AB391,高値!AC391&gt;高値!AA391,高値!AC391&gt;高値!AD391,高値!AC391&gt;高値!AE391),24,""))</f>
        <v/>
      </c>
      <c r="AZ391" s="500" t="str">
        <f>IF(終値!A391="","",IF(AND(高値!AD391&gt;高値!AC391,高値!AD391&gt;高値!AB391,高値!AD391&gt;高値!AE391,高値!AD391&gt;高値!AF391),25,""))</f>
        <v/>
      </c>
      <c r="BA391" s="500" t="str">
        <f>IF(終値!A391="","",IF(AND(高値!AE391&gt;高値!AD391,高値!AE391&gt;高値!AC391,高値!AE391&gt;高値!AF391,高値!AE391&gt;高値!AG391),26,""))</f>
        <v/>
      </c>
      <c r="BB391" s="500" t="str">
        <f>IF(終値!A391="","",IF(AND(高値!AF391&gt;高値!AE391,高値!AF391&gt;高値!AD391,高値!AF391&gt;高値!AG391,高値!AF391&gt;高値!AH391),27,""))</f>
        <v/>
      </c>
      <c r="BC391" s="500" t="str">
        <f>IF(終値!A391="","",IF(AND(高値!AG391&gt;高値!AF391,高値!AG391&gt;高値!AE391,高値!AG391&gt;高値!AH391,高値!AG391&gt;高値!AI391),28,""))</f>
        <v/>
      </c>
      <c r="BD391" s="500">
        <f t="shared" si="36"/>
        <v>0</v>
      </c>
      <c r="BE391" s="500" t="str">
        <f t="shared" si="37"/>
        <v/>
      </c>
      <c r="BF391" s="500" t="str">
        <f t="shared" si="38"/>
        <v/>
      </c>
      <c r="BG391" s="500" t="str">
        <f>IF($BE391="","",INDEX(安値!$E391:$CZ391,1,$BE391+1))</f>
        <v/>
      </c>
      <c r="BH391" s="500" t="str">
        <f>IF($BF391="","",INDEX(安値!$E391:$CZ391,1,$BF391+1))</f>
        <v/>
      </c>
      <c r="BI391" s="500" t="str">
        <f>IF($BF391="","",MAX(INDEX(高値!$E391:$CZ391,1,$BE391+1):INDEX(高値!$E391:$CZ391,1,$BF391+1)))</f>
        <v/>
      </c>
      <c r="BJ391" s="500" t="str">
        <f>IF($BF391="","",AVERAGE(INDEX(終値!$E391:$CZ391,1,$BF391+1):INDEX(終値!$E391:$CZ391,1,$BF391+20))-2*STDEVP(INDEX(終値!$E391:$CZ391,1,$BF391+1):INDEX(終値!$E391:$CZ391,1,$BF391+20)))</f>
        <v/>
      </c>
      <c r="BK391" s="500" t="str">
        <f>IF($BE391="","",AVERAGE(INDEX(終値!$E391:$CZ391,1,$BE391+1):INDEX(終値!$E391:$CZ391,1,$BE391+20))-2*STDEVP(INDEX(終値!$E391:$CZ391,1,$BE391+1):INDEX(終値!$E391:$CZ391,1,$BE391+20)))</f>
        <v/>
      </c>
      <c r="BL391" s="500">
        <f t="shared" si="39"/>
        <v>0</v>
      </c>
      <c r="BM391" s="500" t="str">
        <f t="shared" si="40"/>
        <v/>
      </c>
      <c r="BN391" s="500" t="str">
        <f t="shared" si="41"/>
        <v/>
      </c>
      <c r="BO391" s="500" t="str">
        <f>IF($BM391="","",INDEX(高値!$E391:$CZ391,1,$BM391+1))</f>
        <v/>
      </c>
      <c r="BP391" s="500" t="str">
        <f>IF($BN391="","",INDEX(高値!$E391:$CZ391,1,$BN391+1))</f>
        <v/>
      </c>
      <c r="BQ391" s="500" t="str">
        <f>IF($BN391="","",MIN(INDEX(安値!$E391:$CZ391,1,$BM391+1):INDEX(安値!$E391:$CZ391,1,$BN391+1)))</f>
        <v/>
      </c>
      <c r="BR391" s="500" t="str">
        <f>IF($BN391="","",AVERAGE(INDEX(終値!$E391:$CZ391,1,$BN391+1):INDEX(終値!$E391:$CZ391,1,$BN391+20))+2*STDEVP(INDEX(終値!$E391:$CZ391,1,$BN391+1):INDEX(終値!$E391:$CZ391,1,$BN391+20)))</f>
        <v/>
      </c>
      <c r="BS391" s="500" t="str">
        <f>IF($BM391="","",AVERAGE(INDEX(終値!$E391:$CZ391,1,$BM391+1):INDEX(終値!$E391:$CZ391,1,$BM391+20))+2*STDEVP(INDEX(終値!$E391:$CZ391,1,$BM391+1):INDEX(終値!$E391:$CZ391,1,$BM391+20)))</f>
        <v/>
      </c>
      <c r="BT391" s="497" t="str">
        <f>IFERROR(IF(AND($BD391&gt;=2,ABS($BG391-$BH391)/$BH391&lt;=BB設定!$B$12,$BI391&gt;=MAX($BH391,$BG391)*(1+BB設定!$B$13),終値!E391&gt;$BG391),IF(OR(終値!E391&gt;=$BI391,AND($BH391&lt;$BJ391,$BG391&gt;=$BK391)),"二番底W▲","二番底W形成"),IF(AND($BL391&gt;=2,ABS($BO391-$BP391)/$BP391&lt;=BB設定!$B$12,$BQ391&lt;=MIN($BP391,$BO391)*(1-BB設定!$B$13),終値!E391&lt;$BO391),IF(OR(終値!E391&lt;=$BQ391,AND($BP391&gt;$BR391,$BO391&lt;=$BS391)),"二番天井M▼","二番天井M形成"),"－")),"－")</f>
        <v>－</v>
      </c>
    </row>
    <row r="392" spans="2:72">
      <c r="B392" s="500" t="str">
        <f>IF(終値!A392="","",IF(AND(安値!G392&lt;安値!F392,安値!G392&lt;安値!E392,安値!G392&lt;安値!H392,安値!G392&lt;安値!I392),2,""))</f>
        <v/>
      </c>
      <c r="C392" s="500" t="str">
        <f>IF(終値!A392="","",IF(AND(安値!H392&lt;安値!G392,安値!H392&lt;安値!F392,安値!H392&lt;安値!I392,安値!H392&lt;安値!J392),3,""))</f>
        <v/>
      </c>
      <c r="D392" s="500" t="str">
        <f>IF(終値!A392="","",IF(AND(安値!I392&lt;安値!H392,安値!I392&lt;安値!G392,安値!I392&lt;安値!J392,安値!I392&lt;安値!K392),4,""))</f>
        <v/>
      </c>
      <c r="E392" s="500" t="str">
        <f>IF(終値!A392="","",IF(AND(安値!J392&lt;安値!I392,安値!J392&lt;安値!H392,安値!J392&lt;安値!K392,安値!J392&lt;安値!L392),5,""))</f>
        <v/>
      </c>
      <c r="F392" s="500" t="str">
        <f>IF(終値!A392="","",IF(AND(安値!K392&lt;安値!J392,安値!K392&lt;安値!I392,安値!K392&lt;安値!L392,安値!K392&lt;安値!M392),6,""))</f>
        <v/>
      </c>
      <c r="G392" s="500" t="str">
        <f>IF(終値!A392="","",IF(AND(安値!L392&lt;安値!K392,安値!L392&lt;安値!J392,安値!L392&lt;安値!M392,安値!L392&lt;安値!N392),7,""))</f>
        <v/>
      </c>
      <c r="H392" s="500" t="str">
        <f>IF(終値!A392="","",IF(AND(安値!M392&lt;安値!L392,安値!M392&lt;安値!K392,安値!M392&lt;安値!N392,安値!M392&lt;安値!O392),8,""))</f>
        <v/>
      </c>
      <c r="I392" s="500" t="str">
        <f>IF(終値!A392="","",IF(AND(安値!N392&lt;安値!M392,安値!N392&lt;安値!L392,安値!N392&lt;安値!O392,安値!N392&lt;安値!P392),9,""))</f>
        <v/>
      </c>
      <c r="J392" s="500" t="str">
        <f>IF(終値!A392="","",IF(AND(安値!O392&lt;安値!N392,安値!O392&lt;安値!M392,安値!O392&lt;安値!P392,安値!O392&lt;安値!Q392),10,""))</f>
        <v/>
      </c>
      <c r="K392" s="500" t="str">
        <f>IF(終値!A392="","",IF(AND(安値!P392&lt;安値!O392,安値!P392&lt;安値!N392,安値!P392&lt;安値!Q392,安値!P392&lt;安値!R392),11,""))</f>
        <v/>
      </c>
      <c r="L392" s="500" t="str">
        <f>IF(終値!A392="","",IF(AND(安値!Q392&lt;安値!P392,安値!Q392&lt;安値!O392,安値!Q392&lt;安値!R392,安値!Q392&lt;安値!S392),12,""))</f>
        <v/>
      </c>
      <c r="M392" s="500" t="str">
        <f>IF(終値!A392="","",IF(AND(安値!R392&lt;安値!Q392,安値!R392&lt;安値!P392,安値!R392&lt;安値!S392,安値!R392&lt;安値!T392),13,""))</f>
        <v/>
      </c>
      <c r="N392" s="500" t="str">
        <f>IF(終値!A392="","",IF(AND(安値!S392&lt;安値!R392,安値!S392&lt;安値!Q392,安値!S392&lt;安値!T392,安値!S392&lt;安値!U392),14,""))</f>
        <v/>
      </c>
      <c r="O392" s="500" t="str">
        <f>IF(終値!A392="","",IF(AND(安値!T392&lt;安値!S392,安値!T392&lt;安値!R392,安値!T392&lt;安値!U392,安値!T392&lt;安値!V392),15,""))</f>
        <v/>
      </c>
      <c r="P392" s="500" t="str">
        <f>IF(終値!A392="","",IF(AND(安値!U392&lt;安値!T392,安値!U392&lt;安値!S392,安値!U392&lt;安値!V392,安値!U392&lt;安値!W392),16,""))</f>
        <v/>
      </c>
      <c r="Q392" s="500" t="str">
        <f>IF(終値!A392="","",IF(AND(安値!V392&lt;安値!U392,安値!V392&lt;安値!T392,安値!V392&lt;安値!W392,安値!V392&lt;安値!X392),17,""))</f>
        <v/>
      </c>
      <c r="R392" s="500" t="str">
        <f>IF(終値!A392="","",IF(AND(安値!W392&lt;安値!V392,安値!W392&lt;安値!U392,安値!W392&lt;安値!X392,安値!W392&lt;安値!Y392),18,""))</f>
        <v/>
      </c>
      <c r="S392" s="500" t="str">
        <f>IF(終値!A392="","",IF(AND(安値!X392&lt;安値!W392,安値!X392&lt;安値!V392,安値!X392&lt;安値!Y392,安値!X392&lt;安値!Z392),19,""))</f>
        <v/>
      </c>
      <c r="T392" s="500" t="str">
        <f>IF(終値!A392="","",IF(AND(安値!Y392&lt;安値!X392,安値!Y392&lt;安値!W392,安値!Y392&lt;安値!Z392,安値!Y392&lt;安値!AA392),20,""))</f>
        <v/>
      </c>
      <c r="U392" s="500" t="str">
        <f>IF(終値!A392="","",IF(AND(安値!Z392&lt;安値!Y392,安値!Z392&lt;安値!X392,安値!Z392&lt;安値!AA392,安値!Z392&lt;安値!AB392),21,""))</f>
        <v/>
      </c>
      <c r="V392" s="500" t="str">
        <f>IF(終値!A392="","",IF(AND(安値!AA392&lt;安値!Z392,安値!AA392&lt;安値!Y392,安値!AA392&lt;安値!AB392,安値!AA392&lt;安値!AC392),22,""))</f>
        <v/>
      </c>
      <c r="W392" s="500" t="str">
        <f>IF(終値!A392="","",IF(AND(安値!AB392&lt;安値!AA392,安値!AB392&lt;安値!Z392,安値!AB392&lt;安値!AC392,安値!AB392&lt;安値!AD392),23,""))</f>
        <v/>
      </c>
      <c r="X392" s="500" t="str">
        <f>IF(終値!A392="","",IF(AND(安値!AC392&lt;安値!AB392,安値!AC392&lt;安値!AA392,安値!AC392&lt;安値!AD392,安値!AC392&lt;安値!AE392),24,""))</f>
        <v/>
      </c>
      <c r="Y392" s="500" t="str">
        <f>IF(終値!A392="","",IF(AND(安値!AD392&lt;安値!AC392,安値!AD392&lt;安値!AB392,安値!AD392&lt;安値!AE392,安値!AD392&lt;安値!AF392),25,""))</f>
        <v/>
      </c>
      <c r="Z392" s="500" t="str">
        <f>IF(終値!A392="","",IF(AND(安値!AE392&lt;安値!AD392,安値!AE392&lt;安値!AC392,安値!AE392&lt;安値!AF392,安値!AE392&lt;安値!AG392),26,""))</f>
        <v/>
      </c>
      <c r="AA392" s="500" t="str">
        <f>IF(終値!A392="","",IF(AND(安値!AF392&lt;安値!AE392,安値!AF392&lt;安値!AD392,安値!AF392&lt;安値!AG392,安値!AF392&lt;安値!AH392),27,""))</f>
        <v/>
      </c>
      <c r="AB392" s="500" t="str">
        <f>IF(終値!A392="","",IF(AND(安値!AG392&lt;安値!AF392,安値!AG392&lt;安値!AE392,安値!AG392&lt;安値!AH392,安値!AG392&lt;安値!AI392),28,""))</f>
        <v/>
      </c>
      <c r="AC392" s="500" t="str">
        <f>IF(終値!A392="","",IF(AND(高値!G392&gt;高値!F392,高値!G392&gt;高値!E392,高値!G392&gt;高値!H392,高値!G392&gt;高値!I392),2,""))</f>
        <v/>
      </c>
      <c r="AD392" s="500" t="str">
        <f>IF(終値!A392="","",IF(AND(高値!H392&gt;高値!G392,高値!H392&gt;高値!F392,高値!H392&gt;高値!I392,高値!H392&gt;高値!J392),3,""))</f>
        <v/>
      </c>
      <c r="AE392" s="500" t="str">
        <f>IF(終値!A392="","",IF(AND(高値!I392&gt;高値!H392,高値!I392&gt;高値!G392,高値!I392&gt;高値!J392,高値!I392&gt;高値!K392),4,""))</f>
        <v/>
      </c>
      <c r="AF392" s="500" t="str">
        <f>IF(終値!A392="","",IF(AND(高値!J392&gt;高値!I392,高値!J392&gt;高値!H392,高値!J392&gt;高値!K392,高値!J392&gt;高値!L392),5,""))</f>
        <v/>
      </c>
      <c r="AG392" s="500" t="str">
        <f>IF(終値!A392="","",IF(AND(高値!K392&gt;高値!J392,高値!K392&gt;高値!I392,高値!K392&gt;高値!L392,高値!K392&gt;高値!M392),6,""))</f>
        <v/>
      </c>
      <c r="AH392" s="500" t="str">
        <f>IF(終値!A392="","",IF(AND(高値!L392&gt;高値!K392,高値!L392&gt;高値!J392,高値!L392&gt;高値!M392,高値!L392&gt;高値!N392),7,""))</f>
        <v/>
      </c>
      <c r="AI392" s="500" t="str">
        <f>IF(終値!A392="","",IF(AND(高値!M392&gt;高値!L392,高値!M392&gt;高値!K392,高値!M392&gt;高値!N392,高値!M392&gt;高値!O392),8,""))</f>
        <v/>
      </c>
      <c r="AJ392" s="500" t="str">
        <f>IF(終値!A392="","",IF(AND(高値!N392&gt;高値!M392,高値!N392&gt;高値!L392,高値!N392&gt;高値!O392,高値!N392&gt;高値!P392),9,""))</f>
        <v/>
      </c>
      <c r="AK392" s="500" t="str">
        <f>IF(終値!A392="","",IF(AND(高値!O392&gt;高値!N392,高値!O392&gt;高値!M392,高値!O392&gt;高値!P392,高値!O392&gt;高値!Q392),10,""))</f>
        <v/>
      </c>
      <c r="AL392" s="500" t="str">
        <f>IF(終値!A392="","",IF(AND(高値!P392&gt;高値!O392,高値!P392&gt;高値!N392,高値!P392&gt;高値!Q392,高値!P392&gt;高値!R392),11,""))</f>
        <v/>
      </c>
      <c r="AM392" s="500" t="str">
        <f>IF(終値!A392="","",IF(AND(高値!Q392&gt;高値!P392,高値!Q392&gt;高値!O392,高値!Q392&gt;高値!R392,高値!Q392&gt;高値!S392),12,""))</f>
        <v/>
      </c>
      <c r="AN392" s="500" t="str">
        <f>IF(終値!A392="","",IF(AND(高値!R392&gt;高値!Q392,高値!R392&gt;高値!P392,高値!R392&gt;高値!S392,高値!R392&gt;高値!T392),13,""))</f>
        <v/>
      </c>
      <c r="AO392" s="500" t="str">
        <f>IF(終値!A392="","",IF(AND(高値!S392&gt;高値!R392,高値!S392&gt;高値!Q392,高値!S392&gt;高値!T392,高値!S392&gt;高値!U392),14,""))</f>
        <v/>
      </c>
      <c r="AP392" s="500" t="str">
        <f>IF(終値!A392="","",IF(AND(高値!T392&gt;高値!S392,高値!T392&gt;高値!R392,高値!T392&gt;高値!U392,高値!T392&gt;高値!V392),15,""))</f>
        <v/>
      </c>
      <c r="AQ392" s="500" t="str">
        <f>IF(終値!A392="","",IF(AND(高値!U392&gt;高値!T392,高値!U392&gt;高値!S392,高値!U392&gt;高値!V392,高値!U392&gt;高値!W392),16,""))</f>
        <v/>
      </c>
      <c r="AR392" s="500" t="str">
        <f>IF(終値!A392="","",IF(AND(高値!V392&gt;高値!U392,高値!V392&gt;高値!T392,高値!V392&gt;高値!W392,高値!V392&gt;高値!X392),17,""))</f>
        <v/>
      </c>
      <c r="AS392" s="500" t="str">
        <f>IF(終値!A392="","",IF(AND(高値!W392&gt;高値!V392,高値!W392&gt;高値!U392,高値!W392&gt;高値!X392,高値!W392&gt;高値!Y392),18,""))</f>
        <v/>
      </c>
      <c r="AT392" s="500" t="str">
        <f>IF(終値!A392="","",IF(AND(高値!X392&gt;高値!W392,高値!X392&gt;高値!V392,高値!X392&gt;高値!Y392,高値!X392&gt;高値!Z392),19,""))</f>
        <v/>
      </c>
      <c r="AU392" s="500" t="str">
        <f>IF(終値!A392="","",IF(AND(高値!Y392&gt;高値!X392,高値!Y392&gt;高値!W392,高値!Y392&gt;高値!Z392,高値!Y392&gt;高値!AA392),20,""))</f>
        <v/>
      </c>
      <c r="AV392" s="500" t="str">
        <f>IF(終値!A392="","",IF(AND(高値!Z392&gt;高値!Y392,高値!Z392&gt;高値!X392,高値!Z392&gt;高値!AA392,高値!Z392&gt;高値!AB392),21,""))</f>
        <v/>
      </c>
      <c r="AW392" s="500" t="str">
        <f>IF(終値!A392="","",IF(AND(高値!AA392&gt;高値!Z392,高値!AA392&gt;高値!Y392,高値!AA392&gt;高値!AB392,高値!AA392&gt;高値!AC392),22,""))</f>
        <v/>
      </c>
      <c r="AX392" s="500" t="str">
        <f>IF(終値!A392="","",IF(AND(高値!AB392&gt;高値!AA392,高値!AB392&gt;高値!Z392,高値!AB392&gt;高値!AC392,高値!AB392&gt;高値!AD392),23,""))</f>
        <v/>
      </c>
      <c r="AY392" s="500" t="str">
        <f>IF(終値!A392="","",IF(AND(高値!AC392&gt;高値!AB392,高値!AC392&gt;高値!AA392,高値!AC392&gt;高値!AD392,高値!AC392&gt;高値!AE392),24,""))</f>
        <v/>
      </c>
      <c r="AZ392" s="500" t="str">
        <f>IF(終値!A392="","",IF(AND(高値!AD392&gt;高値!AC392,高値!AD392&gt;高値!AB392,高値!AD392&gt;高値!AE392,高値!AD392&gt;高値!AF392),25,""))</f>
        <v/>
      </c>
      <c r="BA392" s="500" t="str">
        <f>IF(終値!A392="","",IF(AND(高値!AE392&gt;高値!AD392,高値!AE392&gt;高値!AC392,高値!AE392&gt;高値!AF392,高値!AE392&gt;高値!AG392),26,""))</f>
        <v/>
      </c>
      <c r="BB392" s="500" t="str">
        <f>IF(終値!A392="","",IF(AND(高値!AF392&gt;高値!AE392,高値!AF392&gt;高値!AD392,高値!AF392&gt;高値!AG392,高値!AF392&gt;高値!AH392),27,""))</f>
        <v/>
      </c>
      <c r="BC392" s="500" t="str">
        <f>IF(終値!A392="","",IF(AND(高値!AG392&gt;高値!AF392,高値!AG392&gt;高値!AE392,高値!AG392&gt;高値!AH392,高値!AG392&gt;高値!AI392),28,""))</f>
        <v/>
      </c>
      <c r="BD392" s="500">
        <f t="shared" si="36"/>
        <v>0</v>
      </c>
      <c r="BE392" s="500" t="str">
        <f t="shared" si="37"/>
        <v/>
      </c>
      <c r="BF392" s="500" t="str">
        <f t="shared" si="38"/>
        <v/>
      </c>
      <c r="BG392" s="500" t="str">
        <f>IF($BE392="","",INDEX(安値!$E392:$CZ392,1,$BE392+1))</f>
        <v/>
      </c>
      <c r="BH392" s="500" t="str">
        <f>IF($BF392="","",INDEX(安値!$E392:$CZ392,1,$BF392+1))</f>
        <v/>
      </c>
      <c r="BI392" s="500" t="str">
        <f>IF($BF392="","",MAX(INDEX(高値!$E392:$CZ392,1,$BE392+1):INDEX(高値!$E392:$CZ392,1,$BF392+1)))</f>
        <v/>
      </c>
      <c r="BJ392" s="500" t="str">
        <f>IF($BF392="","",AVERAGE(INDEX(終値!$E392:$CZ392,1,$BF392+1):INDEX(終値!$E392:$CZ392,1,$BF392+20))-2*STDEVP(INDEX(終値!$E392:$CZ392,1,$BF392+1):INDEX(終値!$E392:$CZ392,1,$BF392+20)))</f>
        <v/>
      </c>
      <c r="BK392" s="500" t="str">
        <f>IF($BE392="","",AVERAGE(INDEX(終値!$E392:$CZ392,1,$BE392+1):INDEX(終値!$E392:$CZ392,1,$BE392+20))-2*STDEVP(INDEX(終値!$E392:$CZ392,1,$BE392+1):INDEX(終値!$E392:$CZ392,1,$BE392+20)))</f>
        <v/>
      </c>
      <c r="BL392" s="500">
        <f t="shared" si="39"/>
        <v>0</v>
      </c>
      <c r="BM392" s="500" t="str">
        <f t="shared" si="40"/>
        <v/>
      </c>
      <c r="BN392" s="500" t="str">
        <f t="shared" si="41"/>
        <v/>
      </c>
      <c r="BO392" s="500" t="str">
        <f>IF($BM392="","",INDEX(高値!$E392:$CZ392,1,$BM392+1))</f>
        <v/>
      </c>
      <c r="BP392" s="500" t="str">
        <f>IF($BN392="","",INDEX(高値!$E392:$CZ392,1,$BN392+1))</f>
        <v/>
      </c>
      <c r="BQ392" s="500" t="str">
        <f>IF($BN392="","",MIN(INDEX(安値!$E392:$CZ392,1,$BM392+1):INDEX(安値!$E392:$CZ392,1,$BN392+1)))</f>
        <v/>
      </c>
      <c r="BR392" s="500" t="str">
        <f>IF($BN392="","",AVERAGE(INDEX(終値!$E392:$CZ392,1,$BN392+1):INDEX(終値!$E392:$CZ392,1,$BN392+20))+2*STDEVP(INDEX(終値!$E392:$CZ392,1,$BN392+1):INDEX(終値!$E392:$CZ392,1,$BN392+20)))</f>
        <v/>
      </c>
      <c r="BS392" s="500" t="str">
        <f>IF($BM392="","",AVERAGE(INDEX(終値!$E392:$CZ392,1,$BM392+1):INDEX(終値!$E392:$CZ392,1,$BM392+20))+2*STDEVP(INDEX(終値!$E392:$CZ392,1,$BM392+1):INDEX(終値!$E392:$CZ392,1,$BM392+20)))</f>
        <v/>
      </c>
      <c r="BT392" s="497" t="str">
        <f>IFERROR(IF(AND($BD392&gt;=2,ABS($BG392-$BH392)/$BH392&lt;=BB設定!$B$12,$BI392&gt;=MAX($BH392,$BG392)*(1+BB設定!$B$13),終値!E392&gt;$BG392),IF(OR(終値!E392&gt;=$BI392,AND($BH392&lt;$BJ392,$BG392&gt;=$BK392)),"二番底W▲","二番底W形成"),IF(AND($BL392&gt;=2,ABS($BO392-$BP392)/$BP392&lt;=BB設定!$B$12,$BQ392&lt;=MIN($BP392,$BO392)*(1-BB設定!$B$13),終値!E392&lt;$BO392),IF(OR(終値!E392&lt;=$BQ392,AND($BP392&gt;$BR392,$BO392&lt;=$BS392)),"二番天井M▼","二番天井M形成"),"－")),"－")</f>
        <v>－</v>
      </c>
    </row>
    <row r="393" spans="2:72">
      <c r="B393" s="500" t="str">
        <f>IF(終値!A393="","",IF(AND(安値!G393&lt;安値!F393,安値!G393&lt;安値!E393,安値!G393&lt;安値!H393,安値!G393&lt;安値!I393),2,""))</f>
        <v/>
      </c>
      <c r="C393" s="500" t="str">
        <f>IF(終値!A393="","",IF(AND(安値!H393&lt;安値!G393,安値!H393&lt;安値!F393,安値!H393&lt;安値!I393,安値!H393&lt;安値!J393),3,""))</f>
        <v/>
      </c>
      <c r="D393" s="500" t="str">
        <f>IF(終値!A393="","",IF(AND(安値!I393&lt;安値!H393,安値!I393&lt;安値!G393,安値!I393&lt;安値!J393,安値!I393&lt;安値!K393),4,""))</f>
        <v/>
      </c>
      <c r="E393" s="500" t="str">
        <f>IF(終値!A393="","",IF(AND(安値!J393&lt;安値!I393,安値!J393&lt;安値!H393,安値!J393&lt;安値!K393,安値!J393&lt;安値!L393),5,""))</f>
        <v/>
      </c>
      <c r="F393" s="500" t="str">
        <f>IF(終値!A393="","",IF(AND(安値!K393&lt;安値!J393,安値!K393&lt;安値!I393,安値!K393&lt;安値!L393,安値!K393&lt;安値!M393),6,""))</f>
        <v/>
      </c>
      <c r="G393" s="500" t="str">
        <f>IF(終値!A393="","",IF(AND(安値!L393&lt;安値!K393,安値!L393&lt;安値!J393,安値!L393&lt;安値!M393,安値!L393&lt;安値!N393),7,""))</f>
        <v/>
      </c>
      <c r="H393" s="500" t="str">
        <f>IF(終値!A393="","",IF(AND(安値!M393&lt;安値!L393,安値!M393&lt;安値!K393,安値!M393&lt;安値!N393,安値!M393&lt;安値!O393),8,""))</f>
        <v/>
      </c>
      <c r="I393" s="500" t="str">
        <f>IF(終値!A393="","",IF(AND(安値!N393&lt;安値!M393,安値!N393&lt;安値!L393,安値!N393&lt;安値!O393,安値!N393&lt;安値!P393),9,""))</f>
        <v/>
      </c>
      <c r="J393" s="500" t="str">
        <f>IF(終値!A393="","",IF(AND(安値!O393&lt;安値!N393,安値!O393&lt;安値!M393,安値!O393&lt;安値!P393,安値!O393&lt;安値!Q393),10,""))</f>
        <v/>
      </c>
      <c r="K393" s="500" t="str">
        <f>IF(終値!A393="","",IF(AND(安値!P393&lt;安値!O393,安値!P393&lt;安値!N393,安値!P393&lt;安値!Q393,安値!P393&lt;安値!R393),11,""))</f>
        <v/>
      </c>
      <c r="L393" s="500" t="str">
        <f>IF(終値!A393="","",IF(AND(安値!Q393&lt;安値!P393,安値!Q393&lt;安値!O393,安値!Q393&lt;安値!R393,安値!Q393&lt;安値!S393),12,""))</f>
        <v/>
      </c>
      <c r="M393" s="500" t="str">
        <f>IF(終値!A393="","",IF(AND(安値!R393&lt;安値!Q393,安値!R393&lt;安値!P393,安値!R393&lt;安値!S393,安値!R393&lt;安値!T393),13,""))</f>
        <v/>
      </c>
      <c r="N393" s="500" t="str">
        <f>IF(終値!A393="","",IF(AND(安値!S393&lt;安値!R393,安値!S393&lt;安値!Q393,安値!S393&lt;安値!T393,安値!S393&lt;安値!U393),14,""))</f>
        <v/>
      </c>
      <c r="O393" s="500" t="str">
        <f>IF(終値!A393="","",IF(AND(安値!T393&lt;安値!S393,安値!T393&lt;安値!R393,安値!T393&lt;安値!U393,安値!T393&lt;安値!V393),15,""))</f>
        <v/>
      </c>
      <c r="P393" s="500" t="str">
        <f>IF(終値!A393="","",IF(AND(安値!U393&lt;安値!T393,安値!U393&lt;安値!S393,安値!U393&lt;安値!V393,安値!U393&lt;安値!W393),16,""))</f>
        <v/>
      </c>
      <c r="Q393" s="500" t="str">
        <f>IF(終値!A393="","",IF(AND(安値!V393&lt;安値!U393,安値!V393&lt;安値!T393,安値!V393&lt;安値!W393,安値!V393&lt;安値!X393),17,""))</f>
        <v/>
      </c>
      <c r="R393" s="500" t="str">
        <f>IF(終値!A393="","",IF(AND(安値!W393&lt;安値!V393,安値!W393&lt;安値!U393,安値!W393&lt;安値!X393,安値!W393&lt;安値!Y393),18,""))</f>
        <v/>
      </c>
      <c r="S393" s="500" t="str">
        <f>IF(終値!A393="","",IF(AND(安値!X393&lt;安値!W393,安値!X393&lt;安値!V393,安値!X393&lt;安値!Y393,安値!X393&lt;安値!Z393),19,""))</f>
        <v/>
      </c>
      <c r="T393" s="500" t="str">
        <f>IF(終値!A393="","",IF(AND(安値!Y393&lt;安値!X393,安値!Y393&lt;安値!W393,安値!Y393&lt;安値!Z393,安値!Y393&lt;安値!AA393),20,""))</f>
        <v/>
      </c>
      <c r="U393" s="500" t="str">
        <f>IF(終値!A393="","",IF(AND(安値!Z393&lt;安値!Y393,安値!Z393&lt;安値!X393,安値!Z393&lt;安値!AA393,安値!Z393&lt;安値!AB393),21,""))</f>
        <v/>
      </c>
      <c r="V393" s="500" t="str">
        <f>IF(終値!A393="","",IF(AND(安値!AA393&lt;安値!Z393,安値!AA393&lt;安値!Y393,安値!AA393&lt;安値!AB393,安値!AA393&lt;安値!AC393),22,""))</f>
        <v/>
      </c>
      <c r="W393" s="500" t="str">
        <f>IF(終値!A393="","",IF(AND(安値!AB393&lt;安値!AA393,安値!AB393&lt;安値!Z393,安値!AB393&lt;安値!AC393,安値!AB393&lt;安値!AD393),23,""))</f>
        <v/>
      </c>
      <c r="X393" s="500" t="str">
        <f>IF(終値!A393="","",IF(AND(安値!AC393&lt;安値!AB393,安値!AC393&lt;安値!AA393,安値!AC393&lt;安値!AD393,安値!AC393&lt;安値!AE393),24,""))</f>
        <v/>
      </c>
      <c r="Y393" s="500" t="str">
        <f>IF(終値!A393="","",IF(AND(安値!AD393&lt;安値!AC393,安値!AD393&lt;安値!AB393,安値!AD393&lt;安値!AE393,安値!AD393&lt;安値!AF393),25,""))</f>
        <v/>
      </c>
      <c r="Z393" s="500" t="str">
        <f>IF(終値!A393="","",IF(AND(安値!AE393&lt;安値!AD393,安値!AE393&lt;安値!AC393,安値!AE393&lt;安値!AF393,安値!AE393&lt;安値!AG393),26,""))</f>
        <v/>
      </c>
      <c r="AA393" s="500" t="str">
        <f>IF(終値!A393="","",IF(AND(安値!AF393&lt;安値!AE393,安値!AF393&lt;安値!AD393,安値!AF393&lt;安値!AG393,安値!AF393&lt;安値!AH393),27,""))</f>
        <v/>
      </c>
      <c r="AB393" s="500" t="str">
        <f>IF(終値!A393="","",IF(AND(安値!AG393&lt;安値!AF393,安値!AG393&lt;安値!AE393,安値!AG393&lt;安値!AH393,安値!AG393&lt;安値!AI393),28,""))</f>
        <v/>
      </c>
      <c r="AC393" s="500" t="str">
        <f>IF(終値!A393="","",IF(AND(高値!G393&gt;高値!F393,高値!G393&gt;高値!E393,高値!G393&gt;高値!H393,高値!G393&gt;高値!I393),2,""))</f>
        <v/>
      </c>
      <c r="AD393" s="500" t="str">
        <f>IF(終値!A393="","",IF(AND(高値!H393&gt;高値!G393,高値!H393&gt;高値!F393,高値!H393&gt;高値!I393,高値!H393&gt;高値!J393),3,""))</f>
        <v/>
      </c>
      <c r="AE393" s="500" t="str">
        <f>IF(終値!A393="","",IF(AND(高値!I393&gt;高値!H393,高値!I393&gt;高値!G393,高値!I393&gt;高値!J393,高値!I393&gt;高値!K393),4,""))</f>
        <v/>
      </c>
      <c r="AF393" s="500" t="str">
        <f>IF(終値!A393="","",IF(AND(高値!J393&gt;高値!I393,高値!J393&gt;高値!H393,高値!J393&gt;高値!K393,高値!J393&gt;高値!L393),5,""))</f>
        <v/>
      </c>
      <c r="AG393" s="500" t="str">
        <f>IF(終値!A393="","",IF(AND(高値!K393&gt;高値!J393,高値!K393&gt;高値!I393,高値!K393&gt;高値!L393,高値!K393&gt;高値!M393),6,""))</f>
        <v/>
      </c>
      <c r="AH393" s="500" t="str">
        <f>IF(終値!A393="","",IF(AND(高値!L393&gt;高値!K393,高値!L393&gt;高値!J393,高値!L393&gt;高値!M393,高値!L393&gt;高値!N393),7,""))</f>
        <v/>
      </c>
      <c r="AI393" s="500" t="str">
        <f>IF(終値!A393="","",IF(AND(高値!M393&gt;高値!L393,高値!M393&gt;高値!K393,高値!M393&gt;高値!N393,高値!M393&gt;高値!O393),8,""))</f>
        <v/>
      </c>
      <c r="AJ393" s="500" t="str">
        <f>IF(終値!A393="","",IF(AND(高値!N393&gt;高値!M393,高値!N393&gt;高値!L393,高値!N393&gt;高値!O393,高値!N393&gt;高値!P393),9,""))</f>
        <v/>
      </c>
      <c r="AK393" s="500" t="str">
        <f>IF(終値!A393="","",IF(AND(高値!O393&gt;高値!N393,高値!O393&gt;高値!M393,高値!O393&gt;高値!P393,高値!O393&gt;高値!Q393),10,""))</f>
        <v/>
      </c>
      <c r="AL393" s="500" t="str">
        <f>IF(終値!A393="","",IF(AND(高値!P393&gt;高値!O393,高値!P393&gt;高値!N393,高値!P393&gt;高値!Q393,高値!P393&gt;高値!R393),11,""))</f>
        <v/>
      </c>
      <c r="AM393" s="500" t="str">
        <f>IF(終値!A393="","",IF(AND(高値!Q393&gt;高値!P393,高値!Q393&gt;高値!O393,高値!Q393&gt;高値!R393,高値!Q393&gt;高値!S393),12,""))</f>
        <v/>
      </c>
      <c r="AN393" s="500" t="str">
        <f>IF(終値!A393="","",IF(AND(高値!R393&gt;高値!Q393,高値!R393&gt;高値!P393,高値!R393&gt;高値!S393,高値!R393&gt;高値!T393),13,""))</f>
        <v/>
      </c>
      <c r="AO393" s="500" t="str">
        <f>IF(終値!A393="","",IF(AND(高値!S393&gt;高値!R393,高値!S393&gt;高値!Q393,高値!S393&gt;高値!T393,高値!S393&gt;高値!U393),14,""))</f>
        <v/>
      </c>
      <c r="AP393" s="500" t="str">
        <f>IF(終値!A393="","",IF(AND(高値!T393&gt;高値!S393,高値!T393&gt;高値!R393,高値!T393&gt;高値!U393,高値!T393&gt;高値!V393),15,""))</f>
        <v/>
      </c>
      <c r="AQ393" s="500" t="str">
        <f>IF(終値!A393="","",IF(AND(高値!U393&gt;高値!T393,高値!U393&gt;高値!S393,高値!U393&gt;高値!V393,高値!U393&gt;高値!W393),16,""))</f>
        <v/>
      </c>
      <c r="AR393" s="500" t="str">
        <f>IF(終値!A393="","",IF(AND(高値!V393&gt;高値!U393,高値!V393&gt;高値!T393,高値!V393&gt;高値!W393,高値!V393&gt;高値!X393),17,""))</f>
        <v/>
      </c>
      <c r="AS393" s="500" t="str">
        <f>IF(終値!A393="","",IF(AND(高値!W393&gt;高値!V393,高値!W393&gt;高値!U393,高値!W393&gt;高値!X393,高値!W393&gt;高値!Y393),18,""))</f>
        <v/>
      </c>
      <c r="AT393" s="500" t="str">
        <f>IF(終値!A393="","",IF(AND(高値!X393&gt;高値!W393,高値!X393&gt;高値!V393,高値!X393&gt;高値!Y393,高値!X393&gt;高値!Z393),19,""))</f>
        <v/>
      </c>
      <c r="AU393" s="500" t="str">
        <f>IF(終値!A393="","",IF(AND(高値!Y393&gt;高値!X393,高値!Y393&gt;高値!W393,高値!Y393&gt;高値!Z393,高値!Y393&gt;高値!AA393),20,""))</f>
        <v/>
      </c>
      <c r="AV393" s="500" t="str">
        <f>IF(終値!A393="","",IF(AND(高値!Z393&gt;高値!Y393,高値!Z393&gt;高値!X393,高値!Z393&gt;高値!AA393,高値!Z393&gt;高値!AB393),21,""))</f>
        <v/>
      </c>
      <c r="AW393" s="500" t="str">
        <f>IF(終値!A393="","",IF(AND(高値!AA393&gt;高値!Z393,高値!AA393&gt;高値!Y393,高値!AA393&gt;高値!AB393,高値!AA393&gt;高値!AC393),22,""))</f>
        <v/>
      </c>
      <c r="AX393" s="500" t="str">
        <f>IF(終値!A393="","",IF(AND(高値!AB393&gt;高値!AA393,高値!AB393&gt;高値!Z393,高値!AB393&gt;高値!AC393,高値!AB393&gt;高値!AD393),23,""))</f>
        <v/>
      </c>
      <c r="AY393" s="500" t="str">
        <f>IF(終値!A393="","",IF(AND(高値!AC393&gt;高値!AB393,高値!AC393&gt;高値!AA393,高値!AC393&gt;高値!AD393,高値!AC393&gt;高値!AE393),24,""))</f>
        <v/>
      </c>
      <c r="AZ393" s="500" t="str">
        <f>IF(終値!A393="","",IF(AND(高値!AD393&gt;高値!AC393,高値!AD393&gt;高値!AB393,高値!AD393&gt;高値!AE393,高値!AD393&gt;高値!AF393),25,""))</f>
        <v/>
      </c>
      <c r="BA393" s="500" t="str">
        <f>IF(終値!A393="","",IF(AND(高値!AE393&gt;高値!AD393,高値!AE393&gt;高値!AC393,高値!AE393&gt;高値!AF393,高値!AE393&gt;高値!AG393),26,""))</f>
        <v/>
      </c>
      <c r="BB393" s="500" t="str">
        <f>IF(終値!A393="","",IF(AND(高値!AF393&gt;高値!AE393,高値!AF393&gt;高値!AD393,高値!AF393&gt;高値!AG393,高値!AF393&gt;高値!AH393),27,""))</f>
        <v/>
      </c>
      <c r="BC393" s="500" t="str">
        <f>IF(終値!A393="","",IF(AND(高値!AG393&gt;高値!AF393,高値!AG393&gt;高値!AE393,高値!AG393&gt;高値!AH393,高値!AG393&gt;高値!AI393),28,""))</f>
        <v/>
      </c>
      <c r="BD393" s="500">
        <f t="shared" si="36"/>
        <v>0</v>
      </c>
      <c r="BE393" s="500" t="str">
        <f t="shared" si="37"/>
        <v/>
      </c>
      <c r="BF393" s="500" t="str">
        <f t="shared" si="38"/>
        <v/>
      </c>
      <c r="BG393" s="500" t="str">
        <f>IF($BE393="","",INDEX(安値!$E393:$CZ393,1,$BE393+1))</f>
        <v/>
      </c>
      <c r="BH393" s="500" t="str">
        <f>IF($BF393="","",INDEX(安値!$E393:$CZ393,1,$BF393+1))</f>
        <v/>
      </c>
      <c r="BI393" s="500" t="str">
        <f>IF($BF393="","",MAX(INDEX(高値!$E393:$CZ393,1,$BE393+1):INDEX(高値!$E393:$CZ393,1,$BF393+1)))</f>
        <v/>
      </c>
      <c r="BJ393" s="500" t="str">
        <f>IF($BF393="","",AVERAGE(INDEX(終値!$E393:$CZ393,1,$BF393+1):INDEX(終値!$E393:$CZ393,1,$BF393+20))-2*STDEVP(INDEX(終値!$E393:$CZ393,1,$BF393+1):INDEX(終値!$E393:$CZ393,1,$BF393+20)))</f>
        <v/>
      </c>
      <c r="BK393" s="500" t="str">
        <f>IF($BE393="","",AVERAGE(INDEX(終値!$E393:$CZ393,1,$BE393+1):INDEX(終値!$E393:$CZ393,1,$BE393+20))-2*STDEVP(INDEX(終値!$E393:$CZ393,1,$BE393+1):INDEX(終値!$E393:$CZ393,1,$BE393+20)))</f>
        <v/>
      </c>
      <c r="BL393" s="500">
        <f t="shared" si="39"/>
        <v>0</v>
      </c>
      <c r="BM393" s="500" t="str">
        <f t="shared" si="40"/>
        <v/>
      </c>
      <c r="BN393" s="500" t="str">
        <f t="shared" si="41"/>
        <v/>
      </c>
      <c r="BO393" s="500" t="str">
        <f>IF($BM393="","",INDEX(高値!$E393:$CZ393,1,$BM393+1))</f>
        <v/>
      </c>
      <c r="BP393" s="500" t="str">
        <f>IF($BN393="","",INDEX(高値!$E393:$CZ393,1,$BN393+1))</f>
        <v/>
      </c>
      <c r="BQ393" s="500" t="str">
        <f>IF($BN393="","",MIN(INDEX(安値!$E393:$CZ393,1,$BM393+1):INDEX(安値!$E393:$CZ393,1,$BN393+1)))</f>
        <v/>
      </c>
      <c r="BR393" s="500" t="str">
        <f>IF($BN393="","",AVERAGE(INDEX(終値!$E393:$CZ393,1,$BN393+1):INDEX(終値!$E393:$CZ393,1,$BN393+20))+2*STDEVP(INDEX(終値!$E393:$CZ393,1,$BN393+1):INDEX(終値!$E393:$CZ393,1,$BN393+20)))</f>
        <v/>
      </c>
      <c r="BS393" s="500" t="str">
        <f>IF($BM393="","",AVERAGE(INDEX(終値!$E393:$CZ393,1,$BM393+1):INDEX(終値!$E393:$CZ393,1,$BM393+20))+2*STDEVP(INDEX(終値!$E393:$CZ393,1,$BM393+1):INDEX(終値!$E393:$CZ393,1,$BM393+20)))</f>
        <v/>
      </c>
      <c r="BT393" s="497" t="str">
        <f>IFERROR(IF(AND($BD393&gt;=2,ABS($BG393-$BH393)/$BH393&lt;=BB設定!$B$12,$BI393&gt;=MAX($BH393,$BG393)*(1+BB設定!$B$13),終値!E393&gt;$BG393),IF(OR(終値!E393&gt;=$BI393,AND($BH393&lt;$BJ393,$BG393&gt;=$BK393)),"二番底W▲","二番底W形成"),IF(AND($BL393&gt;=2,ABS($BO393-$BP393)/$BP393&lt;=BB設定!$B$12,$BQ393&lt;=MIN($BP393,$BO393)*(1-BB設定!$B$13),終値!E393&lt;$BO393),IF(OR(終値!E393&lt;=$BQ393,AND($BP393&gt;$BR393,$BO393&lt;=$BS393)),"二番天井M▼","二番天井M形成"),"－")),"－")</f>
        <v>－</v>
      </c>
    </row>
    <row r="394" spans="2:72">
      <c r="B394" s="500" t="str">
        <f>IF(終値!A394="","",IF(AND(安値!G394&lt;安値!F394,安値!G394&lt;安値!E394,安値!G394&lt;安値!H394,安値!G394&lt;安値!I394),2,""))</f>
        <v/>
      </c>
      <c r="C394" s="500" t="str">
        <f>IF(終値!A394="","",IF(AND(安値!H394&lt;安値!G394,安値!H394&lt;安値!F394,安値!H394&lt;安値!I394,安値!H394&lt;安値!J394),3,""))</f>
        <v/>
      </c>
      <c r="D394" s="500" t="str">
        <f>IF(終値!A394="","",IF(AND(安値!I394&lt;安値!H394,安値!I394&lt;安値!G394,安値!I394&lt;安値!J394,安値!I394&lt;安値!K394),4,""))</f>
        <v/>
      </c>
      <c r="E394" s="500" t="str">
        <f>IF(終値!A394="","",IF(AND(安値!J394&lt;安値!I394,安値!J394&lt;安値!H394,安値!J394&lt;安値!K394,安値!J394&lt;安値!L394),5,""))</f>
        <v/>
      </c>
      <c r="F394" s="500" t="str">
        <f>IF(終値!A394="","",IF(AND(安値!K394&lt;安値!J394,安値!K394&lt;安値!I394,安値!K394&lt;安値!L394,安値!K394&lt;安値!M394),6,""))</f>
        <v/>
      </c>
      <c r="G394" s="500" t="str">
        <f>IF(終値!A394="","",IF(AND(安値!L394&lt;安値!K394,安値!L394&lt;安値!J394,安値!L394&lt;安値!M394,安値!L394&lt;安値!N394),7,""))</f>
        <v/>
      </c>
      <c r="H394" s="500" t="str">
        <f>IF(終値!A394="","",IF(AND(安値!M394&lt;安値!L394,安値!M394&lt;安値!K394,安値!M394&lt;安値!N394,安値!M394&lt;安値!O394),8,""))</f>
        <v/>
      </c>
      <c r="I394" s="500" t="str">
        <f>IF(終値!A394="","",IF(AND(安値!N394&lt;安値!M394,安値!N394&lt;安値!L394,安値!N394&lt;安値!O394,安値!N394&lt;安値!P394),9,""))</f>
        <v/>
      </c>
      <c r="J394" s="500" t="str">
        <f>IF(終値!A394="","",IF(AND(安値!O394&lt;安値!N394,安値!O394&lt;安値!M394,安値!O394&lt;安値!P394,安値!O394&lt;安値!Q394),10,""))</f>
        <v/>
      </c>
      <c r="K394" s="500" t="str">
        <f>IF(終値!A394="","",IF(AND(安値!P394&lt;安値!O394,安値!P394&lt;安値!N394,安値!P394&lt;安値!Q394,安値!P394&lt;安値!R394),11,""))</f>
        <v/>
      </c>
      <c r="L394" s="500" t="str">
        <f>IF(終値!A394="","",IF(AND(安値!Q394&lt;安値!P394,安値!Q394&lt;安値!O394,安値!Q394&lt;安値!R394,安値!Q394&lt;安値!S394),12,""))</f>
        <v/>
      </c>
      <c r="M394" s="500" t="str">
        <f>IF(終値!A394="","",IF(AND(安値!R394&lt;安値!Q394,安値!R394&lt;安値!P394,安値!R394&lt;安値!S394,安値!R394&lt;安値!T394),13,""))</f>
        <v/>
      </c>
      <c r="N394" s="500" t="str">
        <f>IF(終値!A394="","",IF(AND(安値!S394&lt;安値!R394,安値!S394&lt;安値!Q394,安値!S394&lt;安値!T394,安値!S394&lt;安値!U394),14,""))</f>
        <v/>
      </c>
      <c r="O394" s="500" t="str">
        <f>IF(終値!A394="","",IF(AND(安値!T394&lt;安値!S394,安値!T394&lt;安値!R394,安値!T394&lt;安値!U394,安値!T394&lt;安値!V394),15,""))</f>
        <v/>
      </c>
      <c r="P394" s="500" t="str">
        <f>IF(終値!A394="","",IF(AND(安値!U394&lt;安値!T394,安値!U394&lt;安値!S394,安値!U394&lt;安値!V394,安値!U394&lt;安値!W394),16,""))</f>
        <v/>
      </c>
      <c r="Q394" s="500" t="str">
        <f>IF(終値!A394="","",IF(AND(安値!V394&lt;安値!U394,安値!V394&lt;安値!T394,安値!V394&lt;安値!W394,安値!V394&lt;安値!X394),17,""))</f>
        <v/>
      </c>
      <c r="R394" s="500" t="str">
        <f>IF(終値!A394="","",IF(AND(安値!W394&lt;安値!V394,安値!W394&lt;安値!U394,安値!W394&lt;安値!X394,安値!W394&lt;安値!Y394),18,""))</f>
        <v/>
      </c>
      <c r="S394" s="500" t="str">
        <f>IF(終値!A394="","",IF(AND(安値!X394&lt;安値!W394,安値!X394&lt;安値!V394,安値!X394&lt;安値!Y394,安値!X394&lt;安値!Z394),19,""))</f>
        <v/>
      </c>
      <c r="T394" s="500" t="str">
        <f>IF(終値!A394="","",IF(AND(安値!Y394&lt;安値!X394,安値!Y394&lt;安値!W394,安値!Y394&lt;安値!Z394,安値!Y394&lt;安値!AA394),20,""))</f>
        <v/>
      </c>
      <c r="U394" s="500" t="str">
        <f>IF(終値!A394="","",IF(AND(安値!Z394&lt;安値!Y394,安値!Z394&lt;安値!X394,安値!Z394&lt;安値!AA394,安値!Z394&lt;安値!AB394),21,""))</f>
        <v/>
      </c>
      <c r="V394" s="500" t="str">
        <f>IF(終値!A394="","",IF(AND(安値!AA394&lt;安値!Z394,安値!AA394&lt;安値!Y394,安値!AA394&lt;安値!AB394,安値!AA394&lt;安値!AC394),22,""))</f>
        <v/>
      </c>
      <c r="W394" s="500" t="str">
        <f>IF(終値!A394="","",IF(AND(安値!AB394&lt;安値!AA394,安値!AB394&lt;安値!Z394,安値!AB394&lt;安値!AC394,安値!AB394&lt;安値!AD394),23,""))</f>
        <v/>
      </c>
      <c r="X394" s="500" t="str">
        <f>IF(終値!A394="","",IF(AND(安値!AC394&lt;安値!AB394,安値!AC394&lt;安値!AA394,安値!AC394&lt;安値!AD394,安値!AC394&lt;安値!AE394),24,""))</f>
        <v/>
      </c>
      <c r="Y394" s="500" t="str">
        <f>IF(終値!A394="","",IF(AND(安値!AD394&lt;安値!AC394,安値!AD394&lt;安値!AB394,安値!AD394&lt;安値!AE394,安値!AD394&lt;安値!AF394),25,""))</f>
        <v/>
      </c>
      <c r="Z394" s="500" t="str">
        <f>IF(終値!A394="","",IF(AND(安値!AE394&lt;安値!AD394,安値!AE394&lt;安値!AC394,安値!AE394&lt;安値!AF394,安値!AE394&lt;安値!AG394),26,""))</f>
        <v/>
      </c>
      <c r="AA394" s="500" t="str">
        <f>IF(終値!A394="","",IF(AND(安値!AF394&lt;安値!AE394,安値!AF394&lt;安値!AD394,安値!AF394&lt;安値!AG394,安値!AF394&lt;安値!AH394),27,""))</f>
        <v/>
      </c>
      <c r="AB394" s="500" t="str">
        <f>IF(終値!A394="","",IF(AND(安値!AG394&lt;安値!AF394,安値!AG394&lt;安値!AE394,安値!AG394&lt;安値!AH394,安値!AG394&lt;安値!AI394),28,""))</f>
        <v/>
      </c>
      <c r="AC394" s="500" t="str">
        <f>IF(終値!A394="","",IF(AND(高値!G394&gt;高値!F394,高値!G394&gt;高値!E394,高値!G394&gt;高値!H394,高値!G394&gt;高値!I394),2,""))</f>
        <v/>
      </c>
      <c r="AD394" s="500" t="str">
        <f>IF(終値!A394="","",IF(AND(高値!H394&gt;高値!G394,高値!H394&gt;高値!F394,高値!H394&gt;高値!I394,高値!H394&gt;高値!J394),3,""))</f>
        <v/>
      </c>
      <c r="AE394" s="500" t="str">
        <f>IF(終値!A394="","",IF(AND(高値!I394&gt;高値!H394,高値!I394&gt;高値!G394,高値!I394&gt;高値!J394,高値!I394&gt;高値!K394),4,""))</f>
        <v/>
      </c>
      <c r="AF394" s="500" t="str">
        <f>IF(終値!A394="","",IF(AND(高値!J394&gt;高値!I394,高値!J394&gt;高値!H394,高値!J394&gt;高値!K394,高値!J394&gt;高値!L394),5,""))</f>
        <v/>
      </c>
      <c r="AG394" s="500" t="str">
        <f>IF(終値!A394="","",IF(AND(高値!K394&gt;高値!J394,高値!K394&gt;高値!I394,高値!K394&gt;高値!L394,高値!K394&gt;高値!M394),6,""))</f>
        <v/>
      </c>
      <c r="AH394" s="500" t="str">
        <f>IF(終値!A394="","",IF(AND(高値!L394&gt;高値!K394,高値!L394&gt;高値!J394,高値!L394&gt;高値!M394,高値!L394&gt;高値!N394),7,""))</f>
        <v/>
      </c>
      <c r="AI394" s="500" t="str">
        <f>IF(終値!A394="","",IF(AND(高値!M394&gt;高値!L394,高値!M394&gt;高値!K394,高値!M394&gt;高値!N394,高値!M394&gt;高値!O394),8,""))</f>
        <v/>
      </c>
      <c r="AJ394" s="500" t="str">
        <f>IF(終値!A394="","",IF(AND(高値!N394&gt;高値!M394,高値!N394&gt;高値!L394,高値!N394&gt;高値!O394,高値!N394&gt;高値!P394),9,""))</f>
        <v/>
      </c>
      <c r="AK394" s="500" t="str">
        <f>IF(終値!A394="","",IF(AND(高値!O394&gt;高値!N394,高値!O394&gt;高値!M394,高値!O394&gt;高値!P394,高値!O394&gt;高値!Q394),10,""))</f>
        <v/>
      </c>
      <c r="AL394" s="500" t="str">
        <f>IF(終値!A394="","",IF(AND(高値!P394&gt;高値!O394,高値!P394&gt;高値!N394,高値!P394&gt;高値!Q394,高値!P394&gt;高値!R394),11,""))</f>
        <v/>
      </c>
      <c r="AM394" s="500" t="str">
        <f>IF(終値!A394="","",IF(AND(高値!Q394&gt;高値!P394,高値!Q394&gt;高値!O394,高値!Q394&gt;高値!R394,高値!Q394&gt;高値!S394),12,""))</f>
        <v/>
      </c>
      <c r="AN394" s="500" t="str">
        <f>IF(終値!A394="","",IF(AND(高値!R394&gt;高値!Q394,高値!R394&gt;高値!P394,高値!R394&gt;高値!S394,高値!R394&gt;高値!T394),13,""))</f>
        <v/>
      </c>
      <c r="AO394" s="500" t="str">
        <f>IF(終値!A394="","",IF(AND(高値!S394&gt;高値!R394,高値!S394&gt;高値!Q394,高値!S394&gt;高値!T394,高値!S394&gt;高値!U394),14,""))</f>
        <v/>
      </c>
      <c r="AP394" s="500" t="str">
        <f>IF(終値!A394="","",IF(AND(高値!T394&gt;高値!S394,高値!T394&gt;高値!R394,高値!T394&gt;高値!U394,高値!T394&gt;高値!V394),15,""))</f>
        <v/>
      </c>
      <c r="AQ394" s="500" t="str">
        <f>IF(終値!A394="","",IF(AND(高値!U394&gt;高値!T394,高値!U394&gt;高値!S394,高値!U394&gt;高値!V394,高値!U394&gt;高値!W394),16,""))</f>
        <v/>
      </c>
      <c r="AR394" s="500" t="str">
        <f>IF(終値!A394="","",IF(AND(高値!V394&gt;高値!U394,高値!V394&gt;高値!T394,高値!V394&gt;高値!W394,高値!V394&gt;高値!X394),17,""))</f>
        <v/>
      </c>
      <c r="AS394" s="500" t="str">
        <f>IF(終値!A394="","",IF(AND(高値!W394&gt;高値!V394,高値!W394&gt;高値!U394,高値!W394&gt;高値!X394,高値!W394&gt;高値!Y394),18,""))</f>
        <v/>
      </c>
      <c r="AT394" s="500" t="str">
        <f>IF(終値!A394="","",IF(AND(高値!X394&gt;高値!W394,高値!X394&gt;高値!V394,高値!X394&gt;高値!Y394,高値!X394&gt;高値!Z394),19,""))</f>
        <v/>
      </c>
      <c r="AU394" s="500" t="str">
        <f>IF(終値!A394="","",IF(AND(高値!Y394&gt;高値!X394,高値!Y394&gt;高値!W394,高値!Y394&gt;高値!Z394,高値!Y394&gt;高値!AA394),20,""))</f>
        <v/>
      </c>
      <c r="AV394" s="500" t="str">
        <f>IF(終値!A394="","",IF(AND(高値!Z394&gt;高値!Y394,高値!Z394&gt;高値!X394,高値!Z394&gt;高値!AA394,高値!Z394&gt;高値!AB394),21,""))</f>
        <v/>
      </c>
      <c r="AW394" s="500" t="str">
        <f>IF(終値!A394="","",IF(AND(高値!AA394&gt;高値!Z394,高値!AA394&gt;高値!Y394,高値!AA394&gt;高値!AB394,高値!AA394&gt;高値!AC394),22,""))</f>
        <v/>
      </c>
      <c r="AX394" s="500" t="str">
        <f>IF(終値!A394="","",IF(AND(高値!AB394&gt;高値!AA394,高値!AB394&gt;高値!Z394,高値!AB394&gt;高値!AC394,高値!AB394&gt;高値!AD394),23,""))</f>
        <v/>
      </c>
      <c r="AY394" s="500" t="str">
        <f>IF(終値!A394="","",IF(AND(高値!AC394&gt;高値!AB394,高値!AC394&gt;高値!AA394,高値!AC394&gt;高値!AD394,高値!AC394&gt;高値!AE394),24,""))</f>
        <v/>
      </c>
      <c r="AZ394" s="500" t="str">
        <f>IF(終値!A394="","",IF(AND(高値!AD394&gt;高値!AC394,高値!AD394&gt;高値!AB394,高値!AD394&gt;高値!AE394,高値!AD394&gt;高値!AF394),25,""))</f>
        <v/>
      </c>
      <c r="BA394" s="500" t="str">
        <f>IF(終値!A394="","",IF(AND(高値!AE394&gt;高値!AD394,高値!AE394&gt;高値!AC394,高値!AE394&gt;高値!AF394,高値!AE394&gt;高値!AG394),26,""))</f>
        <v/>
      </c>
      <c r="BB394" s="500" t="str">
        <f>IF(終値!A394="","",IF(AND(高値!AF394&gt;高値!AE394,高値!AF394&gt;高値!AD394,高値!AF394&gt;高値!AG394,高値!AF394&gt;高値!AH394),27,""))</f>
        <v/>
      </c>
      <c r="BC394" s="500" t="str">
        <f>IF(終値!A394="","",IF(AND(高値!AG394&gt;高値!AF394,高値!AG394&gt;高値!AE394,高値!AG394&gt;高値!AH394,高値!AG394&gt;高値!AI394),28,""))</f>
        <v/>
      </c>
      <c r="BD394" s="500">
        <f t="shared" si="36"/>
        <v>0</v>
      </c>
      <c r="BE394" s="500" t="str">
        <f t="shared" si="37"/>
        <v/>
      </c>
      <c r="BF394" s="500" t="str">
        <f t="shared" si="38"/>
        <v/>
      </c>
      <c r="BG394" s="500" t="str">
        <f>IF($BE394="","",INDEX(安値!$E394:$CZ394,1,$BE394+1))</f>
        <v/>
      </c>
      <c r="BH394" s="500" t="str">
        <f>IF($BF394="","",INDEX(安値!$E394:$CZ394,1,$BF394+1))</f>
        <v/>
      </c>
      <c r="BI394" s="500" t="str">
        <f>IF($BF394="","",MAX(INDEX(高値!$E394:$CZ394,1,$BE394+1):INDEX(高値!$E394:$CZ394,1,$BF394+1)))</f>
        <v/>
      </c>
      <c r="BJ394" s="500" t="str">
        <f>IF($BF394="","",AVERAGE(INDEX(終値!$E394:$CZ394,1,$BF394+1):INDEX(終値!$E394:$CZ394,1,$BF394+20))-2*STDEVP(INDEX(終値!$E394:$CZ394,1,$BF394+1):INDEX(終値!$E394:$CZ394,1,$BF394+20)))</f>
        <v/>
      </c>
      <c r="BK394" s="500" t="str">
        <f>IF($BE394="","",AVERAGE(INDEX(終値!$E394:$CZ394,1,$BE394+1):INDEX(終値!$E394:$CZ394,1,$BE394+20))-2*STDEVP(INDEX(終値!$E394:$CZ394,1,$BE394+1):INDEX(終値!$E394:$CZ394,1,$BE394+20)))</f>
        <v/>
      </c>
      <c r="BL394" s="500">
        <f t="shared" si="39"/>
        <v>0</v>
      </c>
      <c r="BM394" s="500" t="str">
        <f t="shared" si="40"/>
        <v/>
      </c>
      <c r="BN394" s="500" t="str">
        <f t="shared" si="41"/>
        <v/>
      </c>
      <c r="BO394" s="500" t="str">
        <f>IF($BM394="","",INDEX(高値!$E394:$CZ394,1,$BM394+1))</f>
        <v/>
      </c>
      <c r="BP394" s="500" t="str">
        <f>IF($BN394="","",INDEX(高値!$E394:$CZ394,1,$BN394+1))</f>
        <v/>
      </c>
      <c r="BQ394" s="500" t="str">
        <f>IF($BN394="","",MIN(INDEX(安値!$E394:$CZ394,1,$BM394+1):INDEX(安値!$E394:$CZ394,1,$BN394+1)))</f>
        <v/>
      </c>
      <c r="BR394" s="500" t="str">
        <f>IF($BN394="","",AVERAGE(INDEX(終値!$E394:$CZ394,1,$BN394+1):INDEX(終値!$E394:$CZ394,1,$BN394+20))+2*STDEVP(INDEX(終値!$E394:$CZ394,1,$BN394+1):INDEX(終値!$E394:$CZ394,1,$BN394+20)))</f>
        <v/>
      </c>
      <c r="BS394" s="500" t="str">
        <f>IF($BM394="","",AVERAGE(INDEX(終値!$E394:$CZ394,1,$BM394+1):INDEX(終値!$E394:$CZ394,1,$BM394+20))+2*STDEVP(INDEX(終値!$E394:$CZ394,1,$BM394+1):INDEX(終値!$E394:$CZ394,1,$BM394+20)))</f>
        <v/>
      </c>
      <c r="BT394" s="497" t="str">
        <f>IFERROR(IF(AND($BD394&gt;=2,ABS($BG394-$BH394)/$BH394&lt;=BB設定!$B$12,$BI394&gt;=MAX($BH394,$BG394)*(1+BB設定!$B$13),終値!E394&gt;$BG394),IF(OR(終値!E394&gt;=$BI394,AND($BH394&lt;$BJ394,$BG394&gt;=$BK394)),"二番底W▲","二番底W形成"),IF(AND($BL394&gt;=2,ABS($BO394-$BP394)/$BP394&lt;=BB設定!$B$12,$BQ394&lt;=MIN($BP394,$BO394)*(1-BB設定!$B$13),終値!E394&lt;$BO394),IF(OR(終値!E394&lt;=$BQ394,AND($BP394&gt;$BR394,$BO394&lt;=$BS394)),"二番天井M▼","二番天井M形成"),"－")),"－")</f>
        <v>－</v>
      </c>
    </row>
    <row r="395" spans="2:72">
      <c r="B395" s="500" t="str">
        <f>IF(終値!A395="","",IF(AND(安値!G395&lt;安値!F395,安値!G395&lt;安値!E395,安値!G395&lt;安値!H395,安値!G395&lt;安値!I395),2,""))</f>
        <v/>
      </c>
      <c r="C395" s="500" t="str">
        <f>IF(終値!A395="","",IF(AND(安値!H395&lt;安値!G395,安値!H395&lt;安値!F395,安値!H395&lt;安値!I395,安値!H395&lt;安値!J395),3,""))</f>
        <v/>
      </c>
      <c r="D395" s="500" t="str">
        <f>IF(終値!A395="","",IF(AND(安値!I395&lt;安値!H395,安値!I395&lt;安値!G395,安値!I395&lt;安値!J395,安値!I395&lt;安値!K395),4,""))</f>
        <v/>
      </c>
      <c r="E395" s="500" t="str">
        <f>IF(終値!A395="","",IF(AND(安値!J395&lt;安値!I395,安値!J395&lt;安値!H395,安値!J395&lt;安値!K395,安値!J395&lt;安値!L395),5,""))</f>
        <v/>
      </c>
      <c r="F395" s="500" t="str">
        <f>IF(終値!A395="","",IF(AND(安値!K395&lt;安値!J395,安値!K395&lt;安値!I395,安値!K395&lt;安値!L395,安値!K395&lt;安値!M395),6,""))</f>
        <v/>
      </c>
      <c r="G395" s="500" t="str">
        <f>IF(終値!A395="","",IF(AND(安値!L395&lt;安値!K395,安値!L395&lt;安値!J395,安値!L395&lt;安値!M395,安値!L395&lt;安値!N395),7,""))</f>
        <v/>
      </c>
      <c r="H395" s="500" t="str">
        <f>IF(終値!A395="","",IF(AND(安値!M395&lt;安値!L395,安値!M395&lt;安値!K395,安値!M395&lt;安値!N395,安値!M395&lt;安値!O395),8,""))</f>
        <v/>
      </c>
      <c r="I395" s="500" t="str">
        <f>IF(終値!A395="","",IF(AND(安値!N395&lt;安値!M395,安値!N395&lt;安値!L395,安値!N395&lt;安値!O395,安値!N395&lt;安値!P395),9,""))</f>
        <v/>
      </c>
      <c r="J395" s="500" t="str">
        <f>IF(終値!A395="","",IF(AND(安値!O395&lt;安値!N395,安値!O395&lt;安値!M395,安値!O395&lt;安値!P395,安値!O395&lt;安値!Q395),10,""))</f>
        <v/>
      </c>
      <c r="K395" s="500" t="str">
        <f>IF(終値!A395="","",IF(AND(安値!P395&lt;安値!O395,安値!P395&lt;安値!N395,安値!P395&lt;安値!Q395,安値!P395&lt;安値!R395),11,""))</f>
        <v/>
      </c>
      <c r="L395" s="500" t="str">
        <f>IF(終値!A395="","",IF(AND(安値!Q395&lt;安値!P395,安値!Q395&lt;安値!O395,安値!Q395&lt;安値!R395,安値!Q395&lt;安値!S395),12,""))</f>
        <v/>
      </c>
      <c r="M395" s="500" t="str">
        <f>IF(終値!A395="","",IF(AND(安値!R395&lt;安値!Q395,安値!R395&lt;安値!P395,安値!R395&lt;安値!S395,安値!R395&lt;安値!T395),13,""))</f>
        <v/>
      </c>
      <c r="N395" s="500" t="str">
        <f>IF(終値!A395="","",IF(AND(安値!S395&lt;安値!R395,安値!S395&lt;安値!Q395,安値!S395&lt;安値!T395,安値!S395&lt;安値!U395),14,""))</f>
        <v/>
      </c>
      <c r="O395" s="500" t="str">
        <f>IF(終値!A395="","",IF(AND(安値!T395&lt;安値!S395,安値!T395&lt;安値!R395,安値!T395&lt;安値!U395,安値!T395&lt;安値!V395),15,""))</f>
        <v/>
      </c>
      <c r="P395" s="500" t="str">
        <f>IF(終値!A395="","",IF(AND(安値!U395&lt;安値!T395,安値!U395&lt;安値!S395,安値!U395&lt;安値!V395,安値!U395&lt;安値!W395),16,""))</f>
        <v/>
      </c>
      <c r="Q395" s="500" t="str">
        <f>IF(終値!A395="","",IF(AND(安値!V395&lt;安値!U395,安値!V395&lt;安値!T395,安値!V395&lt;安値!W395,安値!V395&lt;安値!X395),17,""))</f>
        <v/>
      </c>
      <c r="R395" s="500" t="str">
        <f>IF(終値!A395="","",IF(AND(安値!W395&lt;安値!V395,安値!W395&lt;安値!U395,安値!W395&lt;安値!X395,安値!W395&lt;安値!Y395),18,""))</f>
        <v/>
      </c>
      <c r="S395" s="500" t="str">
        <f>IF(終値!A395="","",IF(AND(安値!X395&lt;安値!W395,安値!X395&lt;安値!V395,安値!X395&lt;安値!Y395,安値!X395&lt;安値!Z395),19,""))</f>
        <v/>
      </c>
      <c r="T395" s="500" t="str">
        <f>IF(終値!A395="","",IF(AND(安値!Y395&lt;安値!X395,安値!Y395&lt;安値!W395,安値!Y395&lt;安値!Z395,安値!Y395&lt;安値!AA395),20,""))</f>
        <v/>
      </c>
      <c r="U395" s="500" t="str">
        <f>IF(終値!A395="","",IF(AND(安値!Z395&lt;安値!Y395,安値!Z395&lt;安値!X395,安値!Z395&lt;安値!AA395,安値!Z395&lt;安値!AB395),21,""))</f>
        <v/>
      </c>
      <c r="V395" s="500" t="str">
        <f>IF(終値!A395="","",IF(AND(安値!AA395&lt;安値!Z395,安値!AA395&lt;安値!Y395,安値!AA395&lt;安値!AB395,安値!AA395&lt;安値!AC395),22,""))</f>
        <v/>
      </c>
      <c r="W395" s="500" t="str">
        <f>IF(終値!A395="","",IF(AND(安値!AB395&lt;安値!AA395,安値!AB395&lt;安値!Z395,安値!AB395&lt;安値!AC395,安値!AB395&lt;安値!AD395),23,""))</f>
        <v/>
      </c>
      <c r="X395" s="500" t="str">
        <f>IF(終値!A395="","",IF(AND(安値!AC395&lt;安値!AB395,安値!AC395&lt;安値!AA395,安値!AC395&lt;安値!AD395,安値!AC395&lt;安値!AE395),24,""))</f>
        <v/>
      </c>
      <c r="Y395" s="500" t="str">
        <f>IF(終値!A395="","",IF(AND(安値!AD395&lt;安値!AC395,安値!AD395&lt;安値!AB395,安値!AD395&lt;安値!AE395,安値!AD395&lt;安値!AF395),25,""))</f>
        <v/>
      </c>
      <c r="Z395" s="500" t="str">
        <f>IF(終値!A395="","",IF(AND(安値!AE395&lt;安値!AD395,安値!AE395&lt;安値!AC395,安値!AE395&lt;安値!AF395,安値!AE395&lt;安値!AG395),26,""))</f>
        <v/>
      </c>
      <c r="AA395" s="500" t="str">
        <f>IF(終値!A395="","",IF(AND(安値!AF395&lt;安値!AE395,安値!AF395&lt;安値!AD395,安値!AF395&lt;安値!AG395,安値!AF395&lt;安値!AH395),27,""))</f>
        <v/>
      </c>
      <c r="AB395" s="500" t="str">
        <f>IF(終値!A395="","",IF(AND(安値!AG395&lt;安値!AF395,安値!AG395&lt;安値!AE395,安値!AG395&lt;安値!AH395,安値!AG395&lt;安値!AI395),28,""))</f>
        <v/>
      </c>
      <c r="AC395" s="500" t="str">
        <f>IF(終値!A395="","",IF(AND(高値!G395&gt;高値!F395,高値!G395&gt;高値!E395,高値!G395&gt;高値!H395,高値!G395&gt;高値!I395),2,""))</f>
        <v/>
      </c>
      <c r="AD395" s="500" t="str">
        <f>IF(終値!A395="","",IF(AND(高値!H395&gt;高値!G395,高値!H395&gt;高値!F395,高値!H395&gt;高値!I395,高値!H395&gt;高値!J395),3,""))</f>
        <v/>
      </c>
      <c r="AE395" s="500" t="str">
        <f>IF(終値!A395="","",IF(AND(高値!I395&gt;高値!H395,高値!I395&gt;高値!G395,高値!I395&gt;高値!J395,高値!I395&gt;高値!K395),4,""))</f>
        <v/>
      </c>
      <c r="AF395" s="500" t="str">
        <f>IF(終値!A395="","",IF(AND(高値!J395&gt;高値!I395,高値!J395&gt;高値!H395,高値!J395&gt;高値!K395,高値!J395&gt;高値!L395),5,""))</f>
        <v/>
      </c>
      <c r="AG395" s="500" t="str">
        <f>IF(終値!A395="","",IF(AND(高値!K395&gt;高値!J395,高値!K395&gt;高値!I395,高値!K395&gt;高値!L395,高値!K395&gt;高値!M395),6,""))</f>
        <v/>
      </c>
      <c r="AH395" s="500" t="str">
        <f>IF(終値!A395="","",IF(AND(高値!L395&gt;高値!K395,高値!L395&gt;高値!J395,高値!L395&gt;高値!M395,高値!L395&gt;高値!N395),7,""))</f>
        <v/>
      </c>
      <c r="AI395" s="500" t="str">
        <f>IF(終値!A395="","",IF(AND(高値!M395&gt;高値!L395,高値!M395&gt;高値!K395,高値!M395&gt;高値!N395,高値!M395&gt;高値!O395),8,""))</f>
        <v/>
      </c>
      <c r="AJ395" s="500" t="str">
        <f>IF(終値!A395="","",IF(AND(高値!N395&gt;高値!M395,高値!N395&gt;高値!L395,高値!N395&gt;高値!O395,高値!N395&gt;高値!P395),9,""))</f>
        <v/>
      </c>
      <c r="AK395" s="500" t="str">
        <f>IF(終値!A395="","",IF(AND(高値!O395&gt;高値!N395,高値!O395&gt;高値!M395,高値!O395&gt;高値!P395,高値!O395&gt;高値!Q395),10,""))</f>
        <v/>
      </c>
      <c r="AL395" s="500" t="str">
        <f>IF(終値!A395="","",IF(AND(高値!P395&gt;高値!O395,高値!P395&gt;高値!N395,高値!P395&gt;高値!Q395,高値!P395&gt;高値!R395),11,""))</f>
        <v/>
      </c>
      <c r="AM395" s="500" t="str">
        <f>IF(終値!A395="","",IF(AND(高値!Q395&gt;高値!P395,高値!Q395&gt;高値!O395,高値!Q395&gt;高値!R395,高値!Q395&gt;高値!S395),12,""))</f>
        <v/>
      </c>
      <c r="AN395" s="500" t="str">
        <f>IF(終値!A395="","",IF(AND(高値!R395&gt;高値!Q395,高値!R395&gt;高値!P395,高値!R395&gt;高値!S395,高値!R395&gt;高値!T395),13,""))</f>
        <v/>
      </c>
      <c r="AO395" s="500" t="str">
        <f>IF(終値!A395="","",IF(AND(高値!S395&gt;高値!R395,高値!S395&gt;高値!Q395,高値!S395&gt;高値!T395,高値!S395&gt;高値!U395),14,""))</f>
        <v/>
      </c>
      <c r="AP395" s="500" t="str">
        <f>IF(終値!A395="","",IF(AND(高値!T395&gt;高値!S395,高値!T395&gt;高値!R395,高値!T395&gt;高値!U395,高値!T395&gt;高値!V395),15,""))</f>
        <v/>
      </c>
      <c r="AQ395" s="500" t="str">
        <f>IF(終値!A395="","",IF(AND(高値!U395&gt;高値!T395,高値!U395&gt;高値!S395,高値!U395&gt;高値!V395,高値!U395&gt;高値!W395),16,""))</f>
        <v/>
      </c>
      <c r="AR395" s="500" t="str">
        <f>IF(終値!A395="","",IF(AND(高値!V395&gt;高値!U395,高値!V395&gt;高値!T395,高値!V395&gt;高値!W395,高値!V395&gt;高値!X395),17,""))</f>
        <v/>
      </c>
      <c r="AS395" s="500" t="str">
        <f>IF(終値!A395="","",IF(AND(高値!W395&gt;高値!V395,高値!W395&gt;高値!U395,高値!W395&gt;高値!X395,高値!W395&gt;高値!Y395),18,""))</f>
        <v/>
      </c>
      <c r="AT395" s="500" t="str">
        <f>IF(終値!A395="","",IF(AND(高値!X395&gt;高値!W395,高値!X395&gt;高値!V395,高値!X395&gt;高値!Y395,高値!X395&gt;高値!Z395),19,""))</f>
        <v/>
      </c>
      <c r="AU395" s="500" t="str">
        <f>IF(終値!A395="","",IF(AND(高値!Y395&gt;高値!X395,高値!Y395&gt;高値!W395,高値!Y395&gt;高値!Z395,高値!Y395&gt;高値!AA395),20,""))</f>
        <v/>
      </c>
      <c r="AV395" s="500" t="str">
        <f>IF(終値!A395="","",IF(AND(高値!Z395&gt;高値!Y395,高値!Z395&gt;高値!X395,高値!Z395&gt;高値!AA395,高値!Z395&gt;高値!AB395),21,""))</f>
        <v/>
      </c>
      <c r="AW395" s="500" t="str">
        <f>IF(終値!A395="","",IF(AND(高値!AA395&gt;高値!Z395,高値!AA395&gt;高値!Y395,高値!AA395&gt;高値!AB395,高値!AA395&gt;高値!AC395),22,""))</f>
        <v/>
      </c>
      <c r="AX395" s="500" t="str">
        <f>IF(終値!A395="","",IF(AND(高値!AB395&gt;高値!AA395,高値!AB395&gt;高値!Z395,高値!AB395&gt;高値!AC395,高値!AB395&gt;高値!AD395),23,""))</f>
        <v/>
      </c>
      <c r="AY395" s="500" t="str">
        <f>IF(終値!A395="","",IF(AND(高値!AC395&gt;高値!AB395,高値!AC395&gt;高値!AA395,高値!AC395&gt;高値!AD395,高値!AC395&gt;高値!AE395),24,""))</f>
        <v/>
      </c>
      <c r="AZ395" s="500" t="str">
        <f>IF(終値!A395="","",IF(AND(高値!AD395&gt;高値!AC395,高値!AD395&gt;高値!AB395,高値!AD395&gt;高値!AE395,高値!AD395&gt;高値!AF395),25,""))</f>
        <v/>
      </c>
      <c r="BA395" s="500" t="str">
        <f>IF(終値!A395="","",IF(AND(高値!AE395&gt;高値!AD395,高値!AE395&gt;高値!AC395,高値!AE395&gt;高値!AF395,高値!AE395&gt;高値!AG395),26,""))</f>
        <v/>
      </c>
      <c r="BB395" s="500" t="str">
        <f>IF(終値!A395="","",IF(AND(高値!AF395&gt;高値!AE395,高値!AF395&gt;高値!AD395,高値!AF395&gt;高値!AG395,高値!AF395&gt;高値!AH395),27,""))</f>
        <v/>
      </c>
      <c r="BC395" s="500" t="str">
        <f>IF(終値!A395="","",IF(AND(高値!AG395&gt;高値!AF395,高値!AG395&gt;高値!AE395,高値!AG395&gt;高値!AH395,高値!AG395&gt;高値!AI395),28,""))</f>
        <v/>
      </c>
      <c r="BD395" s="500">
        <f t="shared" si="36"/>
        <v>0</v>
      </c>
      <c r="BE395" s="500" t="str">
        <f t="shared" si="37"/>
        <v/>
      </c>
      <c r="BF395" s="500" t="str">
        <f t="shared" si="38"/>
        <v/>
      </c>
      <c r="BG395" s="500" t="str">
        <f>IF($BE395="","",INDEX(安値!$E395:$CZ395,1,$BE395+1))</f>
        <v/>
      </c>
      <c r="BH395" s="500" t="str">
        <f>IF($BF395="","",INDEX(安値!$E395:$CZ395,1,$BF395+1))</f>
        <v/>
      </c>
      <c r="BI395" s="500" t="str">
        <f>IF($BF395="","",MAX(INDEX(高値!$E395:$CZ395,1,$BE395+1):INDEX(高値!$E395:$CZ395,1,$BF395+1)))</f>
        <v/>
      </c>
      <c r="BJ395" s="500" t="str">
        <f>IF($BF395="","",AVERAGE(INDEX(終値!$E395:$CZ395,1,$BF395+1):INDEX(終値!$E395:$CZ395,1,$BF395+20))-2*STDEVP(INDEX(終値!$E395:$CZ395,1,$BF395+1):INDEX(終値!$E395:$CZ395,1,$BF395+20)))</f>
        <v/>
      </c>
      <c r="BK395" s="500" t="str">
        <f>IF($BE395="","",AVERAGE(INDEX(終値!$E395:$CZ395,1,$BE395+1):INDEX(終値!$E395:$CZ395,1,$BE395+20))-2*STDEVP(INDEX(終値!$E395:$CZ395,1,$BE395+1):INDEX(終値!$E395:$CZ395,1,$BE395+20)))</f>
        <v/>
      </c>
      <c r="BL395" s="500">
        <f t="shared" si="39"/>
        <v>0</v>
      </c>
      <c r="BM395" s="500" t="str">
        <f t="shared" si="40"/>
        <v/>
      </c>
      <c r="BN395" s="500" t="str">
        <f t="shared" si="41"/>
        <v/>
      </c>
      <c r="BO395" s="500" t="str">
        <f>IF($BM395="","",INDEX(高値!$E395:$CZ395,1,$BM395+1))</f>
        <v/>
      </c>
      <c r="BP395" s="500" t="str">
        <f>IF($BN395="","",INDEX(高値!$E395:$CZ395,1,$BN395+1))</f>
        <v/>
      </c>
      <c r="BQ395" s="500" t="str">
        <f>IF($BN395="","",MIN(INDEX(安値!$E395:$CZ395,1,$BM395+1):INDEX(安値!$E395:$CZ395,1,$BN395+1)))</f>
        <v/>
      </c>
      <c r="BR395" s="500" t="str">
        <f>IF($BN395="","",AVERAGE(INDEX(終値!$E395:$CZ395,1,$BN395+1):INDEX(終値!$E395:$CZ395,1,$BN395+20))+2*STDEVP(INDEX(終値!$E395:$CZ395,1,$BN395+1):INDEX(終値!$E395:$CZ395,1,$BN395+20)))</f>
        <v/>
      </c>
      <c r="BS395" s="500" t="str">
        <f>IF($BM395="","",AVERAGE(INDEX(終値!$E395:$CZ395,1,$BM395+1):INDEX(終値!$E395:$CZ395,1,$BM395+20))+2*STDEVP(INDEX(終値!$E395:$CZ395,1,$BM395+1):INDEX(終値!$E395:$CZ395,1,$BM395+20)))</f>
        <v/>
      </c>
      <c r="BT395" s="497" t="str">
        <f>IFERROR(IF(AND($BD395&gt;=2,ABS($BG395-$BH395)/$BH395&lt;=BB設定!$B$12,$BI395&gt;=MAX($BH395,$BG395)*(1+BB設定!$B$13),終値!E395&gt;$BG395),IF(OR(終値!E395&gt;=$BI395,AND($BH395&lt;$BJ395,$BG395&gt;=$BK395)),"二番底W▲","二番底W形成"),IF(AND($BL395&gt;=2,ABS($BO395-$BP395)/$BP395&lt;=BB設定!$B$12,$BQ395&lt;=MIN($BP395,$BO395)*(1-BB設定!$B$13),終値!E395&lt;$BO395),IF(OR(終値!E395&lt;=$BQ395,AND($BP395&gt;$BR395,$BO395&lt;=$BS395)),"二番天井M▼","二番天井M形成"),"－")),"－")</f>
        <v>－</v>
      </c>
    </row>
    <row r="396" spans="2:72">
      <c r="B396" s="500" t="str">
        <f>IF(終値!A396="","",IF(AND(安値!G396&lt;安値!F396,安値!G396&lt;安値!E396,安値!G396&lt;安値!H396,安値!G396&lt;安値!I396),2,""))</f>
        <v/>
      </c>
      <c r="C396" s="500" t="str">
        <f>IF(終値!A396="","",IF(AND(安値!H396&lt;安値!G396,安値!H396&lt;安値!F396,安値!H396&lt;安値!I396,安値!H396&lt;安値!J396),3,""))</f>
        <v/>
      </c>
      <c r="D396" s="500" t="str">
        <f>IF(終値!A396="","",IF(AND(安値!I396&lt;安値!H396,安値!I396&lt;安値!G396,安値!I396&lt;安値!J396,安値!I396&lt;安値!K396),4,""))</f>
        <v/>
      </c>
      <c r="E396" s="500" t="str">
        <f>IF(終値!A396="","",IF(AND(安値!J396&lt;安値!I396,安値!J396&lt;安値!H396,安値!J396&lt;安値!K396,安値!J396&lt;安値!L396),5,""))</f>
        <v/>
      </c>
      <c r="F396" s="500" t="str">
        <f>IF(終値!A396="","",IF(AND(安値!K396&lt;安値!J396,安値!K396&lt;安値!I396,安値!K396&lt;安値!L396,安値!K396&lt;安値!M396),6,""))</f>
        <v/>
      </c>
      <c r="G396" s="500" t="str">
        <f>IF(終値!A396="","",IF(AND(安値!L396&lt;安値!K396,安値!L396&lt;安値!J396,安値!L396&lt;安値!M396,安値!L396&lt;安値!N396),7,""))</f>
        <v/>
      </c>
      <c r="H396" s="500" t="str">
        <f>IF(終値!A396="","",IF(AND(安値!M396&lt;安値!L396,安値!M396&lt;安値!K396,安値!M396&lt;安値!N396,安値!M396&lt;安値!O396),8,""))</f>
        <v/>
      </c>
      <c r="I396" s="500" t="str">
        <f>IF(終値!A396="","",IF(AND(安値!N396&lt;安値!M396,安値!N396&lt;安値!L396,安値!N396&lt;安値!O396,安値!N396&lt;安値!P396),9,""))</f>
        <v/>
      </c>
      <c r="J396" s="500" t="str">
        <f>IF(終値!A396="","",IF(AND(安値!O396&lt;安値!N396,安値!O396&lt;安値!M396,安値!O396&lt;安値!P396,安値!O396&lt;安値!Q396),10,""))</f>
        <v/>
      </c>
      <c r="K396" s="500" t="str">
        <f>IF(終値!A396="","",IF(AND(安値!P396&lt;安値!O396,安値!P396&lt;安値!N396,安値!P396&lt;安値!Q396,安値!P396&lt;安値!R396),11,""))</f>
        <v/>
      </c>
      <c r="L396" s="500" t="str">
        <f>IF(終値!A396="","",IF(AND(安値!Q396&lt;安値!P396,安値!Q396&lt;安値!O396,安値!Q396&lt;安値!R396,安値!Q396&lt;安値!S396),12,""))</f>
        <v/>
      </c>
      <c r="M396" s="500" t="str">
        <f>IF(終値!A396="","",IF(AND(安値!R396&lt;安値!Q396,安値!R396&lt;安値!P396,安値!R396&lt;安値!S396,安値!R396&lt;安値!T396),13,""))</f>
        <v/>
      </c>
      <c r="N396" s="500" t="str">
        <f>IF(終値!A396="","",IF(AND(安値!S396&lt;安値!R396,安値!S396&lt;安値!Q396,安値!S396&lt;安値!T396,安値!S396&lt;安値!U396),14,""))</f>
        <v/>
      </c>
      <c r="O396" s="500" t="str">
        <f>IF(終値!A396="","",IF(AND(安値!T396&lt;安値!S396,安値!T396&lt;安値!R396,安値!T396&lt;安値!U396,安値!T396&lt;安値!V396),15,""))</f>
        <v/>
      </c>
      <c r="P396" s="500" t="str">
        <f>IF(終値!A396="","",IF(AND(安値!U396&lt;安値!T396,安値!U396&lt;安値!S396,安値!U396&lt;安値!V396,安値!U396&lt;安値!W396),16,""))</f>
        <v/>
      </c>
      <c r="Q396" s="500" t="str">
        <f>IF(終値!A396="","",IF(AND(安値!V396&lt;安値!U396,安値!V396&lt;安値!T396,安値!V396&lt;安値!W396,安値!V396&lt;安値!X396),17,""))</f>
        <v/>
      </c>
      <c r="R396" s="500" t="str">
        <f>IF(終値!A396="","",IF(AND(安値!W396&lt;安値!V396,安値!W396&lt;安値!U396,安値!W396&lt;安値!X396,安値!W396&lt;安値!Y396),18,""))</f>
        <v/>
      </c>
      <c r="S396" s="500" t="str">
        <f>IF(終値!A396="","",IF(AND(安値!X396&lt;安値!W396,安値!X396&lt;安値!V396,安値!X396&lt;安値!Y396,安値!X396&lt;安値!Z396),19,""))</f>
        <v/>
      </c>
      <c r="T396" s="500" t="str">
        <f>IF(終値!A396="","",IF(AND(安値!Y396&lt;安値!X396,安値!Y396&lt;安値!W396,安値!Y396&lt;安値!Z396,安値!Y396&lt;安値!AA396),20,""))</f>
        <v/>
      </c>
      <c r="U396" s="500" t="str">
        <f>IF(終値!A396="","",IF(AND(安値!Z396&lt;安値!Y396,安値!Z396&lt;安値!X396,安値!Z396&lt;安値!AA396,安値!Z396&lt;安値!AB396),21,""))</f>
        <v/>
      </c>
      <c r="V396" s="500" t="str">
        <f>IF(終値!A396="","",IF(AND(安値!AA396&lt;安値!Z396,安値!AA396&lt;安値!Y396,安値!AA396&lt;安値!AB396,安値!AA396&lt;安値!AC396),22,""))</f>
        <v/>
      </c>
      <c r="W396" s="500" t="str">
        <f>IF(終値!A396="","",IF(AND(安値!AB396&lt;安値!AA396,安値!AB396&lt;安値!Z396,安値!AB396&lt;安値!AC396,安値!AB396&lt;安値!AD396),23,""))</f>
        <v/>
      </c>
      <c r="X396" s="500" t="str">
        <f>IF(終値!A396="","",IF(AND(安値!AC396&lt;安値!AB396,安値!AC396&lt;安値!AA396,安値!AC396&lt;安値!AD396,安値!AC396&lt;安値!AE396),24,""))</f>
        <v/>
      </c>
      <c r="Y396" s="500" t="str">
        <f>IF(終値!A396="","",IF(AND(安値!AD396&lt;安値!AC396,安値!AD396&lt;安値!AB396,安値!AD396&lt;安値!AE396,安値!AD396&lt;安値!AF396),25,""))</f>
        <v/>
      </c>
      <c r="Z396" s="500" t="str">
        <f>IF(終値!A396="","",IF(AND(安値!AE396&lt;安値!AD396,安値!AE396&lt;安値!AC396,安値!AE396&lt;安値!AF396,安値!AE396&lt;安値!AG396),26,""))</f>
        <v/>
      </c>
      <c r="AA396" s="500" t="str">
        <f>IF(終値!A396="","",IF(AND(安値!AF396&lt;安値!AE396,安値!AF396&lt;安値!AD396,安値!AF396&lt;安値!AG396,安値!AF396&lt;安値!AH396),27,""))</f>
        <v/>
      </c>
      <c r="AB396" s="500" t="str">
        <f>IF(終値!A396="","",IF(AND(安値!AG396&lt;安値!AF396,安値!AG396&lt;安値!AE396,安値!AG396&lt;安値!AH396,安値!AG396&lt;安値!AI396),28,""))</f>
        <v/>
      </c>
      <c r="AC396" s="500" t="str">
        <f>IF(終値!A396="","",IF(AND(高値!G396&gt;高値!F396,高値!G396&gt;高値!E396,高値!G396&gt;高値!H396,高値!G396&gt;高値!I396),2,""))</f>
        <v/>
      </c>
      <c r="AD396" s="500" t="str">
        <f>IF(終値!A396="","",IF(AND(高値!H396&gt;高値!G396,高値!H396&gt;高値!F396,高値!H396&gt;高値!I396,高値!H396&gt;高値!J396),3,""))</f>
        <v/>
      </c>
      <c r="AE396" s="500" t="str">
        <f>IF(終値!A396="","",IF(AND(高値!I396&gt;高値!H396,高値!I396&gt;高値!G396,高値!I396&gt;高値!J396,高値!I396&gt;高値!K396),4,""))</f>
        <v/>
      </c>
      <c r="AF396" s="500" t="str">
        <f>IF(終値!A396="","",IF(AND(高値!J396&gt;高値!I396,高値!J396&gt;高値!H396,高値!J396&gt;高値!K396,高値!J396&gt;高値!L396),5,""))</f>
        <v/>
      </c>
      <c r="AG396" s="500" t="str">
        <f>IF(終値!A396="","",IF(AND(高値!K396&gt;高値!J396,高値!K396&gt;高値!I396,高値!K396&gt;高値!L396,高値!K396&gt;高値!M396),6,""))</f>
        <v/>
      </c>
      <c r="AH396" s="500" t="str">
        <f>IF(終値!A396="","",IF(AND(高値!L396&gt;高値!K396,高値!L396&gt;高値!J396,高値!L396&gt;高値!M396,高値!L396&gt;高値!N396),7,""))</f>
        <v/>
      </c>
      <c r="AI396" s="500" t="str">
        <f>IF(終値!A396="","",IF(AND(高値!M396&gt;高値!L396,高値!M396&gt;高値!K396,高値!M396&gt;高値!N396,高値!M396&gt;高値!O396),8,""))</f>
        <v/>
      </c>
      <c r="AJ396" s="500" t="str">
        <f>IF(終値!A396="","",IF(AND(高値!N396&gt;高値!M396,高値!N396&gt;高値!L396,高値!N396&gt;高値!O396,高値!N396&gt;高値!P396),9,""))</f>
        <v/>
      </c>
      <c r="AK396" s="500" t="str">
        <f>IF(終値!A396="","",IF(AND(高値!O396&gt;高値!N396,高値!O396&gt;高値!M396,高値!O396&gt;高値!P396,高値!O396&gt;高値!Q396),10,""))</f>
        <v/>
      </c>
      <c r="AL396" s="500" t="str">
        <f>IF(終値!A396="","",IF(AND(高値!P396&gt;高値!O396,高値!P396&gt;高値!N396,高値!P396&gt;高値!Q396,高値!P396&gt;高値!R396),11,""))</f>
        <v/>
      </c>
      <c r="AM396" s="500" t="str">
        <f>IF(終値!A396="","",IF(AND(高値!Q396&gt;高値!P396,高値!Q396&gt;高値!O396,高値!Q396&gt;高値!R396,高値!Q396&gt;高値!S396),12,""))</f>
        <v/>
      </c>
      <c r="AN396" s="500" t="str">
        <f>IF(終値!A396="","",IF(AND(高値!R396&gt;高値!Q396,高値!R396&gt;高値!P396,高値!R396&gt;高値!S396,高値!R396&gt;高値!T396),13,""))</f>
        <v/>
      </c>
      <c r="AO396" s="500" t="str">
        <f>IF(終値!A396="","",IF(AND(高値!S396&gt;高値!R396,高値!S396&gt;高値!Q396,高値!S396&gt;高値!T396,高値!S396&gt;高値!U396),14,""))</f>
        <v/>
      </c>
      <c r="AP396" s="500" t="str">
        <f>IF(終値!A396="","",IF(AND(高値!T396&gt;高値!S396,高値!T396&gt;高値!R396,高値!T396&gt;高値!U396,高値!T396&gt;高値!V396),15,""))</f>
        <v/>
      </c>
      <c r="AQ396" s="500" t="str">
        <f>IF(終値!A396="","",IF(AND(高値!U396&gt;高値!T396,高値!U396&gt;高値!S396,高値!U396&gt;高値!V396,高値!U396&gt;高値!W396),16,""))</f>
        <v/>
      </c>
      <c r="AR396" s="500" t="str">
        <f>IF(終値!A396="","",IF(AND(高値!V396&gt;高値!U396,高値!V396&gt;高値!T396,高値!V396&gt;高値!W396,高値!V396&gt;高値!X396),17,""))</f>
        <v/>
      </c>
      <c r="AS396" s="500" t="str">
        <f>IF(終値!A396="","",IF(AND(高値!W396&gt;高値!V396,高値!W396&gt;高値!U396,高値!W396&gt;高値!X396,高値!W396&gt;高値!Y396),18,""))</f>
        <v/>
      </c>
      <c r="AT396" s="500" t="str">
        <f>IF(終値!A396="","",IF(AND(高値!X396&gt;高値!W396,高値!X396&gt;高値!V396,高値!X396&gt;高値!Y396,高値!X396&gt;高値!Z396),19,""))</f>
        <v/>
      </c>
      <c r="AU396" s="500" t="str">
        <f>IF(終値!A396="","",IF(AND(高値!Y396&gt;高値!X396,高値!Y396&gt;高値!W396,高値!Y396&gt;高値!Z396,高値!Y396&gt;高値!AA396),20,""))</f>
        <v/>
      </c>
      <c r="AV396" s="500" t="str">
        <f>IF(終値!A396="","",IF(AND(高値!Z396&gt;高値!Y396,高値!Z396&gt;高値!X396,高値!Z396&gt;高値!AA396,高値!Z396&gt;高値!AB396),21,""))</f>
        <v/>
      </c>
      <c r="AW396" s="500" t="str">
        <f>IF(終値!A396="","",IF(AND(高値!AA396&gt;高値!Z396,高値!AA396&gt;高値!Y396,高値!AA396&gt;高値!AB396,高値!AA396&gt;高値!AC396),22,""))</f>
        <v/>
      </c>
      <c r="AX396" s="500" t="str">
        <f>IF(終値!A396="","",IF(AND(高値!AB396&gt;高値!AA396,高値!AB396&gt;高値!Z396,高値!AB396&gt;高値!AC396,高値!AB396&gt;高値!AD396),23,""))</f>
        <v/>
      </c>
      <c r="AY396" s="500" t="str">
        <f>IF(終値!A396="","",IF(AND(高値!AC396&gt;高値!AB396,高値!AC396&gt;高値!AA396,高値!AC396&gt;高値!AD396,高値!AC396&gt;高値!AE396),24,""))</f>
        <v/>
      </c>
      <c r="AZ396" s="500" t="str">
        <f>IF(終値!A396="","",IF(AND(高値!AD396&gt;高値!AC396,高値!AD396&gt;高値!AB396,高値!AD396&gt;高値!AE396,高値!AD396&gt;高値!AF396),25,""))</f>
        <v/>
      </c>
      <c r="BA396" s="500" t="str">
        <f>IF(終値!A396="","",IF(AND(高値!AE396&gt;高値!AD396,高値!AE396&gt;高値!AC396,高値!AE396&gt;高値!AF396,高値!AE396&gt;高値!AG396),26,""))</f>
        <v/>
      </c>
      <c r="BB396" s="500" t="str">
        <f>IF(終値!A396="","",IF(AND(高値!AF396&gt;高値!AE396,高値!AF396&gt;高値!AD396,高値!AF396&gt;高値!AG396,高値!AF396&gt;高値!AH396),27,""))</f>
        <v/>
      </c>
      <c r="BC396" s="500" t="str">
        <f>IF(終値!A396="","",IF(AND(高値!AG396&gt;高値!AF396,高値!AG396&gt;高値!AE396,高値!AG396&gt;高値!AH396,高値!AG396&gt;高値!AI396),28,""))</f>
        <v/>
      </c>
      <c r="BD396" s="500">
        <f t="shared" si="36"/>
        <v>0</v>
      </c>
      <c r="BE396" s="500" t="str">
        <f t="shared" si="37"/>
        <v/>
      </c>
      <c r="BF396" s="500" t="str">
        <f t="shared" si="38"/>
        <v/>
      </c>
      <c r="BG396" s="500" t="str">
        <f>IF($BE396="","",INDEX(安値!$E396:$CZ396,1,$BE396+1))</f>
        <v/>
      </c>
      <c r="BH396" s="500" t="str">
        <f>IF($BF396="","",INDEX(安値!$E396:$CZ396,1,$BF396+1))</f>
        <v/>
      </c>
      <c r="BI396" s="500" t="str">
        <f>IF($BF396="","",MAX(INDEX(高値!$E396:$CZ396,1,$BE396+1):INDEX(高値!$E396:$CZ396,1,$BF396+1)))</f>
        <v/>
      </c>
      <c r="BJ396" s="500" t="str">
        <f>IF($BF396="","",AVERAGE(INDEX(終値!$E396:$CZ396,1,$BF396+1):INDEX(終値!$E396:$CZ396,1,$BF396+20))-2*STDEVP(INDEX(終値!$E396:$CZ396,1,$BF396+1):INDEX(終値!$E396:$CZ396,1,$BF396+20)))</f>
        <v/>
      </c>
      <c r="BK396" s="500" t="str">
        <f>IF($BE396="","",AVERAGE(INDEX(終値!$E396:$CZ396,1,$BE396+1):INDEX(終値!$E396:$CZ396,1,$BE396+20))-2*STDEVP(INDEX(終値!$E396:$CZ396,1,$BE396+1):INDEX(終値!$E396:$CZ396,1,$BE396+20)))</f>
        <v/>
      </c>
      <c r="BL396" s="500">
        <f t="shared" si="39"/>
        <v>0</v>
      </c>
      <c r="BM396" s="500" t="str">
        <f t="shared" si="40"/>
        <v/>
      </c>
      <c r="BN396" s="500" t="str">
        <f t="shared" si="41"/>
        <v/>
      </c>
      <c r="BO396" s="500" t="str">
        <f>IF($BM396="","",INDEX(高値!$E396:$CZ396,1,$BM396+1))</f>
        <v/>
      </c>
      <c r="BP396" s="500" t="str">
        <f>IF($BN396="","",INDEX(高値!$E396:$CZ396,1,$BN396+1))</f>
        <v/>
      </c>
      <c r="BQ396" s="500" t="str">
        <f>IF($BN396="","",MIN(INDEX(安値!$E396:$CZ396,1,$BM396+1):INDEX(安値!$E396:$CZ396,1,$BN396+1)))</f>
        <v/>
      </c>
      <c r="BR396" s="500" t="str">
        <f>IF($BN396="","",AVERAGE(INDEX(終値!$E396:$CZ396,1,$BN396+1):INDEX(終値!$E396:$CZ396,1,$BN396+20))+2*STDEVP(INDEX(終値!$E396:$CZ396,1,$BN396+1):INDEX(終値!$E396:$CZ396,1,$BN396+20)))</f>
        <v/>
      </c>
      <c r="BS396" s="500" t="str">
        <f>IF($BM396="","",AVERAGE(INDEX(終値!$E396:$CZ396,1,$BM396+1):INDEX(終値!$E396:$CZ396,1,$BM396+20))+2*STDEVP(INDEX(終値!$E396:$CZ396,1,$BM396+1):INDEX(終値!$E396:$CZ396,1,$BM396+20)))</f>
        <v/>
      </c>
      <c r="BT396" s="497" t="str">
        <f>IFERROR(IF(AND($BD396&gt;=2,ABS($BG396-$BH396)/$BH396&lt;=BB設定!$B$12,$BI396&gt;=MAX($BH396,$BG396)*(1+BB設定!$B$13),終値!E396&gt;$BG396),IF(OR(終値!E396&gt;=$BI396,AND($BH396&lt;$BJ396,$BG396&gt;=$BK396)),"二番底W▲","二番底W形成"),IF(AND($BL396&gt;=2,ABS($BO396-$BP396)/$BP396&lt;=BB設定!$B$12,$BQ396&lt;=MIN($BP396,$BO396)*(1-BB設定!$B$13),終値!E396&lt;$BO396),IF(OR(終値!E396&lt;=$BQ396,AND($BP396&gt;$BR396,$BO396&lt;=$BS396)),"二番天井M▼","二番天井M形成"),"－")),"－")</f>
        <v>－</v>
      </c>
    </row>
    <row r="397" spans="2:72">
      <c r="B397" s="500" t="str">
        <f>IF(終値!A397="","",IF(AND(安値!G397&lt;安値!F397,安値!G397&lt;安値!E397,安値!G397&lt;安値!H397,安値!G397&lt;安値!I397),2,""))</f>
        <v/>
      </c>
      <c r="C397" s="500" t="str">
        <f>IF(終値!A397="","",IF(AND(安値!H397&lt;安値!G397,安値!H397&lt;安値!F397,安値!H397&lt;安値!I397,安値!H397&lt;安値!J397),3,""))</f>
        <v/>
      </c>
      <c r="D397" s="500" t="str">
        <f>IF(終値!A397="","",IF(AND(安値!I397&lt;安値!H397,安値!I397&lt;安値!G397,安値!I397&lt;安値!J397,安値!I397&lt;安値!K397),4,""))</f>
        <v/>
      </c>
      <c r="E397" s="500" t="str">
        <f>IF(終値!A397="","",IF(AND(安値!J397&lt;安値!I397,安値!J397&lt;安値!H397,安値!J397&lt;安値!K397,安値!J397&lt;安値!L397),5,""))</f>
        <v/>
      </c>
      <c r="F397" s="500" t="str">
        <f>IF(終値!A397="","",IF(AND(安値!K397&lt;安値!J397,安値!K397&lt;安値!I397,安値!K397&lt;安値!L397,安値!K397&lt;安値!M397),6,""))</f>
        <v/>
      </c>
      <c r="G397" s="500" t="str">
        <f>IF(終値!A397="","",IF(AND(安値!L397&lt;安値!K397,安値!L397&lt;安値!J397,安値!L397&lt;安値!M397,安値!L397&lt;安値!N397),7,""))</f>
        <v/>
      </c>
      <c r="H397" s="500" t="str">
        <f>IF(終値!A397="","",IF(AND(安値!M397&lt;安値!L397,安値!M397&lt;安値!K397,安値!M397&lt;安値!N397,安値!M397&lt;安値!O397),8,""))</f>
        <v/>
      </c>
      <c r="I397" s="500" t="str">
        <f>IF(終値!A397="","",IF(AND(安値!N397&lt;安値!M397,安値!N397&lt;安値!L397,安値!N397&lt;安値!O397,安値!N397&lt;安値!P397),9,""))</f>
        <v/>
      </c>
      <c r="J397" s="500" t="str">
        <f>IF(終値!A397="","",IF(AND(安値!O397&lt;安値!N397,安値!O397&lt;安値!M397,安値!O397&lt;安値!P397,安値!O397&lt;安値!Q397),10,""))</f>
        <v/>
      </c>
      <c r="K397" s="500" t="str">
        <f>IF(終値!A397="","",IF(AND(安値!P397&lt;安値!O397,安値!P397&lt;安値!N397,安値!P397&lt;安値!Q397,安値!P397&lt;安値!R397),11,""))</f>
        <v/>
      </c>
      <c r="L397" s="500" t="str">
        <f>IF(終値!A397="","",IF(AND(安値!Q397&lt;安値!P397,安値!Q397&lt;安値!O397,安値!Q397&lt;安値!R397,安値!Q397&lt;安値!S397),12,""))</f>
        <v/>
      </c>
      <c r="M397" s="500" t="str">
        <f>IF(終値!A397="","",IF(AND(安値!R397&lt;安値!Q397,安値!R397&lt;安値!P397,安値!R397&lt;安値!S397,安値!R397&lt;安値!T397),13,""))</f>
        <v/>
      </c>
      <c r="N397" s="500" t="str">
        <f>IF(終値!A397="","",IF(AND(安値!S397&lt;安値!R397,安値!S397&lt;安値!Q397,安値!S397&lt;安値!T397,安値!S397&lt;安値!U397),14,""))</f>
        <v/>
      </c>
      <c r="O397" s="500" t="str">
        <f>IF(終値!A397="","",IF(AND(安値!T397&lt;安値!S397,安値!T397&lt;安値!R397,安値!T397&lt;安値!U397,安値!T397&lt;安値!V397),15,""))</f>
        <v/>
      </c>
      <c r="P397" s="500" t="str">
        <f>IF(終値!A397="","",IF(AND(安値!U397&lt;安値!T397,安値!U397&lt;安値!S397,安値!U397&lt;安値!V397,安値!U397&lt;安値!W397),16,""))</f>
        <v/>
      </c>
      <c r="Q397" s="500" t="str">
        <f>IF(終値!A397="","",IF(AND(安値!V397&lt;安値!U397,安値!V397&lt;安値!T397,安値!V397&lt;安値!W397,安値!V397&lt;安値!X397),17,""))</f>
        <v/>
      </c>
      <c r="R397" s="500" t="str">
        <f>IF(終値!A397="","",IF(AND(安値!W397&lt;安値!V397,安値!W397&lt;安値!U397,安値!W397&lt;安値!X397,安値!W397&lt;安値!Y397),18,""))</f>
        <v/>
      </c>
      <c r="S397" s="500" t="str">
        <f>IF(終値!A397="","",IF(AND(安値!X397&lt;安値!W397,安値!X397&lt;安値!V397,安値!X397&lt;安値!Y397,安値!X397&lt;安値!Z397),19,""))</f>
        <v/>
      </c>
      <c r="T397" s="500" t="str">
        <f>IF(終値!A397="","",IF(AND(安値!Y397&lt;安値!X397,安値!Y397&lt;安値!W397,安値!Y397&lt;安値!Z397,安値!Y397&lt;安値!AA397),20,""))</f>
        <v/>
      </c>
      <c r="U397" s="500" t="str">
        <f>IF(終値!A397="","",IF(AND(安値!Z397&lt;安値!Y397,安値!Z397&lt;安値!X397,安値!Z397&lt;安値!AA397,安値!Z397&lt;安値!AB397),21,""))</f>
        <v/>
      </c>
      <c r="V397" s="500" t="str">
        <f>IF(終値!A397="","",IF(AND(安値!AA397&lt;安値!Z397,安値!AA397&lt;安値!Y397,安値!AA397&lt;安値!AB397,安値!AA397&lt;安値!AC397),22,""))</f>
        <v/>
      </c>
      <c r="W397" s="500" t="str">
        <f>IF(終値!A397="","",IF(AND(安値!AB397&lt;安値!AA397,安値!AB397&lt;安値!Z397,安値!AB397&lt;安値!AC397,安値!AB397&lt;安値!AD397),23,""))</f>
        <v/>
      </c>
      <c r="X397" s="500" t="str">
        <f>IF(終値!A397="","",IF(AND(安値!AC397&lt;安値!AB397,安値!AC397&lt;安値!AA397,安値!AC397&lt;安値!AD397,安値!AC397&lt;安値!AE397),24,""))</f>
        <v/>
      </c>
      <c r="Y397" s="500" t="str">
        <f>IF(終値!A397="","",IF(AND(安値!AD397&lt;安値!AC397,安値!AD397&lt;安値!AB397,安値!AD397&lt;安値!AE397,安値!AD397&lt;安値!AF397),25,""))</f>
        <v/>
      </c>
      <c r="Z397" s="500" t="str">
        <f>IF(終値!A397="","",IF(AND(安値!AE397&lt;安値!AD397,安値!AE397&lt;安値!AC397,安値!AE397&lt;安値!AF397,安値!AE397&lt;安値!AG397),26,""))</f>
        <v/>
      </c>
      <c r="AA397" s="500" t="str">
        <f>IF(終値!A397="","",IF(AND(安値!AF397&lt;安値!AE397,安値!AF397&lt;安値!AD397,安値!AF397&lt;安値!AG397,安値!AF397&lt;安値!AH397),27,""))</f>
        <v/>
      </c>
      <c r="AB397" s="500" t="str">
        <f>IF(終値!A397="","",IF(AND(安値!AG397&lt;安値!AF397,安値!AG397&lt;安値!AE397,安値!AG397&lt;安値!AH397,安値!AG397&lt;安値!AI397),28,""))</f>
        <v/>
      </c>
      <c r="AC397" s="500" t="str">
        <f>IF(終値!A397="","",IF(AND(高値!G397&gt;高値!F397,高値!G397&gt;高値!E397,高値!G397&gt;高値!H397,高値!G397&gt;高値!I397),2,""))</f>
        <v/>
      </c>
      <c r="AD397" s="500" t="str">
        <f>IF(終値!A397="","",IF(AND(高値!H397&gt;高値!G397,高値!H397&gt;高値!F397,高値!H397&gt;高値!I397,高値!H397&gt;高値!J397),3,""))</f>
        <v/>
      </c>
      <c r="AE397" s="500" t="str">
        <f>IF(終値!A397="","",IF(AND(高値!I397&gt;高値!H397,高値!I397&gt;高値!G397,高値!I397&gt;高値!J397,高値!I397&gt;高値!K397),4,""))</f>
        <v/>
      </c>
      <c r="AF397" s="500" t="str">
        <f>IF(終値!A397="","",IF(AND(高値!J397&gt;高値!I397,高値!J397&gt;高値!H397,高値!J397&gt;高値!K397,高値!J397&gt;高値!L397),5,""))</f>
        <v/>
      </c>
      <c r="AG397" s="500" t="str">
        <f>IF(終値!A397="","",IF(AND(高値!K397&gt;高値!J397,高値!K397&gt;高値!I397,高値!K397&gt;高値!L397,高値!K397&gt;高値!M397),6,""))</f>
        <v/>
      </c>
      <c r="AH397" s="500" t="str">
        <f>IF(終値!A397="","",IF(AND(高値!L397&gt;高値!K397,高値!L397&gt;高値!J397,高値!L397&gt;高値!M397,高値!L397&gt;高値!N397),7,""))</f>
        <v/>
      </c>
      <c r="AI397" s="500" t="str">
        <f>IF(終値!A397="","",IF(AND(高値!M397&gt;高値!L397,高値!M397&gt;高値!K397,高値!M397&gt;高値!N397,高値!M397&gt;高値!O397),8,""))</f>
        <v/>
      </c>
      <c r="AJ397" s="500" t="str">
        <f>IF(終値!A397="","",IF(AND(高値!N397&gt;高値!M397,高値!N397&gt;高値!L397,高値!N397&gt;高値!O397,高値!N397&gt;高値!P397),9,""))</f>
        <v/>
      </c>
      <c r="AK397" s="500" t="str">
        <f>IF(終値!A397="","",IF(AND(高値!O397&gt;高値!N397,高値!O397&gt;高値!M397,高値!O397&gt;高値!P397,高値!O397&gt;高値!Q397),10,""))</f>
        <v/>
      </c>
      <c r="AL397" s="500" t="str">
        <f>IF(終値!A397="","",IF(AND(高値!P397&gt;高値!O397,高値!P397&gt;高値!N397,高値!P397&gt;高値!Q397,高値!P397&gt;高値!R397),11,""))</f>
        <v/>
      </c>
      <c r="AM397" s="500" t="str">
        <f>IF(終値!A397="","",IF(AND(高値!Q397&gt;高値!P397,高値!Q397&gt;高値!O397,高値!Q397&gt;高値!R397,高値!Q397&gt;高値!S397),12,""))</f>
        <v/>
      </c>
      <c r="AN397" s="500" t="str">
        <f>IF(終値!A397="","",IF(AND(高値!R397&gt;高値!Q397,高値!R397&gt;高値!P397,高値!R397&gt;高値!S397,高値!R397&gt;高値!T397),13,""))</f>
        <v/>
      </c>
      <c r="AO397" s="500" t="str">
        <f>IF(終値!A397="","",IF(AND(高値!S397&gt;高値!R397,高値!S397&gt;高値!Q397,高値!S397&gt;高値!T397,高値!S397&gt;高値!U397),14,""))</f>
        <v/>
      </c>
      <c r="AP397" s="500" t="str">
        <f>IF(終値!A397="","",IF(AND(高値!T397&gt;高値!S397,高値!T397&gt;高値!R397,高値!T397&gt;高値!U397,高値!T397&gt;高値!V397),15,""))</f>
        <v/>
      </c>
      <c r="AQ397" s="500" t="str">
        <f>IF(終値!A397="","",IF(AND(高値!U397&gt;高値!T397,高値!U397&gt;高値!S397,高値!U397&gt;高値!V397,高値!U397&gt;高値!W397),16,""))</f>
        <v/>
      </c>
      <c r="AR397" s="500" t="str">
        <f>IF(終値!A397="","",IF(AND(高値!V397&gt;高値!U397,高値!V397&gt;高値!T397,高値!V397&gt;高値!W397,高値!V397&gt;高値!X397),17,""))</f>
        <v/>
      </c>
      <c r="AS397" s="500" t="str">
        <f>IF(終値!A397="","",IF(AND(高値!W397&gt;高値!V397,高値!W397&gt;高値!U397,高値!W397&gt;高値!X397,高値!W397&gt;高値!Y397),18,""))</f>
        <v/>
      </c>
      <c r="AT397" s="500" t="str">
        <f>IF(終値!A397="","",IF(AND(高値!X397&gt;高値!W397,高値!X397&gt;高値!V397,高値!X397&gt;高値!Y397,高値!X397&gt;高値!Z397),19,""))</f>
        <v/>
      </c>
      <c r="AU397" s="500" t="str">
        <f>IF(終値!A397="","",IF(AND(高値!Y397&gt;高値!X397,高値!Y397&gt;高値!W397,高値!Y397&gt;高値!Z397,高値!Y397&gt;高値!AA397),20,""))</f>
        <v/>
      </c>
      <c r="AV397" s="500" t="str">
        <f>IF(終値!A397="","",IF(AND(高値!Z397&gt;高値!Y397,高値!Z397&gt;高値!X397,高値!Z397&gt;高値!AA397,高値!Z397&gt;高値!AB397),21,""))</f>
        <v/>
      </c>
      <c r="AW397" s="500" t="str">
        <f>IF(終値!A397="","",IF(AND(高値!AA397&gt;高値!Z397,高値!AA397&gt;高値!Y397,高値!AA397&gt;高値!AB397,高値!AA397&gt;高値!AC397),22,""))</f>
        <v/>
      </c>
      <c r="AX397" s="500" t="str">
        <f>IF(終値!A397="","",IF(AND(高値!AB397&gt;高値!AA397,高値!AB397&gt;高値!Z397,高値!AB397&gt;高値!AC397,高値!AB397&gt;高値!AD397),23,""))</f>
        <v/>
      </c>
      <c r="AY397" s="500" t="str">
        <f>IF(終値!A397="","",IF(AND(高値!AC397&gt;高値!AB397,高値!AC397&gt;高値!AA397,高値!AC397&gt;高値!AD397,高値!AC397&gt;高値!AE397),24,""))</f>
        <v/>
      </c>
      <c r="AZ397" s="500" t="str">
        <f>IF(終値!A397="","",IF(AND(高値!AD397&gt;高値!AC397,高値!AD397&gt;高値!AB397,高値!AD397&gt;高値!AE397,高値!AD397&gt;高値!AF397),25,""))</f>
        <v/>
      </c>
      <c r="BA397" s="500" t="str">
        <f>IF(終値!A397="","",IF(AND(高値!AE397&gt;高値!AD397,高値!AE397&gt;高値!AC397,高値!AE397&gt;高値!AF397,高値!AE397&gt;高値!AG397),26,""))</f>
        <v/>
      </c>
      <c r="BB397" s="500" t="str">
        <f>IF(終値!A397="","",IF(AND(高値!AF397&gt;高値!AE397,高値!AF397&gt;高値!AD397,高値!AF397&gt;高値!AG397,高値!AF397&gt;高値!AH397),27,""))</f>
        <v/>
      </c>
      <c r="BC397" s="500" t="str">
        <f>IF(終値!A397="","",IF(AND(高値!AG397&gt;高値!AF397,高値!AG397&gt;高値!AE397,高値!AG397&gt;高値!AH397,高値!AG397&gt;高値!AI397),28,""))</f>
        <v/>
      </c>
      <c r="BD397" s="500">
        <f t="shared" si="36"/>
        <v>0</v>
      </c>
      <c r="BE397" s="500" t="str">
        <f t="shared" si="37"/>
        <v/>
      </c>
      <c r="BF397" s="500" t="str">
        <f t="shared" si="38"/>
        <v/>
      </c>
      <c r="BG397" s="500" t="str">
        <f>IF($BE397="","",INDEX(安値!$E397:$CZ397,1,$BE397+1))</f>
        <v/>
      </c>
      <c r="BH397" s="500" t="str">
        <f>IF($BF397="","",INDEX(安値!$E397:$CZ397,1,$BF397+1))</f>
        <v/>
      </c>
      <c r="BI397" s="500" t="str">
        <f>IF($BF397="","",MAX(INDEX(高値!$E397:$CZ397,1,$BE397+1):INDEX(高値!$E397:$CZ397,1,$BF397+1)))</f>
        <v/>
      </c>
      <c r="BJ397" s="500" t="str">
        <f>IF($BF397="","",AVERAGE(INDEX(終値!$E397:$CZ397,1,$BF397+1):INDEX(終値!$E397:$CZ397,1,$BF397+20))-2*STDEVP(INDEX(終値!$E397:$CZ397,1,$BF397+1):INDEX(終値!$E397:$CZ397,1,$BF397+20)))</f>
        <v/>
      </c>
      <c r="BK397" s="500" t="str">
        <f>IF($BE397="","",AVERAGE(INDEX(終値!$E397:$CZ397,1,$BE397+1):INDEX(終値!$E397:$CZ397,1,$BE397+20))-2*STDEVP(INDEX(終値!$E397:$CZ397,1,$BE397+1):INDEX(終値!$E397:$CZ397,1,$BE397+20)))</f>
        <v/>
      </c>
      <c r="BL397" s="500">
        <f t="shared" si="39"/>
        <v>0</v>
      </c>
      <c r="BM397" s="500" t="str">
        <f t="shared" si="40"/>
        <v/>
      </c>
      <c r="BN397" s="500" t="str">
        <f t="shared" si="41"/>
        <v/>
      </c>
      <c r="BO397" s="500" t="str">
        <f>IF($BM397="","",INDEX(高値!$E397:$CZ397,1,$BM397+1))</f>
        <v/>
      </c>
      <c r="BP397" s="500" t="str">
        <f>IF($BN397="","",INDEX(高値!$E397:$CZ397,1,$BN397+1))</f>
        <v/>
      </c>
      <c r="BQ397" s="500" t="str">
        <f>IF($BN397="","",MIN(INDEX(安値!$E397:$CZ397,1,$BM397+1):INDEX(安値!$E397:$CZ397,1,$BN397+1)))</f>
        <v/>
      </c>
      <c r="BR397" s="500" t="str">
        <f>IF($BN397="","",AVERAGE(INDEX(終値!$E397:$CZ397,1,$BN397+1):INDEX(終値!$E397:$CZ397,1,$BN397+20))+2*STDEVP(INDEX(終値!$E397:$CZ397,1,$BN397+1):INDEX(終値!$E397:$CZ397,1,$BN397+20)))</f>
        <v/>
      </c>
      <c r="BS397" s="500" t="str">
        <f>IF($BM397="","",AVERAGE(INDEX(終値!$E397:$CZ397,1,$BM397+1):INDEX(終値!$E397:$CZ397,1,$BM397+20))+2*STDEVP(INDEX(終値!$E397:$CZ397,1,$BM397+1):INDEX(終値!$E397:$CZ397,1,$BM397+20)))</f>
        <v/>
      </c>
      <c r="BT397" s="497" t="str">
        <f>IFERROR(IF(AND($BD397&gt;=2,ABS($BG397-$BH397)/$BH397&lt;=BB設定!$B$12,$BI397&gt;=MAX($BH397,$BG397)*(1+BB設定!$B$13),終値!E397&gt;$BG397),IF(OR(終値!E397&gt;=$BI397,AND($BH397&lt;$BJ397,$BG397&gt;=$BK397)),"二番底W▲","二番底W形成"),IF(AND($BL397&gt;=2,ABS($BO397-$BP397)/$BP397&lt;=BB設定!$B$12,$BQ397&lt;=MIN($BP397,$BO397)*(1-BB設定!$B$13),終値!E397&lt;$BO397),IF(OR(終値!E397&lt;=$BQ397,AND($BP397&gt;$BR397,$BO397&lt;=$BS397)),"二番天井M▼","二番天井M形成"),"－")),"－")</f>
        <v>－</v>
      </c>
    </row>
    <row r="398" spans="2:72">
      <c r="B398" s="500" t="str">
        <f>IF(終値!A398="","",IF(AND(安値!G398&lt;安値!F398,安値!G398&lt;安値!E398,安値!G398&lt;安値!H398,安値!G398&lt;安値!I398),2,""))</f>
        <v/>
      </c>
      <c r="C398" s="500" t="str">
        <f>IF(終値!A398="","",IF(AND(安値!H398&lt;安値!G398,安値!H398&lt;安値!F398,安値!H398&lt;安値!I398,安値!H398&lt;安値!J398),3,""))</f>
        <v/>
      </c>
      <c r="D398" s="500" t="str">
        <f>IF(終値!A398="","",IF(AND(安値!I398&lt;安値!H398,安値!I398&lt;安値!G398,安値!I398&lt;安値!J398,安値!I398&lt;安値!K398),4,""))</f>
        <v/>
      </c>
      <c r="E398" s="500" t="str">
        <f>IF(終値!A398="","",IF(AND(安値!J398&lt;安値!I398,安値!J398&lt;安値!H398,安値!J398&lt;安値!K398,安値!J398&lt;安値!L398),5,""))</f>
        <v/>
      </c>
      <c r="F398" s="500" t="str">
        <f>IF(終値!A398="","",IF(AND(安値!K398&lt;安値!J398,安値!K398&lt;安値!I398,安値!K398&lt;安値!L398,安値!K398&lt;安値!M398),6,""))</f>
        <v/>
      </c>
      <c r="G398" s="500" t="str">
        <f>IF(終値!A398="","",IF(AND(安値!L398&lt;安値!K398,安値!L398&lt;安値!J398,安値!L398&lt;安値!M398,安値!L398&lt;安値!N398),7,""))</f>
        <v/>
      </c>
      <c r="H398" s="500" t="str">
        <f>IF(終値!A398="","",IF(AND(安値!M398&lt;安値!L398,安値!M398&lt;安値!K398,安値!M398&lt;安値!N398,安値!M398&lt;安値!O398),8,""))</f>
        <v/>
      </c>
      <c r="I398" s="500" t="str">
        <f>IF(終値!A398="","",IF(AND(安値!N398&lt;安値!M398,安値!N398&lt;安値!L398,安値!N398&lt;安値!O398,安値!N398&lt;安値!P398),9,""))</f>
        <v/>
      </c>
      <c r="J398" s="500" t="str">
        <f>IF(終値!A398="","",IF(AND(安値!O398&lt;安値!N398,安値!O398&lt;安値!M398,安値!O398&lt;安値!P398,安値!O398&lt;安値!Q398),10,""))</f>
        <v/>
      </c>
      <c r="K398" s="500" t="str">
        <f>IF(終値!A398="","",IF(AND(安値!P398&lt;安値!O398,安値!P398&lt;安値!N398,安値!P398&lt;安値!Q398,安値!P398&lt;安値!R398),11,""))</f>
        <v/>
      </c>
      <c r="L398" s="500" t="str">
        <f>IF(終値!A398="","",IF(AND(安値!Q398&lt;安値!P398,安値!Q398&lt;安値!O398,安値!Q398&lt;安値!R398,安値!Q398&lt;安値!S398),12,""))</f>
        <v/>
      </c>
      <c r="M398" s="500" t="str">
        <f>IF(終値!A398="","",IF(AND(安値!R398&lt;安値!Q398,安値!R398&lt;安値!P398,安値!R398&lt;安値!S398,安値!R398&lt;安値!T398),13,""))</f>
        <v/>
      </c>
      <c r="N398" s="500" t="str">
        <f>IF(終値!A398="","",IF(AND(安値!S398&lt;安値!R398,安値!S398&lt;安値!Q398,安値!S398&lt;安値!T398,安値!S398&lt;安値!U398),14,""))</f>
        <v/>
      </c>
      <c r="O398" s="500" t="str">
        <f>IF(終値!A398="","",IF(AND(安値!T398&lt;安値!S398,安値!T398&lt;安値!R398,安値!T398&lt;安値!U398,安値!T398&lt;安値!V398),15,""))</f>
        <v/>
      </c>
      <c r="P398" s="500" t="str">
        <f>IF(終値!A398="","",IF(AND(安値!U398&lt;安値!T398,安値!U398&lt;安値!S398,安値!U398&lt;安値!V398,安値!U398&lt;安値!W398),16,""))</f>
        <v/>
      </c>
      <c r="Q398" s="500" t="str">
        <f>IF(終値!A398="","",IF(AND(安値!V398&lt;安値!U398,安値!V398&lt;安値!T398,安値!V398&lt;安値!W398,安値!V398&lt;安値!X398),17,""))</f>
        <v/>
      </c>
      <c r="R398" s="500" t="str">
        <f>IF(終値!A398="","",IF(AND(安値!W398&lt;安値!V398,安値!W398&lt;安値!U398,安値!W398&lt;安値!X398,安値!W398&lt;安値!Y398),18,""))</f>
        <v/>
      </c>
      <c r="S398" s="500" t="str">
        <f>IF(終値!A398="","",IF(AND(安値!X398&lt;安値!W398,安値!X398&lt;安値!V398,安値!X398&lt;安値!Y398,安値!X398&lt;安値!Z398),19,""))</f>
        <v/>
      </c>
      <c r="T398" s="500" t="str">
        <f>IF(終値!A398="","",IF(AND(安値!Y398&lt;安値!X398,安値!Y398&lt;安値!W398,安値!Y398&lt;安値!Z398,安値!Y398&lt;安値!AA398),20,""))</f>
        <v/>
      </c>
      <c r="U398" s="500" t="str">
        <f>IF(終値!A398="","",IF(AND(安値!Z398&lt;安値!Y398,安値!Z398&lt;安値!X398,安値!Z398&lt;安値!AA398,安値!Z398&lt;安値!AB398),21,""))</f>
        <v/>
      </c>
      <c r="V398" s="500" t="str">
        <f>IF(終値!A398="","",IF(AND(安値!AA398&lt;安値!Z398,安値!AA398&lt;安値!Y398,安値!AA398&lt;安値!AB398,安値!AA398&lt;安値!AC398),22,""))</f>
        <v/>
      </c>
      <c r="W398" s="500" t="str">
        <f>IF(終値!A398="","",IF(AND(安値!AB398&lt;安値!AA398,安値!AB398&lt;安値!Z398,安値!AB398&lt;安値!AC398,安値!AB398&lt;安値!AD398),23,""))</f>
        <v/>
      </c>
      <c r="X398" s="500" t="str">
        <f>IF(終値!A398="","",IF(AND(安値!AC398&lt;安値!AB398,安値!AC398&lt;安値!AA398,安値!AC398&lt;安値!AD398,安値!AC398&lt;安値!AE398),24,""))</f>
        <v/>
      </c>
      <c r="Y398" s="500" t="str">
        <f>IF(終値!A398="","",IF(AND(安値!AD398&lt;安値!AC398,安値!AD398&lt;安値!AB398,安値!AD398&lt;安値!AE398,安値!AD398&lt;安値!AF398),25,""))</f>
        <v/>
      </c>
      <c r="Z398" s="500" t="str">
        <f>IF(終値!A398="","",IF(AND(安値!AE398&lt;安値!AD398,安値!AE398&lt;安値!AC398,安値!AE398&lt;安値!AF398,安値!AE398&lt;安値!AG398),26,""))</f>
        <v/>
      </c>
      <c r="AA398" s="500" t="str">
        <f>IF(終値!A398="","",IF(AND(安値!AF398&lt;安値!AE398,安値!AF398&lt;安値!AD398,安値!AF398&lt;安値!AG398,安値!AF398&lt;安値!AH398),27,""))</f>
        <v/>
      </c>
      <c r="AB398" s="500" t="str">
        <f>IF(終値!A398="","",IF(AND(安値!AG398&lt;安値!AF398,安値!AG398&lt;安値!AE398,安値!AG398&lt;安値!AH398,安値!AG398&lt;安値!AI398),28,""))</f>
        <v/>
      </c>
      <c r="AC398" s="500" t="str">
        <f>IF(終値!A398="","",IF(AND(高値!G398&gt;高値!F398,高値!G398&gt;高値!E398,高値!G398&gt;高値!H398,高値!G398&gt;高値!I398),2,""))</f>
        <v/>
      </c>
      <c r="AD398" s="500" t="str">
        <f>IF(終値!A398="","",IF(AND(高値!H398&gt;高値!G398,高値!H398&gt;高値!F398,高値!H398&gt;高値!I398,高値!H398&gt;高値!J398),3,""))</f>
        <v/>
      </c>
      <c r="AE398" s="500" t="str">
        <f>IF(終値!A398="","",IF(AND(高値!I398&gt;高値!H398,高値!I398&gt;高値!G398,高値!I398&gt;高値!J398,高値!I398&gt;高値!K398),4,""))</f>
        <v/>
      </c>
      <c r="AF398" s="500" t="str">
        <f>IF(終値!A398="","",IF(AND(高値!J398&gt;高値!I398,高値!J398&gt;高値!H398,高値!J398&gt;高値!K398,高値!J398&gt;高値!L398),5,""))</f>
        <v/>
      </c>
      <c r="AG398" s="500" t="str">
        <f>IF(終値!A398="","",IF(AND(高値!K398&gt;高値!J398,高値!K398&gt;高値!I398,高値!K398&gt;高値!L398,高値!K398&gt;高値!M398),6,""))</f>
        <v/>
      </c>
      <c r="AH398" s="500" t="str">
        <f>IF(終値!A398="","",IF(AND(高値!L398&gt;高値!K398,高値!L398&gt;高値!J398,高値!L398&gt;高値!M398,高値!L398&gt;高値!N398),7,""))</f>
        <v/>
      </c>
      <c r="AI398" s="500" t="str">
        <f>IF(終値!A398="","",IF(AND(高値!M398&gt;高値!L398,高値!M398&gt;高値!K398,高値!M398&gt;高値!N398,高値!M398&gt;高値!O398),8,""))</f>
        <v/>
      </c>
      <c r="AJ398" s="500" t="str">
        <f>IF(終値!A398="","",IF(AND(高値!N398&gt;高値!M398,高値!N398&gt;高値!L398,高値!N398&gt;高値!O398,高値!N398&gt;高値!P398),9,""))</f>
        <v/>
      </c>
      <c r="AK398" s="500" t="str">
        <f>IF(終値!A398="","",IF(AND(高値!O398&gt;高値!N398,高値!O398&gt;高値!M398,高値!O398&gt;高値!P398,高値!O398&gt;高値!Q398),10,""))</f>
        <v/>
      </c>
      <c r="AL398" s="500" t="str">
        <f>IF(終値!A398="","",IF(AND(高値!P398&gt;高値!O398,高値!P398&gt;高値!N398,高値!P398&gt;高値!Q398,高値!P398&gt;高値!R398),11,""))</f>
        <v/>
      </c>
      <c r="AM398" s="500" t="str">
        <f>IF(終値!A398="","",IF(AND(高値!Q398&gt;高値!P398,高値!Q398&gt;高値!O398,高値!Q398&gt;高値!R398,高値!Q398&gt;高値!S398),12,""))</f>
        <v/>
      </c>
      <c r="AN398" s="500" t="str">
        <f>IF(終値!A398="","",IF(AND(高値!R398&gt;高値!Q398,高値!R398&gt;高値!P398,高値!R398&gt;高値!S398,高値!R398&gt;高値!T398),13,""))</f>
        <v/>
      </c>
      <c r="AO398" s="500" t="str">
        <f>IF(終値!A398="","",IF(AND(高値!S398&gt;高値!R398,高値!S398&gt;高値!Q398,高値!S398&gt;高値!T398,高値!S398&gt;高値!U398),14,""))</f>
        <v/>
      </c>
      <c r="AP398" s="500" t="str">
        <f>IF(終値!A398="","",IF(AND(高値!T398&gt;高値!S398,高値!T398&gt;高値!R398,高値!T398&gt;高値!U398,高値!T398&gt;高値!V398),15,""))</f>
        <v/>
      </c>
      <c r="AQ398" s="500" t="str">
        <f>IF(終値!A398="","",IF(AND(高値!U398&gt;高値!T398,高値!U398&gt;高値!S398,高値!U398&gt;高値!V398,高値!U398&gt;高値!W398),16,""))</f>
        <v/>
      </c>
      <c r="AR398" s="500" t="str">
        <f>IF(終値!A398="","",IF(AND(高値!V398&gt;高値!U398,高値!V398&gt;高値!T398,高値!V398&gt;高値!W398,高値!V398&gt;高値!X398),17,""))</f>
        <v/>
      </c>
      <c r="AS398" s="500" t="str">
        <f>IF(終値!A398="","",IF(AND(高値!W398&gt;高値!V398,高値!W398&gt;高値!U398,高値!W398&gt;高値!X398,高値!W398&gt;高値!Y398),18,""))</f>
        <v/>
      </c>
      <c r="AT398" s="500" t="str">
        <f>IF(終値!A398="","",IF(AND(高値!X398&gt;高値!W398,高値!X398&gt;高値!V398,高値!X398&gt;高値!Y398,高値!X398&gt;高値!Z398),19,""))</f>
        <v/>
      </c>
      <c r="AU398" s="500" t="str">
        <f>IF(終値!A398="","",IF(AND(高値!Y398&gt;高値!X398,高値!Y398&gt;高値!W398,高値!Y398&gt;高値!Z398,高値!Y398&gt;高値!AA398),20,""))</f>
        <v/>
      </c>
      <c r="AV398" s="500" t="str">
        <f>IF(終値!A398="","",IF(AND(高値!Z398&gt;高値!Y398,高値!Z398&gt;高値!X398,高値!Z398&gt;高値!AA398,高値!Z398&gt;高値!AB398),21,""))</f>
        <v/>
      </c>
      <c r="AW398" s="500" t="str">
        <f>IF(終値!A398="","",IF(AND(高値!AA398&gt;高値!Z398,高値!AA398&gt;高値!Y398,高値!AA398&gt;高値!AB398,高値!AA398&gt;高値!AC398),22,""))</f>
        <v/>
      </c>
      <c r="AX398" s="500" t="str">
        <f>IF(終値!A398="","",IF(AND(高値!AB398&gt;高値!AA398,高値!AB398&gt;高値!Z398,高値!AB398&gt;高値!AC398,高値!AB398&gt;高値!AD398),23,""))</f>
        <v/>
      </c>
      <c r="AY398" s="500" t="str">
        <f>IF(終値!A398="","",IF(AND(高値!AC398&gt;高値!AB398,高値!AC398&gt;高値!AA398,高値!AC398&gt;高値!AD398,高値!AC398&gt;高値!AE398),24,""))</f>
        <v/>
      </c>
      <c r="AZ398" s="500" t="str">
        <f>IF(終値!A398="","",IF(AND(高値!AD398&gt;高値!AC398,高値!AD398&gt;高値!AB398,高値!AD398&gt;高値!AE398,高値!AD398&gt;高値!AF398),25,""))</f>
        <v/>
      </c>
      <c r="BA398" s="500" t="str">
        <f>IF(終値!A398="","",IF(AND(高値!AE398&gt;高値!AD398,高値!AE398&gt;高値!AC398,高値!AE398&gt;高値!AF398,高値!AE398&gt;高値!AG398),26,""))</f>
        <v/>
      </c>
      <c r="BB398" s="500" t="str">
        <f>IF(終値!A398="","",IF(AND(高値!AF398&gt;高値!AE398,高値!AF398&gt;高値!AD398,高値!AF398&gt;高値!AG398,高値!AF398&gt;高値!AH398),27,""))</f>
        <v/>
      </c>
      <c r="BC398" s="500" t="str">
        <f>IF(終値!A398="","",IF(AND(高値!AG398&gt;高値!AF398,高値!AG398&gt;高値!AE398,高値!AG398&gt;高値!AH398,高値!AG398&gt;高値!AI398),28,""))</f>
        <v/>
      </c>
      <c r="BD398" s="500">
        <f t="shared" si="36"/>
        <v>0</v>
      </c>
      <c r="BE398" s="500" t="str">
        <f t="shared" si="37"/>
        <v/>
      </c>
      <c r="BF398" s="500" t="str">
        <f t="shared" si="38"/>
        <v/>
      </c>
      <c r="BG398" s="500" t="str">
        <f>IF($BE398="","",INDEX(安値!$E398:$CZ398,1,$BE398+1))</f>
        <v/>
      </c>
      <c r="BH398" s="500" t="str">
        <f>IF($BF398="","",INDEX(安値!$E398:$CZ398,1,$BF398+1))</f>
        <v/>
      </c>
      <c r="BI398" s="500" t="str">
        <f>IF($BF398="","",MAX(INDEX(高値!$E398:$CZ398,1,$BE398+1):INDEX(高値!$E398:$CZ398,1,$BF398+1)))</f>
        <v/>
      </c>
      <c r="BJ398" s="500" t="str">
        <f>IF($BF398="","",AVERAGE(INDEX(終値!$E398:$CZ398,1,$BF398+1):INDEX(終値!$E398:$CZ398,1,$BF398+20))-2*STDEVP(INDEX(終値!$E398:$CZ398,1,$BF398+1):INDEX(終値!$E398:$CZ398,1,$BF398+20)))</f>
        <v/>
      </c>
      <c r="BK398" s="500" t="str">
        <f>IF($BE398="","",AVERAGE(INDEX(終値!$E398:$CZ398,1,$BE398+1):INDEX(終値!$E398:$CZ398,1,$BE398+20))-2*STDEVP(INDEX(終値!$E398:$CZ398,1,$BE398+1):INDEX(終値!$E398:$CZ398,1,$BE398+20)))</f>
        <v/>
      </c>
      <c r="BL398" s="500">
        <f t="shared" si="39"/>
        <v>0</v>
      </c>
      <c r="BM398" s="500" t="str">
        <f t="shared" si="40"/>
        <v/>
      </c>
      <c r="BN398" s="500" t="str">
        <f t="shared" si="41"/>
        <v/>
      </c>
      <c r="BO398" s="500" t="str">
        <f>IF($BM398="","",INDEX(高値!$E398:$CZ398,1,$BM398+1))</f>
        <v/>
      </c>
      <c r="BP398" s="500" t="str">
        <f>IF($BN398="","",INDEX(高値!$E398:$CZ398,1,$BN398+1))</f>
        <v/>
      </c>
      <c r="BQ398" s="500" t="str">
        <f>IF($BN398="","",MIN(INDEX(安値!$E398:$CZ398,1,$BM398+1):INDEX(安値!$E398:$CZ398,1,$BN398+1)))</f>
        <v/>
      </c>
      <c r="BR398" s="500" t="str">
        <f>IF($BN398="","",AVERAGE(INDEX(終値!$E398:$CZ398,1,$BN398+1):INDEX(終値!$E398:$CZ398,1,$BN398+20))+2*STDEVP(INDEX(終値!$E398:$CZ398,1,$BN398+1):INDEX(終値!$E398:$CZ398,1,$BN398+20)))</f>
        <v/>
      </c>
      <c r="BS398" s="500" t="str">
        <f>IF($BM398="","",AVERAGE(INDEX(終値!$E398:$CZ398,1,$BM398+1):INDEX(終値!$E398:$CZ398,1,$BM398+20))+2*STDEVP(INDEX(終値!$E398:$CZ398,1,$BM398+1):INDEX(終値!$E398:$CZ398,1,$BM398+20)))</f>
        <v/>
      </c>
      <c r="BT398" s="497" t="str">
        <f>IFERROR(IF(AND($BD398&gt;=2,ABS($BG398-$BH398)/$BH398&lt;=BB設定!$B$12,$BI398&gt;=MAX($BH398,$BG398)*(1+BB設定!$B$13),終値!E398&gt;$BG398),IF(OR(終値!E398&gt;=$BI398,AND($BH398&lt;$BJ398,$BG398&gt;=$BK398)),"二番底W▲","二番底W形成"),IF(AND($BL398&gt;=2,ABS($BO398-$BP398)/$BP398&lt;=BB設定!$B$12,$BQ398&lt;=MIN($BP398,$BO398)*(1-BB設定!$B$13),終値!E398&lt;$BO398),IF(OR(終値!E398&lt;=$BQ398,AND($BP398&gt;$BR398,$BO398&lt;=$BS398)),"二番天井M▼","二番天井M形成"),"－")),"－")</f>
        <v>－</v>
      </c>
    </row>
    <row r="399" spans="2:72">
      <c r="B399" s="500" t="str">
        <f>IF(終値!A399="","",IF(AND(安値!G399&lt;安値!F399,安値!G399&lt;安値!E399,安値!G399&lt;安値!H399,安値!G399&lt;安値!I399),2,""))</f>
        <v/>
      </c>
      <c r="C399" s="500" t="str">
        <f>IF(終値!A399="","",IF(AND(安値!H399&lt;安値!G399,安値!H399&lt;安値!F399,安値!H399&lt;安値!I399,安値!H399&lt;安値!J399),3,""))</f>
        <v/>
      </c>
      <c r="D399" s="500" t="str">
        <f>IF(終値!A399="","",IF(AND(安値!I399&lt;安値!H399,安値!I399&lt;安値!G399,安値!I399&lt;安値!J399,安値!I399&lt;安値!K399),4,""))</f>
        <v/>
      </c>
      <c r="E399" s="500" t="str">
        <f>IF(終値!A399="","",IF(AND(安値!J399&lt;安値!I399,安値!J399&lt;安値!H399,安値!J399&lt;安値!K399,安値!J399&lt;安値!L399),5,""))</f>
        <v/>
      </c>
      <c r="F399" s="500" t="str">
        <f>IF(終値!A399="","",IF(AND(安値!K399&lt;安値!J399,安値!K399&lt;安値!I399,安値!K399&lt;安値!L399,安値!K399&lt;安値!M399),6,""))</f>
        <v/>
      </c>
      <c r="G399" s="500" t="str">
        <f>IF(終値!A399="","",IF(AND(安値!L399&lt;安値!K399,安値!L399&lt;安値!J399,安値!L399&lt;安値!M399,安値!L399&lt;安値!N399),7,""))</f>
        <v/>
      </c>
      <c r="H399" s="500" t="str">
        <f>IF(終値!A399="","",IF(AND(安値!M399&lt;安値!L399,安値!M399&lt;安値!K399,安値!M399&lt;安値!N399,安値!M399&lt;安値!O399),8,""))</f>
        <v/>
      </c>
      <c r="I399" s="500" t="str">
        <f>IF(終値!A399="","",IF(AND(安値!N399&lt;安値!M399,安値!N399&lt;安値!L399,安値!N399&lt;安値!O399,安値!N399&lt;安値!P399),9,""))</f>
        <v/>
      </c>
      <c r="J399" s="500" t="str">
        <f>IF(終値!A399="","",IF(AND(安値!O399&lt;安値!N399,安値!O399&lt;安値!M399,安値!O399&lt;安値!P399,安値!O399&lt;安値!Q399),10,""))</f>
        <v/>
      </c>
      <c r="K399" s="500" t="str">
        <f>IF(終値!A399="","",IF(AND(安値!P399&lt;安値!O399,安値!P399&lt;安値!N399,安値!P399&lt;安値!Q399,安値!P399&lt;安値!R399),11,""))</f>
        <v/>
      </c>
      <c r="L399" s="500" t="str">
        <f>IF(終値!A399="","",IF(AND(安値!Q399&lt;安値!P399,安値!Q399&lt;安値!O399,安値!Q399&lt;安値!R399,安値!Q399&lt;安値!S399),12,""))</f>
        <v/>
      </c>
      <c r="M399" s="500" t="str">
        <f>IF(終値!A399="","",IF(AND(安値!R399&lt;安値!Q399,安値!R399&lt;安値!P399,安値!R399&lt;安値!S399,安値!R399&lt;安値!T399),13,""))</f>
        <v/>
      </c>
      <c r="N399" s="500" t="str">
        <f>IF(終値!A399="","",IF(AND(安値!S399&lt;安値!R399,安値!S399&lt;安値!Q399,安値!S399&lt;安値!T399,安値!S399&lt;安値!U399),14,""))</f>
        <v/>
      </c>
      <c r="O399" s="500" t="str">
        <f>IF(終値!A399="","",IF(AND(安値!T399&lt;安値!S399,安値!T399&lt;安値!R399,安値!T399&lt;安値!U399,安値!T399&lt;安値!V399),15,""))</f>
        <v/>
      </c>
      <c r="P399" s="500" t="str">
        <f>IF(終値!A399="","",IF(AND(安値!U399&lt;安値!T399,安値!U399&lt;安値!S399,安値!U399&lt;安値!V399,安値!U399&lt;安値!W399),16,""))</f>
        <v/>
      </c>
      <c r="Q399" s="500" t="str">
        <f>IF(終値!A399="","",IF(AND(安値!V399&lt;安値!U399,安値!V399&lt;安値!T399,安値!V399&lt;安値!W399,安値!V399&lt;安値!X399),17,""))</f>
        <v/>
      </c>
      <c r="R399" s="500" t="str">
        <f>IF(終値!A399="","",IF(AND(安値!W399&lt;安値!V399,安値!W399&lt;安値!U399,安値!W399&lt;安値!X399,安値!W399&lt;安値!Y399),18,""))</f>
        <v/>
      </c>
      <c r="S399" s="500" t="str">
        <f>IF(終値!A399="","",IF(AND(安値!X399&lt;安値!W399,安値!X399&lt;安値!V399,安値!X399&lt;安値!Y399,安値!X399&lt;安値!Z399),19,""))</f>
        <v/>
      </c>
      <c r="T399" s="500" t="str">
        <f>IF(終値!A399="","",IF(AND(安値!Y399&lt;安値!X399,安値!Y399&lt;安値!W399,安値!Y399&lt;安値!Z399,安値!Y399&lt;安値!AA399),20,""))</f>
        <v/>
      </c>
      <c r="U399" s="500" t="str">
        <f>IF(終値!A399="","",IF(AND(安値!Z399&lt;安値!Y399,安値!Z399&lt;安値!X399,安値!Z399&lt;安値!AA399,安値!Z399&lt;安値!AB399),21,""))</f>
        <v/>
      </c>
      <c r="V399" s="500" t="str">
        <f>IF(終値!A399="","",IF(AND(安値!AA399&lt;安値!Z399,安値!AA399&lt;安値!Y399,安値!AA399&lt;安値!AB399,安値!AA399&lt;安値!AC399),22,""))</f>
        <v/>
      </c>
      <c r="W399" s="500" t="str">
        <f>IF(終値!A399="","",IF(AND(安値!AB399&lt;安値!AA399,安値!AB399&lt;安値!Z399,安値!AB399&lt;安値!AC399,安値!AB399&lt;安値!AD399),23,""))</f>
        <v/>
      </c>
      <c r="X399" s="500" t="str">
        <f>IF(終値!A399="","",IF(AND(安値!AC399&lt;安値!AB399,安値!AC399&lt;安値!AA399,安値!AC399&lt;安値!AD399,安値!AC399&lt;安値!AE399),24,""))</f>
        <v/>
      </c>
      <c r="Y399" s="500" t="str">
        <f>IF(終値!A399="","",IF(AND(安値!AD399&lt;安値!AC399,安値!AD399&lt;安値!AB399,安値!AD399&lt;安値!AE399,安値!AD399&lt;安値!AF399),25,""))</f>
        <v/>
      </c>
      <c r="Z399" s="500" t="str">
        <f>IF(終値!A399="","",IF(AND(安値!AE399&lt;安値!AD399,安値!AE399&lt;安値!AC399,安値!AE399&lt;安値!AF399,安値!AE399&lt;安値!AG399),26,""))</f>
        <v/>
      </c>
      <c r="AA399" s="500" t="str">
        <f>IF(終値!A399="","",IF(AND(安値!AF399&lt;安値!AE399,安値!AF399&lt;安値!AD399,安値!AF399&lt;安値!AG399,安値!AF399&lt;安値!AH399),27,""))</f>
        <v/>
      </c>
      <c r="AB399" s="500" t="str">
        <f>IF(終値!A399="","",IF(AND(安値!AG399&lt;安値!AF399,安値!AG399&lt;安値!AE399,安値!AG399&lt;安値!AH399,安値!AG399&lt;安値!AI399),28,""))</f>
        <v/>
      </c>
      <c r="AC399" s="500" t="str">
        <f>IF(終値!A399="","",IF(AND(高値!G399&gt;高値!F399,高値!G399&gt;高値!E399,高値!G399&gt;高値!H399,高値!G399&gt;高値!I399),2,""))</f>
        <v/>
      </c>
      <c r="AD399" s="500" t="str">
        <f>IF(終値!A399="","",IF(AND(高値!H399&gt;高値!G399,高値!H399&gt;高値!F399,高値!H399&gt;高値!I399,高値!H399&gt;高値!J399),3,""))</f>
        <v/>
      </c>
      <c r="AE399" s="500" t="str">
        <f>IF(終値!A399="","",IF(AND(高値!I399&gt;高値!H399,高値!I399&gt;高値!G399,高値!I399&gt;高値!J399,高値!I399&gt;高値!K399),4,""))</f>
        <v/>
      </c>
      <c r="AF399" s="500" t="str">
        <f>IF(終値!A399="","",IF(AND(高値!J399&gt;高値!I399,高値!J399&gt;高値!H399,高値!J399&gt;高値!K399,高値!J399&gt;高値!L399),5,""))</f>
        <v/>
      </c>
      <c r="AG399" s="500" t="str">
        <f>IF(終値!A399="","",IF(AND(高値!K399&gt;高値!J399,高値!K399&gt;高値!I399,高値!K399&gt;高値!L399,高値!K399&gt;高値!M399),6,""))</f>
        <v/>
      </c>
      <c r="AH399" s="500" t="str">
        <f>IF(終値!A399="","",IF(AND(高値!L399&gt;高値!K399,高値!L399&gt;高値!J399,高値!L399&gt;高値!M399,高値!L399&gt;高値!N399),7,""))</f>
        <v/>
      </c>
      <c r="AI399" s="500" t="str">
        <f>IF(終値!A399="","",IF(AND(高値!M399&gt;高値!L399,高値!M399&gt;高値!K399,高値!M399&gt;高値!N399,高値!M399&gt;高値!O399),8,""))</f>
        <v/>
      </c>
      <c r="AJ399" s="500" t="str">
        <f>IF(終値!A399="","",IF(AND(高値!N399&gt;高値!M399,高値!N399&gt;高値!L399,高値!N399&gt;高値!O399,高値!N399&gt;高値!P399),9,""))</f>
        <v/>
      </c>
      <c r="AK399" s="500" t="str">
        <f>IF(終値!A399="","",IF(AND(高値!O399&gt;高値!N399,高値!O399&gt;高値!M399,高値!O399&gt;高値!P399,高値!O399&gt;高値!Q399),10,""))</f>
        <v/>
      </c>
      <c r="AL399" s="500" t="str">
        <f>IF(終値!A399="","",IF(AND(高値!P399&gt;高値!O399,高値!P399&gt;高値!N399,高値!P399&gt;高値!Q399,高値!P399&gt;高値!R399),11,""))</f>
        <v/>
      </c>
      <c r="AM399" s="500" t="str">
        <f>IF(終値!A399="","",IF(AND(高値!Q399&gt;高値!P399,高値!Q399&gt;高値!O399,高値!Q399&gt;高値!R399,高値!Q399&gt;高値!S399),12,""))</f>
        <v/>
      </c>
      <c r="AN399" s="500" t="str">
        <f>IF(終値!A399="","",IF(AND(高値!R399&gt;高値!Q399,高値!R399&gt;高値!P399,高値!R399&gt;高値!S399,高値!R399&gt;高値!T399),13,""))</f>
        <v/>
      </c>
      <c r="AO399" s="500" t="str">
        <f>IF(終値!A399="","",IF(AND(高値!S399&gt;高値!R399,高値!S399&gt;高値!Q399,高値!S399&gt;高値!T399,高値!S399&gt;高値!U399),14,""))</f>
        <v/>
      </c>
      <c r="AP399" s="500" t="str">
        <f>IF(終値!A399="","",IF(AND(高値!T399&gt;高値!S399,高値!T399&gt;高値!R399,高値!T399&gt;高値!U399,高値!T399&gt;高値!V399),15,""))</f>
        <v/>
      </c>
      <c r="AQ399" s="500" t="str">
        <f>IF(終値!A399="","",IF(AND(高値!U399&gt;高値!T399,高値!U399&gt;高値!S399,高値!U399&gt;高値!V399,高値!U399&gt;高値!W399),16,""))</f>
        <v/>
      </c>
      <c r="AR399" s="500" t="str">
        <f>IF(終値!A399="","",IF(AND(高値!V399&gt;高値!U399,高値!V399&gt;高値!T399,高値!V399&gt;高値!W399,高値!V399&gt;高値!X399),17,""))</f>
        <v/>
      </c>
      <c r="AS399" s="500" t="str">
        <f>IF(終値!A399="","",IF(AND(高値!W399&gt;高値!V399,高値!W399&gt;高値!U399,高値!W399&gt;高値!X399,高値!W399&gt;高値!Y399),18,""))</f>
        <v/>
      </c>
      <c r="AT399" s="500" t="str">
        <f>IF(終値!A399="","",IF(AND(高値!X399&gt;高値!W399,高値!X399&gt;高値!V399,高値!X399&gt;高値!Y399,高値!X399&gt;高値!Z399),19,""))</f>
        <v/>
      </c>
      <c r="AU399" s="500" t="str">
        <f>IF(終値!A399="","",IF(AND(高値!Y399&gt;高値!X399,高値!Y399&gt;高値!W399,高値!Y399&gt;高値!Z399,高値!Y399&gt;高値!AA399),20,""))</f>
        <v/>
      </c>
      <c r="AV399" s="500" t="str">
        <f>IF(終値!A399="","",IF(AND(高値!Z399&gt;高値!Y399,高値!Z399&gt;高値!X399,高値!Z399&gt;高値!AA399,高値!Z399&gt;高値!AB399),21,""))</f>
        <v/>
      </c>
      <c r="AW399" s="500" t="str">
        <f>IF(終値!A399="","",IF(AND(高値!AA399&gt;高値!Z399,高値!AA399&gt;高値!Y399,高値!AA399&gt;高値!AB399,高値!AA399&gt;高値!AC399),22,""))</f>
        <v/>
      </c>
      <c r="AX399" s="500" t="str">
        <f>IF(終値!A399="","",IF(AND(高値!AB399&gt;高値!AA399,高値!AB399&gt;高値!Z399,高値!AB399&gt;高値!AC399,高値!AB399&gt;高値!AD399),23,""))</f>
        <v/>
      </c>
      <c r="AY399" s="500" t="str">
        <f>IF(終値!A399="","",IF(AND(高値!AC399&gt;高値!AB399,高値!AC399&gt;高値!AA399,高値!AC399&gt;高値!AD399,高値!AC399&gt;高値!AE399),24,""))</f>
        <v/>
      </c>
      <c r="AZ399" s="500" t="str">
        <f>IF(終値!A399="","",IF(AND(高値!AD399&gt;高値!AC399,高値!AD399&gt;高値!AB399,高値!AD399&gt;高値!AE399,高値!AD399&gt;高値!AF399),25,""))</f>
        <v/>
      </c>
      <c r="BA399" s="500" t="str">
        <f>IF(終値!A399="","",IF(AND(高値!AE399&gt;高値!AD399,高値!AE399&gt;高値!AC399,高値!AE399&gt;高値!AF399,高値!AE399&gt;高値!AG399),26,""))</f>
        <v/>
      </c>
      <c r="BB399" s="500" t="str">
        <f>IF(終値!A399="","",IF(AND(高値!AF399&gt;高値!AE399,高値!AF399&gt;高値!AD399,高値!AF399&gt;高値!AG399,高値!AF399&gt;高値!AH399),27,""))</f>
        <v/>
      </c>
      <c r="BC399" s="500" t="str">
        <f>IF(終値!A399="","",IF(AND(高値!AG399&gt;高値!AF399,高値!AG399&gt;高値!AE399,高値!AG399&gt;高値!AH399,高値!AG399&gt;高値!AI399),28,""))</f>
        <v/>
      </c>
      <c r="BD399" s="500">
        <f t="shared" si="36"/>
        <v>0</v>
      </c>
      <c r="BE399" s="500" t="str">
        <f t="shared" si="37"/>
        <v/>
      </c>
      <c r="BF399" s="500" t="str">
        <f t="shared" si="38"/>
        <v/>
      </c>
      <c r="BG399" s="500" t="str">
        <f>IF($BE399="","",INDEX(安値!$E399:$CZ399,1,$BE399+1))</f>
        <v/>
      </c>
      <c r="BH399" s="500" t="str">
        <f>IF($BF399="","",INDEX(安値!$E399:$CZ399,1,$BF399+1))</f>
        <v/>
      </c>
      <c r="BI399" s="500" t="str">
        <f>IF($BF399="","",MAX(INDEX(高値!$E399:$CZ399,1,$BE399+1):INDEX(高値!$E399:$CZ399,1,$BF399+1)))</f>
        <v/>
      </c>
      <c r="BJ399" s="500" t="str">
        <f>IF($BF399="","",AVERAGE(INDEX(終値!$E399:$CZ399,1,$BF399+1):INDEX(終値!$E399:$CZ399,1,$BF399+20))-2*STDEVP(INDEX(終値!$E399:$CZ399,1,$BF399+1):INDEX(終値!$E399:$CZ399,1,$BF399+20)))</f>
        <v/>
      </c>
      <c r="BK399" s="500" t="str">
        <f>IF($BE399="","",AVERAGE(INDEX(終値!$E399:$CZ399,1,$BE399+1):INDEX(終値!$E399:$CZ399,1,$BE399+20))-2*STDEVP(INDEX(終値!$E399:$CZ399,1,$BE399+1):INDEX(終値!$E399:$CZ399,1,$BE399+20)))</f>
        <v/>
      </c>
      <c r="BL399" s="500">
        <f t="shared" si="39"/>
        <v>0</v>
      </c>
      <c r="BM399" s="500" t="str">
        <f t="shared" si="40"/>
        <v/>
      </c>
      <c r="BN399" s="500" t="str">
        <f t="shared" si="41"/>
        <v/>
      </c>
      <c r="BO399" s="500" t="str">
        <f>IF($BM399="","",INDEX(高値!$E399:$CZ399,1,$BM399+1))</f>
        <v/>
      </c>
      <c r="BP399" s="500" t="str">
        <f>IF($BN399="","",INDEX(高値!$E399:$CZ399,1,$BN399+1))</f>
        <v/>
      </c>
      <c r="BQ399" s="500" t="str">
        <f>IF($BN399="","",MIN(INDEX(安値!$E399:$CZ399,1,$BM399+1):INDEX(安値!$E399:$CZ399,1,$BN399+1)))</f>
        <v/>
      </c>
      <c r="BR399" s="500" t="str">
        <f>IF($BN399="","",AVERAGE(INDEX(終値!$E399:$CZ399,1,$BN399+1):INDEX(終値!$E399:$CZ399,1,$BN399+20))+2*STDEVP(INDEX(終値!$E399:$CZ399,1,$BN399+1):INDEX(終値!$E399:$CZ399,1,$BN399+20)))</f>
        <v/>
      </c>
      <c r="BS399" s="500" t="str">
        <f>IF($BM399="","",AVERAGE(INDEX(終値!$E399:$CZ399,1,$BM399+1):INDEX(終値!$E399:$CZ399,1,$BM399+20))+2*STDEVP(INDEX(終値!$E399:$CZ399,1,$BM399+1):INDEX(終値!$E399:$CZ399,1,$BM399+20)))</f>
        <v/>
      </c>
      <c r="BT399" s="497" t="str">
        <f>IFERROR(IF(AND($BD399&gt;=2,ABS($BG399-$BH399)/$BH399&lt;=BB設定!$B$12,$BI399&gt;=MAX($BH399,$BG399)*(1+BB設定!$B$13),終値!E399&gt;$BG399),IF(OR(終値!E399&gt;=$BI399,AND($BH399&lt;$BJ399,$BG399&gt;=$BK399)),"二番底W▲","二番底W形成"),IF(AND($BL399&gt;=2,ABS($BO399-$BP399)/$BP399&lt;=BB設定!$B$12,$BQ399&lt;=MIN($BP399,$BO399)*(1-BB設定!$B$13),終値!E399&lt;$BO399),IF(OR(終値!E399&lt;=$BQ399,AND($BP399&gt;$BR399,$BO399&lt;=$BS399)),"二番天井M▼","二番天井M形成"),"－")),"－")</f>
        <v>－</v>
      </c>
    </row>
    <row r="400" spans="2:72">
      <c r="B400" s="500" t="str">
        <f>IF(終値!A400="","",IF(AND(安値!G400&lt;安値!F400,安値!G400&lt;安値!E400,安値!G400&lt;安値!H400,安値!G400&lt;安値!I400),2,""))</f>
        <v/>
      </c>
      <c r="C400" s="500" t="str">
        <f>IF(終値!A400="","",IF(AND(安値!H400&lt;安値!G400,安値!H400&lt;安値!F400,安値!H400&lt;安値!I400,安値!H400&lt;安値!J400),3,""))</f>
        <v/>
      </c>
      <c r="D400" s="500" t="str">
        <f>IF(終値!A400="","",IF(AND(安値!I400&lt;安値!H400,安値!I400&lt;安値!G400,安値!I400&lt;安値!J400,安値!I400&lt;安値!K400),4,""))</f>
        <v/>
      </c>
      <c r="E400" s="500" t="str">
        <f>IF(終値!A400="","",IF(AND(安値!J400&lt;安値!I400,安値!J400&lt;安値!H400,安値!J400&lt;安値!K400,安値!J400&lt;安値!L400),5,""))</f>
        <v/>
      </c>
      <c r="F400" s="500" t="str">
        <f>IF(終値!A400="","",IF(AND(安値!K400&lt;安値!J400,安値!K400&lt;安値!I400,安値!K400&lt;安値!L400,安値!K400&lt;安値!M400),6,""))</f>
        <v/>
      </c>
      <c r="G400" s="500" t="str">
        <f>IF(終値!A400="","",IF(AND(安値!L400&lt;安値!K400,安値!L400&lt;安値!J400,安値!L400&lt;安値!M400,安値!L400&lt;安値!N400),7,""))</f>
        <v/>
      </c>
      <c r="H400" s="500" t="str">
        <f>IF(終値!A400="","",IF(AND(安値!M400&lt;安値!L400,安値!M400&lt;安値!K400,安値!M400&lt;安値!N400,安値!M400&lt;安値!O400),8,""))</f>
        <v/>
      </c>
      <c r="I400" s="500" t="str">
        <f>IF(終値!A400="","",IF(AND(安値!N400&lt;安値!M400,安値!N400&lt;安値!L400,安値!N400&lt;安値!O400,安値!N400&lt;安値!P400),9,""))</f>
        <v/>
      </c>
      <c r="J400" s="500" t="str">
        <f>IF(終値!A400="","",IF(AND(安値!O400&lt;安値!N400,安値!O400&lt;安値!M400,安値!O400&lt;安値!P400,安値!O400&lt;安値!Q400),10,""))</f>
        <v/>
      </c>
      <c r="K400" s="500" t="str">
        <f>IF(終値!A400="","",IF(AND(安値!P400&lt;安値!O400,安値!P400&lt;安値!N400,安値!P400&lt;安値!Q400,安値!P400&lt;安値!R400),11,""))</f>
        <v/>
      </c>
      <c r="L400" s="500" t="str">
        <f>IF(終値!A400="","",IF(AND(安値!Q400&lt;安値!P400,安値!Q400&lt;安値!O400,安値!Q400&lt;安値!R400,安値!Q400&lt;安値!S400),12,""))</f>
        <v/>
      </c>
      <c r="M400" s="500" t="str">
        <f>IF(終値!A400="","",IF(AND(安値!R400&lt;安値!Q400,安値!R400&lt;安値!P400,安値!R400&lt;安値!S400,安値!R400&lt;安値!T400),13,""))</f>
        <v/>
      </c>
      <c r="N400" s="500" t="str">
        <f>IF(終値!A400="","",IF(AND(安値!S400&lt;安値!R400,安値!S400&lt;安値!Q400,安値!S400&lt;安値!T400,安値!S400&lt;安値!U400),14,""))</f>
        <v/>
      </c>
      <c r="O400" s="500" t="str">
        <f>IF(終値!A400="","",IF(AND(安値!T400&lt;安値!S400,安値!T400&lt;安値!R400,安値!T400&lt;安値!U400,安値!T400&lt;安値!V400),15,""))</f>
        <v/>
      </c>
      <c r="P400" s="500" t="str">
        <f>IF(終値!A400="","",IF(AND(安値!U400&lt;安値!T400,安値!U400&lt;安値!S400,安値!U400&lt;安値!V400,安値!U400&lt;安値!W400),16,""))</f>
        <v/>
      </c>
      <c r="Q400" s="500" t="str">
        <f>IF(終値!A400="","",IF(AND(安値!V400&lt;安値!U400,安値!V400&lt;安値!T400,安値!V400&lt;安値!W400,安値!V400&lt;安値!X400),17,""))</f>
        <v/>
      </c>
      <c r="R400" s="500" t="str">
        <f>IF(終値!A400="","",IF(AND(安値!W400&lt;安値!V400,安値!W400&lt;安値!U400,安値!W400&lt;安値!X400,安値!W400&lt;安値!Y400),18,""))</f>
        <v/>
      </c>
      <c r="S400" s="500" t="str">
        <f>IF(終値!A400="","",IF(AND(安値!X400&lt;安値!W400,安値!X400&lt;安値!V400,安値!X400&lt;安値!Y400,安値!X400&lt;安値!Z400),19,""))</f>
        <v/>
      </c>
      <c r="T400" s="500" t="str">
        <f>IF(終値!A400="","",IF(AND(安値!Y400&lt;安値!X400,安値!Y400&lt;安値!W400,安値!Y400&lt;安値!Z400,安値!Y400&lt;安値!AA400),20,""))</f>
        <v/>
      </c>
      <c r="U400" s="500" t="str">
        <f>IF(終値!A400="","",IF(AND(安値!Z400&lt;安値!Y400,安値!Z400&lt;安値!X400,安値!Z400&lt;安値!AA400,安値!Z400&lt;安値!AB400),21,""))</f>
        <v/>
      </c>
      <c r="V400" s="500" t="str">
        <f>IF(終値!A400="","",IF(AND(安値!AA400&lt;安値!Z400,安値!AA400&lt;安値!Y400,安値!AA400&lt;安値!AB400,安値!AA400&lt;安値!AC400),22,""))</f>
        <v/>
      </c>
      <c r="W400" s="500" t="str">
        <f>IF(終値!A400="","",IF(AND(安値!AB400&lt;安値!AA400,安値!AB400&lt;安値!Z400,安値!AB400&lt;安値!AC400,安値!AB400&lt;安値!AD400),23,""))</f>
        <v/>
      </c>
      <c r="X400" s="500" t="str">
        <f>IF(終値!A400="","",IF(AND(安値!AC400&lt;安値!AB400,安値!AC400&lt;安値!AA400,安値!AC400&lt;安値!AD400,安値!AC400&lt;安値!AE400),24,""))</f>
        <v/>
      </c>
      <c r="Y400" s="500" t="str">
        <f>IF(終値!A400="","",IF(AND(安値!AD400&lt;安値!AC400,安値!AD400&lt;安値!AB400,安値!AD400&lt;安値!AE400,安値!AD400&lt;安値!AF400),25,""))</f>
        <v/>
      </c>
      <c r="Z400" s="500" t="str">
        <f>IF(終値!A400="","",IF(AND(安値!AE400&lt;安値!AD400,安値!AE400&lt;安値!AC400,安値!AE400&lt;安値!AF400,安値!AE400&lt;安値!AG400),26,""))</f>
        <v/>
      </c>
      <c r="AA400" s="500" t="str">
        <f>IF(終値!A400="","",IF(AND(安値!AF400&lt;安値!AE400,安値!AF400&lt;安値!AD400,安値!AF400&lt;安値!AG400,安値!AF400&lt;安値!AH400),27,""))</f>
        <v/>
      </c>
      <c r="AB400" s="500" t="str">
        <f>IF(終値!A400="","",IF(AND(安値!AG400&lt;安値!AF400,安値!AG400&lt;安値!AE400,安値!AG400&lt;安値!AH400,安値!AG400&lt;安値!AI400),28,""))</f>
        <v/>
      </c>
      <c r="AC400" s="500" t="str">
        <f>IF(終値!A400="","",IF(AND(高値!G400&gt;高値!F400,高値!G400&gt;高値!E400,高値!G400&gt;高値!H400,高値!G400&gt;高値!I400),2,""))</f>
        <v/>
      </c>
      <c r="AD400" s="500" t="str">
        <f>IF(終値!A400="","",IF(AND(高値!H400&gt;高値!G400,高値!H400&gt;高値!F400,高値!H400&gt;高値!I400,高値!H400&gt;高値!J400),3,""))</f>
        <v/>
      </c>
      <c r="AE400" s="500" t="str">
        <f>IF(終値!A400="","",IF(AND(高値!I400&gt;高値!H400,高値!I400&gt;高値!G400,高値!I400&gt;高値!J400,高値!I400&gt;高値!K400),4,""))</f>
        <v/>
      </c>
      <c r="AF400" s="500" t="str">
        <f>IF(終値!A400="","",IF(AND(高値!J400&gt;高値!I400,高値!J400&gt;高値!H400,高値!J400&gt;高値!K400,高値!J400&gt;高値!L400),5,""))</f>
        <v/>
      </c>
      <c r="AG400" s="500" t="str">
        <f>IF(終値!A400="","",IF(AND(高値!K400&gt;高値!J400,高値!K400&gt;高値!I400,高値!K400&gt;高値!L400,高値!K400&gt;高値!M400),6,""))</f>
        <v/>
      </c>
      <c r="AH400" s="500" t="str">
        <f>IF(終値!A400="","",IF(AND(高値!L400&gt;高値!K400,高値!L400&gt;高値!J400,高値!L400&gt;高値!M400,高値!L400&gt;高値!N400),7,""))</f>
        <v/>
      </c>
      <c r="AI400" s="500" t="str">
        <f>IF(終値!A400="","",IF(AND(高値!M400&gt;高値!L400,高値!M400&gt;高値!K400,高値!M400&gt;高値!N400,高値!M400&gt;高値!O400),8,""))</f>
        <v/>
      </c>
      <c r="AJ400" s="500" t="str">
        <f>IF(終値!A400="","",IF(AND(高値!N400&gt;高値!M400,高値!N400&gt;高値!L400,高値!N400&gt;高値!O400,高値!N400&gt;高値!P400),9,""))</f>
        <v/>
      </c>
      <c r="AK400" s="500" t="str">
        <f>IF(終値!A400="","",IF(AND(高値!O400&gt;高値!N400,高値!O400&gt;高値!M400,高値!O400&gt;高値!P400,高値!O400&gt;高値!Q400),10,""))</f>
        <v/>
      </c>
      <c r="AL400" s="500" t="str">
        <f>IF(終値!A400="","",IF(AND(高値!P400&gt;高値!O400,高値!P400&gt;高値!N400,高値!P400&gt;高値!Q400,高値!P400&gt;高値!R400),11,""))</f>
        <v/>
      </c>
      <c r="AM400" s="500" t="str">
        <f>IF(終値!A400="","",IF(AND(高値!Q400&gt;高値!P400,高値!Q400&gt;高値!O400,高値!Q400&gt;高値!R400,高値!Q400&gt;高値!S400),12,""))</f>
        <v/>
      </c>
      <c r="AN400" s="500" t="str">
        <f>IF(終値!A400="","",IF(AND(高値!R400&gt;高値!Q400,高値!R400&gt;高値!P400,高値!R400&gt;高値!S400,高値!R400&gt;高値!T400),13,""))</f>
        <v/>
      </c>
      <c r="AO400" s="500" t="str">
        <f>IF(終値!A400="","",IF(AND(高値!S400&gt;高値!R400,高値!S400&gt;高値!Q400,高値!S400&gt;高値!T400,高値!S400&gt;高値!U400),14,""))</f>
        <v/>
      </c>
      <c r="AP400" s="500" t="str">
        <f>IF(終値!A400="","",IF(AND(高値!T400&gt;高値!S400,高値!T400&gt;高値!R400,高値!T400&gt;高値!U400,高値!T400&gt;高値!V400),15,""))</f>
        <v/>
      </c>
      <c r="AQ400" s="500" t="str">
        <f>IF(終値!A400="","",IF(AND(高値!U400&gt;高値!T400,高値!U400&gt;高値!S400,高値!U400&gt;高値!V400,高値!U400&gt;高値!W400),16,""))</f>
        <v/>
      </c>
      <c r="AR400" s="500" t="str">
        <f>IF(終値!A400="","",IF(AND(高値!V400&gt;高値!U400,高値!V400&gt;高値!T400,高値!V400&gt;高値!W400,高値!V400&gt;高値!X400),17,""))</f>
        <v/>
      </c>
      <c r="AS400" s="500" t="str">
        <f>IF(終値!A400="","",IF(AND(高値!W400&gt;高値!V400,高値!W400&gt;高値!U400,高値!W400&gt;高値!X400,高値!W400&gt;高値!Y400),18,""))</f>
        <v/>
      </c>
      <c r="AT400" s="500" t="str">
        <f>IF(終値!A400="","",IF(AND(高値!X400&gt;高値!W400,高値!X400&gt;高値!V400,高値!X400&gt;高値!Y400,高値!X400&gt;高値!Z400),19,""))</f>
        <v/>
      </c>
      <c r="AU400" s="500" t="str">
        <f>IF(終値!A400="","",IF(AND(高値!Y400&gt;高値!X400,高値!Y400&gt;高値!W400,高値!Y400&gt;高値!Z400,高値!Y400&gt;高値!AA400),20,""))</f>
        <v/>
      </c>
      <c r="AV400" s="500" t="str">
        <f>IF(終値!A400="","",IF(AND(高値!Z400&gt;高値!Y400,高値!Z400&gt;高値!X400,高値!Z400&gt;高値!AA400,高値!Z400&gt;高値!AB400),21,""))</f>
        <v/>
      </c>
      <c r="AW400" s="500" t="str">
        <f>IF(終値!A400="","",IF(AND(高値!AA400&gt;高値!Z400,高値!AA400&gt;高値!Y400,高値!AA400&gt;高値!AB400,高値!AA400&gt;高値!AC400),22,""))</f>
        <v/>
      </c>
      <c r="AX400" s="500" t="str">
        <f>IF(終値!A400="","",IF(AND(高値!AB400&gt;高値!AA400,高値!AB400&gt;高値!Z400,高値!AB400&gt;高値!AC400,高値!AB400&gt;高値!AD400),23,""))</f>
        <v/>
      </c>
      <c r="AY400" s="500" t="str">
        <f>IF(終値!A400="","",IF(AND(高値!AC400&gt;高値!AB400,高値!AC400&gt;高値!AA400,高値!AC400&gt;高値!AD400,高値!AC400&gt;高値!AE400),24,""))</f>
        <v/>
      </c>
      <c r="AZ400" s="500" t="str">
        <f>IF(終値!A400="","",IF(AND(高値!AD400&gt;高値!AC400,高値!AD400&gt;高値!AB400,高値!AD400&gt;高値!AE400,高値!AD400&gt;高値!AF400),25,""))</f>
        <v/>
      </c>
      <c r="BA400" s="500" t="str">
        <f>IF(終値!A400="","",IF(AND(高値!AE400&gt;高値!AD400,高値!AE400&gt;高値!AC400,高値!AE400&gt;高値!AF400,高値!AE400&gt;高値!AG400),26,""))</f>
        <v/>
      </c>
      <c r="BB400" s="500" t="str">
        <f>IF(終値!A400="","",IF(AND(高値!AF400&gt;高値!AE400,高値!AF400&gt;高値!AD400,高値!AF400&gt;高値!AG400,高値!AF400&gt;高値!AH400),27,""))</f>
        <v/>
      </c>
      <c r="BC400" s="500" t="str">
        <f>IF(終値!A400="","",IF(AND(高値!AG400&gt;高値!AF400,高値!AG400&gt;高値!AE400,高値!AG400&gt;高値!AH400,高値!AG400&gt;高値!AI400),28,""))</f>
        <v/>
      </c>
      <c r="BD400" s="500">
        <f t="shared" si="36"/>
        <v>0</v>
      </c>
      <c r="BE400" s="500" t="str">
        <f t="shared" si="37"/>
        <v/>
      </c>
      <c r="BF400" s="500" t="str">
        <f t="shared" si="38"/>
        <v/>
      </c>
      <c r="BG400" s="500" t="str">
        <f>IF($BE400="","",INDEX(安値!$E400:$CZ400,1,$BE400+1))</f>
        <v/>
      </c>
      <c r="BH400" s="500" t="str">
        <f>IF($BF400="","",INDEX(安値!$E400:$CZ400,1,$BF400+1))</f>
        <v/>
      </c>
      <c r="BI400" s="500" t="str">
        <f>IF($BF400="","",MAX(INDEX(高値!$E400:$CZ400,1,$BE400+1):INDEX(高値!$E400:$CZ400,1,$BF400+1)))</f>
        <v/>
      </c>
      <c r="BJ400" s="500" t="str">
        <f>IF($BF400="","",AVERAGE(INDEX(終値!$E400:$CZ400,1,$BF400+1):INDEX(終値!$E400:$CZ400,1,$BF400+20))-2*STDEVP(INDEX(終値!$E400:$CZ400,1,$BF400+1):INDEX(終値!$E400:$CZ400,1,$BF400+20)))</f>
        <v/>
      </c>
      <c r="BK400" s="500" t="str">
        <f>IF($BE400="","",AVERAGE(INDEX(終値!$E400:$CZ400,1,$BE400+1):INDEX(終値!$E400:$CZ400,1,$BE400+20))-2*STDEVP(INDEX(終値!$E400:$CZ400,1,$BE400+1):INDEX(終値!$E400:$CZ400,1,$BE400+20)))</f>
        <v/>
      </c>
      <c r="BL400" s="500">
        <f t="shared" si="39"/>
        <v>0</v>
      </c>
      <c r="BM400" s="500" t="str">
        <f t="shared" si="40"/>
        <v/>
      </c>
      <c r="BN400" s="500" t="str">
        <f t="shared" si="41"/>
        <v/>
      </c>
      <c r="BO400" s="500" t="str">
        <f>IF($BM400="","",INDEX(高値!$E400:$CZ400,1,$BM400+1))</f>
        <v/>
      </c>
      <c r="BP400" s="500" t="str">
        <f>IF($BN400="","",INDEX(高値!$E400:$CZ400,1,$BN400+1))</f>
        <v/>
      </c>
      <c r="BQ400" s="500" t="str">
        <f>IF($BN400="","",MIN(INDEX(安値!$E400:$CZ400,1,$BM400+1):INDEX(安値!$E400:$CZ400,1,$BN400+1)))</f>
        <v/>
      </c>
      <c r="BR400" s="500" t="str">
        <f>IF($BN400="","",AVERAGE(INDEX(終値!$E400:$CZ400,1,$BN400+1):INDEX(終値!$E400:$CZ400,1,$BN400+20))+2*STDEVP(INDEX(終値!$E400:$CZ400,1,$BN400+1):INDEX(終値!$E400:$CZ400,1,$BN400+20)))</f>
        <v/>
      </c>
      <c r="BS400" s="500" t="str">
        <f>IF($BM400="","",AVERAGE(INDEX(終値!$E400:$CZ400,1,$BM400+1):INDEX(終値!$E400:$CZ400,1,$BM400+20))+2*STDEVP(INDEX(終値!$E400:$CZ400,1,$BM400+1):INDEX(終値!$E400:$CZ400,1,$BM400+20)))</f>
        <v/>
      </c>
      <c r="BT400" s="497" t="str">
        <f>IFERROR(IF(AND($BD400&gt;=2,ABS($BG400-$BH400)/$BH400&lt;=BB設定!$B$12,$BI400&gt;=MAX($BH400,$BG400)*(1+BB設定!$B$13),終値!E400&gt;$BG400),IF(OR(終値!E400&gt;=$BI400,AND($BH400&lt;$BJ400,$BG400&gt;=$BK400)),"二番底W▲","二番底W形成"),IF(AND($BL400&gt;=2,ABS($BO400-$BP400)/$BP400&lt;=BB設定!$B$12,$BQ400&lt;=MIN($BP400,$BO400)*(1-BB設定!$B$13),終値!E400&lt;$BO400),IF(OR(終値!E400&lt;=$BQ400,AND($BP400&gt;$BR400,$BO400&lt;=$BS400)),"二番天井M▼","二番天井M形成"),"－")),"－")</f>
        <v>－</v>
      </c>
    </row>
    <row r="401" spans="2:72">
      <c r="B401" s="500" t="str">
        <f>IF(終値!A401="","",IF(AND(安値!G401&lt;安値!F401,安値!G401&lt;安値!E401,安値!G401&lt;安値!H401,安値!G401&lt;安値!I401),2,""))</f>
        <v/>
      </c>
      <c r="C401" s="500" t="str">
        <f>IF(終値!A401="","",IF(AND(安値!H401&lt;安値!G401,安値!H401&lt;安値!F401,安値!H401&lt;安値!I401,安値!H401&lt;安値!J401),3,""))</f>
        <v/>
      </c>
      <c r="D401" s="500" t="str">
        <f>IF(終値!A401="","",IF(AND(安値!I401&lt;安値!H401,安値!I401&lt;安値!G401,安値!I401&lt;安値!J401,安値!I401&lt;安値!K401),4,""))</f>
        <v/>
      </c>
      <c r="E401" s="500" t="str">
        <f>IF(終値!A401="","",IF(AND(安値!J401&lt;安値!I401,安値!J401&lt;安値!H401,安値!J401&lt;安値!K401,安値!J401&lt;安値!L401),5,""))</f>
        <v/>
      </c>
      <c r="F401" s="500" t="str">
        <f>IF(終値!A401="","",IF(AND(安値!K401&lt;安値!J401,安値!K401&lt;安値!I401,安値!K401&lt;安値!L401,安値!K401&lt;安値!M401),6,""))</f>
        <v/>
      </c>
      <c r="G401" s="500" t="str">
        <f>IF(終値!A401="","",IF(AND(安値!L401&lt;安値!K401,安値!L401&lt;安値!J401,安値!L401&lt;安値!M401,安値!L401&lt;安値!N401),7,""))</f>
        <v/>
      </c>
      <c r="H401" s="500" t="str">
        <f>IF(終値!A401="","",IF(AND(安値!M401&lt;安値!L401,安値!M401&lt;安値!K401,安値!M401&lt;安値!N401,安値!M401&lt;安値!O401),8,""))</f>
        <v/>
      </c>
      <c r="I401" s="500" t="str">
        <f>IF(終値!A401="","",IF(AND(安値!N401&lt;安値!M401,安値!N401&lt;安値!L401,安値!N401&lt;安値!O401,安値!N401&lt;安値!P401),9,""))</f>
        <v/>
      </c>
      <c r="J401" s="500" t="str">
        <f>IF(終値!A401="","",IF(AND(安値!O401&lt;安値!N401,安値!O401&lt;安値!M401,安値!O401&lt;安値!P401,安値!O401&lt;安値!Q401),10,""))</f>
        <v/>
      </c>
      <c r="K401" s="500" t="str">
        <f>IF(終値!A401="","",IF(AND(安値!P401&lt;安値!O401,安値!P401&lt;安値!N401,安値!P401&lt;安値!Q401,安値!P401&lt;安値!R401),11,""))</f>
        <v/>
      </c>
      <c r="L401" s="500" t="str">
        <f>IF(終値!A401="","",IF(AND(安値!Q401&lt;安値!P401,安値!Q401&lt;安値!O401,安値!Q401&lt;安値!R401,安値!Q401&lt;安値!S401),12,""))</f>
        <v/>
      </c>
      <c r="M401" s="500" t="str">
        <f>IF(終値!A401="","",IF(AND(安値!R401&lt;安値!Q401,安値!R401&lt;安値!P401,安値!R401&lt;安値!S401,安値!R401&lt;安値!T401),13,""))</f>
        <v/>
      </c>
      <c r="N401" s="500" t="str">
        <f>IF(終値!A401="","",IF(AND(安値!S401&lt;安値!R401,安値!S401&lt;安値!Q401,安値!S401&lt;安値!T401,安値!S401&lt;安値!U401),14,""))</f>
        <v/>
      </c>
      <c r="O401" s="500" t="str">
        <f>IF(終値!A401="","",IF(AND(安値!T401&lt;安値!S401,安値!T401&lt;安値!R401,安値!T401&lt;安値!U401,安値!T401&lt;安値!V401),15,""))</f>
        <v/>
      </c>
      <c r="P401" s="500" t="str">
        <f>IF(終値!A401="","",IF(AND(安値!U401&lt;安値!T401,安値!U401&lt;安値!S401,安値!U401&lt;安値!V401,安値!U401&lt;安値!W401),16,""))</f>
        <v/>
      </c>
      <c r="Q401" s="500" t="str">
        <f>IF(終値!A401="","",IF(AND(安値!V401&lt;安値!U401,安値!V401&lt;安値!T401,安値!V401&lt;安値!W401,安値!V401&lt;安値!X401),17,""))</f>
        <v/>
      </c>
      <c r="R401" s="500" t="str">
        <f>IF(終値!A401="","",IF(AND(安値!W401&lt;安値!V401,安値!W401&lt;安値!U401,安値!W401&lt;安値!X401,安値!W401&lt;安値!Y401),18,""))</f>
        <v/>
      </c>
      <c r="S401" s="500" t="str">
        <f>IF(終値!A401="","",IF(AND(安値!X401&lt;安値!W401,安値!X401&lt;安値!V401,安値!X401&lt;安値!Y401,安値!X401&lt;安値!Z401),19,""))</f>
        <v/>
      </c>
      <c r="T401" s="500" t="str">
        <f>IF(終値!A401="","",IF(AND(安値!Y401&lt;安値!X401,安値!Y401&lt;安値!W401,安値!Y401&lt;安値!Z401,安値!Y401&lt;安値!AA401),20,""))</f>
        <v/>
      </c>
      <c r="U401" s="500" t="str">
        <f>IF(終値!A401="","",IF(AND(安値!Z401&lt;安値!Y401,安値!Z401&lt;安値!X401,安値!Z401&lt;安値!AA401,安値!Z401&lt;安値!AB401),21,""))</f>
        <v/>
      </c>
      <c r="V401" s="500" t="str">
        <f>IF(終値!A401="","",IF(AND(安値!AA401&lt;安値!Z401,安値!AA401&lt;安値!Y401,安値!AA401&lt;安値!AB401,安値!AA401&lt;安値!AC401),22,""))</f>
        <v/>
      </c>
      <c r="W401" s="500" t="str">
        <f>IF(終値!A401="","",IF(AND(安値!AB401&lt;安値!AA401,安値!AB401&lt;安値!Z401,安値!AB401&lt;安値!AC401,安値!AB401&lt;安値!AD401),23,""))</f>
        <v/>
      </c>
      <c r="X401" s="500" t="str">
        <f>IF(終値!A401="","",IF(AND(安値!AC401&lt;安値!AB401,安値!AC401&lt;安値!AA401,安値!AC401&lt;安値!AD401,安値!AC401&lt;安値!AE401),24,""))</f>
        <v/>
      </c>
      <c r="Y401" s="500" t="str">
        <f>IF(終値!A401="","",IF(AND(安値!AD401&lt;安値!AC401,安値!AD401&lt;安値!AB401,安値!AD401&lt;安値!AE401,安値!AD401&lt;安値!AF401),25,""))</f>
        <v/>
      </c>
      <c r="Z401" s="500" t="str">
        <f>IF(終値!A401="","",IF(AND(安値!AE401&lt;安値!AD401,安値!AE401&lt;安値!AC401,安値!AE401&lt;安値!AF401,安値!AE401&lt;安値!AG401),26,""))</f>
        <v/>
      </c>
      <c r="AA401" s="500" t="str">
        <f>IF(終値!A401="","",IF(AND(安値!AF401&lt;安値!AE401,安値!AF401&lt;安値!AD401,安値!AF401&lt;安値!AG401,安値!AF401&lt;安値!AH401),27,""))</f>
        <v/>
      </c>
      <c r="AB401" s="500" t="str">
        <f>IF(終値!A401="","",IF(AND(安値!AG401&lt;安値!AF401,安値!AG401&lt;安値!AE401,安値!AG401&lt;安値!AH401,安値!AG401&lt;安値!AI401),28,""))</f>
        <v/>
      </c>
      <c r="AC401" s="500" t="str">
        <f>IF(終値!A401="","",IF(AND(高値!G401&gt;高値!F401,高値!G401&gt;高値!E401,高値!G401&gt;高値!H401,高値!G401&gt;高値!I401),2,""))</f>
        <v/>
      </c>
      <c r="AD401" s="500" t="str">
        <f>IF(終値!A401="","",IF(AND(高値!H401&gt;高値!G401,高値!H401&gt;高値!F401,高値!H401&gt;高値!I401,高値!H401&gt;高値!J401),3,""))</f>
        <v/>
      </c>
      <c r="AE401" s="500" t="str">
        <f>IF(終値!A401="","",IF(AND(高値!I401&gt;高値!H401,高値!I401&gt;高値!G401,高値!I401&gt;高値!J401,高値!I401&gt;高値!K401),4,""))</f>
        <v/>
      </c>
      <c r="AF401" s="500" t="str">
        <f>IF(終値!A401="","",IF(AND(高値!J401&gt;高値!I401,高値!J401&gt;高値!H401,高値!J401&gt;高値!K401,高値!J401&gt;高値!L401),5,""))</f>
        <v/>
      </c>
      <c r="AG401" s="500" t="str">
        <f>IF(終値!A401="","",IF(AND(高値!K401&gt;高値!J401,高値!K401&gt;高値!I401,高値!K401&gt;高値!L401,高値!K401&gt;高値!M401),6,""))</f>
        <v/>
      </c>
      <c r="AH401" s="500" t="str">
        <f>IF(終値!A401="","",IF(AND(高値!L401&gt;高値!K401,高値!L401&gt;高値!J401,高値!L401&gt;高値!M401,高値!L401&gt;高値!N401),7,""))</f>
        <v/>
      </c>
      <c r="AI401" s="500" t="str">
        <f>IF(終値!A401="","",IF(AND(高値!M401&gt;高値!L401,高値!M401&gt;高値!K401,高値!M401&gt;高値!N401,高値!M401&gt;高値!O401),8,""))</f>
        <v/>
      </c>
      <c r="AJ401" s="500" t="str">
        <f>IF(終値!A401="","",IF(AND(高値!N401&gt;高値!M401,高値!N401&gt;高値!L401,高値!N401&gt;高値!O401,高値!N401&gt;高値!P401),9,""))</f>
        <v/>
      </c>
      <c r="AK401" s="500" t="str">
        <f>IF(終値!A401="","",IF(AND(高値!O401&gt;高値!N401,高値!O401&gt;高値!M401,高値!O401&gt;高値!P401,高値!O401&gt;高値!Q401),10,""))</f>
        <v/>
      </c>
      <c r="AL401" s="500" t="str">
        <f>IF(終値!A401="","",IF(AND(高値!P401&gt;高値!O401,高値!P401&gt;高値!N401,高値!P401&gt;高値!Q401,高値!P401&gt;高値!R401),11,""))</f>
        <v/>
      </c>
      <c r="AM401" s="500" t="str">
        <f>IF(終値!A401="","",IF(AND(高値!Q401&gt;高値!P401,高値!Q401&gt;高値!O401,高値!Q401&gt;高値!R401,高値!Q401&gt;高値!S401),12,""))</f>
        <v/>
      </c>
      <c r="AN401" s="500" t="str">
        <f>IF(終値!A401="","",IF(AND(高値!R401&gt;高値!Q401,高値!R401&gt;高値!P401,高値!R401&gt;高値!S401,高値!R401&gt;高値!T401),13,""))</f>
        <v/>
      </c>
      <c r="AO401" s="500" t="str">
        <f>IF(終値!A401="","",IF(AND(高値!S401&gt;高値!R401,高値!S401&gt;高値!Q401,高値!S401&gt;高値!T401,高値!S401&gt;高値!U401),14,""))</f>
        <v/>
      </c>
      <c r="AP401" s="500" t="str">
        <f>IF(終値!A401="","",IF(AND(高値!T401&gt;高値!S401,高値!T401&gt;高値!R401,高値!T401&gt;高値!U401,高値!T401&gt;高値!V401),15,""))</f>
        <v/>
      </c>
      <c r="AQ401" s="500" t="str">
        <f>IF(終値!A401="","",IF(AND(高値!U401&gt;高値!T401,高値!U401&gt;高値!S401,高値!U401&gt;高値!V401,高値!U401&gt;高値!W401),16,""))</f>
        <v/>
      </c>
      <c r="AR401" s="500" t="str">
        <f>IF(終値!A401="","",IF(AND(高値!V401&gt;高値!U401,高値!V401&gt;高値!T401,高値!V401&gt;高値!W401,高値!V401&gt;高値!X401),17,""))</f>
        <v/>
      </c>
      <c r="AS401" s="500" t="str">
        <f>IF(終値!A401="","",IF(AND(高値!W401&gt;高値!V401,高値!W401&gt;高値!U401,高値!W401&gt;高値!X401,高値!W401&gt;高値!Y401),18,""))</f>
        <v/>
      </c>
      <c r="AT401" s="500" t="str">
        <f>IF(終値!A401="","",IF(AND(高値!X401&gt;高値!W401,高値!X401&gt;高値!V401,高値!X401&gt;高値!Y401,高値!X401&gt;高値!Z401),19,""))</f>
        <v/>
      </c>
      <c r="AU401" s="500" t="str">
        <f>IF(終値!A401="","",IF(AND(高値!Y401&gt;高値!X401,高値!Y401&gt;高値!W401,高値!Y401&gt;高値!Z401,高値!Y401&gt;高値!AA401),20,""))</f>
        <v/>
      </c>
      <c r="AV401" s="500" t="str">
        <f>IF(終値!A401="","",IF(AND(高値!Z401&gt;高値!Y401,高値!Z401&gt;高値!X401,高値!Z401&gt;高値!AA401,高値!Z401&gt;高値!AB401),21,""))</f>
        <v/>
      </c>
      <c r="AW401" s="500" t="str">
        <f>IF(終値!A401="","",IF(AND(高値!AA401&gt;高値!Z401,高値!AA401&gt;高値!Y401,高値!AA401&gt;高値!AB401,高値!AA401&gt;高値!AC401),22,""))</f>
        <v/>
      </c>
      <c r="AX401" s="500" t="str">
        <f>IF(終値!A401="","",IF(AND(高値!AB401&gt;高値!AA401,高値!AB401&gt;高値!Z401,高値!AB401&gt;高値!AC401,高値!AB401&gt;高値!AD401),23,""))</f>
        <v/>
      </c>
      <c r="AY401" s="500" t="str">
        <f>IF(終値!A401="","",IF(AND(高値!AC401&gt;高値!AB401,高値!AC401&gt;高値!AA401,高値!AC401&gt;高値!AD401,高値!AC401&gt;高値!AE401),24,""))</f>
        <v/>
      </c>
      <c r="AZ401" s="500" t="str">
        <f>IF(終値!A401="","",IF(AND(高値!AD401&gt;高値!AC401,高値!AD401&gt;高値!AB401,高値!AD401&gt;高値!AE401,高値!AD401&gt;高値!AF401),25,""))</f>
        <v/>
      </c>
      <c r="BA401" s="500" t="str">
        <f>IF(終値!A401="","",IF(AND(高値!AE401&gt;高値!AD401,高値!AE401&gt;高値!AC401,高値!AE401&gt;高値!AF401,高値!AE401&gt;高値!AG401),26,""))</f>
        <v/>
      </c>
      <c r="BB401" s="500" t="str">
        <f>IF(終値!A401="","",IF(AND(高値!AF401&gt;高値!AE401,高値!AF401&gt;高値!AD401,高値!AF401&gt;高値!AG401,高値!AF401&gt;高値!AH401),27,""))</f>
        <v/>
      </c>
      <c r="BC401" s="500" t="str">
        <f>IF(終値!A401="","",IF(AND(高値!AG401&gt;高値!AF401,高値!AG401&gt;高値!AE401,高値!AG401&gt;高値!AH401,高値!AG401&gt;高値!AI401),28,""))</f>
        <v/>
      </c>
      <c r="BD401" s="500">
        <f t="shared" si="36"/>
        <v>0</v>
      </c>
      <c r="BE401" s="500" t="str">
        <f t="shared" si="37"/>
        <v/>
      </c>
      <c r="BF401" s="500" t="str">
        <f t="shared" si="38"/>
        <v/>
      </c>
      <c r="BG401" s="500" t="str">
        <f>IF($BE401="","",INDEX(安値!$E401:$CZ401,1,$BE401+1))</f>
        <v/>
      </c>
      <c r="BH401" s="500" t="str">
        <f>IF($BF401="","",INDEX(安値!$E401:$CZ401,1,$BF401+1))</f>
        <v/>
      </c>
      <c r="BI401" s="500" t="str">
        <f>IF($BF401="","",MAX(INDEX(高値!$E401:$CZ401,1,$BE401+1):INDEX(高値!$E401:$CZ401,1,$BF401+1)))</f>
        <v/>
      </c>
      <c r="BJ401" s="500" t="str">
        <f>IF($BF401="","",AVERAGE(INDEX(終値!$E401:$CZ401,1,$BF401+1):INDEX(終値!$E401:$CZ401,1,$BF401+20))-2*STDEVP(INDEX(終値!$E401:$CZ401,1,$BF401+1):INDEX(終値!$E401:$CZ401,1,$BF401+20)))</f>
        <v/>
      </c>
      <c r="BK401" s="500" t="str">
        <f>IF($BE401="","",AVERAGE(INDEX(終値!$E401:$CZ401,1,$BE401+1):INDEX(終値!$E401:$CZ401,1,$BE401+20))-2*STDEVP(INDEX(終値!$E401:$CZ401,1,$BE401+1):INDEX(終値!$E401:$CZ401,1,$BE401+20)))</f>
        <v/>
      </c>
      <c r="BL401" s="500">
        <f t="shared" si="39"/>
        <v>0</v>
      </c>
      <c r="BM401" s="500" t="str">
        <f t="shared" si="40"/>
        <v/>
      </c>
      <c r="BN401" s="500" t="str">
        <f t="shared" si="41"/>
        <v/>
      </c>
      <c r="BO401" s="500" t="str">
        <f>IF($BM401="","",INDEX(高値!$E401:$CZ401,1,$BM401+1))</f>
        <v/>
      </c>
      <c r="BP401" s="500" t="str">
        <f>IF($BN401="","",INDEX(高値!$E401:$CZ401,1,$BN401+1))</f>
        <v/>
      </c>
      <c r="BQ401" s="500" t="str">
        <f>IF($BN401="","",MIN(INDEX(安値!$E401:$CZ401,1,$BM401+1):INDEX(安値!$E401:$CZ401,1,$BN401+1)))</f>
        <v/>
      </c>
      <c r="BR401" s="500" t="str">
        <f>IF($BN401="","",AVERAGE(INDEX(終値!$E401:$CZ401,1,$BN401+1):INDEX(終値!$E401:$CZ401,1,$BN401+20))+2*STDEVP(INDEX(終値!$E401:$CZ401,1,$BN401+1):INDEX(終値!$E401:$CZ401,1,$BN401+20)))</f>
        <v/>
      </c>
      <c r="BS401" s="500" t="str">
        <f>IF($BM401="","",AVERAGE(INDEX(終値!$E401:$CZ401,1,$BM401+1):INDEX(終値!$E401:$CZ401,1,$BM401+20))+2*STDEVP(INDEX(終値!$E401:$CZ401,1,$BM401+1):INDEX(終値!$E401:$CZ401,1,$BM401+20)))</f>
        <v/>
      </c>
      <c r="BT401" s="497" t="str">
        <f>IFERROR(IF(AND($BD401&gt;=2,ABS($BG401-$BH401)/$BH401&lt;=BB設定!$B$12,$BI401&gt;=MAX($BH401,$BG401)*(1+BB設定!$B$13),終値!E401&gt;$BG401),IF(OR(終値!E401&gt;=$BI401,AND($BH401&lt;$BJ401,$BG401&gt;=$BK401)),"二番底W▲","二番底W形成"),IF(AND($BL401&gt;=2,ABS($BO401-$BP401)/$BP401&lt;=BB設定!$B$12,$BQ401&lt;=MIN($BP401,$BO401)*(1-BB設定!$B$13),終値!E401&lt;$BO401),IF(OR(終値!E401&lt;=$BQ401,AND($BP401&gt;$BR401,$BO401&lt;=$BS401)),"二番天井M▼","二番天井M形成"),"－")),"－")</f>
        <v>－</v>
      </c>
    </row>
    <row r="402" spans="2:72">
      <c r="B402" s="500" t="str">
        <f>IF(終値!A402="","",IF(AND(安値!G402&lt;安値!F402,安値!G402&lt;安値!E402,安値!G402&lt;安値!H402,安値!G402&lt;安値!I402),2,""))</f>
        <v/>
      </c>
      <c r="C402" s="500" t="str">
        <f>IF(終値!A402="","",IF(AND(安値!H402&lt;安値!G402,安値!H402&lt;安値!F402,安値!H402&lt;安値!I402,安値!H402&lt;安値!J402),3,""))</f>
        <v/>
      </c>
      <c r="D402" s="500" t="str">
        <f>IF(終値!A402="","",IF(AND(安値!I402&lt;安値!H402,安値!I402&lt;安値!G402,安値!I402&lt;安値!J402,安値!I402&lt;安値!K402),4,""))</f>
        <v/>
      </c>
      <c r="E402" s="500" t="str">
        <f>IF(終値!A402="","",IF(AND(安値!J402&lt;安値!I402,安値!J402&lt;安値!H402,安値!J402&lt;安値!K402,安値!J402&lt;安値!L402),5,""))</f>
        <v/>
      </c>
      <c r="F402" s="500" t="str">
        <f>IF(終値!A402="","",IF(AND(安値!K402&lt;安値!J402,安値!K402&lt;安値!I402,安値!K402&lt;安値!L402,安値!K402&lt;安値!M402),6,""))</f>
        <v/>
      </c>
      <c r="G402" s="500" t="str">
        <f>IF(終値!A402="","",IF(AND(安値!L402&lt;安値!K402,安値!L402&lt;安値!J402,安値!L402&lt;安値!M402,安値!L402&lt;安値!N402),7,""))</f>
        <v/>
      </c>
      <c r="H402" s="500" t="str">
        <f>IF(終値!A402="","",IF(AND(安値!M402&lt;安値!L402,安値!M402&lt;安値!K402,安値!M402&lt;安値!N402,安値!M402&lt;安値!O402),8,""))</f>
        <v/>
      </c>
      <c r="I402" s="500" t="str">
        <f>IF(終値!A402="","",IF(AND(安値!N402&lt;安値!M402,安値!N402&lt;安値!L402,安値!N402&lt;安値!O402,安値!N402&lt;安値!P402),9,""))</f>
        <v/>
      </c>
      <c r="J402" s="500" t="str">
        <f>IF(終値!A402="","",IF(AND(安値!O402&lt;安値!N402,安値!O402&lt;安値!M402,安値!O402&lt;安値!P402,安値!O402&lt;安値!Q402),10,""))</f>
        <v/>
      </c>
      <c r="K402" s="500" t="str">
        <f>IF(終値!A402="","",IF(AND(安値!P402&lt;安値!O402,安値!P402&lt;安値!N402,安値!P402&lt;安値!Q402,安値!P402&lt;安値!R402),11,""))</f>
        <v/>
      </c>
      <c r="L402" s="500" t="str">
        <f>IF(終値!A402="","",IF(AND(安値!Q402&lt;安値!P402,安値!Q402&lt;安値!O402,安値!Q402&lt;安値!R402,安値!Q402&lt;安値!S402),12,""))</f>
        <v/>
      </c>
      <c r="M402" s="500" t="str">
        <f>IF(終値!A402="","",IF(AND(安値!R402&lt;安値!Q402,安値!R402&lt;安値!P402,安値!R402&lt;安値!S402,安値!R402&lt;安値!T402),13,""))</f>
        <v/>
      </c>
      <c r="N402" s="500" t="str">
        <f>IF(終値!A402="","",IF(AND(安値!S402&lt;安値!R402,安値!S402&lt;安値!Q402,安値!S402&lt;安値!T402,安値!S402&lt;安値!U402),14,""))</f>
        <v/>
      </c>
      <c r="O402" s="500" t="str">
        <f>IF(終値!A402="","",IF(AND(安値!T402&lt;安値!S402,安値!T402&lt;安値!R402,安値!T402&lt;安値!U402,安値!T402&lt;安値!V402),15,""))</f>
        <v/>
      </c>
      <c r="P402" s="500" t="str">
        <f>IF(終値!A402="","",IF(AND(安値!U402&lt;安値!T402,安値!U402&lt;安値!S402,安値!U402&lt;安値!V402,安値!U402&lt;安値!W402),16,""))</f>
        <v/>
      </c>
      <c r="Q402" s="500" t="str">
        <f>IF(終値!A402="","",IF(AND(安値!V402&lt;安値!U402,安値!V402&lt;安値!T402,安値!V402&lt;安値!W402,安値!V402&lt;安値!X402),17,""))</f>
        <v/>
      </c>
      <c r="R402" s="500" t="str">
        <f>IF(終値!A402="","",IF(AND(安値!W402&lt;安値!V402,安値!W402&lt;安値!U402,安値!W402&lt;安値!X402,安値!W402&lt;安値!Y402),18,""))</f>
        <v/>
      </c>
      <c r="S402" s="500" t="str">
        <f>IF(終値!A402="","",IF(AND(安値!X402&lt;安値!W402,安値!X402&lt;安値!V402,安値!X402&lt;安値!Y402,安値!X402&lt;安値!Z402),19,""))</f>
        <v/>
      </c>
      <c r="T402" s="500" t="str">
        <f>IF(終値!A402="","",IF(AND(安値!Y402&lt;安値!X402,安値!Y402&lt;安値!W402,安値!Y402&lt;安値!Z402,安値!Y402&lt;安値!AA402),20,""))</f>
        <v/>
      </c>
      <c r="U402" s="500" t="str">
        <f>IF(終値!A402="","",IF(AND(安値!Z402&lt;安値!Y402,安値!Z402&lt;安値!X402,安値!Z402&lt;安値!AA402,安値!Z402&lt;安値!AB402),21,""))</f>
        <v/>
      </c>
      <c r="V402" s="500" t="str">
        <f>IF(終値!A402="","",IF(AND(安値!AA402&lt;安値!Z402,安値!AA402&lt;安値!Y402,安値!AA402&lt;安値!AB402,安値!AA402&lt;安値!AC402),22,""))</f>
        <v/>
      </c>
      <c r="W402" s="500" t="str">
        <f>IF(終値!A402="","",IF(AND(安値!AB402&lt;安値!AA402,安値!AB402&lt;安値!Z402,安値!AB402&lt;安値!AC402,安値!AB402&lt;安値!AD402),23,""))</f>
        <v/>
      </c>
      <c r="X402" s="500" t="str">
        <f>IF(終値!A402="","",IF(AND(安値!AC402&lt;安値!AB402,安値!AC402&lt;安値!AA402,安値!AC402&lt;安値!AD402,安値!AC402&lt;安値!AE402),24,""))</f>
        <v/>
      </c>
      <c r="Y402" s="500" t="str">
        <f>IF(終値!A402="","",IF(AND(安値!AD402&lt;安値!AC402,安値!AD402&lt;安値!AB402,安値!AD402&lt;安値!AE402,安値!AD402&lt;安値!AF402),25,""))</f>
        <v/>
      </c>
      <c r="Z402" s="500" t="str">
        <f>IF(終値!A402="","",IF(AND(安値!AE402&lt;安値!AD402,安値!AE402&lt;安値!AC402,安値!AE402&lt;安値!AF402,安値!AE402&lt;安値!AG402),26,""))</f>
        <v/>
      </c>
      <c r="AA402" s="500" t="str">
        <f>IF(終値!A402="","",IF(AND(安値!AF402&lt;安値!AE402,安値!AF402&lt;安値!AD402,安値!AF402&lt;安値!AG402,安値!AF402&lt;安値!AH402),27,""))</f>
        <v/>
      </c>
      <c r="AB402" s="500" t="str">
        <f>IF(終値!A402="","",IF(AND(安値!AG402&lt;安値!AF402,安値!AG402&lt;安値!AE402,安値!AG402&lt;安値!AH402,安値!AG402&lt;安値!AI402),28,""))</f>
        <v/>
      </c>
      <c r="AC402" s="500" t="str">
        <f>IF(終値!A402="","",IF(AND(高値!G402&gt;高値!F402,高値!G402&gt;高値!E402,高値!G402&gt;高値!H402,高値!G402&gt;高値!I402),2,""))</f>
        <v/>
      </c>
      <c r="AD402" s="500" t="str">
        <f>IF(終値!A402="","",IF(AND(高値!H402&gt;高値!G402,高値!H402&gt;高値!F402,高値!H402&gt;高値!I402,高値!H402&gt;高値!J402),3,""))</f>
        <v/>
      </c>
      <c r="AE402" s="500" t="str">
        <f>IF(終値!A402="","",IF(AND(高値!I402&gt;高値!H402,高値!I402&gt;高値!G402,高値!I402&gt;高値!J402,高値!I402&gt;高値!K402),4,""))</f>
        <v/>
      </c>
      <c r="AF402" s="500" t="str">
        <f>IF(終値!A402="","",IF(AND(高値!J402&gt;高値!I402,高値!J402&gt;高値!H402,高値!J402&gt;高値!K402,高値!J402&gt;高値!L402),5,""))</f>
        <v/>
      </c>
      <c r="AG402" s="500" t="str">
        <f>IF(終値!A402="","",IF(AND(高値!K402&gt;高値!J402,高値!K402&gt;高値!I402,高値!K402&gt;高値!L402,高値!K402&gt;高値!M402),6,""))</f>
        <v/>
      </c>
      <c r="AH402" s="500" t="str">
        <f>IF(終値!A402="","",IF(AND(高値!L402&gt;高値!K402,高値!L402&gt;高値!J402,高値!L402&gt;高値!M402,高値!L402&gt;高値!N402),7,""))</f>
        <v/>
      </c>
      <c r="AI402" s="500" t="str">
        <f>IF(終値!A402="","",IF(AND(高値!M402&gt;高値!L402,高値!M402&gt;高値!K402,高値!M402&gt;高値!N402,高値!M402&gt;高値!O402),8,""))</f>
        <v/>
      </c>
      <c r="AJ402" s="500" t="str">
        <f>IF(終値!A402="","",IF(AND(高値!N402&gt;高値!M402,高値!N402&gt;高値!L402,高値!N402&gt;高値!O402,高値!N402&gt;高値!P402),9,""))</f>
        <v/>
      </c>
      <c r="AK402" s="500" t="str">
        <f>IF(終値!A402="","",IF(AND(高値!O402&gt;高値!N402,高値!O402&gt;高値!M402,高値!O402&gt;高値!P402,高値!O402&gt;高値!Q402),10,""))</f>
        <v/>
      </c>
      <c r="AL402" s="500" t="str">
        <f>IF(終値!A402="","",IF(AND(高値!P402&gt;高値!O402,高値!P402&gt;高値!N402,高値!P402&gt;高値!Q402,高値!P402&gt;高値!R402),11,""))</f>
        <v/>
      </c>
      <c r="AM402" s="500" t="str">
        <f>IF(終値!A402="","",IF(AND(高値!Q402&gt;高値!P402,高値!Q402&gt;高値!O402,高値!Q402&gt;高値!R402,高値!Q402&gt;高値!S402),12,""))</f>
        <v/>
      </c>
      <c r="AN402" s="500" t="str">
        <f>IF(終値!A402="","",IF(AND(高値!R402&gt;高値!Q402,高値!R402&gt;高値!P402,高値!R402&gt;高値!S402,高値!R402&gt;高値!T402),13,""))</f>
        <v/>
      </c>
      <c r="AO402" s="500" t="str">
        <f>IF(終値!A402="","",IF(AND(高値!S402&gt;高値!R402,高値!S402&gt;高値!Q402,高値!S402&gt;高値!T402,高値!S402&gt;高値!U402),14,""))</f>
        <v/>
      </c>
      <c r="AP402" s="500" t="str">
        <f>IF(終値!A402="","",IF(AND(高値!T402&gt;高値!S402,高値!T402&gt;高値!R402,高値!T402&gt;高値!U402,高値!T402&gt;高値!V402),15,""))</f>
        <v/>
      </c>
      <c r="AQ402" s="500" t="str">
        <f>IF(終値!A402="","",IF(AND(高値!U402&gt;高値!T402,高値!U402&gt;高値!S402,高値!U402&gt;高値!V402,高値!U402&gt;高値!W402),16,""))</f>
        <v/>
      </c>
      <c r="AR402" s="500" t="str">
        <f>IF(終値!A402="","",IF(AND(高値!V402&gt;高値!U402,高値!V402&gt;高値!T402,高値!V402&gt;高値!W402,高値!V402&gt;高値!X402),17,""))</f>
        <v/>
      </c>
      <c r="AS402" s="500" t="str">
        <f>IF(終値!A402="","",IF(AND(高値!W402&gt;高値!V402,高値!W402&gt;高値!U402,高値!W402&gt;高値!X402,高値!W402&gt;高値!Y402),18,""))</f>
        <v/>
      </c>
      <c r="AT402" s="500" t="str">
        <f>IF(終値!A402="","",IF(AND(高値!X402&gt;高値!W402,高値!X402&gt;高値!V402,高値!X402&gt;高値!Y402,高値!X402&gt;高値!Z402),19,""))</f>
        <v/>
      </c>
      <c r="AU402" s="500" t="str">
        <f>IF(終値!A402="","",IF(AND(高値!Y402&gt;高値!X402,高値!Y402&gt;高値!W402,高値!Y402&gt;高値!Z402,高値!Y402&gt;高値!AA402),20,""))</f>
        <v/>
      </c>
      <c r="AV402" s="500" t="str">
        <f>IF(終値!A402="","",IF(AND(高値!Z402&gt;高値!Y402,高値!Z402&gt;高値!X402,高値!Z402&gt;高値!AA402,高値!Z402&gt;高値!AB402),21,""))</f>
        <v/>
      </c>
      <c r="AW402" s="500" t="str">
        <f>IF(終値!A402="","",IF(AND(高値!AA402&gt;高値!Z402,高値!AA402&gt;高値!Y402,高値!AA402&gt;高値!AB402,高値!AA402&gt;高値!AC402),22,""))</f>
        <v/>
      </c>
      <c r="AX402" s="500" t="str">
        <f>IF(終値!A402="","",IF(AND(高値!AB402&gt;高値!AA402,高値!AB402&gt;高値!Z402,高値!AB402&gt;高値!AC402,高値!AB402&gt;高値!AD402),23,""))</f>
        <v/>
      </c>
      <c r="AY402" s="500" t="str">
        <f>IF(終値!A402="","",IF(AND(高値!AC402&gt;高値!AB402,高値!AC402&gt;高値!AA402,高値!AC402&gt;高値!AD402,高値!AC402&gt;高値!AE402),24,""))</f>
        <v/>
      </c>
      <c r="AZ402" s="500" t="str">
        <f>IF(終値!A402="","",IF(AND(高値!AD402&gt;高値!AC402,高値!AD402&gt;高値!AB402,高値!AD402&gt;高値!AE402,高値!AD402&gt;高値!AF402),25,""))</f>
        <v/>
      </c>
      <c r="BA402" s="500" t="str">
        <f>IF(終値!A402="","",IF(AND(高値!AE402&gt;高値!AD402,高値!AE402&gt;高値!AC402,高値!AE402&gt;高値!AF402,高値!AE402&gt;高値!AG402),26,""))</f>
        <v/>
      </c>
      <c r="BB402" s="500" t="str">
        <f>IF(終値!A402="","",IF(AND(高値!AF402&gt;高値!AE402,高値!AF402&gt;高値!AD402,高値!AF402&gt;高値!AG402,高値!AF402&gt;高値!AH402),27,""))</f>
        <v/>
      </c>
      <c r="BC402" s="500" t="str">
        <f>IF(終値!A402="","",IF(AND(高値!AG402&gt;高値!AF402,高値!AG402&gt;高値!AE402,高値!AG402&gt;高値!AH402,高値!AG402&gt;高値!AI402),28,""))</f>
        <v/>
      </c>
      <c r="BD402" s="500">
        <f t="shared" si="36"/>
        <v>0</v>
      </c>
      <c r="BE402" s="500" t="str">
        <f t="shared" si="37"/>
        <v/>
      </c>
      <c r="BF402" s="500" t="str">
        <f t="shared" si="38"/>
        <v/>
      </c>
      <c r="BG402" s="500" t="str">
        <f>IF($BE402="","",INDEX(安値!$E402:$CZ402,1,$BE402+1))</f>
        <v/>
      </c>
      <c r="BH402" s="500" t="str">
        <f>IF($BF402="","",INDEX(安値!$E402:$CZ402,1,$BF402+1))</f>
        <v/>
      </c>
      <c r="BI402" s="500" t="str">
        <f>IF($BF402="","",MAX(INDEX(高値!$E402:$CZ402,1,$BE402+1):INDEX(高値!$E402:$CZ402,1,$BF402+1)))</f>
        <v/>
      </c>
      <c r="BJ402" s="500" t="str">
        <f>IF($BF402="","",AVERAGE(INDEX(終値!$E402:$CZ402,1,$BF402+1):INDEX(終値!$E402:$CZ402,1,$BF402+20))-2*STDEVP(INDEX(終値!$E402:$CZ402,1,$BF402+1):INDEX(終値!$E402:$CZ402,1,$BF402+20)))</f>
        <v/>
      </c>
      <c r="BK402" s="500" t="str">
        <f>IF($BE402="","",AVERAGE(INDEX(終値!$E402:$CZ402,1,$BE402+1):INDEX(終値!$E402:$CZ402,1,$BE402+20))-2*STDEVP(INDEX(終値!$E402:$CZ402,1,$BE402+1):INDEX(終値!$E402:$CZ402,1,$BE402+20)))</f>
        <v/>
      </c>
      <c r="BL402" s="500">
        <f t="shared" si="39"/>
        <v>0</v>
      </c>
      <c r="BM402" s="500" t="str">
        <f t="shared" si="40"/>
        <v/>
      </c>
      <c r="BN402" s="500" t="str">
        <f t="shared" si="41"/>
        <v/>
      </c>
      <c r="BO402" s="500" t="str">
        <f>IF($BM402="","",INDEX(高値!$E402:$CZ402,1,$BM402+1))</f>
        <v/>
      </c>
      <c r="BP402" s="500" t="str">
        <f>IF($BN402="","",INDEX(高値!$E402:$CZ402,1,$BN402+1))</f>
        <v/>
      </c>
      <c r="BQ402" s="500" t="str">
        <f>IF($BN402="","",MIN(INDEX(安値!$E402:$CZ402,1,$BM402+1):INDEX(安値!$E402:$CZ402,1,$BN402+1)))</f>
        <v/>
      </c>
      <c r="BR402" s="500" t="str">
        <f>IF($BN402="","",AVERAGE(INDEX(終値!$E402:$CZ402,1,$BN402+1):INDEX(終値!$E402:$CZ402,1,$BN402+20))+2*STDEVP(INDEX(終値!$E402:$CZ402,1,$BN402+1):INDEX(終値!$E402:$CZ402,1,$BN402+20)))</f>
        <v/>
      </c>
      <c r="BS402" s="500" t="str">
        <f>IF($BM402="","",AVERAGE(INDEX(終値!$E402:$CZ402,1,$BM402+1):INDEX(終値!$E402:$CZ402,1,$BM402+20))+2*STDEVP(INDEX(終値!$E402:$CZ402,1,$BM402+1):INDEX(終値!$E402:$CZ402,1,$BM402+20)))</f>
        <v/>
      </c>
      <c r="BT402" s="497" t="str">
        <f>IFERROR(IF(AND($BD402&gt;=2,ABS($BG402-$BH402)/$BH402&lt;=BB設定!$B$12,$BI402&gt;=MAX($BH402,$BG402)*(1+BB設定!$B$13),終値!E402&gt;$BG402),IF(OR(終値!E402&gt;=$BI402,AND($BH402&lt;$BJ402,$BG402&gt;=$BK402)),"二番底W▲","二番底W形成"),IF(AND($BL402&gt;=2,ABS($BO402-$BP402)/$BP402&lt;=BB設定!$B$12,$BQ402&lt;=MIN($BP402,$BO402)*(1-BB設定!$B$13),終値!E402&lt;$BO402),IF(OR(終値!E402&lt;=$BQ402,AND($BP402&gt;$BR402,$BO402&lt;=$BS402)),"二番天井M▼","二番天井M形成"),"－")),"－")</f>
        <v>－</v>
      </c>
    </row>
    <row r="403" spans="2:72">
      <c r="B403" s="500" t="str">
        <f>IF(終値!A403="","",IF(AND(安値!G403&lt;安値!F403,安値!G403&lt;安値!E403,安値!G403&lt;安値!H403,安値!G403&lt;安値!I403),2,""))</f>
        <v/>
      </c>
      <c r="C403" s="500" t="str">
        <f>IF(終値!A403="","",IF(AND(安値!H403&lt;安値!G403,安値!H403&lt;安値!F403,安値!H403&lt;安値!I403,安値!H403&lt;安値!J403),3,""))</f>
        <v/>
      </c>
      <c r="D403" s="500" t="str">
        <f>IF(終値!A403="","",IF(AND(安値!I403&lt;安値!H403,安値!I403&lt;安値!G403,安値!I403&lt;安値!J403,安値!I403&lt;安値!K403),4,""))</f>
        <v/>
      </c>
      <c r="E403" s="500" t="str">
        <f>IF(終値!A403="","",IF(AND(安値!J403&lt;安値!I403,安値!J403&lt;安値!H403,安値!J403&lt;安値!K403,安値!J403&lt;安値!L403),5,""))</f>
        <v/>
      </c>
      <c r="F403" s="500" t="str">
        <f>IF(終値!A403="","",IF(AND(安値!K403&lt;安値!J403,安値!K403&lt;安値!I403,安値!K403&lt;安値!L403,安値!K403&lt;安値!M403),6,""))</f>
        <v/>
      </c>
      <c r="G403" s="500" t="str">
        <f>IF(終値!A403="","",IF(AND(安値!L403&lt;安値!K403,安値!L403&lt;安値!J403,安値!L403&lt;安値!M403,安値!L403&lt;安値!N403),7,""))</f>
        <v/>
      </c>
      <c r="H403" s="500" t="str">
        <f>IF(終値!A403="","",IF(AND(安値!M403&lt;安値!L403,安値!M403&lt;安値!K403,安値!M403&lt;安値!N403,安値!M403&lt;安値!O403),8,""))</f>
        <v/>
      </c>
      <c r="I403" s="500" t="str">
        <f>IF(終値!A403="","",IF(AND(安値!N403&lt;安値!M403,安値!N403&lt;安値!L403,安値!N403&lt;安値!O403,安値!N403&lt;安値!P403),9,""))</f>
        <v/>
      </c>
      <c r="J403" s="500" t="str">
        <f>IF(終値!A403="","",IF(AND(安値!O403&lt;安値!N403,安値!O403&lt;安値!M403,安値!O403&lt;安値!P403,安値!O403&lt;安値!Q403),10,""))</f>
        <v/>
      </c>
      <c r="K403" s="500" t="str">
        <f>IF(終値!A403="","",IF(AND(安値!P403&lt;安値!O403,安値!P403&lt;安値!N403,安値!P403&lt;安値!Q403,安値!P403&lt;安値!R403),11,""))</f>
        <v/>
      </c>
      <c r="L403" s="500" t="str">
        <f>IF(終値!A403="","",IF(AND(安値!Q403&lt;安値!P403,安値!Q403&lt;安値!O403,安値!Q403&lt;安値!R403,安値!Q403&lt;安値!S403),12,""))</f>
        <v/>
      </c>
      <c r="M403" s="500" t="str">
        <f>IF(終値!A403="","",IF(AND(安値!R403&lt;安値!Q403,安値!R403&lt;安値!P403,安値!R403&lt;安値!S403,安値!R403&lt;安値!T403),13,""))</f>
        <v/>
      </c>
      <c r="N403" s="500" t="str">
        <f>IF(終値!A403="","",IF(AND(安値!S403&lt;安値!R403,安値!S403&lt;安値!Q403,安値!S403&lt;安値!T403,安値!S403&lt;安値!U403),14,""))</f>
        <v/>
      </c>
      <c r="O403" s="500" t="str">
        <f>IF(終値!A403="","",IF(AND(安値!T403&lt;安値!S403,安値!T403&lt;安値!R403,安値!T403&lt;安値!U403,安値!T403&lt;安値!V403),15,""))</f>
        <v/>
      </c>
      <c r="P403" s="500" t="str">
        <f>IF(終値!A403="","",IF(AND(安値!U403&lt;安値!T403,安値!U403&lt;安値!S403,安値!U403&lt;安値!V403,安値!U403&lt;安値!W403),16,""))</f>
        <v/>
      </c>
      <c r="Q403" s="500" t="str">
        <f>IF(終値!A403="","",IF(AND(安値!V403&lt;安値!U403,安値!V403&lt;安値!T403,安値!V403&lt;安値!W403,安値!V403&lt;安値!X403),17,""))</f>
        <v/>
      </c>
      <c r="R403" s="500" t="str">
        <f>IF(終値!A403="","",IF(AND(安値!W403&lt;安値!V403,安値!W403&lt;安値!U403,安値!W403&lt;安値!X403,安値!W403&lt;安値!Y403),18,""))</f>
        <v/>
      </c>
      <c r="S403" s="500" t="str">
        <f>IF(終値!A403="","",IF(AND(安値!X403&lt;安値!W403,安値!X403&lt;安値!V403,安値!X403&lt;安値!Y403,安値!X403&lt;安値!Z403),19,""))</f>
        <v/>
      </c>
      <c r="T403" s="500" t="str">
        <f>IF(終値!A403="","",IF(AND(安値!Y403&lt;安値!X403,安値!Y403&lt;安値!W403,安値!Y403&lt;安値!Z403,安値!Y403&lt;安値!AA403),20,""))</f>
        <v/>
      </c>
      <c r="U403" s="500" t="str">
        <f>IF(終値!A403="","",IF(AND(安値!Z403&lt;安値!Y403,安値!Z403&lt;安値!X403,安値!Z403&lt;安値!AA403,安値!Z403&lt;安値!AB403),21,""))</f>
        <v/>
      </c>
      <c r="V403" s="500" t="str">
        <f>IF(終値!A403="","",IF(AND(安値!AA403&lt;安値!Z403,安値!AA403&lt;安値!Y403,安値!AA403&lt;安値!AB403,安値!AA403&lt;安値!AC403),22,""))</f>
        <v/>
      </c>
      <c r="W403" s="500" t="str">
        <f>IF(終値!A403="","",IF(AND(安値!AB403&lt;安値!AA403,安値!AB403&lt;安値!Z403,安値!AB403&lt;安値!AC403,安値!AB403&lt;安値!AD403),23,""))</f>
        <v/>
      </c>
      <c r="X403" s="500" t="str">
        <f>IF(終値!A403="","",IF(AND(安値!AC403&lt;安値!AB403,安値!AC403&lt;安値!AA403,安値!AC403&lt;安値!AD403,安値!AC403&lt;安値!AE403),24,""))</f>
        <v/>
      </c>
      <c r="Y403" s="500" t="str">
        <f>IF(終値!A403="","",IF(AND(安値!AD403&lt;安値!AC403,安値!AD403&lt;安値!AB403,安値!AD403&lt;安値!AE403,安値!AD403&lt;安値!AF403),25,""))</f>
        <v/>
      </c>
      <c r="Z403" s="500" t="str">
        <f>IF(終値!A403="","",IF(AND(安値!AE403&lt;安値!AD403,安値!AE403&lt;安値!AC403,安値!AE403&lt;安値!AF403,安値!AE403&lt;安値!AG403),26,""))</f>
        <v/>
      </c>
      <c r="AA403" s="500" t="str">
        <f>IF(終値!A403="","",IF(AND(安値!AF403&lt;安値!AE403,安値!AF403&lt;安値!AD403,安値!AF403&lt;安値!AG403,安値!AF403&lt;安値!AH403),27,""))</f>
        <v/>
      </c>
      <c r="AB403" s="500" t="str">
        <f>IF(終値!A403="","",IF(AND(安値!AG403&lt;安値!AF403,安値!AG403&lt;安値!AE403,安値!AG403&lt;安値!AH403,安値!AG403&lt;安値!AI403),28,""))</f>
        <v/>
      </c>
      <c r="AC403" s="500" t="str">
        <f>IF(終値!A403="","",IF(AND(高値!G403&gt;高値!F403,高値!G403&gt;高値!E403,高値!G403&gt;高値!H403,高値!G403&gt;高値!I403),2,""))</f>
        <v/>
      </c>
      <c r="AD403" s="500" t="str">
        <f>IF(終値!A403="","",IF(AND(高値!H403&gt;高値!G403,高値!H403&gt;高値!F403,高値!H403&gt;高値!I403,高値!H403&gt;高値!J403),3,""))</f>
        <v/>
      </c>
      <c r="AE403" s="500" t="str">
        <f>IF(終値!A403="","",IF(AND(高値!I403&gt;高値!H403,高値!I403&gt;高値!G403,高値!I403&gt;高値!J403,高値!I403&gt;高値!K403),4,""))</f>
        <v/>
      </c>
      <c r="AF403" s="500" t="str">
        <f>IF(終値!A403="","",IF(AND(高値!J403&gt;高値!I403,高値!J403&gt;高値!H403,高値!J403&gt;高値!K403,高値!J403&gt;高値!L403),5,""))</f>
        <v/>
      </c>
      <c r="AG403" s="500" t="str">
        <f>IF(終値!A403="","",IF(AND(高値!K403&gt;高値!J403,高値!K403&gt;高値!I403,高値!K403&gt;高値!L403,高値!K403&gt;高値!M403),6,""))</f>
        <v/>
      </c>
      <c r="AH403" s="500" t="str">
        <f>IF(終値!A403="","",IF(AND(高値!L403&gt;高値!K403,高値!L403&gt;高値!J403,高値!L403&gt;高値!M403,高値!L403&gt;高値!N403),7,""))</f>
        <v/>
      </c>
      <c r="AI403" s="500" t="str">
        <f>IF(終値!A403="","",IF(AND(高値!M403&gt;高値!L403,高値!M403&gt;高値!K403,高値!M403&gt;高値!N403,高値!M403&gt;高値!O403),8,""))</f>
        <v/>
      </c>
      <c r="AJ403" s="500" t="str">
        <f>IF(終値!A403="","",IF(AND(高値!N403&gt;高値!M403,高値!N403&gt;高値!L403,高値!N403&gt;高値!O403,高値!N403&gt;高値!P403),9,""))</f>
        <v/>
      </c>
      <c r="AK403" s="500" t="str">
        <f>IF(終値!A403="","",IF(AND(高値!O403&gt;高値!N403,高値!O403&gt;高値!M403,高値!O403&gt;高値!P403,高値!O403&gt;高値!Q403),10,""))</f>
        <v/>
      </c>
      <c r="AL403" s="500" t="str">
        <f>IF(終値!A403="","",IF(AND(高値!P403&gt;高値!O403,高値!P403&gt;高値!N403,高値!P403&gt;高値!Q403,高値!P403&gt;高値!R403),11,""))</f>
        <v/>
      </c>
      <c r="AM403" s="500" t="str">
        <f>IF(終値!A403="","",IF(AND(高値!Q403&gt;高値!P403,高値!Q403&gt;高値!O403,高値!Q403&gt;高値!R403,高値!Q403&gt;高値!S403),12,""))</f>
        <v/>
      </c>
      <c r="AN403" s="500" t="str">
        <f>IF(終値!A403="","",IF(AND(高値!R403&gt;高値!Q403,高値!R403&gt;高値!P403,高値!R403&gt;高値!S403,高値!R403&gt;高値!T403),13,""))</f>
        <v/>
      </c>
      <c r="AO403" s="500" t="str">
        <f>IF(終値!A403="","",IF(AND(高値!S403&gt;高値!R403,高値!S403&gt;高値!Q403,高値!S403&gt;高値!T403,高値!S403&gt;高値!U403),14,""))</f>
        <v/>
      </c>
      <c r="AP403" s="500" t="str">
        <f>IF(終値!A403="","",IF(AND(高値!T403&gt;高値!S403,高値!T403&gt;高値!R403,高値!T403&gt;高値!U403,高値!T403&gt;高値!V403),15,""))</f>
        <v/>
      </c>
      <c r="AQ403" s="500" t="str">
        <f>IF(終値!A403="","",IF(AND(高値!U403&gt;高値!T403,高値!U403&gt;高値!S403,高値!U403&gt;高値!V403,高値!U403&gt;高値!W403),16,""))</f>
        <v/>
      </c>
      <c r="AR403" s="500" t="str">
        <f>IF(終値!A403="","",IF(AND(高値!V403&gt;高値!U403,高値!V403&gt;高値!T403,高値!V403&gt;高値!W403,高値!V403&gt;高値!X403),17,""))</f>
        <v/>
      </c>
      <c r="AS403" s="500" t="str">
        <f>IF(終値!A403="","",IF(AND(高値!W403&gt;高値!V403,高値!W403&gt;高値!U403,高値!W403&gt;高値!X403,高値!W403&gt;高値!Y403),18,""))</f>
        <v/>
      </c>
      <c r="AT403" s="500" t="str">
        <f>IF(終値!A403="","",IF(AND(高値!X403&gt;高値!W403,高値!X403&gt;高値!V403,高値!X403&gt;高値!Y403,高値!X403&gt;高値!Z403),19,""))</f>
        <v/>
      </c>
      <c r="AU403" s="500" t="str">
        <f>IF(終値!A403="","",IF(AND(高値!Y403&gt;高値!X403,高値!Y403&gt;高値!W403,高値!Y403&gt;高値!Z403,高値!Y403&gt;高値!AA403),20,""))</f>
        <v/>
      </c>
      <c r="AV403" s="500" t="str">
        <f>IF(終値!A403="","",IF(AND(高値!Z403&gt;高値!Y403,高値!Z403&gt;高値!X403,高値!Z403&gt;高値!AA403,高値!Z403&gt;高値!AB403),21,""))</f>
        <v/>
      </c>
      <c r="AW403" s="500" t="str">
        <f>IF(終値!A403="","",IF(AND(高値!AA403&gt;高値!Z403,高値!AA403&gt;高値!Y403,高値!AA403&gt;高値!AB403,高値!AA403&gt;高値!AC403),22,""))</f>
        <v/>
      </c>
      <c r="AX403" s="500" t="str">
        <f>IF(終値!A403="","",IF(AND(高値!AB403&gt;高値!AA403,高値!AB403&gt;高値!Z403,高値!AB403&gt;高値!AC403,高値!AB403&gt;高値!AD403),23,""))</f>
        <v/>
      </c>
      <c r="AY403" s="500" t="str">
        <f>IF(終値!A403="","",IF(AND(高値!AC403&gt;高値!AB403,高値!AC403&gt;高値!AA403,高値!AC403&gt;高値!AD403,高値!AC403&gt;高値!AE403),24,""))</f>
        <v/>
      </c>
      <c r="AZ403" s="500" t="str">
        <f>IF(終値!A403="","",IF(AND(高値!AD403&gt;高値!AC403,高値!AD403&gt;高値!AB403,高値!AD403&gt;高値!AE403,高値!AD403&gt;高値!AF403),25,""))</f>
        <v/>
      </c>
      <c r="BA403" s="500" t="str">
        <f>IF(終値!A403="","",IF(AND(高値!AE403&gt;高値!AD403,高値!AE403&gt;高値!AC403,高値!AE403&gt;高値!AF403,高値!AE403&gt;高値!AG403),26,""))</f>
        <v/>
      </c>
      <c r="BB403" s="500" t="str">
        <f>IF(終値!A403="","",IF(AND(高値!AF403&gt;高値!AE403,高値!AF403&gt;高値!AD403,高値!AF403&gt;高値!AG403,高値!AF403&gt;高値!AH403),27,""))</f>
        <v/>
      </c>
      <c r="BC403" s="500" t="str">
        <f>IF(終値!A403="","",IF(AND(高値!AG403&gt;高値!AF403,高値!AG403&gt;高値!AE403,高値!AG403&gt;高値!AH403,高値!AG403&gt;高値!AI403),28,""))</f>
        <v/>
      </c>
      <c r="BD403" s="500">
        <f t="shared" si="36"/>
        <v>0</v>
      </c>
      <c r="BE403" s="500" t="str">
        <f t="shared" si="37"/>
        <v/>
      </c>
      <c r="BF403" s="500" t="str">
        <f t="shared" si="38"/>
        <v/>
      </c>
      <c r="BG403" s="500" t="str">
        <f>IF($BE403="","",INDEX(安値!$E403:$CZ403,1,$BE403+1))</f>
        <v/>
      </c>
      <c r="BH403" s="500" t="str">
        <f>IF($BF403="","",INDEX(安値!$E403:$CZ403,1,$BF403+1))</f>
        <v/>
      </c>
      <c r="BI403" s="500" t="str">
        <f>IF($BF403="","",MAX(INDEX(高値!$E403:$CZ403,1,$BE403+1):INDEX(高値!$E403:$CZ403,1,$BF403+1)))</f>
        <v/>
      </c>
      <c r="BJ403" s="500" t="str">
        <f>IF($BF403="","",AVERAGE(INDEX(終値!$E403:$CZ403,1,$BF403+1):INDEX(終値!$E403:$CZ403,1,$BF403+20))-2*STDEVP(INDEX(終値!$E403:$CZ403,1,$BF403+1):INDEX(終値!$E403:$CZ403,1,$BF403+20)))</f>
        <v/>
      </c>
      <c r="BK403" s="500" t="str">
        <f>IF($BE403="","",AVERAGE(INDEX(終値!$E403:$CZ403,1,$BE403+1):INDEX(終値!$E403:$CZ403,1,$BE403+20))-2*STDEVP(INDEX(終値!$E403:$CZ403,1,$BE403+1):INDEX(終値!$E403:$CZ403,1,$BE403+20)))</f>
        <v/>
      </c>
      <c r="BL403" s="500">
        <f t="shared" si="39"/>
        <v>0</v>
      </c>
      <c r="BM403" s="500" t="str">
        <f t="shared" si="40"/>
        <v/>
      </c>
      <c r="BN403" s="500" t="str">
        <f t="shared" si="41"/>
        <v/>
      </c>
      <c r="BO403" s="500" t="str">
        <f>IF($BM403="","",INDEX(高値!$E403:$CZ403,1,$BM403+1))</f>
        <v/>
      </c>
      <c r="BP403" s="500" t="str">
        <f>IF($BN403="","",INDEX(高値!$E403:$CZ403,1,$BN403+1))</f>
        <v/>
      </c>
      <c r="BQ403" s="500" t="str">
        <f>IF($BN403="","",MIN(INDEX(安値!$E403:$CZ403,1,$BM403+1):INDEX(安値!$E403:$CZ403,1,$BN403+1)))</f>
        <v/>
      </c>
      <c r="BR403" s="500" t="str">
        <f>IF($BN403="","",AVERAGE(INDEX(終値!$E403:$CZ403,1,$BN403+1):INDEX(終値!$E403:$CZ403,1,$BN403+20))+2*STDEVP(INDEX(終値!$E403:$CZ403,1,$BN403+1):INDEX(終値!$E403:$CZ403,1,$BN403+20)))</f>
        <v/>
      </c>
      <c r="BS403" s="500" t="str">
        <f>IF($BM403="","",AVERAGE(INDEX(終値!$E403:$CZ403,1,$BM403+1):INDEX(終値!$E403:$CZ403,1,$BM403+20))+2*STDEVP(INDEX(終値!$E403:$CZ403,1,$BM403+1):INDEX(終値!$E403:$CZ403,1,$BM403+20)))</f>
        <v/>
      </c>
      <c r="BT403" s="497" t="str">
        <f>IFERROR(IF(AND($BD403&gt;=2,ABS($BG403-$BH403)/$BH403&lt;=BB設定!$B$12,$BI403&gt;=MAX($BH403,$BG403)*(1+BB設定!$B$13),終値!E403&gt;$BG403),IF(OR(終値!E403&gt;=$BI403,AND($BH403&lt;$BJ403,$BG403&gt;=$BK403)),"二番底W▲","二番底W形成"),IF(AND($BL403&gt;=2,ABS($BO403-$BP403)/$BP403&lt;=BB設定!$B$12,$BQ403&lt;=MIN($BP403,$BO403)*(1-BB設定!$B$13),終値!E403&lt;$BO403),IF(OR(終値!E403&lt;=$BQ403,AND($BP403&gt;$BR403,$BO403&lt;=$BS403)),"二番天井M▼","二番天井M形成"),"－")),"－")</f>
        <v>－</v>
      </c>
    </row>
    <row r="404" spans="2:72">
      <c r="B404" s="500" t="str">
        <f>IF(終値!A404="","",IF(AND(安値!G404&lt;安値!F404,安値!G404&lt;安値!E404,安値!G404&lt;安値!H404,安値!G404&lt;安値!I404),2,""))</f>
        <v/>
      </c>
      <c r="C404" s="500" t="str">
        <f>IF(終値!A404="","",IF(AND(安値!H404&lt;安値!G404,安値!H404&lt;安値!F404,安値!H404&lt;安値!I404,安値!H404&lt;安値!J404),3,""))</f>
        <v/>
      </c>
      <c r="D404" s="500" t="str">
        <f>IF(終値!A404="","",IF(AND(安値!I404&lt;安値!H404,安値!I404&lt;安値!G404,安値!I404&lt;安値!J404,安値!I404&lt;安値!K404),4,""))</f>
        <v/>
      </c>
      <c r="E404" s="500" t="str">
        <f>IF(終値!A404="","",IF(AND(安値!J404&lt;安値!I404,安値!J404&lt;安値!H404,安値!J404&lt;安値!K404,安値!J404&lt;安値!L404),5,""))</f>
        <v/>
      </c>
      <c r="F404" s="500" t="str">
        <f>IF(終値!A404="","",IF(AND(安値!K404&lt;安値!J404,安値!K404&lt;安値!I404,安値!K404&lt;安値!L404,安値!K404&lt;安値!M404),6,""))</f>
        <v/>
      </c>
      <c r="G404" s="500" t="str">
        <f>IF(終値!A404="","",IF(AND(安値!L404&lt;安値!K404,安値!L404&lt;安値!J404,安値!L404&lt;安値!M404,安値!L404&lt;安値!N404),7,""))</f>
        <v/>
      </c>
      <c r="H404" s="500" t="str">
        <f>IF(終値!A404="","",IF(AND(安値!M404&lt;安値!L404,安値!M404&lt;安値!K404,安値!M404&lt;安値!N404,安値!M404&lt;安値!O404),8,""))</f>
        <v/>
      </c>
      <c r="I404" s="500" t="str">
        <f>IF(終値!A404="","",IF(AND(安値!N404&lt;安値!M404,安値!N404&lt;安値!L404,安値!N404&lt;安値!O404,安値!N404&lt;安値!P404),9,""))</f>
        <v/>
      </c>
      <c r="J404" s="500" t="str">
        <f>IF(終値!A404="","",IF(AND(安値!O404&lt;安値!N404,安値!O404&lt;安値!M404,安値!O404&lt;安値!P404,安値!O404&lt;安値!Q404),10,""))</f>
        <v/>
      </c>
      <c r="K404" s="500" t="str">
        <f>IF(終値!A404="","",IF(AND(安値!P404&lt;安値!O404,安値!P404&lt;安値!N404,安値!P404&lt;安値!Q404,安値!P404&lt;安値!R404),11,""))</f>
        <v/>
      </c>
      <c r="L404" s="500" t="str">
        <f>IF(終値!A404="","",IF(AND(安値!Q404&lt;安値!P404,安値!Q404&lt;安値!O404,安値!Q404&lt;安値!R404,安値!Q404&lt;安値!S404),12,""))</f>
        <v/>
      </c>
      <c r="M404" s="500" t="str">
        <f>IF(終値!A404="","",IF(AND(安値!R404&lt;安値!Q404,安値!R404&lt;安値!P404,安値!R404&lt;安値!S404,安値!R404&lt;安値!T404),13,""))</f>
        <v/>
      </c>
      <c r="N404" s="500" t="str">
        <f>IF(終値!A404="","",IF(AND(安値!S404&lt;安値!R404,安値!S404&lt;安値!Q404,安値!S404&lt;安値!T404,安値!S404&lt;安値!U404),14,""))</f>
        <v/>
      </c>
      <c r="O404" s="500" t="str">
        <f>IF(終値!A404="","",IF(AND(安値!T404&lt;安値!S404,安値!T404&lt;安値!R404,安値!T404&lt;安値!U404,安値!T404&lt;安値!V404),15,""))</f>
        <v/>
      </c>
      <c r="P404" s="500" t="str">
        <f>IF(終値!A404="","",IF(AND(安値!U404&lt;安値!T404,安値!U404&lt;安値!S404,安値!U404&lt;安値!V404,安値!U404&lt;安値!W404),16,""))</f>
        <v/>
      </c>
      <c r="Q404" s="500" t="str">
        <f>IF(終値!A404="","",IF(AND(安値!V404&lt;安値!U404,安値!V404&lt;安値!T404,安値!V404&lt;安値!W404,安値!V404&lt;安値!X404),17,""))</f>
        <v/>
      </c>
      <c r="R404" s="500" t="str">
        <f>IF(終値!A404="","",IF(AND(安値!W404&lt;安値!V404,安値!W404&lt;安値!U404,安値!W404&lt;安値!X404,安値!W404&lt;安値!Y404),18,""))</f>
        <v/>
      </c>
      <c r="S404" s="500" t="str">
        <f>IF(終値!A404="","",IF(AND(安値!X404&lt;安値!W404,安値!X404&lt;安値!V404,安値!X404&lt;安値!Y404,安値!X404&lt;安値!Z404),19,""))</f>
        <v/>
      </c>
      <c r="T404" s="500" t="str">
        <f>IF(終値!A404="","",IF(AND(安値!Y404&lt;安値!X404,安値!Y404&lt;安値!W404,安値!Y404&lt;安値!Z404,安値!Y404&lt;安値!AA404),20,""))</f>
        <v/>
      </c>
      <c r="U404" s="500" t="str">
        <f>IF(終値!A404="","",IF(AND(安値!Z404&lt;安値!Y404,安値!Z404&lt;安値!X404,安値!Z404&lt;安値!AA404,安値!Z404&lt;安値!AB404),21,""))</f>
        <v/>
      </c>
      <c r="V404" s="500" t="str">
        <f>IF(終値!A404="","",IF(AND(安値!AA404&lt;安値!Z404,安値!AA404&lt;安値!Y404,安値!AA404&lt;安値!AB404,安値!AA404&lt;安値!AC404),22,""))</f>
        <v/>
      </c>
      <c r="W404" s="500" t="str">
        <f>IF(終値!A404="","",IF(AND(安値!AB404&lt;安値!AA404,安値!AB404&lt;安値!Z404,安値!AB404&lt;安値!AC404,安値!AB404&lt;安値!AD404),23,""))</f>
        <v/>
      </c>
      <c r="X404" s="500" t="str">
        <f>IF(終値!A404="","",IF(AND(安値!AC404&lt;安値!AB404,安値!AC404&lt;安値!AA404,安値!AC404&lt;安値!AD404,安値!AC404&lt;安値!AE404),24,""))</f>
        <v/>
      </c>
      <c r="Y404" s="500" t="str">
        <f>IF(終値!A404="","",IF(AND(安値!AD404&lt;安値!AC404,安値!AD404&lt;安値!AB404,安値!AD404&lt;安値!AE404,安値!AD404&lt;安値!AF404),25,""))</f>
        <v/>
      </c>
      <c r="Z404" s="500" t="str">
        <f>IF(終値!A404="","",IF(AND(安値!AE404&lt;安値!AD404,安値!AE404&lt;安値!AC404,安値!AE404&lt;安値!AF404,安値!AE404&lt;安値!AG404),26,""))</f>
        <v/>
      </c>
      <c r="AA404" s="500" t="str">
        <f>IF(終値!A404="","",IF(AND(安値!AF404&lt;安値!AE404,安値!AF404&lt;安値!AD404,安値!AF404&lt;安値!AG404,安値!AF404&lt;安値!AH404),27,""))</f>
        <v/>
      </c>
      <c r="AB404" s="500" t="str">
        <f>IF(終値!A404="","",IF(AND(安値!AG404&lt;安値!AF404,安値!AG404&lt;安値!AE404,安値!AG404&lt;安値!AH404,安値!AG404&lt;安値!AI404),28,""))</f>
        <v/>
      </c>
      <c r="AC404" s="500" t="str">
        <f>IF(終値!A404="","",IF(AND(高値!G404&gt;高値!F404,高値!G404&gt;高値!E404,高値!G404&gt;高値!H404,高値!G404&gt;高値!I404),2,""))</f>
        <v/>
      </c>
      <c r="AD404" s="500" t="str">
        <f>IF(終値!A404="","",IF(AND(高値!H404&gt;高値!G404,高値!H404&gt;高値!F404,高値!H404&gt;高値!I404,高値!H404&gt;高値!J404),3,""))</f>
        <v/>
      </c>
      <c r="AE404" s="500" t="str">
        <f>IF(終値!A404="","",IF(AND(高値!I404&gt;高値!H404,高値!I404&gt;高値!G404,高値!I404&gt;高値!J404,高値!I404&gt;高値!K404),4,""))</f>
        <v/>
      </c>
      <c r="AF404" s="500" t="str">
        <f>IF(終値!A404="","",IF(AND(高値!J404&gt;高値!I404,高値!J404&gt;高値!H404,高値!J404&gt;高値!K404,高値!J404&gt;高値!L404),5,""))</f>
        <v/>
      </c>
      <c r="AG404" s="500" t="str">
        <f>IF(終値!A404="","",IF(AND(高値!K404&gt;高値!J404,高値!K404&gt;高値!I404,高値!K404&gt;高値!L404,高値!K404&gt;高値!M404),6,""))</f>
        <v/>
      </c>
      <c r="AH404" s="500" t="str">
        <f>IF(終値!A404="","",IF(AND(高値!L404&gt;高値!K404,高値!L404&gt;高値!J404,高値!L404&gt;高値!M404,高値!L404&gt;高値!N404),7,""))</f>
        <v/>
      </c>
      <c r="AI404" s="500" t="str">
        <f>IF(終値!A404="","",IF(AND(高値!M404&gt;高値!L404,高値!M404&gt;高値!K404,高値!M404&gt;高値!N404,高値!M404&gt;高値!O404),8,""))</f>
        <v/>
      </c>
      <c r="AJ404" s="500" t="str">
        <f>IF(終値!A404="","",IF(AND(高値!N404&gt;高値!M404,高値!N404&gt;高値!L404,高値!N404&gt;高値!O404,高値!N404&gt;高値!P404),9,""))</f>
        <v/>
      </c>
      <c r="AK404" s="500" t="str">
        <f>IF(終値!A404="","",IF(AND(高値!O404&gt;高値!N404,高値!O404&gt;高値!M404,高値!O404&gt;高値!P404,高値!O404&gt;高値!Q404),10,""))</f>
        <v/>
      </c>
      <c r="AL404" s="500" t="str">
        <f>IF(終値!A404="","",IF(AND(高値!P404&gt;高値!O404,高値!P404&gt;高値!N404,高値!P404&gt;高値!Q404,高値!P404&gt;高値!R404),11,""))</f>
        <v/>
      </c>
      <c r="AM404" s="500" t="str">
        <f>IF(終値!A404="","",IF(AND(高値!Q404&gt;高値!P404,高値!Q404&gt;高値!O404,高値!Q404&gt;高値!R404,高値!Q404&gt;高値!S404),12,""))</f>
        <v/>
      </c>
      <c r="AN404" s="500" t="str">
        <f>IF(終値!A404="","",IF(AND(高値!R404&gt;高値!Q404,高値!R404&gt;高値!P404,高値!R404&gt;高値!S404,高値!R404&gt;高値!T404),13,""))</f>
        <v/>
      </c>
      <c r="AO404" s="500" t="str">
        <f>IF(終値!A404="","",IF(AND(高値!S404&gt;高値!R404,高値!S404&gt;高値!Q404,高値!S404&gt;高値!T404,高値!S404&gt;高値!U404),14,""))</f>
        <v/>
      </c>
      <c r="AP404" s="500" t="str">
        <f>IF(終値!A404="","",IF(AND(高値!T404&gt;高値!S404,高値!T404&gt;高値!R404,高値!T404&gt;高値!U404,高値!T404&gt;高値!V404),15,""))</f>
        <v/>
      </c>
      <c r="AQ404" s="500" t="str">
        <f>IF(終値!A404="","",IF(AND(高値!U404&gt;高値!T404,高値!U404&gt;高値!S404,高値!U404&gt;高値!V404,高値!U404&gt;高値!W404),16,""))</f>
        <v/>
      </c>
      <c r="AR404" s="500" t="str">
        <f>IF(終値!A404="","",IF(AND(高値!V404&gt;高値!U404,高値!V404&gt;高値!T404,高値!V404&gt;高値!W404,高値!V404&gt;高値!X404),17,""))</f>
        <v/>
      </c>
      <c r="AS404" s="500" t="str">
        <f>IF(終値!A404="","",IF(AND(高値!W404&gt;高値!V404,高値!W404&gt;高値!U404,高値!W404&gt;高値!X404,高値!W404&gt;高値!Y404),18,""))</f>
        <v/>
      </c>
      <c r="AT404" s="500" t="str">
        <f>IF(終値!A404="","",IF(AND(高値!X404&gt;高値!W404,高値!X404&gt;高値!V404,高値!X404&gt;高値!Y404,高値!X404&gt;高値!Z404),19,""))</f>
        <v/>
      </c>
      <c r="AU404" s="500" t="str">
        <f>IF(終値!A404="","",IF(AND(高値!Y404&gt;高値!X404,高値!Y404&gt;高値!W404,高値!Y404&gt;高値!Z404,高値!Y404&gt;高値!AA404),20,""))</f>
        <v/>
      </c>
      <c r="AV404" s="500" t="str">
        <f>IF(終値!A404="","",IF(AND(高値!Z404&gt;高値!Y404,高値!Z404&gt;高値!X404,高値!Z404&gt;高値!AA404,高値!Z404&gt;高値!AB404),21,""))</f>
        <v/>
      </c>
      <c r="AW404" s="500" t="str">
        <f>IF(終値!A404="","",IF(AND(高値!AA404&gt;高値!Z404,高値!AA404&gt;高値!Y404,高値!AA404&gt;高値!AB404,高値!AA404&gt;高値!AC404),22,""))</f>
        <v/>
      </c>
      <c r="AX404" s="500" t="str">
        <f>IF(終値!A404="","",IF(AND(高値!AB404&gt;高値!AA404,高値!AB404&gt;高値!Z404,高値!AB404&gt;高値!AC404,高値!AB404&gt;高値!AD404),23,""))</f>
        <v/>
      </c>
      <c r="AY404" s="500" t="str">
        <f>IF(終値!A404="","",IF(AND(高値!AC404&gt;高値!AB404,高値!AC404&gt;高値!AA404,高値!AC404&gt;高値!AD404,高値!AC404&gt;高値!AE404),24,""))</f>
        <v/>
      </c>
      <c r="AZ404" s="500" t="str">
        <f>IF(終値!A404="","",IF(AND(高値!AD404&gt;高値!AC404,高値!AD404&gt;高値!AB404,高値!AD404&gt;高値!AE404,高値!AD404&gt;高値!AF404),25,""))</f>
        <v/>
      </c>
      <c r="BA404" s="500" t="str">
        <f>IF(終値!A404="","",IF(AND(高値!AE404&gt;高値!AD404,高値!AE404&gt;高値!AC404,高値!AE404&gt;高値!AF404,高値!AE404&gt;高値!AG404),26,""))</f>
        <v/>
      </c>
      <c r="BB404" s="500" t="str">
        <f>IF(終値!A404="","",IF(AND(高値!AF404&gt;高値!AE404,高値!AF404&gt;高値!AD404,高値!AF404&gt;高値!AG404,高値!AF404&gt;高値!AH404),27,""))</f>
        <v/>
      </c>
      <c r="BC404" s="500" t="str">
        <f>IF(終値!A404="","",IF(AND(高値!AG404&gt;高値!AF404,高値!AG404&gt;高値!AE404,高値!AG404&gt;高値!AH404,高値!AG404&gt;高値!AI404),28,""))</f>
        <v/>
      </c>
      <c r="BD404" s="500">
        <f t="shared" si="36"/>
        <v>0</v>
      </c>
      <c r="BE404" s="500" t="str">
        <f t="shared" si="37"/>
        <v/>
      </c>
      <c r="BF404" s="500" t="str">
        <f t="shared" si="38"/>
        <v/>
      </c>
      <c r="BG404" s="500" t="str">
        <f>IF($BE404="","",INDEX(安値!$E404:$CZ404,1,$BE404+1))</f>
        <v/>
      </c>
      <c r="BH404" s="500" t="str">
        <f>IF($BF404="","",INDEX(安値!$E404:$CZ404,1,$BF404+1))</f>
        <v/>
      </c>
      <c r="BI404" s="500" t="str">
        <f>IF($BF404="","",MAX(INDEX(高値!$E404:$CZ404,1,$BE404+1):INDEX(高値!$E404:$CZ404,1,$BF404+1)))</f>
        <v/>
      </c>
      <c r="BJ404" s="500" t="str">
        <f>IF($BF404="","",AVERAGE(INDEX(終値!$E404:$CZ404,1,$BF404+1):INDEX(終値!$E404:$CZ404,1,$BF404+20))-2*STDEVP(INDEX(終値!$E404:$CZ404,1,$BF404+1):INDEX(終値!$E404:$CZ404,1,$BF404+20)))</f>
        <v/>
      </c>
      <c r="BK404" s="500" t="str">
        <f>IF($BE404="","",AVERAGE(INDEX(終値!$E404:$CZ404,1,$BE404+1):INDEX(終値!$E404:$CZ404,1,$BE404+20))-2*STDEVP(INDEX(終値!$E404:$CZ404,1,$BE404+1):INDEX(終値!$E404:$CZ404,1,$BE404+20)))</f>
        <v/>
      </c>
      <c r="BL404" s="500">
        <f t="shared" si="39"/>
        <v>0</v>
      </c>
      <c r="BM404" s="500" t="str">
        <f t="shared" si="40"/>
        <v/>
      </c>
      <c r="BN404" s="500" t="str">
        <f t="shared" si="41"/>
        <v/>
      </c>
      <c r="BO404" s="500" t="str">
        <f>IF($BM404="","",INDEX(高値!$E404:$CZ404,1,$BM404+1))</f>
        <v/>
      </c>
      <c r="BP404" s="500" t="str">
        <f>IF($BN404="","",INDEX(高値!$E404:$CZ404,1,$BN404+1))</f>
        <v/>
      </c>
      <c r="BQ404" s="500" t="str">
        <f>IF($BN404="","",MIN(INDEX(安値!$E404:$CZ404,1,$BM404+1):INDEX(安値!$E404:$CZ404,1,$BN404+1)))</f>
        <v/>
      </c>
      <c r="BR404" s="500" t="str">
        <f>IF($BN404="","",AVERAGE(INDEX(終値!$E404:$CZ404,1,$BN404+1):INDEX(終値!$E404:$CZ404,1,$BN404+20))+2*STDEVP(INDEX(終値!$E404:$CZ404,1,$BN404+1):INDEX(終値!$E404:$CZ404,1,$BN404+20)))</f>
        <v/>
      </c>
      <c r="BS404" s="500" t="str">
        <f>IF($BM404="","",AVERAGE(INDEX(終値!$E404:$CZ404,1,$BM404+1):INDEX(終値!$E404:$CZ404,1,$BM404+20))+2*STDEVP(INDEX(終値!$E404:$CZ404,1,$BM404+1):INDEX(終値!$E404:$CZ404,1,$BM404+20)))</f>
        <v/>
      </c>
      <c r="BT404" s="497" t="str">
        <f>IFERROR(IF(AND($BD404&gt;=2,ABS($BG404-$BH404)/$BH404&lt;=BB設定!$B$12,$BI404&gt;=MAX($BH404,$BG404)*(1+BB設定!$B$13),終値!E404&gt;$BG404),IF(OR(終値!E404&gt;=$BI404,AND($BH404&lt;$BJ404,$BG404&gt;=$BK404)),"二番底W▲","二番底W形成"),IF(AND($BL404&gt;=2,ABS($BO404-$BP404)/$BP404&lt;=BB設定!$B$12,$BQ404&lt;=MIN($BP404,$BO404)*(1-BB設定!$B$13),終値!E404&lt;$BO404),IF(OR(終値!E404&lt;=$BQ404,AND($BP404&gt;$BR404,$BO404&lt;=$BS404)),"二番天井M▼","二番天井M形成"),"－")),"－")</f>
        <v>－</v>
      </c>
    </row>
    <row r="405" spans="2:72">
      <c r="B405" s="500" t="str">
        <f>IF(終値!A405="","",IF(AND(安値!G405&lt;安値!F405,安値!G405&lt;安値!E405,安値!G405&lt;安値!H405,安値!G405&lt;安値!I405),2,""))</f>
        <v/>
      </c>
      <c r="C405" s="500" t="str">
        <f>IF(終値!A405="","",IF(AND(安値!H405&lt;安値!G405,安値!H405&lt;安値!F405,安値!H405&lt;安値!I405,安値!H405&lt;安値!J405),3,""))</f>
        <v/>
      </c>
      <c r="D405" s="500" t="str">
        <f>IF(終値!A405="","",IF(AND(安値!I405&lt;安値!H405,安値!I405&lt;安値!G405,安値!I405&lt;安値!J405,安値!I405&lt;安値!K405),4,""))</f>
        <v/>
      </c>
      <c r="E405" s="500" t="str">
        <f>IF(終値!A405="","",IF(AND(安値!J405&lt;安値!I405,安値!J405&lt;安値!H405,安値!J405&lt;安値!K405,安値!J405&lt;安値!L405),5,""))</f>
        <v/>
      </c>
      <c r="F405" s="500" t="str">
        <f>IF(終値!A405="","",IF(AND(安値!K405&lt;安値!J405,安値!K405&lt;安値!I405,安値!K405&lt;安値!L405,安値!K405&lt;安値!M405),6,""))</f>
        <v/>
      </c>
      <c r="G405" s="500" t="str">
        <f>IF(終値!A405="","",IF(AND(安値!L405&lt;安値!K405,安値!L405&lt;安値!J405,安値!L405&lt;安値!M405,安値!L405&lt;安値!N405),7,""))</f>
        <v/>
      </c>
      <c r="H405" s="500" t="str">
        <f>IF(終値!A405="","",IF(AND(安値!M405&lt;安値!L405,安値!M405&lt;安値!K405,安値!M405&lt;安値!N405,安値!M405&lt;安値!O405),8,""))</f>
        <v/>
      </c>
      <c r="I405" s="500" t="str">
        <f>IF(終値!A405="","",IF(AND(安値!N405&lt;安値!M405,安値!N405&lt;安値!L405,安値!N405&lt;安値!O405,安値!N405&lt;安値!P405),9,""))</f>
        <v/>
      </c>
      <c r="J405" s="500" t="str">
        <f>IF(終値!A405="","",IF(AND(安値!O405&lt;安値!N405,安値!O405&lt;安値!M405,安値!O405&lt;安値!P405,安値!O405&lt;安値!Q405),10,""))</f>
        <v/>
      </c>
      <c r="K405" s="500" t="str">
        <f>IF(終値!A405="","",IF(AND(安値!P405&lt;安値!O405,安値!P405&lt;安値!N405,安値!P405&lt;安値!Q405,安値!P405&lt;安値!R405),11,""))</f>
        <v/>
      </c>
      <c r="L405" s="500" t="str">
        <f>IF(終値!A405="","",IF(AND(安値!Q405&lt;安値!P405,安値!Q405&lt;安値!O405,安値!Q405&lt;安値!R405,安値!Q405&lt;安値!S405),12,""))</f>
        <v/>
      </c>
      <c r="M405" s="500" t="str">
        <f>IF(終値!A405="","",IF(AND(安値!R405&lt;安値!Q405,安値!R405&lt;安値!P405,安値!R405&lt;安値!S405,安値!R405&lt;安値!T405),13,""))</f>
        <v/>
      </c>
      <c r="N405" s="500" t="str">
        <f>IF(終値!A405="","",IF(AND(安値!S405&lt;安値!R405,安値!S405&lt;安値!Q405,安値!S405&lt;安値!T405,安値!S405&lt;安値!U405),14,""))</f>
        <v/>
      </c>
      <c r="O405" s="500" t="str">
        <f>IF(終値!A405="","",IF(AND(安値!T405&lt;安値!S405,安値!T405&lt;安値!R405,安値!T405&lt;安値!U405,安値!T405&lt;安値!V405),15,""))</f>
        <v/>
      </c>
      <c r="P405" s="500" t="str">
        <f>IF(終値!A405="","",IF(AND(安値!U405&lt;安値!T405,安値!U405&lt;安値!S405,安値!U405&lt;安値!V405,安値!U405&lt;安値!W405),16,""))</f>
        <v/>
      </c>
      <c r="Q405" s="500" t="str">
        <f>IF(終値!A405="","",IF(AND(安値!V405&lt;安値!U405,安値!V405&lt;安値!T405,安値!V405&lt;安値!W405,安値!V405&lt;安値!X405),17,""))</f>
        <v/>
      </c>
      <c r="R405" s="500" t="str">
        <f>IF(終値!A405="","",IF(AND(安値!W405&lt;安値!V405,安値!W405&lt;安値!U405,安値!W405&lt;安値!X405,安値!W405&lt;安値!Y405),18,""))</f>
        <v/>
      </c>
      <c r="S405" s="500" t="str">
        <f>IF(終値!A405="","",IF(AND(安値!X405&lt;安値!W405,安値!X405&lt;安値!V405,安値!X405&lt;安値!Y405,安値!X405&lt;安値!Z405),19,""))</f>
        <v/>
      </c>
      <c r="T405" s="500" t="str">
        <f>IF(終値!A405="","",IF(AND(安値!Y405&lt;安値!X405,安値!Y405&lt;安値!W405,安値!Y405&lt;安値!Z405,安値!Y405&lt;安値!AA405),20,""))</f>
        <v/>
      </c>
      <c r="U405" s="500" t="str">
        <f>IF(終値!A405="","",IF(AND(安値!Z405&lt;安値!Y405,安値!Z405&lt;安値!X405,安値!Z405&lt;安値!AA405,安値!Z405&lt;安値!AB405),21,""))</f>
        <v/>
      </c>
      <c r="V405" s="500" t="str">
        <f>IF(終値!A405="","",IF(AND(安値!AA405&lt;安値!Z405,安値!AA405&lt;安値!Y405,安値!AA405&lt;安値!AB405,安値!AA405&lt;安値!AC405),22,""))</f>
        <v/>
      </c>
      <c r="W405" s="500" t="str">
        <f>IF(終値!A405="","",IF(AND(安値!AB405&lt;安値!AA405,安値!AB405&lt;安値!Z405,安値!AB405&lt;安値!AC405,安値!AB405&lt;安値!AD405),23,""))</f>
        <v/>
      </c>
      <c r="X405" s="500" t="str">
        <f>IF(終値!A405="","",IF(AND(安値!AC405&lt;安値!AB405,安値!AC405&lt;安値!AA405,安値!AC405&lt;安値!AD405,安値!AC405&lt;安値!AE405),24,""))</f>
        <v/>
      </c>
      <c r="Y405" s="500" t="str">
        <f>IF(終値!A405="","",IF(AND(安値!AD405&lt;安値!AC405,安値!AD405&lt;安値!AB405,安値!AD405&lt;安値!AE405,安値!AD405&lt;安値!AF405),25,""))</f>
        <v/>
      </c>
      <c r="Z405" s="500" t="str">
        <f>IF(終値!A405="","",IF(AND(安値!AE405&lt;安値!AD405,安値!AE405&lt;安値!AC405,安値!AE405&lt;安値!AF405,安値!AE405&lt;安値!AG405),26,""))</f>
        <v/>
      </c>
      <c r="AA405" s="500" t="str">
        <f>IF(終値!A405="","",IF(AND(安値!AF405&lt;安値!AE405,安値!AF405&lt;安値!AD405,安値!AF405&lt;安値!AG405,安値!AF405&lt;安値!AH405),27,""))</f>
        <v/>
      </c>
      <c r="AB405" s="500" t="str">
        <f>IF(終値!A405="","",IF(AND(安値!AG405&lt;安値!AF405,安値!AG405&lt;安値!AE405,安値!AG405&lt;安値!AH405,安値!AG405&lt;安値!AI405),28,""))</f>
        <v/>
      </c>
      <c r="AC405" s="500" t="str">
        <f>IF(終値!A405="","",IF(AND(高値!G405&gt;高値!F405,高値!G405&gt;高値!E405,高値!G405&gt;高値!H405,高値!G405&gt;高値!I405),2,""))</f>
        <v/>
      </c>
      <c r="AD405" s="500" t="str">
        <f>IF(終値!A405="","",IF(AND(高値!H405&gt;高値!G405,高値!H405&gt;高値!F405,高値!H405&gt;高値!I405,高値!H405&gt;高値!J405),3,""))</f>
        <v/>
      </c>
      <c r="AE405" s="500" t="str">
        <f>IF(終値!A405="","",IF(AND(高値!I405&gt;高値!H405,高値!I405&gt;高値!G405,高値!I405&gt;高値!J405,高値!I405&gt;高値!K405),4,""))</f>
        <v/>
      </c>
      <c r="AF405" s="500" t="str">
        <f>IF(終値!A405="","",IF(AND(高値!J405&gt;高値!I405,高値!J405&gt;高値!H405,高値!J405&gt;高値!K405,高値!J405&gt;高値!L405),5,""))</f>
        <v/>
      </c>
      <c r="AG405" s="500" t="str">
        <f>IF(終値!A405="","",IF(AND(高値!K405&gt;高値!J405,高値!K405&gt;高値!I405,高値!K405&gt;高値!L405,高値!K405&gt;高値!M405),6,""))</f>
        <v/>
      </c>
      <c r="AH405" s="500" t="str">
        <f>IF(終値!A405="","",IF(AND(高値!L405&gt;高値!K405,高値!L405&gt;高値!J405,高値!L405&gt;高値!M405,高値!L405&gt;高値!N405),7,""))</f>
        <v/>
      </c>
      <c r="AI405" s="500" t="str">
        <f>IF(終値!A405="","",IF(AND(高値!M405&gt;高値!L405,高値!M405&gt;高値!K405,高値!M405&gt;高値!N405,高値!M405&gt;高値!O405),8,""))</f>
        <v/>
      </c>
      <c r="AJ405" s="500" t="str">
        <f>IF(終値!A405="","",IF(AND(高値!N405&gt;高値!M405,高値!N405&gt;高値!L405,高値!N405&gt;高値!O405,高値!N405&gt;高値!P405),9,""))</f>
        <v/>
      </c>
      <c r="AK405" s="500" t="str">
        <f>IF(終値!A405="","",IF(AND(高値!O405&gt;高値!N405,高値!O405&gt;高値!M405,高値!O405&gt;高値!P405,高値!O405&gt;高値!Q405),10,""))</f>
        <v/>
      </c>
      <c r="AL405" s="500" t="str">
        <f>IF(終値!A405="","",IF(AND(高値!P405&gt;高値!O405,高値!P405&gt;高値!N405,高値!P405&gt;高値!Q405,高値!P405&gt;高値!R405),11,""))</f>
        <v/>
      </c>
      <c r="AM405" s="500" t="str">
        <f>IF(終値!A405="","",IF(AND(高値!Q405&gt;高値!P405,高値!Q405&gt;高値!O405,高値!Q405&gt;高値!R405,高値!Q405&gt;高値!S405),12,""))</f>
        <v/>
      </c>
      <c r="AN405" s="500" t="str">
        <f>IF(終値!A405="","",IF(AND(高値!R405&gt;高値!Q405,高値!R405&gt;高値!P405,高値!R405&gt;高値!S405,高値!R405&gt;高値!T405),13,""))</f>
        <v/>
      </c>
      <c r="AO405" s="500" t="str">
        <f>IF(終値!A405="","",IF(AND(高値!S405&gt;高値!R405,高値!S405&gt;高値!Q405,高値!S405&gt;高値!T405,高値!S405&gt;高値!U405),14,""))</f>
        <v/>
      </c>
      <c r="AP405" s="500" t="str">
        <f>IF(終値!A405="","",IF(AND(高値!T405&gt;高値!S405,高値!T405&gt;高値!R405,高値!T405&gt;高値!U405,高値!T405&gt;高値!V405),15,""))</f>
        <v/>
      </c>
      <c r="AQ405" s="500" t="str">
        <f>IF(終値!A405="","",IF(AND(高値!U405&gt;高値!T405,高値!U405&gt;高値!S405,高値!U405&gt;高値!V405,高値!U405&gt;高値!W405),16,""))</f>
        <v/>
      </c>
      <c r="AR405" s="500" t="str">
        <f>IF(終値!A405="","",IF(AND(高値!V405&gt;高値!U405,高値!V405&gt;高値!T405,高値!V405&gt;高値!W405,高値!V405&gt;高値!X405),17,""))</f>
        <v/>
      </c>
      <c r="AS405" s="500" t="str">
        <f>IF(終値!A405="","",IF(AND(高値!W405&gt;高値!V405,高値!W405&gt;高値!U405,高値!W405&gt;高値!X405,高値!W405&gt;高値!Y405),18,""))</f>
        <v/>
      </c>
      <c r="AT405" s="500" t="str">
        <f>IF(終値!A405="","",IF(AND(高値!X405&gt;高値!W405,高値!X405&gt;高値!V405,高値!X405&gt;高値!Y405,高値!X405&gt;高値!Z405),19,""))</f>
        <v/>
      </c>
      <c r="AU405" s="500" t="str">
        <f>IF(終値!A405="","",IF(AND(高値!Y405&gt;高値!X405,高値!Y405&gt;高値!W405,高値!Y405&gt;高値!Z405,高値!Y405&gt;高値!AA405),20,""))</f>
        <v/>
      </c>
      <c r="AV405" s="500" t="str">
        <f>IF(終値!A405="","",IF(AND(高値!Z405&gt;高値!Y405,高値!Z405&gt;高値!X405,高値!Z405&gt;高値!AA405,高値!Z405&gt;高値!AB405),21,""))</f>
        <v/>
      </c>
      <c r="AW405" s="500" t="str">
        <f>IF(終値!A405="","",IF(AND(高値!AA405&gt;高値!Z405,高値!AA405&gt;高値!Y405,高値!AA405&gt;高値!AB405,高値!AA405&gt;高値!AC405),22,""))</f>
        <v/>
      </c>
      <c r="AX405" s="500" t="str">
        <f>IF(終値!A405="","",IF(AND(高値!AB405&gt;高値!AA405,高値!AB405&gt;高値!Z405,高値!AB405&gt;高値!AC405,高値!AB405&gt;高値!AD405),23,""))</f>
        <v/>
      </c>
      <c r="AY405" s="500" t="str">
        <f>IF(終値!A405="","",IF(AND(高値!AC405&gt;高値!AB405,高値!AC405&gt;高値!AA405,高値!AC405&gt;高値!AD405,高値!AC405&gt;高値!AE405),24,""))</f>
        <v/>
      </c>
      <c r="AZ405" s="500" t="str">
        <f>IF(終値!A405="","",IF(AND(高値!AD405&gt;高値!AC405,高値!AD405&gt;高値!AB405,高値!AD405&gt;高値!AE405,高値!AD405&gt;高値!AF405),25,""))</f>
        <v/>
      </c>
      <c r="BA405" s="500" t="str">
        <f>IF(終値!A405="","",IF(AND(高値!AE405&gt;高値!AD405,高値!AE405&gt;高値!AC405,高値!AE405&gt;高値!AF405,高値!AE405&gt;高値!AG405),26,""))</f>
        <v/>
      </c>
      <c r="BB405" s="500" t="str">
        <f>IF(終値!A405="","",IF(AND(高値!AF405&gt;高値!AE405,高値!AF405&gt;高値!AD405,高値!AF405&gt;高値!AG405,高値!AF405&gt;高値!AH405),27,""))</f>
        <v/>
      </c>
      <c r="BC405" s="500" t="str">
        <f>IF(終値!A405="","",IF(AND(高値!AG405&gt;高値!AF405,高値!AG405&gt;高値!AE405,高値!AG405&gt;高値!AH405,高値!AG405&gt;高値!AI405),28,""))</f>
        <v/>
      </c>
      <c r="BD405" s="500">
        <f t="shared" si="36"/>
        <v>0</v>
      </c>
      <c r="BE405" s="500" t="str">
        <f t="shared" si="37"/>
        <v/>
      </c>
      <c r="BF405" s="500" t="str">
        <f t="shared" si="38"/>
        <v/>
      </c>
      <c r="BG405" s="500" t="str">
        <f>IF($BE405="","",INDEX(安値!$E405:$CZ405,1,$BE405+1))</f>
        <v/>
      </c>
      <c r="BH405" s="500" t="str">
        <f>IF($BF405="","",INDEX(安値!$E405:$CZ405,1,$BF405+1))</f>
        <v/>
      </c>
      <c r="BI405" s="500" t="str">
        <f>IF($BF405="","",MAX(INDEX(高値!$E405:$CZ405,1,$BE405+1):INDEX(高値!$E405:$CZ405,1,$BF405+1)))</f>
        <v/>
      </c>
      <c r="BJ405" s="500" t="str">
        <f>IF($BF405="","",AVERAGE(INDEX(終値!$E405:$CZ405,1,$BF405+1):INDEX(終値!$E405:$CZ405,1,$BF405+20))-2*STDEVP(INDEX(終値!$E405:$CZ405,1,$BF405+1):INDEX(終値!$E405:$CZ405,1,$BF405+20)))</f>
        <v/>
      </c>
      <c r="BK405" s="500" t="str">
        <f>IF($BE405="","",AVERAGE(INDEX(終値!$E405:$CZ405,1,$BE405+1):INDEX(終値!$E405:$CZ405,1,$BE405+20))-2*STDEVP(INDEX(終値!$E405:$CZ405,1,$BE405+1):INDEX(終値!$E405:$CZ405,1,$BE405+20)))</f>
        <v/>
      </c>
      <c r="BL405" s="500">
        <f t="shared" si="39"/>
        <v>0</v>
      </c>
      <c r="BM405" s="500" t="str">
        <f t="shared" si="40"/>
        <v/>
      </c>
      <c r="BN405" s="500" t="str">
        <f t="shared" si="41"/>
        <v/>
      </c>
      <c r="BO405" s="500" t="str">
        <f>IF($BM405="","",INDEX(高値!$E405:$CZ405,1,$BM405+1))</f>
        <v/>
      </c>
      <c r="BP405" s="500" t="str">
        <f>IF($BN405="","",INDEX(高値!$E405:$CZ405,1,$BN405+1))</f>
        <v/>
      </c>
      <c r="BQ405" s="500" t="str">
        <f>IF($BN405="","",MIN(INDEX(安値!$E405:$CZ405,1,$BM405+1):INDEX(安値!$E405:$CZ405,1,$BN405+1)))</f>
        <v/>
      </c>
      <c r="BR405" s="500" t="str">
        <f>IF($BN405="","",AVERAGE(INDEX(終値!$E405:$CZ405,1,$BN405+1):INDEX(終値!$E405:$CZ405,1,$BN405+20))+2*STDEVP(INDEX(終値!$E405:$CZ405,1,$BN405+1):INDEX(終値!$E405:$CZ405,1,$BN405+20)))</f>
        <v/>
      </c>
      <c r="BS405" s="500" t="str">
        <f>IF($BM405="","",AVERAGE(INDEX(終値!$E405:$CZ405,1,$BM405+1):INDEX(終値!$E405:$CZ405,1,$BM405+20))+2*STDEVP(INDEX(終値!$E405:$CZ405,1,$BM405+1):INDEX(終値!$E405:$CZ405,1,$BM405+20)))</f>
        <v/>
      </c>
      <c r="BT405" s="497" t="str">
        <f>IFERROR(IF(AND($BD405&gt;=2,ABS($BG405-$BH405)/$BH405&lt;=BB設定!$B$12,$BI405&gt;=MAX($BH405,$BG405)*(1+BB設定!$B$13),終値!E405&gt;$BG405),IF(OR(終値!E405&gt;=$BI405,AND($BH405&lt;$BJ405,$BG405&gt;=$BK405)),"二番底W▲","二番底W形成"),IF(AND($BL405&gt;=2,ABS($BO405-$BP405)/$BP405&lt;=BB設定!$B$12,$BQ405&lt;=MIN($BP405,$BO405)*(1-BB設定!$B$13),終値!E405&lt;$BO405),IF(OR(終値!E405&lt;=$BQ405,AND($BP405&gt;$BR405,$BO405&lt;=$BS405)),"二番天井M▼","二番天井M形成"),"－")),"－")</f>
        <v>－</v>
      </c>
    </row>
  </sheetData>
  <mergeCells count="1">
    <mergeCell ref="A1:H1"/>
  </mergeCells>
  <phoneticPr fontId="16"/>
  <pageMargins left="0.4" right="0.4" top="0.4" bottom="0.4" header="0.2" footer="0.2"/>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itle>V815 ボリンジャーバンド判定 独立版</dc:title>
  <dcterms:created xsi:type="dcterms:W3CDTF">2026-08-08T06:45:21Z</dcterms:created>
  <dcterms:modified xsi:type="dcterms:W3CDTF">2026-08-08T06:45:21Z</dcterms:modified>
</cp:coreProperties>
</file>